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G:\Mi unidad\Code\Calidad\SERV_Calidad\"/>
    </mc:Choice>
  </mc:AlternateContent>
  <xr:revisionPtr revIDLastSave="0" documentId="13_ncr:1_{66F491E4-2800-4549-8787-28C59EEBF5D3}" xr6:coauthVersionLast="47" xr6:coauthVersionMax="47" xr10:uidLastSave="{00000000-0000-0000-0000-000000000000}"/>
  <bookViews>
    <workbookView xWindow="-110" yWindow="-110" windowWidth="19420" windowHeight="10300" xr2:uid="{4D2E159F-4043-4DA6-B647-68BAF8A967D3}"/>
  </bookViews>
  <sheets>
    <sheet name="Detalle_Ponderaciones" sheetId="4" r:id="rId1"/>
    <sheet name="BD_GLOBAL" sheetId="3" r:id="rId2"/>
    <sheet name="BD_COMUNAS" sheetId="7" state="hidden" r:id="rId3"/>
    <sheet name="Tablas_datos_ponderaciones" sheetId="5" r:id="rId4"/>
  </sheets>
  <externalReferences>
    <externalReference r:id="rId5"/>
  </externalReferences>
  <definedNames>
    <definedName name="BD_GLOBAL" localSheetId="0">[1]!BD_PONDERACIONES[#Data]</definedName>
    <definedName name="BD_GLOBAL" localSheetId="3">[1]!BD_PONDERACIONES[#Data]</definedName>
    <definedName name="BD_GLOBAL">BD_PONDERACIONES[]</definedName>
    <definedName name="DatosExternos_1" localSheetId="1" hidden="1">BD_GLOBAL!#REF!</definedName>
    <definedName name="SegmentaciónDeDatos_Año_ejecución_ticket">#N/A</definedName>
    <definedName name="SegmentaciónDeDatos_Año_Inspección">#N/A</definedName>
    <definedName name="SegmentaciónDeDatos_Mes_Ejecución_del_Ticket">#N/A</definedName>
    <definedName name="SegmentaciónDeDatos_Mes_Inspección">#N/A</definedName>
    <definedName name="SegmentaciónDeDatos_Zonal">#N/A</definedName>
  </definedNames>
  <calcPr calcId="191029"/>
  <pivotCaches>
    <pivotCache cacheId="294"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5951" i="3" l="1"/>
  <c r="Y5952" i="3"/>
  <c r="Y5953" i="3"/>
  <c r="Y5954" i="3"/>
  <c r="Y5955" i="3"/>
  <c r="Y5956" i="3"/>
  <c r="Y5957" i="3"/>
  <c r="Y5958" i="3"/>
  <c r="Y5959" i="3"/>
  <c r="Y5960" i="3"/>
  <c r="Y5961" i="3"/>
  <c r="Y5962" i="3"/>
  <c r="Y5963" i="3"/>
  <c r="Y5964" i="3"/>
  <c r="Y5965" i="3"/>
  <c r="Y5966" i="3"/>
  <c r="Y5967" i="3"/>
  <c r="Y5968" i="3"/>
  <c r="Y5969" i="3"/>
  <c r="Y5970" i="3"/>
  <c r="Y5971" i="3"/>
  <c r="Y5972" i="3"/>
  <c r="Y5973" i="3"/>
  <c r="Y5974" i="3"/>
  <c r="Y5975" i="3"/>
  <c r="Y5976" i="3"/>
  <c r="Y5977" i="3"/>
  <c r="Y5978" i="3"/>
  <c r="Y5979" i="3"/>
  <c r="Y5980" i="3"/>
  <c r="Y5981" i="3"/>
  <c r="Y5982" i="3"/>
  <c r="Y5983" i="3"/>
  <c r="Y5984" i="3"/>
  <c r="Y5985" i="3"/>
  <c r="Y5986" i="3"/>
  <c r="Y5987" i="3"/>
  <c r="Y5988" i="3"/>
  <c r="Y5989" i="3"/>
  <c r="Y5990" i="3"/>
  <c r="Y5991" i="3"/>
  <c r="Y5992" i="3"/>
  <c r="Y5993" i="3"/>
  <c r="Y5994" i="3"/>
  <c r="Y5995" i="3"/>
  <c r="Y5996" i="3"/>
  <c r="Y5997" i="3"/>
  <c r="Y5998" i="3"/>
  <c r="Y5999" i="3"/>
  <c r="Y6000" i="3"/>
  <c r="Y6001" i="3"/>
  <c r="Y6002" i="3"/>
  <c r="Y6003" i="3"/>
  <c r="Y6004" i="3"/>
  <c r="Y6005" i="3"/>
  <c r="Y6006" i="3"/>
  <c r="Y6007" i="3"/>
  <c r="Y6008" i="3"/>
  <c r="Y6009" i="3"/>
  <c r="Y6010" i="3"/>
  <c r="Y6011" i="3"/>
  <c r="Y6012" i="3"/>
  <c r="Y6013" i="3"/>
  <c r="Y6014" i="3"/>
  <c r="Y6015" i="3"/>
  <c r="Y6016" i="3"/>
  <c r="Y6017" i="3"/>
  <c r="Y6018" i="3"/>
  <c r="Y6019" i="3"/>
  <c r="Y6020" i="3"/>
  <c r="Y6021" i="3"/>
  <c r="Y6022" i="3"/>
  <c r="Y6023" i="3"/>
  <c r="Y6024" i="3"/>
  <c r="Y6025" i="3"/>
  <c r="Y6026" i="3"/>
  <c r="Y6027" i="3"/>
  <c r="Y6028" i="3"/>
  <c r="Y6029" i="3"/>
  <c r="Y6030" i="3"/>
  <c r="Y6031" i="3"/>
  <c r="Y6032" i="3"/>
  <c r="Y6033" i="3"/>
  <c r="Y6034" i="3"/>
  <c r="Y6035" i="3"/>
  <c r="Y6036" i="3"/>
  <c r="Y6037" i="3"/>
  <c r="Y6038" i="3"/>
  <c r="Y6039" i="3"/>
  <c r="Y6040" i="3"/>
  <c r="Y6041" i="3"/>
  <c r="Y6042" i="3"/>
  <c r="Y6043" i="3"/>
  <c r="Y6044" i="3"/>
  <c r="Y6045" i="3"/>
  <c r="Y6046" i="3"/>
  <c r="Y6047" i="3"/>
  <c r="Y6048" i="3"/>
  <c r="Y6049" i="3"/>
  <c r="Y6050" i="3"/>
  <c r="Y6051" i="3"/>
  <c r="Y6052" i="3"/>
  <c r="Y6053" i="3"/>
  <c r="Y6054" i="3"/>
  <c r="Y6055" i="3"/>
  <c r="Y6056" i="3"/>
  <c r="Y6057" i="3"/>
  <c r="Y6058" i="3"/>
  <c r="Y6059" i="3"/>
  <c r="Y6060" i="3"/>
  <c r="Y6061" i="3"/>
  <c r="Y6062" i="3"/>
  <c r="Y6063" i="3"/>
  <c r="Y6064" i="3"/>
  <c r="Y6065" i="3"/>
  <c r="Y6066" i="3"/>
  <c r="Y6067" i="3"/>
  <c r="Y6068" i="3"/>
  <c r="Y6069" i="3"/>
  <c r="Y6070" i="3"/>
  <c r="Y6071" i="3"/>
  <c r="Y6072" i="3"/>
  <c r="Y6073" i="3"/>
  <c r="Y6074" i="3"/>
  <c r="Y6075" i="3"/>
  <c r="Y6076" i="3"/>
  <c r="Y6077" i="3"/>
  <c r="Y6078" i="3"/>
  <c r="Y6079" i="3"/>
  <c r="Y6080" i="3"/>
  <c r="Y6081" i="3"/>
  <c r="Y6082" i="3"/>
  <c r="Y6083" i="3"/>
  <c r="Y6084" i="3"/>
  <c r="Y6085" i="3"/>
  <c r="Y6086" i="3"/>
  <c r="Y6087" i="3"/>
  <c r="Y6088" i="3"/>
  <c r="Y6089" i="3"/>
  <c r="Y6090" i="3"/>
  <c r="Y6091" i="3"/>
  <c r="Y6092" i="3"/>
  <c r="Y6093" i="3"/>
  <c r="Y6094" i="3"/>
  <c r="Y6095" i="3"/>
  <c r="Y6096" i="3"/>
  <c r="Y6097" i="3"/>
  <c r="Y6098" i="3"/>
  <c r="Y6099" i="3"/>
  <c r="Y6100" i="3"/>
  <c r="Y6101" i="3"/>
  <c r="Y6102" i="3"/>
  <c r="Y6103" i="3"/>
  <c r="Y6104" i="3"/>
  <c r="Y6105" i="3"/>
  <c r="Y6106" i="3"/>
  <c r="Y6107" i="3"/>
  <c r="Y6108" i="3"/>
  <c r="Y6109" i="3"/>
  <c r="Y6110" i="3"/>
  <c r="Y6111" i="3"/>
  <c r="Y6112" i="3"/>
  <c r="Y6113" i="3"/>
  <c r="Y6114" i="3"/>
  <c r="Y6115" i="3"/>
  <c r="Y6116" i="3"/>
  <c r="Y6117" i="3"/>
  <c r="Y6118" i="3"/>
  <c r="Y6119" i="3"/>
  <c r="Y6120" i="3"/>
  <c r="Y6121" i="3"/>
  <c r="Y6122" i="3"/>
  <c r="Y6123" i="3"/>
  <c r="Y6124" i="3"/>
  <c r="Y6125" i="3"/>
  <c r="Y6126" i="3"/>
  <c r="Y6127" i="3"/>
  <c r="Y6128" i="3"/>
  <c r="Y6129" i="3"/>
  <c r="Y6130" i="3"/>
  <c r="Y6131" i="3"/>
  <c r="Y6132" i="3"/>
  <c r="Y6133" i="3"/>
  <c r="Y6134" i="3"/>
  <c r="Y6135" i="3"/>
  <c r="Y6136" i="3"/>
  <c r="Y6137" i="3"/>
  <c r="Y6138" i="3"/>
  <c r="Y6139" i="3"/>
  <c r="Y6140" i="3"/>
  <c r="Y6141" i="3"/>
  <c r="Y6142" i="3"/>
  <c r="Y6143" i="3"/>
  <c r="Y6144" i="3"/>
  <c r="Y6145" i="3"/>
  <c r="Y6146" i="3"/>
  <c r="Y6147" i="3"/>
  <c r="Y6148" i="3"/>
  <c r="Y6149" i="3"/>
  <c r="Y6150" i="3"/>
  <c r="Y6151" i="3"/>
  <c r="Y6152" i="3"/>
  <c r="Y6153" i="3"/>
  <c r="Y6154" i="3"/>
  <c r="Y6155" i="3"/>
  <c r="Y6156" i="3"/>
  <c r="Y6157" i="3"/>
  <c r="Y6158" i="3"/>
  <c r="Y6159" i="3"/>
  <c r="Y6160" i="3"/>
  <c r="Y6161" i="3"/>
  <c r="Y6162" i="3"/>
  <c r="Y6163" i="3"/>
  <c r="Y6164" i="3"/>
  <c r="Y6165" i="3"/>
  <c r="Y6166" i="3"/>
  <c r="Y6167" i="3"/>
  <c r="Y6168" i="3"/>
  <c r="Y6169" i="3"/>
  <c r="Y6170" i="3"/>
  <c r="Y6171" i="3"/>
  <c r="Y6172" i="3"/>
  <c r="Y6173" i="3"/>
  <c r="Y6174" i="3"/>
  <c r="Y6175" i="3"/>
  <c r="Y6176" i="3"/>
  <c r="Y6177" i="3"/>
  <c r="Y6178" i="3"/>
  <c r="Y6179" i="3"/>
  <c r="Y6180" i="3"/>
  <c r="Y6181" i="3"/>
  <c r="Y6182" i="3"/>
  <c r="Y6183" i="3"/>
  <c r="Y6184" i="3"/>
  <c r="Y6185" i="3"/>
  <c r="Y6186" i="3"/>
  <c r="Y6187" i="3"/>
  <c r="Y6188" i="3"/>
  <c r="Y6189" i="3"/>
  <c r="Y6190" i="3"/>
  <c r="Y6191" i="3"/>
  <c r="Y6192" i="3"/>
  <c r="Y6193" i="3"/>
  <c r="Y6194" i="3"/>
  <c r="Y6195" i="3"/>
  <c r="Y6196" i="3"/>
  <c r="Y6197" i="3"/>
  <c r="Y6198" i="3"/>
  <c r="Y6199" i="3"/>
  <c r="Y6200" i="3"/>
  <c r="Y6201" i="3"/>
  <c r="Y6202" i="3"/>
  <c r="Y6203" i="3"/>
  <c r="Y6204" i="3"/>
  <c r="Y6205" i="3"/>
  <c r="Y6206" i="3"/>
  <c r="Y6207" i="3"/>
  <c r="Y6208" i="3"/>
  <c r="Y6209" i="3"/>
  <c r="Y6210" i="3"/>
  <c r="Y6211" i="3"/>
  <c r="Y6212" i="3"/>
  <c r="Y6213" i="3"/>
  <c r="Y6214" i="3"/>
  <c r="Y6215" i="3"/>
  <c r="Y6216" i="3"/>
  <c r="Y6217" i="3"/>
  <c r="Y6218" i="3"/>
  <c r="Y6219" i="3"/>
  <c r="Y6220" i="3"/>
  <c r="Y6221" i="3"/>
  <c r="Y6222" i="3"/>
  <c r="Y6223" i="3"/>
  <c r="Y6224" i="3"/>
  <c r="Y6225" i="3"/>
  <c r="Y6226" i="3"/>
  <c r="Y6227" i="3"/>
  <c r="Y6228" i="3"/>
  <c r="Y6229" i="3"/>
  <c r="Y6230" i="3"/>
  <c r="Y6231" i="3"/>
  <c r="Y6232" i="3"/>
  <c r="Y6233" i="3"/>
  <c r="Y6234" i="3"/>
  <c r="Y6235" i="3"/>
  <c r="Y6236" i="3"/>
  <c r="Y6237" i="3"/>
  <c r="Y6238" i="3"/>
  <c r="Y6239" i="3"/>
  <c r="Y6240" i="3"/>
  <c r="Y6241" i="3"/>
  <c r="Y6242" i="3"/>
  <c r="Y6243" i="3"/>
  <c r="Y6244" i="3"/>
  <c r="Y6245" i="3"/>
  <c r="Y6246" i="3"/>
  <c r="Y6247" i="3"/>
  <c r="Y6248" i="3"/>
  <c r="Y6249" i="3"/>
  <c r="Y6250" i="3"/>
  <c r="Y6251" i="3"/>
  <c r="Y6252" i="3"/>
  <c r="Y6253" i="3"/>
  <c r="Y6254" i="3"/>
  <c r="Y6255" i="3"/>
  <c r="Y6256" i="3"/>
  <c r="Y6257" i="3"/>
  <c r="Y6258" i="3"/>
  <c r="Y6259" i="3"/>
  <c r="Y6260" i="3"/>
  <c r="Y6261" i="3"/>
  <c r="Y6262" i="3"/>
  <c r="Y6263" i="3"/>
  <c r="Y6264" i="3"/>
  <c r="Y6265" i="3"/>
  <c r="Y6266" i="3"/>
  <c r="Y6267" i="3"/>
  <c r="Y6268" i="3"/>
  <c r="Y6269" i="3"/>
  <c r="Y6270" i="3"/>
  <c r="Y6271" i="3"/>
  <c r="Y6272" i="3"/>
  <c r="Y6273" i="3"/>
  <c r="Y6274" i="3"/>
  <c r="Y6275" i="3"/>
  <c r="Y6276" i="3"/>
  <c r="Y6277" i="3"/>
  <c r="Y6278" i="3"/>
  <c r="Y6279" i="3"/>
  <c r="Y6280" i="3"/>
  <c r="Y6281" i="3"/>
  <c r="Y6282" i="3"/>
  <c r="Y6283" i="3"/>
  <c r="Y6284" i="3"/>
  <c r="Y6285" i="3"/>
  <c r="Y6286" i="3"/>
  <c r="Y6287" i="3"/>
  <c r="Y6288" i="3"/>
  <c r="Y6289" i="3"/>
  <c r="Y6290" i="3"/>
  <c r="Y6291" i="3"/>
  <c r="Y6292" i="3"/>
  <c r="Y6293" i="3"/>
  <c r="Y6294" i="3"/>
  <c r="Y6295" i="3"/>
  <c r="Y6296" i="3"/>
  <c r="Y6297" i="3"/>
  <c r="Y6298" i="3"/>
  <c r="Y6299" i="3"/>
  <c r="Y6300" i="3"/>
  <c r="Y6301" i="3"/>
  <c r="Y6302" i="3"/>
  <c r="Y6303" i="3"/>
  <c r="Y6304" i="3"/>
  <c r="Y6305" i="3"/>
  <c r="Y6306" i="3"/>
  <c r="Y6307" i="3"/>
  <c r="Y6308" i="3"/>
  <c r="Y6309" i="3"/>
  <c r="Y6310" i="3"/>
  <c r="Y6311" i="3"/>
  <c r="Y6312" i="3"/>
  <c r="Y6313" i="3"/>
  <c r="Y6314" i="3"/>
  <c r="Y6315" i="3"/>
  <c r="Y6316" i="3"/>
  <c r="Y6317" i="3"/>
  <c r="Y6318" i="3"/>
  <c r="Y6319" i="3"/>
  <c r="Y6320" i="3"/>
  <c r="Y6321" i="3"/>
  <c r="Y6322" i="3"/>
  <c r="Y6323" i="3"/>
  <c r="Y6324" i="3"/>
  <c r="Y6325" i="3"/>
  <c r="Y6326" i="3"/>
  <c r="Y6327" i="3"/>
  <c r="Y6328" i="3"/>
  <c r="Y6329" i="3"/>
  <c r="Y6330" i="3"/>
  <c r="Y6331" i="3"/>
  <c r="Y6332" i="3"/>
  <c r="Y6333" i="3"/>
  <c r="Y6334" i="3"/>
  <c r="Y6335" i="3"/>
  <c r="Y6336" i="3"/>
  <c r="Y6337" i="3"/>
  <c r="Y6338" i="3"/>
  <c r="Y6339" i="3"/>
  <c r="Y6340" i="3"/>
  <c r="Y6341" i="3"/>
  <c r="Y6342" i="3"/>
  <c r="Y6343" i="3"/>
  <c r="Y6344" i="3"/>
  <c r="Y6345" i="3"/>
  <c r="Y6346" i="3"/>
  <c r="Y6347" i="3"/>
  <c r="Y6348" i="3"/>
  <c r="Y6349" i="3"/>
  <c r="Y6350" i="3"/>
  <c r="Y6351" i="3"/>
  <c r="Y6352" i="3"/>
  <c r="Y6353" i="3"/>
  <c r="Y6354" i="3"/>
  <c r="Y6355" i="3"/>
  <c r="Y6356" i="3"/>
  <c r="Y6357" i="3"/>
  <c r="Y6358" i="3"/>
  <c r="Y6359" i="3"/>
  <c r="Z5951" i="3"/>
  <c r="Z5952" i="3"/>
  <c r="Z5953" i="3"/>
  <c r="Z5954" i="3"/>
  <c r="Z5955" i="3"/>
  <c r="Z5956" i="3"/>
  <c r="Z5957" i="3"/>
  <c r="Z5958" i="3"/>
  <c r="Z5959" i="3"/>
  <c r="Z5960" i="3"/>
  <c r="Z5961" i="3"/>
  <c r="Z5962" i="3"/>
  <c r="Z5963" i="3"/>
  <c r="Z5964" i="3"/>
  <c r="Z5965" i="3"/>
  <c r="Z5966" i="3"/>
  <c r="Z5967" i="3"/>
  <c r="Z5968" i="3"/>
  <c r="Z5969" i="3"/>
  <c r="Z5970" i="3"/>
  <c r="Z5971" i="3"/>
  <c r="Z5972" i="3"/>
  <c r="Z5973" i="3"/>
  <c r="Z5974" i="3"/>
  <c r="Z5975" i="3"/>
  <c r="Z5976" i="3"/>
  <c r="Z5977" i="3"/>
  <c r="Z5978" i="3"/>
  <c r="Z5979" i="3"/>
  <c r="Z5980" i="3"/>
  <c r="Z5981" i="3"/>
  <c r="Z5982" i="3"/>
  <c r="Z5983" i="3"/>
  <c r="Z5984" i="3"/>
  <c r="Z5985" i="3"/>
  <c r="Z5986" i="3"/>
  <c r="Z5987" i="3"/>
  <c r="Z5988" i="3"/>
  <c r="Z5989" i="3"/>
  <c r="Z5990" i="3"/>
  <c r="Z5991" i="3"/>
  <c r="Z5992" i="3"/>
  <c r="Z5993" i="3"/>
  <c r="Z5994" i="3"/>
  <c r="Z5995" i="3"/>
  <c r="Z5996" i="3"/>
  <c r="Z5997" i="3"/>
  <c r="Z5998" i="3"/>
  <c r="Z5999" i="3"/>
  <c r="Z6000" i="3"/>
  <c r="Z6001" i="3"/>
  <c r="Z6002" i="3"/>
  <c r="Z6003" i="3"/>
  <c r="Z6004" i="3"/>
  <c r="Z6005" i="3"/>
  <c r="Z6006" i="3"/>
  <c r="Z6007" i="3"/>
  <c r="Z6008" i="3"/>
  <c r="Z6009" i="3"/>
  <c r="Z6010" i="3"/>
  <c r="Z6011" i="3"/>
  <c r="Z6012" i="3"/>
  <c r="Z6013" i="3"/>
  <c r="Z6014" i="3"/>
  <c r="Z6015" i="3"/>
  <c r="Z6016" i="3"/>
  <c r="Z6017" i="3"/>
  <c r="Z6018" i="3"/>
  <c r="Z6019" i="3"/>
  <c r="Z6020" i="3"/>
  <c r="Z6021" i="3"/>
  <c r="Z6022" i="3"/>
  <c r="Z6023" i="3"/>
  <c r="Z6024" i="3"/>
  <c r="Z6025" i="3"/>
  <c r="Z6026" i="3"/>
  <c r="Z6027" i="3"/>
  <c r="Z6028" i="3"/>
  <c r="Z6029" i="3"/>
  <c r="Z6030" i="3"/>
  <c r="Z6031" i="3"/>
  <c r="Z6032" i="3"/>
  <c r="Z6033" i="3"/>
  <c r="Z6034" i="3"/>
  <c r="Z6035" i="3"/>
  <c r="Z6036" i="3"/>
  <c r="Z6037" i="3"/>
  <c r="Z6038" i="3"/>
  <c r="Z6039" i="3"/>
  <c r="Z6040" i="3"/>
  <c r="Z6041" i="3"/>
  <c r="Z6042" i="3"/>
  <c r="Z6043" i="3"/>
  <c r="Z6044" i="3"/>
  <c r="Z6045" i="3"/>
  <c r="Z6046" i="3"/>
  <c r="Z6047" i="3"/>
  <c r="Z6048" i="3"/>
  <c r="Z6049" i="3"/>
  <c r="Z6050" i="3"/>
  <c r="Z6051" i="3"/>
  <c r="Z6052" i="3"/>
  <c r="Z6053" i="3"/>
  <c r="Z6054" i="3"/>
  <c r="Z6055" i="3"/>
  <c r="Z6056" i="3"/>
  <c r="Z6057" i="3"/>
  <c r="Z6058" i="3"/>
  <c r="Z6059" i="3"/>
  <c r="Z6060" i="3"/>
  <c r="Z6061" i="3"/>
  <c r="Z6062" i="3"/>
  <c r="Z6063" i="3"/>
  <c r="Z6064" i="3"/>
  <c r="Z6065" i="3"/>
  <c r="Z6066" i="3"/>
  <c r="Z6067" i="3"/>
  <c r="Z6068" i="3"/>
  <c r="Z6069" i="3"/>
  <c r="Z6070" i="3"/>
  <c r="Z6071" i="3"/>
  <c r="Z6072" i="3"/>
  <c r="Z6073" i="3"/>
  <c r="Z6074" i="3"/>
  <c r="Z6075" i="3"/>
  <c r="Z6076" i="3"/>
  <c r="Z6077" i="3"/>
  <c r="Z6078" i="3"/>
  <c r="Z6079" i="3"/>
  <c r="Z6080" i="3"/>
  <c r="Z6081" i="3"/>
  <c r="Z6082" i="3"/>
  <c r="Z6083" i="3"/>
  <c r="Z6084" i="3"/>
  <c r="Z6085" i="3"/>
  <c r="Z6086" i="3"/>
  <c r="Z6087" i="3"/>
  <c r="Z6088" i="3"/>
  <c r="Z6089" i="3"/>
  <c r="Z6090" i="3"/>
  <c r="Z6091" i="3"/>
  <c r="Z6092" i="3"/>
  <c r="Z6093" i="3"/>
  <c r="Z6094" i="3"/>
  <c r="Z6095" i="3"/>
  <c r="Z6096" i="3"/>
  <c r="Z6097" i="3"/>
  <c r="Z6098" i="3"/>
  <c r="Z6099" i="3"/>
  <c r="Z6100" i="3"/>
  <c r="Z6101" i="3"/>
  <c r="Z6102" i="3"/>
  <c r="Z6103" i="3"/>
  <c r="Z6104" i="3"/>
  <c r="Z6105" i="3"/>
  <c r="Z6106" i="3"/>
  <c r="Z6107" i="3"/>
  <c r="Z6108" i="3"/>
  <c r="Z6109" i="3"/>
  <c r="Z6110" i="3"/>
  <c r="Z6111" i="3"/>
  <c r="Z6112" i="3"/>
  <c r="Z6113" i="3"/>
  <c r="Z6114" i="3"/>
  <c r="Z6115" i="3"/>
  <c r="Z6116" i="3"/>
  <c r="Z6117" i="3"/>
  <c r="Z6118" i="3"/>
  <c r="Z6119" i="3"/>
  <c r="Z6120" i="3"/>
  <c r="Z6121" i="3"/>
  <c r="Z6122" i="3"/>
  <c r="Z6123" i="3"/>
  <c r="Z6124" i="3"/>
  <c r="Z6125" i="3"/>
  <c r="Z6126" i="3"/>
  <c r="Z6127" i="3"/>
  <c r="Z6128" i="3"/>
  <c r="Z6129" i="3"/>
  <c r="Z6130" i="3"/>
  <c r="Z6131" i="3"/>
  <c r="Z6132" i="3"/>
  <c r="Z6133" i="3"/>
  <c r="Z6134" i="3"/>
  <c r="Z6135" i="3"/>
  <c r="Z6136" i="3"/>
  <c r="Z6137" i="3"/>
  <c r="Z6138" i="3"/>
  <c r="Z6139" i="3"/>
  <c r="Z6140" i="3"/>
  <c r="Z6141" i="3"/>
  <c r="Z6142" i="3"/>
  <c r="Z6143" i="3"/>
  <c r="Z6144" i="3"/>
  <c r="Z6145" i="3"/>
  <c r="Z6146" i="3"/>
  <c r="Z6147" i="3"/>
  <c r="Z6148" i="3"/>
  <c r="Z6149" i="3"/>
  <c r="Z6150" i="3"/>
  <c r="Z6151" i="3"/>
  <c r="Z6152" i="3"/>
  <c r="Z6153" i="3"/>
  <c r="Z6154" i="3"/>
  <c r="Z6155" i="3"/>
  <c r="Z6156" i="3"/>
  <c r="Z6157" i="3"/>
  <c r="Z6158" i="3"/>
  <c r="Z6159" i="3"/>
  <c r="Z6160" i="3"/>
  <c r="Z6161" i="3"/>
  <c r="Z6162" i="3"/>
  <c r="Z6163" i="3"/>
  <c r="Z6164" i="3"/>
  <c r="Z6165" i="3"/>
  <c r="Z6166" i="3"/>
  <c r="Z6167" i="3"/>
  <c r="Z6168" i="3"/>
  <c r="Z6169" i="3"/>
  <c r="Z6170" i="3"/>
  <c r="Z6171" i="3"/>
  <c r="Z6172" i="3"/>
  <c r="Z6173" i="3"/>
  <c r="Z6174" i="3"/>
  <c r="Z6175" i="3"/>
  <c r="Z6176" i="3"/>
  <c r="Z6177" i="3"/>
  <c r="Z6178" i="3"/>
  <c r="Z6179" i="3"/>
  <c r="Z6180" i="3"/>
  <c r="Z6181" i="3"/>
  <c r="Z6182" i="3"/>
  <c r="Z6183" i="3"/>
  <c r="Z6184" i="3"/>
  <c r="Z6185" i="3"/>
  <c r="Z6186" i="3"/>
  <c r="Z6187" i="3"/>
  <c r="Z6188" i="3"/>
  <c r="Z6189" i="3"/>
  <c r="Z6190" i="3"/>
  <c r="Z6191" i="3"/>
  <c r="Z6192" i="3"/>
  <c r="Z6193" i="3"/>
  <c r="Z6194" i="3"/>
  <c r="Z6195" i="3"/>
  <c r="Z6196" i="3"/>
  <c r="Z6197" i="3"/>
  <c r="Z6198" i="3"/>
  <c r="Z6199" i="3"/>
  <c r="Z6200" i="3"/>
  <c r="Z6201" i="3"/>
  <c r="Z6202" i="3"/>
  <c r="Z6203" i="3"/>
  <c r="Z6204" i="3"/>
  <c r="Z6205" i="3"/>
  <c r="Z6206" i="3"/>
  <c r="Z6207" i="3"/>
  <c r="Z6208" i="3"/>
  <c r="Z6209" i="3"/>
  <c r="Z6210" i="3"/>
  <c r="Z6211" i="3"/>
  <c r="Z6212" i="3"/>
  <c r="Z6213" i="3"/>
  <c r="Z6214" i="3"/>
  <c r="Z6215" i="3"/>
  <c r="Z6216" i="3"/>
  <c r="Z6217" i="3"/>
  <c r="Z6218" i="3"/>
  <c r="Z6219" i="3"/>
  <c r="Z6220" i="3"/>
  <c r="Z6221" i="3"/>
  <c r="Z6222" i="3"/>
  <c r="Z6223" i="3"/>
  <c r="Z6224" i="3"/>
  <c r="Z6225" i="3"/>
  <c r="Z6226" i="3"/>
  <c r="Z6227" i="3"/>
  <c r="Z6228" i="3"/>
  <c r="Z6229" i="3"/>
  <c r="Z6230" i="3"/>
  <c r="Z6231" i="3"/>
  <c r="Z6232" i="3"/>
  <c r="Z6233" i="3"/>
  <c r="Z6234" i="3"/>
  <c r="Z6235" i="3"/>
  <c r="Z6236" i="3"/>
  <c r="Z6237" i="3"/>
  <c r="Z6238" i="3"/>
  <c r="Z6239" i="3"/>
  <c r="Z6240" i="3"/>
  <c r="Z6241" i="3"/>
  <c r="Z6242" i="3"/>
  <c r="Z6243" i="3"/>
  <c r="Z6244" i="3"/>
  <c r="Z6245" i="3"/>
  <c r="Z6246" i="3"/>
  <c r="Z6247" i="3"/>
  <c r="Z6248" i="3"/>
  <c r="Z6249" i="3"/>
  <c r="Z6250" i="3"/>
  <c r="Z6251" i="3"/>
  <c r="Z6252" i="3"/>
  <c r="Z6253" i="3"/>
  <c r="Z6254" i="3"/>
  <c r="Z6255" i="3"/>
  <c r="Z6256" i="3"/>
  <c r="Z6257" i="3"/>
  <c r="Z6258" i="3"/>
  <c r="Z6259" i="3"/>
  <c r="Z6260" i="3"/>
  <c r="Z6261" i="3"/>
  <c r="Z6262" i="3"/>
  <c r="Z6263" i="3"/>
  <c r="Z6264" i="3"/>
  <c r="Z6265" i="3"/>
  <c r="Z6266" i="3"/>
  <c r="Z6267" i="3"/>
  <c r="Z6268" i="3"/>
  <c r="Z6269" i="3"/>
  <c r="Z6270" i="3"/>
  <c r="Z6271" i="3"/>
  <c r="Z6272" i="3"/>
  <c r="Z6273" i="3"/>
  <c r="Z6274" i="3"/>
  <c r="Z6275" i="3"/>
  <c r="Z6276" i="3"/>
  <c r="Z6277" i="3"/>
  <c r="Z6278" i="3"/>
  <c r="Z6279" i="3"/>
  <c r="Z6280" i="3"/>
  <c r="Z6281" i="3"/>
  <c r="Z6282" i="3"/>
  <c r="Z6283" i="3"/>
  <c r="Z6284" i="3"/>
  <c r="Z6285" i="3"/>
  <c r="Z6286" i="3"/>
  <c r="Z6287" i="3"/>
  <c r="Z6288" i="3"/>
  <c r="Z6289" i="3"/>
  <c r="Z6290" i="3"/>
  <c r="Z6291" i="3"/>
  <c r="Z6292" i="3"/>
  <c r="Z6293" i="3"/>
  <c r="Z6294" i="3"/>
  <c r="Z6295" i="3"/>
  <c r="Z6296" i="3"/>
  <c r="Z6297" i="3"/>
  <c r="Z6298" i="3"/>
  <c r="Z6299" i="3"/>
  <c r="Z6300" i="3"/>
  <c r="Z6301" i="3"/>
  <c r="Z6302" i="3"/>
  <c r="Z6303" i="3"/>
  <c r="Z6304" i="3"/>
  <c r="Z6305" i="3"/>
  <c r="Z6306" i="3"/>
  <c r="Z6307" i="3"/>
  <c r="Z6308" i="3"/>
  <c r="Z6309" i="3"/>
  <c r="Z6310" i="3"/>
  <c r="Z6311" i="3"/>
  <c r="Z6312" i="3"/>
  <c r="Z6313" i="3"/>
  <c r="Z6314" i="3"/>
  <c r="Z6315" i="3"/>
  <c r="Z6316" i="3"/>
  <c r="Z6317" i="3"/>
  <c r="Z6318" i="3"/>
  <c r="Z6319" i="3"/>
  <c r="Z6320" i="3"/>
  <c r="Z6321" i="3"/>
  <c r="Z6322" i="3"/>
  <c r="Z6323" i="3"/>
  <c r="Z6324" i="3"/>
  <c r="Z6325" i="3"/>
  <c r="Z6326" i="3"/>
  <c r="Z6327" i="3"/>
  <c r="Z6328" i="3"/>
  <c r="Z6329" i="3"/>
  <c r="Z6330" i="3"/>
  <c r="Z6331" i="3"/>
  <c r="Z6332" i="3"/>
  <c r="Z6333" i="3"/>
  <c r="Z6334" i="3"/>
  <c r="Z6335" i="3"/>
  <c r="Z6336" i="3"/>
  <c r="Z6337" i="3"/>
  <c r="Z6338" i="3"/>
  <c r="Z6339" i="3"/>
  <c r="Z6340" i="3"/>
  <c r="Z6341" i="3"/>
  <c r="Z6342" i="3"/>
  <c r="Z6343" i="3"/>
  <c r="Z6344" i="3"/>
  <c r="Z6345" i="3"/>
  <c r="Z6346" i="3"/>
  <c r="Z6347" i="3"/>
  <c r="Z6348" i="3"/>
  <c r="Z6349" i="3"/>
  <c r="Z6350" i="3"/>
  <c r="Z6351" i="3"/>
  <c r="Z6352" i="3"/>
  <c r="Z6353" i="3"/>
  <c r="Z6354" i="3"/>
  <c r="Z6355" i="3"/>
  <c r="Z6356" i="3"/>
  <c r="Z6357" i="3"/>
  <c r="Z6358" i="3"/>
  <c r="Z6359" i="3"/>
  <c r="AA5951" i="3"/>
  <c r="AA5952" i="3"/>
  <c r="AA5953" i="3"/>
  <c r="AA5954" i="3"/>
  <c r="AA5955" i="3"/>
  <c r="AA5956" i="3"/>
  <c r="AA5957" i="3"/>
  <c r="AA5958" i="3"/>
  <c r="AA5959" i="3"/>
  <c r="AA5960" i="3"/>
  <c r="AA5961" i="3"/>
  <c r="AA5962" i="3"/>
  <c r="AA5963" i="3"/>
  <c r="AA5964" i="3"/>
  <c r="AA5965" i="3"/>
  <c r="AA5966" i="3"/>
  <c r="AA5967" i="3"/>
  <c r="AA5968" i="3"/>
  <c r="AA5969" i="3"/>
  <c r="AA5970" i="3"/>
  <c r="AA5971" i="3"/>
  <c r="AA5972" i="3"/>
  <c r="AA5973" i="3"/>
  <c r="AA5974" i="3"/>
  <c r="AA5975" i="3"/>
  <c r="AA5976" i="3"/>
  <c r="AA5977" i="3"/>
  <c r="AA5978" i="3"/>
  <c r="AA5979" i="3"/>
  <c r="AA5980" i="3"/>
  <c r="AA5981" i="3"/>
  <c r="AA5982" i="3"/>
  <c r="AA5983" i="3"/>
  <c r="AA5984" i="3"/>
  <c r="AA5985" i="3"/>
  <c r="AA5986" i="3"/>
  <c r="AA5987" i="3"/>
  <c r="AA5988" i="3"/>
  <c r="AA5989" i="3"/>
  <c r="AA5990" i="3"/>
  <c r="AA5991" i="3"/>
  <c r="AA5992" i="3"/>
  <c r="AA5993" i="3"/>
  <c r="AA5994" i="3"/>
  <c r="AA5995" i="3"/>
  <c r="AA5996" i="3"/>
  <c r="AA5997" i="3"/>
  <c r="AA5998" i="3"/>
  <c r="AA5999" i="3"/>
  <c r="AA6000" i="3"/>
  <c r="AA6001" i="3"/>
  <c r="AA6002" i="3"/>
  <c r="AA6003" i="3"/>
  <c r="AA6004" i="3"/>
  <c r="AA6005" i="3"/>
  <c r="AA6006" i="3"/>
  <c r="AA6007" i="3"/>
  <c r="AA6008" i="3"/>
  <c r="AA6009" i="3"/>
  <c r="AA6010" i="3"/>
  <c r="AA6011" i="3"/>
  <c r="AA6012" i="3"/>
  <c r="AA6013" i="3"/>
  <c r="AA6014" i="3"/>
  <c r="AA6015" i="3"/>
  <c r="AA6016" i="3"/>
  <c r="AA6017" i="3"/>
  <c r="AA6018" i="3"/>
  <c r="AA6019" i="3"/>
  <c r="AA6020" i="3"/>
  <c r="AA6021" i="3"/>
  <c r="AA6022" i="3"/>
  <c r="AA6023" i="3"/>
  <c r="AA6024" i="3"/>
  <c r="AA6025" i="3"/>
  <c r="AA6026" i="3"/>
  <c r="AA6027" i="3"/>
  <c r="AA6028" i="3"/>
  <c r="AA6029" i="3"/>
  <c r="AA6030" i="3"/>
  <c r="AA6031" i="3"/>
  <c r="AA6032" i="3"/>
  <c r="AA6033" i="3"/>
  <c r="AA6034" i="3"/>
  <c r="AA6035" i="3"/>
  <c r="AA6036" i="3"/>
  <c r="AA6037" i="3"/>
  <c r="AA6038" i="3"/>
  <c r="AA6039" i="3"/>
  <c r="AA6040" i="3"/>
  <c r="AA6041" i="3"/>
  <c r="AA6042" i="3"/>
  <c r="AA6043" i="3"/>
  <c r="AA6044" i="3"/>
  <c r="AA6045" i="3"/>
  <c r="AA6046" i="3"/>
  <c r="AA6047" i="3"/>
  <c r="AA6048" i="3"/>
  <c r="AA6049" i="3"/>
  <c r="AA6050" i="3"/>
  <c r="AA6051" i="3"/>
  <c r="AA6052" i="3"/>
  <c r="AA6053" i="3"/>
  <c r="AA6054" i="3"/>
  <c r="AA6055" i="3"/>
  <c r="AA6056" i="3"/>
  <c r="AA6057" i="3"/>
  <c r="AA6058" i="3"/>
  <c r="AA6059" i="3"/>
  <c r="AA6060" i="3"/>
  <c r="AA6061" i="3"/>
  <c r="AA6062" i="3"/>
  <c r="AA6063" i="3"/>
  <c r="AA6064" i="3"/>
  <c r="AA6065" i="3"/>
  <c r="AA6066" i="3"/>
  <c r="AA6067" i="3"/>
  <c r="AA6068" i="3"/>
  <c r="AA6069" i="3"/>
  <c r="AA6070" i="3"/>
  <c r="AA6071" i="3"/>
  <c r="AA6072" i="3"/>
  <c r="AA6073" i="3"/>
  <c r="AA6074" i="3"/>
  <c r="AA6075" i="3"/>
  <c r="AA6076" i="3"/>
  <c r="AA6077" i="3"/>
  <c r="AA6078" i="3"/>
  <c r="AA6079" i="3"/>
  <c r="AA6080" i="3"/>
  <c r="AA6081" i="3"/>
  <c r="AA6082" i="3"/>
  <c r="AA6083" i="3"/>
  <c r="AA6084" i="3"/>
  <c r="AA6085" i="3"/>
  <c r="AA6086" i="3"/>
  <c r="AA6087" i="3"/>
  <c r="AA6088" i="3"/>
  <c r="AA6089" i="3"/>
  <c r="AA6090" i="3"/>
  <c r="AA6091" i="3"/>
  <c r="AA6092" i="3"/>
  <c r="AA6093" i="3"/>
  <c r="AA6094" i="3"/>
  <c r="AA6095" i="3"/>
  <c r="AA6096" i="3"/>
  <c r="AA6097" i="3"/>
  <c r="AA6098" i="3"/>
  <c r="AA6099" i="3"/>
  <c r="AA6100" i="3"/>
  <c r="AA6101" i="3"/>
  <c r="AA6102" i="3"/>
  <c r="AA6103" i="3"/>
  <c r="AA6104" i="3"/>
  <c r="AA6105" i="3"/>
  <c r="AA6106" i="3"/>
  <c r="AA6107" i="3"/>
  <c r="AA6108" i="3"/>
  <c r="AA6109" i="3"/>
  <c r="AA6110" i="3"/>
  <c r="AA6111" i="3"/>
  <c r="AA6112" i="3"/>
  <c r="AA6113" i="3"/>
  <c r="AA6114" i="3"/>
  <c r="AA6115" i="3"/>
  <c r="AA6116" i="3"/>
  <c r="AA6117" i="3"/>
  <c r="AA6118" i="3"/>
  <c r="AA6119" i="3"/>
  <c r="AA6120" i="3"/>
  <c r="AA6121" i="3"/>
  <c r="AA6122" i="3"/>
  <c r="AA6123" i="3"/>
  <c r="AA6124" i="3"/>
  <c r="AA6125" i="3"/>
  <c r="AA6126" i="3"/>
  <c r="AA6127" i="3"/>
  <c r="AA6128" i="3"/>
  <c r="AA6129" i="3"/>
  <c r="AA6130" i="3"/>
  <c r="AA6131" i="3"/>
  <c r="AA6132" i="3"/>
  <c r="AA6133" i="3"/>
  <c r="AA6134" i="3"/>
  <c r="AA6135" i="3"/>
  <c r="AA6136" i="3"/>
  <c r="AA6137" i="3"/>
  <c r="AA6138" i="3"/>
  <c r="AA6139" i="3"/>
  <c r="AA6140" i="3"/>
  <c r="AA6141" i="3"/>
  <c r="AA6142" i="3"/>
  <c r="AA6143" i="3"/>
  <c r="AA6144" i="3"/>
  <c r="AA6145" i="3"/>
  <c r="AA6146" i="3"/>
  <c r="AA6147" i="3"/>
  <c r="AA6148" i="3"/>
  <c r="AA6149" i="3"/>
  <c r="AA6150" i="3"/>
  <c r="AA6151" i="3"/>
  <c r="AA6152" i="3"/>
  <c r="AA6153" i="3"/>
  <c r="AA6154" i="3"/>
  <c r="AA6155" i="3"/>
  <c r="AA6156" i="3"/>
  <c r="AA6157" i="3"/>
  <c r="AA6158" i="3"/>
  <c r="AA6159" i="3"/>
  <c r="AA6160" i="3"/>
  <c r="AA6161" i="3"/>
  <c r="AA6162" i="3"/>
  <c r="AA6163" i="3"/>
  <c r="AA6164" i="3"/>
  <c r="AA6165" i="3"/>
  <c r="AA6166" i="3"/>
  <c r="AA6167" i="3"/>
  <c r="AA6168" i="3"/>
  <c r="AA6169" i="3"/>
  <c r="AA6170" i="3"/>
  <c r="AA6171" i="3"/>
  <c r="AA6172" i="3"/>
  <c r="AA6173" i="3"/>
  <c r="AA6174" i="3"/>
  <c r="AA6175" i="3"/>
  <c r="AA6176" i="3"/>
  <c r="AA6177" i="3"/>
  <c r="AA6178" i="3"/>
  <c r="AA6179" i="3"/>
  <c r="AA6180" i="3"/>
  <c r="AA6181" i="3"/>
  <c r="AA6182" i="3"/>
  <c r="AA6183" i="3"/>
  <c r="AA6184" i="3"/>
  <c r="AA6185" i="3"/>
  <c r="AA6186" i="3"/>
  <c r="AA6187" i="3"/>
  <c r="AA6188" i="3"/>
  <c r="AA6189" i="3"/>
  <c r="AA6190" i="3"/>
  <c r="AA6191" i="3"/>
  <c r="AA6192" i="3"/>
  <c r="AA6193" i="3"/>
  <c r="AA6194" i="3"/>
  <c r="AA6195" i="3"/>
  <c r="AA6196" i="3"/>
  <c r="AA6197" i="3"/>
  <c r="AA6198" i="3"/>
  <c r="AA6199" i="3"/>
  <c r="AA6200" i="3"/>
  <c r="AA6201" i="3"/>
  <c r="AA6202" i="3"/>
  <c r="AA6203" i="3"/>
  <c r="AA6204" i="3"/>
  <c r="AA6205" i="3"/>
  <c r="AA6206" i="3"/>
  <c r="AA6207" i="3"/>
  <c r="AA6208" i="3"/>
  <c r="AA6209" i="3"/>
  <c r="AA6210" i="3"/>
  <c r="AA6211" i="3"/>
  <c r="AA6212" i="3"/>
  <c r="AA6213" i="3"/>
  <c r="AA6214" i="3"/>
  <c r="AA6215" i="3"/>
  <c r="AA6216" i="3"/>
  <c r="AA6217" i="3"/>
  <c r="AA6218" i="3"/>
  <c r="AA6219" i="3"/>
  <c r="AA6220" i="3"/>
  <c r="AA6221" i="3"/>
  <c r="AA6222" i="3"/>
  <c r="AA6223" i="3"/>
  <c r="AA6224" i="3"/>
  <c r="AA6225" i="3"/>
  <c r="AA6226" i="3"/>
  <c r="AA6227" i="3"/>
  <c r="AA6228" i="3"/>
  <c r="AA6229" i="3"/>
  <c r="AA6230" i="3"/>
  <c r="AA6231" i="3"/>
  <c r="AA6232" i="3"/>
  <c r="AA6233" i="3"/>
  <c r="AA6234" i="3"/>
  <c r="AA6235" i="3"/>
  <c r="AA6236" i="3"/>
  <c r="AA6237" i="3"/>
  <c r="AA6238" i="3"/>
  <c r="AA6239" i="3"/>
  <c r="AA6240" i="3"/>
  <c r="AA6241" i="3"/>
  <c r="AA6242" i="3"/>
  <c r="AA6243" i="3"/>
  <c r="AA6244" i="3"/>
  <c r="AA6245" i="3"/>
  <c r="AA6246" i="3"/>
  <c r="AA6247" i="3"/>
  <c r="AA6248" i="3"/>
  <c r="AA6249" i="3"/>
  <c r="AA6250" i="3"/>
  <c r="AA6251" i="3"/>
  <c r="AA6252" i="3"/>
  <c r="AA6253" i="3"/>
  <c r="AA6254" i="3"/>
  <c r="AA6255" i="3"/>
  <c r="AA6256" i="3"/>
  <c r="AA6257" i="3"/>
  <c r="AA6258" i="3"/>
  <c r="AA6259" i="3"/>
  <c r="AA6260" i="3"/>
  <c r="AA6261" i="3"/>
  <c r="AA6262" i="3"/>
  <c r="AA6263" i="3"/>
  <c r="AA6264" i="3"/>
  <c r="AA6265" i="3"/>
  <c r="AA6266" i="3"/>
  <c r="AA6267" i="3"/>
  <c r="AA6268" i="3"/>
  <c r="AA6269" i="3"/>
  <c r="AA6270" i="3"/>
  <c r="AA6271" i="3"/>
  <c r="AA6272" i="3"/>
  <c r="AA6273" i="3"/>
  <c r="AA6274" i="3"/>
  <c r="AA6275" i="3"/>
  <c r="AA6276" i="3"/>
  <c r="AA6277" i="3"/>
  <c r="AA6278" i="3"/>
  <c r="AA6279" i="3"/>
  <c r="AA6280" i="3"/>
  <c r="AA6281" i="3"/>
  <c r="AA6282" i="3"/>
  <c r="AA6283" i="3"/>
  <c r="AA6284" i="3"/>
  <c r="AA6285" i="3"/>
  <c r="AA6286" i="3"/>
  <c r="AA6287" i="3"/>
  <c r="AA6288" i="3"/>
  <c r="AA6289" i="3"/>
  <c r="AA6290" i="3"/>
  <c r="AA6291" i="3"/>
  <c r="AA6292" i="3"/>
  <c r="AA6293" i="3"/>
  <c r="AA6294" i="3"/>
  <c r="AA6295" i="3"/>
  <c r="AA6296" i="3"/>
  <c r="AA6297" i="3"/>
  <c r="AA6298" i="3"/>
  <c r="AA6299" i="3"/>
  <c r="AA6300" i="3"/>
  <c r="AA6301" i="3"/>
  <c r="AA6302" i="3"/>
  <c r="AA6303" i="3"/>
  <c r="AA6304" i="3"/>
  <c r="AA6305" i="3"/>
  <c r="AA6306" i="3"/>
  <c r="AA6307" i="3"/>
  <c r="AA6308" i="3"/>
  <c r="AA6309" i="3"/>
  <c r="AA6310" i="3"/>
  <c r="AA6311" i="3"/>
  <c r="AA6312" i="3"/>
  <c r="AA6313" i="3"/>
  <c r="AA6314" i="3"/>
  <c r="AA6315" i="3"/>
  <c r="AA6316" i="3"/>
  <c r="AA6317" i="3"/>
  <c r="AA6318" i="3"/>
  <c r="AA6319" i="3"/>
  <c r="AA6320" i="3"/>
  <c r="AA6321" i="3"/>
  <c r="AA6322" i="3"/>
  <c r="AA6323" i="3"/>
  <c r="AA6324" i="3"/>
  <c r="AA6325" i="3"/>
  <c r="AA6326" i="3"/>
  <c r="AA6327" i="3"/>
  <c r="AA6328" i="3"/>
  <c r="AA6329" i="3"/>
  <c r="AA6330" i="3"/>
  <c r="AA6331" i="3"/>
  <c r="AA6332" i="3"/>
  <c r="AA6333" i="3"/>
  <c r="AA6334" i="3"/>
  <c r="AA6335" i="3"/>
  <c r="AA6336" i="3"/>
  <c r="AA6337" i="3"/>
  <c r="AA6338" i="3"/>
  <c r="AA6339" i="3"/>
  <c r="AA6340" i="3"/>
  <c r="AA6341" i="3"/>
  <c r="AA6342" i="3"/>
  <c r="AA6343" i="3"/>
  <c r="AA6344" i="3"/>
  <c r="AA6345" i="3"/>
  <c r="AA6346" i="3"/>
  <c r="AA6347" i="3"/>
  <c r="AA6348" i="3"/>
  <c r="AA6349" i="3"/>
  <c r="AA6350" i="3"/>
  <c r="AA6351" i="3"/>
  <c r="AA6352" i="3"/>
  <c r="AA6353" i="3"/>
  <c r="AA6354" i="3"/>
  <c r="AA6355" i="3"/>
  <c r="AA6356" i="3"/>
  <c r="AA6357" i="3"/>
  <c r="AA6358" i="3"/>
  <c r="AA6359" i="3"/>
  <c r="AB5951" i="3"/>
  <c r="AB5952" i="3"/>
  <c r="AB5953" i="3"/>
  <c r="AB5954" i="3"/>
  <c r="AB5955" i="3"/>
  <c r="AB5956" i="3"/>
  <c r="AB5957" i="3"/>
  <c r="AB5958" i="3"/>
  <c r="AB5959" i="3"/>
  <c r="AB5960" i="3"/>
  <c r="AB5961" i="3"/>
  <c r="AB5962" i="3"/>
  <c r="AB5963" i="3"/>
  <c r="AB5964" i="3"/>
  <c r="AB5965" i="3"/>
  <c r="AB5966" i="3"/>
  <c r="AB5967" i="3"/>
  <c r="AB5968" i="3"/>
  <c r="AB5969" i="3"/>
  <c r="AB5970" i="3"/>
  <c r="AB5971" i="3"/>
  <c r="AB5972" i="3"/>
  <c r="AB5973" i="3"/>
  <c r="AB5974" i="3"/>
  <c r="AB5975" i="3"/>
  <c r="AB5976" i="3"/>
  <c r="AB5977" i="3"/>
  <c r="AB5978" i="3"/>
  <c r="AB5979" i="3"/>
  <c r="AB5980" i="3"/>
  <c r="AB5981" i="3"/>
  <c r="AB5982" i="3"/>
  <c r="AB5983" i="3"/>
  <c r="AB5984" i="3"/>
  <c r="AB5985" i="3"/>
  <c r="AB5986" i="3"/>
  <c r="AB5987" i="3"/>
  <c r="AB5988" i="3"/>
  <c r="AB5989" i="3"/>
  <c r="AB5990" i="3"/>
  <c r="AB5991" i="3"/>
  <c r="AB5992" i="3"/>
  <c r="AB5993" i="3"/>
  <c r="AB5994" i="3"/>
  <c r="AB5995" i="3"/>
  <c r="AB5996" i="3"/>
  <c r="AB5997" i="3"/>
  <c r="AB5998" i="3"/>
  <c r="AB5999" i="3"/>
  <c r="AB6000" i="3"/>
  <c r="AB6001" i="3"/>
  <c r="AB6002" i="3"/>
  <c r="AB6003" i="3"/>
  <c r="AB6004" i="3"/>
  <c r="AB6005" i="3"/>
  <c r="AB6006" i="3"/>
  <c r="AB6007" i="3"/>
  <c r="AB6008" i="3"/>
  <c r="AB6009" i="3"/>
  <c r="AB6010" i="3"/>
  <c r="AB6011" i="3"/>
  <c r="AB6012" i="3"/>
  <c r="AB6013" i="3"/>
  <c r="AB6014" i="3"/>
  <c r="AB6015" i="3"/>
  <c r="AB6016" i="3"/>
  <c r="AB6017" i="3"/>
  <c r="AB6018" i="3"/>
  <c r="AB6019" i="3"/>
  <c r="AB6020" i="3"/>
  <c r="AB6021" i="3"/>
  <c r="AB6022" i="3"/>
  <c r="AB6023" i="3"/>
  <c r="AB6024" i="3"/>
  <c r="AB6025" i="3"/>
  <c r="AB6026" i="3"/>
  <c r="AB6027" i="3"/>
  <c r="AB6028" i="3"/>
  <c r="AB6029" i="3"/>
  <c r="AB6030" i="3"/>
  <c r="AB6031" i="3"/>
  <c r="AB6032" i="3"/>
  <c r="AB6033" i="3"/>
  <c r="AB6034" i="3"/>
  <c r="AB6035" i="3"/>
  <c r="AB6036" i="3"/>
  <c r="AB6037" i="3"/>
  <c r="AB6038" i="3"/>
  <c r="AB6039" i="3"/>
  <c r="AB6040" i="3"/>
  <c r="AB6041" i="3"/>
  <c r="AB6042" i="3"/>
  <c r="AB6043" i="3"/>
  <c r="AB6044" i="3"/>
  <c r="AB6045" i="3"/>
  <c r="AB6046" i="3"/>
  <c r="AB6047" i="3"/>
  <c r="AB6048" i="3"/>
  <c r="AB6049" i="3"/>
  <c r="AB6050" i="3"/>
  <c r="AB6051" i="3"/>
  <c r="AB6052" i="3"/>
  <c r="AB6053" i="3"/>
  <c r="AB6054" i="3"/>
  <c r="AB6055" i="3"/>
  <c r="AB6056" i="3"/>
  <c r="AB6057" i="3"/>
  <c r="AB6058" i="3"/>
  <c r="AB6059" i="3"/>
  <c r="AB6060" i="3"/>
  <c r="AB6061" i="3"/>
  <c r="AB6062" i="3"/>
  <c r="AB6063" i="3"/>
  <c r="AB6064" i="3"/>
  <c r="AB6065" i="3"/>
  <c r="AB6066" i="3"/>
  <c r="AB6067" i="3"/>
  <c r="AB6068" i="3"/>
  <c r="AB6069" i="3"/>
  <c r="AB6070" i="3"/>
  <c r="AB6071" i="3"/>
  <c r="AB6072" i="3"/>
  <c r="AB6073" i="3"/>
  <c r="AB6074" i="3"/>
  <c r="AB6075" i="3"/>
  <c r="AB6076" i="3"/>
  <c r="AB6077" i="3"/>
  <c r="AB6078" i="3"/>
  <c r="AB6079" i="3"/>
  <c r="AB6080" i="3"/>
  <c r="AB6081" i="3"/>
  <c r="AB6082" i="3"/>
  <c r="AB6083" i="3"/>
  <c r="AB6084" i="3"/>
  <c r="AB6085" i="3"/>
  <c r="AB6086" i="3"/>
  <c r="AB6087" i="3"/>
  <c r="AB6088" i="3"/>
  <c r="AB6089" i="3"/>
  <c r="AB6090" i="3"/>
  <c r="AB6091" i="3"/>
  <c r="AB6092" i="3"/>
  <c r="AB6093" i="3"/>
  <c r="AB6094" i="3"/>
  <c r="AB6095" i="3"/>
  <c r="AB6096" i="3"/>
  <c r="AB6097" i="3"/>
  <c r="AB6098" i="3"/>
  <c r="AB6099" i="3"/>
  <c r="AB6100" i="3"/>
  <c r="AB6101" i="3"/>
  <c r="AB6102" i="3"/>
  <c r="AB6103" i="3"/>
  <c r="AB6104" i="3"/>
  <c r="AB6105" i="3"/>
  <c r="AB6106" i="3"/>
  <c r="AB6107" i="3"/>
  <c r="AB6108" i="3"/>
  <c r="AB6109" i="3"/>
  <c r="AB6110" i="3"/>
  <c r="AB6111" i="3"/>
  <c r="AB6112" i="3"/>
  <c r="AB6113" i="3"/>
  <c r="AB6114" i="3"/>
  <c r="AB6115" i="3"/>
  <c r="AB6116" i="3"/>
  <c r="AB6117" i="3"/>
  <c r="AB6118" i="3"/>
  <c r="AB6119" i="3"/>
  <c r="AB6120" i="3"/>
  <c r="AB6121" i="3"/>
  <c r="AB6122" i="3"/>
  <c r="AB6123" i="3"/>
  <c r="AB6124" i="3"/>
  <c r="AB6125" i="3"/>
  <c r="AB6126" i="3"/>
  <c r="AB6127" i="3"/>
  <c r="AB6128" i="3"/>
  <c r="AB6129" i="3"/>
  <c r="AB6130" i="3"/>
  <c r="AB6131" i="3"/>
  <c r="AB6132" i="3"/>
  <c r="AB6133" i="3"/>
  <c r="AB6134" i="3"/>
  <c r="AB6135" i="3"/>
  <c r="AB6136" i="3"/>
  <c r="AB6137" i="3"/>
  <c r="AB6138" i="3"/>
  <c r="AB6139" i="3"/>
  <c r="AB6140" i="3"/>
  <c r="AB6141" i="3"/>
  <c r="AB6142" i="3"/>
  <c r="AB6143" i="3"/>
  <c r="AB6144" i="3"/>
  <c r="AB6145" i="3"/>
  <c r="AB6146" i="3"/>
  <c r="AB6147" i="3"/>
  <c r="AB6148" i="3"/>
  <c r="AB6149" i="3"/>
  <c r="AB6150" i="3"/>
  <c r="AB6151" i="3"/>
  <c r="AB6152" i="3"/>
  <c r="AB6153" i="3"/>
  <c r="AB6154" i="3"/>
  <c r="AB6155" i="3"/>
  <c r="AB6156" i="3"/>
  <c r="AB6157" i="3"/>
  <c r="AB6158" i="3"/>
  <c r="AB6159" i="3"/>
  <c r="AB6160" i="3"/>
  <c r="AB6161" i="3"/>
  <c r="AB6162" i="3"/>
  <c r="AB6163" i="3"/>
  <c r="AB6164" i="3"/>
  <c r="AB6165" i="3"/>
  <c r="AB6166" i="3"/>
  <c r="AB6167" i="3"/>
  <c r="AB6168" i="3"/>
  <c r="AB6169" i="3"/>
  <c r="AB6170" i="3"/>
  <c r="AB6171" i="3"/>
  <c r="AB6172" i="3"/>
  <c r="AB6173" i="3"/>
  <c r="AB6174" i="3"/>
  <c r="AB6175" i="3"/>
  <c r="AB6176" i="3"/>
  <c r="AB6177" i="3"/>
  <c r="AB6178" i="3"/>
  <c r="AB6179" i="3"/>
  <c r="AB6180" i="3"/>
  <c r="AB6181" i="3"/>
  <c r="AB6182" i="3"/>
  <c r="AB6183" i="3"/>
  <c r="AB6184" i="3"/>
  <c r="AB6185" i="3"/>
  <c r="AB6186" i="3"/>
  <c r="AB6187" i="3"/>
  <c r="AB6188" i="3"/>
  <c r="AB6189" i="3"/>
  <c r="AB6190" i="3"/>
  <c r="AB6191" i="3"/>
  <c r="AB6192" i="3"/>
  <c r="AB6193" i="3"/>
  <c r="AB6194" i="3"/>
  <c r="AB6195" i="3"/>
  <c r="AB6196" i="3"/>
  <c r="AB6197" i="3"/>
  <c r="AB6198" i="3"/>
  <c r="AB6199" i="3"/>
  <c r="AB6200" i="3"/>
  <c r="AB6201" i="3"/>
  <c r="AB6202" i="3"/>
  <c r="AB6203" i="3"/>
  <c r="AB6204" i="3"/>
  <c r="AB6205" i="3"/>
  <c r="AB6206" i="3"/>
  <c r="AB6207" i="3"/>
  <c r="AB6208" i="3"/>
  <c r="AB6209" i="3"/>
  <c r="AB6210" i="3"/>
  <c r="AB6211" i="3"/>
  <c r="AB6212" i="3"/>
  <c r="AB6213" i="3"/>
  <c r="AB6214" i="3"/>
  <c r="AB6215" i="3"/>
  <c r="AB6216" i="3"/>
  <c r="AB6217" i="3"/>
  <c r="AB6218" i="3"/>
  <c r="AB6219" i="3"/>
  <c r="AB6220" i="3"/>
  <c r="AB6221" i="3"/>
  <c r="AB6222" i="3"/>
  <c r="AB6223" i="3"/>
  <c r="AB6224" i="3"/>
  <c r="AB6225" i="3"/>
  <c r="AB6226" i="3"/>
  <c r="AB6227" i="3"/>
  <c r="AB6228" i="3"/>
  <c r="AB6229" i="3"/>
  <c r="AB6230" i="3"/>
  <c r="AB6231" i="3"/>
  <c r="AB6232" i="3"/>
  <c r="AB6233" i="3"/>
  <c r="AB6234" i="3"/>
  <c r="AB6235" i="3"/>
  <c r="AB6236" i="3"/>
  <c r="AB6237" i="3"/>
  <c r="AB6238" i="3"/>
  <c r="AB6239" i="3"/>
  <c r="AB6240" i="3"/>
  <c r="AB6241" i="3"/>
  <c r="AB6242" i="3"/>
  <c r="AB6243" i="3"/>
  <c r="AB6244" i="3"/>
  <c r="AB6245" i="3"/>
  <c r="AB6246" i="3"/>
  <c r="AB6247" i="3"/>
  <c r="AB6248" i="3"/>
  <c r="AB6249" i="3"/>
  <c r="AB6250" i="3"/>
  <c r="AB6251" i="3"/>
  <c r="AB6252" i="3"/>
  <c r="AB6253" i="3"/>
  <c r="AB6254" i="3"/>
  <c r="AB6255" i="3"/>
  <c r="AB6256" i="3"/>
  <c r="AB6257" i="3"/>
  <c r="AB6258" i="3"/>
  <c r="AB6259" i="3"/>
  <c r="AB6260" i="3"/>
  <c r="AB6261" i="3"/>
  <c r="AB6262" i="3"/>
  <c r="AB6263" i="3"/>
  <c r="AB6264" i="3"/>
  <c r="AB6265" i="3"/>
  <c r="AB6266" i="3"/>
  <c r="AB6267" i="3"/>
  <c r="AB6268" i="3"/>
  <c r="AB6269" i="3"/>
  <c r="AB6270" i="3"/>
  <c r="AB6271" i="3"/>
  <c r="AB6272" i="3"/>
  <c r="AB6273" i="3"/>
  <c r="AB6274" i="3"/>
  <c r="AB6275" i="3"/>
  <c r="AB6276" i="3"/>
  <c r="AB6277" i="3"/>
  <c r="AB6278" i="3"/>
  <c r="AB6279" i="3"/>
  <c r="AB6280" i="3"/>
  <c r="AB6281" i="3"/>
  <c r="AB6282" i="3"/>
  <c r="AB6283" i="3"/>
  <c r="AB6284" i="3"/>
  <c r="AB6285" i="3"/>
  <c r="AB6286" i="3"/>
  <c r="AB6287" i="3"/>
  <c r="AB6288" i="3"/>
  <c r="AB6289" i="3"/>
  <c r="AB6290" i="3"/>
  <c r="AB6291" i="3"/>
  <c r="AB6292" i="3"/>
  <c r="AB6293" i="3"/>
  <c r="AB6294" i="3"/>
  <c r="AB6295" i="3"/>
  <c r="AB6296" i="3"/>
  <c r="AB6297" i="3"/>
  <c r="AB6298" i="3"/>
  <c r="AB6299" i="3"/>
  <c r="AB6300" i="3"/>
  <c r="AB6301" i="3"/>
  <c r="AB6302" i="3"/>
  <c r="AB6303" i="3"/>
  <c r="AB6304" i="3"/>
  <c r="AB6305" i="3"/>
  <c r="AB6306" i="3"/>
  <c r="AB6307" i="3"/>
  <c r="AB6308" i="3"/>
  <c r="AB6309" i="3"/>
  <c r="AB6310" i="3"/>
  <c r="AB6311" i="3"/>
  <c r="AB6312" i="3"/>
  <c r="AB6313" i="3"/>
  <c r="AB6314" i="3"/>
  <c r="AB6315" i="3"/>
  <c r="AB6316" i="3"/>
  <c r="AB6317" i="3"/>
  <c r="AB6318" i="3"/>
  <c r="AB6319" i="3"/>
  <c r="AB6320" i="3"/>
  <c r="AB6321" i="3"/>
  <c r="AB6322" i="3"/>
  <c r="AB6323" i="3"/>
  <c r="AB6324" i="3"/>
  <c r="AB6325" i="3"/>
  <c r="AB6326" i="3"/>
  <c r="AB6327" i="3"/>
  <c r="AB6328" i="3"/>
  <c r="AB6329" i="3"/>
  <c r="AB6330" i="3"/>
  <c r="AB6331" i="3"/>
  <c r="AB6332" i="3"/>
  <c r="AB6333" i="3"/>
  <c r="AB6334" i="3"/>
  <c r="AB6335" i="3"/>
  <c r="AB6336" i="3"/>
  <c r="AB6337" i="3"/>
  <c r="AB6338" i="3"/>
  <c r="AB6339" i="3"/>
  <c r="AB6340" i="3"/>
  <c r="AB6341" i="3"/>
  <c r="AB6342" i="3"/>
  <c r="AB6343" i="3"/>
  <c r="AB6344" i="3"/>
  <c r="AB6345" i="3"/>
  <c r="AB6346" i="3"/>
  <c r="AB6347" i="3"/>
  <c r="AB6348" i="3"/>
  <c r="AB6349" i="3"/>
  <c r="AB6350" i="3"/>
  <c r="AB6351" i="3"/>
  <c r="AB6352" i="3"/>
  <c r="AB6353" i="3"/>
  <c r="AB6354" i="3"/>
  <c r="AB6355" i="3"/>
  <c r="AB6356" i="3"/>
  <c r="AB6357" i="3"/>
  <c r="AB6358" i="3"/>
  <c r="AB6359" i="3"/>
  <c r="AC5951" i="3"/>
  <c r="AC5952" i="3"/>
  <c r="AC5953" i="3"/>
  <c r="AC5954" i="3"/>
  <c r="AC5955" i="3"/>
  <c r="AN5955" i="3" s="1"/>
  <c r="AC5956" i="3"/>
  <c r="AC5957" i="3"/>
  <c r="AC5958" i="3"/>
  <c r="AC5959" i="3"/>
  <c r="AC5960" i="3"/>
  <c r="AC5961" i="3"/>
  <c r="AC5962" i="3"/>
  <c r="AC5963" i="3"/>
  <c r="AN5963" i="3" s="1"/>
  <c r="AC5964" i="3"/>
  <c r="AC5965" i="3"/>
  <c r="AC5966" i="3"/>
  <c r="AC5967" i="3"/>
  <c r="AC5968" i="3"/>
  <c r="AC5969" i="3"/>
  <c r="AC5970" i="3"/>
  <c r="AC5971" i="3"/>
  <c r="AN5971" i="3" s="1"/>
  <c r="AC5972" i="3"/>
  <c r="AC5973" i="3"/>
  <c r="AC5974" i="3"/>
  <c r="AC5975" i="3"/>
  <c r="AC5976" i="3"/>
  <c r="AC5977" i="3"/>
  <c r="AC5978" i="3"/>
  <c r="AC5979" i="3"/>
  <c r="AN5979" i="3" s="1"/>
  <c r="AC5980" i="3"/>
  <c r="AC5981" i="3"/>
  <c r="AC5982" i="3"/>
  <c r="AC5983" i="3"/>
  <c r="AC5984" i="3"/>
  <c r="AC5985" i="3"/>
  <c r="AC5986" i="3"/>
  <c r="AC5987" i="3"/>
  <c r="AN5987" i="3" s="1"/>
  <c r="AC5988" i="3"/>
  <c r="AC5989" i="3"/>
  <c r="AC5990" i="3"/>
  <c r="AC5991" i="3"/>
  <c r="AC5992" i="3"/>
  <c r="AC5993" i="3"/>
  <c r="AC5994" i="3"/>
  <c r="AC5995" i="3"/>
  <c r="AN5995" i="3" s="1"/>
  <c r="AC5996" i="3"/>
  <c r="AC5997" i="3"/>
  <c r="AC5998" i="3"/>
  <c r="AC5999" i="3"/>
  <c r="AC6000" i="3"/>
  <c r="AC6001" i="3"/>
  <c r="AC6002" i="3"/>
  <c r="AC6003" i="3"/>
  <c r="AN6003" i="3" s="1"/>
  <c r="AC6004" i="3"/>
  <c r="AC6005" i="3"/>
  <c r="AC6006" i="3"/>
  <c r="AC6007" i="3"/>
  <c r="AC6008" i="3"/>
  <c r="AC6009" i="3"/>
  <c r="AC6010" i="3"/>
  <c r="AC6011" i="3"/>
  <c r="AN6011" i="3" s="1"/>
  <c r="AC6012" i="3"/>
  <c r="AC6013" i="3"/>
  <c r="AC6014" i="3"/>
  <c r="AC6015" i="3"/>
  <c r="AC6016" i="3"/>
  <c r="AC6017" i="3"/>
  <c r="AC6018" i="3"/>
  <c r="AC6019" i="3"/>
  <c r="AN6019" i="3" s="1"/>
  <c r="AC6020" i="3"/>
  <c r="AC6021" i="3"/>
  <c r="AC6022" i="3"/>
  <c r="AC6023" i="3"/>
  <c r="AC6024" i="3"/>
  <c r="AC6025" i="3"/>
  <c r="AC6026" i="3"/>
  <c r="AC6027" i="3"/>
  <c r="AN6027" i="3" s="1"/>
  <c r="AC6028" i="3"/>
  <c r="AC6029" i="3"/>
  <c r="AC6030" i="3"/>
  <c r="AC6031" i="3"/>
  <c r="AC6032" i="3"/>
  <c r="AC6033" i="3"/>
  <c r="AC6034" i="3"/>
  <c r="AC6035" i="3"/>
  <c r="AN6035" i="3" s="1"/>
  <c r="AC6036" i="3"/>
  <c r="AC6037" i="3"/>
  <c r="AC6038" i="3"/>
  <c r="AC6039" i="3"/>
  <c r="AC6040" i="3"/>
  <c r="AC6041" i="3"/>
  <c r="AC6042" i="3"/>
  <c r="AC6043" i="3"/>
  <c r="AN6043" i="3" s="1"/>
  <c r="AC6044" i="3"/>
  <c r="AC6045" i="3"/>
  <c r="AC6046" i="3"/>
  <c r="AC6047" i="3"/>
  <c r="AC6048" i="3"/>
  <c r="AC6049" i="3"/>
  <c r="AC6050" i="3"/>
  <c r="AC6051" i="3"/>
  <c r="AN6051" i="3" s="1"/>
  <c r="AC6052" i="3"/>
  <c r="AC6053" i="3"/>
  <c r="AC6054" i="3"/>
  <c r="AC6055" i="3"/>
  <c r="AC6056" i="3"/>
  <c r="AC6057" i="3"/>
  <c r="AC6058" i="3"/>
  <c r="AC6059" i="3"/>
  <c r="AN6059" i="3" s="1"/>
  <c r="AC6060" i="3"/>
  <c r="AC6061" i="3"/>
  <c r="AC6062" i="3"/>
  <c r="AC6063" i="3"/>
  <c r="AC6064" i="3"/>
  <c r="AC6065" i="3"/>
  <c r="AC6066" i="3"/>
  <c r="AC6067" i="3"/>
  <c r="AN6067" i="3" s="1"/>
  <c r="AC6068" i="3"/>
  <c r="AC6069" i="3"/>
  <c r="AC6070" i="3"/>
  <c r="AC6071" i="3"/>
  <c r="AC6072" i="3"/>
  <c r="AC6073" i="3"/>
  <c r="AC6074" i="3"/>
  <c r="AC6075" i="3"/>
  <c r="AN6075" i="3" s="1"/>
  <c r="AC6076" i="3"/>
  <c r="AC6077" i="3"/>
  <c r="AC6078" i="3"/>
  <c r="AC6079" i="3"/>
  <c r="AC6080" i="3"/>
  <c r="AC6081" i="3"/>
  <c r="AC6082" i="3"/>
  <c r="AC6083" i="3"/>
  <c r="AN6083" i="3" s="1"/>
  <c r="AC6084" i="3"/>
  <c r="AC6085" i="3"/>
  <c r="AC6086" i="3"/>
  <c r="AC6087" i="3"/>
  <c r="AC6088" i="3"/>
  <c r="AC6089" i="3"/>
  <c r="AC6090" i="3"/>
  <c r="AC6091" i="3"/>
  <c r="AN6091" i="3" s="1"/>
  <c r="AC6092" i="3"/>
  <c r="AC6093" i="3"/>
  <c r="AC6094" i="3"/>
  <c r="AC6095" i="3"/>
  <c r="AC6096" i="3"/>
  <c r="AC6097" i="3"/>
  <c r="AC6098" i="3"/>
  <c r="AC6099" i="3"/>
  <c r="AN6099" i="3" s="1"/>
  <c r="AC6100" i="3"/>
  <c r="AC6101" i="3"/>
  <c r="AC6102" i="3"/>
  <c r="AC6103" i="3"/>
  <c r="AC6104" i="3"/>
  <c r="AC6105" i="3"/>
  <c r="AC6106" i="3"/>
  <c r="AC6107" i="3"/>
  <c r="AN6107" i="3" s="1"/>
  <c r="AC6108" i="3"/>
  <c r="AC6109" i="3"/>
  <c r="AC6110" i="3"/>
  <c r="AC6111" i="3"/>
  <c r="AC6112" i="3"/>
  <c r="AC6113" i="3"/>
  <c r="AC6114" i="3"/>
  <c r="AC6115" i="3"/>
  <c r="AN6115" i="3" s="1"/>
  <c r="AC6116" i="3"/>
  <c r="AC6117" i="3"/>
  <c r="AC6118" i="3"/>
  <c r="AC6119" i="3"/>
  <c r="AC6120" i="3"/>
  <c r="AC6121" i="3"/>
  <c r="AC6122" i="3"/>
  <c r="AC6123" i="3"/>
  <c r="AN6123" i="3" s="1"/>
  <c r="AC6124" i="3"/>
  <c r="AC6125" i="3"/>
  <c r="AC6126" i="3"/>
  <c r="AC6127" i="3"/>
  <c r="AC6128" i="3"/>
  <c r="AC6129" i="3"/>
  <c r="AC6130" i="3"/>
  <c r="AC6131" i="3"/>
  <c r="AN6131" i="3" s="1"/>
  <c r="AC6132" i="3"/>
  <c r="AC6133" i="3"/>
  <c r="AC6134" i="3"/>
  <c r="AC6135" i="3"/>
  <c r="AC6136" i="3"/>
  <c r="AC6137" i="3"/>
  <c r="AC6138" i="3"/>
  <c r="AC6139" i="3"/>
  <c r="AN6139" i="3" s="1"/>
  <c r="AC6140" i="3"/>
  <c r="AC6141" i="3"/>
  <c r="AC6142" i="3"/>
  <c r="AC6143" i="3"/>
  <c r="AC6144" i="3"/>
  <c r="AC6145" i="3"/>
  <c r="AC6146" i="3"/>
  <c r="AC6147" i="3"/>
  <c r="AN6147" i="3" s="1"/>
  <c r="AC6148" i="3"/>
  <c r="AC6149" i="3"/>
  <c r="AC6150" i="3"/>
  <c r="AC6151" i="3"/>
  <c r="AC6152" i="3"/>
  <c r="AC6153" i="3"/>
  <c r="AC6154" i="3"/>
  <c r="AC6155" i="3"/>
  <c r="AN6155" i="3" s="1"/>
  <c r="AC6156" i="3"/>
  <c r="AC6157" i="3"/>
  <c r="AC6158" i="3"/>
  <c r="AC6159" i="3"/>
  <c r="AC6160" i="3"/>
  <c r="AC6161" i="3"/>
  <c r="AC6162" i="3"/>
  <c r="AC6163" i="3"/>
  <c r="AN6163" i="3" s="1"/>
  <c r="AC6164" i="3"/>
  <c r="AC6165" i="3"/>
  <c r="AC6166" i="3"/>
  <c r="AC6167" i="3"/>
  <c r="AC6168" i="3"/>
  <c r="AC6169" i="3"/>
  <c r="AC6170" i="3"/>
  <c r="AC6171" i="3"/>
  <c r="AN6171" i="3" s="1"/>
  <c r="AC6172" i="3"/>
  <c r="AC6173" i="3"/>
  <c r="AC6174" i="3"/>
  <c r="AC6175" i="3"/>
  <c r="AC6176" i="3"/>
  <c r="AC6177" i="3"/>
  <c r="AC6178" i="3"/>
  <c r="AC6179" i="3"/>
  <c r="AN6179" i="3" s="1"/>
  <c r="AC6180" i="3"/>
  <c r="AC6181" i="3"/>
  <c r="AC6182" i="3"/>
  <c r="AC6183" i="3"/>
  <c r="AC6184" i="3"/>
  <c r="AC6185" i="3"/>
  <c r="AC6186" i="3"/>
  <c r="AC6187" i="3"/>
  <c r="AN6187" i="3" s="1"/>
  <c r="AC6188" i="3"/>
  <c r="AC6189" i="3"/>
  <c r="AC6190" i="3"/>
  <c r="AC6191" i="3"/>
  <c r="AC6192" i="3"/>
  <c r="AC6193" i="3"/>
  <c r="AC6194" i="3"/>
  <c r="AC6195" i="3"/>
  <c r="AN6195" i="3" s="1"/>
  <c r="AC6196" i="3"/>
  <c r="AC6197" i="3"/>
  <c r="AC6198" i="3"/>
  <c r="AC6199" i="3"/>
  <c r="AC6200" i="3"/>
  <c r="AC6201" i="3"/>
  <c r="AC6202" i="3"/>
  <c r="AC6203" i="3"/>
  <c r="AN6203" i="3" s="1"/>
  <c r="AC6204" i="3"/>
  <c r="AC6205" i="3"/>
  <c r="AC6206" i="3"/>
  <c r="AC6207" i="3"/>
  <c r="AC6208" i="3"/>
  <c r="AC6209" i="3"/>
  <c r="AC6210" i="3"/>
  <c r="AC6211" i="3"/>
  <c r="AN6211" i="3" s="1"/>
  <c r="AC6212" i="3"/>
  <c r="AC6213" i="3"/>
  <c r="AC6214" i="3"/>
  <c r="AC6215" i="3"/>
  <c r="AC6216" i="3"/>
  <c r="AC6217" i="3"/>
  <c r="AC6218" i="3"/>
  <c r="AC6219" i="3"/>
  <c r="AN6219" i="3" s="1"/>
  <c r="AC6220" i="3"/>
  <c r="AC6221" i="3"/>
  <c r="AC6222" i="3"/>
  <c r="AC6223" i="3"/>
  <c r="AC6224" i="3"/>
  <c r="AC6225" i="3"/>
  <c r="AC6226" i="3"/>
  <c r="AC6227" i="3"/>
  <c r="AN6227" i="3" s="1"/>
  <c r="AC6228" i="3"/>
  <c r="AC6229" i="3"/>
  <c r="AC6230" i="3"/>
  <c r="AC6231" i="3"/>
  <c r="AC6232" i="3"/>
  <c r="AC6233" i="3"/>
  <c r="AC6234" i="3"/>
  <c r="AC6235" i="3"/>
  <c r="AN6235" i="3" s="1"/>
  <c r="AC6236" i="3"/>
  <c r="AC6237" i="3"/>
  <c r="AC6238" i="3"/>
  <c r="AC6239" i="3"/>
  <c r="AC6240" i="3"/>
  <c r="AC6241" i="3"/>
  <c r="AC6242" i="3"/>
  <c r="AC6243" i="3"/>
  <c r="AN6243" i="3" s="1"/>
  <c r="AC6244" i="3"/>
  <c r="AC6245" i="3"/>
  <c r="AC6246" i="3"/>
  <c r="AC6247" i="3"/>
  <c r="AC6248" i="3"/>
  <c r="AC6249" i="3"/>
  <c r="AC6250" i="3"/>
  <c r="AC6251" i="3"/>
  <c r="AN6251" i="3" s="1"/>
  <c r="AC6252" i="3"/>
  <c r="AC6253" i="3"/>
  <c r="AC6254" i="3"/>
  <c r="AC6255" i="3"/>
  <c r="AC6256" i="3"/>
  <c r="AC6257" i="3"/>
  <c r="AC6258" i="3"/>
  <c r="AC6259" i="3"/>
  <c r="AN6259" i="3" s="1"/>
  <c r="AC6260" i="3"/>
  <c r="AC6261" i="3"/>
  <c r="AC6262" i="3"/>
  <c r="AC6263" i="3"/>
  <c r="AC6264" i="3"/>
  <c r="AC6265" i="3"/>
  <c r="AC6266" i="3"/>
  <c r="AC6267" i="3"/>
  <c r="AN6267" i="3" s="1"/>
  <c r="AC6268" i="3"/>
  <c r="AC6269" i="3"/>
  <c r="AC6270" i="3"/>
  <c r="AC6271" i="3"/>
  <c r="AC6272" i="3"/>
  <c r="AC6273" i="3"/>
  <c r="AC6274" i="3"/>
  <c r="AC6275" i="3"/>
  <c r="AN6275" i="3" s="1"/>
  <c r="AC6276" i="3"/>
  <c r="AC6277" i="3"/>
  <c r="AC6278" i="3"/>
  <c r="AC6279" i="3"/>
  <c r="AC6280" i="3"/>
  <c r="AC6281" i="3"/>
  <c r="AC6282" i="3"/>
  <c r="AC6283" i="3"/>
  <c r="AN6283" i="3" s="1"/>
  <c r="AC6284" i="3"/>
  <c r="AC6285" i="3"/>
  <c r="AC6286" i="3"/>
  <c r="AC6287" i="3"/>
  <c r="AC6288" i="3"/>
  <c r="AC6289" i="3"/>
  <c r="AC6290" i="3"/>
  <c r="AC6291" i="3"/>
  <c r="AN6291" i="3" s="1"/>
  <c r="AC6292" i="3"/>
  <c r="AC6293" i="3"/>
  <c r="AC6294" i="3"/>
  <c r="AC6295" i="3"/>
  <c r="AC6296" i="3"/>
  <c r="AC6297" i="3"/>
  <c r="AC6298" i="3"/>
  <c r="AC6299" i="3"/>
  <c r="AN6299" i="3" s="1"/>
  <c r="AC6300" i="3"/>
  <c r="AC6301" i="3"/>
  <c r="AC6302" i="3"/>
  <c r="AC6303" i="3"/>
  <c r="AC6304" i="3"/>
  <c r="AC6305" i="3"/>
  <c r="AC6306" i="3"/>
  <c r="AC6307" i="3"/>
  <c r="AN6307" i="3" s="1"/>
  <c r="AC6308" i="3"/>
  <c r="AC6309" i="3"/>
  <c r="AC6310" i="3"/>
  <c r="AC6311" i="3"/>
  <c r="AC6312" i="3"/>
  <c r="AC6313" i="3"/>
  <c r="AC6314" i="3"/>
  <c r="AC6315" i="3"/>
  <c r="AN6315" i="3" s="1"/>
  <c r="AC6316" i="3"/>
  <c r="AC6317" i="3"/>
  <c r="AC6318" i="3"/>
  <c r="AC6319" i="3"/>
  <c r="AC6320" i="3"/>
  <c r="AC6321" i="3"/>
  <c r="AC6322" i="3"/>
  <c r="AC6323" i="3"/>
  <c r="AN6323" i="3" s="1"/>
  <c r="AC6324" i="3"/>
  <c r="AC6325" i="3"/>
  <c r="AC6326" i="3"/>
  <c r="AC6327" i="3"/>
  <c r="AC6328" i="3"/>
  <c r="AC6329" i="3"/>
  <c r="AC6330" i="3"/>
  <c r="AC6331" i="3"/>
  <c r="AN6331" i="3" s="1"/>
  <c r="AC6332" i="3"/>
  <c r="AC6333" i="3"/>
  <c r="AC6334" i="3"/>
  <c r="AC6335" i="3"/>
  <c r="AC6336" i="3"/>
  <c r="AC6337" i="3"/>
  <c r="AC6338" i="3"/>
  <c r="AC6339" i="3"/>
  <c r="AN6339" i="3" s="1"/>
  <c r="AC6340" i="3"/>
  <c r="AC6341" i="3"/>
  <c r="AC6342" i="3"/>
  <c r="AC6343" i="3"/>
  <c r="AC6344" i="3"/>
  <c r="AC6345" i="3"/>
  <c r="AC6346" i="3"/>
  <c r="AC6347" i="3"/>
  <c r="AN6347" i="3" s="1"/>
  <c r="AC6348" i="3"/>
  <c r="AC6349" i="3"/>
  <c r="AC6350" i="3"/>
  <c r="AC6351" i="3"/>
  <c r="AC6352" i="3"/>
  <c r="AC6353" i="3"/>
  <c r="AC6354" i="3"/>
  <c r="AC6355" i="3"/>
  <c r="AN6355" i="3" s="1"/>
  <c r="AC6356" i="3"/>
  <c r="AC6357" i="3"/>
  <c r="AC6358" i="3"/>
  <c r="AC6359" i="3"/>
  <c r="AD5951" i="3"/>
  <c r="AD5952" i="3"/>
  <c r="AD5953" i="3"/>
  <c r="AD5954" i="3"/>
  <c r="AN5954" i="3" s="1"/>
  <c r="AD5955" i="3"/>
  <c r="AD5956" i="3"/>
  <c r="AD5957" i="3"/>
  <c r="AD5958" i="3"/>
  <c r="AD5959" i="3"/>
  <c r="AD5960" i="3"/>
  <c r="AD5961" i="3"/>
  <c r="AD5962" i="3"/>
  <c r="AN5962" i="3" s="1"/>
  <c r="AD5963" i="3"/>
  <c r="AD5964" i="3"/>
  <c r="AD5965" i="3"/>
  <c r="AD5966" i="3"/>
  <c r="AD5967" i="3"/>
  <c r="AD5968" i="3"/>
  <c r="AD5969" i="3"/>
  <c r="AD5970" i="3"/>
  <c r="AN5970" i="3" s="1"/>
  <c r="AD5971" i="3"/>
  <c r="AD5972" i="3"/>
  <c r="AD5973" i="3"/>
  <c r="AD5974" i="3"/>
  <c r="AD5975" i="3"/>
  <c r="AD5976" i="3"/>
  <c r="AD5977" i="3"/>
  <c r="AD5978" i="3"/>
  <c r="AN5978" i="3" s="1"/>
  <c r="AD5979" i="3"/>
  <c r="AD5980" i="3"/>
  <c r="AD5981" i="3"/>
  <c r="AD5982" i="3"/>
  <c r="AD5983" i="3"/>
  <c r="AD5984" i="3"/>
  <c r="AD5985" i="3"/>
  <c r="AD5986" i="3"/>
  <c r="AN5986" i="3" s="1"/>
  <c r="AD5987" i="3"/>
  <c r="AD5988" i="3"/>
  <c r="AD5989" i="3"/>
  <c r="AD5990" i="3"/>
  <c r="AD5991" i="3"/>
  <c r="AD5992" i="3"/>
  <c r="AD5993" i="3"/>
  <c r="AD5994" i="3"/>
  <c r="AN5994" i="3" s="1"/>
  <c r="AD5995" i="3"/>
  <c r="AD5996" i="3"/>
  <c r="AD5997" i="3"/>
  <c r="AD5998" i="3"/>
  <c r="AD5999" i="3"/>
  <c r="AD6000" i="3"/>
  <c r="AD6001" i="3"/>
  <c r="AD6002" i="3"/>
  <c r="AN6002" i="3" s="1"/>
  <c r="AD6003" i="3"/>
  <c r="AD6004" i="3"/>
  <c r="AD6005" i="3"/>
  <c r="AD6006" i="3"/>
  <c r="AD6007" i="3"/>
  <c r="AD6008" i="3"/>
  <c r="AD6009" i="3"/>
  <c r="AD6010" i="3"/>
  <c r="AN6010" i="3" s="1"/>
  <c r="AD6011" i="3"/>
  <c r="AD6012" i="3"/>
  <c r="AD6013" i="3"/>
  <c r="AD6014" i="3"/>
  <c r="AD6015" i="3"/>
  <c r="AD6016" i="3"/>
  <c r="AD6017" i="3"/>
  <c r="AD6018" i="3"/>
  <c r="AN6018" i="3" s="1"/>
  <c r="AD6019" i="3"/>
  <c r="AD6020" i="3"/>
  <c r="AD6021" i="3"/>
  <c r="AD6022" i="3"/>
  <c r="AD6023" i="3"/>
  <c r="AD6024" i="3"/>
  <c r="AD6025" i="3"/>
  <c r="AD6026" i="3"/>
  <c r="AN6026" i="3" s="1"/>
  <c r="AD6027" i="3"/>
  <c r="AD6028" i="3"/>
  <c r="AD6029" i="3"/>
  <c r="AD6030" i="3"/>
  <c r="AD6031" i="3"/>
  <c r="AD6032" i="3"/>
  <c r="AD6033" i="3"/>
  <c r="AD6034" i="3"/>
  <c r="AN6034" i="3" s="1"/>
  <c r="AD6035" i="3"/>
  <c r="AD6036" i="3"/>
  <c r="AD6037" i="3"/>
  <c r="AD6038" i="3"/>
  <c r="AD6039" i="3"/>
  <c r="AD6040" i="3"/>
  <c r="AD6041" i="3"/>
  <c r="AD6042" i="3"/>
  <c r="AN6042" i="3" s="1"/>
  <c r="AD6043" i="3"/>
  <c r="AD6044" i="3"/>
  <c r="AD6045" i="3"/>
  <c r="AD6046" i="3"/>
  <c r="AD6047" i="3"/>
  <c r="AD6048" i="3"/>
  <c r="AD6049" i="3"/>
  <c r="AD6050" i="3"/>
  <c r="AN6050" i="3" s="1"/>
  <c r="AD6051" i="3"/>
  <c r="AD6052" i="3"/>
  <c r="AD6053" i="3"/>
  <c r="AD6054" i="3"/>
  <c r="AD6055" i="3"/>
  <c r="AD6056" i="3"/>
  <c r="AD6057" i="3"/>
  <c r="AD6058" i="3"/>
  <c r="AN6058" i="3" s="1"/>
  <c r="AD6059" i="3"/>
  <c r="AD6060" i="3"/>
  <c r="AD6061" i="3"/>
  <c r="AD6062" i="3"/>
  <c r="AD6063" i="3"/>
  <c r="AD6064" i="3"/>
  <c r="AD6065" i="3"/>
  <c r="AD6066" i="3"/>
  <c r="AN6066" i="3" s="1"/>
  <c r="AD6067" i="3"/>
  <c r="AD6068" i="3"/>
  <c r="AD6069" i="3"/>
  <c r="AD6070" i="3"/>
  <c r="AD6071" i="3"/>
  <c r="AD6072" i="3"/>
  <c r="AD6073" i="3"/>
  <c r="AD6074" i="3"/>
  <c r="AN6074" i="3" s="1"/>
  <c r="AD6075" i="3"/>
  <c r="AD6076" i="3"/>
  <c r="AD6077" i="3"/>
  <c r="AD6078" i="3"/>
  <c r="AD6079" i="3"/>
  <c r="AD6080" i="3"/>
  <c r="AD6081" i="3"/>
  <c r="AD6082" i="3"/>
  <c r="AN6082" i="3" s="1"/>
  <c r="AD6083" i="3"/>
  <c r="AD6084" i="3"/>
  <c r="AD6085" i="3"/>
  <c r="AD6086" i="3"/>
  <c r="AD6087" i="3"/>
  <c r="AD6088" i="3"/>
  <c r="AD6089" i="3"/>
  <c r="AD6090" i="3"/>
  <c r="AN6090" i="3" s="1"/>
  <c r="AD6091" i="3"/>
  <c r="AD6092" i="3"/>
  <c r="AD6093" i="3"/>
  <c r="AD6094" i="3"/>
  <c r="AD6095" i="3"/>
  <c r="AD6096" i="3"/>
  <c r="AD6097" i="3"/>
  <c r="AD6098" i="3"/>
  <c r="AN6098" i="3" s="1"/>
  <c r="AD6099" i="3"/>
  <c r="AD6100" i="3"/>
  <c r="AD6101" i="3"/>
  <c r="AD6102" i="3"/>
  <c r="AD6103" i="3"/>
  <c r="AD6104" i="3"/>
  <c r="AD6105" i="3"/>
  <c r="AD6106" i="3"/>
  <c r="AN6106" i="3" s="1"/>
  <c r="AD6107" i="3"/>
  <c r="AD6108" i="3"/>
  <c r="AD6109" i="3"/>
  <c r="AD6110" i="3"/>
  <c r="AD6111" i="3"/>
  <c r="AD6112" i="3"/>
  <c r="AD6113" i="3"/>
  <c r="AD6114" i="3"/>
  <c r="AN6114" i="3" s="1"/>
  <c r="AD6115" i="3"/>
  <c r="AD6116" i="3"/>
  <c r="AD6117" i="3"/>
  <c r="AD6118" i="3"/>
  <c r="AD6119" i="3"/>
  <c r="AD6120" i="3"/>
  <c r="AD6121" i="3"/>
  <c r="AD6122" i="3"/>
  <c r="AN6122" i="3" s="1"/>
  <c r="AD6123" i="3"/>
  <c r="AD6124" i="3"/>
  <c r="AD6125" i="3"/>
  <c r="AD6126" i="3"/>
  <c r="AD6127" i="3"/>
  <c r="AD6128" i="3"/>
  <c r="AD6129" i="3"/>
  <c r="AD6130" i="3"/>
  <c r="AN6130" i="3" s="1"/>
  <c r="AD6131" i="3"/>
  <c r="AD6132" i="3"/>
  <c r="AD6133" i="3"/>
  <c r="AD6134" i="3"/>
  <c r="AD6135" i="3"/>
  <c r="AD6136" i="3"/>
  <c r="AD6137" i="3"/>
  <c r="AD6138" i="3"/>
  <c r="AN6138" i="3" s="1"/>
  <c r="AD6139" i="3"/>
  <c r="AD6140" i="3"/>
  <c r="AD6141" i="3"/>
  <c r="AD6142" i="3"/>
  <c r="AD6143" i="3"/>
  <c r="AD6144" i="3"/>
  <c r="AD6145" i="3"/>
  <c r="AD6146" i="3"/>
  <c r="AN6146" i="3" s="1"/>
  <c r="AD6147" i="3"/>
  <c r="AD6148" i="3"/>
  <c r="AD6149" i="3"/>
  <c r="AD6150" i="3"/>
  <c r="AD6151" i="3"/>
  <c r="AD6152" i="3"/>
  <c r="AD6153" i="3"/>
  <c r="AD6154" i="3"/>
  <c r="AN6154" i="3" s="1"/>
  <c r="AD6155" i="3"/>
  <c r="AD6156" i="3"/>
  <c r="AD6157" i="3"/>
  <c r="AD6158" i="3"/>
  <c r="AD6159" i="3"/>
  <c r="AD6160" i="3"/>
  <c r="AD6161" i="3"/>
  <c r="AD6162" i="3"/>
  <c r="AN6162" i="3" s="1"/>
  <c r="AD6163" i="3"/>
  <c r="AD6164" i="3"/>
  <c r="AD6165" i="3"/>
  <c r="AD6166" i="3"/>
  <c r="AD6167" i="3"/>
  <c r="AD6168" i="3"/>
  <c r="AD6169" i="3"/>
  <c r="AD6170" i="3"/>
  <c r="AN6170" i="3" s="1"/>
  <c r="AD6171" i="3"/>
  <c r="AD6172" i="3"/>
  <c r="AD6173" i="3"/>
  <c r="AD6174" i="3"/>
  <c r="AD6175" i="3"/>
  <c r="AD6176" i="3"/>
  <c r="AD6177" i="3"/>
  <c r="AD6178" i="3"/>
  <c r="AN6178" i="3" s="1"/>
  <c r="AD6179" i="3"/>
  <c r="AD6180" i="3"/>
  <c r="AD6181" i="3"/>
  <c r="AD6182" i="3"/>
  <c r="AD6183" i="3"/>
  <c r="AD6184" i="3"/>
  <c r="AD6185" i="3"/>
  <c r="AD6186" i="3"/>
  <c r="AN6186" i="3" s="1"/>
  <c r="AD6187" i="3"/>
  <c r="AD6188" i="3"/>
  <c r="AD6189" i="3"/>
  <c r="AD6190" i="3"/>
  <c r="AD6191" i="3"/>
  <c r="AD6192" i="3"/>
  <c r="AD6193" i="3"/>
  <c r="AD6194" i="3"/>
  <c r="AN6194" i="3" s="1"/>
  <c r="AD6195" i="3"/>
  <c r="AD6196" i="3"/>
  <c r="AD6197" i="3"/>
  <c r="AD6198" i="3"/>
  <c r="AD6199" i="3"/>
  <c r="AD6200" i="3"/>
  <c r="AD6201" i="3"/>
  <c r="AD6202" i="3"/>
  <c r="AN6202" i="3" s="1"/>
  <c r="AD6203" i="3"/>
  <c r="AD6204" i="3"/>
  <c r="AD6205" i="3"/>
  <c r="AD6206" i="3"/>
  <c r="AD6207" i="3"/>
  <c r="AD6208" i="3"/>
  <c r="AD6209" i="3"/>
  <c r="AD6210" i="3"/>
  <c r="AN6210" i="3" s="1"/>
  <c r="AD6211" i="3"/>
  <c r="AD6212" i="3"/>
  <c r="AD6213" i="3"/>
  <c r="AD6214" i="3"/>
  <c r="AD6215" i="3"/>
  <c r="AD6216" i="3"/>
  <c r="AD6217" i="3"/>
  <c r="AD6218" i="3"/>
  <c r="AN6218" i="3" s="1"/>
  <c r="AD6219" i="3"/>
  <c r="AD6220" i="3"/>
  <c r="AD6221" i="3"/>
  <c r="AD6222" i="3"/>
  <c r="AD6223" i="3"/>
  <c r="AD6224" i="3"/>
  <c r="AD6225" i="3"/>
  <c r="AD6226" i="3"/>
  <c r="AN6226" i="3" s="1"/>
  <c r="AD6227" i="3"/>
  <c r="AD6228" i="3"/>
  <c r="AD6229" i="3"/>
  <c r="AD6230" i="3"/>
  <c r="AD6231" i="3"/>
  <c r="AD6232" i="3"/>
  <c r="AD6233" i="3"/>
  <c r="AD6234" i="3"/>
  <c r="AN6234" i="3" s="1"/>
  <c r="AD6235" i="3"/>
  <c r="AD6236" i="3"/>
  <c r="AD6237" i="3"/>
  <c r="AD6238" i="3"/>
  <c r="AD6239" i="3"/>
  <c r="AD6240" i="3"/>
  <c r="AD6241" i="3"/>
  <c r="AD6242" i="3"/>
  <c r="AN6242" i="3" s="1"/>
  <c r="AD6243" i="3"/>
  <c r="AD6244" i="3"/>
  <c r="AD6245" i="3"/>
  <c r="AD6246" i="3"/>
  <c r="AD6247" i="3"/>
  <c r="AD6248" i="3"/>
  <c r="AD6249" i="3"/>
  <c r="AD6250" i="3"/>
  <c r="AN6250" i="3" s="1"/>
  <c r="AD6251" i="3"/>
  <c r="AD6252" i="3"/>
  <c r="AD6253" i="3"/>
  <c r="AD6254" i="3"/>
  <c r="AD6255" i="3"/>
  <c r="AD6256" i="3"/>
  <c r="AD6257" i="3"/>
  <c r="AD6258" i="3"/>
  <c r="AN6258" i="3" s="1"/>
  <c r="AD6259" i="3"/>
  <c r="AD6260" i="3"/>
  <c r="AD6261" i="3"/>
  <c r="AD6262" i="3"/>
  <c r="AD6263" i="3"/>
  <c r="AD6264" i="3"/>
  <c r="AD6265" i="3"/>
  <c r="AD6266" i="3"/>
  <c r="AN6266" i="3" s="1"/>
  <c r="AD6267" i="3"/>
  <c r="AD6268" i="3"/>
  <c r="AD6269" i="3"/>
  <c r="AD6270" i="3"/>
  <c r="AD6271" i="3"/>
  <c r="AD6272" i="3"/>
  <c r="AD6273" i="3"/>
  <c r="AD6274" i="3"/>
  <c r="AN6274" i="3" s="1"/>
  <c r="AD6275" i="3"/>
  <c r="AD6276" i="3"/>
  <c r="AD6277" i="3"/>
  <c r="AD6278" i="3"/>
  <c r="AD6279" i="3"/>
  <c r="AD6280" i="3"/>
  <c r="AD6281" i="3"/>
  <c r="AD6282" i="3"/>
  <c r="AN6282" i="3" s="1"/>
  <c r="AD6283" i="3"/>
  <c r="AD6284" i="3"/>
  <c r="AD6285" i="3"/>
  <c r="AD6286" i="3"/>
  <c r="AD6287" i="3"/>
  <c r="AD6288" i="3"/>
  <c r="AD6289" i="3"/>
  <c r="AD6290" i="3"/>
  <c r="AN6290" i="3" s="1"/>
  <c r="AD6291" i="3"/>
  <c r="AD6292" i="3"/>
  <c r="AD6293" i="3"/>
  <c r="AD6294" i="3"/>
  <c r="AD6295" i="3"/>
  <c r="AD6296" i="3"/>
  <c r="AD6297" i="3"/>
  <c r="AD6298" i="3"/>
  <c r="AN6298" i="3" s="1"/>
  <c r="AD6299" i="3"/>
  <c r="AD6300" i="3"/>
  <c r="AD6301" i="3"/>
  <c r="AD6302" i="3"/>
  <c r="AD6303" i="3"/>
  <c r="AD6304" i="3"/>
  <c r="AD6305" i="3"/>
  <c r="AD6306" i="3"/>
  <c r="AN6306" i="3" s="1"/>
  <c r="AD6307" i="3"/>
  <c r="AD6308" i="3"/>
  <c r="AD6309" i="3"/>
  <c r="AD6310" i="3"/>
  <c r="AD6311" i="3"/>
  <c r="AD6312" i="3"/>
  <c r="AD6313" i="3"/>
  <c r="AD6314" i="3"/>
  <c r="AN6314" i="3" s="1"/>
  <c r="AD6315" i="3"/>
  <c r="AD6316" i="3"/>
  <c r="AD6317" i="3"/>
  <c r="AD6318" i="3"/>
  <c r="AD6319" i="3"/>
  <c r="AD6320" i="3"/>
  <c r="AD6321" i="3"/>
  <c r="AD6322" i="3"/>
  <c r="AN6322" i="3" s="1"/>
  <c r="AD6323" i="3"/>
  <c r="AD6324" i="3"/>
  <c r="AD6325" i="3"/>
  <c r="AD6326" i="3"/>
  <c r="AD6327" i="3"/>
  <c r="AD6328" i="3"/>
  <c r="AD6329" i="3"/>
  <c r="AD6330" i="3"/>
  <c r="AN6330" i="3" s="1"/>
  <c r="AD6331" i="3"/>
  <c r="AD6332" i="3"/>
  <c r="AD6333" i="3"/>
  <c r="AD6334" i="3"/>
  <c r="AD6335" i="3"/>
  <c r="AD6336" i="3"/>
  <c r="AD6337" i="3"/>
  <c r="AD6338" i="3"/>
  <c r="AN6338" i="3" s="1"/>
  <c r="AD6339" i="3"/>
  <c r="AD6340" i="3"/>
  <c r="AD6341" i="3"/>
  <c r="AD6342" i="3"/>
  <c r="AD6343" i="3"/>
  <c r="AD6344" i="3"/>
  <c r="AD6345" i="3"/>
  <c r="AD6346" i="3"/>
  <c r="AN6346" i="3" s="1"/>
  <c r="AD6347" i="3"/>
  <c r="AD6348" i="3"/>
  <c r="AD6349" i="3"/>
  <c r="AD6350" i="3"/>
  <c r="AD6351" i="3"/>
  <c r="AD6352" i="3"/>
  <c r="AD6353" i="3"/>
  <c r="AD6354" i="3"/>
  <c r="AN6354" i="3" s="1"/>
  <c r="AD6355" i="3"/>
  <c r="AD6356" i="3"/>
  <c r="AD6357" i="3"/>
  <c r="AD6358" i="3"/>
  <c r="AD6359" i="3"/>
  <c r="AE5951" i="3"/>
  <c r="AE5952" i="3"/>
  <c r="AE5953" i="3"/>
  <c r="AN5953" i="3" s="1"/>
  <c r="AE5954" i="3"/>
  <c r="AE5955" i="3"/>
  <c r="AE5956" i="3"/>
  <c r="AE5957" i="3"/>
  <c r="AE5958" i="3"/>
  <c r="AE5959" i="3"/>
  <c r="AE5960" i="3"/>
  <c r="AE5961" i="3"/>
  <c r="AN5961" i="3" s="1"/>
  <c r="AE5962" i="3"/>
  <c r="AE5963" i="3"/>
  <c r="AE5964" i="3"/>
  <c r="AE5965" i="3"/>
  <c r="AE5966" i="3"/>
  <c r="AE5967" i="3"/>
  <c r="AE5968" i="3"/>
  <c r="AE5969" i="3"/>
  <c r="AN5969" i="3" s="1"/>
  <c r="AE5970" i="3"/>
  <c r="AE5971" i="3"/>
  <c r="AE5972" i="3"/>
  <c r="AE5973" i="3"/>
  <c r="AE5974" i="3"/>
  <c r="AE5975" i="3"/>
  <c r="AE5976" i="3"/>
  <c r="AE5977" i="3"/>
  <c r="AN5977" i="3" s="1"/>
  <c r="AE5978" i="3"/>
  <c r="AE5979" i="3"/>
  <c r="AE5980" i="3"/>
  <c r="AE5981" i="3"/>
  <c r="AE5982" i="3"/>
  <c r="AE5983" i="3"/>
  <c r="AE5984" i="3"/>
  <c r="AE5985" i="3"/>
  <c r="AN5985" i="3" s="1"/>
  <c r="AE5986" i="3"/>
  <c r="AE5987" i="3"/>
  <c r="AE5988" i="3"/>
  <c r="AE5989" i="3"/>
  <c r="AE5990" i="3"/>
  <c r="AE5991" i="3"/>
  <c r="AE5992" i="3"/>
  <c r="AE5993" i="3"/>
  <c r="AN5993" i="3" s="1"/>
  <c r="AE5994" i="3"/>
  <c r="AE5995" i="3"/>
  <c r="AE5996" i="3"/>
  <c r="AE5997" i="3"/>
  <c r="AE5998" i="3"/>
  <c r="AE5999" i="3"/>
  <c r="AE6000" i="3"/>
  <c r="AE6001" i="3"/>
  <c r="AN6001" i="3" s="1"/>
  <c r="AE6002" i="3"/>
  <c r="AE6003" i="3"/>
  <c r="AE6004" i="3"/>
  <c r="AE6005" i="3"/>
  <c r="AE6006" i="3"/>
  <c r="AE6007" i="3"/>
  <c r="AE6008" i="3"/>
  <c r="AE6009" i="3"/>
  <c r="AN6009" i="3" s="1"/>
  <c r="AE6010" i="3"/>
  <c r="AE6011" i="3"/>
  <c r="AE6012" i="3"/>
  <c r="AE6013" i="3"/>
  <c r="AE6014" i="3"/>
  <c r="AE6015" i="3"/>
  <c r="AE6016" i="3"/>
  <c r="AE6017" i="3"/>
  <c r="AN6017" i="3" s="1"/>
  <c r="AE6018" i="3"/>
  <c r="AE6019" i="3"/>
  <c r="AE6020" i="3"/>
  <c r="AE6021" i="3"/>
  <c r="AE6022" i="3"/>
  <c r="AE6023" i="3"/>
  <c r="AE6024" i="3"/>
  <c r="AE6025" i="3"/>
  <c r="AN6025" i="3" s="1"/>
  <c r="AE6026" i="3"/>
  <c r="AE6027" i="3"/>
  <c r="AE6028" i="3"/>
  <c r="AE6029" i="3"/>
  <c r="AE6030" i="3"/>
  <c r="AE6031" i="3"/>
  <c r="AE6032" i="3"/>
  <c r="AE6033" i="3"/>
  <c r="AN6033" i="3" s="1"/>
  <c r="AE6034" i="3"/>
  <c r="AE6035" i="3"/>
  <c r="AE6036" i="3"/>
  <c r="AE6037" i="3"/>
  <c r="AE6038" i="3"/>
  <c r="AE6039" i="3"/>
  <c r="AE6040" i="3"/>
  <c r="AE6041" i="3"/>
  <c r="AN6041" i="3" s="1"/>
  <c r="AE6042" i="3"/>
  <c r="AE6043" i="3"/>
  <c r="AE6044" i="3"/>
  <c r="AE6045" i="3"/>
  <c r="AE6046" i="3"/>
  <c r="AE6047" i="3"/>
  <c r="AE6048" i="3"/>
  <c r="AE6049" i="3"/>
  <c r="AN6049" i="3" s="1"/>
  <c r="AE6050" i="3"/>
  <c r="AE6051" i="3"/>
  <c r="AE6052" i="3"/>
  <c r="AE6053" i="3"/>
  <c r="AE6054" i="3"/>
  <c r="AE6055" i="3"/>
  <c r="AE6056" i="3"/>
  <c r="AE6057" i="3"/>
  <c r="AN6057" i="3" s="1"/>
  <c r="AE6058" i="3"/>
  <c r="AE6059" i="3"/>
  <c r="AE6060" i="3"/>
  <c r="AE6061" i="3"/>
  <c r="AE6062" i="3"/>
  <c r="AE6063" i="3"/>
  <c r="AE6064" i="3"/>
  <c r="AE6065" i="3"/>
  <c r="AN6065" i="3" s="1"/>
  <c r="AE6066" i="3"/>
  <c r="AE6067" i="3"/>
  <c r="AE6068" i="3"/>
  <c r="AE6069" i="3"/>
  <c r="AE6070" i="3"/>
  <c r="AE6071" i="3"/>
  <c r="AE6072" i="3"/>
  <c r="AE6073" i="3"/>
  <c r="AN6073" i="3" s="1"/>
  <c r="AE6074" i="3"/>
  <c r="AE6075" i="3"/>
  <c r="AE6076" i="3"/>
  <c r="AE6077" i="3"/>
  <c r="AE6078" i="3"/>
  <c r="AE6079" i="3"/>
  <c r="AE6080" i="3"/>
  <c r="AE6081" i="3"/>
  <c r="AN6081" i="3" s="1"/>
  <c r="AE6082" i="3"/>
  <c r="AE6083" i="3"/>
  <c r="AE6084" i="3"/>
  <c r="AE6085" i="3"/>
  <c r="AE6086" i="3"/>
  <c r="AE6087" i="3"/>
  <c r="AE6088" i="3"/>
  <c r="AE6089" i="3"/>
  <c r="AN6089" i="3" s="1"/>
  <c r="AE6090" i="3"/>
  <c r="AE6091" i="3"/>
  <c r="AE6092" i="3"/>
  <c r="AE6093" i="3"/>
  <c r="AE6094" i="3"/>
  <c r="AE6095" i="3"/>
  <c r="AE6096" i="3"/>
  <c r="AE6097" i="3"/>
  <c r="AN6097" i="3" s="1"/>
  <c r="AE6098" i="3"/>
  <c r="AE6099" i="3"/>
  <c r="AE6100" i="3"/>
  <c r="AE6101" i="3"/>
  <c r="AE6102" i="3"/>
  <c r="AE6103" i="3"/>
  <c r="AE6104" i="3"/>
  <c r="AE6105" i="3"/>
  <c r="AN6105" i="3" s="1"/>
  <c r="AE6106" i="3"/>
  <c r="AE6107" i="3"/>
  <c r="AE6108" i="3"/>
  <c r="AE6109" i="3"/>
  <c r="AE6110" i="3"/>
  <c r="AE6111" i="3"/>
  <c r="AE6112" i="3"/>
  <c r="AE6113" i="3"/>
  <c r="AN6113" i="3" s="1"/>
  <c r="AE6114" i="3"/>
  <c r="AE6115" i="3"/>
  <c r="AE6116" i="3"/>
  <c r="AE6117" i="3"/>
  <c r="AE6118" i="3"/>
  <c r="AE6119" i="3"/>
  <c r="AE6120" i="3"/>
  <c r="AE6121" i="3"/>
  <c r="AN6121" i="3" s="1"/>
  <c r="AE6122" i="3"/>
  <c r="AE6123" i="3"/>
  <c r="AE6124" i="3"/>
  <c r="AE6125" i="3"/>
  <c r="AE6126" i="3"/>
  <c r="AE6127" i="3"/>
  <c r="AE6128" i="3"/>
  <c r="AE6129" i="3"/>
  <c r="AN6129" i="3" s="1"/>
  <c r="AE6130" i="3"/>
  <c r="AE6131" i="3"/>
  <c r="AE6132" i="3"/>
  <c r="AE6133" i="3"/>
  <c r="AE6134" i="3"/>
  <c r="AE6135" i="3"/>
  <c r="AE6136" i="3"/>
  <c r="AE6137" i="3"/>
  <c r="AN6137" i="3" s="1"/>
  <c r="AE6138" i="3"/>
  <c r="AE6139" i="3"/>
  <c r="AE6140" i="3"/>
  <c r="AE6141" i="3"/>
  <c r="AE6142" i="3"/>
  <c r="AE6143" i="3"/>
  <c r="AE6144" i="3"/>
  <c r="AE6145" i="3"/>
  <c r="AN6145" i="3" s="1"/>
  <c r="AE6146" i="3"/>
  <c r="AE6147" i="3"/>
  <c r="AE6148" i="3"/>
  <c r="AE6149" i="3"/>
  <c r="AE6150" i="3"/>
  <c r="AE6151" i="3"/>
  <c r="AE6152" i="3"/>
  <c r="AE6153" i="3"/>
  <c r="AN6153" i="3" s="1"/>
  <c r="AE6154" i="3"/>
  <c r="AE6155" i="3"/>
  <c r="AE6156" i="3"/>
  <c r="AE6157" i="3"/>
  <c r="AE6158" i="3"/>
  <c r="AE6159" i="3"/>
  <c r="AE6160" i="3"/>
  <c r="AE6161" i="3"/>
  <c r="AN6161" i="3" s="1"/>
  <c r="AE6162" i="3"/>
  <c r="AE6163" i="3"/>
  <c r="AE6164" i="3"/>
  <c r="AE6165" i="3"/>
  <c r="AE6166" i="3"/>
  <c r="AE6167" i="3"/>
  <c r="AE6168" i="3"/>
  <c r="AE6169" i="3"/>
  <c r="AN6169" i="3" s="1"/>
  <c r="AE6170" i="3"/>
  <c r="AE6171" i="3"/>
  <c r="AE6172" i="3"/>
  <c r="AE6173" i="3"/>
  <c r="AE6174" i="3"/>
  <c r="AE6175" i="3"/>
  <c r="AE6176" i="3"/>
  <c r="AE6177" i="3"/>
  <c r="AN6177" i="3" s="1"/>
  <c r="AE6178" i="3"/>
  <c r="AE6179" i="3"/>
  <c r="AE6180" i="3"/>
  <c r="AE6181" i="3"/>
  <c r="AE6182" i="3"/>
  <c r="AE6183" i="3"/>
  <c r="AE6184" i="3"/>
  <c r="AE6185" i="3"/>
  <c r="AN6185" i="3" s="1"/>
  <c r="AE6186" i="3"/>
  <c r="AE6187" i="3"/>
  <c r="AE6188" i="3"/>
  <c r="AE6189" i="3"/>
  <c r="AE6190" i="3"/>
  <c r="AE6191" i="3"/>
  <c r="AE6192" i="3"/>
  <c r="AE6193" i="3"/>
  <c r="AN6193" i="3" s="1"/>
  <c r="AE6194" i="3"/>
  <c r="AE6195" i="3"/>
  <c r="AE6196" i="3"/>
  <c r="AE6197" i="3"/>
  <c r="AE6198" i="3"/>
  <c r="AE6199" i="3"/>
  <c r="AE6200" i="3"/>
  <c r="AE6201" i="3"/>
  <c r="AN6201" i="3" s="1"/>
  <c r="AE6202" i="3"/>
  <c r="AE6203" i="3"/>
  <c r="AE6204" i="3"/>
  <c r="AE6205" i="3"/>
  <c r="AE6206" i="3"/>
  <c r="AE6207" i="3"/>
  <c r="AE6208" i="3"/>
  <c r="AE6209" i="3"/>
  <c r="AN6209" i="3" s="1"/>
  <c r="AE6210" i="3"/>
  <c r="AE6211" i="3"/>
  <c r="AE6212" i="3"/>
  <c r="AE6213" i="3"/>
  <c r="AE6214" i="3"/>
  <c r="AE6215" i="3"/>
  <c r="AE6216" i="3"/>
  <c r="AE6217" i="3"/>
  <c r="AN6217" i="3" s="1"/>
  <c r="AE6218" i="3"/>
  <c r="AE6219" i="3"/>
  <c r="AE6220" i="3"/>
  <c r="AE6221" i="3"/>
  <c r="AE6222" i="3"/>
  <c r="AE6223" i="3"/>
  <c r="AE6224" i="3"/>
  <c r="AE6225" i="3"/>
  <c r="AN6225" i="3" s="1"/>
  <c r="AE6226" i="3"/>
  <c r="AE6227" i="3"/>
  <c r="AE6228" i="3"/>
  <c r="AE6229" i="3"/>
  <c r="AE6230" i="3"/>
  <c r="AE6231" i="3"/>
  <c r="AE6232" i="3"/>
  <c r="AE6233" i="3"/>
  <c r="AN6233" i="3" s="1"/>
  <c r="AE6234" i="3"/>
  <c r="AE6235" i="3"/>
  <c r="AE6236" i="3"/>
  <c r="AE6237" i="3"/>
  <c r="AE6238" i="3"/>
  <c r="AE6239" i="3"/>
  <c r="AE6240" i="3"/>
  <c r="AE6241" i="3"/>
  <c r="AN6241" i="3" s="1"/>
  <c r="AE6242" i="3"/>
  <c r="AE6243" i="3"/>
  <c r="AE6244" i="3"/>
  <c r="AE6245" i="3"/>
  <c r="AE6246" i="3"/>
  <c r="AE6247" i="3"/>
  <c r="AE6248" i="3"/>
  <c r="AE6249" i="3"/>
  <c r="AN6249" i="3" s="1"/>
  <c r="AE6250" i="3"/>
  <c r="AE6251" i="3"/>
  <c r="AE6252" i="3"/>
  <c r="AE6253" i="3"/>
  <c r="AE6254" i="3"/>
  <c r="AE6255" i="3"/>
  <c r="AE6256" i="3"/>
  <c r="AE6257" i="3"/>
  <c r="AN6257" i="3" s="1"/>
  <c r="AE6258" i="3"/>
  <c r="AE6259" i="3"/>
  <c r="AE6260" i="3"/>
  <c r="AE6261" i="3"/>
  <c r="AE6262" i="3"/>
  <c r="AE6263" i="3"/>
  <c r="AE6264" i="3"/>
  <c r="AE6265" i="3"/>
  <c r="AN6265" i="3" s="1"/>
  <c r="AE6266" i="3"/>
  <c r="AE6267" i="3"/>
  <c r="AE6268" i="3"/>
  <c r="AE6269" i="3"/>
  <c r="AE6270" i="3"/>
  <c r="AE6271" i="3"/>
  <c r="AE6272" i="3"/>
  <c r="AE6273" i="3"/>
  <c r="AN6273" i="3" s="1"/>
  <c r="AE6274" i="3"/>
  <c r="AE6275" i="3"/>
  <c r="AE6276" i="3"/>
  <c r="AE6277" i="3"/>
  <c r="AE6278" i="3"/>
  <c r="AE6279" i="3"/>
  <c r="AE6280" i="3"/>
  <c r="AE6281" i="3"/>
  <c r="AN6281" i="3" s="1"/>
  <c r="AE6282" i="3"/>
  <c r="AE6283" i="3"/>
  <c r="AE6284" i="3"/>
  <c r="AE6285" i="3"/>
  <c r="AE6286" i="3"/>
  <c r="AE6287" i="3"/>
  <c r="AE6288" i="3"/>
  <c r="AE6289" i="3"/>
  <c r="AN6289" i="3" s="1"/>
  <c r="AE6290" i="3"/>
  <c r="AE6291" i="3"/>
  <c r="AE6292" i="3"/>
  <c r="AE6293" i="3"/>
  <c r="AE6294" i="3"/>
  <c r="AE6295" i="3"/>
  <c r="AE6296" i="3"/>
  <c r="AE6297" i="3"/>
  <c r="AN6297" i="3" s="1"/>
  <c r="AE6298" i="3"/>
  <c r="AE6299" i="3"/>
  <c r="AE6300" i="3"/>
  <c r="AE6301" i="3"/>
  <c r="AE6302" i="3"/>
  <c r="AE6303" i="3"/>
  <c r="AE6304" i="3"/>
  <c r="AE6305" i="3"/>
  <c r="AN6305" i="3" s="1"/>
  <c r="AE6306" i="3"/>
  <c r="AE6307" i="3"/>
  <c r="AE6308" i="3"/>
  <c r="AE6309" i="3"/>
  <c r="AE6310" i="3"/>
  <c r="AE6311" i="3"/>
  <c r="AE6312" i="3"/>
  <c r="AE6313" i="3"/>
  <c r="AN6313" i="3" s="1"/>
  <c r="AE6314" i="3"/>
  <c r="AE6315" i="3"/>
  <c r="AE6316" i="3"/>
  <c r="AE6317" i="3"/>
  <c r="AE6318" i="3"/>
  <c r="AE6319" i="3"/>
  <c r="AE6320" i="3"/>
  <c r="AE6321" i="3"/>
  <c r="AN6321" i="3" s="1"/>
  <c r="AE6322" i="3"/>
  <c r="AE6323" i="3"/>
  <c r="AE6324" i="3"/>
  <c r="AE6325" i="3"/>
  <c r="AE6326" i="3"/>
  <c r="AE6327" i="3"/>
  <c r="AE6328" i="3"/>
  <c r="AE6329" i="3"/>
  <c r="AN6329" i="3" s="1"/>
  <c r="AE6330" i="3"/>
  <c r="AE6331" i="3"/>
  <c r="AE6332" i="3"/>
  <c r="AE6333" i="3"/>
  <c r="AE6334" i="3"/>
  <c r="AE6335" i="3"/>
  <c r="AE6336" i="3"/>
  <c r="AE6337" i="3"/>
  <c r="AN6337" i="3" s="1"/>
  <c r="AE6338" i="3"/>
  <c r="AE6339" i="3"/>
  <c r="AE6340" i="3"/>
  <c r="AE6341" i="3"/>
  <c r="AE6342" i="3"/>
  <c r="AE6343" i="3"/>
  <c r="AE6344" i="3"/>
  <c r="AE6345" i="3"/>
  <c r="AN6345" i="3" s="1"/>
  <c r="AE6346" i="3"/>
  <c r="AE6347" i="3"/>
  <c r="AE6348" i="3"/>
  <c r="AE6349" i="3"/>
  <c r="AE6350" i="3"/>
  <c r="AE6351" i="3"/>
  <c r="AE6352" i="3"/>
  <c r="AE6353" i="3"/>
  <c r="AN6353" i="3" s="1"/>
  <c r="AE6354" i="3"/>
  <c r="AE6355" i="3"/>
  <c r="AE6356" i="3"/>
  <c r="AE6357" i="3"/>
  <c r="AE6358" i="3"/>
  <c r="AE6359" i="3"/>
  <c r="AF5951" i="3"/>
  <c r="AF5952" i="3"/>
  <c r="AF5953" i="3"/>
  <c r="AF5954" i="3"/>
  <c r="AF5955" i="3"/>
  <c r="AF5956" i="3"/>
  <c r="AF5957" i="3"/>
  <c r="AF5958" i="3"/>
  <c r="AF5959" i="3"/>
  <c r="AF5960" i="3"/>
  <c r="AF5961" i="3"/>
  <c r="AF5962" i="3"/>
  <c r="AF5963" i="3"/>
  <c r="AF5964" i="3"/>
  <c r="AF5965" i="3"/>
  <c r="AF5966" i="3"/>
  <c r="AF5967" i="3"/>
  <c r="AF5968" i="3"/>
  <c r="AF5969" i="3"/>
  <c r="AF5970" i="3"/>
  <c r="AF5971" i="3"/>
  <c r="AF5972" i="3"/>
  <c r="AF5973" i="3"/>
  <c r="AF5974" i="3"/>
  <c r="AF5975" i="3"/>
  <c r="AF5976" i="3"/>
  <c r="AF5977" i="3"/>
  <c r="AF5978" i="3"/>
  <c r="AF5979" i="3"/>
  <c r="AF5980" i="3"/>
  <c r="AF5981" i="3"/>
  <c r="AF5982" i="3"/>
  <c r="AF5983" i="3"/>
  <c r="AF5984" i="3"/>
  <c r="AF5985" i="3"/>
  <c r="AF5986" i="3"/>
  <c r="AF5987" i="3"/>
  <c r="AF5988" i="3"/>
  <c r="AF5989" i="3"/>
  <c r="AF5990" i="3"/>
  <c r="AF5991" i="3"/>
  <c r="AF5992" i="3"/>
  <c r="AF5993" i="3"/>
  <c r="AF5994" i="3"/>
  <c r="AF5995" i="3"/>
  <c r="AF5996" i="3"/>
  <c r="AF5997" i="3"/>
  <c r="AF5998" i="3"/>
  <c r="AF5999" i="3"/>
  <c r="AF6000" i="3"/>
  <c r="AF6001" i="3"/>
  <c r="AF6002" i="3"/>
  <c r="AF6003" i="3"/>
  <c r="AF6004" i="3"/>
  <c r="AF6005" i="3"/>
  <c r="AF6006" i="3"/>
  <c r="AF6007" i="3"/>
  <c r="AF6008" i="3"/>
  <c r="AF6009" i="3"/>
  <c r="AF6010" i="3"/>
  <c r="AF6011" i="3"/>
  <c r="AF6012" i="3"/>
  <c r="AF6013" i="3"/>
  <c r="AF6014" i="3"/>
  <c r="AF6015" i="3"/>
  <c r="AF6016" i="3"/>
  <c r="AF6017" i="3"/>
  <c r="AF6018" i="3"/>
  <c r="AF6019" i="3"/>
  <c r="AF6020" i="3"/>
  <c r="AF6021" i="3"/>
  <c r="AF6022" i="3"/>
  <c r="AF6023" i="3"/>
  <c r="AF6024" i="3"/>
  <c r="AF6025" i="3"/>
  <c r="AF6026" i="3"/>
  <c r="AF6027" i="3"/>
  <c r="AF6028" i="3"/>
  <c r="AF6029" i="3"/>
  <c r="AF6030" i="3"/>
  <c r="AF6031" i="3"/>
  <c r="AF6032" i="3"/>
  <c r="AF6033" i="3"/>
  <c r="AF6034" i="3"/>
  <c r="AF6035" i="3"/>
  <c r="AF6036" i="3"/>
  <c r="AF6037" i="3"/>
  <c r="AF6038" i="3"/>
  <c r="AF6039" i="3"/>
  <c r="AF6040" i="3"/>
  <c r="AF6041" i="3"/>
  <c r="AF6042" i="3"/>
  <c r="AF6043" i="3"/>
  <c r="AF6044" i="3"/>
  <c r="AF6045" i="3"/>
  <c r="AF6046" i="3"/>
  <c r="AF6047" i="3"/>
  <c r="AF6048" i="3"/>
  <c r="AF6049" i="3"/>
  <c r="AF6050" i="3"/>
  <c r="AF6051" i="3"/>
  <c r="AF6052" i="3"/>
  <c r="AF6053" i="3"/>
  <c r="AF6054" i="3"/>
  <c r="AF6055" i="3"/>
  <c r="AF6056" i="3"/>
  <c r="AF6057" i="3"/>
  <c r="AF6058" i="3"/>
  <c r="AF6059" i="3"/>
  <c r="AF6060" i="3"/>
  <c r="AF6061" i="3"/>
  <c r="AF6062" i="3"/>
  <c r="AF6063" i="3"/>
  <c r="AF6064" i="3"/>
  <c r="AF6065" i="3"/>
  <c r="AF6066" i="3"/>
  <c r="AF6067" i="3"/>
  <c r="AF6068" i="3"/>
  <c r="AF6069" i="3"/>
  <c r="AF6070" i="3"/>
  <c r="AF6071" i="3"/>
  <c r="AF6072" i="3"/>
  <c r="AF6073" i="3"/>
  <c r="AF6074" i="3"/>
  <c r="AF6075" i="3"/>
  <c r="AF6076" i="3"/>
  <c r="AF6077" i="3"/>
  <c r="AF6078" i="3"/>
  <c r="AF6079" i="3"/>
  <c r="AF6080" i="3"/>
  <c r="AF6081" i="3"/>
  <c r="AF6082" i="3"/>
  <c r="AF6083" i="3"/>
  <c r="AF6084" i="3"/>
  <c r="AF6085" i="3"/>
  <c r="AF6086" i="3"/>
  <c r="AF6087" i="3"/>
  <c r="AF6088" i="3"/>
  <c r="AF6089" i="3"/>
  <c r="AF6090" i="3"/>
  <c r="AF6091" i="3"/>
  <c r="AF6092" i="3"/>
  <c r="AF6093" i="3"/>
  <c r="AF6094" i="3"/>
  <c r="AF6095" i="3"/>
  <c r="AF6096" i="3"/>
  <c r="AF6097" i="3"/>
  <c r="AF6098" i="3"/>
  <c r="AF6099" i="3"/>
  <c r="AF6100" i="3"/>
  <c r="AF6101" i="3"/>
  <c r="AF6102" i="3"/>
  <c r="AF6103" i="3"/>
  <c r="AF6104" i="3"/>
  <c r="AF6105" i="3"/>
  <c r="AF6106" i="3"/>
  <c r="AF6107" i="3"/>
  <c r="AF6108" i="3"/>
  <c r="AF6109" i="3"/>
  <c r="AF6110" i="3"/>
  <c r="AF6111" i="3"/>
  <c r="AF6112" i="3"/>
  <c r="AF6113" i="3"/>
  <c r="AF6114" i="3"/>
  <c r="AF6115" i="3"/>
  <c r="AF6116" i="3"/>
  <c r="AF6117" i="3"/>
  <c r="AF6118" i="3"/>
  <c r="AF6119" i="3"/>
  <c r="AF6120" i="3"/>
  <c r="AF6121" i="3"/>
  <c r="AF6122" i="3"/>
  <c r="AF6123" i="3"/>
  <c r="AF6124" i="3"/>
  <c r="AF6125" i="3"/>
  <c r="AF6126" i="3"/>
  <c r="AF6127" i="3"/>
  <c r="AF6128" i="3"/>
  <c r="AF6129" i="3"/>
  <c r="AF6130" i="3"/>
  <c r="AF6131" i="3"/>
  <c r="AF6132" i="3"/>
  <c r="AF6133" i="3"/>
  <c r="AF6134" i="3"/>
  <c r="AF6135" i="3"/>
  <c r="AF6136" i="3"/>
  <c r="AF6137" i="3"/>
  <c r="AF6138" i="3"/>
  <c r="AF6139" i="3"/>
  <c r="AF6140" i="3"/>
  <c r="AF6141" i="3"/>
  <c r="AF6142" i="3"/>
  <c r="AF6143" i="3"/>
  <c r="AF6144" i="3"/>
  <c r="AF6145" i="3"/>
  <c r="AF6146" i="3"/>
  <c r="AF6147" i="3"/>
  <c r="AF6148" i="3"/>
  <c r="AF6149" i="3"/>
  <c r="AF6150" i="3"/>
  <c r="AF6151" i="3"/>
  <c r="AF6152" i="3"/>
  <c r="AF6153" i="3"/>
  <c r="AF6154" i="3"/>
  <c r="AF6155" i="3"/>
  <c r="AF6156" i="3"/>
  <c r="AF6157" i="3"/>
  <c r="AF6158" i="3"/>
  <c r="AF6159" i="3"/>
  <c r="AF6160" i="3"/>
  <c r="AF6161" i="3"/>
  <c r="AF6162" i="3"/>
  <c r="AF6163" i="3"/>
  <c r="AF6164" i="3"/>
  <c r="AF6165" i="3"/>
  <c r="AF6166" i="3"/>
  <c r="AF6167" i="3"/>
  <c r="AF6168" i="3"/>
  <c r="AF6169" i="3"/>
  <c r="AF6170" i="3"/>
  <c r="AF6171" i="3"/>
  <c r="AF6172" i="3"/>
  <c r="AF6173" i="3"/>
  <c r="AF6174" i="3"/>
  <c r="AF6175" i="3"/>
  <c r="AF6176" i="3"/>
  <c r="AF6177" i="3"/>
  <c r="AF6178" i="3"/>
  <c r="AF6179" i="3"/>
  <c r="AF6180" i="3"/>
  <c r="AF6181" i="3"/>
  <c r="AF6182" i="3"/>
  <c r="AF6183" i="3"/>
  <c r="AF6184" i="3"/>
  <c r="AF6185" i="3"/>
  <c r="AF6186" i="3"/>
  <c r="AF6187" i="3"/>
  <c r="AF6188" i="3"/>
  <c r="AF6189" i="3"/>
  <c r="AF6190" i="3"/>
  <c r="AF6191" i="3"/>
  <c r="AF6192" i="3"/>
  <c r="AF6193" i="3"/>
  <c r="AF6194" i="3"/>
  <c r="AF6195" i="3"/>
  <c r="AF6196" i="3"/>
  <c r="AF6197" i="3"/>
  <c r="AF6198" i="3"/>
  <c r="AF6199" i="3"/>
  <c r="AF6200" i="3"/>
  <c r="AF6201" i="3"/>
  <c r="AF6202" i="3"/>
  <c r="AF6203" i="3"/>
  <c r="AF6204" i="3"/>
  <c r="AF6205" i="3"/>
  <c r="AF6206" i="3"/>
  <c r="AF6207" i="3"/>
  <c r="AF6208" i="3"/>
  <c r="AF6209" i="3"/>
  <c r="AF6210" i="3"/>
  <c r="AF6211" i="3"/>
  <c r="AF6212" i="3"/>
  <c r="AF6213" i="3"/>
  <c r="AF6214" i="3"/>
  <c r="AF6215" i="3"/>
  <c r="AF6216" i="3"/>
  <c r="AF6217" i="3"/>
  <c r="AF6218" i="3"/>
  <c r="AF6219" i="3"/>
  <c r="AF6220" i="3"/>
  <c r="AF6221" i="3"/>
  <c r="AF6222" i="3"/>
  <c r="AF6223" i="3"/>
  <c r="AF6224" i="3"/>
  <c r="AF6225" i="3"/>
  <c r="AF6226" i="3"/>
  <c r="AF6227" i="3"/>
  <c r="AF6228" i="3"/>
  <c r="AF6229" i="3"/>
  <c r="AF6230" i="3"/>
  <c r="AF6231" i="3"/>
  <c r="AF6232" i="3"/>
  <c r="AF6233" i="3"/>
  <c r="AF6234" i="3"/>
  <c r="AF6235" i="3"/>
  <c r="AF6236" i="3"/>
  <c r="AF6237" i="3"/>
  <c r="AF6238" i="3"/>
  <c r="AF6239" i="3"/>
  <c r="AF6240" i="3"/>
  <c r="AF6241" i="3"/>
  <c r="AF6242" i="3"/>
  <c r="AF6243" i="3"/>
  <c r="AF6244" i="3"/>
  <c r="AF6245" i="3"/>
  <c r="AF6246" i="3"/>
  <c r="AF6247" i="3"/>
  <c r="AF6248" i="3"/>
  <c r="AF6249" i="3"/>
  <c r="AF6250" i="3"/>
  <c r="AF6251" i="3"/>
  <c r="AF6252" i="3"/>
  <c r="AF6253" i="3"/>
  <c r="AF6254" i="3"/>
  <c r="AF6255" i="3"/>
  <c r="AF6256" i="3"/>
  <c r="AF6257" i="3"/>
  <c r="AF6258" i="3"/>
  <c r="AF6259" i="3"/>
  <c r="AF6260" i="3"/>
  <c r="AF6261" i="3"/>
  <c r="AF6262" i="3"/>
  <c r="AF6263" i="3"/>
  <c r="AF6264" i="3"/>
  <c r="AF6265" i="3"/>
  <c r="AF6266" i="3"/>
  <c r="AF6267" i="3"/>
  <c r="AF6268" i="3"/>
  <c r="AF6269" i="3"/>
  <c r="AF6270" i="3"/>
  <c r="AF6271" i="3"/>
  <c r="AF6272" i="3"/>
  <c r="AF6273" i="3"/>
  <c r="AF6274" i="3"/>
  <c r="AF6275" i="3"/>
  <c r="AF6276" i="3"/>
  <c r="AF6277" i="3"/>
  <c r="AF6278" i="3"/>
  <c r="AF6279" i="3"/>
  <c r="AF6280" i="3"/>
  <c r="AF6281" i="3"/>
  <c r="AF6282" i="3"/>
  <c r="AF6283" i="3"/>
  <c r="AF6284" i="3"/>
  <c r="AF6285" i="3"/>
  <c r="AF6286" i="3"/>
  <c r="AF6287" i="3"/>
  <c r="AF6288" i="3"/>
  <c r="AF6289" i="3"/>
  <c r="AF6290" i="3"/>
  <c r="AF6291" i="3"/>
  <c r="AF6292" i="3"/>
  <c r="AF6293" i="3"/>
  <c r="AF6294" i="3"/>
  <c r="AF6295" i="3"/>
  <c r="AF6296" i="3"/>
  <c r="AF6297" i="3"/>
  <c r="AF6298" i="3"/>
  <c r="AF6299" i="3"/>
  <c r="AF6300" i="3"/>
  <c r="AF6301" i="3"/>
  <c r="AF6302" i="3"/>
  <c r="AF6303" i="3"/>
  <c r="AF6304" i="3"/>
  <c r="AF6305" i="3"/>
  <c r="AF6306" i="3"/>
  <c r="AF6307" i="3"/>
  <c r="AF6308" i="3"/>
  <c r="AF6309" i="3"/>
  <c r="AF6310" i="3"/>
  <c r="AF6311" i="3"/>
  <c r="AF6312" i="3"/>
  <c r="AF6313" i="3"/>
  <c r="AF6314" i="3"/>
  <c r="AF6315" i="3"/>
  <c r="AF6316" i="3"/>
  <c r="AF6317" i="3"/>
  <c r="AF6318" i="3"/>
  <c r="AF6319" i="3"/>
  <c r="AF6320" i="3"/>
  <c r="AF6321" i="3"/>
  <c r="AF6322" i="3"/>
  <c r="AF6323" i="3"/>
  <c r="AF6324" i="3"/>
  <c r="AF6325" i="3"/>
  <c r="AF6326" i="3"/>
  <c r="AF6327" i="3"/>
  <c r="AF6328" i="3"/>
  <c r="AF6329" i="3"/>
  <c r="AF6330" i="3"/>
  <c r="AF6331" i="3"/>
  <c r="AF6332" i="3"/>
  <c r="AF6333" i="3"/>
  <c r="AF6334" i="3"/>
  <c r="AF6335" i="3"/>
  <c r="AF6336" i="3"/>
  <c r="AF6337" i="3"/>
  <c r="AF6338" i="3"/>
  <c r="AF6339" i="3"/>
  <c r="AF6340" i="3"/>
  <c r="AF6341" i="3"/>
  <c r="AF6342" i="3"/>
  <c r="AF6343" i="3"/>
  <c r="AF6344" i="3"/>
  <c r="AF6345" i="3"/>
  <c r="AF6346" i="3"/>
  <c r="AF6347" i="3"/>
  <c r="AF6348" i="3"/>
  <c r="AF6349" i="3"/>
  <c r="AF6350" i="3"/>
  <c r="AF6351" i="3"/>
  <c r="AF6352" i="3"/>
  <c r="AF6353" i="3"/>
  <c r="AF6354" i="3"/>
  <c r="AF6355" i="3"/>
  <c r="AF6356" i="3"/>
  <c r="AF6357" i="3"/>
  <c r="AF6358" i="3"/>
  <c r="AF6359" i="3"/>
  <c r="AG5951" i="3"/>
  <c r="AN5951" i="3" s="1"/>
  <c r="AG5952" i="3"/>
  <c r="AG5953" i="3"/>
  <c r="AG5954" i="3"/>
  <c r="AG5955" i="3"/>
  <c r="AG5956" i="3"/>
  <c r="AG5957" i="3"/>
  <c r="AG5958" i="3"/>
  <c r="AG5959" i="3"/>
  <c r="AN5959" i="3" s="1"/>
  <c r="AG5960" i="3"/>
  <c r="AG5961" i="3"/>
  <c r="AG5962" i="3"/>
  <c r="AG5963" i="3"/>
  <c r="AG5964" i="3"/>
  <c r="AG5965" i="3"/>
  <c r="AG5966" i="3"/>
  <c r="AG5967" i="3"/>
  <c r="AN5967" i="3" s="1"/>
  <c r="AG5968" i="3"/>
  <c r="AG5969" i="3"/>
  <c r="AG5970" i="3"/>
  <c r="AG5971" i="3"/>
  <c r="AG5972" i="3"/>
  <c r="AG5973" i="3"/>
  <c r="AG5974" i="3"/>
  <c r="AG5975" i="3"/>
  <c r="AN5975" i="3" s="1"/>
  <c r="AG5976" i="3"/>
  <c r="AG5977" i="3"/>
  <c r="AG5978" i="3"/>
  <c r="AG5979" i="3"/>
  <c r="AG5980" i="3"/>
  <c r="AG5981" i="3"/>
  <c r="AG5982" i="3"/>
  <c r="AG5983" i="3"/>
  <c r="AN5983" i="3" s="1"/>
  <c r="AG5984" i="3"/>
  <c r="AG5985" i="3"/>
  <c r="AG5986" i="3"/>
  <c r="AG5987" i="3"/>
  <c r="AG5988" i="3"/>
  <c r="AG5989" i="3"/>
  <c r="AG5990" i="3"/>
  <c r="AG5991" i="3"/>
  <c r="AN5991" i="3" s="1"/>
  <c r="AG5992" i="3"/>
  <c r="AG5993" i="3"/>
  <c r="AG5994" i="3"/>
  <c r="AG5995" i="3"/>
  <c r="AG5996" i="3"/>
  <c r="AG5997" i="3"/>
  <c r="AG5998" i="3"/>
  <c r="AG5999" i="3"/>
  <c r="AN5999" i="3" s="1"/>
  <c r="AG6000" i="3"/>
  <c r="AG6001" i="3"/>
  <c r="AG6002" i="3"/>
  <c r="AG6003" i="3"/>
  <c r="AG6004" i="3"/>
  <c r="AG6005" i="3"/>
  <c r="AG6006" i="3"/>
  <c r="AG6007" i="3"/>
  <c r="AN6007" i="3" s="1"/>
  <c r="AG6008" i="3"/>
  <c r="AG6009" i="3"/>
  <c r="AG6010" i="3"/>
  <c r="AG6011" i="3"/>
  <c r="AG6012" i="3"/>
  <c r="AG6013" i="3"/>
  <c r="AG6014" i="3"/>
  <c r="AG6015" i="3"/>
  <c r="AN6015" i="3" s="1"/>
  <c r="AG6016" i="3"/>
  <c r="AG6017" i="3"/>
  <c r="AG6018" i="3"/>
  <c r="AG6019" i="3"/>
  <c r="AG6020" i="3"/>
  <c r="AG6021" i="3"/>
  <c r="AG6022" i="3"/>
  <c r="AG6023" i="3"/>
  <c r="AN6023" i="3" s="1"/>
  <c r="AG6024" i="3"/>
  <c r="AG6025" i="3"/>
  <c r="AG6026" i="3"/>
  <c r="AG6027" i="3"/>
  <c r="AG6028" i="3"/>
  <c r="AG6029" i="3"/>
  <c r="AG6030" i="3"/>
  <c r="AG6031" i="3"/>
  <c r="AN6031" i="3" s="1"/>
  <c r="AG6032" i="3"/>
  <c r="AG6033" i="3"/>
  <c r="AG6034" i="3"/>
  <c r="AG6035" i="3"/>
  <c r="AG6036" i="3"/>
  <c r="AG6037" i="3"/>
  <c r="AG6038" i="3"/>
  <c r="AG6039" i="3"/>
  <c r="AN6039" i="3" s="1"/>
  <c r="AG6040" i="3"/>
  <c r="AG6041" i="3"/>
  <c r="AG6042" i="3"/>
  <c r="AG6043" i="3"/>
  <c r="AG6044" i="3"/>
  <c r="AG6045" i="3"/>
  <c r="AG6046" i="3"/>
  <c r="AG6047" i="3"/>
  <c r="AN6047" i="3" s="1"/>
  <c r="AG6048" i="3"/>
  <c r="AG6049" i="3"/>
  <c r="AG6050" i="3"/>
  <c r="AG6051" i="3"/>
  <c r="AG6052" i="3"/>
  <c r="AG6053" i="3"/>
  <c r="AG6054" i="3"/>
  <c r="AG6055" i="3"/>
  <c r="AN6055" i="3" s="1"/>
  <c r="AG6056" i="3"/>
  <c r="AG6057" i="3"/>
  <c r="AG6058" i="3"/>
  <c r="AG6059" i="3"/>
  <c r="AG6060" i="3"/>
  <c r="AG6061" i="3"/>
  <c r="AG6062" i="3"/>
  <c r="AG6063" i="3"/>
  <c r="AN6063" i="3" s="1"/>
  <c r="AG6064" i="3"/>
  <c r="AG6065" i="3"/>
  <c r="AG6066" i="3"/>
  <c r="AG6067" i="3"/>
  <c r="AG6068" i="3"/>
  <c r="AG6069" i="3"/>
  <c r="AG6070" i="3"/>
  <c r="AG6071" i="3"/>
  <c r="AN6071" i="3" s="1"/>
  <c r="AG6072" i="3"/>
  <c r="AG6073" i="3"/>
  <c r="AG6074" i="3"/>
  <c r="AG6075" i="3"/>
  <c r="AG6076" i="3"/>
  <c r="AG6077" i="3"/>
  <c r="AG6078" i="3"/>
  <c r="AG6079" i="3"/>
  <c r="AN6079" i="3" s="1"/>
  <c r="AG6080" i="3"/>
  <c r="AG6081" i="3"/>
  <c r="AG6082" i="3"/>
  <c r="AG6083" i="3"/>
  <c r="AG6084" i="3"/>
  <c r="AG6085" i="3"/>
  <c r="AG6086" i="3"/>
  <c r="AG6087" i="3"/>
  <c r="AN6087" i="3" s="1"/>
  <c r="AG6088" i="3"/>
  <c r="AG6089" i="3"/>
  <c r="AG6090" i="3"/>
  <c r="AG6091" i="3"/>
  <c r="AG6092" i="3"/>
  <c r="AG6093" i="3"/>
  <c r="AG6094" i="3"/>
  <c r="AG6095" i="3"/>
  <c r="AN6095" i="3" s="1"/>
  <c r="AG6096" i="3"/>
  <c r="AG6097" i="3"/>
  <c r="AG6098" i="3"/>
  <c r="AG6099" i="3"/>
  <c r="AG6100" i="3"/>
  <c r="AG6101" i="3"/>
  <c r="AG6102" i="3"/>
  <c r="AG6103" i="3"/>
  <c r="AN6103" i="3" s="1"/>
  <c r="AG6104" i="3"/>
  <c r="AG6105" i="3"/>
  <c r="AG6106" i="3"/>
  <c r="AG6107" i="3"/>
  <c r="AG6108" i="3"/>
  <c r="AG6109" i="3"/>
  <c r="AG6110" i="3"/>
  <c r="AG6111" i="3"/>
  <c r="AN6111" i="3" s="1"/>
  <c r="AG6112" i="3"/>
  <c r="AG6113" i="3"/>
  <c r="AG6114" i="3"/>
  <c r="AG6115" i="3"/>
  <c r="AG6116" i="3"/>
  <c r="AG6117" i="3"/>
  <c r="AG6118" i="3"/>
  <c r="AG6119" i="3"/>
  <c r="AN6119" i="3" s="1"/>
  <c r="AG6120" i="3"/>
  <c r="AG6121" i="3"/>
  <c r="AG6122" i="3"/>
  <c r="AG6123" i="3"/>
  <c r="AG6124" i="3"/>
  <c r="AG6125" i="3"/>
  <c r="AG6126" i="3"/>
  <c r="AG6127" i="3"/>
  <c r="AN6127" i="3" s="1"/>
  <c r="AG6128" i="3"/>
  <c r="AG6129" i="3"/>
  <c r="AG6130" i="3"/>
  <c r="AG6131" i="3"/>
  <c r="AG6132" i="3"/>
  <c r="AG6133" i="3"/>
  <c r="AG6134" i="3"/>
  <c r="AG6135" i="3"/>
  <c r="AN6135" i="3" s="1"/>
  <c r="AG6136" i="3"/>
  <c r="AG6137" i="3"/>
  <c r="AG6138" i="3"/>
  <c r="AG6139" i="3"/>
  <c r="AG6140" i="3"/>
  <c r="AG6141" i="3"/>
  <c r="AG6142" i="3"/>
  <c r="AG6143" i="3"/>
  <c r="AN6143" i="3" s="1"/>
  <c r="AG6144" i="3"/>
  <c r="AG6145" i="3"/>
  <c r="AG6146" i="3"/>
  <c r="AG6147" i="3"/>
  <c r="AG6148" i="3"/>
  <c r="AG6149" i="3"/>
  <c r="AG6150" i="3"/>
  <c r="AG6151" i="3"/>
  <c r="AN6151" i="3" s="1"/>
  <c r="AG6152" i="3"/>
  <c r="AG6153" i="3"/>
  <c r="AG6154" i="3"/>
  <c r="AG6155" i="3"/>
  <c r="AG6156" i="3"/>
  <c r="AG6157" i="3"/>
  <c r="AG6158" i="3"/>
  <c r="AG6159" i="3"/>
  <c r="AN6159" i="3" s="1"/>
  <c r="AG6160" i="3"/>
  <c r="AG6161" i="3"/>
  <c r="AG6162" i="3"/>
  <c r="AG6163" i="3"/>
  <c r="AG6164" i="3"/>
  <c r="AG6165" i="3"/>
  <c r="AG6166" i="3"/>
  <c r="AG6167" i="3"/>
  <c r="AN6167" i="3" s="1"/>
  <c r="AG6168" i="3"/>
  <c r="AG6169" i="3"/>
  <c r="AG6170" i="3"/>
  <c r="AG6171" i="3"/>
  <c r="AG6172" i="3"/>
  <c r="AG6173" i="3"/>
  <c r="AG6174" i="3"/>
  <c r="AG6175" i="3"/>
  <c r="AN6175" i="3" s="1"/>
  <c r="AG6176" i="3"/>
  <c r="AG6177" i="3"/>
  <c r="AG6178" i="3"/>
  <c r="AG6179" i="3"/>
  <c r="AG6180" i="3"/>
  <c r="AG6181" i="3"/>
  <c r="AG6182" i="3"/>
  <c r="AG6183" i="3"/>
  <c r="AN6183" i="3" s="1"/>
  <c r="AG6184" i="3"/>
  <c r="AG6185" i="3"/>
  <c r="AG6186" i="3"/>
  <c r="AG6187" i="3"/>
  <c r="AG6188" i="3"/>
  <c r="AG6189" i="3"/>
  <c r="AG6190" i="3"/>
  <c r="AG6191" i="3"/>
  <c r="AN6191" i="3" s="1"/>
  <c r="AG6192" i="3"/>
  <c r="AG6193" i="3"/>
  <c r="AG6194" i="3"/>
  <c r="AG6195" i="3"/>
  <c r="AG6196" i="3"/>
  <c r="AG6197" i="3"/>
  <c r="AG6198" i="3"/>
  <c r="AG6199" i="3"/>
  <c r="AN6199" i="3" s="1"/>
  <c r="AG6200" i="3"/>
  <c r="AG6201" i="3"/>
  <c r="AG6202" i="3"/>
  <c r="AG6203" i="3"/>
  <c r="AG6204" i="3"/>
  <c r="AG6205" i="3"/>
  <c r="AG6206" i="3"/>
  <c r="AG6207" i="3"/>
  <c r="AN6207" i="3" s="1"/>
  <c r="AG6208" i="3"/>
  <c r="AG6209" i="3"/>
  <c r="AG6210" i="3"/>
  <c r="AG6211" i="3"/>
  <c r="AG6212" i="3"/>
  <c r="AG6213" i="3"/>
  <c r="AG6214" i="3"/>
  <c r="AG6215" i="3"/>
  <c r="AN6215" i="3" s="1"/>
  <c r="AG6216" i="3"/>
  <c r="AG6217" i="3"/>
  <c r="AG6218" i="3"/>
  <c r="AG6219" i="3"/>
  <c r="AG6220" i="3"/>
  <c r="AG6221" i="3"/>
  <c r="AG6222" i="3"/>
  <c r="AG6223" i="3"/>
  <c r="AN6223" i="3" s="1"/>
  <c r="AG6224" i="3"/>
  <c r="AG6225" i="3"/>
  <c r="AG6226" i="3"/>
  <c r="AG6227" i="3"/>
  <c r="AG6228" i="3"/>
  <c r="AG6229" i="3"/>
  <c r="AG6230" i="3"/>
  <c r="AG6231" i="3"/>
  <c r="AN6231" i="3" s="1"/>
  <c r="AG6232" i="3"/>
  <c r="AG6233" i="3"/>
  <c r="AG6234" i="3"/>
  <c r="AG6235" i="3"/>
  <c r="AG6236" i="3"/>
  <c r="AG6237" i="3"/>
  <c r="AG6238" i="3"/>
  <c r="AG6239" i="3"/>
  <c r="AN6239" i="3" s="1"/>
  <c r="AG6240" i="3"/>
  <c r="AG6241" i="3"/>
  <c r="AG6242" i="3"/>
  <c r="AG6243" i="3"/>
  <c r="AG6244" i="3"/>
  <c r="AG6245" i="3"/>
  <c r="AG6246" i="3"/>
  <c r="AG6247" i="3"/>
  <c r="AN6247" i="3" s="1"/>
  <c r="AG6248" i="3"/>
  <c r="AG6249" i="3"/>
  <c r="AG6250" i="3"/>
  <c r="AG6251" i="3"/>
  <c r="AG6252" i="3"/>
  <c r="AG6253" i="3"/>
  <c r="AG6254" i="3"/>
  <c r="AG6255" i="3"/>
  <c r="AN6255" i="3" s="1"/>
  <c r="AG6256" i="3"/>
  <c r="AG6257" i="3"/>
  <c r="AG6258" i="3"/>
  <c r="AG6259" i="3"/>
  <c r="AG6260" i="3"/>
  <c r="AG6261" i="3"/>
  <c r="AG6262" i="3"/>
  <c r="AG6263" i="3"/>
  <c r="AN6263" i="3" s="1"/>
  <c r="AG6264" i="3"/>
  <c r="AG6265" i="3"/>
  <c r="AG6266" i="3"/>
  <c r="AG6267" i="3"/>
  <c r="AG6268" i="3"/>
  <c r="AG6269" i="3"/>
  <c r="AG6270" i="3"/>
  <c r="AG6271" i="3"/>
  <c r="AN6271" i="3" s="1"/>
  <c r="AG6272" i="3"/>
  <c r="AG6273" i="3"/>
  <c r="AG6274" i="3"/>
  <c r="AG6275" i="3"/>
  <c r="AG6276" i="3"/>
  <c r="AG6277" i="3"/>
  <c r="AG6278" i="3"/>
  <c r="AG6279" i="3"/>
  <c r="AN6279" i="3" s="1"/>
  <c r="AG6280" i="3"/>
  <c r="AG6281" i="3"/>
  <c r="AG6282" i="3"/>
  <c r="AG6283" i="3"/>
  <c r="AG6284" i="3"/>
  <c r="AG6285" i="3"/>
  <c r="AG6286" i="3"/>
  <c r="AG6287" i="3"/>
  <c r="AN6287" i="3" s="1"/>
  <c r="AG6288" i="3"/>
  <c r="AG6289" i="3"/>
  <c r="AG6290" i="3"/>
  <c r="AG6291" i="3"/>
  <c r="AG6292" i="3"/>
  <c r="AG6293" i="3"/>
  <c r="AG6294" i="3"/>
  <c r="AG6295" i="3"/>
  <c r="AN6295" i="3" s="1"/>
  <c r="AG6296" i="3"/>
  <c r="AG6297" i="3"/>
  <c r="AG6298" i="3"/>
  <c r="AG6299" i="3"/>
  <c r="AG6300" i="3"/>
  <c r="AG6301" i="3"/>
  <c r="AG6302" i="3"/>
  <c r="AG6303" i="3"/>
  <c r="AN6303" i="3" s="1"/>
  <c r="AG6304" i="3"/>
  <c r="AG6305" i="3"/>
  <c r="AG6306" i="3"/>
  <c r="AG6307" i="3"/>
  <c r="AG6308" i="3"/>
  <c r="AG6309" i="3"/>
  <c r="AG6310" i="3"/>
  <c r="AG6311" i="3"/>
  <c r="AN6311" i="3" s="1"/>
  <c r="AG6312" i="3"/>
  <c r="AG6313" i="3"/>
  <c r="AG6314" i="3"/>
  <c r="AG6315" i="3"/>
  <c r="AG6316" i="3"/>
  <c r="AG6317" i="3"/>
  <c r="AG6318" i="3"/>
  <c r="AG6319" i="3"/>
  <c r="AN6319" i="3" s="1"/>
  <c r="AG6320" i="3"/>
  <c r="AG6321" i="3"/>
  <c r="AG6322" i="3"/>
  <c r="AG6323" i="3"/>
  <c r="AG6324" i="3"/>
  <c r="AG6325" i="3"/>
  <c r="AG6326" i="3"/>
  <c r="AG6327" i="3"/>
  <c r="AN6327" i="3" s="1"/>
  <c r="AG6328" i="3"/>
  <c r="AG6329" i="3"/>
  <c r="AG6330" i="3"/>
  <c r="AG6331" i="3"/>
  <c r="AG6332" i="3"/>
  <c r="AG6333" i="3"/>
  <c r="AG6334" i="3"/>
  <c r="AG6335" i="3"/>
  <c r="AN6335" i="3" s="1"/>
  <c r="AG6336" i="3"/>
  <c r="AG6337" i="3"/>
  <c r="AG6338" i="3"/>
  <c r="AG6339" i="3"/>
  <c r="AG6340" i="3"/>
  <c r="AG6341" i="3"/>
  <c r="AG6342" i="3"/>
  <c r="AG6343" i="3"/>
  <c r="AN6343" i="3" s="1"/>
  <c r="AG6344" i="3"/>
  <c r="AG6345" i="3"/>
  <c r="AG6346" i="3"/>
  <c r="AG6347" i="3"/>
  <c r="AG6348" i="3"/>
  <c r="AG6349" i="3"/>
  <c r="AG6350" i="3"/>
  <c r="AG6351" i="3"/>
  <c r="AN6351" i="3" s="1"/>
  <c r="AG6352" i="3"/>
  <c r="AG6353" i="3"/>
  <c r="AG6354" i="3"/>
  <c r="AG6355" i="3"/>
  <c r="AG6356" i="3"/>
  <c r="AG6357" i="3"/>
  <c r="AG6358" i="3"/>
  <c r="AG6359" i="3"/>
  <c r="AN6359" i="3" s="1"/>
  <c r="AH5951" i="3"/>
  <c r="AH5952" i="3"/>
  <c r="AH5953" i="3"/>
  <c r="AH5954" i="3"/>
  <c r="AH5955" i="3"/>
  <c r="AH5956" i="3"/>
  <c r="AH5957" i="3"/>
  <c r="AH5958" i="3"/>
  <c r="AN5958" i="3" s="1"/>
  <c r="AH5959" i="3"/>
  <c r="AH5960" i="3"/>
  <c r="AH5961" i="3"/>
  <c r="AH5962" i="3"/>
  <c r="AH5963" i="3"/>
  <c r="AH5964" i="3"/>
  <c r="AH5965" i="3"/>
  <c r="AH5966" i="3"/>
  <c r="AN5966" i="3" s="1"/>
  <c r="AH5967" i="3"/>
  <c r="AH5968" i="3"/>
  <c r="AH5969" i="3"/>
  <c r="AH5970" i="3"/>
  <c r="AH5971" i="3"/>
  <c r="AH5972" i="3"/>
  <c r="AH5973" i="3"/>
  <c r="AH5974" i="3"/>
  <c r="AN5974" i="3" s="1"/>
  <c r="AH5975" i="3"/>
  <c r="AH5976" i="3"/>
  <c r="AH5977" i="3"/>
  <c r="AH5978" i="3"/>
  <c r="AH5979" i="3"/>
  <c r="AH5980" i="3"/>
  <c r="AH5981" i="3"/>
  <c r="AH5982" i="3"/>
  <c r="AN5982" i="3" s="1"/>
  <c r="AH5983" i="3"/>
  <c r="AH5984" i="3"/>
  <c r="AH5985" i="3"/>
  <c r="AH5986" i="3"/>
  <c r="AH5987" i="3"/>
  <c r="AH5988" i="3"/>
  <c r="AH5989" i="3"/>
  <c r="AH5990" i="3"/>
  <c r="AN5990" i="3" s="1"/>
  <c r="AH5991" i="3"/>
  <c r="AH5992" i="3"/>
  <c r="AH5993" i="3"/>
  <c r="AH5994" i="3"/>
  <c r="AH5995" i="3"/>
  <c r="AH5996" i="3"/>
  <c r="AH5997" i="3"/>
  <c r="AH5998" i="3"/>
  <c r="AN5998" i="3" s="1"/>
  <c r="AH5999" i="3"/>
  <c r="AH6000" i="3"/>
  <c r="AH6001" i="3"/>
  <c r="AH6002" i="3"/>
  <c r="AH6003" i="3"/>
  <c r="AH6004" i="3"/>
  <c r="AH6005" i="3"/>
  <c r="AH6006" i="3"/>
  <c r="AN6006" i="3" s="1"/>
  <c r="AH6007" i="3"/>
  <c r="AH6008" i="3"/>
  <c r="AH6009" i="3"/>
  <c r="AH6010" i="3"/>
  <c r="AH6011" i="3"/>
  <c r="AH6012" i="3"/>
  <c r="AH6013" i="3"/>
  <c r="AH6014" i="3"/>
  <c r="AN6014" i="3" s="1"/>
  <c r="AH6015" i="3"/>
  <c r="AH6016" i="3"/>
  <c r="AH6017" i="3"/>
  <c r="AH6018" i="3"/>
  <c r="AH6019" i="3"/>
  <c r="AH6020" i="3"/>
  <c r="AH6021" i="3"/>
  <c r="AH6022" i="3"/>
  <c r="AN6022" i="3" s="1"/>
  <c r="AH6023" i="3"/>
  <c r="AH6024" i="3"/>
  <c r="AH6025" i="3"/>
  <c r="AH6026" i="3"/>
  <c r="AH6027" i="3"/>
  <c r="AH6028" i="3"/>
  <c r="AH6029" i="3"/>
  <c r="AH6030" i="3"/>
  <c r="AN6030" i="3" s="1"/>
  <c r="AH6031" i="3"/>
  <c r="AH6032" i="3"/>
  <c r="AH6033" i="3"/>
  <c r="AH6034" i="3"/>
  <c r="AH6035" i="3"/>
  <c r="AH6036" i="3"/>
  <c r="AH6037" i="3"/>
  <c r="AH6038" i="3"/>
  <c r="AN6038" i="3" s="1"/>
  <c r="AH6039" i="3"/>
  <c r="AH6040" i="3"/>
  <c r="AH6041" i="3"/>
  <c r="AH6042" i="3"/>
  <c r="AH6043" i="3"/>
  <c r="AH6044" i="3"/>
  <c r="AH6045" i="3"/>
  <c r="AH6046" i="3"/>
  <c r="AN6046" i="3" s="1"/>
  <c r="AH6047" i="3"/>
  <c r="AH6048" i="3"/>
  <c r="AH6049" i="3"/>
  <c r="AH6050" i="3"/>
  <c r="AH6051" i="3"/>
  <c r="AH6052" i="3"/>
  <c r="AH6053" i="3"/>
  <c r="AH6054" i="3"/>
  <c r="AN6054" i="3" s="1"/>
  <c r="AH6055" i="3"/>
  <c r="AH6056" i="3"/>
  <c r="AH6057" i="3"/>
  <c r="AH6058" i="3"/>
  <c r="AH6059" i="3"/>
  <c r="AH6060" i="3"/>
  <c r="AH6061" i="3"/>
  <c r="AH6062" i="3"/>
  <c r="AN6062" i="3" s="1"/>
  <c r="AH6063" i="3"/>
  <c r="AH6064" i="3"/>
  <c r="AH6065" i="3"/>
  <c r="AH6066" i="3"/>
  <c r="AH6067" i="3"/>
  <c r="AH6068" i="3"/>
  <c r="AH6069" i="3"/>
  <c r="AH6070" i="3"/>
  <c r="AN6070" i="3" s="1"/>
  <c r="AH6071" i="3"/>
  <c r="AH6072" i="3"/>
  <c r="AH6073" i="3"/>
  <c r="AH6074" i="3"/>
  <c r="AH6075" i="3"/>
  <c r="AH6076" i="3"/>
  <c r="AH6077" i="3"/>
  <c r="AH6078" i="3"/>
  <c r="AN6078" i="3" s="1"/>
  <c r="AH6079" i="3"/>
  <c r="AH6080" i="3"/>
  <c r="AH6081" i="3"/>
  <c r="AH6082" i="3"/>
  <c r="AH6083" i="3"/>
  <c r="AH6084" i="3"/>
  <c r="AH6085" i="3"/>
  <c r="AH6086" i="3"/>
  <c r="AN6086" i="3" s="1"/>
  <c r="AH6087" i="3"/>
  <c r="AH6088" i="3"/>
  <c r="AH6089" i="3"/>
  <c r="AH6090" i="3"/>
  <c r="AH6091" i="3"/>
  <c r="AH6092" i="3"/>
  <c r="AH6093" i="3"/>
  <c r="AH6094" i="3"/>
  <c r="AN6094" i="3" s="1"/>
  <c r="AH6095" i="3"/>
  <c r="AH6096" i="3"/>
  <c r="AH6097" i="3"/>
  <c r="AH6098" i="3"/>
  <c r="AH6099" i="3"/>
  <c r="AH6100" i="3"/>
  <c r="AH6101" i="3"/>
  <c r="AH6102" i="3"/>
  <c r="AN6102" i="3" s="1"/>
  <c r="AH6103" i="3"/>
  <c r="AH6104" i="3"/>
  <c r="AH6105" i="3"/>
  <c r="AH6106" i="3"/>
  <c r="AH6107" i="3"/>
  <c r="AH6108" i="3"/>
  <c r="AH6109" i="3"/>
  <c r="AH6110" i="3"/>
  <c r="AN6110" i="3" s="1"/>
  <c r="AH6111" i="3"/>
  <c r="AH6112" i="3"/>
  <c r="AH6113" i="3"/>
  <c r="AH6114" i="3"/>
  <c r="AH6115" i="3"/>
  <c r="AH6116" i="3"/>
  <c r="AH6117" i="3"/>
  <c r="AH6118" i="3"/>
  <c r="AN6118" i="3" s="1"/>
  <c r="AH6119" i="3"/>
  <c r="AH6120" i="3"/>
  <c r="AH6121" i="3"/>
  <c r="AH6122" i="3"/>
  <c r="AH6123" i="3"/>
  <c r="AH6124" i="3"/>
  <c r="AH6125" i="3"/>
  <c r="AH6126" i="3"/>
  <c r="AN6126" i="3" s="1"/>
  <c r="AH6127" i="3"/>
  <c r="AH6128" i="3"/>
  <c r="AH6129" i="3"/>
  <c r="AH6130" i="3"/>
  <c r="AH6131" i="3"/>
  <c r="AH6132" i="3"/>
  <c r="AH6133" i="3"/>
  <c r="AH6134" i="3"/>
  <c r="AN6134" i="3" s="1"/>
  <c r="AH6135" i="3"/>
  <c r="AH6136" i="3"/>
  <c r="AH6137" i="3"/>
  <c r="AH6138" i="3"/>
  <c r="AH6139" i="3"/>
  <c r="AH6140" i="3"/>
  <c r="AH6141" i="3"/>
  <c r="AH6142" i="3"/>
  <c r="AN6142" i="3" s="1"/>
  <c r="AH6143" i="3"/>
  <c r="AH6144" i="3"/>
  <c r="AH6145" i="3"/>
  <c r="AH6146" i="3"/>
  <c r="AH6147" i="3"/>
  <c r="AH6148" i="3"/>
  <c r="AH6149" i="3"/>
  <c r="AH6150" i="3"/>
  <c r="AN6150" i="3" s="1"/>
  <c r="AH6151" i="3"/>
  <c r="AH6152" i="3"/>
  <c r="AH6153" i="3"/>
  <c r="AH6154" i="3"/>
  <c r="AH6155" i="3"/>
  <c r="AH6156" i="3"/>
  <c r="AH6157" i="3"/>
  <c r="AH6158" i="3"/>
  <c r="AN6158" i="3" s="1"/>
  <c r="AH6159" i="3"/>
  <c r="AH6160" i="3"/>
  <c r="AH6161" i="3"/>
  <c r="AH6162" i="3"/>
  <c r="AH6163" i="3"/>
  <c r="AH6164" i="3"/>
  <c r="AH6165" i="3"/>
  <c r="AH6166" i="3"/>
  <c r="AN6166" i="3" s="1"/>
  <c r="AH6167" i="3"/>
  <c r="AH6168" i="3"/>
  <c r="AH6169" i="3"/>
  <c r="AH6170" i="3"/>
  <c r="AH6171" i="3"/>
  <c r="AH6172" i="3"/>
  <c r="AH6173" i="3"/>
  <c r="AH6174" i="3"/>
  <c r="AN6174" i="3" s="1"/>
  <c r="AH6175" i="3"/>
  <c r="AH6176" i="3"/>
  <c r="AH6177" i="3"/>
  <c r="AH6178" i="3"/>
  <c r="AH6179" i="3"/>
  <c r="AH6180" i="3"/>
  <c r="AH6181" i="3"/>
  <c r="AH6182" i="3"/>
  <c r="AN6182" i="3" s="1"/>
  <c r="AH6183" i="3"/>
  <c r="AH6184" i="3"/>
  <c r="AH6185" i="3"/>
  <c r="AH6186" i="3"/>
  <c r="AH6187" i="3"/>
  <c r="AH6188" i="3"/>
  <c r="AH6189" i="3"/>
  <c r="AH6190" i="3"/>
  <c r="AN6190" i="3" s="1"/>
  <c r="AH6191" i="3"/>
  <c r="AH6192" i="3"/>
  <c r="AH6193" i="3"/>
  <c r="AH6194" i="3"/>
  <c r="AH6195" i="3"/>
  <c r="AH6196" i="3"/>
  <c r="AH6197" i="3"/>
  <c r="AH6198" i="3"/>
  <c r="AN6198" i="3" s="1"/>
  <c r="AH6199" i="3"/>
  <c r="AH6200" i="3"/>
  <c r="AH6201" i="3"/>
  <c r="AH6202" i="3"/>
  <c r="AH6203" i="3"/>
  <c r="AH6204" i="3"/>
  <c r="AH6205" i="3"/>
  <c r="AH6206" i="3"/>
  <c r="AN6206" i="3" s="1"/>
  <c r="AH6207" i="3"/>
  <c r="AH6208" i="3"/>
  <c r="AH6209" i="3"/>
  <c r="AH6210" i="3"/>
  <c r="AH6211" i="3"/>
  <c r="AH6212" i="3"/>
  <c r="AH6213" i="3"/>
  <c r="AH6214" i="3"/>
  <c r="AN6214" i="3" s="1"/>
  <c r="AH6215" i="3"/>
  <c r="AH6216" i="3"/>
  <c r="AH6217" i="3"/>
  <c r="AH6218" i="3"/>
  <c r="AH6219" i="3"/>
  <c r="AH6220" i="3"/>
  <c r="AH6221" i="3"/>
  <c r="AH6222" i="3"/>
  <c r="AN6222" i="3" s="1"/>
  <c r="AH6223" i="3"/>
  <c r="AH6224" i="3"/>
  <c r="AH6225" i="3"/>
  <c r="AH6226" i="3"/>
  <c r="AH6227" i="3"/>
  <c r="AH6228" i="3"/>
  <c r="AH6229" i="3"/>
  <c r="AH6230" i="3"/>
  <c r="AN6230" i="3" s="1"/>
  <c r="AH6231" i="3"/>
  <c r="AH6232" i="3"/>
  <c r="AH6233" i="3"/>
  <c r="AH6234" i="3"/>
  <c r="AH6235" i="3"/>
  <c r="AH6236" i="3"/>
  <c r="AH6237" i="3"/>
  <c r="AH6238" i="3"/>
  <c r="AN6238" i="3" s="1"/>
  <c r="AH6239" i="3"/>
  <c r="AH6240" i="3"/>
  <c r="AH6241" i="3"/>
  <c r="AH6242" i="3"/>
  <c r="AH6243" i="3"/>
  <c r="AH6244" i="3"/>
  <c r="AH6245" i="3"/>
  <c r="AH6246" i="3"/>
  <c r="AN6246" i="3" s="1"/>
  <c r="AH6247" i="3"/>
  <c r="AH6248" i="3"/>
  <c r="AH6249" i="3"/>
  <c r="AH6250" i="3"/>
  <c r="AH6251" i="3"/>
  <c r="AH6252" i="3"/>
  <c r="AH6253" i="3"/>
  <c r="AH6254" i="3"/>
  <c r="AN6254" i="3" s="1"/>
  <c r="AH6255" i="3"/>
  <c r="AH6256" i="3"/>
  <c r="AH6257" i="3"/>
  <c r="AH6258" i="3"/>
  <c r="AH6259" i="3"/>
  <c r="AH6260" i="3"/>
  <c r="AH6261" i="3"/>
  <c r="AH6262" i="3"/>
  <c r="AN6262" i="3" s="1"/>
  <c r="AH6263" i="3"/>
  <c r="AH6264" i="3"/>
  <c r="AH6265" i="3"/>
  <c r="AH6266" i="3"/>
  <c r="AH6267" i="3"/>
  <c r="AH6268" i="3"/>
  <c r="AH6269" i="3"/>
  <c r="AH6270" i="3"/>
  <c r="AN6270" i="3" s="1"/>
  <c r="AH6271" i="3"/>
  <c r="AH6272" i="3"/>
  <c r="AH6273" i="3"/>
  <c r="AH6274" i="3"/>
  <c r="AH6275" i="3"/>
  <c r="AH6276" i="3"/>
  <c r="AH6277" i="3"/>
  <c r="AH6278" i="3"/>
  <c r="AN6278" i="3" s="1"/>
  <c r="AH6279" i="3"/>
  <c r="AH6280" i="3"/>
  <c r="AH6281" i="3"/>
  <c r="AH6282" i="3"/>
  <c r="AH6283" i="3"/>
  <c r="AH6284" i="3"/>
  <c r="AH6285" i="3"/>
  <c r="AH6286" i="3"/>
  <c r="AN6286" i="3" s="1"/>
  <c r="AH6287" i="3"/>
  <c r="AH6288" i="3"/>
  <c r="AH6289" i="3"/>
  <c r="AH6290" i="3"/>
  <c r="AH6291" i="3"/>
  <c r="AH6292" i="3"/>
  <c r="AH6293" i="3"/>
  <c r="AH6294" i="3"/>
  <c r="AN6294" i="3" s="1"/>
  <c r="AH6295" i="3"/>
  <c r="AH6296" i="3"/>
  <c r="AH6297" i="3"/>
  <c r="AH6298" i="3"/>
  <c r="AH6299" i="3"/>
  <c r="AH6300" i="3"/>
  <c r="AH6301" i="3"/>
  <c r="AH6302" i="3"/>
  <c r="AN6302" i="3" s="1"/>
  <c r="AH6303" i="3"/>
  <c r="AH6304" i="3"/>
  <c r="AH6305" i="3"/>
  <c r="AH6306" i="3"/>
  <c r="AH6307" i="3"/>
  <c r="AH6308" i="3"/>
  <c r="AH6309" i="3"/>
  <c r="AH6310" i="3"/>
  <c r="AN6310" i="3" s="1"/>
  <c r="AH6311" i="3"/>
  <c r="AH6312" i="3"/>
  <c r="AH6313" i="3"/>
  <c r="AH6314" i="3"/>
  <c r="AH6315" i="3"/>
  <c r="AH6316" i="3"/>
  <c r="AH6317" i="3"/>
  <c r="AH6318" i="3"/>
  <c r="AN6318" i="3" s="1"/>
  <c r="AH6319" i="3"/>
  <c r="AH6320" i="3"/>
  <c r="AH6321" i="3"/>
  <c r="AH6322" i="3"/>
  <c r="AH6323" i="3"/>
  <c r="AH6324" i="3"/>
  <c r="AH6325" i="3"/>
  <c r="AH6326" i="3"/>
  <c r="AN6326" i="3" s="1"/>
  <c r="AH6327" i="3"/>
  <c r="AH6328" i="3"/>
  <c r="AH6329" i="3"/>
  <c r="AH6330" i="3"/>
  <c r="AH6331" i="3"/>
  <c r="AH6332" i="3"/>
  <c r="AH6333" i="3"/>
  <c r="AH6334" i="3"/>
  <c r="AN6334" i="3" s="1"/>
  <c r="AH6335" i="3"/>
  <c r="AH6336" i="3"/>
  <c r="AH6337" i="3"/>
  <c r="AH6338" i="3"/>
  <c r="AH6339" i="3"/>
  <c r="AH6340" i="3"/>
  <c r="AH6341" i="3"/>
  <c r="AH6342" i="3"/>
  <c r="AN6342" i="3" s="1"/>
  <c r="AH6343" i="3"/>
  <c r="AH6344" i="3"/>
  <c r="AH6345" i="3"/>
  <c r="AH6346" i="3"/>
  <c r="AH6347" i="3"/>
  <c r="AH6348" i="3"/>
  <c r="AH6349" i="3"/>
  <c r="AH6350" i="3"/>
  <c r="AN6350" i="3" s="1"/>
  <c r="AH6351" i="3"/>
  <c r="AH6352" i="3"/>
  <c r="AH6353" i="3"/>
  <c r="AH6354" i="3"/>
  <c r="AH6355" i="3"/>
  <c r="AH6356" i="3"/>
  <c r="AH6357" i="3"/>
  <c r="AH6358" i="3"/>
  <c r="AN6358" i="3" s="1"/>
  <c r="AH6359" i="3"/>
  <c r="AI5951" i="3"/>
  <c r="AI5952" i="3"/>
  <c r="AI5953" i="3"/>
  <c r="AI5954" i="3"/>
  <c r="AI5955" i="3"/>
  <c r="AI5956" i="3"/>
  <c r="AI5957" i="3"/>
  <c r="AN5957" i="3" s="1"/>
  <c r="AI5958" i="3"/>
  <c r="AI5959" i="3"/>
  <c r="AI5960" i="3"/>
  <c r="AI5961" i="3"/>
  <c r="AI5962" i="3"/>
  <c r="AI5963" i="3"/>
  <c r="AI5964" i="3"/>
  <c r="AI5965" i="3"/>
  <c r="AN5965" i="3" s="1"/>
  <c r="AI5966" i="3"/>
  <c r="AI5967" i="3"/>
  <c r="AI5968" i="3"/>
  <c r="AI5969" i="3"/>
  <c r="AI5970" i="3"/>
  <c r="AI5971" i="3"/>
  <c r="AI5972" i="3"/>
  <c r="AI5973" i="3"/>
  <c r="AN5973" i="3" s="1"/>
  <c r="AI5974" i="3"/>
  <c r="AI5975" i="3"/>
  <c r="AI5976" i="3"/>
  <c r="AI5977" i="3"/>
  <c r="AI5978" i="3"/>
  <c r="AI5979" i="3"/>
  <c r="AI5980" i="3"/>
  <c r="AI5981" i="3"/>
  <c r="AN5981" i="3" s="1"/>
  <c r="AI5982" i="3"/>
  <c r="AI5983" i="3"/>
  <c r="AI5984" i="3"/>
  <c r="AI5985" i="3"/>
  <c r="AI5986" i="3"/>
  <c r="AI5987" i="3"/>
  <c r="AI5988" i="3"/>
  <c r="AI5989" i="3"/>
  <c r="AN5989" i="3" s="1"/>
  <c r="AI5990" i="3"/>
  <c r="AI5991" i="3"/>
  <c r="AI5992" i="3"/>
  <c r="AI5993" i="3"/>
  <c r="AI5994" i="3"/>
  <c r="AI5995" i="3"/>
  <c r="AI5996" i="3"/>
  <c r="AI5997" i="3"/>
  <c r="AN5997" i="3" s="1"/>
  <c r="AI5998" i="3"/>
  <c r="AI5999" i="3"/>
  <c r="AI6000" i="3"/>
  <c r="AI6001" i="3"/>
  <c r="AI6002" i="3"/>
  <c r="AI6003" i="3"/>
  <c r="AI6004" i="3"/>
  <c r="AI6005" i="3"/>
  <c r="AN6005" i="3" s="1"/>
  <c r="AI6006" i="3"/>
  <c r="AI6007" i="3"/>
  <c r="AI6008" i="3"/>
  <c r="AI6009" i="3"/>
  <c r="AI6010" i="3"/>
  <c r="AI6011" i="3"/>
  <c r="AI6012" i="3"/>
  <c r="AI6013" i="3"/>
  <c r="AN6013" i="3" s="1"/>
  <c r="AI6014" i="3"/>
  <c r="AI6015" i="3"/>
  <c r="AI6016" i="3"/>
  <c r="AI6017" i="3"/>
  <c r="AI6018" i="3"/>
  <c r="AI6019" i="3"/>
  <c r="AI6020" i="3"/>
  <c r="AI6021" i="3"/>
  <c r="AN6021" i="3" s="1"/>
  <c r="AI6022" i="3"/>
  <c r="AI6023" i="3"/>
  <c r="AI6024" i="3"/>
  <c r="AI6025" i="3"/>
  <c r="AI6026" i="3"/>
  <c r="AI6027" i="3"/>
  <c r="AI6028" i="3"/>
  <c r="AI6029" i="3"/>
  <c r="AN6029" i="3" s="1"/>
  <c r="AI6030" i="3"/>
  <c r="AI6031" i="3"/>
  <c r="AI6032" i="3"/>
  <c r="AI6033" i="3"/>
  <c r="AI6034" i="3"/>
  <c r="AI6035" i="3"/>
  <c r="AI6036" i="3"/>
  <c r="AI6037" i="3"/>
  <c r="AN6037" i="3" s="1"/>
  <c r="AI6038" i="3"/>
  <c r="AI6039" i="3"/>
  <c r="AI6040" i="3"/>
  <c r="AI6041" i="3"/>
  <c r="AI6042" i="3"/>
  <c r="AI6043" i="3"/>
  <c r="AI6044" i="3"/>
  <c r="AI6045" i="3"/>
  <c r="AN6045" i="3" s="1"/>
  <c r="AI6046" i="3"/>
  <c r="AI6047" i="3"/>
  <c r="AI6048" i="3"/>
  <c r="AI6049" i="3"/>
  <c r="AI6050" i="3"/>
  <c r="AI6051" i="3"/>
  <c r="AI6052" i="3"/>
  <c r="AI6053" i="3"/>
  <c r="AN6053" i="3" s="1"/>
  <c r="AI6054" i="3"/>
  <c r="AI6055" i="3"/>
  <c r="AI6056" i="3"/>
  <c r="AI6057" i="3"/>
  <c r="AI6058" i="3"/>
  <c r="AI6059" i="3"/>
  <c r="AI6060" i="3"/>
  <c r="AI6061" i="3"/>
  <c r="AN6061" i="3" s="1"/>
  <c r="AI6062" i="3"/>
  <c r="AI6063" i="3"/>
  <c r="AI6064" i="3"/>
  <c r="AI6065" i="3"/>
  <c r="AI6066" i="3"/>
  <c r="AI6067" i="3"/>
  <c r="AI6068" i="3"/>
  <c r="AI6069" i="3"/>
  <c r="AN6069" i="3" s="1"/>
  <c r="AI6070" i="3"/>
  <c r="AI6071" i="3"/>
  <c r="AI6072" i="3"/>
  <c r="AI6073" i="3"/>
  <c r="AI6074" i="3"/>
  <c r="AI6075" i="3"/>
  <c r="AI6076" i="3"/>
  <c r="AI6077" i="3"/>
  <c r="AN6077" i="3" s="1"/>
  <c r="AI6078" i="3"/>
  <c r="AI6079" i="3"/>
  <c r="AI6080" i="3"/>
  <c r="AI6081" i="3"/>
  <c r="AI6082" i="3"/>
  <c r="AI6083" i="3"/>
  <c r="AI6084" i="3"/>
  <c r="AI6085" i="3"/>
  <c r="AN6085" i="3" s="1"/>
  <c r="AI6086" i="3"/>
  <c r="AI6087" i="3"/>
  <c r="AI6088" i="3"/>
  <c r="AI6089" i="3"/>
  <c r="AI6090" i="3"/>
  <c r="AI6091" i="3"/>
  <c r="AI6092" i="3"/>
  <c r="AI6093" i="3"/>
  <c r="AN6093" i="3" s="1"/>
  <c r="AI6094" i="3"/>
  <c r="AI6095" i="3"/>
  <c r="AI6096" i="3"/>
  <c r="AI6097" i="3"/>
  <c r="AI6098" i="3"/>
  <c r="AI6099" i="3"/>
  <c r="AI6100" i="3"/>
  <c r="AI6101" i="3"/>
  <c r="AN6101" i="3" s="1"/>
  <c r="AI6102" i="3"/>
  <c r="AI6103" i="3"/>
  <c r="AI6104" i="3"/>
  <c r="AI6105" i="3"/>
  <c r="AI6106" i="3"/>
  <c r="AI6107" i="3"/>
  <c r="AI6108" i="3"/>
  <c r="AI6109" i="3"/>
  <c r="AN6109" i="3" s="1"/>
  <c r="AI6110" i="3"/>
  <c r="AI6111" i="3"/>
  <c r="AI6112" i="3"/>
  <c r="AI6113" i="3"/>
  <c r="AI6114" i="3"/>
  <c r="AI6115" i="3"/>
  <c r="AI6116" i="3"/>
  <c r="AI6117" i="3"/>
  <c r="AN6117" i="3" s="1"/>
  <c r="AI6118" i="3"/>
  <c r="AI6119" i="3"/>
  <c r="AI6120" i="3"/>
  <c r="AI6121" i="3"/>
  <c r="AI6122" i="3"/>
  <c r="AI6123" i="3"/>
  <c r="AI6124" i="3"/>
  <c r="AI6125" i="3"/>
  <c r="AN6125" i="3" s="1"/>
  <c r="AI6126" i="3"/>
  <c r="AI6127" i="3"/>
  <c r="AI6128" i="3"/>
  <c r="AI6129" i="3"/>
  <c r="AI6130" i="3"/>
  <c r="AI6131" i="3"/>
  <c r="AI6132" i="3"/>
  <c r="AI6133" i="3"/>
  <c r="AN6133" i="3" s="1"/>
  <c r="AI6134" i="3"/>
  <c r="AI6135" i="3"/>
  <c r="AI6136" i="3"/>
  <c r="AI6137" i="3"/>
  <c r="AI6138" i="3"/>
  <c r="AI6139" i="3"/>
  <c r="AI6140" i="3"/>
  <c r="AI6141" i="3"/>
  <c r="AN6141" i="3" s="1"/>
  <c r="AI6142" i="3"/>
  <c r="AI6143" i="3"/>
  <c r="AI6144" i="3"/>
  <c r="AI6145" i="3"/>
  <c r="AI6146" i="3"/>
  <c r="AI6147" i="3"/>
  <c r="AI6148" i="3"/>
  <c r="AI6149" i="3"/>
  <c r="AN6149" i="3" s="1"/>
  <c r="AI6150" i="3"/>
  <c r="AI6151" i="3"/>
  <c r="AI6152" i="3"/>
  <c r="AI6153" i="3"/>
  <c r="AI6154" i="3"/>
  <c r="AI6155" i="3"/>
  <c r="AI6156" i="3"/>
  <c r="AI6157" i="3"/>
  <c r="AN6157" i="3" s="1"/>
  <c r="AI6158" i="3"/>
  <c r="AI6159" i="3"/>
  <c r="AI6160" i="3"/>
  <c r="AI6161" i="3"/>
  <c r="AI6162" i="3"/>
  <c r="AI6163" i="3"/>
  <c r="AI6164" i="3"/>
  <c r="AI6165" i="3"/>
  <c r="AN6165" i="3" s="1"/>
  <c r="AI6166" i="3"/>
  <c r="AI6167" i="3"/>
  <c r="AI6168" i="3"/>
  <c r="AI6169" i="3"/>
  <c r="AI6170" i="3"/>
  <c r="AI6171" i="3"/>
  <c r="AI6172" i="3"/>
  <c r="AI6173" i="3"/>
  <c r="AN6173" i="3" s="1"/>
  <c r="AI6174" i="3"/>
  <c r="AI6175" i="3"/>
  <c r="AI6176" i="3"/>
  <c r="AI6177" i="3"/>
  <c r="AI6178" i="3"/>
  <c r="AI6179" i="3"/>
  <c r="AI6180" i="3"/>
  <c r="AI6181" i="3"/>
  <c r="AN6181" i="3" s="1"/>
  <c r="AI6182" i="3"/>
  <c r="AI6183" i="3"/>
  <c r="AI6184" i="3"/>
  <c r="AI6185" i="3"/>
  <c r="AI6186" i="3"/>
  <c r="AI6187" i="3"/>
  <c r="AI6188" i="3"/>
  <c r="AI6189" i="3"/>
  <c r="AN6189" i="3" s="1"/>
  <c r="AI6190" i="3"/>
  <c r="AI6191" i="3"/>
  <c r="AI6192" i="3"/>
  <c r="AI6193" i="3"/>
  <c r="AI6194" i="3"/>
  <c r="AI6195" i="3"/>
  <c r="AI6196" i="3"/>
  <c r="AI6197" i="3"/>
  <c r="AN6197" i="3" s="1"/>
  <c r="AI6198" i="3"/>
  <c r="AI6199" i="3"/>
  <c r="AI6200" i="3"/>
  <c r="AI6201" i="3"/>
  <c r="AI6202" i="3"/>
  <c r="AI6203" i="3"/>
  <c r="AI6204" i="3"/>
  <c r="AI6205" i="3"/>
  <c r="AN6205" i="3" s="1"/>
  <c r="AI6206" i="3"/>
  <c r="AI6207" i="3"/>
  <c r="AI6208" i="3"/>
  <c r="AI6209" i="3"/>
  <c r="AI6210" i="3"/>
  <c r="AI6211" i="3"/>
  <c r="AI6212" i="3"/>
  <c r="AI6213" i="3"/>
  <c r="AN6213" i="3" s="1"/>
  <c r="AI6214" i="3"/>
  <c r="AI6215" i="3"/>
  <c r="AI6216" i="3"/>
  <c r="AI6217" i="3"/>
  <c r="AI6218" i="3"/>
  <c r="AI6219" i="3"/>
  <c r="AI6220" i="3"/>
  <c r="AI6221" i="3"/>
  <c r="AN6221" i="3" s="1"/>
  <c r="AI6222" i="3"/>
  <c r="AI6223" i="3"/>
  <c r="AI6224" i="3"/>
  <c r="AI6225" i="3"/>
  <c r="AI6226" i="3"/>
  <c r="AI6227" i="3"/>
  <c r="AI6228" i="3"/>
  <c r="AI6229" i="3"/>
  <c r="AN6229" i="3" s="1"/>
  <c r="AI6230" i="3"/>
  <c r="AI6231" i="3"/>
  <c r="AI6232" i="3"/>
  <c r="AI6233" i="3"/>
  <c r="AI6234" i="3"/>
  <c r="AI6235" i="3"/>
  <c r="AI6236" i="3"/>
  <c r="AI6237" i="3"/>
  <c r="AN6237" i="3" s="1"/>
  <c r="AI6238" i="3"/>
  <c r="AI6239" i="3"/>
  <c r="AI6240" i="3"/>
  <c r="AI6241" i="3"/>
  <c r="AI6242" i="3"/>
  <c r="AI6243" i="3"/>
  <c r="AI6244" i="3"/>
  <c r="AI6245" i="3"/>
  <c r="AN6245" i="3" s="1"/>
  <c r="AI6246" i="3"/>
  <c r="AI6247" i="3"/>
  <c r="AI6248" i="3"/>
  <c r="AI6249" i="3"/>
  <c r="AI6250" i="3"/>
  <c r="AI6251" i="3"/>
  <c r="AI6252" i="3"/>
  <c r="AI6253" i="3"/>
  <c r="AN6253" i="3" s="1"/>
  <c r="AI6254" i="3"/>
  <c r="AI6255" i="3"/>
  <c r="AI6256" i="3"/>
  <c r="AI6257" i="3"/>
  <c r="AI6258" i="3"/>
  <c r="AI6259" i="3"/>
  <c r="AI6260" i="3"/>
  <c r="AI6261" i="3"/>
  <c r="AN6261" i="3" s="1"/>
  <c r="AI6262" i="3"/>
  <c r="AI6263" i="3"/>
  <c r="AI6264" i="3"/>
  <c r="AI6265" i="3"/>
  <c r="AI6266" i="3"/>
  <c r="AI6267" i="3"/>
  <c r="AI6268" i="3"/>
  <c r="AI6269" i="3"/>
  <c r="AN6269" i="3" s="1"/>
  <c r="AI6270" i="3"/>
  <c r="AI6271" i="3"/>
  <c r="AI6272" i="3"/>
  <c r="AI6273" i="3"/>
  <c r="AI6274" i="3"/>
  <c r="AI6275" i="3"/>
  <c r="AI6276" i="3"/>
  <c r="AI6277" i="3"/>
  <c r="AN6277" i="3" s="1"/>
  <c r="AI6278" i="3"/>
  <c r="AI6279" i="3"/>
  <c r="AI6280" i="3"/>
  <c r="AI6281" i="3"/>
  <c r="AI6282" i="3"/>
  <c r="AI6283" i="3"/>
  <c r="AI6284" i="3"/>
  <c r="AI6285" i="3"/>
  <c r="AN6285" i="3" s="1"/>
  <c r="AI6286" i="3"/>
  <c r="AI6287" i="3"/>
  <c r="AI6288" i="3"/>
  <c r="AI6289" i="3"/>
  <c r="AI6290" i="3"/>
  <c r="AI6291" i="3"/>
  <c r="AI6292" i="3"/>
  <c r="AI6293" i="3"/>
  <c r="AN6293" i="3" s="1"/>
  <c r="AI6294" i="3"/>
  <c r="AI6295" i="3"/>
  <c r="AI6296" i="3"/>
  <c r="AI6297" i="3"/>
  <c r="AI6298" i="3"/>
  <c r="AI6299" i="3"/>
  <c r="AI6300" i="3"/>
  <c r="AI6301" i="3"/>
  <c r="AN6301" i="3" s="1"/>
  <c r="AI6302" i="3"/>
  <c r="AI6303" i="3"/>
  <c r="AI6304" i="3"/>
  <c r="AI6305" i="3"/>
  <c r="AI6306" i="3"/>
  <c r="AI6307" i="3"/>
  <c r="AI6308" i="3"/>
  <c r="AI6309" i="3"/>
  <c r="AN6309" i="3" s="1"/>
  <c r="AI6310" i="3"/>
  <c r="AI6311" i="3"/>
  <c r="AI6312" i="3"/>
  <c r="AI6313" i="3"/>
  <c r="AI6314" i="3"/>
  <c r="AI6315" i="3"/>
  <c r="AI6316" i="3"/>
  <c r="AI6317" i="3"/>
  <c r="AN6317" i="3" s="1"/>
  <c r="AI6318" i="3"/>
  <c r="AI6319" i="3"/>
  <c r="AI6320" i="3"/>
  <c r="AI6321" i="3"/>
  <c r="AI6322" i="3"/>
  <c r="AI6323" i="3"/>
  <c r="AI6324" i="3"/>
  <c r="AI6325" i="3"/>
  <c r="AN6325" i="3" s="1"/>
  <c r="AI6326" i="3"/>
  <c r="AI6327" i="3"/>
  <c r="AI6328" i="3"/>
  <c r="AI6329" i="3"/>
  <c r="AI6330" i="3"/>
  <c r="AI6331" i="3"/>
  <c r="AI6332" i="3"/>
  <c r="AI6333" i="3"/>
  <c r="AN6333" i="3" s="1"/>
  <c r="AI6334" i="3"/>
  <c r="AI6335" i="3"/>
  <c r="AI6336" i="3"/>
  <c r="AI6337" i="3"/>
  <c r="AI6338" i="3"/>
  <c r="AI6339" i="3"/>
  <c r="AI6340" i="3"/>
  <c r="AI6341" i="3"/>
  <c r="AN6341" i="3" s="1"/>
  <c r="AI6342" i="3"/>
  <c r="AI6343" i="3"/>
  <c r="AI6344" i="3"/>
  <c r="AI6345" i="3"/>
  <c r="AI6346" i="3"/>
  <c r="AI6347" i="3"/>
  <c r="AI6348" i="3"/>
  <c r="AI6349" i="3"/>
  <c r="AN6349" i="3" s="1"/>
  <c r="AI6350" i="3"/>
  <c r="AI6351" i="3"/>
  <c r="AI6352" i="3"/>
  <c r="AI6353" i="3"/>
  <c r="AI6354" i="3"/>
  <c r="AI6355" i="3"/>
  <c r="AI6356" i="3"/>
  <c r="AI6357" i="3"/>
  <c r="AN6357" i="3" s="1"/>
  <c r="AI6358" i="3"/>
  <c r="AI6359" i="3"/>
  <c r="AJ5951" i="3"/>
  <c r="AJ5952" i="3"/>
  <c r="AJ5953" i="3"/>
  <c r="AJ5954" i="3"/>
  <c r="AJ5955" i="3"/>
  <c r="AJ5956" i="3"/>
  <c r="AN5956" i="3" s="1"/>
  <c r="AJ5957" i="3"/>
  <c r="AJ5958" i="3"/>
  <c r="AJ5959" i="3"/>
  <c r="AJ5960" i="3"/>
  <c r="AJ5961" i="3"/>
  <c r="AJ5962" i="3"/>
  <c r="AJ5963" i="3"/>
  <c r="AJ5964" i="3"/>
  <c r="AN5964" i="3" s="1"/>
  <c r="AJ5965" i="3"/>
  <c r="AJ5966" i="3"/>
  <c r="AJ5967" i="3"/>
  <c r="AJ5968" i="3"/>
  <c r="AJ5969" i="3"/>
  <c r="AJ5970" i="3"/>
  <c r="AJ5971" i="3"/>
  <c r="AJ5972" i="3"/>
  <c r="AN5972" i="3" s="1"/>
  <c r="AJ5973" i="3"/>
  <c r="AJ5974" i="3"/>
  <c r="AJ5975" i="3"/>
  <c r="AJ5976" i="3"/>
  <c r="AJ5977" i="3"/>
  <c r="AJ5978" i="3"/>
  <c r="AJ5979" i="3"/>
  <c r="AJ5980" i="3"/>
  <c r="AN5980" i="3" s="1"/>
  <c r="AJ5981" i="3"/>
  <c r="AJ5982" i="3"/>
  <c r="AJ5983" i="3"/>
  <c r="AJ5984" i="3"/>
  <c r="AJ5985" i="3"/>
  <c r="AJ5986" i="3"/>
  <c r="AJ5987" i="3"/>
  <c r="AJ5988" i="3"/>
  <c r="AN5988" i="3" s="1"/>
  <c r="AJ5989" i="3"/>
  <c r="AJ5990" i="3"/>
  <c r="AJ5991" i="3"/>
  <c r="AJ5992" i="3"/>
  <c r="AJ5993" i="3"/>
  <c r="AJ5994" i="3"/>
  <c r="AJ5995" i="3"/>
  <c r="AJ5996" i="3"/>
  <c r="AN5996" i="3" s="1"/>
  <c r="AJ5997" i="3"/>
  <c r="AJ5998" i="3"/>
  <c r="AJ5999" i="3"/>
  <c r="AJ6000" i="3"/>
  <c r="AJ6001" i="3"/>
  <c r="AJ6002" i="3"/>
  <c r="AJ6003" i="3"/>
  <c r="AJ6004" i="3"/>
  <c r="AN6004" i="3" s="1"/>
  <c r="AJ6005" i="3"/>
  <c r="AJ6006" i="3"/>
  <c r="AJ6007" i="3"/>
  <c r="AJ6008" i="3"/>
  <c r="AJ6009" i="3"/>
  <c r="AJ6010" i="3"/>
  <c r="AJ6011" i="3"/>
  <c r="AJ6012" i="3"/>
  <c r="AN6012" i="3" s="1"/>
  <c r="AJ6013" i="3"/>
  <c r="AJ6014" i="3"/>
  <c r="AJ6015" i="3"/>
  <c r="AJ6016" i="3"/>
  <c r="AJ6017" i="3"/>
  <c r="AJ6018" i="3"/>
  <c r="AJ6019" i="3"/>
  <c r="AJ6020" i="3"/>
  <c r="AN6020" i="3" s="1"/>
  <c r="AJ6021" i="3"/>
  <c r="AJ6022" i="3"/>
  <c r="AJ6023" i="3"/>
  <c r="AJ6024" i="3"/>
  <c r="AJ6025" i="3"/>
  <c r="AJ6026" i="3"/>
  <c r="AJ6027" i="3"/>
  <c r="AJ6028" i="3"/>
  <c r="AN6028" i="3" s="1"/>
  <c r="AJ6029" i="3"/>
  <c r="AJ6030" i="3"/>
  <c r="AJ6031" i="3"/>
  <c r="AJ6032" i="3"/>
  <c r="AJ6033" i="3"/>
  <c r="AJ6034" i="3"/>
  <c r="AJ6035" i="3"/>
  <c r="AJ6036" i="3"/>
  <c r="AN6036" i="3" s="1"/>
  <c r="AJ6037" i="3"/>
  <c r="AJ6038" i="3"/>
  <c r="AJ6039" i="3"/>
  <c r="AJ6040" i="3"/>
  <c r="AJ6041" i="3"/>
  <c r="AJ6042" i="3"/>
  <c r="AJ6043" i="3"/>
  <c r="AJ6044" i="3"/>
  <c r="AN6044" i="3" s="1"/>
  <c r="AJ6045" i="3"/>
  <c r="AJ6046" i="3"/>
  <c r="AJ6047" i="3"/>
  <c r="AJ6048" i="3"/>
  <c r="AJ6049" i="3"/>
  <c r="AJ6050" i="3"/>
  <c r="AJ6051" i="3"/>
  <c r="AJ6052" i="3"/>
  <c r="AN6052" i="3" s="1"/>
  <c r="AJ6053" i="3"/>
  <c r="AJ6054" i="3"/>
  <c r="AJ6055" i="3"/>
  <c r="AJ6056" i="3"/>
  <c r="AJ6057" i="3"/>
  <c r="AJ6058" i="3"/>
  <c r="AJ6059" i="3"/>
  <c r="AJ6060" i="3"/>
  <c r="AN6060" i="3" s="1"/>
  <c r="AJ6061" i="3"/>
  <c r="AJ6062" i="3"/>
  <c r="AJ6063" i="3"/>
  <c r="AJ6064" i="3"/>
  <c r="AJ6065" i="3"/>
  <c r="AJ6066" i="3"/>
  <c r="AJ6067" i="3"/>
  <c r="AJ6068" i="3"/>
  <c r="AN6068" i="3" s="1"/>
  <c r="AJ6069" i="3"/>
  <c r="AJ6070" i="3"/>
  <c r="AJ6071" i="3"/>
  <c r="AJ6072" i="3"/>
  <c r="AJ6073" i="3"/>
  <c r="AJ6074" i="3"/>
  <c r="AJ6075" i="3"/>
  <c r="AJ6076" i="3"/>
  <c r="AN6076" i="3" s="1"/>
  <c r="AJ6077" i="3"/>
  <c r="AJ6078" i="3"/>
  <c r="AJ6079" i="3"/>
  <c r="AJ6080" i="3"/>
  <c r="AJ6081" i="3"/>
  <c r="AJ6082" i="3"/>
  <c r="AJ6083" i="3"/>
  <c r="AJ6084" i="3"/>
  <c r="AN6084" i="3" s="1"/>
  <c r="AJ6085" i="3"/>
  <c r="AJ6086" i="3"/>
  <c r="AJ6087" i="3"/>
  <c r="AJ6088" i="3"/>
  <c r="AJ6089" i="3"/>
  <c r="AJ6090" i="3"/>
  <c r="AJ6091" i="3"/>
  <c r="AJ6092" i="3"/>
  <c r="AN6092" i="3" s="1"/>
  <c r="AJ6093" i="3"/>
  <c r="AJ6094" i="3"/>
  <c r="AJ6095" i="3"/>
  <c r="AJ6096" i="3"/>
  <c r="AJ6097" i="3"/>
  <c r="AJ6098" i="3"/>
  <c r="AJ6099" i="3"/>
  <c r="AJ6100" i="3"/>
  <c r="AN6100" i="3" s="1"/>
  <c r="AJ6101" i="3"/>
  <c r="AJ6102" i="3"/>
  <c r="AJ6103" i="3"/>
  <c r="AJ6104" i="3"/>
  <c r="AJ6105" i="3"/>
  <c r="AJ6106" i="3"/>
  <c r="AJ6107" i="3"/>
  <c r="AJ6108" i="3"/>
  <c r="AN6108" i="3" s="1"/>
  <c r="AJ6109" i="3"/>
  <c r="AJ6110" i="3"/>
  <c r="AJ6111" i="3"/>
  <c r="AJ6112" i="3"/>
  <c r="AJ6113" i="3"/>
  <c r="AJ6114" i="3"/>
  <c r="AJ6115" i="3"/>
  <c r="AJ6116" i="3"/>
  <c r="AN6116" i="3" s="1"/>
  <c r="AJ6117" i="3"/>
  <c r="AJ6118" i="3"/>
  <c r="AJ6119" i="3"/>
  <c r="AJ6120" i="3"/>
  <c r="AJ6121" i="3"/>
  <c r="AJ6122" i="3"/>
  <c r="AJ6123" i="3"/>
  <c r="AJ6124" i="3"/>
  <c r="AN6124" i="3" s="1"/>
  <c r="AJ6125" i="3"/>
  <c r="AJ6126" i="3"/>
  <c r="AJ6127" i="3"/>
  <c r="AJ6128" i="3"/>
  <c r="AJ6129" i="3"/>
  <c r="AJ6130" i="3"/>
  <c r="AJ6131" i="3"/>
  <c r="AJ6132" i="3"/>
  <c r="AN6132" i="3" s="1"/>
  <c r="AJ6133" i="3"/>
  <c r="AJ6134" i="3"/>
  <c r="AJ6135" i="3"/>
  <c r="AJ6136" i="3"/>
  <c r="AJ6137" i="3"/>
  <c r="AJ6138" i="3"/>
  <c r="AJ6139" i="3"/>
  <c r="AJ6140" i="3"/>
  <c r="AN6140" i="3" s="1"/>
  <c r="AJ6141" i="3"/>
  <c r="AJ6142" i="3"/>
  <c r="AJ6143" i="3"/>
  <c r="AJ6144" i="3"/>
  <c r="AJ6145" i="3"/>
  <c r="AJ6146" i="3"/>
  <c r="AJ6147" i="3"/>
  <c r="AJ6148" i="3"/>
  <c r="AN6148" i="3" s="1"/>
  <c r="AJ6149" i="3"/>
  <c r="AJ6150" i="3"/>
  <c r="AJ6151" i="3"/>
  <c r="AJ6152" i="3"/>
  <c r="AJ6153" i="3"/>
  <c r="AJ6154" i="3"/>
  <c r="AJ6155" i="3"/>
  <c r="AJ6156" i="3"/>
  <c r="AN6156" i="3" s="1"/>
  <c r="AJ6157" i="3"/>
  <c r="AJ6158" i="3"/>
  <c r="AJ6159" i="3"/>
  <c r="AJ6160" i="3"/>
  <c r="AJ6161" i="3"/>
  <c r="AJ6162" i="3"/>
  <c r="AJ6163" i="3"/>
  <c r="AJ6164" i="3"/>
  <c r="AN6164" i="3" s="1"/>
  <c r="AJ6165" i="3"/>
  <c r="AJ6166" i="3"/>
  <c r="AJ6167" i="3"/>
  <c r="AJ6168" i="3"/>
  <c r="AJ6169" i="3"/>
  <c r="AJ6170" i="3"/>
  <c r="AJ6171" i="3"/>
  <c r="AJ6172" i="3"/>
  <c r="AN6172" i="3" s="1"/>
  <c r="AJ6173" i="3"/>
  <c r="AJ6174" i="3"/>
  <c r="AJ6175" i="3"/>
  <c r="AJ6176" i="3"/>
  <c r="AJ6177" i="3"/>
  <c r="AJ6178" i="3"/>
  <c r="AJ6179" i="3"/>
  <c r="AJ6180" i="3"/>
  <c r="AN6180" i="3" s="1"/>
  <c r="AJ6181" i="3"/>
  <c r="AJ6182" i="3"/>
  <c r="AJ6183" i="3"/>
  <c r="AJ6184" i="3"/>
  <c r="AJ6185" i="3"/>
  <c r="AJ6186" i="3"/>
  <c r="AJ6187" i="3"/>
  <c r="AJ6188" i="3"/>
  <c r="AN6188" i="3" s="1"/>
  <c r="AJ6189" i="3"/>
  <c r="AJ6190" i="3"/>
  <c r="AJ6191" i="3"/>
  <c r="AJ6192" i="3"/>
  <c r="AJ6193" i="3"/>
  <c r="AJ6194" i="3"/>
  <c r="AJ6195" i="3"/>
  <c r="AJ6196" i="3"/>
  <c r="AN6196" i="3" s="1"/>
  <c r="AJ6197" i="3"/>
  <c r="AJ6198" i="3"/>
  <c r="AJ6199" i="3"/>
  <c r="AJ6200" i="3"/>
  <c r="AJ6201" i="3"/>
  <c r="AJ6202" i="3"/>
  <c r="AJ6203" i="3"/>
  <c r="AJ6204" i="3"/>
  <c r="AN6204" i="3" s="1"/>
  <c r="AJ6205" i="3"/>
  <c r="AJ6206" i="3"/>
  <c r="AJ6207" i="3"/>
  <c r="AJ6208" i="3"/>
  <c r="AJ6209" i="3"/>
  <c r="AJ6210" i="3"/>
  <c r="AJ6211" i="3"/>
  <c r="AJ6212" i="3"/>
  <c r="AN6212" i="3" s="1"/>
  <c r="AJ6213" i="3"/>
  <c r="AJ6214" i="3"/>
  <c r="AJ6215" i="3"/>
  <c r="AJ6216" i="3"/>
  <c r="AJ6217" i="3"/>
  <c r="AJ6218" i="3"/>
  <c r="AJ6219" i="3"/>
  <c r="AJ6220" i="3"/>
  <c r="AN6220" i="3" s="1"/>
  <c r="AJ6221" i="3"/>
  <c r="AJ6222" i="3"/>
  <c r="AJ6223" i="3"/>
  <c r="AJ6224" i="3"/>
  <c r="AJ6225" i="3"/>
  <c r="AJ6226" i="3"/>
  <c r="AJ6227" i="3"/>
  <c r="AJ6228" i="3"/>
  <c r="AN6228" i="3" s="1"/>
  <c r="AJ6229" i="3"/>
  <c r="AJ6230" i="3"/>
  <c r="AJ6231" i="3"/>
  <c r="AJ6232" i="3"/>
  <c r="AJ6233" i="3"/>
  <c r="AJ6234" i="3"/>
  <c r="AJ6235" i="3"/>
  <c r="AJ6236" i="3"/>
  <c r="AN6236" i="3" s="1"/>
  <c r="AJ6237" i="3"/>
  <c r="AJ6238" i="3"/>
  <c r="AJ6239" i="3"/>
  <c r="AJ6240" i="3"/>
  <c r="AJ6241" i="3"/>
  <c r="AJ6242" i="3"/>
  <c r="AJ6243" i="3"/>
  <c r="AJ6244" i="3"/>
  <c r="AN6244" i="3" s="1"/>
  <c r="AJ6245" i="3"/>
  <c r="AJ6246" i="3"/>
  <c r="AJ6247" i="3"/>
  <c r="AJ6248" i="3"/>
  <c r="AJ6249" i="3"/>
  <c r="AJ6250" i="3"/>
  <c r="AJ6251" i="3"/>
  <c r="AJ6252" i="3"/>
  <c r="AN6252" i="3" s="1"/>
  <c r="AJ6253" i="3"/>
  <c r="AJ6254" i="3"/>
  <c r="AJ6255" i="3"/>
  <c r="AJ6256" i="3"/>
  <c r="AJ6257" i="3"/>
  <c r="AJ6258" i="3"/>
  <c r="AJ6259" i="3"/>
  <c r="AJ6260" i="3"/>
  <c r="AN6260" i="3" s="1"/>
  <c r="AJ6261" i="3"/>
  <c r="AJ6262" i="3"/>
  <c r="AJ6263" i="3"/>
  <c r="AJ6264" i="3"/>
  <c r="AJ6265" i="3"/>
  <c r="AJ6266" i="3"/>
  <c r="AJ6267" i="3"/>
  <c r="AJ6268" i="3"/>
  <c r="AN6268" i="3" s="1"/>
  <c r="AJ6269" i="3"/>
  <c r="AJ6270" i="3"/>
  <c r="AJ6271" i="3"/>
  <c r="AJ6272" i="3"/>
  <c r="AJ6273" i="3"/>
  <c r="AJ6274" i="3"/>
  <c r="AJ6275" i="3"/>
  <c r="AJ6276" i="3"/>
  <c r="AN6276" i="3" s="1"/>
  <c r="AJ6277" i="3"/>
  <c r="AJ6278" i="3"/>
  <c r="AJ6279" i="3"/>
  <c r="AJ6280" i="3"/>
  <c r="AJ6281" i="3"/>
  <c r="AJ6282" i="3"/>
  <c r="AJ6283" i="3"/>
  <c r="AJ6284" i="3"/>
  <c r="AN6284" i="3" s="1"/>
  <c r="AJ6285" i="3"/>
  <c r="AJ6286" i="3"/>
  <c r="AJ6287" i="3"/>
  <c r="AJ6288" i="3"/>
  <c r="AJ6289" i="3"/>
  <c r="AJ6290" i="3"/>
  <c r="AJ6291" i="3"/>
  <c r="AJ6292" i="3"/>
  <c r="AN6292" i="3" s="1"/>
  <c r="AJ6293" i="3"/>
  <c r="AJ6294" i="3"/>
  <c r="AJ6295" i="3"/>
  <c r="AJ6296" i="3"/>
  <c r="AJ6297" i="3"/>
  <c r="AJ6298" i="3"/>
  <c r="AJ6299" i="3"/>
  <c r="AJ6300" i="3"/>
  <c r="AN6300" i="3" s="1"/>
  <c r="AJ6301" i="3"/>
  <c r="AJ6302" i="3"/>
  <c r="AJ6303" i="3"/>
  <c r="AJ6304" i="3"/>
  <c r="AJ6305" i="3"/>
  <c r="AJ6306" i="3"/>
  <c r="AJ6307" i="3"/>
  <c r="AJ6308" i="3"/>
  <c r="AN6308" i="3" s="1"/>
  <c r="AJ6309" i="3"/>
  <c r="AJ6310" i="3"/>
  <c r="AJ6311" i="3"/>
  <c r="AJ6312" i="3"/>
  <c r="AJ6313" i="3"/>
  <c r="AJ6314" i="3"/>
  <c r="AJ6315" i="3"/>
  <c r="AJ6316" i="3"/>
  <c r="AN6316" i="3" s="1"/>
  <c r="AJ6317" i="3"/>
  <c r="AJ6318" i="3"/>
  <c r="AJ6319" i="3"/>
  <c r="AJ6320" i="3"/>
  <c r="AJ6321" i="3"/>
  <c r="AJ6322" i="3"/>
  <c r="AJ6323" i="3"/>
  <c r="AJ6324" i="3"/>
  <c r="AN6324" i="3" s="1"/>
  <c r="AJ6325" i="3"/>
  <c r="AJ6326" i="3"/>
  <c r="AJ6327" i="3"/>
  <c r="AJ6328" i="3"/>
  <c r="AJ6329" i="3"/>
  <c r="AJ6330" i="3"/>
  <c r="AJ6331" i="3"/>
  <c r="AJ6332" i="3"/>
  <c r="AN6332" i="3" s="1"/>
  <c r="AJ6333" i="3"/>
  <c r="AJ6334" i="3"/>
  <c r="AJ6335" i="3"/>
  <c r="AJ6336" i="3"/>
  <c r="AJ6337" i="3"/>
  <c r="AJ6338" i="3"/>
  <c r="AJ6339" i="3"/>
  <c r="AJ6340" i="3"/>
  <c r="AN6340" i="3" s="1"/>
  <c r="AJ6341" i="3"/>
  <c r="AJ6342" i="3"/>
  <c r="AJ6343" i="3"/>
  <c r="AJ6344" i="3"/>
  <c r="AJ6345" i="3"/>
  <c r="AJ6346" i="3"/>
  <c r="AJ6347" i="3"/>
  <c r="AJ6348" i="3"/>
  <c r="AN6348" i="3" s="1"/>
  <c r="AJ6349" i="3"/>
  <c r="AJ6350" i="3"/>
  <c r="AJ6351" i="3"/>
  <c r="AJ6352" i="3"/>
  <c r="AJ6353" i="3"/>
  <c r="AJ6354" i="3"/>
  <c r="AJ6355" i="3"/>
  <c r="AJ6356" i="3"/>
  <c r="AN6356" i="3" s="1"/>
  <c r="AJ6357" i="3"/>
  <c r="AJ6358" i="3"/>
  <c r="AJ6359" i="3"/>
  <c r="AK5951" i="3"/>
  <c r="AK5952" i="3"/>
  <c r="AK5953" i="3"/>
  <c r="AK5954" i="3"/>
  <c r="AK5955" i="3"/>
  <c r="AK5956" i="3"/>
  <c r="AK5957" i="3"/>
  <c r="AK5958" i="3"/>
  <c r="AK5959" i="3"/>
  <c r="AK5960" i="3"/>
  <c r="AK5961" i="3"/>
  <c r="AK5962" i="3"/>
  <c r="AK5963" i="3"/>
  <c r="AK5964" i="3"/>
  <c r="AK5965" i="3"/>
  <c r="AK5966" i="3"/>
  <c r="AK5967" i="3"/>
  <c r="AK5968" i="3"/>
  <c r="AK5969" i="3"/>
  <c r="AK5970" i="3"/>
  <c r="AK5971" i="3"/>
  <c r="AK5972" i="3"/>
  <c r="AK5973" i="3"/>
  <c r="AK5974" i="3"/>
  <c r="AK5975" i="3"/>
  <c r="AK5976" i="3"/>
  <c r="AK5977" i="3"/>
  <c r="AK5978" i="3"/>
  <c r="AK5979" i="3"/>
  <c r="AK5980" i="3"/>
  <c r="AK5981" i="3"/>
  <c r="AK5982" i="3"/>
  <c r="AK5983" i="3"/>
  <c r="AK5984" i="3"/>
  <c r="AK5985" i="3"/>
  <c r="AK5986" i="3"/>
  <c r="AK5987" i="3"/>
  <c r="AK5988" i="3"/>
  <c r="AK5989" i="3"/>
  <c r="AK5990" i="3"/>
  <c r="AK5991" i="3"/>
  <c r="AK5992" i="3"/>
  <c r="AK5993" i="3"/>
  <c r="AK5994" i="3"/>
  <c r="AK5995" i="3"/>
  <c r="AK5996" i="3"/>
  <c r="AK5997" i="3"/>
  <c r="AK5998" i="3"/>
  <c r="AK5999" i="3"/>
  <c r="AK6000" i="3"/>
  <c r="AK6001" i="3"/>
  <c r="AK6002" i="3"/>
  <c r="AK6003" i="3"/>
  <c r="AK6004" i="3"/>
  <c r="AK6005" i="3"/>
  <c r="AK6006" i="3"/>
  <c r="AK6007" i="3"/>
  <c r="AK6008" i="3"/>
  <c r="AK6009" i="3"/>
  <c r="AK6010" i="3"/>
  <c r="AK6011" i="3"/>
  <c r="AK6012" i="3"/>
  <c r="AK6013" i="3"/>
  <c r="AK6014" i="3"/>
  <c r="AK6015" i="3"/>
  <c r="AK6016" i="3"/>
  <c r="AK6017" i="3"/>
  <c r="AK6018" i="3"/>
  <c r="AK6019" i="3"/>
  <c r="AK6020" i="3"/>
  <c r="AK6021" i="3"/>
  <c r="AK6022" i="3"/>
  <c r="AK6023" i="3"/>
  <c r="AK6024" i="3"/>
  <c r="AK6025" i="3"/>
  <c r="AK6026" i="3"/>
  <c r="AK6027" i="3"/>
  <c r="AK6028" i="3"/>
  <c r="AK6029" i="3"/>
  <c r="AK6030" i="3"/>
  <c r="AK6031" i="3"/>
  <c r="AK6032" i="3"/>
  <c r="AK6033" i="3"/>
  <c r="AK6034" i="3"/>
  <c r="AK6035" i="3"/>
  <c r="AK6036" i="3"/>
  <c r="AK6037" i="3"/>
  <c r="AK6038" i="3"/>
  <c r="AK6039" i="3"/>
  <c r="AK6040" i="3"/>
  <c r="AK6041" i="3"/>
  <c r="AK6042" i="3"/>
  <c r="AK6043" i="3"/>
  <c r="AK6044" i="3"/>
  <c r="AK6045" i="3"/>
  <c r="AK6046" i="3"/>
  <c r="AK6047" i="3"/>
  <c r="AK6048" i="3"/>
  <c r="AK6049" i="3"/>
  <c r="AK6050" i="3"/>
  <c r="AK6051" i="3"/>
  <c r="AK6052" i="3"/>
  <c r="AK6053" i="3"/>
  <c r="AK6054" i="3"/>
  <c r="AK6055" i="3"/>
  <c r="AK6056" i="3"/>
  <c r="AK6057" i="3"/>
  <c r="AK6058" i="3"/>
  <c r="AK6059" i="3"/>
  <c r="AK6060" i="3"/>
  <c r="AK6061" i="3"/>
  <c r="AK6062" i="3"/>
  <c r="AK6063" i="3"/>
  <c r="AK6064" i="3"/>
  <c r="AK6065" i="3"/>
  <c r="AK6066" i="3"/>
  <c r="AK6067" i="3"/>
  <c r="AK6068" i="3"/>
  <c r="AK6069" i="3"/>
  <c r="AK6070" i="3"/>
  <c r="AK6071" i="3"/>
  <c r="AK6072" i="3"/>
  <c r="AK6073" i="3"/>
  <c r="AK6074" i="3"/>
  <c r="AK6075" i="3"/>
  <c r="AK6076" i="3"/>
  <c r="AK6077" i="3"/>
  <c r="AK6078" i="3"/>
  <c r="AK6079" i="3"/>
  <c r="AK6080" i="3"/>
  <c r="AK6081" i="3"/>
  <c r="AK6082" i="3"/>
  <c r="AK6083" i="3"/>
  <c r="AK6084" i="3"/>
  <c r="AK6085" i="3"/>
  <c r="AK6086" i="3"/>
  <c r="AK6087" i="3"/>
  <c r="AK6088" i="3"/>
  <c r="AK6089" i="3"/>
  <c r="AK6090" i="3"/>
  <c r="AK6091" i="3"/>
  <c r="AK6092" i="3"/>
  <c r="AK6093" i="3"/>
  <c r="AK6094" i="3"/>
  <c r="AK6095" i="3"/>
  <c r="AK6096" i="3"/>
  <c r="AK6097" i="3"/>
  <c r="AK6098" i="3"/>
  <c r="AK6099" i="3"/>
  <c r="AK6100" i="3"/>
  <c r="AK6101" i="3"/>
  <c r="AK6102" i="3"/>
  <c r="AK6103" i="3"/>
  <c r="AK6104" i="3"/>
  <c r="AK6105" i="3"/>
  <c r="AK6106" i="3"/>
  <c r="AK6107" i="3"/>
  <c r="AK6108" i="3"/>
  <c r="AK6109" i="3"/>
  <c r="AK6110" i="3"/>
  <c r="AK6111" i="3"/>
  <c r="AK6112" i="3"/>
  <c r="AK6113" i="3"/>
  <c r="AK6114" i="3"/>
  <c r="AK6115" i="3"/>
  <c r="AK6116" i="3"/>
  <c r="AK6117" i="3"/>
  <c r="AK6118" i="3"/>
  <c r="AK6119" i="3"/>
  <c r="AK6120" i="3"/>
  <c r="AK6121" i="3"/>
  <c r="AK6122" i="3"/>
  <c r="AK6123" i="3"/>
  <c r="AK6124" i="3"/>
  <c r="AK6125" i="3"/>
  <c r="AK6126" i="3"/>
  <c r="AK6127" i="3"/>
  <c r="AK6128" i="3"/>
  <c r="AK6129" i="3"/>
  <c r="AK6130" i="3"/>
  <c r="AK6131" i="3"/>
  <c r="AK6132" i="3"/>
  <c r="AK6133" i="3"/>
  <c r="AK6134" i="3"/>
  <c r="AK6135" i="3"/>
  <c r="AK6136" i="3"/>
  <c r="AK6137" i="3"/>
  <c r="AK6138" i="3"/>
  <c r="AK6139" i="3"/>
  <c r="AK6140" i="3"/>
  <c r="AK6141" i="3"/>
  <c r="AK6142" i="3"/>
  <c r="AK6143" i="3"/>
  <c r="AK6144" i="3"/>
  <c r="AK6145" i="3"/>
  <c r="AK6146" i="3"/>
  <c r="AK6147" i="3"/>
  <c r="AK6148" i="3"/>
  <c r="AK6149" i="3"/>
  <c r="AK6150" i="3"/>
  <c r="AK6151" i="3"/>
  <c r="AK6152" i="3"/>
  <c r="AK6153" i="3"/>
  <c r="AK6154" i="3"/>
  <c r="AK6155" i="3"/>
  <c r="AK6156" i="3"/>
  <c r="AK6157" i="3"/>
  <c r="AK6158" i="3"/>
  <c r="AK6159" i="3"/>
  <c r="AK6160" i="3"/>
  <c r="AK6161" i="3"/>
  <c r="AK6162" i="3"/>
  <c r="AK6163" i="3"/>
  <c r="AK6164" i="3"/>
  <c r="AK6165" i="3"/>
  <c r="AK6166" i="3"/>
  <c r="AK6167" i="3"/>
  <c r="AK6168" i="3"/>
  <c r="AK6169" i="3"/>
  <c r="AK6170" i="3"/>
  <c r="AK6171" i="3"/>
  <c r="AK6172" i="3"/>
  <c r="AK6173" i="3"/>
  <c r="AK6174" i="3"/>
  <c r="AK6175" i="3"/>
  <c r="AK6176" i="3"/>
  <c r="AK6177" i="3"/>
  <c r="AK6178" i="3"/>
  <c r="AK6179" i="3"/>
  <c r="AK6180" i="3"/>
  <c r="AK6181" i="3"/>
  <c r="AK6182" i="3"/>
  <c r="AK6183" i="3"/>
  <c r="AK6184" i="3"/>
  <c r="AK6185" i="3"/>
  <c r="AK6186" i="3"/>
  <c r="AK6187" i="3"/>
  <c r="AK6188" i="3"/>
  <c r="AK6189" i="3"/>
  <c r="AK6190" i="3"/>
  <c r="AK6191" i="3"/>
  <c r="AK6192" i="3"/>
  <c r="AK6193" i="3"/>
  <c r="AK6194" i="3"/>
  <c r="AK6195" i="3"/>
  <c r="AK6196" i="3"/>
  <c r="AK6197" i="3"/>
  <c r="AK6198" i="3"/>
  <c r="AK6199" i="3"/>
  <c r="AK6200" i="3"/>
  <c r="AK6201" i="3"/>
  <c r="AK6202" i="3"/>
  <c r="AK6203" i="3"/>
  <c r="AK6204" i="3"/>
  <c r="AK6205" i="3"/>
  <c r="AK6206" i="3"/>
  <c r="AK6207" i="3"/>
  <c r="AK6208" i="3"/>
  <c r="AK6209" i="3"/>
  <c r="AK6210" i="3"/>
  <c r="AK6211" i="3"/>
  <c r="AK6212" i="3"/>
  <c r="AK6213" i="3"/>
  <c r="AK6214" i="3"/>
  <c r="AK6215" i="3"/>
  <c r="AK6216" i="3"/>
  <c r="AK6217" i="3"/>
  <c r="AK6218" i="3"/>
  <c r="AK6219" i="3"/>
  <c r="AK6220" i="3"/>
  <c r="AK6221" i="3"/>
  <c r="AK6222" i="3"/>
  <c r="AK6223" i="3"/>
  <c r="AK6224" i="3"/>
  <c r="AK6225" i="3"/>
  <c r="AK6226" i="3"/>
  <c r="AK6227" i="3"/>
  <c r="AK6228" i="3"/>
  <c r="AK6229" i="3"/>
  <c r="AK6230" i="3"/>
  <c r="AK6231" i="3"/>
  <c r="AK6232" i="3"/>
  <c r="AK6233" i="3"/>
  <c r="AK6234" i="3"/>
  <c r="AK6235" i="3"/>
  <c r="AK6236" i="3"/>
  <c r="AK6237" i="3"/>
  <c r="AK6238" i="3"/>
  <c r="AK6239" i="3"/>
  <c r="AK6240" i="3"/>
  <c r="AK6241" i="3"/>
  <c r="AK6242" i="3"/>
  <c r="AK6243" i="3"/>
  <c r="AK6244" i="3"/>
  <c r="AK6245" i="3"/>
  <c r="AK6246" i="3"/>
  <c r="AK6247" i="3"/>
  <c r="AK6248" i="3"/>
  <c r="AK6249" i="3"/>
  <c r="AK6250" i="3"/>
  <c r="AK6251" i="3"/>
  <c r="AK6252" i="3"/>
  <c r="AK6253" i="3"/>
  <c r="AK6254" i="3"/>
  <c r="AK6255" i="3"/>
  <c r="AK6256" i="3"/>
  <c r="AK6257" i="3"/>
  <c r="AK6258" i="3"/>
  <c r="AK6259" i="3"/>
  <c r="AK6260" i="3"/>
  <c r="AK6261" i="3"/>
  <c r="AK6262" i="3"/>
  <c r="AK6263" i="3"/>
  <c r="AK6264" i="3"/>
  <c r="AK6265" i="3"/>
  <c r="AK6266" i="3"/>
  <c r="AK6267" i="3"/>
  <c r="AK6268" i="3"/>
  <c r="AK6269" i="3"/>
  <c r="AK6270" i="3"/>
  <c r="AK6271" i="3"/>
  <c r="AK6272" i="3"/>
  <c r="AK6273" i="3"/>
  <c r="AK6274" i="3"/>
  <c r="AK6275" i="3"/>
  <c r="AK6276" i="3"/>
  <c r="AK6277" i="3"/>
  <c r="AK6278" i="3"/>
  <c r="AK6279" i="3"/>
  <c r="AK6280" i="3"/>
  <c r="AK6281" i="3"/>
  <c r="AK6282" i="3"/>
  <c r="AK6283" i="3"/>
  <c r="AK6284" i="3"/>
  <c r="AK6285" i="3"/>
  <c r="AK6286" i="3"/>
  <c r="AK6287" i="3"/>
  <c r="AK6288" i="3"/>
  <c r="AK6289" i="3"/>
  <c r="AK6290" i="3"/>
  <c r="AK6291" i="3"/>
  <c r="AK6292" i="3"/>
  <c r="AK6293" i="3"/>
  <c r="AK6294" i="3"/>
  <c r="AK6295" i="3"/>
  <c r="AK6296" i="3"/>
  <c r="AK6297" i="3"/>
  <c r="AK6298" i="3"/>
  <c r="AK6299" i="3"/>
  <c r="AK6300" i="3"/>
  <c r="AK6301" i="3"/>
  <c r="AK6302" i="3"/>
  <c r="AK6303" i="3"/>
  <c r="AK6304" i="3"/>
  <c r="AK6305" i="3"/>
  <c r="AK6306" i="3"/>
  <c r="AK6307" i="3"/>
  <c r="AK6308" i="3"/>
  <c r="AK6309" i="3"/>
  <c r="AK6310" i="3"/>
  <c r="AK6311" i="3"/>
  <c r="AK6312" i="3"/>
  <c r="AK6313" i="3"/>
  <c r="AK6314" i="3"/>
  <c r="AK6315" i="3"/>
  <c r="AK6316" i="3"/>
  <c r="AK6317" i="3"/>
  <c r="AK6318" i="3"/>
  <c r="AK6319" i="3"/>
  <c r="AK6320" i="3"/>
  <c r="AK6321" i="3"/>
  <c r="AK6322" i="3"/>
  <c r="AK6323" i="3"/>
  <c r="AK6324" i="3"/>
  <c r="AK6325" i="3"/>
  <c r="AK6326" i="3"/>
  <c r="AK6327" i="3"/>
  <c r="AK6328" i="3"/>
  <c r="AK6329" i="3"/>
  <c r="AK6330" i="3"/>
  <c r="AK6331" i="3"/>
  <c r="AK6332" i="3"/>
  <c r="AK6333" i="3"/>
  <c r="AK6334" i="3"/>
  <c r="AK6335" i="3"/>
  <c r="AK6336" i="3"/>
  <c r="AK6337" i="3"/>
  <c r="AK6338" i="3"/>
  <c r="AK6339" i="3"/>
  <c r="AK6340" i="3"/>
  <c r="AK6341" i="3"/>
  <c r="AK6342" i="3"/>
  <c r="AK6343" i="3"/>
  <c r="AK6344" i="3"/>
  <c r="AK6345" i="3"/>
  <c r="AK6346" i="3"/>
  <c r="AK6347" i="3"/>
  <c r="AK6348" i="3"/>
  <c r="AK6349" i="3"/>
  <c r="AK6350" i="3"/>
  <c r="AK6351" i="3"/>
  <c r="AK6352" i="3"/>
  <c r="AK6353" i="3"/>
  <c r="AK6354" i="3"/>
  <c r="AK6355" i="3"/>
  <c r="AK6356" i="3"/>
  <c r="AK6357" i="3"/>
  <c r="AK6358" i="3"/>
  <c r="AK6359" i="3"/>
  <c r="AL5951" i="3"/>
  <c r="AL5952" i="3"/>
  <c r="AL5953" i="3"/>
  <c r="AL5954" i="3"/>
  <c r="AL5955" i="3"/>
  <c r="AL5956" i="3"/>
  <c r="AL5957" i="3"/>
  <c r="AL5958" i="3"/>
  <c r="AL5959" i="3"/>
  <c r="AL5960" i="3"/>
  <c r="AL5961" i="3"/>
  <c r="AL5962" i="3"/>
  <c r="AL5963" i="3"/>
  <c r="AL5964" i="3"/>
  <c r="AL5965" i="3"/>
  <c r="AL5966" i="3"/>
  <c r="AL5967" i="3"/>
  <c r="AL5968" i="3"/>
  <c r="AL5969" i="3"/>
  <c r="AL5970" i="3"/>
  <c r="AL5971" i="3"/>
  <c r="AL5972" i="3"/>
  <c r="AL5973" i="3"/>
  <c r="AL5974" i="3"/>
  <c r="AL5975" i="3"/>
  <c r="AL5976" i="3"/>
  <c r="AL5977" i="3"/>
  <c r="AL5978" i="3"/>
  <c r="AL5979" i="3"/>
  <c r="AL5980" i="3"/>
  <c r="AL5981" i="3"/>
  <c r="AL5982" i="3"/>
  <c r="AL5983" i="3"/>
  <c r="AL5984" i="3"/>
  <c r="AL5985" i="3"/>
  <c r="AL5986" i="3"/>
  <c r="AL5987" i="3"/>
  <c r="AL5988" i="3"/>
  <c r="AL5989" i="3"/>
  <c r="AL5990" i="3"/>
  <c r="AL5991" i="3"/>
  <c r="AL5992" i="3"/>
  <c r="AL5993" i="3"/>
  <c r="AL5994" i="3"/>
  <c r="AL5995" i="3"/>
  <c r="AL5996" i="3"/>
  <c r="AL5997" i="3"/>
  <c r="AL5998" i="3"/>
  <c r="AL5999" i="3"/>
  <c r="AL6000" i="3"/>
  <c r="AL6001" i="3"/>
  <c r="AL6002" i="3"/>
  <c r="AL6003" i="3"/>
  <c r="AL6004" i="3"/>
  <c r="AL6005" i="3"/>
  <c r="AL6006" i="3"/>
  <c r="AL6007" i="3"/>
  <c r="AL6008" i="3"/>
  <c r="AL6009" i="3"/>
  <c r="AL6010" i="3"/>
  <c r="AL6011" i="3"/>
  <c r="AL6012" i="3"/>
  <c r="AL6013" i="3"/>
  <c r="AL6014" i="3"/>
  <c r="AL6015" i="3"/>
  <c r="AL6016" i="3"/>
  <c r="AL6017" i="3"/>
  <c r="AL6018" i="3"/>
  <c r="AL6019" i="3"/>
  <c r="AL6020" i="3"/>
  <c r="AL6021" i="3"/>
  <c r="AL6022" i="3"/>
  <c r="AL6023" i="3"/>
  <c r="AL6024" i="3"/>
  <c r="AL6025" i="3"/>
  <c r="AL6026" i="3"/>
  <c r="AL6027" i="3"/>
  <c r="AL6028" i="3"/>
  <c r="AL6029" i="3"/>
  <c r="AL6030" i="3"/>
  <c r="AL6031" i="3"/>
  <c r="AL6032" i="3"/>
  <c r="AL6033" i="3"/>
  <c r="AL6034" i="3"/>
  <c r="AL6035" i="3"/>
  <c r="AL6036" i="3"/>
  <c r="AL6037" i="3"/>
  <c r="AL6038" i="3"/>
  <c r="AL6039" i="3"/>
  <c r="AL6040" i="3"/>
  <c r="AL6041" i="3"/>
  <c r="AL6042" i="3"/>
  <c r="AL6043" i="3"/>
  <c r="AL6044" i="3"/>
  <c r="AL6045" i="3"/>
  <c r="AL6046" i="3"/>
  <c r="AL6047" i="3"/>
  <c r="AL6048" i="3"/>
  <c r="AL6049" i="3"/>
  <c r="AL6050" i="3"/>
  <c r="AL6051" i="3"/>
  <c r="AL6052" i="3"/>
  <c r="AL6053" i="3"/>
  <c r="AL6054" i="3"/>
  <c r="AL6055" i="3"/>
  <c r="AL6056" i="3"/>
  <c r="AL6057" i="3"/>
  <c r="AL6058" i="3"/>
  <c r="AL6059" i="3"/>
  <c r="AL6060" i="3"/>
  <c r="AL6061" i="3"/>
  <c r="AL6062" i="3"/>
  <c r="AL6063" i="3"/>
  <c r="AL6064" i="3"/>
  <c r="AL6065" i="3"/>
  <c r="AL6066" i="3"/>
  <c r="AL6067" i="3"/>
  <c r="AL6068" i="3"/>
  <c r="AL6069" i="3"/>
  <c r="AL6070" i="3"/>
  <c r="AL6071" i="3"/>
  <c r="AL6072" i="3"/>
  <c r="AL6073" i="3"/>
  <c r="AL6074" i="3"/>
  <c r="AL6075" i="3"/>
  <c r="AL6076" i="3"/>
  <c r="AL6077" i="3"/>
  <c r="AL6078" i="3"/>
  <c r="AL6079" i="3"/>
  <c r="AL6080" i="3"/>
  <c r="AL6081" i="3"/>
  <c r="AL6082" i="3"/>
  <c r="AL6083" i="3"/>
  <c r="AL6084" i="3"/>
  <c r="AL6085" i="3"/>
  <c r="AL6086" i="3"/>
  <c r="AL6087" i="3"/>
  <c r="AL6088" i="3"/>
  <c r="AL6089" i="3"/>
  <c r="AL6090" i="3"/>
  <c r="AL6091" i="3"/>
  <c r="AL6092" i="3"/>
  <c r="AL6093" i="3"/>
  <c r="AL6094" i="3"/>
  <c r="AL6095" i="3"/>
  <c r="AL6096" i="3"/>
  <c r="AL6097" i="3"/>
  <c r="AL6098" i="3"/>
  <c r="AL6099" i="3"/>
  <c r="AL6100" i="3"/>
  <c r="AL6101" i="3"/>
  <c r="AL6102" i="3"/>
  <c r="AL6103" i="3"/>
  <c r="AL6104" i="3"/>
  <c r="AL6105" i="3"/>
  <c r="AL6106" i="3"/>
  <c r="AL6107" i="3"/>
  <c r="AL6108" i="3"/>
  <c r="AL6109" i="3"/>
  <c r="AL6110" i="3"/>
  <c r="AL6111" i="3"/>
  <c r="AL6112" i="3"/>
  <c r="AL6113" i="3"/>
  <c r="AL6114" i="3"/>
  <c r="AL6115" i="3"/>
  <c r="AL6116" i="3"/>
  <c r="AL6117" i="3"/>
  <c r="AL6118" i="3"/>
  <c r="AL6119" i="3"/>
  <c r="AL6120" i="3"/>
  <c r="AL6121" i="3"/>
  <c r="AL6122" i="3"/>
  <c r="AL6123" i="3"/>
  <c r="AL6124" i="3"/>
  <c r="AL6125" i="3"/>
  <c r="AL6126" i="3"/>
  <c r="AL6127" i="3"/>
  <c r="AL6128" i="3"/>
  <c r="AL6129" i="3"/>
  <c r="AL6130" i="3"/>
  <c r="AL6131" i="3"/>
  <c r="AL6132" i="3"/>
  <c r="AL6133" i="3"/>
  <c r="AL6134" i="3"/>
  <c r="AL6135" i="3"/>
  <c r="AL6136" i="3"/>
  <c r="AL6137" i="3"/>
  <c r="AL6138" i="3"/>
  <c r="AL6139" i="3"/>
  <c r="AL6140" i="3"/>
  <c r="AL6141" i="3"/>
  <c r="AL6142" i="3"/>
  <c r="AL6143" i="3"/>
  <c r="AL6144" i="3"/>
  <c r="AL6145" i="3"/>
  <c r="AL6146" i="3"/>
  <c r="AL6147" i="3"/>
  <c r="AL6148" i="3"/>
  <c r="AL6149" i="3"/>
  <c r="AL6150" i="3"/>
  <c r="AL6151" i="3"/>
  <c r="AL6152" i="3"/>
  <c r="AL6153" i="3"/>
  <c r="AL6154" i="3"/>
  <c r="AL6155" i="3"/>
  <c r="AL6156" i="3"/>
  <c r="AL6157" i="3"/>
  <c r="AL6158" i="3"/>
  <c r="AL6159" i="3"/>
  <c r="AL6160" i="3"/>
  <c r="AL6161" i="3"/>
  <c r="AL6162" i="3"/>
  <c r="AL6163" i="3"/>
  <c r="AL6164" i="3"/>
  <c r="AL6165" i="3"/>
  <c r="AL6166" i="3"/>
  <c r="AL6167" i="3"/>
  <c r="AL6168" i="3"/>
  <c r="AL6169" i="3"/>
  <c r="AL6170" i="3"/>
  <c r="AL6171" i="3"/>
  <c r="AL6172" i="3"/>
  <c r="AL6173" i="3"/>
  <c r="AL6174" i="3"/>
  <c r="AL6175" i="3"/>
  <c r="AL6176" i="3"/>
  <c r="AL6177" i="3"/>
  <c r="AL6178" i="3"/>
  <c r="AL6179" i="3"/>
  <c r="AL6180" i="3"/>
  <c r="AL6181" i="3"/>
  <c r="AL6182" i="3"/>
  <c r="AL6183" i="3"/>
  <c r="AL6184" i="3"/>
  <c r="AL6185" i="3"/>
  <c r="AL6186" i="3"/>
  <c r="AL6187" i="3"/>
  <c r="AL6188" i="3"/>
  <c r="AL6189" i="3"/>
  <c r="AL6190" i="3"/>
  <c r="AL6191" i="3"/>
  <c r="AL6192" i="3"/>
  <c r="AL6193" i="3"/>
  <c r="AL6194" i="3"/>
  <c r="AL6195" i="3"/>
  <c r="AL6196" i="3"/>
  <c r="AL6197" i="3"/>
  <c r="AL6198" i="3"/>
  <c r="AL6199" i="3"/>
  <c r="AL6200" i="3"/>
  <c r="AL6201" i="3"/>
  <c r="AL6202" i="3"/>
  <c r="AL6203" i="3"/>
  <c r="AL6204" i="3"/>
  <c r="AL6205" i="3"/>
  <c r="AL6206" i="3"/>
  <c r="AL6207" i="3"/>
  <c r="AL6208" i="3"/>
  <c r="AL6209" i="3"/>
  <c r="AL6210" i="3"/>
  <c r="AL6211" i="3"/>
  <c r="AL6212" i="3"/>
  <c r="AL6213" i="3"/>
  <c r="AL6214" i="3"/>
  <c r="AL6215" i="3"/>
  <c r="AL6216" i="3"/>
  <c r="AL6217" i="3"/>
  <c r="AL6218" i="3"/>
  <c r="AL6219" i="3"/>
  <c r="AL6220" i="3"/>
  <c r="AL6221" i="3"/>
  <c r="AL6222" i="3"/>
  <c r="AL6223" i="3"/>
  <c r="AL6224" i="3"/>
  <c r="AL6225" i="3"/>
  <c r="AL6226" i="3"/>
  <c r="AL6227" i="3"/>
  <c r="AL6228" i="3"/>
  <c r="AL6229" i="3"/>
  <c r="AL6230" i="3"/>
  <c r="AL6231" i="3"/>
  <c r="AL6232" i="3"/>
  <c r="AL6233" i="3"/>
  <c r="AL6234" i="3"/>
  <c r="AL6235" i="3"/>
  <c r="AL6236" i="3"/>
  <c r="AL6237" i="3"/>
  <c r="AL6238" i="3"/>
  <c r="AL6239" i="3"/>
  <c r="AL6240" i="3"/>
  <c r="AL6241" i="3"/>
  <c r="AL6242" i="3"/>
  <c r="AL6243" i="3"/>
  <c r="AL6244" i="3"/>
  <c r="AL6245" i="3"/>
  <c r="AL6246" i="3"/>
  <c r="AL6247" i="3"/>
  <c r="AL6248" i="3"/>
  <c r="AL6249" i="3"/>
  <c r="AL6250" i="3"/>
  <c r="AL6251" i="3"/>
  <c r="AL6252" i="3"/>
  <c r="AL6253" i="3"/>
  <c r="AL6254" i="3"/>
  <c r="AL6255" i="3"/>
  <c r="AL6256" i="3"/>
  <c r="AL6257" i="3"/>
  <c r="AL6258" i="3"/>
  <c r="AL6259" i="3"/>
  <c r="AL6260" i="3"/>
  <c r="AL6261" i="3"/>
  <c r="AL6262" i="3"/>
  <c r="AL6263" i="3"/>
  <c r="AL6264" i="3"/>
  <c r="AL6265" i="3"/>
  <c r="AL6266" i="3"/>
  <c r="AL6267" i="3"/>
  <c r="AL6268" i="3"/>
  <c r="AL6269" i="3"/>
  <c r="AL6270" i="3"/>
  <c r="AL6271" i="3"/>
  <c r="AL6272" i="3"/>
  <c r="AL6273" i="3"/>
  <c r="AL6274" i="3"/>
  <c r="AL6275" i="3"/>
  <c r="AL6276" i="3"/>
  <c r="AL6277" i="3"/>
  <c r="AL6278" i="3"/>
  <c r="AL6279" i="3"/>
  <c r="AL6280" i="3"/>
  <c r="AL6281" i="3"/>
  <c r="AL6282" i="3"/>
  <c r="AL6283" i="3"/>
  <c r="AL6284" i="3"/>
  <c r="AL6285" i="3"/>
  <c r="AL6286" i="3"/>
  <c r="AL6287" i="3"/>
  <c r="AL6288" i="3"/>
  <c r="AL6289" i="3"/>
  <c r="AL6290" i="3"/>
  <c r="AL6291" i="3"/>
  <c r="AL6292" i="3"/>
  <c r="AL6293" i="3"/>
  <c r="AL6294" i="3"/>
  <c r="AL6295" i="3"/>
  <c r="AL6296" i="3"/>
  <c r="AL6297" i="3"/>
  <c r="AL6298" i="3"/>
  <c r="AL6299" i="3"/>
  <c r="AL6300" i="3"/>
  <c r="AL6301" i="3"/>
  <c r="AL6302" i="3"/>
  <c r="AL6303" i="3"/>
  <c r="AL6304" i="3"/>
  <c r="AL6305" i="3"/>
  <c r="AL6306" i="3"/>
  <c r="AL6307" i="3"/>
  <c r="AL6308" i="3"/>
  <c r="AL6309" i="3"/>
  <c r="AL6310" i="3"/>
  <c r="AL6311" i="3"/>
  <c r="AL6312" i="3"/>
  <c r="AL6313" i="3"/>
  <c r="AL6314" i="3"/>
  <c r="AL6315" i="3"/>
  <c r="AL6316" i="3"/>
  <c r="AL6317" i="3"/>
  <c r="AL6318" i="3"/>
  <c r="AL6319" i="3"/>
  <c r="AL6320" i="3"/>
  <c r="AL6321" i="3"/>
  <c r="AL6322" i="3"/>
  <c r="AL6323" i="3"/>
  <c r="AL6324" i="3"/>
  <c r="AL6325" i="3"/>
  <c r="AL6326" i="3"/>
  <c r="AL6327" i="3"/>
  <c r="AL6328" i="3"/>
  <c r="AL6329" i="3"/>
  <c r="AL6330" i="3"/>
  <c r="AL6331" i="3"/>
  <c r="AL6332" i="3"/>
  <c r="AL6333" i="3"/>
  <c r="AL6334" i="3"/>
  <c r="AL6335" i="3"/>
  <c r="AL6336" i="3"/>
  <c r="AL6337" i="3"/>
  <c r="AL6338" i="3"/>
  <c r="AL6339" i="3"/>
  <c r="AL6340" i="3"/>
  <c r="AL6341" i="3"/>
  <c r="AL6342" i="3"/>
  <c r="AL6343" i="3"/>
  <c r="AL6344" i="3"/>
  <c r="AL6345" i="3"/>
  <c r="AL6346" i="3"/>
  <c r="AL6347" i="3"/>
  <c r="AL6348" i="3"/>
  <c r="AL6349" i="3"/>
  <c r="AL6350" i="3"/>
  <c r="AL6351" i="3"/>
  <c r="AL6352" i="3"/>
  <c r="AL6353" i="3"/>
  <c r="AL6354" i="3"/>
  <c r="AL6355" i="3"/>
  <c r="AL6356" i="3"/>
  <c r="AL6357" i="3"/>
  <c r="AL6358" i="3"/>
  <c r="AL6359" i="3"/>
  <c r="AM5951" i="3"/>
  <c r="AM5952" i="3"/>
  <c r="AM5953" i="3"/>
  <c r="AM5954" i="3"/>
  <c r="AM5955" i="3"/>
  <c r="AM5956" i="3"/>
  <c r="AM5957" i="3"/>
  <c r="AM5958" i="3"/>
  <c r="AM5959" i="3"/>
  <c r="AM5960" i="3"/>
  <c r="AM5961" i="3"/>
  <c r="AM5962" i="3"/>
  <c r="AM5963" i="3"/>
  <c r="AM5964" i="3"/>
  <c r="AM5965" i="3"/>
  <c r="AM5966" i="3"/>
  <c r="AM5967" i="3"/>
  <c r="AM5968" i="3"/>
  <c r="AM5969" i="3"/>
  <c r="AM5970" i="3"/>
  <c r="AM5971" i="3"/>
  <c r="AM5972" i="3"/>
  <c r="AM5973" i="3"/>
  <c r="AM5974" i="3"/>
  <c r="AM5975" i="3"/>
  <c r="AM5976" i="3"/>
  <c r="AM5977" i="3"/>
  <c r="AM5978" i="3"/>
  <c r="AM5979" i="3"/>
  <c r="AM5980" i="3"/>
  <c r="AM5981" i="3"/>
  <c r="AM5982" i="3"/>
  <c r="AM5983" i="3"/>
  <c r="AM5984" i="3"/>
  <c r="AM5985" i="3"/>
  <c r="AM5986" i="3"/>
  <c r="AM5987" i="3"/>
  <c r="AM5988" i="3"/>
  <c r="AM5989" i="3"/>
  <c r="AM5990" i="3"/>
  <c r="AM5991" i="3"/>
  <c r="AM5992" i="3"/>
  <c r="AM5993" i="3"/>
  <c r="AM5994" i="3"/>
  <c r="AM5995" i="3"/>
  <c r="AM5996" i="3"/>
  <c r="AM5997" i="3"/>
  <c r="AM5998" i="3"/>
  <c r="AM5999" i="3"/>
  <c r="AM6000" i="3"/>
  <c r="AM6001" i="3"/>
  <c r="AM6002" i="3"/>
  <c r="AM6003" i="3"/>
  <c r="AM6004" i="3"/>
  <c r="AM6005" i="3"/>
  <c r="AM6006" i="3"/>
  <c r="AM6007" i="3"/>
  <c r="AM6008" i="3"/>
  <c r="AM6009" i="3"/>
  <c r="AM6010" i="3"/>
  <c r="AM6011" i="3"/>
  <c r="AM6012" i="3"/>
  <c r="AM6013" i="3"/>
  <c r="AM6014" i="3"/>
  <c r="AM6015" i="3"/>
  <c r="AM6016" i="3"/>
  <c r="AM6017" i="3"/>
  <c r="AM6018" i="3"/>
  <c r="AM6019" i="3"/>
  <c r="AM6020" i="3"/>
  <c r="AM6021" i="3"/>
  <c r="AM6022" i="3"/>
  <c r="AM6023" i="3"/>
  <c r="AM6024" i="3"/>
  <c r="AM6025" i="3"/>
  <c r="AM6026" i="3"/>
  <c r="AM6027" i="3"/>
  <c r="AM6028" i="3"/>
  <c r="AM6029" i="3"/>
  <c r="AM6030" i="3"/>
  <c r="AM6031" i="3"/>
  <c r="AM6032" i="3"/>
  <c r="AM6033" i="3"/>
  <c r="AM6034" i="3"/>
  <c r="AM6035" i="3"/>
  <c r="AM6036" i="3"/>
  <c r="AM6037" i="3"/>
  <c r="AM6038" i="3"/>
  <c r="AM6039" i="3"/>
  <c r="AM6040" i="3"/>
  <c r="AM6041" i="3"/>
  <c r="AM6042" i="3"/>
  <c r="AM6043" i="3"/>
  <c r="AM6044" i="3"/>
  <c r="AM6045" i="3"/>
  <c r="AM6046" i="3"/>
  <c r="AM6047" i="3"/>
  <c r="AM6048" i="3"/>
  <c r="AM6049" i="3"/>
  <c r="AM6050" i="3"/>
  <c r="AM6051" i="3"/>
  <c r="AM6052" i="3"/>
  <c r="AM6053" i="3"/>
  <c r="AM6054" i="3"/>
  <c r="AM6055" i="3"/>
  <c r="AM6056" i="3"/>
  <c r="AM6057" i="3"/>
  <c r="AM6058" i="3"/>
  <c r="AM6059" i="3"/>
  <c r="AM6060" i="3"/>
  <c r="AM6061" i="3"/>
  <c r="AM6062" i="3"/>
  <c r="AM6063" i="3"/>
  <c r="AM6064" i="3"/>
  <c r="AM6065" i="3"/>
  <c r="AM6066" i="3"/>
  <c r="AM6067" i="3"/>
  <c r="AM6068" i="3"/>
  <c r="AM6069" i="3"/>
  <c r="AM6070" i="3"/>
  <c r="AM6071" i="3"/>
  <c r="AM6072" i="3"/>
  <c r="AM6073" i="3"/>
  <c r="AM6074" i="3"/>
  <c r="AM6075" i="3"/>
  <c r="AM6076" i="3"/>
  <c r="AM6077" i="3"/>
  <c r="AM6078" i="3"/>
  <c r="AM6079" i="3"/>
  <c r="AM6080" i="3"/>
  <c r="AM6081" i="3"/>
  <c r="AM6082" i="3"/>
  <c r="AM6083" i="3"/>
  <c r="AM6084" i="3"/>
  <c r="AM6085" i="3"/>
  <c r="AM6086" i="3"/>
  <c r="AM6087" i="3"/>
  <c r="AM6088" i="3"/>
  <c r="AM6089" i="3"/>
  <c r="AM6090" i="3"/>
  <c r="AM6091" i="3"/>
  <c r="AM6092" i="3"/>
  <c r="AM6093" i="3"/>
  <c r="AM6094" i="3"/>
  <c r="AM6095" i="3"/>
  <c r="AM6096" i="3"/>
  <c r="AM6097" i="3"/>
  <c r="AM6098" i="3"/>
  <c r="AM6099" i="3"/>
  <c r="AM6100" i="3"/>
  <c r="AM6101" i="3"/>
  <c r="AM6102" i="3"/>
  <c r="AM6103" i="3"/>
  <c r="AM6104" i="3"/>
  <c r="AM6105" i="3"/>
  <c r="AM6106" i="3"/>
  <c r="AM6107" i="3"/>
  <c r="AM6108" i="3"/>
  <c r="AM6109" i="3"/>
  <c r="AM6110" i="3"/>
  <c r="AM6111" i="3"/>
  <c r="AM6112" i="3"/>
  <c r="AM6113" i="3"/>
  <c r="AM6114" i="3"/>
  <c r="AM6115" i="3"/>
  <c r="AM6116" i="3"/>
  <c r="AM6117" i="3"/>
  <c r="AM6118" i="3"/>
  <c r="AM6119" i="3"/>
  <c r="AM6120" i="3"/>
  <c r="AM6121" i="3"/>
  <c r="AM6122" i="3"/>
  <c r="AM6123" i="3"/>
  <c r="AM6124" i="3"/>
  <c r="AM6125" i="3"/>
  <c r="AM6126" i="3"/>
  <c r="AM6127" i="3"/>
  <c r="AM6128" i="3"/>
  <c r="AM6129" i="3"/>
  <c r="AM6130" i="3"/>
  <c r="AM6131" i="3"/>
  <c r="AM6132" i="3"/>
  <c r="AM6133" i="3"/>
  <c r="AM6134" i="3"/>
  <c r="AM6135" i="3"/>
  <c r="AM6136" i="3"/>
  <c r="AM6137" i="3"/>
  <c r="AM6138" i="3"/>
  <c r="AM6139" i="3"/>
  <c r="AM6140" i="3"/>
  <c r="AM6141" i="3"/>
  <c r="AM6142" i="3"/>
  <c r="AM6143" i="3"/>
  <c r="AM6144" i="3"/>
  <c r="AM6145" i="3"/>
  <c r="AM6146" i="3"/>
  <c r="AM6147" i="3"/>
  <c r="AM6148" i="3"/>
  <c r="AM6149" i="3"/>
  <c r="AM6150" i="3"/>
  <c r="AM6151" i="3"/>
  <c r="AM6152" i="3"/>
  <c r="AM6153" i="3"/>
  <c r="AM6154" i="3"/>
  <c r="AM6155" i="3"/>
  <c r="AM6156" i="3"/>
  <c r="AM6157" i="3"/>
  <c r="AM6158" i="3"/>
  <c r="AM6159" i="3"/>
  <c r="AM6160" i="3"/>
  <c r="AM6161" i="3"/>
  <c r="AM6162" i="3"/>
  <c r="AM6163" i="3"/>
  <c r="AM6164" i="3"/>
  <c r="AM6165" i="3"/>
  <c r="AM6166" i="3"/>
  <c r="AM6167" i="3"/>
  <c r="AM6168" i="3"/>
  <c r="AM6169" i="3"/>
  <c r="AM6170" i="3"/>
  <c r="AM6171" i="3"/>
  <c r="AM6172" i="3"/>
  <c r="AM6173" i="3"/>
  <c r="AM6174" i="3"/>
  <c r="AM6175" i="3"/>
  <c r="AM6176" i="3"/>
  <c r="AM6177" i="3"/>
  <c r="AM6178" i="3"/>
  <c r="AM6179" i="3"/>
  <c r="AM6180" i="3"/>
  <c r="AM6181" i="3"/>
  <c r="AM6182" i="3"/>
  <c r="AM6183" i="3"/>
  <c r="AM6184" i="3"/>
  <c r="AM6185" i="3"/>
  <c r="AM6186" i="3"/>
  <c r="AM6187" i="3"/>
  <c r="AM6188" i="3"/>
  <c r="AM6189" i="3"/>
  <c r="AM6190" i="3"/>
  <c r="AM6191" i="3"/>
  <c r="AM6192" i="3"/>
  <c r="AM6193" i="3"/>
  <c r="AM6194" i="3"/>
  <c r="AM6195" i="3"/>
  <c r="AM6196" i="3"/>
  <c r="AM6197" i="3"/>
  <c r="AM6198" i="3"/>
  <c r="AM6199" i="3"/>
  <c r="AM6200" i="3"/>
  <c r="AM6201" i="3"/>
  <c r="AM6202" i="3"/>
  <c r="AM6203" i="3"/>
  <c r="AM6204" i="3"/>
  <c r="AM6205" i="3"/>
  <c r="AM6206" i="3"/>
  <c r="AM6207" i="3"/>
  <c r="AM6208" i="3"/>
  <c r="AM6209" i="3"/>
  <c r="AM6210" i="3"/>
  <c r="AM6211" i="3"/>
  <c r="AM6212" i="3"/>
  <c r="AM6213" i="3"/>
  <c r="AM6214" i="3"/>
  <c r="AM6215" i="3"/>
  <c r="AM6216" i="3"/>
  <c r="AM6217" i="3"/>
  <c r="AM6218" i="3"/>
  <c r="AM6219" i="3"/>
  <c r="AM6220" i="3"/>
  <c r="AM6221" i="3"/>
  <c r="AM6222" i="3"/>
  <c r="AM6223" i="3"/>
  <c r="AM6224" i="3"/>
  <c r="AM6225" i="3"/>
  <c r="AM6226" i="3"/>
  <c r="AM6227" i="3"/>
  <c r="AM6228" i="3"/>
  <c r="AM6229" i="3"/>
  <c r="AM6230" i="3"/>
  <c r="AM6231" i="3"/>
  <c r="AM6232" i="3"/>
  <c r="AM6233" i="3"/>
  <c r="AM6234" i="3"/>
  <c r="AM6235" i="3"/>
  <c r="AM6236" i="3"/>
  <c r="AM6237" i="3"/>
  <c r="AM6238" i="3"/>
  <c r="AM6239" i="3"/>
  <c r="AM6240" i="3"/>
  <c r="AM6241" i="3"/>
  <c r="AM6242" i="3"/>
  <c r="AM6243" i="3"/>
  <c r="AM6244" i="3"/>
  <c r="AM6245" i="3"/>
  <c r="AM6246" i="3"/>
  <c r="AM6247" i="3"/>
  <c r="AM6248" i="3"/>
  <c r="AM6249" i="3"/>
  <c r="AM6250" i="3"/>
  <c r="AM6251" i="3"/>
  <c r="AM6252" i="3"/>
  <c r="AM6253" i="3"/>
  <c r="AM6254" i="3"/>
  <c r="AM6255" i="3"/>
  <c r="AM6256" i="3"/>
  <c r="AM6257" i="3"/>
  <c r="AM6258" i="3"/>
  <c r="AM6259" i="3"/>
  <c r="AM6260" i="3"/>
  <c r="AM6261" i="3"/>
  <c r="AM6262" i="3"/>
  <c r="AM6263" i="3"/>
  <c r="AM6264" i="3"/>
  <c r="AM6265" i="3"/>
  <c r="AM6266" i="3"/>
  <c r="AM6267" i="3"/>
  <c r="AM6268" i="3"/>
  <c r="AM6269" i="3"/>
  <c r="AM6270" i="3"/>
  <c r="AM6271" i="3"/>
  <c r="AM6272" i="3"/>
  <c r="AM6273" i="3"/>
  <c r="AM6274" i="3"/>
  <c r="AM6275" i="3"/>
  <c r="AM6276" i="3"/>
  <c r="AM6277" i="3"/>
  <c r="AM6278" i="3"/>
  <c r="AM6279" i="3"/>
  <c r="AM6280" i="3"/>
  <c r="AM6281" i="3"/>
  <c r="AM6282" i="3"/>
  <c r="AM6283" i="3"/>
  <c r="AM6284" i="3"/>
  <c r="AM6285" i="3"/>
  <c r="AM6286" i="3"/>
  <c r="AM6287" i="3"/>
  <c r="AM6288" i="3"/>
  <c r="AM6289" i="3"/>
  <c r="AM6290" i="3"/>
  <c r="AM6291" i="3"/>
  <c r="AM6292" i="3"/>
  <c r="AM6293" i="3"/>
  <c r="AM6294" i="3"/>
  <c r="AM6295" i="3"/>
  <c r="AM6296" i="3"/>
  <c r="AM6297" i="3"/>
  <c r="AM6298" i="3"/>
  <c r="AM6299" i="3"/>
  <c r="AM6300" i="3"/>
  <c r="AM6301" i="3"/>
  <c r="AM6302" i="3"/>
  <c r="AM6303" i="3"/>
  <c r="AM6304" i="3"/>
  <c r="AM6305" i="3"/>
  <c r="AM6306" i="3"/>
  <c r="AM6307" i="3"/>
  <c r="AM6308" i="3"/>
  <c r="AM6309" i="3"/>
  <c r="AM6310" i="3"/>
  <c r="AM6311" i="3"/>
  <c r="AM6312" i="3"/>
  <c r="AM6313" i="3"/>
  <c r="AM6314" i="3"/>
  <c r="AM6315" i="3"/>
  <c r="AM6316" i="3"/>
  <c r="AM6317" i="3"/>
  <c r="AM6318" i="3"/>
  <c r="AM6319" i="3"/>
  <c r="AM6320" i="3"/>
  <c r="AM6321" i="3"/>
  <c r="AM6322" i="3"/>
  <c r="AM6323" i="3"/>
  <c r="AM6324" i="3"/>
  <c r="AM6325" i="3"/>
  <c r="AM6326" i="3"/>
  <c r="AM6327" i="3"/>
  <c r="AM6328" i="3"/>
  <c r="AM6329" i="3"/>
  <c r="AM6330" i="3"/>
  <c r="AM6331" i="3"/>
  <c r="AM6332" i="3"/>
  <c r="AM6333" i="3"/>
  <c r="AM6334" i="3"/>
  <c r="AM6335" i="3"/>
  <c r="AM6336" i="3"/>
  <c r="AM6337" i="3"/>
  <c r="AM6338" i="3"/>
  <c r="AM6339" i="3"/>
  <c r="AM6340" i="3"/>
  <c r="AM6341" i="3"/>
  <c r="AM6342" i="3"/>
  <c r="AM6343" i="3"/>
  <c r="AM6344" i="3"/>
  <c r="AM6345" i="3"/>
  <c r="AM6346" i="3"/>
  <c r="AM6347" i="3"/>
  <c r="AM6348" i="3"/>
  <c r="AM6349" i="3"/>
  <c r="AM6350" i="3"/>
  <c r="AM6351" i="3"/>
  <c r="AM6352" i="3"/>
  <c r="AM6353" i="3"/>
  <c r="AM6354" i="3"/>
  <c r="AM6355" i="3"/>
  <c r="AM6356" i="3"/>
  <c r="AM6357" i="3"/>
  <c r="AM6358" i="3"/>
  <c r="AM6359" i="3"/>
  <c r="AN5952" i="3"/>
  <c r="AN5960" i="3"/>
  <c r="AN5968" i="3"/>
  <c r="AN5976" i="3"/>
  <c r="AN5984" i="3"/>
  <c r="AN5992" i="3"/>
  <c r="AN6000" i="3"/>
  <c r="AN6008" i="3"/>
  <c r="AN6016" i="3"/>
  <c r="AN6024" i="3"/>
  <c r="AN6032" i="3"/>
  <c r="AN6040" i="3"/>
  <c r="AN6048" i="3"/>
  <c r="AN6056" i="3"/>
  <c r="AN6064" i="3"/>
  <c r="AN6072" i="3"/>
  <c r="AN6080" i="3"/>
  <c r="AN6088" i="3"/>
  <c r="AN6096" i="3"/>
  <c r="AN6104" i="3"/>
  <c r="AN6112" i="3"/>
  <c r="AN6120" i="3"/>
  <c r="AN6128" i="3"/>
  <c r="AN6136" i="3"/>
  <c r="AN6144" i="3"/>
  <c r="AN6152" i="3"/>
  <c r="AN6160" i="3"/>
  <c r="AN6168" i="3"/>
  <c r="AN6176" i="3"/>
  <c r="AN6184" i="3"/>
  <c r="AN6192" i="3"/>
  <c r="AN6200" i="3"/>
  <c r="AN6208" i="3"/>
  <c r="AN6216" i="3"/>
  <c r="AN6224" i="3"/>
  <c r="AN6232" i="3"/>
  <c r="AN6240" i="3"/>
  <c r="AN6248" i="3"/>
  <c r="AN6256" i="3"/>
  <c r="AN6264" i="3"/>
  <c r="AN6272" i="3"/>
  <c r="AN6280" i="3"/>
  <c r="AN6288" i="3"/>
  <c r="AN6296" i="3"/>
  <c r="AN6304" i="3"/>
  <c r="AN6312" i="3"/>
  <c r="AN6320" i="3"/>
  <c r="AN6328" i="3"/>
  <c r="AN6336" i="3"/>
  <c r="AN6344" i="3"/>
  <c r="AN6352" i="3"/>
  <c r="AO5951" i="3"/>
  <c r="AO5952" i="3"/>
  <c r="AO5953" i="3"/>
  <c r="AO5954" i="3"/>
  <c r="AO5955" i="3"/>
  <c r="AO5956" i="3"/>
  <c r="AO5957" i="3"/>
  <c r="AO5958" i="3"/>
  <c r="AO5959" i="3"/>
  <c r="AO5960" i="3"/>
  <c r="AO5961" i="3"/>
  <c r="AO5962" i="3"/>
  <c r="AO5963" i="3"/>
  <c r="AO5964" i="3"/>
  <c r="AO5965" i="3"/>
  <c r="AO5966" i="3"/>
  <c r="AO5967" i="3"/>
  <c r="AO5968" i="3"/>
  <c r="AO5969" i="3"/>
  <c r="AO5970" i="3"/>
  <c r="AO5971" i="3"/>
  <c r="AO5972" i="3"/>
  <c r="AO5973" i="3"/>
  <c r="AO5974" i="3"/>
  <c r="AO5975" i="3"/>
  <c r="AO5976" i="3"/>
  <c r="AO5977" i="3"/>
  <c r="AO5978" i="3"/>
  <c r="AO5979" i="3"/>
  <c r="AO5980" i="3"/>
  <c r="AO5981" i="3"/>
  <c r="AO5982" i="3"/>
  <c r="AO5983" i="3"/>
  <c r="AO5984" i="3"/>
  <c r="AO5985" i="3"/>
  <c r="AO5986" i="3"/>
  <c r="AO5987" i="3"/>
  <c r="AO5988" i="3"/>
  <c r="AO5989" i="3"/>
  <c r="AO5990" i="3"/>
  <c r="AO5991" i="3"/>
  <c r="AO5992" i="3"/>
  <c r="AO5993" i="3"/>
  <c r="AO5994" i="3"/>
  <c r="AO5995" i="3"/>
  <c r="AO5996" i="3"/>
  <c r="AO5997" i="3"/>
  <c r="AO5998" i="3"/>
  <c r="AO5999" i="3"/>
  <c r="AO6000" i="3"/>
  <c r="AO6001" i="3"/>
  <c r="AO6002" i="3"/>
  <c r="AO6003" i="3"/>
  <c r="AO6004" i="3"/>
  <c r="AO6005" i="3"/>
  <c r="AO6006" i="3"/>
  <c r="AO6007" i="3"/>
  <c r="AO6008" i="3"/>
  <c r="AO6009" i="3"/>
  <c r="AO6010" i="3"/>
  <c r="AO6011" i="3"/>
  <c r="AO6012" i="3"/>
  <c r="AO6013" i="3"/>
  <c r="AO6014" i="3"/>
  <c r="AO6015" i="3"/>
  <c r="AO6016" i="3"/>
  <c r="AO6017" i="3"/>
  <c r="AO6018" i="3"/>
  <c r="AO6019" i="3"/>
  <c r="AO6020" i="3"/>
  <c r="AO6021" i="3"/>
  <c r="AO6022" i="3"/>
  <c r="AO6023" i="3"/>
  <c r="AO6024" i="3"/>
  <c r="AO6025" i="3"/>
  <c r="AO6026" i="3"/>
  <c r="AO6027" i="3"/>
  <c r="AO6028" i="3"/>
  <c r="AO6029" i="3"/>
  <c r="AO6030" i="3"/>
  <c r="AO6031" i="3"/>
  <c r="AO6032" i="3"/>
  <c r="AO6033" i="3"/>
  <c r="AO6034" i="3"/>
  <c r="AO6035" i="3"/>
  <c r="AO6036" i="3"/>
  <c r="AO6037" i="3"/>
  <c r="AO6038" i="3"/>
  <c r="AO6039" i="3"/>
  <c r="AO6040" i="3"/>
  <c r="AO6041" i="3"/>
  <c r="AO6042" i="3"/>
  <c r="AO6043" i="3"/>
  <c r="AO6044" i="3"/>
  <c r="AO6045" i="3"/>
  <c r="AO6046" i="3"/>
  <c r="AO6047" i="3"/>
  <c r="AO6048" i="3"/>
  <c r="AO6049" i="3"/>
  <c r="AO6050" i="3"/>
  <c r="AO6051" i="3"/>
  <c r="AO6052" i="3"/>
  <c r="AO6053" i="3"/>
  <c r="AO6054" i="3"/>
  <c r="AO6055" i="3"/>
  <c r="AO6056" i="3"/>
  <c r="AO6057" i="3"/>
  <c r="AO6058" i="3"/>
  <c r="AO6059" i="3"/>
  <c r="AO6060" i="3"/>
  <c r="AO6061" i="3"/>
  <c r="AO6062" i="3"/>
  <c r="AO6063" i="3"/>
  <c r="AO6064" i="3"/>
  <c r="AO6065" i="3"/>
  <c r="AO6066" i="3"/>
  <c r="AO6067" i="3"/>
  <c r="AO6068" i="3"/>
  <c r="AO6069" i="3"/>
  <c r="AO6070" i="3"/>
  <c r="AO6071" i="3"/>
  <c r="AO6072" i="3"/>
  <c r="AO6073" i="3"/>
  <c r="AO6074" i="3"/>
  <c r="AO6075" i="3"/>
  <c r="AO6076" i="3"/>
  <c r="AO6077" i="3"/>
  <c r="AO6078" i="3"/>
  <c r="AO6079" i="3"/>
  <c r="AO6080" i="3"/>
  <c r="AO6081" i="3"/>
  <c r="AO6082" i="3"/>
  <c r="AO6083" i="3"/>
  <c r="AO6084" i="3"/>
  <c r="AO6085" i="3"/>
  <c r="AO6086" i="3"/>
  <c r="AO6087" i="3"/>
  <c r="AO6088" i="3"/>
  <c r="AO6089" i="3"/>
  <c r="AO6090" i="3"/>
  <c r="AO6091" i="3"/>
  <c r="AO6092" i="3"/>
  <c r="AO6093" i="3"/>
  <c r="AO6094" i="3"/>
  <c r="AO6095" i="3"/>
  <c r="AO6096" i="3"/>
  <c r="AO6097" i="3"/>
  <c r="AO6098" i="3"/>
  <c r="AO6099" i="3"/>
  <c r="AO6100" i="3"/>
  <c r="AO6101" i="3"/>
  <c r="AO6102" i="3"/>
  <c r="AO6103" i="3"/>
  <c r="AO6104" i="3"/>
  <c r="AO6105" i="3"/>
  <c r="AO6106" i="3"/>
  <c r="AO6107" i="3"/>
  <c r="AO6108" i="3"/>
  <c r="AO6109" i="3"/>
  <c r="AO6110" i="3"/>
  <c r="AO6111" i="3"/>
  <c r="AO6112" i="3"/>
  <c r="AO6113" i="3"/>
  <c r="AO6114" i="3"/>
  <c r="AO6115" i="3"/>
  <c r="AO6116" i="3"/>
  <c r="AO6117" i="3"/>
  <c r="AO6118" i="3"/>
  <c r="AO6119" i="3"/>
  <c r="AO6120" i="3"/>
  <c r="AO6121" i="3"/>
  <c r="AO6122" i="3"/>
  <c r="AO6123" i="3"/>
  <c r="AO6124" i="3"/>
  <c r="AO6125" i="3"/>
  <c r="AO6126" i="3"/>
  <c r="AO6127" i="3"/>
  <c r="AO6128" i="3"/>
  <c r="AO6129" i="3"/>
  <c r="AO6130" i="3"/>
  <c r="AO6131" i="3"/>
  <c r="AO6132" i="3"/>
  <c r="AO6133" i="3"/>
  <c r="AO6134" i="3"/>
  <c r="AO6135" i="3"/>
  <c r="AO6136" i="3"/>
  <c r="AO6137" i="3"/>
  <c r="AO6138" i="3"/>
  <c r="AO6139" i="3"/>
  <c r="AO6140" i="3"/>
  <c r="AO6141" i="3"/>
  <c r="AO6142" i="3"/>
  <c r="AO6143" i="3"/>
  <c r="AO6144" i="3"/>
  <c r="AO6145" i="3"/>
  <c r="AO6146" i="3"/>
  <c r="AO6147" i="3"/>
  <c r="AO6148" i="3"/>
  <c r="AO6149" i="3"/>
  <c r="AO6150" i="3"/>
  <c r="AO6151" i="3"/>
  <c r="AO6152" i="3"/>
  <c r="AO6153" i="3"/>
  <c r="AO6154" i="3"/>
  <c r="AO6155" i="3"/>
  <c r="AO6156" i="3"/>
  <c r="AO6157" i="3"/>
  <c r="AO6158" i="3"/>
  <c r="AO6159" i="3"/>
  <c r="AO6160" i="3"/>
  <c r="AO6161" i="3"/>
  <c r="AO6162" i="3"/>
  <c r="AO6163" i="3"/>
  <c r="AO6164" i="3"/>
  <c r="AO6165" i="3"/>
  <c r="AO6166" i="3"/>
  <c r="AO6167" i="3"/>
  <c r="AO6168" i="3"/>
  <c r="AO6169" i="3"/>
  <c r="AO6170" i="3"/>
  <c r="AO6171" i="3"/>
  <c r="AO6172" i="3"/>
  <c r="AO6173" i="3"/>
  <c r="AO6174" i="3"/>
  <c r="AO6175" i="3"/>
  <c r="AO6176" i="3"/>
  <c r="AO6177" i="3"/>
  <c r="AO6178" i="3"/>
  <c r="AO6179" i="3"/>
  <c r="AO6180" i="3"/>
  <c r="AO6181" i="3"/>
  <c r="AO6182" i="3"/>
  <c r="AO6183" i="3"/>
  <c r="AO6184" i="3"/>
  <c r="AO6185" i="3"/>
  <c r="AO6186" i="3"/>
  <c r="AO6187" i="3"/>
  <c r="AO6188" i="3"/>
  <c r="AO6189" i="3"/>
  <c r="AO6190" i="3"/>
  <c r="AO6191" i="3"/>
  <c r="AO6192" i="3"/>
  <c r="AO6193" i="3"/>
  <c r="AO6194" i="3"/>
  <c r="AO6195" i="3"/>
  <c r="AO6196" i="3"/>
  <c r="AO6197" i="3"/>
  <c r="AO6198" i="3"/>
  <c r="AO6199" i="3"/>
  <c r="AO6200" i="3"/>
  <c r="AO6201" i="3"/>
  <c r="AO6202" i="3"/>
  <c r="AO6203" i="3"/>
  <c r="AO6204" i="3"/>
  <c r="AO6205" i="3"/>
  <c r="AO6206" i="3"/>
  <c r="AO6207" i="3"/>
  <c r="AO6208" i="3"/>
  <c r="AO6209" i="3"/>
  <c r="AO6210" i="3"/>
  <c r="AO6211" i="3"/>
  <c r="AO6212" i="3"/>
  <c r="AO6213" i="3"/>
  <c r="AO6214" i="3"/>
  <c r="AO6215" i="3"/>
  <c r="AO6216" i="3"/>
  <c r="AO6217" i="3"/>
  <c r="AO6218" i="3"/>
  <c r="AO6219" i="3"/>
  <c r="AO6220" i="3"/>
  <c r="AO6221" i="3"/>
  <c r="AO6222" i="3"/>
  <c r="AO6223" i="3"/>
  <c r="AO6224" i="3"/>
  <c r="AO6225" i="3"/>
  <c r="AO6226" i="3"/>
  <c r="AO6227" i="3"/>
  <c r="AO6228" i="3"/>
  <c r="AO6229" i="3"/>
  <c r="AO6230" i="3"/>
  <c r="AO6231" i="3"/>
  <c r="AO6232" i="3"/>
  <c r="AO6233" i="3"/>
  <c r="AO6234" i="3"/>
  <c r="AO6235" i="3"/>
  <c r="AO6236" i="3"/>
  <c r="AO6237" i="3"/>
  <c r="AO6238" i="3"/>
  <c r="AO6239" i="3"/>
  <c r="AO6240" i="3"/>
  <c r="AO6241" i="3"/>
  <c r="AO6242" i="3"/>
  <c r="AO6243" i="3"/>
  <c r="AO6244" i="3"/>
  <c r="AO6245" i="3"/>
  <c r="AO6246" i="3"/>
  <c r="AO6247" i="3"/>
  <c r="AO6248" i="3"/>
  <c r="AO6249" i="3"/>
  <c r="AO6250" i="3"/>
  <c r="AO6251" i="3"/>
  <c r="AO6252" i="3"/>
  <c r="AO6253" i="3"/>
  <c r="AO6254" i="3"/>
  <c r="AO6255" i="3"/>
  <c r="AO6256" i="3"/>
  <c r="AO6257" i="3"/>
  <c r="AO6258" i="3"/>
  <c r="AO6259" i="3"/>
  <c r="AO6260" i="3"/>
  <c r="AO6261" i="3"/>
  <c r="AO6262" i="3"/>
  <c r="AO6263" i="3"/>
  <c r="AO6264" i="3"/>
  <c r="AO6265" i="3"/>
  <c r="AO6266" i="3"/>
  <c r="AO6267" i="3"/>
  <c r="AO6268" i="3"/>
  <c r="AO6269" i="3"/>
  <c r="AO6270" i="3"/>
  <c r="AO6271" i="3"/>
  <c r="AO6272" i="3"/>
  <c r="AO6273" i="3"/>
  <c r="AO6274" i="3"/>
  <c r="AO6275" i="3"/>
  <c r="AO6276" i="3"/>
  <c r="AO6277" i="3"/>
  <c r="AO6278" i="3"/>
  <c r="AO6279" i="3"/>
  <c r="AO6280" i="3"/>
  <c r="AO6281" i="3"/>
  <c r="AO6282" i="3"/>
  <c r="AO6283" i="3"/>
  <c r="AO6284" i="3"/>
  <c r="AO6285" i="3"/>
  <c r="AO6286" i="3"/>
  <c r="AO6287" i="3"/>
  <c r="AO6288" i="3"/>
  <c r="AO6289" i="3"/>
  <c r="AO6290" i="3"/>
  <c r="AO6291" i="3"/>
  <c r="AO6292" i="3"/>
  <c r="AO6293" i="3"/>
  <c r="AO6294" i="3"/>
  <c r="AO6295" i="3"/>
  <c r="AO6296" i="3"/>
  <c r="AO6297" i="3"/>
  <c r="AO6298" i="3"/>
  <c r="AO6299" i="3"/>
  <c r="AO6300" i="3"/>
  <c r="AO6301" i="3"/>
  <c r="AO6302" i="3"/>
  <c r="AO6303" i="3"/>
  <c r="AO6304" i="3"/>
  <c r="AO6305" i="3"/>
  <c r="AO6306" i="3"/>
  <c r="AO6307" i="3"/>
  <c r="AO6308" i="3"/>
  <c r="AO6309" i="3"/>
  <c r="AO6310" i="3"/>
  <c r="AO6311" i="3"/>
  <c r="AO6312" i="3"/>
  <c r="AO6313" i="3"/>
  <c r="AO6314" i="3"/>
  <c r="AO6315" i="3"/>
  <c r="AO6316" i="3"/>
  <c r="AO6317" i="3"/>
  <c r="AO6318" i="3"/>
  <c r="AO6319" i="3"/>
  <c r="AO6320" i="3"/>
  <c r="AO6321" i="3"/>
  <c r="AO6322" i="3"/>
  <c r="AO6323" i="3"/>
  <c r="AO6324" i="3"/>
  <c r="AO6325" i="3"/>
  <c r="AO6326" i="3"/>
  <c r="AO6327" i="3"/>
  <c r="AO6328" i="3"/>
  <c r="AO6329" i="3"/>
  <c r="AO6330" i="3"/>
  <c r="AO6331" i="3"/>
  <c r="AO6332" i="3"/>
  <c r="AO6333" i="3"/>
  <c r="AO6334" i="3"/>
  <c r="AO6335" i="3"/>
  <c r="AO6336" i="3"/>
  <c r="AO6337" i="3"/>
  <c r="AO6338" i="3"/>
  <c r="AO6339" i="3"/>
  <c r="AO6340" i="3"/>
  <c r="AO6341" i="3"/>
  <c r="AO6342" i="3"/>
  <c r="AO6343" i="3"/>
  <c r="AO6344" i="3"/>
  <c r="AO6345" i="3"/>
  <c r="AO6346" i="3"/>
  <c r="AO6347" i="3"/>
  <c r="AO6348" i="3"/>
  <c r="AO6349" i="3"/>
  <c r="AO6350" i="3"/>
  <c r="AO6351" i="3"/>
  <c r="AO6352" i="3"/>
  <c r="AO6353" i="3"/>
  <c r="AO6354" i="3"/>
  <c r="AO6355" i="3"/>
  <c r="AO6356" i="3"/>
  <c r="AO6357" i="3"/>
  <c r="AO6358" i="3"/>
  <c r="AO6359" i="3"/>
  <c r="Y5458" i="3"/>
  <c r="Y5459" i="3"/>
  <c r="Y5460" i="3"/>
  <c r="Y5461" i="3"/>
  <c r="Y5462" i="3"/>
  <c r="Y5463" i="3"/>
  <c r="Y5464" i="3"/>
  <c r="Y5465" i="3"/>
  <c r="Y5466" i="3"/>
  <c r="Y5467" i="3"/>
  <c r="Y5468" i="3"/>
  <c r="Y5469" i="3"/>
  <c r="Y5470" i="3"/>
  <c r="Y5471" i="3"/>
  <c r="Y5472" i="3"/>
  <c r="Y5473" i="3"/>
  <c r="Y5474" i="3"/>
  <c r="Y5475" i="3"/>
  <c r="Y5476" i="3"/>
  <c r="Y5477" i="3"/>
  <c r="Y5478" i="3"/>
  <c r="Y5479" i="3"/>
  <c r="Y5480" i="3"/>
  <c r="Y5481" i="3"/>
  <c r="Y5482" i="3"/>
  <c r="Y5483" i="3"/>
  <c r="Y5484" i="3"/>
  <c r="Y5485" i="3"/>
  <c r="Y5486" i="3"/>
  <c r="Y5487" i="3"/>
  <c r="Y5488" i="3"/>
  <c r="Y5489" i="3"/>
  <c r="Y5490" i="3"/>
  <c r="Y5491" i="3"/>
  <c r="Y5492" i="3"/>
  <c r="Y5493" i="3"/>
  <c r="Y5494" i="3"/>
  <c r="Y5495" i="3"/>
  <c r="Y5496" i="3"/>
  <c r="Y5497" i="3"/>
  <c r="Y5498" i="3"/>
  <c r="Y5499" i="3"/>
  <c r="Y5500" i="3"/>
  <c r="Y5501" i="3"/>
  <c r="Y5502" i="3"/>
  <c r="Y5503" i="3"/>
  <c r="Y5504" i="3"/>
  <c r="Y5505" i="3"/>
  <c r="Y5506" i="3"/>
  <c r="Y5507" i="3"/>
  <c r="Y5508" i="3"/>
  <c r="Y5509" i="3"/>
  <c r="Y5510" i="3"/>
  <c r="Y5511" i="3"/>
  <c r="Y5512" i="3"/>
  <c r="Y5513" i="3"/>
  <c r="Y5514" i="3"/>
  <c r="Y5515" i="3"/>
  <c r="Y5516" i="3"/>
  <c r="Y5517" i="3"/>
  <c r="Y5518" i="3"/>
  <c r="Y5519" i="3"/>
  <c r="Y5520" i="3"/>
  <c r="Y5521" i="3"/>
  <c r="Y5522" i="3"/>
  <c r="Y5523" i="3"/>
  <c r="Y5524" i="3"/>
  <c r="Y5525" i="3"/>
  <c r="Y5526" i="3"/>
  <c r="Y5527" i="3"/>
  <c r="Y5528" i="3"/>
  <c r="Y5529" i="3"/>
  <c r="Y5530" i="3"/>
  <c r="Y5531" i="3"/>
  <c r="Y5532" i="3"/>
  <c r="Y5533" i="3"/>
  <c r="Y5534" i="3"/>
  <c r="Y5535" i="3"/>
  <c r="Y5536" i="3"/>
  <c r="Y5537" i="3"/>
  <c r="Y5538" i="3"/>
  <c r="Y5539" i="3"/>
  <c r="Y5540" i="3"/>
  <c r="Y5541" i="3"/>
  <c r="Y5542" i="3"/>
  <c r="Y5543" i="3"/>
  <c r="Y5544" i="3"/>
  <c r="Y5545" i="3"/>
  <c r="Y5546" i="3"/>
  <c r="Y5547" i="3"/>
  <c r="Y5548" i="3"/>
  <c r="Y5549" i="3"/>
  <c r="Y5550" i="3"/>
  <c r="Y5551" i="3"/>
  <c r="Y5552" i="3"/>
  <c r="Y5553" i="3"/>
  <c r="Y5554" i="3"/>
  <c r="Y5555" i="3"/>
  <c r="Y5556" i="3"/>
  <c r="Y5557" i="3"/>
  <c r="Y5558" i="3"/>
  <c r="Y5559" i="3"/>
  <c r="Y5560" i="3"/>
  <c r="Y5561" i="3"/>
  <c r="Y5562" i="3"/>
  <c r="Y5563" i="3"/>
  <c r="Y5564" i="3"/>
  <c r="Y5565" i="3"/>
  <c r="Y5566" i="3"/>
  <c r="Y5567" i="3"/>
  <c r="Y5568" i="3"/>
  <c r="Y5569" i="3"/>
  <c r="Y5570" i="3"/>
  <c r="Y5571" i="3"/>
  <c r="Y5572" i="3"/>
  <c r="Y5573" i="3"/>
  <c r="Y5574" i="3"/>
  <c r="Y5575" i="3"/>
  <c r="Y5576" i="3"/>
  <c r="Y5577" i="3"/>
  <c r="Y5578" i="3"/>
  <c r="Y5579" i="3"/>
  <c r="Y5580" i="3"/>
  <c r="Y5581" i="3"/>
  <c r="Y5582" i="3"/>
  <c r="Y5583" i="3"/>
  <c r="Y5584" i="3"/>
  <c r="Y5585" i="3"/>
  <c r="Y5586" i="3"/>
  <c r="Y5587" i="3"/>
  <c r="Y5588" i="3"/>
  <c r="Y5589" i="3"/>
  <c r="Y5590" i="3"/>
  <c r="Y5591" i="3"/>
  <c r="Y5592" i="3"/>
  <c r="Y5593" i="3"/>
  <c r="Y5594" i="3"/>
  <c r="Y5595" i="3"/>
  <c r="Y5596" i="3"/>
  <c r="Y5597" i="3"/>
  <c r="Y5598" i="3"/>
  <c r="Y5599" i="3"/>
  <c r="Y5600" i="3"/>
  <c r="Y5601" i="3"/>
  <c r="Y5602" i="3"/>
  <c r="Y5603" i="3"/>
  <c r="Y5604" i="3"/>
  <c r="Y5605" i="3"/>
  <c r="Y5606" i="3"/>
  <c r="Y5607" i="3"/>
  <c r="Y5608" i="3"/>
  <c r="Y5609" i="3"/>
  <c r="Y5610" i="3"/>
  <c r="Y5611" i="3"/>
  <c r="Y5612" i="3"/>
  <c r="Y5613" i="3"/>
  <c r="Y5614" i="3"/>
  <c r="Y5615" i="3"/>
  <c r="Y5616" i="3"/>
  <c r="Y5617" i="3"/>
  <c r="Y5618" i="3"/>
  <c r="Y5619" i="3"/>
  <c r="Y5620" i="3"/>
  <c r="Y5621" i="3"/>
  <c r="Y5622" i="3"/>
  <c r="Y5623" i="3"/>
  <c r="Y5624" i="3"/>
  <c r="Y5625" i="3"/>
  <c r="Y5626" i="3"/>
  <c r="Y5627" i="3"/>
  <c r="Y5628" i="3"/>
  <c r="Y5629" i="3"/>
  <c r="Y5630" i="3"/>
  <c r="Y5631" i="3"/>
  <c r="Y5632" i="3"/>
  <c r="Y5633" i="3"/>
  <c r="Y5634" i="3"/>
  <c r="Y5635" i="3"/>
  <c r="Y5636" i="3"/>
  <c r="Y5637" i="3"/>
  <c r="Y5638" i="3"/>
  <c r="Y5639" i="3"/>
  <c r="Y5640" i="3"/>
  <c r="Y5641" i="3"/>
  <c r="Y5642" i="3"/>
  <c r="Y5643" i="3"/>
  <c r="Y5644" i="3"/>
  <c r="Y5645" i="3"/>
  <c r="Y5646" i="3"/>
  <c r="Y5647" i="3"/>
  <c r="Y5648" i="3"/>
  <c r="Y5649" i="3"/>
  <c r="Y5650" i="3"/>
  <c r="Y5651" i="3"/>
  <c r="Y5652" i="3"/>
  <c r="Y5653" i="3"/>
  <c r="Y5654" i="3"/>
  <c r="Y5655" i="3"/>
  <c r="Y5656" i="3"/>
  <c r="Y5657" i="3"/>
  <c r="Y5658" i="3"/>
  <c r="Y5659" i="3"/>
  <c r="Y5660" i="3"/>
  <c r="Y5661" i="3"/>
  <c r="Y5662" i="3"/>
  <c r="Y5663" i="3"/>
  <c r="Y5664" i="3"/>
  <c r="Y5665" i="3"/>
  <c r="Y5666" i="3"/>
  <c r="Y5667" i="3"/>
  <c r="Y5668" i="3"/>
  <c r="Y5669" i="3"/>
  <c r="Y5670" i="3"/>
  <c r="Y5671" i="3"/>
  <c r="Y5672" i="3"/>
  <c r="Y5673" i="3"/>
  <c r="Y5674" i="3"/>
  <c r="Y5675" i="3"/>
  <c r="Y5676" i="3"/>
  <c r="Y5677" i="3"/>
  <c r="Y5678" i="3"/>
  <c r="Y5679" i="3"/>
  <c r="Y5680" i="3"/>
  <c r="Y5681" i="3"/>
  <c r="Y5682" i="3"/>
  <c r="Y5683" i="3"/>
  <c r="Y5684" i="3"/>
  <c r="Y5685" i="3"/>
  <c r="Y5686" i="3"/>
  <c r="Y5687" i="3"/>
  <c r="Y5688" i="3"/>
  <c r="Y5689" i="3"/>
  <c r="Y5690" i="3"/>
  <c r="Y5691" i="3"/>
  <c r="Y5692" i="3"/>
  <c r="Y5693" i="3"/>
  <c r="Y5694" i="3"/>
  <c r="Y5695" i="3"/>
  <c r="Y5696" i="3"/>
  <c r="Y5697" i="3"/>
  <c r="Y5698" i="3"/>
  <c r="Y5699" i="3"/>
  <c r="Y5700" i="3"/>
  <c r="Y5701" i="3"/>
  <c r="Y5702" i="3"/>
  <c r="Y5703" i="3"/>
  <c r="Y5704" i="3"/>
  <c r="Y5705" i="3"/>
  <c r="Y5706" i="3"/>
  <c r="Y5707" i="3"/>
  <c r="Y5708" i="3"/>
  <c r="Y5709" i="3"/>
  <c r="Y5710" i="3"/>
  <c r="Y5711" i="3"/>
  <c r="Y5712" i="3"/>
  <c r="Y5713" i="3"/>
  <c r="Y5714" i="3"/>
  <c r="Y5715" i="3"/>
  <c r="Y5716" i="3"/>
  <c r="Y5717" i="3"/>
  <c r="Y5718" i="3"/>
  <c r="Y5719" i="3"/>
  <c r="Y5720" i="3"/>
  <c r="Y5721" i="3"/>
  <c r="Y5722" i="3"/>
  <c r="Y5723" i="3"/>
  <c r="Y5724" i="3"/>
  <c r="Y5725" i="3"/>
  <c r="Y5726" i="3"/>
  <c r="Y5727" i="3"/>
  <c r="Y5728" i="3"/>
  <c r="Y5729" i="3"/>
  <c r="Y5730" i="3"/>
  <c r="Y5731" i="3"/>
  <c r="Y5732" i="3"/>
  <c r="Y5733" i="3"/>
  <c r="Y5734" i="3"/>
  <c r="Y5735" i="3"/>
  <c r="Y5736" i="3"/>
  <c r="Y5737" i="3"/>
  <c r="Y5738" i="3"/>
  <c r="Y5739" i="3"/>
  <c r="Y5740" i="3"/>
  <c r="Y5741" i="3"/>
  <c r="Y5742" i="3"/>
  <c r="Y5743" i="3"/>
  <c r="Y5744" i="3"/>
  <c r="Y5745" i="3"/>
  <c r="Y5746" i="3"/>
  <c r="Y5747" i="3"/>
  <c r="Y5748" i="3"/>
  <c r="Y5749" i="3"/>
  <c r="Y5750" i="3"/>
  <c r="Y5751" i="3"/>
  <c r="Y5752" i="3"/>
  <c r="Y5753" i="3"/>
  <c r="Y5754" i="3"/>
  <c r="Y5755" i="3"/>
  <c r="Y5756" i="3"/>
  <c r="Y5757" i="3"/>
  <c r="Y5758" i="3"/>
  <c r="Y5759" i="3"/>
  <c r="Y5760" i="3"/>
  <c r="Y5761" i="3"/>
  <c r="Y5762" i="3"/>
  <c r="Y5763" i="3"/>
  <c r="Y5764" i="3"/>
  <c r="Y5765" i="3"/>
  <c r="Y5766" i="3"/>
  <c r="Y5767" i="3"/>
  <c r="Y5768" i="3"/>
  <c r="Y5769" i="3"/>
  <c r="Y5770" i="3"/>
  <c r="Y5771" i="3"/>
  <c r="Y5772" i="3"/>
  <c r="Y5773" i="3"/>
  <c r="Y5774" i="3"/>
  <c r="Y5775" i="3"/>
  <c r="Y5776" i="3"/>
  <c r="Y5777" i="3"/>
  <c r="Y5778" i="3"/>
  <c r="Y5779" i="3"/>
  <c r="Y5780" i="3"/>
  <c r="Y5781" i="3"/>
  <c r="Y5782" i="3"/>
  <c r="Y5783" i="3"/>
  <c r="Y5784" i="3"/>
  <c r="Y5785" i="3"/>
  <c r="Y5786" i="3"/>
  <c r="Y5787" i="3"/>
  <c r="Y5788" i="3"/>
  <c r="Y5789" i="3"/>
  <c r="Y5790" i="3"/>
  <c r="Y5791" i="3"/>
  <c r="Y5792" i="3"/>
  <c r="Y5793" i="3"/>
  <c r="Y5794" i="3"/>
  <c r="Y5795" i="3"/>
  <c r="Y5796" i="3"/>
  <c r="Y5797" i="3"/>
  <c r="Y5798" i="3"/>
  <c r="Y5799" i="3"/>
  <c r="Y5800" i="3"/>
  <c r="Y5801" i="3"/>
  <c r="Y5802" i="3"/>
  <c r="Y5803" i="3"/>
  <c r="Y5804" i="3"/>
  <c r="Y5805" i="3"/>
  <c r="Y5806" i="3"/>
  <c r="Y5807" i="3"/>
  <c r="Y5808" i="3"/>
  <c r="Y5809" i="3"/>
  <c r="Y5810" i="3"/>
  <c r="Y5811" i="3"/>
  <c r="Y5812" i="3"/>
  <c r="Y5813" i="3"/>
  <c r="Y5814" i="3"/>
  <c r="Y5815" i="3"/>
  <c r="Y5816" i="3"/>
  <c r="Y5817" i="3"/>
  <c r="Y5818" i="3"/>
  <c r="Y5819" i="3"/>
  <c r="Y5820" i="3"/>
  <c r="Y5821" i="3"/>
  <c r="Y5822" i="3"/>
  <c r="Y5823" i="3"/>
  <c r="Y5824" i="3"/>
  <c r="Y5825" i="3"/>
  <c r="Y5826" i="3"/>
  <c r="Y5827" i="3"/>
  <c r="Y5828" i="3"/>
  <c r="Y5829" i="3"/>
  <c r="Y5830" i="3"/>
  <c r="Y5831" i="3"/>
  <c r="Y5832" i="3"/>
  <c r="Y5833" i="3"/>
  <c r="Y5834" i="3"/>
  <c r="Y5835" i="3"/>
  <c r="Y5836" i="3"/>
  <c r="Y5837" i="3"/>
  <c r="Y5838" i="3"/>
  <c r="Y5839" i="3"/>
  <c r="Y5840" i="3"/>
  <c r="Y5841" i="3"/>
  <c r="Y5842" i="3"/>
  <c r="Y5843" i="3"/>
  <c r="Y5844" i="3"/>
  <c r="Y5845" i="3"/>
  <c r="Y5846" i="3"/>
  <c r="Y5847" i="3"/>
  <c r="Y5848" i="3"/>
  <c r="Y5849" i="3"/>
  <c r="Y5850" i="3"/>
  <c r="Y5851" i="3"/>
  <c r="Y5852" i="3"/>
  <c r="Y5853" i="3"/>
  <c r="Y5854" i="3"/>
  <c r="Y5855" i="3"/>
  <c r="Y5856" i="3"/>
  <c r="Y5857" i="3"/>
  <c r="Y5858" i="3"/>
  <c r="Y5859" i="3"/>
  <c r="Y5860" i="3"/>
  <c r="Y5861" i="3"/>
  <c r="Y5862" i="3"/>
  <c r="Y5863" i="3"/>
  <c r="Y5864" i="3"/>
  <c r="Y5865" i="3"/>
  <c r="Y5866" i="3"/>
  <c r="Y5867" i="3"/>
  <c r="Y5868" i="3"/>
  <c r="Y5869" i="3"/>
  <c r="Y5870" i="3"/>
  <c r="Y5871" i="3"/>
  <c r="Y5872" i="3"/>
  <c r="Y5873" i="3"/>
  <c r="Y5874" i="3"/>
  <c r="Y5875" i="3"/>
  <c r="Y5876" i="3"/>
  <c r="Y5877" i="3"/>
  <c r="Y5878" i="3"/>
  <c r="Y5879" i="3"/>
  <c r="Y5880" i="3"/>
  <c r="Y5881" i="3"/>
  <c r="Y5882" i="3"/>
  <c r="Y5883" i="3"/>
  <c r="Y5884" i="3"/>
  <c r="Y5885" i="3"/>
  <c r="Y5886" i="3"/>
  <c r="Y5887" i="3"/>
  <c r="Y5888" i="3"/>
  <c r="Y5889" i="3"/>
  <c r="Y5890" i="3"/>
  <c r="Y5891" i="3"/>
  <c r="Y5892" i="3"/>
  <c r="Y5893" i="3"/>
  <c r="Y5894" i="3"/>
  <c r="Y5895" i="3"/>
  <c r="Y5896" i="3"/>
  <c r="Y5897" i="3"/>
  <c r="Y5898" i="3"/>
  <c r="Y5899" i="3"/>
  <c r="Y5900" i="3"/>
  <c r="Y5901" i="3"/>
  <c r="Y5902" i="3"/>
  <c r="Y5903" i="3"/>
  <c r="Y5904" i="3"/>
  <c r="Y5905" i="3"/>
  <c r="Y5906" i="3"/>
  <c r="Y5907" i="3"/>
  <c r="Y5908" i="3"/>
  <c r="Y5909" i="3"/>
  <c r="Y5910" i="3"/>
  <c r="Y5911" i="3"/>
  <c r="Y5912" i="3"/>
  <c r="Y5913" i="3"/>
  <c r="Y5914" i="3"/>
  <c r="Y5915" i="3"/>
  <c r="Y5916" i="3"/>
  <c r="Y5917" i="3"/>
  <c r="Y5918" i="3"/>
  <c r="Y5919" i="3"/>
  <c r="Y5920" i="3"/>
  <c r="Y5921" i="3"/>
  <c r="Y5922" i="3"/>
  <c r="Y5923" i="3"/>
  <c r="Y5924" i="3"/>
  <c r="Y5925" i="3"/>
  <c r="Y5926" i="3"/>
  <c r="Y5927" i="3"/>
  <c r="Y5928" i="3"/>
  <c r="Y5929" i="3"/>
  <c r="Y5930" i="3"/>
  <c r="Y5931" i="3"/>
  <c r="Y5932" i="3"/>
  <c r="Y5933" i="3"/>
  <c r="Y5934" i="3"/>
  <c r="Y5935" i="3"/>
  <c r="Y5936" i="3"/>
  <c r="Y5937" i="3"/>
  <c r="Y5938" i="3"/>
  <c r="Y5939" i="3"/>
  <c r="Y5940" i="3"/>
  <c r="Y5941" i="3"/>
  <c r="Y5942" i="3"/>
  <c r="Y5943" i="3"/>
  <c r="Y5944" i="3"/>
  <c r="Y5945" i="3"/>
  <c r="Y5946" i="3"/>
  <c r="Y5947" i="3"/>
  <c r="Y5948" i="3"/>
  <c r="Y5949" i="3"/>
  <c r="Y5950" i="3"/>
  <c r="Z5458" i="3"/>
  <c r="Z5459" i="3"/>
  <c r="Z5460" i="3"/>
  <c r="Z5461" i="3"/>
  <c r="Z5462" i="3"/>
  <c r="Z5463" i="3"/>
  <c r="Z5464" i="3"/>
  <c r="Z5465" i="3"/>
  <c r="Z5466" i="3"/>
  <c r="Z5467" i="3"/>
  <c r="Z5468" i="3"/>
  <c r="Z5469" i="3"/>
  <c r="Z5470" i="3"/>
  <c r="Z5471" i="3"/>
  <c r="Z5472" i="3"/>
  <c r="Z5473" i="3"/>
  <c r="Z5474" i="3"/>
  <c r="Z5475" i="3"/>
  <c r="Z5476" i="3"/>
  <c r="Z5477" i="3"/>
  <c r="Z5478" i="3"/>
  <c r="Z5479" i="3"/>
  <c r="Z5480" i="3"/>
  <c r="Z5481" i="3"/>
  <c r="Z5482" i="3"/>
  <c r="Z5483" i="3"/>
  <c r="Z5484" i="3"/>
  <c r="Z5485" i="3"/>
  <c r="Z5486" i="3"/>
  <c r="Z5487" i="3"/>
  <c r="Z5488" i="3"/>
  <c r="Z5489" i="3"/>
  <c r="Z5490" i="3"/>
  <c r="Z5491" i="3"/>
  <c r="Z5492" i="3"/>
  <c r="Z5493" i="3"/>
  <c r="Z5494" i="3"/>
  <c r="Z5495" i="3"/>
  <c r="Z5496" i="3"/>
  <c r="Z5497" i="3"/>
  <c r="Z5498" i="3"/>
  <c r="Z5499" i="3"/>
  <c r="Z5500" i="3"/>
  <c r="Z5501" i="3"/>
  <c r="Z5502" i="3"/>
  <c r="Z5503" i="3"/>
  <c r="Z5504" i="3"/>
  <c r="Z5505" i="3"/>
  <c r="Z5506" i="3"/>
  <c r="Z5507" i="3"/>
  <c r="Z5508" i="3"/>
  <c r="Z5509" i="3"/>
  <c r="Z5510" i="3"/>
  <c r="Z5511" i="3"/>
  <c r="Z5512" i="3"/>
  <c r="Z5513" i="3"/>
  <c r="Z5514" i="3"/>
  <c r="Z5515" i="3"/>
  <c r="Z5516" i="3"/>
  <c r="Z5517" i="3"/>
  <c r="Z5518" i="3"/>
  <c r="Z5519" i="3"/>
  <c r="Z5520" i="3"/>
  <c r="Z5521" i="3"/>
  <c r="Z5522" i="3"/>
  <c r="Z5523" i="3"/>
  <c r="Z5524" i="3"/>
  <c r="Z5525" i="3"/>
  <c r="Z5526" i="3"/>
  <c r="Z5527" i="3"/>
  <c r="Z5528" i="3"/>
  <c r="Z5529" i="3"/>
  <c r="Z5530" i="3"/>
  <c r="Z5531" i="3"/>
  <c r="Z5532" i="3"/>
  <c r="Z5533" i="3"/>
  <c r="Z5534" i="3"/>
  <c r="Z5535" i="3"/>
  <c r="Z5536" i="3"/>
  <c r="Z5537" i="3"/>
  <c r="Z5538" i="3"/>
  <c r="Z5539" i="3"/>
  <c r="Z5540" i="3"/>
  <c r="Z5541" i="3"/>
  <c r="Z5542" i="3"/>
  <c r="Z5543" i="3"/>
  <c r="Z5544" i="3"/>
  <c r="Z5545" i="3"/>
  <c r="Z5546" i="3"/>
  <c r="Z5547" i="3"/>
  <c r="Z5548" i="3"/>
  <c r="Z5549" i="3"/>
  <c r="Z5550" i="3"/>
  <c r="Z5551" i="3"/>
  <c r="Z5552" i="3"/>
  <c r="Z5553" i="3"/>
  <c r="Z5554" i="3"/>
  <c r="Z5555" i="3"/>
  <c r="Z5556" i="3"/>
  <c r="Z5557" i="3"/>
  <c r="Z5558" i="3"/>
  <c r="Z5559" i="3"/>
  <c r="Z5560" i="3"/>
  <c r="Z5561" i="3"/>
  <c r="Z5562" i="3"/>
  <c r="Z5563" i="3"/>
  <c r="Z5564" i="3"/>
  <c r="Z5565" i="3"/>
  <c r="Z5566" i="3"/>
  <c r="Z5567" i="3"/>
  <c r="Z5568" i="3"/>
  <c r="Z5569" i="3"/>
  <c r="Z5570" i="3"/>
  <c r="Z5571" i="3"/>
  <c r="Z5572" i="3"/>
  <c r="Z5573" i="3"/>
  <c r="Z5574" i="3"/>
  <c r="Z5575" i="3"/>
  <c r="Z5576" i="3"/>
  <c r="Z5577" i="3"/>
  <c r="Z5578" i="3"/>
  <c r="Z5579" i="3"/>
  <c r="Z5580" i="3"/>
  <c r="Z5581" i="3"/>
  <c r="Z5582" i="3"/>
  <c r="Z5583" i="3"/>
  <c r="Z5584" i="3"/>
  <c r="Z5585" i="3"/>
  <c r="Z5586" i="3"/>
  <c r="Z5587" i="3"/>
  <c r="Z5588" i="3"/>
  <c r="Z5589" i="3"/>
  <c r="Z5590" i="3"/>
  <c r="Z5591" i="3"/>
  <c r="Z5592" i="3"/>
  <c r="Z5593" i="3"/>
  <c r="Z5594" i="3"/>
  <c r="Z5595" i="3"/>
  <c r="Z5596" i="3"/>
  <c r="Z5597" i="3"/>
  <c r="Z5598" i="3"/>
  <c r="Z5599" i="3"/>
  <c r="Z5600" i="3"/>
  <c r="Z5601" i="3"/>
  <c r="Z5602" i="3"/>
  <c r="Z5603" i="3"/>
  <c r="Z5604" i="3"/>
  <c r="Z5605" i="3"/>
  <c r="Z5606" i="3"/>
  <c r="Z5607" i="3"/>
  <c r="Z5608" i="3"/>
  <c r="Z5609" i="3"/>
  <c r="Z5610" i="3"/>
  <c r="Z5611" i="3"/>
  <c r="Z5612" i="3"/>
  <c r="Z5613" i="3"/>
  <c r="Z5614" i="3"/>
  <c r="Z5615" i="3"/>
  <c r="Z5616" i="3"/>
  <c r="Z5617" i="3"/>
  <c r="Z5618" i="3"/>
  <c r="Z5619" i="3"/>
  <c r="Z5620" i="3"/>
  <c r="Z5621" i="3"/>
  <c r="Z5622" i="3"/>
  <c r="Z5623" i="3"/>
  <c r="Z5624" i="3"/>
  <c r="Z5625" i="3"/>
  <c r="Z5626" i="3"/>
  <c r="Z5627" i="3"/>
  <c r="Z5628" i="3"/>
  <c r="Z5629" i="3"/>
  <c r="Z5630" i="3"/>
  <c r="Z5631" i="3"/>
  <c r="Z5632" i="3"/>
  <c r="Z5633" i="3"/>
  <c r="Z5634" i="3"/>
  <c r="Z5635" i="3"/>
  <c r="Z5636" i="3"/>
  <c r="Z5637" i="3"/>
  <c r="Z5638" i="3"/>
  <c r="Z5639" i="3"/>
  <c r="Z5640" i="3"/>
  <c r="Z5641" i="3"/>
  <c r="Z5642" i="3"/>
  <c r="Z5643" i="3"/>
  <c r="Z5644" i="3"/>
  <c r="Z5645" i="3"/>
  <c r="Z5646" i="3"/>
  <c r="Z5647" i="3"/>
  <c r="Z5648" i="3"/>
  <c r="Z5649" i="3"/>
  <c r="Z5650" i="3"/>
  <c r="Z5651" i="3"/>
  <c r="Z5652" i="3"/>
  <c r="Z5653" i="3"/>
  <c r="Z5654" i="3"/>
  <c r="Z5655" i="3"/>
  <c r="Z5656" i="3"/>
  <c r="Z5657" i="3"/>
  <c r="Z5658" i="3"/>
  <c r="Z5659" i="3"/>
  <c r="Z5660" i="3"/>
  <c r="Z5661" i="3"/>
  <c r="Z5662" i="3"/>
  <c r="Z5663" i="3"/>
  <c r="Z5664" i="3"/>
  <c r="Z5665" i="3"/>
  <c r="Z5666" i="3"/>
  <c r="Z5667" i="3"/>
  <c r="Z5668" i="3"/>
  <c r="Z5669" i="3"/>
  <c r="Z5670" i="3"/>
  <c r="Z5671" i="3"/>
  <c r="Z5672" i="3"/>
  <c r="Z5673" i="3"/>
  <c r="Z5674" i="3"/>
  <c r="Z5675" i="3"/>
  <c r="Z5676" i="3"/>
  <c r="Z5677" i="3"/>
  <c r="Z5678" i="3"/>
  <c r="Z5679" i="3"/>
  <c r="Z5680" i="3"/>
  <c r="Z5681" i="3"/>
  <c r="Z5682" i="3"/>
  <c r="Z5683" i="3"/>
  <c r="Z5684" i="3"/>
  <c r="Z5685" i="3"/>
  <c r="Z5686" i="3"/>
  <c r="Z5687" i="3"/>
  <c r="Z5688" i="3"/>
  <c r="Z5689" i="3"/>
  <c r="Z5690" i="3"/>
  <c r="Z5691" i="3"/>
  <c r="Z5692" i="3"/>
  <c r="Z5693" i="3"/>
  <c r="Z5694" i="3"/>
  <c r="Z5695" i="3"/>
  <c r="Z5696" i="3"/>
  <c r="Z5697" i="3"/>
  <c r="Z5698" i="3"/>
  <c r="Z5699" i="3"/>
  <c r="Z5700" i="3"/>
  <c r="Z5701" i="3"/>
  <c r="Z5702" i="3"/>
  <c r="Z5703" i="3"/>
  <c r="Z5704" i="3"/>
  <c r="Z5705" i="3"/>
  <c r="Z5706" i="3"/>
  <c r="Z5707" i="3"/>
  <c r="Z5708" i="3"/>
  <c r="Z5709" i="3"/>
  <c r="Z5710" i="3"/>
  <c r="Z5711" i="3"/>
  <c r="Z5712" i="3"/>
  <c r="Z5713" i="3"/>
  <c r="Z5714" i="3"/>
  <c r="Z5715" i="3"/>
  <c r="Z5716" i="3"/>
  <c r="Z5717" i="3"/>
  <c r="Z5718" i="3"/>
  <c r="Z5719" i="3"/>
  <c r="Z5720" i="3"/>
  <c r="Z5721" i="3"/>
  <c r="Z5722" i="3"/>
  <c r="Z5723" i="3"/>
  <c r="Z5724" i="3"/>
  <c r="Z5725" i="3"/>
  <c r="Z5726" i="3"/>
  <c r="Z5727" i="3"/>
  <c r="Z5728" i="3"/>
  <c r="Z5729" i="3"/>
  <c r="Z5730" i="3"/>
  <c r="Z5731" i="3"/>
  <c r="Z5732" i="3"/>
  <c r="Z5733" i="3"/>
  <c r="Z5734" i="3"/>
  <c r="Z5735" i="3"/>
  <c r="Z5736" i="3"/>
  <c r="Z5737" i="3"/>
  <c r="Z5738" i="3"/>
  <c r="Z5739" i="3"/>
  <c r="Z5740" i="3"/>
  <c r="Z5741" i="3"/>
  <c r="Z5742" i="3"/>
  <c r="Z5743" i="3"/>
  <c r="Z5744" i="3"/>
  <c r="Z5745" i="3"/>
  <c r="Z5746" i="3"/>
  <c r="Z5747" i="3"/>
  <c r="Z5748" i="3"/>
  <c r="Z5749" i="3"/>
  <c r="Z5750" i="3"/>
  <c r="Z5751" i="3"/>
  <c r="Z5752" i="3"/>
  <c r="Z5753" i="3"/>
  <c r="Z5754" i="3"/>
  <c r="Z5755" i="3"/>
  <c r="Z5756" i="3"/>
  <c r="Z5757" i="3"/>
  <c r="Z5758" i="3"/>
  <c r="Z5759" i="3"/>
  <c r="Z5760" i="3"/>
  <c r="Z5761" i="3"/>
  <c r="Z5762" i="3"/>
  <c r="Z5763" i="3"/>
  <c r="Z5764" i="3"/>
  <c r="Z5765" i="3"/>
  <c r="Z5766" i="3"/>
  <c r="Z5767" i="3"/>
  <c r="Z5768" i="3"/>
  <c r="Z5769" i="3"/>
  <c r="Z5770" i="3"/>
  <c r="Z5771" i="3"/>
  <c r="Z5772" i="3"/>
  <c r="Z5773" i="3"/>
  <c r="Z5774" i="3"/>
  <c r="Z5775" i="3"/>
  <c r="Z5776" i="3"/>
  <c r="Z5777" i="3"/>
  <c r="Z5778" i="3"/>
  <c r="Z5779" i="3"/>
  <c r="Z5780" i="3"/>
  <c r="Z5781" i="3"/>
  <c r="Z5782" i="3"/>
  <c r="Z5783" i="3"/>
  <c r="Z5784" i="3"/>
  <c r="Z5785" i="3"/>
  <c r="Z5786" i="3"/>
  <c r="Z5787" i="3"/>
  <c r="Z5788" i="3"/>
  <c r="Z5789" i="3"/>
  <c r="Z5790" i="3"/>
  <c r="Z5791" i="3"/>
  <c r="Z5792" i="3"/>
  <c r="Z5793" i="3"/>
  <c r="Z5794" i="3"/>
  <c r="Z5795" i="3"/>
  <c r="Z5796" i="3"/>
  <c r="Z5797" i="3"/>
  <c r="Z5798" i="3"/>
  <c r="Z5799" i="3"/>
  <c r="Z5800" i="3"/>
  <c r="Z5801" i="3"/>
  <c r="Z5802" i="3"/>
  <c r="Z5803" i="3"/>
  <c r="Z5804" i="3"/>
  <c r="Z5805" i="3"/>
  <c r="Z5806" i="3"/>
  <c r="Z5807" i="3"/>
  <c r="Z5808" i="3"/>
  <c r="Z5809" i="3"/>
  <c r="Z5810" i="3"/>
  <c r="Z5811" i="3"/>
  <c r="Z5812" i="3"/>
  <c r="Z5813" i="3"/>
  <c r="Z5814" i="3"/>
  <c r="Z5815" i="3"/>
  <c r="Z5816" i="3"/>
  <c r="Z5817" i="3"/>
  <c r="Z5818" i="3"/>
  <c r="Z5819" i="3"/>
  <c r="Z5820" i="3"/>
  <c r="Z5821" i="3"/>
  <c r="Z5822" i="3"/>
  <c r="Z5823" i="3"/>
  <c r="Z5824" i="3"/>
  <c r="Z5825" i="3"/>
  <c r="Z5826" i="3"/>
  <c r="Z5827" i="3"/>
  <c r="Z5828" i="3"/>
  <c r="Z5829" i="3"/>
  <c r="Z5830" i="3"/>
  <c r="Z5831" i="3"/>
  <c r="Z5832" i="3"/>
  <c r="Z5833" i="3"/>
  <c r="Z5834" i="3"/>
  <c r="Z5835" i="3"/>
  <c r="Z5836" i="3"/>
  <c r="Z5837" i="3"/>
  <c r="Z5838" i="3"/>
  <c r="Z5839" i="3"/>
  <c r="Z5840" i="3"/>
  <c r="Z5841" i="3"/>
  <c r="Z5842" i="3"/>
  <c r="Z5843" i="3"/>
  <c r="Z5844" i="3"/>
  <c r="Z5845" i="3"/>
  <c r="Z5846" i="3"/>
  <c r="Z5847" i="3"/>
  <c r="Z5848" i="3"/>
  <c r="Z5849" i="3"/>
  <c r="Z5850" i="3"/>
  <c r="Z5851" i="3"/>
  <c r="Z5852" i="3"/>
  <c r="Z5853" i="3"/>
  <c r="Z5854" i="3"/>
  <c r="Z5855" i="3"/>
  <c r="Z5856" i="3"/>
  <c r="Z5857" i="3"/>
  <c r="Z5858" i="3"/>
  <c r="Z5859" i="3"/>
  <c r="Z5860" i="3"/>
  <c r="Z5861" i="3"/>
  <c r="Z5862" i="3"/>
  <c r="Z5863" i="3"/>
  <c r="Z5864" i="3"/>
  <c r="Z5865" i="3"/>
  <c r="Z5866" i="3"/>
  <c r="Z5867" i="3"/>
  <c r="Z5868" i="3"/>
  <c r="Z5869" i="3"/>
  <c r="Z5870" i="3"/>
  <c r="Z5871" i="3"/>
  <c r="Z5872" i="3"/>
  <c r="Z5873" i="3"/>
  <c r="Z5874" i="3"/>
  <c r="Z5875" i="3"/>
  <c r="Z5876" i="3"/>
  <c r="Z5877" i="3"/>
  <c r="Z5878" i="3"/>
  <c r="Z5879" i="3"/>
  <c r="Z5880" i="3"/>
  <c r="Z5881" i="3"/>
  <c r="Z5882" i="3"/>
  <c r="Z5883" i="3"/>
  <c r="Z5884" i="3"/>
  <c r="Z5885" i="3"/>
  <c r="Z5886" i="3"/>
  <c r="Z5887" i="3"/>
  <c r="Z5888" i="3"/>
  <c r="Z5889" i="3"/>
  <c r="Z5890" i="3"/>
  <c r="Z5891" i="3"/>
  <c r="Z5892" i="3"/>
  <c r="Z5893" i="3"/>
  <c r="Z5894" i="3"/>
  <c r="Z5895" i="3"/>
  <c r="Z5896" i="3"/>
  <c r="Z5897" i="3"/>
  <c r="Z5898" i="3"/>
  <c r="Z5899" i="3"/>
  <c r="Z5900" i="3"/>
  <c r="Z5901" i="3"/>
  <c r="Z5902" i="3"/>
  <c r="Z5903" i="3"/>
  <c r="Z5904" i="3"/>
  <c r="Z5905" i="3"/>
  <c r="Z5906" i="3"/>
  <c r="Z5907" i="3"/>
  <c r="Z5908" i="3"/>
  <c r="Z5909" i="3"/>
  <c r="Z5910" i="3"/>
  <c r="Z5911" i="3"/>
  <c r="Z5912" i="3"/>
  <c r="Z5913" i="3"/>
  <c r="Z5914" i="3"/>
  <c r="Z5915" i="3"/>
  <c r="Z5916" i="3"/>
  <c r="Z5917" i="3"/>
  <c r="Z5918" i="3"/>
  <c r="Z5919" i="3"/>
  <c r="Z5920" i="3"/>
  <c r="Z5921" i="3"/>
  <c r="Z5922" i="3"/>
  <c r="Z5923" i="3"/>
  <c r="Z5924" i="3"/>
  <c r="Z5925" i="3"/>
  <c r="Z5926" i="3"/>
  <c r="Z5927" i="3"/>
  <c r="Z5928" i="3"/>
  <c r="Z5929" i="3"/>
  <c r="Z5930" i="3"/>
  <c r="Z5931" i="3"/>
  <c r="Z5932" i="3"/>
  <c r="Z5933" i="3"/>
  <c r="Z5934" i="3"/>
  <c r="Z5935" i="3"/>
  <c r="Z5936" i="3"/>
  <c r="Z5937" i="3"/>
  <c r="Z5938" i="3"/>
  <c r="Z5939" i="3"/>
  <c r="Z5940" i="3"/>
  <c r="Z5941" i="3"/>
  <c r="Z5942" i="3"/>
  <c r="Z5943" i="3"/>
  <c r="Z5944" i="3"/>
  <c r="Z5945" i="3"/>
  <c r="Z5946" i="3"/>
  <c r="Z5947" i="3"/>
  <c r="Z5948" i="3"/>
  <c r="Z5949" i="3"/>
  <c r="Z5950" i="3"/>
  <c r="AA5458" i="3"/>
  <c r="AA5459" i="3"/>
  <c r="AA5460" i="3"/>
  <c r="AA5461" i="3"/>
  <c r="AA5462" i="3"/>
  <c r="AA5463" i="3"/>
  <c r="AA5464" i="3"/>
  <c r="AA5465" i="3"/>
  <c r="AA5466" i="3"/>
  <c r="AA5467" i="3"/>
  <c r="AA5468" i="3"/>
  <c r="AA5469" i="3"/>
  <c r="AA5470" i="3"/>
  <c r="AA5471" i="3"/>
  <c r="AA5472" i="3"/>
  <c r="AA5473" i="3"/>
  <c r="AA5474" i="3"/>
  <c r="AA5475" i="3"/>
  <c r="AA5476" i="3"/>
  <c r="AA5477" i="3"/>
  <c r="AA5478" i="3"/>
  <c r="AA5479" i="3"/>
  <c r="AA5480" i="3"/>
  <c r="AA5481" i="3"/>
  <c r="AA5482" i="3"/>
  <c r="AA5483" i="3"/>
  <c r="AA5484" i="3"/>
  <c r="AA5485" i="3"/>
  <c r="AA5486" i="3"/>
  <c r="AA5487" i="3"/>
  <c r="AA5488" i="3"/>
  <c r="AA5489" i="3"/>
  <c r="AA5490" i="3"/>
  <c r="AA5491" i="3"/>
  <c r="AA5492" i="3"/>
  <c r="AA5493" i="3"/>
  <c r="AA5494" i="3"/>
  <c r="AA5495" i="3"/>
  <c r="AA5496" i="3"/>
  <c r="AA5497" i="3"/>
  <c r="AA5498" i="3"/>
  <c r="AA5499" i="3"/>
  <c r="AA5500" i="3"/>
  <c r="AA5501" i="3"/>
  <c r="AA5502" i="3"/>
  <c r="AA5503" i="3"/>
  <c r="AA5504" i="3"/>
  <c r="AA5505" i="3"/>
  <c r="AA5506" i="3"/>
  <c r="AA5507" i="3"/>
  <c r="AA5508" i="3"/>
  <c r="AA5509" i="3"/>
  <c r="AA5510" i="3"/>
  <c r="AA5511" i="3"/>
  <c r="AA5512" i="3"/>
  <c r="AA5513" i="3"/>
  <c r="AA5514" i="3"/>
  <c r="AA5515" i="3"/>
  <c r="AA5516" i="3"/>
  <c r="AA5517" i="3"/>
  <c r="AA5518" i="3"/>
  <c r="AA5519" i="3"/>
  <c r="AA5520" i="3"/>
  <c r="AA5521" i="3"/>
  <c r="AA5522" i="3"/>
  <c r="AA5523" i="3"/>
  <c r="AA5524" i="3"/>
  <c r="AA5525" i="3"/>
  <c r="AA5526" i="3"/>
  <c r="AA5527" i="3"/>
  <c r="AA5528" i="3"/>
  <c r="AA5529" i="3"/>
  <c r="AA5530" i="3"/>
  <c r="AA5531" i="3"/>
  <c r="AA5532" i="3"/>
  <c r="AA5533" i="3"/>
  <c r="AA5534" i="3"/>
  <c r="AA5535" i="3"/>
  <c r="AA5536" i="3"/>
  <c r="AA5537" i="3"/>
  <c r="AA5538" i="3"/>
  <c r="AA5539" i="3"/>
  <c r="AA5540" i="3"/>
  <c r="AA5541" i="3"/>
  <c r="AA5542" i="3"/>
  <c r="AA5543" i="3"/>
  <c r="AA5544" i="3"/>
  <c r="AA5545" i="3"/>
  <c r="AA5546" i="3"/>
  <c r="AA5547" i="3"/>
  <c r="AA5548" i="3"/>
  <c r="AA5549" i="3"/>
  <c r="AA5550" i="3"/>
  <c r="AA5551" i="3"/>
  <c r="AA5552" i="3"/>
  <c r="AA5553" i="3"/>
  <c r="AA5554" i="3"/>
  <c r="AA5555" i="3"/>
  <c r="AA5556" i="3"/>
  <c r="AA5557" i="3"/>
  <c r="AA5558" i="3"/>
  <c r="AA5559" i="3"/>
  <c r="AA5560" i="3"/>
  <c r="AA5561" i="3"/>
  <c r="AA5562" i="3"/>
  <c r="AA5563" i="3"/>
  <c r="AA5564" i="3"/>
  <c r="AA5565" i="3"/>
  <c r="AA5566" i="3"/>
  <c r="AA5567" i="3"/>
  <c r="AA5568" i="3"/>
  <c r="AA5569" i="3"/>
  <c r="AA5570" i="3"/>
  <c r="AA5571" i="3"/>
  <c r="AA5572" i="3"/>
  <c r="AA5573" i="3"/>
  <c r="AA5574" i="3"/>
  <c r="AA5575" i="3"/>
  <c r="AA5576" i="3"/>
  <c r="AA5577" i="3"/>
  <c r="AA5578" i="3"/>
  <c r="AA5579" i="3"/>
  <c r="AA5580" i="3"/>
  <c r="AA5581" i="3"/>
  <c r="AA5582" i="3"/>
  <c r="AA5583" i="3"/>
  <c r="AA5584" i="3"/>
  <c r="AA5585" i="3"/>
  <c r="AA5586" i="3"/>
  <c r="AA5587" i="3"/>
  <c r="AA5588" i="3"/>
  <c r="AA5589" i="3"/>
  <c r="AA5590" i="3"/>
  <c r="AA5591" i="3"/>
  <c r="AA5592" i="3"/>
  <c r="AA5593" i="3"/>
  <c r="AA5594" i="3"/>
  <c r="AA5595" i="3"/>
  <c r="AA5596" i="3"/>
  <c r="AA5597" i="3"/>
  <c r="AA5598" i="3"/>
  <c r="AA5599" i="3"/>
  <c r="AA5600" i="3"/>
  <c r="AA5601" i="3"/>
  <c r="AA5602" i="3"/>
  <c r="AA5603" i="3"/>
  <c r="AA5604" i="3"/>
  <c r="AA5605" i="3"/>
  <c r="AA5606" i="3"/>
  <c r="AA5607" i="3"/>
  <c r="AA5608" i="3"/>
  <c r="AA5609" i="3"/>
  <c r="AA5610" i="3"/>
  <c r="AA5611" i="3"/>
  <c r="AA5612" i="3"/>
  <c r="AA5613" i="3"/>
  <c r="AA5614" i="3"/>
  <c r="AA5615" i="3"/>
  <c r="AA5616" i="3"/>
  <c r="AA5617" i="3"/>
  <c r="AA5618" i="3"/>
  <c r="AA5619" i="3"/>
  <c r="AA5620" i="3"/>
  <c r="AA5621" i="3"/>
  <c r="AA5622" i="3"/>
  <c r="AA5623" i="3"/>
  <c r="AA5624" i="3"/>
  <c r="AA5625" i="3"/>
  <c r="AA5626" i="3"/>
  <c r="AA5627" i="3"/>
  <c r="AA5628" i="3"/>
  <c r="AA5629" i="3"/>
  <c r="AA5630" i="3"/>
  <c r="AA5631" i="3"/>
  <c r="AA5632" i="3"/>
  <c r="AA5633" i="3"/>
  <c r="AA5634" i="3"/>
  <c r="AA5635" i="3"/>
  <c r="AA5636" i="3"/>
  <c r="AA5637" i="3"/>
  <c r="AA5638" i="3"/>
  <c r="AA5639" i="3"/>
  <c r="AA5640" i="3"/>
  <c r="AA5641" i="3"/>
  <c r="AA5642" i="3"/>
  <c r="AA5643" i="3"/>
  <c r="AA5644" i="3"/>
  <c r="AA5645" i="3"/>
  <c r="AA5646" i="3"/>
  <c r="AA5647" i="3"/>
  <c r="AA5648" i="3"/>
  <c r="AA5649" i="3"/>
  <c r="AA5650" i="3"/>
  <c r="AA5651" i="3"/>
  <c r="AA5652" i="3"/>
  <c r="AA5653" i="3"/>
  <c r="AA5654" i="3"/>
  <c r="AA5655" i="3"/>
  <c r="AA5656" i="3"/>
  <c r="AA5657" i="3"/>
  <c r="AA5658" i="3"/>
  <c r="AA5659" i="3"/>
  <c r="AA5660" i="3"/>
  <c r="AA5661" i="3"/>
  <c r="AA5662" i="3"/>
  <c r="AA5663" i="3"/>
  <c r="AA5664" i="3"/>
  <c r="AA5665" i="3"/>
  <c r="AA5666" i="3"/>
  <c r="AA5667" i="3"/>
  <c r="AA5668" i="3"/>
  <c r="AA5669" i="3"/>
  <c r="AA5670" i="3"/>
  <c r="AA5671" i="3"/>
  <c r="AA5672" i="3"/>
  <c r="AA5673" i="3"/>
  <c r="AA5674" i="3"/>
  <c r="AA5675" i="3"/>
  <c r="AA5676" i="3"/>
  <c r="AA5677" i="3"/>
  <c r="AA5678" i="3"/>
  <c r="AA5679" i="3"/>
  <c r="AA5680" i="3"/>
  <c r="AA5681" i="3"/>
  <c r="AA5682" i="3"/>
  <c r="AA5683" i="3"/>
  <c r="AA5684" i="3"/>
  <c r="AA5685" i="3"/>
  <c r="AA5686" i="3"/>
  <c r="AA5687" i="3"/>
  <c r="AA5688" i="3"/>
  <c r="AA5689" i="3"/>
  <c r="AA5690" i="3"/>
  <c r="AA5691" i="3"/>
  <c r="AA5692" i="3"/>
  <c r="AA5693" i="3"/>
  <c r="AA5694" i="3"/>
  <c r="AA5695" i="3"/>
  <c r="AA5696" i="3"/>
  <c r="AA5697" i="3"/>
  <c r="AA5698" i="3"/>
  <c r="AA5699" i="3"/>
  <c r="AA5700" i="3"/>
  <c r="AA5701" i="3"/>
  <c r="AA5702" i="3"/>
  <c r="AA5703" i="3"/>
  <c r="AA5704" i="3"/>
  <c r="AA5705" i="3"/>
  <c r="AA5706" i="3"/>
  <c r="AA5707" i="3"/>
  <c r="AA5708" i="3"/>
  <c r="AA5709" i="3"/>
  <c r="AA5710" i="3"/>
  <c r="AA5711" i="3"/>
  <c r="AA5712" i="3"/>
  <c r="AA5713" i="3"/>
  <c r="AA5714" i="3"/>
  <c r="AA5715" i="3"/>
  <c r="AA5716" i="3"/>
  <c r="AA5717" i="3"/>
  <c r="AA5718" i="3"/>
  <c r="AA5719" i="3"/>
  <c r="AA5720" i="3"/>
  <c r="AA5721" i="3"/>
  <c r="AA5722" i="3"/>
  <c r="AA5723" i="3"/>
  <c r="AA5724" i="3"/>
  <c r="AA5725" i="3"/>
  <c r="AA5726" i="3"/>
  <c r="AA5727" i="3"/>
  <c r="AA5728" i="3"/>
  <c r="AA5729" i="3"/>
  <c r="AA5730" i="3"/>
  <c r="AA5731" i="3"/>
  <c r="AA5732" i="3"/>
  <c r="AA5733" i="3"/>
  <c r="AA5734" i="3"/>
  <c r="AA5735" i="3"/>
  <c r="AA5736" i="3"/>
  <c r="AA5737" i="3"/>
  <c r="AA5738" i="3"/>
  <c r="AA5739" i="3"/>
  <c r="AA5740" i="3"/>
  <c r="AA5741" i="3"/>
  <c r="AA5742" i="3"/>
  <c r="AA5743" i="3"/>
  <c r="AA5744" i="3"/>
  <c r="AA5745" i="3"/>
  <c r="AA5746" i="3"/>
  <c r="AA5747" i="3"/>
  <c r="AA5748" i="3"/>
  <c r="AA5749" i="3"/>
  <c r="AA5750" i="3"/>
  <c r="AA5751" i="3"/>
  <c r="AA5752" i="3"/>
  <c r="AA5753" i="3"/>
  <c r="AA5754" i="3"/>
  <c r="AA5755" i="3"/>
  <c r="AA5756" i="3"/>
  <c r="AA5757" i="3"/>
  <c r="AA5758" i="3"/>
  <c r="AA5759" i="3"/>
  <c r="AA5760" i="3"/>
  <c r="AA5761" i="3"/>
  <c r="AA5762" i="3"/>
  <c r="AA5763" i="3"/>
  <c r="AA5764" i="3"/>
  <c r="AA5765" i="3"/>
  <c r="AA5766" i="3"/>
  <c r="AA5767" i="3"/>
  <c r="AA5768" i="3"/>
  <c r="AA5769" i="3"/>
  <c r="AA5770" i="3"/>
  <c r="AA5771" i="3"/>
  <c r="AA5772" i="3"/>
  <c r="AA5773" i="3"/>
  <c r="AA5774" i="3"/>
  <c r="AA5775" i="3"/>
  <c r="AA5776" i="3"/>
  <c r="AA5777" i="3"/>
  <c r="AA5778" i="3"/>
  <c r="AA5779" i="3"/>
  <c r="AA5780" i="3"/>
  <c r="AA5781" i="3"/>
  <c r="AA5782" i="3"/>
  <c r="AA5783" i="3"/>
  <c r="AA5784" i="3"/>
  <c r="AA5785" i="3"/>
  <c r="AA5786" i="3"/>
  <c r="AA5787" i="3"/>
  <c r="AA5788" i="3"/>
  <c r="AA5789" i="3"/>
  <c r="AA5790" i="3"/>
  <c r="AA5791" i="3"/>
  <c r="AA5792" i="3"/>
  <c r="AA5793" i="3"/>
  <c r="AA5794" i="3"/>
  <c r="AA5795" i="3"/>
  <c r="AA5796" i="3"/>
  <c r="AA5797" i="3"/>
  <c r="AA5798" i="3"/>
  <c r="AA5799" i="3"/>
  <c r="AA5800" i="3"/>
  <c r="AA5801" i="3"/>
  <c r="AA5802" i="3"/>
  <c r="AA5803" i="3"/>
  <c r="AA5804" i="3"/>
  <c r="AA5805" i="3"/>
  <c r="AA5806" i="3"/>
  <c r="AA5807" i="3"/>
  <c r="AA5808" i="3"/>
  <c r="AA5809" i="3"/>
  <c r="AA5810" i="3"/>
  <c r="AA5811" i="3"/>
  <c r="AA5812" i="3"/>
  <c r="AA5813" i="3"/>
  <c r="AA5814" i="3"/>
  <c r="AA5815" i="3"/>
  <c r="AA5816" i="3"/>
  <c r="AA5817" i="3"/>
  <c r="AA5818" i="3"/>
  <c r="AA5819" i="3"/>
  <c r="AA5820" i="3"/>
  <c r="AA5821" i="3"/>
  <c r="AA5822" i="3"/>
  <c r="AA5823" i="3"/>
  <c r="AA5824" i="3"/>
  <c r="AA5825" i="3"/>
  <c r="AA5826" i="3"/>
  <c r="AA5827" i="3"/>
  <c r="AA5828" i="3"/>
  <c r="AA5829" i="3"/>
  <c r="AA5830" i="3"/>
  <c r="AA5831" i="3"/>
  <c r="AA5832" i="3"/>
  <c r="AA5833" i="3"/>
  <c r="AA5834" i="3"/>
  <c r="AA5835" i="3"/>
  <c r="AA5836" i="3"/>
  <c r="AA5837" i="3"/>
  <c r="AA5838" i="3"/>
  <c r="AA5839" i="3"/>
  <c r="AA5840" i="3"/>
  <c r="AA5841" i="3"/>
  <c r="AA5842" i="3"/>
  <c r="AA5843" i="3"/>
  <c r="AA5844" i="3"/>
  <c r="AA5845" i="3"/>
  <c r="AA5846" i="3"/>
  <c r="AA5847" i="3"/>
  <c r="AA5848" i="3"/>
  <c r="AA5849" i="3"/>
  <c r="AA5850" i="3"/>
  <c r="AA5851" i="3"/>
  <c r="AA5852" i="3"/>
  <c r="AA5853" i="3"/>
  <c r="AA5854" i="3"/>
  <c r="AA5855" i="3"/>
  <c r="AA5856" i="3"/>
  <c r="AA5857" i="3"/>
  <c r="AA5858" i="3"/>
  <c r="AA5859" i="3"/>
  <c r="AA5860" i="3"/>
  <c r="AA5861" i="3"/>
  <c r="AA5862" i="3"/>
  <c r="AA5863" i="3"/>
  <c r="AA5864" i="3"/>
  <c r="AA5865" i="3"/>
  <c r="AA5866" i="3"/>
  <c r="AA5867" i="3"/>
  <c r="AA5868" i="3"/>
  <c r="AA5869" i="3"/>
  <c r="AA5870" i="3"/>
  <c r="AA5871" i="3"/>
  <c r="AA5872" i="3"/>
  <c r="AA5873" i="3"/>
  <c r="AA5874" i="3"/>
  <c r="AA5875" i="3"/>
  <c r="AA5876" i="3"/>
  <c r="AA5877" i="3"/>
  <c r="AA5878" i="3"/>
  <c r="AA5879" i="3"/>
  <c r="AA5880" i="3"/>
  <c r="AA5881" i="3"/>
  <c r="AA5882" i="3"/>
  <c r="AA5883" i="3"/>
  <c r="AA5884" i="3"/>
  <c r="AA5885" i="3"/>
  <c r="AA5886" i="3"/>
  <c r="AA5887" i="3"/>
  <c r="AA5888" i="3"/>
  <c r="AA5889" i="3"/>
  <c r="AA5890" i="3"/>
  <c r="AA5891" i="3"/>
  <c r="AA5892" i="3"/>
  <c r="AA5893" i="3"/>
  <c r="AA5894" i="3"/>
  <c r="AA5895" i="3"/>
  <c r="AA5896" i="3"/>
  <c r="AA5897" i="3"/>
  <c r="AA5898" i="3"/>
  <c r="AA5899" i="3"/>
  <c r="AA5900" i="3"/>
  <c r="AA5901" i="3"/>
  <c r="AA5902" i="3"/>
  <c r="AA5903" i="3"/>
  <c r="AA5904" i="3"/>
  <c r="AA5905" i="3"/>
  <c r="AA5906" i="3"/>
  <c r="AA5907" i="3"/>
  <c r="AA5908" i="3"/>
  <c r="AA5909" i="3"/>
  <c r="AA5910" i="3"/>
  <c r="AA5911" i="3"/>
  <c r="AA5912" i="3"/>
  <c r="AA5913" i="3"/>
  <c r="AA5914" i="3"/>
  <c r="AA5915" i="3"/>
  <c r="AA5916" i="3"/>
  <c r="AA5917" i="3"/>
  <c r="AA5918" i="3"/>
  <c r="AA5919" i="3"/>
  <c r="AA5920" i="3"/>
  <c r="AA5921" i="3"/>
  <c r="AA5922" i="3"/>
  <c r="AA5923" i="3"/>
  <c r="AA5924" i="3"/>
  <c r="AA5925" i="3"/>
  <c r="AA5926" i="3"/>
  <c r="AA5927" i="3"/>
  <c r="AA5928" i="3"/>
  <c r="AA5929" i="3"/>
  <c r="AA5930" i="3"/>
  <c r="AA5931" i="3"/>
  <c r="AA5932" i="3"/>
  <c r="AA5933" i="3"/>
  <c r="AA5934" i="3"/>
  <c r="AA5935" i="3"/>
  <c r="AA5936" i="3"/>
  <c r="AA5937" i="3"/>
  <c r="AA5938" i="3"/>
  <c r="AA5939" i="3"/>
  <c r="AA5940" i="3"/>
  <c r="AA5941" i="3"/>
  <c r="AA5942" i="3"/>
  <c r="AA5943" i="3"/>
  <c r="AA5944" i="3"/>
  <c r="AA5945" i="3"/>
  <c r="AA5946" i="3"/>
  <c r="AA5947" i="3"/>
  <c r="AA5948" i="3"/>
  <c r="AA5949" i="3"/>
  <c r="AA5950" i="3"/>
  <c r="AB5458" i="3"/>
  <c r="AB5459" i="3"/>
  <c r="AB5460" i="3"/>
  <c r="AB5461" i="3"/>
  <c r="AB5462" i="3"/>
  <c r="AB5463" i="3"/>
  <c r="AB5464" i="3"/>
  <c r="AB5465" i="3"/>
  <c r="AB5466" i="3"/>
  <c r="AB5467" i="3"/>
  <c r="AB5468" i="3"/>
  <c r="AB5469" i="3"/>
  <c r="AB5470" i="3"/>
  <c r="AB5471" i="3"/>
  <c r="AB5472" i="3"/>
  <c r="AB5473" i="3"/>
  <c r="AB5474" i="3"/>
  <c r="AB5475" i="3"/>
  <c r="AB5476" i="3"/>
  <c r="AB5477" i="3"/>
  <c r="AB5478" i="3"/>
  <c r="AB5479" i="3"/>
  <c r="AB5480" i="3"/>
  <c r="AB5481" i="3"/>
  <c r="AB5482" i="3"/>
  <c r="AB5483" i="3"/>
  <c r="AB5484" i="3"/>
  <c r="AB5485" i="3"/>
  <c r="AB5486" i="3"/>
  <c r="AB5487" i="3"/>
  <c r="AB5488" i="3"/>
  <c r="AB5489" i="3"/>
  <c r="AB5490" i="3"/>
  <c r="AB5491" i="3"/>
  <c r="AB5492" i="3"/>
  <c r="AB5493" i="3"/>
  <c r="AB5494" i="3"/>
  <c r="AB5495" i="3"/>
  <c r="AB5496" i="3"/>
  <c r="AB5497" i="3"/>
  <c r="AB5498" i="3"/>
  <c r="AB5499" i="3"/>
  <c r="AB5500" i="3"/>
  <c r="AB5501" i="3"/>
  <c r="AB5502" i="3"/>
  <c r="AB5503" i="3"/>
  <c r="AB5504" i="3"/>
  <c r="AB5505" i="3"/>
  <c r="AB5506" i="3"/>
  <c r="AB5507" i="3"/>
  <c r="AB5508" i="3"/>
  <c r="AB5509" i="3"/>
  <c r="AB5510" i="3"/>
  <c r="AB5511" i="3"/>
  <c r="AB5512" i="3"/>
  <c r="AB5513" i="3"/>
  <c r="AB5514" i="3"/>
  <c r="AB5515" i="3"/>
  <c r="AB5516" i="3"/>
  <c r="AB5517" i="3"/>
  <c r="AB5518" i="3"/>
  <c r="AB5519" i="3"/>
  <c r="AB5520" i="3"/>
  <c r="AB5521" i="3"/>
  <c r="AB5522" i="3"/>
  <c r="AB5523" i="3"/>
  <c r="AB5524" i="3"/>
  <c r="AB5525" i="3"/>
  <c r="AB5526" i="3"/>
  <c r="AB5527" i="3"/>
  <c r="AB5528" i="3"/>
  <c r="AB5529" i="3"/>
  <c r="AB5530" i="3"/>
  <c r="AB5531" i="3"/>
  <c r="AB5532" i="3"/>
  <c r="AB5533" i="3"/>
  <c r="AB5534" i="3"/>
  <c r="AB5535" i="3"/>
  <c r="AB5536" i="3"/>
  <c r="AB5537" i="3"/>
  <c r="AB5538" i="3"/>
  <c r="AB5539" i="3"/>
  <c r="AB5540" i="3"/>
  <c r="AB5541" i="3"/>
  <c r="AB5542" i="3"/>
  <c r="AB5543" i="3"/>
  <c r="AB5544" i="3"/>
  <c r="AB5545" i="3"/>
  <c r="AB5546" i="3"/>
  <c r="AB5547" i="3"/>
  <c r="AB5548" i="3"/>
  <c r="AB5549" i="3"/>
  <c r="AB5550" i="3"/>
  <c r="AB5551" i="3"/>
  <c r="AB5552" i="3"/>
  <c r="AB5553" i="3"/>
  <c r="AB5554" i="3"/>
  <c r="AB5555" i="3"/>
  <c r="AB5556" i="3"/>
  <c r="AB5557" i="3"/>
  <c r="AB5558" i="3"/>
  <c r="AB5559" i="3"/>
  <c r="AB5560" i="3"/>
  <c r="AB5561" i="3"/>
  <c r="AB5562" i="3"/>
  <c r="AB5563" i="3"/>
  <c r="AB5564" i="3"/>
  <c r="AB5565" i="3"/>
  <c r="AB5566" i="3"/>
  <c r="AB5567" i="3"/>
  <c r="AB5568" i="3"/>
  <c r="AB5569" i="3"/>
  <c r="AB5570" i="3"/>
  <c r="AB5571" i="3"/>
  <c r="AB5572" i="3"/>
  <c r="AB5573" i="3"/>
  <c r="AB5574" i="3"/>
  <c r="AB5575" i="3"/>
  <c r="AB5576" i="3"/>
  <c r="AB5577" i="3"/>
  <c r="AB5578" i="3"/>
  <c r="AB5579" i="3"/>
  <c r="AB5580" i="3"/>
  <c r="AB5581" i="3"/>
  <c r="AB5582" i="3"/>
  <c r="AB5583" i="3"/>
  <c r="AB5584" i="3"/>
  <c r="AB5585" i="3"/>
  <c r="AB5586" i="3"/>
  <c r="AB5587" i="3"/>
  <c r="AB5588" i="3"/>
  <c r="AB5589" i="3"/>
  <c r="AB5590" i="3"/>
  <c r="AB5591" i="3"/>
  <c r="AB5592" i="3"/>
  <c r="AB5593" i="3"/>
  <c r="AB5594" i="3"/>
  <c r="AB5595" i="3"/>
  <c r="AB5596" i="3"/>
  <c r="AB5597" i="3"/>
  <c r="AB5598" i="3"/>
  <c r="AB5599" i="3"/>
  <c r="AB5600" i="3"/>
  <c r="AB5601" i="3"/>
  <c r="AB5602" i="3"/>
  <c r="AB5603" i="3"/>
  <c r="AB5604" i="3"/>
  <c r="AB5605" i="3"/>
  <c r="AB5606" i="3"/>
  <c r="AB5607" i="3"/>
  <c r="AB5608" i="3"/>
  <c r="AB5609" i="3"/>
  <c r="AB5610" i="3"/>
  <c r="AB5611" i="3"/>
  <c r="AB5612" i="3"/>
  <c r="AB5613" i="3"/>
  <c r="AB5614" i="3"/>
  <c r="AB5615" i="3"/>
  <c r="AB5616" i="3"/>
  <c r="AB5617" i="3"/>
  <c r="AB5618" i="3"/>
  <c r="AB5619" i="3"/>
  <c r="AB5620" i="3"/>
  <c r="AB5621" i="3"/>
  <c r="AB5622" i="3"/>
  <c r="AB5623" i="3"/>
  <c r="AB5624" i="3"/>
  <c r="AB5625" i="3"/>
  <c r="AB5626" i="3"/>
  <c r="AB5627" i="3"/>
  <c r="AB5628" i="3"/>
  <c r="AB5629" i="3"/>
  <c r="AB5630" i="3"/>
  <c r="AB5631" i="3"/>
  <c r="AB5632" i="3"/>
  <c r="AB5633" i="3"/>
  <c r="AB5634" i="3"/>
  <c r="AB5635" i="3"/>
  <c r="AB5636" i="3"/>
  <c r="AB5637" i="3"/>
  <c r="AB5638" i="3"/>
  <c r="AB5639" i="3"/>
  <c r="AB5640" i="3"/>
  <c r="AB5641" i="3"/>
  <c r="AB5642" i="3"/>
  <c r="AB5643" i="3"/>
  <c r="AB5644" i="3"/>
  <c r="AB5645" i="3"/>
  <c r="AB5646" i="3"/>
  <c r="AB5647" i="3"/>
  <c r="AB5648" i="3"/>
  <c r="AB5649" i="3"/>
  <c r="AB5650" i="3"/>
  <c r="AB5651" i="3"/>
  <c r="AB5652" i="3"/>
  <c r="AB5653" i="3"/>
  <c r="AB5654" i="3"/>
  <c r="AB5655" i="3"/>
  <c r="AB5656" i="3"/>
  <c r="AB5657" i="3"/>
  <c r="AB5658" i="3"/>
  <c r="AB5659" i="3"/>
  <c r="AB5660" i="3"/>
  <c r="AB5661" i="3"/>
  <c r="AB5662" i="3"/>
  <c r="AB5663" i="3"/>
  <c r="AB5664" i="3"/>
  <c r="AB5665" i="3"/>
  <c r="AB5666" i="3"/>
  <c r="AB5667" i="3"/>
  <c r="AB5668" i="3"/>
  <c r="AB5669" i="3"/>
  <c r="AB5670" i="3"/>
  <c r="AB5671" i="3"/>
  <c r="AB5672" i="3"/>
  <c r="AB5673" i="3"/>
  <c r="AB5674" i="3"/>
  <c r="AB5675" i="3"/>
  <c r="AB5676" i="3"/>
  <c r="AB5677" i="3"/>
  <c r="AB5678" i="3"/>
  <c r="AB5679" i="3"/>
  <c r="AB5680" i="3"/>
  <c r="AB5681" i="3"/>
  <c r="AB5682" i="3"/>
  <c r="AB5683" i="3"/>
  <c r="AB5684" i="3"/>
  <c r="AB5685" i="3"/>
  <c r="AB5686" i="3"/>
  <c r="AB5687" i="3"/>
  <c r="AB5688" i="3"/>
  <c r="AB5689" i="3"/>
  <c r="AB5690" i="3"/>
  <c r="AB5691" i="3"/>
  <c r="AB5692" i="3"/>
  <c r="AB5693" i="3"/>
  <c r="AB5694" i="3"/>
  <c r="AB5695" i="3"/>
  <c r="AB5696" i="3"/>
  <c r="AB5697" i="3"/>
  <c r="AB5698" i="3"/>
  <c r="AB5699" i="3"/>
  <c r="AB5700" i="3"/>
  <c r="AB5701" i="3"/>
  <c r="AB5702" i="3"/>
  <c r="AB5703" i="3"/>
  <c r="AB5704" i="3"/>
  <c r="AB5705" i="3"/>
  <c r="AB5706" i="3"/>
  <c r="AB5707" i="3"/>
  <c r="AB5708" i="3"/>
  <c r="AB5709" i="3"/>
  <c r="AB5710" i="3"/>
  <c r="AB5711" i="3"/>
  <c r="AB5712" i="3"/>
  <c r="AB5713" i="3"/>
  <c r="AB5714" i="3"/>
  <c r="AB5715" i="3"/>
  <c r="AB5716" i="3"/>
  <c r="AB5717" i="3"/>
  <c r="AB5718" i="3"/>
  <c r="AB5719" i="3"/>
  <c r="AB5720" i="3"/>
  <c r="AB5721" i="3"/>
  <c r="AB5722" i="3"/>
  <c r="AB5723" i="3"/>
  <c r="AB5724" i="3"/>
  <c r="AB5725" i="3"/>
  <c r="AB5726" i="3"/>
  <c r="AB5727" i="3"/>
  <c r="AB5728" i="3"/>
  <c r="AB5729" i="3"/>
  <c r="AB5730" i="3"/>
  <c r="AB5731" i="3"/>
  <c r="AB5732" i="3"/>
  <c r="AB5733" i="3"/>
  <c r="AB5734" i="3"/>
  <c r="AB5735" i="3"/>
  <c r="AB5736" i="3"/>
  <c r="AB5737" i="3"/>
  <c r="AB5738" i="3"/>
  <c r="AB5739" i="3"/>
  <c r="AB5740" i="3"/>
  <c r="AB5741" i="3"/>
  <c r="AB5742" i="3"/>
  <c r="AB5743" i="3"/>
  <c r="AB5744" i="3"/>
  <c r="AB5745" i="3"/>
  <c r="AB5746" i="3"/>
  <c r="AB5747" i="3"/>
  <c r="AB5748" i="3"/>
  <c r="AB5749" i="3"/>
  <c r="AB5750" i="3"/>
  <c r="AB5751" i="3"/>
  <c r="AB5752" i="3"/>
  <c r="AB5753" i="3"/>
  <c r="AB5754" i="3"/>
  <c r="AB5755" i="3"/>
  <c r="AB5756" i="3"/>
  <c r="AB5757" i="3"/>
  <c r="AB5758" i="3"/>
  <c r="AB5759" i="3"/>
  <c r="AB5760" i="3"/>
  <c r="AB5761" i="3"/>
  <c r="AB5762" i="3"/>
  <c r="AB5763" i="3"/>
  <c r="AB5764" i="3"/>
  <c r="AB5765" i="3"/>
  <c r="AB5766" i="3"/>
  <c r="AB5767" i="3"/>
  <c r="AB5768" i="3"/>
  <c r="AB5769" i="3"/>
  <c r="AB5770" i="3"/>
  <c r="AB5771" i="3"/>
  <c r="AB5772" i="3"/>
  <c r="AB5773" i="3"/>
  <c r="AB5774" i="3"/>
  <c r="AB5775" i="3"/>
  <c r="AB5776" i="3"/>
  <c r="AB5777" i="3"/>
  <c r="AB5778" i="3"/>
  <c r="AB5779" i="3"/>
  <c r="AB5780" i="3"/>
  <c r="AB5781" i="3"/>
  <c r="AB5782" i="3"/>
  <c r="AB5783" i="3"/>
  <c r="AB5784" i="3"/>
  <c r="AB5785" i="3"/>
  <c r="AB5786" i="3"/>
  <c r="AB5787" i="3"/>
  <c r="AB5788" i="3"/>
  <c r="AB5789" i="3"/>
  <c r="AB5790" i="3"/>
  <c r="AB5791" i="3"/>
  <c r="AB5792" i="3"/>
  <c r="AB5793" i="3"/>
  <c r="AB5794" i="3"/>
  <c r="AB5795" i="3"/>
  <c r="AB5796" i="3"/>
  <c r="AB5797" i="3"/>
  <c r="AB5798" i="3"/>
  <c r="AB5799" i="3"/>
  <c r="AB5800" i="3"/>
  <c r="AB5801" i="3"/>
  <c r="AB5802" i="3"/>
  <c r="AB5803" i="3"/>
  <c r="AB5804" i="3"/>
  <c r="AB5805" i="3"/>
  <c r="AB5806" i="3"/>
  <c r="AB5807" i="3"/>
  <c r="AB5808" i="3"/>
  <c r="AB5809" i="3"/>
  <c r="AB5810" i="3"/>
  <c r="AB5811" i="3"/>
  <c r="AB5812" i="3"/>
  <c r="AB5813" i="3"/>
  <c r="AB5814" i="3"/>
  <c r="AB5815" i="3"/>
  <c r="AB5816" i="3"/>
  <c r="AB5817" i="3"/>
  <c r="AB5818" i="3"/>
  <c r="AB5819" i="3"/>
  <c r="AB5820" i="3"/>
  <c r="AB5821" i="3"/>
  <c r="AB5822" i="3"/>
  <c r="AB5823" i="3"/>
  <c r="AB5824" i="3"/>
  <c r="AB5825" i="3"/>
  <c r="AB5826" i="3"/>
  <c r="AB5827" i="3"/>
  <c r="AB5828" i="3"/>
  <c r="AB5829" i="3"/>
  <c r="AB5830" i="3"/>
  <c r="AB5831" i="3"/>
  <c r="AB5832" i="3"/>
  <c r="AB5833" i="3"/>
  <c r="AB5834" i="3"/>
  <c r="AB5835" i="3"/>
  <c r="AB5836" i="3"/>
  <c r="AB5837" i="3"/>
  <c r="AB5838" i="3"/>
  <c r="AB5839" i="3"/>
  <c r="AB5840" i="3"/>
  <c r="AB5841" i="3"/>
  <c r="AB5842" i="3"/>
  <c r="AB5843" i="3"/>
  <c r="AB5844" i="3"/>
  <c r="AB5845" i="3"/>
  <c r="AB5846" i="3"/>
  <c r="AB5847" i="3"/>
  <c r="AB5848" i="3"/>
  <c r="AB5849" i="3"/>
  <c r="AB5850" i="3"/>
  <c r="AB5851" i="3"/>
  <c r="AB5852" i="3"/>
  <c r="AB5853" i="3"/>
  <c r="AB5854" i="3"/>
  <c r="AB5855" i="3"/>
  <c r="AB5856" i="3"/>
  <c r="AB5857" i="3"/>
  <c r="AB5858" i="3"/>
  <c r="AB5859" i="3"/>
  <c r="AB5860" i="3"/>
  <c r="AB5861" i="3"/>
  <c r="AB5862" i="3"/>
  <c r="AB5863" i="3"/>
  <c r="AB5864" i="3"/>
  <c r="AB5865" i="3"/>
  <c r="AB5866" i="3"/>
  <c r="AB5867" i="3"/>
  <c r="AB5868" i="3"/>
  <c r="AB5869" i="3"/>
  <c r="AB5870" i="3"/>
  <c r="AB5871" i="3"/>
  <c r="AB5872" i="3"/>
  <c r="AB5873" i="3"/>
  <c r="AB5874" i="3"/>
  <c r="AB5875" i="3"/>
  <c r="AB5876" i="3"/>
  <c r="AB5877" i="3"/>
  <c r="AB5878" i="3"/>
  <c r="AB5879" i="3"/>
  <c r="AB5880" i="3"/>
  <c r="AB5881" i="3"/>
  <c r="AB5882" i="3"/>
  <c r="AB5883" i="3"/>
  <c r="AB5884" i="3"/>
  <c r="AB5885" i="3"/>
  <c r="AB5886" i="3"/>
  <c r="AB5887" i="3"/>
  <c r="AB5888" i="3"/>
  <c r="AB5889" i="3"/>
  <c r="AB5890" i="3"/>
  <c r="AB5891" i="3"/>
  <c r="AB5892" i="3"/>
  <c r="AB5893" i="3"/>
  <c r="AB5894" i="3"/>
  <c r="AB5895" i="3"/>
  <c r="AB5896" i="3"/>
  <c r="AB5897" i="3"/>
  <c r="AB5898" i="3"/>
  <c r="AB5899" i="3"/>
  <c r="AB5900" i="3"/>
  <c r="AB5901" i="3"/>
  <c r="AB5902" i="3"/>
  <c r="AB5903" i="3"/>
  <c r="AB5904" i="3"/>
  <c r="AB5905" i="3"/>
  <c r="AB5906" i="3"/>
  <c r="AB5907" i="3"/>
  <c r="AB5908" i="3"/>
  <c r="AB5909" i="3"/>
  <c r="AB5910" i="3"/>
  <c r="AB5911" i="3"/>
  <c r="AB5912" i="3"/>
  <c r="AB5913" i="3"/>
  <c r="AB5914" i="3"/>
  <c r="AB5915" i="3"/>
  <c r="AB5916" i="3"/>
  <c r="AB5917" i="3"/>
  <c r="AB5918" i="3"/>
  <c r="AB5919" i="3"/>
  <c r="AB5920" i="3"/>
  <c r="AB5921" i="3"/>
  <c r="AB5922" i="3"/>
  <c r="AB5923" i="3"/>
  <c r="AB5924" i="3"/>
  <c r="AB5925" i="3"/>
  <c r="AB5926" i="3"/>
  <c r="AB5927" i="3"/>
  <c r="AB5928" i="3"/>
  <c r="AB5929" i="3"/>
  <c r="AB5930" i="3"/>
  <c r="AB5931" i="3"/>
  <c r="AB5932" i="3"/>
  <c r="AB5933" i="3"/>
  <c r="AB5934" i="3"/>
  <c r="AB5935" i="3"/>
  <c r="AB5936" i="3"/>
  <c r="AB5937" i="3"/>
  <c r="AB5938" i="3"/>
  <c r="AB5939" i="3"/>
  <c r="AB5940" i="3"/>
  <c r="AB5941" i="3"/>
  <c r="AB5942" i="3"/>
  <c r="AB5943" i="3"/>
  <c r="AB5944" i="3"/>
  <c r="AB5945" i="3"/>
  <c r="AB5946" i="3"/>
  <c r="AB5947" i="3"/>
  <c r="AB5948" i="3"/>
  <c r="AB5949" i="3"/>
  <c r="AB5950" i="3"/>
  <c r="AC5458" i="3"/>
  <c r="AC5459" i="3"/>
  <c r="AC5460" i="3"/>
  <c r="AC5461" i="3"/>
  <c r="AN5461" i="3" s="1"/>
  <c r="AC5462" i="3"/>
  <c r="AC5463" i="3"/>
  <c r="AC5464" i="3"/>
  <c r="AC5465" i="3"/>
  <c r="AC5466" i="3"/>
  <c r="AC5467" i="3"/>
  <c r="AC5468" i="3"/>
  <c r="AC5469" i="3"/>
  <c r="AN5469" i="3" s="1"/>
  <c r="AC5470" i="3"/>
  <c r="AC5471" i="3"/>
  <c r="AC5472" i="3"/>
  <c r="AC5473" i="3"/>
  <c r="AC5474" i="3"/>
  <c r="AC5475" i="3"/>
  <c r="AC5476" i="3"/>
  <c r="AC5477" i="3"/>
  <c r="AN5477" i="3" s="1"/>
  <c r="AC5478" i="3"/>
  <c r="AC5479" i="3"/>
  <c r="AC5480" i="3"/>
  <c r="AC5481" i="3"/>
  <c r="AC5482" i="3"/>
  <c r="AC5483" i="3"/>
  <c r="AC5484" i="3"/>
  <c r="AC5485" i="3"/>
  <c r="AN5485" i="3" s="1"/>
  <c r="AC5486" i="3"/>
  <c r="AC5487" i="3"/>
  <c r="AC5488" i="3"/>
  <c r="AC5489" i="3"/>
  <c r="AC5490" i="3"/>
  <c r="AC5491" i="3"/>
  <c r="AC5492" i="3"/>
  <c r="AC5493" i="3"/>
  <c r="AN5493" i="3" s="1"/>
  <c r="AC5494" i="3"/>
  <c r="AC5495" i="3"/>
  <c r="AC5496" i="3"/>
  <c r="AC5497" i="3"/>
  <c r="AC5498" i="3"/>
  <c r="AC5499" i="3"/>
  <c r="AC5500" i="3"/>
  <c r="AC5501" i="3"/>
  <c r="AN5501" i="3" s="1"/>
  <c r="AC5502" i="3"/>
  <c r="AC5503" i="3"/>
  <c r="AC5504" i="3"/>
  <c r="AC5505" i="3"/>
  <c r="AC5506" i="3"/>
  <c r="AC5507" i="3"/>
  <c r="AC5508" i="3"/>
  <c r="AC5509" i="3"/>
  <c r="AN5509" i="3" s="1"/>
  <c r="AC5510" i="3"/>
  <c r="AC5511" i="3"/>
  <c r="AC5512" i="3"/>
  <c r="AC5513" i="3"/>
  <c r="AC5514" i="3"/>
  <c r="AC5515" i="3"/>
  <c r="AC5516" i="3"/>
  <c r="AC5517" i="3"/>
  <c r="AN5517" i="3" s="1"/>
  <c r="AC5518" i="3"/>
  <c r="AC5519" i="3"/>
  <c r="AC5520" i="3"/>
  <c r="AC5521" i="3"/>
  <c r="AC5522" i="3"/>
  <c r="AC5523" i="3"/>
  <c r="AC5524" i="3"/>
  <c r="AC5525" i="3"/>
  <c r="AN5525" i="3" s="1"/>
  <c r="AC5526" i="3"/>
  <c r="AC5527" i="3"/>
  <c r="AC5528" i="3"/>
  <c r="AC5529" i="3"/>
  <c r="AC5530" i="3"/>
  <c r="AC5531" i="3"/>
  <c r="AC5532" i="3"/>
  <c r="AC5533" i="3"/>
  <c r="AN5533" i="3" s="1"/>
  <c r="AC5534" i="3"/>
  <c r="AC5535" i="3"/>
  <c r="AC5536" i="3"/>
  <c r="AC5537" i="3"/>
  <c r="AC5538" i="3"/>
  <c r="AC5539" i="3"/>
  <c r="AC5540" i="3"/>
  <c r="AC5541" i="3"/>
  <c r="AN5541" i="3" s="1"/>
  <c r="AC5542" i="3"/>
  <c r="AC5543" i="3"/>
  <c r="AC5544" i="3"/>
  <c r="AC5545" i="3"/>
  <c r="AC5546" i="3"/>
  <c r="AC5547" i="3"/>
  <c r="AC5548" i="3"/>
  <c r="AC5549" i="3"/>
  <c r="AN5549" i="3" s="1"/>
  <c r="AC5550" i="3"/>
  <c r="AC5551" i="3"/>
  <c r="AC5552" i="3"/>
  <c r="AC5553" i="3"/>
  <c r="AC5554" i="3"/>
  <c r="AC5555" i="3"/>
  <c r="AC5556" i="3"/>
  <c r="AC5557" i="3"/>
  <c r="AN5557" i="3" s="1"/>
  <c r="AC5558" i="3"/>
  <c r="AC5559" i="3"/>
  <c r="AC5560" i="3"/>
  <c r="AC5561" i="3"/>
  <c r="AC5562" i="3"/>
  <c r="AC5563" i="3"/>
  <c r="AC5564" i="3"/>
  <c r="AC5565" i="3"/>
  <c r="AN5565" i="3" s="1"/>
  <c r="AC5566" i="3"/>
  <c r="AC5567" i="3"/>
  <c r="AC5568" i="3"/>
  <c r="AC5569" i="3"/>
  <c r="AC5570" i="3"/>
  <c r="AC5571" i="3"/>
  <c r="AC5572" i="3"/>
  <c r="AC5573" i="3"/>
  <c r="AN5573" i="3" s="1"/>
  <c r="AC5574" i="3"/>
  <c r="AC5575" i="3"/>
  <c r="AC5576" i="3"/>
  <c r="AC5577" i="3"/>
  <c r="AC5578" i="3"/>
  <c r="AC5579" i="3"/>
  <c r="AC5580" i="3"/>
  <c r="AC5581" i="3"/>
  <c r="AN5581" i="3" s="1"/>
  <c r="AC5582" i="3"/>
  <c r="AC5583" i="3"/>
  <c r="AC5584" i="3"/>
  <c r="AC5585" i="3"/>
  <c r="AC5586" i="3"/>
  <c r="AC5587" i="3"/>
  <c r="AC5588" i="3"/>
  <c r="AC5589" i="3"/>
  <c r="AN5589" i="3" s="1"/>
  <c r="AC5590" i="3"/>
  <c r="AC5591" i="3"/>
  <c r="AC5592" i="3"/>
  <c r="AC5593" i="3"/>
  <c r="AC5594" i="3"/>
  <c r="AC5595" i="3"/>
  <c r="AC5596" i="3"/>
  <c r="AC5597" i="3"/>
  <c r="AN5597" i="3" s="1"/>
  <c r="AC5598" i="3"/>
  <c r="AC5599" i="3"/>
  <c r="AC5600" i="3"/>
  <c r="AC5601" i="3"/>
  <c r="AC5602" i="3"/>
  <c r="AC5603" i="3"/>
  <c r="AC5604" i="3"/>
  <c r="AC5605" i="3"/>
  <c r="AN5605" i="3" s="1"/>
  <c r="AC5606" i="3"/>
  <c r="AC5607" i="3"/>
  <c r="AC5608" i="3"/>
  <c r="AC5609" i="3"/>
  <c r="AC5610" i="3"/>
  <c r="AC5611" i="3"/>
  <c r="AC5612" i="3"/>
  <c r="AC5613" i="3"/>
  <c r="AN5613" i="3" s="1"/>
  <c r="AC5614" i="3"/>
  <c r="AC5615" i="3"/>
  <c r="AC5616" i="3"/>
  <c r="AC5617" i="3"/>
  <c r="AC5618" i="3"/>
  <c r="AC5619" i="3"/>
  <c r="AC5620" i="3"/>
  <c r="AC5621" i="3"/>
  <c r="AN5621" i="3" s="1"/>
  <c r="AC5622" i="3"/>
  <c r="AC5623" i="3"/>
  <c r="AC5624" i="3"/>
  <c r="AC5625" i="3"/>
  <c r="AC5626" i="3"/>
  <c r="AC5627" i="3"/>
  <c r="AC5628" i="3"/>
  <c r="AC5629" i="3"/>
  <c r="AN5629" i="3" s="1"/>
  <c r="AC5630" i="3"/>
  <c r="AC5631" i="3"/>
  <c r="AC5632" i="3"/>
  <c r="AC5633" i="3"/>
  <c r="AC5634" i="3"/>
  <c r="AC5635" i="3"/>
  <c r="AC5636" i="3"/>
  <c r="AC5637" i="3"/>
  <c r="AN5637" i="3" s="1"/>
  <c r="AC5638" i="3"/>
  <c r="AC5639" i="3"/>
  <c r="AC5640" i="3"/>
  <c r="AC5641" i="3"/>
  <c r="AC5642" i="3"/>
  <c r="AC5643" i="3"/>
  <c r="AC5644" i="3"/>
  <c r="AC5645" i="3"/>
  <c r="AN5645" i="3" s="1"/>
  <c r="AC5646" i="3"/>
  <c r="AC5647" i="3"/>
  <c r="AC5648" i="3"/>
  <c r="AC5649" i="3"/>
  <c r="AC5650" i="3"/>
  <c r="AC5651" i="3"/>
  <c r="AC5652" i="3"/>
  <c r="AC5653" i="3"/>
  <c r="AN5653" i="3" s="1"/>
  <c r="AC5654" i="3"/>
  <c r="AC5655" i="3"/>
  <c r="AC5656" i="3"/>
  <c r="AC5657" i="3"/>
  <c r="AC5658" i="3"/>
  <c r="AC5659" i="3"/>
  <c r="AC5660" i="3"/>
  <c r="AC5661" i="3"/>
  <c r="AN5661" i="3" s="1"/>
  <c r="AC5662" i="3"/>
  <c r="AC5663" i="3"/>
  <c r="AC5664" i="3"/>
  <c r="AC5665" i="3"/>
  <c r="AC5666" i="3"/>
  <c r="AC5667" i="3"/>
  <c r="AC5668" i="3"/>
  <c r="AC5669" i="3"/>
  <c r="AN5669" i="3" s="1"/>
  <c r="AC5670" i="3"/>
  <c r="AC5671" i="3"/>
  <c r="AC5672" i="3"/>
  <c r="AC5673" i="3"/>
  <c r="AC5674" i="3"/>
  <c r="AC5675" i="3"/>
  <c r="AC5676" i="3"/>
  <c r="AC5677" i="3"/>
  <c r="AN5677" i="3" s="1"/>
  <c r="AC5678" i="3"/>
  <c r="AC5679" i="3"/>
  <c r="AC5680" i="3"/>
  <c r="AC5681" i="3"/>
  <c r="AC5682" i="3"/>
  <c r="AC5683" i="3"/>
  <c r="AC5684" i="3"/>
  <c r="AC5685" i="3"/>
  <c r="AN5685" i="3" s="1"/>
  <c r="AC5686" i="3"/>
  <c r="AC5687" i="3"/>
  <c r="AC5688" i="3"/>
  <c r="AC5689" i="3"/>
  <c r="AC5690" i="3"/>
  <c r="AC5691" i="3"/>
  <c r="AC5692" i="3"/>
  <c r="AC5693" i="3"/>
  <c r="AN5693" i="3" s="1"/>
  <c r="AC5694" i="3"/>
  <c r="AC5695" i="3"/>
  <c r="AC5696" i="3"/>
  <c r="AC5697" i="3"/>
  <c r="AC5698" i="3"/>
  <c r="AC5699" i="3"/>
  <c r="AC5700" i="3"/>
  <c r="AC5701" i="3"/>
  <c r="AN5701" i="3" s="1"/>
  <c r="AC5702" i="3"/>
  <c r="AC5703" i="3"/>
  <c r="AC5704" i="3"/>
  <c r="AC5705" i="3"/>
  <c r="AC5706" i="3"/>
  <c r="AC5707" i="3"/>
  <c r="AC5708" i="3"/>
  <c r="AC5709" i="3"/>
  <c r="AN5709" i="3" s="1"/>
  <c r="AC5710" i="3"/>
  <c r="AC5711" i="3"/>
  <c r="AC5712" i="3"/>
  <c r="AC5713" i="3"/>
  <c r="AC5714" i="3"/>
  <c r="AC5715" i="3"/>
  <c r="AC5716" i="3"/>
  <c r="AC5717" i="3"/>
  <c r="AN5717" i="3" s="1"/>
  <c r="AC5718" i="3"/>
  <c r="AC5719" i="3"/>
  <c r="AC5720" i="3"/>
  <c r="AC5721" i="3"/>
  <c r="AC5722" i="3"/>
  <c r="AC5723" i="3"/>
  <c r="AC5724" i="3"/>
  <c r="AC5725" i="3"/>
  <c r="AN5725" i="3" s="1"/>
  <c r="AC5726" i="3"/>
  <c r="AC5727" i="3"/>
  <c r="AC5728" i="3"/>
  <c r="AC5729" i="3"/>
  <c r="AC5730" i="3"/>
  <c r="AC5731" i="3"/>
  <c r="AC5732" i="3"/>
  <c r="AC5733" i="3"/>
  <c r="AN5733" i="3" s="1"/>
  <c r="AC5734" i="3"/>
  <c r="AC5735" i="3"/>
  <c r="AC5736" i="3"/>
  <c r="AC5737" i="3"/>
  <c r="AC5738" i="3"/>
  <c r="AC5739" i="3"/>
  <c r="AC5740" i="3"/>
  <c r="AC5741" i="3"/>
  <c r="AN5741" i="3" s="1"/>
  <c r="AC5742" i="3"/>
  <c r="AC5743" i="3"/>
  <c r="AC5744" i="3"/>
  <c r="AC5745" i="3"/>
  <c r="AC5746" i="3"/>
  <c r="AC5747" i="3"/>
  <c r="AC5748" i="3"/>
  <c r="AC5749" i="3"/>
  <c r="AN5749" i="3" s="1"/>
  <c r="AC5750" i="3"/>
  <c r="AC5751" i="3"/>
  <c r="AC5752" i="3"/>
  <c r="AC5753" i="3"/>
  <c r="AC5754" i="3"/>
  <c r="AC5755" i="3"/>
  <c r="AC5756" i="3"/>
  <c r="AC5757" i="3"/>
  <c r="AN5757" i="3" s="1"/>
  <c r="AC5758" i="3"/>
  <c r="AC5759" i="3"/>
  <c r="AC5760" i="3"/>
  <c r="AC5761" i="3"/>
  <c r="AC5762" i="3"/>
  <c r="AC5763" i="3"/>
  <c r="AC5764" i="3"/>
  <c r="AC5765" i="3"/>
  <c r="AN5765" i="3" s="1"/>
  <c r="AC5766" i="3"/>
  <c r="AC5767" i="3"/>
  <c r="AC5768" i="3"/>
  <c r="AC5769" i="3"/>
  <c r="AC5770" i="3"/>
  <c r="AC5771" i="3"/>
  <c r="AC5772" i="3"/>
  <c r="AC5773" i="3"/>
  <c r="AN5773" i="3" s="1"/>
  <c r="AC5774" i="3"/>
  <c r="AC5775" i="3"/>
  <c r="AC5776" i="3"/>
  <c r="AC5777" i="3"/>
  <c r="AC5778" i="3"/>
  <c r="AC5779" i="3"/>
  <c r="AC5780" i="3"/>
  <c r="AC5781" i="3"/>
  <c r="AN5781" i="3" s="1"/>
  <c r="AC5782" i="3"/>
  <c r="AC5783" i="3"/>
  <c r="AC5784" i="3"/>
  <c r="AC5785" i="3"/>
  <c r="AC5786" i="3"/>
  <c r="AC5787" i="3"/>
  <c r="AC5788" i="3"/>
  <c r="AC5789" i="3"/>
  <c r="AN5789" i="3" s="1"/>
  <c r="AC5790" i="3"/>
  <c r="AC5791" i="3"/>
  <c r="AC5792" i="3"/>
  <c r="AC5793" i="3"/>
  <c r="AC5794" i="3"/>
  <c r="AC5795" i="3"/>
  <c r="AC5796" i="3"/>
  <c r="AC5797" i="3"/>
  <c r="AN5797" i="3" s="1"/>
  <c r="AC5798" i="3"/>
  <c r="AC5799" i="3"/>
  <c r="AC5800" i="3"/>
  <c r="AC5801" i="3"/>
  <c r="AC5802" i="3"/>
  <c r="AC5803" i="3"/>
  <c r="AC5804" i="3"/>
  <c r="AC5805" i="3"/>
  <c r="AN5805" i="3" s="1"/>
  <c r="AC5806" i="3"/>
  <c r="AC5807" i="3"/>
  <c r="AC5808" i="3"/>
  <c r="AC5809" i="3"/>
  <c r="AC5810" i="3"/>
  <c r="AC5811" i="3"/>
  <c r="AC5812" i="3"/>
  <c r="AC5813" i="3"/>
  <c r="AN5813" i="3" s="1"/>
  <c r="AC5814" i="3"/>
  <c r="AC5815" i="3"/>
  <c r="AC5816" i="3"/>
  <c r="AC5817" i="3"/>
  <c r="AC5818" i="3"/>
  <c r="AC5819" i="3"/>
  <c r="AC5820" i="3"/>
  <c r="AC5821" i="3"/>
  <c r="AN5821" i="3" s="1"/>
  <c r="AC5822" i="3"/>
  <c r="AC5823" i="3"/>
  <c r="AC5824" i="3"/>
  <c r="AC5825" i="3"/>
  <c r="AC5826" i="3"/>
  <c r="AC5827" i="3"/>
  <c r="AC5828" i="3"/>
  <c r="AC5829" i="3"/>
  <c r="AN5829" i="3" s="1"/>
  <c r="AC5830" i="3"/>
  <c r="AC5831" i="3"/>
  <c r="AC5832" i="3"/>
  <c r="AC5833" i="3"/>
  <c r="AC5834" i="3"/>
  <c r="AC5835" i="3"/>
  <c r="AC5836" i="3"/>
  <c r="AC5837" i="3"/>
  <c r="AN5837" i="3" s="1"/>
  <c r="AC5838" i="3"/>
  <c r="AC5839" i="3"/>
  <c r="AC5840" i="3"/>
  <c r="AC5841" i="3"/>
  <c r="AC5842" i="3"/>
  <c r="AC5843" i="3"/>
  <c r="AC5844" i="3"/>
  <c r="AC5845" i="3"/>
  <c r="AN5845" i="3" s="1"/>
  <c r="AC5846" i="3"/>
  <c r="AC5847" i="3"/>
  <c r="AC5848" i="3"/>
  <c r="AC5849" i="3"/>
  <c r="AC5850" i="3"/>
  <c r="AC5851" i="3"/>
  <c r="AC5852" i="3"/>
  <c r="AC5853" i="3"/>
  <c r="AN5853" i="3" s="1"/>
  <c r="AC5854" i="3"/>
  <c r="AC5855" i="3"/>
  <c r="AC5856" i="3"/>
  <c r="AC5857" i="3"/>
  <c r="AC5858" i="3"/>
  <c r="AC5859" i="3"/>
  <c r="AC5860" i="3"/>
  <c r="AC5861" i="3"/>
  <c r="AN5861" i="3" s="1"/>
  <c r="AC5862" i="3"/>
  <c r="AC5863" i="3"/>
  <c r="AC5864" i="3"/>
  <c r="AC5865" i="3"/>
  <c r="AC5866" i="3"/>
  <c r="AC5867" i="3"/>
  <c r="AC5868" i="3"/>
  <c r="AC5869" i="3"/>
  <c r="AN5869" i="3" s="1"/>
  <c r="AC5870" i="3"/>
  <c r="AC5871" i="3"/>
  <c r="AC5872" i="3"/>
  <c r="AC5873" i="3"/>
  <c r="AC5874" i="3"/>
  <c r="AC5875" i="3"/>
  <c r="AC5876" i="3"/>
  <c r="AC5877" i="3"/>
  <c r="AN5877" i="3" s="1"/>
  <c r="AC5878" i="3"/>
  <c r="AC5879" i="3"/>
  <c r="AC5880" i="3"/>
  <c r="AC5881" i="3"/>
  <c r="AC5882" i="3"/>
  <c r="AC5883" i="3"/>
  <c r="AC5884" i="3"/>
  <c r="AC5885" i="3"/>
  <c r="AN5885" i="3" s="1"/>
  <c r="AC5886" i="3"/>
  <c r="AC5887" i="3"/>
  <c r="AC5888" i="3"/>
  <c r="AC5889" i="3"/>
  <c r="AC5890" i="3"/>
  <c r="AC5891" i="3"/>
  <c r="AC5892" i="3"/>
  <c r="AC5893" i="3"/>
  <c r="AN5893" i="3" s="1"/>
  <c r="AC5894" i="3"/>
  <c r="AC5895" i="3"/>
  <c r="AC5896" i="3"/>
  <c r="AC5897" i="3"/>
  <c r="AC5898" i="3"/>
  <c r="AC5899" i="3"/>
  <c r="AC5900" i="3"/>
  <c r="AC5901" i="3"/>
  <c r="AN5901" i="3" s="1"/>
  <c r="AC5902" i="3"/>
  <c r="AC5903" i="3"/>
  <c r="AC5904" i="3"/>
  <c r="AC5905" i="3"/>
  <c r="AC5906" i="3"/>
  <c r="AC5907" i="3"/>
  <c r="AC5908" i="3"/>
  <c r="AC5909" i="3"/>
  <c r="AN5909" i="3" s="1"/>
  <c r="AC5910" i="3"/>
  <c r="AC5911" i="3"/>
  <c r="AC5912" i="3"/>
  <c r="AC5913" i="3"/>
  <c r="AC5914" i="3"/>
  <c r="AC5915" i="3"/>
  <c r="AC5916" i="3"/>
  <c r="AC5917" i="3"/>
  <c r="AN5917" i="3" s="1"/>
  <c r="AC5918" i="3"/>
  <c r="AC5919" i="3"/>
  <c r="AC5920" i="3"/>
  <c r="AC5921" i="3"/>
  <c r="AC5922" i="3"/>
  <c r="AC5923" i="3"/>
  <c r="AC5924" i="3"/>
  <c r="AC5925" i="3"/>
  <c r="AN5925" i="3" s="1"/>
  <c r="AC5926" i="3"/>
  <c r="AC5927" i="3"/>
  <c r="AC5928" i="3"/>
  <c r="AC5929" i="3"/>
  <c r="AC5930" i="3"/>
  <c r="AC5931" i="3"/>
  <c r="AC5932" i="3"/>
  <c r="AC5933" i="3"/>
  <c r="AN5933" i="3" s="1"/>
  <c r="AC5934" i="3"/>
  <c r="AC5935" i="3"/>
  <c r="AC5936" i="3"/>
  <c r="AC5937" i="3"/>
  <c r="AC5938" i="3"/>
  <c r="AC5939" i="3"/>
  <c r="AC5940" i="3"/>
  <c r="AC5941" i="3"/>
  <c r="AN5941" i="3" s="1"/>
  <c r="AC5942" i="3"/>
  <c r="AC5943" i="3"/>
  <c r="AC5944" i="3"/>
  <c r="AC5945" i="3"/>
  <c r="AC5946" i="3"/>
  <c r="AC5947" i="3"/>
  <c r="AC5948" i="3"/>
  <c r="AC5949" i="3"/>
  <c r="AN5949" i="3" s="1"/>
  <c r="AC5950" i="3"/>
  <c r="AD5458" i="3"/>
  <c r="AD5459" i="3"/>
  <c r="AD5460" i="3"/>
  <c r="AD5461" i="3"/>
  <c r="AD5462" i="3"/>
  <c r="AD5463" i="3"/>
  <c r="AD5464" i="3"/>
  <c r="AN5464" i="3" s="1"/>
  <c r="AD5465" i="3"/>
  <c r="AD5466" i="3"/>
  <c r="AD5467" i="3"/>
  <c r="AD5468" i="3"/>
  <c r="AD5469" i="3"/>
  <c r="AD5470" i="3"/>
  <c r="AD5471" i="3"/>
  <c r="AD5472" i="3"/>
  <c r="AN5472" i="3" s="1"/>
  <c r="AD5473" i="3"/>
  <c r="AD5474" i="3"/>
  <c r="AD5475" i="3"/>
  <c r="AD5476" i="3"/>
  <c r="AD5477" i="3"/>
  <c r="AD5478" i="3"/>
  <c r="AD5479" i="3"/>
  <c r="AD5480" i="3"/>
  <c r="AN5480" i="3" s="1"/>
  <c r="AD5481" i="3"/>
  <c r="AD5482" i="3"/>
  <c r="AD5483" i="3"/>
  <c r="AD5484" i="3"/>
  <c r="AD5485" i="3"/>
  <c r="AD5486" i="3"/>
  <c r="AD5487" i="3"/>
  <c r="AD5488" i="3"/>
  <c r="AN5488" i="3" s="1"/>
  <c r="AD5489" i="3"/>
  <c r="AD5490" i="3"/>
  <c r="AD5491" i="3"/>
  <c r="AD5492" i="3"/>
  <c r="AD5493" i="3"/>
  <c r="AD5494" i="3"/>
  <c r="AD5495" i="3"/>
  <c r="AD5496" i="3"/>
  <c r="AN5496" i="3" s="1"/>
  <c r="AD5497" i="3"/>
  <c r="AD5498" i="3"/>
  <c r="AD5499" i="3"/>
  <c r="AD5500" i="3"/>
  <c r="AD5501" i="3"/>
  <c r="AD5502" i="3"/>
  <c r="AD5503" i="3"/>
  <c r="AD5504" i="3"/>
  <c r="AN5504" i="3" s="1"/>
  <c r="AD5505" i="3"/>
  <c r="AD5506" i="3"/>
  <c r="AD5507" i="3"/>
  <c r="AD5508" i="3"/>
  <c r="AD5509" i="3"/>
  <c r="AD5510" i="3"/>
  <c r="AD5511" i="3"/>
  <c r="AD5512" i="3"/>
  <c r="AN5512" i="3" s="1"/>
  <c r="AD5513" i="3"/>
  <c r="AD5514" i="3"/>
  <c r="AD5515" i="3"/>
  <c r="AD5516" i="3"/>
  <c r="AD5517" i="3"/>
  <c r="AD5518" i="3"/>
  <c r="AD5519" i="3"/>
  <c r="AD5520" i="3"/>
  <c r="AN5520" i="3" s="1"/>
  <c r="AD5521" i="3"/>
  <c r="AD5522" i="3"/>
  <c r="AD5523" i="3"/>
  <c r="AD5524" i="3"/>
  <c r="AD5525" i="3"/>
  <c r="AD5526" i="3"/>
  <c r="AD5527" i="3"/>
  <c r="AD5528" i="3"/>
  <c r="AN5528" i="3" s="1"/>
  <c r="AD5529" i="3"/>
  <c r="AD5530" i="3"/>
  <c r="AD5531" i="3"/>
  <c r="AD5532" i="3"/>
  <c r="AD5533" i="3"/>
  <c r="AD5534" i="3"/>
  <c r="AD5535" i="3"/>
  <c r="AD5536" i="3"/>
  <c r="AN5536" i="3" s="1"/>
  <c r="AD5537" i="3"/>
  <c r="AD5538" i="3"/>
  <c r="AD5539" i="3"/>
  <c r="AD5540" i="3"/>
  <c r="AD5541" i="3"/>
  <c r="AD5542" i="3"/>
  <c r="AD5543" i="3"/>
  <c r="AD5544" i="3"/>
  <c r="AN5544" i="3" s="1"/>
  <c r="AD5545" i="3"/>
  <c r="AD5546" i="3"/>
  <c r="AD5547" i="3"/>
  <c r="AD5548" i="3"/>
  <c r="AD5549" i="3"/>
  <c r="AD5550" i="3"/>
  <c r="AD5551" i="3"/>
  <c r="AD5552" i="3"/>
  <c r="AN5552" i="3" s="1"/>
  <c r="AD5553" i="3"/>
  <c r="AD5554" i="3"/>
  <c r="AD5555" i="3"/>
  <c r="AD5556" i="3"/>
  <c r="AD5557" i="3"/>
  <c r="AD5558" i="3"/>
  <c r="AD5559" i="3"/>
  <c r="AD5560" i="3"/>
  <c r="AN5560" i="3" s="1"/>
  <c r="AD5561" i="3"/>
  <c r="AD5562" i="3"/>
  <c r="AD5563" i="3"/>
  <c r="AD5564" i="3"/>
  <c r="AD5565" i="3"/>
  <c r="AD5566" i="3"/>
  <c r="AD5567" i="3"/>
  <c r="AD5568" i="3"/>
  <c r="AN5568" i="3" s="1"/>
  <c r="AD5569" i="3"/>
  <c r="AD5570" i="3"/>
  <c r="AD5571" i="3"/>
  <c r="AD5572" i="3"/>
  <c r="AD5573" i="3"/>
  <c r="AD5574" i="3"/>
  <c r="AD5575" i="3"/>
  <c r="AD5576" i="3"/>
  <c r="AN5576" i="3" s="1"/>
  <c r="AD5577" i="3"/>
  <c r="AD5578" i="3"/>
  <c r="AD5579" i="3"/>
  <c r="AD5580" i="3"/>
  <c r="AD5581" i="3"/>
  <c r="AD5582" i="3"/>
  <c r="AD5583" i="3"/>
  <c r="AD5584" i="3"/>
  <c r="AN5584" i="3" s="1"/>
  <c r="AD5585" i="3"/>
  <c r="AD5586" i="3"/>
  <c r="AD5587" i="3"/>
  <c r="AD5588" i="3"/>
  <c r="AD5589" i="3"/>
  <c r="AD5590" i="3"/>
  <c r="AD5591" i="3"/>
  <c r="AD5592" i="3"/>
  <c r="AN5592" i="3" s="1"/>
  <c r="AD5593" i="3"/>
  <c r="AD5594" i="3"/>
  <c r="AD5595" i="3"/>
  <c r="AD5596" i="3"/>
  <c r="AD5597" i="3"/>
  <c r="AD5598" i="3"/>
  <c r="AD5599" i="3"/>
  <c r="AD5600" i="3"/>
  <c r="AN5600" i="3" s="1"/>
  <c r="AD5601" i="3"/>
  <c r="AD5602" i="3"/>
  <c r="AD5603" i="3"/>
  <c r="AD5604" i="3"/>
  <c r="AD5605" i="3"/>
  <c r="AD5606" i="3"/>
  <c r="AD5607" i="3"/>
  <c r="AD5608" i="3"/>
  <c r="AN5608" i="3" s="1"/>
  <c r="AD5609" i="3"/>
  <c r="AD5610" i="3"/>
  <c r="AD5611" i="3"/>
  <c r="AD5612" i="3"/>
  <c r="AD5613" i="3"/>
  <c r="AD5614" i="3"/>
  <c r="AD5615" i="3"/>
  <c r="AD5616" i="3"/>
  <c r="AN5616" i="3" s="1"/>
  <c r="AD5617" i="3"/>
  <c r="AD5618" i="3"/>
  <c r="AD5619" i="3"/>
  <c r="AD5620" i="3"/>
  <c r="AD5621" i="3"/>
  <c r="AD5622" i="3"/>
  <c r="AD5623" i="3"/>
  <c r="AD5624" i="3"/>
  <c r="AN5624" i="3" s="1"/>
  <c r="AD5625" i="3"/>
  <c r="AD5626" i="3"/>
  <c r="AD5627" i="3"/>
  <c r="AD5628" i="3"/>
  <c r="AD5629" i="3"/>
  <c r="AD5630" i="3"/>
  <c r="AD5631" i="3"/>
  <c r="AD5632" i="3"/>
  <c r="AN5632" i="3" s="1"/>
  <c r="AD5633" i="3"/>
  <c r="AD5634" i="3"/>
  <c r="AD5635" i="3"/>
  <c r="AD5636" i="3"/>
  <c r="AD5637" i="3"/>
  <c r="AD5638" i="3"/>
  <c r="AD5639" i="3"/>
  <c r="AD5640" i="3"/>
  <c r="AN5640" i="3" s="1"/>
  <c r="AD5641" i="3"/>
  <c r="AD5642" i="3"/>
  <c r="AD5643" i="3"/>
  <c r="AD5644" i="3"/>
  <c r="AD5645" i="3"/>
  <c r="AD5646" i="3"/>
  <c r="AD5647" i="3"/>
  <c r="AD5648" i="3"/>
  <c r="AN5648" i="3" s="1"/>
  <c r="AD5649" i="3"/>
  <c r="AD5650" i="3"/>
  <c r="AD5651" i="3"/>
  <c r="AD5652" i="3"/>
  <c r="AD5653" i="3"/>
  <c r="AD5654" i="3"/>
  <c r="AD5655" i="3"/>
  <c r="AD5656" i="3"/>
  <c r="AN5656" i="3" s="1"/>
  <c r="AD5657" i="3"/>
  <c r="AD5658" i="3"/>
  <c r="AD5659" i="3"/>
  <c r="AD5660" i="3"/>
  <c r="AD5661" i="3"/>
  <c r="AD5662" i="3"/>
  <c r="AD5663" i="3"/>
  <c r="AD5664" i="3"/>
  <c r="AN5664" i="3" s="1"/>
  <c r="AD5665" i="3"/>
  <c r="AD5666" i="3"/>
  <c r="AD5667" i="3"/>
  <c r="AD5668" i="3"/>
  <c r="AD5669" i="3"/>
  <c r="AD5670" i="3"/>
  <c r="AD5671" i="3"/>
  <c r="AD5672" i="3"/>
  <c r="AN5672" i="3" s="1"/>
  <c r="AD5673" i="3"/>
  <c r="AD5674" i="3"/>
  <c r="AD5675" i="3"/>
  <c r="AD5676" i="3"/>
  <c r="AD5677" i="3"/>
  <c r="AD5678" i="3"/>
  <c r="AD5679" i="3"/>
  <c r="AD5680" i="3"/>
  <c r="AN5680" i="3" s="1"/>
  <c r="AD5681" i="3"/>
  <c r="AD5682" i="3"/>
  <c r="AD5683" i="3"/>
  <c r="AD5684" i="3"/>
  <c r="AD5685" i="3"/>
  <c r="AD5686" i="3"/>
  <c r="AD5687" i="3"/>
  <c r="AD5688" i="3"/>
  <c r="AN5688" i="3" s="1"/>
  <c r="AD5689" i="3"/>
  <c r="AD5690" i="3"/>
  <c r="AD5691" i="3"/>
  <c r="AD5692" i="3"/>
  <c r="AD5693" i="3"/>
  <c r="AD5694" i="3"/>
  <c r="AD5695" i="3"/>
  <c r="AD5696" i="3"/>
  <c r="AN5696" i="3" s="1"/>
  <c r="AD5697" i="3"/>
  <c r="AD5698" i="3"/>
  <c r="AD5699" i="3"/>
  <c r="AD5700" i="3"/>
  <c r="AD5701" i="3"/>
  <c r="AD5702" i="3"/>
  <c r="AD5703" i="3"/>
  <c r="AD5704" i="3"/>
  <c r="AN5704" i="3" s="1"/>
  <c r="AD5705" i="3"/>
  <c r="AD5706" i="3"/>
  <c r="AD5707" i="3"/>
  <c r="AD5708" i="3"/>
  <c r="AD5709" i="3"/>
  <c r="AD5710" i="3"/>
  <c r="AD5711" i="3"/>
  <c r="AD5712" i="3"/>
  <c r="AN5712" i="3" s="1"/>
  <c r="AD5713" i="3"/>
  <c r="AD5714" i="3"/>
  <c r="AD5715" i="3"/>
  <c r="AD5716" i="3"/>
  <c r="AD5717" i="3"/>
  <c r="AD5718" i="3"/>
  <c r="AD5719" i="3"/>
  <c r="AD5720" i="3"/>
  <c r="AN5720" i="3" s="1"/>
  <c r="AD5721" i="3"/>
  <c r="AD5722" i="3"/>
  <c r="AD5723" i="3"/>
  <c r="AD5724" i="3"/>
  <c r="AD5725" i="3"/>
  <c r="AD5726" i="3"/>
  <c r="AD5727" i="3"/>
  <c r="AD5728" i="3"/>
  <c r="AN5728" i="3" s="1"/>
  <c r="AD5729" i="3"/>
  <c r="AD5730" i="3"/>
  <c r="AD5731" i="3"/>
  <c r="AD5732" i="3"/>
  <c r="AD5733" i="3"/>
  <c r="AD5734" i="3"/>
  <c r="AD5735" i="3"/>
  <c r="AD5736" i="3"/>
  <c r="AN5736" i="3" s="1"/>
  <c r="AD5737" i="3"/>
  <c r="AD5738" i="3"/>
  <c r="AD5739" i="3"/>
  <c r="AD5740" i="3"/>
  <c r="AD5741" i="3"/>
  <c r="AD5742" i="3"/>
  <c r="AD5743" i="3"/>
  <c r="AD5744" i="3"/>
  <c r="AN5744" i="3" s="1"/>
  <c r="AD5745" i="3"/>
  <c r="AD5746" i="3"/>
  <c r="AD5747" i="3"/>
  <c r="AD5748" i="3"/>
  <c r="AD5749" i="3"/>
  <c r="AD5750" i="3"/>
  <c r="AD5751" i="3"/>
  <c r="AD5752" i="3"/>
  <c r="AN5752" i="3" s="1"/>
  <c r="AD5753" i="3"/>
  <c r="AD5754" i="3"/>
  <c r="AD5755" i="3"/>
  <c r="AD5756" i="3"/>
  <c r="AD5757" i="3"/>
  <c r="AD5758" i="3"/>
  <c r="AD5759" i="3"/>
  <c r="AD5760" i="3"/>
  <c r="AN5760" i="3" s="1"/>
  <c r="AD5761" i="3"/>
  <c r="AD5762" i="3"/>
  <c r="AD5763" i="3"/>
  <c r="AD5764" i="3"/>
  <c r="AD5765" i="3"/>
  <c r="AD5766" i="3"/>
  <c r="AD5767" i="3"/>
  <c r="AD5768" i="3"/>
  <c r="AN5768" i="3" s="1"/>
  <c r="AD5769" i="3"/>
  <c r="AD5770" i="3"/>
  <c r="AD5771" i="3"/>
  <c r="AD5772" i="3"/>
  <c r="AD5773" i="3"/>
  <c r="AD5774" i="3"/>
  <c r="AD5775" i="3"/>
  <c r="AD5776" i="3"/>
  <c r="AN5776" i="3" s="1"/>
  <c r="AD5777" i="3"/>
  <c r="AD5778" i="3"/>
  <c r="AD5779" i="3"/>
  <c r="AD5780" i="3"/>
  <c r="AD5781" i="3"/>
  <c r="AD5782" i="3"/>
  <c r="AD5783" i="3"/>
  <c r="AD5784" i="3"/>
  <c r="AN5784" i="3" s="1"/>
  <c r="AD5785" i="3"/>
  <c r="AD5786" i="3"/>
  <c r="AD5787" i="3"/>
  <c r="AD5788" i="3"/>
  <c r="AD5789" i="3"/>
  <c r="AD5790" i="3"/>
  <c r="AD5791" i="3"/>
  <c r="AD5792" i="3"/>
  <c r="AN5792" i="3" s="1"/>
  <c r="AD5793" i="3"/>
  <c r="AD5794" i="3"/>
  <c r="AD5795" i="3"/>
  <c r="AD5796" i="3"/>
  <c r="AD5797" i="3"/>
  <c r="AD5798" i="3"/>
  <c r="AD5799" i="3"/>
  <c r="AD5800" i="3"/>
  <c r="AN5800" i="3" s="1"/>
  <c r="AD5801" i="3"/>
  <c r="AD5802" i="3"/>
  <c r="AD5803" i="3"/>
  <c r="AD5804" i="3"/>
  <c r="AD5805" i="3"/>
  <c r="AD5806" i="3"/>
  <c r="AD5807" i="3"/>
  <c r="AD5808" i="3"/>
  <c r="AN5808" i="3" s="1"/>
  <c r="AD5809" i="3"/>
  <c r="AD5810" i="3"/>
  <c r="AD5811" i="3"/>
  <c r="AD5812" i="3"/>
  <c r="AD5813" i="3"/>
  <c r="AD5814" i="3"/>
  <c r="AD5815" i="3"/>
  <c r="AD5816" i="3"/>
  <c r="AN5816" i="3" s="1"/>
  <c r="AD5817" i="3"/>
  <c r="AD5818" i="3"/>
  <c r="AD5819" i="3"/>
  <c r="AD5820" i="3"/>
  <c r="AD5821" i="3"/>
  <c r="AD5822" i="3"/>
  <c r="AD5823" i="3"/>
  <c r="AD5824" i="3"/>
  <c r="AN5824" i="3" s="1"/>
  <c r="AD5825" i="3"/>
  <c r="AD5826" i="3"/>
  <c r="AD5827" i="3"/>
  <c r="AD5828" i="3"/>
  <c r="AD5829" i="3"/>
  <c r="AD5830" i="3"/>
  <c r="AD5831" i="3"/>
  <c r="AD5832" i="3"/>
  <c r="AN5832" i="3" s="1"/>
  <c r="AD5833" i="3"/>
  <c r="AD5834" i="3"/>
  <c r="AD5835" i="3"/>
  <c r="AD5836" i="3"/>
  <c r="AD5837" i="3"/>
  <c r="AD5838" i="3"/>
  <c r="AD5839" i="3"/>
  <c r="AD5840" i="3"/>
  <c r="AN5840" i="3" s="1"/>
  <c r="AD5841" i="3"/>
  <c r="AD5842" i="3"/>
  <c r="AD5843" i="3"/>
  <c r="AD5844" i="3"/>
  <c r="AD5845" i="3"/>
  <c r="AD5846" i="3"/>
  <c r="AD5847" i="3"/>
  <c r="AD5848" i="3"/>
  <c r="AN5848" i="3" s="1"/>
  <c r="AD5849" i="3"/>
  <c r="AD5850" i="3"/>
  <c r="AD5851" i="3"/>
  <c r="AD5852" i="3"/>
  <c r="AD5853" i="3"/>
  <c r="AD5854" i="3"/>
  <c r="AD5855" i="3"/>
  <c r="AD5856" i="3"/>
  <c r="AN5856" i="3" s="1"/>
  <c r="AD5857" i="3"/>
  <c r="AD5858" i="3"/>
  <c r="AD5859" i="3"/>
  <c r="AD5860" i="3"/>
  <c r="AD5861" i="3"/>
  <c r="AD5862" i="3"/>
  <c r="AD5863" i="3"/>
  <c r="AD5864" i="3"/>
  <c r="AN5864" i="3" s="1"/>
  <c r="AD5865" i="3"/>
  <c r="AD5866" i="3"/>
  <c r="AD5867" i="3"/>
  <c r="AD5868" i="3"/>
  <c r="AD5869" i="3"/>
  <c r="AD5870" i="3"/>
  <c r="AD5871" i="3"/>
  <c r="AD5872" i="3"/>
  <c r="AN5872" i="3" s="1"/>
  <c r="AD5873" i="3"/>
  <c r="AD5874" i="3"/>
  <c r="AD5875" i="3"/>
  <c r="AD5876" i="3"/>
  <c r="AD5877" i="3"/>
  <c r="AD5878" i="3"/>
  <c r="AD5879" i="3"/>
  <c r="AD5880" i="3"/>
  <c r="AN5880" i="3" s="1"/>
  <c r="AD5881" i="3"/>
  <c r="AD5882" i="3"/>
  <c r="AD5883" i="3"/>
  <c r="AD5884" i="3"/>
  <c r="AD5885" i="3"/>
  <c r="AD5886" i="3"/>
  <c r="AD5887" i="3"/>
  <c r="AD5888" i="3"/>
  <c r="AN5888" i="3" s="1"/>
  <c r="AD5889" i="3"/>
  <c r="AD5890" i="3"/>
  <c r="AD5891" i="3"/>
  <c r="AD5892" i="3"/>
  <c r="AD5893" i="3"/>
  <c r="AD5894" i="3"/>
  <c r="AD5895" i="3"/>
  <c r="AD5896" i="3"/>
  <c r="AN5896" i="3" s="1"/>
  <c r="AD5897" i="3"/>
  <c r="AD5898" i="3"/>
  <c r="AD5899" i="3"/>
  <c r="AD5900" i="3"/>
  <c r="AD5901" i="3"/>
  <c r="AD5902" i="3"/>
  <c r="AD5903" i="3"/>
  <c r="AD5904" i="3"/>
  <c r="AN5904" i="3" s="1"/>
  <c r="AD5905" i="3"/>
  <c r="AD5906" i="3"/>
  <c r="AD5907" i="3"/>
  <c r="AD5908" i="3"/>
  <c r="AD5909" i="3"/>
  <c r="AD5910" i="3"/>
  <c r="AD5911" i="3"/>
  <c r="AD5912" i="3"/>
  <c r="AN5912" i="3" s="1"/>
  <c r="AD5913" i="3"/>
  <c r="AD5914" i="3"/>
  <c r="AD5915" i="3"/>
  <c r="AD5916" i="3"/>
  <c r="AD5917" i="3"/>
  <c r="AD5918" i="3"/>
  <c r="AD5919" i="3"/>
  <c r="AD5920" i="3"/>
  <c r="AN5920" i="3" s="1"/>
  <c r="AD5921" i="3"/>
  <c r="AD5922" i="3"/>
  <c r="AD5923" i="3"/>
  <c r="AD5924" i="3"/>
  <c r="AD5925" i="3"/>
  <c r="AD5926" i="3"/>
  <c r="AD5927" i="3"/>
  <c r="AD5928" i="3"/>
  <c r="AN5928" i="3" s="1"/>
  <c r="AD5929" i="3"/>
  <c r="AD5930" i="3"/>
  <c r="AD5931" i="3"/>
  <c r="AD5932" i="3"/>
  <c r="AD5933" i="3"/>
  <c r="AD5934" i="3"/>
  <c r="AD5935" i="3"/>
  <c r="AD5936" i="3"/>
  <c r="AN5936" i="3" s="1"/>
  <c r="AD5937" i="3"/>
  <c r="AD5938" i="3"/>
  <c r="AD5939" i="3"/>
  <c r="AD5940" i="3"/>
  <c r="AD5941" i="3"/>
  <c r="AD5942" i="3"/>
  <c r="AD5943" i="3"/>
  <c r="AD5944" i="3"/>
  <c r="AN5944" i="3" s="1"/>
  <c r="AD5945" i="3"/>
  <c r="AD5946" i="3"/>
  <c r="AD5947" i="3"/>
  <c r="AD5948" i="3"/>
  <c r="AD5949" i="3"/>
  <c r="AD5950" i="3"/>
  <c r="AE5458" i="3"/>
  <c r="AE5459" i="3"/>
  <c r="AN5459" i="3" s="1"/>
  <c r="AE5460" i="3"/>
  <c r="AE5461" i="3"/>
  <c r="AE5462" i="3"/>
  <c r="AE5463" i="3"/>
  <c r="AE5464" i="3"/>
  <c r="AE5465" i="3"/>
  <c r="AE5466" i="3"/>
  <c r="AE5467" i="3"/>
  <c r="AN5467" i="3" s="1"/>
  <c r="AE5468" i="3"/>
  <c r="AE5469" i="3"/>
  <c r="AE5470" i="3"/>
  <c r="AE5471" i="3"/>
  <c r="AE5472" i="3"/>
  <c r="AE5473" i="3"/>
  <c r="AE5474" i="3"/>
  <c r="AE5475" i="3"/>
  <c r="AN5475" i="3" s="1"/>
  <c r="AE5476" i="3"/>
  <c r="AE5477" i="3"/>
  <c r="AE5478" i="3"/>
  <c r="AE5479" i="3"/>
  <c r="AE5480" i="3"/>
  <c r="AE5481" i="3"/>
  <c r="AE5482" i="3"/>
  <c r="AE5483" i="3"/>
  <c r="AN5483" i="3" s="1"/>
  <c r="AE5484" i="3"/>
  <c r="AE5485" i="3"/>
  <c r="AE5486" i="3"/>
  <c r="AE5487" i="3"/>
  <c r="AE5488" i="3"/>
  <c r="AE5489" i="3"/>
  <c r="AE5490" i="3"/>
  <c r="AE5491" i="3"/>
  <c r="AN5491" i="3" s="1"/>
  <c r="AE5492" i="3"/>
  <c r="AE5493" i="3"/>
  <c r="AE5494" i="3"/>
  <c r="AE5495" i="3"/>
  <c r="AE5496" i="3"/>
  <c r="AE5497" i="3"/>
  <c r="AE5498" i="3"/>
  <c r="AE5499" i="3"/>
  <c r="AN5499" i="3" s="1"/>
  <c r="AE5500" i="3"/>
  <c r="AE5501" i="3"/>
  <c r="AE5502" i="3"/>
  <c r="AE5503" i="3"/>
  <c r="AE5504" i="3"/>
  <c r="AE5505" i="3"/>
  <c r="AE5506" i="3"/>
  <c r="AE5507" i="3"/>
  <c r="AN5507" i="3" s="1"/>
  <c r="AE5508" i="3"/>
  <c r="AE5509" i="3"/>
  <c r="AE5510" i="3"/>
  <c r="AE5511" i="3"/>
  <c r="AE5512" i="3"/>
  <c r="AE5513" i="3"/>
  <c r="AE5514" i="3"/>
  <c r="AE5515" i="3"/>
  <c r="AN5515" i="3" s="1"/>
  <c r="AE5516" i="3"/>
  <c r="AE5517" i="3"/>
  <c r="AE5518" i="3"/>
  <c r="AE5519" i="3"/>
  <c r="AE5520" i="3"/>
  <c r="AE5521" i="3"/>
  <c r="AE5522" i="3"/>
  <c r="AE5523" i="3"/>
  <c r="AN5523" i="3" s="1"/>
  <c r="AE5524" i="3"/>
  <c r="AE5525" i="3"/>
  <c r="AE5526" i="3"/>
  <c r="AE5527" i="3"/>
  <c r="AE5528" i="3"/>
  <c r="AE5529" i="3"/>
  <c r="AE5530" i="3"/>
  <c r="AE5531" i="3"/>
  <c r="AN5531" i="3" s="1"/>
  <c r="AE5532" i="3"/>
  <c r="AE5533" i="3"/>
  <c r="AE5534" i="3"/>
  <c r="AE5535" i="3"/>
  <c r="AE5536" i="3"/>
  <c r="AE5537" i="3"/>
  <c r="AE5538" i="3"/>
  <c r="AE5539" i="3"/>
  <c r="AN5539" i="3" s="1"/>
  <c r="AE5540" i="3"/>
  <c r="AE5541" i="3"/>
  <c r="AE5542" i="3"/>
  <c r="AE5543" i="3"/>
  <c r="AE5544" i="3"/>
  <c r="AE5545" i="3"/>
  <c r="AE5546" i="3"/>
  <c r="AE5547" i="3"/>
  <c r="AN5547" i="3" s="1"/>
  <c r="AE5548" i="3"/>
  <c r="AE5549" i="3"/>
  <c r="AE5550" i="3"/>
  <c r="AE5551" i="3"/>
  <c r="AE5552" i="3"/>
  <c r="AE5553" i="3"/>
  <c r="AE5554" i="3"/>
  <c r="AE5555" i="3"/>
  <c r="AN5555" i="3" s="1"/>
  <c r="AE5556" i="3"/>
  <c r="AE5557" i="3"/>
  <c r="AE5558" i="3"/>
  <c r="AE5559" i="3"/>
  <c r="AE5560" i="3"/>
  <c r="AE5561" i="3"/>
  <c r="AE5562" i="3"/>
  <c r="AE5563" i="3"/>
  <c r="AN5563" i="3" s="1"/>
  <c r="AE5564" i="3"/>
  <c r="AE5565" i="3"/>
  <c r="AE5566" i="3"/>
  <c r="AE5567" i="3"/>
  <c r="AE5568" i="3"/>
  <c r="AE5569" i="3"/>
  <c r="AE5570" i="3"/>
  <c r="AE5571" i="3"/>
  <c r="AN5571" i="3" s="1"/>
  <c r="AE5572" i="3"/>
  <c r="AE5573" i="3"/>
  <c r="AE5574" i="3"/>
  <c r="AE5575" i="3"/>
  <c r="AE5576" i="3"/>
  <c r="AE5577" i="3"/>
  <c r="AE5578" i="3"/>
  <c r="AE5579" i="3"/>
  <c r="AN5579" i="3" s="1"/>
  <c r="AE5580" i="3"/>
  <c r="AE5581" i="3"/>
  <c r="AE5582" i="3"/>
  <c r="AE5583" i="3"/>
  <c r="AE5584" i="3"/>
  <c r="AE5585" i="3"/>
  <c r="AE5586" i="3"/>
  <c r="AE5587" i="3"/>
  <c r="AN5587" i="3" s="1"/>
  <c r="AE5588" i="3"/>
  <c r="AE5589" i="3"/>
  <c r="AE5590" i="3"/>
  <c r="AE5591" i="3"/>
  <c r="AE5592" i="3"/>
  <c r="AE5593" i="3"/>
  <c r="AE5594" i="3"/>
  <c r="AE5595" i="3"/>
  <c r="AN5595" i="3" s="1"/>
  <c r="AE5596" i="3"/>
  <c r="AE5597" i="3"/>
  <c r="AE5598" i="3"/>
  <c r="AE5599" i="3"/>
  <c r="AE5600" i="3"/>
  <c r="AE5601" i="3"/>
  <c r="AE5602" i="3"/>
  <c r="AE5603" i="3"/>
  <c r="AN5603" i="3" s="1"/>
  <c r="AE5604" i="3"/>
  <c r="AE5605" i="3"/>
  <c r="AE5606" i="3"/>
  <c r="AE5607" i="3"/>
  <c r="AE5608" i="3"/>
  <c r="AE5609" i="3"/>
  <c r="AE5610" i="3"/>
  <c r="AE5611" i="3"/>
  <c r="AN5611" i="3" s="1"/>
  <c r="AE5612" i="3"/>
  <c r="AE5613" i="3"/>
  <c r="AE5614" i="3"/>
  <c r="AE5615" i="3"/>
  <c r="AE5616" i="3"/>
  <c r="AE5617" i="3"/>
  <c r="AE5618" i="3"/>
  <c r="AE5619" i="3"/>
  <c r="AN5619" i="3" s="1"/>
  <c r="AE5620" i="3"/>
  <c r="AE5621" i="3"/>
  <c r="AE5622" i="3"/>
  <c r="AE5623" i="3"/>
  <c r="AE5624" i="3"/>
  <c r="AE5625" i="3"/>
  <c r="AE5626" i="3"/>
  <c r="AE5627" i="3"/>
  <c r="AN5627" i="3" s="1"/>
  <c r="AE5628" i="3"/>
  <c r="AE5629" i="3"/>
  <c r="AE5630" i="3"/>
  <c r="AE5631" i="3"/>
  <c r="AE5632" i="3"/>
  <c r="AE5633" i="3"/>
  <c r="AE5634" i="3"/>
  <c r="AE5635" i="3"/>
  <c r="AN5635" i="3" s="1"/>
  <c r="AE5636" i="3"/>
  <c r="AE5637" i="3"/>
  <c r="AE5638" i="3"/>
  <c r="AE5639" i="3"/>
  <c r="AE5640" i="3"/>
  <c r="AE5641" i="3"/>
  <c r="AE5642" i="3"/>
  <c r="AE5643" i="3"/>
  <c r="AN5643" i="3" s="1"/>
  <c r="AE5644" i="3"/>
  <c r="AE5645" i="3"/>
  <c r="AE5646" i="3"/>
  <c r="AE5647" i="3"/>
  <c r="AE5648" i="3"/>
  <c r="AE5649" i="3"/>
  <c r="AE5650" i="3"/>
  <c r="AE5651" i="3"/>
  <c r="AN5651" i="3" s="1"/>
  <c r="AE5652" i="3"/>
  <c r="AE5653" i="3"/>
  <c r="AE5654" i="3"/>
  <c r="AE5655" i="3"/>
  <c r="AE5656" i="3"/>
  <c r="AE5657" i="3"/>
  <c r="AE5658" i="3"/>
  <c r="AE5659" i="3"/>
  <c r="AN5659" i="3" s="1"/>
  <c r="AE5660" i="3"/>
  <c r="AE5661" i="3"/>
  <c r="AE5662" i="3"/>
  <c r="AE5663" i="3"/>
  <c r="AE5664" i="3"/>
  <c r="AE5665" i="3"/>
  <c r="AE5666" i="3"/>
  <c r="AE5667" i="3"/>
  <c r="AN5667" i="3" s="1"/>
  <c r="AE5668" i="3"/>
  <c r="AE5669" i="3"/>
  <c r="AE5670" i="3"/>
  <c r="AE5671" i="3"/>
  <c r="AE5672" i="3"/>
  <c r="AE5673" i="3"/>
  <c r="AE5674" i="3"/>
  <c r="AE5675" i="3"/>
  <c r="AN5675" i="3" s="1"/>
  <c r="AE5676" i="3"/>
  <c r="AE5677" i="3"/>
  <c r="AE5678" i="3"/>
  <c r="AE5679" i="3"/>
  <c r="AE5680" i="3"/>
  <c r="AE5681" i="3"/>
  <c r="AE5682" i="3"/>
  <c r="AE5683" i="3"/>
  <c r="AN5683" i="3" s="1"/>
  <c r="AE5684" i="3"/>
  <c r="AE5685" i="3"/>
  <c r="AE5686" i="3"/>
  <c r="AE5687" i="3"/>
  <c r="AE5688" i="3"/>
  <c r="AE5689" i="3"/>
  <c r="AE5690" i="3"/>
  <c r="AE5691" i="3"/>
  <c r="AN5691" i="3" s="1"/>
  <c r="AE5692" i="3"/>
  <c r="AE5693" i="3"/>
  <c r="AE5694" i="3"/>
  <c r="AE5695" i="3"/>
  <c r="AE5696" i="3"/>
  <c r="AE5697" i="3"/>
  <c r="AE5698" i="3"/>
  <c r="AE5699" i="3"/>
  <c r="AN5699" i="3" s="1"/>
  <c r="AE5700" i="3"/>
  <c r="AE5701" i="3"/>
  <c r="AE5702" i="3"/>
  <c r="AE5703" i="3"/>
  <c r="AE5704" i="3"/>
  <c r="AE5705" i="3"/>
  <c r="AE5706" i="3"/>
  <c r="AE5707" i="3"/>
  <c r="AN5707" i="3" s="1"/>
  <c r="AE5708" i="3"/>
  <c r="AE5709" i="3"/>
  <c r="AE5710" i="3"/>
  <c r="AE5711" i="3"/>
  <c r="AE5712" i="3"/>
  <c r="AE5713" i="3"/>
  <c r="AE5714" i="3"/>
  <c r="AE5715" i="3"/>
  <c r="AN5715" i="3" s="1"/>
  <c r="AE5716" i="3"/>
  <c r="AE5717" i="3"/>
  <c r="AE5718" i="3"/>
  <c r="AE5719" i="3"/>
  <c r="AE5720" i="3"/>
  <c r="AE5721" i="3"/>
  <c r="AE5722" i="3"/>
  <c r="AE5723" i="3"/>
  <c r="AN5723" i="3" s="1"/>
  <c r="AE5724" i="3"/>
  <c r="AE5725" i="3"/>
  <c r="AE5726" i="3"/>
  <c r="AE5727" i="3"/>
  <c r="AE5728" i="3"/>
  <c r="AE5729" i="3"/>
  <c r="AE5730" i="3"/>
  <c r="AE5731" i="3"/>
  <c r="AN5731" i="3" s="1"/>
  <c r="AE5732" i="3"/>
  <c r="AE5733" i="3"/>
  <c r="AE5734" i="3"/>
  <c r="AE5735" i="3"/>
  <c r="AE5736" i="3"/>
  <c r="AE5737" i="3"/>
  <c r="AE5738" i="3"/>
  <c r="AE5739" i="3"/>
  <c r="AN5739" i="3" s="1"/>
  <c r="AE5740" i="3"/>
  <c r="AE5741" i="3"/>
  <c r="AE5742" i="3"/>
  <c r="AE5743" i="3"/>
  <c r="AE5744" i="3"/>
  <c r="AE5745" i="3"/>
  <c r="AE5746" i="3"/>
  <c r="AE5747" i="3"/>
  <c r="AN5747" i="3" s="1"/>
  <c r="AE5748" i="3"/>
  <c r="AE5749" i="3"/>
  <c r="AE5750" i="3"/>
  <c r="AE5751" i="3"/>
  <c r="AE5752" i="3"/>
  <c r="AE5753" i="3"/>
  <c r="AE5754" i="3"/>
  <c r="AE5755" i="3"/>
  <c r="AN5755" i="3" s="1"/>
  <c r="AE5756" i="3"/>
  <c r="AE5757" i="3"/>
  <c r="AE5758" i="3"/>
  <c r="AE5759" i="3"/>
  <c r="AE5760" i="3"/>
  <c r="AE5761" i="3"/>
  <c r="AE5762" i="3"/>
  <c r="AE5763" i="3"/>
  <c r="AN5763" i="3" s="1"/>
  <c r="AE5764" i="3"/>
  <c r="AE5765" i="3"/>
  <c r="AE5766" i="3"/>
  <c r="AE5767" i="3"/>
  <c r="AE5768" i="3"/>
  <c r="AE5769" i="3"/>
  <c r="AE5770" i="3"/>
  <c r="AE5771" i="3"/>
  <c r="AN5771" i="3" s="1"/>
  <c r="AE5772" i="3"/>
  <c r="AE5773" i="3"/>
  <c r="AE5774" i="3"/>
  <c r="AE5775" i="3"/>
  <c r="AE5776" i="3"/>
  <c r="AE5777" i="3"/>
  <c r="AE5778" i="3"/>
  <c r="AE5779" i="3"/>
  <c r="AN5779" i="3" s="1"/>
  <c r="AE5780" i="3"/>
  <c r="AE5781" i="3"/>
  <c r="AE5782" i="3"/>
  <c r="AE5783" i="3"/>
  <c r="AE5784" i="3"/>
  <c r="AE5785" i="3"/>
  <c r="AE5786" i="3"/>
  <c r="AE5787" i="3"/>
  <c r="AN5787" i="3" s="1"/>
  <c r="AE5788" i="3"/>
  <c r="AE5789" i="3"/>
  <c r="AE5790" i="3"/>
  <c r="AE5791" i="3"/>
  <c r="AE5792" i="3"/>
  <c r="AE5793" i="3"/>
  <c r="AE5794" i="3"/>
  <c r="AE5795" i="3"/>
  <c r="AN5795" i="3" s="1"/>
  <c r="AE5796" i="3"/>
  <c r="AE5797" i="3"/>
  <c r="AE5798" i="3"/>
  <c r="AE5799" i="3"/>
  <c r="AE5800" i="3"/>
  <c r="AE5801" i="3"/>
  <c r="AE5802" i="3"/>
  <c r="AE5803" i="3"/>
  <c r="AN5803" i="3" s="1"/>
  <c r="AE5804" i="3"/>
  <c r="AE5805" i="3"/>
  <c r="AE5806" i="3"/>
  <c r="AE5807" i="3"/>
  <c r="AE5808" i="3"/>
  <c r="AE5809" i="3"/>
  <c r="AE5810" i="3"/>
  <c r="AE5811" i="3"/>
  <c r="AN5811" i="3" s="1"/>
  <c r="AE5812" i="3"/>
  <c r="AE5813" i="3"/>
  <c r="AE5814" i="3"/>
  <c r="AE5815" i="3"/>
  <c r="AE5816" i="3"/>
  <c r="AE5817" i="3"/>
  <c r="AE5818" i="3"/>
  <c r="AE5819" i="3"/>
  <c r="AN5819" i="3" s="1"/>
  <c r="AE5820" i="3"/>
  <c r="AE5821" i="3"/>
  <c r="AE5822" i="3"/>
  <c r="AE5823" i="3"/>
  <c r="AE5824" i="3"/>
  <c r="AE5825" i="3"/>
  <c r="AE5826" i="3"/>
  <c r="AE5827" i="3"/>
  <c r="AN5827" i="3" s="1"/>
  <c r="AE5828" i="3"/>
  <c r="AE5829" i="3"/>
  <c r="AE5830" i="3"/>
  <c r="AE5831" i="3"/>
  <c r="AE5832" i="3"/>
  <c r="AE5833" i="3"/>
  <c r="AE5834" i="3"/>
  <c r="AE5835" i="3"/>
  <c r="AN5835" i="3" s="1"/>
  <c r="AE5836" i="3"/>
  <c r="AE5837" i="3"/>
  <c r="AE5838" i="3"/>
  <c r="AE5839" i="3"/>
  <c r="AE5840" i="3"/>
  <c r="AE5841" i="3"/>
  <c r="AE5842" i="3"/>
  <c r="AE5843" i="3"/>
  <c r="AN5843" i="3" s="1"/>
  <c r="AE5844" i="3"/>
  <c r="AE5845" i="3"/>
  <c r="AE5846" i="3"/>
  <c r="AE5847" i="3"/>
  <c r="AE5848" i="3"/>
  <c r="AE5849" i="3"/>
  <c r="AE5850" i="3"/>
  <c r="AE5851" i="3"/>
  <c r="AN5851" i="3" s="1"/>
  <c r="AE5852" i="3"/>
  <c r="AE5853" i="3"/>
  <c r="AE5854" i="3"/>
  <c r="AE5855" i="3"/>
  <c r="AE5856" i="3"/>
  <c r="AE5857" i="3"/>
  <c r="AE5858" i="3"/>
  <c r="AE5859" i="3"/>
  <c r="AN5859" i="3" s="1"/>
  <c r="AE5860" i="3"/>
  <c r="AE5861" i="3"/>
  <c r="AE5862" i="3"/>
  <c r="AE5863" i="3"/>
  <c r="AE5864" i="3"/>
  <c r="AE5865" i="3"/>
  <c r="AE5866" i="3"/>
  <c r="AE5867" i="3"/>
  <c r="AN5867" i="3" s="1"/>
  <c r="AE5868" i="3"/>
  <c r="AE5869" i="3"/>
  <c r="AE5870" i="3"/>
  <c r="AE5871" i="3"/>
  <c r="AE5872" i="3"/>
  <c r="AE5873" i="3"/>
  <c r="AE5874" i="3"/>
  <c r="AE5875" i="3"/>
  <c r="AN5875" i="3" s="1"/>
  <c r="AE5876" i="3"/>
  <c r="AE5877" i="3"/>
  <c r="AE5878" i="3"/>
  <c r="AE5879" i="3"/>
  <c r="AE5880" i="3"/>
  <c r="AE5881" i="3"/>
  <c r="AE5882" i="3"/>
  <c r="AE5883" i="3"/>
  <c r="AN5883" i="3" s="1"/>
  <c r="AE5884" i="3"/>
  <c r="AE5885" i="3"/>
  <c r="AE5886" i="3"/>
  <c r="AE5887" i="3"/>
  <c r="AE5888" i="3"/>
  <c r="AE5889" i="3"/>
  <c r="AE5890" i="3"/>
  <c r="AE5891" i="3"/>
  <c r="AN5891" i="3" s="1"/>
  <c r="AE5892" i="3"/>
  <c r="AE5893" i="3"/>
  <c r="AE5894" i="3"/>
  <c r="AE5895" i="3"/>
  <c r="AE5896" i="3"/>
  <c r="AE5897" i="3"/>
  <c r="AE5898" i="3"/>
  <c r="AE5899" i="3"/>
  <c r="AN5899" i="3" s="1"/>
  <c r="AE5900" i="3"/>
  <c r="AE5901" i="3"/>
  <c r="AE5902" i="3"/>
  <c r="AE5903" i="3"/>
  <c r="AE5904" i="3"/>
  <c r="AE5905" i="3"/>
  <c r="AE5906" i="3"/>
  <c r="AE5907" i="3"/>
  <c r="AN5907" i="3" s="1"/>
  <c r="AE5908" i="3"/>
  <c r="AE5909" i="3"/>
  <c r="AE5910" i="3"/>
  <c r="AE5911" i="3"/>
  <c r="AE5912" i="3"/>
  <c r="AE5913" i="3"/>
  <c r="AE5914" i="3"/>
  <c r="AE5915" i="3"/>
  <c r="AN5915" i="3" s="1"/>
  <c r="AE5916" i="3"/>
  <c r="AE5917" i="3"/>
  <c r="AE5918" i="3"/>
  <c r="AE5919" i="3"/>
  <c r="AE5920" i="3"/>
  <c r="AE5921" i="3"/>
  <c r="AE5922" i="3"/>
  <c r="AE5923" i="3"/>
  <c r="AN5923" i="3" s="1"/>
  <c r="AE5924" i="3"/>
  <c r="AE5925" i="3"/>
  <c r="AE5926" i="3"/>
  <c r="AE5927" i="3"/>
  <c r="AE5928" i="3"/>
  <c r="AE5929" i="3"/>
  <c r="AE5930" i="3"/>
  <c r="AE5931" i="3"/>
  <c r="AN5931" i="3" s="1"/>
  <c r="AE5932" i="3"/>
  <c r="AE5933" i="3"/>
  <c r="AE5934" i="3"/>
  <c r="AE5935" i="3"/>
  <c r="AE5936" i="3"/>
  <c r="AE5937" i="3"/>
  <c r="AE5938" i="3"/>
  <c r="AE5939" i="3"/>
  <c r="AN5939" i="3" s="1"/>
  <c r="AE5940" i="3"/>
  <c r="AE5941" i="3"/>
  <c r="AE5942" i="3"/>
  <c r="AE5943" i="3"/>
  <c r="AE5944" i="3"/>
  <c r="AE5945" i="3"/>
  <c r="AE5946" i="3"/>
  <c r="AE5947" i="3"/>
  <c r="AN5947" i="3" s="1"/>
  <c r="AE5948" i="3"/>
  <c r="AE5949" i="3"/>
  <c r="AE5950" i="3"/>
  <c r="AF5458" i="3"/>
  <c r="AF5459" i="3"/>
  <c r="AF5460" i="3"/>
  <c r="AF5461" i="3"/>
  <c r="AF5462" i="3"/>
  <c r="AF5463" i="3"/>
  <c r="AF5464" i="3"/>
  <c r="AF5465" i="3"/>
  <c r="AF5466" i="3"/>
  <c r="AF5467" i="3"/>
  <c r="AF5468" i="3"/>
  <c r="AF5469" i="3"/>
  <c r="AF5470" i="3"/>
  <c r="AF5471" i="3"/>
  <c r="AF5472" i="3"/>
  <c r="AF5473" i="3"/>
  <c r="AF5474" i="3"/>
  <c r="AF5475" i="3"/>
  <c r="AF5476" i="3"/>
  <c r="AF5477" i="3"/>
  <c r="AF5478" i="3"/>
  <c r="AF5479" i="3"/>
  <c r="AF5480" i="3"/>
  <c r="AF5481" i="3"/>
  <c r="AF5482" i="3"/>
  <c r="AF5483" i="3"/>
  <c r="AF5484" i="3"/>
  <c r="AF5485" i="3"/>
  <c r="AF5486" i="3"/>
  <c r="AF5487" i="3"/>
  <c r="AF5488" i="3"/>
  <c r="AF5489" i="3"/>
  <c r="AF5490" i="3"/>
  <c r="AF5491" i="3"/>
  <c r="AF5492" i="3"/>
  <c r="AF5493" i="3"/>
  <c r="AF5494" i="3"/>
  <c r="AF5495" i="3"/>
  <c r="AF5496" i="3"/>
  <c r="AF5497" i="3"/>
  <c r="AF5498" i="3"/>
  <c r="AF5499" i="3"/>
  <c r="AF5500" i="3"/>
  <c r="AF5501" i="3"/>
  <c r="AF5502" i="3"/>
  <c r="AF5503" i="3"/>
  <c r="AF5504" i="3"/>
  <c r="AF5505" i="3"/>
  <c r="AF5506" i="3"/>
  <c r="AF5507" i="3"/>
  <c r="AF5508" i="3"/>
  <c r="AF5509" i="3"/>
  <c r="AF5510" i="3"/>
  <c r="AF5511" i="3"/>
  <c r="AF5512" i="3"/>
  <c r="AF5513" i="3"/>
  <c r="AF5514" i="3"/>
  <c r="AF5515" i="3"/>
  <c r="AF5516" i="3"/>
  <c r="AF5517" i="3"/>
  <c r="AF5518" i="3"/>
  <c r="AF5519" i="3"/>
  <c r="AF5520" i="3"/>
  <c r="AF5521" i="3"/>
  <c r="AF5522" i="3"/>
  <c r="AF5523" i="3"/>
  <c r="AF5524" i="3"/>
  <c r="AF5525" i="3"/>
  <c r="AF5526" i="3"/>
  <c r="AF5527" i="3"/>
  <c r="AF5528" i="3"/>
  <c r="AF5529" i="3"/>
  <c r="AF5530" i="3"/>
  <c r="AF5531" i="3"/>
  <c r="AF5532" i="3"/>
  <c r="AF5533" i="3"/>
  <c r="AF5534" i="3"/>
  <c r="AF5535" i="3"/>
  <c r="AF5536" i="3"/>
  <c r="AF5537" i="3"/>
  <c r="AF5538" i="3"/>
  <c r="AF5539" i="3"/>
  <c r="AF5540" i="3"/>
  <c r="AF5541" i="3"/>
  <c r="AF5542" i="3"/>
  <c r="AF5543" i="3"/>
  <c r="AF5544" i="3"/>
  <c r="AF5545" i="3"/>
  <c r="AF5546" i="3"/>
  <c r="AF5547" i="3"/>
  <c r="AF5548" i="3"/>
  <c r="AF5549" i="3"/>
  <c r="AF5550" i="3"/>
  <c r="AF5551" i="3"/>
  <c r="AF5552" i="3"/>
  <c r="AF5553" i="3"/>
  <c r="AF5554" i="3"/>
  <c r="AF5555" i="3"/>
  <c r="AF5556" i="3"/>
  <c r="AF5557" i="3"/>
  <c r="AF5558" i="3"/>
  <c r="AF5559" i="3"/>
  <c r="AF5560" i="3"/>
  <c r="AF5561" i="3"/>
  <c r="AF5562" i="3"/>
  <c r="AF5563" i="3"/>
  <c r="AF5564" i="3"/>
  <c r="AF5565" i="3"/>
  <c r="AF5566" i="3"/>
  <c r="AF5567" i="3"/>
  <c r="AF5568" i="3"/>
  <c r="AF5569" i="3"/>
  <c r="AF5570" i="3"/>
  <c r="AF5571" i="3"/>
  <c r="AF5572" i="3"/>
  <c r="AF5573" i="3"/>
  <c r="AF5574" i="3"/>
  <c r="AF5575" i="3"/>
  <c r="AF5576" i="3"/>
  <c r="AF5577" i="3"/>
  <c r="AF5578" i="3"/>
  <c r="AF5579" i="3"/>
  <c r="AF5580" i="3"/>
  <c r="AF5581" i="3"/>
  <c r="AF5582" i="3"/>
  <c r="AF5583" i="3"/>
  <c r="AF5584" i="3"/>
  <c r="AF5585" i="3"/>
  <c r="AF5586" i="3"/>
  <c r="AF5587" i="3"/>
  <c r="AF5588" i="3"/>
  <c r="AF5589" i="3"/>
  <c r="AF5590" i="3"/>
  <c r="AF5591" i="3"/>
  <c r="AF5592" i="3"/>
  <c r="AF5593" i="3"/>
  <c r="AF5594" i="3"/>
  <c r="AF5595" i="3"/>
  <c r="AF5596" i="3"/>
  <c r="AF5597" i="3"/>
  <c r="AF5598" i="3"/>
  <c r="AF5599" i="3"/>
  <c r="AF5600" i="3"/>
  <c r="AF5601" i="3"/>
  <c r="AF5602" i="3"/>
  <c r="AF5603" i="3"/>
  <c r="AF5604" i="3"/>
  <c r="AF5605" i="3"/>
  <c r="AF5606" i="3"/>
  <c r="AF5607" i="3"/>
  <c r="AF5608" i="3"/>
  <c r="AF5609" i="3"/>
  <c r="AF5610" i="3"/>
  <c r="AF5611" i="3"/>
  <c r="AF5612" i="3"/>
  <c r="AF5613" i="3"/>
  <c r="AF5614" i="3"/>
  <c r="AF5615" i="3"/>
  <c r="AF5616" i="3"/>
  <c r="AF5617" i="3"/>
  <c r="AF5618" i="3"/>
  <c r="AF5619" i="3"/>
  <c r="AF5620" i="3"/>
  <c r="AF5621" i="3"/>
  <c r="AF5622" i="3"/>
  <c r="AF5623" i="3"/>
  <c r="AF5624" i="3"/>
  <c r="AF5625" i="3"/>
  <c r="AF5626" i="3"/>
  <c r="AF5627" i="3"/>
  <c r="AF5628" i="3"/>
  <c r="AF5629" i="3"/>
  <c r="AF5630" i="3"/>
  <c r="AF5631" i="3"/>
  <c r="AF5632" i="3"/>
  <c r="AF5633" i="3"/>
  <c r="AF5634" i="3"/>
  <c r="AF5635" i="3"/>
  <c r="AF5636" i="3"/>
  <c r="AF5637" i="3"/>
  <c r="AF5638" i="3"/>
  <c r="AF5639" i="3"/>
  <c r="AF5640" i="3"/>
  <c r="AF5641" i="3"/>
  <c r="AF5642" i="3"/>
  <c r="AF5643" i="3"/>
  <c r="AF5644" i="3"/>
  <c r="AF5645" i="3"/>
  <c r="AF5646" i="3"/>
  <c r="AF5647" i="3"/>
  <c r="AF5648" i="3"/>
  <c r="AF5649" i="3"/>
  <c r="AF5650" i="3"/>
  <c r="AF5651" i="3"/>
  <c r="AF5652" i="3"/>
  <c r="AF5653" i="3"/>
  <c r="AF5654" i="3"/>
  <c r="AF5655" i="3"/>
  <c r="AF5656" i="3"/>
  <c r="AF5657" i="3"/>
  <c r="AF5658" i="3"/>
  <c r="AF5659" i="3"/>
  <c r="AF5660" i="3"/>
  <c r="AF5661" i="3"/>
  <c r="AF5662" i="3"/>
  <c r="AF5663" i="3"/>
  <c r="AF5664" i="3"/>
  <c r="AF5665" i="3"/>
  <c r="AF5666" i="3"/>
  <c r="AF5667" i="3"/>
  <c r="AF5668" i="3"/>
  <c r="AF5669" i="3"/>
  <c r="AF5670" i="3"/>
  <c r="AF5671" i="3"/>
  <c r="AF5672" i="3"/>
  <c r="AF5673" i="3"/>
  <c r="AF5674" i="3"/>
  <c r="AF5675" i="3"/>
  <c r="AF5676" i="3"/>
  <c r="AF5677" i="3"/>
  <c r="AF5678" i="3"/>
  <c r="AF5679" i="3"/>
  <c r="AF5680" i="3"/>
  <c r="AF5681" i="3"/>
  <c r="AF5682" i="3"/>
  <c r="AF5683" i="3"/>
  <c r="AF5684" i="3"/>
  <c r="AF5685" i="3"/>
  <c r="AF5686" i="3"/>
  <c r="AF5687" i="3"/>
  <c r="AF5688" i="3"/>
  <c r="AF5689" i="3"/>
  <c r="AF5690" i="3"/>
  <c r="AF5691" i="3"/>
  <c r="AF5692" i="3"/>
  <c r="AF5693" i="3"/>
  <c r="AF5694" i="3"/>
  <c r="AF5695" i="3"/>
  <c r="AF5696" i="3"/>
  <c r="AF5697" i="3"/>
  <c r="AF5698" i="3"/>
  <c r="AF5699" i="3"/>
  <c r="AF5700" i="3"/>
  <c r="AF5701" i="3"/>
  <c r="AF5702" i="3"/>
  <c r="AF5703" i="3"/>
  <c r="AF5704" i="3"/>
  <c r="AF5705" i="3"/>
  <c r="AF5706" i="3"/>
  <c r="AF5707" i="3"/>
  <c r="AF5708" i="3"/>
  <c r="AF5709" i="3"/>
  <c r="AF5710" i="3"/>
  <c r="AF5711" i="3"/>
  <c r="AF5712" i="3"/>
  <c r="AF5713" i="3"/>
  <c r="AF5714" i="3"/>
  <c r="AF5715" i="3"/>
  <c r="AF5716" i="3"/>
  <c r="AF5717" i="3"/>
  <c r="AF5718" i="3"/>
  <c r="AF5719" i="3"/>
  <c r="AF5720" i="3"/>
  <c r="AF5721" i="3"/>
  <c r="AF5722" i="3"/>
  <c r="AF5723" i="3"/>
  <c r="AF5724" i="3"/>
  <c r="AF5725" i="3"/>
  <c r="AF5726" i="3"/>
  <c r="AF5727" i="3"/>
  <c r="AF5728" i="3"/>
  <c r="AF5729" i="3"/>
  <c r="AF5730" i="3"/>
  <c r="AF5731" i="3"/>
  <c r="AF5732" i="3"/>
  <c r="AF5733" i="3"/>
  <c r="AF5734" i="3"/>
  <c r="AF5735" i="3"/>
  <c r="AF5736" i="3"/>
  <c r="AF5737" i="3"/>
  <c r="AF5738" i="3"/>
  <c r="AF5739" i="3"/>
  <c r="AF5740" i="3"/>
  <c r="AF5741" i="3"/>
  <c r="AF5742" i="3"/>
  <c r="AF5743" i="3"/>
  <c r="AF5744" i="3"/>
  <c r="AF5745" i="3"/>
  <c r="AF5746" i="3"/>
  <c r="AF5747" i="3"/>
  <c r="AF5748" i="3"/>
  <c r="AF5749" i="3"/>
  <c r="AF5750" i="3"/>
  <c r="AF5751" i="3"/>
  <c r="AF5752" i="3"/>
  <c r="AF5753" i="3"/>
  <c r="AF5754" i="3"/>
  <c r="AF5755" i="3"/>
  <c r="AF5756" i="3"/>
  <c r="AF5757" i="3"/>
  <c r="AF5758" i="3"/>
  <c r="AF5759" i="3"/>
  <c r="AF5760" i="3"/>
  <c r="AF5761" i="3"/>
  <c r="AF5762" i="3"/>
  <c r="AF5763" i="3"/>
  <c r="AF5764" i="3"/>
  <c r="AF5765" i="3"/>
  <c r="AF5766" i="3"/>
  <c r="AF5767" i="3"/>
  <c r="AF5768" i="3"/>
  <c r="AF5769" i="3"/>
  <c r="AF5770" i="3"/>
  <c r="AF5771" i="3"/>
  <c r="AF5772" i="3"/>
  <c r="AF5773" i="3"/>
  <c r="AF5774" i="3"/>
  <c r="AF5775" i="3"/>
  <c r="AF5776" i="3"/>
  <c r="AF5777" i="3"/>
  <c r="AF5778" i="3"/>
  <c r="AF5779" i="3"/>
  <c r="AF5780" i="3"/>
  <c r="AF5781" i="3"/>
  <c r="AF5782" i="3"/>
  <c r="AF5783" i="3"/>
  <c r="AF5784" i="3"/>
  <c r="AF5785" i="3"/>
  <c r="AF5786" i="3"/>
  <c r="AF5787" i="3"/>
  <c r="AF5788" i="3"/>
  <c r="AF5789" i="3"/>
  <c r="AF5790" i="3"/>
  <c r="AF5791" i="3"/>
  <c r="AF5792" i="3"/>
  <c r="AF5793" i="3"/>
  <c r="AF5794" i="3"/>
  <c r="AF5795" i="3"/>
  <c r="AF5796" i="3"/>
  <c r="AF5797" i="3"/>
  <c r="AF5798" i="3"/>
  <c r="AF5799" i="3"/>
  <c r="AF5800" i="3"/>
  <c r="AF5801" i="3"/>
  <c r="AF5802" i="3"/>
  <c r="AF5803" i="3"/>
  <c r="AF5804" i="3"/>
  <c r="AF5805" i="3"/>
  <c r="AF5806" i="3"/>
  <c r="AF5807" i="3"/>
  <c r="AF5808" i="3"/>
  <c r="AF5809" i="3"/>
  <c r="AF5810" i="3"/>
  <c r="AF5811" i="3"/>
  <c r="AF5812" i="3"/>
  <c r="AF5813" i="3"/>
  <c r="AF5814" i="3"/>
  <c r="AF5815" i="3"/>
  <c r="AF5816" i="3"/>
  <c r="AF5817" i="3"/>
  <c r="AF5818" i="3"/>
  <c r="AF5819" i="3"/>
  <c r="AF5820" i="3"/>
  <c r="AF5821" i="3"/>
  <c r="AF5822" i="3"/>
  <c r="AF5823" i="3"/>
  <c r="AF5824" i="3"/>
  <c r="AF5825" i="3"/>
  <c r="AF5826" i="3"/>
  <c r="AF5827" i="3"/>
  <c r="AF5828" i="3"/>
  <c r="AF5829" i="3"/>
  <c r="AF5830" i="3"/>
  <c r="AF5831" i="3"/>
  <c r="AF5832" i="3"/>
  <c r="AF5833" i="3"/>
  <c r="AF5834" i="3"/>
  <c r="AF5835" i="3"/>
  <c r="AF5836" i="3"/>
  <c r="AF5837" i="3"/>
  <c r="AF5838" i="3"/>
  <c r="AF5839" i="3"/>
  <c r="AF5840" i="3"/>
  <c r="AF5841" i="3"/>
  <c r="AF5842" i="3"/>
  <c r="AF5843" i="3"/>
  <c r="AF5844" i="3"/>
  <c r="AF5845" i="3"/>
  <c r="AF5846" i="3"/>
  <c r="AF5847" i="3"/>
  <c r="AF5848" i="3"/>
  <c r="AF5849" i="3"/>
  <c r="AF5850" i="3"/>
  <c r="AF5851" i="3"/>
  <c r="AF5852" i="3"/>
  <c r="AF5853" i="3"/>
  <c r="AF5854" i="3"/>
  <c r="AF5855" i="3"/>
  <c r="AF5856" i="3"/>
  <c r="AF5857" i="3"/>
  <c r="AF5858" i="3"/>
  <c r="AF5859" i="3"/>
  <c r="AF5860" i="3"/>
  <c r="AF5861" i="3"/>
  <c r="AF5862" i="3"/>
  <c r="AF5863" i="3"/>
  <c r="AF5864" i="3"/>
  <c r="AF5865" i="3"/>
  <c r="AF5866" i="3"/>
  <c r="AF5867" i="3"/>
  <c r="AF5868" i="3"/>
  <c r="AF5869" i="3"/>
  <c r="AF5870" i="3"/>
  <c r="AF5871" i="3"/>
  <c r="AF5872" i="3"/>
  <c r="AF5873" i="3"/>
  <c r="AF5874" i="3"/>
  <c r="AF5875" i="3"/>
  <c r="AF5876" i="3"/>
  <c r="AF5877" i="3"/>
  <c r="AF5878" i="3"/>
  <c r="AF5879" i="3"/>
  <c r="AF5880" i="3"/>
  <c r="AF5881" i="3"/>
  <c r="AF5882" i="3"/>
  <c r="AF5883" i="3"/>
  <c r="AF5884" i="3"/>
  <c r="AF5885" i="3"/>
  <c r="AF5886" i="3"/>
  <c r="AF5887" i="3"/>
  <c r="AF5888" i="3"/>
  <c r="AF5889" i="3"/>
  <c r="AF5890" i="3"/>
  <c r="AF5891" i="3"/>
  <c r="AF5892" i="3"/>
  <c r="AF5893" i="3"/>
  <c r="AF5894" i="3"/>
  <c r="AF5895" i="3"/>
  <c r="AF5896" i="3"/>
  <c r="AF5897" i="3"/>
  <c r="AF5898" i="3"/>
  <c r="AF5899" i="3"/>
  <c r="AF5900" i="3"/>
  <c r="AF5901" i="3"/>
  <c r="AF5902" i="3"/>
  <c r="AF5903" i="3"/>
  <c r="AF5904" i="3"/>
  <c r="AF5905" i="3"/>
  <c r="AF5906" i="3"/>
  <c r="AF5907" i="3"/>
  <c r="AF5908" i="3"/>
  <c r="AF5909" i="3"/>
  <c r="AF5910" i="3"/>
  <c r="AF5911" i="3"/>
  <c r="AF5912" i="3"/>
  <c r="AF5913" i="3"/>
  <c r="AF5914" i="3"/>
  <c r="AF5915" i="3"/>
  <c r="AF5916" i="3"/>
  <c r="AF5917" i="3"/>
  <c r="AF5918" i="3"/>
  <c r="AF5919" i="3"/>
  <c r="AF5920" i="3"/>
  <c r="AF5921" i="3"/>
  <c r="AF5922" i="3"/>
  <c r="AF5923" i="3"/>
  <c r="AF5924" i="3"/>
  <c r="AF5925" i="3"/>
  <c r="AF5926" i="3"/>
  <c r="AF5927" i="3"/>
  <c r="AF5928" i="3"/>
  <c r="AF5929" i="3"/>
  <c r="AF5930" i="3"/>
  <c r="AF5931" i="3"/>
  <c r="AF5932" i="3"/>
  <c r="AF5933" i="3"/>
  <c r="AF5934" i="3"/>
  <c r="AF5935" i="3"/>
  <c r="AF5936" i="3"/>
  <c r="AF5937" i="3"/>
  <c r="AF5938" i="3"/>
  <c r="AF5939" i="3"/>
  <c r="AF5940" i="3"/>
  <c r="AF5941" i="3"/>
  <c r="AF5942" i="3"/>
  <c r="AF5943" i="3"/>
  <c r="AF5944" i="3"/>
  <c r="AF5945" i="3"/>
  <c r="AF5946" i="3"/>
  <c r="AF5947" i="3"/>
  <c r="AF5948" i="3"/>
  <c r="AF5949" i="3"/>
  <c r="AF5950" i="3"/>
  <c r="AG5458" i="3"/>
  <c r="AG5459" i="3"/>
  <c r="AG5460" i="3"/>
  <c r="AG5461" i="3"/>
  <c r="AG5462" i="3"/>
  <c r="AG5463" i="3"/>
  <c r="AG5464" i="3"/>
  <c r="AG5465" i="3"/>
  <c r="AN5465" i="3" s="1"/>
  <c r="AG5466" i="3"/>
  <c r="AG5467" i="3"/>
  <c r="AG5468" i="3"/>
  <c r="AG5469" i="3"/>
  <c r="AG5470" i="3"/>
  <c r="AG5471" i="3"/>
  <c r="AG5472" i="3"/>
  <c r="AG5473" i="3"/>
  <c r="AN5473" i="3" s="1"/>
  <c r="AG5474" i="3"/>
  <c r="AG5475" i="3"/>
  <c r="AG5476" i="3"/>
  <c r="AG5477" i="3"/>
  <c r="AG5478" i="3"/>
  <c r="AG5479" i="3"/>
  <c r="AG5480" i="3"/>
  <c r="AG5481" i="3"/>
  <c r="AN5481" i="3" s="1"/>
  <c r="AG5482" i="3"/>
  <c r="AG5483" i="3"/>
  <c r="AG5484" i="3"/>
  <c r="AG5485" i="3"/>
  <c r="AG5486" i="3"/>
  <c r="AG5487" i="3"/>
  <c r="AG5488" i="3"/>
  <c r="AG5489" i="3"/>
  <c r="AN5489" i="3" s="1"/>
  <c r="AG5490" i="3"/>
  <c r="AG5491" i="3"/>
  <c r="AG5492" i="3"/>
  <c r="AG5493" i="3"/>
  <c r="AG5494" i="3"/>
  <c r="AG5495" i="3"/>
  <c r="AG5496" i="3"/>
  <c r="AG5497" i="3"/>
  <c r="AN5497" i="3" s="1"/>
  <c r="AG5498" i="3"/>
  <c r="AG5499" i="3"/>
  <c r="AG5500" i="3"/>
  <c r="AG5501" i="3"/>
  <c r="AG5502" i="3"/>
  <c r="AG5503" i="3"/>
  <c r="AG5504" i="3"/>
  <c r="AG5505" i="3"/>
  <c r="AN5505" i="3" s="1"/>
  <c r="AG5506" i="3"/>
  <c r="AG5507" i="3"/>
  <c r="AG5508" i="3"/>
  <c r="AG5509" i="3"/>
  <c r="AG5510" i="3"/>
  <c r="AG5511" i="3"/>
  <c r="AG5512" i="3"/>
  <c r="AG5513" i="3"/>
  <c r="AN5513" i="3" s="1"/>
  <c r="AG5514" i="3"/>
  <c r="AG5515" i="3"/>
  <c r="AG5516" i="3"/>
  <c r="AG5517" i="3"/>
  <c r="AG5518" i="3"/>
  <c r="AG5519" i="3"/>
  <c r="AG5520" i="3"/>
  <c r="AG5521" i="3"/>
  <c r="AN5521" i="3" s="1"/>
  <c r="AG5522" i="3"/>
  <c r="AG5523" i="3"/>
  <c r="AG5524" i="3"/>
  <c r="AG5525" i="3"/>
  <c r="AG5526" i="3"/>
  <c r="AG5527" i="3"/>
  <c r="AG5528" i="3"/>
  <c r="AG5529" i="3"/>
  <c r="AN5529" i="3" s="1"/>
  <c r="AG5530" i="3"/>
  <c r="AG5531" i="3"/>
  <c r="AG5532" i="3"/>
  <c r="AG5533" i="3"/>
  <c r="AG5534" i="3"/>
  <c r="AG5535" i="3"/>
  <c r="AG5536" i="3"/>
  <c r="AG5537" i="3"/>
  <c r="AN5537" i="3" s="1"/>
  <c r="AG5538" i="3"/>
  <c r="AG5539" i="3"/>
  <c r="AG5540" i="3"/>
  <c r="AG5541" i="3"/>
  <c r="AG5542" i="3"/>
  <c r="AG5543" i="3"/>
  <c r="AG5544" i="3"/>
  <c r="AG5545" i="3"/>
  <c r="AN5545" i="3" s="1"/>
  <c r="AG5546" i="3"/>
  <c r="AG5547" i="3"/>
  <c r="AG5548" i="3"/>
  <c r="AG5549" i="3"/>
  <c r="AG5550" i="3"/>
  <c r="AG5551" i="3"/>
  <c r="AG5552" i="3"/>
  <c r="AG5553" i="3"/>
  <c r="AN5553" i="3" s="1"/>
  <c r="AG5554" i="3"/>
  <c r="AG5555" i="3"/>
  <c r="AG5556" i="3"/>
  <c r="AG5557" i="3"/>
  <c r="AG5558" i="3"/>
  <c r="AG5559" i="3"/>
  <c r="AG5560" i="3"/>
  <c r="AG5561" i="3"/>
  <c r="AN5561" i="3" s="1"/>
  <c r="AG5562" i="3"/>
  <c r="AG5563" i="3"/>
  <c r="AG5564" i="3"/>
  <c r="AG5565" i="3"/>
  <c r="AG5566" i="3"/>
  <c r="AG5567" i="3"/>
  <c r="AG5568" i="3"/>
  <c r="AG5569" i="3"/>
  <c r="AN5569" i="3" s="1"/>
  <c r="AG5570" i="3"/>
  <c r="AG5571" i="3"/>
  <c r="AG5572" i="3"/>
  <c r="AG5573" i="3"/>
  <c r="AG5574" i="3"/>
  <c r="AG5575" i="3"/>
  <c r="AG5576" i="3"/>
  <c r="AG5577" i="3"/>
  <c r="AN5577" i="3" s="1"/>
  <c r="AG5578" i="3"/>
  <c r="AG5579" i="3"/>
  <c r="AG5580" i="3"/>
  <c r="AG5581" i="3"/>
  <c r="AG5582" i="3"/>
  <c r="AG5583" i="3"/>
  <c r="AG5584" i="3"/>
  <c r="AG5585" i="3"/>
  <c r="AN5585" i="3" s="1"/>
  <c r="AG5586" i="3"/>
  <c r="AG5587" i="3"/>
  <c r="AG5588" i="3"/>
  <c r="AG5589" i="3"/>
  <c r="AG5590" i="3"/>
  <c r="AG5591" i="3"/>
  <c r="AG5592" i="3"/>
  <c r="AG5593" i="3"/>
  <c r="AN5593" i="3" s="1"/>
  <c r="AG5594" i="3"/>
  <c r="AG5595" i="3"/>
  <c r="AG5596" i="3"/>
  <c r="AG5597" i="3"/>
  <c r="AG5598" i="3"/>
  <c r="AG5599" i="3"/>
  <c r="AG5600" i="3"/>
  <c r="AG5601" i="3"/>
  <c r="AN5601" i="3" s="1"/>
  <c r="AG5602" i="3"/>
  <c r="AG5603" i="3"/>
  <c r="AG5604" i="3"/>
  <c r="AG5605" i="3"/>
  <c r="AG5606" i="3"/>
  <c r="AG5607" i="3"/>
  <c r="AG5608" i="3"/>
  <c r="AG5609" i="3"/>
  <c r="AN5609" i="3" s="1"/>
  <c r="AG5610" i="3"/>
  <c r="AG5611" i="3"/>
  <c r="AG5612" i="3"/>
  <c r="AG5613" i="3"/>
  <c r="AG5614" i="3"/>
  <c r="AG5615" i="3"/>
  <c r="AG5616" i="3"/>
  <c r="AG5617" i="3"/>
  <c r="AN5617" i="3" s="1"/>
  <c r="AG5618" i="3"/>
  <c r="AG5619" i="3"/>
  <c r="AG5620" i="3"/>
  <c r="AG5621" i="3"/>
  <c r="AG5622" i="3"/>
  <c r="AG5623" i="3"/>
  <c r="AG5624" i="3"/>
  <c r="AG5625" i="3"/>
  <c r="AN5625" i="3" s="1"/>
  <c r="AG5626" i="3"/>
  <c r="AG5627" i="3"/>
  <c r="AG5628" i="3"/>
  <c r="AG5629" i="3"/>
  <c r="AG5630" i="3"/>
  <c r="AG5631" i="3"/>
  <c r="AG5632" i="3"/>
  <c r="AG5633" i="3"/>
  <c r="AN5633" i="3" s="1"/>
  <c r="AG5634" i="3"/>
  <c r="AG5635" i="3"/>
  <c r="AG5636" i="3"/>
  <c r="AG5637" i="3"/>
  <c r="AG5638" i="3"/>
  <c r="AG5639" i="3"/>
  <c r="AG5640" i="3"/>
  <c r="AG5641" i="3"/>
  <c r="AN5641" i="3" s="1"/>
  <c r="AG5642" i="3"/>
  <c r="AG5643" i="3"/>
  <c r="AG5644" i="3"/>
  <c r="AG5645" i="3"/>
  <c r="AG5646" i="3"/>
  <c r="AG5647" i="3"/>
  <c r="AG5648" i="3"/>
  <c r="AG5649" i="3"/>
  <c r="AN5649" i="3" s="1"/>
  <c r="AG5650" i="3"/>
  <c r="AG5651" i="3"/>
  <c r="AG5652" i="3"/>
  <c r="AG5653" i="3"/>
  <c r="AG5654" i="3"/>
  <c r="AG5655" i="3"/>
  <c r="AG5656" i="3"/>
  <c r="AG5657" i="3"/>
  <c r="AN5657" i="3" s="1"/>
  <c r="AG5658" i="3"/>
  <c r="AG5659" i="3"/>
  <c r="AG5660" i="3"/>
  <c r="AG5661" i="3"/>
  <c r="AG5662" i="3"/>
  <c r="AG5663" i="3"/>
  <c r="AG5664" i="3"/>
  <c r="AG5665" i="3"/>
  <c r="AN5665" i="3" s="1"/>
  <c r="AG5666" i="3"/>
  <c r="AG5667" i="3"/>
  <c r="AG5668" i="3"/>
  <c r="AG5669" i="3"/>
  <c r="AG5670" i="3"/>
  <c r="AG5671" i="3"/>
  <c r="AG5672" i="3"/>
  <c r="AG5673" i="3"/>
  <c r="AN5673" i="3" s="1"/>
  <c r="AG5674" i="3"/>
  <c r="AG5675" i="3"/>
  <c r="AG5676" i="3"/>
  <c r="AG5677" i="3"/>
  <c r="AG5678" i="3"/>
  <c r="AG5679" i="3"/>
  <c r="AG5680" i="3"/>
  <c r="AG5681" i="3"/>
  <c r="AN5681" i="3" s="1"/>
  <c r="AG5682" i="3"/>
  <c r="AG5683" i="3"/>
  <c r="AG5684" i="3"/>
  <c r="AG5685" i="3"/>
  <c r="AG5686" i="3"/>
  <c r="AG5687" i="3"/>
  <c r="AG5688" i="3"/>
  <c r="AG5689" i="3"/>
  <c r="AN5689" i="3" s="1"/>
  <c r="AG5690" i="3"/>
  <c r="AG5691" i="3"/>
  <c r="AG5692" i="3"/>
  <c r="AG5693" i="3"/>
  <c r="AG5694" i="3"/>
  <c r="AG5695" i="3"/>
  <c r="AG5696" i="3"/>
  <c r="AG5697" i="3"/>
  <c r="AN5697" i="3" s="1"/>
  <c r="AG5698" i="3"/>
  <c r="AG5699" i="3"/>
  <c r="AG5700" i="3"/>
  <c r="AG5701" i="3"/>
  <c r="AG5702" i="3"/>
  <c r="AG5703" i="3"/>
  <c r="AG5704" i="3"/>
  <c r="AG5705" i="3"/>
  <c r="AN5705" i="3" s="1"/>
  <c r="AG5706" i="3"/>
  <c r="AG5707" i="3"/>
  <c r="AG5708" i="3"/>
  <c r="AG5709" i="3"/>
  <c r="AG5710" i="3"/>
  <c r="AG5711" i="3"/>
  <c r="AG5712" i="3"/>
  <c r="AG5713" i="3"/>
  <c r="AN5713" i="3" s="1"/>
  <c r="AG5714" i="3"/>
  <c r="AG5715" i="3"/>
  <c r="AG5716" i="3"/>
  <c r="AG5717" i="3"/>
  <c r="AG5718" i="3"/>
  <c r="AG5719" i="3"/>
  <c r="AG5720" i="3"/>
  <c r="AG5721" i="3"/>
  <c r="AN5721" i="3" s="1"/>
  <c r="AG5722" i="3"/>
  <c r="AG5723" i="3"/>
  <c r="AG5724" i="3"/>
  <c r="AG5725" i="3"/>
  <c r="AG5726" i="3"/>
  <c r="AG5727" i="3"/>
  <c r="AG5728" i="3"/>
  <c r="AG5729" i="3"/>
  <c r="AN5729" i="3" s="1"/>
  <c r="AG5730" i="3"/>
  <c r="AG5731" i="3"/>
  <c r="AG5732" i="3"/>
  <c r="AG5733" i="3"/>
  <c r="AG5734" i="3"/>
  <c r="AG5735" i="3"/>
  <c r="AG5736" i="3"/>
  <c r="AG5737" i="3"/>
  <c r="AN5737" i="3" s="1"/>
  <c r="AG5738" i="3"/>
  <c r="AG5739" i="3"/>
  <c r="AG5740" i="3"/>
  <c r="AG5741" i="3"/>
  <c r="AG5742" i="3"/>
  <c r="AG5743" i="3"/>
  <c r="AG5744" i="3"/>
  <c r="AG5745" i="3"/>
  <c r="AN5745" i="3" s="1"/>
  <c r="AG5746" i="3"/>
  <c r="AG5747" i="3"/>
  <c r="AG5748" i="3"/>
  <c r="AG5749" i="3"/>
  <c r="AG5750" i="3"/>
  <c r="AG5751" i="3"/>
  <c r="AG5752" i="3"/>
  <c r="AG5753" i="3"/>
  <c r="AN5753" i="3" s="1"/>
  <c r="AG5754" i="3"/>
  <c r="AG5755" i="3"/>
  <c r="AG5756" i="3"/>
  <c r="AG5757" i="3"/>
  <c r="AG5758" i="3"/>
  <c r="AG5759" i="3"/>
  <c r="AG5760" i="3"/>
  <c r="AG5761" i="3"/>
  <c r="AN5761" i="3" s="1"/>
  <c r="AG5762" i="3"/>
  <c r="AG5763" i="3"/>
  <c r="AG5764" i="3"/>
  <c r="AG5765" i="3"/>
  <c r="AG5766" i="3"/>
  <c r="AG5767" i="3"/>
  <c r="AG5768" i="3"/>
  <c r="AG5769" i="3"/>
  <c r="AN5769" i="3" s="1"/>
  <c r="AG5770" i="3"/>
  <c r="AG5771" i="3"/>
  <c r="AG5772" i="3"/>
  <c r="AG5773" i="3"/>
  <c r="AG5774" i="3"/>
  <c r="AG5775" i="3"/>
  <c r="AG5776" i="3"/>
  <c r="AG5777" i="3"/>
  <c r="AN5777" i="3" s="1"/>
  <c r="AG5778" i="3"/>
  <c r="AG5779" i="3"/>
  <c r="AG5780" i="3"/>
  <c r="AG5781" i="3"/>
  <c r="AG5782" i="3"/>
  <c r="AG5783" i="3"/>
  <c r="AG5784" i="3"/>
  <c r="AG5785" i="3"/>
  <c r="AN5785" i="3" s="1"/>
  <c r="AG5786" i="3"/>
  <c r="AG5787" i="3"/>
  <c r="AG5788" i="3"/>
  <c r="AG5789" i="3"/>
  <c r="AG5790" i="3"/>
  <c r="AG5791" i="3"/>
  <c r="AG5792" i="3"/>
  <c r="AG5793" i="3"/>
  <c r="AN5793" i="3" s="1"/>
  <c r="AG5794" i="3"/>
  <c r="AG5795" i="3"/>
  <c r="AG5796" i="3"/>
  <c r="AG5797" i="3"/>
  <c r="AG5798" i="3"/>
  <c r="AG5799" i="3"/>
  <c r="AG5800" i="3"/>
  <c r="AG5801" i="3"/>
  <c r="AN5801" i="3" s="1"/>
  <c r="AG5802" i="3"/>
  <c r="AG5803" i="3"/>
  <c r="AG5804" i="3"/>
  <c r="AG5805" i="3"/>
  <c r="AG5806" i="3"/>
  <c r="AG5807" i="3"/>
  <c r="AG5808" i="3"/>
  <c r="AG5809" i="3"/>
  <c r="AN5809" i="3" s="1"/>
  <c r="AG5810" i="3"/>
  <c r="AG5811" i="3"/>
  <c r="AG5812" i="3"/>
  <c r="AG5813" i="3"/>
  <c r="AG5814" i="3"/>
  <c r="AG5815" i="3"/>
  <c r="AG5816" i="3"/>
  <c r="AG5817" i="3"/>
  <c r="AN5817" i="3" s="1"/>
  <c r="AG5818" i="3"/>
  <c r="AG5819" i="3"/>
  <c r="AG5820" i="3"/>
  <c r="AG5821" i="3"/>
  <c r="AG5822" i="3"/>
  <c r="AG5823" i="3"/>
  <c r="AG5824" i="3"/>
  <c r="AG5825" i="3"/>
  <c r="AN5825" i="3" s="1"/>
  <c r="AG5826" i="3"/>
  <c r="AG5827" i="3"/>
  <c r="AG5828" i="3"/>
  <c r="AG5829" i="3"/>
  <c r="AG5830" i="3"/>
  <c r="AG5831" i="3"/>
  <c r="AG5832" i="3"/>
  <c r="AG5833" i="3"/>
  <c r="AN5833" i="3" s="1"/>
  <c r="AG5834" i="3"/>
  <c r="AG5835" i="3"/>
  <c r="AG5836" i="3"/>
  <c r="AG5837" i="3"/>
  <c r="AG5838" i="3"/>
  <c r="AG5839" i="3"/>
  <c r="AG5840" i="3"/>
  <c r="AG5841" i="3"/>
  <c r="AN5841" i="3" s="1"/>
  <c r="AG5842" i="3"/>
  <c r="AG5843" i="3"/>
  <c r="AG5844" i="3"/>
  <c r="AG5845" i="3"/>
  <c r="AG5846" i="3"/>
  <c r="AG5847" i="3"/>
  <c r="AG5848" i="3"/>
  <c r="AG5849" i="3"/>
  <c r="AN5849" i="3" s="1"/>
  <c r="AG5850" i="3"/>
  <c r="AG5851" i="3"/>
  <c r="AG5852" i="3"/>
  <c r="AG5853" i="3"/>
  <c r="AG5854" i="3"/>
  <c r="AG5855" i="3"/>
  <c r="AG5856" i="3"/>
  <c r="AG5857" i="3"/>
  <c r="AN5857" i="3" s="1"/>
  <c r="AG5858" i="3"/>
  <c r="AG5859" i="3"/>
  <c r="AG5860" i="3"/>
  <c r="AG5861" i="3"/>
  <c r="AG5862" i="3"/>
  <c r="AG5863" i="3"/>
  <c r="AG5864" i="3"/>
  <c r="AG5865" i="3"/>
  <c r="AN5865" i="3" s="1"/>
  <c r="AG5866" i="3"/>
  <c r="AG5867" i="3"/>
  <c r="AG5868" i="3"/>
  <c r="AG5869" i="3"/>
  <c r="AG5870" i="3"/>
  <c r="AG5871" i="3"/>
  <c r="AG5872" i="3"/>
  <c r="AG5873" i="3"/>
  <c r="AN5873" i="3" s="1"/>
  <c r="AG5874" i="3"/>
  <c r="AG5875" i="3"/>
  <c r="AG5876" i="3"/>
  <c r="AG5877" i="3"/>
  <c r="AG5878" i="3"/>
  <c r="AG5879" i="3"/>
  <c r="AG5880" i="3"/>
  <c r="AG5881" i="3"/>
  <c r="AN5881" i="3" s="1"/>
  <c r="AG5882" i="3"/>
  <c r="AG5883" i="3"/>
  <c r="AG5884" i="3"/>
  <c r="AG5885" i="3"/>
  <c r="AG5886" i="3"/>
  <c r="AG5887" i="3"/>
  <c r="AG5888" i="3"/>
  <c r="AG5889" i="3"/>
  <c r="AN5889" i="3" s="1"/>
  <c r="AG5890" i="3"/>
  <c r="AG5891" i="3"/>
  <c r="AG5892" i="3"/>
  <c r="AG5893" i="3"/>
  <c r="AG5894" i="3"/>
  <c r="AG5895" i="3"/>
  <c r="AG5896" i="3"/>
  <c r="AG5897" i="3"/>
  <c r="AN5897" i="3" s="1"/>
  <c r="AG5898" i="3"/>
  <c r="AG5899" i="3"/>
  <c r="AG5900" i="3"/>
  <c r="AG5901" i="3"/>
  <c r="AG5902" i="3"/>
  <c r="AG5903" i="3"/>
  <c r="AG5904" i="3"/>
  <c r="AG5905" i="3"/>
  <c r="AN5905" i="3" s="1"/>
  <c r="AG5906" i="3"/>
  <c r="AG5907" i="3"/>
  <c r="AG5908" i="3"/>
  <c r="AG5909" i="3"/>
  <c r="AG5910" i="3"/>
  <c r="AG5911" i="3"/>
  <c r="AG5912" i="3"/>
  <c r="AG5913" i="3"/>
  <c r="AN5913" i="3" s="1"/>
  <c r="AG5914" i="3"/>
  <c r="AG5915" i="3"/>
  <c r="AG5916" i="3"/>
  <c r="AG5917" i="3"/>
  <c r="AG5918" i="3"/>
  <c r="AG5919" i="3"/>
  <c r="AG5920" i="3"/>
  <c r="AG5921" i="3"/>
  <c r="AN5921" i="3" s="1"/>
  <c r="AG5922" i="3"/>
  <c r="AG5923" i="3"/>
  <c r="AG5924" i="3"/>
  <c r="AG5925" i="3"/>
  <c r="AG5926" i="3"/>
  <c r="AG5927" i="3"/>
  <c r="AG5928" i="3"/>
  <c r="AG5929" i="3"/>
  <c r="AN5929" i="3" s="1"/>
  <c r="AG5930" i="3"/>
  <c r="AG5931" i="3"/>
  <c r="AG5932" i="3"/>
  <c r="AG5933" i="3"/>
  <c r="AG5934" i="3"/>
  <c r="AG5935" i="3"/>
  <c r="AG5936" i="3"/>
  <c r="AG5937" i="3"/>
  <c r="AN5937" i="3" s="1"/>
  <c r="AG5938" i="3"/>
  <c r="AG5939" i="3"/>
  <c r="AG5940" i="3"/>
  <c r="AG5941" i="3"/>
  <c r="AG5942" i="3"/>
  <c r="AG5943" i="3"/>
  <c r="AG5944" i="3"/>
  <c r="AG5945" i="3"/>
  <c r="AN5945" i="3" s="1"/>
  <c r="AG5946" i="3"/>
  <c r="AG5947" i="3"/>
  <c r="AG5948" i="3"/>
  <c r="AG5949" i="3"/>
  <c r="AG5950" i="3"/>
  <c r="AH5458" i="3"/>
  <c r="AH5459" i="3"/>
  <c r="AH5460" i="3"/>
  <c r="AN5460" i="3" s="1"/>
  <c r="AH5461" i="3"/>
  <c r="AH5462" i="3"/>
  <c r="AH5463" i="3"/>
  <c r="AH5464" i="3"/>
  <c r="AH5465" i="3"/>
  <c r="AH5466" i="3"/>
  <c r="AH5467" i="3"/>
  <c r="AH5468" i="3"/>
  <c r="AN5468" i="3" s="1"/>
  <c r="AH5469" i="3"/>
  <c r="AH5470" i="3"/>
  <c r="AH5471" i="3"/>
  <c r="AH5472" i="3"/>
  <c r="AH5473" i="3"/>
  <c r="AH5474" i="3"/>
  <c r="AH5475" i="3"/>
  <c r="AH5476" i="3"/>
  <c r="AN5476" i="3" s="1"/>
  <c r="AH5477" i="3"/>
  <c r="AH5478" i="3"/>
  <c r="AH5479" i="3"/>
  <c r="AH5480" i="3"/>
  <c r="AH5481" i="3"/>
  <c r="AH5482" i="3"/>
  <c r="AH5483" i="3"/>
  <c r="AH5484" i="3"/>
  <c r="AN5484" i="3" s="1"/>
  <c r="AH5485" i="3"/>
  <c r="AH5486" i="3"/>
  <c r="AH5487" i="3"/>
  <c r="AH5488" i="3"/>
  <c r="AH5489" i="3"/>
  <c r="AH5490" i="3"/>
  <c r="AH5491" i="3"/>
  <c r="AH5492" i="3"/>
  <c r="AN5492" i="3" s="1"/>
  <c r="AH5493" i="3"/>
  <c r="AH5494" i="3"/>
  <c r="AH5495" i="3"/>
  <c r="AH5496" i="3"/>
  <c r="AH5497" i="3"/>
  <c r="AH5498" i="3"/>
  <c r="AH5499" i="3"/>
  <c r="AH5500" i="3"/>
  <c r="AN5500" i="3" s="1"/>
  <c r="AH5501" i="3"/>
  <c r="AH5502" i="3"/>
  <c r="AH5503" i="3"/>
  <c r="AH5504" i="3"/>
  <c r="AH5505" i="3"/>
  <c r="AH5506" i="3"/>
  <c r="AH5507" i="3"/>
  <c r="AH5508" i="3"/>
  <c r="AN5508" i="3" s="1"/>
  <c r="AH5509" i="3"/>
  <c r="AH5510" i="3"/>
  <c r="AH5511" i="3"/>
  <c r="AH5512" i="3"/>
  <c r="AH5513" i="3"/>
  <c r="AH5514" i="3"/>
  <c r="AH5515" i="3"/>
  <c r="AH5516" i="3"/>
  <c r="AN5516" i="3" s="1"/>
  <c r="AH5517" i="3"/>
  <c r="AH5518" i="3"/>
  <c r="AH5519" i="3"/>
  <c r="AH5520" i="3"/>
  <c r="AH5521" i="3"/>
  <c r="AH5522" i="3"/>
  <c r="AH5523" i="3"/>
  <c r="AH5524" i="3"/>
  <c r="AN5524" i="3" s="1"/>
  <c r="AH5525" i="3"/>
  <c r="AH5526" i="3"/>
  <c r="AH5527" i="3"/>
  <c r="AH5528" i="3"/>
  <c r="AH5529" i="3"/>
  <c r="AH5530" i="3"/>
  <c r="AH5531" i="3"/>
  <c r="AH5532" i="3"/>
  <c r="AN5532" i="3" s="1"/>
  <c r="AH5533" i="3"/>
  <c r="AH5534" i="3"/>
  <c r="AH5535" i="3"/>
  <c r="AH5536" i="3"/>
  <c r="AH5537" i="3"/>
  <c r="AH5538" i="3"/>
  <c r="AH5539" i="3"/>
  <c r="AH5540" i="3"/>
  <c r="AN5540" i="3" s="1"/>
  <c r="AH5541" i="3"/>
  <c r="AH5542" i="3"/>
  <c r="AH5543" i="3"/>
  <c r="AH5544" i="3"/>
  <c r="AH5545" i="3"/>
  <c r="AH5546" i="3"/>
  <c r="AH5547" i="3"/>
  <c r="AH5548" i="3"/>
  <c r="AN5548" i="3" s="1"/>
  <c r="AH5549" i="3"/>
  <c r="AH5550" i="3"/>
  <c r="AH5551" i="3"/>
  <c r="AH5552" i="3"/>
  <c r="AH5553" i="3"/>
  <c r="AH5554" i="3"/>
  <c r="AH5555" i="3"/>
  <c r="AH5556" i="3"/>
  <c r="AN5556" i="3" s="1"/>
  <c r="AH5557" i="3"/>
  <c r="AH5558" i="3"/>
  <c r="AH5559" i="3"/>
  <c r="AH5560" i="3"/>
  <c r="AH5561" i="3"/>
  <c r="AH5562" i="3"/>
  <c r="AH5563" i="3"/>
  <c r="AH5564" i="3"/>
  <c r="AN5564" i="3" s="1"/>
  <c r="AH5565" i="3"/>
  <c r="AH5566" i="3"/>
  <c r="AH5567" i="3"/>
  <c r="AH5568" i="3"/>
  <c r="AH5569" i="3"/>
  <c r="AH5570" i="3"/>
  <c r="AH5571" i="3"/>
  <c r="AH5572" i="3"/>
  <c r="AN5572" i="3" s="1"/>
  <c r="AH5573" i="3"/>
  <c r="AH5574" i="3"/>
  <c r="AH5575" i="3"/>
  <c r="AH5576" i="3"/>
  <c r="AH5577" i="3"/>
  <c r="AH5578" i="3"/>
  <c r="AH5579" i="3"/>
  <c r="AH5580" i="3"/>
  <c r="AN5580" i="3" s="1"/>
  <c r="AH5581" i="3"/>
  <c r="AH5582" i="3"/>
  <c r="AH5583" i="3"/>
  <c r="AH5584" i="3"/>
  <c r="AH5585" i="3"/>
  <c r="AH5586" i="3"/>
  <c r="AH5587" i="3"/>
  <c r="AH5588" i="3"/>
  <c r="AN5588" i="3" s="1"/>
  <c r="AH5589" i="3"/>
  <c r="AH5590" i="3"/>
  <c r="AH5591" i="3"/>
  <c r="AH5592" i="3"/>
  <c r="AH5593" i="3"/>
  <c r="AH5594" i="3"/>
  <c r="AH5595" i="3"/>
  <c r="AH5596" i="3"/>
  <c r="AN5596" i="3" s="1"/>
  <c r="AH5597" i="3"/>
  <c r="AH5598" i="3"/>
  <c r="AH5599" i="3"/>
  <c r="AH5600" i="3"/>
  <c r="AH5601" i="3"/>
  <c r="AH5602" i="3"/>
  <c r="AH5603" i="3"/>
  <c r="AH5604" i="3"/>
  <c r="AN5604" i="3" s="1"/>
  <c r="AH5605" i="3"/>
  <c r="AH5606" i="3"/>
  <c r="AH5607" i="3"/>
  <c r="AH5608" i="3"/>
  <c r="AH5609" i="3"/>
  <c r="AH5610" i="3"/>
  <c r="AH5611" i="3"/>
  <c r="AH5612" i="3"/>
  <c r="AN5612" i="3" s="1"/>
  <c r="AH5613" i="3"/>
  <c r="AH5614" i="3"/>
  <c r="AH5615" i="3"/>
  <c r="AH5616" i="3"/>
  <c r="AH5617" i="3"/>
  <c r="AH5618" i="3"/>
  <c r="AH5619" i="3"/>
  <c r="AH5620" i="3"/>
  <c r="AN5620" i="3" s="1"/>
  <c r="AH5621" i="3"/>
  <c r="AH5622" i="3"/>
  <c r="AH5623" i="3"/>
  <c r="AH5624" i="3"/>
  <c r="AH5625" i="3"/>
  <c r="AH5626" i="3"/>
  <c r="AH5627" i="3"/>
  <c r="AH5628" i="3"/>
  <c r="AN5628" i="3" s="1"/>
  <c r="AH5629" i="3"/>
  <c r="AH5630" i="3"/>
  <c r="AH5631" i="3"/>
  <c r="AH5632" i="3"/>
  <c r="AH5633" i="3"/>
  <c r="AH5634" i="3"/>
  <c r="AH5635" i="3"/>
  <c r="AH5636" i="3"/>
  <c r="AN5636" i="3" s="1"/>
  <c r="AH5637" i="3"/>
  <c r="AH5638" i="3"/>
  <c r="AH5639" i="3"/>
  <c r="AH5640" i="3"/>
  <c r="AH5641" i="3"/>
  <c r="AH5642" i="3"/>
  <c r="AH5643" i="3"/>
  <c r="AH5644" i="3"/>
  <c r="AN5644" i="3" s="1"/>
  <c r="AH5645" i="3"/>
  <c r="AH5646" i="3"/>
  <c r="AH5647" i="3"/>
  <c r="AH5648" i="3"/>
  <c r="AH5649" i="3"/>
  <c r="AH5650" i="3"/>
  <c r="AH5651" i="3"/>
  <c r="AH5652" i="3"/>
  <c r="AN5652" i="3" s="1"/>
  <c r="AH5653" i="3"/>
  <c r="AH5654" i="3"/>
  <c r="AH5655" i="3"/>
  <c r="AH5656" i="3"/>
  <c r="AH5657" i="3"/>
  <c r="AH5658" i="3"/>
  <c r="AH5659" i="3"/>
  <c r="AH5660" i="3"/>
  <c r="AN5660" i="3" s="1"/>
  <c r="AH5661" i="3"/>
  <c r="AH5662" i="3"/>
  <c r="AH5663" i="3"/>
  <c r="AH5664" i="3"/>
  <c r="AH5665" i="3"/>
  <c r="AH5666" i="3"/>
  <c r="AH5667" i="3"/>
  <c r="AH5668" i="3"/>
  <c r="AN5668" i="3" s="1"/>
  <c r="AH5669" i="3"/>
  <c r="AH5670" i="3"/>
  <c r="AH5671" i="3"/>
  <c r="AH5672" i="3"/>
  <c r="AH5673" i="3"/>
  <c r="AH5674" i="3"/>
  <c r="AH5675" i="3"/>
  <c r="AH5676" i="3"/>
  <c r="AN5676" i="3" s="1"/>
  <c r="AH5677" i="3"/>
  <c r="AH5678" i="3"/>
  <c r="AH5679" i="3"/>
  <c r="AH5680" i="3"/>
  <c r="AH5681" i="3"/>
  <c r="AH5682" i="3"/>
  <c r="AH5683" i="3"/>
  <c r="AH5684" i="3"/>
  <c r="AN5684" i="3" s="1"/>
  <c r="AH5685" i="3"/>
  <c r="AH5686" i="3"/>
  <c r="AH5687" i="3"/>
  <c r="AH5688" i="3"/>
  <c r="AH5689" i="3"/>
  <c r="AH5690" i="3"/>
  <c r="AH5691" i="3"/>
  <c r="AH5692" i="3"/>
  <c r="AN5692" i="3" s="1"/>
  <c r="AH5693" i="3"/>
  <c r="AH5694" i="3"/>
  <c r="AH5695" i="3"/>
  <c r="AH5696" i="3"/>
  <c r="AH5697" i="3"/>
  <c r="AH5698" i="3"/>
  <c r="AH5699" i="3"/>
  <c r="AH5700" i="3"/>
  <c r="AN5700" i="3" s="1"/>
  <c r="AH5701" i="3"/>
  <c r="AH5702" i="3"/>
  <c r="AH5703" i="3"/>
  <c r="AH5704" i="3"/>
  <c r="AH5705" i="3"/>
  <c r="AH5706" i="3"/>
  <c r="AH5707" i="3"/>
  <c r="AH5708" i="3"/>
  <c r="AN5708" i="3" s="1"/>
  <c r="AH5709" i="3"/>
  <c r="AH5710" i="3"/>
  <c r="AH5711" i="3"/>
  <c r="AH5712" i="3"/>
  <c r="AH5713" i="3"/>
  <c r="AH5714" i="3"/>
  <c r="AH5715" i="3"/>
  <c r="AH5716" i="3"/>
  <c r="AN5716" i="3" s="1"/>
  <c r="AH5717" i="3"/>
  <c r="AH5718" i="3"/>
  <c r="AH5719" i="3"/>
  <c r="AH5720" i="3"/>
  <c r="AH5721" i="3"/>
  <c r="AH5722" i="3"/>
  <c r="AH5723" i="3"/>
  <c r="AH5724" i="3"/>
  <c r="AN5724" i="3" s="1"/>
  <c r="AH5725" i="3"/>
  <c r="AH5726" i="3"/>
  <c r="AH5727" i="3"/>
  <c r="AH5728" i="3"/>
  <c r="AH5729" i="3"/>
  <c r="AH5730" i="3"/>
  <c r="AH5731" i="3"/>
  <c r="AH5732" i="3"/>
  <c r="AN5732" i="3" s="1"/>
  <c r="AH5733" i="3"/>
  <c r="AH5734" i="3"/>
  <c r="AH5735" i="3"/>
  <c r="AH5736" i="3"/>
  <c r="AH5737" i="3"/>
  <c r="AH5738" i="3"/>
  <c r="AH5739" i="3"/>
  <c r="AH5740" i="3"/>
  <c r="AN5740" i="3" s="1"/>
  <c r="AH5741" i="3"/>
  <c r="AH5742" i="3"/>
  <c r="AH5743" i="3"/>
  <c r="AH5744" i="3"/>
  <c r="AH5745" i="3"/>
  <c r="AH5746" i="3"/>
  <c r="AH5747" i="3"/>
  <c r="AH5748" i="3"/>
  <c r="AN5748" i="3" s="1"/>
  <c r="AH5749" i="3"/>
  <c r="AH5750" i="3"/>
  <c r="AH5751" i="3"/>
  <c r="AH5752" i="3"/>
  <c r="AH5753" i="3"/>
  <c r="AH5754" i="3"/>
  <c r="AH5755" i="3"/>
  <c r="AH5756" i="3"/>
  <c r="AN5756" i="3" s="1"/>
  <c r="AH5757" i="3"/>
  <c r="AH5758" i="3"/>
  <c r="AH5759" i="3"/>
  <c r="AH5760" i="3"/>
  <c r="AH5761" i="3"/>
  <c r="AH5762" i="3"/>
  <c r="AH5763" i="3"/>
  <c r="AH5764" i="3"/>
  <c r="AN5764" i="3" s="1"/>
  <c r="AH5765" i="3"/>
  <c r="AH5766" i="3"/>
  <c r="AH5767" i="3"/>
  <c r="AH5768" i="3"/>
  <c r="AH5769" i="3"/>
  <c r="AH5770" i="3"/>
  <c r="AH5771" i="3"/>
  <c r="AH5772" i="3"/>
  <c r="AN5772" i="3" s="1"/>
  <c r="AH5773" i="3"/>
  <c r="AH5774" i="3"/>
  <c r="AH5775" i="3"/>
  <c r="AH5776" i="3"/>
  <c r="AH5777" i="3"/>
  <c r="AH5778" i="3"/>
  <c r="AH5779" i="3"/>
  <c r="AH5780" i="3"/>
  <c r="AN5780" i="3" s="1"/>
  <c r="AH5781" i="3"/>
  <c r="AH5782" i="3"/>
  <c r="AH5783" i="3"/>
  <c r="AH5784" i="3"/>
  <c r="AH5785" i="3"/>
  <c r="AH5786" i="3"/>
  <c r="AH5787" i="3"/>
  <c r="AH5788" i="3"/>
  <c r="AN5788" i="3" s="1"/>
  <c r="AH5789" i="3"/>
  <c r="AH5790" i="3"/>
  <c r="AH5791" i="3"/>
  <c r="AH5792" i="3"/>
  <c r="AH5793" i="3"/>
  <c r="AH5794" i="3"/>
  <c r="AH5795" i="3"/>
  <c r="AH5796" i="3"/>
  <c r="AN5796" i="3" s="1"/>
  <c r="AH5797" i="3"/>
  <c r="AH5798" i="3"/>
  <c r="AH5799" i="3"/>
  <c r="AH5800" i="3"/>
  <c r="AH5801" i="3"/>
  <c r="AH5802" i="3"/>
  <c r="AH5803" i="3"/>
  <c r="AH5804" i="3"/>
  <c r="AN5804" i="3" s="1"/>
  <c r="AH5805" i="3"/>
  <c r="AH5806" i="3"/>
  <c r="AH5807" i="3"/>
  <c r="AH5808" i="3"/>
  <c r="AH5809" i="3"/>
  <c r="AH5810" i="3"/>
  <c r="AH5811" i="3"/>
  <c r="AH5812" i="3"/>
  <c r="AN5812" i="3" s="1"/>
  <c r="AH5813" i="3"/>
  <c r="AH5814" i="3"/>
  <c r="AH5815" i="3"/>
  <c r="AH5816" i="3"/>
  <c r="AH5817" i="3"/>
  <c r="AH5818" i="3"/>
  <c r="AH5819" i="3"/>
  <c r="AH5820" i="3"/>
  <c r="AN5820" i="3" s="1"/>
  <c r="AH5821" i="3"/>
  <c r="AH5822" i="3"/>
  <c r="AH5823" i="3"/>
  <c r="AH5824" i="3"/>
  <c r="AH5825" i="3"/>
  <c r="AH5826" i="3"/>
  <c r="AH5827" i="3"/>
  <c r="AH5828" i="3"/>
  <c r="AN5828" i="3" s="1"/>
  <c r="AH5829" i="3"/>
  <c r="AH5830" i="3"/>
  <c r="AH5831" i="3"/>
  <c r="AH5832" i="3"/>
  <c r="AH5833" i="3"/>
  <c r="AH5834" i="3"/>
  <c r="AH5835" i="3"/>
  <c r="AH5836" i="3"/>
  <c r="AN5836" i="3" s="1"/>
  <c r="AH5837" i="3"/>
  <c r="AH5838" i="3"/>
  <c r="AH5839" i="3"/>
  <c r="AH5840" i="3"/>
  <c r="AH5841" i="3"/>
  <c r="AH5842" i="3"/>
  <c r="AH5843" i="3"/>
  <c r="AH5844" i="3"/>
  <c r="AN5844" i="3" s="1"/>
  <c r="AH5845" i="3"/>
  <c r="AH5846" i="3"/>
  <c r="AH5847" i="3"/>
  <c r="AH5848" i="3"/>
  <c r="AH5849" i="3"/>
  <c r="AH5850" i="3"/>
  <c r="AH5851" i="3"/>
  <c r="AH5852" i="3"/>
  <c r="AN5852" i="3" s="1"/>
  <c r="AH5853" i="3"/>
  <c r="AH5854" i="3"/>
  <c r="AH5855" i="3"/>
  <c r="AH5856" i="3"/>
  <c r="AH5857" i="3"/>
  <c r="AH5858" i="3"/>
  <c r="AH5859" i="3"/>
  <c r="AH5860" i="3"/>
  <c r="AN5860" i="3" s="1"/>
  <c r="AH5861" i="3"/>
  <c r="AH5862" i="3"/>
  <c r="AH5863" i="3"/>
  <c r="AH5864" i="3"/>
  <c r="AH5865" i="3"/>
  <c r="AH5866" i="3"/>
  <c r="AH5867" i="3"/>
  <c r="AH5868" i="3"/>
  <c r="AN5868" i="3" s="1"/>
  <c r="AH5869" i="3"/>
  <c r="AH5870" i="3"/>
  <c r="AH5871" i="3"/>
  <c r="AH5872" i="3"/>
  <c r="AH5873" i="3"/>
  <c r="AH5874" i="3"/>
  <c r="AH5875" i="3"/>
  <c r="AH5876" i="3"/>
  <c r="AN5876" i="3" s="1"/>
  <c r="AH5877" i="3"/>
  <c r="AH5878" i="3"/>
  <c r="AH5879" i="3"/>
  <c r="AH5880" i="3"/>
  <c r="AH5881" i="3"/>
  <c r="AH5882" i="3"/>
  <c r="AH5883" i="3"/>
  <c r="AH5884" i="3"/>
  <c r="AN5884" i="3" s="1"/>
  <c r="AH5885" i="3"/>
  <c r="AH5886" i="3"/>
  <c r="AH5887" i="3"/>
  <c r="AH5888" i="3"/>
  <c r="AH5889" i="3"/>
  <c r="AH5890" i="3"/>
  <c r="AH5891" i="3"/>
  <c r="AH5892" i="3"/>
  <c r="AN5892" i="3" s="1"/>
  <c r="AH5893" i="3"/>
  <c r="AH5894" i="3"/>
  <c r="AH5895" i="3"/>
  <c r="AH5896" i="3"/>
  <c r="AH5897" i="3"/>
  <c r="AH5898" i="3"/>
  <c r="AH5899" i="3"/>
  <c r="AH5900" i="3"/>
  <c r="AN5900" i="3" s="1"/>
  <c r="AH5901" i="3"/>
  <c r="AH5902" i="3"/>
  <c r="AH5903" i="3"/>
  <c r="AH5904" i="3"/>
  <c r="AH5905" i="3"/>
  <c r="AH5906" i="3"/>
  <c r="AH5907" i="3"/>
  <c r="AH5908" i="3"/>
  <c r="AN5908" i="3" s="1"/>
  <c r="AH5909" i="3"/>
  <c r="AH5910" i="3"/>
  <c r="AH5911" i="3"/>
  <c r="AH5912" i="3"/>
  <c r="AH5913" i="3"/>
  <c r="AH5914" i="3"/>
  <c r="AH5915" i="3"/>
  <c r="AH5916" i="3"/>
  <c r="AN5916" i="3" s="1"/>
  <c r="AH5917" i="3"/>
  <c r="AH5918" i="3"/>
  <c r="AH5919" i="3"/>
  <c r="AH5920" i="3"/>
  <c r="AH5921" i="3"/>
  <c r="AH5922" i="3"/>
  <c r="AH5923" i="3"/>
  <c r="AH5924" i="3"/>
  <c r="AN5924" i="3" s="1"/>
  <c r="AH5925" i="3"/>
  <c r="AH5926" i="3"/>
  <c r="AH5927" i="3"/>
  <c r="AH5928" i="3"/>
  <c r="AH5929" i="3"/>
  <c r="AH5930" i="3"/>
  <c r="AH5931" i="3"/>
  <c r="AH5932" i="3"/>
  <c r="AN5932" i="3" s="1"/>
  <c r="AH5933" i="3"/>
  <c r="AH5934" i="3"/>
  <c r="AH5935" i="3"/>
  <c r="AH5936" i="3"/>
  <c r="AH5937" i="3"/>
  <c r="AH5938" i="3"/>
  <c r="AH5939" i="3"/>
  <c r="AH5940" i="3"/>
  <c r="AN5940" i="3" s="1"/>
  <c r="AH5941" i="3"/>
  <c r="AH5942" i="3"/>
  <c r="AH5943" i="3"/>
  <c r="AH5944" i="3"/>
  <c r="AH5945" i="3"/>
  <c r="AH5946" i="3"/>
  <c r="AH5947" i="3"/>
  <c r="AH5948" i="3"/>
  <c r="AN5948" i="3" s="1"/>
  <c r="AH5949" i="3"/>
  <c r="AH5950" i="3"/>
  <c r="AI5458" i="3"/>
  <c r="AI5459" i="3"/>
  <c r="AI5460" i="3"/>
  <c r="AI5461" i="3"/>
  <c r="AI5462" i="3"/>
  <c r="AI5463" i="3"/>
  <c r="AN5463" i="3" s="1"/>
  <c r="AI5464" i="3"/>
  <c r="AI5465" i="3"/>
  <c r="AI5466" i="3"/>
  <c r="AI5467" i="3"/>
  <c r="AI5468" i="3"/>
  <c r="AI5469" i="3"/>
  <c r="AI5470" i="3"/>
  <c r="AI5471" i="3"/>
  <c r="AN5471" i="3" s="1"/>
  <c r="AI5472" i="3"/>
  <c r="AI5473" i="3"/>
  <c r="AI5474" i="3"/>
  <c r="AI5475" i="3"/>
  <c r="AI5476" i="3"/>
  <c r="AI5477" i="3"/>
  <c r="AI5478" i="3"/>
  <c r="AI5479" i="3"/>
  <c r="AN5479" i="3" s="1"/>
  <c r="AI5480" i="3"/>
  <c r="AI5481" i="3"/>
  <c r="AI5482" i="3"/>
  <c r="AI5483" i="3"/>
  <c r="AI5484" i="3"/>
  <c r="AI5485" i="3"/>
  <c r="AI5486" i="3"/>
  <c r="AI5487" i="3"/>
  <c r="AN5487" i="3" s="1"/>
  <c r="AI5488" i="3"/>
  <c r="AI5489" i="3"/>
  <c r="AI5490" i="3"/>
  <c r="AI5491" i="3"/>
  <c r="AI5492" i="3"/>
  <c r="AI5493" i="3"/>
  <c r="AI5494" i="3"/>
  <c r="AI5495" i="3"/>
  <c r="AN5495" i="3" s="1"/>
  <c r="AI5496" i="3"/>
  <c r="AI5497" i="3"/>
  <c r="AI5498" i="3"/>
  <c r="AI5499" i="3"/>
  <c r="AI5500" i="3"/>
  <c r="AI5501" i="3"/>
  <c r="AI5502" i="3"/>
  <c r="AI5503" i="3"/>
  <c r="AN5503" i="3" s="1"/>
  <c r="AI5504" i="3"/>
  <c r="AI5505" i="3"/>
  <c r="AI5506" i="3"/>
  <c r="AI5507" i="3"/>
  <c r="AI5508" i="3"/>
  <c r="AI5509" i="3"/>
  <c r="AI5510" i="3"/>
  <c r="AI5511" i="3"/>
  <c r="AN5511" i="3" s="1"/>
  <c r="AI5512" i="3"/>
  <c r="AI5513" i="3"/>
  <c r="AI5514" i="3"/>
  <c r="AI5515" i="3"/>
  <c r="AI5516" i="3"/>
  <c r="AI5517" i="3"/>
  <c r="AI5518" i="3"/>
  <c r="AI5519" i="3"/>
  <c r="AN5519" i="3" s="1"/>
  <c r="AI5520" i="3"/>
  <c r="AI5521" i="3"/>
  <c r="AI5522" i="3"/>
  <c r="AI5523" i="3"/>
  <c r="AI5524" i="3"/>
  <c r="AI5525" i="3"/>
  <c r="AI5526" i="3"/>
  <c r="AI5527" i="3"/>
  <c r="AN5527" i="3" s="1"/>
  <c r="AI5528" i="3"/>
  <c r="AI5529" i="3"/>
  <c r="AI5530" i="3"/>
  <c r="AI5531" i="3"/>
  <c r="AI5532" i="3"/>
  <c r="AI5533" i="3"/>
  <c r="AI5534" i="3"/>
  <c r="AI5535" i="3"/>
  <c r="AN5535" i="3" s="1"/>
  <c r="AI5536" i="3"/>
  <c r="AI5537" i="3"/>
  <c r="AI5538" i="3"/>
  <c r="AI5539" i="3"/>
  <c r="AI5540" i="3"/>
  <c r="AI5541" i="3"/>
  <c r="AI5542" i="3"/>
  <c r="AI5543" i="3"/>
  <c r="AN5543" i="3" s="1"/>
  <c r="AI5544" i="3"/>
  <c r="AI5545" i="3"/>
  <c r="AI5546" i="3"/>
  <c r="AI5547" i="3"/>
  <c r="AI5548" i="3"/>
  <c r="AI5549" i="3"/>
  <c r="AI5550" i="3"/>
  <c r="AI5551" i="3"/>
  <c r="AN5551" i="3" s="1"/>
  <c r="AI5552" i="3"/>
  <c r="AI5553" i="3"/>
  <c r="AI5554" i="3"/>
  <c r="AI5555" i="3"/>
  <c r="AI5556" i="3"/>
  <c r="AI5557" i="3"/>
  <c r="AI5558" i="3"/>
  <c r="AI5559" i="3"/>
  <c r="AN5559" i="3" s="1"/>
  <c r="AI5560" i="3"/>
  <c r="AI5561" i="3"/>
  <c r="AI5562" i="3"/>
  <c r="AI5563" i="3"/>
  <c r="AI5564" i="3"/>
  <c r="AI5565" i="3"/>
  <c r="AI5566" i="3"/>
  <c r="AI5567" i="3"/>
  <c r="AN5567" i="3" s="1"/>
  <c r="AI5568" i="3"/>
  <c r="AI5569" i="3"/>
  <c r="AI5570" i="3"/>
  <c r="AI5571" i="3"/>
  <c r="AI5572" i="3"/>
  <c r="AI5573" i="3"/>
  <c r="AI5574" i="3"/>
  <c r="AI5575" i="3"/>
  <c r="AN5575" i="3" s="1"/>
  <c r="AI5576" i="3"/>
  <c r="AI5577" i="3"/>
  <c r="AI5578" i="3"/>
  <c r="AI5579" i="3"/>
  <c r="AI5580" i="3"/>
  <c r="AI5581" i="3"/>
  <c r="AI5582" i="3"/>
  <c r="AI5583" i="3"/>
  <c r="AN5583" i="3" s="1"/>
  <c r="AI5584" i="3"/>
  <c r="AI5585" i="3"/>
  <c r="AI5586" i="3"/>
  <c r="AI5587" i="3"/>
  <c r="AI5588" i="3"/>
  <c r="AI5589" i="3"/>
  <c r="AI5590" i="3"/>
  <c r="AI5591" i="3"/>
  <c r="AN5591" i="3" s="1"/>
  <c r="AI5592" i="3"/>
  <c r="AI5593" i="3"/>
  <c r="AI5594" i="3"/>
  <c r="AI5595" i="3"/>
  <c r="AI5596" i="3"/>
  <c r="AI5597" i="3"/>
  <c r="AI5598" i="3"/>
  <c r="AI5599" i="3"/>
  <c r="AN5599" i="3" s="1"/>
  <c r="AI5600" i="3"/>
  <c r="AI5601" i="3"/>
  <c r="AI5602" i="3"/>
  <c r="AI5603" i="3"/>
  <c r="AI5604" i="3"/>
  <c r="AI5605" i="3"/>
  <c r="AI5606" i="3"/>
  <c r="AI5607" i="3"/>
  <c r="AN5607" i="3" s="1"/>
  <c r="AI5608" i="3"/>
  <c r="AI5609" i="3"/>
  <c r="AI5610" i="3"/>
  <c r="AI5611" i="3"/>
  <c r="AI5612" i="3"/>
  <c r="AI5613" i="3"/>
  <c r="AI5614" i="3"/>
  <c r="AI5615" i="3"/>
  <c r="AN5615" i="3" s="1"/>
  <c r="AI5616" i="3"/>
  <c r="AI5617" i="3"/>
  <c r="AI5618" i="3"/>
  <c r="AI5619" i="3"/>
  <c r="AI5620" i="3"/>
  <c r="AI5621" i="3"/>
  <c r="AI5622" i="3"/>
  <c r="AI5623" i="3"/>
  <c r="AN5623" i="3" s="1"/>
  <c r="AI5624" i="3"/>
  <c r="AI5625" i="3"/>
  <c r="AI5626" i="3"/>
  <c r="AI5627" i="3"/>
  <c r="AI5628" i="3"/>
  <c r="AI5629" i="3"/>
  <c r="AI5630" i="3"/>
  <c r="AI5631" i="3"/>
  <c r="AN5631" i="3" s="1"/>
  <c r="AI5632" i="3"/>
  <c r="AI5633" i="3"/>
  <c r="AI5634" i="3"/>
  <c r="AI5635" i="3"/>
  <c r="AI5636" i="3"/>
  <c r="AI5637" i="3"/>
  <c r="AI5638" i="3"/>
  <c r="AI5639" i="3"/>
  <c r="AN5639" i="3" s="1"/>
  <c r="AI5640" i="3"/>
  <c r="AI5641" i="3"/>
  <c r="AI5642" i="3"/>
  <c r="AI5643" i="3"/>
  <c r="AI5644" i="3"/>
  <c r="AI5645" i="3"/>
  <c r="AI5646" i="3"/>
  <c r="AI5647" i="3"/>
  <c r="AN5647" i="3" s="1"/>
  <c r="AI5648" i="3"/>
  <c r="AI5649" i="3"/>
  <c r="AI5650" i="3"/>
  <c r="AI5651" i="3"/>
  <c r="AI5652" i="3"/>
  <c r="AI5653" i="3"/>
  <c r="AI5654" i="3"/>
  <c r="AI5655" i="3"/>
  <c r="AN5655" i="3" s="1"/>
  <c r="AI5656" i="3"/>
  <c r="AI5657" i="3"/>
  <c r="AI5658" i="3"/>
  <c r="AI5659" i="3"/>
  <c r="AI5660" i="3"/>
  <c r="AI5661" i="3"/>
  <c r="AI5662" i="3"/>
  <c r="AI5663" i="3"/>
  <c r="AN5663" i="3" s="1"/>
  <c r="AI5664" i="3"/>
  <c r="AI5665" i="3"/>
  <c r="AI5666" i="3"/>
  <c r="AI5667" i="3"/>
  <c r="AI5668" i="3"/>
  <c r="AI5669" i="3"/>
  <c r="AI5670" i="3"/>
  <c r="AI5671" i="3"/>
  <c r="AN5671" i="3" s="1"/>
  <c r="AI5672" i="3"/>
  <c r="AI5673" i="3"/>
  <c r="AI5674" i="3"/>
  <c r="AI5675" i="3"/>
  <c r="AI5676" i="3"/>
  <c r="AI5677" i="3"/>
  <c r="AI5678" i="3"/>
  <c r="AI5679" i="3"/>
  <c r="AN5679" i="3" s="1"/>
  <c r="AI5680" i="3"/>
  <c r="AI5681" i="3"/>
  <c r="AI5682" i="3"/>
  <c r="AI5683" i="3"/>
  <c r="AI5684" i="3"/>
  <c r="AI5685" i="3"/>
  <c r="AI5686" i="3"/>
  <c r="AI5687" i="3"/>
  <c r="AN5687" i="3" s="1"/>
  <c r="AI5688" i="3"/>
  <c r="AI5689" i="3"/>
  <c r="AI5690" i="3"/>
  <c r="AI5691" i="3"/>
  <c r="AI5692" i="3"/>
  <c r="AI5693" i="3"/>
  <c r="AI5694" i="3"/>
  <c r="AI5695" i="3"/>
  <c r="AN5695" i="3" s="1"/>
  <c r="AI5696" i="3"/>
  <c r="AI5697" i="3"/>
  <c r="AI5698" i="3"/>
  <c r="AI5699" i="3"/>
  <c r="AI5700" i="3"/>
  <c r="AI5701" i="3"/>
  <c r="AI5702" i="3"/>
  <c r="AI5703" i="3"/>
  <c r="AN5703" i="3" s="1"/>
  <c r="AI5704" i="3"/>
  <c r="AI5705" i="3"/>
  <c r="AI5706" i="3"/>
  <c r="AI5707" i="3"/>
  <c r="AI5708" i="3"/>
  <c r="AI5709" i="3"/>
  <c r="AI5710" i="3"/>
  <c r="AI5711" i="3"/>
  <c r="AN5711" i="3" s="1"/>
  <c r="AI5712" i="3"/>
  <c r="AI5713" i="3"/>
  <c r="AI5714" i="3"/>
  <c r="AI5715" i="3"/>
  <c r="AI5716" i="3"/>
  <c r="AI5717" i="3"/>
  <c r="AI5718" i="3"/>
  <c r="AI5719" i="3"/>
  <c r="AN5719" i="3" s="1"/>
  <c r="AI5720" i="3"/>
  <c r="AI5721" i="3"/>
  <c r="AI5722" i="3"/>
  <c r="AI5723" i="3"/>
  <c r="AI5724" i="3"/>
  <c r="AI5725" i="3"/>
  <c r="AI5726" i="3"/>
  <c r="AI5727" i="3"/>
  <c r="AN5727" i="3" s="1"/>
  <c r="AI5728" i="3"/>
  <c r="AI5729" i="3"/>
  <c r="AI5730" i="3"/>
  <c r="AI5731" i="3"/>
  <c r="AI5732" i="3"/>
  <c r="AI5733" i="3"/>
  <c r="AI5734" i="3"/>
  <c r="AI5735" i="3"/>
  <c r="AN5735" i="3" s="1"/>
  <c r="AI5736" i="3"/>
  <c r="AI5737" i="3"/>
  <c r="AI5738" i="3"/>
  <c r="AI5739" i="3"/>
  <c r="AI5740" i="3"/>
  <c r="AI5741" i="3"/>
  <c r="AI5742" i="3"/>
  <c r="AI5743" i="3"/>
  <c r="AN5743" i="3" s="1"/>
  <c r="AI5744" i="3"/>
  <c r="AI5745" i="3"/>
  <c r="AI5746" i="3"/>
  <c r="AI5747" i="3"/>
  <c r="AI5748" i="3"/>
  <c r="AI5749" i="3"/>
  <c r="AI5750" i="3"/>
  <c r="AI5751" i="3"/>
  <c r="AN5751" i="3" s="1"/>
  <c r="AI5752" i="3"/>
  <c r="AI5753" i="3"/>
  <c r="AI5754" i="3"/>
  <c r="AI5755" i="3"/>
  <c r="AI5756" i="3"/>
  <c r="AI5757" i="3"/>
  <c r="AI5758" i="3"/>
  <c r="AI5759" i="3"/>
  <c r="AN5759" i="3" s="1"/>
  <c r="AI5760" i="3"/>
  <c r="AI5761" i="3"/>
  <c r="AI5762" i="3"/>
  <c r="AI5763" i="3"/>
  <c r="AI5764" i="3"/>
  <c r="AI5765" i="3"/>
  <c r="AI5766" i="3"/>
  <c r="AI5767" i="3"/>
  <c r="AN5767" i="3" s="1"/>
  <c r="AI5768" i="3"/>
  <c r="AI5769" i="3"/>
  <c r="AI5770" i="3"/>
  <c r="AI5771" i="3"/>
  <c r="AI5772" i="3"/>
  <c r="AI5773" i="3"/>
  <c r="AI5774" i="3"/>
  <c r="AI5775" i="3"/>
  <c r="AN5775" i="3" s="1"/>
  <c r="AI5776" i="3"/>
  <c r="AI5777" i="3"/>
  <c r="AI5778" i="3"/>
  <c r="AI5779" i="3"/>
  <c r="AI5780" i="3"/>
  <c r="AI5781" i="3"/>
  <c r="AI5782" i="3"/>
  <c r="AI5783" i="3"/>
  <c r="AN5783" i="3" s="1"/>
  <c r="AI5784" i="3"/>
  <c r="AI5785" i="3"/>
  <c r="AI5786" i="3"/>
  <c r="AI5787" i="3"/>
  <c r="AI5788" i="3"/>
  <c r="AI5789" i="3"/>
  <c r="AI5790" i="3"/>
  <c r="AI5791" i="3"/>
  <c r="AN5791" i="3" s="1"/>
  <c r="AI5792" i="3"/>
  <c r="AI5793" i="3"/>
  <c r="AI5794" i="3"/>
  <c r="AI5795" i="3"/>
  <c r="AI5796" i="3"/>
  <c r="AI5797" i="3"/>
  <c r="AI5798" i="3"/>
  <c r="AI5799" i="3"/>
  <c r="AN5799" i="3" s="1"/>
  <c r="AI5800" i="3"/>
  <c r="AI5801" i="3"/>
  <c r="AI5802" i="3"/>
  <c r="AI5803" i="3"/>
  <c r="AI5804" i="3"/>
  <c r="AI5805" i="3"/>
  <c r="AI5806" i="3"/>
  <c r="AI5807" i="3"/>
  <c r="AN5807" i="3" s="1"/>
  <c r="AI5808" i="3"/>
  <c r="AI5809" i="3"/>
  <c r="AI5810" i="3"/>
  <c r="AI5811" i="3"/>
  <c r="AI5812" i="3"/>
  <c r="AI5813" i="3"/>
  <c r="AI5814" i="3"/>
  <c r="AI5815" i="3"/>
  <c r="AN5815" i="3" s="1"/>
  <c r="AI5816" i="3"/>
  <c r="AI5817" i="3"/>
  <c r="AI5818" i="3"/>
  <c r="AI5819" i="3"/>
  <c r="AI5820" i="3"/>
  <c r="AI5821" i="3"/>
  <c r="AI5822" i="3"/>
  <c r="AI5823" i="3"/>
  <c r="AN5823" i="3" s="1"/>
  <c r="AI5824" i="3"/>
  <c r="AI5825" i="3"/>
  <c r="AI5826" i="3"/>
  <c r="AI5827" i="3"/>
  <c r="AI5828" i="3"/>
  <c r="AI5829" i="3"/>
  <c r="AI5830" i="3"/>
  <c r="AI5831" i="3"/>
  <c r="AN5831" i="3" s="1"/>
  <c r="AI5832" i="3"/>
  <c r="AI5833" i="3"/>
  <c r="AI5834" i="3"/>
  <c r="AI5835" i="3"/>
  <c r="AI5836" i="3"/>
  <c r="AI5837" i="3"/>
  <c r="AI5838" i="3"/>
  <c r="AI5839" i="3"/>
  <c r="AN5839" i="3" s="1"/>
  <c r="AI5840" i="3"/>
  <c r="AI5841" i="3"/>
  <c r="AI5842" i="3"/>
  <c r="AI5843" i="3"/>
  <c r="AI5844" i="3"/>
  <c r="AI5845" i="3"/>
  <c r="AI5846" i="3"/>
  <c r="AI5847" i="3"/>
  <c r="AN5847" i="3" s="1"/>
  <c r="AI5848" i="3"/>
  <c r="AI5849" i="3"/>
  <c r="AI5850" i="3"/>
  <c r="AI5851" i="3"/>
  <c r="AI5852" i="3"/>
  <c r="AI5853" i="3"/>
  <c r="AI5854" i="3"/>
  <c r="AI5855" i="3"/>
  <c r="AN5855" i="3" s="1"/>
  <c r="AI5856" i="3"/>
  <c r="AI5857" i="3"/>
  <c r="AI5858" i="3"/>
  <c r="AI5859" i="3"/>
  <c r="AI5860" i="3"/>
  <c r="AI5861" i="3"/>
  <c r="AI5862" i="3"/>
  <c r="AI5863" i="3"/>
  <c r="AN5863" i="3" s="1"/>
  <c r="AI5864" i="3"/>
  <c r="AI5865" i="3"/>
  <c r="AI5866" i="3"/>
  <c r="AI5867" i="3"/>
  <c r="AI5868" i="3"/>
  <c r="AI5869" i="3"/>
  <c r="AI5870" i="3"/>
  <c r="AI5871" i="3"/>
  <c r="AN5871" i="3" s="1"/>
  <c r="AI5872" i="3"/>
  <c r="AI5873" i="3"/>
  <c r="AI5874" i="3"/>
  <c r="AI5875" i="3"/>
  <c r="AI5876" i="3"/>
  <c r="AI5877" i="3"/>
  <c r="AI5878" i="3"/>
  <c r="AI5879" i="3"/>
  <c r="AN5879" i="3" s="1"/>
  <c r="AI5880" i="3"/>
  <c r="AI5881" i="3"/>
  <c r="AI5882" i="3"/>
  <c r="AI5883" i="3"/>
  <c r="AI5884" i="3"/>
  <c r="AI5885" i="3"/>
  <c r="AI5886" i="3"/>
  <c r="AI5887" i="3"/>
  <c r="AN5887" i="3" s="1"/>
  <c r="AI5888" i="3"/>
  <c r="AI5889" i="3"/>
  <c r="AI5890" i="3"/>
  <c r="AI5891" i="3"/>
  <c r="AI5892" i="3"/>
  <c r="AI5893" i="3"/>
  <c r="AI5894" i="3"/>
  <c r="AI5895" i="3"/>
  <c r="AN5895" i="3" s="1"/>
  <c r="AI5896" i="3"/>
  <c r="AI5897" i="3"/>
  <c r="AI5898" i="3"/>
  <c r="AI5899" i="3"/>
  <c r="AI5900" i="3"/>
  <c r="AI5901" i="3"/>
  <c r="AI5902" i="3"/>
  <c r="AI5903" i="3"/>
  <c r="AN5903" i="3" s="1"/>
  <c r="AI5904" i="3"/>
  <c r="AI5905" i="3"/>
  <c r="AI5906" i="3"/>
  <c r="AI5907" i="3"/>
  <c r="AI5908" i="3"/>
  <c r="AI5909" i="3"/>
  <c r="AI5910" i="3"/>
  <c r="AI5911" i="3"/>
  <c r="AN5911" i="3" s="1"/>
  <c r="AI5912" i="3"/>
  <c r="AI5913" i="3"/>
  <c r="AI5914" i="3"/>
  <c r="AI5915" i="3"/>
  <c r="AI5916" i="3"/>
  <c r="AI5917" i="3"/>
  <c r="AI5918" i="3"/>
  <c r="AI5919" i="3"/>
  <c r="AN5919" i="3" s="1"/>
  <c r="AI5920" i="3"/>
  <c r="AI5921" i="3"/>
  <c r="AI5922" i="3"/>
  <c r="AI5923" i="3"/>
  <c r="AI5924" i="3"/>
  <c r="AI5925" i="3"/>
  <c r="AI5926" i="3"/>
  <c r="AI5927" i="3"/>
  <c r="AN5927" i="3" s="1"/>
  <c r="AI5928" i="3"/>
  <c r="AI5929" i="3"/>
  <c r="AI5930" i="3"/>
  <c r="AI5931" i="3"/>
  <c r="AI5932" i="3"/>
  <c r="AI5933" i="3"/>
  <c r="AI5934" i="3"/>
  <c r="AI5935" i="3"/>
  <c r="AN5935" i="3" s="1"/>
  <c r="AI5936" i="3"/>
  <c r="AI5937" i="3"/>
  <c r="AI5938" i="3"/>
  <c r="AI5939" i="3"/>
  <c r="AI5940" i="3"/>
  <c r="AI5941" i="3"/>
  <c r="AI5942" i="3"/>
  <c r="AI5943" i="3"/>
  <c r="AN5943" i="3" s="1"/>
  <c r="AI5944" i="3"/>
  <c r="AI5945" i="3"/>
  <c r="AI5946" i="3"/>
  <c r="AI5947" i="3"/>
  <c r="AI5948" i="3"/>
  <c r="AI5949" i="3"/>
  <c r="AI5950" i="3"/>
  <c r="AJ5458" i="3"/>
  <c r="AN5458" i="3" s="1"/>
  <c r="AJ5459" i="3"/>
  <c r="AJ5460" i="3"/>
  <c r="AJ5461" i="3"/>
  <c r="AJ5462" i="3"/>
  <c r="AJ5463" i="3"/>
  <c r="AJ5464" i="3"/>
  <c r="AJ5465" i="3"/>
  <c r="AJ5466" i="3"/>
  <c r="AN5466" i="3" s="1"/>
  <c r="AJ5467" i="3"/>
  <c r="AJ5468" i="3"/>
  <c r="AJ5469" i="3"/>
  <c r="AJ5470" i="3"/>
  <c r="AJ5471" i="3"/>
  <c r="AJ5472" i="3"/>
  <c r="AJ5473" i="3"/>
  <c r="AJ5474" i="3"/>
  <c r="AN5474" i="3" s="1"/>
  <c r="AJ5475" i="3"/>
  <c r="AJ5476" i="3"/>
  <c r="AJ5477" i="3"/>
  <c r="AJ5478" i="3"/>
  <c r="AJ5479" i="3"/>
  <c r="AJ5480" i="3"/>
  <c r="AJ5481" i="3"/>
  <c r="AJ5482" i="3"/>
  <c r="AN5482" i="3" s="1"/>
  <c r="AJ5483" i="3"/>
  <c r="AJ5484" i="3"/>
  <c r="AJ5485" i="3"/>
  <c r="AJ5486" i="3"/>
  <c r="AJ5487" i="3"/>
  <c r="AJ5488" i="3"/>
  <c r="AJ5489" i="3"/>
  <c r="AJ5490" i="3"/>
  <c r="AN5490" i="3" s="1"/>
  <c r="AJ5491" i="3"/>
  <c r="AJ5492" i="3"/>
  <c r="AJ5493" i="3"/>
  <c r="AJ5494" i="3"/>
  <c r="AJ5495" i="3"/>
  <c r="AJ5496" i="3"/>
  <c r="AJ5497" i="3"/>
  <c r="AJ5498" i="3"/>
  <c r="AN5498" i="3" s="1"/>
  <c r="AJ5499" i="3"/>
  <c r="AJ5500" i="3"/>
  <c r="AJ5501" i="3"/>
  <c r="AJ5502" i="3"/>
  <c r="AJ5503" i="3"/>
  <c r="AJ5504" i="3"/>
  <c r="AJ5505" i="3"/>
  <c r="AJ5506" i="3"/>
  <c r="AN5506" i="3" s="1"/>
  <c r="AJ5507" i="3"/>
  <c r="AJ5508" i="3"/>
  <c r="AJ5509" i="3"/>
  <c r="AJ5510" i="3"/>
  <c r="AJ5511" i="3"/>
  <c r="AJ5512" i="3"/>
  <c r="AJ5513" i="3"/>
  <c r="AJ5514" i="3"/>
  <c r="AN5514" i="3" s="1"/>
  <c r="AJ5515" i="3"/>
  <c r="AJ5516" i="3"/>
  <c r="AJ5517" i="3"/>
  <c r="AJ5518" i="3"/>
  <c r="AJ5519" i="3"/>
  <c r="AJ5520" i="3"/>
  <c r="AJ5521" i="3"/>
  <c r="AJ5522" i="3"/>
  <c r="AN5522" i="3" s="1"/>
  <c r="AJ5523" i="3"/>
  <c r="AJ5524" i="3"/>
  <c r="AJ5525" i="3"/>
  <c r="AJ5526" i="3"/>
  <c r="AJ5527" i="3"/>
  <c r="AJ5528" i="3"/>
  <c r="AJ5529" i="3"/>
  <c r="AJ5530" i="3"/>
  <c r="AN5530" i="3" s="1"/>
  <c r="AJ5531" i="3"/>
  <c r="AJ5532" i="3"/>
  <c r="AJ5533" i="3"/>
  <c r="AJ5534" i="3"/>
  <c r="AJ5535" i="3"/>
  <c r="AJ5536" i="3"/>
  <c r="AJ5537" i="3"/>
  <c r="AJ5538" i="3"/>
  <c r="AN5538" i="3" s="1"/>
  <c r="AJ5539" i="3"/>
  <c r="AJ5540" i="3"/>
  <c r="AJ5541" i="3"/>
  <c r="AJ5542" i="3"/>
  <c r="AJ5543" i="3"/>
  <c r="AJ5544" i="3"/>
  <c r="AJ5545" i="3"/>
  <c r="AJ5546" i="3"/>
  <c r="AN5546" i="3" s="1"/>
  <c r="AJ5547" i="3"/>
  <c r="AJ5548" i="3"/>
  <c r="AJ5549" i="3"/>
  <c r="AJ5550" i="3"/>
  <c r="AJ5551" i="3"/>
  <c r="AJ5552" i="3"/>
  <c r="AJ5553" i="3"/>
  <c r="AJ5554" i="3"/>
  <c r="AN5554" i="3" s="1"/>
  <c r="AJ5555" i="3"/>
  <c r="AJ5556" i="3"/>
  <c r="AJ5557" i="3"/>
  <c r="AJ5558" i="3"/>
  <c r="AJ5559" i="3"/>
  <c r="AJ5560" i="3"/>
  <c r="AJ5561" i="3"/>
  <c r="AJ5562" i="3"/>
  <c r="AN5562" i="3" s="1"/>
  <c r="AJ5563" i="3"/>
  <c r="AJ5564" i="3"/>
  <c r="AJ5565" i="3"/>
  <c r="AJ5566" i="3"/>
  <c r="AJ5567" i="3"/>
  <c r="AJ5568" i="3"/>
  <c r="AJ5569" i="3"/>
  <c r="AJ5570" i="3"/>
  <c r="AN5570" i="3" s="1"/>
  <c r="AJ5571" i="3"/>
  <c r="AJ5572" i="3"/>
  <c r="AJ5573" i="3"/>
  <c r="AJ5574" i="3"/>
  <c r="AJ5575" i="3"/>
  <c r="AJ5576" i="3"/>
  <c r="AJ5577" i="3"/>
  <c r="AJ5578" i="3"/>
  <c r="AN5578" i="3" s="1"/>
  <c r="AJ5579" i="3"/>
  <c r="AJ5580" i="3"/>
  <c r="AJ5581" i="3"/>
  <c r="AJ5582" i="3"/>
  <c r="AJ5583" i="3"/>
  <c r="AJ5584" i="3"/>
  <c r="AJ5585" i="3"/>
  <c r="AJ5586" i="3"/>
  <c r="AN5586" i="3" s="1"/>
  <c r="AJ5587" i="3"/>
  <c r="AJ5588" i="3"/>
  <c r="AJ5589" i="3"/>
  <c r="AJ5590" i="3"/>
  <c r="AJ5591" i="3"/>
  <c r="AJ5592" i="3"/>
  <c r="AJ5593" i="3"/>
  <c r="AJ5594" i="3"/>
  <c r="AN5594" i="3" s="1"/>
  <c r="AJ5595" i="3"/>
  <c r="AJ5596" i="3"/>
  <c r="AJ5597" i="3"/>
  <c r="AJ5598" i="3"/>
  <c r="AJ5599" i="3"/>
  <c r="AJ5600" i="3"/>
  <c r="AJ5601" i="3"/>
  <c r="AJ5602" i="3"/>
  <c r="AN5602" i="3" s="1"/>
  <c r="AJ5603" i="3"/>
  <c r="AJ5604" i="3"/>
  <c r="AJ5605" i="3"/>
  <c r="AJ5606" i="3"/>
  <c r="AJ5607" i="3"/>
  <c r="AJ5608" i="3"/>
  <c r="AJ5609" i="3"/>
  <c r="AJ5610" i="3"/>
  <c r="AN5610" i="3" s="1"/>
  <c r="AJ5611" i="3"/>
  <c r="AJ5612" i="3"/>
  <c r="AJ5613" i="3"/>
  <c r="AJ5614" i="3"/>
  <c r="AJ5615" i="3"/>
  <c r="AJ5616" i="3"/>
  <c r="AJ5617" i="3"/>
  <c r="AJ5618" i="3"/>
  <c r="AN5618" i="3" s="1"/>
  <c r="AJ5619" i="3"/>
  <c r="AJ5620" i="3"/>
  <c r="AJ5621" i="3"/>
  <c r="AJ5622" i="3"/>
  <c r="AJ5623" i="3"/>
  <c r="AJ5624" i="3"/>
  <c r="AJ5625" i="3"/>
  <c r="AJ5626" i="3"/>
  <c r="AN5626" i="3" s="1"/>
  <c r="AJ5627" i="3"/>
  <c r="AJ5628" i="3"/>
  <c r="AJ5629" i="3"/>
  <c r="AJ5630" i="3"/>
  <c r="AJ5631" i="3"/>
  <c r="AJ5632" i="3"/>
  <c r="AJ5633" i="3"/>
  <c r="AJ5634" i="3"/>
  <c r="AN5634" i="3" s="1"/>
  <c r="AJ5635" i="3"/>
  <c r="AJ5636" i="3"/>
  <c r="AJ5637" i="3"/>
  <c r="AJ5638" i="3"/>
  <c r="AJ5639" i="3"/>
  <c r="AJ5640" i="3"/>
  <c r="AJ5641" i="3"/>
  <c r="AJ5642" i="3"/>
  <c r="AN5642" i="3" s="1"/>
  <c r="AJ5643" i="3"/>
  <c r="AJ5644" i="3"/>
  <c r="AJ5645" i="3"/>
  <c r="AJ5646" i="3"/>
  <c r="AJ5647" i="3"/>
  <c r="AJ5648" i="3"/>
  <c r="AJ5649" i="3"/>
  <c r="AJ5650" i="3"/>
  <c r="AN5650" i="3" s="1"/>
  <c r="AJ5651" i="3"/>
  <c r="AJ5652" i="3"/>
  <c r="AJ5653" i="3"/>
  <c r="AJ5654" i="3"/>
  <c r="AJ5655" i="3"/>
  <c r="AJ5656" i="3"/>
  <c r="AJ5657" i="3"/>
  <c r="AJ5658" i="3"/>
  <c r="AN5658" i="3" s="1"/>
  <c r="AJ5659" i="3"/>
  <c r="AJ5660" i="3"/>
  <c r="AJ5661" i="3"/>
  <c r="AJ5662" i="3"/>
  <c r="AJ5663" i="3"/>
  <c r="AJ5664" i="3"/>
  <c r="AJ5665" i="3"/>
  <c r="AJ5666" i="3"/>
  <c r="AN5666" i="3" s="1"/>
  <c r="AJ5667" i="3"/>
  <c r="AJ5668" i="3"/>
  <c r="AJ5669" i="3"/>
  <c r="AJ5670" i="3"/>
  <c r="AJ5671" i="3"/>
  <c r="AJ5672" i="3"/>
  <c r="AJ5673" i="3"/>
  <c r="AJ5674" i="3"/>
  <c r="AN5674" i="3" s="1"/>
  <c r="AJ5675" i="3"/>
  <c r="AJ5676" i="3"/>
  <c r="AJ5677" i="3"/>
  <c r="AJ5678" i="3"/>
  <c r="AJ5679" i="3"/>
  <c r="AJ5680" i="3"/>
  <c r="AJ5681" i="3"/>
  <c r="AJ5682" i="3"/>
  <c r="AN5682" i="3" s="1"/>
  <c r="AJ5683" i="3"/>
  <c r="AJ5684" i="3"/>
  <c r="AJ5685" i="3"/>
  <c r="AJ5686" i="3"/>
  <c r="AJ5687" i="3"/>
  <c r="AJ5688" i="3"/>
  <c r="AJ5689" i="3"/>
  <c r="AJ5690" i="3"/>
  <c r="AN5690" i="3" s="1"/>
  <c r="AJ5691" i="3"/>
  <c r="AJ5692" i="3"/>
  <c r="AJ5693" i="3"/>
  <c r="AJ5694" i="3"/>
  <c r="AJ5695" i="3"/>
  <c r="AJ5696" i="3"/>
  <c r="AJ5697" i="3"/>
  <c r="AJ5698" i="3"/>
  <c r="AN5698" i="3" s="1"/>
  <c r="AJ5699" i="3"/>
  <c r="AJ5700" i="3"/>
  <c r="AJ5701" i="3"/>
  <c r="AJ5702" i="3"/>
  <c r="AJ5703" i="3"/>
  <c r="AJ5704" i="3"/>
  <c r="AJ5705" i="3"/>
  <c r="AJ5706" i="3"/>
  <c r="AN5706" i="3" s="1"/>
  <c r="AJ5707" i="3"/>
  <c r="AJ5708" i="3"/>
  <c r="AJ5709" i="3"/>
  <c r="AJ5710" i="3"/>
  <c r="AJ5711" i="3"/>
  <c r="AJ5712" i="3"/>
  <c r="AJ5713" i="3"/>
  <c r="AJ5714" i="3"/>
  <c r="AN5714" i="3" s="1"/>
  <c r="AJ5715" i="3"/>
  <c r="AJ5716" i="3"/>
  <c r="AJ5717" i="3"/>
  <c r="AJ5718" i="3"/>
  <c r="AJ5719" i="3"/>
  <c r="AJ5720" i="3"/>
  <c r="AJ5721" i="3"/>
  <c r="AJ5722" i="3"/>
  <c r="AN5722" i="3" s="1"/>
  <c r="AJ5723" i="3"/>
  <c r="AJ5724" i="3"/>
  <c r="AJ5725" i="3"/>
  <c r="AJ5726" i="3"/>
  <c r="AJ5727" i="3"/>
  <c r="AJ5728" i="3"/>
  <c r="AJ5729" i="3"/>
  <c r="AJ5730" i="3"/>
  <c r="AN5730" i="3" s="1"/>
  <c r="AJ5731" i="3"/>
  <c r="AJ5732" i="3"/>
  <c r="AJ5733" i="3"/>
  <c r="AJ5734" i="3"/>
  <c r="AJ5735" i="3"/>
  <c r="AJ5736" i="3"/>
  <c r="AJ5737" i="3"/>
  <c r="AJ5738" i="3"/>
  <c r="AN5738" i="3" s="1"/>
  <c r="AJ5739" i="3"/>
  <c r="AJ5740" i="3"/>
  <c r="AJ5741" i="3"/>
  <c r="AJ5742" i="3"/>
  <c r="AJ5743" i="3"/>
  <c r="AJ5744" i="3"/>
  <c r="AJ5745" i="3"/>
  <c r="AJ5746" i="3"/>
  <c r="AN5746" i="3" s="1"/>
  <c r="AJ5747" i="3"/>
  <c r="AJ5748" i="3"/>
  <c r="AJ5749" i="3"/>
  <c r="AJ5750" i="3"/>
  <c r="AJ5751" i="3"/>
  <c r="AJ5752" i="3"/>
  <c r="AJ5753" i="3"/>
  <c r="AJ5754" i="3"/>
  <c r="AN5754" i="3" s="1"/>
  <c r="AJ5755" i="3"/>
  <c r="AJ5756" i="3"/>
  <c r="AJ5757" i="3"/>
  <c r="AJ5758" i="3"/>
  <c r="AJ5759" i="3"/>
  <c r="AJ5760" i="3"/>
  <c r="AJ5761" i="3"/>
  <c r="AJ5762" i="3"/>
  <c r="AN5762" i="3" s="1"/>
  <c r="AJ5763" i="3"/>
  <c r="AJ5764" i="3"/>
  <c r="AJ5765" i="3"/>
  <c r="AJ5766" i="3"/>
  <c r="AJ5767" i="3"/>
  <c r="AJ5768" i="3"/>
  <c r="AJ5769" i="3"/>
  <c r="AJ5770" i="3"/>
  <c r="AN5770" i="3" s="1"/>
  <c r="AJ5771" i="3"/>
  <c r="AJ5772" i="3"/>
  <c r="AJ5773" i="3"/>
  <c r="AJ5774" i="3"/>
  <c r="AJ5775" i="3"/>
  <c r="AJ5776" i="3"/>
  <c r="AJ5777" i="3"/>
  <c r="AJ5778" i="3"/>
  <c r="AN5778" i="3" s="1"/>
  <c r="AJ5779" i="3"/>
  <c r="AJ5780" i="3"/>
  <c r="AJ5781" i="3"/>
  <c r="AJ5782" i="3"/>
  <c r="AJ5783" i="3"/>
  <c r="AJ5784" i="3"/>
  <c r="AJ5785" i="3"/>
  <c r="AJ5786" i="3"/>
  <c r="AN5786" i="3" s="1"/>
  <c r="AJ5787" i="3"/>
  <c r="AJ5788" i="3"/>
  <c r="AJ5789" i="3"/>
  <c r="AJ5790" i="3"/>
  <c r="AJ5791" i="3"/>
  <c r="AJ5792" i="3"/>
  <c r="AJ5793" i="3"/>
  <c r="AJ5794" i="3"/>
  <c r="AN5794" i="3" s="1"/>
  <c r="AJ5795" i="3"/>
  <c r="AJ5796" i="3"/>
  <c r="AJ5797" i="3"/>
  <c r="AJ5798" i="3"/>
  <c r="AJ5799" i="3"/>
  <c r="AJ5800" i="3"/>
  <c r="AJ5801" i="3"/>
  <c r="AJ5802" i="3"/>
  <c r="AN5802" i="3" s="1"/>
  <c r="AJ5803" i="3"/>
  <c r="AJ5804" i="3"/>
  <c r="AJ5805" i="3"/>
  <c r="AJ5806" i="3"/>
  <c r="AJ5807" i="3"/>
  <c r="AJ5808" i="3"/>
  <c r="AJ5809" i="3"/>
  <c r="AJ5810" i="3"/>
  <c r="AN5810" i="3" s="1"/>
  <c r="AJ5811" i="3"/>
  <c r="AJ5812" i="3"/>
  <c r="AJ5813" i="3"/>
  <c r="AJ5814" i="3"/>
  <c r="AJ5815" i="3"/>
  <c r="AJ5816" i="3"/>
  <c r="AJ5817" i="3"/>
  <c r="AJ5818" i="3"/>
  <c r="AN5818" i="3" s="1"/>
  <c r="AJ5819" i="3"/>
  <c r="AJ5820" i="3"/>
  <c r="AJ5821" i="3"/>
  <c r="AJ5822" i="3"/>
  <c r="AJ5823" i="3"/>
  <c r="AJ5824" i="3"/>
  <c r="AJ5825" i="3"/>
  <c r="AJ5826" i="3"/>
  <c r="AN5826" i="3" s="1"/>
  <c r="AJ5827" i="3"/>
  <c r="AJ5828" i="3"/>
  <c r="AJ5829" i="3"/>
  <c r="AJ5830" i="3"/>
  <c r="AJ5831" i="3"/>
  <c r="AJ5832" i="3"/>
  <c r="AJ5833" i="3"/>
  <c r="AJ5834" i="3"/>
  <c r="AN5834" i="3" s="1"/>
  <c r="AJ5835" i="3"/>
  <c r="AJ5836" i="3"/>
  <c r="AJ5837" i="3"/>
  <c r="AJ5838" i="3"/>
  <c r="AJ5839" i="3"/>
  <c r="AJ5840" i="3"/>
  <c r="AJ5841" i="3"/>
  <c r="AJ5842" i="3"/>
  <c r="AN5842" i="3" s="1"/>
  <c r="AJ5843" i="3"/>
  <c r="AJ5844" i="3"/>
  <c r="AJ5845" i="3"/>
  <c r="AJ5846" i="3"/>
  <c r="AJ5847" i="3"/>
  <c r="AJ5848" i="3"/>
  <c r="AJ5849" i="3"/>
  <c r="AJ5850" i="3"/>
  <c r="AN5850" i="3" s="1"/>
  <c r="AJ5851" i="3"/>
  <c r="AJ5852" i="3"/>
  <c r="AJ5853" i="3"/>
  <c r="AJ5854" i="3"/>
  <c r="AJ5855" i="3"/>
  <c r="AJ5856" i="3"/>
  <c r="AJ5857" i="3"/>
  <c r="AJ5858" i="3"/>
  <c r="AN5858" i="3" s="1"/>
  <c r="AJ5859" i="3"/>
  <c r="AJ5860" i="3"/>
  <c r="AJ5861" i="3"/>
  <c r="AJ5862" i="3"/>
  <c r="AJ5863" i="3"/>
  <c r="AJ5864" i="3"/>
  <c r="AJ5865" i="3"/>
  <c r="AJ5866" i="3"/>
  <c r="AN5866" i="3" s="1"/>
  <c r="AJ5867" i="3"/>
  <c r="AJ5868" i="3"/>
  <c r="AJ5869" i="3"/>
  <c r="AJ5870" i="3"/>
  <c r="AJ5871" i="3"/>
  <c r="AJ5872" i="3"/>
  <c r="AJ5873" i="3"/>
  <c r="AJ5874" i="3"/>
  <c r="AN5874" i="3" s="1"/>
  <c r="AJ5875" i="3"/>
  <c r="AJ5876" i="3"/>
  <c r="AJ5877" i="3"/>
  <c r="AJ5878" i="3"/>
  <c r="AJ5879" i="3"/>
  <c r="AJ5880" i="3"/>
  <c r="AJ5881" i="3"/>
  <c r="AJ5882" i="3"/>
  <c r="AN5882" i="3" s="1"/>
  <c r="AJ5883" i="3"/>
  <c r="AJ5884" i="3"/>
  <c r="AJ5885" i="3"/>
  <c r="AJ5886" i="3"/>
  <c r="AJ5887" i="3"/>
  <c r="AJ5888" i="3"/>
  <c r="AJ5889" i="3"/>
  <c r="AJ5890" i="3"/>
  <c r="AN5890" i="3" s="1"/>
  <c r="AJ5891" i="3"/>
  <c r="AJ5892" i="3"/>
  <c r="AJ5893" i="3"/>
  <c r="AJ5894" i="3"/>
  <c r="AJ5895" i="3"/>
  <c r="AJ5896" i="3"/>
  <c r="AJ5897" i="3"/>
  <c r="AJ5898" i="3"/>
  <c r="AN5898" i="3" s="1"/>
  <c r="AJ5899" i="3"/>
  <c r="AJ5900" i="3"/>
  <c r="AJ5901" i="3"/>
  <c r="AJ5902" i="3"/>
  <c r="AJ5903" i="3"/>
  <c r="AJ5904" i="3"/>
  <c r="AJ5905" i="3"/>
  <c r="AJ5906" i="3"/>
  <c r="AN5906" i="3" s="1"/>
  <c r="AJ5907" i="3"/>
  <c r="AJ5908" i="3"/>
  <c r="AJ5909" i="3"/>
  <c r="AJ5910" i="3"/>
  <c r="AJ5911" i="3"/>
  <c r="AJ5912" i="3"/>
  <c r="AJ5913" i="3"/>
  <c r="AJ5914" i="3"/>
  <c r="AN5914" i="3" s="1"/>
  <c r="AJ5915" i="3"/>
  <c r="AJ5916" i="3"/>
  <c r="AJ5917" i="3"/>
  <c r="AJ5918" i="3"/>
  <c r="AJ5919" i="3"/>
  <c r="AJ5920" i="3"/>
  <c r="AJ5921" i="3"/>
  <c r="AJ5922" i="3"/>
  <c r="AN5922" i="3" s="1"/>
  <c r="AJ5923" i="3"/>
  <c r="AJ5924" i="3"/>
  <c r="AJ5925" i="3"/>
  <c r="AJ5926" i="3"/>
  <c r="AJ5927" i="3"/>
  <c r="AJ5928" i="3"/>
  <c r="AJ5929" i="3"/>
  <c r="AJ5930" i="3"/>
  <c r="AN5930" i="3" s="1"/>
  <c r="AJ5931" i="3"/>
  <c r="AJ5932" i="3"/>
  <c r="AJ5933" i="3"/>
  <c r="AJ5934" i="3"/>
  <c r="AJ5935" i="3"/>
  <c r="AJ5936" i="3"/>
  <c r="AJ5937" i="3"/>
  <c r="AJ5938" i="3"/>
  <c r="AN5938" i="3" s="1"/>
  <c r="AJ5939" i="3"/>
  <c r="AJ5940" i="3"/>
  <c r="AJ5941" i="3"/>
  <c r="AJ5942" i="3"/>
  <c r="AJ5943" i="3"/>
  <c r="AJ5944" i="3"/>
  <c r="AJ5945" i="3"/>
  <c r="AJ5946" i="3"/>
  <c r="AN5946" i="3" s="1"/>
  <c r="AJ5947" i="3"/>
  <c r="AJ5948" i="3"/>
  <c r="AJ5949" i="3"/>
  <c r="AJ5950" i="3"/>
  <c r="AK5458" i="3"/>
  <c r="AK5459" i="3"/>
  <c r="AK5460" i="3"/>
  <c r="AK5461" i="3"/>
  <c r="AK5462" i="3"/>
  <c r="AK5463" i="3"/>
  <c r="AK5464" i="3"/>
  <c r="AK5465" i="3"/>
  <c r="AK5466" i="3"/>
  <c r="AK5467" i="3"/>
  <c r="AK5468" i="3"/>
  <c r="AK5469" i="3"/>
  <c r="AK5470" i="3"/>
  <c r="AK5471" i="3"/>
  <c r="AK5472" i="3"/>
  <c r="AK5473" i="3"/>
  <c r="AK5474" i="3"/>
  <c r="AK5475" i="3"/>
  <c r="AK5476" i="3"/>
  <c r="AK5477" i="3"/>
  <c r="AK5478" i="3"/>
  <c r="AK5479" i="3"/>
  <c r="AK5480" i="3"/>
  <c r="AK5481" i="3"/>
  <c r="AK5482" i="3"/>
  <c r="AK5483" i="3"/>
  <c r="AK5484" i="3"/>
  <c r="AK5485" i="3"/>
  <c r="AK5486" i="3"/>
  <c r="AK5487" i="3"/>
  <c r="AK5488" i="3"/>
  <c r="AK5489" i="3"/>
  <c r="AK5490" i="3"/>
  <c r="AK5491" i="3"/>
  <c r="AK5492" i="3"/>
  <c r="AK5493" i="3"/>
  <c r="AK5494" i="3"/>
  <c r="AK5495" i="3"/>
  <c r="AK5496" i="3"/>
  <c r="AK5497" i="3"/>
  <c r="AK5498" i="3"/>
  <c r="AK5499" i="3"/>
  <c r="AK5500" i="3"/>
  <c r="AK5501" i="3"/>
  <c r="AK5502" i="3"/>
  <c r="AK5503" i="3"/>
  <c r="AK5504" i="3"/>
  <c r="AK5505" i="3"/>
  <c r="AK5506" i="3"/>
  <c r="AK5507" i="3"/>
  <c r="AK5508" i="3"/>
  <c r="AK5509" i="3"/>
  <c r="AK5510" i="3"/>
  <c r="AK5511" i="3"/>
  <c r="AK5512" i="3"/>
  <c r="AK5513" i="3"/>
  <c r="AK5514" i="3"/>
  <c r="AK5515" i="3"/>
  <c r="AK5516" i="3"/>
  <c r="AK5517" i="3"/>
  <c r="AK5518" i="3"/>
  <c r="AK5519" i="3"/>
  <c r="AK5520" i="3"/>
  <c r="AK5521" i="3"/>
  <c r="AK5522" i="3"/>
  <c r="AK5523" i="3"/>
  <c r="AK5524" i="3"/>
  <c r="AK5525" i="3"/>
  <c r="AK5526" i="3"/>
  <c r="AK5527" i="3"/>
  <c r="AK5528" i="3"/>
  <c r="AK5529" i="3"/>
  <c r="AK5530" i="3"/>
  <c r="AK5531" i="3"/>
  <c r="AK5532" i="3"/>
  <c r="AK5533" i="3"/>
  <c r="AK5534" i="3"/>
  <c r="AK5535" i="3"/>
  <c r="AK5536" i="3"/>
  <c r="AK5537" i="3"/>
  <c r="AK5538" i="3"/>
  <c r="AK5539" i="3"/>
  <c r="AK5540" i="3"/>
  <c r="AK5541" i="3"/>
  <c r="AK5542" i="3"/>
  <c r="AK5543" i="3"/>
  <c r="AK5544" i="3"/>
  <c r="AK5545" i="3"/>
  <c r="AK5546" i="3"/>
  <c r="AK5547" i="3"/>
  <c r="AK5548" i="3"/>
  <c r="AK5549" i="3"/>
  <c r="AK5550" i="3"/>
  <c r="AK5551" i="3"/>
  <c r="AK5552" i="3"/>
  <c r="AK5553" i="3"/>
  <c r="AK5554" i="3"/>
  <c r="AK5555" i="3"/>
  <c r="AK5556" i="3"/>
  <c r="AK5557" i="3"/>
  <c r="AK5558" i="3"/>
  <c r="AK5559" i="3"/>
  <c r="AK5560" i="3"/>
  <c r="AK5561" i="3"/>
  <c r="AK5562" i="3"/>
  <c r="AK5563" i="3"/>
  <c r="AK5564" i="3"/>
  <c r="AK5565" i="3"/>
  <c r="AK5566" i="3"/>
  <c r="AK5567" i="3"/>
  <c r="AK5568" i="3"/>
  <c r="AK5569" i="3"/>
  <c r="AK5570" i="3"/>
  <c r="AK5571" i="3"/>
  <c r="AK5572" i="3"/>
  <c r="AK5573" i="3"/>
  <c r="AK5574" i="3"/>
  <c r="AK5575" i="3"/>
  <c r="AK5576" i="3"/>
  <c r="AK5577" i="3"/>
  <c r="AK5578" i="3"/>
  <c r="AK5579" i="3"/>
  <c r="AK5580" i="3"/>
  <c r="AK5581" i="3"/>
  <c r="AK5582" i="3"/>
  <c r="AK5583" i="3"/>
  <c r="AK5584" i="3"/>
  <c r="AK5585" i="3"/>
  <c r="AK5586" i="3"/>
  <c r="AK5587" i="3"/>
  <c r="AK5588" i="3"/>
  <c r="AK5589" i="3"/>
  <c r="AK5590" i="3"/>
  <c r="AK5591" i="3"/>
  <c r="AK5592" i="3"/>
  <c r="AK5593" i="3"/>
  <c r="AK5594" i="3"/>
  <c r="AK5595" i="3"/>
  <c r="AK5596" i="3"/>
  <c r="AK5597" i="3"/>
  <c r="AK5598" i="3"/>
  <c r="AK5599" i="3"/>
  <c r="AK5600" i="3"/>
  <c r="AK5601" i="3"/>
  <c r="AK5602" i="3"/>
  <c r="AK5603" i="3"/>
  <c r="AK5604" i="3"/>
  <c r="AK5605" i="3"/>
  <c r="AK5606" i="3"/>
  <c r="AK5607" i="3"/>
  <c r="AK5608" i="3"/>
  <c r="AK5609" i="3"/>
  <c r="AK5610" i="3"/>
  <c r="AK5611" i="3"/>
  <c r="AK5612" i="3"/>
  <c r="AK5613" i="3"/>
  <c r="AK5614" i="3"/>
  <c r="AK5615" i="3"/>
  <c r="AK5616" i="3"/>
  <c r="AK5617" i="3"/>
  <c r="AK5618" i="3"/>
  <c r="AK5619" i="3"/>
  <c r="AK5620" i="3"/>
  <c r="AK5621" i="3"/>
  <c r="AK5622" i="3"/>
  <c r="AK5623" i="3"/>
  <c r="AK5624" i="3"/>
  <c r="AK5625" i="3"/>
  <c r="AK5626" i="3"/>
  <c r="AK5627" i="3"/>
  <c r="AK5628" i="3"/>
  <c r="AK5629" i="3"/>
  <c r="AK5630" i="3"/>
  <c r="AK5631" i="3"/>
  <c r="AK5632" i="3"/>
  <c r="AK5633" i="3"/>
  <c r="AK5634" i="3"/>
  <c r="AK5635" i="3"/>
  <c r="AK5636" i="3"/>
  <c r="AK5637" i="3"/>
  <c r="AK5638" i="3"/>
  <c r="AK5639" i="3"/>
  <c r="AK5640" i="3"/>
  <c r="AK5641" i="3"/>
  <c r="AK5642" i="3"/>
  <c r="AK5643" i="3"/>
  <c r="AK5644" i="3"/>
  <c r="AK5645" i="3"/>
  <c r="AK5646" i="3"/>
  <c r="AK5647" i="3"/>
  <c r="AK5648" i="3"/>
  <c r="AK5649" i="3"/>
  <c r="AK5650" i="3"/>
  <c r="AK5651" i="3"/>
  <c r="AK5652" i="3"/>
  <c r="AK5653" i="3"/>
  <c r="AK5654" i="3"/>
  <c r="AK5655" i="3"/>
  <c r="AK5656" i="3"/>
  <c r="AK5657" i="3"/>
  <c r="AK5658" i="3"/>
  <c r="AK5659" i="3"/>
  <c r="AK5660" i="3"/>
  <c r="AK5661" i="3"/>
  <c r="AK5662" i="3"/>
  <c r="AK5663" i="3"/>
  <c r="AK5664" i="3"/>
  <c r="AK5665" i="3"/>
  <c r="AK5666" i="3"/>
  <c r="AK5667" i="3"/>
  <c r="AK5668" i="3"/>
  <c r="AK5669" i="3"/>
  <c r="AK5670" i="3"/>
  <c r="AK5671" i="3"/>
  <c r="AK5672" i="3"/>
  <c r="AK5673" i="3"/>
  <c r="AK5674" i="3"/>
  <c r="AK5675" i="3"/>
  <c r="AK5676" i="3"/>
  <c r="AK5677" i="3"/>
  <c r="AK5678" i="3"/>
  <c r="AK5679" i="3"/>
  <c r="AK5680" i="3"/>
  <c r="AK5681" i="3"/>
  <c r="AK5682" i="3"/>
  <c r="AK5683" i="3"/>
  <c r="AK5684" i="3"/>
  <c r="AK5685" i="3"/>
  <c r="AK5686" i="3"/>
  <c r="AK5687" i="3"/>
  <c r="AK5688" i="3"/>
  <c r="AK5689" i="3"/>
  <c r="AK5690" i="3"/>
  <c r="AK5691" i="3"/>
  <c r="AK5692" i="3"/>
  <c r="AK5693" i="3"/>
  <c r="AK5694" i="3"/>
  <c r="AK5695" i="3"/>
  <c r="AK5696" i="3"/>
  <c r="AK5697" i="3"/>
  <c r="AK5698" i="3"/>
  <c r="AK5699" i="3"/>
  <c r="AK5700" i="3"/>
  <c r="AK5701" i="3"/>
  <c r="AK5702" i="3"/>
  <c r="AK5703" i="3"/>
  <c r="AK5704" i="3"/>
  <c r="AK5705" i="3"/>
  <c r="AK5706" i="3"/>
  <c r="AK5707" i="3"/>
  <c r="AK5708" i="3"/>
  <c r="AK5709" i="3"/>
  <c r="AK5710" i="3"/>
  <c r="AK5711" i="3"/>
  <c r="AK5712" i="3"/>
  <c r="AK5713" i="3"/>
  <c r="AK5714" i="3"/>
  <c r="AK5715" i="3"/>
  <c r="AK5716" i="3"/>
  <c r="AK5717" i="3"/>
  <c r="AK5718" i="3"/>
  <c r="AK5719" i="3"/>
  <c r="AK5720" i="3"/>
  <c r="AK5721" i="3"/>
  <c r="AK5722" i="3"/>
  <c r="AK5723" i="3"/>
  <c r="AK5724" i="3"/>
  <c r="AK5725" i="3"/>
  <c r="AK5726" i="3"/>
  <c r="AK5727" i="3"/>
  <c r="AK5728" i="3"/>
  <c r="AK5729" i="3"/>
  <c r="AK5730" i="3"/>
  <c r="AK5731" i="3"/>
  <c r="AK5732" i="3"/>
  <c r="AK5733" i="3"/>
  <c r="AK5734" i="3"/>
  <c r="AK5735" i="3"/>
  <c r="AK5736" i="3"/>
  <c r="AK5737" i="3"/>
  <c r="AK5738" i="3"/>
  <c r="AK5739" i="3"/>
  <c r="AK5740" i="3"/>
  <c r="AK5741" i="3"/>
  <c r="AK5742" i="3"/>
  <c r="AK5743" i="3"/>
  <c r="AK5744" i="3"/>
  <c r="AK5745" i="3"/>
  <c r="AK5746" i="3"/>
  <c r="AK5747" i="3"/>
  <c r="AK5748" i="3"/>
  <c r="AK5749" i="3"/>
  <c r="AK5750" i="3"/>
  <c r="AK5751" i="3"/>
  <c r="AK5752" i="3"/>
  <c r="AK5753" i="3"/>
  <c r="AK5754" i="3"/>
  <c r="AK5755" i="3"/>
  <c r="AK5756" i="3"/>
  <c r="AK5757" i="3"/>
  <c r="AK5758" i="3"/>
  <c r="AK5759" i="3"/>
  <c r="AK5760" i="3"/>
  <c r="AK5761" i="3"/>
  <c r="AK5762" i="3"/>
  <c r="AK5763" i="3"/>
  <c r="AK5764" i="3"/>
  <c r="AK5765" i="3"/>
  <c r="AK5766" i="3"/>
  <c r="AK5767" i="3"/>
  <c r="AK5768" i="3"/>
  <c r="AK5769" i="3"/>
  <c r="AK5770" i="3"/>
  <c r="AK5771" i="3"/>
  <c r="AK5772" i="3"/>
  <c r="AK5773" i="3"/>
  <c r="AK5774" i="3"/>
  <c r="AK5775" i="3"/>
  <c r="AK5776" i="3"/>
  <c r="AK5777" i="3"/>
  <c r="AK5778" i="3"/>
  <c r="AK5779" i="3"/>
  <c r="AK5780" i="3"/>
  <c r="AK5781" i="3"/>
  <c r="AK5782" i="3"/>
  <c r="AK5783" i="3"/>
  <c r="AK5784" i="3"/>
  <c r="AK5785" i="3"/>
  <c r="AK5786" i="3"/>
  <c r="AK5787" i="3"/>
  <c r="AK5788" i="3"/>
  <c r="AK5789" i="3"/>
  <c r="AK5790" i="3"/>
  <c r="AK5791" i="3"/>
  <c r="AK5792" i="3"/>
  <c r="AK5793" i="3"/>
  <c r="AK5794" i="3"/>
  <c r="AK5795" i="3"/>
  <c r="AK5796" i="3"/>
  <c r="AK5797" i="3"/>
  <c r="AK5798" i="3"/>
  <c r="AK5799" i="3"/>
  <c r="AK5800" i="3"/>
  <c r="AK5801" i="3"/>
  <c r="AK5802" i="3"/>
  <c r="AK5803" i="3"/>
  <c r="AK5804" i="3"/>
  <c r="AK5805" i="3"/>
  <c r="AK5806" i="3"/>
  <c r="AK5807" i="3"/>
  <c r="AK5808" i="3"/>
  <c r="AK5809" i="3"/>
  <c r="AK5810" i="3"/>
  <c r="AK5811" i="3"/>
  <c r="AK5812" i="3"/>
  <c r="AK5813" i="3"/>
  <c r="AK5814" i="3"/>
  <c r="AK5815" i="3"/>
  <c r="AK5816" i="3"/>
  <c r="AK5817" i="3"/>
  <c r="AK5818" i="3"/>
  <c r="AK5819" i="3"/>
  <c r="AK5820" i="3"/>
  <c r="AK5821" i="3"/>
  <c r="AK5822" i="3"/>
  <c r="AK5823" i="3"/>
  <c r="AK5824" i="3"/>
  <c r="AK5825" i="3"/>
  <c r="AK5826" i="3"/>
  <c r="AK5827" i="3"/>
  <c r="AK5828" i="3"/>
  <c r="AK5829" i="3"/>
  <c r="AK5830" i="3"/>
  <c r="AK5831" i="3"/>
  <c r="AK5832" i="3"/>
  <c r="AK5833" i="3"/>
  <c r="AK5834" i="3"/>
  <c r="AK5835" i="3"/>
  <c r="AK5836" i="3"/>
  <c r="AK5837" i="3"/>
  <c r="AK5838" i="3"/>
  <c r="AK5839" i="3"/>
  <c r="AK5840" i="3"/>
  <c r="AK5841" i="3"/>
  <c r="AK5842" i="3"/>
  <c r="AK5843" i="3"/>
  <c r="AK5844" i="3"/>
  <c r="AK5845" i="3"/>
  <c r="AK5846" i="3"/>
  <c r="AK5847" i="3"/>
  <c r="AK5848" i="3"/>
  <c r="AK5849" i="3"/>
  <c r="AK5850" i="3"/>
  <c r="AK5851" i="3"/>
  <c r="AK5852" i="3"/>
  <c r="AK5853" i="3"/>
  <c r="AK5854" i="3"/>
  <c r="AK5855" i="3"/>
  <c r="AK5856" i="3"/>
  <c r="AK5857" i="3"/>
  <c r="AK5858" i="3"/>
  <c r="AK5859" i="3"/>
  <c r="AK5860" i="3"/>
  <c r="AK5861" i="3"/>
  <c r="AK5862" i="3"/>
  <c r="AK5863" i="3"/>
  <c r="AK5864" i="3"/>
  <c r="AK5865" i="3"/>
  <c r="AK5866" i="3"/>
  <c r="AK5867" i="3"/>
  <c r="AK5868" i="3"/>
  <c r="AK5869" i="3"/>
  <c r="AK5870" i="3"/>
  <c r="AK5871" i="3"/>
  <c r="AK5872" i="3"/>
  <c r="AK5873" i="3"/>
  <c r="AK5874" i="3"/>
  <c r="AK5875" i="3"/>
  <c r="AK5876" i="3"/>
  <c r="AK5877" i="3"/>
  <c r="AK5878" i="3"/>
  <c r="AK5879" i="3"/>
  <c r="AK5880" i="3"/>
  <c r="AK5881" i="3"/>
  <c r="AK5882" i="3"/>
  <c r="AK5883" i="3"/>
  <c r="AK5884" i="3"/>
  <c r="AK5885" i="3"/>
  <c r="AK5886" i="3"/>
  <c r="AK5887" i="3"/>
  <c r="AK5888" i="3"/>
  <c r="AK5889" i="3"/>
  <c r="AK5890" i="3"/>
  <c r="AK5891" i="3"/>
  <c r="AK5892" i="3"/>
  <c r="AK5893" i="3"/>
  <c r="AK5894" i="3"/>
  <c r="AK5895" i="3"/>
  <c r="AK5896" i="3"/>
  <c r="AK5897" i="3"/>
  <c r="AK5898" i="3"/>
  <c r="AK5899" i="3"/>
  <c r="AK5900" i="3"/>
  <c r="AK5901" i="3"/>
  <c r="AK5902" i="3"/>
  <c r="AK5903" i="3"/>
  <c r="AK5904" i="3"/>
  <c r="AK5905" i="3"/>
  <c r="AK5906" i="3"/>
  <c r="AK5907" i="3"/>
  <c r="AK5908" i="3"/>
  <c r="AK5909" i="3"/>
  <c r="AK5910" i="3"/>
  <c r="AK5911" i="3"/>
  <c r="AK5912" i="3"/>
  <c r="AK5913" i="3"/>
  <c r="AK5914" i="3"/>
  <c r="AK5915" i="3"/>
  <c r="AK5916" i="3"/>
  <c r="AK5917" i="3"/>
  <c r="AK5918" i="3"/>
  <c r="AK5919" i="3"/>
  <c r="AK5920" i="3"/>
  <c r="AK5921" i="3"/>
  <c r="AK5922" i="3"/>
  <c r="AK5923" i="3"/>
  <c r="AK5924" i="3"/>
  <c r="AK5925" i="3"/>
  <c r="AK5926" i="3"/>
  <c r="AK5927" i="3"/>
  <c r="AK5928" i="3"/>
  <c r="AK5929" i="3"/>
  <c r="AK5930" i="3"/>
  <c r="AK5931" i="3"/>
  <c r="AK5932" i="3"/>
  <c r="AK5933" i="3"/>
  <c r="AK5934" i="3"/>
  <c r="AK5935" i="3"/>
  <c r="AK5936" i="3"/>
  <c r="AK5937" i="3"/>
  <c r="AK5938" i="3"/>
  <c r="AK5939" i="3"/>
  <c r="AK5940" i="3"/>
  <c r="AK5941" i="3"/>
  <c r="AK5942" i="3"/>
  <c r="AK5943" i="3"/>
  <c r="AK5944" i="3"/>
  <c r="AK5945" i="3"/>
  <c r="AK5946" i="3"/>
  <c r="AK5947" i="3"/>
  <c r="AK5948" i="3"/>
  <c r="AK5949" i="3"/>
  <c r="AK5950" i="3"/>
  <c r="AL5458" i="3"/>
  <c r="AL5459" i="3"/>
  <c r="AL5460" i="3"/>
  <c r="AL5461" i="3"/>
  <c r="AL5462" i="3"/>
  <c r="AL5463" i="3"/>
  <c r="AL5464" i="3"/>
  <c r="AL5465" i="3"/>
  <c r="AL5466" i="3"/>
  <c r="AL5467" i="3"/>
  <c r="AL5468" i="3"/>
  <c r="AL5469" i="3"/>
  <c r="AL5470" i="3"/>
  <c r="AL5471" i="3"/>
  <c r="AL5472" i="3"/>
  <c r="AL5473" i="3"/>
  <c r="AL5474" i="3"/>
  <c r="AL5475" i="3"/>
  <c r="AL5476" i="3"/>
  <c r="AL5477" i="3"/>
  <c r="AL5478" i="3"/>
  <c r="AL5479" i="3"/>
  <c r="AL5480" i="3"/>
  <c r="AL5481" i="3"/>
  <c r="AL5482" i="3"/>
  <c r="AL5483" i="3"/>
  <c r="AL5484" i="3"/>
  <c r="AL5485" i="3"/>
  <c r="AL5486" i="3"/>
  <c r="AL5487" i="3"/>
  <c r="AL5488" i="3"/>
  <c r="AL5489" i="3"/>
  <c r="AL5490" i="3"/>
  <c r="AL5491" i="3"/>
  <c r="AL5492" i="3"/>
  <c r="AL5493" i="3"/>
  <c r="AL5494" i="3"/>
  <c r="AL5495" i="3"/>
  <c r="AL5496" i="3"/>
  <c r="AL5497" i="3"/>
  <c r="AL5498" i="3"/>
  <c r="AL5499" i="3"/>
  <c r="AL5500" i="3"/>
  <c r="AL5501" i="3"/>
  <c r="AL5502" i="3"/>
  <c r="AL5503" i="3"/>
  <c r="AL5504" i="3"/>
  <c r="AL5505" i="3"/>
  <c r="AL5506" i="3"/>
  <c r="AL5507" i="3"/>
  <c r="AL5508" i="3"/>
  <c r="AL5509" i="3"/>
  <c r="AL5510" i="3"/>
  <c r="AL5511" i="3"/>
  <c r="AL5512" i="3"/>
  <c r="AL5513" i="3"/>
  <c r="AL5514" i="3"/>
  <c r="AL5515" i="3"/>
  <c r="AL5516" i="3"/>
  <c r="AL5517" i="3"/>
  <c r="AL5518" i="3"/>
  <c r="AL5519" i="3"/>
  <c r="AL5520" i="3"/>
  <c r="AL5521" i="3"/>
  <c r="AL5522" i="3"/>
  <c r="AL5523" i="3"/>
  <c r="AL5524" i="3"/>
  <c r="AL5525" i="3"/>
  <c r="AL5526" i="3"/>
  <c r="AL5527" i="3"/>
  <c r="AL5528" i="3"/>
  <c r="AL5529" i="3"/>
  <c r="AL5530" i="3"/>
  <c r="AL5531" i="3"/>
  <c r="AL5532" i="3"/>
  <c r="AL5533" i="3"/>
  <c r="AL5534" i="3"/>
  <c r="AL5535" i="3"/>
  <c r="AL5536" i="3"/>
  <c r="AL5537" i="3"/>
  <c r="AL5538" i="3"/>
  <c r="AL5539" i="3"/>
  <c r="AL5540" i="3"/>
  <c r="AL5541" i="3"/>
  <c r="AL5542" i="3"/>
  <c r="AL5543" i="3"/>
  <c r="AL5544" i="3"/>
  <c r="AL5545" i="3"/>
  <c r="AL5546" i="3"/>
  <c r="AL5547" i="3"/>
  <c r="AL5548" i="3"/>
  <c r="AL5549" i="3"/>
  <c r="AL5550" i="3"/>
  <c r="AL5551" i="3"/>
  <c r="AL5552" i="3"/>
  <c r="AL5553" i="3"/>
  <c r="AL5554" i="3"/>
  <c r="AL5555" i="3"/>
  <c r="AL5556" i="3"/>
  <c r="AL5557" i="3"/>
  <c r="AL5558" i="3"/>
  <c r="AL5559" i="3"/>
  <c r="AL5560" i="3"/>
  <c r="AL5561" i="3"/>
  <c r="AL5562" i="3"/>
  <c r="AL5563" i="3"/>
  <c r="AL5564" i="3"/>
  <c r="AL5565" i="3"/>
  <c r="AL5566" i="3"/>
  <c r="AL5567" i="3"/>
  <c r="AL5568" i="3"/>
  <c r="AL5569" i="3"/>
  <c r="AL5570" i="3"/>
  <c r="AL5571" i="3"/>
  <c r="AL5572" i="3"/>
  <c r="AL5573" i="3"/>
  <c r="AL5574" i="3"/>
  <c r="AL5575" i="3"/>
  <c r="AL5576" i="3"/>
  <c r="AL5577" i="3"/>
  <c r="AL5578" i="3"/>
  <c r="AL5579" i="3"/>
  <c r="AL5580" i="3"/>
  <c r="AL5581" i="3"/>
  <c r="AL5582" i="3"/>
  <c r="AL5583" i="3"/>
  <c r="AL5584" i="3"/>
  <c r="AL5585" i="3"/>
  <c r="AL5586" i="3"/>
  <c r="AL5587" i="3"/>
  <c r="AL5588" i="3"/>
  <c r="AL5589" i="3"/>
  <c r="AL5590" i="3"/>
  <c r="AL5591" i="3"/>
  <c r="AL5592" i="3"/>
  <c r="AL5593" i="3"/>
  <c r="AL5594" i="3"/>
  <c r="AL5595" i="3"/>
  <c r="AL5596" i="3"/>
  <c r="AL5597" i="3"/>
  <c r="AL5598" i="3"/>
  <c r="AL5599" i="3"/>
  <c r="AL5600" i="3"/>
  <c r="AL5601" i="3"/>
  <c r="AL5602" i="3"/>
  <c r="AL5603" i="3"/>
  <c r="AL5604" i="3"/>
  <c r="AL5605" i="3"/>
  <c r="AL5606" i="3"/>
  <c r="AL5607" i="3"/>
  <c r="AL5608" i="3"/>
  <c r="AL5609" i="3"/>
  <c r="AL5610" i="3"/>
  <c r="AL5611" i="3"/>
  <c r="AL5612" i="3"/>
  <c r="AL5613" i="3"/>
  <c r="AL5614" i="3"/>
  <c r="AL5615" i="3"/>
  <c r="AL5616" i="3"/>
  <c r="AL5617" i="3"/>
  <c r="AL5618" i="3"/>
  <c r="AL5619" i="3"/>
  <c r="AL5620" i="3"/>
  <c r="AL5621" i="3"/>
  <c r="AL5622" i="3"/>
  <c r="AL5623" i="3"/>
  <c r="AL5624" i="3"/>
  <c r="AL5625" i="3"/>
  <c r="AL5626" i="3"/>
  <c r="AL5627" i="3"/>
  <c r="AL5628" i="3"/>
  <c r="AL5629" i="3"/>
  <c r="AL5630" i="3"/>
  <c r="AL5631" i="3"/>
  <c r="AL5632" i="3"/>
  <c r="AL5633" i="3"/>
  <c r="AL5634" i="3"/>
  <c r="AL5635" i="3"/>
  <c r="AL5636" i="3"/>
  <c r="AL5637" i="3"/>
  <c r="AL5638" i="3"/>
  <c r="AL5639" i="3"/>
  <c r="AL5640" i="3"/>
  <c r="AL5641" i="3"/>
  <c r="AL5642" i="3"/>
  <c r="AL5643" i="3"/>
  <c r="AL5644" i="3"/>
  <c r="AL5645" i="3"/>
  <c r="AL5646" i="3"/>
  <c r="AL5647" i="3"/>
  <c r="AL5648" i="3"/>
  <c r="AL5649" i="3"/>
  <c r="AL5650" i="3"/>
  <c r="AL5651" i="3"/>
  <c r="AL5652" i="3"/>
  <c r="AL5653" i="3"/>
  <c r="AL5654" i="3"/>
  <c r="AL5655" i="3"/>
  <c r="AL5656" i="3"/>
  <c r="AL5657" i="3"/>
  <c r="AL5658" i="3"/>
  <c r="AL5659" i="3"/>
  <c r="AL5660" i="3"/>
  <c r="AL5661" i="3"/>
  <c r="AL5662" i="3"/>
  <c r="AL5663" i="3"/>
  <c r="AL5664" i="3"/>
  <c r="AL5665" i="3"/>
  <c r="AL5666" i="3"/>
  <c r="AL5667" i="3"/>
  <c r="AL5668" i="3"/>
  <c r="AL5669" i="3"/>
  <c r="AL5670" i="3"/>
  <c r="AL5671" i="3"/>
  <c r="AL5672" i="3"/>
  <c r="AL5673" i="3"/>
  <c r="AL5674" i="3"/>
  <c r="AL5675" i="3"/>
  <c r="AL5676" i="3"/>
  <c r="AL5677" i="3"/>
  <c r="AL5678" i="3"/>
  <c r="AL5679" i="3"/>
  <c r="AL5680" i="3"/>
  <c r="AL5681" i="3"/>
  <c r="AL5682" i="3"/>
  <c r="AL5683" i="3"/>
  <c r="AL5684" i="3"/>
  <c r="AL5685" i="3"/>
  <c r="AL5686" i="3"/>
  <c r="AL5687" i="3"/>
  <c r="AL5688" i="3"/>
  <c r="AL5689" i="3"/>
  <c r="AL5690" i="3"/>
  <c r="AL5691" i="3"/>
  <c r="AL5692" i="3"/>
  <c r="AL5693" i="3"/>
  <c r="AL5694" i="3"/>
  <c r="AL5695" i="3"/>
  <c r="AL5696" i="3"/>
  <c r="AL5697" i="3"/>
  <c r="AL5698" i="3"/>
  <c r="AL5699" i="3"/>
  <c r="AL5700" i="3"/>
  <c r="AL5701" i="3"/>
  <c r="AL5702" i="3"/>
  <c r="AL5703" i="3"/>
  <c r="AL5704" i="3"/>
  <c r="AL5705" i="3"/>
  <c r="AL5706" i="3"/>
  <c r="AL5707" i="3"/>
  <c r="AL5708" i="3"/>
  <c r="AL5709" i="3"/>
  <c r="AL5710" i="3"/>
  <c r="AL5711" i="3"/>
  <c r="AL5712" i="3"/>
  <c r="AL5713" i="3"/>
  <c r="AL5714" i="3"/>
  <c r="AL5715" i="3"/>
  <c r="AL5716" i="3"/>
  <c r="AL5717" i="3"/>
  <c r="AL5718" i="3"/>
  <c r="AL5719" i="3"/>
  <c r="AL5720" i="3"/>
  <c r="AL5721" i="3"/>
  <c r="AL5722" i="3"/>
  <c r="AL5723" i="3"/>
  <c r="AL5724" i="3"/>
  <c r="AL5725" i="3"/>
  <c r="AL5726" i="3"/>
  <c r="AL5727" i="3"/>
  <c r="AL5728" i="3"/>
  <c r="AL5729" i="3"/>
  <c r="AL5730" i="3"/>
  <c r="AL5731" i="3"/>
  <c r="AL5732" i="3"/>
  <c r="AL5733" i="3"/>
  <c r="AL5734" i="3"/>
  <c r="AL5735" i="3"/>
  <c r="AL5736" i="3"/>
  <c r="AL5737" i="3"/>
  <c r="AL5738" i="3"/>
  <c r="AL5739" i="3"/>
  <c r="AL5740" i="3"/>
  <c r="AL5741" i="3"/>
  <c r="AL5742" i="3"/>
  <c r="AL5743" i="3"/>
  <c r="AL5744" i="3"/>
  <c r="AL5745" i="3"/>
  <c r="AL5746" i="3"/>
  <c r="AL5747" i="3"/>
  <c r="AL5748" i="3"/>
  <c r="AL5749" i="3"/>
  <c r="AL5750" i="3"/>
  <c r="AL5751" i="3"/>
  <c r="AL5752" i="3"/>
  <c r="AL5753" i="3"/>
  <c r="AL5754" i="3"/>
  <c r="AL5755" i="3"/>
  <c r="AL5756" i="3"/>
  <c r="AL5757" i="3"/>
  <c r="AL5758" i="3"/>
  <c r="AL5759" i="3"/>
  <c r="AL5760" i="3"/>
  <c r="AL5761" i="3"/>
  <c r="AL5762" i="3"/>
  <c r="AL5763" i="3"/>
  <c r="AL5764" i="3"/>
  <c r="AL5765" i="3"/>
  <c r="AL5766" i="3"/>
  <c r="AL5767" i="3"/>
  <c r="AL5768" i="3"/>
  <c r="AL5769" i="3"/>
  <c r="AL5770" i="3"/>
  <c r="AL5771" i="3"/>
  <c r="AL5772" i="3"/>
  <c r="AL5773" i="3"/>
  <c r="AL5774" i="3"/>
  <c r="AL5775" i="3"/>
  <c r="AL5776" i="3"/>
  <c r="AL5777" i="3"/>
  <c r="AL5778" i="3"/>
  <c r="AL5779" i="3"/>
  <c r="AL5780" i="3"/>
  <c r="AL5781" i="3"/>
  <c r="AL5782" i="3"/>
  <c r="AL5783" i="3"/>
  <c r="AL5784" i="3"/>
  <c r="AL5785" i="3"/>
  <c r="AL5786" i="3"/>
  <c r="AL5787" i="3"/>
  <c r="AL5788" i="3"/>
  <c r="AL5789" i="3"/>
  <c r="AL5790" i="3"/>
  <c r="AL5791" i="3"/>
  <c r="AL5792" i="3"/>
  <c r="AL5793" i="3"/>
  <c r="AL5794" i="3"/>
  <c r="AL5795" i="3"/>
  <c r="AL5796" i="3"/>
  <c r="AL5797" i="3"/>
  <c r="AL5798" i="3"/>
  <c r="AL5799" i="3"/>
  <c r="AL5800" i="3"/>
  <c r="AL5801" i="3"/>
  <c r="AL5802" i="3"/>
  <c r="AL5803" i="3"/>
  <c r="AL5804" i="3"/>
  <c r="AL5805" i="3"/>
  <c r="AL5806" i="3"/>
  <c r="AL5807" i="3"/>
  <c r="AL5808" i="3"/>
  <c r="AL5809" i="3"/>
  <c r="AL5810" i="3"/>
  <c r="AL5811" i="3"/>
  <c r="AL5812" i="3"/>
  <c r="AL5813" i="3"/>
  <c r="AL5814" i="3"/>
  <c r="AL5815" i="3"/>
  <c r="AL5816" i="3"/>
  <c r="AL5817" i="3"/>
  <c r="AL5818" i="3"/>
  <c r="AL5819" i="3"/>
  <c r="AL5820" i="3"/>
  <c r="AL5821" i="3"/>
  <c r="AL5822" i="3"/>
  <c r="AL5823" i="3"/>
  <c r="AL5824" i="3"/>
  <c r="AL5825" i="3"/>
  <c r="AL5826" i="3"/>
  <c r="AL5827" i="3"/>
  <c r="AL5828" i="3"/>
  <c r="AL5829" i="3"/>
  <c r="AL5830" i="3"/>
  <c r="AL5831" i="3"/>
  <c r="AL5832" i="3"/>
  <c r="AL5833" i="3"/>
  <c r="AL5834" i="3"/>
  <c r="AL5835" i="3"/>
  <c r="AL5836" i="3"/>
  <c r="AL5837" i="3"/>
  <c r="AL5838" i="3"/>
  <c r="AL5839" i="3"/>
  <c r="AL5840" i="3"/>
  <c r="AL5841" i="3"/>
  <c r="AL5842" i="3"/>
  <c r="AL5843" i="3"/>
  <c r="AL5844" i="3"/>
  <c r="AL5845" i="3"/>
  <c r="AL5846" i="3"/>
  <c r="AL5847" i="3"/>
  <c r="AL5848" i="3"/>
  <c r="AL5849" i="3"/>
  <c r="AL5850" i="3"/>
  <c r="AL5851" i="3"/>
  <c r="AL5852" i="3"/>
  <c r="AL5853" i="3"/>
  <c r="AL5854" i="3"/>
  <c r="AL5855" i="3"/>
  <c r="AL5856" i="3"/>
  <c r="AL5857" i="3"/>
  <c r="AL5858" i="3"/>
  <c r="AL5859" i="3"/>
  <c r="AL5860" i="3"/>
  <c r="AL5861" i="3"/>
  <c r="AL5862" i="3"/>
  <c r="AL5863" i="3"/>
  <c r="AL5864" i="3"/>
  <c r="AL5865" i="3"/>
  <c r="AL5866" i="3"/>
  <c r="AL5867" i="3"/>
  <c r="AL5868" i="3"/>
  <c r="AL5869" i="3"/>
  <c r="AL5870" i="3"/>
  <c r="AL5871" i="3"/>
  <c r="AL5872" i="3"/>
  <c r="AL5873" i="3"/>
  <c r="AL5874" i="3"/>
  <c r="AL5875" i="3"/>
  <c r="AL5876" i="3"/>
  <c r="AL5877" i="3"/>
  <c r="AL5878" i="3"/>
  <c r="AL5879" i="3"/>
  <c r="AL5880" i="3"/>
  <c r="AL5881" i="3"/>
  <c r="AL5882" i="3"/>
  <c r="AL5883" i="3"/>
  <c r="AL5884" i="3"/>
  <c r="AL5885" i="3"/>
  <c r="AL5886" i="3"/>
  <c r="AL5887" i="3"/>
  <c r="AL5888" i="3"/>
  <c r="AL5889" i="3"/>
  <c r="AL5890" i="3"/>
  <c r="AL5891" i="3"/>
  <c r="AL5892" i="3"/>
  <c r="AL5893" i="3"/>
  <c r="AL5894" i="3"/>
  <c r="AL5895" i="3"/>
  <c r="AL5896" i="3"/>
  <c r="AL5897" i="3"/>
  <c r="AL5898" i="3"/>
  <c r="AL5899" i="3"/>
  <c r="AL5900" i="3"/>
  <c r="AL5901" i="3"/>
  <c r="AL5902" i="3"/>
  <c r="AL5903" i="3"/>
  <c r="AL5904" i="3"/>
  <c r="AL5905" i="3"/>
  <c r="AL5906" i="3"/>
  <c r="AL5907" i="3"/>
  <c r="AL5908" i="3"/>
  <c r="AL5909" i="3"/>
  <c r="AL5910" i="3"/>
  <c r="AL5911" i="3"/>
  <c r="AL5912" i="3"/>
  <c r="AL5913" i="3"/>
  <c r="AL5914" i="3"/>
  <c r="AL5915" i="3"/>
  <c r="AL5916" i="3"/>
  <c r="AL5917" i="3"/>
  <c r="AL5918" i="3"/>
  <c r="AL5919" i="3"/>
  <c r="AL5920" i="3"/>
  <c r="AL5921" i="3"/>
  <c r="AL5922" i="3"/>
  <c r="AL5923" i="3"/>
  <c r="AL5924" i="3"/>
  <c r="AL5925" i="3"/>
  <c r="AL5926" i="3"/>
  <c r="AL5927" i="3"/>
  <c r="AL5928" i="3"/>
  <c r="AL5929" i="3"/>
  <c r="AL5930" i="3"/>
  <c r="AL5931" i="3"/>
  <c r="AL5932" i="3"/>
  <c r="AL5933" i="3"/>
  <c r="AL5934" i="3"/>
  <c r="AL5935" i="3"/>
  <c r="AL5936" i="3"/>
  <c r="AL5937" i="3"/>
  <c r="AL5938" i="3"/>
  <c r="AL5939" i="3"/>
  <c r="AL5940" i="3"/>
  <c r="AL5941" i="3"/>
  <c r="AL5942" i="3"/>
  <c r="AL5943" i="3"/>
  <c r="AL5944" i="3"/>
  <c r="AL5945" i="3"/>
  <c r="AL5946" i="3"/>
  <c r="AL5947" i="3"/>
  <c r="AL5948" i="3"/>
  <c r="AL5949" i="3"/>
  <c r="AL5950" i="3"/>
  <c r="AM5458" i="3"/>
  <c r="AM5459" i="3"/>
  <c r="AM5460" i="3"/>
  <c r="AM5461" i="3"/>
  <c r="AM5462" i="3"/>
  <c r="AM5463" i="3"/>
  <c r="AM5464" i="3"/>
  <c r="AM5465" i="3"/>
  <c r="AM5466" i="3"/>
  <c r="AM5467" i="3"/>
  <c r="AM5468" i="3"/>
  <c r="AM5469" i="3"/>
  <c r="AM5470" i="3"/>
  <c r="AM5471" i="3"/>
  <c r="AM5472" i="3"/>
  <c r="AM5473" i="3"/>
  <c r="AM5474" i="3"/>
  <c r="AM5475" i="3"/>
  <c r="AM5476" i="3"/>
  <c r="AM5477" i="3"/>
  <c r="AM5478" i="3"/>
  <c r="AM5479" i="3"/>
  <c r="AM5480" i="3"/>
  <c r="AM5481" i="3"/>
  <c r="AM5482" i="3"/>
  <c r="AM5483" i="3"/>
  <c r="AM5484" i="3"/>
  <c r="AM5485" i="3"/>
  <c r="AM5486" i="3"/>
  <c r="AM5487" i="3"/>
  <c r="AM5488" i="3"/>
  <c r="AM5489" i="3"/>
  <c r="AM5490" i="3"/>
  <c r="AM5491" i="3"/>
  <c r="AM5492" i="3"/>
  <c r="AM5493" i="3"/>
  <c r="AM5494" i="3"/>
  <c r="AM5495" i="3"/>
  <c r="AM5496" i="3"/>
  <c r="AM5497" i="3"/>
  <c r="AM5498" i="3"/>
  <c r="AM5499" i="3"/>
  <c r="AM5500" i="3"/>
  <c r="AM5501" i="3"/>
  <c r="AM5502" i="3"/>
  <c r="AM5503" i="3"/>
  <c r="AM5504" i="3"/>
  <c r="AM5505" i="3"/>
  <c r="AM5506" i="3"/>
  <c r="AM5507" i="3"/>
  <c r="AM5508" i="3"/>
  <c r="AM5509" i="3"/>
  <c r="AM5510" i="3"/>
  <c r="AM5511" i="3"/>
  <c r="AM5512" i="3"/>
  <c r="AM5513" i="3"/>
  <c r="AM5514" i="3"/>
  <c r="AM5515" i="3"/>
  <c r="AM5516" i="3"/>
  <c r="AM5517" i="3"/>
  <c r="AM5518" i="3"/>
  <c r="AM5519" i="3"/>
  <c r="AM5520" i="3"/>
  <c r="AM5521" i="3"/>
  <c r="AM5522" i="3"/>
  <c r="AM5523" i="3"/>
  <c r="AM5524" i="3"/>
  <c r="AM5525" i="3"/>
  <c r="AM5526" i="3"/>
  <c r="AM5527" i="3"/>
  <c r="AM5528" i="3"/>
  <c r="AM5529" i="3"/>
  <c r="AM5530" i="3"/>
  <c r="AM5531" i="3"/>
  <c r="AM5532" i="3"/>
  <c r="AM5533" i="3"/>
  <c r="AM5534" i="3"/>
  <c r="AM5535" i="3"/>
  <c r="AM5536" i="3"/>
  <c r="AM5537" i="3"/>
  <c r="AM5538" i="3"/>
  <c r="AM5539" i="3"/>
  <c r="AM5540" i="3"/>
  <c r="AM5541" i="3"/>
  <c r="AM5542" i="3"/>
  <c r="AM5543" i="3"/>
  <c r="AM5544" i="3"/>
  <c r="AM5545" i="3"/>
  <c r="AM5546" i="3"/>
  <c r="AM5547" i="3"/>
  <c r="AM5548" i="3"/>
  <c r="AM5549" i="3"/>
  <c r="AM5550" i="3"/>
  <c r="AM5551" i="3"/>
  <c r="AM5552" i="3"/>
  <c r="AM5553" i="3"/>
  <c r="AM5554" i="3"/>
  <c r="AM5555" i="3"/>
  <c r="AM5556" i="3"/>
  <c r="AM5557" i="3"/>
  <c r="AM5558" i="3"/>
  <c r="AM5559" i="3"/>
  <c r="AM5560" i="3"/>
  <c r="AM5561" i="3"/>
  <c r="AM5562" i="3"/>
  <c r="AM5563" i="3"/>
  <c r="AM5564" i="3"/>
  <c r="AM5565" i="3"/>
  <c r="AM5566" i="3"/>
  <c r="AM5567" i="3"/>
  <c r="AM5568" i="3"/>
  <c r="AM5569" i="3"/>
  <c r="AM5570" i="3"/>
  <c r="AM5571" i="3"/>
  <c r="AM5572" i="3"/>
  <c r="AM5573" i="3"/>
  <c r="AM5574" i="3"/>
  <c r="AM5575" i="3"/>
  <c r="AM5576" i="3"/>
  <c r="AM5577" i="3"/>
  <c r="AM5578" i="3"/>
  <c r="AM5579" i="3"/>
  <c r="AM5580" i="3"/>
  <c r="AM5581" i="3"/>
  <c r="AM5582" i="3"/>
  <c r="AM5583" i="3"/>
  <c r="AM5584" i="3"/>
  <c r="AM5585" i="3"/>
  <c r="AM5586" i="3"/>
  <c r="AM5587" i="3"/>
  <c r="AM5588" i="3"/>
  <c r="AM5589" i="3"/>
  <c r="AM5590" i="3"/>
  <c r="AM5591" i="3"/>
  <c r="AM5592" i="3"/>
  <c r="AM5593" i="3"/>
  <c r="AM5594" i="3"/>
  <c r="AM5595" i="3"/>
  <c r="AM5596" i="3"/>
  <c r="AM5597" i="3"/>
  <c r="AM5598" i="3"/>
  <c r="AM5599" i="3"/>
  <c r="AM5600" i="3"/>
  <c r="AM5601" i="3"/>
  <c r="AM5602" i="3"/>
  <c r="AM5603" i="3"/>
  <c r="AM5604" i="3"/>
  <c r="AM5605" i="3"/>
  <c r="AM5606" i="3"/>
  <c r="AM5607" i="3"/>
  <c r="AM5608" i="3"/>
  <c r="AM5609" i="3"/>
  <c r="AM5610" i="3"/>
  <c r="AM5611" i="3"/>
  <c r="AM5612" i="3"/>
  <c r="AM5613" i="3"/>
  <c r="AM5614" i="3"/>
  <c r="AM5615" i="3"/>
  <c r="AM5616" i="3"/>
  <c r="AM5617" i="3"/>
  <c r="AM5618" i="3"/>
  <c r="AM5619" i="3"/>
  <c r="AM5620" i="3"/>
  <c r="AM5621" i="3"/>
  <c r="AM5622" i="3"/>
  <c r="AM5623" i="3"/>
  <c r="AM5624" i="3"/>
  <c r="AM5625" i="3"/>
  <c r="AM5626" i="3"/>
  <c r="AM5627" i="3"/>
  <c r="AM5628" i="3"/>
  <c r="AM5629" i="3"/>
  <c r="AM5630" i="3"/>
  <c r="AM5631" i="3"/>
  <c r="AM5632" i="3"/>
  <c r="AM5633" i="3"/>
  <c r="AM5634" i="3"/>
  <c r="AM5635" i="3"/>
  <c r="AM5636" i="3"/>
  <c r="AM5637" i="3"/>
  <c r="AM5638" i="3"/>
  <c r="AM5639" i="3"/>
  <c r="AM5640" i="3"/>
  <c r="AM5641" i="3"/>
  <c r="AM5642" i="3"/>
  <c r="AM5643" i="3"/>
  <c r="AM5644" i="3"/>
  <c r="AM5645" i="3"/>
  <c r="AM5646" i="3"/>
  <c r="AM5647" i="3"/>
  <c r="AM5648" i="3"/>
  <c r="AM5649" i="3"/>
  <c r="AM5650" i="3"/>
  <c r="AM5651" i="3"/>
  <c r="AM5652" i="3"/>
  <c r="AM5653" i="3"/>
  <c r="AM5654" i="3"/>
  <c r="AM5655" i="3"/>
  <c r="AM5656" i="3"/>
  <c r="AM5657" i="3"/>
  <c r="AM5658" i="3"/>
  <c r="AM5659" i="3"/>
  <c r="AM5660" i="3"/>
  <c r="AM5661" i="3"/>
  <c r="AM5662" i="3"/>
  <c r="AM5663" i="3"/>
  <c r="AM5664" i="3"/>
  <c r="AM5665" i="3"/>
  <c r="AM5666" i="3"/>
  <c r="AM5667" i="3"/>
  <c r="AM5668" i="3"/>
  <c r="AM5669" i="3"/>
  <c r="AM5670" i="3"/>
  <c r="AM5671" i="3"/>
  <c r="AM5672" i="3"/>
  <c r="AM5673" i="3"/>
  <c r="AM5674" i="3"/>
  <c r="AM5675" i="3"/>
  <c r="AM5676" i="3"/>
  <c r="AM5677" i="3"/>
  <c r="AM5678" i="3"/>
  <c r="AM5679" i="3"/>
  <c r="AM5680" i="3"/>
  <c r="AM5681" i="3"/>
  <c r="AM5682" i="3"/>
  <c r="AM5683" i="3"/>
  <c r="AM5684" i="3"/>
  <c r="AM5685" i="3"/>
  <c r="AM5686" i="3"/>
  <c r="AM5687" i="3"/>
  <c r="AM5688" i="3"/>
  <c r="AM5689" i="3"/>
  <c r="AM5690" i="3"/>
  <c r="AM5691" i="3"/>
  <c r="AM5692" i="3"/>
  <c r="AM5693" i="3"/>
  <c r="AM5694" i="3"/>
  <c r="AM5695" i="3"/>
  <c r="AM5696" i="3"/>
  <c r="AM5697" i="3"/>
  <c r="AM5698" i="3"/>
  <c r="AM5699" i="3"/>
  <c r="AM5700" i="3"/>
  <c r="AM5701" i="3"/>
  <c r="AM5702" i="3"/>
  <c r="AM5703" i="3"/>
  <c r="AM5704" i="3"/>
  <c r="AM5705" i="3"/>
  <c r="AM5706" i="3"/>
  <c r="AM5707" i="3"/>
  <c r="AM5708" i="3"/>
  <c r="AM5709" i="3"/>
  <c r="AM5710" i="3"/>
  <c r="AM5711" i="3"/>
  <c r="AM5712" i="3"/>
  <c r="AM5713" i="3"/>
  <c r="AM5714" i="3"/>
  <c r="AM5715" i="3"/>
  <c r="AM5716" i="3"/>
  <c r="AM5717" i="3"/>
  <c r="AM5718" i="3"/>
  <c r="AM5719" i="3"/>
  <c r="AM5720" i="3"/>
  <c r="AM5721" i="3"/>
  <c r="AM5722" i="3"/>
  <c r="AM5723" i="3"/>
  <c r="AM5724" i="3"/>
  <c r="AM5725" i="3"/>
  <c r="AM5726" i="3"/>
  <c r="AM5727" i="3"/>
  <c r="AM5728" i="3"/>
  <c r="AM5729" i="3"/>
  <c r="AM5730" i="3"/>
  <c r="AM5731" i="3"/>
  <c r="AM5732" i="3"/>
  <c r="AM5733" i="3"/>
  <c r="AM5734" i="3"/>
  <c r="AM5735" i="3"/>
  <c r="AM5736" i="3"/>
  <c r="AM5737" i="3"/>
  <c r="AM5738" i="3"/>
  <c r="AM5739" i="3"/>
  <c r="AM5740" i="3"/>
  <c r="AM5741" i="3"/>
  <c r="AM5742" i="3"/>
  <c r="AM5743" i="3"/>
  <c r="AM5744" i="3"/>
  <c r="AM5745" i="3"/>
  <c r="AM5746" i="3"/>
  <c r="AM5747" i="3"/>
  <c r="AM5748" i="3"/>
  <c r="AM5749" i="3"/>
  <c r="AM5750" i="3"/>
  <c r="AM5751" i="3"/>
  <c r="AM5752" i="3"/>
  <c r="AM5753" i="3"/>
  <c r="AM5754" i="3"/>
  <c r="AM5755" i="3"/>
  <c r="AM5756" i="3"/>
  <c r="AM5757" i="3"/>
  <c r="AM5758" i="3"/>
  <c r="AM5759" i="3"/>
  <c r="AM5760" i="3"/>
  <c r="AM5761" i="3"/>
  <c r="AM5762" i="3"/>
  <c r="AM5763" i="3"/>
  <c r="AM5764" i="3"/>
  <c r="AM5765" i="3"/>
  <c r="AM5766" i="3"/>
  <c r="AM5767" i="3"/>
  <c r="AM5768" i="3"/>
  <c r="AM5769" i="3"/>
  <c r="AM5770" i="3"/>
  <c r="AM5771" i="3"/>
  <c r="AM5772" i="3"/>
  <c r="AM5773" i="3"/>
  <c r="AM5774" i="3"/>
  <c r="AM5775" i="3"/>
  <c r="AM5776" i="3"/>
  <c r="AM5777" i="3"/>
  <c r="AM5778" i="3"/>
  <c r="AM5779" i="3"/>
  <c r="AM5780" i="3"/>
  <c r="AM5781" i="3"/>
  <c r="AM5782" i="3"/>
  <c r="AM5783" i="3"/>
  <c r="AM5784" i="3"/>
  <c r="AM5785" i="3"/>
  <c r="AM5786" i="3"/>
  <c r="AM5787" i="3"/>
  <c r="AM5788" i="3"/>
  <c r="AM5789" i="3"/>
  <c r="AM5790" i="3"/>
  <c r="AM5791" i="3"/>
  <c r="AM5792" i="3"/>
  <c r="AM5793" i="3"/>
  <c r="AM5794" i="3"/>
  <c r="AM5795" i="3"/>
  <c r="AM5796" i="3"/>
  <c r="AM5797" i="3"/>
  <c r="AM5798" i="3"/>
  <c r="AM5799" i="3"/>
  <c r="AM5800" i="3"/>
  <c r="AM5801" i="3"/>
  <c r="AM5802" i="3"/>
  <c r="AM5803" i="3"/>
  <c r="AM5804" i="3"/>
  <c r="AM5805" i="3"/>
  <c r="AM5806" i="3"/>
  <c r="AM5807" i="3"/>
  <c r="AM5808" i="3"/>
  <c r="AM5809" i="3"/>
  <c r="AM5810" i="3"/>
  <c r="AM5811" i="3"/>
  <c r="AM5812" i="3"/>
  <c r="AM5813" i="3"/>
  <c r="AM5814" i="3"/>
  <c r="AM5815" i="3"/>
  <c r="AM5816" i="3"/>
  <c r="AM5817" i="3"/>
  <c r="AM5818" i="3"/>
  <c r="AM5819" i="3"/>
  <c r="AM5820" i="3"/>
  <c r="AM5821" i="3"/>
  <c r="AM5822" i="3"/>
  <c r="AM5823" i="3"/>
  <c r="AM5824" i="3"/>
  <c r="AM5825" i="3"/>
  <c r="AM5826" i="3"/>
  <c r="AM5827" i="3"/>
  <c r="AM5828" i="3"/>
  <c r="AM5829" i="3"/>
  <c r="AM5830" i="3"/>
  <c r="AM5831" i="3"/>
  <c r="AM5832" i="3"/>
  <c r="AM5833" i="3"/>
  <c r="AM5834" i="3"/>
  <c r="AM5835" i="3"/>
  <c r="AM5836" i="3"/>
  <c r="AM5837" i="3"/>
  <c r="AM5838" i="3"/>
  <c r="AM5839" i="3"/>
  <c r="AM5840" i="3"/>
  <c r="AM5841" i="3"/>
  <c r="AM5842" i="3"/>
  <c r="AM5843" i="3"/>
  <c r="AM5844" i="3"/>
  <c r="AM5845" i="3"/>
  <c r="AM5846" i="3"/>
  <c r="AM5847" i="3"/>
  <c r="AM5848" i="3"/>
  <c r="AM5849" i="3"/>
  <c r="AM5850" i="3"/>
  <c r="AM5851" i="3"/>
  <c r="AM5852" i="3"/>
  <c r="AM5853" i="3"/>
  <c r="AM5854" i="3"/>
  <c r="AM5855" i="3"/>
  <c r="AM5856" i="3"/>
  <c r="AM5857" i="3"/>
  <c r="AM5858" i="3"/>
  <c r="AM5859" i="3"/>
  <c r="AM5860" i="3"/>
  <c r="AM5861" i="3"/>
  <c r="AM5862" i="3"/>
  <c r="AM5863" i="3"/>
  <c r="AM5864" i="3"/>
  <c r="AM5865" i="3"/>
  <c r="AM5866" i="3"/>
  <c r="AM5867" i="3"/>
  <c r="AM5868" i="3"/>
  <c r="AM5869" i="3"/>
  <c r="AM5870" i="3"/>
  <c r="AM5871" i="3"/>
  <c r="AM5872" i="3"/>
  <c r="AM5873" i="3"/>
  <c r="AM5874" i="3"/>
  <c r="AM5875" i="3"/>
  <c r="AM5876" i="3"/>
  <c r="AM5877" i="3"/>
  <c r="AM5878" i="3"/>
  <c r="AM5879" i="3"/>
  <c r="AM5880" i="3"/>
  <c r="AM5881" i="3"/>
  <c r="AM5882" i="3"/>
  <c r="AM5883" i="3"/>
  <c r="AM5884" i="3"/>
  <c r="AM5885" i="3"/>
  <c r="AM5886" i="3"/>
  <c r="AM5887" i="3"/>
  <c r="AM5888" i="3"/>
  <c r="AM5889" i="3"/>
  <c r="AM5890" i="3"/>
  <c r="AM5891" i="3"/>
  <c r="AM5892" i="3"/>
  <c r="AM5893" i="3"/>
  <c r="AM5894" i="3"/>
  <c r="AM5895" i="3"/>
  <c r="AM5896" i="3"/>
  <c r="AM5897" i="3"/>
  <c r="AM5898" i="3"/>
  <c r="AM5899" i="3"/>
  <c r="AM5900" i="3"/>
  <c r="AM5901" i="3"/>
  <c r="AM5902" i="3"/>
  <c r="AM5903" i="3"/>
  <c r="AM5904" i="3"/>
  <c r="AM5905" i="3"/>
  <c r="AM5906" i="3"/>
  <c r="AM5907" i="3"/>
  <c r="AM5908" i="3"/>
  <c r="AM5909" i="3"/>
  <c r="AM5910" i="3"/>
  <c r="AM5911" i="3"/>
  <c r="AM5912" i="3"/>
  <c r="AM5913" i="3"/>
  <c r="AM5914" i="3"/>
  <c r="AM5915" i="3"/>
  <c r="AM5916" i="3"/>
  <c r="AM5917" i="3"/>
  <c r="AM5918" i="3"/>
  <c r="AM5919" i="3"/>
  <c r="AM5920" i="3"/>
  <c r="AM5921" i="3"/>
  <c r="AM5922" i="3"/>
  <c r="AM5923" i="3"/>
  <c r="AM5924" i="3"/>
  <c r="AM5925" i="3"/>
  <c r="AM5926" i="3"/>
  <c r="AM5927" i="3"/>
  <c r="AM5928" i="3"/>
  <c r="AM5929" i="3"/>
  <c r="AM5930" i="3"/>
  <c r="AM5931" i="3"/>
  <c r="AM5932" i="3"/>
  <c r="AM5933" i="3"/>
  <c r="AM5934" i="3"/>
  <c r="AM5935" i="3"/>
  <c r="AM5936" i="3"/>
  <c r="AM5937" i="3"/>
  <c r="AM5938" i="3"/>
  <c r="AM5939" i="3"/>
  <c r="AM5940" i="3"/>
  <c r="AM5941" i="3"/>
  <c r="AM5942" i="3"/>
  <c r="AM5943" i="3"/>
  <c r="AM5944" i="3"/>
  <c r="AM5945" i="3"/>
  <c r="AM5946" i="3"/>
  <c r="AM5947" i="3"/>
  <c r="AM5948" i="3"/>
  <c r="AM5949" i="3"/>
  <c r="AM5950" i="3"/>
  <c r="AN5462" i="3"/>
  <c r="AN5470" i="3"/>
  <c r="AN5478" i="3"/>
  <c r="AN5486" i="3"/>
  <c r="AN5494" i="3"/>
  <c r="AN5502" i="3"/>
  <c r="AN5510" i="3"/>
  <c r="AN5518" i="3"/>
  <c r="AN5526" i="3"/>
  <c r="AN5534" i="3"/>
  <c r="AN5542" i="3"/>
  <c r="AN5550" i="3"/>
  <c r="AN5558" i="3"/>
  <c r="AN5566" i="3"/>
  <c r="AN5574" i="3"/>
  <c r="AN5582" i="3"/>
  <c r="AN5590" i="3"/>
  <c r="AN5598" i="3"/>
  <c r="AN5606" i="3"/>
  <c r="AN5614" i="3"/>
  <c r="AN5622" i="3"/>
  <c r="AN5630" i="3"/>
  <c r="AN5638" i="3"/>
  <c r="AN5646" i="3"/>
  <c r="AN5654" i="3"/>
  <c r="AN5662" i="3"/>
  <c r="AN5670" i="3"/>
  <c r="AN5678" i="3"/>
  <c r="AN5686" i="3"/>
  <c r="AN5694" i="3"/>
  <c r="AN5702" i="3"/>
  <c r="AN5710" i="3"/>
  <c r="AN5718" i="3"/>
  <c r="AN5726" i="3"/>
  <c r="AN5734" i="3"/>
  <c r="AN5742" i="3"/>
  <c r="AN5750" i="3"/>
  <c r="AN5758" i="3"/>
  <c r="AN5766" i="3"/>
  <c r="AN5774" i="3"/>
  <c r="AN5782" i="3"/>
  <c r="AN5790" i="3"/>
  <c r="AN5798" i="3"/>
  <c r="AN5806" i="3"/>
  <c r="AN5814" i="3"/>
  <c r="AN5822" i="3"/>
  <c r="AN5830" i="3"/>
  <c r="AN5838" i="3"/>
  <c r="AN5846" i="3"/>
  <c r="AN5854" i="3"/>
  <c r="AN5862" i="3"/>
  <c r="AN5870" i="3"/>
  <c r="AN5878" i="3"/>
  <c r="AN5886" i="3"/>
  <c r="AN5894" i="3"/>
  <c r="AN5902" i="3"/>
  <c r="AN5910" i="3"/>
  <c r="AN5918" i="3"/>
  <c r="AN5926" i="3"/>
  <c r="AN5934" i="3"/>
  <c r="AN5942" i="3"/>
  <c r="AN5950" i="3"/>
  <c r="AO5458" i="3"/>
  <c r="AO5459" i="3"/>
  <c r="AO5460" i="3"/>
  <c r="AO5461" i="3"/>
  <c r="AO5462" i="3"/>
  <c r="AO5463" i="3"/>
  <c r="AO5464" i="3"/>
  <c r="AO5465" i="3"/>
  <c r="AO5466" i="3"/>
  <c r="AO5467" i="3"/>
  <c r="AO5468" i="3"/>
  <c r="AO5469" i="3"/>
  <c r="AO5470" i="3"/>
  <c r="AO5471" i="3"/>
  <c r="AO5472" i="3"/>
  <c r="AO5473" i="3"/>
  <c r="AO5474" i="3"/>
  <c r="AO5475" i="3"/>
  <c r="AO5476" i="3"/>
  <c r="AO5477" i="3"/>
  <c r="AO5478" i="3"/>
  <c r="AO5479" i="3"/>
  <c r="AO5480" i="3"/>
  <c r="AO5481" i="3"/>
  <c r="AO5482" i="3"/>
  <c r="AO5483" i="3"/>
  <c r="AO5484" i="3"/>
  <c r="AO5485" i="3"/>
  <c r="AO5486" i="3"/>
  <c r="AO5487" i="3"/>
  <c r="AO5488" i="3"/>
  <c r="AO5489" i="3"/>
  <c r="AO5490" i="3"/>
  <c r="AO5491" i="3"/>
  <c r="AO5492" i="3"/>
  <c r="AO5493" i="3"/>
  <c r="AO5494" i="3"/>
  <c r="AO5495" i="3"/>
  <c r="AO5496" i="3"/>
  <c r="AO5497" i="3"/>
  <c r="AO5498" i="3"/>
  <c r="AO5499" i="3"/>
  <c r="AO5500" i="3"/>
  <c r="AO5501" i="3"/>
  <c r="AO5502" i="3"/>
  <c r="AO5503" i="3"/>
  <c r="AO5504" i="3"/>
  <c r="AO5505" i="3"/>
  <c r="AO5506" i="3"/>
  <c r="AO5507" i="3"/>
  <c r="AO5508" i="3"/>
  <c r="AO5509" i="3"/>
  <c r="AO5510" i="3"/>
  <c r="AO5511" i="3"/>
  <c r="AO5512" i="3"/>
  <c r="AO5513" i="3"/>
  <c r="AO5514" i="3"/>
  <c r="AO5515" i="3"/>
  <c r="AO5516" i="3"/>
  <c r="AO5517" i="3"/>
  <c r="AO5518" i="3"/>
  <c r="AO5519" i="3"/>
  <c r="AO5520" i="3"/>
  <c r="AO5521" i="3"/>
  <c r="AO5522" i="3"/>
  <c r="AO5523" i="3"/>
  <c r="AO5524" i="3"/>
  <c r="AO5525" i="3"/>
  <c r="AO5526" i="3"/>
  <c r="AO5527" i="3"/>
  <c r="AO5528" i="3"/>
  <c r="AO5529" i="3"/>
  <c r="AO5530" i="3"/>
  <c r="AO5531" i="3"/>
  <c r="AO5532" i="3"/>
  <c r="AO5533" i="3"/>
  <c r="AO5534" i="3"/>
  <c r="AO5535" i="3"/>
  <c r="AO5536" i="3"/>
  <c r="AO5537" i="3"/>
  <c r="AO5538" i="3"/>
  <c r="AO5539" i="3"/>
  <c r="AO5540" i="3"/>
  <c r="AO5541" i="3"/>
  <c r="AO5542" i="3"/>
  <c r="AO5543" i="3"/>
  <c r="AO5544" i="3"/>
  <c r="AO5545" i="3"/>
  <c r="AO5546" i="3"/>
  <c r="AO5547" i="3"/>
  <c r="AO5548" i="3"/>
  <c r="AO5549" i="3"/>
  <c r="AO5550" i="3"/>
  <c r="AO5551" i="3"/>
  <c r="AO5552" i="3"/>
  <c r="AO5553" i="3"/>
  <c r="AO5554" i="3"/>
  <c r="AO5555" i="3"/>
  <c r="AO5556" i="3"/>
  <c r="AO5557" i="3"/>
  <c r="AO5558" i="3"/>
  <c r="AO5559" i="3"/>
  <c r="AO5560" i="3"/>
  <c r="AO5561" i="3"/>
  <c r="AO5562" i="3"/>
  <c r="AO5563" i="3"/>
  <c r="AO5564" i="3"/>
  <c r="AO5565" i="3"/>
  <c r="AO5566" i="3"/>
  <c r="AO5567" i="3"/>
  <c r="AO5568" i="3"/>
  <c r="AO5569" i="3"/>
  <c r="AO5570" i="3"/>
  <c r="AO5571" i="3"/>
  <c r="AO5572" i="3"/>
  <c r="AO5573" i="3"/>
  <c r="AO5574" i="3"/>
  <c r="AO5575" i="3"/>
  <c r="AO5576" i="3"/>
  <c r="AO5577" i="3"/>
  <c r="AO5578" i="3"/>
  <c r="AO5579" i="3"/>
  <c r="AO5580" i="3"/>
  <c r="AO5581" i="3"/>
  <c r="AO5582" i="3"/>
  <c r="AO5583" i="3"/>
  <c r="AO5584" i="3"/>
  <c r="AO5585" i="3"/>
  <c r="AO5586" i="3"/>
  <c r="AO5587" i="3"/>
  <c r="AO5588" i="3"/>
  <c r="AO5589" i="3"/>
  <c r="AO5590" i="3"/>
  <c r="AO5591" i="3"/>
  <c r="AO5592" i="3"/>
  <c r="AO5593" i="3"/>
  <c r="AO5594" i="3"/>
  <c r="AO5595" i="3"/>
  <c r="AO5596" i="3"/>
  <c r="AO5597" i="3"/>
  <c r="AO5598" i="3"/>
  <c r="AO5599" i="3"/>
  <c r="AO5600" i="3"/>
  <c r="AO5601" i="3"/>
  <c r="AO5602" i="3"/>
  <c r="AO5603" i="3"/>
  <c r="AO5604" i="3"/>
  <c r="AO5605" i="3"/>
  <c r="AO5606" i="3"/>
  <c r="AO5607" i="3"/>
  <c r="AO5608" i="3"/>
  <c r="AO5609" i="3"/>
  <c r="AO5610" i="3"/>
  <c r="AO5611" i="3"/>
  <c r="AO5612" i="3"/>
  <c r="AO5613" i="3"/>
  <c r="AO5614" i="3"/>
  <c r="AO5615" i="3"/>
  <c r="AO5616" i="3"/>
  <c r="AO5617" i="3"/>
  <c r="AO5618" i="3"/>
  <c r="AO5619" i="3"/>
  <c r="AO5620" i="3"/>
  <c r="AO5621" i="3"/>
  <c r="AO5622" i="3"/>
  <c r="AO5623" i="3"/>
  <c r="AO5624" i="3"/>
  <c r="AO5625" i="3"/>
  <c r="AO5626" i="3"/>
  <c r="AO5627" i="3"/>
  <c r="AO5628" i="3"/>
  <c r="AO5629" i="3"/>
  <c r="AO5630" i="3"/>
  <c r="AO5631" i="3"/>
  <c r="AO5632" i="3"/>
  <c r="AO5633" i="3"/>
  <c r="AO5634" i="3"/>
  <c r="AO5635" i="3"/>
  <c r="AO5636" i="3"/>
  <c r="AO5637" i="3"/>
  <c r="AO5638" i="3"/>
  <c r="AO5639" i="3"/>
  <c r="AO5640" i="3"/>
  <c r="AO5641" i="3"/>
  <c r="AO5642" i="3"/>
  <c r="AO5643" i="3"/>
  <c r="AO5644" i="3"/>
  <c r="AO5645" i="3"/>
  <c r="AO5646" i="3"/>
  <c r="AO5647" i="3"/>
  <c r="AO5648" i="3"/>
  <c r="AO5649" i="3"/>
  <c r="AO5650" i="3"/>
  <c r="AO5651" i="3"/>
  <c r="AO5652" i="3"/>
  <c r="AO5653" i="3"/>
  <c r="AO5654" i="3"/>
  <c r="AO5655" i="3"/>
  <c r="AO5656" i="3"/>
  <c r="AO5657" i="3"/>
  <c r="AO5658" i="3"/>
  <c r="AO5659" i="3"/>
  <c r="AO5660" i="3"/>
  <c r="AO5661" i="3"/>
  <c r="AO5662" i="3"/>
  <c r="AO5663" i="3"/>
  <c r="AO5664" i="3"/>
  <c r="AO5665" i="3"/>
  <c r="AO5666" i="3"/>
  <c r="AO5667" i="3"/>
  <c r="AO5668" i="3"/>
  <c r="AO5669" i="3"/>
  <c r="AO5670" i="3"/>
  <c r="AO5671" i="3"/>
  <c r="AO5672" i="3"/>
  <c r="AO5673" i="3"/>
  <c r="AO5674" i="3"/>
  <c r="AO5675" i="3"/>
  <c r="AO5676" i="3"/>
  <c r="AO5677" i="3"/>
  <c r="AO5678" i="3"/>
  <c r="AO5679" i="3"/>
  <c r="AO5680" i="3"/>
  <c r="AO5681" i="3"/>
  <c r="AO5682" i="3"/>
  <c r="AO5683" i="3"/>
  <c r="AO5684" i="3"/>
  <c r="AO5685" i="3"/>
  <c r="AO5686" i="3"/>
  <c r="AO5687" i="3"/>
  <c r="AO5688" i="3"/>
  <c r="AO5689" i="3"/>
  <c r="AO5690" i="3"/>
  <c r="AO5691" i="3"/>
  <c r="AO5692" i="3"/>
  <c r="AO5693" i="3"/>
  <c r="AO5694" i="3"/>
  <c r="AO5695" i="3"/>
  <c r="AO5696" i="3"/>
  <c r="AO5697" i="3"/>
  <c r="AO5698" i="3"/>
  <c r="AO5699" i="3"/>
  <c r="AO5700" i="3"/>
  <c r="AO5701" i="3"/>
  <c r="AO5702" i="3"/>
  <c r="AO5703" i="3"/>
  <c r="AO5704" i="3"/>
  <c r="AO5705" i="3"/>
  <c r="AO5706" i="3"/>
  <c r="AO5707" i="3"/>
  <c r="AO5708" i="3"/>
  <c r="AO5709" i="3"/>
  <c r="AO5710" i="3"/>
  <c r="AO5711" i="3"/>
  <c r="AO5712" i="3"/>
  <c r="AO5713" i="3"/>
  <c r="AO5714" i="3"/>
  <c r="AO5715" i="3"/>
  <c r="AO5716" i="3"/>
  <c r="AO5717" i="3"/>
  <c r="AO5718" i="3"/>
  <c r="AO5719" i="3"/>
  <c r="AO5720" i="3"/>
  <c r="AO5721" i="3"/>
  <c r="AO5722" i="3"/>
  <c r="AO5723" i="3"/>
  <c r="AO5724" i="3"/>
  <c r="AO5725" i="3"/>
  <c r="AO5726" i="3"/>
  <c r="AO5727" i="3"/>
  <c r="AO5728" i="3"/>
  <c r="AO5729" i="3"/>
  <c r="AO5730" i="3"/>
  <c r="AO5731" i="3"/>
  <c r="AO5732" i="3"/>
  <c r="AO5733" i="3"/>
  <c r="AO5734" i="3"/>
  <c r="AO5735" i="3"/>
  <c r="AO5736" i="3"/>
  <c r="AO5737" i="3"/>
  <c r="AO5738" i="3"/>
  <c r="AO5739" i="3"/>
  <c r="AO5740" i="3"/>
  <c r="AO5741" i="3"/>
  <c r="AO5742" i="3"/>
  <c r="AO5743" i="3"/>
  <c r="AO5744" i="3"/>
  <c r="AO5745" i="3"/>
  <c r="AO5746" i="3"/>
  <c r="AO5747" i="3"/>
  <c r="AO5748" i="3"/>
  <c r="AO5749" i="3"/>
  <c r="AO5750" i="3"/>
  <c r="AO5751" i="3"/>
  <c r="AO5752" i="3"/>
  <c r="AO5753" i="3"/>
  <c r="AO5754" i="3"/>
  <c r="AO5755" i="3"/>
  <c r="AO5756" i="3"/>
  <c r="AO5757" i="3"/>
  <c r="AO5758" i="3"/>
  <c r="AO5759" i="3"/>
  <c r="AO5760" i="3"/>
  <c r="AO5761" i="3"/>
  <c r="AO5762" i="3"/>
  <c r="AO5763" i="3"/>
  <c r="AO5764" i="3"/>
  <c r="AO5765" i="3"/>
  <c r="AO5766" i="3"/>
  <c r="AO5767" i="3"/>
  <c r="AO5768" i="3"/>
  <c r="AO5769" i="3"/>
  <c r="AO5770" i="3"/>
  <c r="AO5771" i="3"/>
  <c r="AO5772" i="3"/>
  <c r="AO5773" i="3"/>
  <c r="AO5774" i="3"/>
  <c r="AO5775" i="3"/>
  <c r="AO5776" i="3"/>
  <c r="AO5777" i="3"/>
  <c r="AO5778" i="3"/>
  <c r="AO5779" i="3"/>
  <c r="AO5780" i="3"/>
  <c r="AO5781" i="3"/>
  <c r="AO5782" i="3"/>
  <c r="AO5783" i="3"/>
  <c r="AO5784" i="3"/>
  <c r="AO5785" i="3"/>
  <c r="AO5786" i="3"/>
  <c r="AO5787" i="3"/>
  <c r="AO5788" i="3"/>
  <c r="AO5789" i="3"/>
  <c r="AO5790" i="3"/>
  <c r="AO5791" i="3"/>
  <c r="AO5792" i="3"/>
  <c r="AO5793" i="3"/>
  <c r="AO5794" i="3"/>
  <c r="AO5795" i="3"/>
  <c r="AO5796" i="3"/>
  <c r="AO5797" i="3"/>
  <c r="AO5798" i="3"/>
  <c r="AO5799" i="3"/>
  <c r="AO5800" i="3"/>
  <c r="AO5801" i="3"/>
  <c r="AO5802" i="3"/>
  <c r="AO5803" i="3"/>
  <c r="AO5804" i="3"/>
  <c r="AO5805" i="3"/>
  <c r="AO5806" i="3"/>
  <c r="AO5807" i="3"/>
  <c r="AO5808" i="3"/>
  <c r="AO5809" i="3"/>
  <c r="AO5810" i="3"/>
  <c r="AO5811" i="3"/>
  <c r="AO5812" i="3"/>
  <c r="AO5813" i="3"/>
  <c r="AO5814" i="3"/>
  <c r="AO5815" i="3"/>
  <c r="AO5816" i="3"/>
  <c r="AO5817" i="3"/>
  <c r="AO5818" i="3"/>
  <c r="AO5819" i="3"/>
  <c r="AO5820" i="3"/>
  <c r="AO5821" i="3"/>
  <c r="AO5822" i="3"/>
  <c r="AO5823" i="3"/>
  <c r="AO5824" i="3"/>
  <c r="AO5825" i="3"/>
  <c r="AO5826" i="3"/>
  <c r="AO5827" i="3"/>
  <c r="AO5828" i="3"/>
  <c r="AO5829" i="3"/>
  <c r="AO5830" i="3"/>
  <c r="AO5831" i="3"/>
  <c r="AO5832" i="3"/>
  <c r="AO5833" i="3"/>
  <c r="AO5834" i="3"/>
  <c r="AO5835" i="3"/>
  <c r="AO5836" i="3"/>
  <c r="AO5837" i="3"/>
  <c r="AO5838" i="3"/>
  <c r="AO5839" i="3"/>
  <c r="AO5840" i="3"/>
  <c r="AO5841" i="3"/>
  <c r="AO5842" i="3"/>
  <c r="AO5843" i="3"/>
  <c r="AO5844" i="3"/>
  <c r="AO5845" i="3"/>
  <c r="AO5846" i="3"/>
  <c r="AO5847" i="3"/>
  <c r="AO5848" i="3"/>
  <c r="AO5849" i="3"/>
  <c r="AO5850" i="3"/>
  <c r="AO5851" i="3"/>
  <c r="AO5852" i="3"/>
  <c r="AO5853" i="3"/>
  <c r="AO5854" i="3"/>
  <c r="AO5855" i="3"/>
  <c r="AO5856" i="3"/>
  <c r="AO5857" i="3"/>
  <c r="AO5858" i="3"/>
  <c r="AO5859" i="3"/>
  <c r="AO5860" i="3"/>
  <c r="AO5861" i="3"/>
  <c r="AO5862" i="3"/>
  <c r="AO5863" i="3"/>
  <c r="AO5864" i="3"/>
  <c r="AO5865" i="3"/>
  <c r="AO5866" i="3"/>
  <c r="AO5867" i="3"/>
  <c r="AO5868" i="3"/>
  <c r="AO5869" i="3"/>
  <c r="AO5870" i="3"/>
  <c r="AO5871" i="3"/>
  <c r="AO5872" i="3"/>
  <c r="AO5873" i="3"/>
  <c r="AO5874" i="3"/>
  <c r="AO5875" i="3"/>
  <c r="AO5876" i="3"/>
  <c r="AO5877" i="3"/>
  <c r="AO5878" i="3"/>
  <c r="AO5879" i="3"/>
  <c r="AO5880" i="3"/>
  <c r="AO5881" i="3"/>
  <c r="AO5882" i="3"/>
  <c r="AO5883" i="3"/>
  <c r="AO5884" i="3"/>
  <c r="AO5885" i="3"/>
  <c r="AO5886" i="3"/>
  <c r="AO5887" i="3"/>
  <c r="AO5888" i="3"/>
  <c r="AO5889" i="3"/>
  <c r="AO5890" i="3"/>
  <c r="AO5891" i="3"/>
  <c r="AO5892" i="3"/>
  <c r="AO5893" i="3"/>
  <c r="AO5894" i="3"/>
  <c r="AO5895" i="3"/>
  <c r="AO5896" i="3"/>
  <c r="AO5897" i="3"/>
  <c r="AO5898" i="3"/>
  <c r="AO5899" i="3"/>
  <c r="AO5900" i="3"/>
  <c r="AO5901" i="3"/>
  <c r="AO5902" i="3"/>
  <c r="AO5903" i="3"/>
  <c r="AO5904" i="3"/>
  <c r="AO5905" i="3"/>
  <c r="AO5906" i="3"/>
  <c r="AO5907" i="3"/>
  <c r="AO5908" i="3"/>
  <c r="AO5909" i="3"/>
  <c r="AO5910" i="3"/>
  <c r="AO5911" i="3"/>
  <c r="AO5912" i="3"/>
  <c r="AO5913" i="3"/>
  <c r="AO5914" i="3"/>
  <c r="AO5915" i="3"/>
  <c r="AO5916" i="3"/>
  <c r="AO5917" i="3"/>
  <c r="AO5918" i="3"/>
  <c r="AO5919" i="3"/>
  <c r="AO5920" i="3"/>
  <c r="AO5921" i="3"/>
  <c r="AO5922" i="3"/>
  <c r="AO5923" i="3"/>
  <c r="AO5924" i="3"/>
  <c r="AO5925" i="3"/>
  <c r="AO5926" i="3"/>
  <c r="AO5927" i="3"/>
  <c r="AO5928" i="3"/>
  <c r="AO5929" i="3"/>
  <c r="AO5930" i="3"/>
  <c r="AO5931" i="3"/>
  <c r="AO5932" i="3"/>
  <c r="AO5933" i="3"/>
  <c r="AO5934" i="3"/>
  <c r="AO5935" i="3"/>
  <c r="AO5936" i="3"/>
  <c r="AO5937" i="3"/>
  <c r="AO5938" i="3"/>
  <c r="AO5939" i="3"/>
  <c r="AO5940" i="3"/>
  <c r="AO5941" i="3"/>
  <c r="AO5942" i="3"/>
  <c r="AO5943" i="3"/>
  <c r="AO5944" i="3"/>
  <c r="AO5945" i="3"/>
  <c r="AO5946" i="3"/>
  <c r="AO5947" i="3"/>
  <c r="AO5948" i="3"/>
  <c r="AO5949" i="3"/>
  <c r="AO5950" i="3"/>
  <c r="Y5088" i="3"/>
  <c r="Y5089" i="3"/>
  <c r="Y5090" i="3"/>
  <c r="Y5091" i="3"/>
  <c r="Y5092" i="3"/>
  <c r="Y5093" i="3"/>
  <c r="Y5094" i="3"/>
  <c r="Y5095" i="3"/>
  <c r="Y5096" i="3"/>
  <c r="Y5097" i="3"/>
  <c r="Y5098" i="3"/>
  <c r="Y5099" i="3"/>
  <c r="Y5100" i="3"/>
  <c r="Y5101" i="3"/>
  <c r="Y5102" i="3"/>
  <c r="Y5103" i="3"/>
  <c r="Y5104" i="3"/>
  <c r="Y5105" i="3"/>
  <c r="Y5106" i="3"/>
  <c r="Y5107" i="3"/>
  <c r="Y5108" i="3"/>
  <c r="Y5109" i="3"/>
  <c r="Y5110" i="3"/>
  <c r="Y5111" i="3"/>
  <c r="Y5112" i="3"/>
  <c r="Y5113" i="3"/>
  <c r="Y5114" i="3"/>
  <c r="Y5115" i="3"/>
  <c r="Y5116" i="3"/>
  <c r="Y5117" i="3"/>
  <c r="Y5118" i="3"/>
  <c r="Y5119" i="3"/>
  <c r="Y5120" i="3"/>
  <c r="Y5121" i="3"/>
  <c r="Y5122" i="3"/>
  <c r="Y5123" i="3"/>
  <c r="Y5124" i="3"/>
  <c r="Y5125" i="3"/>
  <c r="Y5126" i="3"/>
  <c r="Y5127" i="3"/>
  <c r="Y5128" i="3"/>
  <c r="Y5129" i="3"/>
  <c r="Y5130" i="3"/>
  <c r="Y5131" i="3"/>
  <c r="Y5132" i="3"/>
  <c r="Y5133" i="3"/>
  <c r="Y5134" i="3"/>
  <c r="Y5135" i="3"/>
  <c r="Y5136" i="3"/>
  <c r="Y5137" i="3"/>
  <c r="Y5138" i="3"/>
  <c r="Y5139" i="3"/>
  <c r="Y5140" i="3"/>
  <c r="Y5141" i="3"/>
  <c r="Y5142" i="3"/>
  <c r="Y5143" i="3"/>
  <c r="Y5144" i="3"/>
  <c r="Y5145" i="3"/>
  <c r="Y5146" i="3"/>
  <c r="Y5147" i="3"/>
  <c r="Y5148" i="3"/>
  <c r="Y5149" i="3"/>
  <c r="Y5150" i="3"/>
  <c r="Y5151" i="3"/>
  <c r="Y5152" i="3"/>
  <c r="Y5153" i="3"/>
  <c r="Y5154" i="3"/>
  <c r="Y5155" i="3"/>
  <c r="Y5156" i="3"/>
  <c r="Y5157" i="3"/>
  <c r="Y5158" i="3"/>
  <c r="Y5159" i="3"/>
  <c r="Y5160" i="3"/>
  <c r="Y5161" i="3"/>
  <c r="Y5162" i="3"/>
  <c r="Y5163" i="3"/>
  <c r="Y5164" i="3"/>
  <c r="Y5165" i="3"/>
  <c r="Y5166" i="3"/>
  <c r="Y5167" i="3"/>
  <c r="Y5168" i="3"/>
  <c r="Y5169" i="3"/>
  <c r="Y5170" i="3"/>
  <c r="Y5171" i="3"/>
  <c r="Y5172" i="3"/>
  <c r="Y5173" i="3"/>
  <c r="Y5174" i="3"/>
  <c r="Y5175" i="3"/>
  <c r="Y5176" i="3"/>
  <c r="Y5177" i="3"/>
  <c r="Y5178" i="3"/>
  <c r="Y5179" i="3"/>
  <c r="Y5180" i="3"/>
  <c r="Y5181" i="3"/>
  <c r="Y5182" i="3"/>
  <c r="Y5183" i="3"/>
  <c r="Y5184" i="3"/>
  <c r="Y5185" i="3"/>
  <c r="Y5186" i="3"/>
  <c r="Y5187" i="3"/>
  <c r="Y5188" i="3"/>
  <c r="Y5189" i="3"/>
  <c r="Y5190" i="3"/>
  <c r="Y5191" i="3"/>
  <c r="Y5192" i="3"/>
  <c r="Y5193" i="3"/>
  <c r="Y5194" i="3"/>
  <c r="Y5195" i="3"/>
  <c r="Y5196" i="3"/>
  <c r="Y5197" i="3"/>
  <c r="Y5198" i="3"/>
  <c r="Y5199" i="3"/>
  <c r="Y5200" i="3"/>
  <c r="Y5201" i="3"/>
  <c r="Y5202" i="3"/>
  <c r="Y5203" i="3"/>
  <c r="Y5204" i="3"/>
  <c r="Y5205" i="3"/>
  <c r="Y5206" i="3"/>
  <c r="Y5207" i="3"/>
  <c r="Y5208" i="3"/>
  <c r="Y5209" i="3"/>
  <c r="Y5210" i="3"/>
  <c r="Y5211" i="3"/>
  <c r="Y5212" i="3"/>
  <c r="Y5213" i="3"/>
  <c r="Y5214" i="3"/>
  <c r="Y5215" i="3"/>
  <c r="Y5216" i="3"/>
  <c r="Y5217" i="3"/>
  <c r="Y5218" i="3"/>
  <c r="Y5219" i="3"/>
  <c r="Y5220" i="3"/>
  <c r="Y5221" i="3"/>
  <c r="Y5222" i="3"/>
  <c r="Y5223" i="3"/>
  <c r="Y5224" i="3"/>
  <c r="Y5225" i="3"/>
  <c r="Y5226" i="3"/>
  <c r="Y5227" i="3"/>
  <c r="Y5228" i="3"/>
  <c r="Y5229" i="3"/>
  <c r="Y5230" i="3"/>
  <c r="Y5231" i="3"/>
  <c r="Y5232" i="3"/>
  <c r="Y5233" i="3"/>
  <c r="Y5234" i="3"/>
  <c r="Y5235" i="3"/>
  <c r="Y5236" i="3"/>
  <c r="Y5237" i="3"/>
  <c r="Y5238" i="3"/>
  <c r="Y5239" i="3"/>
  <c r="Y5240" i="3"/>
  <c r="Y5241" i="3"/>
  <c r="Y5242" i="3"/>
  <c r="Y5243" i="3"/>
  <c r="Y5244" i="3"/>
  <c r="Y5245" i="3"/>
  <c r="Y5246" i="3"/>
  <c r="Y5247" i="3"/>
  <c r="Y5248" i="3"/>
  <c r="Y5249" i="3"/>
  <c r="Y5250" i="3"/>
  <c r="Y5251" i="3"/>
  <c r="Y5252" i="3"/>
  <c r="Y5253" i="3"/>
  <c r="Y5254" i="3"/>
  <c r="Y5255" i="3"/>
  <c r="Y5256" i="3"/>
  <c r="Y5257" i="3"/>
  <c r="Y5258" i="3"/>
  <c r="Y5259" i="3"/>
  <c r="Y5260" i="3"/>
  <c r="Y5261" i="3"/>
  <c r="Y5262" i="3"/>
  <c r="Y5263" i="3"/>
  <c r="Y5264" i="3"/>
  <c r="Y5265" i="3"/>
  <c r="Y5266" i="3"/>
  <c r="Y5267" i="3"/>
  <c r="Y5268" i="3"/>
  <c r="Y5269" i="3"/>
  <c r="Y5270" i="3"/>
  <c r="Y5271" i="3"/>
  <c r="Y5272" i="3"/>
  <c r="Y5273" i="3"/>
  <c r="Y5274" i="3"/>
  <c r="Y5275" i="3"/>
  <c r="Y5276" i="3"/>
  <c r="Y5277" i="3"/>
  <c r="Y5278" i="3"/>
  <c r="Y5279" i="3"/>
  <c r="Y5280" i="3"/>
  <c r="Y5281" i="3"/>
  <c r="Y5282" i="3"/>
  <c r="Y5283" i="3"/>
  <c r="Y5284" i="3"/>
  <c r="Y5285" i="3"/>
  <c r="Y5286" i="3"/>
  <c r="Y5287" i="3"/>
  <c r="Y5288" i="3"/>
  <c r="Y5289" i="3"/>
  <c r="Y5290" i="3"/>
  <c r="Y5291" i="3"/>
  <c r="Y5292" i="3"/>
  <c r="Y5293" i="3"/>
  <c r="Y5294" i="3"/>
  <c r="Y5295" i="3"/>
  <c r="Y5296" i="3"/>
  <c r="Y5297" i="3"/>
  <c r="Y5298" i="3"/>
  <c r="Y5299" i="3"/>
  <c r="Y5300" i="3"/>
  <c r="Y5301" i="3"/>
  <c r="Y5302" i="3"/>
  <c r="Y5303" i="3"/>
  <c r="Y5304" i="3"/>
  <c r="Y5305" i="3"/>
  <c r="Y5306" i="3"/>
  <c r="Y5307" i="3"/>
  <c r="Y5308" i="3"/>
  <c r="Y5309" i="3"/>
  <c r="Y5310" i="3"/>
  <c r="Y5311" i="3"/>
  <c r="Y5312" i="3"/>
  <c r="Y5313" i="3"/>
  <c r="Y5314" i="3"/>
  <c r="Y5315" i="3"/>
  <c r="Y5316" i="3"/>
  <c r="Y5317" i="3"/>
  <c r="Y5318" i="3"/>
  <c r="Y5319" i="3"/>
  <c r="Y5320" i="3"/>
  <c r="Y5321" i="3"/>
  <c r="Y5322" i="3"/>
  <c r="Y5323" i="3"/>
  <c r="Y5324" i="3"/>
  <c r="Y5325" i="3"/>
  <c r="Y5326" i="3"/>
  <c r="Y5327" i="3"/>
  <c r="Y5328" i="3"/>
  <c r="Y5329" i="3"/>
  <c r="Y5330" i="3"/>
  <c r="Y5331" i="3"/>
  <c r="Y5332" i="3"/>
  <c r="Y5333" i="3"/>
  <c r="Y5334" i="3"/>
  <c r="Y5335" i="3"/>
  <c r="Y5336" i="3"/>
  <c r="Y5337" i="3"/>
  <c r="Y5338" i="3"/>
  <c r="Y5339" i="3"/>
  <c r="Y5340" i="3"/>
  <c r="Y5341" i="3"/>
  <c r="Y5342" i="3"/>
  <c r="Y5343" i="3"/>
  <c r="Y5344" i="3"/>
  <c r="Y5345" i="3"/>
  <c r="Y5346" i="3"/>
  <c r="Y5347" i="3"/>
  <c r="Y5348" i="3"/>
  <c r="Y5349" i="3"/>
  <c r="Y5350" i="3"/>
  <c r="Y5351" i="3"/>
  <c r="Y5352" i="3"/>
  <c r="Y5353" i="3"/>
  <c r="Y5354" i="3"/>
  <c r="Y5355" i="3"/>
  <c r="Y5356" i="3"/>
  <c r="Y5357" i="3"/>
  <c r="Y5358" i="3"/>
  <c r="Y5359" i="3"/>
  <c r="Y5360" i="3"/>
  <c r="Y5361" i="3"/>
  <c r="Y5362" i="3"/>
  <c r="Y5363" i="3"/>
  <c r="Y5364" i="3"/>
  <c r="Y5365" i="3"/>
  <c r="Y5366" i="3"/>
  <c r="Y5367" i="3"/>
  <c r="Y5368" i="3"/>
  <c r="Y5369" i="3"/>
  <c r="Y5370" i="3"/>
  <c r="Y5371" i="3"/>
  <c r="Y5372" i="3"/>
  <c r="Y5373" i="3"/>
  <c r="Y5374" i="3"/>
  <c r="Y5375" i="3"/>
  <c r="Y5376" i="3"/>
  <c r="Y5377" i="3"/>
  <c r="Y5378" i="3"/>
  <c r="Y5379" i="3"/>
  <c r="Y5380" i="3"/>
  <c r="Y5381" i="3"/>
  <c r="Y5382" i="3"/>
  <c r="Y5383" i="3"/>
  <c r="Y5384" i="3"/>
  <c r="Y5385" i="3"/>
  <c r="Y5386" i="3"/>
  <c r="Y5387" i="3"/>
  <c r="Y5388" i="3"/>
  <c r="Y5389" i="3"/>
  <c r="Y5390" i="3"/>
  <c r="Y5391" i="3"/>
  <c r="Y5392" i="3"/>
  <c r="Y5393" i="3"/>
  <c r="Y5394" i="3"/>
  <c r="Y5395" i="3"/>
  <c r="Y5396" i="3"/>
  <c r="Y5397" i="3"/>
  <c r="Y5398" i="3"/>
  <c r="Y5399" i="3"/>
  <c r="Y5400" i="3"/>
  <c r="Y5401" i="3"/>
  <c r="Y5402" i="3"/>
  <c r="Y5403" i="3"/>
  <c r="Y5404" i="3"/>
  <c r="Y5405" i="3"/>
  <c r="Y5406" i="3"/>
  <c r="Y5407" i="3"/>
  <c r="Y5408" i="3"/>
  <c r="Y5409" i="3"/>
  <c r="Y5410" i="3"/>
  <c r="Y5411" i="3"/>
  <c r="Y5412" i="3"/>
  <c r="Y5413" i="3"/>
  <c r="Y5414" i="3"/>
  <c r="Y5415" i="3"/>
  <c r="Y5416" i="3"/>
  <c r="Y5417" i="3"/>
  <c r="Y5418" i="3"/>
  <c r="Y5419" i="3"/>
  <c r="Y5420" i="3"/>
  <c r="Y5421" i="3"/>
  <c r="Y5422" i="3"/>
  <c r="Y5423" i="3"/>
  <c r="Y5424" i="3"/>
  <c r="Y5425" i="3"/>
  <c r="Y5426" i="3"/>
  <c r="Y5427" i="3"/>
  <c r="Y5428" i="3"/>
  <c r="Y5429" i="3"/>
  <c r="Y5430" i="3"/>
  <c r="Y5431" i="3"/>
  <c r="Y5432" i="3"/>
  <c r="Y5433" i="3"/>
  <c r="Y5434" i="3"/>
  <c r="Y5435" i="3"/>
  <c r="Y5436" i="3"/>
  <c r="Y5437" i="3"/>
  <c r="Y5438" i="3"/>
  <c r="Y5439" i="3"/>
  <c r="Y5440" i="3"/>
  <c r="Y5441" i="3"/>
  <c r="Y5442" i="3"/>
  <c r="Y5443" i="3"/>
  <c r="Y5444" i="3"/>
  <c r="Y5445" i="3"/>
  <c r="Y5446" i="3"/>
  <c r="Y5447" i="3"/>
  <c r="Y5448" i="3"/>
  <c r="Y5449" i="3"/>
  <c r="Y5450" i="3"/>
  <c r="Y5451" i="3"/>
  <c r="Y5452" i="3"/>
  <c r="Y5453" i="3"/>
  <c r="Y5454" i="3"/>
  <c r="Y5455" i="3"/>
  <c r="Y5456" i="3"/>
  <c r="Y5457" i="3"/>
  <c r="Z5088" i="3"/>
  <c r="Z5089" i="3"/>
  <c r="Z5090" i="3"/>
  <c r="Z5091" i="3"/>
  <c r="Z5092" i="3"/>
  <c r="Z5093" i="3"/>
  <c r="Z5094" i="3"/>
  <c r="Z5095" i="3"/>
  <c r="Z5096" i="3"/>
  <c r="Z5097" i="3"/>
  <c r="Z5098" i="3"/>
  <c r="Z5099" i="3"/>
  <c r="Z5100" i="3"/>
  <c r="Z5101" i="3"/>
  <c r="Z5102" i="3"/>
  <c r="Z5103" i="3"/>
  <c r="Z5104" i="3"/>
  <c r="Z5105" i="3"/>
  <c r="Z5106" i="3"/>
  <c r="Z5107" i="3"/>
  <c r="Z5108" i="3"/>
  <c r="Z5109" i="3"/>
  <c r="Z5110" i="3"/>
  <c r="Z5111" i="3"/>
  <c r="Z5112" i="3"/>
  <c r="Z5113" i="3"/>
  <c r="Z5114" i="3"/>
  <c r="Z5115" i="3"/>
  <c r="Z5116" i="3"/>
  <c r="Z5117" i="3"/>
  <c r="Z5118" i="3"/>
  <c r="Z5119" i="3"/>
  <c r="Z5120" i="3"/>
  <c r="Z5121" i="3"/>
  <c r="Z5122" i="3"/>
  <c r="Z5123" i="3"/>
  <c r="Z5124" i="3"/>
  <c r="Z5125" i="3"/>
  <c r="Z5126" i="3"/>
  <c r="Z5127" i="3"/>
  <c r="Z5128" i="3"/>
  <c r="Z5129" i="3"/>
  <c r="Z5130" i="3"/>
  <c r="Z5131" i="3"/>
  <c r="Z5132" i="3"/>
  <c r="Z5133" i="3"/>
  <c r="Z5134" i="3"/>
  <c r="Z5135" i="3"/>
  <c r="Z5136" i="3"/>
  <c r="Z5137" i="3"/>
  <c r="Z5138" i="3"/>
  <c r="Z5139" i="3"/>
  <c r="Z5140" i="3"/>
  <c r="Z5141" i="3"/>
  <c r="Z5142" i="3"/>
  <c r="Z5143" i="3"/>
  <c r="Z5144" i="3"/>
  <c r="Z5145" i="3"/>
  <c r="Z5146" i="3"/>
  <c r="Z5147" i="3"/>
  <c r="Z5148" i="3"/>
  <c r="Z5149" i="3"/>
  <c r="Z5150" i="3"/>
  <c r="Z5151" i="3"/>
  <c r="Z5152" i="3"/>
  <c r="Z5153" i="3"/>
  <c r="Z5154" i="3"/>
  <c r="Z5155" i="3"/>
  <c r="Z5156" i="3"/>
  <c r="Z5157" i="3"/>
  <c r="Z5158" i="3"/>
  <c r="Z5159" i="3"/>
  <c r="Z5160" i="3"/>
  <c r="Z5161" i="3"/>
  <c r="Z5162" i="3"/>
  <c r="Z5163" i="3"/>
  <c r="Z5164" i="3"/>
  <c r="Z5165" i="3"/>
  <c r="Z5166" i="3"/>
  <c r="Z5167" i="3"/>
  <c r="Z5168" i="3"/>
  <c r="Z5169" i="3"/>
  <c r="Z5170" i="3"/>
  <c r="Z5171" i="3"/>
  <c r="Z5172" i="3"/>
  <c r="Z5173" i="3"/>
  <c r="Z5174" i="3"/>
  <c r="Z5175" i="3"/>
  <c r="Z5176" i="3"/>
  <c r="Z5177" i="3"/>
  <c r="Z5178" i="3"/>
  <c r="Z5179" i="3"/>
  <c r="Z5180" i="3"/>
  <c r="Z5181" i="3"/>
  <c r="Z5182" i="3"/>
  <c r="Z5183" i="3"/>
  <c r="Z5184" i="3"/>
  <c r="Z5185" i="3"/>
  <c r="Z5186" i="3"/>
  <c r="Z5187" i="3"/>
  <c r="Z5188" i="3"/>
  <c r="Z5189" i="3"/>
  <c r="Z5190" i="3"/>
  <c r="Z5191" i="3"/>
  <c r="Z5192" i="3"/>
  <c r="Z5193" i="3"/>
  <c r="Z5194" i="3"/>
  <c r="Z5195" i="3"/>
  <c r="Z5196" i="3"/>
  <c r="Z5197" i="3"/>
  <c r="Z5198" i="3"/>
  <c r="Z5199" i="3"/>
  <c r="Z5200" i="3"/>
  <c r="Z5201" i="3"/>
  <c r="Z5202" i="3"/>
  <c r="Z5203" i="3"/>
  <c r="Z5204" i="3"/>
  <c r="Z5205" i="3"/>
  <c r="Z5206" i="3"/>
  <c r="Z5207" i="3"/>
  <c r="Z5208" i="3"/>
  <c r="Z5209" i="3"/>
  <c r="Z5210" i="3"/>
  <c r="Z5211" i="3"/>
  <c r="Z5212" i="3"/>
  <c r="Z5213" i="3"/>
  <c r="Z5214" i="3"/>
  <c r="Z5215" i="3"/>
  <c r="Z5216" i="3"/>
  <c r="Z5217" i="3"/>
  <c r="Z5218" i="3"/>
  <c r="Z5219" i="3"/>
  <c r="Z5220" i="3"/>
  <c r="Z5221" i="3"/>
  <c r="Z5222" i="3"/>
  <c r="Z5223" i="3"/>
  <c r="Z5224" i="3"/>
  <c r="Z5225" i="3"/>
  <c r="Z5226" i="3"/>
  <c r="Z5227" i="3"/>
  <c r="Z5228" i="3"/>
  <c r="Z5229" i="3"/>
  <c r="Z5230" i="3"/>
  <c r="Z5231" i="3"/>
  <c r="Z5232" i="3"/>
  <c r="Z5233" i="3"/>
  <c r="Z5234" i="3"/>
  <c r="Z5235" i="3"/>
  <c r="Z5236" i="3"/>
  <c r="Z5237" i="3"/>
  <c r="Z5238" i="3"/>
  <c r="Z5239" i="3"/>
  <c r="Z5240" i="3"/>
  <c r="Z5241" i="3"/>
  <c r="Z5242" i="3"/>
  <c r="Z5243" i="3"/>
  <c r="Z5244" i="3"/>
  <c r="Z5245" i="3"/>
  <c r="Z5246" i="3"/>
  <c r="Z5247" i="3"/>
  <c r="Z5248" i="3"/>
  <c r="Z5249" i="3"/>
  <c r="Z5250" i="3"/>
  <c r="Z5251" i="3"/>
  <c r="Z5252" i="3"/>
  <c r="Z5253" i="3"/>
  <c r="Z5254" i="3"/>
  <c r="Z5255" i="3"/>
  <c r="Z5256" i="3"/>
  <c r="Z5257" i="3"/>
  <c r="Z5258" i="3"/>
  <c r="Z5259" i="3"/>
  <c r="Z5260" i="3"/>
  <c r="Z5261" i="3"/>
  <c r="Z5262" i="3"/>
  <c r="Z5263" i="3"/>
  <c r="Z5264" i="3"/>
  <c r="Z5265" i="3"/>
  <c r="Z5266" i="3"/>
  <c r="Z5267" i="3"/>
  <c r="Z5268" i="3"/>
  <c r="Z5269" i="3"/>
  <c r="Z5270" i="3"/>
  <c r="Z5271" i="3"/>
  <c r="Z5272" i="3"/>
  <c r="Z5273" i="3"/>
  <c r="Z5274" i="3"/>
  <c r="Z5275" i="3"/>
  <c r="Z5276" i="3"/>
  <c r="Z5277" i="3"/>
  <c r="Z5278" i="3"/>
  <c r="Z5279" i="3"/>
  <c r="Z5280" i="3"/>
  <c r="Z5281" i="3"/>
  <c r="Z5282" i="3"/>
  <c r="Z5283" i="3"/>
  <c r="Z5284" i="3"/>
  <c r="Z5285" i="3"/>
  <c r="Z5286" i="3"/>
  <c r="Z5287" i="3"/>
  <c r="Z5288" i="3"/>
  <c r="Z5289" i="3"/>
  <c r="Z5290" i="3"/>
  <c r="Z5291" i="3"/>
  <c r="Z5292" i="3"/>
  <c r="Z5293" i="3"/>
  <c r="Z5294" i="3"/>
  <c r="Z5295" i="3"/>
  <c r="Z5296" i="3"/>
  <c r="Z5297" i="3"/>
  <c r="Z5298" i="3"/>
  <c r="Z5299" i="3"/>
  <c r="Z5300" i="3"/>
  <c r="Z5301" i="3"/>
  <c r="Z5302" i="3"/>
  <c r="Z5303" i="3"/>
  <c r="Z5304" i="3"/>
  <c r="Z5305" i="3"/>
  <c r="Z5306" i="3"/>
  <c r="Z5307" i="3"/>
  <c r="Z5308" i="3"/>
  <c r="Z5309" i="3"/>
  <c r="Z5310" i="3"/>
  <c r="Z5311" i="3"/>
  <c r="Z5312" i="3"/>
  <c r="Z5313" i="3"/>
  <c r="Z5314" i="3"/>
  <c r="Z5315" i="3"/>
  <c r="Z5316" i="3"/>
  <c r="Z5317" i="3"/>
  <c r="Z5318" i="3"/>
  <c r="Z5319" i="3"/>
  <c r="Z5320" i="3"/>
  <c r="Z5321" i="3"/>
  <c r="Z5322" i="3"/>
  <c r="Z5323" i="3"/>
  <c r="Z5324" i="3"/>
  <c r="Z5325" i="3"/>
  <c r="Z5326" i="3"/>
  <c r="Z5327" i="3"/>
  <c r="Z5328" i="3"/>
  <c r="Z5329" i="3"/>
  <c r="Z5330" i="3"/>
  <c r="Z5331" i="3"/>
  <c r="Z5332" i="3"/>
  <c r="Z5333" i="3"/>
  <c r="Z5334" i="3"/>
  <c r="Z5335" i="3"/>
  <c r="Z5336" i="3"/>
  <c r="Z5337" i="3"/>
  <c r="Z5338" i="3"/>
  <c r="Z5339" i="3"/>
  <c r="Z5340" i="3"/>
  <c r="Z5341" i="3"/>
  <c r="Z5342" i="3"/>
  <c r="Z5343" i="3"/>
  <c r="Z5344" i="3"/>
  <c r="Z5345" i="3"/>
  <c r="Z5346" i="3"/>
  <c r="Z5347" i="3"/>
  <c r="Z5348" i="3"/>
  <c r="Z5349" i="3"/>
  <c r="Z5350" i="3"/>
  <c r="Z5351" i="3"/>
  <c r="Z5352" i="3"/>
  <c r="Z5353" i="3"/>
  <c r="Z5354" i="3"/>
  <c r="Z5355" i="3"/>
  <c r="Z5356" i="3"/>
  <c r="Z5357" i="3"/>
  <c r="Z5358" i="3"/>
  <c r="Z5359" i="3"/>
  <c r="Z5360" i="3"/>
  <c r="Z5361" i="3"/>
  <c r="Z5362" i="3"/>
  <c r="Z5363" i="3"/>
  <c r="Z5364" i="3"/>
  <c r="Z5365" i="3"/>
  <c r="Z5366" i="3"/>
  <c r="Z5367" i="3"/>
  <c r="Z5368" i="3"/>
  <c r="Z5369" i="3"/>
  <c r="Z5370" i="3"/>
  <c r="Z5371" i="3"/>
  <c r="Z5372" i="3"/>
  <c r="Z5373" i="3"/>
  <c r="Z5374" i="3"/>
  <c r="Z5375" i="3"/>
  <c r="Z5376" i="3"/>
  <c r="Z5377" i="3"/>
  <c r="Z5378" i="3"/>
  <c r="Z5379" i="3"/>
  <c r="Z5380" i="3"/>
  <c r="Z5381" i="3"/>
  <c r="Z5382" i="3"/>
  <c r="Z5383" i="3"/>
  <c r="Z5384" i="3"/>
  <c r="Z5385" i="3"/>
  <c r="Z5386" i="3"/>
  <c r="Z5387" i="3"/>
  <c r="Z5388" i="3"/>
  <c r="Z5389" i="3"/>
  <c r="Z5390" i="3"/>
  <c r="Z5391" i="3"/>
  <c r="Z5392" i="3"/>
  <c r="Z5393" i="3"/>
  <c r="Z5394" i="3"/>
  <c r="Z5395" i="3"/>
  <c r="Z5396" i="3"/>
  <c r="Z5397" i="3"/>
  <c r="Z5398" i="3"/>
  <c r="Z5399" i="3"/>
  <c r="Z5400" i="3"/>
  <c r="Z5401" i="3"/>
  <c r="Z5402" i="3"/>
  <c r="Z5403" i="3"/>
  <c r="Z5404" i="3"/>
  <c r="Z5405" i="3"/>
  <c r="Z5406" i="3"/>
  <c r="Z5407" i="3"/>
  <c r="Z5408" i="3"/>
  <c r="Z5409" i="3"/>
  <c r="Z5410" i="3"/>
  <c r="Z5411" i="3"/>
  <c r="Z5412" i="3"/>
  <c r="Z5413" i="3"/>
  <c r="Z5414" i="3"/>
  <c r="Z5415" i="3"/>
  <c r="Z5416" i="3"/>
  <c r="Z5417" i="3"/>
  <c r="Z5418" i="3"/>
  <c r="Z5419" i="3"/>
  <c r="Z5420" i="3"/>
  <c r="Z5421" i="3"/>
  <c r="Z5422" i="3"/>
  <c r="Z5423" i="3"/>
  <c r="Z5424" i="3"/>
  <c r="Z5425" i="3"/>
  <c r="Z5426" i="3"/>
  <c r="Z5427" i="3"/>
  <c r="Z5428" i="3"/>
  <c r="Z5429" i="3"/>
  <c r="Z5430" i="3"/>
  <c r="Z5431" i="3"/>
  <c r="Z5432" i="3"/>
  <c r="Z5433" i="3"/>
  <c r="Z5434" i="3"/>
  <c r="Z5435" i="3"/>
  <c r="Z5436" i="3"/>
  <c r="Z5437" i="3"/>
  <c r="Z5438" i="3"/>
  <c r="Z5439" i="3"/>
  <c r="Z5440" i="3"/>
  <c r="Z5441" i="3"/>
  <c r="Z5442" i="3"/>
  <c r="Z5443" i="3"/>
  <c r="Z5444" i="3"/>
  <c r="Z5445" i="3"/>
  <c r="Z5446" i="3"/>
  <c r="Z5447" i="3"/>
  <c r="Z5448" i="3"/>
  <c r="Z5449" i="3"/>
  <c r="Z5450" i="3"/>
  <c r="Z5451" i="3"/>
  <c r="Z5452" i="3"/>
  <c r="Z5453" i="3"/>
  <c r="Z5454" i="3"/>
  <c r="Z5455" i="3"/>
  <c r="Z5456" i="3"/>
  <c r="Z5457" i="3"/>
  <c r="AA5088" i="3"/>
  <c r="AA5089" i="3"/>
  <c r="AA5090" i="3"/>
  <c r="AA5091" i="3"/>
  <c r="AA5092" i="3"/>
  <c r="AA5093" i="3"/>
  <c r="AA5094" i="3"/>
  <c r="AA5095" i="3"/>
  <c r="AA5096" i="3"/>
  <c r="AA5097" i="3"/>
  <c r="AA5098" i="3"/>
  <c r="AA5099" i="3"/>
  <c r="AA5100" i="3"/>
  <c r="AA5101" i="3"/>
  <c r="AA5102" i="3"/>
  <c r="AA5103" i="3"/>
  <c r="AA5104" i="3"/>
  <c r="AA5105" i="3"/>
  <c r="AA5106" i="3"/>
  <c r="AA5107" i="3"/>
  <c r="AA5108" i="3"/>
  <c r="AA5109" i="3"/>
  <c r="AA5110" i="3"/>
  <c r="AA5111" i="3"/>
  <c r="AA5112" i="3"/>
  <c r="AA5113" i="3"/>
  <c r="AA5114" i="3"/>
  <c r="AA5115" i="3"/>
  <c r="AA5116" i="3"/>
  <c r="AA5117" i="3"/>
  <c r="AA5118" i="3"/>
  <c r="AA5119" i="3"/>
  <c r="AA5120" i="3"/>
  <c r="AA5121" i="3"/>
  <c r="AA5122" i="3"/>
  <c r="AA5123" i="3"/>
  <c r="AA5124" i="3"/>
  <c r="AA5125" i="3"/>
  <c r="AA5126" i="3"/>
  <c r="AA5127" i="3"/>
  <c r="AA5128" i="3"/>
  <c r="AA5129" i="3"/>
  <c r="AA5130" i="3"/>
  <c r="AA5131" i="3"/>
  <c r="AA5132" i="3"/>
  <c r="AA5133" i="3"/>
  <c r="AA5134" i="3"/>
  <c r="AA5135" i="3"/>
  <c r="AA5136" i="3"/>
  <c r="AA5137" i="3"/>
  <c r="AA5138" i="3"/>
  <c r="AA5139" i="3"/>
  <c r="AA5140" i="3"/>
  <c r="AA5141" i="3"/>
  <c r="AA5142" i="3"/>
  <c r="AA5143" i="3"/>
  <c r="AA5144" i="3"/>
  <c r="AA5145" i="3"/>
  <c r="AA5146" i="3"/>
  <c r="AA5147" i="3"/>
  <c r="AA5148" i="3"/>
  <c r="AA5149" i="3"/>
  <c r="AA5150" i="3"/>
  <c r="AA5151" i="3"/>
  <c r="AA5152" i="3"/>
  <c r="AA5153" i="3"/>
  <c r="AA5154" i="3"/>
  <c r="AA5155" i="3"/>
  <c r="AA5156" i="3"/>
  <c r="AA5157" i="3"/>
  <c r="AA5158" i="3"/>
  <c r="AA5159" i="3"/>
  <c r="AA5160" i="3"/>
  <c r="AA5161" i="3"/>
  <c r="AA5162" i="3"/>
  <c r="AA5163" i="3"/>
  <c r="AA5164" i="3"/>
  <c r="AA5165" i="3"/>
  <c r="AA5166" i="3"/>
  <c r="AA5167" i="3"/>
  <c r="AA5168" i="3"/>
  <c r="AA5169" i="3"/>
  <c r="AA5170" i="3"/>
  <c r="AA5171" i="3"/>
  <c r="AA5172" i="3"/>
  <c r="AA5173" i="3"/>
  <c r="AA5174" i="3"/>
  <c r="AA5175" i="3"/>
  <c r="AA5176" i="3"/>
  <c r="AA5177" i="3"/>
  <c r="AA5178" i="3"/>
  <c r="AA5179" i="3"/>
  <c r="AA5180" i="3"/>
  <c r="AA5181" i="3"/>
  <c r="AA5182" i="3"/>
  <c r="AA5183" i="3"/>
  <c r="AA5184" i="3"/>
  <c r="AA5185" i="3"/>
  <c r="AA5186" i="3"/>
  <c r="AA5187" i="3"/>
  <c r="AA5188" i="3"/>
  <c r="AA5189" i="3"/>
  <c r="AA5190" i="3"/>
  <c r="AA5191" i="3"/>
  <c r="AA5192" i="3"/>
  <c r="AA5193" i="3"/>
  <c r="AA5194" i="3"/>
  <c r="AA5195" i="3"/>
  <c r="AA5196" i="3"/>
  <c r="AA5197" i="3"/>
  <c r="AA5198" i="3"/>
  <c r="AA5199" i="3"/>
  <c r="AA5200" i="3"/>
  <c r="AA5201" i="3"/>
  <c r="AA5202" i="3"/>
  <c r="AA5203" i="3"/>
  <c r="AA5204" i="3"/>
  <c r="AA5205" i="3"/>
  <c r="AA5206" i="3"/>
  <c r="AA5207" i="3"/>
  <c r="AA5208" i="3"/>
  <c r="AA5209" i="3"/>
  <c r="AA5210" i="3"/>
  <c r="AA5211" i="3"/>
  <c r="AA5212" i="3"/>
  <c r="AA5213" i="3"/>
  <c r="AA5214" i="3"/>
  <c r="AA5215" i="3"/>
  <c r="AA5216" i="3"/>
  <c r="AA5217" i="3"/>
  <c r="AA5218" i="3"/>
  <c r="AA5219" i="3"/>
  <c r="AA5220" i="3"/>
  <c r="AA5221" i="3"/>
  <c r="AA5222" i="3"/>
  <c r="AA5223" i="3"/>
  <c r="AA5224" i="3"/>
  <c r="AA5225" i="3"/>
  <c r="AA5226" i="3"/>
  <c r="AA5227" i="3"/>
  <c r="AA5228" i="3"/>
  <c r="AA5229" i="3"/>
  <c r="AA5230" i="3"/>
  <c r="AA5231" i="3"/>
  <c r="AA5232" i="3"/>
  <c r="AA5233" i="3"/>
  <c r="AA5234" i="3"/>
  <c r="AA5235" i="3"/>
  <c r="AA5236" i="3"/>
  <c r="AA5237" i="3"/>
  <c r="AA5238" i="3"/>
  <c r="AA5239" i="3"/>
  <c r="AA5240" i="3"/>
  <c r="AA5241" i="3"/>
  <c r="AA5242" i="3"/>
  <c r="AA5243" i="3"/>
  <c r="AA5244" i="3"/>
  <c r="AA5245" i="3"/>
  <c r="AA5246" i="3"/>
  <c r="AA5247" i="3"/>
  <c r="AA5248" i="3"/>
  <c r="AA5249" i="3"/>
  <c r="AA5250" i="3"/>
  <c r="AA5251" i="3"/>
  <c r="AA5252" i="3"/>
  <c r="AA5253" i="3"/>
  <c r="AA5254" i="3"/>
  <c r="AA5255" i="3"/>
  <c r="AA5256" i="3"/>
  <c r="AA5257" i="3"/>
  <c r="AA5258" i="3"/>
  <c r="AA5259" i="3"/>
  <c r="AA5260" i="3"/>
  <c r="AA5261" i="3"/>
  <c r="AA5262" i="3"/>
  <c r="AA5263" i="3"/>
  <c r="AA5264" i="3"/>
  <c r="AA5265" i="3"/>
  <c r="AA5266" i="3"/>
  <c r="AA5267" i="3"/>
  <c r="AA5268" i="3"/>
  <c r="AA5269" i="3"/>
  <c r="AA5270" i="3"/>
  <c r="AA5271" i="3"/>
  <c r="AA5272" i="3"/>
  <c r="AA5273" i="3"/>
  <c r="AA5274" i="3"/>
  <c r="AA5275" i="3"/>
  <c r="AA5276" i="3"/>
  <c r="AA5277" i="3"/>
  <c r="AA5278" i="3"/>
  <c r="AA5279" i="3"/>
  <c r="AA5280" i="3"/>
  <c r="AA5281" i="3"/>
  <c r="AA5282" i="3"/>
  <c r="AA5283" i="3"/>
  <c r="AA5284" i="3"/>
  <c r="AA5285" i="3"/>
  <c r="AA5286" i="3"/>
  <c r="AA5287" i="3"/>
  <c r="AA5288" i="3"/>
  <c r="AA5289" i="3"/>
  <c r="AA5290" i="3"/>
  <c r="AA5291" i="3"/>
  <c r="AA5292" i="3"/>
  <c r="AA5293" i="3"/>
  <c r="AA5294" i="3"/>
  <c r="AA5295" i="3"/>
  <c r="AA5296" i="3"/>
  <c r="AA5297" i="3"/>
  <c r="AA5298" i="3"/>
  <c r="AA5299" i="3"/>
  <c r="AA5300" i="3"/>
  <c r="AA5301" i="3"/>
  <c r="AA5302" i="3"/>
  <c r="AA5303" i="3"/>
  <c r="AA5304" i="3"/>
  <c r="AA5305" i="3"/>
  <c r="AA5306" i="3"/>
  <c r="AA5307" i="3"/>
  <c r="AA5308" i="3"/>
  <c r="AA5309" i="3"/>
  <c r="AA5310" i="3"/>
  <c r="AA5311" i="3"/>
  <c r="AA5312" i="3"/>
  <c r="AA5313" i="3"/>
  <c r="AA5314" i="3"/>
  <c r="AA5315" i="3"/>
  <c r="AA5316" i="3"/>
  <c r="AA5317" i="3"/>
  <c r="AA5318" i="3"/>
  <c r="AA5319" i="3"/>
  <c r="AA5320" i="3"/>
  <c r="AA5321" i="3"/>
  <c r="AA5322" i="3"/>
  <c r="AA5323" i="3"/>
  <c r="AA5324" i="3"/>
  <c r="AA5325" i="3"/>
  <c r="AA5326" i="3"/>
  <c r="AA5327" i="3"/>
  <c r="AA5328" i="3"/>
  <c r="AA5329" i="3"/>
  <c r="AA5330" i="3"/>
  <c r="AA5331" i="3"/>
  <c r="AA5332" i="3"/>
  <c r="AA5333" i="3"/>
  <c r="AA5334" i="3"/>
  <c r="AA5335" i="3"/>
  <c r="AA5336" i="3"/>
  <c r="AA5337" i="3"/>
  <c r="AA5338" i="3"/>
  <c r="AA5339" i="3"/>
  <c r="AA5340" i="3"/>
  <c r="AA5341" i="3"/>
  <c r="AA5342" i="3"/>
  <c r="AA5343" i="3"/>
  <c r="AA5344" i="3"/>
  <c r="AA5345" i="3"/>
  <c r="AA5346" i="3"/>
  <c r="AA5347" i="3"/>
  <c r="AA5348" i="3"/>
  <c r="AA5349" i="3"/>
  <c r="AA5350" i="3"/>
  <c r="AA5351" i="3"/>
  <c r="AA5352" i="3"/>
  <c r="AA5353" i="3"/>
  <c r="AA5354" i="3"/>
  <c r="AA5355" i="3"/>
  <c r="AA5356" i="3"/>
  <c r="AA5357" i="3"/>
  <c r="AA5358" i="3"/>
  <c r="AA5359" i="3"/>
  <c r="AA5360" i="3"/>
  <c r="AA5361" i="3"/>
  <c r="AA5362" i="3"/>
  <c r="AA5363" i="3"/>
  <c r="AA5364" i="3"/>
  <c r="AA5365" i="3"/>
  <c r="AA5366" i="3"/>
  <c r="AA5367" i="3"/>
  <c r="AA5368" i="3"/>
  <c r="AA5369" i="3"/>
  <c r="AA5370" i="3"/>
  <c r="AA5371" i="3"/>
  <c r="AA5372" i="3"/>
  <c r="AA5373" i="3"/>
  <c r="AA5374" i="3"/>
  <c r="AA5375" i="3"/>
  <c r="AA5376" i="3"/>
  <c r="AA5377" i="3"/>
  <c r="AA5378" i="3"/>
  <c r="AA5379" i="3"/>
  <c r="AA5380" i="3"/>
  <c r="AA5381" i="3"/>
  <c r="AA5382" i="3"/>
  <c r="AA5383" i="3"/>
  <c r="AA5384" i="3"/>
  <c r="AA5385" i="3"/>
  <c r="AA5386" i="3"/>
  <c r="AA5387" i="3"/>
  <c r="AA5388" i="3"/>
  <c r="AA5389" i="3"/>
  <c r="AA5390" i="3"/>
  <c r="AA5391" i="3"/>
  <c r="AA5392" i="3"/>
  <c r="AA5393" i="3"/>
  <c r="AA5394" i="3"/>
  <c r="AA5395" i="3"/>
  <c r="AA5396" i="3"/>
  <c r="AA5397" i="3"/>
  <c r="AA5398" i="3"/>
  <c r="AA5399" i="3"/>
  <c r="AA5400" i="3"/>
  <c r="AA5401" i="3"/>
  <c r="AA5402" i="3"/>
  <c r="AA5403" i="3"/>
  <c r="AA5404" i="3"/>
  <c r="AA5405" i="3"/>
  <c r="AA5406" i="3"/>
  <c r="AA5407" i="3"/>
  <c r="AA5408" i="3"/>
  <c r="AA5409" i="3"/>
  <c r="AA5410" i="3"/>
  <c r="AA5411" i="3"/>
  <c r="AA5412" i="3"/>
  <c r="AA5413" i="3"/>
  <c r="AA5414" i="3"/>
  <c r="AA5415" i="3"/>
  <c r="AA5416" i="3"/>
  <c r="AA5417" i="3"/>
  <c r="AA5418" i="3"/>
  <c r="AA5419" i="3"/>
  <c r="AA5420" i="3"/>
  <c r="AA5421" i="3"/>
  <c r="AA5422" i="3"/>
  <c r="AA5423" i="3"/>
  <c r="AA5424" i="3"/>
  <c r="AA5425" i="3"/>
  <c r="AA5426" i="3"/>
  <c r="AA5427" i="3"/>
  <c r="AA5428" i="3"/>
  <c r="AA5429" i="3"/>
  <c r="AA5430" i="3"/>
  <c r="AA5431" i="3"/>
  <c r="AA5432" i="3"/>
  <c r="AA5433" i="3"/>
  <c r="AA5434" i="3"/>
  <c r="AA5435" i="3"/>
  <c r="AA5436" i="3"/>
  <c r="AA5437" i="3"/>
  <c r="AA5438" i="3"/>
  <c r="AA5439" i="3"/>
  <c r="AA5440" i="3"/>
  <c r="AA5441" i="3"/>
  <c r="AA5442" i="3"/>
  <c r="AA5443" i="3"/>
  <c r="AA5444" i="3"/>
  <c r="AA5445" i="3"/>
  <c r="AA5446" i="3"/>
  <c r="AA5447" i="3"/>
  <c r="AA5448" i="3"/>
  <c r="AA5449" i="3"/>
  <c r="AA5450" i="3"/>
  <c r="AA5451" i="3"/>
  <c r="AA5452" i="3"/>
  <c r="AA5453" i="3"/>
  <c r="AA5454" i="3"/>
  <c r="AA5455" i="3"/>
  <c r="AA5456" i="3"/>
  <c r="AA5457" i="3"/>
  <c r="AB5088" i="3"/>
  <c r="AB5089" i="3"/>
  <c r="AB5090" i="3"/>
  <c r="AB5091" i="3"/>
  <c r="AB5092" i="3"/>
  <c r="AB5093" i="3"/>
  <c r="AB5094" i="3"/>
  <c r="AB5095" i="3"/>
  <c r="AB5096" i="3"/>
  <c r="AB5097" i="3"/>
  <c r="AB5098" i="3"/>
  <c r="AB5099" i="3"/>
  <c r="AB5100" i="3"/>
  <c r="AB5101" i="3"/>
  <c r="AB5102" i="3"/>
  <c r="AB5103" i="3"/>
  <c r="AB5104" i="3"/>
  <c r="AB5105" i="3"/>
  <c r="AB5106" i="3"/>
  <c r="AB5107" i="3"/>
  <c r="AB5108" i="3"/>
  <c r="AB5109" i="3"/>
  <c r="AB5110" i="3"/>
  <c r="AB5111" i="3"/>
  <c r="AB5112" i="3"/>
  <c r="AB5113" i="3"/>
  <c r="AB5114" i="3"/>
  <c r="AB5115" i="3"/>
  <c r="AB5116" i="3"/>
  <c r="AB5117" i="3"/>
  <c r="AB5118" i="3"/>
  <c r="AB5119" i="3"/>
  <c r="AB5120" i="3"/>
  <c r="AB5121" i="3"/>
  <c r="AB5122" i="3"/>
  <c r="AB5123" i="3"/>
  <c r="AB5124" i="3"/>
  <c r="AB5125" i="3"/>
  <c r="AB5126" i="3"/>
  <c r="AB5127" i="3"/>
  <c r="AB5128" i="3"/>
  <c r="AB5129" i="3"/>
  <c r="AB5130" i="3"/>
  <c r="AB5131" i="3"/>
  <c r="AB5132" i="3"/>
  <c r="AB5133" i="3"/>
  <c r="AB5134" i="3"/>
  <c r="AB5135" i="3"/>
  <c r="AB5136" i="3"/>
  <c r="AB5137" i="3"/>
  <c r="AB5138" i="3"/>
  <c r="AB5139" i="3"/>
  <c r="AB5140" i="3"/>
  <c r="AB5141" i="3"/>
  <c r="AB5142" i="3"/>
  <c r="AB5143" i="3"/>
  <c r="AB5144" i="3"/>
  <c r="AB5145" i="3"/>
  <c r="AB5146" i="3"/>
  <c r="AB5147" i="3"/>
  <c r="AB5148" i="3"/>
  <c r="AB5149" i="3"/>
  <c r="AB5150" i="3"/>
  <c r="AB5151" i="3"/>
  <c r="AB5152" i="3"/>
  <c r="AB5153" i="3"/>
  <c r="AB5154" i="3"/>
  <c r="AB5155" i="3"/>
  <c r="AB5156" i="3"/>
  <c r="AB5157" i="3"/>
  <c r="AB5158" i="3"/>
  <c r="AB5159" i="3"/>
  <c r="AB5160" i="3"/>
  <c r="AB5161" i="3"/>
  <c r="AB5162" i="3"/>
  <c r="AB5163" i="3"/>
  <c r="AB5164" i="3"/>
  <c r="AB5165" i="3"/>
  <c r="AB5166" i="3"/>
  <c r="AB5167" i="3"/>
  <c r="AB5168" i="3"/>
  <c r="AB5169" i="3"/>
  <c r="AB5170" i="3"/>
  <c r="AB5171" i="3"/>
  <c r="AB5172" i="3"/>
  <c r="AB5173" i="3"/>
  <c r="AB5174" i="3"/>
  <c r="AB5175" i="3"/>
  <c r="AB5176" i="3"/>
  <c r="AB5177" i="3"/>
  <c r="AB5178" i="3"/>
  <c r="AB5179" i="3"/>
  <c r="AB5180" i="3"/>
  <c r="AB5181" i="3"/>
  <c r="AB5182" i="3"/>
  <c r="AB5183" i="3"/>
  <c r="AB5184" i="3"/>
  <c r="AB5185" i="3"/>
  <c r="AB5186" i="3"/>
  <c r="AB5187" i="3"/>
  <c r="AB5188" i="3"/>
  <c r="AB5189" i="3"/>
  <c r="AB5190" i="3"/>
  <c r="AB5191" i="3"/>
  <c r="AB5192" i="3"/>
  <c r="AB5193" i="3"/>
  <c r="AB5194" i="3"/>
  <c r="AB5195" i="3"/>
  <c r="AB5196" i="3"/>
  <c r="AB5197" i="3"/>
  <c r="AB5198" i="3"/>
  <c r="AB5199" i="3"/>
  <c r="AB5200" i="3"/>
  <c r="AB5201" i="3"/>
  <c r="AB5202" i="3"/>
  <c r="AB5203" i="3"/>
  <c r="AB5204" i="3"/>
  <c r="AB5205" i="3"/>
  <c r="AB5206" i="3"/>
  <c r="AB5207" i="3"/>
  <c r="AB5208" i="3"/>
  <c r="AB5209" i="3"/>
  <c r="AB5210" i="3"/>
  <c r="AB5211" i="3"/>
  <c r="AB5212" i="3"/>
  <c r="AB5213" i="3"/>
  <c r="AB5214" i="3"/>
  <c r="AB5215" i="3"/>
  <c r="AB5216" i="3"/>
  <c r="AB5217" i="3"/>
  <c r="AB5218" i="3"/>
  <c r="AB5219" i="3"/>
  <c r="AB5220" i="3"/>
  <c r="AB5221" i="3"/>
  <c r="AB5222" i="3"/>
  <c r="AB5223" i="3"/>
  <c r="AB5224" i="3"/>
  <c r="AB5225" i="3"/>
  <c r="AB5226" i="3"/>
  <c r="AB5227" i="3"/>
  <c r="AB5228" i="3"/>
  <c r="AB5229" i="3"/>
  <c r="AB5230" i="3"/>
  <c r="AB5231" i="3"/>
  <c r="AB5232" i="3"/>
  <c r="AB5233" i="3"/>
  <c r="AB5234" i="3"/>
  <c r="AB5235" i="3"/>
  <c r="AB5236" i="3"/>
  <c r="AB5237" i="3"/>
  <c r="AB5238" i="3"/>
  <c r="AB5239" i="3"/>
  <c r="AB5240" i="3"/>
  <c r="AB5241" i="3"/>
  <c r="AB5242" i="3"/>
  <c r="AB5243" i="3"/>
  <c r="AB5244" i="3"/>
  <c r="AB5245" i="3"/>
  <c r="AB5246" i="3"/>
  <c r="AB5247" i="3"/>
  <c r="AB5248" i="3"/>
  <c r="AB5249" i="3"/>
  <c r="AB5250" i="3"/>
  <c r="AB5251" i="3"/>
  <c r="AB5252" i="3"/>
  <c r="AB5253" i="3"/>
  <c r="AB5254" i="3"/>
  <c r="AB5255" i="3"/>
  <c r="AB5256" i="3"/>
  <c r="AB5257" i="3"/>
  <c r="AB5258" i="3"/>
  <c r="AB5259" i="3"/>
  <c r="AB5260" i="3"/>
  <c r="AB5261" i="3"/>
  <c r="AB5262" i="3"/>
  <c r="AB5263" i="3"/>
  <c r="AB5264" i="3"/>
  <c r="AB5265" i="3"/>
  <c r="AB5266" i="3"/>
  <c r="AB5267" i="3"/>
  <c r="AB5268" i="3"/>
  <c r="AB5269" i="3"/>
  <c r="AB5270" i="3"/>
  <c r="AB5271" i="3"/>
  <c r="AB5272" i="3"/>
  <c r="AB5273" i="3"/>
  <c r="AB5274" i="3"/>
  <c r="AB5275" i="3"/>
  <c r="AB5276" i="3"/>
  <c r="AB5277" i="3"/>
  <c r="AB5278" i="3"/>
  <c r="AB5279" i="3"/>
  <c r="AB5280" i="3"/>
  <c r="AB5281" i="3"/>
  <c r="AB5282" i="3"/>
  <c r="AB5283" i="3"/>
  <c r="AB5284" i="3"/>
  <c r="AB5285" i="3"/>
  <c r="AB5286" i="3"/>
  <c r="AB5287" i="3"/>
  <c r="AB5288" i="3"/>
  <c r="AB5289" i="3"/>
  <c r="AB5290" i="3"/>
  <c r="AB5291" i="3"/>
  <c r="AB5292" i="3"/>
  <c r="AB5293" i="3"/>
  <c r="AB5294" i="3"/>
  <c r="AB5295" i="3"/>
  <c r="AB5296" i="3"/>
  <c r="AB5297" i="3"/>
  <c r="AB5298" i="3"/>
  <c r="AB5299" i="3"/>
  <c r="AB5300" i="3"/>
  <c r="AB5301" i="3"/>
  <c r="AB5302" i="3"/>
  <c r="AB5303" i="3"/>
  <c r="AB5304" i="3"/>
  <c r="AB5305" i="3"/>
  <c r="AB5306" i="3"/>
  <c r="AB5307" i="3"/>
  <c r="AB5308" i="3"/>
  <c r="AB5309" i="3"/>
  <c r="AB5310" i="3"/>
  <c r="AB5311" i="3"/>
  <c r="AB5312" i="3"/>
  <c r="AB5313" i="3"/>
  <c r="AB5314" i="3"/>
  <c r="AB5315" i="3"/>
  <c r="AB5316" i="3"/>
  <c r="AB5317" i="3"/>
  <c r="AB5318" i="3"/>
  <c r="AB5319" i="3"/>
  <c r="AB5320" i="3"/>
  <c r="AB5321" i="3"/>
  <c r="AB5322" i="3"/>
  <c r="AB5323" i="3"/>
  <c r="AB5324" i="3"/>
  <c r="AB5325" i="3"/>
  <c r="AB5326" i="3"/>
  <c r="AB5327" i="3"/>
  <c r="AB5328" i="3"/>
  <c r="AB5329" i="3"/>
  <c r="AB5330" i="3"/>
  <c r="AB5331" i="3"/>
  <c r="AB5332" i="3"/>
  <c r="AB5333" i="3"/>
  <c r="AB5334" i="3"/>
  <c r="AB5335" i="3"/>
  <c r="AB5336" i="3"/>
  <c r="AB5337" i="3"/>
  <c r="AB5338" i="3"/>
  <c r="AB5339" i="3"/>
  <c r="AB5340" i="3"/>
  <c r="AB5341" i="3"/>
  <c r="AB5342" i="3"/>
  <c r="AB5343" i="3"/>
  <c r="AB5344" i="3"/>
  <c r="AB5345" i="3"/>
  <c r="AB5346" i="3"/>
  <c r="AB5347" i="3"/>
  <c r="AB5348" i="3"/>
  <c r="AB5349" i="3"/>
  <c r="AB5350" i="3"/>
  <c r="AB5351" i="3"/>
  <c r="AB5352" i="3"/>
  <c r="AB5353" i="3"/>
  <c r="AB5354" i="3"/>
  <c r="AB5355" i="3"/>
  <c r="AB5356" i="3"/>
  <c r="AB5357" i="3"/>
  <c r="AB5358" i="3"/>
  <c r="AB5359" i="3"/>
  <c r="AB5360" i="3"/>
  <c r="AB5361" i="3"/>
  <c r="AB5362" i="3"/>
  <c r="AB5363" i="3"/>
  <c r="AB5364" i="3"/>
  <c r="AB5365" i="3"/>
  <c r="AB5366" i="3"/>
  <c r="AB5367" i="3"/>
  <c r="AB5368" i="3"/>
  <c r="AB5369" i="3"/>
  <c r="AB5370" i="3"/>
  <c r="AB5371" i="3"/>
  <c r="AB5372" i="3"/>
  <c r="AB5373" i="3"/>
  <c r="AB5374" i="3"/>
  <c r="AB5375" i="3"/>
  <c r="AB5376" i="3"/>
  <c r="AB5377" i="3"/>
  <c r="AB5378" i="3"/>
  <c r="AB5379" i="3"/>
  <c r="AB5380" i="3"/>
  <c r="AB5381" i="3"/>
  <c r="AB5382" i="3"/>
  <c r="AB5383" i="3"/>
  <c r="AB5384" i="3"/>
  <c r="AB5385" i="3"/>
  <c r="AB5386" i="3"/>
  <c r="AB5387" i="3"/>
  <c r="AB5388" i="3"/>
  <c r="AB5389" i="3"/>
  <c r="AB5390" i="3"/>
  <c r="AB5391" i="3"/>
  <c r="AB5392" i="3"/>
  <c r="AB5393" i="3"/>
  <c r="AB5394" i="3"/>
  <c r="AB5395" i="3"/>
  <c r="AB5396" i="3"/>
  <c r="AB5397" i="3"/>
  <c r="AB5398" i="3"/>
  <c r="AB5399" i="3"/>
  <c r="AB5400" i="3"/>
  <c r="AB5401" i="3"/>
  <c r="AB5402" i="3"/>
  <c r="AB5403" i="3"/>
  <c r="AB5404" i="3"/>
  <c r="AB5405" i="3"/>
  <c r="AB5406" i="3"/>
  <c r="AB5407" i="3"/>
  <c r="AB5408" i="3"/>
  <c r="AB5409" i="3"/>
  <c r="AB5410" i="3"/>
  <c r="AB5411" i="3"/>
  <c r="AB5412" i="3"/>
  <c r="AB5413" i="3"/>
  <c r="AB5414" i="3"/>
  <c r="AB5415" i="3"/>
  <c r="AB5416" i="3"/>
  <c r="AB5417" i="3"/>
  <c r="AB5418" i="3"/>
  <c r="AB5419" i="3"/>
  <c r="AB5420" i="3"/>
  <c r="AB5421" i="3"/>
  <c r="AB5422" i="3"/>
  <c r="AB5423" i="3"/>
  <c r="AB5424" i="3"/>
  <c r="AB5425" i="3"/>
  <c r="AB5426" i="3"/>
  <c r="AB5427" i="3"/>
  <c r="AB5428" i="3"/>
  <c r="AB5429" i="3"/>
  <c r="AB5430" i="3"/>
  <c r="AB5431" i="3"/>
  <c r="AB5432" i="3"/>
  <c r="AB5433" i="3"/>
  <c r="AB5434" i="3"/>
  <c r="AB5435" i="3"/>
  <c r="AB5436" i="3"/>
  <c r="AB5437" i="3"/>
  <c r="AB5438" i="3"/>
  <c r="AB5439" i="3"/>
  <c r="AB5440" i="3"/>
  <c r="AB5441" i="3"/>
  <c r="AB5442" i="3"/>
  <c r="AB5443" i="3"/>
  <c r="AB5444" i="3"/>
  <c r="AB5445" i="3"/>
  <c r="AB5446" i="3"/>
  <c r="AB5447" i="3"/>
  <c r="AB5448" i="3"/>
  <c r="AB5449" i="3"/>
  <c r="AB5450" i="3"/>
  <c r="AB5451" i="3"/>
  <c r="AB5452" i="3"/>
  <c r="AB5453" i="3"/>
  <c r="AB5454" i="3"/>
  <c r="AB5455" i="3"/>
  <c r="AB5456" i="3"/>
  <c r="AB5457" i="3"/>
  <c r="AC5088" i="3"/>
  <c r="AC5089" i="3"/>
  <c r="AC5090" i="3"/>
  <c r="AC5091" i="3"/>
  <c r="AC5092" i="3"/>
  <c r="AC5093" i="3"/>
  <c r="AC5094" i="3"/>
  <c r="AC5095" i="3"/>
  <c r="AN5095" i="3" s="1"/>
  <c r="AC5096" i="3"/>
  <c r="AC5097" i="3"/>
  <c r="AC5098" i="3"/>
  <c r="AC5099" i="3"/>
  <c r="AC5100" i="3"/>
  <c r="AC5101" i="3"/>
  <c r="AC5102" i="3"/>
  <c r="AC5103" i="3"/>
  <c r="AC5104" i="3"/>
  <c r="AC5105" i="3"/>
  <c r="AC5106" i="3"/>
  <c r="AC5107" i="3"/>
  <c r="AC5108" i="3"/>
  <c r="AC5109" i="3"/>
  <c r="AC5110" i="3"/>
  <c r="AC5111" i="3"/>
  <c r="AC5112" i="3"/>
  <c r="AC5113" i="3"/>
  <c r="AC5114" i="3"/>
  <c r="AC5115" i="3"/>
  <c r="AC5116" i="3"/>
  <c r="AC5117" i="3"/>
  <c r="AC5118" i="3"/>
  <c r="AC5119" i="3"/>
  <c r="AC5120" i="3"/>
  <c r="AC5121" i="3"/>
  <c r="AC5122" i="3"/>
  <c r="AC5123" i="3"/>
  <c r="AC5124" i="3"/>
  <c r="AC5125" i="3"/>
  <c r="AC5126" i="3"/>
  <c r="AC5127" i="3"/>
  <c r="AC5128" i="3"/>
  <c r="AC5129" i="3"/>
  <c r="AC5130" i="3"/>
  <c r="AC5131" i="3"/>
  <c r="AC5132" i="3"/>
  <c r="AC5133" i="3"/>
  <c r="AC5134" i="3"/>
  <c r="AC5135" i="3"/>
  <c r="AC5136" i="3"/>
  <c r="AC5137" i="3"/>
  <c r="AC5138" i="3"/>
  <c r="AC5139" i="3"/>
  <c r="AC5140" i="3"/>
  <c r="AC5141" i="3"/>
  <c r="AC5142" i="3"/>
  <c r="AC5143" i="3"/>
  <c r="AC5144" i="3"/>
  <c r="AC5145" i="3"/>
  <c r="AC5146" i="3"/>
  <c r="AC5147" i="3"/>
  <c r="AC5148" i="3"/>
  <c r="AC5149" i="3"/>
  <c r="AC5150" i="3"/>
  <c r="AC5151" i="3"/>
  <c r="AC5152" i="3"/>
  <c r="AC5153" i="3"/>
  <c r="AC5154" i="3"/>
  <c r="AC5155" i="3"/>
  <c r="AC5156" i="3"/>
  <c r="AC5157" i="3"/>
  <c r="AC5158" i="3"/>
  <c r="AC5159" i="3"/>
  <c r="AC5160" i="3"/>
  <c r="AC5161" i="3"/>
  <c r="AC5162" i="3"/>
  <c r="AC5163" i="3"/>
  <c r="AC5164" i="3"/>
  <c r="AC5165" i="3"/>
  <c r="AC5166" i="3"/>
  <c r="AC5167" i="3"/>
  <c r="AC5168" i="3"/>
  <c r="AC5169" i="3"/>
  <c r="AC5170" i="3"/>
  <c r="AC5171" i="3"/>
  <c r="AC5172" i="3"/>
  <c r="AC5173" i="3"/>
  <c r="AC5174" i="3"/>
  <c r="AC5175" i="3"/>
  <c r="AC5176" i="3"/>
  <c r="AC5177" i="3"/>
  <c r="AC5178" i="3"/>
  <c r="AC5179" i="3"/>
  <c r="AC5180" i="3"/>
  <c r="AC5181" i="3"/>
  <c r="AC5182" i="3"/>
  <c r="AC5183" i="3"/>
  <c r="AC5184" i="3"/>
  <c r="AC5185" i="3"/>
  <c r="AC5186" i="3"/>
  <c r="AC5187" i="3"/>
  <c r="AC5188" i="3"/>
  <c r="AC5189" i="3"/>
  <c r="AC5190" i="3"/>
  <c r="AC5191" i="3"/>
  <c r="AC5192" i="3"/>
  <c r="AC5193" i="3"/>
  <c r="AC5194" i="3"/>
  <c r="AC5195" i="3"/>
  <c r="AC5196" i="3"/>
  <c r="AC5197" i="3"/>
  <c r="AC5198" i="3"/>
  <c r="AC5199" i="3"/>
  <c r="AC5200" i="3"/>
  <c r="AC5201" i="3"/>
  <c r="AC5202" i="3"/>
  <c r="AC5203" i="3"/>
  <c r="AC5204" i="3"/>
  <c r="AC5205" i="3"/>
  <c r="AC5206" i="3"/>
  <c r="AC5207" i="3"/>
  <c r="AC5208" i="3"/>
  <c r="AC5209" i="3"/>
  <c r="AC5210" i="3"/>
  <c r="AC5211" i="3"/>
  <c r="AC5212" i="3"/>
  <c r="AC5213" i="3"/>
  <c r="AC5214" i="3"/>
  <c r="AC5215" i="3"/>
  <c r="AC5216" i="3"/>
  <c r="AC5217" i="3"/>
  <c r="AC5218" i="3"/>
  <c r="AC5219" i="3"/>
  <c r="AC5220" i="3"/>
  <c r="AC5221" i="3"/>
  <c r="AC5222" i="3"/>
  <c r="AC5223" i="3"/>
  <c r="AC5224" i="3"/>
  <c r="AC5225" i="3"/>
  <c r="AC5226" i="3"/>
  <c r="AC5227" i="3"/>
  <c r="AC5228" i="3"/>
  <c r="AC5229" i="3"/>
  <c r="AC5230" i="3"/>
  <c r="AC5231" i="3"/>
  <c r="AC5232" i="3"/>
  <c r="AC5233" i="3"/>
  <c r="AC5234" i="3"/>
  <c r="AC5235" i="3"/>
  <c r="AC5236" i="3"/>
  <c r="AC5237" i="3"/>
  <c r="AC5238" i="3"/>
  <c r="AC5239" i="3"/>
  <c r="AC5240" i="3"/>
  <c r="AC5241" i="3"/>
  <c r="AC5242" i="3"/>
  <c r="AC5243" i="3"/>
  <c r="AC5244" i="3"/>
  <c r="AC5245" i="3"/>
  <c r="AC5246" i="3"/>
  <c r="AC5247" i="3"/>
  <c r="AC5248" i="3"/>
  <c r="AC5249" i="3"/>
  <c r="AC5250" i="3"/>
  <c r="AC5251" i="3"/>
  <c r="AC5252" i="3"/>
  <c r="AC5253" i="3"/>
  <c r="AC5254" i="3"/>
  <c r="AC5255" i="3"/>
  <c r="AC5256" i="3"/>
  <c r="AC5257" i="3"/>
  <c r="AC5258" i="3"/>
  <c r="AC5259" i="3"/>
  <c r="AC5260" i="3"/>
  <c r="AC5261" i="3"/>
  <c r="AC5262" i="3"/>
  <c r="AC5263" i="3"/>
  <c r="AC5264" i="3"/>
  <c r="AC5265" i="3"/>
  <c r="AC5266" i="3"/>
  <c r="AC5267" i="3"/>
  <c r="AC5268" i="3"/>
  <c r="AC5269" i="3"/>
  <c r="AC5270" i="3"/>
  <c r="AC5271" i="3"/>
  <c r="AC5272" i="3"/>
  <c r="AC5273" i="3"/>
  <c r="AC5274" i="3"/>
  <c r="AC5275" i="3"/>
  <c r="AC5276" i="3"/>
  <c r="AC5277" i="3"/>
  <c r="AC5278" i="3"/>
  <c r="AC5279" i="3"/>
  <c r="AC5280" i="3"/>
  <c r="AC5281" i="3"/>
  <c r="AC5282" i="3"/>
  <c r="AC5283" i="3"/>
  <c r="AC5284" i="3"/>
  <c r="AC5285" i="3"/>
  <c r="AC5286" i="3"/>
  <c r="AC5287" i="3"/>
  <c r="AC5288" i="3"/>
  <c r="AC5289" i="3"/>
  <c r="AC5290" i="3"/>
  <c r="AC5291" i="3"/>
  <c r="AC5292" i="3"/>
  <c r="AC5293" i="3"/>
  <c r="AC5294" i="3"/>
  <c r="AC5295" i="3"/>
  <c r="AC5296" i="3"/>
  <c r="AC5297" i="3"/>
  <c r="AC5298" i="3"/>
  <c r="AC5299" i="3"/>
  <c r="AC5300" i="3"/>
  <c r="AC5301" i="3"/>
  <c r="AC5302" i="3"/>
  <c r="AC5303" i="3"/>
  <c r="AC5304" i="3"/>
  <c r="AC5305" i="3"/>
  <c r="AC5306" i="3"/>
  <c r="AC5307" i="3"/>
  <c r="AC5308" i="3"/>
  <c r="AC5309" i="3"/>
  <c r="AC5310" i="3"/>
  <c r="AC5311" i="3"/>
  <c r="AC5312" i="3"/>
  <c r="AC5313" i="3"/>
  <c r="AC5314" i="3"/>
  <c r="AC5315" i="3"/>
  <c r="AC5316" i="3"/>
  <c r="AC5317" i="3"/>
  <c r="AC5318" i="3"/>
  <c r="AC5319" i="3"/>
  <c r="AC5320" i="3"/>
  <c r="AC5321" i="3"/>
  <c r="AC5322" i="3"/>
  <c r="AC5323" i="3"/>
  <c r="AC5324" i="3"/>
  <c r="AC5325" i="3"/>
  <c r="AC5326" i="3"/>
  <c r="AC5327" i="3"/>
  <c r="AC5328" i="3"/>
  <c r="AC5329" i="3"/>
  <c r="AC5330" i="3"/>
  <c r="AC5331" i="3"/>
  <c r="AC5332" i="3"/>
  <c r="AC5333" i="3"/>
  <c r="AC5334" i="3"/>
  <c r="AC5335" i="3"/>
  <c r="AC5336" i="3"/>
  <c r="AC5337" i="3"/>
  <c r="AC5338" i="3"/>
  <c r="AC5339" i="3"/>
  <c r="AC5340" i="3"/>
  <c r="AC5341" i="3"/>
  <c r="AC5342" i="3"/>
  <c r="AC5343" i="3"/>
  <c r="AC5344" i="3"/>
  <c r="AC5345" i="3"/>
  <c r="AC5346" i="3"/>
  <c r="AC5347" i="3"/>
  <c r="AC5348" i="3"/>
  <c r="AC5349" i="3"/>
  <c r="AC5350" i="3"/>
  <c r="AC5351" i="3"/>
  <c r="AC5352" i="3"/>
  <c r="AC5353" i="3"/>
  <c r="AC5354" i="3"/>
  <c r="AC5355" i="3"/>
  <c r="AC5356" i="3"/>
  <c r="AC5357" i="3"/>
  <c r="AC5358" i="3"/>
  <c r="AC5359" i="3"/>
  <c r="AC5360" i="3"/>
  <c r="AC5361" i="3"/>
  <c r="AC5362" i="3"/>
  <c r="AC5363" i="3"/>
  <c r="AC5364" i="3"/>
  <c r="AC5365" i="3"/>
  <c r="AC5366" i="3"/>
  <c r="AC5367" i="3"/>
  <c r="AC5368" i="3"/>
  <c r="AC5369" i="3"/>
  <c r="AC5370" i="3"/>
  <c r="AC5371" i="3"/>
  <c r="AC5372" i="3"/>
  <c r="AC5373" i="3"/>
  <c r="AC5374" i="3"/>
  <c r="AC5375" i="3"/>
  <c r="AC5376" i="3"/>
  <c r="AC5377" i="3"/>
  <c r="AC5378" i="3"/>
  <c r="AC5379" i="3"/>
  <c r="AC5380" i="3"/>
  <c r="AC5381" i="3"/>
  <c r="AC5382" i="3"/>
  <c r="AC5383" i="3"/>
  <c r="AC5384" i="3"/>
  <c r="AC5385" i="3"/>
  <c r="AC5386" i="3"/>
  <c r="AC5387" i="3"/>
  <c r="AC5388" i="3"/>
  <c r="AC5389" i="3"/>
  <c r="AC5390" i="3"/>
  <c r="AC5391" i="3"/>
  <c r="AC5392" i="3"/>
  <c r="AC5393" i="3"/>
  <c r="AC5394" i="3"/>
  <c r="AC5395" i="3"/>
  <c r="AC5396" i="3"/>
  <c r="AC5397" i="3"/>
  <c r="AC5398" i="3"/>
  <c r="AC5399" i="3"/>
  <c r="AC5400" i="3"/>
  <c r="AC5401" i="3"/>
  <c r="AC5402" i="3"/>
  <c r="AC5403" i="3"/>
  <c r="AC5404" i="3"/>
  <c r="AC5405" i="3"/>
  <c r="AC5406" i="3"/>
  <c r="AC5407" i="3"/>
  <c r="AC5408" i="3"/>
  <c r="AC5409" i="3"/>
  <c r="AC5410" i="3"/>
  <c r="AC5411" i="3"/>
  <c r="AC5412" i="3"/>
  <c r="AC5413" i="3"/>
  <c r="AC5414" i="3"/>
  <c r="AC5415" i="3"/>
  <c r="AC5416" i="3"/>
  <c r="AC5417" i="3"/>
  <c r="AC5418" i="3"/>
  <c r="AC5419" i="3"/>
  <c r="AC5420" i="3"/>
  <c r="AC5421" i="3"/>
  <c r="AC5422" i="3"/>
  <c r="AC5423" i="3"/>
  <c r="AC5424" i="3"/>
  <c r="AC5425" i="3"/>
  <c r="AC5426" i="3"/>
  <c r="AC5427" i="3"/>
  <c r="AC5428" i="3"/>
  <c r="AC5429" i="3"/>
  <c r="AC5430" i="3"/>
  <c r="AC5431" i="3"/>
  <c r="AC5432" i="3"/>
  <c r="AC5433" i="3"/>
  <c r="AC5434" i="3"/>
  <c r="AC5435" i="3"/>
  <c r="AC5436" i="3"/>
  <c r="AC5437" i="3"/>
  <c r="AC5438" i="3"/>
  <c r="AC5439" i="3"/>
  <c r="AC5440" i="3"/>
  <c r="AC5441" i="3"/>
  <c r="AC5442" i="3"/>
  <c r="AC5443" i="3"/>
  <c r="AC5444" i="3"/>
  <c r="AC5445" i="3"/>
  <c r="AC5446" i="3"/>
  <c r="AC5447" i="3"/>
  <c r="AC5448" i="3"/>
  <c r="AC5449" i="3"/>
  <c r="AC5450" i="3"/>
  <c r="AC5451" i="3"/>
  <c r="AC5452" i="3"/>
  <c r="AC5453" i="3"/>
  <c r="AC5454" i="3"/>
  <c r="AC5455" i="3"/>
  <c r="AC5456" i="3"/>
  <c r="AC5457" i="3"/>
  <c r="AD5088" i="3"/>
  <c r="AD5089" i="3"/>
  <c r="AD5090" i="3"/>
  <c r="AD5091" i="3"/>
  <c r="AD5092" i="3"/>
  <c r="AD5093" i="3"/>
  <c r="AN5093" i="3" s="1"/>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E5088" i="3"/>
  <c r="AE5089" i="3"/>
  <c r="AE5090" i="3"/>
  <c r="AE5091" i="3"/>
  <c r="AN5091" i="3" s="1"/>
  <c r="AE5092" i="3"/>
  <c r="AE5093" i="3"/>
  <c r="AE5094" i="3"/>
  <c r="AE5095" i="3"/>
  <c r="AE5096" i="3"/>
  <c r="AE5097" i="3"/>
  <c r="AE5098" i="3"/>
  <c r="AE5099" i="3"/>
  <c r="AN5099" i="3" s="1"/>
  <c r="AE5100" i="3"/>
  <c r="AE5101" i="3"/>
  <c r="AE5102" i="3"/>
  <c r="AE5103" i="3"/>
  <c r="AE5104" i="3"/>
  <c r="AE5105" i="3"/>
  <c r="AE5106" i="3"/>
  <c r="AE5107" i="3"/>
  <c r="AE5108" i="3"/>
  <c r="AE5109" i="3"/>
  <c r="AE5110" i="3"/>
  <c r="AE5111" i="3"/>
  <c r="AE5112" i="3"/>
  <c r="AE5113" i="3"/>
  <c r="AE5114" i="3"/>
  <c r="AE5115" i="3"/>
  <c r="AE5116" i="3"/>
  <c r="AE5117" i="3"/>
  <c r="AE5118" i="3"/>
  <c r="AE5119" i="3"/>
  <c r="AE5120" i="3"/>
  <c r="AE5121" i="3"/>
  <c r="AE5122" i="3"/>
  <c r="AE5123" i="3"/>
  <c r="AE5124" i="3"/>
  <c r="AE5125" i="3"/>
  <c r="AE5126" i="3"/>
  <c r="AE5127" i="3"/>
  <c r="AE5128" i="3"/>
  <c r="AE5129" i="3"/>
  <c r="AE5130" i="3"/>
  <c r="AE5131" i="3"/>
  <c r="AE5132" i="3"/>
  <c r="AE5133" i="3"/>
  <c r="AE5134" i="3"/>
  <c r="AE5135" i="3"/>
  <c r="AE5136" i="3"/>
  <c r="AE5137" i="3"/>
  <c r="AE5138" i="3"/>
  <c r="AE5139" i="3"/>
  <c r="AE5140" i="3"/>
  <c r="AE5141" i="3"/>
  <c r="AE5142" i="3"/>
  <c r="AE5143" i="3"/>
  <c r="AE5144" i="3"/>
  <c r="AE5145" i="3"/>
  <c r="AE5146" i="3"/>
  <c r="AE5147" i="3"/>
  <c r="AE5148" i="3"/>
  <c r="AE5149" i="3"/>
  <c r="AE5150" i="3"/>
  <c r="AE5151" i="3"/>
  <c r="AE5152" i="3"/>
  <c r="AE5153" i="3"/>
  <c r="AE5154" i="3"/>
  <c r="AE5155" i="3"/>
  <c r="AE5156" i="3"/>
  <c r="AE5157" i="3"/>
  <c r="AE5158" i="3"/>
  <c r="AE5159" i="3"/>
  <c r="AE5160" i="3"/>
  <c r="AE5161" i="3"/>
  <c r="AE5162" i="3"/>
  <c r="AE5163" i="3"/>
  <c r="AE5164" i="3"/>
  <c r="AE5165" i="3"/>
  <c r="AE5166" i="3"/>
  <c r="AE5167" i="3"/>
  <c r="AE5168" i="3"/>
  <c r="AE5169" i="3"/>
  <c r="AE5170" i="3"/>
  <c r="AE5171" i="3"/>
  <c r="AE5172" i="3"/>
  <c r="AE5173" i="3"/>
  <c r="AE5174" i="3"/>
  <c r="AE5175" i="3"/>
  <c r="AE5176" i="3"/>
  <c r="AE5177" i="3"/>
  <c r="AE5178" i="3"/>
  <c r="AE5179" i="3"/>
  <c r="AE5180" i="3"/>
  <c r="AE5181" i="3"/>
  <c r="AE5182" i="3"/>
  <c r="AE5183" i="3"/>
  <c r="AE5184" i="3"/>
  <c r="AE5185" i="3"/>
  <c r="AE5186" i="3"/>
  <c r="AE5187" i="3"/>
  <c r="AE5188" i="3"/>
  <c r="AE5189" i="3"/>
  <c r="AE5190" i="3"/>
  <c r="AE5191" i="3"/>
  <c r="AE5192" i="3"/>
  <c r="AE5193" i="3"/>
  <c r="AE5194" i="3"/>
  <c r="AE5195" i="3"/>
  <c r="AE5196" i="3"/>
  <c r="AE5197" i="3"/>
  <c r="AE5198" i="3"/>
  <c r="AE5199" i="3"/>
  <c r="AE5200" i="3"/>
  <c r="AE5201" i="3"/>
  <c r="AE5202" i="3"/>
  <c r="AE5203" i="3"/>
  <c r="AE5204" i="3"/>
  <c r="AE5205" i="3"/>
  <c r="AE5206" i="3"/>
  <c r="AE5207" i="3"/>
  <c r="AE5208" i="3"/>
  <c r="AE5209" i="3"/>
  <c r="AE5210" i="3"/>
  <c r="AE5211" i="3"/>
  <c r="AE5212" i="3"/>
  <c r="AE5213" i="3"/>
  <c r="AE5214" i="3"/>
  <c r="AE5215" i="3"/>
  <c r="AE5216" i="3"/>
  <c r="AE5217" i="3"/>
  <c r="AE5218" i="3"/>
  <c r="AE5219" i="3"/>
  <c r="AE5220" i="3"/>
  <c r="AE5221" i="3"/>
  <c r="AE5222" i="3"/>
  <c r="AE5223" i="3"/>
  <c r="AE5224" i="3"/>
  <c r="AE5225" i="3"/>
  <c r="AE5226" i="3"/>
  <c r="AE5227" i="3"/>
  <c r="AE5228" i="3"/>
  <c r="AE5229" i="3"/>
  <c r="AE5230" i="3"/>
  <c r="AE5231" i="3"/>
  <c r="AE5232" i="3"/>
  <c r="AE5233" i="3"/>
  <c r="AE5234" i="3"/>
  <c r="AE5235" i="3"/>
  <c r="AN5235" i="3" s="1"/>
  <c r="AE5236" i="3"/>
  <c r="AE5237" i="3"/>
  <c r="AE5238" i="3"/>
  <c r="AE5239" i="3"/>
  <c r="AE5240" i="3"/>
  <c r="AE5241" i="3"/>
  <c r="AE5242" i="3"/>
  <c r="AE5243" i="3"/>
  <c r="AE5244" i="3"/>
  <c r="AE5245" i="3"/>
  <c r="AE5246" i="3"/>
  <c r="AE5247" i="3"/>
  <c r="AE5248" i="3"/>
  <c r="AE5249" i="3"/>
  <c r="AE5250" i="3"/>
  <c r="AE5251" i="3"/>
  <c r="AE5252" i="3"/>
  <c r="AE5253" i="3"/>
  <c r="AE5254" i="3"/>
  <c r="AE5255" i="3"/>
  <c r="AE5256" i="3"/>
  <c r="AE5257" i="3"/>
  <c r="AE5258" i="3"/>
  <c r="AE5259" i="3"/>
  <c r="AN5259" i="3" s="1"/>
  <c r="AE5260" i="3"/>
  <c r="AE5261" i="3"/>
  <c r="AE5262" i="3"/>
  <c r="AE5263" i="3"/>
  <c r="AE5264" i="3"/>
  <c r="AE5265" i="3"/>
  <c r="AE5266" i="3"/>
  <c r="AE5267" i="3"/>
  <c r="AE5268" i="3"/>
  <c r="AE5269" i="3"/>
  <c r="AE5270" i="3"/>
  <c r="AE5271" i="3"/>
  <c r="AE5272" i="3"/>
  <c r="AE5273" i="3"/>
  <c r="AE5274" i="3"/>
  <c r="AE5275" i="3"/>
  <c r="AE5276" i="3"/>
  <c r="AE5277" i="3"/>
  <c r="AE5278" i="3"/>
  <c r="AE5279" i="3"/>
  <c r="AE5280" i="3"/>
  <c r="AE5281" i="3"/>
  <c r="AE5282" i="3"/>
  <c r="AE5283" i="3"/>
  <c r="AE5284" i="3"/>
  <c r="AE5285" i="3"/>
  <c r="AE5286" i="3"/>
  <c r="AE5287" i="3"/>
  <c r="AE5288" i="3"/>
  <c r="AE5289" i="3"/>
  <c r="AE5290" i="3"/>
  <c r="AE5291" i="3"/>
  <c r="AN5291" i="3" s="1"/>
  <c r="AE5292" i="3"/>
  <c r="AE5293" i="3"/>
  <c r="AE5294" i="3"/>
  <c r="AE5295" i="3"/>
  <c r="AE5296" i="3"/>
  <c r="AE5297" i="3"/>
  <c r="AE5298" i="3"/>
  <c r="AE5299" i="3"/>
  <c r="AN5299" i="3" s="1"/>
  <c r="AE5300" i="3"/>
  <c r="AE5301" i="3"/>
  <c r="AE5302" i="3"/>
  <c r="AE5303" i="3"/>
  <c r="AE5304" i="3"/>
  <c r="AE5305" i="3"/>
  <c r="AE5306" i="3"/>
  <c r="AE5307" i="3"/>
  <c r="AE5308" i="3"/>
  <c r="AE5309" i="3"/>
  <c r="AE5310" i="3"/>
  <c r="AE5311" i="3"/>
  <c r="AE5312" i="3"/>
  <c r="AE5313" i="3"/>
  <c r="AE5314" i="3"/>
  <c r="AE5315" i="3"/>
  <c r="AE5316" i="3"/>
  <c r="AE5317" i="3"/>
  <c r="AE5318" i="3"/>
  <c r="AE5319" i="3"/>
  <c r="AE5320" i="3"/>
  <c r="AE5321" i="3"/>
  <c r="AE5322" i="3"/>
  <c r="AE5323" i="3"/>
  <c r="AN5323" i="3" s="1"/>
  <c r="AE5324" i="3"/>
  <c r="AE5325" i="3"/>
  <c r="AE5326" i="3"/>
  <c r="AE5327" i="3"/>
  <c r="AE5328" i="3"/>
  <c r="AE5329" i="3"/>
  <c r="AE5330" i="3"/>
  <c r="AE5331" i="3"/>
  <c r="AE5332" i="3"/>
  <c r="AE5333" i="3"/>
  <c r="AE5334" i="3"/>
  <c r="AE5335" i="3"/>
  <c r="AE5336" i="3"/>
  <c r="AE5337" i="3"/>
  <c r="AE5338" i="3"/>
  <c r="AE5339" i="3"/>
  <c r="AE5340" i="3"/>
  <c r="AE5341" i="3"/>
  <c r="AE5342" i="3"/>
  <c r="AE5343" i="3"/>
  <c r="AE5344" i="3"/>
  <c r="AE5345" i="3"/>
  <c r="AE5346" i="3"/>
  <c r="AE5347" i="3"/>
  <c r="AE5348" i="3"/>
  <c r="AE5349" i="3"/>
  <c r="AE5350" i="3"/>
  <c r="AE5351" i="3"/>
  <c r="AE5352" i="3"/>
  <c r="AE5353" i="3"/>
  <c r="AE5354" i="3"/>
  <c r="AE5355" i="3"/>
  <c r="AN5355" i="3" s="1"/>
  <c r="AE5356" i="3"/>
  <c r="AE5357" i="3"/>
  <c r="AE5358" i="3"/>
  <c r="AE5359" i="3"/>
  <c r="AE5360" i="3"/>
  <c r="AE5361" i="3"/>
  <c r="AE5362" i="3"/>
  <c r="AE5363" i="3"/>
  <c r="AN5363" i="3" s="1"/>
  <c r="AE5364" i="3"/>
  <c r="AE5365" i="3"/>
  <c r="AE5366" i="3"/>
  <c r="AE5367" i="3"/>
  <c r="AE5368" i="3"/>
  <c r="AE5369" i="3"/>
  <c r="AE5370" i="3"/>
  <c r="AE5371" i="3"/>
  <c r="AE5372" i="3"/>
  <c r="AE5373" i="3"/>
  <c r="AE5374" i="3"/>
  <c r="AE5375" i="3"/>
  <c r="AE5376" i="3"/>
  <c r="AE5377" i="3"/>
  <c r="AE5378" i="3"/>
  <c r="AE5379" i="3"/>
  <c r="AE5380" i="3"/>
  <c r="AE5381" i="3"/>
  <c r="AE5382" i="3"/>
  <c r="AE5383" i="3"/>
  <c r="AE5384" i="3"/>
  <c r="AE5385" i="3"/>
  <c r="AE5386" i="3"/>
  <c r="AE5387" i="3"/>
  <c r="AN5387" i="3" s="1"/>
  <c r="AE5388" i="3"/>
  <c r="AE5389" i="3"/>
  <c r="AE5390" i="3"/>
  <c r="AE5391" i="3"/>
  <c r="AE5392" i="3"/>
  <c r="AE5393" i="3"/>
  <c r="AE5394" i="3"/>
  <c r="AE5395" i="3"/>
  <c r="AE5396" i="3"/>
  <c r="AE5397" i="3"/>
  <c r="AE5398" i="3"/>
  <c r="AE5399" i="3"/>
  <c r="AE5400" i="3"/>
  <c r="AE5401" i="3"/>
  <c r="AE5402" i="3"/>
  <c r="AE5403" i="3"/>
  <c r="AE5404" i="3"/>
  <c r="AE5405" i="3"/>
  <c r="AE5406" i="3"/>
  <c r="AE5407" i="3"/>
  <c r="AE5408" i="3"/>
  <c r="AE5409" i="3"/>
  <c r="AE5410" i="3"/>
  <c r="AE5411" i="3"/>
  <c r="AE5412" i="3"/>
  <c r="AE5413" i="3"/>
  <c r="AE5414" i="3"/>
  <c r="AE5415" i="3"/>
  <c r="AE5416" i="3"/>
  <c r="AE5417" i="3"/>
  <c r="AE5418" i="3"/>
  <c r="AE5419" i="3"/>
  <c r="AN5419" i="3" s="1"/>
  <c r="AE5420" i="3"/>
  <c r="AE5421" i="3"/>
  <c r="AE5422" i="3"/>
  <c r="AE5423" i="3"/>
  <c r="AE5424" i="3"/>
  <c r="AE5425" i="3"/>
  <c r="AE5426" i="3"/>
  <c r="AE5427" i="3"/>
  <c r="AN5427" i="3" s="1"/>
  <c r="AE5428" i="3"/>
  <c r="AE5429" i="3"/>
  <c r="AE5430" i="3"/>
  <c r="AE5431" i="3"/>
  <c r="AE5432" i="3"/>
  <c r="AE5433" i="3"/>
  <c r="AE5434" i="3"/>
  <c r="AE5435" i="3"/>
  <c r="AE5436" i="3"/>
  <c r="AE5437" i="3"/>
  <c r="AE5438" i="3"/>
  <c r="AE5439" i="3"/>
  <c r="AE5440" i="3"/>
  <c r="AE5441" i="3"/>
  <c r="AE5442" i="3"/>
  <c r="AE5443" i="3"/>
  <c r="AE5444" i="3"/>
  <c r="AE5445" i="3"/>
  <c r="AE5446" i="3"/>
  <c r="AE5447" i="3"/>
  <c r="AE5448" i="3"/>
  <c r="AE5449" i="3"/>
  <c r="AE5450" i="3"/>
  <c r="AE5451" i="3"/>
  <c r="AE5452" i="3"/>
  <c r="AE5453" i="3"/>
  <c r="AE5454" i="3"/>
  <c r="AE5455" i="3"/>
  <c r="AE5456" i="3"/>
  <c r="AE5457" i="3"/>
  <c r="AF5088" i="3"/>
  <c r="AF5089" i="3"/>
  <c r="AF5090" i="3"/>
  <c r="AF5091" i="3"/>
  <c r="AF5092" i="3"/>
  <c r="AF5093" i="3"/>
  <c r="AF5094" i="3"/>
  <c r="AF5095" i="3"/>
  <c r="AF5096" i="3"/>
  <c r="AF5097" i="3"/>
  <c r="AN5097" i="3" s="1"/>
  <c r="AF5098" i="3"/>
  <c r="AF5099" i="3"/>
  <c r="AF5100" i="3"/>
  <c r="AF5101" i="3"/>
  <c r="AF5102" i="3"/>
  <c r="AF5103" i="3"/>
  <c r="AF5104" i="3"/>
  <c r="AF5105" i="3"/>
  <c r="AN5105" i="3" s="1"/>
  <c r="AF5106" i="3"/>
  <c r="AF5107" i="3"/>
  <c r="AF5108" i="3"/>
  <c r="AF5109" i="3"/>
  <c r="AF5110" i="3"/>
  <c r="AF5111" i="3"/>
  <c r="AF5112" i="3"/>
  <c r="AF5113" i="3"/>
  <c r="AF5114" i="3"/>
  <c r="AF5115" i="3"/>
  <c r="AF5116" i="3"/>
  <c r="AF5117" i="3"/>
  <c r="AF5118" i="3"/>
  <c r="AF5119" i="3"/>
  <c r="AF5120" i="3"/>
  <c r="AF5121" i="3"/>
  <c r="AF5122" i="3"/>
  <c r="AF5123" i="3"/>
  <c r="AF5124" i="3"/>
  <c r="AF5125" i="3"/>
  <c r="AF5126" i="3"/>
  <c r="AF5127" i="3"/>
  <c r="AF5128" i="3"/>
  <c r="AF5129" i="3"/>
  <c r="AF5130" i="3"/>
  <c r="AF5131" i="3"/>
  <c r="AF5132" i="3"/>
  <c r="AF5133" i="3"/>
  <c r="AF5134" i="3"/>
  <c r="AF5135" i="3"/>
  <c r="AF5136" i="3"/>
  <c r="AF5137" i="3"/>
  <c r="AN5137" i="3" s="1"/>
  <c r="AF5138" i="3"/>
  <c r="AF5139" i="3"/>
  <c r="AF5140" i="3"/>
  <c r="AF5141" i="3"/>
  <c r="AF5142" i="3"/>
  <c r="AF5143" i="3"/>
  <c r="AF5144" i="3"/>
  <c r="AF5145" i="3"/>
  <c r="AN5145" i="3" s="1"/>
  <c r="AF5146" i="3"/>
  <c r="AF5147" i="3"/>
  <c r="AF5148" i="3"/>
  <c r="AF5149" i="3"/>
  <c r="AF5150" i="3"/>
  <c r="AF5151" i="3"/>
  <c r="AF5152" i="3"/>
  <c r="AF5153" i="3"/>
  <c r="AF5154" i="3"/>
  <c r="AF5155" i="3"/>
  <c r="AF5156" i="3"/>
  <c r="AF5157" i="3"/>
  <c r="AF5158" i="3"/>
  <c r="AF5159" i="3"/>
  <c r="AF5160" i="3"/>
  <c r="AF5161" i="3"/>
  <c r="AF5162" i="3"/>
  <c r="AF5163" i="3"/>
  <c r="AF5164" i="3"/>
  <c r="AF5165" i="3"/>
  <c r="AF5166" i="3"/>
  <c r="AF5167" i="3"/>
  <c r="AF5168" i="3"/>
  <c r="AF5169" i="3"/>
  <c r="AN5169" i="3" s="1"/>
  <c r="AF5170" i="3"/>
  <c r="AF5171" i="3"/>
  <c r="AF5172" i="3"/>
  <c r="AF5173" i="3"/>
  <c r="AF5174" i="3"/>
  <c r="AF5175" i="3"/>
  <c r="AF5176" i="3"/>
  <c r="AF5177" i="3"/>
  <c r="AF5178" i="3"/>
  <c r="AF5179" i="3"/>
  <c r="AF5180" i="3"/>
  <c r="AF5181" i="3"/>
  <c r="AF5182" i="3"/>
  <c r="AF5183" i="3"/>
  <c r="AF5184" i="3"/>
  <c r="AF5185" i="3"/>
  <c r="AF5186" i="3"/>
  <c r="AF5187" i="3"/>
  <c r="AF5188" i="3"/>
  <c r="AF5189" i="3"/>
  <c r="AF5190" i="3"/>
  <c r="AF5191" i="3"/>
  <c r="AF5192" i="3"/>
  <c r="AF5193" i="3"/>
  <c r="AF5194" i="3"/>
  <c r="AF5195" i="3"/>
  <c r="AF5196" i="3"/>
  <c r="AF5197" i="3"/>
  <c r="AF5198" i="3"/>
  <c r="AF5199" i="3"/>
  <c r="AF5200" i="3"/>
  <c r="AF5201" i="3"/>
  <c r="AN5201" i="3" s="1"/>
  <c r="AF5202" i="3"/>
  <c r="AF5203" i="3"/>
  <c r="AF5204" i="3"/>
  <c r="AF5205" i="3"/>
  <c r="AF5206" i="3"/>
  <c r="AF5207" i="3"/>
  <c r="AF5208" i="3"/>
  <c r="AF5209" i="3"/>
  <c r="AN5209" i="3" s="1"/>
  <c r="AF5210" i="3"/>
  <c r="AF5211" i="3"/>
  <c r="AF5212" i="3"/>
  <c r="AF5213" i="3"/>
  <c r="AF5214" i="3"/>
  <c r="AF5215" i="3"/>
  <c r="AF5216" i="3"/>
  <c r="AF5217" i="3"/>
  <c r="AF5218" i="3"/>
  <c r="AF5219" i="3"/>
  <c r="AF5220" i="3"/>
  <c r="AF5221" i="3"/>
  <c r="AF5222" i="3"/>
  <c r="AF5223" i="3"/>
  <c r="AF5224" i="3"/>
  <c r="AF5225" i="3"/>
  <c r="AF5226" i="3"/>
  <c r="AF5227" i="3"/>
  <c r="AF5228" i="3"/>
  <c r="AF5229" i="3"/>
  <c r="AF5230" i="3"/>
  <c r="AF5231" i="3"/>
  <c r="AF5232" i="3"/>
  <c r="AF5233" i="3"/>
  <c r="AN5233" i="3" s="1"/>
  <c r="AF5234" i="3"/>
  <c r="AF5235" i="3"/>
  <c r="AF5236" i="3"/>
  <c r="AF5237" i="3"/>
  <c r="AF5238" i="3"/>
  <c r="AF5239" i="3"/>
  <c r="AF5240" i="3"/>
  <c r="AF5241" i="3"/>
  <c r="AF5242" i="3"/>
  <c r="AF5243" i="3"/>
  <c r="AF5244" i="3"/>
  <c r="AF5245" i="3"/>
  <c r="AF5246" i="3"/>
  <c r="AF5247" i="3"/>
  <c r="AF5248" i="3"/>
  <c r="AF5249" i="3"/>
  <c r="AF5250" i="3"/>
  <c r="AF5251" i="3"/>
  <c r="AF5252" i="3"/>
  <c r="AF5253" i="3"/>
  <c r="AF5254" i="3"/>
  <c r="AF5255" i="3"/>
  <c r="AF5256" i="3"/>
  <c r="AF5257" i="3"/>
  <c r="AF5258" i="3"/>
  <c r="AF5259" i="3"/>
  <c r="AF5260" i="3"/>
  <c r="AF5261" i="3"/>
  <c r="AF5262" i="3"/>
  <c r="AF5263" i="3"/>
  <c r="AF5264" i="3"/>
  <c r="AF5265" i="3"/>
  <c r="AN5265" i="3" s="1"/>
  <c r="AF5266" i="3"/>
  <c r="AF5267" i="3"/>
  <c r="AF5268" i="3"/>
  <c r="AF5269" i="3"/>
  <c r="AF5270" i="3"/>
  <c r="AF5271" i="3"/>
  <c r="AF5272" i="3"/>
  <c r="AF5273" i="3"/>
  <c r="AN5273" i="3" s="1"/>
  <c r="AF5274" i="3"/>
  <c r="AF5275" i="3"/>
  <c r="AF5276" i="3"/>
  <c r="AF5277" i="3"/>
  <c r="AF5278" i="3"/>
  <c r="AF5279" i="3"/>
  <c r="AF5280" i="3"/>
  <c r="AF5281" i="3"/>
  <c r="AF5282" i="3"/>
  <c r="AF5283" i="3"/>
  <c r="AF5284" i="3"/>
  <c r="AF5285" i="3"/>
  <c r="AF5286" i="3"/>
  <c r="AF5287" i="3"/>
  <c r="AF5288" i="3"/>
  <c r="AF5289" i="3"/>
  <c r="AF5290" i="3"/>
  <c r="AF5291" i="3"/>
  <c r="AF5292" i="3"/>
  <c r="AF5293" i="3"/>
  <c r="AF5294" i="3"/>
  <c r="AF5295" i="3"/>
  <c r="AF5296" i="3"/>
  <c r="AF5297" i="3"/>
  <c r="AN5297" i="3" s="1"/>
  <c r="AF5298" i="3"/>
  <c r="AF5299" i="3"/>
  <c r="AF5300" i="3"/>
  <c r="AF5301" i="3"/>
  <c r="AF5302" i="3"/>
  <c r="AF5303" i="3"/>
  <c r="AF5304" i="3"/>
  <c r="AF5305" i="3"/>
  <c r="AF5306" i="3"/>
  <c r="AF5307" i="3"/>
  <c r="AF5308" i="3"/>
  <c r="AF5309" i="3"/>
  <c r="AF5310" i="3"/>
  <c r="AF5311" i="3"/>
  <c r="AF5312" i="3"/>
  <c r="AF5313" i="3"/>
  <c r="AF5314" i="3"/>
  <c r="AF5315" i="3"/>
  <c r="AF5316" i="3"/>
  <c r="AF5317" i="3"/>
  <c r="AF5318" i="3"/>
  <c r="AF5319" i="3"/>
  <c r="AF5320" i="3"/>
  <c r="AF5321" i="3"/>
  <c r="AF5322" i="3"/>
  <c r="AF5323" i="3"/>
  <c r="AF5324" i="3"/>
  <c r="AF5325" i="3"/>
  <c r="AF5326" i="3"/>
  <c r="AF5327" i="3"/>
  <c r="AF5328" i="3"/>
  <c r="AF5329" i="3"/>
  <c r="AN5329" i="3" s="1"/>
  <c r="AF5330" i="3"/>
  <c r="AF5331" i="3"/>
  <c r="AF5332" i="3"/>
  <c r="AF5333" i="3"/>
  <c r="AF5334" i="3"/>
  <c r="AF5335" i="3"/>
  <c r="AF5336" i="3"/>
  <c r="AF5337" i="3"/>
  <c r="AN5337" i="3" s="1"/>
  <c r="AF5338" i="3"/>
  <c r="AF5339" i="3"/>
  <c r="AF5340" i="3"/>
  <c r="AF5341" i="3"/>
  <c r="AF5342" i="3"/>
  <c r="AF5343" i="3"/>
  <c r="AF5344" i="3"/>
  <c r="AF5345" i="3"/>
  <c r="AF5346" i="3"/>
  <c r="AF5347" i="3"/>
  <c r="AF5348" i="3"/>
  <c r="AF5349" i="3"/>
  <c r="AF5350" i="3"/>
  <c r="AF5351" i="3"/>
  <c r="AF5352" i="3"/>
  <c r="AF5353" i="3"/>
  <c r="AF5354" i="3"/>
  <c r="AF5355" i="3"/>
  <c r="AF5356" i="3"/>
  <c r="AF5357" i="3"/>
  <c r="AF5358" i="3"/>
  <c r="AF5359" i="3"/>
  <c r="AF5360" i="3"/>
  <c r="AF5361" i="3"/>
  <c r="AN5361" i="3" s="1"/>
  <c r="AF5362" i="3"/>
  <c r="AF5363" i="3"/>
  <c r="AF5364" i="3"/>
  <c r="AF5365" i="3"/>
  <c r="AF5366" i="3"/>
  <c r="AF5367" i="3"/>
  <c r="AF5368" i="3"/>
  <c r="AF5369" i="3"/>
  <c r="AF5370" i="3"/>
  <c r="AF5371" i="3"/>
  <c r="AF5372" i="3"/>
  <c r="AF5373" i="3"/>
  <c r="AF5374" i="3"/>
  <c r="AF5375" i="3"/>
  <c r="AF5376" i="3"/>
  <c r="AF5377" i="3"/>
  <c r="AF5378" i="3"/>
  <c r="AF5379" i="3"/>
  <c r="AF5380" i="3"/>
  <c r="AF5381" i="3"/>
  <c r="AF5382" i="3"/>
  <c r="AF5383" i="3"/>
  <c r="AF5384" i="3"/>
  <c r="AF5385" i="3"/>
  <c r="AF5386" i="3"/>
  <c r="AF5387" i="3"/>
  <c r="AF5388" i="3"/>
  <c r="AF5389" i="3"/>
  <c r="AF5390" i="3"/>
  <c r="AF5391" i="3"/>
  <c r="AF5392" i="3"/>
  <c r="AF5393" i="3"/>
  <c r="AN5393" i="3" s="1"/>
  <c r="AF5394" i="3"/>
  <c r="AF5395" i="3"/>
  <c r="AF5396" i="3"/>
  <c r="AF5397" i="3"/>
  <c r="AF5398" i="3"/>
  <c r="AF5399" i="3"/>
  <c r="AF5400" i="3"/>
  <c r="AF5401" i="3"/>
  <c r="AN5401" i="3" s="1"/>
  <c r="AF5402" i="3"/>
  <c r="AF5403" i="3"/>
  <c r="AF5404" i="3"/>
  <c r="AF5405" i="3"/>
  <c r="AF5406" i="3"/>
  <c r="AF5407" i="3"/>
  <c r="AF5408" i="3"/>
  <c r="AF5409" i="3"/>
  <c r="AF5410" i="3"/>
  <c r="AF5411" i="3"/>
  <c r="AF5412" i="3"/>
  <c r="AF5413" i="3"/>
  <c r="AF5414" i="3"/>
  <c r="AF5415" i="3"/>
  <c r="AF5416" i="3"/>
  <c r="AF5417" i="3"/>
  <c r="AF5418" i="3"/>
  <c r="AF5419" i="3"/>
  <c r="AF5420" i="3"/>
  <c r="AF5421" i="3"/>
  <c r="AF5422" i="3"/>
  <c r="AF5423" i="3"/>
  <c r="AF5424" i="3"/>
  <c r="AF5425" i="3"/>
  <c r="AN5425" i="3" s="1"/>
  <c r="AF5426" i="3"/>
  <c r="AF5427" i="3"/>
  <c r="AF5428" i="3"/>
  <c r="AF5429" i="3"/>
  <c r="AF5430" i="3"/>
  <c r="AF5431" i="3"/>
  <c r="AF5432" i="3"/>
  <c r="AF5433" i="3"/>
  <c r="AF5434" i="3"/>
  <c r="AF5435" i="3"/>
  <c r="AF5436" i="3"/>
  <c r="AF5437" i="3"/>
  <c r="AF5438" i="3"/>
  <c r="AF5439" i="3"/>
  <c r="AF5440" i="3"/>
  <c r="AF5441" i="3"/>
  <c r="AF5442" i="3"/>
  <c r="AF5443" i="3"/>
  <c r="AF5444" i="3"/>
  <c r="AF5445" i="3"/>
  <c r="AF5446" i="3"/>
  <c r="AF5447" i="3"/>
  <c r="AF5448" i="3"/>
  <c r="AF5449" i="3"/>
  <c r="AF5450" i="3"/>
  <c r="AF5451" i="3"/>
  <c r="AF5452" i="3"/>
  <c r="AF5453" i="3"/>
  <c r="AF5454" i="3"/>
  <c r="AF5455" i="3"/>
  <c r="AF5456" i="3"/>
  <c r="AF5457" i="3"/>
  <c r="AG5088" i="3"/>
  <c r="AG5089" i="3"/>
  <c r="AG5090" i="3"/>
  <c r="AG5091" i="3"/>
  <c r="AG5092" i="3"/>
  <c r="AG5093" i="3"/>
  <c r="AG5094" i="3"/>
  <c r="AG5095" i="3"/>
  <c r="AG5096" i="3"/>
  <c r="AG5097" i="3"/>
  <c r="AG5098" i="3"/>
  <c r="AG5099" i="3"/>
  <c r="AG5100" i="3"/>
  <c r="AG5101" i="3"/>
  <c r="AG5102" i="3"/>
  <c r="AG5103" i="3"/>
  <c r="AG5104" i="3"/>
  <c r="AG5105" i="3"/>
  <c r="AG5106" i="3"/>
  <c r="AG5107" i="3"/>
  <c r="AG5108" i="3"/>
  <c r="AG5109" i="3"/>
  <c r="AG5110" i="3"/>
  <c r="AG5111" i="3"/>
  <c r="AG5112" i="3"/>
  <c r="AG5113" i="3"/>
  <c r="AG5114" i="3"/>
  <c r="AG5115" i="3"/>
  <c r="AG5116" i="3"/>
  <c r="AG5117" i="3"/>
  <c r="AG5118" i="3"/>
  <c r="AG5119" i="3"/>
  <c r="AN5119" i="3" s="1"/>
  <c r="AG5120" i="3"/>
  <c r="AG5121" i="3"/>
  <c r="AG5122" i="3"/>
  <c r="AG5123" i="3"/>
  <c r="AG5124" i="3"/>
  <c r="AG5125" i="3"/>
  <c r="AG5126" i="3"/>
  <c r="AG5127" i="3"/>
  <c r="AG5128" i="3"/>
  <c r="AG5129" i="3"/>
  <c r="AG5130" i="3"/>
  <c r="AG5131" i="3"/>
  <c r="AG5132" i="3"/>
  <c r="AG5133" i="3"/>
  <c r="AG5134" i="3"/>
  <c r="AG5135" i="3"/>
  <c r="AG5136" i="3"/>
  <c r="AG5137" i="3"/>
  <c r="AG5138" i="3"/>
  <c r="AG5139" i="3"/>
  <c r="AG5140" i="3"/>
  <c r="AG5141" i="3"/>
  <c r="AG5142" i="3"/>
  <c r="AG5143" i="3"/>
  <c r="AG5144" i="3"/>
  <c r="AG5145" i="3"/>
  <c r="AG5146" i="3"/>
  <c r="AG5147" i="3"/>
  <c r="AG5148" i="3"/>
  <c r="AG5149" i="3"/>
  <c r="AG5150" i="3"/>
  <c r="AG5151" i="3"/>
  <c r="AN5151" i="3" s="1"/>
  <c r="AG5152" i="3"/>
  <c r="AG5153" i="3"/>
  <c r="AG5154" i="3"/>
  <c r="AG5155" i="3"/>
  <c r="AG5156" i="3"/>
  <c r="AG5157" i="3"/>
  <c r="AG5158" i="3"/>
  <c r="AG5159" i="3"/>
  <c r="AN5159" i="3" s="1"/>
  <c r="AG5160" i="3"/>
  <c r="AG5161" i="3"/>
  <c r="AG5162" i="3"/>
  <c r="AG5163" i="3"/>
  <c r="AG5164" i="3"/>
  <c r="AG5165" i="3"/>
  <c r="AG5166" i="3"/>
  <c r="AG5167" i="3"/>
  <c r="AG5168" i="3"/>
  <c r="AG5169" i="3"/>
  <c r="AG5170" i="3"/>
  <c r="AG5171" i="3"/>
  <c r="AG5172" i="3"/>
  <c r="AG5173" i="3"/>
  <c r="AG5174" i="3"/>
  <c r="AG5175" i="3"/>
  <c r="AG5176" i="3"/>
  <c r="AG5177" i="3"/>
  <c r="AG5178" i="3"/>
  <c r="AG5179" i="3"/>
  <c r="AG5180" i="3"/>
  <c r="AG5181" i="3"/>
  <c r="AG5182" i="3"/>
  <c r="AG5183" i="3"/>
  <c r="AN5183" i="3" s="1"/>
  <c r="AG5184" i="3"/>
  <c r="AG5185" i="3"/>
  <c r="AG5186" i="3"/>
  <c r="AG5187" i="3"/>
  <c r="AG5188" i="3"/>
  <c r="AG5189" i="3"/>
  <c r="AG5190" i="3"/>
  <c r="AG5191" i="3"/>
  <c r="AG5192" i="3"/>
  <c r="AG5193" i="3"/>
  <c r="AG5194" i="3"/>
  <c r="AG5195" i="3"/>
  <c r="AG5196" i="3"/>
  <c r="AG5197" i="3"/>
  <c r="AG5198" i="3"/>
  <c r="AG5199" i="3"/>
  <c r="AG5200" i="3"/>
  <c r="AG5201" i="3"/>
  <c r="AG5202" i="3"/>
  <c r="AG5203" i="3"/>
  <c r="AG5204" i="3"/>
  <c r="AG5205" i="3"/>
  <c r="AG5206" i="3"/>
  <c r="AG5207" i="3"/>
  <c r="AG5208" i="3"/>
  <c r="AG5209" i="3"/>
  <c r="AG5210" i="3"/>
  <c r="AG5211" i="3"/>
  <c r="AG5212" i="3"/>
  <c r="AG5213" i="3"/>
  <c r="AG5214" i="3"/>
  <c r="AG5215" i="3"/>
  <c r="AN5215" i="3" s="1"/>
  <c r="AG5216" i="3"/>
  <c r="AG5217" i="3"/>
  <c r="AG5218" i="3"/>
  <c r="AG5219" i="3"/>
  <c r="AG5220" i="3"/>
  <c r="AG5221" i="3"/>
  <c r="AG5222" i="3"/>
  <c r="AG5223" i="3"/>
  <c r="AN5223" i="3" s="1"/>
  <c r="AG5224" i="3"/>
  <c r="AG5225" i="3"/>
  <c r="AG5226" i="3"/>
  <c r="AG5227" i="3"/>
  <c r="AG5228" i="3"/>
  <c r="AG5229" i="3"/>
  <c r="AG5230" i="3"/>
  <c r="AG5231" i="3"/>
  <c r="AG5232" i="3"/>
  <c r="AG5233" i="3"/>
  <c r="AG5234" i="3"/>
  <c r="AG5235" i="3"/>
  <c r="AG5236" i="3"/>
  <c r="AG5237" i="3"/>
  <c r="AG5238" i="3"/>
  <c r="AG5239" i="3"/>
  <c r="AG5240" i="3"/>
  <c r="AG5241" i="3"/>
  <c r="AG5242" i="3"/>
  <c r="AG5243" i="3"/>
  <c r="AG5244" i="3"/>
  <c r="AG5245" i="3"/>
  <c r="AG5246" i="3"/>
  <c r="AG5247" i="3"/>
  <c r="AN5247" i="3" s="1"/>
  <c r="AG5248" i="3"/>
  <c r="AG5249" i="3"/>
  <c r="AG5250" i="3"/>
  <c r="AG5251" i="3"/>
  <c r="AG5252" i="3"/>
  <c r="AG5253" i="3"/>
  <c r="AG5254" i="3"/>
  <c r="AG5255" i="3"/>
  <c r="AG5256" i="3"/>
  <c r="AG5257" i="3"/>
  <c r="AG5258" i="3"/>
  <c r="AG5259" i="3"/>
  <c r="AG5260" i="3"/>
  <c r="AG5261" i="3"/>
  <c r="AG5262" i="3"/>
  <c r="AG5263" i="3"/>
  <c r="AG5264" i="3"/>
  <c r="AG5265" i="3"/>
  <c r="AG5266" i="3"/>
  <c r="AG5267" i="3"/>
  <c r="AG5268" i="3"/>
  <c r="AG5269" i="3"/>
  <c r="AG5270" i="3"/>
  <c r="AG5271" i="3"/>
  <c r="AG5272" i="3"/>
  <c r="AG5273" i="3"/>
  <c r="AG5274" i="3"/>
  <c r="AG5275" i="3"/>
  <c r="AG5276" i="3"/>
  <c r="AG5277" i="3"/>
  <c r="AG5278" i="3"/>
  <c r="AG5279" i="3"/>
  <c r="AN5279" i="3" s="1"/>
  <c r="AG5280" i="3"/>
  <c r="AG5281" i="3"/>
  <c r="AG5282" i="3"/>
  <c r="AG5283" i="3"/>
  <c r="AG5284" i="3"/>
  <c r="AG5285" i="3"/>
  <c r="AG5286" i="3"/>
  <c r="AG5287" i="3"/>
  <c r="AN5287" i="3" s="1"/>
  <c r="AG5288" i="3"/>
  <c r="AG5289" i="3"/>
  <c r="AG5290" i="3"/>
  <c r="AG5291" i="3"/>
  <c r="AG5292" i="3"/>
  <c r="AG5293" i="3"/>
  <c r="AG5294" i="3"/>
  <c r="AG5295" i="3"/>
  <c r="AG5296" i="3"/>
  <c r="AG5297" i="3"/>
  <c r="AG5298" i="3"/>
  <c r="AG5299" i="3"/>
  <c r="AG5300" i="3"/>
  <c r="AG5301" i="3"/>
  <c r="AG5302" i="3"/>
  <c r="AG5303" i="3"/>
  <c r="AG5304" i="3"/>
  <c r="AG5305" i="3"/>
  <c r="AG5306" i="3"/>
  <c r="AG5307" i="3"/>
  <c r="AG5308" i="3"/>
  <c r="AG5309" i="3"/>
  <c r="AG5310" i="3"/>
  <c r="AG5311" i="3"/>
  <c r="AN5311" i="3" s="1"/>
  <c r="AG5312" i="3"/>
  <c r="AG5313" i="3"/>
  <c r="AG5314" i="3"/>
  <c r="AG5315" i="3"/>
  <c r="AG5316" i="3"/>
  <c r="AG5317" i="3"/>
  <c r="AG5318" i="3"/>
  <c r="AG5319" i="3"/>
  <c r="AG5320" i="3"/>
  <c r="AG5321" i="3"/>
  <c r="AG5322" i="3"/>
  <c r="AG5323" i="3"/>
  <c r="AG5324" i="3"/>
  <c r="AG5325" i="3"/>
  <c r="AG5326" i="3"/>
  <c r="AG5327" i="3"/>
  <c r="AG5328" i="3"/>
  <c r="AG5329" i="3"/>
  <c r="AG5330" i="3"/>
  <c r="AG5331" i="3"/>
  <c r="AG5332" i="3"/>
  <c r="AG5333" i="3"/>
  <c r="AG5334" i="3"/>
  <c r="AG5335" i="3"/>
  <c r="AG5336" i="3"/>
  <c r="AG5337" i="3"/>
  <c r="AG5338" i="3"/>
  <c r="AG5339" i="3"/>
  <c r="AG5340" i="3"/>
  <c r="AG5341" i="3"/>
  <c r="AG5342" i="3"/>
  <c r="AG5343" i="3"/>
  <c r="AN5343" i="3" s="1"/>
  <c r="AG5344" i="3"/>
  <c r="AG5345" i="3"/>
  <c r="AG5346" i="3"/>
  <c r="AG5347" i="3"/>
  <c r="AG5348" i="3"/>
  <c r="AG5349" i="3"/>
  <c r="AG5350" i="3"/>
  <c r="AG5351" i="3"/>
  <c r="AN5351" i="3" s="1"/>
  <c r="AG5352" i="3"/>
  <c r="AG5353" i="3"/>
  <c r="AG5354" i="3"/>
  <c r="AG5355" i="3"/>
  <c r="AG5356" i="3"/>
  <c r="AG5357" i="3"/>
  <c r="AG5358" i="3"/>
  <c r="AG5359" i="3"/>
  <c r="AG5360" i="3"/>
  <c r="AG5361" i="3"/>
  <c r="AG5362" i="3"/>
  <c r="AG5363" i="3"/>
  <c r="AG5364" i="3"/>
  <c r="AG5365" i="3"/>
  <c r="AG5366" i="3"/>
  <c r="AG5367" i="3"/>
  <c r="AG5368" i="3"/>
  <c r="AG5369" i="3"/>
  <c r="AG5370" i="3"/>
  <c r="AG5371" i="3"/>
  <c r="AG5372" i="3"/>
  <c r="AG5373" i="3"/>
  <c r="AG5374" i="3"/>
  <c r="AG5375" i="3"/>
  <c r="AN5375" i="3" s="1"/>
  <c r="AG5376" i="3"/>
  <c r="AG5377" i="3"/>
  <c r="AG5378" i="3"/>
  <c r="AG5379" i="3"/>
  <c r="AG5380" i="3"/>
  <c r="AG5381" i="3"/>
  <c r="AG5382" i="3"/>
  <c r="AG5383" i="3"/>
  <c r="AG5384" i="3"/>
  <c r="AG5385" i="3"/>
  <c r="AG5386" i="3"/>
  <c r="AG5387" i="3"/>
  <c r="AG5388" i="3"/>
  <c r="AG5389" i="3"/>
  <c r="AG5390" i="3"/>
  <c r="AG5391" i="3"/>
  <c r="AG5392" i="3"/>
  <c r="AG5393" i="3"/>
  <c r="AG5394" i="3"/>
  <c r="AG5395" i="3"/>
  <c r="AG5396" i="3"/>
  <c r="AG5397" i="3"/>
  <c r="AG5398" i="3"/>
  <c r="AG5399" i="3"/>
  <c r="AG5400" i="3"/>
  <c r="AG5401" i="3"/>
  <c r="AG5402" i="3"/>
  <c r="AG5403" i="3"/>
  <c r="AG5404" i="3"/>
  <c r="AG5405" i="3"/>
  <c r="AG5406" i="3"/>
  <c r="AG5407" i="3"/>
  <c r="AN5407" i="3" s="1"/>
  <c r="AG5408" i="3"/>
  <c r="AG5409" i="3"/>
  <c r="AG5410" i="3"/>
  <c r="AG5411" i="3"/>
  <c r="AG5412" i="3"/>
  <c r="AG5413" i="3"/>
  <c r="AG5414" i="3"/>
  <c r="AG5415" i="3"/>
  <c r="AN5415" i="3" s="1"/>
  <c r="AG5416" i="3"/>
  <c r="AG5417" i="3"/>
  <c r="AG5418" i="3"/>
  <c r="AG5419" i="3"/>
  <c r="AG5420" i="3"/>
  <c r="AG5421" i="3"/>
  <c r="AG5422" i="3"/>
  <c r="AG5423" i="3"/>
  <c r="AG5424" i="3"/>
  <c r="AG5425" i="3"/>
  <c r="AG5426" i="3"/>
  <c r="AG5427" i="3"/>
  <c r="AG5428" i="3"/>
  <c r="AG5429" i="3"/>
  <c r="AG5430" i="3"/>
  <c r="AG5431" i="3"/>
  <c r="AG5432" i="3"/>
  <c r="AG5433" i="3"/>
  <c r="AG5434" i="3"/>
  <c r="AG5435" i="3"/>
  <c r="AG5436" i="3"/>
  <c r="AG5437" i="3"/>
  <c r="AG5438" i="3"/>
  <c r="AG5439" i="3"/>
  <c r="AN5439" i="3" s="1"/>
  <c r="AG5440" i="3"/>
  <c r="AG5441" i="3"/>
  <c r="AG5442" i="3"/>
  <c r="AG5443" i="3"/>
  <c r="AG5444" i="3"/>
  <c r="AG5445" i="3"/>
  <c r="AG5446" i="3"/>
  <c r="AG5447" i="3"/>
  <c r="AG5448" i="3"/>
  <c r="AG5449" i="3"/>
  <c r="AG5450" i="3"/>
  <c r="AG5451" i="3"/>
  <c r="AG5452" i="3"/>
  <c r="AG5453" i="3"/>
  <c r="AG5454" i="3"/>
  <c r="AG5455" i="3"/>
  <c r="AN5455" i="3" s="1"/>
  <c r="AG5456" i="3"/>
  <c r="AG5457" i="3"/>
  <c r="AH5088" i="3"/>
  <c r="AH5089" i="3"/>
  <c r="AH5090" i="3"/>
  <c r="AH5091" i="3"/>
  <c r="AH5092" i="3"/>
  <c r="AH5093" i="3"/>
  <c r="AH5094" i="3"/>
  <c r="AH5095" i="3"/>
  <c r="AH5096" i="3"/>
  <c r="AH5097" i="3"/>
  <c r="AH5098" i="3"/>
  <c r="AH5099" i="3"/>
  <c r="AH5100" i="3"/>
  <c r="AH5101" i="3"/>
  <c r="AH5102" i="3"/>
  <c r="AH5103" i="3"/>
  <c r="AH5104" i="3"/>
  <c r="AH5105" i="3"/>
  <c r="AH5106" i="3"/>
  <c r="AH5107" i="3"/>
  <c r="AH5108" i="3"/>
  <c r="AH5109" i="3"/>
  <c r="AH5110" i="3"/>
  <c r="AH5111" i="3"/>
  <c r="AH5112" i="3"/>
  <c r="AH5113" i="3"/>
  <c r="AH5114" i="3"/>
  <c r="AH5115" i="3"/>
  <c r="AH5116" i="3"/>
  <c r="AH5117" i="3"/>
  <c r="AH5118" i="3"/>
  <c r="AH5119" i="3"/>
  <c r="AH5120" i="3"/>
  <c r="AH5121" i="3"/>
  <c r="AH5122" i="3"/>
  <c r="AH5123" i="3"/>
  <c r="AH5124" i="3"/>
  <c r="AH5125" i="3"/>
  <c r="AN5125" i="3" s="1"/>
  <c r="AH5126" i="3"/>
  <c r="AH5127" i="3"/>
  <c r="AH5128" i="3"/>
  <c r="AH5129" i="3"/>
  <c r="AH5130" i="3"/>
  <c r="AH5131" i="3"/>
  <c r="AH5132" i="3"/>
  <c r="AH5133" i="3"/>
  <c r="AN5133" i="3" s="1"/>
  <c r="AH5134" i="3"/>
  <c r="AH5135" i="3"/>
  <c r="AH5136" i="3"/>
  <c r="AH5137" i="3"/>
  <c r="AH5138" i="3"/>
  <c r="AH5139" i="3"/>
  <c r="AH5140" i="3"/>
  <c r="AH5141" i="3"/>
  <c r="AH5142" i="3"/>
  <c r="AH5143" i="3"/>
  <c r="AH5144" i="3"/>
  <c r="AH5145" i="3"/>
  <c r="AH5146" i="3"/>
  <c r="AH5147" i="3"/>
  <c r="AH5148" i="3"/>
  <c r="AH5149" i="3"/>
  <c r="AH5150" i="3"/>
  <c r="AH5151" i="3"/>
  <c r="AH5152" i="3"/>
  <c r="AH5153" i="3"/>
  <c r="AH5154" i="3"/>
  <c r="AH5155" i="3"/>
  <c r="AH5156" i="3"/>
  <c r="AH5157" i="3"/>
  <c r="AN5157" i="3" s="1"/>
  <c r="AH5158" i="3"/>
  <c r="AH5159" i="3"/>
  <c r="AH5160" i="3"/>
  <c r="AH5161" i="3"/>
  <c r="AH5162" i="3"/>
  <c r="AH5163" i="3"/>
  <c r="AH5164" i="3"/>
  <c r="AH5165" i="3"/>
  <c r="AH5166" i="3"/>
  <c r="AH5167" i="3"/>
  <c r="AH5168" i="3"/>
  <c r="AH5169" i="3"/>
  <c r="AH5170" i="3"/>
  <c r="AH5171" i="3"/>
  <c r="AH5172" i="3"/>
  <c r="AH5173" i="3"/>
  <c r="AH5174" i="3"/>
  <c r="AH5175" i="3"/>
  <c r="AH5176" i="3"/>
  <c r="AH5177" i="3"/>
  <c r="AH5178" i="3"/>
  <c r="AH5179" i="3"/>
  <c r="AH5180" i="3"/>
  <c r="AH5181" i="3"/>
  <c r="AH5182" i="3"/>
  <c r="AH5183" i="3"/>
  <c r="AH5184" i="3"/>
  <c r="AH5185" i="3"/>
  <c r="AH5186" i="3"/>
  <c r="AH5187" i="3"/>
  <c r="AH5188" i="3"/>
  <c r="AH5189" i="3"/>
  <c r="AN5189" i="3" s="1"/>
  <c r="AH5190" i="3"/>
  <c r="AH5191" i="3"/>
  <c r="AH5192" i="3"/>
  <c r="AH5193" i="3"/>
  <c r="AH5194" i="3"/>
  <c r="AH5195" i="3"/>
  <c r="AH5196" i="3"/>
  <c r="AH5197" i="3"/>
  <c r="AN5197" i="3" s="1"/>
  <c r="AH5198" i="3"/>
  <c r="AH5199" i="3"/>
  <c r="AH5200" i="3"/>
  <c r="AH5201" i="3"/>
  <c r="AH5202" i="3"/>
  <c r="AH5203" i="3"/>
  <c r="AH5204" i="3"/>
  <c r="AH5205" i="3"/>
  <c r="AH5206" i="3"/>
  <c r="AH5207" i="3"/>
  <c r="AH5208" i="3"/>
  <c r="AH5209" i="3"/>
  <c r="AH5210" i="3"/>
  <c r="AH5211" i="3"/>
  <c r="AH5212" i="3"/>
  <c r="AH5213" i="3"/>
  <c r="AH5214" i="3"/>
  <c r="AH5215" i="3"/>
  <c r="AH5216" i="3"/>
  <c r="AH5217" i="3"/>
  <c r="AH5218" i="3"/>
  <c r="AH5219" i="3"/>
  <c r="AH5220" i="3"/>
  <c r="AH5221" i="3"/>
  <c r="AN5221" i="3" s="1"/>
  <c r="AH5222" i="3"/>
  <c r="AH5223" i="3"/>
  <c r="AH5224" i="3"/>
  <c r="AH5225" i="3"/>
  <c r="AH5226" i="3"/>
  <c r="AH5227" i="3"/>
  <c r="AH5228" i="3"/>
  <c r="AH5229" i="3"/>
  <c r="AH5230" i="3"/>
  <c r="AH5231" i="3"/>
  <c r="AH5232" i="3"/>
  <c r="AH5233" i="3"/>
  <c r="AH5234" i="3"/>
  <c r="AH5235" i="3"/>
  <c r="AH5236" i="3"/>
  <c r="AH5237" i="3"/>
  <c r="AH5238" i="3"/>
  <c r="AH5239" i="3"/>
  <c r="AH5240" i="3"/>
  <c r="AH5241" i="3"/>
  <c r="AH5242" i="3"/>
  <c r="AH5243" i="3"/>
  <c r="AH5244" i="3"/>
  <c r="AH5245" i="3"/>
  <c r="AH5246" i="3"/>
  <c r="AH5247" i="3"/>
  <c r="AH5248" i="3"/>
  <c r="AH5249" i="3"/>
  <c r="AH5250" i="3"/>
  <c r="AH5251" i="3"/>
  <c r="AH5252" i="3"/>
  <c r="AH5253" i="3"/>
  <c r="AN5253" i="3" s="1"/>
  <c r="AH5254" i="3"/>
  <c r="AH5255" i="3"/>
  <c r="AH5256" i="3"/>
  <c r="AH5257" i="3"/>
  <c r="AH5258" i="3"/>
  <c r="AH5259" i="3"/>
  <c r="AH5260" i="3"/>
  <c r="AH5261" i="3"/>
  <c r="AN5261" i="3" s="1"/>
  <c r="AH5262" i="3"/>
  <c r="AH5263" i="3"/>
  <c r="AH5264" i="3"/>
  <c r="AH5265" i="3"/>
  <c r="AH5266" i="3"/>
  <c r="AH5267" i="3"/>
  <c r="AH5268" i="3"/>
  <c r="AH5269" i="3"/>
  <c r="AH5270" i="3"/>
  <c r="AH5271" i="3"/>
  <c r="AH5272" i="3"/>
  <c r="AH5273" i="3"/>
  <c r="AH5274" i="3"/>
  <c r="AH5275" i="3"/>
  <c r="AH5276" i="3"/>
  <c r="AH5277" i="3"/>
  <c r="AH5278" i="3"/>
  <c r="AH5279" i="3"/>
  <c r="AH5280" i="3"/>
  <c r="AH5281" i="3"/>
  <c r="AH5282" i="3"/>
  <c r="AH5283" i="3"/>
  <c r="AH5284" i="3"/>
  <c r="AH5285" i="3"/>
  <c r="AN5285" i="3" s="1"/>
  <c r="AH5286" i="3"/>
  <c r="AH5287" i="3"/>
  <c r="AH5288" i="3"/>
  <c r="AH5289" i="3"/>
  <c r="AH5290" i="3"/>
  <c r="AH5291" i="3"/>
  <c r="AH5292" i="3"/>
  <c r="AH5293" i="3"/>
  <c r="AH5294" i="3"/>
  <c r="AH5295" i="3"/>
  <c r="AH5296" i="3"/>
  <c r="AH5297" i="3"/>
  <c r="AH5298" i="3"/>
  <c r="AH5299" i="3"/>
  <c r="AH5300" i="3"/>
  <c r="AH5301" i="3"/>
  <c r="AH5302" i="3"/>
  <c r="AH5303" i="3"/>
  <c r="AH5304" i="3"/>
  <c r="AH5305" i="3"/>
  <c r="AH5306" i="3"/>
  <c r="AH5307" i="3"/>
  <c r="AH5308" i="3"/>
  <c r="AH5309" i="3"/>
  <c r="AH5310" i="3"/>
  <c r="AH5311" i="3"/>
  <c r="AH5312" i="3"/>
  <c r="AH5313" i="3"/>
  <c r="AH5314" i="3"/>
  <c r="AH5315" i="3"/>
  <c r="AH5316" i="3"/>
  <c r="AH5317" i="3"/>
  <c r="AN5317" i="3" s="1"/>
  <c r="AH5318" i="3"/>
  <c r="AH5319" i="3"/>
  <c r="AH5320" i="3"/>
  <c r="AH5321" i="3"/>
  <c r="AH5322" i="3"/>
  <c r="AH5323" i="3"/>
  <c r="AH5324" i="3"/>
  <c r="AH5325" i="3"/>
  <c r="AN5325" i="3" s="1"/>
  <c r="AH5326" i="3"/>
  <c r="AH5327" i="3"/>
  <c r="AH5328" i="3"/>
  <c r="AH5329" i="3"/>
  <c r="AH5330" i="3"/>
  <c r="AH5331" i="3"/>
  <c r="AH5332" i="3"/>
  <c r="AH5333" i="3"/>
  <c r="AH5334" i="3"/>
  <c r="AH5335" i="3"/>
  <c r="AH5336" i="3"/>
  <c r="AH5337" i="3"/>
  <c r="AH5338" i="3"/>
  <c r="AH5339" i="3"/>
  <c r="AH5340" i="3"/>
  <c r="AH5341" i="3"/>
  <c r="AH5342" i="3"/>
  <c r="AH5343" i="3"/>
  <c r="AH5344" i="3"/>
  <c r="AH5345" i="3"/>
  <c r="AH5346" i="3"/>
  <c r="AH5347" i="3"/>
  <c r="AH5348" i="3"/>
  <c r="AH5349" i="3"/>
  <c r="AN5349" i="3" s="1"/>
  <c r="AH5350" i="3"/>
  <c r="AH5351" i="3"/>
  <c r="AH5352" i="3"/>
  <c r="AH5353" i="3"/>
  <c r="AH5354" i="3"/>
  <c r="AH5355" i="3"/>
  <c r="AH5356" i="3"/>
  <c r="AH5357" i="3"/>
  <c r="AH5358" i="3"/>
  <c r="AH5359" i="3"/>
  <c r="AH5360" i="3"/>
  <c r="AH5361" i="3"/>
  <c r="AH5362" i="3"/>
  <c r="AH5363" i="3"/>
  <c r="AH5364" i="3"/>
  <c r="AH5365" i="3"/>
  <c r="AH5366" i="3"/>
  <c r="AH5367" i="3"/>
  <c r="AH5368" i="3"/>
  <c r="AH5369" i="3"/>
  <c r="AH5370" i="3"/>
  <c r="AH5371" i="3"/>
  <c r="AH5372" i="3"/>
  <c r="AH5373" i="3"/>
  <c r="AH5374" i="3"/>
  <c r="AH5375" i="3"/>
  <c r="AH5376" i="3"/>
  <c r="AH5377" i="3"/>
  <c r="AH5378" i="3"/>
  <c r="AH5379" i="3"/>
  <c r="AH5380" i="3"/>
  <c r="AH5381" i="3"/>
  <c r="AN5381" i="3" s="1"/>
  <c r="AH5382" i="3"/>
  <c r="AH5383" i="3"/>
  <c r="AH5384" i="3"/>
  <c r="AH5385" i="3"/>
  <c r="AH5386" i="3"/>
  <c r="AH5387" i="3"/>
  <c r="AH5388" i="3"/>
  <c r="AH5389" i="3"/>
  <c r="AN5389" i="3" s="1"/>
  <c r="AH5390" i="3"/>
  <c r="AH5391" i="3"/>
  <c r="AH5392" i="3"/>
  <c r="AH5393" i="3"/>
  <c r="AH5394" i="3"/>
  <c r="AH5395" i="3"/>
  <c r="AH5396" i="3"/>
  <c r="AH5397" i="3"/>
  <c r="AH5398" i="3"/>
  <c r="AH5399" i="3"/>
  <c r="AH5400" i="3"/>
  <c r="AH5401" i="3"/>
  <c r="AH5402" i="3"/>
  <c r="AH5403" i="3"/>
  <c r="AH5404" i="3"/>
  <c r="AH5405" i="3"/>
  <c r="AH5406" i="3"/>
  <c r="AH5407" i="3"/>
  <c r="AH5408" i="3"/>
  <c r="AH5409" i="3"/>
  <c r="AH5410" i="3"/>
  <c r="AH5411" i="3"/>
  <c r="AH5412" i="3"/>
  <c r="AH5413" i="3"/>
  <c r="AN5413" i="3" s="1"/>
  <c r="AH5414" i="3"/>
  <c r="AH5415" i="3"/>
  <c r="AH5416" i="3"/>
  <c r="AH5417" i="3"/>
  <c r="AH5418" i="3"/>
  <c r="AH5419" i="3"/>
  <c r="AH5420" i="3"/>
  <c r="AH5421" i="3"/>
  <c r="AH5422" i="3"/>
  <c r="AH5423" i="3"/>
  <c r="AH5424" i="3"/>
  <c r="AH5425" i="3"/>
  <c r="AH5426" i="3"/>
  <c r="AH5427" i="3"/>
  <c r="AH5428" i="3"/>
  <c r="AH5429" i="3"/>
  <c r="AH5430" i="3"/>
  <c r="AH5431" i="3"/>
  <c r="AH5432" i="3"/>
  <c r="AH5433" i="3"/>
  <c r="AH5434" i="3"/>
  <c r="AH5435" i="3"/>
  <c r="AH5436" i="3"/>
  <c r="AH5437" i="3"/>
  <c r="AH5438" i="3"/>
  <c r="AH5439" i="3"/>
  <c r="AH5440" i="3"/>
  <c r="AH5441" i="3"/>
  <c r="AH5442" i="3"/>
  <c r="AH5443" i="3"/>
  <c r="AH5444" i="3"/>
  <c r="AH5445" i="3"/>
  <c r="AN5445" i="3" s="1"/>
  <c r="AH5446" i="3"/>
  <c r="AH5447" i="3"/>
  <c r="AH5448" i="3"/>
  <c r="AH5449" i="3"/>
  <c r="AH5450" i="3"/>
  <c r="AH5451" i="3"/>
  <c r="AH5452" i="3"/>
  <c r="AH5453" i="3"/>
  <c r="AN5453" i="3" s="1"/>
  <c r="AH5454" i="3"/>
  <c r="AH5455" i="3"/>
  <c r="AH5456" i="3"/>
  <c r="AH5457" i="3"/>
  <c r="AI5088" i="3"/>
  <c r="AI5089" i="3"/>
  <c r="AI5090" i="3"/>
  <c r="AI5091" i="3"/>
  <c r="AI5092" i="3"/>
  <c r="AI5093" i="3"/>
  <c r="AI5094" i="3"/>
  <c r="AI5095" i="3"/>
  <c r="AI5096" i="3"/>
  <c r="AI5097" i="3"/>
  <c r="AI5098" i="3"/>
  <c r="AI5099" i="3"/>
  <c r="AI5100" i="3"/>
  <c r="AI5101" i="3"/>
  <c r="AI5102" i="3"/>
  <c r="AI5103" i="3"/>
  <c r="AI5104" i="3"/>
  <c r="AI5105" i="3"/>
  <c r="AI5106" i="3"/>
  <c r="AI5107" i="3"/>
  <c r="AN5107" i="3" s="1"/>
  <c r="AI5108" i="3"/>
  <c r="AI5109" i="3"/>
  <c r="AI5110" i="3"/>
  <c r="AI5111" i="3"/>
  <c r="AI5112" i="3"/>
  <c r="AI5113" i="3"/>
  <c r="AI5114" i="3"/>
  <c r="AI5115" i="3"/>
  <c r="AI5116" i="3"/>
  <c r="AI5117" i="3"/>
  <c r="AI5118" i="3"/>
  <c r="AI5119" i="3"/>
  <c r="AI5120" i="3"/>
  <c r="AI5121" i="3"/>
  <c r="AI5122" i="3"/>
  <c r="AI5123" i="3"/>
  <c r="AI5124" i="3"/>
  <c r="AI5125" i="3"/>
  <c r="AI5126" i="3"/>
  <c r="AI5127" i="3"/>
  <c r="AI5128" i="3"/>
  <c r="AI5129" i="3"/>
  <c r="AI5130" i="3"/>
  <c r="AI5131" i="3"/>
  <c r="AN5131" i="3" s="1"/>
  <c r="AI5132" i="3"/>
  <c r="AI5133" i="3"/>
  <c r="AI5134" i="3"/>
  <c r="AI5135" i="3"/>
  <c r="AI5136" i="3"/>
  <c r="AI5137" i="3"/>
  <c r="AI5138" i="3"/>
  <c r="AI5139" i="3"/>
  <c r="AI5140" i="3"/>
  <c r="AI5141" i="3"/>
  <c r="AI5142" i="3"/>
  <c r="AI5143" i="3"/>
  <c r="AI5144" i="3"/>
  <c r="AI5145" i="3"/>
  <c r="AI5146" i="3"/>
  <c r="AI5147" i="3"/>
  <c r="AI5148" i="3"/>
  <c r="AI5149" i="3"/>
  <c r="AI5150" i="3"/>
  <c r="AI5151" i="3"/>
  <c r="AI5152" i="3"/>
  <c r="AI5153" i="3"/>
  <c r="AI5154" i="3"/>
  <c r="AI5155" i="3"/>
  <c r="AI5156" i="3"/>
  <c r="AI5157" i="3"/>
  <c r="AI5158" i="3"/>
  <c r="AI5159" i="3"/>
  <c r="AI5160" i="3"/>
  <c r="AI5161" i="3"/>
  <c r="AI5162" i="3"/>
  <c r="AI5163" i="3"/>
  <c r="AN5163" i="3" s="1"/>
  <c r="AI5164" i="3"/>
  <c r="AI5165" i="3"/>
  <c r="AI5166" i="3"/>
  <c r="AI5167" i="3"/>
  <c r="AI5168" i="3"/>
  <c r="AI5169" i="3"/>
  <c r="AI5170" i="3"/>
  <c r="AI5171" i="3"/>
  <c r="AN5171" i="3" s="1"/>
  <c r="AI5172" i="3"/>
  <c r="AI5173" i="3"/>
  <c r="AI5174" i="3"/>
  <c r="AI5175" i="3"/>
  <c r="AI5176" i="3"/>
  <c r="AI5177" i="3"/>
  <c r="AI5178" i="3"/>
  <c r="AI5179" i="3"/>
  <c r="AI5180" i="3"/>
  <c r="AI5181" i="3"/>
  <c r="AI5182" i="3"/>
  <c r="AI5183" i="3"/>
  <c r="AI5184" i="3"/>
  <c r="AI5185" i="3"/>
  <c r="AI5186" i="3"/>
  <c r="AI5187" i="3"/>
  <c r="AI5188" i="3"/>
  <c r="AI5189" i="3"/>
  <c r="AI5190" i="3"/>
  <c r="AI5191" i="3"/>
  <c r="AI5192" i="3"/>
  <c r="AI5193" i="3"/>
  <c r="AI5194" i="3"/>
  <c r="AI5195" i="3"/>
  <c r="AN5195" i="3" s="1"/>
  <c r="AI5196" i="3"/>
  <c r="AI5197" i="3"/>
  <c r="AI5198" i="3"/>
  <c r="AI5199" i="3"/>
  <c r="AI5200" i="3"/>
  <c r="AI5201" i="3"/>
  <c r="AI5202" i="3"/>
  <c r="AI5203" i="3"/>
  <c r="AI5204" i="3"/>
  <c r="AI5205" i="3"/>
  <c r="AI5206" i="3"/>
  <c r="AI5207" i="3"/>
  <c r="AI5208" i="3"/>
  <c r="AI5209" i="3"/>
  <c r="AI5210" i="3"/>
  <c r="AI5211" i="3"/>
  <c r="AN5211" i="3" s="1"/>
  <c r="AI5212" i="3"/>
  <c r="AI5213" i="3"/>
  <c r="AI5214" i="3"/>
  <c r="AI5215" i="3"/>
  <c r="AI5216" i="3"/>
  <c r="AI5217" i="3"/>
  <c r="AI5218" i="3"/>
  <c r="AI5219" i="3"/>
  <c r="AI5220" i="3"/>
  <c r="AI5221" i="3"/>
  <c r="AI5222" i="3"/>
  <c r="AI5223" i="3"/>
  <c r="AI5224" i="3"/>
  <c r="AI5225" i="3"/>
  <c r="AI5226" i="3"/>
  <c r="AI5227" i="3"/>
  <c r="AN5227" i="3" s="1"/>
  <c r="AI5228" i="3"/>
  <c r="AI5229" i="3"/>
  <c r="AI5230" i="3"/>
  <c r="AI5231" i="3"/>
  <c r="AI5232" i="3"/>
  <c r="AI5233" i="3"/>
  <c r="AI5234" i="3"/>
  <c r="AI5235" i="3"/>
  <c r="AI5236" i="3"/>
  <c r="AI5237" i="3"/>
  <c r="AI5238" i="3"/>
  <c r="AI5239" i="3"/>
  <c r="AI5240" i="3"/>
  <c r="AI5241" i="3"/>
  <c r="AI5242" i="3"/>
  <c r="AI5243" i="3"/>
  <c r="AI5244" i="3"/>
  <c r="AI5245" i="3"/>
  <c r="AI5246" i="3"/>
  <c r="AI5247" i="3"/>
  <c r="AI5248" i="3"/>
  <c r="AI5249" i="3"/>
  <c r="AI5250" i="3"/>
  <c r="AI5251" i="3"/>
  <c r="AI5252" i="3"/>
  <c r="AI5253" i="3"/>
  <c r="AI5254" i="3"/>
  <c r="AI5255" i="3"/>
  <c r="AI5256" i="3"/>
  <c r="AI5257" i="3"/>
  <c r="AI5258" i="3"/>
  <c r="AI5259" i="3"/>
  <c r="AI5260" i="3"/>
  <c r="AI5261" i="3"/>
  <c r="AI5262" i="3"/>
  <c r="AI5263" i="3"/>
  <c r="AI5264" i="3"/>
  <c r="AI5265" i="3"/>
  <c r="AI5266" i="3"/>
  <c r="AI5267" i="3"/>
  <c r="AI5268" i="3"/>
  <c r="AI5269" i="3"/>
  <c r="AI5270" i="3"/>
  <c r="AI5271" i="3"/>
  <c r="AI5272" i="3"/>
  <c r="AI5273" i="3"/>
  <c r="AI5274" i="3"/>
  <c r="AI5275" i="3"/>
  <c r="AN5275" i="3" s="1"/>
  <c r="AI5276" i="3"/>
  <c r="AI5277" i="3"/>
  <c r="AI5278" i="3"/>
  <c r="AI5279" i="3"/>
  <c r="AI5280" i="3"/>
  <c r="AI5281" i="3"/>
  <c r="AI5282" i="3"/>
  <c r="AI5283" i="3"/>
  <c r="AN5283" i="3" s="1"/>
  <c r="AI5284" i="3"/>
  <c r="AI5285" i="3"/>
  <c r="AI5286" i="3"/>
  <c r="AI5287" i="3"/>
  <c r="AI5288" i="3"/>
  <c r="AI5289" i="3"/>
  <c r="AI5290" i="3"/>
  <c r="AI5291" i="3"/>
  <c r="AI5292" i="3"/>
  <c r="AI5293" i="3"/>
  <c r="AI5294" i="3"/>
  <c r="AI5295" i="3"/>
  <c r="AI5296" i="3"/>
  <c r="AI5297" i="3"/>
  <c r="AI5298" i="3"/>
  <c r="AI5299" i="3"/>
  <c r="AI5300" i="3"/>
  <c r="AI5301" i="3"/>
  <c r="AI5302" i="3"/>
  <c r="AI5303" i="3"/>
  <c r="AI5304" i="3"/>
  <c r="AI5305" i="3"/>
  <c r="AI5306" i="3"/>
  <c r="AI5307" i="3"/>
  <c r="AI5308" i="3"/>
  <c r="AI5309" i="3"/>
  <c r="AI5310" i="3"/>
  <c r="AI5311" i="3"/>
  <c r="AI5312" i="3"/>
  <c r="AI5313" i="3"/>
  <c r="AI5314" i="3"/>
  <c r="AI5315" i="3"/>
  <c r="AN5315" i="3" s="1"/>
  <c r="AI5316" i="3"/>
  <c r="AI5317" i="3"/>
  <c r="AI5318" i="3"/>
  <c r="AI5319" i="3"/>
  <c r="AI5320" i="3"/>
  <c r="AI5321" i="3"/>
  <c r="AI5322" i="3"/>
  <c r="AI5323" i="3"/>
  <c r="AI5324" i="3"/>
  <c r="AI5325" i="3"/>
  <c r="AI5326" i="3"/>
  <c r="AI5327" i="3"/>
  <c r="AI5328" i="3"/>
  <c r="AI5329" i="3"/>
  <c r="AI5330" i="3"/>
  <c r="AI5331" i="3"/>
  <c r="AI5332" i="3"/>
  <c r="AI5333" i="3"/>
  <c r="AI5334" i="3"/>
  <c r="AI5335" i="3"/>
  <c r="AI5336" i="3"/>
  <c r="AI5337" i="3"/>
  <c r="AI5338" i="3"/>
  <c r="AI5339" i="3"/>
  <c r="AN5339" i="3" s="1"/>
  <c r="AI5340" i="3"/>
  <c r="AI5341" i="3"/>
  <c r="AI5342" i="3"/>
  <c r="AI5343" i="3"/>
  <c r="AI5344" i="3"/>
  <c r="AI5345" i="3"/>
  <c r="AI5346" i="3"/>
  <c r="AI5347" i="3"/>
  <c r="AN5347" i="3" s="1"/>
  <c r="AI5348" i="3"/>
  <c r="AI5349" i="3"/>
  <c r="AI5350" i="3"/>
  <c r="AI5351" i="3"/>
  <c r="AI5352" i="3"/>
  <c r="AI5353" i="3"/>
  <c r="AI5354" i="3"/>
  <c r="AI5355" i="3"/>
  <c r="AI5356" i="3"/>
  <c r="AI5357" i="3"/>
  <c r="AI5358" i="3"/>
  <c r="AI5359" i="3"/>
  <c r="AI5360" i="3"/>
  <c r="AI5361" i="3"/>
  <c r="AI5362" i="3"/>
  <c r="AI5363" i="3"/>
  <c r="AI5364" i="3"/>
  <c r="AI5365" i="3"/>
  <c r="AI5366" i="3"/>
  <c r="AI5367" i="3"/>
  <c r="AI5368" i="3"/>
  <c r="AI5369" i="3"/>
  <c r="AI5370" i="3"/>
  <c r="AI5371" i="3"/>
  <c r="AI5372" i="3"/>
  <c r="AI5373" i="3"/>
  <c r="AI5374" i="3"/>
  <c r="AI5375" i="3"/>
  <c r="AI5376" i="3"/>
  <c r="AI5377" i="3"/>
  <c r="AI5378" i="3"/>
  <c r="AI5379" i="3"/>
  <c r="AN5379" i="3" s="1"/>
  <c r="AI5380" i="3"/>
  <c r="AI5381" i="3"/>
  <c r="AI5382" i="3"/>
  <c r="AI5383" i="3"/>
  <c r="AI5384" i="3"/>
  <c r="AI5385" i="3"/>
  <c r="AI5386" i="3"/>
  <c r="AI5387" i="3"/>
  <c r="AI5388" i="3"/>
  <c r="AI5389" i="3"/>
  <c r="AI5390" i="3"/>
  <c r="AI5391" i="3"/>
  <c r="AI5392" i="3"/>
  <c r="AI5393" i="3"/>
  <c r="AI5394" i="3"/>
  <c r="AI5395" i="3"/>
  <c r="AI5396" i="3"/>
  <c r="AI5397" i="3"/>
  <c r="AI5398" i="3"/>
  <c r="AI5399" i="3"/>
  <c r="AI5400" i="3"/>
  <c r="AI5401" i="3"/>
  <c r="AI5402" i="3"/>
  <c r="AI5403" i="3"/>
  <c r="AN5403" i="3" s="1"/>
  <c r="AI5404" i="3"/>
  <c r="AI5405" i="3"/>
  <c r="AI5406" i="3"/>
  <c r="AI5407" i="3"/>
  <c r="AI5408" i="3"/>
  <c r="AI5409" i="3"/>
  <c r="AI5410" i="3"/>
  <c r="AI5411" i="3"/>
  <c r="AN5411" i="3" s="1"/>
  <c r="AI5412" i="3"/>
  <c r="AI5413" i="3"/>
  <c r="AI5414" i="3"/>
  <c r="AI5415" i="3"/>
  <c r="AI5416" i="3"/>
  <c r="AI5417" i="3"/>
  <c r="AI5418" i="3"/>
  <c r="AI5419" i="3"/>
  <c r="AI5420" i="3"/>
  <c r="AI5421" i="3"/>
  <c r="AI5422" i="3"/>
  <c r="AI5423" i="3"/>
  <c r="AI5424" i="3"/>
  <c r="AI5425" i="3"/>
  <c r="AI5426" i="3"/>
  <c r="AI5427" i="3"/>
  <c r="AI5428" i="3"/>
  <c r="AI5429" i="3"/>
  <c r="AI5430" i="3"/>
  <c r="AI5431" i="3"/>
  <c r="AI5432" i="3"/>
  <c r="AI5433" i="3"/>
  <c r="AI5434" i="3"/>
  <c r="AI5435" i="3"/>
  <c r="AI5436" i="3"/>
  <c r="AI5437" i="3"/>
  <c r="AI5438" i="3"/>
  <c r="AI5439" i="3"/>
  <c r="AI5440" i="3"/>
  <c r="AI5441" i="3"/>
  <c r="AI5442" i="3"/>
  <c r="AI5443" i="3"/>
  <c r="AN5443" i="3" s="1"/>
  <c r="AI5444" i="3"/>
  <c r="AI5445" i="3"/>
  <c r="AI5446" i="3"/>
  <c r="AI5447" i="3"/>
  <c r="AI5448" i="3"/>
  <c r="AI5449" i="3"/>
  <c r="AI5450" i="3"/>
  <c r="AI5451" i="3"/>
  <c r="AI5452" i="3"/>
  <c r="AI5453" i="3"/>
  <c r="AI5454" i="3"/>
  <c r="AI5455" i="3"/>
  <c r="AI5456" i="3"/>
  <c r="AI5457" i="3"/>
  <c r="AJ5088" i="3"/>
  <c r="AJ5089" i="3"/>
  <c r="AJ5090" i="3"/>
  <c r="AJ5091" i="3"/>
  <c r="AJ5092" i="3"/>
  <c r="AJ5093" i="3"/>
  <c r="AJ5094" i="3"/>
  <c r="AJ5095" i="3"/>
  <c r="AJ5096" i="3"/>
  <c r="AN5096" i="3" s="1"/>
  <c r="AJ5097" i="3"/>
  <c r="AJ5098" i="3"/>
  <c r="AJ5099" i="3"/>
  <c r="AJ5100" i="3"/>
  <c r="AJ5101" i="3"/>
  <c r="AJ5102" i="3"/>
  <c r="AJ5103" i="3"/>
  <c r="AJ5104" i="3"/>
  <c r="AN5104" i="3" s="1"/>
  <c r="AJ5105" i="3"/>
  <c r="AJ5106" i="3"/>
  <c r="AJ5107" i="3"/>
  <c r="AJ5108" i="3"/>
  <c r="AJ5109" i="3"/>
  <c r="AJ5110" i="3"/>
  <c r="AJ5111" i="3"/>
  <c r="AJ5112" i="3"/>
  <c r="AN5112" i="3" s="1"/>
  <c r="AJ5113" i="3"/>
  <c r="AJ5114" i="3"/>
  <c r="AJ5115" i="3"/>
  <c r="AJ5116" i="3"/>
  <c r="AJ5117" i="3"/>
  <c r="AJ5118" i="3"/>
  <c r="AJ5119" i="3"/>
  <c r="AJ5120" i="3"/>
  <c r="AN5120" i="3" s="1"/>
  <c r="AJ5121" i="3"/>
  <c r="AN5121" i="3" s="1"/>
  <c r="AJ5122" i="3"/>
  <c r="AJ5123" i="3"/>
  <c r="AJ5124" i="3"/>
  <c r="AJ5125" i="3"/>
  <c r="AJ5126" i="3"/>
  <c r="AJ5127" i="3"/>
  <c r="AJ5128" i="3"/>
  <c r="AJ5129" i="3"/>
  <c r="AN5129" i="3" s="1"/>
  <c r="AJ5130" i="3"/>
  <c r="AJ5131" i="3"/>
  <c r="AJ5132" i="3"/>
  <c r="AJ5133" i="3"/>
  <c r="AJ5134" i="3"/>
  <c r="AJ5135" i="3"/>
  <c r="AJ5136" i="3"/>
  <c r="AN5136" i="3" s="1"/>
  <c r="AJ5137" i="3"/>
  <c r="AJ5138" i="3"/>
  <c r="AJ5139" i="3"/>
  <c r="AJ5140" i="3"/>
  <c r="AJ5141" i="3"/>
  <c r="AJ5142" i="3"/>
  <c r="AJ5143" i="3"/>
  <c r="AJ5144" i="3"/>
  <c r="AN5144" i="3" s="1"/>
  <c r="AJ5145" i="3"/>
  <c r="AJ5146" i="3"/>
  <c r="AJ5147" i="3"/>
  <c r="AJ5148" i="3"/>
  <c r="AJ5149" i="3"/>
  <c r="AJ5150" i="3"/>
  <c r="AJ5151" i="3"/>
  <c r="AJ5152" i="3"/>
  <c r="AJ5153" i="3"/>
  <c r="AJ5154" i="3"/>
  <c r="AJ5155" i="3"/>
  <c r="AJ5156" i="3"/>
  <c r="AJ5157" i="3"/>
  <c r="AJ5158" i="3"/>
  <c r="AJ5159" i="3"/>
  <c r="AJ5160" i="3"/>
  <c r="AN5160" i="3" s="1"/>
  <c r="AJ5161" i="3"/>
  <c r="AN5161" i="3" s="1"/>
  <c r="AJ5162" i="3"/>
  <c r="AJ5163" i="3"/>
  <c r="AJ5164" i="3"/>
  <c r="AJ5165" i="3"/>
  <c r="AJ5166" i="3"/>
  <c r="AJ5167" i="3"/>
  <c r="AJ5168" i="3"/>
  <c r="AN5168" i="3" s="1"/>
  <c r="AJ5169" i="3"/>
  <c r="AJ5170" i="3"/>
  <c r="AJ5171" i="3"/>
  <c r="AJ5172" i="3"/>
  <c r="AJ5173" i="3"/>
  <c r="AJ5174" i="3"/>
  <c r="AJ5175" i="3"/>
  <c r="AJ5176" i="3"/>
  <c r="AN5176" i="3" s="1"/>
  <c r="AJ5177" i="3"/>
  <c r="AJ5178" i="3"/>
  <c r="AJ5179" i="3"/>
  <c r="AJ5180" i="3"/>
  <c r="AJ5181" i="3"/>
  <c r="AJ5182" i="3"/>
  <c r="AJ5183" i="3"/>
  <c r="AJ5184" i="3"/>
  <c r="AN5184" i="3" s="1"/>
  <c r="AJ5185" i="3"/>
  <c r="AN5185" i="3" s="1"/>
  <c r="AJ5186" i="3"/>
  <c r="AJ5187" i="3"/>
  <c r="AJ5188" i="3"/>
  <c r="AJ5189" i="3"/>
  <c r="AJ5190" i="3"/>
  <c r="AJ5191" i="3"/>
  <c r="AJ5192" i="3"/>
  <c r="AJ5193" i="3"/>
  <c r="AN5193" i="3" s="1"/>
  <c r="AJ5194" i="3"/>
  <c r="AJ5195" i="3"/>
  <c r="AJ5196" i="3"/>
  <c r="AJ5197" i="3"/>
  <c r="AJ5198" i="3"/>
  <c r="AJ5199" i="3"/>
  <c r="AJ5200" i="3"/>
  <c r="AN5200" i="3" s="1"/>
  <c r="AJ5201" i="3"/>
  <c r="AJ5202" i="3"/>
  <c r="AJ5203" i="3"/>
  <c r="AJ5204" i="3"/>
  <c r="AJ5205" i="3"/>
  <c r="AJ5206" i="3"/>
  <c r="AJ5207" i="3"/>
  <c r="AJ5208" i="3"/>
  <c r="AN5208" i="3" s="1"/>
  <c r="AJ5209" i="3"/>
  <c r="AJ5210" i="3"/>
  <c r="AJ5211" i="3"/>
  <c r="AJ5212" i="3"/>
  <c r="AJ5213" i="3"/>
  <c r="AJ5214" i="3"/>
  <c r="AJ5215" i="3"/>
  <c r="AJ5216" i="3"/>
  <c r="AJ5217" i="3"/>
  <c r="AJ5218" i="3"/>
  <c r="AJ5219" i="3"/>
  <c r="AJ5220" i="3"/>
  <c r="AJ5221" i="3"/>
  <c r="AJ5222" i="3"/>
  <c r="AJ5223" i="3"/>
  <c r="AJ5224" i="3"/>
  <c r="AN5224" i="3" s="1"/>
  <c r="AJ5225" i="3"/>
  <c r="AN5225" i="3" s="1"/>
  <c r="AJ5226" i="3"/>
  <c r="AJ5227" i="3"/>
  <c r="AJ5228" i="3"/>
  <c r="AJ5229" i="3"/>
  <c r="AJ5230" i="3"/>
  <c r="AJ5231" i="3"/>
  <c r="AJ5232" i="3"/>
  <c r="AN5232" i="3" s="1"/>
  <c r="AJ5233" i="3"/>
  <c r="AJ5234" i="3"/>
  <c r="AJ5235" i="3"/>
  <c r="AJ5236" i="3"/>
  <c r="AJ5237" i="3"/>
  <c r="AJ5238" i="3"/>
  <c r="AJ5239" i="3"/>
  <c r="AJ5240" i="3"/>
  <c r="AN5240" i="3" s="1"/>
  <c r="AJ5241" i="3"/>
  <c r="AJ5242" i="3"/>
  <c r="AJ5243" i="3"/>
  <c r="AJ5244" i="3"/>
  <c r="AJ5245" i="3"/>
  <c r="AJ5246" i="3"/>
  <c r="AJ5247" i="3"/>
  <c r="AJ5248" i="3"/>
  <c r="AN5248" i="3" s="1"/>
  <c r="AJ5249" i="3"/>
  <c r="AN5249" i="3" s="1"/>
  <c r="AJ5250" i="3"/>
  <c r="AJ5251" i="3"/>
  <c r="AJ5252" i="3"/>
  <c r="AJ5253" i="3"/>
  <c r="AJ5254" i="3"/>
  <c r="AJ5255" i="3"/>
  <c r="AJ5256" i="3"/>
  <c r="AJ5257" i="3"/>
  <c r="AN5257" i="3" s="1"/>
  <c r="AJ5258" i="3"/>
  <c r="AJ5259" i="3"/>
  <c r="AJ5260" i="3"/>
  <c r="AJ5261" i="3"/>
  <c r="AJ5262" i="3"/>
  <c r="AJ5263" i="3"/>
  <c r="AJ5264" i="3"/>
  <c r="AN5264" i="3" s="1"/>
  <c r="AJ5265" i="3"/>
  <c r="AJ5266" i="3"/>
  <c r="AJ5267" i="3"/>
  <c r="AJ5268" i="3"/>
  <c r="AJ5269" i="3"/>
  <c r="AJ5270" i="3"/>
  <c r="AJ5271" i="3"/>
  <c r="AJ5272" i="3"/>
  <c r="AN5272" i="3" s="1"/>
  <c r="AJ5273" i="3"/>
  <c r="AJ5274" i="3"/>
  <c r="AJ5275" i="3"/>
  <c r="AJ5276" i="3"/>
  <c r="AJ5277" i="3"/>
  <c r="AJ5278" i="3"/>
  <c r="AJ5279" i="3"/>
  <c r="AJ5280" i="3"/>
  <c r="AJ5281" i="3"/>
  <c r="AJ5282" i="3"/>
  <c r="AJ5283" i="3"/>
  <c r="AJ5284" i="3"/>
  <c r="AJ5285" i="3"/>
  <c r="AJ5286" i="3"/>
  <c r="AJ5287" i="3"/>
  <c r="AJ5288" i="3"/>
  <c r="AN5288" i="3" s="1"/>
  <c r="AJ5289" i="3"/>
  <c r="AN5289" i="3" s="1"/>
  <c r="AJ5290" i="3"/>
  <c r="AJ5291" i="3"/>
  <c r="AJ5292" i="3"/>
  <c r="AJ5293" i="3"/>
  <c r="AJ5294" i="3"/>
  <c r="AJ5295" i="3"/>
  <c r="AJ5296" i="3"/>
  <c r="AN5296" i="3" s="1"/>
  <c r="AJ5297" i="3"/>
  <c r="AJ5298" i="3"/>
  <c r="AJ5299" i="3"/>
  <c r="AJ5300" i="3"/>
  <c r="AJ5301" i="3"/>
  <c r="AJ5302" i="3"/>
  <c r="AJ5303" i="3"/>
  <c r="AJ5304" i="3"/>
  <c r="AN5304" i="3" s="1"/>
  <c r="AJ5305" i="3"/>
  <c r="AJ5306" i="3"/>
  <c r="AJ5307" i="3"/>
  <c r="AJ5308" i="3"/>
  <c r="AJ5309" i="3"/>
  <c r="AJ5310" i="3"/>
  <c r="AJ5311" i="3"/>
  <c r="AJ5312" i="3"/>
  <c r="AN5312" i="3" s="1"/>
  <c r="AJ5313" i="3"/>
  <c r="AN5313" i="3" s="1"/>
  <c r="AJ5314" i="3"/>
  <c r="AJ5315" i="3"/>
  <c r="AJ5316" i="3"/>
  <c r="AJ5317" i="3"/>
  <c r="AJ5318" i="3"/>
  <c r="AJ5319" i="3"/>
  <c r="AJ5320" i="3"/>
  <c r="AJ5321" i="3"/>
  <c r="AN5321" i="3" s="1"/>
  <c r="AJ5322" i="3"/>
  <c r="AJ5323" i="3"/>
  <c r="AJ5324" i="3"/>
  <c r="AJ5325" i="3"/>
  <c r="AJ5326" i="3"/>
  <c r="AJ5327" i="3"/>
  <c r="AJ5328" i="3"/>
  <c r="AN5328" i="3" s="1"/>
  <c r="AJ5329" i="3"/>
  <c r="AJ5330" i="3"/>
  <c r="AJ5331" i="3"/>
  <c r="AJ5332" i="3"/>
  <c r="AJ5333" i="3"/>
  <c r="AJ5334" i="3"/>
  <c r="AJ5335" i="3"/>
  <c r="AJ5336" i="3"/>
  <c r="AN5336" i="3" s="1"/>
  <c r="AJ5337" i="3"/>
  <c r="AJ5338" i="3"/>
  <c r="AJ5339" i="3"/>
  <c r="AJ5340" i="3"/>
  <c r="AJ5341" i="3"/>
  <c r="AJ5342" i="3"/>
  <c r="AJ5343" i="3"/>
  <c r="AJ5344" i="3"/>
  <c r="AJ5345" i="3"/>
  <c r="AJ5346" i="3"/>
  <c r="AJ5347" i="3"/>
  <c r="AJ5348" i="3"/>
  <c r="AJ5349" i="3"/>
  <c r="AJ5350" i="3"/>
  <c r="AJ5351" i="3"/>
  <c r="AJ5352" i="3"/>
  <c r="AN5352" i="3" s="1"/>
  <c r="AJ5353" i="3"/>
  <c r="AN5353" i="3" s="1"/>
  <c r="AJ5354" i="3"/>
  <c r="AJ5355" i="3"/>
  <c r="AJ5356" i="3"/>
  <c r="AJ5357" i="3"/>
  <c r="AJ5358" i="3"/>
  <c r="AJ5359" i="3"/>
  <c r="AJ5360" i="3"/>
  <c r="AN5360" i="3" s="1"/>
  <c r="AJ5361" i="3"/>
  <c r="AJ5362" i="3"/>
  <c r="AJ5363" i="3"/>
  <c r="AJ5364" i="3"/>
  <c r="AJ5365" i="3"/>
  <c r="AJ5366" i="3"/>
  <c r="AJ5367" i="3"/>
  <c r="AJ5368" i="3"/>
  <c r="AN5368" i="3" s="1"/>
  <c r="AJ5369" i="3"/>
  <c r="AJ5370" i="3"/>
  <c r="AJ5371" i="3"/>
  <c r="AJ5372" i="3"/>
  <c r="AJ5373" i="3"/>
  <c r="AJ5374" i="3"/>
  <c r="AJ5375" i="3"/>
  <c r="AJ5376" i="3"/>
  <c r="AN5376" i="3" s="1"/>
  <c r="AJ5377" i="3"/>
  <c r="AN5377" i="3" s="1"/>
  <c r="AJ5378" i="3"/>
  <c r="AJ5379" i="3"/>
  <c r="AJ5380" i="3"/>
  <c r="AJ5381" i="3"/>
  <c r="AJ5382" i="3"/>
  <c r="AJ5383" i="3"/>
  <c r="AJ5384" i="3"/>
  <c r="AJ5385" i="3"/>
  <c r="AN5385" i="3" s="1"/>
  <c r="AJ5386" i="3"/>
  <c r="AJ5387" i="3"/>
  <c r="AJ5388" i="3"/>
  <c r="AJ5389" i="3"/>
  <c r="AJ5390" i="3"/>
  <c r="AJ5391" i="3"/>
  <c r="AJ5392" i="3"/>
  <c r="AN5392" i="3" s="1"/>
  <c r="AJ5393" i="3"/>
  <c r="AJ5394" i="3"/>
  <c r="AJ5395" i="3"/>
  <c r="AJ5396" i="3"/>
  <c r="AJ5397" i="3"/>
  <c r="AJ5398" i="3"/>
  <c r="AJ5399" i="3"/>
  <c r="AJ5400" i="3"/>
  <c r="AN5400" i="3" s="1"/>
  <c r="AJ5401" i="3"/>
  <c r="AJ5402" i="3"/>
  <c r="AJ5403" i="3"/>
  <c r="AJ5404" i="3"/>
  <c r="AJ5405" i="3"/>
  <c r="AJ5406" i="3"/>
  <c r="AJ5407" i="3"/>
  <c r="AJ5408" i="3"/>
  <c r="AJ5409" i="3"/>
  <c r="AJ5410" i="3"/>
  <c r="AJ5411" i="3"/>
  <c r="AJ5412" i="3"/>
  <c r="AJ5413" i="3"/>
  <c r="AJ5414" i="3"/>
  <c r="AJ5415" i="3"/>
  <c r="AJ5416" i="3"/>
  <c r="AN5416" i="3" s="1"/>
  <c r="AJ5417" i="3"/>
  <c r="AN5417" i="3" s="1"/>
  <c r="AJ5418" i="3"/>
  <c r="AJ5419" i="3"/>
  <c r="AJ5420" i="3"/>
  <c r="AJ5421" i="3"/>
  <c r="AJ5422" i="3"/>
  <c r="AJ5423" i="3"/>
  <c r="AJ5424" i="3"/>
  <c r="AN5424" i="3" s="1"/>
  <c r="AJ5425" i="3"/>
  <c r="AJ5426" i="3"/>
  <c r="AJ5427" i="3"/>
  <c r="AJ5428" i="3"/>
  <c r="AJ5429" i="3"/>
  <c r="AJ5430" i="3"/>
  <c r="AJ5431" i="3"/>
  <c r="AJ5432" i="3"/>
  <c r="AN5432" i="3" s="1"/>
  <c r="AJ5433" i="3"/>
  <c r="AJ5434" i="3"/>
  <c r="AJ5435" i="3"/>
  <c r="AJ5436" i="3"/>
  <c r="AJ5437" i="3"/>
  <c r="AJ5438" i="3"/>
  <c r="AJ5439" i="3"/>
  <c r="AJ5440" i="3"/>
  <c r="AN5440" i="3" s="1"/>
  <c r="AJ5441" i="3"/>
  <c r="AN5441" i="3" s="1"/>
  <c r="AJ5442" i="3"/>
  <c r="AJ5443" i="3"/>
  <c r="AJ5444" i="3"/>
  <c r="AJ5445" i="3"/>
  <c r="AJ5446" i="3"/>
  <c r="AJ5447" i="3"/>
  <c r="AJ5448" i="3"/>
  <c r="AJ5449" i="3"/>
  <c r="AN5449" i="3" s="1"/>
  <c r="AJ5450" i="3"/>
  <c r="AJ5451" i="3"/>
  <c r="AJ5452" i="3"/>
  <c r="AJ5453" i="3"/>
  <c r="AJ5454" i="3"/>
  <c r="AJ5455" i="3"/>
  <c r="AJ5456" i="3"/>
  <c r="AN5456" i="3" s="1"/>
  <c r="AJ5457" i="3"/>
  <c r="AN5457" i="3" s="1"/>
  <c r="AK5088" i="3"/>
  <c r="AK5089" i="3"/>
  <c r="AK5090" i="3"/>
  <c r="AK5091" i="3"/>
  <c r="AK5092" i="3"/>
  <c r="AK5093" i="3"/>
  <c r="AK5094" i="3"/>
  <c r="AN5094" i="3" s="1"/>
  <c r="AK5095" i="3"/>
  <c r="AK5096" i="3"/>
  <c r="AK5097" i="3"/>
  <c r="AK5098" i="3"/>
  <c r="AK5099" i="3"/>
  <c r="AK5100" i="3"/>
  <c r="AK5101" i="3"/>
  <c r="AK5102" i="3"/>
  <c r="AN5102" i="3" s="1"/>
  <c r="AK5103" i="3"/>
  <c r="AK5104" i="3"/>
  <c r="AK5105" i="3"/>
  <c r="AK5106" i="3"/>
  <c r="AK5107" i="3"/>
  <c r="AK5108" i="3"/>
  <c r="AK5109" i="3"/>
  <c r="AK5110" i="3"/>
  <c r="AN5110" i="3" s="1"/>
  <c r="AK5111" i="3"/>
  <c r="AN5111" i="3" s="1"/>
  <c r="AK5112" i="3"/>
  <c r="AK5113" i="3"/>
  <c r="AK5114" i="3"/>
  <c r="AK5115" i="3"/>
  <c r="AK5116" i="3"/>
  <c r="AK5117" i="3"/>
  <c r="AK5118" i="3"/>
  <c r="AN5118" i="3" s="1"/>
  <c r="AK5119" i="3"/>
  <c r="AK5120" i="3"/>
  <c r="AK5121" i="3"/>
  <c r="AK5122" i="3"/>
  <c r="AK5123" i="3"/>
  <c r="AK5124" i="3"/>
  <c r="AK5125" i="3"/>
  <c r="AK5126" i="3"/>
  <c r="AN5126" i="3" s="1"/>
  <c r="AK5127" i="3"/>
  <c r="AK5128" i="3"/>
  <c r="AK5129" i="3"/>
  <c r="AK5130" i="3"/>
  <c r="AK5131" i="3"/>
  <c r="AK5132" i="3"/>
  <c r="AK5133" i="3"/>
  <c r="AK5134" i="3"/>
  <c r="AN5134" i="3" s="1"/>
  <c r="AK5135" i="3"/>
  <c r="AN5135" i="3" s="1"/>
  <c r="AK5136" i="3"/>
  <c r="AK5137" i="3"/>
  <c r="AK5138" i="3"/>
  <c r="AK5139" i="3"/>
  <c r="AK5140" i="3"/>
  <c r="AK5141" i="3"/>
  <c r="AK5142" i="3"/>
  <c r="AN5142" i="3" s="1"/>
  <c r="AK5143" i="3"/>
  <c r="AN5143" i="3" s="1"/>
  <c r="AK5144" i="3"/>
  <c r="AK5145" i="3"/>
  <c r="AK5146" i="3"/>
  <c r="AK5147" i="3"/>
  <c r="AK5148" i="3"/>
  <c r="AK5149" i="3"/>
  <c r="AK5150" i="3"/>
  <c r="AN5150" i="3" s="1"/>
  <c r="AK5151" i="3"/>
  <c r="AK5152" i="3"/>
  <c r="AK5153" i="3"/>
  <c r="AK5154" i="3"/>
  <c r="AK5155" i="3"/>
  <c r="AK5156" i="3"/>
  <c r="AK5157" i="3"/>
  <c r="AK5158" i="3"/>
  <c r="AN5158" i="3" s="1"/>
  <c r="AK5159" i="3"/>
  <c r="AK5160" i="3"/>
  <c r="AK5161" i="3"/>
  <c r="AK5162" i="3"/>
  <c r="AK5163" i="3"/>
  <c r="AK5164" i="3"/>
  <c r="AK5165" i="3"/>
  <c r="AK5166" i="3"/>
  <c r="AN5166" i="3" s="1"/>
  <c r="AK5167" i="3"/>
  <c r="AK5168" i="3"/>
  <c r="AK5169" i="3"/>
  <c r="AK5170" i="3"/>
  <c r="AK5171" i="3"/>
  <c r="AK5172" i="3"/>
  <c r="AK5173" i="3"/>
  <c r="AK5174" i="3"/>
  <c r="AN5174" i="3" s="1"/>
  <c r="AK5175" i="3"/>
  <c r="AN5175" i="3" s="1"/>
  <c r="AK5176" i="3"/>
  <c r="AK5177" i="3"/>
  <c r="AK5178" i="3"/>
  <c r="AK5179" i="3"/>
  <c r="AK5180" i="3"/>
  <c r="AK5181" i="3"/>
  <c r="AK5182" i="3"/>
  <c r="AN5182" i="3" s="1"/>
  <c r="AK5183" i="3"/>
  <c r="AK5184" i="3"/>
  <c r="AK5185" i="3"/>
  <c r="AK5186" i="3"/>
  <c r="AK5187" i="3"/>
  <c r="AK5188" i="3"/>
  <c r="AK5189" i="3"/>
  <c r="AK5190" i="3"/>
  <c r="AN5190" i="3" s="1"/>
  <c r="AK5191" i="3"/>
  <c r="AK5192" i="3"/>
  <c r="AK5193" i="3"/>
  <c r="AK5194" i="3"/>
  <c r="AK5195" i="3"/>
  <c r="AK5196" i="3"/>
  <c r="AK5197" i="3"/>
  <c r="AK5198" i="3"/>
  <c r="AN5198" i="3" s="1"/>
  <c r="AK5199" i="3"/>
  <c r="AN5199" i="3" s="1"/>
  <c r="AK5200" i="3"/>
  <c r="AK5201" i="3"/>
  <c r="AK5202" i="3"/>
  <c r="AK5203" i="3"/>
  <c r="AK5204" i="3"/>
  <c r="AK5205" i="3"/>
  <c r="AK5206" i="3"/>
  <c r="AN5206" i="3" s="1"/>
  <c r="AK5207" i="3"/>
  <c r="AN5207" i="3" s="1"/>
  <c r="AK5208" i="3"/>
  <c r="AK5209" i="3"/>
  <c r="AK5210" i="3"/>
  <c r="AK5211" i="3"/>
  <c r="AK5212" i="3"/>
  <c r="AK5213" i="3"/>
  <c r="AK5214" i="3"/>
  <c r="AN5214" i="3" s="1"/>
  <c r="AK5215" i="3"/>
  <c r="AK5216" i="3"/>
  <c r="AK5217" i="3"/>
  <c r="AK5218" i="3"/>
  <c r="AK5219" i="3"/>
  <c r="AK5220" i="3"/>
  <c r="AK5221" i="3"/>
  <c r="AK5222" i="3"/>
  <c r="AN5222" i="3" s="1"/>
  <c r="AK5223" i="3"/>
  <c r="AK5224" i="3"/>
  <c r="AK5225" i="3"/>
  <c r="AK5226" i="3"/>
  <c r="AK5227" i="3"/>
  <c r="AK5228" i="3"/>
  <c r="AK5229" i="3"/>
  <c r="AK5230" i="3"/>
  <c r="AN5230" i="3" s="1"/>
  <c r="AK5231" i="3"/>
  <c r="AK5232" i="3"/>
  <c r="AK5233" i="3"/>
  <c r="AK5234" i="3"/>
  <c r="AK5235" i="3"/>
  <c r="AK5236" i="3"/>
  <c r="AK5237" i="3"/>
  <c r="AK5238" i="3"/>
  <c r="AN5238" i="3" s="1"/>
  <c r="AK5239" i="3"/>
  <c r="AN5239" i="3" s="1"/>
  <c r="AK5240" i="3"/>
  <c r="AK5241" i="3"/>
  <c r="AK5242" i="3"/>
  <c r="AK5243" i="3"/>
  <c r="AK5244" i="3"/>
  <c r="AK5245" i="3"/>
  <c r="AK5246" i="3"/>
  <c r="AN5246" i="3" s="1"/>
  <c r="AK5247" i="3"/>
  <c r="AK5248" i="3"/>
  <c r="AK5249" i="3"/>
  <c r="AK5250" i="3"/>
  <c r="AK5251" i="3"/>
  <c r="AK5252" i="3"/>
  <c r="AK5253" i="3"/>
  <c r="AK5254" i="3"/>
  <c r="AN5254" i="3" s="1"/>
  <c r="AK5255" i="3"/>
  <c r="AK5256" i="3"/>
  <c r="AK5257" i="3"/>
  <c r="AK5258" i="3"/>
  <c r="AK5259" i="3"/>
  <c r="AK5260" i="3"/>
  <c r="AK5261" i="3"/>
  <c r="AK5262" i="3"/>
  <c r="AN5262" i="3" s="1"/>
  <c r="AK5263" i="3"/>
  <c r="AN5263" i="3" s="1"/>
  <c r="AK5264" i="3"/>
  <c r="AK5265" i="3"/>
  <c r="AK5266" i="3"/>
  <c r="AK5267" i="3"/>
  <c r="AK5268" i="3"/>
  <c r="AK5269" i="3"/>
  <c r="AK5270" i="3"/>
  <c r="AN5270" i="3" s="1"/>
  <c r="AK5271" i="3"/>
  <c r="AN5271" i="3" s="1"/>
  <c r="AK5272" i="3"/>
  <c r="AK5273" i="3"/>
  <c r="AK5274" i="3"/>
  <c r="AK5275" i="3"/>
  <c r="AK5276" i="3"/>
  <c r="AK5277" i="3"/>
  <c r="AK5278" i="3"/>
  <c r="AN5278" i="3" s="1"/>
  <c r="AK5279" i="3"/>
  <c r="AK5280" i="3"/>
  <c r="AK5281" i="3"/>
  <c r="AK5282" i="3"/>
  <c r="AK5283" i="3"/>
  <c r="AK5284" i="3"/>
  <c r="AK5285" i="3"/>
  <c r="AK5286" i="3"/>
  <c r="AN5286" i="3" s="1"/>
  <c r="AK5287" i="3"/>
  <c r="AK5288" i="3"/>
  <c r="AK5289" i="3"/>
  <c r="AK5290" i="3"/>
  <c r="AK5291" i="3"/>
  <c r="AK5292" i="3"/>
  <c r="AK5293" i="3"/>
  <c r="AK5294" i="3"/>
  <c r="AN5294" i="3" s="1"/>
  <c r="AK5295" i="3"/>
  <c r="AK5296" i="3"/>
  <c r="AK5297" i="3"/>
  <c r="AK5298" i="3"/>
  <c r="AK5299" i="3"/>
  <c r="AK5300" i="3"/>
  <c r="AK5301" i="3"/>
  <c r="AK5302" i="3"/>
  <c r="AN5302" i="3" s="1"/>
  <c r="AK5303" i="3"/>
  <c r="AN5303" i="3" s="1"/>
  <c r="AK5304" i="3"/>
  <c r="AK5305" i="3"/>
  <c r="AK5306" i="3"/>
  <c r="AK5307" i="3"/>
  <c r="AK5308" i="3"/>
  <c r="AK5309" i="3"/>
  <c r="AK5310" i="3"/>
  <c r="AN5310" i="3" s="1"/>
  <c r="AK5311" i="3"/>
  <c r="AK5312" i="3"/>
  <c r="AK5313" i="3"/>
  <c r="AK5314" i="3"/>
  <c r="AK5315" i="3"/>
  <c r="AK5316" i="3"/>
  <c r="AK5317" i="3"/>
  <c r="AK5318" i="3"/>
  <c r="AN5318" i="3" s="1"/>
  <c r="AK5319" i="3"/>
  <c r="AK5320" i="3"/>
  <c r="AK5321" i="3"/>
  <c r="AK5322" i="3"/>
  <c r="AK5323" i="3"/>
  <c r="AK5324" i="3"/>
  <c r="AK5325" i="3"/>
  <c r="AK5326" i="3"/>
  <c r="AN5326" i="3" s="1"/>
  <c r="AK5327" i="3"/>
  <c r="AN5327" i="3" s="1"/>
  <c r="AK5328" i="3"/>
  <c r="AK5329" i="3"/>
  <c r="AK5330" i="3"/>
  <c r="AK5331" i="3"/>
  <c r="AK5332" i="3"/>
  <c r="AK5333" i="3"/>
  <c r="AK5334" i="3"/>
  <c r="AN5334" i="3" s="1"/>
  <c r="AK5335" i="3"/>
  <c r="AN5335" i="3" s="1"/>
  <c r="AK5336" i="3"/>
  <c r="AK5337" i="3"/>
  <c r="AK5338" i="3"/>
  <c r="AK5339" i="3"/>
  <c r="AK5340" i="3"/>
  <c r="AK5341" i="3"/>
  <c r="AK5342" i="3"/>
  <c r="AN5342" i="3" s="1"/>
  <c r="AK5343" i="3"/>
  <c r="AK5344" i="3"/>
  <c r="AK5345" i="3"/>
  <c r="AK5346" i="3"/>
  <c r="AK5347" i="3"/>
  <c r="AK5348" i="3"/>
  <c r="AK5349" i="3"/>
  <c r="AK5350" i="3"/>
  <c r="AN5350" i="3" s="1"/>
  <c r="AK5351" i="3"/>
  <c r="AK5352" i="3"/>
  <c r="AK5353" i="3"/>
  <c r="AK5354" i="3"/>
  <c r="AK5355" i="3"/>
  <c r="AK5356" i="3"/>
  <c r="AK5357" i="3"/>
  <c r="AK5358" i="3"/>
  <c r="AN5358" i="3" s="1"/>
  <c r="AK5359" i="3"/>
  <c r="AK5360" i="3"/>
  <c r="AK5361" i="3"/>
  <c r="AK5362" i="3"/>
  <c r="AK5363" i="3"/>
  <c r="AK5364" i="3"/>
  <c r="AK5365" i="3"/>
  <c r="AK5366" i="3"/>
  <c r="AN5366" i="3" s="1"/>
  <c r="AK5367" i="3"/>
  <c r="AN5367" i="3" s="1"/>
  <c r="AK5368" i="3"/>
  <c r="AK5369" i="3"/>
  <c r="AK5370" i="3"/>
  <c r="AK5371" i="3"/>
  <c r="AK5372" i="3"/>
  <c r="AK5373" i="3"/>
  <c r="AK5374" i="3"/>
  <c r="AN5374" i="3" s="1"/>
  <c r="AK5375" i="3"/>
  <c r="AK5376" i="3"/>
  <c r="AK5377" i="3"/>
  <c r="AK5378" i="3"/>
  <c r="AK5379" i="3"/>
  <c r="AK5380" i="3"/>
  <c r="AK5381" i="3"/>
  <c r="AK5382" i="3"/>
  <c r="AN5382" i="3" s="1"/>
  <c r="AK5383" i="3"/>
  <c r="AK5384" i="3"/>
  <c r="AK5385" i="3"/>
  <c r="AK5386" i="3"/>
  <c r="AK5387" i="3"/>
  <c r="AK5388" i="3"/>
  <c r="AK5389" i="3"/>
  <c r="AK5390" i="3"/>
  <c r="AN5390" i="3" s="1"/>
  <c r="AK5391" i="3"/>
  <c r="AN5391" i="3" s="1"/>
  <c r="AK5392" i="3"/>
  <c r="AK5393" i="3"/>
  <c r="AK5394" i="3"/>
  <c r="AK5395" i="3"/>
  <c r="AK5396" i="3"/>
  <c r="AK5397" i="3"/>
  <c r="AK5398" i="3"/>
  <c r="AN5398" i="3" s="1"/>
  <c r="AK5399" i="3"/>
  <c r="AN5399" i="3" s="1"/>
  <c r="AK5400" i="3"/>
  <c r="AK5401" i="3"/>
  <c r="AK5402" i="3"/>
  <c r="AK5403" i="3"/>
  <c r="AK5404" i="3"/>
  <c r="AK5405" i="3"/>
  <c r="AK5406" i="3"/>
  <c r="AN5406" i="3" s="1"/>
  <c r="AK5407" i="3"/>
  <c r="AK5408" i="3"/>
  <c r="AK5409" i="3"/>
  <c r="AK5410" i="3"/>
  <c r="AK5411" i="3"/>
  <c r="AK5412" i="3"/>
  <c r="AK5413" i="3"/>
  <c r="AK5414" i="3"/>
  <c r="AN5414" i="3" s="1"/>
  <c r="AK5415" i="3"/>
  <c r="AK5416" i="3"/>
  <c r="AK5417" i="3"/>
  <c r="AK5418" i="3"/>
  <c r="AK5419" i="3"/>
  <c r="AK5420" i="3"/>
  <c r="AK5421" i="3"/>
  <c r="AK5422" i="3"/>
  <c r="AN5422" i="3" s="1"/>
  <c r="AK5423" i="3"/>
  <c r="AK5424" i="3"/>
  <c r="AK5425" i="3"/>
  <c r="AK5426" i="3"/>
  <c r="AK5427" i="3"/>
  <c r="AK5428" i="3"/>
  <c r="AK5429" i="3"/>
  <c r="AK5430" i="3"/>
  <c r="AN5430" i="3" s="1"/>
  <c r="AK5431" i="3"/>
  <c r="AN5431" i="3" s="1"/>
  <c r="AK5432" i="3"/>
  <c r="AK5433" i="3"/>
  <c r="AK5434" i="3"/>
  <c r="AK5435" i="3"/>
  <c r="AK5436" i="3"/>
  <c r="AK5437" i="3"/>
  <c r="AK5438" i="3"/>
  <c r="AN5438" i="3" s="1"/>
  <c r="AK5439" i="3"/>
  <c r="AK5440" i="3"/>
  <c r="AK5441" i="3"/>
  <c r="AK5442" i="3"/>
  <c r="AK5443" i="3"/>
  <c r="AK5444" i="3"/>
  <c r="AK5445" i="3"/>
  <c r="AK5446" i="3"/>
  <c r="AN5446" i="3" s="1"/>
  <c r="AK5447" i="3"/>
  <c r="AK5448" i="3"/>
  <c r="AK5449" i="3"/>
  <c r="AK5450" i="3"/>
  <c r="AK5451" i="3"/>
  <c r="AK5452" i="3"/>
  <c r="AK5453" i="3"/>
  <c r="AK5454" i="3"/>
  <c r="AN5454" i="3" s="1"/>
  <c r="AK5455" i="3"/>
  <c r="AK5456" i="3"/>
  <c r="AK5457" i="3"/>
  <c r="AL5088" i="3"/>
  <c r="AL5089" i="3"/>
  <c r="AL5090" i="3"/>
  <c r="AL5091" i="3"/>
  <c r="AL5092" i="3"/>
  <c r="AN5092" i="3" s="1"/>
  <c r="AL5093" i="3"/>
  <c r="AL5094" i="3"/>
  <c r="AL5095" i="3"/>
  <c r="AL5096" i="3"/>
  <c r="AL5097" i="3"/>
  <c r="AL5098" i="3"/>
  <c r="AL5099" i="3"/>
  <c r="AL5100" i="3"/>
  <c r="AN5100" i="3" s="1"/>
  <c r="AL5101" i="3"/>
  <c r="AL5102" i="3"/>
  <c r="AL5103" i="3"/>
  <c r="AL5104" i="3"/>
  <c r="AL5105" i="3"/>
  <c r="AL5106" i="3"/>
  <c r="AL5107" i="3"/>
  <c r="AL5108" i="3"/>
  <c r="AN5108" i="3" s="1"/>
  <c r="AL5109" i="3"/>
  <c r="AN5109" i="3" s="1"/>
  <c r="AL5110" i="3"/>
  <c r="AL5111" i="3"/>
  <c r="AL5112" i="3"/>
  <c r="AL5113" i="3"/>
  <c r="AL5114" i="3"/>
  <c r="AL5115" i="3"/>
  <c r="AL5116" i="3"/>
  <c r="AN5116" i="3" s="1"/>
  <c r="AL5117" i="3"/>
  <c r="AN5117" i="3" s="1"/>
  <c r="AL5118" i="3"/>
  <c r="AL5119" i="3"/>
  <c r="AL5120" i="3"/>
  <c r="AL5121" i="3"/>
  <c r="AL5122" i="3"/>
  <c r="AL5123" i="3"/>
  <c r="AL5124" i="3"/>
  <c r="AN5124" i="3" s="1"/>
  <c r="AL5125" i="3"/>
  <c r="AL5126" i="3"/>
  <c r="AL5127" i="3"/>
  <c r="AL5128" i="3"/>
  <c r="AL5129" i="3"/>
  <c r="AL5130" i="3"/>
  <c r="AL5131" i="3"/>
  <c r="AL5132" i="3"/>
  <c r="AN5132" i="3" s="1"/>
  <c r="AL5133" i="3"/>
  <c r="AL5134" i="3"/>
  <c r="AL5135" i="3"/>
  <c r="AL5136" i="3"/>
  <c r="AL5137" i="3"/>
  <c r="AL5138" i="3"/>
  <c r="AL5139" i="3"/>
  <c r="AL5140" i="3"/>
  <c r="AN5140" i="3" s="1"/>
  <c r="AL5141" i="3"/>
  <c r="AL5142" i="3"/>
  <c r="AL5143" i="3"/>
  <c r="AL5144" i="3"/>
  <c r="AL5145" i="3"/>
  <c r="AL5146" i="3"/>
  <c r="AL5147" i="3"/>
  <c r="AL5148" i="3"/>
  <c r="AN5148" i="3" s="1"/>
  <c r="AL5149" i="3"/>
  <c r="AN5149" i="3" s="1"/>
  <c r="AL5150" i="3"/>
  <c r="AL5151" i="3"/>
  <c r="AL5152" i="3"/>
  <c r="AL5153" i="3"/>
  <c r="AL5154" i="3"/>
  <c r="AL5155" i="3"/>
  <c r="AL5156" i="3"/>
  <c r="AN5156" i="3" s="1"/>
  <c r="AL5157" i="3"/>
  <c r="AL5158" i="3"/>
  <c r="AL5159" i="3"/>
  <c r="AL5160" i="3"/>
  <c r="AL5161" i="3"/>
  <c r="AL5162" i="3"/>
  <c r="AL5163" i="3"/>
  <c r="AL5164" i="3"/>
  <c r="AN5164" i="3" s="1"/>
  <c r="AL5165" i="3"/>
  <c r="AL5166" i="3"/>
  <c r="AL5167" i="3"/>
  <c r="AL5168" i="3"/>
  <c r="AL5169" i="3"/>
  <c r="AL5170" i="3"/>
  <c r="AL5171" i="3"/>
  <c r="AL5172" i="3"/>
  <c r="AN5172" i="3" s="1"/>
  <c r="AL5173" i="3"/>
  <c r="AN5173" i="3" s="1"/>
  <c r="AL5174" i="3"/>
  <c r="AL5175" i="3"/>
  <c r="AL5176" i="3"/>
  <c r="AL5177" i="3"/>
  <c r="AL5178" i="3"/>
  <c r="AL5179" i="3"/>
  <c r="AL5180" i="3"/>
  <c r="AN5180" i="3" s="1"/>
  <c r="AL5181" i="3"/>
  <c r="AN5181" i="3" s="1"/>
  <c r="AL5182" i="3"/>
  <c r="AL5183" i="3"/>
  <c r="AL5184" i="3"/>
  <c r="AL5185" i="3"/>
  <c r="AL5186" i="3"/>
  <c r="AL5187" i="3"/>
  <c r="AL5188" i="3"/>
  <c r="AN5188" i="3" s="1"/>
  <c r="AL5189" i="3"/>
  <c r="AL5190" i="3"/>
  <c r="AL5191" i="3"/>
  <c r="AL5192" i="3"/>
  <c r="AL5193" i="3"/>
  <c r="AL5194" i="3"/>
  <c r="AL5195" i="3"/>
  <c r="AL5196" i="3"/>
  <c r="AN5196" i="3" s="1"/>
  <c r="AL5197" i="3"/>
  <c r="AL5198" i="3"/>
  <c r="AL5199" i="3"/>
  <c r="AL5200" i="3"/>
  <c r="AL5201" i="3"/>
  <c r="AL5202" i="3"/>
  <c r="AL5203" i="3"/>
  <c r="AL5204" i="3"/>
  <c r="AN5204" i="3" s="1"/>
  <c r="AL5205" i="3"/>
  <c r="AL5206" i="3"/>
  <c r="AL5207" i="3"/>
  <c r="AL5208" i="3"/>
  <c r="AL5209" i="3"/>
  <c r="AL5210" i="3"/>
  <c r="AL5211" i="3"/>
  <c r="AL5212" i="3"/>
  <c r="AN5212" i="3" s="1"/>
  <c r="AL5213" i="3"/>
  <c r="AN5213" i="3" s="1"/>
  <c r="AL5214" i="3"/>
  <c r="AL5215" i="3"/>
  <c r="AL5216" i="3"/>
  <c r="AL5217" i="3"/>
  <c r="AL5218" i="3"/>
  <c r="AL5219" i="3"/>
  <c r="AL5220" i="3"/>
  <c r="AN5220" i="3" s="1"/>
  <c r="AL5221" i="3"/>
  <c r="AL5222" i="3"/>
  <c r="AL5223" i="3"/>
  <c r="AL5224" i="3"/>
  <c r="AL5225" i="3"/>
  <c r="AL5226" i="3"/>
  <c r="AL5227" i="3"/>
  <c r="AL5228" i="3"/>
  <c r="AN5228" i="3" s="1"/>
  <c r="AL5229" i="3"/>
  <c r="AL5230" i="3"/>
  <c r="AL5231" i="3"/>
  <c r="AL5232" i="3"/>
  <c r="AL5233" i="3"/>
  <c r="AL5234" i="3"/>
  <c r="AL5235" i="3"/>
  <c r="AL5236" i="3"/>
  <c r="AN5236" i="3" s="1"/>
  <c r="AL5237" i="3"/>
  <c r="AN5237" i="3" s="1"/>
  <c r="AL5238" i="3"/>
  <c r="AL5239" i="3"/>
  <c r="AL5240" i="3"/>
  <c r="AL5241" i="3"/>
  <c r="AL5242" i="3"/>
  <c r="AL5243" i="3"/>
  <c r="AL5244" i="3"/>
  <c r="AN5244" i="3" s="1"/>
  <c r="AL5245" i="3"/>
  <c r="AN5245" i="3" s="1"/>
  <c r="AL5246" i="3"/>
  <c r="AL5247" i="3"/>
  <c r="AL5248" i="3"/>
  <c r="AL5249" i="3"/>
  <c r="AL5250" i="3"/>
  <c r="AL5251" i="3"/>
  <c r="AL5252" i="3"/>
  <c r="AN5252" i="3" s="1"/>
  <c r="AL5253" i="3"/>
  <c r="AL5254" i="3"/>
  <c r="AL5255" i="3"/>
  <c r="AL5256" i="3"/>
  <c r="AL5257" i="3"/>
  <c r="AL5258" i="3"/>
  <c r="AL5259" i="3"/>
  <c r="AL5260" i="3"/>
  <c r="AN5260" i="3" s="1"/>
  <c r="AL5261" i="3"/>
  <c r="AL5262" i="3"/>
  <c r="AL5263" i="3"/>
  <c r="AL5264" i="3"/>
  <c r="AL5265" i="3"/>
  <c r="AL5266" i="3"/>
  <c r="AL5267" i="3"/>
  <c r="AL5268" i="3"/>
  <c r="AN5268" i="3" s="1"/>
  <c r="AL5269" i="3"/>
  <c r="AL5270" i="3"/>
  <c r="AL5271" i="3"/>
  <c r="AL5272" i="3"/>
  <c r="AL5273" i="3"/>
  <c r="AL5274" i="3"/>
  <c r="AL5275" i="3"/>
  <c r="AL5276" i="3"/>
  <c r="AN5276" i="3" s="1"/>
  <c r="AL5277" i="3"/>
  <c r="AN5277" i="3" s="1"/>
  <c r="AL5278" i="3"/>
  <c r="AL5279" i="3"/>
  <c r="AL5280" i="3"/>
  <c r="AL5281" i="3"/>
  <c r="AL5282" i="3"/>
  <c r="AL5283" i="3"/>
  <c r="AL5284" i="3"/>
  <c r="AN5284" i="3" s="1"/>
  <c r="AL5285" i="3"/>
  <c r="AL5286" i="3"/>
  <c r="AL5287" i="3"/>
  <c r="AL5288" i="3"/>
  <c r="AL5289" i="3"/>
  <c r="AL5290" i="3"/>
  <c r="AL5291" i="3"/>
  <c r="AL5292" i="3"/>
  <c r="AN5292" i="3" s="1"/>
  <c r="AL5293" i="3"/>
  <c r="AL5294" i="3"/>
  <c r="AL5295" i="3"/>
  <c r="AL5296" i="3"/>
  <c r="AL5297" i="3"/>
  <c r="AL5298" i="3"/>
  <c r="AL5299" i="3"/>
  <c r="AL5300" i="3"/>
  <c r="AN5300" i="3" s="1"/>
  <c r="AL5301" i="3"/>
  <c r="AN5301" i="3" s="1"/>
  <c r="AL5302" i="3"/>
  <c r="AL5303" i="3"/>
  <c r="AL5304" i="3"/>
  <c r="AL5305" i="3"/>
  <c r="AL5306" i="3"/>
  <c r="AL5307" i="3"/>
  <c r="AL5308" i="3"/>
  <c r="AN5308" i="3" s="1"/>
  <c r="AL5309" i="3"/>
  <c r="AN5309" i="3" s="1"/>
  <c r="AL5310" i="3"/>
  <c r="AL5311" i="3"/>
  <c r="AL5312" i="3"/>
  <c r="AL5313" i="3"/>
  <c r="AL5314" i="3"/>
  <c r="AL5315" i="3"/>
  <c r="AL5316" i="3"/>
  <c r="AN5316" i="3" s="1"/>
  <c r="AL5317" i="3"/>
  <c r="AL5318" i="3"/>
  <c r="AL5319" i="3"/>
  <c r="AL5320" i="3"/>
  <c r="AL5321" i="3"/>
  <c r="AL5322" i="3"/>
  <c r="AL5323" i="3"/>
  <c r="AL5324" i="3"/>
  <c r="AN5324" i="3" s="1"/>
  <c r="AL5325" i="3"/>
  <c r="AL5326" i="3"/>
  <c r="AL5327" i="3"/>
  <c r="AL5328" i="3"/>
  <c r="AL5329" i="3"/>
  <c r="AL5330" i="3"/>
  <c r="AL5331" i="3"/>
  <c r="AL5332" i="3"/>
  <c r="AN5332" i="3" s="1"/>
  <c r="AL5333" i="3"/>
  <c r="AL5334" i="3"/>
  <c r="AL5335" i="3"/>
  <c r="AL5336" i="3"/>
  <c r="AL5337" i="3"/>
  <c r="AL5338" i="3"/>
  <c r="AL5339" i="3"/>
  <c r="AL5340" i="3"/>
  <c r="AN5340" i="3" s="1"/>
  <c r="AL5341" i="3"/>
  <c r="AN5341" i="3" s="1"/>
  <c r="AL5342" i="3"/>
  <c r="AL5343" i="3"/>
  <c r="AL5344" i="3"/>
  <c r="AL5345" i="3"/>
  <c r="AL5346" i="3"/>
  <c r="AL5347" i="3"/>
  <c r="AL5348" i="3"/>
  <c r="AN5348" i="3" s="1"/>
  <c r="AL5349" i="3"/>
  <c r="AL5350" i="3"/>
  <c r="AL5351" i="3"/>
  <c r="AL5352" i="3"/>
  <c r="AL5353" i="3"/>
  <c r="AL5354" i="3"/>
  <c r="AL5355" i="3"/>
  <c r="AL5356" i="3"/>
  <c r="AN5356" i="3" s="1"/>
  <c r="AL5357" i="3"/>
  <c r="AL5358" i="3"/>
  <c r="AL5359" i="3"/>
  <c r="AL5360" i="3"/>
  <c r="AL5361" i="3"/>
  <c r="AL5362" i="3"/>
  <c r="AL5363" i="3"/>
  <c r="AL5364" i="3"/>
  <c r="AN5364" i="3" s="1"/>
  <c r="AL5365" i="3"/>
  <c r="AN5365" i="3" s="1"/>
  <c r="AL5366" i="3"/>
  <c r="AL5367" i="3"/>
  <c r="AL5368" i="3"/>
  <c r="AL5369" i="3"/>
  <c r="AL5370" i="3"/>
  <c r="AL5371" i="3"/>
  <c r="AL5372" i="3"/>
  <c r="AN5372" i="3" s="1"/>
  <c r="AL5373" i="3"/>
  <c r="AN5373" i="3" s="1"/>
  <c r="AL5374" i="3"/>
  <c r="AL5375" i="3"/>
  <c r="AL5376" i="3"/>
  <c r="AL5377" i="3"/>
  <c r="AL5378" i="3"/>
  <c r="AL5379" i="3"/>
  <c r="AL5380" i="3"/>
  <c r="AN5380" i="3" s="1"/>
  <c r="AL5381" i="3"/>
  <c r="AL5382" i="3"/>
  <c r="AL5383" i="3"/>
  <c r="AL5384" i="3"/>
  <c r="AL5385" i="3"/>
  <c r="AL5386" i="3"/>
  <c r="AL5387" i="3"/>
  <c r="AL5388" i="3"/>
  <c r="AN5388" i="3" s="1"/>
  <c r="AL5389" i="3"/>
  <c r="AL5390" i="3"/>
  <c r="AL5391" i="3"/>
  <c r="AL5392" i="3"/>
  <c r="AL5393" i="3"/>
  <c r="AL5394" i="3"/>
  <c r="AL5395" i="3"/>
  <c r="AL5396" i="3"/>
  <c r="AN5396" i="3" s="1"/>
  <c r="AL5397" i="3"/>
  <c r="AL5398" i="3"/>
  <c r="AL5399" i="3"/>
  <c r="AL5400" i="3"/>
  <c r="AL5401" i="3"/>
  <c r="AL5402" i="3"/>
  <c r="AL5403" i="3"/>
  <c r="AL5404" i="3"/>
  <c r="AN5404" i="3" s="1"/>
  <c r="AL5405" i="3"/>
  <c r="AN5405" i="3" s="1"/>
  <c r="AL5406" i="3"/>
  <c r="AL5407" i="3"/>
  <c r="AL5408" i="3"/>
  <c r="AL5409" i="3"/>
  <c r="AL5410" i="3"/>
  <c r="AL5411" i="3"/>
  <c r="AL5412" i="3"/>
  <c r="AN5412" i="3" s="1"/>
  <c r="AL5413" i="3"/>
  <c r="AL5414" i="3"/>
  <c r="AL5415" i="3"/>
  <c r="AL5416" i="3"/>
  <c r="AL5417" i="3"/>
  <c r="AL5418" i="3"/>
  <c r="AL5419" i="3"/>
  <c r="AL5420" i="3"/>
  <c r="AN5420" i="3" s="1"/>
  <c r="AL5421" i="3"/>
  <c r="AL5422" i="3"/>
  <c r="AL5423" i="3"/>
  <c r="AL5424" i="3"/>
  <c r="AL5425" i="3"/>
  <c r="AL5426" i="3"/>
  <c r="AL5427" i="3"/>
  <c r="AL5428" i="3"/>
  <c r="AN5428" i="3" s="1"/>
  <c r="AL5429" i="3"/>
  <c r="AN5429" i="3" s="1"/>
  <c r="AL5430" i="3"/>
  <c r="AL5431" i="3"/>
  <c r="AL5432" i="3"/>
  <c r="AL5433" i="3"/>
  <c r="AL5434" i="3"/>
  <c r="AL5435" i="3"/>
  <c r="AL5436" i="3"/>
  <c r="AN5436" i="3" s="1"/>
  <c r="AL5437" i="3"/>
  <c r="AN5437" i="3" s="1"/>
  <c r="AL5438" i="3"/>
  <c r="AL5439" i="3"/>
  <c r="AL5440" i="3"/>
  <c r="AL5441" i="3"/>
  <c r="AL5442" i="3"/>
  <c r="AL5443" i="3"/>
  <c r="AL5444" i="3"/>
  <c r="AN5444" i="3" s="1"/>
  <c r="AL5445" i="3"/>
  <c r="AL5446" i="3"/>
  <c r="AL5447" i="3"/>
  <c r="AL5448" i="3"/>
  <c r="AL5449" i="3"/>
  <c r="AL5450" i="3"/>
  <c r="AL5451" i="3"/>
  <c r="AL5452" i="3"/>
  <c r="AN5452" i="3" s="1"/>
  <c r="AL5453" i="3"/>
  <c r="AL5454" i="3"/>
  <c r="AL5455" i="3"/>
  <c r="AL5456" i="3"/>
  <c r="AL5457" i="3"/>
  <c r="AM5088" i="3"/>
  <c r="AM5089" i="3"/>
  <c r="AM5090" i="3"/>
  <c r="AN5090" i="3" s="1"/>
  <c r="AM5091" i="3"/>
  <c r="AM5092" i="3"/>
  <c r="AM5093" i="3"/>
  <c r="AM5094" i="3"/>
  <c r="AM5095" i="3"/>
  <c r="AM5096" i="3"/>
  <c r="AM5097" i="3"/>
  <c r="AM5098" i="3"/>
  <c r="AN5098" i="3" s="1"/>
  <c r="AM5099" i="3"/>
  <c r="AM5100" i="3"/>
  <c r="AM5101" i="3"/>
  <c r="AM5102" i="3"/>
  <c r="AM5103" i="3"/>
  <c r="AM5104" i="3"/>
  <c r="AM5105" i="3"/>
  <c r="AM5106" i="3"/>
  <c r="AN5106" i="3" s="1"/>
  <c r="AM5107" i="3"/>
  <c r="AM5108" i="3"/>
  <c r="AM5109" i="3"/>
  <c r="AM5110" i="3"/>
  <c r="AM5111" i="3"/>
  <c r="AM5112" i="3"/>
  <c r="AM5113" i="3"/>
  <c r="AM5114" i="3"/>
  <c r="AN5114" i="3" s="1"/>
  <c r="AM5115" i="3"/>
  <c r="AM5116" i="3"/>
  <c r="AM5117" i="3"/>
  <c r="AM5118" i="3"/>
  <c r="AM5119" i="3"/>
  <c r="AM5120" i="3"/>
  <c r="AM5121" i="3"/>
  <c r="AM5122" i="3"/>
  <c r="AN5122" i="3" s="1"/>
  <c r="AM5123" i="3"/>
  <c r="AN5123" i="3" s="1"/>
  <c r="AM5124" i="3"/>
  <c r="AM5125" i="3"/>
  <c r="AM5126" i="3"/>
  <c r="AM5127" i="3"/>
  <c r="AM5128" i="3"/>
  <c r="AM5129" i="3"/>
  <c r="AM5130" i="3"/>
  <c r="AN5130" i="3" s="1"/>
  <c r="AM5131" i="3"/>
  <c r="AM5132" i="3"/>
  <c r="AM5133" i="3"/>
  <c r="AM5134" i="3"/>
  <c r="AM5135" i="3"/>
  <c r="AM5136" i="3"/>
  <c r="AM5137" i="3"/>
  <c r="AM5138" i="3"/>
  <c r="AN5138" i="3" s="1"/>
  <c r="AM5139" i="3"/>
  <c r="AM5140" i="3"/>
  <c r="AM5141" i="3"/>
  <c r="AM5142" i="3"/>
  <c r="AM5143" i="3"/>
  <c r="AM5144" i="3"/>
  <c r="AM5145" i="3"/>
  <c r="AM5146" i="3"/>
  <c r="AN5146" i="3" s="1"/>
  <c r="AM5147" i="3"/>
  <c r="AN5147" i="3" s="1"/>
  <c r="AM5148" i="3"/>
  <c r="AM5149" i="3"/>
  <c r="AM5150" i="3"/>
  <c r="AM5151" i="3"/>
  <c r="AM5152" i="3"/>
  <c r="AM5153" i="3"/>
  <c r="AM5154" i="3"/>
  <c r="AN5154" i="3" s="1"/>
  <c r="AM5155" i="3"/>
  <c r="AN5155" i="3" s="1"/>
  <c r="AM5156" i="3"/>
  <c r="AM5157" i="3"/>
  <c r="AM5158" i="3"/>
  <c r="AM5159" i="3"/>
  <c r="AM5160" i="3"/>
  <c r="AM5161" i="3"/>
  <c r="AM5162" i="3"/>
  <c r="AN5162" i="3" s="1"/>
  <c r="AM5163" i="3"/>
  <c r="AM5164" i="3"/>
  <c r="AM5165" i="3"/>
  <c r="AM5166" i="3"/>
  <c r="AM5167" i="3"/>
  <c r="AM5168" i="3"/>
  <c r="AM5169" i="3"/>
  <c r="AM5170" i="3"/>
  <c r="AN5170" i="3" s="1"/>
  <c r="AM5171" i="3"/>
  <c r="AM5172" i="3"/>
  <c r="AM5173" i="3"/>
  <c r="AM5174" i="3"/>
  <c r="AM5175" i="3"/>
  <c r="AM5176" i="3"/>
  <c r="AM5177" i="3"/>
  <c r="AM5178" i="3"/>
  <c r="AN5178" i="3" s="1"/>
  <c r="AM5179" i="3"/>
  <c r="AM5180" i="3"/>
  <c r="AM5181" i="3"/>
  <c r="AM5182" i="3"/>
  <c r="AM5183" i="3"/>
  <c r="AM5184" i="3"/>
  <c r="AM5185" i="3"/>
  <c r="AM5186" i="3"/>
  <c r="AN5186" i="3" s="1"/>
  <c r="AM5187" i="3"/>
  <c r="AN5187" i="3" s="1"/>
  <c r="AM5188" i="3"/>
  <c r="AM5189" i="3"/>
  <c r="AM5190" i="3"/>
  <c r="AM5191" i="3"/>
  <c r="AM5192" i="3"/>
  <c r="AM5193" i="3"/>
  <c r="AM5194" i="3"/>
  <c r="AN5194" i="3" s="1"/>
  <c r="AM5195" i="3"/>
  <c r="AM5196" i="3"/>
  <c r="AM5197" i="3"/>
  <c r="AM5198" i="3"/>
  <c r="AM5199" i="3"/>
  <c r="AM5200" i="3"/>
  <c r="AM5201" i="3"/>
  <c r="AM5202" i="3"/>
  <c r="AN5202" i="3" s="1"/>
  <c r="AM5203" i="3"/>
  <c r="AM5204" i="3"/>
  <c r="AM5205" i="3"/>
  <c r="AM5206" i="3"/>
  <c r="AM5207" i="3"/>
  <c r="AM5208" i="3"/>
  <c r="AM5209" i="3"/>
  <c r="AM5210" i="3"/>
  <c r="AN5210" i="3" s="1"/>
  <c r="AM5211" i="3"/>
  <c r="AM5212" i="3"/>
  <c r="AM5213" i="3"/>
  <c r="AM5214" i="3"/>
  <c r="AM5215" i="3"/>
  <c r="AM5216" i="3"/>
  <c r="AM5217" i="3"/>
  <c r="AM5218" i="3"/>
  <c r="AN5218" i="3" s="1"/>
  <c r="AM5219" i="3"/>
  <c r="AN5219" i="3" s="1"/>
  <c r="AM5220" i="3"/>
  <c r="AM5221" i="3"/>
  <c r="AM5222" i="3"/>
  <c r="AM5223" i="3"/>
  <c r="AM5224" i="3"/>
  <c r="AM5225" i="3"/>
  <c r="AM5226" i="3"/>
  <c r="AN5226" i="3" s="1"/>
  <c r="AM5227" i="3"/>
  <c r="AM5228" i="3"/>
  <c r="AM5229" i="3"/>
  <c r="AM5230" i="3"/>
  <c r="AM5231" i="3"/>
  <c r="AM5232" i="3"/>
  <c r="AM5233" i="3"/>
  <c r="AM5234" i="3"/>
  <c r="AN5234" i="3" s="1"/>
  <c r="AM5235" i="3"/>
  <c r="AM5236" i="3"/>
  <c r="AM5237" i="3"/>
  <c r="AM5238" i="3"/>
  <c r="AM5239" i="3"/>
  <c r="AM5240" i="3"/>
  <c r="AM5241" i="3"/>
  <c r="AM5242" i="3"/>
  <c r="AN5242" i="3" s="1"/>
  <c r="AM5243" i="3"/>
  <c r="AM5244" i="3"/>
  <c r="AM5245" i="3"/>
  <c r="AM5246" i="3"/>
  <c r="AM5247" i="3"/>
  <c r="AM5248" i="3"/>
  <c r="AM5249" i="3"/>
  <c r="AM5250" i="3"/>
  <c r="AN5250" i="3" s="1"/>
  <c r="AM5251" i="3"/>
  <c r="AN5251" i="3" s="1"/>
  <c r="AM5252" i="3"/>
  <c r="AM5253" i="3"/>
  <c r="AM5254" i="3"/>
  <c r="AM5255" i="3"/>
  <c r="AM5256" i="3"/>
  <c r="AM5257" i="3"/>
  <c r="AM5258" i="3"/>
  <c r="AN5258" i="3" s="1"/>
  <c r="AM5259" i="3"/>
  <c r="AM5260" i="3"/>
  <c r="AM5261" i="3"/>
  <c r="AM5262" i="3"/>
  <c r="AM5263" i="3"/>
  <c r="AM5264" i="3"/>
  <c r="AM5265" i="3"/>
  <c r="AM5266" i="3"/>
  <c r="AN5266" i="3" s="1"/>
  <c r="AM5267" i="3"/>
  <c r="AM5268" i="3"/>
  <c r="AM5269" i="3"/>
  <c r="AM5270" i="3"/>
  <c r="AM5271" i="3"/>
  <c r="AM5272" i="3"/>
  <c r="AM5273" i="3"/>
  <c r="AM5274" i="3"/>
  <c r="AN5274" i="3" s="1"/>
  <c r="AM5275" i="3"/>
  <c r="AM5276" i="3"/>
  <c r="AM5277" i="3"/>
  <c r="AM5278" i="3"/>
  <c r="AM5279" i="3"/>
  <c r="AM5280" i="3"/>
  <c r="AM5281" i="3"/>
  <c r="AM5282" i="3"/>
  <c r="AN5282" i="3" s="1"/>
  <c r="AM5283" i="3"/>
  <c r="AM5284" i="3"/>
  <c r="AM5285" i="3"/>
  <c r="AM5286" i="3"/>
  <c r="AM5287" i="3"/>
  <c r="AM5288" i="3"/>
  <c r="AM5289" i="3"/>
  <c r="AM5290" i="3"/>
  <c r="AN5290" i="3" s="1"/>
  <c r="AM5291" i="3"/>
  <c r="AM5292" i="3"/>
  <c r="AM5293" i="3"/>
  <c r="AM5294" i="3"/>
  <c r="AM5295" i="3"/>
  <c r="AM5296" i="3"/>
  <c r="AM5297" i="3"/>
  <c r="AM5298" i="3"/>
  <c r="AN5298" i="3" s="1"/>
  <c r="AM5299" i="3"/>
  <c r="AM5300" i="3"/>
  <c r="AM5301" i="3"/>
  <c r="AM5302" i="3"/>
  <c r="AM5303" i="3"/>
  <c r="AM5304" i="3"/>
  <c r="AM5305" i="3"/>
  <c r="AM5306" i="3"/>
  <c r="AN5306" i="3" s="1"/>
  <c r="AM5307" i="3"/>
  <c r="AM5308" i="3"/>
  <c r="AM5309" i="3"/>
  <c r="AM5310" i="3"/>
  <c r="AM5311" i="3"/>
  <c r="AM5312" i="3"/>
  <c r="AM5313" i="3"/>
  <c r="AM5314" i="3"/>
  <c r="AN5314" i="3" s="1"/>
  <c r="AM5315" i="3"/>
  <c r="AM5316" i="3"/>
  <c r="AM5317" i="3"/>
  <c r="AM5318" i="3"/>
  <c r="AM5319" i="3"/>
  <c r="AM5320" i="3"/>
  <c r="AM5321" i="3"/>
  <c r="AM5322" i="3"/>
  <c r="AN5322" i="3" s="1"/>
  <c r="AM5323" i="3"/>
  <c r="AM5324" i="3"/>
  <c r="AM5325" i="3"/>
  <c r="AM5326" i="3"/>
  <c r="AM5327" i="3"/>
  <c r="AM5328" i="3"/>
  <c r="AM5329" i="3"/>
  <c r="AM5330" i="3"/>
  <c r="AN5330" i="3" s="1"/>
  <c r="AM5331" i="3"/>
  <c r="AM5332" i="3"/>
  <c r="AM5333" i="3"/>
  <c r="AM5334" i="3"/>
  <c r="AM5335" i="3"/>
  <c r="AM5336" i="3"/>
  <c r="AM5337" i="3"/>
  <c r="AM5338" i="3"/>
  <c r="AN5338" i="3" s="1"/>
  <c r="AM5339" i="3"/>
  <c r="AM5340" i="3"/>
  <c r="AM5341" i="3"/>
  <c r="AM5342" i="3"/>
  <c r="AM5343" i="3"/>
  <c r="AM5344" i="3"/>
  <c r="AM5345" i="3"/>
  <c r="AM5346" i="3"/>
  <c r="AN5346" i="3" s="1"/>
  <c r="AM5347" i="3"/>
  <c r="AM5348" i="3"/>
  <c r="AM5349" i="3"/>
  <c r="AM5350" i="3"/>
  <c r="AM5351" i="3"/>
  <c r="AM5352" i="3"/>
  <c r="AM5353" i="3"/>
  <c r="AM5354" i="3"/>
  <c r="AN5354" i="3" s="1"/>
  <c r="AM5355" i="3"/>
  <c r="AM5356" i="3"/>
  <c r="AM5357" i="3"/>
  <c r="AM5358" i="3"/>
  <c r="AM5359" i="3"/>
  <c r="AM5360" i="3"/>
  <c r="AM5361" i="3"/>
  <c r="AM5362" i="3"/>
  <c r="AN5362" i="3" s="1"/>
  <c r="AM5363" i="3"/>
  <c r="AM5364" i="3"/>
  <c r="AM5365" i="3"/>
  <c r="AM5366" i="3"/>
  <c r="AM5367" i="3"/>
  <c r="AM5368" i="3"/>
  <c r="AM5369" i="3"/>
  <c r="AM5370" i="3"/>
  <c r="AM5371" i="3"/>
  <c r="AM5372" i="3"/>
  <c r="AM5373" i="3"/>
  <c r="AM5374" i="3"/>
  <c r="AM5375" i="3"/>
  <c r="AM5376" i="3"/>
  <c r="AM5377" i="3"/>
  <c r="AM5378" i="3"/>
  <c r="AM5379" i="3"/>
  <c r="AM5380" i="3"/>
  <c r="AM5381" i="3"/>
  <c r="AM5382" i="3"/>
  <c r="AM5383" i="3"/>
  <c r="AM5384" i="3"/>
  <c r="AM5385" i="3"/>
  <c r="AM5386" i="3"/>
  <c r="AM5387" i="3"/>
  <c r="AM5388" i="3"/>
  <c r="AM5389" i="3"/>
  <c r="AM5390" i="3"/>
  <c r="AM5391" i="3"/>
  <c r="AM5392" i="3"/>
  <c r="AM5393" i="3"/>
  <c r="AM5394" i="3"/>
  <c r="AM5395" i="3"/>
  <c r="AM5396" i="3"/>
  <c r="AM5397" i="3"/>
  <c r="AM5398" i="3"/>
  <c r="AM5399" i="3"/>
  <c r="AM5400" i="3"/>
  <c r="AM5401" i="3"/>
  <c r="AM5402" i="3"/>
  <c r="AM5403" i="3"/>
  <c r="AM5404" i="3"/>
  <c r="AM5405" i="3"/>
  <c r="AM5406" i="3"/>
  <c r="AM5407" i="3"/>
  <c r="AM5408" i="3"/>
  <c r="AM5409" i="3"/>
  <c r="AM5410" i="3"/>
  <c r="AM5411" i="3"/>
  <c r="AM5412" i="3"/>
  <c r="AM5413" i="3"/>
  <c r="AM5414" i="3"/>
  <c r="AM5415" i="3"/>
  <c r="AM5416" i="3"/>
  <c r="AM5417" i="3"/>
  <c r="AM5418" i="3"/>
  <c r="AM5419" i="3"/>
  <c r="AM5420" i="3"/>
  <c r="AM5421" i="3"/>
  <c r="AM5422" i="3"/>
  <c r="AM5423" i="3"/>
  <c r="AM5424" i="3"/>
  <c r="AM5425" i="3"/>
  <c r="AM5426" i="3"/>
  <c r="AM5427" i="3"/>
  <c r="AM5428" i="3"/>
  <c r="AM5429" i="3"/>
  <c r="AM5430" i="3"/>
  <c r="AM5431" i="3"/>
  <c r="AM5432" i="3"/>
  <c r="AM5433" i="3"/>
  <c r="AM5434" i="3"/>
  <c r="AM5435" i="3"/>
  <c r="AM5436" i="3"/>
  <c r="AM5437" i="3"/>
  <c r="AM5438" i="3"/>
  <c r="AM5439" i="3"/>
  <c r="AM5440" i="3"/>
  <c r="AM5441" i="3"/>
  <c r="AM5442" i="3"/>
  <c r="AM5443" i="3"/>
  <c r="AM5444" i="3"/>
  <c r="AM5445" i="3"/>
  <c r="AM5446" i="3"/>
  <c r="AM5447" i="3"/>
  <c r="AM5448" i="3"/>
  <c r="AM5449" i="3"/>
  <c r="AM5450" i="3"/>
  <c r="AM5451" i="3"/>
  <c r="AN5451" i="3" s="1"/>
  <c r="AM5452" i="3"/>
  <c r="AM5453" i="3"/>
  <c r="AM5454" i="3"/>
  <c r="AM5455" i="3"/>
  <c r="AM5456" i="3"/>
  <c r="AM5457" i="3"/>
  <c r="AN5088" i="3"/>
  <c r="AN5089" i="3"/>
  <c r="AN5101" i="3"/>
  <c r="AN5103" i="3"/>
  <c r="AN5113" i="3"/>
  <c r="AN5115" i="3"/>
  <c r="AN5127" i="3"/>
  <c r="AN5128" i="3"/>
  <c r="AN5139" i="3"/>
  <c r="AN5141" i="3"/>
  <c r="AN5152" i="3"/>
  <c r="AN5153" i="3"/>
  <c r="AN5165" i="3"/>
  <c r="AN5167" i="3"/>
  <c r="AN5177" i="3"/>
  <c r="AN5179" i="3"/>
  <c r="AN5191" i="3"/>
  <c r="AN5192" i="3"/>
  <c r="AN5203" i="3"/>
  <c r="AN5205" i="3"/>
  <c r="AN5216" i="3"/>
  <c r="AN5217" i="3"/>
  <c r="AN5229" i="3"/>
  <c r="AN5231" i="3"/>
  <c r="AN5241" i="3"/>
  <c r="AN5243" i="3"/>
  <c r="AN5255" i="3"/>
  <c r="AN5256" i="3"/>
  <c r="AN5267" i="3"/>
  <c r="AN5269" i="3"/>
  <c r="AN5280" i="3"/>
  <c r="AN5281" i="3"/>
  <c r="AN5293" i="3"/>
  <c r="AN5295" i="3"/>
  <c r="AN5305" i="3"/>
  <c r="AN5307" i="3"/>
  <c r="AN5319" i="3"/>
  <c r="AN5320" i="3"/>
  <c r="AN5331" i="3"/>
  <c r="AN5333" i="3"/>
  <c r="AN5344" i="3"/>
  <c r="AN5345" i="3"/>
  <c r="AN5357" i="3"/>
  <c r="AN5359" i="3"/>
  <c r="AN5369" i="3"/>
  <c r="AN5371" i="3"/>
  <c r="AN5383" i="3"/>
  <c r="AN5384" i="3"/>
  <c r="AN5395" i="3"/>
  <c r="AN5397" i="3"/>
  <c r="AN5408" i="3"/>
  <c r="AN5409" i="3"/>
  <c r="AN5421" i="3"/>
  <c r="AN5423" i="3"/>
  <c r="AN5433" i="3"/>
  <c r="AN5435" i="3"/>
  <c r="AN5447" i="3"/>
  <c r="AN5448" i="3"/>
  <c r="AO5088" i="3"/>
  <c r="AO5089" i="3"/>
  <c r="AO5090" i="3"/>
  <c r="AO5091" i="3"/>
  <c r="AO5092" i="3"/>
  <c r="AO5093" i="3"/>
  <c r="AO5094" i="3"/>
  <c r="AO5095" i="3"/>
  <c r="AO5096" i="3"/>
  <c r="AO5097" i="3"/>
  <c r="AO5098" i="3"/>
  <c r="AO5099" i="3"/>
  <c r="AO5100" i="3"/>
  <c r="AO5101" i="3"/>
  <c r="AO5102" i="3"/>
  <c r="AO5103" i="3"/>
  <c r="AO5104" i="3"/>
  <c r="AO5105" i="3"/>
  <c r="AO5106" i="3"/>
  <c r="AO5107" i="3"/>
  <c r="AO5108" i="3"/>
  <c r="AO5109" i="3"/>
  <c r="AO5110" i="3"/>
  <c r="AO5111" i="3"/>
  <c r="AO5112" i="3"/>
  <c r="AO5113" i="3"/>
  <c r="AO5114" i="3"/>
  <c r="AO5115" i="3"/>
  <c r="AO5116" i="3"/>
  <c r="AO5117" i="3"/>
  <c r="AO5118" i="3"/>
  <c r="AO5119" i="3"/>
  <c r="AO5120" i="3"/>
  <c r="AO5121" i="3"/>
  <c r="AO5122" i="3"/>
  <c r="AO5123" i="3"/>
  <c r="AO5124" i="3"/>
  <c r="AO5125" i="3"/>
  <c r="AO5126" i="3"/>
  <c r="AO5127" i="3"/>
  <c r="AO5128" i="3"/>
  <c r="AO5129" i="3"/>
  <c r="AO5130" i="3"/>
  <c r="AO5131" i="3"/>
  <c r="AO5132" i="3"/>
  <c r="AO5133" i="3"/>
  <c r="AO5134" i="3"/>
  <c r="AO5135" i="3"/>
  <c r="AO5136" i="3"/>
  <c r="AO5137" i="3"/>
  <c r="AO5138" i="3"/>
  <c r="AO5139" i="3"/>
  <c r="AO5140" i="3"/>
  <c r="AO5141" i="3"/>
  <c r="AO5142" i="3"/>
  <c r="AO5143" i="3"/>
  <c r="AO5144" i="3"/>
  <c r="AO5145" i="3"/>
  <c r="AO5146" i="3"/>
  <c r="AO5147" i="3"/>
  <c r="AO5148" i="3"/>
  <c r="AO5149" i="3"/>
  <c r="AO5150" i="3"/>
  <c r="AO5151" i="3"/>
  <c r="AO5152" i="3"/>
  <c r="AO5153" i="3"/>
  <c r="AO5154" i="3"/>
  <c r="AO5155" i="3"/>
  <c r="AO5156" i="3"/>
  <c r="AO5157" i="3"/>
  <c r="AO5158" i="3"/>
  <c r="AO5159" i="3"/>
  <c r="AO5160" i="3"/>
  <c r="AO5161" i="3"/>
  <c r="AO5162" i="3"/>
  <c r="AO5163" i="3"/>
  <c r="AO5164" i="3"/>
  <c r="AO5165" i="3"/>
  <c r="AO5166" i="3"/>
  <c r="AO5167" i="3"/>
  <c r="AO5168" i="3"/>
  <c r="AO5169" i="3"/>
  <c r="AO5170" i="3"/>
  <c r="AO5171" i="3"/>
  <c r="AO5172" i="3"/>
  <c r="AO5173" i="3"/>
  <c r="AO5174" i="3"/>
  <c r="AO5175" i="3"/>
  <c r="AO5176" i="3"/>
  <c r="AO5177" i="3"/>
  <c r="AO5178" i="3"/>
  <c r="AO5179" i="3"/>
  <c r="AO5180" i="3"/>
  <c r="AO5181" i="3"/>
  <c r="AO5182" i="3"/>
  <c r="AO5183" i="3"/>
  <c r="AO5184" i="3"/>
  <c r="AO5185" i="3"/>
  <c r="AO5186" i="3"/>
  <c r="AO5187" i="3"/>
  <c r="AO5188" i="3"/>
  <c r="AO5189" i="3"/>
  <c r="AO5190" i="3"/>
  <c r="AO5191" i="3"/>
  <c r="AO5192" i="3"/>
  <c r="AO5193" i="3"/>
  <c r="AO5194" i="3"/>
  <c r="AO5195" i="3"/>
  <c r="AO5196" i="3"/>
  <c r="AO5197" i="3"/>
  <c r="AO5198" i="3"/>
  <c r="AO5199" i="3"/>
  <c r="AO5200" i="3"/>
  <c r="AO5201" i="3"/>
  <c r="AO5202" i="3"/>
  <c r="AO5203" i="3"/>
  <c r="AO5204" i="3"/>
  <c r="AO5205" i="3"/>
  <c r="AO5206" i="3"/>
  <c r="AO5207" i="3"/>
  <c r="AO5208" i="3"/>
  <c r="AO5209" i="3"/>
  <c r="AO5210" i="3"/>
  <c r="AO5211" i="3"/>
  <c r="AO5212" i="3"/>
  <c r="AO5213" i="3"/>
  <c r="AO5214" i="3"/>
  <c r="AO5215" i="3"/>
  <c r="AO5216" i="3"/>
  <c r="AO5217" i="3"/>
  <c r="AO5218" i="3"/>
  <c r="AO5219" i="3"/>
  <c r="AO5220" i="3"/>
  <c r="AO5221" i="3"/>
  <c r="AO5222" i="3"/>
  <c r="AO5223" i="3"/>
  <c r="AO5224" i="3"/>
  <c r="AO5225" i="3"/>
  <c r="AO5226" i="3"/>
  <c r="AO5227" i="3"/>
  <c r="AO5228" i="3"/>
  <c r="AO5229" i="3"/>
  <c r="AO5230" i="3"/>
  <c r="AO5231" i="3"/>
  <c r="AO5232" i="3"/>
  <c r="AO5233" i="3"/>
  <c r="AO5234" i="3"/>
  <c r="AO5235" i="3"/>
  <c r="AO5236" i="3"/>
  <c r="AO5237" i="3"/>
  <c r="AO5238" i="3"/>
  <c r="AO5239" i="3"/>
  <c r="AO5240" i="3"/>
  <c r="AO5241" i="3"/>
  <c r="AO5242" i="3"/>
  <c r="AO5243" i="3"/>
  <c r="AO5244" i="3"/>
  <c r="AO5245" i="3"/>
  <c r="AO5246" i="3"/>
  <c r="AO5247" i="3"/>
  <c r="AO5248" i="3"/>
  <c r="AO5249" i="3"/>
  <c r="AO5250" i="3"/>
  <c r="AO5251" i="3"/>
  <c r="AO5252" i="3"/>
  <c r="AO5253" i="3"/>
  <c r="AO5254" i="3"/>
  <c r="AO5255" i="3"/>
  <c r="AO5256" i="3"/>
  <c r="AO5257" i="3"/>
  <c r="AO5258" i="3"/>
  <c r="AO5259" i="3"/>
  <c r="AO5260" i="3"/>
  <c r="AO5261" i="3"/>
  <c r="AO5262" i="3"/>
  <c r="AO5263" i="3"/>
  <c r="AO5264" i="3"/>
  <c r="AO5265" i="3"/>
  <c r="AO5266" i="3"/>
  <c r="AO5267" i="3"/>
  <c r="AO5268" i="3"/>
  <c r="AO5269" i="3"/>
  <c r="AO5270" i="3"/>
  <c r="AO5271" i="3"/>
  <c r="AO5272" i="3"/>
  <c r="AO5273" i="3"/>
  <c r="AO5274" i="3"/>
  <c r="AO5275" i="3"/>
  <c r="AO5276" i="3"/>
  <c r="AO5277" i="3"/>
  <c r="AO5278" i="3"/>
  <c r="AO5279" i="3"/>
  <c r="AO5280" i="3"/>
  <c r="AO5281" i="3"/>
  <c r="AO5282" i="3"/>
  <c r="AO5283" i="3"/>
  <c r="AO5284" i="3"/>
  <c r="AO5285" i="3"/>
  <c r="AO5286" i="3"/>
  <c r="AO5287" i="3"/>
  <c r="AO5288" i="3"/>
  <c r="AO5289" i="3"/>
  <c r="AO5290" i="3"/>
  <c r="AO5291" i="3"/>
  <c r="AO5292" i="3"/>
  <c r="AO5293" i="3"/>
  <c r="AO5294" i="3"/>
  <c r="AO5295" i="3"/>
  <c r="AO5296" i="3"/>
  <c r="AO5297" i="3"/>
  <c r="AO5298" i="3"/>
  <c r="AO5299" i="3"/>
  <c r="AO5300" i="3"/>
  <c r="AO5301" i="3"/>
  <c r="AO5302" i="3"/>
  <c r="AO5303" i="3"/>
  <c r="AO5304" i="3"/>
  <c r="AO5305" i="3"/>
  <c r="AO5306" i="3"/>
  <c r="AO5307" i="3"/>
  <c r="AO5308" i="3"/>
  <c r="AO5309" i="3"/>
  <c r="AO5310" i="3"/>
  <c r="AO5311" i="3"/>
  <c r="AO5312" i="3"/>
  <c r="AO5313" i="3"/>
  <c r="AO5314" i="3"/>
  <c r="AO5315" i="3"/>
  <c r="AO5316" i="3"/>
  <c r="AO5317" i="3"/>
  <c r="AO5318" i="3"/>
  <c r="AO5319" i="3"/>
  <c r="AO5320" i="3"/>
  <c r="AO5321" i="3"/>
  <c r="AO5322" i="3"/>
  <c r="AO5323" i="3"/>
  <c r="AO5324" i="3"/>
  <c r="AO5325" i="3"/>
  <c r="AO5326" i="3"/>
  <c r="AO5327" i="3"/>
  <c r="AO5328" i="3"/>
  <c r="AO5329" i="3"/>
  <c r="AO5330" i="3"/>
  <c r="AO5331" i="3"/>
  <c r="AO5332" i="3"/>
  <c r="AO5333" i="3"/>
  <c r="AO5334" i="3"/>
  <c r="AO5335" i="3"/>
  <c r="AO5336" i="3"/>
  <c r="AO5337" i="3"/>
  <c r="AO5338" i="3"/>
  <c r="AO5339" i="3"/>
  <c r="AO5340" i="3"/>
  <c r="AO5341" i="3"/>
  <c r="AO5342" i="3"/>
  <c r="AO5343" i="3"/>
  <c r="AO5344" i="3"/>
  <c r="AO5345" i="3"/>
  <c r="AO5346" i="3"/>
  <c r="AO5347" i="3"/>
  <c r="AO5348" i="3"/>
  <c r="AO5349" i="3"/>
  <c r="AO5350" i="3"/>
  <c r="AO5351" i="3"/>
  <c r="AO5352" i="3"/>
  <c r="AO5353" i="3"/>
  <c r="AO5354" i="3"/>
  <c r="AO5355" i="3"/>
  <c r="AO5356" i="3"/>
  <c r="AO5357" i="3"/>
  <c r="AO5358" i="3"/>
  <c r="AO5359" i="3"/>
  <c r="AO5360" i="3"/>
  <c r="AO5361" i="3"/>
  <c r="AO5362" i="3"/>
  <c r="AO5363" i="3"/>
  <c r="AO5364" i="3"/>
  <c r="AO5365" i="3"/>
  <c r="AO5366" i="3"/>
  <c r="AO5367" i="3"/>
  <c r="AO5368" i="3"/>
  <c r="AO5369" i="3"/>
  <c r="AO5370" i="3"/>
  <c r="AO5371" i="3"/>
  <c r="AO5372" i="3"/>
  <c r="AO5373" i="3"/>
  <c r="AO5374" i="3"/>
  <c r="AO5375" i="3"/>
  <c r="AO5376" i="3"/>
  <c r="AO5377" i="3"/>
  <c r="AO5378" i="3"/>
  <c r="AO5379" i="3"/>
  <c r="AO5380" i="3"/>
  <c r="AO5381" i="3"/>
  <c r="AO5382" i="3"/>
  <c r="AO5383" i="3"/>
  <c r="AO5384" i="3"/>
  <c r="AO5385" i="3"/>
  <c r="AO5386" i="3"/>
  <c r="AO5387" i="3"/>
  <c r="AO5388" i="3"/>
  <c r="AO5389" i="3"/>
  <c r="AO5390" i="3"/>
  <c r="AO5391" i="3"/>
  <c r="AO5392" i="3"/>
  <c r="AO5393" i="3"/>
  <c r="AO5394" i="3"/>
  <c r="AO5395" i="3"/>
  <c r="AO5396" i="3"/>
  <c r="AO5397" i="3"/>
  <c r="AO5398" i="3"/>
  <c r="AO5399" i="3"/>
  <c r="AO5400" i="3"/>
  <c r="AO5401" i="3"/>
  <c r="AO5402" i="3"/>
  <c r="AO5403" i="3"/>
  <c r="AO5404" i="3"/>
  <c r="AO5405" i="3"/>
  <c r="AO5406" i="3"/>
  <c r="AO5407" i="3"/>
  <c r="AO5408" i="3"/>
  <c r="AO5409" i="3"/>
  <c r="AO5410" i="3"/>
  <c r="AO5411" i="3"/>
  <c r="AO5412" i="3"/>
  <c r="AO5413" i="3"/>
  <c r="AO5414" i="3"/>
  <c r="AO5415" i="3"/>
  <c r="AO5416" i="3"/>
  <c r="AO5417" i="3"/>
  <c r="AO5418" i="3"/>
  <c r="AO5419" i="3"/>
  <c r="AO5420" i="3"/>
  <c r="AO5421" i="3"/>
  <c r="AO5422" i="3"/>
  <c r="AO5423" i="3"/>
  <c r="AO5424" i="3"/>
  <c r="AO5425" i="3"/>
  <c r="AO5426" i="3"/>
  <c r="AO5427" i="3"/>
  <c r="AO5428" i="3"/>
  <c r="AO5429" i="3"/>
  <c r="AO5430" i="3"/>
  <c r="AO5431" i="3"/>
  <c r="AO5432" i="3"/>
  <c r="AO5433" i="3"/>
  <c r="AO5434" i="3"/>
  <c r="AO5435" i="3"/>
  <c r="AO5436" i="3"/>
  <c r="AO5437" i="3"/>
  <c r="AO5438" i="3"/>
  <c r="AO5439" i="3"/>
  <c r="AO5440" i="3"/>
  <c r="AO5441" i="3"/>
  <c r="AO5442" i="3"/>
  <c r="AO5443" i="3"/>
  <c r="AO5444" i="3"/>
  <c r="AO5445" i="3"/>
  <c r="AO5446" i="3"/>
  <c r="AO5447" i="3"/>
  <c r="AO5448" i="3"/>
  <c r="AO5449" i="3"/>
  <c r="AO5450" i="3"/>
  <c r="AO5451" i="3"/>
  <c r="AO5452" i="3"/>
  <c r="AO5453" i="3"/>
  <c r="AO5454" i="3"/>
  <c r="AO5455" i="3"/>
  <c r="AO5456" i="3"/>
  <c r="AO5457" i="3"/>
  <c r="Z4562" i="3"/>
  <c r="Z2"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Z1813" i="3"/>
  <c r="Z1814" i="3"/>
  <c r="Z1815" i="3"/>
  <c r="Z1816" i="3"/>
  <c r="Z1817" i="3"/>
  <c r="Z1818" i="3"/>
  <c r="Z1819" i="3"/>
  <c r="Z1820" i="3"/>
  <c r="Z1821" i="3"/>
  <c r="Z1822" i="3"/>
  <c r="Z1823" i="3"/>
  <c r="Z1824" i="3"/>
  <c r="Z1825" i="3"/>
  <c r="Z1826" i="3"/>
  <c r="Z1827" i="3"/>
  <c r="Z1828" i="3"/>
  <c r="Z1829" i="3"/>
  <c r="Z1830" i="3"/>
  <c r="Z1831" i="3"/>
  <c r="Z1832" i="3"/>
  <c r="Z1833" i="3"/>
  <c r="Z1834" i="3"/>
  <c r="Z1835" i="3"/>
  <c r="Z1836" i="3"/>
  <c r="Z1837" i="3"/>
  <c r="Z1838" i="3"/>
  <c r="Z1839" i="3"/>
  <c r="Z1840" i="3"/>
  <c r="Z1841" i="3"/>
  <c r="Z1842" i="3"/>
  <c r="Z1843" i="3"/>
  <c r="Z1844" i="3"/>
  <c r="Z1845" i="3"/>
  <c r="Z1846" i="3"/>
  <c r="Z1847" i="3"/>
  <c r="Z1848" i="3"/>
  <c r="Z1849" i="3"/>
  <c r="Z1850" i="3"/>
  <c r="Z1851" i="3"/>
  <c r="Z1852" i="3"/>
  <c r="Z1853" i="3"/>
  <c r="Z1854" i="3"/>
  <c r="Z1855" i="3"/>
  <c r="Z1856" i="3"/>
  <c r="Z1857" i="3"/>
  <c r="Z1858" i="3"/>
  <c r="Z1859" i="3"/>
  <c r="Z1860" i="3"/>
  <c r="Z1861" i="3"/>
  <c r="Z1862" i="3"/>
  <c r="Z1863" i="3"/>
  <c r="Z1864" i="3"/>
  <c r="Z1865" i="3"/>
  <c r="Z1866" i="3"/>
  <c r="Z1867" i="3"/>
  <c r="Z1868" i="3"/>
  <c r="Z1869" i="3"/>
  <c r="Z1870" i="3"/>
  <c r="Z1871" i="3"/>
  <c r="Z1872" i="3"/>
  <c r="Z1873" i="3"/>
  <c r="Z1874" i="3"/>
  <c r="Z1875" i="3"/>
  <c r="Z1876" i="3"/>
  <c r="Z1877" i="3"/>
  <c r="Z1878" i="3"/>
  <c r="Z1879" i="3"/>
  <c r="Z1880" i="3"/>
  <c r="Z1881" i="3"/>
  <c r="Z1882" i="3"/>
  <c r="Z1883" i="3"/>
  <c r="Z1884" i="3"/>
  <c r="Z1885" i="3"/>
  <c r="Z1886" i="3"/>
  <c r="Z1887" i="3"/>
  <c r="Z1888" i="3"/>
  <c r="Z1889" i="3"/>
  <c r="Z1890" i="3"/>
  <c r="Z1891" i="3"/>
  <c r="Z1892" i="3"/>
  <c r="Z1893" i="3"/>
  <c r="Z1894" i="3"/>
  <c r="Z1895" i="3"/>
  <c r="Z1896" i="3"/>
  <c r="Z1897" i="3"/>
  <c r="Z1898" i="3"/>
  <c r="Z1899" i="3"/>
  <c r="Z1900" i="3"/>
  <c r="Z1901" i="3"/>
  <c r="Z1902" i="3"/>
  <c r="Z1903" i="3"/>
  <c r="Z1904" i="3"/>
  <c r="Z1905" i="3"/>
  <c r="Z1906" i="3"/>
  <c r="Z1907" i="3"/>
  <c r="Z1908" i="3"/>
  <c r="Z1909" i="3"/>
  <c r="Z1910" i="3"/>
  <c r="Z1911" i="3"/>
  <c r="Z1912" i="3"/>
  <c r="Z1913" i="3"/>
  <c r="Z1914" i="3"/>
  <c r="Z1915" i="3"/>
  <c r="Z1916" i="3"/>
  <c r="Z1917" i="3"/>
  <c r="Z1918" i="3"/>
  <c r="Z1919" i="3"/>
  <c r="Z1920" i="3"/>
  <c r="Z1921" i="3"/>
  <c r="Z1922" i="3"/>
  <c r="Z1923" i="3"/>
  <c r="Z1924" i="3"/>
  <c r="Z1925" i="3"/>
  <c r="Z1926" i="3"/>
  <c r="Z1927" i="3"/>
  <c r="Z1928" i="3"/>
  <c r="Z1929" i="3"/>
  <c r="Z1930" i="3"/>
  <c r="Z1931" i="3"/>
  <c r="Z1932" i="3"/>
  <c r="Z1933" i="3"/>
  <c r="Z1934" i="3"/>
  <c r="Z1935" i="3"/>
  <c r="Z1936" i="3"/>
  <c r="Z1937" i="3"/>
  <c r="Z1938" i="3"/>
  <c r="Z1939" i="3"/>
  <c r="Z1940" i="3"/>
  <c r="Z1941" i="3"/>
  <c r="Z1942" i="3"/>
  <c r="Z1943" i="3"/>
  <c r="Z1944" i="3"/>
  <c r="Z1945" i="3"/>
  <c r="Z1946" i="3"/>
  <c r="Z1947" i="3"/>
  <c r="Z1948" i="3"/>
  <c r="Z1949" i="3"/>
  <c r="Z1950" i="3"/>
  <c r="Z1951" i="3"/>
  <c r="Z1952" i="3"/>
  <c r="Z1953" i="3"/>
  <c r="Z1954" i="3"/>
  <c r="Z1955" i="3"/>
  <c r="Z1956" i="3"/>
  <c r="Z1957" i="3"/>
  <c r="Z1958" i="3"/>
  <c r="Z1959" i="3"/>
  <c r="Z1960" i="3"/>
  <c r="Z1961" i="3"/>
  <c r="Z1962" i="3"/>
  <c r="Z1963" i="3"/>
  <c r="Z1964" i="3"/>
  <c r="Z1965" i="3"/>
  <c r="Z1966" i="3"/>
  <c r="Z1967" i="3"/>
  <c r="Z1968" i="3"/>
  <c r="Z1969" i="3"/>
  <c r="Z1970" i="3"/>
  <c r="Z1971" i="3"/>
  <c r="Z1972" i="3"/>
  <c r="Z1973" i="3"/>
  <c r="Z1974" i="3"/>
  <c r="Z1975" i="3"/>
  <c r="Z1976" i="3"/>
  <c r="Z1977" i="3"/>
  <c r="Z1978" i="3"/>
  <c r="Z1979" i="3"/>
  <c r="Z1980" i="3"/>
  <c r="Z1981" i="3"/>
  <c r="Z1982" i="3"/>
  <c r="Z1983" i="3"/>
  <c r="Z1984" i="3"/>
  <c r="Z1985" i="3"/>
  <c r="Z1986" i="3"/>
  <c r="Z1987" i="3"/>
  <c r="Z1988" i="3"/>
  <c r="Z1989" i="3"/>
  <c r="Z1990" i="3"/>
  <c r="Z1991" i="3"/>
  <c r="Z1992" i="3"/>
  <c r="Z1993" i="3"/>
  <c r="Z1994" i="3"/>
  <c r="Z1995" i="3"/>
  <c r="Z1996" i="3"/>
  <c r="Z1997" i="3"/>
  <c r="Z1998" i="3"/>
  <c r="Z1999" i="3"/>
  <c r="Z2000" i="3"/>
  <c r="Z2001" i="3"/>
  <c r="Z2002" i="3"/>
  <c r="Z2003" i="3"/>
  <c r="Z2004" i="3"/>
  <c r="Z2005" i="3"/>
  <c r="Z2006" i="3"/>
  <c r="Z2007" i="3"/>
  <c r="Z2008" i="3"/>
  <c r="Z2009" i="3"/>
  <c r="Z2010" i="3"/>
  <c r="Z2011" i="3"/>
  <c r="Z2012" i="3"/>
  <c r="Z2013" i="3"/>
  <c r="Z2014" i="3"/>
  <c r="Z2015" i="3"/>
  <c r="Z2016" i="3"/>
  <c r="Z2017" i="3"/>
  <c r="Z2018" i="3"/>
  <c r="Z2019" i="3"/>
  <c r="Z2020" i="3"/>
  <c r="Z2021" i="3"/>
  <c r="Z2022" i="3"/>
  <c r="Z2023" i="3"/>
  <c r="Z2024" i="3"/>
  <c r="Z2025" i="3"/>
  <c r="Z2026" i="3"/>
  <c r="Z2027" i="3"/>
  <c r="Z2028" i="3"/>
  <c r="Z2029" i="3"/>
  <c r="Z2030" i="3"/>
  <c r="Z2031" i="3"/>
  <c r="Z2032" i="3"/>
  <c r="Z2033" i="3"/>
  <c r="Z2034" i="3"/>
  <c r="Z2035" i="3"/>
  <c r="Z2036" i="3"/>
  <c r="Z2037" i="3"/>
  <c r="Z2038" i="3"/>
  <c r="Z2039" i="3"/>
  <c r="Z2040" i="3"/>
  <c r="Z2041" i="3"/>
  <c r="Z2042" i="3"/>
  <c r="Z2043" i="3"/>
  <c r="Z2044" i="3"/>
  <c r="Z2045" i="3"/>
  <c r="Z2046" i="3"/>
  <c r="Z2047" i="3"/>
  <c r="Z2048" i="3"/>
  <c r="Z2049" i="3"/>
  <c r="Z2050" i="3"/>
  <c r="Z2051" i="3"/>
  <c r="Z2052" i="3"/>
  <c r="Z2053" i="3"/>
  <c r="Z2054" i="3"/>
  <c r="Z2055" i="3"/>
  <c r="Z2056" i="3"/>
  <c r="Z2057" i="3"/>
  <c r="Z2058" i="3"/>
  <c r="Z2059" i="3"/>
  <c r="Z2060" i="3"/>
  <c r="Z2061" i="3"/>
  <c r="Z2062" i="3"/>
  <c r="Z2063" i="3"/>
  <c r="Z2064" i="3"/>
  <c r="Z2065" i="3"/>
  <c r="Z2066" i="3"/>
  <c r="Z2067" i="3"/>
  <c r="Z2068" i="3"/>
  <c r="Z2069" i="3"/>
  <c r="Z2070" i="3"/>
  <c r="Z2071" i="3"/>
  <c r="Z2072" i="3"/>
  <c r="Z2073" i="3"/>
  <c r="Z2074" i="3"/>
  <c r="Z2075" i="3"/>
  <c r="Z2076" i="3"/>
  <c r="Z2077" i="3"/>
  <c r="Z2078" i="3"/>
  <c r="Z2079" i="3"/>
  <c r="Z2080" i="3"/>
  <c r="Z2081" i="3"/>
  <c r="Z2082" i="3"/>
  <c r="Z2083" i="3"/>
  <c r="Z2084" i="3"/>
  <c r="Z2085" i="3"/>
  <c r="Z2086" i="3"/>
  <c r="Z2087" i="3"/>
  <c r="Z2088" i="3"/>
  <c r="Z2089" i="3"/>
  <c r="Z2090" i="3"/>
  <c r="Z2091" i="3"/>
  <c r="Z2092" i="3"/>
  <c r="Z2093" i="3"/>
  <c r="Z2094" i="3"/>
  <c r="Z2095" i="3"/>
  <c r="Z2096" i="3"/>
  <c r="Z2097" i="3"/>
  <c r="Z2098" i="3"/>
  <c r="Z2099" i="3"/>
  <c r="Z2100" i="3"/>
  <c r="Z2101" i="3"/>
  <c r="Z2102" i="3"/>
  <c r="Z2103" i="3"/>
  <c r="Z2104" i="3"/>
  <c r="Z2105" i="3"/>
  <c r="Z2106" i="3"/>
  <c r="Z2107" i="3"/>
  <c r="Z2108" i="3"/>
  <c r="Z2109" i="3"/>
  <c r="Z2110" i="3"/>
  <c r="Z2111" i="3"/>
  <c r="Z2112" i="3"/>
  <c r="Z2113" i="3"/>
  <c r="Z2114" i="3"/>
  <c r="Z2115" i="3"/>
  <c r="Z2116" i="3"/>
  <c r="Z2117" i="3"/>
  <c r="Z2118" i="3"/>
  <c r="Z2119" i="3"/>
  <c r="Z2120" i="3"/>
  <c r="Z2121" i="3"/>
  <c r="Z2122" i="3"/>
  <c r="Z2123" i="3"/>
  <c r="Z2124" i="3"/>
  <c r="Z2125" i="3"/>
  <c r="Z2126" i="3"/>
  <c r="Z2127" i="3"/>
  <c r="Z2128" i="3"/>
  <c r="Z2129" i="3"/>
  <c r="Z2130" i="3"/>
  <c r="Z2131" i="3"/>
  <c r="Z2132" i="3"/>
  <c r="Z2133" i="3"/>
  <c r="Z2134" i="3"/>
  <c r="Z2135" i="3"/>
  <c r="Z2136" i="3"/>
  <c r="Z2137" i="3"/>
  <c r="Z2138" i="3"/>
  <c r="Z2139" i="3"/>
  <c r="Z2140" i="3"/>
  <c r="Z2141" i="3"/>
  <c r="Z2142" i="3"/>
  <c r="Z2143" i="3"/>
  <c r="Z2144" i="3"/>
  <c r="Z2145" i="3"/>
  <c r="Z2146" i="3"/>
  <c r="Z2147" i="3"/>
  <c r="Z2148" i="3"/>
  <c r="Z2149" i="3"/>
  <c r="Z2150" i="3"/>
  <c r="Z2151" i="3"/>
  <c r="Z2152" i="3"/>
  <c r="Z2153" i="3"/>
  <c r="Z2154" i="3"/>
  <c r="Z2155" i="3"/>
  <c r="Z2156" i="3"/>
  <c r="Z2157" i="3"/>
  <c r="Z2158" i="3"/>
  <c r="Z2159" i="3"/>
  <c r="Z2160" i="3"/>
  <c r="Z2161" i="3"/>
  <c r="Z2162" i="3"/>
  <c r="Z2163" i="3"/>
  <c r="Z2164" i="3"/>
  <c r="Z2165" i="3"/>
  <c r="Z2166" i="3"/>
  <c r="Z2167" i="3"/>
  <c r="Z2168" i="3"/>
  <c r="Z2169" i="3"/>
  <c r="Z2170" i="3"/>
  <c r="Z2171" i="3"/>
  <c r="Z2172" i="3"/>
  <c r="Z2173" i="3"/>
  <c r="Z2174" i="3"/>
  <c r="Z2175" i="3"/>
  <c r="Z2176" i="3"/>
  <c r="Z2177" i="3"/>
  <c r="Z2178" i="3"/>
  <c r="Z2179" i="3"/>
  <c r="Z2180" i="3"/>
  <c r="Z2181" i="3"/>
  <c r="Z2182" i="3"/>
  <c r="Z2183" i="3"/>
  <c r="Z2184" i="3"/>
  <c r="Z2185" i="3"/>
  <c r="Z2186" i="3"/>
  <c r="Z2187" i="3"/>
  <c r="Z2188" i="3"/>
  <c r="Z2189" i="3"/>
  <c r="Z2190" i="3"/>
  <c r="Z2191" i="3"/>
  <c r="Z2192" i="3"/>
  <c r="Z2193" i="3"/>
  <c r="Z2194" i="3"/>
  <c r="Z2195" i="3"/>
  <c r="Z2196" i="3"/>
  <c r="Z2197" i="3"/>
  <c r="Z2198" i="3"/>
  <c r="Z2199" i="3"/>
  <c r="Z2200" i="3"/>
  <c r="Z2201" i="3"/>
  <c r="Z2202" i="3"/>
  <c r="Z2203" i="3"/>
  <c r="Z2204" i="3"/>
  <c r="Z2205" i="3"/>
  <c r="Z2206" i="3"/>
  <c r="Z2207" i="3"/>
  <c r="Z2208" i="3"/>
  <c r="Z2209" i="3"/>
  <c r="Z2210" i="3"/>
  <c r="Z2211" i="3"/>
  <c r="Z2212" i="3"/>
  <c r="Z2213" i="3"/>
  <c r="Z2214" i="3"/>
  <c r="Z2215" i="3"/>
  <c r="Z2216" i="3"/>
  <c r="Z2217" i="3"/>
  <c r="Z2218" i="3"/>
  <c r="Z2219" i="3"/>
  <c r="Z2220" i="3"/>
  <c r="Z2221" i="3"/>
  <c r="Z2222" i="3"/>
  <c r="Z2223" i="3"/>
  <c r="Z2224" i="3"/>
  <c r="Z2225" i="3"/>
  <c r="Z2226" i="3"/>
  <c r="Z2227" i="3"/>
  <c r="Z2228" i="3"/>
  <c r="Z2229" i="3"/>
  <c r="Z2230" i="3"/>
  <c r="Z2231" i="3"/>
  <c r="Z2232" i="3"/>
  <c r="Z2233" i="3"/>
  <c r="Z2234" i="3"/>
  <c r="Z2235" i="3"/>
  <c r="Z2236" i="3"/>
  <c r="Z2237" i="3"/>
  <c r="Z2238" i="3"/>
  <c r="Z2239" i="3"/>
  <c r="Z2240" i="3"/>
  <c r="Z2241" i="3"/>
  <c r="Z2242" i="3"/>
  <c r="Z2243" i="3"/>
  <c r="Z2244" i="3"/>
  <c r="Z2245" i="3"/>
  <c r="Z2246" i="3"/>
  <c r="Z2247" i="3"/>
  <c r="Z2248" i="3"/>
  <c r="Z2249" i="3"/>
  <c r="Z2250" i="3"/>
  <c r="Z2251" i="3"/>
  <c r="Z2252" i="3"/>
  <c r="Z2253" i="3"/>
  <c r="Z2254" i="3"/>
  <c r="Z2255" i="3"/>
  <c r="Z2256" i="3"/>
  <c r="Z2257" i="3"/>
  <c r="Z2258" i="3"/>
  <c r="Z2259" i="3"/>
  <c r="Z2260" i="3"/>
  <c r="Z2261" i="3"/>
  <c r="Z2262" i="3"/>
  <c r="Z2263" i="3"/>
  <c r="Z2264" i="3"/>
  <c r="Z2265" i="3"/>
  <c r="Z2266" i="3"/>
  <c r="Z2267" i="3"/>
  <c r="Z2268" i="3"/>
  <c r="Z2269" i="3"/>
  <c r="Z2270" i="3"/>
  <c r="Z2271" i="3"/>
  <c r="Z2272" i="3"/>
  <c r="Z2273" i="3"/>
  <c r="Z2274" i="3"/>
  <c r="Z2275" i="3"/>
  <c r="Z2276" i="3"/>
  <c r="Z2277" i="3"/>
  <c r="Z2278" i="3"/>
  <c r="Z2279" i="3"/>
  <c r="Z2280" i="3"/>
  <c r="Z2281" i="3"/>
  <c r="Z2282" i="3"/>
  <c r="Z2283" i="3"/>
  <c r="Z2284" i="3"/>
  <c r="Z2285" i="3"/>
  <c r="Z2286" i="3"/>
  <c r="Z2287" i="3"/>
  <c r="Z2288" i="3"/>
  <c r="Z2289" i="3"/>
  <c r="Z2290" i="3"/>
  <c r="Z2291" i="3"/>
  <c r="Z2292" i="3"/>
  <c r="Z2293" i="3"/>
  <c r="Z2294" i="3"/>
  <c r="Z2295" i="3"/>
  <c r="Z2296" i="3"/>
  <c r="Z2297" i="3"/>
  <c r="Z2298" i="3"/>
  <c r="Z2299" i="3"/>
  <c r="Z2300" i="3"/>
  <c r="Z2301" i="3"/>
  <c r="Z2302" i="3"/>
  <c r="Z2303" i="3"/>
  <c r="Z2304" i="3"/>
  <c r="Z2305" i="3"/>
  <c r="Z2306" i="3"/>
  <c r="Z2307" i="3"/>
  <c r="Z2308" i="3"/>
  <c r="Z2309" i="3"/>
  <c r="Z2310" i="3"/>
  <c r="Z2311" i="3"/>
  <c r="Z2312" i="3"/>
  <c r="Z2313" i="3"/>
  <c r="Z2314" i="3"/>
  <c r="Z2315" i="3"/>
  <c r="Z2316" i="3"/>
  <c r="Z2317" i="3"/>
  <c r="Z2318" i="3"/>
  <c r="Z2319" i="3"/>
  <c r="Z2320" i="3"/>
  <c r="Z2321" i="3"/>
  <c r="Z2322" i="3"/>
  <c r="Z2323" i="3"/>
  <c r="Z2324" i="3"/>
  <c r="Z2325" i="3"/>
  <c r="Z2326" i="3"/>
  <c r="Z2327" i="3"/>
  <c r="Z2328" i="3"/>
  <c r="Z2329" i="3"/>
  <c r="Z2330" i="3"/>
  <c r="Z2331" i="3"/>
  <c r="Z2332" i="3"/>
  <c r="Z2333" i="3"/>
  <c r="Z2334" i="3"/>
  <c r="Z2335" i="3"/>
  <c r="Z2336" i="3"/>
  <c r="Z2337" i="3"/>
  <c r="Z2338" i="3"/>
  <c r="Z2339" i="3"/>
  <c r="Z2340" i="3"/>
  <c r="Z2341" i="3"/>
  <c r="Z2342" i="3"/>
  <c r="Z2343" i="3"/>
  <c r="Z2344" i="3"/>
  <c r="Z2345" i="3"/>
  <c r="Z2346" i="3"/>
  <c r="Z2347" i="3"/>
  <c r="Z2348" i="3"/>
  <c r="Z2349" i="3"/>
  <c r="Z2350" i="3"/>
  <c r="Z2351" i="3"/>
  <c r="Z2352" i="3"/>
  <c r="Z2353" i="3"/>
  <c r="Z2354" i="3"/>
  <c r="Z2355" i="3"/>
  <c r="Z2356" i="3"/>
  <c r="Z2357" i="3"/>
  <c r="Z2358" i="3"/>
  <c r="Z2359" i="3"/>
  <c r="Z2360" i="3"/>
  <c r="Z2361" i="3"/>
  <c r="Z2362" i="3"/>
  <c r="Z2363" i="3"/>
  <c r="Z2364" i="3"/>
  <c r="Z2365" i="3"/>
  <c r="Z2366" i="3"/>
  <c r="Z2367" i="3"/>
  <c r="Z2368" i="3"/>
  <c r="Z2369" i="3"/>
  <c r="Z2370" i="3"/>
  <c r="Z2371" i="3"/>
  <c r="Z2372" i="3"/>
  <c r="Z2373" i="3"/>
  <c r="Z2374" i="3"/>
  <c r="Z2375" i="3"/>
  <c r="Z2376" i="3"/>
  <c r="Z2377" i="3"/>
  <c r="Z2378" i="3"/>
  <c r="Z2379" i="3"/>
  <c r="Z2380" i="3"/>
  <c r="Z2381" i="3"/>
  <c r="Z2382" i="3"/>
  <c r="Z2383" i="3"/>
  <c r="Z2384" i="3"/>
  <c r="Z2385" i="3"/>
  <c r="Z2386" i="3"/>
  <c r="Z2387" i="3"/>
  <c r="Z2388" i="3"/>
  <c r="Z2389" i="3"/>
  <c r="Z2390" i="3"/>
  <c r="Z2391" i="3"/>
  <c r="Z2392" i="3"/>
  <c r="Z2393" i="3"/>
  <c r="Z2394" i="3"/>
  <c r="Z2395" i="3"/>
  <c r="Z2396" i="3"/>
  <c r="Z2397" i="3"/>
  <c r="Z2398" i="3"/>
  <c r="Z2399" i="3"/>
  <c r="Z2400" i="3"/>
  <c r="Z2401" i="3"/>
  <c r="Z2402" i="3"/>
  <c r="Z2403" i="3"/>
  <c r="Z2404" i="3"/>
  <c r="Z2405" i="3"/>
  <c r="Z2406" i="3"/>
  <c r="Z2407" i="3"/>
  <c r="Z2408" i="3"/>
  <c r="Z2409" i="3"/>
  <c r="Z2410" i="3"/>
  <c r="Z2411" i="3"/>
  <c r="Z2412" i="3"/>
  <c r="Z2413" i="3"/>
  <c r="Z2414" i="3"/>
  <c r="Z2415" i="3"/>
  <c r="Z2416" i="3"/>
  <c r="Z2417" i="3"/>
  <c r="Z2418" i="3"/>
  <c r="Z2419" i="3"/>
  <c r="Z2420" i="3"/>
  <c r="Z2421" i="3"/>
  <c r="Z2422" i="3"/>
  <c r="Z2423" i="3"/>
  <c r="Z2424" i="3"/>
  <c r="Z2425" i="3"/>
  <c r="Z2426" i="3"/>
  <c r="Z2427" i="3"/>
  <c r="Z2428" i="3"/>
  <c r="Z2429" i="3"/>
  <c r="Z2430" i="3"/>
  <c r="Z2431" i="3"/>
  <c r="Z2432" i="3"/>
  <c r="Z2433" i="3"/>
  <c r="Z2434" i="3"/>
  <c r="Z2435" i="3"/>
  <c r="Z2436" i="3"/>
  <c r="Z2437" i="3"/>
  <c r="Z2438" i="3"/>
  <c r="Z2439" i="3"/>
  <c r="Z2440" i="3"/>
  <c r="Z2441" i="3"/>
  <c r="Z2442" i="3"/>
  <c r="Z2443" i="3"/>
  <c r="Z2444" i="3"/>
  <c r="Z2445" i="3"/>
  <c r="Z2446" i="3"/>
  <c r="Z2447" i="3"/>
  <c r="Z2448" i="3"/>
  <c r="Z2449" i="3"/>
  <c r="Z2450" i="3"/>
  <c r="Z2451" i="3"/>
  <c r="Z2452" i="3"/>
  <c r="Z2453" i="3"/>
  <c r="Z2454" i="3"/>
  <c r="Z2455" i="3"/>
  <c r="Z2456" i="3"/>
  <c r="Z2457" i="3"/>
  <c r="Z2458" i="3"/>
  <c r="Z2459" i="3"/>
  <c r="Z2460" i="3"/>
  <c r="Z2461" i="3"/>
  <c r="Z2462" i="3"/>
  <c r="Z2463" i="3"/>
  <c r="Z2464" i="3"/>
  <c r="Z2465" i="3"/>
  <c r="Z2466" i="3"/>
  <c r="Z2467" i="3"/>
  <c r="Z2468" i="3"/>
  <c r="Z2469" i="3"/>
  <c r="Z2470" i="3"/>
  <c r="Z2471" i="3"/>
  <c r="Z2472" i="3"/>
  <c r="Z2473" i="3"/>
  <c r="Z2474" i="3"/>
  <c r="Z2475" i="3"/>
  <c r="Z2476" i="3"/>
  <c r="Z2477" i="3"/>
  <c r="Z2478" i="3"/>
  <c r="Z2479" i="3"/>
  <c r="Z2480" i="3"/>
  <c r="Z2481" i="3"/>
  <c r="Z2482" i="3"/>
  <c r="Z2483" i="3"/>
  <c r="Z2484" i="3"/>
  <c r="Z2485" i="3"/>
  <c r="Z2486" i="3"/>
  <c r="Z2487" i="3"/>
  <c r="Z2488" i="3"/>
  <c r="Z2489" i="3"/>
  <c r="Z2490" i="3"/>
  <c r="Z2491" i="3"/>
  <c r="Z2492" i="3"/>
  <c r="Z2493" i="3"/>
  <c r="Z2494" i="3"/>
  <c r="Z2495" i="3"/>
  <c r="Z2496" i="3"/>
  <c r="Z2497" i="3"/>
  <c r="Z2498" i="3"/>
  <c r="Z2499" i="3"/>
  <c r="Z2500" i="3"/>
  <c r="Z2501" i="3"/>
  <c r="Z2502" i="3"/>
  <c r="Z2503" i="3"/>
  <c r="Z2504" i="3"/>
  <c r="Z2505" i="3"/>
  <c r="Z2506" i="3"/>
  <c r="Z2507" i="3"/>
  <c r="Z2508" i="3"/>
  <c r="Z2509" i="3"/>
  <c r="Z2510" i="3"/>
  <c r="Z2511" i="3"/>
  <c r="Z2512" i="3"/>
  <c r="Z2513" i="3"/>
  <c r="Z2514" i="3"/>
  <c r="Z2515" i="3"/>
  <c r="Z2516" i="3"/>
  <c r="Z2517" i="3"/>
  <c r="Z2518" i="3"/>
  <c r="Z2519" i="3"/>
  <c r="Z2520" i="3"/>
  <c r="Z2521" i="3"/>
  <c r="Z2522" i="3"/>
  <c r="Z2523" i="3"/>
  <c r="Z2524" i="3"/>
  <c r="Z2525" i="3"/>
  <c r="Z2526" i="3"/>
  <c r="Z2527" i="3"/>
  <c r="Z2528" i="3"/>
  <c r="Z2529" i="3"/>
  <c r="Z2530" i="3"/>
  <c r="Z2531" i="3"/>
  <c r="Z2532" i="3"/>
  <c r="Z2533" i="3"/>
  <c r="Z2534" i="3"/>
  <c r="Z2535" i="3"/>
  <c r="Z2536" i="3"/>
  <c r="Z2537" i="3"/>
  <c r="Z2538" i="3"/>
  <c r="Z2539" i="3"/>
  <c r="Z2540" i="3"/>
  <c r="Z2541" i="3"/>
  <c r="Z2542" i="3"/>
  <c r="Z2543" i="3"/>
  <c r="Z2544" i="3"/>
  <c r="Z2545" i="3"/>
  <c r="Z2546" i="3"/>
  <c r="Z2547" i="3"/>
  <c r="Z2548" i="3"/>
  <c r="Z2549" i="3"/>
  <c r="Z2550" i="3"/>
  <c r="Z2551" i="3"/>
  <c r="Z2552" i="3"/>
  <c r="Z2553" i="3"/>
  <c r="Z2554" i="3"/>
  <c r="Z2555" i="3"/>
  <c r="Z2556" i="3"/>
  <c r="Z2557" i="3"/>
  <c r="Z2558" i="3"/>
  <c r="Z2559" i="3"/>
  <c r="Z2560" i="3"/>
  <c r="Z2561" i="3"/>
  <c r="Z2562" i="3"/>
  <c r="Z2563" i="3"/>
  <c r="Z2564" i="3"/>
  <c r="Z2565" i="3"/>
  <c r="Z2566" i="3"/>
  <c r="Z2567" i="3"/>
  <c r="Z2568" i="3"/>
  <c r="Z2569" i="3"/>
  <c r="Z2570" i="3"/>
  <c r="Z2571" i="3"/>
  <c r="Z2572" i="3"/>
  <c r="Z2573" i="3"/>
  <c r="Z2574" i="3"/>
  <c r="Z2575" i="3"/>
  <c r="Z2576" i="3"/>
  <c r="Z2577" i="3"/>
  <c r="Z2578" i="3"/>
  <c r="Z2579" i="3"/>
  <c r="Z2580" i="3"/>
  <c r="Z2581" i="3"/>
  <c r="Z2582" i="3"/>
  <c r="Z2583" i="3"/>
  <c r="Z2584" i="3"/>
  <c r="Z2585" i="3"/>
  <c r="Z2586" i="3"/>
  <c r="Z2587" i="3"/>
  <c r="Z2588" i="3"/>
  <c r="Z2589" i="3"/>
  <c r="Z2590" i="3"/>
  <c r="Z2591" i="3"/>
  <c r="Z2592" i="3"/>
  <c r="Z2593" i="3"/>
  <c r="Z2594" i="3"/>
  <c r="Z2595" i="3"/>
  <c r="Z2596" i="3"/>
  <c r="Z2597" i="3"/>
  <c r="Z2598" i="3"/>
  <c r="Z2599" i="3"/>
  <c r="Z2600" i="3"/>
  <c r="Z2601" i="3"/>
  <c r="Z2602" i="3"/>
  <c r="Z2603" i="3"/>
  <c r="Z2604" i="3"/>
  <c r="Z2605" i="3"/>
  <c r="Z2606" i="3"/>
  <c r="Z2607" i="3"/>
  <c r="Z2608" i="3"/>
  <c r="Z2609" i="3"/>
  <c r="Z2610" i="3"/>
  <c r="Z2611" i="3"/>
  <c r="Z2612" i="3"/>
  <c r="Z2613" i="3"/>
  <c r="Z2614" i="3"/>
  <c r="Z2615" i="3"/>
  <c r="Z2616" i="3"/>
  <c r="Z2617" i="3"/>
  <c r="Z2618" i="3"/>
  <c r="Z2619" i="3"/>
  <c r="Z2620" i="3"/>
  <c r="Z2621" i="3"/>
  <c r="Z2622" i="3"/>
  <c r="Z2623" i="3"/>
  <c r="Z2624" i="3"/>
  <c r="Z2625" i="3"/>
  <c r="Z2626" i="3"/>
  <c r="Z2627" i="3"/>
  <c r="Z2628" i="3"/>
  <c r="Z2629" i="3"/>
  <c r="Z2630" i="3"/>
  <c r="Z2631" i="3"/>
  <c r="Z2632" i="3"/>
  <c r="Z2633" i="3"/>
  <c r="Z2634" i="3"/>
  <c r="Z2635" i="3"/>
  <c r="Z2636" i="3"/>
  <c r="Z2637" i="3"/>
  <c r="Z2638" i="3"/>
  <c r="Z2639" i="3"/>
  <c r="Z2640" i="3"/>
  <c r="Z2641" i="3"/>
  <c r="Z2642" i="3"/>
  <c r="Z2643" i="3"/>
  <c r="Z2644" i="3"/>
  <c r="Z2645" i="3"/>
  <c r="Z2646" i="3"/>
  <c r="Z2647" i="3"/>
  <c r="Z2648" i="3"/>
  <c r="Z2649" i="3"/>
  <c r="Z2650" i="3"/>
  <c r="Z2651" i="3"/>
  <c r="Z2652" i="3"/>
  <c r="Z2653" i="3"/>
  <c r="Z2654" i="3"/>
  <c r="Z2655" i="3"/>
  <c r="Z2656" i="3"/>
  <c r="Z2657" i="3"/>
  <c r="Z2658" i="3"/>
  <c r="Z2659" i="3"/>
  <c r="Z2660" i="3"/>
  <c r="Z2661" i="3"/>
  <c r="Z2662" i="3"/>
  <c r="Z2663" i="3"/>
  <c r="Z2664" i="3"/>
  <c r="Z2665" i="3"/>
  <c r="Z2666" i="3"/>
  <c r="Z2667" i="3"/>
  <c r="Z2668" i="3"/>
  <c r="Z2669" i="3"/>
  <c r="Z2670" i="3"/>
  <c r="Z2671" i="3"/>
  <c r="Z2672" i="3"/>
  <c r="Z2673" i="3"/>
  <c r="Z2674" i="3"/>
  <c r="Z2675" i="3"/>
  <c r="Z2676" i="3"/>
  <c r="Z2677" i="3"/>
  <c r="Z2678" i="3"/>
  <c r="Z2679" i="3"/>
  <c r="Z2680" i="3"/>
  <c r="Z2681" i="3"/>
  <c r="Z2682" i="3"/>
  <c r="Z2683" i="3"/>
  <c r="Z2684" i="3"/>
  <c r="Z2685" i="3"/>
  <c r="Z2686" i="3"/>
  <c r="Z2687" i="3"/>
  <c r="Z2688" i="3"/>
  <c r="Z2689" i="3"/>
  <c r="Z2690" i="3"/>
  <c r="Z2691" i="3"/>
  <c r="Z2692" i="3"/>
  <c r="Z2693" i="3"/>
  <c r="Z2694" i="3"/>
  <c r="Z2695" i="3"/>
  <c r="Z2696" i="3"/>
  <c r="Z2697" i="3"/>
  <c r="Z2698" i="3"/>
  <c r="Z2699" i="3"/>
  <c r="Z2700" i="3"/>
  <c r="Z2701" i="3"/>
  <c r="Z2702" i="3"/>
  <c r="Z2703" i="3"/>
  <c r="Z2704" i="3"/>
  <c r="Z2705" i="3"/>
  <c r="Z2706" i="3"/>
  <c r="Z2707" i="3"/>
  <c r="Z2708" i="3"/>
  <c r="Z2709" i="3"/>
  <c r="Z2710" i="3"/>
  <c r="Z2711" i="3"/>
  <c r="Z2712" i="3"/>
  <c r="Z2713" i="3"/>
  <c r="Z2714" i="3"/>
  <c r="Z2715" i="3"/>
  <c r="Z2716" i="3"/>
  <c r="Z2717" i="3"/>
  <c r="Z2718" i="3"/>
  <c r="Z2719" i="3"/>
  <c r="Z2720" i="3"/>
  <c r="Z2721" i="3"/>
  <c r="Z2722" i="3"/>
  <c r="Z2723" i="3"/>
  <c r="Z2724" i="3"/>
  <c r="Z2725" i="3"/>
  <c r="Z2726" i="3"/>
  <c r="Z2727" i="3"/>
  <c r="Z2728" i="3"/>
  <c r="Z2729" i="3"/>
  <c r="Z2730" i="3"/>
  <c r="Z2731" i="3"/>
  <c r="Z2732" i="3"/>
  <c r="Z2733" i="3"/>
  <c r="Z2734" i="3"/>
  <c r="Z2735" i="3"/>
  <c r="Z2736" i="3"/>
  <c r="Z2737" i="3"/>
  <c r="Z2738" i="3"/>
  <c r="Z2739" i="3"/>
  <c r="Z2740" i="3"/>
  <c r="Z2741" i="3"/>
  <c r="Z2742" i="3"/>
  <c r="Z2743" i="3"/>
  <c r="Z2744" i="3"/>
  <c r="Z2745" i="3"/>
  <c r="Z2746" i="3"/>
  <c r="Z2747" i="3"/>
  <c r="Z2748" i="3"/>
  <c r="Z2749" i="3"/>
  <c r="Z2750" i="3"/>
  <c r="Z2751" i="3"/>
  <c r="Z2752" i="3"/>
  <c r="Z2753" i="3"/>
  <c r="Z2754" i="3"/>
  <c r="Z2755" i="3"/>
  <c r="Z2756" i="3"/>
  <c r="Z2757" i="3"/>
  <c r="Z2758" i="3"/>
  <c r="Z2759" i="3"/>
  <c r="Z2760" i="3"/>
  <c r="Z2761" i="3"/>
  <c r="Z2762" i="3"/>
  <c r="Z2763" i="3"/>
  <c r="Z2764" i="3"/>
  <c r="Z2765" i="3"/>
  <c r="Z2766" i="3"/>
  <c r="Z2767" i="3"/>
  <c r="Z2768" i="3"/>
  <c r="Z2769" i="3"/>
  <c r="Z2770" i="3"/>
  <c r="Z2771" i="3"/>
  <c r="Z2772" i="3"/>
  <c r="Z2773" i="3"/>
  <c r="Z2774" i="3"/>
  <c r="Z2775" i="3"/>
  <c r="Z2776" i="3"/>
  <c r="Z2777" i="3"/>
  <c r="Z2778" i="3"/>
  <c r="Z2779" i="3"/>
  <c r="Z2780" i="3"/>
  <c r="Z2781" i="3"/>
  <c r="Z2782" i="3"/>
  <c r="Z2783" i="3"/>
  <c r="Z2784" i="3"/>
  <c r="Z2785" i="3"/>
  <c r="Z2786" i="3"/>
  <c r="Z2787" i="3"/>
  <c r="Z2788" i="3"/>
  <c r="Z2789" i="3"/>
  <c r="Z2790" i="3"/>
  <c r="Z2791" i="3"/>
  <c r="Z2792" i="3"/>
  <c r="Z2793" i="3"/>
  <c r="Z2794" i="3"/>
  <c r="Z2795" i="3"/>
  <c r="Z2796" i="3"/>
  <c r="Z2797" i="3"/>
  <c r="Z2798" i="3"/>
  <c r="Z2799" i="3"/>
  <c r="Z2800" i="3"/>
  <c r="Z2801" i="3"/>
  <c r="Z2802" i="3"/>
  <c r="Z2803" i="3"/>
  <c r="Z2804" i="3"/>
  <c r="Z2805" i="3"/>
  <c r="Z2806" i="3"/>
  <c r="Z2807" i="3"/>
  <c r="Z2808" i="3"/>
  <c r="Z2809" i="3"/>
  <c r="Z2810" i="3"/>
  <c r="Z2811" i="3"/>
  <c r="Z2812" i="3"/>
  <c r="Z2813" i="3"/>
  <c r="Z2814" i="3"/>
  <c r="Z2815" i="3"/>
  <c r="Z2816" i="3"/>
  <c r="Z2817" i="3"/>
  <c r="Z2818" i="3"/>
  <c r="Z2819" i="3"/>
  <c r="Z2820" i="3"/>
  <c r="Z2821" i="3"/>
  <c r="Z2822" i="3"/>
  <c r="Z2823" i="3"/>
  <c r="Z2824" i="3"/>
  <c r="Z2825" i="3"/>
  <c r="Z2826" i="3"/>
  <c r="Z2827" i="3"/>
  <c r="Z2828" i="3"/>
  <c r="Z2829" i="3"/>
  <c r="Z2830" i="3"/>
  <c r="Z2831" i="3"/>
  <c r="Z2832" i="3"/>
  <c r="Z2833" i="3"/>
  <c r="Z2834" i="3"/>
  <c r="Z2835" i="3"/>
  <c r="Z2836" i="3"/>
  <c r="Z2837" i="3"/>
  <c r="Z2838" i="3"/>
  <c r="Z2839" i="3"/>
  <c r="Z2840" i="3"/>
  <c r="Z2841" i="3"/>
  <c r="Z2842" i="3"/>
  <c r="Z2843" i="3"/>
  <c r="Z2844" i="3"/>
  <c r="Z2845" i="3"/>
  <c r="Z2846" i="3"/>
  <c r="Z2847" i="3"/>
  <c r="Z2848" i="3"/>
  <c r="Z2849" i="3"/>
  <c r="Z2850" i="3"/>
  <c r="Z2851" i="3"/>
  <c r="Z2852" i="3"/>
  <c r="Z2853" i="3"/>
  <c r="Z2854" i="3"/>
  <c r="Z2855" i="3"/>
  <c r="Z2856" i="3"/>
  <c r="Z2857" i="3"/>
  <c r="Z2858" i="3"/>
  <c r="Z2859" i="3"/>
  <c r="Z2860" i="3"/>
  <c r="Z2861" i="3"/>
  <c r="Z2862" i="3"/>
  <c r="Z2863" i="3"/>
  <c r="Z2864" i="3"/>
  <c r="Z2865" i="3"/>
  <c r="Z2866" i="3"/>
  <c r="Z2867" i="3"/>
  <c r="Z2868" i="3"/>
  <c r="Z2869" i="3"/>
  <c r="Z2870" i="3"/>
  <c r="Z2871" i="3"/>
  <c r="Z2872" i="3"/>
  <c r="Z2873" i="3"/>
  <c r="Z2874" i="3"/>
  <c r="Z2875" i="3"/>
  <c r="Z2876" i="3"/>
  <c r="Z2877" i="3"/>
  <c r="Z2878" i="3"/>
  <c r="Z2879" i="3"/>
  <c r="Z2880" i="3"/>
  <c r="Z2881" i="3"/>
  <c r="Z2882" i="3"/>
  <c r="Z2883" i="3"/>
  <c r="Z2884" i="3"/>
  <c r="Z2885" i="3"/>
  <c r="Z2886" i="3"/>
  <c r="Z2887" i="3"/>
  <c r="Z2888" i="3"/>
  <c r="Z2889" i="3"/>
  <c r="Z2890" i="3"/>
  <c r="Z2891" i="3"/>
  <c r="Z2892" i="3"/>
  <c r="Z2893" i="3"/>
  <c r="Z2894" i="3"/>
  <c r="Z2895" i="3"/>
  <c r="Z2896" i="3"/>
  <c r="Z2897" i="3"/>
  <c r="Z2898" i="3"/>
  <c r="Z2899" i="3"/>
  <c r="Z2900" i="3"/>
  <c r="Z2901" i="3"/>
  <c r="Z2902" i="3"/>
  <c r="Z2903" i="3"/>
  <c r="Z2904" i="3"/>
  <c r="Z2905" i="3"/>
  <c r="Z2906" i="3"/>
  <c r="Z2907" i="3"/>
  <c r="Z2908" i="3"/>
  <c r="Z2909" i="3"/>
  <c r="Z2910" i="3"/>
  <c r="Z2911" i="3"/>
  <c r="Z2912" i="3"/>
  <c r="Z2913" i="3"/>
  <c r="Z2914" i="3"/>
  <c r="Z2915" i="3"/>
  <c r="Z2916" i="3"/>
  <c r="Z2917" i="3"/>
  <c r="Z2918" i="3"/>
  <c r="Z2919" i="3"/>
  <c r="Z2920" i="3"/>
  <c r="Z2921" i="3"/>
  <c r="Z2922" i="3"/>
  <c r="Z2923" i="3"/>
  <c r="Z2924" i="3"/>
  <c r="Z2925" i="3"/>
  <c r="Z2926" i="3"/>
  <c r="Z2927" i="3"/>
  <c r="Z2928" i="3"/>
  <c r="Z2929" i="3"/>
  <c r="Z2930" i="3"/>
  <c r="Z2931" i="3"/>
  <c r="Z2932" i="3"/>
  <c r="Z2933" i="3"/>
  <c r="Z2934" i="3"/>
  <c r="Z2935" i="3"/>
  <c r="Z2936" i="3"/>
  <c r="Z2937" i="3"/>
  <c r="Z2938" i="3"/>
  <c r="Z2939" i="3"/>
  <c r="Z2940" i="3"/>
  <c r="Z2941" i="3"/>
  <c r="Z2942" i="3"/>
  <c r="Z2943" i="3"/>
  <c r="Z2944" i="3"/>
  <c r="Z2945" i="3"/>
  <c r="Z2946" i="3"/>
  <c r="Z2947" i="3"/>
  <c r="Z2948" i="3"/>
  <c r="Z2949" i="3"/>
  <c r="Z2950" i="3"/>
  <c r="Z2951" i="3"/>
  <c r="Z2952" i="3"/>
  <c r="Z2953" i="3"/>
  <c r="Z2954" i="3"/>
  <c r="Z2955" i="3"/>
  <c r="Z2956" i="3"/>
  <c r="Z2957" i="3"/>
  <c r="Z2958" i="3"/>
  <c r="Z2959" i="3"/>
  <c r="Z2960" i="3"/>
  <c r="Z2961" i="3"/>
  <c r="Z2962" i="3"/>
  <c r="Z2963" i="3"/>
  <c r="Z2964" i="3"/>
  <c r="Z2965" i="3"/>
  <c r="Z2966" i="3"/>
  <c r="Z2967" i="3"/>
  <c r="Z2968" i="3"/>
  <c r="Z2969" i="3"/>
  <c r="Z2970" i="3"/>
  <c r="Z2971" i="3"/>
  <c r="Z2972" i="3"/>
  <c r="Z2973" i="3"/>
  <c r="Z2974" i="3"/>
  <c r="Z2975" i="3"/>
  <c r="Z2976" i="3"/>
  <c r="Z2977" i="3"/>
  <c r="Z2978" i="3"/>
  <c r="Z2979" i="3"/>
  <c r="Z2980" i="3"/>
  <c r="Z2981" i="3"/>
  <c r="Z2982" i="3"/>
  <c r="Z2983" i="3"/>
  <c r="Z2984" i="3"/>
  <c r="Z2985" i="3"/>
  <c r="Z2986" i="3"/>
  <c r="Z2987" i="3"/>
  <c r="Z2988" i="3"/>
  <c r="Z2989" i="3"/>
  <c r="Z2990" i="3"/>
  <c r="Z2991" i="3"/>
  <c r="Z2992" i="3"/>
  <c r="Z2993" i="3"/>
  <c r="Z2994" i="3"/>
  <c r="Z2995" i="3"/>
  <c r="Z2996" i="3"/>
  <c r="Z2997" i="3"/>
  <c r="Z2998" i="3"/>
  <c r="Z2999" i="3"/>
  <c r="Z3000" i="3"/>
  <c r="Z3001" i="3"/>
  <c r="Z3002" i="3"/>
  <c r="Z3003" i="3"/>
  <c r="Z3004" i="3"/>
  <c r="Z3005" i="3"/>
  <c r="Z3006" i="3"/>
  <c r="Z3007" i="3"/>
  <c r="Z3008" i="3"/>
  <c r="Z3009" i="3"/>
  <c r="Z3010" i="3"/>
  <c r="Z3011" i="3"/>
  <c r="Z3012" i="3"/>
  <c r="Z3013" i="3"/>
  <c r="Z3014" i="3"/>
  <c r="Z3015" i="3"/>
  <c r="Z3016" i="3"/>
  <c r="Z3017" i="3"/>
  <c r="Z3018" i="3"/>
  <c r="Z3019" i="3"/>
  <c r="Z3020" i="3"/>
  <c r="Z3021" i="3"/>
  <c r="Z3022" i="3"/>
  <c r="Z3023" i="3"/>
  <c r="Z3024" i="3"/>
  <c r="Z3025" i="3"/>
  <c r="Z3026" i="3"/>
  <c r="Z3027" i="3"/>
  <c r="Z3028" i="3"/>
  <c r="Z3029" i="3"/>
  <c r="Z3030" i="3"/>
  <c r="Z3031" i="3"/>
  <c r="Z3032" i="3"/>
  <c r="Z3033" i="3"/>
  <c r="Z3034" i="3"/>
  <c r="Z3035" i="3"/>
  <c r="Z3036" i="3"/>
  <c r="Z3037" i="3"/>
  <c r="Z3038" i="3"/>
  <c r="Z3039" i="3"/>
  <c r="Z3040" i="3"/>
  <c r="Z3041" i="3"/>
  <c r="Z3042" i="3"/>
  <c r="Z3043" i="3"/>
  <c r="Z3044" i="3"/>
  <c r="Z3045" i="3"/>
  <c r="Z3046" i="3"/>
  <c r="Z3047" i="3"/>
  <c r="Z3048" i="3"/>
  <c r="Z3049" i="3"/>
  <c r="Z3050" i="3"/>
  <c r="Z3051" i="3"/>
  <c r="Z3052" i="3"/>
  <c r="Z3053" i="3"/>
  <c r="Z3054" i="3"/>
  <c r="Z3055" i="3"/>
  <c r="Z3056" i="3"/>
  <c r="Z3057" i="3"/>
  <c r="Z3058" i="3"/>
  <c r="Z3059" i="3"/>
  <c r="Z3060" i="3"/>
  <c r="Z3061" i="3"/>
  <c r="Z3062" i="3"/>
  <c r="Z3063" i="3"/>
  <c r="Z3064" i="3"/>
  <c r="Z3065" i="3"/>
  <c r="Z3066" i="3"/>
  <c r="Z3067" i="3"/>
  <c r="Z3068" i="3"/>
  <c r="Z3069" i="3"/>
  <c r="Z3070" i="3"/>
  <c r="Z3071" i="3"/>
  <c r="Z3072" i="3"/>
  <c r="Z3073" i="3"/>
  <c r="Z3074" i="3"/>
  <c r="Z3075" i="3"/>
  <c r="Z3076" i="3"/>
  <c r="Z3077" i="3"/>
  <c r="Z3078" i="3"/>
  <c r="Z3079" i="3"/>
  <c r="Z3080" i="3"/>
  <c r="Z3081" i="3"/>
  <c r="Z3082" i="3"/>
  <c r="Z3083" i="3"/>
  <c r="Z3084" i="3"/>
  <c r="Z3085" i="3"/>
  <c r="Z3086" i="3"/>
  <c r="Z3087" i="3"/>
  <c r="Z3088" i="3"/>
  <c r="Z3089" i="3"/>
  <c r="Z3090" i="3"/>
  <c r="Z3091" i="3"/>
  <c r="Z3092" i="3"/>
  <c r="Z3093" i="3"/>
  <c r="Z3094" i="3"/>
  <c r="Z3095" i="3"/>
  <c r="Z3096" i="3"/>
  <c r="Z3097" i="3"/>
  <c r="Z3098" i="3"/>
  <c r="Z3099" i="3"/>
  <c r="Z3100" i="3"/>
  <c r="Z3101" i="3"/>
  <c r="Z3102" i="3"/>
  <c r="Z3103" i="3"/>
  <c r="Z3104" i="3"/>
  <c r="Z3105" i="3"/>
  <c r="Z3106" i="3"/>
  <c r="Z3107" i="3"/>
  <c r="Z3108" i="3"/>
  <c r="Z3109" i="3"/>
  <c r="Z3110" i="3"/>
  <c r="Z3111" i="3"/>
  <c r="Z3112" i="3"/>
  <c r="Z3113" i="3"/>
  <c r="Z3114" i="3"/>
  <c r="Z3115" i="3"/>
  <c r="Z3116" i="3"/>
  <c r="Z3117" i="3"/>
  <c r="Z3118" i="3"/>
  <c r="Z3119" i="3"/>
  <c r="Z3120" i="3"/>
  <c r="Z3121" i="3"/>
  <c r="Z3122" i="3"/>
  <c r="Z3123" i="3"/>
  <c r="Z3124" i="3"/>
  <c r="Z3125" i="3"/>
  <c r="Z3126" i="3"/>
  <c r="Z3127" i="3"/>
  <c r="Z3128" i="3"/>
  <c r="Z3129" i="3"/>
  <c r="Z3130" i="3"/>
  <c r="Z3131" i="3"/>
  <c r="Z3132" i="3"/>
  <c r="Z3133" i="3"/>
  <c r="Z3134" i="3"/>
  <c r="Z3135" i="3"/>
  <c r="Z3136" i="3"/>
  <c r="Z3137" i="3"/>
  <c r="Z3138" i="3"/>
  <c r="Z3139" i="3"/>
  <c r="Z3140" i="3"/>
  <c r="Z3141" i="3"/>
  <c r="Z3142" i="3"/>
  <c r="Z3143" i="3"/>
  <c r="Z3144" i="3"/>
  <c r="Z3145" i="3"/>
  <c r="Z3146" i="3"/>
  <c r="Z3147" i="3"/>
  <c r="Z3148" i="3"/>
  <c r="Z3149" i="3"/>
  <c r="Z3150" i="3"/>
  <c r="Z3151" i="3"/>
  <c r="Z3152" i="3"/>
  <c r="Z3153" i="3"/>
  <c r="Z3154" i="3"/>
  <c r="Z3155" i="3"/>
  <c r="Z3156" i="3"/>
  <c r="Z3157" i="3"/>
  <c r="Z3158" i="3"/>
  <c r="Z3159" i="3"/>
  <c r="Z3160" i="3"/>
  <c r="Z3161" i="3"/>
  <c r="Z3162" i="3"/>
  <c r="Z3163" i="3"/>
  <c r="Z3164" i="3"/>
  <c r="Z3165" i="3"/>
  <c r="Z3166" i="3"/>
  <c r="Z3167" i="3"/>
  <c r="Z3168" i="3"/>
  <c r="Z3169" i="3"/>
  <c r="Z3170" i="3"/>
  <c r="Z3171" i="3"/>
  <c r="Z3172" i="3"/>
  <c r="Z3173" i="3"/>
  <c r="Z3174" i="3"/>
  <c r="Z3175" i="3"/>
  <c r="Z3176" i="3"/>
  <c r="Z3177" i="3"/>
  <c r="Z3178" i="3"/>
  <c r="Z3179" i="3"/>
  <c r="Z3180" i="3"/>
  <c r="Z3181" i="3"/>
  <c r="Z3182" i="3"/>
  <c r="Z3183" i="3"/>
  <c r="Z3184" i="3"/>
  <c r="Z3185" i="3"/>
  <c r="Z3186" i="3"/>
  <c r="Z3187" i="3"/>
  <c r="Z3188" i="3"/>
  <c r="Z3189" i="3"/>
  <c r="Z3190" i="3"/>
  <c r="Z3191" i="3"/>
  <c r="Z3192" i="3"/>
  <c r="Z3193" i="3"/>
  <c r="Z3194" i="3"/>
  <c r="Z3195" i="3"/>
  <c r="Z3196" i="3"/>
  <c r="Z3197" i="3"/>
  <c r="Z3198" i="3"/>
  <c r="Z3199" i="3"/>
  <c r="Z3200" i="3"/>
  <c r="Z3201" i="3"/>
  <c r="Z3202" i="3"/>
  <c r="Z3203" i="3"/>
  <c r="Z3204" i="3"/>
  <c r="Z3205" i="3"/>
  <c r="Z3206" i="3"/>
  <c r="Z3207" i="3"/>
  <c r="Z3208" i="3"/>
  <c r="Z3209" i="3"/>
  <c r="Z3210" i="3"/>
  <c r="Z3211" i="3"/>
  <c r="Z3212" i="3"/>
  <c r="Z3213" i="3"/>
  <c r="Z3214" i="3"/>
  <c r="Z3215" i="3"/>
  <c r="Z3216" i="3"/>
  <c r="Z3217" i="3"/>
  <c r="Z3218" i="3"/>
  <c r="Z3219" i="3"/>
  <c r="Z3220" i="3"/>
  <c r="Z3221" i="3"/>
  <c r="Z3222" i="3"/>
  <c r="Z3223" i="3"/>
  <c r="Z3224" i="3"/>
  <c r="Z3225" i="3"/>
  <c r="Z3226" i="3"/>
  <c r="Z3227" i="3"/>
  <c r="Z3228" i="3"/>
  <c r="Z3229" i="3"/>
  <c r="Z3230" i="3"/>
  <c r="Z3231" i="3"/>
  <c r="Z3232" i="3"/>
  <c r="Z3233" i="3"/>
  <c r="Z3234" i="3"/>
  <c r="Z3235" i="3"/>
  <c r="Z3236" i="3"/>
  <c r="Z3237" i="3"/>
  <c r="Z3238" i="3"/>
  <c r="Z3239" i="3"/>
  <c r="Z3240" i="3"/>
  <c r="Z3241" i="3"/>
  <c r="Z3242" i="3"/>
  <c r="Z3243" i="3"/>
  <c r="Z3244" i="3"/>
  <c r="Z3245" i="3"/>
  <c r="Z3246" i="3"/>
  <c r="Z3247" i="3"/>
  <c r="Z3248" i="3"/>
  <c r="Z3249" i="3"/>
  <c r="Z3250" i="3"/>
  <c r="Z3251" i="3"/>
  <c r="Z3252" i="3"/>
  <c r="Z3253" i="3"/>
  <c r="Z3254" i="3"/>
  <c r="Z3255" i="3"/>
  <c r="Z3256" i="3"/>
  <c r="Z3257" i="3"/>
  <c r="Z3258" i="3"/>
  <c r="Z3259" i="3"/>
  <c r="Z3260" i="3"/>
  <c r="Z3261" i="3"/>
  <c r="Z3262" i="3"/>
  <c r="Z3263" i="3"/>
  <c r="Z3264" i="3"/>
  <c r="Z3265" i="3"/>
  <c r="Z3266" i="3"/>
  <c r="Z3267" i="3"/>
  <c r="Z3268" i="3"/>
  <c r="Z3269" i="3"/>
  <c r="Z3270" i="3"/>
  <c r="Z3271" i="3"/>
  <c r="Z3272" i="3"/>
  <c r="Z3273" i="3"/>
  <c r="Z3274" i="3"/>
  <c r="Z3275" i="3"/>
  <c r="Z3276" i="3"/>
  <c r="Z3277" i="3"/>
  <c r="Z3278" i="3"/>
  <c r="Z3279" i="3"/>
  <c r="Z3280" i="3"/>
  <c r="Z3281" i="3"/>
  <c r="Z3282" i="3"/>
  <c r="Z3283" i="3"/>
  <c r="Z3284" i="3"/>
  <c r="Z3285" i="3"/>
  <c r="Z3286" i="3"/>
  <c r="Z3287" i="3"/>
  <c r="Z3288" i="3"/>
  <c r="Z3289" i="3"/>
  <c r="Z3290" i="3"/>
  <c r="Z3291" i="3"/>
  <c r="Z3292" i="3"/>
  <c r="Z3293" i="3"/>
  <c r="Z3294" i="3"/>
  <c r="Z3295" i="3"/>
  <c r="Z3296" i="3"/>
  <c r="Z3297" i="3"/>
  <c r="Z3298" i="3"/>
  <c r="Z3299" i="3"/>
  <c r="Z3300" i="3"/>
  <c r="Z3301" i="3"/>
  <c r="Z3302" i="3"/>
  <c r="Z3303" i="3"/>
  <c r="Z3304" i="3"/>
  <c r="Z3305" i="3"/>
  <c r="Z3306" i="3"/>
  <c r="Z3307" i="3"/>
  <c r="Z3308" i="3"/>
  <c r="Z3309" i="3"/>
  <c r="Z3310" i="3"/>
  <c r="Z3311" i="3"/>
  <c r="Z3312" i="3"/>
  <c r="Z3313" i="3"/>
  <c r="Z3314" i="3"/>
  <c r="Z3315" i="3"/>
  <c r="Z3316" i="3"/>
  <c r="Z3317" i="3"/>
  <c r="Z3318" i="3"/>
  <c r="Z3319" i="3"/>
  <c r="Z3320" i="3"/>
  <c r="Z3321" i="3"/>
  <c r="Z3322" i="3"/>
  <c r="Z3323" i="3"/>
  <c r="Z3324" i="3"/>
  <c r="Z3325" i="3"/>
  <c r="Z3326" i="3"/>
  <c r="Z3327" i="3"/>
  <c r="Z3328" i="3"/>
  <c r="Z3329" i="3"/>
  <c r="Z3330" i="3"/>
  <c r="Z3331" i="3"/>
  <c r="Z3332" i="3"/>
  <c r="Z3333" i="3"/>
  <c r="Z3334" i="3"/>
  <c r="Z3335" i="3"/>
  <c r="Z3336" i="3"/>
  <c r="Z3337" i="3"/>
  <c r="Z3338" i="3"/>
  <c r="Z3339" i="3"/>
  <c r="Z3340" i="3"/>
  <c r="Z3341" i="3"/>
  <c r="Z3342" i="3"/>
  <c r="Z3343" i="3"/>
  <c r="Z3344" i="3"/>
  <c r="Z3345" i="3"/>
  <c r="Z3346" i="3"/>
  <c r="Z3347" i="3"/>
  <c r="Z3348" i="3"/>
  <c r="Z3349" i="3"/>
  <c r="Z3350" i="3"/>
  <c r="Z3351" i="3"/>
  <c r="Z3352" i="3"/>
  <c r="Z3353" i="3"/>
  <c r="Z3354" i="3"/>
  <c r="Z3355" i="3"/>
  <c r="Z3356" i="3"/>
  <c r="Z3357" i="3"/>
  <c r="Z3358" i="3"/>
  <c r="Z3359" i="3"/>
  <c r="Z3360" i="3"/>
  <c r="Z3361" i="3"/>
  <c r="Z3362" i="3"/>
  <c r="Z3363" i="3"/>
  <c r="Z3364" i="3"/>
  <c r="Z3365" i="3"/>
  <c r="Z3366" i="3"/>
  <c r="Z3367" i="3"/>
  <c r="Z3368" i="3"/>
  <c r="Z3369" i="3"/>
  <c r="Z3370" i="3"/>
  <c r="Z3371" i="3"/>
  <c r="Z3372" i="3"/>
  <c r="Z3373" i="3"/>
  <c r="Z3374" i="3"/>
  <c r="Z3375" i="3"/>
  <c r="Z3376" i="3"/>
  <c r="Z3377" i="3"/>
  <c r="Z3378" i="3"/>
  <c r="Z3379" i="3"/>
  <c r="Z3380" i="3"/>
  <c r="Z3381" i="3"/>
  <c r="Z3382" i="3"/>
  <c r="Z3383" i="3"/>
  <c r="Z3384" i="3"/>
  <c r="Z3385" i="3"/>
  <c r="Z3386" i="3"/>
  <c r="Z3387" i="3"/>
  <c r="Z3388" i="3"/>
  <c r="Z3389" i="3"/>
  <c r="Z3390" i="3"/>
  <c r="Z3391" i="3"/>
  <c r="Z3392" i="3"/>
  <c r="Z3393" i="3"/>
  <c r="Z3394" i="3"/>
  <c r="Z3395" i="3"/>
  <c r="Z3396" i="3"/>
  <c r="Z3397" i="3"/>
  <c r="Z3398" i="3"/>
  <c r="Z3399" i="3"/>
  <c r="Z3400" i="3"/>
  <c r="Z3401" i="3"/>
  <c r="Z3402" i="3"/>
  <c r="Z3403" i="3"/>
  <c r="Z3404" i="3"/>
  <c r="Z3405" i="3"/>
  <c r="Z3406" i="3"/>
  <c r="Z3407" i="3"/>
  <c r="Z3408" i="3"/>
  <c r="Z3409" i="3"/>
  <c r="Z3410" i="3"/>
  <c r="Z3411" i="3"/>
  <c r="Z3412" i="3"/>
  <c r="Z3413" i="3"/>
  <c r="Z3414" i="3"/>
  <c r="Z3415" i="3"/>
  <c r="Z3416" i="3"/>
  <c r="Z3417" i="3"/>
  <c r="Z3418" i="3"/>
  <c r="Z3419" i="3"/>
  <c r="Z3420" i="3"/>
  <c r="Z3421" i="3"/>
  <c r="Z3422" i="3"/>
  <c r="Z3423" i="3"/>
  <c r="Z3424" i="3"/>
  <c r="Z3425" i="3"/>
  <c r="Z3426" i="3"/>
  <c r="Z3427" i="3"/>
  <c r="Z3428" i="3"/>
  <c r="Z3429" i="3"/>
  <c r="Z3430" i="3"/>
  <c r="Z3431" i="3"/>
  <c r="Z3432" i="3"/>
  <c r="Z3433" i="3"/>
  <c r="Z3434" i="3"/>
  <c r="Z3435" i="3"/>
  <c r="Z3436" i="3"/>
  <c r="Z3437" i="3"/>
  <c r="Z3438" i="3"/>
  <c r="Z3439" i="3"/>
  <c r="Z3440" i="3"/>
  <c r="Z3441" i="3"/>
  <c r="Z3442" i="3"/>
  <c r="Z3443" i="3"/>
  <c r="Z3444" i="3"/>
  <c r="Z3445" i="3"/>
  <c r="Z3446" i="3"/>
  <c r="Z3447" i="3"/>
  <c r="Z3448" i="3"/>
  <c r="Z3449" i="3"/>
  <c r="Z3450" i="3"/>
  <c r="Z3451" i="3"/>
  <c r="Z3452" i="3"/>
  <c r="Z3453" i="3"/>
  <c r="Z3454" i="3"/>
  <c r="Z3455" i="3"/>
  <c r="Z3456" i="3"/>
  <c r="Z3457" i="3"/>
  <c r="Z3458" i="3"/>
  <c r="Z3459" i="3"/>
  <c r="Z3460" i="3"/>
  <c r="Z3461" i="3"/>
  <c r="Z3462" i="3"/>
  <c r="Z3463" i="3"/>
  <c r="Z3464" i="3"/>
  <c r="Z3465" i="3"/>
  <c r="Z3466" i="3"/>
  <c r="Z3467" i="3"/>
  <c r="Z3468" i="3"/>
  <c r="Z3469" i="3"/>
  <c r="Z3470" i="3"/>
  <c r="Z3471" i="3"/>
  <c r="Z3472" i="3"/>
  <c r="Z3473" i="3"/>
  <c r="Z3474" i="3"/>
  <c r="Z3475" i="3"/>
  <c r="Z3476" i="3"/>
  <c r="Z3477" i="3"/>
  <c r="Z3478" i="3"/>
  <c r="Z3479" i="3"/>
  <c r="Z3480" i="3"/>
  <c r="Z3481" i="3"/>
  <c r="Z3482" i="3"/>
  <c r="Z3483" i="3"/>
  <c r="Z3484" i="3"/>
  <c r="Z3485" i="3"/>
  <c r="Z3486" i="3"/>
  <c r="Z3487" i="3"/>
  <c r="Z3488" i="3"/>
  <c r="Z3489" i="3"/>
  <c r="Z3490" i="3"/>
  <c r="Z3491" i="3"/>
  <c r="Z3492" i="3"/>
  <c r="Z3493" i="3"/>
  <c r="Z3494" i="3"/>
  <c r="Z3495" i="3"/>
  <c r="Z3496" i="3"/>
  <c r="Z3497" i="3"/>
  <c r="Z3498" i="3"/>
  <c r="Z3499" i="3"/>
  <c r="Z3500" i="3"/>
  <c r="Z3501" i="3"/>
  <c r="Z3502" i="3"/>
  <c r="Z3503" i="3"/>
  <c r="Z3504" i="3"/>
  <c r="Z3505" i="3"/>
  <c r="Z3506" i="3"/>
  <c r="Z3507" i="3"/>
  <c r="Z3508" i="3"/>
  <c r="Z3509" i="3"/>
  <c r="Z3510" i="3"/>
  <c r="Z3511" i="3"/>
  <c r="Z3512" i="3"/>
  <c r="Z3513" i="3"/>
  <c r="Z3514" i="3"/>
  <c r="Z3515" i="3"/>
  <c r="Z3516" i="3"/>
  <c r="Z3517" i="3"/>
  <c r="Z3518" i="3"/>
  <c r="Z3519" i="3"/>
  <c r="Z3520" i="3"/>
  <c r="Z3521" i="3"/>
  <c r="Z3522" i="3"/>
  <c r="Z3523" i="3"/>
  <c r="Z3524" i="3"/>
  <c r="Z3525" i="3"/>
  <c r="Z3526" i="3"/>
  <c r="Z3527" i="3"/>
  <c r="Z3528" i="3"/>
  <c r="Z3529" i="3"/>
  <c r="Z3530" i="3"/>
  <c r="Z3531" i="3"/>
  <c r="Z3532" i="3"/>
  <c r="Z3533" i="3"/>
  <c r="Z3534" i="3"/>
  <c r="Z3535" i="3"/>
  <c r="Z3536" i="3"/>
  <c r="Z3537" i="3"/>
  <c r="Z3538" i="3"/>
  <c r="Z3539" i="3"/>
  <c r="Z3540" i="3"/>
  <c r="Z3541" i="3"/>
  <c r="Z3542" i="3"/>
  <c r="Z3543" i="3"/>
  <c r="Z3544" i="3"/>
  <c r="Z3545" i="3"/>
  <c r="Z3546" i="3"/>
  <c r="Z3547" i="3"/>
  <c r="Z3548" i="3"/>
  <c r="Z3549" i="3"/>
  <c r="Z3550" i="3"/>
  <c r="Z3551" i="3"/>
  <c r="Z3552" i="3"/>
  <c r="Z3553" i="3"/>
  <c r="Z3554" i="3"/>
  <c r="Z3555" i="3"/>
  <c r="Z3556" i="3"/>
  <c r="Z3557" i="3"/>
  <c r="Z3558" i="3"/>
  <c r="Z3559" i="3"/>
  <c r="Z3560" i="3"/>
  <c r="Z3561" i="3"/>
  <c r="Z3562" i="3"/>
  <c r="Z3563" i="3"/>
  <c r="Z3564" i="3"/>
  <c r="Z3565" i="3"/>
  <c r="Z3566" i="3"/>
  <c r="Z3567" i="3"/>
  <c r="Z3568" i="3"/>
  <c r="Z3569" i="3"/>
  <c r="Z3570" i="3"/>
  <c r="Z3571" i="3"/>
  <c r="Z3572" i="3"/>
  <c r="Z3573" i="3"/>
  <c r="Z3574" i="3"/>
  <c r="Z3575" i="3"/>
  <c r="Z3576" i="3"/>
  <c r="Z3577" i="3"/>
  <c r="Z3578" i="3"/>
  <c r="Z3579" i="3"/>
  <c r="Z3580" i="3"/>
  <c r="Z3581" i="3"/>
  <c r="Z3582" i="3"/>
  <c r="Z3583" i="3"/>
  <c r="Z3584" i="3"/>
  <c r="Z3585" i="3"/>
  <c r="Z3586" i="3"/>
  <c r="Z3587" i="3"/>
  <c r="Z3588" i="3"/>
  <c r="Z3589" i="3"/>
  <c r="Z3590" i="3"/>
  <c r="Z3591" i="3"/>
  <c r="Z3592" i="3"/>
  <c r="Z3593" i="3"/>
  <c r="Z3594" i="3"/>
  <c r="Z3595" i="3"/>
  <c r="Z3596" i="3"/>
  <c r="Z3597" i="3"/>
  <c r="Z3598" i="3"/>
  <c r="Z3599" i="3"/>
  <c r="Z3600" i="3"/>
  <c r="Z3601" i="3"/>
  <c r="Z3602" i="3"/>
  <c r="Z3603" i="3"/>
  <c r="Z3604" i="3"/>
  <c r="Z3605" i="3"/>
  <c r="Z3606" i="3"/>
  <c r="Z3607" i="3"/>
  <c r="Z3608" i="3"/>
  <c r="Z3609" i="3"/>
  <c r="Z3610" i="3"/>
  <c r="Z3611" i="3"/>
  <c r="Z3612" i="3"/>
  <c r="Z3613" i="3"/>
  <c r="Z3614" i="3"/>
  <c r="Z3615" i="3"/>
  <c r="Z3616" i="3"/>
  <c r="Z3617" i="3"/>
  <c r="Z3618" i="3"/>
  <c r="Z3619" i="3"/>
  <c r="Z3620" i="3"/>
  <c r="Z3621" i="3"/>
  <c r="Z3622" i="3"/>
  <c r="Z3623" i="3"/>
  <c r="Z3624" i="3"/>
  <c r="Z3625" i="3"/>
  <c r="Z3626" i="3"/>
  <c r="Z3627" i="3"/>
  <c r="Z3628" i="3"/>
  <c r="Z3629" i="3"/>
  <c r="Z3630" i="3"/>
  <c r="Z3631" i="3"/>
  <c r="Z3632" i="3"/>
  <c r="Z3633" i="3"/>
  <c r="Z3634" i="3"/>
  <c r="Z3635" i="3"/>
  <c r="Z3636" i="3"/>
  <c r="Z3637" i="3"/>
  <c r="Z3638" i="3"/>
  <c r="Z3639" i="3"/>
  <c r="Z3640" i="3"/>
  <c r="Z3641" i="3"/>
  <c r="Z3642" i="3"/>
  <c r="Z3643" i="3"/>
  <c r="Z3644" i="3"/>
  <c r="Z3645" i="3"/>
  <c r="Z3646" i="3"/>
  <c r="Z3647" i="3"/>
  <c r="Z3648" i="3"/>
  <c r="Z3649" i="3"/>
  <c r="Z3650" i="3"/>
  <c r="Z3651" i="3"/>
  <c r="Z3652" i="3"/>
  <c r="Z3653" i="3"/>
  <c r="Z3654" i="3"/>
  <c r="Z3655" i="3"/>
  <c r="Z3656" i="3"/>
  <c r="Z3657" i="3"/>
  <c r="Z3658" i="3"/>
  <c r="Z3659" i="3"/>
  <c r="Z3660" i="3"/>
  <c r="Z3661" i="3"/>
  <c r="Z3662" i="3"/>
  <c r="Z3663" i="3"/>
  <c r="Z3664" i="3"/>
  <c r="Z3665" i="3"/>
  <c r="Z3666" i="3"/>
  <c r="Z3667" i="3"/>
  <c r="Z3668" i="3"/>
  <c r="Z3669" i="3"/>
  <c r="Z3670" i="3"/>
  <c r="Z3671" i="3"/>
  <c r="Z3672" i="3"/>
  <c r="Z3673" i="3"/>
  <c r="Z3674" i="3"/>
  <c r="Z3675" i="3"/>
  <c r="Z3676" i="3"/>
  <c r="Z3677" i="3"/>
  <c r="Z3678" i="3"/>
  <c r="Z3679" i="3"/>
  <c r="Z3680" i="3"/>
  <c r="Z3681" i="3"/>
  <c r="Z3682" i="3"/>
  <c r="Z3683" i="3"/>
  <c r="Z3684" i="3"/>
  <c r="Z3685" i="3"/>
  <c r="Z3686" i="3"/>
  <c r="Z3687" i="3"/>
  <c r="Z3688" i="3"/>
  <c r="Z3689" i="3"/>
  <c r="Z3690" i="3"/>
  <c r="Z3691" i="3"/>
  <c r="Z3692" i="3"/>
  <c r="Z3693" i="3"/>
  <c r="Z3694" i="3"/>
  <c r="Z3695" i="3"/>
  <c r="Z3696" i="3"/>
  <c r="Z3697" i="3"/>
  <c r="Z3698" i="3"/>
  <c r="Z3699" i="3"/>
  <c r="Z3700" i="3"/>
  <c r="Z3701" i="3"/>
  <c r="Z3702" i="3"/>
  <c r="Z3703" i="3"/>
  <c r="Z3704" i="3"/>
  <c r="Z3705" i="3"/>
  <c r="Z3706" i="3"/>
  <c r="Z3707" i="3"/>
  <c r="Z3708" i="3"/>
  <c r="Z3709" i="3"/>
  <c r="Z3710" i="3"/>
  <c r="Z3711" i="3"/>
  <c r="Z3712" i="3"/>
  <c r="Z3713" i="3"/>
  <c r="Z3714" i="3"/>
  <c r="Z3715" i="3"/>
  <c r="Z3716" i="3"/>
  <c r="Z3717" i="3"/>
  <c r="Z3718" i="3"/>
  <c r="Z3719" i="3"/>
  <c r="Z3720" i="3"/>
  <c r="Z3721" i="3"/>
  <c r="Z3722" i="3"/>
  <c r="Z3723" i="3"/>
  <c r="Z3724" i="3"/>
  <c r="Z3725" i="3"/>
  <c r="Z3726" i="3"/>
  <c r="Z3727" i="3"/>
  <c r="Z3728" i="3"/>
  <c r="Z3729" i="3"/>
  <c r="Z3730" i="3"/>
  <c r="Z3731" i="3"/>
  <c r="Z3732" i="3"/>
  <c r="Z3733" i="3"/>
  <c r="Z3734" i="3"/>
  <c r="Z3735" i="3"/>
  <c r="Z3736" i="3"/>
  <c r="Z3737" i="3"/>
  <c r="Z3738" i="3"/>
  <c r="Z3739" i="3"/>
  <c r="Z3740" i="3"/>
  <c r="Z3741" i="3"/>
  <c r="Z3742" i="3"/>
  <c r="Z3743" i="3"/>
  <c r="Z3744" i="3"/>
  <c r="Z3745" i="3"/>
  <c r="Z3746" i="3"/>
  <c r="Z3747" i="3"/>
  <c r="Z3748" i="3"/>
  <c r="Z3749" i="3"/>
  <c r="Z3750" i="3"/>
  <c r="Z3751" i="3"/>
  <c r="Z3752" i="3"/>
  <c r="Z3753" i="3"/>
  <c r="Z3754" i="3"/>
  <c r="Z3755" i="3"/>
  <c r="Z3756" i="3"/>
  <c r="Z3757" i="3"/>
  <c r="Z3758" i="3"/>
  <c r="Z3759" i="3"/>
  <c r="Z3760" i="3"/>
  <c r="Z3761" i="3"/>
  <c r="Z3762" i="3"/>
  <c r="Z3763" i="3"/>
  <c r="Z3764" i="3"/>
  <c r="Z3765" i="3"/>
  <c r="Z3766" i="3"/>
  <c r="Z3767" i="3"/>
  <c r="Z3768" i="3"/>
  <c r="Z3769" i="3"/>
  <c r="Z3770" i="3"/>
  <c r="Z3771" i="3"/>
  <c r="Z3772" i="3"/>
  <c r="Z3773" i="3"/>
  <c r="Z3774" i="3"/>
  <c r="Z3775" i="3"/>
  <c r="Z3776" i="3"/>
  <c r="Z3777" i="3"/>
  <c r="Z3778" i="3"/>
  <c r="Z3779" i="3"/>
  <c r="Z3780" i="3"/>
  <c r="Z3781" i="3"/>
  <c r="Z3782" i="3"/>
  <c r="Z3783" i="3"/>
  <c r="Z3784" i="3"/>
  <c r="Z3785" i="3"/>
  <c r="Z3786" i="3"/>
  <c r="Z3787" i="3"/>
  <c r="Z3788" i="3"/>
  <c r="Z3789" i="3"/>
  <c r="Z3790" i="3"/>
  <c r="Z3791" i="3"/>
  <c r="Z3792" i="3"/>
  <c r="Z3793" i="3"/>
  <c r="Z3794" i="3"/>
  <c r="Z3795" i="3"/>
  <c r="Z3796" i="3"/>
  <c r="Z3797" i="3"/>
  <c r="Z3798" i="3"/>
  <c r="Z3799" i="3"/>
  <c r="Z3800" i="3"/>
  <c r="Z3801" i="3"/>
  <c r="Z3802" i="3"/>
  <c r="Z3803" i="3"/>
  <c r="Z3804" i="3"/>
  <c r="Z3805" i="3"/>
  <c r="Z3806" i="3"/>
  <c r="Z3807" i="3"/>
  <c r="Z3808" i="3"/>
  <c r="Z3809" i="3"/>
  <c r="Z3810" i="3"/>
  <c r="Z3811" i="3"/>
  <c r="Z3812" i="3"/>
  <c r="Z3813" i="3"/>
  <c r="Z3814" i="3"/>
  <c r="Z3815" i="3"/>
  <c r="Z3816" i="3"/>
  <c r="Z3817" i="3"/>
  <c r="Z3818" i="3"/>
  <c r="Z3819" i="3"/>
  <c r="Z3820" i="3"/>
  <c r="Z3821" i="3"/>
  <c r="Z3822" i="3"/>
  <c r="Z3823" i="3"/>
  <c r="Z3824" i="3"/>
  <c r="Z3825" i="3"/>
  <c r="Z3826" i="3"/>
  <c r="Z3827" i="3"/>
  <c r="Z3828" i="3"/>
  <c r="Z3829" i="3"/>
  <c r="Z3830" i="3"/>
  <c r="Z3831" i="3"/>
  <c r="Z3832" i="3"/>
  <c r="Z3833" i="3"/>
  <c r="Z3834" i="3"/>
  <c r="Z3835" i="3"/>
  <c r="Z3836" i="3"/>
  <c r="Z3837" i="3"/>
  <c r="Z3838" i="3"/>
  <c r="Z3839" i="3"/>
  <c r="Z3840" i="3"/>
  <c r="Z3841" i="3"/>
  <c r="Z3842" i="3"/>
  <c r="Z3843" i="3"/>
  <c r="Z3844" i="3"/>
  <c r="Z3845" i="3"/>
  <c r="Z3846" i="3"/>
  <c r="Z3847" i="3"/>
  <c r="Z3848" i="3"/>
  <c r="Z3849" i="3"/>
  <c r="Z3850" i="3"/>
  <c r="Z3851" i="3"/>
  <c r="Z3852" i="3"/>
  <c r="Z3853" i="3"/>
  <c r="Z3854" i="3"/>
  <c r="Z3855" i="3"/>
  <c r="Z3856" i="3"/>
  <c r="Z3857" i="3"/>
  <c r="Z3858" i="3"/>
  <c r="Z3859" i="3"/>
  <c r="Z3860" i="3"/>
  <c r="Z3861" i="3"/>
  <c r="Z3862" i="3"/>
  <c r="Z3863" i="3"/>
  <c r="Z3864" i="3"/>
  <c r="Z3865" i="3"/>
  <c r="Z3866" i="3"/>
  <c r="Z3867" i="3"/>
  <c r="Z3868" i="3"/>
  <c r="Z3869" i="3"/>
  <c r="Z3870" i="3"/>
  <c r="Z3871" i="3"/>
  <c r="Z3872" i="3"/>
  <c r="Z3873" i="3"/>
  <c r="Z3874" i="3"/>
  <c r="Z3875" i="3"/>
  <c r="Z3876" i="3"/>
  <c r="Z3877" i="3"/>
  <c r="Z3878" i="3"/>
  <c r="Z3879" i="3"/>
  <c r="Z3880" i="3"/>
  <c r="Z3881" i="3"/>
  <c r="Z3882" i="3"/>
  <c r="Z3883" i="3"/>
  <c r="Z3884" i="3"/>
  <c r="Z3885" i="3"/>
  <c r="Z3886" i="3"/>
  <c r="Z3887" i="3"/>
  <c r="Z3888" i="3"/>
  <c r="Z3889" i="3"/>
  <c r="Z3890" i="3"/>
  <c r="Z3891" i="3"/>
  <c r="Z3892" i="3"/>
  <c r="Z3893" i="3"/>
  <c r="Z3894" i="3"/>
  <c r="Z3895" i="3"/>
  <c r="Z3896" i="3"/>
  <c r="Z3897" i="3"/>
  <c r="Z3898" i="3"/>
  <c r="Z3899" i="3"/>
  <c r="Z3900" i="3"/>
  <c r="Z3901" i="3"/>
  <c r="Z3902" i="3"/>
  <c r="Z3903" i="3"/>
  <c r="Z3904" i="3"/>
  <c r="Z3905" i="3"/>
  <c r="Z3906" i="3"/>
  <c r="Z3907" i="3"/>
  <c r="Z3908" i="3"/>
  <c r="Z3909" i="3"/>
  <c r="Z3910" i="3"/>
  <c r="Z3911" i="3"/>
  <c r="Z3912" i="3"/>
  <c r="Z3913" i="3"/>
  <c r="Z3914" i="3"/>
  <c r="Z3915" i="3"/>
  <c r="Z3916" i="3"/>
  <c r="Z3917" i="3"/>
  <c r="Z3918" i="3"/>
  <c r="Z3919" i="3"/>
  <c r="Z3920" i="3"/>
  <c r="Z3921" i="3"/>
  <c r="Z3922" i="3"/>
  <c r="Z3923" i="3"/>
  <c r="Z3924" i="3"/>
  <c r="Z3925" i="3"/>
  <c r="Z3926" i="3"/>
  <c r="Z3927" i="3"/>
  <c r="Z3928" i="3"/>
  <c r="Z3929" i="3"/>
  <c r="Z3930" i="3"/>
  <c r="Z3931" i="3"/>
  <c r="Z3932" i="3"/>
  <c r="Z3933" i="3"/>
  <c r="Z3934" i="3"/>
  <c r="Z3935" i="3"/>
  <c r="Z3936" i="3"/>
  <c r="Z3937" i="3"/>
  <c r="Z3938" i="3"/>
  <c r="Z3939" i="3"/>
  <c r="Z3940" i="3"/>
  <c r="Z3941" i="3"/>
  <c r="Z3942" i="3"/>
  <c r="Z3943" i="3"/>
  <c r="Z3944" i="3"/>
  <c r="Z3945" i="3"/>
  <c r="Z3946" i="3"/>
  <c r="Z3947" i="3"/>
  <c r="Z3948" i="3"/>
  <c r="Z3949" i="3"/>
  <c r="Z3950" i="3"/>
  <c r="Z3951" i="3"/>
  <c r="Z3952" i="3"/>
  <c r="Z3953" i="3"/>
  <c r="Z3954" i="3"/>
  <c r="Z3955" i="3"/>
  <c r="Z3956" i="3"/>
  <c r="Z3957" i="3"/>
  <c r="Z3958" i="3"/>
  <c r="Z3959" i="3"/>
  <c r="Z3960" i="3"/>
  <c r="Z3961" i="3"/>
  <c r="Z3962" i="3"/>
  <c r="Z3963" i="3"/>
  <c r="Z3964" i="3"/>
  <c r="Z3965" i="3"/>
  <c r="Z3966" i="3"/>
  <c r="Z3967" i="3"/>
  <c r="Z3968" i="3"/>
  <c r="Z3969" i="3"/>
  <c r="Z3970" i="3"/>
  <c r="Z3971" i="3"/>
  <c r="Z3972" i="3"/>
  <c r="Z3973" i="3"/>
  <c r="Z3974" i="3"/>
  <c r="Z3975" i="3"/>
  <c r="Z3976" i="3"/>
  <c r="Z3977" i="3"/>
  <c r="Z3978" i="3"/>
  <c r="Z3979" i="3"/>
  <c r="Z3980" i="3"/>
  <c r="Z3981" i="3"/>
  <c r="Z3982" i="3"/>
  <c r="Z3983" i="3"/>
  <c r="Z3984" i="3"/>
  <c r="Z3985" i="3"/>
  <c r="Z3986" i="3"/>
  <c r="Z3987" i="3"/>
  <c r="Z3988" i="3"/>
  <c r="Z3989" i="3"/>
  <c r="Z3990" i="3"/>
  <c r="Z3991" i="3"/>
  <c r="Z3992" i="3"/>
  <c r="Z3993" i="3"/>
  <c r="Z3994" i="3"/>
  <c r="Z3995" i="3"/>
  <c r="Z3996" i="3"/>
  <c r="Z3997" i="3"/>
  <c r="Z3998" i="3"/>
  <c r="Z3999" i="3"/>
  <c r="Z4000" i="3"/>
  <c r="Z4001" i="3"/>
  <c r="Z4002" i="3"/>
  <c r="Z4003" i="3"/>
  <c r="Z4004" i="3"/>
  <c r="Z4005" i="3"/>
  <c r="Z4006" i="3"/>
  <c r="Z4007" i="3"/>
  <c r="Z4008" i="3"/>
  <c r="Z4009" i="3"/>
  <c r="Z4010" i="3"/>
  <c r="Z4011" i="3"/>
  <c r="Z4012" i="3"/>
  <c r="Z4013" i="3"/>
  <c r="Z4014" i="3"/>
  <c r="Z4015" i="3"/>
  <c r="Z4016" i="3"/>
  <c r="Z4017" i="3"/>
  <c r="Z4018" i="3"/>
  <c r="Z4019" i="3"/>
  <c r="Z4020" i="3"/>
  <c r="Z4021" i="3"/>
  <c r="Z4022" i="3"/>
  <c r="Z4023" i="3"/>
  <c r="Z4024" i="3"/>
  <c r="Z4025" i="3"/>
  <c r="Z4026" i="3"/>
  <c r="Z4027" i="3"/>
  <c r="Z4028" i="3"/>
  <c r="Z4029" i="3"/>
  <c r="Z4030" i="3"/>
  <c r="Z4031" i="3"/>
  <c r="Z4032" i="3"/>
  <c r="Z4033" i="3"/>
  <c r="Z4034" i="3"/>
  <c r="Z4035" i="3"/>
  <c r="Z4036" i="3"/>
  <c r="Z4037" i="3"/>
  <c r="Z4038" i="3"/>
  <c r="Z4039" i="3"/>
  <c r="Z4040" i="3"/>
  <c r="Z4041" i="3"/>
  <c r="Z4042" i="3"/>
  <c r="Z4043" i="3"/>
  <c r="Z4044" i="3"/>
  <c r="Z4045" i="3"/>
  <c r="Z4046" i="3"/>
  <c r="Z4047" i="3"/>
  <c r="Z4048" i="3"/>
  <c r="Z4049" i="3"/>
  <c r="Z4050" i="3"/>
  <c r="Z4051" i="3"/>
  <c r="Z4052" i="3"/>
  <c r="Z4053" i="3"/>
  <c r="Z4054" i="3"/>
  <c r="Z4055" i="3"/>
  <c r="Z4056" i="3"/>
  <c r="Z4057" i="3"/>
  <c r="Z4058" i="3"/>
  <c r="Z4059" i="3"/>
  <c r="Z4060" i="3"/>
  <c r="Z4061" i="3"/>
  <c r="Z4062" i="3"/>
  <c r="Z4063" i="3"/>
  <c r="Z4064" i="3"/>
  <c r="Z4065" i="3"/>
  <c r="Z4066" i="3"/>
  <c r="Z4067" i="3"/>
  <c r="Z4068" i="3"/>
  <c r="Z4069" i="3"/>
  <c r="Z4070" i="3"/>
  <c r="Z4071" i="3"/>
  <c r="Z4072" i="3"/>
  <c r="Z4073" i="3"/>
  <c r="Z4074" i="3"/>
  <c r="Z4075" i="3"/>
  <c r="Z4076" i="3"/>
  <c r="Z4077" i="3"/>
  <c r="Z4078" i="3"/>
  <c r="Z4079" i="3"/>
  <c r="Z4080" i="3"/>
  <c r="Z4081" i="3"/>
  <c r="Z4082" i="3"/>
  <c r="Z4083" i="3"/>
  <c r="Z4084" i="3"/>
  <c r="Z4085" i="3"/>
  <c r="Z4086" i="3"/>
  <c r="Z4087" i="3"/>
  <c r="Z4088" i="3"/>
  <c r="Z4089" i="3"/>
  <c r="Z4090" i="3"/>
  <c r="Z4091" i="3"/>
  <c r="Z4092" i="3"/>
  <c r="Z4093" i="3"/>
  <c r="Z4094" i="3"/>
  <c r="Z4095" i="3"/>
  <c r="Z4096" i="3"/>
  <c r="Z4097" i="3"/>
  <c r="Z4098" i="3"/>
  <c r="Z4099" i="3"/>
  <c r="Z4100" i="3"/>
  <c r="Z4101" i="3"/>
  <c r="Z4102" i="3"/>
  <c r="Z4103" i="3"/>
  <c r="Z4104" i="3"/>
  <c r="Z4105" i="3"/>
  <c r="Z4106" i="3"/>
  <c r="Z4107" i="3"/>
  <c r="Z4108" i="3"/>
  <c r="Z4109" i="3"/>
  <c r="Z4110" i="3"/>
  <c r="Z4111" i="3"/>
  <c r="Z4112" i="3"/>
  <c r="Z4113" i="3"/>
  <c r="Z4114" i="3"/>
  <c r="Z4115" i="3"/>
  <c r="Z4116" i="3"/>
  <c r="Z4117" i="3"/>
  <c r="Z4118" i="3"/>
  <c r="Z4119" i="3"/>
  <c r="Z4120" i="3"/>
  <c r="Z4121" i="3"/>
  <c r="Z4122" i="3"/>
  <c r="Z4123" i="3"/>
  <c r="Z4124" i="3"/>
  <c r="Z4125" i="3"/>
  <c r="Z4126" i="3"/>
  <c r="Z4127" i="3"/>
  <c r="Z4128" i="3"/>
  <c r="Z4129" i="3"/>
  <c r="Z4130" i="3"/>
  <c r="Z4131" i="3"/>
  <c r="Z4132" i="3"/>
  <c r="Z4133" i="3"/>
  <c r="Z4134" i="3"/>
  <c r="Z4135" i="3"/>
  <c r="Z4136" i="3"/>
  <c r="Z4137" i="3"/>
  <c r="Z4138" i="3"/>
  <c r="Z4139" i="3"/>
  <c r="Z4140" i="3"/>
  <c r="Z4141" i="3"/>
  <c r="Z4142" i="3"/>
  <c r="Z4143" i="3"/>
  <c r="Z4144" i="3"/>
  <c r="Z4145" i="3"/>
  <c r="Z4146" i="3"/>
  <c r="Z4147" i="3"/>
  <c r="Z4148" i="3"/>
  <c r="Z4149" i="3"/>
  <c r="Z4150" i="3"/>
  <c r="Z4151" i="3"/>
  <c r="Z4152" i="3"/>
  <c r="Z4153" i="3"/>
  <c r="Z4154" i="3"/>
  <c r="Z4155" i="3"/>
  <c r="Z4156" i="3"/>
  <c r="Z4157" i="3"/>
  <c r="Z4158" i="3"/>
  <c r="Z4159" i="3"/>
  <c r="Z4160" i="3"/>
  <c r="Z4161" i="3"/>
  <c r="Z4162" i="3"/>
  <c r="Z4163" i="3"/>
  <c r="Z4164" i="3"/>
  <c r="Z4165" i="3"/>
  <c r="Z4166" i="3"/>
  <c r="Z4167" i="3"/>
  <c r="Z4168" i="3"/>
  <c r="Z4169" i="3"/>
  <c r="Z4170" i="3"/>
  <c r="Z4171" i="3"/>
  <c r="Z4172" i="3"/>
  <c r="Z4173" i="3"/>
  <c r="Z4174" i="3"/>
  <c r="Z4175" i="3"/>
  <c r="Z4176" i="3"/>
  <c r="Z4177" i="3"/>
  <c r="Z4178" i="3"/>
  <c r="Z4179" i="3"/>
  <c r="Z4180" i="3"/>
  <c r="Z4181" i="3"/>
  <c r="Z4182" i="3"/>
  <c r="Z4183" i="3"/>
  <c r="Z4184" i="3"/>
  <c r="Z4185" i="3"/>
  <c r="Z4186" i="3"/>
  <c r="Z4187" i="3"/>
  <c r="Z4188" i="3"/>
  <c r="Z4189" i="3"/>
  <c r="Z4190" i="3"/>
  <c r="Z4191" i="3"/>
  <c r="Z4192" i="3"/>
  <c r="Z4193" i="3"/>
  <c r="Z4194" i="3"/>
  <c r="Z4195" i="3"/>
  <c r="Z4196" i="3"/>
  <c r="Z4197" i="3"/>
  <c r="Z4198" i="3"/>
  <c r="Z4199" i="3"/>
  <c r="Z4200" i="3"/>
  <c r="Z4201" i="3"/>
  <c r="Z4202" i="3"/>
  <c r="Z4203" i="3"/>
  <c r="Z4204" i="3"/>
  <c r="Z4205" i="3"/>
  <c r="Z4206" i="3"/>
  <c r="Z4207" i="3"/>
  <c r="Z4208" i="3"/>
  <c r="Z4209" i="3"/>
  <c r="Z4210" i="3"/>
  <c r="Z4211" i="3"/>
  <c r="Z4212" i="3"/>
  <c r="Z4213" i="3"/>
  <c r="Z4214" i="3"/>
  <c r="Z4215" i="3"/>
  <c r="Z4216" i="3"/>
  <c r="Z4217" i="3"/>
  <c r="Z4218" i="3"/>
  <c r="Z4219" i="3"/>
  <c r="Z4220" i="3"/>
  <c r="Z4221" i="3"/>
  <c r="Z4222" i="3"/>
  <c r="Z4223" i="3"/>
  <c r="Z4224" i="3"/>
  <c r="Z4225" i="3"/>
  <c r="Z4226" i="3"/>
  <c r="Z4227" i="3"/>
  <c r="Z4228" i="3"/>
  <c r="Z4229" i="3"/>
  <c r="Z4230" i="3"/>
  <c r="Z4231" i="3"/>
  <c r="Z4232" i="3"/>
  <c r="Z4233" i="3"/>
  <c r="Z4234" i="3"/>
  <c r="Z4235" i="3"/>
  <c r="Z4236" i="3"/>
  <c r="Z4237" i="3"/>
  <c r="Z4238" i="3"/>
  <c r="Z4239" i="3"/>
  <c r="Z4240" i="3"/>
  <c r="Z4241" i="3"/>
  <c r="Z4242" i="3"/>
  <c r="Z4243" i="3"/>
  <c r="Z4244" i="3"/>
  <c r="Z4245" i="3"/>
  <c r="Z4246" i="3"/>
  <c r="Z4247" i="3"/>
  <c r="Z4248" i="3"/>
  <c r="Z4249" i="3"/>
  <c r="Z4250" i="3"/>
  <c r="Z4251" i="3"/>
  <c r="Z4252" i="3"/>
  <c r="Z4253" i="3"/>
  <c r="Z4254" i="3"/>
  <c r="Z4255" i="3"/>
  <c r="Z4256" i="3"/>
  <c r="Z4257" i="3"/>
  <c r="Z4258" i="3"/>
  <c r="Z4259" i="3"/>
  <c r="Z4260" i="3"/>
  <c r="Z4261" i="3"/>
  <c r="Z4262" i="3"/>
  <c r="Z4263" i="3"/>
  <c r="Z4264" i="3"/>
  <c r="Z4265" i="3"/>
  <c r="Z4266" i="3"/>
  <c r="Z4267" i="3"/>
  <c r="Z4268" i="3"/>
  <c r="Z4269" i="3"/>
  <c r="Z4270" i="3"/>
  <c r="Z4271" i="3"/>
  <c r="Z4272" i="3"/>
  <c r="Z4273" i="3"/>
  <c r="Z4274" i="3"/>
  <c r="Z4275" i="3"/>
  <c r="Z4276" i="3"/>
  <c r="Z4277" i="3"/>
  <c r="Z4278" i="3"/>
  <c r="Z4279" i="3"/>
  <c r="Z4280" i="3"/>
  <c r="Z4281" i="3"/>
  <c r="Z4282" i="3"/>
  <c r="Z4283" i="3"/>
  <c r="Z4284" i="3"/>
  <c r="Z4285" i="3"/>
  <c r="Z4286" i="3"/>
  <c r="Z4287" i="3"/>
  <c r="Z4288" i="3"/>
  <c r="Z4289" i="3"/>
  <c r="Z4290" i="3"/>
  <c r="Z4291" i="3"/>
  <c r="Z4292" i="3"/>
  <c r="Z4293" i="3"/>
  <c r="Z4294" i="3"/>
  <c r="Z4295" i="3"/>
  <c r="Z4296" i="3"/>
  <c r="Z4297" i="3"/>
  <c r="Z4298" i="3"/>
  <c r="Z4299" i="3"/>
  <c r="Z4300" i="3"/>
  <c r="Z4301" i="3"/>
  <c r="Z4302" i="3"/>
  <c r="Z4303" i="3"/>
  <c r="Z4304" i="3"/>
  <c r="Z4305" i="3"/>
  <c r="Z4306" i="3"/>
  <c r="Z4307" i="3"/>
  <c r="Z4308" i="3"/>
  <c r="Z4309" i="3"/>
  <c r="Z4310" i="3"/>
  <c r="Z4311" i="3"/>
  <c r="Z4312" i="3"/>
  <c r="Z4313" i="3"/>
  <c r="Z4314" i="3"/>
  <c r="Z4315" i="3"/>
  <c r="Z4316" i="3"/>
  <c r="Z4317" i="3"/>
  <c r="Z4318" i="3"/>
  <c r="Z4319" i="3"/>
  <c r="Z4320" i="3"/>
  <c r="Z4321" i="3"/>
  <c r="Z4322" i="3"/>
  <c r="Z4323" i="3"/>
  <c r="Z4324" i="3"/>
  <c r="Z4325" i="3"/>
  <c r="Z4326" i="3"/>
  <c r="Z4327" i="3"/>
  <c r="Z4328" i="3"/>
  <c r="Z4329" i="3"/>
  <c r="Z4330" i="3"/>
  <c r="Z4331" i="3"/>
  <c r="Z4332" i="3"/>
  <c r="Z4333" i="3"/>
  <c r="Z4334" i="3"/>
  <c r="Z4335" i="3"/>
  <c r="Z4336" i="3"/>
  <c r="Z4337" i="3"/>
  <c r="Z4338" i="3"/>
  <c r="Z4339" i="3"/>
  <c r="Z4340" i="3"/>
  <c r="Z4341" i="3"/>
  <c r="Z4342" i="3"/>
  <c r="Z4343" i="3"/>
  <c r="Z4344" i="3"/>
  <c r="Z4345" i="3"/>
  <c r="Z4346" i="3"/>
  <c r="Z4347" i="3"/>
  <c r="Z4348" i="3"/>
  <c r="Z4349" i="3"/>
  <c r="Z4350" i="3"/>
  <c r="Z4351" i="3"/>
  <c r="Z4352" i="3"/>
  <c r="Z4353" i="3"/>
  <c r="Z4354" i="3"/>
  <c r="Z4355" i="3"/>
  <c r="Z4356" i="3"/>
  <c r="Z4357" i="3"/>
  <c r="Z4358" i="3"/>
  <c r="Z4359" i="3"/>
  <c r="Z4360" i="3"/>
  <c r="Z4361" i="3"/>
  <c r="Z4362" i="3"/>
  <c r="Z4363" i="3"/>
  <c r="Z4364" i="3"/>
  <c r="Z4365" i="3"/>
  <c r="Z4366" i="3"/>
  <c r="Z4367" i="3"/>
  <c r="Z4368" i="3"/>
  <c r="Z4369" i="3"/>
  <c r="Z4370" i="3"/>
  <c r="Z4371" i="3"/>
  <c r="Z4372" i="3"/>
  <c r="Z4373" i="3"/>
  <c r="Z4374" i="3"/>
  <c r="Z4375" i="3"/>
  <c r="Z4376" i="3"/>
  <c r="Z4377" i="3"/>
  <c r="Z4378" i="3"/>
  <c r="Z4379" i="3"/>
  <c r="Z4380" i="3"/>
  <c r="Z4381" i="3"/>
  <c r="Z4382" i="3"/>
  <c r="Z4383" i="3"/>
  <c r="Z4384" i="3"/>
  <c r="Z4385" i="3"/>
  <c r="Z4386" i="3"/>
  <c r="Z4387" i="3"/>
  <c r="Z4388" i="3"/>
  <c r="Z4389" i="3"/>
  <c r="Z4390" i="3"/>
  <c r="Z4391" i="3"/>
  <c r="Z4392" i="3"/>
  <c r="Z4393" i="3"/>
  <c r="Z4394" i="3"/>
  <c r="Z4395" i="3"/>
  <c r="Z4396" i="3"/>
  <c r="Z4397" i="3"/>
  <c r="Z4398" i="3"/>
  <c r="Z4399" i="3"/>
  <c r="Z4400" i="3"/>
  <c r="Z4401" i="3"/>
  <c r="Z4402" i="3"/>
  <c r="Z4403" i="3"/>
  <c r="Z4404" i="3"/>
  <c r="Z4405" i="3"/>
  <c r="Z4406" i="3"/>
  <c r="Z4407" i="3"/>
  <c r="Z4408" i="3"/>
  <c r="Z4409" i="3"/>
  <c r="Z4410" i="3"/>
  <c r="Z4411" i="3"/>
  <c r="Z4412" i="3"/>
  <c r="Z4413" i="3"/>
  <c r="Z4414" i="3"/>
  <c r="Z4415" i="3"/>
  <c r="Z4416" i="3"/>
  <c r="Z4417" i="3"/>
  <c r="Z4418" i="3"/>
  <c r="Z4419" i="3"/>
  <c r="Z4420" i="3"/>
  <c r="Z4421" i="3"/>
  <c r="Z4422" i="3"/>
  <c r="Z4423" i="3"/>
  <c r="Z4424" i="3"/>
  <c r="Z4425" i="3"/>
  <c r="Z4426" i="3"/>
  <c r="Z4427" i="3"/>
  <c r="Z4428" i="3"/>
  <c r="Z4429" i="3"/>
  <c r="Z4430" i="3"/>
  <c r="Z4431" i="3"/>
  <c r="Z4432" i="3"/>
  <c r="Z4433" i="3"/>
  <c r="Z4434" i="3"/>
  <c r="Z4435" i="3"/>
  <c r="Z4436" i="3"/>
  <c r="Z4437" i="3"/>
  <c r="Z4438" i="3"/>
  <c r="Z4439" i="3"/>
  <c r="Z4440" i="3"/>
  <c r="Z4441" i="3"/>
  <c r="Z4442" i="3"/>
  <c r="Z4443" i="3"/>
  <c r="Z4444" i="3"/>
  <c r="Z4445" i="3"/>
  <c r="Z4446" i="3"/>
  <c r="Z4447" i="3"/>
  <c r="Z4448" i="3"/>
  <c r="Z4449" i="3"/>
  <c r="Z4450" i="3"/>
  <c r="Z4451" i="3"/>
  <c r="Z4452" i="3"/>
  <c r="Z4453" i="3"/>
  <c r="Z4454" i="3"/>
  <c r="Z4455" i="3"/>
  <c r="Z4456" i="3"/>
  <c r="Z4457" i="3"/>
  <c r="Z4458" i="3"/>
  <c r="Z4459" i="3"/>
  <c r="Z4460" i="3"/>
  <c r="Z4461" i="3"/>
  <c r="Z4462" i="3"/>
  <c r="Z4463" i="3"/>
  <c r="Z4464" i="3"/>
  <c r="Z4465" i="3"/>
  <c r="Z4466" i="3"/>
  <c r="Z4467" i="3"/>
  <c r="Z4468" i="3"/>
  <c r="Z4469" i="3"/>
  <c r="Z4470" i="3"/>
  <c r="Z4471" i="3"/>
  <c r="Z4472" i="3"/>
  <c r="Z4473" i="3"/>
  <c r="Z4474" i="3"/>
  <c r="Z4475" i="3"/>
  <c r="Z4476" i="3"/>
  <c r="Z4477" i="3"/>
  <c r="Z4478" i="3"/>
  <c r="Z4479" i="3"/>
  <c r="Z4480" i="3"/>
  <c r="Z4481" i="3"/>
  <c r="Z4482" i="3"/>
  <c r="Z4483" i="3"/>
  <c r="Z4484" i="3"/>
  <c r="Z4485" i="3"/>
  <c r="Z4486" i="3"/>
  <c r="Z4487" i="3"/>
  <c r="Z4488" i="3"/>
  <c r="Z4489" i="3"/>
  <c r="Z4490" i="3"/>
  <c r="Z4491" i="3"/>
  <c r="Z4492" i="3"/>
  <c r="Z4493" i="3"/>
  <c r="Z4494" i="3"/>
  <c r="Z4495" i="3"/>
  <c r="Z4496" i="3"/>
  <c r="Z4497" i="3"/>
  <c r="Z4498" i="3"/>
  <c r="Z4499" i="3"/>
  <c r="Z4500" i="3"/>
  <c r="Z4501" i="3"/>
  <c r="Z4502" i="3"/>
  <c r="Z4503" i="3"/>
  <c r="Z4504" i="3"/>
  <c r="Z4505" i="3"/>
  <c r="Z4506" i="3"/>
  <c r="Z4507" i="3"/>
  <c r="Z4508" i="3"/>
  <c r="Z4509" i="3"/>
  <c r="Z4510" i="3"/>
  <c r="Z4511" i="3"/>
  <c r="Z4512" i="3"/>
  <c r="Z4513" i="3"/>
  <c r="Z4514" i="3"/>
  <c r="Z4515" i="3"/>
  <c r="Z4516" i="3"/>
  <c r="Z4517" i="3"/>
  <c r="Z4518" i="3"/>
  <c r="Z4519" i="3"/>
  <c r="Z4520" i="3"/>
  <c r="Z4521" i="3"/>
  <c r="Z4522" i="3"/>
  <c r="Z4523" i="3"/>
  <c r="Z4524" i="3"/>
  <c r="Z4525" i="3"/>
  <c r="Z4526" i="3"/>
  <c r="Z4527" i="3"/>
  <c r="Z4528" i="3"/>
  <c r="Z4529" i="3"/>
  <c r="Z4530" i="3"/>
  <c r="Z4531" i="3"/>
  <c r="Z4532" i="3"/>
  <c r="Z4533" i="3"/>
  <c r="Z4534" i="3"/>
  <c r="Z4535" i="3"/>
  <c r="Z4536" i="3"/>
  <c r="Z4537" i="3"/>
  <c r="Z4538" i="3"/>
  <c r="Z4539" i="3"/>
  <c r="Z4540" i="3"/>
  <c r="Z4541" i="3"/>
  <c r="Z4542" i="3"/>
  <c r="Z4543" i="3"/>
  <c r="Z4544" i="3"/>
  <c r="Z4545" i="3"/>
  <c r="Z4546" i="3"/>
  <c r="Z4547" i="3"/>
  <c r="Z4548" i="3"/>
  <c r="Z4549" i="3"/>
  <c r="Z4550" i="3"/>
  <c r="Z4551" i="3"/>
  <c r="Z4552" i="3"/>
  <c r="Z4553" i="3"/>
  <c r="Z4554" i="3"/>
  <c r="Z4555" i="3"/>
  <c r="Z4556" i="3"/>
  <c r="Z4557" i="3"/>
  <c r="Z4558" i="3"/>
  <c r="Z4559" i="3"/>
  <c r="Z4560" i="3"/>
  <c r="Z4561" i="3"/>
  <c r="Z4563" i="3"/>
  <c r="Z4564" i="3"/>
  <c r="Z4565" i="3"/>
  <c r="Z4566" i="3"/>
  <c r="Z4567" i="3"/>
  <c r="Z4568" i="3"/>
  <c r="Z4569" i="3"/>
  <c r="Z4570" i="3"/>
  <c r="Z4571" i="3"/>
  <c r="Z4572" i="3"/>
  <c r="Z4573" i="3"/>
  <c r="Z4574" i="3"/>
  <c r="Z4575" i="3"/>
  <c r="Z4576" i="3"/>
  <c r="Z4577" i="3"/>
  <c r="Z4578" i="3"/>
  <c r="Z4579" i="3"/>
  <c r="Z4580" i="3"/>
  <c r="Z4581" i="3"/>
  <c r="Z4582" i="3"/>
  <c r="Z4583" i="3"/>
  <c r="Z4584" i="3"/>
  <c r="Z4585" i="3"/>
  <c r="Z4586" i="3"/>
  <c r="Z4587" i="3"/>
  <c r="Z4588" i="3"/>
  <c r="Z4589" i="3"/>
  <c r="Z4590" i="3"/>
  <c r="Z4591" i="3"/>
  <c r="Z4592" i="3"/>
  <c r="Z4593" i="3"/>
  <c r="Z4594" i="3"/>
  <c r="Z4595" i="3"/>
  <c r="Z4596" i="3"/>
  <c r="Z4597" i="3"/>
  <c r="Z4598" i="3"/>
  <c r="Z4599" i="3"/>
  <c r="Z4600" i="3"/>
  <c r="Z4601" i="3"/>
  <c r="Z4602" i="3"/>
  <c r="Z4603" i="3"/>
  <c r="Z4604" i="3"/>
  <c r="Z4605" i="3"/>
  <c r="Z4606" i="3"/>
  <c r="Z4607" i="3"/>
  <c r="Z4608" i="3"/>
  <c r="Z4609" i="3"/>
  <c r="Z4610" i="3"/>
  <c r="Z4611" i="3"/>
  <c r="Z4612" i="3"/>
  <c r="Z4613" i="3"/>
  <c r="Z4614" i="3"/>
  <c r="Z4615" i="3"/>
  <c r="Z4616" i="3"/>
  <c r="Z4617" i="3"/>
  <c r="Z4618" i="3"/>
  <c r="Z4619" i="3"/>
  <c r="Z4620" i="3"/>
  <c r="Z4621" i="3"/>
  <c r="Z4622" i="3"/>
  <c r="Z4623" i="3"/>
  <c r="Z4624" i="3"/>
  <c r="Z4625" i="3"/>
  <c r="Z4626" i="3"/>
  <c r="Z4627" i="3"/>
  <c r="Z4628" i="3"/>
  <c r="Z4629" i="3"/>
  <c r="Z4630" i="3"/>
  <c r="Z4631" i="3"/>
  <c r="Z4632" i="3"/>
  <c r="Z4633" i="3"/>
  <c r="Z4634" i="3"/>
  <c r="Z4635" i="3"/>
  <c r="Z4636" i="3"/>
  <c r="Z4637" i="3"/>
  <c r="Z4638" i="3"/>
  <c r="Z4639" i="3"/>
  <c r="Z4640" i="3"/>
  <c r="Z4641" i="3"/>
  <c r="Z4642" i="3"/>
  <c r="Z4643" i="3"/>
  <c r="Z4644" i="3"/>
  <c r="Z4645" i="3"/>
  <c r="Z4646" i="3"/>
  <c r="Z4647" i="3"/>
  <c r="Z4648" i="3"/>
  <c r="Z4649" i="3"/>
  <c r="Z4650" i="3"/>
  <c r="Z4651" i="3"/>
  <c r="Z4652" i="3"/>
  <c r="Z4653" i="3"/>
  <c r="Z4654" i="3"/>
  <c r="Z4655" i="3"/>
  <c r="Z4656" i="3"/>
  <c r="Z4657" i="3"/>
  <c r="Z4658" i="3"/>
  <c r="Z4659" i="3"/>
  <c r="Z4660" i="3"/>
  <c r="Z4661" i="3"/>
  <c r="Z4662" i="3"/>
  <c r="Z4663" i="3"/>
  <c r="Z4664" i="3"/>
  <c r="Z4665" i="3"/>
  <c r="Z4666" i="3"/>
  <c r="Z4667" i="3"/>
  <c r="Z4668" i="3"/>
  <c r="Z4669" i="3"/>
  <c r="Z4670" i="3"/>
  <c r="Z4671" i="3"/>
  <c r="Z4672" i="3"/>
  <c r="Z4673" i="3"/>
  <c r="Z4674" i="3"/>
  <c r="Z4675" i="3"/>
  <c r="Z4676" i="3"/>
  <c r="Z4677" i="3"/>
  <c r="Z4678" i="3"/>
  <c r="Z4679" i="3"/>
  <c r="Z4680" i="3"/>
  <c r="Z4681" i="3"/>
  <c r="Z4682" i="3"/>
  <c r="Z4683" i="3"/>
  <c r="Z4684" i="3"/>
  <c r="Z4685" i="3"/>
  <c r="Z4686" i="3"/>
  <c r="Z4687" i="3"/>
  <c r="Z4688" i="3"/>
  <c r="Z4689" i="3"/>
  <c r="Z4690" i="3"/>
  <c r="Z4691" i="3"/>
  <c r="Z4692" i="3"/>
  <c r="Z4693" i="3"/>
  <c r="Z4694" i="3"/>
  <c r="Z4695" i="3"/>
  <c r="Z4696" i="3"/>
  <c r="Z4697" i="3"/>
  <c r="Z4698" i="3"/>
  <c r="Z4699" i="3"/>
  <c r="Z4700" i="3"/>
  <c r="Z4701" i="3"/>
  <c r="Z4702" i="3"/>
  <c r="Z4703" i="3"/>
  <c r="Z4704" i="3"/>
  <c r="Z4705" i="3"/>
  <c r="Z4706" i="3"/>
  <c r="Z4707" i="3"/>
  <c r="Z4708" i="3"/>
  <c r="Z4709" i="3"/>
  <c r="Z4710" i="3"/>
  <c r="Z4711" i="3"/>
  <c r="Z4712" i="3"/>
  <c r="Z4713" i="3"/>
  <c r="Z4714" i="3"/>
  <c r="Z4715" i="3"/>
  <c r="Z4716" i="3"/>
  <c r="Z4717" i="3"/>
  <c r="Z4718" i="3"/>
  <c r="Z4719" i="3"/>
  <c r="Z4720" i="3"/>
  <c r="Z4721" i="3"/>
  <c r="Z4722" i="3"/>
  <c r="Z4723" i="3"/>
  <c r="Z4724" i="3"/>
  <c r="Z4725" i="3"/>
  <c r="Z4726" i="3"/>
  <c r="Z4727" i="3"/>
  <c r="Z4728" i="3"/>
  <c r="Z4729" i="3"/>
  <c r="Z4730" i="3"/>
  <c r="Z4731" i="3"/>
  <c r="Z4732" i="3"/>
  <c r="Z4733" i="3"/>
  <c r="Z4734" i="3"/>
  <c r="Z4735" i="3"/>
  <c r="Z4736" i="3"/>
  <c r="Z4737" i="3"/>
  <c r="Z4738" i="3"/>
  <c r="Z4739" i="3"/>
  <c r="Z4740" i="3"/>
  <c r="Z4741" i="3"/>
  <c r="Z4742" i="3"/>
  <c r="Z4743" i="3"/>
  <c r="Z4744" i="3"/>
  <c r="Z4745" i="3"/>
  <c r="Z4746" i="3"/>
  <c r="Z4747" i="3"/>
  <c r="Z4748" i="3"/>
  <c r="Z4749" i="3"/>
  <c r="Z4750" i="3"/>
  <c r="Z4751" i="3"/>
  <c r="Z4752" i="3"/>
  <c r="Z4753" i="3"/>
  <c r="Z4754" i="3"/>
  <c r="Z4755" i="3"/>
  <c r="Z4756" i="3"/>
  <c r="Z4757" i="3"/>
  <c r="Z4758" i="3"/>
  <c r="Z4759" i="3"/>
  <c r="Z4760" i="3"/>
  <c r="Z4761" i="3"/>
  <c r="Z4762" i="3"/>
  <c r="Z4763" i="3"/>
  <c r="Z4764" i="3"/>
  <c r="Z4765" i="3"/>
  <c r="Z4766" i="3"/>
  <c r="Z4767" i="3"/>
  <c r="Z4768" i="3"/>
  <c r="Z4769" i="3"/>
  <c r="Z4770" i="3"/>
  <c r="Z4771" i="3"/>
  <c r="Z4772" i="3"/>
  <c r="Z4773" i="3"/>
  <c r="Z4774" i="3"/>
  <c r="Z4775" i="3"/>
  <c r="Z4776" i="3"/>
  <c r="Z4777" i="3"/>
  <c r="Z4778" i="3"/>
  <c r="Z4779" i="3"/>
  <c r="Z4780" i="3"/>
  <c r="Z4781" i="3"/>
  <c r="Z4782" i="3"/>
  <c r="Z4783" i="3"/>
  <c r="Z4784" i="3"/>
  <c r="Z4785" i="3"/>
  <c r="Z4786" i="3"/>
  <c r="Z4787" i="3"/>
  <c r="Z4788" i="3"/>
  <c r="Z4789" i="3"/>
  <c r="Z4790" i="3"/>
  <c r="Z4791" i="3"/>
  <c r="Z4792" i="3"/>
  <c r="Z4793" i="3"/>
  <c r="Z4794" i="3"/>
  <c r="Z4795" i="3"/>
  <c r="Z4796" i="3"/>
  <c r="Z4797" i="3"/>
  <c r="Z4798" i="3"/>
  <c r="Z4799" i="3"/>
  <c r="Z4800" i="3"/>
  <c r="Z4801" i="3"/>
  <c r="Z4802" i="3"/>
  <c r="Z4803" i="3"/>
  <c r="Z4804" i="3"/>
  <c r="Z4805" i="3"/>
  <c r="Z4806" i="3"/>
  <c r="Z4807" i="3"/>
  <c r="Z4808" i="3"/>
  <c r="Z4809" i="3"/>
  <c r="Z4810" i="3"/>
  <c r="Z4811" i="3"/>
  <c r="Z4812" i="3"/>
  <c r="Z4813" i="3"/>
  <c r="Z4814" i="3"/>
  <c r="Z4815" i="3"/>
  <c r="Z4816" i="3"/>
  <c r="Z4817" i="3"/>
  <c r="Z4818" i="3"/>
  <c r="Z4819" i="3"/>
  <c r="Z4820" i="3"/>
  <c r="Z4821" i="3"/>
  <c r="Z4822" i="3"/>
  <c r="Z4823" i="3"/>
  <c r="Z4824" i="3"/>
  <c r="Z4825" i="3"/>
  <c r="Z4826" i="3"/>
  <c r="Z4827" i="3"/>
  <c r="Z4828" i="3"/>
  <c r="Z4829" i="3"/>
  <c r="Z4830" i="3"/>
  <c r="Z4831" i="3"/>
  <c r="Z4832" i="3"/>
  <c r="Z4833" i="3"/>
  <c r="Z4834" i="3"/>
  <c r="Z4835" i="3"/>
  <c r="Z4836" i="3"/>
  <c r="Z4837" i="3"/>
  <c r="Z4838" i="3"/>
  <c r="Z4839" i="3"/>
  <c r="Z4840" i="3"/>
  <c r="Z4841" i="3"/>
  <c r="Z4842" i="3"/>
  <c r="Z4843" i="3"/>
  <c r="Z4844" i="3"/>
  <c r="Z4845" i="3"/>
  <c r="Z4846" i="3"/>
  <c r="Z4847" i="3"/>
  <c r="Z4848" i="3"/>
  <c r="Z4849" i="3"/>
  <c r="Z4850" i="3"/>
  <c r="Z4851" i="3"/>
  <c r="Z4852" i="3"/>
  <c r="Z4853" i="3"/>
  <c r="Z4854" i="3"/>
  <c r="Z4855" i="3"/>
  <c r="Z4856" i="3"/>
  <c r="Z4857" i="3"/>
  <c r="Z4858" i="3"/>
  <c r="Z4859" i="3"/>
  <c r="Z4860" i="3"/>
  <c r="Z4861" i="3"/>
  <c r="Z4862" i="3"/>
  <c r="Z4863" i="3"/>
  <c r="Z4864" i="3"/>
  <c r="Z4865" i="3"/>
  <c r="Z4866" i="3"/>
  <c r="Z4867" i="3"/>
  <c r="Z4868" i="3"/>
  <c r="Z4869" i="3"/>
  <c r="Z4870" i="3"/>
  <c r="Z4871" i="3"/>
  <c r="Z4872" i="3"/>
  <c r="Z4873" i="3"/>
  <c r="Z4874" i="3"/>
  <c r="Z4875" i="3"/>
  <c r="Z4876" i="3"/>
  <c r="Z4877" i="3"/>
  <c r="Z4878" i="3"/>
  <c r="Z4879" i="3"/>
  <c r="Z4880" i="3"/>
  <c r="Z4881" i="3"/>
  <c r="Z4882" i="3"/>
  <c r="Z4883" i="3"/>
  <c r="Z4884" i="3"/>
  <c r="Z4885" i="3"/>
  <c r="Z4886" i="3"/>
  <c r="Z4887" i="3"/>
  <c r="Z4888" i="3"/>
  <c r="Z4889" i="3"/>
  <c r="Z4890" i="3"/>
  <c r="Z4891" i="3"/>
  <c r="Z4892" i="3"/>
  <c r="Z4893" i="3"/>
  <c r="Z4894" i="3"/>
  <c r="Z4895" i="3"/>
  <c r="Z4896" i="3"/>
  <c r="Z4897" i="3"/>
  <c r="Z4898" i="3"/>
  <c r="Z4899" i="3"/>
  <c r="Z4900" i="3"/>
  <c r="Z4901" i="3"/>
  <c r="Z4902" i="3"/>
  <c r="Z4903" i="3"/>
  <c r="Z4904" i="3"/>
  <c r="Z4905" i="3"/>
  <c r="Z4906" i="3"/>
  <c r="Z4907" i="3"/>
  <c r="Z4908" i="3"/>
  <c r="Z4909" i="3"/>
  <c r="Z4910" i="3"/>
  <c r="Z4911" i="3"/>
  <c r="Z4912" i="3"/>
  <c r="Z4913" i="3"/>
  <c r="Z4914" i="3"/>
  <c r="Z4915" i="3"/>
  <c r="Z4916" i="3"/>
  <c r="Z4917" i="3"/>
  <c r="Z4918" i="3"/>
  <c r="Z4919" i="3"/>
  <c r="Z4920" i="3"/>
  <c r="Z4921" i="3"/>
  <c r="Z4922" i="3"/>
  <c r="Z4923" i="3"/>
  <c r="Z4924" i="3"/>
  <c r="Z4925" i="3"/>
  <c r="Z4926" i="3"/>
  <c r="Z4927" i="3"/>
  <c r="Z4928" i="3"/>
  <c r="Z4929" i="3"/>
  <c r="Z4930" i="3"/>
  <c r="Z4931" i="3"/>
  <c r="Z4932" i="3"/>
  <c r="Z4933" i="3"/>
  <c r="Z4934" i="3"/>
  <c r="Z4935" i="3"/>
  <c r="Z4936" i="3"/>
  <c r="Z4937" i="3"/>
  <c r="Z4938" i="3"/>
  <c r="Z4939" i="3"/>
  <c r="Z4940" i="3"/>
  <c r="Z4941" i="3"/>
  <c r="Z4942" i="3"/>
  <c r="Z4943" i="3"/>
  <c r="Z4944" i="3"/>
  <c r="Z4945" i="3"/>
  <c r="Z4946" i="3"/>
  <c r="Z4947" i="3"/>
  <c r="Z4948" i="3"/>
  <c r="Z4949" i="3"/>
  <c r="Z4950" i="3"/>
  <c r="Z4951" i="3"/>
  <c r="Z4952" i="3"/>
  <c r="Z4953" i="3"/>
  <c r="Z4954" i="3"/>
  <c r="Z4955" i="3"/>
  <c r="Z4956" i="3"/>
  <c r="Z4957" i="3"/>
  <c r="Z4958" i="3"/>
  <c r="Z4959" i="3"/>
  <c r="Z4960" i="3"/>
  <c r="Z4961" i="3"/>
  <c r="Z4962" i="3"/>
  <c r="Z4963" i="3"/>
  <c r="Z4964" i="3"/>
  <c r="Z4965" i="3"/>
  <c r="Z4966" i="3"/>
  <c r="Z4967" i="3"/>
  <c r="Z4968" i="3"/>
  <c r="Z4969" i="3"/>
  <c r="Z4970" i="3"/>
  <c r="Z4971" i="3"/>
  <c r="Z4972" i="3"/>
  <c r="Z4973" i="3"/>
  <c r="Z4974" i="3"/>
  <c r="Z4975" i="3"/>
  <c r="Z4976" i="3"/>
  <c r="Z4977" i="3"/>
  <c r="Z4978" i="3"/>
  <c r="Z4979" i="3"/>
  <c r="Z4980" i="3"/>
  <c r="Z4981" i="3"/>
  <c r="Z4982" i="3"/>
  <c r="Z4983" i="3"/>
  <c r="Z4984" i="3"/>
  <c r="Z4985" i="3"/>
  <c r="Z4986" i="3"/>
  <c r="Z4987" i="3"/>
  <c r="Z4988" i="3"/>
  <c r="Z4989" i="3"/>
  <c r="Z4990" i="3"/>
  <c r="Z4991" i="3"/>
  <c r="Z4992" i="3"/>
  <c r="Z4993" i="3"/>
  <c r="Z4994" i="3"/>
  <c r="Z4995" i="3"/>
  <c r="Z4996" i="3"/>
  <c r="Z4997" i="3"/>
  <c r="Z4998" i="3"/>
  <c r="Z4999" i="3"/>
  <c r="Z5000" i="3"/>
  <c r="Z5001" i="3"/>
  <c r="Z5002" i="3"/>
  <c r="Z5003" i="3"/>
  <c r="Z5004" i="3"/>
  <c r="Z5005" i="3"/>
  <c r="Z5006" i="3"/>
  <c r="Z5007" i="3"/>
  <c r="Z5008" i="3"/>
  <c r="Z5009" i="3"/>
  <c r="Z5010" i="3"/>
  <c r="Z5011" i="3"/>
  <c r="Z5012" i="3"/>
  <c r="Z5013" i="3"/>
  <c r="Z5014" i="3"/>
  <c r="Z5015" i="3"/>
  <c r="Z5016" i="3"/>
  <c r="Z5017" i="3"/>
  <c r="Z5018" i="3"/>
  <c r="Z5019" i="3"/>
  <c r="Z5020" i="3"/>
  <c r="Z5021" i="3"/>
  <c r="Z5022" i="3"/>
  <c r="Z5023" i="3"/>
  <c r="Z5024" i="3"/>
  <c r="Z5025" i="3"/>
  <c r="Z5026" i="3"/>
  <c r="Z5027" i="3"/>
  <c r="Z5028" i="3"/>
  <c r="Z5029" i="3"/>
  <c r="Z5030" i="3"/>
  <c r="Z5031" i="3"/>
  <c r="Z5032" i="3"/>
  <c r="Z5033" i="3"/>
  <c r="Z5034" i="3"/>
  <c r="Z5035" i="3"/>
  <c r="Z5036" i="3"/>
  <c r="Z5037" i="3"/>
  <c r="Z5038" i="3"/>
  <c r="Z5039" i="3"/>
  <c r="Z5040" i="3"/>
  <c r="Z5041" i="3"/>
  <c r="Z5042" i="3"/>
  <c r="Z5043" i="3"/>
  <c r="Z5044" i="3"/>
  <c r="Z5045" i="3"/>
  <c r="Z5046" i="3"/>
  <c r="Z5047" i="3"/>
  <c r="Z5048" i="3"/>
  <c r="Z5049" i="3"/>
  <c r="Z5050" i="3"/>
  <c r="Z5051" i="3"/>
  <c r="Z5052" i="3"/>
  <c r="Z5053" i="3"/>
  <c r="Z5054" i="3"/>
  <c r="Z5055" i="3"/>
  <c r="Z5056" i="3"/>
  <c r="Z5057" i="3"/>
  <c r="Z5058" i="3"/>
  <c r="Z5059" i="3"/>
  <c r="Z5060" i="3"/>
  <c r="Z5061" i="3"/>
  <c r="Z5062" i="3"/>
  <c r="Z5063" i="3"/>
  <c r="Z5064" i="3"/>
  <c r="Z5065" i="3"/>
  <c r="Z5066" i="3"/>
  <c r="Z5067" i="3"/>
  <c r="Z5068" i="3"/>
  <c r="Z5069" i="3"/>
  <c r="Z5070" i="3"/>
  <c r="Z5071" i="3"/>
  <c r="Z5072" i="3"/>
  <c r="Z5073" i="3"/>
  <c r="Z5074" i="3"/>
  <c r="Z5075" i="3"/>
  <c r="Z5076" i="3"/>
  <c r="Z5077" i="3"/>
  <c r="Z5078" i="3"/>
  <c r="Z5079" i="3"/>
  <c r="Z5080" i="3"/>
  <c r="Z5081" i="3"/>
  <c r="Z5082" i="3"/>
  <c r="Z5083" i="3"/>
  <c r="Z5084" i="3"/>
  <c r="Z5085" i="3"/>
  <c r="Z5086" i="3"/>
  <c r="Z5087" i="3"/>
  <c r="AB2"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AB3334" i="3"/>
  <c r="AB3335" i="3"/>
  <c r="AB3336" i="3"/>
  <c r="AB3337" i="3"/>
  <c r="AB3338" i="3"/>
  <c r="AB3339" i="3"/>
  <c r="AB3340" i="3"/>
  <c r="AB3341" i="3"/>
  <c r="AB3342" i="3"/>
  <c r="AB3343" i="3"/>
  <c r="AB3344" i="3"/>
  <c r="AB3345" i="3"/>
  <c r="AB3346" i="3"/>
  <c r="AB3347" i="3"/>
  <c r="AB3348" i="3"/>
  <c r="AB3349" i="3"/>
  <c r="AB3350" i="3"/>
  <c r="AB3351" i="3"/>
  <c r="AB3352" i="3"/>
  <c r="AB3353" i="3"/>
  <c r="AB3354" i="3"/>
  <c r="AB3355" i="3"/>
  <c r="AB3356" i="3"/>
  <c r="AB3357" i="3"/>
  <c r="AB3358" i="3"/>
  <c r="AB3359" i="3"/>
  <c r="AB3360" i="3"/>
  <c r="AB3361" i="3"/>
  <c r="AB3362" i="3"/>
  <c r="AB3363" i="3"/>
  <c r="AB3364" i="3"/>
  <c r="AB3365" i="3"/>
  <c r="AB3366" i="3"/>
  <c r="AB3367" i="3"/>
  <c r="AB3368" i="3"/>
  <c r="AB3369" i="3"/>
  <c r="AB3370" i="3"/>
  <c r="AB3371" i="3"/>
  <c r="AB3372" i="3"/>
  <c r="AB3373" i="3"/>
  <c r="AB3374" i="3"/>
  <c r="AB3375" i="3"/>
  <c r="AB3376" i="3"/>
  <c r="AB3377" i="3"/>
  <c r="AB3378" i="3"/>
  <c r="AB3379" i="3"/>
  <c r="AB3380" i="3"/>
  <c r="AB3381" i="3"/>
  <c r="AB3382" i="3"/>
  <c r="AB3383" i="3"/>
  <c r="AB3384" i="3"/>
  <c r="AB3385" i="3"/>
  <c r="AB3386" i="3"/>
  <c r="AB3387" i="3"/>
  <c r="AB3388" i="3"/>
  <c r="AB3389" i="3"/>
  <c r="AB3390" i="3"/>
  <c r="AB3391" i="3"/>
  <c r="AB3392" i="3"/>
  <c r="AB3393" i="3"/>
  <c r="AB3394" i="3"/>
  <c r="AB3395" i="3"/>
  <c r="AB3396" i="3"/>
  <c r="AB3397" i="3"/>
  <c r="AB3398" i="3"/>
  <c r="AB3399" i="3"/>
  <c r="AB3400" i="3"/>
  <c r="AB3401" i="3"/>
  <c r="AB3402" i="3"/>
  <c r="AB3403" i="3"/>
  <c r="AB3404" i="3"/>
  <c r="AB3405" i="3"/>
  <c r="AB3406" i="3"/>
  <c r="AB3407" i="3"/>
  <c r="AB3408" i="3"/>
  <c r="AB3409" i="3"/>
  <c r="AB3410" i="3"/>
  <c r="AB3411" i="3"/>
  <c r="AB3412" i="3"/>
  <c r="AB3413" i="3"/>
  <c r="AB3414" i="3"/>
  <c r="AB3415" i="3"/>
  <c r="AB3416" i="3"/>
  <c r="AB3417" i="3"/>
  <c r="AB3418" i="3"/>
  <c r="AB3419" i="3"/>
  <c r="AB3420" i="3"/>
  <c r="AB3421" i="3"/>
  <c r="AB3422" i="3"/>
  <c r="AB3423" i="3"/>
  <c r="AB3424" i="3"/>
  <c r="AB3425" i="3"/>
  <c r="AB3426" i="3"/>
  <c r="AB3427" i="3"/>
  <c r="AB3428" i="3"/>
  <c r="AB3429" i="3"/>
  <c r="AB3430" i="3"/>
  <c r="AB3431" i="3"/>
  <c r="AB3432" i="3"/>
  <c r="AB3433" i="3"/>
  <c r="AB3434" i="3"/>
  <c r="AB3435" i="3"/>
  <c r="AB3436" i="3"/>
  <c r="AB3437" i="3"/>
  <c r="AB3438" i="3"/>
  <c r="AB3439" i="3"/>
  <c r="AB3440" i="3"/>
  <c r="AB3441" i="3"/>
  <c r="AB3442" i="3"/>
  <c r="AB3443" i="3"/>
  <c r="AB3444" i="3"/>
  <c r="AB3445" i="3"/>
  <c r="AB3446" i="3"/>
  <c r="AB3447" i="3"/>
  <c r="AB3448" i="3"/>
  <c r="AB3449" i="3"/>
  <c r="AB3450" i="3"/>
  <c r="AB3451" i="3"/>
  <c r="AB3452" i="3"/>
  <c r="AB3453" i="3"/>
  <c r="AB3454" i="3"/>
  <c r="AB3455" i="3"/>
  <c r="AB3456" i="3"/>
  <c r="AB3457" i="3"/>
  <c r="AB3458" i="3"/>
  <c r="AB3459" i="3"/>
  <c r="AB3460" i="3"/>
  <c r="AB3461" i="3"/>
  <c r="AB3462" i="3"/>
  <c r="AB3463" i="3"/>
  <c r="AB3464" i="3"/>
  <c r="AB3465" i="3"/>
  <c r="AB3466" i="3"/>
  <c r="AB3467" i="3"/>
  <c r="AB3468" i="3"/>
  <c r="AB3469" i="3"/>
  <c r="AB3470" i="3"/>
  <c r="AB3471" i="3"/>
  <c r="AB3472" i="3"/>
  <c r="AB3473" i="3"/>
  <c r="AB3474" i="3"/>
  <c r="AB3475" i="3"/>
  <c r="AB3476" i="3"/>
  <c r="AB3477" i="3"/>
  <c r="AB3478" i="3"/>
  <c r="AB3479" i="3"/>
  <c r="AB3480" i="3"/>
  <c r="AB3481" i="3"/>
  <c r="AB3482" i="3"/>
  <c r="AB3483" i="3"/>
  <c r="AB3484" i="3"/>
  <c r="AB3485" i="3"/>
  <c r="AB3486" i="3"/>
  <c r="AB3487" i="3"/>
  <c r="AB3488" i="3"/>
  <c r="AB3489" i="3"/>
  <c r="AB3490" i="3"/>
  <c r="AB3491" i="3"/>
  <c r="AB3492" i="3"/>
  <c r="AB3493" i="3"/>
  <c r="AB3494" i="3"/>
  <c r="AB3495" i="3"/>
  <c r="AB3496" i="3"/>
  <c r="AB3497" i="3"/>
  <c r="AB3498" i="3"/>
  <c r="AB3499" i="3"/>
  <c r="AB3500" i="3"/>
  <c r="AB3501" i="3"/>
  <c r="AB3502" i="3"/>
  <c r="AB3503" i="3"/>
  <c r="AB3504" i="3"/>
  <c r="AB3505" i="3"/>
  <c r="AB3506" i="3"/>
  <c r="AB3507" i="3"/>
  <c r="AB3508" i="3"/>
  <c r="AB3509" i="3"/>
  <c r="AB3510" i="3"/>
  <c r="AB3511" i="3"/>
  <c r="AB3512" i="3"/>
  <c r="AB3513" i="3"/>
  <c r="AB3514" i="3"/>
  <c r="AB3515" i="3"/>
  <c r="AB3516" i="3"/>
  <c r="AB3517" i="3"/>
  <c r="AB3518" i="3"/>
  <c r="AB3519" i="3"/>
  <c r="AB3520" i="3"/>
  <c r="AB3521" i="3"/>
  <c r="AB3522" i="3"/>
  <c r="AB3523" i="3"/>
  <c r="AB3524" i="3"/>
  <c r="AB3525" i="3"/>
  <c r="AB3526" i="3"/>
  <c r="AB3527" i="3"/>
  <c r="AB3528" i="3"/>
  <c r="AB3529" i="3"/>
  <c r="AB3530" i="3"/>
  <c r="AB3531" i="3"/>
  <c r="AB3532" i="3"/>
  <c r="AB3533" i="3"/>
  <c r="AB3534" i="3"/>
  <c r="AB3535" i="3"/>
  <c r="AB3536" i="3"/>
  <c r="AB3537" i="3"/>
  <c r="AB3538" i="3"/>
  <c r="AB3539" i="3"/>
  <c r="AB3540" i="3"/>
  <c r="AB3541" i="3"/>
  <c r="AB3542" i="3"/>
  <c r="AB3543" i="3"/>
  <c r="AB3544" i="3"/>
  <c r="AB3545" i="3"/>
  <c r="AB3546" i="3"/>
  <c r="AB3547" i="3"/>
  <c r="AB3548" i="3"/>
  <c r="AB3549" i="3"/>
  <c r="AB3550" i="3"/>
  <c r="AB3551" i="3"/>
  <c r="AB3552" i="3"/>
  <c r="AB3553" i="3"/>
  <c r="AB3554" i="3"/>
  <c r="AB3555" i="3"/>
  <c r="AB3556" i="3"/>
  <c r="AB3557" i="3"/>
  <c r="AB3558" i="3"/>
  <c r="AB3559" i="3"/>
  <c r="AB3560" i="3"/>
  <c r="AB3561" i="3"/>
  <c r="AB3562" i="3"/>
  <c r="AB3563" i="3"/>
  <c r="AB3564" i="3"/>
  <c r="AB3565" i="3"/>
  <c r="AB3566" i="3"/>
  <c r="AB3567" i="3"/>
  <c r="AB3568" i="3"/>
  <c r="AB3569" i="3"/>
  <c r="AB3570" i="3"/>
  <c r="AB3571" i="3"/>
  <c r="AB3572" i="3"/>
  <c r="AB3573" i="3"/>
  <c r="AB3574" i="3"/>
  <c r="AB3575" i="3"/>
  <c r="AB3576" i="3"/>
  <c r="AB3577" i="3"/>
  <c r="AB3578" i="3"/>
  <c r="AB3579" i="3"/>
  <c r="AB3580" i="3"/>
  <c r="AB3581" i="3"/>
  <c r="AB3582" i="3"/>
  <c r="AB3583" i="3"/>
  <c r="AB3584" i="3"/>
  <c r="AB3585" i="3"/>
  <c r="AB3586" i="3"/>
  <c r="AB3587" i="3"/>
  <c r="AB3588" i="3"/>
  <c r="AB3589" i="3"/>
  <c r="AB3590" i="3"/>
  <c r="AB3591" i="3"/>
  <c r="AB3592" i="3"/>
  <c r="AB3593" i="3"/>
  <c r="AB3594" i="3"/>
  <c r="AB3595" i="3"/>
  <c r="AB3596" i="3"/>
  <c r="AB3597" i="3"/>
  <c r="AB3598" i="3"/>
  <c r="AB3599" i="3"/>
  <c r="AB3600" i="3"/>
  <c r="AB3601" i="3"/>
  <c r="AB3602" i="3"/>
  <c r="AB3603" i="3"/>
  <c r="AB3604" i="3"/>
  <c r="AB3605" i="3"/>
  <c r="AB3606" i="3"/>
  <c r="AB3607" i="3"/>
  <c r="AB3608" i="3"/>
  <c r="AB3609" i="3"/>
  <c r="AB3610" i="3"/>
  <c r="AB3611" i="3"/>
  <c r="AB3612" i="3"/>
  <c r="AB3613" i="3"/>
  <c r="AB3614" i="3"/>
  <c r="AB3615" i="3"/>
  <c r="AB3616" i="3"/>
  <c r="AB3617" i="3"/>
  <c r="AB3618" i="3"/>
  <c r="AB3619" i="3"/>
  <c r="AB3620" i="3"/>
  <c r="AB3621" i="3"/>
  <c r="AB3622" i="3"/>
  <c r="AB3623" i="3"/>
  <c r="AB3624" i="3"/>
  <c r="AB3625" i="3"/>
  <c r="AB3626" i="3"/>
  <c r="AB3627" i="3"/>
  <c r="AB3628" i="3"/>
  <c r="AB3629" i="3"/>
  <c r="AB3630" i="3"/>
  <c r="AB3631" i="3"/>
  <c r="AB3632" i="3"/>
  <c r="AB3633" i="3"/>
  <c r="AB3634" i="3"/>
  <c r="AB3635" i="3"/>
  <c r="AB3636" i="3"/>
  <c r="AB3637" i="3"/>
  <c r="AB3638" i="3"/>
  <c r="AB3639" i="3"/>
  <c r="AB3640" i="3"/>
  <c r="AB3641" i="3"/>
  <c r="AB3642" i="3"/>
  <c r="AB3643" i="3"/>
  <c r="AB3644" i="3"/>
  <c r="AB3645" i="3"/>
  <c r="AB3646" i="3"/>
  <c r="AB3647" i="3"/>
  <c r="AB3648" i="3"/>
  <c r="AB3649" i="3"/>
  <c r="AB3650" i="3"/>
  <c r="AB3651" i="3"/>
  <c r="AB3652" i="3"/>
  <c r="AB3653" i="3"/>
  <c r="AB3654" i="3"/>
  <c r="AB3655" i="3"/>
  <c r="AB3656" i="3"/>
  <c r="AB3657" i="3"/>
  <c r="AB3658" i="3"/>
  <c r="AB3659" i="3"/>
  <c r="AB3660" i="3"/>
  <c r="AB3661" i="3"/>
  <c r="AB3662" i="3"/>
  <c r="AB3663" i="3"/>
  <c r="AB3664" i="3"/>
  <c r="AB3665" i="3"/>
  <c r="AB3666" i="3"/>
  <c r="AB3667" i="3"/>
  <c r="AB3668" i="3"/>
  <c r="AB3669" i="3"/>
  <c r="AB3670" i="3"/>
  <c r="AB3671" i="3"/>
  <c r="AB3672" i="3"/>
  <c r="AB3673" i="3"/>
  <c r="AB3674" i="3"/>
  <c r="AB3675" i="3"/>
  <c r="AB3676" i="3"/>
  <c r="AB3677" i="3"/>
  <c r="AB3678" i="3"/>
  <c r="AB3679" i="3"/>
  <c r="AB3680" i="3"/>
  <c r="AB3681" i="3"/>
  <c r="AB3682" i="3"/>
  <c r="AB3683" i="3"/>
  <c r="AB3684" i="3"/>
  <c r="AB3685" i="3"/>
  <c r="AB3686" i="3"/>
  <c r="AB3687" i="3"/>
  <c r="AB3688" i="3"/>
  <c r="AB3689" i="3"/>
  <c r="AB3690" i="3"/>
  <c r="AB3691" i="3"/>
  <c r="AB3692" i="3"/>
  <c r="AB3693" i="3"/>
  <c r="AB3694" i="3"/>
  <c r="AB3695" i="3"/>
  <c r="AB3696" i="3"/>
  <c r="AB3697" i="3"/>
  <c r="AB3698" i="3"/>
  <c r="AB3699" i="3"/>
  <c r="AB3700" i="3"/>
  <c r="AB3701" i="3"/>
  <c r="AB3702" i="3"/>
  <c r="AB3703" i="3"/>
  <c r="AB3704" i="3"/>
  <c r="AB3705" i="3"/>
  <c r="AB3706" i="3"/>
  <c r="AB3707" i="3"/>
  <c r="AB3708" i="3"/>
  <c r="AB3709" i="3"/>
  <c r="AB3710" i="3"/>
  <c r="AB3711" i="3"/>
  <c r="AB3712" i="3"/>
  <c r="AB3713" i="3"/>
  <c r="AB3714" i="3"/>
  <c r="AB3715" i="3"/>
  <c r="AB3716" i="3"/>
  <c r="AB3717" i="3"/>
  <c r="AB3718" i="3"/>
  <c r="AB3719" i="3"/>
  <c r="AB3720" i="3"/>
  <c r="AB3721" i="3"/>
  <c r="AB3722" i="3"/>
  <c r="AB3723" i="3"/>
  <c r="AB3724" i="3"/>
  <c r="AB3725" i="3"/>
  <c r="AB3726" i="3"/>
  <c r="AB3727" i="3"/>
  <c r="AB3728" i="3"/>
  <c r="AB3729" i="3"/>
  <c r="AB3730" i="3"/>
  <c r="AB3731" i="3"/>
  <c r="AB3732" i="3"/>
  <c r="AB3733" i="3"/>
  <c r="AB3734" i="3"/>
  <c r="AB3735" i="3"/>
  <c r="AB3736" i="3"/>
  <c r="AB3737" i="3"/>
  <c r="AB3738" i="3"/>
  <c r="AB3739" i="3"/>
  <c r="AB3740" i="3"/>
  <c r="AB3741" i="3"/>
  <c r="AB3742" i="3"/>
  <c r="AB3743" i="3"/>
  <c r="AB3744" i="3"/>
  <c r="AB3745" i="3"/>
  <c r="AB3746" i="3"/>
  <c r="AB3747" i="3"/>
  <c r="AB3748" i="3"/>
  <c r="AB3749" i="3"/>
  <c r="AB3750" i="3"/>
  <c r="AB3751" i="3"/>
  <c r="AB3752" i="3"/>
  <c r="AB3753" i="3"/>
  <c r="AB3754" i="3"/>
  <c r="AB3755" i="3"/>
  <c r="AB3756" i="3"/>
  <c r="AB3757" i="3"/>
  <c r="AB3758" i="3"/>
  <c r="AB3759" i="3"/>
  <c r="AB3760" i="3"/>
  <c r="AB3761" i="3"/>
  <c r="AB3762" i="3"/>
  <c r="AB3763" i="3"/>
  <c r="AB3764" i="3"/>
  <c r="AB3765" i="3"/>
  <c r="AB3766" i="3"/>
  <c r="AB3767" i="3"/>
  <c r="AB3768" i="3"/>
  <c r="AB3769" i="3"/>
  <c r="AB3770" i="3"/>
  <c r="AB3771" i="3"/>
  <c r="AB3772" i="3"/>
  <c r="AB3773" i="3"/>
  <c r="AB3774" i="3"/>
  <c r="AB3775" i="3"/>
  <c r="AB3776" i="3"/>
  <c r="AB3777" i="3"/>
  <c r="AB3778" i="3"/>
  <c r="AB3779" i="3"/>
  <c r="AB3780" i="3"/>
  <c r="AB3781" i="3"/>
  <c r="AB3782" i="3"/>
  <c r="AB3783" i="3"/>
  <c r="AB3784" i="3"/>
  <c r="AB3785" i="3"/>
  <c r="AB3786" i="3"/>
  <c r="AB3787" i="3"/>
  <c r="AB3788" i="3"/>
  <c r="AB3789" i="3"/>
  <c r="AB3790" i="3"/>
  <c r="AB3791" i="3"/>
  <c r="AB3792" i="3"/>
  <c r="AB3793" i="3"/>
  <c r="AB3794" i="3"/>
  <c r="AB3795" i="3"/>
  <c r="AB3796" i="3"/>
  <c r="AB3797" i="3"/>
  <c r="AB3798" i="3"/>
  <c r="AB3799" i="3"/>
  <c r="AB3800" i="3"/>
  <c r="AB3801" i="3"/>
  <c r="AB3802" i="3"/>
  <c r="AB3803" i="3"/>
  <c r="AB3804" i="3"/>
  <c r="AB3805" i="3"/>
  <c r="AB3806" i="3"/>
  <c r="AB3807" i="3"/>
  <c r="AB3808" i="3"/>
  <c r="AB3809" i="3"/>
  <c r="AB3810" i="3"/>
  <c r="AB3811" i="3"/>
  <c r="AB3812" i="3"/>
  <c r="AB3813" i="3"/>
  <c r="AB3814" i="3"/>
  <c r="AB3815" i="3"/>
  <c r="AB3816" i="3"/>
  <c r="AB3817" i="3"/>
  <c r="AB3818" i="3"/>
  <c r="AB3819" i="3"/>
  <c r="AB3820" i="3"/>
  <c r="AB3821" i="3"/>
  <c r="AB3822" i="3"/>
  <c r="AB3823" i="3"/>
  <c r="AB3824" i="3"/>
  <c r="AB3825" i="3"/>
  <c r="AB3826" i="3"/>
  <c r="AB3827" i="3"/>
  <c r="AB3828" i="3"/>
  <c r="AB3829" i="3"/>
  <c r="AB3830" i="3"/>
  <c r="AB3831" i="3"/>
  <c r="AB3832" i="3"/>
  <c r="AB3833" i="3"/>
  <c r="AB3834" i="3"/>
  <c r="AB3835" i="3"/>
  <c r="AB3836" i="3"/>
  <c r="AB3837" i="3"/>
  <c r="AB3838" i="3"/>
  <c r="AB3839" i="3"/>
  <c r="AB3840" i="3"/>
  <c r="AB3841" i="3"/>
  <c r="AB3842" i="3"/>
  <c r="AB3843" i="3"/>
  <c r="AB3844" i="3"/>
  <c r="AB3845" i="3"/>
  <c r="AB3846" i="3"/>
  <c r="AB3847" i="3"/>
  <c r="AB3848" i="3"/>
  <c r="AB3849" i="3"/>
  <c r="AB3850" i="3"/>
  <c r="AB3851" i="3"/>
  <c r="AB3852" i="3"/>
  <c r="AB3853" i="3"/>
  <c r="AB3854" i="3"/>
  <c r="AB3855" i="3"/>
  <c r="AB3856" i="3"/>
  <c r="AB3857" i="3"/>
  <c r="AB3858" i="3"/>
  <c r="AB3859" i="3"/>
  <c r="AB3860" i="3"/>
  <c r="AB3861" i="3"/>
  <c r="AB3862" i="3"/>
  <c r="AB3863" i="3"/>
  <c r="AB3864" i="3"/>
  <c r="AB3865" i="3"/>
  <c r="AB3866" i="3"/>
  <c r="AB3867" i="3"/>
  <c r="AB3868" i="3"/>
  <c r="AB3869" i="3"/>
  <c r="AB3870" i="3"/>
  <c r="AB3871" i="3"/>
  <c r="AB3872" i="3"/>
  <c r="AB3873" i="3"/>
  <c r="AB3874" i="3"/>
  <c r="AB3875" i="3"/>
  <c r="AB3876" i="3"/>
  <c r="AB3877" i="3"/>
  <c r="AB3878" i="3"/>
  <c r="AB3879" i="3"/>
  <c r="AB3880" i="3"/>
  <c r="AB3881" i="3"/>
  <c r="AB3882" i="3"/>
  <c r="AB3883" i="3"/>
  <c r="AB3884" i="3"/>
  <c r="AB3885" i="3"/>
  <c r="AB3886" i="3"/>
  <c r="AB3887" i="3"/>
  <c r="AB3888" i="3"/>
  <c r="AB3889" i="3"/>
  <c r="AB3890" i="3"/>
  <c r="AB3891" i="3"/>
  <c r="AB3892" i="3"/>
  <c r="AB3893" i="3"/>
  <c r="AB3894" i="3"/>
  <c r="AB3895" i="3"/>
  <c r="AB3896" i="3"/>
  <c r="AB3897" i="3"/>
  <c r="AB3898" i="3"/>
  <c r="AB3899" i="3"/>
  <c r="AB3900" i="3"/>
  <c r="AB3901" i="3"/>
  <c r="AB3902" i="3"/>
  <c r="AB3903" i="3"/>
  <c r="AB3904" i="3"/>
  <c r="AB3905" i="3"/>
  <c r="AB3906" i="3"/>
  <c r="AB3907" i="3"/>
  <c r="AB3908" i="3"/>
  <c r="AB3909" i="3"/>
  <c r="AB3910" i="3"/>
  <c r="AB3911" i="3"/>
  <c r="AB3912" i="3"/>
  <c r="AB3913" i="3"/>
  <c r="AB3914" i="3"/>
  <c r="AB3915" i="3"/>
  <c r="AB3916" i="3"/>
  <c r="AB3917" i="3"/>
  <c r="AB3918" i="3"/>
  <c r="AB3919" i="3"/>
  <c r="AB3920" i="3"/>
  <c r="AB3921" i="3"/>
  <c r="AB3922" i="3"/>
  <c r="AB3923" i="3"/>
  <c r="AB3924" i="3"/>
  <c r="AB3925" i="3"/>
  <c r="AB3926" i="3"/>
  <c r="AB3927" i="3"/>
  <c r="AB3928" i="3"/>
  <c r="AB3929" i="3"/>
  <c r="AB3930" i="3"/>
  <c r="AB3931" i="3"/>
  <c r="AB3932" i="3"/>
  <c r="AB3933" i="3"/>
  <c r="AB3934" i="3"/>
  <c r="AB3935" i="3"/>
  <c r="AB3936" i="3"/>
  <c r="AB3937" i="3"/>
  <c r="AB3938" i="3"/>
  <c r="AB3939" i="3"/>
  <c r="AB3940" i="3"/>
  <c r="AB3941" i="3"/>
  <c r="AB3942" i="3"/>
  <c r="AB3943" i="3"/>
  <c r="AB3944" i="3"/>
  <c r="AB3945" i="3"/>
  <c r="AB3946" i="3"/>
  <c r="AB3947" i="3"/>
  <c r="AB3948" i="3"/>
  <c r="AB3949" i="3"/>
  <c r="AB3950" i="3"/>
  <c r="AB3951" i="3"/>
  <c r="AB3952" i="3"/>
  <c r="AB3953" i="3"/>
  <c r="AB3954" i="3"/>
  <c r="AB3955" i="3"/>
  <c r="AB3956" i="3"/>
  <c r="AB3957" i="3"/>
  <c r="AB3958" i="3"/>
  <c r="AB3959" i="3"/>
  <c r="AB3960" i="3"/>
  <c r="AB3961" i="3"/>
  <c r="AB3962" i="3"/>
  <c r="AB3963" i="3"/>
  <c r="AB3964" i="3"/>
  <c r="AB3965" i="3"/>
  <c r="AB3966" i="3"/>
  <c r="AB3967" i="3"/>
  <c r="AB3968" i="3"/>
  <c r="AB3969" i="3"/>
  <c r="AB3970" i="3"/>
  <c r="AB3971" i="3"/>
  <c r="AB3972" i="3"/>
  <c r="AB3973" i="3"/>
  <c r="AB3974" i="3"/>
  <c r="AB3975" i="3"/>
  <c r="AB3976" i="3"/>
  <c r="AB3977" i="3"/>
  <c r="AB3978" i="3"/>
  <c r="AB3979" i="3"/>
  <c r="AB3980" i="3"/>
  <c r="AB3981" i="3"/>
  <c r="AB3982" i="3"/>
  <c r="AB3983" i="3"/>
  <c r="AB3984" i="3"/>
  <c r="AB3985" i="3"/>
  <c r="AB3986" i="3"/>
  <c r="AB3987" i="3"/>
  <c r="AB3988" i="3"/>
  <c r="AB3989" i="3"/>
  <c r="AB3990" i="3"/>
  <c r="AB3991" i="3"/>
  <c r="AB3992" i="3"/>
  <c r="AB3993" i="3"/>
  <c r="AB3994" i="3"/>
  <c r="AB3995" i="3"/>
  <c r="AB3996" i="3"/>
  <c r="AB3997" i="3"/>
  <c r="AB3998" i="3"/>
  <c r="AB3999" i="3"/>
  <c r="AB4000" i="3"/>
  <c r="AB4001" i="3"/>
  <c r="AB4002" i="3"/>
  <c r="AB4003" i="3"/>
  <c r="AB4004" i="3"/>
  <c r="AB4005" i="3"/>
  <c r="AB4006" i="3"/>
  <c r="AB4007" i="3"/>
  <c r="AB4008" i="3"/>
  <c r="AB4009" i="3"/>
  <c r="AB4010" i="3"/>
  <c r="AB4011" i="3"/>
  <c r="AB4012" i="3"/>
  <c r="AB4013" i="3"/>
  <c r="AB4014" i="3"/>
  <c r="AB4015" i="3"/>
  <c r="AB4016" i="3"/>
  <c r="AB4017" i="3"/>
  <c r="AB4018" i="3"/>
  <c r="AB4019" i="3"/>
  <c r="AB4020" i="3"/>
  <c r="AB4021" i="3"/>
  <c r="AB4022" i="3"/>
  <c r="AB4023" i="3"/>
  <c r="AB4024" i="3"/>
  <c r="AB4025" i="3"/>
  <c r="AB4026" i="3"/>
  <c r="AB4027" i="3"/>
  <c r="AB4028" i="3"/>
  <c r="AB4029" i="3"/>
  <c r="AB4030" i="3"/>
  <c r="AB4031" i="3"/>
  <c r="AB4032" i="3"/>
  <c r="AB4033" i="3"/>
  <c r="AB4034" i="3"/>
  <c r="AB4035" i="3"/>
  <c r="AB4036" i="3"/>
  <c r="AB4037" i="3"/>
  <c r="AB4038" i="3"/>
  <c r="AB4039" i="3"/>
  <c r="AB4040" i="3"/>
  <c r="AB4041" i="3"/>
  <c r="AB4042" i="3"/>
  <c r="AB4043" i="3"/>
  <c r="AB4044" i="3"/>
  <c r="AB4045" i="3"/>
  <c r="AB4046" i="3"/>
  <c r="AB4047" i="3"/>
  <c r="AB4048" i="3"/>
  <c r="AB4049" i="3"/>
  <c r="AB4050" i="3"/>
  <c r="AB4051" i="3"/>
  <c r="AB4052" i="3"/>
  <c r="AB4053" i="3"/>
  <c r="AB4054" i="3"/>
  <c r="AB4055" i="3"/>
  <c r="AB4056" i="3"/>
  <c r="AB4057" i="3"/>
  <c r="AB4058" i="3"/>
  <c r="AB4059" i="3"/>
  <c r="AB4060" i="3"/>
  <c r="AB4061" i="3"/>
  <c r="AB4062" i="3"/>
  <c r="AB4063" i="3"/>
  <c r="AB4064" i="3"/>
  <c r="AB4065" i="3"/>
  <c r="AB4066" i="3"/>
  <c r="AB4067" i="3"/>
  <c r="AB4068" i="3"/>
  <c r="AB4069" i="3"/>
  <c r="AB4070" i="3"/>
  <c r="AB4071" i="3"/>
  <c r="AB4072" i="3"/>
  <c r="AB4073" i="3"/>
  <c r="AB4074" i="3"/>
  <c r="AB4075" i="3"/>
  <c r="AB4076" i="3"/>
  <c r="AB4077" i="3"/>
  <c r="AB4078" i="3"/>
  <c r="AB4079" i="3"/>
  <c r="AB4080" i="3"/>
  <c r="AB4081" i="3"/>
  <c r="AB4082" i="3"/>
  <c r="AB4083" i="3"/>
  <c r="AB4084" i="3"/>
  <c r="AB4085" i="3"/>
  <c r="AB4086" i="3"/>
  <c r="AB4087" i="3"/>
  <c r="AB4088" i="3"/>
  <c r="AB4089" i="3"/>
  <c r="AB4090" i="3"/>
  <c r="AB4091" i="3"/>
  <c r="AB4092" i="3"/>
  <c r="AB4093" i="3"/>
  <c r="AB4094" i="3"/>
  <c r="AB4095" i="3"/>
  <c r="AB4096" i="3"/>
  <c r="AB4097" i="3"/>
  <c r="AB4098" i="3"/>
  <c r="AB4099" i="3"/>
  <c r="AB4100" i="3"/>
  <c r="AB4101" i="3"/>
  <c r="AB4102" i="3"/>
  <c r="AB4103" i="3"/>
  <c r="AB4104" i="3"/>
  <c r="AB4105" i="3"/>
  <c r="AB4106" i="3"/>
  <c r="AB4107" i="3"/>
  <c r="AB4108" i="3"/>
  <c r="AB4109" i="3"/>
  <c r="AB4110" i="3"/>
  <c r="AB4111" i="3"/>
  <c r="AB4112" i="3"/>
  <c r="AB4113" i="3"/>
  <c r="AB4114" i="3"/>
  <c r="AB4115" i="3"/>
  <c r="AB4116" i="3"/>
  <c r="AB4117" i="3"/>
  <c r="AB4118" i="3"/>
  <c r="AB4119" i="3"/>
  <c r="AB4120" i="3"/>
  <c r="AB4121" i="3"/>
  <c r="AB4122" i="3"/>
  <c r="AB4123" i="3"/>
  <c r="AB4124" i="3"/>
  <c r="AB4125" i="3"/>
  <c r="AB4126" i="3"/>
  <c r="AB4127" i="3"/>
  <c r="AB4128" i="3"/>
  <c r="AB4129" i="3"/>
  <c r="AB4130" i="3"/>
  <c r="AB4131" i="3"/>
  <c r="AB4132" i="3"/>
  <c r="AB4133" i="3"/>
  <c r="AB4134" i="3"/>
  <c r="AB4135" i="3"/>
  <c r="AB4136" i="3"/>
  <c r="AB4137" i="3"/>
  <c r="AB4138" i="3"/>
  <c r="AB4139" i="3"/>
  <c r="AB4140" i="3"/>
  <c r="AB4141" i="3"/>
  <c r="AB4142" i="3"/>
  <c r="AB4143" i="3"/>
  <c r="AB4144" i="3"/>
  <c r="AB4145" i="3"/>
  <c r="AB4146" i="3"/>
  <c r="AB4147" i="3"/>
  <c r="AB4148" i="3"/>
  <c r="AB4149" i="3"/>
  <c r="AB4150" i="3"/>
  <c r="AB4151" i="3"/>
  <c r="AB4152" i="3"/>
  <c r="AB4153" i="3"/>
  <c r="AB4154" i="3"/>
  <c r="AB4155" i="3"/>
  <c r="AB4156" i="3"/>
  <c r="AB4157" i="3"/>
  <c r="AB4158" i="3"/>
  <c r="AB4159" i="3"/>
  <c r="AB4160" i="3"/>
  <c r="AB4161" i="3"/>
  <c r="AB4162" i="3"/>
  <c r="AB4163" i="3"/>
  <c r="AB4164" i="3"/>
  <c r="AB4165" i="3"/>
  <c r="AB4166" i="3"/>
  <c r="AB4167" i="3"/>
  <c r="AB4168" i="3"/>
  <c r="AB4169" i="3"/>
  <c r="AB4170" i="3"/>
  <c r="AB4171" i="3"/>
  <c r="AB4172" i="3"/>
  <c r="AB4173" i="3"/>
  <c r="AB4174" i="3"/>
  <c r="AB4175" i="3"/>
  <c r="AB4176" i="3"/>
  <c r="AB4177" i="3"/>
  <c r="AB4178" i="3"/>
  <c r="AB4179" i="3"/>
  <c r="AB4180" i="3"/>
  <c r="AB4181" i="3"/>
  <c r="AB4182" i="3"/>
  <c r="AB4183" i="3"/>
  <c r="AB4184" i="3"/>
  <c r="AB4185" i="3"/>
  <c r="AB4186" i="3"/>
  <c r="AB4187" i="3"/>
  <c r="AB4188" i="3"/>
  <c r="AB4189" i="3"/>
  <c r="AB4190" i="3"/>
  <c r="AB4191" i="3"/>
  <c r="AB4192" i="3"/>
  <c r="AB4193" i="3"/>
  <c r="AB4194" i="3"/>
  <c r="AB4195" i="3"/>
  <c r="AB4196" i="3"/>
  <c r="AB4197" i="3"/>
  <c r="AB4198" i="3"/>
  <c r="AB4199" i="3"/>
  <c r="AB4200" i="3"/>
  <c r="AB4201" i="3"/>
  <c r="AB4202" i="3"/>
  <c r="AB4203" i="3"/>
  <c r="AB4204" i="3"/>
  <c r="AB4205" i="3"/>
  <c r="AB4206" i="3"/>
  <c r="AB4207" i="3"/>
  <c r="AB4208" i="3"/>
  <c r="AB4209" i="3"/>
  <c r="AB4210" i="3"/>
  <c r="AB4211" i="3"/>
  <c r="AB4212" i="3"/>
  <c r="AB4213" i="3"/>
  <c r="AB4214" i="3"/>
  <c r="AB4215" i="3"/>
  <c r="AB4216" i="3"/>
  <c r="AB4217" i="3"/>
  <c r="AB4218" i="3"/>
  <c r="AB4219" i="3"/>
  <c r="AB4220" i="3"/>
  <c r="AB4221" i="3"/>
  <c r="AB4222" i="3"/>
  <c r="AB4223" i="3"/>
  <c r="AB4224" i="3"/>
  <c r="AB4225" i="3"/>
  <c r="AB4226" i="3"/>
  <c r="AB4227" i="3"/>
  <c r="AB4228" i="3"/>
  <c r="AB4229" i="3"/>
  <c r="AB4230" i="3"/>
  <c r="AB4231" i="3"/>
  <c r="AB4232" i="3"/>
  <c r="AB4233" i="3"/>
  <c r="AB4234" i="3"/>
  <c r="AB4235" i="3"/>
  <c r="AB4236" i="3"/>
  <c r="AB4237" i="3"/>
  <c r="AB4238" i="3"/>
  <c r="AB4239" i="3"/>
  <c r="AB4240" i="3"/>
  <c r="AB4241" i="3"/>
  <c r="AB4242" i="3"/>
  <c r="AB4243" i="3"/>
  <c r="AB4244" i="3"/>
  <c r="AB4245" i="3"/>
  <c r="AB4246" i="3"/>
  <c r="AB4247" i="3"/>
  <c r="AB4248" i="3"/>
  <c r="AB4249" i="3"/>
  <c r="AB4250" i="3"/>
  <c r="AB4251" i="3"/>
  <c r="AB4252" i="3"/>
  <c r="AB4253" i="3"/>
  <c r="AB4254" i="3"/>
  <c r="AB4255" i="3"/>
  <c r="AB4256" i="3"/>
  <c r="AB4257" i="3"/>
  <c r="AB4258" i="3"/>
  <c r="AB4259" i="3"/>
  <c r="AB4260" i="3"/>
  <c r="AB4261" i="3"/>
  <c r="AB4262" i="3"/>
  <c r="AB4263" i="3"/>
  <c r="AB4264" i="3"/>
  <c r="AB4265" i="3"/>
  <c r="AB4266" i="3"/>
  <c r="AB4267" i="3"/>
  <c r="AB4268" i="3"/>
  <c r="AB4269" i="3"/>
  <c r="AB4270" i="3"/>
  <c r="AB4271" i="3"/>
  <c r="AB4272" i="3"/>
  <c r="AB4273" i="3"/>
  <c r="AB4274" i="3"/>
  <c r="AB4275" i="3"/>
  <c r="AB4276" i="3"/>
  <c r="AB4277" i="3"/>
  <c r="AB4278" i="3"/>
  <c r="AB4279" i="3"/>
  <c r="AB4280" i="3"/>
  <c r="AB4281" i="3"/>
  <c r="AB4282" i="3"/>
  <c r="AB4283" i="3"/>
  <c r="AB4284" i="3"/>
  <c r="AB4285" i="3"/>
  <c r="AB4286" i="3"/>
  <c r="AB4287" i="3"/>
  <c r="AB4288" i="3"/>
  <c r="AB4289" i="3"/>
  <c r="AB4290" i="3"/>
  <c r="AB4291" i="3"/>
  <c r="AB4292" i="3"/>
  <c r="AB4293" i="3"/>
  <c r="AB4294" i="3"/>
  <c r="AB4295" i="3"/>
  <c r="AB4296" i="3"/>
  <c r="AB4297" i="3"/>
  <c r="AB4298" i="3"/>
  <c r="AB4299" i="3"/>
  <c r="AB4300" i="3"/>
  <c r="AB4301" i="3"/>
  <c r="AB4302" i="3"/>
  <c r="AB4303" i="3"/>
  <c r="AB4304" i="3"/>
  <c r="AB4305" i="3"/>
  <c r="AB4306" i="3"/>
  <c r="AB4307" i="3"/>
  <c r="AB4308" i="3"/>
  <c r="AB4309" i="3"/>
  <c r="AB4310" i="3"/>
  <c r="AB4311" i="3"/>
  <c r="AB4312" i="3"/>
  <c r="AB4313" i="3"/>
  <c r="AB4314" i="3"/>
  <c r="AB4315" i="3"/>
  <c r="AB4316" i="3"/>
  <c r="AB4317" i="3"/>
  <c r="AB4318" i="3"/>
  <c r="AB4319" i="3"/>
  <c r="AB4320" i="3"/>
  <c r="AB4321" i="3"/>
  <c r="AB4322" i="3"/>
  <c r="AB4323" i="3"/>
  <c r="AB4324" i="3"/>
  <c r="AB4325" i="3"/>
  <c r="AB4326" i="3"/>
  <c r="AB4327" i="3"/>
  <c r="AB4328" i="3"/>
  <c r="AB4329" i="3"/>
  <c r="AB4330" i="3"/>
  <c r="AB4331" i="3"/>
  <c r="AB4332" i="3"/>
  <c r="AB4333" i="3"/>
  <c r="AB4334" i="3"/>
  <c r="AB4335" i="3"/>
  <c r="AB4336" i="3"/>
  <c r="AB4337" i="3"/>
  <c r="AB4338" i="3"/>
  <c r="AB4339" i="3"/>
  <c r="AB4340" i="3"/>
  <c r="AB4341" i="3"/>
  <c r="AB4342" i="3"/>
  <c r="AB4343" i="3"/>
  <c r="AB4344" i="3"/>
  <c r="AB4345" i="3"/>
  <c r="AB4346" i="3"/>
  <c r="AB4347" i="3"/>
  <c r="AB4348" i="3"/>
  <c r="AB4349" i="3"/>
  <c r="AB4350" i="3"/>
  <c r="AB4351" i="3"/>
  <c r="AB4352" i="3"/>
  <c r="AB4353" i="3"/>
  <c r="AB4354" i="3"/>
  <c r="AB4355" i="3"/>
  <c r="AB4356" i="3"/>
  <c r="AB4357" i="3"/>
  <c r="AB4358" i="3"/>
  <c r="AB4359" i="3"/>
  <c r="AB4360" i="3"/>
  <c r="AB4361" i="3"/>
  <c r="AB4362" i="3"/>
  <c r="AB4363" i="3"/>
  <c r="AB4364" i="3"/>
  <c r="AB4365" i="3"/>
  <c r="AB4366" i="3"/>
  <c r="AB4367" i="3"/>
  <c r="AB4368" i="3"/>
  <c r="AB4369" i="3"/>
  <c r="AB4370" i="3"/>
  <c r="AB4371" i="3"/>
  <c r="AB4372" i="3"/>
  <c r="AB4373" i="3"/>
  <c r="AB4374" i="3"/>
  <c r="AB4375" i="3"/>
  <c r="AB4376" i="3"/>
  <c r="AB4377" i="3"/>
  <c r="AB4378" i="3"/>
  <c r="AB4379" i="3"/>
  <c r="AB4380" i="3"/>
  <c r="AB4381" i="3"/>
  <c r="AB4382" i="3"/>
  <c r="AB4383" i="3"/>
  <c r="AB4384" i="3"/>
  <c r="AB4385" i="3"/>
  <c r="AB4386" i="3"/>
  <c r="AB4387" i="3"/>
  <c r="AB4388" i="3"/>
  <c r="AB4389" i="3"/>
  <c r="AB4390" i="3"/>
  <c r="AB4391" i="3"/>
  <c r="AB4392" i="3"/>
  <c r="AB4393" i="3"/>
  <c r="AB4394" i="3"/>
  <c r="AB4395" i="3"/>
  <c r="AB4396" i="3"/>
  <c r="AB4397" i="3"/>
  <c r="AB4398" i="3"/>
  <c r="AB4399" i="3"/>
  <c r="AB4400" i="3"/>
  <c r="AB4401" i="3"/>
  <c r="AB4402" i="3"/>
  <c r="AB4403" i="3"/>
  <c r="AB4404" i="3"/>
  <c r="AB4405" i="3"/>
  <c r="AB4406" i="3"/>
  <c r="AB4407" i="3"/>
  <c r="AB4408" i="3"/>
  <c r="AB4409" i="3"/>
  <c r="AB4410" i="3"/>
  <c r="AB4411" i="3"/>
  <c r="AB4412" i="3"/>
  <c r="AB4413" i="3"/>
  <c r="AB4414" i="3"/>
  <c r="AB4415" i="3"/>
  <c r="AB4416" i="3"/>
  <c r="AB4417" i="3"/>
  <c r="AB4418" i="3"/>
  <c r="AB4419" i="3"/>
  <c r="AB4420" i="3"/>
  <c r="AB4421" i="3"/>
  <c r="AB4422" i="3"/>
  <c r="AB4423" i="3"/>
  <c r="AB4424" i="3"/>
  <c r="AB4425" i="3"/>
  <c r="AB4426" i="3"/>
  <c r="AB4427" i="3"/>
  <c r="AB4428" i="3"/>
  <c r="AB4429" i="3"/>
  <c r="AB4430" i="3"/>
  <c r="AB4431" i="3"/>
  <c r="AB4432" i="3"/>
  <c r="AB4433" i="3"/>
  <c r="AB4434" i="3"/>
  <c r="AB4435" i="3"/>
  <c r="AB4436" i="3"/>
  <c r="AB4437" i="3"/>
  <c r="AB4438" i="3"/>
  <c r="AB4439" i="3"/>
  <c r="AB4440" i="3"/>
  <c r="AB4441" i="3"/>
  <c r="AB4442" i="3"/>
  <c r="AB4443" i="3"/>
  <c r="AB4444" i="3"/>
  <c r="AB4445" i="3"/>
  <c r="AB4446" i="3"/>
  <c r="AB4447" i="3"/>
  <c r="AB4448" i="3"/>
  <c r="AB4449" i="3"/>
  <c r="AB4450" i="3"/>
  <c r="AB4451" i="3"/>
  <c r="AB4452" i="3"/>
  <c r="AB4453" i="3"/>
  <c r="AB4454" i="3"/>
  <c r="AB4455" i="3"/>
  <c r="AB4456" i="3"/>
  <c r="AB4457" i="3"/>
  <c r="AB4458" i="3"/>
  <c r="AB4459" i="3"/>
  <c r="AB4460" i="3"/>
  <c r="AB4461" i="3"/>
  <c r="AB4462" i="3"/>
  <c r="AB4463" i="3"/>
  <c r="AB4464" i="3"/>
  <c r="AB4465" i="3"/>
  <c r="AB4466" i="3"/>
  <c r="AB4467" i="3"/>
  <c r="AB4468" i="3"/>
  <c r="AB4469" i="3"/>
  <c r="AB4470" i="3"/>
  <c r="AB4471" i="3"/>
  <c r="AB4472" i="3"/>
  <c r="AB4473" i="3"/>
  <c r="AB4474" i="3"/>
  <c r="AB4475" i="3"/>
  <c r="AB4476" i="3"/>
  <c r="AB4477" i="3"/>
  <c r="AB4478" i="3"/>
  <c r="AB4479" i="3"/>
  <c r="AB4480" i="3"/>
  <c r="AB4481" i="3"/>
  <c r="AB4482" i="3"/>
  <c r="AB4483" i="3"/>
  <c r="AB4484" i="3"/>
  <c r="AB4485" i="3"/>
  <c r="AB4486" i="3"/>
  <c r="AB4487" i="3"/>
  <c r="AB4488" i="3"/>
  <c r="AB4489" i="3"/>
  <c r="AB4490" i="3"/>
  <c r="AB4491" i="3"/>
  <c r="AB4492" i="3"/>
  <c r="AB4493" i="3"/>
  <c r="AB4494" i="3"/>
  <c r="AB4495" i="3"/>
  <c r="AB4496" i="3"/>
  <c r="AB4497" i="3"/>
  <c r="AB4498" i="3"/>
  <c r="AB4499" i="3"/>
  <c r="AB4500" i="3"/>
  <c r="AB4501" i="3"/>
  <c r="AB4502" i="3"/>
  <c r="AB4503" i="3"/>
  <c r="AB4504" i="3"/>
  <c r="AB4505" i="3"/>
  <c r="AB4506" i="3"/>
  <c r="AB4507" i="3"/>
  <c r="AB4508" i="3"/>
  <c r="AB4509" i="3"/>
  <c r="AB4510" i="3"/>
  <c r="AB4511" i="3"/>
  <c r="AB4512" i="3"/>
  <c r="AB4513" i="3"/>
  <c r="AB4514" i="3"/>
  <c r="AB4515" i="3"/>
  <c r="AB4516" i="3"/>
  <c r="AB4517" i="3"/>
  <c r="AB4518" i="3"/>
  <c r="AB4519" i="3"/>
  <c r="AB4520" i="3"/>
  <c r="AB4521" i="3"/>
  <c r="AB4522" i="3"/>
  <c r="AB4523" i="3"/>
  <c r="AB4524" i="3"/>
  <c r="AB4525" i="3"/>
  <c r="AB4526" i="3"/>
  <c r="AB4527" i="3"/>
  <c r="AB4528" i="3"/>
  <c r="AB4529" i="3"/>
  <c r="AB4530" i="3"/>
  <c r="AB4531" i="3"/>
  <c r="AB4532" i="3"/>
  <c r="AB4533" i="3"/>
  <c r="AB4534" i="3"/>
  <c r="AB4535" i="3"/>
  <c r="AB4536" i="3"/>
  <c r="AB4537" i="3"/>
  <c r="AB4538" i="3"/>
  <c r="AB4539" i="3"/>
  <c r="AB4540" i="3"/>
  <c r="AB4541" i="3"/>
  <c r="AB4542" i="3"/>
  <c r="AB4543" i="3"/>
  <c r="AB4544" i="3"/>
  <c r="AB4545" i="3"/>
  <c r="AB4546" i="3"/>
  <c r="AB4547" i="3"/>
  <c r="AB4548" i="3"/>
  <c r="AB4549" i="3"/>
  <c r="AB4550" i="3"/>
  <c r="AB4551" i="3"/>
  <c r="AB4552" i="3"/>
  <c r="AB4553" i="3"/>
  <c r="AB4554" i="3"/>
  <c r="AB4555" i="3"/>
  <c r="AB4556" i="3"/>
  <c r="AB4557" i="3"/>
  <c r="AB4558" i="3"/>
  <c r="AB4559" i="3"/>
  <c r="AB4560" i="3"/>
  <c r="AB4561" i="3"/>
  <c r="AB4562" i="3"/>
  <c r="AB4563" i="3"/>
  <c r="AB4564" i="3"/>
  <c r="AB4565" i="3"/>
  <c r="AB4566" i="3"/>
  <c r="AB4567" i="3"/>
  <c r="AB4568" i="3"/>
  <c r="AB4569" i="3"/>
  <c r="AB4570" i="3"/>
  <c r="AB4571" i="3"/>
  <c r="AB4572" i="3"/>
  <c r="AB4573" i="3"/>
  <c r="AB4574" i="3"/>
  <c r="AB4575" i="3"/>
  <c r="AB4576" i="3"/>
  <c r="AB4577" i="3"/>
  <c r="AB4578" i="3"/>
  <c r="AB4579" i="3"/>
  <c r="AB4580" i="3"/>
  <c r="AB4581" i="3"/>
  <c r="AB4582" i="3"/>
  <c r="AB4583" i="3"/>
  <c r="AB4584" i="3"/>
  <c r="AB4585" i="3"/>
  <c r="AB4586" i="3"/>
  <c r="AB4587" i="3"/>
  <c r="AB4588" i="3"/>
  <c r="AB4589" i="3"/>
  <c r="AB4590" i="3"/>
  <c r="AB4591" i="3"/>
  <c r="AB4592" i="3"/>
  <c r="AB4593" i="3"/>
  <c r="AB4594" i="3"/>
  <c r="AB4595" i="3"/>
  <c r="AB4596" i="3"/>
  <c r="AB4597" i="3"/>
  <c r="AB4598" i="3"/>
  <c r="AB4599" i="3"/>
  <c r="AB4600" i="3"/>
  <c r="AB4601" i="3"/>
  <c r="AB4602" i="3"/>
  <c r="AB4603" i="3"/>
  <c r="AB4604" i="3"/>
  <c r="AB4605" i="3"/>
  <c r="AB4606" i="3"/>
  <c r="AB4607" i="3"/>
  <c r="AB4608" i="3"/>
  <c r="AB4609" i="3"/>
  <c r="AB4610" i="3"/>
  <c r="AB4611" i="3"/>
  <c r="AB4612" i="3"/>
  <c r="AB4613" i="3"/>
  <c r="AB4614" i="3"/>
  <c r="AB4615" i="3"/>
  <c r="AB4616" i="3"/>
  <c r="AB4617" i="3"/>
  <c r="AB4618" i="3"/>
  <c r="AB4619" i="3"/>
  <c r="AB4620" i="3"/>
  <c r="AB4621" i="3"/>
  <c r="AB4622" i="3"/>
  <c r="AB4623" i="3"/>
  <c r="AB4624" i="3"/>
  <c r="AB4625" i="3"/>
  <c r="AB4626" i="3"/>
  <c r="AB4627" i="3"/>
  <c r="AB4628" i="3"/>
  <c r="AB4629" i="3"/>
  <c r="AB4630" i="3"/>
  <c r="AB4631" i="3"/>
  <c r="AB4632" i="3"/>
  <c r="AB4633" i="3"/>
  <c r="AB4634" i="3"/>
  <c r="AB4635" i="3"/>
  <c r="AB4636" i="3"/>
  <c r="AB4637" i="3"/>
  <c r="AB4638" i="3"/>
  <c r="AB4639" i="3"/>
  <c r="AB4640" i="3"/>
  <c r="AB4641" i="3"/>
  <c r="AB4642" i="3"/>
  <c r="AB4643" i="3"/>
  <c r="AB4644" i="3"/>
  <c r="AB4645" i="3"/>
  <c r="AB4646" i="3"/>
  <c r="AB4647" i="3"/>
  <c r="AB4648" i="3"/>
  <c r="AB4649" i="3"/>
  <c r="AB4650" i="3"/>
  <c r="AB4651" i="3"/>
  <c r="AB4652" i="3"/>
  <c r="AB4653" i="3"/>
  <c r="AB4654" i="3"/>
  <c r="AB4655" i="3"/>
  <c r="AB4656" i="3"/>
  <c r="AB4657" i="3"/>
  <c r="AB4658" i="3"/>
  <c r="AB4659" i="3"/>
  <c r="AB4660" i="3"/>
  <c r="AB4661" i="3"/>
  <c r="AB4662" i="3"/>
  <c r="AB4663" i="3"/>
  <c r="AB4664" i="3"/>
  <c r="AB4665" i="3"/>
  <c r="AB4666" i="3"/>
  <c r="AB4667" i="3"/>
  <c r="AB4668" i="3"/>
  <c r="AB4669" i="3"/>
  <c r="AB4670" i="3"/>
  <c r="AB4671" i="3"/>
  <c r="AB4672" i="3"/>
  <c r="AB4673" i="3"/>
  <c r="AB4674" i="3"/>
  <c r="AB4675" i="3"/>
  <c r="AB4676" i="3"/>
  <c r="AB4677" i="3"/>
  <c r="AB4678" i="3"/>
  <c r="AB4679" i="3"/>
  <c r="AB4680" i="3"/>
  <c r="AB4681" i="3"/>
  <c r="AB4682" i="3"/>
  <c r="AB4683" i="3"/>
  <c r="AB4684" i="3"/>
  <c r="AB4685" i="3"/>
  <c r="AB4686" i="3"/>
  <c r="AB4687" i="3"/>
  <c r="AB4688" i="3"/>
  <c r="AB4689" i="3"/>
  <c r="AB4690" i="3"/>
  <c r="AB4691" i="3"/>
  <c r="AB4692" i="3"/>
  <c r="AB4693" i="3"/>
  <c r="AB4694" i="3"/>
  <c r="AB4695" i="3"/>
  <c r="AB4696" i="3"/>
  <c r="AB4697" i="3"/>
  <c r="AB4698" i="3"/>
  <c r="AB4699" i="3"/>
  <c r="AB4700" i="3"/>
  <c r="AB4701" i="3"/>
  <c r="AB4702" i="3"/>
  <c r="AB4703" i="3"/>
  <c r="AB4704" i="3"/>
  <c r="AB4705" i="3"/>
  <c r="AB4706" i="3"/>
  <c r="AB4707" i="3"/>
  <c r="AB4708" i="3"/>
  <c r="AB4709" i="3"/>
  <c r="AB4710" i="3"/>
  <c r="AB4711" i="3"/>
  <c r="AB4712" i="3"/>
  <c r="AB4713" i="3"/>
  <c r="AB4714" i="3"/>
  <c r="AB4715" i="3"/>
  <c r="AB4716" i="3"/>
  <c r="AB4717" i="3"/>
  <c r="AB4718" i="3"/>
  <c r="AB4719" i="3"/>
  <c r="AB4720" i="3"/>
  <c r="AB4721" i="3"/>
  <c r="AB4722" i="3"/>
  <c r="AB4723" i="3"/>
  <c r="AB4724" i="3"/>
  <c r="AB4725" i="3"/>
  <c r="AB4726" i="3"/>
  <c r="AB4727" i="3"/>
  <c r="AB4728" i="3"/>
  <c r="AB4729" i="3"/>
  <c r="AB4730" i="3"/>
  <c r="AB4731" i="3"/>
  <c r="AB4732" i="3"/>
  <c r="AB4733" i="3"/>
  <c r="AB4734" i="3"/>
  <c r="AB4735" i="3"/>
  <c r="AB4736" i="3"/>
  <c r="AB4737" i="3"/>
  <c r="AB4738" i="3"/>
  <c r="AB4739" i="3"/>
  <c r="AB4740" i="3"/>
  <c r="AB4741" i="3"/>
  <c r="AB4742" i="3"/>
  <c r="AB4743" i="3"/>
  <c r="AB4744" i="3"/>
  <c r="AB4745" i="3"/>
  <c r="AB4746" i="3"/>
  <c r="AB4747" i="3"/>
  <c r="AB4748" i="3"/>
  <c r="AB4749" i="3"/>
  <c r="AB4750" i="3"/>
  <c r="AB4751" i="3"/>
  <c r="AB4752" i="3"/>
  <c r="AB4753" i="3"/>
  <c r="AB4754" i="3"/>
  <c r="AB4755" i="3"/>
  <c r="AB4756" i="3"/>
  <c r="AB4757" i="3"/>
  <c r="AB4758" i="3"/>
  <c r="AB4759" i="3"/>
  <c r="AB4760" i="3"/>
  <c r="AB4761" i="3"/>
  <c r="AB4762" i="3"/>
  <c r="AB4763" i="3"/>
  <c r="AB4764" i="3"/>
  <c r="AB4765" i="3"/>
  <c r="AB4766" i="3"/>
  <c r="AB4767" i="3"/>
  <c r="AB4768" i="3"/>
  <c r="AB4769" i="3"/>
  <c r="AB4770" i="3"/>
  <c r="AB4771" i="3"/>
  <c r="AB4772" i="3"/>
  <c r="AB4773" i="3"/>
  <c r="AB4774" i="3"/>
  <c r="AB4775" i="3"/>
  <c r="AB4776" i="3"/>
  <c r="AB4777" i="3"/>
  <c r="AB4778" i="3"/>
  <c r="AB4779" i="3"/>
  <c r="AB4780" i="3"/>
  <c r="AB4781" i="3"/>
  <c r="AB4782" i="3"/>
  <c r="AB4783" i="3"/>
  <c r="AB4784" i="3"/>
  <c r="AB4785" i="3"/>
  <c r="AB4786" i="3"/>
  <c r="AB4787" i="3"/>
  <c r="AB4788" i="3"/>
  <c r="AB4789" i="3"/>
  <c r="AB4790" i="3"/>
  <c r="AB4791" i="3"/>
  <c r="AB4792" i="3"/>
  <c r="AB4793" i="3"/>
  <c r="AB4794" i="3"/>
  <c r="AB4795" i="3"/>
  <c r="AB4796" i="3"/>
  <c r="AB4797" i="3"/>
  <c r="AB4798" i="3"/>
  <c r="AB4799" i="3"/>
  <c r="AB4800" i="3"/>
  <c r="AB4801" i="3"/>
  <c r="AB4802" i="3"/>
  <c r="AB4803" i="3"/>
  <c r="AB4804" i="3"/>
  <c r="AB4805" i="3"/>
  <c r="AB4806" i="3"/>
  <c r="AB4807" i="3"/>
  <c r="AB4808" i="3"/>
  <c r="AB4809" i="3"/>
  <c r="AB4810" i="3"/>
  <c r="AB4811" i="3"/>
  <c r="AB4812" i="3"/>
  <c r="AB4813" i="3"/>
  <c r="AB4814" i="3"/>
  <c r="AB4815" i="3"/>
  <c r="AB4816" i="3"/>
  <c r="AB4817" i="3"/>
  <c r="AB4818" i="3"/>
  <c r="AB4819" i="3"/>
  <c r="AB4820" i="3"/>
  <c r="AB4821" i="3"/>
  <c r="AB4822" i="3"/>
  <c r="AB4823" i="3"/>
  <c r="AB4824" i="3"/>
  <c r="AB4825" i="3"/>
  <c r="AB4826" i="3"/>
  <c r="AB4827" i="3"/>
  <c r="AB4828" i="3"/>
  <c r="AB4829" i="3"/>
  <c r="AB4830" i="3"/>
  <c r="AB4831" i="3"/>
  <c r="AB4832" i="3"/>
  <c r="AB4833" i="3"/>
  <c r="AB4834" i="3"/>
  <c r="AB4835" i="3"/>
  <c r="AB4836" i="3"/>
  <c r="AB4837" i="3"/>
  <c r="AB4838" i="3"/>
  <c r="AB4839" i="3"/>
  <c r="AB4840" i="3"/>
  <c r="AB4841" i="3"/>
  <c r="AB4842" i="3"/>
  <c r="AB4843" i="3"/>
  <c r="AB4844" i="3"/>
  <c r="AB4845" i="3"/>
  <c r="AB4846" i="3"/>
  <c r="AB4847" i="3"/>
  <c r="AB4848" i="3"/>
  <c r="AB4849" i="3"/>
  <c r="AB4850" i="3"/>
  <c r="AB4851" i="3"/>
  <c r="AB4852" i="3"/>
  <c r="AB4853" i="3"/>
  <c r="AB4854" i="3"/>
  <c r="AB4855" i="3"/>
  <c r="AB4856" i="3"/>
  <c r="AB4857" i="3"/>
  <c r="AB4858" i="3"/>
  <c r="AB4859" i="3"/>
  <c r="AB4860" i="3"/>
  <c r="AB4861" i="3"/>
  <c r="AB4862" i="3"/>
  <c r="AB4863" i="3"/>
  <c r="AB4864" i="3"/>
  <c r="AB4865" i="3"/>
  <c r="AB4866" i="3"/>
  <c r="AB4867" i="3"/>
  <c r="AB4868" i="3"/>
  <c r="AB4869" i="3"/>
  <c r="AB4870" i="3"/>
  <c r="AB4871" i="3"/>
  <c r="AB4872" i="3"/>
  <c r="AB4873" i="3"/>
  <c r="AB4874" i="3"/>
  <c r="AB4875" i="3"/>
  <c r="AB4876" i="3"/>
  <c r="AB4877" i="3"/>
  <c r="AB4878" i="3"/>
  <c r="AB4879" i="3"/>
  <c r="AB4880" i="3"/>
  <c r="AB4881" i="3"/>
  <c r="AB4882" i="3"/>
  <c r="AB4883" i="3"/>
  <c r="AB4884" i="3"/>
  <c r="AB4885" i="3"/>
  <c r="AB4886" i="3"/>
  <c r="AB4887" i="3"/>
  <c r="AB4888" i="3"/>
  <c r="AB4889" i="3"/>
  <c r="AB4890" i="3"/>
  <c r="AB4891" i="3"/>
  <c r="AB4892" i="3"/>
  <c r="AB4893" i="3"/>
  <c r="AB4894" i="3"/>
  <c r="AB4895" i="3"/>
  <c r="AB4896" i="3"/>
  <c r="AB4897" i="3"/>
  <c r="AB4898" i="3"/>
  <c r="AB4899" i="3"/>
  <c r="AB4900" i="3"/>
  <c r="AB4901" i="3"/>
  <c r="AB4902" i="3"/>
  <c r="AB4903" i="3"/>
  <c r="AB4904" i="3"/>
  <c r="AB4905" i="3"/>
  <c r="AB4906" i="3"/>
  <c r="AB4907" i="3"/>
  <c r="AB4908" i="3"/>
  <c r="AB4909" i="3"/>
  <c r="AB4910" i="3"/>
  <c r="AB4911" i="3"/>
  <c r="AB4912" i="3"/>
  <c r="AB4913" i="3"/>
  <c r="AB4914" i="3"/>
  <c r="AB4915" i="3"/>
  <c r="AB4916" i="3"/>
  <c r="AB4917" i="3"/>
  <c r="AB4918" i="3"/>
  <c r="AB4919" i="3"/>
  <c r="AB4920" i="3"/>
  <c r="AB4921" i="3"/>
  <c r="AB4922" i="3"/>
  <c r="AB4923" i="3"/>
  <c r="AB4924" i="3"/>
  <c r="AB4925" i="3"/>
  <c r="AB4926" i="3"/>
  <c r="AB4927" i="3"/>
  <c r="AB4928" i="3"/>
  <c r="AB4929" i="3"/>
  <c r="AB4930" i="3"/>
  <c r="AB4931" i="3"/>
  <c r="AB4932" i="3"/>
  <c r="AB4933" i="3"/>
  <c r="AB4934" i="3"/>
  <c r="AB4935" i="3"/>
  <c r="AB4936" i="3"/>
  <c r="AB4937" i="3"/>
  <c r="AB4938" i="3"/>
  <c r="AB4939" i="3"/>
  <c r="AB4940" i="3"/>
  <c r="AB4941" i="3"/>
  <c r="AB4942" i="3"/>
  <c r="AB4943" i="3"/>
  <c r="AB4944" i="3"/>
  <c r="AB4945" i="3"/>
  <c r="AB4946" i="3"/>
  <c r="AB4947" i="3"/>
  <c r="AB4948" i="3"/>
  <c r="AB4949" i="3"/>
  <c r="AB4950" i="3"/>
  <c r="AB4951" i="3"/>
  <c r="AB4952" i="3"/>
  <c r="AB4953" i="3"/>
  <c r="AB4954" i="3"/>
  <c r="AB4955" i="3"/>
  <c r="AB4956" i="3"/>
  <c r="AB4957" i="3"/>
  <c r="AB4958" i="3"/>
  <c r="AB4959" i="3"/>
  <c r="AB4960" i="3"/>
  <c r="AB4961" i="3"/>
  <c r="AB4962" i="3"/>
  <c r="AB4963" i="3"/>
  <c r="AB4964" i="3"/>
  <c r="AB4965" i="3"/>
  <c r="AB4966" i="3"/>
  <c r="AB4967" i="3"/>
  <c r="AB4968" i="3"/>
  <c r="AB4969" i="3"/>
  <c r="AB4970" i="3"/>
  <c r="AB4971" i="3"/>
  <c r="AB4972" i="3"/>
  <c r="AB4973" i="3"/>
  <c r="AB4974" i="3"/>
  <c r="AB4975" i="3"/>
  <c r="AB4976" i="3"/>
  <c r="AB4977" i="3"/>
  <c r="AB4978" i="3"/>
  <c r="AB4979" i="3"/>
  <c r="AB4980" i="3"/>
  <c r="AB4981" i="3"/>
  <c r="AB4982" i="3"/>
  <c r="AB4983" i="3"/>
  <c r="AB4984" i="3"/>
  <c r="AB4985" i="3"/>
  <c r="AB4986" i="3"/>
  <c r="AB4987" i="3"/>
  <c r="AB4988" i="3"/>
  <c r="AB4989" i="3"/>
  <c r="AB4990" i="3"/>
  <c r="AB4991" i="3"/>
  <c r="AB4992" i="3"/>
  <c r="AB4993" i="3"/>
  <c r="AB4994" i="3"/>
  <c r="AB4995" i="3"/>
  <c r="AB4996" i="3"/>
  <c r="AB4997" i="3"/>
  <c r="AB4998" i="3"/>
  <c r="AB4999" i="3"/>
  <c r="AB5000" i="3"/>
  <c r="AB5001" i="3"/>
  <c r="AB5002" i="3"/>
  <c r="AB5003" i="3"/>
  <c r="AB5004" i="3"/>
  <c r="AB5005" i="3"/>
  <c r="AB5006" i="3"/>
  <c r="AB5007" i="3"/>
  <c r="AB5008" i="3"/>
  <c r="AB5009" i="3"/>
  <c r="AB5010" i="3"/>
  <c r="AB5011" i="3"/>
  <c r="AB5012" i="3"/>
  <c r="AB5013" i="3"/>
  <c r="AB5014" i="3"/>
  <c r="AB5015" i="3"/>
  <c r="AB5016" i="3"/>
  <c r="AB5017" i="3"/>
  <c r="AB5018" i="3"/>
  <c r="AB5019" i="3"/>
  <c r="AB5020" i="3"/>
  <c r="AB5021" i="3"/>
  <c r="AB5022" i="3"/>
  <c r="AB5023" i="3"/>
  <c r="AB5024" i="3"/>
  <c r="AB5025" i="3"/>
  <c r="AB5026" i="3"/>
  <c r="AB5027" i="3"/>
  <c r="AB5028" i="3"/>
  <c r="AB5029" i="3"/>
  <c r="AB5030" i="3"/>
  <c r="AB5031" i="3"/>
  <c r="AB5032" i="3"/>
  <c r="AB5033" i="3"/>
  <c r="AB5034" i="3"/>
  <c r="AB5035" i="3"/>
  <c r="AB5036" i="3"/>
  <c r="AB5037" i="3"/>
  <c r="AB5038" i="3"/>
  <c r="AB5039" i="3"/>
  <c r="AB5040" i="3"/>
  <c r="AB5041" i="3"/>
  <c r="AB5042" i="3"/>
  <c r="AB5043" i="3"/>
  <c r="AB5044" i="3"/>
  <c r="AB5045" i="3"/>
  <c r="AB5046" i="3"/>
  <c r="AB5047" i="3"/>
  <c r="AB5048" i="3"/>
  <c r="AB5049" i="3"/>
  <c r="AB5050" i="3"/>
  <c r="AB5051" i="3"/>
  <c r="AB5052" i="3"/>
  <c r="AB5053" i="3"/>
  <c r="AB5054" i="3"/>
  <c r="AB5055" i="3"/>
  <c r="AB5056" i="3"/>
  <c r="AB5057" i="3"/>
  <c r="AB5058" i="3"/>
  <c r="AB5059" i="3"/>
  <c r="AB5060" i="3"/>
  <c r="AB5061" i="3"/>
  <c r="AB5062" i="3"/>
  <c r="AB5063" i="3"/>
  <c r="AB5064" i="3"/>
  <c r="AB5065" i="3"/>
  <c r="AB5066" i="3"/>
  <c r="AB5067" i="3"/>
  <c r="AB5068" i="3"/>
  <c r="AB5069" i="3"/>
  <c r="AB5070" i="3"/>
  <c r="AB5071" i="3"/>
  <c r="AB5072" i="3"/>
  <c r="AB5073" i="3"/>
  <c r="AB5074" i="3"/>
  <c r="AB5075" i="3"/>
  <c r="AB5076" i="3"/>
  <c r="AB5077" i="3"/>
  <c r="AB5078" i="3"/>
  <c r="AB5079" i="3"/>
  <c r="AB5080" i="3"/>
  <c r="AB5081" i="3"/>
  <c r="AB5082" i="3"/>
  <c r="AB5083" i="3"/>
  <c r="AB5084" i="3"/>
  <c r="AB5085" i="3"/>
  <c r="AB5086" i="3"/>
  <c r="AB5087" i="3"/>
  <c r="Y3025" i="3"/>
  <c r="Y3026" i="3"/>
  <c r="Y3027" i="3"/>
  <c r="Y3028" i="3"/>
  <c r="Y3029" i="3"/>
  <c r="Y3030" i="3"/>
  <c r="Y3031" i="3"/>
  <c r="Y3032" i="3"/>
  <c r="Y3033" i="3"/>
  <c r="Y3034" i="3"/>
  <c r="Y3035" i="3"/>
  <c r="Y3036" i="3"/>
  <c r="Y3037" i="3"/>
  <c r="Y3038" i="3"/>
  <c r="Y3039" i="3"/>
  <c r="Y3040" i="3"/>
  <c r="Y3041" i="3"/>
  <c r="Y3042" i="3"/>
  <c r="Y3043" i="3"/>
  <c r="Y3044" i="3"/>
  <c r="Y3045" i="3"/>
  <c r="Y3046" i="3"/>
  <c r="Y3047" i="3"/>
  <c r="Y3048" i="3"/>
  <c r="Y3049" i="3"/>
  <c r="Y3050" i="3"/>
  <c r="Y3051" i="3"/>
  <c r="Y3052" i="3"/>
  <c r="Y3053" i="3"/>
  <c r="Y3054" i="3"/>
  <c r="Y3055" i="3"/>
  <c r="Y3056" i="3"/>
  <c r="Y3057" i="3"/>
  <c r="Y3058" i="3"/>
  <c r="Y3059" i="3"/>
  <c r="Y3060" i="3"/>
  <c r="Y3061" i="3"/>
  <c r="Y3062" i="3"/>
  <c r="Y3063" i="3"/>
  <c r="Y3064" i="3"/>
  <c r="Y3065" i="3"/>
  <c r="Y3066" i="3"/>
  <c r="Y3067" i="3"/>
  <c r="Y3068" i="3"/>
  <c r="Y3069" i="3"/>
  <c r="Y3070" i="3"/>
  <c r="Y3071" i="3"/>
  <c r="Y3072" i="3"/>
  <c r="Y3073" i="3"/>
  <c r="Y3074" i="3"/>
  <c r="Y3075" i="3"/>
  <c r="Y3076" i="3"/>
  <c r="Y3077" i="3"/>
  <c r="Y3078" i="3"/>
  <c r="Y3079" i="3"/>
  <c r="Y3080" i="3"/>
  <c r="Y3081" i="3"/>
  <c r="Y3082" i="3"/>
  <c r="Y3083" i="3"/>
  <c r="Y3084" i="3"/>
  <c r="Y3085" i="3"/>
  <c r="Y3086" i="3"/>
  <c r="Y3087" i="3"/>
  <c r="Y3088" i="3"/>
  <c r="Y3089" i="3"/>
  <c r="Y3090" i="3"/>
  <c r="Y3091" i="3"/>
  <c r="Y3092" i="3"/>
  <c r="Y3093" i="3"/>
  <c r="Y3094" i="3"/>
  <c r="Y3095" i="3"/>
  <c r="Y3096" i="3"/>
  <c r="Y3097" i="3"/>
  <c r="Y3098" i="3"/>
  <c r="Y3099" i="3"/>
  <c r="Y3100" i="3"/>
  <c r="Y3101" i="3"/>
  <c r="Y3102" i="3"/>
  <c r="Y3103" i="3"/>
  <c r="Y3104" i="3"/>
  <c r="Y3105" i="3"/>
  <c r="Y3106" i="3"/>
  <c r="Y3107" i="3"/>
  <c r="Y3108" i="3"/>
  <c r="Y3109" i="3"/>
  <c r="Y3110" i="3"/>
  <c r="Y3111" i="3"/>
  <c r="Y3112" i="3"/>
  <c r="Y3113" i="3"/>
  <c r="Y3114" i="3"/>
  <c r="Y3115" i="3"/>
  <c r="Y3116" i="3"/>
  <c r="Y3117" i="3"/>
  <c r="Y3118" i="3"/>
  <c r="Y3119" i="3"/>
  <c r="Y3120" i="3"/>
  <c r="Y3121" i="3"/>
  <c r="Y3122" i="3"/>
  <c r="Y3123" i="3"/>
  <c r="Y3124" i="3"/>
  <c r="Y3125" i="3"/>
  <c r="Y3126" i="3"/>
  <c r="Y3127" i="3"/>
  <c r="Y3128" i="3"/>
  <c r="Y3129" i="3"/>
  <c r="Y3130" i="3"/>
  <c r="Y3131" i="3"/>
  <c r="Y3132" i="3"/>
  <c r="Y3133" i="3"/>
  <c r="Y3134" i="3"/>
  <c r="Y3135" i="3"/>
  <c r="Y3136" i="3"/>
  <c r="Y3137" i="3"/>
  <c r="Y3138" i="3"/>
  <c r="Y3139" i="3"/>
  <c r="Y3140" i="3"/>
  <c r="Y3141" i="3"/>
  <c r="Y3142" i="3"/>
  <c r="Y3143" i="3"/>
  <c r="Y3144" i="3"/>
  <c r="Y3145" i="3"/>
  <c r="Y3146" i="3"/>
  <c r="Y3147" i="3"/>
  <c r="Y3148" i="3"/>
  <c r="Y3149" i="3"/>
  <c r="Y3150" i="3"/>
  <c r="Y3151" i="3"/>
  <c r="Y3152" i="3"/>
  <c r="Y3153" i="3"/>
  <c r="Y3154" i="3"/>
  <c r="Y3155" i="3"/>
  <c r="Y3156" i="3"/>
  <c r="Y3157" i="3"/>
  <c r="Y3158" i="3"/>
  <c r="Y3159" i="3"/>
  <c r="Y3160" i="3"/>
  <c r="Y3161" i="3"/>
  <c r="Y3162" i="3"/>
  <c r="Y3163" i="3"/>
  <c r="Y3164" i="3"/>
  <c r="Y3165" i="3"/>
  <c r="Y3166" i="3"/>
  <c r="Y3167" i="3"/>
  <c r="Y3168" i="3"/>
  <c r="Y3169" i="3"/>
  <c r="Y3170" i="3"/>
  <c r="Y3171" i="3"/>
  <c r="Y3172" i="3"/>
  <c r="Y3173" i="3"/>
  <c r="Y3174" i="3"/>
  <c r="Y3175" i="3"/>
  <c r="Y3176" i="3"/>
  <c r="Y3177" i="3"/>
  <c r="Y3178" i="3"/>
  <c r="Y3179" i="3"/>
  <c r="Y3180" i="3"/>
  <c r="Y3181" i="3"/>
  <c r="Y3182" i="3"/>
  <c r="Y3183" i="3"/>
  <c r="Y3184" i="3"/>
  <c r="Y3185" i="3"/>
  <c r="Y3186" i="3"/>
  <c r="Y3187" i="3"/>
  <c r="Y3188" i="3"/>
  <c r="Y3189" i="3"/>
  <c r="Y3190" i="3"/>
  <c r="Y3191" i="3"/>
  <c r="Y3192" i="3"/>
  <c r="Y3193" i="3"/>
  <c r="Y3194" i="3"/>
  <c r="Y3195" i="3"/>
  <c r="Y3196" i="3"/>
  <c r="Y3197" i="3"/>
  <c r="Y3198" i="3"/>
  <c r="Y3199" i="3"/>
  <c r="Y3200" i="3"/>
  <c r="Y3201" i="3"/>
  <c r="Y3202" i="3"/>
  <c r="Y3203" i="3"/>
  <c r="Y3204" i="3"/>
  <c r="Y3205" i="3"/>
  <c r="Y3206" i="3"/>
  <c r="Y3207" i="3"/>
  <c r="Y3208" i="3"/>
  <c r="Y3209" i="3"/>
  <c r="Y3210" i="3"/>
  <c r="Y3211" i="3"/>
  <c r="Y3212" i="3"/>
  <c r="Y3213" i="3"/>
  <c r="Y3214" i="3"/>
  <c r="Y3215" i="3"/>
  <c r="Y3216" i="3"/>
  <c r="Y3217" i="3"/>
  <c r="Y3218" i="3"/>
  <c r="Y3219" i="3"/>
  <c r="Y3220" i="3"/>
  <c r="Y3221" i="3"/>
  <c r="Y3222" i="3"/>
  <c r="Y3223" i="3"/>
  <c r="Y3224" i="3"/>
  <c r="Y3225" i="3"/>
  <c r="Y3226" i="3"/>
  <c r="Y3227" i="3"/>
  <c r="Y3228" i="3"/>
  <c r="Y3229" i="3"/>
  <c r="Y3230" i="3"/>
  <c r="Y3231" i="3"/>
  <c r="Y3232" i="3"/>
  <c r="Y3233" i="3"/>
  <c r="Y3234" i="3"/>
  <c r="Y3235" i="3"/>
  <c r="Y3236" i="3"/>
  <c r="Y3237" i="3"/>
  <c r="Y3238" i="3"/>
  <c r="Y3239" i="3"/>
  <c r="Y3240" i="3"/>
  <c r="Y3241" i="3"/>
  <c r="Y3242" i="3"/>
  <c r="Y3243" i="3"/>
  <c r="Y3244" i="3"/>
  <c r="Y3245" i="3"/>
  <c r="Y3246" i="3"/>
  <c r="Y3247" i="3"/>
  <c r="Y3248" i="3"/>
  <c r="Y3249" i="3"/>
  <c r="Y3250" i="3"/>
  <c r="Y3251" i="3"/>
  <c r="Y3252" i="3"/>
  <c r="Y3253" i="3"/>
  <c r="Y3254" i="3"/>
  <c r="Y3255" i="3"/>
  <c r="Y3256" i="3"/>
  <c r="Y3257" i="3"/>
  <c r="Y3258" i="3"/>
  <c r="Y3259" i="3"/>
  <c r="Y3260" i="3"/>
  <c r="Y3261" i="3"/>
  <c r="Y3262" i="3"/>
  <c r="Y3263" i="3"/>
  <c r="Y3264" i="3"/>
  <c r="Y3265" i="3"/>
  <c r="Y3266" i="3"/>
  <c r="Y3267" i="3"/>
  <c r="Y3268" i="3"/>
  <c r="Y3269" i="3"/>
  <c r="Y3270" i="3"/>
  <c r="Y3271" i="3"/>
  <c r="Y3272" i="3"/>
  <c r="Y3273" i="3"/>
  <c r="Y3274" i="3"/>
  <c r="Y3275" i="3"/>
  <c r="Y3276" i="3"/>
  <c r="Y3277" i="3"/>
  <c r="Y3278" i="3"/>
  <c r="Y3279" i="3"/>
  <c r="Y3280" i="3"/>
  <c r="Y3281" i="3"/>
  <c r="Y3282" i="3"/>
  <c r="Y3283" i="3"/>
  <c r="Y3284" i="3"/>
  <c r="Y3285" i="3"/>
  <c r="Y3286" i="3"/>
  <c r="Y3287" i="3"/>
  <c r="Y3288" i="3"/>
  <c r="Y3289" i="3"/>
  <c r="Y3290" i="3"/>
  <c r="Y3291" i="3"/>
  <c r="Y3292" i="3"/>
  <c r="Y3293" i="3"/>
  <c r="Y3294" i="3"/>
  <c r="Y3295" i="3"/>
  <c r="Y3296" i="3"/>
  <c r="Y3297" i="3"/>
  <c r="Y3298" i="3"/>
  <c r="Y3299" i="3"/>
  <c r="Y3300" i="3"/>
  <c r="Y3301" i="3"/>
  <c r="Y3302" i="3"/>
  <c r="Y3303" i="3"/>
  <c r="Y3304" i="3"/>
  <c r="Y3305" i="3"/>
  <c r="Y3306" i="3"/>
  <c r="Y3307" i="3"/>
  <c r="Y3308" i="3"/>
  <c r="Y3309" i="3"/>
  <c r="Y3310" i="3"/>
  <c r="Y3311" i="3"/>
  <c r="Y3312" i="3"/>
  <c r="Y3313" i="3"/>
  <c r="Y3314" i="3"/>
  <c r="Y3315" i="3"/>
  <c r="Y3316" i="3"/>
  <c r="Y3317" i="3"/>
  <c r="Y3318" i="3"/>
  <c r="Y3319" i="3"/>
  <c r="Y3320" i="3"/>
  <c r="Y3321" i="3"/>
  <c r="Y3322" i="3"/>
  <c r="Y3323" i="3"/>
  <c r="Y3324" i="3"/>
  <c r="Y3325" i="3"/>
  <c r="Y3326" i="3"/>
  <c r="Y3327" i="3"/>
  <c r="Y3328" i="3"/>
  <c r="Y3329" i="3"/>
  <c r="Y3330" i="3"/>
  <c r="Y3331" i="3"/>
  <c r="Y3332" i="3"/>
  <c r="Y3333" i="3"/>
  <c r="Y3334" i="3"/>
  <c r="Y3335" i="3"/>
  <c r="Y3336" i="3"/>
  <c r="Y3337" i="3"/>
  <c r="Y3338" i="3"/>
  <c r="Y3339" i="3"/>
  <c r="Y3340" i="3"/>
  <c r="Y3341" i="3"/>
  <c r="Y3342" i="3"/>
  <c r="Y3343" i="3"/>
  <c r="Y3344" i="3"/>
  <c r="Y3345" i="3"/>
  <c r="Y3346" i="3"/>
  <c r="Y3347" i="3"/>
  <c r="Y3348" i="3"/>
  <c r="Y3349" i="3"/>
  <c r="Y3350" i="3"/>
  <c r="Y3351" i="3"/>
  <c r="Y3352" i="3"/>
  <c r="Y3353" i="3"/>
  <c r="Y3354" i="3"/>
  <c r="Y3355" i="3"/>
  <c r="Y3356" i="3"/>
  <c r="Y3357" i="3"/>
  <c r="Y3358" i="3"/>
  <c r="Y3359" i="3"/>
  <c r="Y3360" i="3"/>
  <c r="Y3361" i="3"/>
  <c r="Y3362" i="3"/>
  <c r="Y3363" i="3"/>
  <c r="Y3364" i="3"/>
  <c r="Y3365" i="3"/>
  <c r="Y3366" i="3"/>
  <c r="Y3367" i="3"/>
  <c r="Y3368" i="3"/>
  <c r="Y3369" i="3"/>
  <c r="Y3370" i="3"/>
  <c r="Y3371" i="3"/>
  <c r="Y3372" i="3"/>
  <c r="Y3373" i="3"/>
  <c r="Y3374" i="3"/>
  <c r="Y3375" i="3"/>
  <c r="Y3376" i="3"/>
  <c r="Y3377" i="3"/>
  <c r="Y3378" i="3"/>
  <c r="Y3379" i="3"/>
  <c r="Y3380" i="3"/>
  <c r="Y3381" i="3"/>
  <c r="Y3382" i="3"/>
  <c r="Y3383" i="3"/>
  <c r="Y3384" i="3"/>
  <c r="Y3385" i="3"/>
  <c r="Y3386" i="3"/>
  <c r="Y3387" i="3"/>
  <c r="Y3388" i="3"/>
  <c r="Y3389" i="3"/>
  <c r="Y3390" i="3"/>
  <c r="Y3391" i="3"/>
  <c r="Y3392" i="3"/>
  <c r="Y3393" i="3"/>
  <c r="Y3394" i="3"/>
  <c r="Y3395" i="3"/>
  <c r="Y3396" i="3"/>
  <c r="Y3397" i="3"/>
  <c r="Y3398" i="3"/>
  <c r="Y3399" i="3"/>
  <c r="Y3400" i="3"/>
  <c r="Y3401" i="3"/>
  <c r="Y3402" i="3"/>
  <c r="Y3403" i="3"/>
  <c r="Y3404" i="3"/>
  <c r="Y3405" i="3"/>
  <c r="Y3406" i="3"/>
  <c r="Y3407" i="3"/>
  <c r="Y3408" i="3"/>
  <c r="Y3409" i="3"/>
  <c r="Y3410" i="3"/>
  <c r="Y3411" i="3"/>
  <c r="Y3412" i="3"/>
  <c r="Y3413" i="3"/>
  <c r="Y3414" i="3"/>
  <c r="Y3415" i="3"/>
  <c r="Y3416" i="3"/>
  <c r="Y3417" i="3"/>
  <c r="Y3418" i="3"/>
  <c r="Y3419" i="3"/>
  <c r="Y3420" i="3"/>
  <c r="Y3421" i="3"/>
  <c r="Y3422" i="3"/>
  <c r="Y3423" i="3"/>
  <c r="Y3424" i="3"/>
  <c r="Y3425" i="3"/>
  <c r="Y3426" i="3"/>
  <c r="Y3427" i="3"/>
  <c r="Y3428" i="3"/>
  <c r="Y3429" i="3"/>
  <c r="Y3430" i="3"/>
  <c r="Y3431" i="3"/>
  <c r="Y3432" i="3"/>
  <c r="Y3433" i="3"/>
  <c r="Y3434" i="3"/>
  <c r="Y3435" i="3"/>
  <c r="Y3436" i="3"/>
  <c r="Y3437" i="3"/>
  <c r="Y3438" i="3"/>
  <c r="Y3439" i="3"/>
  <c r="Y3440" i="3"/>
  <c r="Y3441" i="3"/>
  <c r="Y3442" i="3"/>
  <c r="Y3443" i="3"/>
  <c r="Y3444" i="3"/>
  <c r="Y3445" i="3"/>
  <c r="Y3446" i="3"/>
  <c r="Y3447" i="3"/>
  <c r="Y3448" i="3"/>
  <c r="Y3449" i="3"/>
  <c r="Y3450" i="3"/>
  <c r="Y3451" i="3"/>
  <c r="Y3452" i="3"/>
  <c r="Y3453" i="3"/>
  <c r="Y3454" i="3"/>
  <c r="Y3455" i="3"/>
  <c r="Y3456" i="3"/>
  <c r="Y3457" i="3"/>
  <c r="Y3458" i="3"/>
  <c r="Y3459" i="3"/>
  <c r="Y3460" i="3"/>
  <c r="Y3461" i="3"/>
  <c r="Y3462" i="3"/>
  <c r="Y3463" i="3"/>
  <c r="Y3464" i="3"/>
  <c r="Y3465" i="3"/>
  <c r="Y3466" i="3"/>
  <c r="Y3467" i="3"/>
  <c r="Y3468" i="3"/>
  <c r="Y3469" i="3"/>
  <c r="Y3470" i="3"/>
  <c r="Y3471" i="3"/>
  <c r="Y3472" i="3"/>
  <c r="Y3473" i="3"/>
  <c r="Y3474" i="3"/>
  <c r="Y3475" i="3"/>
  <c r="Y3476" i="3"/>
  <c r="Y3477" i="3"/>
  <c r="Y3478" i="3"/>
  <c r="Y3479" i="3"/>
  <c r="Y3480" i="3"/>
  <c r="Y3481" i="3"/>
  <c r="Y3482" i="3"/>
  <c r="Y3483" i="3"/>
  <c r="Y3484" i="3"/>
  <c r="Y3485" i="3"/>
  <c r="Y3486" i="3"/>
  <c r="Y3487" i="3"/>
  <c r="Y3488" i="3"/>
  <c r="Y3489" i="3"/>
  <c r="Y3490" i="3"/>
  <c r="Y3491" i="3"/>
  <c r="Y3492" i="3"/>
  <c r="Y3493" i="3"/>
  <c r="Y3494" i="3"/>
  <c r="Y3495" i="3"/>
  <c r="Y3496" i="3"/>
  <c r="Y3497" i="3"/>
  <c r="Y3498" i="3"/>
  <c r="Y3499" i="3"/>
  <c r="Y3500" i="3"/>
  <c r="Y3501" i="3"/>
  <c r="Y3502" i="3"/>
  <c r="Y3503" i="3"/>
  <c r="Y3504" i="3"/>
  <c r="Y3505" i="3"/>
  <c r="Y3506" i="3"/>
  <c r="Y3507" i="3"/>
  <c r="Y3508" i="3"/>
  <c r="Y3509" i="3"/>
  <c r="Y3510" i="3"/>
  <c r="Y3511" i="3"/>
  <c r="Y3512" i="3"/>
  <c r="Y3513" i="3"/>
  <c r="Y3514" i="3"/>
  <c r="Y3515" i="3"/>
  <c r="Y3516" i="3"/>
  <c r="Y3517" i="3"/>
  <c r="Y3518" i="3"/>
  <c r="Y3519" i="3"/>
  <c r="Y3520" i="3"/>
  <c r="Y3521" i="3"/>
  <c r="Y3522" i="3"/>
  <c r="Y3523" i="3"/>
  <c r="Y3524" i="3"/>
  <c r="Y3525" i="3"/>
  <c r="Y3526" i="3"/>
  <c r="Y3527" i="3"/>
  <c r="Y3528" i="3"/>
  <c r="Y3529" i="3"/>
  <c r="Y3530" i="3"/>
  <c r="Y3531" i="3"/>
  <c r="Y3532" i="3"/>
  <c r="Y3533" i="3"/>
  <c r="Y3534" i="3"/>
  <c r="Y3535" i="3"/>
  <c r="Y3536" i="3"/>
  <c r="Y3537" i="3"/>
  <c r="Y3538" i="3"/>
  <c r="Y3539" i="3"/>
  <c r="Y3540" i="3"/>
  <c r="Y3541" i="3"/>
  <c r="Y3542" i="3"/>
  <c r="Y3543" i="3"/>
  <c r="Y3544" i="3"/>
  <c r="Y3545" i="3"/>
  <c r="Y3546" i="3"/>
  <c r="Y3547" i="3"/>
  <c r="Y3548" i="3"/>
  <c r="Y3549" i="3"/>
  <c r="Y3550" i="3"/>
  <c r="Y3551" i="3"/>
  <c r="Y3552" i="3"/>
  <c r="Y3553" i="3"/>
  <c r="Y3554" i="3"/>
  <c r="Y3555" i="3"/>
  <c r="Y3556" i="3"/>
  <c r="Y3557" i="3"/>
  <c r="Y3558" i="3"/>
  <c r="Y3559" i="3"/>
  <c r="Y3560" i="3"/>
  <c r="Y3561" i="3"/>
  <c r="Y3562" i="3"/>
  <c r="Y3563" i="3"/>
  <c r="Y3564" i="3"/>
  <c r="Y3565" i="3"/>
  <c r="Y3566" i="3"/>
  <c r="Y3567" i="3"/>
  <c r="Y3568" i="3"/>
  <c r="Y3569" i="3"/>
  <c r="Y3570" i="3"/>
  <c r="Y3571" i="3"/>
  <c r="Y3572" i="3"/>
  <c r="Y3573" i="3"/>
  <c r="Y3574" i="3"/>
  <c r="Y3575" i="3"/>
  <c r="Y3576" i="3"/>
  <c r="Y3577" i="3"/>
  <c r="Y3578" i="3"/>
  <c r="Y3579" i="3"/>
  <c r="Y3580" i="3"/>
  <c r="Y3581" i="3"/>
  <c r="Y3582" i="3"/>
  <c r="Y3583" i="3"/>
  <c r="Y3584" i="3"/>
  <c r="Y3585" i="3"/>
  <c r="Y3586" i="3"/>
  <c r="Y3587" i="3"/>
  <c r="Y3588" i="3"/>
  <c r="Y3589" i="3"/>
  <c r="Y3590" i="3"/>
  <c r="Y3591" i="3"/>
  <c r="Y3592" i="3"/>
  <c r="Y3593" i="3"/>
  <c r="Y3594" i="3"/>
  <c r="Y3595" i="3"/>
  <c r="Y3596" i="3"/>
  <c r="Y3597" i="3"/>
  <c r="Y3598" i="3"/>
  <c r="Y3599" i="3"/>
  <c r="Y3600" i="3"/>
  <c r="Y3601" i="3"/>
  <c r="Y3602" i="3"/>
  <c r="Y3603" i="3"/>
  <c r="Y3604" i="3"/>
  <c r="Y3605" i="3"/>
  <c r="Y3606" i="3"/>
  <c r="Y3607" i="3"/>
  <c r="Y3608" i="3"/>
  <c r="Y3609" i="3"/>
  <c r="Y3610" i="3"/>
  <c r="Y3611" i="3"/>
  <c r="Y3612" i="3"/>
  <c r="Y3613" i="3"/>
  <c r="Y3614" i="3"/>
  <c r="Y3615" i="3"/>
  <c r="Y3616" i="3"/>
  <c r="Y3617" i="3"/>
  <c r="Y3618" i="3"/>
  <c r="Y3619" i="3"/>
  <c r="Y3620" i="3"/>
  <c r="Y3621" i="3"/>
  <c r="Y3622" i="3"/>
  <c r="Y3623" i="3"/>
  <c r="Y3624" i="3"/>
  <c r="Y3625" i="3"/>
  <c r="Y3626" i="3"/>
  <c r="Y3627" i="3"/>
  <c r="Y3628" i="3"/>
  <c r="Y3629" i="3"/>
  <c r="Y3630" i="3"/>
  <c r="Y3631" i="3"/>
  <c r="Y3632" i="3"/>
  <c r="Y3633" i="3"/>
  <c r="Y3634" i="3"/>
  <c r="Y3635" i="3"/>
  <c r="Y3636" i="3"/>
  <c r="Y3637" i="3"/>
  <c r="Y3638" i="3"/>
  <c r="Y3639" i="3"/>
  <c r="Y3640" i="3"/>
  <c r="Y3641" i="3"/>
  <c r="Y3642" i="3"/>
  <c r="Y3643" i="3"/>
  <c r="Y3644" i="3"/>
  <c r="Y3645" i="3"/>
  <c r="Y3646" i="3"/>
  <c r="Y3647" i="3"/>
  <c r="Y3648" i="3"/>
  <c r="Y3649" i="3"/>
  <c r="Y3650" i="3"/>
  <c r="Y3651" i="3"/>
  <c r="Y3652" i="3"/>
  <c r="Y3653" i="3"/>
  <c r="Y3654" i="3"/>
  <c r="Y3655" i="3"/>
  <c r="Y3656" i="3"/>
  <c r="Y3657" i="3"/>
  <c r="Y3658" i="3"/>
  <c r="Y3659" i="3"/>
  <c r="Y3660" i="3"/>
  <c r="Y3661" i="3"/>
  <c r="Y3662" i="3"/>
  <c r="Y3663" i="3"/>
  <c r="Y3664" i="3"/>
  <c r="Y3665" i="3"/>
  <c r="Y3666" i="3"/>
  <c r="Y3667" i="3"/>
  <c r="Y3668" i="3"/>
  <c r="Y3669" i="3"/>
  <c r="Y3670" i="3"/>
  <c r="Y3671" i="3"/>
  <c r="Y3672" i="3"/>
  <c r="Y3673" i="3"/>
  <c r="Y3674" i="3"/>
  <c r="Y3675" i="3"/>
  <c r="Y3676" i="3"/>
  <c r="Y3677" i="3"/>
  <c r="Y3678" i="3"/>
  <c r="Y3679" i="3"/>
  <c r="Y3680" i="3"/>
  <c r="Y3681" i="3"/>
  <c r="Y3682" i="3"/>
  <c r="Y3683" i="3"/>
  <c r="Y3684" i="3"/>
  <c r="Y3685" i="3"/>
  <c r="Y3686" i="3"/>
  <c r="Y3687" i="3"/>
  <c r="Y3688" i="3"/>
  <c r="Y3689" i="3"/>
  <c r="Y3690" i="3"/>
  <c r="Y3691" i="3"/>
  <c r="Y3692" i="3"/>
  <c r="Y3693" i="3"/>
  <c r="Y3694" i="3"/>
  <c r="Y3695" i="3"/>
  <c r="Y3696" i="3"/>
  <c r="Y3697" i="3"/>
  <c r="Y3698" i="3"/>
  <c r="Y3699" i="3"/>
  <c r="Y3700" i="3"/>
  <c r="Y3701" i="3"/>
  <c r="Y3702" i="3"/>
  <c r="Y3703" i="3"/>
  <c r="Y3704" i="3"/>
  <c r="Y3705" i="3"/>
  <c r="Y3706" i="3"/>
  <c r="Y3707" i="3"/>
  <c r="Y3708" i="3"/>
  <c r="Y3709" i="3"/>
  <c r="Y3710" i="3"/>
  <c r="Y3711" i="3"/>
  <c r="Y3712" i="3"/>
  <c r="Y3713" i="3"/>
  <c r="Y3714" i="3"/>
  <c r="Y3715" i="3"/>
  <c r="Y3716" i="3"/>
  <c r="Y3717" i="3"/>
  <c r="Y3718" i="3"/>
  <c r="Y3719" i="3"/>
  <c r="Y3720" i="3"/>
  <c r="Y3721" i="3"/>
  <c r="Y3722" i="3"/>
  <c r="Y3723" i="3"/>
  <c r="Y3724" i="3"/>
  <c r="Y3725" i="3"/>
  <c r="Y3726" i="3"/>
  <c r="Y3727" i="3"/>
  <c r="Y3728" i="3"/>
  <c r="Y3729" i="3"/>
  <c r="Y3730" i="3"/>
  <c r="Y3731" i="3"/>
  <c r="Y3732" i="3"/>
  <c r="Y3733" i="3"/>
  <c r="Y3734" i="3"/>
  <c r="Y3735" i="3"/>
  <c r="Y3736" i="3"/>
  <c r="Y3737" i="3"/>
  <c r="Y3738" i="3"/>
  <c r="Y3739" i="3"/>
  <c r="Y3740" i="3"/>
  <c r="Y3741" i="3"/>
  <c r="Y3742" i="3"/>
  <c r="Y3743" i="3"/>
  <c r="Y3744" i="3"/>
  <c r="Y3745" i="3"/>
  <c r="Y3746" i="3"/>
  <c r="Y3747" i="3"/>
  <c r="Y3748" i="3"/>
  <c r="Y3749" i="3"/>
  <c r="Y3750" i="3"/>
  <c r="Y3751" i="3"/>
  <c r="Y3752" i="3"/>
  <c r="Y3753" i="3"/>
  <c r="Y3754" i="3"/>
  <c r="Y3755" i="3"/>
  <c r="Y3756" i="3"/>
  <c r="Y3757" i="3"/>
  <c r="Y3758" i="3"/>
  <c r="Y3759" i="3"/>
  <c r="Y3760" i="3"/>
  <c r="Y3761" i="3"/>
  <c r="Y3762" i="3"/>
  <c r="Y3763" i="3"/>
  <c r="Y3764" i="3"/>
  <c r="Y3765" i="3"/>
  <c r="Y3766" i="3"/>
  <c r="Y3767" i="3"/>
  <c r="Y3768" i="3"/>
  <c r="Y3769" i="3"/>
  <c r="Y3770" i="3"/>
  <c r="Y3771" i="3"/>
  <c r="Y3772" i="3"/>
  <c r="Y3773" i="3"/>
  <c r="Y3774" i="3"/>
  <c r="Y3775" i="3"/>
  <c r="Y3776" i="3"/>
  <c r="Y3777" i="3"/>
  <c r="Y3778" i="3"/>
  <c r="Y3779" i="3"/>
  <c r="Y3780" i="3"/>
  <c r="Y3781" i="3"/>
  <c r="Y3782" i="3"/>
  <c r="Y3783" i="3"/>
  <c r="Y3784" i="3"/>
  <c r="Y3785" i="3"/>
  <c r="Y3786" i="3"/>
  <c r="Y3787" i="3"/>
  <c r="Y3788" i="3"/>
  <c r="Y3789" i="3"/>
  <c r="Y3790" i="3"/>
  <c r="Y3791" i="3"/>
  <c r="Y3792" i="3"/>
  <c r="Y3793" i="3"/>
  <c r="Y3794" i="3"/>
  <c r="Y3795" i="3"/>
  <c r="Y3796" i="3"/>
  <c r="Y3797" i="3"/>
  <c r="Y3798" i="3"/>
  <c r="Y3799" i="3"/>
  <c r="Y3800" i="3"/>
  <c r="Y3801" i="3"/>
  <c r="Y3802" i="3"/>
  <c r="Y3803" i="3"/>
  <c r="Y3804" i="3"/>
  <c r="Y3805" i="3"/>
  <c r="Y3806" i="3"/>
  <c r="Y3807" i="3"/>
  <c r="Y3808" i="3"/>
  <c r="Y3809" i="3"/>
  <c r="Y3810" i="3"/>
  <c r="Y3811" i="3"/>
  <c r="Y3812" i="3"/>
  <c r="Y3813" i="3"/>
  <c r="Y3814" i="3"/>
  <c r="Y3815" i="3"/>
  <c r="Y3816" i="3"/>
  <c r="Y3817" i="3"/>
  <c r="Y3818" i="3"/>
  <c r="Y3819" i="3"/>
  <c r="Y3820" i="3"/>
  <c r="Y3821" i="3"/>
  <c r="Y3822" i="3"/>
  <c r="Y3823" i="3"/>
  <c r="Y3824" i="3"/>
  <c r="Y3825" i="3"/>
  <c r="Y3826" i="3"/>
  <c r="Y3827" i="3"/>
  <c r="Y3828" i="3"/>
  <c r="Y3829" i="3"/>
  <c r="Y3830" i="3"/>
  <c r="Y3831" i="3"/>
  <c r="Y3832" i="3"/>
  <c r="Y3833" i="3"/>
  <c r="Y3834" i="3"/>
  <c r="Y3835" i="3"/>
  <c r="Y3836" i="3"/>
  <c r="Y3837" i="3"/>
  <c r="Y3838" i="3"/>
  <c r="Y3839" i="3"/>
  <c r="Y3840" i="3"/>
  <c r="Y3841" i="3"/>
  <c r="Y3842" i="3"/>
  <c r="Y3843" i="3"/>
  <c r="Y3844" i="3"/>
  <c r="Y3845" i="3"/>
  <c r="Y3846" i="3"/>
  <c r="Y3847" i="3"/>
  <c r="Y3848" i="3"/>
  <c r="Y3849" i="3"/>
  <c r="Y3850" i="3"/>
  <c r="Y3851" i="3"/>
  <c r="Y3852" i="3"/>
  <c r="Y3853" i="3"/>
  <c r="Y3854" i="3"/>
  <c r="Y3855" i="3"/>
  <c r="Y3856" i="3"/>
  <c r="Y3857" i="3"/>
  <c r="Y3858" i="3"/>
  <c r="Y3859" i="3"/>
  <c r="Y3860" i="3"/>
  <c r="Y3861" i="3"/>
  <c r="Y3862" i="3"/>
  <c r="Y3863" i="3"/>
  <c r="Y3864" i="3"/>
  <c r="Y3865" i="3"/>
  <c r="Y3866" i="3"/>
  <c r="Y3867" i="3"/>
  <c r="Y3868" i="3"/>
  <c r="Y3869" i="3"/>
  <c r="Y3870" i="3"/>
  <c r="Y3871" i="3"/>
  <c r="Y3872" i="3"/>
  <c r="Y3873" i="3"/>
  <c r="Y3874" i="3"/>
  <c r="Y3875" i="3"/>
  <c r="Y3876" i="3"/>
  <c r="Y3877" i="3"/>
  <c r="Y3878" i="3"/>
  <c r="Y3879" i="3"/>
  <c r="Y3880" i="3"/>
  <c r="Y3881" i="3"/>
  <c r="Y3882" i="3"/>
  <c r="Y3883" i="3"/>
  <c r="Y3884" i="3"/>
  <c r="Y3885" i="3"/>
  <c r="Y3886" i="3"/>
  <c r="Y3887" i="3"/>
  <c r="Y3888" i="3"/>
  <c r="Y3889" i="3"/>
  <c r="Y3890" i="3"/>
  <c r="Y3891" i="3"/>
  <c r="Y3892" i="3"/>
  <c r="Y3893" i="3"/>
  <c r="Y3894" i="3"/>
  <c r="Y3895" i="3"/>
  <c r="Y3896" i="3"/>
  <c r="Y3897" i="3"/>
  <c r="Y3898" i="3"/>
  <c r="Y3899" i="3"/>
  <c r="Y3900" i="3"/>
  <c r="Y3901" i="3"/>
  <c r="Y3902" i="3"/>
  <c r="Y3903" i="3"/>
  <c r="Y3904" i="3"/>
  <c r="Y3905" i="3"/>
  <c r="Y3906" i="3"/>
  <c r="Y3907" i="3"/>
  <c r="Y3908" i="3"/>
  <c r="Y3909" i="3"/>
  <c r="Y3910" i="3"/>
  <c r="Y3911" i="3"/>
  <c r="Y3912" i="3"/>
  <c r="Y3913" i="3"/>
  <c r="Y3914" i="3"/>
  <c r="Y3915" i="3"/>
  <c r="Y3916" i="3"/>
  <c r="Y3917" i="3"/>
  <c r="Y3918" i="3"/>
  <c r="Y3919" i="3"/>
  <c r="Y3920" i="3"/>
  <c r="Y3921" i="3"/>
  <c r="Y3922" i="3"/>
  <c r="Y3923" i="3"/>
  <c r="Y3924" i="3"/>
  <c r="Y3925" i="3"/>
  <c r="Y3926" i="3"/>
  <c r="Y3927" i="3"/>
  <c r="Y3928" i="3"/>
  <c r="Y3929" i="3"/>
  <c r="Y3930" i="3"/>
  <c r="Y3931" i="3"/>
  <c r="Y3932" i="3"/>
  <c r="Y3933" i="3"/>
  <c r="Y3934" i="3"/>
  <c r="Y3935" i="3"/>
  <c r="Y3936" i="3"/>
  <c r="Y3937" i="3"/>
  <c r="Y3938" i="3"/>
  <c r="Y3939" i="3"/>
  <c r="Y3940" i="3"/>
  <c r="Y3941" i="3"/>
  <c r="Y3942" i="3"/>
  <c r="Y3943" i="3"/>
  <c r="Y3944" i="3"/>
  <c r="Y3945" i="3"/>
  <c r="Y3946" i="3"/>
  <c r="Y3947" i="3"/>
  <c r="Y3948" i="3"/>
  <c r="Y3949" i="3"/>
  <c r="Y3950" i="3"/>
  <c r="Y3951" i="3"/>
  <c r="Y3952" i="3"/>
  <c r="Y3953" i="3"/>
  <c r="Y3954" i="3"/>
  <c r="Y3955" i="3"/>
  <c r="Y3956" i="3"/>
  <c r="Y3957" i="3"/>
  <c r="Y3958" i="3"/>
  <c r="Y3959" i="3"/>
  <c r="Y3960" i="3"/>
  <c r="Y3961" i="3"/>
  <c r="Y3962" i="3"/>
  <c r="Y3963" i="3"/>
  <c r="Y3964" i="3"/>
  <c r="Y3965" i="3"/>
  <c r="Y3966" i="3"/>
  <c r="Y3967" i="3"/>
  <c r="Y3968" i="3"/>
  <c r="Y3969" i="3"/>
  <c r="Y3970" i="3"/>
  <c r="Y3971" i="3"/>
  <c r="Y3972" i="3"/>
  <c r="Y3973" i="3"/>
  <c r="Y3974" i="3"/>
  <c r="Y3975" i="3"/>
  <c r="Y3976" i="3"/>
  <c r="Y3977" i="3"/>
  <c r="Y3978" i="3"/>
  <c r="Y3979" i="3"/>
  <c r="Y3980" i="3"/>
  <c r="Y3981" i="3"/>
  <c r="Y3982" i="3"/>
  <c r="Y3983" i="3"/>
  <c r="Y3984" i="3"/>
  <c r="Y3985" i="3"/>
  <c r="Y3986" i="3"/>
  <c r="Y3987" i="3"/>
  <c r="Y3988" i="3"/>
  <c r="Y3989" i="3"/>
  <c r="Y3990" i="3"/>
  <c r="Y3991" i="3"/>
  <c r="Y3992" i="3"/>
  <c r="Y3993" i="3"/>
  <c r="Y3994" i="3"/>
  <c r="Y3995" i="3"/>
  <c r="Y3996" i="3"/>
  <c r="Y3997" i="3"/>
  <c r="Y3998" i="3"/>
  <c r="Y3999" i="3"/>
  <c r="Y4000" i="3"/>
  <c r="Y4001" i="3"/>
  <c r="Y4002" i="3"/>
  <c r="Y4003" i="3"/>
  <c r="Y4004" i="3"/>
  <c r="Y4005" i="3"/>
  <c r="Y4006" i="3"/>
  <c r="Y4007" i="3"/>
  <c r="Y4008" i="3"/>
  <c r="Y4009" i="3"/>
  <c r="Y4010" i="3"/>
  <c r="Y4011" i="3"/>
  <c r="Y4012" i="3"/>
  <c r="Y4013" i="3"/>
  <c r="Y4014" i="3"/>
  <c r="Y4015" i="3"/>
  <c r="Y4016" i="3"/>
  <c r="Y4017" i="3"/>
  <c r="Y4018" i="3"/>
  <c r="Y4019" i="3"/>
  <c r="Y4020" i="3"/>
  <c r="Y4021" i="3"/>
  <c r="Y4022" i="3"/>
  <c r="Y4023" i="3"/>
  <c r="Y4024" i="3"/>
  <c r="Y4025" i="3"/>
  <c r="Y4026" i="3"/>
  <c r="Y4027" i="3"/>
  <c r="Y4028" i="3"/>
  <c r="Y4029" i="3"/>
  <c r="Y4030" i="3"/>
  <c r="Y4031" i="3"/>
  <c r="Y4032" i="3"/>
  <c r="Y4033" i="3"/>
  <c r="Y4034" i="3"/>
  <c r="Y4035" i="3"/>
  <c r="Y4036" i="3"/>
  <c r="Y4037" i="3"/>
  <c r="Y4038" i="3"/>
  <c r="Y4039" i="3"/>
  <c r="Y4040" i="3"/>
  <c r="Y4041" i="3"/>
  <c r="Y4042" i="3"/>
  <c r="Y4043" i="3"/>
  <c r="Y4044" i="3"/>
  <c r="Y4045" i="3"/>
  <c r="Y4046" i="3"/>
  <c r="Y4047" i="3"/>
  <c r="Y4048" i="3"/>
  <c r="Y4049" i="3"/>
  <c r="Y4050" i="3"/>
  <c r="Y4051" i="3"/>
  <c r="Y4052" i="3"/>
  <c r="Y4053" i="3"/>
  <c r="Y4054" i="3"/>
  <c r="Y4055" i="3"/>
  <c r="Y4056" i="3"/>
  <c r="Y4057" i="3"/>
  <c r="Y4058" i="3"/>
  <c r="Y4059" i="3"/>
  <c r="Y4060" i="3"/>
  <c r="Y4061" i="3"/>
  <c r="Y4062" i="3"/>
  <c r="Y4063" i="3"/>
  <c r="Y4064" i="3"/>
  <c r="Y4065" i="3"/>
  <c r="Y4066" i="3"/>
  <c r="Y4067" i="3"/>
  <c r="Y4068" i="3"/>
  <c r="Y4069" i="3"/>
  <c r="Y4070" i="3"/>
  <c r="Y4071" i="3"/>
  <c r="Y4072" i="3"/>
  <c r="Y4073" i="3"/>
  <c r="Y4074" i="3"/>
  <c r="Y4075" i="3"/>
  <c r="Y4076" i="3"/>
  <c r="Y4077" i="3"/>
  <c r="Y4078" i="3"/>
  <c r="Y4079" i="3"/>
  <c r="Y4080" i="3"/>
  <c r="Y4081" i="3"/>
  <c r="Y4082" i="3"/>
  <c r="Y4083" i="3"/>
  <c r="Y4084" i="3"/>
  <c r="Y4085" i="3"/>
  <c r="Y4086" i="3"/>
  <c r="Y4087" i="3"/>
  <c r="Y4088" i="3"/>
  <c r="Y4089" i="3"/>
  <c r="Y4090" i="3"/>
  <c r="Y4091" i="3"/>
  <c r="Y4092" i="3"/>
  <c r="Y4093" i="3"/>
  <c r="Y4094" i="3"/>
  <c r="Y4095" i="3"/>
  <c r="Y4096" i="3"/>
  <c r="Y4097" i="3"/>
  <c r="Y4098" i="3"/>
  <c r="Y4099" i="3"/>
  <c r="Y4100" i="3"/>
  <c r="Y4101" i="3"/>
  <c r="Y4102" i="3"/>
  <c r="Y4103" i="3"/>
  <c r="Y4104" i="3"/>
  <c r="Y4105" i="3"/>
  <c r="Y4106" i="3"/>
  <c r="Y4107" i="3"/>
  <c r="Y4108" i="3"/>
  <c r="Y4109" i="3"/>
  <c r="Y4110" i="3"/>
  <c r="Y4111" i="3"/>
  <c r="Y4112" i="3"/>
  <c r="Y4113" i="3"/>
  <c r="Y4114" i="3"/>
  <c r="Y4115" i="3"/>
  <c r="Y4116" i="3"/>
  <c r="Y4117" i="3"/>
  <c r="Y4118" i="3"/>
  <c r="Y4119" i="3"/>
  <c r="Y4120" i="3"/>
  <c r="Y4121" i="3"/>
  <c r="Y4122" i="3"/>
  <c r="Y4123" i="3"/>
  <c r="Y4124" i="3"/>
  <c r="Y4125" i="3"/>
  <c r="Y4126" i="3"/>
  <c r="Y4127" i="3"/>
  <c r="Y4128" i="3"/>
  <c r="Y4129" i="3"/>
  <c r="Y4130" i="3"/>
  <c r="Y4131" i="3"/>
  <c r="Y4132" i="3"/>
  <c r="Y4133" i="3"/>
  <c r="Y4134" i="3"/>
  <c r="Y4135" i="3"/>
  <c r="Y4136" i="3"/>
  <c r="Y4137" i="3"/>
  <c r="Y4138" i="3"/>
  <c r="Y4139" i="3"/>
  <c r="Y4140" i="3"/>
  <c r="Y4141" i="3"/>
  <c r="Y4142" i="3"/>
  <c r="Y4143" i="3"/>
  <c r="Y4144" i="3"/>
  <c r="Y4145" i="3"/>
  <c r="Y4146" i="3"/>
  <c r="Y4147" i="3"/>
  <c r="Y4148" i="3"/>
  <c r="Y4149" i="3"/>
  <c r="Y4150" i="3"/>
  <c r="Y4151" i="3"/>
  <c r="Y4152" i="3"/>
  <c r="Y4153" i="3"/>
  <c r="Y4154" i="3"/>
  <c r="Y4155" i="3"/>
  <c r="Y4156" i="3"/>
  <c r="Y4157" i="3"/>
  <c r="Y4158" i="3"/>
  <c r="Y4159" i="3"/>
  <c r="Y4160" i="3"/>
  <c r="Y4161" i="3"/>
  <c r="Y4162" i="3"/>
  <c r="Y4163" i="3"/>
  <c r="Y4164" i="3"/>
  <c r="Y4165" i="3"/>
  <c r="Y4166" i="3"/>
  <c r="Y4167" i="3"/>
  <c r="Y4168" i="3"/>
  <c r="Y4169" i="3"/>
  <c r="Y4170" i="3"/>
  <c r="Y4171" i="3"/>
  <c r="Y4172" i="3"/>
  <c r="Y4173" i="3"/>
  <c r="Y4174" i="3"/>
  <c r="Y4175" i="3"/>
  <c r="Y4176" i="3"/>
  <c r="Y4177" i="3"/>
  <c r="Y4178" i="3"/>
  <c r="Y4179" i="3"/>
  <c r="Y4180" i="3"/>
  <c r="Y4181" i="3"/>
  <c r="Y4182" i="3"/>
  <c r="Y4183" i="3"/>
  <c r="Y4184" i="3"/>
  <c r="Y4185" i="3"/>
  <c r="Y4186" i="3"/>
  <c r="Y4187" i="3"/>
  <c r="Y4188" i="3"/>
  <c r="Y4189" i="3"/>
  <c r="Y4190" i="3"/>
  <c r="Y4191" i="3"/>
  <c r="Y4192" i="3"/>
  <c r="Y4193" i="3"/>
  <c r="Y4194" i="3"/>
  <c r="Y4195" i="3"/>
  <c r="Y4196" i="3"/>
  <c r="Y4197" i="3"/>
  <c r="Y4198" i="3"/>
  <c r="Y4199" i="3"/>
  <c r="Y4200" i="3"/>
  <c r="Y4201" i="3"/>
  <c r="Y4202" i="3"/>
  <c r="Y4203" i="3"/>
  <c r="Y4204" i="3"/>
  <c r="Y4205" i="3"/>
  <c r="Y4206" i="3"/>
  <c r="Y4207" i="3"/>
  <c r="Y4208" i="3"/>
  <c r="Y4209" i="3"/>
  <c r="Y4210" i="3"/>
  <c r="Y4211" i="3"/>
  <c r="Y4212" i="3"/>
  <c r="Y4213" i="3"/>
  <c r="Y4214" i="3"/>
  <c r="Y4215" i="3"/>
  <c r="Y4216" i="3"/>
  <c r="Y4217" i="3"/>
  <c r="Y4218" i="3"/>
  <c r="Y4219" i="3"/>
  <c r="Y4220" i="3"/>
  <c r="Y4221" i="3"/>
  <c r="Y4222" i="3"/>
  <c r="Y4223" i="3"/>
  <c r="Y4224" i="3"/>
  <c r="Y4225" i="3"/>
  <c r="Y4226" i="3"/>
  <c r="Y4227" i="3"/>
  <c r="Y4228" i="3"/>
  <c r="Y4229" i="3"/>
  <c r="Y4230" i="3"/>
  <c r="Y4231" i="3"/>
  <c r="Y4232" i="3"/>
  <c r="Y4233" i="3"/>
  <c r="Y4234" i="3"/>
  <c r="Y4235" i="3"/>
  <c r="Y4236" i="3"/>
  <c r="Y4237" i="3"/>
  <c r="Y4238" i="3"/>
  <c r="Y4239" i="3"/>
  <c r="Y4240" i="3"/>
  <c r="Y4241" i="3"/>
  <c r="Y4242" i="3"/>
  <c r="Y4243" i="3"/>
  <c r="Y4244" i="3"/>
  <c r="Y4245" i="3"/>
  <c r="Y4246" i="3"/>
  <c r="Y4247" i="3"/>
  <c r="Y4248" i="3"/>
  <c r="Y4249" i="3"/>
  <c r="Y4250" i="3"/>
  <c r="Y4251" i="3"/>
  <c r="Y4252" i="3"/>
  <c r="Y4253" i="3"/>
  <c r="Y4254" i="3"/>
  <c r="Y4255" i="3"/>
  <c r="Y4256" i="3"/>
  <c r="Y4257" i="3"/>
  <c r="Y4258" i="3"/>
  <c r="Y4259" i="3"/>
  <c r="Y4260" i="3"/>
  <c r="Y4261" i="3"/>
  <c r="Y4262" i="3"/>
  <c r="Y4263" i="3"/>
  <c r="Y4264" i="3"/>
  <c r="Y4265" i="3"/>
  <c r="Y4266" i="3"/>
  <c r="Y4267" i="3"/>
  <c r="Y4268" i="3"/>
  <c r="Y4269" i="3"/>
  <c r="Y4270" i="3"/>
  <c r="Y4271" i="3"/>
  <c r="Y4272" i="3"/>
  <c r="Y4273" i="3"/>
  <c r="Y4274" i="3"/>
  <c r="Y4275" i="3"/>
  <c r="Y4276" i="3"/>
  <c r="Y4277" i="3"/>
  <c r="Y4278" i="3"/>
  <c r="Y4279" i="3"/>
  <c r="Y4280" i="3"/>
  <c r="Y4281" i="3"/>
  <c r="Y4282" i="3"/>
  <c r="Y4283" i="3"/>
  <c r="Y4284" i="3"/>
  <c r="Y4285" i="3"/>
  <c r="Y4286" i="3"/>
  <c r="Y4287" i="3"/>
  <c r="Y4288" i="3"/>
  <c r="Y4289" i="3"/>
  <c r="Y4290" i="3"/>
  <c r="Y4291" i="3"/>
  <c r="Y4292" i="3"/>
  <c r="Y4293" i="3"/>
  <c r="Y4294" i="3"/>
  <c r="Y4295" i="3"/>
  <c r="Y4296" i="3"/>
  <c r="Y4297" i="3"/>
  <c r="Y4298" i="3"/>
  <c r="Y4299" i="3"/>
  <c r="Y4300" i="3"/>
  <c r="Y4301" i="3"/>
  <c r="Y4302" i="3"/>
  <c r="Y4303" i="3"/>
  <c r="Y4304" i="3"/>
  <c r="Y4305" i="3"/>
  <c r="Y4306" i="3"/>
  <c r="Y4307" i="3"/>
  <c r="Y4308" i="3"/>
  <c r="Y4309" i="3"/>
  <c r="Y4310" i="3"/>
  <c r="Y4311" i="3"/>
  <c r="Y4312" i="3"/>
  <c r="Y4313" i="3"/>
  <c r="Y4314" i="3"/>
  <c r="Y4315" i="3"/>
  <c r="Y4316" i="3"/>
  <c r="Y4317" i="3"/>
  <c r="Y4318" i="3"/>
  <c r="Y4319" i="3"/>
  <c r="Y4320" i="3"/>
  <c r="Y4321" i="3"/>
  <c r="Y4322" i="3"/>
  <c r="Y4323" i="3"/>
  <c r="Y4324" i="3"/>
  <c r="Y4325" i="3"/>
  <c r="Y4326" i="3"/>
  <c r="Y4327" i="3"/>
  <c r="Y4328" i="3"/>
  <c r="Y4329" i="3"/>
  <c r="Y4330" i="3"/>
  <c r="Y4331" i="3"/>
  <c r="Y4332" i="3"/>
  <c r="Y4333" i="3"/>
  <c r="Y4334" i="3"/>
  <c r="Y4335" i="3"/>
  <c r="Y4336" i="3"/>
  <c r="Y4337" i="3"/>
  <c r="Y4338" i="3"/>
  <c r="Y4339" i="3"/>
  <c r="Y4340" i="3"/>
  <c r="Y4341" i="3"/>
  <c r="Y4342" i="3"/>
  <c r="Y4343" i="3"/>
  <c r="Y4344" i="3"/>
  <c r="Y4345" i="3"/>
  <c r="Y4346" i="3"/>
  <c r="Y4347" i="3"/>
  <c r="Y4348" i="3"/>
  <c r="Y4349" i="3"/>
  <c r="Y4350" i="3"/>
  <c r="Y4351" i="3"/>
  <c r="Y4352" i="3"/>
  <c r="Y4353" i="3"/>
  <c r="Y4354" i="3"/>
  <c r="Y4355" i="3"/>
  <c r="Y4356" i="3"/>
  <c r="Y4357" i="3"/>
  <c r="Y4358" i="3"/>
  <c r="Y4359" i="3"/>
  <c r="Y4360" i="3"/>
  <c r="Y4361" i="3"/>
  <c r="Y4362" i="3"/>
  <c r="Y4363" i="3"/>
  <c r="Y4364" i="3"/>
  <c r="Y4365" i="3"/>
  <c r="Y4366" i="3"/>
  <c r="Y4367" i="3"/>
  <c r="Y4368" i="3"/>
  <c r="Y4369" i="3"/>
  <c r="Y4370" i="3"/>
  <c r="Y4371" i="3"/>
  <c r="Y4372" i="3"/>
  <c r="Y4373" i="3"/>
  <c r="Y4374" i="3"/>
  <c r="Y4375" i="3"/>
  <c r="Y4376" i="3"/>
  <c r="Y4377" i="3"/>
  <c r="Y4378" i="3"/>
  <c r="Y4379" i="3"/>
  <c r="Y4380" i="3"/>
  <c r="Y4381" i="3"/>
  <c r="Y4382" i="3"/>
  <c r="Y4383" i="3"/>
  <c r="Y4384" i="3"/>
  <c r="Y4385" i="3"/>
  <c r="Y4386" i="3"/>
  <c r="Y4387" i="3"/>
  <c r="Y4388" i="3"/>
  <c r="Y4389" i="3"/>
  <c r="Y4390" i="3"/>
  <c r="Y4391" i="3"/>
  <c r="Y4392" i="3"/>
  <c r="Y4393" i="3"/>
  <c r="Y4394" i="3"/>
  <c r="Y4395" i="3"/>
  <c r="Y4396" i="3"/>
  <c r="Y4397" i="3"/>
  <c r="Y4398" i="3"/>
  <c r="Y4399" i="3"/>
  <c r="Y4400" i="3"/>
  <c r="Y4401" i="3"/>
  <c r="Y4402" i="3"/>
  <c r="Y4403" i="3"/>
  <c r="Y4404" i="3"/>
  <c r="Y4405" i="3"/>
  <c r="Y4406" i="3"/>
  <c r="Y4407" i="3"/>
  <c r="Y4408" i="3"/>
  <c r="Y4409" i="3"/>
  <c r="Y4410" i="3"/>
  <c r="Y4411" i="3"/>
  <c r="Y4412" i="3"/>
  <c r="Y4413" i="3"/>
  <c r="Y4414" i="3"/>
  <c r="Y4415" i="3"/>
  <c r="Y4416" i="3"/>
  <c r="Y4417" i="3"/>
  <c r="Y4418" i="3"/>
  <c r="Y4419" i="3"/>
  <c r="Y4420" i="3"/>
  <c r="Y4421" i="3"/>
  <c r="Y4422" i="3"/>
  <c r="Y4423" i="3"/>
  <c r="Y4424" i="3"/>
  <c r="Y4425" i="3"/>
  <c r="Y4426" i="3"/>
  <c r="Y4427" i="3"/>
  <c r="Y4428" i="3"/>
  <c r="Y4429" i="3"/>
  <c r="Y4430" i="3"/>
  <c r="Y4431" i="3"/>
  <c r="Y4432" i="3"/>
  <c r="Y4433" i="3"/>
  <c r="Y4434" i="3"/>
  <c r="Y4435" i="3"/>
  <c r="Y4436" i="3"/>
  <c r="Y4437" i="3"/>
  <c r="Y4438" i="3"/>
  <c r="Y4439" i="3"/>
  <c r="Y4440" i="3"/>
  <c r="Y4441" i="3"/>
  <c r="Y4442" i="3"/>
  <c r="Y4443" i="3"/>
  <c r="Y4444" i="3"/>
  <c r="Y4445" i="3"/>
  <c r="Y4446" i="3"/>
  <c r="Y4447" i="3"/>
  <c r="Y4448" i="3"/>
  <c r="Y4449" i="3"/>
  <c r="Y4450" i="3"/>
  <c r="Y4451" i="3"/>
  <c r="Y4452" i="3"/>
  <c r="Y4453" i="3"/>
  <c r="Y4454" i="3"/>
  <c r="Y4455" i="3"/>
  <c r="Y4456" i="3"/>
  <c r="Y4457" i="3"/>
  <c r="Y4458" i="3"/>
  <c r="Y4459" i="3"/>
  <c r="Y4460" i="3"/>
  <c r="Y4461" i="3"/>
  <c r="Y4462" i="3"/>
  <c r="Y4463" i="3"/>
  <c r="Y4464" i="3"/>
  <c r="Y4465" i="3"/>
  <c r="Y4466" i="3"/>
  <c r="Y4467" i="3"/>
  <c r="Y4468" i="3"/>
  <c r="Y4469" i="3"/>
  <c r="Y4470" i="3"/>
  <c r="Y4471" i="3"/>
  <c r="Y4472" i="3"/>
  <c r="Y4473" i="3"/>
  <c r="Y4474" i="3"/>
  <c r="Y4475" i="3"/>
  <c r="Y4476" i="3"/>
  <c r="Y4477" i="3"/>
  <c r="Y4478" i="3"/>
  <c r="Y4479" i="3"/>
  <c r="Y4480" i="3"/>
  <c r="Y4481" i="3"/>
  <c r="Y4482" i="3"/>
  <c r="Y4483" i="3"/>
  <c r="Y4484" i="3"/>
  <c r="Y4485" i="3"/>
  <c r="Y4486" i="3"/>
  <c r="Y4487" i="3"/>
  <c r="Y4488" i="3"/>
  <c r="Y4489" i="3"/>
  <c r="Y4490" i="3"/>
  <c r="Y4491" i="3"/>
  <c r="Y4492" i="3"/>
  <c r="Y4493" i="3"/>
  <c r="Y4494" i="3"/>
  <c r="Y4495" i="3"/>
  <c r="Y4496" i="3"/>
  <c r="Y4497" i="3"/>
  <c r="Y4498" i="3"/>
  <c r="Y4499" i="3"/>
  <c r="Y4500" i="3"/>
  <c r="Y4501" i="3"/>
  <c r="Y4502" i="3"/>
  <c r="Y4503" i="3"/>
  <c r="Y4504" i="3"/>
  <c r="Y4505" i="3"/>
  <c r="Y4506" i="3"/>
  <c r="Y4507" i="3"/>
  <c r="Y4508" i="3"/>
  <c r="Y4509" i="3"/>
  <c r="Y4510" i="3"/>
  <c r="Y4511" i="3"/>
  <c r="Y4512" i="3"/>
  <c r="Y4513" i="3"/>
  <c r="Y4514" i="3"/>
  <c r="Y4515" i="3"/>
  <c r="Y4516" i="3"/>
  <c r="Y4517" i="3"/>
  <c r="Y4518" i="3"/>
  <c r="Y4519" i="3"/>
  <c r="Y4520" i="3"/>
  <c r="Y4521" i="3"/>
  <c r="Y4522" i="3"/>
  <c r="Y4523" i="3"/>
  <c r="Y4524" i="3"/>
  <c r="Y4525" i="3"/>
  <c r="Y4526" i="3"/>
  <c r="Y4527" i="3"/>
  <c r="Y4528" i="3"/>
  <c r="Y4529" i="3"/>
  <c r="Y4530" i="3"/>
  <c r="Y4531" i="3"/>
  <c r="Y4532" i="3"/>
  <c r="Y4533" i="3"/>
  <c r="Y4534" i="3"/>
  <c r="Y4535" i="3"/>
  <c r="Y4536" i="3"/>
  <c r="Y4537" i="3"/>
  <c r="Y4538" i="3"/>
  <c r="Y4539" i="3"/>
  <c r="Y4540" i="3"/>
  <c r="Y4541" i="3"/>
  <c r="Y4542" i="3"/>
  <c r="Y4543" i="3"/>
  <c r="Y4544" i="3"/>
  <c r="Y4545" i="3"/>
  <c r="Y4546" i="3"/>
  <c r="Y4547" i="3"/>
  <c r="Y4548" i="3"/>
  <c r="Y4549" i="3"/>
  <c r="Y4550" i="3"/>
  <c r="Y4551" i="3"/>
  <c r="Y4552" i="3"/>
  <c r="Y4553" i="3"/>
  <c r="Y4554" i="3"/>
  <c r="Y4555" i="3"/>
  <c r="Y4556" i="3"/>
  <c r="Y4557" i="3"/>
  <c r="Y4558" i="3"/>
  <c r="Y4559" i="3"/>
  <c r="Y4560" i="3"/>
  <c r="Y4561" i="3"/>
  <c r="Y4562" i="3"/>
  <c r="Y4563" i="3"/>
  <c r="Y4564" i="3"/>
  <c r="Y4565" i="3"/>
  <c r="Y4566" i="3"/>
  <c r="Y4567" i="3"/>
  <c r="Y4568" i="3"/>
  <c r="Y4569" i="3"/>
  <c r="Y4570" i="3"/>
  <c r="Y4571" i="3"/>
  <c r="Y4572" i="3"/>
  <c r="Y4573" i="3"/>
  <c r="Y4574" i="3"/>
  <c r="Y4575" i="3"/>
  <c r="Y4576" i="3"/>
  <c r="Y4577" i="3"/>
  <c r="Y4578" i="3"/>
  <c r="Y4579" i="3"/>
  <c r="Y4580" i="3"/>
  <c r="Y4581" i="3"/>
  <c r="Y4582" i="3"/>
  <c r="Y4583" i="3"/>
  <c r="Y4584" i="3"/>
  <c r="Y4585" i="3"/>
  <c r="Y4586" i="3"/>
  <c r="Y4587" i="3"/>
  <c r="Y4588" i="3"/>
  <c r="Y4589" i="3"/>
  <c r="Y4590" i="3"/>
  <c r="Y4591" i="3"/>
  <c r="Y4592" i="3"/>
  <c r="Y4593" i="3"/>
  <c r="Y4594" i="3"/>
  <c r="Y4595" i="3"/>
  <c r="Y4596" i="3"/>
  <c r="Y4597" i="3"/>
  <c r="Y4598" i="3"/>
  <c r="Y4599" i="3"/>
  <c r="Y4600" i="3"/>
  <c r="Y4601" i="3"/>
  <c r="Y4602" i="3"/>
  <c r="Y4603" i="3"/>
  <c r="Y4604" i="3"/>
  <c r="Y4605" i="3"/>
  <c r="Y4606" i="3"/>
  <c r="Y4607" i="3"/>
  <c r="Y4608" i="3"/>
  <c r="Y4609" i="3"/>
  <c r="Y4610" i="3"/>
  <c r="Y4611" i="3"/>
  <c r="Y4612" i="3"/>
  <c r="Y4613" i="3"/>
  <c r="Y4614" i="3"/>
  <c r="Y4615" i="3"/>
  <c r="Y4616" i="3"/>
  <c r="Y4617" i="3"/>
  <c r="Y4618" i="3"/>
  <c r="Y4619" i="3"/>
  <c r="Y4620" i="3"/>
  <c r="Y4621" i="3"/>
  <c r="Y4622" i="3"/>
  <c r="Y4623" i="3"/>
  <c r="Y4624" i="3"/>
  <c r="Y4625" i="3"/>
  <c r="Y4626" i="3"/>
  <c r="Y4627" i="3"/>
  <c r="Y4628" i="3"/>
  <c r="Y4629" i="3"/>
  <c r="Y4630" i="3"/>
  <c r="Y4631" i="3"/>
  <c r="Y4632" i="3"/>
  <c r="Y4633" i="3"/>
  <c r="Y4634" i="3"/>
  <c r="Y4635" i="3"/>
  <c r="Y4636" i="3"/>
  <c r="Y4637" i="3"/>
  <c r="Y4638" i="3"/>
  <c r="Y4639" i="3"/>
  <c r="Y4640" i="3"/>
  <c r="Y4641" i="3"/>
  <c r="Y4642" i="3"/>
  <c r="Y4643" i="3"/>
  <c r="Y4644" i="3"/>
  <c r="Y4645" i="3"/>
  <c r="Y4646" i="3"/>
  <c r="Y4647" i="3"/>
  <c r="Y4648" i="3"/>
  <c r="Y4649" i="3"/>
  <c r="Y4650" i="3"/>
  <c r="Y4651" i="3"/>
  <c r="Y4652" i="3"/>
  <c r="Y4653" i="3"/>
  <c r="Y4654" i="3"/>
  <c r="Y4655" i="3"/>
  <c r="Y4656" i="3"/>
  <c r="Y4657" i="3"/>
  <c r="Y4658" i="3"/>
  <c r="Y4659" i="3"/>
  <c r="Y4660" i="3"/>
  <c r="Y4661" i="3"/>
  <c r="Y4662" i="3"/>
  <c r="Y4663" i="3"/>
  <c r="Y4664" i="3"/>
  <c r="Y4665" i="3"/>
  <c r="Y4666" i="3"/>
  <c r="Y4667" i="3"/>
  <c r="Y4668" i="3"/>
  <c r="Y4669" i="3"/>
  <c r="Y4670" i="3"/>
  <c r="Y4671" i="3"/>
  <c r="Y4672" i="3"/>
  <c r="Y4673" i="3"/>
  <c r="Y4674" i="3"/>
  <c r="Y4675" i="3"/>
  <c r="Y4676" i="3"/>
  <c r="Y4677" i="3"/>
  <c r="Y4678" i="3"/>
  <c r="Y4679" i="3"/>
  <c r="Y4680" i="3"/>
  <c r="Y4681" i="3"/>
  <c r="Y4682" i="3"/>
  <c r="Y4683" i="3"/>
  <c r="Y4684" i="3"/>
  <c r="Y4685" i="3"/>
  <c r="Y4686" i="3"/>
  <c r="Y4687" i="3"/>
  <c r="Y4688" i="3"/>
  <c r="Y4689" i="3"/>
  <c r="Y4690" i="3"/>
  <c r="Y4691" i="3"/>
  <c r="Y4692" i="3"/>
  <c r="Y4693" i="3"/>
  <c r="Y4694" i="3"/>
  <c r="Y4695" i="3"/>
  <c r="Y4696" i="3"/>
  <c r="Y4697" i="3"/>
  <c r="Y4698" i="3"/>
  <c r="Y4699" i="3"/>
  <c r="Y4700" i="3"/>
  <c r="Y4701" i="3"/>
  <c r="Y4702" i="3"/>
  <c r="Y4703" i="3"/>
  <c r="Y4704" i="3"/>
  <c r="Y4705" i="3"/>
  <c r="Y4706" i="3"/>
  <c r="Y4707" i="3"/>
  <c r="Y4708" i="3"/>
  <c r="Y4709" i="3"/>
  <c r="Y4710" i="3"/>
  <c r="Y4711" i="3"/>
  <c r="Y4712" i="3"/>
  <c r="Y4713" i="3"/>
  <c r="Y4714" i="3"/>
  <c r="Y4715" i="3"/>
  <c r="Y4716" i="3"/>
  <c r="Y4717" i="3"/>
  <c r="Y4718" i="3"/>
  <c r="Y4719" i="3"/>
  <c r="Y4720" i="3"/>
  <c r="Y4721" i="3"/>
  <c r="Y4722" i="3"/>
  <c r="Y4723" i="3"/>
  <c r="Y4724" i="3"/>
  <c r="Y4725" i="3"/>
  <c r="Y4726" i="3"/>
  <c r="Y4727" i="3"/>
  <c r="Y4728" i="3"/>
  <c r="Y4729" i="3"/>
  <c r="Y4730" i="3"/>
  <c r="Y4731" i="3"/>
  <c r="Y4732" i="3"/>
  <c r="Y4733" i="3"/>
  <c r="Y4734" i="3"/>
  <c r="Y4735" i="3"/>
  <c r="Y4736" i="3"/>
  <c r="Y4737" i="3"/>
  <c r="Y4738" i="3"/>
  <c r="Y4739" i="3"/>
  <c r="Y4740" i="3"/>
  <c r="Y4741" i="3"/>
  <c r="Y4742" i="3"/>
  <c r="Y4743" i="3"/>
  <c r="Y4744" i="3"/>
  <c r="Y4745" i="3"/>
  <c r="Y4746" i="3"/>
  <c r="Y4747" i="3"/>
  <c r="Y4748" i="3"/>
  <c r="Y4749" i="3"/>
  <c r="Y4750" i="3"/>
  <c r="Y4751" i="3"/>
  <c r="Y4752" i="3"/>
  <c r="Y4753" i="3"/>
  <c r="Y4754" i="3"/>
  <c r="Y4755" i="3"/>
  <c r="Y4756" i="3"/>
  <c r="Y4757" i="3"/>
  <c r="Y4758" i="3"/>
  <c r="Y4759" i="3"/>
  <c r="Y4760" i="3"/>
  <c r="Y4761" i="3"/>
  <c r="Y4762" i="3"/>
  <c r="Y4763" i="3"/>
  <c r="Y4764" i="3"/>
  <c r="Y4765" i="3"/>
  <c r="Y4766" i="3"/>
  <c r="Y4767" i="3"/>
  <c r="Y4768" i="3"/>
  <c r="Y4769" i="3"/>
  <c r="Y4770" i="3"/>
  <c r="Y4771" i="3"/>
  <c r="Y4772" i="3"/>
  <c r="Y4773" i="3"/>
  <c r="Y4774" i="3"/>
  <c r="Y4775" i="3"/>
  <c r="Y4776" i="3"/>
  <c r="Y4777" i="3"/>
  <c r="Y4778" i="3"/>
  <c r="Y4779" i="3"/>
  <c r="Y4780" i="3"/>
  <c r="Y4781" i="3"/>
  <c r="Y4782" i="3"/>
  <c r="Y4783" i="3"/>
  <c r="Y4784" i="3"/>
  <c r="Y4785" i="3"/>
  <c r="Y4786" i="3"/>
  <c r="Y4787" i="3"/>
  <c r="Y4788" i="3"/>
  <c r="Y4789" i="3"/>
  <c r="Y4790" i="3"/>
  <c r="Y4791" i="3"/>
  <c r="Y4792" i="3"/>
  <c r="Y4793" i="3"/>
  <c r="Y4794" i="3"/>
  <c r="Y4795" i="3"/>
  <c r="Y4796" i="3"/>
  <c r="Y4797" i="3"/>
  <c r="Y4798" i="3"/>
  <c r="Y4799" i="3"/>
  <c r="Y4800" i="3"/>
  <c r="Y4801" i="3"/>
  <c r="Y4802" i="3"/>
  <c r="Y4803" i="3"/>
  <c r="Y4804" i="3"/>
  <c r="Y4805" i="3"/>
  <c r="Y4806" i="3"/>
  <c r="Y4807" i="3"/>
  <c r="Y4808" i="3"/>
  <c r="Y4809" i="3"/>
  <c r="Y4810" i="3"/>
  <c r="Y4811" i="3"/>
  <c r="Y4812" i="3"/>
  <c r="Y4813" i="3"/>
  <c r="Y4814" i="3"/>
  <c r="Y4815" i="3"/>
  <c r="Y4816" i="3"/>
  <c r="Y4817" i="3"/>
  <c r="Y4818" i="3"/>
  <c r="Y4819" i="3"/>
  <c r="Y4820" i="3"/>
  <c r="Y4821" i="3"/>
  <c r="Y4822" i="3"/>
  <c r="Y4823" i="3"/>
  <c r="Y4824" i="3"/>
  <c r="Y4825" i="3"/>
  <c r="Y4826" i="3"/>
  <c r="Y4827" i="3"/>
  <c r="Y4828" i="3"/>
  <c r="Y4829" i="3"/>
  <c r="Y4830" i="3"/>
  <c r="Y4831" i="3"/>
  <c r="Y4832" i="3"/>
  <c r="Y4833" i="3"/>
  <c r="Y4834" i="3"/>
  <c r="Y4835" i="3"/>
  <c r="Y4836" i="3"/>
  <c r="Y4837" i="3"/>
  <c r="Y4838" i="3"/>
  <c r="Y4839" i="3"/>
  <c r="Y4840" i="3"/>
  <c r="Y4841" i="3"/>
  <c r="Y4842" i="3"/>
  <c r="Y4843" i="3"/>
  <c r="Y4844" i="3"/>
  <c r="Y4845" i="3"/>
  <c r="Y4846" i="3"/>
  <c r="Y4847" i="3"/>
  <c r="Y4848" i="3"/>
  <c r="Y4849" i="3"/>
  <c r="Y4850" i="3"/>
  <c r="Y4851" i="3"/>
  <c r="Y4852" i="3"/>
  <c r="Y4853" i="3"/>
  <c r="Y4854" i="3"/>
  <c r="Y4855" i="3"/>
  <c r="Y4856" i="3"/>
  <c r="Y4857" i="3"/>
  <c r="Y4858" i="3"/>
  <c r="Y4859" i="3"/>
  <c r="Y4860" i="3"/>
  <c r="Y4861" i="3"/>
  <c r="Y4862" i="3"/>
  <c r="Y4863" i="3"/>
  <c r="Y4864" i="3"/>
  <c r="Y4865" i="3"/>
  <c r="Y4866" i="3"/>
  <c r="Y4867" i="3"/>
  <c r="Y4868" i="3"/>
  <c r="Y4869" i="3"/>
  <c r="Y4870" i="3"/>
  <c r="Y4871" i="3"/>
  <c r="Y4872" i="3"/>
  <c r="Y4873" i="3"/>
  <c r="Y4874" i="3"/>
  <c r="Y4875" i="3"/>
  <c r="Y4876" i="3"/>
  <c r="Y4877" i="3"/>
  <c r="Y4878" i="3"/>
  <c r="Y4879" i="3"/>
  <c r="Y4880" i="3"/>
  <c r="Y4881" i="3"/>
  <c r="Y4882" i="3"/>
  <c r="Y4883" i="3"/>
  <c r="Y4884" i="3"/>
  <c r="Y4885" i="3"/>
  <c r="Y4886" i="3"/>
  <c r="Y4887" i="3"/>
  <c r="Y4888" i="3"/>
  <c r="Y4889" i="3"/>
  <c r="Y4890" i="3"/>
  <c r="Y4891" i="3"/>
  <c r="Y4892" i="3"/>
  <c r="Y4893" i="3"/>
  <c r="Y4894" i="3"/>
  <c r="Y4895" i="3"/>
  <c r="Y4896" i="3"/>
  <c r="Y4897" i="3"/>
  <c r="Y4898" i="3"/>
  <c r="Y4899" i="3"/>
  <c r="Y4900" i="3"/>
  <c r="Y4901" i="3"/>
  <c r="Y4902" i="3"/>
  <c r="Y4903" i="3"/>
  <c r="Y4904" i="3"/>
  <c r="Y4905" i="3"/>
  <c r="Y4906" i="3"/>
  <c r="Y4907" i="3"/>
  <c r="Y4908" i="3"/>
  <c r="Y4909" i="3"/>
  <c r="Y4910" i="3"/>
  <c r="Y4911" i="3"/>
  <c r="Y4912" i="3"/>
  <c r="Y4913" i="3"/>
  <c r="Y4914" i="3"/>
  <c r="Y4915" i="3"/>
  <c r="Y4916" i="3"/>
  <c r="Y4917" i="3"/>
  <c r="Y4918" i="3"/>
  <c r="Y4919" i="3"/>
  <c r="Y4920" i="3"/>
  <c r="Y4921" i="3"/>
  <c r="Y4922" i="3"/>
  <c r="Y4923" i="3"/>
  <c r="Y4924" i="3"/>
  <c r="Y4925" i="3"/>
  <c r="Y4926" i="3"/>
  <c r="Y4927" i="3"/>
  <c r="Y4928" i="3"/>
  <c r="Y4929" i="3"/>
  <c r="Y4930" i="3"/>
  <c r="Y4931" i="3"/>
  <c r="Y4932" i="3"/>
  <c r="Y4933" i="3"/>
  <c r="Y4934" i="3"/>
  <c r="Y4935" i="3"/>
  <c r="Y4936" i="3"/>
  <c r="Y4937" i="3"/>
  <c r="Y4938" i="3"/>
  <c r="Y4939" i="3"/>
  <c r="Y4940" i="3"/>
  <c r="Y4941" i="3"/>
  <c r="Y4942" i="3"/>
  <c r="Y4943" i="3"/>
  <c r="Y4944" i="3"/>
  <c r="Y4945" i="3"/>
  <c r="Y4946" i="3"/>
  <c r="Y4947" i="3"/>
  <c r="Y4948" i="3"/>
  <c r="Y4949" i="3"/>
  <c r="Y4950" i="3"/>
  <c r="Y4951" i="3"/>
  <c r="Y4952" i="3"/>
  <c r="Y4953" i="3"/>
  <c r="Y4954" i="3"/>
  <c r="Y4955" i="3"/>
  <c r="Y4956" i="3"/>
  <c r="Y4957" i="3"/>
  <c r="Y4958" i="3"/>
  <c r="Y4959" i="3"/>
  <c r="Y4960" i="3"/>
  <c r="Y4961" i="3"/>
  <c r="Y4962" i="3"/>
  <c r="Y4963" i="3"/>
  <c r="Y4964" i="3"/>
  <c r="Y4965" i="3"/>
  <c r="Y4966" i="3"/>
  <c r="Y4967" i="3"/>
  <c r="Y4968" i="3"/>
  <c r="Y4969" i="3"/>
  <c r="Y4970" i="3"/>
  <c r="Y4971" i="3"/>
  <c r="Y4972" i="3"/>
  <c r="Y4973" i="3"/>
  <c r="Y4974" i="3"/>
  <c r="Y4975" i="3"/>
  <c r="Y4976" i="3"/>
  <c r="Y4977" i="3"/>
  <c r="Y4978" i="3"/>
  <c r="Y4979" i="3"/>
  <c r="Y4980" i="3"/>
  <c r="Y4981" i="3"/>
  <c r="Y4982" i="3"/>
  <c r="Y4983" i="3"/>
  <c r="Y4984" i="3"/>
  <c r="Y4985" i="3"/>
  <c r="Y4986" i="3"/>
  <c r="Y4987" i="3"/>
  <c r="Y4988" i="3"/>
  <c r="Y4989" i="3"/>
  <c r="Y4990" i="3"/>
  <c r="Y4991" i="3"/>
  <c r="Y4992" i="3"/>
  <c r="Y4993" i="3"/>
  <c r="Y4994" i="3"/>
  <c r="Y4995" i="3"/>
  <c r="Y4996" i="3"/>
  <c r="Y4997" i="3"/>
  <c r="Y4998" i="3"/>
  <c r="Y4999" i="3"/>
  <c r="Y5000" i="3"/>
  <c r="Y5001" i="3"/>
  <c r="Y5002" i="3"/>
  <c r="Y5003" i="3"/>
  <c r="Y5004" i="3"/>
  <c r="Y5005" i="3"/>
  <c r="Y5006" i="3"/>
  <c r="Y5007" i="3"/>
  <c r="Y5008" i="3"/>
  <c r="Y5009" i="3"/>
  <c r="Y5010" i="3"/>
  <c r="Y5011" i="3"/>
  <c r="Y5012" i="3"/>
  <c r="Y5013" i="3"/>
  <c r="Y5014" i="3"/>
  <c r="Y5015" i="3"/>
  <c r="Y5016" i="3"/>
  <c r="Y5017" i="3"/>
  <c r="Y5018" i="3"/>
  <c r="Y5019" i="3"/>
  <c r="Y5020" i="3"/>
  <c r="Y5021" i="3"/>
  <c r="Y5022" i="3"/>
  <c r="Y5023" i="3"/>
  <c r="Y5024" i="3"/>
  <c r="Y5025" i="3"/>
  <c r="Y5026" i="3"/>
  <c r="Y5027" i="3"/>
  <c r="Y5028" i="3"/>
  <c r="Y5029" i="3"/>
  <c r="Y5030" i="3"/>
  <c r="Y5031" i="3"/>
  <c r="Y5032" i="3"/>
  <c r="Y5033" i="3"/>
  <c r="Y5034" i="3"/>
  <c r="Y5035" i="3"/>
  <c r="Y5036" i="3"/>
  <c r="Y5037" i="3"/>
  <c r="Y5038" i="3"/>
  <c r="Y5039" i="3"/>
  <c r="Y5040" i="3"/>
  <c r="Y5041" i="3"/>
  <c r="Y5042" i="3"/>
  <c r="Y5043" i="3"/>
  <c r="Y5044" i="3"/>
  <c r="Y5045" i="3"/>
  <c r="Y5046" i="3"/>
  <c r="Y5047" i="3"/>
  <c r="Y5048" i="3"/>
  <c r="Y5049" i="3"/>
  <c r="Y5050" i="3"/>
  <c r="Y5051" i="3"/>
  <c r="Y5052" i="3"/>
  <c r="Y5053" i="3"/>
  <c r="Y5054" i="3"/>
  <c r="Y5055" i="3"/>
  <c r="Y5056" i="3"/>
  <c r="Y5057" i="3"/>
  <c r="Y5058" i="3"/>
  <c r="Y5059" i="3"/>
  <c r="Y5060" i="3"/>
  <c r="Y5061" i="3"/>
  <c r="Y5062" i="3"/>
  <c r="Y5063" i="3"/>
  <c r="Y5064" i="3"/>
  <c r="Y5065" i="3"/>
  <c r="Y5066" i="3"/>
  <c r="Y5067" i="3"/>
  <c r="Y5068" i="3"/>
  <c r="Y5069" i="3"/>
  <c r="Y5070" i="3"/>
  <c r="Y5071" i="3"/>
  <c r="Y5072" i="3"/>
  <c r="Y5073" i="3"/>
  <c r="Y5074" i="3"/>
  <c r="Y5075" i="3"/>
  <c r="Y5076" i="3"/>
  <c r="Y5077" i="3"/>
  <c r="Y5078" i="3"/>
  <c r="Y5079" i="3"/>
  <c r="Y5080" i="3"/>
  <c r="Y5081" i="3"/>
  <c r="Y5082" i="3"/>
  <c r="Y5083" i="3"/>
  <c r="Y5084" i="3"/>
  <c r="Y5085" i="3"/>
  <c r="Y5086" i="3"/>
  <c r="Y5087" i="3"/>
  <c r="AA3025" i="3"/>
  <c r="AA3026" i="3"/>
  <c r="AA3027" i="3"/>
  <c r="AA3028" i="3"/>
  <c r="AA3029" i="3"/>
  <c r="AA3030" i="3"/>
  <c r="AA3031" i="3"/>
  <c r="AA3032" i="3"/>
  <c r="AA3033" i="3"/>
  <c r="AA3034" i="3"/>
  <c r="AA3035" i="3"/>
  <c r="AA3036" i="3"/>
  <c r="AA3037" i="3"/>
  <c r="AA3038" i="3"/>
  <c r="AA3039" i="3"/>
  <c r="AA3040" i="3"/>
  <c r="AA3041" i="3"/>
  <c r="AA3042" i="3"/>
  <c r="AA3043" i="3"/>
  <c r="AA3044" i="3"/>
  <c r="AA3045" i="3"/>
  <c r="AA3046" i="3"/>
  <c r="AA3047" i="3"/>
  <c r="AA3048" i="3"/>
  <c r="AA3049" i="3"/>
  <c r="AA3050" i="3"/>
  <c r="AA3051" i="3"/>
  <c r="AA3052" i="3"/>
  <c r="AA3053" i="3"/>
  <c r="AA3054" i="3"/>
  <c r="AA3055" i="3"/>
  <c r="AA3056" i="3"/>
  <c r="AA3057" i="3"/>
  <c r="AA3058" i="3"/>
  <c r="AA3059" i="3"/>
  <c r="AA3060" i="3"/>
  <c r="AA3061" i="3"/>
  <c r="AA3062" i="3"/>
  <c r="AA3063" i="3"/>
  <c r="AA3064" i="3"/>
  <c r="AA3065" i="3"/>
  <c r="AA3066" i="3"/>
  <c r="AA3067" i="3"/>
  <c r="AA3068" i="3"/>
  <c r="AA3069" i="3"/>
  <c r="AA3070" i="3"/>
  <c r="AA3071" i="3"/>
  <c r="AA3072" i="3"/>
  <c r="AA3073" i="3"/>
  <c r="AA3074" i="3"/>
  <c r="AA3075" i="3"/>
  <c r="AA3076" i="3"/>
  <c r="AA3077" i="3"/>
  <c r="AA3078" i="3"/>
  <c r="AA3079" i="3"/>
  <c r="AA3080" i="3"/>
  <c r="AA3081" i="3"/>
  <c r="AA3082" i="3"/>
  <c r="AA3083" i="3"/>
  <c r="AA3084" i="3"/>
  <c r="AA3085" i="3"/>
  <c r="AA3086" i="3"/>
  <c r="AA3087" i="3"/>
  <c r="AA3088" i="3"/>
  <c r="AA3089" i="3"/>
  <c r="AA3090" i="3"/>
  <c r="AA3091" i="3"/>
  <c r="AA3092" i="3"/>
  <c r="AA3093" i="3"/>
  <c r="AA3094" i="3"/>
  <c r="AA3095" i="3"/>
  <c r="AA3096" i="3"/>
  <c r="AA3097" i="3"/>
  <c r="AA3098" i="3"/>
  <c r="AA3099" i="3"/>
  <c r="AA3100" i="3"/>
  <c r="AA3101" i="3"/>
  <c r="AA3102" i="3"/>
  <c r="AA3103" i="3"/>
  <c r="AA3104" i="3"/>
  <c r="AA3105" i="3"/>
  <c r="AA3106" i="3"/>
  <c r="AA3107" i="3"/>
  <c r="AA3108" i="3"/>
  <c r="AA3109" i="3"/>
  <c r="AA3110" i="3"/>
  <c r="AA3111" i="3"/>
  <c r="AA3112" i="3"/>
  <c r="AA3113" i="3"/>
  <c r="AA3114" i="3"/>
  <c r="AA3115" i="3"/>
  <c r="AA3116" i="3"/>
  <c r="AA3117" i="3"/>
  <c r="AA3118" i="3"/>
  <c r="AA3119" i="3"/>
  <c r="AA3120" i="3"/>
  <c r="AA3121" i="3"/>
  <c r="AA3122" i="3"/>
  <c r="AA3123" i="3"/>
  <c r="AA3124" i="3"/>
  <c r="AA3125" i="3"/>
  <c r="AA3126" i="3"/>
  <c r="AA3127" i="3"/>
  <c r="AA3128" i="3"/>
  <c r="AA3129" i="3"/>
  <c r="AA3130" i="3"/>
  <c r="AA3131" i="3"/>
  <c r="AA3132" i="3"/>
  <c r="AA3133" i="3"/>
  <c r="AA3134" i="3"/>
  <c r="AA3135" i="3"/>
  <c r="AA3136" i="3"/>
  <c r="AA3137" i="3"/>
  <c r="AA3138" i="3"/>
  <c r="AA3139" i="3"/>
  <c r="AA3140" i="3"/>
  <c r="AA3141" i="3"/>
  <c r="AA3142" i="3"/>
  <c r="AA3143" i="3"/>
  <c r="AA3144" i="3"/>
  <c r="AA3145" i="3"/>
  <c r="AA3146" i="3"/>
  <c r="AA3147" i="3"/>
  <c r="AA3148" i="3"/>
  <c r="AA3149" i="3"/>
  <c r="AA3150" i="3"/>
  <c r="AA3151" i="3"/>
  <c r="AA3152" i="3"/>
  <c r="AA3153" i="3"/>
  <c r="AA3154" i="3"/>
  <c r="AA3155" i="3"/>
  <c r="AA3156" i="3"/>
  <c r="AA3157" i="3"/>
  <c r="AA3158" i="3"/>
  <c r="AA3159" i="3"/>
  <c r="AA3160" i="3"/>
  <c r="AA3161" i="3"/>
  <c r="AA3162" i="3"/>
  <c r="AA3163" i="3"/>
  <c r="AA3164" i="3"/>
  <c r="AA3165" i="3"/>
  <c r="AA3166" i="3"/>
  <c r="AA3167" i="3"/>
  <c r="AA3168" i="3"/>
  <c r="AA3169" i="3"/>
  <c r="AA3170" i="3"/>
  <c r="AA3171" i="3"/>
  <c r="AA3172" i="3"/>
  <c r="AA3173" i="3"/>
  <c r="AA3174" i="3"/>
  <c r="AA3175" i="3"/>
  <c r="AA3176" i="3"/>
  <c r="AA3177" i="3"/>
  <c r="AA3178" i="3"/>
  <c r="AA3179" i="3"/>
  <c r="AA3180" i="3"/>
  <c r="AA3181" i="3"/>
  <c r="AA3182" i="3"/>
  <c r="AA3183" i="3"/>
  <c r="AA3184" i="3"/>
  <c r="AA3185" i="3"/>
  <c r="AA3186" i="3"/>
  <c r="AA3187" i="3"/>
  <c r="AA3188" i="3"/>
  <c r="AA3189" i="3"/>
  <c r="AA3190" i="3"/>
  <c r="AA3191" i="3"/>
  <c r="AA3192" i="3"/>
  <c r="AA3193" i="3"/>
  <c r="AA3194" i="3"/>
  <c r="AA3195" i="3"/>
  <c r="AA3196" i="3"/>
  <c r="AA3197" i="3"/>
  <c r="AA3198" i="3"/>
  <c r="AA3199" i="3"/>
  <c r="AA3200" i="3"/>
  <c r="AA3201" i="3"/>
  <c r="AA3202" i="3"/>
  <c r="AA3203" i="3"/>
  <c r="AA3204" i="3"/>
  <c r="AA3205" i="3"/>
  <c r="AA3206" i="3"/>
  <c r="AA3207" i="3"/>
  <c r="AA3208" i="3"/>
  <c r="AA3209" i="3"/>
  <c r="AA3210" i="3"/>
  <c r="AA3211" i="3"/>
  <c r="AA3212" i="3"/>
  <c r="AA3213" i="3"/>
  <c r="AA3214" i="3"/>
  <c r="AA3215" i="3"/>
  <c r="AA3216" i="3"/>
  <c r="AA3217" i="3"/>
  <c r="AA3218" i="3"/>
  <c r="AA3219" i="3"/>
  <c r="AA3220" i="3"/>
  <c r="AA3221" i="3"/>
  <c r="AA3222" i="3"/>
  <c r="AA3223" i="3"/>
  <c r="AA3224" i="3"/>
  <c r="AA3225" i="3"/>
  <c r="AA3226" i="3"/>
  <c r="AA3227" i="3"/>
  <c r="AA3228" i="3"/>
  <c r="AA3229" i="3"/>
  <c r="AA3230" i="3"/>
  <c r="AA3231" i="3"/>
  <c r="AA3232" i="3"/>
  <c r="AA3233" i="3"/>
  <c r="AA3234" i="3"/>
  <c r="AA3235" i="3"/>
  <c r="AA3236" i="3"/>
  <c r="AA3237" i="3"/>
  <c r="AA3238" i="3"/>
  <c r="AA3239" i="3"/>
  <c r="AA3240" i="3"/>
  <c r="AA3241" i="3"/>
  <c r="AA3242" i="3"/>
  <c r="AA3243" i="3"/>
  <c r="AA3244" i="3"/>
  <c r="AA3245" i="3"/>
  <c r="AA3246" i="3"/>
  <c r="AA3247" i="3"/>
  <c r="AA3248" i="3"/>
  <c r="AA3249" i="3"/>
  <c r="AA3250" i="3"/>
  <c r="AA3251" i="3"/>
  <c r="AA3252" i="3"/>
  <c r="AA3253" i="3"/>
  <c r="AA3254" i="3"/>
  <c r="AA3255" i="3"/>
  <c r="AA3256" i="3"/>
  <c r="AA3257" i="3"/>
  <c r="AA3258" i="3"/>
  <c r="AA3259" i="3"/>
  <c r="AA3260" i="3"/>
  <c r="AA3261" i="3"/>
  <c r="AA3262" i="3"/>
  <c r="AA3263" i="3"/>
  <c r="AA3264" i="3"/>
  <c r="AA3265" i="3"/>
  <c r="AA3266" i="3"/>
  <c r="AA3267" i="3"/>
  <c r="AA3268" i="3"/>
  <c r="AA3269" i="3"/>
  <c r="AA3270" i="3"/>
  <c r="AA3271" i="3"/>
  <c r="AA3272" i="3"/>
  <c r="AA3273" i="3"/>
  <c r="AA3274" i="3"/>
  <c r="AA3275" i="3"/>
  <c r="AA3276" i="3"/>
  <c r="AA3277" i="3"/>
  <c r="AA3278" i="3"/>
  <c r="AA3279" i="3"/>
  <c r="AA3280" i="3"/>
  <c r="AA3281" i="3"/>
  <c r="AA3282" i="3"/>
  <c r="AA3283" i="3"/>
  <c r="AA3284" i="3"/>
  <c r="AA3285" i="3"/>
  <c r="AA3286" i="3"/>
  <c r="AA3287" i="3"/>
  <c r="AA3288" i="3"/>
  <c r="AA3289" i="3"/>
  <c r="AA3290" i="3"/>
  <c r="AA3291" i="3"/>
  <c r="AA3292" i="3"/>
  <c r="AA3293" i="3"/>
  <c r="AA3294" i="3"/>
  <c r="AA3295" i="3"/>
  <c r="AA3296" i="3"/>
  <c r="AA3297" i="3"/>
  <c r="AA3298" i="3"/>
  <c r="AA3299" i="3"/>
  <c r="AA3300" i="3"/>
  <c r="AA3301" i="3"/>
  <c r="AA3302" i="3"/>
  <c r="AA3303" i="3"/>
  <c r="AA3304" i="3"/>
  <c r="AA3305" i="3"/>
  <c r="AA3306" i="3"/>
  <c r="AA3307" i="3"/>
  <c r="AA3308" i="3"/>
  <c r="AA3309" i="3"/>
  <c r="AA3310" i="3"/>
  <c r="AA3311" i="3"/>
  <c r="AA3312" i="3"/>
  <c r="AA3313" i="3"/>
  <c r="AA3314" i="3"/>
  <c r="AA3315" i="3"/>
  <c r="AA3316" i="3"/>
  <c r="AA3317" i="3"/>
  <c r="AA3318" i="3"/>
  <c r="AA3319" i="3"/>
  <c r="AA3320" i="3"/>
  <c r="AA3321" i="3"/>
  <c r="AA3322" i="3"/>
  <c r="AA3323" i="3"/>
  <c r="AA3324" i="3"/>
  <c r="AA3325" i="3"/>
  <c r="AA3326" i="3"/>
  <c r="AA3327" i="3"/>
  <c r="AA3328" i="3"/>
  <c r="AA3329" i="3"/>
  <c r="AA3330" i="3"/>
  <c r="AA3331" i="3"/>
  <c r="AA3332" i="3"/>
  <c r="AA3333" i="3"/>
  <c r="AA3334" i="3"/>
  <c r="AA3335" i="3"/>
  <c r="AA3336" i="3"/>
  <c r="AA3337" i="3"/>
  <c r="AA3338" i="3"/>
  <c r="AA3339" i="3"/>
  <c r="AA3340" i="3"/>
  <c r="AA3341" i="3"/>
  <c r="AA3342" i="3"/>
  <c r="AA3343" i="3"/>
  <c r="AA3344" i="3"/>
  <c r="AA3345" i="3"/>
  <c r="AA3346" i="3"/>
  <c r="AA3347" i="3"/>
  <c r="AA3348" i="3"/>
  <c r="AA3349" i="3"/>
  <c r="AA3350" i="3"/>
  <c r="AA3351" i="3"/>
  <c r="AA3352" i="3"/>
  <c r="AA3353" i="3"/>
  <c r="AA3354" i="3"/>
  <c r="AA3355" i="3"/>
  <c r="AA3356" i="3"/>
  <c r="AA3357" i="3"/>
  <c r="AA3358" i="3"/>
  <c r="AA3359" i="3"/>
  <c r="AA3360" i="3"/>
  <c r="AA3361" i="3"/>
  <c r="AA3362" i="3"/>
  <c r="AA3363" i="3"/>
  <c r="AA3364" i="3"/>
  <c r="AA3365" i="3"/>
  <c r="AA3366" i="3"/>
  <c r="AA3367" i="3"/>
  <c r="AA3368" i="3"/>
  <c r="AA3369" i="3"/>
  <c r="AA3370" i="3"/>
  <c r="AA3371" i="3"/>
  <c r="AA3372" i="3"/>
  <c r="AA3373" i="3"/>
  <c r="AA3374" i="3"/>
  <c r="AA3375" i="3"/>
  <c r="AA3376" i="3"/>
  <c r="AA3377" i="3"/>
  <c r="AA3378" i="3"/>
  <c r="AA3379" i="3"/>
  <c r="AA3380" i="3"/>
  <c r="AA3381" i="3"/>
  <c r="AA3382" i="3"/>
  <c r="AA3383" i="3"/>
  <c r="AA3384" i="3"/>
  <c r="AA3385" i="3"/>
  <c r="AA3386" i="3"/>
  <c r="AA3387" i="3"/>
  <c r="AA3388" i="3"/>
  <c r="AA3389" i="3"/>
  <c r="AA3390" i="3"/>
  <c r="AA3391" i="3"/>
  <c r="AA3392" i="3"/>
  <c r="AA3393" i="3"/>
  <c r="AA3394" i="3"/>
  <c r="AA3395" i="3"/>
  <c r="AA3396" i="3"/>
  <c r="AA3397" i="3"/>
  <c r="AA3398" i="3"/>
  <c r="AA3399" i="3"/>
  <c r="AA3400" i="3"/>
  <c r="AA3401" i="3"/>
  <c r="AA3402" i="3"/>
  <c r="AA3403" i="3"/>
  <c r="AA3404" i="3"/>
  <c r="AA3405" i="3"/>
  <c r="AA3406" i="3"/>
  <c r="AA3407" i="3"/>
  <c r="AA3408" i="3"/>
  <c r="AA3409" i="3"/>
  <c r="AA3410" i="3"/>
  <c r="AA3411" i="3"/>
  <c r="AA3412" i="3"/>
  <c r="AA3413" i="3"/>
  <c r="AA3414" i="3"/>
  <c r="AA3415" i="3"/>
  <c r="AA3416" i="3"/>
  <c r="AA3417" i="3"/>
  <c r="AA3418" i="3"/>
  <c r="AA3419" i="3"/>
  <c r="AA3420" i="3"/>
  <c r="AA3421" i="3"/>
  <c r="AA3422" i="3"/>
  <c r="AA3423" i="3"/>
  <c r="AA3424" i="3"/>
  <c r="AA3425" i="3"/>
  <c r="AA3426" i="3"/>
  <c r="AA3427" i="3"/>
  <c r="AA3428" i="3"/>
  <c r="AA3429" i="3"/>
  <c r="AA3430" i="3"/>
  <c r="AA3431" i="3"/>
  <c r="AA3432" i="3"/>
  <c r="AA3433" i="3"/>
  <c r="AA3434" i="3"/>
  <c r="AA3435" i="3"/>
  <c r="AA3436" i="3"/>
  <c r="AA3437" i="3"/>
  <c r="AA3438" i="3"/>
  <c r="AA3439" i="3"/>
  <c r="AA3440" i="3"/>
  <c r="AA3441" i="3"/>
  <c r="AA3442" i="3"/>
  <c r="AA3443" i="3"/>
  <c r="AA3444" i="3"/>
  <c r="AA3445" i="3"/>
  <c r="AA3446" i="3"/>
  <c r="AA3447" i="3"/>
  <c r="AA3448" i="3"/>
  <c r="AA3449" i="3"/>
  <c r="AA3450" i="3"/>
  <c r="AA3451" i="3"/>
  <c r="AA3452" i="3"/>
  <c r="AA3453" i="3"/>
  <c r="AA3454" i="3"/>
  <c r="AA3455" i="3"/>
  <c r="AA3456" i="3"/>
  <c r="AA3457" i="3"/>
  <c r="AA3458" i="3"/>
  <c r="AA3459" i="3"/>
  <c r="AA3460" i="3"/>
  <c r="AA3461" i="3"/>
  <c r="AA3462" i="3"/>
  <c r="AA3463" i="3"/>
  <c r="AA3464" i="3"/>
  <c r="AA3465" i="3"/>
  <c r="AA3466" i="3"/>
  <c r="AA3467" i="3"/>
  <c r="AA3468" i="3"/>
  <c r="AA3469" i="3"/>
  <c r="AA3470" i="3"/>
  <c r="AA3471" i="3"/>
  <c r="AA3472" i="3"/>
  <c r="AA3473" i="3"/>
  <c r="AA3474" i="3"/>
  <c r="AA3475" i="3"/>
  <c r="AA3476" i="3"/>
  <c r="AA3477" i="3"/>
  <c r="AA3478" i="3"/>
  <c r="AA3479" i="3"/>
  <c r="AA3480" i="3"/>
  <c r="AA3481" i="3"/>
  <c r="AA3482" i="3"/>
  <c r="AA3483" i="3"/>
  <c r="AA3484" i="3"/>
  <c r="AA3485" i="3"/>
  <c r="AA3486" i="3"/>
  <c r="AA3487" i="3"/>
  <c r="AA3488" i="3"/>
  <c r="AA3489" i="3"/>
  <c r="AA3490" i="3"/>
  <c r="AA3491" i="3"/>
  <c r="AA3492" i="3"/>
  <c r="AA3493" i="3"/>
  <c r="AA3494" i="3"/>
  <c r="AA3495" i="3"/>
  <c r="AA3496" i="3"/>
  <c r="AA3497" i="3"/>
  <c r="AA3498" i="3"/>
  <c r="AA3499" i="3"/>
  <c r="AA3500" i="3"/>
  <c r="AA3501" i="3"/>
  <c r="AA3502" i="3"/>
  <c r="AA3503" i="3"/>
  <c r="AA3504" i="3"/>
  <c r="AA3505" i="3"/>
  <c r="AA3506" i="3"/>
  <c r="AA3507" i="3"/>
  <c r="AA3508" i="3"/>
  <c r="AA3509" i="3"/>
  <c r="AA3510" i="3"/>
  <c r="AA3511" i="3"/>
  <c r="AA3512" i="3"/>
  <c r="AA3513" i="3"/>
  <c r="AA3514" i="3"/>
  <c r="AA3515" i="3"/>
  <c r="AA3516" i="3"/>
  <c r="AA3517" i="3"/>
  <c r="AA3518" i="3"/>
  <c r="AA3519" i="3"/>
  <c r="AA3520" i="3"/>
  <c r="AA3521" i="3"/>
  <c r="AA3522" i="3"/>
  <c r="AA3523" i="3"/>
  <c r="AA3524" i="3"/>
  <c r="AA3525" i="3"/>
  <c r="AA3526" i="3"/>
  <c r="AA3527" i="3"/>
  <c r="AA3528" i="3"/>
  <c r="AA3529" i="3"/>
  <c r="AA3530" i="3"/>
  <c r="AA3531" i="3"/>
  <c r="AA3532" i="3"/>
  <c r="AA3533" i="3"/>
  <c r="AA3534" i="3"/>
  <c r="AA3535" i="3"/>
  <c r="AA3536" i="3"/>
  <c r="AA3537" i="3"/>
  <c r="AA3538" i="3"/>
  <c r="AA3539" i="3"/>
  <c r="AA3540" i="3"/>
  <c r="AA3541" i="3"/>
  <c r="AA3542" i="3"/>
  <c r="AA3543" i="3"/>
  <c r="AA3544" i="3"/>
  <c r="AA3545" i="3"/>
  <c r="AA3546" i="3"/>
  <c r="AA3547" i="3"/>
  <c r="AA3548" i="3"/>
  <c r="AA3549" i="3"/>
  <c r="AA3550" i="3"/>
  <c r="AA3551" i="3"/>
  <c r="AA3552" i="3"/>
  <c r="AA3553" i="3"/>
  <c r="AA3554" i="3"/>
  <c r="AA3555" i="3"/>
  <c r="AA3556" i="3"/>
  <c r="AA3557" i="3"/>
  <c r="AA3558" i="3"/>
  <c r="AA3559" i="3"/>
  <c r="AA3560" i="3"/>
  <c r="AA3561" i="3"/>
  <c r="AA3562" i="3"/>
  <c r="AA3563" i="3"/>
  <c r="AA3564" i="3"/>
  <c r="AA3565" i="3"/>
  <c r="AA3566" i="3"/>
  <c r="AA3567" i="3"/>
  <c r="AA3568" i="3"/>
  <c r="AA3569" i="3"/>
  <c r="AA3570" i="3"/>
  <c r="AA3571" i="3"/>
  <c r="AA3572" i="3"/>
  <c r="AA3573" i="3"/>
  <c r="AA3574" i="3"/>
  <c r="AA3575" i="3"/>
  <c r="AA3576" i="3"/>
  <c r="AA3577" i="3"/>
  <c r="AA3578" i="3"/>
  <c r="AA3579" i="3"/>
  <c r="AA3580" i="3"/>
  <c r="AA3581" i="3"/>
  <c r="AA3582" i="3"/>
  <c r="AA3583" i="3"/>
  <c r="AA3584" i="3"/>
  <c r="AA3585" i="3"/>
  <c r="AA3586" i="3"/>
  <c r="AA3587" i="3"/>
  <c r="AA3588" i="3"/>
  <c r="AA3589" i="3"/>
  <c r="AA3590" i="3"/>
  <c r="AA3591" i="3"/>
  <c r="AA3592" i="3"/>
  <c r="AA3593" i="3"/>
  <c r="AA3594" i="3"/>
  <c r="AA3595" i="3"/>
  <c r="AA3596" i="3"/>
  <c r="AA3597" i="3"/>
  <c r="AA3598" i="3"/>
  <c r="AA3599" i="3"/>
  <c r="AA3600" i="3"/>
  <c r="AA3601" i="3"/>
  <c r="AA3602" i="3"/>
  <c r="AA3603" i="3"/>
  <c r="AA3604" i="3"/>
  <c r="AA3605" i="3"/>
  <c r="AA3606" i="3"/>
  <c r="AA3607" i="3"/>
  <c r="AA3608" i="3"/>
  <c r="AA3609" i="3"/>
  <c r="AA3610" i="3"/>
  <c r="AA3611" i="3"/>
  <c r="AA3612" i="3"/>
  <c r="AA3613" i="3"/>
  <c r="AA3614" i="3"/>
  <c r="AA3615" i="3"/>
  <c r="AA3616" i="3"/>
  <c r="AA3617" i="3"/>
  <c r="AA3618" i="3"/>
  <c r="AA3619" i="3"/>
  <c r="AA3620" i="3"/>
  <c r="AA3621" i="3"/>
  <c r="AA3622" i="3"/>
  <c r="AA3623" i="3"/>
  <c r="AA3624" i="3"/>
  <c r="AA3625" i="3"/>
  <c r="AA3626" i="3"/>
  <c r="AA3627" i="3"/>
  <c r="AA3628" i="3"/>
  <c r="AA3629" i="3"/>
  <c r="AA3630" i="3"/>
  <c r="AA3631" i="3"/>
  <c r="AA3632" i="3"/>
  <c r="AA3633" i="3"/>
  <c r="AA3634" i="3"/>
  <c r="AA3635" i="3"/>
  <c r="AA3636" i="3"/>
  <c r="AA3637" i="3"/>
  <c r="AA3638" i="3"/>
  <c r="AA3639" i="3"/>
  <c r="AA3640" i="3"/>
  <c r="AA3641" i="3"/>
  <c r="AA3642" i="3"/>
  <c r="AA3643" i="3"/>
  <c r="AA3644" i="3"/>
  <c r="AA3645" i="3"/>
  <c r="AA3646" i="3"/>
  <c r="AA3647" i="3"/>
  <c r="AA3648" i="3"/>
  <c r="AA3649" i="3"/>
  <c r="AA3650" i="3"/>
  <c r="AA3651" i="3"/>
  <c r="AA3652" i="3"/>
  <c r="AA3653" i="3"/>
  <c r="AA3654" i="3"/>
  <c r="AA3655" i="3"/>
  <c r="AA3656" i="3"/>
  <c r="AA3657" i="3"/>
  <c r="AA3658" i="3"/>
  <c r="AA3659" i="3"/>
  <c r="AA3660" i="3"/>
  <c r="AA3661" i="3"/>
  <c r="AA3662" i="3"/>
  <c r="AA3663" i="3"/>
  <c r="AA3664" i="3"/>
  <c r="AA3665" i="3"/>
  <c r="AA3666" i="3"/>
  <c r="AA3667" i="3"/>
  <c r="AA3668" i="3"/>
  <c r="AA3669" i="3"/>
  <c r="AA3670" i="3"/>
  <c r="AA3671" i="3"/>
  <c r="AA3672" i="3"/>
  <c r="AA3673" i="3"/>
  <c r="AA3674" i="3"/>
  <c r="AA3675" i="3"/>
  <c r="AA3676" i="3"/>
  <c r="AA3677" i="3"/>
  <c r="AA3678" i="3"/>
  <c r="AA3679" i="3"/>
  <c r="AA3680" i="3"/>
  <c r="AA3681" i="3"/>
  <c r="AA3682" i="3"/>
  <c r="AA3683" i="3"/>
  <c r="AA3684" i="3"/>
  <c r="AA3685" i="3"/>
  <c r="AA3686" i="3"/>
  <c r="AA3687" i="3"/>
  <c r="AA3688" i="3"/>
  <c r="AA3689" i="3"/>
  <c r="AA3690" i="3"/>
  <c r="AA3691" i="3"/>
  <c r="AA3692" i="3"/>
  <c r="AA3693" i="3"/>
  <c r="AA3694" i="3"/>
  <c r="AA3695" i="3"/>
  <c r="AA3696" i="3"/>
  <c r="AA3697" i="3"/>
  <c r="AA3698" i="3"/>
  <c r="AA3699" i="3"/>
  <c r="AA3700" i="3"/>
  <c r="AA3701" i="3"/>
  <c r="AA3702" i="3"/>
  <c r="AA3703" i="3"/>
  <c r="AA3704" i="3"/>
  <c r="AA3705" i="3"/>
  <c r="AA3706" i="3"/>
  <c r="AA3707" i="3"/>
  <c r="AA3708" i="3"/>
  <c r="AA3709" i="3"/>
  <c r="AA3710" i="3"/>
  <c r="AA3711" i="3"/>
  <c r="AA3712" i="3"/>
  <c r="AA3713" i="3"/>
  <c r="AA3714" i="3"/>
  <c r="AA3715" i="3"/>
  <c r="AA3716" i="3"/>
  <c r="AA3717" i="3"/>
  <c r="AA3718" i="3"/>
  <c r="AA3719" i="3"/>
  <c r="AA3720" i="3"/>
  <c r="AA3721" i="3"/>
  <c r="AA3722" i="3"/>
  <c r="AA3723" i="3"/>
  <c r="AA3724" i="3"/>
  <c r="AA3725" i="3"/>
  <c r="AA3726" i="3"/>
  <c r="AA3727" i="3"/>
  <c r="AA3728" i="3"/>
  <c r="AA3729" i="3"/>
  <c r="AA3730" i="3"/>
  <c r="AA3731" i="3"/>
  <c r="AA3732" i="3"/>
  <c r="AA3733" i="3"/>
  <c r="AA3734" i="3"/>
  <c r="AA3735" i="3"/>
  <c r="AA3736" i="3"/>
  <c r="AA3737" i="3"/>
  <c r="AA3738" i="3"/>
  <c r="AA3739" i="3"/>
  <c r="AA3740" i="3"/>
  <c r="AA3741" i="3"/>
  <c r="AA3742" i="3"/>
  <c r="AA3743" i="3"/>
  <c r="AA3744" i="3"/>
  <c r="AA3745" i="3"/>
  <c r="AA3746" i="3"/>
  <c r="AA3747" i="3"/>
  <c r="AA3748" i="3"/>
  <c r="AA3749" i="3"/>
  <c r="AA3750" i="3"/>
  <c r="AA3751" i="3"/>
  <c r="AA3752" i="3"/>
  <c r="AA3753" i="3"/>
  <c r="AA3754" i="3"/>
  <c r="AA3755" i="3"/>
  <c r="AA3756" i="3"/>
  <c r="AA3757" i="3"/>
  <c r="AA3758" i="3"/>
  <c r="AA3759" i="3"/>
  <c r="AA3760" i="3"/>
  <c r="AA3761" i="3"/>
  <c r="AA3762" i="3"/>
  <c r="AA3763" i="3"/>
  <c r="AA3764" i="3"/>
  <c r="AA3765" i="3"/>
  <c r="AA3766" i="3"/>
  <c r="AA3767" i="3"/>
  <c r="AA3768" i="3"/>
  <c r="AA3769" i="3"/>
  <c r="AA3770" i="3"/>
  <c r="AA3771" i="3"/>
  <c r="AA3772" i="3"/>
  <c r="AA3773" i="3"/>
  <c r="AA3774" i="3"/>
  <c r="AA3775" i="3"/>
  <c r="AA3776" i="3"/>
  <c r="AA3777" i="3"/>
  <c r="AA3778" i="3"/>
  <c r="AA3779" i="3"/>
  <c r="AA3780" i="3"/>
  <c r="AA3781" i="3"/>
  <c r="AA3782" i="3"/>
  <c r="AA3783" i="3"/>
  <c r="AA3784" i="3"/>
  <c r="AA3785" i="3"/>
  <c r="AA3786" i="3"/>
  <c r="AA3787" i="3"/>
  <c r="AA3788" i="3"/>
  <c r="AA3789" i="3"/>
  <c r="AA3790" i="3"/>
  <c r="AA3791" i="3"/>
  <c r="AA3792" i="3"/>
  <c r="AA3793" i="3"/>
  <c r="AA3794" i="3"/>
  <c r="AA3795" i="3"/>
  <c r="AA3796" i="3"/>
  <c r="AA3797" i="3"/>
  <c r="AA3798" i="3"/>
  <c r="AA3799" i="3"/>
  <c r="AA3800" i="3"/>
  <c r="AA3801" i="3"/>
  <c r="AA3802" i="3"/>
  <c r="AA3803" i="3"/>
  <c r="AA3804" i="3"/>
  <c r="AA3805" i="3"/>
  <c r="AA3806" i="3"/>
  <c r="AA3807" i="3"/>
  <c r="AA3808" i="3"/>
  <c r="AA3809" i="3"/>
  <c r="AA3810" i="3"/>
  <c r="AA3811" i="3"/>
  <c r="AA3812" i="3"/>
  <c r="AA3813" i="3"/>
  <c r="AA3814" i="3"/>
  <c r="AA3815" i="3"/>
  <c r="AA3816" i="3"/>
  <c r="AA3817" i="3"/>
  <c r="AA3818" i="3"/>
  <c r="AA3819" i="3"/>
  <c r="AA3820" i="3"/>
  <c r="AA3821" i="3"/>
  <c r="AA3822" i="3"/>
  <c r="AA3823" i="3"/>
  <c r="AA3824" i="3"/>
  <c r="AA3825" i="3"/>
  <c r="AA3826" i="3"/>
  <c r="AA3827" i="3"/>
  <c r="AA3828" i="3"/>
  <c r="AA3829" i="3"/>
  <c r="AA3830" i="3"/>
  <c r="AA3831" i="3"/>
  <c r="AA3832" i="3"/>
  <c r="AA3833" i="3"/>
  <c r="AA3834" i="3"/>
  <c r="AA3835" i="3"/>
  <c r="AA3836" i="3"/>
  <c r="AA3837" i="3"/>
  <c r="AA3838" i="3"/>
  <c r="AA3839" i="3"/>
  <c r="AA3840" i="3"/>
  <c r="AA3841" i="3"/>
  <c r="AA3842" i="3"/>
  <c r="AA3843" i="3"/>
  <c r="AA3844" i="3"/>
  <c r="AA3845" i="3"/>
  <c r="AA3846" i="3"/>
  <c r="AA3847" i="3"/>
  <c r="AA3848" i="3"/>
  <c r="AA3849" i="3"/>
  <c r="AA3850" i="3"/>
  <c r="AA3851" i="3"/>
  <c r="AA3852" i="3"/>
  <c r="AA3853" i="3"/>
  <c r="AA3854" i="3"/>
  <c r="AA3855" i="3"/>
  <c r="AA3856" i="3"/>
  <c r="AA3857" i="3"/>
  <c r="AA3858" i="3"/>
  <c r="AA3859" i="3"/>
  <c r="AA3860" i="3"/>
  <c r="AA3861" i="3"/>
  <c r="AA3862" i="3"/>
  <c r="AA3863" i="3"/>
  <c r="AA3864" i="3"/>
  <c r="AA3865" i="3"/>
  <c r="AA3866" i="3"/>
  <c r="AA3867" i="3"/>
  <c r="AA3868" i="3"/>
  <c r="AA3869" i="3"/>
  <c r="AA3870" i="3"/>
  <c r="AA3871" i="3"/>
  <c r="AA3872" i="3"/>
  <c r="AA3873" i="3"/>
  <c r="AA3874" i="3"/>
  <c r="AA3875" i="3"/>
  <c r="AA3876" i="3"/>
  <c r="AA3877" i="3"/>
  <c r="AA3878" i="3"/>
  <c r="AA3879" i="3"/>
  <c r="AA3880" i="3"/>
  <c r="AA3881" i="3"/>
  <c r="AA3882" i="3"/>
  <c r="AA3883" i="3"/>
  <c r="AA3884" i="3"/>
  <c r="AA3885" i="3"/>
  <c r="AA3886" i="3"/>
  <c r="AA3887" i="3"/>
  <c r="AA3888" i="3"/>
  <c r="AA3889" i="3"/>
  <c r="AA3890" i="3"/>
  <c r="AA3891" i="3"/>
  <c r="AA3892" i="3"/>
  <c r="AA3893" i="3"/>
  <c r="AA3894" i="3"/>
  <c r="AA3895" i="3"/>
  <c r="AA3896" i="3"/>
  <c r="AA3897" i="3"/>
  <c r="AA3898" i="3"/>
  <c r="AA3899" i="3"/>
  <c r="AA3900" i="3"/>
  <c r="AA3901" i="3"/>
  <c r="AA3902" i="3"/>
  <c r="AA3903" i="3"/>
  <c r="AA3904" i="3"/>
  <c r="AA3905" i="3"/>
  <c r="AA3906" i="3"/>
  <c r="AA3907" i="3"/>
  <c r="AA3908" i="3"/>
  <c r="AA3909" i="3"/>
  <c r="AA3910" i="3"/>
  <c r="AA3911" i="3"/>
  <c r="AA3912" i="3"/>
  <c r="AA3913" i="3"/>
  <c r="AA3914" i="3"/>
  <c r="AA3915" i="3"/>
  <c r="AA3916" i="3"/>
  <c r="AA3917" i="3"/>
  <c r="AA3918" i="3"/>
  <c r="AA3919" i="3"/>
  <c r="AA3920" i="3"/>
  <c r="AA3921" i="3"/>
  <c r="AA3922" i="3"/>
  <c r="AA3923" i="3"/>
  <c r="AA3924" i="3"/>
  <c r="AA3925" i="3"/>
  <c r="AA3926" i="3"/>
  <c r="AA3927" i="3"/>
  <c r="AA3928" i="3"/>
  <c r="AA3929" i="3"/>
  <c r="AA3930" i="3"/>
  <c r="AA3931" i="3"/>
  <c r="AA3932" i="3"/>
  <c r="AA3933" i="3"/>
  <c r="AA3934" i="3"/>
  <c r="AA3935" i="3"/>
  <c r="AA3936" i="3"/>
  <c r="AA3937" i="3"/>
  <c r="AA3938" i="3"/>
  <c r="AA3939" i="3"/>
  <c r="AA3940" i="3"/>
  <c r="AA3941" i="3"/>
  <c r="AA3942" i="3"/>
  <c r="AA3943" i="3"/>
  <c r="AA3944" i="3"/>
  <c r="AA3945" i="3"/>
  <c r="AA3946" i="3"/>
  <c r="AA3947" i="3"/>
  <c r="AA3948" i="3"/>
  <c r="AA3949" i="3"/>
  <c r="AA3950" i="3"/>
  <c r="AA3951" i="3"/>
  <c r="AA3952" i="3"/>
  <c r="AA3953" i="3"/>
  <c r="AA3954" i="3"/>
  <c r="AA3955" i="3"/>
  <c r="AA3956" i="3"/>
  <c r="AA3957" i="3"/>
  <c r="AA3958" i="3"/>
  <c r="AA3959" i="3"/>
  <c r="AA3960" i="3"/>
  <c r="AA3961" i="3"/>
  <c r="AA3962" i="3"/>
  <c r="AA3963" i="3"/>
  <c r="AA3964" i="3"/>
  <c r="AA3965" i="3"/>
  <c r="AA3966" i="3"/>
  <c r="AA3967" i="3"/>
  <c r="AA3968" i="3"/>
  <c r="AA3969" i="3"/>
  <c r="AA3970" i="3"/>
  <c r="AA3971" i="3"/>
  <c r="AA3972" i="3"/>
  <c r="AA3973" i="3"/>
  <c r="AA3974" i="3"/>
  <c r="AA3975" i="3"/>
  <c r="AA3976" i="3"/>
  <c r="AA3977" i="3"/>
  <c r="AA3978" i="3"/>
  <c r="AA3979" i="3"/>
  <c r="AA3980" i="3"/>
  <c r="AA3981" i="3"/>
  <c r="AA3982" i="3"/>
  <c r="AA3983" i="3"/>
  <c r="AA3984" i="3"/>
  <c r="AA3985" i="3"/>
  <c r="AA3986" i="3"/>
  <c r="AA3987" i="3"/>
  <c r="AA3988" i="3"/>
  <c r="AA3989" i="3"/>
  <c r="AA3990" i="3"/>
  <c r="AA3991" i="3"/>
  <c r="AA3992" i="3"/>
  <c r="AA3993" i="3"/>
  <c r="AA3994" i="3"/>
  <c r="AA3995" i="3"/>
  <c r="AA3996" i="3"/>
  <c r="AA3997" i="3"/>
  <c r="AA3998" i="3"/>
  <c r="AA3999" i="3"/>
  <c r="AA4000" i="3"/>
  <c r="AA4001" i="3"/>
  <c r="AA4002" i="3"/>
  <c r="AA4003" i="3"/>
  <c r="AA4004" i="3"/>
  <c r="AA4005" i="3"/>
  <c r="AA4006" i="3"/>
  <c r="AA4007" i="3"/>
  <c r="AA4008" i="3"/>
  <c r="AA4009" i="3"/>
  <c r="AA4010" i="3"/>
  <c r="AA4011" i="3"/>
  <c r="AA4012" i="3"/>
  <c r="AA4013" i="3"/>
  <c r="AA4014" i="3"/>
  <c r="AA4015" i="3"/>
  <c r="AA4016" i="3"/>
  <c r="AA4017" i="3"/>
  <c r="AA4018" i="3"/>
  <c r="AA4019" i="3"/>
  <c r="AA4020" i="3"/>
  <c r="AA4021" i="3"/>
  <c r="AA4022" i="3"/>
  <c r="AA4023" i="3"/>
  <c r="AA4024" i="3"/>
  <c r="AA4025" i="3"/>
  <c r="AA4026" i="3"/>
  <c r="AA4027" i="3"/>
  <c r="AA4028" i="3"/>
  <c r="AA4029" i="3"/>
  <c r="AA4030" i="3"/>
  <c r="AA4031" i="3"/>
  <c r="AA4032" i="3"/>
  <c r="AA4033" i="3"/>
  <c r="AA4034" i="3"/>
  <c r="AA4035" i="3"/>
  <c r="AA4036" i="3"/>
  <c r="AA4037" i="3"/>
  <c r="AA4038" i="3"/>
  <c r="AA4039" i="3"/>
  <c r="AA4040" i="3"/>
  <c r="AA4041" i="3"/>
  <c r="AA4042" i="3"/>
  <c r="AA4043" i="3"/>
  <c r="AA4044" i="3"/>
  <c r="AA4045" i="3"/>
  <c r="AA4046" i="3"/>
  <c r="AA4047" i="3"/>
  <c r="AA4048" i="3"/>
  <c r="AA4049" i="3"/>
  <c r="AA4050" i="3"/>
  <c r="AA4051" i="3"/>
  <c r="AA4052" i="3"/>
  <c r="AA4053" i="3"/>
  <c r="AA4054" i="3"/>
  <c r="AA4055" i="3"/>
  <c r="AA4056" i="3"/>
  <c r="AA4057" i="3"/>
  <c r="AA4058" i="3"/>
  <c r="AA4059" i="3"/>
  <c r="AA4060" i="3"/>
  <c r="AA4061" i="3"/>
  <c r="AA4062" i="3"/>
  <c r="AA4063" i="3"/>
  <c r="AA4064" i="3"/>
  <c r="AA4065" i="3"/>
  <c r="AA4066" i="3"/>
  <c r="AA4067" i="3"/>
  <c r="AA4068" i="3"/>
  <c r="AA4069" i="3"/>
  <c r="AA4070" i="3"/>
  <c r="AA4071" i="3"/>
  <c r="AA4072" i="3"/>
  <c r="AA4073" i="3"/>
  <c r="AA4074" i="3"/>
  <c r="AA4075" i="3"/>
  <c r="AA4076" i="3"/>
  <c r="AA4077" i="3"/>
  <c r="AA4078" i="3"/>
  <c r="AA4079" i="3"/>
  <c r="AA4080" i="3"/>
  <c r="AA4081" i="3"/>
  <c r="AA4082" i="3"/>
  <c r="AA4083" i="3"/>
  <c r="AA4084" i="3"/>
  <c r="AA4085" i="3"/>
  <c r="AA4086" i="3"/>
  <c r="AA4087" i="3"/>
  <c r="AA4088" i="3"/>
  <c r="AA4089" i="3"/>
  <c r="AA4090" i="3"/>
  <c r="AA4091" i="3"/>
  <c r="AA4092" i="3"/>
  <c r="AA4093" i="3"/>
  <c r="AA4094" i="3"/>
  <c r="AA4095" i="3"/>
  <c r="AA4096" i="3"/>
  <c r="AA4097" i="3"/>
  <c r="AA4098" i="3"/>
  <c r="AA4099" i="3"/>
  <c r="AA4100" i="3"/>
  <c r="AA4101" i="3"/>
  <c r="AA4102" i="3"/>
  <c r="AA4103" i="3"/>
  <c r="AA4104" i="3"/>
  <c r="AA4105" i="3"/>
  <c r="AA4106" i="3"/>
  <c r="AA4107" i="3"/>
  <c r="AA4108" i="3"/>
  <c r="AA4109" i="3"/>
  <c r="AA4110" i="3"/>
  <c r="AA4111" i="3"/>
  <c r="AA4112" i="3"/>
  <c r="AA4113" i="3"/>
  <c r="AA4114" i="3"/>
  <c r="AA4115" i="3"/>
  <c r="AA4116" i="3"/>
  <c r="AA4117" i="3"/>
  <c r="AA4118" i="3"/>
  <c r="AA4119" i="3"/>
  <c r="AA4120" i="3"/>
  <c r="AA4121" i="3"/>
  <c r="AA4122" i="3"/>
  <c r="AA4123" i="3"/>
  <c r="AA4124" i="3"/>
  <c r="AA4125" i="3"/>
  <c r="AA4126" i="3"/>
  <c r="AA4127" i="3"/>
  <c r="AA4128" i="3"/>
  <c r="AA4129" i="3"/>
  <c r="AA4130" i="3"/>
  <c r="AA4131" i="3"/>
  <c r="AA4132" i="3"/>
  <c r="AA4133" i="3"/>
  <c r="AA4134" i="3"/>
  <c r="AA4135" i="3"/>
  <c r="AA4136" i="3"/>
  <c r="AA4137" i="3"/>
  <c r="AA4138" i="3"/>
  <c r="AA4139" i="3"/>
  <c r="AA4140" i="3"/>
  <c r="AA4141" i="3"/>
  <c r="AA4142" i="3"/>
  <c r="AA4143" i="3"/>
  <c r="AA4144" i="3"/>
  <c r="AA4145" i="3"/>
  <c r="AA4146" i="3"/>
  <c r="AA4147" i="3"/>
  <c r="AA4148" i="3"/>
  <c r="AA4149" i="3"/>
  <c r="AA4150" i="3"/>
  <c r="AA4151" i="3"/>
  <c r="AA4152" i="3"/>
  <c r="AA4153" i="3"/>
  <c r="AA4154" i="3"/>
  <c r="AA4155" i="3"/>
  <c r="AA4156" i="3"/>
  <c r="AA4157" i="3"/>
  <c r="AA4158" i="3"/>
  <c r="AA4159" i="3"/>
  <c r="AA4160" i="3"/>
  <c r="AA4161" i="3"/>
  <c r="AA4162" i="3"/>
  <c r="AA4163" i="3"/>
  <c r="AA4164" i="3"/>
  <c r="AA4165" i="3"/>
  <c r="AA4166" i="3"/>
  <c r="AA4167" i="3"/>
  <c r="AA4168" i="3"/>
  <c r="AA4169" i="3"/>
  <c r="AA4170" i="3"/>
  <c r="AA4171" i="3"/>
  <c r="AA4172" i="3"/>
  <c r="AA4173" i="3"/>
  <c r="AA4174" i="3"/>
  <c r="AA4175" i="3"/>
  <c r="AA4176" i="3"/>
  <c r="AA4177" i="3"/>
  <c r="AA4178" i="3"/>
  <c r="AA4179" i="3"/>
  <c r="AA4180" i="3"/>
  <c r="AA4181" i="3"/>
  <c r="AA4182" i="3"/>
  <c r="AA4183" i="3"/>
  <c r="AA4184" i="3"/>
  <c r="AA4185" i="3"/>
  <c r="AA4186" i="3"/>
  <c r="AA4187" i="3"/>
  <c r="AA4188" i="3"/>
  <c r="AA4189" i="3"/>
  <c r="AA4190" i="3"/>
  <c r="AA4191" i="3"/>
  <c r="AA4192" i="3"/>
  <c r="AA4193" i="3"/>
  <c r="AA4194" i="3"/>
  <c r="AA4195" i="3"/>
  <c r="AA4196" i="3"/>
  <c r="AA4197" i="3"/>
  <c r="AA4198" i="3"/>
  <c r="AA4199" i="3"/>
  <c r="AA4200" i="3"/>
  <c r="AA4201" i="3"/>
  <c r="AA4202" i="3"/>
  <c r="AA4203" i="3"/>
  <c r="AA4204" i="3"/>
  <c r="AA4205" i="3"/>
  <c r="AA4206" i="3"/>
  <c r="AA4207" i="3"/>
  <c r="AA4208" i="3"/>
  <c r="AA4209" i="3"/>
  <c r="AA4210" i="3"/>
  <c r="AA4211" i="3"/>
  <c r="AA4212" i="3"/>
  <c r="AA4213" i="3"/>
  <c r="AA4214" i="3"/>
  <c r="AA4215" i="3"/>
  <c r="AA4216" i="3"/>
  <c r="AA4217" i="3"/>
  <c r="AA4218" i="3"/>
  <c r="AA4219" i="3"/>
  <c r="AA4220" i="3"/>
  <c r="AA4221" i="3"/>
  <c r="AA4222" i="3"/>
  <c r="AA4223" i="3"/>
  <c r="AA4224" i="3"/>
  <c r="AA4225" i="3"/>
  <c r="AA4226" i="3"/>
  <c r="AA4227" i="3"/>
  <c r="AA4228" i="3"/>
  <c r="AA4229" i="3"/>
  <c r="AA4230" i="3"/>
  <c r="AA4231" i="3"/>
  <c r="AA4232" i="3"/>
  <c r="AA4233" i="3"/>
  <c r="AA4234" i="3"/>
  <c r="AA4235" i="3"/>
  <c r="AA4236" i="3"/>
  <c r="AA4237" i="3"/>
  <c r="AA4238" i="3"/>
  <c r="AA4239" i="3"/>
  <c r="AA4240" i="3"/>
  <c r="AA4241" i="3"/>
  <c r="AA4242" i="3"/>
  <c r="AA4243" i="3"/>
  <c r="AA4244" i="3"/>
  <c r="AA4245" i="3"/>
  <c r="AA4246" i="3"/>
  <c r="AA4247" i="3"/>
  <c r="AA4248" i="3"/>
  <c r="AA4249" i="3"/>
  <c r="AA4250" i="3"/>
  <c r="AA4251" i="3"/>
  <c r="AA4252" i="3"/>
  <c r="AA4253" i="3"/>
  <c r="AA4254" i="3"/>
  <c r="AA4255" i="3"/>
  <c r="AA4256" i="3"/>
  <c r="AA4257" i="3"/>
  <c r="AA4258" i="3"/>
  <c r="AA4259" i="3"/>
  <c r="AA4260" i="3"/>
  <c r="AA4261" i="3"/>
  <c r="AA4262" i="3"/>
  <c r="AA4263" i="3"/>
  <c r="AA4264" i="3"/>
  <c r="AA4265" i="3"/>
  <c r="AA4266" i="3"/>
  <c r="AA4267" i="3"/>
  <c r="AA4268" i="3"/>
  <c r="AA4269" i="3"/>
  <c r="AA4270" i="3"/>
  <c r="AA4271" i="3"/>
  <c r="AA4272" i="3"/>
  <c r="AA4273" i="3"/>
  <c r="AA4274" i="3"/>
  <c r="AA4275" i="3"/>
  <c r="AA4276" i="3"/>
  <c r="AA4277" i="3"/>
  <c r="AA4278" i="3"/>
  <c r="AA4279" i="3"/>
  <c r="AA4280" i="3"/>
  <c r="AA4281" i="3"/>
  <c r="AA4282" i="3"/>
  <c r="AA4283" i="3"/>
  <c r="AA4284" i="3"/>
  <c r="AA4285" i="3"/>
  <c r="AA4286" i="3"/>
  <c r="AA4287" i="3"/>
  <c r="AA4288" i="3"/>
  <c r="AA4289" i="3"/>
  <c r="AA4290" i="3"/>
  <c r="AA4291" i="3"/>
  <c r="AA4292" i="3"/>
  <c r="AA4293" i="3"/>
  <c r="AA4294" i="3"/>
  <c r="AA4295" i="3"/>
  <c r="AA4296" i="3"/>
  <c r="AA4297" i="3"/>
  <c r="AA4298" i="3"/>
  <c r="AA4299" i="3"/>
  <c r="AA4300" i="3"/>
  <c r="AA4301" i="3"/>
  <c r="AA4302" i="3"/>
  <c r="AA4303" i="3"/>
  <c r="AA4304" i="3"/>
  <c r="AA4305" i="3"/>
  <c r="AA4306" i="3"/>
  <c r="AA4307" i="3"/>
  <c r="AA4308" i="3"/>
  <c r="AA4309" i="3"/>
  <c r="AA4310" i="3"/>
  <c r="AA4311" i="3"/>
  <c r="AA4312" i="3"/>
  <c r="AA4313" i="3"/>
  <c r="AA4314" i="3"/>
  <c r="AA4315" i="3"/>
  <c r="AA4316" i="3"/>
  <c r="AA4317" i="3"/>
  <c r="AA4318" i="3"/>
  <c r="AA4319" i="3"/>
  <c r="AA4320" i="3"/>
  <c r="AA4321" i="3"/>
  <c r="AA4322" i="3"/>
  <c r="AA4323" i="3"/>
  <c r="AA4324" i="3"/>
  <c r="AA4325" i="3"/>
  <c r="AA4326" i="3"/>
  <c r="AA4327" i="3"/>
  <c r="AA4328" i="3"/>
  <c r="AA4329" i="3"/>
  <c r="AA4330" i="3"/>
  <c r="AA4331" i="3"/>
  <c r="AA4332" i="3"/>
  <c r="AA4333" i="3"/>
  <c r="AA4334" i="3"/>
  <c r="AA4335" i="3"/>
  <c r="AA4336" i="3"/>
  <c r="AA4337" i="3"/>
  <c r="AA4338" i="3"/>
  <c r="AA4339" i="3"/>
  <c r="AA4340" i="3"/>
  <c r="AA4341" i="3"/>
  <c r="AA4342" i="3"/>
  <c r="AA4343" i="3"/>
  <c r="AA4344" i="3"/>
  <c r="AA4345" i="3"/>
  <c r="AA4346" i="3"/>
  <c r="AA4347" i="3"/>
  <c r="AA4348" i="3"/>
  <c r="AA4349" i="3"/>
  <c r="AA4350" i="3"/>
  <c r="AA4351" i="3"/>
  <c r="AA4352" i="3"/>
  <c r="AA4353" i="3"/>
  <c r="AA4354" i="3"/>
  <c r="AA4355" i="3"/>
  <c r="AA4356" i="3"/>
  <c r="AA4357" i="3"/>
  <c r="AA4358" i="3"/>
  <c r="AA4359" i="3"/>
  <c r="AA4360" i="3"/>
  <c r="AA4361" i="3"/>
  <c r="AA4362" i="3"/>
  <c r="AA4363" i="3"/>
  <c r="AA4364" i="3"/>
  <c r="AA4365" i="3"/>
  <c r="AA4366" i="3"/>
  <c r="AA4367" i="3"/>
  <c r="AA4368" i="3"/>
  <c r="AA4369" i="3"/>
  <c r="AA4370" i="3"/>
  <c r="AA4371" i="3"/>
  <c r="AA4372" i="3"/>
  <c r="AA4373" i="3"/>
  <c r="AA4374" i="3"/>
  <c r="AA4375" i="3"/>
  <c r="AA4376" i="3"/>
  <c r="AA4377" i="3"/>
  <c r="AA4378" i="3"/>
  <c r="AA4379" i="3"/>
  <c r="AA4380" i="3"/>
  <c r="AA4381" i="3"/>
  <c r="AA4382" i="3"/>
  <c r="AA4383" i="3"/>
  <c r="AA4384" i="3"/>
  <c r="AA4385" i="3"/>
  <c r="AA4386" i="3"/>
  <c r="AA4387" i="3"/>
  <c r="AA4388" i="3"/>
  <c r="AA4389" i="3"/>
  <c r="AA4390" i="3"/>
  <c r="AA4391" i="3"/>
  <c r="AA4392" i="3"/>
  <c r="AA4393" i="3"/>
  <c r="AA4394" i="3"/>
  <c r="AA4395" i="3"/>
  <c r="AA4396" i="3"/>
  <c r="AA4397" i="3"/>
  <c r="AA4398" i="3"/>
  <c r="AA4399" i="3"/>
  <c r="AA4400" i="3"/>
  <c r="AA4401" i="3"/>
  <c r="AA4402" i="3"/>
  <c r="AA4403" i="3"/>
  <c r="AA4404" i="3"/>
  <c r="AA4405" i="3"/>
  <c r="AA4406" i="3"/>
  <c r="AA4407" i="3"/>
  <c r="AA4408" i="3"/>
  <c r="AA4409" i="3"/>
  <c r="AA4410" i="3"/>
  <c r="AA4411" i="3"/>
  <c r="AA4412" i="3"/>
  <c r="AA4413" i="3"/>
  <c r="AA4414" i="3"/>
  <c r="AA4415" i="3"/>
  <c r="AA4416" i="3"/>
  <c r="AA4417" i="3"/>
  <c r="AA4418" i="3"/>
  <c r="AA4419" i="3"/>
  <c r="AA4420" i="3"/>
  <c r="AA4421" i="3"/>
  <c r="AA4422" i="3"/>
  <c r="AA4423" i="3"/>
  <c r="AA4424" i="3"/>
  <c r="AA4425" i="3"/>
  <c r="AA4426" i="3"/>
  <c r="AA4427" i="3"/>
  <c r="AA4428" i="3"/>
  <c r="AA4429" i="3"/>
  <c r="AA4430" i="3"/>
  <c r="AA4431" i="3"/>
  <c r="AA4432" i="3"/>
  <c r="AA4433" i="3"/>
  <c r="AA4434" i="3"/>
  <c r="AA4435" i="3"/>
  <c r="AA4436" i="3"/>
  <c r="AA4437" i="3"/>
  <c r="AA4438" i="3"/>
  <c r="AA4439" i="3"/>
  <c r="AA4440" i="3"/>
  <c r="AA4441" i="3"/>
  <c r="AA4442" i="3"/>
  <c r="AA4443" i="3"/>
  <c r="AA4444" i="3"/>
  <c r="AA4445" i="3"/>
  <c r="AA4446" i="3"/>
  <c r="AA4447" i="3"/>
  <c r="AA4448" i="3"/>
  <c r="AA4449" i="3"/>
  <c r="AA4450" i="3"/>
  <c r="AA4451" i="3"/>
  <c r="AA4452" i="3"/>
  <c r="AA4453" i="3"/>
  <c r="AA4454" i="3"/>
  <c r="AA4455" i="3"/>
  <c r="AA4456" i="3"/>
  <c r="AA4457" i="3"/>
  <c r="AA4458" i="3"/>
  <c r="AA4459" i="3"/>
  <c r="AA4460" i="3"/>
  <c r="AA4461" i="3"/>
  <c r="AA4462" i="3"/>
  <c r="AA4463" i="3"/>
  <c r="AA4464" i="3"/>
  <c r="AA4465" i="3"/>
  <c r="AA4466" i="3"/>
  <c r="AA4467" i="3"/>
  <c r="AA4468" i="3"/>
  <c r="AA4469" i="3"/>
  <c r="AA4470" i="3"/>
  <c r="AA4471" i="3"/>
  <c r="AA4472" i="3"/>
  <c r="AA4473" i="3"/>
  <c r="AA4474" i="3"/>
  <c r="AA4475" i="3"/>
  <c r="AA4476" i="3"/>
  <c r="AA4477" i="3"/>
  <c r="AA4478" i="3"/>
  <c r="AA4479" i="3"/>
  <c r="AA4480" i="3"/>
  <c r="AA4481" i="3"/>
  <c r="AA4482" i="3"/>
  <c r="AA4483" i="3"/>
  <c r="AA4484" i="3"/>
  <c r="AA4485" i="3"/>
  <c r="AA4486" i="3"/>
  <c r="AA4487" i="3"/>
  <c r="AA4488" i="3"/>
  <c r="AA4489" i="3"/>
  <c r="AA4490" i="3"/>
  <c r="AA4491" i="3"/>
  <c r="AA4492" i="3"/>
  <c r="AA4493" i="3"/>
  <c r="AA4494" i="3"/>
  <c r="AA4495" i="3"/>
  <c r="AA4496" i="3"/>
  <c r="AA4497" i="3"/>
  <c r="AA4498" i="3"/>
  <c r="AA4499" i="3"/>
  <c r="AA4500" i="3"/>
  <c r="AA4501" i="3"/>
  <c r="AA4502" i="3"/>
  <c r="AA4503" i="3"/>
  <c r="AA4504" i="3"/>
  <c r="AA4505" i="3"/>
  <c r="AA4506" i="3"/>
  <c r="AA4507" i="3"/>
  <c r="AA4508" i="3"/>
  <c r="AA4509" i="3"/>
  <c r="AA4510" i="3"/>
  <c r="AA4511" i="3"/>
  <c r="AA4512" i="3"/>
  <c r="AA4513" i="3"/>
  <c r="AA4514" i="3"/>
  <c r="AA4515" i="3"/>
  <c r="AA4516" i="3"/>
  <c r="AA4517" i="3"/>
  <c r="AA4518" i="3"/>
  <c r="AA4519" i="3"/>
  <c r="AA4520" i="3"/>
  <c r="AA4521" i="3"/>
  <c r="AA4522" i="3"/>
  <c r="AA4523" i="3"/>
  <c r="AA4524" i="3"/>
  <c r="AA4525" i="3"/>
  <c r="AA4526" i="3"/>
  <c r="AA4527" i="3"/>
  <c r="AA4528" i="3"/>
  <c r="AA4529" i="3"/>
  <c r="AA4530" i="3"/>
  <c r="AA4531" i="3"/>
  <c r="AA4532" i="3"/>
  <c r="AA4533" i="3"/>
  <c r="AA4534" i="3"/>
  <c r="AA4535" i="3"/>
  <c r="AA4536" i="3"/>
  <c r="AA4537" i="3"/>
  <c r="AA4538" i="3"/>
  <c r="AA4539" i="3"/>
  <c r="AA4540" i="3"/>
  <c r="AA4541" i="3"/>
  <c r="AA4542" i="3"/>
  <c r="AA4543" i="3"/>
  <c r="AA4544" i="3"/>
  <c r="AA4545" i="3"/>
  <c r="AA4546" i="3"/>
  <c r="AA4547" i="3"/>
  <c r="AA4548" i="3"/>
  <c r="AA4549" i="3"/>
  <c r="AA4550" i="3"/>
  <c r="AA4551" i="3"/>
  <c r="AA4552" i="3"/>
  <c r="AA4553" i="3"/>
  <c r="AA4554" i="3"/>
  <c r="AA4555" i="3"/>
  <c r="AA4556" i="3"/>
  <c r="AA4557" i="3"/>
  <c r="AA4558" i="3"/>
  <c r="AA4559" i="3"/>
  <c r="AA4560" i="3"/>
  <c r="AA4561" i="3"/>
  <c r="AA4562" i="3"/>
  <c r="AA4563" i="3"/>
  <c r="AA4564" i="3"/>
  <c r="AA4565" i="3"/>
  <c r="AA4566" i="3"/>
  <c r="AA4567" i="3"/>
  <c r="AA4568" i="3"/>
  <c r="AA4569" i="3"/>
  <c r="AA4570" i="3"/>
  <c r="AA4571" i="3"/>
  <c r="AA4572" i="3"/>
  <c r="AA4573" i="3"/>
  <c r="AA4574" i="3"/>
  <c r="AA4575" i="3"/>
  <c r="AA4576" i="3"/>
  <c r="AA4577" i="3"/>
  <c r="AA4578" i="3"/>
  <c r="AA4579" i="3"/>
  <c r="AA4580" i="3"/>
  <c r="AA4581" i="3"/>
  <c r="AA4582" i="3"/>
  <c r="AA4583" i="3"/>
  <c r="AA4584" i="3"/>
  <c r="AA4585" i="3"/>
  <c r="AA4586" i="3"/>
  <c r="AA4587" i="3"/>
  <c r="AA4588" i="3"/>
  <c r="AA4589" i="3"/>
  <c r="AA4590" i="3"/>
  <c r="AA4591" i="3"/>
  <c r="AA4592" i="3"/>
  <c r="AA4593" i="3"/>
  <c r="AA4594" i="3"/>
  <c r="AA4595" i="3"/>
  <c r="AA4596" i="3"/>
  <c r="AA4597" i="3"/>
  <c r="AA4598" i="3"/>
  <c r="AA4599" i="3"/>
  <c r="AA4600" i="3"/>
  <c r="AA4601" i="3"/>
  <c r="AA4602" i="3"/>
  <c r="AA4603" i="3"/>
  <c r="AA4604" i="3"/>
  <c r="AA4605" i="3"/>
  <c r="AA4606" i="3"/>
  <c r="AA4607" i="3"/>
  <c r="AA4608" i="3"/>
  <c r="AA4609" i="3"/>
  <c r="AA4610" i="3"/>
  <c r="AA4611" i="3"/>
  <c r="AA4612" i="3"/>
  <c r="AA4613" i="3"/>
  <c r="AA4614" i="3"/>
  <c r="AA4615" i="3"/>
  <c r="AA4616" i="3"/>
  <c r="AA4617" i="3"/>
  <c r="AA4618" i="3"/>
  <c r="AA4619" i="3"/>
  <c r="AA4620" i="3"/>
  <c r="AA4621" i="3"/>
  <c r="AA4622" i="3"/>
  <c r="AA4623" i="3"/>
  <c r="AA4624" i="3"/>
  <c r="AA4625" i="3"/>
  <c r="AA4626" i="3"/>
  <c r="AA4627" i="3"/>
  <c r="AA4628" i="3"/>
  <c r="AA4629" i="3"/>
  <c r="AA4630" i="3"/>
  <c r="AA4631" i="3"/>
  <c r="AA4632" i="3"/>
  <c r="AA4633" i="3"/>
  <c r="AA4634" i="3"/>
  <c r="AA4635" i="3"/>
  <c r="AA4636" i="3"/>
  <c r="AA4637" i="3"/>
  <c r="AA4638" i="3"/>
  <c r="AA4639" i="3"/>
  <c r="AA4640" i="3"/>
  <c r="AA4641" i="3"/>
  <c r="AA4642" i="3"/>
  <c r="AA4643" i="3"/>
  <c r="AA4644" i="3"/>
  <c r="AA4645" i="3"/>
  <c r="AA4646" i="3"/>
  <c r="AA4647" i="3"/>
  <c r="AA4648" i="3"/>
  <c r="AA4649" i="3"/>
  <c r="AA4650" i="3"/>
  <c r="AA4651" i="3"/>
  <c r="AA4652" i="3"/>
  <c r="AA4653" i="3"/>
  <c r="AA4654" i="3"/>
  <c r="AA4655" i="3"/>
  <c r="AA4656" i="3"/>
  <c r="AA4657" i="3"/>
  <c r="AA4658" i="3"/>
  <c r="AA4659" i="3"/>
  <c r="AA4660" i="3"/>
  <c r="AA4661" i="3"/>
  <c r="AA4662" i="3"/>
  <c r="AA4663" i="3"/>
  <c r="AA4664" i="3"/>
  <c r="AA4665" i="3"/>
  <c r="AA4666" i="3"/>
  <c r="AA4667" i="3"/>
  <c r="AA4668" i="3"/>
  <c r="AA4669" i="3"/>
  <c r="AA4670" i="3"/>
  <c r="AA4671" i="3"/>
  <c r="AA4672" i="3"/>
  <c r="AA4673" i="3"/>
  <c r="AA4674" i="3"/>
  <c r="AA4675" i="3"/>
  <c r="AA4676" i="3"/>
  <c r="AA4677" i="3"/>
  <c r="AA4678" i="3"/>
  <c r="AA4679" i="3"/>
  <c r="AA4680" i="3"/>
  <c r="AA4681" i="3"/>
  <c r="AA4682" i="3"/>
  <c r="AA4683" i="3"/>
  <c r="AA4684" i="3"/>
  <c r="AA4685" i="3"/>
  <c r="AA4686" i="3"/>
  <c r="AA4687" i="3"/>
  <c r="AA4688" i="3"/>
  <c r="AA4689" i="3"/>
  <c r="AA4690" i="3"/>
  <c r="AA4691" i="3"/>
  <c r="AA4692" i="3"/>
  <c r="AA4693" i="3"/>
  <c r="AA4694" i="3"/>
  <c r="AA4695" i="3"/>
  <c r="AA4696" i="3"/>
  <c r="AA4697" i="3"/>
  <c r="AA4698" i="3"/>
  <c r="AA4699" i="3"/>
  <c r="AA4700" i="3"/>
  <c r="AA4701" i="3"/>
  <c r="AA4702" i="3"/>
  <c r="AA4703" i="3"/>
  <c r="AA4704" i="3"/>
  <c r="AA4705" i="3"/>
  <c r="AA4706" i="3"/>
  <c r="AA4707" i="3"/>
  <c r="AA4708" i="3"/>
  <c r="AA4709" i="3"/>
  <c r="AA4710" i="3"/>
  <c r="AA4711" i="3"/>
  <c r="AA4712" i="3"/>
  <c r="AA4713" i="3"/>
  <c r="AA4714" i="3"/>
  <c r="AA4715" i="3"/>
  <c r="AA4716" i="3"/>
  <c r="AA4717" i="3"/>
  <c r="AA4718" i="3"/>
  <c r="AA4719" i="3"/>
  <c r="AA4720" i="3"/>
  <c r="AA4721" i="3"/>
  <c r="AA4722" i="3"/>
  <c r="AA4723" i="3"/>
  <c r="AA4724" i="3"/>
  <c r="AA4725" i="3"/>
  <c r="AA4726" i="3"/>
  <c r="AA4727" i="3"/>
  <c r="AA4728" i="3"/>
  <c r="AA4729" i="3"/>
  <c r="AA4730" i="3"/>
  <c r="AA4731" i="3"/>
  <c r="AA4732" i="3"/>
  <c r="AA4733" i="3"/>
  <c r="AA4734" i="3"/>
  <c r="AA4735" i="3"/>
  <c r="AA4736" i="3"/>
  <c r="AA4737" i="3"/>
  <c r="AA4738" i="3"/>
  <c r="AA4739" i="3"/>
  <c r="AA4740" i="3"/>
  <c r="AA4741" i="3"/>
  <c r="AA4742" i="3"/>
  <c r="AA4743" i="3"/>
  <c r="AA4744" i="3"/>
  <c r="AA4745" i="3"/>
  <c r="AA4746" i="3"/>
  <c r="AA4747" i="3"/>
  <c r="AA4748" i="3"/>
  <c r="AA4749" i="3"/>
  <c r="AA4750" i="3"/>
  <c r="AA4751" i="3"/>
  <c r="AA4752" i="3"/>
  <c r="AA4753" i="3"/>
  <c r="AA4754" i="3"/>
  <c r="AA4755" i="3"/>
  <c r="AA4756" i="3"/>
  <c r="AA4757" i="3"/>
  <c r="AA4758" i="3"/>
  <c r="AA4759" i="3"/>
  <c r="AA4760" i="3"/>
  <c r="AA4761" i="3"/>
  <c r="AA4762" i="3"/>
  <c r="AA4763" i="3"/>
  <c r="AA4764" i="3"/>
  <c r="AA4765" i="3"/>
  <c r="AA4766" i="3"/>
  <c r="AA4767" i="3"/>
  <c r="AA4768" i="3"/>
  <c r="AA4769" i="3"/>
  <c r="AA4770" i="3"/>
  <c r="AA4771" i="3"/>
  <c r="AA4772" i="3"/>
  <c r="AA4773" i="3"/>
  <c r="AA4774" i="3"/>
  <c r="AA4775" i="3"/>
  <c r="AA4776" i="3"/>
  <c r="AA4777" i="3"/>
  <c r="AA4778" i="3"/>
  <c r="AA4779" i="3"/>
  <c r="AA4780" i="3"/>
  <c r="AA4781" i="3"/>
  <c r="AA4782" i="3"/>
  <c r="AA4783" i="3"/>
  <c r="AA4784" i="3"/>
  <c r="AA4785" i="3"/>
  <c r="AA4786" i="3"/>
  <c r="AA4787" i="3"/>
  <c r="AA4788" i="3"/>
  <c r="AA4789" i="3"/>
  <c r="AA4790" i="3"/>
  <c r="AA4791" i="3"/>
  <c r="AA4792" i="3"/>
  <c r="AA4793" i="3"/>
  <c r="AA4794" i="3"/>
  <c r="AA4795" i="3"/>
  <c r="AA4796" i="3"/>
  <c r="AA4797" i="3"/>
  <c r="AA4798" i="3"/>
  <c r="AA4799" i="3"/>
  <c r="AA4800" i="3"/>
  <c r="AA4801" i="3"/>
  <c r="AA4802" i="3"/>
  <c r="AA4803" i="3"/>
  <c r="AA4804" i="3"/>
  <c r="AA4805" i="3"/>
  <c r="AA4806" i="3"/>
  <c r="AA4807" i="3"/>
  <c r="AA4808" i="3"/>
  <c r="AA4809" i="3"/>
  <c r="AA4810" i="3"/>
  <c r="AA4811" i="3"/>
  <c r="AA4812" i="3"/>
  <c r="AA4813" i="3"/>
  <c r="AA4814" i="3"/>
  <c r="AA4815" i="3"/>
  <c r="AA4816" i="3"/>
  <c r="AA4817" i="3"/>
  <c r="AA4818" i="3"/>
  <c r="AA4819" i="3"/>
  <c r="AA4820" i="3"/>
  <c r="AA4821" i="3"/>
  <c r="AA4822" i="3"/>
  <c r="AA4823" i="3"/>
  <c r="AA4824" i="3"/>
  <c r="AA4825" i="3"/>
  <c r="AA4826" i="3"/>
  <c r="AA4827" i="3"/>
  <c r="AA4828" i="3"/>
  <c r="AA4829" i="3"/>
  <c r="AA4830" i="3"/>
  <c r="AA4831" i="3"/>
  <c r="AA4832" i="3"/>
  <c r="AA4833" i="3"/>
  <c r="AA4834" i="3"/>
  <c r="AA4835" i="3"/>
  <c r="AA4836" i="3"/>
  <c r="AA4837" i="3"/>
  <c r="AA4838" i="3"/>
  <c r="AA4839" i="3"/>
  <c r="AA4840" i="3"/>
  <c r="AA4841" i="3"/>
  <c r="AA4842" i="3"/>
  <c r="AA4843" i="3"/>
  <c r="AA4844" i="3"/>
  <c r="AA4845" i="3"/>
  <c r="AA4846" i="3"/>
  <c r="AA4847" i="3"/>
  <c r="AA4848" i="3"/>
  <c r="AA4849" i="3"/>
  <c r="AA4850" i="3"/>
  <c r="AA4851" i="3"/>
  <c r="AA4852" i="3"/>
  <c r="AA4853" i="3"/>
  <c r="AA4854" i="3"/>
  <c r="AA4855" i="3"/>
  <c r="AA4856" i="3"/>
  <c r="AA4857" i="3"/>
  <c r="AA4858" i="3"/>
  <c r="AA4859" i="3"/>
  <c r="AA4860" i="3"/>
  <c r="AA4861" i="3"/>
  <c r="AA4862" i="3"/>
  <c r="AA4863" i="3"/>
  <c r="AA4864" i="3"/>
  <c r="AA4865" i="3"/>
  <c r="AA4866" i="3"/>
  <c r="AA4867" i="3"/>
  <c r="AA4868" i="3"/>
  <c r="AA4869" i="3"/>
  <c r="AA4870" i="3"/>
  <c r="AA4871" i="3"/>
  <c r="AA4872" i="3"/>
  <c r="AA4873" i="3"/>
  <c r="AA4874" i="3"/>
  <c r="AA4875" i="3"/>
  <c r="AA4876" i="3"/>
  <c r="AA4877" i="3"/>
  <c r="AA4878" i="3"/>
  <c r="AA4879" i="3"/>
  <c r="AA4880" i="3"/>
  <c r="AA4881" i="3"/>
  <c r="AA4882" i="3"/>
  <c r="AA4883" i="3"/>
  <c r="AA4884" i="3"/>
  <c r="AA4885" i="3"/>
  <c r="AA4886" i="3"/>
  <c r="AA4887" i="3"/>
  <c r="AA4888" i="3"/>
  <c r="AA4889" i="3"/>
  <c r="AA4890" i="3"/>
  <c r="AA4891" i="3"/>
  <c r="AA4892" i="3"/>
  <c r="AA4893" i="3"/>
  <c r="AA4894" i="3"/>
  <c r="AA4895" i="3"/>
  <c r="AA4896" i="3"/>
  <c r="AA4897" i="3"/>
  <c r="AA4898" i="3"/>
  <c r="AA4899" i="3"/>
  <c r="AA4900" i="3"/>
  <c r="AA4901" i="3"/>
  <c r="AA4902" i="3"/>
  <c r="AA4903" i="3"/>
  <c r="AA4904" i="3"/>
  <c r="AA4905" i="3"/>
  <c r="AA4906" i="3"/>
  <c r="AA4907" i="3"/>
  <c r="AA4908" i="3"/>
  <c r="AA4909" i="3"/>
  <c r="AA4910" i="3"/>
  <c r="AA4911" i="3"/>
  <c r="AA4912" i="3"/>
  <c r="AA4913" i="3"/>
  <c r="AA4914" i="3"/>
  <c r="AA4915" i="3"/>
  <c r="AA4916" i="3"/>
  <c r="AA4917" i="3"/>
  <c r="AA4918" i="3"/>
  <c r="AA4919" i="3"/>
  <c r="AA4920" i="3"/>
  <c r="AA4921" i="3"/>
  <c r="AA4922" i="3"/>
  <c r="AA4923" i="3"/>
  <c r="AA4924" i="3"/>
  <c r="AA4925" i="3"/>
  <c r="AA4926" i="3"/>
  <c r="AA4927" i="3"/>
  <c r="AA4928" i="3"/>
  <c r="AA4929" i="3"/>
  <c r="AA4930" i="3"/>
  <c r="AA4931" i="3"/>
  <c r="AA4932" i="3"/>
  <c r="AA4933" i="3"/>
  <c r="AA4934" i="3"/>
  <c r="AA4935" i="3"/>
  <c r="AA4936" i="3"/>
  <c r="AA4937" i="3"/>
  <c r="AA4938" i="3"/>
  <c r="AA4939" i="3"/>
  <c r="AA4940" i="3"/>
  <c r="AA4941" i="3"/>
  <c r="AA4942" i="3"/>
  <c r="AA4943" i="3"/>
  <c r="AA4944" i="3"/>
  <c r="AA4945" i="3"/>
  <c r="AA4946" i="3"/>
  <c r="AA4947" i="3"/>
  <c r="AA4948" i="3"/>
  <c r="AA4949" i="3"/>
  <c r="AA4950" i="3"/>
  <c r="AA4951" i="3"/>
  <c r="AA4952" i="3"/>
  <c r="AA4953" i="3"/>
  <c r="AA4954" i="3"/>
  <c r="AA4955" i="3"/>
  <c r="AA4956" i="3"/>
  <c r="AA4957" i="3"/>
  <c r="AA4958" i="3"/>
  <c r="AA4959" i="3"/>
  <c r="AA4960" i="3"/>
  <c r="AA4961" i="3"/>
  <c r="AA4962" i="3"/>
  <c r="AA4963" i="3"/>
  <c r="AA4964" i="3"/>
  <c r="AA4965" i="3"/>
  <c r="AA4966" i="3"/>
  <c r="AA4967" i="3"/>
  <c r="AA4968" i="3"/>
  <c r="AA4969" i="3"/>
  <c r="AA4970" i="3"/>
  <c r="AA4971" i="3"/>
  <c r="AA4972" i="3"/>
  <c r="AA4973" i="3"/>
  <c r="AA4974" i="3"/>
  <c r="AA4975" i="3"/>
  <c r="AA4976" i="3"/>
  <c r="AA4977" i="3"/>
  <c r="AA4978" i="3"/>
  <c r="AA4979" i="3"/>
  <c r="AA4980" i="3"/>
  <c r="AA4981" i="3"/>
  <c r="AA4982" i="3"/>
  <c r="AA4983" i="3"/>
  <c r="AA4984" i="3"/>
  <c r="AA4985" i="3"/>
  <c r="AA4986" i="3"/>
  <c r="AA4987" i="3"/>
  <c r="AA4988" i="3"/>
  <c r="AA4989" i="3"/>
  <c r="AA4990" i="3"/>
  <c r="AA4991" i="3"/>
  <c r="AA4992" i="3"/>
  <c r="AA4993" i="3"/>
  <c r="AA4994" i="3"/>
  <c r="AA4995" i="3"/>
  <c r="AA4996" i="3"/>
  <c r="AA4997" i="3"/>
  <c r="AA4998" i="3"/>
  <c r="AA4999" i="3"/>
  <c r="AA5000" i="3"/>
  <c r="AA5001" i="3"/>
  <c r="AA5002" i="3"/>
  <c r="AA5003" i="3"/>
  <c r="AA5004" i="3"/>
  <c r="AA5005" i="3"/>
  <c r="AA5006" i="3"/>
  <c r="AA5007" i="3"/>
  <c r="AA5008" i="3"/>
  <c r="AA5009" i="3"/>
  <c r="AA5010" i="3"/>
  <c r="AA5011" i="3"/>
  <c r="AA5012" i="3"/>
  <c r="AA5013" i="3"/>
  <c r="AA5014" i="3"/>
  <c r="AA5015" i="3"/>
  <c r="AA5016" i="3"/>
  <c r="AA5017" i="3"/>
  <c r="AA5018" i="3"/>
  <c r="AA5019" i="3"/>
  <c r="AA5020" i="3"/>
  <c r="AA5021" i="3"/>
  <c r="AA5022" i="3"/>
  <c r="AA5023" i="3"/>
  <c r="AA5024" i="3"/>
  <c r="AA5025" i="3"/>
  <c r="AA5026" i="3"/>
  <c r="AA5027" i="3"/>
  <c r="AA5028" i="3"/>
  <c r="AA5029" i="3"/>
  <c r="AA5030" i="3"/>
  <c r="AA5031" i="3"/>
  <c r="AA5032" i="3"/>
  <c r="AA5033" i="3"/>
  <c r="AA5034" i="3"/>
  <c r="AA5035" i="3"/>
  <c r="AA5036" i="3"/>
  <c r="AA5037" i="3"/>
  <c r="AA5038" i="3"/>
  <c r="AA5039" i="3"/>
  <c r="AA5040" i="3"/>
  <c r="AA5041" i="3"/>
  <c r="AA5042" i="3"/>
  <c r="AA5043" i="3"/>
  <c r="AA5044" i="3"/>
  <c r="AA5045" i="3"/>
  <c r="AA5046" i="3"/>
  <c r="AA5047" i="3"/>
  <c r="AA5048" i="3"/>
  <c r="AA5049" i="3"/>
  <c r="AA5050" i="3"/>
  <c r="AA5051" i="3"/>
  <c r="AA5052" i="3"/>
  <c r="AA5053" i="3"/>
  <c r="AA5054" i="3"/>
  <c r="AA5055" i="3"/>
  <c r="AA5056" i="3"/>
  <c r="AA5057" i="3"/>
  <c r="AA5058" i="3"/>
  <c r="AA5059" i="3"/>
  <c r="AA5060" i="3"/>
  <c r="AA5061" i="3"/>
  <c r="AA5062" i="3"/>
  <c r="AA5063" i="3"/>
  <c r="AA5064" i="3"/>
  <c r="AA5065" i="3"/>
  <c r="AA5066" i="3"/>
  <c r="AA5067" i="3"/>
  <c r="AA5068" i="3"/>
  <c r="AA5069" i="3"/>
  <c r="AA5070" i="3"/>
  <c r="AA5071" i="3"/>
  <c r="AA5072" i="3"/>
  <c r="AA5073" i="3"/>
  <c r="AA5074" i="3"/>
  <c r="AA5075" i="3"/>
  <c r="AA5076" i="3"/>
  <c r="AA5077" i="3"/>
  <c r="AA5078" i="3"/>
  <c r="AA5079" i="3"/>
  <c r="AA5080" i="3"/>
  <c r="AA5081" i="3"/>
  <c r="AA5082" i="3"/>
  <c r="AA5083" i="3"/>
  <c r="AA5084" i="3"/>
  <c r="AA5085" i="3"/>
  <c r="AA5086" i="3"/>
  <c r="AA5087"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C4535" i="3"/>
  <c r="AC4536" i="3"/>
  <c r="AC4537" i="3"/>
  <c r="AC4538" i="3"/>
  <c r="AC4539" i="3"/>
  <c r="AC4540" i="3"/>
  <c r="AC4541" i="3"/>
  <c r="AC4542" i="3"/>
  <c r="AC4543" i="3"/>
  <c r="AC4544" i="3"/>
  <c r="AC4545" i="3"/>
  <c r="AC4546" i="3"/>
  <c r="AC4547" i="3"/>
  <c r="AC4548" i="3"/>
  <c r="AC4549" i="3"/>
  <c r="AC4550" i="3"/>
  <c r="AC4551" i="3"/>
  <c r="AC4552" i="3"/>
  <c r="AC4553" i="3"/>
  <c r="AC4554" i="3"/>
  <c r="AC4555" i="3"/>
  <c r="AC4556" i="3"/>
  <c r="AC4557" i="3"/>
  <c r="AC4558" i="3"/>
  <c r="AC4559" i="3"/>
  <c r="AC4560" i="3"/>
  <c r="AC4561" i="3"/>
  <c r="AC4562" i="3"/>
  <c r="AC4563" i="3"/>
  <c r="AC4564" i="3"/>
  <c r="AC4565" i="3"/>
  <c r="AC4566" i="3"/>
  <c r="AC4567" i="3"/>
  <c r="AC4568" i="3"/>
  <c r="AC4569" i="3"/>
  <c r="AC4570" i="3"/>
  <c r="AC4571" i="3"/>
  <c r="AC4572" i="3"/>
  <c r="AC4573" i="3"/>
  <c r="AC4574" i="3"/>
  <c r="AC4575" i="3"/>
  <c r="AC4576" i="3"/>
  <c r="AC4577" i="3"/>
  <c r="AC4578" i="3"/>
  <c r="AC4579" i="3"/>
  <c r="AC4580" i="3"/>
  <c r="AC4581" i="3"/>
  <c r="AC4582" i="3"/>
  <c r="AC4583" i="3"/>
  <c r="AC4584" i="3"/>
  <c r="AC4585" i="3"/>
  <c r="AC4586" i="3"/>
  <c r="AC4587" i="3"/>
  <c r="AC4588" i="3"/>
  <c r="AC4589" i="3"/>
  <c r="AC4590" i="3"/>
  <c r="AC4591" i="3"/>
  <c r="AC4592" i="3"/>
  <c r="AC4593" i="3"/>
  <c r="AC4594" i="3"/>
  <c r="AC4595" i="3"/>
  <c r="AC4596" i="3"/>
  <c r="AC4597" i="3"/>
  <c r="AC4598" i="3"/>
  <c r="AC4599" i="3"/>
  <c r="AC4600" i="3"/>
  <c r="AC4601" i="3"/>
  <c r="AC4602" i="3"/>
  <c r="AC4603" i="3"/>
  <c r="AC4604" i="3"/>
  <c r="AC4605" i="3"/>
  <c r="AC4606" i="3"/>
  <c r="AC4607" i="3"/>
  <c r="AC4608" i="3"/>
  <c r="AC4609" i="3"/>
  <c r="AC4610" i="3"/>
  <c r="AC4611" i="3"/>
  <c r="AC4612" i="3"/>
  <c r="AC4613" i="3"/>
  <c r="AC4614" i="3"/>
  <c r="AC4615" i="3"/>
  <c r="AC4616" i="3"/>
  <c r="AC4617" i="3"/>
  <c r="AC4618" i="3"/>
  <c r="AC4619" i="3"/>
  <c r="AC4620" i="3"/>
  <c r="AC4621" i="3"/>
  <c r="AC4622" i="3"/>
  <c r="AC4623" i="3"/>
  <c r="AC4624" i="3"/>
  <c r="AC4625" i="3"/>
  <c r="AC4626" i="3"/>
  <c r="AC4627" i="3"/>
  <c r="AC4628" i="3"/>
  <c r="AC4629" i="3"/>
  <c r="AC4630" i="3"/>
  <c r="AC4631" i="3"/>
  <c r="AC4632" i="3"/>
  <c r="AC4633" i="3"/>
  <c r="AC4634" i="3"/>
  <c r="AC4635" i="3"/>
  <c r="AC4636" i="3"/>
  <c r="AC4637" i="3"/>
  <c r="AC4638" i="3"/>
  <c r="AC4639" i="3"/>
  <c r="AC4640" i="3"/>
  <c r="AC4641" i="3"/>
  <c r="AC4642" i="3"/>
  <c r="AC4643" i="3"/>
  <c r="AC4644" i="3"/>
  <c r="AC4645" i="3"/>
  <c r="AC4646" i="3"/>
  <c r="AC4647" i="3"/>
  <c r="AC4648" i="3"/>
  <c r="AC4649" i="3"/>
  <c r="AC4650" i="3"/>
  <c r="AC4651" i="3"/>
  <c r="AC4652" i="3"/>
  <c r="AC4653" i="3"/>
  <c r="AC4654" i="3"/>
  <c r="AC4655" i="3"/>
  <c r="AC4656" i="3"/>
  <c r="AC4657" i="3"/>
  <c r="AC4658" i="3"/>
  <c r="AC4659" i="3"/>
  <c r="AC4660" i="3"/>
  <c r="AC4661" i="3"/>
  <c r="AC4662" i="3"/>
  <c r="AC4663" i="3"/>
  <c r="AC4664" i="3"/>
  <c r="AC4665" i="3"/>
  <c r="AC4666" i="3"/>
  <c r="AC4667" i="3"/>
  <c r="AC4668" i="3"/>
  <c r="AC4669" i="3"/>
  <c r="AC4670" i="3"/>
  <c r="AC4671" i="3"/>
  <c r="AC4672" i="3"/>
  <c r="AC4673" i="3"/>
  <c r="AC4674" i="3"/>
  <c r="AC4675" i="3"/>
  <c r="AC4676" i="3"/>
  <c r="AC4677" i="3"/>
  <c r="AC4678" i="3"/>
  <c r="AC4679" i="3"/>
  <c r="AC4680" i="3"/>
  <c r="AC4681" i="3"/>
  <c r="AC4682" i="3"/>
  <c r="AC4683" i="3"/>
  <c r="AC4684" i="3"/>
  <c r="AC4685" i="3"/>
  <c r="AC4686" i="3"/>
  <c r="AC4687" i="3"/>
  <c r="AC4688" i="3"/>
  <c r="AC4689" i="3"/>
  <c r="AC4690" i="3"/>
  <c r="AC4691" i="3"/>
  <c r="AC4692" i="3"/>
  <c r="AC4693" i="3"/>
  <c r="AC4694" i="3"/>
  <c r="AC4695" i="3"/>
  <c r="AC4696" i="3"/>
  <c r="AC4697" i="3"/>
  <c r="AC4698" i="3"/>
  <c r="AC4699" i="3"/>
  <c r="AC4700" i="3"/>
  <c r="AC4701" i="3"/>
  <c r="AC4702" i="3"/>
  <c r="AC4703" i="3"/>
  <c r="AC4704" i="3"/>
  <c r="AC4705" i="3"/>
  <c r="AC4706" i="3"/>
  <c r="AC4707" i="3"/>
  <c r="AC4708" i="3"/>
  <c r="AC4709" i="3"/>
  <c r="AC4710" i="3"/>
  <c r="AC4711" i="3"/>
  <c r="AC4712" i="3"/>
  <c r="AC4713" i="3"/>
  <c r="AC4714" i="3"/>
  <c r="AC4715" i="3"/>
  <c r="AC4716" i="3"/>
  <c r="AC4717" i="3"/>
  <c r="AC4718" i="3"/>
  <c r="AC4719" i="3"/>
  <c r="AC4720" i="3"/>
  <c r="AC4721" i="3"/>
  <c r="AC4722" i="3"/>
  <c r="AC4723" i="3"/>
  <c r="AC4724" i="3"/>
  <c r="AC4725" i="3"/>
  <c r="AC4726" i="3"/>
  <c r="AC4727" i="3"/>
  <c r="AC4728" i="3"/>
  <c r="AC4729" i="3"/>
  <c r="AC4730" i="3"/>
  <c r="AC4731" i="3"/>
  <c r="AC4732" i="3"/>
  <c r="AC4733" i="3"/>
  <c r="AC4734" i="3"/>
  <c r="AC4735" i="3"/>
  <c r="AC4736" i="3"/>
  <c r="AC4737" i="3"/>
  <c r="AC4738" i="3"/>
  <c r="AC4739" i="3"/>
  <c r="AC4740" i="3"/>
  <c r="AC4741" i="3"/>
  <c r="AC4742" i="3"/>
  <c r="AC4743" i="3"/>
  <c r="AC4744" i="3"/>
  <c r="AC4745" i="3"/>
  <c r="AC4746" i="3"/>
  <c r="AC4747" i="3"/>
  <c r="AC4748" i="3"/>
  <c r="AC4749" i="3"/>
  <c r="AC4750" i="3"/>
  <c r="AC4751" i="3"/>
  <c r="AC4752" i="3"/>
  <c r="AC4753" i="3"/>
  <c r="AC4754" i="3"/>
  <c r="AC4755" i="3"/>
  <c r="AC4756" i="3"/>
  <c r="AC4757" i="3"/>
  <c r="AC4758" i="3"/>
  <c r="AC4759" i="3"/>
  <c r="AC4760" i="3"/>
  <c r="AC4761" i="3"/>
  <c r="AC4762" i="3"/>
  <c r="AC4763" i="3"/>
  <c r="AC4764" i="3"/>
  <c r="AC4765" i="3"/>
  <c r="AC4766" i="3"/>
  <c r="AC4767" i="3"/>
  <c r="AC4768" i="3"/>
  <c r="AC4769" i="3"/>
  <c r="AC4770" i="3"/>
  <c r="AC4771" i="3"/>
  <c r="AC4772" i="3"/>
  <c r="AC4773" i="3"/>
  <c r="AC4774" i="3"/>
  <c r="AC4775" i="3"/>
  <c r="AC4776" i="3"/>
  <c r="AC4777" i="3"/>
  <c r="AC4778" i="3"/>
  <c r="AC4779" i="3"/>
  <c r="AC4780" i="3"/>
  <c r="AC4781" i="3"/>
  <c r="AC4782" i="3"/>
  <c r="AC4783" i="3"/>
  <c r="AC4784" i="3"/>
  <c r="AC4785" i="3"/>
  <c r="AC4786" i="3"/>
  <c r="AC4787" i="3"/>
  <c r="AC4788" i="3"/>
  <c r="AC4789" i="3"/>
  <c r="AC4790" i="3"/>
  <c r="AC4791" i="3"/>
  <c r="AC4792" i="3"/>
  <c r="AC4793" i="3"/>
  <c r="AC4794" i="3"/>
  <c r="AC4795" i="3"/>
  <c r="AC4796" i="3"/>
  <c r="AC4797" i="3"/>
  <c r="AC4798" i="3"/>
  <c r="AC4799" i="3"/>
  <c r="AC4800" i="3"/>
  <c r="AC4801" i="3"/>
  <c r="AC4802" i="3"/>
  <c r="AC4803" i="3"/>
  <c r="AC4804" i="3"/>
  <c r="AC4805" i="3"/>
  <c r="AC4806" i="3"/>
  <c r="AC4807" i="3"/>
  <c r="AC4808" i="3"/>
  <c r="AC4809" i="3"/>
  <c r="AC4810" i="3"/>
  <c r="AC4811" i="3"/>
  <c r="AC4812" i="3"/>
  <c r="AC4813" i="3"/>
  <c r="AC4814" i="3"/>
  <c r="AC4815" i="3"/>
  <c r="AC4816" i="3"/>
  <c r="AC4817" i="3"/>
  <c r="AC4818" i="3"/>
  <c r="AC4819" i="3"/>
  <c r="AC4820" i="3"/>
  <c r="AC4821" i="3"/>
  <c r="AC4822" i="3"/>
  <c r="AC4823" i="3"/>
  <c r="AC4824" i="3"/>
  <c r="AC4825" i="3"/>
  <c r="AC4826" i="3"/>
  <c r="AC4827" i="3"/>
  <c r="AC4828" i="3"/>
  <c r="AC4829" i="3"/>
  <c r="AC4830" i="3"/>
  <c r="AC4831" i="3"/>
  <c r="AC4832" i="3"/>
  <c r="AC4833" i="3"/>
  <c r="AC4834" i="3"/>
  <c r="AC4835" i="3"/>
  <c r="AC4836" i="3"/>
  <c r="AC4837" i="3"/>
  <c r="AC4838" i="3"/>
  <c r="AC4839" i="3"/>
  <c r="AC4840" i="3"/>
  <c r="AC4841" i="3"/>
  <c r="AC4842" i="3"/>
  <c r="AC4843" i="3"/>
  <c r="AC4844" i="3"/>
  <c r="AC4845" i="3"/>
  <c r="AC4846" i="3"/>
  <c r="AC4847" i="3"/>
  <c r="AC4848" i="3"/>
  <c r="AC4849" i="3"/>
  <c r="AC4850" i="3"/>
  <c r="AC4851" i="3"/>
  <c r="AC4852" i="3"/>
  <c r="AC4853" i="3"/>
  <c r="AC4854" i="3"/>
  <c r="AC4855" i="3"/>
  <c r="AC4856" i="3"/>
  <c r="AC4857" i="3"/>
  <c r="AC4858" i="3"/>
  <c r="AC4859" i="3"/>
  <c r="AC4860" i="3"/>
  <c r="AC4861" i="3"/>
  <c r="AC4862" i="3"/>
  <c r="AC4863" i="3"/>
  <c r="AC4864" i="3"/>
  <c r="AC4865" i="3"/>
  <c r="AC4866" i="3"/>
  <c r="AC4867" i="3"/>
  <c r="AC4868" i="3"/>
  <c r="AC4869" i="3"/>
  <c r="AC4870" i="3"/>
  <c r="AC4871" i="3"/>
  <c r="AC4872" i="3"/>
  <c r="AC4873" i="3"/>
  <c r="AC4874" i="3"/>
  <c r="AC4875" i="3"/>
  <c r="AC4876" i="3"/>
  <c r="AC4877" i="3"/>
  <c r="AC4878" i="3"/>
  <c r="AC4879" i="3"/>
  <c r="AC4880" i="3"/>
  <c r="AC4881" i="3"/>
  <c r="AC4882" i="3"/>
  <c r="AC4883" i="3"/>
  <c r="AC4884" i="3"/>
  <c r="AC4885" i="3"/>
  <c r="AC4886" i="3"/>
  <c r="AC4887" i="3"/>
  <c r="AC4888" i="3"/>
  <c r="AC4889" i="3"/>
  <c r="AC4890" i="3"/>
  <c r="AC4891" i="3"/>
  <c r="AC4892" i="3"/>
  <c r="AC4893" i="3"/>
  <c r="AC4894" i="3"/>
  <c r="AC4895" i="3"/>
  <c r="AC4896" i="3"/>
  <c r="AC4897" i="3"/>
  <c r="AC4898" i="3"/>
  <c r="AC4899" i="3"/>
  <c r="AC4900" i="3"/>
  <c r="AC4901" i="3"/>
  <c r="AC4902" i="3"/>
  <c r="AC4903" i="3"/>
  <c r="AC4904" i="3"/>
  <c r="AC4905" i="3"/>
  <c r="AC4906" i="3"/>
  <c r="AC4907" i="3"/>
  <c r="AC4908" i="3"/>
  <c r="AC4909" i="3"/>
  <c r="AC4910" i="3"/>
  <c r="AC4911" i="3"/>
  <c r="AC4912" i="3"/>
  <c r="AC4913" i="3"/>
  <c r="AC4914" i="3"/>
  <c r="AC4915" i="3"/>
  <c r="AC4916" i="3"/>
  <c r="AC4917" i="3"/>
  <c r="AC4918" i="3"/>
  <c r="AC4919" i="3"/>
  <c r="AC4920" i="3"/>
  <c r="AC4921" i="3"/>
  <c r="AC4922" i="3"/>
  <c r="AC4923" i="3"/>
  <c r="AC4924" i="3"/>
  <c r="AC4925" i="3"/>
  <c r="AC4926" i="3"/>
  <c r="AC4927" i="3"/>
  <c r="AC4928" i="3"/>
  <c r="AC4929" i="3"/>
  <c r="AC4930" i="3"/>
  <c r="AC4931" i="3"/>
  <c r="AC4932" i="3"/>
  <c r="AC4933" i="3"/>
  <c r="AC4934" i="3"/>
  <c r="AC4935" i="3"/>
  <c r="AC4936" i="3"/>
  <c r="AC4937" i="3"/>
  <c r="AC4938" i="3"/>
  <c r="AC4939" i="3"/>
  <c r="AC4940" i="3"/>
  <c r="AC4941" i="3"/>
  <c r="AC4942" i="3"/>
  <c r="AC4943" i="3"/>
  <c r="AC4944" i="3"/>
  <c r="AC4945" i="3"/>
  <c r="AC4946" i="3"/>
  <c r="AC4947" i="3"/>
  <c r="AC4948" i="3"/>
  <c r="AC4949" i="3"/>
  <c r="AC4950" i="3"/>
  <c r="AC4951" i="3"/>
  <c r="AC4952" i="3"/>
  <c r="AC4953" i="3"/>
  <c r="AC4954" i="3"/>
  <c r="AC4955" i="3"/>
  <c r="AC4956" i="3"/>
  <c r="AC4957" i="3"/>
  <c r="AC4958" i="3"/>
  <c r="AC4959" i="3"/>
  <c r="AC4960" i="3"/>
  <c r="AC4961" i="3"/>
  <c r="AC4962" i="3"/>
  <c r="AC4963" i="3"/>
  <c r="AC4964" i="3"/>
  <c r="AC4965" i="3"/>
  <c r="AC4966" i="3"/>
  <c r="AC4967" i="3"/>
  <c r="AC4968" i="3"/>
  <c r="AC4969" i="3"/>
  <c r="AC4970" i="3"/>
  <c r="AC4971" i="3"/>
  <c r="AC4972" i="3"/>
  <c r="AC4973" i="3"/>
  <c r="AC4974" i="3"/>
  <c r="AC4975" i="3"/>
  <c r="AC4976" i="3"/>
  <c r="AC4977" i="3"/>
  <c r="AC4978" i="3"/>
  <c r="AC4979" i="3"/>
  <c r="AC4980" i="3"/>
  <c r="AC4981" i="3"/>
  <c r="AC4982" i="3"/>
  <c r="AC4983" i="3"/>
  <c r="AC4984" i="3"/>
  <c r="AC4985" i="3"/>
  <c r="AC4986" i="3"/>
  <c r="AC4987" i="3"/>
  <c r="AC4988" i="3"/>
  <c r="AC4989" i="3"/>
  <c r="AC4990" i="3"/>
  <c r="AC4991" i="3"/>
  <c r="AC4992" i="3"/>
  <c r="AC4993" i="3"/>
  <c r="AC4994" i="3"/>
  <c r="AC4995" i="3"/>
  <c r="AC4996" i="3"/>
  <c r="AC4997" i="3"/>
  <c r="AC4998" i="3"/>
  <c r="AC4999" i="3"/>
  <c r="AC5000" i="3"/>
  <c r="AC5001" i="3"/>
  <c r="AC5002" i="3"/>
  <c r="AC5003" i="3"/>
  <c r="AC5004" i="3"/>
  <c r="AC5005" i="3"/>
  <c r="AC5006" i="3"/>
  <c r="AC5007" i="3"/>
  <c r="AC5008" i="3"/>
  <c r="AC5009" i="3"/>
  <c r="AC5010" i="3"/>
  <c r="AC5011" i="3"/>
  <c r="AC5012" i="3"/>
  <c r="AC5013" i="3"/>
  <c r="AC5014" i="3"/>
  <c r="AC5015" i="3"/>
  <c r="AC5016" i="3"/>
  <c r="AC5017" i="3"/>
  <c r="AC5018" i="3"/>
  <c r="AC5019" i="3"/>
  <c r="AC5020" i="3"/>
  <c r="AC5021" i="3"/>
  <c r="AC5022" i="3"/>
  <c r="AC5023" i="3"/>
  <c r="AC5024" i="3"/>
  <c r="AC5025" i="3"/>
  <c r="AC5026" i="3"/>
  <c r="AC5027" i="3"/>
  <c r="AC5028" i="3"/>
  <c r="AC5029" i="3"/>
  <c r="AC5030" i="3"/>
  <c r="AC5031" i="3"/>
  <c r="AC5032" i="3"/>
  <c r="AC5033" i="3"/>
  <c r="AC5034" i="3"/>
  <c r="AC5035" i="3"/>
  <c r="AC5036" i="3"/>
  <c r="AC5037" i="3"/>
  <c r="AC5038" i="3"/>
  <c r="AC5039" i="3"/>
  <c r="AC5040" i="3"/>
  <c r="AC5041" i="3"/>
  <c r="AC5042" i="3"/>
  <c r="AC5043" i="3"/>
  <c r="AC5044" i="3"/>
  <c r="AC5045" i="3"/>
  <c r="AC5046" i="3"/>
  <c r="AC5047" i="3"/>
  <c r="AC5048" i="3"/>
  <c r="AC5049" i="3"/>
  <c r="AC5050" i="3"/>
  <c r="AC5051" i="3"/>
  <c r="AC5052" i="3"/>
  <c r="AC5053" i="3"/>
  <c r="AC5054" i="3"/>
  <c r="AC5055" i="3"/>
  <c r="AC5056" i="3"/>
  <c r="AC5057" i="3"/>
  <c r="AC5058" i="3"/>
  <c r="AC5059" i="3"/>
  <c r="AC5060" i="3"/>
  <c r="AC5061" i="3"/>
  <c r="AC5062" i="3"/>
  <c r="AC5063" i="3"/>
  <c r="AC5064" i="3"/>
  <c r="AC5065" i="3"/>
  <c r="AC5066" i="3"/>
  <c r="AC5067" i="3"/>
  <c r="AC5068" i="3"/>
  <c r="AC5069" i="3"/>
  <c r="AC5070" i="3"/>
  <c r="AC5071" i="3"/>
  <c r="AC5072" i="3"/>
  <c r="AC5073" i="3"/>
  <c r="AC5074" i="3"/>
  <c r="AC5075" i="3"/>
  <c r="AC5076" i="3"/>
  <c r="AC5077" i="3"/>
  <c r="AC5078" i="3"/>
  <c r="AC5079" i="3"/>
  <c r="AC5080" i="3"/>
  <c r="AC5081" i="3"/>
  <c r="AC5082" i="3"/>
  <c r="AC5083" i="3"/>
  <c r="AC5084" i="3"/>
  <c r="AC5085" i="3"/>
  <c r="AC5086" i="3"/>
  <c r="AC5087"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E3025" i="3"/>
  <c r="AE3026" i="3"/>
  <c r="AE3027" i="3"/>
  <c r="AE3028" i="3"/>
  <c r="AE3029" i="3"/>
  <c r="AE3030" i="3"/>
  <c r="AE3031" i="3"/>
  <c r="AE3032" i="3"/>
  <c r="AE3033" i="3"/>
  <c r="AE3034" i="3"/>
  <c r="AE3035" i="3"/>
  <c r="AE3036" i="3"/>
  <c r="AE3037" i="3"/>
  <c r="AE3038" i="3"/>
  <c r="AE3039" i="3"/>
  <c r="AE3040" i="3"/>
  <c r="AE3041" i="3"/>
  <c r="AE3042" i="3"/>
  <c r="AE3043" i="3"/>
  <c r="AE3044" i="3"/>
  <c r="AE3045" i="3"/>
  <c r="AE3046" i="3"/>
  <c r="AE3047" i="3"/>
  <c r="AE3048" i="3"/>
  <c r="AE3049" i="3"/>
  <c r="AE3050" i="3"/>
  <c r="AE3051" i="3"/>
  <c r="AE3052" i="3"/>
  <c r="AE3053" i="3"/>
  <c r="AE3054" i="3"/>
  <c r="AE3055" i="3"/>
  <c r="AE3056" i="3"/>
  <c r="AE3057" i="3"/>
  <c r="AE3058" i="3"/>
  <c r="AE3059" i="3"/>
  <c r="AE3060" i="3"/>
  <c r="AE3061" i="3"/>
  <c r="AE3062" i="3"/>
  <c r="AE3063" i="3"/>
  <c r="AE3064" i="3"/>
  <c r="AE3065" i="3"/>
  <c r="AE3066" i="3"/>
  <c r="AE3067" i="3"/>
  <c r="AE3068" i="3"/>
  <c r="AE3069" i="3"/>
  <c r="AE3070" i="3"/>
  <c r="AE3071" i="3"/>
  <c r="AE3072" i="3"/>
  <c r="AE3073" i="3"/>
  <c r="AE3074" i="3"/>
  <c r="AE3075" i="3"/>
  <c r="AE3076" i="3"/>
  <c r="AE3077" i="3"/>
  <c r="AE3078" i="3"/>
  <c r="AE3079" i="3"/>
  <c r="AE3080" i="3"/>
  <c r="AE3081" i="3"/>
  <c r="AE3082" i="3"/>
  <c r="AE3083" i="3"/>
  <c r="AE3084" i="3"/>
  <c r="AE3085" i="3"/>
  <c r="AE3086" i="3"/>
  <c r="AE3087" i="3"/>
  <c r="AE3088" i="3"/>
  <c r="AE3089" i="3"/>
  <c r="AE3090" i="3"/>
  <c r="AE3091" i="3"/>
  <c r="AE3092" i="3"/>
  <c r="AE3093" i="3"/>
  <c r="AE3094" i="3"/>
  <c r="AE3095" i="3"/>
  <c r="AE3096" i="3"/>
  <c r="AE3097" i="3"/>
  <c r="AE3098" i="3"/>
  <c r="AE3099" i="3"/>
  <c r="AE3100" i="3"/>
  <c r="AE3101" i="3"/>
  <c r="AE3102" i="3"/>
  <c r="AE3103" i="3"/>
  <c r="AE3104" i="3"/>
  <c r="AE3105" i="3"/>
  <c r="AE3106" i="3"/>
  <c r="AE3107" i="3"/>
  <c r="AE3108" i="3"/>
  <c r="AE3109" i="3"/>
  <c r="AE3110" i="3"/>
  <c r="AE3111" i="3"/>
  <c r="AE3112" i="3"/>
  <c r="AE3113" i="3"/>
  <c r="AE3114" i="3"/>
  <c r="AE3115" i="3"/>
  <c r="AE3116" i="3"/>
  <c r="AE3117" i="3"/>
  <c r="AE3118" i="3"/>
  <c r="AE3119" i="3"/>
  <c r="AE3120" i="3"/>
  <c r="AE3121" i="3"/>
  <c r="AE3122" i="3"/>
  <c r="AE3123" i="3"/>
  <c r="AE3124" i="3"/>
  <c r="AE3125" i="3"/>
  <c r="AE3126" i="3"/>
  <c r="AE3127" i="3"/>
  <c r="AE3128" i="3"/>
  <c r="AE3129" i="3"/>
  <c r="AE3130" i="3"/>
  <c r="AE3131" i="3"/>
  <c r="AE3132" i="3"/>
  <c r="AE3133" i="3"/>
  <c r="AE3134" i="3"/>
  <c r="AE3135" i="3"/>
  <c r="AE3136" i="3"/>
  <c r="AE3137" i="3"/>
  <c r="AE3138" i="3"/>
  <c r="AE3139" i="3"/>
  <c r="AE3140" i="3"/>
  <c r="AE3141" i="3"/>
  <c r="AE3142" i="3"/>
  <c r="AE3143" i="3"/>
  <c r="AE3144" i="3"/>
  <c r="AE3145" i="3"/>
  <c r="AE3146" i="3"/>
  <c r="AE3147" i="3"/>
  <c r="AE3148" i="3"/>
  <c r="AE3149" i="3"/>
  <c r="AE3150" i="3"/>
  <c r="AE3151" i="3"/>
  <c r="AE3152" i="3"/>
  <c r="AE3153" i="3"/>
  <c r="AE3154" i="3"/>
  <c r="AE3155" i="3"/>
  <c r="AE3156" i="3"/>
  <c r="AE3157" i="3"/>
  <c r="AE3158" i="3"/>
  <c r="AE3159" i="3"/>
  <c r="AE3160" i="3"/>
  <c r="AE3161" i="3"/>
  <c r="AE3162" i="3"/>
  <c r="AE3163" i="3"/>
  <c r="AE3164" i="3"/>
  <c r="AE3165" i="3"/>
  <c r="AE3166" i="3"/>
  <c r="AE3167" i="3"/>
  <c r="AE3168" i="3"/>
  <c r="AE3169" i="3"/>
  <c r="AE3170" i="3"/>
  <c r="AE3171" i="3"/>
  <c r="AE3172" i="3"/>
  <c r="AE3173" i="3"/>
  <c r="AE3174" i="3"/>
  <c r="AE3175" i="3"/>
  <c r="AE3176" i="3"/>
  <c r="AE3177" i="3"/>
  <c r="AE3178" i="3"/>
  <c r="AE3179" i="3"/>
  <c r="AE3180" i="3"/>
  <c r="AE3181" i="3"/>
  <c r="AE3182" i="3"/>
  <c r="AE3183" i="3"/>
  <c r="AE3184" i="3"/>
  <c r="AE3185" i="3"/>
  <c r="AE3186" i="3"/>
  <c r="AE3187" i="3"/>
  <c r="AE3188" i="3"/>
  <c r="AE3189" i="3"/>
  <c r="AE3190" i="3"/>
  <c r="AE3191" i="3"/>
  <c r="AE3192" i="3"/>
  <c r="AE3193" i="3"/>
  <c r="AE3194" i="3"/>
  <c r="AE3195" i="3"/>
  <c r="AE3196" i="3"/>
  <c r="AE3197" i="3"/>
  <c r="AE3198" i="3"/>
  <c r="AE3199" i="3"/>
  <c r="AE3200" i="3"/>
  <c r="AE3201" i="3"/>
  <c r="AE3202" i="3"/>
  <c r="AE3203" i="3"/>
  <c r="AE3204" i="3"/>
  <c r="AE3205" i="3"/>
  <c r="AE3206" i="3"/>
  <c r="AE3207" i="3"/>
  <c r="AE3208" i="3"/>
  <c r="AE3209" i="3"/>
  <c r="AE3210" i="3"/>
  <c r="AE3211" i="3"/>
  <c r="AE3212" i="3"/>
  <c r="AE3213" i="3"/>
  <c r="AE3214" i="3"/>
  <c r="AE3215" i="3"/>
  <c r="AE3216" i="3"/>
  <c r="AE3217" i="3"/>
  <c r="AE3218" i="3"/>
  <c r="AE3219" i="3"/>
  <c r="AE3220" i="3"/>
  <c r="AE3221" i="3"/>
  <c r="AE3222" i="3"/>
  <c r="AE3223" i="3"/>
  <c r="AE3224" i="3"/>
  <c r="AE3225" i="3"/>
  <c r="AE3226" i="3"/>
  <c r="AE3227" i="3"/>
  <c r="AE3228" i="3"/>
  <c r="AE3229" i="3"/>
  <c r="AE3230" i="3"/>
  <c r="AE3231" i="3"/>
  <c r="AE3232" i="3"/>
  <c r="AE3233" i="3"/>
  <c r="AE3234" i="3"/>
  <c r="AE3235" i="3"/>
  <c r="AE3236" i="3"/>
  <c r="AE3237" i="3"/>
  <c r="AE3238" i="3"/>
  <c r="AE3239" i="3"/>
  <c r="AE3240" i="3"/>
  <c r="AE3241" i="3"/>
  <c r="AE3242" i="3"/>
  <c r="AE3243" i="3"/>
  <c r="AE3244" i="3"/>
  <c r="AE3245" i="3"/>
  <c r="AE3246" i="3"/>
  <c r="AE3247" i="3"/>
  <c r="AE3248" i="3"/>
  <c r="AE3249" i="3"/>
  <c r="AE3250" i="3"/>
  <c r="AE3251" i="3"/>
  <c r="AE3252" i="3"/>
  <c r="AE3253" i="3"/>
  <c r="AE3254" i="3"/>
  <c r="AE3255" i="3"/>
  <c r="AE3256" i="3"/>
  <c r="AE3257" i="3"/>
  <c r="AE3258" i="3"/>
  <c r="AE3259" i="3"/>
  <c r="AE3260" i="3"/>
  <c r="AE3261" i="3"/>
  <c r="AE3262" i="3"/>
  <c r="AE3263" i="3"/>
  <c r="AE3264" i="3"/>
  <c r="AE3265" i="3"/>
  <c r="AE3266" i="3"/>
  <c r="AE3267" i="3"/>
  <c r="AE3268" i="3"/>
  <c r="AE3269" i="3"/>
  <c r="AE3270" i="3"/>
  <c r="AE3271" i="3"/>
  <c r="AE3272" i="3"/>
  <c r="AE3273" i="3"/>
  <c r="AE3274" i="3"/>
  <c r="AE3275" i="3"/>
  <c r="AE3276" i="3"/>
  <c r="AE3277" i="3"/>
  <c r="AE3278" i="3"/>
  <c r="AE3279" i="3"/>
  <c r="AE3280" i="3"/>
  <c r="AE3281" i="3"/>
  <c r="AE3282" i="3"/>
  <c r="AE3283" i="3"/>
  <c r="AE3284" i="3"/>
  <c r="AE3285" i="3"/>
  <c r="AE3286" i="3"/>
  <c r="AE3287" i="3"/>
  <c r="AE3288" i="3"/>
  <c r="AE3289" i="3"/>
  <c r="AE3290" i="3"/>
  <c r="AE3291" i="3"/>
  <c r="AE3292" i="3"/>
  <c r="AE3293" i="3"/>
  <c r="AE3294" i="3"/>
  <c r="AE3295" i="3"/>
  <c r="AE3296" i="3"/>
  <c r="AE3297" i="3"/>
  <c r="AE3298" i="3"/>
  <c r="AE3299" i="3"/>
  <c r="AE3300" i="3"/>
  <c r="AE3301" i="3"/>
  <c r="AE3302" i="3"/>
  <c r="AE3303" i="3"/>
  <c r="AE3304" i="3"/>
  <c r="AE3305" i="3"/>
  <c r="AE3306" i="3"/>
  <c r="AE3307" i="3"/>
  <c r="AE3308" i="3"/>
  <c r="AE3309" i="3"/>
  <c r="AE3310" i="3"/>
  <c r="AE3311" i="3"/>
  <c r="AE3312" i="3"/>
  <c r="AE3313" i="3"/>
  <c r="AE3314" i="3"/>
  <c r="AE3315" i="3"/>
  <c r="AE3316" i="3"/>
  <c r="AE3317" i="3"/>
  <c r="AE3318" i="3"/>
  <c r="AE3319" i="3"/>
  <c r="AE3320" i="3"/>
  <c r="AE3321" i="3"/>
  <c r="AE3322" i="3"/>
  <c r="AE3323" i="3"/>
  <c r="AE3324" i="3"/>
  <c r="AE3325" i="3"/>
  <c r="AE3326" i="3"/>
  <c r="AE3327" i="3"/>
  <c r="AE3328" i="3"/>
  <c r="AE3329" i="3"/>
  <c r="AE3330" i="3"/>
  <c r="AE3331" i="3"/>
  <c r="AE3332" i="3"/>
  <c r="AE3333" i="3"/>
  <c r="AE3334" i="3"/>
  <c r="AE3335" i="3"/>
  <c r="AE3336" i="3"/>
  <c r="AE3337" i="3"/>
  <c r="AE3338" i="3"/>
  <c r="AE3339" i="3"/>
  <c r="AE3340" i="3"/>
  <c r="AE3341" i="3"/>
  <c r="AE3342" i="3"/>
  <c r="AE3343" i="3"/>
  <c r="AE3344" i="3"/>
  <c r="AE3345" i="3"/>
  <c r="AE3346" i="3"/>
  <c r="AE3347" i="3"/>
  <c r="AE3348" i="3"/>
  <c r="AE3349" i="3"/>
  <c r="AE3350" i="3"/>
  <c r="AE3351" i="3"/>
  <c r="AE3352" i="3"/>
  <c r="AE3353" i="3"/>
  <c r="AE3354" i="3"/>
  <c r="AE3355" i="3"/>
  <c r="AE3356" i="3"/>
  <c r="AE3357" i="3"/>
  <c r="AE3358" i="3"/>
  <c r="AE3359" i="3"/>
  <c r="AE3360" i="3"/>
  <c r="AE3361" i="3"/>
  <c r="AE3362" i="3"/>
  <c r="AE3363" i="3"/>
  <c r="AE3364" i="3"/>
  <c r="AE3365" i="3"/>
  <c r="AE3366" i="3"/>
  <c r="AE3367" i="3"/>
  <c r="AE3368" i="3"/>
  <c r="AE3369" i="3"/>
  <c r="AE3370" i="3"/>
  <c r="AE3371" i="3"/>
  <c r="AE3372" i="3"/>
  <c r="AE3373" i="3"/>
  <c r="AE3374" i="3"/>
  <c r="AE3375" i="3"/>
  <c r="AE3376" i="3"/>
  <c r="AE3377" i="3"/>
  <c r="AE3378" i="3"/>
  <c r="AE3379" i="3"/>
  <c r="AE3380" i="3"/>
  <c r="AE3381" i="3"/>
  <c r="AE3382" i="3"/>
  <c r="AE3383" i="3"/>
  <c r="AE3384" i="3"/>
  <c r="AE3385" i="3"/>
  <c r="AE3386" i="3"/>
  <c r="AE3387" i="3"/>
  <c r="AE3388" i="3"/>
  <c r="AE3389" i="3"/>
  <c r="AE3390" i="3"/>
  <c r="AE3391" i="3"/>
  <c r="AE3392" i="3"/>
  <c r="AE3393" i="3"/>
  <c r="AE3394" i="3"/>
  <c r="AE3395" i="3"/>
  <c r="AE3396" i="3"/>
  <c r="AE3397" i="3"/>
  <c r="AE3398" i="3"/>
  <c r="AE3399" i="3"/>
  <c r="AE3400" i="3"/>
  <c r="AE3401" i="3"/>
  <c r="AE3402" i="3"/>
  <c r="AE3403" i="3"/>
  <c r="AE3404" i="3"/>
  <c r="AE3405" i="3"/>
  <c r="AE3406" i="3"/>
  <c r="AE3407" i="3"/>
  <c r="AE3408" i="3"/>
  <c r="AE3409" i="3"/>
  <c r="AE3410" i="3"/>
  <c r="AE3411" i="3"/>
  <c r="AE3412" i="3"/>
  <c r="AE3413" i="3"/>
  <c r="AE3414" i="3"/>
  <c r="AE3415" i="3"/>
  <c r="AE3416" i="3"/>
  <c r="AE3417" i="3"/>
  <c r="AE3418" i="3"/>
  <c r="AE3419" i="3"/>
  <c r="AE3420" i="3"/>
  <c r="AE3421" i="3"/>
  <c r="AE3422" i="3"/>
  <c r="AE3423" i="3"/>
  <c r="AE3424" i="3"/>
  <c r="AE3425" i="3"/>
  <c r="AE3426" i="3"/>
  <c r="AE3427" i="3"/>
  <c r="AE3428" i="3"/>
  <c r="AE3429" i="3"/>
  <c r="AE3430" i="3"/>
  <c r="AE3431" i="3"/>
  <c r="AE3432" i="3"/>
  <c r="AE3433" i="3"/>
  <c r="AE3434" i="3"/>
  <c r="AE3435" i="3"/>
  <c r="AE3436" i="3"/>
  <c r="AE3437" i="3"/>
  <c r="AE3438" i="3"/>
  <c r="AE3439" i="3"/>
  <c r="AE3440" i="3"/>
  <c r="AE3441" i="3"/>
  <c r="AE3442" i="3"/>
  <c r="AE3443" i="3"/>
  <c r="AE3444" i="3"/>
  <c r="AE3445" i="3"/>
  <c r="AE3446" i="3"/>
  <c r="AE3447" i="3"/>
  <c r="AE3448" i="3"/>
  <c r="AE3449" i="3"/>
  <c r="AE3450" i="3"/>
  <c r="AE3451" i="3"/>
  <c r="AE3452" i="3"/>
  <c r="AE3453" i="3"/>
  <c r="AE3454" i="3"/>
  <c r="AE3455" i="3"/>
  <c r="AE3456" i="3"/>
  <c r="AE3457" i="3"/>
  <c r="AE3458" i="3"/>
  <c r="AE3459" i="3"/>
  <c r="AE3460" i="3"/>
  <c r="AE3461" i="3"/>
  <c r="AE3462" i="3"/>
  <c r="AE3463" i="3"/>
  <c r="AE3464" i="3"/>
  <c r="AE3465" i="3"/>
  <c r="AE3466" i="3"/>
  <c r="AE3467" i="3"/>
  <c r="AE3468" i="3"/>
  <c r="AE3469" i="3"/>
  <c r="AE3470" i="3"/>
  <c r="AE3471" i="3"/>
  <c r="AE3472" i="3"/>
  <c r="AE3473" i="3"/>
  <c r="AE3474" i="3"/>
  <c r="AE3475" i="3"/>
  <c r="AE3476" i="3"/>
  <c r="AE3477" i="3"/>
  <c r="AE3478" i="3"/>
  <c r="AE3479" i="3"/>
  <c r="AE3480" i="3"/>
  <c r="AE3481" i="3"/>
  <c r="AE3482" i="3"/>
  <c r="AE3483" i="3"/>
  <c r="AE3484" i="3"/>
  <c r="AE3485" i="3"/>
  <c r="AE3486" i="3"/>
  <c r="AE3487" i="3"/>
  <c r="AE3488" i="3"/>
  <c r="AE3489" i="3"/>
  <c r="AE3490" i="3"/>
  <c r="AE3491" i="3"/>
  <c r="AE3492" i="3"/>
  <c r="AE3493" i="3"/>
  <c r="AE3494" i="3"/>
  <c r="AE3495" i="3"/>
  <c r="AE3496" i="3"/>
  <c r="AE3497" i="3"/>
  <c r="AE3498" i="3"/>
  <c r="AE3499" i="3"/>
  <c r="AE3500" i="3"/>
  <c r="AE3501" i="3"/>
  <c r="AE3502" i="3"/>
  <c r="AE3503" i="3"/>
  <c r="AE3504" i="3"/>
  <c r="AE3505" i="3"/>
  <c r="AE3506" i="3"/>
  <c r="AE3507" i="3"/>
  <c r="AE3508" i="3"/>
  <c r="AE3509" i="3"/>
  <c r="AE3510" i="3"/>
  <c r="AE3511" i="3"/>
  <c r="AE3512" i="3"/>
  <c r="AE3513" i="3"/>
  <c r="AE3514" i="3"/>
  <c r="AE3515" i="3"/>
  <c r="AE3516" i="3"/>
  <c r="AE3517" i="3"/>
  <c r="AE3518" i="3"/>
  <c r="AE3519" i="3"/>
  <c r="AE3520" i="3"/>
  <c r="AE3521" i="3"/>
  <c r="AE3522" i="3"/>
  <c r="AE3523" i="3"/>
  <c r="AE3524" i="3"/>
  <c r="AE3525" i="3"/>
  <c r="AE3526" i="3"/>
  <c r="AE3527" i="3"/>
  <c r="AE3528" i="3"/>
  <c r="AE3529" i="3"/>
  <c r="AE3530" i="3"/>
  <c r="AE3531" i="3"/>
  <c r="AE3532" i="3"/>
  <c r="AE3533" i="3"/>
  <c r="AE3534" i="3"/>
  <c r="AE3535" i="3"/>
  <c r="AE3536" i="3"/>
  <c r="AE3537" i="3"/>
  <c r="AE3538" i="3"/>
  <c r="AE3539" i="3"/>
  <c r="AE3540" i="3"/>
  <c r="AE3541" i="3"/>
  <c r="AE3542" i="3"/>
  <c r="AE3543" i="3"/>
  <c r="AE3544" i="3"/>
  <c r="AE3545" i="3"/>
  <c r="AE3546" i="3"/>
  <c r="AE3547" i="3"/>
  <c r="AE3548" i="3"/>
  <c r="AE3549" i="3"/>
  <c r="AE3550" i="3"/>
  <c r="AE3551" i="3"/>
  <c r="AE3552" i="3"/>
  <c r="AE3553" i="3"/>
  <c r="AE3554" i="3"/>
  <c r="AE3555" i="3"/>
  <c r="AE3556" i="3"/>
  <c r="AE3557" i="3"/>
  <c r="AE3558" i="3"/>
  <c r="AE3559" i="3"/>
  <c r="AE3560" i="3"/>
  <c r="AE3561" i="3"/>
  <c r="AE3562" i="3"/>
  <c r="AE3563" i="3"/>
  <c r="AE3564" i="3"/>
  <c r="AE3565" i="3"/>
  <c r="AE3566" i="3"/>
  <c r="AE3567" i="3"/>
  <c r="AE3568" i="3"/>
  <c r="AE3569" i="3"/>
  <c r="AE3570" i="3"/>
  <c r="AE3571" i="3"/>
  <c r="AE3572" i="3"/>
  <c r="AE3573" i="3"/>
  <c r="AE3574" i="3"/>
  <c r="AE3575" i="3"/>
  <c r="AE3576" i="3"/>
  <c r="AE3577" i="3"/>
  <c r="AE3578" i="3"/>
  <c r="AE3579" i="3"/>
  <c r="AE3580" i="3"/>
  <c r="AE3581" i="3"/>
  <c r="AE3582" i="3"/>
  <c r="AE3583" i="3"/>
  <c r="AE3584" i="3"/>
  <c r="AE3585" i="3"/>
  <c r="AE3586" i="3"/>
  <c r="AE3587" i="3"/>
  <c r="AE3588" i="3"/>
  <c r="AE3589" i="3"/>
  <c r="AE3590" i="3"/>
  <c r="AE3591" i="3"/>
  <c r="AE3592" i="3"/>
  <c r="AE3593" i="3"/>
  <c r="AE3594" i="3"/>
  <c r="AE3595" i="3"/>
  <c r="AE3596" i="3"/>
  <c r="AE3597" i="3"/>
  <c r="AE3598" i="3"/>
  <c r="AE3599" i="3"/>
  <c r="AE3600" i="3"/>
  <c r="AE3601" i="3"/>
  <c r="AE3602" i="3"/>
  <c r="AE3603" i="3"/>
  <c r="AE3604" i="3"/>
  <c r="AE3605" i="3"/>
  <c r="AE3606" i="3"/>
  <c r="AE3607" i="3"/>
  <c r="AE3608" i="3"/>
  <c r="AE3609" i="3"/>
  <c r="AE3610" i="3"/>
  <c r="AE3611" i="3"/>
  <c r="AE3612" i="3"/>
  <c r="AE3613" i="3"/>
  <c r="AE3614" i="3"/>
  <c r="AE3615" i="3"/>
  <c r="AE3616" i="3"/>
  <c r="AE3617" i="3"/>
  <c r="AE3618" i="3"/>
  <c r="AE3619" i="3"/>
  <c r="AE3620" i="3"/>
  <c r="AE3621" i="3"/>
  <c r="AE3622" i="3"/>
  <c r="AE3623" i="3"/>
  <c r="AE3624" i="3"/>
  <c r="AE3625" i="3"/>
  <c r="AE3626" i="3"/>
  <c r="AE3627" i="3"/>
  <c r="AE3628" i="3"/>
  <c r="AE3629" i="3"/>
  <c r="AE3630" i="3"/>
  <c r="AE3631" i="3"/>
  <c r="AE3632" i="3"/>
  <c r="AE3633" i="3"/>
  <c r="AE3634" i="3"/>
  <c r="AE3635" i="3"/>
  <c r="AE3636" i="3"/>
  <c r="AE3637" i="3"/>
  <c r="AE3638" i="3"/>
  <c r="AE3639" i="3"/>
  <c r="AE3640" i="3"/>
  <c r="AE3641" i="3"/>
  <c r="AE3642" i="3"/>
  <c r="AE3643" i="3"/>
  <c r="AE3644" i="3"/>
  <c r="AE3645" i="3"/>
  <c r="AE3646" i="3"/>
  <c r="AE3647" i="3"/>
  <c r="AE3648" i="3"/>
  <c r="AE3649" i="3"/>
  <c r="AE3650" i="3"/>
  <c r="AE3651" i="3"/>
  <c r="AE3652" i="3"/>
  <c r="AE3653" i="3"/>
  <c r="AE3654" i="3"/>
  <c r="AE3655" i="3"/>
  <c r="AE3656" i="3"/>
  <c r="AE3657" i="3"/>
  <c r="AE3658" i="3"/>
  <c r="AE3659" i="3"/>
  <c r="AE3660" i="3"/>
  <c r="AE3661" i="3"/>
  <c r="AE3662" i="3"/>
  <c r="AE3663" i="3"/>
  <c r="AE3664" i="3"/>
  <c r="AE3665" i="3"/>
  <c r="AE3666" i="3"/>
  <c r="AE3667" i="3"/>
  <c r="AE3668" i="3"/>
  <c r="AE3669" i="3"/>
  <c r="AE3670" i="3"/>
  <c r="AE3671" i="3"/>
  <c r="AE3672" i="3"/>
  <c r="AE3673" i="3"/>
  <c r="AE3674" i="3"/>
  <c r="AE3675" i="3"/>
  <c r="AE3676" i="3"/>
  <c r="AE3677" i="3"/>
  <c r="AE3678" i="3"/>
  <c r="AE3679" i="3"/>
  <c r="AE3680" i="3"/>
  <c r="AE3681" i="3"/>
  <c r="AE3682" i="3"/>
  <c r="AE3683" i="3"/>
  <c r="AE3684" i="3"/>
  <c r="AE3685" i="3"/>
  <c r="AE3686" i="3"/>
  <c r="AE3687" i="3"/>
  <c r="AE3688" i="3"/>
  <c r="AE3689" i="3"/>
  <c r="AE3690" i="3"/>
  <c r="AE3691" i="3"/>
  <c r="AE3692" i="3"/>
  <c r="AE3693" i="3"/>
  <c r="AE3694" i="3"/>
  <c r="AE3695" i="3"/>
  <c r="AE3696" i="3"/>
  <c r="AE3697" i="3"/>
  <c r="AE3698" i="3"/>
  <c r="AE3699" i="3"/>
  <c r="AE3700" i="3"/>
  <c r="AE3701" i="3"/>
  <c r="AE3702" i="3"/>
  <c r="AE3703" i="3"/>
  <c r="AE3704" i="3"/>
  <c r="AE3705" i="3"/>
  <c r="AE3706" i="3"/>
  <c r="AE3707" i="3"/>
  <c r="AE3708" i="3"/>
  <c r="AE3709" i="3"/>
  <c r="AE3710" i="3"/>
  <c r="AE3711" i="3"/>
  <c r="AE3712" i="3"/>
  <c r="AE3713" i="3"/>
  <c r="AE3714" i="3"/>
  <c r="AE3715" i="3"/>
  <c r="AE3716" i="3"/>
  <c r="AE3717" i="3"/>
  <c r="AE3718" i="3"/>
  <c r="AE3719" i="3"/>
  <c r="AE3720" i="3"/>
  <c r="AE3721" i="3"/>
  <c r="AE3722" i="3"/>
  <c r="AE3723" i="3"/>
  <c r="AE3724" i="3"/>
  <c r="AE3725" i="3"/>
  <c r="AE3726" i="3"/>
  <c r="AE3727" i="3"/>
  <c r="AE3728" i="3"/>
  <c r="AE3729" i="3"/>
  <c r="AE3730" i="3"/>
  <c r="AE3731" i="3"/>
  <c r="AE3732" i="3"/>
  <c r="AE3733" i="3"/>
  <c r="AE3734" i="3"/>
  <c r="AE3735" i="3"/>
  <c r="AE3736" i="3"/>
  <c r="AE3737" i="3"/>
  <c r="AE3738" i="3"/>
  <c r="AE3739" i="3"/>
  <c r="AE3740" i="3"/>
  <c r="AE3741" i="3"/>
  <c r="AE3742" i="3"/>
  <c r="AE3743" i="3"/>
  <c r="AE3744" i="3"/>
  <c r="AE3745" i="3"/>
  <c r="AE3746" i="3"/>
  <c r="AE3747" i="3"/>
  <c r="AE3748" i="3"/>
  <c r="AE3749" i="3"/>
  <c r="AE3750" i="3"/>
  <c r="AE3751" i="3"/>
  <c r="AE3752" i="3"/>
  <c r="AE3753" i="3"/>
  <c r="AE3754" i="3"/>
  <c r="AE3755" i="3"/>
  <c r="AE3756" i="3"/>
  <c r="AE3757" i="3"/>
  <c r="AE3758" i="3"/>
  <c r="AE3759" i="3"/>
  <c r="AE3760" i="3"/>
  <c r="AE3761" i="3"/>
  <c r="AE3762" i="3"/>
  <c r="AE3763" i="3"/>
  <c r="AE3764" i="3"/>
  <c r="AE3765" i="3"/>
  <c r="AE3766" i="3"/>
  <c r="AE3767" i="3"/>
  <c r="AE3768" i="3"/>
  <c r="AE3769" i="3"/>
  <c r="AE3770" i="3"/>
  <c r="AE3771" i="3"/>
  <c r="AE3772" i="3"/>
  <c r="AE3773" i="3"/>
  <c r="AE3774" i="3"/>
  <c r="AE3775" i="3"/>
  <c r="AE3776" i="3"/>
  <c r="AE3777" i="3"/>
  <c r="AE3778" i="3"/>
  <c r="AE3779" i="3"/>
  <c r="AE3780" i="3"/>
  <c r="AE3781" i="3"/>
  <c r="AE3782" i="3"/>
  <c r="AE3783" i="3"/>
  <c r="AE3784" i="3"/>
  <c r="AE3785" i="3"/>
  <c r="AE3786" i="3"/>
  <c r="AE3787" i="3"/>
  <c r="AE3788" i="3"/>
  <c r="AE3789" i="3"/>
  <c r="AE3790" i="3"/>
  <c r="AE3791" i="3"/>
  <c r="AE3792" i="3"/>
  <c r="AE3793" i="3"/>
  <c r="AE3794" i="3"/>
  <c r="AE3795" i="3"/>
  <c r="AE3796" i="3"/>
  <c r="AE3797" i="3"/>
  <c r="AE3798" i="3"/>
  <c r="AE3799" i="3"/>
  <c r="AE3800" i="3"/>
  <c r="AE3801" i="3"/>
  <c r="AE3802" i="3"/>
  <c r="AE3803" i="3"/>
  <c r="AE3804" i="3"/>
  <c r="AE3805" i="3"/>
  <c r="AE3806" i="3"/>
  <c r="AE3807" i="3"/>
  <c r="AE3808" i="3"/>
  <c r="AE3809" i="3"/>
  <c r="AE3810" i="3"/>
  <c r="AE3811" i="3"/>
  <c r="AE3812" i="3"/>
  <c r="AE3813" i="3"/>
  <c r="AE3814" i="3"/>
  <c r="AE3815" i="3"/>
  <c r="AE3816" i="3"/>
  <c r="AE3817" i="3"/>
  <c r="AE3818" i="3"/>
  <c r="AE3819" i="3"/>
  <c r="AE3820" i="3"/>
  <c r="AE3821" i="3"/>
  <c r="AE3822" i="3"/>
  <c r="AE3823" i="3"/>
  <c r="AE3824" i="3"/>
  <c r="AE3825" i="3"/>
  <c r="AE3826" i="3"/>
  <c r="AE3827" i="3"/>
  <c r="AE3828" i="3"/>
  <c r="AE3829" i="3"/>
  <c r="AE3830" i="3"/>
  <c r="AE3831" i="3"/>
  <c r="AE3832" i="3"/>
  <c r="AE3833" i="3"/>
  <c r="AE3834" i="3"/>
  <c r="AE3835" i="3"/>
  <c r="AE3836" i="3"/>
  <c r="AE3837" i="3"/>
  <c r="AE3838" i="3"/>
  <c r="AE3839" i="3"/>
  <c r="AE3840" i="3"/>
  <c r="AE3841" i="3"/>
  <c r="AE3842" i="3"/>
  <c r="AE3843" i="3"/>
  <c r="AE3844" i="3"/>
  <c r="AE3845" i="3"/>
  <c r="AE3846" i="3"/>
  <c r="AE3847" i="3"/>
  <c r="AE3848" i="3"/>
  <c r="AE3849" i="3"/>
  <c r="AE3850" i="3"/>
  <c r="AE3851" i="3"/>
  <c r="AE3852" i="3"/>
  <c r="AE3853" i="3"/>
  <c r="AE3854" i="3"/>
  <c r="AE3855" i="3"/>
  <c r="AE3856" i="3"/>
  <c r="AE3857" i="3"/>
  <c r="AE3858" i="3"/>
  <c r="AE3859" i="3"/>
  <c r="AE3860" i="3"/>
  <c r="AE3861" i="3"/>
  <c r="AE3862" i="3"/>
  <c r="AE3863" i="3"/>
  <c r="AE3864" i="3"/>
  <c r="AE3865" i="3"/>
  <c r="AE3866" i="3"/>
  <c r="AE3867" i="3"/>
  <c r="AE3868" i="3"/>
  <c r="AE3869" i="3"/>
  <c r="AE3870" i="3"/>
  <c r="AE3871" i="3"/>
  <c r="AE3872" i="3"/>
  <c r="AE3873" i="3"/>
  <c r="AE3874" i="3"/>
  <c r="AE3875" i="3"/>
  <c r="AE3876" i="3"/>
  <c r="AE3877" i="3"/>
  <c r="AE3878" i="3"/>
  <c r="AE3879" i="3"/>
  <c r="AE3880" i="3"/>
  <c r="AE3881" i="3"/>
  <c r="AE3882" i="3"/>
  <c r="AE3883" i="3"/>
  <c r="AE3884" i="3"/>
  <c r="AE3885" i="3"/>
  <c r="AE3886" i="3"/>
  <c r="AE3887" i="3"/>
  <c r="AE3888" i="3"/>
  <c r="AE3889" i="3"/>
  <c r="AE3890" i="3"/>
  <c r="AE3891" i="3"/>
  <c r="AE3892" i="3"/>
  <c r="AE3893" i="3"/>
  <c r="AE3894" i="3"/>
  <c r="AE3895" i="3"/>
  <c r="AE3896" i="3"/>
  <c r="AE3897" i="3"/>
  <c r="AE3898" i="3"/>
  <c r="AE3899" i="3"/>
  <c r="AE3900" i="3"/>
  <c r="AE3901" i="3"/>
  <c r="AE3902" i="3"/>
  <c r="AE3903" i="3"/>
  <c r="AE3904" i="3"/>
  <c r="AE3905" i="3"/>
  <c r="AE3906" i="3"/>
  <c r="AE3907" i="3"/>
  <c r="AE3908" i="3"/>
  <c r="AE3909" i="3"/>
  <c r="AE3910" i="3"/>
  <c r="AE3911" i="3"/>
  <c r="AE3912" i="3"/>
  <c r="AE3913" i="3"/>
  <c r="AE3914" i="3"/>
  <c r="AE3915" i="3"/>
  <c r="AE3916" i="3"/>
  <c r="AE3917" i="3"/>
  <c r="AE3918" i="3"/>
  <c r="AE3919" i="3"/>
  <c r="AE3920" i="3"/>
  <c r="AE3921" i="3"/>
  <c r="AE3922" i="3"/>
  <c r="AE3923" i="3"/>
  <c r="AE3924" i="3"/>
  <c r="AE3925" i="3"/>
  <c r="AE3926" i="3"/>
  <c r="AE3927" i="3"/>
  <c r="AE3928" i="3"/>
  <c r="AE3929" i="3"/>
  <c r="AE3930" i="3"/>
  <c r="AE3931" i="3"/>
  <c r="AE3932" i="3"/>
  <c r="AE3933" i="3"/>
  <c r="AE3934" i="3"/>
  <c r="AE3935" i="3"/>
  <c r="AE3936" i="3"/>
  <c r="AE3937" i="3"/>
  <c r="AE3938" i="3"/>
  <c r="AE3939" i="3"/>
  <c r="AE3940" i="3"/>
  <c r="AE3941" i="3"/>
  <c r="AE3942" i="3"/>
  <c r="AE3943" i="3"/>
  <c r="AE3944" i="3"/>
  <c r="AE3945" i="3"/>
  <c r="AE3946" i="3"/>
  <c r="AE3947" i="3"/>
  <c r="AE3948" i="3"/>
  <c r="AE3949" i="3"/>
  <c r="AE3950" i="3"/>
  <c r="AE3951" i="3"/>
  <c r="AE3952" i="3"/>
  <c r="AE3953" i="3"/>
  <c r="AE3954" i="3"/>
  <c r="AE3955" i="3"/>
  <c r="AE3956" i="3"/>
  <c r="AE3957" i="3"/>
  <c r="AE3958" i="3"/>
  <c r="AE3959" i="3"/>
  <c r="AE3960" i="3"/>
  <c r="AE3961" i="3"/>
  <c r="AE3962" i="3"/>
  <c r="AE3963" i="3"/>
  <c r="AE3964" i="3"/>
  <c r="AE3965" i="3"/>
  <c r="AE3966" i="3"/>
  <c r="AE3967" i="3"/>
  <c r="AE3968" i="3"/>
  <c r="AE3969" i="3"/>
  <c r="AE3970" i="3"/>
  <c r="AE3971" i="3"/>
  <c r="AE3972" i="3"/>
  <c r="AE3973" i="3"/>
  <c r="AE3974" i="3"/>
  <c r="AE3975" i="3"/>
  <c r="AE3976" i="3"/>
  <c r="AE3977" i="3"/>
  <c r="AE3978" i="3"/>
  <c r="AE3979" i="3"/>
  <c r="AE3980" i="3"/>
  <c r="AE3981" i="3"/>
  <c r="AE3982" i="3"/>
  <c r="AE3983" i="3"/>
  <c r="AE3984" i="3"/>
  <c r="AE3985" i="3"/>
  <c r="AE3986" i="3"/>
  <c r="AE3987" i="3"/>
  <c r="AE3988" i="3"/>
  <c r="AE3989" i="3"/>
  <c r="AE3990" i="3"/>
  <c r="AE3991" i="3"/>
  <c r="AE3992" i="3"/>
  <c r="AE3993" i="3"/>
  <c r="AE3994" i="3"/>
  <c r="AE3995" i="3"/>
  <c r="AE3996" i="3"/>
  <c r="AE3997" i="3"/>
  <c r="AE3998" i="3"/>
  <c r="AE3999" i="3"/>
  <c r="AE4000" i="3"/>
  <c r="AE4001" i="3"/>
  <c r="AE4002" i="3"/>
  <c r="AE4003" i="3"/>
  <c r="AE4004" i="3"/>
  <c r="AE4005" i="3"/>
  <c r="AE4006" i="3"/>
  <c r="AE4007" i="3"/>
  <c r="AE4008" i="3"/>
  <c r="AE4009" i="3"/>
  <c r="AE4010" i="3"/>
  <c r="AE4011" i="3"/>
  <c r="AE4012" i="3"/>
  <c r="AE4013" i="3"/>
  <c r="AE4014" i="3"/>
  <c r="AE4015" i="3"/>
  <c r="AE4016" i="3"/>
  <c r="AE4017" i="3"/>
  <c r="AE4018" i="3"/>
  <c r="AE4019" i="3"/>
  <c r="AE4020" i="3"/>
  <c r="AE4021" i="3"/>
  <c r="AE4022" i="3"/>
  <c r="AE4023" i="3"/>
  <c r="AE4024" i="3"/>
  <c r="AE4025" i="3"/>
  <c r="AE4026" i="3"/>
  <c r="AE4027" i="3"/>
  <c r="AE4028" i="3"/>
  <c r="AE4029" i="3"/>
  <c r="AE4030" i="3"/>
  <c r="AE4031" i="3"/>
  <c r="AE4032" i="3"/>
  <c r="AE4033" i="3"/>
  <c r="AE4034" i="3"/>
  <c r="AE4035" i="3"/>
  <c r="AE4036" i="3"/>
  <c r="AE4037" i="3"/>
  <c r="AE4038" i="3"/>
  <c r="AE4039" i="3"/>
  <c r="AE4040" i="3"/>
  <c r="AE4041" i="3"/>
  <c r="AE4042" i="3"/>
  <c r="AE4043" i="3"/>
  <c r="AE4044" i="3"/>
  <c r="AE4045" i="3"/>
  <c r="AE4046" i="3"/>
  <c r="AE4047" i="3"/>
  <c r="AE4048" i="3"/>
  <c r="AE4049" i="3"/>
  <c r="AE4050" i="3"/>
  <c r="AE4051" i="3"/>
  <c r="AE4052" i="3"/>
  <c r="AE4053" i="3"/>
  <c r="AE4054" i="3"/>
  <c r="AE4055" i="3"/>
  <c r="AE4056" i="3"/>
  <c r="AE4057" i="3"/>
  <c r="AE4058" i="3"/>
  <c r="AE4059" i="3"/>
  <c r="AE4060" i="3"/>
  <c r="AE4061" i="3"/>
  <c r="AE4062" i="3"/>
  <c r="AE4063" i="3"/>
  <c r="AE4064" i="3"/>
  <c r="AE4065" i="3"/>
  <c r="AE4066" i="3"/>
  <c r="AE4067" i="3"/>
  <c r="AE4068" i="3"/>
  <c r="AE4069" i="3"/>
  <c r="AE4070" i="3"/>
  <c r="AE4071" i="3"/>
  <c r="AE4072" i="3"/>
  <c r="AE4073" i="3"/>
  <c r="AE4074" i="3"/>
  <c r="AE4075" i="3"/>
  <c r="AE4076" i="3"/>
  <c r="AE4077" i="3"/>
  <c r="AE4078" i="3"/>
  <c r="AE4079" i="3"/>
  <c r="AE4080" i="3"/>
  <c r="AE4081" i="3"/>
  <c r="AE4082" i="3"/>
  <c r="AE4083" i="3"/>
  <c r="AE4084" i="3"/>
  <c r="AE4085" i="3"/>
  <c r="AE4086" i="3"/>
  <c r="AE4087" i="3"/>
  <c r="AE4088" i="3"/>
  <c r="AE4089" i="3"/>
  <c r="AE4090" i="3"/>
  <c r="AE4091" i="3"/>
  <c r="AE4092" i="3"/>
  <c r="AE4093" i="3"/>
  <c r="AE4094" i="3"/>
  <c r="AE4095" i="3"/>
  <c r="AE4096" i="3"/>
  <c r="AE4097" i="3"/>
  <c r="AE4098" i="3"/>
  <c r="AE4099" i="3"/>
  <c r="AE4100" i="3"/>
  <c r="AE4101" i="3"/>
  <c r="AE4102" i="3"/>
  <c r="AE4103" i="3"/>
  <c r="AE4104" i="3"/>
  <c r="AE4105" i="3"/>
  <c r="AE4106" i="3"/>
  <c r="AE4107" i="3"/>
  <c r="AE4108" i="3"/>
  <c r="AE4109" i="3"/>
  <c r="AE4110" i="3"/>
  <c r="AE4111" i="3"/>
  <c r="AE4112" i="3"/>
  <c r="AE4113" i="3"/>
  <c r="AE4114" i="3"/>
  <c r="AE4115" i="3"/>
  <c r="AE4116" i="3"/>
  <c r="AE4117" i="3"/>
  <c r="AE4118" i="3"/>
  <c r="AE4119" i="3"/>
  <c r="AE4120" i="3"/>
  <c r="AE4121" i="3"/>
  <c r="AE4122" i="3"/>
  <c r="AE4123" i="3"/>
  <c r="AE4124" i="3"/>
  <c r="AE4125" i="3"/>
  <c r="AE4126" i="3"/>
  <c r="AE4127" i="3"/>
  <c r="AE4128" i="3"/>
  <c r="AE4129" i="3"/>
  <c r="AE4130" i="3"/>
  <c r="AE4131" i="3"/>
  <c r="AE4132" i="3"/>
  <c r="AE4133" i="3"/>
  <c r="AE4134" i="3"/>
  <c r="AE4135" i="3"/>
  <c r="AE4136" i="3"/>
  <c r="AE4137" i="3"/>
  <c r="AE4138" i="3"/>
  <c r="AE4139" i="3"/>
  <c r="AE4140" i="3"/>
  <c r="AE4141" i="3"/>
  <c r="AE4142" i="3"/>
  <c r="AE4143" i="3"/>
  <c r="AE4144" i="3"/>
  <c r="AE4145" i="3"/>
  <c r="AE4146" i="3"/>
  <c r="AE4147" i="3"/>
  <c r="AE4148" i="3"/>
  <c r="AE4149" i="3"/>
  <c r="AE4150" i="3"/>
  <c r="AE4151" i="3"/>
  <c r="AE4152" i="3"/>
  <c r="AE4153" i="3"/>
  <c r="AE4154" i="3"/>
  <c r="AE4155" i="3"/>
  <c r="AE4156" i="3"/>
  <c r="AE4157" i="3"/>
  <c r="AE4158" i="3"/>
  <c r="AE4159" i="3"/>
  <c r="AE4160" i="3"/>
  <c r="AE4161" i="3"/>
  <c r="AE4162" i="3"/>
  <c r="AE4163" i="3"/>
  <c r="AE4164" i="3"/>
  <c r="AE4165" i="3"/>
  <c r="AE4166" i="3"/>
  <c r="AE4167" i="3"/>
  <c r="AE4168" i="3"/>
  <c r="AE4169" i="3"/>
  <c r="AE4170" i="3"/>
  <c r="AE4171" i="3"/>
  <c r="AE4172" i="3"/>
  <c r="AE4173" i="3"/>
  <c r="AE4174" i="3"/>
  <c r="AE4175" i="3"/>
  <c r="AE4176" i="3"/>
  <c r="AE4177" i="3"/>
  <c r="AE4178" i="3"/>
  <c r="AE4179" i="3"/>
  <c r="AE4180" i="3"/>
  <c r="AE4181" i="3"/>
  <c r="AE4182" i="3"/>
  <c r="AE4183" i="3"/>
  <c r="AE4184" i="3"/>
  <c r="AE4185" i="3"/>
  <c r="AE4186" i="3"/>
  <c r="AE4187" i="3"/>
  <c r="AE4188" i="3"/>
  <c r="AE4189" i="3"/>
  <c r="AE4190" i="3"/>
  <c r="AE4191" i="3"/>
  <c r="AE4192" i="3"/>
  <c r="AE4193" i="3"/>
  <c r="AE4194" i="3"/>
  <c r="AE4195" i="3"/>
  <c r="AE4196" i="3"/>
  <c r="AE4197" i="3"/>
  <c r="AE4198" i="3"/>
  <c r="AE4199" i="3"/>
  <c r="AE4200" i="3"/>
  <c r="AE4201" i="3"/>
  <c r="AE4202" i="3"/>
  <c r="AE4203" i="3"/>
  <c r="AE4204" i="3"/>
  <c r="AE4205" i="3"/>
  <c r="AE4206" i="3"/>
  <c r="AE4207" i="3"/>
  <c r="AE4208" i="3"/>
  <c r="AE4209" i="3"/>
  <c r="AE4210" i="3"/>
  <c r="AE4211" i="3"/>
  <c r="AE4212" i="3"/>
  <c r="AE4213" i="3"/>
  <c r="AE4214" i="3"/>
  <c r="AE4215" i="3"/>
  <c r="AE4216" i="3"/>
  <c r="AE4217" i="3"/>
  <c r="AE4218" i="3"/>
  <c r="AE4219" i="3"/>
  <c r="AE4220" i="3"/>
  <c r="AE4221" i="3"/>
  <c r="AE4222" i="3"/>
  <c r="AE4223" i="3"/>
  <c r="AE4224" i="3"/>
  <c r="AE4225" i="3"/>
  <c r="AE4226" i="3"/>
  <c r="AE4227" i="3"/>
  <c r="AE4228" i="3"/>
  <c r="AE4229" i="3"/>
  <c r="AE4230" i="3"/>
  <c r="AE4231" i="3"/>
  <c r="AE4232" i="3"/>
  <c r="AE4233" i="3"/>
  <c r="AE4234" i="3"/>
  <c r="AE4235" i="3"/>
  <c r="AE4236" i="3"/>
  <c r="AE4237" i="3"/>
  <c r="AE4238" i="3"/>
  <c r="AE4239" i="3"/>
  <c r="AE4240" i="3"/>
  <c r="AE4241" i="3"/>
  <c r="AE4242" i="3"/>
  <c r="AE4243" i="3"/>
  <c r="AE4244" i="3"/>
  <c r="AE4245" i="3"/>
  <c r="AE4246" i="3"/>
  <c r="AE4247" i="3"/>
  <c r="AE4248" i="3"/>
  <c r="AE4249" i="3"/>
  <c r="AE4250" i="3"/>
  <c r="AE4251" i="3"/>
  <c r="AE4252" i="3"/>
  <c r="AE4253" i="3"/>
  <c r="AE4254" i="3"/>
  <c r="AE4255" i="3"/>
  <c r="AE4256" i="3"/>
  <c r="AE4257" i="3"/>
  <c r="AE4258" i="3"/>
  <c r="AE4259" i="3"/>
  <c r="AE4260" i="3"/>
  <c r="AE4261" i="3"/>
  <c r="AE4262" i="3"/>
  <c r="AE4263" i="3"/>
  <c r="AE4264" i="3"/>
  <c r="AE4265" i="3"/>
  <c r="AE4266" i="3"/>
  <c r="AE4267" i="3"/>
  <c r="AE4268" i="3"/>
  <c r="AE4269" i="3"/>
  <c r="AE4270" i="3"/>
  <c r="AE4271" i="3"/>
  <c r="AE4272" i="3"/>
  <c r="AE4273" i="3"/>
  <c r="AE4274" i="3"/>
  <c r="AE4275" i="3"/>
  <c r="AE4276" i="3"/>
  <c r="AE4277" i="3"/>
  <c r="AE4278" i="3"/>
  <c r="AE4279" i="3"/>
  <c r="AE4280" i="3"/>
  <c r="AE4281" i="3"/>
  <c r="AE4282" i="3"/>
  <c r="AE4283" i="3"/>
  <c r="AE4284" i="3"/>
  <c r="AE4285" i="3"/>
  <c r="AE4286" i="3"/>
  <c r="AE4287" i="3"/>
  <c r="AE4288" i="3"/>
  <c r="AE4289" i="3"/>
  <c r="AE4290" i="3"/>
  <c r="AE4291" i="3"/>
  <c r="AE4292" i="3"/>
  <c r="AE4293" i="3"/>
  <c r="AE4294" i="3"/>
  <c r="AE4295" i="3"/>
  <c r="AE4296" i="3"/>
  <c r="AE4297" i="3"/>
  <c r="AE4298" i="3"/>
  <c r="AE4299" i="3"/>
  <c r="AE4300" i="3"/>
  <c r="AE4301" i="3"/>
  <c r="AE4302" i="3"/>
  <c r="AE4303" i="3"/>
  <c r="AE4304" i="3"/>
  <c r="AE4305" i="3"/>
  <c r="AE4306" i="3"/>
  <c r="AE4307" i="3"/>
  <c r="AE4308" i="3"/>
  <c r="AE4309" i="3"/>
  <c r="AE4310" i="3"/>
  <c r="AE4311" i="3"/>
  <c r="AE4312" i="3"/>
  <c r="AE4313" i="3"/>
  <c r="AE4314" i="3"/>
  <c r="AE4315" i="3"/>
  <c r="AE4316" i="3"/>
  <c r="AE4317" i="3"/>
  <c r="AE4318" i="3"/>
  <c r="AE4319" i="3"/>
  <c r="AE4320" i="3"/>
  <c r="AE4321" i="3"/>
  <c r="AE4322" i="3"/>
  <c r="AE4323" i="3"/>
  <c r="AE4324" i="3"/>
  <c r="AE4325" i="3"/>
  <c r="AE4326" i="3"/>
  <c r="AE4327" i="3"/>
  <c r="AE4328" i="3"/>
  <c r="AE4329" i="3"/>
  <c r="AE4330" i="3"/>
  <c r="AE4331" i="3"/>
  <c r="AE4332" i="3"/>
  <c r="AE4333" i="3"/>
  <c r="AE4334" i="3"/>
  <c r="AE4335" i="3"/>
  <c r="AE4336" i="3"/>
  <c r="AE4337" i="3"/>
  <c r="AE4338" i="3"/>
  <c r="AE4339" i="3"/>
  <c r="AE4340" i="3"/>
  <c r="AE4341" i="3"/>
  <c r="AE4342" i="3"/>
  <c r="AE4343" i="3"/>
  <c r="AE4344" i="3"/>
  <c r="AE4345" i="3"/>
  <c r="AE4346" i="3"/>
  <c r="AE4347" i="3"/>
  <c r="AE4348" i="3"/>
  <c r="AE4349" i="3"/>
  <c r="AE4350" i="3"/>
  <c r="AE4351" i="3"/>
  <c r="AE4352" i="3"/>
  <c r="AE4353" i="3"/>
  <c r="AE4354" i="3"/>
  <c r="AE4355" i="3"/>
  <c r="AE4356" i="3"/>
  <c r="AE4357" i="3"/>
  <c r="AE4358" i="3"/>
  <c r="AE4359" i="3"/>
  <c r="AE4360" i="3"/>
  <c r="AE4361" i="3"/>
  <c r="AE4362" i="3"/>
  <c r="AE4363" i="3"/>
  <c r="AE4364" i="3"/>
  <c r="AE4365" i="3"/>
  <c r="AE4366" i="3"/>
  <c r="AE4367" i="3"/>
  <c r="AE4368" i="3"/>
  <c r="AE4369" i="3"/>
  <c r="AE4370" i="3"/>
  <c r="AE4371" i="3"/>
  <c r="AE4372" i="3"/>
  <c r="AE4373" i="3"/>
  <c r="AE4374" i="3"/>
  <c r="AE4375" i="3"/>
  <c r="AE4376" i="3"/>
  <c r="AE4377" i="3"/>
  <c r="AE4378" i="3"/>
  <c r="AE4379" i="3"/>
  <c r="AE4380" i="3"/>
  <c r="AE4381" i="3"/>
  <c r="AE4382" i="3"/>
  <c r="AE4383" i="3"/>
  <c r="AE4384" i="3"/>
  <c r="AE4385" i="3"/>
  <c r="AE4386" i="3"/>
  <c r="AE4387" i="3"/>
  <c r="AE4388" i="3"/>
  <c r="AE4389" i="3"/>
  <c r="AE4390" i="3"/>
  <c r="AE4391" i="3"/>
  <c r="AE4392" i="3"/>
  <c r="AE4393" i="3"/>
  <c r="AE4394" i="3"/>
  <c r="AE4395" i="3"/>
  <c r="AE4396" i="3"/>
  <c r="AE4397" i="3"/>
  <c r="AE4398" i="3"/>
  <c r="AE4399" i="3"/>
  <c r="AE4400" i="3"/>
  <c r="AE4401" i="3"/>
  <c r="AE4402" i="3"/>
  <c r="AE4403" i="3"/>
  <c r="AE4404" i="3"/>
  <c r="AE4405" i="3"/>
  <c r="AE4406" i="3"/>
  <c r="AE4407" i="3"/>
  <c r="AE4408" i="3"/>
  <c r="AE4409" i="3"/>
  <c r="AE4410" i="3"/>
  <c r="AE4411" i="3"/>
  <c r="AE4412" i="3"/>
  <c r="AE4413" i="3"/>
  <c r="AE4414" i="3"/>
  <c r="AE4415" i="3"/>
  <c r="AE4416" i="3"/>
  <c r="AE4417" i="3"/>
  <c r="AE4418" i="3"/>
  <c r="AE4419" i="3"/>
  <c r="AE4420" i="3"/>
  <c r="AE4421" i="3"/>
  <c r="AE4422" i="3"/>
  <c r="AE4423" i="3"/>
  <c r="AE4424" i="3"/>
  <c r="AE4425" i="3"/>
  <c r="AE4426" i="3"/>
  <c r="AE4427" i="3"/>
  <c r="AE4428" i="3"/>
  <c r="AE4429" i="3"/>
  <c r="AE4430" i="3"/>
  <c r="AE4431" i="3"/>
  <c r="AE4432" i="3"/>
  <c r="AE4433" i="3"/>
  <c r="AE4434" i="3"/>
  <c r="AE4435" i="3"/>
  <c r="AE4436" i="3"/>
  <c r="AE4437" i="3"/>
  <c r="AE4438" i="3"/>
  <c r="AE4439" i="3"/>
  <c r="AE4440" i="3"/>
  <c r="AE4441" i="3"/>
  <c r="AE4442" i="3"/>
  <c r="AE4443" i="3"/>
  <c r="AE4444" i="3"/>
  <c r="AE4445" i="3"/>
  <c r="AE4446" i="3"/>
  <c r="AE4447" i="3"/>
  <c r="AE4448" i="3"/>
  <c r="AE4449" i="3"/>
  <c r="AE4450" i="3"/>
  <c r="AE4451" i="3"/>
  <c r="AE4452" i="3"/>
  <c r="AE4453" i="3"/>
  <c r="AE4454" i="3"/>
  <c r="AE4455" i="3"/>
  <c r="AE4456" i="3"/>
  <c r="AE4457" i="3"/>
  <c r="AE4458" i="3"/>
  <c r="AE4459" i="3"/>
  <c r="AE4460" i="3"/>
  <c r="AE4461" i="3"/>
  <c r="AE4462" i="3"/>
  <c r="AE4463" i="3"/>
  <c r="AE4464" i="3"/>
  <c r="AE4465" i="3"/>
  <c r="AE4466" i="3"/>
  <c r="AE4467" i="3"/>
  <c r="AE4468" i="3"/>
  <c r="AE4469" i="3"/>
  <c r="AE4470" i="3"/>
  <c r="AE4471" i="3"/>
  <c r="AE4472" i="3"/>
  <c r="AE4473" i="3"/>
  <c r="AE4474" i="3"/>
  <c r="AE4475" i="3"/>
  <c r="AE4476" i="3"/>
  <c r="AE4477" i="3"/>
  <c r="AE4478" i="3"/>
  <c r="AE4479" i="3"/>
  <c r="AE4480" i="3"/>
  <c r="AE4481" i="3"/>
  <c r="AE4482" i="3"/>
  <c r="AE4483" i="3"/>
  <c r="AE4484" i="3"/>
  <c r="AE4485" i="3"/>
  <c r="AE4486" i="3"/>
  <c r="AE4487" i="3"/>
  <c r="AE4488" i="3"/>
  <c r="AE4489" i="3"/>
  <c r="AE4490" i="3"/>
  <c r="AE4491" i="3"/>
  <c r="AE4492" i="3"/>
  <c r="AE4493" i="3"/>
  <c r="AE4494" i="3"/>
  <c r="AE4495" i="3"/>
  <c r="AE4496" i="3"/>
  <c r="AE4497" i="3"/>
  <c r="AE4498" i="3"/>
  <c r="AE4499" i="3"/>
  <c r="AE4500" i="3"/>
  <c r="AE4501" i="3"/>
  <c r="AE4502" i="3"/>
  <c r="AE4503" i="3"/>
  <c r="AE4504" i="3"/>
  <c r="AE4505" i="3"/>
  <c r="AE4506" i="3"/>
  <c r="AE4507" i="3"/>
  <c r="AE4508" i="3"/>
  <c r="AE4509" i="3"/>
  <c r="AE4510" i="3"/>
  <c r="AE4511" i="3"/>
  <c r="AE4512" i="3"/>
  <c r="AE4513" i="3"/>
  <c r="AE4514" i="3"/>
  <c r="AE4515" i="3"/>
  <c r="AE4516" i="3"/>
  <c r="AE4517" i="3"/>
  <c r="AE4518" i="3"/>
  <c r="AE4519" i="3"/>
  <c r="AE4520" i="3"/>
  <c r="AE4521" i="3"/>
  <c r="AE4522" i="3"/>
  <c r="AE4523" i="3"/>
  <c r="AE4524" i="3"/>
  <c r="AE4525" i="3"/>
  <c r="AE4526" i="3"/>
  <c r="AE4527" i="3"/>
  <c r="AE4528" i="3"/>
  <c r="AE4529" i="3"/>
  <c r="AE4530" i="3"/>
  <c r="AE4531" i="3"/>
  <c r="AE4532" i="3"/>
  <c r="AE4533" i="3"/>
  <c r="AE4534" i="3"/>
  <c r="AE4535" i="3"/>
  <c r="AE4536" i="3"/>
  <c r="AE4537" i="3"/>
  <c r="AE4538" i="3"/>
  <c r="AE4539" i="3"/>
  <c r="AE4540" i="3"/>
  <c r="AE4541" i="3"/>
  <c r="AE4542" i="3"/>
  <c r="AE4543" i="3"/>
  <c r="AE4544" i="3"/>
  <c r="AE4545" i="3"/>
  <c r="AE4546" i="3"/>
  <c r="AE4547" i="3"/>
  <c r="AE4548" i="3"/>
  <c r="AE4549" i="3"/>
  <c r="AE4550" i="3"/>
  <c r="AE4551" i="3"/>
  <c r="AE4552" i="3"/>
  <c r="AE4553" i="3"/>
  <c r="AE4554" i="3"/>
  <c r="AE4555" i="3"/>
  <c r="AE4556" i="3"/>
  <c r="AE4557" i="3"/>
  <c r="AE4558" i="3"/>
  <c r="AE4559" i="3"/>
  <c r="AE4560" i="3"/>
  <c r="AE4561" i="3"/>
  <c r="AE4562" i="3"/>
  <c r="AE4563" i="3"/>
  <c r="AE4564" i="3"/>
  <c r="AE4565" i="3"/>
  <c r="AE4566" i="3"/>
  <c r="AE4567" i="3"/>
  <c r="AE4568" i="3"/>
  <c r="AE4569" i="3"/>
  <c r="AE4570" i="3"/>
  <c r="AE4571" i="3"/>
  <c r="AE4572" i="3"/>
  <c r="AE4573" i="3"/>
  <c r="AE4574" i="3"/>
  <c r="AE4575" i="3"/>
  <c r="AE4576" i="3"/>
  <c r="AE4577" i="3"/>
  <c r="AE4578" i="3"/>
  <c r="AE4579" i="3"/>
  <c r="AE4580" i="3"/>
  <c r="AE4581" i="3"/>
  <c r="AE4582" i="3"/>
  <c r="AE4583" i="3"/>
  <c r="AE4584" i="3"/>
  <c r="AE4585" i="3"/>
  <c r="AE4586" i="3"/>
  <c r="AE4587" i="3"/>
  <c r="AE4588" i="3"/>
  <c r="AE4589" i="3"/>
  <c r="AE4590" i="3"/>
  <c r="AE4591" i="3"/>
  <c r="AE4592" i="3"/>
  <c r="AE4593" i="3"/>
  <c r="AE4594" i="3"/>
  <c r="AE4595" i="3"/>
  <c r="AE4596" i="3"/>
  <c r="AE4597" i="3"/>
  <c r="AE4598" i="3"/>
  <c r="AE4599" i="3"/>
  <c r="AE4600" i="3"/>
  <c r="AE4601" i="3"/>
  <c r="AE4602" i="3"/>
  <c r="AE4603" i="3"/>
  <c r="AE4604" i="3"/>
  <c r="AE4605" i="3"/>
  <c r="AE4606" i="3"/>
  <c r="AE4607" i="3"/>
  <c r="AE4608" i="3"/>
  <c r="AE4609" i="3"/>
  <c r="AE4610" i="3"/>
  <c r="AE4611" i="3"/>
  <c r="AE4612" i="3"/>
  <c r="AE4613" i="3"/>
  <c r="AE4614" i="3"/>
  <c r="AE4615" i="3"/>
  <c r="AE4616" i="3"/>
  <c r="AE4617" i="3"/>
  <c r="AE4618" i="3"/>
  <c r="AE4619" i="3"/>
  <c r="AE4620" i="3"/>
  <c r="AE4621" i="3"/>
  <c r="AE4622" i="3"/>
  <c r="AE4623" i="3"/>
  <c r="AE4624" i="3"/>
  <c r="AE4625" i="3"/>
  <c r="AE4626" i="3"/>
  <c r="AE4627" i="3"/>
  <c r="AE4628" i="3"/>
  <c r="AE4629" i="3"/>
  <c r="AE4630" i="3"/>
  <c r="AE4631" i="3"/>
  <c r="AE4632" i="3"/>
  <c r="AE4633" i="3"/>
  <c r="AE4634" i="3"/>
  <c r="AE4635" i="3"/>
  <c r="AE4636" i="3"/>
  <c r="AE4637" i="3"/>
  <c r="AE4638" i="3"/>
  <c r="AE4639" i="3"/>
  <c r="AE4640" i="3"/>
  <c r="AE4641" i="3"/>
  <c r="AE4642" i="3"/>
  <c r="AE4643" i="3"/>
  <c r="AE4644" i="3"/>
  <c r="AE4645" i="3"/>
  <c r="AE4646" i="3"/>
  <c r="AE4647" i="3"/>
  <c r="AE4648" i="3"/>
  <c r="AE4649" i="3"/>
  <c r="AE4650" i="3"/>
  <c r="AE4651" i="3"/>
  <c r="AE4652" i="3"/>
  <c r="AE4653" i="3"/>
  <c r="AE4654" i="3"/>
  <c r="AE4655" i="3"/>
  <c r="AE4656" i="3"/>
  <c r="AE4657" i="3"/>
  <c r="AE4658" i="3"/>
  <c r="AE4659" i="3"/>
  <c r="AE4660" i="3"/>
  <c r="AE4661" i="3"/>
  <c r="AE4662" i="3"/>
  <c r="AE4663" i="3"/>
  <c r="AE4664" i="3"/>
  <c r="AE4665" i="3"/>
  <c r="AE4666" i="3"/>
  <c r="AE4667" i="3"/>
  <c r="AE4668" i="3"/>
  <c r="AE4669" i="3"/>
  <c r="AE4670" i="3"/>
  <c r="AE4671" i="3"/>
  <c r="AE4672" i="3"/>
  <c r="AE4673" i="3"/>
  <c r="AE4674" i="3"/>
  <c r="AE4675" i="3"/>
  <c r="AE4676" i="3"/>
  <c r="AE4677" i="3"/>
  <c r="AE4678" i="3"/>
  <c r="AE4679" i="3"/>
  <c r="AE4680" i="3"/>
  <c r="AE4681" i="3"/>
  <c r="AE4682" i="3"/>
  <c r="AE4683" i="3"/>
  <c r="AE4684" i="3"/>
  <c r="AE4685" i="3"/>
  <c r="AE4686" i="3"/>
  <c r="AE4687" i="3"/>
  <c r="AE4688" i="3"/>
  <c r="AE4689" i="3"/>
  <c r="AE4690" i="3"/>
  <c r="AE4691" i="3"/>
  <c r="AE4692" i="3"/>
  <c r="AE4693" i="3"/>
  <c r="AE4694" i="3"/>
  <c r="AE4695" i="3"/>
  <c r="AE4696" i="3"/>
  <c r="AE4697" i="3"/>
  <c r="AE4698" i="3"/>
  <c r="AE4699" i="3"/>
  <c r="AE4700" i="3"/>
  <c r="AE4701" i="3"/>
  <c r="AE4702" i="3"/>
  <c r="AE4703" i="3"/>
  <c r="AE4704" i="3"/>
  <c r="AE4705" i="3"/>
  <c r="AE4706" i="3"/>
  <c r="AE4707" i="3"/>
  <c r="AE4708" i="3"/>
  <c r="AE4709" i="3"/>
  <c r="AE4710" i="3"/>
  <c r="AE4711" i="3"/>
  <c r="AE4712" i="3"/>
  <c r="AE4713" i="3"/>
  <c r="AE4714" i="3"/>
  <c r="AE4715" i="3"/>
  <c r="AE4716" i="3"/>
  <c r="AE4717" i="3"/>
  <c r="AE4718" i="3"/>
  <c r="AE4719" i="3"/>
  <c r="AE4720" i="3"/>
  <c r="AE4721" i="3"/>
  <c r="AE4722" i="3"/>
  <c r="AE4723" i="3"/>
  <c r="AE4724" i="3"/>
  <c r="AE4725" i="3"/>
  <c r="AE4726" i="3"/>
  <c r="AE4727" i="3"/>
  <c r="AE4728" i="3"/>
  <c r="AE4729" i="3"/>
  <c r="AE4730" i="3"/>
  <c r="AE4731" i="3"/>
  <c r="AE4732" i="3"/>
  <c r="AE4733" i="3"/>
  <c r="AE4734" i="3"/>
  <c r="AE4735" i="3"/>
  <c r="AE4736" i="3"/>
  <c r="AE4737" i="3"/>
  <c r="AE4738" i="3"/>
  <c r="AE4739" i="3"/>
  <c r="AE4740" i="3"/>
  <c r="AE4741" i="3"/>
  <c r="AE4742" i="3"/>
  <c r="AE4743" i="3"/>
  <c r="AE4744" i="3"/>
  <c r="AE4745" i="3"/>
  <c r="AE4746" i="3"/>
  <c r="AE4747" i="3"/>
  <c r="AE4748" i="3"/>
  <c r="AE4749" i="3"/>
  <c r="AE4750" i="3"/>
  <c r="AE4751" i="3"/>
  <c r="AE4752" i="3"/>
  <c r="AE4753" i="3"/>
  <c r="AE4754" i="3"/>
  <c r="AE4755" i="3"/>
  <c r="AE4756" i="3"/>
  <c r="AE4757" i="3"/>
  <c r="AE4758" i="3"/>
  <c r="AE4759" i="3"/>
  <c r="AE4760" i="3"/>
  <c r="AE4761" i="3"/>
  <c r="AE4762" i="3"/>
  <c r="AE4763" i="3"/>
  <c r="AE4764" i="3"/>
  <c r="AE4765" i="3"/>
  <c r="AE4766" i="3"/>
  <c r="AE4767" i="3"/>
  <c r="AE4768" i="3"/>
  <c r="AE4769" i="3"/>
  <c r="AE4770" i="3"/>
  <c r="AE4771" i="3"/>
  <c r="AE4772" i="3"/>
  <c r="AE4773" i="3"/>
  <c r="AE4774" i="3"/>
  <c r="AE4775" i="3"/>
  <c r="AE4776" i="3"/>
  <c r="AE4777" i="3"/>
  <c r="AE4778" i="3"/>
  <c r="AE4779" i="3"/>
  <c r="AE4780" i="3"/>
  <c r="AE4781" i="3"/>
  <c r="AE4782" i="3"/>
  <c r="AE4783" i="3"/>
  <c r="AE4784" i="3"/>
  <c r="AE4785" i="3"/>
  <c r="AE4786" i="3"/>
  <c r="AE4787" i="3"/>
  <c r="AE4788" i="3"/>
  <c r="AE4789" i="3"/>
  <c r="AE4790" i="3"/>
  <c r="AE4791" i="3"/>
  <c r="AE4792" i="3"/>
  <c r="AE4793" i="3"/>
  <c r="AE4794" i="3"/>
  <c r="AE4795" i="3"/>
  <c r="AE4796" i="3"/>
  <c r="AE4797" i="3"/>
  <c r="AE4798" i="3"/>
  <c r="AE4799" i="3"/>
  <c r="AE4800" i="3"/>
  <c r="AE4801" i="3"/>
  <c r="AE4802" i="3"/>
  <c r="AE4803" i="3"/>
  <c r="AE4804" i="3"/>
  <c r="AE4805" i="3"/>
  <c r="AE4806" i="3"/>
  <c r="AE4807" i="3"/>
  <c r="AE4808" i="3"/>
  <c r="AE4809" i="3"/>
  <c r="AE4810" i="3"/>
  <c r="AE4811" i="3"/>
  <c r="AE4812" i="3"/>
  <c r="AE4813" i="3"/>
  <c r="AE4814" i="3"/>
  <c r="AE4815" i="3"/>
  <c r="AE4816" i="3"/>
  <c r="AE4817" i="3"/>
  <c r="AE4818" i="3"/>
  <c r="AE4819" i="3"/>
  <c r="AE4820" i="3"/>
  <c r="AE4821" i="3"/>
  <c r="AE4822" i="3"/>
  <c r="AE4823" i="3"/>
  <c r="AE4824" i="3"/>
  <c r="AE4825" i="3"/>
  <c r="AE4826" i="3"/>
  <c r="AE4827" i="3"/>
  <c r="AE4828" i="3"/>
  <c r="AE4829" i="3"/>
  <c r="AE4830" i="3"/>
  <c r="AE4831" i="3"/>
  <c r="AE4832" i="3"/>
  <c r="AE4833" i="3"/>
  <c r="AE4834" i="3"/>
  <c r="AE4835" i="3"/>
  <c r="AE4836" i="3"/>
  <c r="AE4837" i="3"/>
  <c r="AE4838" i="3"/>
  <c r="AE4839" i="3"/>
  <c r="AE4840" i="3"/>
  <c r="AE4841" i="3"/>
  <c r="AE4842" i="3"/>
  <c r="AE4843" i="3"/>
  <c r="AE4844" i="3"/>
  <c r="AE4845" i="3"/>
  <c r="AE4846" i="3"/>
  <c r="AE4847" i="3"/>
  <c r="AE4848" i="3"/>
  <c r="AE4849" i="3"/>
  <c r="AE4850" i="3"/>
  <c r="AE4851" i="3"/>
  <c r="AE4852" i="3"/>
  <c r="AE4853" i="3"/>
  <c r="AE4854" i="3"/>
  <c r="AE4855" i="3"/>
  <c r="AE4856" i="3"/>
  <c r="AE4857" i="3"/>
  <c r="AE4858" i="3"/>
  <c r="AE4859" i="3"/>
  <c r="AE4860" i="3"/>
  <c r="AE4861" i="3"/>
  <c r="AE4862" i="3"/>
  <c r="AE4863" i="3"/>
  <c r="AE4864" i="3"/>
  <c r="AE4865" i="3"/>
  <c r="AE4866" i="3"/>
  <c r="AE4867" i="3"/>
  <c r="AE4868" i="3"/>
  <c r="AE4869" i="3"/>
  <c r="AE4870" i="3"/>
  <c r="AE4871" i="3"/>
  <c r="AE4872" i="3"/>
  <c r="AE4873" i="3"/>
  <c r="AE4874" i="3"/>
  <c r="AE4875" i="3"/>
  <c r="AE4876" i="3"/>
  <c r="AE4877" i="3"/>
  <c r="AE4878" i="3"/>
  <c r="AE4879" i="3"/>
  <c r="AE4880" i="3"/>
  <c r="AE4881" i="3"/>
  <c r="AE4882" i="3"/>
  <c r="AE4883" i="3"/>
  <c r="AE4884" i="3"/>
  <c r="AE4885" i="3"/>
  <c r="AE4886" i="3"/>
  <c r="AE4887" i="3"/>
  <c r="AE4888" i="3"/>
  <c r="AE4889" i="3"/>
  <c r="AE4890" i="3"/>
  <c r="AE4891" i="3"/>
  <c r="AE4892" i="3"/>
  <c r="AE4893" i="3"/>
  <c r="AE4894" i="3"/>
  <c r="AE4895" i="3"/>
  <c r="AE4896" i="3"/>
  <c r="AE4897" i="3"/>
  <c r="AE4898" i="3"/>
  <c r="AE4899" i="3"/>
  <c r="AE4900" i="3"/>
  <c r="AE4901" i="3"/>
  <c r="AE4902" i="3"/>
  <c r="AE4903" i="3"/>
  <c r="AE4904" i="3"/>
  <c r="AE4905" i="3"/>
  <c r="AE4906" i="3"/>
  <c r="AE4907" i="3"/>
  <c r="AE4908" i="3"/>
  <c r="AE4909" i="3"/>
  <c r="AE4910" i="3"/>
  <c r="AE4911" i="3"/>
  <c r="AE4912" i="3"/>
  <c r="AE4913" i="3"/>
  <c r="AE4914" i="3"/>
  <c r="AE4915" i="3"/>
  <c r="AE4916" i="3"/>
  <c r="AE4917" i="3"/>
  <c r="AE4918" i="3"/>
  <c r="AE4919" i="3"/>
  <c r="AE4920" i="3"/>
  <c r="AE4921" i="3"/>
  <c r="AE4922" i="3"/>
  <c r="AE4923" i="3"/>
  <c r="AE4924" i="3"/>
  <c r="AE4925" i="3"/>
  <c r="AE4926" i="3"/>
  <c r="AE4927" i="3"/>
  <c r="AE4928" i="3"/>
  <c r="AE4929" i="3"/>
  <c r="AE4930" i="3"/>
  <c r="AE4931" i="3"/>
  <c r="AE4932" i="3"/>
  <c r="AE4933" i="3"/>
  <c r="AE4934" i="3"/>
  <c r="AE4935" i="3"/>
  <c r="AE4936" i="3"/>
  <c r="AE4937" i="3"/>
  <c r="AE4938" i="3"/>
  <c r="AE4939" i="3"/>
  <c r="AE4940" i="3"/>
  <c r="AE4941" i="3"/>
  <c r="AE4942" i="3"/>
  <c r="AE4943" i="3"/>
  <c r="AE4944" i="3"/>
  <c r="AE4945" i="3"/>
  <c r="AE4946" i="3"/>
  <c r="AE4947" i="3"/>
  <c r="AE4948" i="3"/>
  <c r="AE4949" i="3"/>
  <c r="AE4950" i="3"/>
  <c r="AE4951" i="3"/>
  <c r="AE4952" i="3"/>
  <c r="AE4953" i="3"/>
  <c r="AE4954" i="3"/>
  <c r="AE4955" i="3"/>
  <c r="AE4956" i="3"/>
  <c r="AE4957" i="3"/>
  <c r="AE4958" i="3"/>
  <c r="AE4959" i="3"/>
  <c r="AE4960" i="3"/>
  <c r="AE4961" i="3"/>
  <c r="AE4962" i="3"/>
  <c r="AE4963" i="3"/>
  <c r="AE4964" i="3"/>
  <c r="AE4965" i="3"/>
  <c r="AE4966" i="3"/>
  <c r="AE4967" i="3"/>
  <c r="AE4968" i="3"/>
  <c r="AE4969" i="3"/>
  <c r="AE4970" i="3"/>
  <c r="AE4971" i="3"/>
  <c r="AE4972" i="3"/>
  <c r="AE4973" i="3"/>
  <c r="AE4974" i="3"/>
  <c r="AE4975" i="3"/>
  <c r="AE4976" i="3"/>
  <c r="AE4977" i="3"/>
  <c r="AE4978" i="3"/>
  <c r="AE4979" i="3"/>
  <c r="AE4980" i="3"/>
  <c r="AE4981" i="3"/>
  <c r="AE4982" i="3"/>
  <c r="AE4983" i="3"/>
  <c r="AE4984" i="3"/>
  <c r="AE4985" i="3"/>
  <c r="AE4986" i="3"/>
  <c r="AE4987" i="3"/>
  <c r="AE4988" i="3"/>
  <c r="AE4989" i="3"/>
  <c r="AE4990" i="3"/>
  <c r="AE4991" i="3"/>
  <c r="AE4992" i="3"/>
  <c r="AE4993" i="3"/>
  <c r="AE4994" i="3"/>
  <c r="AE4995" i="3"/>
  <c r="AE4996" i="3"/>
  <c r="AE4997" i="3"/>
  <c r="AE4998" i="3"/>
  <c r="AE4999" i="3"/>
  <c r="AE5000" i="3"/>
  <c r="AE5001" i="3"/>
  <c r="AE5002" i="3"/>
  <c r="AE5003" i="3"/>
  <c r="AE5004" i="3"/>
  <c r="AE5005" i="3"/>
  <c r="AE5006" i="3"/>
  <c r="AE5007" i="3"/>
  <c r="AE5008" i="3"/>
  <c r="AE5009" i="3"/>
  <c r="AE5010" i="3"/>
  <c r="AE5011" i="3"/>
  <c r="AE5012" i="3"/>
  <c r="AE5013" i="3"/>
  <c r="AE5014" i="3"/>
  <c r="AE5015" i="3"/>
  <c r="AE5016" i="3"/>
  <c r="AE5017" i="3"/>
  <c r="AE5018" i="3"/>
  <c r="AE5019" i="3"/>
  <c r="AE5020" i="3"/>
  <c r="AE5021" i="3"/>
  <c r="AE5022" i="3"/>
  <c r="AE5023" i="3"/>
  <c r="AE5024" i="3"/>
  <c r="AE5025" i="3"/>
  <c r="AE5026" i="3"/>
  <c r="AE5027" i="3"/>
  <c r="AE5028" i="3"/>
  <c r="AE5029" i="3"/>
  <c r="AE5030" i="3"/>
  <c r="AE5031" i="3"/>
  <c r="AE5032" i="3"/>
  <c r="AE5033" i="3"/>
  <c r="AE5034" i="3"/>
  <c r="AE5035" i="3"/>
  <c r="AE5036" i="3"/>
  <c r="AE5037" i="3"/>
  <c r="AE5038" i="3"/>
  <c r="AE5039" i="3"/>
  <c r="AE5040" i="3"/>
  <c r="AE5041" i="3"/>
  <c r="AE5042" i="3"/>
  <c r="AE5043" i="3"/>
  <c r="AE5044" i="3"/>
  <c r="AE5045" i="3"/>
  <c r="AE5046" i="3"/>
  <c r="AE5047" i="3"/>
  <c r="AE5048" i="3"/>
  <c r="AE5049" i="3"/>
  <c r="AE5050" i="3"/>
  <c r="AE5051" i="3"/>
  <c r="AE5052" i="3"/>
  <c r="AE5053" i="3"/>
  <c r="AE5054" i="3"/>
  <c r="AE5055" i="3"/>
  <c r="AE5056" i="3"/>
  <c r="AE5057" i="3"/>
  <c r="AE5058" i="3"/>
  <c r="AE5059" i="3"/>
  <c r="AE5060" i="3"/>
  <c r="AE5061" i="3"/>
  <c r="AE5062" i="3"/>
  <c r="AE5063" i="3"/>
  <c r="AE5064" i="3"/>
  <c r="AE5065" i="3"/>
  <c r="AE5066" i="3"/>
  <c r="AE5067" i="3"/>
  <c r="AE5068" i="3"/>
  <c r="AE5069" i="3"/>
  <c r="AE5070" i="3"/>
  <c r="AE5071" i="3"/>
  <c r="AE5072" i="3"/>
  <c r="AE5073" i="3"/>
  <c r="AE5074" i="3"/>
  <c r="AE5075" i="3"/>
  <c r="AE5076" i="3"/>
  <c r="AE5077" i="3"/>
  <c r="AE5078" i="3"/>
  <c r="AE5079" i="3"/>
  <c r="AE5080" i="3"/>
  <c r="AE5081" i="3"/>
  <c r="AE5082" i="3"/>
  <c r="AE5083" i="3"/>
  <c r="AE5084" i="3"/>
  <c r="AE5085" i="3"/>
  <c r="AE5086" i="3"/>
  <c r="AE5087" i="3"/>
  <c r="AF3025" i="3"/>
  <c r="AF3026" i="3"/>
  <c r="AF3027" i="3"/>
  <c r="AF3028" i="3"/>
  <c r="AF3029" i="3"/>
  <c r="AF3030" i="3"/>
  <c r="AF3031" i="3"/>
  <c r="AF3032" i="3"/>
  <c r="AF3033" i="3"/>
  <c r="AF3034" i="3"/>
  <c r="AF3035" i="3"/>
  <c r="AF3036" i="3"/>
  <c r="AF3037" i="3"/>
  <c r="AF3038" i="3"/>
  <c r="AF3039" i="3"/>
  <c r="AF3040" i="3"/>
  <c r="AF3041" i="3"/>
  <c r="AF3042" i="3"/>
  <c r="AF3043" i="3"/>
  <c r="AF3044" i="3"/>
  <c r="AF3045" i="3"/>
  <c r="AF3046" i="3"/>
  <c r="AF3047" i="3"/>
  <c r="AF3048" i="3"/>
  <c r="AF3049" i="3"/>
  <c r="AF3050" i="3"/>
  <c r="AF3051" i="3"/>
  <c r="AF3052" i="3"/>
  <c r="AF3053" i="3"/>
  <c r="AF3054" i="3"/>
  <c r="AF3055" i="3"/>
  <c r="AF3056" i="3"/>
  <c r="AF3057" i="3"/>
  <c r="AF3058" i="3"/>
  <c r="AF3059" i="3"/>
  <c r="AF3060" i="3"/>
  <c r="AF3061" i="3"/>
  <c r="AF3062" i="3"/>
  <c r="AF3063" i="3"/>
  <c r="AF3064" i="3"/>
  <c r="AF3065" i="3"/>
  <c r="AF3066" i="3"/>
  <c r="AF3067" i="3"/>
  <c r="AF3068" i="3"/>
  <c r="AF3069" i="3"/>
  <c r="AF3070" i="3"/>
  <c r="AF3071" i="3"/>
  <c r="AF3072" i="3"/>
  <c r="AF3073" i="3"/>
  <c r="AF3074" i="3"/>
  <c r="AF3075" i="3"/>
  <c r="AF3076" i="3"/>
  <c r="AF3077" i="3"/>
  <c r="AF3078" i="3"/>
  <c r="AF3079" i="3"/>
  <c r="AF3080" i="3"/>
  <c r="AF3081" i="3"/>
  <c r="AF3082" i="3"/>
  <c r="AF3083" i="3"/>
  <c r="AF3084" i="3"/>
  <c r="AF3085" i="3"/>
  <c r="AF3086" i="3"/>
  <c r="AF3087" i="3"/>
  <c r="AF3088" i="3"/>
  <c r="AF3089" i="3"/>
  <c r="AF3090" i="3"/>
  <c r="AF3091" i="3"/>
  <c r="AF3092" i="3"/>
  <c r="AF3093" i="3"/>
  <c r="AF3094" i="3"/>
  <c r="AF3095" i="3"/>
  <c r="AF3096" i="3"/>
  <c r="AF3097" i="3"/>
  <c r="AF3098" i="3"/>
  <c r="AF3099" i="3"/>
  <c r="AF3100" i="3"/>
  <c r="AF3101" i="3"/>
  <c r="AF3102" i="3"/>
  <c r="AF3103" i="3"/>
  <c r="AF3104" i="3"/>
  <c r="AF3105" i="3"/>
  <c r="AF3106" i="3"/>
  <c r="AF3107" i="3"/>
  <c r="AF3108" i="3"/>
  <c r="AF3109" i="3"/>
  <c r="AF3110" i="3"/>
  <c r="AF3111" i="3"/>
  <c r="AF3112" i="3"/>
  <c r="AF3113" i="3"/>
  <c r="AF3114" i="3"/>
  <c r="AF3115" i="3"/>
  <c r="AF3116" i="3"/>
  <c r="AF3117" i="3"/>
  <c r="AF3118" i="3"/>
  <c r="AF3119" i="3"/>
  <c r="AF3120" i="3"/>
  <c r="AF3121" i="3"/>
  <c r="AF3122" i="3"/>
  <c r="AF3123" i="3"/>
  <c r="AF3124" i="3"/>
  <c r="AF3125" i="3"/>
  <c r="AF3126" i="3"/>
  <c r="AF3127" i="3"/>
  <c r="AF3128" i="3"/>
  <c r="AF3129" i="3"/>
  <c r="AF3130" i="3"/>
  <c r="AF3131" i="3"/>
  <c r="AF3132" i="3"/>
  <c r="AF3133" i="3"/>
  <c r="AF3134" i="3"/>
  <c r="AF3135" i="3"/>
  <c r="AF3136" i="3"/>
  <c r="AF3137" i="3"/>
  <c r="AF3138" i="3"/>
  <c r="AF3139" i="3"/>
  <c r="AF3140" i="3"/>
  <c r="AF3141" i="3"/>
  <c r="AF3142" i="3"/>
  <c r="AF3143" i="3"/>
  <c r="AF3144" i="3"/>
  <c r="AF3145" i="3"/>
  <c r="AF3146" i="3"/>
  <c r="AF3147" i="3"/>
  <c r="AF3148" i="3"/>
  <c r="AF3149" i="3"/>
  <c r="AF3150" i="3"/>
  <c r="AF3151" i="3"/>
  <c r="AF3152" i="3"/>
  <c r="AF3153" i="3"/>
  <c r="AF3154" i="3"/>
  <c r="AF3155" i="3"/>
  <c r="AF3156" i="3"/>
  <c r="AF3157" i="3"/>
  <c r="AF3158" i="3"/>
  <c r="AF3159" i="3"/>
  <c r="AF3160" i="3"/>
  <c r="AF3161" i="3"/>
  <c r="AF3162" i="3"/>
  <c r="AF3163" i="3"/>
  <c r="AF3164" i="3"/>
  <c r="AF3165" i="3"/>
  <c r="AF3166" i="3"/>
  <c r="AF3167" i="3"/>
  <c r="AF3168" i="3"/>
  <c r="AF3169" i="3"/>
  <c r="AF3170" i="3"/>
  <c r="AF3171" i="3"/>
  <c r="AF3172" i="3"/>
  <c r="AF3173" i="3"/>
  <c r="AF3174" i="3"/>
  <c r="AF3175" i="3"/>
  <c r="AF3176" i="3"/>
  <c r="AF3177" i="3"/>
  <c r="AF3178" i="3"/>
  <c r="AF3179" i="3"/>
  <c r="AF3180" i="3"/>
  <c r="AF3181" i="3"/>
  <c r="AF3182" i="3"/>
  <c r="AF3183" i="3"/>
  <c r="AF3184" i="3"/>
  <c r="AF3185" i="3"/>
  <c r="AF3186" i="3"/>
  <c r="AF3187" i="3"/>
  <c r="AF3188" i="3"/>
  <c r="AF3189" i="3"/>
  <c r="AF3190" i="3"/>
  <c r="AF3191" i="3"/>
  <c r="AF3192" i="3"/>
  <c r="AF3193" i="3"/>
  <c r="AF3194" i="3"/>
  <c r="AF3195" i="3"/>
  <c r="AF3196" i="3"/>
  <c r="AF3197" i="3"/>
  <c r="AF3198" i="3"/>
  <c r="AF3199" i="3"/>
  <c r="AF3200" i="3"/>
  <c r="AF3201" i="3"/>
  <c r="AF3202" i="3"/>
  <c r="AF3203" i="3"/>
  <c r="AF3204" i="3"/>
  <c r="AF3205" i="3"/>
  <c r="AF3206" i="3"/>
  <c r="AF3207" i="3"/>
  <c r="AF3208" i="3"/>
  <c r="AF3209" i="3"/>
  <c r="AF3210" i="3"/>
  <c r="AF3211" i="3"/>
  <c r="AF3212" i="3"/>
  <c r="AF3213" i="3"/>
  <c r="AF3214" i="3"/>
  <c r="AF3215" i="3"/>
  <c r="AF3216" i="3"/>
  <c r="AF3217" i="3"/>
  <c r="AF3218" i="3"/>
  <c r="AF3219" i="3"/>
  <c r="AF3220" i="3"/>
  <c r="AF3221" i="3"/>
  <c r="AF3222" i="3"/>
  <c r="AF3223" i="3"/>
  <c r="AF3224" i="3"/>
  <c r="AF3225" i="3"/>
  <c r="AF3226" i="3"/>
  <c r="AF3227" i="3"/>
  <c r="AF3228" i="3"/>
  <c r="AF3229" i="3"/>
  <c r="AF3230" i="3"/>
  <c r="AF3231" i="3"/>
  <c r="AF3232" i="3"/>
  <c r="AF3233" i="3"/>
  <c r="AF3234" i="3"/>
  <c r="AF3235" i="3"/>
  <c r="AF3236" i="3"/>
  <c r="AF3237" i="3"/>
  <c r="AF3238" i="3"/>
  <c r="AF3239" i="3"/>
  <c r="AF3240" i="3"/>
  <c r="AF3241" i="3"/>
  <c r="AF3242" i="3"/>
  <c r="AF3243" i="3"/>
  <c r="AF3244" i="3"/>
  <c r="AF3245" i="3"/>
  <c r="AF3246" i="3"/>
  <c r="AF3247" i="3"/>
  <c r="AF3248" i="3"/>
  <c r="AF3249" i="3"/>
  <c r="AF3250" i="3"/>
  <c r="AF3251" i="3"/>
  <c r="AF3252" i="3"/>
  <c r="AF3253" i="3"/>
  <c r="AF3254" i="3"/>
  <c r="AF3255" i="3"/>
  <c r="AF3256" i="3"/>
  <c r="AF3257" i="3"/>
  <c r="AF3258" i="3"/>
  <c r="AF3259" i="3"/>
  <c r="AF3260" i="3"/>
  <c r="AF3261" i="3"/>
  <c r="AF3262" i="3"/>
  <c r="AF3263" i="3"/>
  <c r="AF3264" i="3"/>
  <c r="AF3265" i="3"/>
  <c r="AF3266" i="3"/>
  <c r="AF3267" i="3"/>
  <c r="AF3268" i="3"/>
  <c r="AF3269" i="3"/>
  <c r="AF3270" i="3"/>
  <c r="AF3271" i="3"/>
  <c r="AF3272" i="3"/>
  <c r="AF3273" i="3"/>
  <c r="AF3274" i="3"/>
  <c r="AF3275" i="3"/>
  <c r="AF3276" i="3"/>
  <c r="AF3277" i="3"/>
  <c r="AF3278" i="3"/>
  <c r="AF3279" i="3"/>
  <c r="AF3280" i="3"/>
  <c r="AF3281" i="3"/>
  <c r="AF3282" i="3"/>
  <c r="AF3283" i="3"/>
  <c r="AF3284" i="3"/>
  <c r="AF3285" i="3"/>
  <c r="AF3286" i="3"/>
  <c r="AF3287" i="3"/>
  <c r="AF3288" i="3"/>
  <c r="AF3289" i="3"/>
  <c r="AF3290" i="3"/>
  <c r="AF3291" i="3"/>
  <c r="AF3292" i="3"/>
  <c r="AF3293" i="3"/>
  <c r="AF3294" i="3"/>
  <c r="AF3295" i="3"/>
  <c r="AF3296" i="3"/>
  <c r="AF3297" i="3"/>
  <c r="AF3298" i="3"/>
  <c r="AF3299" i="3"/>
  <c r="AF3300" i="3"/>
  <c r="AF3301" i="3"/>
  <c r="AF3302" i="3"/>
  <c r="AF3303" i="3"/>
  <c r="AF3304" i="3"/>
  <c r="AF3305" i="3"/>
  <c r="AF3306" i="3"/>
  <c r="AF3307" i="3"/>
  <c r="AF3308" i="3"/>
  <c r="AF3309" i="3"/>
  <c r="AF3310" i="3"/>
  <c r="AF3311" i="3"/>
  <c r="AF3312" i="3"/>
  <c r="AF3313" i="3"/>
  <c r="AF3314" i="3"/>
  <c r="AF3315" i="3"/>
  <c r="AF3316" i="3"/>
  <c r="AF3317" i="3"/>
  <c r="AF3318" i="3"/>
  <c r="AF3319" i="3"/>
  <c r="AF3320" i="3"/>
  <c r="AF3321" i="3"/>
  <c r="AF3322" i="3"/>
  <c r="AF3323" i="3"/>
  <c r="AF3324" i="3"/>
  <c r="AF3325" i="3"/>
  <c r="AF3326" i="3"/>
  <c r="AF3327" i="3"/>
  <c r="AF3328" i="3"/>
  <c r="AF3329" i="3"/>
  <c r="AF3330" i="3"/>
  <c r="AF3331" i="3"/>
  <c r="AF3332" i="3"/>
  <c r="AF3333" i="3"/>
  <c r="AF3334" i="3"/>
  <c r="AF3335" i="3"/>
  <c r="AF3336" i="3"/>
  <c r="AF3337" i="3"/>
  <c r="AF3338" i="3"/>
  <c r="AF3339" i="3"/>
  <c r="AF3340" i="3"/>
  <c r="AF3341" i="3"/>
  <c r="AF3342" i="3"/>
  <c r="AF3343" i="3"/>
  <c r="AF3344" i="3"/>
  <c r="AF3345" i="3"/>
  <c r="AF3346" i="3"/>
  <c r="AF3347" i="3"/>
  <c r="AF3348" i="3"/>
  <c r="AF3349" i="3"/>
  <c r="AF3350" i="3"/>
  <c r="AF3351" i="3"/>
  <c r="AF3352" i="3"/>
  <c r="AF3353" i="3"/>
  <c r="AF3354" i="3"/>
  <c r="AF3355" i="3"/>
  <c r="AF3356" i="3"/>
  <c r="AF3357" i="3"/>
  <c r="AF3358" i="3"/>
  <c r="AF3359" i="3"/>
  <c r="AF3360" i="3"/>
  <c r="AF3361" i="3"/>
  <c r="AF3362" i="3"/>
  <c r="AF3363" i="3"/>
  <c r="AF3364" i="3"/>
  <c r="AF3365" i="3"/>
  <c r="AF3366" i="3"/>
  <c r="AF3367" i="3"/>
  <c r="AF3368" i="3"/>
  <c r="AF3369" i="3"/>
  <c r="AF3370" i="3"/>
  <c r="AF3371" i="3"/>
  <c r="AF3372" i="3"/>
  <c r="AF3373" i="3"/>
  <c r="AF3374" i="3"/>
  <c r="AF3375" i="3"/>
  <c r="AF3376" i="3"/>
  <c r="AF3377" i="3"/>
  <c r="AF3378" i="3"/>
  <c r="AF3379" i="3"/>
  <c r="AF3380" i="3"/>
  <c r="AF3381" i="3"/>
  <c r="AF3382" i="3"/>
  <c r="AF3383" i="3"/>
  <c r="AF3384" i="3"/>
  <c r="AF3385" i="3"/>
  <c r="AF3386" i="3"/>
  <c r="AF3387" i="3"/>
  <c r="AF3388" i="3"/>
  <c r="AF3389" i="3"/>
  <c r="AF3390" i="3"/>
  <c r="AF3391" i="3"/>
  <c r="AF3392" i="3"/>
  <c r="AF3393" i="3"/>
  <c r="AF3394" i="3"/>
  <c r="AF3395" i="3"/>
  <c r="AF3396" i="3"/>
  <c r="AF3397" i="3"/>
  <c r="AF3398" i="3"/>
  <c r="AF3399" i="3"/>
  <c r="AF3400" i="3"/>
  <c r="AF3401" i="3"/>
  <c r="AF3402" i="3"/>
  <c r="AF3403" i="3"/>
  <c r="AF3404" i="3"/>
  <c r="AF3405" i="3"/>
  <c r="AF3406" i="3"/>
  <c r="AF3407" i="3"/>
  <c r="AF3408" i="3"/>
  <c r="AF3409" i="3"/>
  <c r="AF3410" i="3"/>
  <c r="AF3411" i="3"/>
  <c r="AF3412" i="3"/>
  <c r="AF3413" i="3"/>
  <c r="AF3414" i="3"/>
  <c r="AF3415" i="3"/>
  <c r="AF3416" i="3"/>
  <c r="AF3417" i="3"/>
  <c r="AF3418" i="3"/>
  <c r="AF3419" i="3"/>
  <c r="AF3420" i="3"/>
  <c r="AF3421" i="3"/>
  <c r="AF3422" i="3"/>
  <c r="AF3423" i="3"/>
  <c r="AF3424" i="3"/>
  <c r="AF3425" i="3"/>
  <c r="AF3426" i="3"/>
  <c r="AF3427" i="3"/>
  <c r="AF3428" i="3"/>
  <c r="AF3429" i="3"/>
  <c r="AF3430" i="3"/>
  <c r="AF3431" i="3"/>
  <c r="AF3432" i="3"/>
  <c r="AF3433" i="3"/>
  <c r="AF3434" i="3"/>
  <c r="AF3435" i="3"/>
  <c r="AF3436" i="3"/>
  <c r="AF3437" i="3"/>
  <c r="AF3438" i="3"/>
  <c r="AF3439" i="3"/>
  <c r="AF3440" i="3"/>
  <c r="AF3441" i="3"/>
  <c r="AF3442" i="3"/>
  <c r="AF3443" i="3"/>
  <c r="AF3444" i="3"/>
  <c r="AF3445" i="3"/>
  <c r="AF3446" i="3"/>
  <c r="AF3447" i="3"/>
  <c r="AF3448" i="3"/>
  <c r="AF3449" i="3"/>
  <c r="AF3450" i="3"/>
  <c r="AF3451" i="3"/>
  <c r="AF3452" i="3"/>
  <c r="AF3453" i="3"/>
  <c r="AF3454" i="3"/>
  <c r="AF3455" i="3"/>
  <c r="AF3456" i="3"/>
  <c r="AF3457" i="3"/>
  <c r="AF3458" i="3"/>
  <c r="AF3459" i="3"/>
  <c r="AF3460" i="3"/>
  <c r="AF3461" i="3"/>
  <c r="AF3462" i="3"/>
  <c r="AF3463" i="3"/>
  <c r="AF3464" i="3"/>
  <c r="AF3465" i="3"/>
  <c r="AF3466" i="3"/>
  <c r="AF3467" i="3"/>
  <c r="AF3468" i="3"/>
  <c r="AF3469" i="3"/>
  <c r="AF3470" i="3"/>
  <c r="AF3471" i="3"/>
  <c r="AF3472" i="3"/>
  <c r="AF3473" i="3"/>
  <c r="AF3474" i="3"/>
  <c r="AF3475" i="3"/>
  <c r="AF3476" i="3"/>
  <c r="AF3477" i="3"/>
  <c r="AF3478" i="3"/>
  <c r="AF3479" i="3"/>
  <c r="AF3480" i="3"/>
  <c r="AF3481" i="3"/>
  <c r="AF3482" i="3"/>
  <c r="AF3483" i="3"/>
  <c r="AF3484" i="3"/>
  <c r="AF3485" i="3"/>
  <c r="AF3486" i="3"/>
  <c r="AF3487" i="3"/>
  <c r="AF3488" i="3"/>
  <c r="AF3489" i="3"/>
  <c r="AF3490" i="3"/>
  <c r="AF3491" i="3"/>
  <c r="AF3492" i="3"/>
  <c r="AF3493" i="3"/>
  <c r="AF3494" i="3"/>
  <c r="AF3495" i="3"/>
  <c r="AF3496" i="3"/>
  <c r="AF3497" i="3"/>
  <c r="AF3498" i="3"/>
  <c r="AF3499" i="3"/>
  <c r="AF3500" i="3"/>
  <c r="AF3501" i="3"/>
  <c r="AF3502" i="3"/>
  <c r="AF3503" i="3"/>
  <c r="AF3504" i="3"/>
  <c r="AF3505" i="3"/>
  <c r="AF3506" i="3"/>
  <c r="AF3507" i="3"/>
  <c r="AF3508" i="3"/>
  <c r="AF3509" i="3"/>
  <c r="AF3510" i="3"/>
  <c r="AF3511" i="3"/>
  <c r="AF3512" i="3"/>
  <c r="AF3513" i="3"/>
  <c r="AF3514" i="3"/>
  <c r="AF3515" i="3"/>
  <c r="AF3516" i="3"/>
  <c r="AF3517" i="3"/>
  <c r="AF3518" i="3"/>
  <c r="AF3519" i="3"/>
  <c r="AF3520" i="3"/>
  <c r="AF3521" i="3"/>
  <c r="AF3522" i="3"/>
  <c r="AF3523" i="3"/>
  <c r="AF3524" i="3"/>
  <c r="AF3525" i="3"/>
  <c r="AF3526" i="3"/>
  <c r="AF3527" i="3"/>
  <c r="AF3528" i="3"/>
  <c r="AF3529" i="3"/>
  <c r="AF3530" i="3"/>
  <c r="AF3531" i="3"/>
  <c r="AF3532" i="3"/>
  <c r="AF3533" i="3"/>
  <c r="AF3534" i="3"/>
  <c r="AF3535" i="3"/>
  <c r="AF3536" i="3"/>
  <c r="AF3537" i="3"/>
  <c r="AF3538" i="3"/>
  <c r="AF3539" i="3"/>
  <c r="AF3540" i="3"/>
  <c r="AF3541" i="3"/>
  <c r="AF3542" i="3"/>
  <c r="AF3543" i="3"/>
  <c r="AF3544" i="3"/>
  <c r="AF3545" i="3"/>
  <c r="AF3546" i="3"/>
  <c r="AF3547" i="3"/>
  <c r="AF3548" i="3"/>
  <c r="AF3549" i="3"/>
  <c r="AF3550" i="3"/>
  <c r="AF3551" i="3"/>
  <c r="AF3552" i="3"/>
  <c r="AF3553" i="3"/>
  <c r="AF3554" i="3"/>
  <c r="AF3555" i="3"/>
  <c r="AF3556" i="3"/>
  <c r="AF3557" i="3"/>
  <c r="AF3558" i="3"/>
  <c r="AF3559" i="3"/>
  <c r="AF3560" i="3"/>
  <c r="AF3561" i="3"/>
  <c r="AF3562" i="3"/>
  <c r="AF3563" i="3"/>
  <c r="AF3564" i="3"/>
  <c r="AF3565" i="3"/>
  <c r="AF3566" i="3"/>
  <c r="AF3567" i="3"/>
  <c r="AF3568" i="3"/>
  <c r="AF3569" i="3"/>
  <c r="AF3570" i="3"/>
  <c r="AF3571" i="3"/>
  <c r="AF3572" i="3"/>
  <c r="AF3573" i="3"/>
  <c r="AF3574" i="3"/>
  <c r="AF3575" i="3"/>
  <c r="AF3576" i="3"/>
  <c r="AF3577" i="3"/>
  <c r="AF3578" i="3"/>
  <c r="AF3579" i="3"/>
  <c r="AF3580" i="3"/>
  <c r="AF3581" i="3"/>
  <c r="AF3582" i="3"/>
  <c r="AF3583" i="3"/>
  <c r="AF3584" i="3"/>
  <c r="AF3585" i="3"/>
  <c r="AF3586" i="3"/>
  <c r="AF3587" i="3"/>
  <c r="AF3588" i="3"/>
  <c r="AF3589" i="3"/>
  <c r="AF3590" i="3"/>
  <c r="AF3591" i="3"/>
  <c r="AF3592" i="3"/>
  <c r="AF3593" i="3"/>
  <c r="AF3594" i="3"/>
  <c r="AF3595" i="3"/>
  <c r="AF3596" i="3"/>
  <c r="AF3597" i="3"/>
  <c r="AF3598" i="3"/>
  <c r="AF3599" i="3"/>
  <c r="AF3600" i="3"/>
  <c r="AF3601" i="3"/>
  <c r="AF3602" i="3"/>
  <c r="AF3603" i="3"/>
  <c r="AF3604" i="3"/>
  <c r="AF3605" i="3"/>
  <c r="AF3606" i="3"/>
  <c r="AF3607" i="3"/>
  <c r="AF3608" i="3"/>
  <c r="AF3609" i="3"/>
  <c r="AF3610" i="3"/>
  <c r="AF3611" i="3"/>
  <c r="AF3612" i="3"/>
  <c r="AF3613" i="3"/>
  <c r="AF3614" i="3"/>
  <c r="AF3615" i="3"/>
  <c r="AF3616" i="3"/>
  <c r="AF3617" i="3"/>
  <c r="AF3618" i="3"/>
  <c r="AF3619" i="3"/>
  <c r="AF3620" i="3"/>
  <c r="AF3621" i="3"/>
  <c r="AF3622" i="3"/>
  <c r="AF3623" i="3"/>
  <c r="AF3624" i="3"/>
  <c r="AF3625" i="3"/>
  <c r="AF3626" i="3"/>
  <c r="AF3627" i="3"/>
  <c r="AF3628" i="3"/>
  <c r="AF3629" i="3"/>
  <c r="AF3630" i="3"/>
  <c r="AF3631" i="3"/>
  <c r="AF3632" i="3"/>
  <c r="AF3633" i="3"/>
  <c r="AF3634" i="3"/>
  <c r="AF3635" i="3"/>
  <c r="AF3636" i="3"/>
  <c r="AF3637" i="3"/>
  <c r="AF3638" i="3"/>
  <c r="AF3639" i="3"/>
  <c r="AF3640" i="3"/>
  <c r="AF3641" i="3"/>
  <c r="AF3642" i="3"/>
  <c r="AF3643" i="3"/>
  <c r="AF3644" i="3"/>
  <c r="AF3645" i="3"/>
  <c r="AF3646" i="3"/>
  <c r="AF3647" i="3"/>
  <c r="AF3648" i="3"/>
  <c r="AF3649" i="3"/>
  <c r="AF3650" i="3"/>
  <c r="AF3651" i="3"/>
  <c r="AF3652" i="3"/>
  <c r="AF3653" i="3"/>
  <c r="AF3654" i="3"/>
  <c r="AF3655" i="3"/>
  <c r="AF3656" i="3"/>
  <c r="AF3657" i="3"/>
  <c r="AF3658" i="3"/>
  <c r="AF3659" i="3"/>
  <c r="AF3660" i="3"/>
  <c r="AF3661" i="3"/>
  <c r="AF3662" i="3"/>
  <c r="AF3663" i="3"/>
  <c r="AF3664" i="3"/>
  <c r="AF3665" i="3"/>
  <c r="AF3666" i="3"/>
  <c r="AF3667" i="3"/>
  <c r="AF3668" i="3"/>
  <c r="AF3669" i="3"/>
  <c r="AF3670" i="3"/>
  <c r="AF3671" i="3"/>
  <c r="AF3672" i="3"/>
  <c r="AF3673" i="3"/>
  <c r="AF3674" i="3"/>
  <c r="AF3675" i="3"/>
  <c r="AF3676" i="3"/>
  <c r="AF3677" i="3"/>
  <c r="AF3678" i="3"/>
  <c r="AF3679" i="3"/>
  <c r="AF3680" i="3"/>
  <c r="AF3681" i="3"/>
  <c r="AF3682" i="3"/>
  <c r="AF3683" i="3"/>
  <c r="AF3684" i="3"/>
  <c r="AF3685" i="3"/>
  <c r="AF3686" i="3"/>
  <c r="AF3687" i="3"/>
  <c r="AF3688" i="3"/>
  <c r="AF3689" i="3"/>
  <c r="AF3690" i="3"/>
  <c r="AF3691" i="3"/>
  <c r="AF3692" i="3"/>
  <c r="AF3693" i="3"/>
  <c r="AF3694" i="3"/>
  <c r="AF3695" i="3"/>
  <c r="AF3696" i="3"/>
  <c r="AF3697" i="3"/>
  <c r="AF3698" i="3"/>
  <c r="AF3699" i="3"/>
  <c r="AF3700" i="3"/>
  <c r="AF3701" i="3"/>
  <c r="AF3702" i="3"/>
  <c r="AF3703" i="3"/>
  <c r="AF3704" i="3"/>
  <c r="AF3705" i="3"/>
  <c r="AF3706" i="3"/>
  <c r="AF3707" i="3"/>
  <c r="AF3708" i="3"/>
  <c r="AF3709" i="3"/>
  <c r="AF3710" i="3"/>
  <c r="AF3711" i="3"/>
  <c r="AF3712" i="3"/>
  <c r="AF3713" i="3"/>
  <c r="AF3714" i="3"/>
  <c r="AF3715" i="3"/>
  <c r="AF3716" i="3"/>
  <c r="AF3717" i="3"/>
  <c r="AF3718" i="3"/>
  <c r="AF3719" i="3"/>
  <c r="AF3720" i="3"/>
  <c r="AF3721" i="3"/>
  <c r="AF3722" i="3"/>
  <c r="AF3723" i="3"/>
  <c r="AF3724" i="3"/>
  <c r="AF3725" i="3"/>
  <c r="AF3726" i="3"/>
  <c r="AF3727" i="3"/>
  <c r="AF3728" i="3"/>
  <c r="AF3729" i="3"/>
  <c r="AF3730" i="3"/>
  <c r="AF3731" i="3"/>
  <c r="AF3732" i="3"/>
  <c r="AF3733" i="3"/>
  <c r="AF3734" i="3"/>
  <c r="AF3735" i="3"/>
  <c r="AF3736" i="3"/>
  <c r="AF3737" i="3"/>
  <c r="AF3738" i="3"/>
  <c r="AF3739" i="3"/>
  <c r="AF3740" i="3"/>
  <c r="AF3741" i="3"/>
  <c r="AF3742" i="3"/>
  <c r="AF3743" i="3"/>
  <c r="AF3744" i="3"/>
  <c r="AF3745" i="3"/>
  <c r="AF3746" i="3"/>
  <c r="AF3747" i="3"/>
  <c r="AF3748" i="3"/>
  <c r="AF3749" i="3"/>
  <c r="AF3750" i="3"/>
  <c r="AF3751" i="3"/>
  <c r="AF3752" i="3"/>
  <c r="AF3753" i="3"/>
  <c r="AF3754" i="3"/>
  <c r="AF3755" i="3"/>
  <c r="AF3756" i="3"/>
  <c r="AF3757" i="3"/>
  <c r="AF3758" i="3"/>
  <c r="AF3759" i="3"/>
  <c r="AF3760" i="3"/>
  <c r="AF3761" i="3"/>
  <c r="AF3762" i="3"/>
  <c r="AF3763" i="3"/>
  <c r="AF3764" i="3"/>
  <c r="AF3765" i="3"/>
  <c r="AF3766" i="3"/>
  <c r="AF3767" i="3"/>
  <c r="AF3768" i="3"/>
  <c r="AF3769" i="3"/>
  <c r="AF3770" i="3"/>
  <c r="AF3771" i="3"/>
  <c r="AF3772" i="3"/>
  <c r="AF3773" i="3"/>
  <c r="AF3774" i="3"/>
  <c r="AF3775" i="3"/>
  <c r="AF3776" i="3"/>
  <c r="AF3777" i="3"/>
  <c r="AF3778" i="3"/>
  <c r="AF3779" i="3"/>
  <c r="AF3780" i="3"/>
  <c r="AF3781" i="3"/>
  <c r="AF3782" i="3"/>
  <c r="AF3783" i="3"/>
  <c r="AF3784" i="3"/>
  <c r="AF3785" i="3"/>
  <c r="AF3786" i="3"/>
  <c r="AF3787" i="3"/>
  <c r="AF3788" i="3"/>
  <c r="AF3789" i="3"/>
  <c r="AF3790" i="3"/>
  <c r="AF3791" i="3"/>
  <c r="AF3792" i="3"/>
  <c r="AF3793" i="3"/>
  <c r="AF3794" i="3"/>
  <c r="AF3795" i="3"/>
  <c r="AF3796" i="3"/>
  <c r="AF3797" i="3"/>
  <c r="AF3798" i="3"/>
  <c r="AF3799" i="3"/>
  <c r="AF3800" i="3"/>
  <c r="AF3801" i="3"/>
  <c r="AF3802" i="3"/>
  <c r="AF3803" i="3"/>
  <c r="AF3804" i="3"/>
  <c r="AF3805" i="3"/>
  <c r="AF3806" i="3"/>
  <c r="AF3807" i="3"/>
  <c r="AF3808" i="3"/>
  <c r="AF3809" i="3"/>
  <c r="AF3810" i="3"/>
  <c r="AF3811" i="3"/>
  <c r="AF3812" i="3"/>
  <c r="AF3813" i="3"/>
  <c r="AF3814" i="3"/>
  <c r="AF3815" i="3"/>
  <c r="AF3816" i="3"/>
  <c r="AF3817" i="3"/>
  <c r="AF3818" i="3"/>
  <c r="AF3819" i="3"/>
  <c r="AF3820" i="3"/>
  <c r="AF3821" i="3"/>
  <c r="AF3822" i="3"/>
  <c r="AF3823" i="3"/>
  <c r="AF3824" i="3"/>
  <c r="AF3825" i="3"/>
  <c r="AF3826" i="3"/>
  <c r="AF3827" i="3"/>
  <c r="AF3828" i="3"/>
  <c r="AF3829" i="3"/>
  <c r="AF3830" i="3"/>
  <c r="AF3831" i="3"/>
  <c r="AF3832" i="3"/>
  <c r="AF3833" i="3"/>
  <c r="AF3834" i="3"/>
  <c r="AF3835" i="3"/>
  <c r="AF3836" i="3"/>
  <c r="AF3837" i="3"/>
  <c r="AF3838" i="3"/>
  <c r="AF3839" i="3"/>
  <c r="AF3840" i="3"/>
  <c r="AF3841" i="3"/>
  <c r="AF3842" i="3"/>
  <c r="AF3843" i="3"/>
  <c r="AF3844" i="3"/>
  <c r="AF3845" i="3"/>
  <c r="AF3846" i="3"/>
  <c r="AF3847" i="3"/>
  <c r="AF3848" i="3"/>
  <c r="AF3849" i="3"/>
  <c r="AF3850" i="3"/>
  <c r="AF3851" i="3"/>
  <c r="AF3852" i="3"/>
  <c r="AF3853" i="3"/>
  <c r="AF3854" i="3"/>
  <c r="AF3855" i="3"/>
  <c r="AF3856" i="3"/>
  <c r="AF3857" i="3"/>
  <c r="AF3858" i="3"/>
  <c r="AF3859" i="3"/>
  <c r="AF3860" i="3"/>
  <c r="AF3861" i="3"/>
  <c r="AF3862" i="3"/>
  <c r="AF3863" i="3"/>
  <c r="AF3864" i="3"/>
  <c r="AF3865" i="3"/>
  <c r="AF3866" i="3"/>
  <c r="AF3867" i="3"/>
  <c r="AF3868" i="3"/>
  <c r="AF3869" i="3"/>
  <c r="AF3870" i="3"/>
  <c r="AF3871" i="3"/>
  <c r="AF3872" i="3"/>
  <c r="AF3873" i="3"/>
  <c r="AF3874" i="3"/>
  <c r="AF3875" i="3"/>
  <c r="AF3876" i="3"/>
  <c r="AF3877" i="3"/>
  <c r="AF3878" i="3"/>
  <c r="AF3879" i="3"/>
  <c r="AF3880" i="3"/>
  <c r="AF3881" i="3"/>
  <c r="AF3882" i="3"/>
  <c r="AF3883" i="3"/>
  <c r="AF3884" i="3"/>
  <c r="AF3885" i="3"/>
  <c r="AF3886" i="3"/>
  <c r="AF3887" i="3"/>
  <c r="AF3888" i="3"/>
  <c r="AF3889" i="3"/>
  <c r="AF3890" i="3"/>
  <c r="AF3891" i="3"/>
  <c r="AF3892" i="3"/>
  <c r="AF3893" i="3"/>
  <c r="AF3894" i="3"/>
  <c r="AF3895" i="3"/>
  <c r="AF3896" i="3"/>
  <c r="AF3897" i="3"/>
  <c r="AF3898" i="3"/>
  <c r="AF3899" i="3"/>
  <c r="AF3900" i="3"/>
  <c r="AF3901" i="3"/>
  <c r="AF3902" i="3"/>
  <c r="AF3903" i="3"/>
  <c r="AF3904" i="3"/>
  <c r="AF3905" i="3"/>
  <c r="AF3906" i="3"/>
  <c r="AF3907" i="3"/>
  <c r="AF3908" i="3"/>
  <c r="AF3909" i="3"/>
  <c r="AF3910" i="3"/>
  <c r="AF3911" i="3"/>
  <c r="AF3912" i="3"/>
  <c r="AF3913" i="3"/>
  <c r="AF3914" i="3"/>
  <c r="AF3915" i="3"/>
  <c r="AF3916" i="3"/>
  <c r="AF3917" i="3"/>
  <c r="AF3918" i="3"/>
  <c r="AF3919" i="3"/>
  <c r="AF3920" i="3"/>
  <c r="AF3921" i="3"/>
  <c r="AF3922" i="3"/>
  <c r="AF3923" i="3"/>
  <c r="AF3924" i="3"/>
  <c r="AF3925" i="3"/>
  <c r="AF3926" i="3"/>
  <c r="AF3927" i="3"/>
  <c r="AF3928" i="3"/>
  <c r="AF3929" i="3"/>
  <c r="AF3930" i="3"/>
  <c r="AF3931" i="3"/>
  <c r="AF3932" i="3"/>
  <c r="AF3933" i="3"/>
  <c r="AF3934" i="3"/>
  <c r="AF3935" i="3"/>
  <c r="AF3936" i="3"/>
  <c r="AF3937" i="3"/>
  <c r="AF3938" i="3"/>
  <c r="AF3939" i="3"/>
  <c r="AF3940" i="3"/>
  <c r="AF3941" i="3"/>
  <c r="AF3942" i="3"/>
  <c r="AF3943" i="3"/>
  <c r="AF3944" i="3"/>
  <c r="AF3945" i="3"/>
  <c r="AF3946" i="3"/>
  <c r="AF3947" i="3"/>
  <c r="AF3948" i="3"/>
  <c r="AF3949" i="3"/>
  <c r="AF3950" i="3"/>
  <c r="AF3951" i="3"/>
  <c r="AF3952" i="3"/>
  <c r="AF3953" i="3"/>
  <c r="AF3954" i="3"/>
  <c r="AF3955" i="3"/>
  <c r="AF3956" i="3"/>
  <c r="AF3957" i="3"/>
  <c r="AF3958" i="3"/>
  <c r="AF3959" i="3"/>
  <c r="AF3960" i="3"/>
  <c r="AF3961" i="3"/>
  <c r="AF3962" i="3"/>
  <c r="AF3963" i="3"/>
  <c r="AF3964" i="3"/>
  <c r="AF3965" i="3"/>
  <c r="AF3966" i="3"/>
  <c r="AF3967" i="3"/>
  <c r="AF3968" i="3"/>
  <c r="AF3969" i="3"/>
  <c r="AF3970" i="3"/>
  <c r="AF3971" i="3"/>
  <c r="AF3972" i="3"/>
  <c r="AF3973" i="3"/>
  <c r="AF3974" i="3"/>
  <c r="AF3975" i="3"/>
  <c r="AF3976" i="3"/>
  <c r="AF3977" i="3"/>
  <c r="AF3978" i="3"/>
  <c r="AF3979" i="3"/>
  <c r="AF3980" i="3"/>
  <c r="AF3981" i="3"/>
  <c r="AF3982" i="3"/>
  <c r="AF3983" i="3"/>
  <c r="AF3984" i="3"/>
  <c r="AF3985" i="3"/>
  <c r="AF3986" i="3"/>
  <c r="AF3987" i="3"/>
  <c r="AF3988" i="3"/>
  <c r="AF3989" i="3"/>
  <c r="AF3990" i="3"/>
  <c r="AF3991" i="3"/>
  <c r="AF3992" i="3"/>
  <c r="AF3993" i="3"/>
  <c r="AF3994" i="3"/>
  <c r="AF3995" i="3"/>
  <c r="AF3996" i="3"/>
  <c r="AF3997" i="3"/>
  <c r="AF3998" i="3"/>
  <c r="AF3999" i="3"/>
  <c r="AF4000" i="3"/>
  <c r="AF4001" i="3"/>
  <c r="AF4002" i="3"/>
  <c r="AF4003" i="3"/>
  <c r="AF4004" i="3"/>
  <c r="AF4005" i="3"/>
  <c r="AF4006" i="3"/>
  <c r="AF4007" i="3"/>
  <c r="AF4008" i="3"/>
  <c r="AF4009" i="3"/>
  <c r="AF4010" i="3"/>
  <c r="AF4011" i="3"/>
  <c r="AF4012" i="3"/>
  <c r="AF4013" i="3"/>
  <c r="AF4014" i="3"/>
  <c r="AF4015" i="3"/>
  <c r="AF4016" i="3"/>
  <c r="AF4017" i="3"/>
  <c r="AF4018" i="3"/>
  <c r="AF4019" i="3"/>
  <c r="AF4020" i="3"/>
  <c r="AF4021" i="3"/>
  <c r="AF4022" i="3"/>
  <c r="AF4023" i="3"/>
  <c r="AF4024" i="3"/>
  <c r="AF4025" i="3"/>
  <c r="AF4026" i="3"/>
  <c r="AF4027" i="3"/>
  <c r="AF4028" i="3"/>
  <c r="AF4029" i="3"/>
  <c r="AF4030" i="3"/>
  <c r="AF4031" i="3"/>
  <c r="AF4032" i="3"/>
  <c r="AF4033" i="3"/>
  <c r="AF4034" i="3"/>
  <c r="AF4035" i="3"/>
  <c r="AF4036" i="3"/>
  <c r="AF4037" i="3"/>
  <c r="AF4038" i="3"/>
  <c r="AF4039" i="3"/>
  <c r="AF4040" i="3"/>
  <c r="AF4041" i="3"/>
  <c r="AF4042" i="3"/>
  <c r="AF4043" i="3"/>
  <c r="AF4044" i="3"/>
  <c r="AF4045" i="3"/>
  <c r="AF4046" i="3"/>
  <c r="AF4047" i="3"/>
  <c r="AF4048" i="3"/>
  <c r="AF4049" i="3"/>
  <c r="AF4050" i="3"/>
  <c r="AF4051" i="3"/>
  <c r="AF4052" i="3"/>
  <c r="AF4053" i="3"/>
  <c r="AF4054" i="3"/>
  <c r="AF4055" i="3"/>
  <c r="AF4056" i="3"/>
  <c r="AF4057" i="3"/>
  <c r="AF4058" i="3"/>
  <c r="AF4059" i="3"/>
  <c r="AF4060" i="3"/>
  <c r="AF4061" i="3"/>
  <c r="AF4062" i="3"/>
  <c r="AF4063" i="3"/>
  <c r="AF4064" i="3"/>
  <c r="AF4065" i="3"/>
  <c r="AF4066" i="3"/>
  <c r="AF4067" i="3"/>
  <c r="AF4068" i="3"/>
  <c r="AF4069" i="3"/>
  <c r="AF4070" i="3"/>
  <c r="AF4071" i="3"/>
  <c r="AF4072" i="3"/>
  <c r="AF4073" i="3"/>
  <c r="AF4074" i="3"/>
  <c r="AF4075" i="3"/>
  <c r="AF4076" i="3"/>
  <c r="AF4077" i="3"/>
  <c r="AF4078" i="3"/>
  <c r="AF4079" i="3"/>
  <c r="AF4080" i="3"/>
  <c r="AF4081" i="3"/>
  <c r="AF4082" i="3"/>
  <c r="AF4083" i="3"/>
  <c r="AF4084" i="3"/>
  <c r="AF4085" i="3"/>
  <c r="AF4086" i="3"/>
  <c r="AF4087" i="3"/>
  <c r="AF4088" i="3"/>
  <c r="AF4089" i="3"/>
  <c r="AF4090" i="3"/>
  <c r="AF4091" i="3"/>
  <c r="AF4092" i="3"/>
  <c r="AF4093" i="3"/>
  <c r="AF4094" i="3"/>
  <c r="AF4095" i="3"/>
  <c r="AF4096" i="3"/>
  <c r="AF4097" i="3"/>
  <c r="AF4098" i="3"/>
  <c r="AF4099" i="3"/>
  <c r="AF4100" i="3"/>
  <c r="AF4101" i="3"/>
  <c r="AF4102" i="3"/>
  <c r="AF4103" i="3"/>
  <c r="AF4104" i="3"/>
  <c r="AF4105" i="3"/>
  <c r="AF4106" i="3"/>
  <c r="AF4107" i="3"/>
  <c r="AF4108" i="3"/>
  <c r="AF4109" i="3"/>
  <c r="AF4110" i="3"/>
  <c r="AF4111" i="3"/>
  <c r="AF4112" i="3"/>
  <c r="AF4113" i="3"/>
  <c r="AF4114" i="3"/>
  <c r="AF4115" i="3"/>
  <c r="AF4116" i="3"/>
  <c r="AF4117" i="3"/>
  <c r="AF4118" i="3"/>
  <c r="AF4119" i="3"/>
  <c r="AF4120" i="3"/>
  <c r="AF4121" i="3"/>
  <c r="AF4122" i="3"/>
  <c r="AF4123" i="3"/>
  <c r="AF4124" i="3"/>
  <c r="AF4125" i="3"/>
  <c r="AF4126" i="3"/>
  <c r="AF4127" i="3"/>
  <c r="AF4128" i="3"/>
  <c r="AF4129" i="3"/>
  <c r="AF4130" i="3"/>
  <c r="AF4131" i="3"/>
  <c r="AF4132" i="3"/>
  <c r="AF4133" i="3"/>
  <c r="AF4134" i="3"/>
  <c r="AF4135" i="3"/>
  <c r="AF4136" i="3"/>
  <c r="AF4137" i="3"/>
  <c r="AF4138" i="3"/>
  <c r="AF4139" i="3"/>
  <c r="AF4140" i="3"/>
  <c r="AF4141" i="3"/>
  <c r="AF4142" i="3"/>
  <c r="AF4143" i="3"/>
  <c r="AF4144" i="3"/>
  <c r="AF4145" i="3"/>
  <c r="AF4146" i="3"/>
  <c r="AF4147" i="3"/>
  <c r="AF4148" i="3"/>
  <c r="AF4149" i="3"/>
  <c r="AF4150" i="3"/>
  <c r="AF4151" i="3"/>
  <c r="AF4152" i="3"/>
  <c r="AF4153" i="3"/>
  <c r="AF4154" i="3"/>
  <c r="AF4155" i="3"/>
  <c r="AF4156" i="3"/>
  <c r="AF4157" i="3"/>
  <c r="AF4158" i="3"/>
  <c r="AF4159" i="3"/>
  <c r="AF4160" i="3"/>
  <c r="AF4161" i="3"/>
  <c r="AF4162" i="3"/>
  <c r="AF4163" i="3"/>
  <c r="AF4164" i="3"/>
  <c r="AF4165" i="3"/>
  <c r="AF4166" i="3"/>
  <c r="AF4167" i="3"/>
  <c r="AF4168" i="3"/>
  <c r="AF4169" i="3"/>
  <c r="AF4170" i="3"/>
  <c r="AF4171" i="3"/>
  <c r="AF4172" i="3"/>
  <c r="AF4173" i="3"/>
  <c r="AF4174" i="3"/>
  <c r="AF4175" i="3"/>
  <c r="AF4176" i="3"/>
  <c r="AF4177" i="3"/>
  <c r="AF4178" i="3"/>
  <c r="AF4179" i="3"/>
  <c r="AF4180" i="3"/>
  <c r="AF4181" i="3"/>
  <c r="AF4182" i="3"/>
  <c r="AF4183" i="3"/>
  <c r="AF4184" i="3"/>
  <c r="AF4185" i="3"/>
  <c r="AF4186" i="3"/>
  <c r="AF4187" i="3"/>
  <c r="AF4188" i="3"/>
  <c r="AF4189" i="3"/>
  <c r="AF4190" i="3"/>
  <c r="AF4191" i="3"/>
  <c r="AF4192" i="3"/>
  <c r="AF4193" i="3"/>
  <c r="AF4194" i="3"/>
  <c r="AF4195" i="3"/>
  <c r="AF4196" i="3"/>
  <c r="AF4197" i="3"/>
  <c r="AF4198" i="3"/>
  <c r="AF4199" i="3"/>
  <c r="AF4200" i="3"/>
  <c r="AF4201" i="3"/>
  <c r="AF4202" i="3"/>
  <c r="AF4203" i="3"/>
  <c r="AF4204" i="3"/>
  <c r="AF4205" i="3"/>
  <c r="AF4206" i="3"/>
  <c r="AF4207" i="3"/>
  <c r="AF4208" i="3"/>
  <c r="AF4209" i="3"/>
  <c r="AF4210" i="3"/>
  <c r="AF4211" i="3"/>
  <c r="AF4212" i="3"/>
  <c r="AF4213" i="3"/>
  <c r="AF4214" i="3"/>
  <c r="AF4215" i="3"/>
  <c r="AF4216" i="3"/>
  <c r="AF4217" i="3"/>
  <c r="AF4218" i="3"/>
  <c r="AF4219" i="3"/>
  <c r="AF4220" i="3"/>
  <c r="AF4221" i="3"/>
  <c r="AF4222" i="3"/>
  <c r="AF4223" i="3"/>
  <c r="AF4224" i="3"/>
  <c r="AF4225" i="3"/>
  <c r="AF4226" i="3"/>
  <c r="AF4227" i="3"/>
  <c r="AF4228" i="3"/>
  <c r="AF4229" i="3"/>
  <c r="AF4230" i="3"/>
  <c r="AF4231" i="3"/>
  <c r="AF4232" i="3"/>
  <c r="AF4233" i="3"/>
  <c r="AF4234" i="3"/>
  <c r="AF4235" i="3"/>
  <c r="AF4236" i="3"/>
  <c r="AF4237" i="3"/>
  <c r="AF4238" i="3"/>
  <c r="AF4239" i="3"/>
  <c r="AF4240" i="3"/>
  <c r="AF4241" i="3"/>
  <c r="AF4242" i="3"/>
  <c r="AF4243" i="3"/>
  <c r="AF4244" i="3"/>
  <c r="AF4245" i="3"/>
  <c r="AF4246" i="3"/>
  <c r="AF4247" i="3"/>
  <c r="AF4248" i="3"/>
  <c r="AF4249" i="3"/>
  <c r="AF4250" i="3"/>
  <c r="AF4251" i="3"/>
  <c r="AF4252" i="3"/>
  <c r="AF4253" i="3"/>
  <c r="AF4254" i="3"/>
  <c r="AF4255" i="3"/>
  <c r="AF4256" i="3"/>
  <c r="AF4257" i="3"/>
  <c r="AF4258" i="3"/>
  <c r="AF4259" i="3"/>
  <c r="AF4260" i="3"/>
  <c r="AF4261" i="3"/>
  <c r="AF4262" i="3"/>
  <c r="AF4263" i="3"/>
  <c r="AF4264" i="3"/>
  <c r="AF4265" i="3"/>
  <c r="AF4266" i="3"/>
  <c r="AF4267" i="3"/>
  <c r="AF4268" i="3"/>
  <c r="AF4269" i="3"/>
  <c r="AF4270" i="3"/>
  <c r="AF4271" i="3"/>
  <c r="AF4272" i="3"/>
  <c r="AF4273" i="3"/>
  <c r="AF4274" i="3"/>
  <c r="AF4275" i="3"/>
  <c r="AF4276" i="3"/>
  <c r="AF4277" i="3"/>
  <c r="AF4278" i="3"/>
  <c r="AF4279" i="3"/>
  <c r="AF4280" i="3"/>
  <c r="AF4281" i="3"/>
  <c r="AF4282" i="3"/>
  <c r="AF4283" i="3"/>
  <c r="AF4284" i="3"/>
  <c r="AF4285" i="3"/>
  <c r="AF4286" i="3"/>
  <c r="AF4287" i="3"/>
  <c r="AF4288" i="3"/>
  <c r="AF4289" i="3"/>
  <c r="AF4290" i="3"/>
  <c r="AF4291" i="3"/>
  <c r="AF4292" i="3"/>
  <c r="AF4293" i="3"/>
  <c r="AF4294" i="3"/>
  <c r="AF4295" i="3"/>
  <c r="AF4296" i="3"/>
  <c r="AF4297" i="3"/>
  <c r="AF4298" i="3"/>
  <c r="AF4299" i="3"/>
  <c r="AF4300" i="3"/>
  <c r="AF4301" i="3"/>
  <c r="AF4302" i="3"/>
  <c r="AF4303" i="3"/>
  <c r="AF4304" i="3"/>
  <c r="AF4305" i="3"/>
  <c r="AF4306" i="3"/>
  <c r="AF4307" i="3"/>
  <c r="AF4308" i="3"/>
  <c r="AF4309" i="3"/>
  <c r="AF4310" i="3"/>
  <c r="AF4311" i="3"/>
  <c r="AF4312" i="3"/>
  <c r="AF4313" i="3"/>
  <c r="AF4314" i="3"/>
  <c r="AF4315" i="3"/>
  <c r="AF4316" i="3"/>
  <c r="AF4317" i="3"/>
  <c r="AF4318" i="3"/>
  <c r="AF4319" i="3"/>
  <c r="AF4320" i="3"/>
  <c r="AF4321" i="3"/>
  <c r="AF4322" i="3"/>
  <c r="AF4323" i="3"/>
  <c r="AF4324" i="3"/>
  <c r="AF4325" i="3"/>
  <c r="AF4326" i="3"/>
  <c r="AF4327" i="3"/>
  <c r="AF4328" i="3"/>
  <c r="AF4329" i="3"/>
  <c r="AF4330" i="3"/>
  <c r="AF4331" i="3"/>
  <c r="AF4332" i="3"/>
  <c r="AF4333" i="3"/>
  <c r="AF4334" i="3"/>
  <c r="AF4335" i="3"/>
  <c r="AF4336" i="3"/>
  <c r="AF4337" i="3"/>
  <c r="AF4338" i="3"/>
  <c r="AF4339" i="3"/>
  <c r="AF4340" i="3"/>
  <c r="AF4341" i="3"/>
  <c r="AF4342" i="3"/>
  <c r="AF4343" i="3"/>
  <c r="AF4344" i="3"/>
  <c r="AF4345" i="3"/>
  <c r="AF4346" i="3"/>
  <c r="AF4347" i="3"/>
  <c r="AF4348" i="3"/>
  <c r="AF4349" i="3"/>
  <c r="AF4350" i="3"/>
  <c r="AF4351" i="3"/>
  <c r="AF4352" i="3"/>
  <c r="AF4353" i="3"/>
  <c r="AF4354" i="3"/>
  <c r="AF4355" i="3"/>
  <c r="AF4356" i="3"/>
  <c r="AF4357" i="3"/>
  <c r="AF4358" i="3"/>
  <c r="AF4359" i="3"/>
  <c r="AF4360" i="3"/>
  <c r="AF4361" i="3"/>
  <c r="AF4362" i="3"/>
  <c r="AF4363" i="3"/>
  <c r="AF4364" i="3"/>
  <c r="AF4365" i="3"/>
  <c r="AF4366" i="3"/>
  <c r="AF4367" i="3"/>
  <c r="AF4368" i="3"/>
  <c r="AF4369" i="3"/>
  <c r="AF4370" i="3"/>
  <c r="AF4371" i="3"/>
  <c r="AF4372" i="3"/>
  <c r="AF4373" i="3"/>
  <c r="AF4374" i="3"/>
  <c r="AF4375" i="3"/>
  <c r="AF4376" i="3"/>
  <c r="AF4377" i="3"/>
  <c r="AF4378" i="3"/>
  <c r="AF4379" i="3"/>
  <c r="AF4380" i="3"/>
  <c r="AF4381" i="3"/>
  <c r="AF4382" i="3"/>
  <c r="AF4383" i="3"/>
  <c r="AF4384" i="3"/>
  <c r="AF4385" i="3"/>
  <c r="AF4386" i="3"/>
  <c r="AF4387" i="3"/>
  <c r="AF4388" i="3"/>
  <c r="AF4389" i="3"/>
  <c r="AF4390" i="3"/>
  <c r="AF4391" i="3"/>
  <c r="AF4392" i="3"/>
  <c r="AF4393" i="3"/>
  <c r="AF4394" i="3"/>
  <c r="AF4395" i="3"/>
  <c r="AF4396" i="3"/>
  <c r="AF4397" i="3"/>
  <c r="AF4398" i="3"/>
  <c r="AF4399" i="3"/>
  <c r="AF4400" i="3"/>
  <c r="AF4401" i="3"/>
  <c r="AF4402" i="3"/>
  <c r="AF4403" i="3"/>
  <c r="AF4404" i="3"/>
  <c r="AF4405" i="3"/>
  <c r="AF4406" i="3"/>
  <c r="AF4407" i="3"/>
  <c r="AF4408" i="3"/>
  <c r="AF4409" i="3"/>
  <c r="AF4410" i="3"/>
  <c r="AF4411" i="3"/>
  <c r="AF4412" i="3"/>
  <c r="AF4413" i="3"/>
  <c r="AF4414" i="3"/>
  <c r="AF4415" i="3"/>
  <c r="AF4416" i="3"/>
  <c r="AF4417" i="3"/>
  <c r="AF4418" i="3"/>
  <c r="AF4419" i="3"/>
  <c r="AF4420" i="3"/>
  <c r="AF4421" i="3"/>
  <c r="AF4422" i="3"/>
  <c r="AF4423" i="3"/>
  <c r="AF4424" i="3"/>
  <c r="AF4425" i="3"/>
  <c r="AF4426" i="3"/>
  <c r="AF4427" i="3"/>
  <c r="AF4428" i="3"/>
  <c r="AF4429" i="3"/>
  <c r="AF4430" i="3"/>
  <c r="AF4431" i="3"/>
  <c r="AF4432" i="3"/>
  <c r="AF4433" i="3"/>
  <c r="AF4434" i="3"/>
  <c r="AF4435" i="3"/>
  <c r="AF4436" i="3"/>
  <c r="AF4437" i="3"/>
  <c r="AF4438" i="3"/>
  <c r="AF4439" i="3"/>
  <c r="AF4440" i="3"/>
  <c r="AF4441" i="3"/>
  <c r="AF4442" i="3"/>
  <c r="AF4443" i="3"/>
  <c r="AF4444" i="3"/>
  <c r="AF4445" i="3"/>
  <c r="AF4446" i="3"/>
  <c r="AF4447" i="3"/>
  <c r="AF4448" i="3"/>
  <c r="AF4449" i="3"/>
  <c r="AF4450" i="3"/>
  <c r="AF4451" i="3"/>
  <c r="AF4452" i="3"/>
  <c r="AF4453" i="3"/>
  <c r="AF4454" i="3"/>
  <c r="AF4455" i="3"/>
  <c r="AF4456" i="3"/>
  <c r="AF4457" i="3"/>
  <c r="AF4458" i="3"/>
  <c r="AF4459" i="3"/>
  <c r="AF4460" i="3"/>
  <c r="AF4461" i="3"/>
  <c r="AF4462" i="3"/>
  <c r="AF4463" i="3"/>
  <c r="AF4464" i="3"/>
  <c r="AF4465" i="3"/>
  <c r="AF4466" i="3"/>
  <c r="AF4467" i="3"/>
  <c r="AF4468" i="3"/>
  <c r="AF4469" i="3"/>
  <c r="AF4470" i="3"/>
  <c r="AF4471" i="3"/>
  <c r="AF4472" i="3"/>
  <c r="AF4473" i="3"/>
  <c r="AF4474" i="3"/>
  <c r="AF4475" i="3"/>
  <c r="AF4476" i="3"/>
  <c r="AF4477" i="3"/>
  <c r="AF4478" i="3"/>
  <c r="AF4479" i="3"/>
  <c r="AF4480" i="3"/>
  <c r="AF4481" i="3"/>
  <c r="AF4482" i="3"/>
  <c r="AF4483" i="3"/>
  <c r="AF4484" i="3"/>
  <c r="AF4485" i="3"/>
  <c r="AF4486" i="3"/>
  <c r="AF4487" i="3"/>
  <c r="AF4488" i="3"/>
  <c r="AF4489" i="3"/>
  <c r="AF4490" i="3"/>
  <c r="AF4491" i="3"/>
  <c r="AF4492" i="3"/>
  <c r="AF4493" i="3"/>
  <c r="AF4494" i="3"/>
  <c r="AF4495" i="3"/>
  <c r="AF4496" i="3"/>
  <c r="AF4497" i="3"/>
  <c r="AF4498" i="3"/>
  <c r="AF4499" i="3"/>
  <c r="AF4500" i="3"/>
  <c r="AF4501" i="3"/>
  <c r="AF4502" i="3"/>
  <c r="AF4503" i="3"/>
  <c r="AF4504" i="3"/>
  <c r="AF4505" i="3"/>
  <c r="AF4506" i="3"/>
  <c r="AF4507" i="3"/>
  <c r="AF4508" i="3"/>
  <c r="AF4509" i="3"/>
  <c r="AF4510" i="3"/>
  <c r="AF4511" i="3"/>
  <c r="AF4512" i="3"/>
  <c r="AF4513" i="3"/>
  <c r="AF4514" i="3"/>
  <c r="AF4515" i="3"/>
  <c r="AF4516" i="3"/>
  <c r="AF4517" i="3"/>
  <c r="AF4518" i="3"/>
  <c r="AF4519" i="3"/>
  <c r="AF4520" i="3"/>
  <c r="AF4521" i="3"/>
  <c r="AF4522" i="3"/>
  <c r="AF4523" i="3"/>
  <c r="AF4524" i="3"/>
  <c r="AF4525" i="3"/>
  <c r="AF4526" i="3"/>
  <c r="AF4527" i="3"/>
  <c r="AF4528" i="3"/>
  <c r="AF4529" i="3"/>
  <c r="AF4530" i="3"/>
  <c r="AF4531" i="3"/>
  <c r="AF4532" i="3"/>
  <c r="AF4533" i="3"/>
  <c r="AF4534" i="3"/>
  <c r="AF4535" i="3"/>
  <c r="AF4536" i="3"/>
  <c r="AF4537" i="3"/>
  <c r="AF4538" i="3"/>
  <c r="AF4539" i="3"/>
  <c r="AF4540" i="3"/>
  <c r="AF4541" i="3"/>
  <c r="AF4542" i="3"/>
  <c r="AF4543" i="3"/>
  <c r="AF4544" i="3"/>
  <c r="AF4545" i="3"/>
  <c r="AF4546" i="3"/>
  <c r="AF4547" i="3"/>
  <c r="AF4548" i="3"/>
  <c r="AF4549" i="3"/>
  <c r="AF4550" i="3"/>
  <c r="AF4551" i="3"/>
  <c r="AF4552" i="3"/>
  <c r="AF4553" i="3"/>
  <c r="AF4554" i="3"/>
  <c r="AF4555" i="3"/>
  <c r="AF4556" i="3"/>
  <c r="AF4557" i="3"/>
  <c r="AF4558" i="3"/>
  <c r="AF4559" i="3"/>
  <c r="AF4560" i="3"/>
  <c r="AF4561" i="3"/>
  <c r="AF4562" i="3"/>
  <c r="AF4563" i="3"/>
  <c r="AF4564" i="3"/>
  <c r="AF4565" i="3"/>
  <c r="AF4566" i="3"/>
  <c r="AF4567" i="3"/>
  <c r="AF4568" i="3"/>
  <c r="AF4569" i="3"/>
  <c r="AF4570" i="3"/>
  <c r="AF4571" i="3"/>
  <c r="AF4572" i="3"/>
  <c r="AF4573" i="3"/>
  <c r="AF4574" i="3"/>
  <c r="AF4575" i="3"/>
  <c r="AF4576" i="3"/>
  <c r="AF4577" i="3"/>
  <c r="AF4578" i="3"/>
  <c r="AF4579" i="3"/>
  <c r="AF4580" i="3"/>
  <c r="AF4581" i="3"/>
  <c r="AF4582" i="3"/>
  <c r="AF4583" i="3"/>
  <c r="AF4584" i="3"/>
  <c r="AF4585" i="3"/>
  <c r="AF4586" i="3"/>
  <c r="AF4587" i="3"/>
  <c r="AF4588" i="3"/>
  <c r="AF4589" i="3"/>
  <c r="AF4590" i="3"/>
  <c r="AF4591" i="3"/>
  <c r="AF4592" i="3"/>
  <c r="AF4593" i="3"/>
  <c r="AF4594" i="3"/>
  <c r="AF4595" i="3"/>
  <c r="AF4596" i="3"/>
  <c r="AF4597" i="3"/>
  <c r="AF4598" i="3"/>
  <c r="AF4599" i="3"/>
  <c r="AF4600" i="3"/>
  <c r="AF4601" i="3"/>
  <c r="AF4602" i="3"/>
  <c r="AF4603" i="3"/>
  <c r="AF4604" i="3"/>
  <c r="AF4605" i="3"/>
  <c r="AF4606" i="3"/>
  <c r="AF4607" i="3"/>
  <c r="AF4608" i="3"/>
  <c r="AF4609" i="3"/>
  <c r="AF4610" i="3"/>
  <c r="AF4611" i="3"/>
  <c r="AF4612" i="3"/>
  <c r="AF4613" i="3"/>
  <c r="AF4614" i="3"/>
  <c r="AF4615" i="3"/>
  <c r="AF4616" i="3"/>
  <c r="AF4617" i="3"/>
  <c r="AF4618" i="3"/>
  <c r="AF4619" i="3"/>
  <c r="AF4620" i="3"/>
  <c r="AF4621" i="3"/>
  <c r="AF4622" i="3"/>
  <c r="AF4623" i="3"/>
  <c r="AF4624" i="3"/>
  <c r="AF4625" i="3"/>
  <c r="AF4626" i="3"/>
  <c r="AF4627" i="3"/>
  <c r="AF4628" i="3"/>
  <c r="AF4629" i="3"/>
  <c r="AF4630" i="3"/>
  <c r="AF4631" i="3"/>
  <c r="AF4632" i="3"/>
  <c r="AF4633" i="3"/>
  <c r="AF4634" i="3"/>
  <c r="AF4635" i="3"/>
  <c r="AF4636" i="3"/>
  <c r="AF4637" i="3"/>
  <c r="AF4638" i="3"/>
  <c r="AF4639" i="3"/>
  <c r="AF4640" i="3"/>
  <c r="AF4641" i="3"/>
  <c r="AF4642" i="3"/>
  <c r="AF4643" i="3"/>
  <c r="AF4644" i="3"/>
  <c r="AF4645" i="3"/>
  <c r="AF4646" i="3"/>
  <c r="AF4647" i="3"/>
  <c r="AF4648" i="3"/>
  <c r="AF4649" i="3"/>
  <c r="AF4650" i="3"/>
  <c r="AF4651" i="3"/>
  <c r="AF4652" i="3"/>
  <c r="AF4653" i="3"/>
  <c r="AF4654" i="3"/>
  <c r="AF4655" i="3"/>
  <c r="AF4656" i="3"/>
  <c r="AF4657" i="3"/>
  <c r="AF4658" i="3"/>
  <c r="AF4659" i="3"/>
  <c r="AF4660" i="3"/>
  <c r="AF4661" i="3"/>
  <c r="AF4662" i="3"/>
  <c r="AF4663" i="3"/>
  <c r="AF4664" i="3"/>
  <c r="AF4665" i="3"/>
  <c r="AF4666" i="3"/>
  <c r="AF4667" i="3"/>
  <c r="AF4668" i="3"/>
  <c r="AF4669" i="3"/>
  <c r="AF4670" i="3"/>
  <c r="AF4671" i="3"/>
  <c r="AF4672" i="3"/>
  <c r="AF4673" i="3"/>
  <c r="AF4674" i="3"/>
  <c r="AF4675" i="3"/>
  <c r="AF4676" i="3"/>
  <c r="AF4677" i="3"/>
  <c r="AF4678" i="3"/>
  <c r="AF4679" i="3"/>
  <c r="AF4680" i="3"/>
  <c r="AF4681" i="3"/>
  <c r="AF4682" i="3"/>
  <c r="AF4683" i="3"/>
  <c r="AF4684" i="3"/>
  <c r="AF4685" i="3"/>
  <c r="AF4686" i="3"/>
  <c r="AF4687" i="3"/>
  <c r="AF4688" i="3"/>
  <c r="AF4689" i="3"/>
  <c r="AF4690" i="3"/>
  <c r="AF4691" i="3"/>
  <c r="AF4692" i="3"/>
  <c r="AF4693" i="3"/>
  <c r="AF4694" i="3"/>
  <c r="AF4695" i="3"/>
  <c r="AF4696" i="3"/>
  <c r="AF4697" i="3"/>
  <c r="AF4698" i="3"/>
  <c r="AF4699" i="3"/>
  <c r="AF4700" i="3"/>
  <c r="AF4701" i="3"/>
  <c r="AF4702" i="3"/>
  <c r="AF4703" i="3"/>
  <c r="AF4704" i="3"/>
  <c r="AF4705" i="3"/>
  <c r="AF4706" i="3"/>
  <c r="AF4707" i="3"/>
  <c r="AF4708" i="3"/>
  <c r="AF4709" i="3"/>
  <c r="AF4710" i="3"/>
  <c r="AF4711" i="3"/>
  <c r="AF4712" i="3"/>
  <c r="AF4713" i="3"/>
  <c r="AF4714" i="3"/>
  <c r="AF4715" i="3"/>
  <c r="AF4716" i="3"/>
  <c r="AF4717" i="3"/>
  <c r="AF4718" i="3"/>
  <c r="AF4719" i="3"/>
  <c r="AF4720" i="3"/>
  <c r="AF4721" i="3"/>
  <c r="AF4722" i="3"/>
  <c r="AF4723" i="3"/>
  <c r="AF4724" i="3"/>
  <c r="AF4725" i="3"/>
  <c r="AF4726" i="3"/>
  <c r="AF4727" i="3"/>
  <c r="AF4728" i="3"/>
  <c r="AF4729" i="3"/>
  <c r="AF4730" i="3"/>
  <c r="AF4731" i="3"/>
  <c r="AF4732" i="3"/>
  <c r="AF4733" i="3"/>
  <c r="AF4734" i="3"/>
  <c r="AF4735" i="3"/>
  <c r="AF4736" i="3"/>
  <c r="AF4737" i="3"/>
  <c r="AF4738" i="3"/>
  <c r="AF4739" i="3"/>
  <c r="AF4740" i="3"/>
  <c r="AF4741" i="3"/>
  <c r="AF4742" i="3"/>
  <c r="AF4743" i="3"/>
  <c r="AF4744" i="3"/>
  <c r="AF4745" i="3"/>
  <c r="AF4746" i="3"/>
  <c r="AF4747" i="3"/>
  <c r="AF4748" i="3"/>
  <c r="AF4749" i="3"/>
  <c r="AF4750" i="3"/>
  <c r="AF4751" i="3"/>
  <c r="AF4752" i="3"/>
  <c r="AF4753" i="3"/>
  <c r="AF4754" i="3"/>
  <c r="AF4755" i="3"/>
  <c r="AF4756" i="3"/>
  <c r="AF4757" i="3"/>
  <c r="AF4758" i="3"/>
  <c r="AF4759" i="3"/>
  <c r="AF4760" i="3"/>
  <c r="AF4761" i="3"/>
  <c r="AF4762" i="3"/>
  <c r="AF4763" i="3"/>
  <c r="AF4764" i="3"/>
  <c r="AF4765" i="3"/>
  <c r="AF4766" i="3"/>
  <c r="AF4767" i="3"/>
  <c r="AF4768" i="3"/>
  <c r="AF4769" i="3"/>
  <c r="AF4770" i="3"/>
  <c r="AF4771" i="3"/>
  <c r="AF4772" i="3"/>
  <c r="AF4773" i="3"/>
  <c r="AF4774" i="3"/>
  <c r="AF4775" i="3"/>
  <c r="AF4776" i="3"/>
  <c r="AF4777" i="3"/>
  <c r="AF4778" i="3"/>
  <c r="AF4779" i="3"/>
  <c r="AF4780" i="3"/>
  <c r="AF4781" i="3"/>
  <c r="AF4782" i="3"/>
  <c r="AF4783" i="3"/>
  <c r="AF4784" i="3"/>
  <c r="AF4785" i="3"/>
  <c r="AF4786" i="3"/>
  <c r="AF4787" i="3"/>
  <c r="AF4788" i="3"/>
  <c r="AF4789" i="3"/>
  <c r="AF4790" i="3"/>
  <c r="AF4791" i="3"/>
  <c r="AF4792" i="3"/>
  <c r="AF4793" i="3"/>
  <c r="AF4794" i="3"/>
  <c r="AF4795" i="3"/>
  <c r="AF4796" i="3"/>
  <c r="AF4797" i="3"/>
  <c r="AF4798" i="3"/>
  <c r="AF4799" i="3"/>
  <c r="AF4800" i="3"/>
  <c r="AF4801" i="3"/>
  <c r="AF4802" i="3"/>
  <c r="AF4803" i="3"/>
  <c r="AF4804" i="3"/>
  <c r="AF4805" i="3"/>
  <c r="AF4806" i="3"/>
  <c r="AF4807" i="3"/>
  <c r="AF4808" i="3"/>
  <c r="AF4809" i="3"/>
  <c r="AF4810" i="3"/>
  <c r="AF4811" i="3"/>
  <c r="AF4812" i="3"/>
  <c r="AF4813" i="3"/>
  <c r="AF4814" i="3"/>
  <c r="AF4815" i="3"/>
  <c r="AF4816" i="3"/>
  <c r="AF4817" i="3"/>
  <c r="AF4818" i="3"/>
  <c r="AF4819" i="3"/>
  <c r="AF4820" i="3"/>
  <c r="AF4821" i="3"/>
  <c r="AF4822" i="3"/>
  <c r="AF4823" i="3"/>
  <c r="AF4824" i="3"/>
  <c r="AF4825" i="3"/>
  <c r="AF4826" i="3"/>
  <c r="AF4827" i="3"/>
  <c r="AF4828" i="3"/>
  <c r="AF4829" i="3"/>
  <c r="AF4830" i="3"/>
  <c r="AF4831" i="3"/>
  <c r="AF4832" i="3"/>
  <c r="AF4833" i="3"/>
  <c r="AF4834" i="3"/>
  <c r="AF4835" i="3"/>
  <c r="AF4836" i="3"/>
  <c r="AF4837" i="3"/>
  <c r="AF4838" i="3"/>
  <c r="AF4839" i="3"/>
  <c r="AF4840" i="3"/>
  <c r="AF4841" i="3"/>
  <c r="AF4842" i="3"/>
  <c r="AF4843" i="3"/>
  <c r="AF4844" i="3"/>
  <c r="AF4845" i="3"/>
  <c r="AF4846" i="3"/>
  <c r="AF4847" i="3"/>
  <c r="AF4848" i="3"/>
  <c r="AF4849" i="3"/>
  <c r="AF4850" i="3"/>
  <c r="AF4851" i="3"/>
  <c r="AF4852" i="3"/>
  <c r="AF4853" i="3"/>
  <c r="AF4854" i="3"/>
  <c r="AF4855" i="3"/>
  <c r="AF4856" i="3"/>
  <c r="AF4857" i="3"/>
  <c r="AF4858" i="3"/>
  <c r="AF4859" i="3"/>
  <c r="AF4860" i="3"/>
  <c r="AF4861" i="3"/>
  <c r="AF4862" i="3"/>
  <c r="AF4863" i="3"/>
  <c r="AF4864" i="3"/>
  <c r="AF4865" i="3"/>
  <c r="AF4866" i="3"/>
  <c r="AF4867" i="3"/>
  <c r="AF4868" i="3"/>
  <c r="AF4869" i="3"/>
  <c r="AF4870" i="3"/>
  <c r="AF4871" i="3"/>
  <c r="AF4872" i="3"/>
  <c r="AF4873" i="3"/>
  <c r="AF4874" i="3"/>
  <c r="AF4875" i="3"/>
  <c r="AF4876" i="3"/>
  <c r="AF4877" i="3"/>
  <c r="AF4878" i="3"/>
  <c r="AF4879" i="3"/>
  <c r="AF4880" i="3"/>
  <c r="AF4881" i="3"/>
  <c r="AF4882" i="3"/>
  <c r="AF4883" i="3"/>
  <c r="AF4884" i="3"/>
  <c r="AF4885" i="3"/>
  <c r="AF4886" i="3"/>
  <c r="AF4887" i="3"/>
  <c r="AF4888" i="3"/>
  <c r="AF4889" i="3"/>
  <c r="AF4890" i="3"/>
  <c r="AF4891" i="3"/>
  <c r="AF4892" i="3"/>
  <c r="AF4893" i="3"/>
  <c r="AF4894" i="3"/>
  <c r="AF4895" i="3"/>
  <c r="AF4896" i="3"/>
  <c r="AF4897" i="3"/>
  <c r="AF4898" i="3"/>
  <c r="AF4899" i="3"/>
  <c r="AF4900" i="3"/>
  <c r="AF4901" i="3"/>
  <c r="AF4902" i="3"/>
  <c r="AF4903" i="3"/>
  <c r="AF4904" i="3"/>
  <c r="AF4905" i="3"/>
  <c r="AF4906" i="3"/>
  <c r="AF4907" i="3"/>
  <c r="AF4908" i="3"/>
  <c r="AF4909" i="3"/>
  <c r="AF4910" i="3"/>
  <c r="AF4911" i="3"/>
  <c r="AF4912" i="3"/>
  <c r="AF4913" i="3"/>
  <c r="AF4914" i="3"/>
  <c r="AF4915" i="3"/>
  <c r="AF4916" i="3"/>
  <c r="AF4917" i="3"/>
  <c r="AF4918" i="3"/>
  <c r="AF4919" i="3"/>
  <c r="AF4920" i="3"/>
  <c r="AF4921" i="3"/>
  <c r="AF4922" i="3"/>
  <c r="AF4923" i="3"/>
  <c r="AF4924" i="3"/>
  <c r="AF4925" i="3"/>
  <c r="AF4926" i="3"/>
  <c r="AF4927" i="3"/>
  <c r="AF4928" i="3"/>
  <c r="AF4929" i="3"/>
  <c r="AF4930" i="3"/>
  <c r="AF4931" i="3"/>
  <c r="AF4932" i="3"/>
  <c r="AF4933" i="3"/>
  <c r="AF4934" i="3"/>
  <c r="AF4935" i="3"/>
  <c r="AF4936" i="3"/>
  <c r="AF4937" i="3"/>
  <c r="AF4938" i="3"/>
  <c r="AF4939" i="3"/>
  <c r="AF4940" i="3"/>
  <c r="AF4941" i="3"/>
  <c r="AF4942" i="3"/>
  <c r="AF4943" i="3"/>
  <c r="AF4944" i="3"/>
  <c r="AF4945" i="3"/>
  <c r="AF4946" i="3"/>
  <c r="AF4947" i="3"/>
  <c r="AF4948" i="3"/>
  <c r="AF4949" i="3"/>
  <c r="AF4950" i="3"/>
  <c r="AF4951" i="3"/>
  <c r="AF4952" i="3"/>
  <c r="AF4953" i="3"/>
  <c r="AF4954" i="3"/>
  <c r="AF4955" i="3"/>
  <c r="AF4956" i="3"/>
  <c r="AF4957" i="3"/>
  <c r="AF4958" i="3"/>
  <c r="AF4959" i="3"/>
  <c r="AF4960" i="3"/>
  <c r="AF4961" i="3"/>
  <c r="AF4962" i="3"/>
  <c r="AF4963" i="3"/>
  <c r="AF4964" i="3"/>
  <c r="AF4965" i="3"/>
  <c r="AF4966" i="3"/>
  <c r="AF4967" i="3"/>
  <c r="AF4968" i="3"/>
  <c r="AF4969" i="3"/>
  <c r="AF4970" i="3"/>
  <c r="AF4971" i="3"/>
  <c r="AF4972" i="3"/>
  <c r="AF4973" i="3"/>
  <c r="AF4974" i="3"/>
  <c r="AF4975" i="3"/>
  <c r="AF4976" i="3"/>
  <c r="AF4977" i="3"/>
  <c r="AF4978" i="3"/>
  <c r="AF4979" i="3"/>
  <c r="AF4980" i="3"/>
  <c r="AF4981" i="3"/>
  <c r="AF4982" i="3"/>
  <c r="AF4983" i="3"/>
  <c r="AF4984" i="3"/>
  <c r="AF4985" i="3"/>
  <c r="AF4986" i="3"/>
  <c r="AF4987" i="3"/>
  <c r="AF4988" i="3"/>
  <c r="AF4989" i="3"/>
  <c r="AF4990" i="3"/>
  <c r="AF4991" i="3"/>
  <c r="AF4992" i="3"/>
  <c r="AF4993" i="3"/>
  <c r="AF4994" i="3"/>
  <c r="AF4995" i="3"/>
  <c r="AF4996" i="3"/>
  <c r="AF4997" i="3"/>
  <c r="AF4998" i="3"/>
  <c r="AF4999" i="3"/>
  <c r="AF5000" i="3"/>
  <c r="AF5001" i="3"/>
  <c r="AF5002" i="3"/>
  <c r="AF5003" i="3"/>
  <c r="AF5004" i="3"/>
  <c r="AF5005" i="3"/>
  <c r="AF5006" i="3"/>
  <c r="AF5007" i="3"/>
  <c r="AF5008" i="3"/>
  <c r="AF5009" i="3"/>
  <c r="AF5010" i="3"/>
  <c r="AF5011" i="3"/>
  <c r="AF5012" i="3"/>
  <c r="AF5013" i="3"/>
  <c r="AF5014" i="3"/>
  <c r="AF5015" i="3"/>
  <c r="AF5016" i="3"/>
  <c r="AF5017" i="3"/>
  <c r="AF5018" i="3"/>
  <c r="AF5019" i="3"/>
  <c r="AF5020" i="3"/>
  <c r="AF5021" i="3"/>
  <c r="AF5022" i="3"/>
  <c r="AF5023" i="3"/>
  <c r="AF5024" i="3"/>
  <c r="AF5025" i="3"/>
  <c r="AF5026" i="3"/>
  <c r="AF5027" i="3"/>
  <c r="AF5028" i="3"/>
  <c r="AF5029" i="3"/>
  <c r="AF5030" i="3"/>
  <c r="AF5031" i="3"/>
  <c r="AF5032" i="3"/>
  <c r="AF5033" i="3"/>
  <c r="AF5034" i="3"/>
  <c r="AF5035" i="3"/>
  <c r="AF5036" i="3"/>
  <c r="AF5037" i="3"/>
  <c r="AF5038" i="3"/>
  <c r="AF5039" i="3"/>
  <c r="AF5040" i="3"/>
  <c r="AF5041" i="3"/>
  <c r="AF5042" i="3"/>
  <c r="AF5043" i="3"/>
  <c r="AF5044" i="3"/>
  <c r="AF5045" i="3"/>
  <c r="AF5046" i="3"/>
  <c r="AF5047" i="3"/>
  <c r="AF5048" i="3"/>
  <c r="AF5049" i="3"/>
  <c r="AF5050" i="3"/>
  <c r="AF5051" i="3"/>
  <c r="AF5052" i="3"/>
  <c r="AF5053" i="3"/>
  <c r="AF5054" i="3"/>
  <c r="AF5055" i="3"/>
  <c r="AF5056" i="3"/>
  <c r="AF5057" i="3"/>
  <c r="AF5058" i="3"/>
  <c r="AF5059" i="3"/>
  <c r="AF5060" i="3"/>
  <c r="AF5061" i="3"/>
  <c r="AF5062" i="3"/>
  <c r="AF5063" i="3"/>
  <c r="AF5064" i="3"/>
  <c r="AF5065" i="3"/>
  <c r="AF5066" i="3"/>
  <c r="AF5067" i="3"/>
  <c r="AF5068" i="3"/>
  <c r="AF5069" i="3"/>
  <c r="AF5070" i="3"/>
  <c r="AF5071" i="3"/>
  <c r="AF5072" i="3"/>
  <c r="AF5073" i="3"/>
  <c r="AF5074" i="3"/>
  <c r="AF5075" i="3"/>
  <c r="AF5076" i="3"/>
  <c r="AF5077" i="3"/>
  <c r="AF5078" i="3"/>
  <c r="AF5079" i="3"/>
  <c r="AF5080" i="3"/>
  <c r="AF5081" i="3"/>
  <c r="AF5082" i="3"/>
  <c r="AF5083" i="3"/>
  <c r="AF5084" i="3"/>
  <c r="AF5085" i="3"/>
  <c r="AF5086" i="3"/>
  <c r="AF5087" i="3"/>
  <c r="AG3025" i="3"/>
  <c r="AG3026" i="3"/>
  <c r="AG3027" i="3"/>
  <c r="AG3028" i="3"/>
  <c r="AG3029" i="3"/>
  <c r="AG3030" i="3"/>
  <c r="AG3031" i="3"/>
  <c r="AG3032" i="3"/>
  <c r="AG3033" i="3"/>
  <c r="AG3034" i="3"/>
  <c r="AG3035" i="3"/>
  <c r="AG3036" i="3"/>
  <c r="AG3037" i="3"/>
  <c r="AG3038" i="3"/>
  <c r="AG3039" i="3"/>
  <c r="AG3040" i="3"/>
  <c r="AG3041" i="3"/>
  <c r="AG3042" i="3"/>
  <c r="AG3043" i="3"/>
  <c r="AG3044" i="3"/>
  <c r="AG3045" i="3"/>
  <c r="AG3046" i="3"/>
  <c r="AG3047" i="3"/>
  <c r="AG3048" i="3"/>
  <c r="AG3049" i="3"/>
  <c r="AG3050" i="3"/>
  <c r="AG3051" i="3"/>
  <c r="AG3052" i="3"/>
  <c r="AG3053" i="3"/>
  <c r="AG3054" i="3"/>
  <c r="AG3055" i="3"/>
  <c r="AG3056" i="3"/>
  <c r="AG3057" i="3"/>
  <c r="AG3058" i="3"/>
  <c r="AG3059" i="3"/>
  <c r="AG3060" i="3"/>
  <c r="AG3061" i="3"/>
  <c r="AG3062" i="3"/>
  <c r="AG3063" i="3"/>
  <c r="AG3064" i="3"/>
  <c r="AG3065" i="3"/>
  <c r="AG3066" i="3"/>
  <c r="AG3067" i="3"/>
  <c r="AG3068" i="3"/>
  <c r="AG3069" i="3"/>
  <c r="AG3070" i="3"/>
  <c r="AG3071" i="3"/>
  <c r="AG3072" i="3"/>
  <c r="AG3073" i="3"/>
  <c r="AG3074" i="3"/>
  <c r="AG3075" i="3"/>
  <c r="AG3076" i="3"/>
  <c r="AG3077" i="3"/>
  <c r="AG3078" i="3"/>
  <c r="AG3079" i="3"/>
  <c r="AG3080" i="3"/>
  <c r="AG3081" i="3"/>
  <c r="AG3082" i="3"/>
  <c r="AG3083" i="3"/>
  <c r="AG3084" i="3"/>
  <c r="AG3085" i="3"/>
  <c r="AG3086" i="3"/>
  <c r="AG3087" i="3"/>
  <c r="AG3088" i="3"/>
  <c r="AG3089" i="3"/>
  <c r="AG3090" i="3"/>
  <c r="AG3091" i="3"/>
  <c r="AG3092" i="3"/>
  <c r="AG3093" i="3"/>
  <c r="AG3094" i="3"/>
  <c r="AG3095" i="3"/>
  <c r="AG3096" i="3"/>
  <c r="AG3097" i="3"/>
  <c r="AG3098" i="3"/>
  <c r="AG3099" i="3"/>
  <c r="AG3100" i="3"/>
  <c r="AG3101" i="3"/>
  <c r="AG3102" i="3"/>
  <c r="AG3103" i="3"/>
  <c r="AG3104" i="3"/>
  <c r="AG3105" i="3"/>
  <c r="AG3106" i="3"/>
  <c r="AG3107" i="3"/>
  <c r="AG3108" i="3"/>
  <c r="AG3109" i="3"/>
  <c r="AG3110" i="3"/>
  <c r="AG3111" i="3"/>
  <c r="AG3112" i="3"/>
  <c r="AG3113" i="3"/>
  <c r="AG3114" i="3"/>
  <c r="AG3115" i="3"/>
  <c r="AG3116" i="3"/>
  <c r="AG3117" i="3"/>
  <c r="AG3118" i="3"/>
  <c r="AG3119" i="3"/>
  <c r="AG3120" i="3"/>
  <c r="AG3121" i="3"/>
  <c r="AG3122" i="3"/>
  <c r="AG3123" i="3"/>
  <c r="AG3124" i="3"/>
  <c r="AG3125" i="3"/>
  <c r="AG3126" i="3"/>
  <c r="AG3127" i="3"/>
  <c r="AG3128" i="3"/>
  <c r="AG3129" i="3"/>
  <c r="AG3130" i="3"/>
  <c r="AG3131" i="3"/>
  <c r="AG3132" i="3"/>
  <c r="AG3133" i="3"/>
  <c r="AG3134" i="3"/>
  <c r="AG3135" i="3"/>
  <c r="AG3136" i="3"/>
  <c r="AG3137" i="3"/>
  <c r="AG3138" i="3"/>
  <c r="AG3139" i="3"/>
  <c r="AG3140" i="3"/>
  <c r="AG3141" i="3"/>
  <c r="AG3142" i="3"/>
  <c r="AG3143" i="3"/>
  <c r="AG3144" i="3"/>
  <c r="AG3145" i="3"/>
  <c r="AG3146" i="3"/>
  <c r="AG3147" i="3"/>
  <c r="AG3148" i="3"/>
  <c r="AG3149" i="3"/>
  <c r="AG3150" i="3"/>
  <c r="AG3151" i="3"/>
  <c r="AG3152" i="3"/>
  <c r="AG3153" i="3"/>
  <c r="AG3154" i="3"/>
  <c r="AG3155" i="3"/>
  <c r="AG3156" i="3"/>
  <c r="AG3157" i="3"/>
  <c r="AG3158" i="3"/>
  <c r="AG3159" i="3"/>
  <c r="AG3160" i="3"/>
  <c r="AG3161" i="3"/>
  <c r="AG3162" i="3"/>
  <c r="AG3163" i="3"/>
  <c r="AG3164" i="3"/>
  <c r="AG3165" i="3"/>
  <c r="AG3166" i="3"/>
  <c r="AG3167" i="3"/>
  <c r="AG3168" i="3"/>
  <c r="AG3169" i="3"/>
  <c r="AG3170" i="3"/>
  <c r="AG3171" i="3"/>
  <c r="AG3172" i="3"/>
  <c r="AG3173" i="3"/>
  <c r="AG3174" i="3"/>
  <c r="AG3175" i="3"/>
  <c r="AG3176" i="3"/>
  <c r="AG3177" i="3"/>
  <c r="AG3178" i="3"/>
  <c r="AG3179" i="3"/>
  <c r="AG3180" i="3"/>
  <c r="AG3181" i="3"/>
  <c r="AG3182" i="3"/>
  <c r="AG3183" i="3"/>
  <c r="AG3184" i="3"/>
  <c r="AG3185" i="3"/>
  <c r="AG3186" i="3"/>
  <c r="AG3187" i="3"/>
  <c r="AG3188" i="3"/>
  <c r="AG3189" i="3"/>
  <c r="AG3190" i="3"/>
  <c r="AG3191" i="3"/>
  <c r="AG3192" i="3"/>
  <c r="AG3193" i="3"/>
  <c r="AG3194" i="3"/>
  <c r="AG3195" i="3"/>
  <c r="AG3196" i="3"/>
  <c r="AG3197" i="3"/>
  <c r="AG3198" i="3"/>
  <c r="AG3199" i="3"/>
  <c r="AG3200" i="3"/>
  <c r="AG3201" i="3"/>
  <c r="AG3202" i="3"/>
  <c r="AG3203" i="3"/>
  <c r="AG3204" i="3"/>
  <c r="AG3205" i="3"/>
  <c r="AG3206" i="3"/>
  <c r="AG3207" i="3"/>
  <c r="AG3208" i="3"/>
  <c r="AG3209" i="3"/>
  <c r="AG3210" i="3"/>
  <c r="AG3211" i="3"/>
  <c r="AG3212" i="3"/>
  <c r="AG3213" i="3"/>
  <c r="AG3214" i="3"/>
  <c r="AG3215" i="3"/>
  <c r="AG3216" i="3"/>
  <c r="AG3217" i="3"/>
  <c r="AG3218" i="3"/>
  <c r="AG3219" i="3"/>
  <c r="AG3220" i="3"/>
  <c r="AG3221" i="3"/>
  <c r="AG3222" i="3"/>
  <c r="AG3223" i="3"/>
  <c r="AG3224" i="3"/>
  <c r="AG3225" i="3"/>
  <c r="AG3226" i="3"/>
  <c r="AG3227" i="3"/>
  <c r="AG3228" i="3"/>
  <c r="AG3229" i="3"/>
  <c r="AG3230" i="3"/>
  <c r="AG3231" i="3"/>
  <c r="AG3232" i="3"/>
  <c r="AG3233" i="3"/>
  <c r="AG3234" i="3"/>
  <c r="AG3235" i="3"/>
  <c r="AG3236" i="3"/>
  <c r="AG3237" i="3"/>
  <c r="AG3238" i="3"/>
  <c r="AG3239" i="3"/>
  <c r="AG3240" i="3"/>
  <c r="AG3241" i="3"/>
  <c r="AG3242" i="3"/>
  <c r="AG3243" i="3"/>
  <c r="AG3244" i="3"/>
  <c r="AG3245" i="3"/>
  <c r="AG3246" i="3"/>
  <c r="AG3247" i="3"/>
  <c r="AG3248" i="3"/>
  <c r="AG3249" i="3"/>
  <c r="AG3250" i="3"/>
  <c r="AG3251" i="3"/>
  <c r="AG3252" i="3"/>
  <c r="AG3253" i="3"/>
  <c r="AG3254" i="3"/>
  <c r="AG3255" i="3"/>
  <c r="AG3256" i="3"/>
  <c r="AG3257" i="3"/>
  <c r="AG3258" i="3"/>
  <c r="AG3259" i="3"/>
  <c r="AG3260" i="3"/>
  <c r="AG3261" i="3"/>
  <c r="AG3262" i="3"/>
  <c r="AG3263" i="3"/>
  <c r="AG3264" i="3"/>
  <c r="AG3265" i="3"/>
  <c r="AG3266" i="3"/>
  <c r="AG3267" i="3"/>
  <c r="AG3268" i="3"/>
  <c r="AG3269" i="3"/>
  <c r="AG3270" i="3"/>
  <c r="AG3271" i="3"/>
  <c r="AG3272" i="3"/>
  <c r="AG3273" i="3"/>
  <c r="AG3274" i="3"/>
  <c r="AG3275" i="3"/>
  <c r="AG3276" i="3"/>
  <c r="AG3277" i="3"/>
  <c r="AG3278" i="3"/>
  <c r="AG3279" i="3"/>
  <c r="AG3280" i="3"/>
  <c r="AG3281" i="3"/>
  <c r="AG3282" i="3"/>
  <c r="AG3283" i="3"/>
  <c r="AG3284" i="3"/>
  <c r="AG3285" i="3"/>
  <c r="AG3286" i="3"/>
  <c r="AG3287" i="3"/>
  <c r="AG3288" i="3"/>
  <c r="AG3289" i="3"/>
  <c r="AG3290" i="3"/>
  <c r="AG3291" i="3"/>
  <c r="AG3292" i="3"/>
  <c r="AG3293" i="3"/>
  <c r="AG3294" i="3"/>
  <c r="AG3295" i="3"/>
  <c r="AG3296" i="3"/>
  <c r="AG3297" i="3"/>
  <c r="AG3298" i="3"/>
  <c r="AG3299" i="3"/>
  <c r="AG3300" i="3"/>
  <c r="AG3301" i="3"/>
  <c r="AG3302" i="3"/>
  <c r="AG3303" i="3"/>
  <c r="AG3304" i="3"/>
  <c r="AG3305" i="3"/>
  <c r="AG3306" i="3"/>
  <c r="AG3307" i="3"/>
  <c r="AG3308" i="3"/>
  <c r="AG3309" i="3"/>
  <c r="AG3310" i="3"/>
  <c r="AG3311" i="3"/>
  <c r="AG3312" i="3"/>
  <c r="AG3313" i="3"/>
  <c r="AG3314" i="3"/>
  <c r="AG3315" i="3"/>
  <c r="AG3316" i="3"/>
  <c r="AG3317" i="3"/>
  <c r="AG3318" i="3"/>
  <c r="AG3319" i="3"/>
  <c r="AG3320" i="3"/>
  <c r="AG3321" i="3"/>
  <c r="AG3322" i="3"/>
  <c r="AG3323" i="3"/>
  <c r="AG3324" i="3"/>
  <c r="AG3325" i="3"/>
  <c r="AG3326" i="3"/>
  <c r="AG3327" i="3"/>
  <c r="AG3328" i="3"/>
  <c r="AG3329" i="3"/>
  <c r="AG3330" i="3"/>
  <c r="AG3331" i="3"/>
  <c r="AG3332" i="3"/>
  <c r="AG3333" i="3"/>
  <c r="AG3334" i="3"/>
  <c r="AG3335" i="3"/>
  <c r="AG3336" i="3"/>
  <c r="AG3337" i="3"/>
  <c r="AG3338" i="3"/>
  <c r="AG3339" i="3"/>
  <c r="AG3340" i="3"/>
  <c r="AG3341" i="3"/>
  <c r="AG3342" i="3"/>
  <c r="AG3343" i="3"/>
  <c r="AG3344" i="3"/>
  <c r="AG3345" i="3"/>
  <c r="AG3346" i="3"/>
  <c r="AG3347" i="3"/>
  <c r="AG3348" i="3"/>
  <c r="AG3349" i="3"/>
  <c r="AG3350" i="3"/>
  <c r="AG3351" i="3"/>
  <c r="AG3352" i="3"/>
  <c r="AG3353" i="3"/>
  <c r="AG3354" i="3"/>
  <c r="AG3355" i="3"/>
  <c r="AG3356" i="3"/>
  <c r="AG3357" i="3"/>
  <c r="AG3358" i="3"/>
  <c r="AG3359" i="3"/>
  <c r="AG3360" i="3"/>
  <c r="AG3361" i="3"/>
  <c r="AG3362" i="3"/>
  <c r="AG3363" i="3"/>
  <c r="AG3364" i="3"/>
  <c r="AG3365" i="3"/>
  <c r="AG3366" i="3"/>
  <c r="AG3367" i="3"/>
  <c r="AG3368" i="3"/>
  <c r="AG3369" i="3"/>
  <c r="AG3370" i="3"/>
  <c r="AG3371" i="3"/>
  <c r="AG3372" i="3"/>
  <c r="AG3373" i="3"/>
  <c r="AG3374" i="3"/>
  <c r="AG3375" i="3"/>
  <c r="AG3376" i="3"/>
  <c r="AG3377" i="3"/>
  <c r="AG3378" i="3"/>
  <c r="AG3379" i="3"/>
  <c r="AG3380" i="3"/>
  <c r="AG3381" i="3"/>
  <c r="AG3382" i="3"/>
  <c r="AG3383" i="3"/>
  <c r="AG3384" i="3"/>
  <c r="AG3385" i="3"/>
  <c r="AG3386" i="3"/>
  <c r="AG3387" i="3"/>
  <c r="AG3388" i="3"/>
  <c r="AG3389" i="3"/>
  <c r="AG3390" i="3"/>
  <c r="AG3391" i="3"/>
  <c r="AG3392" i="3"/>
  <c r="AG3393" i="3"/>
  <c r="AG3394" i="3"/>
  <c r="AG3395" i="3"/>
  <c r="AG3396" i="3"/>
  <c r="AG3397" i="3"/>
  <c r="AG3398" i="3"/>
  <c r="AG3399" i="3"/>
  <c r="AG3400" i="3"/>
  <c r="AG3401" i="3"/>
  <c r="AG3402" i="3"/>
  <c r="AG3403" i="3"/>
  <c r="AG3404" i="3"/>
  <c r="AG3405" i="3"/>
  <c r="AG3406" i="3"/>
  <c r="AG3407" i="3"/>
  <c r="AG3408" i="3"/>
  <c r="AG3409" i="3"/>
  <c r="AG3410" i="3"/>
  <c r="AG3411" i="3"/>
  <c r="AG3412" i="3"/>
  <c r="AG3413" i="3"/>
  <c r="AG3414" i="3"/>
  <c r="AG3415" i="3"/>
  <c r="AG3416" i="3"/>
  <c r="AG3417" i="3"/>
  <c r="AG3418" i="3"/>
  <c r="AG3419" i="3"/>
  <c r="AG3420" i="3"/>
  <c r="AG3421" i="3"/>
  <c r="AG3422" i="3"/>
  <c r="AG3423" i="3"/>
  <c r="AG3424" i="3"/>
  <c r="AG3425" i="3"/>
  <c r="AG3426" i="3"/>
  <c r="AG3427" i="3"/>
  <c r="AG3428" i="3"/>
  <c r="AG3429" i="3"/>
  <c r="AG3430" i="3"/>
  <c r="AG3431" i="3"/>
  <c r="AG3432" i="3"/>
  <c r="AG3433" i="3"/>
  <c r="AG3434" i="3"/>
  <c r="AG3435" i="3"/>
  <c r="AG3436" i="3"/>
  <c r="AG3437" i="3"/>
  <c r="AG3438" i="3"/>
  <c r="AG3439" i="3"/>
  <c r="AG3440" i="3"/>
  <c r="AG3441" i="3"/>
  <c r="AG3442" i="3"/>
  <c r="AG3443" i="3"/>
  <c r="AG3444" i="3"/>
  <c r="AG3445" i="3"/>
  <c r="AG3446" i="3"/>
  <c r="AG3447" i="3"/>
  <c r="AG3448" i="3"/>
  <c r="AG3449" i="3"/>
  <c r="AG3450" i="3"/>
  <c r="AG3451" i="3"/>
  <c r="AG3452" i="3"/>
  <c r="AG3453" i="3"/>
  <c r="AG3454" i="3"/>
  <c r="AG3455" i="3"/>
  <c r="AG3456" i="3"/>
  <c r="AG3457" i="3"/>
  <c r="AG3458" i="3"/>
  <c r="AG3459" i="3"/>
  <c r="AG3460" i="3"/>
  <c r="AG3461" i="3"/>
  <c r="AG3462" i="3"/>
  <c r="AG3463" i="3"/>
  <c r="AG3464" i="3"/>
  <c r="AG3465" i="3"/>
  <c r="AG3466" i="3"/>
  <c r="AG3467" i="3"/>
  <c r="AG3468" i="3"/>
  <c r="AG3469" i="3"/>
  <c r="AG3470" i="3"/>
  <c r="AG3471" i="3"/>
  <c r="AG3472" i="3"/>
  <c r="AG3473" i="3"/>
  <c r="AG3474" i="3"/>
  <c r="AG3475" i="3"/>
  <c r="AG3476" i="3"/>
  <c r="AG3477" i="3"/>
  <c r="AG3478" i="3"/>
  <c r="AG3479" i="3"/>
  <c r="AG3480" i="3"/>
  <c r="AG3481" i="3"/>
  <c r="AG3482" i="3"/>
  <c r="AG3483" i="3"/>
  <c r="AG3484" i="3"/>
  <c r="AG3485" i="3"/>
  <c r="AG3486" i="3"/>
  <c r="AG3487" i="3"/>
  <c r="AG3488" i="3"/>
  <c r="AG3489" i="3"/>
  <c r="AG3490" i="3"/>
  <c r="AG3491" i="3"/>
  <c r="AG3492" i="3"/>
  <c r="AG3493" i="3"/>
  <c r="AG3494" i="3"/>
  <c r="AG3495" i="3"/>
  <c r="AG3496" i="3"/>
  <c r="AG3497" i="3"/>
  <c r="AG3498" i="3"/>
  <c r="AG3499" i="3"/>
  <c r="AG3500" i="3"/>
  <c r="AG3501" i="3"/>
  <c r="AG3502" i="3"/>
  <c r="AG3503" i="3"/>
  <c r="AG3504" i="3"/>
  <c r="AG3505" i="3"/>
  <c r="AG3506" i="3"/>
  <c r="AG3507" i="3"/>
  <c r="AG3508" i="3"/>
  <c r="AG3509" i="3"/>
  <c r="AG3510" i="3"/>
  <c r="AG3511" i="3"/>
  <c r="AG3512" i="3"/>
  <c r="AG3513" i="3"/>
  <c r="AG3514" i="3"/>
  <c r="AG3515" i="3"/>
  <c r="AG3516" i="3"/>
  <c r="AG3517" i="3"/>
  <c r="AG3518" i="3"/>
  <c r="AG3519" i="3"/>
  <c r="AG3520" i="3"/>
  <c r="AG3521" i="3"/>
  <c r="AG3522" i="3"/>
  <c r="AG3523" i="3"/>
  <c r="AG3524" i="3"/>
  <c r="AG3525" i="3"/>
  <c r="AG3526" i="3"/>
  <c r="AG3527" i="3"/>
  <c r="AG3528" i="3"/>
  <c r="AG3529" i="3"/>
  <c r="AG3530" i="3"/>
  <c r="AG3531" i="3"/>
  <c r="AG3532" i="3"/>
  <c r="AG3533" i="3"/>
  <c r="AG3534" i="3"/>
  <c r="AG3535" i="3"/>
  <c r="AG3536" i="3"/>
  <c r="AG3537" i="3"/>
  <c r="AG3538" i="3"/>
  <c r="AG3539" i="3"/>
  <c r="AG3540" i="3"/>
  <c r="AG3541" i="3"/>
  <c r="AG3542" i="3"/>
  <c r="AG3543" i="3"/>
  <c r="AG3544" i="3"/>
  <c r="AG3545" i="3"/>
  <c r="AG3546" i="3"/>
  <c r="AG3547" i="3"/>
  <c r="AG3548" i="3"/>
  <c r="AG3549" i="3"/>
  <c r="AG3550" i="3"/>
  <c r="AG3551" i="3"/>
  <c r="AG3552" i="3"/>
  <c r="AG3553" i="3"/>
  <c r="AG3554" i="3"/>
  <c r="AG3555" i="3"/>
  <c r="AG3556" i="3"/>
  <c r="AG3557" i="3"/>
  <c r="AG3558" i="3"/>
  <c r="AG3559" i="3"/>
  <c r="AG3560" i="3"/>
  <c r="AG3561" i="3"/>
  <c r="AG3562" i="3"/>
  <c r="AG3563" i="3"/>
  <c r="AG3564" i="3"/>
  <c r="AG3565" i="3"/>
  <c r="AG3566" i="3"/>
  <c r="AG3567" i="3"/>
  <c r="AG3568" i="3"/>
  <c r="AG3569" i="3"/>
  <c r="AG3570" i="3"/>
  <c r="AG3571" i="3"/>
  <c r="AG3572" i="3"/>
  <c r="AG3573" i="3"/>
  <c r="AG3574" i="3"/>
  <c r="AG3575" i="3"/>
  <c r="AG3576" i="3"/>
  <c r="AG3577" i="3"/>
  <c r="AG3578" i="3"/>
  <c r="AG3579" i="3"/>
  <c r="AG3580" i="3"/>
  <c r="AG3581" i="3"/>
  <c r="AG3582" i="3"/>
  <c r="AG3583" i="3"/>
  <c r="AG3584" i="3"/>
  <c r="AG3585" i="3"/>
  <c r="AG3586" i="3"/>
  <c r="AG3587" i="3"/>
  <c r="AG3588" i="3"/>
  <c r="AG3589" i="3"/>
  <c r="AG3590" i="3"/>
  <c r="AG3591" i="3"/>
  <c r="AG3592" i="3"/>
  <c r="AG3593" i="3"/>
  <c r="AG3594" i="3"/>
  <c r="AG3595" i="3"/>
  <c r="AG3596" i="3"/>
  <c r="AG3597" i="3"/>
  <c r="AG3598" i="3"/>
  <c r="AG3599" i="3"/>
  <c r="AG3600" i="3"/>
  <c r="AG3601" i="3"/>
  <c r="AG3602" i="3"/>
  <c r="AG3603" i="3"/>
  <c r="AG3604" i="3"/>
  <c r="AG3605" i="3"/>
  <c r="AG3606" i="3"/>
  <c r="AG3607" i="3"/>
  <c r="AG3608" i="3"/>
  <c r="AG3609" i="3"/>
  <c r="AG3610" i="3"/>
  <c r="AG3611" i="3"/>
  <c r="AG3612" i="3"/>
  <c r="AG3613" i="3"/>
  <c r="AG3614" i="3"/>
  <c r="AG3615" i="3"/>
  <c r="AG3616" i="3"/>
  <c r="AG3617" i="3"/>
  <c r="AG3618" i="3"/>
  <c r="AG3619" i="3"/>
  <c r="AG3620" i="3"/>
  <c r="AG3621" i="3"/>
  <c r="AG3622" i="3"/>
  <c r="AG3623" i="3"/>
  <c r="AG3624" i="3"/>
  <c r="AG3625" i="3"/>
  <c r="AG3626" i="3"/>
  <c r="AG3627" i="3"/>
  <c r="AG3628" i="3"/>
  <c r="AG3629" i="3"/>
  <c r="AG3630" i="3"/>
  <c r="AG3631" i="3"/>
  <c r="AG3632" i="3"/>
  <c r="AG3633" i="3"/>
  <c r="AG3634" i="3"/>
  <c r="AG3635" i="3"/>
  <c r="AG3636" i="3"/>
  <c r="AG3637" i="3"/>
  <c r="AG3638" i="3"/>
  <c r="AG3639" i="3"/>
  <c r="AG3640" i="3"/>
  <c r="AG3641" i="3"/>
  <c r="AG3642" i="3"/>
  <c r="AG3643" i="3"/>
  <c r="AG3644" i="3"/>
  <c r="AG3645" i="3"/>
  <c r="AG3646" i="3"/>
  <c r="AG3647" i="3"/>
  <c r="AG3648" i="3"/>
  <c r="AG3649" i="3"/>
  <c r="AG3650" i="3"/>
  <c r="AG3651" i="3"/>
  <c r="AG3652" i="3"/>
  <c r="AG3653" i="3"/>
  <c r="AG3654" i="3"/>
  <c r="AG3655" i="3"/>
  <c r="AG3656" i="3"/>
  <c r="AG3657" i="3"/>
  <c r="AG3658" i="3"/>
  <c r="AG3659" i="3"/>
  <c r="AG3660" i="3"/>
  <c r="AG3661" i="3"/>
  <c r="AG3662" i="3"/>
  <c r="AG3663" i="3"/>
  <c r="AG3664" i="3"/>
  <c r="AG3665" i="3"/>
  <c r="AG3666" i="3"/>
  <c r="AG3667" i="3"/>
  <c r="AG3668" i="3"/>
  <c r="AG3669" i="3"/>
  <c r="AG3670" i="3"/>
  <c r="AG3671" i="3"/>
  <c r="AG3672" i="3"/>
  <c r="AG3673" i="3"/>
  <c r="AG3674" i="3"/>
  <c r="AG3675" i="3"/>
  <c r="AG3676" i="3"/>
  <c r="AG3677" i="3"/>
  <c r="AG3678" i="3"/>
  <c r="AG3679" i="3"/>
  <c r="AG3680" i="3"/>
  <c r="AG3681" i="3"/>
  <c r="AG3682" i="3"/>
  <c r="AG3683" i="3"/>
  <c r="AG3684" i="3"/>
  <c r="AG3685" i="3"/>
  <c r="AG3686" i="3"/>
  <c r="AG3687" i="3"/>
  <c r="AG3688" i="3"/>
  <c r="AG3689" i="3"/>
  <c r="AG3690" i="3"/>
  <c r="AG3691" i="3"/>
  <c r="AG3692" i="3"/>
  <c r="AG3693" i="3"/>
  <c r="AG3694" i="3"/>
  <c r="AG3695" i="3"/>
  <c r="AG3696" i="3"/>
  <c r="AG3697" i="3"/>
  <c r="AG3698" i="3"/>
  <c r="AG3699" i="3"/>
  <c r="AG3700" i="3"/>
  <c r="AG3701" i="3"/>
  <c r="AG3702" i="3"/>
  <c r="AG3703" i="3"/>
  <c r="AG3704" i="3"/>
  <c r="AG3705" i="3"/>
  <c r="AG3706" i="3"/>
  <c r="AG3707" i="3"/>
  <c r="AG3708" i="3"/>
  <c r="AG3709" i="3"/>
  <c r="AG3710" i="3"/>
  <c r="AG3711" i="3"/>
  <c r="AG3712" i="3"/>
  <c r="AG3713" i="3"/>
  <c r="AG3714" i="3"/>
  <c r="AG3715" i="3"/>
  <c r="AG3716" i="3"/>
  <c r="AG3717" i="3"/>
  <c r="AG3718" i="3"/>
  <c r="AG3719" i="3"/>
  <c r="AG3720" i="3"/>
  <c r="AG3721" i="3"/>
  <c r="AG3722" i="3"/>
  <c r="AG3723" i="3"/>
  <c r="AG3724" i="3"/>
  <c r="AG3725" i="3"/>
  <c r="AG3726" i="3"/>
  <c r="AG3727" i="3"/>
  <c r="AG3728" i="3"/>
  <c r="AG3729" i="3"/>
  <c r="AG3730" i="3"/>
  <c r="AG3731" i="3"/>
  <c r="AG3732" i="3"/>
  <c r="AG3733" i="3"/>
  <c r="AG3734" i="3"/>
  <c r="AG3735" i="3"/>
  <c r="AG3736" i="3"/>
  <c r="AG3737" i="3"/>
  <c r="AG3738" i="3"/>
  <c r="AG3739" i="3"/>
  <c r="AG3740" i="3"/>
  <c r="AG3741" i="3"/>
  <c r="AG3742" i="3"/>
  <c r="AG3743" i="3"/>
  <c r="AG3744" i="3"/>
  <c r="AG3745" i="3"/>
  <c r="AG3746" i="3"/>
  <c r="AG3747" i="3"/>
  <c r="AG3748" i="3"/>
  <c r="AG3749" i="3"/>
  <c r="AG3750" i="3"/>
  <c r="AG3751" i="3"/>
  <c r="AG3752" i="3"/>
  <c r="AG3753" i="3"/>
  <c r="AG3754" i="3"/>
  <c r="AG3755" i="3"/>
  <c r="AG3756" i="3"/>
  <c r="AG3757" i="3"/>
  <c r="AG3758" i="3"/>
  <c r="AG3759" i="3"/>
  <c r="AG3760" i="3"/>
  <c r="AG3761" i="3"/>
  <c r="AG3762" i="3"/>
  <c r="AG3763" i="3"/>
  <c r="AG3764" i="3"/>
  <c r="AG3765" i="3"/>
  <c r="AG3766" i="3"/>
  <c r="AG3767" i="3"/>
  <c r="AG3768" i="3"/>
  <c r="AG3769" i="3"/>
  <c r="AG3770" i="3"/>
  <c r="AG3771" i="3"/>
  <c r="AG3772" i="3"/>
  <c r="AG3773" i="3"/>
  <c r="AG3774" i="3"/>
  <c r="AG3775" i="3"/>
  <c r="AG3776" i="3"/>
  <c r="AG3777" i="3"/>
  <c r="AG3778" i="3"/>
  <c r="AG3779" i="3"/>
  <c r="AG3780" i="3"/>
  <c r="AG3781" i="3"/>
  <c r="AG3782" i="3"/>
  <c r="AG3783" i="3"/>
  <c r="AG3784" i="3"/>
  <c r="AG3785" i="3"/>
  <c r="AG3786" i="3"/>
  <c r="AG3787" i="3"/>
  <c r="AG3788" i="3"/>
  <c r="AG3789" i="3"/>
  <c r="AG3790" i="3"/>
  <c r="AG3791" i="3"/>
  <c r="AG3792" i="3"/>
  <c r="AG3793" i="3"/>
  <c r="AG3794" i="3"/>
  <c r="AG3795" i="3"/>
  <c r="AG3796" i="3"/>
  <c r="AG3797" i="3"/>
  <c r="AG3798" i="3"/>
  <c r="AG3799" i="3"/>
  <c r="AG3800" i="3"/>
  <c r="AG3801" i="3"/>
  <c r="AG3802" i="3"/>
  <c r="AG3803" i="3"/>
  <c r="AG3804" i="3"/>
  <c r="AG3805" i="3"/>
  <c r="AG3806" i="3"/>
  <c r="AG3807" i="3"/>
  <c r="AG3808" i="3"/>
  <c r="AG3809" i="3"/>
  <c r="AG3810" i="3"/>
  <c r="AG3811" i="3"/>
  <c r="AG3812" i="3"/>
  <c r="AG3813" i="3"/>
  <c r="AG3814" i="3"/>
  <c r="AG3815" i="3"/>
  <c r="AG3816" i="3"/>
  <c r="AG3817" i="3"/>
  <c r="AG3818" i="3"/>
  <c r="AG3819" i="3"/>
  <c r="AG3820" i="3"/>
  <c r="AG3821" i="3"/>
  <c r="AG3822" i="3"/>
  <c r="AG3823" i="3"/>
  <c r="AG3824" i="3"/>
  <c r="AG3825" i="3"/>
  <c r="AG3826" i="3"/>
  <c r="AG3827" i="3"/>
  <c r="AG3828" i="3"/>
  <c r="AG3829" i="3"/>
  <c r="AG3830" i="3"/>
  <c r="AG3831" i="3"/>
  <c r="AG3832" i="3"/>
  <c r="AG3833" i="3"/>
  <c r="AG3834" i="3"/>
  <c r="AG3835" i="3"/>
  <c r="AG3836" i="3"/>
  <c r="AG3837" i="3"/>
  <c r="AG3838" i="3"/>
  <c r="AG3839" i="3"/>
  <c r="AG3840" i="3"/>
  <c r="AG3841" i="3"/>
  <c r="AG3842" i="3"/>
  <c r="AG3843" i="3"/>
  <c r="AG3844" i="3"/>
  <c r="AG3845" i="3"/>
  <c r="AG3846" i="3"/>
  <c r="AG3847" i="3"/>
  <c r="AG3848" i="3"/>
  <c r="AG3849" i="3"/>
  <c r="AG3850" i="3"/>
  <c r="AG3851" i="3"/>
  <c r="AG3852" i="3"/>
  <c r="AG3853" i="3"/>
  <c r="AG3854" i="3"/>
  <c r="AG3855" i="3"/>
  <c r="AG3856" i="3"/>
  <c r="AG3857" i="3"/>
  <c r="AG3858" i="3"/>
  <c r="AG3859" i="3"/>
  <c r="AG3860" i="3"/>
  <c r="AG3861" i="3"/>
  <c r="AG3862" i="3"/>
  <c r="AG3863" i="3"/>
  <c r="AG3864" i="3"/>
  <c r="AG3865" i="3"/>
  <c r="AG3866" i="3"/>
  <c r="AG3867" i="3"/>
  <c r="AG3868" i="3"/>
  <c r="AG3869" i="3"/>
  <c r="AG3870" i="3"/>
  <c r="AG3871" i="3"/>
  <c r="AG3872" i="3"/>
  <c r="AG3873" i="3"/>
  <c r="AG3874" i="3"/>
  <c r="AG3875" i="3"/>
  <c r="AG3876" i="3"/>
  <c r="AG3877" i="3"/>
  <c r="AG3878" i="3"/>
  <c r="AG3879" i="3"/>
  <c r="AG3880" i="3"/>
  <c r="AG3881" i="3"/>
  <c r="AG3882" i="3"/>
  <c r="AG3883" i="3"/>
  <c r="AG3884" i="3"/>
  <c r="AG3885" i="3"/>
  <c r="AG3886" i="3"/>
  <c r="AG3887" i="3"/>
  <c r="AG3888" i="3"/>
  <c r="AG3889" i="3"/>
  <c r="AG3890" i="3"/>
  <c r="AG3891" i="3"/>
  <c r="AG3892" i="3"/>
  <c r="AG3893" i="3"/>
  <c r="AG3894" i="3"/>
  <c r="AG3895" i="3"/>
  <c r="AG3896" i="3"/>
  <c r="AG3897" i="3"/>
  <c r="AG3898" i="3"/>
  <c r="AG3899" i="3"/>
  <c r="AG3900" i="3"/>
  <c r="AG3901" i="3"/>
  <c r="AG3902" i="3"/>
  <c r="AG3903" i="3"/>
  <c r="AG3904" i="3"/>
  <c r="AG3905" i="3"/>
  <c r="AG3906" i="3"/>
  <c r="AG3907" i="3"/>
  <c r="AG3908" i="3"/>
  <c r="AG3909" i="3"/>
  <c r="AG3910" i="3"/>
  <c r="AG3911" i="3"/>
  <c r="AG3912" i="3"/>
  <c r="AG3913" i="3"/>
  <c r="AG3914" i="3"/>
  <c r="AG3915" i="3"/>
  <c r="AG3916" i="3"/>
  <c r="AG3917" i="3"/>
  <c r="AG3918" i="3"/>
  <c r="AG3919" i="3"/>
  <c r="AG3920" i="3"/>
  <c r="AG3921" i="3"/>
  <c r="AG3922" i="3"/>
  <c r="AG3923" i="3"/>
  <c r="AG3924" i="3"/>
  <c r="AG3925" i="3"/>
  <c r="AG3926" i="3"/>
  <c r="AG3927" i="3"/>
  <c r="AG3928" i="3"/>
  <c r="AG3929" i="3"/>
  <c r="AG3930" i="3"/>
  <c r="AG3931" i="3"/>
  <c r="AG3932" i="3"/>
  <c r="AG3933" i="3"/>
  <c r="AG3934" i="3"/>
  <c r="AG3935" i="3"/>
  <c r="AG3936" i="3"/>
  <c r="AG3937" i="3"/>
  <c r="AG3938" i="3"/>
  <c r="AG3939" i="3"/>
  <c r="AG3940" i="3"/>
  <c r="AG3941" i="3"/>
  <c r="AG3942" i="3"/>
  <c r="AG3943" i="3"/>
  <c r="AG3944" i="3"/>
  <c r="AG3945" i="3"/>
  <c r="AG3946" i="3"/>
  <c r="AG3947" i="3"/>
  <c r="AG3948" i="3"/>
  <c r="AG3949" i="3"/>
  <c r="AG3950" i="3"/>
  <c r="AG3951" i="3"/>
  <c r="AG3952" i="3"/>
  <c r="AG3953" i="3"/>
  <c r="AG3954" i="3"/>
  <c r="AG3955" i="3"/>
  <c r="AG3956" i="3"/>
  <c r="AG3957" i="3"/>
  <c r="AG3958" i="3"/>
  <c r="AG3959" i="3"/>
  <c r="AG3960" i="3"/>
  <c r="AG3961" i="3"/>
  <c r="AG3962" i="3"/>
  <c r="AG3963" i="3"/>
  <c r="AG3964" i="3"/>
  <c r="AG3965" i="3"/>
  <c r="AG3966" i="3"/>
  <c r="AG3967" i="3"/>
  <c r="AG3968" i="3"/>
  <c r="AG3969" i="3"/>
  <c r="AG3970" i="3"/>
  <c r="AG3971" i="3"/>
  <c r="AG3972" i="3"/>
  <c r="AG3973" i="3"/>
  <c r="AG3974" i="3"/>
  <c r="AG3975" i="3"/>
  <c r="AG3976" i="3"/>
  <c r="AG3977" i="3"/>
  <c r="AG3978" i="3"/>
  <c r="AG3979" i="3"/>
  <c r="AG3980" i="3"/>
  <c r="AG3981" i="3"/>
  <c r="AG3982" i="3"/>
  <c r="AG3983" i="3"/>
  <c r="AG3984" i="3"/>
  <c r="AG3985" i="3"/>
  <c r="AG3986" i="3"/>
  <c r="AG3987" i="3"/>
  <c r="AG3988" i="3"/>
  <c r="AG3989" i="3"/>
  <c r="AG3990" i="3"/>
  <c r="AG3991" i="3"/>
  <c r="AG3992" i="3"/>
  <c r="AG3993" i="3"/>
  <c r="AG3994" i="3"/>
  <c r="AG3995" i="3"/>
  <c r="AG3996" i="3"/>
  <c r="AG3997" i="3"/>
  <c r="AG3998" i="3"/>
  <c r="AG3999" i="3"/>
  <c r="AG4000" i="3"/>
  <c r="AG4001" i="3"/>
  <c r="AG4002" i="3"/>
  <c r="AG4003" i="3"/>
  <c r="AG4004" i="3"/>
  <c r="AG4005" i="3"/>
  <c r="AG4006" i="3"/>
  <c r="AG4007" i="3"/>
  <c r="AG4008" i="3"/>
  <c r="AG4009" i="3"/>
  <c r="AG4010" i="3"/>
  <c r="AG4011" i="3"/>
  <c r="AG4012" i="3"/>
  <c r="AG4013" i="3"/>
  <c r="AG4014" i="3"/>
  <c r="AG4015" i="3"/>
  <c r="AG4016" i="3"/>
  <c r="AG4017" i="3"/>
  <c r="AG4018" i="3"/>
  <c r="AG4019" i="3"/>
  <c r="AG4020" i="3"/>
  <c r="AG4021" i="3"/>
  <c r="AG4022" i="3"/>
  <c r="AG4023" i="3"/>
  <c r="AG4024" i="3"/>
  <c r="AG4025" i="3"/>
  <c r="AG4026" i="3"/>
  <c r="AG4027" i="3"/>
  <c r="AG4028" i="3"/>
  <c r="AG4029" i="3"/>
  <c r="AG4030" i="3"/>
  <c r="AG4031" i="3"/>
  <c r="AG4032" i="3"/>
  <c r="AG4033" i="3"/>
  <c r="AG4034" i="3"/>
  <c r="AG4035" i="3"/>
  <c r="AG4036" i="3"/>
  <c r="AG4037" i="3"/>
  <c r="AG4038" i="3"/>
  <c r="AG4039" i="3"/>
  <c r="AG4040" i="3"/>
  <c r="AG4041" i="3"/>
  <c r="AG4042" i="3"/>
  <c r="AG4043" i="3"/>
  <c r="AG4044" i="3"/>
  <c r="AG4045" i="3"/>
  <c r="AG4046" i="3"/>
  <c r="AG4047" i="3"/>
  <c r="AG4048" i="3"/>
  <c r="AG4049" i="3"/>
  <c r="AG4050" i="3"/>
  <c r="AG4051" i="3"/>
  <c r="AG4052" i="3"/>
  <c r="AG4053" i="3"/>
  <c r="AG4054" i="3"/>
  <c r="AG4055" i="3"/>
  <c r="AG4056" i="3"/>
  <c r="AG4057" i="3"/>
  <c r="AG4058" i="3"/>
  <c r="AG4059" i="3"/>
  <c r="AG4060" i="3"/>
  <c r="AG4061" i="3"/>
  <c r="AG4062" i="3"/>
  <c r="AG4063" i="3"/>
  <c r="AG4064" i="3"/>
  <c r="AG4065" i="3"/>
  <c r="AG4066" i="3"/>
  <c r="AG4067" i="3"/>
  <c r="AG4068" i="3"/>
  <c r="AG4069" i="3"/>
  <c r="AG4070" i="3"/>
  <c r="AG4071" i="3"/>
  <c r="AG4072" i="3"/>
  <c r="AG4073" i="3"/>
  <c r="AG4074" i="3"/>
  <c r="AG4075" i="3"/>
  <c r="AG4076" i="3"/>
  <c r="AG4077" i="3"/>
  <c r="AG4078" i="3"/>
  <c r="AG4079" i="3"/>
  <c r="AG4080" i="3"/>
  <c r="AG4081" i="3"/>
  <c r="AG4082" i="3"/>
  <c r="AG4083" i="3"/>
  <c r="AG4084" i="3"/>
  <c r="AG4085" i="3"/>
  <c r="AG4086" i="3"/>
  <c r="AG4087" i="3"/>
  <c r="AG4088" i="3"/>
  <c r="AG4089" i="3"/>
  <c r="AG4090" i="3"/>
  <c r="AG4091" i="3"/>
  <c r="AG4092" i="3"/>
  <c r="AG4093" i="3"/>
  <c r="AG4094" i="3"/>
  <c r="AG4095" i="3"/>
  <c r="AG4096" i="3"/>
  <c r="AG4097" i="3"/>
  <c r="AG4098" i="3"/>
  <c r="AG4099" i="3"/>
  <c r="AG4100" i="3"/>
  <c r="AG4101" i="3"/>
  <c r="AG4102" i="3"/>
  <c r="AG4103" i="3"/>
  <c r="AG4104" i="3"/>
  <c r="AG4105" i="3"/>
  <c r="AG4106" i="3"/>
  <c r="AG4107" i="3"/>
  <c r="AG4108" i="3"/>
  <c r="AG4109" i="3"/>
  <c r="AG4110" i="3"/>
  <c r="AG4111" i="3"/>
  <c r="AG4112" i="3"/>
  <c r="AG4113" i="3"/>
  <c r="AG4114" i="3"/>
  <c r="AG4115" i="3"/>
  <c r="AG4116" i="3"/>
  <c r="AG4117" i="3"/>
  <c r="AG4118" i="3"/>
  <c r="AG4119" i="3"/>
  <c r="AG4120" i="3"/>
  <c r="AG4121" i="3"/>
  <c r="AG4122" i="3"/>
  <c r="AG4123" i="3"/>
  <c r="AG4124" i="3"/>
  <c r="AG4125" i="3"/>
  <c r="AG4126" i="3"/>
  <c r="AG4127" i="3"/>
  <c r="AG4128" i="3"/>
  <c r="AG4129" i="3"/>
  <c r="AG4130" i="3"/>
  <c r="AG4131" i="3"/>
  <c r="AG4132" i="3"/>
  <c r="AG4133" i="3"/>
  <c r="AG4134" i="3"/>
  <c r="AG4135" i="3"/>
  <c r="AG4136" i="3"/>
  <c r="AG4137" i="3"/>
  <c r="AG4138" i="3"/>
  <c r="AG4139" i="3"/>
  <c r="AG4140" i="3"/>
  <c r="AG4141" i="3"/>
  <c r="AG4142" i="3"/>
  <c r="AG4143" i="3"/>
  <c r="AG4144" i="3"/>
  <c r="AG4145" i="3"/>
  <c r="AG4146" i="3"/>
  <c r="AG4147" i="3"/>
  <c r="AG4148" i="3"/>
  <c r="AG4149" i="3"/>
  <c r="AG4150" i="3"/>
  <c r="AG4151" i="3"/>
  <c r="AG4152" i="3"/>
  <c r="AG4153" i="3"/>
  <c r="AG4154" i="3"/>
  <c r="AG4155" i="3"/>
  <c r="AG4156" i="3"/>
  <c r="AG4157" i="3"/>
  <c r="AG4158" i="3"/>
  <c r="AG4159" i="3"/>
  <c r="AG4160" i="3"/>
  <c r="AG4161" i="3"/>
  <c r="AG4162" i="3"/>
  <c r="AG4163" i="3"/>
  <c r="AG4164" i="3"/>
  <c r="AG4165" i="3"/>
  <c r="AG4166" i="3"/>
  <c r="AG4167" i="3"/>
  <c r="AG4168" i="3"/>
  <c r="AG4169" i="3"/>
  <c r="AG4170" i="3"/>
  <c r="AG4171" i="3"/>
  <c r="AG4172" i="3"/>
  <c r="AG4173" i="3"/>
  <c r="AG4174" i="3"/>
  <c r="AG4175" i="3"/>
  <c r="AG4176" i="3"/>
  <c r="AG4177" i="3"/>
  <c r="AG4178" i="3"/>
  <c r="AG4179" i="3"/>
  <c r="AG4180" i="3"/>
  <c r="AG4181" i="3"/>
  <c r="AG4182" i="3"/>
  <c r="AG4183" i="3"/>
  <c r="AG4184" i="3"/>
  <c r="AG4185" i="3"/>
  <c r="AG4186" i="3"/>
  <c r="AG4187" i="3"/>
  <c r="AG4188" i="3"/>
  <c r="AG4189" i="3"/>
  <c r="AG4190" i="3"/>
  <c r="AG4191" i="3"/>
  <c r="AG4192" i="3"/>
  <c r="AG4193" i="3"/>
  <c r="AG4194" i="3"/>
  <c r="AG4195" i="3"/>
  <c r="AG4196" i="3"/>
  <c r="AG4197" i="3"/>
  <c r="AG4198" i="3"/>
  <c r="AG4199" i="3"/>
  <c r="AG4200" i="3"/>
  <c r="AG4201" i="3"/>
  <c r="AG4202" i="3"/>
  <c r="AG4203" i="3"/>
  <c r="AG4204" i="3"/>
  <c r="AG4205" i="3"/>
  <c r="AG4206" i="3"/>
  <c r="AG4207" i="3"/>
  <c r="AG4208" i="3"/>
  <c r="AG4209" i="3"/>
  <c r="AG4210" i="3"/>
  <c r="AG4211" i="3"/>
  <c r="AG4212" i="3"/>
  <c r="AG4213" i="3"/>
  <c r="AG4214" i="3"/>
  <c r="AG4215" i="3"/>
  <c r="AG4216" i="3"/>
  <c r="AG4217" i="3"/>
  <c r="AG4218" i="3"/>
  <c r="AG4219" i="3"/>
  <c r="AG4220" i="3"/>
  <c r="AG4221" i="3"/>
  <c r="AG4222" i="3"/>
  <c r="AG4223" i="3"/>
  <c r="AG4224" i="3"/>
  <c r="AG4225" i="3"/>
  <c r="AG4226" i="3"/>
  <c r="AG4227" i="3"/>
  <c r="AG4228" i="3"/>
  <c r="AG4229" i="3"/>
  <c r="AG4230" i="3"/>
  <c r="AG4231" i="3"/>
  <c r="AG4232" i="3"/>
  <c r="AG4233" i="3"/>
  <c r="AG4234" i="3"/>
  <c r="AG4235" i="3"/>
  <c r="AG4236" i="3"/>
  <c r="AG4237" i="3"/>
  <c r="AG4238" i="3"/>
  <c r="AG4239" i="3"/>
  <c r="AG4240" i="3"/>
  <c r="AG4241" i="3"/>
  <c r="AG4242" i="3"/>
  <c r="AG4243" i="3"/>
  <c r="AG4244" i="3"/>
  <c r="AG4245" i="3"/>
  <c r="AG4246" i="3"/>
  <c r="AG4247" i="3"/>
  <c r="AG4248" i="3"/>
  <c r="AG4249" i="3"/>
  <c r="AG4250" i="3"/>
  <c r="AG4251" i="3"/>
  <c r="AG4252" i="3"/>
  <c r="AG4253" i="3"/>
  <c r="AG4254" i="3"/>
  <c r="AG4255" i="3"/>
  <c r="AG4256" i="3"/>
  <c r="AG4257" i="3"/>
  <c r="AG4258" i="3"/>
  <c r="AG4259" i="3"/>
  <c r="AG4260" i="3"/>
  <c r="AG4261" i="3"/>
  <c r="AG4262" i="3"/>
  <c r="AG4263" i="3"/>
  <c r="AG4264" i="3"/>
  <c r="AG4265" i="3"/>
  <c r="AG4266" i="3"/>
  <c r="AG4267" i="3"/>
  <c r="AG4268" i="3"/>
  <c r="AG4269" i="3"/>
  <c r="AG4270" i="3"/>
  <c r="AG4271" i="3"/>
  <c r="AG4272" i="3"/>
  <c r="AG4273" i="3"/>
  <c r="AG4274" i="3"/>
  <c r="AG4275" i="3"/>
  <c r="AG4276" i="3"/>
  <c r="AG4277" i="3"/>
  <c r="AG4278" i="3"/>
  <c r="AG4279" i="3"/>
  <c r="AG4280" i="3"/>
  <c r="AG4281" i="3"/>
  <c r="AG4282" i="3"/>
  <c r="AG4283" i="3"/>
  <c r="AG4284" i="3"/>
  <c r="AG4285" i="3"/>
  <c r="AG4286" i="3"/>
  <c r="AG4287" i="3"/>
  <c r="AG4288" i="3"/>
  <c r="AG4289" i="3"/>
  <c r="AG4290" i="3"/>
  <c r="AG4291" i="3"/>
  <c r="AG4292" i="3"/>
  <c r="AG4293" i="3"/>
  <c r="AG4294" i="3"/>
  <c r="AG4295" i="3"/>
  <c r="AG4296" i="3"/>
  <c r="AG4297" i="3"/>
  <c r="AG4298" i="3"/>
  <c r="AG4299" i="3"/>
  <c r="AG4300" i="3"/>
  <c r="AG4301" i="3"/>
  <c r="AG4302" i="3"/>
  <c r="AG4303" i="3"/>
  <c r="AG4304" i="3"/>
  <c r="AG4305" i="3"/>
  <c r="AG4306" i="3"/>
  <c r="AG4307" i="3"/>
  <c r="AG4308" i="3"/>
  <c r="AG4309" i="3"/>
  <c r="AG4310" i="3"/>
  <c r="AG4311" i="3"/>
  <c r="AG4312" i="3"/>
  <c r="AG4313" i="3"/>
  <c r="AG4314" i="3"/>
  <c r="AG4315" i="3"/>
  <c r="AG4316" i="3"/>
  <c r="AG4317" i="3"/>
  <c r="AG4318" i="3"/>
  <c r="AG4319" i="3"/>
  <c r="AG4320" i="3"/>
  <c r="AG4321" i="3"/>
  <c r="AG4322" i="3"/>
  <c r="AG4323" i="3"/>
  <c r="AG4324" i="3"/>
  <c r="AG4325" i="3"/>
  <c r="AG4326" i="3"/>
  <c r="AG4327" i="3"/>
  <c r="AG4328" i="3"/>
  <c r="AG4329" i="3"/>
  <c r="AG4330" i="3"/>
  <c r="AG4331" i="3"/>
  <c r="AG4332" i="3"/>
  <c r="AG4333" i="3"/>
  <c r="AG4334" i="3"/>
  <c r="AG4335" i="3"/>
  <c r="AG4336" i="3"/>
  <c r="AG4337" i="3"/>
  <c r="AG4338" i="3"/>
  <c r="AG4339" i="3"/>
  <c r="AG4340" i="3"/>
  <c r="AG4341" i="3"/>
  <c r="AG4342" i="3"/>
  <c r="AG4343" i="3"/>
  <c r="AG4344" i="3"/>
  <c r="AG4345" i="3"/>
  <c r="AG4346" i="3"/>
  <c r="AG4347" i="3"/>
  <c r="AG4348" i="3"/>
  <c r="AG4349" i="3"/>
  <c r="AG4350" i="3"/>
  <c r="AG4351" i="3"/>
  <c r="AG4352" i="3"/>
  <c r="AG4353" i="3"/>
  <c r="AG4354" i="3"/>
  <c r="AG4355" i="3"/>
  <c r="AG4356" i="3"/>
  <c r="AG4357" i="3"/>
  <c r="AG4358" i="3"/>
  <c r="AG4359" i="3"/>
  <c r="AG4360" i="3"/>
  <c r="AG4361" i="3"/>
  <c r="AG4362" i="3"/>
  <c r="AG4363" i="3"/>
  <c r="AG4364" i="3"/>
  <c r="AG4365" i="3"/>
  <c r="AG4366" i="3"/>
  <c r="AG4367" i="3"/>
  <c r="AG4368" i="3"/>
  <c r="AG4369" i="3"/>
  <c r="AG4370" i="3"/>
  <c r="AG4371" i="3"/>
  <c r="AG4372" i="3"/>
  <c r="AG4373" i="3"/>
  <c r="AG4374" i="3"/>
  <c r="AG4375" i="3"/>
  <c r="AG4376" i="3"/>
  <c r="AG4377" i="3"/>
  <c r="AG4378" i="3"/>
  <c r="AG4379" i="3"/>
  <c r="AG4380" i="3"/>
  <c r="AG4381" i="3"/>
  <c r="AG4382" i="3"/>
  <c r="AG4383" i="3"/>
  <c r="AG4384" i="3"/>
  <c r="AG4385" i="3"/>
  <c r="AG4386" i="3"/>
  <c r="AG4387" i="3"/>
  <c r="AG4388" i="3"/>
  <c r="AG4389" i="3"/>
  <c r="AG4390" i="3"/>
  <c r="AG4391" i="3"/>
  <c r="AG4392" i="3"/>
  <c r="AG4393" i="3"/>
  <c r="AG4394" i="3"/>
  <c r="AG4395" i="3"/>
  <c r="AG4396" i="3"/>
  <c r="AG4397" i="3"/>
  <c r="AG4398" i="3"/>
  <c r="AG4399" i="3"/>
  <c r="AG4400" i="3"/>
  <c r="AG4401" i="3"/>
  <c r="AG4402" i="3"/>
  <c r="AG4403" i="3"/>
  <c r="AG4404" i="3"/>
  <c r="AG4405" i="3"/>
  <c r="AG4406" i="3"/>
  <c r="AG4407" i="3"/>
  <c r="AG4408" i="3"/>
  <c r="AG4409" i="3"/>
  <c r="AG4410" i="3"/>
  <c r="AG4411" i="3"/>
  <c r="AG4412" i="3"/>
  <c r="AG4413" i="3"/>
  <c r="AG4414" i="3"/>
  <c r="AG4415" i="3"/>
  <c r="AG4416" i="3"/>
  <c r="AG4417" i="3"/>
  <c r="AG4418" i="3"/>
  <c r="AG4419" i="3"/>
  <c r="AG4420" i="3"/>
  <c r="AG4421" i="3"/>
  <c r="AG4422" i="3"/>
  <c r="AG4423" i="3"/>
  <c r="AG4424" i="3"/>
  <c r="AG4425" i="3"/>
  <c r="AG4426" i="3"/>
  <c r="AG4427" i="3"/>
  <c r="AG4428" i="3"/>
  <c r="AG4429" i="3"/>
  <c r="AG4430" i="3"/>
  <c r="AG4431" i="3"/>
  <c r="AG4432" i="3"/>
  <c r="AG4433" i="3"/>
  <c r="AG4434" i="3"/>
  <c r="AG4435" i="3"/>
  <c r="AG4436" i="3"/>
  <c r="AG4437" i="3"/>
  <c r="AG4438" i="3"/>
  <c r="AG4439" i="3"/>
  <c r="AG4440" i="3"/>
  <c r="AG4441" i="3"/>
  <c r="AG4442" i="3"/>
  <c r="AG4443" i="3"/>
  <c r="AG4444" i="3"/>
  <c r="AG4445" i="3"/>
  <c r="AG4446" i="3"/>
  <c r="AG4447" i="3"/>
  <c r="AG4448" i="3"/>
  <c r="AG4449" i="3"/>
  <c r="AG4450" i="3"/>
  <c r="AG4451" i="3"/>
  <c r="AG4452" i="3"/>
  <c r="AG4453" i="3"/>
  <c r="AG4454" i="3"/>
  <c r="AG4455" i="3"/>
  <c r="AG4456" i="3"/>
  <c r="AG4457" i="3"/>
  <c r="AG4458" i="3"/>
  <c r="AG4459" i="3"/>
  <c r="AG4460" i="3"/>
  <c r="AG4461" i="3"/>
  <c r="AG4462" i="3"/>
  <c r="AG4463" i="3"/>
  <c r="AG4464" i="3"/>
  <c r="AG4465" i="3"/>
  <c r="AG4466" i="3"/>
  <c r="AG4467" i="3"/>
  <c r="AG4468" i="3"/>
  <c r="AG4469" i="3"/>
  <c r="AG4470" i="3"/>
  <c r="AG4471" i="3"/>
  <c r="AG4472" i="3"/>
  <c r="AG4473" i="3"/>
  <c r="AG4474" i="3"/>
  <c r="AG4475" i="3"/>
  <c r="AG4476" i="3"/>
  <c r="AG4477" i="3"/>
  <c r="AG4478" i="3"/>
  <c r="AG4479" i="3"/>
  <c r="AG4480" i="3"/>
  <c r="AG4481" i="3"/>
  <c r="AG4482" i="3"/>
  <c r="AG4483" i="3"/>
  <c r="AG4484" i="3"/>
  <c r="AG4485" i="3"/>
  <c r="AG4486" i="3"/>
  <c r="AG4487" i="3"/>
  <c r="AG4488" i="3"/>
  <c r="AG4489" i="3"/>
  <c r="AG4490" i="3"/>
  <c r="AG4491" i="3"/>
  <c r="AG4492" i="3"/>
  <c r="AG4493" i="3"/>
  <c r="AG4494" i="3"/>
  <c r="AG4495" i="3"/>
  <c r="AG4496" i="3"/>
  <c r="AG4497" i="3"/>
  <c r="AG4498" i="3"/>
  <c r="AG4499" i="3"/>
  <c r="AG4500" i="3"/>
  <c r="AG4501" i="3"/>
  <c r="AG4502" i="3"/>
  <c r="AG4503" i="3"/>
  <c r="AG4504" i="3"/>
  <c r="AG4505" i="3"/>
  <c r="AG4506" i="3"/>
  <c r="AG4507" i="3"/>
  <c r="AG4508" i="3"/>
  <c r="AG4509" i="3"/>
  <c r="AG4510" i="3"/>
  <c r="AG4511" i="3"/>
  <c r="AG4512" i="3"/>
  <c r="AG4513" i="3"/>
  <c r="AG4514" i="3"/>
  <c r="AG4515" i="3"/>
  <c r="AG4516" i="3"/>
  <c r="AG4517" i="3"/>
  <c r="AG4518" i="3"/>
  <c r="AG4519" i="3"/>
  <c r="AG4520" i="3"/>
  <c r="AG4521" i="3"/>
  <c r="AG4522" i="3"/>
  <c r="AG4523" i="3"/>
  <c r="AG4524" i="3"/>
  <c r="AG4525" i="3"/>
  <c r="AG4526" i="3"/>
  <c r="AG4527" i="3"/>
  <c r="AG4528" i="3"/>
  <c r="AG4529" i="3"/>
  <c r="AG4530" i="3"/>
  <c r="AG4531" i="3"/>
  <c r="AG4532" i="3"/>
  <c r="AG4533" i="3"/>
  <c r="AG4534" i="3"/>
  <c r="AG4535" i="3"/>
  <c r="AG4536" i="3"/>
  <c r="AG4537" i="3"/>
  <c r="AG4538" i="3"/>
  <c r="AG4539" i="3"/>
  <c r="AG4540" i="3"/>
  <c r="AG4541" i="3"/>
  <c r="AG4542" i="3"/>
  <c r="AG4543" i="3"/>
  <c r="AG4544" i="3"/>
  <c r="AG4545" i="3"/>
  <c r="AG4546" i="3"/>
  <c r="AG4547" i="3"/>
  <c r="AG4548" i="3"/>
  <c r="AG4549" i="3"/>
  <c r="AG4550" i="3"/>
  <c r="AG4551" i="3"/>
  <c r="AG4552" i="3"/>
  <c r="AG4553" i="3"/>
  <c r="AG4554" i="3"/>
  <c r="AG4555" i="3"/>
  <c r="AG4556" i="3"/>
  <c r="AG4557" i="3"/>
  <c r="AG4558" i="3"/>
  <c r="AG4559" i="3"/>
  <c r="AG4560" i="3"/>
  <c r="AG4561" i="3"/>
  <c r="AG4562" i="3"/>
  <c r="AG4563" i="3"/>
  <c r="AG4564" i="3"/>
  <c r="AG4565" i="3"/>
  <c r="AG4566" i="3"/>
  <c r="AG4567" i="3"/>
  <c r="AG4568" i="3"/>
  <c r="AG4569" i="3"/>
  <c r="AG4570" i="3"/>
  <c r="AG4571" i="3"/>
  <c r="AG4572" i="3"/>
  <c r="AG4573" i="3"/>
  <c r="AG4574" i="3"/>
  <c r="AG4575" i="3"/>
  <c r="AG4576" i="3"/>
  <c r="AG4577" i="3"/>
  <c r="AG4578" i="3"/>
  <c r="AG4579" i="3"/>
  <c r="AG4580" i="3"/>
  <c r="AG4581" i="3"/>
  <c r="AG4582" i="3"/>
  <c r="AG4583" i="3"/>
  <c r="AG4584" i="3"/>
  <c r="AG4585" i="3"/>
  <c r="AG4586" i="3"/>
  <c r="AG4587" i="3"/>
  <c r="AG4588" i="3"/>
  <c r="AG4589" i="3"/>
  <c r="AG4590" i="3"/>
  <c r="AG4591" i="3"/>
  <c r="AG4592" i="3"/>
  <c r="AG4593" i="3"/>
  <c r="AG4594" i="3"/>
  <c r="AG4595" i="3"/>
  <c r="AG4596" i="3"/>
  <c r="AG4597" i="3"/>
  <c r="AG4598" i="3"/>
  <c r="AG4599" i="3"/>
  <c r="AG4600" i="3"/>
  <c r="AG4601" i="3"/>
  <c r="AG4602" i="3"/>
  <c r="AG4603" i="3"/>
  <c r="AG4604" i="3"/>
  <c r="AG4605" i="3"/>
  <c r="AG4606" i="3"/>
  <c r="AG4607" i="3"/>
  <c r="AG4608" i="3"/>
  <c r="AG4609" i="3"/>
  <c r="AG4610" i="3"/>
  <c r="AG4611" i="3"/>
  <c r="AG4612" i="3"/>
  <c r="AG4613" i="3"/>
  <c r="AG4614" i="3"/>
  <c r="AG4615" i="3"/>
  <c r="AG4616" i="3"/>
  <c r="AG4617" i="3"/>
  <c r="AG4618" i="3"/>
  <c r="AG4619" i="3"/>
  <c r="AG4620" i="3"/>
  <c r="AG4621" i="3"/>
  <c r="AG4622" i="3"/>
  <c r="AG4623" i="3"/>
  <c r="AG4624" i="3"/>
  <c r="AG4625" i="3"/>
  <c r="AG4626" i="3"/>
  <c r="AG4627" i="3"/>
  <c r="AG4628" i="3"/>
  <c r="AG4629" i="3"/>
  <c r="AG4630" i="3"/>
  <c r="AG4631" i="3"/>
  <c r="AG4632" i="3"/>
  <c r="AG4633" i="3"/>
  <c r="AG4634" i="3"/>
  <c r="AG4635" i="3"/>
  <c r="AG4636" i="3"/>
  <c r="AG4637" i="3"/>
  <c r="AG4638" i="3"/>
  <c r="AG4639" i="3"/>
  <c r="AG4640" i="3"/>
  <c r="AG4641" i="3"/>
  <c r="AG4642" i="3"/>
  <c r="AG4643" i="3"/>
  <c r="AG4644" i="3"/>
  <c r="AG4645" i="3"/>
  <c r="AG4646" i="3"/>
  <c r="AG4647" i="3"/>
  <c r="AG4648" i="3"/>
  <c r="AG4649" i="3"/>
  <c r="AG4650" i="3"/>
  <c r="AG4651" i="3"/>
  <c r="AG4652" i="3"/>
  <c r="AG4653" i="3"/>
  <c r="AG4654" i="3"/>
  <c r="AG4655" i="3"/>
  <c r="AG4656" i="3"/>
  <c r="AG4657" i="3"/>
  <c r="AG4658" i="3"/>
  <c r="AG4659" i="3"/>
  <c r="AG4660" i="3"/>
  <c r="AG4661" i="3"/>
  <c r="AG4662" i="3"/>
  <c r="AG4663" i="3"/>
  <c r="AG4664" i="3"/>
  <c r="AG4665" i="3"/>
  <c r="AG4666" i="3"/>
  <c r="AG4667" i="3"/>
  <c r="AG4668" i="3"/>
  <c r="AG4669" i="3"/>
  <c r="AG4670" i="3"/>
  <c r="AG4671" i="3"/>
  <c r="AG4672" i="3"/>
  <c r="AG4673" i="3"/>
  <c r="AG4674" i="3"/>
  <c r="AG4675" i="3"/>
  <c r="AG4676" i="3"/>
  <c r="AG4677" i="3"/>
  <c r="AG4678" i="3"/>
  <c r="AG4679" i="3"/>
  <c r="AG4680" i="3"/>
  <c r="AG4681" i="3"/>
  <c r="AG4682" i="3"/>
  <c r="AG4683" i="3"/>
  <c r="AG4684" i="3"/>
  <c r="AG4685" i="3"/>
  <c r="AG4686" i="3"/>
  <c r="AG4687" i="3"/>
  <c r="AG4688" i="3"/>
  <c r="AG4689" i="3"/>
  <c r="AG4690" i="3"/>
  <c r="AG4691" i="3"/>
  <c r="AG4692" i="3"/>
  <c r="AG4693" i="3"/>
  <c r="AG4694" i="3"/>
  <c r="AG4695" i="3"/>
  <c r="AG4696" i="3"/>
  <c r="AG4697" i="3"/>
  <c r="AG4698" i="3"/>
  <c r="AG4699" i="3"/>
  <c r="AG4700" i="3"/>
  <c r="AG4701" i="3"/>
  <c r="AG4702" i="3"/>
  <c r="AG4703" i="3"/>
  <c r="AG4704" i="3"/>
  <c r="AG4705" i="3"/>
  <c r="AG4706" i="3"/>
  <c r="AG4707" i="3"/>
  <c r="AG4708" i="3"/>
  <c r="AG4709" i="3"/>
  <c r="AG4710" i="3"/>
  <c r="AG4711" i="3"/>
  <c r="AG4712" i="3"/>
  <c r="AG4713" i="3"/>
  <c r="AG4714" i="3"/>
  <c r="AG4715" i="3"/>
  <c r="AG4716" i="3"/>
  <c r="AG4717" i="3"/>
  <c r="AG4718" i="3"/>
  <c r="AG4719" i="3"/>
  <c r="AG4720" i="3"/>
  <c r="AG4721" i="3"/>
  <c r="AG4722" i="3"/>
  <c r="AG4723" i="3"/>
  <c r="AG4724" i="3"/>
  <c r="AG4725" i="3"/>
  <c r="AG4726" i="3"/>
  <c r="AG4727" i="3"/>
  <c r="AG4728" i="3"/>
  <c r="AG4729" i="3"/>
  <c r="AG4730" i="3"/>
  <c r="AG4731" i="3"/>
  <c r="AG4732" i="3"/>
  <c r="AG4733" i="3"/>
  <c r="AG4734" i="3"/>
  <c r="AG4735" i="3"/>
  <c r="AG4736" i="3"/>
  <c r="AG4737" i="3"/>
  <c r="AG4738" i="3"/>
  <c r="AG4739" i="3"/>
  <c r="AG4740" i="3"/>
  <c r="AG4741" i="3"/>
  <c r="AG4742" i="3"/>
  <c r="AG4743" i="3"/>
  <c r="AG4744" i="3"/>
  <c r="AG4745" i="3"/>
  <c r="AG4746" i="3"/>
  <c r="AG4747" i="3"/>
  <c r="AG4748" i="3"/>
  <c r="AG4749" i="3"/>
  <c r="AG4750" i="3"/>
  <c r="AG4751" i="3"/>
  <c r="AG4752" i="3"/>
  <c r="AG4753" i="3"/>
  <c r="AG4754" i="3"/>
  <c r="AG4755" i="3"/>
  <c r="AG4756" i="3"/>
  <c r="AG4757" i="3"/>
  <c r="AG4758" i="3"/>
  <c r="AG4759" i="3"/>
  <c r="AG4760" i="3"/>
  <c r="AG4761" i="3"/>
  <c r="AG4762" i="3"/>
  <c r="AG4763" i="3"/>
  <c r="AG4764" i="3"/>
  <c r="AG4765" i="3"/>
  <c r="AG4766" i="3"/>
  <c r="AG4767" i="3"/>
  <c r="AG4768" i="3"/>
  <c r="AG4769" i="3"/>
  <c r="AG4770" i="3"/>
  <c r="AG4771" i="3"/>
  <c r="AG4772" i="3"/>
  <c r="AG4773" i="3"/>
  <c r="AG4774" i="3"/>
  <c r="AG4775" i="3"/>
  <c r="AG4776" i="3"/>
  <c r="AG4777" i="3"/>
  <c r="AG4778" i="3"/>
  <c r="AG4779" i="3"/>
  <c r="AG4780" i="3"/>
  <c r="AG4781" i="3"/>
  <c r="AG4782" i="3"/>
  <c r="AG4783" i="3"/>
  <c r="AG4784" i="3"/>
  <c r="AG4785" i="3"/>
  <c r="AG4786" i="3"/>
  <c r="AG4787" i="3"/>
  <c r="AG4788" i="3"/>
  <c r="AG4789" i="3"/>
  <c r="AG4790" i="3"/>
  <c r="AG4791" i="3"/>
  <c r="AG4792" i="3"/>
  <c r="AG4793" i="3"/>
  <c r="AG4794" i="3"/>
  <c r="AG4795" i="3"/>
  <c r="AG4796" i="3"/>
  <c r="AG4797" i="3"/>
  <c r="AG4798" i="3"/>
  <c r="AG4799" i="3"/>
  <c r="AG4800" i="3"/>
  <c r="AG4801" i="3"/>
  <c r="AG4802" i="3"/>
  <c r="AG4803" i="3"/>
  <c r="AG4804" i="3"/>
  <c r="AG4805" i="3"/>
  <c r="AG4806" i="3"/>
  <c r="AG4807" i="3"/>
  <c r="AG4808" i="3"/>
  <c r="AG4809" i="3"/>
  <c r="AG4810" i="3"/>
  <c r="AG4811" i="3"/>
  <c r="AG4812" i="3"/>
  <c r="AG4813" i="3"/>
  <c r="AG4814" i="3"/>
  <c r="AG4815" i="3"/>
  <c r="AG4816" i="3"/>
  <c r="AG4817" i="3"/>
  <c r="AG4818" i="3"/>
  <c r="AG4819" i="3"/>
  <c r="AG4820" i="3"/>
  <c r="AG4821" i="3"/>
  <c r="AG4822" i="3"/>
  <c r="AG4823" i="3"/>
  <c r="AG4824" i="3"/>
  <c r="AG4825" i="3"/>
  <c r="AG4826" i="3"/>
  <c r="AG4827" i="3"/>
  <c r="AG4828" i="3"/>
  <c r="AG4829" i="3"/>
  <c r="AG4830" i="3"/>
  <c r="AG4831" i="3"/>
  <c r="AG4832" i="3"/>
  <c r="AG4833" i="3"/>
  <c r="AG4834" i="3"/>
  <c r="AG4835" i="3"/>
  <c r="AG4836" i="3"/>
  <c r="AG4837" i="3"/>
  <c r="AG4838" i="3"/>
  <c r="AG4839" i="3"/>
  <c r="AG4840" i="3"/>
  <c r="AG4841" i="3"/>
  <c r="AG4842" i="3"/>
  <c r="AG4843" i="3"/>
  <c r="AG4844" i="3"/>
  <c r="AG4845" i="3"/>
  <c r="AG4846" i="3"/>
  <c r="AG4847" i="3"/>
  <c r="AG4848" i="3"/>
  <c r="AG4849" i="3"/>
  <c r="AG4850" i="3"/>
  <c r="AG4851" i="3"/>
  <c r="AG4852" i="3"/>
  <c r="AG4853" i="3"/>
  <c r="AG4854" i="3"/>
  <c r="AG4855" i="3"/>
  <c r="AG4856" i="3"/>
  <c r="AG4857" i="3"/>
  <c r="AG4858" i="3"/>
  <c r="AG4859" i="3"/>
  <c r="AG4860" i="3"/>
  <c r="AG4861" i="3"/>
  <c r="AG4862" i="3"/>
  <c r="AG4863" i="3"/>
  <c r="AG4864" i="3"/>
  <c r="AG4865" i="3"/>
  <c r="AG4866" i="3"/>
  <c r="AG4867" i="3"/>
  <c r="AG4868" i="3"/>
  <c r="AG4869" i="3"/>
  <c r="AG4870" i="3"/>
  <c r="AG4871" i="3"/>
  <c r="AG4872" i="3"/>
  <c r="AG4873" i="3"/>
  <c r="AG4874" i="3"/>
  <c r="AG4875" i="3"/>
  <c r="AG4876" i="3"/>
  <c r="AG4877" i="3"/>
  <c r="AG4878" i="3"/>
  <c r="AG4879" i="3"/>
  <c r="AG4880" i="3"/>
  <c r="AG4881" i="3"/>
  <c r="AG4882" i="3"/>
  <c r="AG4883" i="3"/>
  <c r="AG4884" i="3"/>
  <c r="AG4885" i="3"/>
  <c r="AG4886" i="3"/>
  <c r="AG4887" i="3"/>
  <c r="AG4888" i="3"/>
  <c r="AG4889" i="3"/>
  <c r="AG4890" i="3"/>
  <c r="AG4891" i="3"/>
  <c r="AG4892" i="3"/>
  <c r="AG4893" i="3"/>
  <c r="AG4894" i="3"/>
  <c r="AG4895" i="3"/>
  <c r="AG4896" i="3"/>
  <c r="AG4897" i="3"/>
  <c r="AG4898" i="3"/>
  <c r="AG4899" i="3"/>
  <c r="AG4900" i="3"/>
  <c r="AG4901" i="3"/>
  <c r="AG4902" i="3"/>
  <c r="AG4903" i="3"/>
  <c r="AG4904" i="3"/>
  <c r="AG4905" i="3"/>
  <c r="AG4906" i="3"/>
  <c r="AG4907" i="3"/>
  <c r="AG4908" i="3"/>
  <c r="AG4909" i="3"/>
  <c r="AG4910" i="3"/>
  <c r="AG4911" i="3"/>
  <c r="AG4912" i="3"/>
  <c r="AG4913" i="3"/>
  <c r="AG4914" i="3"/>
  <c r="AG4915" i="3"/>
  <c r="AG4916" i="3"/>
  <c r="AG4917" i="3"/>
  <c r="AG4918" i="3"/>
  <c r="AG4919" i="3"/>
  <c r="AG4920" i="3"/>
  <c r="AG4921" i="3"/>
  <c r="AG4922" i="3"/>
  <c r="AG4923" i="3"/>
  <c r="AG4924" i="3"/>
  <c r="AG4925" i="3"/>
  <c r="AG4926" i="3"/>
  <c r="AG4927" i="3"/>
  <c r="AG4928" i="3"/>
  <c r="AG4929" i="3"/>
  <c r="AG4930" i="3"/>
  <c r="AG4931" i="3"/>
  <c r="AG4932" i="3"/>
  <c r="AG4933" i="3"/>
  <c r="AG4934" i="3"/>
  <c r="AG4935" i="3"/>
  <c r="AG4936" i="3"/>
  <c r="AG4937" i="3"/>
  <c r="AG4938" i="3"/>
  <c r="AG4939" i="3"/>
  <c r="AG4940" i="3"/>
  <c r="AG4941" i="3"/>
  <c r="AG4942" i="3"/>
  <c r="AG4943" i="3"/>
  <c r="AG4944" i="3"/>
  <c r="AG4945" i="3"/>
  <c r="AG4946" i="3"/>
  <c r="AG4947" i="3"/>
  <c r="AG4948" i="3"/>
  <c r="AG4949" i="3"/>
  <c r="AG4950" i="3"/>
  <c r="AG4951" i="3"/>
  <c r="AG4952" i="3"/>
  <c r="AG4953" i="3"/>
  <c r="AG4954" i="3"/>
  <c r="AG4955" i="3"/>
  <c r="AG4956" i="3"/>
  <c r="AG4957" i="3"/>
  <c r="AG4958" i="3"/>
  <c r="AG4959" i="3"/>
  <c r="AG4960" i="3"/>
  <c r="AG4961" i="3"/>
  <c r="AG4962" i="3"/>
  <c r="AG4963" i="3"/>
  <c r="AG4964" i="3"/>
  <c r="AG4965" i="3"/>
  <c r="AG4966" i="3"/>
  <c r="AG4967" i="3"/>
  <c r="AG4968" i="3"/>
  <c r="AG4969" i="3"/>
  <c r="AG4970" i="3"/>
  <c r="AG4971" i="3"/>
  <c r="AG4972" i="3"/>
  <c r="AG4973" i="3"/>
  <c r="AG4974" i="3"/>
  <c r="AG4975" i="3"/>
  <c r="AG4976" i="3"/>
  <c r="AG4977" i="3"/>
  <c r="AG4978" i="3"/>
  <c r="AG4979" i="3"/>
  <c r="AG4980" i="3"/>
  <c r="AG4981" i="3"/>
  <c r="AG4982" i="3"/>
  <c r="AG4983" i="3"/>
  <c r="AG4984" i="3"/>
  <c r="AG4985" i="3"/>
  <c r="AG4986" i="3"/>
  <c r="AG4987" i="3"/>
  <c r="AG4988" i="3"/>
  <c r="AG4989" i="3"/>
  <c r="AG4990" i="3"/>
  <c r="AG4991" i="3"/>
  <c r="AG4992" i="3"/>
  <c r="AG4993" i="3"/>
  <c r="AG4994" i="3"/>
  <c r="AG4995" i="3"/>
  <c r="AG4996" i="3"/>
  <c r="AG4997" i="3"/>
  <c r="AG4998" i="3"/>
  <c r="AG4999" i="3"/>
  <c r="AG5000" i="3"/>
  <c r="AG5001" i="3"/>
  <c r="AG5002" i="3"/>
  <c r="AG5003" i="3"/>
  <c r="AG5004" i="3"/>
  <c r="AG5005" i="3"/>
  <c r="AG5006" i="3"/>
  <c r="AG5007" i="3"/>
  <c r="AG5008" i="3"/>
  <c r="AG5009" i="3"/>
  <c r="AG5010" i="3"/>
  <c r="AG5011" i="3"/>
  <c r="AG5012" i="3"/>
  <c r="AG5013" i="3"/>
  <c r="AG5014" i="3"/>
  <c r="AG5015" i="3"/>
  <c r="AG5016" i="3"/>
  <c r="AG5017" i="3"/>
  <c r="AG5018" i="3"/>
  <c r="AG5019" i="3"/>
  <c r="AG5020" i="3"/>
  <c r="AG5021" i="3"/>
  <c r="AG5022" i="3"/>
  <c r="AG5023" i="3"/>
  <c r="AG5024" i="3"/>
  <c r="AG5025" i="3"/>
  <c r="AG5026" i="3"/>
  <c r="AG5027" i="3"/>
  <c r="AG5028" i="3"/>
  <c r="AG5029" i="3"/>
  <c r="AG5030" i="3"/>
  <c r="AG5031" i="3"/>
  <c r="AG5032" i="3"/>
  <c r="AG5033" i="3"/>
  <c r="AG5034" i="3"/>
  <c r="AG5035" i="3"/>
  <c r="AG5036" i="3"/>
  <c r="AG5037" i="3"/>
  <c r="AG5038" i="3"/>
  <c r="AG5039" i="3"/>
  <c r="AG5040" i="3"/>
  <c r="AG5041" i="3"/>
  <c r="AG5042" i="3"/>
  <c r="AG5043" i="3"/>
  <c r="AG5044" i="3"/>
  <c r="AG5045" i="3"/>
  <c r="AG5046" i="3"/>
  <c r="AG5047" i="3"/>
  <c r="AG5048" i="3"/>
  <c r="AG5049" i="3"/>
  <c r="AG5050" i="3"/>
  <c r="AG5051" i="3"/>
  <c r="AG5052" i="3"/>
  <c r="AG5053" i="3"/>
  <c r="AG5054" i="3"/>
  <c r="AG5055" i="3"/>
  <c r="AG5056" i="3"/>
  <c r="AG5057" i="3"/>
  <c r="AG5058" i="3"/>
  <c r="AG5059" i="3"/>
  <c r="AG5060" i="3"/>
  <c r="AG5061" i="3"/>
  <c r="AG5062" i="3"/>
  <c r="AG5063" i="3"/>
  <c r="AG5064" i="3"/>
  <c r="AG5065" i="3"/>
  <c r="AG5066" i="3"/>
  <c r="AG5067" i="3"/>
  <c r="AG5068" i="3"/>
  <c r="AG5069" i="3"/>
  <c r="AG5070" i="3"/>
  <c r="AG5071" i="3"/>
  <c r="AG5072" i="3"/>
  <c r="AG5073" i="3"/>
  <c r="AG5074" i="3"/>
  <c r="AG5075" i="3"/>
  <c r="AG5076" i="3"/>
  <c r="AG5077" i="3"/>
  <c r="AG5078" i="3"/>
  <c r="AG5079" i="3"/>
  <c r="AG5080" i="3"/>
  <c r="AG5081" i="3"/>
  <c r="AG5082" i="3"/>
  <c r="AG5083" i="3"/>
  <c r="AG5084" i="3"/>
  <c r="AG5085" i="3"/>
  <c r="AG5086" i="3"/>
  <c r="AG5087" i="3"/>
  <c r="AH3025" i="3"/>
  <c r="AH3026" i="3"/>
  <c r="AH3027" i="3"/>
  <c r="AH3028" i="3"/>
  <c r="AH3029" i="3"/>
  <c r="AH3030" i="3"/>
  <c r="AH3031" i="3"/>
  <c r="AH3032" i="3"/>
  <c r="AH3033" i="3"/>
  <c r="AH3034" i="3"/>
  <c r="AH3035" i="3"/>
  <c r="AH3036" i="3"/>
  <c r="AH3037" i="3"/>
  <c r="AH3038" i="3"/>
  <c r="AH3039" i="3"/>
  <c r="AH3040" i="3"/>
  <c r="AH3041" i="3"/>
  <c r="AH3042" i="3"/>
  <c r="AH3043" i="3"/>
  <c r="AH3044" i="3"/>
  <c r="AH3045" i="3"/>
  <c r="AH3046" i="3"/>
  <c r="AH3047" i="3"/>
  <c r="AH3048" i="3"/>
  <c r="AH3049" i="3"/>
  <c r="AH3050" i="3"/>
  <c r="AH3051" i="3"/>
  <c r="AH3052" i="3"/>
  <c r="AH3053" i="3"/>
  <c r="AH3054" i="3"/>
  <c r="AH3055" i="3"/>
  <c r="AH3056" i="3"/>
  <c r="AH3057" i="3"/>
  <c r="AH3058" i="3"/>
  <c r="AH3059" i="3"/>
  <c r="AH3060" i="3"/>
  <c r="AH3061" i="3"/>
  <c r="AH3062" i="3"/>
  <c r="AH3063" i="3"/>
  <c r="AH3064" i="3"/>
  <c r="AH3065" i="3"/>
  <c r="AH3066" i="3"/>
  <c r="AH3067" i="3"/>
  <c r="AH3068" i="3"/>
  <c r="AH3069" i="3"/>
  <c r="AH3070" i="3"/>
  <c r="AH3071" i="3"/>
  <c r="AH3072" i="3"/>
  <c r="AH3073" i="3"/>
  <c r="AH3074" i="3"/>
  <c r="AH3075" i="3"/>
  <c r="AH3076" i="3"/>
  <c r="AH3077" i="3"/>
  <c r="AH3078" i="3"/>
  <c r="AH3079" i="3"/>
  <c r="AH3080" i="3"/>
  <c r="AH3081" i="3"/>
  <c r="AH3082" i="3"/>
  <c r="AH3083" i="3"/>
  <c r="AH3084" i="3"/>
  <c r="AH3085" i="3"/>
  <c r="AH3086" i="3"/>
  <c r="AH3087" i="3"/>
  <c r="AH3088" i="3"/>
  <c r="AH3089" i="3"/>
  <c r="AH3090" i="3"/>
  <c r="AH3091" i="3"/>
  <c r="AH3092" i="3"/>
  <c r="AH3093" i="3"/>
  <c r="AH3094" i="3"/>
  <c r="AH3095" i="3"/>
  <c r="AH3096" i="3"/>
  <c r="AH3097" i="3"/>
  <c r="AH3098" i="3"/>
  <c r="AH3099" i="3"/>
  <c r="AH3100" i="3"/>
  <c r="AH3101" i="3"/>
  <c r="AH3102" i="3"/>
  <c r="AH3103" i="3"/>
  <c r="AH3104" i="3"/>
  <c r="AH3105" i="3"/>
  <c r="AH3106" i="3"/>
  <c r="AH3107" i="3"/>
  <c r="AH3108" i="3"/>
  <c r="AH3109" i="3"/>
  <c r="AH3110" i="3"/>
  <c r="AH3111" i="3"/>
  <c r="AH3112" i="3"/>
  <c r="AH3113" i="3"/>
  <c r="AH3114" i="3"/>
  <c r="AH3115" i="3"/>
  <c r="AH3116" i="3"/>
  <c r="AH3117" i="3"/>
  <c r="AH3118" i="3"/>
  <c r="AH3119" i="3"/>
  <c r="AH3120" i="3"/>
  <c r="AH3121" i="3"/>
  <c r="AH3122" i="3"/>
  <c r="AH3123" i="3"/>
  <c r="AH3124" i="3"/>
  <c r="AH3125" i="3"/>
  <c r="AH3126" i="3"/>
  <c r="AH3127" i="3"/>
  <c r="AH3128" i="3"/>
  <c r="AH3129" i="3"/>
  <c r="AH3130" i="3"/>
  <c r="AH3131" i="3"/>
  <c r="AH3132" i="3"/>
  <c r="AH3133" i="3"/>
  <c r="AH3134" i="3"/>
  <c r="AH3135" i="3"/>
  <c r="AH3136" i="3"/>
  <c r="AH3137" i="3"/>
  <c r="AH3138" i="3"/>
  <c r="AH3139" i="3"/>
  <c r="AH3140" i="3"/>
  <c r="AH3141" i="3"/>
  <c r="AH3142" i="3"/>
  <c r="AH3143" i="3"/>
  <c r="AH3144" i="3"/>
  <c r="AH3145" i="3"/>
  <c r="AH3146" i="3"/>
  <c r="AH3147" i="3"/>
  <c r="AH3148" i="3"/>
  <c r="AH3149" i="3"/>
  <c r="AH3150" i="3"/>
  <c r="AH3151" i="3"/>
  <c r="AH3152" i="3"/>
  <c r="AH3153" i="3"/>
  <c r="AH3154" i="3"/>
  <c r="AH3155" i="3"/>
  <c r="AH3156" i="3"/>
  <c r="AH3157" i="3"/>
  <c r="AH3158" i="3"/>
  <c r="AH3159" i="3"/>
  <c r="AH3160" i="3"/>
  <c r="AH3161" i="3"/>
  <c r="AH3162" i="3"/>
  <c r="AH3163" i="3"/>
  <c r="AH3164" i="3"/>
  <c r="AH3165" i="3"/>
  <c r="AH3166" i="3"/>
  <c r="AH3167" i="3"/>
  <c r="AH3168" i="3"/>
  <c r="AH3169" i="3"/>
  <c r="AH3170" i="3"/>
  <c r="AH3171" i="3"/>
  <c r="AH3172" i="3"/>
  <c r="AH3173" i="3"/>
  <c r="AH3174" i="3"/>
  <c r="AH3175" i="3"/>
  <c r="AH3176" i="3"/>
  <c r="AH3177" i="3"/>
  <c r="AH3178" i="3"/>
  <c r="AH3179" i="3"/>
  <c r="AH3180" i="3"/>
  <c r="AH3181" i="3"/>
  <c r="AH3182" i="3"/>
  <c r="AH3183" i="3"/>
  <c r="AH3184" i="3"/>
  <c r="AH3185" i="3"/>
  <c r="AH3186" i="3"/>
  <c r="AH3187" i="3"/>
  <c r="AH3188" i="3"/>
  <c r="AH3189" i="3"/>
  <c r="AH3190" i="3"/>
  <c r="AH3191" i="3"/>
  <c r="AH3192" i="3"/>
  <c r="AH3193" i="3"/>
  <c r="AH3194" i="3"/>
  <c r="AH3195" i="3"/>
  <c r="AH3196" i="3"/>
  <c r="AH3197" i="3"/>
  <c r="AH3198" i="3"/>
  <c r="AH3199" i="3"/>
  <c r="AH3200" i="3"/>
  <c r="AH3201" i="3"/>
  <c r="AH3202" i="3"/>
  <c r="AH3203" i="3"/>
  <c r="AH3204" i="3"/>
  <c r="AH3205" i="3"/>
  <c r="AH3206" i="3"/>
  <c r="AH3207" i="3"/>
  <c r="AH3208" i="3"/>
  <c r="AH3209" i="3"/>
  <c r="AH3210" i="3"/>
  <c r="AH3211" i="3"/>
  <c r="AH3212" i="3"/>
  <c r="AH3213" i="3"/>
  <c r="AH3214" i="3"/>
  <c r="AH3215" i="3"/>
  <c r="AH3216" i="3"/>
  <c r="AH3217" i="3"/>
  <c r="AH3218" i="3"/>
  <c r="AH3219" i="3"/>
  <c r="AH3220" i="3"/>
  <c r="AH3221" i="3"/>
  <c r="AH3222" i="3"/>
  <c r="AH3223" i="3"/>
  <c r="AH3224" i="3"/>
  <c r="AH3225" i="3"/>
  <c r="AH3226" i="3"/>
  <c r="AH3227" i="3"/>
  <c r="AH3228" i="3"/>
  <c r="AH3229" i="3"/>
  <c r="AH3230" i="3"/>
  <c r="AH3231" i="3"/>
  <c r="AH3232" i="3"/>
  <c r="AH3233" i="3"/>
  <c r="AH3234" i="3"/>
  <c r="AH3235" i="3"/>
  <c r="AH3236" i="3"/>
  <c r="AH3237" i="3"/>
  <c r="AH3238" i="3"/>
  <c r="AH3239" i="3"/>
  <c r="AH3240" i="3"/>
  <c r="AH3241" i="3"/>
  <c r="AH3242" i="3"/>
  <c r="AH3243" i="3"/>
  <c r="AH3244" i="3"/>
  <c r="AH3245" i="3"/>
  <c r="AH3246" i="3"/>
  <c r="AH3247" i="3"/>
  <c r="AH3248" i="3"/>
  <c r="AH3249" i="3"/>
  <c r="AH3250" i="3"/>
  <c r="AH3251" i="3"/>
  <c r="AH3252" i="3"/>
  <c r="AH3253" i="3"/>
  <c r="AH3254" i="3"/>
  <c r="AH3255" i="3"/>
  <c r="AH3256" i="3"/>
  <c r="AH3257" i="3"/>
  <c r="AH3258" i="3"/>
  <c r="AH3259" i="3"/>
  <c r="AH3260" i="3"/>
  <c r="AH3261" i="3"/>
  <c r="AH3262" i="3"/>
  <c r="AH3263" i="3"/>
  <c r="AH3264" i="3"/>
  <c r="AH3265" i="3"/>
  <c r="AH3266" i="3"/>
  <c r="AH3267" i="3"/>
  <c r="AH3268" i="3"/>
  <c r="AH3269" i="3"/>
  <c r="AH3270" i="3"/>
  <c r="AH3271" i="3"/>
  <c r="AH3272" i="3"/>
  <c r="AH3273" i="3"/>
  <c r="AH3274" i="3"/>
  <c r="AH3275" i="3"/>
  <c r="AH3276" i="3"/>
  <c r="AH3277" i="3"/>
  <c r="AH3278" i="3"/>
  <c r="AH3279" i="3"/>
  <c r="AH3280" i="3"/>
  <c r="AH3281" i="3"/>
  <c r="AH3282" i="3"/>
  <c r="AH3283" i="3"/>
  <c r="AH3284" i="3"/>
  <c r="AH3285" i="3"/>
  <c r="AH3286" i="3"/>
  <c r="AH3287" i="3"/>
  <c r="AH3288" i="3"/>
  <c r="AH3289" i="3"/>
  <c r="AH3290" i="3"/>
  <c r="AH3291" i="3"/>
  <c r="AH3292" i="3"/>
  <c r="AH3293" i="3"/>
  <c r="AH3294" i="3"/>
  <c r="AH3295" i="3"/>
  <c r="AH3296" i="3"/>
  <c r="AH3297" i="3"/>
  <c r="AH3298" i="3"/>
  <c r="AH3299" i="3"/>
  <c r="AH3300" i="3"/>
  <c r="AH3301" i="3"/>
  <c r="AH3302" i="3"/>
  <c r="AH3303" i="3"/>
  <c r="AH3304" i="3"/>
  <c r="AH3305" i="3"/>
  <c r="AH3306" i="3"/>
  <c r="AH3307" i="3"/>
  <c r="AH3308" i="3"/>
  <c r="AH3309" i="3"/>
  <c r="AH3310" i="3"/>
  <c r="AH3311" i="3"/>
  <c r="AH3312" i="3"/>
  <c r="AH3313" i="3"/>
  <c r="AH3314" i="3"/>
  <c r="AH3315" i="3"/>
  <c r="AH3316" i="3"/>
  <c r="AH3317" i="3"/>
  <c r="AH3318" i="3"/>
  <c r="AH3319" i="3"/>
  <c r="AH3320" i="3"/>
  <c r="AH3321" i="3"/>
  <c r="AH3322" i="3"/>
  <c r="AH3323" i="3"/>
  <c r="AH3324" i="3"/>
  <c r="AH3325" i="3"/>
  <c r="AH3326" i="3"/>
  <c r="AH3327" i="3"/>
  <c r="AH3328" i="3"/>
  <c r="AH3329" i="3"/>
  <c r="AH3330" i="3"/>
  <c r="AH3331" i="3"/>
  <c r="AH3332" i="3"/>
  <c r="AH3333" i="3"/>
  <c r="AH3334" i="3"/>
  <c r="AH3335" i="3"/>
  <c r="AH3336" i="3"/>
  <c r="AH3337" i="3"/>
  <c r="AH3338" i="3"/>
  <c r="AH3339" i="3"/>
  <c r="AH3340" i="3"/>
  <c r="AH3341" i="3"/>
  <c r="AH3342" i="3"/>
  <c r="AH3343" i="3"/>
  <c r="AH3344" i="3"/>
  <c r="AH3345" i="3"/>
  <c r="AH3346" i="3"/>
  <c r="AH3347" i="3"/>
  <c r="AH3348" i="3"/>
  <c r="AH3349" i="3"/>
  <c r="AH3350" i="3"/>
  <c r="AH3351" i="3"/>
  <c r="AH3352" i="3"/>
  <c r="AH3353" i="3"/>
  <c r="AH3354" i="3"/>
  <c r="AH3355" i="3"/>
  <c r="AH3356" i="3"/>
  <c r="AH3357" i="3"/>
  <c r="AH3358" i="3"/>
  <c r="AH3359" i="3"/>
  <c r="AH3360" i="3"/>
  <c r="AH3361" i="3"/>
  <c r="AH3362" i="3"/>
  <c r="AH3363" i="3"/>
  <c r="AH3364" i="3"/>
  <c r="AH3365" i="3"/>
  <c r="AH3366" i="3"/>
  <c r="AH3367" i="3"/>
  <c r="AH3368" i="3"/>
  <c r="AH3369" i="3"/>
  <c r="AH3370" i="3"/>
  <c r="AH3371" i="3"/>
  <c r="AH3372" i="3"/>
  <c r="AH3373" i="3"/>
  <c r="AH3374" i="3"/>
  <c r="AH3375" i="3"/>
  <c r="AH3376" i="3"/>
  <c r="AH3377" i="3"/>
  <c r="AH3378" i="3"/>
  <c r="AH3379" i="3"/>
  <c r="AH3380" i="3"/>
  <c r="AH3381" i="3"/>
  <c r="AH3382" i="3"/>
  <c r="AH3383" i="3"/>
  <c r="AH3384" i="3"/>
  <c r="AH3385" i="3"/>
  <c r="AH3386" i="3"/>
  <c r="AH3387" i="3"/>
  <c r="AH3388" i="3"/>
  <c r="AH3389" i="3"/>
  <c r="AH3390" i="3"/>
  <c r="AH3391" i="3"/>
  <c r="AH3392" i="3"/>
  <c r="AH3393" i="3"/>
  <c r="AH3394" i="3"/>
  <c r="AH3395" i="3"/>
  <c r="AH3396" i="3"/>
  <c r="AH3397" i="3"/>
  <c r="AH3398" i="3"/>
  <c r="AH3399" i="3"/>
  <c r="AH3400" i="3"/>
  <c r="AH3401" i="3"/>
  <c r="AH3402" i="3"/>
  <c r="AH3403" i="3"/>
  <c r="AH3404" i="3"/>
  <c r="AH3405" i="3"/>
  <c r="AH3406" i="3"/>
  <c r="AH3407" i="3"/>
  <c r="AH3408" i="3"/>
  <c r="AH3409" i="3"/>
  <c r="AH3410" i="3"/>
  <c r="AH3411" i="3"/>
  <c r="AH3412" i="3"/>
  <c r="AH3413" i="3"/>
  <c r="AH3414" i="3"/>
  <c r="AH3415" i="3"/>
  <c r="AH3416" i="3"/>
  <c r="AH3417" i="3"/>
  <c r="AH3418" i="3"/>
  <c r="AH3419" i="3"/>
  <c r="AH3420" i="3"/>
  <c r="AH3421" i="3"/>
  <c r="AH3422" i="3"/>
  <c r="AH3423" i="3"/>
  <c r="AH3424" i="3"/>
  <c r="AH3425" i="3"/>
  <c r="AH3426" i="3"/>
  <c r="AH3427" i="3"/>
  <c r="AH3428" i="3"/>
  <c r="AH3429" i="3"/>
  <c r="AH3430" i="3"/>
  <c r="AH3431" i="3"/>
  <c r="AH3432" i="3"/>
  <c r="AH3433" i="3"/>
  <c r="AH3434" i="3"/>
  <c r="AH3435" i="3"/>
  <c r="AH3436" i="3"/>
  <c r="AH3437" i="3"/>
  <c r="AH3438" i="3"/>
  <c r="AH3439" i="3"/>
  <c r="AH3440" i="3"/>
  <c r="AH3441" i="3"/>
  <c r="AH3442" i="3"/>
  <c r="AH3443" i="3"/>
  <c r="AH3444" i="3"/>
  <c r="AH3445" i="3"/>
  <c r="AH3446" i="3"/>
  <c r="AH3447" i="3"/>
  <c r="AH3448" i="3"/>
  <c r="AH3449" i="3"/>
  <c r="AH3450" i="3"/>
  <c r="AH3451" i="3"/>
  <c r="AH3452" i="3"/>
  <c r="AH3453" i="3"/>
  <c r="AH3454" i="3"/>
  <c r="AH3455" i="3"/>
  <c r="AH3456" i="3"/>
  <c r="AH3457" i="3"/>
  <c r="AH3458" i="3"/>
  <c r="AH3459" i="3"/>
  <c r="AH3460" i="3"/>
  <c r="AH3461" i="3"/>
  <c r="AH3462" i="3"/>
  <c r="AH3463" i="3"/>
  <c r="AH3464" i="3"/>
  <c r="AH3465" i="3"/>
  <c r="AH3466" i="3"/>
  <c r="AH3467" i="3"/>
  <c r="AH3468" i="3"/>
  <c r="AH3469" i="3"/>
  <c r="AH3470" i="3"/>
  <c r="AH3471" i="3"/>
  <c r="AH3472" i="3"/>
  <c r="AH3473" i="3"/>
  <c r="AH3474" i="3"/>
  <c r="AH3475" i="3"/>
  <c r="AH3476" i="3"/>
  <c r="AH3477" i="3"/>
  <c r="AH3478" i="3"/>
  <c r="AH3479" i="3"/>
  <c r="AH3480" i="3"/>
  <c r="AH3481" i="3"/>
  <c r="AH3482" i="3"/>
  <c r="AH3483" i="3"/>
  <c r="AH3484" i="3"/>
  <c r="AH3485" i="3"/>
  <c r="AH3486" i="3"/>
  <c r="AH3487" i="3"/>
  <c r="AH3488" i="3"/>
  <c r="AH3489" i="3"/>
  <c r="AH3490" i="3"/>
  <c r="AH3491" i="3"/>
  <c r="AH3492" i="3"/>
  <c r="AH3493" i="3"/>
  <c r="AH3494" i="3"/>
  <c r="AH3495" i="3"/>
  <c r="AH3496" i="3"/>
  <c r="AH3497" i="3"/>
  <c r="AH3498" i="3"/>
  <c r="AH3499" i="3"/>
  <c r="AH3500" i="3"/>
  <c r="AH3501" i="3"/>
  <c r="AH3502" i="3"/>
  <c r="AH3503" i="3"/>
  <c r="AH3504" i="3"/>
  <c r="AH3505" i="3"/>
  <c r="AH3506" i="3"/>
  <c r="AH3507" i="3"/>
  <c r="AH3508" i="3"/>
  <c r="AH3509" i="3"/>
  <c r="AH3510" i="3"/>
  <c r="AH3511" i="3"/>
  <c r="AH3512" i="3"/>
  <c r="AH3513" i="3"/>
  <c r="AH3514" i="3"/>
  <c r="AH3515" i="3"/>
  <c r="AH3516" i="3"/>
  <c r="AH3517" i="3"/>
  <c r="AH3518" i="3"/>
  <c r="AH3519" i="3"/>
  <c r="AH3520" i="3"/>
  <c r="AH3521" i="3"/>
  <c r="AH3522" i="3"/>
  <c r="AH3523" i="3"/>
  <c r="AH3524" i="3"/>
  <c r="AH3525" i="3"/>
  <c r="AH3526" i="3"/>
  <c r="AH3527" i="3"/>
  <c r="AH3528" i="3"/>
  <c r="AH3529" i="3"/>
  <c r="AH3530" i="3"/>
  <c r="AH3531" i="3"/>
  <c r="AH3532" i="3"/>
  <c r="AH3533" i="3"/>
  <c r="AH3534" i="3"/>
  <c r="AH3535" i="3"/>
  <c r="AH3536" i="3"/>
  <c r="AH3537" i="3"/>
  <c r="AH3538" i="3"/>
  <c r="AH3539" i="3"/>
  <c r="AH3540" i="3"/>
  <c r="AH3541" i="3"/>
  <c r="AH3542" i="3"/>
  <c r="AH3543" i="3"/>
  <c r="AH3544" i="3"/>
  <c r="AH3545" i="3"/>
  <c r="AH3546" i="3"/>
  <c r="AH3547" i="3"/>
  <c r="AH3548" i="3"/>
  <c r="AH3549" i="3"/>
  <c r="AH3550" i="3"/>
  <c r="AH3551" i="3"/>
  <c r="AH3552" i="3"/>
  <c r="AH3553" i="3"/>
  <c r="AH3554" i="3"/>
  <c r="AH3555" i="3"/>
  <c r="AH3556" i="3"/>
  <c r="AH3557" i="3"/>
  <c r="AH3558" i="3"/>
  <c r="AH3559" i="3"/>
  <c r="AH3560" i="3"/>
  <c r="AH3561" i="3"/>
  <c r="AH3562" i="3"/>
  <c r="AH3563" i="3"/>
  <c r="AH3564" i="3"/>
  <c r="AH3565" i="3"/>
  <c r="AH3566" i="3"/>
  <c r="AH3567" i="3"/>
  <c r="AH3568" i="3"/>
  <c r="AH3569" i="3"/>
  <c r="AH3570" i="3"/>
  <c r="AH3571" i="3"/>
  <c r="AH3572" i="3"/>
  <c r="AH3573" i="3"/>
  <c r="AH3574" i="3"/>
  <c r="AH3575" i="3"/>
  <c r="AH3576" i="3"/>
  <c r="AH3577" i="3"/>
  <c r="AH3578" i="3"/>
  <c r="AH3579" i="3"/>
  <c r="AH3580" i="3"/>
  <c r="AH3581" i="3"/>
  <c r="AH3582" i="3"/>
  <c r="AH3583" i="3"/>
  <c r="AH3584" i="3"/>
  <c r="AH3585" i="3"/>
  <c r="AH3586" i="3"/>
  <c r="AH3587" i="3"/>
  <c r="AH3588" i="3"/>
  <c r="AH3589" i="3"/>
  <c r="AH3590" i="3"/>
  <c r="AH3591" i="3"/>
  <c r="AH3592" i="3"/>
  <c r="AH3593" i="3"/>
  <c r="AH3594" i="3"/>
  <c r="AH3595" i="3"/>
  <c r="AH3596" i="3"/>
  <c r="AH3597" i="3"/>
  <c r="AH3598" i="3"/>
  <c r="AH3599" i="3"/>
  <c r="AH3600" i="3"/>
  <c r="AH3601" i="3"/>
  <c r="AH3602" i="3"/>
  <c r="AH3603" i="3"/>
  <c r="AH3604" i="3"/>
  <c r="AH3605" i="3"/>
  <c r="AH3606" i="3"/>
  <c r="AH3607" i="3"/>
  <c r="AH3608" i="3"/>
  <c r="AH3609" i="3"/>
  <c r="AH3610" i="3"/>
  <c r="AH3611" i="3"/>
  <c r="AH3612" i="3"/>
  <c r="AH3613" i="3"/>
  <c r="AH3614" i="3"/>
  <c r="AH3615" i="3"/>
  <c r="AH3616" i="3"/>
  <c r="AH3617" i="3"/>
  <c r="AH3618" i="3"/>
  <c r="AH3619" i="3"/>
  <c r="AH3620" i="3"/>
  <c r="AH3621" i="3"/>
  <c r="AH3622" i="3"/>
  <c r="AH3623" i="3"/>
  <c r="AH3624" i="3"/>
  <c r="AH3625" i="3"/>
  <c r="AH3626" i="3"/>
  <c r="AH3627" i="3"/>
  <c r="AH3628" i="3"/>
  <c r="AH3629" i="3"/>
  <c r="AH3630" i="3"/>
  <c r="AH3631" i="3"/>
  <c r="AH3632" i="3"/>
  <c r="AH3633" i="3"/>
  <c r="AH3634" i="3"/>
  <c r="AH3635" i="3"/>
  <c r="AH3636" i="3"/>
  <c r="AH3637" i="3"/>
  <c r="AH3638" i="3"/>
  <c r="AH3639" i="3"/>
  <c r="AH3640" i="3"/>
  <c r="AH3641" i="3"/>
  <c r="AH3642" i="3"/>
  <c r="AH3643" i="3"/>
  <c r="AH3644" i="3"/>
  <c r="AH3645" i="3"/>
  <c r="AH3646" i="3"/>
  <c r="AH3647" i="3"/>
  <c r="AH3648" i="3"/>
  <c r="AH3649" i="3"/>
  <c r="AH3650" i="3"/>
  <c r="AH3651" i="3"/>
  <c r="AH3652" i="3"/>
  <c r="AH3653" i="3"/>
  <c r="AH3654" i="3"/>
  <c r="AH3655" i="3"/>
  <c r="AH3656" i="3"/>
  <c r="AH3657" i="3"/>
  <c r="AH3658" i="3"/>
  <c r="AH3659" i="3"/>
  <c r="AH3660" i="3"/>
  <c r="AH3661" i="3"/>
  <c r="AH3662" i="3"/>
  <c r="AH3663" i="3"/>
  <c r="AH3664" i="3"/>
  <c r="AH3665" i="3"/>
  <c r="AH3666" i="3"/>
  <c r="AH3667" i="3"/>
  <c r="AH3668" i="3"/>
  <c r="AH3669" i="3"/>
  <c r="AH3670" i="3"/>
  <c r="AH3671" i="3"/>
  <c r="AH3672" i="3"/>
  <c r="AH3673" i="3"/>
  <c r="AH3674" i="3"/>
  <c r="AH3675" i="3"/>
  <c r="AH3676" i="3"/>
  <c r="AH3677" i="3"/>
  <c r="AH3678" i="3"/>
  <c r="AH3679" i="3"/>
  <c r="AH3680" i="3"/>
  <c r="AH3681" i="3"/>
  <c r="AH3682" i="3"/>
  <c r="AH3683" i="3"/>
  <c r="AH3684" i="3"/>
  <c r="AH3685" i="3"/>
  <c r="AH3686" i="3"/>
  <c r="AH3687" i="3"/>
  <c r="AH3688" i="3"/>
  <c r="AH3689" i="3"/>
  <c r="AH3690" i="3"/>
  <c r="AH3691" i="3"/>
  <c r="AH3692" i="3"/>
  <c r="AH3693" i="3"/>
  <c r="AH3694" i="3"/>
  <c r="AH3695" i="3"/>
  <c r="AH3696" i="3"/>
  <c r="AH3697" i="3"/>
  <c r="AH3698" i="3"/>
  <c r="AH3699" i="3"/>
  <c r="AH3700" i="3"/>
  <c r="AH3701" i="3"/>
  <c r="AH3702" i="3"/>
  <c r="AH3703" i="3"/>
  <c r="AH3704" i="3"/>
  <c r="AH3705" i="3"/>
  <c r="AH3706" i="3"/>
  <c r="AH3707" i="3"/>
  <c r="AH3708" i="3"/>
  <c r="AH3709" i="3"/>
  <c r="AH3710" i="3"/>
  <c r="AH3711" i="3"/>
  <c r="AH3712" i="3"/>
  <c r="AH3713" i="3"/>
  <c r="AH3714" i="3"/>
  <c r="AH3715" i="3"/>
  <c r="AH3716" i="3"/>
  <c r="AH3717" i="3"/>
  <c r="AH3718" i="3"/>
  <c r="AH3719" i="3"/>
  <c r="AH3720" i="3"/>
  <c r="AH3721" i="3"/>
  <c r="AH3722" i="3"/>
  <c r="AH3723" i="3"/>
  <c r="AH3724" i="3"/>
  <c r="AH3725" i="3"/>
  <c r="AH3726" i="3"/>
  <c r="AH3727" i="3"/>
  <c r="AH3728" i="3"/>
  <c r="AH3729" i="3"/>
  <c r="AH3730" i="3"/>
  <c r="AH3731" i="3"/>
  <c r="AH3732" i="3"/>
  <c r="AH3733" i="3"/>
  <c r="AH3734" i="3"/>
  <c r="AH3735" i="3"/>
  <c r="AH3736" i="3"/>
  <c r="AH3737" i="3"/>
  <c r="AH3738" i="3"/>
  <c r="AH3739" i="3"/>
  <c r="AH3740" i="3"/>
  <c r="AH3741" i="3"/>
  <c r="AH3742" i="3"/>
  <c r="AH3743" i="3"/>
  <c r="AH3744" i="3"/>
  <c r="AH3745" i="3"/>
  <c r="AH3746" i="3"/>
  <c r="AH3747" i="3"/>
  <c r="AH3748" i="3"/>
  <c r="AH3749" i="3"/>
  <c r="AH3750" i="3"/>
  <c r="AH3751" i="3"/>
  <c r="AH3752" i="3"/>
  <c r="AH3753" i="3"/>
  <c r="AH3754" i="3"/>
  <c r="AH3755" i="3"/>
  <c r="AH3756" i="3"/>
  <c r="AH3757" i="3"/>
  <c r="AH3758" i="3"/>
  <c r="AH3759" i="3"/>
  <c r="AH3760" i="3"/>
  <c r="AH3761" i="3"/>
  <c r="AH3762" i="3"/>
  <c r="AH3763" i="3"/>
  <c r="AH3764" i="3"/>
  <c r="AH3765" i="3"/>
  <c r="AH3766" i="3"/>
  <c r="AH3767" i="3"/>
  <c r="AH3768" i="3"/>
  <c r="AH3769" i="3"/>
  <c r="AH3770" i="3"/>
  <c r="AH3771" i="3"/>
  <c r="AH3772" i="3"/>
  <c r="AH3773" i="3"/>
  <c r="AH3774" i="3"/>
  <c r="AH3775" i="3"/>
  <c r="AH3776" i="3"/>
  <c r="AH3777" i="3"/>
  <c r="AH3778" i="3"/>
  <c r="AH3779" i="3"/>
  <c r="AH3780" i="3"/>
  <c r="AH3781" i="3"/>
  <c r="AH3782" i="3"/>
  <c r="AH3783" i="3"/>
  <c r="AH3784" i="3"/>
  <c r="AH3785" i="3"/>
  <c r="AH3786" i="3"/>
  <c r="AH3787" i="3"/>
  <c r="AH3788" i="3"/>
  <c r="AH3789" i="3"/>
  <c r="AH3790" i="3"/>
  <c r="AH3791" i="3"/>
  <c r="AH3792" i="3"/>
  <c r="AH3793" i="3"/>
  <c r="AH3794" i="3"/>
  <c r="AH3795" i="3"/>
  <c r="AH3796" i="3"/>
  <c r="AH3797" i="3"/>
  <c r="AH3798" i="3"/>
  <c r="AH3799" i="3"/>
  <c r="AH3800" i="3"/>
  <c r="AH3801" i="3"/>
  <c r="AH3802" i="3"/>
  <c r="AH3803" i="3"/>
  <c r="AH3804" i="3"/>
  <c r="AH3805" i="3"/>
  <c r="AH3806" i="3"/>
  <c r="AH3807" i="3"/>
  <c r="AH3808" i="3"/>
  <c r="AH3809" i="3"/>
  <c r="AH3810" i="3"/>
  <c r="AH3811" i="3"/>
  <c r="AH3812" i="3"/>
  <c r="AH3813" i="3"/>
  <c r="AH3814" i="3"/>
  <c r="AH3815" i="3"/>
  <c r="AH3816" i="3"/>
  <c r="AH3817" i="3"/>
  <c r="AH3818" i="3"/>
  <c r="AH3819" i="3"/>
  <c r="AH3820" i="3"/>
  <c r="AH3821" i="3"/>
  <c r="AH3822" i="3"/>
  <c r="AH3823" i="3"/>
  <c r="AH3824" i="3"/>
  <c r="AH3825" i="3"/>
  <c r="AH3826" i="3"/>
  <c r="AH3827" i="3"/>
  <c r="AH3828" i="3"/>
  <c r="AH3829" i="3"/>
  <c r="AH3830" i="3"/>
  <c r="AH3831" i="3"/>
  <c r="AH3832" i="3"/>
  <c r="AH3833" i="3"/>
  <c r="AH3834" i="3"/>
  <c r="AH3835" i="3"/>
  <c r="AH3836" i="3"/>
  <c r="AH3837" i="3"/>
  <c r="AH3838" i="3"/>
  <c r="AH3839" i="3"/>
  <c r="AH3840" i="3"/>
  <c r="AH3841" i="3"/>
  <c r="AH3842" i="3"/>
  <c r="AH3843" i="3"/>
  <c r="AH3844" i="3"/>
  <c r="AH3845" i="3"/>
  <c r="AH3846" i="3"/>
  <c r="AH3847" i="3"/>
  <c r="AH3848" i="3"/>
  <c r="AH3849" i="3"/>
  <c r="AH3850" i="3"/>
  <c r="AH3851" i="3"/>
  <c r="AH3852" i="3"/>
  <c r="AH3853" i="3"/>
  <c r="AH3854" i="3"/>
  <c r="AH3855" i="3"/>
  <c r="AH3856" i="3"/>
  <c r="AH3857" i="3"/>
  <c r="AH3858" i="3"/>
  <c r="AH3859" i="3"/>
  <c r="AH3860" i="3"/>
  <c r="AH3861" i="3"/>
  <c r="AH3862" i="3"/>
  <c r="AH3863" i="3"/>
  <c r="AH3864" i="3"/>
  <c r="AH3865" i="3"/>
  <c r="AH3866" i="3"/>
  <c r="AH3867" i="3"/>
  <c r="AH3868" i="3"/>
  <c r="AH3869" i="3"/>
  <c r="AH3870" i="3"/>
  <c r="AH3871" i="3"/>
  <c r="AH3872" i="3"/>
  <c r="AH3873" i="3"/>
  <c r="AH3874" i="3"/>
  <c r="AH3875" i="3"/>
  <c r="AH3876" i="3"/>
  <c r="AH3877" i="3"/>
  <c r="AH3878" i="3"/>
  <c r="AH3879" i="3"/>
  <c r="AH3880" i="3"/>
  <c r="AH3881" i="3"/>
  <c r="AH3882" i="3"/>
  <c r="AH3883" i="3"/>
  <c r="AH3884" i="3"/>
  <c r="AH3885" i="3"/>
  <c r="AH3886" i="3"/>
  <c r="AH3887" i="3"/>
  <c r="AH3888" i="3"/>
  <c r="AH3889" i="3"/>
  <c r="AH3890" i="3"/>
  <c r="AH3891" i="3"/>
  <c r="AH3892" i="3"/>
  <c r="AH3893" i="3"/>
  <c r="AH3894" i="3"/>
  <c r="AH3895" i="3"/>
  <c r="AH3896" i="3"/>
  <c r="AH3897" i="3"/>
  <c r="AH3898" i="3"/>
  <c r="AH3899" i="3"/>
  <c r="AH3900" i="3"/>
  <c r="AH3901" i="3"/>
  <c r="AH3902" i="3"/>
  <c r="AH3903" i="3"/>
  <c r="AH3904" i="3"/>
  <c r="AH3905" i="3"/>
  <c r="AH3906" i="3"/>
  <c r="AH3907" i="3"/>
  <c r="AH3908" i="3"/>
  <c r="AH3909" i="3"/>
  <c r="AH3910" i="3"/>
  <c r="AH3911" i="3"/>
  <c r="AH3912" i="3"/>
  <c r="AH3913" i="3"/>
  <c r="AH3914" i="3"/>
  <c r="AH3915" i="3"/>
  <c r="AH3916" i="3"/>
  <c r="AH3917" i="3"/>
  <c r="AH3918" i="3"/>
  <c r="AH3919" i="3"/>
  <c r="AH3920" i="3"/>
  <c r="AH3921" i="3"/>
  <c r="AH3922" i="3"/>
  <c r="AH3923" i="3"/>
  <c r="AH3924" i="3"/>
  <c r="AH3925" i="3"/>
  <c r="AH3926" i="3"/>
  <c r="AH3927" i="3"/>
  <c r="AH3928" i="3"/>
  <c r="AH3929" i="3"/>
  <c r="AH3930" i="3"/>
  <c r="AH3931" i="3"/>
  <c r="AH3932" i="3"/>
  <c r="AH3933" i="3"/>
  <c r="AH3934" i="3"/>
  <c r="AH3935" i="3"/>
  <c r="AH3936" i="3"/>
  <c r="AH3937" i="3"/>
  <c r="AH3938" i="3"/>
  <c r="AH3939" i="3"/>
  <c r="AH3940" i="3"/>
  <c r="AH3941" i="3"/>
  <c r="AH3942" i="3"/>
  <c r="AH3943" i="3"/>
  <c r="AH3944" i="3"/>
  <c r="AH3945" i="3"/>
  <c r="AH3946" i="3"/>
  <c r="AH3947" i="3"/>
  <c r="AH3948" i="3"/>
  <c r="AH3949" i="3"/>
  <c r="AH3950" i="3"/>
  <c r="AH3951" i="3"/>
  <c r="AH3952" i="3"/>
  <c r="AH3953" i="3"/>
  <c r="AH3954" i="3"/>
  <c r="AH3955" i="3"/>
  <c r="AH3956" i="3"/>
  <c r="AH3957" i="3"/>
  <c r="AH3958" i="3"/>
  <c r="AH3959" i="3"/>
  <c r="AH3960" i="3"/>
  <c r="AH3961" i="3"/>
  <c r="AH3962" i="3"/>
  <c r="AH3963" i="3"/>
  <c r="AH3964" i="3"/>
  <c r="AH3965" i="3"/>
  <c r="AH3966" i="3"/>
  <c r="AH3967" i="3"/>
  <c r="AH3968" i="3"/>
  <c r="AH3969" i="3"/>
  <c r="AH3970" i="3"/>
  <c r="AH3971" i="3"/>
  <c r="AH3972" i="3"/>
  <c r="AH3973" i="3"/>
  <c r="AH3974" i="3"/>
  <c r="AH3975" i="3"/>
  <c r="AH3976" i="3"/>
  <c r="AH3977" i="3"/>
  <c r="AH3978" i="3"/>
  <c r="AH3979" i="3"/>
  <c r="AH3980" i="3"/>
  <c r="AH3981" i="3"/>
  <c r="AH3982" i="3"/>
  <c r="AH3983" i="3"/>
  <c r="AH3984" i="3"/>
  <c r="AH3985" i="3"/>
  <c r="AH3986" i="3"/>
  <c r="AH3987" i="3"/>
  <c r="AH3988" i="3"/>
  <c r="AH3989" i="3"/>
  <c r="AH3990" i="3"/>
  <c r="AH3991" i="3"/>
  <c r="AH3992" i="3"/>
  <c r="AH3993" i="3"/>
  <c r="AH3994" i="3"/>
  <c r="AH3995" i="3"/>
  <c r="AH3996" i="3"/>
  <c r="AH3997" i="3"/>
  <c r="AH3998" i="3"/>
  <c r="AH3999" i="3"/>
  <c r="AH4000" i="3"/>
  <c r="AH4001" i="3"/>
  <c r="AH4002" i="3"/>
  <c r="AH4003" i="3"/>
  <c r="AH4004" i="3"/>
  <c r="AH4005" i="3"/>
  <c r="AH4006" i="3"/>
  <c r="AH4007" i="3"/>
  <c r="AH4008" i="3"/>
  <c r="AH4009" i="3"/>
  <c r="AH4010" i="3"/>
  <c r="AH4011" i="3"/>
  <c r="AH4012" i="3"/>
  <c r="AH4013" i="3"/>
  <c r="AH4014" i="3"/>
  <c r="AH4015" i="3"/>
  <c r="AH4016" i="3"/>
  <c r="AH4017" i="3"/>
  <c r="AH4018" i="3"/>
  <c r="AH4019" i="3"/>
  <c r="AH4020" i="3"/>
  <c r="AH4021" i="3"/>
  <c r="AH4022" i="3"/>
  <c r="AH4023" i="3"/>
  <c r="AH4024" i="3"/>
  <c r="AH4025" i="3"/>
  <c r="AH4026" i="3"/>
  <c r="AH4027" i="3"/>
  <c r="AH4028" i="3"/>
  <c r="AH4029" i="3"/>
  <c r="AH4030" i="3"/>
  <c r="AH4031" i="3"/>
  <c r="AH4032" i="3"/>
  <c r="AH4033" i="3"/>
  <c r="AH4034" i="3"/>
  <c r="AH4035" i="3"/>
  <c r="AH4036" i="3"/>
  <c r="AH4037" i="3"/>
  <c r="AH4038" i="3"/>
  <c r="AH4039" i="3"/>
  <c r="AH4040" i="3"/>
  <c r="AH4041" i="3"/>
  <c r="AH4042" i="3"/>
  <c r="AH4043" i="3"/>
  <c r="AH4044" i="3"/>
  <c r="AH4045" i="3"/>
  <c r="AH4046" i="3"/>
  <c r="AH4047" i="3"/>
  <c r="AH4048" i="3"/>
  <c r="AH4049" i="3"/>
  <c r="AH4050" i="3"/>
  <c r="AH4051" i="3"/>
  <c r="AH4052" i="3"/>
  <c r="AH4053" i="3"/>
  <c r="AH4054" i="3"/>
  <c r="AH4055" i="3"/>
  <c r="AH4056" i="3"/>
  <c r="AH4057" i="3"/>
  <c r="AH4058" i="3"/>
  <c r="AH4059" i="3"/>
  <c r="AH4060" i="3"/>
  <c r="AH4061" i="3"/>
  <c r="AH4062" i="3"/>
  <c r="AH4063" i="3"/>
  <c r="AH4064" i="3"/>
  <c r="AH4065" i="3"/>
  <c r="AH4066" i="3"/>
  <c r="AH4067" i="3"/>
  <c r="AH4068" i="3"/>
  <c r="AH4069" i="3"/>
  <c r="AH4070" i="3"/>
  <c r="AH4071" i="3"/>
  <c r="AH4072" i="3"/>
  <c r="AH4073" i="3"/>
  <c r="AH4074" i="3"/>
  <c r="AH4075" i="3"/>
  <c r="AH4076" i="3"/>
  <c r="AH4077" i="3"/>
  <c r="AH4078" i="3"/>
  <c r="AH4079" i="3"/>
  <c r="AH4080" i="3"/>
  <c r="AH4081" i="3"/>
  <c r="AH4082" i="3"/>
  <c r="AH4083" i="3"/>
  <c r="AH4084" i="3"/>
  <c r="AH4085" i="3"/>
  <c r="AH4086" i="3"/>
  <c r="AH4087" i="3"/>
  <c r="AH4088" i="3"/>
  <c r="AH4089" i="3"/>
  <c r="AH4090" i="3"/>
  <c r="AH4091" i="3"/>
  <c r="AH4092" i="3"/>
  <c r="AH4093" i="3"/>
  <c r="AH4094" i="3"/>
  <c r="AH4095" i="3"/>
  <c r="AH4096" i="3"/>
  <c r="AH4097" i="3"/>
  <c r="AH4098" i="3"/>
  <c r="AH4099" i="3"/>
  <c r="AH4100" i="3"/>
  <c r="AH4101" i="3"/>
  <c r="AH4102" i="3"/>
  <c r="AH4103" i="3"/>
  <c r="AH4104" i="3"/>
  <c r="AH4105" i="3"/>
  <c r="AH4106" i="3"/>
  <c r="AH4107" i="3"/>
  <c r="AH4108" i="3"/>
  <c r="AH4109" i="3"/>
  <c r="AH4110" i="3"/>
  <c r="AH4111" i="3"/>
  <c r="AH4112" i="3"/>
  <c r="AH4113" i="3"/>
  <c r="AH4114" i="3"/>
  <c r="AH4115" i="3"/>
  <c r="AH4116" i="3"/>
  <c r="AH4117" i="3"/>
  <c r="AH4118" i="3"/>
  <c r="AH4119" i="3"/>
  <c r="AH4120" i="3"/>
  <c r="AH4121" i="3"/>
  <c r="AH4122" i="3"/>
  <c r="AH4123" i="3"/>
  <c r="AH4124" i="3"/>
  <c r="AH4125" i="3"/>
  <c r="AH4126" i="3"/>
  <c r="AH4127" i="3"/>
  <c r="AH4128" i="3"/>
  <c r="AH4129" i="3"/>
  <c r="AH4130" i="3"/>
  <c r="AH4131" i="3"/>
  <c r="AH4132" i="3"/>
  <c r="AH4133" i="3"/>
  <c r="AH4134" i="3"/>
  <c r="AH4135" i="3"/>
  <c r="AH4136" i="3"/>
  <c r="AH4137" i="3"/>
  <c r="AH4138" i="3"/>
  <c r="AH4139" i="3"/>
  <c r="AH4140" i="3"/>
  <c r="AH4141" i="3"/>
  <c r="AH4142" i="3"/>
  <c r="AH4143" i="3"/>
  <c r="AH4144" i="3"/>
  <c r="AH4145" i="3"/>
  <c r="AH4146" i="3"/>
  <c r="AH4147" i="3"/>
  <c r="AH4148" i="3"/>
  <c r="AH4149" i="3"/>
  <c r="AH4150" i="3"/>
  <c r="AH4151" i="3"/>
  <c r="AH4152" i="3"/>
  <c r="AH4153" i="3"/>
  <c r="AH4154" i="3"/>
  <c r="AH4155" i="3"/>
  <c r="AH4156" i="3"/>
  <c r="AH4157" i="3"/>
  <c r="AH4158" i="3"/>
  <c r="AH4159" i="3"/>
  <c r="AH4160" i="3"/>
  <c r="AH4161" i="3"/>
  <c r="AH4162" i="3"/>
  <c r="AH4163" i="3"/>
  <c r="AH4164" i="3"/>
  <c r="AH4165" i="3"/>
  <c r="AH4166" i="3"/>
  <c r="AH4167" i="3"/>
  <c r="AH4168" i="3"/>
  <c r="AH4169" i="3"/>
  <c r="AH4170" i="3"/>
  <c r="AH4171" i="3"/>
  <c r="AH4172" i="3"/>
  <c r="AH4173" i="3"/>
  <c r="AH4174" i="3"/>
  <c r="AH4175" i="3"/>
  <c r="AH4176" i="3"/>
  <c r="AH4177" i="3"/>
  <c r="AH4178" i="3"/>
  <c r="AH4179" i="3"/>
  <c r="AH4180" i="3"/>
  <c r="AH4181" i="3"/>
  <c r="AH4182" i="3"/>
  <c r="AH4183" i="3"/>
  <c r="AH4184" i="3"/>
  <c r="AH4185" i="3"/>
  <c r="AH4186" i="3"/>
  <c r="AH4187" i="3"/>
  <c r="AH4188" i="3"/>
  <c r="AH4189" i="3"/>
  <c r="AH4190" i="3"/>
  <c r="AH4191" i="3"/>
  <c r="AH4192" i="3"/>
  <c r="AH4193" i="3"/>
  <c r="AH4194" i="3"/>
  <c r="AH4195" i="3"/>
  <c r="AH4196" i="3"/>
  <c r="AH4197" i="3"/>
  <c r="AH4198" i="3"/>
  <c r="AH4199" i="3"/>
  <c r="AH4200" i="3"/>
  <c r="AH4201" i="3"/>
  <c r="AH4202" i="3"/>
  <c r="AH4203" i="3"/>
  <c r="AH4204" i="3"/>
  <c r="AH4205" i="3"/>
  <c r="AH4206" i="3"/>
  <c r="AH4207" i="3"/>
  <c r="AH4208" i="3"/>
  <c r="AH4209" i="3"/>
  <c r="AH4210" i="3"/>
  <c r="AH4211" i="3"/>
  <c r="AH4212" i="3"/>
  <c r="AH4213" i="3"/>
  <c r="AH4214" i="3"/>
  <c r="AH4215" i="3"/>
  <c r="AH4216" i="3"/>
  <c r="AH4217" i="3"/>
  <c r="AH4218" i="3"/>
  <c r="AH4219" i="3"/>
  <c r="AH4220" i="3"/>
  <c r="AH4221" i="3"/>
  <c r="AH4222" i="3"/>
  <c r="AH4223" i="3"/>
  <c r="AH4224" i="3"/>
  <c r="AH4225" i="3"/>
  <c r="AH4226" i="3"/>
  <c r="AH4227" i="3"/>
  <c r="AH4228" i="3"/>
  <c r="AH4229" i="3"/>
  <c r="AH4230" i="3"/>
  <c r="AH4231" i="3"/>
  <c r="AH4232" i="3"/>
  <c r="AH4233" i="3"/>
  <c r="AH4234" i="3"/>
  <c r="AH4235" i="3"/>
  <c r="AH4236" i="3"/>
  <c r="AH4237" i="3"/>
  <c r="AH4238" i="3"/>
  <c r="AH4239" i="3"/>
  <c r="AH4240" i="3"/>
  <c r="AH4241" i="3"/>
  <c r="AH4242" i="3"/>
  <c r="AH4243" i="3"/>
  <c r="AH4244" i="3"/>
  <c r="AH4245" i="3"/>
  <c r="AH4246" i="3"/>
  <c r="AH4247" i="3"/>
  <c r="AH4248" i="3"/>
  <c r="AH4249" i="3"/>
  <c r="AH4250" i="3"/>
  <c r="AH4251" i="3"/>
  <c r="AH4252" i="3"/>
  <c r="AH4253" i="3"/>
  <c r="AH4254" i="3"/>
  <c r="AH4255" i="3"/>
  <c r="AH4256" i="3"/>
  <c r="AH4257" i="3"/>
  <c r="AH4258" i="3"/>
  <c r="AH4259" i="3"/>
  <c r="AH4260" i="3"/>
  <c r="AH4261" i="3"/>
  <c r="AH4262" i="3"/>
  <c r="AH4263" i="3"/>
  <c r="AH4264" i="3"/>
  <c r="AH4265" i="3"/>
  <c r="AH4266" i="3"/>
  <c r="AH4267" i="3"/>
  <c r="AH4268" i="3"/>
  <c r="AH4269" i="3"/>
  <c r="AH4270" i="3"/>
  <c r="AH4271" i="3"/>
  <c r="AH4272" i="3"/>
  <c r="AH4273" i="3"/>
  <c r="AH4274" i="3"/>
  <c r="AH4275" i="3"/>
  <c r="AH4276" i="3"/>
  <c r="AH4277" i="3"/>
  <c r="AH4278" i="3"/>
  <c r="AH4279" i="3"/>
  <c r="AH4280" i="3"/>
  <c r="AH4281" i="3"/>
  <c r="AH4282" i="3"/>
  <c r="AH4283" i="3"/>
  <c r="AH4284" i="3"/>
  <c r="AH4285" i="3"/>
  <c r="AH4286" i="3"/>
  <c r="AH4287" i="3"/>
  <c r="AH4288" i="3"/>
  <c r="AH4289" i="3"/>
  <c r="AH4290" i="3"/>
  <c r="AH4291" i="3"/>
  <c r="AH4292" i="3"/>
  <c r="AH4293" i="3"/>
  <c r="AH4294" i="3"/>
  <c r="AH4295" i="3"/>
  <c r="AH4296" i="3"/>
  <c r="AH4297" i="3"/>
  <c r="AH4298" i="3"/>
  <c r="AH4299" i="3"/>
  <c r="AH4300" i="3"/>
  <c r="AH4301" i="3"/>
  <c r="AH4302" i="3"/>
  <c r="AH4303" i="3"/>
  <c r="AH4304" i="3"/>
  <c r="AH4305" i="3"/>
  <c r="AH4306" i="3"/>
  <c r="AH4307" i="3"/>
  <c r="AH4308" i="3"/>
  <c r="AH4309" i="3"/>
  <c r="AH4310" i="3"/>
  <c r="AH4311" i="3"/>
  <c r="AH4312" i="3"/>
  <c r="AH4313" i="3"/>
  <c r="AH4314" i="3"/>
  <c r="AH4315" i="3"/>
  <c r="AH4316" i="3"/>
  <c r="AH4317" i="3"/>
  <c r="AH4318" i="3"/>
  <c r="AH4319" i="3"/>
  <c r="AH4320" i="3"/>
  <c r="AH4321" i="3"/>
  <c r="AH4322" i="3"/>
  <c r="AH4323" i="3"/>
  <c r="AH4324" i="3"/>
  <c r="AH4325" i="3"/>
  <c r="AH4326" i="3"/>
  <c r="AH4327" i="3"/>
  <c r="AH4328" i="3"/>
  <c r="AH4329" i="3"/>
  <c r="AH4330" i="3"/>
  <c r="AH4331" i="3"/>
  <c r="AH4332" i="3"/>
  <c r="AH4333" i="3"/>
  <c r="AH4334" i="3"/>
  <c r="AH4335" i="3"/>
  <c r="AH4336" i="3"/>
  <c r="AH4337" i="3"/>
  <c r="AH4338" i="3"/>
  <c r="AH4339" i="3"/>
  <c r="AH4340" i="3"/>
  <c r="AH4341" i="3"/>
  <c r="AH4342" i="3"/>
  <c r="AH4343" i="3"/>
  <c r="AH4344" i="3"/>
  <c r="AH4345" i="3"/>
  <c r="AH4346" i="3"/>
  <c r="AH4347" i="3"/>
  <c r="AH4348" i="3"/>
  <c r="AH4349" i="3"/>
  <c r="AH4350" i="3"/>
  <c r="AH4351" i="3"/>
  <c r="AH4352" i="3"/>
  <c r="AH4353" i="3"/>
  <c r="AH4354" i="3"/>
  <c r="AH4355" i="3"/>
  <c r="AH4356" i="3"/>
  <c r="AH4357" i="3"/>
  <c r="AH4358" i="3"/>
  <c r="AH4359" i="3"/>
  <c r="AH4360" i="3"/>
  <c r="AH4361" i="3"/>
  <c r="AH4362" i="3"/>
  <c r="AH4363" i="3"/>
  <c r="AH4364" i="3"/>
  <c r="AH4365" i="3"/>
  <c r="AH4366" i="3"/>
  <c r="AH4367" i="3"/>
  <c r="AH4368" i="3"/>
  <c r="AH4369" i="3"/>
  <c r="AH4370" i="3"/>
  <c r="AH4371" i="3"/>
  <c r="AH4372" i="3"/>
  <c r="AH4373" i="3"/>
  <c r="AH4374" i="3"/>
  <c r="AH4375" i="3"/>
  <c r="AH4376" i="3"/>
  <c r="AH4377" i="3"/>
  <c r="AH4378" i="3"/>
  <c r="AH4379" i="3"/>
  <c r="AH4380" i="3"/>
  <c r="AH4381" i="3"/>
  <c r="AH4382" i="3"/>
  <c r="AH4383" i="3"/>
  <c r="AH4384" i="3"/>
  <c r="AH4385" i="3"/>
  <c r="AH4386" i="3"/>
  <c r="AH4387" i="3"/>
  <c r="AH4388" i="3"/>
  <c r="AH4389" i="3"/>
  <c r="AH4390" i="3"/>
  <c r="AH4391" i="3"/>
  <c r="AH4392" i="3"/>
  <c r="AH4393" i="3"/>
  <c r="AH4394" i="3"/>
  <c r="AH4395" i="3"/>
  <c r="AH4396" i="3"/>
  <c r="AH4397" i="3"/>
  <c r="AH4398" i="3"/>
  <c r="AH4399" i="3"/>
  <c r="AH4400" i="3"/>
  <c r="AH4401" i="3"/>
  <c r="AH4402" i="3"/>
  <c r="AH4403" i="3"/>
  <c r="AH4404" i="3"/>
  <c r="AH4405" i="3"/>
  <c r="AH4406" i="3"/>
  <c r="AH4407" i="3"/>
  <c r="AH4408" i="3"/>
  <c r="AH4409" i="3"/>
  <c r="AH4410" i="3"/>
  <c r="AH4411" i="3"/>
  <c r="AH4412" i="3"/>
  <c r="AH4413" i="3"/>
  <c r="AH4414" i="3"/>
  <c r="AH4415" i="3"/>
  <c r="AH4416" i="3"/>
  <c r="AH4417" i="3"/>
  <c r="AH4418" i="3"/>
  <c r="AH4419" i="3"/>
  <c r="AH4420" i="3"/>
  <c r="AH4421" i="3"/>
  <c r="AH4422" i="3"/>
  <c r="AH4423" i="3"/>
  <c r="AH4424" i="3"/>
  <c r="AH4425" i="3"/>
  <c r="AH4426" i="3"/>
  <c r="AH4427" i="3"/>
  <c r="AH4428" i="3"/>
  <c r="AH4429" i="3"/>
  <c r="AH4430" i="3"/>
  <c r="AH4431" i="3"/>
  <c r="AH4432" i="3"/>
  <c r="AH4433" i="3"/>
  <c r="AH4434" i="3"/>
  <c r="AH4435" i="3"/>
  <c r="AH4436" i="3"/>
  <c r="AH4437" i="3"/>
  <c r="AH4438" i="3"/>
  <c r="AH4439" i="3"/>
  <c r="AH4440" i="3"/>
  <c r="AH4441" i="3"/>
  <c r="AH4442" i="3"/>
  <c r="AH4443" i="3"/>
  <c r="AH4444" i="3"/>
  <c r="AH4445" i="3"/>
  <c r="AH4446" i="3"/>
  <c r="AH4447" i="3"/>
  <c r="AH4448" i="3"/>
  <c r="AH4449" i="3"/>
  <c r="AH4450" i="3"/>
  <c r="AH4451" i="3"/>
  <c r="AH4452" i="3"/>
  <c r="AH4453" i="3"/>
  <c r="AH4454" i="3"/>
  <c r="AH4455" i="3"/>
  <c r="AH4456" i="3"/>
  <c r="AH4457" i="3"/>
  <c r="AH4458" i="3"/>
  <c r="AH4459" i="3"/>
  <c r="AH4460" i="3"/>
  <c r="AH4461" i="3"/>
  <c r="AH4462" i="3"/>
  <c r="AH4463" i="3"/>
  <c r="AH4464" i="3"/>
  <c r="AH4465" i="3"/>
  <c r="AH4466" i="3"/>
  <c r="AH4467" i="3"/>
  <c r="AH4468" i="3"/>
  <c r="AH4469" i="3"/>
  <c r="AH4470" i="3"/>
  <c r="AH4471" i="3"/>
  <c r="AH4472" i="3"/>
  <c r="AH4473" i="3"/>
  <c r="AH4474" i="3"/>
  <c r="AH4475" i="3"/>
  <c r="AH4476" i="3"/>
  <c r="AH4477" i="3"/>
  <c r="AH4478" i="3"/>
  <c r="AH4479" i="3"/>
  <c r="AH4480" i="3"/>
  <c r="AH4481" i="3"/>
  <c r="AH4482" i="3"/>
  <c r="AH4483" i="3"/>
  <c r="AH4484" i="3"/>
  <c r="AH4485" i="3"/>
  <c r="AH4486" i="3"/>
  <c r="AH4487" i="3"/>
  <c r="AH4488" i="3"/>
  <c r="AH4489" i="3"/>
  <c r="AH4490" i="3"/>
  <c r="AH4491" i="3"/>
  <c r="AH4492" i="3"/>
  <c r="AH4493" i="3"/>
  <c r="AH4494" i="3"/>
  <c r="AH4495" i="3"/>
  <c r="AH4496" i="3"/>
  <c r="AH4497" i="3"/>
  <c r="AH4498" i="3"/>
  <c r="AH4499" i="3"/>
  <c r="AH4500" i="3"/>
  <c r="AH4501" i="3"/>
  <c r="AH4502" i="3"/>
  <c r="AH4503" i="3"/>
  <c r="AH4504" i="3"/>
  <c r="AH4505" i="3"/>
  <c r="AH4506" i="3"/>
  <c r="AH4507" i="3"/>
  <c r="AH4508" i="3"/>
  <c r="AH4509" i="3"/>
  <c r="AH4510" i="3"/>
  <c r="AH4511" i="3"/>
  <c r="AH4512" i="3"/>
  <c r="AH4513" i="3"/>
  <c r="AH4514" i="3"/>
  <c r="AH4515" i="3"/>
  <c r="AH4516" i="3"/>
  <c r="AH4517" i="3"/>
  <c r="AH4518" i="3"/>
  <c r="AH4519" i="3"/>
  <c r="AH4520" i="3"/>
  <c r="AH4521" i="3"/>
  <c r="AH4522" i="3"/>
  <c r="AH4523" i="3"/>
  <c r="AH4524" i="3"/>
  <c r="AH4525" i="3"/>
  <c r="AH4526" i="3"/>
  <c r="AH4527" i="3"/>
  <c r="AH4528" i="3"/>
  <c r="AH4529" i="3"/>
  <c r="AH4530" i="3"/>
  <c r="AH4531" i="3"/>
  <c r="AH4532" i="3"/>
  <c r="AH4533" i="3"/>
  <c r="AH4534" i="3"/>
  <c r="AH4535" i="3"/>
  <c r="AH4536" i="3"/>
  <c r="AH4537" i="3"/>
  <c r="AH4538" i="3"/>
  <c r="AH4539" i="3"/>
  <c r="AH4540" i="3"/>
  <c r="AH4541" i="3"/>
  <c r="AH4542" i="3"/>
  <c r="AH4543" i="3"/>
  <c r="AH4544" i="3"/>
  <c r="AH4545" i="3"/>
  <c r="AH4546" i="3"/>
  <c r="AH4547" i="3"/>
  <c r="AH4548" i="3"/>
  <c r="AH4549" i="3"/>
  <c r="AH4550" i="3"/>
  <c r="AH4551" i="3"/>
  <c r="AH4552" i="3"/>
  <c r="AH4553" i="3"/>
  <c r="AH4554" i="3"/>
  <c r="AH4555" i="3"/>
  <c r="AH4556" i="3"/>
  <c r="AH4557" i="3"/>
  <c r="AH4558" i="3"/>
  <c r="AH4559" i="3"/>
  <c r="AH4560" i="3"/>
  <c r="AH4561" i="3"/>
  <c r="AH4562" i="3"/>
  <c r="AH4563" i="3"/>
  <c r="AH4564" i="3"/>
  <c r="AH4565" i="3"/>
  <c r="AH4566" i="3"/>
  <c r="AH4567" i="3"/>
  <c r="AH4568" i="3"/>
  <c r="AH4569" i="3"/>
  <c r="AH4570" i="3"/>
  <c r="AH4571" i="3"/>
  <c r="AH4572" i="3"/>
  <c r="AH4573" i="3"/>
  <c r="AH4574" i="3"/>
  <c r="AH4575" i="3"/>
  <c r="AH4576" i="3"/>
  <c r="AH4577" i="3"/>
  <c r="AH4578" i="3"/>
  <c r="AH4579" i="3"/>
  <c r="AH4580" i="3"/>
  <c r="AH4581" i="3"/>
  <c r="AH4582" i="3"/>
  <c r="AH4583" i="3"/>
  <c r="AH4584" i="3"/>
  <c r="AH4585" i="3"/>
  <c r="AH4586" i="3"/>
  <c r="AH4587" i="3"/>
  <c r="AH4588" i="3"/>
  <c r="AH4589" i="3"/>
  <c r="AH4590" i="3"/>
  <c r="AH4591" i="3"/>
  <c r="AH4592" i="3"/>
  <c r="AH4593" i="3"/>
  <c r="AH4594" i="3"/>
  <c r="AH4595" i="3"/>
  <c r="AH4596" i="3"/>
  <c r="AH4597" i="3"/>
  <c r="AH4598" i="3"/>
  <c r="AH4599" i="3"/>
  <c r="AH4600" i="3"/>
  <c r="AH4601" i="3"/>
  <c r="AH4602" i="3"/>
  <c r="AH4603" i="3"/>
  <c r="AH4604" i="3"/>
  <c r="AH4605" i="3"/>
  <c r="AH4606" i="3"/>
  <c r="AH4607" i="3"/>
  <c r="AH4608" i="3"/>
  <c r="AH4609" i="3"/>
  <c r="AH4610" i="3"/>
  <c r="AH4611" i="3"/>
  <c r="AH4612" i="3"/>
  <c r="AH4613" i="3"/>
  <c r="AH4614" i="3"/>
  <c r="AH4615" i="3"/>
  <c r="AH4616" i="3"/>
  <c r="AH4617" i="3"/>
  <c r="AH4618" i="3"/>
  <c r="AH4619" i="3"/>
  <c r="AH4620" i="3"/>
  <c r="AH4621" i="3"/>
  <c r="AH4622" i="3"/>
  <c r="AH4623" i="3"/>
  <c r="AH4624" i="3"/>
  <c r="AH4625" i="3"/>
  <c r="AH4626" i="3"/>
  <c r="AH4627" i="3"/>
  <c r="AH4628" i="3"/>
  <c r="AH4629" i="3"/>
  <c r="AH4630" i="3"/>
  <c r="AH4631" i="3"/>
  <c r="AH4632" i="3"/>
  <c r="AH4633" i="3"/>
  <c r="AH4634" i="3"/>
  <c r="AH4635" i="3"/>
  <c r="AH4636" i="3"/>
  <c r="AH4637" i="3"/>
  <c r="AH4638" i="3"/>
  <c r="AH4639" i="3"/>
  <c r="AH4640" i="3"/>
  <c r="AH4641" i="3"/>
  <c r="AH4642" i="3"/>
  <c r="AH4643" i="3"/>
  <c r="AH4644" i="3"/>
  <c r="AH4645" i="3"/>
  <c r="AH4646" i="3"/>
  <c r="AH4647" i="3"/>
  <c r="AH4648" i="3"/>
  <c r="AH4649" i="3"/>
  <c r="AH4650" i="3"/>
  <c r="AH4651" i="3"/>
  <c r="AH4652" i="3"/>
  <c r="AH4653" i="3"/>
  <c r="AH4654" i="3"/>
  <c r="AH4655" i="3"/>
  <c r="AH4656" i="3"/>
  <c r="AH4657" i="3"/>
  <c r="AH4658" i="3"/>
  <c r="AH4659" i="3"/>
  <c r="AH4660" i="3"/>
  <c r="AH4661" i="3"/>
  <c r="AH4662" i="3"/>
  <c r="AH4663" i="3"/>
  <c r="AH4664" i="3"/>
  <c r="AH4665" i="3"/>
  <c r="AH4666" i="3"/>
  <c r="AH4667" i="3"/>
  <c r="AH4668" i="3"/>
  <c r="AH4669" i="3"/>
  <c r="AH4670" i="3"/>
  <c r="AH4671" i="3"/>
  <c r="AH4672" i="3"/>
  <c r="AH4673" i="3"/>
  <c r="AH4674" i="3"/>
  <c r="AH4675" i="3"/>
  <c r="AH4676" i="3"/>
  <c r="AH4677" i="3"/>
  <c r="AH4678" i="3"/>
  <c r="AH4679" i="3"/>
  <c r="AH4680" i="3"/>
  <c r="AH4681" i="3"/>
  <c r="AH4682" i="3"/>
  <c r="AH4683" i="3"/>
  <c r="AH4684" i="3"/>
  <c r="AH4685" i="3"/>
  <c r="AH4686" i="3"/>
  <c r="AH4687" i="3"/>
  <c r="AH4688" i="3"/>
  <c r="AH4689" i="3"/>
  <c r="AH4690" i="3"/>
  <c r="AH4691" i="3"/>
  <c r="AH4692" i="3"/>
  <c r="AH4693" i="3"/>
  <c r="AH4694" i="3"/>
  <c r="AH4695" i="3"/>
  <c r="AH4696" i="3"/>
  <c r="AH4697" i="3"/>
  <c r="AH4698" i="3"/>
  <c r="AH4699" i="3"/>
  <c r="AH4700" i="3"/>
  <c r="AH4701" i="3"/>
  <c r="AH4702" i="3"/>
  <c r="AH4703" i="3"/>
  <c r="AH4704" i="3"/>
  <c r="AH4705" i="3"/>
  <c r="AH4706" i="3"/>
  <c r="AH4707" i="3"/>
  <c r="AH4708" i="3"/>
  <c r="AH4709" i="3"/>
  <c r="AH4710" i="3"/>
  <c r="AH4711" i="3"/>
  <c r="AH4712" i="3"/>
  <c r="AH4713" i="3"/>
  <c r="AH4714" i="3"/>
  <c r="AH4715" i="3"/>
  <c r="AH4716" i="3"/>
  <c r="AH4717" i="3"/>
  <c r="AH4718" i="3"/>
  <c r="AH4719" i="3"/>
  <c r="AH4720" i="3"/>
  <c r="AH4721" i="3"/>
  <c r="AH4722" i="3"/>
  <c r="AH4723" i="3"/>
  <c r="AH4724" i="3"/>
  <c r="AH4725" i="3"/>
  <c r="AH4726" i="3"/>
  <c r="AH4727" i="3"/>
  <c r="AH4728" i="3"/>
  <c r="AH4729" i="3"/>
  <c r="AH4730" i="3"/>
  <c r="AH4731" i="3"/>
  <c r="AH4732" i="3"/>
  <c r="AH4733" i="3"/>
  <c r="AH4734" i="3"/>
  <c r="AH4735" i="3"/>
  <c r="AH4736" i="3"/>
  <c r="AH4737" i="3"/>
  <c r="AH4738" i="3"/>
  <c r="AH4739" i="3"/>
  <c r="AH4740" i="3"/>
  <c r="AH4741" i="3"/>
  <c r="AH4742" i="3"/>
  <c r="AH4743" i="3"/>
  <c r="AH4744" i="3"/>
  <c r="AH4745" i="3"/>
  <c r="AH4746" i="3"/>
  <c r="AH4747" i="3"/>
  <c r="AH4748" i="3"/>
  <c r="AH4749" i="3"/>
  <c r="AH4750" i="3"/>
  <c r="AH4751" i="3"/>
  <c r="AH4752" i="3"/>
  <c r="AH4753" i="3"/>
  <c r="AH4754" i="3"/>
  <c r="AH4755" i="3"/>
  <c r="AH4756" i="3"/>
  <c r="AH4757" i="3"/>
  <c r="AH4758" i="3"/>
  <c r="AH4759" i="3"/>
  <c r="AH4760" i="3"/>
  <c r="AH4761" i="3"/>
  <c r="AH4762" i="3"/>
  <c r="AH4763" i="3"/>
  <c r="AH4764" i="3"/>
  <c r="AH4765" i="3"/>
  <c r="AH4766" i="3"/>
  <c r="AH4767" i="3"/>
  <c r="AH4768" i="3"/>
  <c r="AH4769" i="3"/>
  <c r="AH4770" i="3"/>
  <c r="AH4771" i="3"/>
  <c r="AH4772" i="3"/>
  <c r="AH4773" i="3"/>
  <c r="AH4774" i="3"/>
  <c r="AH4775" i="3"/>
  <c r="AH4776" i="3"/>
  <c r="AH4777" i="3"/>
  <c r="AH4778" i="3"/>
  <c r="AH4779" i="3"/>
  <c r="AH4780" i="3"/>
  <c r="AH4781" i="3"/>
  <c r="AH4782" i="3"/>
  <c r="AH4783" i="3"/>
  <c r="AH4784" i="3"/>
  <c r="AH4785" i="3"/>
  <c r="AH4786" i="3"/>
  <c r="AH4787" i="3"/>
  <c r="AH4788" i="3"/>
  <c r="AH4789" i="3"/>
  <c r="AH4790" i="3"/>
  <c r="AH4791" i="3"/>
  <c r="AH4792" i="3"/>
  <c r="AH4793" i="3"/>
  <c r="AH4794" i="3"/>
  <c r="AH4795" i="3"/>
  <c r="AH4796" i="3"/>
  <c r="AH4797" i="3"/>
  <c r="AH4798" i="3"/>
  <c r="AH4799" i="3"/>
  <c r="AH4800" i="3"/>
  <c r="AH4801" i="3"/>
  <c r="AH4802" i="3"/>
  <c r="AH4803" i="3"/>
  <c r="AH4804" i="3"/>
  <c r="AH4805" i="3"/>
  <c r="AH4806" i="3"/>
  <c r="AH4807" i="3"/>
  <c r="AH4808" i="3"/>
  <c r="AH4809" i="3"/>
  <c r="AH4810" i="3"/>
  <c r="AH4811" i="3"/>
  <c r="AH4812" i="3"/>
  <c r="AH4813" i="3"/>
  <c r="AH4814" i="3"/>
  <c r="AH4815" i="3"/>
  <c r="AH4816" i="3"/>
  <c r="AH4817" i="3"/>
  <c r="AH4818" i="3"/>
  <c r="AH4819" i="3"/>
  <c r="AH4820" i="3"/>
  <c r="AH4821" i="3"/>
  <c r="AH4822" i="3"/>
  <c r="AH4823" i="3"/>
  <c r="AH4824" i="3"/>
  <c r="AH4825" i="3"/>
  <c r="AH4826" i="3"/>
  <c r="AH4827" i="3"/>
  <c r="AH4828" i="3"/>
  <c r="AH4829" i="3"/>
  <c r="AH4830" i="3"/>
  <c r="AH4831" i="3"/>
  <c r="AH4832" i="3"/>
  <c r="AH4833" i="3"/>
  <c r="AH4834" i="3"/>
  <c r="AH4835" i="3"/>
  <c r="AH4836" i="3"/>
  <c r="AH4837" i="3"/>
  <c r="AH4838" i="3"/>
  <c r="AH4839" i="3"/>
  <c r="AH4840" i="3"/>
  <c r="AH4841" i="3"/>
  <c r="AH4842" i="3"/>
  <c r="AH4843" i="3"/>
  <c r="AH4844" i="3"/>
  <c r="AH4845" i="3"/>
  <c r="AH4846" i="3"/>
  <c r="AH4847" i="3"/>
  <c r="AH4848" i="3"/>
  <c r="AH4849" i="3"/>
  <c r="AH4850" i="3"/>
  <c r="AH4851" i="3"/>
  <c r="AH4852" i="3"/>
  <c r="AH4853" i="3"/>
  <c r="AH4854" i="3"/>
  <c r="AH4855" i="3"/>
  <c r="AH4856" i="3"/>
  <c r="AH4857" i="3"/>
  <c r="AH4858" i="3"/>
  <c r="AH4859" i="3"/>
  <c r="AH4860" i="3"/>
  <c r="AH4861" i="3"/>
  <c r="AH4862" i="3"/>
  <c r="AH4863" i="3"/>
  <c r="AH4864" i="3"/>
  <c r="AH4865" i="3"/>
  <c r="AH4866" i="3"/>
  <c r="AH4867" i="3"/>
  <c r="AH4868" i="3"/>
  <c r="AH4869" i="3"/>
  <c r="AH4870" i="3"/>
  <c r="AH4871" i="3"/>
  <c r="AH4872" i="3"/>
  <c r="AH4873" i="3"/>
  <c r="AH4874" i="3"/>
  <c r="AH4875" i="3"/>
  <c r="AH4876" i="3"/>
  <c r="AH4877" i="3"/>
  <c r="AH4878" i="3"/>
  <c r="AH4879" i="3"/>
  <c r="AH4880" i="3"/>
  <c r="AH4881" i="3"/>
  <c r="AH4882" i="3"/>
  <c r="AH4883" i="3"/>
  <c r="AH4884" i="3"/>
  <c r="AH4885" i="3"/>
  <c r="AH4886" i="3"/>
  <c r="AH4887" i="3"/>
  <c r="AH4888" i="3"/>
  <c r="AH4889" i="3"/>
  <c r="AH4890" i="3"/>
  <c r="AH4891" i="3"/>
  <c r="AH4892" i="3"/>
  <c r="AH4893" i="3"/>
  <c r="AH4894" i="3"/>
  <c r="AH4895" i="3"/>
  <c r="AH4896" i="3"/>
  <c r="AH4897" i="3"/>
  <c r="AH4898" i="3"/>
  <c r="AH4899" i="3"/>
  <c r="AH4900" i="3"/>
  <c r="AH4901" i="3"/>
  <c r="AH4902" i="3"/>
  <c r="AH4903" i="3"/>
  <c r="AH4904" i="3"/>
  <c r="AH4905" i="3"/>
  <c r="AH4906" i="3"/>
  <c r="AH4907" i="3"/>
  <c r="AH4908" i="3"/>
  <c r="AH4909" i="3"/>
  <c r="AH4910" i="3"/>
  <c r="AH4911" i="3"/>
  <c r="AH4912" i="3"/>
  <c r="AH4913" i="3"/>
  <c r="AH4914" i="3"/>
  <c r="AH4915" i="3"/>
  <c r="AH4916" i="3"/>
  <c r="AH4917" i="3"/>
  <c r="AH4918" i="3"/>
  <c r="AH4919" i="3"/>
  <c r="AH4920" i="3"/>
  <c r="AH4921" i="3"/>
  <c r="AH4922" i="3"/>
  <c r="AH4923" i="3"/>
  <c r="AH4924" i="3"/>
  <c r="AH4925" i="3"/>
  <c r="AH4926" i="3"/>
  <c r="AH4927" i="3"/>
  <c r="AH4928" i="3"/>
  <c r="AH4929" i="3"/>
  <c r="AH4930" i="3"/>
  <c r="AH4931" i="3"/>
  <c r="AH4932" i="3"/>
  <c r="AH4933" i="3"/>
  <c r="AH4934" i="3"/>
  <c r="AH4935" i="3"/>
  <c r="AH4936" i="3"/>
  <c r="AH4937" i="3"/>
  <c r="AH4938" i="3"/>
  <c r="AH4939" i="3"/>
  <c r="AH4940" i="3"/>
  <c r="AH4941" i="3"/>
  <c r="AH4942" i="3"/>
  <c r="AH4943" i="3"/>
  <c r="AH4944" i="3"/>
  <c r="AH4945" i="3"/>
  <c r="AH4946" i="3"/>
  <c r="AH4947" i="3"/>
  <c r="AH4948" i="3"/>
  <c r="AH4949" i="3"/>
  <c r="AH4950" i="3"/>
  <c r="AH4951" i="3"/>
  <c r="AH4952" i="3"/>
  <c r="AH4953" i="3"/>
  <c r="AH4954" i="3"/>
  <c r="AH4955" i="3"/>
  <c r="AH4956" i="3"/>
  <c r="AH4957" i="3"/>
  <c r="AH4958" i="3"/>
  <c r="AH4959" i="3"/>
  <c r="AH4960" i="3"/>
  <c r="AH4961" i="3"/>
  <c r="AH4962" i="3"/>
  <c r="AH4963" i="3"/>
  <c r="AH4964" i="3"/>
  <c r="AH4965" i="3"/>
  <c r="AH4966" i="3"/>
  <c r="AH4967" i="3"/>
  <c r="AH4968" i="3"/>
  <c r="AH4969" i="3"/>
  <c r="AH4970" i="3"/>
  <c r="AH4971" i="3"/>
  <c r="AH4972" i="3"/>
  <c r="AH4973" i="3"/>
  <c r="AH4974" i="3"/>
  <c r="AH4975" i="3"/>
  <c r="AH4976" i="3"/>
  <c r="AH4977" i="3"/>
  <c r="AH4978" i="3"/>
  <c r="AH4979" i="3"/>
  <c r="AH4980" i="3"/>
  <c r="AH4981" i="3"/>
  <c r="AH4982" i="3"/>
  <c r="AH4983" i="3"/>
  <c r="AH4984" i="3"/>
  <c r="AH4985" i="3"/>
  <c r="AH4986" i="3"/>
  <c r="AH4987" i="3"/>
  <c r="AH4988" i="3"/>
  <c r="AH4989" i="3"/>
  <c r="AH4990" i="3"/>
  <c r="AH4991" i="3"/>
  <c r="AH4992" i="3"/>
  <c r="AH4993" i="3"/>
  <c r="AH4994" i="3"/>
  <c r="AH4995" i="3"/>
  <c r="AH4996" i="3"/>
  <c r="AH4997" i="3"/>
  <c r="AH4998" i="3"/>
  <c r="AH4999" i="3"/>
  <c r="AH5000" i="3"/>
  <c r="AH5001" i="3"/>
  <c r="AH5002" i="3"/>
  <c r="AH5003" i="3"/>
  <c r="AH5004" i="3"/>
  <c r="AH5005" i="3"/>
  <c r="AH5006" i="3"/>
  <c r="AH5007" i="3"/>
  <c r="AH5008" i="3"/>
  <c r="AH5009" i="3"/>
  <c r="AH5010" i="3"/>
  <c r="AH5011" i="3"/>
  <c r="AH5012" i="3"/>
  <c r="AH5013" i="3"/>
  <c r="AH5014" i="3"/>
  <c r="AH5015" i="3"/>
  <c r="AH5016" i="3"/>
  <c r="AH5017" i="3"/>
  <c r="AH5018" i="3"/>
  <c r="AH5019" i="3"/>
  <c r="AH5020" i="3"/>
  <c r="AH5021" i="3"/>
  <c r="AH5022" i="3"/>
  <c r="AH5023" i="3"/>
  <c r="AH5024" i="3"/>
  <c r="AH5025" i="3"/>
  <c r="AH5026" i="3"/>
  <c r="AH5027" i="3"/>
  <c r="AH5028" i="3"/>
  <c r="AH5029" i="3"/>
  <c r="AH5030" i="3"/>
  <c r="AH5031" i="3"/>
  <c r="AH5032" i="3"/>
  <c r="AH5033" i="3"/>
  <c r="AH5034" i="3"/>
  <c r="AH5035" i="3"/>
  <c r="AH5036" i="3"/>
  <c r="AH5037" i="3"/>
  <c r="AH5038" i="3"/>
  <c r="AH5039" i="3"/>
  <c r="AH5040" i="3"/>
  <c r="AH5041" i="3"/>
  <c r="AH5042" i="3"/>
  <c r="AH5043" i="3"/>
  <c r="AH5044" i="3"/>
  <c r="AH5045" i="3"/>
  <c r="AH5046" i="3"/>
  <c r="AH5047" i="3"/>
  <c r="AH5048" i="3"/>
  <c r="AH5049" i="3"/>
  <c r="AH5050" i="3"/>
  <c r="AH5051" i="3"/>
  <c r="AH5052" i="3"/>
  <c r="AH5053" i="3"/>
  <c r="AH5054" i="3"/>
  <c r="AH5055" i="3"/>
  <c r="AH5056" i="3"/>
  <c r="AH5057" i="3"/>
  <c r="AH5058" i="3"/>
  <c r="AH5059" i="3"/>
  <c r="AH5060" i="3"/>
  <c r="AH5061" i="3"/>
  <c r="AH5062" i="3"/>
  <c r="AH5063" i="3"/>
  <c r="AH5064" i="3"/>
  <c r="AH5065" i="3"/>
  <c r="AH5066" i="3"/>
  <c r="AH5067" i="3"/>
  <c r="AH5068" i="3"/>
  <c r="AH5069" i="3"/>
  <c r="AH5070" i="3"/>
  <c r="AH5071" i="3"/>
  <c r="AH5072" i="3"/>
  <c r="AH5073" i="3"/>
  <c r="AH5074" i="3"/>
  <c r="AH5075" i="3"/>
  <c r="AH5076" i="3"/>
  <c r="AH5077" i="3"/>
  <c r="AH5078" i="3"/>
  <c r="AH5079" i="3"/>
  <c r="AH5080" i="3"/>
  <c r="AH5081" i="3"/>
  <c r="AH5082" i="3"/>
  <c r="AH5083" i="3"/>
  <c r="AH5084" i="3"/>
  <c r="AH5085" i="3"/>
  <c r="AH5086" i="3"/>
  <c r="AH5087" i="3"/>
  <c r="AI3025" i="3"/>
  <c r="AI3026" i="3"/>
  <c r="AI3027" i="3"/>
  <c r="AI3028" i="3"/>
  <c r="AI3029" i="3"/>
  <c r="AI3030" i="3"/>
  <c r="AI3031" i="3"/>
  <c r="AI3032" i="3"/>
  <c r="AI3033" i="3"/>
  <c r="AI3034" i="3"/>
  <c r="AI3035" i="3"/>
  <c r="AI3036" i="3"/>
  <c r="AI3037" i="3"/>
  <c r="AI3038" i="3"/>
  <c r="AI3039" i="3"/>
  <c r="AI3040" i="3"/>
  <c r="AI3041" i="3"/>
  <c r="AI3042" i="3"/>
  <c r="AI3043" i="3"/>
  <c r="AI3044" i="3"/>
  <c r="AI3045" i="3"/>
  <c r="AI3046" i="3"/>
  <c r="AI3047" i="3"/>
  <c r="AI3048" i="3"/>
  <c r="AI3049" i="3"/>
  <c r="AI3050" i="3"/>
  <c r="AI3051" i="3"/>
  <c r="AI3052" i="3"/>
  <c r="AI3053" i="3"/>
  <c r="AI3054" i="3"/>
  <c r="AI3055" i="3"/>
  <c r="AI3056" i="3"/>
  <c r="AI3057" i="3"/>
  <c r="AI3058" i="3"/>
  <c r="AI3059" i="3"/>
  <c r="AI3060" i="3"/>
  <c r="AI3061" i="3"/>
  <c r="AI3062" i="3"/>
  <c r="AI3063" i="3"/>
  <c r="AI3064" i="3"/>
  <c r="AI3065" i="3"/>
  <c r="AI3066" i="3"/>
  <c r="AI3067" i="3"/>
  <c r="AI3068" i="3"/>
  <c r="AI3069" i="3"/>
  <c r="AI3070" i="3"/>
  <c r="AI3071" i="3"/>
  <c r="AI3072" i="3"/>
  <c r="AI3073" i="3"/>
  <c r="AI3074" i="3"/>
  <c r="AI3075" i="3"/>
  <c r="AI3076" i="3"/>
  <c r="AI3077" i="3"/>
  <c r="AI3078" i="3"/>
  <c r="AI3079" i="3"/>
  <c r="AI3080" i="3"/>
  <c r="AI3081" i="3"/>
  <c r="AI3082" i="3"/>
  <c r="AI3083" i="3"/>
  <c r="AI3084" i="3"/>
  <c r="AI3085" i="3"/>
  <c r="AI3086" i="3"/>
  <c r="AI3087" i="3"/>
  <c r="AI3088" i="3"/>
  <c r="AI3089" i="3"/>
  <c r="AI3090" i="3"/>
  <c r="AI3091" i="3"/>
  <c r="AI3092" i="3"/>
  <c r="AI3093" i="3"/>
  <c r="AI3094" i="3"/>
  <c r="AI3095" i="3"/>
  <c r="AI3096" i="3"/>
  <c r="AI3097" i="3"/>
  <c r="AI3098" i="3"/>
  <c r="AI3099" i="3"/>
  <c r="AI3100" i="3"/>
  <c r="AI3101" i="3"/>
  <c r="AI3102" i="3"/>
  <c r="AI3103" i="3"/>
  <c r="AI3104" i="3"/>
  <c r="AI3105" i="3"/>
  <c r="AI3106" i="3"/>
  <c r="AI3107" i="3"/>
  <c r="AI3108" i="3"/>
  <c r="AI3109" i="3"/>
  <c r="AI3110" i="3"/>
  <c r="AI3111" i="3"/>
  <c r="AI3112" i="3"/>
  <c r="AI3113" i="3"/>
  <c r="AI3114" i="3"/>
  <c r="AI3115" i="3"/>
  <c r="AI3116" i="3"/>
  <c r="AI3117" i="3"/>
  <c r="AI3118" i="3"/>
  <c r="AI3119" i="3"/>
  <c r="AI3120" i="3"/>
  <c r="AI3121" i="3"/>
  <c r="AI3122" i="3"/>
  <c r="AI3123" i="3"/>
  <c r="AI3124" i="3"/>
  <c r="AI3125" i="3"/>
  <c r="AI3126" i="3"/>
  <c r="AI3127" i="3"/>
  <c r="AI3128" i="3"/>
  <c r="AI3129" i="3"/>
  <c r="AI3130" i="3"/>
  <c r="AI3131" i="3"/>
  <c r="AI3132" i="3"/>
  <c r="AI3133" i="3"/>
  <c r="AI3134" i="3"/>
  <c r="AI3135" i="3"/>
  <c r="AI3136" i="3"/>
  <c r="AI3137" i="3"/>
  <c r="AI3138" i="3"/>
  <c r="AI3139" i="3"/>
  <c r="AI3140" i="3"/>
  <c r="AI3141" i="3"/>
  <c r="AI3142" i="3"/>
  <c r="AI3143" i="3"/>
  <c r="AI3144" i="3"/>
  <c r="AI3145" i="3"/>
  <c r="AI3146" i="3"/>
  <c r="AI3147" i="3"/>
  <c r="AI3148" i="3"/>
  <c r="AI3149" i="3"/>
  <c r="AI3150" i="3"/>
  <c r="AI3151" i="3"/>
  <c r="AI3152" i="3"/>
  <c r="AI3153" i="3"/>
  <c r="AI3154" i="3"/>
  <c r="AI3155" i="3"/>
  <c r="AI3156" i="3"/>
  <c r="AI3157" i="3"/>
  <c r="AI3158" i="3"/>
  <c r="AI3159" i="3"/>
  <c r="AI3160" i="3"/>
  <c r="AI3161" i="3"/>
  <c r="AI3162" i="3"/>
  <c r="AI3163" i="3"/>
  <c r="AI3164" i="3"/>
  <c r="AI3165" i="3"/>
  <c r="AI3166" i="3"/>
  <c r="AI3167" i="3"/>
  <c r="AI3168" i="3"/>
  <c r="AI3169" i="3"/>
  <c r="AI3170" i="3"/>
  <c r="AI3171" i="3"/>
  <c r="AI3172" i="3"/>
  <c r="AI3173" i="3"/>
  <c r="AI3174" i="3"/>
  <c r="AI3175" i="3"/>
  <c r="AI3176" i="3"/>
  <c r="AI3177" i="3"/>
  <c r="AI3178" i="3"/>
  <c r="AI3179" i="3"/>
  <c r="AI3180" i="3"/>
  <c r="AI3181" i="3"/>
  <c r="AI3182" i="3"/>
  <c r="AI3183" i="3"/>
  <c r="AI3184" i="3"/>
  <c r="AI3185" i="3"/>
  <c r="AI3186" i="3"/>
  <c r="AI3187" i="3"/>
  <c r="AI3188" i="3"/>
  <c r="AI3189" i="3"/>
  <c r="AI3190" i="3"/>
  <c r="AI3191" i="3"/>
  <c r="AI3192" i="3"/>
  <c r="AI3193" i="3"/>
  <c r="AI3194" i="3"/>
  <c r="AI3195" i="3"/>
  <c r="AI3196" i="3"/>
  <c r="AI3197" i="3"/>
  <c r="AI3198" i="3"/>
  <c r="AI3199" i="3"/>
  <c r="AI3200" i="3"/>
  <c r="AI3201" i="3"/>
  <c r="AI3202" i="3"/>
  <c r="AI3203" i="3"/>
  <c r="AI3204" i="3"/>
  <c r="AI3205" i="3"/>
  <c r="AI3206" i="3"/>
  <c r="AI3207" i="3"/>
  <c r="AI3208" i="3"/>
  <c r="AI3209" i="3"/>
  <c r="AI3210" i="3"/>
  <c r="AI3211" i="3"/>
  <c r="AI3212" i="3"/>
  <c r="AI3213" i="3"/>
  <c r="AI3214" i="3"/>
  <c r="AI3215" i="3"/>
  <c r="AI3216" i="3"/>
  <c r="AI3217" i="3"/>
  <c r="AI3218" i="3"/>
  <c r="AI3219" i="3"/>
  <c r="AI3220" i="3"/>
  <c r="AI3221" i="3"/>
  <c r="AI3222" i="3"/>
  <c r="AI3223" i="3"/>
  <c r="AI3224" i="3"/>
  <c r="AI3225" i="3"/>
  <c r="AI3226" i="3"/>
  <c r="AI3227" i="3"/>
  <c r="AI3228" i="3"/>
  <c r="AI3229" i="3"/>
  <c r="AI3230" i="3"/>
  <c r="AI3231" i="3"/>
  <c r="AI3232" i="3"/>
  <c r="AI3233" i="3"/>
  <c r="AI3234" i="3"/>
  <c r="AI3235" i="3"/>
  <c r="AI3236" i="3"/>
  <c r="AI3237" i="3"/>
  <c r="AI3238" i="3"/>
  <c r="AI3239" i="3"/>
  <c r="AI3240" i="3"/>
  <c r="AI3241" i="3"/>
  <c r="AI3242" i="3"/>
  <c r="AI3243" i="3"/>
  <c r="AI3244" i="3"/>
  <c r="AI3245" i="3"/>
  <c r="AI3246" i="3"/>
  <c r="AI3247" i="3"/>
  <c r="AI3248" i="3"/>
  <c r="AI3249" i="3"/>
  <c r="AI3250" i="3"/>
  <c r="AI3251" i="3"/>
  <c r="AI3252" i="3"/>
  <c r="AI3253" i="3"/>
  <c r="AI3254" i="3"/>
  <c r="AI3255" i="3"/>
  <c r="AI3256" i="3"/>
  <c r="AI3257" i="3"/>
  <c r="AI3258" i="3"/>
  <c r="AI3259" i="3"/>
  <c r="AI3260" i="3"/>
  <c r="AI3261" i="3"/>
  <c r="AI3262" i="3"/>
  <c r="AI3263" i="3"/>
  <c r="AI3264" i="3"/>
  <c r="AI3265" i="3"/>
  <c r="AI3266" i="3"/>
  <c r="AI3267" i="3"/>
  <c r="AI3268" i="3"/>
  <c r="AI3269" i="3"/>
  <c r="AI3270" i="3"/>
  <c r="AI3271" i="3"/>
  <c r="AI3272" i="3"/>
  <c r="AI3273" i="3"/>
  <c r="AI3274" i="3"/>
  <c r="AI3275" i="3"/>
  <c r="AI3276" i="3"/>
  <c r="AI3277" i="3"/>
  <c r="AI3278" i="3"/>
  <c r="AI3279" i="3"/>
  <c r="AI3280" i="3"/>
  <c r="AI3281" i="3"/>
  <c r="AI3282" i="3"/>
  <c r="AI3283" i="3"/>
  <c r="AI3284" i="3"/>
  <c r="AI3285" i="3"/>
  <c r="AI3286" i="3"/>
  <c r="AI3287" i="3"/>
  <c r="AI3288" i="3"/>
  <c r="AI3289" i="3"/>
  <c r="AI3290" i="3"/>
  <c r="AI3291" i="3"/>
  <c r="AI3292" i="3"/>
  <c r="AI3293" i="3"/>
  <c r="AI3294" i="3"/>
  <c r="AI3295" i="3"/>
  <c r="AI3296" i="3"/>
  <c r="AI3297" i="3"/>
  <c r="AI3298" i="3"/>
  <c r="AI3299" i="3"/>
  <c r="AI3300" i="3"/>
  <c r="AI3301" i="3"/>
  <c r="AI3302" i="3"/>
  <c r="AI3303" i="3"/>
  <c r="AI3304" i="3"/>
  <c r="AI3305" i="3"/>
  <c r="AI3306" i="3"/>
  <c r="AI3307" i="3"/>
  <c r="AI3308" i="3"/>
  <c r="AI3309" i="3"/>
  <c r="AI3310" i="3"/>
  <c r="AI3311" i="3"/>
  <c r="AI3312" i="3"/>
  <c r="AI3313" i="3"/>
  <c r="AI3314" i="3"/>
  <c r="AI3315" i="3"/>
  <c r="AI3316" i="3"/>
  <c r="AI3317" i="3"/>
  <c r="AI3318" i="3"/>
  <c r="AI3319" i="3"/>
  <c r="AI3320" i="3"/>
  <c r="AI3321" i="3"/>
  <c r="AI3322" i="3"/>
  <c r="AI3323" i="3"/>
  <c r="AI3324" i="3"/>
  <c r="AI3325" i="3"/>
  <c r="AI3326" i="3"/>
  <c r="AI3327" i="3"/>
  <c r="AI3328" i="3"/>
  <c r="AI3329" i="3"/>
  <c r="AI3330" i="3"/>
  <c r="AI3331" i="3"/>
  <c r="AI3332" i="3"/>
  <c r="AI3333" i="3"/>
  <c r="AI3334" i="3"/>
  <c r="AI3335" i="3"/>
  <c r="AI3336" i="3"/>
  <c r="AI3337" i="3"/>
  <c r="AI3338" i="3"/>
  <c r="AI3339" i="3"/>
  <c r="AI3340" i="3"/>
  <c r="AI3341" i="3"/>
  <c r="AI3342" i="3"/>
  <c r="AI3343" i="3"/>
  <c r="AI3344" i="3"/>
  <c r="AI3345" i="3"/>
  <c r="AI3346" i="3"/>
  <c r="AI3347" i="3"/>
  <c r="AI3348" i="3"/>
  <c r="AI3349" i="3"/>
  <c r="AI3350" i="3"/>
  <c r="AI3351" i="3"/>
  <c r="AI3352" i="3"/>
  <c r="AI3353" i="3"/>
  <c r="AI3354" i="3"/>
  <c r="AI3355" i="3"/>
  <c r="AI3356" i="3"/>
  <c r="AI3357" i="3"/>
  <c r="AI3358" i="3"/>
  <c r="AI3359" i="3"/>
  <c r="AI3360" i="3"/>
  <c r="AI3361" i="3"/>
  <c r="AI3362" i="3"/>
  <c r="AI3363" i="3"/>
  <c r="AI3364" i="3"/>
  <c r="AI3365" i="3"/>
  <c r="AI3366" i="3"/>
  <c r="AI3367" i="3"/>
  <c r="AI3368" i="3"/>
  <c r="AI3369" i="3"/>
  <c r="AI3370" i="3"/>
  <c r="AI3371" i="3"/>
  <c r="AI3372" i="3"/>
  <c r="AI3373" i="3"/>
  <c r="AI3374" i="3"/>
  <c r="AI3375" i="3"/>
  <c r="AI3376" i="3"/>
  <c r="AI3377" i="3"/>
  <c r="AI3378" i="3"/>
  <c r="AI3379" i="3"/>
  <c r="AI3380" i="3"/>
  <c r="AI3381" i="3"/>
  <c r="AI3382" i="3"/>
  <c r="AI3383" i="3"/>
  <c r="AI3384" i="3"/>
  <c r="AI3385" i="3"/>
  <c r="AI3386" i="3"/>
  <c r="AI3387" i="3"/>
  <c r="AI3388" i="3"/>
  <c r="AI3389" i="3"/>
  <c r="AI3390" i="3"/>
  <c r="AI3391" i="3"/>
  <c r="AI3392" i="3"/>
  <c r="AI3393" i="3"/>
  <c r="AI3394" i="3"/>
  <c r="AI3395" i="3"/>
  <c r="AI3396" i="3"/>
  <c r="AI3397" i="3"/>
  <c r="AI3398" i="3"/>
  <c r="AI3399" i="3"/>
  <c r="AI3400" i="3"/>
  <c r="AI3401" i="3"/>
  <c r="AI3402" i="3"/>
  <c r="AI3403" i="3"/>
  <c r="AI3404" i="3"/>
  <c r="AI3405" i="3"/>
  <c r="AI3406" i="3"/>
  <c r="AI3407" i="3"/>
  <c r="AI3408" i="3"/>
  <c r="AI3409" i="3"/>
  <c r="AI3410" i="3"/>
  <c r="AI3411" i="3"/>
  <c r="AI3412" i="3"/>
  <c r="AI3413" i="3"/>
  <c r="AI3414" i="3"/>
  <c r="AI3415" i="3"/>
  <c r="AI3416" i="3"/>
  <c r="AI3417" i="3"/>
  <c r="AI3418" i="3"/>
  <c r="AI3419" i="3"/>
  <c r="AI3420" i="3"/>
  <c r="AI3421" i="3"/>
  <c r="AI3422" i="3"/>
  <c r="AI3423" i="3"/>
  <c r="AI3424" i="3"/>
  <c r="AI3425" i="3"/>
  <c r="AI3426" i="3"/>
  <c r="AI3427" i="3"/>
  <c r="AI3428" i="3"/>
  <c r="AI3429" i="3"/>
  <c r="AI3430" i="3"/>
  <c r="AI3431" i="3"/>
  <c r="AI3432" i="3"/>
  <c r="AI3433" i="3"/>
  <c r="AI3434" i="3"/>
  <c r="AI3435" i="3"/>
  <c r="AI3436" i="3"/>
  <c r="AI3437" i="3"/>
  <c r="AI3438" i="3"/>
  <c r="AI3439" i="3"/>
  <c r="AI3440" i="3"/>
  <c r="AI3441" i="3"/>
  <c r="AI3442" i="3"/>
  <c r="AI3443" i="3"/>
  <c r="AI3444" i="3"/>
  <c r="AI3445" i="3"/>
  <c r="AI3446" i="3"/>
  <c r="AI3447" i="3"/>
  <c r="AI3448" i="3"/>
  <c r="AI3449" i="3"/>
  <c r="AI3450" i="3"/>
  <c r="AI3451" i="3"/>
  <c r="AI3452" i="3"/>
  <c r="AI3453" i="3"/>
  <c r="AI3454" i="3"/>
  <c r="AI3455" i="3"/>
  <c r="AI3456" i="3"/>
  <c r="AI3457" i="3"/>
  <c r="AI3458" i="3"/>
  <c r="AI3459" i="3"/>
  <c r="AI3460" i="3"/>
  <c r="AI3461" i="3"/>
  <c r="AI3462" i="3"/>
  <c r="AI3463" i="3"/>
  <c r="AI3464" i="3"/>
  <c r="AI3465" i="3"/>
  <c r="AI3466" i="3"/>
  <c r="AI3467" i="3"/>
  <c r="AI3468" i="3"/>
  <c r="AI3469" i="3"/>
  <c r="AI3470" i="3"/>
  <c r="AI3471" i="3"/>
  <c r="AI3472" i="3"/>
  <c r="AI3473" i="3"/>
  <c r="AI3474" i="3"/>
  <c r="AI3475" i="3"/>
  <c r="AI3476" i="3"/>
  <c r="AI3477" i="3"/>
  <c r="AI3478" i="3"/>
  <c r="AI3479" i="3"/>
  <c r="AI3480" i="3"/>
  <c r="AI3481" i="3"/>
  <c r="AI3482" i="3"/>
  <c r="AI3483" i="3"/>
  <c r="AI3484" i="3"/>
  <c r="AI3485" i="3"/>
  <c r="AI3486" i="3"/>
  <c r="AI3487" i="3"/>
  <c r="AI3488" i="3"/>
  <c r="AI3489" i="3"/>
  <c r="AI3490" i="3"/>
  <c r="AI3491" i="3"/>
  <c r="AI3492" i="3"/>
  <c r="AI3493" i="3"/>
  <c r="AI3494" i="3"/>
  <c r="AI3495" i="3"/>
  <c r="AI3496" i="3"/>
  <c r="AI3497" i="3"/>
  <c r="AI3498" i="3"/>
  <c r="AI3499" i="3"/>
  <c r="AI3500" i="3"/>
  <c r="AI3501" i="3"/>
  <c r="AI3502" i="3"/>
  <c r="AI3503" i="3"/>
  <c r="AI3504" i="3"/>
  <c r="AI3505" i="3"/>
  <c r="AI3506" i="3"/>
  <c r="AI3507" i="3"/>
  <c r="AI3508" i="3"/>
  <c r="AI3509" i="3"/>
  <c r="AI3510" i="3"/>
  <c r="AI3511" i="3"/>
  <c r="AI3512" i="3"/>
  <c r="AI3513" i="3"/>
  <c r="AI3514" i="3"/>
  <c r="AI3515" i="3"/>
  <c r="AI3516" i="3"/>
  <c r="AI3517" i="3"/>
  <c r="AI3518" i="3"/>
  <c r="AI3519" i="3"/>
  <c r="AI3520" i="3"/>
  <c r="AI3521" i="3"/>
  <c r="AI3522" i="3"/>
  <c r="AI3523" i="3"/>
  <c r="AI3524" i="3"/>
  <c r="AI3525" i="3"/>
  <c r="AI3526" i="3"/>
  <c r="AI3527" i="3"/>
  <c r="AI3528" i="3"/>
  <c r="AI3529" i="3"/>
  <c r="AI3530" i="3"/>
  <c r="AI3531" i="3"/>
  <c r="AI3532" i="3"/>
  <c r="AI3533" i="3"/>
  <c r="AI3534" i="3"/>
  <c r="AI3535" i="3"/>
  <c r="AI3536" i="3"/>
  <c r="AI3537" i="3"/>
  <c r="AI3538" i="3"/>
  <c r="AI3539" i="3"/>
  <c r="AI3540" i="3"/>
  <c r="AI3541" i="3"/>
  <c r="AI3542" i="3"/>
  <c r="AI3543" i="3"/>
  <c r="AI3544" i="3"/>
  <c r="AI3545" i="3"/>
  <c r="AI3546" i="3"/>
  <c r="AI3547" i="3"/>
  <c r="AI3548" i="3"/>
  <c r="AI3549" i="3"/>
  <c r="AI3550" i="3"/>
  <c r="AI3551" i="3"/>
  <c r="AI3552" i="3"/>
  <c r="AI3553" i="3"/>
  <c r="AI3554" i="3"/>
  <c r="AI3555" i="3"/>
  <c r="AI3556" i="3"/>
  <c r="AI3557" i="3"/>
  <c r="AI3558" i="3"/>
  <c r="AI3559" i="3"/>
  <c r="AI3560" i="3"/>
  <c r="AI3561" i="3"/>
  <c r="AI3562" i="3"/>
  <c r="AI3563" i="3"/>
  <c r="AI3564" i="3"/>
  <c r="AI3565" i="3"/>
  <c r="AI3566" i="3"/>
  <c r="AI3567" i="3"/>
  <c r="AI3568" i="3"/>
  <c r="AI3569" i="3"/>
  <c r="AI3570" i="3"/>
  <c r="AI3571" i="3"/>
  <c r="AI3572" i="3"/>
  <c r="AI3573" i="3"/>
  <c r="AI3574" i="3"/>
  <c r="AI3575" i="3"/>
  <c r="AI3576" i="3"/>
  <c r="AI3577" i="3"/>
  <c r="AI3578" i="3"/>
  <c r="AI3579" i="3"/>
  <c r="AI3580" i="3"/>
  <c r="AI3581" i="3"/>
  <c r="AI3582" i="3"/>
  <c r="AI3583" i="3"/>
  <c r="AI3584" i="3"/>
  <c r="AI3585" i="3"/>
  <c r="AI3586" i="3"/>
  <c r="AI3587" i="3"/>
  <c r="AI3588" i="3"/>
  <c r="AI3589" i="3"/>
  <c r="AI3590" i="3"/>
  <c r="AI3591" i="3"/>
  <c r="AI3592" i="3"/>
  <c r="AI3593" i="3"/>
  <c r="AI3594" i="3"/>
  <c r="AI3595" i="3"/>
  <c r="AI3596" i="3"/>
  <c r="AI3597" i="3"/>
  <c r="AI3598" i="3"/>
  <c r="AI3599" i="3"/>
  <c r="AI3600" i="3"/>
  <c r="AI3601" i="3"/>
  <c r="AI3602" i="3"/>
  <c r="AI3603" i="3"/>
  <c r="AI3604" i="3"/>
  <c r="AI3605" i="3"/>
  <c r="AI3606" i="3"/>
  <c r="AI3607" i="3"/>
  <c r="AI3608" i="3"/>
  <c r="AI3609" i="3"/>
  <c r="AI3610" i="3"/>
  <c r="AI3611" i="3"/>
  <c r="AI3612" i="3"/>
  <c r="AI3613" i="3"/>
  <c r="AI3614" i="3"/>
  <c r="AI3615" i="3"/>
  <c r="AI3616" i="3"/>
  <c r="AI3617" i="3"/>
  <c r="AI3618" i="3"/>
  <c r="AI3619" i="3"/>
  <c r="AI3620" i="3"/>
  <c r="AI3621" i="3"/>
  <c r="AI3622" i="3"/>
  <c r="AI3623" i="3"/>
  <c r="AI3624" i="3"/>
  <c r="AI3625" i="3"/>
  <c r="AI3626" i="3"/>
  <c r="AI3627" i="3"/>
  <c r="AI3628" i="3"/>
  <c r="AI3629" i="3"/>
  <c r="AI3630" i="3"/>
  <c r="AI3631" i="3"/>
  <c r="AI3632" i="3"/>
  <c r="AI3633" i="3"/>
  <c r="AI3634" i="3"/>
  <c r="AI3635" i="3"/>
  <c r="AI3636" i="3"/>
  <c r="AI3637" i="3"/>
  <c r="AI3638" i="3"/>
  <c r="AI3639" i="3"/>
  <c r="AI3640" i="3"/>
  <c r="AI3641" i="3"/>
  <c r="AI3642" i="3"/>
  <c r="AI3643" i="3"/>
  <c r="AI3644" i="3"/>
  <c r="AI3645" i="3"/>
  <c r="AI3646" i="3"/>
  <c r="AI3647" i="3"/>
  <c r="AI3648" i="3"/>
  <c r="AI3649" i="3"/>
  <c r="AI3650" i="3"/>
  <c r="AI3651" i="3"/>
  <c r="AI3652" i="3"/>
  <c r="AI3653" i="3"/>
  <c r="AI3654" i="3"/>
  <c r="AI3655" i="3"/>
  <c r="AI3656" i="3"/>
  <c r="AI3657" i="3"/>
  <c r="AI3658" i="3"/>
  <c r="AI3659" i="3"/>
  <c r="AI3660" i="3"/>
  <c r="AI3661" i="3"/>
  <c r="AI3662" i="3"/>
  <c r="AI3663" i="3"/>
  <c r="AI3664" i="3"/>
  <c r="AI3665" i="3"/>
  <c r="AI3666" i="3"/>
  <c r="AI3667" i="3"/>
  <c r="AI3668" i="3"/>
  <c r="AI3669" i="3"/>
  <c r="AI3670" i="3"/>
  <c r="AI3671" i="3"/>
  <c r="AI3672" i="3"/>
  <c r="AI3673" i="3"/>
  <c r="AI3674" i="3"/>
  <c r="AI3675" i="3"/>
  <c r="AI3676" i="3"/>
  <c r="AI3677" i="3"/>
  <c r="AI3678" i="3"/>
  <c r="AI3679" i="3"/>
  <c r="AI3680" i="3"/>
  <c r="AI3681" i="3"/>
  <c r="AI3682" i="3"/>
  <c r="AI3683" i="3"/>
  <c r="AI3684" i="3"/>
  <c r="AI3685" i="3"/>
  <c r="AI3686" i="3"/>
  <c r="AI3687" i="3"/>
  <c r="AI3688" i="3"/>
  <c r="AI3689" i="3"/>
  <c r="AI3690" i="3"/>
  <c r="AI3691" i="3"/>
  <c r="AI3692" i="3"/>
  <c r="AI3693" i="3"/>
  <c r="AI3694" i="3"/>
  <c r="AI3695" i="3"/>
  <c r="AI3696" i="3"/>
  <c r="AI3697" i="3"/>
  <c r="AI3698" i="3"/>
  <c r="AI3699" i="3"/>
  <c r="AI3700" i="3"/>
  <c r="AI3701" i="3"/>
  <c r="AI3702" i="3"/>
  <c r="AI3703" i="3"/>
  <c r="AI3704" i="3"/>
  <c r="AI3705" i="3"/>
  <c r="AI3706" i="3"/>
  <c r="AI3707" i="3"/>
  <c r="AI3708" i="3"/>
  <c r="AI3709" i="3"/>
  <c r="AI3710" i="3"/>
  <c r="AI3711" i="3"/>
  <c r="AI3712" i="3"/>
  <c r="AI3713" i="3"/>
  <c r="AI3714" i="3"/>
  <c r="AI3715" i="3"/>
  <c r="AI3716" i="3"/>
  <c r="AI3717" i="3"/>
  <c r="AI3718" i="3"/>
  <c r="AI3719" i="3"/>
  <c r="AI3720" i="3"/>
  <c r="AI3721" i="3"/>
  <c r="AI3722" i="3"/>
  <c r="AI3723" i="3"/>
  <c r="AI3724" i="3"/>
  <c r="AI3725" i="3"/>
  <c r="AI3726" i="3"/>
  <c r="AI3727" i="3"/>
  <c r="AI3728" i="3"/>
  <c r="AI3729" i="3"/>
  <c r="AI3730" i="3"/>
  <c r="AI3731" i="3"/>
  <c r="AI3732" i="3"/>
  <c r="AI3733" i="3"/>
  <c r="AI3734" i="3"/>
  <c r="AI3735" i="3"/>
  <c r="AI3736" i="3"/>
  <c r="AI3737" i="3"/>
  <c r="AI3738" i="3"/>
  <c r="AI3739" i="3"/>
  <c r="AI3740" i="3"/>
  <c r="AI3741" i="3"/>
  <c r="AI3742" i="3"/>
  <c r="AI3743" i="3"/>
  <c r="AI3744" i="3"/>
  <c r="AI3745" i="3"/>
  <c r="AI3746" i="3"/>
  <c r="AI3747" i="3"/>
  <c r="AI3748" i="3"/>
  <c r="AI3749" i="3"/>
  <c r="AI3750" i="3"/>
  <c r="AI3751" i="3"/>
  <c r="AI3752" i="3"/>
  <c r="AI3753" i="3"/>
  <c r="AI3754" i="3"/>
  <c r="AI3755" i="3"/>
  <c r="AI3756" i="3"/>
  <c r="AI3757" i="3"/>
  <c r="AI3758" i="3"/>
  <c r="AI3759" i="3"/>
  <c r="AI3760" i="3"/>
  <c r="AI3761" i="3"/>
  <c r="AI3762" i="3"/>
  <c r="AI3763" i="3"/>
  <c r="AI3764" i="3"/>
  <c r="AI3765" i="3"/>
  <c r="AI3766" i="3"/>
  <c r="AI3767" i="3"/>
  <c r="AI3768" i="3"/>
  <c r="AI3769" i="3"/>
  <c r="AI3770" i="3"/>
  <c r="AI3771" i="3"/>
  <c r="AI3772" i="3"/>
  <c r="AI3773" i="3"/>
  <c r="AI3774" i="3"/>
  <c r="AI3775" i="3"/>
  <c r="AI3776" i="3"/>
  <c r="AI3777" i="3"/>
  <c r="AI3778" i="3"/>
  <c r="AI3779" i="3"/>
  <c r="AI3780" i="3"/>
  <c r="AI3781" i="3"/>
  <c r="AI3782" i="3"/>
  <c r="AI3783" i="3"/>
  <c r="AI3784" i="3"/>
  <c r="AI3785" i="3"/>
  <c r="AI3786" i="3"/>
  <c r="AI3787" i="3"/>
  <c r="AI3788" i="3"/>
  <c r="AI3789" i="3"/>
  <c r="AI3790" i="3"/>
  <c r="AI3791" i="3"/>
  <c r="AI3792" i="3"/>
  <c r="AI3793" i="3"/>
  <c r="AI3794" i="3"/>
  <c r="AI3795" i="3"/>
  <c r="AI3796" i="3"/>
  <c r="AI3797" i="3"/>
  <c r="AI3798" i="3"/>
  <c r="AI3799" i="3"/>
  <c r="AI3800" i="3"/>
  <c r="AI3801" i="3"/>
  <c r="AI3802" i="3"/>
  <c r="AI3803" i="3"/>
  <c r="AI3804" i="3"/>
  <c r="AI3805" i="3"/>
  <c r="AI3806" i="3"/>
  <c r="AI3807" i="3"/>
  <c r="AI3808" i="3"/>
  <c r="AI3809" i="3"/>
  <c r="AI3810" i="3"/>
  <c r="AI3811" i="3"/>
  <c r="AI3812" i="3"/>
  <c r="AI3813" i="3"/>
  <c r="AI3814" i="3"/>
  <c r="AI3815" i="3"/>
  <c r="AI3816" i="3"/>
  <c r="AI3817" i="3"/>
  <c r="AI3818" i="3"/>
  <c r="AI3819" i="3"/>
  <c r="AI3820" i="3"/>
  <c r="AI3821" i="3"/>
  <c r="AI3822" i="3"/>
  <c r="AI3823" i="3"/>
  <c r="AI3824" i="3"/>
  <c r="AI3825" i="3"/>
  <c r="AI3826" i="3"/>
  <c r="AI3827" i="3"/>
  <c r="AI3828" i="3"/>
  <c r="AI3829" i="3"/>
  <c r="AI3830" i="3"/>
  <c r="AI3831" i="3"/>
  <c r="AI3832" i="3"/>
  <c r="AI3833" i="3"/>
  <c r="AI3834" i="3"/>
  <c r="AI3835" i="3"/>
  <c r="AI3836" i="3"/>
  <c r="AI3837" i="3"/>
  <c r="AI3838" i="3"/>
  <c r="AI3839" i="3"/>
  <c r="AI3840" i="3"/>
  <c r="AI3841" i="3"/>
  <c r="AI3842" i="3"/>
  <c r="AI3843" i="3"/>
  <c r="AI3844" i="3"/>
  <c r="AI3845" i="3"/>
  <c r="AI3846" i="3"/>
  <c r="AI3847" i="3"/>
  <c r="AI3848" i="3"/>
  <c r="AI3849" i="3"/>
  <c r="AI3850" i="3"/>
  <c r="AI3851" i="3"/>
  <c r="AI3852" i="3"/>
  <c r="AI3853" i="3"/>
  <c r="AI3854" i="3"/>
  <c r="AI3855" i="3"/>
  <c r="AI3856" i="3"/>
  <c r="AI3857" i="3"/>
  <c r="AI3858" i="3"/>
  <c r="AI3859" i="3"/>
  <c r="AI3860" i="3"/>
  <c r="AI3861" i="3"/>
  <c r="AI3862" i="3"/>
  <c r="AI3863" i="3"/>
  <c r="AI3864" i="3"/>
  <c r="AI3865" i="3"/>
  <c r="AI3866" i="3"/>
  <c r="AI3867" i="3"/>
  <c r="AI3868" i="3"/>
  <c r="AI3869" i="3"/>
  <c r="AI3870" i="3"/>
  <c r="AI3871" i="3"/>
  <c r="AI3872" i="3"/>
  <c r="AI3873" i="3"/>
  <c r="AI3874" i="3"/>
  <c r="AI3875" i="3"/>
  <c r="AI3876" i="3"/>
  <c r="AI3877" i="3"/>
  <c r="AI3878" i="3"/>
  <c r="AI3879" i="3"/>
  <c r="AI3880" i="3"/>
  <c r="AI3881" i="3"/>
  <c r="AI3882" i="3"/>
  <c r="AI3883" i="3"/>
  <c r="AI3884" i="3"/>
  <c r="AI3885" i="3"/>
  <c r="AI3886" i="3"/>
  <c r="AI3887" i="3"/>
  <c r="AI3888" i="3"/>
  <c r="AI3889" i="3"/>
  <c r="AI3890" i="3"/>
  <c r="AI3891" i="3"/>
  <c r="AI3892" i="3"/>
  <c r="AI3893" i="3"/>
  <c r="AI3894" i="3"/>
  <c r="AI3895" i="3"/>
  <c r="AI3896" i="3"/>
  <c r="AI3897" i="3"/>
  <c r="AI3898" i="3"/>
  <c r="AI3899" i="3"/>
  <c r="AI3900" i="3"/>
  <c r="AI3901" i="3"/>
  <c r="AI3902" i="3"/>
  <c r="AI3903" i="3"/>
  <c r="AI3904" i="3"/>
  <c r="AI3905" i="3"/>
  <c r="AI3906" i="3"/>
  <c r="AI3907" i="3"/>
  <c r="AI3908" i="3"/>
  <c r="AI3909" i="3"/>
  <c r="AI3910" i="3"/>
  <c r="AI3911" i="3"/>
  <c r="AI3912" i="3"/>
  <c r="AI3913" i="3"/>
  <c r="AI3914" i="3"/>
  <c r="AI3915" i="3"/>
  <c r="AI3916" i="3"/>
  <c r="AI3917" i="3"/>
  <c r="AI3918" i="3"/>
  <c r="AI3919" i="3"/>
  <c r="AI3920" i="3"/>
  <c r="AI3921" i="3"/>
  <c r="AI3922" i="3"/>
  <c r="AI3923" i="3"/>
  <c r="AI3924" i="3"/>
  <c r="AI3925" i="3"/>
  <c r="AI3926" i="3"/>
  <c r="AI3927" i="3"/>
  <c r="AI3928" i="3"/>
  <c r="AI3929" i="3"/>
  <c r="AI3930" i="3"/>
  <c r="AI3931" i="3"/>
  <c r="AI3932" i="3"/>
  <c r="AI3933" i="3"/>
  <c r="AI3934" i="3"/>
  <c r="AI3935" i="3"/>
  <c r="AI3936" i="3"/>
  <c r="AI3937" i="3"/>
  <c r="AI3938" i="3"/>
  <c r="AI3939" i="3"/>
  <c r="AI3940" i="3"/>
  <c r="AI3941" i="3"/>
  <c r="AI3942" i="3"/>
  <c r="AI3943" i="3"/>
  <c r="AI3944" i="3"/>
  <c r="AI3945" i="3"/>
  <c r="AI3946" i="3"/>
  <c r="AI3947" i="3"/>
  <c r="AI3948" i="3"/>
  <c r="AI3949" i="3"/>
  <c r="AI3950" i="3"/>
  <c r="AI3951" i="3"/>
  <c r="AI3952" i="3"/>
  <c r="AI3953" i="3"/>
  <c r="AI3954" i="3"/>
  <c r="AI3955" i="3"/>
  <c r="AI3956" i="3"/>
  <c r="AI3957" i="3"/>
  <c r="AI3958" i="3"/>
  <c r="AI3959" i="3"/>
  <c r="AI3960" i="3"/>
  <c r="AI3961" i="3"/>
  <c r="AI3962" i="3"/>
  <c r="AI3963" i="3"/>
  <c r="AI3964" i="3"/>
  <c r="AI3965" i="3"/>
  <c r="AI3966" i="3"/>
  <c r="AI3967" i="3"/>
  <c r="AI3968" i="3"/>
  <c r="AI3969" i="3"/>
  <c r="AI3970" i="3"/>
  <c r="AI3971" i="3"/>
  <c r="AI3972" i="3"/>
  <c r="AI3973" i="3"/>
  <c r="AI3974" i="3"/>
  <c r="AI3975" i="3"/>
  <c r="AI3976" i="3"/>
  <c r="AI3977" i="3"/>
  <c r="AI3978" i="3"/>
  <c r="AI3979" i="3"/>
  <c r="AI3980" i="3"/>
  <c r="AI3981" i="3"/>
  <c r="AI3982" i="3"/>
  <c r="AI3983" i="3"/>
  <c r="AI3984" i="3"/>
  <c r="AI3985" i="3"/>
  <c r="AI3986" i="3"/>
  <c r="AI3987" i="3"/>
  <c r="AI3988" i="3"/>
  <c r="AI3989" i="3"/>
  <c r="AI3990" i="3"/>
  <c r="AI3991" i="3"/>
  <c r="AI3992" i="3"/>
  <c r="AI3993" i="3"/>
  <c r="AI3994" i="3"/>
  <c r="AI3995" i="3"/>
  <c r="AI3996" i="3"/>
  <c r="AI3997" i="3"/>
  <c r="AI3998" i="3"/>
  <c r="AI3999" i="3"/>
  <c r="AI4000" i="3"/>
  <c r="AI4001" i="3"/>
  <c r="AI4002" i="3"/>
  <c r="AI4003" i="3"/>
  <c r="AI4004" i="3"/>
  <c r="AI4005" i="3"/>
  <c r="AI4006" i="3"/>
  <c r="AI4007" i="3"/>
  <c r="AI4008" i="3"/>
  <c r="AI4009" i="3"/>
  <c r="AI4010" i="3"/>
  <c r="AI4011" i="3"/>
  <c r="AI4012" i="3"/>
  <c r="AI4013" i="3"/>
  <c r="AI4014" i="3"/>
  <c r="AI4015" i="3"/>
  <c r="AI4016" i="3"/>
  <c r="AI4017" i="3"/>
  <c r="AI4018" i="3"/>
  <c r="AI4019" i="3"/>
  <c r="AI4020" i="3"/>
  <c r="AI4021" i="3"/>
  <c r="AI4022" i="3"/>
  <c r="AI4023" i="3"/>
  <c r="AI4024" i="3"/>
  <c r="AI4025" i="3"/>
  <c r="AI4026" i="3"/>
  <c r="AI4027" i="3"/>
  <c r="AI4028" i="3"/>
  <c r="AI4029" i="3"/>
  <c r="AI4030" i="3"/>
  <c r="AI4031" i="3"/>
  <c r="AI4032" i="3"/>
  <c r="AI4033" i="3"/>
  <c r="AI4034" i="3"/>
  <c r="AI4035" i="3"/>
  <c r="AI4036" i="3"/>
  <c r="AI4037" i="3"/>
  <c r="AI4038" i="3"/>
  <c r="AI4039" i="3"/>
  <c r="AI4040" i="3"/>
  <c r="AI4041" i="3"/>
  <c r="AI4042" i="3"/>
  <c r="AI4043" i="3"/>
  <c r="AI4044" i="3"/>
  <c r="AI4045" i="3"/>
  <c r="AI4046" i="3"/>
  <c r="AI4047" i="3"/>
  <c r="AI4048" i="3"/>
  <c r="AI4049" i="3"/>
  <c r="AI4050" i="3"/>
  <c r="AI4051" i="3"/>
  <c r="AI4052" i="3"/>
  <c r="AI4053" i="3"/>
  <c r="AI4054" i="3"/>
  <c r="AI4055" i="3"/>
  <c r="AI4056" i="3"/>
  <c r="AI4057" i="3"/>
  <c r="AI4058" i="3"/>
  <c r="AI4059" i="3"/>
  <c r="AI4060" i="3"/>
  <c r="AI4061" i="3"/>
  <c r="AI4062" i="3"/>
  <c r="AI4063" i="3"/>
  <c r="AI4064" i="3"/>
  <c r="AI4065" i="3"/>
  <c r="AI4066" i="3"/>
  <c r="AI4067" i="3"/>
  <c r="AI4068" i="3"/>
  <c r="AI4069" i="3"/>
  <c r="AI4070" i="3"/>
  <c r="AI4071" i="3"/>
  <c r="AI4072" i="3"/>
  <c r="AI4073" i="3"/>
  <c r="AI4074" i="3"/>
  <c r="AI4075" i="3"/>
  <c r="AI4076" i="3"/>
  <c r="AI4077" i="3"/>
  <c r="AI4078" i="3"/>
  <c r="AI4079" i="3"/>
  <c r="AI4080" i="3"/>
  <c r="AI4081" i="3"/>
  <c r="AI4082" i="3"/>
  <c r="AI4083" i="3"/>
  <c r="AI4084" i="3"/>
  <c r="AI4085" i="3"/>
  <c r="AI4086" i="3"/>
  <c r="AI4087" i="3"/>
  <c r="AI4088" i="3"/>
  <c r="AI4089" i="3"/>
  <c r="AI4090" i="3"/>
  <c r="AI4091" i="3"/>
  <c r="AI4092" i="3"/>
  <c r="AI4093" i="3"/>
  <c r="AI4094" i="3"/>
  <c r="AI4095" i="3"/>
  <c r="AI4096" i="3"/>
  <c r="AI4097" i="3"/>
  <c r="AI4098" i="3"/>
  <c r="AI4099" i="3"/>
  <c r="AI4100" i="3"/>
  <c r="AI4101" i="3"/>
  <c r="AI4102" i="3"/>
  <c r="AI4103" i="3"/>
  <c r="AI4104" i="3"/>
  <c r="AI4105" i="3"/>
  <c r="AI4106" i="3"/>
  <c r="AI4107" i="3"/>
  <c r="AI4108" i="3"/>
  <c r="AI4109" i="3"/>
  <c r="AI4110" i="3"/>
  <c r="AI4111" i="3"/>
  <c r="AI4112" i="3"/>
  <c r="AI4113" i="3"/>
  <c r="AI4114" i="3"/>
  <c r="AI4115" i="3"/>
  <c r="AI4116" i="3"/>
  <c r="AI4117" i="3"/>
  <c r="AI4118" i="3"/>
  <c r="AI4119" i="3"/>
  <c r="AI4120" i="3"/>
  <c r="AI4121" i="3"/>
  <c r="AI4122" i="3"/>
  <c r="AI4123" i="3"/>
  <c r="AI4124" i="3"/>
  <c r="AI4125" i="3"/>
  <c r="AI4126" i="3"/>
  <c r="AI4127" i="3"/>
  <c r="AI4128" i="3"/>
  <c r="AI4129" i="3"/>
  <c r="AI4130" i="3"/>
  <c r="AI4131" i="3"/>
  <c r="AI4132" i="3"/>
  <c r="AI4133" i="3"/>
  <c r="AI4134" i="3"/>
  <c r="AI4135" i="3"/>
  <c r="AI4136" i="3"/>
  <c r="AI4137" i="3"/>
  <c r="AI4138" i="3"/>
  <c r="AI4139" i="3"/>
  <c r="AI4140" i="3"/>
  <c r="AI4141" i="3"/>
  <c r="AI4142" i="3"/>
  <c r="AI4143" i="3"/>
  <c r="AI4144" i="3"/>
  <c r="AI4145" i="3"/>
  <c r="AI4146" i="3"/>
  <c r="AI4147" i="3"/>
  <c r="AI4148" i="3"/>
  <c r="AI4149" i="3"/>
  <c r="AI4150" i="3"/>
  <c r="AI4151" i="3"/>
  <c r="AI4152" i="3"/>
  <c r="AI4153" i="3"/>
  <c r="AI4154" i="3"/>
  <c r="AI4155" i="3"/>
  <c r="AI4156" i="3"/>
  <c r="AI4157" i="3"/>
  <c r="AI4158" i="3"/>
  <c r="AI4159" i="3"/>
  <c r="AI4160" i="3"/>
  <c r="AI4161" i="3"/>
  <c r="AI4162" i="3"/>
  <c r="AI4163" i="3"/>
  <c r="AI4164" i="3"/>
  <c r="AI4165" i="3"/>
  <c r="AI4166" i="3"/>
  <c r="AI4167" i="3"/>
  <c r="AI4168" i="3"/>
  <c r="AI4169" i="3"/>
  <c r="AI4170" i="3"/>
  <c r="AI4171" i="3"/>
  <c r="AI4172" i="3"/>
  <c r="AI4173" i="3"/>
  <c r="AI4174" i="3"/>
  <c r="AI4175" i="3"/>
  <c r="AI4176" i="3"/>
  <c r="AI4177" i="3"/>
  <c r="AI4178" i="3"/>
  <c r="AI4179" i="3"/>
  <c r="AI4180" i="3"/>
  <c r="AI4181" i="3"/>
  <c r="AI4182" i="3"/>
  <c r="AI4183" i="3"/>
  <c r="AI4184" i="3"/>
  <c r="AI4185" i="3"/>
  <c r="AI4186" i="3"/>
  <c r="AI4187" i="3"/>
  <c r="AI4188" i="3"/>
  <c r="AI4189" i="3"/>
  <c r="AI4190" i="3"/>
  <c r="AI4191" i="3"/>
  <c r="AI4192" i="3"/>
  <c r="AI4193" i="3"/>
  <c r="AI4194" i="3"/>
  <c r="AI4195" i="3"/>
  <c r="AI4196" i="3"/>
  <c r="AI4197" i="3"/>
  <c r="AI4198" i="3"/>
  <c r="AI4199" i="3"/>
  <c r="AI4200" i="3"/>
  <c r="AI4201" i="3"/>
  <c r="AI4202" i="3"/>
  <c r="AI4203" i="3"/>
  <c r="AI4204" i="3"/>
  <c r="AI4205" i="3"/>
  <c r="AI4206" i="3"/>
  <c r="AI4207" i="3"/>
  <c r="AI4208" i="3"/>
  <c r="AI4209" i="3"/>
  <c r="AI4210" i="3"/>
  <c r="AI4211" i="3"/>
  <c r="AI4212" i="3"/>
  <c r="AI4213" i="3"/>
  <c r="AI4214" i="3"/>
  <c r="AI4215" i="3"/>
  <c r="AI4216" i="3"/>
  <c r="AI4217" i="3"/>
  <c r="AI4218" i="3"/>
  <c r="AI4219" i="3"/>
  <c r="AI4220" i="3"/>
  <c r="AI4221" i="3"/>
  <c r="AI4222" i="3"/>
  <c r="AI4223" i="3"/>
  <c r="AI4224" i="3"/>
  <c r="AI4225" i="3"/>
  <c r="AI4226" i="3"/>
  <c r="AI4227" i="3"/>
  <c r="AI4228" i="3"/>
  <c r="AI4229" i="3"/>
  <c r="AI4230" i="3"/>
  <c r="AI4231" i="3"/>
  <c r="AI4232" i="3"/>
  <c r="AI4233" i="3"/>
  <c r="AI4234" i="3"/>
  <c r="AI4235" i="3"/>
  <c r="AI4236" i="3"/>
  <c r="AI4237" i="3"/>
  <c r="AI4238" i="3"/>
  <c r="AI4239" i="3"/>
  <c r="AI4240" i="3"/>
  <c r="AI4241" i="3"/>
  <c r="AI4242" i="3"/>
  <c r="AI4243" i="3"/>
  <c r="AI4244" i="3"/>
  <c r="AI4245" i="3"/>
  <c r="AI4246" i="3"/>
  <c r="AI4247" i="3"/>
  <c r="AI4248" i="3"/>
  <c r="AI4249" i="3"/>
  <c r="AI4250" i="3"/>
  <c r="AI4251" i="3"/>
  <c r="AI4252" i="3"/>
  <c r="AI4253" i="3"/>
  <c r="AI4254" i="3"/>
  <c r="AI4255" i="3"/>
  <c r="AI4256" i="3"/>
  <c r="AI4257" i="3"/>
  <c r="AI4258" i="3"/>
  <c r="AI4259" i="3"/>
  <c r="AI4260" i="3"/>
  <c r="AI4261" i="3"/>
  <c r="AI4262" i="3"/>
  <c r="AI4263" i="3"/>
  <c r="AI4264" i="3"/>
  <c r="AI4265" i="3"/>
  <c r="AI4266" i="3"/>
  <c r="AI4267" i="3"/>
  <c r="AI4268" i="3"/>
  <c r="AI4269" i="3"/>
  <c r="AI4270" i="3"/>
  <c r="AI4271" i="3"/>
  <c r="AI4272" i="3"/>
  <c r="AI4273" i="3"/>
  <c r="AI4274" i="3"/>
  <c r="AI4275" i="3"/>
  <c r="AI4276" i="3"/>
  <c r="AI4277" i="3"/>
  <c r="AI4278" i="3"/>
  <c r="AI4279" i="3"/>
  <c r="AI4280" i="3"/>
  <c r="AI4281" i="3"/>
  <c r="AI4282" i="3"/>
  <c r="AI4283" i="3"/>
  <c r="AI4284" i="3"/>
  <c r="AI4285" i="3"/>
  <c r="AI4286" i="3"/>
  <c r="AI4287" i="3"/>
  <c r="AI4288" i="3"/>
  <c r="AI4289" i="3"/>
  <c r="AI4290" i="3"/>
  <c r="AI4291" i="3"/>
  <c r="AI4292" i="3"/>
  <c r="AI4293" i="3"/>
  <c r="AI4294" i="3"/>
  <c r="AI4295" i="3"/>
  <c r="AI4296" i="3"/>
  <c r="AI4297" i="3"/>
  <c r="AI4298" i="3"/>
  <c r="AI4299" i="3"/>
  <c r="AI4300" i="3"/>
  <c r="AI4301" i="3"/>
  <c r="AI4302" i="3"/>
  <c r="AI4303" i="3"/>
  <c r="AI4304" i="3"/>
  <c r="AI4305" i="3"/>
  <c r="AI4306" i="3"/>
  <c r="AI4307" i="3"/>
  <c r="AI4308" i="3"/>
  <c r="AI4309" i="3"/>
  <c r="AI4310" i="3"/>
  <c r="AI4311" i="3"/>
  <c r="AI4312" i="3"/>
  <c r="AI4313" i="3"/>
  <c r="AI4314" i="3"/>
  <c r="AI4315" i="3"/>
  <c r="AI4316" i="3"/>
  <c r="AI4317" i="3"/>
  <c r="AI4318" i="3"/>
  <c r="AI4319" i="3"/>
  <c r="AI4320" i="3"/>
  <c r="AI4321" i="3"/>
  <c r="AI4322" i="3"/>
  <c r="AI4323" i="3"/>
  <c r="AI4324" i="3"/>
  <c r="AI4325" i="3"/>
  <c r="AI4326" i="3"/>
  <c r="AI4327" i="3"/>
  <c r="AI4328" i="3"/>
  <c r="AI4329" i="3"/>
  <c r="AI4330" i="3"/>
  <c r="AI4331" i="3"/>
  <c r="AI4332" i="3"/>
  <c r="AI4333" i="3"/>
  <c r="AI4334" i="3"/>
  <c r="AI4335" i="3"/>
  <c r="AI4336" i="3"/>
  <c r="AI4337" i="3"/>
  <c r="AI4338" i="3"/>
  <c r="AI4339" i="3"/>
  <c r="AI4340" i="3"/>
  <c r="AI4341" i="3"/>
  <c r="AI4342" i="3"/>
  <c r="AI4343" i="3"/>
  <c r="AI4344" i="3"/>
  <c r="AI4345" i="3"/>
  <c r="AI4346" i="3"/>
  <c r="AI4347" i="3"/>
  <c r="AI4348" i="3"/>
  <c r="AI4349" i="3"/>
  <c r="AI4350" i="3"/>
  <c r="AI4351" i="3"/>
  <c r="AI4352" i="3"/>
  <c r="AI4353" i="3"/>
  <c r="AI4354" i="3"/>
  <c r="AI4355" i="3"/>
  <c r="AI4356" i="3"/>
  <c r="AI4357" i="3"/>
  <c r="AI4358" i="3"/>
  <c r="AI4359" i="3"/>
  <c r="AI4360" i="3"/>
  <c r="AI4361" i="3"/>
  <c r="AI4362" i="3"/>
  <c r="AI4363" i="3"/>
  <c r="AI4364" i="3"/>
  <c r="AI4365" i="3"/>
  <c r="AI4366" i="3"/>
  <c r="AI4367" i="3"/>
  <c r="AI4368" i="3"/>
  <c r="AI4369" i="3"/>
  <c r="AI4370" i="3"/>
  <c r="AI4371" i="3"/>
  <c r="AI4372" i="3"/>
  <c r="AI4373" i="3"/>
  <c r="AI4374" i="3"/>
  <c r="AI4375" i="3"/>
  <c r="AI4376" i="3"/>
  <c r="AI4377" i="3"/>
  <c r="AI4378" i="3"/>
  <c r="AI4379" i="3"/>
  <c r="AI4380" i="3"/>
  <c r="AI4381" i="3"/>
  <c r="AI4382" i="3"/>
  <c r="AI4383" i="3"/>
  <c r="AI4384" i="3"/>
  <c r="AI4385" i="3"/>
  <c r="AI4386" i="3"/>
  <c r="AI4387" i="3"/>
  <c r="AI4388" i="3"/>
  <c r="AI4389" i="3"/>
  <c r="AI4390" i="3"/>
  <c r="AI4391" i="3"/>
  <c r="AI4392" i="3"/>
  <c r="AI4393" i="3"/>
  <c r="AI4394" i="3"/>
  <c r="AI4395" i="3"/>
  <c r="AI4396" i="3"/>
  <c r="AI4397" i="3"/>
  <c r="AI4398" i="3"/>
  <c r="AI4399" i="3"/>
  <c r="AI4400" i="3"/>
  <c r="AI4401" i="3"/>
  <c r="AI4402" i="3"/>
  <c r="AI4403" i="3"/>
  <c r="AI4404" i="3"/>
  <c r="AI4405" i="3"/>
  <c r="AI4406" i="3"/>
  <c r="AI4407" i="3"/>
  <c r="AI4408" i="3"/>
  <c r="AI4409" i="3"/>
  <c r="AI4410" i="3"/>
  <c r="AI4411" i="3"/>
  <c r="AI4412" i="3"/>
  <c r="AI4413" i="3"/>
  <c r="AI4414" i="3"/>
  <c r="AI4415" i="3"/>
  <c r="AI4416" i="3"/>
  <c r="AI4417" i="3"/>
  <c r="AI4418" i="3"/>
  <c r="AI4419" i="3"/>
  <c r="AI4420" i="3"/>
  <c r="AI4421" i="3"/>
  <c r="AI4422" i="3"/>
  <c r="AI4423" i="3"/>
  <c r="AI4424" i="3"/>
  <c r="AI4425" i="3"/>
  <c r="AI4426" i="3"/>
  <c r="AI4427" i="3"/>
  <c r="AI4428" i="3"/>
  <c r="AI4429" i="3"/>
  <c r="AI4430" i="3"/>
  <c r="AI4431" i="3"/>
  <c r="AI4432" i="3"/>
  <c r="AI4433" i="3"/>
  <c r="AI4434" i="3"/>
  <c r="AI4435" i="3"/>
  <c r="AI4436" i="3"/>
  <c r="AI4437" i="3"/>
  <c r="AI4438" i="3"/>
  <c r="AI4439" i="3"/>
  <c r="AI4440" i="3"/>
  <c r="AI4441" i="3"/>
  <c r="AI4442" i="3"/>
  <c r="AI4443" i="3"/>
  <c r="AI4444" i="3"/>
  <c r="AI4445" i="3"/>
  <c r="AI4446" i="3"/>
  <c r="AI4447" i="3"/>
  <c r="AI4448" i="3"/>
  <c r="AI4449" i="3"/>
  <c r="AI4450" i="3"/>
  <c r="AI4451" i="3"/>
  <c r="AI4452" i="3"/>
  <c r="AI4453" i="3"/>
  <c r="AI4454" i="3"/>
  <c r="AI4455" i="3"/>
  <c r="AI4456" i="3"/>
  <c r="AI4457" i="3"/>
  <c r="AI4458" i="3"/>
  <c r="AI4459" i="3"/>
  <c r="AI4460" i="3"/>
  <c r="AI4461" i="3"/>
  <c r="AI4462" i="3"/>
  <c r="AI4463" i="3"/>
  <c r="AI4464" i="3"/>
  <c r="AI4465" i="3"/>
  <c r="AI4466" i="3"/>
  <c r="AI4467" i="3"/>
  <c r="AI4468" i="3"/>
  <c r="AI4469" i="3"/>
  <c r="AI4470" i="3"/>
  <c r="AI4471" i="3"/>
  <c r="AI4472" i="3"/>
  <c r="AI4473" i="3"/>
  <c r="AI4474" i="3"/>
  <c r="AI4475" i="3"/>
  <c r="AI4476" i="3"/>
  <c r="AI4477" i="3"/>
  <c r="AI4478" i="3"/>
  <c r="AI4479" i="3"/>
  <c r="AI4480" i="3"/>
  <c r="AI4481" i="3"/>
  <c r="AI4482" i="3"/>
  <c r="AI4483" i="3"/>
  <c r="AI4484" i="3"/>
  <c r="AI4485" i="3"/>
  <c r="AI4486" i="3"/>
  <c r="AI4487" i="3"/>
  <c r="AI4488" i="3"/>
  <c r="AI4489" i="3"/>
  <c r="AI4490" i="3"/>
  <c r="AI4491" i="3"/>
  <c r="AI4492" i="3"/>
  <c r="AI4493" i="3"/>
  <c r="AI4494" i="3"/>
  <c r="AI4495" i="3"/>
  <c r="AI4496" i="3"/>
  <c r="AI4497" i="3"/>
  <c r="AI4498" i="3"/>
  <c r="AI4499" i="3"/>
  <c r="AI4500" i="3"/>
  <c r="AI4501" i="3"/>
  <c r="AI4502" i="3"/>
  <c r="AI4503" i="3"/>
  <c r="AI4504" i="3"/>
  <c r="AI4505" i="3"/>
  <c r="AI4506" i="3"/>
  <c r="AI4507" i="3"/>
  <c r="AI4508" i="3"/>
  <c r="AI4509" i="3"/>
  <c r="AI4510" i="3"/>
  <c r="AI4511" i="3"/>
  <c r="AI4512" i="3"/>
  <c r="AI4513" i="3"/>
  <c r="AI4514" i="3"/>
  <c r="AI4515" i="3"/>
  <c r="AI4516" i="3"/>
  <c r="AI4517" i="3"/>
  <c r="AI4518" i="3"/>
  <c r="AI4519" i="3"/>
  <c r="AI4520" i="3"/>
  <c r="AI4521" i="3"/>
  <c r="AI4522" i="3"/>
  <c r="AI4523" i="3"/>
  <c r="AI4524" i="3"/>
  <c r="AI4525" i="3"/>
  <c r="AI4526" i="3"/>
  <c r="AI4527" i="3"/>
  <c r="AI4528" i="3"/>
  <c r="AI4529" i="3"/>
  <c r="AI4530" i="3"/>
  <c r="AI4531" i="3"/>
  <c r="AI4532" i="3"/>
  <c r="AI4533" i="3"/>
  <c r="AI4534" i="3"/>
  <c r="AI4535" i="3"/>
  <c r="AI4536" i="3"/>
  <c r="AI4537" i="3"/>
  <c r="AI4538" i="3"/>
  <c r="AI4539" i="3"/>
  <c r="AI4540" i="3"/>
  <c r="AI4541" i="3"/>
  <c r="AI4542" i="3"/>
  <c r="AI4543" i="3"/>
  <c r="AI4544" i="3"/>
  <c r="AI4545" i="3"/>
  <c r="AI4546" i="3"/>
  <c r="AI4547" i="3"/>
  <c r="AI4548" i="3"/>
  <c r="AI4549" i="3"/>
  <c r="AI4550" i="3"/>
  <c r="AI4551" i="3"/>
  <c r="AI4552" i="3"/>
  <c r="AI4553" i="3"/>
  <c r="AI4554" i="3"/>
  <c r="AI4555" i="3"/>
  <c r="AI4556" i="3"/>
  <c r="AI4557" i="3"/>
  <c r="AI4558" i="3"/>
  <c r="AI4559" i="3"/>
  <c r="AI4560" i="3"/>
  <c r="AI4561" i="3"/>
  <c r="AI4562" i="3"/>
  <c r="AI4563" i="3"/>
  <c r="AI4564" i="3"/>
  <c r="AI4565" i="3"/>
  <c r="AI4566" i="3"/>
  <c r="AI4567" i="3"/>
  <c r="AI4568" i="3"/>
  <c r="AI4569" i="3"/>
  <c r="AI4570" i="3"/>
  <c r="AI4571" i="3"/>
  <c r="AI4572" i="3"/>
  <c r="AI4573" i="3"/>
  <c r="AI4574" i="3"/>
  <c r="AI4575" i="3"/>
  <c r="AI4576" i="3"/>
  <c r="AI4577" i="3"/>
  <c r="AI4578" i="3"/>
  <c r="AI4579" i="3"/>
  <c r="AI4580" i="3"/>
  <c r="AI4581" i="3"/>
  <c r="AI4582" i="3"/>
  <c r="AI4583" i="3"/>
  <c r="AI4584" i="3"/>
  <c r="AI4585" i="3"/>
  <c r="AI4586" i="3"/>
  <c r="AI4587" i="3"/>
  <c r="AI4588" i="3"/>
  <c r="AI4589" i="3"/>
  <c r="AI4590" i="3"/>
  <c r="AI4591" i="3"/>
  <c r="AI4592" i="3"/>
  <c r="AI4593" i="3"/>
  <c r="AI4594" i="3"/>
  <c r="AI4595" i="3"/>
  <c r="AI4596" i="3"/>
  <c r="AI4597" i="3"/>
  <c r="AI4598" i="3"/>
  <c r="AI4599" i="3"/>
  <c r="AI4600" i="3"/>
  <c r="AI4601" i="3"/>
  <c r="AI4602" i="3"/>
  <c r="AI4603" i="3"/>
  <c r="AI4604" i="3"/>
  <c r="AI4605" i="3"/>
  <c r="AI4606" i="3"/>
  <c r="AI4607" i="3"/>
  <c r="AI4608" i="3"/>
  <c r="AI4609" i="3"/>
  <c r="AI4610" i="3"/>
  <c r="AI4611" i="3"/>
  <c r="AI4612" i="3"/>
  <c r="AI4613" i="3"/>
  <c r="AI4614" i="3"/>
  <c r="AI4615" i="3"/>
  <c r="AI4616" i="3"/>
  <c r="AI4617" i="3"/>
  <c r="AI4618" i="3"/>
  <c r="AI4619" i="3"/>
  <c r="AI4620" i="3"/>
  <c r="AI4621" i="3"/>
  <c r="AI4622" i="3"/>
  <c r="AI4623" i="3"/>
  <c r="AI4624" i="3"/>
  <c r="AI4625" i="3"/>
  <c r="AI4626" i="3"/>
  <c r="AI4627" i="3"/>
  <c r="AI4628" i="3"/>
  <c r="AI4629" i="3"/>
  <c r="AI4630" i="3"/>
  <c r="AI4631" i="3"/>
  <c r="AI4632" i="3"/>
  <c r="AI4633" i="3"/>
  <c r="AI4634" i="3"/>
  <c r="AI4635" i="3"/>
  <c r="AI4636" i="3"/>
  <c r="AI4637" i="3"/>
  <c r="AI4638" i="3"/>
  <c r="AI4639" i="3"/>
  <c r="AI4640" i="3"/>
  <c r="AI4641" i="3"/>
  <c r="AI4642" i="3"/>
  <c r="AI4643" i="3"/>
  <c r="AI4644" i="3"/>
  <c r="AI4645" i="3"/>
  <c r="AI4646" i="3"/>
  <c r="AI4647" i="3"/>
  <c r="AI4648" i="3"/>
  <c r="AI4649" i="3"/>
  <c r="AI4650" i="3"/>
  <c r="AI4651" i="3"/>
  <c r="AI4652" i="3"/>
  <c r="AI4653" i="3"/>
  <c r="AI4654" i="3"/>
  <c r="AI4655" i="3"/>
  <c r="AI4656" i="3"/>
  <c r="AI4657" i="3"/>
  <c r="AI4658" i="3"/>
  <c r="AI4659" i="3"/>
  <c r="AI4660" i="3"/>
  <c r="AI4661" i="3"/>
  <c r="AI4662" i="3"/>
  <c r="AI4663" i="3"/>
  <c r="AI4664" i="3"/>
  <c r="AI4665" i="3"/>
  <c r="AI4666" i="3"/>
  <c r="AI4667" i="3"/>
  <c r="AI4668" i="3"/>
  <c r="AI4669" i="3"/>
  <c r="AI4670" i="3"/>
  <c r="AI4671" i="3"/>
  <c r="AI4672" i="3"/>
  <c r="AI4673" i="3"/>
  <c r="AI4674" i="3"/>
  <c r="AI4675" i="3"/>
  <c r="AI4676" i="3"/>
  <c r="AI4677" i="3"/>
  <c r="AI4678" i="3"/>
  <c r="AI4679" i="3"/>
  <c r="AI4680" i="3"/>
  <c r="AI4681" i="3"/>
  <c r="AI4682" i="3"/>
  <c r="AI4683" i="3"/>
  <c r="AI4684" i="3"/>
  <c r="AI4685" i="3"/>
  <c r="AI4686" i="3"/>
  <c r="AI4687" i="3"/>
  <c r="AI4688" i="3"/>
  <c r="AI4689" i="3"/>
  <c r="AI4690" i="3"/>
  <c r="AI4691" i="3"/>
  <c r="AI4692" i="3"/>
  <c r="AI4693" i="3"/>
  <c r="AI4694" i="3"/>
  <c r="AI4695" i="3"/>
  <c r="AI4696" i="3"/>
  <c r="AI4697" i="3"/>
  <c r="AI4698" i="3"/>
  <c r="AI4699" i="3"/>
  <c r="AI4700" i="3"/>
  <c r="AI4701" i="3"/>
  <c r="AI4702" i="3"/>
  <c r="AI4703" i="3"/>
  <c r="AI4704" i="3"/>
  <c r="AI4705" i="3"/>
  <c r="AI4706" i="3"/>
  <c r="AI4707" i="3"/>
  <c r="AI4708" i="3"/>
  <c r="AI4709" i="3"/>
  <c r="AI4710" i="3"/>
  <c r="AI4711" i="3"/>
  <c r="AI4712" i="3"/>
  <c r="AI4713" i="3"/>
  <c r="AI4714" i="3"/>
  <c r="AI4715" i="3"/>
  <c r="AI4716" i="3"/>
  <c r="AI4717" i="3"/>
  <c r="AI4718" i="3"/>
  <c r="AI4719" i="3"/>
  <c r="AI4720" i="3"/>
  <c r="AI4721" i="3"/>
  <c r="AI4722" i="3"/>
  <c r="AI4723" i="3"/>
  <c r="AI4724" i="3"/>
  <c r="AI4725" i="3"/>
  <c r="AI4726" i="3"/>
  <c r="AI4727" i="3"/>
  <c r="AI4728" i="3"/>
  <c r="AI4729" i="3"/>
  <c r="AI4730" i="3"/>
  <c r="AI4731" i="3"/>
  <c r="AI4732" i="3"/>
  <c r="AI4733" i="3"/>
  <c r="AI4734" i="3"/>
  <c r="AI4735" i="3"/>
  <c r="AI4736" i="3"/>
  <c r="AI4737" i="3"/>
  <c r="AI4738" i="3"/>
  <c r="AI4739" i="3"/>
  <c r="AI4740" i="3"/>
  <c r="AI4741" i="3"/>
  <c r="AI4742" i="3"/>
  <c r="AI4743" i="3"/>
  <c r="AI4744" i="3"/>
  <c r="AI4745" i="3"/>
  <c r="AI4746" i="3"/>
  <c r="AI4747" i="3"/>
  <c r="AI4748" i="3"/>
  <c r="AI4749" i="3"/>
  <c r="AI4750" i="3"/>
  <c r="AI4751" i="3"/>
  <c r="AI4752" i="3"/>
  <c r="AI4753" i="3"/>
  <c r="AI4754" i="3"/>
  <c r="AI4755" i="3"/>
  <c r="AI4756" i="3"/>
  <c r="AI4757" i="3"/>
  <c r="AI4758" i="3"/>
  <c r="AI4759" i="3"/>
  <c r="AI4760" i="3"/>
  <c r="AI4761" i="3"/>
  <c r="AI4762" i="3"/>
  <c r="AI4763" i="3"/>
  <c r="AI4764" i="3"/>
  <c r="AI4765" i="3"/>
  <c r="AI4766" i="3"/>
  <c r="AI4767" i="3"/>
  <c r="AI4768" i="3"/>
  <c r="AI4769" i="3"/>
  <c r="AI4770" i="3"/>
  <c r="AI4771" i="3"/>
  <c r="AI4772" i="3"/>
  <c r="AI4773" i="3"/>
  <c r="AI4774" i="3"/>
  <c r="AI4775" i="3"/>
  <c r="AI4776" i="3"/>
  <c r="AI4777" i="3"/>
  <c r="AI4778" i="3"/>
  <c r="AI4779" i="3"/>
  <c r="AI4780" i="3"/>
  <c r="AI4781" i="3"/>
  <c r="AI4782" i="3"/>
  <c r="AI4783" i="3"/>
  <c r="AI4784" i="3"/>
  <c r="AI4785" i="3"/>
  <c r="AI4786" i="3"/>
  <c r="AI4787" i="3"/>
  <c r="AI4788" i="3"/>
  <c r="AI4789" i="3"/>
  <c r="AI4790" i="3"/>
  <c r="AI4791" i="3"/>
  <c r="AI4792" i="3"/>
  <c r="AI4793" i="3"/>
  <c r="AI4794" i="3"/>
  <c r="AI4795" i="3"/>
  <c r="AI4796" i="3"/>
  <c r="AI4797" i="3"/>
  <c r="AI4798" i="3"/>
  <c r="AI4799" i="3"/>
  <c r="AI4800" i="3"/>
  <c r="AI4801" i="3"/>
  <c r="AI4802" i="3"/>
  <c r="AI4803" i="3"/>
  <c r="AI4804" i="3"/>
  <c r="AI4805" i="3"/>
  <c r="AI4806" i="3"/>
  <c r="AI4807" i="3"/>
  <c r="AI4808" i="3"/>
  <c r="AI4809" i="3"/>
  <c r="AI4810" i="3"/>
  <c r="AI4811" i="3"/>
  <c r="AI4812" i="3"/>
  <c r="AI4813" i="3"/>
  <c r="AI4814" i="3"/>
  <c r="AI4815" i="3"/>
  <c r="AI4816" i="3"/>
  <c r="AI4817" i="3"/>
  <c r="AI4818" i="3"/>
  <c r="AI4819" i="3"/>
  <c r="AI4820" i="3"/>
  <c r="AI4821" i="3"/>
  <c r="AI4822" i="3"/>
  <c r="AI4823" i="3"/>
  <c r="AI4824" i="3"/>
  <c r="AI4825" i="3"/>
  <c r="AI4826" i="3"/>
  <c r="AI4827" i="3"/>
  <c r="AI4828" i="3"/>
  <c r="AI4829" i="3"/>
  <c r="AI4830" i="3"/>
  <c r="AI4831" i="3"/>
  <c r="AI4832" i="3"/>
  <c r="AI4833" i="3"/>
  <c r="AI4834" i="3"/>
  <c r="AI4835" i="3"/>
  <c r="AI4836" i="3"/>
  <c r="AI4837" i="3"/>
  <c r="AI4838" i="3"/>
  <c r="AI4839" i="3"/>
  <c r="AI4840" i="3"/>
  <c r="AI4841" i="3"/>
  <c r="AI4842" i="3"/>
  <c r="AI4843" i="3"/>
  <c r="AI4844" i="3"/>
  <c r="AI4845" i="3"/>
  <c r="AI4846" i="3"/>
  <c r="AI4847" i="3"/>
  <c r="AI4848" i="3"/>
  <c r="AI4849" i="3"/>
  <c r="AI4850" i="3"/>
  <c r="AI4851" i="3"/>
  <c r="AI4852" i="3"/>
  <c r="AI4853" i="3"/>
  <c r="AI4854" i="3"/>
  <c r="AI4855" i="3"/>
  <c r="AI4856" i="3"/>
  <c r="AI4857" i="3"/>
  <c r="AI4858" i="3"/>
  <c r="AI4859" i="3"/>
  <c r="AI4860" i="3"/>
  <c r="AI4861" i="3"/>
  <c r="AI4862" i="3"/>
  <c r="AI4863" i="3"/>
  <c r="AI4864" i="3"/>
  <c r="AI4865" i="3"/>
  <c r="AI4866" i="3"/>
  <c r="AI4867" i="3"/>
  <c r="AI4868" i="3"/>
  <c r="AI4869" i="3"/>
  <c r="AI4870" i="3"/>
  <c r="AI4871" i="3"/>
  <c r="AI4872" i="3"/>
  <c r="AI4873" i="3"/>
  <c r="AI4874" i="3"/>
  <c r="AI4875" i="3"/>
  <c r="AI4876" i="3"/>
  <c r="AI4877" i="3"/>
  <c r="AI4878" i="3"/>
  <c r="AI4879" i="3"/>
  <c r="AI4880" i="3"/>
  <c r="AI4881" i="3"/>
  <c r="AI4882" i="3"/>
  <c r="AI4883" i="3"/>
  <c r="AI4884" i="3"/>
  <c r="AI4885" i="3"/>
  <c r="AI4886" i="3"/>
  <c r="AI4887" i="3"/>
  <c r="AI4888" i="3"/>
  <c r="AI4889" i="3"/>
  <c r="AI4890" i="3"/>
  <c r="AI4891" i="3"/>
  <c r="AI4892" i="3"/>
  <c r="AI4893" i="3"/>
  <c r="AI4894" i="3"/>
  <c r="AI4895" i="3"/>
  <c r="AI4896" i="3"/>
  <c r="AI4897" i="3"/>
  <c r="AI4898" i="3"/>
  <c r="AI4899" i="3"/>
  <c r="AI4900" i="3"/>
  <c r="AI4901" i="3"/>
  <c r="AI4902" i="3"/>
  <c r="AI4903" i="3"/>
  <c r="AI4904" i="3"/>
  <c r="AI4905" i="3"/>
  <c r="AI4906" i="3"/>
  <c r="AI4907" i="3"/>
  <c r="AI4908" i="3"/>
  <c r="AI4909" i="3"/>
  <c r="AI4910" i="3"/>
  <c r="AI4911" i="3"/>
  <c r="AI4912" i="3"/>
  <c r="AI4913" i="3"/>
  <c r="AI4914" i="3"/>
  <c r="AI4915" i="3"/>
  <c r="AI4916" i="3"/>
  <c r="AI4917" i="3"/>
  <c r="AI4918" i="3"/>
  <c r="AI4919" i="3"/>
  <c r="AI4920" i="3"/>
  <c r="AI4921" i="3"/>
  <c r="AI4922" i="3"/>
  <c r="AI4923" i="3"/>
  <c r="AI4924" i="3"/>
  <c r="AI4925" i="3"/>
  <c r="AI4926" i="3"/>
  <c r="AI4927" i="3"/>
  <c r="AI4928" i="3"/>
  <c r="AI4929" i="3"/>
  <c r="AI4930" i="3"/>
  <c r="AI4931" i="3"/>
  <c r="AI4932" i="3"/>
  <c r="AI4933" i="3"/>
  <c r="AI4934" i="3"/>
  <c r="AI4935" i="3"/>
  <c r="AI4936" i="3"/>
  <c r="AI4937" i="3"/>
  <c r="AI4938" i="3"/>
  <c r="AI4939" i="3"/>
  <c r="AI4940" i="3"/>
  <c r="AI4941" i="3"/>
  <c r="AI4942" i="3"/>
  <c r="AI4943" i="3"/>
  <c r="AI4944" i="3"/>
  <c r="AI4945" i="3"/>
  <c r="AI4946" i="3"/>
  <c r="AI4947" i="3"/>
  <c r="AI4948" i="3"/>
  <c r="AI4949" i="3"/>
  <c r="AI4950" i="3"/>
  <c r="AI4951" i="3"/>
  <c r="AI4952" i="3"/>
  <c r="AI4953" i="3"/>
  <c r="AI4954" i="3"/>
  <c r="AI4955" i="3"/>
  <c r="AI4956" i="3"/>
  <c r="AI4957" i="3"/>
  <c r="AI4958" i="3"/>
  <c r="AI4959" i="3"/>
  <c r="AI4960" i="3"/>
  <c r="AI4961" i="3"/>
  <c r="AI4962" i="3"/>
  <c r="AI4963" i="3"/>
  <c r="AI4964" i="3"/>
  <c r="AI4965" i="3"/>
  <c r="AI4966" i="3"/>
  <c r="AI4967" i="3"/>
  <c r="AI4968" i="3"/>
  <c r="AI4969" i="3"/>
  <c r="AI4970" i="3"/>
  <c r="AI4971" i="3"/>
  <c r="AI4972" i="3"/>
  <c r="AI4973" i="3"/>
  <c r="AI4974" i="3"/>
  <c r="AI4975" i="3"/>
  <c r="AI4976" i="3"/>
  <c r="AI4977" i="3"/>
  <c r="AI4978" i="3"/>
  <c r="AI4979" i="3"/>
  <c r="AI4980" i="3"/>
  <c r="AI4981" i="3"/>
  <c r="AI4982" i="3"/>
  <c r="AI4983" i="3"/>
  <c r="AI4984" i="3"/>
  <c r="AI4985" i="3"/>
  <c r="AI4986" i="3"/>
  <c r="AI4987" i="3"/>
  <c r="AI4988" i="3"/>
  <c r="AI4989" i="3"/>
  <c r="AI4990" i="3"/>
  <c r="AI4991" i="3"/>
  <c r="AI4992" i="3"/>
  <c r="AI4993" i="3"/>
  <c r="AI4994" i="3"/>
  <c r="AI4995" i="3"/>
  <c r="AI4996" i="3"/>
  <c r="AI4997" i="3"/>
  <c r="AI4998" i="3"/>
  <c r="AI4999" i="3"/>
  <c r="AI5000" i="3"/>
  <c r="AI5001" i="3"/>
  <c r="AI5002" i="3"/>
  <c r="AI5003" i="3"/>
  <c r="AI5004" i="3"/>
  <c r="AI5005" i="3"/>
  <c r="AI5006" i="3"/>
  <c r="AI5007" i="3"/>
  <c r="AI5008" i="3"/>
  <c r="AI5009" i="3"/>
  <c r="AI5010" i="3"/>
  <c r="AI5011" i="3"/>
  <c r="AI5012" i="3"/>
  <c r="AI5013" i="3"/>
  <c r="AI5014" i="3"/>
  <c r="AI5015" i="3"/>
  <c r="AI5016" i="3"/>
  <c r="AI5017" i="3"/>
  <c r="AI5018" i="3"/>
  <c r="AI5019" i="3"/>
  <c r="AI5020" i="3"/>
  <c r="AI5021" i="3"/>
  <c r="AI5022" i="3"/>
  <c r="AI5023" i="3"/>
  <c r="AI5024" i="3"/>
  <c r="AI5025" i="3"/>
  <c r="AI5026" i="3"/>
  <c r="AI5027" i="3"/>
  <c r="AI5028" i="3"/>
  <c r="AI5029" i="3"/>
  <c r="AI5030" i="3"/>
  <c r="AI5031" i="3"/>
  <c r="AI5032" i="3"/>
  <c r="AI5033" i="3"/>
  <c r="AI5034" i="3"/>
  <c r="AI5035" i="3"/>
  <c r="AI5036" i="3"/>
  <c r="AI5037" i="3"/>
  <c r="AI5038" i="3"/>
  <c r="AI5039" i="3"/>
  <c r="AI5040" i="3"/>
  <c r="AI5041" i="3"/>
  <c r="AI5042" i="3"/>
  <c r="AI5043" i="3"/>
  <c r="AI5044" i="3"/>
  <c r="AI5045" i="3"/>
  <c r="AI5046" i="3"/>
  <c r="AI5047" i="3"/>
  <c r="AI5048" i="3"/>
  <c r="AI5049" i="3"/>
  <c r="AI5050" i="3"/>
  <c r="AI5051" i="3"/>
  <c r="AI5052" i="3"/>
  <c r="AI5053" i="3"/>
  <c r="AI5054" i="3"/>
  <c r="AI5055" i="3"/>
  <c r="AI5056" i="3"/>
  <c r="AI5057" i="3"/>
  <c r="AI5058" i="3"/>
  <c r="AI5059" i="3"/>
  <c r="AI5060" i="3"/>
  <c r="AI5061" i="3"/>
  <c r="AI5062" i="3"/>
  <c r="AI5063" i="3"/>
  <c r="AI5064" i="3"/>
  <c r="AI5065" i="3"/>
  <c r="AI5066" i="3"/>
  <c r="AI5067" i="3"/>
  <c r="AI5068" i="3"/>
  <c r="AI5069" i="3"/>
  <c r="AI5070" i="3"/>
  <c r="AI5071" i="3"/>
  <c r="AI5072" i="3"/>
  <c r="AI5073" i="3"/>
  <c r="AI5074" i="3"/>
  <c r="AI5075" i="3"/>
  <c r="AI5076" i="3"/>
  <c r="AI5077" i="3"/>
  <c r="AI5078" i="3"/>
  <c r="AI5079" i="3"/>
  <c r="AI5080" i="3"/>
  <c r="AI5081" i="3"/>
  <c r="AI5082" i="3"/>
  <c r="AI5083" i="3"/>
  <c r="AI5084" i="3"/>
  <c r="AI5085" i="3"/>
  <c r="AI5086" i="3"/>
  <c r="AI5087" i="3"/>
  <c r="AJ3025" i="3"/>
  <c r="AJ3026" i="3"/>
  <c r="AJ3027" i="3"/>
  <c r="AJ3028" i="3"/>
  <c r="AJ3029" i="3"/>
  <c r="AJ3030" i="3"/>
  <c r="AJ3031" i="3"/>
  <c r="AJ3032" i="3"/>
  <c r="AJ3033" i="3"/>
  <c r="AJ3034" i="3"/>
  <c r="AJ3035" i="3"/>
  <c r="AJ3036" i="3"/>
  <c r="AJ3037" i="3"/>
  <c r="AJ3038" i="3"/>
  <c r="AJ3039" i="3"/>
  <c r="AJ3040" i="3"/>
  <c r="AJ3041" i="3"/>
  <c r="AJ3042" i="3"/>
  <c r="AJ3043" i="3"/>
  <c r="AJ3044" i="3"/>
  <c r="AJ3045" i="3"/>
  <c r="AJ3046" i="3"/>
  <c r="AJ3047" i="3"/>
  <c r="AJ3048" i="3"/>
  <c r="AJ3049" i="3"/>
  <c r="AJ3050" i="3"/>
  <c r="AJ3051" i="3"/>
  <c r="AJ3052" i="3"/>
  <c r="AJ3053" i="3"/>
  <c r="AJ3054" i="3"/>
  <c r="AJ3055" i="3"/>
  <c r="AJ3056" i="3"/>
  <c r="AJ3057" i="3"/>
  <c r="AJ3058" i="3"/>
  <c r="AJ3059" i="3"/>
  <c r="AJ3060" i="3"/>
  <c r="AJ3061" i="3"/>
  <c r="AJ3062" i="3"/>
  <c r="AJ3063" i="3"/>
  <c r="AJ3064" i="3"/>
  <c r="AJ3065" i="3"/>
  <c r="AJ3066" i="3"/>
  <c r="AJ3067" i="3"/>
  <c r="AJ3068" i="3"/>
  <c r="AJ3069" i="3"/>
  <c r="AJ3070" i="3"/>
  <c r="AJ3071" i="3"/>
  <c r="AJ3072" i="3"/>
  <c r="AJ3073" i="3"/>
  <c r="AJ3074" i="3"/>
  <c r="AJ3075" i="3"/>
  <c r="AJ3076" i="3"/>
  <c r="AJ3077" i="3"/>
  <c r="AJ3078" i="3"/>
  <c r="AJ3079" i="3"/>
  <c r="AJ3080" i="3"/>
  <c r="AJ3081" i="3"/>
  <c r="AJ3082" i="3"/>
  <c r="AJ3083" i="3"/>
  <c r="AJ3084" i="3"/>
  <c r="AJ3085" i="3"/>
  <c r="AJ3086" i="3"/>
  <c r="AJ3087" i="3"/>
  <c r="AJ3088" i="3"/>
  <c r="AJ3089" i="3"/>
  <c r="AJ3090" i="3"/>
  <c r="AJ3091" i="3"/>
  <c r="AJ3092" i="3"/>
  <c r="AJ3093" i="3"/>
  <c r="AJ3094" i="3"/>
  <c r="AJ3095" i="3"/>
  <c r="AJ3096" i="3"/>
  <c r="AJ3097" i="3"/>
  <c r="AJ3098" i="3"/>
  <c r="AJ3099" i="3"/>
  <c r="AJ3100" i="3"/>
  <c r="AJ3101" i="3"/>
  <c r="AJ3102" i="3"/>
  <c r="AJ3103" i="3"/>
  <c r="AJ3104" i="3"/>
  <c r="AJ3105" i="3"/>
  <c r="AJ3106" i="3"/>
  <c r="AJ3107" i="3"/>
  <c r="AJ3108" i="3"/>
  <c r="AJ3109" i="3"/>
  <c r="AJ3110" i="3"/>
  <c r="AJ3111" i="3"/>
  <c r="AJ3112" i="3"/>
  <c r="AJ3113" i="3"/>
  <c r="AJ3114" i="3"/>
  <c r="AJ3115" i="3"/>
  <c r="AJ3116" i="3"/>
  <c r="AJ3117" i="3"/>
  <c r="AJ3118" i="3"/>
  <c r="AJ3119" i="3"/>
  <c r="AJ3120" i="3"/>
  <c r="AJ3121" i="3"/>
  <c r="AJ3122" i="3"/>
  <c r="AJ3123" i="3"/>
  <c r="AJ3124" i="3"/>
  <c r="AJ3125" i="3"/>
  <c r="AJ3126" i="3"/>
  <c r="AJ3127" i="3"/>
  <c r="AJ3128" i="3"/>
  <c r="AJ3129" i="3"/>
  <c r="AJ3130" i="3"/>
  <c r="AJ3131" i="3"/>
  <c r="AJ3132" i="3"/>
  <c r="AJ3133" i="3"/>
  <c r="AJ3134" i="3"/>
  <c r="AJ3135" i="3"/>
  <c r="AJ3136" i="3"/>
  <c r="AJ3137" i="3"/>
  <c r="AJ3138" i="3"/>
  <c r="AJ3139" i="3"/>
  <c r="AJ3140" i="3"/>
  <c r="AJ3141" i="3"/>
  <c r="AJ3142" i="3"/>
  <c r="AJ3143" i="3"/>
  <c r="AJ3144" i="3"/>
  <c r="AJ3145" i="3"/>
  <c r="AJ3146" i="3"/>
  <c r="AJ3147" i="3"/>
  <c r="AJ3148" i="3"/>
  <c r="AJ3149" i="3"/>
  <c r="AJ3150" i="3"/>
  <c r="AJ3151" i="3"/>
  <c r="AJ3152" i="3"/>
  <c r="AJ3153" i="3"/>
  <c r="AJ3154" i="3"/>
  <c r="AJ3155" i="3"/>
  <c r="AJ3156" i="3"/>
  <c r="AJ3157" i="3"/>
  <c r="AJ3158" i="3"/>
  <c r="AJ3159" i="3"/>
  <c r="AJ3160" i="3"/>
  <c r="AJ3161" i="3"/>
  <c r="AJ3162" i="3"/>
  <c r="AJ3163" i="3"/>
  <c r="AJ3164" i="3"/>
  <c r="AJ3165" i="3"/>
  <c r="AJ3166" i="3"/>
  <c r="AJ3167" i="3"/>
  <c r="AJ3168" i="3"/>
  <c r="AJ3169" i="3"/>
  <c r="AJ3170" i="3"/>
  <c r="AJ3171" i="3"/>
  <c r="AJ3172" i="3"/>
  <c r="AJ3173" i="3"/>
  <c r="AJ3174" i="3"/>
  <c r="AJ3175" i="3"/>
  <c r="AJ3176" i="3"/>
  <c r="AJ3177" i="3"/>
  <c r="AJ3178" i="3"/>
  <c r="AJ3179" i="3"/>
  <c r="AJ3180" i="3"/>
  <c r="AJ3181" i="3"/>
  <c r="AJ3182" i="3"/>
  <c r="AJ3183" i="3"/>
  <c r="AJ3184" i="3"/>
  <c r="AJ3185" i="3"/>
  <c r="AJ3186" i="3"/>
  <c r="AJ3187" i="3"/>
  <c r="AJ3188" i="3"/>
  <c r="AJ3189" i="3"/>
  <c r="AJ3190" i="3"/>
  <c r="AJ3191" i="3"/>
  <c r="AJ3192" i="3"/>
  <c r="AJ3193" i="3"/>
  <c r="AJ3194" i="3"/>
  <c r="AJ3195" i="3"/>
  <c r="AJ3196" i="3"/>
  <c r="AJ3197" i="3"/>
  <c r="AJ3198" i="3"/>
  <c r="AJ3199" i="3"/>
  <c r="AJ3200" i="3"/>
  <c r="AJ3201" i="3"/>
  <c r="AJ3202" i="3"/>
  <c r="AJ3203" i="3"/>
  <c r="AJ3204" i="3"/>
  <c r="AJ3205" i="3"/>
  <c r="AJ3206" i="3"/>
  <c r="AJ3207" i="3"/>
  <c r="AJ3208" i="3"/>
  <c r="AJ3209" i="3"/>
  <c r="AJ3210" i="3"/>
  <c r="AJ3211" i="3"/>
  <c r="AJ3212" i="3"/>
  <c r="AJ3213" i="3"/>
  <c r="AJ3214" i="3"/>
  <c r="AJ3215" i="3"/>
  <c r="AJ3216" i="3"/>
  <c r="AJ3217" i="3"/>
  <c r="AJ3218" i="3"/>
  <c r="AJ3219" i="3"/>
  <c r="AJ3220" i="3"/>
  <c r="AJ3221" i="3"/>
  <c r="AJ3222" i="3"/>
  <c r="AJ3223" i="3"/>
  <c r="AJ3224" i="3"/>
  <c r="AJ3225" i="3"/>
  <c r="AJ3226" i="3"/>
  <c r="AJ3227" i="3"/>
  <c r="AJ3228" i="3"/>
  <c r="AJ3229" i="3"/>
  <c r="AJ3230" i="3"/>
  <c r="AJ3231" i="3"/>
  <c r="AJ3232" i="3"/>
  <c r="AJ3233" i="3"/>
  <c r="AJ3234" i="3"/>
  <c r="AJ3235" i="3"/>
  <c r="AJ3236" i="3"/>
  <c r="AJ3237" i="3"/>
  <c r="AJ3238" i="3"/>
  <c r="AJ3239" i="3"/>
  <c r="AJ3240" i="3"/>
  <c r="AJ3241" i="3"/>
  <c r="AJ3242" i="3"/>
  <c r="AJ3243" i="3"/>
  <c r="AJ3244" i="3"/>
  <c r="AJ3245" i="3"/>
  <c r="AJ3246" i="3"/>
  <c r="AJ3247" i="3"/>
  <c r="AJ3248" i="3"/>
  <c r="AJ3249" i="3"/>
  <c r="AJ3250" i="3"/>
  <c r="AJ3251" i="3"/>
  <c r="AJ3252" i="3"/>
  <c r="AJ3253" i="3"/>
  <c r="AJ3254" i="3"/>
  <c r="AJ3255" i="3"/>
  <c r="AJ3256" i="3"/>
  <c r="AJ3257" i="3"/>
  <c r="AJ3258" i="3"/>
  <c r="AJ3259" i="3"/>
  <c r="AJ3260" i="3"/>
  <c r="AJ3261" i="3"/>
  <c r="AJ3262" i="3"/>
  <c r="AJ3263" i="3"/>
  <c r="AJ3264" i="3"/>
  <c r="AJ3265" i="3"/>
  <c r="AJ3266" i="3"/>
  <c r="AJ3267" i="3"/>
  <c r="AJ3268" i="3"/>
  <c r="AJ3269" i="3"/>
  <c r="AJ3270" i="3"/>
  <c r="AJ3271" i="3"/>
  <c r="AJ3272" i="3"/>
  <c r="AJ3273" i="3"/>
  <c r="AJ3274" i="3"/>
  <c r="AJ3275" i="3"/>
  <c r="AJ3276" i="3"/>
  <c r="AJ3277" i="3"/>
  <c r="AJ3278" i="3"/>
  <c r="AJ3279" i="3"/>
  <c r="AJ3280" i="3"/>
  <c r="AJ3281" i="3"/>
  <c r="AJ3282" i="3"/>
  <c r="AJ3283" i="3"/>
  <c r="AJ3284" i="3"/>
  <c r="AJ3285" i="3"/>
  <c r="AJ3286" i="3"/>
  <c r="AJ3287" i="3"/>
  <c r="AJ3288" i="3"/>
  <c r="AJ3289" i="3"/>
  <c r="AJ3290" i="3"/>
  <c r="AJ3291" i="3"/>
  <c r="AJ3292" i="3"/>
  <c r="AJ3293" i="3"/>
  <c r="AJ3294" i="3"/>
  <c r="AJ3295" i="3"/>
  <c r="AJ3296" i="3"/>
  <c r="AJ3297" i="3"/>
  <c r="AJ3298" i="3"/>
  <c r="AJ3299" i="3"/>
  <c r="AJ3300" i="3"/>
  <c r="AJ3301" i="3"/>
  <c r="AJ3302" i="3"/>
  <c r="AJ3303" i="3"/>
  <c r="AJ3304" i="3"/>
  <c r="AJ3305" i="3"/>
  <c r="AJ3306" i="3"/>
  <c r="AJ3307" i="3"/>
  <c r="AJ3308" i="3"/>
  <c r="AJ3309" i="3"/>
  <c r="AJ3310" i="3"/>
  <c r="AJ3311" i="3"/>
  <c r="AJ3312" i="3"/>
  <c r="AJ3313" i="3"/>
  <c r="AJ3314" i="3"/>
  <c r="AJ3315" i="3"/>
  <c r="AJ3316" i="3"/>
  <c r="AJ3317" i="3"/>
  <c r="AJ3318" i="3"/>
  <c r="AJ3319" i="3"/>
  <c r="AJ3320" i="3"/>
  <c r="AJ3321" i="3"/>
  <c r="AJ3322" i="3"/>
  <c r="AJ3323" i="3"/>
  <c r="AJ3324" i="3"/>
  <c r="AJ3325" i="3"/>
  <c r="AJ3326" i="3"/>
  <c r="AJ3327" i="3"/>
  <c r="AJ3328" i="3"/>
  <c r="AJ3329" i="3"/>
  <c r="AJ3330" i="3"/>
  <c r="AJ3331" i="3"/>
  <c r="AJ3332" i="3"/>
  <c r="AJ3333" i="3"/>
  <c r="AJ3334" i="3"/>
  <c r="AJ3335" i="3"/>
  <c r="AJ3336" i="3"/>
  <c r="AJ3337" i="3"/>
  <c r="AJ3338" i="3"/>
  <c r="AJ3339" i="3"/>
  <c r="AJ3340" i="3"/>
  <c r="AJ3341" i="3"/>
  <c r="AJ3342" i="3"/>
  <c r="AJ3343" i="3"/>
  <c r="AJ3344" i="3"/>
  <c r="AJ3345" i="3"/>
  <c r="AJ3346" i="3"/>
  <c r="AJ3347" i="3"/>
  <c r="AJ3348" i="3"/>
  <c r="AJ3349" i="3"/>
  <c r="AJ3350" i="3"/>
  <c r="AJ3351" i="3"/>
  <c r="AJ3352" i="3"/>
  <c r="AJ3353" i="3"/>
  <c r="AJ3354" i="3"/>
  <c r="AJ3355" i="3"/>
  <c r="AJ3356" i="3"/>
  <c r="AJ3357" i="3"/>
  <c r="AJ3358" i="3"/>
  <c r="AJ3359" i="3"/>
  <c r="AJ3360" i="3"/>
  <c r="AJ3361" i="3"/>
  <c r="AJ3362" i="3"/>
  <c r="AJ3363" i="3"/>
  <c r="AJ3364" i="3"/>
  <c r="AJ3365" i="3"/>
  <c r="AJ3366" i="3"/>
  <c r="AJ3367" i="3"/>
  <c r="AJ3368" i="3"/>
  <c r="AJ3369" i="3"/>
  <c r="AJ3370" i="3"/>
  <c r="AJ3371" i="3"/>
  <c r="AJ3372" i="3"/>
  <c r="AJ3373" i="3"/>
  <c r="AJ3374" i="3"/>
  <c r="AJ3375" i="3"/>
  <c r="AJ3376" i="3"/>
  <c r="AJ3377" i="3"/>
  <c r="AJ3378" i="3"/>
  <c r="AJ3379" i="3"/>
  <c r="AJ3380" i="3"/>
  <c r="AJ3381" i="3"/>
  <c r="AJ3382" i="3"/>
  <c r="AJ3383" i="3"/>
  <c r="AJ3384" i="3"/>
  <c r="AJ3385" i="3"/>
  <c r="AJ3386" i="3"/>
  <c r="AJ3387" i="3"/>
  <c r="AJ3388" i="3"/>
  <c r="AJ3389" i="3"/>
  <c r="AJ3390" i="3"/>
  <c r="AJ3391" i="3"/>
  <c r="AJ3392" i="3"/>
  <c r="AJ3393" i="3"/>
  <c r="AJ3394" i="3"/>
  <c r="AJ3395" i="3"/>
  <c r="AJ3396" i="3"/>
  <c r="AJ3397" i="3"/>
  <c r="AJ3398" i="3"/>
  <c r="AJ3399" i="3"/>
  <c r="AJ3400" i="3"/>
  <c r="AJ3401" i="3"/>
  <c r="AJ3402" i="3"/>
  <c r="AJ3403" i="3"/>
  <c r="AJ3404" i="3"/>
  <c r="AJ3405" i="3"/>
  <c r="AJ3406" i="3"/>
  <c r="AJ3407" i="3"/>
  <c r="AJ3408" i="3"/>
  <c r="AJ3409" i="3"/>
  <c r="AJ3410" i="3"/>
  <c r="AJ3411" i="3"/>
  <c r="AJ3412" i="3"/>
  <c r="AJ3413" i="3"/>
  <c r="AJ3414" i="3"/>
  <c r="AJ3415" i="3"/>
  <c r="AJ3416" i="3"/>
  <c r="AJ3417" i="3"/>
  <c r="AJ3418" i="3"/>
  <c r="AJ3419" i="3"/>
  <c r="AJ3420" i="3"/>
  <c r="AJ3421" i="3"/>
  <c r="AJ3422" i="3"/>
  <c r="AJ3423" i="3"/>
  <c r="AJ3424" i="3"/>
  <c r="AJ3425" i="3"/>
  <c r="AJ3426" i="3"/>
  <c r="AJ3427" i="3"/>
  <c r="AJ3428" i="3"/>
  <c r="AJ3429" i="3"/>
  <c r="AJ3430" i="3"/>
  <c r="AJ3431" i="3"/>
  <c r="AJ3432" i="3"/>
  <c r="AJ3433" i="3"/>
  <c r="AJ3434" i="3"/>
  <c r="AJ3435" i="3"/>
  <c r="AJ3436" i="3"/>
  <c r="AJ3437" i="3"/>
  <c r="AJ3438" i="3"/>
  <c r="AJ3439" i="3"/>
  <c r="AJ3440" i="3"/>
  <c r="AJ3441" i="3"/>
  <c r="AJ3442" i="3"/>
  <c r="AJ3443" i="3"/>
  <c r="AJ3444" i="3"/>
  <c r="AJ3445" i="3"/>
  <c r="AJ3446" i="3"/>
  <c r="AJ3447" i="3"/>
  <c r="AJ3448" i="3"/>
  <c r="AJ3449" i="3"/>
  <c r="AJ3450" i="3"/>
  <c r="AJ3451" i="3"/>
  <c r="AJ3452" i="3"/>
  <c r="AJ3453" i="3"/>
  <c r="AJ3454" i="3"/>
  <c r="AJ3455" i="3"/>
  <c r="AJ3456" i="3"/>
  <c r="AJ3457" i="3"/>
  <c r="AJ3458" i="3"/>
  <c r="AJ3459" i="3"/>
  <c r="AJ3460" i="3"/>
  <c r="AJ3461" i="3"/>
  <c r="AJ3462" i="3"/>
  <c r="AJ3463" i="3"/>
  <c r="AJ3464" i="3"/>
  <c r="AJ3465" i="3"/>
  <c r="AJ3466" i="3"/>
  <c r="AJ3467" i="3"/>
  <c r="AJ3468" i="3"/>
  <c r="AJ3469" i="3"/>
  <c r="AJ3470" i="3"/>
  <c r="AJ3471" i="3"/>
  <c r="AJ3472" i="3"/>
  <c r="AJ3473" i="3"/>
  <c r="AJ3474" i="3"/>
  <c r="AJ3475" i="3"/>
  <c r="AJ3476" i="3"/>
  <c r="AJ3477" i="3"/>
  <c r="AJ3478" i="3"/>
  <c r="AJ3479" i="3"/>
  <c r="AJ3480" i="3"/>
  <c r="AJ3481" i="3"/>
  <c r="AJ3482" i="3"/>
  <c r="AJ3483" i="3"/>
  <c r="AJ3484" i="3"/>
  <c r="AJ3485" i="3"/>
  <c r="AJ3486" i="3"/>
  <c r="AJ3487" i="3"/>
  <c r="AJ3488" i="3"/>
  <c r="AJ3489" i="3"/>
  <c r="AJ3490" i="3"/>
  <c r="AJ3491" i="3"/>
  <c r="AJ3492" i="3"/>
  <c r="AJ3493" i="3"/>
  <c r="AJ3494" i="3"/>
  <c r="AJ3495" i="3"/>
  <c r="AJ3496" i="3"/>
  <c r="AJ3497" i="3"/>
  <c r="AJ3498" i="3"/>
  <c r="AJ3499" i="3"/>
  <c r="AJ3500" i="3"/>
  <c r="AJ3501" i="3"/>
  <c r="AJ3502" i="3"/>
  <c r="AJ3503" i="3"/>
  <c r="AJ3504" i="3"/>
  <c r="AJ3505" i="3"/>
  <c r="AJ3506" i="3"/>
  <c r="AJ3507" i="3"/>
  <c r="AJ3508" i="3"/>
  <c r="AJ3509" i="3"/>
  <c r="AJ3510" i="3"/>
  <c r="AJ3511" i="3"/>
  <c r="AJ3512" i="3"/>
  <c r="AJ3513" i="3"/>
  <c r="AJ3514" i="3"/>
  <c r="AJ3515" i="3"/>
  <c r="AJ3516" i="3"/>
  <c r="AJ3517" i="3"/>
  <c r="AJ3518" i="3"/>
  <c r="AJ3519" i="3"/>
  <c r="AJ3520" i="3"/>
  <c r="AJ3521" i="3"/>
  <c r="AJ3522" i="3"/>
  <c r="AJ3523" i="3"/>
  <c r="AJ3524" i="3"/>
  <c r="AJ3525" i="3"/>
  <c r="AJ3526" i="3"/>
  <c r="AJ3527" i="3"/>
  <c r="AJ3528" i="3"/>
  <c r="AJ3529" i="3"/>
  <c r="AJ3530" i="3"/>
  <c r="AJ3531" i="3"/>
  <c r="AJ3532" i="3"/>
  <c r="AJ3533" i="3"/>
  <c r="AJ3534" i="3"/>
  <c r="AJ3535" i="3"/>
  <c r="AJ3536" i="3"/>
  <c r="AJ3537" i="3"/>
  <c r="AJ3538" i="3"/>
  <c r="AJ3539" i="3"/>
  <c r="AJ3540" i="3"/>
  <c r="AJ3541" i="3"/>
  <c r="AJ3542" i="3"/>
  <c r="AJ3543" i="3"/>
  <c r="AJ3544" i="3"/>
  <c r="AJ3545" i="3"/>
  <c r="AJ3546" i="3"/>
  <c r="AJ3547" i="3"/>
  <c r="AJ3548" i="3"/>
  <c r="AJ3549" i="3"/>
  <c r="AJ3550" i="3"/>
  <c r="AJ3551" i="3"/>
  <c r="AJ3552" i="3"/>
  <c r="AJ3553" i="3"/>
  <c r="AJ3554" i="3"/>
  <c r="AJ3555" i="3"/>
  <c r="AJ3556" i="3"/>
  <c r="AJ3557" i="3"/>
  <c r="AJ3558" i="3"/>
  <c r="AJ3559" i="3"/>
  <c r="AJ3560" i="3"/>
  <c r="AJ3561" i="3"/>
  <c r="AJ3562" i="3"/>
  <c r="AJ3563" i="3"/>
  <c r="AJ3564" i="3"/>
  <c r="AJ3565" i="3"/>
  <c r="AJ3566" i="3"/>
  <c r="AJ3567" i="3"/>
  <c r="AJ3568" i="3"/>
  <c r="AJ3569" i="3"/>
  <c r="AJ3570" i="3"/>
  <c r="AJ3571" i="3"/>
  <c r="AJ3572" i="3"/>
  <c r="AJ3573" i="3"/>
  <c r="AJ3574" i="3"/>
  <c r="AJ3575" i="3"/>
  <c r="AJ3576" i="3"/>
  <c r="AJ3577" i="3"/>
  <c r="AJ3578" i="3"/>
  <c r="AJ3579" i="3"/>
  <c r="AJ3580" i="3"/>
  <c r="AJ3581" i="3"/>
  <c r="AJ3582" i="3"/>
  <c r="AJ3583" i="3"/>
  <c r="AJ3584" i="3"/>
  <c r="AJ3585" i="3"/>
  <c r="AJ3586" i="3"/>
  <c r="AJ3587" i="3"/>
  <c r="AJ3588" i="3"/>
  <c r="AJ3589" i="3"/>
  <c r="AJ3590" i="3"/>
  <c r="AJ3591" i="3"/>
  <c r="AJ3592" i="3"/>
  <c r="AJ3593" i="3"/>
  <c r="AJ3594" i="3"/>
  <c r="AJ3595" i="3"/>
  <c r="AJ3596" i="3"/>
  <c r="AJ3597" i="3"/>
  <c r="AJ3598" i="3"/>
  <c r="AJ3599" i="3"/>
  <c r="AJ3600" i="3"/>
  <c r="AJ3601" i="3"/>
  <c r="AJ3602" i="3"/>
  <c r="AJ3603" i="3"/>
  <c r="AJ3604" i="3"/>
  <c r="AJ3605" i="3"/>
  <c r="AJ3606" i="3"/>
  <c r="AJ3607" i="3"/>
  <c r="AJ3608" i="3"/>
  <c r="AJ3609" i="3"/>
  <c r="AJ3610" i="3"/>
  <c r="AJ3611" i="3"/>
  <c r="AJ3612" i="3"/>
  <c r="AJ3613" i="3"/>
  <c r="AJ3614" i="3"/>
  <c r="AJ3615" i="3"/>
  <c r="AJ3616" i="3"/>
  <c r="AJ3617" i="3"/>
  <c r="AJ3618" i="3"/>
  <c r="AJ3619" i="3"/>
  <c r="AJ3620" i="3"/>
  <c r="AJ3621" i="3"/>
  <c r="AJ3622" i="3"/>
  <c r="AJ3623" i="3"/>
  <c r="AJ3624" i="3"/>
  <c r="AJ3625" i="3"/>
  <c r="AJ3626" i="3"/>
  <c r="AJ3627" i="3"/>
  <c r="AJ3628" i="3"/>
  <c r="AJ3629" i="3"/>
  <c r="AJ3630" i="3"/>
  <c r="AJ3631" i="3"/>
  <c r="AJ3632" i="3"/>
  <c r="AJ3633" i="3"/>
  <c r="AJ3634" i="3"/>
  <c r="AJ3635" i="3"/>
  <c r="AJ3636" i="3"/>
  <c r="AJ3637" i="3"/>
  <c r="AJ3638" i="3"/>
  <c r="AJ3639" i="3"/>
  <c r="AJ3640" i="3"/>
  <c r="AJ3641" i="3"/>
  <c r="AJ3642" i="3"/>
  <c r="AJ3643" i="3"/>
  <c r="AJ3644" i="3"/>
  <c r="AJ3645" i="3"/>
  <c r="AJ3646" i="3"/>
  <c r="AJ3647" i="3"/>
  <c r="AJ3648" i="3"/>
  <c r="AJ3649" i="3"/>
  <c r="AJ3650" i="3"/>
  <c r="AJ3651" i="3"/>
  <c r="AJ3652" i="3"/>
  <c r="AJ3653" i="3"/>
  <c r="AJ3654" i="3"/>
  <c r="AJ3655" i="3"/>
  <c r="AJ3656" i="3"/>
  <c r="AJ3657" i="3"/>
  <c r="AJ3658" i="3"/>
  <c r="AJ3659" i="3"/>
  <c r="AJ3660" i="3"/>
  <c r="AJ3661" i="3"/>
  <c r="AJ3662" i="3"/>
  <c r="AJ3663" i="3"/>
  <c r="AJ3664" i="3"/>
  <c r="AJ3665" i="3"/>
  <c r="AJ3666" i="3"/>
  <c r="AJ3667" i="3"/>
  <c r="AJ3668" i="3"/>
  <c r="AJ3669" i="3"/>
  <c r="AJ3670" i="3"/>
  <c r="AJ3671" i="3"/>
  <c r="AJ3672" i="3"/>
  <c r="AJ3673" i="3"/>
  <c r="AJ3674" i="3"/>
  <c r="AJ3675" i="3"/>
  <c r="AJ3676" i="3"/>
  <c r="AJ3677" i="3"/>
  <c r="AJ3678" i="3"/>
  <c r="AJ3679" i="3"/>
  <c r="AJ3680" i="3"/>
  <c r="AJ3681" i="3"/>
  <c r="AJ3682" i="3"/>
  <c r="AJ3683" i="3"/>
  <c r="AJ3684" i="3"/>
  <c r="AJ3685" i="3"/>
  <c r="AJ3686" i="3"/>
  <c r="AJ3687" i="3"/>
  <c r="AJ3688" i="3"/>
  <c r="AJ3689" i="3"/>
  <c r="AJ3690" i="3"/>
  <c r="AJ3691" i="3"/>
  <c r="AJ3692" i="3"/>
  <c r="AJ3693" i="3"/>
  <c r="AJ3694" i="3"/>
  <c r="AJ3695" i="3"/>
  <c r="AJ3696" i="3"/>
  <c r="AJ3697" i="3"/>
  <c r="AJ3698" i="3"/>
  <c r="AJ3699" i="3"/>
  <c r="AJ3700" i="3"/>
  <c r="AJ3701" i="3"/>
  <c r="AJ3702" i="3"/>
  <c r="AJ3703" i="3"/>
  <c r="AJ3704" i="3"/>
  <c r="AJ3705" i="3"/>
  <c r="AJ3706" i="3"/>
  <c r="AJ3707" i="3"/>
  <c r="AJ3708" i="3"/>
  <c r="AJ3709" i="3"/>
  <c r="AJ3710" i="3"/>
  <c r="AJ3711" i="3"/>
  <c r="AJ3712" i="3"/>
  <c r="AJ3713" i="3"/>
  <c r="AJ3714" i="3"/>
  <c r="AJ3715" i="3"/>
  <c r="AJ3716" i="3"/>
  <c r="AJ3717" i="3"/>
  <c r="AJ3718" i="3"/>
  <c r="AJ3719" i="3"/>
  <c r="AJ3720" i="3"/>
  <c r="AJ3721" i="3"/>
  <c r="AJ3722" i="3"/>
  <c r="AJ3723" i="3"/>
  <c r="AJ3724" i="3"/>
  <c r="AJ3725" i="3"/>
  <c r="AJ3726" i="3"/>
  <c r="AJ3727" i="3"/>
  <c r="AJ3728" i="3"/>
  <c r="AJ3729" i="3"/>
  <c r="AJ3730" i="3"/>
  <c r="AJ3731" i="3"/>
  <c r="AJ3732" i="3"/>
  <c r="AJ3733" i="3"/>
  <c r="AJ3734" i="3"/>
  <c r="AJ3735" i="3"/>
  <c r="AJ3736" i="3"/>
  <c r="AJ3737" i="3"/>
  <c r="AJ3738" i="3"/>
  <c r="AJ3739" i="3"/>
  <c r="AJ3740" i="3"/>
  <c r="AJ3741" i="3"/>
  <c r="AJ3742" i="3"/>
  <c r="AJ3743" i="3"/>
  <c r="AJ3744" i="3"/>
  <c r="AJ3745" i="3"/>
  <c r="AJ3746" i="3"/>
  <c r="AJ3747" i="3"/>
  <c r="AJ3748" i="3"/>
  <c r="AJ3749" i="3"/>
  <c r="AJ3750" i="3"/>
  <c r="AJ3751" i="3"/>
  <c r="AJ3752" i="3"/>
  <c r="AJ3753" i="3"/>
  <c r="AJ3754" i="3"/>
  <c r="AJ3755" i="3"/>
  <c r="AJ3756" i="3"/>
  <c r="AJ3757" i="3"/>
  <c r="AJ3758" i="3"/>
  <c r="AJ3759" i="3"/>
  <c r="AJ3760" i="3"/>
  <c r="AJ3761" i="3"/>
  <c r="AJ3762" i="3"/>
  <c r="AJ3763" i="3"/>
  <c r="AJ3764" i="3"/>
  <c r="AJ3765" i="3"/>
  <c r="AJ3766" i="3"/>
  <c r="AJ3767" i="3"/>
  <c r="AJ3768" i="3"/>
  <c r="AJ3769" i="3"/>
  <c r="AJ3770" i="3"/>
  <c r="AJ3771" i="3"/>
  <c r="AJ3772" i="3"/>
  <c r="AJ3773" i="3"/>
  <c r="AJ3774" i="3"/>
  <c r="AJ3775" i="3"/>
  <c r="AJ3776" i="3"/>
  <c r="AJ3777" i="3"/>
  <c r="AJ3778" i="3"/>
  <c r="AJ3779" i="3"/>
  <c r="AJ3780" i="3"/>
  <c r="AJ3781" i="3"/>
  <c r="AJ3782" i="3"/>
  <c r="AJ3783" i="3"/>
  <c r="AJ3784" i="3"/>
  <c r="AJ3785" i="3"/>
  <c r="AJ3786" i="3"/>
  <c r="AJ3787" i="3"/>
  <c r="AJ3788" i="3"/>
  <c r="AJ3789" i="3"/>
  <c r="AJ3790" i="3"/>
  <c r="AJ3791" i="3"/>
  <c r="AJ3792" i="3"/>
  <c r="AJ3793" i="3"/>
  <c r="AJ3794" i="3"/>
  <c r="AJ3795" i="3"/>
  <c r="AJ3796" i="3"/>
  <c r="AJ3797" i="3"/>
  <c r="AJ3798" i="3"/>
  <c r="AJ3799" i="3"/>
  <c r="AJ3800" i="3"/>
  <c r="AJ3801" i="3"/>
  <c r="AJ3802" i="3"/>
  <c r="AJ3803" i="3"/>
  <c r="AJ3804" i="3"/>
  <c r="AJ3805" i="3"/>
  <c r="AJ3806" i="3"/>
  <c r="AJ3807" i="3"/>
  <c r="AJ3808" i="3"/>
  <c r="AJ3809" i="3"/>
  <c r="AJ3810" i="3"/>
  <c r="AJ3811" i="3"/>
  <c r="AJ3812" i="3"/>
  <c r="AJ3813" i="3"/>
  <c r="AJ3814" i="3"/>
  <c r="AJ3815" i="3"/>
  <c r="AJ3816" i="3"/>
  <c r="AJ3817" i="3"/>
  <c r="AJ3818" i="3"/>
  <c r="AJ3819" i="3"/>
  <c r="AJ3820" i="3"/>
  <c r="AJ3821" i="3"/>
  <c r="AJ3822" i="3"/>
  <c r="AJ3823" i="3"/>
  <c r="AJ3824" i="3"/>
  <c r="AJ3825" i="3"/>
  <c r="AJ3826" i="3"/>
  <c r="AJ3827" i="3"/>
  <c r="AJ3828" i="3"/>
  <c r="AJ3829" i="3"/>
  <c r="AJ3830" i="3"/>
  <c r="AJ3831" i="3"/>
  <c r="AJ3832" i="3"/>
  <c r="AJ3833" i="3"/>
  <c r="AJ3834" i="3"/>
  <c r="AJ3835" i="3"/>
  <c r="AJ3836" i="3"/>
  <c r="AJ3837" i="3"/>
  <c r="AJ3838" i="3"/>
  <c r="AJ3839" i="3"/>
  <c r="AJ3840" i="3"/>
  <c r="AJ3841" i="3"/>
  <c r="AJ3842" i="3"/>
  <c r="AJ3843" i="3"/>
  <c r="AJ3844" i="3"/>
  <c r="AJ3845" i="3"/>
  <c r="AJ3846" i="3"/>
  <c r="AJ3847" i="3"/>
  <c r="AJ3848" i="3"/>
  <c r="AJ3849" i="3"/>
  <c r="AJ3850" i="3"/>
  <c r="AJ3851" i="3"/>
  <c r="AJ3852" i="3"/>
  <c r="AJ3853" i="3"/>
  <c r="AJ3854" i="3"/>
  <c r="AJ3855" i="3"/>
  <c r="AJ3856" i="3"/>
  <c r="AJ3857" i="3"/>
  <c r="AJ3858" i="3"/>
  <c r="AJ3859" i="3"/>
  <c r="AJ3860" i="3"/>
  <c r="AJ3861" i="3"/>
  <c r="AJ3862" i="3"/>
  <c r="AJ3863" i="3"/>
  <c r="AJ3864" i="3"/>
  <c r="AJ3865" i="3"/>
  <c r="AJ3866" i="3"/>
  <c r="AJ3867" i="3"/>
  <c r="AJ3868" i="3"/>
  <c r="AJ3869" i="3"/>
  <c r="AJ3870" i="3"/>
  <c r="AJ3871" i="3"/>
  <c r="AJ3872" i="3"/>
  <c r="AJ3873" i="3"/>
  <c r="AJ3874" i="3"/>
  <c r="AJ3875" i="3"/>
  <c r="AJ3876" i="3"/>
  <c r="AJ3877" i="3"/>
  <c r="AJ3878" i="3"/>
  <c r="AJ3879" i="3"/>
  <c r="AJ3880" i="3"/>
  <c r="AJ3881" i="3"/>
  <c r="AJ3882" i="3"/>
  <c r="AJ3883" i="3"/>
  <c r="AJ3884" i="3"/>
  <c r="AJ3885" i="3"/>
  <c r="AJ3886" i="3"/>
  <c r="AJ3887" i="3"/>
  <c r="AJ3888" i="3"/>
  <c r="AJ3889" i="3"/>
  <c r="AJ3890" i="3"/>
  <c r="AJ3891" i="3"/>
  <c r="AJ3892" i="3"/>
  <c r="AJ3893" i="3"/>
  <c r="AJ3894" i="3"/>
  <c r="AJ3895" i="3"/>
  <c r="AJ3896" i="3"/>
  <c r="AJ3897" i="3"/>
  <c r="AJ3898" i="3"/>
  <c r="AJ3899" i="3"/>
  <c r="AJ3900" i="3"/>
  <c r="AJ3901" i="3"/>
  <c r="AJ3902" i="3"/>
  <c r="AJ3903" i="3"/>
  <c r="AJ3904" i="3"/>
  <c r="AJ3905" i="3"/>
  <c r="AJ3906" i="3"/>
  <c r="AJ3907" i="3"/>
  <c r="AJ3908" i="3"/>
  <c r="AJ3909" i="3"/>
  <c r="AJ3910" i="3"/>
  <c r="AJ3911" i="3"/>
  <c r="AJ3912" i="3"/>
  <c r="AJ3913" i="3"/>
  <c r="AJ3914" i="3"/>
  <c r="AJ3915" i="3"/>
  <c r="AJ3916" i="3"/>
  <c r="AJ3917" i="3"/>
  <c r="AJ3918" i="3"/>
  <c r="AJ3919" i="3"/>
  <c r="AJ3920" i="3"/>
  <c r="AJ3921" i="3"/>
  <c r="AJ3922" i="3"/>
  <c r="AJ3923" i="3"/>
  <c r="AJ3924" i="3"/>
  <c r="AJ3925" i="3"/>
  <c r="AJ3926" i="3"/>
  <c r="AJ3927" i="3"/>
  <c r="AJ3928" i="3"/>
  <c r="AJ3929" i="3"/>
  <c r="AJ3930" i="3"/>
  <c r="AJ3931" i="3"/>
  <c r="AJ3932" i="3"/>
  <c r="AJ3933" i="3"/>
  <c r="AJ3934" i="3"/>
  <c r="AJ3935" i="3"/>
  <c r="AJ3936" i="3"/>
  <c r="AJ3937" i="3"/>
  <c r="AJ3938" i="3"/>
  <c r="AJ3939" i="3"/>
  <c r="AJ3940" i="3"/>
  <c r="AJ3941" i="3"/>
  <c r="AJ3942" i="3"/>
  <c r="AJ3943" i="3"/>
  <c r="AJ3944" i="3"/>
  <c r="AJ3945" i="3"/>
  <c r="AJ3946" i="3"/>
  <c r="AJ3947" i="3"/>
  <c r="AJ3948" i="3"/>
  <c r="AJ3949" i="3"/>
  <c r="AJ3950" i="3"/>
  <c r="AJ3951" i="3"/>
  <c r="AJ3952" i="3"/>
  <c r="AJ3953" i="3"/>
  <c r="AJ3954" i="3"/>
  <c r="AJ3955" i="3"/>
  <c r="AJ3956" i="3"/>
  <c r="AJ3957" i="3"/>
  <c r="AJ3958" i="3"/>
  <c r="AJ3959" i="3"/>
  <c r="AJ3960" i="3"/>
  <c r="AJ3961" i="3"/>
  <c r="AJ3962" i="3"/>
  <c r="AJ3963" i="3"/>
  <c r="AJ3964" i="3"/>
  <c r="AJ3965" i="3"/>
  <c r="AJ3966" i="3"/>
  <c r="AJ3967" i="3"/>
  <c r="AJ3968" i="3"/>
  <c r="AJ3969" i="3"/>
  <c r="AJ3970" i="3"/>
  <c r="AJ3971" i="3"/>
  <c r="AJ3972" i="3"/>
  <c r="AJ3973" i="3"/>
  <c r="AJ3974" i="3"/>
  <c r="AJ3975" i="3"/>
  <c r="AJ3976" i="3"/>
  <c r="AJ3977" i="3"/>
  <c r="AJ3978" i="3"/>
  <c r="AJ3979" i="3"/>
  <c r="AJ3980" i="3"/>
  <c r="AJ3981" i="3"/>
  <c r="AJ3982" i="3"/>
  <c r="AJ3983" i="3"/>
  <c r="AJ3984" i="3"/>
  <c r="AJ3985" i="3"/>
  <c r="AJ3986" i="3"/>
  <c r="AJ3987" i="3"/>
  <c r="AJ3988" i="3"/>
  <c r="AJ3989" i="3"/>
  <c r="AJ3990" i="3"/>
  <c r="AJ3991" i="3"/>
  <c r="AJ3992" i="3"/>
  <c r="AJ3993" i="3"/>
  <c r="AJ3994" i="3"/>
  <c r="AJ3995" i="3"/>
  <c r="AJ3996" i="3"/>
  <c r="AJ3997" i="3"/>
  <c r="AJ3998" i="3"/>
  <c r="AJ3999" i="3"/>
  <c r="AJ4000" i="3"/>
  <c r="AJ4001" i="3"/>
  <c r="AJ4002" i="3"/>
  <c r="AJ4003" i="3"/>
  <c r="AJ4004" i="3"/>
  <c r="AJ4005" i="3"/>
  <c r="AJ4006" i="3"/>
  <c r="AJ4007" i="3"/>
  <c r="AJ4008" i="3"/>
  <c r="AJ4009" i="3"/>
  <c r="AJ4010" i="3"/>
  <c r="AJ4011" i="3"/>
  <c r="AJ4012" i="3"/>
  <c r="AJ4013" i="3"/>
  <c r="AJ4014" i="3"/>
  <c r="AJ4015" i="3"/>
  <c r="AJ4016" i="3"/>
  <c r="AJ4017" i="3"/>
  <c r="AJ4018" i="3"/>
  <c r="AJ4019" i="3"/>
  <c r="AJ4020" i="3"/>
  <c r="AJ4021" i="3"/>
  <c r="AJ4022" i="3"/>
  <c r="AJ4023" i="3"/>
  <c r="AJ4024" i="3"/>
  <c r="AJ4025" i="3"/>
  <c r="AJ4026" i="3"/>
  <c r="AJ4027" i="3"/>
  <c r="AJ4028" i="3"/>
  <c r="AJ4029" i="3"/>
  <c r="AJ4030" i="3"/>
  <c r="AJ4031" i="3"/>
  <c r="AJ4032" i="3"/>
  <c r="AJ4033" i="3"/>
  <c r="AJ4034" i="3"/>
  <c r="AJ4035" i="3"/>
  <c r="AJ4036" i="3"/>
  <c r="AJ4037" i="3"/>
  <c r="AJ4038" i="3"/>
  <c r="AJ4039" i="3"/>
  <c r="AJ4040" i="3"/>
  <c r="AJ4041" i="3"/>
  <c r="AJ4042" i="3"/>
  <c r="AJ4043" i="3"/>
  <c r="AJ4044" i="3"/>
  <c r="AJ4045" i="3"/>
  <c r="AJ4046" i="3"/>
  <c r="AJ4047" i="3"/>
  <c r="AJ4048" i="3"/>
  <c r="AJ4049" i="3"/>
  <c r="AJ4050" i="3"/>
  <c r="AJ4051" i="3"/>
  <c r="AJ4052" i="3"/>
  <c r="AJ4053" i="3"/>
  <c r="AJ4054" i="3"/>
  <c r="AJ4055" i="3"/>
  <c r="AJ4056" i="3"/>
  <c r="AJ4057" i="3"/>
  <c r="AJ4058" i="3"/>
  <c r="AJ4059" i="3"/>
  <c r="AJ4060" i="3"/>
  <c r="AJ4061" i="3"/>
  <c r="AJ4062" i="3"/>
  <c r="AJ4063" i="3"/>
  <c r="AJ4064" i="3"/>
  <c r="AJ4065" i="3"/>
  <c r="AJ4066" i="3"/>
  <c r="AJ4067" i="3"/>
  <c r="AJ4068" i="3"/>
  <c r="AJ4069" i="3"/>
  <c r="AJ4070" i="3"/>
  <c r="AJ4071" i="3"/>
  <c r="AJ4072" i="3"/>
  <c r="AJ4073" i="3"/>
  <c r="AJ4074" i="3"/>
  <c r="AJ4075" i="3"/>
  <c r="AJ4076" i="3"/>
  <c r="AJ4077" i="3"/>
  <c r="AJ4078" i="3"/>
  <c r="AJ4079" i="3"/>
  <c r="AJ4080" i="3"/>
  <c r="AJ4081" i="3"/>
  <c r="AJ4082" i="3"/>
  <c r="AJ4083" i="3"/>
  <c r="AJ4084" i="3"/>
  <c r="AJ4085" i="3"/>
  <c r="AJ4086" i="3"/>
  <c r="AJ4087" i="3"/>
  <c r="AJ4088" i="3"/>
  <c r="AJ4089" i="3"/>
  <c r="AJ4090" i="3"/>
  <c r="AJ4091" i="3"/>
  <c r="AJ4092" i="3"/>
  <c r="AJ4093" i="3"/>
  <c r="AJ4094" i="3"/>
  <c r="AJ4095" i="3"/>
  <c r="AJ4096" i="3"/>
  <c r="AJ4097" i="3"/>
  <c r="AJ4098" i="3"/>
  <c r="AJ4099" i="3"/>
  <c r="AJ4100" i="3"/>
  <c r="AJ4101" i="3"/>
  <c r="AJ4102" i="3"/>
  <c r="AJ4103" i="3"/>
  <c r="AJ4104" i="3"/>
  <c r="AJ4105" i="3"/>
  <c r="AJ4106" i="3"/>
  <c r="AJ4107" i="3"/>
  <c r="AJ4108" i="3"/>
  <c r="AJ4109" i="3"/>
  <c r="AJ4110" i="3"/>
  <c r="AJ4111" i="3"/>
  <c r="AJ4112" i="3"/>
  <c r="AJ4113" i="3"/>
  <c r="AJ4114" i="3"/>
  <c r="AJ4115" i="3"/>
  <c r="AJ4116" i="3"/>
  <c r="AJ4117" i="3"/>
  <c r="AJ4118" i="3"/>
  <c r="AJ4119" i="3"/>
  <c r="AJ4120" i="3"/>
  <c r="AJ4121" i="3"/>
  <c r="AJ4122" i="3"/>
  <c r="AJ4123" i="3"/>
  <c r="AJ4124" i="3"/>
  <c r="AJ4125" i="3"/>
  <c r="AJ4126" i="3"/>
  <c r="AJ4127" i="3"/>
  <c r="AJ4128" i="3"/>
  <c r="AJ4129" i="3"/>
  <c r="AJ4130" i="3"/>
  <c r="AJ4131" i="3"/>
  <c r="AJ4132" i="3"/>
  <c r="AJ4133" i="3"/>
  <c r="AJ4134" i="3"/>
  <c r="AJ4135" i="3"/>
  <c r="AJ4136" i="3"/>
  <c r="AJ4137" i="3"/>
  <c r="AJ4138" i="3"/>
  <c r="AJ4139" i="3"/>
  <c r="AJ4140" i="3"/>
  <c r="AJ4141" i="3"/>
  <c r="AJ4142" i="3"/>
  <c r="AJ4143" i="3"/>
  <c r="AJ4144" i="3"/>
  <c r="AJ4145" i="3"/>
  <c r="AJ4146" i="3"/>
  <c r="AJ4147" i="3"/>
  <c r="AJ4148" i="3"/>
  <c r="AJ4149" i="3"/>
  <c r="AJ4150" i="3"/>
  <c r="AJ4151" i="3"/>
  <c r="AJ4152" i="3"/>
  <c r="AJ4153" i="3"/>
  <c r="AJ4154" i="3"/>
  <c r="AJ4155" i="3"/>
  <c r="AJ4156" i="3"/>
  <c r="AJ4157" i="3"/>
  <c r="AJ4158" i="3"/>
  <c r="AJ4159" i="3"/>
  <c r="AJ4160" i="3"/>
  <c r="AJ4161" i="3"/>
  <c r="AJ4162" i="3"/>
  <c r="AJ4163" i="3"/>
  <c r="AJ4164" i="3"/>
  <c r="AJ4165" i="3"/>
  <c r="AJ4166" i="3"/>
  <c r="AJ4167" i="3"/>
  <c r="AJ4168" i="3"/>
  <c r="AJ4169" i="3"/>
  <c r="AJ4170" i="3"/>
  <c r="AJ4171" i="3"/>
  <c r="AJ4172" i="3"/>
  <c r="AJ4173" i="3"/>
  <c r="AJ4174" i="3"/>
  <c r="AJ4175" i="3"/>
  <c r="AJ4176" i="3"/>
  <c r="AJ4177" i="3"/>
  <c r="AJ4178" i="3"/>
  <c r="AJ4179" i="3"/>
  <c r="AJ4180" i="3"/>
  <c r="AJ4181" i="3"/>
  <c r="AJ4182" i="3"/>
  <c r="AJ4183" i="3"/>
  <c r="AJ4184" i="3"/>
  <c r="AJ4185" i="3"/>
  <c r="AJ4186" i="3"/>
  <c r="AJ4187" i="3"/>
  <c r="AJ4188" i="3"/>
  <c r="AJ4189" i="3"/>
  <c r="AJ4190" i="3"/>
  <c r="AJ4191" i="3"/>
  <c r="AJ4192" i="3"/>
  <c r="AJ4193" i="3"/>
  <c r="AJ4194" i="3"/>
  <c r="AJ4195" i="3"/>
  <c r="AJ4196" i="3"/>
  <c r="AJ4197" i="3"/>
  <c r="AJ4198" i="3"/>
  <c r="AJ4199" i="3"/>
  <c r="AJ4200" i="3"/>
  <c r="AJ4201" i="3"/>
  <c r="AJ4202" i="3"/>
  <c r="AJ4203" i="3"/>
  <c r="AJ4204" i="3"/>
  <c r="AJ4205" i="3"/>
  <c r="AJ4206" i="3"/>
  <c r="AJ4207" i="3"/>
  <c r="AJ4208" i="3"/>
  <c r="AJ4209" i="3"/>
  <c r="AJ4210" i="3"/>
  <c r="AJ4211" i="3"/>
  <c r="AJ4212" i="3"/>
  <c r="AJ4213" i="3"/>
  <c r="AJ4214" i="3"/>
  <c r="AJ4215" i="3"/>
  <c r="AJ4216" i="3"/>
  <c r="AJ4217" i="3"/>
  <c r="AJ4218" i="3"/>
  <c r="AJ4219" i="3"/>
  <c r="AJ4220" i="3"/>
  <c r="AJ4221" i="3"/>
  <c r="AJ4222" i="3"/>
  <c r="AJ4223" i="3"/>
  <c r="AJ4224" i="3"/>
  <c r="AJ4225" i="3"/>
  <c r="AJ4226" i="3"/>
  <c r="AJ4227" i="3"/>
  <c r="AJ4228" i="3"/>
  <c r="AJ4229" i="3"/>
  <c r="AJ4230" i="3"/>
  <c r="AJ4231" i="3"/>
  <c r="AJ4232" i="3"/>
  <c r="AJ4233" i="3"/>
  <c r="AJ4234" i="3"/>
  <c r="AJ4235" i="3"/>
  <c r="AJ4236" i="3"/>
  <c r="AJ4237" i="3"/>
  <c r="AJ4238" i="3"/>
  <c r="AJ4239" i="3"/>
  <c r="AJ4240" i="3"/>
  <c r="AJ4241" i="3"/>
  <c r="AJ4242" i="3"/>
  <c r="AJ4243" i="3"/>
  <c r="AJ4244" i="3"/>
  <c r="AJ4245" i="3"/>
  <c r="AJ4246" i="3"/>
  <c r="AJ4247" i="3"/>
  <c r="AJ4248" i="3"/>
  <c r="AJ4249" i="3"/>
  <c r="AJ4250" i="3"/>
  <c r="AJ4251" i="3"/>
  <c r="AJ4252" i="3"/>
  <c r="AJ4253" i="3"/>
  <c r="AJ4254" i="3"/>
  <c r="AJ4255" i="3"/>
  <c r="AJ4256" i="3"/>
  <c r="AJ4257" i="3"/>
  <c r="AJ4258" i="3"/>
  <c r="AJ4259" i="3"/>
  <c r="AJ4260" i="3"/>
  <c r="AJ4261" i="3"/>
  <c r="AJ4262" i="3"/>
  <c r="AJ4263" i="3"/>
  <c r="AJ4264" i="3"/>
  <c r="AJ4265" i="3"/>
  <c r="AJ4266" i="3"/>
  <c r="AJ4267" i="3"/>
  <c r="AJ4268" i="3"/>
  <c r="AJ4269" i="3"/>
  <c r="AJ4270" i="3"/>
  <c r="AJ4271" i="3"/>
  <c r="AJ4272" i="3"/>
  <c r="AJ4273" i="3"/>
  <c r="AJ4274" i="3"/>
  <c r="AJ4275" i="3"/>
  <c r="AJ4276" i="3"/>
  <c r="AJ4277" i="3"/>
  <c r="AJ4278" i="3"/>
  <c r="AJ4279" i="3"/>
  <c r="AJ4280" i="3"/>
  <c r="AJ4281" i="3"/>
  <c r="AJ4282" i="3"/>
  <c r="AJ4283" i="3"/>
  <c r="AJ4284" i="3"/>
  <c r="AJ4285" i="3"/>
  <c r="AJ4286" i="3"/>
  <c r="AJ4287" i="3"/>
  <c r="AJ4288" i="3"/>
  <c r="AJ4289" i="3"/>
  <c r="AJ4290" i="3"/>
  <c r="AJ4291" i="3"/>
  <c r="AJ4292" i="3"/>
  <c r="AJ4293" i="3"/>
  <c r="AJ4294" i="3"/>
  <c r="AJ4295" i="3"/>
  <c r="AJ4296" i="3"/>
  <c r="AJ4297" i="3"/>
  <c r="AJ4298" i="3"/>
  <c r="AJ4299" i="3"/>
  <c r="AJ4300" i="3"/>
  <c r="AJ4301" i="3"/>
  <c r="AJ4302" i="3"/>
  <c r="AJ4303" i="3"/>
  <c r="AJ4304" i="3"/>
  <c r="AJ4305" i="3"/>
  <c r="AJ4306" i="3"/>
  <c r="AJ4307" i="3"/>
  <c r="AJ4308" i="3"/>
  <c r="AJ4309" i="3"/>
  <c r="AJ4310" i="3"/>
  <c r="AJ4311" i="3"/>
  <c r="AJ4312" i="3"/>
  <c r="AJ4313" i="3"/>
  <c r="AJ4314" i="3"/>
  <c r="AJ4315" i="3"/>
  <c r="AJ4316" i="3"/>
  <c r="AJ4317" i="3"/>
  <c r="AJ4318" i="3"/>
  <c r="AJ4319" i="3"/>
  <c r="AJ4320" i="3"/>
  <c r="AJ4321" i="3"/>
  <c r="AJ4322" i="3"/>
  <c r="AJ4323" i="3"/>
  <c r="AJ4324" i="3"/>
  <c r="AJ4325" i="3"/>
  <c r="AJ4326" i="3"/>
  <c r="AJ4327" i="3"/>
  <c r="AJ4328" i="3"/>
  <c r="AJ4329" i="3"/>
  <c r="AJ4330" i="3"/>
  <c r="AJ4331" i="3"/>
  <c r="AJ4332" i="3"/>
  <c r="AJ4333" i="3"/>
  <c r="AJ4334" i="3"/>
  <c r="AJ4335" i="3"/>
  <c r="AJ4336" i="3"/>
  <c r="AJ4337" i="3"/>
  <c r="AJ4338" i="3"/>
  <c r="AJ4339" i="3"/>
  <c r="AJ4340" i="3"/>
  <c r="AJ4341" i="3"/>
  <c r="AJ4342" i="3"/>
  <c r="AJ4343" i="3"/>
  <c r="AJ4344" i="3"/>
  <c r="AJ4345" i="3"/>
  <c r="AJ4346" i="3"/>
  <c r="AJ4347" i="3"/>
  <c r="AJ4348" i="3"/>
  <c r="AJ4349" i="3"/>
  <c r="AJ4350" i="3"/>
  <c r="AJ4351" i="3"/>
  <c r="AJ4352" i="3"/>
  <c r="AJ4353" i="3"/>
  <c r="AJ4354" i="3"/>
  <c r="AJ4355" i="3"/>
  <c r="AJ4356" i="3"/>
  <c r="AJ4357" i="3"/>
  <c r="AJ4358" i="3"/>
  <c r="AJ4359" i="3"/>
  <c r="AJ4360" i="3"/>
  <c r="AJ4361" i="3"/>
  <c r="AJ4362" i="3"/>
  <c r="AJ4363" i="3"/>
  <c r="AJ4364" i="3"/>
  <c r="AJ4365" i="3"/>
  <c r="AJ4366" i="3"/>
  <c r="AJ4367" i="3"/>
  <c r="AJ4368" i="3"/>
  <c r="AJ4369" i="3"/>
  <c r="AJ4370" i="3"/>
  <c r="AJ4371" i="3"/>
  <c r="AJ4372" i="3"/>
  <c r="AJ4373" i="3"/>
  <c r="AJ4374" i="3"/>
  <c r="AJ4375" i="3"/>
  <c r="AJ4376" i="3"/>
  <c r="AJ4377" i="3"/>
  <c r="AJ4378" i="3"/>
  <c r="AJ4379" i="3"/>
  <c r="AJ4380" i="3"/>
  <c r="AJ4381" i="3"/>
  <c r="AJ4382" i="3"/>
  <c r="AJ4383" i="3"/>
  <c r="AJ4384" i="3"/>
  <c r="AJ4385" i="3"/>
  <c r="AJ4386" i="3"/>
  <c r="AJ4387" i="3"/>
  <c r="AJ4388" i="3"/>
  <c r="AJ4389" i="3"/>
  <c r="AJ4390" i="3"/>
  <c r="AJ4391" i="3"/>
  <c r="AJ4392" i="3"/>
  <c r="AJ4393" i="3"/>
  <c r="AJ4394" i="3"/>
  <c r="AJ4395" i="3"/>
  <c r="AJ4396" i="3"/>
  <c r="AJ4397" i="3"/>
  <c r="AJ4398" i="3"/>
  <c r="AJ4399" i="3"/>
  <c r="AJ4400" i="3"/>
  <c r="AJ4401" i="3"/>
  <c r="AJ4402" i="3"/>
  <c r="AJ4403" i="3"/>
  <c r="AJ4404" i="3"/>
  <c r="AJ4405" i="3"/>
  <c r="AJ4406" i="3"/>
  <c r="AJ4407" i="3"/>
  <c r="AJ4408" i="3"/>
  <c r="AJ4409" i="3"/>
  <c r="AJ4410" i="3"/>
  <c r="AJ4411" i="3"/>
  <c r="AJ4412" i="3"/>
  <c r="AJ4413" i="3"/>
  <c r="AJ4414" i="3"/>
  <c r="AJ4415" i="3"/>
  <c r="AJ4416" i="3"/>
  <c r="AJ4417" i="3"/>
  <c r="AJ4418" i="3"/>
  <c r="AJ4419" i="3"/>
  <c r="AJ4420" i="3"/>
  <c r="AJ4421" i="3"/>
  <c r="AJ4422" i="3"/>
  <c r="AJ4423" i="3"/>
  <c r="AJ4424" i="3"/>
  <c r="AJ4425" i="3"/>
  <c r="AJ4426" i="3"/>
  <c r="AJ4427" i="3"/>
  <c r="AJ4428" i="3"/>
  <c r="AJ4429" i="3"/>
  <c r="AJ4430" i="3"/>
  <c r="AJ4431" i="3"/>
  <c r="AJ4432" i="3"/>
  <c r="AJ4433" i="3"/>
  <c r="AJ4434" i="3"/>
  <c r="AJ4435" i="3"/>
  <c r="AJ4436" i="3"/>
  <c r="AJ4437" i="3"/>
  <c r="AJ4438" i="3"/>
  <c r="AJ4439" i="3"/>
  <c r="AJ4440" i="3"/>
  <c r="AJ4441" i="3"/>
  <c r="AJ4442" i="3"/>
  <c r="AJ4443" i="3"/>
  <c r="AJ4444" i="3"/>
  <c r="AJ4445" i="3"/>
  <c r="AJ4446" i="3"/>
  <c r="AJ4447" i="3"/>
  <c r="AJ4448" i="3"/>
  <c r="AJ4449" i="3"/>
  <c r="AJ4450" i="3"/>
  <c r="AJ4451" i="3"/>
  <c r="AJ4452" i="3"/>
  <c r="AJ4453" i="3"/>
  <c r="AJ4454" i="3"/>
  <c r="AJ4455" i="3"/>
  <c r="AJ4456" i="3"/>
  <c r="AJ4457" i="3"/>
  <c r="AJ4458" i="3"/>
  <c r="AJ4459" i="3"/>
  <c r="AJ4460" i="3"/>
  <c r="AJ4461" i="3"/>
  <c r="AJ4462" i="3"/>
  <c r="AJ4463" i="3"/>
  <c r="AJ4464" i="3"/>
  <c r="AJ4465" i="3"/>
  <c r="AJ4466" i="3"/>
  <c r="AJ4467" i="3"/>
  <c r="AJ4468" i="3"/>
  <c r="AJ4469" i="3"/>
  <c r="AJ4470" i="3"/>
  <c r="AJ4471" i="3"/>
  <c r="AJ4472" i="3"/>
  <c r="AJ4473" i="3"/>
  <c r="AJ4474" i="3"/>
  <c r="AJ4475" i="3"/>
  <c r="AJ4476" i="3"/>
  <c r="AJ4477" i="3"/>
  <c r="AJ4478" i="3"/>
  <c r="AJ4479" i="3"/>
  <c r="AJ4480" i="3"/>
  <c r="AJ4481" i="3"/>
  <c r="AJ4482" i="3"/>
  <c r="AJ4483" i="3"/>
  <c r="AJ4484" i="3"/>
  <c r="AJ4485" i="3"/>
  <c r="AJ4486" i="3"/>
  <c r="AJ4487" i="3"/>
  <c r="AJ4488" i="3"/>
  <c r="AJ4489" i="3"/>
  <c r="AJ4490" i="3"/>
  <c r="AJ4491" i="3"/>
  <c r="AJ4492" i="3"/>
  <c r="AJ4493" i="3"/>
  <c r="AJ4494" i="3"/>
  <c r="AJ4495" i="3"/>
  <c r="AJ4496" i="3"/>
  <c r="AJ4497" i="3"/>
  <c r="AJ4498" i="3"/>
  <c r="AJ4499" i="3"/>
  <c r="AJ4500" i="3"/>
  <c r="AJ4501" i="3"/>
  <c r="AJ4502" i="3"/>
  <c r="AJ4503" i="3"/>
  <c r="AJ4504" i="3"/>
  <c r="AJ4505" i="3"/>
  <c r="AJ4506" i="3"/>
  <c r="AJ4507" i="3"/>
  <c r="AJ4508" i="3"/>
  <c r="AJ4509" i="3"/>
  <c r="AJ4510" i="3"/>
  <c r="AJ4511" i="3"/>
  <c r="AJ4512" i="3"/>
  <c r="AJ4513" i="3"/>
  <c r="AJ4514" i="3"/>
  <c r="AJ4515" i="3"/>
  <c r="AJ4516" i="3"/>
  <c r="AJ4517" i="3"/>
  <c r="AJ4518" i="3"/>
  <c r="AJ4519" i="3"/>
  <c r="AJ4520" i="3"/>
  <c r="AJ4521" i="3"/>
  <c r="AJ4522" i="3"/>
  <c r="AJ4523" i="3"/>
  <c r="AJ4524" i="3"/>
  <c r="AJ4525" i="3"/>
  <c r="AJ4526" i="3"/>
  <c r="AJ4527" i="3"/>
  <c r="AJ4528" i="3"/>
  <c r="AJ4529" i="3"/>
  <c r="AJ4530" i="3"/>
  <c r="AJ4531" i="3"/>
  <c r="AJ4532" i="3"/>
  <c r="AJ4533" i="3"/>
  <c r="AJ4534" i="3"/>
  <c r="AJ4535" i="3"/>
  <c r="AJ4536" i="3"/>
  <c r="AJ4537" i="3"/>
  <c r="AJ4538" i="3"/>
  <c r="AJ4539" i="3"/>
  <c r="AJ4540" i="3"/>
  <c r="AJ4541" i="3"/>
  <c r="AJ4542" i="3"/>
  <c r="AJ4543" i="3"/>
  <c r="AJ4544" i="3"/>
  <c r="AJ4545" i="3"/>
  <c r="AJ4546" i="3"/>
  <c r="AJ4547" i="3"/>
  <c r="AJ4548" i="3"/>
  <c r="AJ4549" i="3"/>
  <c r="AJ4550" i="3"/>
  <c r="AJ4551" i="3"/>
  <c r="AJ4552" i="3"/>
  <c r="AJ4553" i="3"/>
  <c r="AJ4554" i="3"/>
  <c r="AJ4555" i="3"/>
  <c r="AJ4556" i="3"/>
  <c r="AJ4557" i="3"/>
  <c r="AJ4558" i="3"/>
  <c r="AJ4559" i="3"/>
  <c r="AJ4560" i="3"/>
  <c r="AJ4561" i="3"/>
  <c r="AJ4562" i="3"/>
  <c r="AJ4563" i="3"/>
  <c r="AJ4564" i="3"/>
  <c r="AJ4565" i="3"/>
  <c r="AJ4566" i="3"/>
  <c r="AJ4567" i="3"/>
  <c r="AJ4568" i="3"/>
  <c r="AJ4569" i="3"/>
  <c r="AJ4570" i="3"/>
  <c r="AJ4571" i="3"/>
  <c r="AJ4572" i="3"/>
  <c r="AJ4573" i="3"/>
  <c r="AJ4574" i="3"/>
  <c r="AJ4575" i="3"/>
  <c r="AJ4576" i="3"/>
  <c r="AJ4577" i="3"/>
  <c r="AJ4578" i="3"/>
  <c r="AJ4579" i="3"/>
  <c r="AJ4580" i="3"/>
  <c r="AJ4581" i="3"/>
  <c r="AJ4582" i="3"/>
  <c r="AJ4583" i="3"/>
  <c r="AJ4584" i="3"/>
  <c r="AJ4585" i="3"/>
  <c r="AJ4586" i="3"/>
  <c r="AJ4587" i="3"/>
  <c r="AJ4588" i="3"/>
  <c r="AJ4589" i="3"/>
  <c r="AJ4590" i="3"/>
  <c r="AJ4591" i="3"/>
  <c r="AJ4592" i="3"/>
  <c r="AJ4593" i="3"/>
  <c r="AJ4594" i="3"/>
  <c r="AJ4595" i="3"/>
  <c r="AJ4596" i="3"/>
  <c r="AJ4597" i="3"/>
  <c r="AJ4598" i="3"/>
  <c r="AJ4599" i="3"/>
  <c r="AJ4600" i="3"/>
  <c r="AJ4601" i="3"/>
  <c r="AJ4602" i="3"/>
  <c r="AJ4603" i="3"/>
  <c r="AJ4604" i="3"/>
  <c r="AJ4605" i="3"/>
  <c r="AJ4606" i="3"/>
  <c r="AJ4607" i="3"/>
  <c r="AJ4608" i="3"/>
  <c r="AJ4609" i="3"/>
  <c r="AJ4610" i="3"/>
  <c r="AJ4611" i="3"/>
  <c r="AJ4612" i="3"/>
  <c r="AJ4613" i="3"/>
  <c r="AJ4614" i="3"/>
  <c r="AJ4615" i="3"/>
  <c r="AJ4616" i="3"/>
  <c r="AJ4617" i="3"/>
  <c r="AJ4618" i="3"/>
  <c r="AJ4619" i="3"/>
  <c r="AJ4620" i="3"/>
  <c r="AJ4621" i="3"/>
  <c r="AJ4622" i="3"/>
  <c r="AJ4623" i="3"/>
  <c r="AJ4624" i="3"/>
  <c r="AJ4625" i="3"/>
  <c r="AJ4626" i="3"/>
  <c r="AJ4627" i="3"/>
  <c r="AJ4628" i="3"/>
  <c r="AJ4629" i="3"/>
  <c r="AJ4630" i="3"/>
  <c r="AJ4631" i="3"/>
  <c r="AJ4632" i="3"/>
  <c r="AJ4633" i="3"/>
  <c r="AJ4634" i="3"/>
  <c r="AJ4635" i="3"/>
  <c r="AJ4636" i="3"/>
  <c r="AJ4637" i="3"/>
  <c r="AJ4638" i="3"/>
  <c r="AJ4639" i="3"/>
  <c r="AJ4640" i="3"/>
  <c r="AJ4641" i="3"/>
  <c r="AJ4642" i="3"/>
  <c r="AJ4643" i="3"/>
  <c r="AJ4644" i="3"/>
  <c r="AJ4645" i="3"/>
  <c r="AJ4646" i="3"/>
  <c r="AJ4647" i="3"/>
  <c r="AJ4648" i="3"/>
  <c r="AJ4649" i="3"/>
  <c r="AJ4650" i="3"/>
  <c r="AJ4651" i="3"/>
  <c r="AJ4652" i="3"/>
  <c r="AJ4653" i="3"/>
  <c r="AJ4654" i="3"/>
  <c r="AJ4655" i="3"/>
  <c r="AJ4656" i="3"/>
  <c r="AJ4657" i="3"/>
  <c r="AJ4658" i="3"/>
  <c r="AJ4659" i="3"/>
  <c r="AJ4660" i="3"/>
  <c r="AJ4661" i="3"/>
  <c r="AJ4662" i="3"/>
  <c r="AJ4663" i="3"/>
  <c r="AJ4664" i="3"/>
  <c r="AJ4665" i="3"/>
  <c r="AJ4666" i="3"/>
  <c r="AJ4667" i="3"/>
  <c r="AJ4668" i="3"/>
  <c r="AJ4669" i="3"/>
  <c r="AJ4670" i="3"/>
  <c r="AJ4671" i="3"/>
  <c r="AJ4672" i="3"/>
  <c r="AJ4673" i="3"/>
  <c r="AJ4674" i="3"/>
  <c r="AJ4675" i="3"/>
  <c r="AJ4676" i="3"/>
  <c r="AJ4677" i="3"/>
  <c r="AJ4678" i="3"/>
  <c r="AJ4679" i="3"/>
  <c r="AJ4680" i="3"/>
  <c r="AJ4681" i="3"/>
  <c r="AJ4682" i="3"/>
  <c r="AJ4683" i="3"/>
  <c r="AJ4684" i="3"/>
  <c r="AJ4685" i="3"/>
  <c r="AJ4686" i="3"/>
  <c r="AJ4687" i="3"/>
  <c r="AJ4688" i="3"/>
  <c r="AJ4689" i="3"/>
  <c r="AJ4690" i="3"/>
  <c r="AJ4691" i="3"/>
  <c r="AJ4692" i="3"/>
  <c r="AJ4693" i="3"/>
  <c r="AJ4694" i="3"/>
  <c r="AJ4695" i="3"/>
  <c r="AJ4696" i="3"/>
  <c r="AJ4697" i="3"/>
  <c r="AJ4698" i="3"/>
  <c r="AJ4699" i="3"/>
  <c r="AJ4700" i="3"/>
  <c r="AJ4701" i="3"/>
  <c r="AJ4702" i="3"/>
  <c r="AJ4703" i="3"/>
  <c r="AJ4704" i="3"/>
  <c r="AJ4705" i="3"/>
  <c r="AJ4706" i="3"/>
  <c r="AJ4707" i="3"/>
  <c r="AJ4708" i="3"/>
  <c r="AJ4709" i="3"/>
  <c r="AJ4710" i="3"/>
  <c r="AJ4711" i="3"/>
  <c r="AJ4712" i="3"/>
  <c r="AJ4713" i="3"/>
  <c r="AJ4714" i="3"/>
  <c r="AJ4715" i="3"/>
  <c r="AJ4716" i="3"/>
  <c r="AJ4717" i="3"/>
  <c r="AJ4718" i="3"/>
  <c r="AJ4719" i="3"/>
  <c r="AJ4720" i="3"/>
  <c r="AJ4721" i="3"/>
  <c r="AJ4722" i="3"/>
  <c r="AJ4723" i="3"/>
  <c r="AJ4724" i="3"/>
  <c r="AJ4725" i="3"/>
  <c r="AJ4726" i="3"/>
  <c r="AJ4727" i="3"/>
  <c r="AJ4728" i="3"/>
  <c r="AJ4729" i="3"/>
  <c r="AJ4730" i="3"/>
  <c r="AJ4731" i="3"/>
  <c r="AJ4732" i="3"/>
  <c r="AJ4733" i="3"/>
  <c r="AJ4734" i="3"/>
  <c r="AJ4735" i="3"/>
  <c r="AJ4736" i="3"/>
  <c r="AJ4737" i="3"/>
  <c r="AJ4738" i="3"/>
  <c r="AJ4739" i="3"/>
  <c r="AJ4740" i="3"/>
  <c r="AJ4741" i="3"/>
  <c r="AJ4742" i="3"/>
  <c r="AJ4743" i="3"/>
  <c r="AJ4744" i="3"/>
  <c r="AJ4745" i="3"/>
  <c r="AJ4746" i="3"/>
  <c r="AJ4747" i="3"/>
  <c r="AJ4748" i="3"/>
  <c r="AJ4749" i="3"/>
  <c r="AJ4750" i="3"/>
  <c r="AJ4751" i="3"/>
  <c r="AJ4752" i="3"/>
  <c r="AJ4753" i="3"/>
  <c r="AJ4754" i="3"/>
  <c r="AJ4755" i="3"/>
  <c r="AJ4756" i="3"/>
  <c r="AJ4757" i="3"/>
  <c r="AJ4758" i="3"/>
  <c r="AJ4759" i="3"/>
  <c r="AJ4760" i="3"/>
  <c r="AJ4761" i="3"/>
  <c r="AJ4762" i="3"/>
  <c r="AJ4763" i="3"/>
  <c r="AJ4764" i="3"/>
  <c r="AJ4765" i="3"/>
  <c r="AJ4766" i="3"/>
  <c r="AJ4767" i="3"/>
  <c r="AJ4768" i="3"/>
  <c r="AJ4769" i="3"/>
  <c r="AJ4770" i="3"/>
  <c r="AJ4771" i="3"/>
  <c r="AJ4772" i="3"/>
  <c r="AJ4773" i="3"/>
  <c r="AJ4774" i="3"/>
  <c r="AJ4775" i="3"/>
  <c r="AJ4776" i="3"/>
  <c r="AJ4777" i="3"/>
  <c r="AJ4778" i="3"/>
  <c r="AJ4779" i="3"/>
  <c r="AJ4780" i="3"/>
  <c r="AJ4781" i="3"/>
  <c r="AJ4782" i="3"/>
  <c r="AJ4783" i="3"/>
  <c r="AJ4784" i="3"/>
  <c r="AJ4785" i="3"/>
  <c r="AJ4786" i="3"/>
  <c r="AJ4787" i="3"/>
  <c r="AJ4788" i="3"/>
  <c r="AJ4789" i="3"/>
  <c r="AJ4790" i="3"/>
  <c r="AJ4791" i="3"/>
  <c r="AJ4792" i="3"/>
  <c r="AJ4793" i="3"/>
  <c r="AJ4794" i="3"/>
  <c r="AJ4795" i="3"/>
  <c r="AJ4796" i="3"/>
  <c r="AJ4797" i="3"/>
  <c r="AJ4798" i="3"/>
  <c r="AJ4799" i="3"/>
  <c r="AJ4800" i="3"/>
  <c r="AJ4801" i="3"/>
  <c r="AJ4802" i="3"/>
  <c r="AJ4803" i="3"/>
  <c r="AJ4804" i="3"/>
  <c r="AJ4805" i="3"/>
  <c r="AJ4806" i="3"/>
  <c r="AJ4807" i="3"/>
  <c r="AJ4808" i="3"/>
  <c r="AJ4809" i="3"/>
  <c r="AJ4810" i="3"/>
  <c r="AJ4811" i="3"/>
  <c r="AJ4812" i="3"/>
  <c r="AJ4813" i="3"/>
  <c r="AJ4814" i="3"/>
  <c r="AJ4815" i="3"/>
  <c r="AJ4816" i="3"/>
  <c r="AJ4817" i="3"/>
  <c r="AJ4818" i="3"/>
  <c r="AJ4819" i="3"/>
  <c r="AJ4820" i="3"/>
  <c r="AJ4821" i="3"/>
  <c r="AJ4822" i="3"/>
  <c r="AJ4823" i="3"/>
  <c r="AJ4824" i="3"/>
  <c r="AJ4825" i="3"/>
  <c r="AJ4826" i="3"/>
  <c r="AJ4827" i="3"/>
  <c r="AJ4828" i="3"/>
  <c r="AJ4829" i="3"/>
  <c r="AJ4830" i="3"/>
  <c r="AJ4831" i="3"/>
  <c r="AJ4832" i="3"/>
  <c r="AJ4833" i="3"/>
  <c r="AJ4834" i="3"/>
  <c r="AJ4835" i="3"/>
  <c r="AJ4836" i="3"/>
  <c r="AJ4837" i="3"/>
  <c r="AJ4838" i="3"/>
  <c r="AJ4839" i="3"/>
  <c r="AJ4840" i="3"/>
  <c r="AJ4841" i="3"/>
  <c r="AJ4842" i="3"/>
  <c r="AJ4843" i="3"/>
  <c r="AJ4844" i="3"/>
  <c r="AJ4845" i="3"/>
  <c r="AJ4846" i="3"/>
  <c r="AJ4847" i="3"/>
  <c r="AJ4848" i="3"/>
  <c r="AJ4849" i="3"/>
  <c r="AJ4850" i="3"/>
  <c r="AJ4851" i="3"/>
  <c r="AJ4852" i="3"/>
  <c r="AJ4853" i="3"/>
  <c r="AJ4854" i="3"/>
  <c r="AJ4855" i="3"/>
  <c r="AJ4856" i="3"/>
  <c r="AJ4857" i="3"/>
  <c r="AJ4858" i="3"/>
  <c r="AJ4859" i="3"/>
  <c r="AJ4860" i="3"/>
  <c r="AJ4861" i="3"/>
  <c r="AJ4862" i="3"/>
  <c r="AJ4863" i="3"/>
  <c r="AJ4864" i="3"/>
  <c r="AJ4865" i="3"/>
  <c r="AJ4866" i="3"/>
  <c r="AJ4867" i="3"/>
  <c r="AJ4868" i="3"/>
  <c r="AJ4869" i="3"/>
  <c r="AJ4870" i="3"/>
  <c r="AJ4871" i="3"/>
  <c r="AJ4872" i="3"/>
  <c r="AJ4873" i="3"/>
  <c r="AJ4874" i="3"/>
  <c r="AJ4875" i="3"/>
  <c r="AJ4876" i="3"/>
  <c r="AJ4877" i="3"/>
  <c r="AJ4878" i="3"/>
  <c r="AJ4879" i="3"/>
  <c r="AJ4880" i="3"/>
  <c r="AJ4881" i="3"/>
  <c r="AJ4882" i="3"/>
  <c r="AJ4883" i="3"/>
  <c r="AJ4884" i="3"/>
  <c r="AJ4885" i="3"/>
  <c r="AJ4886" i="3"/>
  <c r="AJ4887" i="3"/>
  <c r="AJ4888" i="3"/>
  <c r="AJ4889" i="3"/>
  <c r="AJ4890" i="3"/>
  <c r="AJ4891" i="3"/>
  <c r="AJ4892" i="3"/>
  <c r="AJ4893" i="3"/>
  <c r="AJ4894" i="3"/>
  <c r="AJ4895" i="3"/>
  <c r="AJ4896" i="3"/>
  <c r="AJ4897" i="3"/>
  <c r="AJ4898" i="3"/>
  <c r="AJ4899" i="3"/>
  <c r="AJ4900" i="3"/>
  <c r="AJ4901" i="3"/>
  <c r="AJ4902" i="3"/>
  <c r="AJ4903" i="3"/>
  <c r="AJ4904" i="3"/>
  <c r="AJ4905" i="3"/>
  <c r="AJ4906" i="3"/>
  <c r="AJ4907" i="3"/>
  <c r="AJ4908" i="3"/>
  <c r="AJ4909" i="3"/>
  <c r="AJ4910" i="3"/>
  <c r="AJ4911" i="3"/>
  <c r="AJ4912" i="3"/>
  <c r="AJ4913" i="3"/>
  <c r="AJ4914" i="3"/>
  <c r="AJ4915" i="3"/>
  <c r="AJ4916" i="3"/>
  <c r="AJ4917" i="3"/>
  <c r="AJ4918" i="3"/>
  <c r="AJ4919" i="3"/>
  <c r="AJ4920" i="3"/>
  <c r="AJ4921" i="3"/>
  <c r="AJ4922" i="3"/>
  <c r="AJ4923" i="3"/>
  <c r="AJ4924" i="3"/>
  <c r="AJ4925" i="3"/>
  <c r="AJ4926" i="3"/>
  <c r="AJ4927" i="3"/>
  <c r="AJ4928" i="3"/>
  <c r="AJ4929" i="3"/>
  <c r="AJ4930" i="3"/>
  <c r="AJ4931" i="3"/>
  <c r="AJ4932" i="3"/>
  <c r="AJ4933" i="3"/>
  <c r="AJ4934" i="3"/>
  <c r="AJ4935" i="3"/>
  <c r="AJ4936" i="3"/>
  <c r="AJ4937" i="3"/>
  <c r="AJ4938" i="3"/>
  <c r="AJ4939" i="3"/>
  <c r="AJ4940" i="3"/>
  <c r="AJ4941" i="3"/>
  <c r="AJ4942" i="3"/>
  <c r="AJ4943" i="3"/>
  <c r="AJ4944" i="3"/>
  <c r="AJ4945" i="3"/>
  <c r="AJ4946" i="3"/>
  <c r="AJ4947" i="3"/>
  <c r="AJ4948" i="3"/>
  <c r="AJ4949" i="3"/>
  <c r="AJ4950" i="3"/>
  <c r="AJ4951" i="3"/>
  <c r="AJ4952" i="3"/>
  <c r="AJ4953" i="3"/>
  <c r="AJ4954" i="3"/>
  <c r="AJ4955" i="3"/>
  <c r="AJ4956" i="3"/>
  <c r="AJ4957" i="3"/>
  <c r="AJ4958" i="3"/>
  <c r="AJ4959" i="3"/>
  <c r="AJ4960" i="3"/>
  <c r="AJ4961" i="3"/>
  <c r="AJ4962" i="3"/>
  <c r="AJ4963" i="3"/>
  <c r="AJ4964" i="3"/>
  <c r="AJ4965" i="3"/>
  <c r="AJ4966" i="3"/>
  <c r="AJ4967" i="3"/>
  <c r="AJ4968" i="3"/>
  <c r="AJ4969" i="3"/>
  <c r="AJ4970" i="3"/>
  <c r="AJ4971" i="3"/>
  <c r="AJ4972" i="3"/>
  <c r="AJ4973" i="3"/>
  <c r="AJ4974" i="3"/>
  <c r="AJ4975" i="3"/>
  <c r="AJ4976" i="3"/>
  <c r="AJ4977" i="3"/>
  <c r="AJ4978" i="3"/>
  <c r="AJ4979" i="3"/>
  <c r="AJ4980" i="3"/>
  <c r="AJ4981" i="3"/>
  <c r="AJ4982" i="3"/>
  <c r="AJ4983" i="3"/>
  <c r="AJ4984" i="3"/>
  <c r="AJ4985" i="3"/>
  <c r="AJ4986" i="3"/>
  <c r="AJ4987" i="3"/>
  <c r="AJ4988" i="3"/>
  <c r="AJ4989" i="3"/>
  <c r="AJ4990" i="3"/>
  <c r="AJ4991" i="3"/>
  <c r="AJ4992" i="3"/>
  <c r="AJ4993" i="3"/>
  <c r="AJ4994" i="3"/>
  <c r="AJ4995" i="3"/>
  <c r="AJ4996" i="3"/>
  <c r="AJ4997" i="3"/>
  <c r="AJ4998" i="3"/>
  <c r="AJ4999" i="3"/>
  <c r="AJ5000" i="3"/>
  <c r="AJ5001" i="3"/>
  <c r="AJ5002" i="3"/>
  <c r="AJ5003" i="3"/>
  <c r="AJ5004" i="3"/>
  <c r="AJ5005" i="3"/>
  <c r="AJ5006" i="3"/>
  <c r="AJ5007" i="3"/>
  <c r="AJ5008" i="3"/>
  <c r="AJ5009" i="3"/>
  <c r="AJ5010" i="3"/>
  <c r="AJ5011" i="3"/>
  <c r="AJ5012" i="3"/>
  <c r="AJ5013" i="3"/>
  <c r="AJ5014" i="3"/>
  <c r="AJ5015" i="3"/>
  <c r="AJ5016" i="3"/>
  <c r="AJ5017" i="3"/>
  <c r="AJ5018" i="3"/>
  <c r="AJ5019" i="3"/>
  <c r="AJ5020" i="3"/>
  <c r="AJ5021" i="3"/>
  <c r="AJ5022" i="3"/>
  <c r="AJ5023" i="3"/>
  <c r="AJ5024" i="3"/>
  <c r="AJ5025" i="3"/>
  <c r="AJ5026" i="3"/>
  <c r="AJ5027" i="3"/>
  <c r="AJ5028" i="3"/>
  <c r="AJ5029" i="3"/>
  <c r="AJ5030" i="3"/>
  <c r="AJ5031" i="3"/>
  <c r="AJ5032" i="3"/>
  <c r="AJ5033" i="3"/>
  <c r="AJ5034" i="3"/>
  <c r="AJ5035" i="3"/>
  <c r="AJ5036" i="3"/>
  <c r="AJ5037" i="3"/>
  <c r="AJ5038" i="3"/>
  <c r="AJ5039" i="3"/>
  <c r="AJ5040" i="3"/>
  <c r="AJ5041" i="3"/>
  <c r="AJ5042" i="3"/>
  <c r="AJ5043" i="3"/>
  <c r="AJ5044" i="3"/>
  <c r="AJ5045" i="3"/>
  <c r="AJ5046" i="3"/>
  <c r="AJ5047" i="3"/>
  <c r="AJ5048" i="3"/>
  <c r="AJ5049" i="3"/>
  <c r="AJ5050" i="3"/>
  <c r="AJ5051" i="3"/>
  <c r="AJ5052" i="3"/>
  <c r="AJ5053" i="3"/>
  <c r="AJ5054" i="3"/>
  <c r="AJ5055" i="3"/>
  <c r="AJ5056" i="3"/>
  <c r="AJ5057" i="3"/>
  <c r="AJ5058" i="3"/>
  <c r="AJ5059" i="3"/>
  <c r="AJ5060" i="3"/>
  <c r="AJ5061" i="3"/>
  <c r="AJ5062" i="3"/>
  <c r="AJ5063" i="3"/>
  <c r="AJ5064" i="3"/>
  <c r="AJ5065" i="3"/>
  <c r="AJ5066" i="3"/>
  <c r="AJ5067" i="3"/>
  <c r="AJ5068" i="3"/>
  <c r="AJ5069" i="3"/>
  <c r="AJ5070" i="3"/>
  <c r="AJ5071" i="3"/>
  <c r="AJ5072" i="3"/>
  <c r="AJ5073" i="3"/>
  <c r="AJ5074" i="3"/>
  <c r="AJ5075" i="3"/>
  <c r="AJ5076" i="3"/>
  <c r="AJ5077" i="3"/>
  <c r="AJ5078" i="3"/>
  <c r="AJ5079" i="3"/>
  <c r="AJ5080" i="3"/>
  <c r="AJ5081" i="3"/>
  <c r="AJ5082" i="3"/>
  <c r="AJ5083" i="3"/>
  <c r="AJ5084" i="3"/>
  <c r="AJ5085" i="3"/>
  <c r="AJ5086" i="3"/>
  <c r="AJ5087" i="3"/>
  <c r="AK3025" i="3"/>
  <c r="AK3026" i="3"/>
  <c r="AK3027" i="3"/>
  <c r="AK3028" i="3"/>
  <c r="AK3029" i="3"/>
  <c r="AK3030" i="3"/>
  <c r="AK3031" i="3"/>
  <c r="AK3032" i="3"/>
  <c r="AK3033" i="3"/>
  <c r="AK3034" i="3"/>
  <c r="AK3035" i="3"/>
  <c r="AK3036" i="3"/>
  <c r="AK3037" i="3"/>
  <c r="AK3038" i="3"/>
  <c r="AK3039" i="3"/>
  <c r="AK3040" i="3"/>
  <c r="AK3041" i="3"/>
  <c r="AK3042" i="3"/>
  <c r="AK3043" i="3"/>
  <c r="AK3044" i="3"/>
  <c r="AK3045" i="3"/>
  <c r="AK3046" i="3"/>
  <c r="AK3047" i="3"/>
  <c r="AK3048" i="3"/>
  <c r="AK3049" i="3"/>
  <c r="AK3050" i="3"/>
  <c r="AK3051" i="3"/>
  <c r="AK3052" i="3"/>
  <c r="AK3053" i="3"/>
  <c r="AK3054" i="3"/>
  <c r="AK3055" i="3"/>
  <c r="AK3056" i="3"/>
  <c r="AK3057" i="3"/>
  <c r="AK3058" i="3"/>
  <c r="AK3059" i="3"/>
  <c r="AK3060" i="3"/>
  <c r="AK3061" i="3"/>
  <c r="AK3062" i="3"/>
  <c r="AK3063" i="3"/>
  <c r="AK3064" i="3"/>
  <c r="AK3065" i="3"/>
  <c r="AK3066" i="3"/>
  <c r="AK3067" i="3"/>
  <c r="AK3068" i="3"/>
  <c r="AK3069" i="3"/>
  <c r="AK3070" i="3"/>
  <c r="AK3071" i="3"/>
  <c r="AK3072" i="3"/>
  <c r="AK3073" i="3"/>
  <c r="AK3074" i="3"/>
  <c r="AK3075" i="3"/>
  <c r="AK3076" i="3"/>
  <c r="AK3077" i="3"/>
  <c r="AK3078" i="3"/>
  <c r="AK3079" i="3"/>
  <c r="AK3080" i="3"/>
  <c r="AK3081" i="3"/>
  <c r="AK3082" i="3"/>
  <c r="AK3083" i="3"/>
  <c r="AK3084" i="3"/>
  <c r="AK3085" i="3"/>
  <c r="AK3086" i="3"/>
  <c r="AK3087" i="3"/>
  <c r="AK3088" i="3"/>
  <c r="AK3089" i="3"/>
  <c r="AK3090" i="3"/>
  <c r="AK3091" i="3"/>
  <c r="AK3092" i="3"/>
  <c r="AK3093" i="3"/>
  <c r="AK3094" i="3"/>
  <c r="AK3095" i="3"/>
  <c r="AK3096" i="3"/>
  <c r="AK3097" i="3"/>
  <c r="AK3098" i="3"/>
  <c r="AK3099" i="3"/>
  <c r="AK3100" i="3"/>
  <c r="AK3101" i="3"/>
  <c r="AK3102" i="3"/>
  <c r="AK3103" i="3"/>
  <c r="AK3104" i="3"/>
  <c r="AK3105" i="3"/>
  <c r="AK3106" i="3"/>
  <c r="AK3107" i="3"/>
  <c r="AK3108" i="3"/>
  <c r="AK3109" i="3"/>
  <c r="AK3110" i="3"/>
  <c r="AK3111" i="3"/>
  <c r="AK3112" i="3"/>
  <c r="AK3113" i="3"/>
  <c r="AK3114" i="3"/>
  <c r="AK3115" i="3"/>
  <c r="AK3116" i="3"/>
  <c r="AK3117" i="3"/>
  <c r="AK3118" i="3"/>
  <c r="AK3119" i="3"/>
  <c r="AK3120" i="3"/>
  <c r="AK3121" i="3"/>
  <c r="AK3122" i="3"/>
  <c r="AK3123" i="3"/>
  <c r="AK3124" i="3"/>
  <c r="AK3125" i="3"/>
  <c r="AK3126" i="3"/>
  <c r="AK3127" i="3"/>
  <c r="AK3128" i="3"/>
  <c r="AK3129" i="3"/>
  <c r="AK3130" i="3"/>
  <c r="AK3131" i="3"/>
  <c r="AK3132" i="3"/>
  <c r="AK3133" i="3"/>
  <c r="AK3134" i="3"/>
  <c r="AK3135" i="3"/>
  <c r="AK3136" i="3"/>
  <c r="AK3137" i="3"/>
  <c r="AK3138" i="3"/>
  <c r="AK3139" i="3"/>
  <c r="AK3140" i="3"/>
  <c r="AK3141" i="3"/>
  <c r="AK3142" i="3"/>
  <c r="AK3143" i="3"/>
  <c r="AK3144" i="3"/>
  <c r="AK3145" i="3"/>
  <c r="AK3146" i="3"/>
  <c r="AK3147" i="3"/>
  <c r="AK3148" i="3"/>
  <c r="AK3149" i="3"/>
  <c r="AK3150" i="3"/>
  <c r="AK3151" i="3"/>
  <c r="AK3152" i="3"/>
  <c r="AK3153" i="3"/>
  <c r="AK3154" i="3"/>
  <c r="AK3155" i="3"/>
  <c r="AK3156" i="3"/>
  <c r="AK3157" i="3"/>
  <c r="AK3158" i="3"/>
  <c r="AK3159" i="3"/>
  <c r="AK3160" i="3"/>
  <c r="AK3161" i="3"/>
  <c r="AK3162" i="3"/>
  <c r="AK3163" i="3"/>
  <c r="AK3164" i="3"/>
  <c r="AK3165" i="3"/>
  <c r="AK3166" i="3"/>
  <c r="AK3167" i="3"/>
  <c r="AK3168" i="3"/>
  <c r="AK3169" i="3"/>
  <c r="AK3170" i="3"/>
  <c r="AK3171" i="3"/>
  <c r="AK3172" i="3"/>
  <c r="AK3173" i="3"/>
  <c r="AK3174" i="3"/>
  <c r="AK3175" i="3"/>
  <c r="AK3176" i="3"/>
  <c r="AK3177" i="3"/>
  <c r="AK3178" i="3"/>
  <c r="AK3179" i="3"/>
  <c r="AK3180" i="3"/>
  <c r="AK3181" i="3"/>
  <c r="AK3182" i="3"/>
  <c r="AK3183" i="3"/>
  <c r="AK3184" i="3"/>
  <c r="AK3185" i="3"/>
  <c r="AK3186" i="3"/>
  <c r="AK3187" i="3"/>
  <c r="AK3188" i="3"/>
  <c r="AK3189" i="3"/>
  <c r="AK3190" i="3"/>
  <c r="AK3191" i="3"/>
  <c r="AK3192" i="3"/>
  <c r="AK3193" i="3"/>
  <c r="AK3194" i="3"/>
  <c r="AK3195" i="3"/>
  <c r="AK3196" i="3"/>
  <c r="AK3197" i="3"/>
  <c r="AK3198" i="3"/>
  <c r="AK3199" i="3"/>
  <c r="AK3200" i="3"/>
  <c r="AK3201" i="3"/>
  <c r="AK3202" i="3"/>
  <c r="AK3203" i="3"/>
  <c r="AK3204" i="3"/>
  <c r="AK3205" i="3"/>
  <c r="AK3206" i="3"/>
  <c r="AK3207" i="3"/>
  <c r="AK3208" i="3"/>
  <c r="AK3209" i="3"/>
  <c r="AK3210" i="3"/>
  <c r="AK3211" i="3"/>
  <c r="AK3212" i="3"/>
  <c r="AK3213" i="3"/>
  <c r="AK3214" i="3"/>
  <c r="AK3215" i="3"/>
  <c r="AK3216" i="3"/>
  <c r="AK3217" i="3"/>
  <c r="AK3218" i="3"/>
  <c r="AK3219" i="3"/>
  <c r="AK3220" i="3"/>
  <c r="AK3221" i="3"/>
  <c r="AK3222" i="3"/>
  <c r="AK3223" i="3"/>
  <c r="AK3224" i="3"/>
  <c r="AK3225" i="3"/>
  <c r="AK3226" i="3"/>
  <c r="AK3227" i="3"/>
  <c r="AK3228" i="3"/>
  <c r="AK3229" i="3"/>
  <c r="AK3230" i="3"/>
  <c r="AK3231" i="3"/>
  <c r="AK3232" i="3"/>
  <c r="AK3233" i="3"/>
  <c r="AK3234" i="3"/>
  <c r="AK3235" i="3"/>
  <c r="AK3236" i="3"/>
  <c r="AK3237" i="3"/>
  <c r="AK3238" i="3"/>
  <c r="AK3239" i="3"/>
  <c r="AK3240" i="3"/>
  <c r="AK3241" i="3"/>
  <c r="AK3242" i="3"/>
  <c r="AK3243" i="3"/>
  <c r="AK3244" i="3"/>
  <c r="AK3245" i="3"/>
  <c r="AK3246" i="3"/>
  <c r="AK3247" i="3"/>
  <c r="AK3248" i="3"/>
  <c r="AK3249" i="3"/>
  <c r="AK3250" i="3"/>
  <c r="AK3251" i="3"/>
  <c r="AK3252" i="3"/>
  <c r="AK3253" i="3"/>
  <c r="AK3254" i="3"/>
  <c r="AK3255" i="3"/>
  <c r="AK3256" i="3"/>
  <c r="AK3257" i="3"/>
  <c r="AK3258" i="3"/>
  <c r="AK3259" i="3"/>
  <c r="AK3260" i="3"/>
  <c r="AK3261" i="3"/>
  <c r="AK3262" i="3"/>
  <c r="AK3263" i="3"/>
  <c r="AK3264" i="3"/>
  <c r="AK3265" i="3"/>
  <c r="AK3266" i="3"/>
  <c r="AK3267" i="3"/>
  <c r="AK3268" i="3"/>
  <c r="AK3269" i="3"/>
  <c r="AK3270" i="3"/>
  <c r="AK3271" i="3"/>
  <c r="AK3272" i="3"/>
  <c r="AK3273" i="3"/>
  <c r="AK3274" i="3"/>
  <c r="AK3275" i="3"/>
  <c r="AK3276" i="3"/>
  <c r="AK3277" i="3"/>
  <c r="AK3278" i="3"/>
  <c r="AK3279" i="3"/>
  <c r="AK3280" i="3"/>
  <c r="AK3281" i="3"/>
  <c r="AK3282" i="3"/>
  <c r="AK3283" i="3"/>
  <c r="AK3284" i="3"/>
  <c r="AK3285" i="3"/>
  <c r="AK3286" i="3"/>
  <c r="AK3287" i="3"/>
  <c r="AK3288" i="3"/>
  <c r="AK3289" i="3"/>
  <c r="AK3290" i="3"/>
  <c r="AK3291" i="3"/>
  <c r="AK3292" i="3"/>
  <c r="AK3293" i="3"/>
  <c r="AK3294" i="3"/>
  <c r="AK3295" i="3"/>
  <c r="AK3296" i="3"/>
  <c r="AK3297" i="3"/>
  <c r="AK3298" i="3"/>
  <c r="AK3299" i="3"/>
  <c r="AK3300" i="3"/>
  <c r="AK3301" i="3"/>
  <c r="AK3302" i="3"/>
  <c r="AK3303" i="3"/>
  <c r="AK3304" i="3"/>
  <c r="AK3305" i="3"/>
  <c r="AK3306" i="3"/>
  <c r="AK3307" i="3"/>
  <c r="AK3308" i="3"/>
  <c r="AK3309" i="3"/>
  <c r="AK3310" i="3"/>
  <c r="AK3311" i="3"/>
  <c r="AK3312" i="3"/>
  <c r="AK3313" i="3"/>
  <c r="AK3314" i="3"/>
  <c r="AK3315" i="3"/>
  <c r="AK3316" i="3"/>
  <c r="AK3317" i="3"/>
  <c r="AK3318" i="3"/>
  <c r="AK3319" i="3"/>
  <c r="AK3320" i="3"/>
  <c r="AK3321" i="3"/>
  <c r="AK3322" i="3"/>
  <c r="AK3323" i="3"/>
  <c r="AK3324" i="3"/>
  <c r="AK3325" i="3"/>
  <c r="AK3326" i="3"/>
  <c r="AK3327" i="3"/>
  <c r="AK3328" i="3"/>
  <c r="AK3329" i="3"/>
  <c r="AK3330" i="3"/>
  <c r="AK3331" i="3"/>
  <c r="AK3332" i="3"/>
  <c r="AK3333" i="3"/>
  <c r="AK3334" i="3"/>
  <c r="AK3335" i="3"/>
  <c r="AK3336" i="3"/>
  <c r="AK3337" i="3"/>
  <c r="AK3338" i="3"/>
  <c r="AK3339" i="3"/>
  <c r="AK3340" i="3"/>
  <c r="AK3341" i="3"/>
  <c r="AK3342" i="3"/>
  <c r="AK3343" i="3"/>
  <c r="AK3344" i="3"/>
  <c r="AK3345" i="3"/>
  <c r="AK3346" i="3"/>
  <c r="AK3347" i="3"/>
  <c r="AK3348" i="3"/>
  <c r="AK3349" i="3"/>
  <c r="AK3350" i="3"/>
  <c r="AK3351" i="3"/>
  <c r="AK3352" i="3"/>
  <c r="AK3353" i="3"/>
  <c r="AK3354" i="3"/>
  <c r="AK3355" i="3"/>
  <c r="AK3356" i="3"/>
  <c r="AK3357" i="3"/>
  <c r="AK3358" i="3"/>
  <c r="AK3359" i="3"/>
  <c r="AK3360" i="3"/>
  <c r="AK3361" i="3"/>
  <c r="AK3362" i="3"/>
  <c r="AK3363" i="3"/>
  <c r="AK3364" i="3"/>
  <c r="AK3365" i="3"/>
  <c r="AK3366" i="3"/>
  <c r="AK3367" i="3"/>
  <c r="AK3368" i="3"/>
  <c r="AK3369" i="3"/>
  <c r="AK3370" i="3"/>
  <c r="AK3371" i="3"/>
  <c r="AK3372" i="3"/>
  <c r="AK3373" i="3"/>
  <c r="AK3374" i="3"/>
  <c r="AK3375" i="3"/>
  <c r="AK3376" i="3"/>
  <c r="AK3377" i="3"/>
  <c r="AK3378" i="3"/>
  <c r="AK3379" i="3"/>
  <c r="AK3380" i="3"/>
  <c r="AK3381" i="3"/>
  <c r="AK3382" i="3"/>
  <c r="AK3383" i="3"/>
  <c r="AK3384" i="3"/>
  <c r="AK3385" i="3"/>
  <c r="AK3386" i="3"/>
  <c r="AK3387" i="3"/>
  <c r="AK3388" i="3"/>
  <c r="AK3389" i="3"/>
  <c r="AK3390" i="3"/>
  <c r="AK3391" i="3"/>
  <c r="AK3392" i="3"/>
  <c r="AK3393" i="3"/>
  <c r="AK3394" i="3"/>
  <c r="AK3395" i="3"/>
  <c r="AK3396" i="3"/>
  <c r="AK3397" i="3"/>
  <c r="AK3398" i="3"/>
  <c r="AK3399" i="3"/>
  <c r="AK3400" i="3"/>
  <c r="AK3401" i="3"/>
  <c r="AK3402" i="3"/>
  <c r="AK3403" i="3"/>
  <c r="AK3404" i="3"/>
  <c r="AK3405" i="3"/>
  <c r="AK3406" i="3"/>
  <c r="AK3407" i="3"/>
  <c r="AK3408" i="3"/>
  <c r="AK3409" i="3"/>
  <c r="AK3410" i="3"/>
  <c r="AK3411" i="3"/>
  <c r="AK3412" i="3"/>
  <c r="AK3413" i="3"/>
  <c r="AK3414" i="3"/>
  <c r="AK3415" i="3"/>
  <c r="AK3416" i="3"/>
  <c r="AK3417" i="3"/>
  <c r="AK3418" i="3"/>
  <c r="AK3419" i="3"/>
  <c r="AK3420" i="3"/>
  <c r="AK3421" i="3"/>
  <c r="AK3422" i="3"/>
  <c r="AK3423" i="3"/>
  <c r="AK3424" i="3"/>
  <c r="AK3425" i="3"/>
  <c r="AK3426" i="3"/>
  <c r="AK3427" i="3"/>
  <c r="AK3428" i="3"/>
  <c r="AK3429" i="3"/>
  <c r="AK3430" i="3"/>
  <c r="AK3431" i="3"/>
  <c r="AK3432" i="3"/>
  <c r="AK3433" i="3"/>
  <c r="AK3434" i="3"/>
  <c r="AK3435" i="3"/>
  <c r="AK3436" i="3"/>
  <c r="AK3437" i="3"/>
  <c r="AK3438" i="3"/>
  <c r="AK3439" i="3"/>
  <c r="AK3440" i="3"/>
  <c r="AK3441" i="3"/>
  <c r="AK3442" i="3"/>
  <c r="AK3443" i="3"/>
  <c r="AK3444" i="3"/>
  <c r="AK3445" i="3"/>
  <c r="AK3446" i="3"/>
  <c r="AK3447" i="3"/>
  <c r="AK3448" i="3"/>
  <c r="AK3449" i="3"/>
  <c r="AK3450" i="3"/>
  <c r="AK3451" i="3"/>
  <c r="AK3452" i="3"/>
  <c r="AK3453" i="3"/>
  <c r="AK3454" i="3"/>
  <c r="AK3455" i="3"/>
  <c r="AK3456" i="3"/>
  <c r="AK3457" i="3"/>
  <c r="AK3458" i="3"/>
  <c r="AK3459" i="3"/>
  <c r="AK3460" i="3"/>
  <c r="AK3461" i="3"/>
  <c r="AK3462" i="3"/>
  <c r="AK3463" i="3"/>
  <c r="AK3464" i="3"/>
  <c r="AK3465" i="3"/>
  <c r="AK3466" i="3"/>
  <c r="AK3467" i="3"/>
  <c r="AK3468" i="3"/>
  <c r="AK3469" i="3"/>
  <c r="AK3470" i="3"/>
  <c r="AK3471" i="3"/>
  <c r="AK3472" i="3"/>
  <c r="AK3473" i="3"/>
  <c r="AK3474" i="3"/>
  <c r="AK3475" i="3"/>
  <c r="AK3476" i="3"/>
  <c r="AK3477" i="3"/>
  <c r="AK3478" i="3"/>
  <c r="AK3479" i="3"/>
  <c r="AK3480" i="3"/>
  <c r="AK3481" i="3"/>
  <c r="AK3482" i="3"/>
  <c r="AK3483" i="3"/>
  <c r="AK3484" i="3"/>
  <c r="AK3485" i="3"/>
  <c r="AK3486" i="3"/>
  <c r="AK3487" i="3"/>
  <c r="AK3488" i="3"/>
  <c r="AK3489" i="3"/>
  <c r="AK3490" i="3"/>
  <c r="AK3491" i="3"/>
  <c r="AK3492" i="3"/>
  <c r="AK3493" i="3"/>
  <c r="AK3494" i="3"/>
  <c r="AK3495" i="3"/>
  <c r="AK3496" i="3"/>
  <c r="AK3497" i="3"/>
  <c r="AK3498" i="3"/>
  <c r="AK3499" i="3"/>
  <c r="AK3500" i="3"/>
  <c r="AK3501" i="3"/>
  <c r="AK3502" i="3"/>
  <c r="AK3503" i="3"/>
  <c r="AK3504" i="3"/>
  <c r="AK3505" i="3"/>
  <c r="AK3506" i="3"/>
  <c r="AK3507" i="3"/>
  <c r="AK3508" i="3"/>
  <c r="AK3509" i="3"/>
  <c r="AK3510" i="3"/>
  <c r="AK3511" i="3"/>
  <c r="AK3512" i="3"/>
  <c r="AK3513" i="3"/>
  <c r="AK3514" i="3"/>
  <c r="AK3515" i="3"/>
  <c r="AK3516" i="3"/>
  <c r="AK3517" i="3"/>
  <c r="AK3518" i="3"/>
  <c r="AK3519" i="3"/>
  <c r="AK3520" i="3"/>
  <c r="AK3521" i="3"/>
  <c r="AK3522" i="3"/>
  <c r="AK3523" i="3"/>
  <c r="AK3524" i="3"/>
  <c r="AK3525" i="3"/>
  <c r="AK3526" i="3"/>
  <c r="AK3527" i="3"/>
  <c r="AK3528" i="3"/>
  <c r="AK3529" i="3"/>
  <c r="AK3530" i="3"/>
  <c r="AK3531" i="3"/>
  <c r="AK3532" i="3"/>
  <c r="AK3533" i="3"/>
  <c r="AK3534" i="3"/>
  <c r="AK3535" i="3"/>
  <c r="AK3536" i="3"/>
  <c r="AK3537" i="3"/>
  <c r="AK3538" i="3"/>
  <c r="AK3539" i="3"/>
  <c r="AK3540" i="3"/>
  <c r="AK3541" i="3"/>
  <c r="AK3542" i="3"/>
  <c r="AK3543" i="3"/>
  <c r="AK3544" i="3"/>
  <c r="AK3545" i="3"/>
  <c r="AK3546" i="3"/>
  <c r="AK3547" i="3"/>
  <c r="AK3548" i="3"/>
  <c r="AK3549" i="3"/>
  <c r="AK3550" i="3"/>
  <c r="AK3551" i="3"/>
  <c r="AK3552" i="3"/>
  <c r="AK3553" i="3"/>
  <c r="AK3554" i="3"/>
  <c r="AK3555" i="3"/>
  <c r="AK3556" i="3"/>
  <c r="AK3557" i="3"/>
  <c r="AK3558" i="3"/>
  <c r="AK3559" i="3"/>
  <c r="AK3560" i="3"/>
  <c r="AK3561" i="3"/>
  <c r="AK3562" i="3"/>
  <c r="AK3563" i="3"/>
  <c r="AK3564" i="3"/>
  <c r="AK3565" i="3"/>
  <c r="AK3566" i="3"/>
  <c r="AK3567" i="3"/>
  <c r="AK3568" i="3"/>
  <c r="AK3569" i="3"/>
  <c r="AK3570" i="3"/>
  <c r="AK3571" i="3"/>
  <c r="AK3572" i="3"/>
  <c r="AK3573" i="3"/>
  <c r="AK3574" i="3"/>
  <c r="AK3575" i="3"/>
  <c r="AK3576" i="3"/>
  <c r="AK3577" i="3"/>
  <c r="AK3578" i="3"/>
  <c r="AK3579" i="3"/>
  <c r="AK3580" i="3"/>
  <c r="AK3581" i="3"/>
  <c r="AK3582" i="3"/>
  <c r="AK3583" i="3"/>
  <c r="AK3584" i="3"/>
  <c r="AK3585" i="3"/>
  <c r="AK3586" i="3"/>
  <c r="AK3587" i="3"/>
  <c r="AK3588" i="3"/>
  <c r="AK3589" i="3"/>
  <c r="AK3590" i="3"/>
  <c r="AK3591" i="3"/>
  <c r="AK3592" i="3"/>
  <c r="AK3593" i="3"/>
  <c r="AK3594" i="3"/>
  <c r="AK3595" i="3"/>
  <c r="AK3596" i="3"/>
  <c r="AK3597" i="3"/>
  <c r="AK3598" i="3"/>
  <c r="AK3599" i="3"/>
  <c r="AK3600" i="3"/>
  <c r="AK3601" i="3"/>
  <c r="AK3602" i="3"/>
  <c r="AK3603" i="3"/>
  <c r="AK3604" i="3"/>
  <c r="AK3605" i="3"/>
  <c r="AK3606" i="3"/>
  <c r="AK3607" i="3"/>
  <c r="AK3608" i="3"/>
  <c r="AK3609" i="3"/>
  <c r="AK3610" i="3"/>
  <c r="AK3611" i="3"/>
  <c r="AK3612" i="3"/>
  <c r="AK3613" i="3"/>
  <c r="AK3614" i="3"/>
  <c r="AK3615" i="3"/>
  <c r="AK3616" i="3"/>
  <c r="AK3617" i="3"/>
  <c r="AK3618" i="3"/>
  <c r="AK3619" i="3"/>
  <c r="AK3620" i="3"/>
  <c r="AK3621" i="3"/>
  <c r="AK3622" i="3"/>
  <c r="AK3623" i="3"/>
  <c r="AK3624" i="3"/>
  <c r="AK3625" i="3"/>
  <c r="AK3626" i="3"/>
  <c r="AK3627" i="3"/>
  <c r="AK3628" i="3"/>
  <c r="AK3629" i="3"/>
  <c r="AK3630" i="3"/>
  <c r="AK3631" i="3"/>
  <c r="AK3632" i="3"/>
  <c r="AK3633" i="3"/>
  <c r="AK3634" i="3"/>
  <c r="AK3635" i="3"/>
  <c r="AK3636" i="3"/>
  <c r="AK3637" i="3"/>
  <c r="AK3638" i="3"/>
  <c r="AK3639" i="3"/>
  <c r="AK3640" i="3"/>
  <c r="AK3641" i="3"/>
  <c r="AK3642" i="3"/>
  <c r="AK3643" i="3"/>
  <c r="AK3644" i="3"/>
  <c r="AK3645" i="3"/>
  <c r="AK3646" i="3"/>
  <c r="AK3647" i="3"/>
  <c r="AK3648" i="3"/>
  <c r="AK3649" i="3"/>
  <c r="AK3650" i="3"/>
  <c r="AK3651" i="3"/>
  <c r="AK3652" i="3"/>
  <c r="AK3653" i="3"/>
  <c r="AK3654" i="3"/>
  <c r="AK3655" i="3"/>
  <c r="AK3656" i="3"/>
  <c r="AK3657" i="3"/>
  <c r="AK3658" i="3"/>
  <c r="AK3659" i="3"/>
  <c r="AK3660" i="3"/>
  <c r="AK3661" i="3"/>
  <c r="AK3662" i="3"/>
  <c r="AK3663" i="3"/>
  <c r="AK3664" i="3"/>
  <c r="AK3665" i="3"/>
  <c r="AK3666" i="3"/>
  <c r="AK3667" i="3"/>
  <c r="AK3668" i="3"/>
  <c r="AK3669" i="3"/>
  <c r="AK3670" i="3"/>
  <c r="AK3671" i="3"/>
  <c r="AK3672" i="3"/>
  <c r="AK3673" i="3"/>
  <c r="AK3674" i="3"/>
  <c r="AK3675" i="3"/>
  <c r="AK3676" i="3"/>
  <c r="AK3677" i="3"/>
  <c r="AK3678" i="3"/>
  <c r="AK3679" i="3"/>
  <c r="AK3680" i="3"/>
  <c r="AK3681" i="3"/>
  <c r="AK3682" i="3"/>
  <c r="AK3683" i="3"/>
  <c r="AK3684" i="3"/>
  <c r="AK3685" i="3"/>
  <c r="AK3686" i="3"/>
  <c r="AK3687" i="3"/>
  <c r="AK3688" i="3"/>
  <c r="AK3689" i="3"/>
  <c r="AK3690" i="3"/>
  <c r="AK3691" i="3"/>
  <c r="AK3692" i="3"/>
  <c r="AK3693" i="3"/>
  <c r="AK3694" i="3"/>
  <c r="AK3695" i="3"/>
  <c r="AK3696" i="3"/>
  <c r="AK3697" i="3"/>
  <c r="AK3698" i="3"/>
  <c r="AK3699" i="3"/>
  <c r="AK3700" i="3"/>
  <c r="AK3701" i="3"/>
  <c r="AK3702" i="3"/>
  <c r="AK3703" i="3"/>
  <c r="AK3704" i="3"/>
  <c r="AK3705" i="3"/>
  <c r="AK3706" i="3"/>
  <c r="AK3707" i="3"/>
  <c r="AK3708" i="3"/>
  <c r="AK3709" i="3"/>
  <c r="AK3710" i="3"/>
  <c r="AK3711" i="3"/>
  <c r="AK3712" i="3"/>
  <c r="AK3713" i="3"/>
  <c r="AK3714" i="3"/>
  <c r="AK3715" i="3"/>
  <c r="AK3716" i="3"/>
  <c r="AK3717" i="3"/>
  <c r="AK3718" i="3"/>
  <c r="AK3719" i="3"/>
  <c r="AK3720" i="3"/>
  <c r="AK3721" i="3"/>
  <c r="AK3722" i="3"/>
  <c r="AK3723" i="3"/>
  <c r="AK3724" i="3"/>
  <c r="AK3725" i="3"/>
  <c r="AK3726" i="3"/>
  <c r="AK3727" i="3"/>
  <c r="AK3728" i="3"/>
  <c r="AK3729" i="3"/>
  <c r="AK3730" i="3"/>
  <c r="AK3731" i="3"/>
  <c r="AK3732" i="3"/>
  <c r="AK3733" i="3"/>
  <c r="AK3734" i="3"/>
  <c r="AK3735" i="3"/>
  <c r="AK3736" i="3"/>
  <c r="AK3737" i="3"/>
  <c r="AK3738" i="3"/>
  <c r="AK3739" i="3"/>
  <c r="AK3740" i="3"/>
  <c r="AK3741" i="3"/>
  <c r="AK3742" i="3"/>
  <c r="AK3743" i="3"/>
  <c r="AK3744" i="3"/>
  <c r="AK3745" i="3"/>
  <c r="AK3746" i="3"/>
  <c r="AK3747" i="3"/>
  <c r="AK3748" i="3"/>
  <c r="AK3749" i="3"/>
  <c r="AK3750" i="3"/>
  <c r="AK3751" i="3"/>
  <c r="AK3752" i="3"/>
  <c r="AK3753" i="3"/>
  <c r="AK3754" i="3"/>
  <c r="AK3755" i="3"/>
  <c r="AK3756" i="3"/>
  <c r="AK3757" i="3"/>
  <c r="AK3758" i="3"/>
  <c r="AK3759" i="3"/>
  <c r="AK3760" i="3"/>
  <c r="AK3761" i="3"/>
  <c r="AK3762" i="3"/>
  <c r="AK3763" i="3"/>
  <c r="AK3764" i="3"/>
  <c r="AK3765" i="3"/>
  <c r="AK3766" i="3"/>
  <c r="AK3767" i="3"/>
  <c r="AK3768" i="3"/>
  <c r="AK3769" i="3"/>
  <c r="AK3770" i="3"/>
  <c r="AK3771" i="3"/>
  <c r="AK3772" i="3"/>
  <c r="AK3773" i="3"/>
  <c r="AK3774" i="3"/>
  <c r="AK3775" i="3"/>
  <c r="AK3776" i="3"/>
  <c r="AK3777" i="3"/>
  <c r="AK3778" i="3"/>
  <c r="AK3779" i="3"/>
  <c r="AK3780" i="3"/>
  <c r="AK3781" i="3"/>
  <c r="AK3782" i="3"/>
  <c r="AK3783" i="3"/>
  <c r="AK3784" i="3"/>
  <c r="AK3785" i="3"/>
  <c r="AK3786" i="3"/>
  <c r="AK3787" i="3"/>
  <c r="AK3788" i="3"/>
  <c r="AK3789" i="3"/>
  <c r="AK3790" i="3"/>
  <c r="AK3791" i="3"/>
  <c r="AK3792" i="3"/>
  <c r="AK3793" i="3"/>
  <c r="AK3794" i="3"/>
  <c r="AK3795" i="3"/>
  <c r="AK3796" i="3"/>
  <c r="AK3797" i="3"/>
  <c r="AK3798" i="3"/>
  <c r="AK3799" i="3"/>
  <c r="AK3800" i="3"/>
  <c r="AK3801" i="3"/>
  <c r="AK3802" i="3"/>
  <c r="AK3803" i="3"/>
  <c r="AK3804" i="3"/>
  <c r="AK3805" i="3"/>
  <c r="AK3806" i="3"/>
  <c r="AK3807" i="3"/>
  <c r="AK3808" i="3"/>
  <c r="AK3809" i="3"/>
  <c r="AK3810" i="3"/>
  <c r="AK3811" i="3"/>
  <c r="AK3812" i="3"/>
  <c r="AK3813" i="3"/>
  <c r="AK3814" i="3"/>
  <c r="AK3815" i="3"/>
  <c r="AK3816" i="3"/>
  <c r="AK3817" i="3"/>
  <c r="AK3818" i="3"/>
  <c r="AK3819" i="3"/>
  <c r="AK3820" i="3"/>
  <c r="AK3821" i="3"/>
  <c r="AK3822" i="3"/>
  <c r="AK3823" i="3"/>
  <c r="AK3824" i="3"/>
  <c r="AK3825" i="3"/>
  <c r="AK3826" i="3"/>
  <c r="AK3827" i="3"/>
  <c r="AK3828" i="3"/>
  <c r="AK3829" i="3"/>
  <c r="AK3830" i="3"/>
  <c r="AK3831" i="3"/>
  <c r="AK3832" i="3"/>
  <c r="AK3833" i="3"/>
  <c r="AK3834" i="3"/>
  <c r="AK3835" i="3"/>
  <c r="AK3836" i="3"/>
  <c r="AK3837" i="3"/>
  <c r="AK3838" i="3"/>
  <c r="AK3839" i="3"/>
  <c r="AK3840" i="3"/>
  <c r="AK3841" i="3"/>
  <c r="AK3842" i="3"/>
  <c r="AK3843" i="3"/>
  <c r="AK3844" i="3"/>
  <c r="AK3845" i="3"/>
  <c r="AK3846" i="3"/>
  <c r="AK3847" i="3"/>
  <c r="AK3848" i="3"/>
  <c r="AK3849" i="3"/>
  <c r="AK3850" i="3"/>
  <c r="AK3851" i="3"/>
  <c r="AK3852" i="3"/>
  <c r="AK3853" i="3"/>
  <c r="AK3854" i="3"/>
  <c r="AK3855" i="3"/>
  <c r="AK3856" i="3"/>
  <c r="AK3857" i="3"/>
  <c r="AK3858" i="3"/>
  <c r="AK3859" i="3"/>
  <c r="AK3860" i="3"/>
  <c r="AK3861" i="3"/>
  <c r="AK3862" i="3"/>
  <c r="AK3863" i="3"/>
  <c r="AK3864" i="3"/>
  <c r="AK3865" i="3"/>
  <c r="AK3866" i="3"/>
  <c r="AK3867" i="3"/>
  <c r="AK3868" i="3"/>
  <c r="AK3869" i="3"/>
  <c r="AK3870" i="3"/>
  <c r="AK3871" i="3"/>
  <c r="AK3872" i="3"/>
  <c r="AK3873" i="3"/>
  <c r="AK3874" i="3"/>
  <c r="AK3875" i="3"/>
  <c r="AK3876" i="3"/>
  <c r="AK3877" i="3"/>
  <c r="AK3878" i="3"/>
  <c r="AK3879" i="3"/>
  <c r="AK3880" i="3"/>
  <c r="AK3881" i="3"/>
  <c r="AK3882" i="3"/>
  <c r="AK3883" i="3"/>
  <c r="AK3884" i="3"/>
  <c r="AK3885" i="3"/>
  <c r="AK3886" i="3"/>
  <c r="AK3887" i="3"/>
  <c r="AK3888" i="3"/>
  <c r="AK3889" i="3"/>
  <c r="AK3890" i="3"/>
  <c r="AK3891" i="3"/>
  <c r="AK3892" i="3"/>
  <c r="AK3893" i="3"/>
  <c r="AK3894" i="3"/>
  <c r="AK3895" i="3"/>
  <c r="AK3896" i="3"/>
  <c r="AK3897" i="3"/>
  <c r="AK3898" i="3"/>
  <c r="AK3899" i="3"/>
  <c r="AK3900" i="3"/>
  <c r="AK3901" i="3"/>
  <c r="AK3902" i="3"/>
  <c r="AK3903" i="3"/>
  <c r="AK3904" i="3"/>
  <c r="AK3905" i="3"/>
  <c r="AK3906" i="3"/>
  <c r="AK3907" i="3"/>
  <c r="AK3908" i="3"/>
  <c r="AK3909" i="3"/>
  <c r="AK3910" i="3"/>
  <c r="AK3911" i="3"/>
  <c r="AK3912" i="3"/>
  <c r="AK3913" i="3"/>
  <c r="AK3914" i="3"/>
  <c r="AK3915" i="3"/>
  <c r="AK3916" i="3"/>
  <c r="AK3917" i="3"/>
  <c r="AK3918" i="3"/>
  <c r="AK3919" i="3"/>
  <c r="AK3920" i="3"/>
  <c r="AK3921" i="3"/>
  <c r="AK3922" i="3"/>
  <c r="AK3923" i="3"/>
  <c r="AK3924" i="3"/>
  <c r="AK3925" i="3"/>
  <c r="AK3926" i="3"/>
  <c r="AK3927" i="3"/>
  <c r="AK3928" i="3"/>
  <c r="AK3929" i="3"/>
  <c r="AK3930" i="3"/>
  <c r="AK3931" i="3"/>
  <c r="AK3932" i="3"/>
  <c r="AK3933" i="3"/>
  <c r="AK3934" i="3"/>
  <c r="AK3935" i="3"/>
  <c r="AK3936" i="3"/>
  <c r="AK3937" i="3"/>
  <c r="AK3938" i="3"/>
  <c r="AK3939" i="3"/>
  <c r="AK3940" i="3"/>
  <c r="AK3941" i="3"/>
  <c r="AK3942" i="3"/>
  <c r="AK3943" i="3"/>
  <c r="AK3944" i="3"/>
  <c r="AK3945" i="3"/>
  <c r="AK3946" i="3"/>
  <c r="AK3947" i="3"/>
  <c r="AK3948" i="3"/>
  <c r="AK3949" i="3"/>
  <c r="AK3950" i="3"/>
  <c r="AK3951" i="3"/>
  <c r="AK3952" i="3"/>
  <c r="AK3953" i="3"/>
  <c r="AK3954" i="3"/>
  <c r="AK3955" i="3"/>
  <c r="AK3956" i="3"/>
  <c r="AK3957" i="3"/>
  <c r="AK3958" i="3"/>
  <c r="AK3959" i="3"/>
  <c r="AK3960" i="3"/>
  <c r="AK3961" i="3"/>
  <c r="AK3962" i="3"/>
  <c r="AK3963" i="3"/>
  <c r="AK3964" i="3"/>
  <c r="AK3965" i="3"/>
  <c r="AK3966" i="3"/>
  <c r="AK3967" i="3"/>
  <c r="AK3968" i="3"/>
  <c r="AK3969" i="3"/>
  <c r="AK3970" i="3"/>
  <c r="AK3971" i="3"/>
  <c r="AK3972" i="3"/>
  <c r="AK3973" i="3"/>
  <c r="AK3974" i="3"/>
  <c r="AK3975" i="3"/>
  <c r="AK3976" i="3"/>
  <c r="AK3977" i="3"/>
  <c r="AK3978" i="3"/>
  <c r="AK3979" i="3"/>
  <c r="AK3980" i="3"/>
  <c r="AK3981" i="3"/>
  <c r="AK3982" i="3"/>
  <c r="AK3983" i="3"/>
  <c r="AK3984" i="3"/>
  <c r="AK3985" i="3"/>
  <c r="AK3986" i="3"/>
  <c r="AK3987" i="3"/>
  <c r="AK3988" i="3"/>
  <c r="AK3989" i="3"/>
  <c r="AK3990" i="3"/>
  <c r="AK3991" i="3"/>
  <c r="AK3992" i="3"/>
  <c r="AK3993" i="3"/>
  <c r="AK3994" i="3"/>
  <c r="AK3995" i="3"/>
  <c r="AK3996" i="3"/>
  <c r="AK3997" i="3"/>
  <c r="AK3998" i="3"/>
  <c r="AK3999" i="3"/>
  <c r="AK4000" i="3"/>
  <c r="AK4001" i="3"/>
  <c r="AK4002" i="3"/>
  <c r="AK4003" i="3"/>
  <c r="AK4004" i="3"/>
  <c r="AK4005" i="3"/>
  <c r="AK4006" i="3"/>
  <c r="AK4007" i="3"/>
  <c r="AK4008" i="3"/>
  <c r="AK4009" i="3"/>
  <c r="AK4010" i="3"/>
  <c r="AK4011" i="3"/>
  <c r="AK4012" i="3"/>
  <c r="AK4013" i="3"/>
  <c r="AK4014" i="3"/>
  <c r="AK4015" i="3"/>
  <c r="AK4016" i="3"/>
  <c r="AK4017" i="3"/>
  <c r="AK4018" i="3"/>
  <c r="AK4019" i="3"/>
  <c r="AK4020" i="3"/>
  <c r="AK4021" i="3"/>
  <c r="AK4022" i="3"/>
  <c r="AK4023" i="3"/>
  <c r="AK4024" i="3"/>
  <c r="AK4025" i="3"/>
  <c r="AK4026" i="3"/>
  <c r="AK4027" i="3"/>
  <c r="AK4028" i="3"/>
  <c r="AK4029" i="3"/>
  <c r="AK4030" i="3"/>
  <c r="AK4031" i="3"/>
  <c r="AK4032" i="3"/>
  <c r="AK4033" i="3"/>
  <c r="AK4034" i="3"/>
  <c r="AK4035" i="3"/>
  <c r="AK4036" i="3"/>
  <c r="AK4037" i="3"/>
  <c r="AK4038" i="3"/>
  <c r="AK4039" i="3"/>
  <c r="AK4040" i="3"/>
  <c r="AK4041" i="3"/>
  <c r="AK4042" i="3"/>
  <c r="AK4043" i="3"/>
  <c r="AK4044" i="3"/>
  <c r="AK4045" i="3"/>
  <c r="AK4046" i="3"/>
  <c r="AK4047" i="3"/>
  <c r="AK4048" i="3"/>
  <c r="AK4049" i="3"/>
  <c r="AK4050" i="3"/>
  <c r="AK4051" i="3"/>
  <c r="AK4052" i="3"/>
  <c r="AK4053" i="3"/>
  <c r="AK4054" i="3"/>
  <c r="AK4055" i="3"/>
  <c r="AK4056" i="3"/>
  <c r="AK4057" i="3"/>
  <c r="AK4058" i="3"/>
  <c r="AK4059" i="3"/>
  <c r="AK4060" i="3"/>
  <c r="AK4061" i="3"/>
  <c r="AK4062" i="3"/>
  <c r="AK4063" i="3"/>
  <c r="AK4064" i="3"/>
  <c r="AK4065" i="3"/>
  <c r="AK4066" i="3"/>
  <c r="AK4067" i="3"/>
  <c r="AK4068" i="3"/>
  <c r="AK4069" i="3"/>
  <c r="AK4070" i="3"/>
  <c r="AK4071" i="3"/>
  <c r="AK4072" i="3"/>
  <c r="AK4073" i="3"/>
  <c r="AK4074" i="3"/>
  <c r="AK4075" i="3"/>
  <c r="AK4076" i="3"/>
  <c r="AK4077" i="3"/>
  <c r="AK4078" i="3"/>
  <c r="AK4079" i="3"/>
  <c r="AK4080" i="3"/>
  <c r="AK4081" i="3"/>
  <c r="AK4082" i="3"/>
  <c r="AK4083" i="3"/>
  <c r="AK4084" i="3"/>
  <c r="AK4085" i="3"/>
  <c r="AK4086" i="3"/>
  <c r="AK4087" i="3"/>
  <c r="AK4088" i="3"/>
  <c r="AK4089" i="3"/>
  <c r="AK4090" i="3"/>
  <c r="AK4091" i="3"/>
  <c r="AK4092" i="3"/>
  <c r="AK4093" i="3"/>
  <c r="AK4094" i="3"/>
  <c r="AK4095" i="3"/>
  <c r="AK4096" i="3"/>
  <c r="AK4097" i="3"/>
  <c r="AK4098" i="3"/>
  <c r="AK4099" i="3"/>
  <c r="AK4100" i="3"/>
  <c r="AK4101" i="3"/>
  <c r="AK4102" i="3"/>
  <c r="AK4103" i="3"/>
  <c r="AK4104" i="3"/>
  <c r="AK4105" i="3"/>
  <c r="AK4106" i="3"/>
  <c r="AK4107" i="3"/>
  <c r="AK4108" i="3"/>
  <c r="AK4109" i="3"/>
  <c r="AK4110" i="3"/>
  <c r="AK4111" i="3"/>
  <c r="AK4112" i="3"/>
  <c r="AK4113" i="3"/>
  <c r="AK4114" i="3"/>
  <c r="AK4115" i="3"/>
  <c r="AK4116" i="3"/>
  <c r="AK4117" i="3"/>
  <c r="AK4118" i="3"/>
  <c r="AK4119" i="3"/>
  <c r="AK4120" i="3"/>
  <c r="AK4121" i="3"/>
  <c r="AK4122" i="3"/>
  <c r="AK4123" i="3"/>
  <c r="AK4124" i="3"/>
  <c r="AK4125" i="3"/>
  <c r="AK4126" i="3"/>
  <c r="AK4127" i="3"/>
  <c r="AK4128" i="3"/>
  <c r="AK4129" i="3"/>
  <c r="AK4130" i="3"/>
  <c r="AK4131" i="3"/>
  <c r="AK4132" i="3"/>
  <c r="AK4133" i="3"/>
  <c r="AK4134" i="3"/>
  <c r="AK4135" i="3"/>
  <c r="AK4136" i="3"/>
  <c r="AK4137" i="3"/>
  <c r="AK4138" i="3"/>
  <c r="AK4139" i="3"/>
  <c r="AK4140" i="3"/>
  <c r="AK4141" i="3"/>
  <c r="AK4142" i="3"/>
  <c r="AK4143" i="3"/>
  <c r="AK4144" i="3"/>
  <c r="AK4145" i="3"/>
  <c r="AK4146" i="3"/>
  <c r="AK4147" i="3"/>
  <c r="AK4148" i="3"/>
  <c r="AK4149" i="3"/>
  <c r="AK4150" i="3"/>
  <c r="AK4151" i="3"/>
  <c r="AK4152" i="3"/>
  <c r="AK4153" i="3"/>
  <c r="AK4154" i="3"/>
  <c r="AK4155" i="3"/>
  <c r="AK4156" i="3"/>
  <c r="AK4157" i="3"/>
  <c r="AK4158" i="3"/>
  <c r="AK4159" i="3"/>
  <c r="AK4160" i="3"/>
  <c r="AK4161" i="3"/>
  <c r="AK4162" i="3"/>
  <c r="AK4163" i="3"/>
  <c r="AK4164" i="3"/>
  <c r="AK4165" i="3"/>
  <c r="AK4166" i="3"/>
  <c r="AK4167" i="3"/>
  <c r="AK4168" i="3"/>
  <c r="AK4169" i="3"/>
  <c r="AK4170" i="3"/>
  <c r="AK4171" i="3"/>
  <c r="AK4172" i="3"/>
  <c r="AK4173" i="3"/>
  <c r="AK4174" i="3"/>
  <c r="AK4175" i="3"/>
  <c r="AK4176" i="3"/>
  <c r="AK4177" i="3"/>
  <c r="AK4178" i="3"/>
  <c r="AK4179" i="3"/>
  <c r="AK4180" i="3"/>
  <c r="AK4181" i="3"/>
  <c r="AK4182" i="3"/>
  <c r="AK4183" i="3"/>
  <c r="AK4184" i="3"/>
  <c r="AK4185" i="3"/>
  <c r="AK4186" i="3"/>
  <c r="AK4187" i="3"/>
  <c r="AK4188" i="3"/>
  <c r="AK4189" i="3"/>
  <c r="AK4190" i="3"/>
  <c r="AK4191" i="3"/>
  <c r="AK4192" i="3"/>
  <c r="AK4193" i="3"/>
  <c r="AK4194" i="3"/>
  <c r="AK4195" i="3"/>
  <c r="AK4196" i="3"/>
  <c r="AK4197" i="3"/>
  <c r="AK4198" i="3"/>
  <c r="AK4199" i="3"/>
  <c r="AK4200" i="3"/>
  <c r="AK4201" i="3"/>
  <c r="AK4202" i="3"/>
  <c r="AK4203" i="3"/>
  <c r="AK4204" i="3"/>
  <c r="AK4205" i="3"/>
  <c r="AK4206" i="3"/>
  <c r="AK4207" i="3"/>
  <c r="AK4208" i="3"/>
  <c r="AK4209" i="3"/>
  <c r="AK4210" i="3"/>
  <c r="AK4211" i="3"/>
  <c r="AK4212" i="3"/>
  <c r="AK4213" i="3"/>
  <c r="AK4214" i="3"/>
  <c r="AK4215" i="3"/>
  <c r="AK4216" i="3"/>
  <c r="AK4217" i="3"/>
  <c r="AK4218" i="3"/>
  <c r="AK4219" i="3"/>
  <c r="AK4220" i="3"/>
  <c r="AK4221" i="3"/>
  <c r="AK4222" i="3"/>
  <c r="AK4223" i="3"/>
  <c r="AK4224" i="3"/>
  <c r="AK4225" i="3"/>
  <c r="AK4226" i="3"/>
  <c r="AK4227" i="3"/>
  <c r="AK4228" i="3"/>
  <c r="AK4229" i="3"/>
  <c r="AK4230" i="3"/>
  <c r="AK4231" i="3"/>
  <c r="AK4232" i="3"/>
  <c r="AK4233" i="3"/>
  <c r="AK4234" i="3"/>
  <c r="AK4235" i="3"/>
  <c r="AK4236" i="3"/>
  <c r="AK4237" i="3"/>
  <c r="AK4238" i="3"/>
  <c r="AK4239" i="3"/>
  <c r="AK4240" i="3"/>
  <c r="AK4241" i="3"/>
  <c r="AK4242" i="3"/>
  <c r="AK4243" i="3"/>
  <c r="AK4244" i="3"/>
  <c r="AK4245" i="3"/>
  <c r="AK4246" i="3"/>
  <c r="AK4247" i="3"/>
  <c r="AK4248" i="3"/>
  <c r="AK4249" i="3"/>
  <c r="AK4250" i="3"/>
  <c r="AK4251" i="3"/>
  <c r="AK4252" i="3"/>
  <c r="AK4253" i="3"/>
  <c r="AK4254" i="3"/>
  <c r="AK4255" i="3"/>
  <c r="AK4256" i="3"/>
  <c r="AK4257" i="3"/>
  <c r="AK4258" i="3"/>
  <c r="AK4259" i="3"/>
  <c r="AK4260" i="3"/>
  <c r="AK4261" i="3"/>
  <c r="AK4262" i="3"/>
  <c r="AK4263" i="3"/>
  <c r="AK4264" i="3"/>
  <c r="AK4265" i="3"/>
  <c r="AK4266" i="3"/>
  <c r="AK4267" i="3"/>
  <c r="AK4268" i="3"/>
  <c r="AK4269" i="3"/>
  <c r="AK4270" i="3"/>
  <c r="AK4271" i="3"/>
  <c r="AK4272" i="3"/>
  <c r="AK4273" i="3"/>
  <c r="AK4274" i="3"/>
  <c r="AK4275" i="3"/>
  <c r="AK4276" i="3"/>
  <c r="AK4277" i="3"/>
  <c r="AK4278" i="3"/>
  <c r="AK4279" i="3"/>
  <c r="AK4280" i="3"/>
  <c r="AK4281" i="3"/>
  <c r="AK4282" i="3"/>
  <c r="AK4283" i="3"/>
  <c r="AK4284" i="3"/>
  <c r="AK4285" i="3"/>
  <c r="AK4286" i="3"/>
  <c r="AK4287" i="3"/>
  <c r="AK4288" i="3"/>
  <c r="AK4289" i="3"/>
  <c r="AK4290" i="3"/>
  <c r="AK4291" i="3"/>
  <c r="AK4292" i="3"/>
  <c r="AK4293" i="3"/>
  <c r="AK4294" i="3"/>
  <c r="AK4295" i="3"/>
  <c r="AK4296" i="3"/>
  <c r="AK4297" i="3"/>
  <c r="AK4298" i="3"/>
  <c r="AK4299" i="3"/>
  <c r="AK4300" i="3"/>
  <c r="AK4301" i="3"/>
  <c r="AK4302" i="3"/>
  <c r="AK4303" i="3"/>
  <c r="AK4304" i="3"/>
  <c r="AK4305" i="3"/>
  <c r="AK4306" i="3"/>
  <c r="AK4307" i="3"/>
  <c r="AK4308" i="3"/>
  <c r="AK4309" i="3"/>
  <c r="AK4310" i="3"/>
  <c r="AK4311" i="3"/>
  <c r="AK4312" i="3"/>
  <c r="AK4313" i="3"/>
  <c r="AK4314" i="3"/>
  <c r="AK4315" i="3"/>
  <c r="AK4316" i="3"/>
  <c r="AK4317" i="3"/>
  <c r="AK4318" i="3"/>
  <c r="AK4319" i="3"/>
  <c r="AK4320" i="3"/>
  <c r="AK4321" i="3"/>
  <c r="AK4322" i="3"/>
  <c r="AK4323" i="3"/>
  <c r="AK4324" i="3"/>
  <c r="AK4325" i="3"/>
  <c r="AK4326" i="3"/>
  <c r="AK4327" i="3"/>
  <c r="AK4328" i="3"/>
  <c r="AK4329" i="3"/>
  <c r="AK4330" i="3"/>
  <c r="AK4331" i="3"/>
  <c r="AK4332" i="3"/>
  <c r="AK4333" i="3"/>
  <c r="AK4334" i="3"/>
  <c r="AK4335" i="3"/>
  <c r="AK4336" i="3"/>
  <c r="AK4337" i="3"/>
  <c r="AK4338" i="3"/>
  <c r="AK4339" i="3"/>
  <c r="AK4340" i="3"/>
  <c r="AK4341" i="3"/>
  <c r="AK4342" i="3"/>
  <c r="AK4343" i="3"/>
  <c r="AK4344" i="3"/>
  <c r="AK4345" i="3"/>
  <c r="AK4346" i="3"/>
  <c r="AK4347" i="3"/>
  <c r="AK4348" i="3"/>
  <c r="AK4349" i="3"/>
  <c r="AK4350" i="3"/>
  <c r="AK4351" i="3"/>
  <c r="AK4352" i="3"/>
  <c r="AK4353" i="3"/>
  <c r="AK4354" i="3"/>
  <c r="AK4355" i="3"/>
  <c r="AK4356" i="3"/>
  <c r="AK4357" i="3"/>
  <c r="AK4358" i="3"/>
  <c r="AK4359" i="3"/>
  <c r="AK4360" i="3"/>
  <c r="AK4361" i="3"/>
  <c r="AK4362" i="3"/>
  <c r="AK4363" i="3"/>
  <c r="AK4364" i="3"/>
  <c r="AK4365" i="3"/>
  <c r="AK4366" i="3"/>
  <c r="AK4367" i="3"/>
  <c r="AK4368" i="3"/>
  <c r="AK4369" i="3"/>
  <c r="AK4370" i="3"/>
  <c r="AK4371" i="3"/>
  <c r="AK4372" i="3"/>
  <c r="AK4373" i="3"/>
  <c r="AK4374" i="3"/>
  <c r="AK4375" i="3"/>
  <c r="AK4376" i="3"/>
  <c r="AK4377" i="3"/>
  <c r="AK4378" i="3"/>
  <c r="AK4379" i="3"/>
  <c r="AK4380" i="3"/>
  <c r="AK4381" i="3"/>
  <c r="AK4382" i="3"/>
  <c r="AK4383" i="3"/>
  <c r="AK4384" i="3"/>
  <c r="AK4385" i="3"/>
  <c r="AK4386" i="3"/>
  <c r="AK4387" i="3"/>
  <c r="AK4388" i="3"/>
  <c r="AK4389" i="3"/>
  <c r="AK4390" i="3"/>
  <c r="AK4391" i="3"/>
  <c r="AK4392" i="3"/>
  <c r="AK4393" i="3"/>
  <c r="AK4394" i="3"/>
  <c r="AK4395" i="3"/>
  <c r="AK4396" i="3"/>
  <c r="AK4397" i="3"/>
  <c r="AK4398" i="3"/>
  <c r="AK4399" i="3"/>
  <c r="AK4400" i="3"/>
  <c r="AK4401" i="3"/>
  <c r="AK4402" i="3"/>
  <c r="AK4403" i="3"/>
  <c r="AK4404" i="3"/>
  <c r="AK4405" i="3"/>
  <c r="AK4406" i="3"/>
  <c r="AK4407" i="3"/>
  <c r="AK4408" i="3"/>
  <c r="AK4409" i="3"/>
  <c r="AK4410" i="3"/>
  <c r="AK4411" i="3"/>
  <c r="AK4412" i="3"/>
  <c r="AK4413" i="3"/>
  <c r="AK4414" i="3"/>
  <c r="AK4415" i="3"/>
  <c r="AK4416" i="3"/>
  <c r="AK4417" i="3"/>
  <c r="AK4418" i="3"/>
  <c r="AK4419" i="3"/>
  <c r="AK4420" i="3"/>
  <c r="AK4421" i="3"/>
  <c r="AK4422" i="3"/>
  <c r="AK4423" i="3"/>
  <c r="AK4424" i="3"/>
  <c r="AK4425" i="3"/>
  <c r="AK4426" i="3"/>
  <c r="AK4427" i="3"/>
  <c r="AK4428" i="3"/>
  <c r="AK4429" i="3"/>
  <c r="AK4430" i="3"/>
  <c r="AK4431" i="3"/>
  <c r="AK4432" i="3"/>
  <c r="AK4433" i="3"/>
  <c r="AK4434" i="3"/>
  <c r="AK4435" i="3"/>
  <c r="AK4436" i="3"/>
  <c r="AK4437" i="3"/>
  <c r="AK4438" i="3"/>
  <c r="AK4439" i="3"/>
  <c r="AK4440" i="3"/>
  <c r="AK4441" i="3"/>
  <c r="AK4442" i="3"/>
  <c r="AK4443" i="3"/>
  <c r="AK4444" i="3"/>
  <c r="AK4445" i="3"/>
  <c r="AK4446" i="3"/>
  <c r="AK4447" i="3"/>
  <c r="AK4448" i="3"/>
  <c r="AK4449" i="3"/>
  <c r="AK4450" i="3"/>
  <c r="AK4451" i="3"/>
  <c r="AK4452" i="3"/>
  <c r="AK4453" i="3"/>
  <c r="AK4454" i="3"/>
  <c r="AK4455" i="3"/>
  <c r="AK4456" i="3"/>
  <c r="AK4457" i="3"/>
  <c r="AK4458" i="3"/>
  <c r="AK4459" i="3"/>
  <c r="AK4460" i="3"/>
  <c r="AK4461" i="3"/>
  <c r="AK4462" i="3"/>
  <c r="AK4463" i="3"/>
  <c r="AK4464" i="3"/>
  <c r="AK4465" i="3"/>
  <c r="AK4466" i="3"/>
  <c r="AK4467" i="3"/>
  <c r="AK4468" i="3"/>
  <c r="AK4469" i="3"/>
  <c r="AK4470" i="3"/>
  <c r="AK4471" i="3"/>
  <c r="AK4472" i="3"/>
  <c r="AK4473" i="3"/>
  <c r="AK4474" i="3"/>
  <c r="AK4475" i="3"/>
  <c r="AK4476" i="3"/>
  <c r="AK4477" i="3"/>
  <c r="AK4478" i="3"/>
  <c r="AK4479" i="3"/>
  <c r="AK4480" i="3"/>
  <c r="AK4481" i="3"/>
  <c r="AK4482" i="3"/>
  <c r="AK4483" i="3"/>
  <c r="AK4484" i="3"/>
  <c r="AK4485" i="3"/>
  <c r="AK4486" i="3"/>
  <c r="AK4487" i="3"/>
  <c r="AK4488" i="3"/>
  <c r="AK4489" i="3"/>
  <c r="AK4490" i="3"/>
  <c r="AK4491" i="3"/>
  <c r="AK4492" i="3"/>
  <c r="AK4493" i="3"/>
  <c r="AK4494" i="3"/>
  <c r="AK4495" i="3"/>
  <c r="AK4496" i="3"/>
  <c r="AK4497" i="3"/>
  <c r="AK4498" i="3"/>
  <c r="AK4499" i="3"/>
  <c r="AK4500" i="3"/>
  <c r="AK4501" i="3"/>
  <c r="AK4502" i="3"/>
  <c r="AK4503" i="3"/>
  <c r="AK4504" i="3"/>
  <c r="AK4505" i="3"/>
  <c r="AK4506" i="3"/>
  <c r="AK4507" i="3"/>
  <c r="AK4508" i="3"/>
  <c r="AK4509" i="3"/>
  <c r="AK4510" i="3"/>
  <c r="AK4511" i="3"/>
  <c r="AK4512" i="3"/>
  <c r="AK4513" i="3"/>
  <c r="AK4514" i="3"/>
  <c r="AK4515" i="3"/>
  <c r="AK4516" i="3"/>
  <c r="AK4517" i="3"/>
  <c r="AK4518" i="3"/>
  <c r="AK4519" i="3"/>
  <c r="AK4520" i="3"/>
  <c r="AK4521" i="3"/>
  <c r="AK4522" i="3"/>
  <c r="AK4523" i="3"/>
  <c r="AK4524" i="3"/>
  <c r="AK4525" i="3"/>
  <c r="AK4526" i="3"/>
  <c r="AK4527" i="3"/>
  <c r="AK4528" i="3"/>
  <c r="AK4529" i="3"/>
  <c r="AK4530" i="3"/>
  <c r="AK4531" i="3"/>
  <c r="AK4532" i="3"/>
  <c r="AK4533" i="3"/>
  <c r="AK4534" i="3"/>
  <c r="AK4535" i="3"/>
  <c r="AK4536" i="3"/>
  <c r="AK4537" i="3"/>
  <c r="AK4538" i="3"/>
  <c r="AK4539" i="3"/>
  <c r="AK4540" i="3"/>
  <c r="AK4541" i="3"/>
  <c r="AK4542" i="3"/>
  <c r="AK4543" i="3"/>
  <c r="AK4544" i="3"/>
  <c r="AK4545" i="3"/>
  <c r="AK4546" i="3"/>
  <c r="AK4547" i="3"/>
  <c r="AK4548" i="3"/>
  <c r="AK4549" i="3"/>
  <c r="AK4550" i="3"/>
  <c r="AK4551" i="3"/>
  <c r="AK4552" i="3"/>
  <c r="AK4553" i="3"/>
  <c r="AK4554" i="3"/>
  <c r="AK4555" i="3"/>
  <c r="AK4556" i="3"/>
  <c r="AK4557" i="3"/>
  <c r="AK4558" i="3"/>
  <c r="AK4559" i="3"/>
  <c r="AK4560" i="3"/>
  <c r="AK4561" i="3"/>
  <c r="AK4562" i="3"/>
  <c r="AK4563" i="3"/>
  <c r="AK4564" i="3"/>
  <c r="AK4565" i="3"/>
  <c r="AK4566" i="3"/>
  <c r="AK4567" i="3"/>
  <c r="AK4568" i="3"/>
  <c r="AK4569" i="3"/>
  <c r="AK4570" i="3"/>
  <c r="AK4571" i="3"/>
  <c r="AK4572" i="3"/>
  <c r="AK4573" i="3"/>
  <c r="AK4574" i="3"/>
  <c r="AK4575" i="3"/>
  <c r="AK4576" i="3"/>
  <c r="AK4577" i="3"/>
  <c r="AK4578" i="3"/>
  <c r="AK4579" i="3"/>
  <c r="AK4580" i="3"/>
  <c r="AK4581" i="3"/>
  <c r="AK4582" i="3"/>
  <c r="AK4583" i="3"/>
  <c r="AK4584" i="3"/>
  <c r="AK4585" i="3"/>
  <c r="AK4586" i="3"/>
  <c r="AK4587" i="3"/>
  <c r="AK4588" i="3"/>
  <c r="AK4589" i="3"/>
  <c r="AK4590" i="3"/>
  <c r="AK4591" i="3"/>
  <c r="AK4592" i="3"/>
  <c r="AK4593" i="3"/>
  <c r="AK4594" i="3"/>
  <c r="AK4595" i="3"/>
  <c r="AK4596" i="3"/>
  <c r="AK4597" i="3"/>
  <c r="AK4598" i="3"/>
  <c r="AK4599" i="3"/>
  <c r="AK4600" i="3"/>
  <c r="AK4601" i="3"/>
  <c r="AK4602" i="3"/>
  <c r="AK4603" i="3"/>
  <c r="AK4604" i="3"/>
  <c r="AK4605" i="3"/>
  <c r="AK4606" i="3"/>
  <c r="AK4607" i="3"/>
  <c r="AK4608" i="3"/>
  <c r="AK4609" i="3"/>
  <c r="AK4610" i="3"/>
  <c r="AK4611" i="3"/>
  <c r="AK4612" i="3"/>
  <c r="AK4613" i="3"/>
  <c r="AK4614" i="3"/>
  <c r="AK4615" i="3"/>
  <c r="AK4616" i="3"/>
  <c r="AK4617" i="3"/>
  <c r="AK4618" i="3"/>
  <c r="AK4619" i="3"/>
  <c r="AK4620" i="3"/>
  <c r="AK4621" i="3"/>
  <c r="AK4622" i="3"/>
  <c r="AK4623" i="3"/>
  <c r="AK4624" i="3"/>
  <c r="AK4625" i="3"/>
  <c r="AK4626" i="3"/>
  <c r="AK4627" i="3"/>
  <c r="AK4628" i="3"/>
  <c r="AK4629" i="3"/>
  <c r="AK4630" i="3"/>
  <c r="AK4631" i="3"/>
  <c r="AK4632" i="3"/>
  <c r="AK4633" i="3"/>
  <c r="AK4634" i="3"/>
  <c r="AK4635" i="3"/>
  <c r="AK4636" i="3"/>
  <c r="AK4637" i="3"/>
  <c r="AK4638" i="3"/>
  <c r="AK4639" i="3"/>
  <c r="AK4640" i="3"/>
  <c r="AK4641" i="3"/>
  <c r="AK4642" i="3"/>
  <c r="AK4643" i="3"/>
  <c r="AK4644" i="3"/>
  <c r="AK4645" i="3"/>
  <c r="AK4646" i="3"/>
  <c r="AK4647" i="3"/>
  <c r="AK4648" i="3"/>
  <c r="AK4649" i="3"/>
  <c r="AK4650" i="3"/>
  <c r="AK4651" i="3"/>
  <c r="AK4652" i="3"/>
  <c r="AK4653" i="3"/>
  <c r="AK4654" i="3"/>
  <c r="AK4655" i="3"/>
  <c r="AK4656" i="3"/>
  <c r="AK4657" i="3"/>
  <c r="AK4658" i="3"/>
  <c r="AK4659" i="3"/>
  <c r="AK4660" i="3"/>
  <c r="AK4661" i="3"/>
  <c r="AK4662" i="3"/>
  <c r="AK4663" i="3"/>
  <c r="AK4664" i="3"/>
  <c r="AK4665" i="3"/>
  <c r="AK4666" i="3"/>
  <c r="AK4667" i="3"/>
  <c r="AK4668" i="3"/>
  <c r="AK4669" i="3"/>
  <c r="AK4670" i="3"/>
  <c r="AK4671" i="3"/>
  <c r="AK4672" i="3"/>
  <c r="AK4673" i="3"/>
  <c r="AK4674" i="3"/>
  <c r="AK4675" i="3"/>
  <c r="AK4676" i="3"/>
  <c r="AK4677" i="3"/>
  <c r="AK4678" i="3"/>
  <c r="AK4679" i="3"/>
  <c r="AK4680" i="3"/>
  <c r="AK4681" i="3"/>
  <c r="AK4682" i="3"/>
  <c r="AK4683" i="3"/>
  <c r="AK4684" i="3"/>
  <c r="AK4685" i="3"/>
  <c r="AK4686" i="3"/>
  <c r="AK4687" i="3"/>
  <c r="AK4688" i="3"/>
  <c r="AK4689" i="3"/>
  <c r="AK4690" i="3"/>
  <c r="AK4691" i="3"/>
  <c r="AK4692" i="3"/>
  <c r="AK4693" i="3"/>
  <c r="AK4694" i="3"/>
  <c r="AK4695" i="3"/>
  <c r="AK4696" i="3"/>
  <c r="AK4697" i="3"/>
  <c r="AK4698" i="3"/>
  <c r="AK4699" i="3"/>
  <c r="AK4700" i="3"/>
  <c r="AK4701" i="3"/>
  <c r="AK4702" i="3"/>
  <c r="AK4703" i="3"/>
  <c r="AK4704" i="3"/>
  <c r="AK4705" i="3"/>
  <c r="AK4706" i="3"/>
  <c r="AK4707" i="3"/>
  <c r="AK4708" i="3"/>
  <c r="AK4709" i="3"/>
  <c r="AK4710" i="3"/>
  <c r="AK4711" i="3"/>
  <c r="AK4712" i="3"/>
  <c r="AK4713" i="3"/>
  <c r="AK4714" i="3"/>
  <c r="AK4715" i="3"/>
  <c r="AK4716" i="3"/>
  <c r="AK4717" i="3"/>
  <c r="AK4718" i="3"/>
  <c r="AK4719" i="3"/>
  <c r="AK4720" i="3"/>
  <c r="AK4721" i="3"/>
  <c r="AK4722" i="3"/>
  <c r="AK4723" i="3"/>
  <c r="AK4724" i="3"/>
  <c r="AK4725" i="3"/>
  <c r="AK4726" i="3"/>
  <c r="AK4727" i="3"/>
  <c r="AK4728" i="3"/>
  <c r="AK4729" i="3"/>
  <c r="AK4730" i="3"/>
  <c r="AK4731" i="3"/>
  <c r="AK4732" i="3"/>
  <c r="AK4733" i="3"/>
  <c r="AK4734" i="3"/>
  <c r="AK4735" i="3"/>
  <c r="AK4736" i="3"/>
  <c r="AK4737" i="3"/>
  <c r="AK4738" i="3"/>
  <c r="AK4739" i="3"/>
  <c r="AK4740" i="3"/>
  <c r="AK4741" i="3"/>
  <c r="AK4742" i="3"/>
  <c r="AK4743" i="3"/>
  <c r="AK4744" i="3"/>
  <c r="AK4745" i="3"/>
  <c r="AK4746" i="3"/>
  <c r="AK4747" i="3"/>
  <c r="AK4748" i="3"/>
  <c r="AK4749" i="3"/>
  <c r="AK4750" i="3"/>
  <c r="AK4751" i="3"/>
  <c r="AK4752" i="3"/>
  <c r="AK4753" i="3"/>
  <c r="AK4754" i="3"/>
  <c r="AK4755" i="3"/>
  <c r="AK4756" i="3"/>
  <c r="AK4757" i="3"/>
  <c r="AK4758" i="3"/>
  <c r="AK4759" i="3"/>
  <c r="AK4760" i="3"/>
  <c r="AK4761" i="3"/>
  <c r="AK4762" i="3"/>
  <c r="AK4763" i="3"/>
  <c r="AK4764" i="3"/>
  <c r="AK4765" i="3"/>
  <c r="AK4766" i="3"/>
  <c r="AK4767" i="3"/>
  <c r="AK4768" i="3"/>
  <c r="AK4769" i="3"/>
  <c r="AK4770" i="3"/>
  <c r="AK4771" i="3"/>
  <c r="AK4772" i="3"/>
  <c r="AK4773" i="3"/>
  <c r="AK4774" i="3"/>
  <c r="AK4775" i="3"/>
  <c r="AK4776" i="3"/>
  <c r="AK4777" i="3"/>
  <c r="AK4778" i="3"/>
  <c r="AK4779" i="3"/>
  <c r="AK4780" i="3"/>
  <c r="AK4781" i="3"/>
  <c r="AK4782" i="3"/>
  <c r="AK4783" i="3"/>
  <c r="AK4784" i="3"/>
  <c r="AK4785" i="3"/>
  <c r="AK4786" i="3"/>
  <c r="AK4787" i="3"/>
  <c r="AK4788" i="3"/>
  <c r="AK4789" i="3"/>
  <c r="AK4790" i="3"/>
  <c r="AK4791" i="3"/>
  <c r="AK4792" i="3"/>
  <c r="AK4793" i="3"/>
  <c r="AK4794" i="3"/>
  <c r="AK4795" i="3"/>
  <c r="AK4796" i="3"/>
  <c r="AK4797" i="3"/>
  <c r="AK4798" i="3"/>
  <c r="AK4799" i="3"/>
  <c r="AK4800" i="3"/>
  <c r="AK4801" i="3"/>
  <c r="AK4802" i="3"/>
  <c r="AK4803" i="3"/>
  <c r="AK4804" i="3"/>
  <c r="AK4805" i="3"/>
  <c r="AK4806" i="3"/>
  <c r="AK4807" i="3"/>
  <c r="AK4808" i="3"/>
  <c r="AK4809" i="3"/>
  <c r="AK4810" i="3"/>
  <c r="AK4811" i="3"/>
  <c r="AK4812" i="3"/>
  <c r="AK4813" i="3"/>
  <c r="AK4814" i="3"/>
  <c r="AK4815" i="3"/>
  <c r="AK4816" i="3"/>
  <c r="AK4817" i="3"/>
  <c r="AK4818" i="3"/>
  <c r="AK4819" i="3"/>
  <c r="AK4820" i="3"/>
  <c r="AK4821" i="3"/>
  <c r="AK4822" i="3"/>
  <c r="AK4823" i="3"/>
  <c r="AK4824" i="3"/>
  <c r="AK4825" i="3"/>
  <c r="AK4826" i="3"/>
  <c r="AK4827" i="3"/>
  <c r="AK4828" i="3"/>
  <c r="AK4829" i="3"/>
  <c r="AK4830" i="3"/>
  <c r="AK4831" i="3"/>
  <c r="AK4832" i="3"/>
  <c r="AK4833" i="3"/>
  <c r="AK4834" i="3"/>
  <c r="AK4835" i="3"/>
  <c r="AK4836" i="3"/>
  <c r="AK4837" i="3"/>
  <c r="AK4838" i="3"/>
  <c r="AK4839" i="3"/>
  <c r="AK4840" i="3"/>
  <c r="AK4841" i="3"/>
  <c r="AK4842" i="3"/>
  <c r="AK4843" i="3"/>
  <c r="AK4844" i="3"/>
  <c r="AK4845" i="3"/>
  <c r="AK4846" i="3"/>
  <c r="AK4847" i="3"/>
  <c r="AK4848" i="3"/>
  <c r="AK4849" i="3"/>
  <c r="AK4850" i="3"/>
  <c r="AK4851" i="3"/>
  <c r="AK4852" i="3"/>
  <c r="AK4853" i="3"/>
  <c r="AK4854" i="3"/>
  <c r="AK4855" i="3"/>
  <c r="AK4856" i="3"/>
  <c r="AK4857" i="3"/>
  <c r="AK4858" i="3"/>
  <c r="AK4859" i="3"/>
  <c r="AK4860" i="3"/>
  <c r="AK4861" i="3"/>
  <c r="AK4862" i="3"/>
  <c r="AK4863" i="3"/>
  <c r="AK4864" i="3"/>
  <c r="AK4865" i="3"/>
  <c r="AK4866" i="3"/>
  <c r="AK4867" i="3"/>
  <c r="AK4868" i="3"/>
  <c r="AK4869" i="3"/>
  <c r="AK4870" i="3"/>
  <c r="AK4871" i="3"/>
  <c r="AK4872" i="3"/>
  <c r="AK4873" i="3"/>
  <c r="AK4874" i="3"/>
  <c r="AK4875" i="3"/>
  <c r="AK4876" i="3"/>
  <c r="AK4877" i="3"/>
  <c r="AK4878" i="3"/>
  <c r="AK4879" i="3"/>
  <c r="AK4880" i="3"/>
  <c r="AK4881" i="3"/>
  <c r="AK4882" i="3"/>
  <c r="AK4883" i="3"/>
  <c r="AK4884" i="3"/>
  <c r="AK4885" i="3"/>
  <c r="AK4886" i="3"/>
  <c r="AK4887" i="3"/>
  <c r="AK4888" i="3"/>
  <c r="AK4889" i="3"/>
  <c r="AK4890" i="3"/>
  <c r="AK4891" i="3"/>
  <c r="AK4892" i="3"/>
  <c r="AK4893" i="3"/>
  <c r="AK4894" i="3"/>
  <c r="AK4895" i="3"/>
  <c r="AK4896" i="3"/>
  <c r="AK4897" i="3"/>
  <c r="AK4898" i="3"/>
  <c r="AK4899" i="3"/>
  <c r="AK4900" i="3"/>
  <c r="AK4901" i="3"/>
  <c r="AK4902" i="3"/>
  <c r="AK4903" i="3"/>
  <c r="AK4904" i="3"/>
  <c r="AK4905" i="3"/>
  <c r="AK4906" i="3"/>
  <c r="AK4907" i="3"/>
  <c r="AK4908" i="3"/>
  <c r="AK4909" i="3"/>
  <c r="AK4910" i="3"/>
  <c r="AK4911" i="3"/>
  <c r="AK4912" i="3"/>
  <c r="AK4913" i="3"/>
  <c r="AK4914" i="3"/>
  <c r="AK4915" i="3"/>
  <c r="AK4916" i="3"/>
  <c r="AK4917" i="3"/>
  <c r="AK4918" i="3"/>
  <c r="AK4919" i="3"/>
  <c r="AK4920" i="3"/>
  <c r="AK4921" i="3"/>
  <c r="AK4922" i="3"/>
  <c r="AK4923" i="3"/>
  <c r="AK4924" i="3"/>
  <c r="AK4925" i="3"/>
  <c r="AK4926" i="3"/>
  <c r="AK4927" i="3"/>
  <c r="AK4928" i="3"/>
  <c r="AK4929" i="3"/>
  <c r="AK4930" i="3"/>
  <c r="AK4931" i="3"/>
  <c r="AK4932" i="3"/>
  <c r="AK4933" i="3"/>
  <c r="AK4934" i="3"/>
  <c r="AK4935" i="3"/>
  <c r="AK4936" i="3"/>
  <c r="AK4937" i="3"/>
  <c r="AK4938" i="3"/>
  <c r="AK4939" i="3"/>
  <c r="AK4940" i="3"/>
  <c r="AK4941" i="3"/>
  <c r="AK4942" i="3"/>
  <c r="AK4943" i="3"/>
  <c r="AK4944" i="3"/>
  <c r="AK4945" i="3"/>
  <c r="AK4946" i="3"/>
  <c r="AK4947" i="3"/>
  <c r="AK4948" i="3"/>
  <c r="AK4949" i="3"/>
  <c r="AK4950" i="3"/>
  <c r="AK4951" i="3"/>
  <c r="AK4952" i="3"/>
  <c r="AK4953" i="3"/>
  <c r="AK4954" i="3"/>
  <c r="AK4955" i="3"/>
  <c r="AK4956" i="3"/>
  <c r="AK4957" i="3"/>
  <c r="AK4958" i="3"/>
  <c r="AK4959" i="3"/>
  <c r="AK4960" i="3"/>
  <c r="AK4961" i="3"/>
  <c r="AK4962" i="3"/>
  <c r="AK4963" i="3"/>
  <c r="AK4964" i="3"/>
  <c r="AK4965" i="3"/>
  <c r="AK4966" i="3"/>
  <c r="AK4967" i="3"/>
  <c r="AK4968" i="3"/>
  <c r="AK4969" i="3"/>
  <c r="AK4970" i="3"/>
  <c r="AK4971" i="3"/>
  <c r="AK4972" i="3"/>
  <c r="AK4973" i="3"/>
  <c r="AK4974" i="3"/>
  <c r="AK4975" i="3"/>
  <c r="AK4976" i="3"/>
  <c r="AK4977" i="3"/>
  <c r="AK4978" i="3"/>
  <c r="AK4979" i="3"/>
  <c r="AK4980" i="3"/>
  <c r="AK4981" i="3"/>
  <c r="AK4982" i="3"/>
  <c r="AK4983" i="3"/>
  <c r="AK4984" i="3"/>
  <c r="AK4985" i="3"/>
  <c r="AK4986" i="3"/>
  <c r="AK4987" i="3"/>
  <c r="AK4988" i="3"/>
  <c r="AK4989" i="3"/>
  <c r="AK4990" i="3"/>
  <c r="AK4991" i="3"/>
  <c r="AK4992" i="3"/>
  <c r="AK4993" i="3"/>
  <c r="AK4994" i="3"/>
  <c r="AK4995" i="3"/>
  <c r="AK4996" i="3"/>
  <c r="AK4997" i="3"/>
  <c r="AK4998" i="3"/>
  <c r="AK4999" i="3"/>
  <c r="AK5000" i="3"/>
  <c r="AK5001" i="3"/>
  <c r="AK5002" i="3"/>
  <c r="AK5003" i="3"/>
  <c r="AK5004" i="3"/>
  <c r="AK5005" i="3"/>
  <c r="AK5006" i="3"/>
  <c r="AK5007" i="3"/>
  <c r="AK5008" i="3"/>
  <c r="AK5009" i="3"/>
  <c r="AK5010" i="3"/>
  <c r="AK5011" i="3"/>
  <c r="AK5012" i="3"/>
  <c r="AK5013" i="3"/>
  <c r="AK5014" i="3"/>
  <c r="AK5015" i="3"/>
  <c r="AK5016" i="3"/>
  <c r="AK5017" i="3"/>
  <c r="AK5018" i="3"/>
  <c r="AK5019" i="3"/>
  <c r="AK5020" i="3"/>
  <c r="AK5021" i="3"/>
  <c r="AK5022" i="3"/>
  <c r="AK5023" i="3"/>
  <c r="AK5024" i="3"/>
  <c r="AK5025" i="3"/>
  <c r="AK5026" i="3"/>
  <c r="AK5027" i="3"/>
  <c r="AK5028" i="3"/>
  <c r="AK5029" i="3"/>
  <c r="AK5030" i="3"/>
  <c r="AK5031" i="3"/>
  <c r="AK5032" i="3"/>
  <c r="AK5033" i="3"/>
  <c r="AK5034" i="3"/>
  <c r="AK5035" i="3"/>
  <c r="AK5036" i="3"/>
  <c r="AK5037" i="3"/>
  <c r="AK5038" i="3"/>
  <c r="AK5039" i="3"/>
  <c r="AK5040" i="3"/>
  <c r="AK5041" i="3"/>
  <c r="AK5042" i="3"/>
  <c r="AK5043" i="3"/>
  <c r="AK5044" i="3"/>
  <c r="AK5045" i="3"/>
  <c r="AK5046" i="3"/>
  <c r="AK5047" i="3"/>
  <c r="AK5048" i="3"/>
  <c r="AK5049" i="3"/>
  <c r="AK5050" i="3"/>
  <c r="AK5051" i="3"/>
  <c r="AK5052" i="3"/>
  <c r="AK5053" i="3"/>
  <c r="AK5054" i="3"/>
  <c r="AK5055" i="3"/>
  <c r="AK5056" i="3"/>
  <c r="AK5057" i="3"/>
  <c r="AK5058" i="3"/>
  <c r="AK5059" i="3"/>
  <c r="AK5060" i="3"/>
  <c r="AK5061" i="3"/>
  <c r="AK5062" i="3"/>
  <c r="AK5063" i="3"/>
  <c r="AK5064" i="3"/>
  <c r="AK5065" i="3"/>
  <c r="AK5066" i="3"/>
  <c r="AK5067" i="3"/>
  <c r="AK5068" i="3"/>
  <c r="AK5069" i="3"/>
  <c r="AK5070" i="3"/>
  <c r="AK5071" i="3"/>
  <c r="AK5072" i="3"/>
  <c r="AK5073" i="3"/>
  <c r="AK5074" i="3"/>
  <c r="AK5075" i="3"/>
  <c r="AK5076" i="3"/>
  <c r="AK5077" i="3"/>
  <c r="AK5078" i="3"/>
  <c r="AK5079" i="3"/>
  <c r="AK5080" i="3"/>
  <c r="AK5081" i="3"/>
  <c r="AK5082" i="3"/>
  <c r="AK5083" i="3"/>
  <c r="AK5084" i="3"/>
  <c r="AK5085" i="3"/>
  <c r="AK5086" i="3"/>
  <c r="AK5087" i="3"/>
  <c r="AL3025" i="3"/>
  <c r="AL3026" i="3"/>
  <c r="AL3027" i="3"/>
  <c r="AL3028" i="3"/>
  <c r="AL3029" i="3"/>
  <c r="AL3030" i="3"/>
  <c r="AL3031" i="3"/>
  <c r="AL3032" i="3"/>
  <c r="AL3033" i="3"/>
  <c r="AL3034" i="3"/>
  <c r="AL3035" i="3"/>
  <c r="AL3036" i="3"/>
  <c r="AL3037" i="3"/>
  <c r="AL3038" i="3"/>
  <c r="AL3039" i="3"/>
  <c r="AL3040" i="3"/>
  <c r="AL3041" i="3"/>
  <c r="AL3042" i="3"/>
  <c r="AL3043" i="3"/>
  <c r="AL3044" i="3"/>
  <c r="AL3045" i="3"/>
  <c r="AL3046" i="3"/>
  <c r="AL3047" i="3"/>
  <c r="AL3048" i="3"/>
  <c r="AL3049" i="3"/>
  <c r="AL3050" i="3"/>
  <c r="AL3051" i="3"/>
  <c r="AL3052" i="3"/>
  <c r="AL3053" i="3"/>
  <c r="AL3054" i="3"/>
  <c r="AL3055" i="3"/>
  <c r="AL3056" i="3"/>
  <c r="AL3057" i="3"/>
  <c r="AL3058" i="3"/>
  <c r="AL3059" i="3"/>
  <c r="AL3060" i="3"/>
  <c r="AL3061" i="3"/>
  <c r="AL3062" i="3"/>
  <c r="AL3063" i="3"/>
  <c r="AL3064" i="3"/>
  <c r="AL3065" i="3"/>
  <c r="AL3066" i="3"/>
  <c r="AL3067" i="3"/>
  <c r="AL3068" i="3"/>
  <c r="AL3069" i="3"/>
  <c r="AL3070" i="3"/>
  <c r="AL3071" i="3"/>
  <c r="AL3072" i="3"/>
  <c r="AL3073" i="3"/>
  <c r="AL3074" i="3"/>
  <c r="AL3075" i="3"/>
  <c r="AL3076" i="3"/>
  <c r="AL3077" i="3"/>
  <c r="AL3078" i="3"/>
  <c r="AL3079" i="3"/>
  <c r="AL3080" i="3"/>
  <c r="AL3081" i="3"/>
  <c r="AL3082" i="3"/>
  <c r="AL3083" i="3"/>
  <c r="AL3084" i="3"/>
  <c r="AL3085" i="3"/>
  <c r="AL3086" i="3"/>
  <c r="AL3087" i="3"/>
  <c r="AL3088" i="3"/>
  <c r="AL3089" i="3"/>
  <c r="AL3090" i="3"/>
  <c r="AL3091" i="3"/>
  <c r="AL3092" i="3"/>
  <c r="AL3093" i="3"/>
  <c r="AL3094" i="3"/>
  <c r="AL3095" i="3"/>
  <c r="AL3096" i="3"/>
  <c r="AL3097" i="3"/>
  <c r="AL3098" i="3"/>
  <c r="AL3099" i="3"/>
  <c r="AL3100" i="3"/>
  <c r="AL3101" i="3"/>
  <c r="AL3102" i="3"/>
  <c r="AL3103" i="3"/>
  <c r="AL3104" i="3"/>
  <c r="AL3105" i="3"/>
  <c r="AL3106" i="3"/>
  <c r="AL3107" i="3"/>
  <c r="AL3108" i="3"/>
  <c r="AL3109" i="3"/>
  <c r="AL3110" i="3"/>
  <c r="AL3111" i="3"/>
  <c r="AL3112" i="3"/>
  <c r="AL3113" i="3"/>
  <c r="AL3114" i="3"/>
  <c r="AL3115" i="3"/>
  <c r="AL3116" i="3"/>
  <c r="AL3117" i="3"/>
  <c r="AL3118" i="3"/>
  <c r="AL3119" i="3"/>
  <c r="AL3120" i="3"/>
  <c r="AL3121" i="3"/>
  <c r="AL3122" i="3"/>
  <c r="AL3123" i="3"/>
  <c r="AL3124" i="3"/>
  <c r="AL3125" i="3"/>
  <c r="AL3126" i="3"/>
  <c r="AL3127" i="3"/>
  <c r="AL3128" i="3"/>
  <c r="AL3129" i="3"/>
  <c r="AL3130" i="3"/>
  <c r="AL3131" i="3"/>
  <c r="AL3132" i="3"/>
  <c r="AL3133" i="3"/>
  <c r="AL3134" i="3"/>
  <c r="AL3135" i="3"/>
  <c r="AL3136" i="3"/>
  <c r="AL3137" i="3"/>
  <c r="AL3138" i="3"/>
  <c r="AL3139" i="3"/>
  <c r="AL3140" i="3"/>
  <c r="AL3141" i="3"/>
  <c r="AL3142" i="3"/>
  <c r="AL3143" i="3"/>
  <c r="AL3144" i="3"/>
  <c r="AL3145" i="3"/>
  <c r="AL3146" i="3"/>
  <c r="AL3147" i="3"/>
  <c r="AL3148" i="3"/>
  <c r="AL3149" i="3"/>
  <c r="AL3150" i="3"/>
  <c r="AL3151" i="3"/>
  <c r="AL3152" i="3"/>
  <c r="AL3153" i="3"/>
  <c r="AL3154" i="3"/>
  <c r="AL3155" i="3"/>
  <c r="AL3156" i="3"/>
  <c r="AL3157" i="3"/>
  <c r="AL3158" i="3"/>
  <c r="AL3159" i="3"/>
  <c r="AL3160" i="3"/>
  <c r="AL3161" i="3"/>
  <c r="AL3162" i="3"/>
  <c r="AL3163" i="3"/>
  <c r="AL3164" i="3"/>
  <c r="AL3165" i="3"/>
  <c r="AL3166" i="3"/>
  <c r="AL3167" i="3"/>
  <c r="AL3168" i="3"/>
  <c r="AL3169" i="3"/>
  <c r="AL3170" i="3"/>
  <c r="AL3171" i="3"/>
  <c r="AL3172" i="3"/>
  <c r="AL3173" i="3"/>
  <c r="AL3174" i="3"/>
  <c r="AL3175" i="3"/>
  <c r="AL3176" i="3"/>
  <c r="AL3177" i="3"/>
  <c r="AL3178" i="3"/>
  <c r="AL3179" i="3"/>
  <c r="AL3180" i="3"/>
  <c r="AL3181" i="3"/>
  <c r="AL3182" i="3"/>
  <c r="AL3183" i="3"/>
  <c r="AL3184" i="3"/>
  <c r="AL3185" i="3"/>
  <c r="AL3186" i="3"/>
  <c r="AL3187" i="3"/>
  <c r="AL3188" i="3"/>
  <c r="AL3189" i="3"/>
  <c r="AL3190" i="3"/>
  <c r="AL3191" i="3"/>
  <c r="AL3192" i="3"/>
  <c r="AL3193" i="3"/>
  <c r="AL3194" i="3"/>
  <c r="AL3195" i="3"/>
  <c r="AL3196" i="3"/>
  <c r="AL3197" i="3"/>
  <c r="AL3198" i="3"/>
  <c r="AL3199" i="3"/>
  <c r="AL3200" i="3"/>
  <c r="AL3201" i="3"/>
  <c r="AL3202" i="3"/>
  <c r="AL3203" i="3"/>
  <c r="AL3204" i="3"/>
  <c r="AL3205" i="3"/>
  <c r="AL3206" i="3"/>
  <c r="AL3207" i="3"/>
  <c r="AL3208" i="3"/>
  <c r="AL3209" i="3"/>
  <c r="AL3210" i="3"/>
  <c r="AL3211" i="3"/>
  <c r="AL3212" i="3"/>
  <c r="AL3213" i="3"/>
  <c r="AL3214" i="3"/>
  <c r="AL3215" i="3"/>
  <c r="AL3216" i="3"/>
  <c r="AL3217" i="3"/>
  <c r="AL3218" i="3"/>
  <c r="AL3219" i="3"/>
  <c r="AL3220" i="3"/>
  <c r="AL3221" i="3"/>
  <c r="AL3222" i="3"/>
  <c r="AL3223" i="3"/>
  <c r="AL3224" i="3"/>
  <c r="AL3225" i="3"/>
  <c r="AL3226" i="3"/>
  <c r="AL3227" i="3"/>
  <c r="AL3228" i="3"/>
  <c r="AL3229" i="3"/>
  <c r="AL3230" i="3"/>
  <c r="AL3231" i="3"/>
  <c r="AL3232" i="3"/>
  <c r="AL3233" i="3"/>
  <c r="AL3234" i="3"/>
  <c r="AL3235" i="3"/>
  <c r="AL3236" i="3"/>
  <c r="AL3237" i="3"/>
  <c r="AL3238" i="3"/>
  <c r="AL3239" i="3"/>
  <c r="AL3240" i="3"/>
  <c r="AL3241" i="3"/>
  <c r="AL3242" i="3"/>
  <c r="AL3243" i="3"/>
  <c r="AL3244" i="3"/>
  <c r="AL3245" i="3"/>
  <c r="AL3246" i="3"/>
  <c r="AL3247" i="3"/>
  <c r="AL3248" i="3"/>
  <c r="AL3249" i="3"/>
  <c r="AL3250" i="3"/>
  <c r="AL3251" i="3"/>
  <c r="AL3252" i="3"/>
  <c r="AL3253" i="3"/>
  <c r="AL3254" i="3"/>
  <c r="AL3255" i="3"/>
  <c r="AL3256" i="3"/>
  <c r="AL3257" i="3"/>
  <c r="AL3258" i="3"/>
  <c r="AL3259" i="3"/>
  <c r="AL3260" i="3"/>
  <c r="AL3261" i="3"/>
  <c r="AL3262" i="3"/>
  <c r="AL3263" i="3"/>
  <c r="AL3264" i="3"/>
  <c r="AL3265" i="3"/>
  <c r="AL3266" i="3"/>
  <c r="AL3267" i="3"/>
  <c r="AL3268" i="3"/>
  <c r="AL3269" i="3"/>
  <c r="AL3270" i="3"/>
  <c r="AL3271" i="3"/>
  <c r="AL3272" i="3"/>
  <c r="AL3273" i="3"/>
  <c r="AL3274" i="3"/>
  <c r="AL3275" i="3"/>
  <c r="AL3276" i="3"/>
  <c r="AL3277" i="3"/>
  <c r="AL3278" i="3"/>
  <c r="AL3279" i="3"/>
  <c r="AL3280" i="3"/>
  <c r="AL3281" i="3"/>
  <c r="AL3282" i="3"/>
  <c r="AL3283" i="3"/>
  <c r="AL3284" i="3"/>
  <c r="AL3285" i="3"/>
  <c r="AL3286" i="3"/>
  <c r="AL3287" i="3"/>
  <c r="AL3288" i="3"/>
  <c r="AL3289" i="3"/>
  <c r="AL3290" i="3"/>
  <c r="AL3291" i="3"/>
  <c r="AL3292" i="3"/>
  <c r="AL3293" i="3"/>
  <c r="AL3294" i="3"/>
  <c r="AL3295" i="3"/>
  <c r="AL3296" i="3"/>
  <c r="AL3297" i="3"/>
  <c r="AL3298" i="3"/>
  <c r="AL3299" i="3"/>
  <c r="AL3300" i="3"/>
  <c r="AL3301" i="3"/>
  <c r="AL3302" i="3"/>
  <c r="AL3303" i="3"/>
  <c r="AL3304" i="3"/>
  <c r="AL3305" i="3"/>
  <c r="AL3306" i="3"/>
  <c r="AL3307" i="3"/>
  <c r="AL3308" i="3"/>
  <c r="AL3309" i="3"/>
  <c r="AL3310" i="3"/>
  <c r="AL3311" i="3"/>
  <c r="AL3312" i="3"/>
  <c r="AL3313" i="3"/>
  <c r="AL3314" i="3"/>
  <c r="AL3315" i="3"/>
  <c r="AL3316" i="3"/>
  <c r="AL3317" i="3"/>
  <c r="AL3318" i="3"/>
  <c r="AL3319" i="3"/>
  <c r="AL3320" i="3"/>
  <c r="AL3321" i="3"/>
  <c r="AL3322" i="3"/>
  <c r="AL3323" i="3"/>
  <c r="AL3324" i="3"/>
  <c r="AL3325" i="3"/>
  <c r="AL3326" i="3"/>
  <c r="AL3327" i="3"/>
  <c r="AL3328" i="3"/>
  <c r="AL3329" i="3"/>
  <c r="AL3330" i="3"/>
  <c r="AL3331" i="3"/>
  <c r="AL3332" i="3"/>
  <c r="AL3333" i="3"/>
  <c r="AL3334" i="3"/>
  <c r="AL3335" i="3"/>
  <c r="AL3336" i="3"/>
  <c r="AL3337" i="3"/>
  <c r="AL3338" i="3"/>
  <c r="AL3339" i="3"/>
  <c r="AL3340" i="3"/>
  <c r="AL3341" i="3"/>
  <c r="AL3342" i="3"/>
  <c r="AL3343" i="3"/>
  <c r="AL3344" i="3"/>
  <c r="AL3345" i="3"/>
  <c r="AL3346" i="3"/>
  <c r="AL3347" i="3"/>
  <c r="AL3348" i="3"/>
  <c r="AL3349" i="3"/>
  <c r="AL3350" i="3"/>
  <c r="AL3351" i="3"/>
  <c r="AL3352" i="3"/>
  <c r="AL3353" i="3"/>
  <c r="AL3354" i="3"/>
  <c r="AL3355" i="3"/>
  <c r="AL3356" i="3"/>
  <c r="AL3357" i="3"/>
  <c r="AL3358" i="3"/>
  <c r="AL3359" i="3"/>
  <c r="AL3360" i="3"/>
  <c r="AL3361" i="3"/>
  <c r="AL3362" i="3"/>
  <c r="AL3363" i="3"/>
  <c r="AL3364" i="3"/>
  <c r="AL3365" i="3"/>
  <c r="AL3366" i="3"/>
  <c r="AL3367" i="3"/>
  <c r="AL3368" i="3"/>
  <c r="AL3369" i="3"/>
  <c r="AL3370" i="3"/>
  <c r="AL3371" i="3"/>
  <c r="AL3372" i="3"/>
  <c r="AL3373" i="3"/>
  <c r="AL3374" i="3"/>
  <c r="AL3375" i="3"/>
  <c r="AL3376" i="3"/>
  <c r="AL3377" i="3"/>
  <c r="AL3378" i="3"/>
  <c r="AL3379" i="3"/>
  <c r="AL3380" i="3"/>
  <c r="AL3381" i="3"/>
  <c r="AL3382" i="3"/>
  <c r="AL3383" i="3"/>
  <c r="AL3384" i="3"/>
  <c r="AL3385" i="3"/>
  <c r="AL3386" i="3"/>
  <c r="AL3387" i="3"/>
  <c r="AL3388" i="3"/>
  <c r="AL3389" i="3"/>
  <c r="AL3390" i="3"/>
  <c r="AL3391" i="3"/>
  <c r="AL3392" i="3"/>
  <c r="AL3393" i="3"/>
  <c r="AL3394" i="3"/>
  <c r="AL3395" i="3"/>
  <c r="AL3396" i="3"/>
  <c r="AL3397" i="3"/>
  <c r="AL3398" i="3"/>
  <c r="AL3399" i="3"/>
  <c r="AL3400" i="3"/>
  <c r="AL3401" i="3"/>
  <c r="AL3402" i="3"/>
  <c r="AL3403" i="3"/>
  <c r="AL3404" i="3"/>
  <c r="AL3405" i="3"/>
  <c r="AL3406" i="3"/>
  <c r="AL3407" i="3"/>
  <c r="AL3408" i="3"/>
  <c r="AL3409" i="3"/>
  <c r="AL3410" i="3"/>
  <c r="AL3411" i="3"/>
  <c r="AL3412" i="3"/>
  <c r="AL3413" i="3"/>
  <c r="AL3414" i="3"/>
  <c r="AL3415" i="3"/>
  <c r="AL3416" i="3"/>
  <c r="AL3417" i="3"/>
  <c r="AL3418" i="3"/>
  <c r="AL3419" i="3"/>
  <c r="AL3420" i="3"/>
  <c r="AL3421" i="3"/>
  <c r="AL3422" i="3"/>
  <c r="AL3423" i="3"/>
  <c r="AL3424" i="3"/>
  <c r="AL3425" i="3"/>
  <c r="AL3426" i="3"/>
  <c r="AL3427" i="3"/>
  <c r="AL3428" i="3"/>
  <c r="AL3429" i="3"/>
  <c r="AL3430" i="3"/>
  <c r="AL3431" i="3"/>
  <c r="AL3432" i="3"/>
  <c r="AL3433" i="3"/>
  <c r="AL3434" i="3"/>
  <c r="AL3435" i="3"/>
  <c r="AL3436" i="3"/>
  <c r="AL3437" i="3"/>
  <c r="AL3438" i="3"/>
  <c r="AL3439" i="3"/>
  <c r="AL3440" i="3"/>
  <c r="AL3441" i="3"/>
  <c r="AL3442" i="3"/>
  <c r="AL3443" i="3"/>
  <c r="AL3444" i="3"/>
  <c r="AL3445" i="3"/>
  <c r="AL3446" i="3"/>
  <c r="AL3447" i="3"/>
  <c r="AL3448" i="3"/>
  <c r="AL3449" i="3"/>
  <c r="AL3450" i="3"/>
  <c r="AL3451" i="3"/>
  <c r="AL3452" i="3"/>
  <c r="AL3453" i="3"/>
  <c r="AL3454" i="3"/>
  <c r="AL3455" i="3"/>
  <c r="AL3456" i="3"/>
  <c r="AL3457" i="3"/>
  <c r="AL3458" i="3"/>
  <c r="AL3459" i="3"/>
  <c r="AL3460" i="3"/>
  <c r="AL3461" i="3"/>
  <c r="AL3462" i="3"/>
  <c r="AL3463" i="3"/>
  <c r="AL3464" i="3"/>
  <c r="AL3465" i="3"/>
  <c r="AL3466" i="3"/>
  <c r="AL3467" i="3"/>
  <c r="AL3468" i="3"/>
  <c r="AL3469" i="3"/>
  <c r="AL3470" i="3"/>
  <c r="AL3471" i="3"/>
  <c r="AL3472" i="3"/>
  <c r="AL3473" i="3"/>
  <c r="AL3474" i="3"/>
  <c r="AL3475" i="3"/>
  <c r="AL3476" i="3"/>
  <c r="AL3477" i="3"/>
  <c r="AL3478" i="3"/>
  <c r="AL3479" i="3"/>
  <c r="AL3480" i="3"/>
  <c r="AL3481" i="3"/>
  <c r="AL3482" i="3"/>
  <c r="AL3483" i="3"/>
  <c r="AL3484" i="3"/>
  <c r="AL3485" i="3"/>
  <c r="AL3486" i="3"/>
  <c r="AL3487" i="3"/>
  <c r="AL3488" i="3"/>
  <c r="AL3489" i="3"/>
  <c r="AL3490" i="3"/>
  <c r="AL3491" i="3"/>
  <c r="AL3492" i="3"/>
  <c r="AL3493" i="3"/>
  <c r="AL3494" i="3"/>
  <c r="AL3495" i="3"/>
  <c r="AL3496" i="3"/>
  <c r="AL3497" i="3"/>
  <c r="AL3498" i="3"/>
  <c r="AL3499" i="3"/>
  <c r="AL3500" i="3"/>
  <c r="AL3501" i="3"/>
  <c r="AL3502" i="3"/>
  <c r="AL3503" i="3"/>
  <c r="AL3504" i="3"/>
  <c r="AL3505" i="3"/>
  <c r="AL3506" i="3"/>
  <c r="AL3507" i="3"/>
  <c r="AL3508" i="3"/>
  <c r="AL3509" i="3"/>
  <c r="AL3510" i="3"/>
  <c r="AL3511" i="3"/>
  <c r="AL3512" i="3"/>
  <c r="AL3513" i="3"/>
  <c r="AL3514" i="3"/>
  <c r="AL3515" i="3"/>
  <c r="AL3516" i="3"/>
  <c r="AL3517" i="3"/>
  <c r="AL3518" i="3"/>
  <c r="AL3519" i="3"/>
  <c r="AL3520" i="3"/>
  <c r="AL3521" i="3"/>
  <c r="AL3522" i="3"/>
  <c r="AL3523" i="3"/>
  <c r="AL3524" i="3"/>
  <c r="AL3525" i="3"/>
  <c r="AL3526" i="3"/>
  <c r="AL3527" i="3"/>
  <c r="AL3528" i="3"/>
  <c r="AL3529" i="3"/>
  <c r="AL3530" i="3"/>
  <c r="AL3531" i="3"/>
  <c r="AL3532" i="3"/>
  <c r="AL3533" i="3"/>
  <c r="AL3534" i="3"/>
  <c r="AL3535" i="3"/>
  <c r="AL3536" i="3"/>
  <c r="AL3537" i="3"/>
  <c r="AL3538" i="3"/>
  <c r="AL3539" i="3"/>
  <c r="AL3540" i="3"/>
  <c r="AL3541" i="3"/>
  <c r="AL3542" i="3"/>
  <c r="AL3543" i="3"/>
  <c r="AL3544" i="3"/>
  <c r="AL3545" i="3"/>
  <c r="AL3546" i="3"/>
  <c r="AL3547" i="3"/>
  <c r="AL3548" i="3"/>
  <c r="AL3549" i="3"/>
  <c r="AL3550" i="3"/>
  <c r="AL3551" i="3"/>
  <c r="AL3552" i="3"/>
  <c r="AL3553" i="3"/>
  <c r="AL3554" i="3"/>
  <c r="AL3555" i="3"/>
  <c r="AL3556" i="3"/>
  <c r="AL3557" i="3"/>
  <c r="AL3558" i="3"/>
  <c r="AL3559" i="3"/>
  <c r="AL3560" i="3"/>
  <c r="AL3561" i="3"/>
  <c r="AL3562" i="3"/>
  <c r="AL3563" i="3"/>
  <c r="AL3564" i="3"/>
  <c r="AL3565" i="3"/>
  <c r="AL3566" i="3"/>
  <c r="AL3567" i="3"/>
  <c r="AL3568" i="3"/>
  <c r="AL3569" i="3"/>
  <c r="AL3570" i="3"/>
  <c r="AL3571" i="3"/>
  <c r="AL3572" i="3"/>
  <c r="AL3573" i="3"/>
  <c r="AL3574" i="3"/>
  <c r="AL3575" i="3"/>
  <c r="AL3576" i="3"/>
  <c r="AL3577" i="3"/>
  <c r="AL3578" i="3"/>
  <c r="AL3579" i="3"/>
  <c r="AL3580" i="3"/>
  <c r="AL3581" i="3"/>
  <c r="AL3582" i="3"/>
  <c r="AL3583" i="3"/>
  <c r="AL3584" i="3"/>
  <c r="AL3585" i="3"/>
  <c r="AL3586" i="3"/>
  <c r="AL3587" i="3"/>
  <c r="AL3588" i="3"/>
  <c r="AL3589" i="3"/>
  <c r="AL3590" i="3"/>
  <c r="AL3591" i="3"/>
  <c r="AL3592" i="3"/>
  <c r="AL3593" i="3"/>
  <c r="AL3594" i="3"/>
  <c r="AL3595" i="3"/>
  <c r="AL3596" i="3"/>
  <c r="AL3597" i="3"/>
  <c r="AL3598" i="3"/>
  <c r="AL3599" i="3"/>
  <c r="AL3600" i="3"/>
  <c r="AL3601" i="3"/>
  <c r="AL3602" i="3"/>
  <c r="AL3603" i="3"/>
  <c r="AL3604" i="3"/>
  <c r="AL3605" i="3"/>
  <c r="AL3606" i="3"/>
  <c r="AL3607" i="3"/>
  <c r="AL3608" i="3"/>
  <c r="AL3609" i="3"/>
  <c r="AL3610" i="3"/>
  <c r="AL3611" i="3"/>
  <c r="AL3612" i="3"/>
  <c r="AL3613" i="3"/>
  <c r="AL3614" i="3"/>
  <c r="AL3615" i="3"/>
  <c r="AL3616" i="3"/>
  <c r="AL3617" i="3"/>
  <c r="AL3618" i="3"/>
  <c r="AL3619" i="3"/>
  <c r="AL3620" i="3"/>
  <c r="AL3621" i="3"/>
  <c r="AL3622" i="3"/>
  <c r="AL3623" i="3"/>
  <c r="AL3624" i="3"/>
  <c r="AL3625" i="3"/>
  <c r="AL3626" i="3"/>
  <c r="AL3627" i="3"/>
  <c r="AL3628" i="3"/>
  <c r="AL3629" i="3"/>
  <c r="AL3630" i="3"/>
  <c r="AL3631" i="3"/>
  <c r="AL3632" i="3"/>
  <c r="AL3633" i="3"/>
  <c r="AL3634" i="3"/>
  <c r="AL3635" i="3"/>
  <c r="AL3636" i="3"/>
  <c r="AL3637" i="3"/>
  <c r="AL3638" i="3"/>
  <c r="AL3639" i="3"/>
  <c r="AL3640" i="3"/>
  <c r="AL3641" i="3"/>
  <c r="AL3642" i="3"/>
  <c r="AL3643" i="3"/>
  <c r="AL3644" i="3"/>
  <c r="AL3645" i="3"/>
  <c r="AL3646" i="3"/>
  <c r="AL3647" i="3"/>
  <c r="AL3648" i="3"/>
  <c r="AL3649" i="3"/>
  <c r="AL3650" i="3"/>
  <c r="AL3651" i="3"/>
  <c r="AL3652" i="3"/>
  <c r="AL3653" i="3"/>
  <c r="AL3654" i="3"/>
  <c r="AL3655" i="3"/>
  <c r="AL3656" i="3"/>
  <c r="AL3657" i="3"/>
  <c r="AL3658" i="3"/>
  <c r="AL3659" i="3"/>
  <c r="AL3660" i="3"/>
  <c r="AL3661" i="3"/>
  <c r="AL3662" i="3"/>
  <c r="AL3663" i="3"/>
  <c r="AL3664" i="3"/>
  <c r="AL3665" i="3"/>
  <c r="AL3666" i="3"/>
  <c r="AL3667" i="3"/>
  <c r="AL3668" i="3"/>
  <c r="AL3669" i="3"/>
  <c r="AL3670" i="3"/>
  <c r="AL3671" i="3"/>
  <c r="AL3672" i="3"/>
  <c r="AL3673" i="3"/>
  <c r="AL3674" i="3"/>
  <c r="AL3675" i="3"/>
  <c r="AL3676" i="3"/>
  <c r="AL3677" i="3"/>
  <c r="AL3678" i="3"/>
  <c r="AL3679" i="3"/>
  <c r="AL3680" i="3"/>
  <c r="AL3681" i="3"/>
  <c r="AL3682" i="3"/>
  <c r="AL3683" i="3"/>
  <c r="AL3684" i="3"/>
  <c r="AL3685" i="3"/>
  <c r="AL3686" i="3"/>
  <c r="AL3687" i="3"/>
  <c r="AL3688" i="3"/>
  <c r="AL3689" i="3"/>
  <c r="AL3690" i="3"/>
  <c r="AL3691" i="3"/>
  <c r="AL3692" i="3"/>
  <c r="AL3693" i="3"/>
  <c r="AL3694" i="3"/>
  <c r="AL3695" i="3"/>
  <c r="AL3696" i="3"/>
  <c r="AL3697" i="3"/>
  <c r="AL3698" i="3"/>
  <c r="AL3699" i="3"/>
  <c r="AL3700" i="3"/>
  <c r="AL3701" i="3"/>
  <c r="AL3702" i="3"/>
  <c r="AL3703" i="3"/>
  <c r="AL3704" i="3"/>
  <c r="AL3705" i="3"/>
  <c r="AL3706" i="3"/>
  <c r="AL3707" i="3"/>
  <c r="AL3708" i="3"/>
  <c r="AL3709" i="3"/>
  <c r="AL3710" i="3"/>
  <c r="AL3711" i="3"/>
  <c r="AL3712" i="3"/>
  <c r="AL3713" i="3"/>
  <c r="AL3714" i="3"/>
  <c r="AL3715" i="3"/>
  <c r="AL3716" i="3"/>
  <c r="AL3717" i="3"/>
  <c r="AL3718" i="3"/>
  <c r="AL3719" i="3"/>
  <c r="AL3720" i="3"/>
  <c r="AL3721" i="3"/>
  <c r="AL3722" i="3"/>
  <c r="AL3723" i="3"/>
  <c r="AL3724" i="3"/>
  <c r="AL3725" i="3"/>
  <c r="AL3726" i="3"/>
  <c r="AL3727" i="3"/>
  <c r="AL3728" i="3"/>
  <c r="AL3729" i="3"/>
  <c r="AL3730" i="3"/>
  <c r="AL3731" i="3"/>
  <c r="AL3732" i="3"/>
  <c r="AL3733" i="3"/>
  <c r="AL3734" i="3"/>
  <c r="AL3735" i="3"/>
  <c r="AL3736" i="3"/>
  <c r="AL3737" i="3"/>
  <c r="AL3738" i="3"/>
  <c r="AL3739" i="3"/>
  <c r="AL3740" i="3"/>
  <c r="AL3741" i="3"/>
  <c r="AL3742" i="3"/>
  <c r="AL3743" i="3"/>
  <c r="AL3744" i="3"/>
  <c r="AL3745" i="3"/>
  <c r="AL3746" i="3"/>
  <c r="AL3747" i="3"/>
  <c r="AL3748" i="3"/>
  <c r="AL3749" i="3"/>
  <c r="AL3750" i="3"/>
  <c r="AL3751" i="3"/>
  <c r="AL3752" i="3"/>
  <c r="AL3753" i="3"/>
  <c r="AL3754" i="3"/>
  <c r="AL3755" i="3"/>
  <c r="AL3756" i="3"/>
  <c r="AL3757" i="3"/>
  <c r="AL3758" i="3"/>
  <c r="AL3759" i="3"/>
  <c r="AL3760" i="3"/>
  <c r="AL3761" i="3"/>
  <c r="AL3762" i="3"/>
  <c r="AL3763" i="3"/>
  <c r="AL3764" i="3"/>
  <c r="AL3765" i="3"/>
  <c r="AL3766" i="3"/>
  <c r="AL3767" i="3"/>
  <c r="AL3768" i="3"/>
  <c r="AL3769" i="3"/>
  <c r="AL3770" i="3"/>
  <c r="AL3771" i="3"/>
  <c r="AL3772" i="3"/>
  <c r="AL3773" i="3"/>
  <c r="AL3774" i="3"/>
  <c r="AL3775" i="3"/>
  <c r="AL3776" i="3"/>
  <c r="AL3777" i="3"/>
  <c r="AL3778" i="3"/>
  <c r="AL3779" i="3"/>
  <c r="AL3780" i="3"/>
  <c r="AL3781" i="3"/>
  <c r="AL3782" i="3"/>
  <c r="AL3783" i="3"/>
  <c r="AL3784" i="3"/>
  <c r="AL3785" i="3"/>
  <c r="AL3786" i="3"/>
  <c r="AL3787" i="3"/>
  <c r="AL3788" i="3"/>
  <c r="AL3789" i="3"/>
  <c r="AL3790" i="3"/>
  <c r="AL3791" i="3"/>
  <c r="AL3792" i="3"/>
  <c r="AL3793" i="3"/>
  <c r="AL3794" i="3"/>
  <c r="AL3795" i="3"/>
  <c r="AL3796" i="3"/>
  <c r="AL3797" i="3"/>
  <c r="AL3798" i="3"/>
  <c r="AL3799" i="3"/>
  <c r="AL3800" i="3"/>
  <c r="AL3801" i="3"/>
  <c r="AL3802" i="3"/>
  <c r="AL3803" i="3"/>
  <c r="AL3804" i="3"/>
  <c r="AL3805" i="3"/>
  <c r="AL3806" i="3"/>
  <c r="AL3807" i="3"/>
  <c r="AL3808" i="3"/>
  <c r="AL3809" i="3"/>
  <c r="AL3810" i="3"/>
  <c r="AL3811" i="3"/>
  <c r="AL3812" i="3"/>
  <c r="AL3813" i="3"/>
  <c r="AL3814" i="3"/>
  <c r="AL3815" i="3"/>
  <c r="AL3816" i="3"/>
  <c r="AL3817" i="3"/>
  <c r="AL3818" i="3"/>
  <c r="AL3819" i="3"/>
  <c r="AL3820" i="3"/>
  <c r="AL3821" i="3"/>
  <c r="AL3822" i="3"/>
  <c r="AL3823" i="3"/>
  <c r="AL3824" i="3"/>
  <c r="AL3825" i="3"/>
  <c r="AL3826" i="3"/>
  <c r="AL3827" i="3"/>
  <c r="AL3828" i="3"/>
  <c r="AL3829" i="3"/>
  <c r="AL3830" i="3"/>
  <c r="AL3831" i="3"/>
  <c r="AL3832" i="3"/>
  <c r="AL3833" i="3"/>
  <c r="AL3834" i="3"/>
  <c r="AL3835" i="3"/>
  <c r="AL3836" i="3"/>
  <c r="AL3837" i="3"/>
  <c r="AL3838" i="3"/>
  <c r="AL3839" i="3"/>
  <c r="AL3840" i="3"/>
  <c r="AL3841" i="3"/>
  <c r="AL3842" i="3"/>
  <c r="AL3843" i="3"/>
  <c r="AL3844" i="3"/>
  <c r="AL3845" i="3"/>
  <c r="AL3846" i="3"/>
  <c r="AL3847" i="3"/>
  <c r="AL3848" i="3"/>
  <c r="AL3849" i="3"/>
  <c r="AL3850" i="3"/>
  <c r="AL3851" i="3"/>
  <c r="AL3852" i="3"/>
  <c r="AL3853" i="3"/>
  <c r="AL3854" i="3"/>
  <c r="AL3855" i="3"/>
  <c r="AL3856" i="3"/>
  <c r="AL3857" i="3"/>
  <c r="AL3858" i="3"/>
  <c r="AL3859" i="3"/>
  <c r="AL3860" i="3"/>
  <c r="AL3861" i="3"/>
  <c r="AL3862" i="3"/>
  <c r="AL3863" i="3"/>
  <c r="AL3864" i="3"/>
  <c r="AL3865" i="3"/>
  <c r="AL3866" i="3"/>
  <c r="AL3867" i="3"/>
  <c r="AL3868" i="3"/>
  <c r="AL3869" i="3"/>
  <c r="AL3870" i="3"/>
  <c r="AL3871" i="3"/>
  <c r="AL3872" i="3"/>
  <c r="AL3873" i="3"/>
  <c r="AL3874" i="3"/>
  <c r="AL3875" i="3"/>
  <c r="AL3876" i="3"/>
  <c r="AL3877" i="3"/>
  <c r="AL3878" i="3"/>
  <c r="AL3879" i="3"/>
  <c r="AL3880" i="3"/>
  <c r="AL3881" i="3"/>
  <c r="AL3882" i="3"/>
  <c r="AL3883" i="3"/>
  <c r="AL3884" i="3"/>
  <c r="AL3885" i="3"/>
  <c r="AL3886" i="3"/>
  <c r="AL3887" i="3"/>
  <c r="AL3888" i="3"/>
  <c r="AL3889" i="3"/>
  <c r="AL3890" i="3"/>
  <c r="AL3891" i="3"/>
  <c r="AL3892" i="3"/>
  <c r="AL3893" i="3"/>
  <c r="AL3894" i="3"/>
  <c r="AL3895" i="3"/>
  <c r="AL3896" i="3"/>
  <c r="AL3897" i="3"/>
  <c r="AL3898" i="3"/>
  <c r="AL3899" i="3"/>
  <c r="AL3900" i="3"/>
  <c r="AL3901" i="3"/>
  <c r="AL3902" i="3"/>
  <c r="AL3903" i="3"/>
  <c r="AL3904" i="3"/>
  <c r="AL3905" i="3"/>
  <c r="AL3906" i="3"/>
  <c r="AL3907" i="3"/>
  <c r="AL3908" i="3"/>
  <c r="AL3909" i="3"/>
  <c r="AL3910" i="3"/>
  <c r="AL3911" i="3"/>
  <c r="AL3912" i="3"/>
  <c r="AL3913" i="3"/>
  <c r="AL3914" i="3"/>
  <c r="AL3915" i="3"/>
  <c r="AL3916" i="3"/>
  <c r="AL3917" i="3"/>
  <c r="AL3918" i="3"/>
  <c r="AL3919" i="3"/>
  <c r="AL3920" i="3"/>
  <c r="AL3921" i="3"/>
  <c r="AL3922" i="3"/>
  <c r="AL3923" i="3"/>
  <c r="AL3924" i="3"/>
  <c r="AL3925" i="3"/>
  <c r="AL3926" i="3"/>
  <c r="AL3927" i="3"/>
  <c r="AL3928" i="3"/>
  <c r="AL3929" i="3"/>
  <c r="AL3930" i="3"/>
  <c r="AL3931" i="3"/>
  <c r="AL3932" i="3"/>
  <c r="AL3933" i="3"/>
  <c r="AL3934" i="3"/>
  <c r="AL3935" i="3"/>
  <c r="AL3936" i="3"/>
  <c r="AL3937" i="3"/>
  <c r="AL3938" i="3"/>
  <c r="AL3939" i="3"/>
  <c r="AL3940" i="3"/>
  <c r="AL3941" i="3"/>
  <c r="AL3942" i="3"/>
  <c r="AL3943" i="3"/>
  <c r="AL3944" i="3"/>
  <c r="AL3945" i="3"/>
  <c r="AL3946" i="3"/>
  <c r="AL3947" i="3"/>
  <c r="AL3948" i="3"/>
  <c r="AL3949" i="3"/>
  <c r="AL3950" i="3"/>
  <c r="AL3951" i="3"/>
  <c r="AL3952" i="3"/>
  <c r="AL3953" i="3"/>
  <c r="AL3954" i="3"/>
  <c r="AL3955" i="3"/>
  <c r="AL3956" i="3"/>
  <c r="AL3957" i="3"/>
  <c r="AL3958" i="3"/>
  <c r="AL3959" i="3"/>
  <c r="AL3960" i="3"/>
  <c r="AL3961" i="3"/>
  <c r="AL3962" i="3"/>
  <c r="AL3963" i="3"/>
  <c r="AL3964" i="3"/>
  <c r="AL3965" i="3"/>
  <c r="AL3966" i="3"/>
  <c r="AL3967" i="3"/>
  <c r="AL3968" i="3"/>
  <c r="AL3969" i="3"/>
  <c r="AL3970" i="3"/>
  <c r="AL3971" i="3"/>
  <c r="AL3972" i="3"/>
  <c r="AL3973" i="3"/>
  <c r="AL3974" i="3"/>
  <c r="AL3975" i="3"/>
  <c r="AL3976" i="3"/>
  <c r="AL3977" i="3"/>
  <c r="AL3978" i="3"/>
  <c r="AL3979" i="3"/>
  <c r="AL3980" i="3"/>
  <c r="AL3981" i="3"/>
  <c r="AL3982" i="3"/>
  <c r="AL3983" i="3"/>
  <c r="AL3984" i="3"/>
  <c r="AL3985" i="3"/>
  <c r="AL3986" i="3"/>
  <c r="AL3987" i="3"/>
  <c r="AL3988" i="3"/>
  <c r="AL3989" i="3"/>
  <c r="AL3990" i="3"/>
  <c r="AL3991" i="3"/>
  <c r="AL3992" i="3"/>
  <c r="AL3993" i="3"/>
  <c r="AL3994" i="3"/>
  <c r="AL3995" i="3"/>
  <c r="AL3996" i="3"/>
  <c r="AL3997" i="3"/>
  <c r="AL3998" i="3"/>
  <c r="AL3999" i="3"/>
  <c r="AL4000" i="3"/>
  <c r="AL4001" i="3"/>
  <c r="AL4002" i="3"/>
  <c r="AL4003" i="3"/>
  <c r="AL4004" i="3"/>
  <c r="AL4005" i="3"/>
  <c r="AL4006" i="3"/>
  <c r="AL4007" i="3"/>
  <c r="AL4008" i="3"/>
  <c r="AL4009" i="3"/>
  <c r="AL4010" i="3"/>
  <c r="AL4011" i="3"/>
  <c r="AL4012" i="3"/>
  <c r="AL4013" i="3"/>
  <c r="AL4014" i="3"/>
  <c r="AL4015" i="3"/>
  <c r="AL4016" i="3"/>
  <c r="AL4017" i="3"/>
  <c r="AL4018" i="3"/>
  <c r="AL4019" i="3"/>
  <c r="AL4020" i="3"/>
  <c r="AL4021" i="3"/>
  <c r="AL4022" i="3"/>
  <c r="AL4023" i="3"/>
  <c r="AL4024" i="3"/>
  <c r="AL4025" i="3"/>
  <c r="AL4026" i="3"/>
  <c r="AL4027" i="3"/>
  <c r="AL4028" i="3"/>
  <c r="AL4029" i="3"/>
  <c r="AL4030" i="3"/>
  <c r="AL4031" i="3"/>
  <c r="AL4032" i="3"/>
  <c r="AL4033" i="3"/>
  <c r="AL4034" i="3"/>
  <c r="AL4035" i="3"/>
  <c r="AL4036" i="3"/>
  <c r="AL4037" i="3"/>
  <c r="AL4038" i="3"/>
  <c r="AL4039" i="3"/>
  <c r="AL4040" i="3"/>
  <c r="AL4041" i="3"/>
  <c r="AL4042" i="3"/>
  <c r="AL4043" i="3"/>
  <c r="AL4044" i="3"/>
  <c r="AL4045" i="3"/>
  <c r="AL4046" i="3"/>
  <c r="AL4047" i="3"/>
  <c r="AL4048" i="3"/>
  <c r="AL4049" i="3"/>
  <c r="AL4050" i="3"/>
  <c r="AL4051" i="3"/>
  <c r="AL4052" i="3"/>
  <c r="AL4053" i="3"/>
  <c r="AL4054" i="3"/>
  <c r="AL4055" i="3"/>
  <c r="AL4056" i="3"/>
  <c r="AL4057" i="3"/>
  <c r="AL4058" i="3"/>
  <c r="AL4059" i="3"/>
  <c r="AL4060" i="3"/>
  <c r="AL4061" i="3"/>
  <c r="AL4062" i="3"/>
  <c r="AL4063" i="3"/>
  <c r="AL4064" i="3"/>
  <c r="AL4065" i="3"/>
  <c r="AL4066" i="3"/>
  <c r="AL4067" i="3"/>
  <c r="AL4068" i="3"/>
  <c r="AL4069" i="3"/>
  <c r="AL4070" i="3"/>
  <c r="AL4071" i="3"/>
  <c r="AL4072" i="3"/>
  <c r="AL4073" i="3"/>
  <c r="AL4074" i="3"/>
  <c r="AL4075" i="3"/>
  <c r="AL4076" i="3"/>
  <c r="AL4077" i="3"/>
  <c r="AL4078" i="3"/>
  <c r="AL4079" i="3"/>
  <c r="AL4080" i="3"/>
  <c r="AL4081" i="3"/>
  <c r="AL4082" i="3"/>
  <c r="AL4083" i="3"/>
  <c r="AL4084" i="3"/>
  <c r="AL4085" i="3"/>
  <c r="AL4086" i="3"/>
  <c r="AL4087" i="3"/>
  <c r="AL4088" i="3"/>
  <c r="AL4089" i="3"/>
  <c r="AL4090" i="3"/>
  <c r="AL4091" i="3"/>
  <c r="AL4092" i="3"/>
  <c r="AL4093" i="3"/>
  <c r="AL4094" i="3"/>
  <c r="AL4095" i="3"/>
  <c r="AL4096" i="3"/>
  <c r="AL4097" i="3"/>
  <c r="AL4098" i="3"/>
  <c r="AL4099" i="3"/>
  <c r="AL4100" i="3"/>
  <c r="AL4101" i="3"/>
  <c r="AL4102" i="3"/>
  <c r="AL4103" i="3"/>
  <c r="AL4104" i="3"/>
  <c r="AL4105" i="3"/>
  <c r="AL4106" i="3"/>
  <c r="AL4107" i="3"/>
  <c r="AL4108" i="3"/>
  <c r="AL4109" i="3"/>
  <c r="AL4110" i="3"/>
  <c r="AL4111" i="3"/>
  <c r="AL4112" i="3"/>
  <c r="AL4113" i="3"/>
  <c r="AL4114" i="3"/>
  <c r="AL4115" i="3"/>
  <c r="AL4116" i="3"/>
  <c r="AL4117" i="3"/>
  <c r="AL4118" i="3"/>
  <c r="AL4119" i="3"/>
  <c r="AL4120" i="3"/>
  <c r="AL4121" i="3"/>
  <c r="AL4122" i="3"/>
  <c r="AL4123" i="3"/>
  <c r="AL4124" i="3"/>
  <c r="AL4125" i="3"/>
  <c r="AL4126" i="3"/>
  <c r="AL4127" i="3"/>
  <c r="AL4128" i="3"/>
  <c r="AL4129" i="3"/>
  <c r="AL4130" i="3"/>
  <c r="AL4131" i="3"/>
  <c r="AL4132" i="3"/>
  <c r="AL4133" i="3"/>
  <c r="AL4134" i="3"/>
  <c r="AL4135" i="3"/>
  <c r="AL4136" i="3"/>
  <c r="AL4137" i="3"/>
  <c r="AL4138" i="3"/>
  <c r="AL4139" i="3"/>
  <c r="AL4140" i="3"/>
  <c r="AL4141" i="3"/>
  <c r="AL4142" i="3"/>
  <c r="AL4143" i="3"/>
  <c r="AL4144" i="3"/>
  <c r="AL4145" i="3"/>
  <c r="AL4146" i="3"/>
  <c r="AL4147" i="3"/>
  <c r="AL4148" i="3"/>
  <c r="AL4149" i="3"/>
  <c r="AL4150" i="3"/>
  <c r="AL4151" i="3"/>
  <c r="AL4152" i="3"/>
  <c r="AL4153" i="3"/>
  <c r="AL4154" i="3"/>
  <c r="AL4155" i="3"/>
  <c r="AL4156" i="3"/>
  <c r="AL4157" i="3"/>
  <c r="AL4158" i="3"/>
  <c r="AL4159" i="3"/>
  <c r="AL4160" i="3"/>
  <c r="AL4161" i="3"/>
  <c r="AL4162" i="3"/>
  <c r="AL4163" i="3"/>
  <c r="AL4164" i="3"/>
  <c r="AL4165" i="3"/>
  <c r="AL4166" i="3"/>
  <c r="AL4167" i="3"/>
  <c r="AL4168" i="3"/>
  <c r="AL4169" i="3"/>
  <c r="AL4170" i="3"/>
  <c r="AL4171" i="3"/>
  <c r="AL4172" i="3"/>
  <c r="AL4173" i="3"/>
  <c r="AL4174" i="3"/>
  <c r="AL4175" i="3"/>
  <c r="AL4176" i="3"/>
  <c r="AL4177" i="3"/>
  <c r="AL4178" i="3"/>
  <c r="AL4179" i="3"/>
  <c r="AL4180" i="3"/>
  <c r="AL4181" i="3"/>
  <c r="AL4182" i="3"/>
  <c r="AL4183" i="3"/>
  <c r="AL4184" i="3"/>
  <c r="AL4185" i="3"/>
  <c r="AL4186" i="3"/>
  <c r="AL4187" i="3"/>
  <c r="AL4188" i="3"/>
  <c r="AL4189" i="3"/>
  <c r="AL4190" i="3"/>
  <c r="AL4191" i="3"/>
  <c r="AL4192" i="3"/>
  <c r="AL4193" i="3"/>
  <c r="AL4194" i="3"/>
  <c r="AL4195" i="3"/>
  <c r="AL4196" i="3"/>
  <c r="AL4197" i="3"/>
  <c r="AL4198" i="3"/>
  <c r="AL4199" i="3"/>
  <c r="AL4200" i="3"/>
  <c r="AL4201" i="3"/>
  <c r="AL4202" i="3"/>
  <c r="AL4203" i="3"/>
  <c r="AL4204" i="3"/>
  <c r="AL4205" i="3"/>
  <c r="AL4206" i="3"/>
  <c r="AL4207" i="3"/>
  <c r="AL4208" i="3"/>
  <c r="AL4209" i="3"/>
  <c r="AL4210" i="3"/>
  <c r="AL4211" i="3"/>
  <c r="AL4212" i="3"/>
  <c r="AL4213" i="3"/>
  <c r="AL4214" i="3"/>
  <c r="AL4215" i="3"/>
  <c r="AL4216" i="3"/>
  <c r="AL4217" i="3"/>
  <c r="AL4218" i="3"/>
  <c r="AL4219" i="3"/>
  <c r="AL4220" i="3"/>
  <c r="AL4221" i="3"/>
  <c r="AL4222" i="3"/>
  <c r="AL4223" i="3"/>
  <c r="AL4224" i="3"/>
  <c r="AL4225" i="3"/>
  <c r="AL4226" i="3"/>
  <c r="AL4227" i="3"/>
  <c r="AL4228" i="3"/>
  <c r="AL4229" i="3"/>
  <c r="AL4230" i="3"/>
  <c r="AL4231" i="3"/>
  <c r="AL4232" i="3"/>
  <c r="AL4233" i="3"/>
  <c r="AL4234" i="3"/>
  <c r="AL4235" i="3"/>
  <c r="AL4236" i="3"/>
  <c r="AL4237" i="3"/>
  <c r="AL4238" i="3"/>
  <c r="AL4239" i="3"/>
  <c r="AL4240" i="3"/>
  <c r="AL4241" i="3"/>
  <c r="AL4242" i="3"/>
  <c r="AL4243" i="3"/>
  <c r="AL4244" i="3"/>
  <c r="AL4245" i="3"/>
  <c r="AL4246" i="3"/>
  <c r="AL4247" i="3"/>
  <c r="AL4248" i="3"/>
  <c r="AL4249" i="3"/>
  <c r="AL4250" i="3"/>
  <c r="AL4251" i="3"/>
  <c r="AL4252" i="3"/>
  <c r="AL4253" i="3"/>
  <c r="AL4254" i="3"/>
  <c r="AL4255" i="3"/>
  <c r="AL4256" i="3"/>
  <c r="AL4257" i="3"/>
  <c r="AL4258" i="3"/>
  <c r="AL4259" i="3"/>
  <c r="AL4260" i="3"/>
  <c r="AL4261" i="3"/>
  <c r="AL4262" i="3"/>
  <c r="AL4263" i="3"/>
  <c r="AL4264" i="3"/>
  <c r="AL4265" i="3"/>
  <c r="AL4266" i="3"/>
  <c r="AL4267" i="3"/>
  <c r="AL4268" i="3"/>
  <c r="AL4269" i="3"/>
  <c r="AL4270" i="3"/>
  <c r="AL4271" i="3"/>
  <c r="AL4272" i="3"/>
  <c r="AL4273" i="3"/>
  <c r="AL4274" i="3"/>
  <c r="AL4275" i="3"/>
  <c r="AL4276" i="3"/>
  <c r="AL4277" i="3"/>
  <c r="AL4278" i="3"/>
  <c r="AL4279" i="3"/>
  <c r="AL4280" i="3"/>
  <c r="AL4281" i="3"/>
  <c r="AL4282" i="3"/>
  <c r="AL4283" i="3"/>
  <c r="AL4284" i="3"/>
  <c r="AL4285" i="3"/>
  <c r="AL4286" i="3"/>
  <c r="AL4287" i="3"/>
  <c r="AL4288" i="3"/>
  <c r="AL4289" i="3"/>
  <c r="AL4290" i="3"/>
  <c r="AL4291" i="3"/>
  <c r="AL4292" i="3"/>
  <c r="AL4293" i="3"/>
  <c r="AL4294" i="3"/>
  <c r="AL4295" i="3"/>
  <c r="AL4296" i="3"/>
  <c r="AL4297" i="3"/>
  <c r="AL4298" i="3"/>
  <c r="AL4299" i="3"/>
  <c r="AL4300" i="3"/>
  <c r="AL4301" i="3"/>
  <c r="AL4302" i="3"/>
  <c r="AL4303" i="3"/>
  <c r="AL4304" i="3"/>
  <c r="AL4305" i="3"/>
  <c r="AL4306" i="3"/>
  <c r="AL4307" i="3"/>
  <c r="AL4308" i="3"/>
  <c r="AL4309" i="3"/>
  <c r="AL4310" i="3"/>
  <c r="AL4311" i="3"/>
  <c r="AL4312" i="3"/>
  <c r="AL4313" i="3"/>
  <c r="AL4314" i="3"/>
  <c r="AL4315" i="3"/>
  <c r="AL4316" i="3"/>
  <c r="AL4317" i="3"/>
  <c r="AL4318" i="3"/>
  <c r="AL4319" i="3"/>
  <c r="AL4320" i="3"/>
  <c r="AL4321" i="3"/>
  <c r="AL4322" i="3"/>
  <c r="AL4323" i="3"/>
  <c r="AL4324" i="3"/>
  <c r="AL4325" i="3"/>
  <c r="AL4326" i="3"/>
  <c r="AL4327" i="3"/>
  <c r="AL4328" i="3"/>
  <c r="AL4329" i="3"/>
  <c r="AL4330" i="3"/>
  <c r="AL4331" i="3"/>
  <c r="AL4332" i="3"/>
  <c r="AL4333" i="3"/>
  <c r="AL4334" i="3"/>
  <c r="AL4335" i="3"/>
  <c r="AL4336" i="3"/>
  <c r="AL4337" i="3"/>
  <c r="AL4338" i="3"/>
  <c r="AL4339" i="3"/>
  <c r="AL4340" i="3"/>
  <c r="AL4341" i="3"/>
  <c r="AL4342" i="3"/>
  <c r="AL4343" i="3"/>
  <c r="AL4344" i="3"/>
  <c r="AL4345" i="3"/>
  <c r="AL4346" i="3"/>
  <c r="AL4347" i="3"/>
  <c r="AL4348" i="3"/>
  <c r="AL4349" i="3"/>
  <c r="AL4350" i="3"/>
  <c r="AL4351" i="3"/>
  <c r="AL4352" i="3"/>
  <c r="AL4353" i="3"/>
  <c r="AL4354" i="3"/>
  <c r="AL4355" i="3"/>
  <c r="AL4356" i="3"/>
  <c r="AL4357" i="3"/>
  <c r="AL4358" i="3"/>
  <c r="AL4359" i="3"/>
  <c r="AL4360" i="3"/>
  <c r="AL4361" i="3"/>
  <c r="AL4362" i="3"/>
  <c r="AL4363" i="3"/>
  <c r="AL4364" i="3"/>
  <c r="AL4365" i="3"/>
  <c r="AL4366" i="3"/>
  <c r="AL4367" i="3"/>
  <c r="AL4368" i="3"/>
  <c r="AL4369" i="3"/>
  <c r="AL4370" i="3"/>
  <c r="AL4371" i="3"/>
  <c r="AL4372" i="3"/>
  <c r="AL4373" i="3"/>
  <c r="AL4374" i="3"/>
  <c r="AL4375" i="3"/>
  <c r="AL4376" i="3"/>
  <c r="AL4377" i="3"/>
  <c r="AL4378" i="3"/>
  <c r="AL4379" i="3"/>
  <c r="AL4380" i="3"/>
  <c r="AL4381" i="3"/>
  <c r="AL4382" i="3"/>
  <c r="AL4383" i="3"/>
  <c r="AL4384" i="3"/>
  <c r="AL4385" i="3"/>
  <c r="AL4386" i="3"/>
  <c r="AL4387" i="3"/>
  <c r="AL4388" i="3"/>
  <c r="AL4389" i="3"/>
  <c r="AL4390" i="3"/>
  <c r="AL4391" i="3"/>
  <c r="AL4392" i="3"/>
  <c r="AL4393" i="3"/>
  <c r="AL4394" i="3"/>
  <c r="AL4395" i="3"/>
  <c r="AL4396" i="3"/>
  <c r="AL4397" i="3"/>
  <c r="AL4398" i="3"/>
  <c r="AL4399" i="3"/>
  <c r="AL4400" i="3"/>
  <c r="AL4401" i="3"/>
  <c r="AL4402" i="3"/>
  <c r="AL4403" i="3"/>
  <c r="AL4404" i="3"/>
  <c r="AL4405" i="3"/>
  <c r="AL4406" i="3"/>
  <c r="AL4407" i="3"/>
  <c r="AL4408" i="3"/>
  <c r="AL4409" i="3"/>
  <c r="AL4410" i="3"/>
  <c r="AL4411" i="3"/>
  <c r="AL4412" i="3"/>
  <c r="AL4413" i="3"/>
  <c r="AL4414" i="3"/>
  <c r="AL4415" i="3"/>
  <c r="AL4416" i="3"/>
  <c r="AL4417" i="3"/>
  <c r="AL4418" i="3"/>
  <c r="AL4419" i="3"/>
  <c r="AL4420" i="3"/>
  <c r="AL4421" i="3"/>
  <c r="AL4422" i="3"/>
  <c r="AL4423" i="3"/>
  <c r="AL4424" i="3"/>
  <c r="AL4425" i="3"/>
  <c r="AL4426" i="3"/>
  <c r="AL4427" i="3"/>
  <c r="AL4428" i="3"/>
  <c r="AL4429" i="3"/>
  <c r="AL4430" i="3"/>
  <c r="AL4431" i="3"/>
  <c r="AL4432" i="3"/>
  <c r="AL4433" i="3"/>
  <c r="AL4434" i="3"/>
  <c r="AL4435" i="3"/>
  <c r="AL4436" i="3"/>
  <c r="AL4437" i="3"/>
  <c r="AL4438" i="3"/>
  <c r="AL4439" i="3"/>
  <c r="AL4440" i="3"/>
  <c r="AL4441" i="3"/>
  <c r="AL4442" i="3"/>
  <c r="AL4443" i="3"/>
  <c r="AL4444" i="3"/>
  <c r="AL4445" i="3"/>
  <c r="AL4446" i="3"/>
  <c r="AL4447" i="3"/>
  <c r="AL4448" i="3"/>
  <c r="AL4449" i="3"/>
  <c r="AL4450" i="3"/>
  <c r="AL4451" i="3"/>
  <c r="AL4452" i="3"/>
  <c r="AL4453" i="3"/>
  <c r="AL4454" i="3"/>
  <c r="AL4455" i="3"/>
  <c r="AL4456" i="3"/>
  <c r="AL4457" i="3"/>
  <c r="AL4458" i="3"/>
  <c r="AL4459" i="3"/>
  <c r="AL4460" i="3"/>
  <c r="AL4461" i="3"/>
  <c r="AL4462" i="3"/>
  <c r="AL4463" i="3"/>
  <c r="AL4464" i="3"/>
  <c r="AL4465" i="3"/>
  <c r="AL4466" i="3"/>
  <c r="AL4467" i="3"/>
  <c r="AL4468" i="3"/>
  <c r="AL4469" i="3"/>
  <c r="AL4470" i="3"/>
  <c r="AL4471" i="3"/>
  <c r="AL4472" i="3"/>
  <c r="AL4473" i="3"/>
  <c r="AL4474" i="3"/>
  <c r="AL4475" i="3"/>
  <c r="AL4476" i="3"/>
  <c r="AL4477" i="3"/>
  <c r="AL4478" i="3"/>
  <c r="AL4479" i="3"/>
  <c r="AL4480" i="3"/>
  <c r="AL4481" i="3"/>
  <c r="AL4482" i="3"/>
  <c r="AL4483" i="3"/>
  <c r="AL4484" i="3"/>
  <c r="AL4485" i="3"/>
  <c r="AL4486" i="3"/>
  <c r="AL4487" i="3"/>
  <c r="AL4488" i="3"/>
  <c r="AL4489" i="3"/>
  <c r="AL4490" i="3"/>
  <c r="AL4491" i="3"/>
  <c r="AL4492" i="3"/>
  <c r="AL4493" i="3"/>
  <c r="AL4494" i="3"/>
  <c r="AL4495" i="3"/>
  <c r="AL4496" i="3"/>
  <c r="AL4497" i="3"/>
  <c r="AL4498" i="3"/>
  <c r="AL4499" i="3"/>
  <c r="AL4500" i="3"/>
  <c r="AL4501" i="3"/>
  <c r="AL4502" i="3"/>
  <c r="AL4503" i="3"/>
  <c r="AL4504" i="3"/>
  <c r="AL4505" i="3"/>
  <c r="AL4506" i="3"/>
  <c r="AL4507" i="3"/>
  <c r="AL4508" i="3"/>
  <c r="AL4509" i="3"/>
  <c r="AL4510" i="3"/>
  <c r="AL4511" i="3"/>
  <c r="AL4512" i="3"/>
  <c r="AL4513" i="3"/>
  <c r="AL4514" i="3"/>
  <c r="AL4515" i="3"/>
  <c r="AL4516" i="3"/>
  <c r="AL4517" i="3"/>
  <c r="AL4518" i="3"/>
  <c r="AL4519" i="3"/>
  <c r="AL4520" i="3"/>
  <c r="AL4521" i="3"/>
  <c r="AL4522" i="3"/>
  <c r="AL4523" i="3"/>
  <c r="AL4524" i="3"/>
  <c r="AL4525" i="3"/>
  <c r="AL4526" i="3"/>
  <c r="AL4527" i="3"/>
  <c r="AL4528" i="3"/>
  <c r="AL4529" i="3"/>
  <c r="AL4530" i="3"/>
  <c r="AL4531" i="3"/>
  <c r="AL4532" i="3"/>
  <c r="AL4533" i="3"/>
  <c r="AL4534" i="3"/>
  <c r="AL4535" i="3"/>
  <c r="AL4536" i="3"/>
  <c r="AL4537" i="3"/>
  <c r="AL4538" i="3"/>
  <c r="AL4539" i="3"/>
  <c r="AL4540" i="3"/>
  <c r="AL4541" i="3"/>
  <c r="AL4542" i="3"/>
  <c r="AL4543" i="3"/>
  <c r="AL4544" i="3"/>
  <c r="AL4545" i="3"/>
  <c r="AL4546" i="3"/>
  <c r="AL4547" i="3"/>
  <c r="AL4548" i="3"/>
  <c r="AL4549" i="3"/>
  <c r="AL4550" i="3"/>
  <c r="AL4551" i="3"/>
  <c r="AL4552" i="3"/>
  <c r="AL4553" i="3"/>
  <c r="AL4554" i="3"/>
  <c r="AL4555" i="3"/>
  <c r="AL4556" i="3"/>
  <c r="AL4557" i="3"/>
  <c r="AL4558" i="3"/>
  <c r="AL4559" i="3"/>
  <c r="AL4560" i="3"/>
  <c r="AL4561" i="3"/>
  <c r="AL4562" i="3"/>
  <c r="AL4563" i="3"/>
  <c r="AL4564" i="3"/>
  <c r="AL4565" i="3"/>
  <c r="AL4566" i="3"/>
  <c r="AL4567" i="3"/>
  <c r="AL4568" i="3"/>
  <c r="AL4569" i="3"/>
  <c r="AL4570" i="3"/>
  <c r="AL4571" i="3"/>
  <c r="AL4572" i="3"/>
  <c r="AL4573" i="3"/>
  <c r="AL4574" i="3"/>
  <c r="AL4575" i="3"/>
  <c r="AL4576" i="3"/>
  <c r="AL4577" i="3"/>
  <c r="AL4578" i="3"/>
  <c r="AL4579" i="3"/>
  <c r="AL4580" i="3"/>
  <c r="AL4581" i="3"/>
  <c r="AL4582" i="3"/>
  <c r="AL4583" i="3"/>
  <c r="AL4584" i="3"/>
  <c r="AL4585" i="3"/>
  <c r="AL4586" i="3"/>
  <c r="AL4587" i="3"/>
  <c r="AL4588" i="3"/>
  <c r="AL4589" i="3"/>
  <c r="AL4590" i="3"/>
  <c r="AL4591" i="3"/>
  <c r="AL4592" i="3"/>
  <c r="AL4593" i="3"/>
  <c r="AL4594" i="3"/>
  <c r="AL4595" i="3"/>
  <c r="AL4596" i="3"/>
  <c r="AL4597" i="3"/>
  <c r="AL4598" i="3"/>
  <c r="AL4599" i="3"/>
  <c r="AL4600" i="3"/>
  <c r="AL4601" i="3"/>
  <c r="AL4602" i="3"/>
  <c r="AL4603" i="3"/>
  <c r="AL4604" i="3"/>
  <c r="AL4605" i="3"/>
  <c r="AL4606" i="3"/>
  <c r="AL4607" i="3"/>
  <c r="AL4608" i="3"/>
  <c r="AL4609" i="3"/>
  <c r="AL4610" i="3"/>
  <c r="AL4611" i="3"/>
  <c r="AL4612" i="3"/>
  <c r="AL4613" i="3"/>
  <c r="AL4614" i="3"/>
  <c r="AL4615" i="3"/>
  <c r="AL4616" i="3"/>
  <c r="AL4617" i="3"/>
  <c r="AL4618" i="3"/>
  <c r="AL4619" i="3"/>
  <c r="AL4620" i="3"/>
  <c r="AL4621" i="3"/>
  <c r="AL4622" i="3"/>
  <c r="AL4623" i="3"/>
  <c r="AL4624" i="3"/>
  <c r="AL4625" i="3"/>
  <c r="AL4626" i="3"/>
  <c r="AL4627" i="3"/>
  <c r="AL4628" i="3"/>
  <c r="AL4629" i="3"/>
  <c r="AL4630" i="3"/>
  <c r="AL4631" i="3"/>
  <c r="AL4632" i="3"/>
  <c r="AL4633" i="3"/>
  <c r="AL4634" i="3"/>
  <c r="AL4635" i="3"/>
  <c r="AL4636" i="3"/>
  <c r="AL4637" i="3"/>
  <c r="AL4638" i="3"/>
  <c r="AL4639" i="3"/>
  <c r="AL4640" i="3"/>
  <c r="AL4641" i="3"/>
  <c r="AL4642" i="3"/>
  <c r="AL4643" i="3"/>
  <c r="AL4644" i="3"/>
  <c r="AL4645" i="3"/>
  <c r="AL4646" i="3"/>
  <c r="AL4647" i="3"/>
  <c r="AL4648" i="3"/>
  <c r="AL4649" i="3"/>
  <c r="AL4650" i="3"/>
  <c r="AL4651" i="3"/>
  <c r="AL4652" i="3"/>
  <c r="AL4653" i="3"/>
  <c r="AL4654" i="3"/>
  <c r="AL4655" i="3"/>
  <c r="AL4656" i="3"/>
  <c r="AL4657" i="3"/>
  <c r="AL4658" i="3"/>
  <c r="AL4659" i="3"/>
  <c r="AL4660" i="3"/>
  <c r="AL4661" i="3"/>
  <c r="AL4662" i="3"/>
  <c r="AL4663" i="3"/>
  <c r="AL4664" i="3"/>
  <c r="AL4665" i="3"/>
  <c r="AL4666" i="3"/>
  <c r="AL4667" i="3"/>
  <c r="AL4668" i="3"/>
  <c r="AL4669" i="3"/>
  <c r="AL4670" i="3"/>
  <c r="AL4671" i="3"/>
  <c r="AL4672" i="3"/>
  <c r="AL4673" i="3"/>
  <c r="AL4674" i="3"/>
  <c r="AL4675" i="3"/>
  <c r="AL4676" i="3"/>
  <c r="AL4677" i="3"/>
  <c r="AL4678" i="3"/>
  <c r="AL4679" i="3"/>
  <c r="AL4680" i="3"/>
  <c r="AL4681" i="3"/>
  <c r="AL4682" i="3"/>
  <c r="AL4683" i="3"/>
  <c r="AL4684" i="3"/>
  <c r="AL4685" i="3"/>
  <c r="AL4686" i="3"/>
  <c r="AL4687" i="3"/>
  <c r="AL4688" i="3"/>
  <c r="AL4689" i="3"/>
  <c r="AL4690" i="3"/>
  <c r="AL4691" i="3"/>
  <c r="AL4692" i="3"/>
  <c r="AL4693" i="3"/>
  <c r="AL4694" i="3"/>
  <c r="AL4695" i="3"/>
  <c r="AL4696" i="3"/>
  <c r="AL4697" i="3"/>
  <c r="AL4698" i="3"/>
  <c r="AL4699" i="3"/>
  <c r="AL4700" i="3"/>
  <c r="AL4701" i="3"/>
  <c r="AL4702" i="3"/>
  <c r="AL4703" i="3"/>
  <c r="AL4704" i="3"/>
  <c r="AL4705" i="3"/>
  <c r="AL4706" i="3"/>
  <c r="AL4707" i="3"/>
  <c r="AL4708" i="3"/>
  <c r="AL4709" i="3"/>
  <c r="AL4710" i="3"/>
  <c r="AL4711" i="3"/>
  <c r="AL4712" i="3"/>
  <c r="AL4713" i="3"/>
  <c r="AL4714" i="3"/>
  <c r="AL4715" i="3"/>
  <c r="AL4716" i="3"/>
  <c r="AL4717" i="3"/>
  <c r="AL4718" i="3"/>
  <c r="AL4719" i="3"/>
  <c r="AL4720" i="3"/>
  <c r="AL4721" i="3"/>
  <c r="AL4722" i="3"/>
  <c r="AL4723" i="3"/>
  <c r="AL4724" i="3"/>
  <c r="AL4725" i="3"/>
  <c r="AL4726" i="3"/>
  <c r="AL4727" i="3"/>
  <c r="AL4728" i="3"/>
  <c r="AL4729" i="3"/>
  <c r="AL4730" i="3"/>
  <c r="AL4731" i="3"/>
  <c r="AL4732" i="3"/>
  <c r="AL4733" i="3"/>
  <c r="AL4734" i="3"/>
  <c r="AL4735" i="3"/>
  <c r="AL4736" i="3"/>
  <c r="AL4737" i="3"/>
  <c r="AL4738" i="3"/>
  <c r="AL4739" i="3"/>
  <c r="AL4740" i="3"/>
  <c r="AL4741" i="3"/>
  <c r="AL4742" i="3"/>
  <c r="AL4743" i="3"/>
  <c r="AL4744" i="3"/>
  <c r="AL4745" i="3"/>
  <c r="AL4746" i="3"/>
  <c r="AL4747" i="3"/>
  <c r="AL4748" i="3"/>
  <c r="AL4749" i="3"/>
  <c r="AL4750" i="3"/>
  <c r="AL4751" i="3"/>
  <c r="AL4752" i="3"/>
  <c r="AL4753" i="3"/>
  <c r="AL4754" i="3"/>
  <c r="AL4755" i="3"/>
  <c r="AL4756" i="3"/>
  <c r="AL4757" i="3"/>
  <c r="AL4758" i="3"/>
  <c r="AL4759" i="3"/>
  <c r="AL4760" i="3"/>
  <c r="AL4761" i="3"/>
  <c r="AL4762" i="3"/>
  <c r="AL4763" i="3"/>
  <c r="AL4764" i="3"/>
  <c r="AL4765" i="3"/>
  <c r="AL4766" i="3"/>
  <c r="AL4767" i="3"/>
  <c r="AL4768" i="3"/>
  <c r="AL4769" i="3"/>
  <c r="AL4770" i="3"/>
  <c r="AL4771" i="3"/>
  <c r="AL4772" i="3"/>
  <c r="AL4773" i="3"/>
  <c r="AL4774" i="3"/>
  <c r="AL4775" i="3"/>
  <c r="AL4776" i="3"/>
  <c r="AL4777" i="3"/>
  <c r="AL4778" i="3"/>
  <c r="AL4779" i="3"/>
  <c r="AL4780" i="3"/>
  <c r="AL4781" i="3"/>
  <c r="AL4782" i="3"/>
  <c r="AL4783" i="3"/>
  <c r="AL4784" i="3"/>
  <c r="AL4785" i="3"/>
  <c r="AL4786" i="3"/>
  <c r="AL4787" i="3"/>
  <c r="AL4788" i="3"/>
  <c r="AL4789" i="3"/>
  <c r="AL4790" i="3"/>
  <c r="AL4791" i="3"/>
  <c r="AL4792" i="3"/>
  <c r="AL4793" i="3"/>
  <c r="AL4794" i="3"/>
  <c r="AL4795" i="3"/>
  <c r="AL4796" i="3"/>
  <c r="AL4797" i="3"/>
  <c r="AL4798" i="3"/>
  <c r="AL4799" i="3"/>
  <c r="AL4800" i="3"/>
  <c r="AL4801" i="3"/>
  <c r="AL4802" i="3"/>
  <c r="AL4803" i="3"/>
  <c r="AL4804" i="3"/>
  <c r="AL4805" i="3"/>
  <c r="AL4806" i="3"/>
  <c r="AL4807" i="3"/>
  <c r="AL4808" i="3"/>
  <c r="AL4809" i="3"/>
  <c r="AL4810" i="3"/>
  <c r="AL4811" i="3"/>
  <c r="AL4812" i="3"/>
  <c r="AL4813" i="3"/>
  <c r="AL4814" i="3"/>
  <c r="AL4815" i="3"/>
  <c r="AL4816" i="3"/>
  <c r="AL4817" i="3"/>
  <c r="AL4818" i="3"/>
  <c r="AL4819" i="3"/>
  <c r="AL4820" i="3"/>
  <c r="AL4821" i="3"/>
  <c r="AL4822" i="3"/>
  <c r="AL4823" i="3"/>
  <c r="AL4824" i="3"/>
  <c r="AL4825" i="3"/>
  <c r="AL4826" i="3"/>
  <c r="AL4827" i="3"/>
  <c r="AL4828" i="3"/>
  <c r="AL4829" i="3"/>
  <c r="AL4830" i="3"/>
  <c r="AL4831" i="3"/>
  <c r="AL4832" i="3"/>
  <c r="AL4833" i="3"/>
  <c r="AL4834" i="3"/>
  <c r="AL4835" i="3"/>
  <c r="AL4836" i="3"/>
  <c r="AL4837" i="3"/>
  <c r="AL4838" i="3"/>
  <c r="AL4839" i="3"/>
  <c r="AL4840" i="3"/>
  <c r="AL4841" i="3"/>
  <c r="AL4842" i="3"/>
  <c r="AL4843" i="3"/>
  <c r="AL4844" i="3"/>
  <c r="AL4845" i="3"/>
  <c r="AL4846" i="3"/>
  <c r="AL4847" i="3"/>
  <c r="AL4848" i="3"/>
  <c r="AL4849" i="3"/>
  <c r="AL4850" i="3"/>
  <c r="AL4851" i="3"/>
  <c r="AL4852" i="3"/>
  <c r="AL4853" i="3"/>
  <c r="AL4854" i="3"/>
  <c r="AL4855" i="3"/>
  <c r="AL4856" i="3"/>
  <c r="AL4857" i="3"/>
  <c r="AL4858" i="3"/>
  <c r="AL4859" i="3"/>
  <c r="AL4860" i="3"/>
  <c r="AL4861" i="3"/>
  <c r="AL4862" i="3"/>
  <c r="AL4863" i="3"/>
  <c r="AL4864" i="3"/>
  <c r="AL4865" i="3"/>
  <c r="AL4866" i="3"/>
  <c r="AL4867" i="3"/>
  <c r="AL4868" i="3"/>
  <c r="AL4869" i="3"/>
  <c r="AL4870" i="3"/>
  <c r="AL4871" i="3"/>
  <c r="AL4872" i="3"/>
  <c r="AL4873" i="3"/>
  <c r="AL4874" i="3"/>
  <c r="AL4875" i="3"/>
  <c r="AL4876" i="3"/>
  <c r="AL4877" i="3"/>
  <c r="AL4878" i="3"/>
  <c r="AL4879" i="3"/>
  <c r="AL4880" i="3"/>
  <c r="AL4881" i="3"/>
  <c r="AL4882" i="3"/>
  <c r="AL4883" i="3"/>
  <c r="AL4884" i="3"/>
  <c r="AL4885" i="3"/>
  <c r="AL4886" i="3"/>
  <c r="AL4887" i="3"/>
  <c r="AL4888" i="3"/>
  <c r="AL4889" i="3"/>
  <c r="AL4890" i="3"/>
  <c r="AL4891" i="3"/>
  <c r="AL4892" i="3"/>
  <c r="AL4893" i="3"/>
  <c r="AL4894" i="3"/>
  <c r="AL4895" i="3"/>
  <c r="AL4896" i="3"/>
  <c r="AL4897" i="3"/>
  <c r="AL4898" i="3"/>
  <c r="AL4899" i="3"/>
  <c r="AL4900" i="3"/>
  <c r="AL4901" i="3"/>
  <c r="AL4902" i="3"/>
  <c r="AL4903" i="3"/>
  <c r="AL4904" i="3"/>
  <c r="AL4905" i="3"/>
  <c r="AL4906" i="3"/>
  <c r="AL4907" i="3"/>
  <c r="AL4908" i="3"/>
  <c r="AL4909" i="3"/>
  <c r="AL4910" i="3"/>
  <c r="AL4911" i="3"/>
  <c r="AL4912" i="3"/>
  <c r="AL4913" i="3"/>
  <c r="AL4914" i="3"/>
  <c r="AL4915" i="3"/>
  <c r="AL4916" i="3"/>
  <c r="AL4917" i="3"/>
  <c r="AL4918" i="3"/>
  <c r="AL4919" i="3"/>
  <c r="AL4920" i="3"/>
  <c r="AL4921" i="3"/>
  <c r="AL4922" i="3"/>
  <c r="AL4923" i="3"/>
  <c r="AL4924" i="3"/>
  <c r="AL4925" i="3"/>
  <c r="AL4926" i="3"/>
  <c r="AL4927" i="3"/>
  <c r="AL4928" i="3"/>
  <c r="AL4929" i="3"/>
  <c r="AL4930" i="3"/>
  <c r="AL4931" i="3"/>
  <c r="AL4932" i="3"/>
  <c r="AL4933" i="3"/>
  <c r="AL4934" i="3"/>
  <c r="AL4935" i="3"/>
  <c r="AL4936" i="3"/>
  <c r="AL4937" i="3"/>
  <c r="AL4938" i="3"/>
  <c r="AL4939" i="3"/>
  <c r="AL4940" i="3"/>
  <c r="AL4941" i="3"/>
  <c r="AL4942" i="3"/>
  <c r="AL4943" i="3"/>
  <c r="AL4944" i="3"/>
  <c r="AL4945" i="3"/>
  <c r="AL4946" i="3"/>
  <c r="AL4947" i="3"/>
  <c r="AL4948" i="3"/>
  <c r="AL4949" i="3"/>
  <c r="AL4950" i="3"/>
  <c r="AL4951" i="3"/>
  <c r="AL4952" i="3"/>
  <c r="AL4953" i="3"/>
  <c r="AL4954" i="3"/>
  <c r="AL4955" i="3"/>
  <c r="AL4956" i="3"/>
  <c r="AL4957" i="3"/>
  <c r="AL4958" i="3"/>
  <c r="AL4959" i="3"/>
  <c r="AL4960" i="3"/>
  <c r="AL4961" i="3"/>
  <c r="AL4962" i="3"/>
  <c r="AL4963" i="3"/>
  <c r="AL4964" i="3"/>
  <c r="AL4965" i="3"/>
  <c r="AL4966" i="3"/>
  <c r="AL4967" i="3"/>
  <c r="AL4968" i="3"/>
  <c r="AL4969" i="3"/>
  <c r="AL4970" i="3"/>
  <c r="AL4971" i="3"/>
  <c r="AL4972" i="3"/>
  <c r="AL4973" i="3"/>
  <c r="AL4974" i="3"/>
  <c r="AL4975" i="3"/>
  <c r="AL4976" i="3"/>
  <c r="AL4977" i="3"/>
  <c r="AL4978" i="3"/>
  <c r="AL4979" i="3"/>
  <c r="AL4980" i="3"/>
  <c r="AL4981" i="3"/>
  <c r="AL4982" i="3"/>
  <c r="AL4983" i="3"/>
  <c r="AL4984" i="3"/>
  <c r="AL4985" i="3"/>
  <c r="AL4986" i="3"/>
  <c r="AL4987" i="3"/>
  <c r="AL4988" i="3"/>
  <c r="AL4989" i="3"/>
  <c r="AL4990" i="3"/>
  <c r="AL4991" i="3"/>
  <c r="AL4992" i="3"/>
  <c r="AL4993" i="3"/>
  <c r="AL4994" i="3"/>
  <c r="AL4995" i="3"/>
  <c r="AL4996" i="3"/>
  <c r="AL4997" i="3"/>
  <c r="AL4998" i="3"/>
  <c r="AL4999" i="3"/>
  <c r="AL5000" i="3"/>
  <c r="AL5001" i="3"/>
  <c r="AL5002" i="3"/>
  <c r="AL5003" i="3"/>
  <c r="AL5004" i="3"/>
  <c r="AL5005" i="3"/>
  <c r="AL5006" i="3"/>
  <c r="AL5007" i="3"/>
  <c r="AL5008" i="3"/>
  <c r="AL5009" i="3"/>
  <c r="AL5010" i="3"/>
  <c r="AL5011" i="3"/>
  <c r="AL5012" i="3"/>
  <c r="AL5013" i="3"/>
  <c r="AL5014" i="3"/>
  <c r="AL5015" i="3"/>
  <c r="AL5016" i="3"/>
  <c r="AL5017" i="3"/>
  <c r="AL5018" i="3"/>
  <c r="AL5019" i="3"/>
  <c r="AL5020" i="3"/>
  <c r="AL5021" i="3"/>
  <c r="AL5022" i="3"/>
  <c r="AL5023" i="3"/>
  <c r="AL5024" i="3"/>
  <c r="AL5025" i="3"/>
  <c r="AL5026" i="3"/>
  <c r="AL5027" i="3"/>
  <c r="AL5028" i="3"/>
  <c r="AL5029" i="3"/>
  <c r="AL5030" i="3"/>
  <c r="AL5031" i="3"/>
  <c r="AL5032" i="3"/>
  <c r="AL5033" i="3"/>
  <c r="AL5034" i="3"/>
  <c r="AL5035" i="3"/>
  <c r="AL5036" i="3"/>
  <c r="AL5037" i="3"/>
  <c r="AL5038" i="3"/>
  <c r="AL5039" i="3"/>
  <c r="AL5040" i="3"/>
  <c r="AL5041" i="3"/>
  <c r="AL5042" i="3"/>
  <c r="AL5043" i="3"/>
  <c r="AL5044" i="3"/>
  <c r="AL5045" i="3"/>
  <c r="AL5046" i="3"/>
  <c r="AL5047" i="3"/>
  <c r="AL5048" i="3"/>
  <c r="AL5049" i="3"/>
  <c r="AL5050" i="3"/>
  <c r="AL5051" i="3"/>
  <c r="AL5052" i="3"/>
  <c r="AL5053" i="3"/>
  <c r="AL5054" i="3"/>
  <c r="AL5055" i="3"/>
  <c r="AL5056" i="3"/>
  <c r="AL5057" i="3"/>
  <c r="AL5058" i="3"/>
  <c r="AL5059" i="3"/>
  <c r="AL5060" i="3"/>
  <c r="AL5061" i="3"/>
  <c r="AL5062" i="3"/>
  <c r="AL5063" i="3"/>
  <c r="AL5064" i="3"/>
  <c r="AL5065" i="3"/>
  <c r="AL5066" i="3"/>
  <c r="AL5067" i="3"/>
  <c r="AL5068" i="3"/>
  <c r="AL5069" i="3"/>
  <c r="AL5070" i="3"/>
  <c r="AL5071" i="3"/>
  <c r="AL5072" i="3"/>
  <c r="AL5073" i="3"/>
  <c r="AL5074" i="3"/>
  <c r="AL5075" i="3"/>
  <c r="AL5076" i="3"/>
  <c r="AL5077" i="3"/>
  <c r="AL5078" i="3"/>
  <c r="AL5079" i="3"/>
  <c r="AL5080" i="3"/>
  <c r="AL5081" i="3"/>
  <c r="AL5082" i="3"/>
  <c r="AL5083" i="3"/>
  <c r="AL5084" i="3"/>
  <c r="AL5085" i="3"/>
  <c r="AL5086" i="3"/>
  <c r="AL5087" i="3"/>
  <c r="AM3025" i="3"/>
  <c r="AM3026" i="3"/>
  <c r="AM3027" i="3"/>
  <c r="AM3028" i="3"/>
  <c r="AM3029" i="3"/>
  <c r="AM3030" i="3"/>
  <c r="AM3031" i="3"/>
  <c r="AM3032" i="3"/>
  <c r="AM3033" i="3"/>
  <c r="AM3034" i="3"/>
  <c r="AM3035" i="3"/>
  <c r="AM3036" i="3"/>
  <c r="AM3037" i="3"/>
  <c r="AM3038" i="3"/>
  <c r="AM3039" i="3"/>
  <c r="AM3040" i="3"/>
  <c r="AM3041" i="3"/>
  <c r="AM3042" i="3"/>
  <c r="AM3043" i="3"/>
  <c r="AM3044" i="3"/>
  <c r="AM3045" i="3"/>
  <c r="AM3046" i="3"/>
  <c r="AM3047" i="3"/>
  <c r="AM3048" i="3"/>
  <c r="AM3049" i="3"/>
  <c r="AM3050" i="3"/>
  <c r="AM3051" i="3"/>
  <c r="AM3052" i="3"/>
  <c r="AM3053" i="3"/>
  <c r="AM3054" i="3"/>
  <c r="AM3055" i="3"/>
  <c r="AM3056" i="3"/>
  <c r="AM3057" i="3"/>
  <c r="AM3058" i="3"/>
  <c r="AM3059" i="3"/>
  <c r="AM3060" i="3"/>
  <c r="AM3061" i="3"/>
  <c r="AM3062" i="3"/>
  <c r="AM3063" i="3"/>
  <c r="AM3064" i="3"/>
  <c r="AM3065" i="3"/>
  <c r="AM3066" i="3"/>
  <c r="AM3067" i="3"/>
  <c r="AM3068" i="3"/>
  <c r="AM3069" i="3"/>
  <c r="AM3070" i="3"/>
  <c r="AM3071" i="3"/>
  <c r="AM3072" i="3"/>
  <c r="AM3073" i="3"/>
  <c r="AM3074" i="3"/>
  <c r="AM3075" i="3"/>
  <c r="AM3076" i="3"/>
  <c r="AM3077" i="3"/>
  <c r="AM3078" i="3"/>
  <c r="AM3079" i="3"/>
  <c r="AM3080" i="3"/>
  <c r="AM3081" i="3"/>
  <c r="AM3082" i="3"/>
  <c r="AM3083" i="3"/>
  <c r="AM3084" i="3"/>
  <c r="AM3085" i="3"/>
  <c r="AM3086" i="3"/>
  <c r="AM3087" i="3"/>
  <c r="AM3088" i="3"/>
  <c r="AM3089" i="3"/>
  <c r="AM3090" i="3"/>
  <c r="AM3091" i="3"/>
  <c r="AM3092" i="3"/>
  <c r="AM3093" i="3"/>
  <c r="AM3094" i="3"/>
  <c r="AM3095" i="3"/>
  <c r="AM3096" i="3"/>
  <c r="AM3097" i="3"/>
  <c r="AM3098" i="3"/>
  <c r="AM3099" i="3"/>
  <c r="AM3100" i="3"/>
  <c r="AM3101" i="3"/>
  <c r="AM3102" i="3"/>
  <c r="AM3103" i="3"/>
  <c r="AM3104" i="3"/>
  <c r="AM3105" i="3"/>
  <c r="AM3106" i="3"/>
  <c r="AM3107" i="3"/>
  <c r="AM3108" i="3"/>
  <c r="AM3109" i="3"/>
  <c r="AM3110" i="3"/>
  <c r="AM3111" i="3"/>
  <c r="AM3112" i="3"/>
  <c r="AM3113" i="3"/>
  <c r="AM3114" i="3"/>
  <c r="AM3115" i="3"/>
  <c r="AM3116" i="3"/>
  <c r="AM3117" i="3"/>
  <c r="AM3118" i="3"/>
  <c r="AM3119" i="3"/>
  <c r="AM3120" i="3"/>
  <c r="AM3121" i="3"/>
  <c r="AM3122" i="3"/>
  <c r="AM3123" i="3"/>
  <c r="AM3124" i="3"/>
  <c r="AM3125" i="3"/>
  <c r="AM3126" i="3"/>
  <c r="AM3127" i="3"/>
  <c r="AM3128" i="3"/>
  <c r="AM3129" i="3"/>
  <c r="AM3130" i="3"/>
  <c r="AM3131" i="3"/>
  <c r="AM3132" i="3"/>
  <c r="AM3133" i="3"/>
  <c r="AM3134" i="3"/>
  <c r="AM3135" i="3"/>
  <c r="AM3136" i="3"/>
  <c r="AM3137" i="3"/>
  <c r="AM3138" i="3"/>
  <c r="AM3139" i="3"/>
  <c r="AM3140" i="3"/>
  <c r="AM3141" i="3"/>
  <c r="AM3142" i="3"/>
  <c r="AM3143" i="3"/>
  <c r="AM3144" i="3"/>
  <c r="AM3145" i="3"/>
  <c r="AM3146" i="3"/>
  <c r="AM3147" i="3"/>
  <c r="AM3148" i="3"/>
  <c r="AM3149" i="3"/>
  <c r="AM3150" i="3"/>
  <c r="AM3151" i="3"/>
  <c r="AM3152" i="3"/>
  <c r="AM3153" i="3"/>
  <c r="AM3154" i="3"/>
  <c r="AM3155" i="3"/>
  <c r="AM3156" i="3"/>
  <c r="AM3157" i="3"/>
  <c r="AM3158" i="3"/>
  <c r="AM3159" i="3"/>
  <c r="AM3160" i="3"/>
  <c r="AM3161" i="3"/>
  <c r="AM3162" i="3"/>
  <c r="AM3163" i="3"/>
  <c r="AM3164" i="3"/>
  <c r="AM3165" i="3"/>
  <c r="AM3166" i="3"/>
  <c r="AM3167" i="3"/>
  <c r="AM3168" i="3"/>
  <c r="AM3169" i="3"/>
  <c r="AM3170" i="3"/>
  <c r="AM3171" i="3"/>
  <c r="AM3172" i="3"/>
  <c r="AM3173" i="3"/>
  <c r="AM3174" i="3"/>
  <c r="AM3175" i="3"/>
  <c r="AM3176" i="3"/>
  <c r="AM3177" i="3"/>
  <c r="AM3178" i="3"/>
  <c r="AM3179" i="3"/>
  <c r="AM3180" i="3"/>
  <c r="AM3181" i="3"/>
  <c r="AM3182" i="3"/>
  <c r="AM3183" i="3"/>
  <c r="AM3184" i="3"/>
  <c r="AM3185" i="3"/>
  <c r="AM3186" i="3"/>
  <c r="AM3187" i="3"/>
  <c r="AM3188" i="3"/>
  <c r="AM3189" i="3"/>
  <c r="AM3190" i="3"/>
  <c r="AM3191" i="3"/>
  <c r="AM3192" i="3"/>
  <c r="AM3193" i="3"/>
  <c r="AM3194" i="3"/>
  <c r="AM3195" i="3"/>
  <c r="AM3196" i="3"/>
  <c r="AM3197" i="3"/>
  <c r="AM3198" i="3"/>
  <c r="AM3199" i="3"/>
  <c r="AM3200" i="3"/>
  <c r="AM3201" i="3"/>
  <c r="AM3202" i="3"/>
  <c r="AM3203" i="3"/>
  <c r="AM3204" i="3"/>
  <c r="AM3205" i="3"/>
  <c r="AM3206" i="3"/>
  <c r="AM3207" i="3"/>
  <c r="AM3208" i="3"/>
  <c r="AM3209" i="3"/>
  <c r="AM3210" i="3"/>
  <c r="AM3211" i="3"/>
  <c r="AM3212" i="3"/>
  <c r="AM3213" i="3"/>
  <c r="AM3214" i="3"/>
  <c r="AM3215" i="3"/>
  <c r="AM3216" i="3"/>
  <c r="AM3217" i="3"/>
  <c r="AM3218" i="3"/>
  <c r="AM3219" i="3"/>
  <c r="AM3220" i="3"/>
  <c r="AM3221" i="3"/>
  <c r="AM3222" i="3"/>
  <c r="AM3223" i="3"/>
  <c r="AM3224" i="3"/>
  <c r="AM3225" i="3"/>
  <c r="AM3226" i="3"/>
  <c r="AM3227" i="3"/>
  <c r="AM3228" i="3"/>
  <c r="AM3229" i="3"/>
  <c r="AM3230" i="3"/>
  <c r="AM3231" i="3"/>
  <c r="AM3232" i="3"/>
  <c r="AM3233" i="3"/>
  <c r="AM3234" i="3"/>
  <c r="AM3235" i="3"/>
  <c r="AM3236" i="3"/>
  <c r="AM3237" i="3"/>
  <c r="AM3238" i="3"/>
  <c r="AM3239" i="3"/>
  <c r="AM3240" i="3"/>
  <c r="AM3241" i="3"/>
  <c r="AM3242" i="3"/>
  <c r="AM3243" i="3"/>
  <c r="AM3244" i="3"/>
  <c r="AM3245" i="3"/>
  <c r="AM3246" i="3"/>
  <c r="AM3247" i="3"/>
  <c r="AM3248" i="3"/>
  <c r="AM3249" i="3"/>
  <c r="AM3250" i="3"/>
  <c r="AM3251" i="3"/>
  <c r="AM3252" i="3"/>
  <c r="AM3253" i="3"/>
  <c r="AM3254" i="3"/>
  <c r="AM3255" i="3"/>
  <c r="AM3256" i="3"/>
  <c r="AM3257" i="3"/>
  <c r="AM3258" i="3"/>
  <c r="AM3259" i="3"/>
  <c r="AM3260" i="3"/>
  <c r="AM3261" i="3"/>
  <c r="AM3262" i="3"/>
  <c r="AM3263" i="3"/>
  <c r="AM3264" i="3"/>
  <c r="AM3265" i="3"/>
  <c r="AM3266" i="3"/>
  <c r="AM3267" i="3"/>
  <c r="AM3268" i="3"/>
  <c r="AM3269" i="3"/>
  <c r="AM3270" i="3"/>
  <c r="AM3271" i="3"/>
  <c r="AM3272" i="3"/>
  <c r="AM3273" i="3"/>
  <c r="AM3274" i="3"/>
  <c r="AM3275" i="3"/>
  <c r="AM3276" i="3"/>
  <c r="AM3277" i="3"/>
  <c r="AM3278" i="3"/>
  <c r="AM3279" i="3"/>
  <c r="AM3280" i="3"/>
  <c r="AM3281" i="3"/>
  <c r="AM3282" i="3"/>
  <c r="AM3283" i="3"/>
  <c r="AM3284" i="3"/>
  <c r="AM3285" i="3"/>
  <c r="AM3286" i="3"/>
  <c r="AM3287" i="3"/>
  <c r="AM3288" i="3"/>
  <c r="AM3289" i="3"/>
  <c r="AM3290" i="3"/>
  <c r="AM3291" i="3"/>
  <c r="AM3292" i="3"/>
  <c r="AM3293" i="3"/>
  <c r="AM3294" i="3"/>
  <c r="AM3295" i="3"/>
  <c r="AM3296" i="3"/>
  <c r="AM3297" i="3"/>
  <c r="AM3298" i="3"/>
  <c r="AM3299" i="3"/>
  <c r="AM3300" i="3"/>
  <c r="AM3301" i="3"/>
  <c r="AM3302" i="3"/>
  <c r="AM3303" i="3"/>
  <c r="AM3304" i="3"/>
  <c r="AM3305" i="3"/>
  <c r="AM3306" i="3"/>
  <c r="AM3307" i="3"/>
  <c r="AM3308" i="3"/>
  <c r="AM3309" i="3"/>
  <c r="AM3310" i="3"/>
  <c r="AM3311" i="3"/>
  <c r="AM3312" i="3"/>
  <c r="AM3313" i="3"/>
  <c r="AM3314" i="3"/>
  <c r="AM3315" i="3"/>
  <c r="AM3316" i="3"/>
  <c r="AM3317" i="3"/>
  <c r="AM3318" i="3"/>
  <c r="AM3319" i="3"/>
  <c r="AM3320" i="3"/>
  <c r="AM3321" i="3"/>
  <c r="AM3322" i="3"/>
  <c r="AM3323" i="3"/>
  <c r="AM3324" i="3"/>
  <c r="AM3325" i="3"/>
  <c r="AM3326" i="3"/>
  <c r="AM3327" i="3"/>
  <c r="AM3328" i="3"/>
  <c r="AM3329" i="3"/>
  <c r="AM3330" i="3"/>
  <c r="AM3331" i="3"/>
  <c r="AM3332" i="3"/>
  <c r="AM3333" i="3"/>
  <c r="AM3334" i="3"/>
  <c r="AM3335" i="3"/>
  <c r="AM3336" i="3"/>
  <c r="AM3337" i="3"/>
  <c r="AM3338" i="3"/>
  <c r="AM3339" i="3"/>
  <c r="AM3340" i="3"/>
  <c r="AM3341" i="3"/>
  <c r="AM3342" i="3"/>
  <c r="AM3343" i="3"/>
  <c r="AM3344" i="3"/>
  <c r="AM3345" i="3"/>
  <c r="AM3346" i="3"/>
  <c r="AM3347" i="3"/>
  <c r="AM3348" i="3"/>
  <c r="AM3349" i="3"/>
  <c r="AM3350" i="3"/>
  <c r="AM3351" i="3"/>
  <c r="AM3352" i="3"/>
  <c r="AM3353" i="3"/>
  <c r="AM3354" i="3"/>
  <c r="AM3355" i="3"/>
  <c r="AM3356" i="3"/>
  <c r="AM3357" i="3"/>
  <c r="AM3358" i="3"/>
  <c r="AM3359" i="3"/>
  <c r="AM3360" i="3"/>
  <c r="AM3361" i="3"/>
  <c r="AM3362" i="3"/>
  <c r="AM3363" i="3"/>
  <c r="AM3364" i="3"/>
  <c r="AM3365" i="3"/>
  <c r="AM3366" i="3"/>
  <c r="AM3367" i="3"/>
  <c r="AM3368" i="3"/>
  <c r="AM3369" i="3"/>
  <c r="AM3370" i="3"/>
  <c r="AM3371" i="3"/>
  <c r="AM3372" i="3"/>
  <c r="AM3373" i="3"/>
  <c r="AM3374" i="3"/>
  <c r="AM3375" i="3"/>
  <c r="AM3376" i="3"/>
  <c r="AM3377" i="3"/>
  <c r="AM3378" i="3"/>
  <c r="AM3379" i="3"/>
  <c r="AM3380" i="3"/>
  <c r="AM3381" i="3"/>
  <c r="AM3382" i="3"/>
  <c r="AM3383" i="3"/>
  <c r="AM3384" i="3"/>
  <c r="AM3385" i="3"/>
  <c r="AM3386" i="3"/>
  <c r="AM3387" i="3"/>
  <c r="AM3388" i="3"/>
  <c r="AM3389" i="3"/>
  <c r="AM3390" i="3"/>
  <c r="AM3391" i="3"/>
  <c r="AM3392" i="3"/>
  <c r="AM3393" i="3"/>
  <c r="AM3394" i="3"/>
  <c r="AM3395" i="3"/>
  <c r="AM3396" i="3"/>
  <c r="AM3397" i="3"/>
  <c r="AM3398" i="3"/>
  <c r="AM3399" i="3"/>
  <c r="AM3400" i="3"/>
  <c r="AM3401" i="3"/>
  <c r="AM3402" i="3"/>
  <c r="AM3403" i="3"/>
  <c r="AM3404" i="3"/>
  <c r="AM3405" i="3"/>
  <c r="AM3406" i="3"/>
  <c r="AM3407" i="3"/>
  <c r="AM3408" i="3"/>
  <c r="AM3409" i="3"/>
  <c r="AM3410" i="3"/>
  <c r="AM3411" i="3"/>
  <c r="AM3412" i="3"/>
  <c r="AM3413" i="3"/>
  <c r="AM3414" i="3"/>
  <c r="AM3415" i="3"/>
  <c r="AM3416" i="3"/>
  <c r="AM3417" i="3"/>
  <c r="AM3418" i="3"/>
  <c r="AM3419" i="3"/>
  <c r="AM3420" i="3"/>
  <c r="AM3421" i="3"/>
  <c r="AM3422" i="3"/>
  <c r="AM3423" i="3"/>
  <c r="AM3424" i="3"/>
  <c r="AM3425" i="3"/>
  <c r="AM3426" i="3"/>
  <c r="AM3427" i="3"/>
  <c r="AM3428" i="3"/>
  <c r="AM3429" i="3"/>
  <c r="AM3430" i="3"/>
  <c r="AM3431" i="3"/>
  <c r="AM3432" i="3"/>
  <c r="AM3433" i="3"/>
  <c r="AM3434" i="3"/>
  <c r="AM3435" i="3"/>
  <c r="AM3436" i="3"/>
  <c r="AM3437" i="3"/>
  <c r="AM3438" i="3"/>
  <c r="AM3439" i="3"/>
  <c r="AM3440" i="3"/>
  <c r="AM3441" i="3"/>
  <c r="AM3442" i="3"/>
  <c r="AM3443" i="3"/>
  <c r="AM3444" i="3"/>
  <c r="AM3445" i="3"/>
  <c r="AM3446" i="3"/>
  <c r="AM3447" i="3"/>
  <c r="AM3448" i="3"/>
  <c r="AM3449" i="3"/>
  <c r="AM3450" i="3"/>
  <c r="AM3451" i="3"/>
  <c r="AM3452" i="3"/>
  <c r="AM3453" i="3"/>
  <c r="AM3454" i="3"/>
  <c r="AM3455" i="3"/>
  <c r="AM3456" i="3"/>
  <c r="AM3457" i="3"/>
  <c r="AM3458" i="3"/>
  <c r="AM3459" i="3"/>
  <c r="AM3460" i="3"/>
  <c r="AM3461" i="3"/>
  <c r="AM3462" i="3"/>
  <c r="AM3463" i="3"/>
  <c r="AM3464" i="3"/>
  <c r="AM3465" i="3"/>
  <c r="AM3466" i="3"/>
  <c r="AM3467" i="3"/>
  <c r="AM3468" i="3"/>
  <c r="AM3469" i="3"/>
  <c r="AM3470" i="3"/>
  <c r="AM3471" i="3"/>
  <c r="AM3472" i="3"/>
  <c r="AM3473" i="3"/>
  <c r="AM3474" i="3"/>
  <c r="AM3475" i="3"/>
  <c r="AM3476" i="3"/>
  <c r="AM3477" i="3"/>
  <c r="AM3478" i="3"/>
  <c r="AM3479" i="3"/>
  <c r="AM3480" i="3"/>
  <c r="AM3481" i="3"/>
  <c r="AM3482" i="3"/>
  <c r="AM3483" i="3"/>
  <c r="AM3484" i="3"/>
  <c r="AM3485" i="3"/>
  <c r="AM3486" i="3"/>
  <c r="AM3487" i="3"/>
  <c r="AM3488" i="3"/>
  <c r="AM3489" i="3"/>
  <c r="AM3490" i="3"/>
  <c r="AM3491" i="3"/>
  <c r="AM3492" i="3"/>
  <c r="AM3493" i="3"/>
  <c r="AM3494" i="3"/>
  <c r="AM3495" i="3"/>
  <c r="AM3496" i="3"/>
  <c r="AM3497" i="3"/>
  <c r="AM3498" i="3"/>
  <c r="AM3499" i="3"/>
  <c r="AM3500" i="3"/>
  <c r="AM3501" i="3"/>
  <c r="AM3502" i="3"/>
  <c r="AM3503" i="3"/>
  <c r="AM3504" i="3"/>
  <c r="AM3505" i="3"/>
  <c r="AM3506" i="3"/>
  <c r="AM3507" i="3"/>
  <c r="AM3508" i="3"/>
  <c r="AM3509" i="3"/>
  <c r="AM3510" i="3"/>
  <c r="AM3511" i="3"/>
  <c r="AM3512" i="3"/>
  <c r="AM3513" i="3"/>
  <c r="AM3514" i="3"/>
  <c r="AM3515" i="3"/>
  <c r="AM3516" i="3"/>
  <c r="AM3517" i="3"/>
  <c r="AM3518" i="3"/>
  <c r="AM3519" i="3"/>
  <c r="AM3520" i="3"/>
  <c r="AM3521" i="3"/>
  <c r="AM3522" i="3"/>
  <c r="AM3523" i="3"/>
  <c r="AM3524" i="3"/>
  <c r="AM3525" i="3"/>
  <c r="AM3526" i="3"/>
  <c r="AM3527" i="3"/>
  <c r="AM3528" i="3"/>
  <c r="AM3529" i="3"/>
  <c r="AM3530" i="3"/>
  <c r="AM3531" i="3"/>
  <c r="AM3532" i="3"/>
  <c r="AM3533" i="3"/>
  <c r="AM3534" i="3"/>
  <c r="AM3535" i="3"/>
  <c r="AM3536" i="3"/>
  <c r="AM3537" i="3"/>
  <c r="AM3538" i="3"/>
  <c r="AM3539" i="3"/>
  <c r="AM3540" i="3"/>
  <c r="AM3541" i="3"/>
  <c r="AM3542" i="3"/>
  <c r="AM3543" i="3"/>
  <c r="AM3544" i="3"/>
  <c r="AM3545" i="3"/>
  <c r="AM3546" i="3"/>
  <c r="AM3547" i="3"/>
  <c r="AM3548" i="3"/>
  <c r="AM3549" i="3"/>
  <c r="AM3550" i="3"/>
  <c r="AM3551" i="3"/>
  <c r="AM3552" i="3"/>
  <c r="AM3553" i="3"/>
  <c r="AM3554" i="3"/>
  <c r="AM3555" i="3"/>
  <c r="AM3556" i="3"/>
  <c r="AM3557" i="3"/>
  <c r="AM3558" i="3"/>
  <c r="AM3559" i="3"/>
  <c r="AM3560" i="3"/>
  <c r="AM3561" i="3"/>
  <c r="AM3562" i="3"/>
  <c r="AM3563" i="3"/>
  <c r="AM3564" i="3"/>
  <c r="AM3565" i="3"/>
  <c r="AM3566" i="3"/>
  <c r="AM3567" i="3"/>
  <c r="AM3568" i="3"/>
  <c r="AM3569" i="3"/>
  <c r="AM3570" i="3"/>
  <c r="AM3571" i="3"/>
  <c r="AM3572" i="3"/>
  <c r="AM3573" i="3"/>
  <c r="AM3574" i="3"/>
  <c r="AM3575" i="3"/>
  <c r="AM3576" i="3"/>
  <c r="AM3577" i="3"/>
  <c r="AM3578" i="3"/>
  <c r="AM3579" i="3"/>
  <c r="AM3580" i="3"/>
  <c r="AM3581" i="3"/>
  <c r="AM3582" i="3"/>
  <c r="AM3583" i="3"/>
  <c r="AM3584" i="3"/>
  <c r="AM3585" i="3"/>
  <c r="AM3586" i="3"/>
  <c r="AM3587" i="3"/>
  <c r="AM3588" i="3"/>
  <c r="AM3589" i="3"/>
  <c r="AM3590" i="3"/>
  <c r="AM3591" i="3"/>
  <c r="AM3592" i="3"/>
  <c r="AM3593" i="3"/>
  <c r="AM3594" i="3"/>
  <c r="AM3595" i="3"/>
  <c r="AM3596" i="3"/>
  <c r="AM3597" i="3"/>
  <c r="AM3598" i="3"/>
  <c r="AM3599" i="3"/>
  <c r="AM3600" i="3"/>
  <c r="AM3601" i="3"/>
  <c r="AM3602" i="3"/>
  <c r="AM3603" i="3"/>
  <c r="AM3604" i="3"/>
  <c r="AM3605" i="3"/>
  <c r="AM3606" i="3"/>
  <c r="AM3607" i="3"/>
  <c r="AM3608" i="3"/>
  <c r="AM3609" i="3"/>
  <c r="AM3610" i="3"/>
  <c r="AM3611" i="3"/>
  <c r="AM3612" i="3"/>
  <c r="AM3613" i="3"/>
  <c r="AM3614" i="3"/>
  <c r="AM3615" i="3"/>
  <c r="AM3616" i="3"/>
  <c r="AM3617" i="3"/>
  <c r="AM3618" i="3"/>
  <c r="AM3619" i="3"/>
  <c r="AM3620" i="3"/>
  <c r="AM3621" i="3"/>
  <c r="AM3622" i="3"/>
  <c r="AM3623" i="3"/>
  <c r="AM3624" i="3"/>
  <c r="AM3625" i="3"/>
  <c r="AM3626" i="3"/>
  <c r="AM3627" i="3"/>
  <c r="AM3628" i="3"/>
  <c r="AM3629" i="3"/>
  <c r="AM3630" i="3"/>
  <c r="AM3631" i="3"/>
  <c r="AM3632" i="3"/>
  <c r="AM3633" i="3"/>
  <c r="AM3634" i="3"/>
  <c r="AM3635" i="3"/>
  <c r="AM3636" i="3"/>
  <c r="AM3637" i="3"/>
  <c r="AM3638" i="3"/>
  <c r="AM3639" i="3"/>
  <c r="AM3640" i="3"/>
  <c r="AM3641" i="3"/>
  <c r="AM3642" i="3"/>
  <c r="AM3643" i="3"/>
  <c r="AM3644" i="3"/>
  <c r="AM3645" i="3"/>
  <c r="AM3646" i="3"/>
  <c r="AM3647" i="3"/>
  <c r="AM3648" i="3"/>
  <c r="AM3649" i="3"/>
  <c r="AM3650" i="3"/>
  <c r="AM3651" i="3"/>
  <c r="AM3652" i="3"/>
  <c r="AM3653" i="3"/>
  <c r="AM3654" i="3"/>
  <c r="AM3655" i="3"/>
  <c r="AM3656" i="3"/>
  <c r="AM3657" i="3"/>
  <c r="AM3658" i="3"/>
  <c r="AM3659" i="3"/>
  <c r="AM3660" i="3"/>
  <c r="AM3661" i="3"/>
  <c r="AM3662" i="3"/>
  <c r="AM3663" i="3"/>
  <c r="AM3664" i="3"/>
  <c r="AM3665" i="3"/>
  <c r="AM3666" i="3"/>
  <c r="AM3667" i="3"/>
  <c r="AM3668" i="3"/>
  <c r="AM3669" i="3"/>
  <c r="AM3670" i="3"/>
  <c r="AM3671" i="3"/>
  <c r="AM3672" i="3"/>
  <c r="AM3673" i="3"/>
  <c r="AM3674" i="3"/>
  <c r="AM3675" i="3"/>
  <c r="AM3676" i="3"/>
  <c r="AM3677" i="3"/>
  <c r="AM3678" i="3"/>
  <c r="AM3679" i="3"/>
  <c r="AM3680" i="3"/>
  <c r="AM3681" i="3"/>
  <c r="AM3682" i="3"/>
  <c r="AM3683" i="3"/>
  <c r="AM3684" i="3"/>
  <c r="AM3685" i="3"/>
  <c r="AM3686" i="3"/>
  <c r="AM3687" i="3"/>
  <c r="AM3688" i="3"/>
  <c r="AM3689" i="3"/>
  <c r="AM3690" i="3"/>
  <c r="AM3691" i="3"/>
  <c r="AM3692" i="3"/>
  <c r="AM3693" i="3"/>
  <c r="AM3694" i="3"/>
  <c r="AM3695" i="3"/>
  <c r="AM3696" i="3"/>
  <c r="AM3697" i="3"/>
  <c r="AM3698" i="3"/>
  <c r="AM3699" i="3"/>
  <c r="AM3700" i="3"/>
  <c r="AM3701" i="3"/>
  <c r="AM3702" i="3"/>
  <c r="AM3703" i="3"/>
  <c r="AM3704" i="3"/>
  <c r="AM3705" i="3"/>
  <c r="AM3706" i="3"/>
  <c r="AM3707" i="3"/>
  <c r="AM3708" i="3"/>
  <c r="AM3709" i="3"/>
  <c r="AM3710" i="3"/>
  <c r="AM3711" i="3"/>
  <c r="AM3712" i="3"/>
  <c r="AM3713" i="3"/>
  <c r="AM3714" i="3"/>
  <c r="AM3715" i="3"/>
  <c r="AM3716" i="3"/>
  <c r="AM3717" i="3"/>
  <c r="AM3718" i="3"/>
  <c r="AM3719" i="3"/>
  <c r="AM3720" i="3"/>
  <c r="AM3721" i="3"/>
  <c r="AM3722" i="3"/>
  <c r="AM3723" i="3"/>
  <c r="AM3724" i="3"/>
  <c r="AM3725" i="3"/>
  <c r="AM3726" i="3"/>
  <c r="AM3727" i="3"/>
  <c r="AM3728" i="3"/>
  <c r="AM3729" i="3"/>
  <c r="AM3730" i="3"/>
  <c r="AM3731" i="3"/>
  <c r="AM3732" i="3"/>
  <c r="AM3733" i="3"/>
  <c r="AM3734" i="3"/>
  <c r="AM3735" i="3"/>
  <c r="AM3736" i="3"/>
  <c r="AM3737" i="3"/>
  <c r="AM3738" i="3"/>
  <c r="AM3739" i="3"/>
  <c r="AM3740" i="3"/>
  <c r="AM3741" i="3"/>
  <c r="AM3742" i="3"/>
  <c r="AM3743" i="3"/>
  <c r="AM3744" i="3"/>
  <c r="AM3745" i="3"/>
  <c r="AM3746" i="3"/>
  <c r="AM3747" i="3"/>
  <c r="AM3748" i="3"/>
  <c r="AM3749" i="3"/>
  <c r="AM3750" i="3"/>
  <c r="AM3751" i="3"/>
  <c r="AM3752" i="3"/>
  <c r="AM3753" i="3"/>
  <c r="AM3754" i="3"/>
  <c r="AM3755" i="3"/>
  <c r="AM3756" i="3"/>
  <c r="AM3757" i="3"/>
  <c r="AM3758" i="3"/>
  <c r="AM3759" i="3"/>
  <c r="AM3760" i="3"/>
  <c r="AM3761" i="3"/>
  <c r="AM3762" i="3"/>
  <c r="AM3763" i="3"/>
  <c r="AM3764" i="3"/>
  <c r="AM3765" i="3"/>
  <c r="AM3766" i="3"/>
  <c r="AM3767" i="3"/>
  <c r="AM3768" i="3"/>
  <c r="AM3769" i="3"/>
  <c r="AM3770" i="3"/>
  <c r="AM3771" i="3"/>
  <c r="AM3772" i="3"/>
  <c r="AM3773" i="3"/>
  <c r="AM3774" i="3"/>
  <c r="AM3775" i="3"/>
  <c r="AM3776" i="3"/>
  <c r="AM3777" i="3"/>
  <c r="AM3778" i="3"/>
  <c r="AM3779" i="3"/>
  <c r="AM3780" i="3"/>
  <c r="AM3781" i="3"/>
  <c r="AM3782" i="3"/>
  <c r="AM3783" i="3"/>
  <c r="AM3784" i="3"/>
  <c r="AM3785" i="3"/>
  <c r="AM3786" i="3"/>
  <c r="AM3787" i="3"/>
  <c r="AM3788" i="3"/>
  <c r="AM3789" i="3"/>
  <c r="AM3790" i="3"/>
  <c r="AM3791" i="3"/>
  <c r="AM3792" i="3"/>
  <c r="AM3793" i="3"/>
  <c r="AM3794" i="3"/>
  <c r="AM3795" i="3"/>
  <c r="AM3796" i="3"/>
  <c r="AM3797" i="3"/>
  <c r="AM3798" i="3"/>
  <c r="AM3799" i="3"/>
  <c r="AM3800" i="3"/>
  <c r="AM3801" i="3"/>
  <c r="AM3802" i="3"/>
  <c r="AM3803" i="3"/>
  <c r="AM3804" i="3"/>
  <c r="AM3805" i="3"/>
  <c r="AM3806" i="3"/>
  <c r="AM3807" i="3"/>
  <c r="AM3808" i="3"/>
  <c r="AM3809" i="3"/>
  <c r="AM3810" i="3"/>
  <c r="AM3811" i="3"/>
  <c r="AM3812" i="3"/>
  <c r="AM3813" i="3"/>
  <c r="AM3814" i="3"/>
  <c r="AM3815" i="3"/>
  <c r="AM3816" i="3"/>
  <c r="AM3817" i="3"/>
  <c r="AM3818" i="3"/>
  <c r="AM3819" i="3"/>
  <c r="AM3820" i="3"/>
  <c r="AM3821" i="3"/>
  <c r="AM3822" i="3"/>
  <c r="AM3823" i="3"/>
  <c r="AM3824" i="3"/>
  <c r="AM3825" i="3"/>
  <c r="AM3826" i="3"/>
  <c r="AM3827" i="3"/>
  <c r="AM3828" i="3"/>
  <c r="AM3829" i="3"/>
  <c r="AM3830" i="3"/>
  <c r="AM3831" i="3"/>
  <c r="AM3832" i="3"/>
  <c r="AM3833" i="3"/>
  <c r="AM3834" i="3"/>
  <c r="AM3835" i="3"/>
  <c r="AM3836" i="3"/>
  <c r="AM3837" i="3"/>
  <c r="AM3838" i="3"/>
  <c r="AM3839" i="3"/>
  <c r="AM3840" i="3"/>
  <c r="AM3841" i="3"/>
  <c r="AM3842" i="3"/>
  <c r="AM3843" i="3"/>
  <c r="AM3844" i="3"/>
  <c r="AM3845" i="3"/>
  <c r="AM3846" i="3"/>
  <c r="AM3847" i="3"/>
  <c r="AM3848" i="3"/>
  <c r="AM3849" i="3"/>
  <c r="AM3850" i="3"/>
  <c r="AM3851" i="3"/>
  <c r="AM3852" i="3"/>
  <c r="AM3853" i="3"/>
  <c r="AM3854" i="3"/>
  <c r="AM3855" i="3"/>
  <c r="AM3856" i="3"/>
  <c r="AM3857" i="3"/>
  <c r="AM3858" i="3"/>
  <c r="AM3859" i="3"/>
  <c r="AM3860" i="3"/>
  <c r="AM3861" i="3"/>
  <c r="AM3862" i="3"/>
  <c r="AM3863" i="3"/>
  <c r="AM3864" i="3"/>
  <c r="AM3865" i="3"/>
  <c r="AM3866" i="3"/>
  <c r="AM3867" i="3"/>
  <c r="AM3868" i="3"/>
  <c r="AM3869" i="3"/>
  <c r="AM3870" i="3"/>
  <c r="AM3871" i="3"/>
  <c r="AM3872" i="3"/>
  <c r="AM3873" i="3"/>
  <c r="AM3874" i="3"/>
  <c r="AM3875" i="3"/>
  <c r="AM3876" i="3"/>
  <c r="AM3877" i="3"/>
  <c r="AM3878" i="3"/>
  <c r="AM3879" i="3"/>
  <c r="AM3880" i="3"/>
  <c r="AM3881" i="3"/>
  <c r="AM3882" i="3"/>
  <c r="AM3883" i="3"/>
  <c r="AM3884" i="3"/>
  <c r="AM3885" i="3"/>
  <c r="AM3886" i="3"/>
  <c r="AM3887" i="3"/>
  <c r="AM3888" i="3"/>
  <c r="AM3889" i="3"/>
  <c r="AM3890" i="3"/>
  <c r="AM3891" i="3"/>
  <c r="AM3892" i="3"/>
  <c r="AM3893" i="3"/>
  <c r="AM3894" i="3"/>
  <c r="AM3895" i="3"/>
  <c r="AM3896" i="3"/>
  <c r="AM3897" i="3"/>
  <c r="AM3898" i="3"/>
  <c r="AM3899" i="3"/>
  <c r="AM3900" i="3"/>
  <c r="AM3901" i="3"/>
  <c r="AM3902" i="3"/>
  <c r="AM3903" i="3"/>
  <c r="AM3904" i="3"/>
  <c r="AM3905" i="3"/>
  <c r="AM3906" i="3"/>
  <c r="AM3907" i="3"/>
  <c r="AM3908" i="3"/>
  <c r="AM3909" i="3"/>
  <c r="AM3910" i="3"/>
  <c r="AM3911" i="3"/>
  <c r="AM3912" i="3"/>
  <c r="AM3913" i="3"/>
  <c r="AM3914" i="3"/>
  <c r="AM3915" i="3"/>
  <c r="AM3916" i="3"/>
  <c r="AM3917" i="3"/>
  <c r="AM3918" i="3"/>
  <c r="AM3919" i="3"/>
  <c r="AM3920" i="3"/>
  <c r="AM3921" i="3"/>
  <c r="AM3922" i="3"/>
  <c r="AM3923" i="3"/>
  <c r="AM3924" i="3"/>
  <c r="AM3925" i="3"/>
  <c r="AM3926" i="3"/>
  <c r="AM3927" i="3"/>
  <c r="AM3928" i="3"/>
  <c r="AM3929" i="3"/>
  <c r="AM3930" i="3"/>
  <c r="AM3931" i="3"/>
  <c r="AM3932" i="3"/>
  <c r="AM3933" i="3"/>
  <c r="AM3934" i="3"/>
  <c r="AM3935" i="3"/>
  <c r="AM3936" i="3"/>
  <c r="AM3937" i="3"/>
  <c r="AM3938" i="3"/>
  <c r="AM3939" i="3"/>
  <c r="AM3940" i="3"/>
  <c r="AM3941" i="3"/>
  <c r="AM3942" i="3"/>
  <c r="AM3943" i="3"/>
  <c r="AM3944" i="3"/>
  <c r="AM3945" i="3"/>
  <c r="AM3946" i="3"/>
  <c r="AM3947" i="3"/>
  <c r="AM3948" i="3"/>
  <c r="AM3949" i="3"/>
  <c r="AM3950" i="3"/>
  <c r="AM3951" i="3"/>
  <c r="AM3952" i="3"/>
  <c r="AM3953" i="3"/>
  <c r="AM3954" i="3"/>
  <c r="AM3955" i="3"/>
  <c r="AM3956" i="3"/>
  <c r="AM3957" i="3"/>
  <c r="AM3958" i="3"/>
  <c r="AM3959" i="3"/>
  <c r="AM3960" i="3"/>
  <c r="AM3961" i="3"/>
  <c r="AM3962" i="3"/>
  <c r="AM3963" i="3"/>
  <c r="AM3964" i="3"/>
  <c r="AM3965" i="3"/>
  <c r="AM3966" i="3"/>
  <c r="AM3967" i="3"/>
  <c r="AM3968" i="3"/>
  <c r="AM3969" i="3"/>
  <c r="AM3970" i="3"/>
  <c r="AM3971" i="3"/>
  <c r="AM3972" i="3"/>
  <c r="AM3973" i="3"/>
  <c r="AM3974" i="3"/>
  <c r="AM3975" i="3"/>
  <c r="AM3976" i="3"/>
  <c r="AM3977" i="3"/>
  <c r="AM3978" i="3"/>
  <c r="AM3979" i="3"/>
  <c r="AM3980" i="3"/>
  <c r="AM3981" i="3"/>
  <c r="AM3982" i="3"/>
  <c r="AM3983" i="3"/>
  <c r="AM3984" i="3"/>
  <c r="AM3985" i="3"/>
  <c r="AM3986" i="3"/>
  <c r="AM3987" i="3"/>
  <c r="AM3988" i="3"/>
  <c r="AM3989" i="3"/>
  <c r="AM3990" i="3"/>
  <c r="AM3991" i="3"/>
  <c r="AM3992" i="3"/>
  <c r="AM3993" i="3"/>
  <c r="AM3994" i="3"/>
  <c r="AM3995" i="3"/>
  <c r="AM3996" i="3"/>
  <c r="AM3997" i="3"/>
  <c r="AM3998" i="3"/>
  <c r="AM3999" i="3"/>
  <c r="AM4000" i="3"/>
  <c r="AM4001" i="3"/>
  <c r="AM4002" i="3"/>
  <c r="AM4003" i="3"/>
  <c r="AM4004" i="3"/>
  <c r="AM4005" i="3"/>
  <c r="AM4006" i="3"/>
  <c r="AM4007" i="3"/>
  <c r="AM4008" i="3"/>
  <c r="AM4009" i="3"/>
  <c r="AM4010" i="3"/>
  <c r="AM4011" i="3"/>
  <c r="AM4012" i="3"/>
  <c r="AM4013" i="3"/>
  <c r="AM4014" i="3"/>
  <c r="AM4015" i="3"/>
  <c r="AM4016" i="3"/>
  <c r="AM4017" i="3"/>
  <c r="AM4018" i="3"/>
  <c r="AM4019" i="3"/>
  <c r="AM4020" i="3"/>
  <c r="AM4021" i="3"/>
  <c r="AM4022" i="3"/>
  <c r="AM4023" i="3"/>
  <c r="AM4024" i="3"/>
  <c r="AM4025" i="3"/>
  <c r="AM4026" i="3"/>
  <c r="AM4027" i="3"/>
  <c r="AM4028" i="3"/>
  <c r="AM4029" i="3"/>
  <c r="AM4030" i="3"/>
  <c r="AM4031" i="3"/>
  <c r="AM4032" i="3"/>
  <c r="AM4033" i="3"/>
  <c r="AM4034" i="3"/>
  <c r="AM4035" i="3"/>
  <c r="AM4036" i="3"/>
  <c r="AM4037" i="3"/>
  <c r="AM4038" i="3"/>
  <c r="AM4039" i="3"/>
  <c r="AM4040" i="3"/>
  <c r="AM4041" i="3"/>
  <c r="AM4042" i="3"/>
  <c r="AM4043" i="3"/>
  <c r="AM4044" i="3"/>
  <c r="AM4045" i="3"/>
  <c r="AM4046" i="3"/>
  <c r="AM4047" i="3"/>
  <c r="AM4048" i="3"/>
  <c r="AM4049" i="3"/>
  <c r="AM4050" i="3"/>
  <c r="AM4051" i="3"/>
  <c r="AM4052" i="3"/>
  <c r="AM4053" i="3"/>
  <c r="AM4054" i="3"/>
  <c r="AM4055" i="3"/>
  <c r="AM4056" i="3"/>
  <c r="AM4057" i="3"/>
  <c r="AM4058" i="3"/>
  <c r="AM4059" i="3"/>
  <c r="AM4060" i="3"/>
  <c r="AM4061" i="3"/>
  <c r="AM4062" i="3"/>
  <c r="AM4063" i="3"/>
  <c r="AM4064" i="3"/>
  <c r="AM4065" i="3"/>
  <c r="AM4066" i="3"/>
  <c r="AM4067" i="3"/>
  <c r="AM4068" i="3"/>
  <c r="AM4069" i="3"/>
  <c r="AM4070" i="3"/>
  <c r="AM4071" i="3"/>
  <c r="AM4072" i="3"/>
  <c r="AM4073" i="3"/>
  <c r="AM4074" i="3"/>
  <c r="AM4075" i="3"/>
  <c r="AM4076" i="3"/>
  <c r="AM4077" i="3"/>
  <c r="AM4078" i="3"/>
  <c r="AM4079" i="3"/>
  <c r="AM4080" i="3"/>
  <c r="AM4081" i="3"/>
  <c r="AM4082" i="3"/>
  <c r="AM4083" i="3"/>
  <c r="AM4084" i="3"/>
  <c r="AM4085" i="3"/>
  <c r="AM4086" i="3"/>
  <c r="AM4087" i="3"/>
  <c r="AM4088" i="3"/>
  <c r="AM4089" i="3"/>
  <c r="AM4090" i="3"/>
  <c r="AM4091" i="3"/>
  <c r="AM4092" i="3"/>
  <c r="AM4093" i="3"/>
  <c r="AM4094" i="3"/>
  <c r="AM4095" i="3"/>
  <c r="AM4096" i="3"/>
  <c r="AM4097" i="3"/>
  <c r="AM4098" i="3"/>
  <c r="AM4099" i="3"/>
  <c r="AM4100" i="3"/>
  <c r="AM4101" i="3"/>
  <c r="AM4102" i="3"/>
  <c r="AM4103" i="3"/>
  <c r="AM4104" i="3"/>
  <c r="AM4105" i="3"/>
  <c r="AM4106" i="3"/>
  <c r="AM4107" i="3"/>
  <c r="AM4108" i="3"/>
  <c r="AM4109" i="3"/>
  <c r="AM4110" i="3"/>
  <c r="AM4111" i="3"/>
  <c r="AM4112" i="3"/>
  <c r="AM4113" i="3"/>
  <c r="AM4114" i="3"/>
  <c r="AM4115" i="3"/>
  <c r="AM4116" i="3"/>
  <c r="AM4117" i="3"/>
  <c r="AM4118" i="3"/>
  <c r="AM4119" i="3"/>
  <c r="AM4120" i="3"/>
  <c r="AM4121" i="3"/>
  <c r="AM4122" i="3"/>
  <c r="AM4123" i="3"/>
  <c r="AM4124" i="3"/>
  <c r="AM4125" i="3"/>
  <c r="AM4126" i="3"/>
  <c r="AM4127" i="3"/>
  <c r="AM4128" i="3"/>
  <c r="AM4129" i="3"/>
  <c r="AM4130" i="3"/>
  <c r="AM4131" i="3"/>
  <c r="AM4132" i="3"/>
  <c r="AM4133" i="3"/>
  <c r="AM4134" i="3"/>
  <c r="AM4135" i="3"/>
  <c r="AM4136" i="3"/>
  <c r="AM4137" i="3"/>
  <c r="AM4138" i="3"/>
  <c r="AM4139" i="3"/>
  <c r="AM4140" i="3"/>
  <c r="AM4141" i="3"/>
  <c r="AM4142" i="3"/>
  <c r="AM4143" i="3"/>
  <c r="AM4144" i="3"/>
  <c r="AM4145" i="3"/>
  <c r="AM4146" i="3"/>
  <c r="AM4147" i="3"/>
  <c r="AM4148" i="3"/>
  <c r="AM4149" i="3"/>
  <c r="AM4150" i="3"/>
  <c r="AM4151" i="3"/>
  <c r="AM4152" i="3"/>
  <c r="AM4153" i="3"/>
  <c r="AM4154" i="3"/>
  <c r="AM4155" i="3"/>
  <c r="AM4156" i="3"/>
  <c r="AM4157" i="3"/>
  <c r="AM4158" i="3"/>
  <c r="AM4159" i="3"/>
  <c r="AM4160" i="3"/>
  <c r="AM4161" i="3"/>
  <c r="AM4162" i="3"/>
  <c r="AM4163" i="3"/>
  <c r="AM4164" i="3"/>
  <c r="AM4165" i="3"/>
  <c r="AM4166" i="3"/>
  <c r="AM4167" i="3"/>
  <c r="AM4168" i="3"/>
  <c r="AM4169" i="3"/>
  <c r="AM4170" i="3"/>
  <c r="AM4171" i="3"/>
  <c r="AM4172" i="3"/>
  <c r="AM4173" i="3"/>
  <c r="AM4174" i="3"/>
  <c r="AM4175" i="3"/>
  <c r="AM4176" i="3"/>
  <c r="AM4177" i="3"/>
  <c r="AM4178" i="3"/>
  <c r="AM4179" i="3"/>
  <c r="AM4180" i="3"/>
  <c r="AM4181" i="3"/>
  <c r="AM4182" i="3"/>
  <c r="AM4183" i="3"/>
  <c r="AM4184" i="3"/>
  <c r="AM4185" i="3"/>
  <c r="AM4186" i="3"/>
  <c r="AM4187" i="3"/>
  <c r="AM4188" i="3"/>
  <c r="AM4189" i="3"/>
  <c r="AM4190" i="3"/>
  <c r="AM4191" i="3"/>
  <c r="AM4192" i="3"/>
  <c r="AM4193" i="3"/>
  <c r="AM4194" i="3"/>
  <c r="AM4195" i="3"/>
  <c r="AM4196" i="3"/>
  <c r="AM4197" i="3"/>
  <c r="AM4198" i="3"/>
  <c r="AM4199" i="3"/>
  <c r="AM4200" i="3"/>
  <c r="AM4201" i="3"/>
  <c r="AM4202" i="3"/>
  <c r="AM4203" i="3"/>
  <c r="AM4204" i="3"/>
  <c r="AM4205" i="3"/>
  <c r="AM4206" i="3"/>
  <c r="AM4207" i="3"/>
  <c r="AM4208" i="3"/>
  <c r="AM4209" i="3"/>
  <c r="AM4210" i="3"/>
  <c r="AM4211" i="3"/>
  <c r="AM4212" i="3"/>
  <c r="AM4213" i="3"/>
  <c r="AM4214" i="3"/>
  <c r="AM4215" i="3"/>
  <c r="AM4216" i="3"/>
  <c r="AM4217" i="3"/>
  <c r="AM4218" i="3"/>
  <c r="AM4219" i="3"/>
  <c r="AM4220" i="3"/>
  <c r="AM4221" i="3"/>
  <c r="AM4222" i="3"/>
  <c r="AM4223" i="3"/>
  <c r="AM4224" i="3"/>
  <c r="AM4225" i="3"/>
  <c r="AM4226" i="3"/>
  <c r="AM4227" i="3"/>
  <c r="AM4228" i="3"/>
  <c r="AM4229" i="3"/>
  <c r="AM4230" i="3"/>
  <c r="AM4231" i="3"/>
  <c r="AM4232" i="3"/>
  <c r="AM4233" i="3"/>
  <c r="AM4234" i="3"/>
  <c r="AM4235" i="3"/>
  <c r="AM4236" i="3"/>
  <c r="AM4237" i="3"/>
  <c r="AM4238" i="3"/>
  <c r="AM4239" i="3"/>
  <c r="AM4240" i="3"/>
  <c r="AM4241" i="3"/>
  <c r="AM4242" i="3"/>
  <c r="AM4243" i="3"/>
  <c r="AM4244" i="3"/>
  <c r="AM4245" i="3"/>
  <c r="AM4246" i="3"/>
  <c r="AM4247" i="3"/>
  <c r="AM4248" i="3"/>
  <c r="AM4249" i="3"/>
  <c r="AM4250" i="3"/>
  <c r="AM4251" i="3"/>
  <c r="AM4252" i="3"/>
  <c r="AM4253" i="3"/>
  <c r="AM4254" i="3"/>
  <c r="AM4255" i="3"/>
  <c r="AM4256" i="3"/>
  <c r="AM4257" i="3"/>
  <c r="AM4258" i="3"/>
  <c r="AM4259" i="3"/>
  <c r="AM4260" i="3"/>
  <c r="AM4261" i="3"/>
  <c r="AM4262" i="3"/>
  <c r="AM4263" i="3"/>
  <c r="AM4264" i="3"/>
  <c r="AM4265" i="3"/>
  <c r="AM4266" i="3"/>
  <c r="AM4267" i="3"/>
  <c r="AM4268" i="3"/>
  <c r="AM4269" i="3"/>
  <c r="AM4270" i="3"/>
  <c r="AM4271" i="3"/>
  <c r="AM4272" i="3"/>
  <c r="AM4273" i="3"/>
  <c r="AM4274" i="3"/>
  <c r="AM4275" i="3"/>
  <c r="AM4276" i="3"/>
  <c r="AM4277" i="3"/>
  <c r="AM4278" i="3"/>
  <c r="AM4279" i="3"/>
  <c r="AM4280" i="3"/>
  <c r="AM4281" i="3"/>
  <c r="AM4282" i="3"/>
  <c r="AM4283" i="3"/>
  <c r="AM4284" i="3"/>
  <c r="AM4285" i="3"/>
  <c r="AM4286" i="3"/>
  <c r="AM4287" i="3"/>
  <c r="AM4288" i="3"/>
  <c r="AM4289" i="3"/>
  <c r="AM4290" i="3"/>
  <c r="AM4291" i="3"/>
  <c r="AM4292" i="3"/>
  <c r="AM4293" i="3"/>
  <c r="AM4294" i="3"/>
  <c r="AM4295" i="3"/>
  <c r="AM4296" i="3"/>
  <c r="AM4297" i="3"/>
  <c r="AM4298" i="3"/>
  <c r="AM4299" i="3"/>
  <c r="AM4300" i="3"/>
  <c r="AM4301" i="3"/>
  <c r="AM4302" i="3"/>
  <c r="AM4303" i="3"/>
  <c r="AM4304" i="3"/>
  <c r="AM4305" i="3"/>
  <c r="AM4306" i="3"/>
  <c r="AM4307" i="3"/>
  <c r="AM4308" i="3"/>
  <c r="AM4309" i="3"/>
  <c r="AM4310" i="3"/>
  <c r="AM4311" i="3"/>
  <c r="AM4312" i="3"/>
  <c r="AM4313" i="3"/>
  <c r="AM4314" i="3"/>
  <c r="AM4315" i="3"/>
  <c r="AM4316" i="3"/>
  <c r="AM4317" i="3"/>
  <c r="AM4318" i="3"/>
  <c r="AM4319" i="3"/>
  <c r="AM4320" i="3"/>
  <c r="AM4321" i="3"/>
  <c r="AM4322" i="3"/>
  <c r="AM4323" i="3"/>
  <c r="AM4324" i="3"/>
  <c r="AM4325" i="3"/>
  <c r="AM4326" i="3"/>
  <c r="AM4327" i="3"/>
  <c r="AM4328" i="3"/>
  <c r="AM4329" i="3"/>
  <c r="AM4330" i="3"/>
  <c r="AM4331" i="3"/>
  <c r="AM4332" i="3"/>
  <c r="AM4333" i="3"/>
  <c r="AM4334" i="3"/>
  <c r="AM4335" i="3"/>
  <c r="AM4336" i="3"/>
  <c r="AM4337" i="3"/>
  <c r="AM4338" i="3"/>
  <c r="AM4339" i="3"/>
  <c r="AM4340" i="3"/>
  <c r="AM4341" i="3"/>
  <c r="AM4342" i="3"/>
  <c r="AM4343" i="3"/>
  <c r="AM4344" i="3"/>
  <c r="AM4345" i="3"/>
  <c r="AM4346" i="3"/>
  <c r="AM4347" i="3"/>
  <c r="AM4348" i="3"/>
  <c r="AM4349" i="3"/>
  <c r="AM4350" i="3"/>
  <c r="AM4351" i="3"/>
  <c r="AM4352" i="3"/>
  <c r="AM4353" i="3"/>
  <c r="AM4354" i="3"/>
  <c r="AM4355" i="3"/>
  <c r="AM4356" i="3"/>
  <c r="AM4357" i="3"/>
  <c r="AM4358" i="3"/>
  <c r="AM4359" i="3"/>
  <c r="AM4360" i="3"/>
  <c r="AM4361" i="3"/>
  <c r="AM4362" i="3"/>
  <c r="AM4363" i="3"/>
  <c r="AM4364" i="3"/>
  <c r="AM4365" i="3"/>
  <c r="AM4366" i="3"/>
  <c r="AM4367" i="3"/>
  <c r="AM4368" i="3"/>
  <c r="AM4369" i="3"/>
  <c r="AM4370" i="3"/>
  <c r="AM4371" i="3"/>
  <c r="AM4372" i="3"/>
  <c r="AM4373" i="3"/>
  <c r="AM4374" i="3"/>
  <c r="AM4375" i="3"/>
  <c r="AM4376" i="3"/>
  <c r="AM4377" i="3"/>
  <c r="AM4378" i="3"/>
  <c r="AM4379" i="3"/>
  <c r="AM4380" i="3"/>
  <c r="AM4381" i="3"/>
  <c r="AM4382" i="3"/>
  <c r="AM4383" i="3"/>
  <c r="AM4384" i="3"/>
  <c r="AM4385" i="3"/>
  <c r="AM4386" i="3"/>
  <c r="AM4387" i="3"/>
  <c r="AM4388" i="3"/>
  <c r="AM4389" i="3"/>
  <c r="AM4390" i="3"/>
  <c r="AM4391" i="3"/>
  <c r="AM4392" i="3"/>
  <c r="AM4393" i="3"/>
  <c r="AM4394" i="3"/>
  <c r="AM4395" i="3"/>
  <c r="AM4396" i="3"/>
  <c r="AM4397" i="3"/>
  <c r="AM4398" i="3"/>
  <c r="AM4399" i="3"/>
  <c r="AM4400" i="3"/>
  <c r="AM4401" i="3"/>
  <c r="AM4402" i="3"/>
  <c r="AM4403" i="3"/>
  <c r="AM4404" i="3"/>
  <c r="AM4405" i="3"/>
  <c r="AM4406" i="3"/>
  <c r="AM4407" i="3"/>
  <c r="AM4408" i="3"/>
  <c r="AM4409" i="3"/>
  <c r="AM4410" i="3"/>
  <c r="AM4411" i="3"/>
  <c r="AM4412" i="3"/>
  <c r="AM4413" i="3"/>
  <c r="AM4414" i="3"/>
  <c r="AM4415" i="3"/>
  <c r="AM4416" i="3"/>
  <c r="AM4417" i="3"/>
  <c r="AM4418" i="3"/>
  <c r="AM4419" i="3"/>
  <c r="AM4420" i="3"/>
  <c r="AM4421" i="3"/>
  <c r="AM4422" i="3"/>
  <c r="AM4423" i="3"/>
  <c r="AM4424" i="3"/>
  <c r="AM4425" i="3"/>
  <c r="AM4426" i="3"/>
  <c r="AM4427" i="3"/>
  <c r="AM4428" i="3"/>
  <c r="AM4429" i="3"/>
  <c r="AM4430" i="3"/>
  <c r="AM4431" i="3"/>
  <c r="AM4432" i="3"/>
  <c r="AM4433" i="3"/>
  <c r="AM4434" i="3"/>
  <c r="AM4435" i="3"/>
  <c r="AM4436" i="3"/>
  <c r="AM4437" i="3"/>
  <c r="AM4438" i="3"/>
  <c r="AM4439" i="3"/>
  <c r="AM4440" i="3"/>
  <c r="AM4441" i="3"/>
  <c r="AM4442" i="3"/>
  <c r="AM4443" i="3"/>
  <c r="AM4444" i="3"/>
  <c r="AM4445" i="3"/>
  <c r="AM4446" i="3"/>
  <c r="AM4447" i="3"/>
  <c r="AM4448" i="3"/>
  <c r="AM4449" i="3"/>
  <c r="AM4450" i="3"/>
  <c r="AM4451" i="3"/>
  <c r="AM4452" i="3"/>
  <c r="AM4453" i="3"/>
  <c r="AM4454" i="3"/>
  <c r="AM4455" i="3"/>
  <c r="AM4456" i="3"/>
  <c r="AM4457" i="3"/>
  <c r="AM4458" i="3"/>
  <c r="AM4459" i="3"/>
  <c r="AM4460" i="3"/>
  <c r="AM4461" i="3"/>
  <c r="AM4462" i="3"/>
  <c r="AM4463" i="3"/>
  <c r="AM4464" i="3"/>
  <c r="AM4465" i="3"/>
  <c r="AM4466" i="3"/>
  <c r="AM4467" i="3"/>
  <c r="AM4468" i="3"/>
  <c r="AM4469" i="3"/>
  <c r="AM4470" i="3"/>
  <c r="AM4471" i="3"/>
  <c r="AM4472" i="3"/>
  <c r="AM4473" i="3"/>
  <c r="AM4474" i="3"/>
  <c r="AM4475" i="3"/>
  <c r="AM4476" i="3"/>
  <c r="AM4477" i="3"/>
  <c r="AM4478" i="3"/>
  <c r="AM4479" i="3"/>
  <c r="AM4480" i="3"/>
  <c r="AM4481" i="3"/>
  <c r="AM4482" i="3"/>
  <c r="AM4483" i="3"/>
  <c r="AM4484" i="3"/>
  <c r="AM4485" i="3"/>
  <c r="AM4486" i="3"/>
  <c r="AM4487" i="3"/>
  <c r="AM4488" i="3"/>
  <c r="AM4489" i="3"/>
  <c r="AM4490" i="3"/>
  <c r="AM4491" i="3"/>
  <c r="AM4492" i="3"/>
  <c r="AM4493" i="3"/>
  <c r="AM4494" i="3"/>
  <c r="AM4495" i="3"/>
  <c r="AM4496" i="3"/>
  <c r="AM4497" i="3"/>
  <c r="AM4498" i="3"/>
  <c r="AM4499" i="3"/>
  <c r="AM4500" i="3"/>
  <c r="AM4501" i="3"/>
  <c r="AM4502" i="3"/>
  <c r="AM4503" i="3"/>
  <c r="AM4504" i="3"/>
  <c r="AM4505" i="3"/>
  <c r="AM4506" i="3"/>
  <c r="AM4507" i="3"/>
  <c r="AM4508" i="3"/>
  <c r="AM4509" i="3"/>
  <c r="AM4510" i="3"/>
  <c r="AM4511" i="3"/>
  <c r="AM4512" i="3"/>
  <c r="AM4513" i="3"/>
  <c r="AM4514" i="3"/>
  <c r="AM4515" i="3"/>
  <c r="AM4516" i="3"/>
  <c r="AM4517" i="3"/>
  <c r="AM4518" i="3"/>
  <c r="AM4519" i="3"/>
  <c r="AM4520" i="3"/>
  <c r="AM4521" i="3"/>
  <c r="AM4522" i="3"/>
  <c r="AM4523" i="3"/>
  <c r="AM4524" i="3"/>
  <c r="AM4525" i="3"/>
  <c r="AM4526" i="3"/>
  <c r="AM4527" i="3"/>
  <c r="AM4528" i="3"/>
  <c r="AM4529" i="3"/>
  <c r="AM4530" i="3"/>
  <c r="AM4531" i="3"/>
  <c r="AM4532" i="3"/>
  <c r="AM4533" i="3"/>
  <c r="AM4534" i="3"/>
  <c r="AM4535" i="3"/>
  <c r="AM4536" i="3"/>
  <c r="AM4537" i="3"/>
  <c r="AM4538" i="3"/>
  <c r="AM4539" i="3"/>
  <c r="AM4540" i="3"/>
  <c r="AM4541" i="3"/>
  <c r="AM4542" i="3"/>
  <c r="AM4543" i="3"/>
  <c r="AM4544" i="3"/>
  <c r="AM4545" i="3"/>
  <c r="AM4546" i="3"/>
  <c r="AM4547" i="3"/>
  <c r="AM4548" i="3"/>
  <c r="AM4549" i="3"/>
  <c r="AM4550" i="3"/>
  <c r="AM4551" i="3"/>
  <c r="AM4552" i="3"/>
  <c r="AM4553" i="3"/>
  <c r="AM4554" i="3"/>
  <c r="AM4555" i="3"/>
  <c r="AM4556" i="3"/>
  <c r="AM4557" i="3"/>
  <c r="AM4558" i="3"/>
  <c r="AM4559" i="3"/>
  <c r="AM4560" i="3"/>
  <c r="AM4561" i="3"/>
  <c r="AM4562" i="3"/>
  <c r="AM4563" i="3"/>
  <c r="AM4564" i="3"/>
  <c r="AM4565" i="3"/>
  <c r="AM4566" i="3"/>
  <c r="AM4567" i="3"/>
  <c r="AM4568" i="3"/>
  <c r="AM4569" i="3"/>
  <c r="AM4570" i="3"/>
  <c r="AM4571" i="3"/>
  <c r="AM4572" i="3"/>
  <c r="AM4573" i="3"/>
  <c r="AM4574" i="3"/>
  <c r="AM4575" i="3"/>
  <c r="AM4576" i="3"/>
  <c r="AM4577" i="3"/>
  <c r="AM4578" i="3"/>
  <c r="AM4579" i="3"/>
  <c r="AM4580" i="3"/>
  <c r="AM4581" i="3"/>
  <c r="AM4582" i="3"/>
  <c r="AM4583" i="3"/>
  <c r="AM4584" i="3"/>
  <c r="AM4585" i="3"/>
  <c r="AM4586" i="3"/>
  <c r="AM4587" i="3"/>
  <c r="AM4588" i="3"/>
  <c r="AM4589" i="3"/>
  <c r="AM4590" i="3"/>
  <c r="AM4591" i="3"/>
  <c r="AM4592" i="3"/>
  <c r="AM4593" i="3"/>
  <c r="AM4594" i="3"/>
  <c r="AM4595" i="3"/>
  <c r="AM4596" i="3"/>
  <c r="AM4597" i="3"/>
  <c r="AM4598" i="3"/>
  <c r="AM4599" i="3"/>
  <c r="AM4600" i="3"/>
  <c r="AM4601" i="3"/>
  <c r="AM4602" i="3"/>
  <c r="AM4603" i="3"/>
  <c r="AM4604" i="3"/>
  <c r="AM4605" i="3"/>
  <c r="AM4606" i="3"/>
  <c r="AM4607" i="3"/>
  <c r="AM4608" i="3"/>
  <c r="AM4609" i="3"/>
  <c r="AM4610" i="3"/>
  <c r="AM4611" i="3"/>
  <c r="AM4612" i="3"/>
  <c r="AM4613" i="3"/>
  <c r="AM4614" i="3"/>
  <c r="AM4615" i="3"/>
  <c r="AM4616" i="3"/>
  <c r="AM4617" i="3"/>
  <c r="AM4618" i="3"/>
  <c r="AM4619" i="3"/>
  <c r="AM4620" i="3"/>
  <c r="AM4621" i="3"/>
  <c r="AM4622" i="3"/>
  <c r="AM4623" i="3"/>
  <c r="AM4624" i="3"/>
  <c r="AM4625" i="3"/>
  <c r="AM4626" i="3"/>
  <c r="AM4627" i="3"/>
  <c r="AM4628" i="3"/>
  <c r="AM4629" i="3"/>
  <c r="AM4630" i="3"/>
  <c r="AM4631" i="3"/>
  <c r="AM4632" i="3"/>
  <c r="AM4633" i="3"/>
  <c r="AM4634" i="3"/>
  <c r="AM4635" i="3"/>
  <c r="AM4636" i="3"/>
  <c r="AM4637" i="3"/>
  <c r="AM4638" i="3"/>
  <c r="AM4639" i="3"/>
  <c r="AM4640" i="3"/>
  <c r="AM4641" i="3"/>
  <c r="AM4642" i="3"/>
  <c r="AM4643" i="3"/>
  <c r="AM4644" i="3"/>
  <c r="AM4645" i="3"/>
  <c r="AM4646" i="3"/>
  <c r="AM4647" i="3"/>
  <c r="AM4648" i="3"/>
  <c r="AM4649" i="3"/>
  <c r="AM4650" i="3"/>
  <c r="AM4651" i="3"/>
  <c r="AM4652" i="3"/>
  <c r="AM4653" i="3"/>
  <c r="AM4654" i="3"/>
  <c r="AM4655" i="3"/>
  <c r="AM4656" i="3"/>
  <c r="AM4657" i="3"/>
  <c r="AM4658" i="3"/>
  <c r="AM4659" i="3"/>
  <c r="AM4660" i="3"/>
  <c r="AM4661" i="3"/>
  <c r="AM4662" i="3"/>
  <c r="AM4663" i="3"/>
  <c r="AM4664" i="3"/>
  <c r="AM4665" i="3"/>
  <c r="AM4666" i="3"/>
  <c r="AM4667" i="3"/>
  <c r="AM4668" i="3"/>
  <c r="AM4669" i="3"/>
  <c r="AM4670" i="3"/>
  <c r="AM4671" i="3"/>
  <c r="AM4672" i="3"/>
  <c r="AM4673" i="3"/>
  <c r="AM4674" i="3"/>
  <c r="AM4675" i="3"/>
  <c r="AM4676" i="3"/>
  <c r="AM4677" i="3"/>
  <c r="AM4678" i="3"/>
  <c r="AM4679" i="3"/>
  <c r="AM4680" i="3"/>
  <c r="AM4681" i="3"/>
  <c r="AM4682" i="3"/>
  <c r="AM4683" i="3"/>
  <c r="AM4684" i="3"/>
  <c r="AM4685" i="3"/>
  <c r="AM4686" i="3"/>
  <c r="AM4687" i="3"/>
  <c r="AM4688" i="3"/>
  <c r="AM4689" i="3"/>
  <c r="AM4690" i="3"/>
  <c r="AM4691" i="3"/>
  <c r="AM4692" i="3"/>
  <c r="AM4693" i="3"/>
  <c r="AM4694" i="3"/>
  <c r="AM4695" i="3"/>
  <c r="AM4696" i="3"/>
  <c r="AM4697" i="3"/>
  <c r="AM4698" i="3"/>
  <c r="AM4699" i="3"/>
  <c r="AM4700" i="3"/>
  <c r="AM4701" i="3"/>
  <c r="AM4702" i="3"/>
  <c r="AM4703" i="3"/>
  <c r="AM4704" i="3"/>
  <c r="AM4705" i="3"/>
  <c r="AM4706" i="3"/>
  <c r="AM4707" i="3"/>
  <c r="AM4708" i="3"/>
  <c r="AM4709" i="3"/>
  <c r="AM4710" i="3"/>
  <c r="AM4711" i="3"/>
  <c r="AM4712" i="3"/>
  <c r="AM4713" i="3"/>
  <c r="AM4714" i="3"/>
  <c r="AM4715" i="3"/>
  <c r="AM4716" i="3"/>
  <c r="AM4717" i="3"/>
  <c r="AM4718" i="3"/>
  <c r="AM4719" i="3"/>
  <c r="AM4720" i="3"/>
  <c r="AM4721" i="3"/>
  <c r="AM4722" i="3"/>
  <c r="AM4723" i="3"/>
  <c r="AM4724" i="3"/>
  <c r="AM4725" i="3"/>
  <c r="AM4726" i="3"/>
  <c r="AM4727" i="3"/>
  <c r="AM4728" i="3"/>
  <c r="AM4729" i="3"/>
  <c r="AM4730" i="3"/>
  <c r="AM4731" i="3"/>
  <c r="AM4732" i="3"/>
  <c r="AM4733" i="3"/>
  <c r="AM4734" i="3"/>
  <c r="AM4735" i="3"/>
  <c r="AM4736" i="3"/>
  <c r="AM4737" i="3"/>
  <c r="AM4738" i="3"/>
  <c r="AM4739" i="3"/>
  <c r="AM4740" i="3"/>
  <c r="AM4741" i="3"/>
  <c r="AM4742" i="3"/>
  <c r="AM4743" i="3"/>
  <c r="AM4744" i="3"/>
  <c r="AM4745" i="3"/>
  <c r="AM4746" i="3"/>
  <c r="AM4747" i="3"/>
  <c r="AM4748" i="3"/>
  <c r="AM4749" i="3"/>
  <c r="AM4750" i="3"/>
  <c r="AM4751" i="3"/>
  <c r="AM4752" i="3"/>
  <c r="AM4753" i="3"/>
  <c r="AM4754" i="3"/>
  <c r="AM4755" i="3"/>
  <c r="AM4756" i="3"/>
  <c r="AM4757" i="3"/>
  <c r="AM4758" i="3"/>
  <c r="AM4759" i="3"/>
  <c r="AM4760" i="3"/>
  <c r="AM4761" i="3"/>
  <c r="AM4762" i="3"/>
  <c r="AM4763" i="3"/>
  <c r="AM4764" i="3"/>
  <c r="AM4765" i="3"/>
  <c r="AM4766" i="3"/>
  <c r="AM4767" i="3"/>
  <c r="AM4768" i="3"/>
  <c r="AM4769" i="3"/>
  <c r="AM4770" i="3"/>
  <c r="AM4771" i="3"/>
  <c r="AM4772" i="3"/>
  <c r="AM4773" i="3"/>
  <c r="AM4774" i="3"/>
  <c r="AM4775" i="3"/>
  <c r="AM4776" i="3"/>
  <c r="AM4777" i="3"/>
  <c r="AM4778" i="3"/>
  <c r="AM4779" i="3"/>
  <c r="AM4780" i="3"/>
  <c r="AM4781" i="3"/>
  <c r="AM4782" i="3"/>
  <c r="AM4783" i="3"/>
  <c r="AM4784" i="3"/>
  <c r="AM4785" i="3"/>
  <c r="AM4786" i="3"/>
  <c r="AM4787" i="3"/>
  <c r="AM4788" i="3"/>
  <c r="AM4789" i="3"/>
  <c r="AM4790" i="3"/>
  <c r="AM4791" i="3"/>
  <c r="AM4792" i="3"/>
  <c r="AM4793" i="3"/>
  <c r="AM4794" i="3"/>
  <c r="AM4795" i="3"/>
  <c r="AM4796" i="3"/>
  <c r="AM4797" i="3"/>
  <c r="AM4798" i="3"/>
  <c r="AM4799" i="3"/>
  <c r="AM4800" i="3"/>
  <c r="AM4801" i="3"/>
  <c r="AM4802" i="3"/>
  <c r="AM4803" i="3"/>
  <c r="AM4804" i="3"/>
  <c r="AM4805" i="3"/>
  <c r="AM4806" i="3"/>
  <c r="AM4807" i="3"/>
  <c r="AM4808" i="3"/>
  <c r="AM4809" i="3"/>
  <c r="AM4810" i="3"/>
  <c r="AM4811" i="3"/>
  <c r="AM4812" i="3"/>
  <c r="AM4813" i="3"/>
  <c r="AM4814" i="3"/>
  <c r="AM4815" i="3"/>
  <c r="AM4816" i="3"/>
  <c r="AM4817" i="3"/>
  <c r="AM4818" i="3"/>
  <c r="AM4819" i="3"/>
  <c r="AM4820" i="3"/>
  <c r="AM4821" i="3"/>
  <c r="AM4822" i="3"/>
  <c r="AM4823" i="3"/>
  <c r="AM4824" i="3"/>
  <c r="AM4825" i="3"/>
  <c r="AM4826" i="3"/>
  <c r="AM4827" i="3"/>
  <c r="AM4828" i="3"/>
  <c r="AM4829" i="3"/>
  <c r="AM4830" i="3"/>
  <c r="AM4831" i="3"/>
  <c r="AM4832" i="3"/>
  <c r="AM4833" i="3"/>
  <c r="AM4834" i="3"/>
  <c r="AM4835" i="3"/>
  <c r="AM4836" i="3"/>
  <c r="AM4837" i="3"/>
  <c r="AM4838" i="3"/>
  <c r="AM4839" i="3"/>
  <c r="AM4840" i="3"/>
  <c r="AM4841" i="3"/>
  <c r="AM4842" i="3"/>
  <c r="AM4843" i="3"/>
  <c r="AM4844" i="3"/>
  <c r="AM4845" i="3"/>
  <c r="AM4846" i="3"/>
  <c r="AM4847" i="3"/>
  <c r="AM4848" i="3"/>
  <c r="AM4849" i="3"/>
  <c r="AM4850" i="3"/>
  <c r="AM4851" i="3"/>
  <c r="AM4852" i="3"/>
  <c r="AM4853" i="3"/>
  <c r="AM4854" i="3"/>
  <c r="AM4855" i="3"/>
  <c r="AM4856" i="3"/>
  <c r="AM4857" i="3"/>
  <c r="AM4858" i="3"/>
  <c r="AM4859" i="3"/>
  <c r="AM4860" i="3"/>
  <c r="AM4861" i="3"/>
  <c r="AM4862" i="3"/>
  <c r="AM4863" i="3"/>
  <c r="AM4864" i="3"/>
  <c r="AM4865" i="3"/>
  <c r="AM4866" i="3"/>
  <c r="AM4867" i="3"/>
  <c r="AM4868" i="3"/>
  <c r="AM4869" i="3"/>
  <c r="AM4870" i="3"/>
  <c r="AM4871" i="3"/>
  <c r="AM4872" i="3"/>
  <c r="AM4873" i="3"/>
  <c r="AM4874" i="3"/>
  <c r="AM4875" i="3"/>
  <c r="AM4876" i="3"/>
  <c r="AM4877" i="3"/>
  <c r="AM4878" i="3"/>
  <c r="AM4879" i="3"/>
  <c r="AM4880" i="3"/>
  <c r="AM4881" i="3"/>
  <c r="AM4882" i="3"/>
  <c r="AM4883" i="3"/>
  <c r="AM4884" i="3"/>
  <c r="AM4885" i="3"/>
  <c r="AM4886" i="3"/>
  <c r="AM4887" i="3"/>
  <c r="AM4888" i="3"/>
  <c r="AM4889" i="3"/>
  <c r="AM4890" i="3"/>
  <c r="AM4891" i="3"/>
  <c r="AM4892" i="3"/>
  <c r="AM4893" i="3"/>
  <c r="AM4894" i="3"/>
  <c r="AM4895" i="3"/>
  <c r="AM4896" i="3"/>
  <c r="AM4897" i="3"/>
  <c r="AM4898" i="3"/>
  <c r="AM4899" i="3"/>
  <c r="AM4900" i="3"/>
  <c r="AM4901" i="3"/>
  <c r="AM4902" i="3"/>
  <c r="AM4903" i="3"/>
  <c r="AM4904" i="3"/>
  <c r="AM4905" i="3"/>
  <c r="AM4906" i="3"/>
  <c r="AM4907" i="3"/>
  <c r="AM4908" i="3"/>
  <c r="AM4909" i="3"/>
  <c r="AM4910" i="3"/>
  <c r="AM4911" i="3"/>
  <c r="AM4912" i="3"/>
  <c r="AM4913" i="3"/>
  <c r="AM4914" i="3"/>
  <c r="AM4915" i="3"/>
  <c r="AM4916" i="3"/>
  <c r="AM4917" i="3"/>
  <c r="AM4918" i="3"/>
  <c r="AM4919" i="3"/>
  <c r="AM4920" i="3"/>
  <c r="AM4921" i="3"/>
  <c r="AM4922" i="3"/>
  <c r="AM4923" i="3"/>
  <c r="AM4924" i="3"/>
  <c r="AM4925" i="3"/>
  <c r="AM4926" i="3"/>
  <c r="AM4927" i="3"/>
  <c r="AM4928" i="3"/>
  <c r="AM4929" i="3"/>
  <c r="AM4930" i="3"/>
  <c r="AM4931" i="3"/>
  <c r="AM4932" i="3"/>
  <c r="AM4933" i="3"/>
  <c r="AM4934" i="3"/>
  <c r="AM4935" i="3"/>
  <c r="AM4936" i="3"/>
  <c r="AM4937" i="3"/>
  <c r="AM4938" i="3"/>
  <c r="AM4939" i="3"/>
  <c r="AM4940" i="3"/>
  <c r="AM4941" i="3"/>
  <c r="AM4942" i="3"/>
  <c r="AM4943" i="3"/>
  <c r="AM4944" i="3"/>
  <c r="AM4945" i="3"/>
  <c r="AM4946" i="3"/>
  <c r="AM4947" i="3"/>
  <c r="AM4948" i="3"/>
  <c r="AM4949" i="3"/>
  <c r="AM4950" i="3"/>
  <c r="AM4951" i="3"/>
  <c r="AM4952" i="3"/>
  <c r="AM4953" i="3"/>
  <c r="AM4954" i="3"/>
  <c r="AM4955" i="3"/>
  <c r="AM4956" i="3"/>
  <c r="AM4957" i="3"/>
  <c r="AM4958" i="3"/>
  <c r="AM4959" i="3"/>
  <c r="AM4960" i="3"/>
  <c r="AM4961" i="3"/>
  <c r="AM4962" i="3"/>
  <c r="AM4963" i="3"/>
  <c r="AM4964" i="3"/>
  <c r="AM4965" i="3"/>
  <c r="AM4966" i="3"/>
  <c r="AM4967" i="3"/>
  <c r="AM4968" i="3"/>
  <c r="AM4969" i="3"/>
  <c r="AM4970" i="3"/>
  <c r="AM4971" i="3"/>
  <c r="AM4972" i="3"/>
  <c r="AM4973" i="3"/>
  <c r="AM4974" i="3"/>
  <c r="AM4975" i="3"/>
  <c r="AM4976" i="3"/>
  <c r="AM4977" i="3"/>
  <c r="AM4978" i="3"/>
  <c r="AM4979" i="3"/>
  <c r="AM4980" i="3"/>
  <c r="AM4981" i="3"/>
  <c r="AM4982" i="3"/>
  <c r="AM4983" i="3"/>
  <c r="AM4984" i="3"/>
  <c r="AM4985" i="3"/>
  <c r="AM4986" i="3"/>
  <c r="AM4987" i="3"/>
  <c r="AM4988" i="3"/>
  <c r="AM4989" i="3"/>
  <c r="AM4990" i="3"/>
  <c r="AM4991" i="3"/>
  <c r="AM4992" i="3"/>
  <c r="AM4993" i="3"/>
  <c r="AM4994" i="3"/>
  <c r="AM4995" i="3"/>
  <c r="AM4996" i="3"/>
  <c r="AM4997" i="3"/>
  <c r="AM4998" i="3"/>
  <c r="AM4999" i="3"/>
  <c r="AM5000" i="3"/>
  <c r="AM5001" i="3"/>
  <c r="AM5002" i="3"/>
  <c r="AM5003" i="3"/>
  <c r="AM5004" i="3"/>
  <c r="AM5005" i="3"/>
  <c r="AM5006" i="3"/>
  <c r="AM5007" i="3"/>
  <c r="AM5008" i="3"/>
  <c r="AM5009" i="3"/>
  <c r="AM5010" i="3"/>
  <c r="AM5011" i="3"/>
  <c r="AM5012" i="3"/>
  <c r="AM5013" i="3"/>
  <c r="AM5014" i="3"/>
  <c r="AM5015" i="3"/>
  <c r="AM5016" i="3"/>
  <c r="AM5017" i="3"/>
  <c r="AM5018" i="3"/>
  <c r="AM5019" i="3"/>
  <c r="AM5020" i="3"/>
  <c r="AM5021" i="3"/>
  <c r="AM5022" i="3"/>
  <c r="AM5023" i="3"/>
  <c r="AM5024" i="3"/>
  <c r="AM5025" i="3"/>
  <c r="AM5026" i="3"/>
  <c r="AM5027" i="3"/>
  <c r="AM5028" i="3"/>
  <c r="AM5029" i="3"/>
  <c r="AM5030" i="3"/>
  <c r="AM5031" i="3"/>
  <c r="AM5032" i="3"/>
  <c r="AM5033" i="3"/>
  <c r="AM5034" i="3"/>
  <c r="AM5035" i="3"/>
  <c r="AM5036" i="3"/>
  <c r="AM5037" i="3"/>
  <c r="AM5038" i="3"/>
  <c r="AM5039" i="3"/>
  <c r="AM5040" i="3"/>
  <c r="AM5041" i="3"/>
  <c r="AM5042" i="3"/>
  <c r="AM5043" i="3"/>
  <c r="AM5044" i="3"/>
  <c r="AM5045" i="3"/>
  <c r="AM5046" i="3"/>
  <c r="AM5047" i="3"/>
  <c r="AM5048" i="3"/>
  <c r="AM5049" i="3"/>
  <c r="AM5050" i="3"/>
  <c r="AM5051" i="3"/>
  <c r="AM5052" i="3"/>
  <c r="AM5053" i="3"/>
  <c r="AM5054" i="3"/>
  <c r="AM5055" i="3"/>
  <c r="AM5056" i="3"/>
  <c r="AM5057" i="3"/>
  <c r="AM5058" i="3"/>
  <c r="AM5059" i="3"/>
  <c r="AM5060" i="3"/>
  <c r="AM5061" i="3"/>
  <c r="AM5062" i="3"/>
  <c r="AM5063" i="3"/>
  <c r="AM5064" i="3"/>
  <c r="AM5065" i="3"/>
  <c r="AM5066" i="3"/>
  <c r="AM5067" i="3"/>
  <c r="AM5068" i="3"/>
  <c r="AM5069" i="3"/>
  <c r="AM5070" i="3"/>
  <c r="AM5071" i="3"/>
  <c r="AM5072" i="3"/>
  <c r="AM5073" i="3"/>
  <c r="AM5074" i="3"/>
  <c r="AM5075" i="3"/>
  <c r="AM5076" i="3"/>
  <c r="AM5077" i="3"/>
  <c r="AM5078" i="3"/>
  <c r="AM5079" i="3"/>
  <c r="AM5080" i="3"/>
  <c r="AM5081" i="3"/>
  <c r="AM5082" i="3"/>
  <c r="AM5083" i="3"/>
  <c r="AM5084" i="3"/>
  <c r="AM5085" i="3"/>
  <c r="AM5086" i="3"/>
  <c r="AM5087" i="3"/>
  <c r="AO3025" i="3"/>
  <c r="AO3026" i="3"/>
  <c r="AO3027" i="3"/>
  <c r="AO3028" i="3"/>
  <c r="AO3029" i="3"/>
  <c r="AO3030" i="3"/>
  <c r="AO3031" i="3"/>
  <c r="AO3032" i="3"/>
  <c r="AO3033" i="3"/>
  <c r="AO3034" i="3"/>
  <c r="AO3035" i="3"/>
  <c r="AO3036" i="3"/>
  <c r="AO3037" i="3"/>
  <c r="AO3038" i="3"/>
  <c r="AO3039" i="3"/>
  <c r="AO3040" i="3"/>
  <c r="AO3041" i="3"/>
  <c r="AO3042" i="3"/>
  <c r="AO3043" i="3"/>
  <c r="AO3044" i="3"/>
  <c r="AO3045" i="3"/>
  <c r="AO3046" i="3"/>
  <c r="AO3047" i="3"/>
  <c r="AO3048" i="3"/>
  <c r="AO3049" i="3"/>
  <c r="AO3050" i="3"/>
  <c r="AO3051" i="3"/>
  <c r="AO3052" i="3"/>
  <c r="AO3053" i="3"/>
  <c r="AO3054" i="3"/>
  <c r="AO3055" i="3"/>
  <c r="AO3056" i="3"/>
  <c r="AO3057" i="3"/>
  <c r="AO3058" i="3"/>
  <c r="AO3059" i="3"/>
  <c r="AO3060" i="3"/>
  <c r="AO3061" i="3"/>
  <c r="AO3062" i="3"/>
  <c r="AO3063" i="3"/>
  <c r="AO3064" i="3"/>
  <c r="AO3065" i="3"/>
  <c r="AO3066" i="3"/>
  <c r="AO3067" i="3"/>
  <c r="AO3068" i="3"/>
  <c r="AO3069" i="3"/>
  <c r="AO3070" i="3"/>
  <c r="AO3071" i="3"/>
  <c r="AO3072" i="3"/>
  <c r="AO3073" i="3"/>
  <c r="AO3074" i="3"/>
  <c r="AO3075" i="3"/>
  <c r="AO3076" i="3"/>
  <c r="AO3077" i="3"/>
  <c r="AO3078" i="3"/>
  <c r="AO3079" i="3"/>
  <c r="AO3080" i="3"/>
  <c r="AO3081" i="3"/>
  <c r="AO3082" i="3"/>
  <c r="AO3083" i="3"/>
  <c r="AO3084" i="3"/>
  <c r="AO3085" i="3"/>
  <c r="AO3086" i="3"/>
  <c r="AO3087" i="3"/>
  <c r="AO3088" i="3"/>
  <c r="AO3089" i="3"/>
  <c r="AO3090" i="3"/>
  <c r="AO3091" i="3"/>
  <c r="AO3092" i="3"/>
  <c r="AO3093" i="3"/>
  <c r="AO3094" i="3"/>
  <c r="AO3095" i="3"/>
  <c r="AO3096" i="3"/>
  <c r="AO3097" i="3"/>
  <c r="AO3098" i="3"/>
  <c r="AO3099" i="3"/>
  <c r="AO3100" i="3"/>
  <c r="AO3101" i="3"/>
  <c r="AO3102" i="3"/>
  <c r="AO3103" i="3"/>
  <c r="AO3104" i="3"/>
  <c r="AO3105" i="3"/>
  <c r="AO3106" i="3"/>
  <c r="AO3107" i="3"/>
  <c r="AO3108" i="3"/>
  <c r="AO3109" i="3"/>
  <c r="AO3110" i="3"/>
  <c r="AO3111" i="3"/>
  <c r="AO3112" i="3"/>
  <c r="AO3113" i="3"/>
  <c r="AO3114" i="3"/>
  <c r="AO3115" i="3"/>
  <c r="AO3116" i="3"/>
  <c r="AO3117" i="3"/>
  <c r="AO3118" i="3"/>
  <c r="AO3119" i="3"/>
  <c r="AO3120" i="3"/>
  <c r="AO3121" i="3"/>
  <c r="AO3122" i="3"/>
  <c r="AO3123" i="3"/>
  <c r="AO3124" i="3"/>
  <c r="AO3125" i="3"/>
  <c r="AO3126" i="3"/>
  <c r="AO3127" i="3"/>
  <c r="AO3128" i="3"/>
  <c r="AO3129" i="3"/>
  <c r="AO3130" i="3"/>
  <c r="AO3131" i="3"/>
  <c r="AO3132" i="3"/>
  <c r="AO3133" i="3"/>
  <c r="AO3134" i="3"/>
  <c r="AO3135" i="3"/>
  <c r="AO3136" i="3"/>
  <c r="AO3137" i="3"/>
  <c r="AO3138" i="3"/>
  <c r="AO3139" i="3"/>
  <c r="AO3140" i="3"/>
  <c r="AO3141" i="3"/>
  <c r="AO3142" i="3"/>
  <c r="AO3143" i="3"/>
  <c r="AO3144" i="3"/>
  <c r="AO3145" i="3"/>
  <c r="AO3146" i="3"/>
  <c r="AO3147" i="3"/>
  <c r="AO3148" i="3"/>
  <c r="AO3149" i="3"/>
  <c r="AO3150" i="3"/>
  <c r="AO3151" i="3"/>
  <c r="AO3152" i="3"/>
  <c r="AO3153" i="3"/>
  <c r="AO3154" i="3"/>
  <c r="AO3155" i="3"/>
  <c r="AO3156" i="3"/>
  <c r="AO3157" i="3"/>
  <c r="AO3158" i="3"/>
  <c r="AO3159" i="3"/>
  <c r="AO3160" i="3"/>
  <c r="AO3161" i="3"/>
  <c r="AO3162" i="3"/>
  <c r="AO3163" i="3"/>
  <c r="AO3164" i="3"/>
  <c r="AO3165" i="3"/>
  <c r="AO3166" i="3"/>
  <c r="AO3167" i="3"/>
  <c r="AO3168" i="3"/>
  <c r="AO3169" i="3"/>
  <c r="AO3170" i="3"/>
  <c r="AO3171" i="3"/>
  <c r="AO3172" i="3"/>
  <c r="AO3173" i="3"/>
  <c r="AO3174" i="3"/>
  <c r="AO3175" i="3"/>
  <c r="AO3176" i="3"/>
  <c r="AO3177" i="3"/>
  <c r="AO3178" i="3"/>
  <c r="AO3179" i="3"/>
  <c r="AO3180" i="3"/>
  <c r="AO3181" i="3"/>
  <c r="AO3182" i="3"/>
  <c r="AO3183" i="3"/>
  <c r="AO3184" i="3"/>
  <c r="AO3185" i="3"/>
  <c r="AO3186" i="3"/>
  <c r="AO3187" i="3"/>
  <c r="AO3188" i="3"/>
  <c r="AO3189" i="3"/>
  <c r="AO3190" i="3"/>
  <c r="AO3191" i="3"/>
  <c r="AO3192" i="3"/>
  <c r="AO3193" i="3"/>
  <c r="AO3194" i="3"/>
  <c r="AO3195" i="3"/>
  <c r="AO3196" i="3"/>
  <c r="AO3197" i="3"/>
  <c r="AO3198" i="3"/>
  <c r="AO3199" i="3"/>
  <c r="AO3200" i="3"/>
  <c r="AO3201" i="3"/>
  <c r="AO3202" i="3"/>
  <c r="AO3203" i="3"/>
  <c r="AO3204" i="3"/>
  <c r="AO3205" i="3"/>
  <c r="AO3206" i="3"/>
  <c r="AO3207" i="3"/>
  <c r="AO3208" i="3"/>
  <c r="AO3209" i="3"/>
  <c r="AO3210" i="3"/>
  <c r="AO3211" i="3"/>
  <c r="AO3212" i="3"/>
  <c r="AO3213" i="3"/>
  <c r="AO3214" i="3"/>
  <c r="AO3215" i="3"/>
  <c r="AO3216" i="3"/>
  <c r="AO3217" i="3"/>
  <c r="AO3218" i="3"/>
  <c r="AO3219" i="3"/>
  <c r="AO3220" i="3"/>
  <c r="AO3221" i="3"/>
  <c r="AO3222" i="3"/>
  <c r="AO3223" i="3"/>
  <c r="AO3224" i="3"/>
  <c r="AO3225" i="3"/>
  <c r="AO3226" i="3"/>
  <c r="AO3227" i="3"/>
  <c r="AO3228" i="3"/>
  <c r="AO3229" i="3"/>
  <c r="AO3230" i="3"/>
  <c r="AO3231" i="3"/>
  <c r="AO3232" i="3"/>
  <c r="AO3233" i="3"/>
  <c r="AO3234" i="3"/>
  <c r="AO3235" i="3"/>
  <c r="AO3236" i="3"/>
  <c r="AO3237" i="3"/>
  <c r="AO3238" i="3"/>
  <c r="AO3239" i="3"/>
  <c r="AO3240" i="3"/>
  <c r="AO3241" i="3"/>
  <c r="AO3242" i="3"/>
  <c r="AO3243" i="3"/>
  <c r="AO3244" i="3"/>
  <c r="AO3245" i="3"/>
  <c r="AO3246" i="3"/>
  <c r="AO3247" i="3"/>
  <c r="AO3248" i="3"/>
  <c r="AO3249" i="3"/>
  <c r="AO3250" i="3"/>
  <c r="AO3251" i="3"/>
  <c r="AO3252" i="3"/>
  <c r="AO3253" i="3"/>
  <c r="AO3254" i="3"/>
  <c r="AO3255" i="3"/>
  <c r="AO3256" i="3"/>
  <c r="AO3257" i="3"/>
  <c r="AO3258" i="3"/>
  <c r="AO3259" i="3"/>
  <c r="AO3260" i="3"/>
  <c r="AO3261" i="3"/>
  <c r="AO3262" i="3"/>
  <c r="AO3263" i="3"/>
  <c r="AO3264" i="3"/>
  <c r="AO3265" i="3"/>
  <c r="AO3266" i="3"/>
  <c r="AO3267" i="3"/>
  <c r="AO3268" i="3"/>
  <c r="AO3269" i="3"/>
  <c r="AO3270" i="3"/>
  <c r="AO3271" i="3"/>
  <c r="AO3272" i="3"/>
  <c r="AO3273" i="3"/>
  <c r="AO3274" i="3"/>
  <c r="AO3275" i="3"/>
  <c r="AO3276" i="3"/>
  <c r="AO3277" i="3"/>
  <c r="AO3278" i="3"/>
  <c r="AO3279" i="3"/>
  <c r="AO3280" i="3"/>
  <c r="AO3281" i="3"/>
  <c r="AO3282" i="3"/>
  <c r="AO3283" i="3"/>
  <c r="AO3284" i="3"/>
  <c r="AO3285" i="3"/>
  <c r="AO3286" i="3"/>
  <c r="AO3287" i="3"/>
  <c r="AO3288" i="3"/>
  <c r="AO3289" i="3"/>
  <c r="AO3290" i="3"/>
  <c r="AO3291" i="3"/>
  <c r="AO3292" i="3"/>
  <c r="AO3293" i="3"/>
  <c r="AO3294" i="3"/>
  <c r="AO3295" i="3"/>
  <c r="AO3296" i="3"/>
  <c r="AO3297" i="3"/>
  <c r="AO3298" i="3"/>
  <c r="AO3299" i="3"/>
  <c r="AO3300" i="3"/>
  <c r="AO3301" i="3"/>
  <c r="AO3302" i="3"/>
  <c r="AO3303" i="3"/>
  <c r="AO3304" i="3"/>
  <c r="AO3305" i="3"/>
  <c r="AO3306" i="3"/>
  <c r="AO3307" i="3"/>
  <c r="AO3308" i="3"/>
  <c r="AO3309" i="3"/>
  <c r="AO3310" i="3"/>
  <c r="AO3311" i="3"/>
  <c r="AO3312" i="3"/>
  <c r="AO3313" i="3"/>
  <c r="AO3314" i="3"/>
  <c r="AO3315" i="3"/>
  <c r="AO3316" i="3"/>
  <c r="AO3317" i="3"/>
  <c r="AO3318" i="3"/>
  <c r="AO3319" i="3"/>
  <c r="AO3320" i="3"/>
  <c r="AO3321" i="3"/>
  <c r="AO3322" i="3"/>
  <c r="AO3323" i="3"/>
  <c r="AO3324" i="3"/>
  <c r="AO3325" i="3"/>
  <c r="AO3326" i="3"/>
  <c r="AO3327" i="3"/>
  <c r="AO3328" i="3"/>
  <c r="AO3329" i="3"/>
  <c r="AO3330" i="3"/>
  <c r="AO3331" i="3"/>
  <c r="AO3332" i="3"/>
  <c r="AO3333" i="3"/>
  <c r="AO3334" i="3"/>
  <c r="AO3335" i="3"/>
  <c r="AO3336" i="3"/>
  <c r="AO3337" i="3"/>
  <c r="AO3338" i="3"/>
  <c r="AO3339" i="3"/>
  <c r="AO3340" i="3"/>
  <c r="AO3341" i="3"/>
  <c r="AO3342" i="3"/>
  <c r="AO3343" i="3"/>
  <c r="AO3344" i="3"/>
  <c r="AO3345" i="3"/>
  <c r="AO3346" i="3"/>
  <c r="AO3347" i="3"/>
  <c r="AO3348" i="3"/>
  <c r="AO3349" i="3"/>
  <c r="AO3350" i="3"/>
  <c r="AO3351" i="3"/>
  <c r="AO3352" i="3"/>
  <c r="AO3353" i="3"/>
  <c r="AO3354" i="3"/>
  <c r="AO3355" i="3"/>
  <c r="AO3356" i="3"/>
  <c r="AO3357" i="3"/>
  <c r="AO3358" i="3"/>
  <c r="AO3359" i="3"/>
  <c r="AO3360" i="3"/>
  <c r="AO3361" i="3"/>
  <c r="AO3362" i="3"/>
  <c r="AO3363" i="3"/>
  <c r="AO3364" i="3"/>
  <c r="AO3365" i="3"/>
  <c r="AO3366" i="3"/>
  <c r="AO3367" i="3"/>
  <c r="AO3368" i="3"/>
  <c r="AO3369" i="3"/>
  <c r="AO3370" i="3"/>
  <c r="AO3371" i="3"/>
  <c r="AO3372" i="3"/>
  <c r="AO3373" i="3"/>
  <c r="AO3374" i="3"/>
  <c r="AO3375" i="3"/>
  <c r="AO3376" i="3"/>
  <c r="AO3377" i="3"/>
  <c r="AO3378" i="3"/>
  <c r="AO3379" i="3"/>
  <c r="AO3380" i="3"/>
  <c r="AO3381" i="3"/>
  <c r="AO3382" i="3"/>
  <c r="AO3383" i="3"/>
  <c r="AO3384" i="3"/>
  <c r="AO3385" i="3"/>
  <c r="AO3386" i="3"/>
  <c r="AO3387" i="3"/>
  <c r="AO3388" i="3"/>
  <c r="AO3389" i="3"/>
  <c r="AO3390" i="3"/>
  <c r="AO3391" i="3"/>
  <c r="AO3392" i="3"/>
  <c r="AO3393" i="3"/>
  <c r="AO3394" i="3"/>
  <c r="AO3395" i="3"/>
  <c r="AO3396" i="3"/>
  <c r="AO3397" i="3"/>
  <c r="AO3398" i="3"/>
  <c r="AO3399" i="3"/>
  <c r="AO3400" i="3"/>
  <c r="AO3401" i="3"/>
  <c r="AO3402" i="3"/>
  <c r="AO3403" i="3"/>
  <c r="AO3404" i="3"/>
  <c r="AO3405" i="3"/>
  <c r="AO3406" i="3"/>
  <c r="AO3407" i="3"/>
  <c r="AO3408" i="3"/>
  <c r="AO3409" i="3"/>
  <c r="AO3410" i="3"/>
  <c r="AO3411" i="3"/>
  <c r="AO3412" i="3"/>
  <c r="AO3413" i="3"/>
  <c r="AO3414" i="3"/>
  <c r="AO3415" i="3"/>
  <c r="AO3416" i="3"/>
  <c r="AO3417" i="3"/>
  <c r="AO3418" i="3"/>
  <c r="AO3419" i="3"/>
  <c r="AO3420" i="3"/>
  <c r="AO3421" i="3"/>
  <c r="AO3422" i="3"/>
  <c r="AO3423" i="3"/>
  <c r="AO3424" i="3"/>
  <c r="AO3425" i="3"/>
  <c r="AO3426" i="3"/>
  <c r="AO3427" i="3"/>
  <c r="AO3428" i="3"/>
  <c r="AO3429" i="3"/>
  <c r="AO3430" i="3"/>
  <c r="AO3431" i="3"/>
  <c r="AO3432" i="3"/>
  <c r="AO3433" i="3"/>
  <c r="AO3434" i="3"/>
  <c r="AO3435" i="3"/>
  <c r="AO3436" i="3"/>
  <c r="AO3437" i="3"/>
  <c r="AO3438" i="3"/>
  <c r="AO3439" i="3"/>
  <c r="AO3440" i="3"/>
  <c r="AO3441" i="3"/>
  <c r="AO3442" i="3"/>
  <c r="AO3443" i="3"/>
  <c r="AO3444" i="3"/>
  <c r="AO3445" i="3"/>
  <c r="AO3446" i="3"/>
  <c r="AO3447" i="3"/>
  <c r="AO3448" i="3"/>
  <c r="AO3449" i="3"/>
  <c r="AO3450" i="3"/>
  <c r="AO3451" i="3"/>
  <c r="AO3452" i="3"/>
  <c r="AO3453" i="3"/>
  <c r="AO3454" i="3"/>
  <c r="AO3455" i="3"/>
  <c r="AO3456" i="3"/>
  <c r="AO3457" i="3"/>
  <c r="AO3458" i="3"/>
  <c r="AO3459" i="3"/>
  <c r="AO3460" i="3"/>
  <c r="AO3461" i="3"/>
  <c r="AO3462" i="3"/>
  <c r="AO3463" i="3"/>
  <c r="AO3464" i="3"/>
  <c r="AO3465" i="3"/>
  <c r="AO3466" i="3"/>
  <c r="AO3467" i="3"/>
  <c r="AO3468" i="3"/>
  <c r="AO3469" i="3"/>
  <c r="AO3470" i="3"/>
  <c r="AO3471" i="3"/>
  <c r="AO3472" i="3"/>
  <c r="AO3473" i="3"/>
  <c r="AO3474" i="3"/>
  <c r="AO3475" i="3"/>
  <c r="AO3476" i="3"/>
  <c r="AO3477" i="3"/>
  <c r="AO3478" i="3"/>
  <c r="AO3479" i="3"/>
  <c r="AO3480" i="3"/>
  <c r="AO3481" i="3"/>
  <c r="AO3482" i="3"/>
  <c r="AO3483" i="3"/>
  <c r="AO3484" i="3"/>
  <c r="AO3485" i="3"/>
  <c r="AO3486" i="3"/>
  <c r="AO3487" i="3"/>
  <c r="AO3488" i="3"/>
  <c r="AO3489" i="3"/>
  <c r="AO3490" i="3"/>
  <c r="AO3491" i="3"/>
  <c r="AO3492" i="3"/>
  <c r="AO3493" i="3"/>
  <c r="AO3494" i="3"/>
  <c r="AO3495" i="3"/>
  <c r="AO3496" i="3"/>
  <c r="AO3497" i="3"/>
  <c r="AO3498" i="3"/>
  <c r="AO3499" i="3"/>
  <c r="AO3500" i="3"/>
  <c r="AO3501" i="3"/>
  <c r="AO3502" i="3"/>
  <c r="AO3503" i="3"/>
  <c r="AO3504" i="3"/>
  <c r="AO3505" i="3"/>
  <c r="AO3506" i="3"/>
  <c r="AO3507" i="3"/>
  <c r="AO3508" i="3"/>
  <c r="AO3509" i="3"/>
  <c r="AO3510" i="3"/>
  <c r="AO3511" i="3"/>
  <c r="AO3512" i="3"/>
  <c r="AO3513" i="3"/>
  <c r="AO3514" i="3"/>
  <c r="AO3515" i="3"/>
  <c r="AO3516" i="3"/>
  <c r="AO3517" i="3"/>
  <c r="AO3518" i="3"/>
  <c r="AO3519" i="3"/>
  <c r="AO3520" i="3"/>
  <c r="AO3521" i="3"/>
  <c r="AO3522" i="3"/>
  <c r="AO3523" i="3"/>
  <c r="AO3524" i="3"/>
  <c r="AO3525" i="3"/>
  <c r="AO3526" i="3"/>
  <c r="AO3527" i="3"/>
  <c r="AO3528" i="3"/>
  <c r="AO3529" i="3"/>
  <c r="AO3530" i="3"/>
  <c r="AO3531" i="3"/>
  <c r="AO3532" i="3"/>
  <c r="AO3533" i="3"/>
  <c r="AO3534" i="3"/>
  <c r="AO3535" i="3"/>
  <c r="AO3536" i="3"/>
  <c r="AO3537" i="3"/>
  <c r="AO3538" i="3"/>
  <c r="AO3539" i="3"/>
  <c r="AO3540" i="3"/>
  <c r="AO3541" i="3"/>
  <c r="AO3542" i="3"/>
  <c r="AO3543" i="3"/>
  <c r="AO3544" i="3"/>
  <c r="AO3545" i="3"/>
  <c r="AO3546" i="3"/>
  <c r="AO3547" i="3"/>
  <c r="AO3548" i="3"/>
  <c r="AO3549" i="3"/>
  <c r="AO3550" i="3"/>
  <c r="AO3551" i="3"/>
  <c r="AO3552" i="3"/>
  <c r="AO3553" i="3"/>
  <c r="AO3554" i="3"/>
  <c r="AO3555" i="3"/>
  <c r="AO3556" i="3"/>
  <c r="AO3557" i="3"/>
  <c r="AO3558" i="3"/>
  <c r="AO3559" i="3"/>
  <c r="AO3560" i="3"/>
  <c r="AO3561" i="3"/>
  <c r="AO3562" i="3"/>
  <c r="AO3563" i="3"/>
  <c r="AO3564" i="3"/>
  <c r="AO3565" i="3"/>
  <c r="AO3566" i="3"/>
  <c r="AO3567" i="3"/>
  <c r="AO3568" i="3"/>
  <c r="AO3569" i="3"/>
  <c r="AO3570" i="3"/>
  <c r="AO3571" i="3"/>
  <c r="AO3572" i="3"/>
  <c r="AO3573" i="3"/>
  <c r="AO3574" i="3"/>
  <c r="AO3575" i="3"/>
  <c r="AO3576" i="3"/>
  <c r="AO3577" i="3"/>
  <c r="AO3578" i="3"/>
  <c r="AO3579" i="3"/>
  <c r="AO3580" i="3"/>
  <c r="AO3581" i="3"/>
  <c r="AO3582" i="3"/>
  <c r="AO3583" i="3"/>
  <c r="AO3584" i="3"/>
  <c r="AO3585" i="3"/>
  <c r="AO3586" i="3"/>
  <c r="AO3587" i="3"/>
  <c r="AO3588" i="3"/>
  <c r="AO3589" i="3"/>
  <c r="AO3590" i="3"/>
  <c r="AO3591" i="3"/>
  <c r="AO3592" i="3"/>
  <c r="AO3593" i="3"/>
  <c r="AO3594" i="3"/>
  <c r="AO3595" i="3"/>
  <c r="AO3596" i="3"/>
  <c r="AO3597" i="3"/>
  <c r="AO3598" i="3"/>
  <c r="AO3599" i="3"/>
  <c r="AO3600" i="3"/>
  <c r="AO3601" i="3"/>
  <c r="AO3602" i="3"/>
  <c r="AO3603" i="3"/>
  <c r="AO3604" i="3"/>
  <c r="AO3605" i="3"/>
  <c r="AO3606" i="3"/>
  <c r="AO3607" i="3"/>
  <c r="AO3608" i="3"/>
  <c r="AO3609" i="3"/>
  <c r="AO3610" i="3"/>
  <c r="AO3611" i="3"/>
  <c r="AO3612" i="3"/>
  <c r="AO3613" i="3"/>
  <c r="AO3614" i="3"/>
  <c r="AO3615" i="3"/>
  <c r="AO3616" i="3"/>
  <c r="AO3617" i="3"/>
  <c r="AO3618" i="3"/>
  <c r="AO3619" i="3"/>
  <c r="AO3620" i="3"/>
  <c r="AO3621" i="3"/>
  <c r="AO3622" i="3"/>
  <c r="AO3623" i="3"/>
  <c r="AO3624" i="3"/>
  <c r="AO3625" i="3"/>
  <c r="AO3626" i="3"/>
  <c r="AO3627" i="3"/>
  <c r="AO3628" i="3"/>
  <c r="AO3629" i="3"/>
  <c r="AO3630" i="3"/>
  <c r="AO3631" i="3"/>
  <c r="AO3632" i="3"/>
  <c r="AO3633" i="3"/>
  <c r="AO3634" i="3"/>
  <c r="AO3635" i="3"/>
  <c r="AO3636" i="3"/>
  <c r="AO3637" i="3"/>
  <c r="AO3638" i="3"/>
  <c r="AO3639" i="3"/>
  <c r="AO3640" i="3"/>
  <c r="AO3641" i="3"/>
  <c r="AO3642" i="3"/>
  <c r="AO3643" i="3"/>
  <c r="AO3644" i="3"/>
  <c r="AO3645" i="3"/>
  <c r="AO3646" i="3"/>
  <c r="AO3647" i="3"/>
  <c r="AO3648" i="3"/>
  <c r="AO3649" i="3"/>
  <c r="AO3650" i="3"/>
  <c r="AO3651" i="3"/>
  <c r="AO3652" i="3"/>
  <c r="AO3653" i="3"/>
  <c r="AO3654" i="3"/>
  <c r="AO3655" i="3"/>
  <c r="AO3656" i="3"/>
  <c r="AO3657" i="3"/>
  <c r="AO3658" i="3"/>
  <c r="AO3659" i="3"/>
  <c r="AO3660" i="3"/>
  <c r="AO3661" i="3"/>
  <c r="AO3662" i="3"/>
  <c r="AO3663" i="3"/>
  <c r="AO3664" i="3"/>
  <c r="AO3665" i="3"/>
  <c r="AO3666" i="3"/>
  <c r="AO3667" i="3"/>
  <c r="AO3668" i="3"/>
  <c r="AO3669" i="3"/>
  <c r="AO3670" i="3"/>
  <c r="AO3671" i="3"/>
  <c r="AO3672" i="3"/>
  <c r="AO3673" i="3"/>
  <c r="AO3674" i="3"/>
  <c r="AO3675" i="3"/>
  <c r="AO3676" i="3"/>
  <c r="AO3677" i="3"/>
  <c r="AO3678" i="3"/>
  <c r="AO3679" i="3"/>
  <c r="AO3680" i="3"/>
  <c r="AO3681" i="3"/>
  <c r="AO3682" i="3"/>
  <c r="AO3683" i="3"/>
  <c r="AO3684" i="3"/>
  <c r="AO3685" i="3"/>
  <c r="AO3686" i="3"/>
  <c r="AO3687" i="3"/>
  <c r="AO3688" i="3"/>
  <c r="AO3689" i="3"/>
  <c r="AO3690" i="3"/>
  <c r="AO3691" i="3"/>
  <c r="AO3692" i="3"/>
  <c r="AO3693" i="3"/>
  <c r="AO3694" i="3"/>
  <c r="AO3695" i="3"/>
  <c r="AO3696" i="3"/>
  <c r="AO3697" i="3"/>
  <c r="AO3698" i="3"/>
  <c r="AO3699" i="3"/>
  <c r="AO3700" i="3"/>
  <c r="AO3701" i="3"/>
  <c r="AO3702" i="3"/>
  <c r="AO3703" i="3"/>
  <c r="AO3704" i="3"/>
  <c r="AO3705" i="3"/>
  <c r="AO3706" i="3"/>
  <c r="AO3707" i="3"/>
  <c r="AO3708" i="3"/>
  <c r="AO3709" i="3"/>
  <c r="AO3710" i="3"/>
  <c r="AO3711" i="3"/>
  <c r="AO3712" i="3"/>
  <c r="AO3713" i="3"/>
  <c r="AO3714" i="3"/>
  <c r="AO3715" i="3"/>
  <c r="AO3716" i="3"/>
  <c r="AO3717" i="3"/>
  <c r="AO3718" i="3"/>
  <c r="AO3719" i="3"/>
  <c r="AO3720" i="3"/>
  <c r="AO3721" i="3"/>
  <c r="AO3722" i="3"/>
  <c r="AO3723" i="3"/>
  <c r="AO3724" i="3"/>
  <c r="AO3725" i="3"/>
  <c r="AO3726" i="3"/>
  <c r="AO3727" i="3"/>
  <c r="AO3728" i="3"/>
  <c r="AO3729" i="3"/>
  <c r="AO3730" i="3"/>
  <c r="AO3731" i="3"/>
  <c r="AO3732" i="3"/>
  <c r="AO3733" i="3"/>
  <c r="AO3734" i="3"/>
  <c r="AO3735" i="3"/>
  <c r="AO3736" i="3"/>
  <c r="AO3737" i="3"/>
  <c r="AO3738" i="3"/>
  <c r="AO3739" i="3"/>
  <c r="AO3740" i="3"/>
  <c r="AO3741" i="3"/>
  <c r="AO3742" i="3"/>
  <c r="AO3743" i="3"/>
  <c r="AO3744" i="3"/>
  <c r="AO3745" i="3"/>
  <c r="AO3746" i="3"/>
  <c r="AO3747" i="3"/>
  <c r="AO3748" i="3"/>
  <c r="AO3749" i="3"/>
  <c r="AO3750" i="3"/>
  <c r="AO3751" i="3"/>
  <c r="AO3752" i="3"/>
  <c r="AO3753" i="3"/>
  <c r="AO3754" i="3"/>
  <c r="AO3755" i="3"/>
  <c r="AO3756" i="3"/>
  <c r="AO3757" i="3"/>
  <c r="AO3758" i="3"/>
  <c r="AO3759" i="3"/>
  <c r="AO3760" i="3"/>
  <c r="AO3761" i="3"/>
  <c r="AO3762" i="3"/>
  <c r="AO3763" i="3"/>
  <c r="AO3764" i="3"/>
  <c r="AO3765" i="3"/>
  <c r="AO3766" i="3"/>
  <c r="AO3767" i="3"/>
  <c r="AO3768" i="3"/>
  <c r="AO3769" i="3"/>
  <c r="AO3770" i="3"/>
  <c r="AO3771" i="3"/>
  <c r="AO3772" i="3"/>
  <c r="AO3773" i="3"/>
  <c r="AO3774" i="3"/>
  <c r="AO3775" i="3"/>
  <c r="AO3776" i="3"/>
  <c r="AO3777" i="3"/>
  <c r="AO3778" i="3"/>
  <c r="AO3779" i="3"/>
  <c r="AO3780" i="3"/>
  <c r="AO3781" i="3"/>
  <c r="AO3782" i="3"/>
  <c r="AO3783" i="3"/>
  <c r="AO3784" i="3"/>
  <c r="AO3785" i="3"/>
  <c r="AO3786" i="3"/>
  <c r="AO3787" i="3"/>
  <c r="AO3788" i="3"/>
  <c r="AO3789" i="3"/>
  <c r="AO3790" i="3"/>
  <c r="AO3791" i="3"/>
  <c r="AO3792" i="3"/>
  <c r="AO3793" i="3"/>
  <c r="AO3794" i="3"/>
  <c r="AO3795" i="3"/>
  <c r="AO3796" i="3"/>
  <c r="AO3797" i="3"/>
  <c r="AO3798" i="3"/>
  <c r="AO3799" i="3"/>
  <c r="AO3800" i="3"/>
  <c r="AO3801" i="3"/>
  <c r="AO3802" i="3"/>
  <c r="AO3803" i="3"/>
  <c r="AO3804" i="3"/>
  <c r="AO3805" i="3"/>
  <c r="AO3806" i="3"/>
  <c r="AO3807" i="3"/>
  <c r="AO3808" i="3"/>
  <c r="AO3809" i="3"/>
  <c r="AO3810" i="3"/>
  <c r="AO3811" i="3"/>
  <c r="AO3812" i="3"/>
  <c r="AO3813" i="3"/>
  <c r="AO3814" i="3"/>
  <c r="AO3815" i="3"/>
  <c r="AO3816" i="3"/>
  <c r="AO3817" i="3"/>
  <c r="AO3818" i="3"/>
  <c r="AO3819" i="3"/>
  <c r="AO3820" i="3"/>
  <c r="AO3821" i="3"/>
  <c r="AO3822" i="3"/>
  <c r="AO3823" i="3"/>
  <c r="AO3824" i="3"/>
  <c r="AO3825" i="3"/>
  <c r="AO3826" i="3"/>
  <c r="AO3827" i="3"/>
  <c r="AO3828" i="3"/>
  <c r="AO3829" i="3"/>
  <c r="AO3830" i="3"/>
  <c r="AO3831" i="3"/>
  <c r="AO3832" i="3"/>
  <c r="AO3833" i="3"/>
  <c r="AO3834" i="3"/>
  <c r="AO3835" i="3"/>
  <c r="AO3836" i="3"/>
  <c r="AO3837" i="3"/>
  <c r="AO3838" i="3"/>
  <c r="AO3839" i="3"/>
  <c r="AO3840" i="3"/>
  <c r="AO3841" i="3"/>
  <c r="AO3842" i="3"/>
  <c r="AO3843" i="3"/>
  <c r="AO3844" i="3"/>
  <c r="AO3845" i="3"/>
  <c r="AO3846" i="3"/>
  <c r="AO3847" i="3"/>
  <c r="AO3848" i="3"/>
  <c r="AO3849" i="3"/>
  <c r="AO3850" i="3"/>
  <c r="AO3851" i="3"/>
  <c r="AO3852" i="3"/>
  <c r="AO3853" i="3"/>
  <c r="AO3854" i="3"/>
  <c r="AO3855" i="3"/>
  <c r="AO3856" i="3"/>
  <c r="AO3857" i="3"/>
  <c r="AO3858" i="3"/>
  <c r="AO3859" i="3"/>
  <c r="AO3860" i="3"/>
  <c r="AO3861" i="3"/>
  <c r="AO3862" i="3"/>
  <c r="AO3863" i="3"/>
  <c r="AO3864" i="3"/>
  <c r="AO3865" i="3"/>
  <c r="AO3866" i="3"/>
  <c r="AO3867" i="3"/>
  <c r="AO3868" i="3"/>
  <c r="AO3869" i="3"/>
  <c r="AO3870" i="3"/>
  <c r="AO3871" i="3"/>
  <c r="AO3872" i="3"/>
  <c r="AO3873" i="3"/>
  <c r="AO3874" i="3"/>
  <c r="AO3875" i="3"/>
  <c r="AO3876" i="3"/>
  <c r="AO3877" i="3"/>
  <c r="AO3878" i="3"/>
  <c r="AO3879" i="3"/>
  <c r="AO3880" i="3"/>
  <c r="AO3881" i="3"/>
  <c r="AO3882" i="3"/>
  <c r="AO3883" i="3"/>
  <c r="AO3884" i="3"/>
  <c r="AO3885" i="3"/>
  <c r="AO3886" i="3"/>
  <c r="AO3887" i="3"/>
  <c r="AO3888" i="3"/>
  <c r="AO3889" i="3"/>
  <c r="AO3890" i="3"/>
  <c r="AO3891" i="3"/>
  <c r="AO3892" i="3"/>
  <c r="AO3893" i="3"/>
  <c r="AO3894" i="3"/>
  <c r="AO3895" i="3"/>
  <c r="AO3896" i="3"/>
  <c r="AO3897" i="3"/>
  <c r="AO3898" i="3"/>
  <c r="AO3899" i="3"/>
  <c r="AO3900" i="3"/>
  <c r="AO3901" i="3"/>
  <c r="AO3902" i="3"/>
  <c r="AO3903" i="3"/>
  <c r="AO3904" i="3"/>
  <c r="AO3905" i="3"/>
  <c r="AO3906" i="3"/>
  <c r="AO3907" i="3"/>
  <c r="AO3908" i="3"/>
  <c r="AO3909" i="3"/>
  <c r="AO3910" i="3"/>
  <c r="AO3911" i="3"/>
  <c r="AO3912" i="3"/>
  <c r="AO3913" i="3"/>
  <c r="AO3914" i="3"/>
  <c r="AO3915" i="3"/>
  <c r="AO3916" i="3"/>
  <c r="AO3917" i="3"/>
  <c r="AO3918" i="3"/>
  <c r="AO3919" i="3"/>
  <c r="AO3920" i="3"/>
  <c r="AO3921" i="3"/>
  <c r="AO3922" i="3"/>
  <c r="AO3923" i="3"/>
  <c r="AO3924" i="3"/>
  <c r="AO3925" i="3"/>
  <c r="AO3926" i="3"/>
  <c r="AO3927" i="3"/>
  <c r="AO3928" i="3"/>
  <c r="AO3929" i="3"/>
  <c r="AO3930" i="3"/>
  <c r="AO3931" i="3"/>
  <c r="AO3932" i="3"/>
  <c r="AO3933" i="3"/>
  <c r="AO3934" i="3"/>
  <c r="AO3935" i="3"/>
  <c r="AO3936" i="3"/>
  <c r="AO3937" i="3"/>
  <c r="AO3938" i="3"/>
  <c r="AO3939" i="3"/>
  <c r="AO3940" i="3"/>
  <c r="AO3941" i="3"/>
  <c r="AO3942" i="3"/>
  <c r="AO3943" i="3"/>
  <c r="AO3944" i="3"/>
  <c r="AO3945" i="3"/>
  <c r="AO3946" i="3"/>
  <c r="AO3947" i="3"/>
  <c r="AO3948" i="3"/>
  <c r="AO3949" i="3"/>
  <c r="AO3950" i="3"/>
  <c r="AO3951" i="3"/>
  <c r="AO3952" i="3"/>
  <c r="AO3953" i="3"/>
  <c r="AO3954" i="3"/>
  <c r="AO3955" i="3"/>
  <c r="AO3956" i="3"/>
  <c r="AO3957" i="3"/>
  <c r="AO3958" i="3"/>
  <c r="AO3959" i="3"/>
  <c r="AO3960" i="3"/>
  <c r="AO3961" i="3"/>
  <c r="AO3962" i="3"/>
  <c r="AO3963" i="3"/>
  <c r="AO3964" i="3"/>
  <c r="AO3965" i="3"/>
  <c r="AO3966" i="3"/>
  <c r="AO3967" i="3"/>
  <c r="AO3968" i="3"/>
  <c r="AO3969" i="3"/>
  <c r="AO3970" i="3"/>
  <c r="AO3971" i="3"/>
  <c r="AO3972" i="3"/>
  <c r="AO3973" i="3"/>
  <c r="AO3974" i="3"/>
  <c r="AO3975" i="3"/>
  <c r="AO3976" i="3"/>
  <c r="AO3977" i="3"/>
  <c r="AO3978" i="3"/>
  <c r="AO3979" i="3"/>
  <c r="AO3980" i="3"/>
  <c r="AO3981" i="3"/>
  <c r="AO3982" i="3"/>
  <c r="AO3983" i="3"/>
  <c r="AO3984" i="3"/>
  <c r="AO3985" i="3"/>
  <c r="AO3986" i="3"/>
  <c r="AO3987" i="3"/>
  <c r="AO3988" i="3"/>
  <c r="AO3989" i="3"/>
  <c r="AO3990" i="3"/>
  <c r="AO3991" i="3"/>
  <c r="AO3992" i="3"/>
  <c r="AO3993" i="3"/>
  <c r="AO3994" i="3"/>
  <c r="AO3995" i="3"/>
  <c r="AO3996" i="3"/>
  <c r="AO3997" i="3"/>
  <c r="AO3998" i="3"/>
  <c r="AO3999" i="3"/>
  <c r="AO4000" i="3"/>
  <c r="AO4001" i="3"/>
  <c r="AO4002" i="3"/>
  <c r="AO4003" i="3"/>
  <c r="AO4004" i="3"/>
  <c r="AO4005" i="3"/>
  <c r="AO4006" i="3"/>
  <c r="AO4007" i="3"/>
  <c r="AO4008" i="3"/>
  <c r="AO4009" i="3"/>
  <c r="AO4010" i="3"/>
  <c r="AO4011" i="3"/>
  <c r="AO4012" i="3"/>
  <c r="AO4013" i="3"/>
  <c r="AO4014" i="3"/>
  <c r="AO4015" i="3"/>
  <c r="AO4016" i="3"/>
  <c r="AO4017" i="3"/>
  <c r="AO4018" i="3"/>
  <c r="AO4019" i="3"/>
  <c r="AO4020" i="3"/>
  <c r="AO4021" i="3"/>
  <c r="AO4022" i="3"/>
  <c r="AO4023" i="3"/>
  <c r="AO4024" i="3"/>
  <c r="AO4025" i="3"/>
  <c r="AO4026" i="3"/>
  <c r="AO4027" i="3"/>
  <c r="AO4028" i="3"/>
  <c r="AO4029" i="3"/>
  <c r="AO4030" i="3"/>
  <c r="AO4031" i="3"/>
  <c r="AO4032" i="3"/>
  <c r="AO4033" i="3"/>
  <c r="AO4034" i="3"/>
  <c r="AO4035" i="3"/>
  <c r="AO4036" i="3"/>
  <c r="AO4037" i="3"/>
  <c r="AO4038" i="3"/>
  <c r="AO4039" i="3"/>
  <c r="AO4040" i="3"/>
  <c r="AO4041" i="3"/>
  <c r="AO4042" i="3"/>
  <c r="AO4043" i="3"/>
  <c r="AO4044" i="3"/>
  <c r="AO4045" i="3"/>
  <c r="AO4046" i="3"/>
  <c r="AO4047" i="3"/>
  <c r="AO4048" i="3"/>
  <c r="AO4049" i="3"/>
  <c r="AO4050" i="3"/>
  <c r="AO4051" i="3"/>
  <c r="AO4052" i="3"/>
  <c r="AO4053" i="3"/>
  <c r="AO4054" i="3"/>
  <c r="AO4055" i="3"/>
  <c r="AO4056" i="3"/>
  <c r="AO4057" i="3"/>
  <c r="AO4058" i="3"/>
  <c r="AO4059" i="3"/>
  <c r="AO4060" i="3"/>
  <c r="AO4061" i="3"/>
  <c r="AO4062" i="3"/>
  <c r="AO4063" i="3"/>
  <c r="AO4064" i="3"/>
  <c r="AO4065" i="3"/>
  <c r="AO4066" i="3"/>
  <c r="AO4067" i="3"/>
  <c r="AO4068" i="3"/>
  <c r="AO4069" i="3"/>
  <c r="AO4070" i="3"/>
  <c r="AO4071" i="3"/>
  <c r="AO4072" i="3"/>
  <c r="AO4073" i="3"/>
  <c r="AO4074" i="3"/>
  <c r="AO4075" i="3"/>
  <c r="AO4076" i="3"/>
  <c r="AO4077" i="3"/>
  <c r="AO4078" i="3"/>
  <c r="AO4079" i="3"/>
  <c r="AO4080" i="3"/>
  <c r="AO4081" i="3"/>
  <c r="AO4082" i="3"/>
  <c r="AO4083" i="3"/>
  <c r="AO4084" i="3"/>
  <c r="AO4085" i="3"/>
  <c r="AO4086" i="3"/>
  <c r="AO4087" i="3"/>
  <c r="AO4088" i="3"/>
  <c r="AO4089" i="3"/>
  <c r="AO4090" i="3"/>
  <c r="AO4091" i="3"/>
  <c r="AO4092" i="3"/>
  <c r="AO4093" i="3"/>
  <c r="AO4094" i="3"/>
  <c r="AO4095" i="3"/>
  <c r="AO4096" i="3"/>
  <c r="AO4097" i="3"/>
  <c r="AO4098" i="3"/>
  <c r="AO4099" i="3"/>
  <c r="AO4100" i="3"/>
  <c r="AO4101" i="3"/>
  <c r="AO4102" i="3"/>
  <c r="AO4103" i="3"/>
  <c r="AO4104" i="3"/>
  <c r="AO4105" i="3"/>
  <c r="AO4106" i="3"/>
  <c r="AO4107" i="3"/>
  <c r="AO4108" i="3"/>
  <c r="AO4109" i="3"/>
  <c r="AO4110" i="3"/>
  <c r="AO4111" i="3"/>
  <c r="AO4112" i="3"/>
  <c r="AO4113" i="3"/>
  <c r="AO4114" i="3"/>
  <c r="AO4115" i="3"/>
  <c r="AO4116" i="3"/>
  <c r="AO4117" i="3"/>
  <c r="AO4118" i="3"/>
  <c r="AO4119" i="3"/>
  <c r="AO4120" i="3"/>
  <c r="AO4121" i="3"/>
  <c r="AO4122" i="3"/>
  <c r="AO4123" i="3"/>
  <c r="AO4124" i="3"/>
  <c r="AO4125" i="3"/>
  <c r="AO4126" i="3"/>
  <c r="AO4127" i="3"/>
  <c r="AO4128" i="3"/>
  <c r="AO4129" i="3"/>
  <c r="AO4130" i="3"/>
  <c r="AO4131" i="3"/>
  <c r="AO4132" i="3"/>
  <c r="AO4133" i="3"/>
  <c r="AO4134" i="3"/>
  <c r="AO4135" i="3"/>
  <c r="AO4136" i="3"/>
  <c r="AO4137" i="3"/>
  <c r="AO4138" i="3"/>
  <c r="AO4139" i="3"/>
  <c r="AO4140" i="3"/>
  <c r="AO4141" i="3"/>
  <c r="AO4142" i="3"/>
  <c r="AO4143" i="3"/>
  <c r="AO4144" i="3"/>
  <c r="AO4145" i="3"/>
  <c r="AO4146" i="3"/>
  <c r="AO4147" i="3"/>
  <c r="AO4148" i="3"/>
  <c r="AO4149" i="3"/>
  <c r="AO4150" i="3"/>
  <c r="AO4151" i="3"/>
  <c r="AO4152" i="3"/>
  <c r="AO4153" i="3"/>
  <c r="AO4154" i="3"/>
  <c r="AO4155" i="3"/>
  <c r="AO4156" i="3"/>
  <c r="AO4157" i="3"/>
  <c r="AO4158" i="3"/>
  <c r="AO4159" i="3"/>
  <c r="AO4160" i="3"/>
  <c r="AO4161" i="3"/>
  <c r="AO4162" i="3"/>
  <c r="AO4163" i="3"/>
  <c r="AO4164" i="3"/>
  <c r="AO4165" i="3"/>
  <c r="AO4166" i="3"/>
  <c r="AO4167" i="3"/>
  <c r="AO4168" i="3"/>
  <c r="AO4169" i="3"/>
  <c r="AO4170" i="3"/>
  <c r="AO4171" i="3"/>
  <c r="AO4172" i="3"/>
  <c r="AO4173" i="3"/>
  <c r="AO4174" i="3"/>
  <c r="AO4175" i="3"/>
  <c r="AO4176" i="3"/>
  <c r="AO4177" i="3"/>
  <c r="AO4178" i="3"/>
  <c r="AO4179" i="3"/>
  <c r="AO4180" i="3"/>
  <c r="AO4181" i="3"/>
  <c r="AO4182" i="3"/>
  <c r="AO4183" i="3"/>
  <c r="AO4184" i="3"/>
  <c r="AO4185" i="3"/>
  <c r="AO4186" i="3"/>
  <c r="AO4187" i="3"/>
  <c r="AO4188" i="3"/>
  <c r="AO4189" i="3"/>
  <c r="AO4190" i="3"/>
  <c r="AO4191" i="3"/>
  <c r="AO4192" i="3"/>
  <c r="AO4193" i="3"/>
  <c r="AO4194" i="3"/>
  <c r="AO4195" i="3"/>
  <c r="AO4196" i="3"/>
  <c r="AO4197" i="3"/>
  <c r="AO4198" i="3"/>
  <c r="AO4199" i="3"/>
  <c r="AO4200" i="3"/>
  <c r="AO4201" i="3"/>
  <c r="AO4202" i="3"/>
  <c r="AO4203" i="3"/>
  <c r="AO4204" i="3"/>
  <c r="AO4205" i="3"/>
  <c r="AO4206" i="3"/>
  <c r="AO4207" i="3"/>
  <c r="AO4208" i="3"/>
  <c r="AO4209" i="3"/>
  <c r="AO4210" i="3"/>
  <c r="AO4211" i="3"/>
  <c r="AO4212" i="3"/>
  <c r="AO4213" i="3"/>
  <c r="AO4214" i="3"/>
  <c r="AO4215" i="3"/>
  <c r="AO4216" i="3"/>
  <c r="AO4217" i="3"/>
  <c r="AO4218" i="3"/>
  <c r="AO4219" i="3"/>
  <c r="AO4220" i="3"/>
  <c r="AO4221" i="3"/>
  <c r="AO4222" i="3"/>
  <c r="AO4223" i="3"/>
  <c r="AO4224" i="3"/>
  <c r="AO4225" i="3"/>
  <c r="AO4226" i="3"/>
  <c r="AO4227" i="3"/>
  <c r="AO4228" i="3"/>
  <c r="AO4229" i="3"/>
  <c r="AO4230" i="3"/>
  <c r="AO4231" i="3"/>
  <c r="AO4232" i="3"/>
  <c r="AO4233" i="3"/>
  <c r="AO4234" i="3"/>
  <c r="AO4235" i="3"/>
  <c r="AO4236" i="3"/>
  <c r="AO4237" i="3"/>
  <c r="AO4238" i="3"/>
  <c r="AO4239" i="3"/>
  <c r="AO4240" i="3"/>
  <c r="AO4241" i="3"/>
  <c r="AO4242" i="3"/>
  <c r="AO4243" i="3"/>
  <c r="AO4244" i="3"/>
  <c r="AO4245" i="3"/>
  <c r="AO4246" i="3"/>
  <c r="AO4247" i="3"/>
  <c r="AO4248" i="3"/>
  <c r="AO4249" i="3"/>
  <c r="AO4250" i="3"/>
  <c r="AO4251" i="3"/>
  <c r="AO4252" i="3"/>
  <c r="AO4253" i="3"/>
  <c r="AO4254" i="3"/>
  <c r="AO4255" i="3"/>
  <c r="AO4256" i="3"/>
  <c r="AO4257" i="3"/>
  <c r="AO4258" i="3"/>
  <c r="AO4259" i="3"/>
  <c r="AO4260" i="3"/>
  <c r="AO4261" i="3"/>
  <c r="AO4262" i="3"/>
  <c r="AO4263" i="3"/>
  <c r="AO4264" i="3"/>
  <c r="AO4265" i="3"/>
  <c r="AO4266" i="3"/>
  <c r="AO4267" i="3"/>
  <c r="AO4268" i="3"/>
  <c r="AO4269" i="3"/>
  <c r="AO4270" i="3"/>
  <c r="AO4271" i="3"/>
  <c r="AO4272" i="3"/>
  <c r="AO4273" i="3"/>
  <c r="AO4274" i="3"/>
  <c r="AO4275" i="3"/>
  <c r="AO4276" i="3"/>
  <c r="AO4277" i="3"/>
  <c r="AO4278" i="3"/>
  <c r="AO4279" i="3"/>
  <c r="AO4280" i="3"/>
  <c r="AO4281" i="3"/>
  <c r="AO4282" i="3"/>
  <c r="AO4283" i="3"/>
  <c r="AO4284" i="3"/>
  <c r="AO4285" i="3"/>
  <c r="AO4286" i="3"/>
  <c r="AO4287" i="3"/>
  <c r="AO4288" i="3"/>
  <c r="AO4289" i="3"/>
  <c r="AO4290" i="3"/>
  <c r="AO4291" i="3"/>
  <c r="AO4292" i="3"/>
  <c r="AO4293" i="3"/>
  <c r="AO4294" i="3"/>
  <c r="AO4295" i="3"/>
  <c r="AO4296" i="3"/>
  <c r="AO4297" i="3"/>
  <c r="AO4298" i="3"/>
  <c r="AO4299" i="3"/>
  <c r="AO4300" i="3"/>
  <c r="AO4301" i="3"/>
  <c r="AO4302" i="3"/>
  <c r="AO4303" i="3"/>
  <c r="AO4304" i="3"/>
  <c r="AO4305" i="3"/>
  <c r="AO4306" i="3"/>
  <c r="AO4307" i="3"/>
  <c r="AO4308" i="3"/>
  <c r="AO4309" i="3"/>
  <c r="AO4310" i="3"/>
  <c r="AO4311" i="3"/>
  <c r="AO4312" i="3"/>
  <c r="AO4313" i="3"/>
  <c r="AO4314" i="3"/>
  <c r="AO4315" i="3"/>
  <c r="AO4316" i="3"/>
  <c r="AO4317" i="3"/>
  <c r="AO4318" i="3"/>
  <c r="AO4319" i="3"/>
  <c r="AO4320" i="3"/>
  <c r="AO4321" i="3"/>
  <c r="AO4322" i="3"/>
  <c r="AO4323" i="3"/>
  <c r="AO4324" i="3"/>
  <c r="AO4325" i="3"/>
  <c r="AO4326" i="3"/>
  <c r="AO4327" i="3"/>
  <c r="AO4328" i="3"/>
  <c r="AO4329" i="3"/>
  <c r="AO4330" i="3"/>
  <c r="AO4331" i="3"/>
  <c r="AO4332" i="3"/>
  <c r="AO4333" i="3"/>
  <c r="AO4334" i="3"/>
  <c r="AO4335" i="3"/>
  <c r="AO4336" i="3"/>
  <c r="AO4337" i="3"/>
  <c r="AO4338" i="3"/>
  <c r="AO4339" i="3"/>
  <c r="AO4340" i="3"/>
  <c r="AO4341" i="3"/>
  <c r="AO4342" i="3"/>
  <c r="AO4343" i="3"/>
  <c r="AO4344" i="3"/>
  <c r="AO4345" i="3"/>
  <c r="AO4346" i="3"/>
  <c r="AO4347" i="3"/>
  <c r="AO4348" i="3"/>
  <c r="AO4349" i="3"/>
  <c r="AO4350" i="3"/>
  <c r="AO4351" i="3"/>
  <c r="AO4352" i="3"/>
  <c r="AO4353" i="3"/>
  <c r="AO4354" i="3"/>
  <c r="AO4355" i="3"/>
  <c r="AO4356" i="3"/>
  <c r="AO4357" i="3"/>
  <c r="AO4358" i="3"/>
  <c r="AO4359" i="3"/>
  <c r="AO4360" i="3"/>
  <c r="AO4361" i="3"/>
  <c r="AO4362" i="3"/>
  <c r="AO4363" i="3"/>
  <c r="AO4364" i="3"/>
  <c r="AO4365" i="3"/>
  <c r="AO4366" i="3"/>
  <c r="AO4367" i="3"/>
  <c r="AO4368" i="3"/>
  <c r="AO4369" i="3"/>
  <c r="AO4370" i="3"/>
  <c r="AO4371" i="3"/>
  <c r="AO4372" i="3"/>
  <c r="AO4373" i="3"/>
  <c r="AO4374" i="3"/>
  <c r="AO4375" i="3"/>
  <c r="AO4376" i="3"/>
  <c r="AO4377" i="3"/>
  <c r="AO4378" i="3"/>
  <c r="AO4379" i="3"/>
  <c r="AO4380" i="3"/>
  <c r="AO4381" i="3"/>
  <c r="AO4382" i="3"/>
  <c r="AO4383" i="3"/>
  <c r="AO4384" i="3"/>
  <c r="AO4385" i="3"/>
  <c r="AO4386" i="3"/>
  <c r="AO4387" i="3"/>
  <c r="AO4388" i="3"/>
  <c r="AO4389" i="3"/>
  <c r="AO4390" i="3"/>
  <c r="AO4391" i="3"/>
  <c r="AO4392" i="3"/>
  <c r="AO4393" i="3"/>
  <c r="AO4394" i="3"/>
  <c r="AO4395" i="3"/>
  <c r="AO4396" i="3"/>
  <c r="AO4397" i="3"/>
  <c r="AO4398" i="3"/>
  <c r="AO4399" i="3"/>
  <c r="AO4400" i="3"/>
  <c r="AO4401" i="3"/>
  <c r="AO4402" i="3"/>
  <c r="AO4403" i="3"/>
  <c r="AO4404" i="3"/>
  <c r="AO4405" i="3"/>
  <c r="AO4406" i="3"/>
  <c r="AO4407" i="3"/>
  <c r="AO4408" i="3"/>
  <c r="AO4409" i="3"/>
  <c r="AO4410" i="3"/>
  <c r="AO4411" i="3"/>
  <c r="AO4412" i="3"/>
  <c r="AO4413" i="3"/>
  <c r="AO4414" i="3"/>
  <c r="AO4415" i="3"/>
  <c r="AO4416" i="3"/>
  <c r="AO4417" i="3"/>
  <c r="AO4418" i="3"/>
  <c r="AO4419" i="3"/>
  <c r="AO4420" i="3"/>
  <c r="AO4421" i="3"/>
  <c r="AO4422" i="3"/>
  <c r="AO4423" i="3"/>
  <c r="AO4424" i="3"/>
  <c r="AO4425" i="3"/>
  <c r="AO4426" i="3"/>
  <c r="AO4427" i="3"/>
  <c r="AO4428" i="3"/>
  <c r="AO4429" i="3"/>
  <c r="AO4430" i="3"/>
  <c r="AO4431" i="3"/>
  <c r="AO4432" i="3"/>
  <c r="AO4433" i="3"/>
  <c r="AO4434" i="3"/>
  <c r="AO4435" i="3"/>
  <c r="AO4436" i="3"/>
  <c r="AO4437" i="3"/>
  <c r="AO4438" i="3"/>
  <c r="AO4439" i="3"/>
  <c r="AO4440" i="3"/>
  <c r="AO4441" i="3"/>
  <c r="AO4442" i="3"/>
  <c r="AO4443" i="3"/>
  <c r="AO4444" i="3"/>
  <c r="AO4445" i="3"/>
  <c r="AO4446" i="3"/>
  <c r="AO4447" i="3"/>
  <c r="AO4448" i="3"/>
  <c r="AO4449" i="3"/>
  <c r="AO4450" i="3"/>
  <c r="AO4451" i="3"/>
  <c r="AO4452" i="3"/>
  <c r="AO4453" i="3"/>
  <c r="AO4454" i="3"/>
  <c r="AO4455" i="3"/>
  <c r="AO4456" i="3"/>
  <c r="AO4457" i="3"/>
  <c r="AO4458" i="3"/>
  <c r="AO4459" i="3"/>
  <c r="AO4460" i="3"/>
  <c r="AO4461" i="3"/>
  <c r="AO4462" i="3"/>
  <c r="AO4463" i="3"/>
  <c r="AO4464" i="3"/>
  <c r="AO4465" i="3"/>
  <c r="AO4466" i="3"/>
  <c r="AO4467" i="3"/>
  <c r="AO4468" i="3"/>
  <c r="AO4469" i="3"/>
  <c r="AO4470" i="3"/>
  <c r="AO4471" i="3"/>
  <c r="AO4472" i="3"/>
  <c r="AO4473" i="3"/>
  <c r="AO4474" i="3"/>
  <c r="AO4475" i="3"/>
  <c r="AO4476" i="3"/>
  <c r="AO4477" i="3"/>
  <c r="AO4478" i="3"/>
  <c r="AO4479" i="3"/>
  <c r="AO4480" i="3"/>
  <c r="AO4481" i="3"/>
  <c r="AO4482" i="3"/>
  <c r="AO4483" i="3"/>
  <c r="AO4484" i="3"/>
  <c r="AO4485" i="3"/>
  <c r="AO4486" i="3"/>
  <c r="AO4487" i="3"/>
  <c r="AO4488" i="3"/>
  <c r="AO4489" i="3"/>
  <c r="AO4490" i="3"/>
  <c r="AO4491" i="3"/>
  <c r="AO4492" i="3"/>
  <c r="AO4493" i="3"/>
  <c r="AO4494" i="3"/>
  <c r="AO4495" i="3"/>
  <c r="AO4496" i="3"/>
  <c r="AO4497" i="3"/>
  <c r="AO4498" i="3"/>
  <c r="AO4499" i="3"/>
  <c r="AO4500" i="3"/>
  <c r="AO4501" i="3"/>
  <c r="AO4502" i="3"/>
  <c r="AO4503" i="3"/>
  <c r="AO4504" i="3"/>
  <c r="AO4505" i="3"/>
  <c r="AO4506" i="3"/>
  <c r="AO4507" i="3"/>
  <c r="AO4508" i="3"/>
  <c r="AO4509" i="3"/>
  <c r="AO4510" i="3"/>
  <c r="AO4511" i="3"/>
  <c r="AO4512" i="3"/>
  <c r="AO4513" i="3"/>
  <c r="AO4514" i="3"/>
  <c r="AO4515" i="3"/>
  <c r="AO4516" i="3"/>
  <c r="AO4517" i="3"/>
  <c r="AO4518" i="3"/>
  <c r="AO4519" i="3"/>
  <c r="AO4520" i="3"/>
  <c r="AO4521" i="3"/>
  <c r="AO4522" i="3"/>
  <c r="AO4523" i="3"/>
  <c r="AO4524" i="3"/>
  <c r="AO4525" i="3"/>
  <c r="AO4526" i="3"/>
  <c r="AO4527" i="3"/>
  <c r="AO4528" i="3"/>
  <c r="AO4529" i="3"/>
  <c r="AO4530" i="3"/>
  <c r="AO4531" i="3"/>
  <c r="AO4532" i="3"/>
  <c r="AO4533" i="3"/>
  <c r="AO4534" i="3"/>
  <c r="AO4535" i="3"/>
  <c r="AO4536" i="3"/>
  <c r="AO4537" i="3"/>
  <c r="AO4538" i="3"/>
  <c r="AO4539" i="3"/>
  <c r="AO4540" i="3"/>
  <c r="AO4541" i="3"/>
  <c r="AO4542" i="3"/>
  <c r="AO4543" i="3"/>
  <c r="AO4544" i="3"/>
  <c r="AO4545" i="3"/>
  <c r="AO4546" i="3"/>
  <c r="AO4547" i="3"/>
  <c r="AO4548" i="3"/>
  <c r="AO4549" i="3"/>
  <c r="AO4550" i="3"/>
  <c r="AO4551" i="3"/>
  <c r="AO4552" i="3"/>
  <c r="AO4553" i="3"/>
  <c r="AO4554" i="3"/>
  <c r="AO4555" i="3"/>
  <c r="AO4556" i="3"/>
  <c r="AO4557" i="3"/>
  <c r="AO4558" i="3"/>
  <c r="AO4559" i="3"/>
  <c r="AO4560" i="3"/>
  <c r="AO4561" i="3"/>
  <c r="AO4562" i="3"/>
  <c r="AO4563" i="3"/>
  <c r="AO4564" i="3"/>
  <c r="AO4565" i="3"/>
  <c r="AO4566" i="3"/>
  <c r="AO4567" i="3"/>
  <c r="AO4568" i="3"/>
  <c r="AO4569" i="3"/>
  <c r="AO4570" i="3"/>
  <c r="AO4571" i="3"/>
  <c r="AO4572" i="3"/>
  <c r="AO4573" i="3"/>
  <c r="AO4574" i="3"/>
  <c r="AO4575" i="3"/>
  <c r="AO4576" i="3"/>
  <c r="AO4577" i="3"/>
  <c r="AO4578" i="3"/>
  <c r="AO4579" i="3"/>
  <c r="AO4580" i="3"/>
  <c r="AO4581" i="3"/>
  <c r="AO4582" i="3"/>
  <c r="AO4583" i="3"/>
  <c r="AO4584" i="3"/>
  <c r="AO4585" i="3"/>
  <c r="AO4586" i="3"/>
  <c r="AO4587" i="3"/>
  <c r="AO4588" i="3"/>
  <c r="AO4589" i="3"/>
  <c r="AO4590" i="3"/>
  <c r="AO4591" i="3"/>
  <c r="AO4592" i="3"/>
  <c r="AO4593" i="3"/>
  <c r="AO4594" i="3"/>
  <c r="AO4595" i="3"/>
  <c r="AO4596" i="3"/>
  <c r="AO4597" i="3"/>
  <c r="AO4598" i="3"/>
  <c r="AO4599" i="3"/>
  <c r="AO4600" i="3"/>
  <c r="AO4601" i="3"/>
  <c r="AO4602" i="3"/>
  <c r="AO4603" i="3"/>
  <c r="AO4604" i="3"/>
  <c r="AO4605" i="3"/>
  <c r="AO4606" i="3"/>
  <c r="AO4607" i="3"/>
  <c r="AO4608" i="3"/>
  <c r="AO4609" i="3"/>
  <c r="AO4610" i="3"/>
  <c r="AO4611" i="3"/>
  <c r="AO4612" i="3"/>
  <c r="AO4613" i="3"/>
  <c r="AO4614" i="3"/>
  <c r="AO4615" i="3"/>
  <c r="AO4616" i="3"/>
  <c r="AO4617" i="3"/>
  <c r="AO4618" i="3"/>
  <c r="AO4619" i="3"/>
  <c r="AO4620" i="3"/>
  <c r="AO4621" i="3"/>
  <c r="AO4622" i="3"/>
  <c r="AO4623" i="3"/>
  <c r="AO4624" i="3"/>
  <c r="AO4625" i="3"/>
  <c r="AO4626" i="3"/>
  <c r="AO4627" i="3"/>
  <c r="AO4628" i="3"/>
  <c r="AO4629" i="3"/>
  <c r="AO4630" i="3"/>
  <c r="AO4631" i="3"/>
  <c r="AO4632" i="3"/>
  <c r="AO4633" i="3"/>
  <c r="AO4634" i="3"/>
  <c r="AO4635" i="3"/>
  <c r="AO4636" i="3"/>
  <c r="AO4637" i="3"/>
  <c r="AO4638" i="3"/>
  <c r="AO4639" i="3"/>
  <c r="AO4640" i="3"/>
  <c r="AO4641" i="3"/>
  <c r="AO4642" i="3"/>
  <c r="AO4643" i="3"/>
  <c r="AO4644" i="3"/>
  <c r="AO4645" i="3"/>
  <c r="AO4646" i="3"/>
  <c r="AO4647" i="3"/>
  <c r="AO4648" i="3"/>
  <c r="AO4649" i="3"/>
  <c r="AO4650" i="3"/>
  <c r="AO4651" i="3"/>
  <c r="AO4652" i="3"/>
  <c r="AO4653" i="3"/>
  <c r="AO4654" i="3"/>
  <c r="AO4655" i="3"/>
  <c r="AO4656" i="3"/>
  <c r="AO4657" i="3"/>
  <c r="AO4658" i="3"/>
  <c r="AO4659" i="3"/>
  <c r="AO4660" i="3"/>
  <c r="AO4661" i="3"/>
  <c r="AO4662" i="3"/>
  <c r="AO4663" i="3"/>
  <c r="AO4664" i="3"/>
  <c r="AO4665" i="3"/>
  <c r="AO4666" i="3"/>
  <c r="AO4667" i="3"/>
  <c r="AO4668" i="3"/>
  <c r="AO4669" i="3"/>
  <c r="AO4670" i="3"/>
  <c r="AO4671" i="3"/>
  <c r="AO4672" i="3"/>
  <c r="AO4673" i="3"/>
  <c r="AO4674" i="3"/>
  <c r="AO4675" i="3"/>
  <c r="AO4676" i="3"/>
  <c r="AO4677" i="3"/>
  <c r="AO4678" i="3"/>
  <c r="AO4679" i="3"/>
  <c r="AO4680" i="3"/>
  <c r="AO4681" i="3"/>
  <c r="AO4682" i="3"/>
  <c r="AO4683" i="3"/>
  <c r="AO4684" i="3"/>
  <c r="AO4685" i="3"/>
  <c r="AO4686" i="3"/>
  <c r="AO4687" i="3"/>
  <c r="AO4688" i="3"/>
  <c r="AO4689" i="3"/>
  <c r="AO4690" i="3"/>
  <c r="AO4691" i="3"/>
  <c r="AO4692" i="3"/>
  <c r="AO4693" i="3"/>
  <c r="AO4694" i="3"/>
  <c r="AO4695" i="3"/>
  <c r="AO4696" i="3"/>
  <c r="AO4697" i="3"/>
  <c r="AO4698" i="3"/>
  <c r="AO4699" i="3"/>
  <c r="AO4700" i="3"/>
  <c r="AO4701" i="3"/>
  <c r="AO4702" i="3"/>
  <c r="AO4703" i="3"/>
  <c r="AO4704" i="3"/>
  <c r="AO4705" i="3"/>
  <c r="AO4706" i="3"/>
  <c r="AO4707" i="3"/>
  <c r="AO4708" i="3"/>
  <c r="AO4709" i="3"/>
  <c r="AO4710" i="3"/>
  <c r="AO4711" i="3"/>
  <c r="AO4712" i="3"/>
  <c r="AO4713" i="3"/>
  <c r="AO4714" i="3"/>
  <c r="AO4715" i="3"/>
  <c r="AO4716" i="3"/>
  <c r="AO4717" i="3"/>
  <c r="AO4718" i="3"/>
  <c r="AO4719" i="3"/>
  <c r="AO4720" i="3"/>
  <c r="AO4721" i="3"/>
  <c r="AO4722" i="3"/>
  <c r="AO4723" i="3"/>
  <c r="AO4724" i="3"/>
  <c r="AO4725" i="3"/>
  <c r="AO4726" i="3"/>
  <c r="AO4727" i="3"/>
  <c r="AO4728" i="3"/>
  <c r="AO4729" i="3"/>
  <c r="AO4730" i="3"/>
  <c r="AO4731" i="3"/>
  <c r="AO4732" i="3"/>
  <c r="AO4733" i="3"/>
  <c r="AO4734" i="3"/>
  <c r="AO4735" i="3"/>
  <c r="AO4736" i="3"/>
  <c r="AO4737" i="3"/>
  <c r="AO4738" i="3"/>
  <c r="AO4739" i="3"/>
  <c r="AO4740" i="3"/>
  <c r="AO4741" i="3"/>
  <c r="AO4742" i="3"/>
  <c r="AO4743" i="3"/>
  <c r="AO4744" i="3"/>
  <c r="AO4745" i="3"/>
  <c r="AO4746" i="3"/>
  <c r="AO4747" i="3"/>
  <c r="AO4748" i="3"/>
  <c r="AO4749" i="3"/>
  <c r="AO4750" i="3"/>
  <c r="AO4751" i="3"/>
  <c r="AO4752" i="3"/>
  <c r="AO4753" i="3"/>
  <c r="AO4754" i="3"/>
  <c r="AO4755" i="3"/>
  <c r="AO4756" i="3"/>
  <c r="AO4757" i="3"/>
  <c r="AO4758" i="3"/>
  <c r="AO4759" i="3"/>
  <c r="AO4760" i="3"/>
  <c r="AO4761" i="3"/>
  <c r="AO4762" i="3"/>
  <c r="AO4763" i="3"/>
  <c r="AO4764" i="3"/>
  <c r="AO4765" i="3"/>
  <c r="AO4766" i="3"/>
  <c r="AO4767" i="3"/>
  <c r="AO4768" i="3"/>
  <c r="AO4769" i="3"/>
  <c r="AO4770" i="3"/>
  <c r="AO4771" i="3"/>
  <c r="AO4772" i="3"/>
  <c r="AO4773" i="3"/>
  <c r="AO4774" i="3"/>
  <c r="AO4775" i="3"/>
  <c r="AO4776" i="3"/>
  <c r="AO4777" i="3"/>
  <c r="AO4778" i="3"/>
  <c r="AO4779" i="3"/>
  <c r="AO4780" i="3"/>
  <c r="AO4781" i="3"/>
  <c r="AO4782" i="3"/>
  <c r="AO4783" i="3"/>
  <c r="AO4784" i="3"/>
  <c r="AO4785" i="3"/>
  <c r="AO4786" i="3"/>
  <c r="AO4787" i="3"/>
  <c r="AO4788" i="3"/>
  <c r="AO4789" i="3"/>
  <c r="AO4790" i="3"/>
  <c r="AO4791" i="3"/>
  <c r="AO4792" i="3"/>
  <c r="AO4793" i="3"/>
  <c r="AO4794" i="3"/>
  <c r="AO4795" i="3"/>
  <c r="AO4796" i="3"/>
  <c r="AO4797" i="3"/>
  <c r="AO4798" i="3"/>
  <c r="AO4799" i="3"/>
  <c r="AO4800" i="3"/>
  <c r="AO4801" i="3"/>
  <c r="AO4802" i="3"/>
  <c r="AO4803" i="3"/>
  <c r="AO4804" i="3"/>
  <c r="AO4805" i="3"/>
  <c r="AO4806" i="3"/>
  <c r="AO4807" i="3"/>
  <c r="AO4808" i="3"/>
  <c r="AO4809" i="3"/>
  <c r="AO4810" i="3"/>
  <c r="AO4811" i="3"/>
  <c r="AO4812" i="3"/>
  <c r="AO4813" i="3"/>
  <c r="AO4814" i="3"/>
  <c r="AO4815" i="3"/>
  <c r="AO4816" i="3"/>
  <c r="AO4817" i="3"/>
  <c r="AO4818" i="3"/>
  <c r="AO4819" i="3"/>
  <c r="AO4820" i="3"/>
  <c r="AO4821" i="3"/>
  <c r="AO4822" i="3"/>
  <c r="AO4823" i="3"/>
  <c r="AO4824" i="3"/>
  <c r="AO4825" i="3"/>
  <c r="AO4826" i="3"/>
  <c r="AO4827" i="3"/>
  <c r="AO4828" i="3"/>
  <c r="AO4829" i="3"/>
  <c r="AO4830" i="3"/>
  <c r="AO4831" i="3"/>
  <c r="AO4832" i="3"/>
  <c r="AO4833" i="3"/>
  <c r="AO4834" i="3"/>
  <c r="AO4835" i="3"/>
  <c r="AO4836" i="3"/>
  <c r="AO4837" i="3"/>
  <c r="AO4838" i="3"/>
  <c r="AO4839" i="3"/>
  <c r="AO4840" i="3"/>
  <c r="AO4841" i="3"/>
  <c r="AO4842" i="3"/>
  <c r="AO4843" i="3"/>
  <c r="AO4844" i="3"/>
  <c r="AO4845" i="3"/>
  <c r="AO4846" i="3"/>
  <c r="AO4847" i="3"/>
  <c r="AO4848" i="3"/>
  <c r="AO4849" i="3"/>
  <c r="AO4850" i="3"/>
  <c r="AO4851" i="3"/>
  <c r="AO4852" i="3"/>
  <c r="AO4853" i="3"/>
  <c r="AO4854" i="3"/>
  <c r="AO4855" i="3"/>
  <c r="AO4856" i="3"/>
  <c r="AO4857" i="3"/>
  <c r="AO4858" i="3"/>
  <c r="AO4859" i="3"/>
  <c r="AO4860" i="3"/>
  <c r="AO4861" i="3"/>
  <c r="AO4862" i="3"/>
  <c r="AO4863" i="3"/>
  <c r="AO4864" i="3"/>
  <c r="AO4865" i="3"/>
  <c r="AO4866" i="3"/>
  <c r="AO4867" i="3"/>
  <c r="AO4868" i="3"/>
  <c r="AO4869" i="3"/>
  <c r="AO4870" i="3"/>
  <c r="AO4871" i="3"/>
  <c r="AO4872" i="3"/>
  <c r="AO4873" i="3"/>
  <c r="AO4874" i="3"/>
  <c r="AO4875" i="3"/>
  <c r="AO4876" i="3"/>
  <c r="AO4877" i="3"/>
  <c r="AO4878" i="3"/>
  <c r="AO4879" i="3"/>
  <c r="AO4880" i="3"/>
  <c r="AO4881" i="3"/>
  <c r="AO4882" i="3"/>
  <c r="AO4883" i="3"/>
  <c r="AO4884" i="3"/>
  <c r="AO4885" i="3"/>
  <c r="AO4886" i="3"/>
  <c r="AO4887" i="3"/>
  <c r="AO4888" i="3"/>
  <c r="AO4889" i="3"/>
  <c r="AO4890" i="3"/>
  <c r="AO4891" i="3"/>
  <c r="AO4892" i="3"/>
  <c r="AO4893" i="3"/>
  <c r="AO4894" i="3"/>
  <c r="AO4895" i="3"/>
  <c r="AO4896" i="3"/>
  <c r="AO4897" i="3"/>
  <c r="AO4898" i="3"/>
  <c r="AO4899" i="3"/>
  <c r="AO4900" i="3"/>
  <c r="AO4901" i="3"/>
  <c r="AO4902" i="3"/>
  <c r="AO4903" i="3"/>
  <c r="AO4904" i="3"/>
  <c r="AO4905" i="3"/>
  <c r="AO4906" i="3"/>
  <c r="AO4907" i="3"/>
  <c r="AO4908" i="3"/>
  <c r="AO4909" i="3"/>
  <c r="AO4910" i="3"/>
  <c r="AO4911" i="3"/>
  <c r="AO4912" i="3"/>
  <c r="AO4913" i="3"/>
  <c r="AO4914" i="3"/>
  <c r="AO4915" i="3"/>
  <c r="AO4916" i="3"/>
  <c r="AO4917" i="3"/>
  <c r="AO4918" i="3"/>
  <c r="AO4919" i="3"/>
  <c r="AO4920" i="3"/>
  <c r="AO4921" i="3"/>
  <c r="AO4922" i="3"/>
  <c r="AO4923" i="3"/>
  <c r="AO4924" i="3"/>
  <c r="AO4925" i="3"/>
  <c r="AO4926" i="3"/>
  <c r="AO4927" i="3"/>
  <c r="AO4928" i="3"/>
  <c r="AO4929" i="3"/>
  <c r="AO4930" i="3"/>
  <c r="AO4931" i="3"/>
  <c r="AO4932" i="3"/>
  <c r="AO4933" i="3"/>
  <c r="AO4934" i="3"/>
  <c r="AO4935" i="3"/>
  <c r="AO4936" i="3"/>
  <c r="AO4937" i="3"/>
  <c r="AO4938" i="3"/>
  <c r="AO4939" i="3"/>
  <c r="AO4940" i="3"/>
  <c r="AO4941" i="3"/>
  <c r="AO4942" i="3"/>
  <c r="AO4943" i="3"/>
  <c r="AO4944" i="3"/>
  <c r="AO4945" i="3"/>
  <c r="AO4946" i="3"/>
  <c r="AO4947" i="3"/>
  <c r="AO4948" i="3"/>
  <c r="AO4949" i="3"/>
  <c r="AO4950" i="3"/>
  <c r="AO4951" i="3"/>
  <c r="AO4952" i="3"/>
  <c r="AO4953" i="3"/>
  <c r="AO4954" i="3"/>
  <c r="AO4955" i="3"/>
  <c r="AO4956" i="3"/>
  <c r="AO4957" i="3"/>
  <c r="AO4958" i="3"/>
  <c r="AO4959" i="3"/>
  <c r="AO4960" i="3"/>
  <c r="AO4961" i="3"/>
  <c r="AO4962" i="3"/>
  <c r="AO4963" i="3"/>
  <c r="AO4964" i="3"/>
  <c r="AO4965" i="3"/>
  <c r="AO4966" i="3"/>
  <c r="AO4967" i="3"/>
  <c r="AO4968" i="3"/>
  <c r="AO4969" i="3"/>
  <c r="AO4970" i="3"/>
  <c r="AO4971" i="3"/>
  <c r="AO4972" i="3"/>
  <c r="AO4973" i="3"/>
  <c r="AO4974" i="3"/>
  <c r="AO4975" i="3"/>
  <c r="AO4976" i="3"/>
  <c r="AO4977" i="3"/>
  <c r="AO4978" i="3"/>
  <c r="AO4979" i="3"/>
  <c r="AO4980" i="3"/>
  <c r="AO4981" i="3"/>
  <c r="AO4982" i="3"/>
  <c r="AO4983" i="3"/>
  <c r="AO4984" i="3"/>
  <c r="AO4985" i="3"/>
  <c r="AO4986" i="3"/>
  <c r="AO4987" i="3"/>
  <c r="AO4988" i="3"/>
  <c r="AO4989" i="3"/>
  <c r="AO4990" i="3"/>
  <c r="AO4991" i="3"/>
  <c r="AO4992" i="3"/>
  <c r="AO4993" i="3"/>
  <c r="AO4994" i="3"/>
  <c r="AO4995" i="3"/>
  <c r="AO4996" i="3"/>
  <c r="AO4997" i="3"/>
  <c r="AO4998" i="3"/>
  <c r="AO4999" i="3"/>
  <c r="AO5000" i="3"/>
  <c r="AO5001" i="3"/>
  <c r="AO5002" i="3"/>
  <c r="AO5003" i="3"/>
  <c r="AO5004" i="3"/>
  <c r="AO5005" i="3"/>
  <c r="AO5006" i="3"/>
  <c r="AO5007" i="3"/>
  <c r="AO5008" i="3"/>
  <c r="AO5009" i="3"/>
  <c r="AO5010" i="3"/>
  <c r="AO5011" i="3"/>
  <c r="AO5012" i="3"/>
  <c r="AO5013" i="3"/>
  <c r="AO5014" i="3"/>
  <c r="AO5015" i="3"/>
  <c r="AO5016" i="3"/>
  <c r="AO5017" i="3"/>
  <c r="AO5018" i="3"/>
  <c r="AO5019" i="3"/>
  <c r="AO5020" i="3"/>
  <c r="AO5021" i="3"/>
  <c r="AO5022" i="3"/>
  <c r="AO5023" i="3"/>
  <c r="AO5024" i="3"/>
  <c r="AO5025" i="3"/>
  <c r="AO5026" i="3"/>
  <c r="AO5027" i="3"/>
  <c r="AO5028" i="3"/>
  <c r="AO5029" i="3"/>
  <c r="AO5030" i="3"/>
  <c r="AO5031" i="3"/>
  <c r="AO5032" i="3"/>
  <c r="AO5033" i="3"/>
  <c r="AO5034" i="3"/>
  <c r="AO5035" i="3"/>
  <c r="AO5036" i="3"/>
  <c r="AO5037" i="3"/>
  <c r="AO5038" i="3"/>
  <c r="AO5039" i="3"/>
  <c r="AO5040" i="3"/>
  <c r="AO5041" i="3"/>
  <c r="AO5042" i="3"/>
  <c r="AO5043" i="3"/>
  <c r="AO5044" i="3"/>
  <c r="AO5045" i="3"/>
  <c r="AO5046" i="3"/>
  <c r="AO5047" i="3"/>
  <c r="AO5048" i="3"/>
  <c r="AO5049" i="3"/>
  <c r="AO5050" i="3"/>
  <c r="AO5051" i="3"/>
  <c r="AO5052" i="3"/>
  <c r="AO5053" i="3"/>
  <c r="AO5054" i="3"/>
  <c r="AO5055" i="3"/>
  <c r="AO5056" i="3"/>
  <c r="AO5057" i="3"/>
  <c r="AO5058" i="3"/>
  <c r="AO5059" i="3"/>
  <c r="AO5060" i="3"/>
  <c r="AO5061" i="3"/>
  <c r="AO5062" i="3"/>
  <c r="AO5063" i="3"/>
  <c r="AO5064" i="3"/>
  <c r="AO5065" i="3"/>
  <c r="AO5066" i="3"/>
  <c r="AO5067" i="3"/>
  <c r="AO5068" i="3"/>
  <c r="AO5069" i="3"/>
  <c r="AO5070" i="3"/>
  <c r="AO5071" i="3"/>
  <c r="AO5072" i="3"/>
  <c r="AO5073" i="3"/>
  <c r="AO5074" i="3"/>
  <c r="AO5075" i="3"/>
  <c r="AO5076" i="3"/>
  <c r="AO5077" i="3"/>
  <c r="AO5078" i="3"/>
  <c r="AO5079" i="3"/>
  <c r="AO5080" i="3"/>
  <c r="AO5081" i="3"/>
  <c r="AO5082" i="3"/>
  <c r="AO5083" i="3"/>
  <c r="AO5084" i="3"/>
  <c r="AO5085" i="3"/>
  <c r="AO5086" i="3"/>
  <c r="AO5087" i="3"/>
  <c r="Y2747" i="3"/>
  <c r="Y2748" i="3"/>
  <c r="Y2749" i="3"/>
  <c r="Y2750" i="3"/>
  <c r="Y2751" i="3"/>
  <c r="Y2752" i="3"/>
  <c r="Y2753" i="3"/>
  <c r="Y2754" i="3"/>
  <c r="Y2755" i="3"/>
  <c r="Y2756" i="3"/>
  <c r="Y2757" i="3"/>
  <c r="Y2715" i="3"/>
  <c r="Y2716" i="3"/>
  <c r="Y2717" i="3"/>
  <c r="Y2718" i="3"/>
  <c r="Y2719" i="3"/>
  <c r="Y2720" i="3"/>
  <c r="Y2721" i="3"/>
  <c r="Y2722" i="3"/>
  <c r="Y2723" i="3"/>
  <c r="Y2724" i="3"/>
  <c r="Y2725" i="3"/>
  <c r="Y2726" i="3"/>
  <c r="Y2727" i="3"/>
  <c r="Y2728" i="3"/>
  <c r="Y2729" i="3"/>
  <c r="Y2730" i="3"/>
  <c r="Y2731" i="3"/>
  <c r="Y2732" i="3"/>
  <c r="Y2733" i="3"/>
  <c r="Y2734" i="3"/>
  <c r="Y2735" i="3"/>
  <c r="Y2736" i="3"/>
  <c r="Y2737" i="3"/>
  <c r="Y2738" i="3"/>
  <c r="Y2739" i="3"/>
  <c r="Y2740" i="3"/>
  <c r="Y2741" i="3"/>
  <c r="Y2742" i="3"/>
  <c r="Y2743" i="3"/>
  <c r="Y2744" i="3"/>
  <c r="Y2745" i="3"/>
  <c r="Y2746" i="3"/>
  <c r="Y2690" i="3"/>
  <c r="Y2691" i="3"/>
  <c r="Y2692" i="3"/>
  <c r="Y2693" i="3"/>
  <c r="Y2694" i="3"/>
  <c r="Y2695" i="3"/>
  <c r="Y2696" i="3"/>
  <c r="Y2697" i="3"/>
  <c r="Y2698" i="3"/>
  <c r="Y2699" i="3"/>
  <c r="Y2700" i="3"/>
  <c r="Y2701" i="3"/>
  <c r="Y2702" i="3"/>
  <c r="Y2703" i="3"/>
  <c r="Y2704" i="3"/>
  <c r="Y2705" i="3"/>
  <c r="Y2706" i="3"/>
  <c r="Y2707" i="3"/>
  <c r="Y2708" i="3"/>
  <c r="Y2709" i="3"/>
  <c r="Y2710" i="3"/>
  <c r="Y2711" i="3"/>
  <c r="Y2712" i="3"/>
  <c r="Y2713" i="3"/>
  <c r="Y2714" i="3"/>
  <c r="Y2665" i="3"/>
  <c r="Y2666" i="3"/>
  <c r="Y2667" i="3"/>
  <c r="Y2668" i="3"/>
  <c r="Y2669" i="3"/>
  <c r="Y2670" i="3"/>
  <c r="Y2671" i="3"/>
  <c r="Y2672" i="3"/>
  <c r="Y2673" i="3"/>
  <c r="Y2674" i="3"/>
  <c r="Y2675" i="3"/>
  <c r="Y2676" i="3"/>
  <c r="Y2677" i="3"/>
  <c r="Y2678" i="3"/>
  <c r="Y2679" i="3"/>
  <c r="Y2680" i="3"/>
  <c r="Y2681" i="3"/>
  <c r="Y2682" i="3"/>
  <c r="Y2683" i="3"/>
  <c r="Y2684" i="3"/>
  <c r="Y2685" i="3"/>
  <c r="Y2686" i="3"/>
  <c r="Y2687" i="3"/>
  <c r="Y2688" i="3"/>
  <c r="Y2689" i="3"/>
  <c r="Y2989" i="3"/>
  <c r="Y2990" i="3"/>
  <c r="Y2991" i="3"/>
  <c r="Y2992" i="3"/>
  <c r="Y2993" i="3"/>
  <c r="Y2994" i="3"/>
  <c r="Y2995" i="3"/>
  <c r="Y2996" i="3"/>
  <c r="Y2997" i="3"/>
  <c r="Y2998" i="3"/>
  <c r="Y2999" i="3"/>
  <c r="Y3000" i="3"/>
  <c r="Y3001" i="3"/>
  <c r="Y3002" i="3"/>
  <c r="Y3003" i="3"/>
  <c r="Y3004" i="3"/>
  <c r="Y3005" i="3"/>
  <c r="Y3006" i="3"/>
  <c r="Y3007" i="3"/>
  <c r="Y3008" i="3"/>
  <c r="Y3009" i="3"/>
  <c r="Y3010" i="3"/>
  <c r="Y3011" i="3"/>
  <c r="Y3012" i="3"/>
  <c r="Y3013" i="3"/>
  <c r="Y3014" i="3"/>
  <c r="Y3015" i="3"/>
  <c r="Y3016" i="3"/>
  <c r="Y3017" i="3"/>
  <c r="Y3018" i="3"/>
  <c r="Y3019" i="3"/>
  <c r="Y3020" i="3"/>
  <c r="Y3021" i="3"/>
  <c r="Y3022" i="3"/>
  <c r="Y3023" i="3"/>
  <c r="Y3024" i="3"/>
  <c r="Y2961" i="3"/>
  <c r="Y2962" i="3"/>
  <c r="Y2963" i="3"/>
  <c r="Y2964" i="3"/>
  <c r="Y2965" i="3"/>
  <c r="Y2966" i="3"/>
  <c r="Y2967" i="3"/>
  <c r="Y2968" i="3"/>
  <c r="Y2969" i="3"/>
  <c r="Y2970" i="3"/>
  <c r="Y2971" i="3"/>
  <c r="Y2972" i="3"/>
  <c r="Y2973" i="3"/>
  <c r="Y2974" i="3"/>
  <c r="Y2975" i="3"/>
  <c r="Y2976" i="3"/>
  <c r="Y2977" i="3"/>
  <c r="Y2978" i="3"/>
  <c r="Y2979" i="3"/>
  <c r="Y2980" i="3"/>
  <c r="Y2981" i="3"/>
  <c r="Y2982" i="3"/>
  <c r="Y2983" i="3"/>
  <c r="Y2984" i="3"/>
  <c r="Y2985" i="3"/>
  <c r="Y2986" i="3"/>
  <c r="Y2987" i="3"/>
  <c r="Y2988" i="3"/>
  <c r="Y2936" i="3"/>
  <c r="Y2937" i="3"/>
  <c r="Y2938" i="3"/>
  <c r="Y2939" i="3"/>
  <c r="Y2940" i="3"/>
  <c r="Y2941" i="3"/>
  <c r="Y2942" i="3"/>
  <c r="Y2943" i="3"/>
  <c r="Y2944" i="3"/>
  <c r="Y2945" i="3"/>
  <c r="Y2946" i="3"/>
  <c r="Y2947" i="3"/>
  <c r="Y2948" i="3"/>
  <c r="Y2949" i="3"/>
  <c r="Y2950" i="3"/>
  <c r="Y2951" i="3"/>
  <c r="Y2952" i="3"/>
  <c r="Y2953" i="3"/>
  <c r="Y2954" i="3"/>
  <c r="Y2955" i="3"/>
  <c r="Y2956" i="3"/>
  <c r="Y2957" i="3"/>
  <c r="Y2958" i="3"/>
  <c r="Y2959" i="3"/>
  <c r="Y2960" i="3"/>
  <c r="Y2910" i="3"/>
  <c r="Y2911" i="3"/>
  <c r="Y2912" i="3"/>
  <c r="Y2913" i="3"/>
  <c r="Y2914" i="3"/>
  <c r="Y2915" i="3"/>
  <c r="Y2916" i="3"/>
  <c r="Y2917" i="3"/>
  <c r="Y2918" i="3"/>
  <c r="Y2919" i="3"/>
  <c r="Y2920" i="3"/>
  <c r="Y2921" i="3"/>
  <c r="Y2922" i="3"/>
  <c r="Y2923" i="3"/>
  <c r="Y2924" i="3"/>
  <c r="Y2925" i="3"/>
  <c r="Y2926" i="3"/>
  <c r="Y2927" i="3"/>
  <c r="Y2928" i="3"/>
  <c r="Y2929" i="3"/>
  <c r="Y2930" i="3"/>
  <c r="Y2931" i="3"/>
  <c r="Y2932" i="3"/>
  <c r="Y2933" i="3"/>
  <c r="Y2934" i="3"/>
  <c r="Y2935" i="3"/>
  <c r="Y2894" i="3"/>
  <c r="Y2895" i="3"/>
  <c r="Y2896" i="3"/>
  <c r="Y2897" i="3"/>
  <c r="Y2898" i="3"/>
  <c r="Y2899" i="3"/>
  <c r="Y2900" i="3"/>
  <c r="Y2901" i="3"/>
  <c r="Y2902" i="3"/>
  <c r="Y2903" i="3"/>
  <c r="Y2904" i="3"/>
  <c r="Y2905" i="3"/>
  <c r="Y2906" i="3"/>
  <c r="Y2907" i="3"/>
  <c r="Y2908" i="3"/>
  <c r="Y2909" i="3"/>
  <c r="Y2881" i="3"/>
  <c r="Y2882" i="3"/>
  <c r="Y2883" i="3"/>
  <c r="Y2884" i="3"/>
  <c r="Y2885" i="3"/>
  <c r="Y2886" i="3"/>
  <c r="Y2887" i="3"/>
  <c r="Y2888" i="3"/>
  <c r="Y2889" i="3"/>
  <c r="Y2890" i="3"/>
  <c r="Y2891" i="3"/>
  <c r="Y2892" i="3"/>
  <c r="Y2893" i="3"/>
  <c r="Y2845" i="3"/>
  <c r="Y2846" i="3"/>
  <c r="Y2847" i="3"/>
  <c r="Y2848" i="3"/>
  <c r="Y2849" i="3"/>
  <c r="Y2850" i="3"/>
  <c r="Y2851" i="3"/>
  <c r="Y2852" i="3"/>
  <c r="Y2853" i="3"/>
  <c r="Y2854" i="3"/>
  <c r="Y2855" i="3"/>
  <c r="Y2856" i="3"/>
  <c r="Y2857" i="3"/>
  <c r="Y2858" i="3"/>
  <c r="Y2859" i="3"/>
  <c r="Y2860" i="3"/>
  <c r="Y2861" i="3"/>
  <c r="Y2862" i="3"/>
  <c r="Y2863" i="3"/>
  <c r="Y2864" i="3"/>
  <c r="Y2865" i="3"/>
  <c r="Y2866" i="3"/>
  <c r="Y2867" i="3"/>
  <c r="Y2868" i="3"/>
  <c r="Y2869" i="3"/>
  <c r="Y2870" i="3"/>
  <c r="Y2871" i="3"/>
  <c r="Y2872" i="3"/>
  <c r="Y2873" i="3"/>
  <c r="Y2874" i="3"/>
  <c r="Y2875" i="3"/>
  <c r="Y2876" i="3"/>
  <c r="Y2877" i="3"/>
  <c r="Y2878" i="3"/>
  <c r="Y2879" i="3"/>
  <c r="Y2880" i="3"/>
  <c r="Y2838" i="3"/>
  <c r="Y2839" i="3"/>
  <c r="Y2840" i="3"/>
  <c r="Y2841" i="3"/>
  <c r="Y2842" i="3"/>
  <c r="Y2843" i="3"/>
  <c r="Y2844" i="3"/>
  <c r="Y2817" i="3"/>
  <c r="Y2818" i="3"/>
  <c r="Y2819" i="3"/>
  <c r="Y2820" i="3"/>
  <c r="Y2821" i="3"/>
  <c r="Y2822" i="3"/>
  <c r="Y2823" i="3"/>
  <c r="Y2824" i="3"/>
  <c r="Y2825" i="3"/>
  <c r="Y2826" i="3"/>
  <c r="Y2827" i="3"/>
  <c r="Y2828" i="3"/>
  <c r="Y2829" i="3"/>
  <c r="Y2830" i="3"/>
  <c r="Y2831" i="3"/>
  <c r="Y2832" i="3"/>
  <c r="Y2833" i="3"/>
  <c r="Y2834" i="3"/>
  <c r="Y2835" i="3"/>
  <c r="Y2836" i="3"/>
  <c r="Y2837" i="3"/>
  <c r="Y2801" i="3"/>
  <c r="Y2802" i="3"/>
  <c r="Y2803" i="3"/>
  <c r="Y2804" i="3"/>
  <c r="Y2805" i="3"/>
  <c r="Y2806" i="3"/>
  <c r="Y2807" i="3"/>
  <c r="Y2808" i="3"/>
  <c r="Y2809" i="3"/>
  <c r="Y2810" i="3"/>
  <c r="Y2811" i="3"/>
  <c r="Y2812" i="3"/>
  <c r="Y2813" i="3"/>
  <c r="Y2814" i="3"/>
  <c r="Y2815" i="3"/>
  <c r="Y2816" i="3"/>
  <c r="Y2768" i="3"/>
  <c r="Y2769" i="3"/>
  <c r="Y2770" i="3"/>
  <c r="Y2771" i="3"/>
  <c r="Y2772" i="3"/>
  <c r="Y2773" i="3"/>
  <c r="Y2774" i="3"/>
  <c r="Y2775" i="3"/>
  <c r="Y2776" i="3"/>
  <c r="Y2777" i="3"/>
  <c r="Y2778" i="3"/>
  <c r="Y2779" i="3"/>
  <c r="Y2780" i="3"/>
  <c r="Y2781" i="3"/>
  <c r="Y2782" i="3"/>
  <c r="Y2783" i="3"/>
  <c r="Y2784" i="3"/>
  <c r="Y2785" i="3"/>
  <c r="Y2786" i="3"/>
  <c r="Y2787" i="3"/>
  <c r="Y2788" i="3"/>
  <c r="Y2789" i="3"/>
  <c r="Y2790" i="3"/>
  <c r="Y2791" i="3"/>
  <c r="Y2792" i="3"/>
  <c r="Y2793" i="3"/>
  <c r="Y2794" i="3"/>
  <c r="Y2795" i="3"/>
  <c r="Y2796" i="3"/>
  <c r="Y2797" i="3"/>
  <c r="Y2798" i="3"/>
  <c r="Y2799" i="3"/>
  <c r="Y2800" i="3"/>
  <c r="Y2758" i="3"/>
  <c r="Y2759" i="3"/>
  <c r="Y2760" i="3"/>
  <c r="Y2761" i="3"/>
  <c r="Y2762" i="3"/>
  <c r="Y2763" i="3"/>
  <c r="Y2764" i="3"/>
  <c r="Y2765" i="3"/>
  <c r="Y2766" i="3"/>
  <c r="Y2767" i="3"/>
  <c r="AA2747" i="3"/>
  <c r="AA2748" i="3"/>
  <c r="AA2749" i="3"/>
  <c r="AA2750" i="3"/>
  <c r="AA2751" i="3"/>
  <c r="AA2752" i="3"/>
  <c r="AA2753" i="3"/>
  <c r="AA2754" i="3"/>
  <c r="AA2755" i="3"/>
  <c r="AA2756" i="3"/>
  <c r="AA2757" i="3"/>
  <c r="AA2715" i="3"/>
  <c r="AA2716" i="3"/>
  <c r="AA2717" i="3"/>
  <c r="AA2718" i="3"/>
  <c r="AA2719" i="3"/>
  <c r="AA2720" i="3"/>
  <c r="AA2721" i="3"/>
  <c r="AA2722" i="3"/>
  <c r="AA2723" i="3"/>
  <c r="AA2724" i="3"/>
  <c r="AA2725" i="3"/>
  <c r="AA2726" i="3"/>
  <c r="AA2727" i="3"/>
  <c r="AA2728" i="3"/>
  <c r="AA2729" i="3"/>
  <c r="AA2730" i="3"/>
  <c r="AA2731" i="3"/>
  <c r="AA2732" i="3"/>
  <c r="AA2733" i="3"/>
  <c r="AA2734" i="3"/>
  <c r="AA2735" i="3"/>
  <c r="AA2736" i="3"/>
  <c r="AA2737" i="3"/>
  <c r="AA2738" i="3"/>
  <c r="AA2739" i="3"/>
  <c r="AA2740" i="3"/>
  <c r="AA2741" i="3"/>
  <c r="AA2742" i="3"/>
  <c r="AA2743" i="3"/>
  <c r="AA2744" i="3"/>
  <c r="AA2745" i="3"/>
  <c r="AA2746" i="3"/>
  <c r="AA2690" i="3"/>
  <c r="AA2691" i="3"/>
  <c r="AA2692" i="3"/>
  <c r="AA2693" i="3"/>
  <c r="AA2694" i="3"/>
  <c r="AA2695" i="3"/>
  <c r="AA2696" i="3"/>
  <c r="AA2697" i="3"/>
  <c r="AA2698" i="3"/>
  <c r="AA2699" i="3"/>
  <c r="AA2700" i="3"/>
  <c r="AA2701" i="3"/>
  <c r="AA2702" i="3"/>
  <c r="AA2703" i="3"/>
  <c r="AA2704" i="3"/>
  <c r="AA2705" i="3"/>
  <c r="AA2706" i="3"/>
  <c r="AA2707" i="3"/>
  <c r="AA2708" i="3"/>
  <c r="AA2709" i="3"/>
  <c r="AA2710" i="3"/>
  <c r="AA2711" i="3"/>
  <c r="AA2712" i="3"/>
  <c r="AA2713" i="3"/>
  <c r="AA2714" i="3"/>
  <c r="AA2665" i="3"/>
  <c r="AA2666" i="3"/>
  <c r="AA2667" i="3"/>
  <c r="AA2668" i="3"/>
  <c r="AA2669" i="3"/>
  <c r="AA2670" i="3"/>
  <c r="AA2671" i="3"/>
  <c r="AA2672" i="3"/>
  <c r="AA2673" i="3"/>
  <c r="AA2674" i="3"/>
  <c r="AA2675" i="3"/>
  <c r="AA2676" i="3"/>
  <c r="AA2677" i="3"/>
  <c r="AA2678" i="3"/>
  <c r="AA2679" i="3"/>
  <c r="AA2680" i="3"/>
  <c r="AA2681" i="3"/>
  <c r="AA2682" i="3"/>
  <c r="AA2683" i="3"/>
  <c r="AA2684" i="3"/>
  <c r="AA2685" i="3"/>
  <c r="AA2686" i="3"/>
  <c r="AA2687" i="3"/>
  <c r="AA2688" i="3"/>
  <c r="AA2689" i="3"/>
  <c r="AA2989" i="3"/>
  <c r="AA2990" i="3"/>
  <c r="AA2991" i="3"/>
  <c r="AA2992" i="3"/>
  <c r="AA2993" i="3"/>
  <c r="AA2994" i="3"/>
  <c r="AA2995" i="3"/>
  <c r="AA2996" i="3"/>
  <c r="AA2997" i="3"/>
  <c r="AA2998" i="3"/>
  <c r="AA2999" i="3"/>
  <c r="AA3000" i="3"/>
  <c r="AA3001" i="3"/>
  <c r="AA3002" i="3"/>
  <c r="AA3003" i="3"/>
  <c r="AA3004" i="3"/>
  <c r="AA3005" i="3"/>
  <c r="AA3006" i="3"/>
  <c r="AA3007" i="3"/>
  <c r="AA3008" i="3"/>
  <c r="AA3009" i="3"/>
  <c r="AA3010" i="3"/>
  <c r="AA3011" i="3"/>
  <c r="AA3012" i="3"/>
  <c r="AA3013" i="3"/>
  <c r="AA3014" i="3"/>
  <c r="AA3015" i="3"/>
  <c r="AA3016" i="3"/>
  <c r="AA3017" i="3"/>
  <c r="AA3018" i="3"/>
  <c r="AA3019" i="3"/>
  <c r="AA3020" i="3"/>
  <c r="AA3021" i="3"/>
  <c r="AA3022" i="3"/>
  <c r="AA3023" i="3"/>
  <c r="AA3024" i="3"/>
  <c r="AA2961" i="3"/>
  <c r="AA2962" i="3"/>
  <c r="AA2963" i="3"/>
  <c r="AA2964" i="3"/>
  <c r="AA2965" i="3"/>
  <c r="AA2966" i="3"/>
  <c r="AA2967" i="3"/>
  <c r="AA2968" i="3"/>
  <c r="AA2969" i="3"/>
  <c r="AA2970" i="3"/>
  <c r="AA2971" i="3"/>
  <c r="AA2972" i="3"/>
  <c r="AA2973" i="3"/>
  <c r="AA2974" i="3"/>
  <c r="AA2975" i="3"/>
  <c r="AA2976" i="3"/>
  <c r="AA2977" i="3"/>
  <c r="AA2978" i="3"/>
  <c r="AA2979" i="3"/>
  <c r="AA2980" i="3"/>
  <c r="AA2981" i="3"/>
  <c r="AA2982" i="3"/>
  <c r="AA2983" i="3"/>
  <c r="AA2984" i="3"/>
  <c r="AA2985" i="3"/>
  <c r="AA2986" i="3"/>
  <c r="AA2987" i="3"/>
  <c r="AA2988" i="3"/>
  <c r="AA2936" i="3"/>
  <c r="AA2937" i="3"/>
  <c r="AA2938" i="3"/>
  <c r="AA2939" i="3"/>
  <c r="AA2940" i="3"/>
  <c r="AA2941" i="3"/>
  <c r="AA2942" i="3"/>
  <c r="AA2943" i="3"/>
  <c r="AA2944" i="3"/>
  <c r="AA2945" i="3"/>
  <c r="AA2946" i="3"/>
  <c r="AA2947" i="3"/>
  <c r="AA2948" i="3"/>
  <c r="AA2949" i="3"/>
  <c r="AA2950" i="3"/>
  <c r="AA2951" i="3"/>
  <c r="AA2952" i="3"/>
  <c r="AA2953" i="3"/>
  <c r="AA2954" i="3"/>
  <c r="AA2955" i="3"/>
  <c r="AA2956" i="3"/>
  <c r="AA2957" i="3"/>
  <c r="AA2958" i="3"/>
  <c r="AA2959" i="3"/>
  <c r="AA2960" i="3"/>
  <c r="AA2910" i="3"/>
  <c r="AA2911" i="3"/>
  <c r="AA2912" i="3"/>
  <c r="AA2913" i="3"/>
  <c r="AA2914" i="3"/>
  <c r="AA2915" i="3"/>
  <c r="AA2916" i="3"/>
  <c r="AA2917" i="3"/>
  <c r="AA2918" i="3"/>
  <c r="AA2919" i="3"/>
  <c r="AA2920" i="3"/>
  <c r="AA2921" i="3"/>
  <c r="AA2922" i="3"/>
  <c r="AA2923" i="3"/>
  <c r="AA2924" i="3"/>
  <c r="AA2925" i="3"/>
  <c r="AA2926" i="3"/>
  <c r="AA2927" i="3"/>
  <c r="AA2928" i="3"/>
  <c r="AA2929" i="3"/>
  <c r="AA2930" i="3"/>
  <c r="AA2931" i="3"/>
  <c r="AA2932" i="3"/>
  <c r="AA2933" i="3"/>
  <c r="AA2934" i="3"/>
  <c r="AA2935" i="3"/>
  <c r="AA2894" i="3"/>
  <c r="AA2895" i="3"/>
  <c r="AA2896" i="3"/>
  <c r="AA2897" i="3"/>
  <c r="AA2898" i="3"/>
  <c r="AA2899" i="3"/>
  <c r="AA2900" i="3"/>
  <c r="AA2901" i="3"/>
  <c r="AA2902" i="3"/>
  <c r="AA2903" i="3"/>
  <c r="AA2904" i="3"/>
  <c r="AA2905" i="3"/>
  <c r="AA2906" i="3"/>
  <c r="AA2907" i="3"/>
  <c r="AA2908" i="3"/>
  <c r="AA2909" i="3"/>
  <c r="AA2881" i="3"/>
  <c r="AA2882" i="3"/>
  <c r="AA2883" i="3"/>
  <c r="AA2884" i="3"/>
  <c r="AA2885" i="3"/>
  <c r="AA2886" i="3"/>
  <c r="AA2887" i="3"/>
  <c r="AA2888" i="3"/>
  <c r="AA2889" i="3"/>
  <c r="AA2890" i="3"/>
  <c r="AA2891" i="3"/>
  <c r="AA2892" i="3"/>
  <c r="AA2893" i="3"/>
  <c r="AA2845" i="3"/>
  <c r="AA2846" i="3"/>
  <c r="AA2847" i="3"/>
  <c r="AA2848" i="3"/>
  <c r="AA2849" i="3"/>
  <c r="AA2850" i="3"/>
  <c r="AA2851" i="3"/>
  <c r="AA2852" i="3"/>
  <c r="AA2853" i="3"/>
  <c r="AA2854" i="3"/>
  <c r="AA2855" i="3"/>
  <c r="AA2856" i="3"/>
  <c r="AA2857" i="3"/>
  <c r="AA2858" i="3"/>
  <c r="AA2859" i="3"/>
  <c r="AA2860" i="3"/>
  <c r="AA2861" i="3"/>
  <c r="AA2862" i="3"/>
  <c r="AA2863" i="3"/>
  <c r="AA2864" i="3"/>
  <c r="AA2865" i="3"/>
  <c r="AA2866" i="3"/>
  <c r="AA2867" i="3"/>
  <c r="AA2868" i="3"/>
  <c r="AA2869" i="3"/>
  <c r="AA2870" i="3"/>
  <c r="AA2871" i="3"/>
  <c r="AA2872" i="3"/>
  <c r="AA2873" i="3"/>
  <c r="AA2874" i="3"/>
  <c r="AA2875" i="3"/>
  <c r="AA2876" i="3"/>
  <c r="AA2877" i="3"/>
  <c r="AA2878" i="3"/>
  <c r="AA2879" i="3"/>
  <c r="AA2880" i="3"/>
  <c r="AA2838" i="3"/>
  <c r="AA2839" i="3"/>
  <c r="AA2840" i="3"/>
  <c r="AA2841" i="3"/>
  <c r="AA2842" i="3"/>
  <c r="AA2843" i="3"/>
  <c r="AA2844" i="3"/>
  <c r="AA2817" i="3"/>
  <c r="AA2818" i="3"/>
  <c r="AA2819" i="3"/>
  <c r="AA2820" i="3"/>
  <c r="AA2821" i="3"/>
  <c r="AA2822" i="3"/>
  <c r="AA2823" i="3"/>
  <c r="AA2824" i="3"/>
  <c r="AA2825" i="3"/>
  <c r="AA2826" i="3"/>
  <c r="AA2827" i="3"/>
  <c r="AA2828" i="3"/>
  <c r="AA2829" i="3"/>
  <c r="AA2830" i="3"/>
  <c r="AA2831" i="3"/>
  <c r="AA2832" i="3"/>
  <c r="AA2833" i="3"/>
  <c r="AA2834" i="3"/>
  <c r="AA2835" i="3"/>
  <c r="AA2836" i="3"/>
  <c r="AA2837" i="3"/>
  <c r="AA2801" i="3"/>
  <c r="AA2802" i="3"/>
  <c r="AA2803" i="3"/>
  <c r="AA2804" i="3"/>
  <c r="AA2805" i="3"/>
  <c r="AA2806" i="3"/>
  <c r="AA2807" i="3"/>
  <c r="AA2808" i="3"/>
  <c r="AA2809" i="3"/>
  <c r="AA2810" i="3"/>
  <c r="AA2811" i="3"/>
  <c r="AA2812" i="3"/>
  <c r="AA2813" i="3"/>
  <c r="AA2814" i="3"/>
  <c r="AA2815" i="3"/>
  <c r="AA2816" i="3"/>
  <c r="AA2768" i="3"/>
  <c r="AA2769" i="3"/>
  <c r="AA2770" i="3"/>
  <c r="AA2771" i="3"/>
  <c r="AA2772" i="3"/>
  <c r="AA2773" i="3"/>
  <c r="AA2774" i="3"/>
  <c r="AA2775" i="3"/>
  <c r="AA2776" i="3"/>
  <c r="AA2777" i="3"/>
  <c r="AA2778" i="3"/>
  <c r="AA2779" i="3"/>
  <c r="AA2780" i="3"/>
  <c r="AA2781" i="3"/>
  <c r="AA2782" i="3"/>
  <c r="AA2783" i="3"/>
  <c r="AA2784" i="3"/>
  <c r="AA2785" i="3"/>
  <c r="AA2786" i="3"/>
  <c r="AA2787" i="3"/>
  <c r="AA2788" i="3"/>
  <c r="AA2789" i="3"/>
  <c r="AA2790" i="3"/>
  <c r="AA2791" i="3"/>
  <c r="AA2792" i="3"/>
  <c r="AA2793" i="3"/>
  <c r="AA2794" i="3"/>
  <c r="AA2795" i="3"/>
  <c r="AA2796" i="3"/>
  <c r="AA2797" i="3"/>
  <c r="AA2798" i="3"/>
  <c r="AA2799" i="3"/>
  <c r="AA2800" i="3"/>
  <c r="AA2758" i="3"/>
  <c r="AA2759" i="3"/>
  <c r="AA2760" i="3"/>
  <c r="AA2761" i="3"/>
  <c r="AA2762" i="3"/>
  <c r="AA2763" i="3"/>
  <c r="AA2764" i="3"/>
  <c r="AA2765" i="3"/>
  <c r="AA2766" i="3"/>
  <c r="AA2767" i="3"/>
  <c r="AC2747" i="3"/>
  <c r="AC2748" i="3"/>
  <c r="AC2749" i="3"/>
  <c r="AC2750" i="3"/>
  <c r="AC2751" i="3"/>
  <c r="AC2752" i="3"/>
  <c r="AC2753" i="3"/>
  <c r="AC2754" i="3"/>
  <c r="AC2755" i="3"/>
  <c r="AC2756" i="3"/>
  <c r="AC2757"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894" i="3"/>
  <c r="AC2895" i="3"/>
  <c r="AC2896" i="3"/>
  <c r="AC2897" i="3"/>
  <c r="AC2898" i="3"/>
  <c r="AC2899" i="3"/>
  <c r="AC2900" i="3"/>
  <c r="AC2901" i="3"/>
  <c r="AC2902" i="3"/>
  <c r="AC2903" i="3"/>
  <c r="AC2904" i="3"/>
  <c r="AC2905" i="3"/>
  <c r="AC2906" i="3"/>
  <c r="AC2907" i="3"/>
  <c r="AC2908" i="3"/>
  <c r="AC2909" i="3"/>
  <c r="AC2881" i="3"/>
  <c r="AC2882" i="3"/>
  <c r="AC2883" i="3"/>
  <c r="AC2884" i="3"/>
  <c r="AC2885" i="3"/>
  <c r="AC2886" i="3"/>
  <c r="AC2887" i="3"/>
  <c r="AC2888" i="3"/>
  <c r="AC2889" i="3"/>
  <c r="AC2890" i="3"/>
  <c r="AC2891" i="3"/>
  <c r="AC2892" i="3"/>
  <c r="AC2893"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38" i="3"/>
  <c r="AC2839" i="3"/>
  <c r="AC2840" i="3"/>
  <c r="AC2841" i="3"/>
  <c r="AC2842" i="3"/>
  <c r="AC2843" i="3"/>
  <c r="AC2844"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01" i="3"/>
  <c r="AC2802" i="3"/>
  <c r="AC2803" i="3"/>
  <c r="AC2804" i="3"/>
  <c r="AC2805" i="3"/>
  <c r="AC2806" i="3"/>
  <c r="AC2807" i="3"/>
  <c r="AC2808" i="3"/>
  <c r="AC2809" i="3"/>
  <c r="AC2810" i="3"/>
  <c r="AC2811" i="3"/>
  <c r="AC2812" i="3"/>
  <c r="AC2813" i="3"/>
  <c r="AC2814" i="3"/>
  <c r="AC2815" i="3"/>
  <c r="AC2816"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758" i="3"/>
  <c r="AC2759" i="3"/>
  <c r="AC2760" i="3"/>
  <c r="AC2761" i="3"/>
  <c r="AC2762" i="3"/>
  <c r="AC2763" i="3"/>
  <c r="AC2764" i="3"/>
  <c r="AC2765" i="3"/>
  <c r="AC2766" i="3"/>
  <c r="AC2767" i="3"/>
  <c r="AD2747" i="3"/>
  <c r="AD2748" i="3"/>
  <c r="AD2749" i="3"/>
  <c r="AD2750" i="3"/>
  <c r="AD2751" i="3"/>
  <c r="AD2752" i="3"/>
  <c r="AD2753" i="3"/>
  <c r="AD2754" i="3"/>
  <c r="AD2755" i="3"/>
  <c r="AD2756" i="3"/>
  <c r="AD2757"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894" i="3"/>
  <c r="AD2895" i="3"/>
  <c r="AD2896" i="3"/>
  <c r="AD2897" i="3"/>
  <c r="AD2898" i="3"/>
  <c r="AD2899" i="3"/>
  <c r="AD2900" i="3"/>
  <c r="AD2901" i="3"/>
  <c r="AD2902" i="3"/>
  <c r="AD2903" i="3"/>
  <c r="AD2904" i="3"/>
  <c r="AD2905" i="3"/>
  <c r="AD2906" i="3"/>
  <c r="AD2907" i="3"/>
  <c r="AD2908" i="3"/>
  <c r="AD2909" i="3"/>
  <c r="AD2881" i="3"/>
  <c r="AD2882" i="3"/>
  <c r="AD2883" i="3"/>
  <c r="AD2884" i="3"/>
  <c r="AD2885" i="3"/>
  <c r="AD2886" i="3"/>
  <c r="AD2887" i="3"/>
  <c r="AD2888" i="3"/>
  <c r="AD2889" i="3"/>
  <c r="AD2890" i="3"/>
  <c r="AD2891" i="3"/>
  <c r="AD2892" i="3"/>
  <c r="AD2893"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38" i="3"/>
  <c r="AD2839" i="3"/>
  <c r="AD2840" i="3"/>
  <c r="AD2841" i="3"/>
  <c r="AD2842" i="3"/>
  <c r="AD2843" i="3"/>
  <c r="AD2844"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01" i="3"/>
  <c r="AD2802" i="3"/>
  <c r="AD2803" i="3"/>
  <c r="AD2804" i="3"/>
  <c r="AD2805" i="3"/>
  <c r="AD2806" i="3"/>
  <c r="AD2807" i="3"/>
  <c r="AD2808" i="3"/>
  <c r="AD2809" i="3"/>
  <c r="AD2810" i="3"/>
  <c r="AD2811" i="3"/>
  <c r="AD2812" i="3"/>
  <c r="AD2813" i="3"/>
  <c r="AD2814" i="3"/>
  <c r="AD2815" i="3"/>
  <c r="AD2816"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758" i="3"/>
  <c r="AD2759" i="3"/>
  <c r="AD2760" i="3"/>
  <c r="AD2761" i="3"/>
  <c r="AD2762" i="3"/>
  <c r="AD2763" i="3"/>
  <c r="AD2764" i="3"/>
  <c r="AD2765" i="3"/>
  <c r="AD2766" i="3"/>
  <c r="AD2767" i="3"/>
  <c r="AE2747" i="3"/>
  <c r="AE2748" i="3"/>
  <c r="AE2749" i="3"/>
  <c r="AE2750" i="3"/>
  <c r="AE2751" i="3"/>
  <c r="AE2752" i="3"/>
  <c r="AE2753" i="3"/>
  <c r="AE2754" i="3"/>
  <c r="AE2755" i="3"/>
  <c r="AE2756" i="3"/>
  <c r="AE2757" i="3"/>
  <c r="AE2715" i="3"/>
  <c r="AE2716" i="3"/>
  <c r="AE2717" i="3"/>
  <c r="AE2718" i="3"/>
  <c r="AE2719" i="3"/>
  <c r="AE2720" i="3"/>
  <c r="AE2721" i="3"/>
  <c r="AE2722" i="3"/>
  <c r="AE2723" i="3"/>
  <c r="AE2724" i="3"/>
  <c r="AE2725" i="3"/>
  <c r="AE2726" i="3"/>
  <c r="AE2727" i="3"/>
  <c r="AE2728" i="3"/>
  <c r="AE2729" i="3"/>
  <c r="AE2730" i="3"/>
  <c r="AE2731" i="3"/>
  <c r="AE2732" i="3"/>
  <c r="AE2733" i="3"/>
  <c r="AE2734" i="3"/>
  <c r="AE2735" i="3"/>
  <c r="AE2736" i="3"/>
  <c r="AE2737" i="3"/>
  <c r="AE2738" i="3"/>
  <c r="AE2739" i="3"/>
  <c r="AE2740" i="3"/>
  <c r="AE2741" i="3"/>
  <c r="AE2742" i="3"/>
  <c r="AE2743" i="3"/>
  <c r="AE2744" i="3"/>
  <c r="AE2745" i="3"/>
  <c r="AE2746" i="3"/>
  <c r="AE2690" i="3"/>
  <c r="AE2691" i="3"/>
  <c r="AE2692" i="3"/>
  <c r="AE2693" i="3"/>
  <c r="AE2694" i="3"/>
  <c r="AE2695" i="3"/>
  <c r="AE2696" i="3"/>
  <c r="AE2697" i="3"/>
  <c r="AE2698" i="3"/>
  <c r="AE2699" i="3"/>
  <c r="AE2700" i="3"/>
  <c r="AE2701" i="3"/>
  <c r="AE2702" i="3"/>
  <c r="AE2703" i="3"/>
  <c r="AE2704" i="3"/>
  <c r="AE2705" i="3"/>
  <c r="AE2706" i="3"/>
  <c r="AE2707" i="3"/>
  <c r="AE2708" i="3"/>
  <c r="AE2709" i="3"/>
  <c r="AE2710" i="3"/>
  <c r="AE2711" i="3"/>
  <c r="AE2712" i="3"/>
  <c r="AE2713" i="3"/>
  <c r="AE2714" i="3"/>
  <c r="AE2665" i="3"/>
  <c r="AE2666" i="3"/>
  <c r="AE2667" i="3"/>
  <c r="AE2668" i="3"/>
  <c r="AE2669" i="3"/>
  <c r="AE2670" i="3"/>
  <c r="AE2671" i="3"/>
  <c r="AE2672" i="3"/>
  <c r="AE2673" i="3"/>
  <c r="AE2674" i="3"/>
  <c r="AE2675" i="3"/>
  <c r="AE2676" i="3"/>
  <c r="AE2677" i="3"/>
  <c r="AE2678" i="3"/>
  <c r="AE2679" i="3"/>
  <c r="AE2680" i="3"/>
  <c r="AE2681" i="3"/>
  <c r="AE2682" i="3"/>
  <c r="AE2683" i="3"/>
  <c r="AE2684" i="3"/>
  <c r="AE2685" i="3"/>
  <c r="AE2686" i="3"/>
  <c r="AE2687" i="3"/>
  <c r="AE2688" i="3"/>
  <c r="AE2689" i="3"/>
  <c r="AE2989" i="3"/>
  <c r="AE2990" i="3"/>
  <c r="AE2991" i="3"/>
  <c r="AE2992" i="3"/>
  <c r="AE2993" i="3"/>
  <c r="AE2994" i="3"/>
  <c r="AE2995" i="3"/>
  <c r="AE2996" i="3"/>
  <c r="AE2997" i="3"/>
  <c r="AE2998" i="3"/>
  <c r="AE2999" i="3"/>
  <c r="AE3000" i="3"/>
  <c r="AE3001" i="3"/>
  <c r="AE3002" i="3"/>
  <c r="AE3003" i="3"/>
  <c r="AE3004" i="3"/>
  <c r="AE3005" i="3"/>
  <c r="AE3006" i="3"/>
  <c r="AE3007" i="3"/>
  <c r="AE3008" i="3"/>
  <c r="AE3009" i="3"/>
  <c r="AE3010" i="3"/>
  <c r="AE3011" i="3"/>
  <c r="AE3012" i="3"/>
  <c r="AE3013" i="3"/>
  <c r="AE3014" i="3"/>
  <c r="AE3015" i="3"/>
  <c r="AE3016" i="3"/>
  <c r="AE3017" i="3"/>
  <c r="AE3018" i="3"/>
  <c r="AE3019" i="3"/>
  <c r="AE3020" i="3"/>
  <c r="AE3021" i="3"/>
  <c r="AE3022" i="3"/>
  <c r="AE3023" i="3"/>
  <c r="AE3024" i="3"/>
  <c r="AE2961" i="3"/>
  <c r="AE2962" i="3"/>
  <c r="AE2963" i="3"/>
  <c r="AE2964" i="3"/>
  <c r="AE2965" i="3"/>
  <c r="AE2966" i="3"/>
  <c r="AE2967" i="3"/>
  <c r="AE2968" i="3"/>
  <c r="AE2969" i="3"/>
  <c r="AE2970" i="3"/>
  <c r="AE2971" i="3"/>
  <c r="AE2972" i="3"/>
  <c r="AE2973" i="3"/>
  <c r="AE2974" i="3"/>
  <c r="AE2975" i="3"/>
  <c r="AE2976" i="3"/>
  <c r="AE2977" i="3"/>
  <c r="AE2978" i="3"/>
  <c r="AE2979" i="3"/>
  <c r="AE2980" i="3"/>
  <c r="AE2981" i="3"/>
  <c r="AE2982" i="3"/>
  <c r="AE2983" i="3"/>
  <c r="AE2984" i="3"/>
  <c r="AE2985" i="3"/>
  <c r="AE2986" i="3"/>
  <c r="AE2987" i="3"/>
  <c r="AE2988" i="3"/>
  <c r="AE2936" i="3"/>
  <c r="AE2937" i="3"/>
  <c r="AE2938" i="3"/>
  <c r="AE2939" i="3"/>
  <c r="AE2940" i="3"/>
  <c r="AE2941" i="3"/>
  <c r="AE2942" i="3"/>
  <c r="AE2943" i="3"/>
  <c r="AE2944" i="3"/>
  <c r="AE2945" i="3"/>
  <c r="AE2946" i="3"/>
  <c r="AE2947" i="3"/>
  <c r="AE2948" i="3"/>
  <c r="AE2949" i="3"/>
  <c r="AE2950" i="3"/>
  <c r="AE2951" i="3"/>
  <c r="AE2952" i="3"/>
  <c r="AE2953" i="3"/>
  <c r="AE2954" i="3"/>
  <c r="AE2955" i="3"/>
  <c r="AE2956" i="3"/>
  <c r="AE2957" i="3"/>
  <c r="AE2958" i="3"/>
  <c r="AE2959" i="3"/>
  <c r="AE2960" i="3"/>
  <c r="AE2910" i="3"/>
  <c r="AE2911" i="3"/>
  <c r="AE2912" i="3"/>
  <c r="AE2913" i="3"/>
  <c r="AE2914" i="3"/>
  <c r="AE2915" i="3"/>
  <c r="AE2916" i="3"/>
  <c r="AE2917" i="3"/>
  <c r="AE2918" i="3"/>
  <c r="AE2919" i="3"/>
  <c r="AE2920" i="3"/>
  <c r="AE2921" i="3"/>
  <c r="AE2922" i="3"/>
  <c r="AE2923" i="3"/>
  <c r="AE2924" i="3"/>
  <c r="AE2925" i="3"/>
  <c r="AE2926" i="3"/>
  <c r="AE2927" i="3"/>
  <c r="AE2928" i="3"/>
  <c r="AE2929" i="3"/>
  <c r="AE2930" i="3"/>
  <c r="AE2931" i="3"/>
  <c r="AE2932" i="3"/>
  <c r="AE2933" i="3"/>
  <c r="AE2934" i="3"/>
  <c r="AE2935" i="3"/>
  <c r="AE2894" i="3"/>
  <c r="AE2895" i="3"/>
  <c r="AE2896" i="3"/>
  <c r="AE2897" i="3"/>
  <c r="AE2898" i="3"/>
  <c r="AE2899" i="3"/>
  <c r="AE2900" i="3"/>
  <c r="AE2901" i="3"/>
  <c r="AE2902" i="3"/>
  <c r="AE2903" i="3"/>
  <c r="AE2904" i="3"/>
  <c r="AE2905" i="3"/>
  <c r="AE2906" i="3"/>
  <c r="AE2907" i="3"/>
  <c r="AE2908" i="3"/>
  <c r="AE2909" i="3"/>
  <c r="AE2881" i="3"/>
  <c r="AE2882" i="3"/>
  <c r="AE2883" i="3"/>
  <c r="AE2884" i="3"/>
  <c r="AE2885" i="3"/>
  <c r="AE2886" i="3"/>
  <c r="AE2887" i="3"/>
  <c r="AE2888" i="3"/>
  <c r="AE2889" i="3"/>
  <c r="AE2890" i="3"/>
  <c r="AE2891" i="3"/>
  <c r="AE2892" i="3"/>
  <c r="AE2893" i="3"/>
  <c r="AE2845" i="3"/>
  <c r="AE2846" i="3"/>
  <c r="AE2847" i="3"/>
  <c r="AE2848" i="3"/>
  <c r="AE2849" i="3"/>
  <c r="AE2850" i="3"/>
  <c r="AE2851" i="3"/>
  <c r="AE2852" i="3"/>
  <c r="AE2853" i="3"/>
  <c r="AE2854" i="3"/>
  <c r="AE2855" i="3"/>
  <c r="AE2856" i="3"/>
  <c r="AE2857" i="3"/>
  <c r="AE2858" i="3"/>
  <c r="AE2859" i="3"/>
  <c r="AE2860" i="3"/>
  <c r="AE2861" i="3"/>
  <c r="AE2862" i="3"/>
  <c r="AE2863" i="3"/>
  <c r="AE2864" i="3"/>
  <c r="AE2865" i="3"/>
  <c r="AE2866" i="3"/>
  <c r="AE2867" i="3"/>
  <c r="AE2868" i="3"/>
  <c r="AE2869" i="3"/>
  <c r="AE2870" i="3"/>
  <c r="AE2871" i="3"/>
  <c r="AE2872" i="3"/>
  <c r="AE2873" i="3"/>
  <c r="AE2874" i="3"/>
  <c r="AE2875" i="3"/>
  <c r="AE2876" i="3"/>
  <c r="AE2877" i="3"/>
  <c r="AE2878" i="3"/>
  <c r="AE2879" i="3"/>
  <c r="AE2880" i="3"/>
  <c r="AE2838" i="3"/>
  <c r="AE2839" i="3"/>
  <c r="AE2840" i="3"/>
  <c r="AE2841" i="3"/>
  <c r="AE2842" i="3"/>
  <c r="AE2843" i="3"/>
  <c r="AE2844" i="3"/>
  <c r="AE2817" i="3"/>
  <c r="AE2818" i="3"/>
  <c r="AE2819" i="3"/>
  <c r="AE2820" i="3"/>
  <c r="AE2821" i="3"/>
  <c r="AE2822" i="3"/>
  <c r="AE2823" i="3"/>
  <c r="AE2824" i="3"/>
  <c r="AE2825" i="3"/>
  <c r="AE2826" i="3"/>
  <c r="AE2827" i="3"/>
  <c r="AE2828" i="3"/>
  <c r="AE2829" i="3"/>
  <c r="AE2830" i="3"/>
  <c r="AE2831" i="3"/>
  <c r="AE2832" i="3"/>
  <c r="AE2833" i="3"/>
  <c r="AE2834" i="3"/>
  <c r="AE2835" i="3"/>
  <c r="AE2836" i="3"/>
  <c r="AE2837" i="3"/>
  <c r="AE2801" i="3"/>
  <c r="AE2802" i="3"/>
  <c r="AE2803" i="3"/>
  <c r="AE2804" i="3"/>
  <c r="AE2805" i="3"/>
  <c r="AE2806" i="3"/>
  <c r="AE2807" i="3"/>
  <c r="AE2808" i="3"/>
  <c r="AE2809" i="3"/>
  <c r="AE2810" i="3"/>
  <c r="AE2811" i="3"/>
  <c r="AE2812" i="3"/>
  <c r="AE2813" i="3"/>
  <c r="AE2814" i="3"/>
  <c r="AE2815" i="3"/>
  <c r="AE2816" i="3"/>
  <c r="AE2768" i="3"/>
  <c r="AE2769" i="3"/>
  <c r="AE2770" i="3"/>
  <c r="AE2771" i="3"/>
  <c r="AE2772" i="3"/>
  <c r="AE2773" i="3"/>
  <c r="AE2774" i="3"/>
  <c r="AE2775" i="3"/>
  <c r="AE2776" i="3"/>
  <c r="AE2777" i="3"/>
  <c r="AE2778" i="3"/>
  <c r="AE2779" i="3"/>
  <c r="AE2780" i="3"/>
  <c r="AE2781" i="3"/>
  <c r="AE2782" i="3"/>
  <c r="AE2783" i="3"/>
  <c r="AE2784" i="3"/>
  <c r="AE2785" i="3"/>
  <c r="AE2786" i="3"/>
  <c r="AE2787" i="3"/>
  <c r="AE2788" i="3"/>
  <c r="AE2789" i="3"/>
  <c r="AE2790" i="3"/>
  <c r="AE2791" i="3"/>
  <c r="AE2792" i="3"/>
  <c r="AE2793" i="3"/>
  <c r="AE2794" i="3"/>
  <c r="AE2795" i="3"/>
  <c r="AE2796" i="3"/>
  <c r="AE2797" i="3"/>
  <c r="AE2798" i="3"/>
  <c r="AE2799" i="3"/>
  <c r="AE2800" i="3"/>
  <c r="AE2758" i="3"/>
  <c r="AE2759" i="3"/>
  <c r="AE2760" i="3"/>
  <c r="AE2761" i="3"/>
  <c r="AE2762" i="3"/>
  <c r="AE2763" i="3"/>
  <c r="AE2764" i="3"/>
  <c r="AE2765" i="3"/>
  <c r="AE2766" i="3"/>
  <c r="AE2767" i="3"/>
  <c r="AF2747" i="3"/>
  <c r="AF2748" i="3"/>
  <c r="AF2749" i="3"/>
  <c r="AF2750" i="3"/>
  <c r="AF2751" i="3"/>
  <c r="AF2752" i="3"/>
  <c r="AF2753" i="3"/>
  <c r="AF2754" i="3"/>
  <c r="AF2755" i="3"/>
  <c r="AF2756" i="3"/>
  <c r="AF2757" i="3"/>
  <c r="AF2715" i="3"/>
  <c r="AF2716" i="3"/>
  <c r="AF2717" i="3"/>
  <c r="AF2718" i="3"/>
  <c r="AF2719" i="3"/>
  <c r="AF2720" i="3"/>
  <c r="AF2721" i="3"/>
  <c r="AF2722" i="3"/>
  <c r="AF2723" i="3"/>
  <c r="AF2724" i="3"/>
  <c r="AF2725" i="3"/>
  <c r="AF2726" i="3"/>
  <c r="AF2727" i="3"/>
  <c r="AF2728" i="3"/>
  <c r="AF2729" i="3"/>
  <c r="AF2730" i="3"/>
  <c r="AF2731" i="3"/>
  <c r="AF2732" i="3"/>
  <c r="AF2733" i="3"/>
  <c r="AF2734" i="3"/>
  <c r="AF2735" i="3"/>
  <c r="AF2736" i="3"/>
  <c r="AF2737" i="3"/>
  <c r="AF2738" i="3"/>
  <c r="AF2739" i="3"/>
  <c r="AF2740" i="3"/>
  <c r="AF2741" i="3"/>
  <c r="AF2742" i="3"/>
  <c r="AF2743" i="3"/>
  <c r="AF2744" i="3"/>
  <c r="AF2745" i="3"/>
  <c r="AF2746" i="3"/>
  <c r="AF2690" i="3"/>
  <c r="AF2691" i="3"/>
  <c r="AF2692" i="3"/>
  <c r="AF2693" i="3"/>
  <c r="AF2694" i="3"/>
  <c r="AF2695" i="3"/>
  <c r="AF2696" i="3"/>
  <c r="AF2697" i="3"/>
  <c r="AF2698" i="3"/>
  <c r="AF2699" i="3"/>
  <c r="AF2700" i="3"/>
  <c r="AF2701" i="3"/>
  <c r="AF2702" i="3"/>
  <c r="AF2703" i="3"/>
  <c r="AF2704" i="3"/>
  <c r="AF2705" i="3"/>
  <c r="AF2706" i="3"/>
  <c r="AF2707" i="3"/>
  <c r="AF2708" i="3"/>
  <c r="AF2709" i="3"/>
  <c r="AF2710" i="3"/>
  <c r="AF2711" i="3"/>
  <c r="AF2712" i="3"/>
  <c r="AF2713" i="3"/>
  <c r="AF2714" i="3"/>
  <c r="AF2665" i="3"/>
  <c r="AF2666" i="3"/>
  <c r="AF2667" i="3"/>
  <c r="AF2668" i="3"/>
  <c r="AF2669" i="3"/>
  <c r="AF2670" i="3"/>
  <c r="AF2671" i="3"/>
  <c r="AF2672" i="3"/>
  <c r="AF2673" i="3"/>
  <c r="AF2674" i="3"/>
  <c r="AF2675" i="3"/>
  <c r="AF2676" i="3"/>
  <c r="AF2677" i="3"/>
  <c r="AF2678" i="3"/>
  <c r="AF2679" i="3"/>
  <c r="AF2680" i="3"/>
  <c r="AF2681" i="3"/>
  <c r="AF2682" i="3"/>
  <c r="AF2683" i="3"/>
  <c r="AF2684" i="3"/>
  <c r="AF2685" i="3"/>
  <c r="AF2686" i="3"/>
  <c r="AF2687" i="3"/>
  <c r="AF2688" i="3"/>
  <c r="AF2689" i="3"/>
  <c r="AF2989" i="3"/>
  <c r="AF2990" i="3"/>
  <c r="AF2991" i="3"/>
  <c r="AF2992" i="3"/>
  <c r="AF2993" i="3"/>
  <c r="AF2994" i="3"/>
  <c r="AF2995" i="3"/>
  <c r="AF2996" i="3"/>
  <c r="AF2997" i="3"/>
  <c r="AF2998" i="3"/>
  <c r="AF2999" i="3"/>
  <c r="AF3000" i="3"/>
  <c r="AF3001" i="3"/>
  <c r="AF3002" i="3"/>
  <c r="AF3003" i="3"/>
  <c r="AF3004" i="3"/>
  <c r="AF3005" i="3"/>
  <c r="AF3006" i="3"/>
  <c r="AF3007" i="3"/>
  <c r="AF3008" i="3"/>
  <c r="AF3009" i="3"/>
  <c r="AF3010" i="3"/>
  <c r="AF3011" i="3"/>
  <c r="AF3012" i="3"/>
  <c r="AF3013" i="3"/>
  <c r="AF3014" i="3"/>
  <c r="AF3015" i="3"/>
  <c r="AF3016" i="3"/>
  <c r="AF3017" i="3"/>
  <c r="AF3018" i="3"/>
  <c r="AF3019" i="3"/>
  <c r="AF3020" i="3"/>
  <c r="AF3021" i="3"/>
  <c r="AF3022" i="3"/>
  <c r="AF3023" i="3"/>
  <c r="AF3024" i="3"/>
  <c r="AF2961" i="3"/>
  <c r="AF2962" i="3"/>
  <c r="AF2963" i="3"/>
  <c r="AF2964" i="3"/>
  <c r="AF2965" i="3"/>
  <c r="AF2966" i="3"/>
  <c r="AF2967" i="3"/>
  <c r="AF2968" i="3"/>
  <c r="AF2969" i="3"/>
  <c r="AF2970" i="3"/>
  <c r="AF2971" i="3"/>
  <c r="AF2972" i="3"/>
  <c r="AF2973" i="3"/>
  <c r="AF2974" i="3"/>
  <c r="AF2975" i="3"/>
  <c r="AF2976" i="3"/>
  <c r="AF2977" i="3"/>
  <c r="AF2978" i="3"/>
  <c r="AF2979" i="3"/>
  <c r="AF2980" i="3"/>
  <c r="AF2981" i="3"/>
  <c r="AF2982" i="3"/>
  <c r="AF2983" i="3"/>
  <c r="AF2984" i="3"/>
  <c r="AF2985" i="3"/>
  <c r="AF2986" i="3"/>
  <c r="AF2987" i="3"/>
  <c r="AF2988" i="3"/>
  <c r="AF2936" i="3"/>
  <c r="AF2937" i="3"/>
  <c r="AF2938" i="3"/>
  <c r="AF2939" i="3"/>
  <c r="AF2940" i="3"/>
  <c r="AF2941" i="3"/>
  <c r="AF2942" i="3"/>
  <c r="AF2943" i="3"/>
  <c r="AF2944" i="3"/>
  <c r="AF2945" i="3"/>
  <c r="AF2946" i="3"/>
  <c r="AF2947" i="3"/>
  <c r="AF2948" i="3"/>
  <c r="AF2949" i="3"/>
  <c r="AF2950" i="3"/>
  <c r="AF2951" i="3"/>
  <c r="AF2952" i="3"/>
  <c r="AF2953" i="3"/>
  <c r="AF2954" i="3"/>
  <c r="AF2955" i="3"/>
  <c r="AF2956" i="3"/>
  <c r="AF2957" i="3"/>
  <c r="AF2958" i="3"/>
  <c r="AF2959" i="3"/>
  <c r="AF2960" i="3"/>
  <c r="AF2910" i="3"/>
  <c r="AF2911" i="3"/>
  <c r="AF2912" i="3"/>
  <c r="AF2913" i="3"/>
  <c r="AF2914" i="3"/>
  <c r="AF2915" i="3"/>
  <c r="AF2916" i="3"/>
  <c r="AF2917" i="3"/>
  <c r="AF2918" i="3"/>
  <c r="AF2919" i="3"/>
  <c r="AF2920" i="3"/>
  <c r="AF2921" i="3"/>
  <c r="AF2922" i="3"/>
  <c r="AF2923" i="3"/>
  <c r="AF2924" i="3"/>
  <c r="AF2925" i="3"/>
  <c r="AF2926" i="3"/>
  <c r="AF2927" i="3"/>
  <c r="AF2928" i="3"/>
  <c r="AF2929" i="3"/>
  <c r="AF2930" i="3"/>
  <c r="AF2931" i="3"/>
  <c r="AF2932" i="3"/>
  <c r="AF2933" i="3"/>
  <c r="AF2934" i="3"/>
  <c r="AF2935" i="3"/>
  <c r="AF2894" i="3"/>
  <c r="AF2895" i="3"/>
  <c r="AF2896" i="3"/>
  <c r="AF2897" i="3"/>
  <c r="AF2898" i="3"/>
  <c r="AF2899" i="3"/>
  <c r="AF2900" i="3"/>
  <c r="AF2901" i="3"/>
  <c r="AF2902" i="3"/>
  <c r="AF2903" i="3"/>
  <c r="AF2904" i="3"/>
  <c r="AF2905" i="3"/>
  <c r="AF2906" i="3"/>
  <c r="AF2907" i="3"/>
  <c r="AF2908" i="3"/>
  <c r="AF2909" i="3"/>
  <c r="AF2881" i="3"/>
  <c r="AF2882" i="3"/>
  <c r="AF2883" i="3"/>
  <c r="AF2884" i="3"/>
  <c r="AF2885" i="3"/>
  <c r="AF2886" i="3"/>
  <c r="AF2887" i="3"/>
  <c r="AF2888" i="3"/>
  <c r="AF2889" i="3"/>
  <c r="AF2890" i="3"/>
  <c r="AF2891" i="3"/>
  <c r="AF2892" i="3"/>
  <c r="AF2893" i="3"/>
  <c r="AF2845" i="3"/>
  <c r="AF2846" i="3"/>
  <c r="AF2847" i="3"/>
  <c r="AF2848" i="3"/>
  <c r="AF2849" i="3"/>
  <c r="AF2850" i="3"/>
  <c r="AF2851" i="3"/>
  <c r="AF2852" i="3"/>
  <c r="AF2853" i="3"/>
  <c r="AF2854" i="3"/>
  <c r="AF2855" i="3"/>
  <c r="AF2856" i="3"/>
  <c r="AF2857" i="3"/>
  <c r="AF2858" i="3"/>
  <c r="AF2859" i="3"/>
  <c r="AF2860" i="3"/>
  <c r="AF2861" i="3"/>
  <c r="AF2862" i="3"/>
  <c r="AF2863" i="3"/>
  <c r="AF2864" i="3"/>
  <c r="AF2865" i="3"/>
  <c r="AF2866" i="3"/>
  <c r="AF2867" i="3"/>
  <c r="AF2868" i="3"/>
  <c r="AF2869" i="3"/>
  <c r="AF2870" i="3"/>
  <c r="AF2871" i="3"/>
  <c r="AF2872" i="3"/>
  <c r="AF2873" i="3"/>
  <c r="AF2874" i="3"/>
  <c r="AF2875" i="3"/>
  <c r="AF2876" i="3"/>
  <c r="AF2877" i="3"/>
  <c r="AF2878" i="3"/>
  <c r="AF2879" i="3"/>
  <c r="AF2880" i="3"/>
  <c r="AF2838" i="3"/>
  <c r="AF2839" i="3"/>
  <c r="AF2840" i="3"/>
  <c r="AF2841" i="3"/>
  <c r="AF2842" i="3"/>
  <c r="AF2843" i="3"/>
  <c r="AF2844" i="3"/>
  <c r="AF2817" i="3"/>
  <c r="AF2818" i="3"/>
  <c r="AF2819" i="3"/>
  <c r="AF2820" i="3"/>
  <c r="AF2821" i="3"/>
  <c r="AF2822" i="3"/>
  <c r="AF2823" i="3"/>
  <c r="AF2824" i="3"/>
  <c r="AF2825" i="3"/>
  <c r="AF2826" i="3"/>
  <c r="AF2827" i="3"/>
  <c r="AF2828" i="3"/>
  <c r="AF2829" i="3"/>
  <c r="AF2830" i="3"/>
  <c r="AF2831" i="3"/>
  <c r="AF2832" i="3"/>
  <c r="AF2833" i="3"/>
  <c r="AF2834" i="3"/>
  <c r="AF2835" i="3"/>
  <c r="AF2836" i="3"/>
  <c r="AF2837" i="3"/>
  <c r="AF2801" i="3"/>
  <c r="AF2802" i="3"/>
  <c r="AF2803" i="3"/>
  <c r="AF2804" i="3"/>
  <c r="AF2805" i="3"/>
  <c r="AF2806" i="3"/>
  <c r="AF2807" i="3"/>
  <c r="AF2808" i="3"/>
  <c r="AF2809" i="3"/>
  <c r="AF2810" i="3"/>
  <c r="AF2811" i="3"/>
  <c r="AF2812" i="3"/>
  <c r="AF2813" i="3"/>
  <c r="AF2814" i="3"/>
  <c r="AF2815" i="3"/>
  <c r="AF2816" i="3"/>
  <c r="AF2768" i="3"/>
  <c r="AF2769" i="3"/>
  <c r="AF2770" i="3"/>
  <c r="AF2771" i="3"/>
  <c r="AF2772" i="3"/>
  <c r="AF2773" i="3"/>
  <c r="AF2774" i="3"/>
  <c r="AF2775" i="3"/>
  <c r="AF2776" i="3"/>
  <c r="AF2777" i="3"/>
  <c r="AF2778" i="3"/>
  <c r="AF2779" i="3"/>
  <c r="AF2780" i="3"/>
  <c r="AF2781" i="3"/>
  <c r="AF2782" i="3"/>
  <c r="AF2783" i="3"/>
  <c r="AF2784" i="3"/>
  <c r="AF2785" i="3"/>
  <c r="AF2786" i="3"/>
  <c r="AF2787" i="3"/>
  <c r="AF2788" i="3"/>
  <c r="AF2789" i="3"/>
  <c r="AF2790" i="3"/>
  <c r="AF2791" i="3"/>
  <c r="AF2792" i="3"/>
  <c r="AF2793" i="3"/>
  <c r="AF2794" i="3"/>
  <c r="AF2795" i="3"/>
  <c r="AF2796" i="3"/>
  <c r="AF2797" i="3"/>
  <c r="AF2798" i="3"/>
  <c r="AF2799" i="3"/>
  <c r="AF2800" i="3"/>
  <c r="AF2758" i="3"/>
  <c r="AF2759" i="3"/>
  <c r="AF2760" i="3"/>
  <c r="AF2761" i="3"/>
  <c r="AF2762" i="3"/>
  <c r="AF2763" i="3"/>
  <c r="AF2764" i="3"/>
  <c r="AF2765" i="3"/>
  <c r="AF2766" i="3"/>
  <c r="AF2767" i="3"/>
  <c r="AG2747" i="3"/>
  <c r="AG2748" i="3"/>
  <c r="AG2749" i="3"/>
  <c r="AG2750" i="3"/>
  <c r="AG2751" i="3"/>
  <c r="AG2752" i="3"/>
  <c r="AG2753" i="3"/>
  <c r="AG2754" i="3"/>
  <c r="AG2755" i="3"/>
  <c r="AG2756" i="3"/>
  <c r="AG2757" i="3"/>
  <c r="AG2715" i="3"/>
  <c r="AG2716" i="3"/>
  <c r="AG2717" i="3"/>
  <c r="AG2718" i="3"/>
  <c r="AG2719" i="3"/>
  <c r="AG2720" i="3"/>
  <c r="AG2721" i="3"/>
  <c r="AG2722" i="3"/>
  <c r="AG2723" i="3"/>
  <c r="AG2724" i="3"/>
  <c r="AG2725" i="3"/>
  <c r="AG2726" i="3"/>
  <c r="AG2727" i="3"/>
  <c r="AG2728" i="3"/>
  <c r="AG2729" i="3"/>
  <c r="AG2730" i="3"/>
  <c r="AG2731" i="3"/>
  <c r="AG2732" i="3"/>
  <c r="AG2733" i="3"/>
  <c r="AG2734" i="3"/>
  <c r="AG2735" i="3"/>
  <c r="AG2736" i="3"/>
  <c r="AG2737" i="3"/>
  <c r="AG2738" i="3"/>
  <c r="AG2739" i="3"/>
  <c r="AG2740" i="3"/>
  <c r="AG2741" i="3"/>
  <c r="AG2742" i="3"/>
  <c r="AG2743" i="3"/>
  <c r="AG2744" i="3"/>
  <c r="AG2745" i="3"/>
  <c r="AG2746" i="3"/>
  <c r="AG2690" i="3"/>
  <c r="AG2691" i="3"/>
  <c r="AG2692" i="3"/>
  <c r="AG2693" i="3"/>
  <c r="AG2694" i="3"/>
  <c r="AG2695" i="3"/>
  <c r="AG2696" i="3"/>
  <c r="AG2697" i="3"/>
  <c r="AG2698" i="3"/>
  <c r="AG2699" i="3"/>
  <c r="AG2700" i="3"/>
  <c r="AG2701" i="3"/>
  <c r="AG2702" i="3"/>
  <c r="AG2703" i="3"/>
  <c r="AG2704" i="3"/>
  <c r="AG2705" i="3"/>
  <c r="AG2706" i="3"/>
  <c r="AG2707" i="3"/>
  <c r="AG2708" i="3"/>
  <c r="AG2709" i="3"/>
  <c r="AG2710" i="3"/>
  <c r="AG2711" i="3"/>
  <c r="AG2712" i="3"/>
  <c r="AG2713" i="3"/>
  <c r="AG2714" i="3"/>
  <c r="AG2665" i="3"/>
  <c r="AG2666" i="3"/>
  <c r="AG2667" i="3"/>
  <c r="AG2668" i="3"/>
  <c r="AG2669" i="3"/>
  <c r="AG2670" i="3"/>
  <c r="AG2671" i="3"/>
  <c r="AG2672" i="3"/>
  <c r="AG2673" i="3"/>
  <c r="AG2674" i="3"/>
  <c r="AG2675" i="3"/>
  <c r="AG2676" i="3"/>
  <c r="AG2677" i="3"/>
  <c r="AG2678" i="3"/>
  <c r="AG2679" i="3"/>
  <c r="AG2680" i="3"/>
  <c r="AG2681" i="3"/>
  <c r="AG2682" i="3"/>
  <c r="AG2683" i="3"/>
  <c r="AG2684" i="3"/>
  <c r="AG2685" i="3"/>
  <c r="AG2686" i="3"/>
  <c r="AG2687" i="3"/>
  <c r="AG2688" i="3"/>
  <c r="AG2689" i="3"/>
  <c r="AG2989" i="3"/>
  <c r="AG2990" i="3"/>
  <c r="AG2991" i="3"/>
  <c r="AG2992" i="3"/>
  <c r="AG2993" i="3"/>
  <c r="AG2994" i="3"/>
  <c r="AG2995" i="3"/>
  <c r="AG2996" i="3"/>
  <c r="AG2997" i="3"/>
  <c r="AG2998" i="3"/>
  <c r="AG2999" i="3"/>
  <c r="AG3000" i="3"/>
  <c r="AG3001" i="3"/>
  <c r="AG3002" i="3"/>
  <c r="AG3003" i="3"/>
  <c r="AG3004" i="3"/>
  <c r="AG3005" i="3"/>
  <c r="AG3006" i="3"/>
  <c r="AG3007" i="3"/>
  <c r="AG3008" i="3"/>
  <c r="AG3009" i="3"/>
  <c r="AG3010" i="3"/>
  <c r="AG3011" i="3"/>
  <c r="AG3012" i="3"/>
  <c r="AG3013" i="3"/>
  <c r="AG3014" i="3"/>
  <c r="AG3015" i="3"/>
  <c r="AG3016" i="3"/>
  <c r="AG3017" i="3"/>
  <c r="AG3018" i="3"/>
  <c r="AG3019" i="3"/>
  <c r="AG3020" i="3"/>
  <c r="AG3021" i="3"/>
  <c r="AG3022" i="3"/>
  <c r="AG3023" i="3"/>
  <c r="AG3024" i="3"/>
  <c r="AG2961" i="3"/>
  <c r="AG2962" i="3"/>
  <c r="AG2963" i="3"/>
  <c r="AG2964" i="3"/>
  <c r="AG2965" i="3"/>
  <c r="AG2966" i="3"/>
  <c r="AG2967" i="3"/>
  <c r="AG2968" i="3"/>
  <c r="AG2969" i="3"/>
  <c r="AG2970" i="3"/>
  <c r="AG2971" i="3"/>
  <c r="AG2972" i="3"/>
  <c r="AG2973" i="3"/>
  <c r="AG2974" i="3"/>
  <c r="AG2975" i="3"/>
  <c r="AG2976" i="3"/>
  <c r="AG2977" i="3"/>
  <c r="AG2978" i="3"/>
  <c r="AG2979" i="3"/>
  <c r="AG2980" i="3"/>
  <c r="AG2981" i="3"/>
  <c r="AG2982" i="3"/>
  <c r="AG2983" i="3"/>
  <c r="AG2984" i="3"/>
  <c r="AG2985" i="3"/>
  <c r="AG2986" i="3"/>
  <c r="AG2987" i="3"/>
  <c r="AG2988" i="3"/>
  <c r="AG2936" i="3"/>
  <c r="AG2937" i="3"/>
  <c r="AG2938" i="3"/>
  <c r="AG2939" i="3"/>
  <c r="AG2940" i="3"/>
  <c r="AG2941" i="3"/>
  <c r="AG2942" i="3"/>
  <c r="AG2943" i="3"/>
  <c r="AG2944" i="3"/>
  <c r="AG2945" i="3"/>
  <c r="AG2946" i="3"/>
  <c r="AG2947" i="3"/>
  <c r="AG2948" i="3"/>
  <c r="AG2949" i="3"/>
  <c r="AG2950" i="3"/>
  <c r="AG2951" i="3"/>
  <c r="AG2952" i="3"/>
  <c r="AG2953" i="3"/>
  <c r="AG2954" i="3"/>
  <c r="AG2955" i="3"/>
  <c r="AG2956" i="3"/>
  <c r="AG2957" i="3"/>
  <c r="AG2958" i="3"/>
  <c r="AG2959" i="3"/>
  <c r="AG2960" i="3"/>
  <c r="AG2910" i="3"/>
  <c r="AG2911" i="3"/>
  <c r="AG2912" i="3"/>
  <c r="AG2913" i="3"/>
  <c r="AG2914" i="3"/>
  <c r="AG2915" i="3"/>
  <c r="AG2916" i="3"/>
  <c r="AG2917" i="3"/>
  <c r="AG2918" i="3"/>
  <c r="AG2919" i="3"/>
  <c r="AG2920" i="3"/>
  <c r="AG2921" i="3"/>
  <c r="AG2922" i="3"/>
  <c r="AG2923" i="3"/>
  <c r="AG2924" i="3"/>
  <c r="AG2925" i="3"/>
  <c r="AG2926" i="3"/>
  <c r="AG2927" i="3"/>
  <c r="AG2928" i="3"/>
  <c r="AG2929" i="3"/>
  <c r="AG2930" i="3"/>
  <c r="AG2931" i="3"/>
  <c r="AG2932" i="3"/>
  <c r="AG2933" i="3"/>
  <c r="AG2934" i="3"/>
  <c r="AG2935" i="3"/>
  <c r="AG2894" i="3"/>
  <c r="AG2895" i="3"/>
  <c r="AG2896" i="3"/>
  <c r="AG2897" i="3"/>
  <c r="AG2898" i="3"/>
  <c r="AG2899" i="3"/>
  <c r="AG2900" i="3"/>
  <c r="AG2901" i="3"/>
  <c r="AG2902" i="3"/>
  <c r="AG2903" i="3"/>
  <c r="AG2904" i="3"/>
  <c r="AG2905" i="3"/>
  <c r="AG2906" i="3"/>
  <c r="AG2907" i="3"/>
  <c r="AG2908" i="3"/>
  <c r="AG2909" i="3"/>
  <c r="AG2881" i="3"/>
  <c r="AG2882" i="3"/>
  <c r="AG2883" i="3"/>
  <c r="AG2884" i="3"/>
  <c r="AG2885" i="3"/>
  <c r="AG2886" i="3"/>
  <c r="AG2887" i="3"/>
  <c r="AG2888" i="3"/>
  <c r="AG2889" i="3"/>
  <c r="AG2890" i="3"/>
  <c r="AG2891" i="3"/>
  <c r="AG2892" i="3"/>
  <c r="AG2893" i="3"/>
  <c r="AG2845" i="3"/>
  <c r="AG2846" i="3"/>
  <c r="AG2847" i="3"/>
  <c r="AG2848" i="3"/>
  <c r="AG2849" i="3"/>
  <c r="AG2850" i="3"/>
  <c r="AG2851" i="3"/>
  <c r="AG2852" i="3"/>
  <c r="AG2853" i="3"/>
  <c r="AG2854" i="3"/>
  <c r="AG2855" i="3"/>
  <c r="AG2856" i="3"/>
  <c r="AG2857" i="3"/>
  <c r="AG2858" i="3"/>
  <c r="AG2859" i="3"/>
  <c r="AG2860" i="3"/>
  <c r="AG2861" i="3"/>
  <c r="AG2862" i="3"/>
  <c r="AG2863" i="3"/>
  <c r="AG2864" i="3"/>
  <c r="AG2865" i="3"/>
  <c r="AG2866" i="3"/>
  <c r="AG2867" i="3"/>
  <c r="AG2868" i="3"/>
  <c r="AG2869" i="3"/>
  <c r="AG2870" i="3"/>
  <c r="AG2871" i="3"/>
  <c r="AG2872" i="3"/>
  <c r="AG2873" i="3"/>
  <c r="AG2874" i="3"/>
  <c r="AG2875" i="3"/>
  <c r="AG2876" i="3"/>
  <c r="AG2877" i="3"/>
  <c r="AG2878" i="3"/>
  <c r="AG2879" i="3"/>
  <c r="AG2880" i="3"/>
  <c r="AG2838" i="3"/>
  <c r="AG2839" i="3"/>
  <c r="AG2840" i="3"/>
  <c r="AG2841" i="3"/>
  <c r="AG2842" i="3"/>
  <c r="AG2843" i="3"/>
  <c r="AG2844" i="3"/>
  <c r="AG2817" i="3"/>
  <c r="AG2818" i="3"/>
  <c r="AG2819" i="3"/>
  <c r="AG2820" i="3"/>
  <c r="AG2821" i="3"/>
  <c r="AG2822" i="3"/>
  <c r="AG2823" i="3"/>
  <c r="AG2824" i="3"/>
  <c r="AG2825" i="3"/>
  <c r="AG2826" i="3"/>
  <c r="AG2827" i="3"/>
  <c r="AG2828" i="3"/>
  <c r="AG2829" i="3"/>
  <c r="AG2830" i="3"/>
  <c r="AG2831" i="3"/>
  <c r="AG2832" i="3"/>
  <c r="AG2833" i="3"/>
  <c r="AG2834" i="3"/>
  <c r="AG2835" i="3"/>
  <c r="AG2836" i="3"/>
  <c r="AG2837" i="3"/>
  <c r="AG2801" i="3"/>
  <c r="AG2802" i="3"/>
  <c r="AG2803" i="3"/>
  <c r="AG2804" i="3"/>
  <c r="AG2805" i="3"/>
  <c r="AG2806" i="3"/>
  <c r="AG2807" i="3"/>
  <c r="AG2808" i="3"/>
  <c r="AG2809" i="3"/>
  <c r="AG2810" i="3"/>
  <c r="AG2811" i="3"/>
  <c r="AG2812" i="3"/>
  <c r="AG2813" i="3"/>
  <c r="AG2814" i="3"/>
  <c r="AG2815" i="3"/>
  <c r="AG2816" i="3"/>
  <c r="AG2768" i="3"/>
  <c r="AG2769" i="3"/>
  <c r="AG2770" i="3"/>
  <c r="AG2771" i="3"/>
  <c r="AG2772" i="3"/>
  <c r="AG2773" i="3"/>
  <c r="AG2774" i="3"/>
  <c r="AG2775" i="3"/>
  <c r="AG2776" i="3"/>
  <c r="AG2777" i="3"/>
  <c r="AG2778" i="3"/>
  <c r="AG2779" i="3"/>
  <c r="AG2780" i="3"/>
  <c r="AG2781" i="3"/>
  <c r="AG2782" i="3"/>
  <c r="AG2783" i="3"/>
  <c r="AG2784" i="3"/>
  <c r="AG2785" i="3"/>
  <c r="AG2786" i="3"/>
  <c r="AG2787" i="3"/>
  <c r="AG2788" i="3"/>
  <c r="AG2789" i="3"/>
  <c r="AG2790" i="3"/>
  <c r="AG2791" i="3"/>
  <c r="AG2792" i="3"/>
  <c r="AG2793" i="3"/>
  <c r="AG2794" i="3"/>
  <c r="AG2795" i="3"/>
  <c r="AG2796" i="3"/>
  <c r="AG2797" i="3"/>
  <c r="AG2798" i="3"/>
  <c r="AG2799" i="3"/>
  <c r="AG2800" i="3"/>
  <c r="AG2758" i="3"/>
  <c r="AG2759" i="3"/>
  <c r="AG2760" i="3"/>
  <c r="AG2761" i="3"/>
  <c r="AG2762" i="3"/>
  <c r="AG2763" i="3"/>
  <c r="AG2764" i="3"/>
  <c r="AG2765" i="3"/>
  <c r="AG2766" i="3"/>
  <c r="AG2767" i="3"/>
  <c r="AH2747" i="3"/>
  <c r="AH2748" i="3"/>
  <c r="AH2749" i="3"/>
  <c r="AH2750" i="3"/>
  <c r="AH2751" i="3"/>
  <c r="AH2752" i="3"/>
  <c r="AH2753" i="3"/>
  <c r="AH2754" i="3"/>
  <c r="AH2755" i="3"/>
  <c r="AH2756" i="3"/>
  <c r="AH2757" i="3"/>
  <c r="AH2715" i="3"/>
  <c r="AH2716" i="3"/>
  <c r="AH2717" i="3"/>
  <c r="AH2718" i="3"/>
  <c r="AH2719" i="3"/>
  <c r="AH2720" i="3"/>
  <c r="AH2721" i="3"/>
  <c r="AH2722" i="3"/>
  <c r="AH2723" i="3"/>
  <c r="AH2724" i="3"/>
  <c r="AH2725" i="3"/>
  <c r="AH2726" i="3"/>
  <c r="AH2727" i="3"/>
  <c r="AH2728" i="3"/>
  <c r="AH2729" i="3"/>
  <c r="AH2730" i="3"/>
  <c r="AH2731" i="3"/>
  <c r="AH2732" i="3"/>
  <c r="AH2733" i="3"/>
  <c r="AH2734" i="3"/>
  <c r="AH2735" i="3"/>
  <c r="AH2736" i="3"/>
  <c r="AH2737" i="3"/>
  <c r="AH2738" i="3"/>
  <c r="AH2739" i="3"/>
  <c r="AH2740" i="3"/>
  <c r="AH2741" i="3"/>
  <c r="AH2742" i="3"/>
  <c r="AH2743" i="3"/>
  <c r="AH2744" i="3"/>
  <c r="AH2745" i="3"/>
  <c r="AH2746" i="3"/>
  <c r="AH2690" i="3"/>
  <c r="AH2691" i="3"/>
  <c r="AH2692" i="3"/>
  <c r="AH2693" i="3"/>
  <c r="AH2694" i="3"/>
  <c r="AH2695" i="3"/>
  <c r="AH2696" i="3"/>
  <c r="AH2697" i="3"/>
  <c r="AH2698" i="3"/>
  <c r="AH2699" i="3"/>
  <c r="AH2700" i="3"/>
  <c r="AH2701" i="3"/>
  <c r="AH2702" i="3"/>
  <c r="AH2703" i="3"/>
  <c r="AH2704" i="3"/>
  <c r="AH2705" i="3"/>
  <c r="AH2706" i="3"/>
  <c r="AH2707" i="3"/>
  <c r="AH2708" i="3"/>
  <c r="AH2709" i="3"/>
  <c r="AH2710" i="3"/>
  <c r="AH2711" i="3"/>
  <c r="AH2712" i="3"/>
  <c r="AH2713" i="3"/>
  <c r="AH2714" i="3"/>
  <c r="AH2665" i="3"/>
  <c r="AH2666" i="3"/>
  <c r="AH2667" i="3"/>
  <c r="AH2668" i="3"/>
  <c r="AH2669" i="3"/>
  <c r="AH2670" i="3"/>
  <c r="AH2671" i="3"/>
  <c r="AH2672" i="3"/>
  <c r="AH2673" i="3"/>
  <c r="AH2674" i="3"/>
  <c r="AH2675" i="3"/>
  <c r="AH2676" i="3"/>
  <c r="AH2677" i="3"/>
  <c r="AH2678" i="3"/>
  <c r="AH2679" i="3"/>
  <c r="AH2680" i="3"/>
  <c r="AH2681" i="3"/>
  <c r="AH2682" i="3"/>
  <c r="AH2683" i="3"/>
  <c r="AH2684" i="3"/>
  <c r="AH2685" i="3"/>
  <c r="AH2686" i="3"/>
  <c r="AH2687" i="3"/>
  <c r="AH2688" i="3"/>
  <c r="AH2689" i="3"/>
  <c r="AH2989" i="3"/>
  <c r="AH2990" i="3"/>
  <c r="AH2991" i="3"/>
  <c r="AH2992" i="3"/>
  <c r="AH2993" i="3"/>
  <c r="AH2994" i="3"/>
  <c r="AH2995" i="3"/>
  <c r="AH2996" i="3"/>
  <c r="AH2997" i="3"/>
  <c r="AH2998" i="3"/>
  <c r="AH2999" i="3"/>
  <c r="AH3000" i="3"/>
  <c r="AH3001" i="3"/>
  <c r="AH3002" i="3"/>
  <c r="AH3003" i="3"/>
  <c r="AH3004" i="3"/>
  <c r="AH3005" i="3"/>
  <c r="AH3006" i="3"/>
  <c r="AH3007" i="3"/>
  <c r="AH3008" i="3"/>
  <c r="AH3009" i="3"/>
  <c r="AH3010" i="3"/>
  <c r="AH3011" i="3"/>
  <c r="AH3012" i="3"/>
  <c r="AH3013" i="3"/>
  <c r="AH3014" i="3"/>
  <c r="AH3015" i="3"/>
  <c r="AH3016" i="3"/>
  <c r="AH3017" i="3"/>
  <c r="AH3018" i="3"/>
  <c r="AH3019" i="3"/>
  <c r="AH3020" i="3"/>
  <c r="AH3021" i="3"/>
  <c r="AH3022" i="3"/>
  <c r="AH3023" i="3"/>
  <c r="AH3024" i="3"/>
  <c r="AH2961" i="3"/>
  <c r="AH2962" i="3"/>
  <c r="AH2963" i="3"/>
  <c r="AH2964" i="3"/>
  <c r="AH2965" i="3"/>
  <c r="AH2966" i="3"/>
  <c r="AH2967" i="3"/>
  <c r="AH2968" i="3"/>
  <c r="AH2969" i="3"/>
  <c r="AH2970" i="3"/>
  <c r="AH2971" i="3"/>
  <c r="AH2972" i="3"/>
  <c r="AH2973" i="3"/>
  <c r="AH2974" i="3"/>
  <c r="AH2975" i="3"/>
  <c r="AH2976" i="3"/>
  <c r="AH2977" i="3"/>
  <c r="AH2978" i="3"/>
  <c r="AH2979" i="3"/>
  <c r="AH2980" i="3"/>
  <c r="AH2981" i="3"/>
  <c r="AH2982" i="3"/>
  <c r="AH2983" i="3"/>
  <c r="AH2984" i="3"/>
  <c r="AH2985" i="3"/>
  <c r="AH2986" i="3"/>
  <c r="AH2987" i="3"/>
  <c r="AH2988" i="3"/>
  <c r="AH2936" i="3"/>
  <c r="AH2937" i="3"/>
  <c r="AH2938" i="3"/>
  <c r="AH2939" i="3"/>
  <c r="AH2940" i="3"/>
  <c r="AH2941" i="3"/>
  <c r="AH2942" i="3"/>
  <c r="AH2943" i="3"/>
  <c r="AH2944" i="3"/>
  <c r="AH2945" i="3"/>
  <c r="AH2946" i="3"/>
  <c r="AH2947" i="3"/>
  <c r="AH2948" i="3"/>
  <c r="AH2949" i="3"/>
  <c r="AH2950" i="3"/>
  <c r="AH2951" i="3"/>
  <c r="AH2952" i="3"/>
  <c r="AH2953" i="3"/>
  <c r="AH2954" i="3"/>
  <c r="AH2955" i="3"/>
  <c r="AH2956" i="3"/>
  <c r="AH2957" i="3"/>
  <c r="AH2958" i="3"/>
  <c r="AH2959" i="3"/>
  <c r="AH2960" i="3"/>
  <c r="AH2910" i="3"/>
  <c r="AH2911" i="3"/>
  <c r="AH2912" i="3"/>
  <c r="AH2913" i="3"/>
  <c r="AH2914" i="3"/>
  <c r="AH2915" i="3"/>
  <c r="AH2916" i="3"/>
  <c r="AH2917" i="3"/>
  <c r="AH2918" i="3"/>
  <c r="AH2919" i="3"/>
  <c r="AH2920" i="3"/>
  <c r="AH2921" i="3"/>
  <c r="AH2922" i="3"/>
  <c r="AH2923" i="3"/>
  <c r="AH2924" i="3"/>
  <c r="AH2925" i="3"/>
  <c r="AH2926" i="3"/>
  <c r="AH2927" i="3"/>
  <c r="AH2928" i="3"/>
  <c r="AH2929" i="3"/>
  <c r="AH2930" i="3"/>
  <c r="AH2931" i="3"/>
  <c r="AH2932" i="3"/>
  <c r="AH2933" i="3"/>
  <c r="AH2934" i="3"/>
  <c r="AH2935" i="3"/>
  <c r="AH2894" i="3"/>
  <c r="AH2895" i="3"/>
  <c r="AH2896" i="3"/>
  <c r="AH2897" i="3"/>
  <c r="AH2898" i="3"/>
  <c r="AH2899" i="3"/>
  <c r="AH2900" i="3"/>
  <c r="AH2901" i="3"/>
  <c r="AH2902" i="3"/>
  <c r="AH2903" i="3"/>
  <c r="AH2904" i="3"/>
  <c r="AH2905" i="3"/>
  <c r="AH2906" i="3"/>
  <c r="AH2907" i="3"/>
  <c r="AH2908" i="3"/>
  <c r="AH2909" i="3"/>
  <c r="AH2881" i="3"/>
  <c r="AH2882" i="3"/>
  <c r="AH2883" i="3"/>
  <c r="AH2884" i="3"/>
  <c r="AH2885" i="3"/>
  <c r="AH2886" i="3"/>
  <c r="AH2887" i="3"/>
  <c r="AH2888" i="3"/>
  <c r="AH2889" i="3"/>
  <c r="AH2890" i="3"/>
  <c r="AH2891" i="3"/>
  <c r="AH2892" i="3"/>
  <c r="AH2893" i="3"/>
  <c r="AH2845" i="3"/>
  <c r="AH2846" i="3"/>
  <c r="AH2847" i="3"/>
  <c r="AH2848" i="3"/>
  <c r="AH2849" i="3"/>
  <c r="AH2850" i="3"/>
  <c r="AH2851" i="3"/>
  <c r="AH2852" i="3"/>
  <c r="AH2853" i="3"/>
  <c r="AH2854" i="3"/>
  <c r="AH2855" i="3"/>
  <c r="AH2856" i="3"/>
  <c r="AH2857" i="3"/>
  <c r="AH2858" i="3"/>
  <c r="AH2859" i="3"/>
  <c r="AH2860" i="3"/>
  <c r="AH2861" i="3"/>
  <c r="AH2862" i="3"/>
  <c r="AH2863" i="3"/>
  <c r="AH2864" i="3"/>
  <c r="AH2865" i="3"/>
  <c r="AH2866" i="3"/>
  <c r="AH2867" i="3"/>
  <c r="AH2868" i="3"/>
  <c r="AH2869" i="3"/>
  <c r="AH2870" i="3"/>
  <c r="AH2871" i="3"/>
  <c r="AH2872" i="3"/>
  <c r="AH2873" i="3"/>
  <c r="AH2874" i="3"/>
  <c r="AH2875" i="3"/>
  <c r="AH2876" i="3"/>
  <c r="AH2877" i="3"/>
  <c r="AH2878" i="3"/>
  <c r="AH2879" i="3"/>
  <c r="AH2880" i="3"/>
  <c r="AH2838" i="3"/>
  <c r="AH2839" i="3"/>
  <c r="AH2840" i="3"/>
  <c r="AH2841" i="3"/>
  <c r="AH2842" i="3"/>
  <c r="AH2843" i="3"/>
  <c r="AH2844" i="3"/>
  <c r="AH2817" i="3"/>
  <c r="AH2818" i="3"/>
  <c r="AH2819" i="3"/>
  <c r="AH2820" i="3"/>
  <c r="AH2821" i="3"/>
  <c r="AH2822" i="3"/>
  <c r="AH2823" i="3"/>
  <c r="AH2824" i="3"/>
  <c r="AH2825" i="3"/>
  <c r="AH2826" i="3"/>
  <c r="AH2827" i="3"/>
  <c r="AH2828" i="3"/>
  <c r="AH2829" i="3"/>
  <c r="AH2830" i="3"/>
  <c r="AH2831" i="3"/>
  <c r="AH2832" i="3"/>
  <c r="AH2833" i="3"/>
  <c r="AH2834" i="3"/>
  <c r="AH2835" i="3"/>
  <c r="AH2836" i="3"/>
  <c r="AH2837" i="3"/>
  <c r="AH2801" i="3"/>
  <c r="AH2802" i="3"/>
  <c r="AH2803" i="3"/>
  <c r="AH2804" i="3"/>
  <c r="AH2805" i="3"/>
  <c r="AH2806" i="3"/>
  <c r="AH2807" i="3"/>
  <c r="AH2808" i="3"/>
  <c r="AH2809" i="3"/>
  <c r="AH2810" i="3"/>
  <c r="AH2811" i="3"/>
  <c r="AH2812" i="3"/>
  <c r="AH2813" i="3"/>
  <c r="AH2814" i="3"/>
  <c r="AH2815" i="3"/>
  <c r="AH2816" i="3"/>
  <c r="AH2768" i="3"/>
  <c r="AH2769" i="3"/>
  <c r="AH2770" i="3"/>
  <c r="AH2771" i="3"/>
  <c r="AH2772" i="3"/>
  <c r="AH2773" i="3"/>
  <c r="AH2774" i="3"/>
  <c r="AH2775" i="3"/>
  <c r="AH2776" i="3"/>
  <c r="AH2777" i="3"/>
  <c r="AH2778" i="3"/>
  <c r="AH2779" i="3"/>
  <c r="AH2780" i="3"/>
  <c r="AH2781" i="3"/>
  <c r="AH2782" i="3"/>
  <c r="AH2783" i="3"/>
  <c r="AH2784" i="3"/>
  <c r="AH2785" i="3"/>
  <c r="AH2786" i="3"/>
  <c r="AH2787" i="3"/>
  <c r="AH2788" i="3"/>
  <c r="AH2789" i="3"/>
  <c r="AH2790" i="3"/>
  <c r="AH2791" i="3"/>
  <c r="AH2792" i="3"/>
  <c r="AH2793" i="3"/>
  <c r="AH2794" i="3"/>
  <c r="AH2795" i="3"/>
  <c r="AH2796" i="3"/>
  <c r="AH2797" i="3"/>
  <c r="AH2798" i="3"/>
  <c r="AH2799" i="3"/>
  <c r="AH2800" i="3"/>
  <c r="AH2758" i="3"/>
  <c r="AH2759" i="3"/>
  <c r="AH2760" i="3"/>
  <c r="AH2761" i="3"/>
  <c r="AH2762" i="3"/>
  <c r="AH2763" i="3"/>
  <c r="AH2764" i="3"/>
  <c r="AH2765" i="3"/>
  <c r="AH2766" i="3"/>
  <c r="AH2767" i="3"/>
  <c r="AI2747" i="3"/>
  <c r="AI2748" i="3"/>
  <c r="AI2749" i="3"/>
  <c r="AI2750" i="3"/>
  <c r="AI2751" i="3"/>
  <c r="AI2752" i="3"/>
  <c r="AI2753" i="3"/>
  <c r="AI2754" i="3"/>
  <c r="AI2755" i="3"/>
  <c r="AI2756" i="3"/>
  <c r="AI2757" i="3"/>
  <c r="AI2715" i="3"/>
  <c r="AI2716" i="3"/>
  <c r="AI2717" i="3"/>
  <c r="AI2718" i="3"/>
  <c r="AI2719" i="3"/>
  <c r="AI2720" i="3"/>
  <c r="AI2721" i="3"/>
  <c r="AI2722" i="3"/>
  <c r="AI2723" i="3"/>
  <c r="AI2724" i="3"/>
  <c r="AI2725" i="3"/>
  <c r="AI2726" i="3"/>
  <c r="AI2727" i="3"/>
  <c r="AI2728" i="3"/>
  <c r="AI2729" i="3"/>
  <c r="AI2730" i="3"/>
  <c r="AI2731" i="3"/>
  <c r="AI2732" i="3"/>
  <c r="AI2733" i="3"/>
  <c r="AI2734" i="3"/>
  <c r="AI2735" i="3"/>
  <c r="AI2736" i="3"/>
  <c r="AI2737" i="3"/>
  <c r="AI2738" i="3"/>
  <c r="AI2739" i="3"/>
  <c r="AI2740" i="3"/>
  <c r="AI2741" i="3"/>
  <c r="AI2742" i="3"/>
  <c r="AI2743" i="3"/>
  <c r="AI2744" i="3"/>
  <c r="AI2745" i="3"/>
  <c r="AI2746" i="3"/>
  <c r="AI2690" i="3"/>
  <c r="AI2691" i="3"/>
  <c r="AI2692" i="3"/>
  <c r="AI2693" i="3"/>
  <c r="AI2694" i="3"/>
  <c r="AI2695" i="3"/>
  <c r="AI2696" i="3"/>
  <c r="AI2697" i="3"/>
  <c r="AI2698" i="3"/>
  <c r="AI2699" i="3"/>
  <c r="AI2700" i="3"/>
  <c r="AI2701" i="3"/>
  <c r="AI2702" i="3"/>
  <c r="AI2703" i="3"/>
  <c r="AI2704" i="3"/>
  <c r="AI2705" i="3"/>
  <c r="AI2706" i="3"/>
  <c r="AI2707" i="3"/>
  <c r="AI2708" i="3"/>
  <c r="AI2709" i="3"/>
  <c r="AI2710" i="3"/>
  <c r="AI2711" i="3"/>
  <c r="AI2712" i="3"/>
  <c r="AI2713" i="3"/>
  <c r="AI2714" i="3"/>
  <c r="AI2665" i="3"/>
  <c r="AI2666" i="3"/>
  <c r="AI2667" i="3"/>
  <c r="AI2668" i="3"/>
  <c r="AI2669" i="3"/>
  <c r="AI2670" i="3"/>
  <c r="AI2671" i="3"/>
  <c r="AI2672" i="3"/>
  <c r="AI2673" i="3"/>
  <c r="AI2674" i="3"/>
  <c r="AI2675" i="3"/>
  <c r="AI2676" i="3"/>
  <c r="AI2677" i="3"/>
  <c r="AI2678" i="3"/>
  <c r="AI2679" i="3"/>
  <c r="AI2680" i="3"/>
  <c r="AI2681" i="3"/>
  <c r="AI2682" i="3"/>
  <c r="AI2683" i="3"/>
  <c r="AI2684" i="3"/>
  <c r="AI2685" i="3"/>
  <c r="AI2686" i="3"/>
  <c r="AI2687" i="3"/>
  <c r="AI2688" i="3"/>
  <c r="AI2689" i="3"/>
  <c r="AI2989" i="3"/>
  <c r="AI2990" i="3"/>
  <c r="AI2991" i="3"/>
  <c r="AI2992" i="3"/>
  <c r="AI2993" i="3"/>
  <c r="AI2994" i="3"/>
  <c r="AI2995" i="3"/>
  <c r="AI2996" i="3"/>
  <c r="AI2997" i="3"/>
  <c r="AI2998" i="3"/>
  <c r="AI2999" i="3"/>
  <c r="AI3000" i="3"/>
  <c r="AI3001" i="3"/>
  <c r="AI3002" i="3"/>
  <c r="AI3003" i="3"/>
  <c r="AI3004" i="3"/>
  <c r="AI3005" i="3"/>
  <c r="AI3006" i="3"/>
  <c r="AI3007" i="3"/>
  <c r="AI3008" i="3"/>
  <c r="AI3009" i="3"/>
  <c r="AI3010" i="3"/>
  <c r="AI3011" i="3"/>
  <c r="AI3012" i="3"/>
  <c r="AI3013" i="3"/>
  <c r="AI3014" i="3"/>
  <c r="AI3015" i="3"/>
  <c r="AI3016" i="3"/>
  <c r="AI3017" i="3"/>
  <c r="AI3018" i="3"/>
  <c r="AI3019" i="3"/>
  <c r="AI3020" i="3"/>
  <c r="AI3021" i="3"/>
  <c r="AI3022" i="3"/>
  <c r="AI3023" i="3"/>
  <c r="AI3024" i="3"/>
  <c r="AI2961" i="3"/>
  <c r="AI2962" i="3"/>
  <c r="AI2963" i="3"/>
  <c r="AI2964" i="3"/>
  <c r="AI2965" i="3"/>
  <c r="AI2966" i="3"/>
  <c r="AI2967" i="3"/>
  <c r="AI2968" i="3"/>
  <c r="AI2969" i="3"/>
  <c r="AI2970" i="3"/>
  <c r="AI2971" i="3"/>
  <c r="AI2972" i="3"/>
  <c r="AI2973" i="3"/>
  <c r="AI2974" i="3"/>
  <c r="AI2975" i="3"/>
  <c r="AI2976" i="3"/>
  <c r="AI2977" i="3"/>
  <c r="AI2978" i="3"/>
  <c r="AI2979" i="3"/>
  <c r="AI2980" i="3"/>
  <c r="AI2981" i="3"/>
  <c r="AI2982" i="3"/>
  <c r="AI2983" i="3"/>
  <c r="AI2984" i="3"/>
  <c r="AI2985" i="3"/>
  <c r="AI2986" i="3"/>
  <c r="AI2987" i="3"/>
  <c r="AI2988" i="3"/>
  <c r="AI2936" i="3"/>
  <c r="AI2937" i="3"/>
  <c r="AI2938" i="3"/>
  <c r="AI2939" i="3"/>
  <c r="AI2940" i="3"/>
  <c r="AI2941" i="3"/>
  <c r="AI2942" i="3"/>
  <c r="AI2943" i="3"/>
  <c r="AI2944" i="3"/>
  <c r="AI2945" i="3"/>
  <c r="AI2946" i="3"/>
  <c r="AI2947" i="3"/>
  <c r="AI2948" i="3"/>
  <c r="AI2949" i="3"/>
  <c r="AI2950" i="3"/>
  <c r="AI2951" i="3"/>
  <c r="AI2952" i="3"/>
  <c r="AI2953" i="3"/>
  <c r="AI2954" i="3"/>
  <c r="AI2955" i="3"/>
  <c r="AI2956" i="3"/>
  <c r="AI2957" i="3"/>
  <c r="AI2958" i="3"/>
  <c r="AI2959" i="3"/>
  <c r="AI2960" i="3"/>
  <c r="AI2910" i="3"/>
  <c r="AI2911" i="3"/>
  <c r="AI2912" i="3"/>
  <c r="AI2913" i="3"/>
  <c r="AI2914" i="3"/>
  <c r="AI2915" i="3"/>
  <c r="AI2916" i="3"/>
  <c r="AI2917" i="3"/>
  <c r="AI2918" i="3"/>
  <c r="AI2919" i="3"/>
  <c r="AI2920" i="3"/>
  <c r="AI2921" i="3"/>
  <c r="AI2922" i="3"/>
  <c r="AI2923" i="3"/>
  <c r="AI2924" i="3"/>
  <c r="AI2925" i="3"/>
  <c r="AI2926" i="3"/>
  <c r="AI2927" i="3"/>
  <c r="AI2928" i="3"/>
  <c r="AI2929" i="3"/>
  <c r="AI2930" i="3"/>
  <c r="AI2931" i="3"/>
  <c r="AI2932" i="3"/>
  <c r="AI2933" i="3"/>
  <c r="AI2934" i="3"/>
  <c r="AI2935" i="3"/>
  <c r="AI2894" i="3"/>
  <c r="AI2895" i="3"/>
  <c r="AI2896" i="3"/>
  <c r="AI2897" i="3"/>
  <c r="AI2898" i="3"/>
  <c r="AI2899" i="3"/>
  <c r="AI2900" i="3"/>
  <c r="AI2901" i="3"/>
  <c r="AI2902" i="3"/>
  <c r="AI2903" i="3"/>
  <c r="AI2904" i="3"/>
  <c r="AI2905" i="3"/>
  <c r="AI2906" i="3"/>
  <c r="AI2907" i="3"/>
  <c r="AI2908" i="3"/>
  <c r="AI2909" i="3"/>
  <c r="AI2881" i="3"/>
  <c r="AI2882" i="3"/>
  <c r="AI2883" i="3"/>
  <c r="AI2884" i="3"/>
  <c r="AI2885" i="3"/>
  <c r="AI2886" i="3"/>
  <c r="AI2887" i="3"/>
  <c r="AI2888" i="3"/>
  <c r="AI2889" i="3"/>
  <c r="AI2890" i="3"/>
  <c r="AI2891" i="3"/>
  <c r="AI2892" i="3"/>
  <c r="AI2893" i="3"/>
  <c r="AI2845" i="3"/>
  <c r="AI2846" i="3"/>
  <c r="AI2847" i="3"/>
  <c r="AI2848" i="3"/>
  <c r="AI2849" i="3"/>
  <c r="AI2850" i="3"/>
  <c r="AI2851" i="3"/>
  <c r="AI2852" i="3"/>
  <c r="AI2853" i="3"/>
  <c r="AI2854" i="3"/>
  <c r="AI2855" i="3"/>
  <c r="AI2856" i="3"/>
  <c r="AI2857" i="3"/>
  <c r="AI2858" i="3"/>
  <c r="AI2859" i="3"/>
  <c r="AI2860" i="3"/>
  <c r="AI2861" i="3"/>
  <c r="AI2862" i="3"/>
  <c r="AI2863" i="3"/>
  <c r="AI2864" i="3"/>
  <c r="AI2865" i="3"/>
  <c r="AI2866" i="3"/>
  <c r="AI2867" i="3"/>
  <c r="AI2868" i="3"/>
  <c r="AI2869" i="3"/>
  <c r="AI2870" i="3"/>
  <c r="AI2871" i="3"/>
  <c r="AI2872" i="3"/>
  <c r="AI2873" i="3"/>
  <c r="AI2874" i="3"/>
  <c r="AI2875" i="3"/>
  <c r="AI2876" i="3"/>
  <c r="AI2877" i="3"/>
  <c r="AI2878" i="3"/>
  <c r="AI2879" i="3"/>
  <c r="AI2880" i="3"/>
  <c r="AI2838" i="3"/>
  <c r="AI2839" i="3"/>
  <c r="AI2840" i="3"/>
  <c r="AI2841" i="3"/>
  <c r="AI2842" i="3"/>
  <c r="AI2843" i="3"/>
  <c r="AI2844" i="3"/>
  <c r="AI2817" i="3"/>
  <c r="AI2818" i="3"/>
  <c r="AI2819" i="3"/>
  <c r="AI2820" i="3"/>
  <c r="AI2821" i="3"/>
  <c r="AI2822" i="3"/>
  <c r="AI2823" i="3"/>
  <c r="AI2824" i="3"/>
  <c r="AI2825" i="3"/>
  <c r="AI2826" i="3"/>
  <c r="AI2827" i="3"/>
  <c r="AI2828" i="3"/>
  <c r="AI2829" i="3"/>
  <c r="AI2830" i="3"/>
  <c r="AI2831" i="3"/>
  <c r="AI2832" i="3"/>
  <c r="AI2833" i="3"/>
  <c r="AI2834" i="3"/>
  <c r="AI2835" i="3"/>
  <c r="AI2836" i="3"/>
  <c r="AI2837" i="3"/>
  <c r="AI2801" i="3"/>
  <c r="AI2802" i="3"/>
  <c r="AI2803" i="3"/>
  <c r="AI2804" i="3"/>
  <c r="AI2805" i="3"/>
  <c r="AI2806" i="3"/>
  <c r="AI2807" i="3"/>
  <c r="AI2808" i="3"/>
  <c r="AI2809" i="3"/>
  <c r="AI2810" i="3"/>
  <c r="AI2811" i="3"/>
  <c r="AI2812" i="3"/>
  <c r="AI2813" i="3"/>
  <c r="AI2814" i="3"/>
  <c r="AI2815" i="3"/>
  <c r="AI2816" i="3"/>
  <c r="AI2768" i="3"/>
  <c r="AI2769" i="3"/>
  <c r="AI2770" i="3"/>
  <c r="AI2771" i="3"/>
  <c r="AI2772" i="3"/>
  <c r="AI2773" i="3"/>
  <c r="AI2774" i="3"/>
  <c r="AI2775" i="3"/>
  <c r="AI2776" i="3"/>
  <c r="AI2777" i="3"/>
  <c r="AI2778" i="3"/>
  <c r="AI2779" i="3"/>
  <c r="AI2780" i="3"/>
  <c r="AI2781" i="3"/>
  <c r="AI2782" i="3"/>
  <c r="AI2783" i="3"/>
  <c r="AI2784" i="3"/>
  <c r="AI2785" i="3"/>
  <c r="AI2786" i="3"/>
  <c r="AI2787" i="3"/>
  <c r="AI2788" i="3"/>
  <c r="AI2789" i="3"/>
  <c r="AI2790" i="3"/>
  <c r="AI2791" i="3"/>
  <c r="AI2792" i="3"/>
  <c r="AI2793" i="3"/>
  <c r="AI2794" i="3"/>
  <c r="AI2795" i="3"/>
  <c r="AI2796" i="3"/>
  <c r="AI2797" i="3"/>
  <c r="AI2798" i="3"/>
  <c r="AI2799" i="3"/>
  <c r="AI2800" i="3"/>
  <c r="AI2758" i="3"/>
  <c r="AI2759" i="3"/>
  <c r="AI2760" i="3"/>
  <c r="AI2761" i="3"/>
  <c r="AI2762" i="3"/>
  <c r="AI2763" i="3"/>
  <c r="AI2764" i="3"/>
  <c r="AI2765" i="3"/>
  <c r="AI2766" i="3"/>
  <c r="AI2767" i="3"/>
  <c r="AJ2747" i="3"/>
  <c r="AJ2748" i="3"/>
  <c r="AJ2749" i="3"/>
  <c r="AJ2750" i="3"/>
  <c r="AJ2751" i="3"/>
  <c r="AJ2752" i="3"/>
  <c r="AJ2753" i="3"/>
  <c r="AJ2754" i="3"/>
  <c r="AJ2755" i="3"/>
  <c r="AJ2756" i="3"/>
  <c r="AJ2757" i="3"/>
  <c r="AJ2715" i="3"/>
  <c r="AJ2716" i="3"/>
  <c r="AJ2717" i="3"/>
  <c r="AJ2718" i="3"/>
  <c r="AJ2719" i="3"/>
  <c r="AJ2720" i="3"/>
  <c r="AJ2721" i="3"/>
  <c r="AJ2722" i="3"/>
  <c r="AJ2723" i="3"/>
  <c r="AJ2724" i="3"/>
  <c r="AJ2725" i="3"/>
  <c r="AJ2726" i="3"/>
  <c r="AJ2727" i="3"/>
  <c r="AJ2728" i="3"/>
  <c r="AJ2729" i="3"/>
  <c r="AJ2730" i="3"/>
  <c r="AJ2731" i="3"/>
  <c r="AJ2732" i="3"/>
  <c r="AJ2733" i="3"/>
  <c r="AJ2734" i="3"/>
  <c r="AJ2735" i="3"/>
  <c r="AJ2736" i="3"/>
  <c r="AJ2737" i="3"/>
  <c r="AJ2738" i="3"/>
  <c r="AJ2739" i="3"/>
  <c r="AJ2740" i="3"/>
  <c r="AJ2741" i="3"/>
  <c r="AJ2742" i="3"/>
  <c r="AJ2743" i="3"/>
  <c r="AJ2744" i="3"/>
  <c r="AJ2745" i="3"/>
  <c r="AJ2746" i="3"/>
  <c r="AJ2690" i="3"/>
  <c r="AJ2691" i="3"/>
  <c r="AJ2692" i="3"/>
  <c r="AJ2693" i="3"/>
  <c r="AJ2694" i="3"/>
  <c r="AJ2695" i="3"/>
  <c r="AJ2696" i="3"/>
  <c r="AJ2697" i="3"/>
  <c r="AJ2698" i="3"/>
  <c r="AJ2699" i="3"/>
  <c r="AJ2700" i="3"/>
  <c r="AJ2701" i="3"/>
  <c r="AJ2702" i="3"/>
  <c r="AJ2703" i="3"/>
  <c r="AJ2704" i="3"/>
  <c r="AJ2705" i="3"/>
  <c r="AJ2706" i="3"/>
  <c r="AJ2707" i="3"/>
  <c r="AJ2708" i="3"/>
  <c r="AJ2709" i="3"/>
  <c r="AJ2710" i="3"/>
  <c r="AJ2711" i="3"/>
  <c r="AJ2712" i="3"/>
  <c r="AJ2713" i="3"/>
  <c r="AJ2714" i="3"/>
  <c r="AJ2665" i="3"/>
  <c r="AJ2666" i="3"/>
  <c r="AJ2667" i="3"/>
  <c r="AJ2668" i="3"/>
  <c r="AJ2669" i="3"/>
  <c r="AJ2670" i="3"/>
  <c r="AJ2671" i="3"/>
  <c r="AJ2672" i="3"/>
  <c r="AJ2673" i="3"/>
  <c r="AJ2674" i="3"/>
  <c r="AJ2675" i="3"/>
  <c r="AJ2676" i="3"/>
  <c r="AJ2677" i="3"/>
  <c r="AJ2678" i="3"/>
  <c r="AJ2679" i="3"/>
  <c r="AJ2680" i="3"/>
  <c r="AJ2681" i="3"/>
  <c r="AJ2682" i="3"/>
  <c r="AJ2683" i="3"/>
  <c r="AJ2684" i="3"/>
  <c r="AJ2685" i="3"/>
  <c r="AJ2686" i="3"/>
  <c r="AJ2687" i="3"/>
  <c r="AJ2688" i="3"/>
  <c r="AJ2689" i="3"/>
  <c r="AJ2989" i="3"/>
  <c r="AJ2990" i="3"/>
  <c r="AJ2991" i="3"/>
  <c r="AJ2992" i="3"/>
  <c r="AJ2993" i="3"/>
  <c r="AJ2994" i="3"/>
  <c r="AJ2995" i="3"/>
  <c r="AJ2996" i="3"/>
  <c r="AJ2997" i="3"/>
  <c r="AJ2998" i="3"/>
  <c r="AJ2999" i="3"/>
  <c r="AJ3000" i="3"/>
  <c r="AJ3001" i="3"/>
  <c r="AJ3002" i="3"/>
  <c r="AJ3003" i="3"/>
  <c r="AJ3004" i="3"/>
  <c r="AJ3005" i="3"/>
  <c r="AJ3006" i="3"/>
  <c r="AJ3007" i="3"/>
  <c r="AJ3008" i="3"/>
  <c r="AJ3009" i="3"/>
  <c r="AJ3010" i="3"/>
  <c r="AJ3011" i="3"/>
  <c r="AJ3012" i="3"/>
  <c r="AJ3013" i="3"/>
  <c r="AJ3014" i="3"/>
  <c r="AJ3015" i="3"/>
  <c r="AJ3016" i="3"/>
  <c r="AJ3017" i="3"/>
  <c r="AJ3018" i="3"/>
  <c r="AJ3019" i="3"/>
  <c r="AJ3020" i="3"/>
  <c r="AJ3021" i="3"/>
  <c r="AJ3022" i="3"/>
  <c r="AJ3023" i="3"/>
  <c r="AJ3024" i="3"/>
  <c r="AJ2961" i="3"/>
  <c r="AJ2962" i="3"/>
  <c r="AJ2963" i="3"/>
  <c r="AJ2964" i="3"/>
  <c r="AJ2965" i="3"/>
  <c r="AJ2966" i="3"/>
  <c r="AJ2967" i="3"/>
  <c r="AJ2968" i="3"/>
  <c r="AJ2969" i="3"/>
  <c r="AJ2970" i="3"/>
  <c r="AJ2971" i="3"/>
  <c r="AJ2972" i="3"/>
  <c r="AJ2973" i="3"/>
  <c r="AJ2974" i="3"/>
  <c r="AJ2975" i="3"/>
  <c r="AJ2976" i="3"/>
  <c r="AJ2977" i="3"/>
  <c r="AJ2978" i="3"/>
  <c r="AJ2979" i="3"/>
  <c r="AJ2980" i="3"/>
  <c r="AJ2981" i="3"/>
  <c r="AJ2982" i="3"/>
  <c r="AJ2983" i="3"/>
  <c r="AJ2984" i="3"/>
  <c r="AJ2985" i="3"/>
  <c r="AJ2986" i="3"/>
  <c r="AJ2987" i="3"/>
  <c r="AJ2988" i="3"/>
  <c r="AJ2936" i="3"/>
  <c r="AJ2937" i="3"/>
  <c r="AJ2938" i="3"/>
  <c r="AJ2939" i="3"/>
  <c r="AJ2940" i="3"/>
  <c r="AJ2941" i="3"/>
  <c r="AJ2942" i="3"/>
  <c r="AJ2943" i="3"/>
  <c r="AJ2944" i="3"/>
  <c r="AJ2945" i="3"/>
  <c r="AJ2946" i="3"/>
  <c r="AJ2947" i="3"/>
  <c r="AJ2948" i="3"/>
  <c r="AJ2949" i="3"/>
  <c r="AJ2950" i="3"/>
  <c r="AJ2951" i="3"/>
  <c r="AJ2952" i="3"/>
  <c r="AJ2953" i="3"/>
  <c r="AJ2954" i="3"/>
  <c r="AJ2955" i="3"/>
  <c r="AJ2956" i="3"/>
  <c r="AJ2957" i="3"/>
  <c r="AJ2958" i="3"/>
  <c r="AJ2959" i="3"/>
  <c r="AJ2960" i="3"/>
  <c r="AJ2910" i="3"/>
  <c r="AJ2911" i="3"/>
  <c r="AJ2912" i="3"/>
  <c r="AJ2913" i="3"/>
  <c r="AJ2914" i="3"/>
  <c r="AJ2915" i="3"/>
  <c r="AJ2916" i="3"/>
  <c r="AJ2917" i="3"/>
  <c r="AJ2918" i="3"/>
  <c r="AJ2919" i="3"/>
  <c r="AJ2920" i="3"/>
  <c r="AJ2921" i="3"/>
  <c r="AJ2922" i="3"/>
  <c r="AJ2923" i="3"/>
  <c r="AJ2924" i="3"/>
  <c r="AJ2925" i="3"/>
  <c r="AJ2926" i="3"/>
  <c r="AJ2927" i="3"/>
  <c r="AJ2928" i="3"/>
  <c r="AJ2929" i="3"/>
  <c r="AJ2930" i="3"/>
  <c r="AJ2931" i="3"/>
  <c r="AJ2932" i="3"/>
  <c r="AJ2933" i="3"/>
  <c r="AJ2934" i="3"/>
  <c r="AJ2935" i="3"/>
  <c r="AJ2894" i="3"/>
  <c r="AJ2895" i="3"/>
  <c r="AJ2896" i="3"/>
  <c r="AJ2897" i="3"/>
  <c r="AJ2898" i="3"/>
  <c r="AJ2899" i="3"/>
  <c r="AJ2900" i="3"/>
  <c r="AJ2901" i="3"/>
  <c r="AJ2902" i="3"/>
  <c r="AJ2903" i="3"/>
  <c r="AJ2904" i="3"/>
  <c r="AJ2905" i="3"/>
  <c r="AJ2906" i="3"/>
  <c r="AJ2907" i="3"/>
  <c r="AJ2908" i="3"/>
  <c r="AJ2909" i="3"/>
  <c r="AJ2881" i="3"/>
  <c r="AJ2882" i="3"/>
  <c r="AJ2883" i="3"/>
  <c r="AJ2884" i="3"/>
  <c r="AJ2885" i="3"/>
  <c r="AJ2886" i="3"/>
  <c r="AJ2887" i="3"/>
  <c r="AJ2888" i="3"/>
  <c r="AJ2889" i="3"/>
  <c r="AJ2890" i="3"/>
  <c r="AJ2891" i="3"/>
  <c r="AJ2892" i="3"/>
  <c r="AJ2893" i="3"/>
  <c r="AJ2845" i="3"/>
  <c r="AJ2846" i="3"/>
  <c r="AJ2847" i="3"/>
  <c r="AJ2848" i="3"/>
  <c r="AJ2849" i="3"/>
  <c r="AJ2850" i="3"/>
  <c r="AJ2851" i="3"/>
  <c r="AJ2852" i="3"/>
  <c r="AJ2853" i="3"/>
  <c r="AJ2854" i="3"/>
  <c r="AJ2855" i="3"/>
  <c r="AJ2856" i="3"/>
  <c r="AJ2857" i="3"/>
  <c r="AJ2858" i="3"/>
  <c r="AJ2859" i="3"/>
  <c r="AJ2860" i="3"/>
  <c r="AJ2861" i="3"/>
  <c r="AJ2862" i="3"/>
  <c r="AJ2863" i="3"/>
  <c r="AJ2864" i="3"/>
  <c r="AJ2865" i="3"/>
  <c r="AJ2866" i="3"/>
  <c r="AJ2867" i="3"/>
  <c r="AJ2868" i="3"/>
  <c r="AJ2869" i="3"/>
  <c r="AJ2870" i="3"/>
  <c r="AJ2871" i="3"/>
  <c r="AJ2872" i="3"/>
  <c r="AJ2873" i="3"/>
  <c r="AJ2874" i="3"/>
  <c r="AJ2875" i="3"/>
  <c r="AJ2876" i="3"/>
  <c r="AJ2877" i="3"/>
  <c r="AJ2878" i="3"/>
  <c r="AJ2879" i="3"/>
  <c r="AJ2880" i="3"/>
  <c r="AJ2838" i="3"/>
  <c r="AJ2839" i="3"/>
  <c r="AJ2840" i="3"/>
  <c r="AJ2841" i="3"/>
  <c r="AJ2842" i="3"/>
  <c r="AJ2843" i="3"/>
  <c r="AJ2844" i="3"/>
  <c r="AJ2817" i="3"/>
  <c r="AJ2818" i="3"/>
  <c r="AJ2819" i="3"/>
  <c r="AJ2820" i="3"/>
  <c r="AJ2821" i="3"/>
  <c r="AJ2822" i="3"/>
  <c r="AJ2823" i="3"/>
  <c r="AJ2824" i="3"/>
  <c r="AJ2825" i="3"/>
  <c r="AJ2826" i="3"/>
  <c r="AJ2827" i="3"/>
  <c r="AJ2828" i="3"/>
  <c r="AJ2829" i="3"/>
  <c r="AJ2830" i="3"/>
  <c r="AJ2831" i="3"/>
  <c r="AJ2832" i="3"/>
  <c r="AJ2833" i="3"/>
  <c r="AJ2834" i="3"/>
  <c r="AJ2835" i="3"/>
  <c r="AJ2836" i="3"/>
  <c r="AJ2837" i="3"/>
  <c r="AJ2801" i="3"/>
  <c r="AJ2802" i="3"/>
  <c r="AJ2803" i="3"/>
  <c r="AJ2804" i="3"/>
  <c r="AJ2805" i="3"/>
  <c r="AJ2806" i="3"/>
  <c r="AJ2807" i="3"/>
  <c r="AJ2808" i="3"/>
  <c r="AJ2809" i="3"/>
  <c r="AJ2810" i="3"/>
  <c r="AJ2811" i="3"/>
  <c r="AJ2812" i="3"/>
  <c r="AJ2813" i="3"/>
  <c r="AJ2814" i="3"/>
  <c r="AJ2815" i="3"/>
  <c r="AJ2816" i="3"/>
  <c r="AJ2768" i="3"/>
  <c r="AJ2769" i="3"/>
  <c r="AJ2770" i="3"/>
  <c r="AJ2771" i="3"/>
  <c r="AJ2772" i="3"/>
  <c r="AJ2773" i="3"/>
  <c r="AJ2774" i="3"/>
  <c r="AJ2775" i="3"/>
  <c r="AJ2776" i="3"/>
  <c r="AJ2777" i="3"/>
  <c r="AJ2778" i="3"/>
  <c r="AJ2779" i="3"/>
  <c r="AJ2780" i="3"/>
  <c r="AJ2781" i="3"/>
  <c r="AJ2782" i="3"/>
  <c r="AJ2783" i="3"/>
  <c r="AJ2784" i="3"/>
  <c r="AJ2785" i="3"/>
  <c r="AJ2786" i="3"/>
  <c r="AJ2787" i="3"/>
  <c r="AJ2788" i="3"/>
  <c r="AJ2789" i="3"/>
  <c r="AJ2790" i="3"/>
  <c r="AJ2791" i="3"/>
  <c r="AJ2792" i="3"/>
  <c r="AJ2793" i="3"/>
  <c r="AJ2794" i="3"/>
  <c r="AJ2795" i="3"/>
  <c r="AJ2796" i="3"/>
  <c r="AJ2797" i="3"/>
  <c r="AJ2798" i="3"/>
  <c r="AJ2799" i="3"/>
  <c r="AJ2800" i="3"/>
  <c r="AJ2758" i="3"/>
  <c r="AJ2759" i="3"/>
  <c r="AJ2760" i="3"/>
  <c r="AJ2761" i="3"/>
  <c r="AJ2762" i="3"/>
  <c r="AJ2763" i="3"/>
  <c r="AJ2764" i="3"/>
  <c r="AJ2765" i="3"/>
  <c r="AJ2766" i="3"/>
  <c r="AJ2767" i="3"/>
  <c r="AK2747" i="3"/>
  <c r="AK2748" i="3"/>
  <c r="AK2749" i="3"/>
  <c r="AK2750" i="3"/>
  <c r="AK2751" i="3"/>
  <c r="AK2752" i="3"/>
  <c r="AK2753" i="3"/>
  <c r="AK2754" i="3"/>
  <c r="AK2755" i="3"/>
  <c r="AK2756" i="3"/>
  <c r="AK2757" i="3"/>
  <c r="AK2715" i="3"/>
  <c r="AK2716" i="3"/>
  <c r="AK2717" i="3"/>
  <c r="AK2718" i="3"/>
  <c r="AK2719" i="3"/>
  <c r="AK2720" i="3"/>
  <c r="AK2721" i="3"/>
  <c r="AK2722" i="3"/>
  <c r="AK2723" i="3"/>
  <c r="AK2724" i="3"/>
  <c r="AK2725" i="3"/>
  <c r="AK2726" i="3"/>
  <c r="AK2727" i="3"/>
  <c r="AK2728" i="3"/>
  <c r="AK2729" i="3"/>
  <c r="AK2730" i="3"/>
  <c r="AK2731" i="3"/>
  <c r="AK2732" i="3"/>
  <c r="AK2733" i="3"/>
  <c r="AK2734" i="3"/>
  <c r="AK2735" i="3"/>
  <c r="AK2736" i="3"/>
  <c r="AK2737" i="3"/>
  <c r="AK2738" i="3"/>
  <c r="AK2739" i="3"/>
  <c r="AK2740" i="3"/>
  <c r="AK2741" i="3"/>
  <c r="AK2742" i="3"/>
  <c r="AK2743" i="3"/>
  <c r="AK2744" i="3"/>
  <c r="AK2745" i="3"/>
  <c r="AK2746" i="3"/>
  <c r="AK2690" i="3"/>
  <c r="AK2691" i="3"/>
  <c r="AK2692" i="3"/>
  <c r="AK2693" i="3"/>
  <c r="AK2694" i="3"/>
  <c r="AK2695" i="3"/>
  <c r="AK2696" i="3"/>
  <c r="AK2697" i="3"/>
  <c r="AK2698" i="3"/>
  <c r="AK2699" i="3"/>
  <c r="AK2700" i="3"/>
  <c r="AK2701" i="3"/>
  <c r="AK2702" i="3"/>
  <c r="AK2703" i="3"/>
  <c r="AK2704" i="3"/>
  <c r="AK2705" i="3"/>
  <c r="AK2706" i="3"/>
  <c r="AK2707" i="3"/>
  <c r="AK2708" i="3"/>
  <c r="AK2709" i="3"/>
  <c r="AK2710" i="3"/>
  <c r="AK2711" i="3"/>
  <c r="AK2712" i="3"/>
  <c r="AK2713" i="3"/>
  <c r="AK2714" i="3"/>
  <c r="AK2665" i="3"/>
  <c r="AK2666" i="3"/>
  <c r="AK2667" i="3"/>
  <c r="AK2668" i="3"/>
  <c r="AK2669" i="3"/>
  <c r="AK2670" i="3"/>
  <c r="AK2671" i="3"/>
  <c r="AK2672" i="3"/>
  <c r="AK2673" i="3"/>
  <c r="AK2674" i="3"/>
  <c r="AK2675" i="3"/>
  <c r="AK2676" i="3"/>
  <c r="AK2677" i="3"/>
  <c r="AK2678" i="3"/>
  <c r="AK2679" i="3"/>
  <c r="AK2680" i="3"/>
  <c r="AK2681" i="3"/>
  <c r="AK2682" i="3"/>
  <c r="AK2683" i="3"/>
  <c r="AK2684" i="3"/>
  <c r="AK2685" i="3"/>
  <c r="AK2686" i="3"/>
  <c r="AK2687" i="3"/>
  <c r="AK2688" i="3"/>
  <c r="AK2689" i="3"/>
  <c r="AK2989" i="3"/>
  <c r="AK2990" i="3"/>
  <c r="AK2991" i="3"/>
  <c r="AK2992" i="3"/>
  <c r="AK2993" i="3"/>
  <c r="AK2994" i="3"/>
  <c r="AK2995" i="3"/>
  <c r="AK2996" i="3"/>
  <c r="AK2997" i="3"/>
  <c r="AK2998" i="3"/>
  <c r="AK2999" i="3"/>
  <c r="AK3000" i="3"/>
  <c r="AK3001" i="3"/>
  <c r="AK3002" i="3"/>
  <c r="AK3003" i="3"/>
  <c r="AK3004" i="3"/>
  <c r="AK3005" i="3"/>
  <c r="AK3006" i="3"/>
  <c r="AK3007" i="3"/>
  <c r="AK3008" i="3"/>
  <c r="AK3009" i="3"/>
  <c r="AK3010" i="3"/>
  <c r="AK3011" i="3"/>
  <c r="AK3012" i="3"/>
  <c r="AK3013" i="3"/>
  <c r="AK3014" i="3"/>
  <c r="AK3015" i="3"/>
  <c r="AK3016" i="3"/>
  <c r="AK3017" i="3"/>
  <c r="AK3018" i="3"/>
  <c r="AK3019" i="3"/>
  <c r="AK3020" i="3"/>
  <c r="AK3021" i="3"/>
  <c r="AK3022" i="3"/>
  <c r="AK3023" i="3"/>
  <c r="AK3024" i="3"/>
  <c r="AK2961" i="3"/>
  <c r="AK2962" i="3"/>
  <c r="AK2963" i="3"/>
  <c r="AK2964" i="3"/>
  <c r="AK2965" i="3"/>
  <c r="AK2966" i="3"/>
  <c r="AK2967" i="3"/>
  <c r="AK2968" i="3"/>
  <c r="AK2969" i="3"/>
  <c r="AK2970" i="3"/>
  <c r="AK2971" i="3"/>
  <c r="AK2972" i="3"/>
  <c r="AK2973" i="3"/>
  <c r="AK2974" i="3"/>
  <c r="AK2975" i="3"/>
  <c r="AK2976" i="3"/>
  <c r="AK2977" i="3"/>
  <c r="AK2978" i="3"/>
  <c r="AK2979" i="3"/>
  <c r="AK2980" i="3"/>
  <c r="AK2981" i="3"/>
  <c r="AK2982" i="3"/>
  <c r="AK2983" i="3"/>
  <c r="AK2984" i="3"/>
  <c r="AK2985" i="3"/>
  <c r="AK2986" i="3"/>
  <c r="AK2987" i="3"/>
  <c r="AK2988" i="3"/>
  <c r="AK2936" i="3"/>
  <c r="AK2937" i="3"/>
  <c r="AK2938" i="3"/>
  <c r="AK2939" i="3"/>
  <c r="AK2940" i="3"/>
  <c r="AK2941" i="3"/>
  <c r="AK2942" i="3"/>
  <c r="AK2943" i="3"/>
  <c r="AK2944" i="3"/>
  <c r="AK2945" i="3"/>
  <c r="AK2946" i="3"/>
  <c r="AK2947" i="3"/>
  <c r="AK2948" i="3"/>
  <c r="AK2949" i="3"/>
  <c r="AK2950" i="3"/>
  <c r="AK2951" i="3"/>
  <c r="AK2952" i="3"/>
  <c r="AK2953" i="3"/>
  <c r="AK2954" i="3"/>
  <c r="AK2955" i="3"/>
  <c r="AK2956" i="3"/>
  <c r="AK2957" i="3"/>
  <c r="AK2958" i="3"/>
  <c r="AK2959" i="3"/>
  <c r="AK2960" i="3"/>
  <c r="AK2910" i="3"/>
  <c r="AK2911" i="3"/>
  <c r="AK2912" i="3"/>
  <c r="AK2913" i="3"/>
  <c r="AK2914" i="3"/>
  <c r="AK2915" i="3"/>
  <c r="AK2916" i="3"/>
  <c r="AK2917" i="3"/>
  <c r="AK2918" i="3"/>
  <c r="AK2919" i="3"/>
  <c r="AK2920" i="3"/>
  <c r="AK2921" i="3"/>
  <c r="AK2922" i="3"/>
  <c r="AK2923" i="3"/>
  <c r="AK2924" i="3"/>
  <c r="AK2925" i="3"/>
  <c r="AK2926" i="3"/>
  <c r="AK2927" i="3"/>
  <c r="AK2928" i="3"/>
  <c r="AK2929" i="3"/>
  <c r="AK2930" i="3"/>
  <c r="AK2931" i="3"/>
  <c r="AK2932" i="3"/>
  <c r="AK2933" i="3"/>
  <c r="AK2934" i="3"/>
  <c r="AK2935" i="3"/>
  <c r="AK2894" i="3"/>
  <c r="AK2895" i="3"/>
  <c r="AK2896" i="3"/>
  <c r="AK2897" i="3"/>
  <c r="AK2898" i="3"/>
  <c r="AK2899" i="3"/>
  <c r="AK2900" i="3"/>
  <c r="AK2901" i="3"/>
  <c r="AK2902" i="3"/>
  <c r="AK2903" i="3"/>
  <c r="AK2904" i="3"/>
  <c r="AK2905" i="3"/>
  <c r="AK2906" i="3"/>
  <c r="AK2907" i="3"/>
  <c r="AK2908" i="3"/>
  <c r="AK2909" i="3"/>
  <c r="AK2881" i="3"/>
  <c r="AK2882" i="3"/>
  <c r="AK2883" i="3"/>
  <c r="AK2884" i="3"/>
  <c r="AK2885" i="3"/>
  <c r="AK2886" i="3"/>
  <c r="AK2887" i="3"/>
  <c r="AK2888" i="3"/>
  <c r="AK2889" i="3"/>
  <c r="AK2890" i="3"/>
  <c r="AK2891" i="3"/>
  <c r="AK2892" i="3"/>
  <c r="AK2893" i="3"/>
  <c r="AK2845" i="3"/>
  <c r="AK2846" i="3"/>
  <c r="AK2847" i="3"/>
  <c r="AK2848" i="3"/>
  <c r="AK2849" i="3"/>
  <c r="AK2850" i="3"/>
  <c r="AK2851" i="3"/>
  <c r="AK2852" i="3"/>
  <c r="AK2853" i="3"/>
  <c r="AK2854" i="3"/>
  <c r="AK2855" i="3"/>
  <c r="AK2856" i="3"/>
  <c r="AK2857" i="3"/>
  <c r="AK2858" i="3"/>
  <c r="AK2859" i="3"/>
  <c r="AK2860" i="3"/>
  <c r="AK2861" i="3"/>
  <c r="AK2862" i="3"/>
  <c r="AK2863" i="3"/>
  <c r="AK2864" i="3"/>
  <c r="AK2865" i="3"/>
  <c r="AK2866" i="3"/>
  <c r="AK2867" i="3"/>
  <c r="AK2868" i="3"/>
  <c r="AK2869" i="3"/>
  <c r="AK2870" i="3"/>
  <c r="AK2871" i="3"/>
  <c r="AK2872" i="3"/>
  <c r="AK2873" i="3"/>
  <c r="AK2874" i="3"/>
  <c r="AK2875" i="3"/>
  <c r="AK2876" i="3"/>
  <c r="AK2877" i="3"/>
  <c r="AK2878" i="3"/>
  <c r="AK2879" i="3"/>
  <c r="AK2880" i="3"/>
  <c r="AK2838" i="3"/>
  <c r="AK2839" i="3"/>
  <c r="AK2840" i="3"/>
  <c r="AK2841" i="3"/>
  <c r="AK2842" i="3"/>
  <c r="AK2843" i="3"/>
  <c r="AK2844" i="3"/>
  <c r="AK2817" i="3"/>
  <c r="AK2818" i="3"/>
  <c r="AK2819" i="3"/>
  <c r="AK2820" i="3"/>
  <c r="AK2821" i="3"/>
  <c r="AK2822" i="3"/>
  <c r="AK2823" i="3"/>
  <c r="AK2824" i="3"/>
  <c r="AK2825" i="3"/>
  <c r="AK2826" i="3"/>
  <c r="AK2827" i="3"/>
  <c r="AK2828" i="3"/>
  <c r="AK2829" i="3"/>
  <c r="AK2830" i="3"/>
  <c r="AK2831" i="3"/>
  <c r="AK2832" i="3"/>
  <c r="AK2833" i="3"/>
  <c r="AK2834" i="3"/>
  <c r="AK2835" i="3"/>
  <c r="AK2836" i="3"/>
  <c r="AK2837" i="3"/>
  <c r="AK2801" i="3"/>
  <c r="AK2802" i="3"/>
  <c r="AK2803" i="3"/>
  <c r="AK2804" i="3"/>
  <c r="AK2805" i="3"/>
  <c r="AK2806" i="3"/>
  <c r="AK2807" i="3"/>
  <c r="AK2808" i="3"/>
  <c r="AK2809" i="3"/>
  <c r="AK2810" i="3"/>
  <c r="AK2811" i="3"/>
  <c r="AK2812" i="3"/>
  <c r="AK2813" i="3"/>
  <c r="AK2814" i="3"/>
  <c r="AK2815" i="3"/>
  <c r="AK2816" i="3"/>
  <c r="AK2768" i="3"/>
  <c r="AK2769" i="3"/>
  <c r="AK2770" i="3"/>
  <c r="AK2771" i="3"/>
  <c r="AK2772" i="3"/>
  <c r="AK2773" i="3"/>
  <c r="AK2774" i="3"/>
  <c r="AK2775" i="3"/>
  <c r="AK2776" i="3"/>
  <c r="AK2777" i="3"/>
  <c r="AK2778" i="3"/>
  <c r="AK2779" i="3"/>
  <c r="AK2780" i="3"/>
  <c r="AK2781" i="3"/>
  <c r="AK2782" i="3"/>
  <c r="AK2783" i="3"/>
  <c r="AK2784" i="3"/>
  <c r="AK2785" i="3"/>
  <c r="AK2786" i="3"/>
  <c r="AK2787" i="3"/>
  <c r="AK2788" i="3"/>
  <c r="AK2789" i="3"/>
  <c r="AK2790" i="3"/>
  <c r="AK2791" i="3"/>
  <c r="AK2792" i="3"/>
  <c r="AK2793" i="3"/>
  <c r="AK2794" i="3"/>
  <c r="AK2795" i="3"/>
  <c r="AK2796" i="3"/>
  <c r="AK2797" i="3"/>
  <c r="AK2798" i="3"/>
  <c r="AK2799" i="3"/>
  <c r="AK2800" i="3"/>
  <c r="AK2758" i="3"/>
  <c r="AK2759" i="3"/>
  <c r="AK2760" i="3"/>
  <c r="AK2761" i="3"/>
  <c r="AK2762" i="3"/>
  <c r="AK2763" i="3"/>
  <c r="AK2764" i="3"/>
  <c r="AK2765" i="3"/>
  <c r="AK2766" i="3"/>
  <c r="AK2767" i="3"/>
  <c r="AL2747" i="3"/>
  <c r="AL2748" i="3"/>
  <c r="AL2749" i="3"/>
  <c r="AL2750" i="3"/>
  <c r="AL2751" i="3"/>
  <c r="AL2752" i="3"/>
  <c r="AL2753" i="3"/>
  <c r="AL2754" i="3"/>
  <c r="AL2755" i="3"/>
  <c r="AL2756" i="3"/>
  <c r="AL2757" i="3"/>
  <c r="AL2715" i="3"/>
  <c r="AL2716" i="3"/>
  <c r="AL2717" i="3"/>
  <c r="AL2718" i="3"/>
  <c r="AL2719" i="3"/>
  <c r="AL2720" i="3"/>
  <c r="AL2721" i="3"/>
  <c r="AL2722" i="3"/>
  <c r="AL2723" i="3"/>
  <c r="AL2724" i="3"/>
  <c r="AL2725" i="3"/>
  <c r="AL2726" i="3"/>
  <c r="AL2727" i="3"/>
  <c r="AL2728" i="3"/>
  <c r="AL2729" i="3"/>
  <c r="AL2730" i="3"/>
  <c r="AL2731" i="3"/>
  <c r="AL2732" i="3"/>
  <c r="AL2733" i="3"/>
  <c r="AL2734" i="3"/>
  <c r="AL2735" i="3"/>
  <c r="AL2736" i="3"/>
  <c r="AL2737" i="3"/>
  <c r="AL2738" i="3"/>
  <c r="AL2739" i="3"/>
  <c r="AL2740" i="3"/>
  <c r="AL2741" i="3"/>
  <c r="AL2742" i="3"/>
  <c r="AL2743" i="3"/>
  <c r="AL2744" i="3"/>
  <c r="AL2745" i="3"/>
  <c r="AL2746" i="3"/>
  <c r="AL2690" i="3"/>
  <c r="AL2691" i="3"/>
  <c r="AL2692" i="3"/>
  <c r="AL2693" i="3"/>
  <c r="AL2694" i="3"/>
  <c r="AL2695" i="3"/>
  <c r="AL2696" i="3"/>
  <c r="AL2697" i="3"/>
  <c r="AL2698" i="3"/>
  <c r="AL2699" i="3"/>
  <c r="AL2700" i="3"/>
  <c r="AL2701" i="3"/>
  <c r="AL2702" i="3"/>
  <c r="AL2703" i="3"/>
  <c r="AL2704" i="3"/>
  <c r="AL2705" i="3"/>
  <c r="AL2706" i="3"/>
  <c r="AL2707" i="3"/>
  <c r="AL2708" i="3"/>
  <c r="AL2709" i="3"/>
  <c r="AL2710" i="3"/>
  <c r="AL2711" i="3"/>
  <c r="AL2712" i="3"/>
  <c r="AL2713" i="3"/>
  <c r="AL2714" i="3"/>
  <c r="AL2665" i="3"/>
  <c r="AL2666" i="3"/>
  <c r="AL2667" i="3"/>
  <c r="AL2668" i="3"/>
  <c r="AL2669" i="3"/>
  <c r="AL2670" i="3"/>
  <c r="AL2671" i="3"/>
  <c r="AL2672" i="3"/>
  <c r="AL2673" i="3"/>
  <c r="AL2674" i="3"/>
  <c r="AL2675" i="3"/>
  <c r="AL2676" i="3"/>
  <c r="AL2677" i="3"/>
  <c r="AL2678" i="3"/>
  <c r="AL2679" i="3"/>
  <c r="AL2680" i="3"/>
  <c r="AL2681" i="3"/>
  <c r="AL2682" i="3"/>
  <c r="AL2683" i="3"/>
  <c r="AL2684" i="3"/>
  <c r="AL2685" i="3"/>
  <c r="AL2686" i="3"/>
  <c r="AL2687" i="3"/>
  <c r="AL2688" i="3"/>
  <c r="AL2689" i="3"/>
  <c r="AL2989" i="3"/>
  <c r="AL2990" i="3"/>
  <c r="AL2991" i="3"/>
  <c r="AL2992" i="3"/>
  <c r="AL2993" i="3"/>
  <c r="AL2994" i="3"/>
  <c r="AL2995" i="3"/>
  <c r="AL2996" i="3"/>
  <c r="AL2997" i="3"/>
  <c r="AL2998" i="3"/>
  <c r="AL2999" i="3"/>
  <c r="AL3000" i="3"/>
  <c r="AL3001" i="3"/>
  <c r="AL3002" i="3"/>
  <c r="AL3003" i="3"/>
  <c r="AL3004" i="3"/>
  <c r="AL3005" i="3"/>
  <c r="AL3006" i="3"/>
  <c r="AL3007" i="3"/>
  <c r="AL3008" i="3"/>
  <c r="AL3009" i="3"/>
  <c r="AL3010" i="3"/>
  <c r="AL3011" i="3"/>
  <c r="AL3012" i="3"/>
  <c r="AL3013" i="3"/>
  <c r="AL3014" i="3"/>
  <c r="AL3015" i="3"/>
  <c r="AL3016" i="3"/>
  <c r="AL3017" i="3"/>
  <c r="AL3018" i="3"/>
  <c r="AL3019" i="3"/>
  <c r="AL3020" i="3"/>
  <c r="AL3021" i="3"/>
  <c r="AL3022" i="3"/>
  <c r="AL3023" i="3"/>
  <c r="AL3024" i="3"/>
  <c r="AL2961" i="3"/>
  <c r="AL2962" i="3"/>
  <c r="AL2963" i="3"/>
  <c r="AL2964" i="3"/>
  <c r="AL2965" i="3"/>
  <c r="AL2966" i="3"/>
  <c r="AL2967" i="3"/>
  <c r="AL2968" i="3"/>
  <c r="AL2969" i="3"/>
  <c r="AL2970" i="3"/>
  <c r="AL2971" i="3"/>
  <c r="AL2972" i="3"/>
  <c r="AL2973" i="3"/>
  <c r="AL2974" i="3"/>
  <c r="AL2975" i="3"/>
  <c r="AL2976" i="3"/>
  <c r="AL2977" i="3"/>
  <c r="AL2978" i="3"/>
  <c r="AL2979" i="3"/>
  <c r="AL2980" i="3"/>
  <c r="AL2981" i="3"/>
  <c r="AL2982" i="3"/>
  <c r="AL2983" i="3"/>
  <c r="AL2984" i="3"/>
  <c r="AL2985" i="3"/>
  <c r="AL2986" i="3"/>
  <c r="AL2987" i="3"/>
  <c r="AL2988" i="3"/>
  <c r="AL2936" i="3"/>
  <c r="AL2937" i="3"/>
  <c r="AL2938" i="3"/>
  <c r="AL2939" i="3"/>
  <c r="AL2940" i="3"/>
  <c r="AL2941" i="3"/>
  <c r="AL2942" i="3"/>
  <c r="AL2943" i="3"/>
  <c r="AL2944" i="3"/>
  <c r="AL2945" i="3"/>
  <c r="AL2946" i="3"/>
  <c r="AL2947" i="3"/>
  <c r="AL2948" i="3"/>
  <c r="AL2949" i="3"/>
  <c r="AL2950" i="3"/>
  <c r="AL2951" i="3"/>
  <c r="AL2952" i="3"/>
  <c r="AL2953" i="3"/>
  <c r="AL2954" i="3"/>
  <c r="AL2955" i="3"/>
  <c r="AL2956" i="3"/>
  <c r="AL2957" i="3"/>
  <c r="AL2958" i="3"/>
  <c r="AL2959" i="3"/>
  <c r="AL2960" i="3"/>
  <c r="AL2910" i="3"/>
  <c r="AL2911" i="3"/>
  <c r="AL2912" i="3"/>
  <c r="AL2913" i="3"/>
  <c r="AL2914" i="3"/>
  <c r="AL2915" i="3"/>
  <c r="AL2916" i="3"/>
  <c r="AL2917" i="3"/>
  <c r="AL2918" i="3"/>
  <c r="AL2919" i="3"/>
  <c r="AL2920" i="3"/>
  <c r="AL2921" i="3"/>
  <c r="AL2922" i="3"/>
  <c r="AL2923" i="3"/>
  <c r="AL2924" i="3"/>
  <c r="AL2925" i="3"/>
  <c r="AL2926" i="3"/>
  <c r="AL2927" i="3"/>
  <c r="AL2928" i="3"/>
  <c r="AL2929" i="3"/>
  <c r="AL2930" i="3"/>
  <c r="AL2931" i="3"/>
  <c r="AL2932" i="3"/>
  <c r="AL2933" i="3"/>
  <c r="AL2934" i="3"/>
  <c r="AL2935" i="3"/>
  <c r="AL2894" i="3"/>
  <c r="AL2895" i="3"/>
  <c r="AL2896" i="3"/>
  <c r="AL2897" i="3"/>
  <c r="AL2898" i="3"/>
  <c r="AL2899" i="3"/>
  <c r="AL2900" i="3"/>
  <c r="AL2901" i="3"/>
  <c r="AL2902" i="3"/>
  <c r="AL2903" i="3"/>
  <c r="AL2904" i="3"/>
  <c r="AL2905" i="3"/>
  <c r="AL2906" i="3"/>
  <c r="AL2907" i="3"/>
  <c r="AL2908" i="3"/>
  <c r="AL2909" i="3"/>
  <c r="AL2881" i="3"/>
  <c r="AL2882" i="3"/>
  <c r="AL2883" i="3"/>
  <c r="AL2884" i="3"/>
  <c r="AL2885" i="3"/>
  <c r="AL2886" i="3"/>
  <c r="AL2887" i="3"/>
  <c r="AL2888" i="3"/>
  <c r="AL2889" i="3"/>
  <c r="AL2890" i="3"/>
  <c r="AL2891" i="3"/>
  <c r="AL2892" i="3"/>
  <c r="AL2893" i="3"/>
  <c r="AL2845" i="3"/>
  <c r="AL2846" i="3"/>
  <c r="AL2847" i="3"/>
  <c r="AL2848" i="3"/>
  <c r="AL2849" i="3"/>
  <c r="AL2850" i="3"/>
  <c r="AL2851" i="3"/>
  <c r="AL2852" i="3"/>
  <c r="AL2853" i="3"/>
  <c r="AL2854" i="3"/>
  <c r="AL2855" i="3"/>
  <c r="AL2856" i="3"/>
  <c r="AL2857" i="3"/>
  <c r="AL2858" i="3"/>
  <c r="AL2859" i="3"/>
  <c r="AL2860" i="3"/>
  <c r="AL2861" i="3"/>
  <c r="AL2862" i="3"/>
  <c r="AL2863" i="3"/>
  <c r="AL2864" i="3"/>
  <c r="AL2865" i="3"/>
  <c r="AL2866" i="3"/>
  <c r="AL2867" i="3"/>
  <c r="AL2868" i="3"/>
  <c r="AL2869" i="3"/>
  <c r="AL2870" i="3"/>
  <c r="AL2871" i="3"/>
  <c r="AL2872" i="3"/>
  <c r="AL2873" i="3"/>
  <c r="AL2874" i="3"/>
  <c r="AL2875" i="3"/>
  <c r="AL2876" i="3"/>
  <c r="AL2877" i="3"/>
  <c r="AL2878" i="3"/>
  <c r="AL2879" i="3"/>
  <c r="AL2880" i="3"/>
  <c r="AL2838" i="3"/>
  <c r="AL2839" i="3"/>
  <c r="AL2840" i="3"/>
  <c r="AL2841" i="3"/>
  <c r="AL2842" i="3"/>
  <c r="AL2843" i="3"/>
  <c r="AL2844" i="3"/>
  <c r="AL2817" i="3"/>
  <c r="AL2818" i="3"/>
  <c r="AL2819" i="3"/>
  <c r="AL2820" i="3"/>
  <c r="AL2821" i="3"/>
  <c r="AL2822" i="3"/>
  <c r="AL2823" i="3"/>
  <c r="AL2824" i="3"/>
  <c r="AL2825" i="3"/>
  <c r="AL2826" i="3"/>
  <c r="AL2827" i="3"/>
  <c r="AL2828" i="3"/>
  <c r="AL2829" i="3"/>
  <c r="AL2830" i="3"/>
  <c r="AL2831" i="3"/>
  <c r="AL2832" i="3"/>
  <c r="AL2833" i="3"/>
  <c r="AL2834" i="3"/>
  <c r="AL2835" i="3"/>
  <c r="AL2836" i="3"/>
  <c r="AL2837" i="3"/>
  <c r="AL2801" i="3"/>
  <c r="AL2802" i="3"/>
  <c r="AL2803" i="3"/>
  <c r="AL2804" i="3"/>
  <c r="AL2805" i="3"/>
  <c r="AL2806" i="3"/>
  <c r="AL2807" i="3"/>
  <c r="AL2808" i="3"/>
  <c r="AL2809" i="3"/>
  <c r="AL2810" i="3"/>
  <c r="AL2811" i="3"/>
  <c r="AL2812" i="3"/>
  <c r="AL2813" i="3"/>
  <c r="AL2814" i="3"/>
  <c r="AL2815" i="3"/>
  <c r="AL2816" i="3"/>
  <c r="AL2768" i="3"/>
  <c r="AL2769" i="3"/>
  <c r="AL2770" i="3"/>
  <c r="AL2771" i="3"/>
  <c r="AL2772" i="3"/>
  <c r="AL2773" i="3"/>
  <c r="AL2774" i="3"/>
  <c r="AL2775" i="3"/>
  <c r="AL2776" i="3"/>
  <c r="AL2777" i="3"/>
  <c r="AL2778" i="3"/>
  <c r="AL2779" i="3"/>
  <c r="AL2780" i="3"/>
  <c r="AL2781" i="3"/>
  <c r="AL2782" i="3"/>
  <c r="AL2783" i="3"/>
  <c r="AL2784" i="3"/>
  <c r="AL2785" i="3"/>
  <c r="AL2786" i="3"/>
  <c r="AL2787" i="3"/>
  <c r="AL2788" i="3"/>
  <c r="AL2789" i="3"/>
  <c r="AL2790" i="3"/>
  <c r="AL2791" i="3"/>
  <c r="AL2792" i="3"/>
  <c r="AL2793" i="3"/>
  <c r="AL2794" i="3"/>
  <c r="AL2795" i="3"/>
  <c r="AL2796" i="3"/>
  <c r="AL2797" i="3"/>
  <c r="AL2798" i="3"/>
  <c r="AL2799" i="3"/>
  <c r="AL2800" i="3"/>
  <c r="AL2758" i="3"/>
  <c r="AL2759" i="3"/>
  <c r="AL2760" i="3"/>
  <c r="AL2761" i="3"/>
  <c r="AL2762" i="3"/>
  <c r="AL2763" i="3"/>
  <c r="AL2764" i="3"/>
  <c r="AL2765" i="3"/>
  <c r="AL2766" i="3"/>
  <c r="AL2767" i="3"/>
  <c r="AM2747" i="3"/>
  <c r="AM2748" i="3"/>
  <c r="AM2749" i="3"/>
  <c r="AM2750" i="3"/>
  <c r="AM2751" i="3"/>
  <c r="AM2752" i="3"/>
  <c r="AM2753" i="3"/>
  <c r="AM2754" i="3"/>
  <c r="AM2755" i="3"/>
  <c r="AM2756" i="3"/>
  <c r="AM2757" i="3"/>
  <c r="AM2715" i="3"/>
  <c r="AM2716" i="3"/>
  <c r="AM2717" i="3"/>
  <c r="AM2718" i="3"/>
  <c r="AM2719" i="3"/>
  <c r="AM2720" i="3"/>
  <c r="AM2721" i="3"/>
  <c r="AM2722" i="3"/>
  <c r="AM2723" i="3"/>
  <c r="AM2724" i="3"/>
  <c r="AM2725" i="3"/>
  <c r="AM2726" i="3"/>
  <c r="AM2727" i="3"/>
  <c r="AM2728" i="3"/>
  <c r="AM2729" i="3"/>
  <c r="AM2730" i="3"/>
  <c r="AM2731" i="3"/>
  <c r="AM2732" i="3"/>
  <c r="AM2733" i="3"/>
  <c r="AM2734" i="3"/>
  <c r="AM2735" i="3"/>
  <c r="AM2736" i="3"/>
  <c r="AM2737" i="3"/>
  <c r="AM2738" i="3"/>
  <c r="AM2739" i="3"/>
  <c r="AM2740" i="3"/>
  <c r="AM2741" i="3"/>
  <c r="AM2742" i="3"/>
  <c r="AM2743" i="3"/>
  <c r="AM2744" i="3"/>
  <c r="AM2745" i="3"/>
  <c r="AM2746" i="3"/>
  <c r="AM2690" i="3"/>
  <c r="AM2691" i="3"/>
  <c r="AM2692" i="3"/>
  <c r="AM2693" i="3"/>
  <c r="AM2694" i="3"/>
  <c r="AM2695" i="3"/>
  <c r="AM2696" i="3"/>
  <c r="AM2697" i="3"/>
  <c r="AM2698" i="3"/>
  <c r="AM2699" i="3"/>
  <c r="AM2700" i="3"/>
  <c r="AM2701" i="3"/>
  <c r="AM2702" i="3"/>
  <c r="AM2703" i="3"/>
  <c r="AM2704" i="3"/>
  <c r="AM2705" i="3"/>
  <c r="AM2706" i="3"/>
  <c r="AM2707" i="3"/>
  <c r="AM2708" i="3"/>
  <c r="AM2709" i="3"/>
  <c r="AM2710" i="3"/>
  <c r="AM2711" i="3"/>
  <c r="AM2712" i="3"/>
  <c r="AM2713" i="3"/>
  <c r="AM2714" i="3"/>
  <c r="AM2665" i="3"/>
  <c r="AM2666" i="3"/>
  <c r="AM2667" i="3"/>
  <c r="AM2668" i="3"/>
  <c r="AM2669" i="3"/>
  <c r="AM2670" i="3"/>
  <c r="AM2671" i="3"/>
  <c r="AM2672" i="3"/>
  <c r="AM2673" i="3"/>
  <c r="AM2674" i="3"/>
  <c r="AM2675" i="3"/>
  <c r="AM2676" i="3"/>
  <c r="AM2677" i="3"/>
  <c r="AM2678" i="3"/>
  <c r="AM2679" i="3"/>
  <c r="AM2680" i="3"/>
  <c r="AM2681" i="3"/>
  <c r="AM2682" i="3"/>
  <c r="AN2682" i="3" s="1"/>
  <c r="AM2683" i="3"/>
  <c r="AM2684" i="3"/>
  <c r="AM2685" i="3"/>
  <c r="AM2686" i="3"/>
  <c r="AM2687" i="3"/>
  <c r="AN2687" i="3" s="1"/>
  <c r="AM2688" i="3"/>
  <c r="AM2689" i="3"/>
  <c r="AM2989" i="3"/>
  <c r="AN2989" i="3" s="1"/>
  <c r="AM2990" i="3"/>
  <c r="AM2991" i="3"/>
  <c r="AM2992" i="3"/>
  <c r="AM2993" i="3"/>
  <c r="AM2994" i="3"/>
  <c r="AM2995" i="3"/>
  <c r="AM2996" i="3"/>
  <c r="AM2997" i="3"/>
  <c r="AM2998" i="3"/>
  <c r="AM2999" i="3"/>
  <c r="AM3000" i="3"/>
  <c r="AM3001" i="3"/>
  <c r="AM3002" i="3"/>
  <c r="AM3003" i="3"/>
  <c r="AM3004" i="3"/>
  <c r="AM3005" i="3"/>
  <c r="AN3005" i="3" s="1"/>
  <c r="AM3006" i="3"/>
  <c r="AM3007" i="3"/>
  <c r="AM3008" i="3"/>
  <c r="AM3009" i="3"/>
  <c r="AM3010" i="3"/>
  <c r="AM3011" i="3"/>
  <c r="AM3012" i="3"/>
  <c r="AN3012" i="3" s="1"/>
  <c r="AM3013" i="3"/>
  <c r="AN3013" i="3" s="1"/>
  <c r="AM3014" i="3"/>
  <c r="AN3014" i="3" s="1"/>
  <c r="AM3015" i="3"/>
  <c r="AM3016" i="3"/>
  <c r="AM3017" i="3"/>
  <c r="AN3017" i="3" s="1"/>
  <c r="AM3018" i="3"/>
  <c r="AM3019" i="3"/>
  <c r="AM3020" i="3"/>
  <c r="AM3021" i="3"/>
  <c r="AM3022" i="3"/>
  <c r="AM3023" i="3"/>
  <c r="AM3024" i="3"/>
  <c r="AM2961" i="3"/>
  <c r="AM2962" i="3"/>
  <c r="AN2962" i="3" s="1"/>
  <c r="AM2963" i="3"/>
  <c r="AM2964" i="3"/>
  <c r="AM2965" i="3"/>
  <c r="AM2966" i="3"/>
  <c r="AM2967" i="3"/>
  <c r="AM2968" i="3"/>
  <c r="AM2969" i="3"/>
  <c r="AM2970" i="3"/>
  <c r="AM2971" i="3"/>
  <c r="AN2971" i="3" s="1"/>
  <c r="AM2972" i="3"/>
  <c r="AM2973" i="3"/>
  <c r="AM2974" i="3"/>
  <c r="AM2975" i="3"/>
  <c r="AM2976" i="3"/>
  <c r="AM2977" i="3"/>
  <c r="AN2977" i="3" s="1"/>
  <c r="AM2978" i="3"/>
  <c r="AM2979" i="3"/>
  <c r="AM2980" i="3"/>
  <c r="AM2981" i="3"/>
  <c r="AM2982" i="3"/>
  <c r="AM2983" i="3"/>
  <c r="AM2984" i="3"/>
  <c r="AM2985" i="3"/>
  <c r="AM2986" i="3"/>
  <c r="AM2987" i="3"/>
  <c r="AN2987" i="3" s="1"/>
  <c r="AM2988" i="3"/>
  <c r="AM2936" i="3"/>
  <c r="AM2937" i="3"/>
  <c r="AM2938" i="3"/>
  <c r="AM2939" i="3"/>
  <c r="AM2940" i="3"/>
  <c r="AM2941" i="3"/>
  <c r="AM2942" i="3"/>
  <c r="AM2943" i="3"/>
  <c r="AN2943" i="3" s="1"/>
  <c r="AM2944" i="3"/>
  <c r="AM2945" i="3"/>
  <c r="AM2946" i="3"/>
  <c r="AM2947" i="3"/>
  <c r="AM2948" i="3"/>
  <c r="AM2949" i="3"/>
  <c r="AM2950" i="3"/>
  <c r="AM2951" i="3"/>
  <c r="AM2952" i="3"/>
  <c r="AN2952" i="3" s="1"/>
  <c r="AM2953" i="3"/>
  <c r="AM2954" i="3"/>
  <c r="AM2955" i="3"/>
  <c r="AM2956" i="3"/>
  <c r="AM2957" i="3"/>
  <c r="AM2958" i="3"/>
  <c r="AM2959" i="3"/>
  <c r="AM2960" i="3"/>
  <c r="AN2960" i="3" s="1"/>
  <c r="AM2910" i="3"/>
  <c r="AN2910" i="3" s="1"/>
  <c r="AM2911" i="3"/>
  <c r="AM2912" i="3"/>
  <c r="AM2913" i="3"/>
  <c r="AN2913" i="3" s="1"/>
  <c r="AM2914" i="3"/>
  <c r="AM2915" i="3"/>
  <c r="AM2916" i="3"/>
  <c r="AM2917" i="3"/>
  <c r="AM2918" i="3"/>
  <c r="AM2919" i="3"/>
  <c r="AM2920" i="3"/>
  <c r="AM2921" i="3"/>
  <c r="AM2922" i="3"/>
  <c r="AN2922" i="3" s="1"/>
  <c r="AM2923" i="3"/>
  <c r="AN2923" i="3" s="1"/>
  <c r="AM2924" i="3"/>
  <c r="AM2925" i="3"/>
  <c r="AM2926" i="3"/>
  <c r="AM2927" i="3"/>
  <c r="AM2928" i="3"/>
  <c r="AM2929" i="3"/>
  <c r="AM2930" i="3"/>
  <c r="AM2931" i="3"/>
  <c r="AN2931" i="3" s="1"/>
  <c r="AM2932" i="3"/>
  <c r="AM2933" i="3"/>
  <c r="AM2934" i="3"/>
  <c r="AM2935" i="3"/>
  <c r="AM2894" i="3"/>
  <c r="AM2895" i="3"/>
  <c r="AM2896" i="3"/>
  <c r="AM2897" i="3"/>
  <c r="AM2898" i="3"/>
  <c r="AM2899" i="3"/>
  <c r="AM2900" i="3"/>
  <c r="AM2901" i="3"/>
  <c r="AM2902" i="3"/>
  <c r="AM2903" i="3"/>
  <c r="AM2904" i="3"/>
  <c r="AM2905" i="3"/>
  <c r="AM2906" i="3"/>
  <c r="AM2907" i="3"/>
  <c r="AM2908" i="3"/>
  <c r="AM2909" i="3"/>
  <c r="AM2881" i="3"/>
  <c r="AM2882" i="3"/>
  <c r="AM2883" i="3"/>
  <c r="AM2884" i="3"/>
  <c r="AM2885" i="3"/>
  <c r="AM2886" i="3"/>
  <c r="AM2887" i="3"/>
  <c r="AM2888" i="3"/>
  <c r="AM2889" i="3"/>
  <c r="AM2890" i="3"/>
  <c r="AM2891" i="3"/>
  <c r="AM2892" i="3"/>
  <c r="AM2893" i="3"/>
  <c r="AN2893" i="3" s="1"/>
  <c r="AM2845" i="3"/>
  <c r="AM2846" i="3"/>
  <c r="AM2847" i="3"/>
  <c r="AM2848" i="3"/>
  <c r="AM2849" i="3"/>
  <c r="AM2850" i="3"/>
  <c r="AM2851" i="3"/>
  <c r="AM2852" i="3"/>
  <c r="AM2853" i="3"/>
  <c r="AN2853" i="3" s="1"/>
  <c r="AM2854" i="3"/>
  <c r="AM2855" i="3"/>
  <c r="AM2856" i="3"/>
  <c r="AN2856" i="3" s="1"/>
  <c r="AM2857" i="3"/>
  <c r="AN2857" i="3" s="1"/>
  <c r="AM2858" i="3"/>
  <c r="AM2859" i="3"/>
  <c r="AN2859" i="3" s="1"/>
  <c r="AM2860" i="3"/>
  <c r="AM2861" i="3"/>
  <c r="AM2862" i="3"/>
  <c r="AM2863" i="3"/>
  <c r="AM2864" i="3"/>
  <c r="AM2865" i="3"/>
  <c r="AN2865" i="3" s="1"/>
  <c r="AM2866" i="3"/>
  <c r="AN2866" i="3" s="1"/>
  <c r="AM2867" i="3"/>
  <c r="AM2868" i="3"/>
  <c r="AM2869" i="3"/>
  <c r="AM2870" i="3"/>
  <c r="AM2871" i="3"/>
  <c r="AM2872" i="3"/>
  <c r="AM2873" i="3"/>
  <c r="AM2874" i="3"/>
  <c r="AM2875" i="3"/>
  <c r="AN2875" i="3" s="1"/>
  <c r="AM2876" i="3"/>
  <c r="AM2877" i="3"/>
  <c r="AM2878" i="3"/>
  <c r="AM2879" i="3"/>
  <c r="AM2880" i="3"/>
  <c r="AN2880" i="3" s="1"/>
  <c r="AM2838" i="3"/>
  <c r="AM2839" i="3"/>
  <c r="AM2840" i="3"/>
  <c r="AM2841" i="3"/>
  <c r="AM2842" i="3"/>
  <c r="AM2843" i="3"/>
  <c r="AM2844" i="3"/>
  <c r="AM2817" i="3"/>
  <c r="AM2818" i="3"/>
  <c r="AN2818" i="3" s="1"/>
  <c r="AM2819" i="3"/>
  <c r="AM2820" i="3"/>
  <c r="AM2821" i="3"/>
  <c r="AM2822" i="3"/>
  <c r="AM2823" i="3"/>
  <c r="AM2824" i="3"/>
  <c r="AM2825" i="3"/>
  <c r="AM2826" i="3"/>
  <c r="AM2827" i="3"/>
  <c r="AM2828" i="3"/>
  <c r="AM2829" i="3"/>
  <c r="AN2829" i="3" s="1"/>
  <c r="AM2830" i="3"/>
  <c r="AM2831" i="3"/>
  <c r="AM2832" i="3"/>
  <c r="AM2833" i="3"/>
  <c r="AM2834" i="3"/>
  <c r="AM2835" i="3"/>
  <c r="AN2835" i="3" s="1"/>
  <c r="AM2836" i="3"/>
  <c r="AM2837" i="3"/>
  <c r="AM2801" i="3"/>
  <c r="AN2801" i="3" s="1"/>
  <c r="AM2802" i="3"/>
  <c r="AN2802" i="3" s="1"/>
  <c r="AM2803" i="3"/>
  <c r="AM2804" i="3"/>
  <c r="AN2804" i="3" s="1"/>
  <c r="AM2805" i="3"/>
  <c r="AM2806" i="3"/>
  <c r="AN2806" i="3" s="1"/>
  <c r="AM2807" i="3"/>
  <c r="AM2808" i="3"/>
  <c r="AM2809" i="3"/>
  <c r="AM2810" i="3"/>
  <c r="AM2811" i="3"/>
  <c r="AM2812" i="3"/>
  <c r="AM2813" i="3"/>
  <c r="AM2814" i="3"/>
  <c r="AN2814" i="3" s="1"/>
  <c r="AM2815" i="3"/>
  <c r="AM2816" i="3"/>
  <c r="AM2768" i="3"/>
  <c r="AM2769" i="3"/>
  <c r="AM2770" i="3"/>
  <c r="AM2771" i="3"/>
  <c r="AN2771" i="3" s="1"/>
  <c r="AM2772" i="3"/>
  <c r="AM2773" i="3"/>
  <c r="AN2773" i="3" s="1"/>
  <c r="AM2774" i="3"/>
  <c r="AM2775" i="3"/>
  <c r="AN2775" i="3" s="1"/>
  <c r="AM2776" i="3"/>
  <c r="AM2777" i="3"/>
  <c r="AM2778" i="3"/>
  <c r="AM2779" i="3"/>
  <c r="AM2780" i="3"/>
  <c r="AM2781" i="3"/>
  <c r="AN2781" i="3" s="1"/>
  <c r="AM2782" i="3"/>
  <c r="AM2783" i="3"/>
  <c r="AM2784" i="3"/>
  <c r="AM2785" i="3"/>
  <c r="AM2786" i="3"/>
  <c r="AM2787" i="3"/>
  <c r="AM2788" i="3"/>
  <c r="AM2789" i="3"/>
  <c r="AN2789" i="3" s="1"/>
  <c r="AM2790" i="3"/>
  <c r="AM2791" i="3"/>
  <c r="AM2792" i="3"/>
  <c r="AM2793" i="3"/>
  <c r="AM2794" i="3"/>
  <c r="AN2794" i="3" s="1"/>
  <c r="AM2795" i="3"/>
  <c r="AM2796" i="3"/>
  <c r="AN2796" i="3" s="1"/>
  <c r="AM2797" i="3"/>
  <c r="AM2798" i="3"/>
  <c r="AN2798" i="3" s="1"/>
  <c r="AM2799" i="3"/>
  <c r="AM2800" i="3"/>
  <c r="AM2758" i="3"/>
  <c r="AM2759" i="3"/>
  <c r="AM2760" i="3"/>
  <c r="AM2761" i="3"/>
  <c r="AM2762" i="3"/>
  <c r="AN2762" i="3" s="1"/>
  <c r="AM2763" i="3"/>
  <c r="AN2763" i="3" s="1"/>
  <c r="AM2764" i="3"/>
  <c r="AM2765" i="3"/>
  <c r="AM2766" i="3"/>
  <c r="AM2767" i="3"/>
  <c r="AN2747" i="3"/>
  <c r="AN2748" i="3"/>
  <c r="AN2749" i="3"/>
  <c r="AN2750" i="3"/>
  <c r="AN2751" i="3"/>
  <c r="AN2752" i="3"/>
  <c r="AN2753" i="3"/>
  <c r="AN2754" i="3"/>
  <c r="AN2755" i="3"/>
  <c r="AN2756" i="3"/>
  <c r="AN2757" i="3"/>
  <c r="AN2715" i="3"/>
  <c r="AN2716" i="3"/>
  <c r="AN2717" i="3"/>
  <c r="AN2718" i="3"/>
  <c r="AN2719" i="3"/>
  <c r="AN2720" i="3"/>
  <c r="AN2721" i="3"/>
  <c r="AN2722" i="3"/>
  <c r="AN2723" i="3"/>
  <c r="AN2724" i="3"/>
  <c r="AN2725" i="3"/>
  <c r="AN2726" i="3"/>
  <c r="AN2727" i="3"/>
  <c r="AN2728" i="3"/>
  <c r="AN2729" i="3"/>
  <c r="AN2730" i="3"/>
  <c r="AN2731" i="3"/>
  <c r="AN2732" i="3"/>
  <c r="AN2733" i="3"/>
  <c r="AN2734" i="3"/>
  <c r="AN2735" i="3"/>
  <c r="AN2736" i="3"/>
  <c r="AN2737" i="3"/>
  <c r="AN2738" i="3"/>
  <c r="AN2739" i="3"/>
  <c r="AN2740" i="3"/>
  <c r="AN2741" i="3"/>
  <c r="AN2742" i="3"/>
  <c r="AN2743" i="3"/>
  <c r="AN2744" i="3"/>
  <c r="AN2745" i="3"/>
  <c r="AN2746" i="3"/>
  <c r="AN2690" i="3"/>
  <c r="AN2691" i="3"/>
  <c r="AN2692" i="3"/>
  <c r="AN2693" i="3"/>
  <c r="AN2694" i="3"/>
  <c r="AN2695" i="3"/>
  <c r="AN2696" i="3"/>
  <c r="AN2697" i="3"/>
  <c r="AN2698" i="3"/>
  <c r="AN2699" i="3"/>
  <c r="AN2700" i="3"/>
  <c r="AN2701" i="3"/>
  <c r="AN2702" i="3"/>
  <c r="AN2703" i="3"/>
  <c r="AN2704" i="3"/>
  <c r="AN2705" i="3"/>
  <c r="AN2706" i="3"/>
  <c r="AN2707" i="3"/>
  <c r="AN2708" i="3"/>
  <c r="AN2709" i="3"/>
  <c r="AN2710" i="3"/>
  <c r="AN2711" i="3"/>
  <c r="AN2712" i="3"/>
  <c r="AN2713" i="3"/>
  <c r="AN2714" i="3"/>
  <c r="AN2665" i="3"/>
  <c r="AN2666" i="3"/>
  <c r="AN2667" i="3"/>
  <c r="AN2668" i="3"/>
  <c r="AN2669" i="3"/>
  <c r="AN2670" i="3"/>
  <c r="AN2671" i="3"/>
  <c r="AN2672" i="3"/>
  <c r="AN2673" i="3"/>
  <c r="AN2674" i="3"/>
  <c r="AN2675" i="3"/>
  <c r="AN2676" i="3"/>
  <c r="AN2677" i="3"/>
  <c r="AN2678" i="3"/>
  <c r="AN2679" i="3"/>
  <c r="AN2680" i="3"/>
  <c r="AN2681" i="3"/>
  <c r="AO2747" i="3"/>
  <c r="AO2748" i="3"/>
  <c r="AO2749" i="3"/>
  <c r="AO2750" i="3"/>
  <c r="AO2751" i="3"/>
  <c r="AO2752" i="3"/>
  <c r="AO2753" i="3"/>
  <c r="AO2754" i="3"/>
  <c r="AO2755" i="3"/>
  <c r="AO2756" i="3"/>
  <c r="AO2757" i="3"/>
  <c r="AO2715" i="3"/>
  <c r="AO2716" i="3"/>
  <c r="AO2717" i="3"/>
  <c r="AO2718" i="3"/>
  <c r="AO2719" i="3"/>
  <c r="AO2720" i="3"/>
  <c r="AO2721" i="3"/>
  <c r="AO2722" i="3"/>
  <c r="AO2723" i="3"/>
  <c r="AO2724" i="3"/>
  <c r="AO2725" i="3"/>
  <c r="AO2726" i="3"/>
  <c r="AO2727" i="3"/>
  <c r="AO2728" i="3"/>
  <c r="AO2729" i="3"/>
  <c r="AO2730" i="3"/>
  <c r="AO2731" i="3"/>
  <c r="AO2732" i="3"/>
  <c r="AO2733" i="3"/>
  <c r="AO2734" i="3"/>
  <c r="AO2735" i="3"/>
  <c r="AO2736" i="3"/>
  <c r="AO2737" i="3"/>
  <c r="AO2738" i="3"/>
  <c r="AO2739" i="3"/>
  <c r="AO2740" i="3"/>
  <c r="AO2741" i="3"/>
  <c r="AO2742" i="3"/>
  <c r="AO2743" i="3"/>
  <c r="AO2744" i="3"/>
  <c r="AO2745" i="3"/>
  <c r="AO2746" i="3"/>
  <c r="AO2690" i="3"/>
  <c r="AO2691" i="3"/>
  <c r="AO2692" i="3"/>
  <c r="AO2693" i="3"/>
  <c r="AO2694" i="3"/>
  <c r="AO2695" i="3"/>
  <c r="AO2696" i="3"/>
  <c r="AO2697" i="3"/>
  <c r="AO2698" i="3"/>
  <c r="AO2699" i="3"/>
  <c r="AO2700" i="3"/>
  <c r="AO2701" i="3"/>
  <c r="AO2702" i="3"/>
  <c r="AO2703" i="3"/>
  <c r="AO2704" i="3"/>
  <c r="AO2705" i="3"/>
  <c r="AO2706" i="3"/>
  <c r="AO2707" i="3"/>
  <c r="AO2708" i="3"/>
  <c r="AO2709" i="3"/>
  <c r="AO2710" i="3"/>
  <c r="AO2711" i="3"/>
  <c r="AO2712" i="3"/>
  <c r="AO2713" i="3"/>
  <c r="AO2714" i="3"/>
  <c r="AO2665" i="3"/>
  <c r="AO2666" i="3"/>
  <c r="AO2667" i="3"/>
  <c r="AO2668" i="3"/>
  <c r="AO2669" i="3"/>
  <c r="AO2670" i="3"/>
  <c r="AO2671" i="3"/>
  <c r="AO2672" i="3"/>
  <c r="AO2673" i="3"/>
  <c r="AO2674" i="3"/>
  <c r="AO2675" i="3"/>
  <c r="AO2676" i="3"/>
  <c r="AO2677" i="3"/>
  <c r="AO2678" i="3"/>
  <c r="AO2679" i="3"/>
  <c r="AO2680" i="3"/>
  <c r="AO2681" i="3"/>
  <c r="AO2682" i="3"/>
  <c r="AO2683" i="3"/>
  <c r="AO2684" i="3"/>
  <c r="AO2685" i="3"/>
  <c r="AO2686" i="3"/>
  <c r="AO2687" i="3"/>
  <c r="AO2688" i="3"/>
  <c r="AO2689" i="3"/>
  <c r="AO2989" i="3"/>
  <c r="AO2990" i="3"/>
  <c r="AO2991" i="3"/>
  <c r="AO2992" i="3"/>
  <c r="AO2993" i="3"/>
  <c r="AO2994" i="3"/>
  <c r="AO2995" i="3"/>
  <c r="AO2996" i="3"/>
  <c r="AO2997" i="3"/>
  <c r="AO2998" i="3"/>
  <c r="AO2999" i="3"/>
  <c r="AO3000" i="3"/>
  <c r="AO3001" i="3"/>
  <c r="AO3002" i="3"/>
  <c r="AO3003" i="3"/>
  <c r="AO3004" i="3"/>
  <c r="AO3005" i="3"/>
  <c r="AO3006" i="3"/>
  <c r="AO3007" i="3"/>
  <c r="AO3008" i="3"/>
  <c r="AO3009" i="3"/>
  <c r="AO3010" i="3"/>
  <c r="AO3011" i="3"/>
  <c r="AO3012" i="3"/>
  <c r="AO3013" i="3"/>
  <c r="AO3014" i="3"/>
  <c r="AO3015" i="3"/>
  <c r="AO3016" i="3"/>
  <c r="AO3017" i="3"/>
  <c r="AO3018" i="3"/>
  <c r="AO3019" i="3"/>
  <c r="AO3020" i="3"/>
  <c r="AO3021" i="3"/>
  <c r="AO3022" i="3"/>
  <c r="AO3023" i="3"/>
  <c r="AO3024" i="3"/>
  <c r="AO2961" i="3"/>
  <c r="AO2962" i="3"/>
  <c r="AO2963" i="3"/>
  <c r="AO2964" i="3"/>
  <c r="AO2965" i="3"/>
  <c r="AO2966" i="3"/>
  <c r="AO2967" i="3"/>
  <c r="AO2968" i="3"/>
  <c r="AO2969" i="3"/>
  <c r="AO2970" i="3"/>
  <c r="AO2971" i="3"/>
  <c r="AO2972" i="3"/>
  <c r="AO2973" i="3"/>
  <c r="AO2974" i="3"/>
  <c r="AO2975" i="3"/>
  <c r="AO2976" i="3"/>
  <c r="AO2977" i="3"/>
  <c r="AO2978" i="3"/>
  <c r="AO2979" i="3"/>
  <c r="AO2980" i="3"/>
  <c r="AO2981" i="3"/>
  <c r="AO2982" i="3"/>
  <c r="AO2983" i="3"/>
  <c r="AO2984" i="3"/>
  <c r="AO2985" i="3"/>
  <c r="AO2986" i="3"/>
  <c r="AO2987" i="3"/>
  <c r="AO2988" i="3"/>
  <c r="AO2936" i="3"/>
  <c r="AO2937" i="3"/>
  <c r="AO2938" i="3"/>
  <c r="AO2939" i="3"/>
  <c r="AO2940" i="3"/>
  <c r="AO2941" i="3"/>
  <c r="AO2942" i="3"/>
  <c r="AO2943" i="3"/>
  <c r="AO2944" i="3"/>
  <c r="AO2945" i="3"/>
  <c r="AO2946" i="3"/>
  <c r="AO2947" i="3"/>
  <c r="AO2948" i="3"/>
  <c r="AO2949" i="3"/>
  <c r="AO2950" i="3"/>
  <c r="AO2951" i="3"/>
  <c r="AO2952" i="3"/>
  <c r="AO2953" i="3"/>
  <c r="AO2954" i="3"/>
  <c r="AO2955" i="3"/>
  <c r="AO2956" i="3"/>
  <c r="AO2957" i="3"/>
  <c r="AO2958" i="3"/>
  <c r="AO2959" i="3"/>
  <c r="AO2960" i="3"/>
  <c r="AO2910" i="3"/>
  <c r="AO2911" i="3"/>
  <c r="AO2912" i="3"/>
  <c r="AO2913" i="3"/>
  <c r="AO2914" i="3"/>
  <c r="AO2915" i="3"/>
  <c r="AO2916" i="3"/>
  <c r="AO2917" i="3"/>
  <c r="AO2918" i="3"/>
  <c r="AO2919" i="3"/>
  <c r="AO2920" i="3"/>
  <c r="AO2921" i="3"/>
  <c r="AO2922" i="3"/>
  <c r="AO2923" i="3"/>
  <c r="AO2924" i="3"/>
  <c r="AO2925" i="3"/>
  <c r="AO2926" i="3"/>
  <c r="AO2927" i="3"/>
  <c r="AO2928" i="3"/>
  <c r="AO2929" i="3"/>
  <c r="AO2930" i="3"/>
  <c r="AO2931" i="3"/>
  <c r="AO2932" i="3"/>
  <c r="AO2933" i="3"/>
  <c r="AO2934" i="3"/>
  <c r="AO2935" i="3"/>
  <c r="AO2894" i="3"/>
  <c r="AO2895" i="3"/>
  <c r="AO2896" i="3"/>
  <c r="AO2897" i="3"/>
  <c r="AO2898" i="3"/>
  <c r="AO2899" i="3"/>
  <c r="AO2900" i="3"/>
  <c r="AO2901" i="3"/>
  <c r="AO2902" i="3"/>
  <c r="AO2903" i="3"/>
  <c r="AO2904" i="3"/>
  <c r="AO2905" i="3"/>
  <c r="AO2906" i="3"/>
  <c r="AO2907" i="3"/>
  <c r="AO2908" i="3"/>
  <c r="AO2909" i="3"/>
  <c r="AO2881" i="3"/>
  <c r="AO2882" i="3"/>
  <c r="AO2883" i="3"/>
  <c r="AO2884" i="3"/>
  <c r="AO2885" i="3"/>
  <c r="AO2886" i="3"/>
  <c r="AO2887" i="3"/>
  <c r="AO2888" i="3"/>
  <c r="AO2889" i="3"/>
  <c r="AO2890" i="3"/>
  <c r="AO2891" i="3"/>
  <c r="AO2892" i="3"/>
  <c r="AO2893" i="3"/>
  <c r="AO2845" i="3"/>
  <c r="AO2846" i="3"/>
  <c r="AO2847" i="3"/>
  <c r="AO2848" i="3"/>
  <c r="AO2849" i="3"/>
  <c r="AO2850" i="3"/>
  <c r="AO2851" i="3"/>
  <c r="AO2852" i="3"/>
  <c r="AO2853" i="3"/>
  <c r="AO2854" i="3"/>
  <c r="AO2855" i="3"/>
  <c r="AO2856" i="3"/>
  <c r="AO2857" i="3"/>
  <c r="AO2858" i="3"/>
  <c r="AO2859" i="3"/>
  <c r="AO2860" i="3"/>
  <c r="AO2861" i="3"/>
  <c r="AO2862" i="3"/>
  <c r="AO2863" i="3"/>
  <c r="AO2864" i="3"/>
  <c r="AO2865" i="3"/>
  <c r="AO2866" i="3"/>
  <c r="AO2867" i="3"/>
  <c r="AO2868" i="3"/>
  <c r="AO2869" i="3"/>
  <c r="AO2870" i="3"/>
  <c r="AO2871" i="3"/>
  <c r="AO2872" i="3"/>
  <c r="AO2873" i="3"/>
  <c r="AO2874" i="3"/>
  <c r="AO2875" i="3"/>
  <c r="AO2876" i="3"/>
  <c r="AO2877" i="3"/>
  <c r="AO2878" i="3"/>
  <c r="AO2879" i="3"/>
  <c r="AO2880" i="3"/>
  <c r="AO2838" i="3"/>
  <c r="AO2839" i="3"/>
  <c r="AO2840" i="3"/>
  <c r="AO2841" i="3"/>
  <c r="AO2842" i="3"/>
  <c r="AO2843" i="3"/>
  <c r="AO2844" i="3"/>
  <c r="AO2817" i="3"/>
  <c r="AO2818" i="3"/>
  <c r="AO2819" i="3"/>
  <c r="AO2820" i="3"/>
  <c r="AO2821" i="3"/>
  <c r="AO2822" i="3"/>
  <c r="AO2823" i="3"/>
  <c r="AO2824" i="3"/>
  <c r="AO2825" i="3"/>
  <c r="AO2826" i="3"/>
  <c r="AO2827" i="3"/>
  <c r="AO2828" i="3"/>
  <c r="AO2829" i="3"/>
  <c r="AO2830" i="3"/>
  <c r="AO2831" i="3"/>
  <c r="AO2832" i="3"/>
  <c r="AO2833" i="3"/>
  <c r="AO2834" i="3"/>
  <c r="AO2835" i="3"/>
  <c r="AO2836" i="3"/>
  <c r="AO2837" i="3"/>
  <c r="AO2801" i="3"/>
  <c r="AO2802" i="3"/>
  <c r="AO2803" i="3"/>
  <c r="AO2804" i="3"/>
  <c r="AO2805" i="3"/>
  <c r="AO2806" i="3"/>
  <c r="AO2807" i="3"/>
  <c r="AO2808" i="3"/>
  <c r="AO2809" i="3"/>
  <c r="AO2810" i="3"/>
  <c r="AO2811" i="3"/>
  <c r="AO2812" i="3"/>
  <c r="AO2813" i="3"/>
  <c r="AO2814" i="3"/>
  <c r="AO2815" i="3"/>
  <c r="AO2816" i="3"/>
  <c r="AO2768" i="3"/>
  <c r="AO2769" i="3"/>
  <c r="AO2770" i="3"/>
  <c r="AO2771" i="3"/>
  <c r="AO2772" i="3"/>
  <c r="AO2773" i="3"/>
  <c r="AO2774" i="3"/>
  <c r="AO2775" i="3"/>
  <c r="AO2776" i="3"/>
  <c r="AO2777" i="3"/>
  <c r="AO2778" i="3"/>
  <c r="AO2779" i="3"/>
  <c r="AO2780" i="3"/>
  <c r="AO2781" i="3"/>
  <c r="AO2782" i="3"/>
  <c r="AO2783" i="3"/>
  <c r="AO2784" i="3"/>
  <c r="AO2785" i="3"/>
  <c r="AO2786" i="3"/>
  <c r="AO2787" i="3"/>
  <c r="AO2788" i="3"/>
  <c r="AO2789" i="3"/>
  <c r="AO2790" i="3"/>
  <c r="AO2791" i="3"/>
  <c r="AO2792" i="3"/>
  <c r="AO2793" i="3"/>
  <c r="AO2794" i="3"/>
  <c r="AO2795" i="3"/>
  <c r="AO2796" i="3"/>
  <c r="AO2797" i="3"/>
  <c r="AO2798" i="3"/>
  <c r="AO2799" i="3"/>
  <c r="AO2800" i="3"/>
  <c r="AO2758" i="3"/>
  <c r="AO2759" i="3"/>
  <c r="AO2760" i="3"/>
  <c r="AO2761" i="3"/>
  <c r="AO2762" i="3"/>
  <c r="AO2763" i="3"/>
  <c r="AO2764" i="3"/>
  <c r="AO2765" i="3"/>
  <c r="AO2766" i="3"/>
  <c r="AO2767" i="3"/>
  <c r="AL2231" i="3"/>
  <c r="AL2232" i="3"/>
  <c r="AL2233" i="3"/>
  <c r="AL2234" i="3"/>
  <c r="AL2235" i="3"/>
  <c r="AL2236" i="3"/>
  <c r="AL2237" i="3"/>
  <c r="AL2238" i="3"/>
  <c r="AL2239" i="3"/>
  <c r="AL2240" i="3"/>
  <c r="AL2241" i="3"/>
  <c r="AL2242" i="3"/>
  <c r="AL2243" i="3"/>
  <c r="AL2244" i="3"/>
  <c r="AL2245" i="3"/>
  <c r="AL2246" i="3"/>
  <c r="AL2247" i="3"/>
  <c r="AL2248" i="3"/>
  <c r="AL2249" i="3"/>
  <c r="AL2250" i="3"/>
  <c r="AL2251" i="3"/>
  <c r="AL2252" i="3"/>
  <c r="AL2253" i="3"/>
  <c r="AL2254" i="3"/>
  <c r="AL2255" i="3"/>
  <c r="AL2256" i="3"/>
  <c r="AL2257" i="3"/>
  <c r="AL2258" i="3"/>
  <c r="AL2259" i="3"/>
  <c r="AL2260" i="3"/>
  <c r="AL2261" i="3"/>
  <c r="AL2262" i="3"/>
  <c r="AL2263" i="3"/>
  <c r="AL2264" i="3"/>
  <c r="AL2265" i="3"/>
  <c r="AL2266" i="3"/>
  <c r="AL2267" i="3"/>
  <c r="AL2268" i="3"/>
  <c r="AL2269" i="3"/>
  <c r="AL2270" i="3"/>
  <c r="AL2271" i="3"/>
  <c r="AL2272" i="3"/>
  <c r="AL2273" i="3"/>
  <c r="AL2274" i="3"/>
  <c r="AL2275" i="3"/>
  <c r="AL2276" i="3"/>
  <c r="AL2277" i="3"/>
  <c r="AL2278" i="3"/>
  <c r="AL2279" i="3"/>
  <c r="AL2280" i="3"/>
  <c r="AL2281" i="3"/>
  <c r="AL2282" i="3"/>
  <c r="AL2283" i="3"/>
  <c r="AL2284" i="3"/>
  <c r="AL2285" i="3"/>
  <c r="AL2286" i="3"/>
  <c r="AL2287" i="3"/>
  <c r="AL2288" i="3"/>
  <c r="AL2289" i="3"/>
  <c r="AL2290" i="3"/>
  <c r="AL2291" i="3"/>
  <c r="AL2292" i="3"/>
  <c r="AL2293" i="3"/>
  <c r="AL2294" i="3"/>
  <c r="AL2295" i="3"/>
  <c r="AL2296" i="3"/>
  <c r="AL2297" i="3"/>
  <c r="AL2298" i="3"/>
  <c r="AL2299" i="3"/>
  <c r="AL2300" i="3"/>
  <c r="AL2301" i="3"/>
  <c r="AL2302" i="3"/>
  <c r="AL2303" i="3"/>
  <c r="AL2304" i="3"/>
  <c r="AL2305" i="3"/>
  <c r="AL2306" i="3"/>
  <c r="AL2307" i="3"/>
  <c r="AL2308" i="3"/>
  <c r="AL2309" i="3"/>
  <c r="AL2310" i="3"/>
  <c r="AL2311" i="3"/>
  <c r="AL2312" i="3"/>
  <c r="AL2313" i="3"/>
  <c r="AL2314" i="3"/>
  <c r="AL2315" i="3"/>
  <c r="AL2316" i="3"/>
  <c r="AL2317" i="3"/>
  <c r="AL2318" i="3"/>
  <c r="AL2319" i="3"/>
  <c r="AL2320" i="3"/>
  <c r="AL2321" i="3"/>
  <c r="AL2322" i="3"/>
  <c r="AL2323" i="3"/>
  <c r="AL2324" i="3"/>
  <c r="AL2325" i="3"/>
  <c r="AL2326" i="3"/>
  <c r="AL2327" i="3"/>
  <c r="AL2328" i="3"/>
  <c r="AL2329" i="3"/>
  <c r="AL2330" i="3"/>
  <c r="AL2331" i="3"/>
  <c r="AL2332" i="3"/>
  <c r="AL2333" i="3"/>
  <c r="AL2334" i="3"/>
  <c r="AL2335" i="3"/>
  <c r="AL2336" i="3"/>
  <c r="AL2337" i="3"/>
  <c r="AL2338" i="3"/>
  <c r="AL2339" i="3"/>
  <c r="AL2340" i="3"/>
  <c r="AL2341" i="3"/>
  <c r="AL2342" i="3"/>
  <c r="AL2343" i="3"/>
  <c r="AL2344" i="3"/>
  <c r="AL2345" i="3"/>
  <c r="AL2346" i="3"/>
  <c r="AL2347" i="3"/>
  <c r="AL2348" i="3"/>
  <c r="AL2349" i="3"/>
  <c r="AL2350" i="3"/>
  <c r="AL2351" i="3"/>
  <c r="AL2352" i="3"/>
  <c r="AL2353" i="3"/>
  <c r="AL2354" i="3"/>
  <c r="AL2355" i="3"/>
  <c r="AL2356" i="3"/>
  <c r="AL2357" i="3"/>
  <c r="AL2358" i="3"/>
  <c r="AL2359" i="3"/>
  <c r="AL2360" i="3"/>
  <c r="AL2361" i="3"/>
  <c r="AL2362" i="3"/>
  <c r="AL2363" i="3"/>
  <c r="AL2364" i="3"/>
  <c r="AL2365" i="3"/>
  <c r="AL2366" i="3"/>
  <c r="AL2367" i="3"/>
  <c r="AL2368" i="3"/>
  <c r="AL2369" i="3"/>
  <c r="AL2370" i="3"/>
  <c r="AL2371" i="3"/>
  <c r="AL2372" i="3"/>
  <c r="AL2373" i="3"/>
  <c r="AL2374" i="3"/>
  <c r="AL2375" i="3"/>
  <c r="AL2376" i="3"/>
  <c r="AL2377" i="3"/>
  <c r="AL2378" i="3"/>
  <c r="AL2379" i="3"/>
  <c r="AL2380" i="3"/>
  <c r="AL2381" i="3"/>
  <c r="AL2382" i="3"/>
  <c r="AL2383" i="3"/>
  <c r="AL2384" i="3"/>
  <c r="AL2385" i="3"/>
  <c r="AL2386" i="3"/>
  <c r="AL2387" i="3"/>
  <c r="AL2388" i="3"/>
  <c r="AL2389" i="3"/>
  <c r="AL2390" i="3"/>
  <c r="AL2391" i="3"/>
  <c r="AL2392" i="3"/>
  <c r="AL2393" i="3"/>
  <c r="AL2394" i="3"/>
  <c r="AL2395" i="3"/>
  <c r="AL2396" i="3"/>
  <c r="AL2397" i="3"/>
  <c r="AL2398" i="3"/>
  <c r="AL2399" i="3"/>
  <c r="AL2400" i="3"/>
  <c r="AL2401" i="3"/>
  <c r="AL2402" i="3"/>
  <c r="AL2403" i="3"/>
  <c r="AL2404" i="3"/>
  <c r="AL2405" i="3"/>
  <c r="AL2406" i="3"/>
  <c r="AL2407" i="3"/>
  <c r="AL2408" i="3"/>
  <c r="AL2409" i="3"/>
  <c r="AL2410" i="3"/>
  <c r="AL2411" i="3"/>
  <c r="AL2412" i="3"/>
  <c r="AL2413" i="3"/>
  <c r="AL2414" i="3"/>
  <c r="AL2415" i="3"/>
  <c r="AL2416" i="3"/>
  <c r="AL2417" i="3"/>
  <c r="AL2418" i="3"/>
  <c r="AL2419" i="3"/>
  <c r="AL2420" i="3"/>
  <c r="AL2421" i="3"/>
  <c r="AL2422" i="3"/>
  <c r="AL2423" i="3"/>
  <c r="AL2424" i="3"/>
  <c r="AL2425" i="3"/>
  <c r="AL2426" i="3"/>
  <c r="AL2427" i="3"/>
  <c r="AL2428" i="3"/>
  <c r="AL2429" i="3"/>
  <c r="AL2430" i="3"/>
  <c r="AL2431" i="3"/>
  <c r="AL2432" i="3"/>
  <c r="AL2433" i="3"/>
  <c r="AL2434" i="3"/>
  <c r="AL2435" i="3"/>
  <c r="AL2436" i="3"/>
  <c r="AL2437" i="3"/>
  <c r="AL2438" i="3"/>
  <c r="AL2439" i="3"/>
  <c r="AL2440" i="3"/>
  <c r="AL2441" i="3"/>
  <c r="AL2442" i="3"/>
  <c r="AL2443" i="3"/>
  <c r="AL2444" i="3"/>
  <c r="AL2445" i="3"/>
  <c r="AL2446" i="3"/>
  <c r="AL2447" i="3"/>
  <c r="AL2448" i="3"/>
  <c r="AL2449" i="3"/>
  <c r="AL2450" i="3"/>
  <c r="AL2451" i="3"/>
  <c r="AL2452" i="3"/>
  <c r="AL2453" i="3"/>
  <c r="AL2454" i="3"/>
  <c r="AL2455" i="3"/>
  <c r="AL2456" i="3"/>
  <c r="AL2457" i="3"/>
  <c r="AL2458" i="3"/>
  <c r="AL2459" i="3"/>
  <c r="AL2460" i="3"/>
  <c r="AL2461" i="3"/>
  <c r="AL2462" i="3"/>
  <c r="AL2463" i="3"/>
  <c r="AL2464" i="3"/>
  <c r="AL2465" i="3"/>
  <c r="AL2466" i="3"/>
  <c r="AL2467" i="3"/>
  <c r="AL2468" i="3"/>
  <c r="AL2469" i="3"/>
  <c r="AL2470" i="3"/>
  <c r="AL2471" i="3"/>
  <c r="AL2472" i="3"/>
  <c r="AL2473" i="3"/>
  <c r="AL2474" i="3"/>
  <c r="AL2475" i="3"/>
  <c r="AL2476" i="3"/>
  <c r="AL2477" i="3"/>
  <c r="AL2478" i="3"/>
  <c r="AL2479" i="3"/>
  <c r="AL2480" i="3"/>
  <c r="AL2481" i="3"/>
  <c r="AL2482" i="3"/>
  <c r="AL2483" i="3"/>
  <c r="AL2484" i="3"/>
  <c r="AL2485" i="3"/>
  <c r="AL2486" i="3"/>
  <c r="AL2487" i="3"/>
  <c r="AL2488" i="3"/>
  <c r="AL2489" i="3"/>
  <c r="AL2490" i="3"/>
  <c r="AL2491" i="3"/>
  <c r="AL2492" i="3"/>
  <c r="AL2493" i="3"/>
  <c r="AL2494" i="3"/>
  <c r="AL2495" i="3"/>
  <c r="AL2496" i="3"/>
  <c r="AL2497" i="3"/>
  <c r="AL2498" i="3"/>
  <c r="AL2499" i="3"/>
  <c r="AL2500" i="3"/>
  <c r="AL2501" i="3"/>
  <c r="AL2502" i="3"/>
  <c r="AL2503" i="3"/>
  <c r="AL2504" i="3"/>
  <c r="AL2505" i="3"/>
  <c r="AL2506" i="3"/>
  <c r="AL2507" i="3"/>
  <c r="AL2508" i="3"/>
  <c r="AL2509" i="3"/>
  <c r="AL2510" i="3"/>
  <c r="AL2511" i="3"/>
  <c r="AL2512" i="3"/>
  <c r="AL2513" i="3"/>
  <c r="AL2514" i="3"/>
  <c r="AL2515" i="3"/>
  <c r="AL2516" i="3"/>
  <c r="AL2517" i="3"/>
  <c r="AL2518" i="3"/>
  <c r="AL2519" i="3"/>
  <c r="AL2520" i="3"/>
  <c r="AL2521" i="3"/>
  <c r="AL2522" i="3"/>
  <c r="AL2523" i="3"/>
  <c r="AL2524" i="3"/>
  <c r="AL2525" i="3"/>
  <c r="AL2526" i="3"/>
  <c r="AL2527" i="3"/>
  <c r="AL2528" i="3"/>
  <c r="AL2529" i="3"/>
  <c r="AL2530" i="3"/>
  <c r="AL2531" i="3"/>
  <c r="AL2532" i="3"/>
  <c r="AL2533" i="3"/>
  <c r="AL2534" i="3"/>
  <c r="AL2535" i="3"/>
  <c r="AL2536" i="3"/>
  <c r="AL2537" i="3"/>
  <c r="AL2538" i="3"/>
  <c r="AL2539" i="3"/>
  <c r="AL2540" i="3"/>
  <c r="AL2541" i="3"/>
  <c r="AL2542" i="3"/>
  <c r="AL2543" i="3"/>
  <c r="AL2544" i="3"/>
  <c r="AL2545" i="3"/>
  <c r="AL2546" i="3"/>
  <c r="AL2547" i="3"/>
  <c r="AL2548" i="3"/>
  <c r="AL2549" i="3"/>
  <c r="AL2550" i="3"/>
  <c r="AL2551" i="3"/>
  <c r="AL2552" i="3"/>
  <c r="AL2553" i="3"/>
  <c r="AL2554" i="3"/>
  <c r="AL2555" i="3"/>
  <c r="AL2556" i="3"/>
  <c r="AL2557" i="3"/>
  <c r="AL2558" i="3"/>
  <c r="AL2559" i="3"/>
  <c r="AL2560" i="3"/>
  <c r="AL2561" i="3"/>
  <c r="AL2562" i="3"/>
  <c r="AL2563" i="3"/>
  <c r="AL2564" i="3"/>
  <c r="AL2565" i="3"/>
  <c r="AL2566" i="3"/>
  <c r="AL2567" i="3"/>
  <c r="AL2568" i="3"/>
  <c r="AL2569" i="3"/>
  <c r="AL2570" i="3"/>
  <c r="AL2571" i="3"/>
  <c r="AL2572" i="3"/>
  <c r="AL2573" i="3"/>
  <c r="AL2574" i="3"/>
  <c r="AL2575" i="3"/>
  <c r="AL2576" i="3"/>
  <c r="AL2577" i="3"/>
  <c r="AL2578" i="3"/>
  <c r="AL2579" i="3"/>
  <c r="AL2580" i="3"/>
  <c r="AL2581" i="3"/>
  <c r="AL2582" i="3"/>
  <c r="AL2583" i="3"/>
  <c r="AL2584" i="3"/>
  <c r="AL2585" i="3"/>
  <c r="AL2586" i="3"/>
  <c r="AL2587" i="3"/>
  <c r="AL2588" i="3"/>
  <c r="AL2589" i="3"/>
  <c r="AL2590" i="3"/>
  <c r="AL2591" i="3"/>
  <c r="AL2592" i="3"/>
  <c r="AL2593" i="3"/>
  <c r="AL2594" i="3"/>
  <c r="AL2595" i="3"/>
  <c r="AL2596" i="3"/>
  <c r="AL2597" i="3"/>
  <c r="AL2598" i="3"/>
  <c r="AL2599" i="3"/>
  <c r="AL2600" i="3"/>
  <c r="AL2601" i="3"/>
  <c r="AL2602" i="3"/>
  <c r="AL2603" i="3"/>
  <c r="AL2604" i="3"/>
  <c r="AL2605" i="3"/>
  <c r="AL2606" i="3"/>
  <c r="AL2607" i="3"/>
  <c r="AL2608" i="3"/>
  <c r="AL2609" i="3"/>
  <c r="AL2610" i="3"/>
  <c r="AL2611" i="3"/>
  <c r="AL2612" i="3"/>
  <c r="AL2613" i="3"/>
  <c r="AL2614" i="3"/>
  <c r="AL2615" i="3"/>
  <c r="AL2616" i="3"/>
  <c r="AL2617" i="3"/>
  <c r="AL2618" i="3"/>
  <c r="AL2619" i="3"/>
  <c r="AL2620" i="3"/>
  <c r="AL2621" i="3"/>
  <c r="AL2622" i="3"/>
  <c r="AL2623" i="3"/>
  <c r="AL2624" i="3"/>
  <c r="AL2625" i="3"/>
  <c r="AL2626" i="3"/>
  <c r="AL2627" i="3"/>
  <c r="AL2628" i="3"/>
  <c r="AL2629" i="3"/>
  <c r="AL2630" i="3"/>
  <c r="AL2631" i="3"/>
  <c r="AL2632" i="3"/>
  <c r="AL2633" i="3"/>
  <c r="AL2634" i="3"/>
  <c r="AL2635" i="3"/>
  <c r="AL2636" i="3"/>
  <c r="AL2637" i="3"/>
  <c r="AL2638" i="3"/>
  <c r="AL2639" i="3"/>
  <c r="AL2640" i="3"/>
  <c r="AL2641" i="3"/>
  <c r="AL2642" i="3"/>
  <c r="AL2643" i="3"/>
  <c r="AL2644" i="3"/>
  <c r="AL2645" i="3"/>
  <c r="AL2646" i="3"/>
  <c r="AL2647" i="3"/>
  <c r="AL2648" i="3"/>
  <c r="AL2649" i="3"/>
  <c r="AL2650" i="3"/>
  <c r="AL2651" i="3"/>
  <c r="AL2652" i="3"/>
  <c r="AL2653" i="3"/>
  <c r="AL2654" i="3"/>
  <c r="AL2655" i="3"/>
  <c r="AL2656" i="3"/>
  <c r="AL2657" i="3"/>
  <c r="AL2658" i="3"/>
  <c r="AL2659" i="3"/>
  <c r="AL2660" i="3"/>
  <c r="AL2661" i="3"/>
  <c r="AL2662" i="3"/>
  <c r="AL2663" i="3"/>
  <c r="AL2664" i="3"/>
  <c r="AK2231" i="3"/>
  <c r="AK2232" i="3"/>
  <c r="AK2233" i="3"/>
  <c r="AK2234" i="3"/>
  <c r="AK2235" i="3"/>
  <c r="AK2236" i="3"/>
  <c r="AK2237" i="3"/>
  <c r="AK2238" i="3"/>
  <c r="AK2239" i="3"/>
  <c r="AK2240" i="3"/>
  <c r="AK2241" i="3"/>
  <c r="AK2242" i="3"/>
  <c r="AK2243" i="3"/>
  <c r="AK2244" i="3"/>
  <c r="AK2245" i="3"/>
  <c r="AK2246" i="3"/>
  <c r="AK2247" i="3"/>
  <c r="AK2248" i="3"/>
  <c r="AK2249" i="3"/>
  <c r="AK2250" i="3"/>
  <c r="AK2251" i="3"/>
  <c r="AK2252" i="3"/>
  <c r="AK2253" i="3"/>
  <c r="AK2254" i="3"/>
  <c r="AK2255" i="3"/>
  <c r="AK2256" i="3"/>
  <c r="AK2257" i="3"/>
  <c r="AK2258" i="3"/>
  <c r="AK2259" i="3"/>
  <c r="AK2260" i="3"/>
  <c r="AK2261" i="3"/>
  <c r="AK2262" i="3"/>
  <c r="AK2263" i="3"/>
  <c r="AK2264" i="3"/>
  <c r="AK2265" i="3"/>
  <c r="AK2266" i="3"/>
  <c r="AK2267" i="3"/>
  <c r="AK2268" i="3"/>
  <c r="AK2269" i="3"/>
  <c r="AK2270" i="3"/>
  <c r="AK2271" i="3"/>
  <c r="AK2272" i="3"/>
  <c r="AK2273" i="3"/>
  <c r="AK2274" i="3"/>
  <c r="AK2275" i="3"/>
  <c r="AK2276" i="3"/>
  <c r="AK2277" i="3"/>
  <c r="AK2278" i="3"/>
  <c r="AK2279" i="3"/>
  <c r="AK2280" i="3"/>
  <c r="AK2281" i="3"/>
  <c r="AK2282" i="3"/>
  <c r="AK2283" i="3"/>
  <c r="AK2284" i="3"/>
  <c r="AK2285" i="3"/>
  <c r="AK2286" i="3"/>
  <c r="AK2287" i="3"/>
  <c r="AK2288" i="3"/>
  <c r="AK2289" i="3"/>
  <c r="AK2290" i="3"/>
  <c r="AK2291" i="3"/>
  <c r="AK2292" i="3"/>
  <c r="AK2293" i="3"/>
  <c r="AK2294" i="3"/>
  <c r="AK2295" i="3"/>
  <c r="AK2296" i="3"/>
  <c r="AK2297" i="3"/>
  <c r="AK2298" i="3"/>
  <c r="AK2299" i="3"/>
  <c r="AK2300" i="3"/>
  <c r="AK2301" i="3"/>
  <c r="AK2302" i="3"/>
  <c r="AK2303" i="3"/>
  <c r="AK2304" i="3"/>
  <c r="AK2305" i="3"/>
  <c r="AK2306" i="3"/>
  <c r="AK2307" i="3"/>
  <c r="AK2308" i="3"/>
  <c r="AK2309" i="3"/>
  <c r="AK2310" i="3"/>
  <c r="AK2311" i="3"/>
  <c r="AK2312" i="3"/>
  <c r="AK2313" i="3"/>
  <c r="AK2314" i="3"/>
  <c r="AK2315" i="3"/>
  <c r="AK2316" i="3"/>
  <c r="AK2317" i="3"/>
  <c r="AK2318" i="3"/>
  <c r="AK2319" i="3"/>
  <c r="AK2320" i="3"/>
  <c r="AK2321" i="3"/>
  <c r="AK2322" i="3"/>
  <c r="AK2323" i="3"/>
  <c r="AK2324" i="3"/>
  <c r="AK2325" i="3"/>
  <c r="AK2326" i="3"/>
  <c r="AK2327" i="3"/>
  <c r="AK2328" i="3"/>
  <c r="AK2329" i="3"/>
  <c r="AK2330" i="3"/>
  <c r="AK2331" i="3"/>
  <c r="AK2332" i="3"/>
  <c r="AK2333" i="3"/>
  <c r="AK2334" i="3"/>
  <c r="AK2335" i="3"/>
  <c r="AK2336" i="3"/>
  <c r="AK2337" i="3"/>
  <c r="AK2338" i="3"/>
  <c r="AK2339" i="3"/>
  <c r="AK2340" i="3"/>
  <c r="AK2341" i="3"/>
  <c r="AK2342" i="3"/>
  <c r="AK2343" i="3"/>
  <c r="AK2344" i="3"/>
  <c r="AK2345" i="3"/>
  <c r="AK2346" i="3"/>
  <c r="AK2347" i="3"/>
  <c r="AK2348" i="3"/>
  <c r="AK2349" i="3"/>
  <c r="AK2350" i="3"/>
  <c r="AK2351" i="3"/>
  <c r="AK2352" i="3"/>
  <c r="AK2353" i="3"/>
  <c r="AK2354" i="3"/>
  <c r="AK2355" i="3"/>
  <c r="AK2356" i="3"/>
  <c r="AK2357" i="3"/>
  <c r="AK2358" i="3"/>
  <c r="AK2359" i="3"/>
  <c r="AK2360" i="3"/>
  <c r="AK2361" i="3"/>
  <c r="AK2362" i="3"/>
  <c r="AK2363" i="3"/>
  <c r="AK2364" i="3"/>
  <c r="AK2365" i="3"/>
  <c r="AK2366" i="3"/>
  <c r="AK2367" i="3"/>
  <c r="AK2368" i="3"/>
  <c r="AK2369" i="3"/>
  <c r="AK2370" i="3"/>
  <c r="AK2371" i="3"/>
  <c r="AK2372" i="3"/>
  <c r="AK2373" i="3"/>
  <c r="AK2374" i="3"/>
  <c r="AK2375" i="3"/>
  <c r="AK2376" i="3"/>
  <c r="AK2377" i="3"/>
  <c r="AK2378" i="3"/>
  <c r="AK2379" i="3"/>
  <c r="AK2380" i="3"/>
  <c r="AK2381" i="3"/>
  <c r="AK2382" i="3"/>
  <c r="AK2383" i="3"/>
  <c r="AK2384" i="3"/>
  <c r="AK2385" i="3"/>
  <c r="AK2386" i="3"/>
  <c r="AK2387" i="3"/>
  <c r="AK2388" i="3"/>
  <c r="AK2389" i="3"/>
  <c r="AK2390" i="3"/>
  <c r="AK2391" i="3"/>
  <c r="AK2392" i="3"/>
  <c r="AK2393" i="3"/>
  <c r="AK2394" i="3"/>
  <c r="AK2395" i="3"/>
  <c r="AK2396" i="3"/>
  <c r="AK2397" i="3"/>
  <c r="AK2398" i="3"/>
  <c r="AK2399" i="3"/>
  <c r="AK2400" i="3"/>
  <c r="AK2401" i="3"/>
  <c r="AK2402" i="3"/>
  <c r="AK2403" i="3"/>
  <c r="AK2404" i="3"/>
  <c r="AK2405" i="3"/>
  <c r="AK2406" i="3"/>
  <c r="AK2407" i="3"/>
  <c r="AK2408" i="3"/>
  <c r="AK2409" i="3"/>
  <c r="AK2410" i="3"/>
  <c r="AK2411" i="3"/>
  <c r="AK2412" i="3"/>
  <c r="AK2413" i="3"/>
  <c r="AK2414" i="3"/>
  <c r="AK2415" i="3"/>
  <c r="AK2416" i="3"/>
  <c r="AK2417" i="3"/>
  <c r="AK2418" i="3"/>
  <c r="AK2419" i="3"/>
  <c r="AK2420" i="3"/>
  <c r="AK2421" i="3"/>
  <c r="AK2422" i="3"/>
  <c r="AK2423" i="3"/>
  <c r="AK2424" i="3"/>
  <c r="AK2425" i="3"/>
  <c r="AK2426" i="3"/>
  <c r="AK2427" i="3"/>
  <c r="AK2428" i="3"/>
  <c r="AK2429" i="3"/>
  <c r="AK2430" i="3"/>
  <c r="AK2431" i="3"/>
  <c r="AK2432" i="3"/>
  <c r="AK2433" i="3"/>
  <c r="AK2434" i="3"/>
  <c r="AK2435" i="3"/>
  <c r="AK2436" i="3"/>
  <c r="AK2437" i="3"/>
  <c r="AK2438" i="3"/>
  <c r="AK2439" i="3"/>
  <c r="AK2440" i="3"/>
  <c r="AK2441" i="3"/>
  <c r="AK2442" i="3"/>
  <c r="AK2443" i="3"/>
  <c r="AK2444" i="3"/>
  <c r="AK2445" i="3"/>
  <c r="AK2446" i="3"/>
  <c r="AK2447" i="3"/>
  <c r="AK2448" i="3"/>
  <c r="AK2449" i="3"/>
  <c r="AK2450" i="3"/>
  <c r="AK2451" i="3"/>
  <c r="AK2452" i="3"/>
  <c r="AK2453" i="3"/>
  <c r="AK2454" i="3"/>
  <c r="AK2455" i="3"/>
  <c r="AK2456" i="3"/>
  <c r="AK2457" i="3"/>
  <c r="AK2458" i="3"/>
  <c r="AK2459" i="3"/>
  <c r="AK2460" i="3"/>
  <c r="AK2461" i="3"/>
  <c r="AK2462" i="3"/>
  <c r="AK2463" i="3"/>
  <c r="AK2464" i="3"/>
  <c r="AK2465" i="3"/>
  <c r="AK2466" i="3"/>
  <c r="AK2467" i="3"/>
  <c r="AK2468" i="3"/>
  <c r="AK2469" i="3"/>
  <c r="AK2470" i="3"/>
  <c r="AK2471" i="3"/>
  <c r="AK2472" i="3"/>
  <c r="AK2473" i="3"/>
  <c r="AK2474" i="3"/>
  <c r="AK2475" i="3"/>
  <c r="AK2476" i="3"/>
  <c r="AK2477" i="3"/>
  <c r="AK2478" i="3"/>
  <c r="AK2479" i="3"/>
  <c r="AK2480" i="3"/>
  <c r="AK2481" i="3"/>
  <c r="AK2482" i="3"/>
  <c r="AK2483" i="3"/>
  <c r="AK2484" i="3"/>
  <c r="AK2485" i="3"/>
  <c r="AK2486" i="3"/>
  <c r="AK2487" i="3"/>
  <c r="AK2488" i="3"/>
  <c r="AK2489" i="3"/>
  <c r="AK2490" i="3"/>
  <c r="AK2491" i="3"/>
  <c r="AK2492" i="3"/>
  <c r="AK2493" i="3"/>
  <c r="AK2494" i="3"/>
  <c r="AK2495" i="3"/>
  <c r="AK2496" i="3"/>
  <c r="AK2497" i="3"/>
  <c r="AK2498" i="3"/>
  <c r="AK2499" i="3"/>
  <c r="AK2500" i="3"/>
  <c r="AK2501" i="3"/>
  <c r="AK2502" i="3"/>
  <c r="AK2503" i="3"/>
  <c r="AK2504" i="3"/>
  <c r="AK2505" i="3"/>
  <c r="AK2506" i="3"/>
  <c r="AK2507" i="3"/>
  <c r="AK2508" i="3"/>
  <c r="AK2509" i="3"/>
  <c r="AK2510" i="3"/>
  <c r="AK2511" i="3"/>
  <c r="AK2512" i="3"/>
  <c r="AK2513" i="3"/>
  <c r="AK2514" i="3"/>
  <c r="AK2515" i="3"/>
  <c r="AK2516" i="3"/>
  <c r="AK2517" i="3"/>
  <c r="AK2518" i="3"/>
  <c r="AK2519" i="3"/>
  <c r="AK2520" i="3"/>
  <c r="AK2521" i="3"/>
  <c r="AK2522" i="3"/>
  <c r="AK2523" i="3"/>
  <c r="AK2524" i="3"/>
  <c r="AK2525" i="3"/>
  <c r="AK2526" i="3"/>
  <c r="AK2527" i="3"/>
  <c r="AK2528" i="3"/>
  <c r="AK2529" i="3"/>
  <c r="AK2530" i="3"/>
  <c r="AK2531" i="3"/>
  <c r="AK2532" i="3"/>
  <c r="AK2533" i="3"/>
  <c r="AK2534" i="3"/>
  <c r="AK2535" i="3"/>
  <c r="AK2536" i="3"/>
  <c r="AK2537" i="3"/>
  <c r="AK2538" i="3"/>
  <c r="AK2539" i="3"/>
  <c r="AK2540" i="3"/>
  <c r="AK2541" i="3"/>
  <c r="AK2542" i="3"/>
  <c r="AK2543" i="3"/>
  <c r="AK2544" i="3"/>
  <c r="AK2545" i="3"/>
  <c r="AK2546" i="3"/>
  <c r="AK2547" i="3"/>
  <c r="AK2548" i="3"/>
  <c r="AK2549" i="3"/>
  <c r="AK2550" i="3"/>
  <c r="AK2551" i="3"/>
  <c r="AK2552" i="3"/>
  <c r="AK2553" i="3"/>
  <c r="AK2554" i="3"/>
  <c r="AK2555" i="3"/>
  <c r="AK2556" i="3"/>
  <c r="AK2557" i="3"/>
  <c r="AK2558" i="3"/>
  <c r="AK2559" i="3"/>
  <c r="AK2560" i="3"/>
  <c r="AK2561" i="3"/>
  <c r="AK2562" i="3"/>
  <c r="AK2563" i="3"/>
  <c r="AK2564" i="3"/>
  <c r="AK2565" i="3"/>
  <c r="AK2566" i="3"/>
  <c r="AK2567" i="3"/>
  <c r="AK2568" i="3"/>
  <c r="AK2569" i="3"/>
  <c r="AK2570" i="3"/>
  <c r="AK2571" i="3"/>
  <c r="AK2572" i="3"/>
  <c r="AK2573" i="3"/>
  <c r="AK2574" i="3"/>
  <c r="AK2575" i="3"/>
  <c r="AK2576" i="3"/>
  <c r="AK2577" i="3"/>
  <c r="AK2578" i="3"/>
  <c r="AK2579" i="3"/>
  <c r="AK2580" i="3"/>
  <c r="AK2581" i="3"/>
  <c r="AK2582" i="3"/>
  <c r="AK2583" i="3"/>
  <c r="AK2584" i="3"/>
  <c r="AK2585" i="3"/>
  <c r="AK2586" i="3"/>
  <c r="AK2587" i="3"/>
  <c r="AK2588" i="3"/>
  <c r="AK2589" i="3"/>
  <c r="AK2590" i="3"/>
  <c r="AK2591" i="3"/>
  <c r="AK2592" i="3"/>
  <c r="AK2593" i="3"/>
  <c r="AK2594" i="3"/>
  <c r="AK2595" i="3"/>
  <c r="AK2596" i="3"/>
  <c r="AK2597" i="3"/>
  <c r="AK2598" i="3"/>
  <c r="AK2599" i="3"/>
  <c r="AK2600" i="3"/>
  <c r="AK2601" i="3"/>
  <c r="AK2602" i="3"/>
  <c r="AK2603" i="3"/>
  <c r="AK2604" i="3"/>
  <c r="AK2605" i="3"/>
  <c r="AK2606" i="3"/>
  <c r="AK2607" i="3"/>
  <c r="AK2608" i="3"/>
  <c r="AK2609" i="3"/>
  <c r="AK2610" i="3"/>
  <c r="AK2611" i="3"/>
  <c r="AK2612" i="3"/>
  <c r="AK2613" i="3"/>
  <c r="AK2614" i="3"/>
  <c r="AK2615" i="3"/>
  <c r="AK2616" i="3"/>
  <c r="AK2617" i="3"/>
  <c r="AK2618" i="3"/>
  <c r="AK2619" i="3"/>
  <c r="AK2620" i="3"/>
  <c r="AK2621" i="3"/>
  <c r="AK2622" i="3"/>
  <c r="AK2623" i="3"/>
  <c r="AK2624" i="3"/>
  <c r="AK2625" i="3"/>
  <c r="AK2626" i="3"/>
  <c r="AK2627" i="3"/>
  <c r="AK2628" i="3"/>
  <c r="AK2629" i="3"/>
  <c r="AK2630" i="3"/>
  <c r="AK2631" i="3"/>
  <c r="AK2632" i="3"/>
  <c r="AK2633" i="3"/>
  <c r="AK2634" i="3"/>
  <c r="AK2635" i="3"/>
  <c r="AK2636" i="3"/>
  <c r="AK2637" i="3"/>
  <c r="AK2638" i="3"/>
  <c r="AK2639" i="3"/>
  <c r="AK2640" i="3"/>
  <c r="AK2641" i="3"/>
  <c r="AK2642" i="3"/>
  <c r="AK2643" i="3"/>
  <c r="AK2644" i="3"/>
  <c r="AK2645" i="3"/>
  <c r="AK2646" i="3"/>
  <c r="AK2647" i="3"/>
  <c r="AK2648" i="3"/>
  <c r="AK2649" i="3"/>
  <c r="AK2650" i="3"/>
  <c r="AK2651" i="3"/>
  <c r="AK2652" i="3"/>
  <c r="AK2653" i="3"/>
  <c r="AK2654" i="3"/>
  <c r="AK2655" i="3"/>
  <c r="AK2656" i="3"/>
  <c r="AK2657" i="3"/>
  <c r="AK2658" i="3"/>
  <c r="AK2659" i="3"/>
  <c r="AK2660" i="3"/>
  <c r="AK2661" i="3"/>
  <c r="AK2662" i="3"/>
  <c r="AK2663" i="3"/>
  <c r="AK2664" i="3"/>
  <c r="AJ2231" i="3"/>
  <c r="AJ2232" i="3"/>
  <c r="AJ2233" i="3"/>
  <c r="AJ2234" i="3"/>
  <c r="AJ2235" i="3"/>
  <c r="AJ2236" i="3"/>
  <c r="AJ2237" i="3"/>
  <c r="AJ2238" i="3"/>
  <c r="AJ2239" i="3"/>
  <c r="AJ2240" i="3"/>
  <c r="AJ2241" i="3"/>
  <c r="AJ2242" i="3"/>
  <c r="AJ2243" i="3"/>
  <c r="AJ2244" i="3"/>
  <c r="AJ2245" i="3"/>
  <c r="AJ2246" i="3"/>
  <c r="AJ2247" i="3"/>
  <c r="AJ2248" i="3"/>
  <c r="AJ2249" i="3"/>
  <c r="AJ2250" i="3"/>
  <c r="AJ2251" i="3"/>
  <c r="AJ2252" i="3"/>
  <c r="AJ2253" i="3"/>
  <c r="AJ2254" i="3"/>
  <c r="AJ2255" i="3"/>
  <c r="AJ2256" i="3"/>
  <c r="AJ2257" i="3"/>
  <c r="AJ2258" i="3"/>
  <c r="AJ2259" i="3"/>
  <c r="AJ2260" i="3"/>
  <c r="AJ2261" i="3"/>
  <c r="AJ2262" i="3"/>
  <c r="AJ2263" i="3"/>
  <c r="AJ2264" i="3"/>
  <c r="AJ2265" i="3"/>
  <c r="AJ2266" i="3"/>
  <c r="AJ2267" i="3"/>
  <c r="AJ2268" i="3"/>
  <c r="AJ2269" i="3"/>
  <c r="AJ2270" i="3"/>
  <c r="AJ2271" i="3"/>
  <c r="AJ2272" i="3"/>
  <c r="AJ2273" i="3"/>
  <c r="AJ2274" i="3"/>
  <c r="AJ2275" i="3"/>
  <c r="AJ2276" i="3"/>
  <c r="AJ2277" i="3"/>
  <c r="AJ2278" i="3"/>
  <c r="AJ2279" i="3"/>
  <c r="AJ2280" i="3"/>
  <c r="AJ2281" i="3"/>
  <c r="AJ2282" i="3"/>
  <c r="AJ2283" i="3"/>
  <c r="AJ2284" i="3"/>
  <c r="AJ2285" i="3"/>
  <c r="AJ2286" i="3"/>
  <c r="AJ2287" i="3"/>
  <c r="AJ2288" i="3"/>
  <c r="AJ2289" i="3"/>
  <c r="AJ2290" i="3"/>
  <c r="AJ2291" i="3"/>
  <c r="AJ2292" i="3"/>
  <c r="AJ2293" i="3"/>
  <c r="AJ2294" i="3"/>
  <c r="AJ2295" i="3"/>
  <c r="AJ2296" i="3"/>
  <c r="AJ2297" i="3"/>
  <c r="AJ2298" i="3"/>
  <c r="AJ2299" i="3"/>
  <c r="AJ2300" i="3"/>
  <c r="AJ2301" i="3"/>
  <c r="AJ2302" i="3"/>
  <c r="AJ2303" i="3"/>
  <c r="AJ2304" i="3"/>
  <c r="AJ2305" i="3"/>
  <c r="AJ2306" i="3"/>
  <c r="AJ2307" i="3"/>
  <c r="AJ2308" i="3"/>
  <c r="AJ2309" i="3"/>
  <c r="AJ2310" i="3"/>
  <c r="AJ2311" i="3"/>
  <c r="AJ2312" i="3"/>
  <c r="AJ2313" i="3"/>
  <c r="AJ2314" i="3"/>
  <c r="AJ2315" i="3"/>
  <c r="AJ2316" i="3"/>
  <c r="AJ2317" i="3"/>
  <c r="AJ2318" i="3"/>
  <c r="AJ2319" i="3"/>
  <c r="AJ2320" i="3"/>
  <c r="AJ2321" i="3"/>
  <c r="AJ2322" i="3"/>
  <c r="AJ2323" i="3"/>
  <c r="AJ2324" i="3"/>
  <c r="AJ2325" i="3"/>
  <c r="AJ2326" i="3"/>
  <c r="AJ2327" i="3"/>
  <c r="AJ2328" i="3"/>
  <c r="AJ2329" i="3"/>
  <c r="AJ2330" i="3"/>
  <c r="AJ2331" i="3"/>
  <c r="AJ2332" i="3"/>
  <c r="AJ2333" i="3"/>
  <c r="AJ2334" i="3"/>
  <c r="AJ2335" i="3"/>
  <c r="AJ2336" i="3"/>
  <c r="AJ2337" i="3"/>
  <c r="AJ2338" i="3"/>
  <c r="AJ2339" i="3"/>
  <c r="AJ2340" i="3"/>
  <c r="AJ2341" i="3"/>
  <c r="AJ2342" i="3"/>
  <c r="AJ2343" i="3"/>
  <c r="AJ2344" i="3"/>
  <c r="AJ2345" i="3"/>
  <c r="AJ2346" i="3"/>
  <c r="AJ2347" i="3"/>
  <c r="AJ2348" i="3"/>
  <c r="AJ2349" i="3"/>
  <c r="AJ2350" i="3"/>
  <c r="AJ2351" i="3"/>
  <c r="AJ2352" i="3"/>
  <c r="AJ2353" i="3"/>
  <c r="AJ2354" i="3"/>
  <c r="AJ2355" i="3"/>
  <c r="AJ2356" i="3"/>
  <c r="AJ2357" i="3"/>
  <c r="AJ2358" i="3"/>
  <c r="AJ2359" i="3"/>
  <c r="AJ2360" i="3"/>
  <c r="AJ2361" i="3"/>
  <c r="AJ2362" i="3"/>
  <c r="AJ2363" i="3"/>
  <c r="AJ2364" i="3"/>
  <c r="AJ2365" i="3"/>
  <c r="AJ2366" i="3"/>
  <c r="AJ2367" i="3"/>
  <c r="AJ2368" i="3"/>
  <c r="AJ2369" i="3"/>
  <c r="AJ2370" i="3"/>
  <c r="AJ2371" i="3"/>
  <c r="AJ2372" i="3"/>
  <c r="AJ2373" i="3"/>
  <c r="AJ2374" i="3"/>
  <c r="AJ2375" i="3"/>
  <c r="AJ2376" i="3"/>
  <c r="AJ2377" i="3"/>
  <c r="AJ2378" i="3"/>
  <c r="AJ2379" i="3"/>
  <c r="AJ2380" i="3"/>
  <c r="AJ2381" i="3"/>
  <c r="AJ2382" i="3"/>
  <c r="AJ2383" i="3"/>
  <c r="AJ2384" i="3"/>
  <c r="AJ2385" i="3"/>
  <c r="AJ2386" i="3"/>
  <c r="AJ2387" i="3"/>
  <c r="AJ2388" i="3"/>
  <c r="AJ2389" i="3"/>
  <c r="AJ2390" i="3"/>
  <c r="AJ2391" i="3"/>
  <c r="AJ2392" i="3"/>
  <c r="AJ2393" i="3"/>
  <c r="AJ2394" i="3"/>
  <c r="AJ2395" i="3"/>
  <c r="AJ2396" i="3"/>
  <c r="AJ2397" i="3"/>
  <c r="AJ2398" i="3"/>
  <c r="AJ2399" i="3"/>
  <c r="AJ2400" i="3"/>
  <c r="AJ2401" i="3"/>
  <c r="AJ2402" i="3"/>
  <c r="AJ2403" i="3"/>
  <c r="AJ2404" i="3"/>
  <c r="AJ2405" i="3"/>
  <c r="AJ2406" i="3"/>
  <c r="AJ2407" i="3"/>
  <c r="AJ2408" i="3"/>
  <c r="AJ2409" i="3"/>
  <c r="AJ2410" i="3"/>
  <c r="AJ2411" i="3"/>
  <c r="AJ2412" i="3"/>
  <c r="AJ2413" i="3"/>
  <c r="AJ2414" i="3"/>
  <c r="AJ2415" i="3"/>
  <c r="AJ2416" i="3"/>
  <c r="AJ2417" i="3"/>
  <c r="AJ2418" i="3"/>
  <c r="AJ2419" i="3"/>
  <c r="AJ2420" i="3"/>
  <c r="AJ2421" i="3"/>
  <c r="AJ2422" i="3"/>
  <c r="AJ2423" i="3"/>
  <c r="AJ2424" i="3"/>
  <c r="AJ2425" i="3"/>
  <c r="AJ2426" i="3"/>
  <c r="AJ2427" i="3"/>
  <c r="AJ2428" i="3"/>
  <c r="AJ2429" i="3"/>
  <c r="AJ2430" i="3"/>
  <c r="AJ2431" i="3"/>
  <c r="AJ2432" i="3"/>
  <c r="AJ2433" i="3"/>
  <c r="AJ2434" i="3"/>
  <c r="AJ2435" i="3"/>
  <c r="AJ2436" i="3"/>
  <c r="AJ2437" i="3"/>
  <c r="AJ2438" i="3"/>
  <c r="AJ2439" i="3"/>
  <c r="AJ2440" i="3"/>
  <c r="AJ2441" i="3"/>
  <c r="AJ2442" i="3"/>
  <c r="AJ2443" i="3"/>
  <c r="AJ2444" i="3"/>
  <c r="AJ2445" i="3"/>
  <c r="AJ2446" i="3"/>
  <c r="AJ2447" i="3"/>
  <c r="AJ2448" i="3"/>
  <c r="AJ2449" i="3"/>
  <c r="AJ2450" i="3"/>
  <c r="AJ2451" i="3"/>
  <c r="AJ2452" i="3"/>
  <c r="AJ2453" i="3"/>
  <c r="AJ2454" i="3"/>
  <c r="AJ2455" i="3"/>
  <c r="AJ2456" i="3"/>
  <c r="AJ2457" i="3"/>
  <c r="AJ2458" i="3"/>
  <c r="AJ2459" i="3"/>
  <c r="AJ2460" i="3"/>
  <c r="AJ2461" i="3"/>
  <c r="AJ2462" i="3"/>
  <c r="AJ2463" i="3"/>
  <c r="AJ2464" i="3"/>
  <c r="AJ2465" i="3"/>
  <c r="AJ2466" i="3"/>
  <c r="AJ2467" i="3"/>
  <c r="AJ2468" i="3"/>
  <c r="AJ2469" i="3"/>
  <c r="AJ2470" i="3"/>
  <c r="AJ2471" i="3"/>
  <c r="AJ2472" i="3"/>
  <c r="AJ2473" i="3"/>
  <c r="AJ2474" i="3"/>
  <c r="AJ2475" i="3"/>
  <c r="AJ2476" i="3"/>
  <c r="AJ2477" i="3"/>
  <c r="AJ2478" i="3"/>
  <c r="AJ2479" i="3"/>
  <c r="AJ2480" i="3"/>
  <c r="AJ2481" i="3"/>
  <c r="AJ2482" i="3"/>
  <c r="AJ2483" i="3"/>
  <c r="AJ2484" i="3"/>
  <c r="AJ2485" i="3"/>
  <c r="AJ2486" i="3"/>
  <c r="AJ2487" i="3"/>
  <c r="AJ2488" i="3"/>
  <c r="AJ2489" i="3"/>
  <c r="AJ2490" i="3"/>
  <c r="AJ2491" i="3"/>
  <c r="AJ2492" i="3"/>
  <c r="AJ2493" i="3"/>
  <c r="AJ2494" i="3"/>
  <c r="AJ2495" i="3"/>
  <c r="AJ2496" i="3"/>
  <c r="AJ2497" i="3"/>
  <c r="AJ2498" i="3"/>
  <c r="AJ2499" i="3"/>
  <c r="AJ2500" i="3"/>
  <c r="AJ2501" i="3"/>
  <c r="AJ2502" i="3"/>
  <c r="AJ2503" i="3"/>
  <c r="AJ2504" i="3"/>
  <c r="AJ2505" i="3"/>
  <c r="AJ2506" i="3"/>
  <c r="AJ2507" i="3"/>
  <c r="AJ2508" i="3"/>
  <c r="AJ2509" i="3"/>
  <c r="AJ2510" i="3"/>
  <c r="AJ2511" i="3"/>
  <c r="AJ2512" i="3"/>
  <c r="AJ2513" i="3"/>
  <c r="AJ2514" i="3"/>
  <c r="AJ2515" i="3"/>
  <c r="AJ2516" i="3"/>
  <c r="AJ2517" i="3"/>
  <c r="AJ2518" i="3"/>
  <c r="AJ2519" i="3"/>
  <c r="AJ2520" i="3"/>
  <c r="AJ2521" i="3"/>
  <c r="AJ2522" i="3"/>
  <c r="AJ2523" i="3"/>
  <c r="AJ2524" i="3"/>
  <c r="AJ2525" i="3"/>
  <c r="AJ2526" i="3"/>
  <c r="AJ2527" i="3"/>
  <c r="AJ2528" i="3"/>
  <c r="AJ2529" i="3"/>
  <c r="AJ2530" i="3"/>
  <c r="AJ2531" i="3"/>
  <c r="AJ2532" i="3"/>
  <c r="AJ2533" i="3"/>
  <c r="AJ2534" i="3"/>
  <c r="AJ2535" i="3"/>
  <c r="AJ2536" i="3"/>
  <c r="AJ2537" i="3"/>
  <c r="AJ2538" i="3"/>
  <c r="AJ2539" i="3"/>
  <c r="AJ2540" i="3"/>
  <c r="AJ2541" i="3"/>
  <c r="AJ2542" i="3"/>
  <c r="AJ2543" i="3"/>
  <c r="AJ2544" i="3"/>
  <c r="AJ2545" i="3"/>
  <c r="AJ2546" i="3"/>
  <c r="AJ2547" i="3"/>
  <c r="AJ2548" i="3"/>
  <c r="AJ2549" i="3"/>
  <c r="AJ2550" i="3"/>
  <c r="AJ2551" i="3"/>
  <c r="AJ2552" i="3"/>
  <c r="AJ2553" i="3"/>
  <c r="AJ2554" i="3"/>
  <c r="AJ2555" i="3"/>
  <c r="AJ2556" i="3"/>
  <c r="AJ2557" i="3"/>
  <c r="AJ2558" i="3"/>
  <c r="AJ2559" i="3"/>
  <c r="AJ2560" i="3"/>
  <c r="AJ2561" i="3"/>
  <c r="AJ2562" i="3"/>
  <c r="AJ2563" i="3"/>
  <c r="AJ2564" i="3"/>
  <c r="AJ2565" i="3"/>
  <c r="AJ2566" i="3"/>
  <c r="AJ2567" i="3"/>
  <c r="AJ2568" i="3"/>
  <c r="AJ2569" i="3"/>
  <c r="AJ2570" i="3"/>
  <c r="AJ2571" i="3"/>
  <c r="AJ2572" i="3"/>
  <c r="AJ2573" i="3"/>
  <c r="AJ2574" i="3"/>
  <c r="AJ2575" i="3"/>
  <c r="AJ2576" i="3"/>
  <c r="AJ2577" i="3"/>
  <c r="AJ2578" i="3"/>
  <c r="AJ2579" i="3"/>
  <c r="AJ2580" i="3"/>
  <c r="AJ2581" i="3"/>
  <c r="AJ2582" i="3"/>
  <c r="AJ2583" i="3"/>
  <c r="AJ2584" i="3"/>
  <c r="AJ2585" i="3"/>
  <c r="AJ2586" i="3"/>
  <c r="AJ2587" i="3"/>
  <c r="AJ2588" i="3"/>
  <c r="AJ2589" i="3"/>
  <c r="AJ2590" i="3"/>
  <c r="AJ2591" i="3"/>
  <c r="AJ2592" i="3"/>
  <c r="AJ2593" i="3"/>
  <c r="AJ2594" i="3"/>
  <c r="AJ2595" i="3"/>
  <c r="AJ2596" i="3"/>
  <c r="AJ2597" i="3"/>
  <c r="AJ2598" i="3"/>
  <c r="AJ2599" i="3"/>
  <c r="AJ2600" i="3"/>
  <c r="AJ2601" i="3"/>
  <c r="AJ2602" i="3"/>
  <c r="AJ2603" i="3"/>
  <c r="AJ2604" i="3"/>
  <c r="AJ2605" i="3"/>
  <c r="AJ2606" i="3"/>
  <c r="AJ2607" i="3"/>
  <c r="AJ2608" i="3"/>
  <c r="AJ2609" i="3"/>
  <c r="AJ2610" i="3"/>
  <c r="AJ2611" i="3"/>
  <c r="AJ2612" i="3"/>
  <c r="AJ2613" i="3"/>
  <c r="AJ2614" i="3"/>
  <c r="AJ2615" i="3"/>
  <c r="AJ2616" i="3"/>
  <c r="AJ2617" i="3"/>
  <c r="AJ2618" i="3"/>
  <c r="AJ2619" i="3"/>
  <c r="AJ2620" i="3"/>
  <c r="AJ2621" i="3"/>
  <c r="AJ2622" i="3"/>
  <c r="AJ2623" i="3"/>
  <c r="AJ2624" i="3"/>
  <c r="AJ2625" i="3"/>
  <c r="AJ2626" i="3"/>
  <c r="AJ2627" i="3"/>
  <c r="AJ2628" i="3"/>
  <c r="AJ2629" i="3"/>
  <c r="AJ2630" i="3"/>
  <c r="AJ2631" i="3"/>
  <c r="AJ2632" i="3"/>
  <c r="AJ2633" i="3"/>
  <c r="AJ2634" i="3"/>
  <c r="AJ2635" i="3"/>
  <c r="AJ2636" i="3"/>
  <c r="AJ2637" i="3"/>
  <c r="AJ2638" i="3"/>
  <c r="AJ2639" i="3"/>
  <c r="AJ2640" i="3"/>
  <c r="AJ2641" i="3"/>
  <c r="AJ2642" i="3"/>
  <c r="AJ2643" i="3"/>
  <c r="AJ2644" i="3"/>
  <c r="AJ2645" i="3"/>
  <c r="AJ2646" i="3"/>
  <c r="AJ2647" i="3"/>
  <c r="AJ2648" i="3"/>
  <c r="AJ2649" i="3"/>
  <c r="AJ2650" i="3"/>
  <c r="AJ2651" i="3"/>
  <c r="AJ2652" i="3"/>
  <c r="AJ2653" i="3"/>
  <c r="AJ2654" i="3"/>
  <c r="AJ2655" i="3"/>
  <c r="AJ2656" i="3"/>
  <c r="AJ2657" i="3"/>
  <c r="AJ2658" i="3"/>
  <c r="AJ2659" i="3"/>
  <c r="AJ2660" i="3"/>
  <c r="AJ2661" i="3"/>
  <c r="AJ2662" i="3"/>
  <c r="AJ2663" i="3"/>
  <c r="AJ2664" i="3"/>
  <c r="AI2231" i="3"/>
  <c r="AI2232" i="3"/>
  <c r="AI2233" i="3"/>
  <c r="AI2234" i="3"/>
  <c r="AI2235" i="3"/>
  <c r="AI2236" i="3"/>
  <c r="AI2237" i="3"/>
  <c r="AI2238" i="3"/>
  <c r="AI2239" i="3"/>
  <c r="AI2240" i="3"/>
  <c r="AI2241" i="3"/>
  <c r="AI2242" i="3"/>
  <c r="AI2243" i="3"/>
  <c r="AI2244" i="3"/>
  <c r="AI2245" i="3"/>
  <c r="AI2246" i="3"/>
  <c r="AI2247" i="3"/>
  <c r="AI2248" i="3"/>
  <c r="AI2249" i="3"/>
  <c r="AI2250" i="3"/>
  <c r="AI2251" i="3"/>
  <c r="AI2252" i="3"/>
  <c r="AI2253" i="3"/>
  <c r="AI2254" i="3"/>
  <c r="AI2255" i="3"/>
  <c r="AI2256" i="3"/>
  <c r="AI2257" i="3"/>
  <c r="AI2258" i="3"/>
  <c r="AI2259" i="3"/>
  <c r="AI2260" i="3"/>
  <c r="AI2261" i="3"/>
  <c r="AI2262" i="3"/>
  <c r="AI2263" i="3"/>
  <c r="AI2264" i="3"/>
  <c r="AI2265" i="3"/>
  <c r="AI2266" i="3"/>
  <c r="AI2267" i="3"/>
  <c r="AI2268" i="3"/>
  <c r="AI2269" i="3"/>
  <c r="AI2270" i="3"/>
  <c r="AI2271" i="3"/>
  <c r="AI2272" i="3"/>
  <c r="AI2273" i="3"/>
  <c r="AI2274" i="3"/>
  <c r="AI2275" i="3"/>
  <c r="AI2276" i="3"/>
  <c r="AI2277" i="3"/>
  <c r="AI2278" i="3"/>
  <c r="AI2279" i="3"/>
  <c r="AI2280" i="3"/>
  <c r="AI2281" i="3"/>
  <c r="AI2282" i="3"/>
  <c r="AI2283" i="3"/>
  <c r="AI2284" i="3"/>
  <c r="AI2285" i="3"/>
  <c r="AI2286" i="3"/>
  <c r="AI2287" i="3"/>
  <c r="AI2288" i="3"/>
  <c r="AI2289" i="3"/>
  <c r="AI2290" i="3"/>
  <c r="AI2291" i="3"/>
  <c r="AI2292" i="3"/>
  <c r="AI2293" i="3"/>
  <c r="AI2294" i="3"/>
  <c r="AI2295" i="3"/>
  <c r="AI2296" i="3"/>
  <c r="AI2297" i="3"/>
  <c r="AI2298" i="3"/>
  <c r="AI2299" i="3"/>
  <c r="AI2300" i="3"/>
  <c r="AI2301" i="3"/>
  <c r="AI2302" i="3"/>
  <c r="AI2303" i="3"/>
  <c r="AI2304" i="3"/>
  <c r="AI2305" i="3"/>
  <c r="AI2306" i="3"/>
  <c r="AI2307" i="3"/>
  <c r="AI2308" i="3"/>
  <c r="AI2309" i="3"/>
  <c r="AI2310" i="3"/>
  <c r="AI2311" i="3"/>
  <c r="AI2312" i="3"/>
  <c r="AI2313" i="3"/>
  <c r="AI2314" i="3"/>
  <c r="AI2315" i="3"/>
  <c r="AI2316" i="3"/>
  <c r="AI2317" i="3"/>
  <c r="AI2318" i="3"/>
  <c r="AI2319" i="3"/>
  <c r="AI2320" i="3"/>
  <c r="AI2321" i="3"/>
  <c r="AI2322" i="3"/>
  <c r="AI2323" i="3"/>
  <c r="AI2324" i="3"/>
  <c r="AI2325" i="3"/>
  <c r="AI2326" i="3"/>
  <c r="AI2327" i="3"/>
  <c r="AI2328" i="3"/>
  <c r="AI2329" i="3"/>
  <c r="AI2330" i="3"/>
  <c r="AI2331" i="3"/>
  <c r="AI2332" i="3"/>
  <c r="AI2333" i="3"/>
  <c r="AI2334" i="3"/>
  <c r="AI2335" i="3"/>
  <c r="AI2336" i="3"/>
  <c r="AI2337" i="3"/>
  <c r="AI2338" i="3"/>
  <c r="AI2339" i="3"/>
  <c r="AI2340" i="3"/>
  <c r="AI2341" i="3"/>
  <c r="AI2342" i="3"/>
  <c r="AI2343" i="3"/>
  <c r="AI2344" i="3"/>
  <c r="AI2345" i="3"/>
  <c r="AI2346" i="3"/>
  <c r="AI2347" i="3"/>
  <c r="AI2348" i="3"/>
  <c r="AI2349" i="3"/>
  <c r="AI2350" i="3"/>
  <c r="AI2351" i="3"/>
  <c r="AI2352" i="3"/>
  <c r="AI2353" i="3"/>
  <c r="AI2354" i="3"/>
  <c r="AI2355" i="3"/>
  <c r="AI2356" i="3"/>
  <c r="AI2357" i="3"/>
  <c r="AI2358" i="3"/>
  <c r="AI2359" i="3"/>
  <c r="AI2360" i="3"/>
  <c r="AI2361" i="3"/>
  <c r="AI2362" i="3"/>
  <c r="AI2363" i="3"/>
  <c r="AI2364" i="3"/>
  <c r="AI2365" i="3"/>
  <c r="AI2366" i="3"/>
  <c r="AI2367" i="3"/>
  <c r="AI2368" i="3"/>
  <c r="AI2369" i="3"/>
  <c r="AI2370" i="3"/>
  <c r="AI2371" i="3"/>
  <c r="AI2372" i="3"/>
  <c r="AI2373" i="3"/>
  <c r="AI2374" i="3"/>
  <c r="AI2375" i="3"/>
  <c r="AI2376" i="3"/>
  <c r="AI2377" i="3"/>
  <c r="AI2378" i="3"/>
  <c r="AI2379" i="3"/>
  <c r="AI2380" i="3"/>
  <c r="AI2381" i="3"/>
  <c r="AI2382" i="3"/>
  <c r="AI2383" i="3"/>
  <c r="AI2384" i="3"/>
  <c r="AI2385" i="3"/>
  <c r="AI2386" i="3"/>
  <c r="AI2387" i="3"/>
  <c r="AI2388" i="3"/>
  <c r="AI2389" i="3"/>
  <c r="AI2390" i="3"/>
  <c r="AI2391" i="3"/>
  <c r="AI2392" i="3"/>
  <c r="AI2393" i="3"/>
  <c r="AI2394" i="3"/>
  <c r="AI2395" i="3"/>
  <c r="AI2396" i="3"/>
  <c r="AI2397" i="3"/>
  <c r="AI2398" i="3"/>
  <c r="AI2399" i="3"/>
  <c r="AI2400" i="3"/>
  <c r="AI2401" i="3"/>
  <c r="AI2402" i="3"/>
  <c r="AI2403" i="3"/>
  <c r="AI2404" i="3"/>
  <c r="AI2405" i="3"/>
  <c r="AI2406" i="3"/>
  <c r="AI2407" i="3"/>
  <c r="AI2408" i="3"/>
  <c r="AI2409" i="3"/>
  <c r="AI2410" i="3"/>
  <c r="AI2411" i="3"/>
  <c r="AI2412" i="3"/>
  <c r="AI2413" i="3"/>
  <c r="AI2414" i="3"/>
  <c r="AI2415" i="3"/>
  <c r="AI2416" i="3"/>
  <c r="AI2417" i="3"/>
  <c r="AI2418" i="3"/>
  <c r="AI2419" i="3"/>
  <c r="AI2420" i="3"/>
  <c r="AI2421" i="3"/>
  <c r="AI2422" i="3"/>
  <c r="AI2423" i="3"/>
  <c r="AI2424" i="3"/>
  <c r="AI2425" i="3"/>
  <c r="AI2426" i="3"/>
  <c r="AI2427" i="3"/>
  <c r="AI2428" i="3"/>
  <c r="AI2429" i="3"/>
  <c r="AI2430" i="3"/>
  <c r="AI2431" i="3"/>
  <c r="AI2432" i="3"/>
  <c r="AI2433" i="3"/>
  <c r="AI2434" i="3"/>
  <c r="AI2435" i="3"/>
  <c r="AI2436" i="3"/>
  <c r="AI2437" i="3"/>
  <c r="AI2438" i="3"/>
  <c r="AI2439" i="3"/>
  <c r="AI2440" i="3"/>
  <c r="AI2441" i="3"/>
  <c r="AI2442" i="3"/>
  <c r="AI2443" i="3"/>
  <c r="AI2444" i="3"/>
  <c r="AI2445" i="3"/>
  <c r="AI2446" i="3"/>
  <c r="AI2447" i="3"/>
  <c r="AI2448" i="3"/>
  <c r="AI2449" i="3"/>
  <c r="AI2450" i="3"/>
  <c r="AI2451" i="3"/>
  <c r="AI2452" i="3"/>
  <c r="AI2453" i="3"/>
  <c r="AI2454" i="3"/>
  <c r="AI2455" i="3"/>
  <c r="AI2456" i="3"/>
  <c r="AI2457" i="3"/>
  <c r="AI2458" i="3"/>
  <c r="AI2459" i="3"/>
  <c r="AI2460" i="3"/>
  <c r="AI2461" i="3"/>
  <c r="AI2462" i="3"/>
  <c r="AI2463" i="3"/>
  <c r="AI2464" i="3"/>
  <c r="AI2465" i="3"/>
  <c r="AI2466" i="3"/>
  <c r="AI2467" i="3"/>
  <c r="AI2468" i="3"/>
  <c r="AI2469" i="3"/>
  <c r="AI2470" i="3"/>
  <c r="AI2471" i="3"/>
  <c r="AI2472" i="3"/>
  <c r="AI2473" i="3"/>
  <c r="AI2474" i="3"/>
  <c r="AI2475" i="3"/>
  <c r="AI2476" i="3"/>
  <c r="AI2477" i="3"/>
  <c r="AI2478" i="3"/>
  <c r="AI2479" i="3"/>
  <c r="AI2480" i="3"/>
  <c r="AI2481" i="3"/>
  <c r="AI2482" i="3"/>
  <c r="AI2483" i="3"/>
  <c r="AI2484" i="3"/>
  <c r="AI2485" i="3"/>
  <c r="AI2486" i="3"/>
  <c r="AI2487" i="3"/>
  <c r="AI2488" i="3"/>
  <c r="AI2489" i="3"/>
  <c r="AI2490" i="3"/>
  <c r="AI2491" i="3"/>
  <c r="AI2492" i="3"/>
  <c r="AI2493" i="3"/>
  <c r="AI2494" i="3"/>
  <c r="AI2495" i="3"/>
  <c r="AI2496" i="3"/>
  <c r="AI2497" i="3"/>
  <c r="AI2498" i="3"/>
  <c r="AI2499" i="3"/>
  <c r="AI2500" i="3"/>
  <c r="AI2501" i="3"/>
  <c r="AI2502" i="3"/>
  <c r="AI2503" i="3"/>
  <c r="AI2504" i="3"/>
  <c r="AI2505" i="3"/>
  <c r="AI2506" i="3"/>
  <c r="AI2507" i="3"/>
  <c r="AI2508" i="3"/>
  <c r="AI2509" i="3"/>
  <c r="AI2510" i="3"/>
  <c r="AI2511" i="3"/>
  <c r="AI2512" i="3"/>
  <c r="AI2513" i="3"/>
  <c r="AI2514" i="3"/>
  <c r="AI2515" i="3"/>
  <c r="AI2516" i="3"/>
  <c r="AI2517" i="3"/>
  <c r="AI2518" i="3"/>
  <c r="AI2519" i="3"/>
  <c r="AI2520" i="3"/>
  <c r="AI2521" i="3"/>
  <c r="AI2522" i="3"/>
  <c r="AI2523" i="3"/>
  <c r="AI2524" i="3"/>
  <c r="AI2525" i="3"/>
  <c r="AI2526" i="3"/>
  <c r="AI2527" i="3"/>
  <c r="AI2528" i="3"/>
  <c r="AI2529" i="3"/>
  <c r="AI2530" i="3"/>
  <c r="AI2531" i="3"/>
  <c r="AI2532" i="3"/>
  <c r="AI2533" i="3"/>
  <c r="AI2534" i="3"/>
  <c r="AI2535" i="3"/>
  <c r="AI2536" i="3"/>
  <c r="AI2537" i="3"/>
  <c r="AI2538" i="3"/>
  <c r="AI2539" i="3"/>
  <c r="AI2540" i="3"/>
  <c r="AI2541" i="3"/>
  <c r="AI2542" i="3"/>
  <c r="AI2543" i="3"/>
  <c r="AI2544" i="3"/>
  <c r="AI2545" i="3"/>
  <c r="AI2546" i="3"/>
  <c r="AI2547" i="3"/>
  <c r="AI2548" i="3"/>
  <c r="AI2549" i="3"/>
  <c r="AI2550" i="3"/>
  <c r="AI2551" i="3"/>
  <c r="AI2552" i="3"/>
  <c r="AI2553" i="3"/>
  <c r="AI2554" i="3"/>
  <c r="AI2555" i="3"/>
  <c r="AI2556" i="3"/>
  <c r="AI2557" i="3"/>
  <c r="AI2558" i="3"/>
  <c r="AI2559" i="3"/>
  <c r="AI2560" i="3"/>
  <c r="AI2561" i="3"/>
  <c r="AI2562" i="3"/>
  <c r="AI2563" i="3"/>
  <c r="AI2564" i="3"/>
  <c r="AI2565" i="3"/>
  <c r="AI2566" i="3"/>
  <c r="AI2567" i="3"/>
  <c r="AI2568" i="3"/>
  <c r="AI2569" i="3"/>
  <c r="AI2570" i="3"/>
  <c r="AI2571" i="3"/>
  <c r="AI2572" i="3"/>
  <c r="AI2573" i="3"/>
  <c r="AI2574" i="3"/>
  <c r="AI2575" i="3"/>
  <c r="AI2576" i="3"/>
  <c r="AI2577" i="3"/>
  <c r="AI2578" i="3"/>
  <c r="AI2579" i="3"/>
  <c r="AI2580" i="3"/>
  <c r="AI2581" i="3"/>
  <c r="AI2582" i="3"/>
  <c r="AI2583" i="3"/>
  <c r="AI2584" i="3"/>
  <c r="AI2585" i="3"/>
  <c r="AI2586" i="3"/>
  <c r="AI2587" i="3"/>
  <c r="AI2588" i="3"/>
  <c r="AI2589" i="3"/>
  <c r="AI2590" i="3"/>
  <c r="AI2591" i="3"/>
  <c r="AI2592" i="3"/>
  <c r="AI2593" i="3"/>
  <c r="AI2594" i="3"/>
  <c r="AI2595" i="3"/>
  <c r="AI2596" i="3"/>
  <c r="AI2597" i="3"/>
  <c r="AI2598" i="3"/>
  <c r="AI2599" i="3"/>
  <c r="AI2600" i="3"/>
  <c r="AI2601" i="3"/>
  <c r="AI2602" i="3"/>
  <c r="AI2603" i="3"/>
  <c r="AI2604" i="3"/>
  <c r="AI2605" i="3"/>
  <c r="AI2606" i="3"/>
  <c r="AI2607" i="3"/>
  <c r="AI2608" i="3"/>
  <c r="AI2609" i="3"/>
  <c r="AI2610" i="3"/>
  <c r="AI2611" i="3"/>
  <c r="AI2612" i="3"/>
  <c r="AI2613" i="3"/>
  <c r="AI2614" i="3"/>
  <c r="AI2615" i="3"/>
  <c r="AI2616" i="3"/>
  <c r="AI2617" i="3"/>
  <c r="AI2618" i="3"/>
  <c r="AI2619" i="3"/>
  <c r="AI2620" i="3"/>
  <c r="AI2621" i="3"/>
  <c r="AI2622" i="3"/>
  <c r="AI2623" i="3"/>
  <c r="AI2624" i="3"/>
  <c r="AI2625" i="3"/>
  <c r="AI2626" i="3"/>
  <c r="AI2627" i="3"/>
  <c r="AI2628" i="3"/>
  <c r="AI2629" i="3"/>
  <c r="AI2630" i="3"/>
  <c r="AI2631" i="3"/>
  <c r="AI2632" i="3"/>
  <c r="AI2633" i="3"/>
  <c r="AI2634" i="3"/>
  <c r="AI2635" i="3"/>
  <c r="AI2636" i="3"/>
  <c r="AI2637" i="3"/>
  <c r="AI2638" i="3"/>
  <c r="AI2639" i="3"/>
  <c r="AI2640" i="3"/>
  <c r="AI2641" i="3"/>
  <c r="AI2642" i="3"/>
  <c r="AI2643" i="3"/>
  <c r="AI2644" i="3"/>
  <c r="AI2645" i="3"/>
  <c r="AI2646" i="3"/>
  <c r="AI2647" i="3"/>
  <c r="AI2648" i="3"/>
  <c r="AI2649" i="3"/>
  <c r="AI2650" i="3"/>
  <c r="AI2651" i="3"/>
  <c r="AI2652" i="3"/>
  <c r="AI2653" i="3"/>
  <c r="AI2654" i="3"/>
  <c r="AI2655" i="3"/>
  <c r="AI2656" i="3"/>
  <c r="AI2657" i="3"/>
  <c r="AI2658" i="3"/>
  <c r="AI2659" i="3"/>
  <c r="AI2660" i="3"/>
  <c r="AI2661" i="3"/>
  <c r="AI2662" i="3"/>
  <c r="AI2663" i="3"/>
  <c r="AI2664" i="3"/>
  <c r="AH2231" i="3"/>
  <c r="AH2232" i="3"/>
  <c r="AH2233" i="3"/>
  <c r="AH2234" i="3"/>
  <c r="AH2235" i="3"/>
  <c r="AH2236" i="3"/>
  <c r="AH2237" i="3"/>
  <c r="AH2238" i="3"/>
  <c r="AH2239" i="3"/>
  <c r="AH2240" i="3"/>
  <c r="AH2241" i="3"/>
  <c r="AH2242" i="3"/>
  <c r="AH2243" i="3"/>
  <c r="AH2244" i="3"/>
  <c r="AH2245" i="3"/>
  <c r="AH2246" i="3"/>
  <c r="AH2247" i="3"/>
  <c r="AH2248" i="3"/>
  <c r="AH2249" i="3"/>
  <c r="AH2250" i="3"/>
  <c r="AH2251" i="3"/>
  <c r="AH2252" i="3"/>
  <c r="AH2253" i="3"/>
  <c r="AH2254" i="3"/>
  <c r="AH2255" i="3"/>
  <c r="AH2256" i="3"/>
  <c r="AH2257" i="3"/>
  <c r="AH2258" i="3"/>
  <c r="AH2259" i="3"/>
  <c r="AH2260" i="3"/>
  <c r="AH2261" i="3"/>
  <c r="AH2262" i="3"/>
  <c r="AH2263" i="3"/>
  <c r="AH2264" i="3"/>
  <c r="AH2265" i="3"/>
  <c r="AH2266" i="3"/>
  <c r="AH2267" i="3"/>
  <c r="AH2268" i="3"/>
  <c r="AH2269" i="3"/>
  <c r="AH2270" i="3"/>
  <c r="AH2271" i="3"/>
  <c r="AH2272" i="3"/>
  <c r="AH2273" i="3"/>
  <c r="AH2274" i="3"/>
  <c r="AH2275" i="3"/>
  <c r="AH2276" i="3"/>
  <c r="AH2277" i="3"/>
  <c r="AH2278" i="3"/>
  <c r="AH2279" i="3"/>
  <c r="AH2280" i="3"/>
  <c r="AH2281" i="3"/>
  <c r="AH2282" i="3"/>
  <c r="AH2283" i="3"/>
  <c r="AH2284" i="3"/>
  <c r="AH2285" i="3"/>
  <c r="AH2286" i="3"/>
  <c r="AH2287" i="3"/>
  <c r="AH2288" i="3"/>
  <c r="AH2289" i="3"/>
  <c r="AH2290" i="3"/>
  <c r="AH2291" i="3"/>
  <c r="AH2292" i="3"/>
  <c r="AH2293" i="3"/>
  <c r="AH2294" i="3"/>
  <c r="AH2295" i="3"/>
  <c r="AH2296" i="3"/>
  <c r="AH2297" i="3"/>
  <c r="AH2298" i="3"/>
  <c r="AH2299" i="3"/>
  <c r="AH2300" i="3"/>
  <c r="AH2301" i="3"/>
  <c r="AH2302" i="3"/>
  <c r="AH2303" i="3"/>
  <c r="AH2304" i="3"/>
  <c r="AH2305" i="3"/>
  <c r="AH2306" i="3"/>
  <c r="AH2307" i="3"/>
  <c r="AH2308" i="3"/>
  <c r="AH2309" i="3"/>
  <c r="AH2310" i="3"/>
  <c r="AH2311" i="3"/>
  <c r="AH2312" i="3"/>
  <c r="AH2313" i="3"/>
  <c r="AH2314" i="3"/>
  <c r="AH2315" i="3"/>
  <c r="AH2316" i="3"/>
  <c r="AH2317" i="3"/>
  <c r="AH2318" i="3"/>
  <c r="AH2319" i="3"/>
  <c r="AH2320" i="3"/>
  <c r="AH2321" i="3"/>
  <c r="AH2322" i="3"/>
  <c r="AH2323" i="3"/>
  <c r="AH2324" i="3"/>
  <c r="AH2325" i="3"/>
  <c r="AH2326" i="3"/>
  <c r="AH2327" i="3"/>
  <c r="AH2328" i="3"/>
  <c r="AH2329" i="3"/>
  <c r="AH2330" i="3"/>
  <c r="AH2331" i="3"/>
  <c r="AH2332" i="3"/>
  <c r="AH2333" i="3"/>
  <c r="AH2334" i="3"/>
  <c r="AH2335" i="3"/>
  <c r="AH2336" i="3"/>
  <c r="AH2337" i="3"/>
  <c r="AH2338" i="3"/>
  <c r="AH2339" i="3"/>
  <c r="AH2340" i="3"/>
  <c r="AH2341" i="3"/>
  <c r="AH2342" i="3"/>
  <c r="AH2343" i="3"/>
  <c r="AH2344" i="3"/>
  <c r="AH2345" i="3"/>
  <c r="AH2346" i="3"/>
  <c r="AH2347" i="3"/>
  <c r="AH2348" i="3"/>
  <c r="AH2349" i="3"/>
  <c r="AH2350" i="3"/>
  <c r="AH2351" i="3"/>
  <c r="AH2352" i="3"/>
  <c r="AH2353" i="3"/>
  <c r="AH2354" i="3"/>
  <c r="AH2355" i="3"/>
  <c r="AH2356" i="3"/>
  <c r="AH2357" i="3"/>
  <c r="AH2358" i="3"/>
  <c r="AH2359" i="3"/>
  <c r="AH2360" i="3"/>
  <c r="AH2361" i="3"/>
  <c r="AH2362" i="3"/>
  <c r="AH2363" i="3"/>
  <c r="AH2364" i="3"/>
  <c r="AH2365" i="3"/>
  <c r="AH2366" i="3"/>
  <c r="AH2367" i="3"/>
  <c r="AH2368" i="3"/>
  <c r="AH2369" i="3"/>
  <c r="AH2370" i="3"/>
  <c r="AH2371" i="3"/>
  <c r="AH2372" i="3"/>
  <c r="AH2373" i="3"/>
  <c r="AH2374" i="3"/>
  <c r="AH2375" i="3"/>
  <c r="AH2376" i="3"/>
  <c r="AH2377" i="3"/>
  <c r="AH2378" i="3"/>
  <c r="AH2379" i="3"/>
  <c r="AH2380" i="3"/>
  <c r="AH2381" i="3"/>
  <c r="AH2382" i="3"/>
  <c r="AH2383" i="3"/>
  <c r="AH2384" i="3"/>
  <c r="AH2385" i="3"/>
  <c r="AH2386" i="3"/>
  <c r="AH2387" i="3"/>
  <c r="AH2388" i="3"/>
  <c r="AH2389" i="3"/>
  <c r="AH2390" i="3"/>
  <c r="AH2391" i="3"/>
  <c r="AH2392" i="3"/>
  <c r="AH2393" i="3"/>
  <c r="AH2394" i="3"/>
  <c r="AH2395" i="3"/>
  <c r="AH2396" i="3"/>
  <c r="AH2397" i="3"/>
  <c r="AH2398" i="3"/>
  <c r="AH2399" i="3"/>
  <c r="AH2400" i="3"/>
  <c r="AH2401" i="3"/>
  <c r="AH2402" i="3"/>
  <c r="AH2403" i="3"/>
  <c r="AH2404" i="3"/>
  <c r="AH2405" i="3"/>
  <c r="AH2406" i="3"/>
  <c r="AH2407" i="3"/>
  <c r="AH2408" i="3"/>
  <c r="AH2409" i="3"/>
  <c r="AH2410" i="3"/>
  <c r="AH2411" i="3"/>
  <c r="AH2412" i="3"/>
  <c r="AH2413" i="3"/>
  <c r="AH2414" i="3"/>
  <c r="AH2415" i="3"/>
  <c r="AH2416" i="3"/>
  <c r="AH2417" i="3"/>
  <c r="AH2418" i="3"/>
  <c r="AH2419" i="3"/>
  <c r="AH2420" i="3"/>
  <c r="AH2421" i="3"/>
  <c r="AH2422" i="3"/>
  <c r="AH2423" i="3"/>
  <c r="AH2424" i="3"/>
  <c r="AH2425" i="3"/>
  <c r="AH2426" i="3"/>
  <c r="AH2427" i="3"/>
  <c r="AH2428" i="3"/>
  <c r="AH2429" i="3"/>
  <c r="AH2430" i="3"/>
  <c r="AH2431" i="3"/>
  <c r="AH2432" i="3"/>
  <c r="AH2433" i="3"/>
  <c r="AH2434" i="3"/>
  <c r="AH2435" i="3"/>
  <c r="AH2436" i="3"/>
  <c r="AH2437" i="3"/>
  <c r="AH2438" i="3"/>
  <c r="AH2439" i="3"/>
  <c r="AH2440" i="3"/>
  <c r="AH2441" i="3"/>
  <c r="AH2442" i="3"/>
  <c r="AH2443" i="3"/>
  <c r="AH2444" i="3"/>
  <c r="AH2445" i="3"/>
  <c r="AH2446" i="3"/>
  <c r="AH2447" i="3"/>
  <c r="AH2448" i="3"/>
  <c r="AH2449" i="3"/>
  <c r="AH2450" i="3"/>
  <c r="AH2451" i="3"/>
  <c r="AH2452" i="3"/>
  <c r="AH2453" i="3"/>
  <c r="AH2454" i="3"/>
  <c r="AH2455" i="3"/>
  <c r="AH2456" i="3"/>
  <c r="AH2457" i="3"/>
  <c r="AH2458" i="3"/>
  <c r="AH2459" i="3"/>
  <c r="AH2460" i="3"/>
  <c r="AH2461" i="3"/>
  <c r="AH2462" i="3"/>
  <c r="AH2463" i="3"/>
  <c r="AH2464" i="3"/>
  <c r="AH2465" i="3"/>
  <c r="AH2466" i="3"/>
  <c r="AH2467" i="3"/>
  <c r="AH2468" i="3"/>
  <c r="AH2469" i="3"/>
  <c r="AH2470" i="3"/>
  <c r="AH2471" i="3"/>
  <c r="AH2472" i="3"/>
  <c r="AH2473" i="3"/>
  <c r="AH2474" i="3"/>
  <c r="AH2475" i="3"/>
  <c r="AH2476" i="3"/>
  <c r="AH2477" i="3"/>
  <c r="AH2478" i="3"/>
  <c r="AH2479" i="3"/>
  <c r="AH2480" i="3"/>
  <c r="AH2481" i="3"/>
  <c r="AH2482" i="3"/>
  <c r="AH2483" i="3"/>
  <c r="AH2484" i="3"/>
  <c r="AH2485" i="3"/>
  <c r="AH2486" i="3"/>
  <c r="AH2487" i="3"/>
  <c r="AH2488" i="3"/>
  <c r="AH2489" i="3"/>
  <c r="AH2490" i="3"/>
  <c r="AH2491" i="3"/>
  <c r="AH2492" i="3"/>
  <c r="AH2493" i="3"/>
  <c r="AH2494" i="3"/>
  <c r="AH2495" i="3"/>
  <c r="AH2496" i="3"/>
  <c r="AH2497" i="3"/>
  <c r="AH2498" i="3"/>
  <c r="AH2499" i="3"/>
  <c r="AH2500" i="3"/>
  <c r="AH2501" i="3"/>
  <c r="AH2502" i="3"/>
  <c r="AH2503" i="3"/>
  <c r="AH2504" i="3"/>
  <c r="AH2505" i="3"/>
  <c r="AH2506" i="3"/>
  <c r="AH2507" i="3"/>
  <c r="AH2508" i="3"/>
  <c r="AH2509" i="3"/>
  <c r="AH2510" i="3"/>
  <c r="AH2511" i="3"/>
  <c r="AH2512" i="3"/>
  <c r="AH2513" i="3"/>
  <c r="AH2514" i="3"/>
  <c r="AH2515" i="3"/>
  <c r="AH2516" i="3"/>
  <c r="AH2517" i="3"/>
  <c r="AH2518" i="3"/>
  <c r="AH2519" i="3"/>
  <c r="AH2520" i="3"/>
  <c r="AH2521" i="3"/>
  <c r="AH2522" i="3"/>
  <c r="AH2523" i="3"/>
  <c r="AH2524" i="3"/>
  <c r="AH2525" i="3"/>
  <c r="AH2526" i="3"/>
  <c r="AH2527" i="3"/>
  <c r="AH2528" i="3"/>
  <c r="AH2529" i="3"/>
  <c r="AH2530" i="3"/>
  <c r="AH2531" i="3"/>
  <c r="AH2532" i="3"/>
  <c r="AH2533" i="3"/>
  <c r="AH2534" i="3"/>
  <c r="AH2535" i="3"/>
  <c r="AH2536" i="3"/>
  <c r="AH2537" i="3"/>
  <c r="AH2538" i="3"/>
  <c r="AH2539" i="3"/>
  <c r="AH2540" i="3"/>
  <c r="AH2541" i="3"/>
  <c r="AH2542" i="3"/>
  <c r="AH2543" i="3"/>
  <c r="AH2544" i="3"/>
  <c r="AH2545" i="3"/>
  <c r="AH2546" i="3"/>
  <c r="AH2547" i="3"/>
  <c r="AH2548" i="3"/>
  <c r="AH2549" i="3"/>
  <c r="AH2550" i="3"/>
  <c r="AH2551" i="3"/>
  <c r="AH2552" i="3"/>
  <c r="AH2553" i="3"/>
  <c r="AH2554" i="3"/>
  <c r="AH2555" i="3"/>
  <c r="AH2556" i="3"/>
  <c r="AH2557" i="3"/>
  <c r="AH2558" i="3"/>
  <c r="AH2559" i="3"/>
  <c r="AH2560" i="3"/>
  <c r="AH2561" i="3"/>
  <c r="AH2562" i="3"/>
  <c r="AH2563" i="3"/>
  <c r="AH2564" i="3"/>
  <c r="AH2565" i="3"/>
  <c r="AH2566" i="3"/>
  <c r="AH2567" i="3"/>
  <c r="AH2568" i="3"/>
  <c r="AH2569" i="3"/>
  <c r="AH2570" i="3"/>
  <c r="AH2571" i="3"/>
  <c r="AH2572" i="3"/>
  <c r="AH2573" i="3"/>
  <c r="AH2574" i="3"/>
  <c r="AH2575" i="3"/>
  <c r="AH2576" i="3"/>
  <c r="AH2577" i="3"/>
  <c r="AH2578" i="3"/>
  <c r="AH2579" i="3"/>
  <c r="AH2580" i="3"/>
  <c r="AH2581" i="3"/>
  <c r="AH2582" i="3"/>
  <c r="AH2583" i="3"/>
  <c r="AH2584" i="3"/>
  <c r="AH2585" i="3"/>
  <c r="AH2586" i="3"/>
  <c r="AH2587" i="3"/>
  <c r="AH2588" i="3"/>
  <c r="AH2589" i="3"/>
  <c r="AH2590" i="3"/>
  <c r="AH2591" i="3"/>
  <c r="AH2592" i="3"/>
  <c r="AH2593" i="3"/>
  <c r="AH2594" i="3"/>
  <c r="AH2595" i="3"/>
  <c r="AH2596" i="3"/>
  <c r="AH2597" i="3"/>
  <c r="AH2598" i="3"/>
  <c r="AH2599" i="3"/>
  <c r="AH2600" i="3"/>
  <c r="AH2601" i="3"/>
  <c r="AH2602" i="3"/>
  <c r="AH2603" i="3"/>
  <c r="AH2604" i="3"/>
  <c r="AH2605" i="3"/>
  <c r="AH2606" i="3"/>
  <c r="AH2607" i="3"/>
  <c r="AH2608" i="3"/>
  <c r="AH2609" i="3"/>
  <c r="AH2610" i="3"/>
  <c r="AH2611" i="3"/>
  <c r="AH2612" i="3"/>
  <c r="AH2613" i="3"/>
  <c r="AH2614" i="3"/>
  <c r="AH2615" i="3"/>
  <c r="AH2616" i="3"/>
  <c r="AH2617" i="3"/>
  <c r="AH2618" i="3"/>
  <c r="AH2619" i="3"/>
  <c r="AH2620" i="3"/>
  <c r="AH2621" i="3"/>
  <c r="AH2622" i="3"/>
  <c r="AH2623" i="3"/>
  <c r="AH2624" i="3"/>
  <c r="AH2625" i="3"/>
  <c r="AH2626" i="3"/>
  <c r="AH2627" i="3"/>
  <c r="AH2628" i="3"/>
  <c r="AH2629" i="3"/>
  <c r="AH2630" i="3"/>
  <c r="AH2631" i="3"/>
  <c r="AH2632" i="3"/>
  <c r="AH2633" i="3"/>
  <c r="AH2634" i="3"/>
  <c r="AH2635" i="3"/>
  <c r="AH2636" i="3"/>
  <c r="AH2637" i="3"/>
  <c r="AH2638" i="3"/>
  <c r="AH2639" i="3"/>
  <c r="AH2640" i="3"/>
  <c r="AH2641" i="3"/>
  <c r="AH2642" i="3"/>
  <c r="AH2643" i="3"/>
  <c r="AH2644" i="3"/>
  <c r="AH2645" i="3"/>
  <c r="AH2646" i="3"/>
  <c r="AH2647" i="3"/>
  <c r="AH2648" i="3"/>
  <c r="AH2649" i="3"/>
  <c r="AH2650" i="3"/>
  <c r="AH2651" i="3"/>
  <c r="AH2652" i="3"/>
  <c r="AH2653" i="3"/>
  <c r="AH2654" i="3"/>
  <c r="AH2655" i="3"/>
  <c r="AH2656" i="3"/>
  <c r="AH2657" i="3"/>
  <c r="AH2658" i="3"/>
  <c r="AH2659" i="3"/>
  <c r="AH2660" i="3"/>
  <c r="AH2661" i="3"/>
  <c r="AH2662" i="3"/>
  <c r="AH2663" i="3"/>
  <c r="AH2664" i="3"/>
  <c r="AG2231" i="3"/>
  <c r="AG2232" i="3"/>
  <c r="AG2233" i="3"/>
  <c r="AG2234" i="3"/>
  <c r="AG2235" i="3"/>
  <c r="AG2236" i="3"/>
  <c r="AG2237" i="3"/>
  <c r="AG2238" i="3"/>
  <c r="AG2239" i="3"/>
  <c r="AG2240" i="3"/>
  <c r="AG2241" i="3"/>
  <c r="AG2242" i="3"/>
  <c r="AG2243" i="3"/>
  <c r="AG2244" i="3"/>
  <c r="AG2245" i="3"/>
  <c r="AG2246" i="3"/>
  <c r="AG2247" i="3"/>
  <c r="AG2248" i="3"/>
  <c r="AG2249" i="3"/>
  <c r="AG2250" i="3"/>
  <c r="AG2251" i="3"/>
  <c r="AG2252" i="3"/>
  <c r="AG2253" i="3"/>
  <c r="AG2254" i="3"/>
  <c r="AG2255" i="3"/>
  <c r="AG2256" i="3"/>
  <c r="AG2257" i="3"/>
  <c r="AG2258" i="3"/>
  <c r="AG2259" i="3"/>
  <c r="AG2260" i="3"/>
  <c r="AG2261" i="3"/>
  <c r="AG2262" i="3"/>
  <c r="AG2263" i="3"/>
  <c r="AG2264" i="3"/>
  <c r="AG2265" i="3"/>
  <c r="AG2266" i="3"/>
  <c r="AG2267" i="3"/>
  <c r="AG2268" i="3"/>
  <c r="AG2269" i="3"/>
  <c r="AG2270" i="3"/>
  <c r="AG2271" i="3"/>
  <c r="AG2272" i="3"/>
  <c r="AG2273" i="3"/>
  <c r="AG2274" i="3"/>
  <c r="AG2275" i="3"/>
  <c r="AG2276" i="3"/>
  <c r="AG2277" i="3"/>
  <c r="AG2278" i="3"/>
  <c r="AG2279" i="3"/>
  <c r="AG2280" i="3"/>
  <c r="AG2281" i="3"/>
  <c r="AG2282" i="3"/>
  <c r="AG2283" i="3"/>
  <c r="AG2284" i="3"/>
  <c r="AG2285" i="3"/>
  <c r="AG2286" i="3"/>
  <c r="AG2287" i="3"/>
  <c r="AG2288" i="3"/>
  <c r="AG2289" i="3"/>
  <c r="AG2290" i="3"/>
  <c r="AG2291" i="3"/>
  <c r="AG2292" i="3"/>
  <c r="AG2293" i="3"/>
  <c r="AG2294" i="3"/>
  <c r="AG2295" i="3"/>
  <c r="AG2296" i="3"/>
  <c r="AG2297" i="3"/>
  <c r="AG2298" i="3"/>
  <c r="AG2299" i="3"/>
  <c r="AG2300" i="3"/>
  <c r="AG2301" i="3"/>
  <c r="AG2302" i="3"/>
  <c r="AG2303" i="3"/>
  <c r="AG2304" i="3"/>
  <c r="AG2305" i="3"/>
  <c r="AG2306" i="3"/>
  <c r="AG2307" i="3"/>
  <c r="AG2308" i="3"/>
  <c r="AG2309" i="3"/>
  <c r="AG2310" i="3"/>
  <c r="AG2311" i="3"/>
  <c r="AG2312" i="3"/>
  <c r="AG2313" i="3"/>
  <c r="AG2314" i="3"/>
  <c r="AG2315" i="3"/>
  <c r="AG2316" i="3"/>
  <c r="AG2317" i="3"/>
  <c r="AG2318" i="3"/>
  <c r="AG2319" i="3"/>
  <c r="AG2320" i="3"/>
  <c r="AG2321" i="3"/>
  <c r="AG2322" i="3"/>
  <c r="AG2323" i="3"/>
  <c r="AG2324" i="3"/>
  <c r="AG2325" i="3"/>
  <c r="AG2326" i="3"/>
  <c r="AG2327" i="3"/>
  <c r="AG2328" i="3"/>
  <c r="AG2329" i="3"/>
  <c r="AG2330" i="3"/>
  <c r="AG2331" i="3"/>
  <c r="AG2332" i="3"/>
  <c r="AG2333" i="3"/>
  <c r="AG2334" i="3"/>
  <c r="AG2335" i="3"/>
  <c r="AG2336" i="3"/>
  <c r="AG2337" i="3"/>
  <c r="AG2338" i="3"/>
  <c r="AG2339" i="3"/>
  <c r="AG2340" i="3"/>
  <c r="AG2341" i="3"/>
  <c r="AG2342" i="3"/>
  <c r="AG2343" i="3"/>
  <c r="AG2344" i="3"/>
  <c r="AG2345" i="3"/>
  <c r="AG2346" i="3"/>
  <c r="AG2347" i="3"/>
  <c r="AG2348" i="3"/>
  <c r="AG2349" i="3"/>
  <c r="AG2350" i="3"/>
  <c r="AG2351" i="3"/>
  <c r="AG2352" i="3"/>
  <c r="AG2353" i="3"/>
  <c r="AG2354" i="3"/>
  <c r="AG2355" i="3"/>
  <c r="AG2356" i="3"/>
  <c r="AG2357" i="3"/>
  <c r="AG2358" i="3"/>
  <c r="AG2359" i="3"/>
  <c r="AG2360" i="3"/>
  <c r="AG2361" i="3"/>
  <c r="AG2362" i="3"/>
  <c r="AG2363" i="3"/>
  <c r="AG2364" i="3"/>
  <c r="AG2365" i="3"/>
  <c r="AG2366" i="3"/>
  <c r="AG2367" i="3"/>
  <c r="AG2368" i="3"/>
  <c r="AG2369" i="3"/>
  <c r="AG2370" i="3"/>
  <c r="AG2371" i="3"/>
  <c r="AG2372" i="3"/>
  <c r="AG2373" i="3"/>
  <c r="AG2374" i="3"/>
  <c r="AG2375" i="3"/>
  <c r="AG2376" i="3"/>
  <c r="AG2377" i="3"/>
  <c r="AG2378" i="3"/>
  <c r="AG2379" i="3"/>
  <c r="AG2380" i="3"/>
  <c r="AG2381" i="3"/>
  <c r="AG2382" i="3"/>
  <c r="AG2383" i="3"/>
  <c r="AG2384" i="3"/>
  <c r="AG2385" i="3"/>
  <c r="AG2386" i="3"/>
  <c r="AG2387" i="3"/>
  <c r="AG2388" i="3"/>
  <c r="AG2389" i="3"/>
  <c r="AG2390" i="3"/>
  <c r="AG2391" i="3"/>
  <c r="AG2392" i="3"/>
  <c r="AG2393" i="3"/>
  <c r="AG2394" i="3"/>
  <c r="AG2395" i="3"/>
  <c r="AG2396" i="3"/>
  <c r="AG2397" i="3"/>
  <c r="AG2398" i="3"/>
  <c r="AG2399" i="3"/>
  <c r="AG2400" i="3"/>
  <c r="AG2401" i="3"/>
  <c r="AG2402" i="3"/>
  <c r="AG2403" i="3"/>
  <c r="AG2404" i="3"/>
  <c r="AG2405" i="3"/>
  <c r="AG2406" i="3"/>
  <c r="AG2407" i="3"/>
  <c r="AG2408" i="3"/>
  <c r="AG2409" i="3"/>
  <c r="AG2410" i="3"/>
  <c r="AG2411" i="3"/>
  <c r="AG2412" i="3"/>
  <c r="AG2413" i="3"/>
  <c r="AG2414" i="3"/>
  <c r="AG2415" i="3"/>
  <c r="AG2416" i="3"/>
  <c r="AG2417" i="3"/>
  <c r="AG2418" i="3"/>
  <c r="AG2419" i="3"/>
  <c r="AG2420" i="3"/>
  <c r="AG2421" i="3"/>
  <c r="AG2422" i="3"/>
  <c r="AG2423" i="3"/>
  <c r="AG2424" i="3"/>
  <c r="AG2425" i="3"/>
  <c r="AG2426" i="3"/>
  <c r="AG2427" i="3"/>
  <c r="AG2428" i="3"/>
  <c r="AG2429" i="3"/>
  <c r="AG2430" i="3"/>
  <c r="AG2431" i="3"/>
  <c r="AG2432" i="3"/>
  <c r="AG2433" i="3"/>
  <c r="AG2434" i="3"/>
  <c r="AG2435" i="3"/>
  <c r="AG2436" i="3"/>
  <c r="AG2437" i="3"/>
  <c r="AG2438" i="3"/>
  <c r="AG2439" i="3"/>
  <c r="AG2440" i="3"/>
  <c r="AG2441" i="3"/>
  <c r="AG2442" i="3"/>
  <c r="AG2443" i="3"/>
  <c r="AG2444" i="3"/>
  <c r="AG2445" i="3"/>
  <c r="AG2446" i="3"/>
  <c r="AG2447" i="3"/>
  <c r="AG2448" i="3"/>
  <c r="AG2449" i="3"/>
  <c r="AG2450" i="3"/>
  <c r="AG2451" i="3"/>
  <c r="AG2452" i="3"/>
  <c r="AG2453" i="3"/>
  <c r="AG2454" i="3"/>
  <c r="AG2455" i="3"/>
  <c r="AG2456" i="3"/>
  <c r="AG2457" i="3"/>
  <c r="AG2458" i="3"/>
  <c r="AG2459" i="3"/>
  <c r="AG2460" i="3"/>
  <c r="AG2461" i="3"/>
  <c r="AG2462" i="3"/>
  <c r="AG2463" i="3"/>
  <c r="AG2464" i="3"/>
  <c r="AG2465" i="3"/>
  <c r="AG2466" i="3"/>
  <c r="AG2467" i="3"/>
  <c r="AG2468" i="3"/>
  <c r="AG2469" i="3"/>
  <c r="AG2470" i="3"/>
  <c r="AG2471" i="3"/>
  <c r="AG2472" i="3"/>
  <c r="AG2473" i="3"/>
  <c r="AG2474" i="3"/>
  <c r="AG2475" i="3"/>
  <c r="AG2476" i="3"/>
  <c r="AG2477" i="3"/>
  <c r="AG2478" i="3"/>
  <c r="AG2479" i="3"/>
  <c r="AG2480" i="3"/>
  <c r="AG2481" i="3"/>
  <c r="AG2482" i="3"/>
  <c r="AG2483" i="3"/>
  <c r="AG2484" i="3"/>
  <c r="AG2485" i="3"/>
  <c r="AG2486" i="3"/>
  <c r="AG2487" i="3"/>
  <c r="AG2488" i="3"/>
  <c r="AG2489" i="3"/>
  <c r="AG2490" i="3"/>
  <c r="AG2491" i="3"/>
  <c r="AG2492" i="3"/>
  <c r="AG2493" i="3"/>
  <c r="AG2494" i="3"/>
  <c r="AG2495" i="3"/>
  <c r="AG2496" i="3"/>
  <c r="AG2497" i="3"/>
  <c r="AG2498" i="3"/>
  <c r="AG2499" i="3"/>
  <c r="AG2500" i="3"/>
  <c r="AG2501" i="3"/>
  <c r="AG2502" i="3"/>
  <c r="AG2503" i="3"/>
  <c r="AG2504" i="3"/>
  <c r="AG2505" i="3"/>
  <c r="AG2506" i="3"/>
  <c r="AG2507" i="3"/>
  <c r="AG2508" i="3"/>
  <c r="AG2509" i="3"/>
  <c r="AG2510" i="3"/>
  <c r="AG2511" i="3"/>
  <c r="AG2512" i="3"/>
  <c r="AG2513" i="3"/>
  <c r="AG2514" i="3"/>
  <c r="AG2515" i="3"/>
  <c r="AG2516" i="3"/>
  <c r="AG2517" i="3"/>
  <c r="AG2518" i="3"/>
  <c r="AG2519" i="3"/>
  <c r="AG2520" i="3"/>
  <c r="AG2521" i="3"/>
  <c r="AG2522" i="3"/>
  <c r="AG2523" i="3"/>
  <c r="AG2524" i="3"/>
  <c r="AG2525" i="3"/>
  <c r="AG2526" i="3"/>
  <c r="AG2527" i="3"/>
  <c r="AG2528" i="3"/>
  <c r="AG2529" i="3"/>
  <c r="AG2530" i="3"/>
  <c r="AG2531" i="3"/>
  <c r="AG2532" i="3"/>
  <c r="AG2533" i="3"/>
  <c r="AG2534" i="3"/>
  <c r="AG2535" i="3"/>
  <c r="AG2536" i="3"/>
  <c r="AG2537" i="3"/>
  <c r="AG2538" i="3"/>
  <c r="AG2539" i="3"/>
  <c r="AG2540" i="3"/>
  <c r="AG2541" i="3"/>
  <c r="AG2542" i="3"/>
  <c r="AG2543" i="3"/>
  <c r="AG2544" i="3"/>
  <c r="AG2545" i="3"/>
  <c r="AG2546" i="3"/>
  <c r="AG2547" i="3"/>
  <c r="AG2548" i="3"/>
  <c r="AG2549" i="3"/>
  <c r="AG2550" i="3"/>
  <c r="AG2551" i="3"/>
  <c r="AG2552" i="3"/>
  <c r="AG2553" i="3"/>
  <c r="AG2554" i="3"/>
  <c r="AG2555" i="3"/>
  <c r="AG2556" i="3"/>
  <c r="AG2557" i="3"/>
  <c r="AG2558" i="3"/>
  <c r="AG2559" i="3"/>
  <c r="AG2560" i="3"/>
  <c r="AG2561" i="3"/>
  <c r="AG2562" i="3"/>
  <c r="AG2563" i="3"/>
  <c r="AG2564" i="3"/>
  <c r="AG2565" i="3"/>
  <c r="AG2566" i="3"/>
  <c r="AG2567" i="3"/>
  <c r="AG2568" i="3"/>
  <c r="AG2569" i="3"/>
  <c r="AG2570" i="3"/>
  <c r="AG2571" i="3"/>
  <c r="AG2572" i="3"/>
  <c r="AG2573" i="3"/>
  <c r="AG2574" i="3"/>
  <c r="AG2575" i="3"/>
  <c r="AG2576" i="3"/>
  <c r="AG2577" i="3"/>
  <c r="AG2578" i="3"/>
  <c r="AG2579" i="3"/>
  <c r="AG2580" i="3"/>
  <c r="AG2581" i="3"/>
  <c r="AG2582" i="3"/>
  <c r="AG2583" i="3"/>
  <c r="AG2584" i="3"/>
  <c r="AG2585" i="3"/>
  <c r="AG2586" i="3"/>
  <c r="AG2587" i="3"/>
  <c r="AG2588" i="3"/>
  <c r="AG2589" i="3"/>
  <c r="AG2590" i="3"/>
  <c r="AG2591" i="3"/>
  <c r="AG2592" i="3"/>
  <c r="AG2593" i="3"/>
  <c r="AG2594" i="3"/>
  <c r="AG2595" i="3"/>
  <c r="AG2596" i="3"/>
  <c r="AG2597" i="3"/>
  <c r="AG2598" i="3"/>
  <c r="AG2599" i="3"/>
  <c r="AG2600" i="3"/>
  <c r="AG2601" i="3"/>
  <c r="AG2602" i="3"/>
  <c r="AG2603" i="3"/>
  <c r="AG2604" i="3"/>
  <c r="AG2605" i="3"/>
  <c r="AG2606" i="3"/>
  <c r="AG2607" i="3"/>
  <c r="AG2608" i="3"/>
  <c r="AG2609" i="3"/>
  <c r="AG2610" i="3"/>
  <c r="AG2611" i="3"/>
  <c r="AG2612" i="3"/>
  <c r="AG2613" i="3"/>
  <c r="AG2614" i="3"/>
  <c r="AG2615" i="3"/>
  <c r="AG2616" i="3"/>
  <c r="AG2617" i="3"/>
  <c r="AG2618" i="3"/>
  <c r="AG2619" i="3"/>
  <c r="AG2620" i="3"/>
  <c r="AG2621" i="3"/>
  <c r="AG2622" i="3"/>
  <c r="AG2623" i="3"/>
  <c r="AG2624" i="3"/>
  <c r="AG2625" i="3"/>
  <c r="AG2626" i="3"/>
  <c r="AG2627" i="3"/>
  <c r="AG2628" i="3"/>
  <c r="AG2629" i="3"/>
  <c r="AG2630" i="3"/>
  <c r="AG2631" i="3"/>
  <c r="AG2632" i="3"/>
  <c r="AG2633" i="3"/>
  <c r="AG2634" i="3"/>
  <c r="AG2635" i="3"/>
  <c r="AG2636" i="3"/>
  <c r="AG2637" i="3"/>
  <c r="AG2638" i="3"/>
  <c r="AG2639" i="3"/>
  <c r="AG2640" i="3"/>
  <c r="AG2641" i="3"/>
  <c r="AG2642" i="3"/>
  <c r="AG2643" i="3"/>
  <c r="AG2644" i="3"/>
  <c r="AG2645" i="3"/>
  <c r="AG2646" i="3"/>
  <c r="AG2647" i="3"/>
  <c r="AG2648" i="3"/>
  <c r="AG2649" i="3"/>
  <c r="AG2650" i="3"/>
  <c r="AG2651" i="3"/>
  <c r="AG2652" i="3"/>
  <c r="AG2653" i="3"/>
  <c r="AG2654" i="3"/>
  <c r="AG2655" i="3"/>
  <c r="AG2656" i="3"/>
  <c r="AG2657" i="3"/>
  <c r="AG2658" i="3"/>
  <c r="AG2659" i="3"/>
  <c r="AG2660" i="3"/>
  <c r="AG2661" i="3"/>
  <c r="AG2662" i="3"/>
  <c r="AG2663" i="3"/>
  <c r="AG2664" i="3"/>
  <c r="AF2231" i="3"/>
  <c r="AF2232" i="3"/>
  <c r="AF2233" i="3"/>
  <c r="AF2234" i="3"/>
  <c r="AF2235" i="3"/>
  <c r="AF2236" i="3"/>
  <c r="AF2237" i="3"/>
  <c r="AF2238" i="3"/>
  <c r="AF2239" i="3"/>
  <c r="AF2240" i="3"/>
  <c r="AF2241" i="3"/>
  <c r="AF2242" i="3"/>
  <c r="AF2243" i="3"/>
  <c r="AF2244" i="3"/>
  <c r="AF2245" i="3"/>
  <c r="AF2246" i="3"/>
  <c r="AF2247" i="3"/>
  <c r="AF2248" i="3"/>
  <c r="AF2249" i="3"/>
  <c r="AF2250" i="3"/>
  <c r="AF2251" i="3"/>
  <c r="AF2252" i="3"/>
  <c r="AF2253" i="3"/>
  <c r="AF2254" i="3"/>
  <c r="AF2255" i="3"/>
  <c r="AF2256" i="3"/>
  <c r="AF2257" i="3"/>
  <c r="AF2258" i="3"/>
  <c r="AF2259" i="3"/>
  <c r="AF2260" i="3"/>
  <c r="AF2261" i="3"/>
  <c r="AF2262" i="3"/>
  <c r="AF2263" i="3"/>
  <c r="AF2264" i="3"/>
  <c r="AF2265" i="3"/>
  <c r="AF2266" i="3"/>
  <c r="AF2267" i="3"/>
  <c r="AF2268" i="3"/>
  <c r="AF2269" i="3"/>
  <c r="AF2270" i="3"/>
  <c r="AF2271" i="3"/>
  <c r="AF2272" i="3"/>
  <c r="AF2273" i="3"/>
  <c r="AF2274" i="3"/>
  <c r="AF2275" i="3"/>
  <c r="AF2276" i="3"/>
  <c r="AF2277" i="3"/>
  <c r="AF2278" i="3"/>
  <c r="AF2279" i="3"/>
  <c r="AF2280" i="3"/>
  <c r="AF2281" i="3"/>
  <c r="AF2282" i="3"/>
  <c r="AF2283" i="3"/>
  <c r="AF2284" i="3"/>
  <c r="AF2285" i="3"/>
  <c r="AF2286" i="3"/>
  <c r="AF2287" i="3"/>
  <c r="AF2288" i="3"/>
  <c r="AF2289" i="3"/>
  <c r="AF2290" i="3"/>
  <c r="AF2291" i="3"/>
  <c r="AF2292" i="3"/>
  <c r="AF2293" i="3"/>
  <c r="AF2294" i="3"/>
  <c r="AF2295" i="3"/>
  <c r="AF2296" i="3"/>
  <c r="AF2297" i="3"/>
  <c r="AF2298" i="3"/>
  <c r="AF2299" i="3"/>
  <c r="AF2300" i="3"/>
  <c r="AF2301" i="3"/>
  <c r="AF2302" i="3"/>
  <c r="AF2303" i="3"/>
  <c r="AF2304" i="3"/>
  <c r="AF2305" i="3"/>
  <c r="AF2306" i="3"/>
  <c r="AF2307" i="3"/>
  <c r="AF2308" i="3"/>
  <c r="AF2309" i="3"/>
  <c r="AF2310" i="3"/>
  <c r="AF2311" i="3"/>
  <c r="AF2312" i="3"/>
  <c r="AF2313" i="3"/>
  <c r="AF2314" i="3"/>
  <c r="AF2315" i="3"/>
  <c r="AF2316" i="3"/>
  <c r="AF2317" i="3"/>
  <c r="AF2318" i="3"/>
  <c r="AF2319" i="3"/>
  <c r="AF2320" i="3"/>
  <c r="AF2321" i="3"/>
  <c r="AF2322" i="3"/>
  <c r="AF2323" i="3"/>
  <c r="AF2324" i="3"/>
  <c r="AF2325" i="3"/>
  <c r="AF2326" i="3"/>
  <c r="AF2327" i="3"/>
  <c r="AF2328" i="3"/>
  <c r="AF2329" i="3"/>
  <c r="AF2330" i="3"/>
  <c r="AF2331" i="3"/>
  <c r="AF2332" i="3"/>
  <c r="AF2333" i="3"/>
  <c r="AF2334" i="3"/>
  <c r="AF2335" i="3"/>
  <c r="AF2336" i="3"/>
  <c r="AF2337" i="3"/>
  <c r="AF2338" i="3"/>
  <c r="AF2339" i="3"/>
  <c r="AF2340" i="3"/>
  <c r="AF2341" i="3"/>
  <c r="AF2342" i="3"/>
  <c r="AF2343" i="3"/>
  <c r="AF2344" i="3"/>
  <c r="AF2345" i="3"/>
  <c r="AF2346" i="3"/>
  <c r="AF2347" i="3"/>
  <c r="AF2348" i="3"/>
  <c r="AF2349" i="3"/>
  <c r="AF2350" i="3"/>
  <c r="AF2351" i="3"/>
  <c r="AF2352" i="3"/>
  <c r="AF2353" i="3"/>
  <c r="AF2354" i="3"/>
  <c r="AF2355" i="3"/>
  <c r="AF2356" i="3"/>
  <c r="AF2357" i="3"/>
  <c r="AF2358" i="3"/>
  <c r="AF2359" i="3"/>
  <c r="AF2360" i="3"/>
  <c r="AF2361" i="3"/>
  <c r="AF2362" i="3"/>
  <c r="AF2363" i="3"/>
  <c r="AF2364" i="3"/>
  <c r="AF2365" i="3"/>
  <c r="AF2366" i="3"/>
  <c r="AF2367" i="3"/>
  <c r="AF2368" i="3"/>
  <c r="AF2369" i="3"/>
  <c r="AF2370" i="3"/>
  <c r="AF2371" i="3"/>
  <c r="AF2372" i="3"/>
  <c r="AF2373" i="3"/>
  <c r="AF2374" i="3"/>
  <c r="AF2375" i="3"/>
  <c r="AF2376" i="3"/>
  <c r="AF2377" i="3"/>
  <c r="AF2378" i="3"/>
  <c r="AF2379" i="3"/>
  <c r="AF2380" i="3"/>
  <c r="AF2381" i="3"/>
  <c r="AF2382" i="3"/>
  <c r="AF2383" i="3"/>
  <c r="AF2384" i="3"/>
  <c r="AF2385" i="3"/>
  <c r="AF2386" i="3"/>
  <c r="AF2387" i="3"/>
  <c r="AF2388" i="3"/>
  <c r="AF2389" i="3"/>
  <c r="AF2390" i="3"/>
  <c r="AF2391" i="3"/>
  <c r="AF2392" i="3"/>
  <c r="AF2393" i="3"/>
  <c r="AF2394" i="3"/>
  <c r="AF2395" i="3"/>
  <c r="AF2396" i="3"/>
  <c r="AF2397" i="3"/>
  <c r="AF2398" i="3"/>
  <c r="AF2399" i="3"/>
  <c r="AF2400" i="3"/>
  <c r="AF2401" i="3"/>
  <c r="AF2402" i="3"/>
  <c r="AF2403" i="3"/>
  <c r="AF2404" i="3"/>
  <c r="AF2405" i="3"/>
  <c r="AF2406" i="3"/>
  <c r="AF2407" i="3"/>
  <c r="AF2408" i="3"/>
  <c r="AF2409" i="3"/>
  <c r="AF2410" i="3"/>
  <c r="AF2411" i="3"/>
  <c r="AF2412" i="3"/>
  <c r="AF2413" i="3"/>
  <c r="AF2414" i="3"/>
  <c r="AF2415" i="3"/>
  <c r="AF2416" i="3"/>
  <c r="AF2417" i="3"/>
  <c r="AF2418" i="3"/>
  <c r="AF2419" i="3"/>
  <c r="AF2420" i="3"/>
  <c r="AF2421" i="3"/>
  <c r="AF2422" i="3"/>
  <c r="AF2423" i="3"/>
  <c r="AF2424" i="3"/>
  <c r="AF2425" i="3"/>
  <c r="AF2426" i="3"/>
  <c r="AF2427" i="3"/>
  <c r="AF2428" i="3"/>
  <c r="AF2429" i="3"/>
  <c r="AF2430" i="3"/>
  <c r="AF2431" i="3"/>
  <c r="AF2432" i="3"/>
  <c r="AF2433" i="3"/>
  <c r="AF2434" i="3"/>
  <c r="AF2435" i="3"/>
  <c r="AF2436" i="3"/>
  <c r="AF2437" i="3"/>
  <c r="AF2438" i="3"/>
  <c r="AF2439" i="3"/>
  <c r="AF2440" i="3"/>
  <c r="AF2441" i="3"/>
  <c r="AF2442" i="3"/>
  <c r="AF2443" i="3"/>
  <c r="AF2444" i="3"/>
  <c r="AF2445" i="3"/>
  <c r="AF2446" i="3"/>
  <c r="AF2447" i="3"/>
  <c r="AF2448" i="3"/>
  <c r="AF2449" i="3"/>
  <c r="AF2450" i="3"/>
  <c r="AF2451" i="3"/>
  <c r="AF2452" i="3"/>
  <c r="AF2453" i="3"/>
  <c r="AF2454" i="3"/>
  <c r="AF2455" i="3"/>
  <c r="AF2456" i="3"/>
  <c r="AF2457" i="3"/>
  <c r="AF2458" i="3"/>
  <c r="AF2459" i="3"/>
  <c r="AF2460" i="3"/>
  <c r="AF2461" i="3"/>
  <c r="AF2462" i="3"/>
  <c r="AF2463" i="3"/>
  <c r="AF2464" i="3"/>
  <c r="AF2465" i="3"/>
  <c r="AF2466" i="3"/>
  <c r="AF2467" i="3"/>
  <c r="AF2468" i="3"/>
  <c r="AF2469" i="3"/>
  <c r="AF2470" i="3"/>
  <c r="AF2471" i="3"/>
  <c r="AF2472" i="3"/>
  <c r="AF2473" i="3"/>
  <c r="AF2474" i="3"/>
  <c r="AF2475" i="3"/>
  <c r="AF2476" i="3"/>
  <c r="AF2477" i="3"/>
  <c r="AF2478" i="3"/>
  <c r="AF2479" i="3"/>
  <c r="AF2480" i="3"/>
  <c r="AF2481" i="3"/>
  <c r="AF2482" i="3"/>
  <c r="AF2483" i="3"/>
  <c r="AF2484" i="3"/>
  <c r="AF2485" i="3"/>
  <c r="AF2486" i="3"/>
  <c r="AF2487" i="3"/>
  <c r="AF2488" i="3"/>
  <c r="AF2489" i="3"/>
  <c r="AF2490" i="3"/>
  <c r="AF2491" i="3"/>
  <c r="AF2492" i="3"/>
  <c r="AF2493" i="3"/>
  <c r="AF2494" i="3"/>
  <c r="AF2495" i="3"/>
  <c r="AF2496" i="3"/>
  <c r="AF2497" i="3"/>
  <c r="AF2498" i="3"/>
  <c r="AF2499" i="3"/>
  <c r="AF2500" i="3"/>
  <c r="AF2501" i="3"/>
  <c r="AF2502" i="3"/>
  <c r="AF2503" i="3"/>
  <c r="AF2504" i="3"/>
  <c r="AF2505" i="3"/>
  <c r="AF2506" i="3"/>
  <c r="AF2507" i="3"/>
  <c r="AF2508" i="3"/>
  <c r="AF2509" i="3"/>
  <c r="AF2510" i="3"/>
  <c r="AF2511" i="3"/>
  <c r="AF2512" i="3"/>
  <c r="AF2513" i="3"/>
  <c r="AF2514" i="3"/>
  <c r="AF2515" i="3"/>
  <c r="AF2516" i="3"/>
  <c r="AF2517" i="3"/>
  <c r="AF2518" i="3"/>
  <c r="AF2519" i="3"/>
  <c r="AF2520" i="3"/>
  <c r="AF2521" i="3"/>
  <c r="AF2522" i="3"/>
  <c r="AF2523" i="3"/>
  <c r="AF2524" i="3"/>
  <c r="AF2525" i="3"/>
  <c r="AF2526" i="3"/>
  <c r="AF2527" i="3"/>
  <c r="AF2528" i="3"/>
  <c r="AF2529" i="3"/>
  <c r="AF2530" i="3"/>
  <c r="AF2531" i="3"/>
  <c r="AF2532" i="3"/>
  <c r="AF2533" i="3"/>
  <c r="AF2534" i="3"/>
  <c r="AF2535" i="3"/>
  <c r="AF2536" i="3"/>
  <c r="AF2537" i="3"/>
  <c r="AF2538" i="3"/>
  <c r="AF2539" i="3"/>
  <c r="AF2540" i="3"/>
  <c r="AF2541" i="3"/>
  <c r="AF2542" i="3"/>
  <c r="AF2543" i="3"/>
  <c r="AF2544" i="3"/>
  <c r="AF2545" i="3"/>
  <c r="AF2546" i="3"/>
  <c r="AF2547" i="3"/>
  <c r="AF2548" i="3"/>
  <c r="AF2549" i="3"/>
  <c r="AF2550" i="3"/>
  <c r="AF2551" i="3"/>
  <c r="AF2552" i="3"/>
  <c r="AF2553" i="3"/>
  <c r="AF2554" i="3"/>
  <c r="AF2555" i="3"/>
  <c r="AF2556" i="3"/>
  <c r="AF2557" i="3"/>
  <c r="AF2558" i="3"/>
  <c r="AF2559" i="3"/>
  <c r="AF2560" i="3"/>
  <c r="AF2561" i="3"/>
  <c r="AF2562" i="3"/>
  <c r="AF2563" i="3"/>
  <c r="AF2564" i="3"/>
  <c r="AF2565" i="3"/>
  <c r="AF2566" i="3"/>
  <c r="AF2567" i="3"/>
  <c r="AF2568" i="3"/>
  <c r="AF2569" i="3"/>
  <c r="AF2570" i="3"/>
  <c r="AF2571" i="3"/>
  <c r="AF2572" i="3"/>
  <c r="AF2573" i="3"/>
  <c r="AF2574" i="3"/>
  <c r="AF2575" i="3"/>
  <c r="AF2576" i="3"/>
  <c r="AF2577" i="3"/>
  <c r="AF2578" i="3"/>
  <c r="AF2579" i="3"/>
  <c r="AF2580" i="3"/>
  <c r="AF2581" i="3"/>
  <c r="AF2582" i="3"/>
  <c r="AF2583" i="3"/>
  <c r="AF2584" i="3"/>
  <c r="AF2585" i="3"/>
  <c r="AF2586" i="3"/>
  <c r="AF2587" i="3"/>
  <c r="AF2588" i="3"/>
  <c r="AF2589" i="3"/>
  <c r="AF2590" i="3"/>
  <c r="AF2591" i="3"/>
  <c r="AF2592" i="3"/>
  <c r="AF2593" i="3"/>
  <c r="AF2594" i="3"/>
  <c r="AF2595" i="3"/>
  <c r="AF2596" i="3"/>
  <c r="AF2597" i="3"/>
  <c r="AF2598" i="3"/>
  <c r="AF2599" i="3"/>
  <c r="AF2600" i="3"/>
  <c r="AF2601" i="3"/>
  <c r="AF2602" i="3"/>
  <c r="AF2603" i="3"/>
  <c r="AF2604" i="3"/>
  <c r="AF2605" i="3"/>
  <c r="AF2606" i="3"/>
  <c r="AF2607" i="3"/>
  <c r="AF2608" i="3"/>
  <c r="AF2609" i="3"/>
  <c r="AF2610" i="3"/>
  <c r="AF2611" i="3"/>
  <c r="AF2612" i="3"/>
  <c r="AF2613" i="3"/>
  <c r="AF2614" i="3"/>
  <c r="AF2615" i="3"/>
  <c r="AF2616" i="3"/>
  <c r="AF2617" i="3"/>
  <c r="AF2618" i="3"/>
  <c r="AF2619" i="3"/>
  <c r="AF2620" i="3"/>
  <c r="AF2621" i="3"/>
  <c r="AF2622" i="3"/>
  <c r="AF2623" i="3"/>
  <c r="AF2624" i="3"/>
  <c r="AF2625" i="3"/>
  <c r="AF2626" i="3"/>
  <c r="AF2627" i="3"/>
  <c r="AF2628" i="3"/>
  <c r="AF2629" i="3"/>
  <c r="AF2630" i="3"/>
  <c r="AF2631" i="3"/>
  <c r="AF2632" i="3"/>
  <c r="AF2633" i="3"/>
  <c r="AF2634" i="3"/>
  <c r="AF2635" i="3"/>
  <c r="AF2636" i="3"/>
  <c r="AF2637" i="3"/>
  <c r="AF2638" i="3"/>
  <c r="AF2639" i="3"/>
  <c r="AF2640" i="3"/>
  <c r="AF2641" i="3"/>
  <c r="AF2642" i="3"/>
  <c r="AF2643" i="3"/>
  <c r="AF2644" i="3"/>
  <c r="AF2645" i="3"/>
  <c r="AF2646" i="3"/>
  <c r="AF2647" i="3"/>
  <c r="AF2648" i="3"/>
  <c r="AF2649" i="3"/>
  <c r="AF2650" i="3"/>
  <c r="AF2651" i="3"/>
  <c r="AF2652" i="3"/>
  <c r="AF2653" i="3"/>
  <c r="AF2654" i="3"/>
  <c r="AF2655" i="3"/>
  <c r="AF2656" i="3"/>
  <c r="AF2657" i="3"/>
  <c r="AF2658" i="3"/>
  <c r="AF2659" i="3"/>
  <c r="AF2660" i="3"/>
  <c r="AF2661" i="3"/>
  <c r="AF2662" i="3"/>
  <c r="AF2663" i="3"/>
  <c r="AF2664" i="3"/>
  <c r="AE2231" i="3"/>
  <c r="AE2232" i="3"/>
  <c r="AE2233" i="3"/>
  <c r="AE2234" i="3"/>
  <c r="AE2235" i="3"/>
  <c r="AE2236" i="3"/>
  <c r="AE2237" i="3"/>
  <c r="AE2238" i="3"/>
  <c r="AE2239" i="3"/>
  <c r="AE2240" i="3"/>
  <c r="AE2241" i="3"/>
  <c r="AE2242" i="3"/>
  <c r="AE2243" i="3"/>
  <c r="AE2244" i="3"/>
  <c r="AE2245" i="3"/>
  <c r="AE2246" i="3"/>
  <c r="AE2247" i="3"/>
  <c r="AE2248" i="3"/>
  <c r="AE2249" i="3"/>
  <c r="AE2250" i="3"/>
  <c r="AE2251" i="3"/>
  <c r="AE2252" i="3"/>
  <c r="AE2253" i="3"/>
  <c r="AE2254" i="3"/>
  <c r="AE2255" i="3"/>
  <c r="AE2256" i="3"/>
  <c r="AE2257" i="3"/>
  <c r="AE2258" i="3"/>
  <c r="AE2259" i="3"/>
  <c r="AE2260" i="3"/>
  <c r="AE2261" i="3"/>
  <c r="AE2262" i="3"/>
  <c r="AE2263" i="3"/>
  <c r="AE2264" i="3"/>
  <c r="AE2265" i="3"/>
  <c r="AE2266" i="3"/>
  <c r="AE2267" i="3"/>
  <c r="AE2268" i="3"/>
  <c r="AE2269" i="3"/>
  <c r="AE2270" i="3"/>
  <c r="AE2271" i="3"/>
  <c r="AE2272" i="3"/>
  <c r="AE2273" i="3"/>
  <c r="AE2274" i="3"/>
  <c r="AE2275" i="3"/>
  <c r="AE2276" i="3"/>
  <c r="AE2277" i="3"/>
  <c r="AE2278" i="3"/>
  <c r="AE2279" i="3"/>
  <c r="AE2280" i="3"/>
  <c r="AE2281" i="3"/>
  <c r="AE2282" i="3"/>
  <c r="AE2283" i="3"/>
  <c r="AE2284" i="3"/>
  <c r="AE2285" i="3"/>
  <c r="AE2286" i="3"/>
  <c r="AE2287" i="3"/>
  <c r="AE2288" i="3"/>
  <c r="AE2289" i="3"/>
  <c r="AE2290" i="3"/>
  <c r="AE2291" i="3"/>
  <c r="AE2292" i="3"/>
  <c r="AE2293" i="3"/>
  <c r="AE2294" i="3"/>
  <c r="AE2295" i="3"/>
  <c r="AE2296" i="3"/>
  <c r="AE2297" i="3"/>
  <c r="AE2298" i="3"/>
  <c r="AE2299" i="3"/>
  <c r="AE2300" i="3"/>
  <c r="AE2301" i="3"/>
  <c r="AE2302" i="3"/>
  <c r="AE2303" i="3"/>
  <c r="AE2304" i="3"/>
  <c r="AE2305" i="3"/>
  <c r="AE2306" i="3"/>
  <c r="AE2307" i="3"/>
  <c r="AE2308" i="3"/>
  <c r="AE2309" i="3"/>
  <c r="AE2310" i="3"/>
  <c r="AE2311" i="3"/>
  <c r="AE2312" i="3"/>
  <c r="AE2313" i="3"/>
  <c r="AE2314" i="3"/>
  <c r="AE2315" i="3"/>
  <c r="AE2316" i="3"/>
  <c r="AE2317" i="3"/>
  <c r="AE2318" i="3"/>
  <c r="AE2319" i="3"/>
  <c r="AE2320" i="3"/>
  <c r="AE2321" i="3"/>
  <c r="AE2322" i="3"/>
  <c r="AE2323" i="3"/>
  <c r="AE2324" i="3"/>
  <c r="AE2325" i="3"/>
  <c r="AE2326" i="3"/>
  <c r="AE2327" i="3"/>
  <c r="AE2328" i="3"/>
  <c r="AE2329" i="3"/>
  <c r="AE2330" i="3"/>
  <c r="AE2331" i="3"/>
  <c r="AE2332" i="3"/>
  <c r="AE2333" i="3"/>
  <c r="AE2334" i="3"/>
  <c r="AE2335" i="3"/>
  <c r="AE2336" i="3"/>
  <c r="AE2337" i="3"/>
  <c r="AE2338" i="3"/>
  <c r="AE2339" i="3"/>
  <c r="AE2340" i="3"/>
  <c r="AE2341" i="3"/>
  <c r="AE2342" i="3"/>
  <c r="AE2343" i="3"/>
  <c r="AE2344" i="3"/>
  <c r="AE2345" i="3"/>
  <c r="AE2346" i="3"/>
  <c r="AE2347" i="3"/>
  <c r="AE2348" i="3"/>
  <c r="AE2349" i="3"/>
  <c r="AE2350" i="3"/>
  <c r="AE2351" i="3"/>
  <c r="AE2352" i="3"/>
  <c r="AE2353" i="3"/>
  <c r="AE2354" i="3"/>
  <c r="AE2355" i="3"/>
  <c r="AE2356" i="3"/>
  <c r="AE2357" i="3"/>
  <c r="AE2358" i="3"/>
  <c r="AE2359" i="3"/>
  <c r="AE2360" i="3"/>
  <c r="AE2361" i="3"/>
  <c r="AE2362" i="3"/>
  <c r="AE2363" i="3"/>
  <c r="AE2364" i="3"/>
  <c r="AE2365" i="3"/>
  <c r="AE2366" i="3"/>
  <c r="AE2367" i="3"/>
  <c r="AE2368" i="3"/>
  <c r="AE2369" i="3"/>
  <c r="AE2370" i="3"/>
  <c r="AE2371" i="3"/>
  <c r="AE2372" i="3"/>
  <c r="AE2373" i="3"/>
  <c r="AE2374" i="3"/>
  <c r="AE2375" i="3"/>
  <c r="AE2376" i="3"/>
  <c r="AE2377" i="3"/>
  <c r="AE2378" i="3"/>
  <c r="AE2379" i="3"/>
  <c r="AE2380" i="3"/>
  <c r="AE2381" i="3"/>
  <c r="AE2382" i="3"/>
  <c r="AE2383" i="3"/>
  <c r="AE2384" i="3"/>
  <c r="AE2385" i="3"/>
  <c r="AE2386" i="3"/>
  <c r="AE2387" i="3"/>
  <c r="AE2388" i="3"/>
  <c r="AE2389" i="3"/>
  <c r="AE2390" i="3"/>
  <c r="AE2391" i="3"/>
  <c r="AE2392" i="3"/>
  <c r="AE2393" i="3"/>
  <c r="AE2394" i="3"/>
  <c r="AE2395" i="3"/>
  <c r="AE2396" i="3"/>
  <c r="AE2397" i="3"/>
  <c r="AE2398" i="3"/>
  <c r="AE2399" i="3"/>
  <c r="AE2400" i="3"/>
  <c r="AE2401" i="3"/>
  <c r="AE2402" i="3"/>
  <c r="AE2403" i="3"/>
  <c r="AE2404" i="3"/>
  <c r="AE2405" i="3"/>
  <c r="AE2406" i="3"/>
  <c r="AE2407" i="3"/>
  <c r="AE2408" i="3"/>
  <c r="AE2409" i="3"/>
  <c r="AE2410" i="3"/>
  <c r="AE2411" i="3"/>
  <c r="AE2412" i="3"/>
  <c r="AE2413" i="3"/>
  <c r="AE2414" i="3"/>
  <c r="AE2415" i="3"/>
  <c r="AE2416" i="3"/>
  <c r="AE2417" i="3"/>
  <c r="AE2418" i="3"/>
  <c r="AE2419" i="3"/>
  <c r="AE2420" i="3"/>
  <c r="AE2421" i="3"/>
  <c r="AE2422" i="3"/>
  <c r="AE2423" i="3"/>
  <c r="AE2424" i="3"/>
  <c r="AE2425" i="3"/>
  <c r="AE2426" i="3"/>
  <c r="AE2427" i="3"/>
  <c r="AE2428" i="3"/>
  <c r="AE2429" i="3"/>
  <c r="AE2430" i="3"/>
  <c r="AE2431" i="3"/>
  <c r="AE2432" i="3"/>
  <c r="AE2433" i="3"/>
  <c r="AE2434" i="3"/>
  <c r="AE2435" i="3"/>
  <c r="AE2436" i="3"/>
  <c r="AE2437" i="3"/>
  <c r="AE2438" i="3"/>
  <c r="AE2439" i="3"/>
  <c r="AE2440" i="3"/>
  <c r="AE2441" i="3"/>
  <c r="AE2442" i="3"/>
  <c r="AE2443" i="3"/>
  <c r="AE2444" i="3"/>
  <c r="AE2445" i="3"/>
  <c r="AE2446" i="3"/>
  <c r="AE2447" i="3"/>
  <c r="AE2448" i="3"/>
  <c r="AE2449" i="3"/>
  <c r="AE2450" i="3"/>
  <c r="AE2451" i="3"/>
  <c r="AE2452" i="3"/>
  <c r="AE2453" i="3"/>
  <c r="AE2454" i="3"/>
  <c r="AE2455" i="3"/>
  <c r="AE2456" i="3"/>
  <c r="AE2457" i="3"/>
  <c r="AE2458" i="3"/>
  <c r="AE2459" i="3"/>
  <c r="AE2460" i="3"/>
  <c r="AE2461" i="3"/>
  <c r="AE2462" i="3"/>
  <c r="AE2463" i="3"/>
  <c r="AE2464" i="3"/>
  <c r="AE2465" i="3"/>
  <c r="AE2466" i="3"/>
  <c r="AE2467" i="3"/>
  <c r="AE2468" i="3"/>
  <c r="AE2469" i="3"/>
  <c r="AE2470" i="3"/>
  <c r="AE2471" i="3"/>
  <c r="AE2472" i="3"/>
  <c r="AE2473" i="3"/>
  <c r="AE2474" i="3"/>
  <c r="AE2475" i="3"/>
  <c r="AE2476" i="3"/>
  <c r="AE2477" i="3"/>
  <c r="AE2478" i="3"/>
  <c r="AE2479" i="3"/>
  <c r="AE2480" i="3"/>
  <c r="AE2481" i="3"/>
  <c r="AE2482" i="3"/>
  <c r="AE2483" i="3"/>
  <c r="AE2484" i="3"/>
  <c r="AE2485" i="3"/>
  <c r="AE2486" i="3"/>
  <c r="AE2487" i="3"/>
  <c r="AE2488" i="3"/>
  <c r="AE2489" i="3"/>
  <c r="AE2490" i="3"/>
  <c r="AE2491" i="3"/>
  <c r="AE2492" i="3"/>
  <c r="AE2493" i="3"/>
  <c r="AE2494" i="3"/>
  <c r="AE2495" i="3"/>
  <c r="AE2496" i="3"/>
  <c r="AE2497" i="3"/>
  <c r="AE2498" i="3"/>
  <c r="AE2499" i="3"/>
  <c r="AE2500" i="3"/>
  <c r="AE2501" i="3"/>
  <c r="AE2502" i="3"/>
  <c r="AE2503" i="3"/>
  <c r="AE2504" i="3"/>
  <c r="AE2505" i="3"/>
  <c r="AE2506" i="3"/>
  <c r="AE2507" i="3"/>
  <c r="AE2508" i="3"/>
  <c r="AE2509" i="3"/>
  <c r="AE2510" i="3"/>
  <c r="AE2511" i="3"/>
  <c r="AE2512" i="3"/>
  <c r="AE2513" i="3"/>
  <c r="AE2514" i="3"/>
  <c r="AE2515" i="3"/>
  <c r="AE2516" i="3"/>
  <c r="AE2517" i="3"/>
  <c r="AE2518" i="3"/>
  <c r="AE2519" i="3"/>
  <c r="AE2520" i="3"/>
  <c r="AE2521" i="3"/>
  <c r="AE2522" i="3"/>
  <c r="AE2523" i="3"/>
  <c r="AE2524" i="3"/>
  <c r="AE2525" i="3"/>
  <c r="AE2526" i="3"/>
  <c r="AE2527" i="3"/>
  <c r="AE2528" i="3"/>
  <c r="AE2529" i="3"/>
  <c r="AE2530" i="3"/>
  <c r="AE2531" i="3"/>
  <c r="AE2532" i="3"/>
  <c r="AE2533" i="3"/>
  <c r="AE2534" i="3"/>
  <c r="AE2535" i="3"/>
  <c r="AE2536" i="3"/>
  <c r="AE2537" i="3"/>
  <c r="AE2538" i="3"/>
  <c r="AE2539" i="3"/>
  <c r="AE2540" i="3"/>
  <c r="AE2541" i="3"/>
  <c r="AE2542" i="3"/>
  <c r="AE2543" i="3"/>
  <c r="AE2544" i="3"/>
  <c r="AE2545" i="3"/>
  <c r="AE2546" i="3"/>
  <c r="AE2547" i="3"/>
  <c r="AE2548" i="3"/>
  <c r="AE2549" i="3"/>
  <c r="AE2550" i="3"/>
  <c r="AE2551" i="3"/>
  <c r="AE2552" i="3"/>
  <c r="AE2553" i="3"/>
  <c r="AE2554" i="3"/>
  <c r="AE2555" i="3"/>
  <c r="AE2556" i="3"/>
  <c r="AE2557" i="3"/>
  <c r="AE2558" i="3"/>
  <c r="AE2559" i="3"/>
  <c r="AE2560" i="3"/>
  <c r="AE2561" i="3"/>
  <c r="AE2562" i="3"/>
  <c r="AE2563" i="3"/>
  <c r="AE2564" i="3"/>
  <c r="AE2565" i="3"/>
  <c r="AE2566" i="3"/>
  <c r="AE2567" i="3"/>
  <c r="AE2568" i="3"/>
  <c r="AE2569" i="3"/>
  <c r="AE2570" i="3"/>
  <c r="AE2571" i="3"/>
  <c r="AE2572" i="3"/>
  <c r="AE2573" i="3"/>
  <c r="AE2574" i="3"/>
  <c r="AE2575" i="3"/>
  <c r="AE2576" i="3"/>
  <c r="AE2577" i="3"/>
  <c r="AE2578" i="3"/>
  <c r="AE2579" i="3"/>
  <c r="AE2580" i="3"/>
  <c r="AE2581" i="3"/>
  <c r="AE2582" i="3"/>
  <c r="AE2583" i="3"/>
  <c r="AE2584" i="3"/>
  <c r="AE2585" i="3"/>
  <c r="AE2586" i="3"/>
  <c r="AE2587" i="3"/>
  <c r="AE2588" i="3"/>
  <c r="AE2589" i="3"/>
  <c r="AE2590" i="3"/>
  <c r="AE2591" i="3"/>
  <c r="AE2592" i="3"/>
  <c r="AE2593" i="3"/>
  <c r="AE2594" i="3"/>
  <c r="AE2595" i="3"/>
  <c r="AE2596" i="3"/>
  <c r="AE2597" i="3"/>
  <c r="AE2598" i="3"/>
  <c r="AE2599" i="3"/>
  <c r="AE2600" i="3"/>
  <c r="AE2601" i="3"/>
  <c r="AE2602" i="3"/>
  <c r="AE2603" i="3"/>
  <c r="AE2604" i="3"/>
  <c r="AE2605" i="3"/>
  <c r="AE2606" i="3"/>
  <c r="AE2607" i="3"/>
  <c r="AE2608" i="3"/>
  <c r="AE2609" i="3"/>
  <c r="AE2610" i="3"/>
  <c r="AE2611" i="3"/>
  <c r="AE2612" i="3"/>
  <c r="AE2613" i="3"/>
  <c r="AE2614" i="3"/>
  <c r="AE2615" i="3"/>
  <c r="AE2616" i="3"/>
  <c r="AE2617" i="3"/>
  <c r="AE2618" i="3"/>
  <c r="AE2619" i="3"/>
  <c r="AE2620" i="3"/>
  <c r="AE2621" i="3"/>
  <c r="AE2622" i="3"/>
  <c r="AE2623" i="3"/>
  <c r="AE2624" i="3"/>
  <c r="AE2625" i="3"/>
  <c r="AE2626" i="3"/>
  <c r="AE2627" i="3"/>
  <c r="AE2628" i="3"/>
  <c r="AE2629" i="3"/>
  <c r="AE2630" i="3"/>
  <c r="AE2631" i="3"/>
  <c r="AE2632" i="3"/>
  <c r="AE2633" i="3"/>
  <c r="AE2634" i="3"/>
  <c r="AE2635" i="3"/>
  <c r="AE2636" i="3"/>
  <c r="AE2637" i="3"/>
  <c r="AE2638" i="3"/>
  <c r="AE2639" i="3"/>
  <c r="AE2640" i="3"/>
  <c r="AE2641" i="3"/>
  <c r="AE2642" i="3"/>
  <c r="AE2643" i="3"/>
  <c r="AE2644" i="3"/>
  <c r="AE2645" i="3"/>
  <c r="AE2646" i="3"/>
  <c r="AE2647" i="3"/>
  <c r="AE2648" i="3"/>
  <c r="AE2649" i="3"/>
  <c r="AE2650" i="3"/>
  <c r="AE2651" i="3"/>
  <c r="AE2652" i="3"/>
  <c r="AE2653" i="3"/>
  <c r="AE2654" i="3"/>
  <c r="AE2655" i="3"/>
  <c r="AE2656" i="3"/>
  <c r="AE2657" i="3"/>
  <c r="AE2658" i="3"/>
  <c r="AE2659" i="3"/>
  <c r="AE2660" i="3"/>
  <c r="AE2661" i="3"/>
  <c r="AE2662" i="3"/>
  <c r="AE2663" i="3"/>
  <c r="AE2664"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M2231" i="3"/>
  <c r="AM2232" i="3"/>
  <c r="AM2233" i="3"/>
  <c r="AM2234" i="3"/>
  <c r="AM2235" i="3"/>
  <c r="AM2236" i="3"/>
  <c r="AM2237" i="3"/>
  <c r="AM2238" i="3"/>
  <c r="AM2239" i="3"/>
  <c r="AM2240" i="3"/>
  <c r="AM2241" i="3"/>
  <c r="AM2242" i="3"/>
  <c r="AM2243" i="3"/>
  <c r="AM2244" i="3"/>
  <c r="AM2245" i="3"/>
  <c r="AM2246" i="3"/>
  <c r="AM2247" i="3"/>
  <c r="AM2248" i="3"/>
  <c r="AM2249" i="3"/>
  <c r="AM2250" i="3"/>
  <c r="AM2251" i="3"/>
  <c r="AM2252" i="3"/>
  <c r="AM2253" i="3"/>
  <c r="AM2254" i="3"/>
  <c r="AM2255" i="3"/>
  <c r="AM2256" i="3"/>
  <c r="AM2257" i="3"/>
  <c r="AM2258" i="3"/>
  <c r="AM2259" i="3"/>
  <c r="AM2260" i="3"/>
  <c r="AM2261" i="3"/>
  <c r="AM2262" i="3"/>
  <c r="AM2263" i="3"/>
  <c r="AM2264" i="3"/>
  <c r="AM2265" i="3"/>
  <c r="AM2266" i="3"/>
  <c r="AM2267" i="3"/>
  <c r="AM2268" i="3"/>
  <c r="AM2269" i="3"/>
  <c r="AM2270" i="3"/>
  <c r="AM2271" i="3"/>
  <c r="AM2272" i="3"/>
  <c r="AM2273" i="3"/>
  <c r="AM2274" i="3"/>
  <c r="AM2275" i="3"/>
  <c r="AM2276" i="3"/>
  <c r="AM2277" i="3"/>
  <c r="AM2278" i="3"/>
  <c r="AM2279" i="3"/>
  <c r="AM2280" i="3"/>
  <c r="AM2281" i="3"/>
  <c r="AM2282" i="3"/>
  <c r="AM2283" i="3"/>
  <c r="AM2284" i="3"/>
  <c r="AM2285" i="3"/>
  <c r="AM2286" i="3"/>
  <c r="AM2287" i="3"/>
  <c r="AM2288" i="3"/>
  <c r="AM2289" i="3"/>
  <c r="AM2290" i="3"/>
  <c r="AM2291" i="3"/>
  <c r="AM2292" i="3"/>
  <c r="AM2293" i="3"/>
  <c r="AM2294" i="3"/>
  <c r="AM2295" i="3"/>
  <c r="AM2296" i="3"/>
  <c r="AM2297" i="3"/>
  <c r="AM2298" i="3"/>
  <c r="AM2299" i="3"/>
  <c r="AM2300" i="3"/>
  <c r="AM2301" i="3"/>
  <c r="AM2302" i="3"/>
  <c r="AM2303" i="3"/>
  <c r="AM2304" i="3"/>
  <c r="AM2305" i="3"/>
  <c r="AM2306" i="3"/>
  <c r="AM2307" i="3"/>
  <c r="AM2308" i="3"/>
  <c r="AM2309" i="3"/>
  <c r="AM2310" i="3"/>
  <c r="AM2311" i="3"/>
  <c r="AM2312" i="3"/>
  <c r="AM2313" i="3"/>
  <c r="AM2314" i="3"/>
  <c r="AM2315" i="3"/>
  <c r="AM2316" i="3"/>
  <c r="AM2317" i="3"/>
  <c r="AM2318" i="3"/>
  <c r="AM2319" i="3"/>
  <c r="AM2320" i="3"/>
  <c r="AM2321" i="3"/>
  <c r="AM2322" i="3"/>
  <c r="AM2323" i="3"/>
  <c r="AM2324" i="3"/>
  <c r="AM2325" i="3"/>
  <c r="AM2326" i="3"/>
  <c r="AM2327" i="3"/>
  <c r="AM2328" i="3"/>
  <c r="AM2329" i="3"/>
  <c r="AM2330" i="3"/>
  <c r="AM2331" i="3"/>
  <c r="AM2332" i="3"/>
  <c r="AM2333" i="3"/>
  <c r="AM2334" i="3"/>
  <c r="AM2335" i="3"/>
  <c r="AM2336" i="3"/>
  <c r="AM2337" i="3"/>
  <c r="AM2338" i="3"/>
  <c r="AM2339" i="3"/>
  <c r="AM2340" i="3"/>
  <c r="AM2341" i="3"/>
  <c r="AM2342" i="3"/>
  <c r="AM2343" i="3"/>
  <c r="AM2344" i="3"/>
  <c r="AM2345" i="3"/>
  <c r="AM2346" i="3"/>
  <c r="AM2347" i="3"/>
  <c r="AM2348" i="3"/>
  <c r="AM2349" i="3"/>
  <c r="AM2350" i="3"/>
  <c r="AM2351" i="3"/>
  <c r="AM2352" i="3"/>
  <c r="AM2353" i="3"/>
  <c r="AM2354" i="3"/>
  <c r="AM2355" i="3"/>
  <c r="AM2356" i="3"/>
  <c r="AM2357" i="3"/>
  <c r="AM2358" i="3"/>
  <c r="AM2359" i="3"/>
  <c r="AM2360" i="3"/>
  <c r="AM2361" i="3"/>
  <c r="AM2362" i="3"/>
  <c r="AM2363" i="3"/>
  <c r="AM2364" i="3"/>
  <c r="AM2365" i="3"/>
  <c r="AM2366" i="3"/>
  <c r="AM2367" i="3"/>
  <c r="AM2368" i="3"/>
  <c r="AM2369" i="3"/>
  <c r="AM2370" i="3"/>
  <c r="AM2371" i="3"/>
  <c r="AM2372" i="3"/>
  <c r="AM2373" i="3"/>
  <c r="AM2374" i="3"/>
  <c r="AM2375" i="3"/>
  <c r="AM2376" i="3"/>
  <c r="AM2377" i="3"/>
  <c r="AM2378" i="3"/>
  <c r="AM2379" i="3"/>
  <c r="AM2380" i="3"/>
  <c r="AM2381" i="3"/>
  <c r="AM2382" i="3"/>
  <c r="AM2383" i="3"/>
  <c r="AM2384" i="3"/>
  <c r="AM2385" i="3"/>
  <c r="AM2386" i="3"/>
  <c r="AM2387" i="3"/>
  <c r="AM2388" i="3"/>
  <c r="AM2389" i="3"/>
  <c r="AM2390" i="3"/>
  <c r="AM2391" i="3"/>
  <c r="AM2392" i="3"/>
  <c r="AM2393" i="3"/>
  <c r="AM2394" i="3"/>
  <c r="AM2395" i="3"/>
  <c r="AM2396" i="3"/>
  <c r="AM2397" i="3"/>
  <c r="AM2398" i="3"/>
  <c r="AM2399" i="3"/>
  <c r="AM2400" i="3"/>
  <c r="AM2401" i="3"/>
  <c r="AM2402" i="3"/>
  <c r="AM2403" i="3"/>
  <c r="AM2404" i="3"/>
  <c r="AM2405" i="3"/>
  <c r="AM2406" i="3"/>
  <c r="AM2407" i="3"/>
  <c r="AM2408" i="3"/>
  <c r="AM2409" i="3"/>
  <c r="AM2410" i="3"/>
  <c r="AM2411" i="3"/>
  <c r="AM2412" i="3"/>
  <c r="AM2413" i="3"/>
  <c r="AM2414" i="3"/>
  <c r="AM2415" i="3"/>
  <c r="AM2416" i="3"/>
  <c r="AM2417" i="3"/>
  <c r="AM2418" i="3"/>
  <c r="AM2419" i="3"/>
  <c r="AM2420" i="3"/>
  <c r="AM2421" i="3"/>
  <c r="AM2422" i="3"/>
  <c r="AM2423" i="3"/>
  <c r="AM2424" i="3"/>
  <c r="AM2425" i="3"/>
  <c r="AM2426" i="3"/>
  <c r="AM2427" i="3"/>
  <c r="AM2428" i="3"/>
  <c r="AM2429" i="3"/>
  <c r="AM2430" i="3"/>
  <c r="AM2431" i="3"/>
  <c r="AM2432" i="3"/>
  <c r="AM2433" i="3"/>
  <c r="AM2434" i="3"/>
  <c r="AM2435" i="3"/>
  <c r="AM2436" i="3"/>
  <c r="AM2437" i="3"/>
  <c r="AM2438" i="3"/>
  <c r="AM2439" i="3"/>
  <c r="AM2440" i="3"/>
  <c r="AM2441" i="3"/>
  <c r="AM2442" i="3"/>
  <c r="AM2443" i="3"/>
  <c r="AM2444" i="3"/>
  <c r="AM2445" i="3"/>
  <c r="AM2446" i="3"/>
  <c r="AM2447" i="3"/>
  <c r="AM2448" i="3"/>
  <c r="AM2449" i="3"/>
  <c r="AM2450" i="3"/>
  <c r="AM2451" i="3"/>
  <c r="AM2452" i="3"/>
  <c r="AM2453" i="3"/>
  <c r="AM2454" i="3"/>
  <c r="AM2455" i="3"/>
  <c r="AM2456" i="3"/>
  <c r="AM2457" i="3"/>
  <c r="AM2458" i="3"/>
  <c r="AM2459" i="3"/>
  <c r="AM2460" i="3"/>
  <c r="AM2461" i="3"/>
  <c r="AM2462" i="3"/>
  <c r="AM2463" i="3"/>
  <c r="AM2464" i="3"/>
  <c r="AM2465" i="3"/>
  <c r="AM2466" i="3"/>
  <c r="AM2467" i="3"/>
  <c r="AM2468" i="3"/>
  <c r="AM2469" i="3"/>
  <c r="AM2470" i="3"/>
  <c r="AM2471" i="3"/>
  <c r="AM2472" i="3"/>
  <c r="AM2473" i="3"/>
  <c r="AM2474" i="3"/>
  <c r="AM2475" i="3"/>
  <c r="AM2476" i="3"/>
  <c r="AM2477" i="3"/>
  <c r="AM2478" i="3"/>
  <c r="AM2479" i="3"/>
  <c r="AM2480" i="3"/>
  <c r="AM2481" i="3"/>
  <c r="AM2482" i="3"/>
  <c r="AM2483" i="3"/>
  <c r="AM2484" i="3"/>
  <c r="AM2485" i="3"/>
  <c r="AM2486" i="3"/>
  <c r="AM2487" i="3"/>
  <c r="AM2488" i="3"/>
  <c r="AM2489" i="3"/>
  <c r="AM2490" i="3"/>
  <c r="AM2491" i="3"/>
  <c r="AM2492" i="3"/>
  <c r="AM2493" i="3"/>
  <c r="AM2494" i="3"/>
  <c r="AM2495" i="3"/>
  <c r="AM2496" i="3"/>
  <c r="AM2497" i="3"/>
  <c r="AM2498" i="3"/>
  <c r="AM2499" i="3"/>
  <c r="AM2500" i="3"/>
  <c r="AM2501" i="3"/>
  <c r="AM2502" i="3"/>
  <c r="AM2503" i="3"/>
  <c r="AM2504" i="3"/>
  <c r="AM2505" i="3"/>
  <c r="AM2506" i="3"/>
  <c r="AM2507" i="3"/>
  <c r="AM2508" i="3"/>
  <c r="AM2509" i="3"/>
  <c r="AM2510" i="3"/>
  <c r="AM2511" i="3"/>
  <c r="AM2512" i="3"/>
  <c r="AM2513" i="3"/>
  <c r="AM2514" i="3"/>
  <c r="AM2515" i="3"/>
  <c r="AM2516" i="3"/>
  <c r="AM2517" i="3"/>
  <c r="AM2518" i="3"/>
  <c r="AM2519" i="3"/>
  <c r="AM2520" i="3"/>
  <c r="AM2521" i="3"/>
  <c r="AM2522" i="3"/>
  <c r="AM2523" i="3"/>
  <c r="AM2524" i="3"/>
  <c r="AM2525" i="3"/>
  <c r="AM2526" i="3"/>
  <c r="AM2527" i="3"/>
  <c r="AM2528" i="3"/>
  <c r="AM2529" i="3"/>
  <c r="AM2530" i="3"/>
  <c r="AM2531" i="3"/>
  <c r="AM2532" i="3"/>
  <c r="AM2533" i="3"/>
  <c r="AM2534" i="3"/>
  <c r="AM2535" i="3"/>
  <c r="AM2536" i="3"/>
  <c r="AM2537" i="3"/>
  <c r="AM2538" i="3"/>
  <c r="AM2539" i="3"/>
  <c r="AM2540" i="3"/>
  <c r="AM2541" i="3"/>
  <c r="AM2542" i="3"/>
  <c r="AM2543" i="3"/>
  <c r="AM2544" i="3"/>
  <c r="AM2545" i="3"/>
  <c r="AM2546" i="3"/>
  <c r="AM2547" i="3"/>
  <c r="AM2548" i="3"/>
  <c r="AM2549" i="3"/>
  <c r="AM2550" i="3"/>
  <c r="AM2551" i="3"/>
  <c r="AM2552" i="3"/>
  <c r="AM2553" i="3"/>
  <c r="AM2554" i="3"/>
  <c r="AM2555" i="3"/>
  <c r="AM2556" i="3"/>
  <c r="AM2557" i="3"/>
  <c r="AM2558" i="3"/>
  <c r="AM2559" i="3"/>
  <c r="AM2560" i="3"/>
  <c r="AM2561" i="3"/>
  <c r="AM2562" i="3"/>
  <c r="AM2563" i="3"/>
  <c r="AM2564" i="3"/>
  <c r="AM2565" i="3"/>
  <c r="AM2566" i="3"/>
  <c r="AM2567" i="3"/>
  <c r="AM2568" i="3"/>
  <c r="AM2569" i="3"/>
  <c r="AM2570" i="3"/>
  <c r="AM2571" i="3"/>
  <c r="AM2572" i="3"/>
  <c r="AM2573" i="3"/>
  <c r="AM2574" i="3"/>
  <c r="AM2575" i="3"/>
  <c r="AM2576" i="3"/>
  <c r="AM2577" i="3"/>
  <c r="AM2578" i="3"/>
  <c r="AM2579" i="3"/>
  <c r="AM2580" i="3"/>
  <c r="AM2581" i="3"/>
  <c r="AM2582" i="3"/>
  <c r="AM2583" i="3"/>
  <c r="AM2584" i="3"/>
  <c r="AM2585" i="3"/>
  <c r="AM2586" i="3"/>
  <c r="AM2587" i="3"/>
  <c r="AM2588" i="3"/>
  <c r="AM2589" i="3"/>
  <c r="AM2590" i="3"/>
  <c r="AM2591" i="3"/>
  <c r="AM2592" i="3"/>
  <c r="AM2593" i="3"/>
  <c r="AM2594" i="3"/>
  <c r="AM2595" i="3"/>
  <c r="AM2596" i="3"/>
  <c r="AM2597" i="3"/>
  <c r="AM2598" i="3"/>
  <c r="AM2599" i="3"/>
  <c r="AM2600" i="3"/>
  <c r="AM2601" i="3"/>
  <c r="AM2602" i="3"/>
  <c r="AM2603" i="3"/>
  <c r="AM2604" i="3"/>
  <c r="AM2605" i="3"/>
  <c r="AM2606" i="3"/>
  <c r="AM2607" i="3"/>
  <c r="AM2608" i="3"/>
  <c r="AM2609" i="3"/>
  <c r="AM2610" i="3"/>
  <c r="AM2611" i="3"/>
  <c r="AM2612" i="3"/>
  <c r="AM2613" i="3"/>
  <c r="AM2614" i="3"/>
  <c r="AM2615" i="3"/>
  <c r="AM2616" i="3"/>
  <c r="AM2617" i="3"/>
  <c r="AM2618" i="3"/>
  <c r="AM2619" i="3"/>
  <c r="AM2620" i="3"/>
  <c r="AM2621" i="3"/>
  <c r="AM2622" i="3"/>
  <c r="AM2623" i="3"/>
  <c r="AM2624" i="3"/>
  <c r="AM2625" i="3"/>
  <c r="AM2626" i="3"/>
  <c r="AM2627" i="3"/>
  <c r="AM2628" i="3"/>
  <c r="AM2629" i="3"/>
  <c r="AM2630" i="3"/>
  <c r="AM2631" i="3"/>
  <c r="AM2632" i="3"/>
  <c r="AM2633" i="3"/>
  <c r="AM2634" i="3"/>
  <c r="AM2635" i="3"/>
  <c r="AM2636" i="3"/>
  <c r="AM2637" i="3"/>
  <c r="AM2638" i="3"/>
  <c r="AM2639" i="3"/>
  <c r="AM2640" i="3"/>
  <c r="AM2641" i="3"/>
  <c r="AM2642" i="3"/>
  <c r="AM2643" i="3"/>
  <c r="AM2644" i="3"/>
  <c r="AM2645" i="3"/>
  <c r="AM2646" i="3"/>
  <c r="AM2647" i="3"/>
  <c r="AM2648" i="3"/>
  <c r="AM2649" i="3"/>
  <c r="AM2650" i="3"/>
  <c r="AM2651" i="3"/>
  <c r="AM2652" i="3"/>
  <c r="AM2653" i="3"/>
  <c r="AM2654" i="3"/>
  <c r="AM2655" i="3"/>
  <c r="AM2656" i="3"/>
  <c r="AM2657" i="3"/>
  <c r="AM2658" i="3"/>
  <c r="AM2659" i="3"/>
  <c r="AM2660" i="3"/>
  <c r="AM2661" i="3"/>
  <c r="AM2662" i="3"/>
  <c r="AM2663" i="3"/>
  <c r="AM2664" i="3"/>
  <c r="AO2231" i="3"/>
  <c r="Y2231" i="3"/>
  <c r="Y2232" i="3"/>
  <c r="Y2233" i="3"/>
  <c r="Y2234" i="3"/>
  <c r="Y2235" i="3"/>
  <c r="Y2236" i="3"/>
  <c r="Y2237" i="3"/>
  <c r="Y2238" i="3"/>
  <c r="Y2239" i="3"/>
  <c r="Y2240" i="3"/>
  <c r="Y2241" i="3"/>
  <c r="Y2242" i="3"/>
  <c r="Y2243" i="3"/>
  <c r="Y2244" i="3"/>
  <c r="Y2245" i="3"/>
  <c r="Y2246" i="3"/>
  <c r="Y2247" i="3"/>
  <c r="Y2248" i="3"/>
  <c r="Y2249" i="3"/>
  <c r="Y2250" i="3"/>
  <c r="Y2251" i="3"/>
  <c r="Y2252" i="3"/>
  <c r="Y2253" i="3"/>
  <c r="Y2254" i="3"/>
  <c r="Y2255" i="3"/>
  <c r="Y2256" i="3"/>
  <c r="Y2257" i="3"/>
  <c r="Y2258" i="3"/>
  <c r="Y2259" i="3"/>
  <c r="Y2260" i="3"/>
  <c r="Y2261" i="3"/>
  <c r="Y2262" i="3"/>
  <c r="Y2263" i="3"/>
  <c r="Y2264" i="3"/>
  <c r="Y2265" i="3"/>
  <c r="Y2266" i="3"/>
  <c r="Y2267" i="3"/>
  <c r="Y2268" i="3"/>
  <c r="Y2269" i="3"/>
  <c r="Y2270" i="3"/>
  <c r="Y2271" i="3"/>
  <c r="Y2272" i="3"/>
  <c r="Y2273" i="3"/>
  <c r="Y2274" i="3"/>
  <c r="Y2275" i="3"/>
  <c r="Y2276" i="3"/>
  <c r="Y2277" i="3"/>
  <c r="Y2278" i="3"/>
  <c r="Y2279" i="3"/>
  <c r="Y2280" i="3"/>
  <c r="Y2281" i="3"/>
  <c r="Y2282" i="3"/>
  <c r="Y2283" i="3"/>
  <c r="Y2284" i="3"/>
  <c r="Y2285" i="3"/>
  <c r="Y2286" i="3"/>
  <c r="Y2287" i="3"/>
  <c r="Y2288" i="3"/>
  <c r="Y2289" i="3"/>
  <c r="Y2290" i="3"/>
  <c r="Y2291" i="3"/>
  <c r="Y2292" i="3"/>
  <c r="Y2293" i="3"/>
  <c r="Y2294" i="3"/>
  <c r="Y2295" i="3"/>
  <c r="Y2296" i="3"/>
  <c r="Y2297" i="3"/>
  <c r="Y2298" i="3"/>
  <c r="Y2299" i="3"/>
  <c r="Y2300" i="3"/>
  <c r="Y2301" i="3"/>
  <c r="Y2302" i="3"/>
  <c r="Y2303" i="3"/>
  <c r="Y2304" i="3"/>
  <c r="Y2305" i="3"/>
  <c r="Y2306" i="3"/>
  <c r="Y2307" i="3"/>
  <c r="Y2308" i="3"/>
  <c r="Y2309" i="3"/>
  <c r="Y2310" i="3"/>
  <c r="Y2311" i="3"/>
  <c r="Y2312" i="3"/>
  <c r="Y2313" i="3"/>
  <c r="Y2314" i="3"/>
  <c r="Y2315" i="3"/>
  <c r="Y2316" i="3"/>
  <c r="Y2317" i="3"/>
  <c r="Y2318" i="3"/>
  <c r="Y2319" i="3"/>
  <c r="Y2320" i="3"/>
  <c r="Y2321" i="3"/>
  <c r="Y2322" i="3"/>
  <c r="Y2323" i="3"/>
  <c r="Y2324" i="3"/>
  <c r="Y2325" i="3"/>
  <c r="Y2326" i="3"/>
  <c r="Y2327" i="3"/>
  <c r="Y2328" i="3"/>
  <c r="Y2329" i="3"/>
  <c r="Y2330" i="3"/>
  <c r="Y2331" i="3"/>
  <c r="Y2332" i="3"/>
  <c r="Y2333" i="3"/>
  <c r="Y2334" i="3"/>
  <c r="Y2335" i="3"/>
  <c r="Y2336" i="3"/>
  <c r="Y2337" i="3"/>
  <c r="Y2338" i="3"/>
  <c r="Y2339" i="3"/>
  <c r="Y2340" i="3"/>
  <c r="Y2341" i="3"/>
  <c r="Y2342" i="3"/>
  <c r="Y2343" i="3"/>
  <c r="Y2344" i="3"/>
  <c r="Y2345" i="3"/>
  <c r="Y2346" i="3"/>
  <c r="Y2347" i="3"/>
  <c r="Y2348" i="3"/>
  <c r="Y2349" i="3"/>
  <c r="Y2350" i="3"/>
  <c r="Y2351" i="3"/>
  <c r="Y2352" i="3"/>
  <c r="Y2353" i="3"/>
  <c r="Y2354" i="3"/>
  <c r="Y2355" i="3"/>
  <c r="Y2356" i="3"/>
  <c r="Y2357" i="3"/>
  <c r="Y2358" i="3"/>
  <c r="Y2359" i="3"/>
  <c r="Y2360" i="3"/>
  <c r="Y2361" i="3"/>
  <c r="Y2362" i="3"/>
  <c r="Y2363" i="3"/>
  <c r="Y2364" i="3"/>
  <c r="Y2365" i="3"/>
  <c r="Y2366" i="3"/>
  <c r="Y2367" i="3"/>
  <c r="Y2368" i="3"/>
  <c r="Y2369" i="3"/>
  <c r="Y2370" i="3"/>
  <c r="Y2371" i="3"/>
  <c r="Y2372" i="3"/>
  <c r="Y2373" i="3"/>
  <c r="Y2374" i="3"/>
  <c r="Y2375" i="3"/>
  <c r="Y2376" i="3"/>
  <c r="Y2377" i="3"/>
  <c r="Y2378" i="3"/>
  <c r="Y2379" i="3"/>
  <c r="Y2380" i="3"/>
  <c r="Y2381" i="3"/>
  <c r="Y2382" i="3"/>
  <c r="Y2383" i="3"/>
  <c r="Y2384" i="3"/>
  <c r="Y2385" i="3"/>
  <c r="Y2386" i="3"/>
  <c r="Y2387" i="3"/>
  <c r="Y2388" i="3"/>
  <c r="Y2389" i="3"/>
  <c r="Y2390" i="3"/>
  <c r="Y2391" i="3"/>
  <c r="Y2392" i="3"/>
  <c r="Y2393" i="3"/>
  <c r="Y2394" i="3"/>
  <c r="Y2395" i="3"/>
  <c r="Y2396" i="3"/>
  <c r="Y2397" i="3"/>
  <c r="Y2398" i="3"/>
  <c r="Y2399" i="3"/>
  <c r="Y2400" i="3"/>
  <c r="Y2401" i="3"/>
  <c r="Y2402" i="3"/>
  <c r="Y2403" i="3"/>
  <c r="Y2404" i="3"/>
  <c r="Y2405" i="3"/>
  <c r="Y2406" i="3"/>
  <c r="Y2407" i="3"/>
  <c r="Y2408" i="3"/>
  <c r="Y2409" i="3"/>
  <c r="Y2410" i="3"/>
  <c r="Y2411" i="3"/>
  <c r="Y2412" i="3"/>
  <c r="Y2413" i="3"/>
  <c r="Y2414" i="3"/>
  <c r="Y2415" i="3"/>
  <c r="Y2416" i="3"/>
  <c r="Y2417" i="3"/>
  <c r="Y2418" i="3"/>
  <c r="Y2419" i="3"/>
  <c r="Y2420" i="3"/>
  <c r="Y2421" i="3"/>
  <c r="Y2422" i="3"/>
  <c r="Y2423" i="3"/>
  <c r="Y2424" i="3"/>
  <c r="Y2425" i="3"/>
  <c r="Y2426" i="3"/>
  <c r="Y2427" i="3"/>
  <c r="Y2428" i="3"/>
  <c r="Y2429" i="3"/>
  <c r="Y2430" i="3"/>
  <c r="Y2431" i="3"/>
  <c r="Y2432" i="3"/>
  <c r="Y2433" i="3"/>
  <c r="Y2434" i="3"/>
  <c r="Y2435" i="3"/>
  <c r="Y2436" i="3"/>
  <c r="Y2437" i="3"/>
  <c r="Y2438" i="3"/>
  <c r="Y2439" i="3"/>
  <c r="Y2440" i="3"/>
  <c r="Y2441" i="3"/>
  <c r="Y2442" i="3"/>
  <c r="Y2443" i="3"/>
  <c r="Y2444" i="3"/>
  <c r="Y2445" i="3"/>
  <c r="Y2446" i="3"/>
  <c r="Y2447" i="3"/>
  <c r="Y2448" i="3"/>
  <c r="Y2449" i="3"/>
  <c r="Y2450" i="3"/>
  <c r="Y2451" i="3"/>
  <c r="Y2452" i="3"/>
  <c r="Y2453" i="3"/>
  <c r="Y2454" i="3"/>
  <c r="Y2455" i="3"/>
  <c r="Y2456" i="3"/>
  <c r="Y2457" i="3"/>
  <c r="Y2458" i="3"/>
  <c r="Y2459" i="3"/>
  <c r="Y2460" i="3"/>
  <c r="Y2461" i="3"/>
  <c r="Y2462" i="3"/>
  <c r="Y2463" i="3"/>
  <c r="Y2464" i="3"/>
  <c r="Y2465" i="3"/>
  <c r="Y2466" i="3"/>
  <c r="Y2467" i="3"/>
  <c r="Y2468" i="3"/>
  <c r="Y2469" i="3"/>
  <c r="Y2470" i="3"/>
  <c r="Y2471" i="3"/>
  <c r="Y2472" i="3"/>
  <c r="Y2473" i="3"/>
  <c r="Y2474" i="3"/>
  <c r="Y2475" i="3"/>
  <c r="Y2476" i="3"/>
  <c r="Y2477" i="3"/>
  <c r="Y2478" i="3"/>
  <c r="Y2479" i="3"/>
  <c r="Y2480" i="3"/>
  <c r="Y2481" i="3"/>
  <c r="Y2482" i="3"/>
  <c r="Y2483" i="3"/>
  <c r="Y2484" i="3"/>
  <c r="Y2485" i="3"/>
  <c r="Y2486" i="3"/>
  <c r="Y2487" i="3"/>
  <c r="Y2488" i="3"/>
  <c r="Y2489" i="3"/>
  <c r="Y2490" i="3"/>
  <c r="Y2491" i="3"/>
  <c r="Y2492" i="3"/>
  <c r="Y2493" i="3"/>
  <c r="Y2494" i="3"/>
  <c r="Y2495" i="3"/>
  <c r="Y2496" i="3"/>
  <c r="Y2497" i="3"/>
  <c r="Y2498" i="3"/>
  <c r="Y2499" i="3"/>
  <c r="Y2500" i="3"/>
  <c r="Y2501" i="3"/>
  <c r="Y2502" i="3"/>
  <c r="Y2503" i="3"/>
  <c r="Y2504" i="3"/>
  <c r="Y2505" i="3"/>
  <c r="Y2506" i="3"/>
  <c r="Y2507" i="3"/>
  <c r="Y2508" i="3"/>
  <c r="Y2509" i="3"/>
  <c r="Y2510" i="3"/>
  <c r="Y2511" i="3"/>
  <c r="Y2512" i="3"/>
  <c r="Y2513" i="3"/>
  <c r="Y2514" i="3"/>
  <c r="Y2515" i="3"/>
  <c r="Y2516" i="3"/>
  <c r="Y2517" i="3"/>
  <c r="Y2518" i="3"/>
  <c r="Y2519" i="3"/>
  <c r="Y2520" i="3"/>
  <c r="Y2521" i="3"/>
  <c r="Y2522" i="3"/>
  <c r="Y2523" i="3"/>
  <c r="Y2524" i="3"/>
  <c r="Y2525" i="3"/>
  <c r="Y2526" i="3"/>
  <c r="Y2527" i="3"/>
  <c r="Y2528" i="3"/>
  <c r="Y2529" i="3"/>
  <c r="Y2530" i="3"/>
  <c r="Y2531" i="3"/>
  <c r="Y2532" i="3"/>
  <c r="Y2533" i="3"/>
  <c r="Y2534" i="3"/>
  <c r="Y2535" i="3"/>
  <c r="Y2536" i="3"/>
  <c r="Y2537" i="3"/>
  <c r="Y2538" i="3"/>
  <c r="Y2539" i="3"/>
  <c r="Y2540" i="3"/>
  <c r="Y2541" i="3"/>
  <c r="Y2542" i="3"/>
  <c r="Y2543" i="3"/>
  <c r="Y2544" i="3"/>
  <c r="Y2545" i="3"/>
  <c r="Y2546" i="3"/>
  <c r="Y2547" i="3"/>
  <c r="Y2548" i="3"/>
  <c r="Y2549" i="3"/>
  <c r="Y2550" i="3"/>
  <c r="Y2551" i="3"/>
  <c r="Y2552" i="3"/>
  <c r="Y2553" i="3"/>
  <c r="Y2554" i="3"/>
  <c r="Y2555" i="3"/>
  <c r="Y2556" i="3"/>
  <c r="Y2557" i="3"/>
  <c r="Y2558" i="3"/>
  <c r="Y2559" i="3"/>
  <c r="Y2560" i="3"/>
  <c r="Y2561" i="3"/>
  <c r="Y2562" i="3"/>
  <c r="Y2563" i="3"/>
  <c r="Y2564" i="3"/>
  <c r="Y2565" i="3"/>
  <c r="Y2566" i="3"/>
  <c r="Y2567" i="3"/>
  <c r="Y2568" i="3"/>
  <c r="Y2569" i="3"/>
  <c r="Y2570" i="3"/>
  <c r="Y2571" i="3"/>
  <c r="Y2572" i="3"/>
  <c r="Y2573" i="3"/>
  <c r="Y2574" i="3"/>
  <c r="Y2575" i="3"/>
  <c r="Y2576" i="3"/>
  <c r="Y2577" i="3"/>
  <c r="Y2578" i="3"/>
  <c r="Y2579" i="3"/>
  <c r="Y2580" i="3"/>
  <c r="Y2581" i="3"/>
  <c r="Y2582" i="3"/>
  <c r="Y2583" i="3"/>
  <c r="Y2584" i="3"/>
  <c r="Y2585" i="3"/>
  <c r="Y2586" i="3"/>
  <c r="Y2587" i="3"/>
  <c r="Y2588" i="3"/>
  <c r="Y2589" i="3"/>
  <c r="Y2590" i="3"/>
  <c r="Y2591" i="3"/>
  <c r="Y2592" i="3"/>
  <c r="Y2593" i="3"/>
  <c r="Y2594" i="3"/>
  <c r="Y2595" i="3"/>
  <c r="Y2596" i="3"/>
  <c r="Y2597" i="3"/>
  <c r="Y2598" i="3"/>
  <c r="Y2599" i="3"/>
  <c r="Y2600" i="3"/>
  <c r="Y2601" i="3"/>
  <c r="Y2602" i="3"/>
  <c r="Y2603" i="3"/>
  <c r="Y2604" i="3"/>
  <c r="Y2605" i="3"/>
  <c r="Y2606" i="3"/>
  <c r="Y2607" i="3"/>
  <c r="Y2608" i="3"/>
  <c r="Y2609" i="3"/>
  <c r="Y2610" i="3"/>
  <c r="Y2611" i="3"/>
  <c r="Y2612" i="3"/>
  <c r="Y2613" i="3"/>
  <c r="Y2614" i="3"/>
  <c r="Y2615" i="3"/>
  <c r="Y2616" i="3"/>
  <c r="Y2617" i="3"/>
  <c r="Y2618" i="3"/>
  <c r="Y2619" i="3"/>
  <c r="Y2620" i="3"/>
  <c r="Y2621" i="3"/>
  <c r="Y2622" i="3"/>
  <c r="Y2623" i="3"/>
  <c r="Y2624" i="3"/>
  <c r="Y2625" i="3"/>
  <c r="Y2626" i="3"/>
  <c r="Y2627" i="3"/>
  <c r="Y2628" i="3"/>
  <c r="Y2629" i="3"/>
  <c r="Y2630" i="3"/>
  <c r="Y2631" i="3"/>
  <c r="Y2632" i="3"/>
  <c r="Y2633" i="3"/>
  <c r="Y2634" i="3"/>
  <c r="Y2635" i="3"/>
  <c r="Y2636" i="3"/>
  <c r="Y2637" i="3"/>
  <c r="Y2638" i="3"/>
  <c r="Y2639" i="3"/>
  <c r="Y2640" i="3"/>
  <c r="Y2641" i="3"/>
  <c r="Y2642" i="3"/>
  <c r="Y2643" i="3"/>
  <c r="Y2644" i="3"/>
  <c r="Y2645" i="3"/>
  <c r="Y2646" i="3"/>
  <c r="Y2647" i="3"/>
  <c r="Y2648" i="3"/>
  <c r="Y2649" i="3"/>
  <c r="Y2650" i="3"/>
  <c r="Y2651" i="3"/>
  <c r="Y2652" i="3"/>
  <c r="Y2653" i="3"/>
  <c r="Y2654" i="3"/>
  <c r="Y2655" i="3"/>
  <c r="Y2656" i="3"/>
  <c r="Y2657" i="3"/>
  <c r="Y2658" i="3"/>
  <c r="Y2659" i="3"/>
  <c r="Y2660" i="3"/>
  <c r="Y2661" i="3"/>
  <c r="Y2662" i="3"/>
  <c r="Y2663" i="3"/>
  <c r="Y2664" i="3"/>
  <c r="AA2231" i="3"/>
  <c r="AA2232" i="3"/>
  <c r="AA2233" i="3"/>
  <c r="AA2234" i="3"/>
  <c r="AA2235" i="3"/>
  <c r="AA2236" i="3"/>
  <c r="AA2237" i="3"/>
  <c r="AA2238" i="3"/>
  <c r="AA2239" i="3"/>
  <c r="AA2240" i="3"/>
  <c r="AA2241" i="3"/>
  <c r="AA2242" i="3"/>
  <c r="AA2243" i="3"/>
  <c r="AA2244" i="3"/>
  <c r="AA2245" i="3"/>
  <c r="AA2246" i="3"/>
  <c r="AA2247" i="3"/>
  <c r="AA2248" i="3"/>
  <c r="AA2249" i="3"/>
  <c r="AA2250" i="3"/>
  <c r="AA2251" i="3"/>
  <c r="AA2252" i="3"/>
  <c r="AA2253" i="3"/>
  <c r="AA2254" i="3"/>
  <c r="AA2255" i="3"/>
  <c r="AA2256" i="3"/>
  <c r="AA2257" i="3"/>
  <c r="AA2258" i="3"/>
  <c r="AA2259" i="3"/>
  <c r="AA2260" i="3"/>
  <c r="AA2261" i="3"/>
  <c r="AA2262" i="3"/>
  <c r="AA2263" i="3"/>
  <c r="AA2264" i="3"/>
  <c r="AA2265" i="3"/>
  <c r="AA2266" i="3"/>
  <c r="AA2267" i="3"/>
  <c r="AA2268" i="3"/>
  <c r="AA2269" i="3"/>
  <c r="AA2270" i="3"/>
  <c r="AA2271" i="3"/>
  <c r="AA2272" i="3"/>
  <c r="AA2273" i="3"/>
  <c r="AA2274" i="3"/>
  <c r="AA2275" i="3"/>
  <c r="AA2276" i="3"/>
  <c r="AA2277" i="3"/>
  <c r="AA2278" i="3"/>
  <c r="AA2279" i="3"/>
  <c r="AA2280" i="3"/>
  <c r="AA2281" i="3"/>
  <c r="AA2282" i="3"/>
  <c r="AA2283" i="3"/>
  <c r="AA2284" i="3"/>
  <c r="AA2285" i="3"/>
  <c r="AA2286" i="3"/>
  <c r="AA2287" i="3"/>
  <c r="AA2288" i="3"/>
  <c r="AA2289" i="3"/>
  <c r="AA2290" i="3"/>
  <c r="AA2291" i="3"/>
  <c r="AA2292" i="3"/>
  <c r="AA2293" i="3"/>
  <c r="AA2294" i="3"/>
  <c r="AA2295" i="3"/>
  <c r="AA2296" i="3"/>
  <c r="AA2297" i="3"/>
  <c r="AA2298" i="3"/>
  <c r="AA2299" i="3"/>
  <c r="AA2300" i="3"/>
  <c r="AA2301" i="3"/>
  <c r="AA2302" i="3"/>
  <c r="AA2303" i="3"/>
  <c r="AA2304" i="3"/>
  <c r="AA2305" i="3"/>
  <c r="AA2306" i="3"/>
  <c r="AA2307" i="3"/>
  <c r="AA2308" i="3"/>
  <c r="AA2309" i="3"/>
  <c r="AA2310" i="3"/>
  <c r="AA2311" i="3"/>
  <c r="AA2312" i="3"/>
  <c r="AA2313" i="3"/>
  <c r="AA2314" i="3"/>
  <c r="AA2315" i="3"/>
  <c r="AA2316" i="3"/>
  <c r="AA2317" i="3"/>
  <c r="AA2318" i="3"/>
  <c r="AA2319" i="3"/>
  <c r="AA2320" i="3"/>
  <c r="AA2321" i="3"/>
  <c r="AA2322" i="3"/>
  <c r="AA2323" i="3"/>
  <c r="AA2324" i="3"/>
  <c r="AA2325" i="3"/>
  <c r="AA2326" i="3"/>
  <c r="AA2327" i="3"/>
  <c r="AA2328" i="3"/>
  <c r="AA2329" i="3"/>
  <c r="AA2330" i="3"/>
  <c r="AA2331" i="3"/>
  <c r="AA2332" i="3"/>
  <c r="AA2333" i="3"/>
  <c r="AA2334" i="3"/>
  <c r="AA2335" i="3"/>
  <c r="AA2336" i="3"/>
  <c r="AA2337" i="3"/>
  <c r="AA2338" i="3"/>
  <c r="AA2339" i="3"/>
  <c r="AA2340" i="3"/>
  <c r="AA2341" i="3"/>
  <c r="AA2342" i="3"/>
  <c r="AA2343" i="3"/>
  <c r="AA2344" i="3"/>
  <c r="AA2345" i="3"/>
  <c r="AA2346" i="3"/>
  <c r="AA2347" i="3"/>
  <c r="AA2348" i="3"/>
  <c r="AA2349" i="3"/>
  <c r="AA2350" i="3"/>
  <c r="AA2351" i="3"/>
  <c r="AA2352" i="3"/>
  <c r="AA2353" i="3"/>
  <c r="AA2354" i="3"/>
  <c r="AA2355" i="3"/>
  <c r="AA2356" i="3"/>
  <c r="AA2357" i="3"/>
  <c r="AA2358" i="3"/>
  <c r="AA2359" i="3"/>
  <c r="AA2360" i="3"/>
  <c r="AA2361" i="3"/>
  <c r="AA2362" i="3"/>
  <c r="AA2363" i="3"/>
  <c r="AA2364" i="3"/>
  <c r="AA2365" i="3"/>
  <c r="AA2366" i="3"/>
  <c r="AA2367" i="3"/>
  <c r="AA2368" i="3"/>
  <c r="AA2369" i="3"/>
  <c r="AA2370" i="3"/>
  <c r="AA2371" i="3"/>
  <c r="AA2372" i="3"/>
  <c r="AA2373" i="3"/>
  <c r="AA2374" i="3"/>
  <c r="AA2375" i="3"/>
  <c r="AA2376" i="3"/>
  <c r="AA2377" i="3"/>
  <c r="AA2378" i="3"/>
  <c r="AA2379" i="3"/>
  <c r="AA2380" i="3"/>
  <c r="AA2381" i="3"/>
  <c r="AA2382" i="3"/>
  <c r="AA2383" i="3"/>
  <c r="AA2384" i="3"/>
  <c r="AA2385" i="3"/>
  <c r="AA2386" i="3"/>
  <c r="AA2387" i="3"/>
  <c r="AA2388" i="3"/>
  <c r="AA2389" i="3"/>
  <c r="AA2390" i="3"/>
  <c r="AA2391" i="3"/>
  <c r="AA2392" i="3"/>
  <c r="AA2393" i="3"/>
  <c r="AA2394" i="3"/>
  <c r="AA2395" i="3"/>
  <c r="AA2396" i="3"/>
  <c r="AA2397" i="3"/>
  <c r="AA2398" i="3"/>
  <c r="AA2399" i="3"/>
  <c r="AA2400" i="3"/>
  <c r="AA2401" i="3"/>
  <c r="AA2402" i="3"/>
  <c r="AA2403" i="3"/>
  <c r="AA2404" i="3"/>
  <c r="AA2405" i="3"/>
  <c r="AA2406" i="3"/>
  <c r="AA2407" i="3"/>
  <c r="AA2408" i="3"/>
  <c r="AA2409" i="3"/>
  <c r="AA2410" i="3"/>
  <c r="AA2411" i="3"/>
  <c r="AA2412" i="3"/>
  <c r="AA2413" i="3"/>
  <c r="AA2414" i="3"/>
  <c r="AA2415" i="3"/>
  <c r="AA2416" i="3"/>
  <c r="AA2417" i="3"/>
  <c r="AA2418" i="3"/>
  <c r="AA2419" i="3"/>
  <c r="AA2420" i="3"/>
  <c r="AA2421" i="3"/>
  <c r="AA2422" i="3"/>
  <c r="AA2423" i="3"/>
  <c r="AA2424" i="3"/>
  <c r="AA2425" i="3"/>
  <c r="AA2426" i="3"/>
  <c r="AA2427" i="3"/>
  <c r="AA2428" i="3"/>
  <c r="AA2429" i="3"/>
  <c r="AA2430" i="3"/>
  <c r="AA2431" i="3"/>
  <c r="AA2432" i="3"/>
  <c r="AA2433" i="3"/>
  <c r="AA2434" i="3"/>
  <c r="AA2435" i="3"/>
  <c r="AA2436" i="3"/>
  <c r="AA2437" i="3"/>
  <c r="AA2438" i="3"/>
  <c r="AA2439" i="3"/>
  <c r="AA2440" i="3"/>
  <c r="AA2441" i="3"/>
  <c r="AA2442" i="3"/>
  <c r="AA2443" i="3"/>
  <c r="AA2444" i="3"/>
  <c r="AA2445" i="3"/>
  <c r="AA2446" i="3"/>
  <c r="AA2447" i="3"/>
  <c r="AA2448" i="3"/>
  <c r="AA2449" i="3"/>
  <c r="AA2450" i="3"/>
  <c r="AA2451" i="3"/>
  <c r="AA2452" i="3"/>
  <c r="AA2453" i="3"/>
  <c r="AA2454" i="3"/>
  <c r="AA2455" i="3"/>
  <c r="AA2456" i="3"/>
  <c r="AA2457" i="3"/>
  <c r="AA2458" i="3"/>
  <c r="AA2459" i="3"/>
  <c r="AA2460" i="3"/>
  <c r="AA2461" i="3"/>
  <c r="AA2462" i="3"/>
  <c r="AA2463" i="3"/>
  <c r="AA2464" i="3"/>
  <c r="AA2465" i="3"/>
  <c r="AA2466" i="3"/>
  <c r="AA2467" i="3"/>
  <c r="AA2468" i="3"/>
  <c r="AA2469" i="3"/>
  <c r="AA2470" i="3"/>
  <c r="AA2471" i="3"/>
  <c r="AA2472" i="3"/>
  <c r="AA2473" i="3"/>
  <c r="AA2474" i="3"/>
  <c r="AA2475" i="3"/>
  <c r="AA2476" i="3"/>
  <c r="AA2477" i="3"/>
  <c r="AA2478" i="3"/>
  <c r="AA2479" i="3"/>
  <c r="AA2480" i="3"/>
  <c r="AA2481" i="3"/>
  <c r="AA2482" i="3"/>
  <c r="AA2483" i="3"/>
  <c r="AA2484" i="3"/>
  <c r="AA2485" i="3"/>
  <c r="AA2486" i="3"/>
  <c r="AA2487" i="3"/>
  <c r="AA2488" i="3"/>
  <c r="AA2489" i="3"/>
  <c r="AA2490" i="3"/>
  <c r="AA2491" i="3"/>
  <c r="AA2492" i="3"/>
  <c r="AA2493" i="3"/>
  <c r="AA2494" i="3"/>
  <c r="AA2495" i="3"/>
  <c r="AA2496" i="3"/>
  <c r="AA2497" i="3"/>
  <c r="AA2498" i="3"/>
  <c r="AA2499" i="3"/>
  <c r="AA2500" i="3"/>
  <c r="AA2501" i="3"/>
  <c r="AA2502" i="3"/>
  <c r="AA2503" i="3"/>
  <c r="AA2504" i="3"/>
  <c r="AA2505" i="3"/>
  <c r="AA2506" i="3"/>
  <c r="AA2507" i="3"/>
  <c r="AA2508" i="3"/>
  <c r="AA2509" i="3"/>
  <c r="AA2510" i="3"/>
  <c r="AA2511" i="3"/>
  <c r="AA2512" i="3"/>
  <c r="AA2513" i="3"/>
  <c r="AA2514" i="3"/>
  <c r="AA2515" i="3"/>
  <c r="AA2516" i="3"/>
  <c r="AA2517" i="3"/>
  <c r="AA2518" i="3"/>
  <c r="AA2519" i="3"/>
  <c r="AA2520" i="3"/>
  <c r="AA2521" i="3"/>
  <c r="AA2522" i="3"/>
  <c r="AA2523" i="3"/>
  <c r="AA2524" i="3"/>
  <c r="AA2525" i="3"/>
  <c r="AA2526" i="3"/>
  <c r="AA2527" i="3"/>
  <c r="AA2528" i="3"/>
  <c r="AA2529" i="3"/>
  <c r="AA2530" i="3"/>
  <c r="AA2531" i="3"/>
  <c r="AA2532" i="3"/>
  <c r="AA2533" i="3"/>
  <c r="AA2534" i="3"/>
  <c r="AA2535" i="3"/>
  <c r="AA2536" i="3"/>
  <c r="AA2537" i="3"/>
  <c r="AA2538" i="3"/>
  <c r="AA2539" i="3"/>
  <c r="AA2540" i="3"/>
  <c r="AA2541" i="3"/>
  <c r="AA2542" i="3"/>
  <c r="AA2543" i="3"/>
  <c r="AA2544" i="3"/>
  <c r="AA2545" i="3"/>
  <c r="AA2546" i="3"/>
  <c r="AA2547" i="3"/>
  <c r="AA2548" i="3"/>
  <c r="AA2549" i="3"/>
  <c r="AA2550" i="3"/>
  <c r="AA2551" i="3"/>
  <c r="AA2552" i="3"/>
  <c r="AA2553" i="3"/>
  <c r="AA2554" i="3"/>
  <c r="AA2555" i="3"/>
  <c r="AA2556" i="3"/>
  <c r="AA2557" i="3"/>
  <c r="AA2558" i="3"/>
  <c r="AA2559" i="3"/>
  <c r="AA2560" i="3"/>
  <c r="AA2561" i="3"/>
  <c r="AA2562" i="3"/>
  <c r="AA2563" i="3"/>
  <c r="AA2564" i="3"/>
  <c r="AA2565" i="3"/>
  <c r="AA2566" i="3"/>
  <c r="AA2567" i="3"/>
  <c r="AA2568" i="3"/>
  <c r="AA2569" i="3"/>
  <c r="AA2570" i="3"/>
  <c r="AA2571" i="3"/>
  <c r="AA2572" i="3"/>
  <c r="AA2573" i="3"/>
  <c r="AA2574" i="3"/>
  <c r="AA2575" i="3"/>
  <c r="AA2576" i="3"/>
  <c r="AA2577" i="3"/>
  <c r="AA2578" i="3"/>
  <c r="AA2579" i="3"/>
  <c r="AA2580" i="3"/>
  <c r="AA2581" i="3"/>
  <c r="AA2582" i="3"/>
  <c r="AA2583" i="3"/>
  <c r="AA2584" i="3"/>
  <c r="AA2585" i="3"/>
  <c r="AA2586" i="3"/>
  <c r="AA2587" i="3"/>
  <c r="AA2588" i="3"/>
  <c r="AA2589" i="3"/>
  <c r="AA2590" i="3"/>
  <c r="AA2591" i="3"/>
  <c r="AA2592" i="3"/>
  <c r="AA2593" i="3"/>
  <c r="AA2594" i="3"/>
  <c r="AA2595" i="3"/>
  <c r="AA2596" i="3"/>
  <c r="AA2597" i="3"/>
  <c r="AA2598" i="3"/>
  <c r="AA2599" i="3"/>
  <c r="AA2600" i="3"/>
  <c r="AA2601" i="3"/>
  <c r="AA2602" i="3"/>
  <c r="AA2603" i="3"/>
  <c r="AA2604" i="3"/>
  <c r="AA2605" i="3"/>
  <c r="AA2606" i="3"/>
  <c r="AA2607" i="3"/>
  <c r="AA2608" i="3"/>
  <c r="AA2609" i="3"/>
  <c r="AA2610" i="3"/>
  <c r="AA2611" i="3"/>
  <c r="AA2612" i="3"/>
  <c r="AA2613" i="3"/>
  <c r="AA2614" i="3"/>
  <c r="AA2615" i="3"/>
  <c r="AA2616" i="3"/>
  <c r="AA2617" i="3"/>
  <c r="AA2618" i="3"/>
  <c r="AA2619" i="3"/>
  <c r="AA2620" i="3"/>
  <c r="AA2621" i="3"/>
  <c r="AA2622" i="3"/>
  <c r="AA2623" i="3"/>
  <c r="AA2624" i="3"/>
  <c r="AA2625" i="3"/>
  <c r="AA2626" i="3"/>
  <c r="AA2627" i="3"/>
  <c r="AA2628" i="3"/>
  <c r="AA2629" i="3"/>
  <c r="AA2630" i="3"/>
  <c r="AA2631" i="3"/>
  <c r="AA2632" i="3"/>
  <c r="AA2633" i="3"/>
  <c r="AA2634" i="3"/>
  <c r="AA2635" i="3"/>
  <c r="AA2636" i="3"/>
  <c r="AA2637" i="3"/>
  <c r="AA2638" i="3"/>
  <c r="AA2639" i="3"/>
  <c r="AA2640" i="3"/>
  <c r="AA2641" i="3"/>
  <c r="AA2642" i="3"/>
  <c r="AA2643" i="3"/>
  <c r="AA2644" i="3"/>
  <c r="AA2645" i="3"/>
  <c r="AA2646" i="3"/>
  <c r="AA2647" i="3"/>
  <c r="AA2648" i="3"/>
  <c r="AA2649" i="3"/>
  <c r="AA2650" i="3"/>
  <c r="AA2651" i="3"/>
  <c r="AA2652" i="3"/>
  <c r="AA2653" i="3"/>
  <c r="AA2654" i="3"/>
  <c r="AA2655" i="3"/>
  <c r="AA2656" i="3"/>
  <c r="AA2657" i="3"/>
  <c r="AA2658" i="3"/>
  <c r="AA2659" i="3"/>
  <c r="AA2660" i="3"/>
  <c r="AA2661" i="3"/>
  <c r="AA2662" i="3"/>
  <c r="AA2663" i="3"/>
  <c r="AA2664" i="3"/>
  <c r="AO2232" i="3"/>
  <c r="AO2233" i="3"/>
  <c r="AO2234" i="3"/>
  <c r="AO2235" i="3"/>
  <c r="AO2236" i="3"/>
  <c r="AO2237" i="3"/>
  <c r="AO2238" i="3"/>
  <c r="AO2239" i="3"/>
  <c r="AO2240" i="3"/>
  <c r="AO2241" i="3"/>
  <c r="AO2242" i="3"/>
  <c r="AO2243" i="3"/>
  <c r="AO2244" i="3"/>
  <c r="AO2245" i="3"/>
  <c r="AO2246" i="3"/>
  <c r="AO2247" i="3"/>
  <c r="AO2248" i="3"/>
  <c r="AO2249" i="3"/>
  <c r="AO2250" i="3"/>
  <c r="AO2251" i="3"/>
  <c r="AO2252" i="3"/>
  <c r="AO2253" i="3"/>
  <c r="AO2254" i="3"/>
  <c r="AO2255" i="3"/>
  <c r="AO2256" i="3"/>
  <c r="AO2257" i="3"/>
  <c r="AO2258" i="3"/>
  <c r="AO2259" i="3"/>
  <c r="AO2260" i="3"/>
  <c r="AO2261" i="3"/>
  <c r="AO2262" i="3"/>
  <c r="AO2263" i="3"/>
  <c r="AO2264" i="3"/>
  <c r="AO2265" i="3"/>
  <c r="AO2266" i="3"/>
  <c r="AO2267" i="3"/>
  <c r="AO2268" i="3"/>
  <c r="AO2269" i="3"/>
  <c r="AO2270" i="3"/>
  <c r="AO2271" i="3"/>
  <c r="AO2272" i="3"/>
  <c r="AO2273" i="3"/>
  <c r="AO2274" i="3"/>
  <c r="AO2275" i="3"/>
  <c r="AO2276" i="3"/>
  <c r="AO2277" i="3"/>
  <c r="AO2278" i="3"/>
  <c r="AO2279" i="3"/>
  <c r="AO2280" i="3"/>
  <c r="AO2281" i="3"/>
  <c r="AO2282" i="3"/>
  <c r="AO2283" i="3"/>
  <c r="AO2284" i="3"/>
  <c r="AO2285" i="3"/>
  <c r="AO2286" i="3"/>
  <c r="AO2287" i="3"/>
  <c r="AO2288" i="3"/>
  <c r="AO2289" i="3"/>
  <c r="AO2290" i="3"/>
  <c r="AO2291" i="3"/>
  <c r="AO2292" i="3"/>
  <c r="AO2293" i="3"/>
  <c r="AO2294" i="3"/>
  <c r="AO2295" i="3"/>
  <c r="AO2296" i="3"/>
  <c r="AO2297" i="3"/>
  <c r="AO2298" i="3"/>
  <c r="AO2299" i="3"/>
  <c r="AO2300" i="3"/>
  <c r="AO2301" i="3"/>
  <c r="AO2302" i="3"/>
  <c r="AO2303" i="3"/>
  <c r="AO2304" i="3"/>
  <c r="AO2305" i="3"/>
  <c r="AO2306" i="3"/>
  <c r="AO2307" i="3"/>
  <c r="AO2308" i="3"/>
  <c r="AO2309" i="3"/>
  <c r="AO2310" i="3"/>
  <c r="AO2311" i="3"/>
  <c r="AO2312" i="3"/>
  <c r="AO2313" i="3"/>
  <c r="AO2314" i="3"/>
  <c r="AO2315" i="3"/>
  <c r="AO2316" i="3"/>
  <c r="AO2317" i="3"/>
  <c r="AO2318" i="3"/>
  <c r="AO2319" i="3"/>
  <c r="AO2320" i="3"/>
  <c r="AO2321" i="3"/>
  <c r="AO2322" i="3"/>
  <c r="AO2323" i="3"/>
  <c r="AO2324" i="3"/>
  <c r="AO2325" i="3"/>
  <c r="AO2326" i="3"/>
  <c r="AO2327" i="3"/>
  <c r="AO2328" i="3"/>
  <c r="AO2329" i="3"/>
  <c r="AO2330" i="3"/>
  <c r="AO2331" i="3"/>
  <c r="AO2332" i="3"/>
  <c r="AO2333" i="3"/>
  <c r="AO2334" i="3"/>
  <c r="AO2335" i="3"/>
  <c r="AO2336" i="3"/>
  <c r="AO2337" i="3"/>
  <c r="AO2338" i="3"/>
  <c r="AO2339" i="3"/>
  <c r="AO2340" i="3"/>
  <c r="AO2341" i="3"/>
  <c r="AO2342" i="3"/>
  <c r="AO2343" i="3"/>
  <c r="AO2344" i="3"/>
  <c r="AO2345" i="3"/>
  <c r="AO2346" i="3"/>
  <c r="AO2347" i="3"/>
  <c r="AO2348" i="3"/>
  <c r="AO2349" i="3"/>
  <c r="AO2350" i="3"/>
  <c r="AO2351" i="3"/>
  <c r="AO2352" i="3"/>
  <c r="AO2353" i="3"/>
  <c r="AO2354" i="3"/>
  <c r="AO2355" i="3"/>
  <c r="AO2356" i="3"/>
  <c r="AO2357" i="3"/>
  <c r="AO2358" i="3"/>
  <c r="AO2359" i="3"/>
  <c r="AO2360" i="3"/>
  <c r="AO2361" i="3"/>
  <c r="AO2362" i="3"/>
  <c r="AO2363" i="3"/>
  <c r="AO2364" i="3"/>
  <c r="AO2365" i="3"/>
  <c r="AO2366" i="3"/>
  <c r="AO2367" i="3"/>
  <c r="AO2368" i="3"/>
  <c r="AO2369" i="3"/>
  <c r="AO2370" i="3"/>
  <c r="AO2371" i="3"/>
  <c r="AO2372" i="3"/>
  <c r="AO2373" i="3"/>
  <c r="AO2374" i="3"/>
  <c r="AO2375" i="3"/>
  <c r="AO2376" i="3"/>
  <c r="AO2377" i="3"/>
  <c r="AO2378" i="3"/>
  <c r="AO2379" i="3"/>
  <c r="AO2380" i="3"/>
  <c r="AO2381" i="3"/>
  <c r="AO2382" i="3"/>
  <c r="AO2383" i="3"/>
  <c r="AO2384" i="3"/>
  <c r="AO2385" i="3"/>
  <c r="AO2386" i="3"/>
  <c r="AO2387" i="3"/>
  <c r="AO2388" i="3"/>
  <c r="AO2389" i="3"/>
  <c r="AO2390" i="3"/>
  <c r="AO2391" i="3"/>
  <c r="AO2392" i="3"/>
  <c r="AO2393" i="3"/>
  <c r="AO2394" i="3"/>
  <c r="AO2395" i="3"/>
  <c r="AO2396" i="3"/>
  <c r="AO2397" i="3"/>
  <c r="AO2398" i="3"/>
  <c r="AO2399" i="3"/>
  <c r="AO2400" i="3"/>
  <c r="AO2401" i="3"/>
  <c r="AO2402" i="3"/>
  <c r="AO2403" i="3"/>
  <c r="AO2404" i="3"/>
  <c r="AO2405" i="3"/>
  <c r="AO2406" i="3"/>
  <c r="AO2407" i="3"/>
  <c r="AO2408" i="3"/>
  <c r="AO2409" i="3"/>
  <c r="AO2410" i="3"/>
  <c r="AO2411" i="3"/>
  <c r="AO2412" i="3"/>
  <c r="AO2413" i="3"/>
  <c r="AO2414" i="3"/>
  <c r="AO2415" i="3"/>
  <c r="AO2416" i="3"/>
  <c r="AO2417" i="3"/>
  <c r="AO2418" i="3"/>
  <c r="AO2419" i="3"/>
  <c r="AO2420" i="3"/>
  <c r="AO2421" i="3"/>
  <c r="AO2422" i="3"/>
  <c r="AO2423" i="3"/>
  <c r="AO2424" i="3"/>
  <c r="AO2425" i="3"/>
  <c r="AO2426" i="3"/>
  <c r="AO2427" i="3"/>
  <c r="AO2428" i="3"/>
  <c r="AO2429" i="3"/>
  <c r="AO2430" i="3"/>
  <c r="AO2431" i="3"/>
  <c r="AO2432" i="3"/>
  <c r="AO2433" i="3"/>
  <c r="AO2434" i="3"/>
  <c r="AO2435" i="3"/>
  <c r="AO2436" i="3"/>
  <c r="AO2437" i="3"/>
  <c r="AO2438" i="3"/>
  <c r="AO2439" i="3"/>
  <c r="AO2440" i="3"/>
  <c r="AO2441" i="3"/>
  <c r="AO2442" i="3"/>
  <c r="AO2443" i="3"/>
  <c r="AO2444" i="3"/>
  <c r="AO2445" i="3"/>
  <c r="AO2446" i="3"/>
  <c r="AO2447" i="3"/>
  <c r="AO2448" i="3"/>
  <c r="AO2449" i="3"/>
  <c r="AO2450" i="3"/>
  <c r="AO2451" i="3"/>
  <c r="AO2452" i="3"/>
  <c r="AO2453" i="3"/>
  <c r="AO2454" i="3"/>
  <c r="AO2455" i="3"/>
  <c r="AO2456" i="3"/>
  <c r="AO2457" i="3"/>
  <c r="AO2458" i="3"/>
  <c r="AO2459" i="3"/>
  <c r="AO2460" i="3"/>
  <c r="AO2461" i="3"/>
  <c r="AO2462" i="3"/>
  <c r="AO2463" i="3"/>
  <c r="AO2464" i="3"/>
  <c r="AO2465" i="3"/>
  <c r="AO2466" i="3"/>
  <c r="AO2467" i="3"/>
  <c r="AO2468" i="3"/>
  <c r="AO2469" i="3"/>
  <c r="AO2470" i="3"/>
  <c r="AO2471" i="3"/>
  <c r="AO2472" i="3"/>
  <c r="AO2473" i="3"/>
  <c r="AO2474" i="3"/>
  <c r="AO2475" i="3"/>
  <c r="AO2476" i="3"/>
  <c r="AO2477" i="3"/>
  <c r="AO2478" i="3"/>
  <c r="AO2479" i="3"/>
  <c r="AO2480" i="3"/>
  <c r="AO2481" i="3"/>
  <c r="AO2482" i="3"/>
  <c r="AO2483" i="3"/>
  <c r="AO2484" i="3"/>
  <c r="AO2485" i="3"/>
  <c r="AO2486" i="3"/>
  <c r="AO2487" i="3"/>
  <c r="AO2488" i="3"/>
  <c r="AO2489" i="3"/>
  <c r="AO2490" i="3"/>
  <c r="AO2491" i="3"/>
  <c r="AO2492" i="3"/>
  <c r="AO2493" i="3"/>
  <c r="AO2494" i="3"/>
  <c r="AO2495" i="3"/>
  <c r="AO2496" i="3"/>
  <c r="AO2497" i="3"/>
  <c r="AO2498" i="3"/>
  <c r="AO2499" i="3"/>
  <c r="AO2500" i="3"/>
  <c r="AO2501" i="3"/>
  <c r="AO2502" i="3"/>
  <c r="AO2503" i="3"/>
  <c r="AO2504" i="3"/>
  <c r="AO2505" i="3"/>
  <c r="AO2506" i="3"/>
  <c r="AO2507" i="3"/>
  <c r="AO2508" i="3"/>
  <c r="AO2509" i="3"/>
  <c r="AO2510" i="3"/>
  <c r="AO2511" i="3"/>
  <c r="AO2512" i="3"/>
  <c r="AO2513" i="3"/>
  <c r="AO2514" i="3"/>
  <c r="AO2515" i="3"/>
  <c r="AO2516" i="3"/>
  <c r="AO2517" i="3"/>
  <c r="AO2518" i="3"/>
  <c r="AO2519" i="3"/>
  <c r="AO2520" i="3"/>
  <c r="AO2521" i="3"/>
  <c r="AO2522" i="3"/>
  <c r="AO2523" i="3"/>
  <c r="AO2524" i="3"/>
  <c r="AO2525" i="3"/>
  <c r="AO2526" i="3"/>
  <c r="AO2527" i="3"/>
  <c r="AO2528" i="3"/>
  <c r="AO2529" i="3"/>
  <c r="AO2530" i="3"/>
  <c r="AO2531" i="3"/>
  <c r="AO2532" i="3"/>
  <c r="AO2533" i="3"/>
  <c r="AO2534" i="3"/>
  <c r="AO2535" i="3"/>
  <c r="AO2536" i="3"/>
  <c r="AO2537" i="3"/>
  <c r="AO2538" i="3"/>
  <c r="AO2539" i="3"/>
  <c r="AO2540" i="3"/>
  <c r="AO2541" i="3"/>
  <c r="AO2542" i="3"/>
  <c r="AO2543" i="3"/>
  <c r="AO2544" i="3"/>
  <c r="AO2545" i="3"/>
  <c r="AO2546" i="3"/>
  <c r="AO2547" i="3"/>
  <c r="AO2548" i="3"/>
  <c r="AO2549" i="3"/>
  <c r="AO2550" i="3"/>
  <c r="AO2551" i="3"/>
  <c r="AO2552" i="3"/>
  <c r="AO2553" i="3"/>
  <c r="AO2554" i="3"/>
  <c r="AO2555" i="3"/>
  <c r="AO2556" i="3"/>
  <c r="AO2557" i="3"/>
  <c r="AO2558" i="3"/>
  <c r="AO2559" i="3"/>
  <c r="AO2560" i="3"/>
  <c r="AO2561" i="3"/>
  <c r="AO2562" i="3"/>
  <c r="AO2563" i="3"/>
  <c r="AO2564" i="3"/>
  <c r="AO2565" i="3"/>
  <c r="AO2566" i="3"/>
  <c r="AO2567" i="3"/>
  <c r="AO2568" i="3"/>
  <c r="AO2569" i="3"/>
  <c r="AO2570" i="3"/>
  <c r="AO2571" i="3"/>
  <c r="AO2572" i="3"/>
  <c r="AO2573" i="3"/>
  <c r="AO2574" i="3"/>
  <c r="AO2575" i="3"/>
  <c r="AO2576" i="3"/>
  <c r="AO2577" i="3"/>
  <c r="AO2578" i="3"/>
  <c r="AO2579" i="3"/>
  <c r="AO2580" i="3"/>
  <c r="AO2581" i="3"/>
  <c r="AO2582" i="3"/>
  <c r="AO2583" i="3"/>
  <c r="AO2584" i="3"/>
  <c r="AO2585" i="3"/>
  <c r="AO2586" i="3"/>
  <c r="AO2587" i="3"/>
  <c r="AO2588" i="3"/>
  <c r="AO2589" i="3"/>
  <c r="AO2590" i="3"/>
  <c r="AO2591" i="3"/>
  <c r="AO2592" i="3"/>
  <c r="AO2593" i="3"/>
  <c r="AO2594" i="3"/>
  <c r="AO2595" i="3"/>
  <c r="AO2596" i="3"/>
  <c r="AO2597" i="3"/>
  <c r="AO2598" i="3"/>
  <c r="AO2599" i="3"/>
  <c r="AO2600" i="3"/>
  <c r="AO2601" i="3"/>
  <c r="AO2602" i="3"/>
  <c r="AO2603" i="3"/>
  <c r="AO2604" i="3"/>
  <c r="AO2605" i="3"/>
  <c r="AO2606" i="3"/>
  <c r="AO2607" i="3"/>
  <c r="AO2608" i="3"/>
  <c r="AO2609" i="3"/>
  <c r="AO2610" i="3"/>
  <c r="AO2611" i="3"/>
  <c r="AO2612" i="3"/>
  <c r="AO2613" i="3"/>
  <c r="AO2614" i="3"/>
  <c r="AO2615" i="3"/>
  <c r="AO2616" i="3"/>
  <c r="AO2617" i="3"/>
  <c r="AO2618" i="3"/>
  <c r="AO2619" i="3"/>
  <c r="AO2620" i="3"/>
  <c r="AO2621" i="3"/>
  <c r="AO2622" i="3"/>
  <c r="AO2623" i="3"/>
  <c r="AO2624" i="3"/>
  <c r="AO2625" i="3"/>
  <c r="AO2626" i="3"/>
  <c r="AO2627" i="3"/>
  <c r="AO2628" i="3"/>
  <c r="AO2629" i="3"/>
  <c r="AO2630" i="3"/>
  <c r="AO2631" i="3"/>
  <c r="AO2632" i="3"/>
  <c r="AO2633" i="3"/>
  <c r="AO2634" i="3"/>
  <c r="AO2635" i="3"/>
  <c r="AO2636" i="3"/>
  <c r="AO2637" i="3"/>
  <c r="AO2638" i="3"/>
  <c r="AO2639" i="3"/>
  <c r="AO2640" i="3"/>
  <c r="AO2641" i="3"/>
  <c r="AO2642" i="3"/>
  <c r="AO2643" i="3"/>
  <c r="AO2644" i="3"/>
  <c r="AO2645" i="3"/>
  <c r="AO2646" i="3"/>
  <c r="AO2647" i="3"/>
  <c r="AO2648" i="3"/>
  <c r="AO2649" i="3"/>
  <c r="AO2650" i="3"/>
  <c r="AO2651" i="3"/>
  <c r="AO2652" i="3"/>
  <c r="AO2653" i="3"/>
  <c r="AO2654" i="3"/>
  <c r="AO2655" i="3"/>
  <c r="AO2656" i="3"/>
  <c r="AO2657" i="3"/>
  <c r="AO2658" i="3"/>
  <c r="AO2659" i="3"/>
  <c r="AO2660" i="3"/>
  <c r="AO2661" i="3"/>
  <c r="AO2662" i="3"/>
  <c r="AO2663" i="3"/>
  <c r="AO2664" i="3"/>
  <c r="AO1894" i="3"/>
  <c r="AM1894" i="3"/>
  <c r="AL1894" i="3"/>
  <c r="AK1894" i="3"/>
  <c r="AJ1894" i="3"/>
  <c r="AI1894" i="3"/>
  <c r="AH1894" i="3"/>
  <c r="AG1894" i="3"/>
  <c r="AF1894" i="3"/>
  <c r="AE1894" i="3"/>
  <c r="AD1894" i="3"/>
  <c r="AC1894" i="3"/>
  <c r="AO1893" i="3"/>
  <c r="AM1893" i="3"/>
  <c r="AL1893" i="3"/>
  <c r="AK1893" i="3"/>
  <c r="AJ1893" i="3"/>
  <c r="AI1893" i="3"/>
  <c r="AH1893" i="3"/>
  <c r="AG1893" i="3"/>
  <c r="AF1893" i="3"/>
  <c r="AE1893" i="3"/>
  <c r="AD1893" i="3"/>
  <c r="AC1893" i="3"/>
  <c r="AO1892" i="3"/>
  <c r="AM1892" i="3"/>
  <c r="AL1892" i="3"/>
  <c r="AK1892" i="3"/>
  <c r="AJ1892" i="3"/>
  <c r="AI1892" i="3"/>
  <c r="AH1892" i="3"/>
  <c r="AG1892" i="3"/>
  <c r="AF1892" i="3"/>
  <c r="AE1892" i="3"/>
  <c r="AD1892" i="3"/>
  <c r="AC1892" i="3"/>
  <c r="AO1891" i="3"/>
  <c r="AM1891" i="3"/>
  <c r="AL1891" i="3"/>
  <c r="AK1891" i="3"/>
  <c r="AJ1891" i="3"/>
  <c r="AI1891" i="3"/>
  <c r="AH1891" i="3"/>
  <c r="AG1891" i="3"/>
  <c r="AF1891" i="3"/>
  <c r="AE1891" i="3"/>
  <c r="AD1891" i="3"/>
  <c r="AC1891" i="3"/>
  <c r="AO1890" i="3"/>
  <c r="AM1890" i="3"/>
  <c r="AL1890" i="3"/>
  <c r="AK1890" i="3"/>
  <c r="AJ1890" i="3"/>
  <c r="AI1890" i="3"/>
  <c r="AH1890" i="3"/>
  <c r="AG1890" i="3"/>
  <c r="AF1890" i="3"/>
  <c r="AE1890" i="3"/>
  <c r="AD1890" i="3"/>
  <c r="AC1890" i="3"/>
  <c r="AO1889" i="3"/>
  <c r="AM1889" i="3"/>
  <c r="AL1889" i="3"/>
  <c r="AK1889" i="3"/>
  <c r="AJ1889" i="3"/>
  <c r="AI1889" i="3"/>
  <c r="AH1889" i="3"/>
  <c r="AG1889" i="3"/>
  <c r="AF1889" i="3"/>
  <c r="AE1889" i="3"/>
  <c r="AD1889" i="3"/>
  <c r="AC1889" i="3"/>
  <c r="AO1888" i="3"/>
  <c r="AM1888" i="3"/>
  <c r="AL1888" i="3"/>
  <c r="AK1888" i="3"/>
  <c r="AJ1888" i="3"/>
  <c r="AI1888" i="3"/>
  <c r="AH1888" i="3"/>
  <c r="AG1888" i="3"/>
  <c r="AF1888" i="3"/>
  <c r="AE1888" i="3"/>
  <c r="AD1888" i="3"/>
  <c r="AC1888" i="3"/>
  <c r="AO1887" i="3"/>
  <c r="AM1887" i="3"/>
  <c r="AL1887" i="3"/>
  <c r="AK1887" i="3"/>
  <c r="AJ1887" i="3"/>
  <c r="AI1887" i="3"/>
  <c r="AH1887" i="3"/>
  <c r="AG1887" i="3"/>
  <c r="AF1887" i="3"/>
  <c r="AE1887" i="3"/>
  <c r="AD1887" i="3"/>
  <c r="AC1887" i="3"/>
  <c r="AO1886" i="3"/>
  <c r="AM1886" i="3"/>
  <c r="AL1886" i="3"/>
  <c r="AK1886" i="3"/>
  <c r="AJ1886" i="3"/>
  <c r="AI1886" i="3"/>
  <c r="AH1886" i="3"/>
  <c r="AG1886" i="3"/>
  <c r="AF1886" i="3"/>
  <c r="AE1886" i="3"/>
  <c r="AD1886" i="3"/>
  <c r="AC1886" i="3"/>
  <c r="AO1885" i="3"/>
  <c r="AM1885" i="3"/>
  <c r="AL1885" i="3"/>
  <c r="AK1885" i="3"/>
  <c r="AJ1885" i="3"/>
  <c r="AI1885" i="3"/>
  <c r="AH1885" i="3"/>
  <c r="AG1885" i="3"/>
  <c r="AF1885" i="3"/>
  <c r="AE1885" i="3"/>
  <c r="AD1885" i="3"/>
  <c r="AC1885" i="3"/>
  <c r="AO1884" i="3"/>
  <c r="AM1884" i="3"/>
  <c r="AL1884" i="3"/>
  <c r="AK1884" i="3"/>
  <c r="AJ1884" i="3"/>
  <c r="AI1884" i="3"/>
  <c r="AH1884" i="3"/>
  <c r="AG1884" i="3"/>
  <c r="AF1884" i="3"/>
  <c r="AE1884" i="3"/>
  <c r="AD1884" i="3"/>
  <c r="AC1884" i="3"/>
  <c r="AO1883" i="3"/>
  <c r="AM1883" i="3"/>
  <c r="AL1883" i="3"/>
  <c r="AK1883" i="3"/>
  <c r="AJ1883" i="3"/>
  <c r="AI1883" i="3"/>
  <c r="AH1883" i="3"/>
  <c r="AG1883" i="3"/>
  <c r="AF1883" i="3"/>
  <c r="AE1883" i="3"/>
  <c r="AD1883" i="3"/>
  <c r="AC1883" i="3"/>
  <c r="AO1882" i="3"/>
  <c r="AM1882" i="3"/>
  <c r="AL1882" i="3"/>
  <c r="AK1882" i="3"/>
  <c r="AJ1882" i="3"/>
  <c r="AI1882" i="3"/>
  <c r="AH1882" i="3"/>
  <c r="AG1882" i="3"/>
  <c r="AF1882" i="3"/>
  <c r="AE1882" i="3"/>
  <c r="AD1882" i="3"/>
  <c r="AC1882" i="3"/>
  <c r="AO1881" i="3"/>
  <c r="AM1881" i="3"/>
  <c r="AL1881" i="3"/>
  <c r="AK1881" i="3"/>
  <c r="AJ1881" i="3"/>
  <c r="AI1881" i="3"/>
  <c r="AH1881" i="3"/>
  <c r="AG1881" i="3"/>
  <c r="AF1881" i="3"/>
  <c r="AE1881" i="3"/>
  <c r="AD1881" i="3"/>
  <c r="AC1881" i="3"/>
  <c r="AO1880" i="3"/>
  <c r="AM1880" i="3"/>
  <c r="AL1880" i="3"/>
  <c r="AK1880" i="3"/>
  <c r="AJ1880" i="3"/>
  <c r="AI1880" i="3"/>
  <c r="AH1880" i="3"/>
  <c r="AG1880" i="3"/>
  <c r="AF1880" i="3"/>
  <c r="AE1880" i="3"/>
  <c r="AD1880" i="3"/>
  <c r="AC1880" i="3"/>
  <c r="AO1879" i="3"/>
  <c r="AM1879" i="3"/>
  <c r="AL1879" i="3"/>
  <c r="AK1879" i="3"/>
  <c r="AJ1879" i="3"/>
  <c r="AI1879" i="3"/>
  <c r="AH1879" i="3"/>
  <c r="AG1879" i="3"/>
  <c r="AF1879" i="3"/>
  <c r="AE1879" i="3"/>
  <c r="AD1879" i="3"/>
  <c r="AC1879" i="3"/>
  <c r="AO1909" i="3"/>
  <c r="AM1909" i="3"/>
  <c r="AL1909" i="3"/>
  <c r="AK1909" i="3"/>
  <c r="AJ1909" i="3"/>
  <c r="AI1909" i="3"/>
  <c r="AH1909" i="3"/>
  <c r="AG1909" i="3"/>
  <c r="AF1909" i="3"/>
  <c r="AE1909" i="3"/>
  <c r="AD1909" i="3"/>
  <c r="AC1909" i="3"/>
  <c r="AO1908" i="3"/>
  <c r="AM1908" i="3"/>
  <c r="AL1908" i="3"/>
  <c r="AK1908" i="3"/>
  <c r="AJ1908" i="3"/>
  <c r="AI1908" i="3"/>
  <c r="AH1908" i="3"/>
  <c r="AG1908" i="3"/>
  <c r="AF1908" i="3"/>
  <c r="AE1908" i="3"/>
  <c r="AD1908" i="3"/>
  <c r="AC1908" i="3"/>
  <c r="AO1907" i="3"/>
  <c r="AM1907" i="3"/>
  <c r="AL1907" i="3"/>
  <c r="AK1907" i="3"/>
  <c r="AJ1907" i="3"/>
  <c r="AI1907" i="3"/>
  <c r="AH1907" i="3"/>
  <c r="AG1907" i="3"/>
  <c r="AF1907" i="3"/>
  <c r="AE1907" i="3"/>
  <c r="AD1907" i="3"/>
  <c r="AC1907" i="3"/>
  <c r="AO1906" i="3"/>
  <c r="AM1906" i="3"/>
  <c r="AL1906" i="3"/>
  <c r="AK1906" i="3"/>
  <c r="AJ1906" i="3"/>
  <c r="AI1906" i="3"/>
  <c r="AH1906" i="3"/>
  <c r="AG1906" i="3"/>
  <c r="AF1906" i="3"/>
  <c r="AE1906" i="3"/>
  <c r="AD1906" i="3"/>
  <c r="AC1906" i="3"/>
  <c r="AO1905" i="3"/>
  <c r="AM1905" i="3"/>
  <c r="AL1905" i="3"/>
  <c r="AK1905" i="3"/>
  <c r="AJ1905" i="3"/>
  <c r="AI1905" i="3"/>
  <c r="AH1905" i="3"/>
  <c r="AG1905" i="3"/>
  <c r="AF1905" i="3"/>
  <c r="AE1905" i="3"/>
  <c r="AD1905" i="3"/>
  <c r="AC1905" i="3"/>
  <c r="AO1904" i="3"/>
  <c r="AM1904" i="3"/>
  <c r="AL1904" i="3"/>
  <c r="AK1904" i="3"/>
  <c r="AJ1904" i="3"/>
  <c r="AI1904" i="3"/>
  <c r="AH1904" i="3"/>
  <c r="AG1904" i="3"/>
  <c r="AF1904" i="3"/>
  <c r="AE1904" i="3"/>
  <c r="AD1904" i="3"/>
  <c r="AC1904" i="3"/>
  <c r="AO1903" i="3"/>
  <c r="AM1903" i="3"/>
  <c r="AL1903" i="3"/>
  <c r="AK1903" i="3"/>
  <c r="AJ1903" i="3"/>
  <c r="AI1903" i="3"/>
  <c r="AH1903" i="3"/>
  <c r="AG1903" i="3"/>
  <c r="AF1903" i="3"/>
  <c r="AE1903" i="3"/>
  <c r="AD1903" i="3"/>
  <c r="AC1903" i="3"/>
  <c r="AO1902" i="3"/>
  <c r="AM1902" i="3"/>
  <c r="AL1902" i="3"/>
  <c r="AK1902" i="3"/>
  <c r="AJ1902" i="3"/>
  <c r="AI1902" i="3"/>
  <c r="AH1902" i="3"/>
  <c r="AG1902" i="3"/>
  <c r="AF1902" i="3"/>
  <c r="AE1902" i="3"/>
  <c r="AD1902" i="3"/>
  <c r="AC1902" i="3"/>
  <c r="AO1901" i="3"/>
  <c r="AM1901" i="3"/>
  <c r="AL1901" i="3"/>
  <c r="AK1901" i="3"/>
  <c r="AJ1901" i="3"/>
  <c r="AI1901" i="3"/>
  <c r="AH1901" i="3"/>
  <c r="AG1901" i="3"/>
  <c r="AF1901" i="3"/>
  <c r="AE1901" i="3"/>
  <c r="AD1901" i="3"/>
  <c r="AC1901" i="3"/>
  <c r="AO1900" i="3"/>
  <c r="AM1900" i="3"/>
  <c r="AL1900" i="3"/>
  <c r="AK1900" i="3"/>
  <c r="AJ1900" i="3"/>
  <c r="AI1900" i="3"/>
  <c r="AH1900" i="3"/>
  <c r="AG1900" i="3"/>
  <c r="AF1900" i="3"/>
  <c r="AE1900" i="3"/>
  <c r="AD1900" i="3"/>
  <c r="AC1900" i="3"/>
  <c r="AO1899" i="3"/>
  <c r="AM1899" i="3"/>
  <c r="AL1899" i="3"/>
  <c r="AK1899" i="3"/>
  <c r="AJ1899" i="3"/>
  <c r="AI1899" i="3"/>
  <c r="AH1899" i="3"/>
  <c r="AG1899" i="3"/>
  <c r="AF1899" i="3"/>
  <c r="AE1899" i="3"/>
  <c r="AD1899" i="3"/>
  <c r="AC1899" i="3"/>
  <c r="AO1898" i="3"/>
  <c r="AM1898" i="3"/>
  <c r="AL1898" i="3"/>
  <c r="AK1898" i="3"/>
  <c r="AJ1898" i="3"/>
  <c r="AI1898" i="3"/>
  <c r="AH1898" i="3"/>
  <c r="AG1898" i="3"/>
  <c r="AF1898" i="3"/>
  <c r="AE1898" i="3"/>
  <c r="AD1898" i="3"/>
  <c r="AC1898" i="3"/>
  <c r="AO1897" i="3"/>
  <c r="AM1897" i="3"/>
  <c r="AL1897" i="3"/>
  <c r="AK1897" i="3"/>
  <c r="AJ1897" i="3"/>
  <c r="AI1897" i="3"/>
  <c r="AH1897" i="3"/>
  <c r="AG1897" i="3"/>
  <c r="AF1897" i="3"/>
  <c r="AE1897" i="3"/>
  <c r="AD1897" i="3"/>
  <c r="AC1897" i="3"/>
  <c r="AO1896" i="3"/>
  <c r="AM1896" i="3"/>
  <c r="AL1896" i="3"/>
  <c r="AK1896" i="3"/>
  <c r="AJ1896" i="3"/>
  <c r="AI1896" i="3"/>
  <c r="AH1896" i="3"/>
  <c r="AG1896" i="3"/>
  <c r="AF1896" i="3"/>
  <c r="AE1896" i="3"/>
  <c r="AD1896" i="3"/>
  <c r="AC1896" i="3"/>
  <c r="AO1895" i="3"/>
  <c r="AM1895" i="3"/>
  <c r="AL1895" i="3"/>
  <c r="AK1895" i="3"/>
  <c r="AJ1895" i="3"/>
  <c r="AI1895" i="3"/>
  <c r="AH1895" i="3"/>
  <c r="AG1895" i="3"/>
  <c r="AF1895" i="3"/>
  <c r="AE1895" i="3"/>
  <c r="AD1895" i="3"/>
  <c r="AC1895" i="3"/>
  <c r="AO1924" i="3"/>
  <c r="AM1924" i="3"/>
  <c r="AL1924" i="3"/>
  <c r="AK1924" i="3"/>
  <c r="AJ1924" i="3"/>
  <c r="AI1924" i="3"/>
  <c r="AH1924" i="3"/>
  <c r="AG1924" i="3"/>
  <c r="AF1924" i="3"/>
  <c r="AE1924" i="3"/>
  <c r="AD1924" i="3"/>
  <c r="AC1924" i="3"/>
  <c r="AO1923" i="3"/>
  <c r="AM1923" i="3"/>
  <c r="AL1923" i="3"/>
  <c r="AK1923" i="3"/>
  <c r="AJ1923" i="3"/>
  <c r="AI1923" i="3"/>
  <c r="AH1923" i="3"/>
  <c r="AG1923" i="3"/>
  <c r="AF1923" i="3"/>
  <c r="AE1923" i="3"/>
  <c r="AD1923" i="3"/>
  <c r="AC1923" i="3"/>
  <c r="AO1922" i="3"/>
  <c r="AM1922" i="3"/>
  <c r="AL1922" i="3"/>
  <c r="AK1922" i="3"/>
  <c r="AJ1922" i="3"/>
  <c r="AI1922" i="3"/>
  <c r="AH1922" i="3"/>
  <c r="AG1922" i="3"/>
  <c r="AF1922" i="3"/>
  <c r="AE1922" i="3"/>
  <c r="AD1922" i="3"/>
  <c r="AC1922" i="3"/>
  <c r="AO1921" i="3"/>
  <c r="AM1921" i="3"/>
  <c r="AL1921" i="3"/>
  <c r="AK1921" i="3"/>
  <c r="AJ1921" i="3"/>
  <c r="AI1921" i="3"/>
  <c r="AH1921" i="3"/>
  <c r="AG1921" i="3"/>
  <c r="AF1921" i="3"/>
  <c r="AE1921" i="3"/>
  <c r="AD1921" i="3"/>
  <c r="AC1921" i="3"/>
  <c r="AO1920" i="3"/>
  <c r="AM1920" i="3"/>
  <c r="AL1920" i="3"/>
  <c r="AK1920" i="3"/>
  <c r="AJ1920" i="3"/>
  <c r="AI1920" i="3"/>
  <c r="AH1920" i="3"/>
  <c r="AG1920" i="3"/>
  <c r="AF1920" i="3"/>
  <c r="AE1920" i="3"/>
  <c r="AD1920" i="3"/>
  <c r="AC1920" i="3"/>
  <c r="AO1919" i="3"/>
  <c r="AM1919" i="3"/>
  <c r="AL1919" i="3"/>
  <c r="AK1919" i="3"/>
  <c r="AJ1919" i="3"/>
  <c r="AI1919" i="3"/>
  <c r="AH1919" i="3"/>
  <c r="AG1919" i="3"/>
  <c r="AF1919" i="3"/>
  <c r="AE1919" i="3"/>
  <c r="AD1919" i="3"/>
  <c r="AC1919" i="3"/>
  <c r="AO1918" i="3"/>
  <c r="AM1918" i="3"/>
  <c r="AL1918" i="3"/>
  <c r="AK1918" i="3"/>
  <c r="AJ1918" i="3"/>
  <c r="AI1918" i="3"/>
  <c r="AH1918" i="3"/>
  <c r="AG1918" i="3"/>
  <c r="AF1918" i="3"/>
  <c r="AE1918" i="3"/>
  <c r="AD1918" i="3"/>
  <c r="AC1918" i="3"/>
  <c r="AO1917" i="3"/>
  <c r="AM1917" i="3"/>
  <c r="AL1917" i="3"/>
  <c r="AK1917" i="3"/>
  <c r="AJ1917" i="3"/>
  <c r="AI1917" i="3"/>
  <c r="AH1917" i="3"/>
  <c r="AG1917" i="3"/>
  <c r="AF1917" i="3"/>
  <c r="AE1917" i="3"/>
  <c r="AD1917" i="3"/>
  <c r="AC1917" i="3"/>
  <c r="AO1916" i="3"/>
  <c r="AM1916" i="3"/>
  <c r="AL1916" i="3"/>
  <c r="AK1916" i="3"/>
  <c r="AJ1916" i="3"/>
  <c r="AI1916" i="3"/>
  <c r="AH1916" i="3"/>
  <c r="AG1916" i="3"/>
  <c r="AF1916" i="3"/>
  <c r="AE1916" i="3"/>
  <c r="AD1916" i="3"/>
  <c r="AC1916" i="3"/>
  <c r="AO1915" i="3"/>
  <c r="AM1915" i="3"/>
  <c r="AL1915" i="3"/>
  <c r="AK1915" i="3"/>
  <c r="AJ1915" i="3"/>
  <c r="AI1915" i="3"/>
  <c r="AH1915" i="3"/>
  <c r="AG1915" i="3"/>
  <c r="AF1915" i="3"/>
  <c r="AE1915" i="3"/>
  <c r="AD1915" i="3"/>
  <c r="AC1915" i="3"/>
  <c r="AO1914" i="3"/>
  <c r="AM1914" i="3"/>
  <c r="AL1914" i="3"/>
  <c r="AK1914" i="3"/>
  <c r="AJ1914" i="3"/>
  <c r="AI1914" i="3"/>
  <c r="AH1914" i="3"/>
  <c r="AG1914" i="3"/>
  <c r="AF1914" i="3"/>
  <c r="AE1914" i="3"/>
  <c r="AD1914" i="3"/>
  <c r="AC1914" i="3"/>
  <c r="AO1913" i="3"/>
  <c r="AM1913" i="3"/>
  <c r="AL1913" i="3"/>
  <c r="AK1913" i="3"/>
  <c r="AJ1913" i="3"/>
  <c r="AI1913" i="3"/>
  <c r="AH1913" i="3"/>
  <c r="AG1913" i="3"/>
  <c r="AF1913" i="3"/>
  <c r="AE1913" i="3"/>
  <c r="AD1913" i="3"/>
  <c r="AC1913" i="3"/>
  <c r="AO1912" i="3"/>
  <c r="AM1912" i="3"/>
  <c r="AL1912" i="3"/>
  <c r="AK1912" i="3"/>
  <c r="AJ1912" i="3"/>
  <c r="AI1912" i="3"/>
  <c r="AH1912" i="3"/>
  <c r="AG1912" i="3"/>
  <c r="AF1912" i="3"/>
  <c r="AE1912" i="3"/>
  <c r="AD1912" i="3"/>
  <c r="AC1912" i="3"/>
  <c r="AO1911" i="3"/>
  <c r="AM1911" i="3"/>
  <c r="AL1911" i="3"/>
  <c r="AK1911" i="3"/>
  <c r="AJ1911" i="3"/>
  <c r="AI1911" i="3"/>
  <c r="AH1911" i="3"/>
  <c r="AG1911" i="3"/>
  <c r="AF1911" i="3"/>
  <c r="AE1911" i="3"/>
  <c r="AD1911" i="3"/>
  <c r="AC1911" i="3"/>
  <c r="AO1910" i="3"/>
  <c r="AM1910" i="3"/>
  <c r="AL1910" i="3"/>
  <c r="AK1910" i="3"/>
  <c r="AJ1910" i="3"/>
  <c r="AI1910" i="3"/>
  <c r="AH1910" i="3"/>
  <c r="AG1910" i="3"/>
  <c r="AF1910" i="3"/>
  <c r="AE1910" i="3"/>
  <c r="AD1910" i="3"/>
  <c r="AC1910" i="3"/>
  <c r="AO1943" i="3"/>
  <c r="AM1943" i="3"/>
  <c r="AL1943" i="3"/>
  <c r="AK1943" i="3"/>
  <c r="AJ1943" i="3"/>
  <c r="AI1943" i="3"/>
  <c r="AH1943" i="3"/>
  <c r="AG1943" i="3"/>
  <c r="AF1943" i="3"/>
  <c r="AE1943" i="3"/>
  <c r="AD1943" i="3"/>
  <c r="AC1943" i="3"/>
  <c r="AO1942" i="3"/>
  <c r="AM1942" i="3"/>
  <c r="AL1942" i="3"/>
  <c r="AK1942" i="3"/>
  <c r="AJ1942" i="3"/>
  <c r="AI1942" i="3"/>
  <c r="AH1942" i="3"/>
  <c r="AG1942" i="3"/>
  <c r="AF1942" i="3"/>
  <c r="AE1942" i="3"/>
  <c r="AD1942" i="3"/>
  <c r="AC1942" i="3"/>
  <c r="AO1941" i="3"/>
  <c r="AM1941" i="3"/>
  <c r="AL1941" i="3"/>
  <c r="AK1941" i="3"/>
  <c r="AJ1941" i="3"/>
  <c r="AI1941" i="3"/>
  <c r="AH1941" i="3"/>
  <c r="AG1941" i="3"/>
  <c r="AF1941" i="3"/>
  <c r="AE1941" i="3"/>
  <c r="AD1941" i="3"/>
  <c r="AC1941" i="3"/>
  <c r="AO1940" i="3"/>
  <c r="AM1940" i="3"/>
  <c r="AL1940" i="3"/>
  <c r="AK1940" i="3"/>
  <c r="AJ1940" i="3"/>
  <c r="AI1940" i="3"/>
  <c r="AH1940" i="3"/>
  <c r="AG1940" i="3"/>
  <c r="AF1940" i="3"/>
  <c r="AE1940" i="3"/>
  <c r="AD1940" i="3"/>
  <c r="AC1940" i="3"/>
  <c r="AO1939" i="3"/>
  <c r="AM1939" i="3"/>
  <c r="AL1939" i="3"/>
  <c r="AK1939" i="3"/>
  <c r="AJ1939" i="3"/>
  <c r="AI1939" i="3"/>
  <c r="AH1939" i="3"/>
  <c r="AG1939" i="3"/>
  <c r="AF1939" i="3"/>
  <c r="AE1939" i="3"/>
  <c r="AD1939" i="3"/>
  <c r="AC1939" i="3"/>
  <c r="AO1938" i="3"/>
  <c r="AM1938" i="3"/>
  <c r="AL1938" i="3"/>
  <c r="AK1938" i="3"/>
  <c r="AJ1938" i="3"/>
  <c r="AI1938" i="3"/>
  <c r="AH1938" i="3"/>
  <c r="AG1938" i="3"/>
  <c r="AF1938" i="3"/>
  <c r="AE1938" i="3"/>
  <c r="AD1938" i="3"/>
  <c r="AC1938" i="3"/>
  <c r="AO1937" i="3"/>
  <c r="AM1937" i="3"/>
  <c r="AL1937" i="3"/>
  <c r="AK1937" i="3"/>
  <c r="AJ1937" i="3"/>
  <c r="AI1937" i="3"/>
  <c r="AH1937" i="3"/>
  <c r="AG1937" i="3"/>
  <c r="AF1937" i="3"/>
  <c r="AE1937" i="3"/>
  <c r="AD1937" i="3"/>
  <c r="AC1937" i="3"/>
  <c r="AO1936" i="3"/>
  <c r="AM1936" i="3"/>
  <c r="AL1936" i="3"/>
  <c r="AK1936" i="3"/>
  <c r="AJ1936" i="3"/>
  <c r="AI1936" i="3"/>
  <c r="AH1936" i="3"/>
  <c r="AG1936" i="3"/>
  <c r="AF1936" i="3"/>
  <c r="AE1936" i="3"/>
  <c r="AD1936" i="3"/>
  <c r="AC1936" i="3"/>
  <c r="AO1935" i="3"/>
  <c r="AM1935" i="3"/>
  <c r="AL1935" i="3"/>
  <c r="AK1935" i="3"/>
  <c r="AJ1935" i="3"/>
  <c r="AI1935" i="3"/>
  <c r="AH1935" i="3"/>
  <c r="AG1935" i="3"/>
  <c r="AF1935" i="3"/>
  <c r="AE1935" i="3"/>
  <c r="AD1935" i="3"/>
  <c r="AC1935" i="3"/>
  <c r="AO1934" i="3"/>
  <c r="AM1934" i="3"/>
  <c r="AL1934" i="3"/>
  <c r="AK1934" i="3"/>
  <c r="AJ1934" i="3"/>
  <c r="AI1934" i="3"/>
  <c r="AH1934" i="3"/>
  <c r="AG1934" i="3"/>
  <c r="AF1934" i="3"/>
  <c r="AE1934" i="3"/>
  <c r="AD1934" i="3"/>
  <c r="AC1934" i="3"/>
  <c r="AO1933" i="3"/>
  <c r="AM1933" i="3"/>
  <c r="AL1933" i="3"/>
  <c r="AK1933" i="3"/>
  <c r="AJ1933" i="3"/>
  <c r="AI1933" i="3"/>
  <c r="AH1933" i="3"/>
  <c r="AG1933" i="3"/>
  <c r="AF1933" i="3"/>
  <c r="AE1933" i="3"/>
  <c r="AD1933" i="3"/>
  <c r="AC1933" i="3"/>
  <c r="AO1932" i="3"/>
  <c r="AM1932" i="3"/>
  <c r="AL1932" i="3"/>
  <c r="AK1932" i="3"/>
  <c r="AJ1932" i="3"/>
  <c r="AI1932" i="3"/>
  <c r="AH1932" i="3"/>
  <c r="AG1932" i="3"/>
  <c r="AF1932" i="3"/>
  <c r="AE1932" i="3"/>
  <c r="AD1932" i="3"/>
  <c r="AC1932" i="3"/>
  <c r="AO1931" i="3"/>
  <c r="AM1931" i="3"/>
  <c r="AL1931" i="3"/>
  <c r="AK1931" i="3"/>
  <c r="AJ1931" i="3"/>
  <c r="AI1931" i="3"/>
  <c r="AH1931" i="3"/>
  <c r="AG1931" i="3"/>
  <c r="AF1931" i="3"/>
  <c r="AE1931" i="3"/>
  <c r="AD1931" i="3"/>
  <c r="AC1931" i="3"/>
  <c r="AO1930" i="3"/>
  <c r="AM1930" i="3"/>
  <c r="AL1930" i="3"/>
  <c r="AK1930" i="3"/>
  <c r="AJ1930" i="3"/>
  <c r="AI1930" i="3"/>
  <c r="AH1930" i="3"/>
  <c r="AG1930" i="3"/>
  <c r="AF1930" i="3"/>
  <c r="AE1930" i="3"/>
  <c r="AD1930" i="3"/>
  <c r="AC1930" i="3"/>
  <c r="AO1929" i="3"/>
  <c r="AM1929" i="3"/>
  <c r="AL1929" i="3"/>
  <c r="AK1929" i="3"/>
  <c r="AJ1929" i="3"/>
  <c r="AI1929" i="3"/>
  <c r="AH1929" i="3"/>
  <c r="AG1929" i="3"/>
  <c r="AF1929" i="3"/>
  <c r="AE1929" i="3"/>
  <c r="AD1929" i="3"/>
  <c r="AC1929" i="3"/>
  <c r="AO1928" i="3"/>
  <c r="AM1928" i="3"/>
  <c r="AL1928" i="3"/>
  <c r="AK1928" i="3"/>
  <c r="AJ1928" i="3"/>
  <c r="AI1928" i="3"/>
  <c r="AH1928" i="3"/>
  <c r="AG1928" i="3"/>
  <c r="AF1928" i="3"/>
  <c r="AE1928" i="3"/>
  <c r="AD1928" i="3"/>
  <c r="AC1928" i="3"/>
  <c r="AO1927" i="3"/>
  <c r="AM1927" i="3"/>
  <c r="AL1927" i="3"/>
  <c r="AK1927" i="3"/>
  <c r="AJ1927" i="3"/>
  <c r="AI1927" i="3"/>
  <c r="AH1927" i="3"/>
  <c r="AG1927" i="3"/>
  <c r="AF1927" i="3"/>
  <c r="AE1927" i="3"/>
  <c r="AD1927" i="3"/>
  <c r="AC1927" i="3"/>
  <c r="AO1926" i="3"/>
  <c r="AM1926" i="3"/>
  <c r="AL1926" i="3"/>
  <c r="AK1926" i="3"/>
  <c r="AJ1926" i="3"/>
  <c r="AI1926" i="3"/>
  <c r="AH1926" i="3"/>
  <c r="AG1926" i="3"/>
  <c r="AF1926" i="3"/>
  <c r="AE1926" i="3"/>
  <c r="AD1926" i="3"/>
  <c r="AC1926" i="3"/>
  <c r="AO1925" i="3"/>
  <c r="AM1925" i="3"/>
  <c r="AL1925" i="3"/>
  <c r="AK1925" i="3"/>
  <c r="AJ1925" i="3"/>
  <c r="AI1925" i="3"/>
  <c r="AH1925" i="3"/>
  <c r="AG1925" i="3"/>
  <c r="AF1925" i="3"/>
  <c r="AE1925" i="3"/>
  <c r="AD1925" i="3"/>
  <c r="AC1925" i="3"/>
  <c r="AO1964" i="3"/>
  <c r="AM1964" i="3"/>
  <c r="AL1964" i="3"/>
  <c r="AK1964" i="3"/>
  <c r="AJ1964" i="3"/>
  <c r="AI1964" i="3"/>
  <c r="AH1964" i="3"/>
  <c r="AG1964" i="3"/>
  <c r="AF1964" i="3"/>
  <c r="AE1964" i="3"/>
  <c r="AD1964" i="3"/>
  <c r="AC1964" i="3"/>
  <c r="AO1963" i="3"/>
  <c r="AM1963" i="3"/>
  <c r="AL1963" i="3"/>
  <c r="AK1963" i="3"/>
  <c r="AJ1963" i="3"/>
  <c r="AI1963" i="3"/>
  <c r="AH1963" i="3"/>
  <c r="AG1963" i="3"/>
  <c r="AF1963" i="3"/>
  <c r="AE1963" i="3"/>
  <c r="AD1963" i="3"/>
  <c r="AC1963" i="3"/>
  <c r="AO1962" i="3"/>
  <c r="AM1962" i="3"/>
  <c r="AL1962" i="3"/>
  <c r="AK1962" i="3"/>
  <c r="AJ1962" i="3"/>
  <c r="AI1962" i="3"/>
  <c r="AH1962" i="3"/>
  <c r="AG1962" i="3"/>
  <c r="AF1962" i="3"/>
  <c r="AE1962" i="3"/>
  <c r="AD1962" i="3"/>
  <c r="AC1962" i="3"/>
  <c r="AO1961" i="3"/>
  <c r="AM1961" i="3"/>
  <c r="AL1961" i="3"/>
  <c r="AK1961" i="3"/>
  <c r="AJ1961" i="3"/>
  <c r="AI1961" i="3"/>
  <c r="AH1961" i="3"/>
  <c r="AG1961" i="3"/>
  <c r="AF1961" i="3"/>
  <c r="AE1961" i="3"/>
  <c r="AD1961" i="3"/>
  <c r="AC1961" i="3"/>
  <c r="AO1960" i="3"/>
  <c r="AM1960" i="3"/>
  <c r="AL1960" i="3"/>
  <c r="AK1960" i="3"/>
  <c r="AJ1960" i="3"/>
  <c r="AI1960" i="3"/>
  <c r="AH1960" i="3"/>
  <c r="AG1960" i="3"/>
  <c r="AF1960" i="3"/>
  <c r="AE1960" i="3"/>
  <c r="AD1960" i="3"/>
  <c r="AC1960" i="3"/>
  <c r="AO1959" i="3"/>
  <c r="AM1959" i="3"/>
  <c r="AL1959" i="3"/>
  <c r="AK1959" i="3"/>
  <c r="AJ1959" i="3"/>
  <c r="AI1959" i="3"/>
  <c r="AH1959" i="3"/>
  <c r="AG1959" i="3"/>
  <c r="AF1959" i="3"/>
  <c r="AE1959" i="3"/>
  <c r="AD1959" i="3"/>
  <c r="AC1959" i="3"/>
  <c r="AO1958" i="3"/>
  <c r="AM1958" i="3"/>
  <c r="AL1958" i="3"/>
  <c r="AK1958" i="3"/>
  <c r="AJ1958" i="3"/>
  <c r="AI1958" i="3"/>
  <c r="AH1958" i="3"/>
  <c r="AG1958" i="3"/>
  <c r="AF1958" i="3"/>
  <c r="AE1958" i="3"/>
  <c r="AD1958" i="3"/>
  <c r="AC1958" i="3"/>
  <c r="AO1957" i="3"/>
  <c r="AM1957" i="3"/>
  <c r="AL1957" i="3"/>
  <c r="AK1957" i="3"/>
  <c r="AJ1957" i="3"/>
  <c r="AI1957" i="3"/>
  <c r="AH1957" i="3"/>
  <c r="AG1957" i="3"/>
  <c r="AF1957" i="3"/>
  <c r="AE1957" i="3"/>
  <c r="AD1957" i="3"/>
  <c r="AC1957" i="3"/>
  <c r="AO1956" i="3"/>
  <c r="AM1956" i="3"/>
  <c r="AL1956" i="3"/>
  <c r="AK1956" i="3"/>
  <c r="AJ1956" i="3"/>
  <c r="AI1956" i="3"/>
  <c r="AH1956" i="3"/>
  <c r="AG1956" i="3"/>
  <c r="AF1956" i="3"/>
  <c r="AE1956" i="3"/>
  <c r="AD1956" i="3"/>
  <c r="AC1956" i="3"/>
  <c r="AO1955" i="3"/>
  <c r="AM1955" i="3"/>
  <c r="AL1955" i="3"/>
  <c r="AK1955" i="3"/>
  <c r="AJ1955" i="3"/>
  <c r="AI1955" i="3"/>
  <c r="AH1955" i="3"/>
  <c r="AG1955" i="3"/>
  <c r="AF1955" i="3"/>
  <c r="AE1955" i="3"/>
  <c r="AD1955" i="3"/>
  <c r="AC1955" i="3"/>
  <c r="AO1954" i="3"/>
  <c r="AM1954" i="3"/>
  <c r="AL1954" i="3"/>
  <c r="AK1954" i="3"/>
  <c r="AJ1954" i="3"/>
  <c r="AI1954" i="3"/>
  <c r="AH1954" i="3"/>
  <c r="AG1954" i="3"/>
  <c r="AF1954" i="3"/>
  <c r="AE1954" i="3"/>
  <c r="AD1954" i="3"/>
  <c r="AC1954" i="3"/>
  <c r="AO1953" i="3"/>
  <c r="AM1953" i="3"/>
  <c r="AL1953" i="3"/>
  <c r="AK1953" i="3"/>
  <c r="AJ1953" i="3"/>
  <c r="AI1953" i="3"/>
  <c r="AH1953" i="3"/>
  <c r="AG1953" i="3"/>
  <c r="AF1953" i="3"/>
  <c r="AE1953" i="3"/>
  <c r="AD1953" i="3"/>
  <c r="AC1953" i="3"/>
  <c r="AO1952" i="3"/>
  <c r="AM1952" i="3"/>
  <c r="AL1952" i="3"/>
  <c r="AK1952" i="3"/>
  <c r="AJ1952" i="3"/>
  <c r="AI1952" i="3"/>
  <c r="AH1952" i="3"/>
  <c r="AG1952" i="3"/>
  <c r="AF1952" i="3"/>
  <c r="AE1952" i="3"/>
  <c r="AD1952" i="3"/>
  <c r="AC1952" i="3"/>
  <c r="AO1951" i="3"/>
  <c r="AM1951" i="3"/>
  <c r="AL1951" i="3"/>
  <c r="AK1951" i="3"/>
  <c r="AJ1951" i="3"/>
  <c r="AI1951" i="3"/>
  <c r="AH1951" i="3"/>
  <c r="AG1951" i="3"/>
  <c r="AF1951" i="3"/>
  <c r="AE1951" i="3"/>
  <c r="AD1951" i="3"/>
  <c r="AC1951" i="3"/>
  <c r="AO1950" i="3"/>
  <c r="AM1950" i="3"/>
  <c r="AL1950" i="3"/>
  <c r="AK1950" i="3"/>
  <c r="AJ1950" i="3"/>
  <c r="AI1950" i="3"/>
  <c r="AH1950" i="3"/>
  <c r="AG1950" i="3"/>
  <c r="AF1950" i="3"/>
  <c r="AE1950" i="3"/>
  <c r="AD1950" i="3"/>
  <c r="AC1950" i="3"/>
  <c r="AO1949" i="3"/>
  <c r="AM1949" i="3"/>
  <c r="AL1949" i="3"/>
  <c r="AK1949" i="3"/>
  <c r="AJ1949" i="3"/>
  <c r="AI1949" i="3"/>
  <c r="AH1949" i="3"/>
  <c r="AG1949" i="3"/>
  <c r="AF1949" i="3"/>
  <c r="AE1949" i="3"/>
  <c r="AD1949" i="3"/>
  <c r="AC1949" i="3"/>
  <c r="AO1948" i="3"/>
  <c r="AM1948" i="3"/>
  <c r="AL1948" i="3"/>
  <c r="AK1948" i="3"/>
  <c r="AJ1948" i="3"/>
  <c r="AI1948" i="3"/>
  <c r="AH1948" i="3"/>
  <c r="AG1948" i="3"/>
  <c r="AF1948" i="3"/>
  <c r="AE1948" i="3"/>
  <c r="AD1948" i="3"/>
  <c r="AC1948" i="3"/>
  <c r="AO1947" i="3"/>
  <c r="AM1947" i="3"/>
  <c r="AL1947" i="3"/>
  <c r="AK1947" i="3"/>
  <c r="AJ1947" i="3"/>
  <c r="AI1947" i="3"/>
  <c r="AH1947" i="3"/>
  <c r="AG1947" i="3"/>
  <c r="AF1947" i="3"/>
  <c r="AE1947" i="3"/>
  <c r="AD1947" i="3"/>
  <c r="AC1947" i="3"/>
  <c r="AO1946" i="3"/>
  <c r="AM1946" i="3"/>
  <c r="AL1946" i="3"/>
  <c r="AK1946" i="3"/>
  <c r="AJ1946" i="3"/>
  <c r="AI1946" i="3"/>
  <c r="AH1946" i="3"/>
  <c r="AG1946" i="3"/>
  <c r="AF1946" i="3"/>
  <c r="AE1946" i="3"/>
  <c r="AD1946" i="3"/>
  <c r="AC1946" i="3"/>
  <c r="AO1945" i="3"/>
  <c r="AM1945" i="3"/>
  <c r="AL1945" i="3"/>
  <c r="AK1945" i="3"/>
  <c r="AJ1945" i="3"/>
  <c r="AI1945" i="3"/>
  <c r="AH1945" i="3"/>
  <c r="AG1945" i="3"/>
  <c r="AF1945" i="3"/>
  <c r="AE1945" i="3"/>
  <c r="AD1945" i="3"/>
  <c r="AC1945" i="3"/>
  <c r="AO1944" i="3"/>
  <c r="AM1944" i="3"/>
  <c r="AL1944" i="3"/>
  <c r="AK1944" i="3"/>
  <c r="AJ1944" i="3"/>
  <c r="AI1944" i="3"/>
  <c r="AH1944" i="3"/>
  <c r="AG1944" i="3"/>
  <c r="AF1944" i="3"/>
  <c r="AE1944" i="3"/>
  <c r="AD1944" i="3"/>
  <c r="AC1944" i="3"/>
  <c r="AO1993" i="3"/>
  <c r="AM1993" i="3"/>
  <c r="AL1993" i="3"/>
  <c r="AK1993" i="3"/>
  <c r="AJ1993" i="3"/>
  <c r="AI1993" i="3"/>
  <c r="AH1993" i="3"/>
  <c r="AG1993" i="3"/>
  <c r="AF1993" i="3"/>
  <c r="AE1993" i="3"/>
  <c r="AD1993" i="3"/>
  <c r="AC1993" i="3"/>
  <c r="AO1992" i="3"/>
  <c r="AM1992" i="3"/>
  <c r="AL1992" i="3"/>
  <c r="AK1992" i="3"/>
  <c r="AJ1992" i="3"/>
  <c r="AI1992" i="3"/>
  <c r="AH1992" i="3"/>
  <c r="AG1992" i="3"/>
  <c r="AF1992" i="3"/>
  <c r="AE1992" i="3"/>
  <c r="AD1992" i="3"/>
  <c r="AC1992" i="3"/>
  <c r="AO1991" i="3"/>
  <c r="AM1991" i="3"/>
  <c r="AL1991" i="3"/>
  <c r="AK1991" i="3"/>
  <c r="AJ1991" i="3"/>
  <c r="AI1991" i="3"/>
  <c r="AH1991" i="3"/>
  <c r="AG1991" i="3"/>
  <c r="AF1991" i="3"/>
  <c r="AE1991" i="3"/>
  <c r="AD1991" i="3"/>
  <c r="AC1991" i="3"/>
  <c r="AO1990" i="3"/>
  <c r="AM1990" i="3"/>
  <c r="AL1990" i="3"/>
  <c r="AK1990" i="3"/>
  <c r="AJ1990" i="3"/>
  <c r="AI1990" i="3"/>
  <c r="AH1990" i="3"/>
  <c r="AG1990" i="3"/>
  <c r="AF1990" i="3"/>
  <c r="AE1990" i="3"/>
  <c r="AD1990" i="3"/>
  <c r="AC1990" i="3"/>
  <c r="AO1989" i="3"/>
  <c r="AM1989" i="3"/>
  <c r="AL1989" i="3"/>
  <c r="AK1989" i="3"/>
  <c r="AJ1989" i="3"/>
  <c r="AI1989" i="3"/>
  <c r="AH1989" i="3"/>
  <c r="AG1989" i="3"/>
  <c r="AF1989" i="3"/>
  <c r="AE1989" i="3"/>
  <c r="AD1989" i="3"/>
  <c r="AC1989" i="3"/>
  <c r="AO1988" i="3"/>
  <c r="AM1988" i="3"/>
  <c r="AL1988" i="3"/>
  <c r="AK1988" i="3"/>
  <c r="AJ1988" i="3"/>
  <c r="AI1988" i="3"/>
  <c r="AH1988" i="3"/>
  <c r="AG1988" i="3"/>
  <c r="AF1988" i="3"/>
  <c r="AE1988" i="3"/>
  <c r="AD1988" i="3"/>
  <c r="AC1988" i="3"/>
  <c r="AO1987" i="3"/>
  <c r="AM1987" i="3"/>
  <c r="AL1987" i="3"/>
  <c r="AK1987" i="3"/>
  <c r="AJ1987" i="3"/>
  <c r="AI1987" i="3"/>
  <c r="AH1987" i="3"/>
  <c r="AG1987" i="3"/>
  <c r="AF1987" i="3"/>
  <c r="AE1987" i="3"/>
  <c r="AD1987" i="3"/>
  <c r="AC1987" i="3"/>
  <c r="AO1986" i="3"/>
  <c r="AM1986" i="3"/>
  <c r="AL1986" i="3"/>
  <c r="AK1986" i="3"/>
  <c r="AJ1986" i="3"/>
  <c r="AI1986" i="3"/>
  <c r="AH1986" i="3"/>
  <c r="AG1986" i="3"/>
  <c r="AF1986" i="3"/>
  <c r="AE1986" i="3"/>
  <c r="AD1986" i="3"/>
  <c r="AC1986" i="3"/>
  <c r="AO1985" i="3"/>
  <c r="AM1985" i="3"/>
  <c r="AL1985" i="3"/>
  <c r="AK1985" i="3"/>
  <c r="AJ1985" i="3"/>
  <c r="AI1985" i="3"/>
  <c r="AH1985" i="3"/>
  <c r="AG1985" i="3"/>
  <c r="AF1985" i="3"/>
  <c r="AE1985" i="3"/>
  <c r="AD1985" i="3"/>
  <c r="AC1985" i="3"/>
  <c r="AO1984" i="3"/>
  <c r="AM1984" i="3"/>
  <c r="AL1984" i="3"/>
  <c r="AK1984" i="3"/>
  <c r="AJ1984" i="3"/>
  <c r="AI1984" i="3"/>
  <c r="AH1984" i="3"/>
  <c r="AG1984" i="3"/>
  <c r="AF1984" i="3"/>
  <c r="AE1984" i="3"/>
  <c r="AD1984" i="3"/>
  <c r="AC1984" i="3"/>
  <c r="AO1983" i="3"/>
  <c r="AM1983" i="3"/>
  <c r="AL1983" i="3"/>
  <c r="AK1983" i="3"/>
  <c r="AJ1983" i="3"/>
  <c r="AI1983" i="3"/>
  <c r="AH1983" i="3"/>
  <c r="AG1983" i="3"/>
  <c r="AF1983" i="3"/>
  <c r="AE1983" i="3"/>
  <c r="AD1983" i="3"/>
  <c r="AC1983" i="3"/>
  <c r="AO1982" i="3"/>
  <c r="AM1982" i="3"/>
  <c r="AL1982" i="3"/>
  <c r="AK1982" i="3"/>
  <c r="AJ1982" i="3"/>
  <c r="AI1982" i="3"/>
  <c r="AH1982" i="3"/>
  <c r="AG1982" i="3"/>
  <c r="AF1982" i="3"/>
  <c r="AE1982" i="3"/>
  <c r="AD1982" i="3"/>
  <c r="AC1982" i="3"/>
  <c r="AO1981" i="3"/>
  <c r="AM1981" i="3"/>
  <c r="AL1981" i="3"/>
  <c r="AK1981" i="3"/>
  <c r="AJ1981" i="3"/>
  <c r="AI1981" i="3"/>
  <c r="AH1981" i="3"/>
  <c r="AG1981" i="3"/>
  <c r="AF1981" i="3"/>
  <c r="AE1981" i="3"/>
  <c r="AD1981" i="3"/>
  <c r="AC1981" i="3"/>
  <c r="AO1980" i="3"/>
  <c r="AM1980" i="3"/>
  <c r="AL1980" i="3"/>
  <c r="AK1980" i="3"/>
  <c r="AJ1980" i="3"/>
  <c r="AI1980" i="3"/>
  <c r="AH1980" i="3"/>
  <c r="AG1980" i="3"/>
  <c r="AF1980" i="3"/>
  <c r="AE1980" i="3"/>
  <c r="AD1980" i="3"/>
  <c r="AC1980" i="3"/>
  <c r="AO1979" i="3"/>
  <c r="AM1979" i="3"/>
  <c r="AL1979" i="3"/>
  <c r="AK1979" i="3"/>
  <c r="AJ1979" i="3"/>
  <c r="AI1979" i="3"/>
  <c r="AH1979" i="3"/>
  <c r="AG1979" i="3"/>
  <c r="AF1979" i="3"/>
  <c r="AE1979" i="3"/>
  <c r="AD1979" i="3"/>
  <c r="AC1979" i="3"/>
  <c r="AO1978" i="3"/>
  <c r="AM1978" i="3"/>
  <c r="AL1978" i="3"/>
  <c r="AK1978" i="3"/>
  <c r="AJ1978" i="3"/>
  <c r="AI1978" i="3"/>
  <c r="AH1978" i="3"/>
  <c r="AG1978" i="3"/>
  <c r="AF1978" i="3"/>
  <c r="AE1978" i="3"/>
  <c r="AD1978" i="3"/>
  <c r="AC1978" i="3"/>
  <c r="AO1977" i="3"/>
  <c r="AM1977" i="3"/>
  <c r="AL1977" i="3"/>
  <c r="AK1977" i="3"/>
  <c r="AJ1977" i="3"/>
  <c r="AI1977" i="3"/>
  <c r="AH1977" i="3"/>
  <c r="AG1977" i="3"/>
  <c r="AF1977" i="3"/>
  <c r="AE1977" i="3"/>
  <c r="AD1977" i="3"/>
  <c r="AC1977" i="3"/>
  <c r="AO1976" i="3"/>
  <c r="AM1976" i="3"/>
  <c r="AL1976" i="3"/>
  <c r="AK1976" i="3"/>
  <c r="AJ1976" i="3"/>
  <c r="AI1976" i="3"/>
  <c r="AH1976" i="3"/>
  <c r="AG1976" i="3"/>
  <c r="AF1976" i="3"/>
  <c r="AE1976" i="3"/>
  <c r="AD1976" i="3"/>
  <c r="AC1976" i="3"/>
  <c r="AO1975" i="3"/>
  <c r="AM1975" i="3"/>
  <c r="AL1975" i="3"/>
  <c r="AK1975" i="3"/>
  <c r="AJ1975" i="3"/>
  <c r="AI1975" i="3"/>
  <c r="AH1975" i="3"/>
  <c r="AG1975" i="3"/>
  <c r="AF1975" i="3"/>
  <c r="AE1975" i="3"/>
  <c r="AD1975" i="3"/>
  <c r="AC1975" i="3"/>
  <c r="AO1974" i="3"/>
  <c r="AM1974" i="3"/>
  <c r="AL1974" i="3"/>
  <c r="AK1974" i="3"/>
  <c r="AJ1974" i="3"/>
  <c r="AI1974" i="3"/>
  <c r="AH1974" i="3"/>
  <c r="AG1974" i="3"/>
  <c r="AF1974" i="3"/>
  <c r="AE1974" i="3"/>
  <c r="AD1974" i="3"/>
  <c r="AC1974" i="3"/>
  <c r="AO1973" i="3"/>
  <c r="AM1973" i="3"/>
  <c r="AL1973" i="3"/>
  <c r="AK1973" i="3"/>
  <c r="AJ1973" i="3"/>
  <c r="AI1973" i="3"/>
  <c r="AH1973" i="3"/>
  <c r="AG1973" i="3"/>
  <c r="AF1973" i="3"/>
  <c r="AE1973" i="3"/>
  <c r="AD1973" i="3"/>
  <c r="AC1973" i="3"/>
  <c r="AO1972" i="3"/>
  <c r="AM1972" i="3"/>
  <c r="AL1972" i="3"/>
  <c r="AK1972" i="3"/>
  <c r="AJ1972" i="3"/>
  <c r="AI1972" i="3"/>
  <c r="AH1972" i="3"/>
  <c r="AG1972" i="3"/>
  <c r="AF1972" i="3"/>
  <c r="AE1972" i="3"/>
  <c r="AD1972" i="3"/>
  <c r="AC1972" i="3"/>
  <c r="AO1971" i="3"/>
  <c r="AM1971" i="3"/>
  <c r="AL1971" i="3"/>
  <c r="AK1971" i="3"/>
  <c r="AJ1971" i="3"/>
  <c r="AI1971" i="3"/>
  <c r="AH1971" i="3"/>
  <c r="AG1971" i="3"/>
  <c r="AF1971" i="3"/>
  <c r="AE1971" i="3"/>
  <c r="AD1971" i="3"/>
  <c r="AC1971" i="3"/>
  <c r="AO1970" i="3"/>
  <c r="AM1970" i="3"/>
  <c r="AL1970" i="3"/>
  <c r="AK1970" i="3"/>
  <c r="AJ1970" i="3"/>
  <c r="AI1970" i="3"/>
  <c r="AH1970" i="3"/>
  <c r="AG1970" i="3"/>
  <c r="AF1970" i="3"/>
  <c r="AE1970" i="3"/>
  <c r="AD1970" i="3"/>
  <c r="AC1970" i="3"/>
  <c r="AO1969" i="3"/>
  <c r="AM1969" i="3"/>
  <c r="AL1969" i="3"/>
  <c r="AK1969" i="3"/>
  <c r="AJ1969" i="3"/>
  <c r="AI1969" i="3"/>
  <c r="AH1969" i="3"/>
  <c r="AG1969" i="3"/>
  <c r="AF1969" i="3"/>
  <c r="AE1969" i="3"/>
  <c r="AD1969" i="3"/>
  <c r="AC1969" i="3"/>
  <c r="AO1968" i="3"/>
  <c r="AM1968" i="3"/>
  <c r="AL1968" i="3"/>
  <c r="AK1968" i="3"/>
  <c r="AJ1968" i="3"/>
  <c r="AI1968" i="3"/>
  <c r="AH1968" i="3"/>
  <c r="AG1968" i="3"/>
  <c r="AF1968" i="3"/>
  <c r="AE1968" i="3"/>
  <c r="AD1968" i="3"/>
  <c r="AC1968" i="3"/>
  <c r="AO1967" i="3"/>
  <c r="AM1967" i="3"/>
  <c r="AL1967" i="3"/>
  <c r="AK1967" i="3"/>
  <c r="AJ1967" i="3"/>
  <c r="AI1967" i="3"/>
  <c r="AH1967" i="3"/>
  <c r="AG1967" i="3"/>
  <c r="AF1967" i="3"/>
  <c r="AE1967" i="3"/>
  <c r="AD1967" i="3"/>
  <c r="AC1967" i="3"/>
  <c r="AO1966" i="3"/>
  <c r="AM1966" i="3"/>
  <c r="AL1966" i="3"/>
  <c r="AK1966" i="3"/>
  <c r="AJ1966" i="3"/>
  <c r="AI1966" i="3"/>
  <c r="AH1966" i="3"/>
  <c r="AG1966" i="3"/>
  <c r="AF1966" i="3"/>
  <c r="AE1966" i="3"/>
  <c r="AD1966" i="3"/>
  <c r="AC1966" i="3"/>
  <c r="AO1965" i="3"/>
  <c r="AM1965" i="3"/>
  <c r="AL1965" i="3"/>
  <c r="AK1965" i="3"/>
  <c r="AJ1965" i="3"/>
  <c r="AI1965" i="3"/>
  <c r="AH1965" i="3"/>
  <c r="AG1965" i="3"/>
  <c r="AF1965" i="3"/>
  <c r="AE1965" i="3"/>
  <c r="AD1965" i="3"/>
  <c r="AC1965" i="3"/>
  <c r="AO2001" i="3"/>
  <c r="AM2001" i="3"/>
  <c r="AL2001" i="3"/>
  <c r="AK2001" i="3"/>
  <c r="AJ2001" i="3"/>
  <c r="AI2001" i="3"/>
  <c r="AH2001" i="3"/>
  <c r="AG2001" i="3"/>
  <c r="AF2001" i="3"/>
  <c r="AE2001" i="3"/>
  <c r="AD2001" i="3"/>
  <c r="AC2001" i="3"/>
  <c r="AO2000" i="3"/>
  <c r="AM2000" i="3"/>
  <c r="AL2000" i="3"/>
  <c r="AK2000" i="3"/>
  <c r="AJ2000" i="3"/>
  <c r="AI2000" i="3"/>
  <c r="AH2000" i="3"/>
  <c r="AG2000" i="3"/>
  <c r="AF2000" i="3"/>
  <c r="AE2000" i="3"/>
  <c r="AD2000" i="3"/>
  <c r="AC2000" i="3"/>
  <c r="AO1999" i="3"/>
  <c r="AM1999" i="3"/>
  <c r="AL1999" i="3"/>
  <c r="AK1999" i="3"/>
  <c r="AJ1999" i="3"/>
  <c r="AI1999" i="3"/>
  <c r="AH1999" i="3"/>
  <c r="AG1999" i="3"/>
  <c r="AF1999" i="3"/>
  <c r="AE1999" i="3"/>
  <c r="AD1999" i="3"/>
  <c r="AC1999" i="3"/>
  <c r="AO1998" i="3"/>
  <c r="AM1998" i="3"/>
  <c r="AL1998" i="3"/>
  <c r="AK1998" i="3"/>
  <c r="AJ1998" i="3"/>
  <c r="AI1998" i="3"/>
  <c r="AH1998" i="3"/>
  <c r="AG1998" i="3"/>
  <c r="AF1998" i="3"/>
  <c r="AE1998" i="3"/>
  <c r="AD1998" i="3"/>
  <c r="AC1998" i="3"/>
  <c r="AO1997" i="3"/>
  <c r="AM1997" i="3"/>
  <c r="AL1997" i="3"/>
  <c r="AK1997" i="3"/>
  <c r="AJ1997" i="3"/>
  <c r="AI1997" i="3"/>
  <c r="AH1997" i="3"/>
  <c r="AG1997" i="3"/>
  <c r="AF1997" i="3"/>
  <c r="AE1997" i="3"/>
  <c r="AD1997" i="3"/>
  <c r="AC1997" i="3"/>
  <c r="AO1996" i="3"/>
  <c r="AM1996" i="3"/>
  <c r="AL1996" i="3"/>
  <c r="AK1996" i="3"/>
  <c r="AJ1996" i="3"/>
  <c r="AI1996" i="3"/>
  <c r="AH1996" i="3"/>
  <c r="AG1996" i="3"/>
  <c r="AF1996" i="3"/>
  <c r="AE1996" i="3"/>
  <c r="AD1996" i="3"/>
  <c r="AC1996" i="3"/>
  <c r="AO1995" i="3"/>
  <c r="AM1995" i="3"/>
  <c r="AL1995" i="3"/>
  <c r="AK1995" i="3"/>
  <c r="AJ1995" i="3"/>
  <c r="AI1995" i="3"/>
  <c r="AH1995" i="3"/>
  <c r="AG1995" i="3"/>
  <c r="AF1995" i="3"/>
  <c r="AE1995" i="3"/>
  <c r="AD1995" i="3"/>
  <c r="AC1995" i="3"/>
  <c r="AO1994" i="3"/>
  <c r="AM1994" i="3"/>
  <c r="AL1994" i="3"/>
  <c r="AK1994" i="3"/>
  <c r="AJ1994" i="3"/>
  <c r="AI1994" i="3"/>
  <c r="AH1994" i="3"/>
  <c r="AG1994" i="3"/>
  <c r="AF1994" i="3"/>
  <c r="AE1994" i="3"/>
  <c r="AD1994" i="3"/>
  <c r="AC1994" i="3"/>
  <c r="AO2011" i="3"/>
  <c r="AM2011" i="3"/>
  <c r="AL2011" i="3"/>
  <c r="AK2011" i="3"/>
  <c r="AJ2011" i="3"/>
  <c r="AI2011" i="3"/>
  <c r="AH2011" i="3"/>
  <c r="AG2011" i="3"/>
  <c r="AF2011" i="3"/>
  <c r="AE2011" i="3"/>
  <c r="AD2011" i="3"/>
  <c r="AC2011" i="3"/>
  <c r="AO2010" i="3"/>
  <c r="AM2010" i="3"/>
  <c r="AL2010" i="3"/>
  <c r="AK2010" i="3"/>
  <c r="AJ2010" i="3"/>
  <c r="AI2010" i="3"/>
  <c r="AH2010" i="3"/>
  <c r="AG2010" i="3"/>
  <c r="AF2010" i="3"/>
  <c r="AE2010" i="3"/>
  <c r="AD2010" i="3"/>
  <c r="AC2010" i="3"/>
  <c r="AO2009" i="3"/>
  <c r="AM2009" i="3"/>
  <c r="AL2009" i="3"/>
  <c r="AK2009" i="3"/>
  <c r="AJ2009" i="3"/>
  <c r="AI2009" i="3"/>
  <c r="AH2009" i="3"/>
  <c r="AG2009" i="3"/>
  <c r="AF2009" i="3"/>
  <c r="AE2009" i="3"/>
  <c r="AD2009" i="3"/>
  <c r="AC2009" i="3"/>
  <c r="AO2008" i="3"/>
  <c r="AM2008" i="3"/>
  <c r="AL2008" i="3"/>
  <c r="AK2008" i="3"/>
  <c r="AJ2008" i="3"/>
  <c r="AI2008" i="3"/>
  <c r="AH2008" i="3"/>
  <c r="AG2008" i="3"/>
  <c r="AF2008" i="3"/>
  <c r="AE2008" i="3"/>
  <c r="AD2008" i="3"/>
  <c r="AC2008" i="3"/>
  <c r="AO2007" i="3"/>
  <c r="AM2007" i="3"/>
  <c r="AL2007" i="3"/>
  <c r="AK2007" i="3"/>
  <c r="AJ2007" i="3"/>
  <c r="AI2007" i="3"/>
  <c r="AH2007" i="3"/>
  <c r="AG2007" i="3"/>
  <c r="AF2007" i="3"/>
  <c r="AE2007" i="3"/>
  <c r="AD2007" i="3"/>
  <c r="AC2007" i="3"/>
  <c r="AO2006" i="3"/>
  <c r="AM2006" i="3"/>
  <c r="AL2006" i="3"/>
  <c r="AK2006" i="3"/>
  <c r="AJ2006" i="3"/>
  <c r="AI2006" i="3"/>
  <c r="AH2006" i="3"/>
  <c r="AG2006" i="3"/>
  <c r="AF2006" i="3"/>
  <c r="AE2006" i="3"/>
  <c r="AD2006" i="3"/>
  <c r="AC2006" i="3"/>
  <c r="AO2005" i="3"/>
  <c r="AM2005" i="3"/>
  <c r="AL2005" i="3"/>
  <c r="AK2005" i="3"/>
  <c r="AJ2005" i="3"/>
  <c r="AI2005" i="3"/>
  <c r="AH2005" i="3"/>
  <c r="AG2005" i="3"/>
  <c r="AF2005" i="3"/>
  <c r="AE2005" i="3"/>
  <c r="AD2005" i="3"/>
  <c r="AC2005" i="3"/>
  <c r="AO2004" i="3"/>
  <c r="AM2004" i="3"/>
  <c r="AL2004" i="3"/>
  <c r="AK2004" i="3"/>
  <c r="AJ2004" i="3"/>
  <c r="AI2004" i="3"/>
  <c r="AH2004" i="3"/>
  <c r="AG2004" i="3"/>
  <c r="AF2004" i="3"/>
  <c r="AE2004" i="3"/>
  <c r="AD2004" i="3"/>
  <c r="AC2004" i="3"/>
  <c r="AO2003" i="3"/>
  <c r="AM2003" i="3"/>
  <c r="AL2003" i="3"/>
  <c r="AK2003" i="3"/>
  <c r="AJ2003" i="3"/>
  <c r="AI2003" i="3"/>
  <c r="AH2003" i="3"/>
  <c r="AG2003" i="3"/>
  <c r="AF2003" i="3"/>
  <c r="AE2003" i="3"/>
  <c r="AD2003" i="3"/>
  <c r="AC2003" i="3"/>
  <c r="AO2002" i="3"/>
  <c r="AM2002" i="3"/>
  <c r="AL2002" i="3"/>
  <c r="AK2002" i="3"/>
  <c r="AJ2002" i="3"/>
  <c r="AI2002" i="3"/>
  <c r="AH2002" i="3"/>
  <c r="AG2002" i="3"/>
  <c r="AF2002" i="3"/>
  <c r="AE2002" i="3"/>
  <c r="AD2002" i="3"/>
  <c r="AC2002" i="3"/>
  <c r="AO2025" i="3"/>
  <c r="AM2025" i="3"/>
  <c r="AL2025" i="3"/>
  <c r="AK2025" i="3"/>
  <c r="AJ2025" i="3"/>
  <c r="AI2025" i="3"/>
  <c r="AH2025" i="3"/>
  <c r="AG2025" i="3"/>
  <c r="AF2025" i="3"/>
  <c r="AE2025" i="3"/>
  <c r="AD2025" i="3"/>
  <c r="AC2025" i="3"/>
  <c r="AO2024" i="3"/>
  <c r="AM2024" i="3"/>
  <c r="AL2024" i="3"/>
  <c r="AK2024" i="3"/>
  <c r="AJ2024" i="3"/>
  <c r="AI2024" i="3"/>
  <c r="AH2024" i="3"/>
  <c r="AG2024" i="3"/>
  <c r="AF2024" i="3"/>
  <c r="AE2024" i="3"/>
  <c r="AD2024" i="3"/>
  <c r="AC2024" i="3"/>
  <c r="AO2023" i="3"/>
  <c r="AM2023" i="3"/>
  <c r="AL2023" i="3"/>
  <c r="AK2023" i="3"/>
  <c r="AJ2023" i="3"/>
  <c r="AI2023" i="3"/>
  <c r="AH2023" i="3"/>
  <c r="AG2023" i="3"/>
  <c r="AF2023" i="3"/>
  <c r="AE2023" i="3"/>
  <c r="AD2023" i="3"/>
  <c r="AC2023" i="3"/>
  <c r="AO2022" i="3"/>
  <c r="AM2022" i="3"/>
  <c r="AL2022" i="3"/>
  <c r="AK2022" i="3"/>
  <c r="AJ2022" i="3"/>
  <c r="AI2022" i="3"/>
  <c r="AH2022" i="3"/>
  <c r="AG2022" i="3"/>
  <c r="AF2022" i="3"/>
  <c r="AE2022" i="3"/>
  <c r="AD2022" i="3"/>
  <c r="AC2022" i="3"/>
  <c r="AO2021" i="3"/>
  <c r="AM2021" i="3"/>
  <c r="AL2021" i="3"/>
  <c r="AK2021" i="3"/>
  <c r="AJ2021" i="3"/>
  <c r="AI2021" i="3"/>
  <c r="AH2021" i="3"/>
  <c r="AG2021" i="3"/>
  <c r="AF2021" i="3"/>
  <c r="AE2021" i="3"/>
  <c r="AD2021" i="3"/>
  <c r="AC2021" i="3"/>
  <c r="AO2020" i="3"/>
  <c r="AM2020" i="3"/>
  <c r="AL2020" i="3"/>
  <c r="AK2020" i="3"/>
  <c r="AJ2020" i="3"/>
  <c r="AI2020" i="3"/>
  <c r="AH2020" i="3"/>
  <c r="AG2020" i="3"/>
  <c r="AF2020" i="3"/>
  <c r="AE2020" i="3"/>
  <c r="AD2020" i="3"/>
  <c r="AC2020" i="3"/>
  <c r="AO2019" i="3"/>
  <c r="AM2019" i="3"/>
  <c r="AL2019" i="3"/>
  <c r="AK2019" i="3"/>
  <c r="AJ2019" i="3"/>
  <c r="AI2019" i="3"/>
  <c r="AH2019" i="3"/>
  <c r="AG2019" i="3"/>
  <c r="AF2019" i="3"/>
  <c r="AE2019" i="3"/>
  <c r="AD2019" i="3"/>
  <c r="AC2019" i="3"/>
  <c r="AO2018" i="3"/>
  <c r="AM2018" i="3"/>
  <c r="AL2018" i="3"/>
  <c r="AK2018" i="3"/>
  <c r="AJ2018" i="3"/>
  <c r="AI2018" i="3"/>
  <c r="AH2018" i="3"/>
  <c r="AG2018" i="3"/>
  <c r="AF2018" i="3"/>
  <c r="AE2018" i="3"/>
  <c r="AD2018" i="3"/>
  <c r="AC2018" i="3"/>
  <c r="AO2017" i="3"/>
  <c r="AM2017" i="3"/>
  <c r="AL2017" i="3"/>
  <c r="AK2017" i="3"/>
  <c r="AJ2017" i="3"/>
  <c r="AI2017" i="3"/>
  <c r="AH2017" i="3"/>
  <c r="AG2017" i="3"/>
  <c r="AF2017" i="3"/>
  <c r="AE2017" i="3"/>
  <c r="AD2017" i="3"/>
  <c r="AC2017" i="3"/>
  <c r="AO2016" i="3"/>
  <c r="AM2016" i="3"/>
  <c r="AL2016" i="3"/>
  <c r="AK2016" i="3"/>
  <c r="AJ2016" i="3"/>
  <c r="AI2016" i="3"/>
  <c r="AH2016" i="3"/>
  <c r="AG2016" i="3"/>
  <c r="AF2016" i="3"/>
  <c r="AE2016" i="3"/>
  <c r="AD2016" i="3"/>
  <c r="AC2016" i="3"/>
  <c r="AO2015" i="3"/>
  <c r="AM2015" i="3"/>
  <c r="AL2015" i="3"/>
  <c r="AK2015" i="3"/>
  <c r="AJ2015" i="3"/>
  <c r="AI2015" i="3"/>
  <c r="AH2015" i="3"/>
  <c r="AG2015" i="3"/>
  <c r="AF2015" i="3"/>
  <c r="AE2015" i="3"/>
  <c r="AD2015" i="3"/>
  <c r="AC2015" i="3"/>
  <c r="AO2014" i="3"/>
  <c r="AM2014" i="3"/>
  <c r="AL2014" i="3"/>
  <c r="AK2014" i="3"/>
  <c r="AJ2014" i="3"/>
  <c r="AI2014" i="3"/>
  <c r="AH2014" i="3"/>
  <c r="AG2014" i="3"/>
  <c r="AF2014" i="3"/>
  <c r="AE2014" i="3"/>
  <c r="AD2014" i="3"/>
  <c r="AC2014" i="3"/>
  <c r="AO2013" i="3"/>
  <c r="AM2013" i="3"/>
  <c r="AL2013" i="3"/>
  <c r="AK2013" i="3"/>
  <c r="AJ2013" i="3"/>
  <c r="AI2013" i="3"/>
  <c r="AH2013" i="3"/>
  <c r="AG2013" i="3"/>
  <c r="AF2013" i="3"/>
  <c r="AE2013" i="3"/>
  <c r="AD2013" i="3"/>
  <c r="AC2013" i="3"/>
  <c r="AO2012" i="3"/>
  <c r="AM2012" i="3"/>
  <c r="AL2012" i="3"/>
  <c r="AK2012" i="3"/>
  <c r="AJ2012" i="3"/>
  <c r="AI2012" i="3"/>
  <c r="AH2012" i="3"/>
  <c r="AG2012" i="3"/>
  <c r="AF2012" i="3"/>
  <c r="AE2012" i="3"/>
  <c r="AD2012" i="3"/>
  <c r="AC2012" i="3"/>
  <c r="AO2038" i="3"/>
  <c r="AM2038" i="3"/>
  <c r="AL2038" i="3"/>
  <c r="AK2038" i="3"/>
  <c r="AJ2038" i="3"/>
  <c r="AI2038" i="3"/>
  <c r="AH2038" i="3"/>
  <c r="AG2038" i="3"/>
  <c r="AF2038" i="3"/>
  <c r="AE2038" i="3"/>
  <c r="AD2038" i="3"/>
  <c r="AC2038" i="3"/>
  <c r="AO2037" i="3"/>
  <c r="AM2037" i="3"/>
  <c r="AL2037" i="3"/>
  <c r="AK2037" i="3"/>
  <c r="AJ2037" i="3"/>
  <c r="AI2037" i="3"/>
  <c r="AH2037" i="3"/>
  <c r="AG2037" i="3"/>
  <c r="AF2037" i="3"/>
  <c r="AE2037" i="3"/>
  <c r="AD2037" i="3"/>
  <c r="AC2037" i="3"/>
  <c r="AO2036" i="3"/>
  <c r="AM2036" i="3"/>
  <c r="AL2036" i="3"/>
  <c r="AK2036" i="3"/>
  <c r="AJ2036" i="3"/>
  <c r="AI2036" i="3"/>
  <c r="AH2036" i="3"/>
  <c r="AG2036" i="3"/>
  <c r="AF2036" i="3"/>
  <c r="AE2036" i="3"/>
  <c r="AD2036" i="3"/>
  <c r="AC2036" i="3"/>
  <c r="AO2035" i="3"/>
  <c r="AM2035" i="3"/>
  <c r="AL2035" i="3"/>
  <c r="AK2035" i="3"/>
  <c r="AJ2035" i="3"/>
  <c r="AI2035" i="3"/>
  <c r="AH2035" i="3"/>
  <c r="AG2035" i="3"/>
  <c r="AF2035" i="3"/>
  <c r="AE2035" i="3"/>
  <c r="AD2035" i="3"/>
  <c r="AC2035" i="3"/>
  <c r="AO2034" i="3"/>
  <c r="AM2034" i="3"/>
  <c r="AL2034" i="3"/>
  <c r="AK2034" i="3"/>
  <c r="AJ2034" i="3"/>
  <c r="AI2034" i="3"/>
  <c r="AH2034" i="3"/>
  <c r="AG2034" i="3"/>
  <c r="AF2034" i="3"/>
  <c r="AE2034" i="3"/>
  <c r="AD2034" i="3"/>
  <c r="AC2034" i="3"/>
  <c r="AO2033" i="3"/>
  <c r="AM2033" i="3"/>
  <c r="AL2033" i="3"/>
  <c r="AK2033" i="3"/>
  <c r="AJ2033" i="3"/>
  <c r="AI2033" i="3"/>
  <c r="AH2033" i="3"/>
  <c r="AG2033" i="3"/>
  <c r="AF2033" i="3"/>
  <c r="AE2033" i="3"/>
  <c r="AD2033" i="3"/>
  <c r="AC2033" i="3"/>
  <c r="AO2032" i="3"/>
  <c r="AM2032" i="3"/>
  <c r="AL2032" i="3"/>
  <c r="AK2032" i="3"/>
  <c r="AJ2032" i="3"/>
  <c r="AI2032" i="3"/>
  <c r="AH2032" i="3"/>
  <c r="AG2032" i="3"/>
  <c r="AF2032" i="3"/>
  <c r="AE2032" i="3"/>
  <c r="AD2032" i="3"/>
  <c r="AC2032" i="3"/>
  <c r="AO2031" i="3"/>
  <c r="AM2031" i="3"/>
  <c r="AL2031" i="3"/>
  <c r="AK2031" i="3"/>
  <c r="AJ2031" i="3"/>
  <c r="AI2031" i="3"/>
  <c r="AH2031" i="3"/>
  <c r="AG2031" i="3"/>
  <c r="AF2031" i="3"/>
  <c r="AE2031" i="3"/>
  <c r="AD2031" i="3"/>
  <c r="AC2031" i="3"/>
  <c r="AO2030" i="3"/>
  <c r="AM2030" i="3"/>
  <c r="AL2030" i="3"/>
  <c r="AK2030" i="3"/>
  <c r="AJ2030" i="3"/>
  <c r="AI2030" i="3"/>
  <c r="AH2030" i="3"/>
  <c r="AG2030" i="3"/>
  <c r="AF2030" i="3"/>
  <c r="AE2030" i="3"/>
  <c r="AD2030" i="3"/>
  <c r="AC2030" i="3"/>
  <c r="AO2029" i="3"/>
  <c r="AM2029" i="3"/>
  <c r="AL2029" i="3"/>
  <c r="AK2029" i="3"/>
  <c r="AJ2029" i="3"/>
  <c r="AI2029" i="3"/>
  <c r="AH2029" i="3"/>
  <c r="AG2029" i="3"/>
  <c r="AF2029" i="3"/>
  <c r="AE2029" i="3"/>
  <c r="AD2029" i="3"/>
  <c r="AC2029" i="3"/>
  <c r="AO2028" i="3"/>
  <c r="AM2028" i="3"/>
  <c r="AL2028" i="3"/>
  <c r="AK2028" i="3"/>
  <c r="AJ2028" i="3"/>
  <c r="AI2028" i="3"/>
  <c r="AH2028" i="3"/>
  <c r="AG2028" i="3"/>
  <c r="AF2028" i="3"/>
  <c r="AE2028" i="3"/>
  <c r="AD2028" i="3"/>
  <c r="AC2028" i="3"/>
  <c r="AO2027" i="3"/>
  <c r="AM2027" i="3"/>
  <c r="AL2027" i="3"/>
  <c r="AK2027" i="3"/>
  <c r="AJ2027" i="3"/>
  <c r="AI2027" i="3"/>
  <c r="AH2027" i="3"/>
  <c r="AG2027" i="3"/>
  <c r="AF2027" i="3"/>
  <c r="AE2027" i="3"/>
  <c r="AD2027" i="3"/>
  <c r="AC2027" i="3"/>
  <c r="AO2026" i="3"/>
  <c r="AM2026" i="3"/>
  <c r="AL2026" i="3"/>
  <c r="AK2026" i="3"/>
  <c r="AJ2026" i="3"/>
  <c r="AI2026" i="3"/>
  <c r="AH2026" i="3"/>
  <c r="AG2026" i="3"/>
  <c r="AF2026" i="3"/>
  <c r="AE2026" i="3"/>
  <c r="AD2026" i="3"/>
  <c r="AC2026" i="3"/>
  <c r="AO2066" i="3"/>
  <c r="AM2066" i="3"/>
  <c r="AL2066" i="3"/>
  <c r="AK2066" i="3"/>
  <c r="AJ2066" i="3"/>
  <c r="AI2066" i="3"/>
  <c r="AH2066" i="3"/>
  <c r="AG2066" i="3"/>
  <c r="AF2066" i="3"/>
  <c r="AE2066" i="3"/>
  <c r="AD2066" i="3"/>
  <c r="AC2066" i="3"/>
  <c r="AO2065" i="3"/>
  <c r="AM2065" i="3"/>
  <c r="AL2065" i="3"/>
  <c r="AK2065" i="3"/>
  <c r="AJ2065" i="3"/>
  <c r="AI2065" i="3"/>
  <c r="AH2065" i="3"/>
  <c r="AG2065" i="3"/>
  <c r="AF2065" i="3"/>
  <c r="AE2065" i="3"/>
  <c r="AD2065" i="3"/>
  <c r="AC2065" i="3"/>
  <c r="AO2064" i="3"/>
  <c r="AM2064" i="3"/>
  <c r="AL2064" i="3"/>
  <c r="AK2064" i="3"/>
  <c r="AJ2064" i="3"/>
  <c r="AI2064" i="3"/>
  <c r="AH2064" i="3"/>
  <c r="AG2064" i="3"/>
  <c r="AF2064" i="3"/>
  <c r="AE2064" i="3"/>
  <c r="AD2064" i="3"/>
  <c r="AC2064" i="3"/>
  <c r="AO2063" i="3"/>
  <c r="AM2063" i="3"/>
  <c r="AL2063" i="3"/>
  <c r="AK2063" i="3"/>
  <c r="AJ2063" i="3"/>
  <c r="AI2063" i="3"/>
  <c r="AH2063" i="3"/>
  <c r="AG2063" i="3"/>
  <c r="AF2063" i="3"/>
  <c r="AE2063" i="3"/>
  <c r="AD2063" i="3"/>
  <c r="AC2063" i="3"/>
  <c r="AO2062" i="3"/>
  <c r="AM2062" i="3"/>
  <c r="AL2062" i="3"/>
  <c r="AK2062" i="3"/>
  <c r="AJ2062" i="3"/>
  <c r="AI2062" i="3"/>
  <c r="AH2062" i="3"/>
  <c r="AG2062" i="3"/>
  <c r="AF2062" i="3"/>
  <c r="AE2062" i="3"/>
  <c r="AD2062" i="3"/>
  <c r="AC2062" i="3"/>
  <c r="AO2061" i="3"/>
  <c r="AM2061" i="3"/>
  <c r="AL2061" i="3"/>
  <c r="AK2061" i="3"/>
  <c r="AJ2061" i="3"/>
  <c r="AI2061" i="3"/>
  <c r="AH2061" i="3"/>
  <c r="AG2061" i="3"/>
  <c r="AF2061" i="3"/>
  <c r="AE2061" i="3"/>
  <c r="AD2061" i="3"/>
  <c r="AC2061" i="3"/>
  <c r="AO2060" i="3"/>
  <c r="AM2060" i="3"/>
  <c r="AL2060" i="3"/>
  <c r="AK2060" i="3"/>
  <c r="AJ2060" i="3"/>
  <c r="AI2060" i="3"/>
  <c r="AH2060" i="3"/>
  <c r="AG2060" i="3"/>
  <c r="AF2060" i="3"/>
  <c r="AE2060" i="3"/>
  <c r="AD2060" i="3"/>
  <c r="AC2060" i="3"/>
  <c r="AO2059" i="3"/>
  <c r="AM2059" i="3"/>
  <c r="AL2059" i="3"/>
  <c r="AK2059" i="3"/>
  <c r="AJ2059" i="3"/>
  <c r="AI2059" i="3"/>
  <c r="AH2059" i="3"/>
  <c r="AG2059" i="3"/>
  <c r="AF2059" i="3"/>
  <c r="AE2059" i="3"/>
  <c r="AD2059" i="3"/>
  <c r="AC2059" i="3"/>
  <c r="AO2058" i="3"/>
  <c r="AM2058" i="3"/>
  <c r="AL2058" i="3"/>
  <c r="AK2058" i="3"/>
  <c r="AJ2058" i="3"/>
  <c r="AI2058" i="3"/>
  <c r="AH2058" i="3"/>
  <c r="AG2058" i="3"/>
  <c r="AF2058" i="3"/>
  <c r="AE2058" i="3"/>
  <c r="AD2058" i="3"/>
  <c r="AC2058" i="3"/>
  <c r="AO2057" i="3"/>
  <c r="AM2057" i="3"/>
  <c r="AL2057" i="3"/>
  <c r="AK2057" i="3"/>
  <c r="AJ2057" i="3"/>
  <c r="AI2057" i="3"/>
  <c r="AH2057" i="3"/>
  <c r="AG2057" i="3"/>
  <c r="AF2057" i="3"/>
  <c r="AE2057" i="3"/>
  <c r="AD2057" i="3"/>
  <c r="AC2057" i="3"/>
  <c r="AO2056" i="3"/>
  <c r="AM2056" i="3"/>
  <c r="AL2056" i="3"/>
  <c r="AK2056" i="3"/>
  <c r="AJ2056" i="3"/>
  <c r="AI2056" i="3"/>
  <c r="AH2056" i="3"/>
  <c r="AG2056" i="3"/>
  <c r="AF2056" i="3"/>
  <c r="AE2056" i="3"/>
  <c r="AD2056" i="3"/>
  <c r="AC2056" i="3"/>
  <c r="AO2055" i="3"/>
  <c r="AM2055" i="3"/>
  <c r="AL2055" i="3"/>
  <c r="AK2055" i="3"/>
  <c r="AJ2055" i="3"/>
  <c r="AI2055" i="3"/>
  <c r="AH2055" i="3"/>
  <c r="AG2055" i="3"/>
  <c r="AF2055" i="3"/>
  <c r="AE2055" i="3"/>
  <c r="AD2055" i="3"/>
  <c r="AC2055" i="3"/>
  <c r="AO2054" i="3"/>
  <c r="AM2054" i="3"/>
  <c r="AL2054" i="3"/>
  <c r="AK2054" i="3"/>
  <c r="AJ2054" i="3"/>
  <c r="AI2054" i="3"/>
  <c r="AH2054" i="3"/>
  <c r="AG2054" i="3"/>
  <c r="AF2054" i="3"/>
  <c r="AE2054" i="3"/>
  <c r="AD2054" i="3"/>
  <c r="AC2054" i="3"/>
  <c r="AO2053" i="3"/>
  <c r="AM2053" i="3"/>
  <c r="AL2053" i="3"/>
  <c r="AK2053" i="3"/>
  <c r="AJ2053" i="3"/>
  <c r="AI2053" i="3"/>
  <c r="AH2053" i="3"/>
  <c r="AG2053" i="3"/>
  <c r="AF2053" i="3"/>
  <c r="AE2053" i="3"/>
  <c r="AD2053" i="3"/>
  <c r="AC2053" i="3"/>
  <c r="AO2052" i="3"/>
  <c r="AM2052" i="3"/>
  <c r="AL2052" i="3"/>
  <c r="AK2052" i="3"/>
  <c r="AJ2052" i="3"/>
  <c r="AI2052" i="3"/>
  <c r="AH2052" i="3"/>
  <c r="AG2052" i="3"/>
  <c r="AF2052" i="3"/>
  <c r="AE2052" i="3"/>
  <c r="AD2052" i="3"/>
  <c r="AC2052" i="3"/>
  <c r="AO2051" i="3"/>
  <c r="AM2051" i="3"/>
  <c r="AL2051" i="3"/>
  <c r="AK2051" i="3"/>
  <c r="AJ2051" i="3"/>
  <c r="AI2051" i="3"/>
  <c r="AH2051" i="3"/>
  <c r="AG2051" i="3"/>
  <c r="AF2051" i="3"/>
  <c r="AE2051" i="3"/>
  <c r="AD2051" i="3"/>
  <c r="AC2051" i="3"/>
  <c r="AO2050" i="3"/>
  <c r="AM2050" i="3"/>
  <c r="AL2050" i="3"/>
  <c r="AK2050" i="3"/>
  <c r="AJ2050" i="3"/>
  <c r="AI2050" i="3"/>
  <c r="AH2050" i="3"/>
  <c r="AG2050" i="3"/>
  <c r="AF2050" i="3"/>
  <c r="AE2050" i="3"/>
  <c r="AD2050" i="3"/>
  <c r="AC2050" i="3"/>
  <c r="AO2049" i="3"/>
  <c r="AM2049" i="3"/>
  <c r="AL2049" i="3"/>
  <c r="AK2049" i="3"/>
  <c r="AJ2049" i="3"/>
  <c r="AI2049" i="3"/>
  <c r="AH2049" i="3"/>
  <c r="AG2049" i="3"/>
  <c r="AF2049" i="3"/>
  <c r="AE2049" i="3"/>
  <c r="AD2049" i="3"/>
  <c r="AC2049" i="3"/>
  <c r="AO2048" i="3"/>
  <c r="AM2048" i="3"/>
  <c r="AL2048" i="3"/>
  <c r="AK2048" i="3"/>
  <c r="AJ2048" i="3"/>
  <c r="AI2048" i="3"/>
  <c r="AH2048" i="3"/>
  <c r="AG2048" i="3"/>
  <c r="AF2048" i="3"/>
  <c r="AE2048" i="3"/>
  <c r="AD2048" i="3"/>
  <c r="AC2048" i="3"/>
  <c r="AO2047" i="3"/>
  <c r="AM2047" i="3"/>
  <c r="AL2047" i="3"/>
  <c r="AK2047" i="3"/>
  <c r="AJ2047" i="3"/>
  <c r="AI2047" i="3"/>
  <c r="AH2047" i="3"/>
  <c r="AG2047" i="3"/>
  <c r="AF2047" i="3"/>
  <c r="AE2047" i="3"/>
  <c r="AD2047" i="3"/>
  <c r="AC2047" i="3"/>
  <c r="AO2046" i="3"/>
  <c r="AM2046" i="3"/>
  <c r="AL2046" i="3"/>
  <c r="AK2046" i="3"/>
  <c r="AJ2046" i="3"/>
  <c r="AI2046" i="3"/>
  <c r="AH2046" i="3"/>
  <c r="AG2046" i="3"/>
  <c r="AF2046" i="3"/>
  <c r="AE2046" i="3"/>
  <c r="AD2046" i="3"/>
  <c r="AC2046" i="3"/>
  <c r="AO2045" i="3"/>
  <c r="AM2045" i="3"/>
  <c r="AL2045" i="3"/>
  <c r="AK2045" i="3"/>
  <c r="AJ2045" i="3"/>
  <c r="AI2045" i="3"/>
  <c r="AH2045" i="3"/>
  <c r="AG2045" i="3"/>
  <c r="AF2045" i="3"/>
  <c r="AE2045" i="3"/>
  <c r="AD2045" i="3"/>
  <c r="AC2045" i="3"/>
  <c r="AO2044" i="3"/>
  <c r="AM2044" i="3"/>
  <c r="AL2044" i="3"/>
  <c r="AK2044" i="3"/>
  <c r="AJ2044" i="3"/>
  <c r="AI2044" i="3"/>
  <c r="AH2044" i="3"/>
  <c r="AG2044" i="3"/>
  <c r="AF2044" i="3"/>
  <c r="AE2044" i="3"/>
  <c r="AD2044" i="3"/>
  <c r="AC2044" i="3"/>
  <c r="AO2043" i="3"/>
  <c r="AM2043" i="3"/>
  <c r="AL2043" i="3"/>
  <c r="AK2043" i="3"/>
  <c r="AJ2043" i="3"/>
  <c r="AI2043" i="3"/>
  <c r="AH2043" i="3"/>
  <c r="AG2043" i="3"/>
  <c r="AF2043" i="3"/>
  <c r="AE2043" i="3"/>
  <c r="AD2043" i="3"/>
  <c r="AC2043" i="3"/>
  <c r="AO2042" i="3"/>
  <c r="AM2042" i="3"/>
  <c r="AL2042" i="3"/>
  <c r="AK2042" i="3"/>
  <c r="AJ2042" i="3"/>
  <c r="AI2042" i="3"/>
  <c r="AH2042" i="3"/>
  <c r="AG2042" i="3"/>
  <c r="AF2042" i="3"/>
  <c r="AE2042" i="3"/>
  <c r="AD2042" i="3"/>
  <c r="AC2042" i="3"/>
  <c r="AO2041" i="3"/>
  <c r="AM2041" i="3"/>
  <c r="AL2041" i="3"/>
  <c r="AK2041" i="3"/>
  <c r="AJ2041" i="3"/>
  <c r="AI2041" i="3"/>
  <c r="AH2041" i="3"/>
  <c r="AG2041" i="3"/>
  <c r="AF2041" i="3"/>
  <c r="AE2041" i="3"/>
  <c r="AD2041" i="3"/>
  <c r="AC2041" i="3"/>
  <c r="AO2040" i="3"/>
  <c r="AM2040" i="3"/>
  <c r="AL2040" i="3"/>
  <c r="AK2040" i="3"/>
  <c r="AJ2040" i="3"/>
  <c r="AI2040" i="3"/>
  <c r="AH2040" i="3"/>
  <c r="AG2040" i="3"/>
  <c r="AF2040" i="3"/>
  <c r="AE2040" i="3"/>
  <c r="AD2040" i="3"/>
  <c r="AC2040" i="3"/>
  <c r="AO2039" i="3"/>
  <c r="AM2039" i="3"/>
  <c r="AL2039" i="3"/>
  <c r="AK2039" i="3"/>
  <c r="AJ2039" i="3"/>
  <c r="AI2039" i="3"/>
  <c r="AH2039" i="3"/>
  <c r="AG2039" i="3"/>
  <c r="AF2039" i="3"/>
  <c r="AE2039" i="3"/>
  <c r="AD2039" i="3"/>
  <c r="AC2039" i="3"/>
  <c r="AO2079" i="3"/>
  <c r="AM2079" i="3"/>
  <c r="AL2079" i="3"/>
  <c r="AK2079" i="3"/>
  <c r="AJ2079" i="3"/>
  <c r="AI2079" i="3"/>
  <c r="AH2079" i="3"/>
  <c r="AG2079" i="3"/>
  <c r="AF2079" i="3"/>
  <c r="AE2079" i="3"/>
  <c r="AD2079" i="3"/>
  <c r="AC2079" i="3"/>
  <c r="AO2078" i="3"/>
  <c r="AM2078" i="3"/>
  <c r="AL2078" i="3"/>
  <c r="AK2078" i="3"/>
  <c r="AJ2078" i="3"/>
  <c r="AI2078" i="3"/>
  <c r="AH2078" i="3"/>
  <c r="AG2078" i="3"/>
  <c r="AF2078" i="3"/>
  <c r="AE2078" i="3"/>
  <c r="AD2078" i="3"/>
  <c r="AC2078" i="3"/>
  <c r="AO2077" i="3"/>
  <c r="AM2077" i="3"/>
  <c r="AL2077" i="3"/>
  <c r="AK2077" i="3"/>
  <c r="AJ2077" i="3"/>
  <c r="AI2077" i="3"/>
  <c r="AH2077" i="3"/>
  <c r="AG2077" i="3"/>
  <c r="AF2077" i="3"/>
  <c r="AE2077" i="3"/>
  <c r="AD2077" i="3"/>
  <c r="AC2077" i="3"/>
  <c r="AO2076" i="3"/>
  <c r="AM2076" i="3"/>
  <c r="AL2076" i="3"/>
  <c r="AK2076" i="3"/>
  <c r="AJ2076" i="3"/>
  <c r="AI2076" i="3"/>
  <c r="AH2076" i="3"/>
  <c r="AG2076" i="3"/>
  <c r="AF2076" i="3"/>
  <c r="AE2076" i="3"/>
  <c r="AD2076" i="3"/>
  <c r="AC2076" i="3"/>
  <c r="AO2075" i="3"/>
  <c r="AM2075" i="3"/>
  <c r="AL2075" i="3"/>
  <c r="AK2075" i="3"/>
  <c r="AJ2075" i="3"/>
  <c r="AI2075" i="3"/>
  <c r="AH2075" i="3"/>
  <c r="AG2075" i="3"/>
  <c r="AF2075" i="3"/>
  <c r="AE2075" i="3"/>
  <c r="AD2075" i="3"/>
  <c r="AC2075" i="3"/>
  <c r="AO2074" i="3"/>
  <c r="AM2074" i="3"/>
  <c r="AL2074" i="3"/>
  <c r="AK2074" i="3"/>
  <c r="AJ2074" i="3"/>
  <c r="AI2074" i="3"/>
  <c r="AH2074" i="3"/>
  <c r="AG2074" i="3"/>
  <c r="AF2074" i="3"/>
  <c r="AE2074" i="3"/>
  <c r="AD2074" i="3"/>
  <c r="AC2074" i="3"/>
  <c r="AO2073" i="3"/>
  <c r="AM2073" i="3"/>
  <c r="AL2073" i="3"/>
  <c r="AK2073" i="3"/>
  <c r="AJ2073" i="3"/>
  <c r="AI2073" i="3"/>
  <c r="AH2073" i="3"/>
  <c r="AG2073" i="3"/>
  <c r="AF2073" i="3"/>
  <c r="AE2073" i="3"/>
  <c r="AD2073" i="3"/>
  <c r="AC2073" i="3"/>
  <c r="AO2072" i="3"/>
  <c r="AM2072" i="3"/>
  <c r="AL2072" i="3"/>
  <c r="AK2072" i="3"/>
  <c r="AJ2072" i="3"/>
  <c r="AI2072" i="3"/>
  <c r="AH2072" i="3"/>
  <c r="AG2072" i="3"/>
  <c r="AF2072" i="3"/>
  <c r="AE2072" i="3"/>
  <c r="AD2072" i="3"/>
  <c r="AC2072" i="3"/>
  <c r="AO2071" i="3"/>
  <c r="AM2071" i="3"/>
  <c r="AL2071" i="3"/>
  <c r="AK2071" i="3"/>
  <c r="AJ2071" i="3"/>
  <c r="AI2071" i="3"/>
  <c r="AH2071" i="3"/>
  <c r="AG2071" i="3"/>
  <c r="AF2071" i="3"/>
  <c r="AE2071" i="3"/>
  <c r="AD2071" i="3"/>
  <c r="AC2071" i="3"/>
  <c r="AO2070" i="3"/>
  <c r="AM2070" i="3"/>
  <c r="AL2070" i="3"/>
  <c r="AK2070" i="3"/>
  <c r="AJ2070" i="3"/>
  <c r="AI2070" i="3"/>
  <c r="AH2070" i="3"/>
  <c r="AG2070" i="3"/>
  <c r="AF2070" i="3"/>
  <c r="AE2070" i="3"/>
  <c r="AD2070" i="3"/>
  <c r="AC2070" i="3"/>
  <c r="AO2069" i="3"/>
  <c r="AM2069" i="3"/>
  <c r="AL2069" i="3"/>
  <c r="AK2069" i="3"/>
  <c r="AJ2069" i="3"/>
  <c r="AI2069" i="3"/>
  <c r="AH2069" i="3"/>
  <c r="AG2069" i="3"/>
  <c r="AF2069" i="3"/>
  <c r="AE2069" i="3"/>
  <c r="AD2069" i="3"/>
  <c r="AC2069" i="3"/>
  <c r="AO2068" i="3"/>
  <c r="AM2068" i="3"/>
  <c r="AL2068" i="3"/>
  <c r="AK2068" i="3"/>
  <c r="AJ2068" i="3"/>
  <c r="AI2068" i="3"/>
  <c r="AH2068" i="3"/>
  <c r="AG2068" i="3"/>
  <c r="AF2068" i="3"/>
  <c r="AE2068" i="3"/>
  <c r="AD2068" i="3"/>
  <c r="AC2068" i="3"/>
  <c r="AO2067" i="3"/>
  <c r="AM2067" i="3"/>
  <c r="AL2067" i="3"/>
  <c r="AK2067" i="3"/>
  <c r="AJ2067" i="3"/>
  <c r="AI2067" i="3"/>
  <c r="AH2067" i="3"/>
  <c r="AG2067" i="3"/>
  <c r="AF2067" i="3"/>
  <c r="AE2067" i="3"/>
  <c r="AD2067" i="3"/>
  <c r="AC2067" i="3"/>
  <c r="AO2105" i="3"/>
  <c r="AM2105" i="3"/>
  <c r="AL2105" i="3"/>
  <c r="AK2105" i="3"/>
  <c r="AJ2105" i="3"/>
  <c r="AI2105" i="3"/>
  <c r="AH2105" i="3"/>
  <c r="AG2105" i="3"/>
  <c r="AF2105" i="3"/>
  <c r="AE2105" i="3"/>
  <c r="AD2105" i="3"/>
  <c r="AC2105" i="3"/>
  <c r="AO2104" i="3"/>
  <c r="AM2104" i="3"/>
  <c r="AL2104" i="3"/>
  <c r="AK2104" i="3"/>
  <c r="AJ2104" i="3"/>
  <c r="AI2104" i="3"/>
  <c r="AH2104" i="3"/>
  <c r="AG2104" i="3"/>
  <c r="AF2104" i="3"/>
  <c r="AE2104" i="3"/>
  <c r="AD2104" i="3"/>
  <c r="AC2104" i="3"/>
  <c r="AO2103" i="3"/>
  <c r="AM2103" i="3"/>
  <c r="AL2103" i="3"/>
  <c r="AK2103" i="3"/>
  <c r="AJ2103" i="3"/>
  <c r="AI2103" i="3"/>
  <c r="AH2103" i="3"/>
  <c r="AG2103" i="3"/>
  <c r="AF2103" i="3"/>
  <c r="AE2103" i="3"/>
  <c r="AD2103" i="3"/>
  <c r="AC2103" i="3"/>
  <c r="AO2102" i="3"/>
  <c r="AM2102" i="3"/>
  <c r="AL2102" i="3"/>
  <c r="AK2102" i="3"/>
  <c r="AJ2102" i="3"/>
  <c r="AI2102" i="3"/>
  <c r="AH2102" i="3"/>
  <c r="AG2102" i="3"/>
  <c r="AF2102" i="3"/>
  <c r="AE2102" i="3"/>
  <c r="AD2102" i="3"/>
  <c r="AC2102" i="3"/>
  <c r="AO2101" i="3"/>
  <c r="AM2101" i="3"/>
  <c r="AL2101" i="3"/>
  <c r="AK2101" i="3"/>
  <c r="AJ2101" i="3"/>
  <c r="AI2101" i="3"/>
  <c r="AH2101" i="3"/>
  <c r="AG2101" i="3"/>
  <c r="AF2101" i="3"/>
  <c r="AE2101" i="3"/>
  <c r="AD2101" i="3"/>
  <c r="AC2101" i="3"/>
  <c r="AO2100" i="3"/>
  <c r="AM2100" i="3"/>
  <c r="AL2100" i="3"/>
  <c r="AK2100" i="3"/>
  <c r="AJ2100" i="3"/>
  <c r="AI2100" i="3"/>
  <c r="AH2100" i="3"/>
  <c r="AG2100" i="3"/>
  <c r="AF2100" i="3"/>
  <c r="AE2100" i="3"/>
  <c r="AD2100" i="3"/>
  <c r="AC2100" i="3"/>
  <c r="AO2099" i="3"/>
  <c r="AM2099" i="3"/>
  <c r="AL2099" i="3"/>
  <c r="AK2099" i="3"/>
  <c r="AJ2099" i="3"/>
  <c r="AI2099" i="3"/>
  <c r="AH2099" i="3"/>
  <c r="AG2099" i="3"/>
  <c r="AF2099" i="3"/>
  <c r="AE2099" i="3"/>
  <c r="AD2099" i="3"/>
  <c r="AC2099" i="3"/>
  <c r="AO2098" i="3"/>
  <c r="AM2098" i="3"/>
  <c r="AL2098" i="3"/>
  <c r="AK2098" i="3"/>
  <c r="AJ2098" i="3"/>
  <c r="AI2098" i="3"/>
  <c r="AH2098" i="3"/>
  <c r="AG2098" i="3"/>
  <c r="AF2098" i="3"/>
  <c r="AE2098" i="3"/>
  <c r="AD2098" i="3"/>
  <c r="AC2098" i="3"/>
  <c r="AO2097" i="3"/>
  <c r="AM2097" i="3"/>
  <c r="AL2097" i="3"/>
  <c r="AK2097" i="3"/>
  <c r="AJ2097" i="3"/>
  <c r="AI2097" i="3"/>
  <c r="AH2097" i="3"/>
  <c r="AG2097" i="3"/>
  <c r="AF2097" i="3"/>
  <c r="AE2097" i="3"/>
  <c r="AD2097" i="3"/>
  <c r="AC2097" i="3"/>
  <c r="AO2096" i="3"/>
  <c r="AM2096" i="3"/>
  <c r="AL2096" i="3"/>
  <c r="AK2096" i="3"/>
  <c r="AJ2096" i="3"/>
  <c r="AI2096" i="3"/>
  <c r="AH2096" i="3"/>
  <c r="AG2096" i="3"/>
  <c r="AF2096" i="3"/>
  <c r="AE2096" i="3"/>
  <c r="AD2096" i="3"/>
  <c r="AC2096" i="3"/>
  <c r="AO2095" i="3"/>
  <c r="AM2095" i="3"/>
  <c r="AL2095" i="3"/>
  <c r="AK2095" i="3"/>
  <c r="AJ2095" i="3"/>
  <c r="AI2095" i="3"/>
  <c r="AH2095" i="3"/>
  <c r="AG2095" i="3"/>
  <c r="AF2095" i="3"/>
  <c r="AE2095" i="3"/>
  <c r="AD2095" i="3"/>
  <c r="AC2095" i="3"/>
  <c r="AO2094" i="3"/>
  <c r="AM2094" i="3"/>
  <c r="AL2094" i="3"/>
  <c r="AK2094" i="3"/>
  <c r="AJ2094" i="3"/>
  <c r="AI2094" i="3"/>
  <c r="AH2094" i="3"/>
  <c r="AG2094" i="3"/>
  <c r="AF2094" i="3"/>
  <c r="AE2094" i="3"/>
  <c r="AD2094" i="3"/>
  <c r="AC2094" i="3"/>
  <c r="AO2093" i="3"/>
  <c r="AM2093" i="3"/>
  <c r="AL2093" i="3"/>
  <c r="AK2093" i="3"/>
  <c r="AJ2093" i="3"/>
  <c r="AI2093" i="3"/>
  <c r="AH2093" i="3"/>
  <c r="AG2093" i="3"/>
  <c r="AF2093" i="3"/>
  <c r="AE2093" i="3"/>
  <c r="AD2093" i="3"/>
  <c r="AC2093" i="3"/>
  <c r="AO2092" i="3"/>
  <c r="AM2092" i="3"/>
  <c r="AL2092" i="3"/>
  <c r="AK2092" i="3"/>
  <c r="AJ2092" i="3"/>
  <c r="AI2092" i="3"/>
  <c r="AH2092" i="3"/>
  <c r="AG2092" i="3"/>
  <c r="AF2092" i="3"/>
  <c r="AE2092" i="3"/>
  <c r="AD2092" i="3"/>
  <c r="AC2092" i="3"/>
  <c r="AO2091" i="3"/>
  <c r="AM2091" i="3"/>
  <c r="AL2091" i="3"/>
  <c r="AK2091" i="3"/>
  <c r="AJ2091" i="3"/>
  <c r="AI2091" i="3"/>
  <c r="AH2091" i="3"/>
  <c r="AG2091" i="3"/>
  <c r="AF2091" i="3"/>
  <c r="AE2091" i="3"/>
  <c r="AD2091" i="3"/>
  <c r="AC2091" i="3"/>
  <c r="AO2090" i="3"/>
  <c r="AM2090" i="3"/>
  <c r="AL2090" i="3"/>
  <c r="AK2090" i="3"/>
  <c r="AJ2090" i="3"/>
  <c r="AI2090" i="3"/>
  <c r="AH2090" i="3"/>
  <c r="AG2090" i="3"/>
  <c r="AF2090" i="3"/>
  <c r="AE2090" i="3"/>
  <c r="AD2090" i="3"/>
  <c r="AC2090" i="3"/>
  <c r="AO2089" i="3"/>
  <c r="AM2089" i="3"/>
  <c r="AL2089" i="3"/>
  <c r="AK2089" i="3"/>
  <c r="AJ2089" i="3"/>
  <c r="AI2089" i="3"/>
  <c r="AH2089" i="3"/>
  <c r="AG2089" i="3"/>
  <c r="AF2089" i="3"/>
  <c r="AE2089" i="3"/>
  <c r="AD2089" i="3"/>
  <c r="AC2089" i="3"/>
  <c r="AO2088" i="3"/>
  <c r="AM2088" i="3"/>
  <c r="AL2088" i="3"/>
  <c r="AK2088" i="3"/>
  <c r="AJ2088" i="3"/>
  <c r="AI2088" i="3"/>
  <c r="AH2088" i="3"/>
  <c r="AG2088" i="3"/>
  <c r="AF2088" i="3"/>
  <c r="AE2088" i="3"/>
  <c r="AD2088" i="3"/>
  <c r="AC2088" i="3"/>
  <c r="AO2087" i="3"/>
  <c r="AM2087" i="3"/>
  <c r="AL2087" i="3"/>
  <c r="AK2087" i="3"/>
  <c r="AJ2087" i="3"/>
  <c r="AI2087" i="3"/>
  <c r="AH2087" i="3"/>
  <c r="AG2087" i="3"/>
  <c r="AF2087" i="3"/>
  <c r="AE2087" i="3"/>
  <c r="AD2087" i="3"/>
  <c r="AC2087" i="3"/>
  <c r="AO2086" i="3"/>
  <c r="AM2086" i="3"/>
  <c r="AL2086" i="3"/>
  <c r="AK2086" i="3"/>
  <c r="AJ2086" i="3"/>
  <c r="AI2086" i="3"/>
  <c r="AH2086" i="3"/>
  <c r="AG2086" i="3"/>
  <c r="AF2086" i="3"/>
  <c r="AE2086" i="3"/>
  <c r="AD2086" i="3"/>
  <c r="AC2086" i="3"/>
  <c r="AO2085" i="3"/>
  <c r="AM2085" i="3"/>
  <c r="AL2085" i="3"/>
  <c r="AK2085" i="3"/>
  <c r="AJ2085" i="3"/>
  <c r="AI2085" i="3"/>
  <c r="AH2085" i="3"/>
  <c r="AG2085" i="3"/>
  <c r="AF2085" i="3"/>
  <c r="AE2085" i="3"/>
  <c r="AD2085" i="3"/>
  <c r="AC2085" i="3"/>
  <c r="AO2084" i="3"/>
  <c r="AM2084" i="3"/>
  <c r="AL2084" i="3"/>
  <c r="AK2084" i="3"/>
  <c r="AJ2084" i="3"/>
  <c r="AI2084" i="3"/>
  <c r="AH2084" i="3"/>
  <c r="AG2084" i="3"/>
  <c r="AF2084" i="3"/>
  <c r="AE2084" i="3"/>
  <c r="AD2084" i="3"/>
  <c r="AC2084" i="3"/>
  <c r="AO2083" i="3"/>
  <c r="AM2083" i="3"/>
  <c r="AL2083" i="3"/>
  <c r="AK2083" i="3"/>
  <c r="AJ2083" i="3"/>
  <c r="AI2083" i="3"/>
  <c r="AH2083" i="3"/>
  <c r="AG2083" i="3"/>
  <c r="AF2083" i="3"/>
  <c r="AE2083" i="3"/>
  <c r="AD2083" i="3"/>
  <c r="AC2083" i="3"/>
  <c r="AO2082" i="3"/>
  <c r="AM2082" i="3"/>
  <c r="AL2082" i="3"/>
  <c r="AK2082" i="3"/>
  <c r="AJ2082" i="3"/>
  <c r="AI2082" i="3"/>
  <c r="AH2082" i="3"/>
  <c r="AG2082" i="3"/>
  <c r="AF2082" i="3"/>
  <c r="AE2082" i="3"/>
  <c r="AD2082" i="3"/>
  <c r="AC2082" i="3"/>
  <c r="AO2081" i="3"/>
  <c r="AM2081" i="3"/>
  <c r="AL2081" i="3"/>
  <c r="AK2081" i="3"/>
  <c r="AJ2081" i="3"/>
  <c r="AI2081" i="3"/>
  <c r="AH2081" i="3"/>
  <c r="AG2081" i="3"/>
  <c r="AF2081" i="3"/>
  <c r="AE2081" i="3"/>
  <c r="AD2081" i="3"/>
  <c r="AC2081" i="3"/>
  <c r="AO2080" i="3"/>
  <c r="AM2080" i="3"/>
  <c r="AL2080" i="3"/>
  <c r="AK2080" i="3"/>
  <c r="AJ2080" i="3"/>
  <c r="AI2080" i="3"/>
  <c r="AH2080" i="3"/>
  <c r="AG2080" i="3"/>
  <c r="AF2080" i="3"/>
  <c r="AE2080" i="3"/>
  <c r="AD2080" i="3"/>
  <c r="AC2080" i="3"/>
  <c r="AO2120" i="3"/>
  <c r="AM2120" i="3"/>
  <c r="AL2120" i="3"/>
  <c r="AK2120" i="3"/>
  <c r="AJ2120" i="3"/>
  <c r="AI2120" i="3"/>
  <c r="AH2120" i="3"/>
  <c r="AG2120" i="3"/>
  <c r="AF2120" i="3"/>
  <c r="AE2120" i="3"/>
  <c r="AD2120" i="3"/>
  <c r="AC2120" i="3"/>
  <c r="AO2119" i="3"/>
  <c r="AM2119" i="3"/>
  <c r="AL2119" i="3"/>
  <c r="AK2119" i="3"/>
  <c r="AJ2119" i="3"/>
  <c r="AI2119" i="3"/>
  <c r="AH2119" i="3"/>
  <c r="AG2119" i="3"/>
  <c r="AF2119" i="3"/>
  <c r="AE2119" i="3"/>
  <c r="AD2119" i="3"/>
  <c r="AC2119" i="3"/>
  <c r="AO2118" i="3"/>
  <c r="AM2118" i="3"/>
  <c r="AL2118" i="3"/>
  <c r="AK2118" i="3"/>
  <c r="AJ2118" i="3"/>
  <c r="AI2118" i="3"/>
  <c r="AH2118" i="3"/>
  <c r="AG2118" i="3"/>
  <c r="AF2118" i="3"/>
  <c r="AE2118" i="3"/>
  <c r="AD2118" i="3"/>
  <c r="AC2118" i="3"/>
  <c r="AO2117" i="3"/>
  <c r="AM2117" i="3"/>
  <c r="AL2117" i="3"/>
  <c r="AK2117" i="3"/>
  <c r="AJ2117" i="3"/>
  <c r="AI2117" i="3"/>
  <c r="AH2117" i="3"/>
  <c r="AG2117" i="3"/>
  <c r="AF2117" i="3"/>
  <c r="AE2117" i="3"/>
  <c r="AD2117" i="3"/>
  <c r="AC2117" i="3"/>
  <c r="AO2116" i="3"/>
  <c r="AM2116" i="3"/>
  <c r="AL2116" i="3"/>
  <c r="AK2116" i="3"/>
  <c r="AJ2116" i="3"/>
  <c r="AI2116" i="3"/>
  <c r="AH2116" i="3"/>
  <c r="AG2116" i="3"/>
  <c r="AF2116" i="3"/>
  <c r="AE2116" i="3"/>
  <c r="AD2116" i="3"/>
  <c r="AC2116" i="3"/>
  <c r="AO2115" i="3"/>
  <c r="AM2115" i="3"/>
  <c r="AL2115" i="3"/>
  <c r="AK2115" i="3"/>
  <c r="AJ2115" i="3"/>
  <c r="AI2115" i="3"/>
  <c r="AH2115" i="3"/>
  <c r="AG2115" i="3"/>
  <c r="AF2115" i="3"/>
  <c r="AE2115" i="3"/>
  <c r="AD2115" i="3"/>
  <c r="AC2115" i="3"/>
  <c r="AO2114" i="3"/>
  <c r="AM2114" i="3"/>
  <c r="AL2114" i="3"/>
  <c r="AK2114" i="3"/>
  <c r="AJ2114" i="3"/>
  <c r="AI2114" i="3"/>
  <c r="AH2114" i="3"/>
  <c r="AG2114" i="3"/>
  <c r="AF2114" i="3"/>
  <c r="AE2114" i="3"/>
  <c r="AD2114" i="3"/>
  <c r="AC2114" i="3"/>
  <c r="AO2113" i="3"/>
  <c r="AM2113" i="3"/>
  <c r="AL2113" i="3"/>
  <c r="AK2113" i="3"/>
  <c r="AJ2113" i="3"/>
  <c r="AI2113" i="3"/>
  <c r="AH2113" i="3"/>
  <c r="AG2113" i="3"/>
  <c r="AF2113" i="3"/>
  <c r="AE2113" i="3"/>
  <c r="AD2113" i="3"/>
  <c r="AC2113" i="3"/>
  <c r="AO2112" i="3"/>
  <c r="AM2112" i="3"/>
  <c r="AL2112" i="3"/>
  <c r="AK2112" i="3"/>
  <c r="AJ2112" i="3"/>
  <c r="AI2112" i="3"/>
  <c r="AH2112" i="3"/>
  <c r="AG2112" i="3"/>
  <c r="AF2112" i="3"/>
  <c r="AE2112" i="3"/>
  <c r="AD2112" i="3"/>
  <c r="AC2112" i="3"/>
  <c r="AO2111" i="3"/>
  <c r="AM2111" i="3"/>
  <c r="AL2111" i="3"/>
  <c r="AK2111" i="3"/>
  <c r="AJ2111" i="3"/>
  <c r="AI2111" i="3"/>
  <c r="AH2111" i="3"/>
  <c r="AG2111" i="3"/>
  <c r="AF2111" i="3"/>
  <c r="AE2111" i="3"/>
  <c r="AD2111" i="3"/>
  <c r="AC2111" i="3"/>
  <c r="AO2110" i="3"/>
  <c r="AM2110" i="3"/>
  <c r="AL2110" i="3"/>
  <c r="AK2110" i="3"/>
  <c r="AJ2110" i="3"/>
  <c r="AI2110" i="3"/>
  <c r="AH2110" i="3"/>
  <c r="AG2110" i="3"/>
  <c r="AF2110" i="3"/>
  <c r="AE2110" i="3"/>
  <c r="AD2110" i="3"/>
  <c r="AC2110" i="3"/>
  <c r="AO2109" i="3"/>
  <c r="AM2109" i="3"/>
  <c r="AL2109" i="3"/>
  <c r="AK2109" i="3"/>
  <c r="AJ2109" i="3"/>
  <c r="AI2109" i="3"/>
  <c r="AH2109" i="3"/>
  <c r="AG2109" i="3"/>
  <c r="AF2109" i="3"/>
  <c r="AE2109" i="3"/>
  <c r="AD2109" i="3"/>
  <c r="AC2109" i="3"/>
  <c r="AO2108" i="3"/>
  <c r="AM2108" i="3"/>
  <c r="AL2108" i="3"/>
  <c r="AK2108" i="3"/>
  <c r="AJ2108" i="3"/>
  <c r="AI2108" i="3"/>
  <c r="AH2108" i="3"/>
  <c r="AG2108" i="3"/>
  <c r="AF2108" i="3"/>
  <c r="AE2108" i="3"/>
  <c r="AD2108" i="3"/>
  <c r="AC2108" i="3"/>
  <c r="AO2107" i="3"/>
  <c r="AM2107" i="3"/>
  <c r="AL2107" i="3"/>
  <c r="AK2107" i="3"/>
  <c r="AJ2107" i="3"/>
  <c r="AI2107" i="3"/>
  <c r="AH2107" i="3"/>
  <c r="AG2107" i="3"/>
  <c r="AF2107" i="3"/>
  <c r="AE2107" i="3"/>
  <c r="AD2107" i="3"/>
  <c r="AC2107" i="3"/>
  <c r="AO2106" i="3"/>
  <c r="AM2106" i="3"/>
  <c r="AL2106" i="3"/>
  <c r="AK2106" i="3"/>
  <c r="AJ2106" i="3"/>
  <c r="AI2106" i="3"/>
  <c r="AH2106" i="3"/>
  <c r="AG2106" i="3"/>
  <c r="AF2106" i="3"/>
  <c r="AE2106" i="3"/>
  <c r="AD2106" i="3"/>
  <c r="AC2106" i="3"/>
  <c r="AO2140" i="3"/>
  <c r="AM2140" i="3"/>
  <c r="AL2140" i="3"/>
  <c r="AK2140" i="3"/>
  <c r="AJ2140" i="3"/>
  <c r="AI2140" i="3"/>
  <c r="AH2140" i="3"/>
  <c r="AG2140" i="3"/>
  <c r="AF2140" i="3"/>
  <c r="AE2140" i="3"/>
  <c r="AD2140" i="3"/>
  <c r="AC2140" i="3"/>
  <c r="AO2139" i="3"/>
  <c r="AM2139" i="3"/>
  <c r="AL2139" i="3"/>
  <c r="AK2139" i="3"/>
  <c r="AJ2139" i="3"/>
  <c r="AI2139" i="3"/>
  <c r="AH2139" i="3"/>
  <c r="AG2139" i="3"/>
  <c r="AF2139" i="3"/>
  <c r="AE2139" i="3"/>
  <c r="AD2139" i="3"/>
  <c r="AC2139" i="3"/>
  <c r="AO2138" i="3"/>
  <c r="AM2138" i="3"/>
  <c r="AL2138" i="3"/>
  <c r="AK2138" i="3"/>
  <c r="AJ2138" i="3"/>
  <c r="AI2138" i="3"/>
  <c r="AH2138" i="3"/>
  <c r="AG2138" i="3"/>
  <c r="AF2138" i="3"/>
  <c r="AE2138" i="3"/>
  <c r="AD2138" i="3"/>
  <c r="AC2138" i="3"/>
  <c r="AO2137" i="3"/>
  <c r="AM2137" i="3"/>
  <c r="AL2137" i="3"/>
  <c r="AK2137" i="3"/>
  <c r="AJ2137" i="3"/>
  <c r="AI2137" i="3"/>
  <c r="AH2137" i="3"/>
  <c r="AG2137" i="3"/>
  <c r="AF2137" i="3"/>
  <c r="AE2137" i="3"/>
  <c r="AD2137" i="3"/>
  <c r="AC2137" i="3"/>
  <c r="AO2136" i="3"/>
  <c r="AM2136" i="3"/>
  <c r="AL2136" i="3"/>
  <c r="AK2136" i="3"/>
  <c r="AJ2136" i="3"/>
  <c r="AI2136" i="3"/>
  <c r="AH2136" i="3"/>
  <c r="AG2136" i="3"/>
  <c r="AF2136" i="3"/>
  <c r="AE2136" i="3"/>
  <c r="AD2136" i="3"/>
  <c r="AC2136" i="3"/>
  <c r="AO2135" i="3"/>
  <c r="AM2135" i="3"/>
  <c r="AL2135" i="3"/>
  <c r="AK2135" i="3"/>
  <c r="AJ2135" i="3"/>
  <c r="AI2135" i="3"/>
  <c r="AH2135" i="3"/>
  <c r="AG2135" i="3"/>
  <c r="AF2135" i="3"/>
  <c r="AE2135" i="3"/>
  <c r="AD2135" i="3"/>
  <c r="AC2135" i="3"/>
  <c r="AO2134" i="3"/>
  <c r="AM2134" i="3"/>
  <c r="AL2134" i="3"/>
  <c r="AK2134" i="3"/>
  <c r="AJ2134" i="3"/>
  <c r="AI2134" i="3"/>
  <c r="AH2134" i="3"/>
  <c r="AG2134" i="3"/>
  <c r="AF2134" i="3"/>
  <c r="AE2134" i="3"/>
  <c r="AD2134" i="3"/>
  <c r="AC2134" i="3"/>
  <c r="AO2133" i="3"/>
  <c r="AM2133" i="3"/>
  <c r="AL2133" i="3"/>
  <c r="AK2133" i="3"/>
  <c r="AJ2133" i="3"/>
  <c r="AI2133" i="3"/>
  <c r="AH2133" i="3"/>
  <c r="AG2133" i="3"/>
  <c r="AF2133" i="3"/>
  <c r="AE2133" i="3"/>
  <c r="AD2133" i="3"/>
  <c r="AC2133" i="3"/>
  <c r="AO2132" i="3"/>
  <c r="AM2132" i="3"/>
  <c r="AL2132" i="3"/>
  <c r="AK2132" i="3"/>
  <c r="AJ2132" i="3"/>
  <c r="AI2132" i="3"/>
  <c r="AH2132" i="3"/>
  <c r="AG2132" i="3"/>
  <c r="AF2132" i="3"/>
  <c r="AE2132" i="3"/>
  <c r="AD2132" i="3"/>
  <c r="AC2132" i="3"/>
  <c r="AO2131" i="3"/>
  <c r="AM2131" i="3"/>
  <c r="AL2131" i="3"/>
  <c r="AK2131" i="3"/>
  <c r="AJ2131" i="3"/>
  <c r="AI2131" i="3"/>
  <c r="AH2131" i="3"/>
  <c r="AG2131" i="3"/>
  <c r="AF2131" i="3"/>
  <c r="AE2131" i="3"/>
  <c r="AD2131" i="3"/>
  <c r="AC2131" i="3"/>
  <c r="AO2130" i="3"/>
  <c r="AM2130" i="3"/>
  <c r="AL2130" i="3"/>
  <c r="AK2130" i="3"/>
  <c r="AJ2130" i="3"/>
  <c r="AI2130" i="3"/>
  <c r="AH2130" i="3"/>
  <c r="AG2130" i="3"/>
  <c r="AF2130" i="3"/>
  <c r="AE2130" i="3"/>
  <c r="AD2130" i="3"/>
  <c r="AC2130" i="3"/>
  <c r="AO2129" i="3"/>
  <c r="AM2129" i="3"/>
  <c r="AL2129" i="3"/>
  <c r="AK2129" i="3"/>
  <c r="AJ2129" i="3"/>
  <c r="AI2129" i="3"/>
  <c r="AH2129" i="3"/>
  <c r="AG2129" i="3"/>
  <c r="AF2129" i="3"/>
  <c r="AE2129" i="3"/>
  <c r="AD2129" i="3"/>
  <c r="AC2129" i="3"/>
  <c r="AO2128" i="3"/>
  <c r="AM2128" i="3"/>
  <c r="AL2128" i="3"/>
  <c r="AK2128" i="3"/>
  <c r="AJ2128" i="3"/>
  <c r="AI2128" i="3"/>
  <c r="AH2128" i="3"/>
  <c r="AG2128" i="3"/>
  <c r="AF2128" i="3"/>
  <c r="AE2128" i="3"/>
  <c r="AD2128" i="3"/>
  <c r="AC2128" i="3"/>
  <c r="AO2127" i="3"/>
  <c r="AM2127" i="3"/>
  <c r="AL2127" i="3"/>
  <c r="AK2127" i="3"/>
  <c r="AJ2127" i="3"/>
  <c r="AI2127" i="3"/>
  <c r="AH2127" i="3"/>
  <c r="AG2127" i="3"/>
  <c r="AF2127" i="3"/>
  <c r="AE2127" i="3"/>
  <c r="AD2127" i="3"/>
  <c r="AC2127" i="3"/>
  <c r="AO2126" i="3"/>
  <c r="AM2126" i="3"/>
  <c r="AL2126" i="3"/>
  <c r="AK2126" i="3"/>
  <c r="AJ2126" i="3"/>
  <c r="AI2126" i="3"/>
  <c r="AH2126" i="3"/>
  <c r="AG2126" i="3"/>
  <c r="AF2126" i="3"/>
  <c r="AE2126" i="3"/>
  <c r="AD2126" i="3"/>
  <c r="AC2126" i="3"/>
  <c r="AO2125" i="3"/>
  <c r="AM2125" i="3"/>
  <c r="AL2125" i="3"/>
  <c r="AK2125" i="3"/>
  <c r="AJ2125" i="3"/>
  <c r="AI2125" i="3"/>
  <c r="AH2125" i="3"/>
  <c r="AG2125" i="3"/>
  <c r="AF2125" i="3"/>
  <c r="AE2125" i="3"/>
  <c r="AD2125" i="3"/>
  <c r="AC2125" i="3"/>
  <c r="AO2124" i="3"/>
  <c r="AM2124" i="3"/>
  <c r="AL2124" i="3"/>
  <c r="AK2124" i="3"/>
  <c r="AJ2124" i="3"/>
  <c r="AI2124" i="3"/>
  <c r="AH2124" i="3"/>
  <c r="AG2124" i="3"/>
  <c r="AF2124" i="3"/>
  <c r="AE2124" i="3"/>
  <c r="AD2124" i="3"/>
  <c r="AC2124" i="3"/>
  <c r="AO2123" i="3"/>
  <c r="AM2123" i="3"/>
  <c r="AL2123" i="3"/>
  <c r="AK2123" i="3"/>
  <c r="AJ2123" i="3"/>
  <c r="AI2123" i="3"/>
  <c r="AH2123" i="3"/>
  <c r="AG2123" i="3"/>
  <c r="AF2123" i="3"/>
  <c r="AE2123" i="3"/>
  <c r="AD2123" i="3"/>
  <c r="AC2123" i="3"/>
  <c r="AO2122" i="3"/>
  <c r="AM2122" i="3"/>
  <c r="AL2122" i="3"/>
  <c r="AK2122" i="3"/>
  <c r="AJ2122" i="3"/>
  <c r="AI2122" i="3"/>
  <c r="AH2122" i="3"/>
  <c r="AG2122" i="3"/>
  <c r="AF2122" i="3"/>
  <c r="AE2122" i="3"/>
  <c r="AD2122" i="3"/>
  <c r="AC2122" i="3"/>
  <c r="AO2121" i="3"/>
  <c r="AM2121" i="3"/>
  <c r="AL2121" i="3"/>
  <c r="AK2121" i="3"/>
  <c r="AJ2121" i="3"/>
  <c r="AI2121" i="3"/>
  <c r="AH2121" i="3"/>
  <c r="AG2121" i="3"/>
  <c r="AF2121" i="3"/>
  <c r="AE2121" i="3"/>
  <c r="AD2121" i="3"/>
  <c r="AC2121" i="3"/>
  <c r="AO2166" i="3"/>
  <c r="AM2166" i="3"/>
  <c r="AL2166" i="3"/>
  <c r="AK2166" i="3"/>
  <c r="AJ2166" i="3"/>
  <c r="AI2166" i="3"/>
  <c r="AH2166" i="3"/>
  <c r="AG2166" i="3"/>
  <c r="AF2166" i="3"/>
  <c r="AE2166" i="3"/>
  <c r="AD2166" i="3"/>
  <c r="AC2166" i="3"/>
  <c r="AO2165" i="3"/>
  <c r="AM2165" i="3"/>
  <c r="AL2165" i="3"/>
  <c r="AK2165" i="3"/>
  <c r="AJ2165" i="3"/>
  <c r="AI2165" i="3"/>
  <c r="AH2165" i="3"/>
  <c r="AG2165" i="3"/>
  <c r="AF2165" i="3"/>
  <c r="AE2165" i="3"/>
  <c r="AD2165" i="3"/>
  <c r="AC2165" i="3"/>
  <c r="AO2164" i="3"/>
  <c r="AM2164" i="3"/>
  <c r="AL2164" i="3"/>
  <c r="AK2164" i="3"/>
  <c r="AJ2164" i="3"/>
  <c r="AI2164" i="3"/>
  <c r="AH2164" i="3"/>
  <c r="AG2164" i="3"/>
  <c r="AF2164" i="3"/>
  <c r="AE2164" i="3"/>
  <c r="AD2164" i="3"/>
  <c r="AC2164" i="3"/>
  <c r="AO2163" i="3"/>
  <c r="AM2163" i="3"/>
  <c r="AL2163" i="3"/>
  <c r="AK2163" i="3"/>
  <c r="AJ2163" i="3"/>
  <c r="AI2163" i="3"/>
  <c r="AH2163" i="3"/>
  <c r="AG2163" i="3"/>
  <c r="AF2163" i="3"/>
  <c r="AE2163" i="3"/>
  <c r="AD2163" i="3"/>
  <c r="AC2163" i="3"/>
  <c r="AO2162" i="3"/>
  <c r="AM2162" i="3"/>
  <c r="AL2162" i="3"/>
  <c r="AK2162" i="3"/>
  <c r="AJ2162" i="3"/>
  <c r="AI2162" i="3"/>
  <c r="AH2162" i="3"/>
  <c r="AG2162" i="3"/>
  <c r="AF2162" i="3"/>
  <c r="AE2162" i="3"/>
  <c r="AD2162" i="3"/>
  <c r="AC2162" i="3"/>
  <c r="AO2161" i="3"/>
  <c r="AM2161" i="3"/>
  <c r="AL2161" i="3"/>
  <c r="AK2161" i="3"/>
  <c r="AJ2161" i="3"/>
  <c r="AI2161" i="3"/>
  <c r="AH2161" i="3"/>
  <c r="AG2161" i="3"/>
  <c r="AF2161" i="3"/>
  <c r="AE2161" i="3"/>
  <c r="AD2161" i="3"/>
  <c r="AC2161" i="3"/>
  <c r="AO2160" i="3"/>
  <c r="AM2160" i="3"/>
  <c r="AL2160" i="3"/>
  <c r="AK2160" i="3"/>
  <c r="AJ2160" i="3"/>
  <c r="AI2160" i="3"/>
  <c r="AH2160" i="3"/>
  <c r="AG2160" i="3"/>
  <c r="AF2160" i="3"/>
  <c r="AE2160" i="3"/>
  <c r="AD2160" i="3"/>
  <c r="AC2160" i="3"/>
  <c r="AO2159" i="3"/>
  <c r="AM2159" i="3"/>
  <c r="AL2159" i="3"/>
  <c r="AK2159" i="3"/>
  <c r="AJ2159" i="3"/>
  <c r="AI2159" i="3"/>
  <c r="AH2159" i="3"/>
  <c r="AG2159" i="3"/>
  <c r="AF2159" i="3"/>
  <c r="AE2159" i="3"/>
  <c r="AD2159" i="3"/>
  <c r="AC2159" i="3"/>
  <c r="AO2158" i="3"/>
  <c r="AM2158" i="3"/>
  <c r="AL2158" i="3"/>
  <c r="AK2158" i="3"/>
  <c r="AJ2158" i="3"/>
  <c r="AI2158" i="3"/>
  <c r="AH2158" i="3"/>
  <c r="AG2158" i="3"/>
  <c r="AF2158" i="3"/>
  <c r="AE2158" i="3"/>
  <c r="AD2158" i="3"/>
  <c r="AC2158" i="3"/>
  <c r="AO2157" i="3"/>
  <c r="AM2157" i="3"/>
  <c r="AL2157" i="3"/>
  <c r="AK2157" i="3"/>
  <c r="AJ2157" i="3"/>
  <c r="AI2157" i="3"/>
  <c r="AH2157" i="3"/>
  <c r="AG2157" i="3"/>
  <c r="AF2157" i="3"/>
  <c r="AE2157" i="3"/>
  <c r="AD2157" i="3"/>
  <c r="AC2157" i="3"/>
  <c r="AO2156" i="3"/>
  <c r="AM2156" i="3"/>
  <c r="AL2156" i="3"/>
  <c r="AK2156" i="3"/>
  <c r="AJ2156" i="3"/>
  <c r="AI2156" i="3"/>
  <c r="AH2156" i="3"/>
  <c r="AG2156" i="3"/>
  <c r="AF2156" i="3"/>
  <c r="AE2156" i="3"/>
  <c r="AD2156" i="3"/>
  <c r="AC2156" i="3"/>
  <c r="AO2155" i="3"/>
  <c r="AM2155" i="3"/>
  <c r="AL2155" i="3"/>
  <c r="AK2155" i="3"/>
  <c r="AJ2155" i="3"/>
  <c r="AI2155" i="3"/>
  <c r="AH2155" i="3"/>
  <c r="AG2155" i="3"/>
  <c r="AF2155" i="3"/>
  <c r="AE2155" i="3"/>
  <c r="AD2155" i="3"/>
  <c r="AC2155" i="3"/>
  <c r="AO2154" i="3"/>
  <c r="AM2154" i="3"/>
  <c r="AL2154" i="3"/>
  <c r="AK2154" i="3"/>
  <c r="AJ2154" i="3"/>
  <c r="AI2154" i="3"/>
  <c r="AH2154" i="3"/>
  <c r="AG2154" i="3"/>
  <c r="AF2154" i="3"/>
  <c r="AE2154" i="3"/>
  <c r="AD2154" i="3"/>
  <c r="AC2154" i="3"/>
  <c r="AO2153" i="3"/>
  <c r="AM2153" i="3"/>
  <c r="AL2153" i="3"/>
  <c r="AK2153" i="3"/>
  <c r="AJ2153" i="3"/>
  <c r="AI2153" i="3"/>
  <c r="AH2153" i="3"/>
  <c r="AG2153" i="3"/>
  <c r="AF2153" i="3"/>
  <c r="AE2153" i="3"/>
  <c r="AD2153" i="3"/>
  <c r="AC2153" i="3"/>
  <c r="AO2152" i="3"/>
  <c r="AM2152" i="3"/>
  <c r="AL2152" i="3"/>
  <c r="AK2152" i="3"/>
  <c r="AJ2152" i="3"/>
  <c r="AI2152" i="3"/>
  <c r="AH2152" i="3"/>
  <c r="AG2152" i="3"/>
  <c r="AF2152" i="3"/>
  <c r="AE2152" i="3"/>
  <c r="AD2152" i="3"/>
  <c r="AC2152" i="3"/>
  <c r="AO2151" i="3"/>
  <c r="AM2151" i="3"/>
  <c r="AL2151" i="3"/>
  <c r="AK2151" i="3"/>
  <c r="AJ2151" i="3"/>
  <c r="AI2151" i="3"/>
  <c r="AH2151" i="3"/>
  <c r="AG2151" i="3"/>
  <c r="AF2151" i="3"/>
  <c r="AE2151" i="3"/>
  <c r="AD2151" i="3"/>
  <c r="AC2151" i="3"/>
  <c r="AO2150" i="3"/>
  <c r="AM2150" i="3"/>
  <c r="AL2150" i="3"/>
  <c r="AK2150" i="3"/>
  <c r="AJ2150" i="3"/>
  <c r="AI2150" i="3"/>
  <c r="AH2150" i="3"/>
  <c r="AG2150" i="3"/>
  <c r="AF2150" i="3"/>
  <c r="AE2150" i="3"/>
  <c r="AD2150" i="3"/>
  <c r="AC2150" i="3"/>
  <c r="AO2149" i="3"/>
  <c r="AM2149" i="3"/>
  <c r="AL2149" i="3"/>
  <c r="AK2149" i="3"/>
  <c r="AJ2149" i="3"/>
  <c r="AI2149" i="3"/>
  <c r="AH2149" i="3"/>
  <c r="AG2149" i="3"/>
  <c r="AF2149" i="3"/>
  <c r="AE2149" i="3"/>
  <c r="AD2149" i="3"/>
  <c r="AC2149" i="3"/>
  <c r="AO2148" i="3"/>
  <c r="AM2148" i="3"/>
  <c r="AL2148" i="3"/>
  <c r="AK2148" i="3"/>
  <c r="AJ2148" i="3"/>
  <c r="AI2148" i="3"/>
  <c r="AH2148" i="3"/>
  <c r="AG2148" i="3"/>
  <c r="AF2148" i="3"/>
  <c r="AE2148" i="3"/>
  <c r="AD2148" i="3"/>
  <c r="AC2148" i="3"/>
  <c r="AO2147" i="3"/>
  <c r="AM2147" i="3"/>
  <c r="AL2147" i="3"/>
  <c r="AK2147" i="3"/>
  <c r="AJ2147" i="3"/>
  <c r="AI2147" i="3"/>
  <c r="AH2147" i="3"/>
  <c r="AG2147" i="3"/>
  <c r="AF2147" i="3"/>
  <c r="AE2147" i="3"/>
  <c r="AD2147" i="3"/>
  <c r="AC2147" i="3"/>
  <c r="AO2146" i="3"/>
  <c r="AM2146" i="3"/>
  <c r="AL2146" i="3"/>
  <c r="AK2146" i="3"/>
  <c r="AJ2146" i="3"/>
  <c r="AI2146" i="3"/>
  <c r="AH2146" i="3"/>
  <c r="AG2146" i="3"/>
  <c r="AF2146" i="3"/>
  <c r="AE2146" i="3"/>
  <c r="AD2146" i="3"/>
  <c r="AC2146" i="3"/>
  <c r="AO2145" i="3"/>
  <c r="AM2145" i="3"/>
  <c r="AL2145" i="3"/>
  <c r="AK2145" i="3"/>
  <c r="AJ2145" i="3"/>
  <c r="AI2145" i="3"/>
  <c r="AH2145" i="3"/>
  <c r="AG2145" i="3"/>
  <c r="AF2145" i="3"/>
  <c r="AE2145" i="3"/>
  <c r="AD2145" i="3"/>
  <c r="AC2145" i="3"/>
  <c r="AO2144" i="3"/>
  <c r="AM2144" i="3"/>
  <c r="AL2144" i="3"/>
  <c r="AK2144" i="3"/>
  <c r="AJ2144" i="3"/>
  <c r="AI2144" i="3"/>
  <c r="AH2144" i="3"/>
  <c r="AG2144" i="3"/>
  <c r="AF2144" i="3"/>
  <c r="AE2144" i="3"/>
  <c r="AD2144" i="3"/>
  <c r="AC2144" i="3"/>
  <c r="AO2143" i="3"/>
  <c r="AM2143" i="3"/>
  <c r="AL2143" i="3"/>
  <c r="AK2143" i="3"/>
  <c r="AJ2143" i="3"/>
  <c r="AI2143" i="3"/>
  <c r="AH2143" i="3"/>
  <c r="AG2143" i="3"/>
  <c r="AF2143" i="3"/>
  <c r="AE2143" i="3"/>
  <c r="AD2143" i="3"/>
  <c r="AC2143" i="3"/>
  <c r="AO2142" i="3"/>
  <c r="AM2142" i="3"/>
  <c r="AL2142" i="3"/>
  <c r="AK2142" i="3"/>
  <c r="AJ2142" i="3"/>
  <c r="AI2142" i="3"/>
  <c r="AH2142" i="3"/>
  <c r="AG2142" i="3"/>
  <c r="AF2142" i="3"/>
  <c r="AE2142" i="3"/>
  <c r="AD2142" i="3"/>
  <c r="AC2142" i="3"/>
  <c r="AO2141" i="3"/>
  <c r="AM2141" i="3"/>
  <c r="AL2141" i="3"/>
  <c r="AK2141" i="3"/>
  <c r="AJ2141" i="3"/>
  <c r="AI2141" i="3"/>
  <c r="AH2141" i="3"/>
  <c r="AG2141" i="3"/>
  <c r="AF2141" i="3"/>
  <c r="AE2141" i="3"/>
  <c r="AD2141" i="3"/>
  <c r="AC2141" i="3"/>
  <c r="AO2175" i="3"/>
  <c r="AM2175" i="3"/>
  <c r="AL2175" i="3"/>
  <c r="AK2175" i="3"/>
  <c r="AJ2175" i="3"/>
  <c r="AI2175" i="3"/>
  <c r="AH2175" i="3"/>
  <c r="AG2175" i="3"/>
  <c r="AF2175" i="3"/>
  <c r="AE2175" i="3"/>
  <c r="AD2175" i="3"/>
  <c r="AC2175" i="3"/>
  <c r="AO2174" i="3"/>
  <c r="AM2174" i="3"/>
  <c r="AL2174" i="3"/>
  <c r="AK2174" i="3"/>
  <c r="AJ2174" i="3"/>
  <c r="AI2174" i="3"/>
  <c r="AH2174" i="3"/>
  <c r="AG2174" i="3"/>
  <c r="AF2174" i="3"/>
  <c r="AE2174" i="3"/>
  <c r="AD2174" i="3"/>
  <c r="AC2174" i="3"/>
  <c r="AO2173" i="3"/>
  <c r="AM2173" i="3"/>
  <c r="AL2173" i="3"/>
  <c r="AK2173" i="3"/>
  <c r="AJ2173" i="3"/>
  <c r="AI2173" i="3"/>
  <c r="AH2173" i="3"/>
  <c r="AG2173" i="3"/>
  <c r="AF2173" i="3"/>
  <c r="AE2173" i="3"/>
  <c r="AD2173" i="3"/>
  <c r="AC2173" i="3"/>
  <c r="AO2172" i="3"/>
  <c r="AM2172" i="3"/>
  <c r="AL2172" i="3"/>
  <c r="AK2172" i="3"/>
  <c r="AJ2172" i="3"/>
  <c r="AI2172" i="3"/>
  <c r="AH2172" i="3"/>
  <c r="AG2172" i="3"/>
  <c r="AF2172" i="3"/>
  <c r="AE2172" i="3"/>
  <c r="AD2172" i="3"/>
  <c r="AC2172" i="3"/>
  <c r="AO2171" i="3"/>
  <c r="AM2171" i="3"/>
  <c r="AL2171" i="3"/>
  <c r="AK2171" i="3"/>
  <c r="AJ2171" i="3"/>
  <c r="AI2171" i="3"/>
  <c r="AH2171" i="3"/>
  <c r="AG2171" i="3"/>
  <c r="AF2171" i="3"/>
  <c r="AE2171" i="3"/>
  <c r="AD2171" i="3"/>
  <c r="AC2171" i="3"/>
  <c r="AO2170" i="3"/>
  <c r="AM2170" i="3"/>
  <c r="AL2170" i="3"/>
  <c r="AK2170" i="3"/>
  <c r="AJ2170" i="3"/>
  <c r="AI2170" i="3"/>
  <c r="AH2170" i="3"/>
  <c r="AG2170" i="3"/>
  <c r="AF2170" i="3"/>
  <c r="AE2170" i="3"/>
  <c r="AD2170" i="3"/>
  <c r="AC2170" i="3"/>
  <c r="AO2169" i="3"/>
  <c r="AM2169" i="3"/>
  <c r="AL2169" i="3"/>
  <c r="AK2169" i="3"/>
  <c r="AJ2169" i="3"/>
  <c r="AI2169" i="3"/>
  <c r="AH2169" i="3"/>
  <c r="AG2169" i="3"/>
  <c r="AF2169" i="3"/>
  <c r="AE2169" i="3"/>
  <c r="AD2169" i="3"/>
  <c r="AC2169" i="3"/>
  <c r="AO2168" i="3"/>
  <c r="AM2168" i="3"/>
  <c r="AL2168" i="3"/>
  <c r="AK2168" i="3"/>
  <c r="AJ2168" i="3"/>
  <c r="AI2168" i="3"/>
  <c r="AH2168" i="3"/>
  <c r="AG2168" i="3"/>
  <c r="AF2168" i="3"/>
  <c r="AE2168" i="3"/>
  <c r="AD2168" i="3"/>
  <c r="AC2168" i="3"/>
  <c r="AO2167" i="3"/>
  <c r="AM2167" i="3"/>
  <c r="AL2167" i="3"/>
  <c r="AK2167" i="3"/>
  <c r="AJ2167" i="3"/>
  <c r="AI2167" i="3"/>
  <c r="AH2167" i="3"/>
  <c r="AG2167" i="3"/>
  <c r="AF2167" i="3"/>
  <c r="AE2167" i="3"/>
  <c r="AD2167" i="3"/>
  <c r="AC2167" i="3"/>
  <c r="AO2182" i="3"/>
  <c r="AM2182" i="3"/>
  <c r="AL2182" i="3"/>
  <c r="AK2182" i="3"/>
  <c r="AJ2182" i="3"/>
  <c r="AI2182" i="3"/>
  <c r="AH2182" i="3"/>
  <c r="AG2182" i="3"/>
  <c r="AF2182" i="3"/>
  <c r="AE2182" i="3"/>
  <c r="AD2182" i="3"/>
  <c r="AC2182" i="3"/>
  <c r="AO2181" i="3"/>
  <c r="AM2181" i="3"/>
  <c r="AL2181" i="3"/>
  <c r="AK2181" i="3"/>
  <c r="AJ2181" i="3"/>
  <c r="AI2181" i="3"/>
  <c r="AH2181" i="3"/>
  <c r="AG2181" i="3"/>
  <c r="AF2181" i="3"/>
  <c r="AE2181" i="3"/>
  <c r="AD2181" i="3"/>
  <c r="AC2181" i="3"/>
  <c r="AO2180" i="3"/>
  <c r="AM2180" i="3"/>
  <c r="AL2180" i="3"/>
  <c r="AK2180" i="3"/>
  <c r="AJ2180" i="3"/>
  <c r="AI2180" i="3"/>
  <c r="AH2180" i="3"/>
  <c r="AG2180" i="3"/>
  <c r="AF2180" i="3"/>
  <c r="AE2180" i="3"/>
  <c r="AD2180" i="3"/>
  <c r="AC2180" i="3"/>
  <c r="AO2179" i="3"/>
  <c r="AM2179" i="3"/>
  <c r="AL2179" i="3"/>
  <c r="AK2179" i="3"/>
  <c r="AJ2179" i="3"/>
  <c r="AI2179" i="3"/>
  <c r="AH2179" i="3"/>
  <c r="AG2179" i="3"/>
  <c r="AF2179" i="3"/>
  <c r="AE2179" i="3"/>
  <c r="AD2179" i="3"/>
  <c r="AC2179" i="3"/>
  <c r="AO2178" i="3"/>
  <c r="AM2178" i="3"/>
  <c r="AL2178" i="3"/>
  <c r="AK2178" i="3"/>
  <c r="AJ2178" i="3"/>
  <c r="AI2178" i="3"/>
  <c r="AH2178" i="3"/>
  <c r="AG2178" i="3"/>
  <c r="AF2178" i="3"/>
  <c r="AE2178" i="3"/>
  <c r="AD2178" i="3"/>
  <c r="AC2178" i="3"/>
  <c r="AO2177" i="3"/>
  <c r="AM2177" i="3"/>
  <c r="AL2177" i="3"/>
  <c r="AK2177" i="3"/>
  <c r="AJ2177" i="3"/>
  <c r="AI2177" i="3"/>
  <c r="AH2177" i="3"/>
  <c r="AG2177" i="3"/>
  <c r="AF2177" i="3"/>
  <c r="AE2177" i="3"/>
  <c r="AD2177" i="3"/>
  <c r="AC2177" i="3"/>
  <c r="AO2176" i="3"/>
  <c r="AM2176" i="3"/>
  <c r="AL2176" i="3"/>
  <c r="AK2176" i="3"/>
  <c r="AJ2176" i="3"/>
  <c r="AI2176" i="3"/>
  <c r="AH2176" i="3"/>
  <c r="AG2176" i="3"/>
  <c r="AF2176" i="3"/>
  <c r="AE2176" i="3"/>
  <c r="AD2176" i="3"/>
  <c r="AC2176" i="3"/>
  <c r="AO2186" i="3"/>
  <c r="AM2186" i="3"/>
  <c r="AL2186" i="3"/>
  <c r="AK2186" i="3"/>
  <c r="AJ2186" i="3"/>
  <c r="AI2186" i="3"/>
  <c r="AH2186" i="3"/>
  <c r="AG2186" i="3"/>
  <c r="AF2186" i="3"/>
  <c r="AE2186" i="3"/>
  <c r="AD2186" i="3"/>
  <c r="AC2186" i="3"/>
  <c r="AO2185" i="3"/>
  <c r="AM2185" i="3"/>
  <c r="AL2185" i="3"/>
  <c r="AK2185" i="3"/>
  <c r="AJ2185" i="3"/>
  <c r="AI2185" i="3"/>
  <c r="AH2185" i="3"/>
  <c r="AG2185" i="3"/>
  <c r="AF2185" i="3"/>
  <c r="AE2185" i="3"/>
  <c r="AD2185" i="3"/>
  <c r="AC2185" i="3"/>
  <c r="AO2184" i="3"/>
  <c r="AM2184" i="3"/>
  <c r="AL2184" i="3"/>
  <c r="AK2184" i="3"/>
  <c r="AJ2184" i="3"/>
  <c r="AI2184" i="3"/>
  <c r="AH2184" i="3"/>
  <c r="AG2184" i="3"/>
  <c r="AF2184" i="3"/>
  <c r="AE2184" i="3"/>
  <c r="AD2184" i="3"/>
  <c r="AC2184" i="3"/>
  <c r="AO2183" i="3"/>
  <c r="AM2183" i="3"/>
  <c r="AL2183" i="3"/>
  <c r="AK2183" i="3"/>
  <c r="AJ2183" i="3"/>
  <c r="AI2183" i="3"/>
  <c r="AH2183" i="3"/>
  <c r="AG2183" i="3"/>
  <c r="AF2183" i="3"/>
  <c r="AE2183" i="3"/>
  <c r="AD2183" i="3"/>
  <c r="AC2183" i="3"/>
  <c r="AO2213" i="3"/>
  <c r="AM2213" i="3"/>
  <c r="AL2213" i="3"/>
  <c r="AK2213" i="3"/>
  <c r="AJ2213" i="3"/>
  <c r="AI2213" i="3"/>
  <c r="AH2213" i="3"/>
  <c r="AG2213" i="3"/>
  <c r="AF2213" i="3"/>
  <c r="AE2213" i="3"/>
  <c r="AD2213" i="3"/>
  <c r="AC2213" i="3"/>
  <c r="AO2212" i="3"/>
  <c r="AM2212" i="3"/>
  <c r="AL2212" i="3"/>
  <c r="AK2212" i="3"/>
  <c r="AJ2212" i="3"/>
  <c r="AI2212" i="3"/>
  <c r="AH2212" i="3"/>
  <c r="AG2212" i="3"/>
  <c r="AF2212" i="3"/>
  <c r="AE2212" i="3"/>
  <c r="AD2212" i="3"/>
  <c r="AC2212" i="3"/>
  <c r="AO2211" i="3"/>
  <c r="AM2211" i="3"/>
  <c r="AL2211" i="3"/>
  <c r="AK2211" i="3"/>
  <c r="AJ2211" i="3"/>
  <c r="AI2211" i="3"/>
  <c r="AH2211" i="3"/>
  <c r="AG2211" i="3"/>
  <c r="AF2211" i="3"/>
  <c r="AE2211" i="3"/>
  <c r="AD2211" i="3"/>
  <c r="AC2211" i="3"/>
  <c r="AO2210" i="3"/>
  <c r="AM2210" i="3"/>
  <c r="AL2210" i="3"/>
  <c r="AK2210" i="3"/>
  <c r="AJ2210" i="3"/>
  <c r="AI2210" i="3"/>
  <c r="AH2210" i="3"/>
  <c r="AG2210" i="3"/>
  <c r="AF2210" i="3"/>
  <c r="AE2210" i="3"/>
  <c r="AD2210" i="3"/>
  <c r="AC2210" i="3"/>
  <c r="AO2209" i="3"/>
  <c r="AM2209" i="3"/>
  <c r="AL2209" i="3"/>
  <c r="AK2209" i="3"/>
  <c r="AJ2209" i="3"/>
  <c r="AI2209" i="3"/>
  <c r="AH2209" i="3"/>
  <c r="AG2209" i="3"/>
  <c r="AF2209" i="3"/>
  <c r="AE2209" i="3"/>
  <c r="AD2209" i="3"/>
  <c r="AC2209" i="3"/>
  <c r="AO2208" i="3"/>
  <c r="AM2208" i="3"/>
  <c r="AL2208" i="3"/>
  <c r="AK2208" i="3"/>
  <c r="AJ2208" i="3"/>
  <c r="AI2208" i="3"/>
  <c r="AH2208" i="3"/>
  <c r="AG2208" i="3"/>
  <c r="AF2208" i="3"/>
  <c r="AE2208" i="3"/>
  <c r="AD2208" i="3"/>
  <c r="AC2208" i="3"/>
  <c r="AO2207" i="3"/>
  <c r="AM2207" i="3"/>
  <c r="AL2207" i="3"/>
  <c r="AK2207" i="3"/>
  <c r="AJ2207" i="3"/>
  <c r="AI2207" i="3"/>
  <c r="AH2207" i="3"/>
  <c r="AG2207" i="3"/>
  <c r="AF2207" i="3"/>
  <c r="AE2207" i="3"/>
  <c r="AD2207" i="3"/>
  <c r="AC2207" i="3"/>
  <c r="AO2206" i="3"/>
  <c r="AM2206" i="3"/>
  <c r="AL2206" i="3"/>
  <c r="AK2206" i="3"/>
  <c r="AJ2206" i="3"/>
  <c r="AI2206" i="3"/>
  <c r="AH2206" i="3"/>
  <c r="AG2206" i="3"/>
  <c r="AF2206" i="3"/>
  <c r="AE2206" i="3"/>
  <c r="AD2206" i="3"/>
  <c r="AC2206" i="3"/>
  <c r="AO2205" i="3"/>
  <c r="AM2205" i="3"/>
  <c r="AL2205" i="3"/>
  <c r="AK2205" i="3"/>
  <c r="AJ2205" i="3"/>
  <c r="AI2205" i="3"/>
  <c r="AH2205" i="3"/>
  <c r="AG2205" i="3"/>
  <c r="AF2205" i="3"/>
  <c r="AE2205" i="3"/>
  <c r="AD2205" i="3"/>
  <c r="AC2205" i="3"/>
  <c r="AO2204" i="3"/>
  <c r="AM2204" i="3"/>
  <c r="AL2204" i="3"/>
  <c r="AK2204" i="3"/>
  <c r="AJ2204" i="3"/>
  <c r="AI2204" i="3"/>
  <c r="AH2204" i="3"/>
  <c r="AG2204" i="3"/>
  <c r="AF2204" i="3"/>
  <c r="AE2204" i="3"/>
  <c r="AD2204" i="3"/>
  <c r="AC2204" i="3"/>
  <c r="AO2203" i="3"/>
  <c r="AM2203" i="3"/>
  <c r="AL2203" i="3"/>
  <c r="AK2203" i="3"/>
  <c r="AJ2203" i="3"/>
  <c r="AI2203" i="3"/>
  <c r="AH2203" i="3"/>
  <c r="AG2203" i="3"/>
  <c r="AF2203" i="3"/>
  <c r="AE2203" i="3"/>
  <c r="AD2203" i="3"/>
  <c r="AC2203" i="3"/>
  <c r="AO2202" i="3"/>
  <c r="AM2202" i="3"/>
  <c r="AL2202" i="3"/>
  <c r="AK2202" i="3"/>
  <c r="AJ2202" i="3"/>
  <c r="AI2202" i="3"/>
  <c r="AH2202" i="3"/>
  <c r="AG2202" i="3"/>
  <c r="AF2202" i="3"/>
  <c r="AE2202" i="3"/>
  <c r="AD2202" i="3"/>
  <c r="AC2202" i="3"/>
  <c r="AO2201" i="3"/>
  <c r="AM2201" i="3"/>
  <c r="AL2201" i="3"/>
  <c r="AK2201" i="3"/>
  <c r="AJ2201" i="3"/>
  <c r="AI2201" i="3"/>
  <c r="AH2201" i="3"/>
  <c r="AG2201" i="3"/>
  <c r="AF2201" i="3"/>
  <c r="AE2201" i="3"/>
  <c r="AD2201" i="3"/>
  <c r="AC2201" i="3"/>
  <c r="AO2200" i="3"/>
  <c r="AM2200" i="3"/>
  <c r="AL2200" i="3"/>
  <c r="AK2200" i="3"/>
  <c r="AJ2200" i="3"/>
  <c r="AI2200" i="3"/>
  <c r="AH2200" i="3"/>
  <c r="AG2200" i="3"/>
  <c r="AF2200" i="3"/>
  <c r="AE2200" i="3"/>
  <c r="AD2200" i="3"/>
  <c r="AC2200" i="3"/>
  <c r="AO2199" i="3"/>
  <c r="AM2199" i="3"/>
  <c r="AL2199" i="3"/>
  <c r="AK2199" i="3"/>
  <c r="AJ2199" i="3"/>
  <c r="AI2199" i="3"/>
  <c r="AH2199" i="3"/>
  <c r="AG2199" i="3"/>
  <c r="AF2199" i="3"/>
  <c r="AE2199" i="3"/>
  <c r="AD2199" i="3"/>
  <c r="AC2199" i="3"/>
  <c r="AO2198" i="3"/>
  <c r="AM2198" i="3"/>
  <c r="AL2198" i="3"/>
  <c r="AK2198" i="3"/>
  <c r="AJ2198" i="3"/>
  <c r="AI2198" i="3"/>
  <c r="AH2198" i="3"/>
  <c r="AG2198" i="3"/>
  <c r="AF2198" i="3"/>
  <c r="AE2198" i="3"/>
  <c r="AD2198" i="3"/>
  <c r="AC2198" i="3"/>
  <c r="AO2197" i="3"/>
  <c r="AM2197" i="3"/>
  <c r="AL2197" i="3"/>
  <c r="AK2197" i="3"/>
  <c r="AJ2197" i="3"/>
  <c r="AI2197" i="3"/>
  <c r="AH2197" i="3"/>
  <c r="AG2197" i="3"/>
  <c r="AF2197" i="3"/>
  <c r="AE2197" i="3"/>
  <c r="AD2197" i="3"/>
  <c r="AC2197" i="3"/>
  <c r="AO2196" i="3"/>
  <c r="AM2196" i="3"/>
  <c r="AL2196" i="3"/>
  <c r="AK2196" i="3"/>
  <c r="AJ2196" i="3"/>
  <c r="AI2196" i="3"/>
  <c r="AH2196" i="3"/>
  <c r="AG2196" i="3"/>
  <c r="AF2196" i="3"/>
  <c r="AE2196" i="3"/>
  <c r="AD2196" i="3"/>
  <c r="AC2196" i="3"/>
  <c r="AO2195" i="3"/>
  <c r="AM2195" i="3"/>
  <c r="AL2195" i="3"/>
  <c r="AK2195" i="3"/>
  <c r="AJ2195" i="3"/>
  <c r="AI2195" i="3"/>
  <c r="AH2195" i="3"/>
  <c r="AG2195" i="3"/>
  <c r="AF2195" i="3"/>
  <c r="AE2195" i="3"/>
  <c r="AD2195" i="3"/>
  <c r="AC2195" i="3"/>
  <c r="AO2194" i="3"/>
  <c r="AM2194" i="3"/>
  <c r="AL2194" i="3"/>
  <c r="AK2194" i="3"/>
  <c r="AJ2194" i="3"/>
  <c r="AI2194" i="3"/>
  <c r="AH2194" i="3"/>
  <c r="AG2194" i="3"/>
  <c r="AF2194" i="3"/>
  <c r="AE2194" i="3"/>
  <c r="AD2194" i="3"/>
  <c r="AC2194" i="3"/>
  <c r="AO2193" i="3"/>
  <c r="AM2193" i="3"/>
  <c r="AL2193" i="3"/>
  <c r="AK2193" i="3"/>
  <c r="AJ2193" i="3"/>
  <c r="AI2193" i="3"/>
  <c r="AH2193" i="3"/>
  <c r="AG2193" i="3"/>
  <c r="AF2193" i="3"/>
  <c r="AE2193" i="3"/>
  <c r="AD2193" i="3"/>
  <c r="AC2193" i="3"/>
  <c r="AO2192" i="3"/>
  <c r="AM2192" i="3"/>
  <c r="AL2192" i="3"/>
  <c r="AK2192" i="3"/>
  <c r="AJ2192" i="3"/>
  <c r="AI2192" i="3"/>
  <c r="AH2192" i="3"/>
  <c r="AG2192" i="3"/>
  <c r="AF2192" i="3"/>
  <c r="AE2192" i="3"/>
  <c r="AD2192" i="3"/>
  <c r="AC2192" i="3"/>
  <c r="AO2191" i="3"/>
  <c r="AM2191" i="3"/>
  <c r="AL2191" i="3"/>
  <c r="AK2191" i="3"/>
  <c r="AJ2191" i="3"/>
  <c r="AI2191" i="3"/>
  <c r="AH2191" i="3"/>
  <c r="AG2191" i="3"/>
  <c r="AF2191" i="3"/>
  <c r="AE2191" i="3"/>
  <c r="AD2191" i="3"/>
  <c r="AC2191" i="3"/>
  <c r="AO2190" i="3"/>
  <c r="AM2190" i="3"/>
  <c r="AL2190" i="3"/>
  <c r="AK2190" i="3"/>
  <c r="AJ2190" i="3"/>
  <c r="AI2190" i="3"/>
  <c r="AH2190" i="3"/>
  <c r="AG2190" i="3"/>
  <c r="AF2190" i="3"/>
  <c r="AE2190" i="3"/>
  <c r="AD2190" i="3"/>
  <c r="AC2190" i="3"/>
  <c r="AO2189" i="3"/>
  <c r="AM2189" i="3"/>
  <c r="AL2189" i="3"/>
  <c r="AK2189" i="3"/>
  <c r="AJ2189" i="3"/>
  <c r="AI2189" i="3"/>
  <c r="AH2189" i="3"/>
  <c r="AG2189" i="3"/>
  <c r="AF2189" i="3"/>
  <c r="AE2189" i="3"/>
  <c r="AD2189" i="3"/>
  <c r="AC2189" i="3"/>
  <c r="AO2188" i="3"/>
  <c r="AM2188" i="3"/>
  <c r="AL2188" i="3"/>
  <c r="AK2188" i="3"/>
  <c r="AJ2188" i="3"/>
  <c r="AI2188" i="3"/>
  <c r="AH2188" i="3"/>
  <c r="AG2188" i="3"/>
  <c r="AF2188" i="3"/>
  <c r="AE2188" i="3"/>
  <c r="AD2188" i="3"/>
  <c r="AC2188" i="3"/>
  <c r="AO2187" i="3"/>
  <c r="AM2187" i="3"/>
  <c r="AL2187" i="3"/>
  <c r="AK2187" i="3"/>
  <c r="AJ2187" i="3"/>
  <c r="AI2187" i="3"/>
  <c r="AH2187" i="3"/>
  <c r="AG2187" i="3"/>
  <c r="AF2187" i="3"/>
  <c r="AE2187" i="3"/>
  <c r="AD2187" i="3"/>
  <c r="AC2187" i="3"/>
  <c r="AO2230" i="3"/>
  <c r="AM2230" i="3"/>
  <c r="AL2230" i="3"/>
  <c r="AK2230" i="3"/>
  <c r="AJ2230" i="3"/>
  <c r="AI2230" i="3"/>
  <c r="AH2230" i="3"/>
  <c r="AG2230" i="3"/>
  <c r="AF2230" i="3"/>
  <c r="AE2230" i="3"/>
  <c r="AD2230" i="3"/>
  <c r="AC2230" i="3"/>
  <c r="AO2229" i="3"/>
  <c r="AM2229" i="3"/>
  <c r="AL2229" i="3"/>
  <c r="AK2229" i="3"/>
  <c r="AJ2229" i="3"/>
  <c r="AI2229" i="3"/>
  <c r="AH2229" i="3"/>
  <c r="AG2229" i="3"/>
  <c r="AF2229" i="3"/>
  <c r="AE2229" i="3"/>
  <c r="AD2229" i="3"/>
  <c r="AC2229" i="3"/>
  <c r="AO2228" i="3"/>
  <c r="AM2228" i="3"/>
  <c r="AL2228" i="3"/>
  <c r="AK2228" i="3"/>
  <c r="AJ2228" i="3"/>
  <c r="AI2228" i="3"/>
  <c r="AH2228" i="3"/>
  <c r="AG2228" i="3"/>
  <c r="AF2228" i="3"/>
  <c r="AE2228" i="3"/>
  <c r="AD2228" i="3"/>
  <c r="AC2228" i="3"/>
  <c r="AO2227" i="3"/>
  <c r="AM2227" i="3"/>
  <c r="AL2227" i="3"/>
  <c r="AK2227" i="3"/>
  <c r="AJ2227" i="3"/>
  <c r="AI2227" i="3"/>
  <c r="AH2227" i="3"/>
  <c r="AG2227" i="3"/>
  <c r="AF2227" i="3"/>
  <c r="AE2227" i="3"/>
  <c r="AD2227" i="3"/>
  <c r="AC2227" i="3"/>
  <c r="AO2226" i="3"/>
  <c r="AM2226" i="3"/>
  <c r="AL2226" i="3"/>
  <c r="AK2226" i="3"/>
  <c r="AJ2226" i="3"/>
  <c r="AI2226" i="3"/>
  <c r="AH2226" i="3"/>
  <c r="AG2226" i="3"/>
  <c r="AF2226" i="3"/>
  <c r="AE2226" i="3"/>
  <c r="AD2226" i="3"/>
  <c r="AC2226" i="3"/>
  <c r="AO2225" i="3"/>
  <c r="AM2225" i="3"/>
  <c r="AL2225" i="3"/>
  <c r="AK2225" i="3"/>
  <c r="AJ2225" i="3"/>
  <c r="AI2225" i="3"/>
  <c r="AH2225" i="3"/>
  <c r="AG2225" i="3"/>
  <c r="AF2225" i="3"/>
  <c r="AE2225" i="3"/>
  <c r="AD2225" i="3"/>
  <c r="AC2225" i="3"/>
  <c r="AO2224" i="3"/>
  <c r="AM2224" i="3"/>
  <c r="AL2224" i="3"/>
  <c r="AK2224" i="3"/>
  <c r="AJ2224" i="3"/>
  <c r="AI2224" i="3"/>
  <c r="AH2224" i="3"/>
  <c r="AG2224" i="3"/>
  <c r="AF2224" i="3"/>
  <c r="AE2224" i="3"/>
  <c r="AD2224" i="3"/>
  <c r="AC2224" i="3"/>
  <c r="AO2223" i="3"/>
  <c r="AM2223" i="3"/>
  <c r="AL2223" i="3"/>
  <c r="AK2223" i="3"/>
  <c r="AJ2223" i="3"/>
  <c r="AI2223" i="3"/>
  <c r="AH2223" i="3"/>
  <c r="AG2223" i="3"/>
  <c r="AF2223" i="3"/>
  <c r="AE2223" i="3"/>
  <c r="AD2223" i="3"/>
  <c r="AC2223" i="3"/>
  <c r="AO2222" i="3"/>
  <c r="AM2222" i="3"/>
  <c r="AL2222" i="3"/>
  <c r="AK2222" i="3"/>
  <c r="AJ2222" i="3"/>
  <c r="AI2222" i="3"/>
  <c r="AH2222" i="3"/>
  <c r="AG2222" i="3"/>
  <c r="AF2222" i="3"/>
  <c r="AE2222" i="3"/>
  <c r="AD2222" i="3"/>
  <c r="AC2222" i="3"/>
  <c r="AO2221" i="3"/>
  <c r="AM2221" i="3"/>
  <c r="AL2221" i="3"/>
  <c r="AK2221" i="3"/>
  <c r="AJ2221" i="3"/>
  <c r="AI2221" i="3"/>
  <c r="AH2221" i="3"/>
  <c r="AG2221" i="3"/>
  <c r="AF2221" i="3"/>
  <c r="AE2221" i="3"/>
  <c r="AD2221" i="3"/>
  <c r="AC2221" i="3"/>
  <c r="AO2220" i="3"/>
  <c r="AM2220" i="3"/>
  <c r="AL2220" i="3"/>
  <c r="AK2220" i="3"/>
  <c r="AJ2220" i="3"/>
  <c r="AI2220" i="3"/>
  <c r="AH2220" i="3"/>
  <c r="AG2220" i="3"/>
  <c r="AF2220" i="3"/>
  <c r="AE2220" i="3"/>
  <c r="AD2220" i="3"/>
  <c r="AC2220" i="3"/>
  <c r="AO2219" i="3"/>
  <c r="AM2219" i="3"/>
  <c r="AL2219" i="3"/>
  <c r="AK2219" i="3"/>
  <c r="AJ2219" i="3"/>
  <c r="AI2219" i="3"/>
  <c r="AH2219" i="3"/>
  <c r="AG2219" i="3"/>
  <c r="AF2219" i="3"/>
  <c r="AE2219" i="3"/>
  <c r="AD2219" i="3"/>
  <c r="AC2219" i="3"/>
  <c r="AO2218" i="3"/>
  <c r="AM2218" i="3"/>
  <c r="AL2218" i="3"/>
  <c r="AK2218" i="3"/>
  <c r="AJ2218" i="3"/>
  <c r="AI2218" i="3"/>
  <c r="AH2218" i="3"/>
  <c r="AG2218" i="3"/>
  <c r="AF2218" i="3"/>
  <c r="AE2218" i="3"/>
  <c r="AD2218" i="3"/>
  <c r="AC2218" i="3"/>
  <c r="AO2217" i="3"/>
  <c r="AM2217" i="3"/>
  <c r="AL2217" i="3"/>
  <c r="AK2217" i="3"/>
  <c r="AJ2217" i="3"/>
  <c r="AI2217" i="3"/>
  <c r="AH2217" i="3"/>
  <c r="AG2217" i="3"/>
  <c r="AF2217" i="3"/>
  <c r="AE2217" i="3"/>
  <c r="AD2217" i="3"/>
  <c r="AC2217" i="3"/>
  <c r="AO2216" i="3"/>
  <c r="AM2216" i="3"/>
  <c r="AL2216" i="3"/>
  <c r="AK2216" i="3"/>
  <c r="AJ2216" i="3"/>
  <c r="AI2216" i="3"/>
  <c r="AH2216" i="3"/>
  <c r="AG2216" i="3"/>
  <c r="AF2216" i="3"/>
  <c r="AE2216" i="3"/>
  <c r="AD2216" i="3"/>
  <c r="AC2216" i="3"/>
  <c r="AO2215" i="3"/>
  <c r="AM2215" i="3"/>
  <c r="AL2215" i="3"/>
  <c r="AK2215" i="3"/>
  <c r="AJ2215" i="3"/>
  <c r="AI2215" i="3"/>
  <c r="AH2215" i="3"/>
  <c r="AG2215" i="3"/>
  <c r="AF2215" i="3"/>
  <c r="AE2215" i="3"/>
  <c r="AD2215" i="3"/>
  <c r="AC2215" i="3"/>
  <c r="AO2214" i="3"/>
  <c r="AM2214" i="3"/>
  <c r="AL2214" i="3"/>
  <c r="AK2214" i="3"/>
  <c r="AJ2214" i="3"/>
  <c r="AI2214" i="3"/>
  <c r="AH2214" i="3"/>
  <c r="AG2214" i="3"/>
  <c r="AF2214" i="3"/>
  <c r="AE2214" i="3"/>
  <c r="AD2214" i="3"/>
  <c r="AC2214" i="3"/>
  <c r="Y2214" i="3"/>
  <c r="Y2215" i="3"/>
  <c r="Y2216" i="3"/>
  <c r="Y2217" i="3"/>
  <c r="Y2218" i="3"/>
  <c r="Y2219" i="3"/>
  <c r="Y2220" i="3"/>
  <c r="Y2221" i="3"/>
  <c r="Y2222" i="3"/>
  <c r="Y2223" i="3"/>
  <c r="Y2224" i="3"/>
  <c r="Y2225" i="3"/>
  <c r="Y2226" i="3"/>
  <c r="Y2227" i="3"/>
  <c r="Y2228" i="3"/>
  <c r="Y2229" i="3"/>
  <c r="Y2230" i="3"/>
  <c r="Y2187" i="3"/>
  <c r="Y2188" i="3"/>
  <c r="Y2189" i="3"/>
  <c r="Y2190" i="3"/>
  <c r="Y2191" i="3"/>
  <c r="Y2192" i="3"/>
  <c r="Y2193" i="3"/>
  <c r="Y2194" i="3"/>
  <c r="Y2195" i="3"/>
  <c r="Y2196" i="3"/>
  <c r="Y2197" i="3"/>
  <c r="Y2198" i="3"/>
  <c r="Y2199" i="3"/>
  <c r="Y2200" i="3"/>
  <c r="Y2201" i="3"/>
  <c r="Y2202" i="3"/>
  <c r="Y2203" i="3"/>
  <c r="Y2204" i="3"/>
  <c r="Y2205" i="3"/>
  <c r="Y2206" i="3"/>
  <c r="Y2207" i="3"/>
  <c r="Y2208" i="3"/>
  <c r="Y2209" i="3"/>
  <c r="Y2210" i="3"/>
  <c r="Y2211" i="3"/>
  <c r="Y2212" i="3"/>
  <c r="Y2213" i="3"/>
  <c r="Y2183" i="3"/>
  <c r="Y2184" i="3"/>
  <c r="Y2185" i="3"/>
  <c r="Y2186" i="3"/>
  <c r="Y2176" i="3"/>
  <c r="Y2177" i="3"/>
  <c r="Y2178" i="3"/>
  <c r="Y2179" i="3"/>
  <c r="Y2180" i="3"/>
  <c r="Y2181" i="3"/>
  <c r="Y2182" i="3"/>
  <c r="Y2167" i="3"/>
  <c r="Y2168" i="3"/>
  <c r="Y2169" i="3"/>
  <c r="Y2170" i="3"/>
  <c r="Y2171" i="3"/>
  <c r="Y2172" i="3"/>
  <c r="Y2173" i="3"/>
  <c r="Y2174" i="3"/>
  <c r="Y2175" i="3"/>
  <c r="Y2141" i="3"/>
  <c r="Y2142" i="3"/>
  <c r="Y2143" i="3"/>
  <c r="Y2144" i="3"/>
  <c r="Y2145" i="3"/>
  <c r="Y2146" i="3"/>
  <c r="Y2147" i="3"/>
  <c r="Y2148" i="3"/>
  <c r="Y2149" i="3"/>
  <c r="Y2150" i="3"/>
  <c r="Y2151" i="3"/>
  <c r="Y2152" i="3"/>
  <c r="Y2153" i="3"/>
  <c r="Y2154" i="3"/>
  <c r="Y2155" i="3"/>
  <c r="Y2156" i="3"/>
  <c r="Y2157" i="3"/>
  <c r="Y2158" i="3"/>
  <c r="Y2159" i="3"/>
  <c r="Y2160" i="3"/>
  <c r="Y2161" i="3"/>
  <c r="Y2162" i="3"/>
  <c r="Y2163" i="3"/>
  <c r="Y2164" i="3"/>
  <c r="Y2165" i="3"/>
  <c r="Y2166" i="3"/>
  <c r="Y2121" i="3"/>
  <c r="Y2122" i="3"/>
  <c r="Y2123" i="3"/>
  <c r="Y2124" i="3"/>
  <c r="Y2125" i="3"/>
  <c r="Y2126" i="3"/>
  <c r="Y2127" i="3"/>
  <c r="Y2128" i="3"/>
  <c r="Y2129" i="3"/>
  <c r="Y2130" i="3"/>
  <c r="Y2131" i="3"/>
  <c r="Y2132" i="3"/>
  <c r="Y2133" i="3"/>
  <c r="Y2134" i="3"/>
  <c r="Y2135" i="3"/>
  <c r="Y2136" i="3"/>
  <c r="Y2137" i="3"/>
  <c r="Y2138" i="3"/>
  <c r="Y2139" i="3"/>
  <c r="Y2140" i="3"/>
  <c r="Y2106" i="3"/>
  <c r="Y2107" i="3"/>
  <c r="Y2108" i="3"/>
  <c r="Y2109" i="3"/>
  <c r="Y2110" i="3"/>
  <c r="Y2111" i="3"/>
  <c r="Y2112" i="3"/>
  <c r="Y2113" i="3"/>
  <c r="Y2114" i="3"/>
  <c r="Y2115" i="3"/>
  <c r="Y2116" i="3"/>
  <c r="Y2117" i="3"/>
  <c r="Y2118" i="3"/>
  <c r="Y2119" i="3"/>
  <c r="Y2120" i="3"/>
  <c r="Y2080" i="3"/>
  <c r="Y2081" i="3"/>
  <c r="Y2082" i="3"/>
  <c r="Y2083" i="3"/>
  <c r="Y2084" i="3"/>
  <c r="Y2085" i="3"/>
  <c r="Y2086" i="3"/>
  <c r="Y2087" i="3"/>
  <c r="Y2088" i="3"/>
  <c r="Y2089" i="3"/>
  <c r="Y2090" i="3"/>
  <c r="Y2091" i="3"/>
  <c r="Y2092" i="3"/>
  <c r="Y2093" i="3"/>
  <c r="Y2094" i="3"/>
  <c r="Y2095" i="3"/>
  <c r="Y2096" i="3"/>
  <c r="Y2097" i="3"/>
  <c r="Y2098" i="3"/>
  <c r="Y2099" i="3"/>
  <c r="Y2100" i="3"/>
  <c r="Y2101" i="3"/>
  <c r="Y2102" i="3"/>
  <c r="Y2103" i="3"/>
  <c r="Y2104" i="3"/>
  <c r="Y2105" i="3"/>
  <c r="Y2067" i="3"/>
  <c r="Y2068" i="3"/>
  <c r="Y2069" i="3"/>
  <c r="Y2070" i="3"/>
  <c r="Y2071" i="3"/>
  <c r="Y2072" i="3"/>
  <c r="Y2073" i="3"/>
  <c r="Y2074" i="3"/>
  <c r="Y2075" i="3"/>
  <c r="Y2076" i="3"/>
  <c r="Y2077" i="3"/>
  <c r="Y2078" i="3"/>
  <c r="Y2079" i="3"/>
  <c r="Y2039" i="3"/>
  <c r="Y2040" i="3"/>
  <c r="Y2041" i="3"/>
  <c r="Y2042" i="3"/>
  <c r="Y2043" i="3"/>
  <c r="Y2044" i="3"/>
  <c r="Y2045" i="3"/>
  <c r="Y2046" i="3"/>
  <c r="Y2047" i="3"/>
  <c r="Y2048" i="3"/>
  <c r="Y2049" i="3"/>
  <c r="Y2050" i="3"/>
  <c r="Y2051" i="3"/>
  <c r="Y2052" i="3"/>
  <c r="Y2053" i="3"/>
  <c r="Y2054" i="3"/>
  <c r="Y2055" i="3"/>
  <c r="Y2056" i="3"/>
  <c r="Y2057" i="3"/>
  <c r="Y2058" i="3"/>
  <c r="Y2059" i="3"/>
  <c r="Y2060" i="3"/>
  <c r="Y2061" i="3"/>
  <c r="Y2062" i="3"/>
  <c r="Y2063" i="3"/>
  <c r="Y2064" i="3"/>
  <c r="Y2065" i="3"/>
  <c r="Y2066" i="3"/>
  <c r="Y2026" i="3"/>
  <c r="Y2027" i="3"/>
  <c r="Y2028" i="3"/>
  <c r="Y2029" i="3"/>
  <c r="Y2030" i="3"/>
  <c r="Y2031" i="3"/>
  <c r="Y2032" i="3"/>
  <c r="Y2033" i="3"/>
  <c r="Y2034" i="3"/>
  <c r="Y2035" i="3"/>
  <c r="Y2036" i="3"/>
  <c r="Y2037" i="3"/>
  <c r="Y2038" i="3"/>
  <c r="Y2012" i="3"/>
  <c r="Y2013" i="3"/>
  <c r="Y2014" i="3"/>
  <c r="Y2015" i="3"/>
  <c r="Y2016" i="3"/>
  <c r="Y2017" i="3"/>
  <c r="Y2018" i="3"/>
  <c r="Y2019" i="3"/>
  <c r="Y2020" i="3"/>
  <c r="Y2021" i="3"/>
  <c r="Y2022" i="3"/>
  <c r="Y2023" i="3"/>
  <c r="Y2024" i="3"/>
  <c r="Y2025" i="3"/>
  <c r="Y2002" i="3"/>
  <c r="Y2003" i="3"/>
  <c r="Y2004" i="3"/>
  <c r="Y2005" i="3"/>
  <c r="Y2006" i="3"/>
  <c r="Y2007" i="3"/>
  <c r="Y2008" i="3"/>
  <c r="Y2009" i="3"/>
  <c r="Y2010" i="3"/>
  <c r="Y2011" i="3"/>
  <c r="Y1994" i="3"/>
  <c r="Y1995" i="3"/>
  <c r="Y1996" i="3"/>
  <c r="Y1997" i="3"/>
  <c r="Y1998" i="3"/>
  <c r="Y1999" i="3"/>
  <c r="Y2000" i="3"/>
  <c r="Y2001" i="3"/>
  <c r="Y1965" i="3"/>
  <c r="Y1966" i="3"/>
  <c r="Y1967" i="3"/>
  <c r="Y1968" i="3"/>
  <c r="Y1969" i="3"/>
  <c r="Y1970" i="3"/>
  <c r="Y1971" i="3"/>
  <c r="Y1972" i="3"/>
  <c r="Y1973" i="3"/>
  <c r="Y1974" i="3"/>
  <c r="Y1975" i="3"/>
  <c r="Y1976" i="3"/>
  <c r="Y1977" i="3"/>
  <c r="Y1978" i="3"/>
  <c r="Y1979" i="3"/>
  <c r="Y1980" i="3"/>
  <c r="Y1981" i="3"/>
  <c r="Y1982" i="3"/>
  <c r="Y1983" i="3"/>
  <c r="Y1984" i="3"/>
  <c r="Y1985" i="3"/>
  <c r="Y1986" i="3"/>
  <c r="Y1987" i="3"/>
  <c r="Y1988" i="3"/>
  <c r="Y1989" i="3"/>
  <c r="Y1990" i="3"/>
  <c r="Y1991" i="3"/>
  <c r="Y1992" i="3"/>
  <c r="Y1993" i="3"/>
  <c r="Y1944" i="3"/>
  <c r="Y1945" i="3"/>
  <c r="Y1946" i="3"/>
  <c r="Y1947" i="3"/>
  <c r="Y1948" i="3"/>
  <c r="Y1949" i="3"/>
  <c r="Y1950" i="3"/>
  <c r="Y1951" i="3"/>
  <c r="Y1952" i="3"/>
  <c r="Y1953" i="3"/>
  <c r="Y1954" i="3"/>
  <c r="Y1955" i="3"/>
  <c r="Y1956" i="3"/>
  <c r="Y1957" i="3"/>
  <c r="Y1958" i="3"/>
  <c r="Y1959" i="3"/>
  <c r="Y1960" i="3"/>
  <c r="Y1961" i="3"/>
  <c r="Y1962" i="3"/>
  <c r="Y1963" i="3"/>
  <c r="Y1964" i="3"/>
  <c r="Y1925" i="3"/>
  <c r="Y1926" i="3"/>
  <c r="Y1927" i="3"/>
  <c r="Y1928" i="3"/>
  <c r="Y1929" i="3"/>
  <c r="Y1930" i="3"/>
  <c r="Y1931" i="3"/>
  <c r="Y1932" i="3"/>
  <c r="Y1933" i="3"/>
  <c r="Y1934" i="3"/>
  <c r="Y1935" i="3"/>
  <c r="Y1936" i="3"/>
  <c r="Y1937" i="3"/>
  <c r="Y1938" i="3"/>
  <c r="Y1939" i="3"/>
  <c r="Y1940" i="3"/>
  <c r="Y1941" i="3"/>
  <c r="Y1942" i="3"/>
  <c r="Y1943" i="3"/>
  <c r="Y1910" i="3"/>
  <c r="Y1911" i="3"/>
  <c r="Y1912" i="3"/>
  <c r="Y1913" i="3"/>
  <c r="Y1914" i="3"/>
  <c r="Y1915" i="3"/>
  <c r="Y1916" i="3"/>
  <c r="Y1917" i="3"/>
  <c r="Y1918" i="3"/>
  <c r="Y1919" i="3"/>
  <c r="Y1920" i="3"/>
  <c r="Y1921" i="3"/>
  <c r="Y1922" i="3"/>
  <c r="Y1923" i="3"/>
  <c r="Y1924" i="3"/>
  <c r="Y1895" i="3"/>
  <c r="Y1896" i="3"/>
  <c r="Y1897" i="3"/>
  <c r="Y1898" i="3"/>
  <c r="Y1899" i="3"/>
  <c r="Y1900" i="3"/>
  <c r="Y1901" i="3"/>
  <c r="Y1902" i="3"/>
  <c r="Y1903" i="3"/>
  <c r="Y1904" i="3"/>
  <c r="Y1905" i="3"/>
  <c r="Y1906" i="3"/>
  <c r="Y1907" i="3"/>
  <c r="Y1908" i="3"/>
  <c r="Y1909" i="3"/>
  <c r="Y1879" i="3"/>
  <c r="Y1880" i="3"/>
  <c r="Y1881" i="3"/>
  <c r="Y1882" i="3"/>
  <c r="Y1883" i="3"/>
  <c r="Y1884" i="3"/>
  <c r="Y1885" i="3"/>
  <c r="Y1886" i="3"/>
  <c r="Y1887" i="3"/>
  <c r="Y1888" i="3"/>
  <c r="Y1889" i="3"/>
  <c r="Y1890" i="3"/>
  <c r="Y1891" i="3"/>
  <c r="Y1892" i="3"/>
  <c r="Y1893" i="3"/>
  <c r="Y1894" i="3"/>
  <c r="AA2214" i="3"/>
  <c r="AA2215" i="3"/>
  <c r="AA2216" i="3"/>
  <c r="AA2217" i="3"/>
  <c r="AA2218" i="3"/>
  <c r="AA2219" i="3"/>
  <c r="AA2220" i="3"/>
  <c r="AA2221" i="3"/>
  <c r="AA2222" i="3"/>
  <c r="AA2223" i="3"/>
  <c r="AA2224" i="3"/>
  <c r="AA2225" i="3"/>
  <c r="AA2226" i="3"/>
  <c r="AA2227" i="3"/>
  <c r="AA2228" i="3"/>
  <c r="AA2229" i="3"/>
  <c r="AA2230" i="3"/>
  <c r="AA2187" i="3"/>
  <c r="AA2188" i="3"/>
  <c r="AA2189" i="3"/>
  <c r="AA2190" i="3"/>
  <c r="AA2191" i="3"/>
  <c r="AA2192" i="3"/>
  <c r="AA2193" i="3"/>
  <c r="AA2194" i="3"/>
  <c r="AA2195" i="3"/>
  <c r="AA2196" i="3"/>
  <c r="AA2197" i="3"/>
  <c r="AA2198" i="3"/>
  <c r="AA2199" i="3"/>
  <c r="AA2200" i="3"/>
  <c r="AA2201" i="3"/>
  <c r="AA2202" i="3"/>
  <c r="AA2203" i="3"/>
  <c r="AA2204" i="3"/>
  <c r="AA2205" i="3"/>
  <c r="AA2206" i="3"/>
  <c r="AA2207" i="3"/>
  <c r="AA2208" i="3"/>
  <c r="AA2209" i="3"/>
  <c r="AA2210" i="3"/>
  <c r="AA2211" i="3"/>
  <c r="AA2212" i="3"/>
  <c r="AA2213" i="3"/>
  <c r="AA2183" i="3"/>
  <c r="AA2184" i="3"/>
  <c r="AA2185" i="3"/>
  <c r="AA2186" i="3"/>
  <c r="AA2176" i="3"/>
  <c r="AA2177" i="3"/>
  <c r="AA2178" i="3"/>
  <c r="AA2179" i="3"/>
  <c r="AA2180" i="3"/>
  <c r="AA2181" i="3"/>
  <c r="AA2182" i="3"/>
  <c r="AA2167" i="3"/>
  <c r="AA2168" i="3"/>
  <c r="AA2169" i="3"/>
  <c r="AA2170" i="3"/>
  <c r="AA2171" i="3"/>
  <c r="AA2172" i="3"/>
  <c r="AA2173" i="3"/>
  <c r="AA2174" i="3"/>
  <c r="AA2175" i="3"/>
  <c r="AA2141" i="3"/>
  <c r="AA2142" i="3"/>
  <c r="AA2143" i="3"/>
  <c r="AA2144" i="3"/>
  <c r="AA2145" i="3"/>
  <c r="AA2146" i="3"/>
  <c r="AA2147" i="3"/>
  <c r="AA2148" i="3"/>
  <c r="AA2149" i="3"/>
  <c r="AA2150" i="3"/>
  <c r="AA2151" i="3"/>
  <c r="AA2152" i="3"/>
  <c r="AA2153" i="3"/>
  <c r="AA2154" i="3"/>
  <c r="AA2155" i="3"/>
  <c r="AA2156" i="3"/>
  <c r="AA2157" i="3"/>
  <c r="AA2158" i="3"/>
  <c r="AA2159" i="3"/>
  <c r="AA2160" i="3"/>
  <c r="AA2161" i="3"/>
  <c r="AA2162" i="3"/>
  <c r="AA2163" i="3"/>
  <c r="AA2164" i="3"/>
  <c r="AA2165" i="3"/>
  <c r="AA2166" i="3"/>
  <c r="AA2121" i="3"/>
  <c r="AA2122" i="3"/>
  <c r="AA2123" i="3"/>
  <c r="AA2124" i="3"/>
  <c r="AA2125" i="3"/>
  <c r="AA2126" i="3"/>
  <c r="AA2127" i="3"/>
  <c r="AA2128" i="3"/>
  <c r="AA2129" i="3"/>
  <c r="AA2130" i="3"/>
  <c r="AA2131" i="3"/>
  <c r="AA2132" i="3"/>
  <c r="AA2133" i="3"/>
  <c r="AA2134" i="3"/>
  <c r="AA2135" i="3"/>
  <c r="AA2136" i="3"/>
  <c r="AA2137" i="3"/>
  <c r="AA2138" i="3"/>
  <c r="AA2139" i="3"/>
  <c r="AA2140" i="3"/>
  <c r="AA2106" i="3"/>
  <c r="AA2107" i="3"/>
  <c r="AA2108" i="3"/>
  <c r="AA2109" i="3"/>
  <c r="AA2110" i="3"/>
  <c r="AA2111" i="3"/>
  <c r="AA2112" i="3"/>
  <c r="AA2113" i="3"/>
  <c r="AA2114" i="3"/>
  <c r="AA2115" i="3"/>
  <c r="AA2116" i="3"/>
  <c r="AA2117" i="3"/>
  <c r="AA2118" i="3"/>
  <c r="AA2119" i="3"/>
  <c r="AA2120" i="3"/>
  <c r="AA2080" i="3"/>
  <c r="AA2081" i="3"/>
  <c r="AA2082" i="3"/>
  <c r="AA2083" i="3"/>
  <c r="AA2084" i="3"/>
  <c r="AA2085" i="3"/>
  <c r="AA2086" i="3"/>
  <c r="AA2087" i="3"/>
  <c r="AA2088" i="3"/>
  <c r="AA2089" i="3"/>
  <c r="AA2090" i="3"/>
  <c r="AA2091" i="3"/>
  <c r="AA2092" i="3"/>
  <c r="AA2093" i="3"/>
  <c r="AA2094" i="3"/>
  <c r="AA2095" i="3"/>
  <c r="AA2096" i="3"/>
  <c r="AA2097" i="3"/>
  <c r="AA2098" i="3"/>
  <c r="AA2099" i="3"/>
  <c r="AA2100" i="3"/>
  <c r="AA2101" i="3"/>
  <c r="AA2102" i="3"/>
  <c r="AA2103" i="3"/>
  <c r="AA2104" i="3"/>
  <c r="AA2105" i="3"/>
  <c r="AA2067" i="3"/>
  <c r="AA2068" i="3"/>
  <c r="AA2069" i="3"/>
  <c r="AA2070" i="3"/>
  <c r="AA2071" i="3"/>
  <c r="AA2072" i="3"/>
  <c r="AA2073" i="3"/>
  <c r="AA2074" i="3"/>
  <c r="AA2075" i="3"/>
  <c r="AA2076" i="3"/>
  <c r="AA2077" i="3"/>
  <c r="AA2078" i="3"/>
  <c r="AA2079" i="3"/>
  <c r="AA2039" i="3"/>
  <c r="AA2040" i="3"/>
  <c r="AA2041" i="3"/>
  <c r="AA2042" i="3"/>
  <c r="AA2043" i="3"/>
  <c r="AA2044" i="3"/>
  <c r="AA2045" i="3"/>
  <c r="AA2046" i="3"/>
  <c r="AA2047" i="3"/>
  <c r="AA2048" i="3"/>
  <c r="AA2049" i="3"/>
  <c r="AA2050" i="3"/>
  <c r="AA2051" i="3"/>
  <c r="AA2052" i="3"/>
  <c r="AA2053" i="3"/>
  <c r="AA2054" i="3"/>
  <c r="AA2055" i="3"/>
  <c r="AA2056" i="3"/>
  <c r="AA2057" i="3"/>
  <c r="AA2058" i="3"/>
  <c r="AA2059" i="3"/>
  <c r="AA2060" i="3"/>
  <c r="AA2061" i="3"/>
  <c r="AA2062" i="3"/>
  <c r="AA2063" i="3"/>
  <c r="AA2064" i="3"/>
  <c r="AA2065" i="3"/>
  <c r="AA2066" i="3"/>
  <c r="AA2026" i="3"/>
  <c r="AA2027" i="3"/>
  <c r="AA2028" i="3"/>
  <c r="AA2029" i="3"/>
  <c r="AA2030" i="3"/>
  <c r="AA2031" i="3"/>
  <c r="AA2032" i="3"/>
  <c r="AA2033" i="3"/>
  <c r="AA2034" i="3"/>
  <c r="AA2035" i="3"/>
  <c r="AA2036" i="3"/>
  <c r="AA2037" i="3"/>
  <c r="AA2038" i="3"/>
  <c r="AA2012" i="3"/>
  <c r="AA2013" i="3"/>
  <c r="AA2014" i="3"/>
  <c r="AA2015" i="3"/>
  <c r="AA2016" i="3"/>
  <c r="AA2017" i="3"/>
  <c r="AA2018" i="3"/>
  <c r="AA2019" i="3"/>
  <c r="AA2020" i="3"/>
  <c r="AA2021" i="3"/>
  <c r="AA2022" i="3"/>
  <c r="AA2023" i="3"/>
  <c r="AA2024" i="3"/>
  <c r="AA2025" i="3"/>
  <c r="AA2002" i="3"/>
  <c r="AA2003" i="3"/>
  <c r="AA2004" i="3"/>
  <c r="AA2005" i="3"/>
  <c r="AA2006" i="3"/>
  <c r="AA2007" i="3"/>
  <c r="AA2008" i="3"/>
  <c r="AA2009" i="3"/>
  <c r="AA2010" i="3"/>
  <c r="AA2011" i="3"/>
  <c r="AA1994" i="3"/>
  <c r="AA1995" i="3"/>
  <c r="AA1996" i="3"/>
  <c r="AA1997" i="3"/>
  <c r="AA1998" i="3"/>
  <c r="AA1999" i="3"/>
  <c r="AA2000" i="3"/>
  <c r="AA2001" i="3"/>
  <c r="AA1965" i="3"/>
  <c r="AA1966" i="3"/>
  <c r="AA1967" i="3"/>
  <c r="AA1968" i="3"/>
  <c r="AA1969" i="3"/>
  <c r="AA1970" i="3"/>
  <c r="AA1971" i="3"/>
  <c r="AA1972" i="3"/>
  <c r="AA1973" i="3"/>
  <c r="AA1974" i="3"/>
  <c r="AA1975" i="3"/>
  <c r="AA1976" i="3"/>
  <c r="AA1977" i="3"/>
  <c r="AA1978" i="3"/>
  <c r="AA1979" i="3"/>
  <c r="AA1980" i="3"/>
  <c r="AA1981" i="3"/>
  <c r="AA1982" i="3"/>
  <c r="AA1983" i="3"/>
  <c r="AA1984" i="3"/>
  <c r="AA1985" i="3"/>
  <c r="AA1986" i="3"/>
  <c r="AA1987" i="3"/>
  <c r="AA1988" i="3"/>
  <c r="AA1989" i="3"/>
  <c r="AA1990" i="3"/>
  <c r="AA1991" i="3"/>
  <c r="AA1992" i="3"/>
  <c r="AA1993" i="3"/>
  <c r="AA1944" i="3"/>
  <c r="AA1945" i="3"/>
  <c r="AA1946" i="3"/>
  <c r="AA1947" i="3"/>
  <c r="AA1948" i="3"/>
  <c r="AA1949" i="3"/>
  <c r="AA1950" i="3"/>
  <c r="AA1951" i="3"/>
  <c r="AA1952" i="3"/>
  <c r="AA1953" i="3"/>
  <c r="AA1954" i="3"/>
  <c r="AA1955" i="3"/>
  <c r="AA1956" i="3"/>
  <c r="AA1957" i="3"/>
  <c r="AA1958" i="3"/>
  <c r="AA1959" i="3"/>
  <c r="AA1960" i="3"/>
  <c r="AA1961" i="3"/>
  <c r="AA1962" i="3"/>
  <c r="AA1963" i="3"/>
  <c r="AA1964" i="3"/>
  <c r="AA1925" i="3"/>
  <c r="AA1926" i="3"/>
  <c r="AA1927" i="3"/>
  <c r="AA1928" i="3"/>
  <c r="AA1929" i="3"/>
  <c r="AA1930" i="3"/>
  <c r="AA1931" i="3"/>
  <c r="AA1932" i="3"/>
  <c r="AA1933" i="3"/>
  <c r="AA1934" i="3"/>
  <c r="AA1935" i="3"/>
  <c r="AA1936" i="3"/>
  <c r="AA1937" i="3"/>
  <c r="AA1938" i="3"/>
  <c r="AA1939" i="3"/>
  <c r="AA1940" i="3"/>
  <c r="AA1941" i="3"/>
  <c r="AA1942" i="3"/>
  <c r="AA1943" i="3"/>
  <c r="AA1910" i="3"/>
  <c r="AA1911" i="3"/>
  <c r="AA1912" i="3"/>
  <c r="AA1913" i="3"/>
  <c r="AA1914" i="3"/>
  <c r="AA1915" i="3"/>
  <c r="AA1916" i="3"/>
  <c r="AA1917" i="3"/>
  <c r="AA1918" i="3"/>
  <c r="AA1919" i="3"/>
  <c r="AA1920" i="3"/>
  <c r="AA1921" i="3"/>
  <c r="AA1922" i="3"/>
  <c r="AA1923" i="3"/>
  <c r="AA1924" i="3"/>
  <c r="AA1895" i="3"/>
  <c r="AA1896" i="3"/>
  <c r="AA1897" i="3"/>
  <c r="AA1898" i="3"/>
  <c r="AA1899" i="3"/>
  <c r="AA1900" i="3"/>
  <c r="AA1901" i="3"/>
  <c r="AA1902" i="3"/>
  <c r="AA1903" i="3"/>
  <c r="AA1904" i="3"/>
  <c r="AA1905" i="3"/>
  <c r="AA1906" i="3"/>
  <c r="AA1907" i="3"/>
  <c r="AA1908" i="3"/>
  <c r="AA1909" i="3"/>
  <c r="AA1879" i="3"/>
  <c r="AA1880" i="3"/>
  <c r="AA1881" i="3"/>
  <c r="AA1882" i="3"/>
  <c r="AA1883" i="3"/>
  <c r="AA1884" i="3"/>
  <c r="AA1885" i="3"/>
  <c r="AA1886" i="3"/>
  <c r="AA1887" i="3"/>
  <c r="AA1888" i="3"/>
  <c r="AA1889" i="3"/>
  <c r="AA1890" i="3"/>
  <c r="AA1891" i="3"/>
  <c r="AA1892" i="3"/>
  <c r="AA1893" i="3"/>
  <c r="AA1894" i="3"/>
  <c r="Y6" i="3"/>
  <c r="AA6" i="3"/>
  <c r="AC6" i="3"/>
  <c r="AD6" i="3"/>
  <c r="AE6" i="3"/>
  <c r="AF6" i="3"/>
  <c r="AG6" i="3"/>
  <c r="AH6" i="3"/>
  <c r="Y1662" i="3"/>
  <c r="AA1662" i="3"/>
  <c r="AC1662" i="3"/>
  <c r="AD1662" i="3"/>
  <c r="AE1662" i="3"/>
  <c r="AF1662" i="3"/>
  <c r="AG1662" i="3"/>
  <c r="AH1662" i="3"/>
  <c r="Q2" i="5"/>
  <c r="E2" i="5"/>
  <c r="D2" i="5"/>
  <c r="O3" i="4" l="1"/>
  <c r="N3" i="4"/>
  <c r="AN5450" i="3"/>
  <c r="AN5442" i="3"/>
  <c r="AN5434" i="3"/>
  <c r="AN5426" i="3"/>
  <c r="AN5418" i="3"/>
  <c r="AN5410" i="3"/>
  <c r="AN5402" i="3"/>
  <c r="AN5394" i="3"/>
  <c r="AN5386" i="3"/>
  <c r="AN5378" i="3"/>
  <c r="AN5370" i="3"/>
  <c r="AN2838" i="3"/>
  <c r="AN2984" i="3"/>
  <c r="AN2920" i="3"/>
  <c r="AN2864" i="3"/>
  <c r="AN2873" i="3"/>
  <c r="AN2956" i="3"/>
  <c r="AN2985" i="3"/>
  <c r="AN3008" i="3"/>
  <c r="AN2772" i="3"/>
  <c r="AN2813" i="3"/>
  <c r="AN2834" i="3"/>
  <c r="AN2882" i="3"/>
  <c r="AN2903" i="3"/>
  <c r="AN2921" i="3"/>
  <c r="AN3009" i="3"/>
  <c r="AN3001" i="3"/>
  <c r="AN2993" i="3"/>
  <c r="AN2976" i="3"/>
  <c r="AN2885" i="3"/>
  <c r="AN3661" i="3"/>
  <c r="AN2780" i="3"/>
  <c r="AN2826" i="3"/>
  <c r="AN2849" i="3"/>
  <c r="AN2890" i="3"/>
  <c r="AN2895" i="3"/>
  <c r="AN2929" i="3"/>
  <c r="AN2948" i="3"/>
  <c r="AN2940" i="3"/>
  <c r="AN2969" i="3"/>
  <c r="AN2961" i="3"/>
  <c r="AN2686" i="3"/>
  <c r="AN2787" i="3"/>
  <c r="AN2779" i="3"/>
  <c r="AN2812" i="3"/>
  <c r="AN2833" i="3"/>
  <c r="AN2825" i="3"/>
  <c r="AN2848" i="3"/>
  <c r="AN2889" i="3"/>
  <c r="AN2881" i="3"/>
  <c r="AN2902" i="3"/>
  <c r="AN2928" i="3"/>
  <c r="AN2912" i="3"/>
  <c r="AN2955" i="3"/>
  <c r="AN2947" i="3"/>
  <c r="AN2968" i="3"/>
  <c r="AN3016" i="3"/>
  <c r="AN2992" i="3"/>
  <c r="AN2685" i="3"/>
  <c r="AN2894" i="3"/>
  <c r="AN2939" i="3"/>
  <c r="AN3024" i="3"/>
  <c r="AN3000" i="3"/>
  <c r="AN2817" i="3"/>
  <c r="AN2872" i="3"/>
  <c r="AN4995" i="3"/>
  <c r="AN4627" i="3"/>
  <c r="AN4549" i="3"/>
  <c r="AN4157" i="3"/>
  <c r="AN3789" i="3"/>
  <c r="AN2783" i="3"/>
  <c r="AN2852" i="3"/>
  <c r="AN2959" i="3"/>
  <c r="AN2951" i="3"/>
  <c r="AN2785" i="3"/>
  <c r="AN2784" i="3"/>
  <c r="AN2845" i="3"/>
  <c r="AN2837" i="3"/>
  <c r="AN2914" i="3"/>
  <c r="AN4907" i="3"/>
  <c r="AN4259" i="3"/>
  <c r="AN3211" i="3"/>
  <c r="AN2915" i="3"/>
  <c r="AN3309" i="3"/>
  <c r="AN2583" i="3"/>
  <c r="AN2263" i="3"/>
  <c r="AN2854" i="3"/>
  <c r="AN2782" i="3"/>
  <c r="AN2892" i="3"/>
  <c r="AN2942" i="3"/>
  <c r="AN2979" i="3"/>
  <c r="AN2963" i="3"/>
  <c r="AN3011" i="3"/>
  <c r="AN2995" i="3"/>
  <c r="AN3010" i="3"/>
  <c r="AN2994" i="3"/>
  <c r="AN2617" i="3"/>
  <c r="AN2265" i="3"/>
  <c r="AN2599" i="3"/>
  <c r="AN2375" i="3"/>
  <c r="AN2311" i="3"/>
  <c r="AN2231" i="3"/>
  <c r="AN5011" i="3"/>
  <c r="AN4891" i="3"/>
  <c r="AN4819" i="3"/>
  <c r="AN4803" i="3"/>
  <c r="AN4715" i="3"/>
  <c r="AN4547" i="3"/>
  <c r="AN4475" i="3"/>
  <c r="AN4459" i="3"/>
  <c r="AN4395" i="3"/>
  <c r="AN4267" i="3"/>
  <c r="AN4139" i="3"/>
  <c r="AN4027" i="3"/>
  <c r="AN3923" i="3"/>
  <c r="AN3891" i="3"/>
  <c r="AN3795" i="3"/>
  <c r="AN3659" i="3"/>
  <c r="AN3563" i="3"/>
  <c r="AN3555" i="3"/>
  <c r="AN3435" i="3"/>
  <c r="AN3347" i="3"/>
  <c r="AN3203" i="3"/>
  <c r="AN3059" i="3"/>
  <c r="AN3043" i="3"/>
  <c r="AN4709" i="3"/>
  <c r="AN4645" i="3"/>
  <c r="AN4389" i="3"/>
  <c r="AN4029" i="3"/>
  <c r="AN3437" i="3"/>
  <c r="AN2790" i="3"/>
  <c r="AN2774" i="3"/>
  <c r="AN2815" i="3"/>
  <c r="AN2807" i="3"/>
  <c r="AN2836" i="3"/>
  <c r="AN2828" i="3"/>
  <c r="AN2820" i="3"/>
  <c r="AN2840" i="3"/>
  <c r="AN2867" i="3"/>
  <c r="AN2851" i="3"/>
  <c r="AN2884" i="3"/>
  <c r="AN2905" i="3"/>
  <c r="AN2897" i="3"/>
  <c r="AN2958" i="3"/>
  <c r="AN2950" i="3"/>
  <c r="AN3019" i="3"/>
  <c r="AN3003" i="3"/>
  <c r="AN2688" i="3"/>
  <c r="AN2839" i="3"/>
  <c r="AN2904" i="3"/>
  <c r="AN2949" i="3"/>
  <c r="AN3002" i="3"/>
  <c r="AN2858" i="3"/>
  <c r="AN2930" i="3"/>
  <c r="AN2978" i="3"/>
  <c r="AN5061" i="3"/>
  <c r="AN5029" i="3"/>
  <c r="AN4997" i="3"/>
  <c r="AN4973" i="3"/>
  <c r="AN4957" i="3"/>
  <c r="AN4941" i="3"/>
  <c r="AN4925" i="3"/>
  <c r="AN4909" i="3"/>
  <c r="AN4893" i="3"/>
  <c r="AN4877" i="3"/>
  <c r="AN4861" i="3"/>
  <c r="AN4845" i="3"/>
  <c r="AN4813" i="3"/>
  <c r="AN4781" i="3"/>
  <c r="AN4749" i="3"/>
  <c r="AN4597" i="3"/>
  <c r="AN4565" i="3"/>
  <c r="AN4533" i="3"/>
  <c r="AN2850" i="3"/>
  <c r="AN2986" i="3"/>
  <c r="AN2567" i="3"/>
  <c r="AN2487" i="3"/>
  <c r="AN2423" i="3"/>
  <c r="AN2407" i="3"/>
  <c r="AN2359" i="3"/>
  <c r="AN2327" i="3"/>
  <c r="AN2827" i="3"/>
  <c r="AN2883" i="3"/>
  <c r="AN2957" i="3"/>
  <c r="AN2970" i="3"/>
  <c r="AN2874" i="3"/>
  <c r="AN2896" i="3"/>
  <c r="AN2941" i="3"/>
  <c r="AN2819" i="3"/>
  <c r="AN2891" i="3"/>
  <c r="AN3018" i="3"/>
  <c r="AN2521" i="3"/>
  <c r="AN2788" i="3"/>
  <c r="AN2805" i="3"/>
  <c r="AN3529" i="3"/>
  <c r="AN5059" i="3"/>
  <c r="AN5051" i="3"/>
  <c r="AN4987" i="3"/>
  <c r="AN4979" i="3"/>
  <c r="AN4947" i="3"/>
  <c r="AN4875" i="3"/>
  <c r="AN4867" i="3"/>
  <c r="AN4851" i="3"/>
  <c r="AN4827" i="3"/>
  <c r="AN4755" i="3"/>
  <c r="AN4747" i="3"/>
  <c r="AN4699" i="3"/>
  <c r="AN4691" i="3"/>
  <c r="AN4683" i="3"/>
  <c r="AN4659" i="3"/>
  <c r="AN4619" i="3"/>
  <c r="AN4595" i="3"/>
  <c r="AN4555" i="3"/>
  <c r="AN4531" i="3"/>
  <c r="AN4523" i="3"/>
  <c r="AN4491" i="3"/>
  <c r="AN4443" i="3"/>
  <c r="AN4435" i="3"/>
  <c r="AN4427" i="3"/>
  <c r="AN4403" i="3"/>
  <c r="AN4363" i="3"/>
  <c r="AN4331" i="3"/>
  <c r="AN4315" i="3"/>
  <c r="AN4235" i="3"/>
  <c r="AN4211" i="3"/>
  <c r="AN4187" i="3"/>
  <c r="AN4171" i="3"/>
  <c r="AN4123" i="3"/>
  <c r="AN4115" i="3"/>
  <c r="AN4099" i="3"/>
  <c r="AN2758" i="3"/>
  <c r="AN2777" i="3"/>
  <c r="AN2769" i="3"/>
  <c r="AN2810" i="3"/>
  <c r="AN2831" i="3"/>
  <c r="AN2823" i="3"/>
  <c r="AN2843" i="3"/>
  <c r="AN2878" i="3"/>
  <c r="AN2870" i="3"/>
  <c r="AN2862" i="3"/>
  <c r="AN2846" i="3"/>
  <c r="AN2887" i="3"/>
  <c r="AN2908" i="3"/>
  <c r="AN2900" i="3"/>
  <c r="AN2934" i="3"/>
  <c r="AN2926" i="3"/>
  <c r="AN2918" i="3"/>
  <c r="AN2953" i="3"/>
  <c r="AN2945" i="3"/>
  <c r="AN2937" i="3"/>
  <c r="AN2982" i="3"/>
  <c r="AN2974" i="3"/>
  <c r="AN2966" i="3"/>
  <c r="AN3022" i="3"/>
  <c r="AN3006" i="3"/>
  <c r="AN2998" i="3"/>
  <c r="AN2990" i="3"/>
  <c r="AN2683" i="3"/>
  <c r="AN2489" i="3"/>
  <c r="AN2361" i="3"/>
  <c r="AN2345" i="3"/>
  <c r="AN2297" i="3"/>
  <c r="AN2776" i="3"/>
  <c r="AN2768" i="3"/>
  <c r="AN2809" i="3"/>
  <c r="AN2830" i="3"/>
  <c r="AN2822" i="3"/>
  <c r="AN2842" i="3"/>
  <c r="AN2877" i="3"/>
  <c r="AN2869" i="3"/>
  <c r="AN2861" i="3"/>
  <c r="AN2886" i="3"/>
  <c r="AN2907" i="3"/>
  <c r="AN2899" i="3"/>
  <c r="AN2933" i="3"/>
  <c r="AN2925" i="3"/>
  <c r="AN2917" i="3"/>
  <c r="AN2944" i="3"/>
  <c r="AN2936" i="3"/>
  <c r="AN2981" i="3"/>
  <c r="AN2973" i="3"/>
  <c r="AN2965" i="3"/>
  <c r="AN3021" i="3"/>
  <c r="AN2997" i="3"/>
  <c r="AN2821" i="3"/>
  <c r="AN2876" i="3"/>
  <c r="AN2860" i="3"/>
  <c r="AN2906" i="3"/>
  <c r="AN2932" i="3"/>
  <c r="AN2924" i="3"/>
  <c r="AN2916" i="3"/>
  <c r="AN2988" i="3"/>
  <c r="AN2972" i="3"/>
  <c r="AN2964" i="3"/>
  <c r="AN3020" i="3"/>
  <c r="AN3004" i="3"/>
  <c r="AN2689" i="3"/>
  <c r="AN2808" i="3"/>
  <c r="AN2868" i="3"/>
  <c r="AN2898" i="3"/>
  <c r="AN2980" i="3"/>
  <c r="AN2996" i="3"/>
  <c r="AN2816" i="3"/>
  <c r="AN2841" i="3"/>
  <c r="AN4083" i="3"/>
  <c r="AN4075" i="3"/>
  <c r="AN4043" i="3"/>
  <c r="AN4019" i="3"/>
  <c r="AN3995" i="3"/>
  <c r="AN3971" i="3"/>
  <c r="AN3939" i="3"/>
  <c r="AN3883" i="3"/>
  <c r="AN3867" i="3"/>
  <c r="AN3843" i="3"/>
  <c r="AN3811" i="3"/>
  <c r="AN3803" i="3"/>
  <c r="AN3771" i="3"/>
  <c r="AN3747" i="3"/>
  <c r="AN3723" i="3"/>
  <c r="AN3619" i="3"/>
  <c r="AN3603" i="3"/>
  <c r="AN3515" i="3"/>
  <c r="AN3499" i="3"/>
  <c r="AN3427" i="3"/>
  <c r="AN3387" i="3"/>
  <c r="AN3379" i="3"/>
  <c r="AN3355" i="3"/>
  <c r="AN3307" i="3"/>
  <c r="AN3299" i="3"/>
  <c r="AN3259" i="3"/>
  <c r="AN3251" i="3"/>
  <c r="AN3219" i="3"/>
  <c r="AN3179" i="3"/>
  <c r="AN3171" i="3"/>
  <c r="AN3131" i="3"/>
  <c r="AN3123" i="3"/>
  <c r="AN3107" i="3"/>
  <c r="AN3091" i="3"/>
  <c r="AN3083" i="3"/>
  <c r="AN3035" i="3"/>
  <c r="AN5069" i="3"/>
  <c r="AN5053" i="3"/>
  <c r="AN5013" i="3"/>
  <c r="AN4949" i="3"/>
  <c r="AN4933" i="3"/>
  <c r="AN4821" i="3"/>
  <c r="AN4789" i="3"/>
  <c r="AN4765" i="3"/>
  <c r="AN4757" i="3"/>
  <c r="AN4653" i="3"/>
  <c r="AN4605" i="3"/>
  <c r="AN4589" i="3"/>
  <c r="AN4581" i="3"/>
  <c r="AN4501" i="3"/>
  <c r="AN4493" i="3"/>
  <c r="AN4453" i="3"/>
  <c r="AN4397" i="3"/>
  <c r="AN4317" i="3"/>
  <c r="AN4301" i="3"/>
  <c r="AN4253" i="3"/>
  <c r="AN4173" i="3"/>
  <c r="AN3949" i="3"/>
  <c r="AN3933" i="3"/>
  <c r="AN3885" i="3"/>
  <c r="AN3741" i="3"/>
  <c r="AN3709" i="3"/>
  <c r="AN3693" i="3"/>
  <c r="AN3645" i="3"/>
  <c r="AN3581" i="3"/>
  <c r="AN3565" i="3"/>
  <c r="AN3517" i="3"/>
  <c r="AN3485" i="3"/>
  <c r="AN3453" i="3"/>
  <c r="AN3405" i="3"/>
  <c r="AN3357" i="3"/>
  <c r="AN3293" i="3"/>
  <c r="AN3149" i="3"/>
  <c r="AN3037" i="3"/>
  <c r="AN3655" i="3"/>
  <c r="AN3367" i="3"/>
  <c r="AN3119" i="3"/>
  <c r="AN4497" i="3"/>
  <c r="AN4345" i="3"/>
  <c r="AN3233" i="3"/>
  <c r="AN5035" i="3"/>
  <c r="AN4939" i="3"/>
  <c r="AN4859" i="3"/>
  <c r="AN4731" i="3"/>
  <c r="AN4651" i="3"/>
  <c r="AN2999" i="3"/>
  <c r="AN2991" i="3"/>
  <c r="AN2767" i="3"/>
  <c r="AN2759" i="3"/>
  <c r="AN2684" i="3"/>
  <c r="AN2786" i="3"/>
  <c r="AN2778" i="3"/>
  <c r="AN2770" i="3"/>
  <c r="AN2811" i="3"/>
  <c r="AN2803" i="3"/>
  <c r="AN2832" i="3"/>
  <c r="AN2824" i="3"/>
  <c r="AN2844" i="3"/>
  <c r="AN2879" i="3"/>
  <c r="AN2871" i="3"/>
  <c r="AN2863" i="3"/>
  <c r="AN2855" i="3"/>
  <c r="AN2847" i="3"/>
  <c r="AN2888" i="3"/>
  <c r="AN2909" i="3"/>
  <c r="AN2901" i="3"/>
  <c r="AN2935" i="3"/>
  <c r="AN2927" i="3"/>
  <c r="AN2919" i="3"/>
  <c r="AN2911" i="3"/>
  <c r="AN2954" i="3"/>
  <c r="AN2946" i="3"/>
  <c r="AN2938" i="3"/>
  <c r="AN2983" i="3"/>
  <c r="AN2975" i="3"/>
  <c r="AN2967" i="3"/>
  <c r="AN3023" i="3"/>
  <c r="AN3015" i="3"/>
  <c r="AN3007" i="3"/>
  <c r="AN5085" i="3"/>
  <c r="AN5045" i="3"/>
  <c r="AN5021" i="3"/>
  <c r="AN4981" i="3"/>
  <c r="AN4917" i="3"/>
  <c r="AN4901" i="3"/>
  <c r="AN4853" i="3"/>
  <c r="AN4837" i="3"/>
  <c r="AN4829" i="3"/>
  <c r="AN4741" i="3"/>
  <c r="AN4717" i="3"/>
  <c r="AN4685" i="3"/>
  <c r="AN4677" i="3"/>
  <c r="AN4621" i="3"/>
  <c r="AN4557" i="3"/>
  <c r="AN4525" i="3"/>
  <c r="AN4517" i="3"/>
  <c r="AN4485" i="3"/>
  <c r="AN4461" i="3"/>
  <c r="AN4429" i="3"/>
  <c r="AN4421" i="3"/>
  <c r="AN4349" i="3"/>
  <c r="AN4269" i="3"/>
  <c r="AN4221" i="3"/>
  <c r="AN4205" i="3"/>
  <c r="AN4125" i="3"/>
  <c r="AN4077" i="3"/>
  <c r="AN3901" i="3"/>
  <c r="AN3837" i="3"/>
  <c r="AN3757" i="3"/>
  <c r="AN3629" i="3"/>
  <c r="AN3613" i="3"/>
  <c r="AN3533" i="3"/>
  <c r="AN3421" i="3"/>
  <c r="AN3389" i="3"/>
  <c r="AN3325" i="3"/>
  <c r="AN3277" i="3"/>
  <c r="AN3261" i="3"/>
  <c r="AN3245" i="3"/>
  <c r="AN3229" i="3"/>
  <c r="AN3197" i="3"/>
  <c r="AN3181" i="3"/>
  <c r="AN3165" i="3"/>
  <c r="AN3133" i="3"/>
  <c r="AN3101" i="3"/>
  <c r="AN3053" i="3"/>
  <c r="AN3559" i="3"/>
  <c r="AN3199" i="3"/>
  <c r="AN4977" i="3"/>
  <c r="AN4849" i="3"/>
  <c r="AN4625" i="3"/>
  <c r="AN4529" i="3"/>
  <c r="AN4129" i="3"/>
  <c r="AN4113" i="3"/>
  <c r="AN3897" i="3"/>
  <c r="AN3777" i="3"/>
  <c r="AN3489" i="3"/>
  <c r="AN3401" i="3"/>
  <c r="AN3345" i="3"/>
  <c r="AN3201" i="3"/>
  <c r="AN3089" i="3"/>
  <c r="AN5083" i="3"/>
  <c r="AN5075" i="3"/>
  <c r="AN5067" i="3"/>
  <c r="AN5043" i="3"/>
  <c r="AN5027" i="3"/>
  <c r="AN5019" i="3"/>
  <c r="AN5003" i="3"/>
  <c r="AN4971" i="3"/>
  <c r="AN4963" i="3"/>
  <c r="AN4955" i="3"/>
  <c r="AN4931" i="3"/>
  <c r="AN4923" i="3"/>
  <c r="AN4915" i="3"/>
  <c r="AN4899" i="3"/>
  <c r="AN4883" i="3"/>
  <c r="AN4843" i="3"/>
  <c r="AN4835" i="3"/>
  <c r="AN4811" i="3"/>
  <c r="AN4795" i="3"/>
  <c r="AN4787" i="3"/>
  <c r="AN4779" i="3"/>
  <c r="AN4771" i="3"/>
  <c r="AN4763" i="3"/>
  <c r="AN4739" i="3"/>
  <c r="AN4723" i="3"/>
  <c r="AN4707" i="3"/>
  <c r="AN4675" i="3"/>
  <c r="AN4667" i="3"/>
  <c r="AN4643" i="3"/>
  <c r="AN4635" i="3"/>
  <c r="AN4611" i="3"/>
  <c r="AN4603" i="3"/>
  <c r="AN4587" i="3"/>
  <c r="AN4579" i="3"/>
  <c r="AN4571" i="3"/>
  <c r="AN4563" i="3"/>
  <c r="AN4539" i="3"/>
  <c r="AN4515" i="3"/>
  <c r="AN4507" i="3"/>
  <c r="AN4499" i="3"/>
  <c r="AN4483" i="3"/>
  <c r="AN4467" i="3"/>
  <c r="AN4451" i="3"/>
  <c r="AN4419" i="3"/>
  <c r="AN4411" i="3"/>
  <c r="AN4387" i="3"/>
  <c r="AN4379" i="3"/>
  <c r="AN4371" i="3"/>
  <c r="AN4355" i="3"/>
  <c r="AN4339" i="3"/>
  <c r="AN4323" i="3"/>
  <c r="AN4307" i="3"/>
  <c r="AN4299" i="3"/>
  <c r="AN4283" i="3"/>
  <c r="AN4275" i="3"/>
  <c r="AN4251" i="3"/>
  <c r="AN4243" i="3"/>
  <c r="AN4227" i="3"/>
  <c r="AN4203" i="3"/>
  <c r="AN4195" i="3"/>
  <c r="AN4179" i="3"/>
  <c r="AN4155" i="3"/>
  <c r="AN4147" i="3"/>
  <c r="AN4131" i="3"/>
  <c r="AN4107" i="3"/>
  <c r="AN4067" i="3"/>
  <c r="AN4059" i="3"/>
  <c r="AN4051" i="3"/>
  <c r="AN4011" i="3"/>
  <c r="AN4003" i="3"/>
  <c r="AN3987" i="3"/>
  <c r="AN3979" i="3"/>
  <c r="AN3955" i="3"/>
  <c r="AN3947" i="3"/>
  <c r="AN3931" i="3"/>
  <c r="AN3915" i="3"/>
  <c r="AN3899" i="3"/>
  <c r="AN3875" i="3"/>
  <c r="AN3859" i="3"/>
  <c r="AN3851" i="3"/>
  <c r="AN3827" i="3"/>
  <c r="AN3819" i="3"/>
  <c r="AN3787" i="3"/>
  <c r="AN3763" i="3"/>
  <c r="AN3755" i="3"/>
  <c r="AN3739" i="3"/>
  <c r="AN3731" i="3"/>
  <c r="AN3715" i="3"/>
  <c r="AN3699" i="3"/>
  <c r="AN3691" i="3"/>
  <c r="AN3683" i="3"/>
  <c r="AN3675" i="3"/>
  <c r="AN3667" i="3"/>
  <c r="AN3611" i="3"/>
  <c r="AN3539" i="3"/>
  <c r="AN3531" i="3"/>
  <c r="AN3483" i="3"/>
  <c r="AN3475" i="3"/>
  <c r="AN4721" i="3"/>
  <c r="AN3643" i="3"/>
  <c r="AN3635" i="3"/>
  <c r="AN3627" i="3"/>
  <c r="AN3595" i="3"/>
  <c r="AN3587" i="3"/>
  <c r="AN3571" i="3"/>
  <c r="AN3547" i="3"/>
  <c r="AN3507" i="3"/>
  <c r="AN3491" i="3"/>
  <c r="AN3467" i="3"/>
  <c r="AN3459" i="3"/>
  <c r="AN3443" i="3"/>
  <c r="AN3419" i="3"/>
  <c r="AN3411" i="3"/>
  <c r="AN3403" i="3"/>
  <c r="AN3371" i="3"/>
  <c r="AN3363" i="3"/>
  <c r="AN3339" i="3"/>
  <c r="AN3331" i="3"/>
  <c r="AN3315" i="3"/>
  <c r="AN3291" i="3"/>
  <c r="AN3283" i="3"/>
  <c r="AN3275" i="3"/>
  <c r="AN3243" i="3"/>
  <c r="AN3235" i="3"/>
  <c r="AN3227" i="3"/>
  <c r="AN3187" i="3"/>
  <c r="AN3163" i="3"/>
  <c r="AN3155" i="3"/>
  <c r="AN3147" i="3"/>
  <c r="AN3115" i="3"/>
  <c r="AN3099" i="3"/>
  <c r="AN3075" i="3"/>
  <c r="AN3051" i="3"/>
  <c r="AN3027" i="3"/>
  <c r="AN5077" i="3"/>
  <c r="AN5037" i="3"/>
  <c r="AN5005" i="3"/>
  <c r="AN4989" i="3"/>
  <c r="AN4965" i="3"/>
  <c r="AN4885" i="3"/>
  <c r="AN4869" i="3"/>
  <c r="AN4805" i="3"/>
  <c r="AN4797" i="3"/>
  <c r="AN4773" i="3"/>
  <c r="AN4733" i="3"/>
  <c r="AN4725" i="3"/>
  <c r="AN4701" i="3"/>
  <c r="AN4693" i="3"/>
  <c r="AN4669" i="3"/>
  <c r="AN4661" i="3"/>
  <c r="AN4637" i="3"/>
  <c r="AN4629" i="3"/>
  <c r="AN4613" i="3"/>
  <c r="AN4573" i="3"/>
  <c r="AN4541" i="3"/>
  <c r="AN4509" i="3"/>
  <c r="AN4477" i="3"/>
  <c r="AN4469" i="3"/>
  <c r="AN4445" i="3"/>
  <c r="AN4437" i="3"/>
  <c r="AN4413" i="3"/>
  <c r="AN4405" i="3"/>
  <c r="AN4381" i="3"/>
  <c r="AN4333" i="3"/>
  <c r="AN4285" i="3"/>
  <c r="AN4189" i="3"/>
  <c r="AN4141" i="3"/>
  <c r="AN4093" i="3"/>
  <c r="AN4061" i="3"/>
  <c r="AN4045" i="3"/>
  <c r="AN4013" i="3"/>
  <c r="AN3997" i="3"/>
  <c r="AN3965" i="3"/>
  <c r="AN3917" i="3"/>
  <c r="AN3869" i="3"/>
  <c r="AN3821" i="3"/>
  <c r="AN3805" i="3"/>
  <c r="AN3773" i="3"/>
  <c r="AN3677" i="3"/>
  <c r="AN3549" i="3"/>
  <c r="AN3501" i="3"/>
  <c r="AN3373" i="3"/>
  <c r="AN3117" i="3"/>
  <c r="AN3069" i="3"/>
  <c r="AN5079" i="3"/>
  <c r="AN5063" i="3"/>
  <c r="AN5047" i="3"/>
  <c r="AN5031" i="3"/>
  <c r="AN5015" i="3"/>
  <c r="AN5007" i="3"/>
  <c r="AN4999" i="3"/>
  <c r="AN4991" i="3"/>
  <c r="AN4983" i="3"/>
  <c r="AN4975" i="3"/>
  <c r="AN4967" i="3"/>
  <c r="AN4959" i="3"/>
  <c r="AN4951" i="3"/>
  <c r="AN4943" i="3"/>
  <c r="AN4935" i="3"/>
  <c r="AN4927" i="3"/>
  <c r="AN4919" i="3"/>
  <c r="AN4911" i="3"/>
  <c r="AN4903" i="3"/>
  <c r="AN4895" i="3"/>
  <c r="AN4887" i="3"/>
  <c r="AN4879" i="3"/>
  <c r="AN4871" i="3"/>
  <c r="AN4863" i="3"/>
  <c r="AN4855" i="3"/>
  <c r="AN4847" i="3"/>
  <c r="AN4839" i="3"/>
  <c r="AN4831" i="3"/>
  <c r="AN4823" i="3"/>
  <c r="AN4815" i="3"/>
  <c r="AN4807" i="3"/>
  <c r="AN4799" i="3"/>
  <c r="AN4791" i="3"/>
  <c r="AN4783" i="3"/>
  <c r="AN4775" i="3"/>
  <c r="AN4767" i="3"/>
  <c r="AN4759" i="3"/>
  <c r="AN4751" i="3"/>
  <c r="AN4743" i="3"/>
  <c r="AN4735" i="3"/>
  <c r="AN4727" i="3"/>
  <c r="AN4719" i="3"/>
  <c r="AN4711" i="3"/>
  <c r="AN4703" i="3"/>
  <c r="AN4695" i="3"/>
  <c r="AN4687" i="3"/>
  <c r="AN4679" i="3"/>
  <c r="AN4671" i="3"/>
  <c r="AN4663" i="3"/>
  <c r="AN4655" i="3"/>
  <c r="AN4647" i="3"/>
  <c r="AN4639" i="3"/>
  <c r="AN4631" i="3"/>
  <c r="AN4623" i="3"/>
  <c r="AN4615" i="3"/>
  <c r="AN4607" i="3"/>
  <c r="AN4599" i="3"/>
  <c r="AN4591" i="3"/>
  <c r="AN4583" i="3"/>
  <c r="AN4575" i="3"/>
  <c r="AN4567" i="3"/>
  <c r="AN4559" i="3"/>
  <c r="AN4551" i="3"/>
  <c r="AN4543" i="3"/>
  <c r="AN4535" i="3"/>
  <c r="AN4527" i="3"/>
  <c r="AN4519" i="3"/>
  <c r="AN4511" i="3"/>
  <c r="AN4503" i="3"/>
  <c r="AN4495" i="3"/>
  <c r="AN4487" i="3"/>
  <c r="AN4479" i="3"/>
  <c r="AN4471" i="3"/>
  <c r="AN4463" i="3"/>
  <c r="AN4455" i="3"/>
  <c r="AN4447" i="3"/>
  <c r="AN4439" i="3"/>
  <c r="AN4431" i="3"/>
  <c r="AN4423" i="3"/>
  <c r="AN4415" i="3"/>
  <c r="AN4407" i="3"/>
  <c r="AN4399" i="3"/>
  <c r="AN4391" i="3"/>
  <c r="AN4383" i="3"/>
  <c r="AN4375" i="3"/>
  <c r="AN4367" i="3"/>
  <c r="AN4359" i="3"/>
  <c r="AN4351" i="3"/>
  <c r="AN4343" i="3"/>
  <c r="AN4335" i="3"/>
  <c r="AN4327" i="3"/>
  <c r="AN4319" i="3"/>
  <c r="AN4311" i="3"/>
  <c r="AN4303" i="3"/>
  <c r="AN4295" i="3"/>
  <c r="AN4287" i="3"/>
  <c r="AN4279" i="3"/>
  <c r="AN4271" i="3"/>
  <c r="AN4263" i="3"/>
  <c r="AN4255" i="3"/>
  <c r="AN4247" i="3"/>
  <c r="AN4239" i="3"/>
  <c r="AN4231" i="3"/>
  <c r="AN4223" i="3"/>
  <c r="AN4215" i="3"/>
  <c r="AN4207" i="3"/>
  <c r="AN4199" i="3"/>
  <c r="AN4191" i="3"/>
  <c r="AN4183" i="3"/>
  <c r="AN4175" i="3"/>
  <c r="AN4167" i="3"/>
  <c r="AN4159" i="3"/>
  <c r="AN4151" i="3"/>
  <c r="AN4143" i="3"/>
  <c r="AN4135" i="3"/>
  <c r="AN4127" i="3"/>
  <c r="AN4119" i="3"/>
  <c r="AN4111" i="3"/>
  <c r="AN4103" i="3"/>
  <c r="AN4095" i="3"/>
  <c r="AN4087" i="3"/>
  <c r="AN4079" i="3"/>
  <c r="AN4071" i="3"/>
  <c r="AN4063" i="3"/>
  <c r="AN4055" i="3"/>
  <c r="AN4047" i="3"/>
  <c r="AN4039" i="3"/>
  <c r="AN4031" i="3"/>
  <c r="AN4023" i="3"/>
  <c r="AN4015" i="3"/>
  <c r="AN4007" i="3"/>
  <c r="AN3999" i="3"/>
  <c r="AN3991" i="3"/>
  <c r="AN3983" i="3"/>
  <c r="AN3975" i="3"/>
  <c r="AN3967" i="3"/>
  <c r="AN3959" i="3"/>
  <c r="AN3951" i="3"/>
  <c r="AN3943" i="3"/>
  <c r="AN3935" i="3"/>
  <c r="AN3927" i="3"/>
  <c r="AN3919" i="3"/>
  <c r="AN3911" i="3"/>
  <c r="AN3903" i="3"/>
  <c r="AN3895" i="3"/>
  <c r="AN3887" i="3"/>
  <c r="AN3879" i="3"/>
  <c r="AN3871" i="3"/>
  <c r="AN3863" i="3"/>
  <c r="AN3855" i="3"/>
  <c r="AN3847" i="3"/>
  <c r="AN3839" i="3"/>
  <c r="AN3831" i="3"/>
  <c r="AN3823" i="3"/>
  <c r="AN3815" i="3"/>
  <c r="AN3807" i="3"/>
  <c r="AN3799" i="3"/>
  <c r="AN3791" i="3"/>
  <c r="AN3783" i="3"/>
  <c r="AN3775" i="3"/>
  <c r="AN3767" i="3"/>
  <c r="AN3759" i="3"/>
  <c r="AN3751" i="3"/>
  <c r="AN3743" i="3"/>
  <c r="AN3735" i="3"/>
  <c r="AN3727" i="3"/>
  <c r="AN3719" i="3"/>
  <c r="AN3711" i="3"/>
  <c r="AN3703" i="3"/>
  <c r="AN3695" i="3"/>
  <c r="AN3687" i="3"/>
  <c r="AN3679" i="3"/>
  <c r="AN3671" i="3"/>
  <c r="AN3663" i="3"/>
  <c r="AN3647" i="3"/>
  <c r="AN3639" i="3"/>
  <c r="AN3631" i="3"/>
  <c r="AN3623" i="3"/>
  <c r="AN3615" i="3"/>
  <c r="AN3607" i="3"/>
  <c r="AN3599" i="3"/>
  <c r="AN3591" i="3"/>
  <c r="AN3583" i="3"/>
  <c r="AN3575" i="3"/>
  <c r="AN3567" i="3"/>
  <c r="AN3551" i="3"/>
  <c r="AN3543" i="3"/>
  <c r="AN3535" i="3"/>
  <c r="AN3527" i="3"/>
  <c r="AN3519" i="3"/>
  <c r="AN3511" i="3"/>
  <c r="AN3503" i="3"/>
  <c r="AN3495" i="3"/>
  <c r="AN3487" i="3"/>
  <c r="AN3479" i="3"/>
  <c r="AN3471" i="3"/>
  <c r="AN3463" i="3"/>
  <c r="AN3455" i="3"/>
  <c r="AN3447" i="3"/>
  <c r="AN3439" i="3"/>
  <c r="AN3431" i="3"/>
  <c r="AN3423" i="3"/>
  <c r="AN3415" i="3"/>
  <c r="AN3407" i="3"/>
  <c r="AN3399" i="3"/>
  <c r="AN3391" i="3"/>
  <c r="AN3383" i="3"/>
  <c r="AN3375" i="3"/>
  <c r="AN3359" i="3"/>
  <c r="AN3351" i="3"/>
  <c r="AN3343" i="3"/>
  <c r="AN3335" i="3"/>
  <c r="AN3327" i="3"/>
  <c r="AN3319" i="3"/>
  <c r="AN3311" i="3"/>
  <c r="AN3303" i="3"/>
  <c r="AN3295" i="3"/>
  <c r="AN3287" i="3"/>
  <c r="AN3279" i="3"/>
  <c r="AN3271" i="3"/>
  <c r="AN3263" i="3"/>
  <c r="AN3255" i="3"/>
  <c r="AN3247" i="3"/>
  <c r="AN3239" i="3"/>
  <c r="AN3231" i="3"/>
  <c r="AN3223" i="3"/>
  <c r="AN3215" i="3"/>
  <c r="AN3207" i="3"/>
  <c r="AN3191" i="3"/>
  <c r="AN3183" i="3"/>
  <c r="AN3175" i="3"/>
  <c r="AN3167" i="3"/>
  <c r="AN3159" i="3"/>
  <c r="AN3151" i="3"/>
  <c r="AN3143" i="3"/>
  <c r="AN3135" i="3"/>
  <c r="AN3127" i="3"/>
  <c r="AN3111" i="3"/>
  <c r="AN3103" i="3"/>
  <c r="AN3095" i="3"/>
  <c r="AN3087" i="3"/>
  <c r="AN3079" i="3"/>
  <c r="AN3071" i="3"/>
  <c r="AN3063" i="3"/>
  <c r="AN3055" i="3"/>
  <c r="AN3047" i="3"/>
  <c r="AN3039" i="3"/>
  <c r="AN3031" i="3"/>
  <c r="AN5081" i="3"/>
  <c r="AN5073" i="3"/>
  <c r="AN5065" i="3"/>
  <c r="AN5057" i="3"/>
  <c r="AN5049" i="3"/>
  <c r="AN5041" i="3"/>
  <c r="AN5033" i="3"/>
  <c r="AN5025" i="3"/>
  <c r="AN5017" i="3"/>
  <c r="AN5009" i="3"/>
  <c r="AN5001" i="3"/>
  <c r="AN4993" i="3"/>
  <c r="AN4985" i="3"/>
  <c r="AN4969" i="3"/>
  <c r="AN4961" i="3"/>
  <c r="AN4953" i="3"/>
  <c r="AN4945" i="3"/>
  <c r="AN4937" i="3"/>
  <c r="AN4929" i="3"/>
  <c r="AN4921" i="3"/>
  <c r="AN4913" i="3"/>
  <c r="AN4905" i="3"/>
  <c r="AN4897" i="3"/>
  <c r="AN4889" i="3"/>
  <c r="AN4881" i="3"/>
  <c r="AN4873" i="3"/>
  <c r="AN4865" i="3"/>
  <c r="AN4857" i="3"/>
  <c r="AN4841" i="3"/>
  <c r="AN4833" i="3"/>
  <c r="AN4825" i="3"/>
  <c r="AN4817" i="3"/>
  <c r="AN4809" i="3"/>
  <c r="AN4801" i="3"/>
  <c r="AN4793" i="3"/>
  <c r="AN4785" i="3"/>
  <c r="AN4777" i="3"/>
  <c r="AN4769" i="3"/>
  <c r="AN4761" i="3"/>
  <c r="AN4753" i="3"/>
  <c r="AN4745" i="3"/>
  <c r="AN4737" i="3"/>
  <c r="AN4729" i="3"/>
  <c r="AN4713" i="3"/>
  <c r="AN4705" i="3"/>
  <c r="AN4697" i="3"/>
  <c r="AN4689" i="3"/>
  <c r="AN4681" i="3"/>
  <c r="AN4673" i="3"/>
  <c r="AN4665" i="3"/>
  <c r="AN4657" i="3"/>
  <c r="AN4649" i="3"/>
  <c r="AN4641" i="3"/>
  <c r="AN4633" i="3"/>
  <c r="AN4617" i="3"/>
  <c r="AN4609" i="3"/>
  <c r="AN4601" i="3"/>
  <c r="AN4593" i="3"/>
  <c r="AN4585" i="3"/>
  <c r="AN4577" i="3"/>
  <c r="AN4569" i="3"/>
  <c r="AN4561" i="3"/>
  <c r="AN4553" i="3"/>
  <c r="AN4545" i="3"/>
  <c r="AN4537" i="3"/>
  <c r="AN4521" i="3"/>
  <c r="AN4513" i="3"/>
  <c r="AN4505" i="3"/>
  <c r="AN4489" i="3"/>
  <c r="AN4481" i="3"/>
  <c r="AN4473" i="3"/>
  <c r="AN4465" i="3"/>
  <c r="AN4457" i="3"/>
  <c r="AN4449" i="3"/>
  <c r="AN4441" i="3"/>
  <c r="AN4433" i="3"/>
  <c r="AN4425" i="3"/>
  <c r="AN4417" i="3"/>
  <c r="AN4409" i="3"/>
  <c r="AN4401" i="3"/>
  <c r="AN4393" i="3"/>
  <c r="AN4385" i="3"/>
  <c r="AN4377" i="3"/>
  <c r="AN4369" i="3"/>
  <c r="AN4361" i="3"/>
  <c r="AN4353" i="3"/>
  <c r="AN4337" i="3"/>
  <c r="AN4329" i="3"/>
  <c r="AN4321" i="3"/>
  <c r="AN4313" i="3"/>
  <c r="AN4305" i="3"/>
  <c r="AN4297" i="3"/>
  <c r="AN4289" i="3"/>
  <c r="AN4281" i="3"/>
  <c r="AN4273" i="3"/>
  <c r="AN4265" i="3"/>
  <c r="AN4257" i="3"/>
  <c r="AN4249" i="3"/>
  <c r="AN4241" i="3"/>
  <c r="AN4233" i="3"/>
  <c r="AN4225" i="3"/>
  <c r="AN4217" i="3"/>
  <c r="AN4209" i="3"/>
  <c r="AN4201" i="3"/>
  <c r="AN4193" i="3"/>
  <c r="AN4185" i="3"/>
  <c r="AN4177" i="3"/>
  <c r="AN4169" i="3"/>
  <c r="AN4161" i="3"/>
  <c r="AN4153" i="3"/>
  <c r="AN4145" i="3"/>
  <c r="AN4137" i="3"/>
  <c r="AN4121" i="3"/>
  <c r="AN4105" i="3"/>
  <c r="AN4097" i="3"/>
  <c r="AN4089" i="3"/>
  <c r="AN4081" i="3"/>
  <c r="AN4073" i="3"/>
  <c r="AN4065" i="3"/>
  <c r="AN4057" i="3"/>
  <c r="AN4049" i="3"/>
  <c r="AN4041" i="3"/>
  <c r="AN4033" i="3"/>
  <c r="AN4025" i="3"/>
  <c r="AN4017" i="3"/>
  <c r="AN4009" i="3"/>
  <c r="AN4001" i="3"/>
  <c r="AN3993" i="3"/>
  <c r="AN3985" i="3"/>
  <c r="AN3977" i="3"/>
  <c r="AN3969" i="3"/>
  <c r="AN3961" i="3"/>
  <c r="AN3953" i="3"/>
  <c r="AN3945" i="3"/>
  <c r="AN3937" i="3"/>
  <c r="AN3929" i="3"/>
  <c r="AN3921" i="3"/>
  <c r="AN3913" i="3"/>
  <c r="AN3905" i="3"/>
  <c r="AN3889" i="3"/>
  <c r="AN3881" i="3"/>
  <c r="AN3873" i="3"/>
  <c r="AN3865" i="3"/>
  <c r="AN3857" i="3"/>
  <c r="AN3849" i="3"/>
  <c r="AN3841" i="3"/>
  <c r="AN3833" i="3"/>
  <c r="AN3825" i="3"/>
  <c r="AN3817" i="3"/>
  <c r="AN3809" i="3"/>
  <c r="AN3801" i="3"/>
  <c r="AN3793" i="3"/>
  <c r="AN3785" i="3"/>
  <c r="AN3769" i="3"/>
  <c r="AN3761" i="3"/>
  <c r="AN2800" i="3"/>
  <c r="AN2649" i="3"/>
  <c r="AN2569" i="3"/>
  <c r="AN2553" i="3"/>
  <c r="AN2441" i="3"/>
  <c r="AN2425" i="3"/>
  <c r="AN2393" i="3"/>
  <c r="AN2313" i="3"/>
  <c r="AN2233" i="3"/>
  <c r="AN3753" i="3"/>
  <c r="AN3745" i="3"/>
  <c r="AN3737" i="3"/>
  <c r="AN3729" i="3"/>
  <c r="AN3721" i="3"/>
  <c r="AN3713" i="3"/>
  <c r="AN3705" i="3"/>
  <c r="AN3697" i="3"/>
  <c r="AN3689" i="3"/>
  <c r="AN3681" i="3"/>
  <c r="AN3673" i="3"/>
  <c r="AN3665" i="3"/>
  <c r="AN3657" i="3"/>
  <c r="AN3649" i="3"/>
  <c r="AN3641" i="3"/>
  <c r="AN3633" i="3"/>
  <c r="AN3625" i="3"/>
  <c r="AN3617" i="3"/>
  <c r="AN3609" i="3"/>
  <c r="AN3601" i="3"/>
  <c r="AN3593" i="3"/>
  <c r="AN3585" i="3"/>
  <c r="AN3577" i="3"/>
  <c r="AN3569" i="3"/>
  <c r="AN3561" i="3"/>
  <c r="AN3553" i="3"/>
  <c r="AN3545" i="3"/>
  <c r="AN3537" i="3"/>
  <c r="AN3521" i="3"/>
  <c r="AN3513" i="3"/>
  <c r="AN3505" i="3"/>
  <c r="AN3497" i="3"/>
  <c r="AN3481" i="3"/>
  <c r="AN3473" i="3"/>
  <c r="AN3465" i="3"/>
  <c r="AN3457" i="3"/>
  <c r="AN3449" i="3"/>
  <c r="AN3441" i="3"/>
  <c r="AN3433" i="3"/>
  <c r="AN3425" i="3"/>
  <c r="AN3417" i="3"/>
  <c r="AN3409" i="3"/>
  <c r="AN3393" i="3"/>
  <c r="AN3385" i="3"/>
  <c r="AN3377" i="3"/>
  <c r="AN3369" i="3"/>
  <c r="AN3361" i="3"/>
  <c r="AN3353" i="3"/>
  <c r="AN3337" i="3"/>
  <c r="AN3329" i="3"/>
  <c r="AN3321" i="3"/>
  <c r="AN3313" i="3"/>
  <c r="AN3305" i="3"/>
  <c r="AN3297" i="3"/>
  <c r="AN3289" i="3"/>
  <c r="AN3281" i="3"/>
  <c r="AN3273" i="3"/>
  <c r="AN3265" i="3"/>
  <c r="AN3257" i="3"/>
  <c r="AN3249" i="3"/>
  <c r="AN3241" i="3"/>
  <c r="AN3225" i="3"/>
  <c r="AN3217" i="3"/>
  <c r="AN3209" i="3"/>
  <c r="AN3193" i="3"/>
  <c r="AN3185" i="3"/>
  <c r="AN3177" i="3"/>
  <c r="AN3169" i="3"/>
  <c r="AN3161" i="3"/>
  <c r="AN3153" i="3"/>
  <c r="AN3145" i="3"/>
  <c r="AN3137" i="3"/>
  <c r="AN3129" i="3"/>
  <c r="AN3121" i="3"/>
  <c r="AN3113" i="3"/>
  <c r="AN3105" i="3"/>
  <c r="AN3097" i="3"/>
  <c r="AN3081" i="3"/>
  <c r="AN3073" i="3"/>
  <c r="AN3065" i="3"/>
  <c r="AN3057" i="3"/>
  <c r="AN3049" i="3"/>
  <c r="AN3041" i="3"/>
  <c r="AN3033" i="3"/>
  <c r="AN3025" i="3"/>
  <c r="AN2765" i="3"/>
  <c r="AN2792" i="3"/>
  <c r="AN2663" i="3"/>
  <c r="AN2535" i="3"/>
  <c r="AN2503" i="3"/>
  <c r="AN2471" i="3"/>
  <c r="AN2295" i="3"/>
  <c r="AN2633" i="3"/>
  <c r="AN2601" i="3"/>
  <c r="AN2585" i="3"/>
  <c r="AN2537" i="3"/>
  <c r="AN2505" i="3"/>
  <c r="AN2473" i="3"/>
  <c r="AN2457" i="3"/>
  <c r="AN2409" i="3"/>
  <c r="AN2377" i="3"/>
  <c r="AN2329" i="3"/>
  <c r="AN2281" i="3"/>
  <c r="AN2249" i="3"/>
  <c r="AN2647" i="3"/>
  <c r="AN2631" i="3"/>
  <c r="AN2551" i="3"/>
  <c r="AN2519" i="3"/>
  <c r="AN2455" i="3"/>
  <c r="AN2439" i="3"/>
  <c r="AN2391" i="3"/>
  <c r="AN2343" i="3"/>
  <c r="AN2279" i="3"/>
  <c r="AN2247" i="3"/>
  <c r="AN4365" i="3"/>
  <c r="AN4237" i="3"/>
  <c r="AN4109" i="3"/>
  <c r="AN4021" i="3"/>
  <c r="AN4005" i="3"/>
  <c r="AN3989" i="3"/>
  <c r="AN3981" i="3"/>
  <c r="AN3973" i="3"/>
  <c r="AN3957" i="3"/>
  <c r="AN3941" i="3"/>
  <c r="AN3925" i="3"/>
  <c r="AN3909" i="3"/>
  <c r="AN3893" i="3"/>
  <c r="AN3877" i="3"/>
  <c r="AN3861" i="3"/>
  <c r="AN3853" i="3"/>
  <c r="AN3845" i="3"/>
  <c r="AN3829" i="3"/>
  <c r="AN3813" i="3"/>
  <c r="AN3797" i="3"/>
  <c r="AN3781" i="3"/>
  <c r="AN3765" i="3"/>
  <c r="AN3749" i="3"/>
  <c r="AN3733" i="3"/>
  <c r="AN3725" i="3"/>
  <c r="AN3717" i="3"/>
  <c r="AN3701" i="3"/>
  <c r="AN3685" i="3"/>
  <c r="AN3669" i="3"/>
  <c r="AN3653" i="3"/>
  <c r="AN3637" i="3"/>
  <c r="AN3621" i="3"/>
  <c r="AN3605" i="3"/>
  <c r="AN3597" i="3"/>
  <c r="AN3589" i="3"/>
  <c r="AN3573" i="3"/>
  <c r="AN3557" i="3"/>
  <c r="AN3541" i="3"/>
  <c r="AN3525" i="3"/>
  <c r="AN3509" i="3"/>
  <c r="AN3493" i="3"/>
  <c r="AN3477" i="3"/>
  <c r="AN3469" i="3"/>
  <c r="AN3461" i="3"/>
  <c r="AN3445" i="3"/>
  <c r="AN3429" i="3"/>
  <c r="AN3413" i="3"/>
  <c r="AN3397" i="3"/>
  <c r="AN3381" i="3"/>
  <c r="AN3365" i="3"/>
  <c r="AN3349" i="3"/>
  <c r="AN3341" i="3"/>
  <c r="AN3333" i="3"/>
  <c r="AN3317" i="3"/>
  <c r="AN3301" i="3"/>
  <c r="AN3285" i="3"/>
  <c r="AN3269" i="3"/>
  <c r="AN3253" i="3"/>
  <c r="AN3237" i="3"/>
  <c r="AN3221" i="3"/>
  <c r="AN3213" i="3"/>
  <c r="AN3205" i="3"/>
  <c r="AN3189" i="3"/>
  <c r="AN3173" i="3"/>
  <c r="AN3157" i="3"/>
  <c r="AN3141" i="3"/>
  <c r="AN3125" i="3"/>
  <c r="AN3109" i="3"/>
  <c r="AN3093" i="3"/>
  <c r="AN3085" i="3"/>
  <c r="AN3077" i="3"/>
  <c r="AN3061" i="3"/>
  <c r="AN3045" i="3"/>
  <c r="AN3029" i="3"/>
  <c r="AN4347" i="3"/>
  <c r="AN4291" i="3"/>
  <c r="AN4219" i="3"/>
  <c r="AN4163" i="3"/>
  <c r="AN4091" i="3"/>
  <c r="AN4035" i="3"/>
  <c r="AN3963" i="3"/>
  <c r="AN3907" i="3"/>
  <c r="AN3835" i="3"/>
  <c r="AN3779" i="3"/>
  <c r="AN3707" i="3"/>
  <c r="AN3651" i="3"/>
  <c r="AN3579" i="3"/>
  <c r="AN3523" i="3"/>
  <c r="AN3451" i="3"/>
  <c r="AN3395" i="3"/>
  <c r="AN3323" i="3"/>
  <c r="AN3267" i="3"/>
  <c r="AN3195" i="3"/>
  <c r="AN3139" i="3"/>
  <c r="AN3067" i="3"/>
  <c r="AN5087" i="3"/>
  <c r="AN5071" i="3"/>
  <c r="AN5055" i="3"/>
  <c r="AN5039" i="3"/>
  <c r="AN5023" i="3"/>
  <c r="AN4373" i="3"/>
  <c r="AN4357" i="3"/>
  <c r="AN4341" i="3"/>
  <c r="AN4325" i="3"/>
  <c r="AN4309" i="3"/>
  <c r="AN4293" i="3"/>
  <c r="AN4277" i="3"/>
  <c r="AN4261" i="3"/>
  <c r="AN4245" i="3"/>
  <c r="AN4229" i="3"/>
  <c r="AN4213" i="3"/>
  <c r="AN4197" i="3"/>
  <c r="AN4181" i="3"/>
  <c r="AN4165" i="3"/>
  <c r="AN4149" i="3"/>
  <c r="AN4133" i="3"/>
  <c r="AN4117" i="3"/>
  <c r="AN4101" i="3"/>
  <c r="AN4085" i="3"/>
  <c r="AN4069" i="3"/>
  <c r="AN4053" i="3"/>
  <c r="AN4037" i="3"/>
  <c r="AN4932" i="3"/>
  <c r="AN4570" i="3"/>
  <c r="AN5084" i="3"/>
  <c r="AN5076" i="3"/>
  <c r="AN5068" i="3"/>
  <c r="AN5060" i="3"/>
  <c r="AN5052" i="3"/>
  <c r="AN5044" i="3"/>
  <c r="AN5036" i="3"/>
  <c r="AN5028" i="3"/>
  <c r="AN5020" i="3"/>
  <c r="AN5012" i="3"/>
  <c r="AN5004" i="3"/>
  <c r="AN4996" i="3"/>
  <c r="AN4988" i="3"/>
  <c r="AN4980" i="3"/>
  <c r="AN4972" i="3"/>
  <c r="AN4964" i="3"/>
  <c r="AN4956" i="3"/>
  <c r="AN4948" i="3"/>
  <c r="AN4940" i="3"/>
  <c r="AN4924" i="3"/>
  <c r="AN4916" i="3"/>
  <c r="AN4908" i="3"/>
  <c r="AN4900" i="3"/>
  <c r="AN4892" i="3"/>
  <c r="AN4884" i="3"/>
  <c r="AN4876" i="3"/>
  <c r="AN4868" i="3"/>
  <c r="AN4860" i="3"/>
  <c r="AN4852" i="3"/>
  <c r="AN4844" i="3"/>
  <c r="AN4836" i="3"/>
  <c r="AN4828" i="3"/>
  <c r="AN4820" i="3"/>
  <c r="AN4812" i="3"/>
  <c r="AN4804" i="3"/>
  <c r="AN4796" i="3"/>
  <c r="AN4788" i="3"/>
  <c r="AN4780" i="3"/>
  <c r="AN4772" i="3"/>
  <c r="AN4764" i="3"/>
  <c r="AN4756" i="3"/>
  <c r="AN4748" i="3"/>
  <c r="AN4740" i="3"/>
  <c r="AN4732" i="3"/>
  <c r="AN4724" i="3"/>
  <c r="AN4716" i="3"/>
  <c r="AN4708" i="3"/>
  <c r="AN4700" i="3"/>
  <c r="AN4692" i="3"/>
  <c r="AN4684" i="3"/>
  <c r="AN4676" i="3"/>
  <c r="AN4668" i="3"/>
  <c r="AN4660" i="3"/>
  <c r="AN4652" i="3"/>
  <c r="AN4644" i="3"/>
  <c r="AN4636" i="3"/>
  <c r="AN4628" i="3"/>
  <c r="AN4620" i="3"/>
  <c r="AN4612" i="3"/>
  <c r="AN4604" i="3"/>
  <c r="AN4596" i="3"/>
  <c r="AN4588" i="3"/>
  <c r="AN4580" i="3"/>
  <c r="AN4572" i="3"/>
  <c r="AN4564" i="3"/>
  <c r="AN4556" i="3"/>
  <c r="AN4548" i="3"/>
  <c r="AN4540" i="3"/>
  <c r="AN4532" i="3"/>
  <c r="AN4524" i="3"/>
  <c r="AN4516" i="3"/>
  <c r="AN4508" i="3"/>
  <c r="AN4500" i="3"/>
  <c r="AN4492" i="3"/>
  <c r="AN4484" i="3"/>
  <c r="AN4476" i="3"/>
  <c r="AN4468" i="3"/>
  <c r="AN4460" i="3"/>
  <c r="AN4452" i="3"/>
  <c r="AN4444" i="3"/>
  <c r="AN4436" i="3"/>
  <c r="AN4428" i="3"/>
  <c r="AN4420" i="3"/>
  <c r="AN4412" i="3"/>
  <c r="AN4404" i="3"/>
  <c r="AN4396" i="3"/>
  <c r="AN4388" i="3"/>
  <c r="AN4380" i="3"/>
  <c r="AN4372" i="3"/>
  <c r="AN4364" i="3"/>
  <c r="AN4356" i="3"/>
  <c r="AN4348" i="3"/>
  <c r="AN4340" i="3"/>
  <c r="AN4332" i="3"/>
  <c r="AN4324" i="3"/>
  <c r="AN4316" i="3"/>
  <c r="AN4308" i="3"/>
  <c r="AN4300" i="3"/>
  <c r="AN4292" i="3"/>
  <c r="AN4284" i="3"/>
  <c r="AN4276" i="3"/>
  <c r="AN4268" i="3"/>
  <c r="AN4260" i="3"/>
  <c r="AN4252" i="3"/>
  <c r="AN4244" i="3"/>
  <c r="AN4236" i="3"/>
  <c r="AN4228" i="3"/>
  <c r="AN4220" i="3"/>
  <c r="AN4212" i="3"/>
  <c r="AN4204" i="3"/>
  <c r="AN4196" i="3"/>
  <c r="AN4188" i="3"/>
  <c r="AN4180" i="3"/>
  <c r="AN4172" i="3"/>
  <c r="AN4164" i="3"/>
  <c r="AN4156" i="3"/>
  <c r="AN4148" i="3"/>
  <c r="AN4140" i="3"/>
  <c r="AN4132" i="3"/>
  <c r="AN4124" i="3"/>
  <c r="AN4116" i="3"/>
  <c r="AN4108" i="3"/>
  <c r="AN4100" i="3"/>
  <c r="AN4092" i="3"/>
  <c r="AN4084" i="3"/>
  <c r="AN4076" i="3"/>
  <c r="AN4068" i="3"/>
  <c r="AN4060" i="3"/>
  <c r="AN4052" i="3"/>
  <c r="AN4044" i="3"/>
  <c r="AN4036" i="3"/>
  <c r="AN4028" i="3"/>
  <c r="AN4020" i="3"/>
  <c r="AN4012" i="3"/>
  <c r="AN4004" i="3"/>
  <c r="AN3996" i="3"/>
  <c r="AN3988" i="3"/>
  <c r="AN3980" i="3"/>
  <c r="AN3972" i="3"/>
  <c r="AN3964" i="3"/>
  <c r="AN3956" i="3"/>
  <c r="AN3948" i="3"/>
  <c r="AN3940" i="3"/>
  <c r="AN3932" i="3"/>
  <c r="AN3924" i="3"/>
  <c r="AN3916" i="3"/>
  <c r="AN3908" i="3"/>
  <c r="AN3900" i="3"/>
  <c r="AN3892" i="3"/>
  <c r="AN3884" i="3"/>
  <c r="AN3876" i="3"/>
  <c r="AN3868" i="3"/>
  <c r="AN3860" i="3"/>
  <c r="AN3852" i="3"/>
  <c r="AN3844" i="3"/>
  <c r="AN3836" i="3"/>
  <c r="AN3828" i="3"/>
  <c r="AN3820" i="3"/>
  <c r="AN3812" i="3"/>
  <c r="AN3804" i="3"/>
  <c r="AN3796" i="3"/>
  <c r="AN3788" i="3"/>
  <c r="AN3780" i="3"/>
  <c r="AN3772" i="3"/>
  <c r="AN3764" i="3"/>
  <c r="AN3756" i="3"/>
  <c r="AN3748" i="3"/>
  <c r="AN3740" i="3"/>
  <c r="AN3732" i="3"/>
  <c r="AN3724" i="3"/>
  <c r="AN3716" i="3"/>
  <c r="AN3708" i="3"/>
  <c r="AN3700" i="3"/>
  <c r="AN3692" i="3"/>
  <c r="AN3684" i="3"/>
  <c r="AN3676" i="3"/>
  <c r="AN3668" i="3"/>
  <c r="AN3660" i="3"/>
  <c r="AN3652" i="3"/>
  <c r="AN3644" i="3"/>
  <c r="AN3636" i="3"/>
  <c r="AN3628" i="3"/>
  <c r="AN3620" i="3"/>
  <c r="AN3612" i="3"/>
  <c r="AN3604" i="3"/>
  <c r="AN3596" i="3"/>
  <c r="AN3588" i="3"/>
  <c r="AN3580" i="3"/>
  <c r="AN3572" i="3"/>
  <c r="AN3564" i="3"/>
  <c r="AN3556" i="3"/>
  <c r="AN3548" i="3"/>
  <c r="AN3540" i="3"/>
  <c r="AN3532" i="3"/>
  <c r="AN3524" i="3"/>
  <c r="AN3516" i="3"/>
  <c r="AN3508" i="3"/>
  <c r="AN3500" i="3"/>
  <c r="AN3492" i="3"/>
  <c r="AN3484" i="3"/>
  <c r="AN3476" i="3"/>
  <c r="AN3468" i="3"/>
  <c r="AN3460" i="3"/>
  <c r="AN3452" i="3"/>
  <c r="AN3444" i="3"/>
  <c r="AN3436" i="3"/>
  <c r="AN3428" i="3"/>
  <c r="AN3420" i="3"/>
  <c r="AN3412" i="3"/>
  <c r="AN3404" i="3"/>
  <c r="AN3396" i="3"/>
  <c r="AN3388" i="3"/>
  <c r="AN3380" i="3"/>
  <c r="AN3372" i="3"/>
  <c r="AN3364" i="3"/>
  <c r="AN3356" i="3"/>
  <c r="AN3348" i="3"/>
  <c r="AN3340" i="3"/>
  <c r="AN3332" i="3"/>
  <c r="AN3324" i="3"/>
  <c r="AN3316" i="3"/>
  <c r="AN3308" i="3"/>
  <c r="AN3300" i="3"/>
  <c r="AN3292" i="3"/>
  <c r="AN3284" i="3"/>
  <c r="AN3276" i="3"/>
  <c r="AN3268" i="3"/>
  <c r="AN3260" i="3"/>
  <c r="AN3252" i="3"/>
  <c r="AN3244" i="3"/>
  <c r="AN3236" i="3"/>
  <c r="AN3228" i="3"/>
  <c r="AN3220" i="3"/>
  <c r="AN3212" i="3"/>
  <c r="AN3204" i="3"/>
  <c r="AN3196" i="3"/>
  <c r="AN3188" i="3"/>
  <c r="AN3180" i="3"/>
  <c r="AN3172" i="3"/>
  <c r="AN3164" i="3"/>
  <c r="AN3156" i="3"/>
  <c r="AN3148" i="3"/>
  <c r="AN3140" i="3"/>
  <c r="AN3132" i="3"/>
  <c r="AN3124" i="3"/>
  <c r="AN3116" i="3"/>
  <c r="AN3108" i="3"/>
  <c r="AN3100" i="3"/>
  <c r="AN3092" i="3"/>
  <c r="AN3084" i="3"/>
  <c r="AN3076" i="3"/>
  <c r="AN3068" i="3"/>
  <c r="AN3060" i="3"/>
  <c r="AN3052" i="3"/>
  <c r="AN3044" i="3"/>
  <c r="AN3036" i="3"/>
  <c r="AN3028" i="3"/>
  <c r="AN5086" i="3"/>
  <c r="AN5078" i="3"/>
  <c r="AN5070" i="3"/>
  <c r="AN5062" i="3"/>
  <c r="AN5054" i="3"/>
  <c r="AN5046" i="3"/>
  <c r="AN5038" i="3"/>
  <c r="AN5030" i="3"/>
  <c r="AN5022" i="3"/>
  <c r="AN5014" i="3"/>
  <c r="AN5006" i="3"/>
  <c r="AN4998" i="3"/>
  <c r="AN4990" i="3"/>
  <c r="AN4982" i="3"/>
  <c r="AN4974" i="3"/>
  <c r="AN4966" i="3"/>
  <c r="AN4958" i="3"/>
  <c r="AN4950" i="3"/>
  <c r="AN4942" i="3"/>
  <c r="AN4934" i="3"/>
  <c r="AN4926" i="3"/>
  <c r="AN4918" i="3"/>
  <c r="AN4910" i="3"/>
  <c r="AN4902" i="3"/>
  <c r="AN4894" i="3"/>
  <c r="AN4886" i="3"/>
  <c r="AN4878" i="3"/>
  <c r="AN4870" i="3"/>
  <c r="AN4862" i="3"/>
  <c r="AN4854" i="3"/>
  <c r="AN4846" i="3"/>
  <c r="AN4838" i="3"/>
  <c r="AN4830" i="3"/>
  <c r="AN4822" i="3"/>
  <c r="AN4814" i="3"/>
  <c r="AN4806" i="3"/>
  <c r="AN4798" i="3"/>
  <c r="AN4790" i="3"/>
  <c r="AN4782" i="3"/>
  <c r="AN4774" i="3"/>
  <c r="AN4766" i="3"/>
  <c r="AN4758" i="3"/>
  <c r="AN4750" i="3"/>
  <c r="AN4742" i="3"/>
  <c r="AN4734" i="3"/>
  <c r="AN4726" i="3"/>
  <c r="AN4718" i="3"/>
  <c r="AN4710" i="3"/>
  <c r="AN4702" i="3"/>
  <c r="AN4694" i="3"/>
  <c r="AN4686" i="3"/>
  <c r="AN4678" i="3"/>
  <c r="AN4670" i="3"/>
  <c r="AN4662" i="3"/>
  <c r="AN4654" i="3"/>
  <c r="AN4646" i="3"/>
  <c r="AN4638" i="3"/>
  <c r="AN4630" i="3"/>
  <c r="AN4622" i="3"/>
  <c r="AN4614" i="3"/>
  <c r="AN4606" i="3"/>
  <c r="AN4598" i="3"/>
  <c r="AN4590" i="3"/>
  <c r="AN4582" i="3"/>
  <c r="AN4574" i="3"/>
  <c r="AN4566" i="3"/>
  <c r="AN4558" i="3"/>
  <c r="AN4550" i="3"/>
  <c r="AN4542" i="3"/>
  <c r="AN4534" i="3"/>
  <c r="AN4526" i="3"/>
  <c r="AN4518" i="3"/>
  <c r="AN4510" i="3"/>
  <c r="AN4502" i="3"/>
  <c r="AN4494" i="3"/>
  <c r="AN4486" i="3"/>
  <c r="AN4478" i="3"/>
  <c r="AN4470" i="3"/>
  <c r="AN4462" i="3"/>
  <c r="AN4454" i="3"/>
  <c r="AN4446" i="3"/>
  <c r="AN4438" i="3"/>
  <c r="AN4430" i="3"/>
  <c r="AN4422" i="3"/>
  <c r="AN4414" i="3"/>
  <c r="AN4406" i="3"/>
  <c r="AN4398" i="3"/>
  <c r="AN4390" i="3"/>
  <c r="AN4382" i="3"/>
  <c r="AN4374" i="3"/>
  <c r="AN4366" i="3"/>
  <c r="AN4358" i="3"/>
  <c r="AN4350" i="3"/>
  <c r="AN4342" i="3"/>
  <c r="AN4334" i="3"/>
  <c r="AN4326" i="3"/>
  <c r="AN4318" i="3"/>
  <c r="AN4310" i="3"/>
  <c r="AN4302" i="3"/>
  <c r="AN4294" i="3"/>
  <c r="AN4286" i="3"/>
  <c r="AN4278" i="3"/>
  <c r="AN4270" i="3"/>
  <c r="AN4262" i="3"/>
  <c r="AN4254" i="3"/>
  <c r="AN4246" i="3"/>
  <c r="AN4238" i="3"/>
  <c r="AN4230" i="3"/>
  <c r="AN4222" i="3"/>
  <c r="AN4214" i="3"/>
  <c r="AN4206" i="3"/>
  <c r="AN4198" i="3"/>
  <c r="AN4190" i="3"/>
  <c r="AN4182" i="3"/>
  <c r="AN4174" i="3"/>
  <c r="AN4166" i="3"/>
  <c r="AN4158" i="3"/>
  <c r="AN4150" i="3"/>
  <c r="AN4142" i="3"/>
  <c r="AN4134" i="3"/>
  <c r="AN4126" i="3"/>
  <c r="AN4118" i="3"/>
  <c r="AN4110" i="3"/>
  <c r="AN4102" i="3"/>
  <c r="AN4094" i="3"/>
  <c r="AN4086" i="3"/>
  <c r="AN4078" i="3"/>
  <c r="AN4070" i="3"/>
  <c r="AN4062" i="3"/>
  <c r="AN4054" i="3"/>
  <c r="AN4046" i="3"/>
  <c r="AN4038" i="3"/>
  <c r="AN4030" i="3"/>
  <c r="AN4022" i="3"/>
  <c r="AN4014" i="3"/>
  <c r="AN4006" i="3"/>
  <c r="AN3998" i="3"/>
  <c r="AN3990" i="3"/>
  <c r="AN3982" i="3"/>
  <c r="AN3974" i="3"/>
  <c r="AN3966" i="3"/>
  <c r="AN3958" i="3"/>
  <c r="AN3950" i="3"/>
  <c r="AN3942" i="3"/>
  <c r="AN3934" i="3"/>
  <c r="AN3926" i="3"/>
  <c r="AN3918" i="3"/>
  <c r="AN3910" i="3"/>
  <c r="AN3902" i="3"/>
  <c r="AN3894" i="3"/>
  <c r="AN3886" i="3"/>
  <c r="AN3878" i="3"/>
  <c r="AN3870" i="3"/>
  <c r="AN3862" i="3"/>
  <c r="AN3854" i="3"/>
  <c r="AN3846" i="3"/>
  <c r="AN3838" i="3"/>
  <c r="AN3830" i="3"/>
  <c r="AN3822" i="3"/>
  <c r="AN3814" i="3"/>
  <c r="AN3806" i="3"/>
  <c r="AN3798" i="3"/>
  <c r="AN3790" i="3"/>
  <c r="AN3782" i="3"/>
  <c r="AN3774" i="3"/>
  <c r="AN3766" i="3"/>
  <c r="AN3758" i="3"/>
  <c r="AN3750" i="3"/>
  <c r="AN3742" i="3"/>
  <c r="AN3734" i="3"/>
  <c r="AN3726" i="3"/>
  <c r="AN3718" i="3"/>
  <c r="AN3710" i="3"/>
  <c r="AN3702" i="3"/>
  <c r="AN3694" i="3"/>
  <c r="AN3686" i="3"/>
  <c r="AN3678" i="3"/>
  <c r="AN3670" i="3"/>
  <c r="AN3662" i="3"/>
  <c r="AN3654" i="3"/>
  <c r="AN3646" i="3"/>
  <c r="AN3638" i="3"/>
  <c r="AN3630" i="3"/>
  <c r="AN3622" i="3"/>
  <c r="AN3614" i="3"/>
  <c r="AN3606" i="3"/>
  <c r="AN3598" i="3"/>
  <c r="AN3590" i="3"/>
  <c r="AN3582" i="3"/>
  <c r="AN3574" i="3"/>
  <c r="AN3566" i="3"/>
  <c r="AN3558" i="3"/>
  <c r="AN3550" i="3"/>
  <c r="AN3542" i="3"/>
  <c r="AN3534" i="3"/>
  <c r="AN3526" i="3"/>
  <c r="AN3518" i="3"/>
  <c r="AN3510" i="3"/>
  <c r="AN3502" i="3"/>
  <c r="AN3494" i="3"/>
  <c r="AN3486" i="3"/>
  <c r="AN3478" i="3"/>
  <c r="AN3470" i="3"/>
  <c r="AN3462" i="3"/>
  <c r="AN3454" i="3"/>
  <c r="AN3446" i="3"/>
  <c r="AN3438" i="3"/>
  <c r="AN3430" i="3"/>
  <c r="AN3422" i="3"/>
  <c r="AN3414" i="3"/>
  <c r="AN3406" i="3"/>
  <c r="AN3398" i="3"/>
  <c r="AN3390" i="3"/>
  <c r="AN3382" i="3"/>
  <c r="AN3374" i="3"/>
  <c r="AN3366" i="3"/>
  <c r="AN3358" i="3"/>
  <c r="AN3350" i="3"/>
  <c r="AN3342" i="3"/>
  <c r="AN3334" i="3"/>
  <c r="AN3326" i="3"/>
  <c r="AN3318" i="3"/>
  <c r="AN3310" i="3"/>
  <c r="AN3302" i="3"/>
  <c r="AN3294" i="3"/>
  <c r="AN3286" i="3"/>
  <c r="AN3278" i="3"/>
  <c r="AN3270" i="3"/>
  <c r="AN3262" i="3"/>
  <c r="AN3254" i="3"/>
  <c r="AN3246" i="3"/>
  <c r="AN3238" i="3"/>
  <c r="AN3230" i="3"/>
  <c r="AN3222" i="3"/>
  <c r="AN3214" i="3"/>
  <c r="AN3206" i="3"/>
  <c r="AN3198" i="3"/>
  <c r="AN3190" i="3"/>
  <c r="AN3182" i="3"/>
  <c r="AN3174" i="3"/>
  <c r="AN3166" i="3"/>
  <c r="AN3158" i="3"/>
  <c r="AN3150" i="3"/>
  <c r="AN3142" i="3"/>
  <c r="AN3134" i="3"/>
  <c r="AN3126" i="3"/>
  <c r="AN3118" i="3"/>
  <c r="AN3110" i="3"/>
  <c r="AN3102" i="3"/>
  <c r="AN3094" i="3"/>
  <c r="AN3086" i="3"/>
  <c r="AN3078" i="3"/>
  <c r="AN3070" i="3"/>
  <c r="AN3062" i="3"/>
  <c r="AN3054" i="3"/>
  <c r="AN3046" i="3"/>
  <c r="AN3038" i="3"/>
  <c r="AN3030" i="3"/>
  <c r="AN5080" i="3"/>
  <c r="AN5072" i="3"/>
  <c r="AN5064" i="3"/>
  <c r="AN5056" i="3"/>
  <c r="AN5048" i="3"/>
  <c r="AN5040" i="3"/>
  <c r="AN5032" i="3"/>
  <c r="AN5024" i="3"/>
  <c r="AN5016" i="3"/>
  <c r="AN5008" i="3"/>
  <c r="AN5000" i="3"/>
  <c r="AN4992" i="3"/>
  <c r="AN4984" i="3"/>
  <c r="AN4976" i="3"/>
  <c r="AN4968" i="3"/>
  <c r="AN4960" i="3"/>
  <c r="AN4952" i="3"/>
  <c r="AN4944" i="3"/>
  <c r="AN4936" i="3"/>
  <c r="AN4928" i="3"/>
  <c r="AN4920" i="3"/>
  <c r="AN4912" i="3"/>
  <c r="AN4904" i="3"/>
  <c r="AN4896" i="3"/>
  <c r="AN4888" i="3"/>
  <c r="AN4880" i="3"/>
  <c r="AN4872" i="3"/>
  <c r="AN4864" i="3"/>
  <c r="AN4856" i="3"/>
  <c r="AN4848" i="3"/>
  <c r="AN4840" i="3"/>
  <c r="AN4832" i="3"/>
  <c r="AN4824" i="3"/>
  <c r="AN4816" i="3"/>
  <c r="AN4808" i="3"/>
  <c r="AN4800" i="3"/>
  <c r="AN4792" i="3"/>
  <c r="AN4784" i="3"/>
  <c r="AN4776" i="3"/>
  <c r="AN4768" i="3"/>
  <c r="AN4760" i="3"/>
  <c r="AN4752" i="3"/>
  <c r="AN4744" i="3"/>
  <c r="AN4736" i="3"/>
  <c r="AN4728" i="3"/>
  <c r="AN4720" i="3"/>
  <c r="AN4712" i="3"/>
  <c r="AN4704" i="3"/>
  <c r="AN4696" i="3"/>
  <c r="AN4688" i="3"/>
  <c r="AN4680" i="3"/>
  <c r="AN4672" i="3"/>
  <c r="AN4664" i="3"/>
  <c r="AN4656" i="3"/>
  <c r="AN4648" i="3"/>
  <c r="AN4640" i="3"/>
  <c r="AN4632" i="3"/>
  <c r="AN4624" i="3"/>
  <c r="AN4616" i="3"/>
  <c r="AN4608" i="3"/>
  <c r="AN4600" i="3"/>
  <c r="AN4592" i="3"/>
  <c r="AN4584" i="3"/>
  <c r="AN4576" i="3"/>
  <c r="AN4568" i="3"/>
  <c r="AN4560" i="3"/>
  <c r="AN4552" i="3"/>
  <c r="AN4544" i="3"/>
  <c r="AN4536" i="3"/>
  <c r="AN4528" i="3"/>
  <c r="AN4520" i="3"/>
  <c r="AN4512" i="3"/>
  <c r="AN4504" i="3"/>
  <c r="AN4496" i="3"/>
  <c r="AN4488" i="3"/>
  <c r="AN4480" i="3"/>
  <c r="AN4472" i="3"/>
  <c r="AN4464" i="3"/>
  <c r="AN4456" i="3"/>
  <c r="AN4448" i="3"/>
  <c r="AN4440" i="3"/>
  <c r="AN4432" i="3"/>
  <c r="AN4424" i="3"/>
  <c r="AN4416" i="3"/>
  <c r="AN4408" i="3"/>
  <c r="AN4400" i="3"/>
  <c r="AN4392" i="3"/>
  <c r="AN4384" i="3"/>
  <c r="AN4376" i="3"/>
  <c r="AN4368" i="3"/>
  <c r="AN4360" i="3"/>
  <c r="AN4352" i="3"/>
  <c r="AN4344" i="3"/>
  <c r="AN4336" i="3"/>
  <c r="AN4328" i="3"/>
  <c r="AN4320" i="3"/>
  <c r="AN4312" i="3"/>
  <c r="AN4304" i="3"/>
  <c r="AN4296" i="3"/>
  <c r="AN4288" i="3"/>
  <c r="AN4280" i="3"/>
  <c r="AN4272" i="3"/>
  <c r="AN4264" i="3"/>
  <c r="AN4256" i="3"/>
  <c r="AN4248" i="3"/>
  <c r="AN4240" i="3"/>
  <c r="AN4232" i="3"/>
  <c r="AN4224" i="3"/>
  <c r="AN4216" i="3"/>
  <c r="AN4208" i="3"/>
  <c r="AN4200" i="3"/>
  <c r="AN4192" i="3"/>
  <c r="AN4184" i="3"/>
  <c r="AN4176" i="3"/>
  <c r="AN4168" i="3"/>
  <c r="AN4160" i="3"/>
  <c r="AN4152" i="3"/>
  <c r="AN4144" i="3"/>
  <c r="AN4136" i="3"/>
  <c r="AN4128" i="3"/>
  <c r="AN4120" i="3"/>
  <c r="AN4112" i="3"/>
  <c r="AN4104" i="3"/>
  <c r="AN4096" i="3"/>
  <c r="AN4088" i="3"/>
  <c r="AN4080" i="3"/>
  <c r="AN4072" i="3"/>
  <c r="AN4064" i="3"/>
  <c r="AN4056" i="3"/>
  <c r="AN4048" i="3"/>
  <c r="AN4040" i="3"/>
  <c r="AN4032" i="3"/>
  <c r="AN4024" i="3"/>
  <c r="AN4016" i="3"/>
  <c r="AN4008" i="3"/>
  <c r="AN4000" i="3"/>
  <c r="AN3992" i="3"/>
  <c r="AN3984" i="3"/>
  <c r="AN3976" i="3"/>
  <c r="AN3968" i="3"/>
  <c r="AN3960" i="3"/>
  <c r="AN3952" i="3"/>
  <c r="AN3944" i="3"/>
  <c r="AN3936" i="3"/>
  <c r="AN3928" i="3"/>
  <c r="AN3920" i="3"/>
  <c r="AN3912" i="3"/>
  <c r="AN3904" i="3"/>
  <c r="AN3896" i="3"/>
  <c r="AN3888" i="3"/>
  <c r="AN3880" i="3"/>
  <c r="AN3872" i="3"/>
  <c r="AN3864" i="3"/>
  <c r="AN3856" i="3"/>
  <c r="AN3848" i="3"/>
  <c r="AN3840" i="3"/>
  <c r="AN3832" i="3"/>
  <c r="AN3824" i="3"/>
  <c r="AN3816" i="3"/>
  <c r="AN3808" i="3"/>
  <c r="AN3800" i="3"/>
  <c r="AN3792" i="3"/>
  <c r="AN3784" i="3"/>
  <c r="AN3776" i="3"/>
  <c r="AN3768" i="3"/>
  <c r="AN3760" i="3"/>
  <c r="AN3752" i="3"/>
  <c r="AN3744" i="3"/>
  <c r="AN3736" i="3"/>
  <c r="AN3728" i="3"/>
  <c r="AN3720" i="3"/>
  <c r="AN3712" i="3"/>
  <c r="AN3704" i="3"/>
  <c r="AN3696" i="3"/>
  <c r="AN3688" i="3"/>
  <c r="AN3680" i="3"/>
  <c r="AN3672" i="3"/>
  <c r="AN3664" i="3"/>
  <c r="AN3656" i="3"/>
  <c r="AN3648" i="3"/>
  <c r="AN3640" i="3"/>
  <c r="AN3632" i="3"/>
  <c r="AN3624" i="3"/>
  <c r="AN3616" i="3"/>
  <c r="AN3608" i="3"/>
  <c r="AN3600" i="3"/>
  <c r="AN3592" i="3"/>
  <c r="AN3584" i="3"/>
  <c r="AN3576" i="3"/>
  <c r="AN3568" i="3"/>
  <c r="AN3560" i="3"/>
  <c r="AN3552" i="3"/>
  <c r="AN3544" i="3"/>
  <c r="AN3536" i="3"/>
  <c r="AN3528" i="3"/>
  <c r="AN3520" i="3"/>
  <c r="AN3512" i="3"/>
  <c r="AN3504" i="3"/>
  <c r="AN3496" i="3"/>
  <c r="AN3488" i="3"/>
  <c r="AN3480" i="3"/>
  <c r="AN3472" i="3"/>
  <c r="AN3464" i="3"/>
  <c r="AN3456" i="3"/>
  <c r="AN3448" i="3"/>
  <c r="AN3440" i="3"/>
  <c r="AN3432" i="3"/>
  <c r="AN3424" i="3"/>
  <c r="AN3416" i="3"/>
  <c r="AN3408" i="3"/>
  <c r="AN3400" i="3"/>
  <c r="AN3392" i="3"/>
  <c r="AN3384" i="3"/>
  <c r="AN3376" i="3"/>
  <c r="AN3368" i="3"/>
  <c r="AN3360" i="3"/>
  <c r="AN3352" i="3"/>
  <c r="AN3344" i="3"/>
  <c r="AN3336" i="3"/>
  <c r="AN3328" i="3"/>
  <c r="AN3320" i="3"/>
  <c r="AN3312" i="3"/>
  <c r="AN3304" i="3"/>
  <c r="AN3296" i="3"/>
  <c r="AN3288" i="3"/>
  <c r="AN3280" i="3"/>
  <c r="AN3272" i="3"/>
  <c r="AN3264" i="3"/>
  <c r="AN3256" i="3"/>
  <c r="AN3248" i="3"/>
  <c r="AN3240" i="3"/>
  <c r="AN3232" i="3"/>
  <c r="AN3224" i="3"/>
  <c r="AN3216" i="3"/>
  <c r="AN3208" i="3"/>
  <c r="AN3200" i="3"/>
  <c r="AN3192" i="3"/>
  <c r="AN3184" i="3"/>
  <c r="AN3176" i="3"/>
  <c r="AN3168" i="3"/>
  <c r="AN3160" i="3"/>
  <c r="AN3152" i="3"/>
  <c r="AN3144" i="3"/>
  <c r="AN3136" i="3"/>
  <c r="AN3128" i="3"/>
  <c r="AN3120" i="3"/>
  <c r="AN3112" i="3"/>
  <c r="AN3104" i="3"/>
  <c r="AN3096" i="3"/>
  <c r="AN3088" i="3"/>
  <c r="AN3080" i="3"/>
  <c r="AN3072" i="3"/>
  <c r="AN3064" i="3"/>
  <c r="AN3056" i="3"/>
  <c r="AN3048" i="3"/>
  <c r="AN3040" i="3"/>
  <c r="AN4698" i="3"/>
  <c r="AN4666" i="3"/>
  <c r="AN4634" i="3"/>
  <c r="AN4602" i="3"/>
  <c r="AN4538" i="3"/>
  <c r="AN3032" i="3"/>
  <c r="AN5082" i="3"/>
  <c r="AN5074" i="3"/>
  <c r="AN5066" i="3"/>
  <c r="AN5058" i="3"/>
  <c r="AN5050" i="3"/>
  <c r="AN5042" i="3"/>
  <c r="AN5034" i="3"/>
  <c r="AN5026" i="3"/>
  <c r="AN5018" i="3"/>
  <c r="AN5010" i="3"/>
  <c r="AN5002" i="3"/>
  <c r="AN4994" i="3"/>
  <c r="AN4986" i="3"/>
  <c r="AN4978" i="3"/>
  <c r="AN4970" i="3"/>
  <c r="AN4962" i="3"/>
  <c r="AN4954" i="3"/>
  <c r="AN4946" i="3"/>
  <c r="AN4938" i="3"/>
  <c r="AN4930" i="3"/>
  <c r="AN4922" i="3"/>
  <c r="AN4914" i="3"/>
  <c r="AN4906" i="3"/>
  <c r="AN4898" i="3"/>
  <c r="AN4890" i="3"/>
  <c r="AN4882" i="3"/>
  <c r="AN4874" i="3"/>
  <c r="AN4866" i="3"/>
  <c r="AN4858" i="3"/>
  <c r="AN4850" i="3"/>
  <c r="AN4842" i="3"/>
  <c r="AN4834" i="3"/>
  <c r="AN4826" i="3"/>
  <c r="AN4818" i="3"/>
  <c r="AN4810" i="3"/>
  <c r="AN4802" i="3"/>
  <c r="AN4794" i="3"/>
  <c r="AN4786" i="3"/>
  <c r="AN4778" i="3"/>
  <c r="AN4770" i="3"/>
  <c r="AN4762" i="3"/>
  <c r="AN4754" i="3"/>
  <c r="AN4746" i="3"/>
  <c r="AN4738" i="3"/>
  <c r="AN4730" i="3"/>
  <c r="AN4722" i="3"/>
  <c r="AN4714" i="3"/>
  <c r="AN4706" i="3"/>
  <c r="AN4690" i="3"/>
  <c r="AN4682" i="3"/>
  <c r="AN4674" i="3"/>
  <c r="AN4658" i="3"/>
  <c r="AN4650" i="3"/>
  <c r="AN4642" i="3"/>
  <c r="AN4626" i="3"/>
  <c r="AN4618" i="3"/>
  <c r="AN4610" i="3"/>
  <c r="AN4594" i="3"/>
  <c r="AN4586" i="3"/>
  <c r="AN4578" i="3"/>
  <c r="AN4562" i="3"/>
  <c r="AN4554" i="3"/>
  <c r="AN4546" i="3"/>
  <c r="AN4530" i="3"/>
  <c r="AN4522" i="3"/>
  <c r="AN4514" i="3"/>
  <c r="AN4506" i="3"/>
  <c r="AN4498" i="3"/>
  <c r="AN4490" i="3"/>
  <c r="AN4482" i="3"/>
  <c r="AN4474" i="3"/>
  <c r="AN4466" i="3"/>
  <c r="AN4458" i="3"/>
  <c r="AN4450" i="3"/>
  <c r="AN4442" i="3"/>
  <c r="AN4434" i="3"/>
  <c r="AN4426" i="3"/>
  <c r="AN4418" i="3"/>
  <c r="AN4410" i="3"/>
  <c r="AN4402" i="3"/>
  <c r="AN4394" i="3"/>
  <c r="AN4386" i="3"/>
  <c r="AN4378" i="3"/>
  <c r="AN4370" i="3"/>
  <c r="AN4362" i="3"/>
  <c r="AN4354" i="3"/>
  <c r="AN4346" i="3"/>
  <c r="AN4338" i="3"/>
  <c r="AN4330" i="3"/>
  <c r="AN4322" i="3"/>
  <c r="AN4314" i="3"/>
  <c r="AN4306" i="3"/>
  <c r="AN4298" i="3"/>
  <c r="AN4290" i="3"/>
  <c r="AN4282" i="3"/>
  <c r="AN4274" i="3"/>
  <c r="AN4266" i="3"/>
  <c r="AN4258" i="3"/>
  <c r="AN4250" i="3"/>
  <c r="AN4242" i="3"/>
  <c r="AN4234" i="3"/>
  <c r="AN4226" i="3"/>
  <c r="AN4218" i="3"/>
  <c r="AN4210" i="3"/>
  <c r="AN4202" i="3"/>
  <c r="AN4194" i="3"/>
  <c r="AN4186" i="3"/>
  <c r="AN4178" i="3"/>
  <c r="AN4170" i="3"/>
  <c r="AN4162" i="3"/>
  <c r="AN4154" i="3"/>
  <c r="AN4146" i="3"/>
  <c r="AN4138" i="3"/>
  <c r="AN4130" i="3"/>
  <c r="AN4122" i="3"/>
  <c r="AN4114" i="3"/>
  <c r="AN4106" i="3"/>
  <c r="AN4098" i="3"/>
  <c r="AN4090" i="3"/>
  <c r="AN4082" i="3"/>
  <c r="AN4074" i="3"/>
  <c r="AN4066" i="3"/>
  <c r="AN4058" i="3"/>
  <c r="AN4050" i="3"/>
  <c r="AN4042" i="3"/>
  <c r="AN4034" i="3"/>
  <c r="AN4026" i="3"/>
  <c r="AN4018" i="3"/>
  <c r="AN4010" i="3"/>
  <c r="AN4002" i="3"/>
  <c r="AN3994" i="3"/>
  <c r="AN3986" i="3"/>
  <c r="AN3978" i="3"/>
  <c r="AN3970" i="3"/>
  <c r="AN3962" i="3"/>
  <c r="AN3954" i="3"/>
  <c r="AN3946" i="3"/>
  <c r="AN3938" i="3"/>
  <c r="AN3930" i="3"/>
  <c r="AN3922" i="3"/>
  <c r="AN3914" i="3"/>
  <c r="AN3906" i="3"/>
  <c r="AN3898" i="3"/>
  <c r="AN3890" i="3"/>
  <c r="AN3882" i="3"/>
  <c r="AN3874" i="3"/>
  <c r="AN3866" i="3"/>
  <c r="AN3858" i="3"/>
  <c r="AN3850" i="3"/>
  <c r="AN3842" i="3"/>
  <c r="AN3834" i="3"/>
  <c r="AN3826" i="3"/>
  <c r="AN3818" i="3"/>
  <c r="AN3810" i="3"/>
  <c r="AN3802" i="3"/>
  <c r="AN3794" i="3"/>
  <c r="AN3786" i="3"/>
  <c r="AN3778" i="3"/>
  <c r="AN3770" i="3"/>
  <c r="AN3762" i="3"/>
  <c r="AN3754" i="3"/>
  <c r="AN3746" i="3"/>
  <c r="AN3738" i="3"/>
  <c r="AN3730" i="3"/>
  <c r="AN3722" i="3"/>
  <c r="AN3714" i="3"/>
  <c r="AN3706" i="3"/>
  <c r="AN3698" i="3"/>
  <c r="AN3690" i="3"/>
  <c r="AN3682" i="3"/>
  <c r="AN3674" i="3"/>
  <c r="AN3666" i="3"/>
  <c r="AN3658" i="3"/>
  <c r="AN3650" i="3"/>
  <c r="AN3642" i="3"/>
  <c r="AN3634" i="3"/>
  <c r="AN3626" i="3"/>
  <c r="AN3618" i="3"/>
  <c r="AN3610" i="3"/>
  <c r="AN3602" i="3"/>
  <c r="AN3594" i="3"/>
  <c r="AN3586" i="3"/>
  <c r="AN3578" i="3"/>
  <c r="AN3570" i="3"/>
  <c r="AN3562" i="3"/>
  <c r="AN3554" i="3"/>
  <c r="AN3546" i="3"/>
  <c r="AN3538" i="3"/>
  <c r="AN3530" i="3"/>
  <c r="AN3522" i="3"/>
  <c r="AN3514" i="3"/>
  <c r="AN3506" i="3"/>
  <c r="AN3498" i="3"/>
  <c r="AN3490" i="3"/>
  <c r="AN3482" i="3"/>
  <c r="AN3474" i="3"/>
  <c r="AN3466" i="3"/>
  <c r="AN3458" i="3"/>
  <c r="AN3450" i="3"/>
  <c r="AN3442" i="3"/>
  <c r="AN3434" i="3"/>
  <c r="AN3426" i="3"/>
  <c r="AN3418" i="3"/>
  <c r="AN3410" i="3"/>
  <c r="AN3402" i="3"/>
  <c r="AN3394" i="3"/>
  <c r="AN3386" i="3"/>
  <c r="AN3378" i="3"/>
  <c r="AN3370" i="3"/>
  <c r="AN3362" i="3"/>
  <c r="AN3354" i="3"/>
  <c r="AN3346" i="3"/>
  <c r="AN3338" i="3"/>
  <c r="AN3330" i="3"/>
  <c r="AN3322" i="3"/>
  <c r="AN3314" i="3"/>
  <c r="AN3306" i="3"/>
  <c r="AN3298" i="3"/>
  <c r="AN3290" i="3"/>
  <c r="AN3282" i="3"/>
  <c r="AN3274" i="3"/>
  <c r="AN3266" i="3"/>
  <c r="AN3258" i="3"/>
  <c r="AN3250" i="3"/>
  <c r="AN3242" i="3"/>
  <c r="AN3234" i="3"/>
  <c r="AN3226" i="3"/>
  <c r="AN3218" i="3"/>
  <c r="AN3210" i="3"/>
  <c r="AN3202" i="3"/>
  <c r="AN3194" i="3"/>
  <c r="AN3186" i="3"/>
  <c r="AN3178" i="3"/>
  <c r="AN3170" i="3"/>
  <c r="AN3162" i="3"/>
  <c r="AN3154" i="3"/>
  <c r="AN3146" i="3"/>
  <c r="AN3138" i="3"/>
  <c r="AN3130" i="3"/>
  <c r="AN3122" i="3"/>
  <c r="AN3114" i="3"/>
  <c r="AN3106" i="3"/>
  <c r="AN3098" i="3"/>
  <c r="AN3090" i="3"/>
  <c r="AN3082" i="3"/>
  <c r="AN3074" i="3"/>
  <c r="AN3066" i="3"/>
  <c r="AN3058" i="3"/>
  <c r="AN3050" i="3"/>
  <c r="AN3042" i="3"/>
  <c r="AN3034" i="3"/>
  <c r="AN3026" i="3"/>
  <c r="AN2766" i="3"/>
  <c r="AN2793" i="3"/>
  <c r="AN2764" i="3"/>
  <c r="AN2797" i="3"/>
  <c r="AN2761" i="3"/>
  <c r="AN2799" i="3"/>
  <c r="AN2791" i="3"/>
  <c r="AN2760" i="3"/>
  <c r="AN2795" i="3"/>
  <c r="AN2615" i="3"/>
  <c r="AN2664" i="3"/>
  <c r="AN2656" i="3"/>
  <c r="AN2648" i="3"/>
  <c r="AN2640" i="3"/>
  <c r="AN2632" i="3"/>
  <c r="AN2624" i="3"/>
  <c r="AN2616" i="3"/>
  <c r="AN2608" i="3"/>
  <c r="AN2600" i="3"/>
  <c r="AN2592" i="3"/>
  <c r="AN2584" i="3"/>
  <c r="AN2576" i="3"/>
  <c r="AN2568" i="3"/>
  <c r="AN2560" i="3"/>
  <c r="AN2552" i="3"/>
  <c r="AN2544" i="3"/>
  <c r="AN2536" i="3"/>
  <c r="AN2528" i="3"/>
  <c r="AN2520" i="3"/>
  <c r="AN2512" i="3"/>
  <c r="AN2504" i="3"/>
  <c r="AN2496" i="3"/>
  <c r="AN2488" i="3"/>
  <c r="AN2480" i="3"/>
  <c r="AN2472" i="3"/>
  <c r="AN2464" i="3"/>
  <c r="AN2456" i="3"/>
  <c r="AN2448" i="3"/>
  <c r="AN2440" i="3"/>
  <c r="AN2432" i="3"/>
  <c r="AN2424" i="3"/>
  <c r="AN2416" i="3"/>
  <c r="AN2408" i="3"/>
  <c r="AN2655" i="3"/>
  <c r="AN2639" i="3"/>
  <c r="AN2623" i="3"/>
  <c r="AN2607" i="3"/>
  <c r="AN2591" i="3"/>
  <c r="AN2575" i="3"/>
  <c r="AN2559" i="3"/>
  <c r="AN2543" i="3"/>
  <c r="AN2527" i="3"/>
  <c r="AN2511" i="3"/>
  <c r="AN2495" i="3"/>
  <c r="AN2479" i="3"/>
  <c r="AN2463" i="3"/>
  <c r="AN2447" i="3"/>
  <c r="AN2431" i="3"/>
  <c r="AN2415" i="3"/>
  <c r="AN2399" i="3"/>
  <c r="AN2383" i="3"/>
  <c r="AN2367" i="3"/>
  <c r="AN2351" i="3"/>
  <c r="AN2335" i="3"/>
  <c r="AN2319" i="3"/>
  <c r="AN2303" i="3"/>
  <c r="AN2287" i="3"/>
  <c r="AN2271" i="3"/>
  <c r="AN2255" i="3"/>
  <c r="AN2239" i="3"/>
  <c r="AN2657" i="3"/>
  <c r="AN2641" i="3"/>
  <c r="AN2625" i="3"/>
  <c r="AN2609" i="3"/>
  <c r="AN2593" i="3"/>
  <c r="AN2577" i="3"/>
  <c r="AN2561" i="3"/>
  <c r="AN2545" i="3"/>
  <c r="AN2529" i="3"/>
  <c r="AN2513" i="3"/>
  <c r="AN2497" i="3"/>
  <c r="AN2481" i="3"/>
  <c r="AN2465" i="3"/>
  <c r="AN2449" i="3"/>
  <c r="AN2433" i="3"/>
  <c r="AN2417" i="3"/>
  <c r="AN2401" i="3"/>
  <c r="AN2385" i="3"/>
  <c r="AN2369" i="3"/>
  <c r="AN2353" i="3"/>
  <c r="AN2337" i="3"/>
  <c r="AN2321" i="3"/>
  <c r="AN2305" i="3"/>
  <c r="AN2289" i="3"/>
  <c r="AN2273" i="3"/>
  <c r="AN2257" i="3"/>
  <c r="AN2241" i="3"/>
  <c r="AN2659" i="3"/>
  <c r="AN2651" i="3"/>
  <c r="AN2643" i="3"/>
  <c r="AN2635" i="3"/>
  <c r="AN2627" i="3"/>
  <c r="AN2619" i="3"/>
  <c r="AN2611" i="3"/>
  <c r="AN2603" i="3"/>
  <c r="AN2595" i="3"/>
  <c r="AN2587" i="3"/>
  <c r="AN2579" i="3"/>
  <c r="AN2571" i="3"/>
  <c r="AN2563" i="3"/>
  <c r="AN2555" i="3"/>
  <c r="AN2547" i="3"/>
  <c r="AN2539" i="3"/>
  <c r="AN2531" i="3"/>
  <c r="AN2523" i="3"/>
  <c r="AN2515" i="3"/>
  <c r="AN2507" i="3"/>
  <c r="AN2499" i="3"/>
  <c r="AN2491" i="3"/>
  <c r="AN2483" i="3"/>
  <c r="AN2475" i="3"/>
  <c r="AN2467" i="3"/>
  <c r="AN2459" i="3"/>
  <c r="AN2451" i="3"/>
  <c r="AN2443" i="3"/>
  <c r="AN2435" i="3"/>
  <c r="AN2427" i="3"/>
  <c r="AN2419" i="3"/>
  <c r="AN2411" i="3"/>
  <c r="AN2403" i="3"/>
  <c r="AN2395" i="3"/>
  <c r="AN2387" i="3"/>
  <c r="AN2379" i="3"/>
  <c r="AN2371" i="3"/>
  <c r="AN2363" i="3"/>
  <c r="AN2355" i="3"/>
  <c r="AN2347" i="3"/>
  <c r="AN2339" i="3"/>
  <c r="AN2331" i="3"/>
  <c r="AN2323" i="3"/>
  <c r="AN2315" i="3"/>
  <c r="AN2307" i="3"/>
  <c r="AN2299" i="3"/>
  <c r="AN2291" i="3"/>
  <c r="AN2283" i="3"/>
  <c r="AN2275" i="3"/>
  <c r="AN2267" i="3"/>
  <c r="AN2259" i="3"/>
  <c r="AN2251" i="3"/>
  <c r="AN2243" i="3"/>
  <c r="AN2235" i="3"/>
  <c r="AN2661" i="3"/>
  <c r="AN2653" i="3"/>
  <c r="AN2645" i="3"/>
  <c r="AN2637" i="3"/>
  <c r="AN2629" i="3"/>
  <c r="AN2621" i="3"/>
  <c r="AN2613" i="3"/>
  <c r="AN2605" i="3"/>
  <c r="AN2597" i="3"/>
  <c r="AN2589" i="3"/>
  <c r="AN2581" i="3"/>
  <c r="AN2573" i="3"/>
  <c r="AN2565" i="3"/>
  <c r="AN2557" i="3"/>
  <c r="AN2549" i="3"/>
  <c r="AN2541" i="3"/>
  <c r="AN2533" i="3"/>
  <c r="AN2525" i="3"/>
  <c r="AN2517" i="3"/>
  <c r="AN2509" i="3"/>
  <c r="AN2501" i="3"/>
  <c r="AN2493" i="3"/>
  <c r="AN2485" i="3"/>
  <c r="AN2477" i="3"/>
  <c r="AN2469" i="3"/>
  <c r="AN2461" i="3"/>
  <c r="AN2453" i="3"/>
  <c r="AN2445" i="3"/>
  <c r="AN2437" i="3"/>
  <c r="AN2429" i="3"/>
  <c r="AN2421" i="3"/>
  <c r="AN2413" i="3"/>
  <c r="AN2405" i="3"/>
  <c r="AN2397" i="3"/>
  <c r="AN2389" i="3"/>
  <c r="AN2381" i="3"/>
  <c r="AN2373" i="3"/>
  <c r="AN2365" i="3"/>
  <c r="AN2357" i="3"/>
  <c r="AN2349" i="3"/>
  <c r="AN2341" i="3"/>
  <c r="AN2333" i="3"/>
  <c r="AN2325" i="3"/>
  <c r="AN2317" i="3"/>
  <c r="AN2309" i="3"/>
  <c r="AN2301" i="3"/>
  <c r="AN2293" i="3"/>
  <c r="AN2285" i="3"/>
  <c r="AN2277" i="3"/>
  <c r="AN2269" i="3"/>
  <c r="AN2261" i="3"/>
  <c r="AN2253" i="3"/>
  <c r="AN2245" i="3"/>
  <c r="AN2237" i="3"/>
  <c r="AN2376" i="3"/>
  <c r="AN2336" i="3"/>
  <c r="AN2272" i="3"/>
  <c r="AN2650" i="3"/>
  <c r="AN2594" i="3"/>
  <c r="AN2546" i="3"/>
  <c r="AN2490" i="3"/>
  <c r="AN2434" i="3"/>
  <c r="AN2386" i="3"/>
  <c r="AN2322" i="3"/>
  <c r="AN2274" i="3"/>
  <c r="AN2644" i="3"/>
  <c r="AN2604" i="3"/>
  <c r="AN2548" i="3"/>
  <c r="AN2484" i="3"/>
  <c r="AN2436" i="3"/>
  <c r="AN2380" i="3"/>
  <c r="AN2316" i="3"/>
  <c r="AN2260" i="3"/>
  <c r="AN2646" i="3"/>
  <c r="AN2590" i="3"/>
  <c r="AN2542" i="3"/>
  <c r="AN2486" i="3"/>
  <c r="AN2438" i="3"/>
  <c r="AN2390" i="3"/>
  <c r="AN2342" i="3"/>
  <c r="AN2294" i="3"/>
  <c r="AN2246" i="3"/>
  <c r="AN2392" i="3"/>
  <c r="AN2344" i="3"/>
  <c r="AN2280" i="3"/>
  <c r="AN2618" i="3"/>
  <c r="AN2562" i="3"/>
  <c r="AN2514" i="3"/>
  <c r="AN2450" i="3"/>
  <c r="AN2402" i="3"/>
  <c r="AN2346" i="3"/>
  <c r="AN2290" i="3"/>
  <c r="AN2242" i="3"/>
  <c r="AN2620" i="3"/>
  <c r="AN2564" i="3"/>
  <c r="AN2516" i="3"/>
  <c r="AN2452" i="3"/>
  <c r="AN2396" i="3"/>
  <c r="AN2348" i="3"/>
  <c r="AN2300" i="3"/>
  <c r="AN2252" i="3"/>
  <c r="AN2630" i="3"/>
  <c r="AN2566" i="3"/>
  <c r="AN2518" i="3"/>
  <c r="AN2462" i="3"/>
  <c r="AN2406" i="3"/>
  <c r="AN2350" i="3"/>
  <c r="AN2278" i="3"/>
  <c r="AN2368" i="3"/>
  <c r="AN2328" i="3"/>
  <c r="AN2288" i="3"/>
  <c r="AN2658" i="3"/>
  <c r="AN2602" i="3"/>
  <c r="AN2554" i="3"/>
  <c r="AN2482" i="3"/>
  <c r="AN2426" i="3"/>
  <c r="AN2378" i="3"/>
  <c r="AN2330" i="3"/>
  <c r="AN2266" i="3"/>
  <c r="AN2652" i="3"/>
  <c r="AN2596" i="3"/>
  <c r="AN2540" i="3"/>
  <c r="AN2492" i="3"/>
  <c r="AN2428" i="3"/>
  <c r="AN2372" i="3"/>
  <c r="AN2324" i="3"/>
  <c r="AN2268" i="3"/>
  <c r="AN2654" i="3"/>
  <c r="AN2598" i="3"/>
  <c r="AN2534" i="3"/>
  <c r="AN2478" i="3"/>
  <c r="AN2422" i="3"/>
  <c r="AN2366" i="3"/>
  <c r="AN2334" i="3"/>
  <c r="AN2310" i="3"/>
  <c r="AN2254" i="3"/>
  <c r="AN2384" i="3"/>
  <c r="AN2320" i="3"/>
  <c r="AN2240" i="3"/>
  <c r="AN2610" i="3"/>
  <c r="AN2530" i="3"/>
  <c r="AN2458" i="3"/>
  <c r="AN2370" i="3"/>
  <c r="AN2306" i="3"/>
  <c r="AN2660" i="3"/>
  <c r="AN2588" i="3"/>
  <c r="AN2532" i="3"/>
  <c r="AN2476" i="3"/>
  <c r="AN2420" i="3"/>
  <c r="AN2364" i="3"/>
  <c r="AN2276" i="3"/>
  <c r="AN2638" i="3"/>
  <c r="AN2582" i="3"/>
  <c r="AN2526" i="3"/>
  <c r="AN2454" i="3"/>
  <c r="AN2398" i="3"/>
  <c r="AN2302" i="3"/>
  <c r="AN2400" i="3"/>
  <c r="AN2352" i="3"/>
  <c r="AN2304" i="3"/>
  <c r="AN2256" i="3"/>
  <c r="AN2642" i="3"/>
  <c r="AN2586" i="3"/>
  <c r="AN2538" i="3"/>
  <c r="AN2498" i="3"/>
  <c r="AN2442" i="3"/>
  <c r="AN2394" i="3"/>
  <c r="AN2338" i="3"/>
  <c r="AN2282" i="3"/>
  <c r="AN2234" i="3"/>
  <c r="AN2612" i="3"/>
  <c r="AN2556" i="3"/>
  <c r="AN2500" i="3"/>
  <c r="AN2444" i="3"/>
  <c r="AN2388" i="3"/>
  <c r="AN2332" i="3"/>
  <c r="AN2284" i="3"/>
  <c r="AN2606" i="3"/>
  <c r="AN2558" i="3"/>
  <c r="AN2494" i="3"/>
  <c r="AN2430" i="3"/>
  <c r="AN2382" i="3"/>
  <c r="AN2318" i="3"/>
  <c r="AN2262" i="3"/>
  <c r="AN2296" i="3"/>
  <c r="AN2248" i="3"/>
  <c r="AN2626" i="3"/>
  <c r="AN2570" i="3"/>
  <c r="AN2506" i="3"/>
  <c r="AN2466" i="3"/>
  <c r="AN2410" i="3"/>
  <c r="AN2354" i="3"/>
  <c r="AN2298" i="3"/>
  <c r="AN2250" i="3"/>
  <c r="AN2628" i="3"/>
  <c r="AN2572" i="3"/>
  <c r="AN2508" i="3"/>
  <c r="AN2460" i="3"/>
  <c r="AN2404" i="3"/>
  <c r="AN2356" i="3"/>
  <c r="AN2308" i="3"/>
  <c r="AN2244" i="3"/>
  <c r="AN2622" i="3"/>
  <c r="AN2574" i="3"/>
  <c r="AN2510" i="3"/>
  <c r="AN2470" i="3"/>
  <c r="AN2414" i="3"/>
  <c r="AN2358" i="3"/>
  <c r="AN2286" i="3"/>
  <c r="AN2360" i="3"/>
  <c r="AN2312" i="3"/>
  <c r="AN2264" i="3"/>
  <c r="AN2634" i="3"/>
  <c r="AN2578" i="3"/>
  <c r="AN2522" i="3"/>
  <c r="AN2474" i="3"/>
  <c r="AN2418" i="3"/>
  <c r="AN2362" i="3"/>
  <c r="AN2314" i="3"/>
  <c r="AN2258" i="3"/>
  <c r="AN2636" i="3"/>
  <c r="AN2580" i="3"/>
  <c r="AN2524" i="3"/>
  <c r="AN2468" i="3"/>
  <c r="AN2412" i="3"/>
  <c r="AN2340" i="3"/>
  <c r="AN2292" i="3"/>
  <c r="AN2662" i="3"/>
  <c r="AN2614" i="3"/>
  <c r="AN2550" i="3"/>
  <c r="AN2502" i="3"/>
  <c r="AN2446" i="3"/>
  <c r="AN2374" i="3"/>
  <c r="AN2326" i="3"/>
  <c r="AN2270" i="3"/>
  <c r="AN2238" i="3"/>
  <c r="AN2232" i="3"/>
  <c r="AN2236" i="3"/>
  <c r="AN1891" i="3"/>
  <c r="AN1893" i="3"/>
  <c r="AN2082" i="3"/>
  <c r="AN2084" i="3"/>
  <c r="AN2090" i="3"/>
  <c r="AN2092" i="3"/>
  <c r="AN2100" i="3"/>
  <c r="AN2067" i="3"/>
  <c r="AN2069" i="3"/>
  <c r="AN2075" i="3"/>
  <c r="AN2077" i="3"/>
  <c r="AN2042" i="3"/>
  <c r="AN2044" i="3"/>
  <c r="AN2050" i="3"/>
  <c r="AN1943" i="3"/>
  <c r="AN1917" i="3"/>
  <c r="AN1895" i="3"/>
  <c r="AN1903" i="3"/>
  <c r="AN2051" i="3"/>
  <c r="AN2053" i="3"/>
  <c r="AN2061" i="3"/>
  <c r="AN2028" i="3"/>
  <c r="AN2036" i="3"/>
  <c r="AN2017" i="3"/>
  <c r="AN2025" i="3"/>
  <c r="AN2009" i="3"/>
  <c r="AN1940" i="3"/>
  <c r="AN1912" i="3"/>
  <c r="AN1914" i="3"/>
  <c r="AN1920" i="3"/>
  <c r="AN1922" i="3"/>
  <c r="AN2217" i="3"/>
  <c r="AN2219" i="3"/>
  <c r="AN2225" i="3"/>
  <c r="AN2227" i="3"/>
  <c r="AN2189" i="3"/>
  <c r="AN2191" i="3"/>
  <c r="AN2197" i="3"/>
  <c r="AN2199" i="3"/>
  <c r="AN2205" i="3"/>
  <c r="AN2207" i="3"/>
  <c r="AN2213" i="3"/>
  <c r="AN2184" i="3"/>
  <c r="AN2179" i="3"/>
  <c r="AN2181" i="3"/>
  <c r="AN2171" i="3"/>
  <c r="AN2173" i="3"/>
  <c r="AN2144" i="3"/>
  <c r="AN2146" i="3"/>
  <c r="AN2152" i="3"/>
  <c r="AN2154" i="3"/>
  <c r="AN2160" i="3"/>
  <c r="AN2162" i="3"/>
  <c r="AN2122" i="3"/>
  <c r="AN2124" i="3"/>
  <c r="AN2130" i="3"/>
  <c r="AN2132" i="3"/>
  <c r="AN2138" i="3"/>
  <c r="AN2140" i="3"/>
  <c r="AN2111" i="3"/>
  <c r="AN2113" i="3"/>
  <c r="AN2119" i="3"/>
  <c r="AN2054" i="3"/>
  <c r="AN2056" i="3"/>
  <c r="AN2058" i="3"/>
  <c r="AN2062" i="3"/>
  <c r="AN2064" i="3"/>
  <c r="AN1994" i="3"/>
  <c r="AN1996" i="3"/>
  <c r="AN2000" i="3"/>
  <c r="AN1965" i="3"/>
  <c r="AN1967" i="3"/>
  <c r="AN1971" i="3"/>
  <c r="AN1973" i="3"/>
  <c r="AN1975" i="3"/>
  <c r="AN1979" i="3"/>
  <c r="AN1981" i="3"/>
  <c r="AN1983" i="3"/>
  <c r="AN1987" i="3"/>
  <c r="AN1989" i="3"/>
  <c r="AN1991" i="3"/>
  <c r="AN1945" i="3"/>
  <c r="AN1947" i="3"/>
  <c r="AN1949" i="3"/>
  <c r="AN1953" i="3"/>
  <c r="AN1955" i="3"/>
  <c r="AN1957" i="3"/>
  <c r="AN1961" i="3"/>
  <c r="AN1963" i="3"/>
  <c r="AN1925" i="3"/>
  <c r="AN1929" i="3"/>
  <c r="AN1931" i="3"/>
  <c r="AN1933" i="3"/>
  <c r="AN1937" i="3"/>
  <c r="AN1939" i="3"/>
  <c r="AN1880" i="3"/>
  <c r="AN2059" i="3"/>
  <c r="AN2026" i="3"/>
  <c r="AN2034" i="3"/>
  <c r="AN2015" i="3"/>
  <c r="AN2023" i="3"/>
  <c r="AN2007" i="3"/>
  <c r="AN1997" i="3"/>
  <c r="AN1968" i="3"/>
  <c r="AN1976" i="3"/>
  <c r="AN1984" i="3"/>
  <c r="AN1992" i="3"/>
  <c r="AN1950" i="3"/>
  <c r="AN1958" i="3"/>
  <c r="AN1926" i="3"/>
  <c r="AN1934" i="3"/>
  <c r="AN1910" i="3"/>
  <c r="AN1918" i="3"/>
  <c r="AN1896" i="3"/>
  <c r="AN1904" i="3"/>
  <c r="AN1881" i="3"/>
  <c r="AN1887" i="3"/>
  <c r="AN1889" i="3"/>
  <c r="AN2218" i="3"/>
  <c r="AN2220" i="3"/>
  <c r="AN2226" i="3"/>
  <c r="AN2228" i="3"/>
  <c r="AN2190" i="3"/>
  <c r="AN2192" i="3"/>
  <c r="AN2198" i="3"/>
  <c r="AN2200" i="3"/>
  <c r="AN2206" i="3"/>
  <c r="AN2208" i="3"/>
  <c r="AN2183" i="3"/>
  <c r="AN2185" i="3"/>
  <c r="AN2180" i="3"/>
  <c r="AN2182" i="3"/>
  <c r="AN2172" i="3"/>
  <c r="AN2174" i="3"/>
  <c r="AN2145" i="3"/>
  <c r="AN2147" i="3"/>
  <c r="AN2153" i="3"/>
  <c r="AN2155" i="3"/>
  <c r="AN2161" i="3"/>
  <c r="AN2163" i="3"/>
  <c r="AN2123" i="3"/>
  <c r="AN2125" i="3"/>
  <c r="AN2131" i="3"/>
  <c r="AN2133" i="3"/>
  <c r="AN2139" i="3"/>
  <c r="AN2106" i="3"/>
  <c r="AN2112" i="3"/>
  <c r="AN2114" i="3"/>
  <c r="AN2120" i="3"/>
  <c r="AN2081" i="3"/>
  <c r="AN2087" i="3"/>
  <c r="AN2089" i="3"/>
  <c r="AN2095" i="3"/>
  <c r="AN2097" i="3"/>
  <c r="AN2103" i="3"/>
  <c r="AN2105" i="3"/>
  <c r="AN2072" i="3"/>
  <c r="AN2074" i="3"/>
  <c r="AN2039" i="3"/>
  <c r="AN2041" i="3"/>
  <c r="AN2047" i="3"/>
  <c r="AN2049" i="3"/>
  <c r="AN2055" i="3"/>
  <c r="AN1942" i="3"/>
  <c r="AN1916" i="3"/>
  <c r="AN1924" i="3"/>
  <c r="AN1902" i="3"/>
  <c r="AN1879" i="3"/>
  <c r="AN2057" i="3"/>
  <c r="AN2063" i="3"/>
  <c r="AN2065" i="3"/>
  <c r="AN2030" i="3"/>
  <c r="AN2032" i="3"/>
  <c r="AN2038" i="3"/>
  <c r="AN2013" i="3"/>
  <c r="AN2019" i="3"/>
  <c r="AN2021" i="3"/>
  <c r="AN2003" i="3"/>
  <c r="AN2005" i="3"/>
  <c r="AN2011" i="3"/>
  <c r="AN1995" i="3"/>
  <c r="AN2001" i="3"/>
  <c r="AN1966" i="3"/>
  <c r="AN1972" i="3"/>
  <c r="AN1974" i="3"/>
  <c r="AN1980" i="3"/>
  <c r="AN1982" i="3"/>
  <c r="AN1988" i="3"/>
  <c r="AN1990" i="3"/>
  <c r="AN1946" i="3"/>
  <c r="AN1948" i="3"/>
  <c r="AN1954" i="3"/>
  <c r="AN1956" i="3"/>
  <c r="AN1962" i="3"/>
  <c r="AN1964" i="3"/>
  <c r="AN1930" i="3"/>
  <c r="AN1932" i="3"/>
  <c r="AN1938" i="3"/>
  <c r="AN2080" i="3"/>
  <c r="AN2086" i="3"/>
  <c r="AN2088" i="3"/>
  <c r="AN2094" i="3"/>
  <c r="AN2096" i="3"/>
  <c r="AN2098" i="3"/>
  <c r="AN2102" i="3"/>
  <c r="AN2104" i="3"/>
  <c r="AN2071" i="3"/>
  <c r="AN2073" i="3"/>
  <c r="AN2079" i="3"/>
  <c r="AN2040" i="3"/>
  <c r="AN2046" i="3"/>
  <c r="AN2048" i="3"/>
  <c r="AN2066" i="3"/>
  <c r="AN2029" i="3"/>
  <c r="AN2031" i="3"/>
  <c r="AN2033" i="3"/>
  <c r="AN2037" i="3"/>
  <c r="AN2012" i="3"/>
  <c r="AN2014" i="3"/>
  <c r="AN2018" i="3"/>
  <c r="AN2020" i="3"/>
  <c r="AN2022" i="3"/>
  <c r="AN2002" i="3"/>
  <c r="AN2004" i="3"/>
  <c r="AN2006" i="3"/>
  <c r="AN2010" i="3"/>
  <c r="AN1898" i="3"/>
  <c r="AN1900" i="3"/>
  <c r="AN1906" i="3"/>
  <c r="AN1908" i="3"/>
  <c r="AN1883" i="3"/>
  <c r="AN1885" i="3"/>
  <c r="AN1941" i="3"/>
  <c r="AN1911" i="3"/>
  <c r="AN1913" i="3"/>
  <c r="AN1915" i="3"/>
  <c r="AN1919" i="3"/>
  <c r="AN1921" i="3"/>
  <c r="AN1923" i="3"/>
  <c r="AN1897" i="3"/>
  <c r="AN1899" i="3"/>
  <c r="AN1901" i="3"/>
  <c r="AN1905" i="3"/>
  <c r="AN1907" i="3"/>
  <c r="AN1909" i="3"/>
  <c r="AN1882" i="3"/>
  <c r="AN1884" i="3"/>
  <c r="AN1886" i="3"/>
  <c r="AN1888" i="3"/>
  <c r="AN1890" i="3"/>
  <c r="AN1892" i="3"/>
  <c r="AN1894" i="3"/>
  <c r="AN2060" i="3"/>
  <c r="AN2027" i="3"/>
  <c r="AN2035" i="3"/>
  <c r="AN2016" i="3"/>
  <c r="AN2024" i="3"/>
  <c r="AN2008" i="3"/>
  <c r="AN1998" i="3"/>
  <c r="AN1969" i="3"/>
  <c r="AN1977" i="3"/>
  <c r="AN1985" i="3"/>
  <c r="AN1993" i="3"/>
  <c r="AN2215" i="3"/>
  <c r="AN2221" i="3"/>
  <c r="AN2223" i="3"/>
  <c r="AN2229" i="3"/>
  <c r="AN2187" i="3"/>
  <c r="AN2193" i="3"/>
  <c r="AN2195" i="3"/>
  <c r="AN2201" i="3"/>
  <c r="AN2203" i="3"/>
  <c r="AN2209" i="3"/>
  <c r="AN2211" i="3"/>
  <c r="AN2186" i="3"/>
  <c r="AN2177" i="3"/>
  <c r="AN2167" i="3"/>
  <c r="AN2169" i="3"/>
  <c r="AN2175" i="3"/>
  <c r="AN2142" i="3"/>
  <c r="AN2148" i="3"/>
  <c r="AN2150" i="3"/>
  <c r="AN2156" i="3"/>
  <c r="AN2158" i="3"/>
  <c r="AN2164" i="3"/>
  <c r="AN2166" i="3"/>
  <c r="AN2126" i="3"/>
  <c r="AN2128" i="3"/>
  <c r="AN2134" i="3"/>
  <c r="AN2136" i="3"/>
  <c r="AN2107" i="3"/>
  <c r="AN2109" i="3"/>
  <c r="AN2115" i="3"/>
  <c r="AN2117" i="3"/>
  <c r="AN2052" i="3"/>
  <c r="AN1951" i="3"/>
  <c r="AN1959" i="3"/>
  <c r="AN1927" i="3"/>
  <c r="AN1935" i="3"/>
  <c r="AN2214" i="3"/>
  <c r="AN2216" i="3"/>
  <c r="AN2222" i="3"/>
  <c r="AN2224" i="3"/>
  <c r="AN2230" i="3"/>
  <c r="AN2188" i="3"/>
  <c r="AN2194" i="3"/>
  <c r="AN2196" i="3"/>
  <c r="AN2202" i="3"/>
  <c r="AN2204" i="3"/>
  <c r="AN2210" i="3"/>
  <c r="AN2212" i="3"/>
  <c r="AN2176" i="3"/>
  <c r="AN2178" i="3"/>
  <c r="AN2168" i="3"/>
  <c r="AN2170" i="3"/>
  <c r="AN2141" i="3"/>
  <c r="AN2143" i="3"/>
  <c r="AN2149" i="3"/>
  <c r="AN2151" i="3"/>
  <c r="AN2157" i="3"/>
  <c r="AN2159" i="3"/>
  <c r="AN2165" i="3"/>
  <c r="AN2121" i="3"/>
  <c r="AN2127" i="3"/>
  <c r="AN2129" i="3"/>
  <c r="AN2135" i="3"/>
  <c r="AN2137" i="3"/>
  <c r="AN2108" i="3"/>
  <c r="AN2110" i="3"/>
  <c r="AN2116" i="3"/>
  <c r="AN2118" i="3"/>
  <c r="AN2083" i="3"/>
  <c r="AN2085" i="3"/>
  <c r="AN2091" i="3"/>
  <c r="AN2093" i="3"/>
  <c r="AN2099" i="3"/>
  <c r="AN2101" i="3"/>
  <c r="AN2068" i="3"/>
  <c r="AN2070" i="3"/>
  <c r="AN2076" i="3"/>
  <c r="AN2078" i="3"/>
  <c r="AN2043" i="3"/>
  <c r="AN2045" i="3"/>
  <c r="AN1999" i="3"/>
  <c r="AN1970" i="3"/>
  <c r="AN1978" i="3"/>
  <c r="AN1986" i="3"/>
  <c r="AN1944" i="3"/>
  <c r="AN1952" i="3"/>
  <c r="AN1960" i="3"/>
  <c r="AN1928" i="3"/>
  <c r="AN1936" i="3"/>
  <c r="Y1858" i="3"/>
  <c r="Y1859" i="3"/>
  <c r="Y1860" i="3"/>
  <c r="Y1861" i="3"/>
  <c r="Y1862" i="3"/>
  <c r="Y1863" i="3"/>
  <c r="Y1864" i="3"/>
  <c r="Y1865" i="3"/>
  <c r="Y1866" i="3"/>
  <c r="Y1867" i="3"/>
  <c r="Y1868" i="3"/>
  <c r="Y1869" i="3"/>
  <c r="Y1870" i="3"/>
  <c r="Y1871" i="3"/>
  <c r="Y1872" i="3"/>
  <c r="Y1873" i="3"/>
  <c r="Y1874" i="3"/>
  <c r="Y1875" i="3"/>
  <c r="Y1876" i="3"/>
  <c r="Y1877" i="3"/>
  <c r="Y1878" i="3"/>
  <c r="Y1843" i="3"/>
  <c r="Y1844" i="3"/>
  <c r="Y1845" i="3"/>
  <c r="Y1846" i="3"/>
  <c r="Y1847" i="3"/>
  <c r="Y1848" i="3"/>
  <c r="Y1849" i="3"/>
  <c r="Y1850" i="3"/>
  <c r="Y1851" i="3"/>
  <c r="Y1852" i="3"/>
  <c r="Y1853" i="3"/>
  <c r="Y1854" i="3"/>
  <c r="Y1855" i="3"/>
  <c r="Y1856" i="3"/>
  <c r="Y1857" i="3"/>
  <c r="Y1838" i="3"/>
  <c r="Y1839" i="3"/>
  <c r="Y1840" i="3"/>
  <c r="Y1841" i="3"/>
  <c r="Y1842" i="3"/>
  <c r="Y1830" i="3"/>
  <c r="Y1831" i="3"/>
  <c r="Y1832" i="3"/>
  <c r="Y1833" i="3"/>
  <c r="Y1834" i="3"/>
  <c r="Y1835" i="3"/>
  <c r="Y1836" i="3"/>
  <c r="Y1837" i="3"/>
  <c r="Y1817" i="3"/>
  <c r="Y1818" i="3"/>
  <c r="Y1819" i="3"/>
  <c r="Y1820" i="3"/>
  <c r="Y1821" i="3"/>
  <c r="Y1822" i="3"/>
  <c r="Y1823" i="3"/>
  <c r="Y1824" i="3"/>
  <c r="Y1825" i="3"/>
  <c r="Y1826" i="3"/>
  <c r="Y1827" i="3"/>
  <c r="Y1828" i="3"/>
  <c r="Y1829" i="3"/>
  <c r="Y1792" i="3"/>
  <c r="Y1793" i="3"/>
  <c r="Y1794" i="3"/>
  <c r="Y1795" i="3"/>
  <c r="Y1796" i="3"/>
  <c r="Y1797" i="3"/>
  <c r="Y1798" i="3"/>
  <c r="Y1799" i="3"/>
  <c r="Y1800" i="3"/>
  <c r="Y1801" i="3"/>
  <c r="Y1802" i="3"/>
  <c r="Y1803" i="3"/>
  <c r="Y1804" i="3"/>
  <c r="Y1805" i="3"/>
  <c r="Y1806" i="3"/>
  <c r="Y1807" i="3"/>
  <c r="Y1808" i="3"/>
  <c r="Y1809" i="3"/>
  <c r="Y1810" i="3"/>
  <c r="Y1811" i="3"/>
  <c r="Y1812" i="3"/>
  <c r="Y1813" i="3"/>
  <c r="Y1814" i="3"/>
  <c r="Y1815" i="3"/>
  <c r="Y1816" i="3"/>
  <c r="Y1776" i="3"/>
  <c r="Y1777" i="3"/>
  <c r="Y1778" i="3"/>
  <c r="Y1779" i="3"/>
  <c r="Y1780" i="3"/>
  <c r="Y1781" i="3"/>
  <c r="Y1782" i="3"/>
  <c r="Y1783" i="3"/>
  <c r="Y1784" i="3"/>
  <c r="Y1785" i="3"/>
  <c r="Y1786" i="3"/>
  <c r="Y1787" i="3"/>
  <c r="Y1788" i="3"/>
  <c r="Y1789" i="3"/>
  <c r="Y1790" i="3"/>
  <c r="Y1791"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27" i="3"/>
  <c r="Y1728" i="3"/>
  <c r="Y1729" i="3"/>
  <c r="Y1730" i="3"/>
  <c r="Y1731" i="3"/>
  <c r="Y1732" i="3"/>
  <c r="Y1733" i="3"/>
  <c r="Y1734" i="3"/>
  <c r="Y1735" i="3"/>
  <c r="Y1736" i="3"/>
  <c r="Y1737" i="3"/>
  <c r="Y1738" i="3"/>
  <c r="Y1739" i="3"/>
  <c r="Y1740" i="3"/>
  <c r="Y1741" i="3"/>
  <c r="Y1742" i="3"/>
  <c r="Y1743" i="3"/>
  <c r="Y1744" i="3"/>
  <c r="Y1745" i="3"/>
  <c r="Y1746" i="3"/>
  <c r="Y1747" i="3"/>
  <c r="Y1712" i="3"/>
  <c r="Y1713" i="3"/>
  <c r="Y1714" i="3"/>
  <c r="Y1715" i="3"/>
  <c r="Y1716" i="3"/>
  <c r="Y1717" i="3"/>
  <c r="Y1718" i="3"/>
  <c r="Y1719" i="3"/>
  <c r="Y1720" i="3"/>
  <c r="Y1721" i="3"/>
  <c r="Y1722" i="3"/>
  <c r="Y1723" i="3"/>
  <c r="Y1724" i="3"/>
  <c r="Y1725" i="3"/>
  <c r="Y1726"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674" i="3"/>
  <c r="Y1675" i="3"/>
  <c r="Y1676" i="3"/>
  <c r="Y1677" i="3"/>
  <c r="Y1678" i="3"/>
  <c r="Y1679" i="3"/>
  <c r="Y1680" i="3"/>
  <c r="Y1681" i="3"/>
  <c r="Y1682" i="3"/>
  <c r="Y1683" i="3"/>
  <c r="Y1663" i="3"/>
  <c r="Y1664" i="3"/>
  <c r="Y1665" i="3"/>
  <c r="Y1666" i="3"/>
  <c r="Y1667" i="3"/>
  <c r="Y1668" i="3"/>
  <c r="Y1669" i="3"/>
  <c r="Y1670" i="3"/>
  <c r="Y1671" i="3"/>
  <c r="Y1672" i="3"/>
  <c r="Y1673" i="3"/>
  <c r="Y1651" i="3"/>
  <c r="Y1652" i="3"/>
  <c r="Y1653" i="3"/>
  <c r="Y1654" i="3"/>
  <c r="Y1655" i="3"/>
  <c r="Y1656" i="3"/>
  <c r="Y1657" i="3"/>
  <c r="Y1658" i="3"/>
  <c r="Y1659" i="3"/>
  <c r="Y1660" i="3"/>
  <c r="Y1661" i="3"/>
  <c r="Y1635" i="3"/>
  <c r="Y1636" i="3"/>
  <c r="Y1637" i="3"/>
  <c r="Y1638" i="3"/>
  <c r="Y1639" i="3"/>
  <c r="Y1640" i="3"/>
  <c r="Y1641" i="3"/>
  <c r="Y1642" i="3"/>
  <c r="Y1643" i="3"/>
  <c r="Y1644" i="3"/>
  <c r="Y1645" i="3"/>
  <c r="Y1646" i="3"/>
  <c r="Y1647" i="3"/>
  <c r="Y1648" i="3"/>
  <c r="Y1649" i="3"/>
  <c r="Y1650" i="3"/>
  <c r="Y1617" i="3"/>
  <c r="Y1618" i="3"/>
  <c r="Y1619" i="3"/>
  <c r="Y1620" i="3"/>
  <c r="Y1621" i="3"/>
  <c r="Y1622" i="3"/>
  <c r="Y1623" i="3"/>
  <c r="Y1624" i="3"/>
  <c r="Y1625" i="3"/>
  <c r="Y1626" i="3"/>
  <c r="Y1627" i="3"/>
  <c r="Y1628" i="3"/>
  <c r="Y1629" i="3"/>
  <c r="Y1630" i="3"/>
  <c r="Y1631" i="3"/>
  <c r="Y1632" i="3"/>
  <c r="Y1633" i="3"/>
  <c r="Y1634" i="3"/>
  <c r="Y1612" i="3"/>
  <c r="Y1613" i="3"/>
  <c r="Y1614" i="3"/>
  <c r="Y1615" i="3"/>
  <c r="Y1616" i="3"/>
  <c r="Y1602" i="3"/>
  <c r="Y1603" i="3"/>
  <c r="Y1604" i="3"/>
  <c r="Y1605" i="3"/>
  <c r="Y1606" i="3"/>
  <c r="Y1607" i="3"/>
  <c r="Y1608" i="3"/>
  <c r="Y1609" i="3"/>
  <c r="Y1610" i="3"/>
  <c r="Y1611" i="3"/>
  <c r="Y1595" i="3"/>
  <c r="Y1596" i="3"/>
  <c r="Y1597" i="3"/>
  <c r="Y1598" i="3"/>
  <c r="Y1599" i="3"/>
  <c r="Y1600" i="3"/>
  <c r="Y1601" i="3"/>
  <c r="AA1858" i="3"/>
  <c r="AA1859" i="3"/>
  <c r="AA1860" i="3"/>
  <c r="AA1861" i="3"/>
  <c r="AA1862" i="3"/>
  <c r="AA1863" i="3"/>
  <c r="AA1864" i="3"/>
  <c r="AA1865" i="3"/>
  <c r="AA1866" i="3"/>
  <c r="AA1867" i="3"/>
  <c r="AA1868" i="3"/>
  <c r="AA1869" i="3"/>
  <c r="AA1870" i="3"/>
  <c r="AA1871" i="3"/>
  <c r="AA1872" i="3"/>
  <c r="AA1873" i="3"/>
  <c r="AA1874" i="3"/>
  <c r="AA1875" i="3"/>
  <c r="AA1876" i="3"/>
  <c r="AA1877" i="3"/>
  <c r="AA1878" i="3"/>
  <c r="AA1843" i="3"/>
  <c r="AA1844" i="3"/>
  <c r="AA1845" i="3"/>
  <c r="AA1846" i="3"/>
  <c r="AA1847" i="3"/>
  <c r="AA1848" i="3"/>
  <c r="AA1849" i="3"/>
  <c r="AA1850" i="3"/>
  <c r="AA1851" i="3"/>
  <c r="AA1852" i="3"/>
  <c r="AA1853" i="3"/>
  <c r="AA1854" i="3"/>
  <c r="AA1855" i="3"/>
  <c r="AA1856" i="3"/>
  <c r="AA1857" i="3"/>
  <c r="AA1838" i="3"/>
  <c r="AA1839" i="3"/>
  <c r="AA1840" i="3"/>
  <c r="AA1841" i="3"/>
  <c r="AA1842" i="3"/>
  <c r="AA1830" i="3"/>
  <c r="AA1831" i="3"/>
  <c r="AA1832" i="3"/>
  <c r="AA1833" i="3"/>
  <c r="AA1834" i="3"/>
  <c r="AA1835" i="3"/>
  <c r="AA1836" i="3"/>
  <c r="AA1837" i="3"/>
  <c r="AA1817" i="3"/>
  <c r="AA1818" i="3"/>
  <c r="AA1819" i="3"/>
  <c r="AA1820" i="3"/>
  <c r="AA1821" i="3"/>
  <c r="AA1822" i="3"/>
  <c r="AA1823" i="3"/>
  <c r="AA1824" i="3"/>
  <c r="AA1825" i="3"/>
  <c r="AA1826" i="3"/>
  <c r="AA1827" i="3"/>
  <c r="AA1828" i="3"/>
  <c r="AA1829" i="3"/>
  <c r="AA1792" i="3"/>
  <c r="AA1793" i="3"/>
  <c r="AA1794" i="3"/>
  <c r="AA1795" i="3"/>
  <c r="AA1796" i="3"/>
  <c r="AA1797" i="3"/>
  <c r="AA1798" i="3"/>
  <c r="AA1799" i="3"/>
  <c r="AA1800" i="3"/>
  <c r="AA1801" i="3"/>
  <c r="AA1802" i="3"/>
  <c r="AA1803" i="3"/>
  <c r="AA1804" i="3"/>
  <c r="AA1805" i="3"/>
  <c r="AA1806" i="3"/>
  <c r="AA1807" i="3"/>
  <c r="AA1808" i="3"/>
  <c r="AA1809" i="3"/>
  <c r="AA1810" i="3"/>
  <c r="AA1811" i="3"/>
  <c r="AA1812" i="3"/>
  <c r="AA1813" i="3"/>
  <c r="AA1814" i="3"/>
  <c r="AA1815" i="3"/>
  <c r="AA1816" i="3"/>
  <c r="AA1776" i="3"/>
  <c r="AA1777" i="3"/>
  <c r="AA1778" i="3"/>
  <c r="AA1779" i="3"/>
  <c r="AA1780" i="3"/>
  <c r="AA1781" i="3"/>
  <c r="AA1782" i="3"/>
  <c r="AA1783" i="3"/>
  <c r="AA1784" i="3"/>
  <c r="AA1785" i="3"/>
  <c r="AA1786" i="3"/>
  <c r="AA1787" i="3"/>
  <c r="AA1788" i="3"/>
  <c r="AA1789" i="3"/>
  <c r="AA1790" i="3"/>
  <c r="AA1791" i="3"/>
  <c r="AA1748" i="3"/>
  <c r="AA1749" i="3"/>
  <c r="AA1750" i="3"/>
  <c r="AA1751" i="3"/>
  <c r="AA1752" i="3"/>
  <c r="AA1753" i="3"/>
  <c r="AA1754" i="3"/>
  <c r="AA1755" i="3"/>
  <c r="AA1756" i="3"/>
  <c r="AA1757" i="3"/>
  <c r="AA1758" i="3"/>
  <c r="AA1759" i="3"/>
  <c r="AA1760" i="3"/>
  <c r="AA1761" i="3"/>
  <c r="AA1762" i="3"/>
  <c r="AA1763" i="3"/>
  <c r="AA1764" i="3"/>
  <c r="AA1765" i="3"/>
  <c r="AA1766" i="3"/>
  <c r="AA1767" i="3"/>
  <c r="AA1768" i="3"/>
  <c r="AA1769" i="3"/>
  <c r="AA1770" i="3"/>
  <c r="AA1771" i="3"/>
  <c r="AA1772" i="3"/>
  <c r="AA1773" i="3"/>
  <c r="AA1774" i="3"/>
  <c r="AA1775" i="3"/>
  <c r="AA1727" i="3"/>
  <c r="AA1728" i="3"/>
  <c r="AA1729" i="3"/>
  <c r="AA1730" i="3"/>
  <c r="AA1731" i="3"/>
  <c r="AA1732" i="3"/>
  <c r="AA1733" i="3"/>
  <c r="AA1734" i="3"/>
  <c r="AA1735" i="3"/>
  <c r="AA1736" i="3"/>
  <c r="AA1737" i="3"/>
  <c r="AA1738" i="3"/>
  <c r="AA1739" i="3"/>
  <c r="AA1740" i="3"/>
  <c r="AA1741" i="3"/>
  <c r="AA1742" i="3"/>
  <c r="AA1743" i="3"/>
  <c r="AA1744" i="3"/>
  <c r="AA1745" i="3"/>
  <c r="AA1746" i="3"/>
  <c r="AA1747" i="3"/>
  <c r="AA1712" i="3"/>
  <c r="AA1713" i="3"/>
  <c r="AA1714" i="3"/>
  <c r="AA1715" i="3"/>
  <c r="AA1716" i="3"/>
  <c r="AA1717" i="3"/>
  <c r="AA1718" i="3"/>
  <c r="AA1719" i="3"/>
  <c r="AA1720" i="3"/>
  <c r="AA1721" i="3"/>
  <c r="AA1722" i="3"/>
  <c r="AA1723" i="3"/>
  <c r="AA1724" i="3"/>
  <c r="AA1725" i="3"/>
  <c r="AA1726" i="3"/>
  <c r="AA1684" i="3"/>
  <c r="AA1685" i="3"/>
  <c r="AA1686" i="3"/>
  <c r="AA1687" i="3"/>
  <c r="AA1688" i="3"/>
  <c r="AA1689" i="3"/>
  <c r="AA1690" i="3"/>
  <c r="AA1691" i="3"/>
  <c r="AA1692" i="3"/>
  <c r="AA1693" i="3"/>
  <c r="AA1694" i="3"/>
  <c r="AA1695" i="3"/>
  <c r="AA1696" i="3"/>
  <c r="AA1697" i="3"/>
  <c r="AA1698" i="3"/>
  <c r="AA1699" i="3"/>
  <c r="AA1700" i="3"/>
  <c r="AA1701" i="3"/>
  <c r="AA1702" i="3"/>
  <c r="AA1703" i="3"/>
  <c r="AA1704" i="3"/>
  <c r="AA1705" i="3"/>
  <c r="AA1706" i="3"/>
  <c r="AA1707" i="3"/>
  <c r="AA1708" i="3"/>
  <c r="AA1709" i="3"/>
  <c r="AA1710" i="3"/>
  <c r="AA1711" i="3"/>
  <c r="AA1674" i="3"/>
  <c r="AA1675" i="3"/>
  <c r="AA1676" i="3"/>
  <c r="AA1677" i="3"/>
  <c r="AA1678" i="3"/>
  <c r="AA1679" i="3"/>
  <c r="AA1680" i="3"/>
  <c r="AA1681" i="3"/>
  <c r="AA1682" i="3"/>
  <c r="AA1683" i="3"/>
  <c r="AA1663" i="3"/>
  <c r="AA1664" i="3"/>
  <c r="AA1665" i="3"/>
  <c r="AA1666" i="3"/>
  <c r="AA1667" i="3"/>
  <c r="AA1668" i="3"/>
  <c r="AA1669" i="3"/>
  <c r="AA1670" i="3"/>
  <c r="AA1671" i="3"/>
  <c r="AA1672" i="3"/>
  <c r="AA1673" i="3"/>
  <c r="AA1651" i="3"/>
  <c r="AA1652" i="3"/>
  <c r="AA1653" i="3"/>
  <c r="AA1654" i="3"/>
  <c r="AA1655" i="3"/>
  <c r="AA1656" i="3"/>
  <c r="AA1657" i="3"/>
  <c r="AA1658" i="3"/>
  <c r="AA1659" i="3"/>
  <c r="AA1660" i="3"/>
  <c r="AA1661" i="3"/>
  <c r="AA1635" i="3"/>
  <c r="AA1636" i="3"/>
  <c r="AA1637" i="3"/>
  <c r="AA1638" i="3"/>
  <c r="AA1639" i="3"/>
  <c r="AA1640" i="3"/>
  <c r="AA1641" i="3"/>
  <c r="AA1642" i="3"/>
  <c r="AA1643" i="3"/>
  <c r="AA1644" i="3"/>
  <c r="AA1645" i="3"/>
  <c r="AA1646" i="3"/>
  <c r="AA1647" i="3"/>
  <c r="AA1648" i="3"/>
  <c r="AA1649" i="3"/>
  <c r="AA1650" i="3"/>
  <c r="AA1617" i="3"/>
  <c r="AA1618" i="3"/>
  <c r="AA1619" i="3"/>
  <c r="AA1620" i="3"/>
  <c r="AA1621" i="3"/>
  <c r="AA1622" i="3"/>
  <c r="AA1623" i="3"/>
  <c r="AA1624" i="3"/>
  <c r="AA1625" i="3"/>
  <c r="AA1626" i="3"/>
  <c r="AA1627" i="3"/>
  <c r="AA1628" i="3"/>
  <c r="AA1629" i="3"/>
  <c r="AA1630" i="3"/>
  <c r="AA1631" i="3"/>
  <c r="AA1632" i="3"/>
  <c r="AA1633" i="3"/>
  <c r="AA1634" i="3"/>
  <c r="AA1612" i="3"/>
  <c r="AA1613" i="3"/>
  <c r="AA1614" i="3"/>
  <c r="AA1615" i="3"/>
  <c r="AA1616" i="3"/>
  <c r="AA1602" i="3"/>
  <c r="AA1603" i="3"/>
  <c r="AA1604" i="3"/>
  <c r="AA1605" i="3"/>
  <c r="AA1606" i="3"/>
  <c r="AA1607" i="3"/>
  <c r="AA1608" i="3"/>
  <c r="AA1609" i="3"/>
  <c r="AA1610" i="3"/>
  <c r="AA1611" i="3"/>
  <c r="AA1595" i="3"/>
  <c r="AA1596" i="3"/>
  <c r="AA1597" i="3"/>
  <c r="AA1598" i="3"/>
  <c r="AA1599" i="3"/>
  <c r="AA1600" i="3"/>
  <c r="AA1601"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43" i="3"/>
  <c r="AC1844" i="3"/>
  <c r="AC1845" i="3"/>
  <c r="AC1846" i="3"/>
  <c r="AC1847" i="3"/>
  <c r="AC1848" i="3"/>
  <c r="AC1849" i="3"/>
  <c r="AC1850" i="3"/>
  <c r="AC1851" i="3"/>
  <c r="AC1852" i="3"/>
  <c r="AC1853" i="3"/>
  <c r="AC1854" i="3"/>
  <c r="AC1855" i="3"/>
  <c r="AC1856" i="3"/>
  <c r="AC1857" i="3"/>
  <c r="AC1838" i="3"/>
  <c r="AC1839" i="3"/>
  <c r="AC1840" i="3"/>
  <c r="AC1841" i="3"/>
  <c r="AC1842" i="3"/>
  <c r="AC1830" i="3"/>
  <c r="AC1831" i="3"/>
  <c r="AC1832" i="3"/>
  <c r="AC1833" i="3"/>
  <c r="AC1834" i="3"/>
  <c r="AC1835" i="3"/>
  <c r="AC1836" i="3"/>
  <c r="AC1837" i="3"/>
  <c r="AC1817" i="3"/>
  <c r="AC1818" i="3"/>
  <c r="AC1819" i="3"/>
  <c r="AC1820" i="3"/>
  <c r="AC1821" i="3"/>
  <c r="AC1822" i="3"/>
  <c r="AC1823" i="3"/>
  <c r="AC1824" i="3"/>
  <c r="AC1825" i="3"/>
  <c r="AC1826" i="3"/>
  <c r="AC1827" i="3"/>
  <c r="AC1828" i="3"/>
  <c r="AC1829"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776" i="3"/>
  <c r="AC1777" i="3"/>
  <c r="AC1778" i="3"/>
  <c r="AC1779" i="3"/>
  <c r="AC1780" i="3"/>
  <c r="AC1781" i="3"/>
  <c r="AC1782" i="3"/>
  <c r="AC1783" i="3"/>
  <c r="AC1784" i="3"/>
  <c r="AC1785" i="3"/>
  <c r="AC1786" i="3"/>
  <c r="AC1787" i="3"/>
  <c r="AC1788" i="3"/>
  <c r="AC1789" i="3"/>
  <c r="AC1790" i="3"/>
  <c r="AC1791"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12" i="3"/>
  <c r="AC1713" i="3"/>
  <c r="AC1714" i="3"/>
  <c r="AC1715" i="3"/>
  <c r="AC1716" i="3"/>
  <c r="AC1717" i="3"/>
  <c r="AC1718" i="3"/>
  <c r="AC1719" i="3"/>
  <c r="AC1720" i="3"/>
  <c r="AC1721" i="3"/>
  <c r="AC1722" i="3"/>
  <c r="AC1723" i="3"/>
  <c r="AC1724" i="3"/>
  <c r="AC1725" i="3"/>
  <c r="AC1726"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674" i="3"/>
  <c r="AC1675" i="3"/>
  <c r="AC1676" i="3"/>
  <c r="AC1677" i="3"/>
  <c r="AC1678" i="3"/>
  <c r="AC1679" i="3"/>
  <c r="AC1680" i="3"/>
  <c r="AC1681" i="3"/>
  <c r="AC1682" i="3"/>
  <c r="AC1683" i="3"/>
  <c r="AC1663" i="3"/>
  <c r="AC1664" i="3"/>
  <c r="AC1665" i="3"/>
  <c r="AC1666" i="3"/>
  <c r="AC1667" i="3"/>
  <c r="AC1668" i="3"/>
  <c r="AC1669" i="3"/>
  <c r="AC1670" i="3"/>
  <c r="AC1671" i="3"/>
  <c r="AC1672" i="3"/>
  <c r="AC1673" i="3"/>
  <c r="AC1651" i="3"/>
  <c r="AC1652" i="3"/>
  <c r="AC1653" i="3"/>
  <c r="AC1654" i="3"/>
  <c r="AC1655" i="3"/>
  <c r="AC1656" i="3"/>
  <c r="AC1657" i="3"/>
  <c r="AC1658" i="3"/>
  <c r="AC1659" i="3"/>
  <c r="AC1660" i="3"/>
  <c r="AC1661" i="3"/>
  <c r="AC1635" i="3"/>
  <c r="AC1636" i="3"/>
  <c r="AC1637" i="3"/>
  <c r="AC1638" i="3"/>
  <c r="AC1639" i="3"/>
  <c r="AC1640" i="3"/>
  <c r="AC1641" i="3"/>
  <c r="AC1642" i="3"/>
  <c r="AC1643" i="3"/>
  <c r="AC1644" i="3"/>
  <c r="AC1645" i="3"/>
  <c r="AC1646" i="3"/>
  <c r="AC1647" i="3"/>
  <c r="AC1648" i="3"/>
  <c r="AC1649" i="3"/>
  <c r="AC1650" i="3"/>
  <c r="AC1617" i="3"/>
  <c r="AC1618" i="3"/>
  <c r="AC1619" i="3"/>
  <c r="AC1620" i="3"/>
  <c r="AC1621" i="3"/>
  <c r="AC1622" i="3"/>
  <c r="AC1623" i="3"/>
  <c r="AC1624" i="3"/>
  <c r="AC1625" i="3"/>
  <c r="AC1626" i="3"/>
  <c r="AC1627" i="3"/>
  <c r="AC1628" i="3"/>
  <c r="AC1629" i="3"/>
  <c r="AC1630" i="3"/>
  <c r="AC1631" i="3"/>
  <c r="AC1632" i="3"/>
  <c r="AC1633" i="3"/>
  <c r="AC1634" i="3"/>
  <c r="AC1612" i="3"/>
  <c r="AC1613" i="3"/>
  <c r="AC1614" i="3"/>
  <c r="AC1615" i="3"/>
  <c r="AC1616" i="3"/>
  <c r="AC1602" i="3"/>
  <c r="AC1603" i="3"/>
  <c r="AC1604" i="3"/>
  <c r="AC1605" i="3"/>
  <c r="AC1606" i="3"/>
  <c r="AC1607" i="3"/>
  <c r="AC1608" i="3"/>
  <c r="AC1609" i="3"/>
  <c r="AC1610" i="3"/>
  <c r="AC1611" i="3"/>
  <c r="AC1595" i="3"/>
  <c r="AC1596" i="3"/>
  <c r="AC1597" i="3"/>
  <c r="AC1598" i="3"/>
  <c r="AC1599" i="3"/>
  <c r="AC1600" i="3"/>
  <c r="AC1601"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43" i="3"/>
  <c r="AD1844" i="3"/>
  <c r="AD1845" i="3"/>
  <c r="AD1846" i="3"/>
  <c r="AD1847" i="3"/>
  <c r="AD1848" i="3"/>
  <c r="AD1849" i="3"/>
  <c r="AD1850" i="3"/>
  <c r="AD1851" i="3"/>
  <c r="AD1852" i="3"/>
  <c r="AD1853" i="3"/>
  <c r="AD1854" i="3"/>
  <c r="AD1855" i="3"/>
  <c r="AD1856" i="3"/>
  <c r="AD1857" i="3"/>
  <c r="AD1838" i="3"/>
  <c r="AD1839" i="3"/>
  <c r="AD1840" i="3"/>
  <c r="AD1841" i="3"/>
  <c r="AD1842" i="3"/>
  <c r="AD1830" i="3"/>
  <c r="AD1831" i="3"/>
  <c r="AD1832" i="3"/>
  <c r="AD1833" i="3"/>
  <c r="AD1834" i="3"/>
  <c r="AD1835" i="3"/>
  <c r="AD1836" i="3"/>
  <c r="AD1837" i="3"/>
  <c r="AD1817" i="3"/>
  <c r="AD1818" i="3"/>
  <c r="AD1819" i="3"/>
  <c r="AD1820" i="3"/>
  <c r="AD1821" i="3"/>
  <c r="AD1822" i="3"/>
  <c r="AD1823" i="3"/>
  <c r="AD1824" i="3"/>
  <c r="AD1825" i="3"/>
  <c r="AD1826" i="3"/>
  <c r="AD1827" i="3"/>
  <c r="AD1828" i="3"/>
  <c r="AD1829"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776" i="3"/>
  <c r="AD1777" i="3"/>
  <c r="AD1778" i="3"/>
  <c r="AD1779" i="3"/>
  <c r="AD1780" i="3"/>
  <c r="AD1781" i="3"/>
  <c r="AD1782" i="3"/>
  <c r="AD1783" i="3"/>
  <c r="AD1784" i="3"/>
  <c r="AD1785" i="3"/>
  <c r="AD1786" i="3"/>
  <c r="AD1787" i="3"/>
  <c r="AD1788" i="3"/>
  <c r="AD1789" i="3"/>
  <c r="AD1790" i="3"/>
  <c r="AD1791"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12" i="3"/>
  <c r="AD1713" i="3"/>
  <c r="AD1714" i="3"/>
  <c r="AD1715" i="3"/>
  <c r="AD1716" i="3"/>
  <c r="AD1717" i="3"/>
  <c r="AD1718" i="3"/>
  <c r="AD1719" i="3"/>
  <c r="AD1720" i="3"/>
  <c r="AD1721" i="3"/>
  <c r="AD1722" i="3"/>
  <c r="AD1723" i="3"/>
  <c r="AD1724" i="3"/>
  <c r="AD1725" i="3"/>
  <c r="AD1726"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674" i="3"/>
  <c r="AD1675" i="3"/>
  <c r="AD1676" i="3"/>
  <c r="AD1677" i="3"/>
  <c r="AD1678" i="3"/>
  <c r="AD1679" i="3"/>
  <c r="AD1680" i="3"/>
  <c r="AD1681" i="3"/>
  <c r="AD1682" i="3"/>
  <c r="AD1683" i="3"/>
  <c r="AD1663" i="3"/>
  <c r="AD1664" i="3"/>
  <c r="AD1665" i="3"/>
  <c r="AD1666" i="3"/>
  <c r="AD1667" i="3"/>
  <c r="AD1668" i="3"/>
  <c r="AD1669" i="3"/>
  <c r="AD1670" i="3"/>
  <c r="AD1671" i="3"/>
  <c r="AD1672" i="3"/>
  <c r="AD1673" i="3"/>
  <c r="AD1651" i="3"/>
  <c r="AD1652" i="3"/>
  <c r="AD1653" i="3"/>
  <c r="AD1654" i="3"/>
  <c r="AD1655" i="3"/>
  <c r="AD1656" i="3"/>
  <c r="AD1657" i="3"/>
  <c r="AD1658" i="3"/>
  <c r="AD1659" i="3"/>
  <c r="AD1660" i="3"/>
  <c r="AD1661" i="3"/>
  <c r="AD1635" i="3"/>
  <c r="AD1636" i="3"/>
  <c r="AD1637" i="3"/>
  <c r="AD1638" i="3"/>
  <c r="AD1639" i="3"/>
  <c r="AD1640" i="3"/>
  <c r="AD1641" i="3"/>
  <c r="AD1642" i="3"/>
  <c r="AD1643" i="3"/>
  <c r="AD1644" i="3"/>
  <c r="AD1645" i="3"/>
  <c r="AD1646" i="3"/>
  <c r="AD1647" i="3"/>
  <c r="AD1648" i="3"/>
  <c r="AD1649" i="3"/>
  <c r="AD1650" i="3"/>
  <c r="AD1617" i="3"/>
  <c r="AD1618" i="3"/>
  <c r="AD1619" i="3"/>
  <c r="AD1620" i="3"/>
  <c r="AD1621" i="3"/>
  <c r="AD1622" i="3"/>
  <c r="AD1623" i="3"/>
  <c r="AD1624" i="3"/>
  <c r="AD1625" i="3"/>
  <c r="AD1626" i="3"/>
  <c r="AD1627" i="3"/>
  <c r="AD1628" i="3"/>
  <c r="AD1629" i="3"/>
  <c r="AD1630" i="3"/>
  <c r="AD1631" i="3"/>
  <c r="AD1632" i="3"/>
  <c r="AD1633" i="3"/>
  <c r="AD1634" i="3"/>
  <c r="AD1612" i="3"/>
  <c r="AD1613" i="3"/>
  <c r="AD1614" i="3"/>
  <c r="AD1615" i="3"/>
  <c r="AD1616" i="3"/>
  <c r="AD1602" i="3"/>
  <c r="AD1603" i="3"/>
  <c r="AD1604" i="3"/>
  <c r="AD1605" i="3"/>
  <c r="AD1606" i="3"/>
  <c r="AD1607" i="3"/>
  <c r="AD1608" i="3"/>
  <c r="AD1609" i="3"/>
  <c r="AD1610" i="3"/>
  <c r="AD1611" i="3"/>
  <c r="AD1595" i="3"/>
  <c r="AD1596" i="3"/>
  <c r="AD1597" i="3"/>
  <c r="AD1598" i="3"/>
  <c r="AD1599" i="3"/>
  <c r="AD1600" i="3"/>
  <c r="AD1601" i="3"/>
  <c r="AE1858" i="3"/>
  <c r="AE1859" i="3"/>
  <c r="AE1860" i="3"/>
  <c r="AE1861" i="3"/>
  <c r="AE1862" i="3"/>
  <c r="AE1863" i="3"/>
  <c r="AE1864" i="3"/>
  <c r="AE1865" i="3"/>
  <c r="AE1866" i="3"/>
  <c r="AE1867" i="3"/>
  <c r="AE1868" i="3"/>
  <c r="AE1869" i="3"/>
  <c r="AE1870" i="3"/>
  <c r="AE1871" i="3"/>
  <c r="AE1872" i="3"/>
  <c r="AE1873" i="3"/>
  <c r="AE1874" i="3"/>
  <c r="AE1875" i="3"/>
  <c r="AE1876" i="3"/>
  <c r="AE1877" i="3"/>
  <c r="AE1878" i="3"/>
  <c r="AE1843" i="3"/>
  <c r="AE1844" i="3"/>
  <c r="AE1845" i="3"/>
  <c r="AE1846" i="3"/>
  <c r="AE1847" i="3"/>
  <c r="AE1848" i="3"/>
  <c r="AE1849" i="3"/>
  <c r="AE1850" i="3"/>
  <c r="AE1851" i="3"/>
  <c r="AE1852" i="3"/>
  <c r="AE1853" i="3"/>
  <c r="AE1854" i="3"/>
  <c r="AE1855" i="3"/>
  <c r="AE1856" i="3"/>
  <c r="AE1857" i="3"/>
  <c r="AE1838" i="3"/>
  <c r="AE1839" i="3"/>
  <c r="AE1840" i="3"/>
  <c r="AE1841" i="3"/>
  <c r="AE1842" i="3"/>
  <c r="AE1830" i="3"/>
  <c r="AE1831" i="3"/>
  <c r="AE1832" i="3"/>
  <c r="AE1833" i="3"/>
  <c r="AE1834" i="3"/>
  <c r="AE1835" i="3"/>
  <c r="AE1836" i="3"/>
  <c r="AE1837" i="3"/>
  <c r="AE1817" i="3"/>
  <c r="AE1818" i="3"/>
  <c r="AE1819" i="3"/>
  <c r="AE1820" i="3"/>
  <c r="AE1821" i="3"/>
  <c r="AE1822" i="3"/>
  <c r="AE1823" i="3"/>
  <c r="AE1824" i="3"/>
  <c r="AE1825" i="3"/>
  <c r="AE1826" i="3"/>
  <c r="AE1827" i="3"/>
  <c r="AE1828" i="3"/>
  <c r="AE1829" i="3"/>
  <c r="AE1792" i="3"/>
  <c r="AE1793" i="3"/>
  <c r="AE1794" i="3"/>
  <c r="AE1795" i="3"/>
  <c r="AE1796" i="3"/>
  <c r="AE1797" i="3"/>
  <c r="AE1798" i="3"/>
  <c r="AE1799" i="3"/>
  <c r="AE1800" i="3"/>
  <c r="AE1801" i="3"/>
  <c r="AE1802" i="3"/>
  <c r="AE1803" i="3"/>
  <c r="AE1804" i="3"/>
  <c r="AE1805" i="3"/>
  <c r="AE1806" i="3"/>
  <c r="AE1807" i="3"/>
  <c r="AE1808" i="3"/>
  <c r="AE1809" i="3"/>
  <c r="AE1810" i="3"/>
  <c r="AE1811" i="3"/>
  <c r="AE1812" i="3"/>
  <c r="AE1813" i="3"/>
  <c r="AE1814" i="3"/>
  <c r="AE1815" i="3"/>
  <c r="AE1816" i="3"/>
  <c r="AE1776" i="3"/>
  <c r="AE1777" i="3"/>
  <c r="AE1778" i="3"/>
  <c r="AE1779" i="3"/>
  <c r="AE1780" i="3"/>
  <c r="AE1781" i="3"/>
  <c r="AE1782" i="3"/>
  <c r="AE1783" i="3"/>
  <c r="AE1784" i="3"/>
  <c r="AE1785" i="3"/>
  <c r="AE1786" i="3"/>
  <c r="AE1787" i="3"/>
  <c r="AE1788" i="3"/>
  <c r="AE1789" i="3"/>
  <c r="AE1790" i="3"/>
  <c r="AE1791" i="3"/>
  <c r="AE1748" i="3"/>
  <c r="AE1749" i="3"/>
  <c r="AE1750" i="3"/>
  <c r="AE1751" i="3"/>
  <c r="AE1752" i="3"/>
  <c r="AE1753" i="3"/>
  <c r="AE1754" i="3"/>
  <c r="AE1755" i="3"/>
  <c r="AE1756" i="3"/>
  <c r="AE1757" i="3"/>
  <c r="AE1758" i="3"/>
  <c r="AE1759" i="3"/>
  <c r="AE1760" i="3"/>
  <c r="AE1761" i="3"/>
  <c r="AE1762" i="3"/>
  <c r="AE1763" i="3"/>
  <c r="AE1764" i="3"/>
  <c r="AE1765" i="3"/>
  <c r="AE1766" i="3"/>
  <c r="AE1767" i="3"/>
  <c r="AE1768" i="3"/>
  <c r="AE1769" i="3"/>
  <c r="AE1770" i="3"/>
  <c r="AE1771" i="3"/>
  <c r="AE1772" i="3"/>
  <c r="AE1773" i="3"/>
  <c r="AE1774" i="3"/>
  <c r="AE1775" i="3"/>
  <c r="AE1727" i="3"/>
  <c r="AE1728" i="3"/>
  <c r="AE1729" i="3"/>
  <c r="AE1730" i="3"/>
  <c r="AE1731" i="3"/>
  <c r="AE1732" i="3"/>
  <c r="AE1733" i="3"/>
  <c r="AE1734" i="3"/>
  <c r="AE1735" i="3"/>
  <c r="AE1736" i="3"/>
  <c r="AE1737" i="3"/>
  <c r="AE1738" i="3"/>
  <c r="AE1739" i="3"/>
  <c r="AE1740" i="3"/>
  <c r="AE1741" i="3"/>
  <c r="AE1742" i="3"/>
  <c r="AE1743" i="3"/>
  <c r="AE1744" i="3"/>
  <c r="AE1745" i="3"/>
  <c r="AE1746" i="3"/>
  <c r="AE1747" i="3"/>
  <c r="AE1712" i="3"/>
  <c r="AE1713" i="3"/>
  <c r="AE1714" i="3"/>
  <c r="AE1715" i="3"/>
  <c r="AE1716" i="3"/>
  <c r="AE1717" i="3"/>
  <c r="AE1718" i="3"/>
  <c r="AE1719" i="3"/>
  <c r="AE1720" i="3"/>
  <c r="AE1721" i="3"/>
  <c r="AE1722" i="3"/>
  <c r="AE1723" i="3"/>
  <c r="AE1724" i="3"/>
  <c r="AE1725" i="3"/>
  <c r="AE1726" i="3"/>
  <c r="AE1684" i="3"/>
  <c r="AE1685" i="3"/>
  <c r="AE1686" i="3"/>
  <c r="AE1687" i="3"/>
  <c r="AE1688" i="3"/>
  <c r="AE1689" i="3"/>
  <c r="AE1690" i="3"/>
  <c r="AE1691" i="3"/>
  <c r="AE1692" i="3"/>
  <c r="AE1693" i="3"/>
  <c r="AE1694" i="3"/>
  <c r="AE1695" i="3"/>
  <c r="AE1696" i="3"/>
  <c r="AE1697" i="3"/>
  <c r="AE1698" i="3"/>
  <c r="AE1699" i="3"/>
  <c r="AE1700" i="3"/>
  <c r="AE1701" i="3"/>
  <c r="AE1702" i="3"/>
  <c r="AE1703" i="3"/>
  <c r="AE1704" i="3"/>
  <c r="AE1705" i="3"/>
  <c r="AE1706" i="3"/>
  <c r="AE1707" i="3"/>
  <c r="AE1708" i="3"/>
  <c r="AE1709" i="3"/>
  <c r="AE1710" i="3"/>
  <c r="AE1711" i="3"/>
  <c r="AE1674" i="3"/>
  <c r="AE1675" i="3"/>
  <c r="AE1676" i="3"/>
  <c r="AE1677" i="3"/>
  <c r="AE1678" i="3"/>
  <c r="AE1679" i="3"/>
  <c r="AE1680" i="3"/>
  <c r="AE1681" i="3"/>
  <c r="AE1682" i="3"/>
  <c r="AE1683" i="3"/>
  <c r="AE1663" i="3"/>
  <c r="AE1664" i="3"/>
  <c r="AE1665" i="3"/>
  <c r="AE1666" i="3"/>
  <c r="AE1667" i="3"/>
  <c r="AE1668" i="3"/>
  <c r="AE1669" i="3"/>
  <c r="AE1670" i="3"/>
  <c r="AE1671" i="3"/>
  <c r="AE1672" i="3"/>
  <c r="AE1673" i="3"/>
  <c r="AE1651" i="3"/>
  <c r="AE1652" i="3"/>
  <c r="AE1653" i="3"/>
  <c r="AE1654" i="3"/>
  <c r="AE1655" i="3"/>
  <c r="AE1656" i="3"/>
  <c r="AE1657" i="3"/>
  <c r="AE1658" i="3"/>
  <c r="AE1659" i="3"/>
  <c r="AE1660" i="3"/>
  <c r="AE1661" i="3"/>
  <c r="AE1635" i="3"/>
  <c r="AE1636" i="3"/>
  <c r="AE1637" i="3"/>
  <c r="AE1638" i="3"/>
  <c r="AE1639" i="3"/>
  <c r="AE1640" i="3"/>
  <c r="AE1641" i="3"/>
  <c r="AE1642" i="3"/>
  <c r="AE1643" i="3"/>
  <c r="AE1644" i="3"/>
  <c r="AE1645" i="3"/>
  <c r="AE1646" i="3"/>
  <c r="AE1647" i="3"/>
  <c r="AE1648" i="3"/>
  <c r="AE1649" i="3"/>
  <c r="AE1650" i="3"/>
  <c r="AE1617" i="3"/>
  <c r="AE1618" i="3"/>
  <c r="AE1619" i="3"/>
  <c r="AE1620" i="3"/>
  <c r="AE1621" i="3"/>
  <c r="AE1622" i="3"/>
  <c r="AE1623" i="3"/>
  <c r="AE1624" i="3"/>
  <c r="AE1625" i="3"/>
  <c r="AE1626" i="3"/>
  <c r="AE1627" i="3"/>
  <c r="AE1628" i="3"/>
  <c r="AE1629" i="3"/>
  <c r="AE1630" i="3"/>
  <c r="AE1631" i="3"/>
  <c r="AE1632" i="3"/>
  <c r="AE1633" i="3"/>
  <c r="AE1634" i="3"/>
  <c r="AE1612" i="3"/>
  <c r="AE1613" i="3"/>
  <c r="AE1614" i="3"/>
  <c r="AE1615" i="3"/>
  <c r="AE1616" i="3"/>
  <c r="AE1602" i="3"/>
  <c r="AE1603" i="3"/>
  <c r="AE1604" i="3"/>
  <c r="AE1605" i="3"/>
  <c r="AE1606" i="3"/>
  <c r="AE1607" i="3"/>
  <c r="AE1608" i="3"/>
  <c r="AE1609" i="3"/>
  <c r="AE1610" i="3"/>
  <c r="AE1611" i="3"/>
  <c r="AE1595" i="3"/>
  <c r="AE1596" i="3"/>
  <c r="AE1597" i="3"/>
  <c r="AE1598" i="3"/>
  <c r="AE1599" i="3"/>
  <c r="AE1600" i="3"/>
  <c r="AE1601" i="3"/>
  <c r="AF1858" i="3"/>
  <c r="AF1859" i="3"/>
  <c r="AF1860" i="3"/>
  <c r="AF1861" i="3"/>
  <c r="AF1862" i="3"/>
  <c r="AF1863" i="3"/>
  <c r="AF1864" i="3"/>
  <c r="AF1865" i="3"/>
  <c r="AF1866" i="3"/>
  <c r="AF1867" i="3"/>
  <c r="AF1868" i="3"/>
  <c r="AF1869" i="3"/>
  <c r="AF1870" i="3"/>
  <c r="AF1871" i="3"/>
  <c r="AF1872" i="3"/>
  <c r="AF1873" i="3"/>
  <c r="AF1874" i="3"/>
  <c r="AF1875" i="3"/>
  <c r="AF1876" i="3"/>
  <c r="AF1877" i="3"/>
  <c r="AF1878" i="3"/>
  <c r="AF1843" i="3"/>
  <c r="AF1844" i="3"/>
  <c r="AF1845" i="3"/>
  <c r="AF1846" i="3"/>
  <c r="AF1847" i="3"/>
  <c r="AF1848" i="3"/>
  <c r="AF1849" i="3"/>
  <c r="AF1850" i="3"/>
  <c r="AF1851" i="3"/>
  <c r="AF1852" i="3"/>
  <c r="AF1853" i="3"/>
  <c r="AF1854" i="3"/>
  <c r="AF1855" i="3"/>
  <c r="AF1856" i="3"/>
  <c r="AF1857" i="3"/>
  <c r="AF1838" i="3"/>
  <c r="AF1839" i="3"/>
  <c r="AF1840" i="3"/>
  <c r="AF1841" i="3"/>
  <c r="AF1842" i="3"/>
  <c r="AF1830" i="3"/>
  <c r="AF1831" i="3"/>
  <c r="AF1832" i="3"/>
  <c r="AF1833" i="3"/>
  <c r="AF1834" i="3"/>
  <c r="AF1835" i="3"/>
  <c r="AF1836" i="3"/>
  <c r="AF1837" i="3"/>
  <c r="AF1817" i="3"/>
  <c r="AF1818" i="3"/>
  <c r="AF1819" i="3"/>
  <c r="AF1820" i="3"/>
  <c r="AF1821" i="3"/>
  <c r="AF1822" i="3"/>
  <c r="AF1823" i="3"/>
  <c r="AF1824" i="3"/>
  <c r="AF1825" i="3"/>
  <c r="AF1826" i="3"/>
  <c r="AF1827" i="3"/>
  <c r="AF1828" i="3"/>
  <c r="AF1829" i="3"/>
  <c r="AF1792" i="3"/>
  <c r="AF1793" i="3"/>
  <c r="AF1794" i="3"/>
  <c r="AF1795" i="3"/>
  <c r="AF1796" i="3"/>
  <c r="AF1797" i="3"/>
  <c r="AF1798" i="3"/>
  <c r="AF1799" i="3"/>
  <c r="AF1800" i="3"/>
  <c r="AF1801" i="3"/>
  <c r="AF1802" i="3"/>
  <c r="AF1803" i="3"/>
  <c r="AF1804" i="3"/>
  <c r="AF1805" i="3"/>
  <c r="AF1806" i="3"/>
  <c r="AF1807" i="3"/>
  <c r="AF1808" i="3"/>
  <c r="AF1809" i="3"/>
  <c r="AF1810" i="3"/>
  <c r="AF1811" i="3"/>
  <c r="AF1812" i="3"/>
  <c r="AF1813" i="3"/>
  <c r="AF1814" i="3"/>
  <c r="AF1815" i="3"/>
  <c r="AF1816" i="3"/>
  <c r="AF1776" i="3"/>
  <c r="AF1777" i="3"/>
  <c r="AF1778" i="3"/>
  <c r="AF1779" i="3"/>
  <c r="AF1780" i="3"/>
  <c r="AF1781" i="3"/>
  <c r="AF1782" i="3"/>
  <c r="AF1783" i="3"/>
  <c r="AF1784" i="3"/>
  <c r="AF1785" i="3"/>
  <c r="AF1786" i="3"/>
  <c r="AF1787" i="3"/>
  <c r="AF1788" i="3"/>
  <c r="AF1789" i="3"/>
  <c r="AF1790" i="3"/>
  <c r="AF1791" i="3"/>
  <c r="AF1748" i="3"/>
  <c r="AF1749" i="3"/>
  <c r="AF1750" i="3"/>
  <c r="AF1751" i="3"/>
  <c r="AF1752" i="3"/>
  <c r="AF1753" i="3"/>
  <c r="AF1754" i="3"/>
  <c r="AF1755" i="3"/>
  <c r="AF1756" i="3"/>
  <c r="AF1757" i="3"/>
  <c r="AF1758" i="3"/>
  <c r="AF1759" i="3"/>
  <c r="AF1760" i="3"/>
  <c r="AF1761" i="3"/>
  <c r="AF1762" i="3"/>
  <c r="AF1763" i="3"/>
  <c r="AF1764" i="3"/>
  <c r="AF1765" i="3"/>
  <c r="AF1766" i="3"/>
  <c r="AF1767" i="3"/>
  <c r="AF1768" i="3"/>
  <c r="AF1769" i="3"/>
  <c r="AF1770" i="3"/>
  <c r="AF1771" i="3"/>
  <c r="AF1772" i="3"/>
  <c r="AF1773" i="3"/>
  <c r="AF1774" i="3"/>
  <c r="AF1775" i="3"/>
  <c r="AF1727" i="3"/>
  <c r="AF1728" i="3"/>
  <c r="AF1729" i="3"/>
  <c r="AF1730" i="3"/>
  <c r="AF1731" i="3"/>
  <c r="AF1732" i="3"/>
  <c r="AF1733" i="3"/>
  <c r="AF1734" i="3"/>
  <c r="AF1735" i="3"/>
  <c r="AF1736" i="3"/>
  <c r="AF1737" i="3"/>
  <c r="AF1738" i="3"/>
  <c r="AF1739" i="3"/>
  <c r="AF1740" i="3"/>
  <c r="AF1741" i="3"/>
  <c r="AF1742" i="3"/>
  <c r="AF1743" i="3"/>
  <c r="AF1744" i="3"/>
  <c r="AF1745" i="3"/>
  <c r="AF1746" i="3"/>
  <c r="AF1747" i="3"/>
  <c r="AF1712" i="3"/>
  <c r="AF1713" i="3"/>
  <c r="AF1714" i="3"/>
  <c r="AF1715" i="3"/>
  <c r="AF1716" i="3"/>
  <c r="AF1717" i="3"/>
  <c r="AF1718" i="3"/>
  <c r="AF1719" i="3"/>
  <c r="AF1720" i="3"/>
  <c r="AF1721" i="3"/>
  <c r="AF1722" i="3"/>
  <c r="AF1723" i="3"/>
  <c r="AF1724" i="3"/>
  <c r="AF1725" i="3"/>
  <c r="AF1726" i="3"/>
  <c r="AF1684" i="3"/>
  <c r="AF1685" i="3"/>
  <c r="AF1686" i="3"/>
  <c r="AF1687" i="3"/>
  <c r="AF1688" i="3"/>
  <c r="AF1689" i="3"/>
  <c r="AF1690" i="3"/>
  <c r="AF1691" i="3"/>
  <c r="AF1692" i="3"/>
  <c r="AF1693" i="3"/>
  <c r="AF1694" i="3"/>
  <c r="AF1695" i="3"/>
  <c r="AF1696" i="3"/>
  <c r="AF1697" i="3"/>
  <c r="AF1698" i="3"/>
  <c r="AF1699" i="3"/>
  <c r="AF1700" i="3"/>
  <c r="AF1701" i="3"/>
  <c r="AF1702" i="3"/>
  <c r="AF1703" i="3"/>
  <c r="AF1704" i="3"/>
  <c r="AF1705" i="3"/>
  <c r="AF1706" i="3"/>
  <c r="AF1707" i="3"/>
  <c r="AF1708" i="3"/>
  <c r="AF1709" i="3"/>
  <c r="AF1710" i="3"/>
  <c r="AF1711" i="3"/>
  <c r="AF1674" i="3"/>
  <c r="AF1675" i="3"/>
  <c r="AF1676" i="3"/>
  <c r="AF1677" i="3"/>
  <c r="AF1678" i="3"/>
  <c r="AF1679" i="3"/>
  <c r="AF1680" i="3"/>
  <c r="AF1681" i="3"/>
  <c r="AF1682" i="3"/>
  <c r="AF1683" i="3"/>
  <c r="AF1663" i="3"/>
  <c r="AF1664" i="3"/>
  <c r="AF1665" i="3"/>
  <c r="AF1666" i="3"/>
  <c r="AF1667" i="3"/>
  <c r="AF1668" i="3"/>
  <c r="AF1669" i="3"/>
  <c r="AF1670" i="3"/>
  <c r="AF1671" i="3"/>
  <c r="AF1672" i="3"/>
  <c r="AF1673" i="3"/>
  <c r="AF1651" i="3"/>
  <c r="AF1652" i="3"/>
  <c r="AF1653" i="3"/>
  <c r="AF1654" i="3"/>
  <c r="AF1655" i="3"/>
  <c r="AF1656" i="3"/>
  <c r="AF1657" i="3"/>
  <c r="AF1658" i="3"/>
  <c r="AF1659" i="3"/>
  <c r="AF1660" i="3"/>
  <c r="AF1661" i="3"/>
  <c r="AF1635" i="3"/>
  <c r="AF1636" i="3"/>
  <c r="AF1637" i="3"/>
  <c r="AF1638" i="3"/>
  <c r="AF1639" i="3"/>
  <c r="AF1640" i="3"/>
  <c r="AF1641" i="3"/>
  <c r="AF1642" i="3"/>
  <c r="AF1643" i="3"/>
  <c r="AF1644" i="3"/>
  <c r="AF1645" i="3"/>
  <c r="AF1646" i="3"/>
  <c r="AF1647" i="3"/>
  <c r="AF1648" i="3"/>
  <c r="AF1649" i="3"/>
  <c r="AF1650" i="3"/>
  <c r="AF1617" i="3"/>
  <c r="AF1618" i="3"/>
  <c r="AF1619" i="3"/>
  <c r="AF1620" i="3"/>
  <c r="AF1621" i="3"/>
  <c r="AF1622" i="3"/>
  <c r="AF1623" i="3"/>
  <c r="AF1624" i="3"/>
  <c r="AF1625" i="3"/>
  <c r="AF1626" i="3"/>
  <c r="AF1627" i="3"/>
  <c r="AF1628" i="3"/>
  <c r="AF1629" i="3"/>
  <c r="AF1630" i="3"/>
  <c r="AF1631" i="3"/>
  <c r="AF1632" i="3"/>
  <c r="AF1633" i="3"/>
  <c r="AF1634" i="3"/>
  <c r="AF1612" i="3"/>
  <c r="AF1613" i="3"/>
  <c r="AF1614" i="3"/>
  <c r="AF1615" i="3"/>
  <c r="AF1616" i="3"/>
  <c r="AF1602" i="3"/>
  <c r="AF1603" i="3"/>
  <c r="AF1604" i="3"/>
  <c r="AF1605" i="3"/>
  <c r="AF1606" i="3"/>
  <c r="AF1607" i="3"/>
  <c r="AF1608" i="3"/>
  <c r="AF1609" i="3"/>
  <c r="AF1610" i="3"/>
  <c r="AF1611" i="3"/>
  <c r="AF1595" i="3"/>
  <c r="AF1596" i="3"/>
  <c r="AF1597" i="3"/>
  <c r="AF1598" i="3"/>
  <c r="AF1599" i="3"/>
  <c r="AF1600" i="3"/>
  <c r="AF1601" i="3"/>
  <c r="AG1858" i="3"/>
  <c r="AG1859" i="3"/>
  <c r="AG1860" i="3"/>
  <c r="AG1861" i="3"/>
  <c r="AG1862" i="3"/>
  <c r="AG1863" i="3"/>
  <c r="AG1864" i="3"/>
  <c r="AG1865" i="3"/>
  <c r="AG1866" i="3"/>
  <c r="AG1867" i="3"/>
  <c r="AG1868" i="3"/>
  <c r="AG1869" i="3"/>
  <c r="AG1870" i="3"/>
  <c r="AG1871" i="3"/>
  <c r="AG1872" i="3"/>
  <c r="AG1873" i="3"/>
  <c r="AG1874" i="3"/>
  <c r="AG1875" i="3"/>
  <c r="AG1876" i="3"/>
  <c r="AG1877" i="3"/>
  <c r="AG1878" i="3"/>
  <c r="AG1843" i="3"/>
  <c r="AG1844" i="3"/>
  <c r="AG1845" i="3"/>
  <c r="AG1846" i="3"/>
  <c r="AG1847" i="3"/>
  <c r="AG1848" i="3"/>
  <c r="AG1849" i="3"/>
  <c r="AG1850" i="3"/>
  <c r="AG1851" i="3"/>
  <c r="AG1852" i="3"/>
  <c r="AG1853" i="3"/>
  <c r="AG1854" i="3"/>
  <c r="AG1855" i="3"/>
  <c r="AG1856" i="3"/>
  <c r="AG1857" i="3"/>
  <c r="AG1838" i="3"/>
  <c r="AG1839" i="3"/>
  <c r="AG1840" i="3"/>
  <c r="AG1841" i="3"/>
  <c r="AG1842" i="3"/>
  <c r="AG1830" i="3"/>
  <c r="AG1831" i="3"/>
  <c r="AG1832" i="3"/>
  <c r="AG1833" i="3"/>
  <c r="AG1834" i="3"/>
  <c r="AG1835" i="3"/>
  <c r="AG1836" i="3"/>
  <c r="AG1837" i="3"/>
  <c r="AG1817" i="3"/>
  <c r="AG1818" i="3"/>
  <c r="AG1819" i="3"/>
  <c r="AG1820" i="3"/>
  <c r="AG1821" i="3"/>
  <c r="AG1822" i="3"/>
  <c r="AG1823" i="3"/>
  <c r="AG1824" i="3"/>
  <c r="AG1825" i="3"/>
  <c r="AG1826" i="3"/>
  <c r="AG1827" i="3"/>
  <c r="AG1828" i="3"/>
  <c r="AG1829" i="3"/>
  <c r="AG1792" i="3"/>
  <c r="AG1793" i="3"/>
  <c r="AG1794" i="3"/>
  <c r="AG1795" i="3"/>
  <c r="AG1796" i="3"/>
  <c r="AG1797" i="3"/>
  <c r="AG1798" i="3"/>
  <c r="AG1799" i="3"/>
  <c r="AG1800" i="3"/>
  <c r="AG1801" i="3"/>
  <c r="AG1802" i="3"/>
  <c r="AG1803" i="3"/>
  <c r="AG1804" i="3"/>
  <c r="AG1805" i="3"/>
  <c r="AG1806" i="3"/>
  <c r="AG1807" i="3"/>
  <c r="AG1808" i="3"/>
  <c r="AG1809" i="3"/>
  <c r="AG1810" i="3"/>
  <c r="AG1811" i="3"/>
  <c r="AG1812" i="3"/>
  <c r="AG1813" i="3"/>
  <c r="AG1814" i="3"/>
  <c r="AG1815" i="3"/>
  <c r="AG1816" i="3"/>
  <c r="AG1776" i="3"/>
  <c r="AG1777" i="3"/>
  <c r="AG1778" i="3"/>
  <c r="AG1779" i="3"/>
  <c r="AG1780" i="3"/>
  <c r="AG1781" i="3"/>
  <c r="AG1782" i="3"/>
  <c r="AG1783" i="3"/>
  <c r="AG1784" i="3"/>
  <c r="AG1785" i="3"/>
  <c r="AG1786" i="3"/>
  <c r="AG1787" i="3"/>
  <c r="AG1788" i="3"/>
  <c r="AG1789" i="3"/>
  <c r="AG1790" i="3"/>
  <c r="AG1791" i="3"/>
  <c r="AG1748" i="3"/>
  <c r="AG1749" i="3"/>
  <c r="AG1750" i="3"/>
  <c r="AG1751" i="3"/>
  <c r="AG1752" i="3"/>
  <c r="AG1753" i="3"/>
  <c r="AG1754" i="3"/>
  <c r="AG1755" i="3"/>
  <c r="AG1756" i="3"/>
  <c r="AG1757" i="3"/>
  <c r="AG1758" i="3"/>
  <c r="AG1759" i="3"/>
  <c r="AG1760" i="3"/>
  <c r="AG1761" i="3"/>
  <c r="AG1762" i="3"/>
  <c r="AG1763" i="3"/>
  <c r="AG1764" i="3"/>
  <c r="AG1765" i="3"/>
  <c r="AG1766" i="3"/>
  <c r="AG1767" i="3"/>
  <c r="AG1768" i="3"/>
  <c r="AG1769" i="3"/>
  <c r="AG1770" i="3"/>
  <c r="AG1771" i="3"/>
  <c r="AG1772" i="3"/>
  <c r="AG1773" i="3"/>
  <c r="AG1774" i="3"/>
  <c r="AG1775" i="3"/>
  <c r="AG1727" i="3"/>
  <c r="AG1728" i="3"/>
  <c r="AG1729" i="3"/>
  <c r="AG1730" i="3"/>
  <c r="AG1731" i="3"/>
  <c r="AG1732" i="3"/>
  <c r="AG1733" i="3"/>
  <c r="AG1734" i="3"/>
  <c r="AG1735" i="3"/>
  <c r="AG1736" i="3"/>
  <c r="AG1737" i="3"/>
  <c r="AG1738" i="3"/>
  <c r="AG1739" i="3"/>
  <c r="AG1740" i="3"/>
  <c r="AG1741" i="3"/>
  <c r="AG1742" i="3"/>
  <c r="AG1743" i="3"/>
  <c r="AG1744" i="3"/>
  <c r="AG1745" i="3"/>
  <c r="AG1746" i="3"/>
  <c r="AG1747" i="3"/>
  <c r="AG1712" i="3"/>
  <c r="AG1713" i="3"/>
  <c r="AG1714" i="3"/>
  <c r="AG1715" i="3"/>
  <c r="AG1716" i="3"/>
  <c r="AG1717" i="3"/>
  <c r="AG1718" i="3"/>
  <c r="AG1719" i="3"/>
  <c r="AG1720" i="3"/>
  <c r="AG1721" i="3"/>
  <c r="AG1722" i="3"/>
  <c r="AG1723" i="3"/>
  <c r="AG1724" i="3"/>
  <c r="AG1725" i="3"/>
  <c r="AG1726" i="3"/>
  <c r="AG1684" i="3"/>
  <c r="AG1685" i="3"/>
  <c r="AG1686" i="3"/>
  <c r="AG1687" i="3"/>
  <c r="AG1688" i="3"/>
  <c r="AG1689" i="3"/>
  <c r="AG1690" i="3"/>
  <c r="AG1691" i="3"/>
  <c r="AG1692" i="3"/>
  <c r="AG1693" i="3"/>
  <c r="AG1694" i="3"/>
  <c r="AG1695" i="3"/>
  <c r="AG1696" i="3"/>
  <c r="AG1697" i="3"/>
  <c r="AG1698" i="3"/>
  <c r="AG1699" i="3"/>
  <c r="AG1700" i="3"/>
  <c r="AG1701" i="3"/>
  <c r="AG1702" i="3"/>
  <c r="AG1703" i="3"/>
  <c r="AG1704" i="3"/>
  <c r="AG1705" i="3"/>
  <c r="AG1706" i="3"/>
  <c r="AG1707" i="3"/>
  <c r="AG1708" i="3"/>
  <c r="AG1709" i="3"/>
  <c r="AG1710" i="3"/>
  <c r="AG1711" i="3"/>
  <c r="AG1674" i="3"/>
  <c r="AG1675" i="3"/>
  <c r="AG1676" i="3"/>
  <c r="AG1677" i="3"/>
  <c r="AG1678" i="3"/>
  <c r="AG1679" i="3"/>
  <c r="AG1680" i="3"/>
  <c r="AG1681" i="3"/>
  <c r="AG1682" i="3"/>
  <c r="AG1683" i="3"/>
  <c r="AG1663" i="3"/>
  <c r="AG1664" i="3"/>
  <c r="AG1665" i="3"/>
  <c r="AG1666" i="3"/>
  <c r="AG1667" i="3"/>
  <c r="AG1668" i="3"/>
  <c r="AG1669" i="3"/>
  <c r="AG1670" i="3"/>
  <c r="AG1671" i="3"/>
  <c r="AG1672" i="3"/>
  <c r="AG1673" i="3"/>
  <c r="AG1651" i="3"/>
  <c r="AG1652" i="3"/>
  <c r="AG1653" i="3"/>
  <c r="AG1654" i="3"/>
  <c r="AG1655" i="3"/>
  <c r="AG1656" i="3"/>
  <c r="AG1657" i="3"/>
  <c r="AG1658" i="3"/>
  <c r="AG1659" i="3"/>
  <c r="AG1660" i="3"/>
  <c r="AG1661" i="3"/>
  <c r="AG1635" i="3"/>
  <c r="AG1636" i="3"/>
  <c r="AG1637" i="3"/>
  <c r="AG1638" i="3"/>
  <c r="AG1639" i="3"/>
  <c r="AG1640" i="3"/>
  <c r="AG1641" i="3"/>
  <c r="AG1642" i="3"/>
  <c r="AG1643" i="3"/>
  <c r="AG1644" i="3"/>
  <c r="AG1645" i="3"/>
  <c r="AG1646" i="3"/>
  <c r="AG1647" i="3"/>
  <c r="AG1648" i="3"/>
  <c r="AG1649" i="3"/>
  <c r="AG1650" i="3"/>
  <c r="AG1617" i="3"/>
  <c r="AG1618" i="3"/>
  <c r="AG1619" i="3"/>
  <c r="AG1620" i="3"/>
  <c r="AG1621" i="3"/>
  <c r="AG1622" i="3"/>
  <c r="AG1623" i="3"/>
  <c r="AG1624" i="3"/>
  <c r="AG1625" i="3"/>
  <c r="AG1626" i="3"/>
  <c r="AG1627" i="3"/>
  <c r="AG1628" i="3"/>
  <c r="AG1629" i="3"/>
  <c r="AG1630" i="3"/>
  <c r="AG1631" i="3"/>
  <c r="AG1632" i="3"/>
  <c r="AG1633" i="3"/>
  <c r="AG1634" i="3"/>
  <c r="AG1612" i="3"/>
  <c r="AG1613" i="3"/>
  <c r="AG1614" i="3"/>
  <c r="AG1615" i="3"/>
  <c r="AG1616" i="3"/>
  <c r="AG1602" i="3"/>
  <c r="AG1603" i="3"/>
  <c r="AG1604" i="3"/>
  <c r="AG1605" i="3"/>
  <c r="AG1606" i="3"/>
  <c r="AG1607" i="3"/>
  <c r="AG1608" i="3"/>
  <c r="AG1609" i="3"/>
  <c r="AG1610" i="3"/>
  <c r="AG1611" i="3"/>
  <c r="AG1595" i="3"/>
  <c r="AG1596" i="3"/>
  <c r="AG1597" i="3"/>
  <c r="AG1598" i="3"/>
  <c r="AG1599" i="3"/>
  <c r="AG1600" i="3"/>
  <c r="AG1601" i="3"/>
  <c r="AH1858" i="3"/>
  <c r="AH1859" i="3"/>
  <c r="AH1860" i="3"/>
  <c r="AH1861" i="3"/>
  <c r="AH1862" i="3"/>
  <c r="AH1863" i="3"/>
  <c r="AH1864" i="3"/>
  <c r="AH1865" i="3"/>
  <c r="AH1866" i="3"/>
  <c r="AH1867" i="3"/>
  <c r="AH1868" i="3"/>
  <c r="AH1869" i="3"/>
  <c r="AH1870" i="3"/>
  <c r="AH1871" i="3"/>
  <c r="AH1872" i="3"/>
  <c r="AH1873" i="3"/>
  <c r="AH1874" i="3"/>
  <c r="AH1875" i="3"/>
  <c r="AH1876" i="3"/>
  <c r="AH1877" i="3"/>
  <c r="AH1878" i="3"/>
  <c r="AH1843" i="3"/>
  <c r="AH1844" i="3"/>
  <c r="AH1845" i="3"/>
  <c r="AH1846" i="3"/>
  <c r="AH1847" i="3"/>
  <c r="AH1848" i="3"/>
  <c r="AH1849" i="3"/>
  <c r="AH1850" i="3"/>
  <c r="AH1851" i="3"/>
  <c r="AH1852" i="3"/>
  <c r="AH1853" i="3"/>
  <c r="AH1854" i="3"/>
  <c r="AH1855" i="3"/>
  <c r="AH1856" i="3"/>
  <c r="AH1857" i="3"/>
  <c r="AH1838" i="3"/>
  <c r="AH1839" i="3"/>
  <c r="AH1840" i="3"/>
  <c r="AH1841" i="3"/>
  <c r="AH1842" i="3"/>
  <c r="AH1830" i="3"/>
  <c r="AH1831" i="3"/>
  <c r="AH1832" i="3"/>
  <c r="AH1833" i="3"/>
  <c r="AH1834" i="3"/>
  <c r="AH1835" i="3"/>
  <c r="AH1836" i="3"/>
  <c r="AH1837" i="3"/>
  <c r="AH1817" i="3"/>
  <c r="AH1818" i="3"/>
  <c r="AH1819" i="3"/>
  <c r="AH1820" i="3"/>
  <c r="AH1821" i="3"/>
  <c r="AH1822" i="3"/>
  <c r="AH1823" i="3"/>
  <c r="AH1824" i="3"/>
  <c r="AH1825" i="3"/>
  <c r="AH1826" i="3"/>
  <c r="AH1827" i="3"/>
  <c r="AH1828" i="3"/>
  <c r="AH1829" i="3"/>
  <c r="AH1792" i="3"/>
  <c r="AH1793" i="3"/>
  <c r="AH1794" i="3"/>
  <c r="AH1795" i="3"/>
  <c r="AH1796" i="3"/>
  <c r="AH1797" i="3"/>
  <c r="AH1798" i="3"/>
  <c r="AH1799" i="3"/>
  <c r="AH1800" i="3"/>
  <c r="AH1801" i="3"/>
  <c r="AH1802" i="3"/>
  <c r="AH1803" i="3"/>
  <c r="AH1804" i="3"/>
  <c r="AH1805" i="3"/>
  <c r="AH1806" i="3"/>
  <c r="AH1807" i="3"/>
  <c r="AH1808" i="3"/>
  <c r="AH1809" i="3"/>
  <c r="AH1810" i="3"/>
  <c r="AH1811" i="3"/>
  <c r="AH1812" i="3"/>
  <c r="AH1813" i="3"/>
  <c r="AH1814" i="3"/>
  <c r="AH1815" i="3"/>
  <c r="AH1816" i="3"/>
  <c r="AH1776" i="3"/>
  <c r="AH1777" i="3"/>
  <c r="AH1778" i="3"/>
  <c r="AH1779" i="3"/>
  <c r="AH1780" i="3"/>
  <c r="AH1781" i="3"/>
  <c r="AH1782" i="3"/>
  <c r="AH1783" i="3"/>
  <c r="AH1784" i="3"/>
  <c r="AH1785" i="3"/>
  <c r="AH1786" i="3"/>
  <c r="AH1787" i="3"/>
  <c r="AH1788" i="3"/>
  <c r="AH1789" i="3"/>
  <c r="AH1790" i="3"/>
  <c r="AH1791"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12" i="3"/>
  <c r="AH1713" i="3"/>
  <c r="AH1714" i="3"/>
  <c r="AH1715" i="3"/>
  <c r="AH1716" i="3"/>
  <c r="AH1717" i="3"/>
  <c r="AH1718" i="3"/>
  <c r="AH1719" i="3"/>
  <c r="AH1720" i="3"/>
  <c r="AH1721" i="3"/>
  <c r="AH1722" i="3"/>
  <c r="AH1723" i="3"/>
  <c r="AH1724" i="3"/>
  <c r="AH1725" i="3"/>
  <c r="AH1726"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674" i="3"/>
  <c r="AH1675" i="3"/>
  <c r="AH1676" i="3"/>
  <c r="AH1677" i="3"/>
  <c r="AH1678" i="3"/>
  <c r="AH1679" i="3"/>
  <c r="AH1680" i="3"/>
  <c r="AH1681" i="3"/>
  <c r="AH1682" i="3"/>
  <c r="AH1683" i="3"/>
  <c r="AH1663" i="3"/>
  <c r="AH1664" i="3"/>
  <c r="AH1665" i="3"/>
  <c r="AH1666" i="3"/>
  <c r="AH1667" i="3"/>
  <c r="AH1668" i="3"/>
  <c r="AH1669" i="3"/>
  <c r="AH1670" i="3"/>
  <c r="AH1671" i="3"/>
  <c r="AH1672" i="3"/>
  <c r="AH1673" i="3"/>
  <c r="AH1651" i="3"/>
  <c r="AH1652" i="3"/>
  <c r="AH1653" i="3"/>
  <c r="AH1654" i="3"/>
  <c r="AH1655" i="3"/>
  <c r="AH1656" i="3"/>
  <c r="AH1657" i="3"/>
  <c r="AH1658" i="3"/>
  <c r="AH1659" i="3"/>
  <c r="AH1660" i="3"/>
  <c r="AH1661" i="3"/>
  <c r="AH1635" i="3"/>
  <c r="AH1636" i="3"/>
  <c r="AH1637" i="3"/>
  <c r="AH1638" i="3"/>
  <c r="AH1639" i="3"/>
  <c r="AH1640" i="3"/>
  <c r="AH1641" i="3"/>
  <c r="AH1642" i="3"/>
  <c r="AH1643" i="3"/>
  <c r="AH1644" i="3"/>
  <c r="AH1645" i="3"/>
  <c r="AH1646" i="3"/>
  <c r="AH1647" i="3"/>
  <c r="AH1648" i="3"/>
  <c r="AH1649" i="3"/>
  <c r="AH1650" i="3"/>
  <c r="AH1617" i="3"/>
  <c r="AH1618" i="3"/>
  <c r="AH1619" i="3"/>
  <c r="AH1620" i="3"/>
  <c r="AH1621" i="3"/>
  <c r="AH1622" i="3"/>
  <c r="AH1623" i="3"/>
  <c r="AH1624" i="3"/>
  <c r="AH1625" i="3"/>
  <c r="AH1626" i="3"/>
  <c r="AH1627" i="3"/>
  <c r="AH1628" i="3"/>
  <c r="AH1629" i="3"/>
  <c r="AH1630" i="3"/>
  <c r="AH1631" i="3"/>
  <c r="AH1632" i="3"/>
  <c r="AH1633" i="3"/>
  <c r="AH1634" i="3"/>
  <c r="AH1612" i="3"/>
  <c r="AH1613" i="3"/>
  <c r="AH1614" i="3"/>
  <c r="AH1615" i="3"/>
  <c r="AH1616" i="3"/>
  <c r="AH1602" i="3"/>
  <c r="AH1603" i="3"/>
  <c r="AH1604" i="3"/>
  <c r="AH1605" i="3"/>
  <c r="AH1606" i="3"/>
  <c r="AH1607" i="3"/>
  <c r="AH1608" i="3"/>
  <c r="AH1609" i="3"/>
  <c r="AH1610" i="3"/>
  <c r="AH1611" i="3"/>
  <c r="AH1595" i="3"/>
  <c r="AH1596" i="3"/>
  <c r="AH1597" i="3"/>
  <c r="AH1598" i="3"/>
  <c r="AH1599" i="3"/>
  <c r="AH1600" i="3"/>
  <c r="AH1601" i="3"/>
  <c r="AI1858" i="3"/>
  <c r="AI1859" i="3"/>
  <c r="AI1860" i="3"/>
  <c r="AI1861" i="3"/>
  <c r="AI1862" i="3"/>
  <c r="AI1863" i="3"/>
  <c r="AI1864" i="3"/>
  <c r="AI1865" i="3"/>
  <c r="AI1866" i="3"/>
  <c r="AI1867" i="3"/>
  <c r="AI1868" i="3"/>
  <c r="AI1869" i="3"/>
  <c r="AI1870" i="3"/>
  <c r="AI1871" i="3"/>
  <c r="AI1872" i="3"/>
  <c r="AI1873" i="3"/>
  <c r="AI1874" i="3"/>
  <c r="AI1875" i="3"/>
  <c r="AI1876" i="3"/>
  <c r="AI1877" i="3"/>
  <c r="AI1878" i="3"/>
  <c r="AI1843" i="3"/>
  <c r="AI1844" i="3"/>
  <c r="AI1845" i="3"/>
  <c r="AI1846" i="3"/>
  <c r="AI1847" i="3"/>
  <c r="AI1848" i="3"/>
  <c r="AI1849" i="3"/>
  <c r="AI1850" i="3"/>
  <c r="AI1851" i="3"/>
  <c r="AI1852" i="3"/>
  <c r="AI1853" i="3"/>
  <c r="AI1854" i="3"/>
  <c r="AI1855" i="3"/>
  <c r="AI1856" i="3"/>
  <c r="AI1857" i="3"/>
  <c r="AI1838" i="3"/>
  <c r="AI1839" i="3"/>
  <c r="AI1840" i="3"/>
  <c r="AI1841" i="3"/>
  <c r="AI1842" i="3"/>
  <c r="AI1830" i="3"/>
  <c r="AI1831" i="3"/>
  <c r="AI1832" i="3"/>
  <c r="AI1833" i="3"/>
  <c r="AI1834" i="3"/>
  <c r="AI1835" i="3"/>
  <c r="AI1836" i="3"/>
  <c r="AI1837" i="3"/>
  <c r="AI1817" i="3"/>
  <c r="AI1818" i="3"/>
  <c r="AI1819" i="3"/>
  <c r="AI1820" i="3"/>
  <c r="AI1821" i="3"/>
  <c r="AI1822" i="3"/>
  <c r="AI1823" i="3"/>
  <c r="AI1824" i="3"/>
  <c r="AI1825" i="3"/>
  <c r="AI1826" i="3"/>
  <c r="AI1827" i="3"/>
  <c r="AI1828" i="3"/>
  <c r="AI1829" i="3"/>
  <c r="AI1792" i="3"/>
  <c r="AI1793" i="3"/>
  <c r="AI1794" i="3"/>
  <c r="AI1795" i="3"/>
  <c r="AI1796" i="3"/>
  <c r="AI1797" i="3"/>
  <c r="AI1798" i="3"/>
  <c r="AI1799" i="3"/>
  <c r="AI1800" i="3"/>
  <c r="AI1801" i="3"/>
  <c r="AI1802" i="3"/>
  <c r="AI1803" i="3"/>
  <c r="AI1804" i="3"/>
  <c r="AI1805" i="3"/>
  <c r="AI1806" i="3"/>
  <c r="AI1807" i="3"/>
  <c r="AI1808" i="3"/>
  <c r="AI1809" i="3"/>
  <c r="AI1810" i="3"/>
  <c r="AI1811" i="3"/>
  <c r="AI1812" i="3"/>
  <c r="AI1813" i="3"/>
  <c r="AI1814" i="3"/>
  <c r="AI1815" i="3"/>
  <c r="AI1816" i="3"/>
  <c r="AI1776" i="3"/>
  <c r="AI1777" i="3"/>
  <c r="AI1778" i="3"/>
  <c r="AI1779" i="3"/>
  <c r="AI1780" i="3"/>
  <c r="AI1781" i="3"/>
  <c r="AI1782" i="3"/>
  <c r="AI1783" i="3"/>
  <c r="AI1784" i="3"/>
  <c r="AI1785" i="3"/>
  <c r="AI1786" i="3"/>
  <c r="AI1787" i="3"/>
  <c r="AI1788" i="3"/>
  <c r="AI1789" i="3"/>
  <c r="AI1790" i="3"/>
  <c r="AI1791" i="3"/>
  <c r="AI1748" i="3"/>
  <c r="AI1749" i="3"/>
  <c r="AI1750" i="3"/>
  <c r="AI1751" i="3"/>
  <c r="AI1752" i="3"/>
  <c r="AI1753" i="3"/>
  <c r="AI1754" i="3"/>
  <c r="AI1755" i="3"/>
  <c r="AI1756" i="3"/>
  <c r="AI1757" i="3"/>
  <c r="AI1758" i="3"/>
  <c r="AI1759" i="3"/>
  <c r="AI1760" i="3"/>
  <c r="AI1761" i="3"/>
  <c r="AI1762" i="3"/>
  <c r="AI1763" i="3"/>
  <c r="AI1764" i="3"/>
  <c r="AI1765" i="3"/>
  <c r="AI1766" i="3"/>
  <c r="AI1767" i="3"/>
  <c r="AI1768" i="3"/>
  <c r="AI1769" i="3"/>
  <c r="AI1770" i="3"/>
  <c r="AI1771" i="3"/>
  <c r="AI1772" i="3"/>
  <c r="AI1773" i="3"/>
  <c r="AI1774" i="3"/>
  <c r="AI1775" i="3"/>
  <c r="AI1727" i="3"/>
  <c r="AI1728" i="3"/>
  <c r="AI1729" i="3"/>
  <c r="AI1730" i="3"/>
  <c r="AI1731" i="3"/>
  <c r="AI1732" i="3"/>
  <c r="AI1733" i="3"/>
  <c r="AI1734" i="3"/>
  <c r="AI1735" i="3"/>
  <c r="AI1736" i="3"/>
  <c r="AI1737" i="3"/>
  <c r="AI1738" i="3"/>
  <c r="AI1739" i="3"/>
  <c r="AI1740" i="3"/>
  <c r="AI1741" i="3"/>
  <c r="AI1742" i="3"/>
  <c r="AI1743" i="3"/>
  <c r="AI1744" i="3"/>
  <c r="AI1745" i="3"/>
  <c r="AI1746" i="3"/>
  <c r="AI1747" i="3"/>
  <c r="AI1712" i="3"/>
  <c r="AI1713" i="3"/>
  <c r="AI1714" i="3"/>
  <c r="AI1715" i="3"/>
  <c r="AI1716" i="3"/>
  <c r="AI1717" i="3"/>
  <c r="AI1718" i="3"/>
  <c r="AI1719" i="3"/>
  <c r="AI1720" i="3"/>
  <c r="AI1721" i="3"/>
  <c r="AI1722" i="3"/>
  <c r="AI1723" i="3"/>
  <c r="AI1724" i="3"/>
  <c r="AI1725" i="3"/>
  <c r="AI1726" i="3"/>
  <c r="AI1684" i="3"/>
  <c r="AI1685" i="3"/>
  <c r="AI1686" i="3"/>
  <c r="AI1687" i="3"/>
  <c r="AI1688" i="3"/>
  <c r="AI1689" i="3"/>
  <c r="AI1690" i="3"/>
  <c r="AI1691" i="3"/>
  <c r="AI1692" i="3"/>
  <c r="AI1693" i="3"/>
  <c r="AI1694" i="3"/>
  <c r="AI1695" i="3"/>
  <c r="AI1696" i="3"/>
  <c r="AI1697" i="3"/>
  <c r="AI1698" i="3"/>
  <c r="AI1699" i="3"/>
  <c r="AI1700" i="3"/>
  <c r="AI1701" i="3"/>
  <c r="AI1702" i="3"/>
  <c r="AI1703" i="3"/>
  <c r="AI1704" i="3"/>
  <c r="AI1705" i="3"/>
  <c r="AI1706" i="3"/>
  <c r="AI1707" i="3"/>
  <c r="AI1708" i="3"/>
  <c r="AI1709" i="3"/>
  <c r="AI1710" i="3"/>
  <c r="AI1711" i="3"/>
  <c r="AI1674" i="3"/>
  <c r="AI1675" i="3"/>
  <c r="AI1676" i="3"/>
  <c r="AI1677" i="3"/>
  <c r="AI1678" i="3"/>
  <c r="AI1679" i="3"/>
  <c r="AI1680" i="3"/>
  <c r="AI1681" i="3"/>
  <c r="AI1682" i="3"/>
  <c r="AI1683" i="3"/>
  <c r="AI1662" i="3"/>
  <c r="AI1663" i="3"/>
  <c r="AI1664" i="3"/>
  <c r="AI1665" i="3"/>
  <c r="AI1666" i="3"/>
  <c r="AI1667" i="3"/>
  <c r="AI1668" i="3"/>
  <c r="AI1669" i="3"/>
  <c r="AI1670" i="3"/>
  <c r="AI1671" i="3"/>
  <c r="AI1672" i="3"/>
  <c r="AI1673" i="3"/>
  <c r="AI1651" i="3"/>
  <c r="AI1652" i="3"/>
  <c r="AI1653" i="3"/>
  <c r="AI1654" i="3"/>
  <c r="AI1655" i="3"/>
  <c r="AI1656" i="3"/>
  <c r="AI1657" i="3"/>
  <c r="AI1658" i="3"/>
  <c r="AI1659" i="3"/>
  <c r="AI1660" i="3"/>
  <c r="AI1661" i="3"/>
  <c r="AI1635" i="3"/>
  <c r="AI1636" i="3"/>
  <c r="AI1637" i="3"/>
  <c r="AI1638" i="3"/>
  <c r="AI1639" i="3"/>
  <c r="AI1640" i="3"/>
  <c r="AI1641" i="3"/>
  <c r="AI1642" i="3"/>
  <c r="AI1643" i="3"/>
  <c r="AI1644" i="3"/>
  <c r="AI1645" i="3"/>
  <c r="AI1646" i="3"/>
  <c r="AI1647" i="3"/>
  <c r="AI1648" i="3"/>
  <c r="AI1649" i="3"/>
  <c r="AI1650" i="3"/>
  <c r="AI1617" i="3"/>
  <c r="AI1618" i="3"/>
  <c r="AI1619" i="3"/>
  <c r="AI1620" i="3"/>
  <c r="AI1621" i="3"/>
  <c r="AI1622" i="3"/>
  <c r="AI1623" i="3"/>
  <c r="AI1624" i="3"/>
  <c r="AI1625" i="3"/>
  <c r="AI1626" i="3"/>
  <c r="AI1627" i="3"/>
  <c r="AI1628" i="3"/>
  <c r="AI1629" i="3"/>
  <c r="AI1630" i="3"/>
  <c r="AI1631" i="3"/>
  <c r="AI1632" i="3"/>
  <c r="AI1633" i="3"/>
  <c r="AI1634" i="3"/>
  <c r="AI1612" i="3"/>
  <c r="AI1613" i="3"/>
  <c r="AI1614" i="3"/>
  <c r="AI1615" i="3"/>
  <c r="AI1616" i="3"/>
  <c r="AI1602" i="3"/>
  <c r="AI1603" i="3"/>
  <c r="AI1604" i="3"/>
  <c r="AI1605" i="3"/>
  <c r="AI1606" i="3"/>
  <c r="AI1607" i="3"/>
  <c r="AI1608" i="3"/>
  <c r="AI1609" i="3"/>
  <c r="AI1610" i="3"/>
  <c r="AI1611" i="3"/>
  <c r="AI1595" i="3"/>
  <c r="AI1596" i="3"/>
  <c r="AI1597" i="3"/>
  <c r="AI1598" i="3"/>
  <c r="AI1599" i="3"/>
  <c r="AI1600" i="3"/>
  <c r="AI1601" i="3"/>
  <c r="AJ1858" i="3"/>
  <c r="AJ1859" i="3"/>
  <c r="AJ1860" i="3"/>
  <c r="AJ1861" i="3"/>
  <c r="AJ1862" i="3"/>
  <c r="AJ1863" i="3"/>
  <c r="AJ1864" i="3"/>
  <c r="AJ1865" i="3"/>
  <c r="AJ1866" i="3"/>
  <c r="AJ1867" i="3"/>
  <c r="AJ1868" i="3"/>
  <c r="AJ1869" i="3"/>
  <c r="AJ1870" i="3"/>
  <c r="AJ1871" i="3"/>
  <c r="AJ1872" i="3"/>
  <c r="AJ1873" i="3"/>
  <c r="AJ1874" i="3"/>
  <c r="AJ1875" i="3"/>
  <c r="AJ1876" i="3"/>
  <c r="AJ1877" i="3"/>
  <c r="AJ1878" i="3"/>
  <c r="AJ1843" i="3"/>
  <c r="AJ1844" i="3"/>
  <c r="AJ1845" i="3"/>
  <c r="AJ1846" i="3"/>
  <c r="AJ1847" i="3"/>
  <c r="AJ1848" i="3"/>
  <c r="AJ1849" i="3"/>
  <c r="AJ1850" i="3"/>
  <c r="AJ1851" i="3"/>
  <c r="AJ1852" i="3"/>
  <c r="AJ1853" i="3"/>
  <c r="AJ1854" i="3"/>
  <c r="AJ1855" i="3"/>
  <c r="AJ1856" i="3"/>
  <c r="AJ1857" i="3"/>
  <c r="AJ1838" i="3"/>
  <c r="AJ1839" i="3"/>
  <c r="AJ1840" i="3"/>
  <c r="AJ1841" i="3"/>
  <c r="AJ1842" i="3"/>
  <c r="AJ1830" i="3"/>
  <c r="AJ1831" i="3"/>
  <c r="AJ1832" i="3"/>
  <c r="AJ1833" i="3"/>
  <c r="AJ1834" i="3"/>
  <c r="AJ1835" i="3"/>
  <c r="AJ1836" i="3"/>
  <c r="AJ1837" i="3"/>
  <c r="AJ1817" i="3"/>
  <c r="AJ1818" i="3"/>
  <c r="AJ1819" i="3"/>
  <c r="AJ1820" i="3"/>
  <c r="AJ1821" i="3"/>
  <c r="AJ1822" i="3"/>
  <c r="AJ1823" i="3"/>
  <c r="AJ1824" i="3"/>
  <c r="AJ1825" i="3"/>
  <c r="AJ1826" i="3"/>
  <c r="AJ1827" i="3"/>
  <c r="AJ1828" i="3"/>
  <c r="AJ1829" i="3"/>
  <c r="AJ1792" i="3"/>
  <c r="AJ1793" i="3"/>
  <c r="AJ1794" i="3"/>
  <c r="AJ1795" i="3"/>
  <c r="AJ1796" i="3"/>
  <c r="AJ1797" i="3"/>
  <c r="AJ1798" i="3"/>
  <c r="AJ1799" i="3"/>
  <c r="AJ1800" i="3"/>
  <c r="AJ1801" i="3"/>
  <c r="AJ1802" i="3"/>
  <c r="AJ1803" i="3"/>
  <c r="AJ1804" i="3"/>
  <c r="AJ1805" i="3"/>
  <c r="AJ1806" i="3"/>
  <c r="AJ1807" i="3"/>
  <c r="AJ1808" i="3"/>
  <c r="AJ1809" i="3"/>
  <c r="AJ1810" i="3"/>
  <c r="AJ1811" i="3"/>
  <c r="AJ1812" i="3"/>
  <c r="AJ1813" i="3"/>
  <c r="AJ1814" i="3"/>
  <c r="AJ1815" i="3"/>
  <c r="AJ1816" i="3"/>
  <c r="AJ1776" i="3"/>
  <c r="AJ1777" i="3"/>
  <c r="AJ1778" i="3"/>
  <c r="AJ1779" i="3"/>
  <c r="AJ1780" i="3"/>
  <c r="AJ1781" i="3"/>
  <c r="AJ1782" i="3"/>
  <c r="AJ1783" i="3"/>
  <c r="AJ1784" i="3"/>
  <c r="AJ1785" i="3"/>
  <c r="AJ1786" i="3"/>
  <c r="AJ1787" i="3"/>
  <c r="AJ1788" i="3"/>
  <c r="AJ1789" i="3"/>
  <c r="AJ1790" i="3"/>
  <c r="AJ1791" i="3"/>
  <c r="AJ1748" i="3"/>
  <c r="AJ1749" i="3"/>
  <c r="AJ1750" i="3"/>
  <c r="AJ1751" i="3"/>
  <c r="AJ1752" i="3"/>
  <c r="AJ1753" i="3"/>
  <c r="AJ1754" i="3"/>
  <c r="AJ1755" i="3"/>
  <c r="AJ1756" i="3"/>
  <c r="AJ1757" i="3"/>
  <c r="AJ1758" i="3"/>
  <c r="AJ1759" i="3"/>
  <c r="AJ1760" i="3"/>
  <c r="AJ1761" i="3"/>
  <c r="AJ1762" i="3"/>
  <c r="AJ1763" i="3"/>
  <c r="AJ1764" i="3"/>
  <c r="AJ1765" i="3"/>
  <c r="AJ1766" i="3"/>
  <c r="AJ1767" i="3"/>
  <c r="AJ1768" i="3"/>
  <c r="AJ1769" i="3"/>
  <c r="AJ1770" i="3"/>
  <c r="AJ1771" i="3"/>
  <c r="AJ1772" i="3"/>
  <c r="AJ1773" i="3"/>
  <c r="AJ1774" i="3"/>
  <c r="AJ1775" i="3"/>
  <c r="AJ1727" i="3"/>
  <c r="AJ1728" i="3"/>
  <c r="AJ1729" i="3"/>
  <c r="AJ1730" i="3"/>
  <c r="AJ1731" i="3"/>
  <c r="AJ1732" i="3"/>
  <c r="AJ1733" i="3"/>
  <c r="AJ1734" i="3"/>
  <c r="AJ1735" i="3"/>
  <c r="AJ1736" i="3"/>
  <c r="AJ1737" i="3"/>
  <c r="AJ1738" i="3"/>
  <c r="AJ1739" i="3"/>
  <c r="AJ1740" i="3"/>
  <c r="AJ1741" i="3"/>
  <c r="AJ1742" i="3"/>
  <c r="AJ1743" i="3"/>
  <c r="AJ1744" i="3"/>
  <c r="AJ1745" i="3"/>
  <c r="AJ1746" i="3"/>
  <c r="AJ1747" i="3"/>
  <c r="AJ1712" i="3"/>
  <c r="AJ1713" i="3"/>
  <c r="AJ1714" i="3"/>
  <c r="AJ1715" i="3"/>
  <c r="AJ1716" i="3"/>
  <c r="AJ1717" i="3"/>
  <c r="AJ1718" i="3"/>
  <c r="AJ1719" i="3"/>
  <c r="AJ1720" i="3"/>
  <c r="AJ1721" i="3"/>
  <c r="AJ1722" i="3"/>
  <c r="AJ1723" i="3"/>
  <c r="AJ1724" i="3"/>
  <c r="AJ1725" i="3"/>
  <c r="AJ1726" i="3"/>
  <c r="AJ1684" i="3"/>
  <c r="AJ1685" i="3"/>
  <c r="AJ1686" i="3"/>
  <c r="AJ1687" i="3"/>
  <c r="AJ1688" i="3"/>
  <c r="AJ1689" i="3"/>
  <c r="AJ1690" i="3"/>
  <c r="AJ1691" i="3"/>
  <c r="AJ1692" i="3"/>
  <c r="AJ1693" i="3"/>
  <c r="AJ1694" i="3"/>
  <c r="AJ1695" i="3"/>
  <c r="AJ1696" i="3"/>
  <c r="AJ1697" i="3"/>
  <c r="AJ1698" i="3"/>
  <c r="AJ1699" i="3"/>
  <c r="AJ1700" i="3"/>
  <c r="AJ1701" i="3"/>
  <c r="AJ1702" i="3"/>
  <c r="AJ1703" i="3"/>
  <c r="AJ1704" i="3"/>
  <c r="AJ1705" i="3"/>
  <c r="AJ1706" i="3"/>
  <c r="AJ1707" i="3"/>
  <c r="AJ1708" i="3"/>
  <c r="AJ1709" i="3"/>
  <c r="AJ1710" i="3"/>
  <c r="AJ1711" i="3"/>
  <c r="AJ1674" i="3"/>
  <c r="AJ1675" i="3"/>
  <c r="AJ1676" i="3"/>
  <c r="AJ1677" i="3"/>
  <c r="AJ1678" i="3"/>
  <c r="AJ1679" i="3"/>
  <c r="AJ1680" i="3"/>
  <c r="AJ1681" i="3"/>
  <c r="AJ1682" i="3"/>
  <c r="AJ1683" i="3"/>
  <c r="AJ1662" i="3"/>
  <c r="AJ1663" i="3"/>
  <c r="AJ1664" i="3"/>
  <c r="AJ1665" i="3"/>
  <c r="AJ1666" i="3"/>
  <c r="AJ1667" i="3"/>
  <c r="AJ1668" i="3"/>
  <c r="AJ1669" i="3"/>
  <c r="AJ1670" i="3"/>
  <c r="AJ1671" i="3"/>
  <c r="AJ1672" i="3"/>
  <c r="AJ1673" i="3"/>
  <c r="AJ1651" i="3"/>
  <c r="AJ1652" i="3"/>
  <c r="AJ1653" i="3"/>
  <c r="AJ1654" i="3"/>
  <c r="AJ1655" i="3"/>
  <c r="AJ1656" i="3"/>
  <c r="AJ1657" i="3"/>
  <c r="AJ1658" i="3"/>
  <c r="AJ1659" i="3"/>
  <c r="AJ1660" i="3"/>
  <c r="AJ1661" i="3"/>
  <c r="AJ1635" i="3"/>
  <c r="AJ1636" i="3"/>
  <c r="AJ1637" i="3"/>
  <c r="AJ1638" i="3"/>
  <c r="AJ1639" i="3"/>
  <c r="AJ1640" i="3"/>
  <c r="AJ1641" i="3"/>
  <c r="AJ1642" i="3"/>
  <c r="AJ1643" i="3"/>
  <c r="AJ1644" i="3"/>
  <c r="AJ1645" i="3"/>
  <c r="AJ1646" i="3"/>
  <c r="AJ1647" i="3"/>
  <c r="AJ1648" i="3"/>
  <c r="AJ1649" i="3"/>
  <c r="AJ1650" i="3"/>
  <c r="AJ1617" i="3"/>
  <c r="AJ1618" i="3"/>
  <c r="AJ1619" i="3"/>
  <c r="AJ1620" i="3"/>
  <c r="AJ1621" i="3"/>
  <c r="AJ1622" i="3"/>
  <c r="AJ1623" i="3"/>
  <c r="AJ1624" i="3"/>
  <c r="AJ1625" i="3"/>
  <c r="AJ1626" i="3"/>
  <c r="AJ1627" i="3"/>
  <c r="AJ1628" i="3"/>
  <c r="AJ1629" i="3"/>
  <c r="AJ1630" i="3"/>
  <c r="AJ1631" i="3"/>
  <c r="AJ1632" i="3"/>
  <c r="AJ1633" i="3"/>
  <c r="AJ1634" i="3"/>
  <c r="AJ1612" i="3"/>
  <c r="AJ1613" i="3"/>
  <c r="AJ1614" i="3"/>
  <c r="AJ1615" i="3"/>
  <c r="AJ1616" i="3"/>
  <c r="AJ1602" i="3"/>
  <c r="AJ1603" i="3"/>
  <c r="AJ1604" i="3"/>
  <c r="AJ1605" i="3"/>
  <c r="AJ1606" i="3"/>
  <c r="AJ1607" i="3"/>
  <c r="AJ1608" i="3"/>
  <c r="AJ1609" i="3"/>
  <c r="AJ1610" i="3"/>
  <c r="AJ1611" i="3"/>
  <c r="AJ1595" i="3"/>
  <c r="AJ1596" i="3"/>
  <c r="AJ1597" i="3"/>
  <c r="AJ1598" i="3"/>
  <c r="AJ1599" i="3"/>
  <c r="AJ1600" i="3"/>
  <c r="AJ1601" i="3"/>
  <c r="AK1858" i="3"/>
  <c r="AK1859" i="3"/>
  <c r="AK1860" i="3"/>
  <c r="AK1861" i="3"/>
  <c r="AK1862" i="3"/>
  <c r="AK1863" i="3"/>
  <c r="AK1864" i="3"/>
  <c r="AK1865" i="3"/>
  <c r="AK1866" i="3"/>
  <c r="AK1867" i="3"/>
  <c r="AK1868" i="3"/>
  <c r="AK1869" i="3"/>
  <c r="AK1870" i="3"/>
  <c r="AK1871" i="3"/>
  <c r="AK1872" i="3"/>
  <c r="AK1873" i="3"/>
  <c r="AK1874" i="3"/>
  <c r="AK1875" i="3"/>
  <c r="AK1876" i="3"/>
  <c r="AK1877" i="3"/>
  <c r="AK1878" i="3"/>
  <c r="AK1843" i="3"/>
  <c r="AK1844" i="3"/>
  <c r="AK1845" i="3"/>
  <c r="AK1846" i="3"/>
  <c r="AK1847" i="3"/>
  <c r="AK1848" i="3"/>
  <c r="AK1849" i="3"/>
  <c r="AK1850" i="3"/>
  <c r="AK1851" i="3"/>
  <c r="AK1852" i="3"/>
  <c r="AK1853" i="3"/>
  <c r="AK1854" i="3"/>
  <c r="AK1855" i="3"/>
  <c r="AK1856" i="3"/>
  <c r="AK1857" i="3"/>
  <c r="AK1838" i="3"/>
  <c r="AK1839" i="3"/>
  <c r="AK1840" i="3"/>
  <c r="AK1841" i="3"/>
  <c r="AK1842" i="3"/>
  <c r="AK1830" i="3"/>
  <c r="AK1831" i="3"/>
  <c r="AK1832" i="3"/>
  <c r="AK1833" i="3"/>
  <c r="AK1834" i="3"/>
  <c r="AK1835" i="3"/>
  <c r="AK1836" i="3"/>
  <c r="AK1837" i="3"/>
  <c r="AK1817" i="3"/>
  <c r="AK1818" i="3"/>
  <c r="AK1819" i="3"/>
  <c r="AK1820" i="3"/>
  <c r="AK1821" i="3"/>
  <c r="AK1822" i="3"/>
  <c r="AK1823" i="3"/>
  <c r="AK1824" i="3"/>
  <c r="AK1825" i="3"/>
  <c r="AK1826" i="3"/>
  <c r="AK1827" i="3"/>
  <c r="AK1828" i="3"/>
  <c r="AK1829" i="3"/>
  <c r="AK1792" i="3"/>
  <c r="AK1793" i="3"/>
  <c r="AK1794" i="3"/>
  <c r="AK1795" i="3"/>
  <c r="AK1796" i="3"/>
  <c r="AK1797" i="3"/>
  <c r="AK1798" i="3"/>
  <c r="AK1799" i="3"/>
  <c r="AK1800" i="3"/>
  <c r="AK1801" i="3"/>
  <c r="AK1802" i="3"/>
  <c r="AK1803" i="3"/>
  <c r="AK1804" i="3"/>
  <c r="AK1805" i="3"/>
  <c r="AK1806" i="3"/>
  <c r="AK1807" i="3"/>
  <c r="AK1808" i="3"/>
  <c r="AK1809" i="3"/>
  <c r="AK1810" i="3"/>
  <c r="AK1811" i="3"/>
  <c r="AK1812" i="3"/>
  <c r="AK1813" i="3"/>
  <c r="AK1814" i="3"/>
  <c r="AK1815" i="3"/>
  <c r="AK1816" i="3"/>
  <c r="AK1776" i="3"/>
  <c r="AK1777" i="3"/>
  <c r="AK1778" i="3"/>
  <c r="AK1779" i="3"/>
  <c r="AK1780" i="3"/>
  <c r="AK1781" i="3"/>
  <c r="AK1782" i="3"/>
  <c r="AK1783" i="3"/>
  <c r="AK1784" i="3"/>
  <c r="AK1785" i="3"/>
  <c r="AK1786" i="3"/>
  <c r="AK1787" i="3"/>
  <c r="AK1788" i="3"/>
  <c r="AK1789" i="3"/>
  <c r="AK1790" i="3"/>
  <c r="AK1791" i="3"/>
  <c r="AK1748" i="3"/>
  <c r="AK1749" i="3"/>
  <c r="AK1750" i="3"/>
  <c r="AK1751" i="3"/>
  <c r="AK1752" i="3"/>
  <c r="AK1753" i="3"/>
  <c r="AK1754" i="3"/>
  <c r="AK1755" i="3"/>
  <c r="AK1756" i="3"/>
  <c r="AK1757" i="3"/>
  <c r="AK1758" i="3"/>
  <c r="AK1759" i="3"/>
  <c r="AK1760" i="3"/>
  <c r="AK1761" i="3"/>
  <c r="AK1762" i="3"/>
  <c r="AK1763" i="3"/>
  <c r="AK1764" i="3"/>
  <c r="AK1765" i="3"/>
  <c r="AK1766" i="3"/>
  <c r="AK1767" i="3"/>
  <c r="AK1768" i="3"/>
  <c r="AK1769" i="3"/>
  <c r="AK1770" i="3"/>
  <c r="AK1771" i="3"/>
  <c r="AK1772" i="3"/>
  <c r="AK1773" i="3"/>
  <c r="AK1774" i="3"/>
  <c r="AK1775" i="3"/>
  <c r="AK1727" i="3"/>
  <c r="AK1728" i="3"/>
  <c r="AK1729" i="3"/>
  <c r="AK1730" i="3"/>
  <c r="AK1731" i="3"/>
  <c r="AK1732" i="3"/>
  <c r="AK1733" i="3"/>
  <c r="AK1734" i="3"/>
  <c r="AK1735" i="3"/>
  <c r="AK1736" i="3"/>
  <c r="AK1737" i="3"/>
  <c r="AK1738" i="3"/>
  <c r="AK1739" i="3"/>
  <c r="AK1740" i="3"/>
  <c r="AK1741" i="3"/>
  <c r="AK1742" i="3"/>
  <c r="AK1743" i="3"/>
  <c r="AK1744" i="3"/>
  <c r="AK1745" i="3"/>
  <c r="AK1746" i="3"/>
  <c r="AK1747" i="3"/>
  <c r="AK1712" i="3"/>
  <c r="AK1713" i="3"/>
  <c r="AK1714" i="3"/>
  <c r="AK1715" i="3"/>
  <c r="AK1716" i="3"/>
  <c r="AK1717" i="3"/>
  <c r="AK1718" i="3"/>
  <c r="AK1719" i="3"/>
  <c r="AK1720" i="3"/>
  <c r="AK1721" i="3"/>
  <c r="AK1722" i="3"/>
  <c r="AK1723" i="3"/>
  <c r="AK1724" i="3"/>
  <c r="AK1725" i="3"/>
  <c r="AK1726" i="3"/>
  <c r="AK1684" i="3"/>
  <c r="AK1685" i="3"/>
  <c r="AK1686" i="3"/>
  <c r="AK1687" i="3"/>
  <c r="AK1688" i="3"/>
  <c r="AK1689" i="3"/>
  <c r="AK1690" i="3"/>
  <c r="AK1691" i="3"/>
  <c r="AK1692" i="3"/>
  <c r="AK1693" i="3"/>
  <c r="AK1694" i="3"/>
  <c r="AK1695" i="3"/>
  <c r="AK1696" i="3"/>
  <c r="AK1697" i="3"/>
  <c r="AK1698" i="3"/>
  <c r="AK1699" i="3"/>
  <c r="AK1700" i="3"/>
  <c r="AK1701" i="3"/>
  <c r="AK1702" i="3"/>
  <c r="AK1703" i="3"/>
  <c r="AK1704" i="3"/>
  <c r="AK1705" i="3"/>
  <c r="AK1706" i="3"/>
  <c r="AK1707" i="3"/>
  <c r="AK1708" i="3"/>
  <c r="AK1709" i="3"/>
  <c r="AK1710" i="3"/>
  <c r="AK1711" i="3"/>
  <c r="AK1674" i="3"/>
  <c r="AK1675" i="3"/>
  <c r="AK1676" i="3"/>
  <c r="AK1677" i="3"/>
  <c r="AK1678" i="3"/>
  <c r="AK1679" i="3"/>
  <c r="AK1680" i="3"/>
  <c r="AK1681" i="3"/>
  <c r="AK1682" i="3"/>
  <c r="AK1683" i="3"/>
  <c r="AK1662" i="3"/>
  <c r="AK1663" i="3"/>
  <c r="AK1664" i="3"/>
  <c r="AK1665" i="3"/>
  <c r="AK1666" i="3"/>
  <c r="AK1667" i="3"/>
  <c r="AK1668" i="3"/>
  <c r="AK1669" i="3"/>
  <c r="AK1670" i="3"/>
  <c r="AK1671" i="3"/>
  <c r="AK1672" i="3"/>
  <c r="AK1673" i="3"/>
  <c r="AK1651" i="3"/>
  <c r="AK1652" i="3"/>
  <c r="AK1653" i="3"/>
  <c r="AK1654" i="3"/>
  <c r="AK1655" i="3"/>
  <c r="AK1656" i="3"/>
  <c r="AK1657" i="3"/>
  <c r="AK1658" i="3"/>
  <c r="AK1659" i="3"/>
  <c r="AK1660" i="3"/>
  <c r="AK1661" i="3"/>
  <c r="AK1635" i="3"/>
  <c r="AK1636" i="3"/>
  <c r="AK1637" i="3"/>
  <c r="AK1638" i="3"/>
  <c r="AK1639" i="3"/>
  <c r="AK1640" i="3"/>
  <c r="AK1641" i="3"/>
  <c r="AK1642" i="3"/>
  <c r="AK1643" i="3"/>
  <c r="AK1644" i="3"/>
  <c r="AK1645" i="3"/>
  <c r="AK1646" i="3"/>
  <c r="AK1647" i="3"/>
  <c r="AK1648" i="3"/>
  <c r="AK1649" i="3"/>
  <c r="AK1650" i="3"/>
  <c r="AK1617" i="3"/>
  <c r="AK1618" i="3"/>
  <c r="AK1619" i="3"/>
  <c r="AK1620" i="3"/>
  <c r="AK1621" i="3"/>
  <c r="AK1622" i="3"/>
  <c r="AK1623" i="3"/>
  <c r="AK1624" i="3"/>
  <c r="AK1625" i="3"/>
  <c r="AK1626" i="3"/>
  <c r="AK1627" i="3"/>
  <c r="AK1628" i="3"/>
  <c r="AK1629" i="3"/>
  <c r="AK1630" i="3"/>
  <c r="AK1631" i="3"/>
  <c r="AK1632" i="3"/>
  <c r="AK1633" i="3"/>
  <c r="AK1634" i="3"/>
  <c r="AK1612" i="3"/>
  <c r="AK1613" i="3"/>
  <c r="AK1614" i="3"/>
  <c r="AK1615" i="3"/>
  <c r="AK1616" i="3"/>
  <c r="AK1602" i="3"/>
  <c r="AK1603" i="3"/>
  <c r="AK1604" i="3"/>
  <c r="AK1605" i="3"/>
  <c r="AK1606" i="3"/>
  <c r="AK1607" i="3"/>
  <c r="AK1608" i="3"/>
  <c r="AK1609" i="3"/>
  <c r="AK1610" i="3"/>
  <c r="AK1611" i="3"/>
  <c r="AK1595" i="3"/>
  <c r="AK1596" i="3"/>
  <c r="AK1597" i="3"/>
  <c r="AK1598" i="3"/>
  <c r="AK1599" i="3"/>
  <c r="AK1600" i="3"/>
  <c r="AK1601" i="3"/>
  <c r="AL1858" i="3"/>
  <c r="AL1859" i="3"/>
  <c r="AL1860" i="3"/>
  <c r="AL1861" i="3"/>
  <c r="AL1862" i="3"/>
  <c r="AL1863" i="3"/>
  <c r="AL1864" i="3"/>
  <c r="AL1865" i="3"/>
  <c r="AL1866" i="3"/>
  <c r="AL1867" i="3"/>
  <c r="AL1868" i="3"/>
  <c r="AL1869" i="3"/>
  <c r="AL1870" i="3"/>
  <c r="AL1871" i="3"/>
  <c r="AL1872" i="3"/>
  <c r="AL1873" i="3"/>
  <c r="AL1874" i="3"/>
  <c r="AL1875" i="3"/>
  <c r="AL1876" i="3"/>
  <c r="AL1877" i="3"/>
  <c r="AL1878" i="3"/>
  <c r="AL1843" i="3"/>
  <c r="AL1844" i="3"/>
  <c r="AL1845" i="3"/>
  <c r="AL1846" i="3"/>
  <c r="AL1847" i="3"/>
  <c r="AL1848" i="3"/>
  <c r="AL1849" i="3"/>
  <c r="AL1850" i="3"/>
  <c r="AL1851" i="3"/>
  <c r="AL1852" i="3"/>
  <c r="AL1853" i="3"/>
  <c r="AL1854" i="3"/>
  <c r="AL1855" i="3"/>
  <c r="AL1856" i="3"/>
  <c r="AL1857" i="3"/>
  <c r="AL1838" i="3"/>
  <c r="AL1839" i="3"/>
  <c r="AL1840" i="3"/>
  <c r="AL1841" i="3"/>
  <c r="AL1842" i="3"/>
  <c r="AL1830" i="3"/>
  <c r="AL1831" i="3"/>
  <c r="AL1832" i="3"/>
  <c r="AL1833" i="3"/>
  <c r="AL1834" i="3"/>
  <c r="AL1835" i="3"/>
  <c r="AL1836" i="3"/>
  <c r="AL1837" i="3"/>
  <c r="AL1817" i="3"/>
  <c r="AL1818" i="3"/>
  <c r="AL1819" i="3"/>
  <c r="AL1820" i="3"/>
  <c r="AL1821" i="3"/>
  <c r="AL1822" i="3"/>
  <c r="AL1823" i="3"/>
  <c r="AL1824" i="3"/>
  <c r="AL1825" i="3"/>
  <c r="AL1826" i="3"/>
  <c r="AL1827" i="3"/>
  <c r="AL1828" i="3"/>
  <c r="AL1829" i="3"/>
  <c r="AL1792" i="3"/>
  <c r="AL1793" i="3"/>
  <c r="AL1794" i="3"/>
  <c r="AL1795" i="3"/>
  <c r="AL1796" i="3"/>
  <c r="AL1797" i="3"/>
  <c r="AL1798" i="3"/>
  <c r="AL1799" i="3"/>
  <c r="AL1800" i="3"/>
  <c r="AL1801" i="3"/>
  <c r="AL1802" i="3"/>
  <c r="AL1803" i="3"/>
  <c r="AL1804" i="3"/>
  <c r="AL1805" i="3"/>
  <c r="AL1806" i="3"/>
  <c r="AL1807" i="3"/>
  <c r="AL1808" i="3"/>
  <c r="AL1809" i="3"/>
  <c r="AL1810" i="3"/>
  <c r="AL1811" i="3"/>
  <c r="AL1812" i="3"/>
  <c r="AL1813" i="3"/>
  <c r="AL1814" i="3"/>
  <c r="AL1815" i="3"/>
  <c r="AL1816" i="3"/>
  <c r="AL1776" i="3"/>
  <c r="AL1777" i="3"/>
  <c r="AL1778" i="3"/>
  <c r="AL1779" i="3"/>
  <c r="AL1780" i="3"/>
  <c r="AL1781" i="3"/>
  <c r="AL1782" i="3"/>
  <c r="AL1783" i="3"/>
  <c r="AL1784" i="3"/>
  <c r="AL1785" i="3"/>
  <c r="AL1786" i="3"/>
  <c r="AL1787" i="3"/>
  <c r="AL1788" i="3"/>
  <c r="AL1789" i="3"/>
  <c r="AL1790" i="3"/>
  <c r="AL1791" i="3"/>
  <c r="AL1748" i="3"/>
  <c r="AL1749" i="3"/>
  <c r="AL1750" i="3"/>
  <c r="AL1751" i="3"/>
  <c r="AL1752" i="3"/>
  <c r="AL1753" i="3"/>
  <c r="AL1754" i="3"/>
  <c r="AL1755" i="3"/>
  <c r="AL1756" i="3"/>
  <c r="AL1757" i="3"/>
  <c r="AL1758" i="3"/>
  <c r="AL1759" i="3"/>
  <c r="AL1760" i="3"/>
  <c r="AL1761" i="3"/>
  <c r="AL1762" i="3"/>
  <c r="AL1763" i="3"/>
  <c r="AL1764" i="3"/>
  <c r="AL1765" i="3"/>
  <c r="AL1766" i="3"/>
  <c r="AL1767" i="3"/>
  <c r="AL1768" i="3"/>
  <c r="AL1769" i="3"/>
  <c r="AL1770" i="3"/>
  <c r="AL1771" i="3"/>
  <c r="AL1772" i="3"/>
  <c r="AL1773" i="3"/>
  <c r="AL1774" i="3"/>
  <c r="AL1775" i="3"/>
  <c r="AL1727" i="3"/>
  <c r="AL1728" i="3"/>
  <c r="AL1729" i="3"/>
  <c r="AL1730" i="3"/>
  <c r="AL1731" i="3"/>
  <c r="AL1732" i="3"/>
  <c r="AL1733" i="3"/>
  <c r="AL1734" i="3"/>
  <c r="AL1735" i="3"/>
  <c r="AL1736" i="3"/>
  <c r="AL1737" i="3"/>
  <c r="AL1738" i="3"/>
  <c r="AL1739" i="3"/>
  <c r="AL1740" i="3"/>
  <c r="AL1741" i="3"/>
  <c r="AL1742" i="3"/>
  <c r="AL1743" i="3"/>
  <c r="AL1744" i="3"/>
  <c r="AL1745" i="3"/>
  <c r="AL1746" i="3"/>
  <c r="AL1747" i="3"/>
  <c r="AL1712" i="3"/>
  <c r="AL1713" i="3"/>
  <c r="AL1714" i="3"/>
  <c r="AL1715" i="3"/>
  <c r="AL1716" i="3"/>
  <c r="AL1717" i="3"/>
  <c r="AL1718" i="3"/>
  <c r="AL1719" i="3"/>
  <c r="AL1720" i="3"/>
  <c r="AL1721" i="3"/>
  <c r="AL1722" i="3"/>
  <c r="AL1723" i="3"/>
  <c r="AL1724" i="3"/>
  <c r="AL1725" i="3"/>
  <c r="AL1726" i="3"/>
  <c r="AL1684" i="3"/>
  <c r="AL1685" i="3"/>
  <c r="AL1686" i="3"/>
  <c r="AL1687" i="3"/>
  <c r="AL1688" i="3"/>
  <c r="AL1689" i="3"/>
  <c r="AL1690" i="3"/>
  <c r="AL1691" i="3"/>
  <c r="AL1692" i="3"/>
  <c r="AL1693" i="3"/>
  <c r="AL1694" i="3"/>
  <c r="AL1695" i="3"/>
  <c r="AL1696" i="3"/>
  <c r="AL1697" i="3"/>
  <c r="AL1698" i="3"/>
  <c r="AL1699" i="3"/>
  <c r="AL1700" i="3"/>
  <c r="AL1701" i="3"/>
  <c r="AL1702" i="3"/>
  <c r="AL1703" i="3"/>
  <c r="AL1704" i="3"/>
  <c r="AL1705" i="3"/>
  <c r="AL1706" i="3"/>
  <c r="AL1707" i="3"/>
  <c r="AL1708" i="3"/>
  <c r="AL1709" i="3"/>
  <c r="AL1710" i="3"/>
  <c r="AL1711" i="3"/>
  <c r="AL1674" i="3"/>
  <c r="AL1675" i="3"/>
  <c r="AL1676" i="3"/>
  <c r="AL1677" i="3"/>
  <c r="AL1678" i="3"/>
  <c r="AL1679" i="3"/>
  <c r="AL1680" i="3"/>
  <c r="AL1681" i="3"/>
  <c r="AL1682" i="3"/>
  <c r="AL1683" i="3"/>
  <c r="AL1662" i="3"/>
  <c r="AL1663" i="3"/>
  <c r="AL1664" i="3"/>
  <c r="AL1665" i="3"/>
  <c r="AL1666" i="3"/>
  <c r="AL1667" i="3"/>
  <c r="AL1668" i="3"/>
  <c r="AL1669" i="3"/>
  <c r="AL1670" i="3"/>
  <c r="AL1671" i="3"/>
  <c r="AL1672" i="3"/>
  <c r="AL1673" i="3"/>
  <c r="AL1651" i="3"/>
  <c r="AL1652" i="3"/>
  <c r="AL1653" i="3"/>
  <c r="AL1654" i="3"/>
  <c r="AL1655" i="3"/>
  <c r="AL1656" i="3"/>
  <c r="AL1657" i="3"/>
  <c r="AL1658" i="3"/>
  <c r="AL1659" i="3"/>
  <c r="AL1660" i="3"/>
  <c r="AL1661" i="3"/>
  <c r="AL1635" i="3"/>
  <c r="AL1636" i="3"/>
  <c r="AL1637" i="3"/>
  <c r="AL1638" i="3"/>
  <c r="AL1639" i="3"/>
  <c r="AL1640" i="3"/>
  <c r="AL1641" i="3"/>
  <c r="AL1642" i="3"/>
  <c r="AL1643" i="3"/>
  <c r="AL1644" i="3"/>
  <c r="AL1645" i="3"/>
  <c r="AL1646" i="3"/>
  <c r="AL1647" i="3"/>
  <c r="AL1648" i="3"/>
  <c r="AL1649" i="3"/>
  <c r="AL1650" i="3"/>
  <c r="AL1617" i="3"/>
  <c r="AL1618" i="3"/>
  <c r="AL1619" i="3"/>
  <c r="AL1620" i="3"/>
  <c r="AL1621" i="3"/>
  <c r="AL1622" i="3"/>
  <c r="AL1623" i="3"/>
  <c r="AL1624" i="3"/>
  <c r="AL1625" i="3"/>
  <c r="AL1626" i="3"/>
  <c r="AL1627" i="3"/>
  <c r="AL1628" i="3"/>
  <c r="AL1629" i="3"/>
  <c r="AL1630" i="3"/>
  <c r="AL1631" i="3"/>
  <c r="AL1632" i="3"/>
  <c r="AL1633" i="3"/>
  <c r="AL1634" i="3"/>
  <c r="AL1612" i="3"/>
  <c r="AL1613" i="3"/>
  <c r="AL1614" i="3"/>
  <c r="AL1615" i="3"/>
  <c r="AL1616" i="3"/>
  <c r="AL1602" i="3"/>
  <c r="AL1603" i="3"/>
  <c r="AL1604" i="3"/>
  <c r="AL1605" i="3"/>
  <c r="AL1606" i="3"/>
  <c r="AL1607" i="3"/>
  <c r="AL1608" i="3"/>
  <c r="AL1609" i="3"/>
  <c r="AL1610" i="3"/>
  <c r="AL1611" i="3"/>
  <c r="AL1595" i="3"/>
  <c r="AL1596" i="3"/>
  <c r="AL1597" i="3"/>
  <c r="AL1598" i="3"/>
  <c r="AL1599" i="3"/>
  <c r="AL1600" i="3"/>
  <c r="AL1601" i="3"/>
  <c r="AM1858" i="3"/>
  <c r="AM1859" i="3"/>
  <c r="AM1860" i="3"/>
  <c r="AM1861" i="3"/>
  <c r="AM1862" i="3"/>
  <c r="AM1863" i="3"/>
  <c r="AM1864" i="3"/>
  <c r="AM1865" i="3"/>
  <c r="AM1866" i="3"/>
  <c r="AM1867" i="3"/>
  <c r="AM1868" i="3"/>
  <c r="AM1869" i="3"/>
  <c r="AM1870" i="3"/>
  <c r="AM1871" i="3"/>
  <c r="AM1872" i="3"/>
  <c r="AM1873" i="3"/>
  <c r="AM1874" i="3"/>
  <c r="AM1875" i="3"/>
  <c r="AM1876" i="3"/>
  <c r="AM1877" i="3"/>
  <c r="AM1878" i="3"/>
  <c r="AM1843" i="3"/>
  <c r="AM1844" i="3"/>
  <c r="AM1845" i="3"/>
  <c r="AM1846" i="3"/>
  <c r="AM1847" i="3"/>
  <c r="AM1848" i="3"/>
  <c r="AM1849" i="3"/>
  <c r="AM1850" i="3"/>
  <c r="AM1851" i="3"/>
  <c r="AM1852" i="3"/>
  <c r="AM1853" i="3"/>
  <c r="AM1854" i="3"/>
  <c r="AM1855" i="3"/>
  <c r="AM1856" i="3"/>
  <c r="AM1857" i="3"/>
  <c r="AM1838" i="3"/>
  <c r="AM1839" i="3"/>
  <c r="AM1840" i="3"/>
  <c r="AM1841" i="3"/>
  <c r="AM1842" i="3"/>
  <c r="AM1830" i="3"/>
  <c r="AM1831" i="3"/>
  <c r="AM1832" i="3"/>
  <c r="AM1833" i="3"/>
  <c r="AM1834" i="3"/>
  <c r="AM1835" i="3"/>
  <c r="AM1836" i="3"/>
  <c r="AM1837" i="3"/>
  <c r="AM1817" i="3"/>
  <c r="AM1818" i="3"/>
  <c r="AM1819" i="3"/>
  <c r="AM1820" i="3"/>
  <c r="AM1821" i="3"/>
  <c r="AM1822" i="3"/>
  <c r="AM1823" i="3"/>
  <c r="AM1824" i="3"/>
  <c r="AM1825" i="3"/>
  <c r="AM1826" i="3"/>
  <c r="AM1827" i="3"/>
  <c r="AM1828" i="3"/>
  <c r="AM1829" i="3"/>
  <c r="AM1792" i="3"/>
  <c r="AM1793" i="3"/>
  <c r="AM1794" i="3"/>
  <c r="AM1795" i="3"/>
  <c r="AM1796" i="3"/>
  <c r="AM1797" i="3"/>
  <c r="AM1798" i="3"/>
  <c r="AM1799" i="3"/>
  <c r="AM1800" i="3"/>
  <c r="AM1801" i="3"/>
  <c r="AM1802" i="3"/>
  <c r="AM1803" i="3"/>
  <c r="AM1804" i="3"/>
  <c r="AM1805" i="3"/>
  <c r="AM1806" i="3"/>
  <c r="AM1807" i="3"/>
  <c r="AM1808" i="3"/>
  <c r="AM1809" i="3"/>
  <c r="AM1810" i="3"/>
  <c r="AM1811" i="3"/>
  <c r="AM1812" i="3"/>
  <c r="AM1813" i="3"/>
  <c r="AM1814" i="3"/>
  <c r="AM1815" i="3"/>
  <c r="AM1816" i="3"/>
  <c r="AM1776" i="3"/>
  <c r="AM1777" i="3"/>
  <c r="AM1778" i="3"/>
  <c r="AM1779" i="3"/>
  <c r="AM1780" i="3"/>
  <c r="AM1781" i="3"/>
  <c r="AM1782" i="3"/>
  <c r="AM1783" i="3"/>
  <c r="AM1784" i="3"/>
  <c r="AM1785" i="3"/>
  <c r="AM1786" i="3"/>
  <c r="AM1787" i="3"/>
  <c r="AM1788" i="3"/>
  <c r="AM1789" i="3"/>
  <c r="AM1790" i="3"/>
  <c r="AM1791" i="3"/>
  <c r="AM1748" i="3"/>
  <c r="AM1749" i="3"/>
  <c r="AM1750" i="3"/>
  <c r="AM1751" i="3"/>
  <c r="AM1752" i="3"/>
  <c r="AM1753" i="3"/>
  <c r="AM1754" i="3"/>
  <c r="AM1755" i="3"/>
  <c r="AM1756" i="3"/>
  <c r="AM1757" i="3"/>
  <c r="AM1758" i="3"/>
  <c r="AM1759" i="3"/>
  <c r="AM1760" i="3"/>
  <c r="AM1761" i="3"/>
  <c r="AM1762" i="3"/>
  <c r="AM1763" i="3"/>
  <c r="AM1764" i="3"/>
  <c r="AM1765" i="3"/>
  <c r="AM1766" i="3"/>
  <c r="AM1767" i="3"/>
  <c r="AM1768" i="3"/>
  <c r="AM1769" i="3"/>
  <c r="AM1770" i="3"/>
  <c r="AM1771" i="3"/>
  <c r="AM1772" i="3"/>
  <c r="AM1773" i="3"/>
  <c r="AM1774" i="3"/>
  <c r="AM1775" i="3"/>
  <c r="AM1727" i="3"/>
  <c r="AM1728" i="3"/>
  <c r="AM1729" i="3"/>
  <c r="AM1730" i="3"/>
  <c r="AM1731" i="3"/>
  <c r="AM1732" i="3"/>
  <c r="AM1733" i="3"/>
  <c r="AM1734" i="3"/>
  <c r="AM1735" i="3"/>
  <c r="AM1736" i="3"/>
  <c r="AM1737" i="3"/>
  <c r="AM1738" i="3"/>
  <c r="AM1739" i="3"/>
  <c r="AM1740" i="3"/>
  <c r="AM1741" i="3"/>
  <c r="AM1742" i="3"/>
  <c r="AM1743" i="3"/>
  <c r="AM1744" i="3"/>
  <c r="AM1745" i="3"/>
  <c r="AM1746" i="3"/>
  <c r="AM1747" i="3"/>
  <c r="AM1712" i="3"/>
  <c r="AM1713" i="3"/>
  <c r="AM1714" i="3"/>
  <c r="AM1715" i="3"/>
  <c r="AM1716" i="3"/>
  <c r="AM1717" i="3"/>
  <c r="AM1718" i="3"/>
  <c r="AM1719" i="3"/>
  <c r="AM1720" i="3"/>
  <c r="AM1721" i="3"/>
  <c r="AM1722" i="3"/>
  <c r="AM1723" i="3"/>
  <c r="AM1724" i="3"/>
  <c r="AM1725" i="3"/>
  <c r="AM1726" i="3"/>
  <c r="AM1684" i="3"/>
  <c r="AM1685" i="3"/>
  <c r="AM1686" i="3"/>
  <c r="AM1687" i="3"/>
  <c r="AM1688" i="3"/>
  <c r="AM1689" i="3"/>
  <c r="AM1690" i="3"/>
  <c r="AM1691" i="3"/>
  <c r="AM1692" i="3"/>
  <c r="AM1693" i="3"/>
  <c r="AM1694" i="3"/>
  <c r="AM1695" i="3"/>
  <c r="AM1696" i="3"/>
  <c r="AM1697" i="3"/>
  <c r="AM1698" i="3"/>
  <c r="AM1699" i="3"/>
  <c r="AM1700" i="3"/>
  <c r="AM1701" i="3"/>
  <c r="AM1702" i="3"/>
  <c r="AM1703" i="3"/>
  <c r="AM1704" i="3"/>
  <c r="AM1705" i="3"/>
  <c r="AM1706" i="3"/>
  <c r="AM1707" i="3"/>
  <c r="AM1708" i="3"/>
  <c r="AM1709" i="3"/>
  <c r="AM1710" i="3"/>
  <c r="AM1711" i="3"/>
  <c r="AM1674" i="3"/>
  <c r="AM1675" i="3"/>
  <c r="AM1676" i="3"/>
  <c r="AM1677" i="3"/>
  <c r="AM1678" i="3"/>
  <c r="AM1679" i="3"/>
  <c r="AM1680" i="3"/>
  <c r="AM1681" i="3"/>
  <c r="AM1682" i="3"/>
  <c r="AM1683" i="3"/>
  <c r="AM1662" i="3"/>
  <c r="AM1663" i="3"/>
  <c r="AM1664" i="3"/>
  <c r="AM1665" i="3"/>
  <c r="AM1666" i="3"/>
  <c r="AM1667" i="3"/>
  <c r="AM1668" i="3"/>
  <c r="AM1669" i="3"/>
  <c r="AM1670" i="3"/>
  <c r="AM1671" i="3"/>
  <c r="AM1672" i="3"/>
  <c r="AM1673" i="3"/>
  <c r="AM1651" i="3"/>
  <c r="AM1652" i="3"/>
  <c r="AM1653" i="3"/>
  <c r="AM1654" i="3"/>
  <c r="AM1655" i="3"/>
  <c r="AM1656" i="3"/>
  <c r="AM1657" i="3"/>
  <c r="AM1658" i="3"/>
  <c r="AM1659" i="3"/>
  <c r="AM1660" i="3"/>
  <c r="AM1661" i="3"/>
  <c r="AM1635" i="3"/>
  <c r="AM1636" i="3"/>
  <c r="AM1637" i="3"/>
  <c r="AM1638" i="3"/>
  <c r="AM1639" i="3"/>
  <c r="AM1640" i="3"/>
  <c r="AM1641" i="3"/>
  <c r="AM1642" i="3"/>
  <c r="AM1643" i="3"/>
  <c r="AM1644" i="3"/>
  <c r="AM1645" i="3"/>
  <c r="AM1646" i="3"/>
  <c r="AM1647" i="3"/>
  <c r="AM1648" i="3"/>
  <c r="AM1649" i="3"/>
  <c r="AM1650" i="3"/>
  <c r="AM1617" i="3"/>
  <c r="AM1618" i="3"/>
  <c r="AM1619" i="3"/>
  <c r="AM1620" i="3"/>
  <c r="AM1621" i="3"/>
  <c r="AM1622" i="3"/>
  <c r="AM1623" i="3"/>
  <c r="AM1624" i="3"/>
  <c r="AM1625" i="3"/>
  <c r="AM1626" i="3"/>
  <c r="AM1627" i="3"/>
  <c r="AM1628" i="3"/>
  <c r="AM1629" i="3"/>
  <c r="AM1630" i="3"/>
  <c r="AM1631" i="3"/>
  <c r="AM1632" i="3"/>
  <c r="AM1633" i="3"/>
  <c r="AM1634" i="3"/>
  <c r="AM1612" i="3"/>
  <c r="AM1613" i="3"/>
  <c r="AM1614" i="3"/>
  <c r="AM1615" i="3"/>
  <c r="AM1616" i="3"/>
  <c r="AM1602" i="3"/>
  <c r="AM1603" i="3"/>
  <c r="AM1604" i="3"/>
  <c r="AM1605" i="3"/>
  <c r="AM1606" i="3"/>
  <c r="AM1607" i="3"/>
  <c r="AM1608" i="3"/>
  <c r="AM1609" i="3"/>
  <c r="AM1610" i="3"/>
  <c r="AM1611" i="3"/>
  <c r="AM1595" i="3"/>
  <c r="AM1596" i="3"/>
  <c r="AM1597" i="3"/>
  <c r="AM1598" i="3"/>
  <c r="AM1599" i="3"/>
  <c r="AM1600" i="3"/>
  <c r="AM1601" i="3"/>
  <c r="AO1858" i="3"/>
  <c r="AO1859" i="3"/>
  <c r="AO1860" i="3"/>
  <c r="AO1861" i="3"/>
  <c r="AO1862" i="3"/>
  <c r="AO1863" i="3"/>
  <c r="AO1864" i="3"/>
  <c r="AO1865" i="3"/>
  <c r="AO1866" i="3"/>
  <c r="AO1867" i="3"/>
  <c r="AO1868" i="3"/>
  <c r="AO1869" i="3"/>
  <c r="AO1870" i="3"/>
  <c r="AO1871" i="3"/>
  <c r="AO1872" i="3"/>
  <c r="AO1873" i="3"/>
  <c r="AO1874" i="3"/>
  <c r="AO1875" i="3"/>
  <c r="AO1876" i="3"/>
  <c r="AO1877" i="3"/>
  <c r="AO1878" i="3"/>
  <c r="AO1843" i="3"/>
  <c r="AO1844" i="3"/>
  <c r="AO1845" i="3"/>
  <c r="AO1846" i="3"/>
  <c r="AO1847" i="3"/>
  <c r="AO1848" i="3"/>
  <c r="AO1849" i="3"/>
  <c r="AO1850" i="3"/>
  <c r="AO1851" i="3"/>
  <c r="AO1852" i="3"/>
  <c r="AO1853" i="3"/>
  <c r="AO1854" i="3"/>
  <c r="AO1855" i="3"/>
  <c r="AO1856" i="3"/>
  <c r="AO1857" i="3"/>
  <c r="AO1838" i="3"/>
  <c r="AO1839" i="3"/>
  <c r="AO1840" i="3"/>
  <c r="AO1841" i="3"/>
  <c r="AO1842" i="3"/>
  <c r="AO1830" i="3"/>
  <c r="AO1831" i="3"/>
  <c r="AO1832" i="3"/>
  <c r="AO1833" i="3"/>
  <c r="AO1834" i="3"/>
  <c r="AO1835" i="3"/>
  <c r="AO1836" i="3"/>
  <c r="AO1837" i="3"/>
  <c r="AO1817" i="3"/>
  <c r="AO1818" i="3"/>
  <c r="AO1819" i="3"/>
  <c r="AO1820" i="3"/>
  <c r="AO1821" i="3"/>
  <c r="AO1822" i="3"/>
  <c r="AO1823" i="3"/>
  <c r="AO1824" i="3"/>
  <c r="AO1825" i="3"/>
  <c r="AO1826" i="3"/>
  <c r="AO1827" i="3"/>
  <c r="AO1828" i="3"/>
  <c r="AO1829" i="3"/>
  <c r="AO1792" i="3"/>
  <c r="AO1793" i="3"/>
  <c r="AO1794" i="3"/>
  <c r="AO1795" i="3"/>
  <c r="AO1796" i="3"/>
  <c r="AO1797" i="3"/>
  <c r="AO1798" i="3"/>
  <c r="AO1799" i="3"/>
  <c r="AO1800" i="3"/>
  <c r="AO1801" i="3"/>
  <c r="AO1802" i="3"/>
  <c r="AO1803" i="3"/>
  <c r="AO1804" i="3"/>
  <c r="AO1805" i="3"/>
  <c r="AO1806" i="3"/>
  <c r="AO1807" i="3"/>
  <c r="AO1808" i="3"/>
  <c r="AO1809" i="3"/>
  <c r="AO1810" i="3"/>
  <c r="AO1811" i="3"/>
  <c r="AO1812" i="3"/>
  <c r="AO1813" i="3"/>
  <c r="AO1814" i="3"/>
  <c r="AO1815" i="3"/>
  <c r="AO1816" i="3"/>
  <c r="AO1776" i="3"/>
  <c r="AO1777" i="3"/>
  <c r="AO1778" i="3"/>
  <c r="AO1779" i="3"/>
  <c r="AO1780" i="3"/>
  <c r="AO1781" i="3"/>
  <c r="AO1782" i="3"/>
  <c r="AO1783" i="3"/>
  <c r="AO1784" i="3"/>
  <c r="AO1785" i="3"/>
  <c r="AO1786" i="3"/>
  <c r="AO1787" i="3"/>
  <c r="AO1788" i="3"/>
  <c r="AO1789" i="3"/>
  <c r="AO1790" i="3"/>
  <c r="AO1791" i="3"/>
  <c r="AO1748" i="3"/>
  <c r="AO1749" i="3"/>
  <c r="AO1750" i="3"/>
  <c r="AO1751" i="3"/>
  <c r="AO1752" i="3"/>
  <c r="AO1753" i="3"/>
  <c r="AO1754" i="3"/>
  <c r="AO1755" i="3"/>
  <c r="AO1756" i="3"/>
  <c r="AO1757" i="3"/>
  <c r="AO1758" i="3"/>
  <c r="AO1759" i="3"/>
  <c r="AO1760" i="3"/>
  <c r="AO1761" i="3"/>
  <c r="AO1762" i="3"/>
  <c r="AO1763" i="3"/>
  <c r="AO1764" i="3"/>
  <c r="AO1765" i="3"/>
  <c r="AO1766" i="3"/>
  <c r="AO1767" i="3"/>
  <c r="AO1768" i="3"/>
  <c r="AO1769" i="3"/>
  <c r="AO1770" i="3"/>
  <c r="AO1771" i="3"/>
  <c r="AO1772" i="3"/>
  <c r="AO1773" i="3"/>
  <c r="AO1774" i="3"/>
  <c r="AO1775" i="3"/>
  <c r="AO1727" i="3"/>
  <c r="AO1728" i="3"/>
  <c r="AO1729" i="3"/>
  <c r="AO1730" i="3"/>
  <c r="AO1731" i="3"/>
  <c r="AO1732" i="3"/>
  <c r="AO1733" i="3"/>
  <c r="AO1734" i="3"/>
  <c r="AO1735" i="3"/>
  <c r="AO1736" i="3"/>
  <c r="AO1737" i="3"/>
  <c r="AO1738" i="3"/>
  <c r="AO1739" i="3"/>
  <c r="AO1740" i="3"/>
  <c r="AO1741" i="3"/>
  <c r="AO1742" i="3"/>
  <c r="AO1743" i="3"/>
  <c r="AO1744" i="3"/>
  <c r="AO1745" i="3"/>
  <c r="AO1746" i="3"/>
  <c r="AO1747" i="3"/>
  <c r="AO1712" i="3"/>
  <c r="AO1713" i="3"/>
  <c r="AO1714" i="3"/>
  <c r="AO1715" i="3"/>
  <c r="AO1716" i="3"/>
  <c r="AO1717" i="3"/>
  <c r="AO1718" i="3"/>
  <c r="AO1719" i="3"/>
  <c r="AO1720" i="3"/>
  <c r="AO1721" i="3"/>
  <c r="AO1722" i="3"/>
  <c r="AO1723" i="3"/>
  <c r="AO1724" i="3"/>
  <c r="AO1725" i="3"/>
  <c r="AO1726" i="3"/>
  <c r="AO1684" i="3"/>
  <c r="AO1685" i="3"/>
  <c r="AO1686" i="3"/>
  <c r="AO1687" i="3"/>
  <c r="AO1688" i="3"/>
  <c r="AO1689" i="3"/>
  <c r="AO1690" i="3"/>
  <c r="AO1691" i="3"/>
  <c r="AO1692" i="3"/>
  <c r="AO1693" i="3"/>
  <c r="AO1694" i="3"/>
  <c r="AO1695" i="3"/>
  <c r="AO1696" i="3"/>
  <c r="AO1697" i="3"/>
  <c r="AO1698" i="3"/>
  <c r="AO1699" i="3"/>
  <c r="AO1700" i="3"/>
  <c r="AO1701" i="3"/>
  <c r="AO1702" i="3"/>
  <c r="AO1703" i="3"/>
  <c r="AO1704" i="3"/>
  <c r="AO1705" i="3"/>
  <c r="AO1706" i="3"/>
  <c r="AO1707" i="3"/>
  <c r="AO1708" i="3"/>
  <c r="AO1709" i="3"/>
  <c r="AO1710" i="3"/>
  <c r="AO1711" i="3"/>
  <c r="AO1674" i="3"/>
  <c r="AO1675" i="3"/>
  <c r="AO1676" i="3"/>
  <c r="AO1677" i="3"/>
  <c r="AO1678" i="3"/>
  <c r="AO1679" i="3"/>
  <c r="AO1680" i="3"/>
  <c r="AO1681" i="3"/>
  <c r="AO1682" i="3"/>
  <c r="AO1683" i="3"/>
  <c r="AO1662" i="3"/>
  <c r="AO1663" i="3"/>
  <c r="AO1664" i="3"/>
  <c r="AO1665" i="3"/>
  <c r="AO1666" i="3"/>
  <c r="AO1667" i="3"/>
  <c r="AO1668" i="3"/>
  <c r="AO1669" i="3"/>
  <c r="AO1670" i="3"/>
  <c r="AO1671" i="3"/>
  <c r="AO1672" i="3"/>
  <c r="AO1673" i="3"/>
  <c r="AO1651" i="3"/>
  <c r="AO1652" i="3"/>
  <c r="AO1653" i="3"/>
  <c r="AO1654" i="3"/>
  <c r="AO1655" i="3"/>
  <c r="AO1656" i="3"/>
  <c r="AO1657" i="3"/>
  <c r="AO1658" i="3"/>
  <c r="AO1659" i="3"/>
  <c r="AO1660" i="3"/>
  <c r="AO1661" i="3"/>
  <c r="AO1635" i="3"/>
  <c r="AO1636" i="3"/>
  <c r="AO1637" i="3"/>
  <c r="AO1638" i="3"/>
  <c r="AO1639" i="3"/>
  <c r="AO1640" i="3"/>
  <c r="AO1641" i="3"/>
  <c r="AO1642" i="3"/>
  <c r="AO1643" i="3"/>
  <c r="AO1644" i="3"/>
  <c r="AO1645" i="3"/>
  <c r="AO1646" i="3"/>
  <c r="AO1647" i="3"/>
  <c r="AO1648" i="3"/>
  <c r="AO1649" i="3"/>
  <c r="AO1650" i="3"/>
  <c r="AO1617" i="3"/>
  <c r="AO1618" i="3"/>
  <c r="AO1619" i="3"/>
  <c r="AO1620" i="3"/>
  <c r="AO1621" i="3"/>
  <c r="AO1622" i="3"/>
  <c r="AO1623" i="3"/>
  <c r="AO1624" i="3"/>
  <c r="AO1625" i="3"/>
  <c r="AO1626" i="3"/>
  <c r="AO1627" i="3"/>
  <c r="AO1628" i="3"/>
  <c r="AO1629" i="3"/>
  <c r="AO1630" i="3"/>
  <c r="AO1631" i="3"/>
  <c r="AO1632" i="3"/>
  <c r="AO1633" i="3"/>
  <c r="AO1634" i="3"/>
  <c r="AO1612" i="3"/>
  <c r="AO1613" i="3"/>
  <c r="AO1614" i="3"/>
  <c r="AO1615" i="3"/>
  <c r="AO1616" i="3"/>
  <c r="AO1602" i="3"/>
  <c r="AO1603" i="3"/>
  <c r="AO1604" i="3"/>
  <c r="AO1605" i="3"/>
  <c r="AO1606" i="3"/>
  <c r="AO1607" i="3"/>
  <c r="AO1608" i="3"/>
  <c r="AO1609" i="3"/>
  <c r="AO1610" i="3"/>
  <c r="AO1611" i="3"/>
  <c r="AO1595" i="3"/>
  <c r="AO1596" i="3"/>
  <c r="AO1597" i="3"/>
  <c r="AO1598" i="3"/>
  <c r="AO1599" i="3"/>
  <c r="AO1600" i="3"/>
  <c r="AO1601"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930"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1240" i="3"/>
  <c r="Y1241" i="3"/>
  <c r="Y1242" i="3"/>
  <c r="Y1243" i="3"/>
  <c r="Y1244" i="3"/>
  <c r="Y1245" i="3"/>
  <c r="Y1246" i="3"/>
  <c r="Y1247" i="3"/>
  <c r="Y1248" i="3"/>
  <c r="Y1249" i="3"/>
  <c r="Y1250" i="3"/>
  <c r="Y1251" i="3"/>
  <c r="Y1252" i="3"/>
  <c r="Y1253" i="3"/>
  <c r="Y1254" i="3"/>
  <c r="Y1255" i="3"/>
  <c r="Y1256" i="3"/>
  <c r="Y1257" i="3"/>
  <c r="Y1258" i="3"/>
  <c r="Y1259" i="3"/>
  <c r="Y1260" i="3"/>
  <c r="Y1261" i="3"/>
  <c r="Y1262" i="3"/>
  <c r="Y1263" i="3"/>
  <c r="Y1264" i="3"/>
  <c r="Y1265" i="3"/>
  <c r="Y1266" i="3"/>
  <c r="Y1267" i="3"/>
  <c r="Y1268" i="3"/>
  <c r="Y1269" i="3"/>
  <c r="Y1270" i="3"/>
  <c r="Y1271" i="3"/>
  <c r="Y1272" i="3"/>
  <c r="Y1273" i="3"/>
  <c r="Y1274" i="3"/>
  <c r="Y1275" i="3"/>
  <c r="Y1276" i="3"/>
  <c r="Y1277" i="3"/>
  <c r="Y1278" i="3"/>
  <c r="Y1279" i="3"/>
  <c r="Y1280" i="3"/>
  <c r="Y1281" i="3"/>
  <c r="Y1282" i="3"/>
  <c r="Y1283" i="3"/>
  <c r="Y1284" i="3"/>
  <c r="Y1285" i="3"/>
  <c r="Y1286" i="3"/>
  <c r="Y1287" i="3"/>
  <c r="Y1288" i="3"/>
  <c r="Y1289" i="3"/>
  <c r="Y1290" i="3"/>
  <c r="Y1291" i="3"/>
  <c r="Y1292" i="3"/>
  <c r="Y1293" i="3"/>
  <c r="Y1294" i="3"/>
  <c r="Y1295" i="3"/>
  <c r="Y1296" i="3"/>
  <c r="Y1297" i="3"/>
  <c r="Y1298" i="3"/>
  <c r="Y1299" i="3"/>
  <c r="Y1300" i="3"/>
  <c r="Y1301" i="3"/>
  <c r="Y1302" i="3"/>
  <c r="Y1303" i="3"/>
  <c r="Y1304" i="3"/>
  <c r="Y1305" i="3"/>
  <c r="Y1306" i="3"/>
  <c r="Y1307" i="3"/>
  <c r="Y1308" i="3"/>
  <c r="Y1309" i="3"/>
  <c r="Y1310" i="3"/>
  <c r="Y1311" i="3"/>
  <c r="Y1312" i="3"/>
  <c r="Y1313" i="3"/>
  <c r="Y1314" i="3"/>
  <c r="Y1315" i="3"/>
  <c r="Y1316" i="3"/>
  <c r="Y1317" i="3"/>
  <c r="Y1318" i="3"/>
  <c r="Y1319" i="3"/>
  <c r="Y1320" i="3"/>
  <c r="Y1321" i="3"/>
  <c r="Y1322" i="3"/>
  <c r="Y1323" i="3"/>
  <c r="Y1324" i="3"/>
  <c r="Y1325" i="3"/>
  <c r="Y1326" i="3"/>
  <c r="Y1327" i="3"/>
  <c r="Y1328" i="3"/>
  <c r="Y1329" i="3"/>
  <c r="Y1330" i="3"/>
  <c r="Y1331" i="3"/>
  <c r="Y1332" i="3"/>
  <c r="Y1333" i="3"/>
  <c r="Y1334" i="3"/>
  <c r="Y1335" i="3"/>
  <c r="Y1336" i="3"/>
  <c r="Y1337" i="3"/>
  <c r="Y1338" i="3"/>
  <c r="Y1339" i="3"/>
  <c r="Y1340" i="3"/>
  <c r="Y1341" i="3"/>
  <c r="Y1342" i="3"/>
  <c r="Y1343" i="3"/>
  <c r="Y1344" i="3"/>
  <c r="Y1345" i="3"/>
  <c r="Y1346" i="3"/>
  <c r="Y1347" i="3"/>
  <c r="Y1348" i="3"/>
  <c r="Y1349" i="3"/>
  <c r="Y1350" i="3"/>
  <c r="Y1351" i="3"/>
  <c r="Y1352" i="3"/>
  <c r="Y1353" i="3"/>
  <c r="Y1354" i="3"/>
  <c r="Y1355" i="3"/>
  <c r="Y1356" i="3"/>
  <c r="Y1357" i="3"/>
  <c r="Y1358" i="3"/>
  <c r="Y1359" i="3"/>
  <c r="Y1360" i="3"/>
  <c r="Y1361" i="3"/>
  <c r="Y1362" i="3"/>
  <c r="Y1363" i="3"/>
  <c r="Y1364" i="3"/>
  <c r="Y1365" i="3"/>
  <c r="Y1366" i="3"/>
  <c r="Y1367" i="3"/>
  <c r="Y1368" i="3"/>
  <c r="Y1369" i="3"/>
  <c r="Y1370" i="3"/>
  <c r="Y1371" i="3"/>
  <c r="Y1372" i="3"/>
  <c r="Y1373" i="3"/>
  <c r="Y1374" i="3"/>
  <c r="Y1375" i="3"/>
  <c r="Y1376" i="3"/>
  <c r="Y1377" i="3"/>
  <c r="Y1378" i="3"/>
  <c r="Y1379" i="3"/>
  <c r="Y1380" i="3"/>
  <c r="Y1381" i="3"/>
  <c r="Y1382" i="3"/>
  <c r="Y1383" i="3"/>
  <c r="Y1384" i="3"/>
  <c r="Y1385" i="3"/>
  <c r="Y1386" i="3"/>
  <c r="Y1387" i="3"/>
  <c r="Y1388" i="3"/>
  <c r="Y1389" i="3"/>
  <c r="Y1390" i="3"/>
  <c r="Y1391" i="3"/>
  <c r="Y1392" i="3"/>
  <c r="Y1393" i="3"/>
  <c r="Y1394" i="3"/>
  <c r="Y1395" i="3"/>
  <c r="Y1396" i="3"/>
  <c r="Y1397" i="3"/>
  <c r="Y1398" i="3"/>
  <c r="Y1399" i="3"/>
  <c r="Y1400" i="3"/>
  <c r="Y1401" i="3"/>
  <c r="Y1402" i="3"/>
  <c r="Y1403" i="3"/>
  <c r="Y1404" i="3"/>
  <c r="Y1405" i="3"/>
  <c r="Y1406" i="3"/>
  <c r="Y1407" i="3"/>
  <c r="Y1408" i="3"/>
  <c r="Y1409" i="3"/>
  <c r="Y1410" i="3"/>
  <c r="Y1411" i="3"/>
  <c r="Y1412" i="3"/>
  <c r="Y1413" i="3"/>
  <c r="Y1414" i="3"/>
  <c r="Y1415" i="3"/>
  <c r="Y1416" i="3"/>
  <c r="Y1417" i="3"/>
  <c r="Y1418" i="3"/>
  <c r="Y1419" i="3"/>
  <c r="Y1420" i="3"/>
  <c r="Y1421" i="3"/>
  <c r="Y1422" i="3"/>
  <c r="Y1423" i="3"/>
  <c r="Y1424" i="3"/>
  <c r="Y1425" i="3"/>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AA1193" i="3"/>
  <c r="AA1194" i="3"/>
  <c r="AA1195" i="3"/>
  <c r="AA1196" i="3"/>
  <c r="AA1197" i="3"/>
  <c r="AA1198" i="3"/>
  <c r="AA1199" i="3"/>
  <c r="AA1200" i="3"/>
  <c r="AA1201" i="3"/>
  <c r="AA1202" i="3"/>
  <c r="AA1203" i="3"/>
  <c r="AA1204" i="3"/>
  <c r="AA1205" i="3"/>
  <c r="AA1206" i="3"/>
  <c r="AA1207" i="3"/>
  <c r="AA1208" i="3"/>
  <c r="AA1209" i="3"/>
  <c r="AA1210" i="3"/>
  <c r="AA1211" i="3"/>
  <c r="AA1212" i="3"/>
  <c r="AA1213" i="3"/>
  <c r="AA1214" i="3"/>
  <c r="AA1215" i="3"/>
  <c r="AA1216" i="3"/>
  <c r="AA1217" i="3"/>
  <c r="AA1218" i="3"/>
  <c r="AA1219" i="3"/>
  <c r="AA1220" i="3"/>
  <c r="AA1221" i="3"/>
  <c r="AA1222" i="3"/>
  <c r="AA1223" i="3"/>
  <c r="AA1224" i="3"/>
  <c r="AA1225" i="3"/>
  <c r="AA1226" i="3"/>
  <c r="AA1227" i="3"/>
  <c r="AA1228" i="3"/>
  <c r="AA1229" i="3"/>
  <c r="AA1230" i="3"/>
  <c r="AA1231" i="3"/>
  <c r="AA1232" i="3"/>
  <c r="AA1233" i="3"/>
  <c r="AA1234" i="3"/>
  <c r="AA1235" i="3"/>
  <c r="AA1236" i="3"/>
  <c r="AA1237" i="3"/>
  <c r="AA1238" i="3"/>
  <c r="AA1239" i="3"/>
  <c r="AA1240" i="3"/>
  <c r="AA1241" i="3"/>
  <c r="AA1242" i="3"/>
  <c r="AA1243" i="3"/>
  <c r="AA1244" i="3"/>
  <c r="AA1245" i="3"/>
  <c r="AA1246" i="3"/>
  <c r="AA1247" i="3"/>
  <c r="AA1248" i="3"/>
  <c r="AA1249" i="3"/>
  <c r="AA1250" i="3"/>
  <c r="AA1251" i="3"/>
  <c r="AA1252" i="3"/>
  <c r="AA1253" i="3"/>
  <c r="AA1254" i="3"/>
  <c r="AA1255" i="3"/>
  <c r="AA1256" i="3"/>
  <c r="AA1257" i="3"/>
  <c r="AA1258" i="3"/>
  <c r="AA1259" i="3"/>
  <c r="AA1260" i="3"/>
  <c r="AA1261" i="3"/>
  <c r="AA1262" i="3"/>
  <c r="AA1263" i="3"/>
  <c r="AA1264" i="3"/>
  <c r="AA1265" i="3"/>
  <c r="AA1266" i="3"/>
  <c r="AA1267" i="3"/>
  <c r="AA1268" i="3"/>
  <c r="AA1269" i="3"/>
  <c r="AA1270" i="3"/>
  <c r="AA1271" i="3"/>
  <c r="AA1272" i="3"/>
  <c r="AA1273" i="3"/>
  <c r="AA1274" i="3"/>
  <c r="AA1275" i="3"/>
  <c r="AA1276" i="3"/>
  <c r="AA1277" i="3"/>
  <c r="AA1278" i="3"/>
  <c r="AA1279" i="3"/>
  <c r="AA1280" i="3"/>
  <c r="AA1281" i="3"/>
  <c r="AA1282" i="3"/>
  <c r="AA1283" i="3"/>
  <c r="AA1284" i="3"/>
  <c r="AA1285" i="3"/>
  <c r="AA1286" i="3"/>
  <c r="AA1287" i="3"/>
  <c r="AA1288" i="3"/>
  <c r="AA1289" i="3"/>
  <c r="AA1290" i="3"/>
  <c r="AA1291" i="3"/>
  <c r="AA1292" i="3"/>
  <c r="AA1293" i="3"/>
  <c r="AA1294" i="3"/>
  <c r="AA1295" i="3"/>
  <c r="AA1296" i="3"/>
  <c r="AA1297" i="3"/>
  <c r="AA1298" i="3"/>
  <c r="AA1299" i="3"/>
  <c r="AA1300" i="3"/>
  <c r="AA1301" i="3"/>
  <c r="AA1302" i="3"/>
  <c r="AA1303" i="3"/>
  <c r="AA1304" i="3"/>
  <c r="AA1305" i="3"/>
  <c r="AA1306" i="3"/>
  <c r="AA1307" i="3"/>
  <c r="AA1308" i="3"/>
  <c r="AA1309" i="3"/>
  <c r="AA1310" i="3"/>
  <c r="AA1311" i="3"/>
  <c r="AA1312" i="3"/>
  <c r="AA1313" i="3"/>
  <c r="AA1314" i="3"/>
  <c r="AA1315" i="3"/>
  <c r="AA1316" i="3"/>
  <c r="AA1317" i="3"/>
  <c r="AA1318" i="3"/>
  <c r="AA1319" i="3"/>
  <c r="AA1320" i="3"/>
  <c r="AA1321" i="3"/>
  <c r="AA1322" i="3"/>
  <c r="AA1323" i="3"/>
  <c r="AA1324" i="3"/>
  <c r="AA1325" i="3"/>
  <c r="AA1326" i="3"/>
  <c r="AA1327" i="3"/>
  <c r="AA1328" i="3"/>
  <c r="AA1329" i="3"/>
  <c r="AA1330" i="3"/>
  <c r="AA1331" i="3"/>
  <c r="AA1332" i="3"/>
  <c r="AA1333" i="3"/>
  <c r="AA1334" i="3"/>
  <c r="AA1335" i="3"/>
  <c r="AA1336" i="3"/>
  <c r="AA1337" i="3"/>
  <c r="AA1338" i="3"/>
  <c r="AA1339" i="3"/>
  <c r="AA1340" i="3"/>
  <c r="AA1341" i="3"/>
  <c r="AA1342" i="3"/>
  <c r="AA1343" i="3"/>
  <c r="AA1344" i="3"/>
  <c r="AA1345" i="3"/>
  <c r="AA1346" i="3"/>
  <c r="AA1347" i="3"/>
  <c r="AA1348" i="3"/>
  <c r="AA1349" i="3"/>
  <c r="AA1350" i="3"/>
  <c r="AA1351" i="3"/>
  <c r="AA1352" i="3"/>
  <c r="AA1353" i="3"/>
  <c r="AA1354" i="3"/>
  <c r="AA1355" i="3"/>
  <c r="AA1356" i="3"/>
  <c r="AA1357" i="3"/>
  <c r="AA1358" i="3"/>
  <c r="AA1359" i="3"/>
  <c r="AA1360" i="3"/>
  <c r="AA1361" i="3"/>
  <c r="AA1362" i="3"/>
  <c r="AA1363" i="3"/>
  <c r="AA1364" i="3"/>
  <c r="AA1365" i="3"/>
  <c r="AA1366" i="3"/>
  <c r="AA1367" i="3"/>
  <c r="AA1368" i="3"/>
  <c r="AA1369" i="3"/>
  <c r="AA1370" i="3"/>
  <c r="AA1371" i="3"/>
  <c r="AA1372" i="3"/>
  <c r="AA1373" i="3"/>
  <c r="AA1374" i="3"/>
  <c r="AA1375" i="3"/>
  <c r="AA1376" i="3"/>
  <c r="AA1377" i="3"/>
  <c r="AA1378" i="3"/>
  <c r="AA1379" i="3"/>
  <c r="AA1380" i="3"/>
  <c r="AA1381" i="3"/>
  <c r="AA1382" i="3"/>
  <c r="AA1383" i="3"/>
  <c r="AA1384" i="3"/>
  <c r="AA1385" i="3"/>
  <c r="AA1386" i="3"/>
  <c r="AA1387" i="3"/>
  <c r="AA1388" i="3"/>
  <c r="AA1389" i="3"/>
  <c r="AA1390" i="3"/>
  <c r="AA1391" i="3"/>
  <c r="AA1392" i="3"/>
  <c r="AA1393" i="3"/>
  <c r="AA1394" i="3"/>
  <c r="AA1395" i="3"/>
  <c r="AA1396" i="3"/>
  <c r="AA1397" i="3"/>
  <c r="AA1398" i="3"/>
  <c r="AA1399" i="3"/>
  <c r="AA1400" i="3"/>
  <c r="AA1401" i="3"/>
  <c r="AA1402" i="3"/>
  <c r="AA1403" i="3"/>
  <c r="AA1404" i="3"/>
  <c r="AA1405" i="3"/>
  <c r="AA1406" i="3"/>
  <c r="AA1407" i="3"/>
  <c r="AA1408" i="3"/>
  <c r="AA1409" i="3"/>
  <c r="AA1410" i="3"/>
  <c r="AA1411" i="3"/>
  <c r="AA1412" i="3"/>
  <c r="AA1413" i="3"/>
  <c r="AA1414" i="3"/>
  <c r="AA1415" i="3"/>
  <c r="AA1416" i="3"/>
  <c r="AA1417" i="3"/>
  <c r="AA1418" i="3"/>
  <c r="AA1419" i="3"/>
  <c r="AA1420" i="3"/>
  <c r="AA1421" i="3"/>
  <c r="AA1422" i="3"/>
  <c r="AA1423" i="3"/>
  <c r="AA1424" i="3"/>
  <c r="AA1425" i="3"/>
  <c r="AA1426" i="3"/>
  <c r="AA1427" i="3"/>
  <c r="AA1428" i="3"/>
  <c r="AA1429" i="3"/>
  <c r="AA1430" i="3"/>
  <c r="AA1431" i="3"/>
  <c r="AA1432" i="3"/>
  <c r="AA1433" i="3"/>
  <c r="AA1434" i="3"/>
  <c r="AA1435" i="3"/>
  <c r="AA1436" i="3"/>
  <c r="AA1437" i="3"/>
  <c r="AA1438" i="3"/>
  <c r="AA1439" i="3"/>
  <c r="AA1440" i="3"/>
  <c r="AA1441" i="3"/>
  <c r="AA1442" i="3"/>
  <c r="AA1443" i="3"/>
  <c r="AA1444" i="3"/>
  <c r="AA1445" i="3"/>
  <c r="AA1446" i="3"/>
  <c r="AA1447" i="3"/>
  <c r="AA1448" i="3"/>
  <c r="AA1449" i="3"/>
  <c r="AA1450" i="3"/>
  <c r="AA1451" i="3"/>
  <c r="AA1452" i="3"/>
  <c r="AA1453" i="3"/>
  <c r="AA1454" i="3"/>
  <c r="AA1455" i="3"/>
  <c r="AA1456" i="3"/>
  <c r="AA1457" i="3"/>
  <c r="AA1458" i="3"/>
  <c r="AA1459" i="3"/>
  <c r="AA1460" i="3"/>
  <c r="AA1461" i="3"/>
  <c r="AA1462" i="3"/>
  <c r="AA1463" i="3"/>
  <c r="AA1464" i="3"/>
  <c r="AA1465" i="3"/>
  <c r="AA1466" i="3"/>
  <c r="AA1467" i="3"/>
  <c r="AA1468" i="3"/>
  <c r="AA1469" i="3"/>
  <c r="AA1470" i="3"/>
  <c r="AA1471" i="3"/>
  <c r="AA1472" i="3"/>
  <c r="AA1473" i="3"/>
  <c r="AA1474" i="3"/>
  <c r="AA1475" i="3"/>
  <c r="AA1476" i="3"/>
  <c r="AA1477" i="3"/>
  <c r="AA1478" i="3"/>
  <c r="AA1479" i="3"/>
  <c r="AA1480" i="3"/>
  <c r="AA1481" i="3"/>
  <c r="AA1482" i="3"/>
  <c r="AA1483" i="3"/>
  <c r="AA1484" i="3"/>
  <c r="AA1485" i="3"/>
  <c r="AA1486" i="3"/>
  <c r="AA1487" i="3"/>
  <c r="AA1488" i="3"/>
  <c r="AA1489" i="3"/>
  <c r="AA1490" i="3"/>
  <c r="AA1491" i="3"/>
  <c r="AA1492" i="3"/>
  <c r="AA1493" i="3"/>
  <c r="AA1494" i="3"/>
  <c r="AA1495" i="3"/>
  <c r="AA1496" i="3"/>
  <c r="AA1497" i="3"/>
  <c r="AA1498" i="3"/>
  <c r="AA1499" i="3"/>
  <c r="AA1500" i="3"/>
  <c r="AA1501" i="3"/>
  <c r="AA1502" i="3"/>
  <c r="AA1503" i="3"/>
  <c r="AA1504" i="3"/>
  <c r="AA1505" i="3"/>
  <c r="AA1506" i="3"/>
  <c r="AA1507" i="3"/>
  <c r="AA1508" i="3"/>
  <c r="AA1509" i="3"/>
  <c r="AA1510" i="3"/>
  <c r="AA1511" i="3"/>
  <c r="AA1512" i="3"/>
  <c r="AA1513" i="3"/>
  <c r="AA1514" i="3"/>
  <c r="AA1515" i="3"/>
  <c r="AA1516" i="3"/>
  <c r="AA1517" i="3"/>
  <c r="AA1518" i="3"/>
  <c r="AA1519" i="3"/>
  <c r="AA1520" i="3"/>
  <c r="AA1521" i="3"/>
  <c r="AA1522" i="3"/>
  <c r="AA1523" i="3"/>
  <c r="AA1524" i="3"/>
  <c r="AA1525" i="3"/>
  <c r="AA1526" i="3"/>
  <c r="AA1527" i="3"/>
  <c r="AA1528" i="3"/>
  <c r="AA1529" i="3"/>
  <c r="AA1530" i="3"/>
  <c r="AA1531" i="3"/>
  <c r="AA1532" i="3"/>
  <c r="AA1533" i="3"/>
  <c r="AA1534" i="3"/>
  <c r="AA1535" i="3"/>
  <c r="AA1536" i="3"/>
  <c r="AA1537" i="3"/>
  <c r="AA1538" i="3"/>
  <c r="AA1539" i="3"/>
  <c r="AA1540" i="3"/>
  <c r="AA1541" i="3"/>
  <c r="AA1542" i="3"/>
  <c r="AA1543" i="3"/>
  <c r="AA1544" i="3"/>
  <c r="AA1545" i="3"/>
  <c r="AA1546" i="3"/>
  <c r="AA1547" i="3"/>
  <c r="AA1548" i="3"/>
  <c r="AA1549" i="3"/>
  <c r="AA1550" i="3"/>
  <c r="AA1551" i="3"/>
  <c r="AA1552" i="3"/>
  <c r="AA1553" i="3"/>
  <c r="AA1554" i="3"/>
  <c r="AA1555" i="3"/>
  <c r="AA1556" i="3"/>
  <c r="AA1557" i="3"/>
  <c r="AA1558" i="3"/>
  <c r="AA1559" i="3"/>
  <c r="AA1560" i="3"/>
  <c r="AA1561" i="3"/>
  <c r="AA1562" i="3"/>
  <c r="AA1563" i="3"/>
  <c r="AA1564" i="3"/>
  <c r="AA1565" i="3"/>
  <c r="AA1566" i="3"/>
  <c r="AA1567" i="3"/>
  <c r="AA1568" i="3"/>
  <c r="AA1569" i="3"/>
  <c r="AA1570" i="3"/>
  <c r="AA1571" i="3"/>
  <c r="AA1572" i="3"/>
  <c r="AA1573" i="3"/>
  <c r="AA1574" i="3"/>
  <c r="AA1575" i="3"/>
  <c r="AA1576" i="3"/>
  <c r="AA1577" i="3"/>
  <c r="AA1578" i="3"/>
  <c r="AA1579" i="3"/>
  <c r="AA1580" i="3"/>
  <c r="AA1581" i="3"/>
  <c r="AA1582" i="3"/>
  <c r="AA1583" i="3"/>
  <c r="AA1584" i="3"/>
  <c r="AA1585" i="3"/>
  <c r="AA1586" i="3"/>
  <c r="AA1587" i="3"/>
  <c r="AA1588" i="3"/>
  <c r="AA1589" i="3"/>
  <c r="AA1590" i="3"/>
  <c r="AA1591" i="3"/>
  <c r="AA1592" i="3"/>
  <c r="AA1593" i="3"/>
  <c r="AA1594"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E1193" i="3"/>
  <c r="AE1194" i="3"/>
  <c r="AE1195" i="3"/>
  <c r="AE1196" i="3"/>
  <c r="AE1197" i="3"/>
  <c r="AE1198" i="3"/>
  <c r="AE1199" i="3"/>
  <c r="AE1200" i="3"/>
  <c r="AE1201" i="3"/>
  <c r="AE1202" i="3"/>
  <c r="AE1203" i="3"/>
  <c r="AE1204" i="3"/>
  <c r="AE1205" i="3"/>
  <c r="AE1206" i="3"/>
  <c r="AE1207" i="3"/>
  <c r="AE1208" i="3"/>
  <c r="AE1209" i="3"/>
  <c r="AE1210" i="3"/>
  <c r="AE1211" i="3"/>
  <c r="AE1212" i="3"/>
  <c r="AE1213" i="3"/>
  <c r="AE1214" i="3"/>
  <c r="AE1215" i="3"/>
  <c r="AE1216" i="3"/>
  <c r="AE1217" i="3"/>
  <c r="AE1218" i="3"/>
  <c r="AE1219" i="3"/>
  <c r="AE1220" i="3"/>
  <c r="AE1221" i="3"/>
  <c r="AE1222" i="3"/>
  <c r="AE1223" i="3"/>
  <c r="AE1224" i="3"/>
  <c r="AE1225" i="3"/>
  <c r="AE1226" i="3"/>
  <c r="AE1227" i="3"/>
  <c r="AE1228" i="3"/>
  <c r="AE1229" i="3"/>
  <c r="AE1230" i="3"/>
  <c r="AE1231" i="3"/>
  <c r="AE1232" i="3"/>
  <c r="AE1233" i="3"/>
  <c r="AE1234" i="3"/>
  <c r="AE1235" i="3"/>
  <c r="AE1236" i="3"/>
  <c r="AE1237" i="3"/>
  <c r="AE1238" i="3"/>
  <c r="AE1239" i="3"/>
  <c r="AE1240" i="3"/>
  <c r="AE1241" i="3"/>
  <c r="AE1242" i="3"/>
  <c r="AE1243" i="3"/>
  <c r="AE1244" i="3"/>
  <c r="AE1245" i="3"/>
  <c r="AE1246" i="3"/>
  <c r="AE1247" i="3"/>
  <c r="AE1248" i="3"/>
  <c r="AE1249" i="3"/>
  <c r="AE1250" i="3"/>
  <c r="AE1251" i="3"/>
  <c r="AE1252" i="3"/>
  <c r="AE1253" i="3"/>
  <c r="AE1254" i="3"/>
  <c r="AE1255" i="3"/>
  <c r="AE1256" i="3"/>
  <c r="AE1257" i="3"/>
  <c r="AE1258" i="3"/>
  <c r="AE1259" i="3"/>
  <c r="AE1260" i="3"/>
  <c r="AE1261" i="3"/>
  <c r="AE1262" i="3"/>
  <c r="AE1263" i="3"/>
  <c r="AE1264" i="3"/>
  <c r="AE1265" i="3"/>
  <c r="AE1266" i="3"/>
  <c r="AE1267" i="3"/>
  <c r="AE1268" i="3"/>
  <c r="AE1269" i="3"/>
  <c r="AE1270" i="3"/>
  <c r="AE1271" i="3"/>
  <c r="AE1272" i="3"/>
  <c r="AE1273" i="3"/>
  <c r="AE1274" i="3"/>
  <c r="AE1275" i="3"/>
  <c r="AE1276" i="3"/>
  <c r="AE1277" i="3"/>
  <c r="AE1278" i="3"/>
  <c r="AE1279" i="3"/>
  <c r="AE1280" i="3"/>
  <c r="AE1281" i="3"/>
  <c r="AE1282" i="3"/>
  <c r="AE1283" i="3"/>
  <c r="AE1284" i="3"/>
  <c r="AE1285" i="3"/>
  <c r="AE1286" i="3"/>
  <c r="AE1287" i="3"/>
  <c r="AE1288" i="3"/>
  <c r="AE1289" i="3"/>
  <c r="AE1290" i="3"/>
  <c r="AE1291" i="3"/>
  <c r="AE1292" i="3"/>
  <c r="AE1293" i="3"/>
  <c r="AE1294" i="3"/>
  <c r="AE1295" i="3"/>
  <c r="AE1296" i="3"/>
  <c r="AE1297" i="3"/>
  <c r="AE1298" i="3"/>
  <c r="AE1299" i="3"/>
  <c r="AE1300" i="3"/>
  <c r="AE1301" i="3"/>
  <c r="AE1302" i="3"/>
  <c r="AE1303" i="3"/>
  <c r="AE1304" i="3"/>
  <c r="AE1305" i="3"/>
  <c r="AE1306" i="3"/>
  <c r="AE1307" i="3"/>
  <c r="AE1308" i="3"/>
  <c r="AE1309" i="3"/>
  <c r="AE1310" i="3"/>
  <c r="AE1311" i="3"/>
  <c r="AE1312" i="3"/>
  <c r="AE1313" i="3"/>
  <c r="AE1314" i="3"/>
  <c r="AE1315" i="3"/>
  <c r="AE1316" i="3"/>
  <c r="AE1317" i="3"/>
  <c r="AE1318" i="3"/>
  <c r="AE1319" i="3"/>
  <c r="AE1320" i="3"/>
  <c r="AE1321" i="3"/>
  <c r="AE1322" i="3"/>
  <c r="AE1323" i="3"/>
  <c r="AE1324" i="3"/>
  <c r="AE1325" i="3"/>
  <c r="AE1326" i="3"/>
  <c r="AE1327" i="3"/>
  <c r="AE1328" i="3"/>
  <c r="AE1329" i="3"/>
  <c r="AE1330" i="3"/>
  <c r="AE1331" i="3"/>
  <c r="AE1332" i="3"/>
  <c r="AE1333" i="3"/>
  <c r="AE1334" i="3"/>
  <c r="AE1335" i="3"/>
  <c r="AE1336" i="3"/>
  <c r="AE1337" i="3"/>
  <c r="AE1338" i="3"/>
  <c r="AE1339" i="3"/>
  <c r="AE1340" i="3"/>
  <c r="AE1341" i="3"/>
  <c r="AE1342" i="3"/>
  <c r="AE1343" i="3"/>
  <c r="AE1344" i="3"/>
  <c r="AE1345" i="3"/>
  <c r="AE1346" i="3"/>
  <c r="AE1347" i="3"/>
  <c r="AE1348" i="3"/>
  <c r="AE1349" i="3"/>
  <c r="AE1350" i="3"/>
  <c r="AE1351" i="3"/>
  <c r="AE1352" i="3"/>
  <c r="AE1353" i="3"/>
  <c r="AE1354" i="3"/>
  <c r="AE1355" i="3"/>
  <c r="AE1356" i="3"/>
  <c r="AE1357" i="3"/>
  <c r="AE1358" i="3"/>
  <c r="AE1359" i="3"/>
  <c r="AE1360" i="3"/>
  <c r="AE1361" i="3"/>
  <c r="AE1362" i="3"/>
  <c r="AE1363" i="3"/>
  <c r="AE1364" i="3"/>
  <c r="AE1365" i="3"/>
  <c r="AE1366" i="3"/>
  <c r="AE1367" i="3"/>
  <c r="AE1368" i="3"/>
  <c r="AE1369" i="3"/>
  <c r="AE1370" i="3"/>
  <c r="AE1371" i="3"/>
  <c r="AE1372" i="3"/>
  <c r="AE1373" i="3"/>
  <c r="AE1374" i="3"/>
  <c r="AE1375" i="3"/>
  <c r="AE1376" i="3"/>
  <c r="AE1377" i="3"/>
  <c r="AE1378" i="3"/>
  <c r="AE1379" i="3"/>
  <c r="AE1380" i="3"/>
  <c r="AE1381" i="3"/>
  <c r="AE1382" i="3"/>
  <c r="AE1383" i="3"/>
  <c r="AE1384" i="3"/>
  <c r="AE1385" i="3"/>
  <c r="AE1386" i="3"/>
  <c r="AE1387" i="3"/>
  <c r="AE1388" i="3"/>
  <c r="AE1389" i="3"/>
  <c r="AE1390" i="3"/>
  <c r="AE1391" i="3"/>
  <c r="AE1392" i="3"/>
  <c r="AE1393" i="3"/>
  <c r="AE1394" i="3"/>
  <c r="AE1395" i="3"/>
  <c r="AE1396" i="3"/>
  <c r="AE1397" i="3"/>
  <c r="AE1398" i="3"/>
  <c r="AE1399" i="3"/>
  <c r="AE1400" i="3"/>
  <c r="AE1401" i="3"/>
  <c r="AE1402" i="3"/>
  <c r="AE1403" i="3"/>
  <c r="AE1404" i="3"/>
  <c r="AE1405" i="3"/>
  <c r="AE1406" i="3"/>
  <c r="AE1407" i="3"/>
  <c r="AE1408" i="3"/>
  <c r="AE1409" i="3"/>
  <c r="AE1410" i="3"/>
  <c r="AE1411" i="3"/>
  <c r="AE1412" i="3"/>
  <c r="AE1413" i="3"/>
  <c r="AE1414" i="3"/>
  <c r="AE1415" i="3"/>
  <c r="AE1416" i="3"/>
  <c r="AE1417" i="3"/>
  <c r="AE1418" i="3"/>
  <c r="AE1419" i="3"/>
  <c r="AE1420" i="3"/>
  <c r="AE1421" i="3"/>
  <c r="AE1422" i="3"/>
  <c r="AE1423" i="3"/>
  <c r="AE1424" i="3"/>
  <c r="AE1425" i="3"/>
  <c r="AE1426" i="3"/>
  <c r="AE1427" i="3"/>
  <c r="AE1428" i="3"/>
  <c r="AE1429" i="3"/>
  <c r="AE1430" i="3"/>
  <c r="AE1431" i="3"/>
  <c r="AE1432" i="3"/>
  <c r="AE1433" i="3"/>
  <c r="AE1434" i="3"/>
  <c r="AE1435" i="3"/>
  <c r="AE1436" i="3"/>
  <c r="AE1437" i="3"/>
  <c r="AE1438" i="3"/>
  <c r="AE1439" i="3"/>
  <c r="AE1440" i="3"/>
  <c r="AE1441" i="3"/>
  <c r="AE1442" i="3"/>
  <c r="AE1443" i="3"/>
  <c r="AE1444" i="3"/>
  <c r="AE1445" i="3"/>
  <c r="AE1446" i="3"/>
  <c r="AE1447" i="3"/>
  <c r="AE1448" i="3"/>
  <c r="AE1449" i="3"/>
  <c r="AE1450" i="3"/>
  <c r="AE1451" i="3"/>
  <c r="AE1452" i="3"/>
  <c r="AE1453" i="3"/>
  <c r="AE1454" i="3"/>
  <c r="AE1455" i="3"/>
  <c r="AE1456" i="3"/>
  <c r="AE1457" i="3"/>
  <c r="AE1458" i="3"/>
  <c r="AE1459" i="3"/>
  <c r="AE1460" i="3"/>
  <c r="AE1461" i="3"/>
  <c r="AE1462" i="3"/>
  <c r="AE1463" i="3"/>
  <c r="AE1464" i="3"/>
  <c r="AE1465" i="3"/>
  <c r="AE1466" i="3"/>
  <c r="AE1467" i="3"/>
  <c r="AE1468" i="3"/>
  <c r="AE1469" i="3"/>
  <c r="AE1470" i="3"/>
  <c r="AE1471" i="3"/>
  <c r="AE1472" i="3"/>
  <c r="AE1473" i="3"/>
  <c r="AE1474" i="3"/>
  <c r="AE1475" i="3"/>
  <c r="AE1476" i="3"/>
  <c r="AE1477" i="3"/>
  <c r="AE1478" i="3"/>
  <c r="AE1479" i="3"/>
  <c r="AE1480" i="3"/>
  <c r="AE1481" i="3"/>
  <c r="AE1482" i="3"/>
  <c r="AE1483" i="3"/>
  <c r="AE1484" i="3"/>
  <c r="AE1485" i="3"/>
  <c r="AE1486" i="3"/>
  <c r="AE1487" i="3"/>
  <c r="AE1488" i="3"/>
  <c r="AE1489" i="3"/>
  <c r="AE1490" i="3"/>
  <c r="AE1491" i="3"/>
  <c r="AE1492" i="3"/>
  <c r="AE1493" i="3"/>
  <c r="AE1494" i="3"/>
  <c r="AE1495" i="3"/>
  <c r="AE1496" i="3"/>
  <c r="AE1497" i="3"/>
  <c r="AE1498" i="3"/>
  <c r="AE1499" i="3"/>
  <c r="AE1500" i="3"/>
  <c r="AE1501" i="3"/>
  <c r="AE1502" i="3"/>
  <c r="AE1503" i="3"/>
  <c r="AE1504" i="3"/>
  <c r="AE1505" i="3"/>
  <c r="AE1506" i="3"/>
  <c r="AE1507" i="3"/>
  <c r="AE1508" i="3"/>
  <c r="AE1509" i="3"/>
  <c r="AE1510" i="3"/>
  <c r="AE1511" i="3"/>
  <c r="AE1512" i="3"/>
  <c r="AE1513" i="3"/>
  <c r="AE1514" i="3"/>
  <c r="AE1515" i="3"/>
  <c r="AE1516" i="3"/>
  <c r="AE1517" i="3"/>
  <c r="AE1518" i="3"/>
  <c r="AE1519" i="3"/>
  <c r="AE1520" i="3"/>
  <c r="AE1521" i="3"/>
  <c r="AE1522" i="3"/>
  <c r="AE1523" i="3"/>
  <c r="AE1524" i="3"/>
  <c r="AE1525" i="3"/>
  <c r="AE1526" i="3"/>
  <c r="AE1527" i="3"/>
  <c r="AE1528" i="3"/>
  <c r="AE1529" i="3"/>
  <c r="AE1530" i="3"/>
  <c r="AE1531" i="3"/>
  <c r="AE1532" i="3"/>
  <c r="AE1533" i="3"/>
  <c r="AE1534" i="3"/>
  <c r="AE1535" i="3"/>
  <c r="AE1536" i="3"/>
  <c r="AE1537" i="3"/>
  <c r="AE1538" i="3"/>
  <c r="AE1539" i="3"/>
  <c r="AE1540" i="3"/>
  <c r="AE1541" i="3"/>
  <c r="AE1542" i="3"/>
  <c r="AE1543" i="3"/>
  <c r="AE1544" i="3"/>
  <c r="AE1545" i="3"/>
  <c r="AE1546" i="3"/>
  <c r="AE1547" i="3"/>
  <c r="AE1548" i="3"/>
  <c r="AE1549" i="3"/>
  <c r="AE1550" i="3"/>
  <c r="AE1551" i="3"/>
  <c r="AE1552" i="3"/>
  <c r="AE1553" i="3"/>
  <c r="AE1554" i="3"/>
  <c r="AE1555" i="3"/>
  <c r="AE1556" i="3"/>
  <c r="AE1557" i="3"/>
  <c r="AE1558" i="3"/>
  <c r="AE1559" i="3"/>
  <c r="AE1560" i="3"/>
  <c r="AE1561" i="3"/>
  <c r="AE1562" i="3"/>
  <c r="AE1563" i="3"/>
  <c r="AE1564" i="3"/>
  <c r="AE1565" i="3"/>
  <c r="AE1566" i="3"/>
  <c r="AE1567" i="3"/>
  <c r="AE1568" i="3"/>
  <c r="AE1569" i="3"/>
  <c r="AE1570" i="3"/>
  <c r="AE1571" i="3"/>
  <c r="AE1572" i="3"/>
  <c r="AE1573" i="3"/>
  <c r="AE1574" i="3"/>
  <c r="AE1575" i="3"/>
  <c r="AE1576" i="3"/>
  <c r="AE1577" i="3"/>
  <c r="AE1578" i="3"/>
  <c r="AE1579" i="3"/>
  <c r="AE1580" i="3"/>
  <c r="AE1581" i="3"/>
  <c r="AE1582" i="3"/>
  <c r="AE1583" i="3"/>
  <c r="AE1584" i="3"/>
  <c r="AE1585" i="3"/>
  <c r="AE1586" i="3"/>
  <c r="AE1587" i="3"/>
  <c r="AE1588" i="3"/>
  <c r="AE1589" i="3"/>
  <c r="AE1590" i="3"/>
  <c r="AE1591" i="3"/>
  <c r="AE1592" i="3"/>
  <c r="AE1593" i="3"/>
  <c r="AE1594" i="3"/>
  <c r="AF1193" i="3"/>
  <c r="AF1194" i="3"/>
  <c r="AF1195" i="3"/>
  <c r="AF1196" i="3"/>
  <c r="AF1197" i="3"/>
  <c r="AF1198" i="3"/>
  <c r="AF1199" i="3"/>
  <c r="AF1200" i="3"/>
  <c r="AF1201" i="3"/>
  <c r="AF1202" i="3"/>
  <c r="AF1203" i="3"/>
  <c r="AF1204" i="3"/>
  <c r="AF1205" i="3"/>
  <c r="AF1206" i="3"/>
  <c r="AF1207" i="3"/>
  <c r="AF1208" i="3"/>
  <c r="AF1209" i="3"/>
  <c r="AF1210" i="3"/>
  <c r="AF1211" i="3"/>
  <c r="AF1212" i="3"/>
  <c r="AF1213" i="3"/>
  <c r="AF1214" i="3"/>
  <c r="AF1215" i="3"/>
  <c r="AF1216" i="3"/>
  <c r="AF1217" i="3"/>
  <c r="AF1218" i="3"/>
  <c r="AF1219" i="3"/>
  <c r="AF1220" i="3"/>
  <c r="AF1221" i="3"/>
  <c r="AF1222" i="3"/>
  <c r="AF1223" i="3"/>
  <c r="AF1224" i="3"/>
  <c r="AF1225" i="3"/>
  <c r="AF1226" i="3"/>
  <c r="AF1227" i="3"/>
  <c r="AF1228" i="3"/>
  <c r="AF1229" i="3"/>
  <c r="AF1230" i="3"/>
  <c r="AF1231" i="3"/>
  <c r="AF1232" i="3"/>
  <c r="AF1233" i="3"/>
  <c r="AF1234" i="3"/>
  <c r="AF1235" i="3"/>
  <c r="AF1236" i="3"/>
  <c r="AF1237" i="3"/>
  <c r="AF1238" i="3"/>
  <c r="AF1239" i="3"/>
  <c r="AF1240" i="3"/>
  <c r="AF1241" i="3"/>
  <c r="AF1242" i="3"/>
  <c r="AF1243" i="3"/>
  <c r="AF1244" i="3"/>
  <c r="AF1245" i="3"/>
  <c r="AF1246" i="3"/>
  <c r="AF1247" i="3"/>
  <c r="AF1248" i="3"/>
  <c r="AF1249" i="3"/>
  <c r="AF1250" i="3"/>
  <c r="AF1251" i="3"/>
  <c r="AF1252" i="3"/>
  <c r="AF1253" i="3"/>
  <c r="AF1254" i="3"/>
  <c r="AF1255" i="3"/>
  <c r="AF1256" i="3"/>
  <c r="AF1257" i="3"/>
  <c r="AF1258" i="3"/>
  <c r="AF1259" i="3"/>
  <c r="AF1260" i="3"/>
  <c r="AF1261" i="3"/>
  <c r="AF1262" i="3"/>
  <c r="AF1263" i="3"/>
  <c r="AF1264" i="3"/>
  <c r="AF1265" i="3"/>
  <c r="AF1266" i="3"/>
  <c r="AF1267" i="3"/>
  <c r="AF1268" i="3"/>
  <c r="AF1269" i="3"/>
  <c r="AF1270" i="3"/>
  <c r="AF1271" i="3"/>
  <c r="AF1272" i="3"/>
  <c r="AF1273" i="3"/>
  <c r="AF1274" i="3"/>
  <c r="AF1275" i="3"/>
  <c r="AF1276" i="3"/>
  <c r="AF1277" i="3"/>
  <c r="AF1278" i="3"/>
  <c r="AF1279" i="3"/>
  <c r="AF1280" i="3"/>
  <c r="AF1281" i="3"/>
  <c r="AF1282" i="3"/>
  <c r="AF1283" i="3"/>
  <c r="AF1284" i="3"/>
  <c r="AF1285" i="3"/>
  <c r="AF1286" i="3"/>
  <c r="AF1287" i="3"/>
  <c r="AF1288" i="3"/>
  <c r="AF1289" i="3"/>
  <c r="AF1290" i="3"/>
  <c r="AF1291" i="3"/>
  <c r="AF1292" i="3"/>
  <c r="AF1293" i="3"/>
  <c r="AF1294" i="3"/>
  <c r="AF1295" i="3"/>
  <c r="AF1296" i="3"/>
  <c r="AF1297" i="3"/>
  <c r="AF1298" i="3"/>
  <c r="AF1299" i="3"/>
  <c r="AF1300" i="3"/>
  <c r="AF1301" i="3"/>
  <c r="AF1302" i="3"/>
  <c r="AF1303" i="3"/>
  <c r="AF1304" i="3"/>
  <c r="AF1305" i="3"/>
  <c r="AF1306" i="3"/>
  <c r="AF1307" i="3"/>
  <c r="AF1308" i="3"/>
  <c r="AF1309" i="3"/>
  <c r="AF1310" i="3"/>
  <c r="AF1311" i="3"/>
  <c r="AF1312" i="3"/>
  <c r="AF1313" i="3"/>
  <c r="AF1314" i="3"/>
  <c r="AF1315" i="3"/>
  <c r="AF1316" i="3"/>
  <c r="AF1317" i="3"/>
  <c r="AF1318" i="3"/>
  <c r="AF1319" i="3"/>
  <c r="AF1320" i="3"/>
  <c r="AF1321" i="3"/>
  <c r="AF1322" i="3"/>
  <c r="AF1323" i="3"/>
  <c r="AF1324" i="3"/>
  <c r="AF1325" i="3"/>
  <c r="AF1326" i="3"/>
  <c r="AF1327" i="3"/>
  <c r="AF1328" i="3"/>
  <c r="AF1329" i="3"/>
  <c r="AF1330" i="3"/>
  <c r="AF1331" i="3"/>
  <c r="AF1332" i="3"/>
  <c r="AF1333" i="3"/>
  <c r="AF1334" i="3"/>
  <c r="AF1335" i="3"/>
  <c r="AF1336" i="3"/>
  <c r="AF1337" i="3"/>
  <c r="AF1338" i="3"/>
  <c r="AF1339" i="3"/>
  <c r="AF1340" i="3"/>
  <c r="AF1341" i="3"/>
  <c r="AF1342" i="3"/>
  <c r="AF1343" i="3"/>
  <c r="AF1344" i="3"/>
  <c r="AF1345" i="3"/>
  <c r="AF1346" i="3"/>
  <c r="AF1347" i="3"/>
  <c r="AF1348" i="3"/>
  <c r="AF1349" i="3"/>
  <c r="AF1350" i="3"/>
  <c r="AF1351" i="3"/>
  <c r="AF1352" i="3"/>
  <c r="AF1353" i="3"/>
  <c r="AF1354" i="3"/>
  <c r="AF1355" i="3"/>
  <c r="AF1356" i="3"/>
  <c r="AF1357" i="3"/>
  <c r="AF1358" i="3"/>
  <c r="AF1359" i="3"/>
  <c r="AF1360" i="3"/>
  <c r="AF1361" i="3"/>
  <c r="AF1362" i="3"/>
  <c r="AF1363" i="3"/>
  <c r="AF1364" i="3"/>
  <c r="AF1365" i="3"/>
  <c r="AF1366" i="3"/>
  <c r="AF1367" i="3"/>
  <c r="AF1368" i="3"/>
  <c r="AF1369" i="3"/>
  <c r="AF1370" i="3"/>
  <c r="AF1371" i="3"/>
  <c r="AF1372" i="3"/>
  <c r="AF1373" i="3"/>
  <c r="AF1374" i="3"/>
  <c r="AF1375" i="3"/>
  <c r="AF1376" i="3"/>
  <c r="AF1377" i="3"/>
  <c r="AF1378" i="3"/>
  <c r="AF1379" i="3"/>
  <c r="AF1380" i="3"/>
  <c r="AF1381" i="3"/>
  <c r="AF1382" i="3"/>
  <c r="AF1383" i="3"/>
  <c r="AF1384" i="3"/>
  <c r="AF1385" i="3"/>
  <c r="AF1386" i="3"/>
  <c r="AF1387" i="3"/>
  <c r="AF1388" i="3"/>
  <c r="AF1389" i="3"/>
  <c r="AF1390" i="3"/>
  <c r="AF1391" i="3"/>
  <c r="AF1392" i="3"/>
  <c r="AF1393" i="3"/>
  <c r="AF1394" i="3"/>
  <c r="AF1395" i="3"/>
  <c r="AF1396" i="3"/>
  <c r="AF1397" i="3"/>
  <c r="AF1398" i="3"/>
  <c r="AF1399" i="3"/>
  <c r="AF1400" i="3"/>
  <c r="AF1401" i="3"/>
  <c r="AF1402" i="3"/>
  <c r="AF1403" i="3"/>
  <c r="AF1404" i="3"/>
  <c r="AF1405" i="3"/>
  <c r="AF1406" i="3"/>
  <c r="AF1407" i="3"/>
  <c r="AF1408" i="3"/>
  <c r="AF1409" i="3"/>
  <c r="AF1410" i="3"/>
  <c r="AF1411" i="3"/>
  <c r="AF1412" i="3"/>
  <c r="AF1413" i="3"/>
  <c r="AF1414" i="3"/>
  <c r="AF1415" i="3"/>
  <c r="AF1416" i="3"/>
  <c r="AF1417" i="3"/>
  <c r="AF1418" i="3"/>
  <c r="AF1419" i="3"/>
  <c r="AF1420" i="3"/>
  <c r="AF1421" i="3"/>
  <c r="AF1422" i="3"/>
  <c r="AF1423" i="3"/>
  <c r="AF1424" i="3"/>
  <c r="AF1425" i="3"/>
  <c r="AF1426" i="3"/>
  <c r="AF1427" i="3"/>
  <c r="AF1428" i="3"/>
  <c r="AF1429" i="3"/>
  <c r="AF1430" i="3"/>
  <c r="AF1431" i="3"/>
  <c r="AF1432" i="3"/>
  <c r="AF1433" i="3"/>
  <c r="AF1434" i="3"/>
  <c r="AF1435" i="3"/>
  <c r="AF1436" i="3"/>
  <c r="AF1437" i="3"/>
  <c r="AF1438" i="3"/>
  <c r="AF1439" i="3"/>
  <c r="AF1440" i="3"/>
  <c r="AF1441" i="3"/>
  <c r="AF1442" i="3"/>
  <c r="AF1443" i="3"/>
  <c r="AF1444" i="3"/>
  <c r="AF1445" i="3"/>
  <c r="AF1446" i="3"/>
  <c r="AF1447" i="3"/>
  <c r="AF1448" i="3"/>
  <c r="AF1449" i="3"/>
  <c r="AF1450" i="3"/>
  <c r="AF1451" i="3"/>
  <c r="AF1452" i="3"/>
  <c r="AF1453" i="3"/>
  <c r="AF1454" i="3"/>
  <c r="AF1455" i="3"/>
  <c r="AF1456" i="3"/>
  <c r="AF1457" i="3"/>
  <c r="AF1458" i="3"/>
  <c r="AF1459" i="3"/>
  <c r="AF1460" i="3"/>
  <c r="AF1461" i="3"/>
  <c r="AF1462" i="3"/>
  <c r="AF1463" i="3"/>
  <c r="AF1464" i="3"/>
  <c r="AF1465" i="3"/>
  <c r="AF1466" i="3"/>
  <c r="AF1467" i="3"/>
  <c r="AF1468" i="3"/>
  <c r="AF1469" i="3"/>
  <c r="AF1470" i="3"/>
  <c r="AF1471" i="3"/>
  <c r="AF1472" i="3"/>
  <c r="AF1473" i="3"/>
  <c r="AF1474" i="3"/>
  <c r="AF1475" i="3"/>
  <c r="AF1476" i="3"/>
  <c r="AF1477" i="3"/>
  <c r="AF1478" i="3"/>
  <c r="AF1479" i="3"/>
  <c r="AF1480" i="3"/>
  <c r="AF1481" i="3"/>
  <c r="AF1482" i="3"/>
  <c r="AF1483" i="3"/>
  <c r="AF1484" i="3"/>
  <c r="AF1485" i="3"/>
  <c r="AF1486" i="3"/>
  <c r="AF1487" i="3"/>
  <c r="AF1488" i="3"/>
  <c r="AF1489" i="3"/>
  <c r="AF1490" i="3"/>
  <c r="AF1491" i="3"/>
  <c r="AF1492" i="3"/>
  <c r="AF1493" i="3"/>
  <c r="AF1494" i="3"/>
  <c r="AF1495" i="3"/>
  <c r="AF1496" i="3"/>
  <c r="AF1497" i="3"/>
  <c r="AF1498" i="3"/>
  <c r="AF1499" i="3"/>
  <c r="AF1500" i="3"/>
  <c r="AF1501" i="3"/>
  <c r="AF1502" i="3"/>
  <c r="AF1503" i="3"/>
  <c r="AF1504" i="3"/>
  <c r="AF1505" i="3"/>
  <c r="AF1506" i="3"/>
  <c r="AF1507" i="3"/>
  <c r="AF1508" i="3"/>
  <c r="AF1509" i="3"/>
  <c r="AF1510" i="3"/>
  <c r="AF1511" i="3"/>
  <c r="AF1512" i="3"/>
  <c r="AF1513" i="3"/>
  <c r="AF1514" i="3"/>
  <c r="AF1515" i="3"/>
  <c r="AF1516" i="3"/>
  <c r="AF1517" i="3"/>
  <c r="AF1518" i="3"/>
  <c r="AF1519" i="3"/>
  <c r="AF1520" i="3"/>
  <c r="AF1521" i="3"/>
  <c r="AF1522" i="3"/>
  <c r="AF1523" i="3"/>
  <c r="AF1524" i="3"/>
  <c r="AF1525" i="3"/>
  <c r="AF1526" i="3"/>
  <c r="AF1527" i="3"/>
  <c r="AF1528" i="3"/>
  <c r="AF1529" i="3"/>
  <c r="AF1530" i="3"/>
  <c r="AF1531" i="3"/>
  <c r="AF1532" i="3"/>
  <c r="AF1533" i="3"/>
  <c r="AF1534" i="3"/>
  <c r="AF1535" i="3"/>
  <c r="AF1536" i="3"/>
  <c r="AF1537" i="3"/>
  <c r="AF1538" i="3"/>
  <c r="AF1539" i="3"/>
  <c r="AF1540" i="3"/>
  <c r="AF1541" i="3"/>
  <c r="AF1542" i="3"/>
  <c r="AF1543" i="3"/>
  <c r="AF1544" i="3"/>
  <c r="AF1545" i="3"/>
  <c r="AF1546" i="3"/>
  <c r="AF1547" i="3"/>
  <c r="AF1548" i="3"/>
  <c r="AF1549" i="3"/>
  <c r="AF1550" i="3"/>
  <c r="AF1551" i="3"/>
  <c r="AF1552" i="3"/>
  <c r="AF1553" i="3"/>
  <c r="AF1554" i="3"/>
  <c r="AF1555" i="3"/>
  <c r="AF1556" i="3"/>
  <c r="AF1557" i="3"/>
  <c r="AF1558" i="3"/>
  <c r="AF1559" i="3"/>
  <c r="AF1560" i="3"/>
  <c r="AF1561" i="3"/>
  <c r="AF1562" i="3"/>
  <c r="AF1563" i="3"/>
  <c r="AF1564" i="3"/>
  <c r="AF1565" i="3"/>
  <c r="AF1566" i="3"/>
  <c r="AF1567" i="3"/>
  <c r="AF1568" i="3"/>
  <c r="AF1569" i="3"/>
  <c r="AF1570" i="3"/>
  <c r="AF1571" i="3"/>
  <c r="AF1572" i="3"/>
  <c r="AF1573" i="3"/>
  <c r="AF1574" i="3"/>
  <c r="AF1575" i="3"/>
  <c r="AF1576" i="3"/>
  <c r="AF1577" i="3"/>
  <c r="AF1578" i="3"/>
  <c r="AF1579" i="3"/>
  <c r="AF1580" i="3"/>
  <c r="AF1581" i="3"/>
  <c r="AF1582" i="3"/>
  <c r="AF1583" i="3"/>
  <c r="AF1584" i="3"/>
  <c r="AF1585" i="3"/>
  <c r="AF1586" i="3"/>
  <c r="AF1587" i="3"/>
  <c r="AF1588" i="3"/>
  <c r="AF1589" i="3"/>
  <c r="AF1590" i="3"/>
  <c r="AF1591" i="3"/>
  <c r="AF1592" i="3"/>
  <c r="AF1593" i="3"/>
  <c r="AF1594" i="3"/>
  <c r="AG1193" i="3"/>
  <c r="AG1194" i="3"/>
  <c r="AG1195" i="3"/>
  <c r="AG1196" i="3"/>
  <c r="AG1197" i="3"/>
  <c r="AG1198" i="3"/>
  <c r="AG1199" i="3"/>
  <c r="AG1200" i="3"/>
  <c r="AG1201" i="3"/>
  <c r="AG1202" i="3"/>
  <c r="AG1203" i="3"/>
  <c r="AG1204" i="3"/>
  <c r="AG1205" i="3"/>
  <c r="AG1206" i="3"/>
  <c r="AG1207" i="3"/>
  <c r="AG1208" i="3"/>
  <c r="AG1209" i="3"/>
  <c r="AG1210" i="3"/>
  <c r="AG1211" i="3"/>
  <c r="AG1212" i="3"/>
  <c r="AG1213" i="3"/>
  <c r="AG1214" i="3"/>
  <c r="AG1215" i="3"/>
  <c r="AG1216" i="3"/>
  <c r="AG1217" i="3"/>
  <c r="AG1218" i="3"/>
  <c r="AG1219" i="3"/>
  <c r="AG1220" i="3"/>
  <c r="AG1221" i="3"/>
  <c r="AG1222" i="3"/>
  <c r="AG1223" i="3"/>
  <c r="AG1224" i="3"/>
  <c r="AG1225" i="3"/>
  <c r="AG1226" i="3"/>
  <c r="AG1227" i="3"/>
  <c r="AG1228" i="3"/>
  <c r="AG1229" i="3"/>
  <c r="AG1230" i="3"/>
  <c r="AG1231" i="3"/>
  <c r="AG1232" i="3"/>
  <c r="AG1233" i="3"/>
  <c r="AG1234" i="3"/>
  <c r="AG1235" i="3"/>
  <c r="AG1236" i="3"/>
  <c r="AG1237" i="3"/>
  <c r="AG1238" i="3"/>
  <c r="AG1239" i="3"/>
  <c r="AG1240" i="3"/>
  <c r="AG1241" i="3"/>
  <c r="AG1242" i="3"/>
  <c r="AG1243" i="3"/>
  <c r="AG1244" i="3"/>
  <c r="AG1245" i="3"/>
  <c r="AG1246" i="3"/>
  <c r="AG1247" i="3"/>
  <c r="AG1248" i="3"/>
  <c r="AG1249" i="3"/>
  <c r="AG1250" i="3"/>
  <c r="AG1251" i="3"/>
  <c r="AG1252" i="3"/>
  <c r="AG1253" i="3"/>
  <c r="AG1254" i="3"/>
  <c r="AG1255" i="3"/>
  <c r="AG1256" i="3"/>
  <c r="AG1257" i="3"/>
  <c r="AG1258" i="3"/>
  <c r="AG1259" i="3"/>
  <c r="AG1260" i="3"/>
  <c r="AG1261" i="3"/>
  <c r="AG1262" i="3"/>
  <c r="AG1263" i="3"/>
  <c r="AG1264" i="3"/>
  <c r="AG1265" i="3"/>
  <c r="AG1266" i="3"/>
  <c r="AG1267" i="3"/>
  <c r="AG1268" i="3"/>
  <c r="AG1269" i="3"/>
  <c r="AG1270" i="3"/>
  <c r="AG1271" i="3"/>
  <c r="AG1272" i="3"/>
  <c r="AG1273" i="3"/>
  <c r="AG1274" i="3"/>
  <c r="AG1275" i="3"/>
  <c r="AG1276" i="3"/>
  <c r="AG1277" i="3"/>
  <c r="AG1278" i="3"/>
  <c r="AG1279" i="3"/>
  <c r="AG1280" i="3"/>
  <c r="AG1281" i="3"/>
  <c r="AG1282" i="3"/>
  <c r="AG1283" i="3"/>
  <c r="AG1284" i="3"/>
  <c r="AG1285" i="3"/>
  <c r="AG1286" i="3"/>
  <c r="AG1287" i="3"/>
  <c r="AG1288" i="3"/>
  <c r="AG1289" i="3"/>
  <c r="AG1290" i="3"/>
  <c r="AG1291" i="3"/>
  <c r="AG1292" i="3"/>
  <c r="AG1293" i="3"/>
  <c r="AG1294" i="3"/>
  <c r="AG1295" i="3"/>
  <c r="AG1296" i="3"/>
  <c r="AG1297" i="3"/>
  <c r="AG1298" i="3"/>
  <c r="AG1299" i="3"/>
  <c r="AG1300" i="3"/>
  <c r="AG1301" i="3"/>
  <c r="AG1302" i="3"/>
  <c r="AG1303" i="3"/>
  <c r="AG1304" i="3"/>
  <c r="AG1305" i="3"/>
  <c r="AG1306" i="3"/>
  <c r="AG1307" i="3"/>
  <c r="AG1308" i="3"/>
  <c r="AG1309" i="3"/>
  <c r="AG1310" i="3"/>
  <c r="AG1311" i="3"/>
  <c r="AG1312" i="3"/>
  <c r="AG1313" i="3"/>
  <c r="AG1314" i="3"/>
  <c r="AG1315" i="3"/>
  <c r="AG1316" i="3"/>
  <c r="AG1317" i="3"/>
  <c r="AG1318" i="3"/>
  <c r="AG1319" i="3"/>
  <c r="AG1320" i="3"/>
  <c r="AG1321" i="3"/>
  <c r="AG1322" i="3"/>
  <c r="AG1323" i="3"/>
  <c r="AG1324" i="3"/>
  <c r="AG1325" i="3"/>
  <c r="AG1326" i="3"/>
  <c r="AG1327" i="3"/>
  <c r="AG1328" i="3"/>
  <c r="AG1329" i="3"/>
  <c r="AG1330" i="3"/>
  <c r="AG1331" i="3"/>
  <c r="AG1332" i="3"/>
  <c r="AG1333" i="3"/>
  <c r="AG1334" i="3"/>
  <c r="AG1335" i="3"/>
  <c r="AG1336" i="3"/>
  <c r="AG1337" i="3"/>
  <c r="AG1338" i="3"/>
  <c r="AG1339" i="3"/>
  <c r="AG1340" i="3"/>
  <c r="AG1341" i="3"/>
  <c r="AG1342" i="3"/>
  <c r="AG1343" i="3"/>
  <c r="AG1344" i="3"/>
  <c r="AG1345" i="3"/>
  <c r="AG1346" i="3"/>
  <c r="AG1347" i="3"/>
  <c r="AG1348" i="3"/>
  <c r="AG1349" i="3"/>
  <c r="AG1350" i="3"/>
  <c r="AG1351" i="3"/>
  <c r="AG1352" i="3"/>
  <c r="AG1353" i="3"/>
  <c r="AG1354" i="3"/>
  <c r="AG1355" i="3"/>
  <c r="AG1356" i="3"/>
  <c r="AG1357" i="3"/>
  <c r="AG1358" i="3"/>
  <c r="AG1359" i="3"/>
  <c r="AG1360" i="3"/>
  <c r="AG1361" i="3"/>
  <c r="AG1362" i="3"/>
  <c r="AG1363" i="3"/>
  <c r="AG1364" i="3"/>
  <c r="AG1365" i="3"/>
  <c r="AG1366" i="3"/>
  <c r="AG1367" i="3"/>
  <c r="AG1368" i="3"/>
  <c r="AG1369" i="3"/>
  <c r="AG1370" i="3"/>
  <c r="AG1371" i="3"/>
  <c r="AG1372" i="3"/>
  <c r="AG1373" i="3"/>
  <c r="AG1374" i="3"/>
  <c r="AG1375" i="3"/>
  <c r="AG1376" i="3"/>
  <c r="AG1377" i="3"/>
  <c r="AG1378" i="3"/>
  <c r="AG1379" i="3"/>
  <c r="AG1380" i="3"/>
  <c r="AG1381" i="3"/>
  <c r="AG1382" i="3"/>
  <c r="AG1383" i="3"/>
  <c r="AG1384" i="3"/>
  <c r="AG1385" i="3"/>
  <c r="AG1386" i="3"/>
  <c r="AG1387" i="3"/>
  <c r="AG1388" i="3"/>
  <c r="AG1389" i="3"/>
  <c r="AG1390" i="3"/>
  <c r="AG1391" i="3"/>
  <c r="AG1392" i="3"/>
  <c r="AG1393" i="3"/>
  <c r="AG1394" i="3"/>
  <c r="AG1395" i="3"/>
  <c r="AG1396" i="3"/>
  <c r="AG1397" i="3"/>
  <c r="AG1398" i="3"/>
  <c r="AG1399" i="3"/>
  <c r="AG1400" i="3"/>
  <c r="AG1401" i="3"/>
  <c r="AG1402" i="3"/>
  <c r="AG1403" i="3"/>
  <c r="AG1404" i="3"/>
  <c r="AG1405" i="3"/>
  <c r="AG1406" i="3"/>
  <c r="AG1407" i="3"/>
  <c r="AG1408" i="3"/>
  <c r="AG1409" i="3"/>
  <c r="AG1410" i="3"/>
  <c r="AG1411" i="3"/>
  <c r="AG1412" i="3"/>
  <c r="AG1413" i="3"/>
  <c r="AG1414" i="3"/>
  <c r="AG1415" i="3"/>
  <c r="AG1416" i="3"/>
  <c r="AG1417" i="3"/>
  <c r="AG1418" i="3"/>
  <c r="AG1419" i="3"/>
  <c r="AG1420" i="3"/>
  <c r="AG1421" i="3"/>
  <c r="AG1422" i="3"/>
  <c r="AG1423" i="3"/>
  <c r="AG1424" i="3"/>
  <c r="AG1425" i="3"/>
  <c r="AG1426" i="3"/>
  <c r="AG1427" i="3"/>
  <c r="AG1428" i="3"/>
  <c r="AG1429" i="3"/>
  <c r="AG1430" i="3"/>
  <c r="AG1431" i="3"/>
  <c r="AG1432" i="3"/>
  <c r="AG1433" i="3"/>
  <c r="AG1434" i="3"/>
  <c r="AG1435" i="3"/>
  <c r="AG1436" i="3"/>
  <c r="AG1437" i="3"/>
  <c r="AG1438" i="3"/>
  <c r="AG1439" i="3"/>
  <c r="AG1440" i="3"/>
  <c r="AG1441" i="3"/>
  <c r="AG1442" i="3"/>
  <c r="AG1443" i="3"/>
  <c r="AG1444" i="3"/>
  <c r="AG1445" i="3"/>
  <c r="AG1446" i="3"/>
  <c r="AG1447" i="3"/>
  <c r="AG1448" i="3"/>
  <c r="AG1449" i="3"/>
  <c r="AG1450" i="3"/>
  <c r="AG1451" i="3"/>
  <c r="AG1452" i="3"/>
  <c r="AG1453" i="3"/>
  <c r="AG1454" i="3"/>
  <c r="AG1455" i="3"/>
  <c r="AG1456" i="3"/>
  <c r="AG1457" i="3"/>
  <c r="AG1458" i="3"/>
  <c r="AG1459" i="3"/>
  <c r="AG1460" i="3"/>
  <c r="AG1461" i="3"/>
  <c r="AG1462" i="3"/>
  <c r="AG1463" i="3"/>
  <c r="AG1464" i="3"/>
  <c r="AG1465" i="3"/>
  <c r="AG1466" i="3"/>
  <c r="AG1467" i="3"/>
  <c r="AG1468" i="3"/>
  <c r="AG1469" i="3"/>
  <c r="AG1470" i="3"/>
  <c r="AG1471" i="3"/>
  <c r="AG1472" i="3"/>
  <c r="AG1473" i="3"/>
  <c r="AG1474" i="3"/>
  <c r="AG1475" i="3"/>
  <c r="AG1476" i="3"/>
  <c r="AG1477" i="3"/>
  <c r="AG1478" i="3"/>
  <c r="AG1479" i="3"/>
  <c r="AG1480" i="3"/>
  <c r="AG1481" i="3"/>
  <c r="AG1482" i="3"/>
  <c r="AG1483" i="3"/>
  <c r="AG1484" i="3"/>
  <c r="AG1485" i="3"/>
  <c r="AG1486" i="3"/>
  <c r="AG1487" i="3"/>
  <c r="AG1488" i="3"/>
  <c r="AG1489" i="3"/>
  <c r="AG1490" i="3"/>
  <c r="AG1491" i="3"/>
  <c r="AG1492" i="3"/>
  <c r="AG1493" i="3"/>
  <c r="AG1494" i="3"/>
  <c r="AG1495" i="3"/>
  <c r="AG1496" i="3"/>
  <c r="AG1497" i="3"/>
  <c r="AG1498" i="3"/>
  <c r="AG1499" i="3"/>
  <c r="AG1500" i="3"/>
  <c r="AG1501" i="3"/>
  <c r="AG1502" i="3"/>
  <c r="AG1503" i="3"/>
  <c r="AG1504" i="3"/>
  <c r="AG1505" i="3"/>
  <c r="AG1506" i="3"/>
  <c r="AG1507" i="3"/>
  <c r="AG1508" i="3"/>
  <c r="AG1509" i="3"/>
  <c r="AG1510" i="3"/>
  <c r="AG1511" i="3"/>
  <c r="AG1512" i="3"/>
  <c r="AG1513" i="3"/>
  <c r="AG1514" i="3"/>
  <c r="AG1515" i="3"/>
  <c r="AG1516" i="3"/>
  <c r="AG1517" i="3"/>
  <c r="AG1518" i="3"/>
  <c r="AG1519" i="3"/>
  <c r="AG1520" i="3"/>
  <c r="AG1521" i="3"/>
  <c r="AG1522" i="3"/>
  <c r="AG1523" i="3"/>
  <c r="AG1524" i="3"/>
  <c r="AG1525" i="3"/>
  <c r="AG1526" i="3"/>
  <c r="AG1527" i="3"/>
  <c r="AG1528" i="3"/>
  <c r="AG1529" i="3"/>
  <c r="AG1530" i="3"/>
  <c r="AG1531" i="3"/>
  <c r="AG1532" i="3"/>
  <c r="AG1533" i="3"/>
  <c r="AG1534" i="3"/>
  <c r="AG1535" i="3"/>
  <c r="AG1536" i="3"/>
  <c r="AG1537" i="3"/>
  <c r="AG1538" i="3"/>
  <c r="AG1539" i="3"/>
  <c r="AG1540" i="3"/>
  <c r="AG1541" i="3"/>
  <c r="AG1542" i="3"/>
  <c r="AG1543" i="3"/>
  <c r="AG1544" i="3"/>
  <c r="AG1545" i="3"/>
  <c r="AG1546" i="3"/>
  <c r="AG1547" i="3"/>
  <c r="AG1548" i="3"/>
  <c r="AG1549" i="3"/>
  <c r="AG1550" i="3"/>
  <c r="AG1551" i="3"/>
  <c r="AG1552" i="3"/>
  <c r="AG1553" i="3"/>
  <c r="AG1554" i="3"/>
  <c r="AG1555" i="3"/>
  <c r="AG1556" i="3"/>
  <c r="AG1557" i="3"/>
  <c r="AG1558" i="3"/>
  <c r="AG1559" i="3"/>
  <c r="AG1560" i="3"/>
  <c r="AG1561" i="3"/>
  <c r="AG1562" i="3"/>
  <c r="AG1563" i="3"/>
  <c r="AG1564" i="3"/>
  <c r="AG1565" i="3"/>
  <c r="AG1566" i="3"/>
  <c r="AG1567" i="3"/>
  <c r="AG1568" i="3"/>
  <c r="AG1569" i="3"/>
  <c r="AG1570" i="3"/>
  <c r="AG1571" i="3"/>
  <c r="AG1572" i="3"/>
  <c r="AG1573" i="3"/>
  <c r="AG1574" i="3"/>
  <c r="AG1575" i="3"/>
  <c r="AG1576" i="3"/>
  <c r="AG1577" i="3"/>
  <c r="AG1578" i="3"/>
  <c r="AG1579" i="3"/>
  <c r="AG1580" i="3"/>
  <c r="AG1581" i="3"/>
  <c r="AG1582" i="3"/>
  <c r="AG1583" i="3"/>
  <c r="AG1584" i="3"/>
  <c r="AG1585" i="3"/>
  <c r="AG1586" i="3"/>
  <c r="AG1587" i="3"/>
  <c r="AG1588" i="3"/>
  <c r="AG1589" i="3"/>
  <c r="AG1590" i="3"/>
  <c r="AG1591" i="3"/>
  <c r="AG1592" i="3"/>
  <c r="AG1593" i="3"/>
  <c r="AG1594"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I1193" i="3"/>
  <c r="AI1194" i="3"/>
  <c r="AI1195" i="3"/>
  <c r="AI1196" i="3"/>
  <c r="AI1197" i="3"/>
  <c r="AI1198" i="3"/>
  <c r="AI1199" i="3"/>
  <c r="AI1200" i="3"/>
  <c r="AI1201" i="3"/>
  <c r="AI1202" i="3"/>
  <c r="AI1203" i="3"/>
  <c r="AI1204" i="3"/>
  <c r="AI1205" i="3"/>
  <c r="AI1206" i="3"/>
  <c r="AI1207" i="3"/>
  <c r="AI1208" i="3"/>
  <c r="AI1209" i="3"/>
  <c r="AI1210" i="3"/>
  <c r="AI1211" i="3"/>
  <c r="AI1212" i="3"/>
  <c r="AI1213" i="3"/>
  <c r="AI1214" i="3"/>
  <c r="AI1215" i="3"/>
  <c r="AI1216" i="3"/>
  <c r="AI1217" i="3"/>
  <c r="AI1218" i="3"/>
  <c r="AI1219" i="3"/>
  <c r="AI1220" i="3"/>
  <c r="AI1221" i="3"/>
  <c r="AI1222" i="3"/>
  <c r="AI1223" i="3"/>
  <c r="AI1224" i="3"/>
  <c r="AI1225" i="3"/>
  <c r="AI1226" i="3"/>
  <c r="AI1227" i="3"/>
  <c r="AI1228" i="3"/>
  <c r="AI1229" i="3"/>
  <c r="AI1230" i="3"/>
  <c r="AI1231" i="3"/>
  <c r="AI1232" i="3"/>
  <c r="AI1233" i="3"/>
  <c r="AI1234" i="3"/>
  <c r="AI1235" i="3"/>
  <c r="AI1236" i="3"/>
  <c r="AI1237" i="3"/>
  <c r="AI1238" i="3"/>
  <c r="AI1239" i="3"/>
  <c r="AI1240" i="3"/>
  <c r="AI1241" i="3"/>
  <c r="AI1242" i="3"/>
  <c r="AI1243" i="3"/>
  <c r="AI1244" i="3"/>
  <c r="AI1245" i="3"/>
  <c r="AI1246" i="3"/>
  <c r="AI1247" i="3"/>
  <c r="AI1248" i="3"/>
  <c r="AI1249" i="3"/>
  <c r="AI1250" i="3"/>
  <c r="AI1251" i="3"/>
  <c r="AI1252" i="3"/>
  <c r="AI1253" i="3"/>
  <c r="AI1254" i="3"/>
  <c r="AI1255" i="3"/>
  <c r="AI1256" i="3"/>
  <c r="AI1257" i="3"/>
  <c r="AI1258" i="3"/>
  <c r="AI1259" i="3"/>
  <c r="AI1260" i="3"/>
  <c r="AI1261" i="3"/>
  <c r="AI1262" i="3"/>
  <c r="AI1263" i="3"/>
  <c r="AI1264" i="3"/>
  <c r="AI1265" i="3"/>
  <c r="AI1266" i="3"/>
  <c r="AI1267" i="3"/>
  <c r="AI1268" i="3"/>
  <c r="AI1269" i="3"/>
  <c r="AI1270" i="3"/>
  <c r="AI1271" i="3"/>
  <c r="AI1272" i="3"/>
  <c r="AI1273" i="3"/>
  <c r="AI1274" i="3"/>
  <c r="AI1275" i="3"/>
  <c r="AI1276" i="3"/>
  <c r="AI1277" i="3"/>
  <c r="AI1278" i="3"/>
  <c r="AI1279" i="3"/>
  <c r="AI1280" i="3"/>
  <c r="AI1281" i="3"/>
  <c r="AI1282" i="3"/>
  <c r="AI1283" i="3"/>
  <c r="AI1284" i="3"/>
  <c r="AI1285" i="3"/>
  <c r="AI1286" i="3"/>
  <c r="AI1287" i="3"/>
  <c r="AI1288" i="3"/>
  <c r="AI1289" i="3"/>
  <c r="AI1290" i="3"/>
  <c r="AI1291" i="3"/>
  <c r="AI1292" i="3"/>
  <c r="AI1293" i="3"/>
  <c r="AI1294" i="3"/>
  <c r="AI1295" i="3"/>
  <c r="AI1296" i="3"/>
  <c r="AI1297" i="3"/>
  <c r="AI1298" i="3"/>
  <c r="AI1299" i="3"/>
  <c r="AI1300" i="3"/>
  <c r="AI1301" i="3"/>
  <c r="AI1302" i="3"/>
  <c r="AI1303" i="3"/>
  <c r="AI1304" i="3"/>
  <c r="AI1305" i="3"/>
  <c r="AI1306" i="3"/>
  <c r="AI1307" i="3"/>
  <c r="AI1308" i="3"/>
  <c r="AI1309" i="3"/>
  <c r="AI1310" i="3"/>
  <c r="AI1311" i="3"/>
  <c r="AI1312" i="3"/>
  <c r="AI1313" i="3"/>
  <c r="AI1314" i="3"/>
  <c r="AI1315" i="3"/>
  <c r="AI1316" i="3"/>
  <c r="AI1317" i="3"/>
  <c r="AI1318" i="3"/>
  <c r="AI1319" i="3"/>
  <c r="AI1320" i="3"/>
  <c r="AI1321" i="3"/>
  <c r="AI1322" i="3"/>
  <c r="AI1323" i="3"/>
  <c r="AI1324" i="3"/>
  <c r="AI1325" i="3"/>
  <c r="AI1326" i="3"/>
  <c r="AI1327" i="3"/>
  <c r="AI1328" i="3"/>
  <c r="AI1329" i="3"/>
  <c r="AI1330" i="3"/>
  <c r="AI1331" i="3"/>
  <c r="AI1332" i="3"/>
  <c r="AI1333" i="3"/>
  <c r="AI1334" i="3"/>
  <c r="AI1335" i="3"/>
  <c r="AI1336" i="3"/>
  <c r="AI1337" i="3"/>
  <c r="AI1338" i="3"/>
  <c r="AI1339" i="3"/>
  <c r="AI1340" i="3"/>
  <c r="AI1341" i="3"/>
  <c r="AI1342" i="3"/>
  <c r="AI1343" i="3"/>
  <c r="AI1344" i="3"/>
  <c r="AI1345" i="3"/>
  <c r="AI1346" i="3"/>
  <c r="AI1347" i="3"/>
  <c r="AI1348" i="3"/>
  <c r="AI1349" i="3"/>
  <c r="AI1350" i="3"/>
  <c r="AI1351" i="3"/>
  <c r="AI1352" i="3"/>
  <c r="AI1353" i="3"/>
  <c r="AI1354" i="3"/>
  <c r="AI1355" i="3"/>
  <c r="AI1356" i="3"/>
  <c r="AI1357" i="3"/>
  <c r="AI1358" i="3"/>
  <c r="AI1359" i="3"/>
  <c r="AI1360" i="3"/>
  <c r="AI1361" i="3"/>
  <c r="AI1362" i="3"/>
  <c r="AI1363" i="3"/>
  <c r="AI1364" i="3"/>
  <c r="AI1365" i="3"/>
  <c r="AI1366" i="3"/>
  <c r="AI1367" i="3"/>
  <c r="AI1368" i="3"/>
  <c r="AI1369" i="3"/>
  <c r="AI1370" i="3"/>
  <c r="AI1371" i="3"/>
  <c r="AI1372" i="3"/>
  <c r="AI1373" i="3"/>
  <c r="AI1374" i="3"/>
  <c r="AI1375" i="3"/>
  <c r="AI1376" i="3"/>
  <c r="AI1377" i="3"/>
  <c r="AI1378" i="3"/>
  <c r="AI1379" i="3"/>
  <c r="AI1380" i="3"/>
  <c r="AI1381" i="3"/>
  <c r="AI1382" i="3"/>
  <c r="AI1383" i="3"/>
  <c r="AI1384" i="3"/>
  <c r="AI1385" i="3"/>
  <c r="AI1386" i="3"/>
  <c r="AI1387" i="3"/>
  <c r="AI1388" i="3"/>
  <c r="AI1389" i="3"/>
  <c r="AI1390" i="3"/>
  <c r="AI1391" i="3"/>
  <c r="AI1392" i="3"/>
  <c r="AI1393" i="3"/>
  <c r="AI1394" i="3"/>
  <c r="AI1395" i="3"/>
  <c r="AI1396" i="3"/>
  <c r="AI1397" i="3"/>
  <c r="AI1398" i="3"/>
  <c r="AI1399" i="3"/>
  <c r="AI1400" i="3"/>
  <c r="AI1401" i="3"/>
  <c r="AI1402" i="3"/>
  <c r="AI1403" i="3"/>
  <c r="AI1404" i="3"/>
  <c r="AI1405" i="3"/>
  <c r="AI1406" i="3"/>
  <c r="AI1407" i="3"/>
  <c r="AI1408" i="3"/>
  <c r="AI1409" i="3"/>
  <c r="AI1410" i="3"/>
  <c r="AI1411" i="3"/>
  <c r="AI1412" i="3"/>
  <c r="AI1413" i="3"/>
  <c r="AI1414" i="3"/>
  <c r="AI1415" i="3"/>
  <c r="AI1416" i="3"/>
  <c r="AI1417" i="3"/>
  <c r="AI1418" i="3"/>
  <c r="AI1419" i="3"/>
  <c r="AI1420" i="3"/>
  <c r="AI1421" i="3"/>
  <c r="AI1422" i="3"/>
  <c r="AI1423" i="3"/>
  <c r="AI1424" i="3"/>
  <c r="AI1425" i="3"/>
  <c r="AI1426" i="3"/>
  <c r="AI1427" i="3"/>
  <c r="AI1428" i="3"/>
  <c r="AI1429" i="3"/>
  <c r="AI1430" i="3"/>
  <c r="AI1431" i="3"/>
  <c r="AI1432" i="3"/>
  <c r="AI1433" i="3"/>
  <c r="AI1434" i="3"/>
  <c r="AI1435" i="3"/>
  <c r="AI1436" i="3"/>
  <c r="AI1437" i="3"/>
  <c r="AI1438" i="3"/>
  <c r="AI1439" i="3"/>
  <c r="AI1440" i="3"/>
  <c r="AI1441" i="3"/>
  <c r="AI1442" i="3"/>
  <c r="AI1443" i="3"/>
  <c r="AI1444" i="3"/>
  <c r="AI1445" i="3"/>
  <c r="AI1446" i="3"/>
  <c r="AI1447" i="3"/>
  <c r="AI1448" i="3"/>
  <c r="AI1449" i="3"/>
  <c r="AI1450" i="3"/>
  <c r="AI1451" i="3"/>
  <c r="AI1452" i="3"/>
  <c r="AI1453" i="3"/>
  <c r="AI1454" i="3"/>
  <c r="AI1455" i="3"/>
  <c r="AI1456" i="3"/>
  <c r="AI1457" i="3"/>
  <c r="AI1458" i="3"/>
  <c r="AI1459" i="3"/>
  <c r="AI1460" i="3"/>
  <c r="AI1461" i="3"/>
  <c r="AI1462" i="3"/>
  <c r="AI1463" i="3"/>
  <c r="AI1464" i="3"/>
  <c r="AI1465" i="3"/>
  <c r="AI1466" i="3"/>
  <c r="AI1467" i="3"/>
  <c r="AI1468" i="3"/>
  <c r="AI1469" i="3"/>
  <c r="AI1470" i="3"/>
  <c r="AI1471" i="3"/>
  <c r="AI1472" i="3"/>
  <c r="AI1473" i="3"/>
  <c r="AI1474" i="3"/>
  <c r="AI1475" i="3"/>
  <c r="AI1476" i="3"/>
  <c r="AI1477" i="3"/>
  <c r="AI1478" i="3"/>
  <c r="AI1479" i="3"/>
  <c r="AI1480" i="3"/>
  <c r="AI1481" i="3"/>
  <c r="AI1482" i="3"/>
  <c r="AI1483" i="3"/>
  <c r="AI1484" i="3"/>
  <c r="AI1485" i="3"/>
  <c r="AI1486" i="3"/>
  <c r="AI1487" i="3"/>
  <c r="AI1488" i="3"/>
  <c r="AI1489" i="3"/>
  <c r="AI1490" i="3"/>
  <c r="AI1491" i="3"/>
  <c r="AI1492" i="3"/>
  <c r="AI1493" i="3"/>
  <c r="AI1494" i="3"/>
  <c r="AI1495" i="3"/>
  <c r="AI1496" i="3"/>
  <c r="AI1497" i="3"/>
  <c r="AI1498" i="3"/>
  <c r="AI1499" i="3"/>
  <c r="AI1500" i="3"/>
  <c r="AI1501" i="3"/>
  <c r="AI1502" i="3"/>
  <c r="AI1503" i="3"/>
  <c r="AI1504" i="3"/>
  <c r="AI1505" i="3"/>
  <c r="AI1506" i="3"/>
  <c r="AI1507" i="3"/>
  <c r="AI1508" i="3"/>
  <c r="AI1509" i="3"/>
  <c r="AI1510" i="3"/>
  <c r="AI1511" i="3"/>
  <c r="AI1512" i="3"/>
  <c r="AI1513" i="3"/>
  <c r="AI1514" i="3"/>
  <c r="AI1515" i="3"/>
  <c r="AI1516" i="3"/>
  <c r="AI1517" i="3"/>
  <c r="AI1518" i="3"/>
  <c r="AI1519" i="3"/>
  <c r="AI1520" i="3"/>
  <c r="AI1521" i="3"/>
  <c r="AI1522" i="3"/>
  <c r="AI1523" i="3"/>
  <c r="AI1524" i="3"/>
  <c r="AI1525" i="3"/>
  <c r="AI1526" i="3"/>
  <c r="AI1527" i="3"/>
  <c r="AI1528" i="3"/>
  <c r="AI1529" i="3"/>
  <c r="AI1530" i="3"/>
  <c r="AI1531" i="3"/>
  <c r="AI1532" i="3"/>
  <c r="AI1533" i="3"/>
  <c r="AI1534" i="3"/>
  <c r="AI1535" i="3"/>
  <c r="AI1536" i="3"/>
  <c r="AI1537" i="3"/>
  <c r="AI1538" i="3"/>
  <c r="AI1539" i="3"/>
  <c r="AI1540" i="3"/>
  <c r="AI1541" i="3"/>
  <c r="AI1542" i="3"/>
  <c r="AI1543" i="3"/>
  <c r="AI1544" i="3"/>
  <c r="AI1545" i="3"/>
  <c r="AI1546" i="3"/>
  <c r="AI1547" i="3"/>
  <c r="AI1548" i="3"/>
  <c r="AI1549" i="3"/>
  <c r="AI1550" i="3"/>
  <c r="AI1551" i="3"/>
  <c r="AI1552" i="3"/>
  <c r="AI1553" i="3"/>
  <c r="AI1554" i="3"/>
  <c r="AI1555" i="3"/>
  <c r="AI1556" i="3"/>
  <c r="AI1557" i="3"/>
  <c r="AI1558" i="3"/>
  <c r="AI1559" i="3"/>
  <c r="AI1560" i="3"/>
  <c r="AI1561" i="3"/>
  <c r="AI1562" i="3"/>
  <c r="AI1563" i="3"/>
  <c r="AI1564" i="3"/>
  <c r="AI1565" i="3"/>
  <c r="AI1566" i="3"/>
  <c r="AI1567" i="3"/>
  <c r="AI1568" i="3"/>
  <c r="AI1569" i="3"/>
  <c r="AI1570" i="3"/>
  <c r="AI1571" i="3"/>
  <c r="AI1572" i="3"/>
  <c r="AI1573" i="3"/>
  <c r="AI1574" i="3"/>
  <c r="AI1575" i="3"/>
  <c r="AI1576" i="3"/>
  <c r="AI1577" i="3"/>
  <c r="AI1578" i="3"/>
  <c r="AI1579" i="3"/>
  <c r="AI1580" i="3"/>
  <c r="AI1581" i="3"/>
  <c r="AI1582" i="3"/>
  <c r="AI1583" i="3"/>
  <c r="AI1584" i="3"/>
  <c r="AI1585" i="3"/>
  <c r="AI1586" i="3"/>
  <c r="AI1587" i="3"/>
  <c r="AI1588" i="3"/>
  <c r="AI1589" i="3"/>
  <c r="AI1590" i="3"/>
  <c r="AI1591" i="3"/>
  <c r="AI1592" i="3"/>
  <c r="AI1593" i="3"/>
  <c r="AI1594" i="3"/>
  <c r="AJ1193" i="3"/>
  <c r="AJ1194" i="3"/>
  <c r="AJ1195" i="3"/>
  <c r="AJ1196" i="3"/>
  <c r="AJ1197" i="3"/>
  <c r="AJ1198" i="3"/>
  <c r="AJ1199" i="3"/>
  <c r="AJ1200" i="3"/>
  <c r="AJ1201" i="3"/>
  <c r="AJ1202" i="3"/>
  <c r="AJ1203" i="3"/>
  <c r="AJ1204" i="3"/>
  <c r="AJ1205" i="3"/>
  <c r="AJ1206" i="3"/>
  <c r="AJ1207" i="3"/>
  <c r="AJ1208" i="3"/>
  <c r="AJ1209" i="3"/>
  <c r="AJ1210" i="3"/>
  <c r="AJ1211" i="3"/>
  <c r="AJ1212" i="3"/>
  <c r="AJ1213" i="3"/>
  <c r="AJ1214" i="3"/>
  <c r="AJ1215" i="3"/>
  <c r="AJ1216" i="3"/>
  <c r="AJ1217" i="3"/>
  <c r="AJ1218" i="3"/>
  <c r="AJ1219" i="3"/>
  <c r="AJ1220" i="3"/>
  <c r="AJ1221" i="3"/>
  <c r="AJ1222" i="3"/>
  <c r="AJ1223" i="3"/>
  <c r="AJ1224" i="3"/>
  <c r="AJ1225" i="3"/>
  <c r="AJ1226" i="3"/>
  <c r="AJ1227" i="3"/>
  <c r="AJ1228" i="3"/>
  <c r="AJ1229" i="3"/>
  <c r="AJ1230" i="3"/>
  <c r="AJ1231" i="3"/>
  <c r="AJ1232" i="3"/>
  <c r="AJ1233" i="3"/>
  <c r="AJ1234" i="3"/>
  <c r="AJ1235" i="3"/>
  <c r="AJ1236" i="3"/>
  <c r="AJ1237" i="3"/>
  <c r="AJ1238" i="3"/>
  <c r="AJ1239" i="3"/>
  <c r="AJ1240" i="3"/>
  <c r="AJ1241" i="3"/>
  <c r="AJ1242" i="3"/>
  <c r="AJ1243" i="3"/>
  <c r="AJ1244" i="3"/>
  <c r="AJ1245" i="3"/>
  <c r="AJ1246" i="3"/>
  <c r="AJ1247" i="3"/>
  <c r="AJ1248" i="3"/>
  <c r="AJ1249" i="3"/>
  <c r="AJ1250" i="3"/>
  <c r="AJ1251" i="3"/>
  <c r="AJ1252" i="3"/>
  <c r="AJ1253" i="3"/>
  <c r="AJ1254" i="3"/>
  <c r="AJ1255" i="3"/>
  <c r="AJ1256" i="3"/>
  <c r="AJ1257" i="3"/>
  <c r="AJ1258" i="3"/>
  <c r="AJ1259" i="3"/>
  <c r="AJ1260" i="3"/>
  <c r="AJ1261" i="3"/>
  <c r="AJ1262" i="3"/>
  <c r="AJ1263" i="3"/>
  <c r="AJ1264" i="3"/>
  <c r="AJ1265" i="3"/>
  <c r="AJ1266" i="3"/>
  <c r="AJ1267" i="3"/>
  <c r="AJ1268" i="3"/>
  <c r="AJ1269" i="3"/>
  <c r="AJ1270" i="3"/>
  <c r="AJ1271" i="3"/>
  <c r="AJ1272" i="3"/>
  <c r="AJ1273" i="3"/>
  <c r="AJ1274" i="3"/>
  <c r="AJ1275" i="3"/>
  <c r="AJ1276" i="3"/>
  <c r="AJ1277" i="3"/>
  <c r="AJ1278" i="3"/>
  <c r="AJ1279" i="3"/>
  <c r="AJ1280" i="3"/>
  <c r="AJ1281" i="3"/>
  <c r="AJ1282" i="3"/>
  <c r="AJ1283" i="3"/>
  <c r="AJ1284" i="3"/>
  <c r="AJ1285" i="3"/>
  <c r="AJ1286" i="3"/>
  <c r="AJ1287" i="3"/>
  <c r="AJ1288" i="3"/>
  <c r="AJ1289" i="3"/>
  <c r="AJ1290" i="3"/>
  <c r="AJ1291" i="3"/>
  <c r="AJ1292" i="3"/>
  <c r="AJ1293" i="3"/>
  <c r="AJ1294" i="3"/>
  <c r="AJ1295" i="3"/>
  <c r="AJ1296" i="3"/>
  <c r="AJ1297" i="3"/>
  <c r="AJ1298" i="3"/>
  <c r="AJ1299" i="3"/>
  <c r="AJ1300" i="3"/>
  <c r="AJ1301" i="3"/>
  <c r="AJ1302" i="3"/>
  <c r="AJ1303" i="3"/>
  <c r="AJ1304" i="3"/>
  <c r="AJ1305" i="3"/>
  <c r="AJ1306" i="3"/>
  <c r="AJ1307" i="3"/>
  <c r="AJ1308" i="3"/>
  <c r="AJ1309" i="3"/>
  <c r="AJ1310" i="3"/>
  <c r="AJ1311" i="3"/>
  <c r="AJ1312" i="3"/>
  <c r="AJ1313" i="3"/>
  <c r="AJ1314" i="3"/>
  <c r="AJ1315" i="3"/>
  <c r="AJ1316" i="3"/>
  <c r="AJ1317" i="3"/>
  <c r="AJ1318" i="3"/>
  <c r="AJ1319" i="3"/>
  <c r="AJ1320" i="3"/>
  <c r="AJ1321" i="3"/>
  <c r="AJ1322" i="3"/>
  <c r="AJ1323" i="3"/>
  <c r="AJ1324" i="3"/>
  <c r="AJ1325" i="3"/>
  <c r="AJ1326" i="3"/>
  <c r="AJ1327" i="3"/>
  <c r="AJ1328" i="3"/>
  <c r="AJ1329" i="3"/>
  <c r="AJ1330" i="3"/>
  <c r="AJ1331" i="3"/>
  <c r="AJ1332" i="3"/>
  <c r="AJ1333" i="3"/>
  <c r="AJ1334" i="3"/>
  <c r="AJ1335" i="3"/>
  <c r="AJ1336" i="3"/>
  <c r="AJ1337" i="3"/>
  <c r="AJ1338" i="3"/>
  <c r="AJ1339" i="3"/>
  <c r="AJ1340" i="3"/>
  <c r="AJ1341" i="3"/>
  <c r="AJ1342" i="3"/>
  <c r="AJ1343" i="3"/>
  <c r="AJ1344" i="3"/>
  <c r="AJ1345" i="3"/>
  <c r="AJ1346" i="3"/>
  <c r="AJ1347" i="3"/>
  <c r="AJ1348" i="3"/>
  <c r="AJ1349" i="3"/>
  <c r="AJ1350" i="3"/>
  <c r="AJ1351" i="3"/>
  <c r="AJ1352" i="3"/>
  <c r="AJ1353" i="3"/>
  <c r="AJ1354" i="3"/>
  <c r="AJ1355" i="3"/>
  <c r="AJ1356" i="3"/>
  <c r="AJ1357" i="3"/>
  <c r="AJ1358" i="3"/>
  <c r="AJ1359" i="3"/>
  <c r="AJ1360" i="3"/>
  <c r="AJ1361" i="3"/>
  <c r="AJ1362" i="3"/>
  <c r="AJ1363" i="3"/>
  <c r="AJ1364" i="3"/>
  <c r="AJ1365" i="3"/>
  <c r="AJ1366" i="3"/>
  <c r="AJ1367" i="3"/>
  <c r="AJ1368" i="3"/>
  <c r="AJ1369" i="3"/>
  <c r="AJ1370" i="3"/>
  <c r="AJ1371" i="3"/>
  <c r="AJ1372" i="3"/>
  <c r="AJ1373" i="3"/>
  <c r="AJ1374" i="3"/>
  <c r="AJ1375" i="3"/>
  <c r="AJ1376" i="3"/>
  <c r="AJ1377" i="3"/>
  <c r="AJ1378" i="3"/>
  <c r="AJ1379" i="3"/>
  <c r="AJ1380" i="3"/>
  <c r="AJ1381" i="3"/>
  <c r="AJ1382" i="3"/>
  <c r="AJ1383" i="3"/>
  <c r="AJ1384" i="3"/>
  <c r="AJ1385" i="3"/>
  <c r="AJ1386" i="3"/>
  <c r="AJ1387" i="3"/>
  <c r="AJ1388" i="3"/>
  <c r="AJ1389" i="3"/>
  <c r="AJ1390" i="3"/>
  <c r="AJ1391" i="3"/>
  <c r="AJ1392" i="3"/>
  <c r="AJ1393" i="3"/>
  <c r="AJ1394" i="3"/>
  <c r="AJ1395" i="3"/>
  <c r="AJ1396" i="3"/>
  <c r="AJ1397" i="3"/>
  <c r="AJ1398" i="3"/>
  <c r="AJ1399" i="3"/>
  <c r="AJ1400" i="3"/>
  <c r="AJ1401" i="3"/>
  <c r="AJ1402" i="3"/>
  <c r="AJ1403" i="3"/>
  <c r="AJ1404" i="3"/>
  <c r="AJ1405" i="3"/>
  <c r="AJ1406" i="3"/>
  <c r="AJ1407" i="3"/>
  <c r="AJ1408" i="3"/>
  <c r="AJ1409" i="3"/>
  <c r="AJ1410" i="3"/>
  <c r="AJ1411" i="3"/>
  <c r="AJ1412" i="3"/>
  <c r="AJ1413" i="3"/>
  <c r="AJ1414" i="3"/>
  <c r="AJ1415" i="3"/>
  <c r="AJ1416" i="3"/>
  <c r="AJ1417" i="3"/>
  <c r="AJ1418" i="3"/>
  <c r="AJ1419" i="3"/>
  <c r="AJ1420" i="3"/>
  <c r="AJ1421" i="3"/>
  <c r="AJ1422" i="3"/>
  <c r="AJ1423" i="3"/>
  <c r="AJ1424" i="3"/>
  <c r="AJ1425" i="3"/>
  <c r="AJ1426" i="3"/>
  <c r="AJ1427" i="3"/>
  <c r="AJ1428" i="3"/>
  <c r="AJ1429" i="3"/>
  <c r="AJ1430" i="3"/>
  <c r="AJ1431" i="3"/>
  <c r="AJ1432" i="3"/>
  <c r="AJ1433" i="3"/>
  <c r="AJ1434" i="3"/>
  <c r="AJ1435" i="3"/>
  <c r="AJ1436" i="3"/>
  <c r="AJ1437" i="3"/>
  <c r="AJ1438" i="3"/>
  <c r="AJ1439" i="3"/>
  <c r="AJ1440" i="3"/>
  <c r="AJ1441" i="3"/>
  <c r="AJ1442" i="3"/>
  <c r="AJ1443" i="3"/>
  <c r="AJ1444" i="3"/>
  <c r="AJ1445" i="3"/>
  <c r="AJ1446" i="3"/>
  <c r="AJ1447" i="3"/>
  <c r="AJ1448" i="3"/>
  <c r="AJ1449" i="3"/>
  <c r="AJ1450" i="3"/>
  <c r="AJ1451" i="3"/>
  <c r="AJ1452" i="3"/>
  <c r="AJ1453" i="3"/>
  <c r="AJ1454" i="3"/>
  <c r="AJ1455" i="3"/>
  <c r="AJ1456" i="3"/>
  <c r="AJ1457" i="3"/>
  <c r="AJ1458" i="3"/>
  <c r="AJ1459" i="3"/>
  <c r="AJ1460" i="3"/>
  <c r="AJ1461" i="3"/>
  <c r="AJ1462" i="3"/>
  <c r="AJ1463" i="3"/>
  <c r="AJ1464" i="3"/>
  <c r="AJ1465" i="3"/>
  <c r="AJ1466" i="3"/>
  <c r="AJ1467" i="3"/>
  <c r="AJ1468" i="3"/>
  <c r="AJ1469" i="3"/>
  <c r="AJ1470" i="3"/>
  <c r="AJ1471" i="3"/>
  <c r="AJ1472" i="3"/>
  <c r="AJ1473" i="3"/>
  <c r="AJ1474" i="3"/>
  <c r="AJ1475" i="3"/>
  <c r="AJ1476" i="3"/>
  <c r="AJ1477" i="3"/>
  <c r="AJ1478" i="3"/>
  <c r="AJ1479" i="3"/>
  <c r="AJ1480" i="3"/>
  <c r="AJ1481" i="3"/>
  <c r="AJ1482" i="3"/>
  <c r="AJ1483" i="3"/>
  <c r="AJ1484" i="3"/>
  <c r="AJ1485" i="3"/>
  <c r="AJ1486" i="3"/>
  <c r="AJ1487" i="3"/>
  <c r="AJ1488" i="3"/>
  <c r="AJ1489" i="3"/>
  <c r="AJ1490" i="3"/>
  <c r="AJ1491" i="3"/>
  <c r="AJ1492" i="3"/>
  <c r="AJ1493" i="3"/>
  <c r="AJ1494" i="3"/>
  <c r="AJ1495" i="3"/>
  <c r="AJ1496" i="3"/>
  <c r="AJ1497" i="3"/>
  <c r="AJ1498" i="3"/>
  <c r="AJ1499" i="3"/>
  <c r="AJ1500" i="3"/>
  <c r="AJ1501" i="3"/>
  <c r="AJ1502" i="3"/>
  <c r="AJ1503" i="3"/>
  <c r="AJ1504" i="3"/>
  <c r="AJ1505" i="3"/>
  <c r="AJ1506" i="3"/>
  <c r="AJ1507" i="3"/>
  <c r="AJ1508" i="3"/>
  <c r="AJ1509" i="3"/>
  <c r="AJ1510" i="3"/>
  <c r="AJ1511" i="3"/>
  <c r="AJ1512" i="3"/>
  <c r="AJ1513" i="3"/>
  <c r="AJ1514" i="3"/>
  <c r="AJ1515" i="3"/>
  <c r="AJ1516" i="3"/>
  <c r="AJ1517" i="3"/>
  <c r="AJ1518" i="3"/>
  <c r="AJ1519" i="3"/>
  <c r="AJ1520" i="3"/>
  <c r="AJ1521" i="3"/>
  <c r="AJ1522" i="3"/>
  <c r="AJ1523" i="3"/>
  <c r="AJ1524" i="3"/>
  <c r="AJ1525" i="3"/>
  <c r="AJ1526" i="3"/>
  <c r="AJ1527" i="3"/>
  <c r="AJ1528" i="3"/>
  <c r="AJ1529" i="3"/>
  <c r="AJ1530" i="3"/>
  <c r="AJ1531" i="3"/>
  <c r="AJ1532" i="3"/>
  <c r="AJ1533" i="3"/>
  <c r="AJ1534" i="3"/>
  <c r="AJ1535" i="3"/>
  <c r="AJ1536" i="3"/>
  <c r="AJ1537" i="3"/>
  <c r="AJ1538" i="3"/>
  <c r="AJ1539" i="3"/>
  <c r="AJ1540" i="3"/>
  <c r="AJ1541" i="3"/>
  <c r="AJ1542" i="3"/>
  <c r="AJ1543" i="3"/>
  <c r="AJ1544" i="3"/>
  <c r="AJ1545" i="3"/>
  <c r="AJ1546" i="3"/>
  <c r="AJ1547" i="3"/>
  <c r="AJ1548" i="3"/>
  <c r="AJ1549" i="3"/>
  <c r="AJ1550" i="3"/>
  <c r="AJ1551" i="3"/>
  <c r="AJ1552" i="3"/>
  <c r="AJ1553" i="3"/>
  <c r="AJ1554" i="3"/>
  <c r="AJ1555" i="3"/>
  <c r="AJ1556" i="3"/>
  <c r="AJ1557" i="3"/>
  <c r="AJ1558" i="3"/>
  <c r="AJ1559" i="3"/>
  <c r="AJ1560" i="3"/>
  <c r="AJ1561" i="3"/>
  <c r="AJ1562" i="3"/>
  <c r="AJ1563" i="3"/>
  <c r="AJ1564" i="3"/>
  <c r="AJ1565" i="3"/>
  <c r="AJ1566" i="3"/>
  <c r="AJ1567" i="3"/>
  <c r="AJ1568" i="3"/>
  <c r="AJ1569" i="3"/>
  <c r="AJ1570" i="3"/>
  <c r="AJ1571" i="3"/>
  <c r="AJ1572" i="3"/>
  <c r="AJ1573" i="3"/>
  <c r="AJ1574" i="3"/>
  <c r="AJ1575" i="3"/>
  <c r="AJ1576" i="3"/>
  <c r="AJ1577" i="3"/>
  <c r="AJ1578" i="3"/>
  <c r="AJ1579" i="3"/>
  <c r="AJ1580" i="3"/>
  <c r="AJ1581" i="3"/>
  <c r="AJ1582" i="3"/>
  <c r="AJ1583" i="3"/>
  <c r="AJ1584" i="3"/>
  <c r="AJ1585" i="3"/>
  <c r="AJ1586" i="3"/>
  <c r="AJ1587" i="3"/>
  <c r="AJ1588" i="3"/>
  <c r="AJ1589" i="3"/>
  <c r="AJ1590" i="3"/>
  <c r="AJ1591" i="3"/>
  <c r="AJ1592" i="3"/>
  <c r="AJ1593" i="3"/>
  <c r="AJ1594" i="3"/>
  <c r="AK1193" i="3"/>
  <c r="AK1194" i="3"/>
  <c r="AK1195" i="3"/>
  <c r="AK1196" i="3"/>
  <c r="AK1197" i="3"/>
  <c r="AK1198" i="3"/>
  <c r="AK1199" i="3"/>
  <c r="AK1200" i="3"/>
  <c r="AK1201" i="3"/>
  <c r="AK1202" i="3"/>
  <c r="AK1203" i="3"/>
  <c r="AK1204" i="3"/>
  <c r="AK1205" i="3"/>
  <c r="AK1206" i="3"/>
  <c r="AK1207" i="3"/>
  <c r="AK1208" i="3"/>
  <c r="AK1209" i="3"/>
  <c r="AK1210" i="3"/>
  <c r="AK1211" i="3"/>
  <c r="AK1212" i="3"/>
  <c r="AK1213" i="3"/>
  <c r="AK1214" i="3"/>
  <c r="AK1215" i="3"/>
  <c r="AK1216" i="3"/>
  <c r="AK1217" i="3"/>
  <c r="AK1218" i="3"/>
  <c r="AK1219" i="3"/>
  <c r="AK1220" i="3"/>
  <c r="AK1221" i="3"/>
  <c r="AK1222" i="3"/>
  <c r="AK1223" i="3"/>
  <c r="AK1224" i="3"/>
  <c r="AK1225" i="3"/>
  <c r="AK1226" i="3"/>
  <c r="AK1227" i="3"/>
  <c r="AK1228" i="3"/>
  <c r="AK1229" i="3"/>
  <c r="AK1230" i="3"/>
  <c r="AK1231" i="3"/>
  <c r="AK1232" i="3"/>
  <c r="AK1233" i="3"/>
  <c r="AK1234" i="3"/>
  <c r="AK1235" i="3"/>
  <c r="AK1236" i="3"/>
  <c r="AK1237" i="3"/>
  <c r="AK1238" i="3"/>
  <c r="AK1239" i="3"/>
  <c r="AK1240" i="3"/>
  <c r="AK1241" i="3"/>
  <c r="AK1242" i="3"/>
  <c r="AK1243" i="3"/>
  <c r="AK1244" i="3"/>
  <c r="AK1245" i="3"/>
  <c r="AK1246" i="3"/>
  <c r="AK1247" i="3"/>
  <c r="AK1248" i="3"/>
  <c r="AK1249" i="3"/>
  <c r="AK1250" i="3"/>
  <c r="AK1251" i="3"/>
  <c r="AK1252" i="3"/>
  <c r="AK1253" i="3"/>
  <c r="AK1254" i="3"/>
  <c r="AK1255" i="3"/>
  <c r="AK1256" i="3"/>
  <c r="AK1257" i="3"/>
  <c r="AK1258" i="3"/>
  <c r="AK1259" i="3"/>
  <c r="AK1260" i="3"/>
  <c r="AK1261" i="3"/>
  <c r="AK1262" i="3"/>
  <c r="AK1263" i="3"/>
  <c r="AK1264" i="3"/>
  <c r="AK1265" i="3"/>
  <c r="AK1266" i="3"/>
  <c r="AK1267" i="3"/>
  <c r="AK1268" i="3"/>
  <c r="AK1269" i="3"/>
  <c r="AK1270" i="3"/>
  <c r="AK1271" i="3"/>
  <c r="AK1272" i="3"/>
  <c r="AK1273" i="3"/>
  <c r="AK1274" i="3"/>
  <c r="AK1275" i="3"/>
  <c r="AK1276" i="3"/>
  <c r="AK1277" i="3"/>
  <c r="AK1278" i="3"/>
  <c r="AK1279" i="3"/>
  <c r="AK1280" i="3"/>
  <c r="AK1281" i="3"/>
  <c r="AK1282" i="3"/>
  <c r="AK1283" i="3"/>
  <c r="AK1284" i="3"/>
  <c r="AK1285" i="3"/>
  <c r="AK1286" i="3"/>
  <c r="AK1287" i="3"/>
  <c r="AK1288" i="3"/>
  <c r="AK1289" i="3"/>
  <c r="AK1290" i="3"/>
  <c r="AK1291" i="3"/>
  <c r="AK1292" i="3"/>
  <c r="AK1293" i="3"/>
  <c r="AK1294" i="3"/>
  <c r="AK1295" i="3"/>
  <c r="AK1296" i="3"/>
  <c r="AK1297" i="3"/>
  <c r="AK1298" i="3"/>
  <c r="AK1299" i="3"/>
  <c r="AK1300" i="3"/>
  <c r="AK1301" i="3"/>
  <c r="AK1302" i="3"/>
  <c r="AK1303" i="3"/>
  <c r="AK1304" i="3"/>
  <c r="AK1305" i="3"/>
  <c r="AK1306" i="3"/>
  <c r="AK1307" i="3"/>
  <c r="AK1308" i="3"/>
  <c r="AK1309" i="3"/>
  <c r="AK1310" i="3"/>
  <c r="AK1311" i="3"/>
  <c r="AK1312" i="3"/>
  <c r="AK1313" i="3"/>
  <c r="AK1314" i="3"/>
  <c r="AK1315" i="3"/>
  <c r="AK1316" i="3"/>
  <c r="AK1317" i="3"/>
  <c r="AK1318" i="3"/>
  <c r="AK1319" i="3"/>
  <c r="AK1320" i="3"/>
  <c r="AK1321" i="3"/>
  <c r="AK1322" i="3"/>
  <c r="AK1323" i="3"/>
  <c r="AK1324" i="3"/>
  <c r="AK1325" i="3"/>
  <c r="AK1326" i="3"/>
  <c r="AK1327" i="3"/>
  <c r="AK1328" i="3"/>
  <c r="AK1329" i="3"/>
  <c r="AK1330" i="3"/>
  <c r="AK1331" i="3"/>
  <c r="AK1332" i="3"/>
  <c r="AK1333" i="3"/>
  <c r="AK1334" i="3"/>
  <c r="AK1335" i="3"/>
  <c r="AK1336" i="3"/>
  <c r="AK1337" i="3"/>
  <c r="AK1338" i="3"/>
  <c r="AK1339" i="3"/>
  <c r="AK1340" i="3"/>
  <c r="AK1341" i="3"/>
  <c r="AK1342" i="3"/>
  <c r="AK1343" i="3"/>
  <c r="AK1344" i="3"/>
  <c r="AK1345" i="3"/>
  <c r="AK1346" i="3"/>
  <c r="AK1347" i="3"/>
  <c r="AK1348" i="3"/>
  <c r="AK1349" i="3"/>
  <c r="AK1350" i="3"/>
  <c r="AK1351" i="3"/>
  <c r="AK1352" i="3"/>
  <c r="AK1353" i="3"/>
  <c r="AK1354" i="3"/>
  <c r="AK1355" i="3"/>
  <c r="AK1356" i="3"/>
  <c r="AK1357" i="3"/>
  <c r="AK1358" i="3"/>
  <c r="AK1359" i="3"/>
  <c r="AK1360" i="3"/>
  <c r="AK1361" i="3"/>
  <c r="AK1362" i="3"/>
  <c r="AK1363" i="3"/>
  <c r="AK1364" i="3"/>
  <c r="AK1365" i="3"/>
  <c r="AK1366" i="3"/>
  <c r="AK1367" i="3"/>
  <c r="AK1368" i="3"/>
  <c r="AK1369" i="3"/>
  <c r="AK1370" i="3"/>
  <c r="AK1371" i="3"/>
  <c r="AK1372" i="3"/>
  <c r="AK1373" i="3"/>
  <c r="AK1374" i="3"/>
  <c r="AK1375" i="3"/>
  <c r="AK1376" i="3"/>
  <c r="AK1377" i="3"/>
  <c r="AK1378" i="3"/>
  <c r="AK1379" i="3"/>
  <c r="AK1380" i="3"/>
  <c r="AK1381" i="3"/>
  <c r="AK1382" i="3"/>
  <c r="AK1383" i="3"/>
  <c r="AK1384" i="3"/>
  <c r="AK1385" i="3"/>
  <c r="AK1386" i="3"/>
  <c r="AK1387" i="3"/>
  <c r="AK1388" i="3"/>
  <c r="AK1389" i="3"/>
  <c r="AK1390" i="3"/>
  <c r="AK1391" i="3"/>
  <c r="AK1392" i="3"/>
  <c r="AK1393" i="3"/>
  <c r="AK1394" i="3"/>
  <c r="AK1395" i="3"/>
  <c r="AK1396" i="3"/>
  <c r="AK1397" i="3"/>
  <c r="AK1398" i="3"/>
  <c r="AK1399" i="3"/>
  <c r="AK1400" i="3"/>
  <c r="AK1401" i="3"/>
  <c r="AK1402" i="3"/>
  <c r="AK1403" i="3"/>
  <c r="AK1404" i="3"/>
  <c r="AK1405" i="3"/>
  <c r="AK1406" i="3"/>
  <c r="AK1407" i="3"/>
  <c r="AK1408" i="3"/>
  <c r="AK1409" i="3"/>
  <c r="AK1410" i="3"/>
  <c r="AK1411" i="3"/>
  <c r="AK1412" i="3"/>
  <c r="AK1413" i="3"/>
  <c r="AK1414" i="3"/>
  <c r="AK1415" i="3"/>
  <c r="AK1416" i="3"/>
  <c r="AK1417" i="3"/>
  <c r="AK1418" i="3"/>
  <c r="AK1419" i="3"/>
  <c r="AK1420" i="3"/>
  <c r="AK1421" i="3"/>
  <c r="AK1422" i="3"/>
  <c r="AK1423" i="3"/>
  <c r="AK1424" i="3"/>
  <c r="AK1425" i="3"/>
  <c r="AK1426" i="3"/>
  <c r="AK1427" i="3"/>
  <c r="AK1428" i="3"/>
  <c r="AK1429" i="3"/>
  <c r="AK1430" i="3"/>
  <c r="AK1431" i="3"/>
  <c r="AK1432" i="3"/>
  <c r="AK1433" i="3"/>
  <c r="AK1434" i="3"/>
  <c r="AK1435" i="3"/>
  <c r="AK1436" i="3"/>
  <c r="AK1437" i="3"/>
  <c r="AK1438" i="3"/>
  <c r="AK1439" i="3"/>
  <c r="AK1440" i="3"/>
  <c r="AK1441" i="3"/>
  <c r="AK1442" i="3"/>
  <c r="AK1443" i="3"/>
  <c r="AK1444" i="3"/>
  <c r="AK1445" i="3"/>
  <c r="AK1446" i="3"/>
  <c r="AK1447" i="3"/>
  <c r="AK1448" i="3"/>
  <c r="AK1449" i="3"/>
  <c r="AK1450" i="3"/>
  <c r="AK1451" i="3"/>
  <c r="AK1452" i="3"/>
  <c r="AK1453" i="3"/>
  <c r="AK1454" i="3"/>
  <c r="AK1455" i="3"/>
  <c r="AK1456" i="3"/>
  <c r="AK1457" i="3"/>
  <c r="AK1458" i="3"/>
  <c r="AK1459" i="3"/>
  <c r="AK1460" i="3"/>
  <c r="AK1461" i="3"/>
  <c r="AK1462" i="3"/>
  <c r="AK1463" i="3"/>
  <c r="AK1464" i="3"/>
  <c r="AK1465" i="3"/>
  <c r="AK1466" i="3"/>
  <c r="AK1467" i="3"/>
  <c r="AK1468" i="3"/>
  <c r="AK1469" i="3"/>
  <c r="AK1470" i="3"/>
  <c r="AK1471" i="3"/>
  <c r="AK1472" i="3"/>
  <c r="AK1473" i="3"/>
  <c r="AK1474" i="3"/>
  <c r="AK1475" i="3"/>
  <c r="AK1476" i="3"/>
  <c r="AK1477" i="3"/>
  <c r="AK1478" i="3"/>
  <c r="AK1479" i="3"/>
  <c r="AK1480" i="3"/>
  <c r="AK1481" i="3"/>
  <c r="AK1482" i="3"/>
  <c r="AK1483" i="3"/>
  <c r="AK1484" i="3"/>
  <c r="AK1485" i="3"/>
  <c r="AK1486" i="3"/>
  <c r="AK1487" i="3"/>
  <c r="AK1488" i="3"/>
  <c r="AK1489" i="3"/>
  <c r="AK1490" i="3"/>
  <c r="AK1491" i="3"/>
  <c r="AK1492" i="3"/>
  <c r="AK1493" i="3"/>
  <c r="AK1494" i="3"/>
  <c r="AK1495" i="3"/>
  <c r="AK1496" i="3"/>
  <c r="AK1497" i="3"/>
  <c r="AK1498" i="3"/>
  <c r="AK1499" i="3"/>
  <c r="AK1500" i="3"/>
  <c r="AK1501" i="3"/>
  <c r="AK1502" i="3"/>
  <c r="AK1503" i="3"/>
  <c r="AK1504" i="3"/>
  <c r="AK1505" i="3"/>
  <c r="AK1506" i="3"/>
  <c r="AK1507" i="3"/>
  <c r="AK1508" i="3"/>
  <c r="AK1509" i="3"/>
  <c r="AK1510" i="3"/>
  <c r="AK1511" i="3"/>
  <c r="AK1512" i="3"/>
  <c r="AK1513" i="3"/>
  <c r="AK1514" i="3"/>
  <c r="AK1515" i="3"/>
  <c r="AK1516" i="3"/>
  <c r="AK1517" i="3"/>
  <c r="AK1518" i="3"/>
  <c r="AK1519" i="3"/>
  <c r="AK1520" i="3"/>
  <c r="AK1521" i="3"/>
  <c r="AK1522" i="3"/>
  <c r="AK1523" i="3"/>
  <c r="AK1524" i="3"/>
  <c r="AK1525" i="3"/>
  <c r="AK1526" i="3"/>
  <c r="AK1527" i="3"/>
  <c r="AK1528" i="3"/>
  <c r="AK1529" i="3"/>
  <c r="AK1530" i="3"/>
  <c r="AK1531" i="3"/>
  <c r="AK1532" i="3"/>
  <c r="AK1533" i="3"/>
  <c r="AK1534" i="3"/>
  <c r="AK1535" i="3"/>
  <c r="AK1536" i="3"/>
  <c r="AK1537" i="3"/>
  <c r="AK1538" i="3"/>
  <c r="AK1539" i="3"/>
  <c r="AK1540" i="3"/>
  <c r="AK1541" i="3"/>
  <c r="AK1542" i="3"/>
  <c r="AK1543" i="3"/>
  <c r="AK1544" i="3"/>
  <c r="AK1545" i="3"/>
  <c r="AK1546" i="3"/>
  <c r="AK1547" i="3"/>
  <c r="AK1548" i="3"/>
  <c r="AK1549" i="3"/>
  <c r="AK1550" i="3"/>
  <c r="AK1551" i="3"/>
  <c r="AK1552" i="3"/>
  <c r="AK1553" i="3"/>
  <c r="AK1554" i="3"/>
  <c r="AK1555" i="3"/>
  <c r="AK1556" i="3"/>
  <c r="AK1557" i="3"/>
  <c r="AK1558" i="3"/>
  <c r="AK1559" i="3"/>
  <c r="AK1560" i="3"/>
  <c r="AK1561" i="3"/>
  <c r="AK1562" i="3"/>
  <c r="AK1563" i="3"/>
  <c r="AK1564" i="3"/>
  <c r="AK1565" i="3"/>
  <c r="AK1566" i="3"/>
  <c r="AK1567" i="3"/>
  <c r="AK1568" i="3"/>
  <c r="AK1569" i="3"/>
  <c r="AK1570" i="3"/>
  <c r="AK1571" i="3"/>
  <c r="AK1572" i="3"/>
  <c r="AK1573" i="3"/>
  <c r="AK1574" i="3"/>
  <c r="AK1575" i="3"/>
  <c r="AK1576" i="3"/>
  <c r="AK1577" i="3"/>
  <c r="AK1578" i="3"/>
  <c r="AK1579" i="3"/>
  <c r="AK1580" i="3"/>
  <c r="AK1581" i="3"/>
  <c r="AK1582" i="3"/>
  <c r="AK1583" i="3"/>
  <c r="AK1584" i="3"/>
  <c r="AK1585" i="3"/>
  <c r="AK1586" i="3"/>
  <c r="AK1587" i="3"/>
  <c r="AK1588" i="3"/>
  <c r="AK1589" i="3"/>
  <c r="AK1590" i="3"/>
  <c r="AK1591" i="3"/>
  <c r="AK1592" i="3"/>
  <c r="AK1593" i="3"/>
  <c r="AK1594"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1472" i="3"/>
  <c r="AL1473" i="3"/>
  <c r="AL1474" i="3"/>
  <c r="AL1475" i="3"/>
  <c r="AL1476" i="3"/>
  <c r="AL1477" i="3"/>
  <c r="AL1478" i="3"/>
  <c r="AL1479" i="3"/>
  <c r="AL1480" i="3"/>
  <c r="AL1481" i="3"/>
  <c r="AL1482" i="3"/>
  <c r="AL1483" i="3"/>
  <c r="AL1484" i="3"/>
  <c r="AL1485" i="3"/>
  <c r="AL1486" i="3"/>
  <c r="AL1487" i="3"/>
  <c r="AL1488" i="3"/>
  <c r="AL1489" i="3"/>
  <c r="AL1490" i="3"/>
  <c r="AL1491" i="3"/>
  <c r="AL1492" i="3"/>
  <c r="AL1493" i="3"/>
  <c r="AL1494" i="3"/>
  <c r="AL1495" i="3"/>
  <c r="AL1496" i="3"/>
  <c r="AL1497" i="3"/>
  <c r="AL1498" i="3"/>
  <c r="AL1499" i="3"/>
  <c r="AL1500" i="3"/>
  <c r="AL1501" i="3"/>
  <c r="AL1502" i="3"/>
  <c r="AL1503" i="3"/>
  <c r="AL1504" i="3"/>
  <c r="AL1505" i="3"/>
  <c r="AL1506" i="3"/>
  <c r="AL1507" i="3"/>
  <c r="AL1508" i="3"/>
  <c r="AL1509" i="3"/>
  <c r="AL1510" i="3"/>
  <c r="AL1511" i="3"/>
  <c r="AL1512" i="3"/>
  <c r="AL1513" i="3"/>
  <c r="AL1514" i="3"/>
  <c r="AL1515" i="3"/>
  <c r="AL1516" i="3"/>
  <c r="AL1517" i="3"/>
  <c r="AL1518" i="3"/>
  <c r="AL1519" i="3"/>
  <c r="AL1520" i="3"/>
  <c r="AL1521" i="3"/>
  <c r="AL1522" i="3"/>
  <c r="AL1523" i="3"/>
  <c r="AL1524" i="3"/>
  <c r="AL1525" i="3"/>
  <c r="AL1526" i="3"/>
  <c r="AL1527" i="3"/>
  <c r="AL1528" i="3"/>
  <c r="AL1529" i="3"/>
  <c r="AL1530" i="3"/>
  <c r="AL1531" i="3"/>
  <c r="AL1532" i="3"/>
  <c r="AL1533" i="3"/>
  <c r="AL1534" i="3"/>
  <c r="AL1535" i="3"/>
  <c r="AL1536" i="3"/>
  <c r="AL1537" i="3"/>
  <c r="AL1538" i="3"/>
  <c r="AL1539" i="3"/>
  <c r="AL1540" i="3"/>
  <c r="AL1541" i="3"/>
  <c r="AL1542" i="3"/>
  <c r="AL1543" i="3"/>
  <c r="AL1544" i="3"/>
  <c r="AL1545" i="3"/>
  <c r="AL1546" i="3"/>
  <c r="AL1547" i="3"/>
  <c r="AL1548" i="3"/>
  <c r="AL1549" i="3"/>
  <c r="AL1550" i="3"/>
  <c r="AL1551" i="3"/>
  <c r="AL1552" i="3"/>
  <c r="AL1553" i="3"/>
  <c r="AL1554" i="3"/>
  <c r="AL1555" i="3"/>
  <c r="AL1556" i="3"/>
  <c r="AL1557" i="3"/>
  <c r="AL1558" i="3"/>
  <c r="AL1559" i="3"/>
  <c r="AL1560" i="3"/>
  <c r="AL1561" i="3"/>
  <c r="AL1562" i="3"/>
  <c r="AL1563" i="3"/>
  <c r="AL1564" i="3"/>
  <c r="AL1565" i="3"/>
  <c r="AL1566" i="3"/>
  <c r="AL1567" i="3"/>
  <c r="AL1568" i="3"/>
  <c r="AL1569" i="3"/>
  <c r="AL1570" i="3"/>
  <c r="AL1571" i="3"/>
  <c r="AL1572" i="3"/>
  <c r="AL1573" i="3"/>
  <c r="AL1574" i="3"/>
  <c r="AL1575" i="3"/>
  <c r="AL1576" i="3"/>
  <c r="AL1577" i="3"/>
  <c r="AL1578" i="3"/>
  <c r="AL1579" i="3"/>
  <c r="AL1580" i="3"/>
  <c r="AL1581" i="3"/>
  <c r="AL1582" i="3"/>
  <c r="AL1583" i="3"/>
  <c r="AL1584" i="3"/>
  <c r="AL1585" i="3"/>
  <c r="AL1586" i="3"/>
  <c r="AL1587" i="3"/>
  <c r="AL1588" i="3"/>
  <c r="AL1589" i="3"/>
  <c r="AL1590" i="3"/>
  <c r="AL1591" i="3"/>
  <c r="AL1592" i="3"/>
  <c r="AL1593" i="3"/>
  <c r="AL1594" i="3"/>
  <c r="AM1193" i="3"/>
  <c r="AM1194" i="3"/>
  <c r="AM1195" i="3"/>
  <c r="AM1196" i="3"/>
  <c r="AM1197" i="3"/>
  <c r="AM1198" i="3"/>
  <c r="AM1199" i="3"/>
  <c r="AM1200" i="3"/>
  <c r="AM1201" i="3"/>
  <c r="AM1202" i="3"/>
  <c r="AM1203" i="3"/>
  <c r="AM1204" i="3"/>
  <c r="AM1205" i="3"/>
  <c r="AM1206" i="3"/>
  <c r="AM1207" i="3"/>
  <c r="AM1208" i="3"/>
  <c r="AM1209" i="3"/>
  <c r="AM1210" i="3"/>
  <c r="AM1211" i="3"/>
  <c r="AM1212" i="3"/>
  <c r="AM1213" i="3"/>
  <c r="AM1214" i="3"/>
  <c r="AM1215" i="3"/>
  <c r="AM1216" i="3"/>
  <c r="AM1217" i="3"/>
  <c r="AM1218" i="3"/>
  <c r="AM1219" i="3"/>
  <c r="AM1220" i="3"/>
  <c r="AM1221" i="3"/>
  <c r="AM1222" i="3"/>
  <c r="AM1223" i="3"/>
  <c r="AM1224" i="3"/>
  <c r="AM1225" i="3"/>
  <c r="AM1226" i="3"/>
  <c r="AM1227" i="3"/>
  <c r="AM1228" i="3"/>
  <c r="AM1229" i="3"/>
  <c r="AM1230" i="3"/>
  <c r="AM1231" i="3"/>
  <c r="AM1232" i="3"/>
  <c r="AM1233" i="3"/>
  <c r="AM1234" i="3"/>
  <c r="AM1235" i="3"/>
  <c r="AM1236" i="3"/>
  <c r="AM1237" i="3"/>
  <c r="AM1238" i="3"/>
  <c r="AM1239" i="3"/>
  <c r="AM1240" i="3"/>
  <c r="AM1241" i="3"/>
  <c r="AM1242" i="3"/>
  <c r="AM1243" i="3"/>
  <c r="AM1244" i="3"/>
  <c r="AM1245" i="3"/>
  <c r="AM1246" i="3"/>
  <c r="AM1247" i="3"/>
  <c r="AM1248" i="3"/>
  <c r="AM1249" i="3"/>
  <c r="AM1250" i="3"/>
  <c r="AM1251" i="3"/>
  <c r="AM1252" i="3"/>
  <c r="AM1253" i="3"/>
  <c r="AM1254" i="3"/>
  <c r="AM1255" i="3"/>
  <c r="AM1256" i="3"/>
  <c r="AM1257" i="3"/>
  <c r="AM1258" i="3"/>
  <c r="AM1259" i="3"/>
  <c r="AM1260" i="3"/>
  <c r="AM1261" i="3"/>
  <c r="AM1262" i="3"/>
  <c r="AM1263" i="3"/>
  <c r="AM1264" i="3"/>
  <c r="AM1265" i="3"/>
  <c r="AM1266" i="3"/>
  <c r="AM1267" i="3"/>
  <c r="AM1268" i="3"/>
  <c r="AM1269" i="3"/>
  <c r="AM1270" i="3"/>
  <c r="AM1271" i="3"/>
  <c r="AM1272" i="3"/>
  <c r="AM1273" i="3"/>
  <c r="AM1274" i="3"/>
  <c r="AM1275" i="3"/>
  <c r="AM1276" i="3"/>
  <c r="AM1277" i="3"/>
  <c r="AM1278" i="3"/>
  <c r="AM1279" i="3"/>
  <c r="AM1280" i="3"/>
  <c r="AM1281" i="3"/>
  <c r="AM1282" i="3"/>
  <c r="AM1283" i="3"/>
  <c r="AM1284" i="3"/>
  <c r="AM1285" i="3"/>
  <c r="AM1286" i="3"/>
  <c r="AM1287" i="3"/>
  <c r="AM1288" i="3"/>
  <c r="AM1289" i="3"/>
  <c r="AM1290" i="3"/>
  <c r="AM1291" i="3"/>
  <c r="AM1292" i="3"/>
  <c r="AM1293" i="3"/>
  <c r="AM1294" i="3"/>
  <c r="AM1295" i="3"/>
  <c r="AM1296" i="3"/>
  <c r="AM1297" i="3"/>
  <c r="AM1298" i="3"/>
  <c r="AM1299" i="3"/>
  <c r="AM1300" i="3"/>
  <c r="AM1301" i="3"/>
  <c r="AM1302" i="3"/>
  <c r="AM1303" i="3"/>
  <c r="AM1304" i="3"/>
  <c r="AM1305" i="3"/>
  <c r="AM1306" i="3"/>
  <c r="AM1307" i="3"/>
  <c r="AM1308" i="3"/>
  <c r="AM1309" i="3"/>
  <c r="AM1310" i="3"/>
  <c r="AM1311" i="3"/>
  <c r="AM1312" i="3"/>
  <c r="AM1313" i="3"/>
  <c r="AM1314" i="3"/>
  <c r="AM1315" i="3"/>
  <c r="AM1316" i="3"/>
  <c r="AM1317" i="3"/>
  <c r="AM1318" i="3"/>
  <c r="AM1319" i="3"/>
  <c r="AM1320" i="3"/>
  <c r="AM1321" i="3"/>
  <c r="AM1322" i="3"/>
  <c r="AM1323" i="3"/>
  <c r="AM1324" i="3"/>
  <c r="AM1325" i="3"/>
  <c r="AM1326" i="3"/>
  <c r="AM1327" i="3"/>
  <c r="AM1328" i="3"/>
  <c r="AM1329" i="3"/>
  <c r="AM1330" i="3"/>
  <c r="AM1331" i="3"/>
  <c r="AM1332" i="3"/>
  <c r="AM1333" i="3"/>
  <c r="AM1334" i="3"/>
  <c r="AM1335" i="3"/>
  <c r="AM1336" i="3"/>
  <c r="AM1337" i="3"/>
  <c r="AM1338" i="3"/>
  <c r="AM1339" i="3"/>
  <c r="AM1340" i="3"/>
  <c r="AM1341" i="3"/>
  <c r="AM1342" i="3"/>
  <c r="AM1343" i="3"/>
  <c r="AM1344" i="3"/>
  <c r="AM1345" i="3"/>
  <c r="AM1346" i="3"/>
  <c r="AM1347" i="3"/>
  <c r="AM1348" i="3"/>
  <c r="AM1349" i="3"/>
  <c r="AM1350" i="3"/>
  <c r="AM1351" i="3"/>
  <c r="AM1352" i="3"/>
  <c r="AM1353" i="3"/>
  <c r="AM1354" i="3"/>
  <c r="AM1355" i="3"/>
  <c r="AM1356" i="3"/>
  <c r="AM1357" i="3"/>
  <c r="AM1358" i="3"/>
  <c r="AM1359" i="3"/>
  <c r="AM1360" i="3"/>
  <c r="AM1361" i="3"/>
  <c r="AM1362" i="3"/>
  <c r="AM1363" i="3"/>
  <c r="AM1364" i="3"/>
  <c r="AM1365" i="3"/>
  <c r="AM1366" i="3"/>
  <c r="AM1367" i="3"/>
  <c r="AM1368" i="3"/>
  <c r="AM1369" i="3"/>
  <c r="AM1370" i="3"/>
  <c r="AM1371" i="3"/>
  <c r="AM1372" i="3"/>
  <c r="AM1373" i="3"/>
  <c r="AM1374" i="3"/>
  <c r="AM1375" i="3"/>
  <c r="AM1376" i="3"/>
  <c r="AM1377" i="3"/>
  <c r="AM1378" i="3"/>
  <c r="AM1379" i="3"/>
  <c r="AM1380" i="3"/>
  <c r="AM1381" i="3"/>
  <c r="AM1382" i="3"/>
  <c r="AM1383" i="3"/>
  <c r="AM1384" i="3"/>
  <c r="AM1385" i="3"/>
  <c r="AM1386" i="3"/>
  <c r="AM1387" i="3"/>
  <c r="AM1388" i="3"/>
  <c r="AM1389" i="3"/>
  <c r="AM1390" i="3"/>
  <c r="AM1391" i="3"/>
  <c r="AM1392" i="3"/>
  <c r="AM1393" i="3"/>
  <c r="AM1394" i="3"/>
  <c r="AM1395" i="3"/>
  <c r="AM1396" i="3"/>
  <c r="AM1397" i="3"/>
  <c r="AM1398" i="3"/>
  <c r="AM1399" i="3"/>
  <c r="AM1400" i="3"/>
  <c r="AM1401" i="3"/>
  <c r="AM1402" i="3"/>
  <c r="AM1403" i="3"/>
  <c r="AM1404" i="3"/>
  <c r="AM1405" i="3"/>
  <c r="AM1406" i="3"/>
  <c r="AM1407" i="3"/>
  <c r="AM1408" i="3"/>
  <c r="AM1409" i="3"/>
  <c r="AM1410" i="3"/>
  <c r="AM1411" i="3"/>
  <c r="AM1412" i="3"/>
  <c r="AM1413" i="3"/>
  <c r="AM1414" i="3"/>
  <c r="AM1415" i="3"/>
  <c r="AM1416" i="3"/>
  <c r="AM1417" i="3"/>
  <c r="AM1418" i="3"/>
  <c r="AM1419" i="3"/>
  <c r="AM1420" i="3"/>
  <c r="AM1421" i="3"/>
  <c r="AM1422" i="3"/>
  <c r="AM1423" i="3"/>
  <c r="AM1424" i="3"/>
  <c r="AM1425" i="3"/>
  <c r="AM1426" i="3"/>
  <c r="AM1427" i="3"/>
  <c r="AM1428" i="3"/>
  <c r="AM1429" i="3"/>
  <c r="AM1430" i="3"/>
  <c r="AM1431" i="3"/>
  <c r="AM1432" i="3"/>
  <c r="AM1433" i="3"/>
  <c r="AM1434" i="3"/>
  <c r="AM1435" i="3"/>
  <c r="AM1436" i="3"/>
  <c r="AM1437" i="3"/>
  <c r="AM1438" i="3"/>
  <c r="AM1439" i="3"/>
  <c r="AM1440" i="3"/>
  <c r="AM1441" i="3"/>
  <c r="AM1442" i="3"/>
  <c r="AM1443" i="3"/>
  <c r="AM1444" i="3"/>
  <c r="AM1445" i="3"/>
  <c r="AM1446" i="3"/>
  <c r="AM1447" i="3"/>
  <c r="AM1448" i="3"/>
  <c r="AM1449" i="3"/>
  <c r="AM1450" i="3"/>
  <c r="AM1451" i="3"/>
  <c r="AM1452" i="3"/>
  <c r="AM1453" i="3"/>
  <c r="AM1454" i="3"/>
  <c r="AM1455" i="3"/>
  <c r="AM1456" i="3"/>
  <c r="AM1457" i="3"/>
  <c r="AM1458" i="3"/>
  <c r="AM1459" i="3"/>
  <c r="AM1460" i="3"/>
  <c r="AM1461" i="3"/>
  <c r="AM1462" i="3"/>
  <c r="AM1463" i="3"/>
  <c r="AM1464" i="3"/>
  <c r="AM1465" i="3"/>
  <c r="AM1466" i="3"/>
  <c r="AM1467" i="3"/>
  <c r="AM1468" i="3"/>
  <c r="AM1469" i="3"/>
  <c r="AM1470" i="3"/>
  <c r="AM1471" i="3"/>
  <c r="AM1472" i="3"/>
  <c r="AM1473" i="3"/>
  <c r="AM1474" i="3"/>
  <c r="AM1475" i="3"/>
  <c r="AM1476" i="3"/>
  <c r="AM1477" i="3"/>
  <c r="AM1478" i="3"/>
  <c r="AM1479" i="3"/>
  <c r="AM1480" i="3"/>
  <c r="AM1481" i="3"/>
  <c r="AM1482" i="3"/>
  <c r="AM1483" i="3"/>
  <c r="AM1484" i="3"/>
  <c r="AM1485" i="3"/>
  <c r="AM1486" i="3"/>
  <c r="AM1487" i="3"/>
  <c r="AM1488" i="3"/>
  <c r="AM1489" i="3"/>
  <c r="AM1490" i="3"/>
  <c r="AM1491" i="3"/>
  <c r="AM1492" i="3"/>
  <c r="AM1493" i="3"/>
  <c r="AM1494" i="3"/>
  <c r="AM1495" i="3"/>
  <c r="AM1496" i="3"/>
  <c r="AM1497" i="3"/>
  <c r="AM1498" i="3"/>
  <c r="AM1499" i="3"/>
  <c r="AM1500" i="3"/>
  <c r="AM1501" i="3"/>
  <c r="AM1502" i="3"/>
  <c r="AM1503" i="3"/>
  <c r="AM1504" i="3"/>
  <c r="AM1505" i="3"/>
  <c r="AM1506" i="3"/>
  <c r="AM1507" i="3"/>
  <c r="AM1508" i="3"/>
  <c r="AM1509" i="3"/>
  <c r="AM1510" i="3"/>
  <c r="AM1511" i="3"/>
  <c r="AM1512" i="3"/>
  <c r="AM1513" i="3"/>
  <c r="AM1514" i="3"/>
  <c r="AM1515" i="3"/>
  <c r="AM1516" i="3"/>
  <c r="AM1517" i="3"/>
  <c r="AM1518" i="3"/>
  <c r="AM1519" i="3"/>
  <c r="AM1520" i="3"/>
  <c r="AM1521" i="3"/>
  <c r="AM1522" i="3"/>
  <c r="AM1523" i="3"/>
  <c r="AM1524" i="3"/>
  <c r="AM1525" i="3"/>
  <c r="AM1526" i="3"/>
  <c r="AM1527" i="3"/>
  <c r="AM1528" i="3"/>
  <c r="AM1529" i="3"/>
  <c r="AM1530" i="3"/>
  <c r="AM1531" i="3"/>
  <c r="AM1532" i="3"/>
  <c r="AM1533" i="3"/>
  <c r="AM1534" i="3"/>
  <c r="AM1535" i="3"/>
  <c r="AM1536" i="3"/>
  <c r="AM1537" i="3"/>
  <c r="AM1538" i="3"/>
  <c r="AM1539" i="3"/>
  <c r="AM1540" i="3"/>
  <c r="AM1541" i="3"/>
  <c r="AM1542" i="3"/>
  <c r="AM1543" i="3"/>
  <c r="AM1544" i="3"/>
  <c r="AM1545" i="3"/>
  <c r="AM1546" i="3"/>
  <c r="AM1547" i="3"/>
  <c r="AM1548" i="3"/>
  <c r="AM1549" i="3"/>
  <c r="AM1550" i="3"/>
  <c r="AM1551" i="3"/>
  <c r="AM1552" i="3"/>
  <c r="AM1553" i="3"/>
  <c r="AM1554" i="3"/>
  <c r="AM1555" i="3"/>
  <c r="AM1556" i="3"/>
  <c r="AM1557" i="3"/>
  <c r="AM1558" i="3"/>
  <c r="AM1559" i="3"/>
  <c r="AM1560" i="3"/>
  <c r="AM1561" i="3"/>
  <c r="AM1562" i="3"/>
  <c r="AM1563" i="3"/>
  <c r="AM1564" i="3"/>
  <c r="AM1565" i="3"/>
  <c r="AM1566" i="3"/>
  <c r="AM1567" i="3"/>
  <c r="AM1568" i="3"/>
  <c r="AM1569" i="3"/>
  <c r="AM1570" i="3"/>
  <c r="AM1571" i="3"/>
  <c r="AM1572" i="3"/>
  <c r="AM1573" i="3"/>
  <c r="AM1574" i="3"/>
  <c r="AM1575" i="3"/>
  <c r="AM1576" i="3"/>
  <c r="AM1577" i="3"/>
  <c r="AM1578" i="3"/>
  <c r="AM1579" i="3"/>
  <c r="AM1580" i="3"/>
  <c r="AM1581" i="3"/>
  <c r="AM1582" i="3"/>
  <c r="AM1583" i="3"/>
  <c r="AM1584" i="3"/>
  <c r="AM1585" i="3"/>
  <c r="AM1586" i="3"/>
  <c r="AM1587" i="3"/>
  <c r="AM1588" i="3"/>
  <c r="AM1589" i="3"/>
  <c r="AM1590" i="3"/>
  <c r="AM1591" i="3"/>
  <c r="AM1592" i="3"/>
  <c r="AM1593" i="3"/>
  <c r="AM1594" i="3"/>
  <c r="AO1193" i="3"/>
  <c r="AO1194" i="3"/>
  <c r="AO1195" i="3"/>
  <c r="AO1196" i="3"/>
  <c r="AO1197" i="3"/>
  <c r="AO1198" i="3"/>
  <c r="AO1199" i="3"/>
  <c r="AO1200" i="3"/>
  <c r="AO1201" i="3"/>
  <c r="AO1202" i="3"/>
  <c r="AO1203" i="3"/>
  <c r="AO1204" i="3"/>
  <c r="AO1205" i="3"/>
  <c r="AO1206" i="3"/>
  <c r="AO1207" i="3"/>
  <c r="AO1208" i="3"/>
  <c r="AO1209" i="3"/>
  <c r="AO1210" i="3"/>
  <c r="AO1211" i="3"/>
  <c r="AO1212" i="3"/>
  <c r="AO1213" i="3"/>
  <c r="AO1214" i="3"/>
  <c r="AO1215" i="3"/>
  <c r="AO1216" i="3"/>
  <c r="AO1217" i="3"/>
  <c r="AO1218" i="3"/>
  <c r="AO1219" i="3"/>
  <c r="AO1220" i="3"/>
  <c r="AO1221" i="3"/>
  <c r="AO1222" i="3"/>
  <c r="AO1223" i="3"/>
  <c r="AO1224" i="3"/>
  <c r="AO1225" i="3"/>
  <c r="AO1226" i="3"/>
  <c r="AO1227" i="3"/>
  <c r="AO1228" i="3"/>
  <c r="AO1229" i="3"/>
  <c r="AO1230" i="3"/>
  <c r="AO1231" i="3"/>
  <c r="AO1232" i="3"/>
  <c r="AO1233" i="3"/>
  <c r="AO1234" i="3"/>
  <c r="AO1235" i="3"/>
  <c r="AO1236" i="3"/>
  <c r="AO1237" i="3"/>
  <c r="AO1238" i="3"/>
  <c r="AO1239" i="3"/>
  <c r="AO1240" i="3"/>
  <c r="AO1241" i="3"/>
  <c r="AO1242" i="3"/>
  <c r="AO1243" i="3"/>
  <c r="AO1244" i="3"/>
  <c r="AO1245" i="3"/>
  <c r="AO1246" i="3"/>
  <c r="AO1247" i="3"/>
  <c r="AO1248" i="3"/>
  <c r="AO1249" i="3"/>
  <c r="AO1250" i="3"/>
  <c r="AO1251" i="3"/>
  <c r="AO1252" i="3"/>
  <c r="AO1253" i="3"/>
  <c r="AO1254" i="3"/>
  <c r="AO1255" i="3"/>
  <c r="AO1256" i="3"/>
  <c r="AO1257" i="3"/>
  <c r="AO1258" i="3"/>
  <c r="AO1259" i="3"/>
  <c r="AO1260" i="3"/>
  <c r="AO1261" i="3"/>
  <c r="AO1262" i="3"/>
  <c r="AO1263" i="3"/>
  <c r="AO1264" i="3"/>
  <c r="AO1265" i="3"/>
  <c r="AO1266" i="3"/>
  <c r="AO1267" i="3"/>
  <c r="AO1268" i="3"/>
  <c r="AO1269" i="3"/>
  <c r="AO1270" i="3"/>
  <c r="AO1271" i="3"/>
  <c r="AO1272" i="3"/>
  <c r="AO1273" i="3"/>
  <c r="AO1274" i="3"/>
  <c r="AO1275" i="3"/>
  <c r="AO1276" i="3"/>
  <c r="AO1277" i="3"/>
  <c r="AO1278" i="3"/>
  <c r="AO1279" i="3"/>
  <c r="AO1280" i="3"/>
  <c r="AO1281" i="3"/>
  <c r="AO1282" i="3"/>
  <c r="AO1283" i="3"/>
  <c r="AO1284" i="3"/>
  <c r="AO1285" i="3"/>
  <c r="AO1286" i="3"/>
  <c r="AO1287" i="3"/>
  <c r="AO1288" i="3"/>
  <c r="AO1289" i="3"/>
  <c r="AO1290" i="3"/>
  <c r="AO1291" i="3"/>
  <c r="AO1292" i="3"/>
  <c r="AO1293" i="3"/>
  <c r="AO1294" i="3"/>
  <c r="AO1295" i="3"/>
  <c r="AO1296" i="3"/>
  <c r="AO1297" i="3"/>
  <c r="AO1298" i="3"/>
  <c r="AO1299" i="3"/>
  <c r="AO1300" i="3"/>
  <c r="AO1301" i="3"/>
  <c r="AO1302" i="3"/>
  <c r="AO1303" i="3"/>
  <c r="AO1304" i="3"/>
  <c r="AO1305" i="3"/>
  <c r="AO1306" i="3"/>
  <c r="AO1307" i="3"/>
  <c r="AO1308" i="3"/>
  <c r="AO1309" i="3"/>
  <c r="AO1310" i="3"/>
  <c r="AO1311" i="3"/>
  <c r="AO1312" i="3"/>
  <c r="AO1313" i="3"/>
  <c r="AO1314" i="3"/>
  <c r="AO1315" i="3"/>
  <c r="AO1316" i="3"/>
  <c r="AO1317" i="3"/>
  <c r="AO1318" i="3"/>
  <c r="AO1319" i="3"/>
  <c r="AO1320" i="3"/>
  <c r="AO1321" i="3"/>
  <c r="AO1322" i="3"/>
  <c r="AO1323" i="3"/>
  <c r="AO1324" i="3"/>
  <c r="AO1325" i="3"/>
  <c r="AO1326" i="3"/>
  <c r="AO1327" i="3"/>
  <c r="AO1328" i="3"/>
  <c r="AO1329" i="3"/>
  <c r="AO1330" i="3"/>
  <c r="AO1331" i="3"/>
  <c r="AO1332" i="3"/>
  <c r="AO1333" i="3"/>
  <c r="AO1334" i="3"/>
  <c r="AO1335" i="3"/>
  <c r="AO1336" i="3"/>
  <c r="AO1337" i="3"/>
  <c r="AO1338" i="3"/>
  <c r="AO1339" i="3"/>
  <c r="AO1340" i="3"/>
  <c r="AO1341" i="3"/>
  <c r="AO1342" i="3"/>
  <c r="AO1343" i="3"/>
  <c r="AO1344" i="3"/>
  <c r="AO1345" i="3"/>
  <c r="AO1346" i="3"/>
  <c r="AO1347" i="3"/>
  <c r="AO1348" i="3"/>
  <c r="AO1349" i="3"/>
  <c r="AO1350" i="3"/>
  <c r="AO1351" i="3"/>
  <c r="AO1352" i="3"/>
  <c r="AO1353" i="3"/>
  <c r="AO1354" i="3"/>
  <c r="AO1355" i="3"/>
  <c r="AO1356" i="3"/>
  <c r="AO1357" i="3"/>
  <c r="AO1358" i="3"/>
  <c r="AO1359" i="3"/>
  <c r="AO1360" i="3"/>
  <c r="AO1361" i="3"/>
  <c r="AO1362" i="3"/>
  <c r="AO1363" i="3"/>
  <c r="AO1364" i="3"/>
  <c r="AO1365" i="3"/>
  <c r="AO1366" i="3"/>
  <c r="AO1367" i="3"/>
  <c r="AO1368" i="3"/>
  <c r="AO1369" i="3"/>
  <c r="AO1370" i="3"/>
  <c r="AO1371" i="3"/>
  <c r="AO1372" i="3"/>
  <c r="AO1373" i="3"/>
  <c r="AO1374" i="3"/>
  <c r="AO1375" i="3"/>
  <c r="AO1376" i="3"/>
  <c r="AO1377" i="3"/>
  <c r="AO1378" i="3"/>
  <c r="AO1379" i="3"/>
  <c r="AO1380" i="3"/>
  <c r="AO1381" i="3"/>
  <c r="AO1382" i="3"/>
  <c r="AO1383" i="3"/>
  <c r="AO1384" i="3"/>
  <c r="AO1385" i="3"/>
  <c r="AO1386" i="3"/>
  <c r="AO1387" i="3"/>
  <c r="AO1388" i="3"/>
  <c r="AO1389" i="3"/>
  <c r="AO1390" i="3"/>
  <c r="AO1391" i="3"/>
  <c r="AO1392" i="3"/>
  <c r="AO1393" i="3"/>
  <c r="AO1394" i="3"/>
  <c r="AO1395" i="3"/>
  <c r="AO1396" i="3"/>
  <c r="AO1397" i="3"/>
  <c r="AO1398" i="3"/>
  <c r="AO1399" i="3"/>
  <c r="AO1400" i="3"/>
  <c r="AO1401" i="3"/>
  <c r="AO1402" i="3"/>
  <c r="AO1403" i="3"/>
  <c r="AO1404" i="3"/>
  <c r="AO1405" i="3"/>
  <c r="AO1406" i="3"/>
  <c r="AO1407" i="3"/>
  <c r="AO1408" i="3"/>
  <c r="AO1409" i="3"/>
  <c r="AO1410" i="3"/>
  <c r="AO1411" i="3"/>
  <c r="AO1412" i="3"/>
  <c r="AO1413" i="3"/>
  <c r="AO1414" i="3"/>
  <c r="AO1415" i="3"/>
  <c r="AO1416" i="3"/>
  <c r="AO1417" i="3"/>
  <c r="AO1418" i="3"/>
  <c r="AO1419" i="3"/>
  <c r="AO1420" i="3"/>
  <c r="AO1421" i="3"/>
  <c r="AO1422" i="3"/>
  <c r="AO1423" i="3"/>
  <c r="AO1424" i="3"/>
  <c r="AO1425" i="3"/>
  <c r="AO1426" i="3"/>
  <c r="AO1427" i="3"/>
  <c r="AO1428" i="3"/>
  <c r="AO1429" i="3"/>
  <c r="AO1430" i="3"/>
  <c r="AO1431" i="3"/>
  <c r="AO1432" i="3"/>
  <c r="AO1433" i="3"/>
  <c r="AO1434" i="3"/>
  <c r="AO1435" i="3"/>
  <c r="AO1436" i="3"/>
  <c r="AO1437" i="3"/>
  <c r="AO1438" i="3"/>
  <c r="AO1439" i="3"/>
  <c r="AO1440" i="3"/>
  <c r="AO1441" i="3"/>
  <c r="AO1442" i="3"/>
  <c r="AO1443" i="3"/>
  <c r="AO1444" i="3"/>
  <c r="AO1445" i="3"/>
  <c r="AO1446" i="3"/>
  <c r="AO1447" i="3"/>
  <c r="AO1448" i="3"/>
  <c r="AO1449" i="3"/>
  <c r="AO1450" i="3"/>
  <c r="AO1451" i="3"/>
  <c r="AO1452" i="3"/>
  <c r="AO1453" i="3"/>
  <c r="AO1454" i="3"/>
  <c r="AO1455" i="3"/>
  <c r="AO1456" i="3"/>
  <c r="AO1457" i="3"/>
  <c r="AO1458" i="3"/>
  <c r="AO1459" i="3"/>
  <c r="AO1460" i="3"/>
  <c r="AO1461" i="3"/>
  <c r="AO1462" i="3"/>
  <c r="AO1463" i="3"/>
  <c r="AO1464" i="3"/>
  <c r="AO1465" i="3"/>
  <c r="AO1466" i="3"/>
  <c r="AO1467" i="3"/>
  <c r="AO1468" i="3"/>
  <c r="AO1469" i="3"/>
  <c r="AO1470" i="3"/>
  <c r="AO1471" i="3"/>
  <c r="AO1472" i="3"/>
  <c r="AO1473" i="3"/>
  <c r="AO1474" i="3"/>
  <c r="AO1475" i="3"/>
  <c r="AO1476" i="3"/>
  <c r="AO1477" i="3"/>
  <c r="AO1478" i="3"/>
  <c r="AO1479" i="3"/>
  <c r="AO1480" i="3"/>
  <c r="AO1481" i="3"/>
  <c r="AO1482" i="3"/>
  <c r="AO1483" i="3"/>
  <c r="AO1484" i="3"/>
  <c r="AO1485" i="3"/>
  <c r="AO1486" i="3"/>
  <c r="AO1487" i="3"/>
  <c r="AO1488" i="3"/>
  <c r="AO1489" i="3"/>
  <c r="AO1490" i="3"/>
  <c r="AO1491" i="3"/>
  <c r="AO1492" i="3"/>
  <c r="AO1493" i="3"/>
  <c r="AO1494" i="3"/>
  <c r="AO1495" i="3"/>
  <c r="AO1496" i="3"/>
  <c r="AO1497" i="3"/>
  <c r="AO1498" i="3"/>
  <c r="AO1499" i="3"/>
  <c r="AO1500" i="3"/>
  <c r="AO1501" i="3"/>
  <c r="AO1502" i="3"/>
  <c r="AO1503" i="3"/>
  <c r="AO1504" i="3"/>
  <c r="AO1505" i="3"/>
  <c r="AO1506" i="3"/>
  <c r="AO1507" i="3"/>
  <c r="AO1508" i="3"/>
  <c r="AO1509" i="3"/>
  <c r="AO1510" i="3"/>
  <c r="AO1511" i="3"/>
  <c r="AO1512" i="3"/>
  <c r="AO1513" i="3"/>
  <c r="AO1514" i="3"/>
  <c r="AO1515" i="3"/>
  <c r="AO1516" i="3"/>
  <c r="AO1517" i="3"/>
  <c r="AO1518" i="3"/>
  <c r="AO1519" i="3"/>
  <c r="AO1520" i="3"/>
  <c r="AO1521" i="3"/>
  <c r="AO1522" i="3"/>
  <c r="AO1523" i="3"/>
  <c r="AO1524" i="3"/>
  <c r="AO1525" i="3"/>
  <c r="AO1526" i="3"/>
  <c r="AO1527" i="3"/>
  <c r="AO1528" i="3"/>
  <c r="AO1529" i="3"/>
  <c r="AO1530" i="3"/>
  <c r="AO1531" i="3"/>
  <c r="AO1532" i="3"/>
  <c r="AO1533" i="3"/>
  <c r="AO1534" i="3"/>
  <c r="AO1535" i="3"/>
  <c r="AO1536" i="3"/>
  <c r="AO1537" i="3"/>
  <c r="AO1538" i="3"/>
  <c r="AO1539" i="3"/>
  <c r="AO1540" i="3"/>
  <c r="AO1541" i="3"/>
  <c r="AO1542" i="3"/>
  <c r="AO1543" i="3"/>
  <c r="AO1544" i="3"/>
  <c r="AO1545" i="3"/>
  <c r="AO1546" i="3"/>
  <c r="AO1547" i="3"/>
  <c r="AO1548" i="3"/>
  <c r="AO1549" i="3"/>
  <c r="AO1550" i="3"/>
  <c r="AO1551" i="3"/>
  <c r="AO1552" i="3"/>
  <c r="AO1553" i="3"/>
  <c r="AO1554" i="3"/>
  <c r="AO1555" i="3"/>
  <c r="AO1556" i="3"/>
  <c r="AO1557" i="3"/>
  <c r="AO1558" i="3"/>
  <c r="AO1559" i="3"/>
  <c r="AO1560" i="3"/>
  <c r="AO1561" i="3"/>
  <c r="AO1562" i="3"/>
  <c r="AO1563" i="3"/>
  <c r="AO1564" i="3"/>
  <c r="AO1565" i="3"/>
  <c r="AO1566" i="3"/>
  <c r="AO1567" i="3"/>
  <c r="AO1568" i="3"/>
  <c r="AO1569" i="3"/>
  <c r="AO1570" i="3"/>
  <c r="AO1571" i="3"/>
  <c r="AO1572" i="3"/>
  <c r="AO1573" i="3"/>
  <c r="AO1574" i="3"/>
  <c r="AO1575" i="3"/>
  <c r="AO1576" i="3"/>
  <c r="AO1577" i="3"/>
  <c r="AO1578" i="3"/>
  <c r="AO1579" i="3"/>
  <c r="AO1580" i="3"/>
  <c r="AO1581" i="3"/>
  <c r="AO1582" i="3"/>
  <c r="AO1583" i="3"/>
  <c r="AO1584" i="3"/>
  <c r="AO1585" i="3"/>
  <c r="AO1586" i="3"/>
  <c r="AO1587" i="3"/>
  <c r="AO1588" i="3"/>
  <c r="AO1589" i="3"/>
  <c r="AO1590" i="3"/>
  <c r="AO1591" i="3"/>
  <c r="AO1592" i="3"/>
  <c r="AO1593" i="3"/>
  <c r="AO1594" i="3"/>
  <c r="AA1172" i="3"/>
  <c r="AA1173" i="3"/>
  <c r="AA1174" i="3"/>
  <c r="AA1175" i="3"/>
  <c r="AA1176" i="3"/>
  <c r="AA1177" i="3"/>
  <c r="AA1178" i="3"/>
  <c r="AA1179" i="3"/>
  <c r="AA1180" i="3"/>
  <c r="AA1181" i="3"/>
  <c r="AA1182" i="3"/>
  <c r="AA1183" i="3"/>
  <c r="AA1184" i="3"/>
  <c r="AA1185" i="3"/>
  <c r="AA1186" i="3"/>
  <c r="AA1187" i="3"/>
  <c r="AA1188" i="3"/>
  <c r="AA1189" i="3"/>
  <c r="AA1190" i="3"/>
  <c r="AA1191" i="3"/>
  <c r="AA1192" i="3"/>
  <c r="AA1152" i="3"/>
  <c r="AA1153" i="3"/>
  <c r="AA1154" i="3"/>
  <c r="AA1155" i="3"/>
  <c r="AA1156" i="3"/>
  <c r="AA1157" i="3"/>
  <c r="AA1158" i="3"/>
  <c r="AA1159" i="3"/>
  <c r="AA1160" i="3"/>
  <c r="AA1161" i="3"/>
  <c r="AA1162" i="3"/>
  <c r="AA1163" i="3"/>
  <c r="AA1164" i="3"/>
  <c r="AA1165" i="3"/>
  <c r="AA1166" i="3"/>
  <c r="AA1167" i="3"/>
  <c r="AA1168" i="3"/>
  <c r="AA1169" i="3"/>
  <c r="AA1170" i="3"/>
  <c r="AA1171" i="3"/>
  <c r="AA1138" i="3"/>
  <c r="AA1139" i="3"/>
  <c r="AA1140" i="3"/>
  <c r="AA1141" i="3"/>
  <c r="AA1142" i="3"/>
  <c r="AA1143" i="3"/>
  <c r="AA1144" i="3"/>
  <c r="AA1145" i="3"/>
  <c r="AA1146" i="3"/>
  <c r="AA1147" i="3"/>
  <c r="AA1148" i="3"/>
  <c r="AA1149" i="3"/>
  <c r="AA1150" i="3"/>
  <c r="AA115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52" i="3"/>
  <c r="AC1153" i="3"/>
  <c r="AC1154" i="3"/>
  <c r="AC1155" i="3"/>
  <c r="AC1156" i="3"/>
  <c r="AC1157" i="3"/>
  <c r="AC1158" i="3"/>
  <c r="AC1159" i="3"/>
  <c r="AC1160" i="3"/>
  <c r="AC1161" i="3"/>
  <c r="AC1162" i="3"/>
  <c r="AC1163" i="3"/>
  <c r="AC1164" i="3"/>
  <c r="AC1165" i="3"/>
  <c r="AC1166" i="3"/>
  <c r="AC1167" i="3"/>
  <c r="AC1168" i="3"/>
  <c r="AC1169" i="3"/>
  <c r="AC1170" i="3"/>
  <c r="AC1171" i="3"/>
  <c r="AC1138" i="3"/>
  <c r="AC1139" i="3"/>
  <c r="AC1140" i="3"/>
  <c r="AC1141" i="3"/>
  <c r="AC1142" i="3"/>
  <c r="AC1143" i="3"/>
  <c r="AC1144" i="3"/>
  <c r="AC1145" i="3"/>
  <c r="AC1146" i="3"/>
  <c r="AC1147" i="3"/>
  <c r="AC1148" i="3"/>
  <c r="AC1149" i="3"/>
  <c r="AC1150" i="3"/>
  <c r="AC115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52" i="3"/>
  <c r="AD1153" i="3"/>
  <c r="AD1154" i="3"/>
  <c r="AD1155" i="3"/>
  <c r="AD1156" i="3"/>
  <c r="AD1157" i="3"/>
  <c r="AD1158" i="3"/>
  <c r="AD1159" i="3"/>
  <c r="AD1160" i="3"/>
  <c r="AD1161" i="3"/>
  <c r="AD1162" i="3"/>
  <c r="AD1163" i="3"/>
  <c r="AD1164" i="3"/>
  <c r="AD1165" i="3"/>
  <c r="AD1166" i="3"/>
  <c r="AD1167" i="3"/>
  <c r="AD1168" i="3"/>
  <c r="AD1169" i="3"/>
  <c r="AD1170" i="3"/>
  <c r="AD1171" i="3"/>
  <c r="AD1138" i="3"/>
  <c r="AD1139" i="3"/>
  <c r="AD1140" i="3"/>
  <c r="AD1141" i="3"/>
  <c r="AD1142" i="3"/>
  <c r="AD1143" i="3"/>
  <c r="AD1144" i="3"/>
  <c r="AD1145" i="3"/>
  <c r="AD1146" i="3"/>
  <c r="AD1147" i="3"/>
  <c r="AD1148" i="3"/>
  <c r="AD1149" i="3"/>
  <c r="AD1150" i="3"/>
  <c r="AD1151" i="3"/>
  <c r="AE1172" i="3"/>
  <c r="AE1173" i="3"/>
  <c r="AE1174" i="3"/>
  <c r="AE1175" i="3"/>
  <c r="AE1176" i="3"/>
  <c r="AE1177" i="3"/>
  <c r="AE1178" i="3"/>
  <c r="AE1179" i="3"/>
  <c r="AE1180" i="3"/>
  <c r="AE1181" i="3"/>
  <c r="AE1182" i="3"/>
  <c r="AE1183" i="3"/>
  <c r="AE1184" i="3"/>
  <c r="AE1185" i="3"/>
  <c r="AE1186" i="3"/>
  <c r="AE1187" i="3"/>
  <c r="AE1188" i="3"/>
  <c r="AE1189" i="3"/>
  <c r="AE1190" i="3"/>
  <c r="AE1191" i="3"/>
  <c r="AE1192" i="3"/>
  <c r="AE1152" i="3"/>
  <c r="AE1153" i="3"/>
  <c r="AE1154" i="3"/>
  <c r="AE1155" i="3"/>
  <c r="AE1156" i="3"/>
  <c r="AE1157" i="3"/>
  <c r="AE1158" i="3"/>
  <c r="AE1159" i="3"/>
  <c r="AE1160" i="3"/>
  <c r="AE1161" i="3"/>
  <c r="AE1162" i="3"/>
  <c r="AE1163" i="3"/>
  <c r="AE1164" i="3"/>
  <c r="AE1165" i="3"/>
  <c r="AE1166" i="3"/>
  <c r="AE1167" i="3"/>
  <c r="AE1168" i="3"/>
  <c r="AE1169" i="3"/>
  <c r="AE1170" i="3"/>
  <c r="AE1171" i="3"/>
  <c r="AE1138" i="3"/>
  <c r="AE1139" i="3"/>
  <c r="AE1140" i="3"/>
  <c r="AE1141" i="3"/>
  <c r="AE1142" i="3"/>
  <c r="AE1143" i="3"/>
  <c r="AE1144" i="3"/>
  <c r="AE1145" i="3"/>
  <c r="AE1146" i="3"/>
  <c r="AE1147" i="3"/>
  <c r="AE1148" i="3"/>
  <c r="AE1149" i="3"/>
  <c r="AE1150" i="3"/>
  <c r="AE1151" i="3"/>
  <c r="AF1172" i="3"/>
  <c r="AF1173" i="3"/>
  <c r="AF1174" i="3"/>
  <c r="AF1175" i="3"/>
  <c r="AF1176" i="3"/>
  <c r="AF1177" i="3"/>
  <c r="AF1178" i="3"/>
  <c r="AF1179" i="3"/>
  <c r="AF1180" i="3"/>
  <c r="AF1181" i="3"/>
  <c r="AF1182" i="3"/>
  <c r="AF1183" i="3"/>
  <c r="AF1184" i="3"/>
  <c r="AF1185" i="3"/>
  <c r="AF1186" i="3"/>
  <c r="AF1187" i="3"/>
  <c r="AF1188" i="3"/>
  <c r="AF1189" i="3"/>
  <c r="AF1190" i="3"/>
  <c r="AF1191" i="3"/>
  <c r="AF1192" i="3"/>
  <c r="AF1152" i="3"/>
  <c r="AF1153" i="3"/>
  <c r="AF1154" i="3"/>
  <c r="AF1155" i="3"/>
  <c r="AF1156" i="3"/>
  <c r="AF1157" i="3"/>
  <c r="AF1158" i="3"/>
  <c r="AF1159" i="3"/>
  <c r="AF1160" i="3"/>
  <c r="AF1161" i="3"/>
  <c r="AF1162" i="3"/>
  <c r="AF1163" i="3"/>
  <c r="AF1164" i="3"/>
  <c r="AF1165" i="3"/>
  <c r="AF1166" i="3"/>
  <c r="AF1167" i="3"/>
  <c r="AF1168" i="3"/>
  <c r="AF1169" i="3"/>
  <c r="AF1170" i="3"/>
  <c r="AF1171" i="3"/>
  <c r="AF1138" i="3"/>
  <c r="AF1139" i="3"/>
  <c r="AF1140" i="3"/>
  <c r="AF1141" i="3"/>
  <c r="AF1142" i="3"/>
  <c r="AF1143" i="3"/>
  <c r="AF1144" i="3"/>
  <c r="AF1145" i="3"/>
  <c r="AF1146" i="3"/>
  <c r="AF1147" i="3"/>
  <c r="AF1148" i="3"/>
  <c r="AF1149" i="3"/>
  <c r="AF1150" i="3"/>
  <c r="AF1151" i="3"/>
  <c r="AG1172" i="3"/>
  <c r="AG1173" i="3"/>
  <c r="AG1174" i="3"/>
  <c r="AG1175" i="3"/>
  <c r="AG1176" i="3"/>
  <c r="AG1177" i="3"/>
  <c r="AG1178" i="3"/>
  <c r="AG1179" i="3"/>
  <c r="AG1180" i="3"/>
  <c r="AG1181" i="3"/>
  <c r="AG1182" i="3"/>
  <c r="AG1183" i="3"/>
  <c r="AG1184" i="3"/>
  <c r="AG1185" i="3"/>
  <c r="AG1186" i="3"/>
  <c r="AG1187" i="3"/>
  <c r="AG1188" i="3"/>
  <c r="AG1189" i="3"/>
  <c r="AG1190" i="3"/>
  <c r="AG1191" i="3"/>
  <c r="AG1192" i="3"/>
  <c r="AG1152" i="3"/>
  <c r="AG1153" i="3"/>
  <c r="AG1154" i="3"/>
  <c r="AG1155" i="3"/>
  <c r="AG1156" i="3"/>
  <c r="AG1157" i="3"/>
  <c r="AG1158" i="3"/>
  <c r="AG1159" i="3"/>
  <c r="AG1160" i="3"/>
  <c r="AG1161" i="3"/>
  <c r="AG1162" i="3"/>
  <c r="AG1163" i="3"/>
  <c r="AG1164" i="3"/>
  <c r="AG1165" i="3"/>
  <c r="AG1166" i="3"/>
  <c r="AG1167" i="3"/>
  <c r="AG1168" i="3"/>
  <c r="AG1169" i="3"/>
  <c r="AG1170" i="3"/>
  <c r="AG1171" i="3"/>
  <c r="AG1138" i="3"/>
  <c r="AG1139" i="3"/>
  <c r="AG1140" i="3"/>
  <c r="AG1141" i="3"/>
  <c r="AG1142" i="3"/>
  <c r="AG1143" i="3"/>
  <c r="AG1144" i="3"/>
  <c r="AG1145" i="3"/>
  <c r="AG1146" i="3"/>
  <c r="AG1147" i="3"/>
  <c r="AG1148" i="3"/>
  <c r="AG1149" i="3"/>
  <c r="AG1150" i="3"/>
  <c r="AG115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52" i="3"/>
  <c r="AH1153" i="3"/>
  <c r="AH1154" i="3"/>
  <c r="AH1155" i="3"/>
  <c r="AH1156" i="3"/>
  <c r="AH1157" i="3"/>
  <c r="AH1158" i="3"/>
  <c r="AH1159" i="3"/>
  <c r="AH1160" i="3"/>
  <c r="AH1161" i="3"/>
  <c r="AH1162" i="3"/>
  <c r="AH1163" i="3"/>
  <c r="AH1164" i="3"/>
  <c r="AH1165" i="3"/>
  <c r="AH1166" i="3"/>
  <c r="AH1167" i="3"/>
  <c r="AH1168" i="3"/>
  <c r="AH1169" i="3"/>
  <c r="AH1170" i="3"/>
  <c r="AH1171" i="3"/>
  <c r="AH1138" i="3"/>
  <c r="AH1139" i="3"/>
  <c r="AH1140" i="3"/>
  <c r="AH1141" i="3"/>
  <c r="AH1142" i="3"/>
  <c r="AH1143" i="3"/>
  <c r="AH1144" i="3"/>
  <c r="AH1145" i="3"/>
  <c r="AH1146" i="3"/>
  <c r="AH1147" i="3"/>
  <c r="AH1148" i="3"/>
  <c r="AH1149" i="3"/>
  <c r="AH1150" i="3"/>
  <c r="AH1151" i="3"/>
  <c r="AI1172" i="3"/>
  <c r="AI1173" i="3"/>
  <c r="AI1174" i="3"/>
  <c r="AI1175" i="3"/>
  <c r="AI1176" i="3"/>
  <c r="AI1177" i="3"/>
  <c r="AI1178" i="3"/>
  <c r="AI1179" i="3"/>
  <c r="AI1180" i="3"/>
  <c r="AI1181" i="3"/>
  <c r="AI1182" i="3"/>
  <c r="AI1183" i="3"/>
  <c r="AI1184" i="3"/>
  <c r="AI1185" i="3"/>
  <c r="AI1186" i="3"/>
  <c r="AI1187" i="3"/>
  <c r="AI1188" i="3"/>
  <c r="AI1189" i="3"/>
  <c r="AI1190" i="3"/>
  <c r="AI1191" i="3"/>
  <c r="AI1192" i="3"/>
  <c r="AI1152" i="3"/>
  <c r="AI1153" i="3"/>
  <c r="AI1154" i="3"/>
  <c r="AI1155" i="3"/>
  <c r="AI1156" i="3"/>
  <c r="AI1157" i="3"/>
  <c r="AI1158" i="3"/>
  <c r="AI1159" i="3"/>
  <c r="AI1160" i="3"/>
  <c r="AI1161" i="3"/>
  <c r="AI1162" i="3"/>
  <c r="AI1163" i="3"/>
  <c r="AI1164" i="3"/>
  <c r="AI1165" i="3"/>
  <c r="AI1166" i="3"/>
  <c r="AI1167" i="3"/>
  <c r="AI1168" i="3"/>
  <c r="AI1169" i="3"/>
  <c r="AI1170" i="3"/>
  <c r="AI1171" i="3"/>
  <c r="AI1138" i="3"/>
  <c r="AI1139" i="3"/>
  <c r="AI1140" i="3"/>
  <c r="AI1141" i="3"/>
  <c r="AI1142" i="3"/>
  <c r="AI1143" i="3"/>
  <c r="AI1144" i="3"/>
  <c r="AI1145" i="3"/>
  <c r="AI1146" i="3"/>
  <c r="AI1147" i="3"/>
  <c r="AI1148" i="3"/>
  <c r="AI1149" i="3"/>
  <c r="AI1150" i="3"/>
  <c r="AI1151" i="3"/>
  <c r="AJ1172" i="3"/>
  <c r="AJ1173" i="3"/>
  <c r="AJ1174" i="3"/>
  <c r="AJ1175" i="3"/>
  <c r="AJ1176" i="3"/>
  <c r="AJ1177" i="3"/>
  <c r="AJ1178" i="3"/>
  <c r="AJ1179" i="3"/>
  <c r="AJ1180" i="3"/>
  <c r="AJ1181" i="3"/>
  <c r="AJ1182" i="3"/>
  <c r="AJ1183" i="3"/>
  <c r="AJ1184" i="3"/>
  <c r="AJ1185" i="3"/>
  <c r="AJ1186" i="3"/>
  <c r="AJ1187" i="3"/>
  <c r="AJ1188" i="3"/>
  <c r="AJ1189" i="3"/>
  <c r="AJ1190" i="3"/>
  <c r="AJ1191" i="3"/>
  <c r="AJ1192" i="3"/>
  <c r="AJ1152" i="3"/>
  <c r="AJ1153" i="3"/>
  <c r="AJ1154" i="3"/>
  <c r="AJ1155" i="3"/>
  <c r="AJ1156" i="3"/>
  <c r="AJ1157" i="3"/>
  <c r="AJ1158" i="3"/>
  <c r="AJ1159" i="3"/>
  <c r="AJ1160" i="3"/>
  <c r="AJ1161" i="3"/>
  <c r="AJ1162" i="3"/>
  <c r="AJ1163" i="3"/>
  <c r="AJ1164" i="3"/>
  <c r="AJ1165" i="3"/>
  <c r="AJ1166" i="3"/>
  <c r="AJ1167" i="3"/>
  <c r="AJ1168" i="3"/>
  <c r="AJ1169" i="3"/>
  <c r="AJ1170" i="3"/>
  <c r="AJ1171" i="3"/>
  <c r="AJ1138" i="3"/>
  <c r="AJ1139" i="3"/>
  <c r="AJ1140" i="3"/>
  <c r="AJ1141" i="3"/>
  <c r="AJ1142" i="3"/>
  <c r="AJ1143" i="3"/>
  <c r="AJ1144" i="3"/>
  <c r="AJ1145" i="3"/>
  <c r="AJ1146" i="3"/>
  <c r="AJ1147" i="3"/>
  <c r="AJ1148" i="3"/>
  <c r="AJ1149" i="3"/>
  <c r="AJ1150" i="3"/>
  <c r="AJ1151" i="3"/>
  <c r="AK1172" i="3"/>
  <c r="AK1173" i="3"/>
  <c r="AK1174" i="3"/>
  <c r="AK1175" i="3"/>
  <c r="AK1176" i="3"/>
  <c r="AK1177" i="3"/>
  <c r="AK1178" i="3"/>
  <c r="AK1179" i="3"/>
  <c r="AK1180" i="3"/>
  <c r="AK1181" i="3"/>
  <c r="AK1182" i="3"/>
  <c r="AK1183" i="3"/>
  <c r="AK1184" i="3"/>
  <c r="AK1185" i="3"/>
  <c r="AK1186" i="3"/>
  <c r="AK1187" i="3"/>
  <c r="AK1188" i="3"/>
  <c r="AK1189" i="3"/>
  <c r="AK1190" i="3"/>
  <c r="AK1191" i="3"/>
  <c r="AK1192" i="3"/>
  <c r="AK1152" i="3"/>
  <c r="AK1153" i="3"/>
  <c r="AK1154" i="3"/>
  <c r="AK1155" i="3"/>
  <c r="AK1156" i="3"/>
  <c r="AK1157" i="3"/>
  <c r="AK1158" i="3"/>
  <c r="AK1159" i="3"/>
  <c r="AK1160" i="3"/>
  <c r="AK1161" i="3"/>
  <c r="AK1162" i="3"/>
  <c r="AK1163" i="3"/>
  <c r="AK1164" i="3"/>
  <c r="AK1165" i="3"/>
  <c r="AK1166" i="3"/>
  <c r="AK1167" i="3"/>
  <c r="AK1168" i="3"/>
  <c r="AK1169" i="3"/>
  <c r="AK1170" i="3"/>
  <c r="AK1171" i="3"/>
  <c r="AK1138" i="3"/>
  <c r="AK1139" i="3"/>
  <c r="AK1140" i="3"/>
  <c r="AK1141" i="3"/>
  <c r="AK1142" i="3"/>
  <c r="AK1143" i="3"/>
  <c r="AK1144" i="3"/>
  <c r="AK1145" i="3"/>
  <c r="AK1146" i="3"/>
  <c r="AK1147" i="3"/>
  <c r="AK1148" i="3"/>
  <c r="AK1149" i="3"/>
  <c r="AK1150" i="3"/>
  <c r="AK115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52" i="3"/>
  <c r="AL1153" i="3"/>
  <c r="AL1154" i="3"/>
  <c r="AL1155" i="3"/>
  <c r="AL1156" i="3"/>
  <c r="AL1157" i="3"/>
  <c r="AL1158" i="3"/>
  <c r="AL1159" i="3"/>
  <c r="AL1160" i="3"/>
  <c r="AL1161" i="3"/>
  <c r="AL1162" i="3"/>
  <c r="AL1163" i="3"/>
  <c r="AL1164" i="3"/>
  <c r="AL1165" i="3"/>
  <c r="AL1166" i="3"/>
  <c r="AL1167" i="3"/>
  <c r="AL1168" i="3"/>
  <c r="AL1169" i="3"/>
  <c r="AL1170" i="3"/>
  <c r="AL1171" i="3"/>
  <c r="AL1138" i="3"/>
  <c r="AL1139" i="3"/>
  <c r="AL1140" i="3"/>
  <c r="AL1141" i="3"/>
  <c r="AL1142" i="3"/>
  <c r="AL1143" i="3"/>
  <c r="AL1144" i="3"/>
  <c r="AL1145" i="3"/>
  <c r="AL1146" i="3"/>
  <c r="AL1147" i="3"/>
  <c r="AL1148" i="3"/>
  <c r="AL1149" i="3"/>
  <c r="AL1150" i="3"/>
  <c r="AL1151" i="3"/>
  <c r="AM1172" i="3"/>
  <c r="AM1173" i="3"/>
  <c r="AM1174" i="3"/>
  <c r="AM1175" i="3"/>
  <c r="AM1176" i="3"/>
  <c r="AM1177" i="3"/>
  <c r="AM1178" i="3"/>
  <c r="AM1179" i="3"/>
  <c r="AM1180" i="3"/>
  <c r="AM1181" i="3"/>
  <c r="AM1182" i="3"/>
  <c r="AM1183" i="3"/>
  <c r="AM1184" i="3"/>
  <c r="AM1185" i="3"/>
  <c r="AM1186" i="3"/>
  <c r="AM1187" i="3"/>
  <c r="AM1188" i="3"/>
  <c r="AM1189" i="3"/>
  <c r="AM1190" i="3"/>
  <c r="AM1191" i="3"/>
  <c r="AM1192" i="3"/>
  <c r="AM1152" i="3"/>
  <c r="AM1153" i="3"/>
  <c r="AM1154" i="3"/>
  <c r="AM1155" i="3"/>
  <c r="AM1156" i="3"/>
  <c r="AM1157" i="3"/>
  <c r="AM1158" i="3"/>
  <c r="AM1159" i="3"/>
  <c r="AM1160" i="3"/>
  <c r="AM1161" i="3"/>
  <c r="AM1162" i="3"/>
  <c r="AM1163" i="3"/>
  <c r="AM1164" i="3"/>
  <c r="AM1165" i="3"/>
  <c r="AM1166" i="3"/>
  <c r="AM1167" i="3"/>
  <c r="AM1168" i="3"/>
  <c r="AM1169" i="3"/>
  <c r="AM1170" i="3"/>
  <c r="AM1171" i="3"/>
  <c r="AM1138" i="3"/>
  <c r="AM1139" i="3"/>
  <c r="AM1140" i="3"/>
  <c r="AM1141" i="3"/>
  <c r="AM1142" i="3"/>
  <c r="AM1143" i="3"/>
  <c r="AM1144" i="3"/>
  <c r="AM1145" i="3"/>
  <c r="AM1146" i="3"/>
  <c r="AM1147" i="3"/>
  <c r="AM1148" i="3"/>
  <c r="AM1149" i="3"/>
  <c r="AM1150" i="3"/>
  <c r="AM1151" i="3"/>
  <c r="AO1172" i="3"/>
  <c r="AO1173" i="3"/>
  <c r="AO1174" i="3"/>
  <c r="AO1175" i="3"/>
  <c r="AO1176" i="3"/>
  <c r="AO1177" i="3"/>
  <c r="AO1178" i="3"/>
  <c r="AO1179" i="3"/>
  <c r="AO1180" i="3"/>
  <c r="AO1181" i="3"/>
  <c r="AO1182" i="3"/>
  <c r="AO1183" i="3"/>
  <c r="AO1184" i="3"/>
  <c r="AO1185" i="3"/>
  <c r="AO1186" i="3"/>
  <c r="AO1187" i="3"/>
  <c r="AO1188" i="3"/>
  <c r="AO1189" i="3"/>
  <c r="AO1190" i="3"/>
  <c r="AO1191" i="3"/>
  <c r="AO1192" i="3"/>
  <c r="AO1152" i="3"/>
  <c r="AO1153" i="3"/>
  <c r="AO1154" i="3"/>
  <c r="AO1155" i="3"/>
  <c r="AO1156" i="3"/>
  <c r="AO1157" i="3"/>
  <c r="AO1158" i="3"/>
  <c r="AO1159" i="3"/>
  <c r="AO1160" i="3"/>
  <c r="AO1161" i="3"/>
  <c r="AO1162" i="3"/>
  <c r="AO1163" i="3"/>
  <c r="AO1164" i="3"/>
  <c r="AO1165" i="3"/>
  <c r="AO1166" i="3"/>
  <c r="AO1167" i="3"/>
  <c r="AO1168" i="3"/>
  <c r="AO1169" i="3"/>
  <c r="AO1170" i="3"/>
  <c r="AO1171" i="3"/>
  <c r="AO1138" i="3"/>
  <c r="AO1139" i="3"/>
  <c r="AO1140" i="3"/>
  <c r="AO1141" i="3"/>
  <c r="AO1142" i="3"/>
  <c r="AO1143" i="3"/>
  <c r="AO1144" i="3"/>
  <c r="AO1145" i="3"/>
  <c r="AO1146" i="3"/>
  <c r="AO1147" i="3"/>
  <c r="AO1148" i="3"/>
  <c r="AO1149" i="3"/>
  <c r="AO1150" i="3"/>
  <c r="AO1151" i="3"/>
  <c r="AA950" i="3"/>
  <c r="AA951" i="3"/>
  <c r="AC950" i="3"/>
  <c r="AC951" i="3"/>
  <c r="AD950" i="3"/>
  <c r="AD951" i="3"/>
  <c r="AE950" i="3"/>
  <c r="AE951" i="3"/>
  <c r="AF950" i="3"/>
  <c r="AF951" i="3"/>
  <c r="AG950" i="3"/>
  <c r="AG951" i="3"/>
  <c r="AH950" i="3"/>
  <c r="AH951" i="3"/>
  <c r="AI950" i="3"/>
  <c r="AI951" i="3"/>
  <c r="AJ950" i="3"/>
  <c r="AJ951" i="3"/>
  <c r="AK950" i="3"/>
  <c r="AK951" i="3"/>
  <c r="AL950" i="3"/>
  <c r="AL951" i="3"/>
  <c r="AM950" i="3"/>
  <c r="AM951" i="3"/>
  <c r="AO950" i="3"/>
  <c r="AO951" i="3"/>
  <c r="AA1120" i="3"/>
  <c r="AA1121" i="3"/>
  <c r="AA1122" i="3"/>
  <c r="AA1123" i="3"/>
  <c r="AA1124" i="3"/>
  <c r="AA1125" i="3"/>
  <c r="AA1126" i="3"/>
  <c r="AA1127" i="3"/>
  <c r="AA1128" i="3"/>
  <c r="AA1129" i="3"/>
  <c r="AA1130" i="3"/>
  <c r="AA1131" i="3"/>
  <c r="AA1132" i="3"/>
  <c r="AA1133" i="3"/>
  <c r="AA1134" i="3"/>
  <c r="AA1135" i="3"/>
  <c r="AA1136" i="3"/>
  <c r="AA1137" i="3"/>
  <c r="AA1105" i="3"/>
  <c r="AA1106" i="3"/>
  <c r="AA1107" i="3"/>
  <c r="AA1108" i="3"/>
  <c r="AA1109" i="3"/>
  <c r="AA1110" i="3"/>
  <c r="AA1111" i="3"/>
  <c r="AA1112" i="3"/>
  <c r="AA1113" i="3"/>
  <c r="AA1114" i="3"/>
  <c r="AA1115" i="3"/>
  <c r="AA1116" i="3"/>
  <c r="AA1117" i="3"/>
  <c r="AA1118" i="3"/>
  <c r="AA1119" i="3"/>
  <c r="AA1088" i="3"/>
  <c r="AA1089" i="3"/>
  <c r="AA1090" i="3"/>
  <c r="AA1091" i="3"/>
  <c r="AA1092" i="3"/>
  <c r="AA1093" i="3"/>
  <c r="AA1094" i="3"/>
  <c r="AA1095" i="3"/>
  <c r="AA1096" i="3"/>
  <c r="AA1097" i="3"/>
  <c r="AA1098" i="3"/>
  <c r="AA1099" i="3"/>
  <c r="AA1100" i="3"/>
  <c r="AA1101" i="3"/>
  <c r="AA1102" i="3"/>
  <c r="AA1103" i="3"/>
  <c r="AA1104" i="3"/>
  <c r="AA1076" i="3"/>
  <c r="AA1077" i="3"/>
  <c r="AA1078" i="3"/>
  <c r="AA1079" i="3"/>
  <c r="AA1080" i="3"/>
  <c r="AA1081" i="3"/>
  <c r="AA1082" i="3"/>
  <c r="AA1083" i="3"/>
  <c r="AA1084" i="3"/>
  <c r="AA1085" i="3"/>
  <c r="AA1086" i="3"/>
  <c r="AA1087" i="3"/>
  <c r="AA1067" i="3"/>
  <c r="AA1068" i="3"/>
  <c r="AA1069" i="3"/>
  <c r="AA1070" i="3"/>
  <c r="AA1071" i="3"/>
  <c r="AA1072" i="3"/>
  <c r="AA1073" i="3"/>
  <c r="AA1074" i="3"/>
  <c r="AA1075" i="3"/>
  <c r="AA1049" i="3"/>
  <c r="AA1050" i="3"/>
  <c r="AA1051" i="3"/>
  <c r="AA1052" i="3"/>
  <c r="AA1053" i="3"/>
  <c r="AA1054" i="3"/>
  <c r="AA1055" i="3"/>
  <c r="AA1056" i="3"/>
  <c r="AA1057" i="3"/>
  <c r="AA1058" i="3"/>
  <c r="AA1059" i="3"/>
  <c r="AA1060" i="3"/>
  <c r="AA1061" i="3"/>
  <c r="AA1062" i="3"/>
  <c r="AA1063" i="3"/>
  <c r="AA1064" i="3"/>
  <c r="AA1065" i="3"/>
  <c r="AA1066" i="3"/>
  <c r="AA1021" i="3"/>
  <c r="AA1022" i="3"/>
  <c r="AA1023" i="3"/>
  <c r="AA1024" i="3"/>
  <c r="AA1025" i="3"/>
  <c r="AA1026" i="3"/>
  <c r="AA1027" i="3"/>
  <c r="AA1028" i="3"/>
  <c r="AA1029" i="3"/>
  <c r="AA1030" i="3"/>
  <c r="AA1031" i="3"/>
  <c r="AA1032" i="3"/>
  <c r="AA1033" i="3"/>
  <c r="AA1034" i="3"/>
  <c r="AA1035" i="3"/>
  <c r="AA1036" i="3"/>
  <c r="AA1037" i="3"/>
  <c r="AA1038" i="3"/>
  <c r="AA1039" i="3"/>
  <c r="AA1040" i="3"/>
  <c r="AA1041" i="3"/>
  <c r="AA1042" i="3"/>
  <c r="AA1043" i="3"/>
  <c r="AA1044" i="3"/>
  <c r="AA1045" i="3"/>
  <c r="AA1046" i="3"/>
  <c r="AA1047" i="3"/>
  <c r="AA1048" i="3"/>
  <c r="AA1004" i="3"/>
  <c r="AA1005" i="3"/>
  <c r="AA1006" i="3"/>
  <c r="AA1007" i="3"/>
  <c r="AA1008" i="3"/>
  <c r="AA1009" i="3"/>
  <c r="AA1010" i="3"/>
  <c r="AA1011" i="3"/>
  <c r="AA1012" i="3"/>
  <c r="AA1013" i="3"/>
  <c r="AA1014" i="3"/>
  <c r="AA1015" i="3"/>
  <c r="AA1016" i="3"/>
  <c r="AA1017" i="3"/>
  <c r="AA1018" i="3"/>
  <c r="AA1019" i="3"/>
  <c r="AA1020" i="3"/>
  <c r="AA988" i="3"/>
  <c r="AA989" i="3"/>
  <c r="AA990" i="3"/>
  <c r="AA991" i="3"/>
  <c r="AA992" i="3"/>
  <c r="AA993" i="3"/>
  <c r="AA994" i="3"/>
  <c r="AA995" i="3"/>
  <c r="AA996" i="3"/>
  <c r="AA997" i="3"/>
  <c r="AA998" i="3"/>
  <c r="AA999" i="3"/>
  <c r="AA1000" i="3"/>
  <c r="AA1001" i="3"/>
  <c r="AA1002" i="3"/>
  <c r="AA1003" i="3"/>
  <c r="AA979" i="3"/>
  <c r="AA980" i="3"/>
  <c r="AA981" i="3"/>
  <c r="AA982" i="3"/>
  <c r="AA983" i="3"/>
  <c r="AA984" i="3"/>
  <c r="AA985" i="3"/>
  <c r="AA986" i="3"/>
  <c r="AA987" i="3"/>
  <c r="AA972" i="3"/>
  <c r="AA973" i="3"/>
  <c r="AA974" i="3"/>
  <c r="AA975" i="3"/>
  <c r="AA976" i="3"/>
  <c r="AA977" i="3"/>
  <c r="AA978" i="3"/>
  <c r="AA959" i="3"/>
  <c r="AA960" i="3"/>
  <c r="AA961" i="3"/>
  <c r="AA962" i="3"/>
  <c r="AA963" i="3"/>
  <c r="AA964" i="3"/>
  <c r="AA965" i="3"/>
  <c r="AA966" i="3"/>
  <c r="AA967" i="3"/>
  <c r="AA968" i="3"/>
  <c r="AA969" i="3"/>
  <c r="AA970" i="3"/>
  <c r="AA971" i="3"/>
  <c r="AA952" i="3"/>
  <c r="AA953" i="3"/>
  <c r="AA954" i="3"/>
  <c r="AA955" i="3"/>
  <c r="AA956" i="3"/>
  <c r="AA957" i="3"/>
  <c r="AA958" i="3"/>
  <c r="AA930" i="3"/>
  <c r="AA941" i="3"/>
  <c r="AA942" i="3"/>
  <c r="AA943" i="3"/>
  <c r="AA944" i="3"/>
  <c r="AA945" i="3"/>
  <c r="AA946" i="3"/>
  <c r="AA947" i="3"/>
  <c r="AA948" i="3"/>
  <c r="AA949" i="3"/>
  <c r="AC1120" i="3"/>
  <c r="AC1121" i="3"/>
  <c r="AC1122" i="3"/>
  <c r="AC1123" i="3"/>
  <c r="AC1124" i="3"/>
  <c r="AC1125" i="3"/>
  <c r="AC1126" i="3"/>
  <c r="AC1127" i="3"/>
  <c r="AC1128" i="3"/>
  <c r="AC1129" i="3"/>
  <c r="AC1130" i="3"/>
  <c r="AC1131" i="3"/>
  <c r="AC1132" i="3"/>
  <c r="AC1133" i="3"/>
  <c r="AC1134" i="3"/>
  <c r="AC1135" i="3"/>
  <c r="AC1136" i="3"/>
  <c r="AC1137" i="3"/>
  <c r="AC1105" i="3"/>
  <c r="AC1106" i="3"/>
  <c r="AC1107" i="3"/>
  <c r="AC1108" i="3"/>
  <c r="AC1109" i="3"/>
  <c r="AC1110" i="3"/>
  <c r="AC1111" i="3"/>
  <c r="AC1112" i="3"/>
  <c r="AC1113" i="3"/>
  <c r="AC1114" i="3"/>
  <c r="AC1115" i="3"/>
  <c r="AC1116" i="3"/>
  <c r="AC1117" i="3"/>
  <c r="AC1118" i="3"/>
  <c r="AC1119" i="3"/>
  <c r="AC1088" i="3"/>
  <c r="AC1089" i="3"/>
  <c r="AC1090" i="3"/>
  <c r="AC1091" i="3"/>
  <c r="AC1092" i="3"/>
  <c r="AC1093" i="3"/>
  <c r="AC1094" i="3"/>
  <c r="AC1095" i="3"/>
  <c r="AC1096" i="3"/>
  <c r="AC1097" i="3"/>
  <c r="AC1098" i="3"/>
  <c r="AC1099" i="3"/>
  <c r="AC1100" i="3"/>
  <c r="AC1101" i="3"/>
  <c r="AC1102" i="3"/>
  <c r="AC1103" i="3"/>
  <c r="AC1104" i="3"/>
  <c r="AC1076" i="3"/>
  <c r="AC1077" i="3"/>
  <c r="AC1078" i="3"/>
  <c r="AC1079" i="3"/>
  <c r="AC1080" i="3"/>
  <c r="AC1081" i="3"/>
  <c r="AC1082" i="3"/>
  <c r="AC1083" i="3"/>
  <c r="AC1084" i="3"/>
  <c r="AC1085" i="3"/>
  <c r="AC1086" i="3"/>
  <c r="AC1087" i="3"/>
  <c r="AC1067" i="3"/>
  <c r="AC1068" i="3"/>
  <c r="AC1069" i="3"/>
  <c r="AC1070" i="3"/>
  <c r="AC1071" i="3"/>
  <c r="AC1072" i="3"/>
  <c r="AC1073" i="3"/>
  <c r="AC1074" i="3"/>
  <c r="AC1075" i="3"/>
  <c r="AC1049" i="3"/>
  <c r="AC1050" i="3"/>
  <c r="AC1051" i="3"/>
  <c r="AC1052" i="3"/>
  <c r="AC1053" i="3"/>
  <c r="AC1054" i="3"/>
  <c r="AC1055" i="3"/>
  <c r="AC1056" i="3"/>
  <c r="AC1057" i="3"/>
  <c r="AC1058" i="3"/>
  <c r="AC1059" i="3"/>
  <c r="AC1060" i="3"/>
  <c r="AC1061" i="3"/>
  <c r="AC1062" i="3"/>
  <c r="AC1063" i="3"/>
  <c r="AC1064" i="3"/>
  <c r="AC1065" i="3"/>
  <c r="AC1066"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04" i="3"/>
  <c r="AC1005" i="3"/>
  <c r="AC1006" i="3"/>
  <c r="AC1007" i="3"/>
  <c r="AC1008" i="3"/>
  <c r="AC1009" i="3"/>
  <c r="AC1010" i="3"/>
  <c r="AC1011" i="3"/>
  <c r="AC1012" i="3"/>
  <c r="AC1013" i="3"/>
  <c r="AC1014" i="3"/>
  <c r="AC1015" i="3"/>
  <c r="AC1016" i="3"/>
  <c r="AC1017" i="3"/>
  <c r="AC1018" i="3"/>
  <c r="AC1019" i="3"/>
  <c r="AC1020" i="3"/>
  <c r="AC988" i="3"/>
  <c r="AC989" i="3"/>
  <c r="AC990" i="3"/>
  <c r="AC991" i="3"/>
  <c r="AC992" i="3"/>
  <c r="AC993" i="3"/>
  <c r="AC994" i="3"/>
  <c r="AC995" i="3"/>
  <c r="AC996" i="3"/>
  <c r="AC997" i="3"/>
  <c r="AC998" i="3"/>
  <c r="AC999" i="3"/>
  <c r="AC1000" i="3"/>
  <c r="AC1001" i="3"/>
  <c r="AC1002" i="3"/>
  <c r="AC1003" i="3"/>
  <c r="AC979" i="3"/>
  <c r="AC980" i="3"/>
  <c r="AC981" i="3"/>
  <c r="AC982" i="3"/>
  <c r="AC983" i="3"/>
  <c r="AC984" i="3"/>
  <c r="AC985" i="3"/>
  <c r="AC986" i="3"/>
  <c r="AC987" i="3"/>
  <c r="AC972" i="3"/>
  <c r="AC973" i="3"/>
  <c r="AC974" i="3"/>
  <c r="AC975" i="3"/>
  <c r="AC976" i="3"/>
  <c r="AC977" i="3"/>
  <c r="AC978" i="3"/>
  <c r="AC959" i="3"/>
  <c r="AC960" i="3"/>
  <c r="AC961" i="3"/>
  <c r="AC962" i="3"/>
  <c r="AC963" i="3"/>
  <c r="AC964" i="3"/>
  <c r="AC965" i="3"/>
  <c r="AC966" i="3"/>
  <c r="AC967" i="3"/>
  <c r="AC968" i="3"/>
  <c r="AC969" i="3"/>
  <c r="AC970" i="3"/>
  <c r="AC971" i="3"/>
  <c r="AC952" i="3"/>
  <c r="AC953" i="3"/>
  <c r="AC954" i="3"/>
  <c r="AC955" i="3"/>
  <c r="AC956" i="3"/>
  <c r="AC957" i="3"/>
  <c r="AC958" i="3"/>
  <c r="AC930" i="3"/>
  <c r="AC941" i="3"/>
  <c r="AC942" i="3"/>
  <c r="AC943" i="3"/>
  <c r="AC944" i="3"/>
  <c r="AC945" i="3"/>
  <c r="AC946" i="3"/>
  <c r="AC947" i="3"/>
  <c r="AC948" i="3"/>
  <c r="AC949" i="3"/>
  <c r="AD1120" i="3"/>
  <c r="AD1121" i="3"/>
  <c r="AD1122" i="3"/>
  <c r="AD1123" i="3"/>
  <c r="AD1124" i="3"/>
  <c r="AD1125" i="3"/>
  <c r="AD1126" i="3"/>
  <c r="AD1127" i="3"/>
  <c r="AD1128" i="3"/>
  <c r="AD1129" i="3"/>
  <c r="AD1130" i="3"/>
  <c r="AD1131" i="3"/>
  <c r="AD1132" i="3"/>
  <c r="AD1133" i="3"/>
  <c r="AD1134" i="3"/>
  <c r="AD1135" i="3"/>
  <c r="AD1136" i="3"/>
  <c r="AD1137" i="3"/>
  <c r="AD1105" i="3"/>
  <c r="AD1106" i="3"/>
  <c r="AD1107" i="3"/>
  <c r="AD1108" i="3"/>
  <c r="AD1109" i="3"/>
  <c r="AD1110" i="3"/>
  <c r="AD1111" i="3"/>
  <c r="AD1112" i="3"/>
  <c r="AD1113" i="3"/>
  <c r="AD1114" i="3"/>
  <c r="AD1115" i="3"/>
  <c r="AD1116" i="3"/>
  <c r="AD1117" i="3"/>
  <c r="AD1118" i="3"/>
  <c r="AD1119" i="3"/>
  <c r="AD1088" i="3"/>
  <c r="AD1089" i="3"/>
  <c r="AD1090" i="3"/>
  <c r="AD1091" i="3"/>
  <c r="AD1092" i="3"/>
  <c r="AD1093" i="3"/>
  <c r="AD1094" i="3"/>
  <c r="AD1095" i="3"/>
  <c r="AD1096" i="3"/>
  <c r="AD1097" i="3"/>
  <c r="AD1098" i="3"/>
  <c r="AD1099" i="3"/>
  <c r="AD1100" i="3"/>
  <c r="AD1101" i="3"/>
  <c r="AD1102" i="3"/>
  <c r="AD1103" i="3"/>
  <c r="AD1104" i="3"/>
  <c r="AD1076" i="3"/>
  <c r="AD1077" i="3"/>
  <c r="AD1078" i="3"/>
  <c r="AD1079" i="3"/>
  <c r="AD1080" i="3"/>
  <c r="AD1081" i="3"/>
  <c r="AD1082" i="3"/>
  <c r="AD1083" i="3"/>
  <c r="AD1084" i="3"/>
  <c r="AD1085" i="3"/>
  <c r="AD1086" i="3"/>
  <c r="AD1087" i="3"/>
  <c r="AD1067" i="3"/>
  <c r="AD1068" i="3"/>
  <c r="AD1069" i="3"/>
  <c r="AD1070" i="3"/>
  <c r="AD1071" i="3"/>
  <c r="AD1072" i="3"/>
  <c r="AD1073" i="3"/>
  <c r="AD1074" i="3"/>
  <c r="AD1075" i="3"/>
  <c r="AD1049" i="3"/>
  <c r="AD1050" i="3"/>
  <c r="AD1051" i="3"/>
  <c r="AD1052" i="3"/>
  <c r="AD1053" i="3"/>
  <c r="AD1054" i="3"/>
  <c r="AD1055" i="3"/>
  <c r="AD1056" i="3"/>
  <c r="AD1057" i="3"/>
  <c r="AD1058" i="3"/>
  <c r="AD1059" i="3"/>
  <c r="AD1060" i="3"/>
  <c r="AD1061" i="3"/>
  <c r="AD1062" i="3"/>
  <c r="AD1063" i="3"/>
  <c r="AD1064" i="3"/>
  <c r="AD1065" i="3"/>
  <c r="AD1066"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04" i="3"/>
  <c r="AD1005" i="3"/>
  <c r="AD1006" i="3"/>
  <c r="AD1007" i="3"/>
  <c r="AD1008" i="3"/>
  <c r="AD1009" i="3"/>
  <c r="AD1010" i="3"/>
  <c r="AD1011" i="3"/>
  <c r="AD1012" i="3"/>
  <c r="AD1013" i="3"/>
  <c r="AD1014" i="3"/>
  <c r="AD1015" i="3"/>
  <c r="AD1016" i="3"/>
  <c r="AD1017" i="3"/>
  <c r="AD1018" i="3"/>
  <c r="AD1019" i="3"/>
  <c r="AD1020" i="3"/>
  <c r="AD988" i="3"/>
  <c r="AD989" i="3"/>
  <c r="AD990" i="3"/>
  <c r="AD991" i="3"/>
  <c r="AD992" i="3"/>
  <c r="AD993" i="3"/>
  <c r="AD994" i="3"/>
  <c r="AD995" i="3"/>
  <c r="AD996" i="3"/>
  <c r="AD997" i="3"/>
  <c r="AD998" i="3"/>
  <c r="AD999" i="3"/>
  <c r="AD1000" i="3"/>
  <c r="AD1001" i="3"/>
  <c r="AD1002" i="3"/>
  <c r="AD1003" i="3"/>
  <c r="AD979" i="3"/>
  <c r="AD980" i="3"/>
  <c r="AD981" i="3"/>
  <c r="AD982" i="3"/>
  <c r="AD983" i="3"/>
  <c r="AD984" i="3"/>
  <c r="AD985" i="3"/>
  <c r="AD986" i="3"/>
  <c r="AD987" i="3"/>
  <c r="AD972" i="3"/>
  <c r="AD973" i="3"/>
  <c r="AD974" i="3"/>
  <c r="AD975" i="3"/>
  <c r="AD976" i="3"/>
  <c r="AD977" i="3"/>
  <c r="AD978" i="3"/>
  <c r="AD959" i="3"/>
  <c r="AD960" i="3"/>
  <c r="AD961" i="3"/>
  <c r="AD962" i="3"/>
  <c r="AD963" i="3"/>
  <c r="AD964" i="3"/>
  <c r="AD965" i="3"/>
  <c r="AD966" i="3"/>
  <c r="AD967" i="3"/>
  <c r="AD968" i="3"/>
  <c r="AD969" i="3"/>
  <c r="AD970" i="3"/>
  <c r="AD971" i="3"/>
  <c r="AD952" i="3"/>
  <c r="AD953" i="3"/>
  <c r="AD954" i="3"/>
  <c r="AD955" i="3"/>
  <c r="AD956" i="3"/>
  <c r="AD957" i="3"/>
  <c r="AD958" i="3"/>
  <c r="AD930" i="3"/>
  <c r="AD941" i="3"/>
  <c r="AD942" i="3"/>
  <c r="AD943" i="3"/>
  <c r="AD944" i="3"/>
  <c r="AD945" i="3"/>
  <c r="AD946" i="3"/>
  <c r="AD947" i="3"/>
  <c r="AD948" i="3"/>
  <c r="AD949" i="3"/>
  <c r="AE1120" i="3"/>
  <c r="AE1121" i="3"/>
  <c r="AE1122" i="3"/>
  <c r="AE1123" i="3"/>
  <c r="AE1124" i="3"/>
  <c r="AE1125" i="3"/>
  <c r="AE1126" i="3"/>
  <c r="AE1127" i="3"/>
  <c r="AE1128" i="3"/>
  <c r="AE1129" i="3"/>
  <c r="AE1130" i="3"/>
  <c r="AE1131" i="3"/>
  <c r="AE1132" i="3"/>
  <c r="AE1133" i="3"/>
  <c r="AE1134" i="3"/>
  <c r="AE1135" i="3"/>
  <c r="AE1136" i="3"/>
  <c r="AE1137" i="3"/>
  <c r="AE1105" i="3"/>
  <c r="AE1106" i="3"/>
  <c r="AE1107" i="3"/>
  <c r="AE1108" i="3"/>
  <c r="AE1109" i="3"/>
  <c r="AE1110" i="3"/>
  <c r="AE1111" i="3"/>
  <c r="AE1112" i="3"/>
  <c r="AE1113" i="3"/>
  <c r="AE1114" i="3"/>
  <c r="AE1115" i="3"/>
  <c r="AE1116" i="3"/>
  <c r="AE1117" i="3"/>
  <c r="AE1118" i="3"/>
  <c r="AE1119" i="3"/>
  <c r="AE1088" i="3"/>
  <c r="AE1089" i="3"/>
  <c r="AE1090" i="3"/>
  <c r="AE1091" i="3"/>
  <c r="AE1092" i="3"/>
  <c r="AE1093" i="3"/>
  <c r="AE1094" i="3"/>
  <c r="AE1095" i="3"/>
  <c r="AE1096" i="3"/>
  <c r="AE1097" i="3"/>
  <c r="AE1098" i="3"/>
  <c r="AE1099" i="3"/>
  <c r="AE1100" i="3"/>
  <c r="AE1101" i="3"/>
  <c r="AE1102" i="3"/>
  <c r="AE1103" i="3"/>
  <c r="AE1104" i="3"/>
  <c r="AE1076" i="3"/>
  <c r="AE1077" i="3"/>
  <c r="AE1078" i="3"/>
  <c r="AE1079" i="3"/>
  <c r="AE1080" i="3"/>
  <c r="AE1081" i="3"/>
  <c r="AE1082" i="3"/>
  <c r="AE1083" i="3"/>
  <c r="AE1084" i="3"/>
  <c r="AE1085" i="3"/>
  <c r="AE1086" i="3"/>
  <c r="AE1087" i="3"/>
  <c r="AE1067" i="3"/>
  <c r="AE1068" i="3"/>
  <c r="AE1069" i="3"/>
  <c r="AE1070" i="3"/>
  <c r="AE1071" i="3"/>
  <c r="AE1072" i="3"/>
  <c r="AE1073" i="3"/>
  <c r="AE1074" i="3"/>
  <c r="AE1075" i="3"/>
  <c r="AE1049" i="3"/>
  <c r="AE1050" i="3"/>
  <c r="AE1051" i="3"/>
  <c r="AE1052" i="3"/>
  <c r="AE1053" i="3"/>
  <c r="AE1054" i="3"/>
  <c r="AE1055" i="3"/>
  <c r="AE1056" i="3"/>
  <c r="AE1057" i="3"/>
  <c r="AE1058" i="3"/>
  <c r="AE1059" i="3"/>
  <c r="AE1060" i="3"/>
  <c r="AE1061" i="3"/>
  <c r="AE1062" i="3"/>
  <c r="AE1063" i="3"/>
  <c r="AE1064" i="3"/>
  <c r="AE1065" i="3"/>
  <c r="AE1066" i="3"/>
  <c r="AE1021" i="3"/>
  <c r="AE1022" i="3"/>
  <c r="AE1023" i="3"/>
  <c r="AE1024" i="3"/>
  <c r="AE1025" i="3"/>
  <c r="AE1026" i="3"/>
  <c r="AE1027" i="3"/>
  <c r="AE1028" i="3"/>
  <c r="AE1029" i="3"/>
  <c r="AE1030" i="3"/>
  <c r="AE1031" i="3"/>
  <c r="AE1032" i="3"/>
  <c r="AE1033" i="3"/>
  <c r="AE1034" i="3"/>
  <c r="AE1035" i="3"/>
  <c r="AE1036" i="3"/>
  <c r="AE1037" i="3"/>
  <c r="AE1038" i="3"/>
  <c r="AE1039" i="3"/>
  <c r="AE1040" i="3"/>
  <c r="AE1041" i="3"/>
  <c r="AE1042" i="3"/>
  <c r="AE1043" i="3"/>
  <c r="AE1044" i="3"/>
  <c r="AE1045" i="3"/>
  <c r="AE1046" i="3"/>
  <c r="AE1047" i="3"/>
  <c r="AE1048" i="3"/>
  <c r="AE1004" i="3"/>
  <c r="AE1005" i="3"/>
  <c r="AE1006" i="3"/>
  <c r="AE1007" i="3"/>
  <c r="AE1008" i="3"/>
  <c r="AE1009" i="3"/>
  <c r="AE1010" i="3"/>
  <c r="AE1011" i="3"/>
  <c r="AE1012" i="3"/>
  <c r="AE1013" i="3"/>
  <c r="AE1014" i="3"/>
  <c r="AE1015" i="3"/>
  <c r="AE1016" i="3"/>
  <c r="AE1017" i="3"/>
  <c r="AE1018" i="3"/>
  <c r="AE1019" i="3"/>
  <c r="AE1020" i="3"/>
  <c r="AE988" i="3"/>
  <c r="AE989" i="3"/>
  <c r="AE990" i="3"/>
  <c r="AE991" i="3"/>
  <c r="AE992" i="3"/>
  <c r="AE993" i="3"/>
  <c r="AE994" i="3"/>
  <c r="AE995" i="3"/>
  <c r="AE996" i="3"/>
  <c r="AE997" i="3"/>
  <c r="AE998" i="3"/>
  <c r="AE999" i="3"/>
  <c r="AE1000" i="3"/>
  <c r="AE1001" i="3"/>
  <c r="AE1002" i="3"/>
  <c r="AE1003" i="3"/>
  <c r="AE979" i="3"/>
  <c r="AE980" i="3"/>
  <c r="AE981" i="3"/>
  <c r="AE982" i="3"/>
  <c r="AE983" i="3"/>
  <c r="AE984" i="3"/>
  <c r="AE985" i="3"/>
  <c r="AE986" i="3"/>
  <c r="AE987" i="3"/>
  <c r="AE972" i="3"/>
  <c r="AE973" i="3"/>
  <c r="AE974" i="3"/>
  <c r="AE975" i="3"/>
  <c r="AE976" i="3"/>
  <c r="AE977" i="3"/>
  <c r="AE978" i="3"/>
  <c r="AE959" i="3"/>
  <c r="AE960" i="3"/>
  <c r="AE961" i="3"/>
  <c r="AE962" i="3"/>
  <c r="AE963" i="3"/>
  <c r="AE964" i="3"/>
  <c r="AE965" i="3"/>
  <c r="AE966" i="3"/>
  <c r="AE967" i="3"/>
  <c r="AE968" i="3"/>
  <c r="AE969" i="3"/>
  <c r="AE970" i="3"/>
  <c r="AE971" i="3"/>
  <c r="AE952" i="3"/>
  <c r="AE953" i="3"/>
  <c r="AE954" i="3"/>
  <c r="AE955" i="3"/>
  <c r="AE956" i="3"/>
  <c r="AE957" i="3"/>
  <c r="AE958" i="3"/>
  <c r="AE930" i="3"/>
  <c r="AE941" i="3"/>
  <c r="AE942" i="3"/>
  <c r="AE943" i="3"/>
  <c r="AE944" i="3"/>
  <c r="AE945" i="3"/>
  <c r="AE946" i="3"/>
  <c r="AE947" i="3"/>
  <c r="AE948" i="3"/>
  <c r="AE949" i="3"/>
  <c r="AF1120" i="3"/>
  <c r="AF1121" i="3"/>
  <c r="AF1122" i="3"/>
  <c r="AF1123" i="3"/>
  <c r="AF1124" i="3"/>
  <c r="AF1125" i="3"/>
  <c r="AF1126" i="3"/>
  <c r="AF1127" i="3"/>
  <c r="AF1128" i="3"/>
  <c r="AF1129" i="3"/>
  <c r="AF1130" i="3"/>
  <c r="AF1131" i="3"/>
  <c r="AF1132" i="3"/>
  <c r="AF1133" i="3"/>
  <c r="AF1134" i="3"/>
  <c r="AF1135" i="3"/>
  <c r="AF1136" i="3"/>
  <c r="AF1137" i="3"/>
  <c r="AF1105" i="3"/>
  <c r="AF1106" i="3"/>
  <c r="AF1107" i="3"/>
  <c r="AF1108" i="3"/>
  <c r="AF1109" i="3"/>
  <c r="AF1110" i="3"/>
  <c r="AF1111" i="3"/>
  <c r="AF1112" i="3"/>
  <c r="AF1113" i="3"/>
  <c r="AF1114" i="3"/>
  <c r="AF1115" i="3"/>
  <c r="AF1116" i="3"/>
  <c r="AF1117" i="3"/>
  <c r="AF1118" i="3"/>
  <c r="AF1119" i="3"/>
  <c r="AF1088" i="3"/>
  <c r="AF1089" i="3"/>
  <c r="AF1090" i="3"/>
  <c r="AF1091" i="3"/>
  <c r="AF1092" i="3"/>
  <c r="AF1093" i="3"/>
  <c r="AF1094" i="3"/>
  <c r="AF1095" i="3"/>
  <c r="AF1096" i="3"/>
  <c r="AF1097" i="3"/>
  <c r="AF1098" i="3"/>
  <c r="AF1099" i="3"/>
  <c r="AF1100" i="3"/>
  <c r="AF1101" i="3"/>
  <c r="AF1102" i="3"/>
  <c r="AF1103" i="3"/>
  <c r="AF1104" i="3"/>
  <c r="AF1076" i="3"/>
  <c r="AF1077" i="3"/>
  <c r="AF1078" i="3"/>
  <c r="AF1079" i="3"/>
  <c r="AF1080" i="3"/>
  <c r="AF1081" i="3"/>
  <c r="AF1082" i="3"/>
  <c r="AF1083" i="3"/>
  <c r="AF1084" i="3"/>
  <c r="AF1085" i="3"/>
  <c r="AF1086" i="3"/>
  <c r="AF1087" i="3"/>
  <c r="AF1067" i="3"/>
  <c r="AF1068" i="3"/>
  <c r="AF1069" i="3"/>
  <c r="AF1070" i="3"/>
  <c r="AF1071" i="3"/>
  <c r="AF1072" i="3"/>
  <c r="AF1073" i="3"/>
  <c r="AF1074" i="3"/>
  <c r="AF1075" i="3"/>
  <c r="AF1049" i="3"/>
  <c r="AF1050" i="3"/>
  <c r="AF1051" i="3"/>
  <c r="AF1052" i="3"/>
  <c r="AF1053" i="3"/>
  <c r="AF1054" i="3"/>
  <c r="AF1055" i="3"/>
  <c r="AF1056" i="3"/>
  <c r="AF1057" i="3"/>
  <c r="AF1058" i="3"/>
  <c r="AF1059" i="3"/>
  <c r="AF1060" i="3"/>
  <c r="AF1061" i="3"/>
  <c r="AF1062" i="3"/>
  <c r="AF1063" i="3"/>
  <c r="AF1064" i="3"/>
  <c r="AF1065" i="3"/>
  <c r="AF1066" i="3"/>
  <c r="AF1021" i="3"/>
  <c r="AF1022" i="3"/>
  <c r="AF1023" i="3"/>
  <c r="AF1024" i="3"/>
  <c r="AF1025" i="3"/>
  <c r="AF1026" i="3"/>
  <c r="AF1027" i="3"/>
  <c r="AF1028" i="3"/>
  <c r="AF1029" i="3"/>
  <c r="AF1030" i="3"/>
  <c r="AF1031" i="3"/>
  <c r="AF1032" i="3"/>
  <c r="AF1033" i="3"/>
  <c r="AF1034" i="3"/>
  <c r="AF1035" i="3"/>
  <c r="AF1036" i="3"/>
  <c r="AF1037" i="3"/>
  <c r="AF1038" i="3"/>
  <c r="AF1039" i="3"/>
  <c r="AF1040" i="3"/>
  <c r="AF1041" i="3"/>
  <c r="AF1042" i="3"/>
  <c r="AF1043" i="3"/>
  <c r="AF1044" i="3"/>
  <c r="AF1045" i="3"/>
  <c r="AF1046" i="3"/>
  <c r="AF1047" i="3"/>
  <c r="AF1048" i="3"/>
  <c r="AF1004" i="3"/>
  <c r="AF1005" i="3"/>
  <c r="AF1006" i="3"/>
  <c r="AF1007" i="3"/>
  <c r="AF1008" i="3"/>
  <c r="AF1009" i="3"/>
  <c r="AF1010" i="3"/>
  <c r="AF1011" i="3"/>
  <c r="AF1012" i="3"/>
  <c r="AF1013" i="3"/>
  <c r="AF1014" i="3"/>
  <c r="AF1015" i="3"/>
  <c r="AF1016" i="3"/>
  <c r="AF1017" i="3"/>
  <c r="AF1018" i="3"/>
  <c r="AF1019" i="3"/>
  <c r="AF1020" i="3"/>
  <c r="AF988" i="3"/>
  <c r="AF989" i="3"/>
  <c r="AF990" i="3"/>
  <c r="AF991" i="3"/>
  <c r="AF992" i="3"/>
  <c r="AF993" i="3"/>
  <c r="AF994" i="3"/>
  <c r="AF995" i="3"/>
  <c r="AF996" i="3"/>
  <c r="AF997" i="3"/>
  <c r="AF998" i="3"/>
  <c r="AF999" i="3"/>
  <c r="AF1000" i="3"/>
  <c r="AF1001" i="3"/>
  <c r="AF1002" i="3"/>
  <c r="AF1003" i="3"/>
  <c r="AF979" i="3"/>
  <c r="AF980" i="3"/>
  <c r="AF981" i="3"/>
  <c r="AF982" i="3"/>
  <c r="AF983" i="3"/>
  <c r="AF984" i="3"/>
  <c r="AF985" i="3"/>
  <c r="AF986" i="3"/>
  <c r="AF987" i="3"/>
  <c r="AF972" i="3"/>
  <c r="AF973" i="3"/>
  <c r="AF974" i="3"/>
  <c r="AF975" i="3"/>
  <c r="AF976" i="3"/>
  <c r="AF977" i="3"/>
  <c r="AF978" i="3"/>
  <c r="AF959" i="3"/>
  <c r="AF960" i="3"/>
  <c r="AF961" i="3"/>
  <c r="AF962" i="3"/>
  <c r="AF963" i="3"/>
  <c r="AF964" i="3"/>
  <c r="AF965" i="3"/>
  <c r="AF966" i="3"/>
  <c r="AF967" i="3"/>
  <c r="AF968" i="3"/>
  <c r="AF969" i="3"/>
  <c r="AF970" i="3"/>
  <c r="AF971" i="3"/>
  <c r="AF952" i="3"/>
  <c r="AF953" i="3"/>
  <c r="AF954" i="3"/>
  <c r="AF955" i="3"/>
  <c r="AF956" i="3"/>
  <c r="AF957" i="3"/>
  <c r="AF958" i="3"/>
  <c r="AF930" i="3"/>
  <c r="AF941" i="3"/>
  <c r="AF942" i="3"/>
  <c r="AF943" i="3"/>
  <c r="AF944" i="3"/>
  <c r="AF945" i="3"/>
  <c r="AF946" i="3"/>
  <c r="AF947" i="3"/>
  <c r="AF948" i="3"/>
  <c r="AF949" i="3"/>
  <c r="AG1120" i="3"/>
  <c r="AG1121" i="3"/>
  <c r="AG1122" i="3"/>
  <c r="AG1123" i="3"/>
  <c r="AG1124" i="3"/>
  <c r="AG1125" i="3"/>
  <c r="AG1126" i="3"/>
  <c r="AG1127" i="3"/>
  <c r="AG1128" i="3"/>
  <c r="AG1129" i="3"/>
  <c r="AG1130" i="3"/>
  <c r="AG1131" i="3"/>
  <c r="AG1132" i="3"/>
  <c r="AG1133" i="3"/>
  <c r="AG1134" i="3"/>
  <c r="AG1135" i="3"/>
  <c r="AG1136" i="3"/>
  <c r="AG1137" i="3"/>
  <c r="AG1105" i="3"/>
  <c r="AG1106" i="3"/>
  <c r="AG1107" i="3"/>
  <c r="AG1108" i="3"/>
  <c r="AG1109" i="3"/>
  <c r="AG1110" i="3"/>
  <c r="AG1111" i="3"/>
  <c r="AG1112" i="3"/>
  <c r="AG1113" i="3"/>
  <c r="AG1114" i="3"/>
  <c r="AG1115" i="3"/>
  <c r="AG1116" i="3"/>
  <c r="AG1117" i="3"/>
  <c r="AG1118" i="3"/>
  <c r="AG1119" i="3"/>
  <c r="AG1088" i="3"/>
  <c r="AG1089" i="3"/>
  <c r="AG1090" i="3"/>
  <c r="AG1091" i="3"/>
  <c r="AG1092" i="3"/>
  <c r="AG1093" i="3"/>
  <c r="AG1094" i="3"/>
  <c r="AG1095" i="3"/>
  <c r="AG1096" i="3"/>
  <c r="AG1097" i="3"/>
  <c r="AG1098" i="3"/>
  <c r="AG1099" i="3"/>
  <c r="AG1100" i="3"/>
  <c r="AG1101" i="3"/>
  <c r="AG1102" i="3"/>
  <c r="AG1103" i="3"/>
  <c r="AG1104" i="3"/>
  <c r="AG1076" i="3"/>
  <c r="AG1077" i="3"/>
  <c r="AG1078" i="3"/>
  <c r="AG1079" i="3"/>
  <c r="AG1080" i="3"/>
  <c r="AG1081" i="3"/>
  <c r="AG1082" i="3"/>
  <c r="AG1083" i="3"/>
  <c r="AG1084" i="3"/>
  <c r="AG1085" i="3"/>
  <c r="AG1086" i="3"/>
  <c r="AG1087" i="3"/>
  <c r="AG1067" i="3"/>
  <c r="AG1068" i="3"/>
  <c r="AG1069" i="3"/>
  <c r="AG1070" i="3"/>
  <c r="AG1071" i="3"/>
  <c r="AG1072" i="3"/>
  <c r="AG1073" i="3"/>
  <c r="AG1074" i="3"/>
  <c r="AG1075" i="3"/>
  <c r="AG1049" i="3"/>
  <c r="AG1050" i="3"/>
  <c r="AG1051" i="3"/>
  <c r="AG1052" i="3"/>
  <c r="AG1053" i="3"/>
  <c r="AG1054" i="3"/>
  <c r="AG1055" i="3"/>
  <c r="AG1056" i="3"/>
  <c r="AG1057" i="3"/>
  <c r="AG1058" i="3"/>
  <c r="AG1059" i="3"/>
  <c r="AG1060" i="3"/>
  <c r="AG1061" i="3"/>
  <c r="AG1062" i="3"/>
  <c r="AG1063" i="3"/>
  <c r="AG1064" i="3"/>
  <c r="AG1065" i="3"/>
  <c r="AG1066" i="3"/>
  <c r="AG1021" i="3"/>
  <c r="AG1022" i="3"/>
  <c r="AG1023" i="3"/>
  <c r="AG1024" i="3"/>
  <c r="AG1025" i="3"/>
  <c r="AG1026" i="3"/>
  <c r="AG1027" i="3"/>
  <c r="AG1028" i="3"/>
  <c r="AG1029" i="3"/>
  <c r="AG1030" i="3"/>
  <c r="AG1031" i="3"/>
  <c r="AG1032" i="3"/>
  <c r="AG1033" i="3"/>
  <c r="AG1034" i="3"/>
  <c r="AG1035" i="3"/>
  <c r="AG1036" i="3"/>
  <c r="AG1037" i="3"/>
  <c r="AG1038" i="3"/>
  <c r="AG1039" i="3"/>
  <c r="AG1040" i="3"/>
  <c r="AG1041" i="3"/>
  <c r="AG1042" i="3"/>
  <c r="AG1043" i="3"/>
  <c r="AG1044" i="3"/>
  <c r="AG1045" i="3"/>
  <c r="AG1046" i="3"/>
  <c r="AG1047" i="3"/>
  <c r="AG1048" i="3"/>
  <c r="AG1004" i="3"/>
  <c r="AG1005" i="3"/>
  <c r="AG1006" i="3"/>
  <c r="AG1007" i="3"/>
  <c r="AG1008" i="3"/>
  <c r="AG1009" i="3"/>
  <c r="AG1010" i="3"/>
  <c r="AG1011" i="3"/>
  <c r="AG1012" i="3"/>
  <c r="AG1013" i="3"/>
  <c r="AG1014" i="3"/>
  <c r="AG1015" i="3"/>
  <c r="AG1016" i="3"/>
  <c r="AG1017" i="3"/>
  <c r="AG1018" i="3"/>
  <c r="AG1019" i="3"/>
  <c r="AG1020" i="3"/>
  <c r="AG988" i="3"/>
  <c r="AG989" i="3"/>
  <c r="AG990" i="3"/>
  <c r="AG991" i="3"/>
  <c r="AG992" i="3"/>
  <c r="AG993" i="3"/>
  <c r="AG994" i="3"/>
  <c r="AG995" i="3"/>
  <c r="AG996" i="3"/>
  <c r="AG997" i="3"/>
  <c r="AG998" i="3"/>
  <c r="AG999" i="3"/>
  <c r="AG1000" i="3"/>
  <c r="AG1001" i="3"/>
  <c r="AG1002" i="3"/>
  <c r="AG1003" i="3"/>
  <c r="AG979" i="3"/>
  <c r="AG980" i="3"/>
  <c r="AG981" i="3"/>
  <c r="AG982" i="3"/>
  <c r="AG983" i="3"/>
  <c r="AG984" i="3"/>
  <c r="AG985" i="3"/>
  <c r="AG986" i="3"/>
  <c r="AG987" i="3"/>
  <c r="AG972" i="3"/>
  <c r="AG973" i="3"/>
  <c r="AG974" i="3"/>
  <c r="AG975" i="3"/>
  <c r="AG976" i="3"/>
  <c r="AG977" i="3"/>
  <c r="AG978" i="3"/>
  <c r="AG959" i="3"/>
  <c r="AG960" i="3"/>
  <c r="AG961" i="3"/>
  <c r="AG962" i="3"/>
  <c r="AG963" i="3"/>
  <c r="AG964" i="3"/>
  <c r="AG965" i="3"/>
  <c r="AG966" i="3"/>
  <c r="AG967" i="3"/>
  <c r="AG968" i="3"/>
  <c r="AG969" i="3"/>
  <c r="AG970" i="3"/>
  <c r="AG971" i="3"/>
  <c r="AG952" i="3"/>
  <c r="AG953" i="3"/>
  <c r="AG954" i="3"/>
  <c r="AG955" i="3"/>
  <c r="AG956" i="3"/>
  <c r="AG957" i="3"/>
  <c r="AG958" i="3"/>
  <c r="AG930" i="3"/>
  <c r="AG941" i="3"/>
  <c r="AG942" i="3"/>
  <c r="AG943" i="3"/>
  <c r="AG944" i="3"/>
  <c r="AG945" i="3"/>
  <c r="AG946" i="3"/>
  <c r="AG947" i="3"/>
  <c r="AG948" i="3"/>
  <c r="AG949" i="3"/>
  <c r="AH1120" i="3"/>
  <c r="AH1121" i="3"/>
  <c r="AH1122" i="3"/>
  <c r="AH1123" i="3"/>
  <c r="AH1124" i="3"/>
  <c r="AH1125" i="3"/>
  <c r="AH1126" i="3"/>
  <c r="AH1127" i="3"/>
  <c r="AH1128" i="3"/>
  <c r="AH1129" i="3"/>
  <c r="AH1130" i="3"/>
  <c r="AH1131" i="3"/>
  <c r="AH1132" i="3"/>
  <c r="AH1133" i="3"/>
  <c r="AH1134" i="3"/>
  <c r="AH1135" i="3"/>
  <c r="AH1136" i="3"/>
  <c r="AH1137" i="3"/>
  <c r="AH1105" i="3"/>
  <c r="AH1106" i="3"/>
  <c r="AH1107" i="3"/>
  <c r="AH1108" i="3"/>
  <c r="AH1109" i="3"/>
  <c r="AH1110" i="3"/>
  <c r="AH1111" i="3"/>
  <c r="AH1112" i="3"/>
  <c r="AH1113" i="3"/>
  <c r="AH1114" i="3"/>
  <c r="AH1115" i="3"/>
  <c r="AH1116" i="3"/>
  <c r="AH1117" i="3"/>
  <c r="AH1118" i="3"/>
  <c r="AH1119" i="3"/>
  <c r="AH1088" i="3"/>
  <c r="AH1089" i="3"/>
  <c r="AH1090" i="3"/>
  <c r="AH1091" i="3"/>
  <c r="AH1092" i="3"/>
  <c r="AH1093" i="3"/>
  <c r="AH1094" i="3"/>
  <c r="AH1095" i="3"/>
  <c r="AH1096" i="3"/>
  <c r="AH1097" i="3"/>
  <c r="AH1098" i="3"/>
  <c r="AH1099" i="3"/>
  <c r="AH1100" i="3"/>
  <c r="AH1101" i="3"/>
  <c r="AH1102" i="3"/>
  <c r="AH1103" i="3"/>
  <c r="AH1104" i="3"/>
  <c r="AH1076" i="3"/>
  <c r="AH1077" i="3"/>
  <c r="AH1078" i="3"/>
  <c r="AH1079" i="3"/>
  <c r="AH1080" i="3"/>
  <c r="AH1081" i="3"/>
  <c r="AH1082" i="3"/>
  <c r="AH1083" i="3"/>
  <c r="AH1084" i="3"/>
  <c r="AH1085" i="3"/>
  <c r="AH1086" i="3"/>
  <c r="AH1087" i="3"/>
  <c r="AH1067" i="3"/>
  <c r="AH1068" i="3"/>
  <c r="AH1069" i="3"/>
  <c r="AH1070" i="3"/>
  <c r="AH1071" i="3"/>
  <c r="AH1072" i="3"/>
  <c r="AH1073" i="3"/>
  <c r="AH1074" i="3"/>
  <c r="AH1075" i="3"/>
  <c r="AH1049" i="3"/>
  <c r="AH1050" i="3"/>
  <c r="AH1051" i="3"/>
  <c r="AH1052" i="3"/>
  <c r="AH1053" i="3"/>
  <c r="AH1054" i="3"/>
  <c r="AH1055" i="3"/>
  <c r="AH1056" i="3"/>
  <c r="AH1057" i="3"/>
  <c r="AH1058" i="3"/>
  <c r="AH1059" i="3"/>
  <c r="AH1060" i="3"/>
  <c r="AH1061" i="3"/>
  <c r="AH1062" i="3"/>
  <c r="AH1063" i="3"/>
  <c r="AH1064" i="3"/>
  <c r="AH1065" i="3"/>
  <c r="AH1066"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04" i="3"/>
  <c r="AH1005" i="3"/>
  <c r="AH1006" i="3"/>
  <c r="AH1007" i="3"/>
  <c r="AH1008" i="3"/>
  <c r="AH1009" i="3"/>
  <c r="AH1010" i="3"/>
  <c r="AH1011" i="3"/>
  <c r="AH1012" i="3"/>
  <c r="AH1013" i="3"/>
  <c r="AH1014" i="3"/>
  <c r="AH1015" i="3"/>
  <c r="AH1016" i="3"/>
  <c r="AH1017" i="3"/>
  <c r="AH1018" i="3"/>
  <c r="AH1019" i="3"/>
  <c r="AH1020" i="3"/>
  <c r="AH988" i="3"/>
  <c r="AH989" i="3"/>
  <c r="AH990" i="3"/>
  <c r="AH991" i="3"/>
  <c r="AH992" i="3"/>
  <c r="AH993" i="3"/>
  <c r="AH994" i="3"/>
  <c r="AH995" i="3"/>
  <c r="AH996" i="3"/>
  <c r="AH997" i="3"/>
  <c r="AH998" i="3"/>
  <c r="AH999" i="3"/>
  <c r="AH1000" i="3"/>
  <c r="AH1001" i="3"/>
  <c r="AH1002" i="3"/>
  <c r="AH1003" i="3"/>
  <c r="AH979" i="3"/>
  <c r="AH980" i="3"/>
  <c r="AH981" i="3"/>
  <c r="AH982" i="3"/>
  <c r="AH983" i="3"/>
  <c r="AH984" i="3"/>
  <c r="AH985" i="3"/>
  <c r="AH986" i="3"/>
  <c r="AH987" i="3"/>
  <c r="AH972" i="3"/>
  <c r="AH973" i="3"/>
  <c r="AH974" i="3"/>
  <c r="AH975" i="3"/>
  <c r="AH976" i="3"/>
  <c r="AH977" i="3"/>
  <c r="AH978" i="3"/>
  <c r="AH959" i="3"/>
  <c r="AH960" i="3"/>
  <c r="AH961" i="3"/>
  <c r="AH962" i="3"/>
  <c r="AH963" i="3"/>
  <c r="AH964" i="3"/>
  <c r="AH965" i="3"/>
  <c r="AH966" i="3"/>
  <c r="AH967" i="3"/>
  <c r="AH968" i="3"/>
  <c r="AH969" i="3"/>
  <c r="AH970" i="3"/>
  <c r="AH971" i="3"/>
  <c r="AH952" i="3"/>
  <c r="AH953" i="3"/>
  <c r="AH954" i="3"/>
  <c r="AH955" i="3"/>
  <c r="AH956" i="3"/>
  <c r="AH957" i="3"/>
  <c r="AH958" i="3"/>
  <c r="AH930" i="3"/>
  <c r="AH941" i="3"/>
  <c r="AH942" i="3"/>
  <c r="AH943" i="3"/>
  <c r="AH944" i="3"/>
  <c r="AH945" i="3"/>
  <c r="AH946" i="3"/>
  <c r="AH947" i="3"/>
  <c r="AH948" i="3"/>
  <c r="AH949" i="3"/>
  <c r="AI1120" i="3"/>
  <c r="AI1121" i="3"/>
  <c r="AI1122" i="3"/>
  <c r="AI1123" i="3"/>
  <c r="AI1124" i="3"/>
  <c r="AI1125" i="3"/>
  <c r="AI1126" i="3"/>
  <c r="AI1127" i="3"/>
  <c r="AI1128" i="3"/>
  <c r="AI1129" i="3"/>
  <c r="AI1130" i="3"/>
  <c r="AI1131" i="3"/>
  <c r="AI1132" i="3"/>
  <c r="AI1133" i="3"/>
  <c r="AI1134" i="3"/>
  <c r="AI1135" i="3"/>
  <c r="AI1136" i="3"/>
  <c r="AI1137" i="3"/>
  <c r="AI1105" i="3"/>
  <c r="AI1106" i="3"/>
  <c r="AI1107" i="3"/>
  <c r="AI1108" i="3"/>
  <c r="AI1109" i="3"/>
  <c r="AI1110" i="3"/>
  <c r="AI1111" i="3"/>
  <c r="AI1112" i="3"/>
  <c r="AI1113" i="3"/>
  <c r="AI1114" i="3"/>
  <c r="AI1115" i="3"/>
  <c r="AI1116" i="3"/>
  <c r="AI1117" i="3"/>
  <c r="AI1118" i="3"/>
  <c r="AI1119" i="3"/>
  <c r="AI1088" i="3"/>
  <c r="AI1089" i="3"/>
  <c r="AI1090" i="3"/>
  <c r="AI1091" i="3"/>
  <c r="AI1092" i="3"/>
  <c r="AI1093" i="3"/>
  <c r="AI1094" i="3"/>
  <c r="AI1095" i="3"/>
  <c r="AI1096" i="3"/>
  <c r="AI1097" i="3"/>
  <c r="AI1098" i="3"/>
  <c r="AI1099" i="3"/>
  <c r="AI1100" i="3"/>
  <c r="AI1101" i="3"/>
  <c r="AI1102" i="3"/>
  <c r="AI1103" i="3"/>
  <c r="AI1104" i="3"/>
  <c r="AI1076" i="3"/>
  <c r="AI1077" i="3"/>
  <c r="AI1078" i="3"/>
  <c r="AI1079" i="3"/>
  <c r="AI1080" i="3"/>
  <c r="AI1081" i="3"/>
  <c r="AI1082" i="3"/>
  <c r="AI1083" i="3"/>
  <c r="AI1084" i="3"/>
  <c r="AI1085" i="3"/>
  <c r="AI1086" i="3"/>
  <c r="AI1087" i="3"/>
  <c r="AI1067" i="3"/>
  <c r="AI1068" i="3"/>
  <c r="AI1069" i="3"/>
  <c r="AI1070" i="3"/>
  <c r="AI1071" i="3"/>
  <c r="AI1072" i="3"/>
  <c r="AI1073" i="3"/>
  <c r="AI1074" i="3"/>
  <c r="AI1075" i="3"/>
  <c r="AI1049" i="3"/>
  <c r="AI1050" i="3"/>
  <c r="AI1051" i="3"/>
  <c r="AI1052" i="3"/>
  <c r="AI1053" i="3"/>
  <c r="AI1054" i="3"/>
  <c r="AI1055" i="3"/>
  <c r="AI1056" i="3"/>
  <c r="AI1057" i="3"/>
  <c r="AI1058" i="3"/>
  <c r="AI1059" i="3"/>
  <c r="AI1060" i="3"/>
  <c r="AI1061" i="3"/>
  <c r="AI1062" i="3"/>
  <c r="AI1063" i="3"/>
  <c r="AI1064" i="3"/>
  <c r="AI1065" i="3"/>
  <c r="AI1066" i="3"/>
  <c r="AI1021" i="3"/>
  <c r="AI1022" i="3"/>
  <c r="AI1023" i="3"/>
  <c r="AI1024" i="3"/>
  <c r="AI1025" i="3"/>
  <c r="AI1026" i="3"/>
  <c r="AI1027" i="3"/>
  <c r="AI1028" i="3"/>
  <c r="AI1029" i="3"/>
  <c r="AI1030" i="3"/>
  <c r="AI1031" i="3"/>
  <c r="AI1032" i="3"/>
  <c r="AI1033" i="3"/>
  <c r="AI1034" i="3"/>
  <c r="AI1035" i="3"/>
  <c r="AI1036" i="3"/>
  <c r="AI1037" i="3"/>
  <c r="AI1038" i="3"/>
  <c r="AI1039" i="3"/>
  <c r="AI1040" i="3"/>
  <c r="AI1041" i="3"/>
  <c r="AI1042" i="3"/>
  <c r="AI1043" i="3"/>
  <c r="AI1044" i="3"/>
  <c r="AI1045" i="3"/>
  <c r="AI1046" i="3"/>
  <c r="AI1047" i="3"/>
  <c r="AI1048" i="3"/>
  <c r="AI1004" i="3"/>
  <c r="AI1005" i="3"/>
  <c r="AI1006" i="3"/>
  <c r="AI1007" i="3"/>
  <c r="AI1008" i="3"/>
  <c r="AI1009" i="3"/>
  <c r="AI1010" i="3"/>
  <c r="AI1011" i="3"/>
  <c r="AI1012" i="3"/>
  <c r="AI1013" i="3"/>
  <c r="AI1014" i="3"/>
  <c r="AI1015" i="3"/>
  <c r="AI1016" i="3"/>
  <c r="AI1017" i="3"/>
  <c r="AI1018" i="3"/>
  <c r="AI1019" i="3"/>
  <c r="AI1020" i="3"/>
  <c r="AI988" i="3"/>
  <c r="AI989" i="3"/>
  <c r="AI990" i="3"/>
  <c r="AI991" i="3"/>
  <c r="AI992" i="3"/>
  <c r="AI993" i="3"/>
  <c r="AI994" i="3"/>
  <c r="AI995" i="3"/>
  <c r="AI996" i="3"/>
  <c r="AI997" i="3"/>
  <c r="AI998" i="3"/>
  <c r="AI999" i="3"/>
  <c r="AI1000" i="3"/>
  <c r="AI1001" i="3"/>
  <c r="AI1002" i="3"/>
  <c r="AI1003" i="3"/>
  <c r="AI979" i="3"/>
  <c r="AI980" i="3"/>
  <c r="AI981" i="3"/>
  <c r="AI982" i="3"/>
  <c r="AI983" i="3"/>
  <c r="AI984" i="3"/>
  <c r="AI985" i="3"/>
  <c r="AI986" i="3"/>
  <c r="AI987" i="3"/>
  <c r="AI972" i="3"/>
  <c r="AI973" i="3"/>
  <c r="AI974" i="3"/>
  <c r="AI975" i="3"/>
  <c r="AI976" i="3"/>
  <c r="AI977" i="3"/>
  <c r="AI978" i="3"/>
  <c r="AI959" i="3"/>
  <c r="AI960" i="3"/>
  <c r="AI961" i="3"/>
  <c r="AI962" i="3"/>
  <c r="AI963" i="3"/>
  <c r="AI964" i="3"/>
  <c r="AI965" i="3"/>
  <c r="AI966" i="3"/>
  <c r="AI967" i="3"/>
  <c r="AI968" i="3"/>
  <c r="AI969" i="3"/>
  <c r="AI970" i="3"/>
  <c r="AI971" i="3"/>
  <c r="AI952" i="3"/>
  <c r="AI953" i="3"/>
  <c r="AI954" i="3"/>
  <c r="AI955" i="3"/>
  <c r="AI956" i="3"/>
  <c r="AI957" i="3"/>
  <c r="AI958" i="3"/>
  <c r="AI930" i="3"/>
  <c r="AI941" i="3"/>
  <c r="AI942" i="3"/>
  <c r="AI943" i="3"/>
  <c r="AI944" i="3"/>
  <c r="AI945" i="3"/>
  <c r="AI946" i="3"/>
  <c r="AI947" i="3"/>
  <c r="AI948" i="3"/>
  <c r="AI949" i="3"/>
  <c r="AJ1120" i="3"/>
  <c r="AJ1121" i="3"/>
  <c r="AJ1122" i="3"/>
  <c r="AJ1123" i="3"/>
  <c r="AJ1124" i="3"/>
  <c r="AJ1125" i="3"/>
  <c r="AJ1126" i="3"/>
  <c r="AJ1127" i="3"/>
  <c r="AJ1128" i="3"/>
  <c r="AJ1129" i="3"/>
  <c r="AJ1130" i="3"/>
  <c r="AJ1131" i="3"/>
  <c r="AJ1132" i="3"/>
  <c r="AJ1133" i="3"/>
  <c r="AJ1134" i="3"/>
  <c r="AJ1135" i="3"/>
  <c r="AJ1136" i="3"/>
  <c r="AJ1137" i="3"/>
  <c r="AJ1105" i="3"/>
  <c r="AJ1106" i="3"/>
  <c r="AJ1107" i="3"/>
  <c r="AJ1108" i="3"/>
  <c r="AJ1109" i="3"/>
  <c r="AJ1110" i="3"/>
  <c r="AJ1111" i="3"/>
  <c r="AJ1112" i="3"/>
  <c r="AJ1113" i="3"/>
  <c r="AJ1114" i="3"/>
  <c r="AJ1115" i="3"/>
  <c r="AJ1116" i="3"/>
  <c r="AJ1117" i="3"/>
  <c r="AJ1118" i="3"/>
  <c r="AJ1119" i="3"/>
  <c r="AJ1088" i="3"/>
  <c r="AJ1089" i="3"/>
  <c r="AJ1090" i="3"/>
  <c r="AJ1091" i="3"/>
  <c r="AJ1092" i="3"/>
  <c r="AJ1093" i="3"/>
  <c r="AJ1094" i="3"/>
  <c r="AJ1095" i="3"/>
  <c r="AJ1096" i="3"/>
  <c r="AJ1097" i="3"/>
  <c r="AJ1098" i="3"/>
  <c r="AJ1099" i="3"/>
  <c r="AJ1100" i="3"/>
  <c r="AJ1101" i="3"/>
  <c r="AJ1102" i="3"/>
  <c r="AJ1103" i="3"/>
  <c r="AJ1104" i="3"/>
  <c r="AJ1076" i="3"/>
  <c r="AJ1077" i="3"/>
  <c r="AJ1078" i="3"/>
  <c r="AJ1079" i="3"/>
  <c r="AJ1080" i="3"/>
  <c r="AJ1081" i="3"/>
  <c r="AJ1082" i="3"/>
  <c r="AJ1083" i="3"/>
  <c r="AJ1084" i="3"/>
  <c r="AJ1085" i="3"/>
  <c r="AJ1086" i="3"/>
  <c r="AJ1087" i="3"/>
  <c r="AJ1067" i="3"/>
  <c r="AJ1068" i="3"/>
  <c r="AJ1069" i="3"/>
  <c r="AJ1070" i="3"/>
  <c r="AJ1071" i="3"/>
  <c r="AJ1072" i="3"/>
  <c r="AJ1073" i="3"/>
  <c r="AJ1074" i="3"/>
  <c r="AJ1075" i="3"/>
  <c r="AJ1049" i="3"/>
  <c r="AJ1050" i="3"/>
  <c r="AJ1051" i="3"/>
  <c r="AJ1052" i="3"/>
  <c r="AJ1053" i="3"/>
  <c r="AJ1054" i="3"/>
  <c r="AJ1055" i="3"/>
  <c r="AJ1056" i="3"/>
  <c r="AJ1057" i="3"/>
  <c r="AJ1058" i="3"/>
  <c r="AJ1059" i="3"/>
  <c r="AJ1060" i="3"/>
  <c r="AJ1061" i="3"/>
  <c r="AJ1062" i="3"/>
  <c r="AJ1063" i="3"/>
  <c r="AJ1064" i="3"/>
  <c r="AJ1065" i="3"/>
  <c r="AJ1066" i="3"/>
  <c r="AJ1021" i="3"/>
  <c r="AJ1022" i="3"/>
  <c r="AJ1023" i="3"/>
  <c r="AJ1024" i="3"/>
  <c r="AJ1025" i="3"/>
  <c r="AJ1026" i="3"/>
  <c r="AJ1027" i="3"/>
  <c r="AJ1028" i="3"/>
  <c r="AJ1029" i="3"/>
  <c r="AJ1030" i="3"/>
  <c r="AJ1031" i="3"/>
  <c r="AJ1032" i="3"/>
  <c r="AJ1033" i="3"/>
  <c r="AJ1034" i="3"/>
  <c r="AJ1035" i="3"/>
  <c r="AJ1036" i="3"/>
  <c r="AJ1037" i="3"/>
  <c r="AJ1038" i="3"/>
  <c r="AJ1039" i="3"/>
  <c r="AJ1040" i="3"/>
  <c r="AJ1041" i="3"/>
  <c r="AJ1042" i="3"/>
  <c r="AJ1043" i="3"/>
  <c r="AJ1044" i="3"/>
  <c r="AJ1045" i="3"/>
  <c r="AJ1046" i="3"/>
  <c r="AJ1047" i="3"/>
  <c r="AJ1048" i="3"/>
  <c r="AJ1004" i="3"/>
  <c r="AJ1005" i="3"/>
  <c r="AJ1006" i="3"/>
  <c r="AJ1007" i="3"/>
  <c r="AJ1008" i="3"/>
  <c r="AJ1009" i="3"/>
  <c r="AJ1010" i="3"/>
  <c r="AJ1011" i="3"/>
  <c r="AJ1012" i="3"/>
  <c r="AJ1013" i="3"/>
  <c r="AJ1014" i="3"/>
  <c r="AJ1015" i="3"/>
  <c r="AJ1016" i="3"/>
  <c r="AJ1017" i="3"/>
  <c r="AJ1018" i="3"/>
  <c r="AJ1019" i="3"/>
  <c r="AJ1020" i="3"/>
  <c r="AJ988" i="3"/>
  <c r="AJ989" i="3"/>
  <c r="AJ990" i="3"/>
  <c r="AJ991" i="3"/>
  <c r="AJ992" i="3"/>
  <c r="AJ993" i="3"/>
  <c r="AJ994" i="3"/>
  <c r="AJ995" i="3"/>
  <c r="AJ996" i="3"/>
  <c r="AJ997" i="3"/>
  <c r="AJ998" i="3"/>
  <c r="AJ999" i="3"/>
  <c r="AJ1000" i="3"/>
  <c r="AJ1001" i="3"/>
  <c r="AJ1002" i="3"/>
  <c r="AJ1003" i="3"/>
  <c r="AJ979" i="3"/>
  <c r="AJ980" i="3"/>
  <c r="AJ981" i="3"/>
  <c r="AJ982" i="3"/>
  <c r="AJ983" i="3"/>
  <c r="AJ984" i="3"/>
  <c r="AJ985" i="3"/>
  <c r="AJ986" i="3"/>
  <c r="AJ987" i="3"/>
  <c r="AJ972" i="3"/>
  <c r="AJ973" i="3"/>
  <c r="AJ974" i="3"/>
  <c r="AJ975" i="3"/>
  <c r="AJ976" i="3"/>
  <c r="AJ977" i="3"/>
  <c r="AJ978" i="3"/>
  <c r="AJ959" i="3"/>
  <c r="AJ960" i="3"/>
  <c r="AJ961" i="3"/>
  <c r="AJ962" i="3"/>
  <c r="AJ963" i="3"/>
  <c r="AJ964" i="3"/>
  <c r="AJ965" i="3"/>
  <c r="AJ966" i="3"/>
  <c r="AJ967" i="3"/>
  <c r="AJ968" i="3"/>
  <c r="AJ969" i="3"/>
  <c r="AJ970" i="3"/>
  <c r="AJ971" i="3"/>
  <c r="AJ952" i="3"/>
  <c r="AJ953" i="3"/>
  <c r="AJ954" i="3"/>
  <c r="AJ955" i="3"/>
  <c r="AJ956" i="3"/>
  <c r="AJ957" i="3"/>
  <c r="AJ958" i="3"/>
  <c r="AJ930" i="3"/>
  <c r="AJ941" i="3"/>
  <c r="AJ942" i="3"/>
  <c r="AJ943" i="3"/>
  <c r="AJ944" i="3"/>
  <c r="AJ945" i="3"/>
  <c r="AJ946" i="3"/>
  <c r="AJ947" i="3"/>
  <c r="AJ948" i="3"/>
  <c r="AJ949" i="3"/>
  <c r="AK1120" i="3"/>
  <c r="AK1121" i="3"/>
  <c r="AK1122" i="3"/>
  <c r="AK1123" i="3"/>
  <c r="AK1124" i="3"/>
  <c r="AK1125" i="3"/>
  <c r="AK1126" i="3"/>
  <c r="AK1127" i="3"/>
  <c r="AK1128" i="3"/>
  <c r="AK1129" i="3"/>
  <c r="AK1130" i="3"/>
  <c r="AK1131" i="3"/>
  <c r="AK1132" i="3"/>
  <c r="AK1133" i="3"/>
  <c r="AK1134" i="3"/>
  <c r="AK1135" i="3"/>
  <c r="AK1136" i="3"/>
  <c r="AK1137" i="3"/>
  <c r="AK1105" i="3"/>
  <c r="AK1106" i="3"/>
  <c r="AK1107" i="3"/>
  <c r="AK1108" i="3"/>
  <c r="AK1109" i="3"/>
  <c r="AK1110" i="3"/>
  <c r="AK1111" i="3"/>
  <c r="AK1112" i="3"/>
  <c r="AK1113" i="3"/>
  <c r="AK1114" i="3"/>
  <c r="AK1115" i="3"/>
  <c r="AK1116" i="3"/>
  <c r="AK1117" i="3"/>
  <c r="AK1118" i="3"/>
  <c r="AK1119" i="3"/>
  <c r="AK1088" i="3"/>
  <c r="AK1089" i="3"/>
  <c r="AK1090" i="3"/>
  <c r="AK1091" i="3"/>
  <c r="AK1092" i="3"/>
  <c r="AK1093" i="3"/>
  <c r="AK1094" i="3"/>
  <c r="AK1095" i="3"/>
  <c r="AK1096" i="3"/>
  <c r="AK1097" i="3"/>
  <c r="AK1098" i="3"/>
  <c r="AK1099" i="3"/>
  <c r="AK1100" i="3"/>
  <c r="AK1101" i="3"/>
  <c r="AK1102" i="3"/>
  <c r="AK1103" i="3"/>
  <c r="AK1104" i="3"/>
  <c r="AK1076" i="3"/>
  <c r="AK1077" i="3"/>
  <c r="AK1078" i="3"/>
  <c r="AK1079" i="3"/>
  <c r="AK1080" i="3"/>
  <c r="AK1081" i="3"/>
  <c r="AK1082" i="3"/>
  <c r="AK1083" i="3"/>
  <c r="AK1084" i="3"/>
  <c r="AK1085" i="3"/>
  <c r="AK1086" i="3"/>
  <c r="AK1087" i="3"/>
  <c r="AK1067" i="3"/>
  <c r="AK1068" i="3"/>
  <c r="AK1069" i="3"/>
  <c r="AK1070" i="3"/>
  <c r="AK1071" i="3"/>
  <c r="AK1072" i="3"/>
  <c r="AK1073" i="3"/>
  <c r="AK1074" i="3"/>
  <c r="AK1075" i="3"/>
  <c r="AK1049" i="3"/>
  <c r="AK1050" i="3"/>
  <c r="AK1051" i="3"/>
  <c r="AK1052" i="3"/>
  <c r="AK1053" i="3"/>
  <c r="AK1054" i="3"/>
  <c r="AK1055" i="3"/>
  <c r="AK1056" i="3"/>
  <c r="AK1057" i="3"/>
  <c r="AK1058" i="3"/>
  <c r="AK1059" i="3"/>
  <c r="AK1060" i="3"/>
  <c r="AK1061" i="3"/>
  <c r="AK1062" i="3"/>
  <c r="AK1063" i="3"/>
  <c r="AK1064" i="3"/>
  <c r="AK1065" i="3"/>
  <c r="AK1066" i="3"/>
  <c r="AK1021" i="3"/>
  <c r="AK1022" i="3"/>
  <c r="AK1023" i="3"/>
  <c r="AK1024" i="3"/>
  <c r="AK1025" i="3"/>
  <c r="AK1026" i="3"/>
  <c r="AK1027" i="3"/>
  <c r="AK1028" i="3"/>
  <c r="AK1029" i="3"/>
  <c r="AK1030" i="3"/>
  <c r="AK1031" i="3"/>
  <c r="AK1032" i="3"/>
  <c r="AK1033" i="3"/>
  <c r="AK1034" i="3"/>
  <c r="AK1035" i="3"/>
  <c r="AK1036" i="3"/>
  <c r="AK1037" i="3"/>
  <c r="AK1038" i="3"/>
  <c r="AK1039" i="3"/>
  <c r="AK1040" i="3"/>
  <c r="AK1041" i="3"/>
  <c r="AK1042" i="3"/>
  <c r="AK1043" i="3"/>
  <c r="AK1044" i="3"/>
  <c r="AK1045" i="3"/>
  <c r="AK1046" i="3"/>
  <c r="AK1047" i="3"/>
  <c r="AK1048" i="3"/>
  <c r="AK1004" i="3"/>
  <c r="AK1005" i="3"/>
  <c r="AK1006" i="3"/>
  <c r="AK1007" i="3"/>
  <c r="AK1008" i="3"/>
  <c r="AK1009" i="3"/>
  <c r="AK1010" i="3"/>
  <c r="AK1011" i="3"/>
  <c r="AK1012" i="3"/>
  <c r="AK1013" i="3"/>
  <c r="AK1014" i="3"/>
  <c r="AK1015" i="3"/>
  <c r="AK1016" i="3"/>
  <c r="AK1017" i="3"/>
  <c r="AK1018" i="3"/>
  <c r="AK1019" i="3"/>
  <c r="AK1020" i="3"/>
  <c r="AK988" i="3"/>
  <c r="AK989" i="3"/>
  <c r="AK990" i="3"/>
  <c r="AK991" i="3"/>
  <c r="AK992" i="3"/>
  <c r="AK993" i="3"/>
  <c r="AK994" i="3"/>
  <c r="AK995" i="3"/>
  <c r="AK996" i="3"/>
  <c r="AK997" i="3"/>
  <c r="AK998" i="3"/>
  <c r="AK999" i="3"/>
  <c r="AK1000" i="3"/>
  <c r="AK1001" i="3"/>
  <c r="AK1002" i="3"/>
  <c r="AK1003" i="3"/>
  <c r="AK979" i="3"/>
  <c r="AK980" i="3"/>
  <c r="AK981" i="3"/>
  <c r="AK982" i="3"/>
  <c r="AK983" i="3"/>
  <c r="AK984" i="3"/>
  <c r="AK985" i="3"/>
  <c r="AK986" i="3"/>
  <c r="AK987" i="3"/>
  <c r="AK972" i="3"/>
  <c r="AK973" i="3"/>
  <c r="AK974" i="3"/>
  <c r="AK975" i="3"/>
  <c r="AK976" i="3"/>
  <c r="AK977" i="3"/>
  <c r="AK978" i="3"/>
  <c r="AK959" i="3"/>
  <c r="AK960" i="3"/>
  <c r="AK961" i="3"/>
  <c r="AK962" i="3"/>
  <c r="AK963" i="3"/>
  <c r="AK964" i="3"/>
  <c r="AK965" i="3"/>
  <c r="AK966" i="3"/>
  <c r="AK967" i="3"/>
  <c r="AK968" i="3"/>
  <c r="AK969" i="3"/>
  <c r="AK970" i="3"/>
  <c r="AK971" i="3"/>
  <c r="AK952" i="3"/>
  <c r="AK953" i="3"/>
  <c r="AK954" i="3"/>
  <c r="AK955" i="3"/>
  <c r="AK956" i="3"/>
  <c r="AK957" i="3"/>
  <c r="AK958" i="3"/>
  <c r="AK930" i="3"/>
  <c r="AK941" i="3"/>
  <c r="AK942" i="3"/>
  <c r="AK943" i="3"/>
  <c r="AK944" i="3"/>
  <c r="AK945" i="3"/>
  <c r="AK946" i="3"/>
  <c r="AK947" i="3"/>
  <c r="AK948" i="3"/>
  <c r="AK949" i="3"/>
  <c r="AL1120" i="3"/>
  <c r="AL1121" i="3"/>
  <c r="AL1122" i="3"/>
  <c r="AL1123" i="3"/>
  <c r="AL1124" i="3"/>
  <c r="AL1125" i="3"/>
  <c r="AL1126" i="3"/>
  <c r="AL1127" i="3"/>
  <c r="AL1128" i="3"/>
  <c r="AL1129" i="3"/>
  <c r="AL1130" i="3"/>
  <c r="AL1131" i="3"/>
  <c r="AL1132" i="3"/>
  <c r="AL1133" i="3"/>
  <c r="AL1134" i="3"/>
  <c r="AL1135" i="3"/>
  <c r="AL1136" i="3"/>
  <c r="AL1137" i="3"/>
  <c r="AL1105" i="3"/>
  <c r="AL1106" i="3"/>
  <c r="AL1107" i="3"/>
  <c r="AL1108" i="3"/>
  <c r="AL1109" i="3"/>
  <c r="AL1110" i="3"/>
  <c r="AL1111" i="3"/>
  <c r="AL1112" i="3"/>
  <c r="AL1113" i="3"/>
  <c r="AL1114" i="3"/>
  <c r="AL1115" i="3"/>
  <c r="AL1116" i="3"/>
  <c r="AL1117" i="3"/>
  <c r="AL1118" i="3"/>
  <c r="AL1119" i="3"/>
  <c r="AL1088" i="3"/>
  <c r="AL1089" i="3"/>
  <c r="AL1090" i="3"/>
  <c r="AL1091" i="3"/>
  <c r="AL1092" i="3"/>
  <c r="AL1093" i="3"/>
  <c r="AL1094" i="3"/>
  <c r="AL1095" i="3"/>
  <c r="AL1096" i="3"/>
  <c r="AL1097" i="3"/>
  <c r="AL1098" i="3"/>
  <c r="AL1099" i="3"/>
  <c r="AL1100" i="3"/>
  <c r="AL1101" i="3"/>
  <c r="AL1102" i="3"/>
  <c r="AL1103" i="3"/>
  <c r="AL1104" i="3"/>
  <c r="AL1076" i="3"/>
  <c r="AL1077" i="3"/>
  <c r="AL1078" i="3"/>
  <c r="AL1079" i="3"/>
  <c r="AL1080" i="3"/>
  <c r="AL1081" i="3"/>
  <c r="AL1082" i="3"/>
  <c r="AL1083" i="3"/>
  <c r="AL1084" i="3"/>
  <c r="AL1085" i="3"/>
  <c r="AL1086" i="3"/>
  <c r="AL1087" i="3"/>
  <c r="AL1067" i="3"/>
  <c r="AL1068" i="3"/>
  <c r="AL1069" i="3"/>
  <c r="AL1070" i="3"/>
  <c r="AL1071" i="3"/>
  <c r="AL1072" i="3"/>
  <c r="AL1073" i="3"/>
  <c r="AL1074" i="3"/>
  <c r="AL1075" i="3"/>
  <c r="AL1049" i="3"/>
  <c r="AL1050" i="3"/>
  <c r="AL1051" i="3"/>
  <c r="AL1052" i="3"/>
  <c r="AL1053" i="3"/>
  <c r="AL1054" i="3"/>
  <c r="AL1055" i="3"/>
  <c r="AL1056" i="3"/>
  <c r="AL1057" i="3"/>
  <c r="AL1058" i="3"/>
  <c r="AL1059" i="3"/>
  <c r="AL1060" i="3"/>
  <c r="AL1061" i="3"/>
  <c r="AL1062" i="3"/>
  <c r="AL1063" i="3"/>
  <c r="AL1064" i="3"/>
  <c r="AL1065" i="3"/>
  <c r="AL1066"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04" i="3"/>
  <c r="AL1005" i="3"/>
  <c r="AL1006" i="3"/>
  <c r="AL1007" i="3"/>
  <c r="AL1008" i="3"/>
  <c r="AL1009" i="3"/>
  <c r="AL1010" i="3"/>
  <c r="AL1011" i="3"/>
  <c r="AL1012" i="3"/>
  <c r="AL1013" i="3"/>
  <c r="AL1014" i="3"/>
  <c r="AL1015" i="3"/>
  <c r="AL1016" i="3"/>
  <c r="AL1017" i="3"/>
  <c r="AL1018" i="3"/>
  <c r="AL1019" i="3"/>
  <c r="AL1020" i="3"/>
  <c r="AL988" i="3"/>
  <c r="AL989" i="3"/>
  <c r="AL990" i="3"/>
  <c r="AL991" i="3"/>
  <c r="AL992" i="3"/>
  <c r="AL993" i="3"/>
  <c r="AL994" i="3"/>
  <c r="AL995" i="3"/>
  <c r="AL996" i="3"/>
  <c r="AL997" i="3"/>
  <c r="AL998" i="3"/>
  <c r="AL999" i="3"/>
  <c r="AL1000" i="3"/>
  <c r="AL1001" i="3"/>
  <c r="AL1002" i="3"/>
  <c r="AL1003" i="3"/>
  <c r="AL979" i="3"/>
  <c r="AL980" i="3"/>
  <c r="AL981" i="3"/>
  <c r="AL982" i="3"/>
  <c r="AL983" i="3"/>
  <c r="AL984" i="3"/>
  <c r="AL985" i="3"/>
  <c r="AL986" i="3"/>
  <c r="AL987" i="3"/>
  <c r="AL972" i="3"/>
  <c r="AL973" i="3"/>
  <c r="AL974" i="3"/>
  <c r="AL975" i="3"/>
  <c r="AL976" i="3"/>
  <c r="AL977" i="3"/>
  <c r="AL978" i="3"/>
  <c r="AL959" i="3"/>
  <c r="AL960" i="3"/>
  <c r="AL961" i="3"/>
  <c r="AL962" i="3"/>
  <c r="AL963" i="3"/>
  <c r="AL964" i="3"/>
  <c r="AL965" i="3"/>
  <c r="AL966" i="3"/>
  <c r="AL967" i="3"/>
  <c r="AL968" i="3"/>
  <c r="AL969" i="3"/>
  <c r="AL970" i="3"/>
  <c r="AL971" i="3"/>
  <c r="AL952" i="3"/>
  <c r="AL953" i="3"/>
  <c r="AL954" i="3"/>
  <c r="AL955" i="3"/>
  <c r="AL956" i="3"/>
  <c r="AL957" i="3"/>
  <c r="AL958" i="3"/>
  <c r="AL930" i="3"/>
  <c r="AL941" i="3"/>
  <c r="AL942" i="3"/>
  <c r="AL943" i="3"/>
  <c r="AL944" i="3"/>
  <c r="AL945" i="3"/>
  <c r="AL946" i="3"/>
  <c r="AL947" i="3"/>
  <c r="AL948" i="3"/>
  <c r="AL949" i="3"/>
  <c r="AM1120" i="3"/>
  <c r="AM1121" i="3"/>
  <c r="AM1122" i="3"/>
  <c r="AM1123" i="3"/>
  <c r="AM1124" i="3"/>
  <c r="AM1125" i="3"/>
  <c r="AM1126" i="3"/>
  <c r="AM1127" i="3"/>
  <c r="AM1128" i="3"/>
  <c r="AM1129" i="3"/>
  <c r="AM1130" i="3"/>
  <c r="AM1131" i="3"/>
  <c r="AM1132" i="3"/>
  <c r="AM1133" i="3"/>
  <c r="AM1134" i="3"/>
  <c r="AM1135" i="3"/>
  <c r="AM1136" i="3"/>
  <c r="AM1137" i="3"/>
  <c r="AM1105" i="3"/>
  <c r="AM1106" i="3"/>
  <c r="AM1107" i="3"/>
  <c r="AM1108" i="3"/>
  <c r="AM1109" i="3"/>
  <c r="AM1110" i="3"/>
  <c r="AM1111" i="3"/>
  <c r="AM1112" i="3"/>
  <c r="AM1113" i="3"/>
  <c r="AM1114" i="3"/>
  <c r="AM1115" i="3"/>
  <c r="AM1116" i="3"/>
  <c r="AM1117" i="3"/>
  <c r="AM1118" i="3"/>
  <c r="AM1119" i="3"/>
  <c r="AM1088" i="3"/>
  <c r="AM1089" i="3"/>
  <c r="AM1090" i="3"/>
  <c r="AM1091" i="3"/>
  <c r="AM1092" i="3"/>
  <c r="AM1093" i="3"/>
  <c r="AM1094" i="3"/>
  <c r="AM1095" i="3"/>
  <c r="AM1096" i="3"/>
  <c r="AM1097" i="3"/>
  <c r="AM1098" i="3"/>
  <c r="AM1099" i="3"/>
  <c r="AM1100" i="3"/>
  <c r="AM1101" i="3"/>
  <c r="AM1102" i="3"/>
  <c r="AM1103" i="3"/>
  <c r="AM1104" i="3"/>
  <c r="AM1076" i="3"/>
  <c r="AM1077" i="3"/>
  <c r="AM1078" i="3"/>
  <c r="AM1079" i="3"/>
  <c r="AM1080" i="3"/>
  <c r="AM1081" i="3"/>
  <c r="AM1082" i="3"/>
  <c r="AM1083" i="3"/>
  <c r="AM1084" i="3"/>
  <c r="AM1085" i="3"/>
  <c r="AM1086" i="3"/>
  <c r="AM1087" i="3"/>
  <c r="AM1067" i="3"/>
  <c r="AM1068" i="3"/>
  <c r="AM1069" i="3"/>
  <c r="AM1070" i="3"/>
  <c r="AM1071" i="3"/>
  <c r="AM1072" i="3"/>
  <c r="AM1073" i="3"/>
  <c r="AM1074" i="3"/>
  <c r="AM1075" i="3"/>
  <c r="AM1049" i="3"/>
  <c r="AM1050" i="3"/>
  <c r="AM1051" i="3"/>
  <c r="AM1052" i="3"/>
  <c r="AM1053" i="3"/>
  <c r="AM1054" i="3"/>
  <c r="AM1055" i="3"/>
  <c r="AM1056" i="3"/>
  <c r="AM1057" i="3"/>
  <c r="AM1058" i="3"/>
  <c r="AM1059" i="3"/>
  <c r="AM1060" i="3"/>
  <c r="AM1061" i="3"/>
  <c r="AM1062" i="3"/>
  <c r="AM1063" i="3"/>
  <c r="AM1064" i="3"/>
  <c r="AM1065" i="3"/>
  <c r="AM1066" i="3"/>
  <c r="AM1021" i="3"/>
  <c r="AM1022" i="3"/>
  <c r="AM1023" i="3"/>
  <c r="AM1024" i="3"/>
  <c r="AM1025" i="3"/>
  <c r="AM1026" i="3"/>
  <c r="AM1027" i="3"/>
  <c r="AM1028" i="3"/>
  <c r="AM1029" i="3"/>
  <c r="AM1030" i="3"/>
  <c r="AM1031" i="3"/>
  <c r="AM1032" i="3"/>
  <c r="AM1033" i="3"/>
  <c r="AM1034" i="3"/>
  <c r="AM1035" i="3"/>
  <c r="AM1036" i="3"/>
  <c r="AM1037" i="3"/>
  <c r="AM1038" i="3"/>
  <c r="AM1039" i="3"/>
  <c r="AM1040" i="3"/>
  <c r="AM1041" i="3"/>
  <c r="AM1042" i="3"/>
  <c r="AM1043" i="3"/>
  <c r="AM1044" i="3"/>
  <c r="AM1045" i="3"/>
  <c r="AM1046" i="3"/>
  <c r="AM1047" i="3"/>
  <c r="AM1048" i="3"/>
  <c r="AM1004" i="3"/>
  <c r="AM1005" i="3"/>
  <c r="AM1006" i="3"/>
  <c r="AM1007" i="3"/>
  <c r="AM1008" i="3"/>
  <c r="AM1009" i="3"/>
  <c r="AM1010" i="3"/>
  <c r="AM1011" i="3"/>
  <c r="AM1012" i="3"/>
  <c r="AM1013" i="3"/>
  <c r="AM1014" i="3"/>
  <c r="AM1015" i="3"/>
  <c r="AM1016" i="3"/>
  <c r="AM1017" i="3"/>
  <c r="AM1018" i="3"/>
  <c r="AM1019" i="3"/>
  <c r="AM1020" i="3"/>
  <c r="AM988" i="3"/>
  <c r="AM989" i="3"/>
  <c r="AM990" i="3"/>
  <c r="AM991" i="3"/>
  <c r="AM992" i="3"/>
  <c r="AM993" i="3"/>
  <c r="AM994" i="3"/>
  <c r="AM995" i="3"/>
  <c r="AM996" i="3"/>
  <c r="AM997" i="3"/>
  <c r="AM998" i="3"/>
  <c r="AM999" i="3"/>
  <c r="AM1000" i="3"/>
  <c r="AM1001" i="3"/>
  <c r="AM1002" i="3"/>
  <c r="AM1003" i="3"/>
  <c r="AM979" i="3"/>
  <c r="AM980" i="3"/>
  <c r="AM981" i="3"/>
  <c r="AM982" i="3"/>
  <c r="AM983" i="3"/>
  <c r="AM984" i="3"/>
  <c r="AM985" i="3"/>
  <c r="AM986" i="3"/>
  <c r="AM987" i="3"/>
  <c r="AM972" i="3"/>
  <c r="AM973" i="3"/>
  <c r="AM974" i="3"/>
  <c r="AM975" i="3"/>
  <c r="AM976" i="3"/>
  <c r="AM977" i="3"/>
  <c r="AM978" i="3"/>
  <c r="AM959" i="3"/>
  <c r="AM960" i="3"/>
  <c r="AM961" i="3"/>
  <c r="AM962" i="3"/>
  <c r="AM963" i="3"/>
  <c r="AM964" i="3"/>
  <c r="AM965" i="3"/>
  <c r="AM966" i="3"/>
  <c r="AM967" i="3"/>
  <c r="AM968" i="3"/>
  <c r="AM969" i="3"/>
  <c r="AM970" i="3"/>
  <c r="AM971" i="3"/>
  <c r="AM952" i="3"/>
  <c r="AM953" i="3"/>
  <c r="AM954" i="3"/>
  <c r="AM955" i="3"/>
  <c r="AM956" i="3"/>
  <c r="AM957" i="3"/>
  <c r="AM958" i="3"/>
  <c r="AM930" i="3"/>
  <c r="AM941" i="3"/>
  <c r="AM942" i="3"/>
  <c r="AM943" i="3"/>
  <c r="AM944" i="3"/>
  <c r="AM945" i="3"/>
  <c r="AM946" i="3"/>
  <c r="AM947" i="3"/>
  <c r="AM948" i="3"/>
  <c r="AM949" i="3"/>
  <c r="AO1120" i="3"/>
  <c r="AO1121" i="3"/>
  <c r="AO1122" i="3"/>
  <c r="AO1123" i="3"/>
  <c r="AO1124" i="3"/>
  <c r="AO1125" i="3"/>
  <c r="AO1126" i="3"/>
  <c r="AO1127" i="3"/>
  <c r="AO1128" i="3"/>
  <c r="AO1129" i="3"/>
  <c r="AO1130" i="3"/>
  <c r="AO1131" i="3"/>
  <c r="AO1132" i="3"/>
  <c r="AO1133" i="3"/>
  <c r="AO1134" i="3"/>
  <c r="AO1135" i="3"/>
  <c r="AO1136" i="3"/>
  <c r="AO1137" i="3"/>
  <c r="AO1105" i="3"/>
  <c r="AO1106" i="3"/>
  <c r="AO1107" i="3"/>
  <c r="AO1108" i="3"/>
  <c r="AO1109" i="3"/>
  <c r="AO1110" i="3"/>
  <c r="AO1111" i="3"/>
  <c r="AO1112" i="3"/>
  <c r="AO1113" i="3"/>
  <c r="AO1114" i="3"/>
  <c r="AO1115" i="3"/>
  <c r="AO1116" i="3"/>
  <c r="AO1117" i="3"/>
  <c r="AO1118" i="3"/>
  <c r="AO1119" i="3"/>
  <c r="AO1088" i="3"/>
  <c r="AO1089" i="3"/>
  <c r="AO1090" i="3"/>
  <c r="AO1091" i="3"/>
  <c r="AO1092" i="3"/>
  <c r="AO1093" i="3"/>
  <c r="AO1094" i="3"/>
  <c r="AO1095" i="3"/>
  <c r="AO1096" i="3"/>
  <c r="AO1097" i="3"/>
  <c r="AO1098" i="3"/>
  <c r="AO1099" i="3"/>
  <c r="AO1100" i="3"/>
  <c r="AO1101" i="3"/>
  <c r="AO1102" i="3"/>
  <c r="AO1103" i="3"/>
  <c r="AO1104" i="3"/>
  <c r="AO1076" i="3"/>
  <c r="AO1077" i="3"/>
  <c r="AO1078" i="3"/>
  <c r="AO1079" i="3"/>
  <c r="AO1080" i="3"/>
  <c r="AO1081" i="3"/>
  <c r="AO1082" i="3"/>
  <c r="AO1083" i="3"/>
  <c r="AO1084" i="3"/>
  <c r="AO1085" i="3"/>
  <c r="AO1086" i="3"/>
  <c r="AO1087" i="3"/>
  <c r="AO1067" i="3"/>
  <c r="AO1068" i="3"/>
  <c r="AO1069" i="3"/>
  <c r="AO1070" i="3"/>
  <c r="AO1071" i="3"/>
  <c r="AO1072" i="3"/>
  <c r="AO1073" i="3"/>
  <c r="AO1074" i="3"/>
  <c r="AO1075" i="3"/>
  <c r="AO1049" i="3"/>
  <c r="AO1050" i="3"/>
  <c r="AO1051" i="3"/>
  <c r="AO1052" i="3"/>
  <c r="AO1053" i="3"/>
  <c r="AO1054" i="3"/>
  <c r="AO1055" i="3"/>
  <c r="AO1056" i="3"/>
  <c r="AO1057" i="3"/>
  <c r="AO1058" i="3"/>
  <c r="AO1059" i="3"/>
  <c r="AO1060" i="3"/>
  <c r="AO1061" i="3"/>
  <c r="AO1062" i="3"/>
  <c r="AO1063" i="3"/>
  <c r="AO1064" i="3"/>
  <c r="AO1065" i="3"/>
  <c r="AO1066" i="3"/>
  <c r="AO1021" i="3"/>
  <c r="AO1022" i="3"/>
  <c r="AO1023" i="3"/>
  <c r="AO1024" i="3"/>
  <c r="AO1025" i="3"/>
  <c r="AO1026" i="3"/>
  <c r="AO1027" i="3"/>
  <c r="AO1028" i="3"/>
  <c r="AO1029" i="3"/>
  <c r="AO1030" i="3"/>
  <c r="AO1031" i="3"/>
  <c r="AO1032" i="3"/>
  <c r="AO1033" i="3"/>
  <c r="AO1034" i="3"/>
  <c r="AO1035" i="3"/>
  <c r="AO1036" i="3"/>
  <c r="AO1037" i="3"/>
  <c r="AO1038" i="3"/>
  <c r="AO1039" i="3"/>
  <c r="AO1040" i="3"/>
  <c r="AO1041" i="3"/>
  <c r="AO1042" i="3"/>
  <c r="AO1043" i="3"/>
  <c r="AO1044" i="3"/>
  <c r="AO1045" i="3"/>
  <c r="AO1046" i="3"/>
  <c r="AO1047" i="3"/>
  <c r="AO1048" i="3"/>
  <c r="AO1004" i="3"/>
  <c r="AO1005" i="3"/>
  <c r="AO1006" i="3"/>
  <c r="AO1007" i="3"/>
  <c r="AO1008" i="3"/>
  <c r="AO1009" i="3"/>
  <c r="AO1010" i="3"/>
  <c r="AO1011" i="3"/>
  <c r="AO1012" i="3"/>
  <c r="AO1013" i="3"/>
  <c r="AO1014" i="3"/>
  <c r="AO1015" i="3"/>
  <c r="AO1016" i="3"/>
  <c r="AO1017" i="3"/>
  <c r="AO1018" i="3"/>
  <c r="AO1019" i="3"/>
  <c r="AO1020" i="3"/>
  <c r="AO988" i="3"/>
  <c r="AO989" i="3"/>
  <c r="AO990" i="3"/>
  <c r="AO991" i="3"/>
  <c r="AO992" i="3"/>
  <c r="AO993" i="3"/>
  <c r="AO994" i="3"/>
  <c r="AO995" i="3"/>
  <c r="AO996" i="3"/>
  <c r="AO997" i="3"/>
  <c r="AO998" i="3"/>
  <c r="AO999" i="3"/>
  <c r="AO1000" i="3"/>
  <c r="AO1001" i="3"/>
  <c r="AO1002" i="3"/>
  <c r="AO1003" i="3"/>
  <c r="AO979" i="3"/>
  <c r="AO980" i="3"/>
  <c r="AO981" i="3"/>
  <c r="AO982" i="3"/>
  <c r="AO983" i="3"/>
  <c r="AO984" i="3"/>
  <c r="AO985" i="3"/>
  <c r="AO986" i="3"/>
  <c r="AO987" i="3"/>
  <c r="AO972" i="3"/>
  <c r="AO973" i="3"/>
  <c r="AO974" i="3"/>
  <c r="AO975" i="3"/>
  <c r="AO976" i="3"/>
  <c r="AO977" i="3"/>
  <c r="AO978" i="3"/>
  <c r="AO959" i="3"/>
  <c r="AO960" i="3"/>
  <c r="AO961" i="3"/>
  <c r="AO962" i="3"/>
  <c r="AO963" i="3"/>
  <c r="AO964" i="3"/>
  <c r="AO965" i="3"/>
  <c r="AO966" i="3"/>
  <c r="AO967" i="3"/>
  <c r="AO968" i="3"/>
  <c r="AO969" i="3"/>
  <c r="AO970" i="3"/>
  <c r="AO971" i="3"/>
  <c r="AO952" i="3"/>
  <c r="AO953" i="3"/>
  <c r="AO954" i="3"/>
  <c r="AO955" i="3"/>
  <c r="AO956" i="3"/>
  <c r="AO957" i="3"/>
  <c r="AO958" i="3"/>
  <c r="AO930" i="3"/>
  <c r="AO941" i="3"/>
  <c r="AO942" i="3"/>
  <c r="AO943" i="3"/>
  <c r="AO944" i="3"/>
  <c r="AO945" i="3"/>
  <c r="AO946" i="3"/>
  <c r="AO947" i="3"/>
  <c r="AO948" i="3"/>
  <c r="AO949" i="3"/>
  <c r="Y85" i="3"/>
  <c r="Y86" i="3"/>
  <c r="Y87" i="3"/>
  <c r="Y88" i="3"/>
  <c r="Y89" i="3"/>
  <c r="Y90" i="3"/>
  <c r="Y91" i="3"/>
  <c r="Y92" i="3"/>
  <c r="Y93" i="3"/>
  <c r="Y94" i="3"/>
  <c r="Y95" i="3"/>
  <c r="Y96" i="3"/>
  <c r="Y97" i="3"/>
  <c r="Y98" i="3"/>
  <c r="Y99" i="3"/>
  <c r="Y100" i="3"/>
  <c r="Y101" i="3"/>
  <c r="Y102" i="3"/>
  <c r="Y103" i="3"/>
  <c r="Y104" i="3"/>
  <c r="Y69" i="3"/>
  <c r="Y70" i="3"/>
  <c r="Y71" i="3"/>
  <c r="Y72" i="3"/>
  <c r="Y73" i="3"/>
  <c r="Y74" i="3"/>
  <c r="Y75" i="3"/>
  <c r="Y76" i="3"/>
  <c r="Y77" i="3"/>
  <c r="Y78" i="3"/>
  <c r="Y79" i="3"/>
  <c r="Y80" i="3"/>
  <c r="Y81" i="3"/>
  <c r="Y82" i="3"/>
  <c r="Y83" i="3"/>
  <c r="Y46" i="3"/>
  <c r="Y47" i="3"/>
  <c r="Y48" i="3"/>
  <c r="Y49" i="3"/>
  <c r="Y50" i="3"/>
  <c r="Y51" i="3"/>
  <c r="Y52" i="3"/>
  <c r="Y53" i="3"/>
  <c r="Y54" i="3"/>
  <c r="Y55" i="3"/>
  <c r="Y56" i="3"/>
  <c r="Y57" i="3"/>
  <c r="Y58" i="3"/>
  <c r="Y59" i="3"/>
  <c r="Y60" i="3"/>
  <c r="Y61" i="3"/>
  <c r="Y62" i="3"/>
  <c r="Y63" i="3"/>
  <c r="Y64" i="3"/>
  <c r="Y65" i="3"/>
  <c r="Y66" i="3"/>
  <c r="Y67" i="3"/>
  <c r="Y68" i="3"/>
  <c r="Y36" i="3"/>
  <c r="Y37" i="3"/>
  <c r="Y38" i="3"/>
  <c r="Y39" i="3"/>
  <c r="Y40" i="3"/>
  <c r="Y41" i="3"/>
  <c r="Y42" i="3"/>
  <c r="Y43" i="3"/>
  <c r="Y44" i="3"/>
  <c r="Y45" i="3"/>
  <c r="Y21" i="3"/>
  <c r="Y22" i="3"/>
  <c r="Y23" i="3"/>
  <c r="Y24" i="3"/>
  <c r="Y25" i="3"/>
  <c r="Y26" i="3"/>
  <c r="Y27" i="3"/>
  <c r="Y28" i="3"/>
  <c r="Y29" i="3"/>
  <c r="Y30" i="3"/>
  <c r="Y31" i="3"/>
  <c r="Y32" i="3"/>
  <c r="Y33" i="3"/>
  <c r="Y34" i="3"/>
  <c r="Y35" i="3"/>
  <c r="Y9" i="3"/>
  <c r="Y10" i="3"/>
  <c r="Y11" i="3"/>
  <c r="Y12" i="3"/>
  <c r="Y13" i="3"/>
  <c r="Y14" i="3"/>
  <c r="Y15" i="3"/>
  <c r="Y16" i="3"/>
  <c r="Y17" i="3"/>
  <c r="Y18" i="3"/>
  <c r="Y19" i="3"/>
  <c r="Y20" i="3"/>
  <c r="Y2" i="3"/>
  <c r="Y3" i="3"/>
  <c r="Y4" i="3"/>
  <c r="Y5" i="3"/>
  <c r="Y7" i="3"/>
  <c r="Y8" i="3"/>
  <c r="AA85" i="3"/>
  <c r="AA86" i="3"/>
  <c r="AA87" i="3"/>
  <c r="AA88" i="3"/>
  <c r="AA89" i="3"/>
  <c r="AA90" i="3"/>
  <c r="AA91" i="3"/>
  <c r="AA92" i="3"/>
  <c r="AA93" i="3"/>
  <c r="AA94" i="3"/>
  <c r="AA95" i="3"/>
  <c r="AA96" i="3"/>
  <c r="AA97" i="3"/>
  <c r="AA98" i="3"/>
  <c r="AA99" i="3"/>
  <c r="AA100" i="3"/>
  <c r="AA101" i="3"/>
  <c r="AA102" i="3"/>
  <c r="AA103" i="3"/>
  <c r="AA104" i="3"/>
  <c r="AA69" i="3"/>
  <c r="AA70" i="3"/>
  <c r="AA71" i="3"/>
  <c r="AA72" i="3"/>
  <c r="AA73" i="3"/>
  <c r="AA74" i="3"/>
  <c r="AA75" i="3"/>
  <c r="AA76" i="3"/>
  <c r="AA77" i="3"/>
  <c r="AA78" i="3"/>
  <c r="AA79" i="3"/>
  <c r="AA80" i="3"/>
  <c r="AA81" i="3"/>
  <c r="AA82" i="3"/>
  <c r="AA83" i="3"/>
  <c r="AA46" i="3"/>
  <c r="AA47" i="3"/>
  <c r="AA48" i="3"/>
  <c r="AA49" i="3"/>
  <c r="AA50" i="3"/>
  <c r="AA51" i="3"/>
  <c r="AA52" i="3"/>
  <c r="AA53" i="3"/>
  <c r="AA54" i="3"/>
  <c r="AA55" i="3"/>
  <c r="AA56" i="3"/>
  <c r="AA57" i="3"/>
  <c r="AA58" i="3"/>
  <c r="AA59" i="3"/>
  <c r="AA60" i="3"/>
  <c r="AA61" i="3"/>
  <c r="AA62" i="3"/>
  <c r="AA63" i="3"/>
  <c r="AA64" i="3"/>
  <c r="AA65" i="3"/>
  <c r="AA66" i="3"/>
  <c r="AA67" i="3"/>
  <c r="AA68" i="3"/>
  <c r="AA36" i="3"/>
  <c r="AA37" i="3"/>
  <c r="AA38" i="3"/>
  <c r="AA39" i="3"/>
  <c r="AA40" i="3"/>
  <c r="AA41" i="3"/>
  <c r="AA42" i="3"/>
  <c r="AA43" i="3"/>
  <c r="AA44" i="3"/>
  <c r="AA45" i="3"/>
  <c r="AA21" i="3"/>
  <c r="AA22" i="3"/>
  <c r="AA23" i="3"/>
  <c r="AA24" i="3"/>
  <c r="AA25" i="3"/>
  <c r="AA26" i="3"/>
  <c r="AA27" i="3"/>
  <c r="AA28" i="3"/>
  <c r="AA29" i="3"/>
  <c r="AA30" i="3"/>
  <c r="AA31" i="3"/>
  <c r="AA32" i="3"/>
  <c r="AA33" i="3"/>
  <c r="AA34" i="3"/>
  <c r="AA35" i="3"/>
  <c r="AA9" i="3"/>
  <c r="AA10" i="3"/>
  <c r="AA11" i="3"/>
  <c r="AA12" i="3"/>
  <c r="AA13" i="3"/>
  <c r="AA14" i="3"/>
  <c r="AA15" i="3"/>
  <c r="AA16" i="3"/>
  <c r="AA17" i="3"/>
  <c r="AA18" i="3"/>
  <c r="AA19" i="3"/>
  <c r="AA20" i="3"/>
  <c r="AA2" i="3"/>
  <c r="AA3" i="3"/>
  <c r="AA4" i="3"/>
  <c r="AA5" i="3"/>
  <c r="AA7" i="3"/>
  <c r="AA8" i="3"/>
  <c r="AC85" i="3"/>
  <c r="AC86" i="3"/>
  <c r="AC87" i="3"/>
  <c r="AC88" i="3"/>
  <c r="AC89" i="3"/>
  <c r="AC90" i="3"/>
  <c r="AC91" i="3"/>
  <c r="AC92" i="3"/>
  <c r="AC93" i="3"/>
  <c r="AC94" i="3"/>
  <c r="AC95" i="3"/>
  <c r="AC96" i="3"/>
  <c r="AC97" i="3"/>
  <c r="AC98" i="3"/>
  <c r="AC99" i="3"/>
  <c r="AC100" i="3"/>
  <c r="AC101" i="3"/>
  <c r="AC102" i="3"/>
  <c r="AC103" i="3"/>
  <c r="AC104" i="3"/>
  <c r="AC69" i="3"/>
  <c r="AC70" i="3"/>
  <c r="AC71" i="3"/>
  <c r="AC72" i="3"/>
  <c r="AC73" i="3"/>
  <c r="AC74" i="3"/>
  <c r="AC75" i="3"/>
  <c r="AC76" i="3"/>
  <c r="AC77" i="3"/>
  <c r="AC78" i="3"/>
  <c r="AC79" i="3"/>
  <c r="AC80" i="3"/>
  <c r="AC81" i="3"/>
  <c r="AC82" i="3"/>
  <c r="AC83" i="3"/>
  <c r="AC46" i="3"/>
  <c r="AC47" i="3"/>
  <c r="AC48" i="3"/>
  <c r="AC49" i="3"/>
  <c r="AC50" i="3"/>
  <c r="AC51" i="3"/>
  <c r="AC52" i="3"/>
  <c r="AC53" i="3"/>
  <c r="AC54" i="3"/>
  <c r="AC55" i="3"/>
  <c r="AC56" i="3"/>
  <c r="AC57" i="3"/>
  <c r="AC58" i="3"/>
  <c r="AC59" i="3"/>
  <c r="AC60" i="3"/>
  <c r="AC61" i="3"/>
  <c r="AC62" i="3"/>
  <c r="AC63" i="3"/>
  <c r="AC64" i="3"/>
  <c r="AC65" i="3"/>
  <c r="AC66" i="3"/>
  <c r="AC67" i="3"/>
  <c r="AC68" i="3"/>
  <c r="AC36" i="3"/>
  <c r="AC37" i="3"/>
  <c r="AC38" i="3"/>
  <c r="AC39" i="3"/>
  <c r="AC40" i="3"/>
  <c r="AC41" i="3"/>
  <c r="AC42" i="3"/>
  <c r="AC43" i="3"/>
  <c r="AC44" i="3"/>
  <c r="AC45" i="3"/>
  <c r="AC21" i="3"/>
  <c r="AC22" i="3"/>
  <c r="AC23" i="3"/>
  <c r="AC24" i="3"/>
  <c r="AC25" i="3"/>
  <c r="AC26" i="3"/>
  <c r="AC27" i="3"/>
  <c r="AC28" i="3"/>
  <c r="AC29" i="3"/>
  <c r="AC30" i="3"/>
  <c r="AC31" i="3"/>
  <c r="AC32" i="3"/>
  <c r="AC33" i="3"/>
  <c r="AC34" i="3"/>
  <c r="AC35" i="3"/>
  <c r="AC9" i="3"/>
  <c r="AC10" i="3"/>
  <c r="AC11" i="3"/>
  <c r="AC12" i="3"/>
  <c r="AC13" i="3"/>
  <c r="AC14" i="3"/>
  <c r="AC15" i="3"/>
  <c r="AC16" i="3"/>
  <c r="AC17" i="3"/>
  <c r="AC18" i="3"/>
  <c r="AC19" i="3"/>
  <c r="AC20" i="3"/>
  <c r="AC2" i="3"/>
  <c r="AC3" i="3"/>
  <c r="AC4" i="3"/>
  <c r="AC5" i="3"/>
  <c r="AC7" i="3"/>
  <c r="AC8" i="3"/>
  <c r="AD85" i="3"/>
  <c r="AD86" i="3"/>
  <c r="AD87" i="3"/>
  <c r="AD88" i="3"/>
  <c r="AD89" i="3"/>
  <c r="AD90" i="3"/>
  <c r="AD91" i="3"/>
  <c r="AD92" i="3"/>
  <c r="AD93" i="3"/>
  <c r="AD94" i="3"/>
  <c r="AD95" i="3"/>
  <c r="AD96" i="3"/>
  <c r="AD97" i="3"/>
  <c r="AD98" i="3"/>
  <c r="AD99" i="3"/>
  <c r="AD100" i="3"/>
  <c r="AD101" i="3"/>
  <c r="AD102" i="3"/>
  <c r="AD103" i="3"/>
  <c r="AD104" i="3"/>
  <c r="AD69" i="3"/>
  <c r="AD70" i="3"/>
  <c r="AD71" i="3"/>
  <c r="AD72" i="3"/>
  <c r="AD73" i="3"/>
  <c r="AD74" i="3"/>
  <c r="AD75" i="3"/>
  <c r="AD76" i="3"/>
  <c r="AD77" i="3"/>
  <c r="AD78" i="3"/>
  <c r="AD79" i="3"/>
  <c r="AD80" i="3"/>
  <c r="AD81" i="3"/>
  <c r="AD82" i="3"/>
  <c r="AD83" i="3"/>
  <c r="AD46" i="3"/>
  <c r="AD47" i="3"/>
  <c r="AD48" i="3"/>
  <c r="AD49" i="3"/>
  <c r="AD50" i="3"/>
  <c r="AD51" i="3"/>
  <c r="AD52" i="3"/>
  <c r="AD53" i="3"/>
  <c r="AD54" i="3"/>
  <c r="AD55" i="3"/>
  <c r="AD56" i="3"/>
  <c r="AD57" i="3"/>
  <c r="AD58" i="3"/>
  <c r="AD59" i="3"/>
  <c r="AD60" i="3"/>
  <c r="AD61" i="3"/>
  <c r="AD62" i="3"/>
  <c r="AD63" i="3"/>
  <c r="AD64" i="3"/>
  <c r="AD65" i="3"/>
  <c r="AD66" i="3"/>
  <c r="AD67" i="3"/>
  <c r="AD68" i="3"/>
  <c r="AD36" i="3"/>
  <c r="AD37" i="3"/>
  <c r="AD38" i="3"/>
  <c r="AD39" i="3"/>
  <c r="AD40" i="3"/>
  <c r="AD41" i="3"/>
  <c r="AD42" i="3"/>
  <c r="AD43" i="3"/>
  <c r="AD44" i="3"/>
  <c r="AD45" i="3"/>
  <c r="AD21" i="3"/>
  <c r="AD22" i="3"/>
  <c r="AD23" i="3"/>
  <c r="AD24" i="3"/>
  <c r="AD25" i="3"/>
  <c r="AD26" i="3"/>
  <c r="AD27" i="3"/>
  <c r="AD28" i="3"/>
  <c r="AD29" i="3"/>
  <c r="AD30" i="3"/>
  <c r="AD31" i="3"/>
  <c r="AD32" i="3"/>
  <c r="AD33" i="3"/>
  <c r="AD34" i="3"/>
  <c r="AD35" i="3"/>
  <c r="AD9" i="3"/>
  <c r="AD10" i="3"/>
  <c r="AD11" i="3"/>
  <c r="AD12" i="3"/>
  <c r="AD13" i="3"/>
  <c r="AD14" i="3"/>
  <c r="AD15" i="3"/>
  <c r="AD16" i="3"/>
  <c r="AD17" i="3"/>
  <c r="AD18" i="3"/>
  <c r="AD19" i="3"/>
  <c r="AD20" i="3"/>
  <c r="AD2" i="3"/>
  <c r="AD3" i="3"/>
  <c r="AD4" i="3"/>
  <c r="AD5" i="3"/>
  <c r="AD7" i="3"/>
  <c r="AD8" i="3"/>
  <c r="AE85" i="3"/>
  <c r="AE86" i="3"/>
  <c r="AE87" i="3"/>
  <c r="AE88" i="3"/>
  <c r="AE89" i="3"/>
  <c r="AE90" i="3"/>
  <c r="AE91" i="3"/>
  <c r="AE92" i="3"/>
  <c r="AE93" i="3"/>
  <c r="AE94" i="3"/>
  <c r="AE95" i="3"/>
  <c r="AE96" i="3"/>
  <c r="AE97" i="3"/>
  <c r="AE98" i="3"/>
  <c r="AE99" i="3"/>
  <c r="AE100" i="3"/>
  <c r="AE101" i="3"/>
  <c r="AE102" i="3"/>
  <c r="AE103" i="3"/>
  <c r="AE104" i="3"/>
  <c r="AE69" i="3"/>
  <c r="AE70" i="3"/>
  <c r="AE71" i="3"/>
  <c r="AE72" i="3"/>
  <c r="AE73" i="3"/>
  <c r="AE74" i="3"/>
  <c r="AE75" i="3"/>
  <c r="AE76" i="3"/>
  <c r="AE77" i="3"/>
  <c r="AE78" i="3"/>
  <c r="AE79" i="3"/>
  <c r="AE80" i="3"/>
  <c r="AE81" i="3"/>
  <c r="AE82" i="3"/>
  <c r="AE83" i="3"/>
  <c r="AE46" i="3"/>
  <c r="AE47" i="3"/>
  <c r="AE48" i="3"/>
  <c r="AE49" i="3"/>
  <c r="AE50" i="3"/>
  <c r="AE51" i="3"/>
  <c r="AE52" i="3"/>
  <c r="AE53" i="3"/>
  <c r="AE54" i="3"/>
  <c r="AE55" i="3"/>
  <c r="AE56" i="3"/>
  <c r="AE57" i="3"/>
  <c r="AE58" i="3"/>
  <c r="AE59" i="3"/>
  <c r="AE60" i="3"/>
  <c r="AE61" i="3"/>
  <c r="AE62" i="3"/>
  <c r="AE63" i="3"/>
  <c r="AE64" i="3"/>
  <c r="AE65" i="3"/>
  <c r="AE66" i="3"/>
  <c r="AE67" i="3"/>
  <c r="AE68" i="3"/>
  <c r="AE36" i="3"/>
  <c r="AE37" i="3"/>
  <c r="AE38" i="3"/>
  <c r="AE39" i="3"/>
  <c r="AE40" i="3"/>
  <c r="AE41" i="3"/>
  <c r="AE42" i="3"/>
  <c r="AE43" i="3"/>
  <c r="AE44" i="3"/>
  <c r="AE45" i="3"/>
  <c r="AE21" i="3"/>
  <c r="AE22" i="3"/>
  <c r="AE23" i="3"/>
  <c r="AE24" i="3"/>
  <c r="AE25" i="3"/>
  <c r="AE26" i="3"/>
  <c r="AE27" i="3"/>
  <c r="AE28" i="3"/>
  <c r="AE29" i="3"/>
  <c r="AE30" i="3"/>
  <c r="AE31" i="3"/>
  <c r="AE32" i="3"/>
  <c r="AE33" i="3"/>
  <c r="AE34" i="3"/>
  <c r="AE35" i="3"/>
  <c r="AE9" i="3"/>
  <c r="AE10" i="3"/>
  <c r="AE11" i="3"/>
  <c r="AE12" i="3"/>
  <c r="AE13" i="3"/>
  <c r="AE14" i="3"/>
  <c r="AE15" i="3"/>
  <c r="AE16" i="3"/>
  <c r="AE17" i="3"/>
  <c r="AE18" i="3"/>
  <c r="AE19" i="3"/>
  <c r="AE20" i="3"/>
  <c r="AE2" i="3"/>
  <c r="AE3" i="3"/>
  <c r="AE4" i="3"/>
  <c r="AE5" i="3"/>
  <c r="AE7" i="3"/>
  <c r="AE8" i="3"/>
  <c r="AF85" i="3"/>
  <c r="AF86" i="3"/>
  <c r="AF87" i="3"/>
  <c r="AF88" i="3"/>
  <c r="AF89" i="3"/>
  <c r="AF90" i="3"/>
  <c r="AF91" i="3"/>
  <c r="AF92" i="3"/>
  <c r="AF93" i="3"/>
  <c r="AF94" i="3"/>
  <c r="AF95" i="3"/>
  <c r="AF96" i="3"/>
  <c r="AF97" i="3"/>
  <c r="AF98" i="3"/>
  <c r="AF99" i="3"/>
  <c r="AF100" i="3"/>
  <c r="AF101" i="3"/>
  <c r="AF102" i="3"/>
  <c r="AF103" i="3"/>
  <c r="AF104" i="3"/>
  <c r="AF69" i="3"/>
  <c r="AF70" i="3"/>
  <c r="AF71" i="3"/>
  <c r="AF72" i="3"/>
  <c r="AF73" i="3"/>
  <c r="AF74" i="3"/>
  <c r="AF75" i="3"/>
  <c r="AF76" i="3"/>
  <c r="AF77" i="3"/>
  <c r="AF78" i="3"/>
  <c r="AF79" i="3"/>
  <c r="AF80" i="3"/>
  <c r="AF81" i="3"/>
  <c r="AF82" i="3"/>
  <c r="AF83" i="3"/>
  <c r="AF46" i="3"/>
  <c r="AF47" i="3"/>
  <c r="AF48" i="3"/>
  <c r="AF49" i="3"/>
  <c r="AF50" i="3"/>
  <c r="AF51" i="3"/>
  <c r="AF52" i="3"/>
  <c r="AF53" i="3"/>
  <c r="AF54" i="3"/>
  <c r="AF55" i="3"/>
  <c r="AF56" i="3"/>
  <c r="AF57" i="3"/>
  <c r="AF58" i="3"/>
  <c r="AF59" i="3"/>
  <c r="AF60" i="3"/>
  <c r="AF61" i="3"/>
  <c r="AF62" i="3"/>
  <c r="AF63" i="3"/>
  <c r="AF64" i="3"/>
  <c r="AF65" i="3"/>
  <c r="AF66" i="3"/>
  <c r="AF67" i="3"/>
  <c r="AF68" i="3"/>
  <c r="AF36" i="3"/>
  <c r="AF37" i="3"/>
  <c r="AF38" i="3"/>
  <c r="AF39" i="3"/>
  <c r="AF40" i="3"/>
  <c r="AF41" i="3"/>
  <c r="AF42" i="3"/>
  <c r="AF43" i="3"/>
  <c r="AF44" i="3"/>
  <c r="AF45" i="3"/>
  <c r="AF21" i="3"/>
  <c r="AF22" i="3"/>
  <c r="AF23" i="3"/>
  <c r="AF24" i="3"/>
  <c r="AF25" i="3"/>
  <c r="AF26" i="3"/>
  <c r="AF27" i="3"/>
  <c r="AF28" i="3"/>
  <c r="AF29" i="3"/>
  <c r="AF30" i="3"/>
  <c r="AF31" i="3"/>
  <c r="AF32" i="3"/>
  <c r="AF33" i="3"/>
  <c r="AF34" i="3"/>
  <c r="AF35" i="3"/>
  <c r="AF9" i="3"/>
  <c r="AF10" i="3"/>
  <c r="AF11" i="3"/>
  <c r="AF12" i="3"/>
  <c r="AF13" i="3"/>
  <c r="AF14" i="3"/>
  <c r="AF15" i="3"/>
  <c r="AF16" i="3"/>
  <c r="AF17" i="3"/>
  <c r="AF18" i="3"/>
  <c r="AF19" i="3"/>
  <c r="AF20" i="3"/>
  <c r="AF2" i="3"/>
  <c r="AF3" i="3"/>
  <c r="AF4" i="3"/>
  <c r="AF5" i="3"/>
  <c r="AF7" i="3"/>
  <c r="AF8" i="3"/>
  <c r="AG85" i="3"/>
  <c r="AG86" i="3"/>
  <c r="AG87" i="3"/>
  <c r="AG88" i="3"/>
  <c r="AG89" i="3"/>
  <c r="AG90" i="3"/>
  <c r="AG91" i="3"/>
  <c r="AG92" i="3"/>
  <c r="AG93" i="3"/>
  <c r="AG94" i="3"/>
  <c r="AG95" i="3"/>
  <c r="AG96" i="3"/>
  <c r="AG97" i="3"/>
  <c r="AG98" i="3"/>
  <c r="AG99" i="3"/>
  <c r="AG100" i="3"/>
  <c r="AG101" i="3"/>
  <c r="AG102" i="3"/>
  <c r="AG103" i="3"/>
  <c r="AG104" i="3"/>
  <c r="AG69" i="3"/>
  <c r="AG70" i="3"/>
  <c r="AG71" i="3"/>
  <c r="AG72" i="3"/>
  <c r="AG73" i="3"/>
  <c r="AG74" i="3"/>
  <c r="AG75" i="3"/>
  <c r="AG76" i="3"/>
  <c r="AG77" i="3"/>
  <c r="AG78" i="3"/>
  <c r="AG79" i="3"/>
  <c r="AG80" i="3"/>
  <c r="AG81" i="3"/>
  <c r="AG82" i="3"/>
  <c r="AG83" i="3"/>
  <c r="AG46" i="3"/>
  <c r="AG47" i="3"/>
  <c r="AG48" i="3"/>
  <c r="AG49" i="3"/>
  <c r="AG50" i="3"/>
  <c r="AG51" i="3"/>
  <c r="AG52" i="3"/>
  <c r="AG53" i="3"/>
  <c r="AG54" i="3"/>
  <c r="AG55" i="3"/>
  <c r="AG56" i="3"/>
  <c r="AG57" i="3"/>
  <c r="AG58" i="3"/>
  <c r="AG59" i="3"/>
  <c r="AG60" i="3"/>
  <c r="AG61" i="3"/>
  <c r="AG62" i="3"/>
  <c r="AG63" i="3"/>
  <c r="AG64" i="3"/>
  <c r="AG65" i="3"/>
  <c r="AG66" i="3"/>
  <c r="AG67" i="3"/>
  <c r="AG68" i="3"/>
  <c r="AG36" i="3"/>
  <c r="AG37" i="3"/>
  <c r="AG38" i="3"/>
  <c r="AG39" i="3"/>
  <c r="AG40" i="3"/>
  <c r="AG41" i="3"/>
  <c r="AG42" i="3"/>
  <c r="AG43" i="3"/>
  <c r="AG44" i="3"/>
  <c r="AG45" i="3"/>
  <c r="AG21" i="3"/>
  <c r="AG22" i="3"/>
  <c r="AG23" i="3"/>
  <c r="AG24" i="3"/>
  <c r="AG25" i="3"/>
  <c r="AG26" i="3"/>
  <c r="AG27" i="3"/>
  <c r="AG28" i="3"/>
  <c r="AG29" i="3"/>
  <c r="AG30" i="3"/>
  <c r="AG31" i="3"/>
  <c r="AG32" i="3"/>
  <c r="AG33" i="3"/>
  <c r="AG34" i="3"/>
  <c r="AG35" i="3"/>
  <c r="AG9" i="3"/>
  <c r="AG10" i="3"/>
  <c r="AG11" i="3"/>
  <c r="AG12" i="3"/>
  <c r="AG13" i="3"/>
  <c r="AG14" i="3"/>
  <c r="AG15" i="3"/>
  <c r="AG16" i="3"/>
  <c r="AG17" i="3"/>
  <c r="AG18" i="3"/>
  <c r="AG19" i="3"/>
  <c r="AG20" i="3"/>
  <c r="AG2" i="3"/>
  <c r="AG3" i="3"/>
  <c r="AG4" i="3"/>
  <c r="AG5" i="3"/>
  <c r="AG7" i="3"/>
  <c r="AG8" i="3"/>
  <c r="AH85" i="3"/>
  <c r="AH86" i="3"/>
  <c r="AH87" i="3"/>
  <c r="AH88" i="3"/>
  <c r="AH89" i="3"/>
  <c r="AH90" i="3"/>
  <c r="AH91" i="3"/>
  <c r="AH92" i="3"/>
  <c r="AH93" i="3"/>
  <c r="AH94" i="3"/>
  <c r="AH95" i="3"/>
  <c r="AH96" i="3"/>
  <c r="AH97" i="3"/>
  <c r="AH98" i="3"/>
  <c r="AH99" i="3"/>
  <c r="AH100" i="3"/>
  <c r="AH101" i="3"/>
  <c r="AH102" i="3"/>
  <c r="AH103" i="3"/>
  <c r="AH104" i="3"/>
  <c r="AH69" i="3"/>
  <c r="AH70" i="3"/>
  <c r="AH71" i="3"/>
  <c r="AH72" i="3"/>
  <c r="AH73" i="3"/>
  <c r="AH74" i="3"/>
  <c r="AH75" i="3"/>
  <c r="AH76" i="3"/>
  <c r="AH77" i="3"/>
  <c r="AH78" i="3"/>
  <c r="AH79" i="3"/>
  <c r="AH80" i="3"/>
  <c r="AH81" i="3"/>
  <c r="AH82" i="3"/>
  <c r="AH83" i="3"/>
  <c r="AH46" i="3"/>
  <c r="AH47" i="3"/>
  <c r="AH48" i="3"/>
  <c r="AH49" i="3"/>
  <c r="AH50" i="3"/>
  <c r="AH51" i="3"/>
  <c r="AH52" i="3"/>
  <c r="AH53" i="3"/>
  <c r="AH54" i="3"/>
  <c r="AH55" i="3"/>
  <c r="AH56" i="3"/>
  <c r="AH57" i="3"/>
  <c r="AH58" i="3"/>
  <c r="AH59" i="3"/>
  <c r="AH60" i="3"/>
  <c r="AH61" i="3"/>
  <c r="AH62" i="3"/>
  <c r="AH63" i="3"/>
  <c r="AH64" i="3"/>
  <c r="AH65" i="3"/>
  <c r="AH66" i="3"/>
  <c r="AH67" i="3"/>
  <c r="AH68" i="3"/>
  <c r="AH36" i="3"/>
  <c r="AH37" i="3"/>
  <c r="AH38" i="3"/>
  <c r="AH39" i="3"/>
  <c r="AH40" i="3"/>
  <c r="AH41" i="3"/>
  <c r="AH42" i="3"/>
  <c r="AH43" i="3"/>
  <c r="AH44" i="3"/>
  <c r="AH45" i="3"/>
  <c r="AH21" i="3"/>
  <c r="AH22" i="3"/>
  <c r="AH23" i="3"/>
  <c r="AH24" i="3"/>
  <c r="AH25" i="3"/>
  <c r="AH26" i="3"/>
  <c r="AH27" i="3"/>
  <c r="AH28" i="3"/>
  <c r="AH29" i="3"/>
  <c r="AH30" i="3"/>
  <c r="AH31" i="3"/>
  <c r="AH32" i="3"/>
  <c r="AH33" i="3"/>
  <c r="AH34" i="3"/>
  <c r="AH35" i="3"/>
  <c r="AH9" i="3"/>
  <c r="AH10" i="3"/>
  <c r="AH11" i="3"/>
  <c r="AH12" i="3"/>
  <c r="AH13" i="3"/>
  <c r="AH14" i="3"/>
  <c r="AH15" i="3"/>
  <c r="AH16" i="3"/>
  <c r="AH17" i="3"/>
  <c r="AH18" i="3"/>
  <c r="AH19" i="3"/>
  <c r="AH20" i="3"/>
  <c r="AH2" i="3"/>
  <c r="AH3" i="3"/>
  <c r="AH4" i="3"/>
  <c r="AH5" i="3"/>
  <c r="AH7" i="3"/>
  <c r="AH8" i="3"/>
  <c r="AI85" i="3"/>
  <c r="AI86" i="3"/>
  <c r="AI87" i="3"/>
  <c r="AI88" i="3"/>
  <c r="AI89" i="3"/>
  <c r="AI90" i="3"/>
  <c r="AI91" i="3"/>
  <c r="AI92" i="3"/>
  <c r="AI93" i="3"/>
  <c r="AI94" i="3"/>
  <c r="AI95" i="3"/>
  <c r="AI96" i="3"/>
  <c r="AI97" i="3"/>
  <c r="AI98" i="3"/>
  <c r="AI99" i="3"/>
  <c r="AI100" i="3"/>
  <c r="AI101" i="3"/>
  <c r="AI102" i="3"/>
  <c r="AI103" i="3"/>
  <c r="AI104" i="3"/>
  <c r="AI69" i="3"/>
  <c r="AI70" i="3"/>
  <c r="AI71" i="3"/>
  <c r="AI72" i="3"/>
  <c r="AI73" i="3"/>
  <c r="AI74" i="3"/>
  <c r="AI75" i="3"/>
  <c r="AI76" i="3"/>
  <c r="AI77" i="3"/>
  <c r="AI78" i="3"/>
  <c r="AI79" i="3"/>
  <c r="AI80" i="3"/>
  <c r="AI81" i="3"/>
  <c r="AI82" i="3"/>
  <c r="AI83" i="3"/>
  <c r="AI46" i="3"/>
  <c r="AI47" i="3"/>
  <c r="AI48" i="3"/>
  <c r="AI49" i="3"/>
  <c r="AI50" i="3"/>
  <c r="AI51" i="3"/>
  <c r="AI52" i="3"/>
  <c r="AI53" i="3"/>
  <c r="AI54" i="3"/>
  <c r="AI55" i="3"/>
  <c r="AI56" i="3"/>
  <c r="AI57" i="3"/>
  <c r="AI58" i="3"/>
  <c r="AI59" i="3"/>
  <c r="AI60" i="3"/>
  <c r="AI61" i="3"/>
  <c r="AI62" i="3"/>
  <c r="AI63" i="3"/>
  <c r="AI64" i="3"/>
  <c r="AI65" i="3"/>
  <c r="AI66" i="3"/>
  <c r="AI67" i="3"/>
  <c r="AI68" i="3"/>
  <c r="AI36" i="3"/>
  <c r="AI37" i="3"/>
  <c r="AI38" i="3"/>
  <c r="AI39" i="3"/>
  <c r="AI40" i="3"/>
  <c r="AI41" i="3"/>
  <c r="AI42" i="3"/>
  <c r="AI43" i="3"/>
  <c r="AI44" i="3"/>
  <c r="AI45" i="3"/>
  <c r="AI21" i="3"/>
  <c r="AI22" i="3"/>
  <c r="AI23" i="3"/>
  <c r="AI24" i="3"/>
  <c r="AI25" i="3"/>
  <c r="AI26" i="3"/>
  <c r="AI27" i="3"/>
  <c r="AI28" i="3"/>
  <c r="AI29" i="3"/>
  <c r="AI30" i="3"/>
  <c r="AI31" i="3"/>
  <c r="AI32" i="3"/>
  <c r="AI33" i="3"/>
  <c r="AI34" i="3"/>
  <c r="AI35" i="3"/>
  <c r="AI9" i="3"/>
  <c r="AI10" i="3"/>
  <c r="AI11" i="3"/>
  <c r="AI12" i="3"/>
  <c r="AI13" i="3"/>
  <c r="AI14" i="3"/>
  <c r="AI15" i="3"/>
  <c r="AI16" i="3"/>
  <c r="AI17" i="3"/>
  <c r="AI18" i="3"/>
  <c r="AI19" i="3"/>
  <c r="AI20" i="3"/>
  <c r="AI2" i="3"/>
  <c r="AI3" i="3"/>
  <c r="AI4" i="3"/>
  <c r="AI5" i="3"/>
  <c r="AI6" i="3"/>
  <c r="AI7" i="3"/>
  <c r="AI8" i="3"/>
  <c r="AJ85" i="3"/>
  <c r="AJ86" i="3"/>
  <c r="AJ87" i="3"/>
  <c r="AJ88" i="3"/>
  <c r="AJ89" i="3"/>
  <c r="AJ90" i="3"/>
  <c r="AJ91" i="3"/>
  <c r="AJ92" i="3"/>
  <c r="AJ93" i="3"/>
  <c r="AJ94" i="3"/>
  <c r="AJ95" i="3"/>
  <c r="AJ96" i="3"/>
  <c r="AJ97" i="3"/>
  <c r="AJ98" i="3"/>
  <c r="AJ99" i="3"/>
  <c r="AJ100" i="3"/>
  <c r="AJ101" i="3"/>
  <c r="AJ102" i="3"/>
  <c r="AJ103" i="3"/>
  <c r="AJ104" i="3"/>
  <c r="AJ69" i="3"/>
  <c r="AJ70" i="3"/>
  <c r="AJ71" i="3"/>
  <c r="AJ72" i="3"/>
  <c r="AJ73" i="3"/>
  <c r="AJ74" i="3"/>
  <c r="AJ75" i="3"/>
  <c r="AJ76" i="3"/>
  <c r="AJ77" i="3"/>
  <c r="AJ78" i="3"/>
  <c r="AJ79" i="3"/>
  <c r="AJ80" i="3"/>
  <c r="AJ81" i="3"/>
  <c r="AJ82" i="3"/>
  <c r="AJ83" i="3"/>
  <c r="AJ46" i="3"/>
  <c r="AJ47" i="3"/>
  <c r="AJ48" i="3"/>
  <c r="AJ49" i="3"/>
  <c r="AJ50" i="3"/>
  <c r="AJ51" i="3"/>
  <c r="AJ52" i="3"/>
  <c r="AJ53" i="3"/>
  <c r="AJ54" i="3"/>
  <c r="AJ55" i="3"/>
  <c r="AJ56" i="3"/>
  <c r="AJ57" i="3"/>
  <c r="AJ58" i="3"/>
  <c r="AJ59" i="3"/>
  <c r="AJ60" i="3"/>
  <c r="AJ61" i="3"/>
  <c r="AJ62" i="3"/>
  <c r="AJ63" i="3"/>
  <c r="AJ64" i="3"/>
  <c r="AJ65" i="3"/>
  <c r="AJ66" i="3"/>
  <c r="AJ67" i="3"/>
  <c r="AJ68" i="3"/>
  <c r="AJ36" i="3"/>
  <c r="AJ37" i="3"/>
  <c r="AJ38" i="3"/>
  <c r="AJ39" i="3"/>
  <c r="AJ40" i="3"/>
  <c r="AJ41" i="3"/>
  <c r="AJ42" i="3"/>
  <c r="AJ43" i="3"/>
  <c r="AJ44" i="3"/>
  <c r="AJ45" i="3"/>
  <c r="AJ21" i="3"/>
  <c r="AJ22" i="3"/>
  <c r="AJ23" i="3"/>
  <c r="AJ24" i="3"/>
  <c r="AJ25" i="3"/>
  <c r="AJ26" i="3"/>
  <c r="AJ27" i="3"/>
  <c r="AJ28" i="3"/>
  <c r="AJ29" i="3"/>
  <c r="AJ30" i="3"/>
  <c r="AJ31" i="3"/>
  <c r="AJ32" i="3"/>
  <c r="AJ33" i="3"/>
  <c r="AJ34" i="3"/>
  <c r="AJ35" i="3"/>
  <c r="AJ9" i="3"/>
  <c r="AJ10" i="3"/>
  <c r="AJ11" i="3"/>
  <c r="AJ12" i="3"/>
  <c r="AJ13" i="3"/>
  <c r="AJ14" i="3"/>
  <c r="AJ15" i="3"/>
  <c r="AJ16" i="3"/>
  <c r="AJ17" i="3"/>
  <c r="AJ18" i="3"/>
  <c r="AJ19" i="3"/>
  <c r="AJ20" i="3"/>
  <c r="AJ2" i="3"/>
  <c r="AJ3" i="3"/>
  <c r="AJ4" i="3"/>
  <c r="AJ5" i="3"/>
  <c r="AJ6" i="3"/>
  <c r="AJ7" i="3"/>
  <c r="AJ8" i="3"/>
  <c r="AK85" i="3"/>
  <c r="AK86" i="3"/>
  <c r="AK87" i="3"/>
  <c r="AK88" i="3"/>
  <c r="AK89" i="3"/>
  <c r="AK90" i="3"/>
  <c r="AK91" i="3"/>
  <c r="AK92" i="3"/>
  <c r="AK93" i="3"/>
  <c r="AK94" i="3"/>
  <c r="AK95" i="3"/>
  <c r="AK96" i="3"/>
  <c r="AK97" i="3"/>
  <c r="AK98" i="3"/>
  <c r="AK99" i="3"/>
  <c r="AK100" i="3"/>
  <c r="AK101" i="3"/>
  <c r="AK102" i="3"/>
  <c r="AK103" i="3"/>
  <c r="AK104" i="3"/>
  <c r="AK69" i="3"/>
  <c r="AK70" i="3"/>
  <c r="AK71" i="3"/>
  <c r="AK72" i="3"/>
  <c r="AK73" i="3"/>
  <c r="AK74" i="3"/>
  <c r="AK75" i="3"/>
  <c r="AK76" i="3"/>
  <c r="AK77" i="3"/>
  <c r="AK78" i="3"/>
  <c r="AK79" i="3"/>
  <c r="AK80" i="3"/>
  <c r="AK81" i="3"/>
  <c r="AK82" i="3"/>
  <c r="AK83" i="3"/>
  <c r="AK46" i="3"/>
  <c r="AK47" i="3"/>
  <c r="AK48" i="3"/>
  <c r="AK49" i="3"/>
  <c r="AK50" i="3"/>
  <c r="AK51" i="3"/>
  <c r="AK52" i="3"/>
  <c r="AK53" i="3"/>
  <c r="AK54" i="3"/>
  <c r="AK55" i="3"/>
  <c r="AK56" i="3"/>
  <c r="AK57" i="3"/>
  <c r="AK58" i="3"/>
  <c r="AK59" i="3"/>
  <c r="AK60" i="3"/>
  <c r="AK61" i="3"/>
  <c r="AK62" i="3"/>
  <c r="AK63" i="3"/>
  <c r="AK64" i="3"/>
  <c r="AK65" i="3"/>
  <c r="AK66" i="3"/>
  <c r="AK67" i="3"/>
  <c r="AK68" i="3"/>
  <c r="AK36" i="3"/>
  <c r="AK37" i="3"/>
  <c r="AK38" i="3"/>
  <c r="AK39" i="3"/>
  <c r="AK40" i="3"/>
  <c r="AK41" i="3"/>
  <c r="AK42" i="3"/>
  <c r="AK43" i="3"/>
  <c r="AK44" i="3"/>
  <c r="AK45" i="3"/>
  <c r="AK21" i="3"/>
  <c r="AK22" i="3"/>
  <c r="AK23" i="3"/>
  <c r="AK24" i="3"/>
  <c r="AK25" i="3"/>
  <c r="AK26" i="3"/>
  <c r="AK27" i="3"/>
  <c r="AK28" i="3"/>
  <c r="AK29" i="3"/>
  <c r="AK30" i="3"/>
  <c r="AK31" i="3"/>
  <c r="AK32" i="3"/>
  <c r="AK33" i="3"/>
  <c r="AK34" i="3"/>
  <c r="AK35" i="3"/>
  <c r="AK9" i="3"/>
  <c r="AK10" i="3"/>
  <c r="AK11" i="3"/>
  <c r="AK12" i="3"/>
  <c r="AK13" i="3"/>
  <c r="AK14" i="3"/>
  <c r="AK15" i="3"/>
  <c r="AK16" i="3"/>
  <c r="AK17" i="3"/>
  <c r="AK18" i="3"/>
  <c r="AK19" i="3"/>
  <c r="AK20" i="3"/>
  <c r="AK2" i="3"/>
  <c r="AK3" i="3"/>
  <c r="AK4" i="3"/>
  <c r="AK5" i="3"/>
  <c r="AK6" i="3"/>
  <c r="AK7" i="3"/>
  <c r="AK8" i="3"/>
  <c r="AL85" i="3"/>
  <c r="AL86" i="3"/>
  <c r="AL87" i="3"/>
  <c r="AL88" i="3"/>
  <c r="AL89" i="3"/>
  <c r="AL90" i="3"/>
  <c r="AL91" i="3"/>
  <c r="AL92" i="3"/>
  <c r="AL93" i="3"/>
  <c r="AL94" i="3"/>
  <c r="AL95" i="3"/>
  <c r="AL96" i="3"/>
  <c r="AL97" i="3"/>
  <c r="AL98" i="3"/>
  <c r="AL99" i="3"/>
  <c r="AL100" i="3"/>
  <c r="AL101" i="3"/>
  <c r="AL102" i="3"/>
  <c r="AL103" i="3"/>
  <c r="AL104" i="3"/>
  <c r="AL69" i="3"/>
  <c r="AL70" i="3"/>
  <c r="AL71" i="3"/>
  <c r="AL72" i="3"/>
  <c r="AL73" i="3"/>
  <c r="AL74" i="3"/>
  <c r="AL75" i="3"/>
  <c r="AL76" i="3"/>
  <c r="AL77" i="3"/>
  <c r="AL78" i="3"/>
  <c r="AL79" i="3"/>
  <c r="AL80" i="3"/>
  <c r="AL81" i="3"/>
  <c r="AL82" i="3"/>
  <c r="AL83" i="3"/>
  <c r="AL46" i="3"/>
  <c r="AL47" i="3"/>
  <c r="AL48" i="3"/>
  <c r="AL49" i="3"/>
  <c r="AL50" i="3"/>
  <c r="AL51" i="3"/>
  <c r="AL52" i="3"/>
  <c r="AL53" i="3"/>
  <c r="AL54" i="3"/>
  <c r="AL55" i="3"/>
  <c r="AL56" i="3"/>
  <c r="AL57" i="3"/>
  <c r="AL58" i="3"/>
  <c r="AL59" i="3"/>
  <c r="AL60" i="3"/>
  <c r="AL61" i="3"/>
  <c r="AL62" i="3"/>
  <c r="AL63" i="3"/>
  <c r="AL64" i="3"/>
  <c r="AL65" i="3"/>
  <c r="AL66" i="3"/>
  <c r="AL67" i="3"/>
  <c r="AL68" i="3"/>
  <c r="AL36" i="3"/>
  <c r="AL37" i="3"/>
  <c r="AL38" i="3"/>
  <c r="AL39" i="3"/>
  <c r="AL40" i="3"/>
  <c r="AL41" i="3"/>
  <c r="AL42" i="3"/>
  <c r="AL43" i="3"/>
  <c r="AL44" i="3"/>
  <c r="AL45" i="3"/>
  <c r="AL21" i="3"/>
  <c r="AL22" i="3"/>
  <c r="AL23" i="3"/>
  <c r="AL24" i="3"/>
  <c r="AL25" i="3"/>
  <c r="AL26" i="3"/>
  <c r="AL27" i="3"/>
  <c r="AL28" i="3"/>
  <c r="AL29" i="3"/>
  <c r="AL30" i="3"/>
  <c r="AL31" i="3"/>
  <c r="AL32" i="3"/>
  <c r="AL33" i="3"/>
  <c r="AL34" i="3"/>
  <c r="AL35" i="3"/>
  <c r="AL9" i="3"/>
  <c r="AL10" i="3"/>
  <c r="AL11" i="3"/>
  <c r="AL12" i="3"/>
  <c r="AL13" i="3"/>
  <c r="AL14" i="3"/>
  <c r="AL15" i="3"/>
  <c r="AL16" i="3"/>
  <c r="AL17" i="3"/>
  <c r="AL18" i="3"/>
  <c r="AL19" i="3"/>
  <c r="AL20" i="3"/>
  <c r="AL2" i="3"/>
  <c r="AL3" i="3"/>
  <c r="AL4" i="3"/>
  <c r="AL5" i="3"/>
  <c r="AL6" i="3"/>
  <c r="AL7" i="3"/>
  <c r="AL8" i="3"/>
  <c r="AM85" i="3"/>
  <c r="AM86" i="3"/>
  <c r="AM87" i="3"/>
  <c r="AM88" i="3"/>
  <c r="AM89" i="3"/>
  <c r="AM90" i="3"/>
  <c r="AM91" i="3"/>
  <c r="AM92" i="3"/>
  <c r="AM93" i="3"/>
  <c r="AM94" i="3"/>
  <c r="AM95" i="3"/>
  <c r="AM96" i="3"/>
  <c r="AM97" i="3"/>
  <c r="AM98" i="3"/>
  <c r="AM99" i="3"/>
  <c r="AM100" i="3"/>
  <c r="AM101" i="3"/>
  <c r="AM102" i="3"/>
  <c r="AM103" i="3"/>
  <c r="AM104" i="3"/>
  <c r="AM69" i="3"/>
  <c r="AM70" i="3"/>
  <c r="AM71" i="3"/>
  <c r="AM72" i="3"/>
  <c r="AM73" i="3"/>
  <c r="AM74" i="3"/>
  <c r="AM75" i="3"/>
  <c r="AM76" i="3"/>
  <c r="AM77" i="3"/>
  <c r="AM78" i="3"/>
  <c r="AM79" i="3"/>
  <c r="AM80" i="3"/>
  <c r="AM81" i="3"/>
  <c r="AM82" i="3"/>
  <c r="AM83" i="3"/>
  <c r="AM46" i="3"/>
  <c r="AM47" i="3"/>
  <c r="AM48" i="3"/>
  <c r="AM49" i="3"/>
  <c r="AM50" i="3"/>
  <c r="AM51" i="3"/>
  <c r="AM52" i="3"/>
  <c r="AM53" i="3"/>
  <c r="AM54" i="3"/>
  <c r="AM55" i="3"/>
  <c r="AM56" i="3"/>
  <c r="AM57" i="3"/>
  <c r="AM58" i="3"/>
  <c r="AM59" i="3"/>
  <c r="AM60" i="3"/>
  <c r="AM61" i="3"/>
  <c r="AM62" i="3"/>
  <c r="AM63" i="3"/>
  <c r="AM64" i="3"/>
  <c r="AM65" i="3"/>
  <c r="AM66" i="3"/>
  <c r="AM67" i="3"/>
  <c r="AM68" i="3"/>
  <c r="AM36" i="3"/>
  <c r="AM37" i="3"/>
  <c r="AM38" i="3"/>
  <c r="AM39" i="3"/>
  <c r="AM40" i="3"/>
  <c r="AM41" i="3"/>
  <c r="AM42" i="3"/>
  <c r="AM43" i="3"/>
  <c r="AM44" i="3"/>
  <c r="AM45" i="3"/>
  <c r="AM21" i="3"/>
  <c r="AM22" i="3"/>
  <c r="AM23" i="3"/>
  <c r="AM24" i="3"/>
  <c r="AM25" i="3"/>
  <c r="AM26" i="3"/>
  <c r="AM27" i="3"/>
  <c r="AM28" i="3"/>
  <c r="AM29" i="3"/>
  <c r="AM30" i="3"/>
  <c r="AM31" i="3"/>
  <c r="AM32" i="3"/>
  <c r="AM33" i="3"/>
  <c r="AM34" i="3"/>
  <c r="AM35" i="3"/>
  <c r="AM9" i="3"/>
  <c r="AM10" i="3"/>
  <c r="AM11" i="3"/>
  <c r="AM12" i="3"/>
  <c r="AM13" i="3"/>
  <c r="AM14" i="3"/>
  <c r="AM15" i="3"/>
  <c r="AM16" i="3"/>
  <c r="AM17" i="3"/>
  <c r="AM18" i="3"/>
  <c r="AM19" i="3"/>
  <c r="AM20" i="3"/>
  <c r="AM2" i="3"/>
  <c r="AM3" i="3"/>
  <c r="AM4" i="3"/>
  <c r="AM5" i="3"/>
  <c r="AM6" i="3"/>
  <c r="AM7" i="3"/>
  <c r="AM8" i="3"/>
  <c r="AO85" i="3"/>
  <c r="AO86" i="3"/>
  <c r="AO87" i="3"/>
  <c r="AO88" i="3"/>
  <c r="AO89" i="3"/>
  <c r="AO90" i="3"/>
  <c r="AO91" i="3"/>
  <c r="AO92" i="3"/>
  <c r="AO93" i="3"/>
  <c r="AO94" i="3"/>
  <c r="AO95" i="3"/>
  <c r="AO96" i="3"/>
  <c r="AO97" i="3"/>
  <c r="AO98" i="3"/>
  <c r="AO99" i="3"/>
  <c r="AO100" i="3"/>
  <c r="AO101" i="3"/>
  <c r="AO102" i="3"/>
  <c r="AO103" i="3"/>
  <c r="AO104" i="3"/>
  <c r="AO69" i="3"/>
  <c r="AO70" i="3"/>
  <c r="AO71" i="3"/>
  <c r="AO72" i="3"/>
  <c r="AO73" i="3"/>
  <c r="AO74" i="3"/>
  <c r="AO75" i="3"/>
  <c r="AO76" i="3"/>
  <c r="AO77" i="3"/>
  <c r="AO78" i="3"/>
  <c r="AO79" i="3"/>
  <c r="AO80" i="3"/>
  <c r="AO81" i="3"/>
  <c r="AO82" i="3"/>
  <c r="AO83" i="3"/>
  <c r="AO46" i="3"/>
  <c r="AO47" i="3"/>
  <c r="AO48" i="3"/>
  <c r="AO49" i="3"/>
  <c r="AO50" i="3"/>
  <c r="AO51" i="3"/>
  <c r="AO52" i="3"/>
  <c r="AO53" i="3"/>
  <c r="AO54" i="3"/>
  <c r="AO55" i="3"/>
  <c r="AO56" i="3"/>
  <c r="AO57" i="3"/>
  <c r="AO58" i="3"/>
  <c r="AO59" i="3"/>
  <c r="AO60" i="3"/>
  <c r="AO61" i="3"/>
  <c r="AO62" i="3"/>
  <c r="AO63" i="3"/>
  <c r="AO64" i="3"/>
  <c r="AO65" i="3"/>
  <c r="AO66" i="3"/>
  <c r="AO67" i="3"/>
  <c r="AO68" i="3"/>
  <c r="AO36" i="3"/>
  <c r="AO37" i="3"/>
  <c r="AO38" i="3"/>
  <c r="AO39" i="3"/>
  <c r="AO40" i="3"/>
  <c r="AO41" i="3"/>
  <c r="AO42" i="3"/>
  <c r="AO43" i="3"/>
  <c r="AO44" i="3"/>
  <c r="AO45" i="3"/>
  <c r="AO21" i="3"/>
  <c r="AO22" i="3"/>
  <c r="AO23" i="3"/>
  <c r="AO24" i="3"/>
  <c r="AO25" i="3"/>
  <c r="AO26" i="3"/>
  <c r="AO27" i="3"/>
  <c r="AO28" i="3"/>
  <c r="AO29" i="3"/>
  <c r="AO30" i="3"/>
  <c r="AO31" i="3"/>
  <c r="AO32" i="3"/>
  <c r="AO33" i="3"/>
  <c r="AO34" i="3"/>
  <c r="AO35" i="3"/>
  <c r="AO9" i="3"/>
  <c r="AO10" i="3"/>
  <c r="AO11" i="3"/>
  <c r="AO12" i="3"/>
  <c r="AO13" i="3"/>
  <c r="AO14" i="3"/>
  <c r="AO15" i="3"/>
  <c r="AO16" i="3"/>
  <c r="AO17" i="3"/>
  <c r="AO18" i="3"/>
  <c r="AO19" i="3"/>
  <c r="AO20" i="3"/>
  <c r="AO2" i="3"/>
  <c r="AO3" i="3"/>
  <c r="AO4" i="3"/>
  <c r="AO5" i="3"/>
  <c r="AO6" i="3"/>
  <c r="AO7" i="3"/>
  <c r="AO8" i="3"/>
  <c r="Y118" i="3"/>
  <c r="Y119" i="3"/>
  <c r="Y120" i="3"/>
  <c r="Y121" i="3"/>
  <c r="Y122" i="3"/>
  <c r="Y123" i="3"/>
  <c r="Y124" i="3"/>
  <c r="Y125" i="3"/>
  <c r="Y126" i="3"/>
  <c r="Y127" i="3"/>
  <c r="Y128" i="3"/>
  <c r="Y129" i="3"/>
  <c r="Y130" i="3"/>
  <c r="Y131" i="3"/>
  <c r="AA118" i="3"/>
  <c r="AA119" i="3"/>
  <c r="AA120" i="3"/>
  <c r="AA121" i="3"/>
  <c r="AA122" i="3"/>
  <c r="AA123" i="3"/>
  <c r="AA124" i="3"/>
  <c r="AA125" i="3"/>
  <c r="AA126" i="3"/>
  <c r="AA127" i="3"/>
  <c r="AA128" i="3"/>
  <c r="AA129" i="3"/>
  <c r="AA130" i="3"/>
  <c r="AA131" i="3"/>
  <c r="AC118" i="3"/>
  <c r="AC119" i="3"/>
  <c r="AC120" i="3"/>
  <c r="AC121" i="3"/>
  <c r="AC122" i="3"/>
  <c r="AC123" i="3"/>
  <c r="AC124" i="3"/>
  <c r="AC125" i="3"/>
  <c r="AC126" i="3"/>
  <c r="AC127" i="3"/>
  <c r="AC128" i="3"/>
  <c r="AC129" i="3"/>
  <c r="AC130" i="3"/>
  <c r="AC131" i="3"/>
  <c r="AD118" i="3"/>
  <c r="AD119" i="3"/>
  <c r="AD120" i="3"/>
  <c r="AD121" i="3"/>
  <c r="AD122" i="3"/>
  <c r="AD123" i="3"/>
  <c r="AD124" i="3"/>
  <c r="AD125" i="3"/>
  <c r="AD126" i="3"/>
  <c r="AD127" i="3"/>
  <c r="AD128" i="3"/>
  <c r="AD129" i="3"/>
  <c r="AD130" i="3"/>
  <c r="AD131" i="3"/>
  <c r="AE118" i="3"/>
  <c r="AE119" i="3"/>
  <c r="AE120" i="3"/>
  <c r="AE121" i="3"/>
  <c r="AE122" i="3"/>
  <c r="AE123" i="3"/>
  <c r="AE124" i="3"/>
  <c r="AE125" i="3"/>
  <c r="AE126" i="3"/>
  <c r="AE127" i="3"/>
  <c r="AE128" i="3"/>
  <c r="AE129" i="3"/>
  <c r="AE130" i="3"/>
  <c r="AE131" i="3"/>
  <c r="AF118" i="3"/>
  <c r="AF119" i="3"/>
  <c r="AF120" i="3"/>
  <c r="AF121" i="3"/>
  <c r="AF122" i="3"/>
  <c r="AF123" i="3"/>
  <c r="AF124" i="3"/>
  <c r="AF125" i="3"/>
  <c r="AF126" i="3"/>
  <c r="AF127" i="3"/>
  <c r="AF128" i="3"/>
  <c r="AF129" i="3"/>
  <c r="AF130" i="3"/>
  <c r="AF131" i="3"/>
  <c r="AG118" i="3"/>
  <c r="AG119" i="3"/>
  <c r="AG120" i="3"/>
  <c r="AG121" i="3"/>
  <c r="AG122" i="3"/>
  <c r="AG123" i="3"/>
  <c r="AG124" i="3"/>
  <c r="AG125" i="3"/>
  <c r="AG126" i="3"/>
  <c r="AG127" i="3"/>
  <c r="AG128" i="3"/>
  <c r="AG129" i="3"/>
  <c r="AG130" i="3"/>
  <c r="AG131" i="3"/>
  <c r="AH118" i="3"/>
  <c r="AH119" i="3"/>
  <c r="AH120" i="3"/>
  <c r="AH121" i="3"/>
  <c r="AH122" i="3"/>
  <c r="AH123" i="3"/>
  <c r="AH124" i="3"/>
  <c r="AH125" i="3"/>
  <c r="AH126" i="3"/>
  <c r="AH127" i="3"/>
  <c r="AH128" i="3"/>
  <c r="AH129" i="3"/>
  <c r="AH130" i="3"/>
  <c r="AH131" i="3"/>
  <c r="AI118" i="3"/>
  <c r="AI119" i="3"/>
  <c r="AI120" i="3"/>
  <c r="AI121" i="3"/>
  <c r="AI122" i="3"/>
  <c r="AI123" i="3"/>
  <c r="AI124" i="3"/>
  <c r="AI125" i="3"/>
  <c r="AI126" i="3"/>
  <c r="AI127" i="3"/>
  <c r="AI128" i="3"/>
  <c r="AI129" i="3"/>
  <c r="AI130" i="3"/>
  <c r="AI131" i="3"/>
  <c r="AJ118" i="3"/>
  <c r="AJ119" i="3"/>
  <c r="AJ120" i="3"/>
  <c r="AJ121" i="3"/>
  <c r="AJ122" i="3"/>
  <c r="AJ123" i="3"/>
  <c r="AJ124" i="3"/>
  <c r="AJ125" i="3"/>
  <c r="AJ126" i="3"/>
  <c r="AJ127" i="3"/>
  <c r="AJ128" i="3"/>
  <c r="AJ129" i="3"/>
  <c r="AJ130" i="3"/>
  <c r="AJ131" i="3"/>
  <c r="AK118" i="3"/>
  <c r="AK119" i="3"/>
  <c r="AK120" i="3"/>
  <c r="AK121" i="3"/>
  <c r="AK122" i="3"/>
  <c r="AK123" i="3"/>
  <c r="AK124" i="3"/>
  <c r="AK125" i="3"/>
  <c r="AK126" i="3"/>
  <c r="AK127" i="3"/>
  <c r="AK128" i="3"/>
  <c r="AK129" i="3"/>
  <c r="AK130" i="3"/>
  <c r="AK131" i="3"/>
  <c r="AL118" i="3"/>
  <c r="AL119" i="3"/>
  <c r="AL120" i="3"/>
  <c r="AL121" i="3"/>
  <c r="AL122" i="3"/>
  <c r="AL123" i="3"/>
  <c r="AL124" i="3"/>
  <c r="AL125" i="3"/>
  <c r="AL126" i="3"/>
  <c r="AL127" i="3"/>
  <c r="AL128" i="3"/>
  <c r="AL129" i="3"/>
  <c r="AL130" i="3"/>
  <c r="AL131" i="3"/>
  <c r="AM118" i="3"/>
  <c r="AM119" i="3"/>
  <c r="AM120" i="3"/>
  <c r="AM121" i="3"/>
  <c r="AM122" i="3"/>
  <c r="AM123" i="3"/>
  <c r="AM124" i="3"/>
  <c r="AM125" i="3"/>
  <c r="AM126" i="3"/>
  <c r="AM127" i="3"/>
  <c r="AM128" i="3"/>
  <c r="AM129" i="3"/>
  <c r="AM130" i="3"/>
  <c r="AM131" i="3"/>
  <c r="AO118" i="3"/>
  <c r="AO119" i="3"/>
  <c r="AO120" i="3"/>
  <c r="AO121" i="3"/>
  <c r="AO122" i="3"/>
  <c r="AO123" i="3"/>
  <c r="AO124" i="3"/>
  <c r="AO125" i="3"/>
  <c r="AO126" i="3"/>
  <c r="AO127" i="3"/>
  <c r="AO128" i="3"/>
  <c r="AO129" i="3"/>
  <c r="AO130" i="3"/>
  <c r="AO131" i="3"/>
  <c r="Y206" i="3"/>
  <c r="Y207" i="3"/>
  <c r="Y208"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32" i="3"/>
  <c r="Y133" i="3"/>
  <c r="Y134" i="3"/>
  <c r="Y135" i="3"/>
  <c r="Y136" i="3"/>
  <c r="Y137" i="3"/>
  <c r="Y138" i="3"/>
  <c r="Y139" i="3"/>
  <c r="Y140" i="3"/>
  <c r="Y141" i="3"/>
  <c r="Y142" i="3"/>
  <c r="Y143" i="3"/>
  <c r="Y144" i="3"/>
  <c r="Y145" i="3"/>
  <c r="Y146" i="3"/>
  <c r="Y147" i="3"/>
  <c r="Y148" i="3"/>
  <c r="Y149" i="3"/>
  <c r="Y150" i="3"/>
  <c r="Y151" i="3"/>
  <c r="Y152" i="3"/>
  <c r="Y153" i="3"/>
  <c r="Y84" i="3"/>
  <c r="Y154" i="3"/>
  <c r="Y155" i="3"/>
  <c r="Y156" i="3"/>
  <c r="Y157" i="3"/>
  <c r="Y158" i="3"/>
  <c r="Y159" i="3"/>
  <c r="Y105" i="3"/>
  <c r="Y106" i="3"/>
  <c r="Y107" i="3"/>
  <c r="Y108" i="3"/>
  <c r="Y109" i="3"/>
  <c r="Y110" i="3"/>
  <c r="Y111" i="3"/>
  <c r="Y112" i="3"/>
  <c r="Y113" i="3"/>
  <c r="Y114" i="3"/>
  <c r="Y115" i="3"/>
  <c r="Y116" i="3"/>
  <c r="Y117" i="3"/>
  <c r="AA206" i="3"/>
  <c r="AA207" i="3"/>
  <c r="AA208"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32" i="3"/>
  <c r="AA133" i="3"/>
  <c r="AA134" i="3"/>
  <c r="AA135" i="3"/>
  <c r="AA136" i="3"/>
  <c r="AA137" i="3"/>
  <c r="AA138" i="3"/>
  <c r="AA139" i="3"/>
  <c r="AA140" i="3"/>
  <c r="AA141" i="3"/>
  <c r="AA142" i="3"/>
  <c r="AA143" i="3"/>
  <c r="AA144" i="3"/>
  <c r="AA145" i="3"/>
  <c r="AA146" i="3"/>
  <c r="AA147" i="3"/>
  <c r="AA148" i="3"/>
  <c r="AA149" i="3"/>
  <c r="AA150" i="3"/>
  <c r="AA151" i="3"/>
  <c r="AA152" i="3"/>
  <c r="AA153" i="3"/>
  <c r="AA84" i="3"/>
  <c r="AA154" i="3"/>
  <c r="AA155" i="3"/>
  <c r="AA156" i="3"/>
  <c r="AA157" i="3"/>
  <c r="AA158" i="3"/>
  <c r="AA159" i="3"/>
  <c r="AA105" i="3"/>
  <c r="AA106" i="3"/>
  <c r="AA107" i="3"/>
  <c r="AA108" i="3"/>
  <c r="AA109" i="3"/>
  <c r="AA110" i="3"/>
  <c r="AA111" i="3"/>
  <c r="AA112" i="3"/>
  <c r="AA113" i="3"/>
  <c r="AA114" i="3"/>
  <c r="AA115" i="3"/>
  <c r="AA116" i="3"/>
  <c r="AA117" i="3"/>
  <c r="AC206" i="3"/>
  <c r="AC207" i="3"/>
  <c r="AC208"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32" i="3"/>
  <c r="AC133" i="3"/>
  <c r="AC134" i="3"/>
  <c r="AC135" i="3"/>
  <c r="AC136" i="3"/>
  <c r="AC137" i="3"/>
  <c r="AC138" i="3"/>
  <c r="AC139" i="3"/>
  <c r="AC140" i="3"/>
  <c r="AC141" i="3"/>
  <c r="AC142" i="3"/>
  <c r="AC143" i="3"/>
  <c r="AC144" i="3"/>
  <c r="AC145" i="3"/>
  <c r="AC146" i="3"/>
  <c r="AC147" i="3"/>
  <c r="AC148" i="3"/>
  <c r="AC149" i="3"/>
  <c r="AC150" i="3"/>
  <c r="AC151" i="3"/>
  <c r="AC152" i="3"/>
  <c r="AC153" i="3"/>
  <c r="AC84" i="3"/>
  <c r="AC154" i="3"/>
  <c r="AC155" i="3"/>
  <c r="AC156" i="3"/>
  <c r="AC157" i="3"/>
  <c r="AC158" i="3"/>
  <c r="AC159" i="3"/>
  <c r="AC105" i="3"/>
  <c r="AC106" i="3"/>
  <c r="AC107" i="3"/>
  <c r="AC108" i="3"/>
  <c r="AC109" i="3"/>
  <c r="AC110" i="3"/>
  <c r="AC111" i="3"/>
  <c r="AC112" i="3"/>
  <c r="AC113" i="3"/>
  <c r="AC114" i="3"/>
  <c r="AC115" i="3"/>
  <c r="AC116" i="3"/>
  <c r="AC117" i="3"/>
  <c r="AD206" i="3"/>
  <c r="AD207" i="3"/>
  <c r="AD208"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32" i="3"/>
  <c r="AD133" i="3"/>
  <c r="AD134" i="3"/>
  <c r="AD135" i="3"/>
  <c r="AD136" i="3"/>
  <c r="AD137" i="3"/>
  <c r="AD138" i="3"/>
  <c r="AD139" i="3"/>
  <c r="AD140" i="3"/>
  <c r="AD141" i="3"/>
  <c r="AD142" i="3"/>
  <c r="AD143" i="3"/>
  <c r="AD144" i="3"/>
  <c r="AD145" i="3"/>
  <c r="AD146" i="3"/>
  <c r="AD147" i="3"/>
  <c r="AD148" i="3"/>
  <c r="AD149" i="3"/>
  <c r="AD150" i="3"/>
  <c r="AD151" i="3"/>
  <c r="AD152" i="3"/>
  <c r="AD153" i="3"/>
  <c r="AD84" i="3"/>
  <c r="AD154" i="3"/>
  <c r="AD155" i="3"/>
  <c r="AD156" i="3"/>
  <c r="AD157" i="3"/>
  <c r="AD158" i="3"/>
  <c r="AD159" i="3"/>
  <c r="AD105" i="3"/>
  <c r="AD106" i="3"/>
  <c r="AD107" i="3"/>
  <c r="AD108" i="3"/>
  <c r="AD109" i="3"/>
  <c r="AD110" i="3"/>
  <c r="AD111" i="3"/>
  <c r="AD112" i="3"/>
  <c r="AD113" i="3"/>
  <c r="AD114" i="3"/>
  <c r="AD115" i="3"/>
  <c r="AD116" i="3"/>
  <c r="AD117" i="3"/>
  <c r="AE206" i="3"/>
  <c r="AE207" i="3"/>
  <c r="AE208" i="3"/>
  <c r="AE160" i="3"/>
  <c r="AE161" i="3"/>
  <c r="AE162" i="3"/>
  <c r="AE163" i="3"/>
  <c r="AE164" i="3"/>
  <c r="AE165" i="3"/>
  <c r="AE166" i="3"/>
  <c r="AE167" i="3"/>
  <c r="AE168" i="3"/>
  <c r="AE169" i="3"/>
  <c r="AE170" i="3"/>
  <c r="AE171" i="3"/>
  <c r="AE172" i="3"/>
  <c r="AE173" i="3"/>
  <c r="AE174" i="3"/>
  <c r="AE175" i="3"/>
  <c r="AE176" i="3"/>
  <c r="AE177" i="3"/>
  <c r="AE178" i="3"/>
  <c r="AE179" i="3"/>
  <c r="AE180" i="3"/>
  <c r="AE181" i="3"/>
  <c r="AE182" i="3"/>
  <c r="AE183" i="3"/>
  <c r="AE184" i="3"/>
  <c r="AE185" i="3"/>
  <c r="AE186" i="3"/>
  <c r="AE132" i="3"/>
  <c r="AE133" i="3"/>
  <c r="AE134" i="3"/>
  <c r="AE135" i="3"/>
  <c r="AE136" i="3"/>
  <c r="AE137" i="3"/>
  <c r="AE138" i="3"/>
  <c r="AE139" i="3"/>
  <c r="AE140" i="3"/>
  <c r="AE141" i="3"/>
  <c r="AE142" i="3"/>
  <c r="AE143" i="3"/>
  <c r="AE144" i="3"/>
  <c r="AE145" i="3"/>
  <c r="AE146" i="3"/>
  <c r="AE147" i="3"/>
  <c r="AE148" i="3"/>
  <c r="AE149" i="3"/>
  <c r="AE150" i="3"/>
  <c r="AE151" i="3"/>
  <c r="AE152" i="3"/>
  <c r="AE153" i="3"/>
  <c r="AE84" i="3"/>
  <c r="AE154" i="3"/>
  <c r="AE155" i="3"/>
  <c r="AE156" i="3"/>
  <c r="AE157" i="3"/>
  <c r="AE158" i="3"/>
  <c r="AE159" i="3"/>
  <c r="AE105" i="3"/>
  <c r="AE106" i="3"/>
  <c r="AE107" i="3"/>
  <c r="AE108" i="3"/>
  <c r="AE109" i="3"/>
  <c r="AE110" i="3"/>
  <c r="AE111" i="3"/>
  <c r="AE112" i="3"/>
  <c r="AE113" i="3"/>
  <c r="AE114" i="3"/>
  <c r="AE115" i="3"/>
  <c r="AE116" i="3"/>
  <c r="AE117" i="3"/>
  <c r="AF206" i="3"/>
  <c r="AF207" i="3"/>
  <c r="AF208"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32" i="3"/>
  <c r="AF133" i="3"/>
  <c r="AF134" i="3"/>
  <c r="AF135" i="3"/>
  <c r="AF136" i="3"/>
  <c r="AF137" i="3"/>
  <c r="AF138" i="3"/>
  <c r="AF139" i="3"/>
  <c r="AF140" i="3"/>
  <c r="AF141" i="3"/>
  <c r="AF142" i="3"/>
  <c r="AF143" i="3"/>
  <c r="AF144" i="3"/>
  <c r="AF145" i="3"/>
  <c r="AF146" i="3"/>
  <c r="AF147" i="3"/>
  <c r="AF148" i="3"/>
  <c r="AF149" i="3"/>
  <c r="AF150" i="3"/>
  <c r="AF151" i="3"/>
  <c r="AF152" i="3"/>
  <c r="AF153" i="3"/>
  <c r="AF84" i="3"/>
  <c r="AF154" i="3"/>
  <c r="AF155" i="3"/>
  <c r="AF156" i="3"/>
  <c r="AF157" i="3"/>
  <c r="AF158" i="3"/>
  <c r="AF159" i="3"/>
  <c r="AF105" i="3"/>
  <c r="AF106" i="3"/>
  <c r="AF107" i="3"/>
  <c r="AF108" i="3"/>
  <c r="AF109" i="3"/>
  <c r="AF110" i="3"/>
  <c r="AF111" i="3"/>
  <c r="AF112" i="3"/>
  <c r="AF113" i="3"/>
  <c r="AF114" i="3"/>
  <c r="AF115" i="3"/>
  <c r="AF116" i="3"/>
  <c r="AF117" i="3"/>
  <c r="AG206" i="3"/>
  <c r="AG207" i="3"/>
  <c r="AG208"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32" i="3"/>
  <c r="AG133" i="3"/>
  <c r="AG134" i="3"/>
  <c r="AG135" i="3"/>
  <c r="AG136" i="3"/>
  <c r="AG137" i="3"/>
  <c r="AG138" i="3"/>
  <c r="AG139" i="3"/>
  <c r="AG140" i="3"/>
  <c r="AG141" i="3"/>
  <c r="AG142" i="3"/>
  <c r="AG143" i="3"/>
  <c r="AG144" i="3"/>
  <c r="AG145" i="3"/>
  <c r="AG146" i="3"/>
  <c r="AG147" i="3"/>
  <c r="AG148" i="3"/>
  <c r="AG149" i="3"/>
  <c r="AG150" i="3"/>
  <c r="AG151" i="3"/>
  <c r="AG152" i="3"/>
  <c r="AG153" i="3"/>
  <c r="AG84" i="3"/>
  <c r="AG154" i="3"/>
  <c r="AG155" i="3"/>
  <c r="AG156" i="3"/>
  <c r="AG157" i="3"/>
  <c r="AG158" i="3"/>
  <c r="AG159" i="3"/>
  <c r="AG105" i="3"/>
  <c r="AG106" i="3"/>
  <c r="AG107" i="3"/>
  <c r="AG108" i="3"/>
  <c r="AG109" i="3"/>
  <c r="AG110" i="3"/>
  <c r="AG111" i="3"/>
  <c r="AG112" i="3"/>
  <c r="AG113" i="3"/>
  <c r="AG114" i="3"/>
  <c r="AG115" i="3"/>
  <c r="AG116" i="3"/>
  <c r="AG117" i="3"/>
  <c r="AH206" i="3"/>
  <c r="AH207" i="3"/>
  <c r="AH208"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32" i="3"/>
  <c r="AH133" i="3"/>
  <c r="AH134" i="3"/>
  <c r="AH135" i="3"/>
  <c r="AH136" i="3"/>
  <c r="AH137" i="3"/>
  <c r="AH138" i="3"/>
  <c r="AH139" i="3"/>
  <c r="AH140" i="3"/>
  <c r="AH141" i="3"/>
  <c r="AH142" i="3"/>
  <c r="AH143" i="3"/>
  <c r="AH144" i="3"/>
  <c r="AH145" i="3"/>
  <c r="AH146" i="3"/>
  <c r="AH147" i="3"/>
  <c r="AH148" i="3"/>
  <c r="AH149" i="3"/>
  <c r="AH150" i="3"/>
  <c r="AH151" i="3"/>
  <c r="AH152" i="3"/>
  <c r="AH153" i="3"/>
  <c r="AH84" i="3"/>
  <c r="AH154" i="3"/>
  <c r="AH155" i="3"/>
  <c r="AH156" i="3"/>
  <c r="AH157" i="3"/>
  <c r="AH158" i="3"/>
  <c r="AH159" i="3"/>
  <c r="AH105" i="3"/>
  <c r="AH106" i="3"/>
  <c r="AH107" i="3"/>
  <c r="AH108" i="3"/>
  <c r="AH109" i="3"/>
  <c r="AH110" i="3"/>
  <c r="AH111" i="3"/>
  <c r="AH112" i="3"/>
  <c r="AH113" i="3"/>
  <c r="AH114" i="3"/>
  <c r="AH115" i="3"/>
  <c r="AH116" i="3"/>
  <c r="AH117" i="3"/>
  <c r="AI206" i="3"/>
  <c r="AI207" i="3"/>
  <c r="AI208" i="3"/>
  <c r="AI160" i="3"/>
  <c r="AI161" i="3"/>
  <c r="AI162" i="3"/>
  <c r="AI163" i="3"/>
  <c r="AI164" i="3"/>
  <c r="AI165" i="3"/>
  <c r="AI166" i="3"/>
  <c r="AI167" i="3"/>
  <c r="AI168" i="3"/>
  <c r="AI169" i="3"/>
  <c r="AI170" i="3"/>
  <c r="AI171" i="3"/>
  <c r="AI172" i="3"/>
  <c r="AI173" i="3"/>
  <c r="AI174" i="3"/>
  <c r="AI175" i="3"/>
  <c r="AI176" i="3"/>
  <c r="AI177" i="3"/>
  <c r="AI178" i="3"/>
  <c r="AI179" i="3"/>
  <c r="AI180" i="3"/>
  <c r="AI181" i="3"/>
  <c r="AI182" i="3"/>
  <c r="AI183" i="3"/>
  <c r="AI184" i="3"/>
  <c r="AI185" i="3"/>
  <c r="AI186" i="3"/>
  <c r="AI132" i="3"/>
  <c r="AI133" i="3"/>
  <c r="AI134" i="3"/>
  <c r="AI135" i="3"/>
  <c r="AI136" i="3"/>
  <c r="AI137" i="3"/>
  <c r="AI138" i="3"/>
  <c r="AI139" i="3"/>
  <c r="AI140" i="3"/>
  <c r="AI141" i="3"/>
  <c r="AI142" i="3"/>
  <c r="AI143" i="3"/>
  <c r="AI144" i="3"/>
  <c r="AI145" i="3"/>
  <c r="AI146" i="3"/>
  <c r="AI147" i="3"/>
  <c r="AI148" i="3"/>
  <c r="AI149" i="3"/>
  <c r="AI150" i="3"/>
  <c r="AI151" i="3"/>
  <c r="AI152" i="3"/>
  <c r="AI153" i="3"/>
  <c r="AI84" i="3"/>
  <c r="AI154" i="3"/>
  <c r="AI155" i="3"/>
  <c r="AI156" i="3"/>
  <c r="AI157" i="3"/>
  <c r="AI158" i="3"/>
  <c r="AI159" i="3"/>
  <c r="AI105" i="3"/>
  <c r="AI106" i="3"/>
  <c r="AI107" i="3"/>
  <c r="AI108" i="3"/>
  <c r="AI109" i="3"/>
  <c r="AI110" i="3"/>
  <c r="AI111" i="3"/>
  <c r="AI112" i="3"/>
  <c r="AI113" i="3"/>
  <c r="AI114" i="3"/>
  <c r="AI115" i="3"/>
  <c r="AI116" i="3"/>
  <c r="AI117" i="3"/>
  <c r="AJ206" i="3"/>
  <c r="AJ207" i="3"/>
  <c r="AJ208"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32" i="3"/>
  <c r="AJ133" i="3"/>
  <c r="AJ134" i="3"/>
  <c r="AJ135" i="3"/>
  <c r="AJ136" i="3"/>
  <c r="AJ137" i="3"/>
  <c r="AJ138" i="3"/>
  <c r="AJ139" i="3"/>
  <c r="AJ140" i="3"/>
  <c r="AJ141" i="3"/>
  <c r="AJ142" i="3"/>
  <c r="AJ143" i="3"/>
  <c r="AJ144" i="3"/>
  <c r="AJ145" i="3"/>
  <c r="AJ146" i="3"/>
  <c r="AJ147" i="3"/>
  <c r="AJ148" i="3"/>
  <c r="AJ149" i="3"/>
  <c r="AJ150" i="3"/>
  <c r="AJ151" i="3"/>
  <c r="AJ152" i="3"/>
  <c r="AJ153" i="3"/>
  <c r="AJ84" i="3"/>
  <c r="AJ154" i="3"/>
  <c r="AJ155" i="3"/>
  <c r="AJ156" i="3"/>
  <c r="AJ157" i="3"/>
  <c r="AJ158" i="3"/>
  <c r="AJ159" i="3"/>
  <c r="AJ105" i="3"/>
  <c r="AJ106" i="3"/>
  <c r="AJ107" i="3"/>
  <c r="AJ108" i="3"/>
  <c r="AJ109" i="3"/>
  <c r="AJ110" i="3"/>
  <c r="AJ111" i="3"/>
  <c r="AJ112" i="3"/>
  <c r="AJ113" i="3"/>
  <c r="AJ114" i="3"/>
  <c r="AJ115" i="3"/>
  <c r="AJ116" i="3"/>
  <c r="AJ117" i="3"/>
  <c r="AK206" i="3"/>
  <c r="AK207" i="3"/>
  <c r="AK208" i="3"/>
  <c r="AK160" i="3"/>
  <c r="AK161" i="3"/>
  <c r="AK162" i="3"/>
  <c r="AK163" i="3"/>
  <c r="AK164" i="3"/>
  <c r="AK165" i="3"/>
  <c r="AK166" i="3"/>
  <c r="AK167" i="3"/>
  <c r="AK168" i="3"/>
  <c r="AK169" i="3"/>
  <c r="AK170" i="3"/>
  <c r="AK171" i="3"/>
  <c r="AK172" i="3"/>
  <c r="AK173" i="3"/>
  <c r="AK174" i="3"/>
  <c r="AK175" i="3"/>
  <c r="AK176" i="3"/>
  <c r="AK177" i="3"/>
  <c r="AK178" i="3"/>
  <c r="AK179" i="3"/>
  <c r="AK180" i="3"/>
  <c r="AK181" i="3"/>
  <c r="AK182" i="3"/>
  <c r="AK183" i="3"/>
  <c r="AK184" i="3"/>
  <c r="AK185" i="3"/>
  <c r="AK186" i="3"/>
  <c r="AK132" i="3"/>
  <c r="AK133" i="3"/>
  <c r="AK134" i="3"/>
  <c r="AK135" i="3"/>
  <c r="AK136" i="3"/>
  <c r="AK137" i="3"/>
  <c r="AK138" i="3"/>
  <c r="AK139" i="3"/>
  <c r="AK140" i="3"/>
  <c r="AK141" i="3"/>
  <c r="AK142" i="3"/>
  <c r="AK143" i="3"/>
  <c r="AK144" i="3"/>
  <c r="AK145" i="3"/>
  <c r="AK146" i="3"/>
  <c r="AK147" i="3"/>
  <c r="AK148" i="3"/>
  <c r="AK149" i="3"/>
  <c r="AK150" i="3"/>
  <c r="AK151" i="3"/>
  <c r="AK152" i="3"/>
  <c r="AK153" i="3"/>
  <c r="AK84" i="3"/>
  <c r="AK154" i="3"/>
  <c r="AK155" i="3"/>
  <c r="AK156" i="3"/>
  <c r="AK157" i="3"/>
  <c r="AK158" i="3"/>
  <c r="AK159" i="3"/>
  <c r="AK105" i="3"/>
  <c r="AK106" i="3"/>
  <c r="AK107" i="3"/>
  <c r="AK108" i="3"/>
  <c r="AK109" i="3"/>
  <c r="AK110" i="3"/>
  <c r="AK111" i="3"/>
  <c r="AK112" i="3"/>
  <c r="AK113" i="3"/>
  <c r="AK114" i="3"/>
  <c r="AK115" i="3"/>
  <c r="AK116" i="3"/>
  <c r="AK117" i="3"/>
  <c r="AL206" i="3"/>
  <c r="AL207" i="3"/>
  <c r="AL208"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32" i="3"/>
  <c r="AL133" i="3"/>
  <c r="AL134" i="3"/>
  <c r="AL135" i="3"/>
  <c r="AL136" i="3"/>
  <c r="AL137" i="3"/>
  <c r="AL138" i="3"/>
  <c r="AL139" i="3"/>
  <c r="AL140" i="3"/>
  <c r="AL141" i="3"/>
  <c r="AL142" i="3"/>
  <c r="AL143" i="3"/>
  <c r="AL144" i="3"/>
  <c r="AL145" i="3"/>
  <c r="AL146" i="3"/>
  <c r="AL147" i="3"/>
  <c r="AL148" i="3"/>
  <c r="AL149" i="3"/>
  <c r="AL150" i="3"/>
  <c r="AL151" i="3"/>
  <c r="AL152" i="3"/>
  <c r="AL153" i="3"/>
  <c r="AL84" i="3"/>
  <c r="AL154" i="3"/>
  <c r="AL155" i="3"/>
  <c r="AL156" i="3"/>
  <c r="AL157" i="3"/>
  <c r="AL158" i="3"/>
  <c r="AL159" i="3"/>
  <c r="AL105" i="3"/>
  <c r="AL106" i="3"/>
  <c r="AL107" i="3"/>
  <c r="AL108" i="3"/>
  <c r="AL109" i="3"/>
  <c r="AL110" i="3"/>
  <c r="AL111" i="3"/>
  <c r="AL112" i="3"/>
  <c r="AL113" i="3"/>
  <c r="AL114" i="3"/>
  <c r="AL115" i="3"/>
  <c r="AL116" i="3"/>
  <c r="AL117" i="3"/>
  <c r="AM206" i="3"/>
  <c r="AM207" i="3"/>
  <c r="AM208" i="3"/>
  <c r="AN208" i="3" s="1"/>
  <c r="AM160" i="3"/>
  <c r="AM161" i="3"/>
  <c r="AM162" i="3"/>
  <c r="AM163" i="3"/>
  <c r="AM164" i="3"/>
  <c r="AM165" i="3"/>
  <c r="AM166" i="3"/>
  <c r="AM167" i="3"/>
  <c r="AM168" i="3"/>
  <c r="AM169" i="3"/>
  <c r="AM170" i="3"/>
  <c r="AM171" i="3"/>
  <c r="AM172" i="3"/>
  <c r="AM173" i="3"/>
  <c r="AM174" i="3"/>
  <c r="AM175" i="3"/>
  <c r="AM176" i="3"/>
  <c r="AM177" i="3"/>
  <c r="AM178" i="3"/>
  <c r="AM179" i="3"/>
  <c r="AM180" i="3"/>
  <c r="AM181" i="3"/>
  <c r="AM182" i="3"/>
  <c r="AM183" i="3"/>
  <c r="AM184" i="3"/>
  <c r="AM185" i="3"/>
  <c r="AM186" i="3"/>
  <c r="AM132" i="3"/>
  <c r="AM133" i="3"/>
  <c r="AN133" i="3" s="1"/>
  <c r="AM134" i="3"/>
  <c r="AM135" i="3"/>
  <c r="AM136" i="3"/>
  <c r="AM137" i="3"/>
  <c r="AM138" i="3"/>
  <c r="AN138" i="3" s="1"/>
  <c r="AM139" i="3"/>
  <c r="AM140" i="3"/>
  <c r="AM141" i="3"/>
  <c r="AM142" i="3"/>
  <c r="AN142" i="3" s="1"/>
  <c r="AM143" i="3"/>
  <c r="AN143" i="3" s="1"/>
  <c r="AM144" i="3"/>
  <c r="AN144" i="3" s="1"/>
  <c r="AM145" i="3"/>
  <c r="AM146" i="3"/>
  <c r="AN146" i="3" s="1"/>
  <c r="AM147" i="3"/>
  <c r="AM148" i="3"/>
  <c r="AM149" i="3"/>
  <c r="AM150" i="3"/>
  <c r="AM151" i="3"/>
  <c r="AM152" i="3"/>
  <c r="AM153" i="3"/>
  <c r="AM84" i="3"/>
  <c r="AN84" i="3" s="1"/>
  <c r="AM154" i="3"/>
  <c r="AM155" i="3"/>
  <c r="AM156" i="3"/>
  <c r="AN156" i="3" s="1"/>
  <c r="AM157" i="3"/>
  <c r="AM158" i="3"/>
  <c r="AM159" i="3"/>
  <c r="AN159" i="3" s="1"/>
  <c r="AM105" i="3"/>
  <c r="AN105" i="3" s="1"/>
  <c r="AM106" i="3"/>
  <c r="AM107" i="3"/>
  <c r="AN107" i="3" s="1"/>
  <c r="AM108" i="3"/>
  <c r="AM109" i="3"/>
  <c r="AN109" i="3" s="1"/>
  <c r="AM110" i="3"/>
  <c r="AM111" i="3"/>
  <c r="AM112" i="3"/>
  <c r="AM113" i="3"/>
  <c r="AM114" i="3"/>
  <c r="AN114" i="3" s="1"/>
  <c r="AM115" i="3"/>
  <c r="AM116" i="3"/>
  <c r="AM117" i="3"/>
  <c r="AN117" i="3" s="1"/>
  <c r="AO206" i="3"/>
  <c r="AO207" i="3"/>
  <c r="AO208" i="3"/>
  <c r="AO160" i="3"/>
  <c r="AO161" i="3"/>
  <c r="AO162" i="3"/>
  <c r="AO163" i="3"/>
  <c r="AO164" i="3"/>
  <c r="AO165" i="3"/>
  <c r="AO166" i="3"/>
  <c r="AO167" i="3"/>
  <c r="AO168" i="3"/>
  <c r="AO169" i="3"/>
  <c r="AO170" i="3"/>
  <c r="AO171" i="3"/>
  <c r="AO172" i="3"/>
  <c r="AO173" i="3"/>
  <c r="AO174" i="3"/>
  <c r="AO175" i="3"/>
  <c r="AO176" i="3"/>
  <c r="AO177" i="3"/>
  <c r="AO178" i="3"/>
  <c r="AO179" i="3"/>
  <c r="AO180" i="3"/>
  <c r="AO181" i="3"/>
  <c r="AO182" i="3"/>
  <c r="AO183" i="3"/>
  <c r="AO184" i="3"/>
  <c r="AO185" i="3"/>
  <c r="AO186" i="3"/>
  <c r="AO132" i="3"/>
  <c r="AO133" i="3"/>
  <c r="AO134" i="3"/>
  <c r="AO135" i="3"/>
  <c r="AO136" i="3"/>
  <c r="AO137" i="3"/>
  <c r="AO138" i="3"/>
  <c r="AO139" i="3"/>
  <c r="AO140" i="3"/>
  <c r="AO141" i="3"/>
  <c r="AO142" i="3"/>
  <c r="AO143" i="3"/>
  <c r="AO144" i="3"/>
  <c r="AO145" i="3"/>
  <c r="AO146" i="3"/>
  <c r="AO147" i="3"/>
  <c r="AO148" i="3"/>
  <c r="AO149" i="3"/>
  <c r="AO150" i="3"/>
  <c r="AO151" i="3"/>
  <c r="AO152" i="3"/>
  <c r="AO153" i="3"/>
  <c r="AO84" i="3"/>
  <c r="AO154" i="3"/>
  <c r="AO155" i="3"/>
  <c r="AO156" i="3"/>
  <c r="AO157" i="3"/>
  <c r="AO158" i="3"/>
  <c r="AO159" i="3"/>
  <c r="AO105" i="3"/>
  <c r="AO106" i="3"/>
  <c r="AO107" i="3"/>
  <c r="AO108" i="3"/>
  <c r="AO109" i="3"/>
  <c r="AO110" i="3"/>
  <c r="AO111" i="3"/>
  <c r="AO112" i="3"/>
  <c r="AO113" i="3"/>
  <c r="AO114" i="3"/>
  <c r="AO115" i="3"/>
  <c r="AO116" i="3"/>
  <c r="AO117" i="3"/>
  <c r="Y253" i="3"/>
  <c r="Y254" i="3"/>
  <c r="Y255" i="3"/>
  <c r="Y256" i="3"/>
  <c r="Y257" i="3"/>
  <c r="Y258" i="3"/>
  <c r="Y259" i="3"/>
  <c r="Y209" i="3"/>
  <c r="Y210" i="3"/>
  <c r="Y211" i="3"/>
  <c r="Y212" i="3"/>
  <c r="Y213" i="3"/>
  <c r="Y214" i="3"/>
  <c r="Y215" i="3"/>
  <c r="Y216" i="3"/>
  <c r="Y217" i="3"/>
  <c r="Y218" i="3"/>
  <c r="Y219" i="3"/>
  <c r="Y220" i="3"/>
  <c r="Y221" i="3"/>
  <c r="Y222" i="3"/>
  <c r="Y223" i="3"/>
  <c r="Y224" i="3"/>
  <c r="Y225" i="3"/>
  <c r="Y226" i="3"/>
  <c r="Y227" i="3"/>
  <c r="Y228" i="3"/>
  <c r="Y229" i="3"/>
  <c r="Y187" i="3"/>
  <c r="Y188" i="3"/>
  <c r="Y189" i="3"/>
  <c r="Y190" i="3"/>
  <c r="Y191" i="3"/>
  <c r="Y192" i="3"/>
  <c r="Y193" i="3"/>
  <c r="Y194" i="3"/>
  <c r="Y195" i="3"/>
  <c r="Y196" i="3"/>
  <c r="Y197" i="3"/>
  <c r="Y198" i="3"/>
  <c r="Y199" i="3"/>
  <c r="Y200" i="3"/>
  <c r="Y201" i="3"/>
  <c r="Y202" i="3"/>
  <c r="Y203" i="3"/>
  <c r="Y204" i="3"/>
  <c r="Y205" i="3"/>
  <c r="AA253" i="3"/>
  <c r="AA254" i="3"/>
  <c r="AA255" i="3"/>
  <c r="AA256" i="3"/>
  <c r="AA257" i="3"/>
  <c r="AA258" i="3"/>
  <c r="AA259" i="3"/>
  <c r="AA209" i="3"/>
  <c r="AA210" i="3"/>
  <c r="AA211" i="3"/>
  <c r="AA212" i="3"/>
  <c r="AA213" i="3"/>
  <c r="AA214" i="3"/>
  <c r="AA215" i="3"/>
  <c r="AA216" i="3"/>
  <c r="AA217" i="3"/>
  <c r="AA218" i="3"/>
  <c r="AA219" i="3"/>
  <c r="AA220" i="3"/>
  <c r="AA221" i="3"/>
  <c r="AA222" i="3"/>
  <c r="AA223" i="3"/>
  <c r="AA224" i="3"/>
  <c r="AA225" i="3"/>
  <c r="AA226" i="3"/>
  <c r="AA227" i="3"/>
  <c r="AA228" i="3"/>
  <c r="AA229" i="3"/>
  <c r="AA187" i="3"/>
  <c r="AA188" i="3"/>
  <c r="AA189" i="3"/>
  <c r="AA190" i="3"/>
  <c r="AA191" i="3"/>
  <c r="AA192" i="3"/>
  <c r="AA193" i="3"/>
  <c r="AA194" i="3"/>
  <c r="AA195" i="3"/>
  <c r="AA196" i="3"/>
  <c r="AA197" i="3"/>
  <c r="AA198" i="3"/>
  <c r="AA199" i="3"/>
  <c r="AA200" i="3"/>
  <c r="AA201" i="3"/>
  <c r="AA202" i="3"/>
  <c r="AA203" i="3"/>
  <c r="AA204" i="3"/>
  <c r="AA205" i="3"/>
  <c r="AC253" i="3"/>
  <c r="AC254" i="3"/>
  <c r="AC255" i="3"/>
  <c r="AC256" i="3"/>
  <c r="AC257" i="3"/>
  <c r="AC258" i="3"/>
  <c r="AC259" i="3"/>
  <c r="AC209" i="3"/>
  <c r="AC210" i="3"/>
  <c r="AC211" i="3"/>
  <c r="AC212" i="3"/>
  <c r="AC213" i="3"/>
  <c r="AC214" i="3"/>
  <c r="AC215" i="3"/>
  <c r="AC216" i="3"/>
  <c r="AC217" i="3"/>
  <c r="AC218" i="3"/>
  <c r="AC219" i="3"/>
  <c r="AC220" i="3"/>
  <c r="AC221" i="3"/>
  <c r="AC222" i="3"/>
  <c r="AC223" i="3"/>
  <c r="AC224" i="3"/>
  <c r="AC225" i="3"/>
  <c r="AC226" i="3"/>
  <c r="AC227" i="3"/>
  <c r="AC228" i="3"/>
  <c r="AC229" i="3"/>
  <c r="AC187" i="3"/>
  <c r="AC188" i="3"/>
  <c r="AC189" i="3"/>
  <c r="AC190" i="3"/>
  <c r="AC191" i="3"/>
  <c r="AC192" i="3"/>
  <c r="AC193" i="3"/>
  <c r="AC194" i="3"/>
  <c r="AC195" i="3"/>
  <c r="AC196" i="3"/>
  <c r="AC197" i="3"/>
  <c r="AC198" i="3"/>
  <c r="AC199" i="3"/>
  <c r="AC200" i="3"/>
  <c r="AC201" i="3"/>
  <c r="AC202" i="3"/>
  <c r="AC203" i="3"/>
  <c r="AC204" i="3"/>
  <c r="AC205" i="3"/>
  <c r="AD253" i="3"/>
  <c r="AD254" i="3"/>
  <c r="AD255" i="3"/>
  <c r="AD256" i="3"/>
  <c r="AD257" i="3"/>
  <c r="AD258" i="3"/>
  <c r="AD259" i="3"/>
  <c r="AD209" i="3"/>
  <c r="AD210" i="3"/>
  <c r="AD211" i="3"/>
  <c r="AD212" i="3"/>
  <c r="AD213" i="3"/>
  <c r="AD214" i="3"/>
  <c r="AD215" i="3"/>
  <c r="AD216" i="3"/>
  <c r="AD217" i="3"/>
  <c r="AD218" i="3"/>
  <c r="AD219" i="3"/>
  <c r="AD220" i="3"/>
  <c r="AD221" i="3"/>
  <c r="AD222" i="3"/>
  <c r="AD223" i="3"/>
  <c r="AD224" i="3"/>
  <c r="AD225" i="3"/>
  <c r="AD226" i="3"/>
  <c r="AD227" i="3"/>
  <c r="AD228" i="3"/>
  <c r="AD229" i="3"/>
  <c r="AD187" i="3"/>
  <c r="AD188" i="3"/>
  <c r="AD189" i="3"/>
  <c r="AD190" i="3"/>
  <c r="AD191" i="3"/>
  <c r="AD192" i="3"/>
  <c r="AD193" i="3"/>
  <c r="AD194" i="3"/>
  <c r="AD195" i="3"/>
  <c r="AD196" i="3"/>
  <c r="AD197" i="3"/>
  <c r="AD198" i="3"/>
  <c r="AD199" i="3"/>
  <c r="AD200" i="3"/>
  <c r="AD201" i="3"/>
  <c r="AD202" i="3"/>
  <c r="AD203" i="3"/>
  <c r="AD204" i="3"/>
  <c r="AD205" i="3"/>
  <c r="AE253" i="3"/>
  <c r="AE254" i="3"/>
  <c r="AE255" i="3"/>
  <c r="AE256" i="3"/>
  <c r="AE257" i="3"/>
  <c r="AE258" i="3"/>
  <c r="AE259" i="3"/>
  <c r="AE209" i="3"/>
  <c r="AE210" i="3"/>
  <c r="AE211" i="3"/>
  <c r="AE212" i="3"/>
  <c r="AE213" i="3"/>
  <c r="AE214" i="3"/>
  <c r="AE215" i="3"/>
  <c r="AE216" i="3"/>
  <c r="AE217" i="3"/>
  <c r="AE218" i="3"/>
  <c r="AE219" i="3"/>
  <c r="AE220" i="3"/>
  <c r="AE221" i="3"/>
  <c r="AE222" i="3"/>
  <c r="AE223" i="3"/>
  <c r="AE224" i="3"/>
  <c r="AE225" i="3"/>
  <c r="AE226" i="3"/>
  <c r="AE227" i="3"/>
  <c r="AE228" i="3"/>
  <c r="AE229" i="3"/>
  <c r="AE187" i="3"/>
  <c r="AE188" i="3"/>
  <c r="AE189" i="3"/>
  <c r="AE190" i="3"/>
  <c r="AE191" i="3"/>
  <c r="AE192" i="3"/>
  <c r="AE193" i="3"/>
  <c r="AE194" i="3"/>
  <c r="AE195" i="3"/>
  <c r="AE196" i="3"/>
  <c r="AE197" i="3"/>
  <c r="AE198" i="3"/>
  <c r="AE199" i="3"/>
  <c r="AE200" i="3"/>
  <c r="AE201" i="3"/>
  <c r="AE202" i="3"/>
  <c r="AE203" i="3"/>
  <c r="AE204" i="3"/>
  <c r="AE205" i="3"/>
  <c r="AF253" i="3"/>
  <c r="AF254" i="3"/>
  <c r="AF255" i="3"/>
  <c r="AF256" i="3"/>
  <c r="AF257" i="3"/>
  <c r="AF258" i="3"/>
  <c r="AF259" i="3"/>
  <c r="AF209" i="3"/>
  <c r="AF210" i="3"/>
  <c r="AF211" i="3"/>
  <c r="AF212" i="3"/>
  <c r="AF213" i="3"/>
  <c r="AF214" i="3"/>
  <c r="AF215" i="3"/>
  <c r="AF216" i="3"/>
  <c r="AF217" i="3"/>
  <c r="AF218" i="3"/>
  <c r="AF219" i="3"/>
  <c r="AF220" i="3"/>
  <c r="AF221" i="3"/>
  <c r="AF222" i="3"/>
  <c r="AF223" i="3"/>
  <c r="AF224" i="3"/>
  <c r="AF225" i="3"/>
  <c r="AF226" i="3"/>
  <c r="AF227" i="3"/>
  <c r="AF228" i="3"/>
  <c r="AF229" i="3"/>
  <c r="AF187" i="3"/>
  <c r="AF188" i="3"/>
  <c r="AF189" i="3"/>
  <c r="AF190" i="3"/>
  <c r="AF191" i="3"/>
  <c r="AF192" i="3"/>
  <c r="AF193" i="3"/>
  <c r="AF194" i="3"/>
  <c r="AF195" i="3"/>
  <c r="AF196" i="3"/>
  <c r="AF197" i="3"/>
  <c r="AF198" i="3"/>
  <c r="AF199" i="3"/>
  <c r="AF200" i="3"/>
  <c r="AF201" i="3"/>
  <c r="AF202" i="3"/>
  <c r="AF203" i="3"/>
  <c r="AF204" i="3"/>
  <c r="AF205" i="3"/>
  <c r="AG253" i="3"/>
  <c r="AG254" i="3"/>
  <c r="AG255" i="3"/>
  <c r="AG256" i="3"/>
  <c r="AG257" i="3"/>
  <c r="AG258" i="3"/>
  <c r="AG259" i="3"/>
  <c r="AG209" i="3"/>
  <c r="AG210" i="3"/>
  <c r="AG211" i="3"/>
  <c r="AG212" i="3"/>
  <c r="AG213" i="3"/>
  <c r="AG214" i="3"/>
  <c r="AG215" i="3"/>
  <c r="AG216" i="3"/>
  <c r="AG217" i="3"/>
  <c r="AG218" i="3"/>
  <c r="AG219" i="3"/>
  <c r="AG220" i="3"/>
  <c r="AG221" i="3"/>
  <c r="AG222" i="3"/>
  <c r="AG223" i="3"/>
  <c r="AG224" i="3"/>
  <c r="AG225" i="3"/>
  <c r="AG226" i="3"/>
  <c r="AG227" i="3"/>
  <c r="AG228" i="3"/>
  <c r="AG229" i="3"/>
  <c r="AG187" i="3"/>
  <c r="AG188" i="3"/>
  <c r="AG189" i="3"/>
  <c r="AG190" i="3"/>
  <c r="AG191" i="3"/>
  <c r="AG192" i="3"/>
  <c r="AG193" i="3"/>
  <c r="AG194" i="3"/>
  <c r="AG195" i="3"/>
  <c r="AG196" i="3"/>
  <c r="AG197" i="3"/>
  <c r="AG198" i="3"/>
  <c r="AG199" i="3"/>
  <c r="AG200" i="3"/>
  <c r="AG201" i="3"/>
  <c r="AG202" i="3"/>
  <c r="AG203" i="3"/>
  <c r="AG204" i="3"/>
  <c r="AG205" i="3"/>
  <c r="AH253" i="3"/>
  <c r="AH254" i="3"/>
  <c r="AH255" i="3"/>
  <c r="AH256" i="3"/>
  <c r="AH257" i="3"/>
  <c r="AH258" i="3"/>
  <c r="AH259" i="3"/>
  <c r="AH209" i="3"/>
  <c r="AH210" i="3"/>
  <c r="AH211" i="3"/>
  <c r="AH212" i="3"/>
  <c r="AH213" i="3"/>
  <c r="AH214" i="3"/>
  <c r="AH215" i="3"/>
  <c r="AH216" i="3"/>
  <c r="AH217" i="3"/>
  <c r="AH218" i="3"/>
  <c r="AH219" i="3"/>
  <c r="AH220" i="3"/>
  <c r="AH221" i="3"/>
  <c r="AH222" i="3"/>
  <c r="AH223" i="3"/>
  <c r="AH224" i="3"/>
  <c r="AH225" i="3"/>
  <c r="AH226" i="3"/>
  <c r="AH227" i="3"/>
  <c r="AH228" i="3"/>
  <c r="AH229" i="3"/>
  <c r="AH187" i="3"/>
  <c r="AH188" i="3"/>
  <c r="AH189" i="3"/>
  <c r="AH190" i="3"/>
  <c r="AH191" i="3"/>
  <c r="AH192" i="3"/>
  <c r="AH193" i="3"/>
  <c r="AH194" i="3"/>
  <c r="AH195" i="3"/>
  <c r="AH196" i="3"/>
  <c r="AH197" i="3"/>
  <c r="AH198" i="3"/>
  <c r="AH199" i="3"/>
  <c r="AH200" i="3"/>
  <c r="AH201" i="3"/>
  <c r="AH202" i="3"/>
  <c r="AH203" i="3"/>
  <c r="AH204" i="3"/>
  <c r="AH205" i="3"/>
  <c r="AI253" i="3"/>
  <c r="AI254" i="3"/>
  <c r="AI255" i="3"/>
  <c r="AI256" i="3"/>
  <c r="AI257" i="3"/>
  <c r="AI258" i="3"/>
  <c r="AI259" i="3"/>
  <c r="AI209" i="3"/>
  <c r="AI210" i="3"/>
  <c r="AI211" i="3"/>
  <c r="AI212" i="3"/>
  <c r="AI213" i="3"/>
  <c r="AI214" i="3"/>
  <c r="AI215" i="3"/>
  <c r="AI216" i="3"/>
  <c r="AI217" i="3"/>
  <c r="AI218" i="3"/>
  <c r="AI219" i="3"/>
  <c r="AI220" i="3"/>
  <c r="AI221" i="3"/>
  <c r="AI222" i="3"/>
  <c r="AI223" i="3"/>
  <c r="AI224" i="3"/>
  <c r="AI225" i="3"/>
  <c r="AI226" i="3"/>
  <c r="AI227" i="3"/>
  <c r="AI228" i="3"/>
  <c r="AI229" i="3"/>
  <c r="AI187" i="3"/>
  <c r="AI188" i="3"/>
  <c r="AI189" i="3"/>
  <c r="AI190" i="3"/>
  <c r="AI191" i="3"/>
  <c r="AI192" i="3"/>
  <c r="AI193" i="3"/>
  <c r="AI194" i="3"/>
  <c r="AI195" i="3"/>
  <c r="AI196" i="3"/>
  <c r="AI197" i="3"/>
  <c r="AI198" i="3"/>
  <c r="AI199" i="3"/>
  <c r="AI200" i="3"/>
  <c r="AI201" i="3"/>
  <c r="AI202" i="3"/>
  <c r="AI203" i="3"/>
  <c r="AI204" i="3"/>
  <c r="AI205" i="3"/>
  <c r="AJ253" i="3"/>
  <c r="AJ254" i="3"/>
  <c r="AJ255" i="3"/>
  <c r="AJ256" i="3"/>
  <c r="AJ257" i="3"/>
  <c r="AJ258" i="3"/>
  <c r="AJ259" i="3"/>
  <c r="AJ209" i="3"/>
  <c r="AJ210" i="3"/>
  <c r="AJ211" i="3"/>
  <c r="AJ212" i="3"/>
  <c r="AJ213" i="3"/>
  <c r="AJ214" i="3"/>
  <c r="AJ215" i="3"/>
  <c r="AJ216" i="3"/>
  <c r="AJ217" i="3"/>
  <c r="AJ218" i="3"/>
  <c r="AJ219" i="3"/>
  <c r="AJ220" i="3"/>
  <c r="AJ221" i="3"/>
  <c r="AJ222" i="3"/>
  <c r="AJ223" i="3"/>
  <c r="AJ224" i="3"/>
  <c r="AJ225" i="3"/>
  <c r="AJ226" i="3"/>
  <c r="AJ227" i="3"/>
  <c r="AJ228" i="3"/>
  <c r="AJ229" i="3"/>
  <c r="AJ187" i="3"/>
  <c r="AJ188" i="3"/>
  <c r="AJ189" i="3"/>
  <c r="AJ190" i="3"/>
  <c r="AJ191" i="3"/>
  <c r="AJ192" i="3"/>
  <c r="AJ193" i="3"/>
  <c r="AJ194" i="3"/>
  <c r="AJ195" i="3"/>
  <c r="AJ196" i="3"/>
  <c r="AJ197" i="3"/>
  <c r="AJ198" i="3"/>
  <c r="AJ199" i="3"/>
  <c r="AJ200" i="3"/>
  <c r="AJ201" i="3"/>
  <c r="AJ202" i="3"/>
  <c r="AJ203" i="3"/>
  <c r="AJ204" i="3"/>
  <c r="AJ205" i="3"/>
  <c r="AK253" i="3"/>
  <c r="AK254" i="3"/>
  <c r="AK255" i="3"/>
  <c r="AK256" i="3"/>
  <c r="AK257" i="3"/>
  <c r="AK258" i="3"/>
  <c r="AK259" i="3"/>
  <c r="AK209" i="3"/>
  <c r="AK210" i="3"/>
  <c r="AK211" i="3"/>
  <c r="AK212" i="3"/>
  <c r="AK213" i="3"/>
  <c r="AK214" i="3"/>
  <c r="AK215" i="3"/>
  <c r="AK216" i="3"/>
  <c r="AK217" i="3"/>
  <c r="AK218" i="3"/>
  <c r="AK219" i="3"/>
  <c r="AK220" i="3"/>
  <c r="AK221" i="3"/>
  <c r="AK222" i="3"/>
  <c r="AK223" i="3"/>
  <c r="AK224" i="3"/>
  <c r="AK225" i="3"/>
  <c r="AK226" i="3"/>
  <c r="AK227" i="3"/>
  <c r="AK228" i="3"/>
  <c r="AK229" i="3"/>
  <c r="AK187" i="3"/>
  <c r="AK188" i="3"/>
  <c r="AK189" i="3"/>
  <c r="AK190" i="3"/>
  <c r="AK191" i="3"/>
  <c r="AK192" i="3"/>
  <c r="AK193" i="3"/>
  <c r="AK194" i="3"/>
  <c r="AK195" i="3"/>
  <c r="AK196" i="3"/>
  <c r="AK197" i="3"/>
  <c r="AK198" i="3"/>
  <c r="AK199" i="3"/>
  <c r="AK200" i="3"/>
  <c r="AK201" i="3"/>
  <c r="AK202" i="3"/>
  <c r="AK203" i="3"/>
  <c r="AK204" i="3"/>
  <c r="AK205" i="3"/>
  <c r="AL253" i="3"/>
  <c r="AL254" i="3"/>
  <c r="AL255" i="3"/>
  <c r="AL256" i="3"/>
  <c r="AL257" i="3"/>
  <c r="AL258" i="3"/>
  <c r="AL259" i="3"/>
  <c r="AL209" i="3"/>
  <c r="AL210" i="3"/>
  <c r="AL211" i="3"/>
  <c r="AL212" i="3"/>
  <c r="AL213" i="3"/>
  <c r="AL214" i="3"/>
  <c r="AL215" i="3"/>
  <c r="AL216" i="3"/>
  <c r="AL217" i="3"/>
  <c r="AL218" i="3"/>
  <c r="AL219" i="3"/>
  <c r="AL220" i="3"/>
  <c r="AL221" i="3"/>
  <c r="AL222" i="3"/>
  <c r="AL223" i="3"/>
  <c r="AL224" i="3"/>
  <c r="AL225" i="3"/>
  <c r="AL226" i="3"/>
  <c r="AL227" i="3"/>
  <c r="AL228" i="3"/>
  <c r="AL229" i="3"/>
  <c r="AL187" i="3"/>
  <c r="AL188" i="3"/>
  <c r="AL189" i="3"/>
  <c r="AL190" i="3"/>
  <c r="AL191" i="3"/>
  <c r="AL192" i="3"/>
  <c r="AL193" i="3"/>
  <c r="AL194" i="3"/>
  <c r="AL195" i="3"/>
  <c r="AL196" i="3"/>
  <c r="AL197" i="3"/>
  <c r="AL198" i="3"/>
  <c r="AL199" i="3"/>
  <c r="AL200" i="3"/>
  <c r="AL201" i="3"/>
  <c r="AL202" i="3"/>
  <c r="AL203" i="3"/>
  <c r="AL204" i="3"/>
  <c r="AL205" i="3"/>
  <c r="AM253" i="3"/>
  <c r="AM254" i="3"/>
  <c r="AM255" i="3"/>
  <c r="AM256" i="3"/>
  <c r="AM257" i="3"/>
  <c r="AM258" i="3"/>
  <c r="AM259" i="3"/>
  <c r="AM209" i="3"/>
  <c r="AM210" i="3"/>
  <c r="AM211" i="3"/>
  <c r="AM212" i="3"/>
  <c r="AM213" i="3"/>
  <c r="AM214" i="3"/>
  <c r="AM215" i="3"/>
  <c r="AM216" i="3"/>
  <c r="AM217" i="3"/>
  <c r="AM218" i="3"/>
  <c r="AM219" i="3"/>
  <c r="AM220" i="3"/>
  <c r="AM221" i="3"/>
  <c r="AM222" i="3"/>
  <c r="AM223" i="3"/>
  <c r="AM224" i="3"/>
  <c r="AM225" i="3"/>
  <c r="AM226" i="3"/>
  <c r="AM227" i="3"/>
  <c r="AM228" i="3"/>
  <c r="AM229" i="3"/>
  <c r="AM187" i="3"/>
  <c r="AM188" i="3"/>
  <c r="AM189" i="3"/>
  <c r="AM190" i="3"/>
  <c r="AM191" i="3"/>
  <c r="AM192" i="3"/>
  <c r="AM193" i="3"/>
  <c r="AM194" i="3"/>
  <c r="AM195" i="3"/>
  <c r="AM196" i="3"/>
  <c r="AM197" i="3"/>
  <c r="AM198" i="3"/>
  <c r="AM199" i="3"/>
  <c r="AM200" i="3"/>
  <c r="AM201" i="3"/>
  <c r="AM202" i="3"/>
  <c r="AM203" i="3"/>
  <c r="AM204" i="3"/>
  <c r="AM205" i="3"/>
  <c r="AO253" i="3"/>
  <c r="AO254" i="3"/>
  <c r="AO255" i="3"/>
  <c r="AO256" i="3"/>
  <c r="AO257" i="3"/>
  <c r="AO258" i="3"/>
  <c r="AO259" i="3"/>
  <c r="AO209" i="3"/>
  <c r="AO210" i="3"/>
  <c r="AO211" i="3"/>
  <c r="AO212" i="3"/>
  <c r="AO213" i="3"/>
  <c r="AO214" i="3"/>
  <c r="AO215" i="3"/>
  <c r="AO216" i="3"/>
  <c r="AO217" i="3"/>
  <c r="AO218" i="3"/>
  <c r="AO219" i="3"/>
  <c r="AO220" i="3"/>
  <c r="AO221" i="3"/>
  <c r="AO222" i="3"/>
  <c r="AO223" i="3"/>
  <c r="AO224" i="3"/>
  <c r="AO225" i="3"/>
  <c r="AO226" i="3"/>
  <c r="AO227" i="3"/>
  <c r="AO228" i="3"/>
  <c r="AO229" i="3"/>
  <c r="AO187" i="3"/>
  <c r="AO188" i="3"/>
  <c r="AO189" i="3"/>
  <c r="AO190" i="3"/>
  <c r="AO191" i="3"/>
  <c r="AO192" i="3"/>
  <c r="AO193" i="3"/>
  <c r="AO194" i="3"/>
  <c r="AO195" i="3"/>
  <c r="AO196" i="3"/>
  <c r="AO197" i="3"/>
  <c r="AO198" i="3"/>
  <c r="AO199" i="3"/>
  <c r="AO200" i="3"/>
  <c r="AO201" i="3"/>
  <c r="AO202" i="3"/>
  <c r="AO203" i="3"/>
  <c r="AO204" i="3"/>
  <c r="AO205" i="3"/>
  <c r="Y251" i="3"/>
  <c r="Y252" i="3"/>
  <c r="AA251" i="3"/>
  <c r="AA252" i="3"/>
  <c r="AC251" i="3"/>
  <c r="AC252" i="3"/>
  <c r="AD251" i="3"/>
  <c r="AD252" i="3"/>
  <c r="AE251" i="3"/>
  <c r="AE252" i="3"/>
  <c r="AF251" i="3"/>
  <c r="AF252" i="3"/>
  <c r="AG251" i="3"/>
  <c r="AG252" i="3"/>
  <c r="AH251" i="3"/>
  <c r="AH252" i="3"/>
  <c r="AI251" i="3"/>
  <c r="AI252" i="3"/>
  <c r="AJ251" i="3"/>
  <c r="AJ252" i="3"/>
  <c r="AK251" i="3"/>
  <c r="AK252" i="3"/>
  <c r="AL251" i="3"/>
  <c r="AL252" i="3"/>
  <c r="AM251" i="3"/>
  <c r="AM252" i="3"/>
  <c r="AO251" i="3"/>
  <c r="AO252" i="3"/>
  <c r="AO931" i="3"/>
  <c r="AO932" i="3"/>
  <c r="AO933" i="3"/>
  <c r="AO934" i="3"/>
  <c r="AO935" i="3"/>
  <c r="AO936" i="3"/>
  <c r="AO937" i="3"/>
  <c r="AO938" i="3"/>
  <c r="AO939" i="3"/>
  <c r="AO940" i="3"/>
  <c r="AO924" i="3"/>
  <c r="AO925" i="3"/>
  <c r="AO926" i="3"/>
  <c r="AO927" i="3"/>
  <c r="AO928" i="3"/>
  <c r="AO929" i="3"/>
  <c r="AO912" i="3"/>
  <c r="AO913" i="3"/>
  <c r="AO914" i="3"/>
  <c r="AO915" i="3"/>
  <c r="AO916" i="3"/>
  <c r="AO917" i="3"/>
  <c r="AO918" i="3"/>
  <c r="AO919" i="3"/>
  <c r="AO920" i="3"/>
  <c r="AO921" i="3"/>
  <c r="AO922" i="3"/>
  <c r="AO923" i="3"/>
  <c r="AO901" i="3"/>
  <c r="AO902" i="3"/>
  <c r="AO903" i="3"/>
  <c r="AO904" i="3"/>
  <c r="AO905" i="3"/>
  <c r="AO906" i="3"/>
  <c r="AO907" i="3"/>
  <c r="AO908" i="3"/>
  <c r="AO909" i="3"/>
  <c r="AO910" i="3"/>
  <c r="AO911" i="3"/>
  <c r="AO886" i="3"/>
  <c r="AO887" i="3"/>
  <c r="AO888" i="3"/>
  <c r="AO889" i="3"/>
  <c r="AO890" i="3"/>
  <c r="AO891" i="3"/>
  <c r="AO892" i="3"/>
  <c r="AO893" i="3"/>
  <c r="AO894" i="3"/>
  <c r="AO895" i="3"/>
  <c r="AO896" i="3"/>
  <c r="AO897" i="3"/>
  <c r="AO898" i="3"/>
  <c r="AO899" i="3"/>
  <c r="AO900" i="3"/>
  <c r="AO871" i="3"/>
  <c r="AO872" i="3"/>
  <c r="AO873" i="3"/>
  <c r="AO874" i="3"/>
  <c r="AO875" i="3"/>
  <c r="AO876" i="3"/>
  <c r="AO877" i="3"/>
  <c r="AO878" i="3"/>
  <c r="AO879" i="3"/>
  <c r="AO880" i="3"/>
  <c r="AO881" i="3"/>
  <c r="AO882" i="3"/>
  <c r="AO883" i="3"/>
  <c r="AO884" i="3"/>
  <c r="AO885" i="3"/>
  <c r="AO848" i="3"/>
  <c r="AO868" i="3"/>
  <c r="AO869" i="3"/>
  <c r="AO870" i="3"/>
  <c r="AO849" i="3"/>
  <c r="AO850" i="3"/>
  <c r="AO851" i="3"/>
  <c r="AO852" i="3"/>
  <c r="AO853" i="3"/>
  <c r="AO854" i="3"/>
  <c r="AO855" i="3"/>
  <c r="AO856" i="3"/>
  <c r="AO857" i="3"/>
  <c r="AO858" i="3"/>
  <c r="AO859" i="3"/>
  <c r="AO860" i="3"/>
  <c r="AO861" i="3"/>
  <c r="AO862" i="3"/>
  <c r="AO863" i="3"/>
  <c r="AO864" i="3"/>
  <c r="AO865" i="3"/>
  <c r="AO866" i="3"/>
  <c r="AO867" i="3"/>
  <c r="AO835" i="3"/>
  <c r="AO836" i="3"/>
  <c r="AO837" i="3"/>
  <c r="AO838" i="3"/>
  <c r="AO839" i="3"/>
  <c r="AO840" i="3"/>
  <c r="AO841" i="3"/>
  <c r="AO842" i="3"/>
  <c r="AO843" i="3"/>
  <c r="AO844" i="3"/>
  <c r="AO845" i="3"/>
  <c r="AO846" i="3"/>
  <c r="AO847" i="3"/>
  <c r="AO822" i="3"/>
  <c r="AO823" i="3"/>
  <c r="AO824" i="3"/>
  <c r="AO825" i="3"/>
  <c r="AO826" i="3"/>
  <c r="AO827" i="3"/>
  <c r="AO828" i="3"/>
  <c r="AO829" i="3"/>
  <c r="AO830" i="3"/>
  <c r="AO831" i="3"/>
  <c r="AO832" i="3"/>
  <c r="AO833" i="3"/>
  <c r="AO834" i="3"/>
  <c r="AO807" i="3"/>
  <c r="AO808" i="3"/>
  <c r="AO809" i="3"/>
  <c r="AO810" i="3"/>
  <c r="AO811" i="3"/>
  <c r="AO812" i="3"/>
  <c r="AO813" i="3"/>
  <c r="AO814" i="3"/>
  <c r="AO815" i="3"/>
  <c r="AO816" i="3"/>
  <c r="AO817" i="3"/>
  <c r="AO818" i="3"/>
  <c r="AO819" i="3"/>
  <c r="AO820" i="3"/>
  <c r="AO821" i="3"/>
  <c r="AO796" i="3"/>
  <c r="AO797" i="3"/>
  <c r="AO798" i="3"/>
  <c r="AO799" i="3"/>
  <c r="AO800" i="3"/>
  <c r="AO801" i="3"/>
  <c r="AO802" i="3"/>
  <c r="AO803" i="3"/>
  <c r="AO804" i="3"/>
  <c r="AO805" i="3"/>
  <c r="AO806" i="3"/>
  <c r="AO776" i="3"/>
  <c r="AO777" i="3"/>
  <c r="AO778" i="3"/>
  <c r="AO779" i="3"/>
  <c r="AO780" i="3"/>
  <c r="AO781" i="3"/>
  <c r="AO782" i="3"/>
  <c r="AO783" i="3"/>
  <c r="AO784" i="3"/>
  <c r="AO785" i="3"/>
  <c r="AO786" i="3"/>
  <c r="AO787" i="3"/>
  <c r="AO788" i="3"/>
  <c r="AO789" i="3"/>
  <c r="AO790" i="3"/>
  <c r="AO791" i="3"/>
  <c r="AO792" i="3"/>
  <c r="AO793" i="3"/>
  <c r="AO794" i="3"/>
  <c r="AO795" i="3"/>
  <c r="AO765" i="3"/>
  <c r="AO766" i="3"/>
  <c r="AO767" i="3"/>
  <c r="AO768" i="3"/>
  <c r="AO769" i="3"/>
  <c r="AO770" i="3"/>
  <c r="AO771" i="3"/>
  <c r="AO772" i="3"/>
  <c r="AO773" i="3"/>
  <c r="AO774" i="3"/>
  <c r="AO775" i="3"/>
  <c r="AO745" i="3"/>
  <c r="AO746" i="3"/>
  <c r="AO747" i="3"/>
  <c r="AO748" i="3"/>
  <c r="AO749" i="3"/>
  <c r="AO750" i="3"/>
  <c r="AO751" i="3"/>
  <c r="AO752" i="3"/>
  <c r="AO753" i="3"/>
  <c r="AO754" i="3"/>
  <c r="AO755" i="3"/>
  <c r="AO756" i="3"/>
  <c r="AO757" i="3"/>
  <c r="AO758" i="3"/>
  <c r="AO759" i="3"/>
  <c r="AO760" i="3"/>
  <c r="AO761" i="3"/>
  <c r="AO762" i="3"/>
  <c r="AO763" i="3"/>
  <c r="AO764" i="3"/>
  <c r="AO730" i="3"/>
  <c r="AO731" i="3"/>
  <c r="AO732" i="3"/>
  <c r="AO733" i="3"/>
  <c r="AO734" i="3"/>
  <c r="AO735" i="3"/>
  <c r="AO736" i="3"/>
  <c r="AO737" i="3"/>
  <c r="AO738" i="3"/>
  <c r="AO739" i="3"/>
  <c r="AO740" i="3"/>
  <c r="AO741" i="3"/>
  <c r="AO742" i="3"/>
  <c r="AO743" i="3"/>
  <c r="AO744" i="3"/>
  <c r="AO725" i="3"/>
  <c r="AO726" i="3"/>
  <c r="AO727" i="3"/>
  <c r="AO728" i="3"/>
  <c r="AO729" i="3"/>
  <c r="AO718" i="3"/>
  <c r="AO719" i="3"/>
  <c r="AO720" i="3"/>
  <c r="AO721" i="3"/>
  <c r="AO722" i="3"/>
  <c r="AO723" i="3"/>
  <c r="AO724" i="3"/>
  <c r="AO695" i="3"/>
  <c r="AO696" i="3"/>
  <c r="AO697" i="3"/>
  <c r="AO698" i="3"/>
  <c r="AO699" i="3"/>
  <c r="AO700" i="3"/>
  <c r="AO701" i="3"/>
  <c r="AO702" i="3"/>
  <c r="AO703" i="3"/>
  <c r="AO704" i="3"/>
  <c r="AO705" i="3"/>
  <c r="AO706" i="3"/>
  <c r="AO707" i="3"/>
  <c r="AO708" i="3"/>
  <c r="AO709" i="3"/>
  <c r="AO710" i="3"/>
  <c r="AO711" i="3"/>
  <c r="AO712" i="3"/>
  <c r="AO713" i="3"/>
  <c r="AO714" i="3"/>
  <c r="AO715" i="3"/>
  <c r="AO716" i="3"/>
  <c r="AO717" i="3"/>
  <c r="AO678" i="3"/>
  <c r="AO679" i="3"/>
  <c r="AO680" i="3"/>
  <c r="AO681" i="3"/>
  <c r="AO682" i="3"/>
  <c r="AO683" i="3"/>
  <c r="AO684" i="3"/>
  <c r="AO685" i="3"/>
  <c r="AO686" i="3"/>
  <c r="AO687" i="3"/>
  <c r="AO688" i="3"/>
  <c r="AO689" i="3"/>
  <c r="AO690" i="3"/>
  <c r="AO691" i="3"/>
  <c r="AO692" i="3"/>
  <c r="AO693" i="3"/>
  <c r="AO694" i="3"/>
  <c r="AO653" i="3"/>
  <c r="AO654" i="3"/>
  <c r="AO655" i="3"/>
  <c r="AO656" i="3"/>
  <c r="AO657" i="3"/>
  <c r="AO658" i="3"/>
  <c r="AO659" i="3"/>
  <c r="AO660" i="3"/>
  <c r="AO661" i="3"/>
  <c r="AO662" i="3"/>
  <c r="AO663" i="3"/>
  <c r="AO664" i="3"/>
  <c r="AO665" i="3"/>
  <c r="AO666" i="3"/>
  <c r="AO667" i="3"/>
  <c r="AO668" i="3"/>
  <c r="AO669" i="3"/>
  <c r="AO670" i="3"/>
  <c r="AO671" i="3"/>
  <c r="AO672" i="3"/>
  <c r="AO673" i="3"/>
  <c r="AO674" i="3"/>
  <c r="AO675" i="3"/>
  <c r="AO676" i="3"/>
  <c r="AO677" i="3"/>
  <c r="AO637" i="3"/>
  <c r="AO638" i="3"/>
  <c r="AO639" i="3"/>
  <c r="AO640" i="3"/>
  <c r="AO641" i="3"/>
  <c r="AO642" i="3"/>
  <c r="AO643" i="3"/>
  <c r="AO644" i="3"/>
  <c r="AO645" i="3"/>
  <c r="AO646" i="3"/>
  <c r="AO647" i="3"/>
  <c r="AO648" i="3"/>
  <c r="AO649" i="3"/>
  <c r="AO650" i="3"/>
  <c r="AO651" i="3"/>
  <c r="AO652" i="3"/>
  <c r="AO619" i="3"/>
  <c r="AO620" i="3"/>
  <c r="AO621" i="3"/>
  <c r="AO622" i="3"/>
  <c r="AO623" i="3"/>
  <c r="AO624" i="3"/>
  <c r="AO625" i="3"/>
  <c r="AO626" i="3"/>
  <c r="AO627" i="3"/>
  <c r="AO628" i="3"/>
  <c r="AO629" i="3"/>
  <c r="AO630" i="3"/>
  <c r="AO631" i="3"/>
  <c r="AO632" i="3"/>
  <c r="AO633" i="3"/>
  <c r="AO634" i="3"/>
  <c r="AO635" i="3"/>
  <c r="AO636" i="3"/>
  <c r="AO597" i="3"/>
  <c r="AO598" i="3"/>
  <c r="AO599" i="3"/>
  <c r="AO600" i="3"/>
  <c r="AO601" i="3"/>
  <c r="AO602" i="3"/>
  <c r="AO603" i="3"/>
  <c r="AO604" i="3"/>
  <c r="AO605" i="3"/>
  <c r="AO606" i="3"/>
  <c r="AO607" i="3"/>
  <c r="AO608" i="3"/>
  <c r="AO609" i="3"/>
  <c r="AO610" i="3"/>
  <c r="AO611" i="3"/>
  <c r="AO612" i="3"/>
  <c r="AO613" i="3"/>
  <c r="AO614" i="3"/>
  <c r="AO615" i="3"/>
  <c r="AO616" i="3"/>
  <c r="AO617" i="3"/>
  <c r="AO618" i="3"/>
  <c r="AO577" i="3"/>
  <c r="AO578" i="3"/>
  <c r="AO579" i="3"/>
  <c r="AO580" i="3"/>
  <c r="AO581" i="3"/>
  <c r="AO582" i="3"/>
  <c r="AO583" i="3"/>
  <c r="AO584" i="3"/>
  <c r="AO585" i="3"/>
  <c r="AO586" i="3"/>
  <c r="AO587" i="3"/>
  <c r="AO588" i="3"/>
  <c r="AO589" i="3"/>
  <c r="AO590" i="3"/>
  <c r="AO591" i="3"/>
  <c r="AO592" i="3"/>
  <c r="AO593" i="3"/>
  <c r="AO594" i="3"/>
  <c r="AO595" i="3"/>
  <c r="AO596" i="3"/>
  <c r="AO561" i="3"/>
  <c r="AO562" i="3"/>
  <c r="AO563" i="3"/>
  <c r="AO564" i="3"/>
  <c r="AO565" i="3"/>
  <c r="AO566" i="3"/>
  <c r="AO567" i="3"/>
  <c r="AO568" i="3"/>
  <c r="AO569" i="3"/>
  <c r="AO570" i="3"/>
  <c r="AO571" i="3"/>
  <c r="AO572" i="3"/>
  <c r="AO573" i="3"/>
  <c r="AO574" i="3"/>
  <c r="AO575" i="3"/>
  <c r="AO576" i="3"/>
  <c r="AO560" i="3"/>
  <c r="AO539" i="3"/>
  <c r="AO540" i="3"/>
  <c r="AO541" i="3"/>
  <c r="AO542" i="3"/>
  <c r="AO543" i="3"/>
  <c r="AO544" i="3"/>
  <c r="AO545" i="3"/>
  <c r="AO546" i="3"/>
  <c r="AO547" i="3"/>
  <c r="AO548" i="3"/>
  <c r="AO549" i="3"/>
  <c r="AO550" i="3"/>
  <c r="AO551" i="3"/>
  <c r="AO552" i="3"/>
  <c r="AO553" i="3"/>
  <c r="AO554" i="3"/>
  <c r="AO555" i="3"/>
  <c r="AO556" i="3"/>
  <c r="AO557" i="3"/>
  <c r="AO558" i="3"/>
  <c r="AO559" i="3"/>
  <c r="AO521" i="3"/>
  <c r="AO522" i="3"/>
  <c r="AO523" i="3"/>
  <c r="AO524" i="3"/>
  <c r="AO525" i="3"/>
  <c r="AO526" i="3"/>
  <c r="AO527" i="3"/>
  <c r="AO528" i="3"/>
  <c r="AO529" i="3"/>
  <c r="AO530" i="3"/>
  <c r="AO531" i="3"/>
  <c r="AO532" i="3"/>
  <c r="AO533" i="3"/>
  <c r="AO534" i="3"/>
  <c r="AO535" i="3"/>
  <c r="AO536" i="3"/>
  <c r="AO537" i="3"/>
  <c r="AO538" i="3"/>
  <c r="AO506" i="3"/>
  <c r="AO507" i="3"/>
  <c r="AO508" i="3"/>
  <c r="AO509" i="3"/>
  <c r="AO510" i="3"/>
  <c r="AO511" i="3"/>
  <c r="AO512" i="3"/>
  <c r="AO513" i="3"/>
  <c r="AO514" i="3"/>
  <c r="AO515" i="3"/>
  <c r="AO516" i="3"/>
  <c r="AO517" i="3"/>
  <c r="AO518" i="3"/>
  <c r="AO519" i="3"/>
  <c r="AO520" i="3"/>
  <c r="AO486" i="3"/>
  <c r="AO487" i="3"/>
  <c r="AO488" i="3"/>
  <c r="AO489" i="3"/>
  <c r="AO490" i="3"/>
  <c r="AO491" i="3"/>
  <c r="AO492" i="3"/>
  <c r="AO493" i="3"/>
  <c r="AO494" i="3"/>
  <c r="AO495" i="3"/>
  <c r="AO496" i="3"/>
  <c r="AO497" i="3"/>
  <c r="AO498" i="3"/>
  <c r="AO499" i="3"/>
  <c r="AO500" i="3"/>
  <c r="AO501" i="3"/>
  <c r="AO502" i="3"/>
  <c r="AO503" i="3"/>
  <c r="AO504" i="3"/>
  <c r="AO505" i="3"/>
  <c r="AO462" i="3"/>
  <c r="AO463" i="3"/>
  <c r="AO464" i="3"/>
  <c r="AO465" i="3"/>
  <c r="AO466" i="3"/>
  <c r="AO467" i="3"/>
  <c r="AO468" i="3"/>
  <c r="AO469" i="3"/>
  <c r="AO470" i="3"/>
  <c r="AO471" i="3"/>
  <c r="AO472" i="3"/>
  <c r="AO473" i="3"/>
  <c r="AO474" i="3"/>
  <c r="AO475" i="3"/>
  <c r="AO476" i="3"/>
  <c r="AO477" i="3"/>
  <c r="AO478" i="3"/>
  <c r="AO479" i="3"/>
  <c r="AO480" i="3"/>
  <c r="AO481" i="3"/>
  <c r="AO482" i="3"/>
  <c r="AO483" i="3"/>
  <c r="AO484" i="3"/>
  <c r="AO485" i="3"/>
  <c r="AO455" i="3"/>
  <c r="AO456" i="3"/>
  <c r="AO457" i="3"/>
  <c r="AO458" i="3"/>
  <c r="AO459" i="3"/>
  <c r="AO460" i="3"/>
  <c r="AO461" i="3"/>
  <c r="AO436" i="3"/>
  <c r="AO437" i="3"/>
  <c r="AO438" i="3"/>
  <c r="AO439" i="3"/>
  <c r="AO440" i="3"/>
  <c r="AO441" i="3"/>
  <c r="AO442" i="3"/>
  <c r="AO443" i="3"/>
  <c r="AO444" i="3"/>
  <c r="AO445" i="3"/>
  <c r="AO446" i="3"/>
  <c r="AO447" i="3"/>
  <c r="AO448" i="3"/>
  <c r="AO449" i="3"/>
  <c r="AO450" i="3"/>
  <c r="AO451" i="3"/>
  <c r="AO452" i="3"/>
  <c r="AO453" i="3"/>
  <c r="AO454" i="3"/>
  <c r="AO409" i="3"/>
  <c r="AO410" i="3"/>
  <c r="AO411" i="3"/>
  <c r="AO412" i="3"/>
  <c r="AO413" i="3"/>
  <c r="AO414" i="3"/>
  <c r="AO415" i="3"/>
  <c r="AO416" i="3"/>
  <c r="AO417" i="3"/>
  <c r="AO418" i="3"/>
  <c r="AO419" i="3"/>
  <c r="AO420" i="3"/>
  <c r="AO421" i="3"/>
  <c r="AO422" i="3"/>
  <c r="AO423" i="3"/>
  <c r="AO424" i="3"/>
  <c r="AO425" i="3"/>
  <c r="AO426" i="3"/>
  <c r="AO427" i="3"/>
  <c r="AO428" i="3"/>
  <c r="AO429" i="3"/>
  <c r="AO430" i="3"/>
  <c r="AO431" i="3"/>
  <c r="AO432" i="3"/>
  <c r="AO433" i="3"/>
  <c r="AO434" i="3"/>
  <c r="AO435" i="3"/>
  <c r="AO381" i="3"/>
  <c r="AO382" i="3"/>
  <c r="AO383" i="3"/>
  <c r="AO384" i="3"/>
  <c r="AO385" i="3"/>
  <c r="AO386" i="3"/>
  <c r="AO387" i="3"/>
  <c r="AO388" i="3"/>
  <c r="AO389" i="3"/>
  <c r="AO390" i="3"/>
  <c r="AO391" i="3"/>
  <c r="AO392" i="3"/>
  <c r="AO393" i="3"/>
  <c r="AO394" i="3"/>
  <c r="AO395" i="3"/>
  <c r="AO396" i="3"/>
  <c r="AO397" i="3"/>
  <c r="AO398" i="3"/>
  <c r="AO399" i="3"/>
  <c r="AO400" i="3"/>
  <c r="AO401" i="3"/>
  <c r="AO402" i="3"/>
  <c r="AO332" i="3"/>
  <c r="AO403" i="3"/>
  <c r="AO358" i="3"/>
  <c r="AO404" i="3"/>
  <c r="AO405" i="3"/>
  <c r="AO406" i="3"/>
  <c r="AO407" i="3"/>
  <c r="AO408" i="3"/>
  <c r="AO359" i="3"/>
  <c r="AO360" i="3"/>
  <c r="AO361" i="3"/>
  <c r="AO362" i="3"/>
  <c r="AO363" i="3"/>
  <c r="AO364" i="3"/>
  <c r="AO365" i="3"/>
  <c r="AO366" i="3"/>
  <c r="AO367" i="3"/>
  <c r="AO368" i="3"/>
  <c r="AO369" i="3"/>
  <c r="AO370" i="3"/>
  <c r="AO371" i="3"/>
  <c r="AO372" i="3"/>
  <c r="AO373" i="3"/>
  <c r="AO374" i="3"/>
  <c r="AO375" i="3"/>
  <c r="AO376" i="3"/>
  <c r="AO377" i="3"/>
  <c r="AO378" i="3"/>
  <c r="AO379" i="3"/>
  <c r="AO380" i="3"/>
  <c r="AO333" i="3"/>
  <c r="AO334" i="3"/>
  <c r="AO335" i="3"/>
  <c r="AO336" i="3"/>
  <c r="AO337" i="3"/>
  <c r="AO338" i="3"/>
  <c r="AO339" i="3"/>
  <c r="AO340" i="3"/>
  <c r="AO341" i="3"/>
  <c r="AO342" i="3"/>
  <c r="AO343" i="3"/>
  <c r="AO344" i="3"/>
  <c r="AO345" i="3"/>
  <c r="AO346" i="3"/>
  <c r="AO347" i="3"/>
  <c r="AO348" i="3"/>
  <c r="AO349" i="3"/>
  <c r="AO350" i="3"/>
  <c r="AO351" i="3"/>
  <c r="AO352" i="3"/>
  <c r="AO353" i="3"/>
  <c r="AO354" i="3"/>
  <c r="AO355" i="3"/>
  <c r="AO356" i="3"/>
  <c r="AO357" i="3"/>
  <c r="AO315" i="3"/>
  <c r="AO316" i="3"/>
  <c r="AO317" i="3"/>
  <c r="AO318" i="3"/>
  <c r="AO319" i="3"/>
  <c r="AO320" i="3"/>
  <c r="AO321" i="3"/>
  <c r="AO322" i="3"/>
  <c r="AO323" i="3"/>
  <c r="AO324" i="3"/>
  <c r="AO325" i="3"/>
  <c r="AO326" i="3"/>
  <c r="AO327" i="3"/>
  <c r="AO328" i="3"/>
  <c r="AO329" i="3"/>
  <c r="AO330" i="3"/>
  <c r="AO331" i="3"/>
  <c r="AO286" i="3"/>
  <c r="AO287" i="3"/>
  <c r="AO288" i="3"/>
  <c r="AO289" i="3"/>
  <c r="AO290" i="3"/>
  <c r="AO291" i="3"/>
  <c r="AO292" i="3"/>
  <c r="AO293" i="3"/>
  <c r="AO294" i="3"/>
  <c r="AO295" i="3"/>
  <c r="AO296" i="3"/>
  <c r="AO297" i="3"/>
  <c r="AO298" i="3"/>
  <c r="AO299" i="3"/>
  <c r="AO300" i="3"/>
  <c r="AO301" i="3"/>
  <c r="AO302" i="3"/>
  <c r="AO303" i="3"/>
  <c r="AO304" i="3"/>
  <c r="AO305" i="3"/>
  <c r="AO306" i="3"/>
  <c r="AO307" i="3"/>
  <c r="AO308" i="3"/>
  <c r="AO309" i="3"/>
  <c r="AO310" i="3"/>
  <c r="AO311" i="3"/>
  <c r="AO312" i="3"/>
  <c r="AO313" i="3"/>
  <c r="AO314" i="3"/>
  <c r="AO260" i="3"/>
  <c r="AO261" i="3"/>
  <c r="AO262" i="3"/>
  <c r="AO263" i="3"/>
  <c r="AO264" i="3"/>
  <c r="AO265" i="3"/>
  <c r="AO266" i="3"/>
  <c r="AO267" i="3"/>
  <c r="AO268" i="3"/>
  <c r="AO269" i="3"/>
  <c r="AO270" i="3"/>
  <c r="AO271" i="3"/>
  <c r="AO272" i="3"/>
  <c r="AO273" i="3"/>
  <c r="AO274" i="3"/>
  <c r="AO275" i="3"/>
  <c r="AO276" i="3"/>
  <c r="AO277" i="3"/>
  <c r="AO278" i="3"/>
  <c r="AO279" i="3"/>
  <c r="AO280" i="3"/>
  <c r="AO281" i="3"/>
  <c r="AO282" i="3"/>
  <c r="AO283" i="3"/>
  <c r="AO284" i="3"/>
  <c r="AO285" i="3"/>
  <c r="AO230" i="3"/>
  <c r="AO231" i="3"/>
  <c r="AO232" i="3"/>
  <c r="AO233" i="3"/>
  <c r="AO234" i="3"/>
  <c r="AO235" i="3"/>
  <c r="AO236" i="3"/>
  <c r="AO237" i="3"/>
  <c r="AO238" i="3"/>
  <c r="AO239" i="3"/>
  <c r="AO240" i="3"/>
  <c r="AO241" i="3"/>
  <c r="AO242" i="3"/>
  <c r="AO243" i="3"/>
  <c r="AO244" i="3"/>
  <c r="AO245" i="3"/>
  <c r="AO246" i="3"/>
  <c r="AO247" i="3"/>
  <c r="AO248" i="3"/>
  <c r="AO249" i="3"/>
  <c r="AO250" i="3"/>
  <c r="O4" i="4" l="1"/>
  <c r="AN2" i="3"/>
  <c r="AN1662" i="3"/>
  <c r="AN1676" i="3"/>
  <c r="AN1706" i="3"/>
  <c r="AN1698" i="3"/>
  <c r="AN1690" i="3"/>
  <c r="AN1725" i="3"/>
  <c r="AN1717" i="3"/>
  <c r="AN1745" i="3"/>
  <c r="AN1737" i="3"/>
  <c r="AN1729" i="3"/>
  <c r="AN1770" i="3"/>
  <c r="AN1762" i="3"/>
  <c r="AN1754" i="3"/>
  <c r="AN1790" i="3"/>
  <c r="AN1782" i="3"/>
  <c r="AN1815" i="3"/>
  <c r="AN1807" i="3"/>
  <c r="AN1799" i="3"/>
  <c r="AN1829" i="3"/>
  <c r="AN1821" i="3"/>
  <c r="AN1834" i="3"/>
  <c r="AN1839" i="3"/>
  <c r="AN1851" i="3"/>
  <c r="AN1843" i="3"/>
  <c r="AN1871" i="3"/>
  <c r="AN1858" i="3"/>
  <c r="AN1721" i="3"/>
  <c r="AN1803" i="3"/>
  <c r="AN1859" i="3"/>
  <c r="AN1863" i="3"/>
  <c r="AN1595" i="3"/>
  <c r="AN1604" i="3"/>
  <c r="AN1634" i="3"/>
  <c r="AN1626" i="3"/>
  <c r="AN1618" i="3"/>
  <c r="AN1644" i="3"/>
  <c r="AN1636" i="3"/>
  <c r="AN1655" i="3"/>
  <c r="AN1670" i="3"/>
  <c r="AN1640" i="3"/>
  <c r="AN1675" i="3"/>
  <c r="AN1744" i="3"/>
  <c r="AN1878" i="3"/>
  <c r="AN1862" i="3"/>
  <c r="AN1658" i="3"/>
  <c r="AN1837" i="3"/>
  <c r="AN1659" i="3"/>
  <c r="AN1651" i="3"/>
  <c r="AN1680" i="3"/>
  <c r="AN1702" i="3"/>
  <c r="AN1686" i="3"/>
  <c r="AN1713" i="3"/>
  <c r="AN1733" i="3"/>
  <c r="AN1766" i="3"/>
  <c r="AN1750" i="3"/>
  <c r="AN1786" i="3"/>
  <c r="AN1778" i="3"/>
  <c r="AN1825" i="3"/>
  <c r="AN1830" i="3"/>
  <c r="AN1855" i="3"/>
  <c r="AN1847" i="3"/>
  <c r="AN1875" i="3"/>
  <c r="AN1867" i="3"/>
  <c r="AN1625" i="3"/>
  <c r="AN1607" i="3"/>
  <c r="AN1614" i="3"/>
  <c r="AN1629" i="3"/>
  <c r="AN1621" i="3"/>
  <c r="AN1647" i="3"/>
  <c r="AN1665" i="3"/>
  <c r="AN1679" i="3"/>
  <c r="AN1709" i="3"/>
  <c r="AN1701" i="3"/>
  <c r="AN1693" i="3"/>
  <c r="AN1685" i="3"/>
  <c r="AN1720" i="3"/>
  <c r="AN1712" i="3"/>
  <c r="AN1740" i="3"/>
  <c r="AN1732" i="3"/>
  <c r="AN1773" i="3"/>
  <c r="AN1765" i="3"/>
  <c r="AN1757" i="3"/>
  <c r="AN1749" i="3"/>
  <c r="AN1785" i="3"/>
  <c r="AN1777" i="3"/>
  <c r="AN1810" i="3"/>
  <c r="AN1802" i="3"/>
  <c r="AN1794" i="3"/>
  <c r="AN1824" i="3"/>
  <c r="AN1842" i="3"/>
  <c r="AN1854" i="3"/>
  <c r="AN1846" i="3"/>
  <c r="AN1874" i="3"/>
  <c r="AN1866" i="3"/>
  <c r="AN1611" i="3"/>
  <c r="AN1603" i="3"/>
  <c r="AN1633" i="3"/>
  <c r="AN1617" i="3"/>
  <c r="AN1643" i="3"/>
  <c r="AN1635" i="3"/>
  <c r="AN1654" i="3"/>
  <c r="AN1669" i="3"/>
  <c r="AN1683" i="3"/>
  <c r="AN1705" i="3"/>
  <c r="AN1697" i="3"/>
  <c r="AN1689" i="3"/>
  <c r="AN1724" i="3"/>
  <c r="AN1716" i="3"/>
  <c r="AN1736" i="3"/>
  <c r="AN1728" i="3"/>
  <c r="AN1769" i="3"/>
  <c r="AN1761" i="3"/>
  <c r="AN1753" i="3"/>
  <c r="AN1789" i="3"/>
  <c r="AN1781" i="3"/>
  <c r="AN1814" i="3"/>
  <c r="AN1806" i="3"/>
  <c r="AN1798" i="3"/>
  <c r="AN1828" i="3"/>
  <c r="AN1820" i="3"/>
  <c r="AN1833" i="3"/>
  <c r="AN1838" i="3"/>
  <c r="AN1850" i="3"/>
  <c r="AN1870" i="3"/>
  <c r="AN1608" i="3"/>
  <c r="AN1615" i="3"/>
  <c r="AN1630" i="3"/>
  <c r="AN1622" i="3"/>
  <c r="AN1860" i="3"/>
  <c r="AN1598" i="3"/>
  <c r="AN1639" i="3"/>
  <c r="AN1673" i="3"/>
  <c r="AN1628" i="3"/>
  <c r="AN1599" i="3"/>
  <c r="AN1648" i="3"/>
  <c r="AN1666" i="3"/>
  <c r="AN1710" i="3"/>
  <c r="AN1694" i="3"/>
  <c r="AN1741" i="3"/>
  <c r="AN1774" i="3"/>
  <c r="AN1758" i="3"/>
  <c r="AN1811" i="3"/>
  <c r="AN1795" i="3"/>
  <c r="AN1817" i="3"/>
  <c r="AN1715" i="3"/>
  <c r="AN1788" i="3"/>
  <c r="AN1780" i="3"/>
  <c r="AN1857" i="3"/>
  <c r="AN1849" i="3"/>
  <c r="AN1606" i="3"/>
  <c r="AN1672" i="3"/>
  <c r="AN1664" i="3"/>
  <c r="AN1747" i="3"/>
  <c r="AN1739" i="3"/>
  <c r="AN1776" i="3"/>
  <c r="AN1809" i="3"/>
  <c r="AN1845" i="3"/>
  <c r="AN1873" i="3"/>
  <c r="AN1631" i="3"/>
  <c r="AN1661" i="3"/>
  <c r="AN1653" i="3"/>
  <c r="AN1723" i="3"/>
  <c r="AN1632" i="3"/>
  <c r="AN1674" i="3"/>
  <c r="AN1727" i="3"/>
  <c r="AN1797" i="3"/>
  <c r="AN1861" i="3"/>
  <c r="AN1620" i="3"/>
  <c r="AN1678" i="3"/>
  <c r="AN1700" i="3"/>
  <c r="AN1731" i="3"/>
  <c r="AN1764" i="3"/>
  <c r="AN1801" i="3"/>
  <c r="AN1823" i="3"/>
  <c r="AN1601" i="3"/>
  <c r="AN1610" i="3"/>
  <c r="AN1602" i="3"/>
  <c r="AN1624" i="3"/>
  <c r="AN1650" i="3"/>
  <c r="AN1642" i="3"/>
  <c r="AN1668" i="3"/>
  <c r="AN1682" i="3"/>
  <c r="AN1704" i="3"/>
  <c r="AN1696" i="3"/>
  <c r="AN1688" i="3"/>
  <c r="AN1743" i="3"/>
  <c r="AN1735" i="3"/>
  <c r="AN1768" i="3"/>
  <c r="AN1760" i="3"/>
  <c r="AN1752" i="3"/>
  <c r="AN1813" i="3"/>
  <c r="AN1805" i="3"/>
  <c r="AN1827" i="3"/>
  <c r="AN1819" i="3"/>
  <c r="AN1832" i="3"/>
  <c r="AN1877" i="3"/>
  <c r="AN1869" i="3"/>
  <c r="AN1597" i="3"/>
  <c r="AN1613" i="3"/>
  <c r="AN1646" i="3"/>
  <c r="AN1638" i="3"/>
  <c r="AN1657" i="3"/>
  <c r="AN1708" i="3"/>
  <c r="AN1692" i="3"/>
  <c r="AN1684" i="3"/>
  <c r="AN1719" i="3"/>
  <c r="AN1772" i="3"/>
  <c r="AN1756" i="3"/>
  <c r="AN1748" i="3"/>
  <c r="AN1784" i="3"/>
  <c r="AN1793" i="3"/>
  <c r="AN1836" i="3"/>
  <c r="AN1841" i="3"/>
  <c r="AN1853" i="3"/>
  <c r="AN1865" i="3"/>
  <c r="AN1660" i="3"/>
  <c r="AN1711" i="3"/>
  <c r="AN1722" i="3"/>
  <c r="AN1775" i="3"/>
  <c r="AN1787" i="3"/>
  <c r="AN1796" i="3"/>
  <c r="AN1856" i="3"/>
  <c r="AN1600" i="3"/>
  <c r="AN1609" i="3"/>
  <c r="AN1616" i="3"/>
  <c r="AN1623" i="3"/>
  <c r="AN1649" i="3"/>
  <c r="AN1641" i="3"/>
  <c r="AN1652" i="3"/>
  <c r="AN1667" i="3"/>
  <c r="AN1681" i="3"/>
  <c r="AN1703" i="3"/>
  <c r="AN1695" i="3"/>
  <c r="AN1687" i="3"/>
  <c r="AN1714" i="3"/>
  <c r="AN1742" i="3"/>
  <c r="AN1734" i="3"/>
  <c r="AN1767" i="3"/>
  <c r="AN1759" i="3"/>
  <c r="AN1751" i="3"/>
  <c r="AN1779" i="3"/>
  <c r="AN1812" i="3"/>
  <c r="AN1804" i="3"/>
  <c r="AN1826" i="3"/>
  <c r="AN1818" i="3"/>
  <c r="AN1831" i="3"/>
  <c r="AN1848" i="3"/>
  <c r="AN1876" i="3"/>
  <c r="AN1868" i="3"/>
  <c r="AN1596" i="3"/>
  <c r="AN1605" i="3"/>
  <c r="AN1612" i="3"/>
  <c r="AN1627" i="3"/>
  <c r="AN1619" i="3"/>
  <c r="AN1645" i="3"/>
  <c r="AN1637" i="3"/>
  <c r="AN1656" i="3"/>
  <c r="AN1671" i="3"/>
  <c r="AN1663" i="3"/>
  <c r="AN1677" i="3"/>
  <c r="AN1707" i="3"/>
  <c r="AN1699" i="3"/>
  <c r="AN1691" i="3"/>
  <c r="AN1726" i="3"/>
  <c r="AN1718" i="3"/>
  <c r="AN1746" i="3"/>
  <c r="AN1738" i="3"/>
  <c r="AN1730" i="3"/>
  <c r="AN1771" i="3"/>
  <c r="AN1763" i="3"/>
  <c r="AN1755" i="3"/>
  <c r="AN1791" i="3"/>
  <c r="AN1783" i="3"/>
  <c r="AN1816" i="3"/>
  <c r="AN1808" i="3"/>
  <c r="AN1800" i="3"/>
  <c r="AN1792" i="3"/>
  <c r="AN1822" i="3"/>
  <c r="AN1835" i="3"/>
  <c r="AN1840" i="3"/>
  <c r="AN1852" i="3"/>
  <c r="AN1844" i="3"/>
  <c r="AN1872" i="3"/>
  <c r="AN1864" i="3"/>
  <c r="AN137" i="3"/>
  <c r="AN176" i="3"/>
  <c r="AN186" i="3"/>
  <c r="AN139" i="3"/>
  <c r="AN162" i="3"/>
  <c r="AN135" i="3"/>
  <c r="AN149" i="3"/>
  <c r="AN145" i="3"/>
  <c r="AN206" i="3"/>
  <c r="AN113" i="3"/>
  <c r="AN184" i="3"/>
  <c r="AN154" i="3"/>
  <c r="AN1193" i="3"/>
  <c r="AN1386" i="3"/>
  <c r="AN1378" i="3"/>
  <c r="AN1370" i="3"/>
  <c r="AN1362" i="3"/>
  <c r="AN1354" i="3"/>
  <c r="AN1346" i="3"/>
  <c r="AN1338" i="3"/>
  <c r="AN1330" i="3"/>
  <c r="AN1322" i="3"/>
  <c r="AN1314" i="3"/>
  <c r="AN1306" i="3"/>
  <c r="AN1298" i="3"/>
  <c r="AN1290" i="3"/>
  <c r="AN1282" i="3"/>
  <c r="AN1383" i="3"/>
  <c r="AN1375" i="3"/>
  <c r="AN1367" i="3"/>
  <c r="AN1359" i="3"/>
  <c r="AN1351" i="3"/>
  <c r="AN1343" i="3"/>
  <c r="AN1335" i="3"/>
  <c r="AN1327" i="3"/>
  <c r="AN1319" i="3"/>
  <c r="AN1311" i="3"/>
  <c r="AN1303" i="3"/>
  <c r="AN1295" i="3"/>
  <c r="AN1287" i="3"/>
  <c r="AN1279" i="3"/>
  <c r="AN1271" i="3"/>
  <c r="AN1263" i="3"/>
  <c r="AN1255" i="3"/>
  <c r="AN1247" i="3"/>
  <c r="AN1239" i="3"/>
  <c r="AN1231" i="3"/>
  <c r="AN1223" i="3"/>
  <c r="AN1215" i="3"/>
  <c r="AN1207" i="3"/>
  <c r="AN1593" i="3"/>
  <c r="AN1585" i="3"/>
  <c r="AN1577" i="3"/>
  <c r="AN1569" i="3"/>
  <c r="AN1561" i="3"/>
  <c r="AN1553" i="3"/>
  <c r="AN1545" i="3"/>
  <c r="AN1537" i="3"/>
  <c r="AN1529" i="3"/>
  <c r="AN1521" i="3"/>
  <c r="AN1513" i="3"/>
  <c r="AN1505" i="3"/>
  <c r="AN1497" i="3"/>
  <c r="AN1489" i="3"/>
  <c r="AN1481" i="3"/>
  <c r="AN1473" i="3"/>
  <c r="AN1465" i="3"/>
  <c r="AN1457" i="3"/>
  <c r="AN1449" i="3"/>
  <c r="AN1441" i="3"/>
  <c r="AN1433" i="3"/>
  <c r="AN1425" i="3"/>
  <c r="AN1417" i="3"/>
  <c r="AN1409" i="3"/>
  <c r="AN1401" i="3"/>
  <c r="AN1393" i="3"/>
  <c r="AN1388" i="3"/>
  <c r="AN1380" i="3"/>
  <c r="AN1372" i="3"/>
  <c r="AN1364" i="3"/>
  <c r="AN1356" i="3"/>
  <c r="AN1348" i="3"/>
  <c r="AN1340" i="3"/>
  <c r="AN1332" i="3"/>
  <c r="AN1324" i="3"/>
  <c r="AN1316" i="3"/>
  <c r="AN1308" i="3"/>
  <c r="AN1300" i="3"/>
  <c r="AN1292" i="3"/>
  <c r="AN1284" i="3"/>
  <c r="AN1276" i="3"/>
  <c r="AN1268" i="3"/>
  <c r="AN1260" i="3"/>
  <c r="AN1252" i="3"/>
  <c r="AN1244" i="3"/>
  <c r="AN1236" i="3"/>
  <c r="AN1228" i="3"/>
  <c r="AN1220" i="3"/>
  <c r="AN1212" i="3"/>
  <c r="AN1204" i="3"/>
  <c r="AN1590" i="3"/>
  <c r="AN1582" i="3"/>
  <c r="AN1574" i="3"/>
  <c r="AN1566" i="3"/>
  <c r="AN1558" i="3"/>
  <c r="AN1550" i="3"/>
  <c r="AN1542" i="3"/>
  <c r="AN1534" i="3"/>
  <c r="AN1526" i="3"/>
  <c r="AN1518" i="3"/>
  <c r="AN1510" i="3"/>
  <c r="AN1502" i="3"/>
  <c r="AN1494" i="3"/>
  <c r="AN1486" i="3"/>
  <c r="AN1478" i="3"/>
  <c r="AN1470" i="3"/>
  <c r="AN1462" i="3"/>
  <c r="AN1454" i="3"/>
  <c r="AN1446" i="3"/>
  <c r="AN1438" i="3"/>
  <c r="AN1430" i="3"/>
  <c r="AN1422" i="3"/>
  <c r="AN1414" i="3"/>
  <c r="AN1406" i="3"/>
  <c r="AN1398" i="3"/>
  <c r="AN1390" i="3"/>
  <c r="AN1587" i="3"/>
  <c r="AN1579" i="3"/>
  <c r="AN1571" i="3"/>
  <c r="AN1563" i="3"/>
  <c r="AN1555" i="3"/>
  <c r="AN1547" i="3"/>
  <c r="AN1539" i="3"/>
  <c r="AN1531" i="3"/>
  <c r="AN1523" i="3"/>
  <c r="AN1515" i="3"/>
  <c r="AN1507" i="3"/>
  <c r="AN1499" i="3"/>
  <c r="AN1491" i="3"/>
  <c r="AN1483" i="3"/>
  <c r="AN1475" i="3"/>
  <c r="AN1467" i="3"/>
  <c r="AN1459" i="3"/>
  <c r="AN1451" i="3"/>
  <c r="AN1443" i="3"/>
  <c r="AN1435" i="3"/>
  <c r="AN1427" i="3"/>
  <c r="AN1419" i="3"/>
  <c r="AN1411" i="3"/>
  <c r="AN1403" i="3"/>
  <c r="AN1395" i="3"/>
  <c r="AN1576" i="3"/>
  <c r="AN1512" i="3"/>
  <c r="AN1448" i="3"/>
  <c r="AN1385" i="3"/>
  <c r="AN1321" i="3"/>
  <c r="AN1257" i="3"/>
  <c r="AN1274" i="3"/>
  <c r="AN1266" i="3"/>
  <c r="AN1258" i="3"/>
  <c r="AN1250" i="3"/>
  <c r="AN1242" i="3"/>
  <c r="AN1234" i="3"/>
  <c r="AN1226" i="3"/>
  <c r="AN1218" i="3"/>
  <c r="AN1210" i="3"/>
  <c r="AN1202" i="3"/>
  <c r="AN1588" i="3"/>
  <c r="AN1580" i="3"/>
  <c r="AN1572" i="3"/>
  <c r="AN1564" i="3"/>
  <c r="AN1556" i="3"/>
  <c r="AN1548" i="3"/>
  <c r="AN1540" i="3"/>
  <c r="AN1532" i="3"/>
  <c r="AN1524" i="3"/>
  <c r="AN1516" i="3"/>
  <c r="AN1508" i="3"/>
  <c r="AN1500" i="3"/>
  <c r="AN1492" i="3"/>
  <c r="AN1484" i="3"/>
  <c r="AN1476" i="3"/>
  <c r="AN1468" i="3"/>
  <c r="AN1460" i="3"/>
  <c r="AN1452" i="3"/>
  <c r="AN1444" i="3"/>
  <c r="AN1436" i="3"/>
  <c r="AN1428" i="3"/>
  <c r="AN1420" i="3"/>
  <c r="AN1412" i="3"/>
  <c r="AN1404" i="3"/>
  <c r="AN1396" i="3"/>
  <c r="AN1389" i="3"/>
  <c r="AN1381" i="3"/>
  <c r="AN1373" i="3"/>
  <c r="AN1365" i="3"/>
  <c r="AN1357" i="3"/>
  <c r="AN1349" i="3"/>
  <c r="AN1341" i="3"/>
  <c r="AN1333" i="3"/>
  <c r="AN1325" i="3"/>
  <c r="AN1317" i="3"/>
  <c r="AN1309" i="3"/>
  <c r="AN1301" i="3"/>
  <c r="AN1293" i="3"/>
  <c r="AN1285" i="3"/>
  <c r="AN1277" i="3"/>
  <c r="AN1269" i="3"/>
  <c r="AN1261" i="3"/>
  <c r="AN1253" i="3"/>
  <c r="AN1245" i="3"/>
  <c r="AN1237" i="3"/>
  <c r="AN1229" i="3"/>
  <c r="AN1221" i="3"/>
  <c r="AN1213" i="3"/>
  <c r="AN1205" i="3"/>
  <c r="AN1197" i="3"/>
  <c r="AN1591" i="3"/>
  <c r="AN1583" i="3"/>
  <c r="AN1575" i="3"/>
  <c r="AN1567" i="3"/>
  <c r="AN1559" i="3"/>
  <c r="AN1551" i="3"/>
  <c r="AN1543" i="3"/>
  <c r="AN1535" i="3"/>
  <c r="AN1527" i="3"/>
  <c r="AN1519" i="3"/>
  <c r="AN1511" i="3"/>
  <c r="AN1503" i="3"/>
  <c r="AN1495" i="3"/>
  <c r="AN1487" i="3"/>
  <c r="AN1479" i="3"/>
  <c r="AN1471" i="3"/>
  <c r="AN1463" i="3"/>
  <c r="AN1455" i="3"/>
  <c r="AN1447" i="3"/>
  <c r="AN1439" i="3"/>
  <c r="AN1431" i="3"/>
  <c r="AN1423" i="3"/>
  <c r="AN1415" i="3"/>
  <c r="AN1407" i="3"/>
  <c r="AN1399" i="3"/>
  <c r="AN1391" i="3"/>
  <c r="AN1384" i="3"/>
  <c r="AN1376" i="3"/>
  <c r="AN1368" i="3"/>
  <c r="AN1360" i="3"/>
  <c r="AN1352" i="3"/>
  <c r="AN1344" i="3"/>
  <c r="AN1336" i="3"/>
  <c r="AN1328" i="3"/>
  <c r="AN1320" i="3"/>
  <c r="AN1312" i="3"/>
  <c r="AN1304" i="3"/>
  <c r="AN1296" i="3"/>
  <c r="AN1288" i="3"/>
  <c r="AN1280" i="3"/>
  <c r="AN1272" i="3"/>
  <c r="AN1264" i="3"/>
  <c r="AN1256" i="3"/>
  <c r="AN1248" i="3"/>
  <c r="AN1240" i="3"/>
  <c r="AN1232" i="3"/>
  <c r="AN1224" i="3"/>
  <c r="AN1216" i="3"/>
  <c r="AN1208" i="3"/>
  <c r="AN1200" i="3"/>
  <c r="AN1594" i="3"/>
  <c r="AN1586" i="3"/>
  <c r="AN1578" i="3"/>
  <c r="AN1570" i="3"/>
  <c r="AN1562" i="3"/>
  <c r="AN1554" i="3"/>
  <c r="AN1546" i="3"/>
  <c r="AN1538" i="3"/>
  <c r="AN1530" i="3"/>
  <c r="AN1522" i="3"/>
  <c r="AN1514" i="3"/>
  <c r="AN1506" i="3"/>
  <c r="AN1498" i="3"/>
  <c r="AN1490" i="3"/>
  <c r="AN1482" i="3"/>
  <c r="AN1474" i="3"/>
  <c r="AN1466" i="3"/>
  <c r="AN1458" i="3"/>
  <c r="AN1450" i="3"/>
  <c r="AN1442" i="3"/>
  <c r="AN1434" i="3"/>
  <c r="AN1426" i="3"/>
  <c r="AN1418" i="3"/>
  <c r="AN1410" i="3"/>
  <c r="AN1402" i="3"/>
  <c r="AN1394" i="3"/>
  <c r="AN1387" i="3"/>
  <c r="AN1379" i="3"/>
  <c r="AN1371" i="3"/>
  <c r="AN1363" i="3"/>
  <c r="AN1355" i="3"/>
  <c r="AN1347" i="3"/>
  <c r="AN1339" i="3"/>
  <c r="AN1331" i="3"/>
  <c r="AN1323" i="3"/>
  <c r="AN1315" i="3"/>
  <c r="AN1307" i="3"/>
  <c r="AN1299" i="3"/>
  <c r="AN1291" i="3"/>
  <c r="AN1283" i="3"/>
  <c r="AN1275" i="3"/>
  <c r="AN1267" i="3"/>
  <c r="AN1259" i="3"/>
  <c r="AN1251" i="3"/>
  <c r="AN1243" i="3"/>
  <c r="AN1235" i="3"/>
  <c r="AN1227" i="3"/>
  <c r="AN1219" i="3"/>
  <c r="AN1211" i="3"/>
  <c r="AN1203" i="3"/>
  <c r="AN1195" i="3"/>
  <c r="AN1589" i="3"/>
  <c r="AN1581" i="3"/>
  <c r="AN1573" i="3"/>
  <c r="AN1565" i="3"/>
  <c r="AN1557" i="3"/>
  <c r="AN1549" i="3"/>
  <c r="AN1541" i="3"/>
  <c r="AN1533" i="3"/>
  <c r="AN1525" i="3"/>
  <c r="AN1517" i="3"/>
  <c r="AN1509" i="3"/>
  <c r="AN1501" i="3"/>
  <c r="AN1493" i="3"/>
  <c r="AN1485" i="3"/>
  <c r="AN1477" i="3"/>
  <c r="AN1469" i="3"/>
  <c r="AN1461" i="3"/>
  <c r="AN1453" i="3"/>
  <c r="AN1445" i="3"/>
  <c r="AN1437" i="3"/>
  <c r="AN1429" i="3"/>
  <c r="AN1421" i="3"/>
  <c r="AN1413" i="3"/>
  <c r="AN1405" i="3"/>
  <c r="AN1397" i="3"/>
  <c r="AN1382" i="3"/>
  <c r="AN1374" i="3"/>
  <c r="AN1366" i="3"/>
  <c r="AN1358" i="3"/>
  <c r="AN1350" i="3"/>
  <c r="AN1342" i="3"/>
  <c r="AN1334" i="3"/>
  <c r="AN1326" i="3"/>
  <c r="AN1318" i="3"/>
  <c r="AN1310" i="3"/>
  <c r="AN1302" i="3"/>
  <c r="AN1294" i="3"/>
  <c r="AN1286" i="3"/>
  <c r="AN1278" i="3"/>
  <c r="AN1270" i="3"/>
  <c r="AN1262" i="3"/>
  <c r="AN1254" i="3"/>
  <c r="AN1246" i="3"/>
  <c r="AN1238" i="3"/>
  <c r="AN1230" i="3"/>
  <c r="AN1222" i="3"/>
  <c r="AN1214" i="3"/>
  <c r="AN1206" i="3"/>
  <c r="AN1198" i="3"/>
  <c r="AN1592" i="3"/>
  <c r="AN1584" i="3"/>
  <c r="AN1568" i="3"/>
  <c r="AN1560" i="3"/>
  <c r="AN1552" i="3"/>
  <c r="AN1544" i="3"/>
  <c r="AN1536" i="3"/>
  <c r="AN1528" i="3"/>
  <c r="AN1520" i="3"/>
  <c r="AN1504" i="3"/>
  <c r="AN1496" i="3"/>
  <c r="AN1488" i="3"/>
  <c r="AN1480" i="3"/>
  <c r="AN1472" i="3"/>
  <c r="AN1464" i="3"/>
  <c r="AN1456" i="3"/>
  <c r="AN1440" i="3"/>
  <c r="AN1432" i="3"/>
  <c r="AN1424" i="3"/>
  <c r="AN1416" i="3"/>
  <c r="AN1408" i="3"/>
  <c r="AN1400" i="3"/>
  <c r="AN1392" i="3"/>
  <c r="AN1377" i="3"/>
  <c r="AN1369" i="3"/>
  <c r="AN1361" i="3"/>
  <c r="AN1353" i="3"/>
  <c r="AN1345" i="3"/>
  <c r="AN1337" i="3"/>
  <c r="AN1329" i="3"/>
  <c r="AN1313" i="3"/>
  <c r="AN1305" i="3"/>
  <c r="AN1297" i="3"/>
  <c r="AN1289" i="3"/>
  <c r="AN1281" i="3"/>
  <c r="AN1273" i="3"/>
  <c r="AN1265" i="3"/>
  <c r="AN1249" i="3"/>
  <c r="AN1241" i="3"/>
  <c r="AN1233" i="3"/>
  <c r="AN1225" i="3"/>
  <c r="AN1217" i="3"/>
  <c r="AN1209" i="3"/>
  <c r="AN1201" i="3"/>
  <c r="AN1199" i="3"/>
  <c r="AN1196" i="3"/>
  <c r="AN1194" i="3"/>
  <c r="AN161" i="3"/>
  <c r="AN153" i="3"/>
  <c r="AN160" i="3"/>
  <c r="AN207" i="3"/>
  <c r="AN1170" i="3"/>
  <c r="AN1154" i="3"/>
  <c r="AN1156" i="3"/>
  <c r="AN1138" i="3"/>
  <c r="AN1181" i="3"/>
  <c r="AN1179" i="3"/>
  <c r="AN1146" i="3"/>
  <c r="AN1164" i="3"/>
  <c r="AN1139" i="3"/>
  <c r="AN1157" i="3"/>
  <c r="AN1182" i="3"/>
  <c r="AN1148" i="3"/>
  <c r="AN1140" i="3"/>
  <c r="AN1166" i="3"/>
  <c r="AN1158" i="3"/>
  <c r="AN1191" i="3"/>
  <c r="AN1183" i="3"/>
  <c r="AN1176" i="3"/>
  <c r="AN1189" i="3"/>
  <c r="AN1144" i="3"/>
  <c r="AN1162" i="3"/>
  <c r="AN1187" i="3"/>
  <c r="AN1174" i="3"/>
  <c r="AN1147" i="3"/>
  <c r="AN1165" i="3"/>
  <c r="AN1190" i="3"/>
  <c r="AN1150" i="3"/>
  <c r="AN1142" i="3"/>
  <c r="AN1168" i="3"/>
  <c r="AN1160" i="3"/>
  <c r="AN1152" i="3"/>
  <c r="AN1185" i="3"/>
  <c r="AN1178" i="3"/>
  <c r="AN1172" i="3"/>
  <c r="AN1151" i="3"/>
  <c r="AN1143" i="3"/>
  <c r="AN1169" i="3"/>
  <c r="AN1161" i="3"/>
  <c r="AN1153" i="3"/>
  <c r="AN1186" i="3"/>
  <c r="AN1173" i="3"/>
  <c r="AN1149" i="3"/>
  <c r="AN1141" i="3"/>
  <c r="AN1167" i="3"/>
  <c r="AN1159" i="3"/>
  <c r="AN1192" i="3"/>
  <c r="AN1184" i="3"/>
  <c r="AN1177" i="3"/>
  <c r="AN1145" i="3"/>
  <c r="AN1171" i="3"/>
  <c r="AN1163" i="3"/>
  <c r="AN1155" i="3"/>
  <c r="AN1188" i="3"/>
  <c r="AN1180" i="3"/>
  <c r="AN1175" i="3"/>
  <c r="AN951" i="3"/>
  <c r="AN950" i="3"/>
  <c r="AN1012" i="3"/>
  <c r="AN1025" i="3"/>
  <c r="AN978" i="3"/>
  <c r="AN986" i="3"/>
  <c r="AN1004" i="3"/>
  <c r="AN1033" i="3"/>
  <c r="AN1063" i="3"/>
  <c r="AN1055" i="3"/>
  <c r="AN1074" i="3"/>
  <c r="AN1087" i="3"/>
  <c r="AN943" i="3"/>
  <c r="AN954" i="3"/>
  <c r="AN966" i="3"/>
  <c r="AN1003" i="3"/>
  <c r="AN995" i="3"/>
  <c r="AN1020" i="3"/>
  <c r="AN1041" i="3"/>
  <c r="AN979" i="3"/>
  <c r="AN1052" i="3"/>
  <c r="AN1044" i="3"/>
  <c r="AN1134" i="3"/>
  <c r="AN1032" i="3"/>
  <c r="AN1064" i="3"/>
  <c r="AN1117" i="3"/>
  <c r="AN969" i="3"/>
  <c r="AN1101" i="3"/>
  <c r="AN977" i="3"/>
  <c r="AN992" i="3"/>
  <c r="AN955" i="3"/>
  <c r="AN1005" i="3"/>
  <c r="AN1067" i="3"/>
  <c r="AN1002" i="3"/>
  <c r="AN1073" i="3"/>
  <c r="AN1115" i="3"/>
  <c r="AN930" i="3"/>
  <c r="AN1009" i="3"/>
  <c r="AN1071" i="3"/>
  <c r="AN1113" i="3"/>
  <c r="AN957" i="3"/>
  <c r="AN998" i="3"/>
  <c r="AN1036" i="3"/>
  <c r="AN1050" i="3"/>
  <c r="AN1103" i="3"/>
  <c r="AN1128" i="3"/>
  <c r="AN967" i="3"/>
  <c r="AN1013" i="3"/>
  <c r="AN1109" i="3"/>
  <c r="AN985" i="3"/>
  <c r="AN1024" i="3"/>
  <c r="AN1091" i="3"/>
  <c r="AN948" i="3"/>
  <c r="AN975" i="3"/>
  <c r="AN1038" i="3"/>
  <c r="AN1089" i="3"/>
  <c r="AN946" i="3"/>
  <c r="AN981" i="3"/>
  <c r="AN1007" i="3"/>
  <c r="AN1058" i="3"/>
  <c r="AN1095" i="3"/>
  <c r="AN1120" i="3"/>
  <c r="AN959" i="3"/>
  <c r="AN1042" i="3"/>
  <c r="AN1080" i="3"/>
  <c r="AN1040" i="3"/>
  <c r="AN1086" i="3"/>
  <c r="AN1124" i="3"/>
  <c r="AN963" i="3"/>
  <c r="AN1060" i="3"/>
  <c r="AN1097" i="3"/>
  <c r="AN1122" i="3"/>
  <c r="AN973" i="3"/>
  <c r="AN1119" i="3"/>
  <c r="AN987" i="3"/>
  <c r="AN1034" i="3"/>
  <c r="AN1093" i="3"/>
  <c r="AN965" i="3"/>
  <c r="AN1048" i="3"/>
  <c r="AN1099" i="3"/>
  <c r="AN1132" i="3"/>
  <c r="AN983" i="3"/>
  <c r="AN1030" i="3"/>
  <c r="AN1084" i="3"/>
  <c r="AN1105" i="3"/>
  <c r="AN990" i="3"/>
  <c r="AN1028" i="3"/>
  <c r="AN1069" i="3"/>
  <c r="AN1111" i="3"/>
  <c r="AN988" i="3"/>
  <c r="AN1056" i="3"/>
  <c r="AN953" i="3"/>
  <c r="AN1011" i="3"/>
  <c r="AN1062" i="3"/>
  <c r="AN1107" i="3"/>
  <c r="AN971" i="3"/>
  <c r="AN1017" i="3"/>
  <c r="AN1022" i="3"/>
  <c r="AN1076" i="3"/>
  <c r="AN1130" i="3"/>
  <c r="AN961" i="3"/>
  <c r="AN1015" i="3"/>
  <c r="AN1066" i="3"/>
  <c r="AN1082" i="3"/>
  <c r="AN1136" i="3"/>
  <c r="AN996" i="3"/>
  <c r="AN1075" i="3"/>
  <c r="AN1126" i="3"/>
  <c r="AN994" i="3"/>
  <c r="AN1078" i="3"/>
  <c r="AN1046" i="3"/>
  <c r="AN944" i="3"/>
  <c r="AN1026" i="3"/>
  <c r="AN942" i="3"/>
  <c r="AN1019" i="3"/>
  <c r="AN1054" i="3"/>
  <c r="AN1000" i="3"/>
  <c r="AN1079" i="3"/>
  <c r="AN1100" i="3"/>
  <c r="AN1092" i="3"/>
  <c r="AN1116" i="3"/>
  <c r="AN1108" i="3"/>
  <c r="AN1133" i="3"/>
  <c r="AN1125" i="3"/>
  <c r="AN168" i="3"/>
  <c r="AN949" i="3"/>
  <c r="AN941" i="3"/>
  <c r="AN952" i="3"/>
  <c r="AN964" i="3"/>
  <c r="AN976" i="3"/>
  <c r="AN984" i="3"/>
  <c r="AN1001" i="3"/>
  <c r="AN993" i="3"/>
  <c r="AN1018" i="3"/>
  <c r="AN1010" i="3"/>
  <c r="AN1047" i="3"/>
  <c r="AN1039" i="3"/>
  <c r="AN1031" i="3"/>
  <c r="AN1023" i="3"/>
  <c r="AN1061" i="3"/>
  <c r="AN1053" i="3"/>
  <c r="AN1072" i="3"/>
  <c r="AN1085" i="3"/>
  <c r="AN1077" i="3"/>
  <c r="AN1098" i="3"/>
  <c r="AN1090" i="3"/>
  <c r="AN1114" i="3"/>
  <c r="AN1106" i="3"/>
  <c r="AN1131" i="3"/>
  <c r="AN1123" i="3"/>
  <c r="AN947" i="3"/>
  <c r="AN958" i="3"/>
  <c r="AN970" i="3"/>
  <c r="AN962" i="3"/>
  <c r="AN974" i="3"/>
  <c r="AN982" i="3"/>
  <c r="AN999" i="3"/>
  <c r="AN991" i="3"/>
  <c r="AN1016" i="3"/>
  <c r="AN1008" i="3"/>
  <c r="AN1045" i="3"/>
  <c r="AN1037" i="3"/>
  <c r="AN1029" i="3"/>
  <c r="AN1021" i="3"/>
  <c r="AN1059" i="3"/>
  <c r="AN1051" i="3"/>
  <c r="AN1070" i="3"/>
  <c r="AN1083" i="3"/>
  <c r="AN1104" i="3"/>
  <c r="AN1096" i="3"/>
  <c r="AN1088" i="3"/>
  <c r="AN1112" i="3"/>
  <c r="AN1137" i="3"/>
  <c r="AN1129" i="3"/>
  <c r="AN1121" i="3"/>
  <c r="AN945" i="3"/>
  <c r="AN956" i="3"/>
  <c r="AN968" i="3"/>
  <c r="AN960" i="3"/>
  <c r="AN972" i="3"/>
  <c r="AN980" i="3"/>
  <c r="AN997" i="3"/>
  <c r="AN989" i="3"/>
  <c r="AN1014" i="3"/>
  <c r="AN1006" i="3"/>
  <c r="AN1043" i="3"/>
  <c r="AN1035" i="3"/>
  <c r="AN1027" i="3"/>
  <c r="AN1065" i="3"/>
  <c r="AN1057" i="3"/>
  <c r="AN1049" i="3"/>
  <c r="AN1068" i="3"/>
  <c r="AN1081" i="3"/>
  <c r="AN1102" i="3"/>
  <c r="AN1094" i="3"/>
  <c r="AN1118" i="3"/>
  <c r="AN1110" i="3"/>
  <c r="AN1135" i="3"/>
  <c r="AN1127" i="3"/>
  <c r="AN178" i="3"/>
  <c r="AN170" i="3"/>
  <c r="AN181" i="3"/>
  <c r="AN49" i="3"/>
  <c r="AN173" i="3"/>
  <c r="AN165" i="3"/>
  <c r="AN183" i="3"/>
  <c r="AN38" i="3"/>
  <c r="AN175" i="3"/>
  <c r="AN167" i="3"/>
  <c r="AN180" i="3"/>
  <c r="AN172" i="3"/>
  <c r="AN164" i="3"/>
  <c r="AN12" i="3"/>
  <c r="AN23" i="3"/>
  <c r="AN65" i="3"/>
  <c r="AN71" i="3"/>
  <c r="AN29" i="3"/>
  <c r="AN55" i="3"/>
  <c r="AN77" i="3"/>
  <c r="AN86" i="3"/>
  <c r="AN18" i="3"/>
  <c r="AN182" i="3"/>
  <c r="AN174" i="3"/>
  <c r="AN166" i="3"/>
  <c r="AN20" i="3"/>
  <c r="AN31" i="3"/>
  <c r="AN40" i="3"/>
  <c r="AN57" i="3"/>
  <c r="AN79" i="3"/>
  <c r="AN99" i="3"/>
  <c r="AN7" i="3"/>
  <c r="AN10" i="3"/>
  <c r="AN21" i="3"/>
  <c r="AN63" i="3"/>
  <c r="AN47" i="3"/>
  <c r="AN69" i="3"/>
  <c r="AN5" i="3"/>
  <c r="AN16" i="3"/>
  <c r="AN35" i="3"/>
  <c r="AN27" i="3"/>
  <c r="AN44" i="3"/>
  <c r="AN36" i="3"/>
  <c r="AN61" i="3"/>
  <c r="AN53" i="3"/>
  <c r="AN83" i="3"/>
  <c r="AN75" i="3"/>
  <c r="AN103" i="3"/>
  <c r="AN3" i="3"/>
  <c r="AN14" i="3"/>
  <c r="AN33" i="3"/>
  <c r="AN25" i="3"/>
  <c r="AN42" i="3"/>
  <c r="AN67" i="3"/>
  <c r="AN59" i="3"/>
  <c r="AN51" i="3"/>
  <c r="AN81" i="3"/>
  <c r="AN73" i="3"/>
  <c r="AN101" i="3"/>
  <c r="AN85" i="3"/>
  <c r="AN132" i="3"/>
  <c r="AN179" i="3"/>
  <c r="AN171" i="3"/>
  <c r="AN89" i="3"/>
  <c r="AN93" i="3"/>
  <c r="AN91" i="3"/>
  <c r="AN97" i="3"/>
  <c r="AN95" i="3"/>
  <c r="AN87" i="3"/>
  <c r="AN4" i="3"/>
  <c r="AN15" i="3"/>
  <c r="AN34" i="3"/>
  <c r="AN26" i="3"/>
  <c r="AN43" i="3"/>
  <c r="AN68" i="3"/>
  <c r="AN60" i="3"/>
  <c r="AN52" i="3"/>
  <c r="AN82" i="3"/>
  <c r="AN74" i="3"/>
  <c r="AN102" i="3"/>
  <c r="AN94" i="3"/>
  <c r="AN13" i="3"/>
  <c r="AN32" i="3"/>
  <c r="AN24" i="3"/>
  <c r="AN41" i="3"/>
  <c r="AN66" i="3"/>
  <c r="AN58" i="3"/>
  <c r="AN50" i="3"/>
  <c r="AN80" i="3"/>
  <c r="AN72" i="3"/>
  <c r="AN100" i="3"/>
  <c r="AN8" i="3"/>
  <c r="AN19" i="3"/>
  <c r="AN11" i="3"/>
  <c r="AN30" i="3"/>
  <c r="AN22" i="3"/>
  <c r="AN39" i="3"/>
  <c r="AN64" i="3"/>
  <c r="AN56" i="3"/>
  <c r="AN48" i="3"/>
  <c r="AN78" i="3"/>
  <c r="AN70" i="3"/>
  <c r="AN98" i="3"/>
  <c r="AN6" i="3"/>
  <c r="AN17" i="3"/>
  <c r="AN9" i="3"/>
  <c r="AN28" i="3"/>
  <c r="AN45" i="3"/>
  <c r="AN37" i="3"/>
  <c r="AN62" i="3"/>
  <c r="AN54" i="3"/>
  <c r="AN46" i="3"/>
  <c r="AN76" i="3"/>
  <c r="AN104" i="3"/>
  <c r="AN96" i="3"/>
  <c r="AN185" i="3"/>
  <c r="AN177" i="3"/>
  <c r="AN169" i="3"/>
  <c r="AN92" i="3"/>
  <c r="AN90" i="3"/>
  <c r="AN88" i="3"/>
  <c r="AN112" i="3"/>
  <c r="AN152" i="3"/>
  <c r="AN136" i="3"/>
  <c r="AN119" i="3"/>
  <c r="AN157" i="3"/>
  <c r="AN163" i="3"/>
  <c r="AN151" i="3"/>
  <c r="AN111" i="3"/>
  <c r="AN122" i="3"/>
  <c r="AN131" i="3"/>
  <c r="AN124" i="3"/>
  <c r="AN127" i="3"/>
  <c r="AN128" i="3"/>
  <c r="AN120" i="3"/>
  <c r="AN125" i="3"/>
  <c r="AN123" i="3"/>
  <c r="AN129" i="3"/>
  <c r="AN121" i="3"/>
  <c r="AN106" i="3"/>
  <c r="AN130" i="3"/>
  <c r="AN126" i="3"/>
  <c r="AN118" i="3"/>
  <c r="AN158" i="3"/>
  <c r="AN134" i="3"/>
  <c r="AN147" i="3"/>
  <c r="AN110" i="3"/>
  <c r="AN150" i="3"/>
  <c r="AN115" i="3"/>
  <c r="AN116" i="3"/>
  <c r="AN108" i="3"/>
  <c r="AN155" i="3"/>
  <c r="AN148" i="3"/>
  <c r="AN140" i="3"/>
  <c r="AN141" i="3"/>
  <c r="AN199" i="3"/>
  <c r="AN191" i="3"/>
  <c r="AN226" i="3"/>
  <c r="AN218" i="3"/>
  <c r="AN210" i="3"/>
  <c r="AN205" i="3"/>
  <c r="AN197" i="3"/>
  <c r="AN189" i="3"/>
  <c r="AN224" i="3"/>
  <c r="AN216" i="3"/>
  <c r="AN204" i="3"/>
  <c r="AN196" i="3"/>
  <c r="AN188" i="3"/>
  <c r="AN223" i="3"/>
  <c r="AN215" i="3"/>
  <c r="AN203" i="3"/>
  <c r="AN195" i="3"/>
  <c r="AN187" i="3"/>
  <c r="AN222" i="3"/>
  <c r="AN214" i="3"/>
  <c r="AN202" i="3"/>
  <c r="AN194" i="3"/>
  <c r="AN229" i="3"/>
  <c r="AN221" i="3"/>
  <c r="AN213" i="3"/>
  <c r="AN256" i="3"/>
  <c r="AN201" i="3"/>
  <c r="AN193" i="3"/>
  <c r="AN228" i="3"/>
  <c r="AN220" i="3"/>
  <c r="AN212" i="3"/>
  <c r="AN255" i="3"/>
  <c r="AN200" i="3"/>
  <c r="AN192" i="3"/>
  <c r="AN227" i="3"/>
  <c r="AN219" i="3"/>
  <c r="AN211" i="3"/>
  <c r="AN198" i="3"/>
  <c r="AN190" i="3"/>
  <c r="AN225" i="3"/>
  <c r="AN217" i="3"/>
  <c r="AN259" i="3"/>
  <c r="AN258" i="3"/>
  <c r="AN257" i="3"/>
  <c r="AN254" i="3"/>
  <c r="AN253" i="3"/>
  <c r="AN209" i="3"/>
  <c r="AN251" i="3"/>
  <c r="AN252" i="3"/>
  <c r="AM250" i="3"/>
  <c r="AL250" i="3"/>
  <c r="AK250" i="3"/>
  <c r="AJ250" i="3"/>
  <c r="AI250" i="3"/>
  <c r="AH250" i="3"/>
  <c r="AG250" i="3"/>
  <c r="AF250" i="3"/>
  <c r="AE250" i="3"/>
  <c r="AD250" i="3"/>
  <c r="AC250" i="3"/>
  <c r="AA250" i="3"/>
  <c r="Y250" i="3"/>
  <c r="AM249" i="3"/>
  <c r="AL249" i="3"/>
  <c r="AK249" i="3"/>
  <c r="AJ249" i="3"/>
  <c r="AI249" i="3"/>
  <c r="AH249" i="3"/>
  <c r="AG249" i="3"/>
  <c r="AF249" i="3"/>
  <c r="AE249" i="3"/>
  <c r="AD249" i="3"/>
  <c r="AC249" i="3"/>
  <c r="AA249" i="3"/>
  <c r="Y249" i="3"/>
  <c r="AM248" i="3"/>
  <c r="AL248" i="3"/>
  <c r="AK248" i="3"/>
  <c r="AJ248" i="3"/>
  <c r="AI248" i="3"/>
  <c r="AH248" i="3"/>
  <c r="AG248" i="3"/>
  <c r="AF248" i="3"/>
  <c r="AE248" i="3"/>
  <c r="AD248" i="3"/>
  <c r="AC248" i="3"/>
  <c r="AA248" i="3"/>
  <c r="Y248" i="3"/>
  <c r="AM247" i="3"/>
  <c r="AL247" i="3"/>
  <c r="AK247" i="3"/>
  <c r="AJ247" i="3"/>
  <c r="AI247" i="3"/>
  <c r="AH247" i="3"/>
  <c r="AG247" i="3"/>
  <c r="AF247" i="3"/>
  <c r="AE247" i="3"/>
  <c r="AD247" i="3"/>
  <c r="AC247" i="3"/>
  <c r="AA247" i="3"/>
  <c r="Y247" i="3"/>
  <c r="AM246" i="3"/>
  <c r="AL246" i="3"/>
  <c r="AK246" i="3"/>
  <c r="AJ246" i="3"/>
  <c r="AI246" i="3"/>
  <c r="AH246" i="3"/>
  <c r="AG246" i="3"/>
  <c r="AF246" i="3"/>
  <c r="AE246" i="3"/>
  <c r="AD246" i="3"/>
  <c r="AC246" i="3"/>
  <c r="AA246" i="3"/>
  <c r="Y246" i="3"/>
  <c r="AM245" i="3"/>
  <c r="AL245" i="3"/>
  <c r="AK245" i="3"/>
  <c r="AJ245" i="3"/>
  <c r="AI245" i="3"/>
  <c r="AH245" i="3"/>
  <c r="AG245" i="3"/>
  <c r="AF245" i="3"/>
  <c r="AE245" i="3"/>
  <c r="AD245" i="3"/>
  <c r="AC245" i="3"/>
  <c r="AA245" i="3"/>
  <c r="Y245" i="3"/>
  <c r="AM244" i="3"/>
  <c r="AL244" i="3"/>
  <c r="AK244" i="3"/>
  <c r="AJ244" i="3"/>
  <c r="AI244" i="3"/>
  <c r="AH244" i="3"/>
  <c r="AG244" i="3"/>
  <c r="AF244" i="3"/>
  <c r="AE244" i="3"/>
  <c r="AD244" i="3"/>
  <c r="AC244" i="3"/>
  <c r="AA244" i="3"/>
  <c r="Y244" i="3"/>
  <c r="AM243" i="3"/>
  <c r="AL243" i="3"/>
  <c r="AK243" i="3"/>
  <c r="AJ243" i="3"/>
  <c r="AI243" i="3"/>
  <c r="AH243" i="3"/>
  <c r="AG243" i="3"/>
  <c r="AF243" i="3"/>
  <c r="AE243" i="3"/>
  <c r="AD243" i="3"/>
  <c r="AC243" i="3"/>
  <c r="AA243" i="3"/>
  <c r="Y243" i="3"/>
  <c r="AM242" i="3"/>
  <c r="AL242" i="3"/>
  <c r="AK242" i="3"/>
  <c r="AJ242" i="3"/>
  <c r="AI242" i="3"/>
  <c r="AH242" i="3"/>
  <c r="AG242" i="3"/>
  <c r="AF242" i="3"/>
  <c r="AE242" i="3"/>
  <c r="AD242" i="3"/>
  <c r="AC242" i="3"/>
  <c r="AA242" i="3"/>
  <c r="Y242" i="3"/>
  <c r="AM241" i="3"/>
  <c r="AL241" i="3"/>
  <c r="AK241" i="3"/>
  <c r="AJ241" i="3"/>
  <c r="AI241" i="3"/>
  <c r="AH241" i="3"/>
  <c r="AG241" i="3"/>
  <c r="AF241" i="3"/>
  <c r="AE241" i="3"/>
  <c r="AD241" i="3"/>
  <c r="AC241" i="3"/>
  <c r="AA241" i="3"/>
  <c r="Y241" i="3"/>
  <c r="AM240" i="3"/>
  <c r="AL240" i="3"/>
  <c r="AK240" i="3"/>
  <c r="AJ240" i="3"/>
  <c r="AI240" i="3"/>
  <c r="AH240" i="3"/>
  <c r="AG240" i="3"/>
  <c r="AF240" i="3"/>
  <c r="AE240" i="3"/>
  <c r="AD240" i="3"/>
  <c r="AC240" i="3"/>
  <c r="AA240" i="3"/>
  <c r="Y240" i="3"/>
  <c r="AM239" i="3"/>
  <c r="AL239" i="3"/>
  <c r="AK239" i="3"/>
  <c r="AJ239" i="3"/>
  <c r="AI239" i="3"/>
  <c r="AH239" i="3"/>
  <c r="AG239" i="3"/>
  <c r="AF239" i="3"/>
  <c r="AE239" i="3"/>
  <c r="AD239" i="3"/>
  <c r="AC239" i="3"/>
  <c r="AA239" i="3"/>
  <c r="Y239" i="3"/>
  <c r="AM238" i="3"/>
  <c r="AL238" i="3"/>
  <c r="AK238" i="3"/>
  <c r="AJ238" i="3"/>
  <c r="AI238" i="3"/>
  <c r="AH238" i="3"/>
  <c r="AG238" i="3"/>
  <c r="AF238" i="3"/>
  <c r="AE238" i="3"/>
  <c r="AD238" i="3"/>
  <c r="AC238" i="3"/>
  <c r="AA238" i="3"/>
  <c r="Y238" i="3"/>
  <c r="AM237" i="3"/>
  <c r="AL237" i="3"/>
  <c r="AK237" i="3"/>
  <c r="AJ237" i="3"/>
  <c r="AI237" i="3"/>
  <c r="AH237" i="3"/>
  <c r="AG237" i="3"/>
  <c r="AF237" i="3"/>
  <c r="AE237" i="3"/>
  <c r="AD237" i="3"/>
  <c r="AC237" i="3"/>
  <c r="AA237" i="3"/>
  <c r="Y237" i="3"/>
  <c r="AM236" i="3"/>
  <c r="AL236" i="3"/>
  <c r="AK236" i="3"/>
  <c r="AJ236" i="3"/>
  <c r="AI236" i="3"/>
  <c r="AH236" i="3"/>
  <c r="AG236" i="3"/>
  <c r="AF236" i="3"/>
  <c r="AE236" i="3"/>
  <c r="AD236" i="3"/>
  <c r="AC236" i="3"/>
  <c r="AA236" i="3"/>
  <c r="Y236" i="3"/>
  <c r="AM235" i="3"/>
  <c r="AL235" i="3"/>
  <c r="AK235" i="3"/>
  <c r="AJ235" i="3"/>
  <c r="AI235" i="3"/>
  <c r="AH235" i="3"/>
  <c r="AG235" i="3"/>
  <c r="AF235" i="3"/>
  <c r="AE235" i="3"/>
  <c r="AD235" i="3"/>
  <c r="AC235" i="3"/>
  <c r="AA235" i="3"/>
  <c r="Y235" i="3"/>
  <c r="AM234" i="3"/>
  <c r="AL234" i="3"/>
  <c r="AK234" i="3"/>
  <c r="AJ234" i="3"/>
  <c r="AI234" i="3"/>
  <c r="AH234" i="3"/>
  <c r="AG234" i="3"/>
  <c r="AF234" i="3"/>
  <c r="AE234" i="3"/>
  <c r="AD234" i="3"/>
  <c r="AC234" i="3"/>
  <c r="AA234" i="3"/>
  <c r="Y234" i="3"/>
  <c r="AM233" i="3"/>
  <c r="AL233" i="3"/>
  <c r="AK233" i="3"/>
  <c r="AJ233" i="3"/>
  <c r="AI233" i="3"/>
  <c r="AH233" i="3"/>
  <c r="AG233" i="3"/>
  <c r="AF233" i="3"/>
  <c r="AE233" i="3"/>
  <c r="AD233" i="3"/>
  <c r="AC233" i="3"/>
  <c r="AA233" i="3"/>
  <c r="Y233" i="3"/>
  <c r="AM232" i="3"/>
  <c r="AL232" i="3"/>
  <c r="AK232" i="3"/>
  <c r="AJ232" i="3"/>
  <c r="AI232" i="3"/>
  <c r="AH232" i="3"/>
  <c r="AG232" i="3"/>
  <c r="AF232" i="3"/>
  <c r="AE232" i="3"/>
  <c r="AD232" i="3"/>
  <c r="AC232" i="3"/>
  <c r="AA232" i="3"/>
  <c r="Y232" i="3"/>
  <c r="AM231" i="3"/>
  <c r="AL231" i="3"/>
  <c r="AK231" i="3"/>
  <c r="AJ231" i="3"/>
  <c r="AI231" i="3"/>
  <c r="AH231" i="3"/>
  <c r="AG231" i="3"/>
  <c r="AF231" i="3"/>
  <c r="AE231" i="3"/>
  <c r="AD231" i="3"/>
  <c r="AC231" i="3"/>
  <c r="AA231" i="3"/>
  <c r="Y231" i="3"/>
  <c r="AM230" i="3"/>
  <c r="AL230" i="3"/>
  <c r="AK230" i="3"/>
  <c r="AJ230" i="3"/>
  <c r="AI230" i="3"/>
  <c r="AH230" i="3"/>
  <c r="AG230" i="3"/>
  <c r="AF230" i="3"/>
  <c r="AE230" i="3"/>
  <c r="AD230" i="3"/>
  <c r="AC230" i="3"/>
  <c r="AA230" i="3"/>
  <c r="Y230" i="3"/>
  <c r="AM285" i="3"/>
  <c r="AL285" i="3"/>
  <c r="AK285" i="3"/>
  <c r="AJ285" i="3"/>
  <c r="AI285" i="3"/>
  <c r="AH285" i="3"/>
  <c r="AG285" i="3"/>
  <c r="AF285" i="3"/>
  <c r="AE285" i="3"/>
  <c r="AD285" i="3"/>
  <c r="AC285" i="3"/>
  <c r="AA285" i="3"/>
  <c r="Y285" i="3"/>
  <c r="AM284" i="3"/>
  <c r="AL284" i="3"/>
  <c r="AK284" i="3"/>
  <c r="AJ284" i="3"/>
  <c r="AI284" i="3"/>
  <c r="AH284" i="3"/>
  <c r="AG284" i="3"/>
  <c r="AF284" i="3"/>
  <c r="AE284" i="3"/>
  <c r="AD284" i="3"/>
  <c r="AC284" i="3"/>
  <c r="AA284" i="3"/>
  <c r="Y284" i="3"/>
  <c r="AM283" i="3"/>
  <c r="AL283" i="3"/>
  <c r="AK283" i="3"/>
  <c r="AJ283" i="3"/>
  <c r="AI283" i="3"/>
  <c r="AH283" i="3"/>
  <c r="AG283" i="3"/>
  <c r="AF283" i="3"/>
  <c r="AE283" i="3"/>
  <c r="AD283" i="3"/>
  <c r="AC283" i="3"/>
  <c r="AA283" i="3"/>
  <c r="Y283" i="3"/>
  <c r="AM282" i="3"/>
  <c r="AL282" i="3"/>
  <c r="AK282" i="3"/>
  <c r="AJ282" i="3"/>
  <c r="AI282" i="3"/>
  <c r="AH282" i="3"/>
  <c r="AG282" i="3"/>
  <c r="AF282" i="3"/>
  <c r="AE282" i="3"/>
  <c r="AD282" i="3"/>
  <c r="AC282" i="3"/>
  <c r="AA282" i="3"/>
  <c r="Y282" i="3"/>
  <c r="AM281" i="3"/>
  <c r="AL281" i="3"/>
  <c r="AK281" i="3"/>
  <c r="AJ281" i="3"/>
  <c r="AI281" i="3"/>
  <c r="AH281" i="3"/>
  <c r="AG281" i="3"/>
  <c r="AF281" i="3"/>
  <c r="AE281" i="3"/>
  <c r="AD281" i="3"/>
  <c r="AC281" i="3"/>
  <c r="AA281" i="3"/>
  <c r="Y281" i="3"/>
  <c r="AM280" i="3"/>
  <c r="AL280" i="3"/>
  <c r="AK280" i="3"/>
  <c r="AJ280" i="3"/>
  <c r="AI280" i="3"/>
  <c r="AH280" i="3"/>
  <c r="AG280" i="3"/>
  <c r="AF280" i="3"/>
  <c r="AE280" i="3"/>
  <c r="AD280" i="3"/>
  <c r="AC280" i="3"/>
  <c r="AA280" i="3"/>
  <c r="Y280" i="3"/>
  <c r="AM279" i="3"/>
  <c r="AL279" i="3"/>
  <c r="AK279" i="3"/>
  <c r="AJ279" i="3"/>
  <c r="AI279" i="3"/>
  <c r="AH279" i="3"/>
  <c r="AG279" i="3"/>
  <c r="AF279" i="3"/>
  <c r="AE279" i="3"/>
  <c r="AD279" i="3"/>
  <c r="AC279" i="3"/>
  <c r="AA279" i="3"/>
  <c r="Y279" i="3"/>
  <c r="AM278" i="3"/>
  <c r="AL278" i="3"/>
  <c r="AK278" i="3"/>
  <c r="AJ278" i="3"/>
  <c r="AI278" i="3"/>
  <c r="AH278" i="3"/>
  <c r="AG278" i="3"/>
  <c r="AF278" i="3"/>
  <c r="AE278" i="3"/>
  <c r="AD278" i="3"/>
  <c r="AC278" i="3"/>
  <c r="AA278" i="3"/>
  <c r="Y278" i="3"/>
  <c r="AM277" i="3"/>
  <c r="AL277" i="3"/>
  <c r="AK277" i="3"/>
  <c r="AJ277" i="3"/>
  <c r="AI277" i="3"/>
  <c r="AH277" i="3"/>
  <c r="AG277" i="3"/>
  <c r="AF277" i="3"/>
  <c r="AE277" i="3"/>
  <c r="AD277" i="3"/>
  <c r="AC277" i="3"/>
  <c r="AA277" i="3"/>
  <c r="Y277" i="3"/>
  <c r="AM276" i="3"/>
  <c r="AL276" i="3"/>
  <c r="AK276" i="3"/>
  <c r="AJ276" i="3"/>
  <c r="AI276" i="3"/>
  <c r="AH276" i="3"/>
  <c r="AG276" i="3"/>
  <c r="AF276" i="3"/>
  <c r="AE276" i="3"/>
  <c r="AD276" i="3"/>
  <c r="AC276" i="3"/>
  <c r="AA276" i="3"/>
  <c r="Y276" i="3"/>
  <c r="AM275" i="3"/>
  <c r="AL275" i="3"/>
  <c r="AK275" i="3"/>
  <c r="AJ275" i="3"/>
  <c r="AI275" i="3"/>
  <c r="AH275" i="3"/>
  <c r="AG275" i="3"/>
  <c r="AF275" i="3"/>
  <c r="AE275" i="3"/>
  <c r="AD275" i="3"/>
  <c r="AC275" i="3"/>
  <c r="AA275" i="3"/>
  <c r="Y275" i="3"/>
  <c r="AM274" i="3"/>
  <c r="AL274" i="3"/>
  <c r="AK274" i="3"/>
  <c r="AJ274" i="3"/>
  <c r="AI274" i="3"/>
  <c r="AH274" i="3"/>
  <c r="AG274" i="3"/>
  <c r="AF274" i="3"/>
  <c r="AE274" i="3"/>
  <c r="AD274" i="3"/>
  <c r="AC274" i="3"/>
  <c r="AA274" i="3"/>
  <c r="Y274" i="3"/>
  <c r="AM273" i="3"/>
  <c r="AL273" i="3"/>
  <c r="AK273" i="3"/>
  <c r="AJ273" i="3"/>
  <c r="AI273" i="3"/>
  <c r="AH273" i="3"/>
  <c r="AG273" i="3"/>
  <c r="AF273" i="3"/>
  <c r="AE273" i="3"/>
  <c r="AD273" i="3"/>
  <c r="AC273" i="3"/>
  <c r="AA273" i="3"/>
  <c r="Y273" i="3"/>
  <c r="AM272" i="3"/>
  <c r="AL272" i="3"/>
  <c r="AK272" i="3"/>
  <c r="AJ272" i="3"/>
  <c r="AI272" i="3"/>
  <c r="AH272" i="3"/>
  <c r="AG272" i="3"/>
  <c r="AF272" i="3"/>
  <c r="AE272" i="3"/>
  <c r="AD272" i="3"/>
  <c r="AC272" i="3"/>
  <c r="AA272" i="3"/>
  <c r="Y272" i="3"/>
  <c r="AM271" i="3"/>
  <c r="AL271" i="3"/>
  <c r="AK271" i="3"/>
  <c r="AJ271" i="3"/>
  <c r="AI271" i="3"/>
  <c r="AH271" i="3"/>
  <c r="AG271" i="3"/>
  <c r="AF271" i="3"/>
  <c r="AE271" i="3"/>
  <c r="AD271" i="3"/>
  <c r="AC271" i="3"/>
  <c r="AA271" i="3"/>
  <c r="Y271" i="3"/>
  <c r="AM270" i="3"/>
  <c r="AL270" i="3"/>
  <c r="AK270" i="3"/>
  <c r="AJ270" i="3"/>
  <c r="AI270" i="3"/>
  <c r="AH270" i="3"/>
  <c r="AG270" i="3"/>
  <c r="AF270" i="3"/>
  <c r="AE270" i="3"/>
  <c r="AD270" i="3"/>
  <c r="AC270" i="3"/>
  <c r="AA270" i="3"/>
  <c r="Y270" i="3"/>
  <c r="AM269" i="3"/>
  <c r="AL269" i="3"/>
  <c r="AK269" i="3"/>
  <c r="AJ269" i="3"/>
  <c r="AI269" i="3"/>
  <c r="AH269" i="3"/>
  <c r="AG269" i="3"/>
  <c r="AF269" i="3"/>
  <c r="AE269" i="3"/>
  <c r="AD269" i="3"/>
  <c r="AC269" i="3"/>
  <c r="AA269" i="3"/>
  <c r="Y269" i="3"/>
  <c r="AM268" i="3"/>
  <c r="AL268" i="3"/>
  <c r="AK268" i="3"/>
  <c r="AJ268" i="3"/>
  <c r="AI268" i="3"/>
  <c r="AH268" i="3"/>
  <c r="AG268" i="3"/>
  <c r="AF268" i="3"/>
  <c r="AE268" i="3"/>
  <c r="AD268" i="3"/>
  <c r="AC268" i="3"/>
  <c r="AA268" i="3"/>
  <c r="Y268" i="3"/>
  <c r="AM267" i="3"/>
  <c r="AL267" i="3"/>
  <c r="AK267" i="3"/>
  <c r="AJ267" i="3"/>
  <c r="AI267" i="3"/>
  <c r="AH267" i="3"/>
  <c r="AG267" i="3"/>
  <c r="AF267" i="3"/>
  <c r="AE267" i="3"/>
  <c r="AD267" i="3"/>
  <c r="AC267" i="3"/>
  <c r="AA267" i="3"/>
  <c r="Y267" i="3"/>
  <c r="AM266" i="3"/>
  <c r="AL266" i="3"/>
  <c r="AK266" i="3"/>
  <c r="AJ266" i="3"/>
  <c r="AI266" i="3"/>
  <c r="AH266" i="3"/>
  <c r="AG266" i="3"/>
  <c r="AF266" i="3"/>
  <c r="AE266" i="3"/>
  <c r="AD266" i="3"/>
  <c r="AC266" i="3"/>
  <c r="AA266" i="3"/>
  <c r="Y266" i="3"/>
  <c r="AM265" i="3"/>
  <c r="AL265" i="3"/>
  <c r="AK265" i="3"/>
  <c r="AJ265" i="3"/>
  <c r="AI265" i="3"/>
  <c r="AH265" i="3"/>
  <c r="AG265" i="3"/>
  <c r="AF265" i="3"/>
  <c r="AE265" i="3"/>
  <c r="AD265" i="3"/>
  <c r="AC265" i="3"/>
  <c r="AA265" i="3"/>
  <c r="Y265" i="3"/>
  <c r="AM264" i="3"/>
  <c r="AL264" i="3"/>
  <c r="AK264" i="3"/>
  <c r="AJ264" i="3"/>
  <c r="AI264" i="3"/>
  <c r="AH264" i="3"/>
  <c r="AG264" i="3"/>
  <c r="AF264" i="3"/>
  <c r="AE264" i="3"/>
  <c r="AD264" i="3"/>
  <c r="AC264" i="3"/>
  <c r="AA264" i="3"/>
  <c r="Y264" i="3"/>
  <c r="AM263" i="3"/>
  <c r="AL263" i="3"/>
  <c r="AK263" i="3"/>
  <c r="AJ263" i="3"/>
  <c r="AI263" i="3"/>
  <c r="AH263" i="3"/>
  <c r="AG263" i="3"/>
  <c r="AF263" i="3"/>
  <c r="AE263" i="3"/>
  <c r="AD263" i="3"/>
  <c r="AC263" i="3"/>
  <c r="AA263" i="3"/>
  <c r="Y263" i="3"/>
  <c r="AM262" i="3"/>
  <c r="AL262" i="3"/>
  <c r="AK262" i="3"/>
  <c r="AJ262" i="3"/>
  <c r="AI262" i="3"/>
  <c r="AH262" i="3"/>
  <c r="AG262" i="3"/>
  <c r="AF262" i="3"/>
  <c r="AE262" i="3"/>
  <c r="AD262" i="3"/>
  <c r="AC262" i="3"/>
  <c r="AA262" i="3"/>
  <c r="Y262" i="3"/>
  <c r="AM261" i="3"/>
  <c r="AL261" i="3"/>
  <c r="AK261" i="3"/>
  <c r="AJ261" i="3"/>
  <c r="AI261" i="3"/>
  <c r="AH261" i="3"/>
  <c r="AG261" i="3"/>
  <c r="AF261" i="3"/>
  <c r="AE261" i="3"/>
  <c r="AD261" i="3"/>
  <c r="AC261" i="3"/>
  <c r="AA261" i="3"/>
  <c r="Y261" i="3"/>
  <c r="AM260" i="3"/>
  <c r="AL260" i="3"/>
  <c r="AK260" i="3"/>
  <c r="AJ260" i="3"/>
  <c r="AI260" i="3"/>
  <c r="AH260" i="3"/>
  <c r="AG260" i="3"/>
  <c r="AF260" i="3"/>
  <c r="AE260" i="3"/>
  <c r="AD260" i="3"/>
  <c r="AC260" i="3"/>
  <c r="AA260" i="3"/>
  <c r="Y260" i="3"/>
  <c r="AM314" i="3"/>
  <c r="AL314" i="3"/>
  <c r="AK314" i="3"/>
  <c r="AJ314" i="3"/>
  <c r="AI314" i="3"/>
  <c r="AH314" i="3"/>
  <c r="AG314" i="3"/>
  <c r="AF314" i="3"/>
  <c r="AE314" i="3"/>
  <c r="AD314" i="3"/>
  <c r="AC314" i="3"/>
  <c r="AA314" i="3"/>
  <c r="Y314" i="3"/>
  <c r="AM313" i="3"/>
  <c r="AL313" i="3"/>
  <c r="AK313" i="3"/>
  <c r="AJ313" i="3"/>
  <c r="AI313" i="3"/>
  <c r="AH313" i="3"/>
  <c r="AG313" i="3"/>
  <c r="AF313" i="3"/>
  <c r="AE313" i="3"/>
  <c r="AD313" i="3"/>
  <c r="AC313" i="3"/>
  <c r="AA313" i="3"/>
  <c r="Y313" i="3"/>
  <c r="AM312" i="3"/>
  <c r="AL312" i="3"/>
  <c r="AK312" i="3"/>
  <c r="AJ312" i="3"/>
  <c r="AI312" i="3"/>
  <c r="AH312" i="3"/>
  <c r="AG312" i="3"/>
  <c r="AF312" i="3"/>
  <c r="AE312" i="3"/>
  <c r="AD312" i="3"/>
  <c r="AC312" i="3"/>
  <c r="AA312" i="3"/>
  <c r="Y312" i="3"/>
  <c r="AM311" i="3"/>
  <c r="AL311" i="3"/>
  <c r="AK311" i="3"/>
  <c r="AJ311" i="3"/>
  <c r="AI311" i="3"/>
  <c r="AH311" i="3"/>
  <c r="AG311" i="3"/>
  <c r="AF311" i="3"/>
  <c r="AE311" i="3"/>
  <c r="AD311" i="3"/>
  <c r="AC311" i="3"/>
  <c r="AA311" i="3"/>
  <c r="Y311" i="3"/>
  <c r="AM310" i="3"/>
  <c r="AL310" i="3"/>
  <c r="AK310" i="3"/>
  <c r="AJ310" i="3"/>
  <c r="AI310" i="3"/>
  <c r="AH310" i="3"/>
  <c r="AG310" i="3"/>
  <c r="AF310" i="3"/>
  <c r="AE310" i="3"/>
  <c r="AD310" i="3"/>
  <c r="AC310" i="3"/>
  <c r="AA310" i="3"/>
  <c r="Y310" i="3"/>
  <c r="AM309" i="3"/>
  <c r="AL309" i="3"/>
  <c r="AK309" i="3"/>
  <c r="AJ309" i="3"/>
  <c r="AI309" i="3"/>
  <c r="AH309" i="3"/>
  <c r="AG309" i="3"/>
  <c r="AF309" i="3"/>
  <c r="AE309" i="3"/>
  <c r="AD309" i="3"/>
  <c r="AC309" i="3"/>
  <c r="AA309" i="3"/>
  <c r="Y309" i="3"/>
  <c r="AM308" i="3"/>
  <c r="AL308" i="3"/>
  <c r="AK308" i="3"/>
  <c r="AJ308" i="3"/>
  <c r="AI308" i="3"/>
  <c r="AH308" i="3"/>
  <c r="AG308" i="3"/>
  <c r="AF308" i="3"/>
  <c r="AE308" i="3"/>
  <c r="AD308" i="3"/>
  <c r="AC308" i="3"/>
  <c r="AA308" i="3"/>
  <c r="Y308" i="3"/>
  <c r="AM307" i="3"/>
  <c r="AL307" i="3"/>
  <c r="AK307" i="3"/>
  <c r="AJ307" i="3"/>
  <c r="AI307" i="3"/>
  <c r="AH307" i="3"/>
  <c r="AG307" i="3"/>
  <c r="AF307" i="3"/>
  <c r="AE307" i="3"/>
  <c r="AD307" i="3"/>
  <c r="AC307" i="3"/>
  <c r="AA307" i="3"/>
  <c r="Y307" i="3"/>
  <c r="AM306" i="3"/>
  <c r="AL306" i="3"/>
  <c r="AK306" i="3"/>
  <c r="AJ306" i="3"/>
  <c r="AI306" i="3"/>
  <c r="AH306" i="3"/>
  <c r="AG306" i="3"/>
  <c r="AF306" i="3"/>
  <c r="AE306" i="3"/>
  <c r="AD306" i="3"/>
  <c r="AC306" i="3"/>
  <c r="AA306" i="3"/>
  <c r="Y306" i="3"/>
  <c r="AM305" i="3"/>
  <c r="AL305" i="3"/>
  <c r="AK305" i="3"/>
  <c r="AJ305" i="3"/>
  <c r="AI305" i="3"/>
  <c r="AH305" i="3"/>
  <c r="AG305" i="3"/>
  <c r="AF305" i="3"/>
  <c r="AE305" i="3"/>
  <c r="AD305" i="3"/>
  <c r="AC305" i="3"/>
  <c r="AA305" i="3"/>
  <c r="Y305" i="3"/>
  <c r="AM304" i="3"/>
  <c r="AL304" i="3"/>
  <c r="AK304" i="3"/>
  <c r="AJ304" i="3"/>
  <c r="AI304" i="3"/>
  <c r="AH304" i="3"/>
  <c r="AG304" i="3"/>
  <c r="AF304" i="3"/>
  <c r="AE304" i="3"/>
  <c r="AD304" i="3"/>
  <c r="AC304" i="3"/>
  <c r="AA304" i="3"/>
  <c r="Y304" i="3"/>
  <c r="AM303" i="3"/>
  <c r="AL303" i="3"/>
  <c r="AK303" i="3"/>
  <c r="AJ303" i="3"/>
  <c r="AI303" i="3"/>
  <c r="AH303" i="3"/>
  <c r="AG303" i="3"/>
  <c r="AF303" i="3"/>
  <c r="AE303" i="3"/>
  <c r="AD303" i="3"/>
  <c r="AC303" i="3"/>
  <c r="AA303" i="3"/>
  <c r="Y303" i="3"/>
  <c r="AM302" i="3"/>
  <c r="AL302" i="3"/>
  <c r="AK302" i="3"/>
  <c r="AJ302" i="3"/>
  <c r="AI302" i="3"/>
  <c r="AH302" i="3"/>
  <c r="AG302" i="3"/>
  <c r="AF302" i="3"/>
  <c r="AE302" i="3"/>
  <c r="AD302" i="3"/>
  <c r="AC302" i="3"/>
  <c r="AA302" i="3"/>
  <c r="Y302" i="3"/>
  <c r="AM301" i="3"/>
  <c r="AL301" i="3"/>
  <c r="AK301" i="3"/>
  <c r="AJ301" i="3"/>
  <c r="AI301" i="3"/>
  <c r="AH301" i="3"/>
  <c r="AG301" i="3"/>
  <c r="AF301" i="3"/>
  <c r="AE301" i="3"/>
  <c r="AD301" i="3"/>
  <c r="AC301" i="3"/>
  <c r="AA301" i="3"/>
  <c r="Y301" i="3"/>
  <c r="AM300" i="3"/>
  <c r="AL300" i="3"/>
  <c r="AK300" i="3"/>
  <c r="AJ300" i="3"/>
  <c r="AI300" i="3"/>
  <c r="AH300" i="3"/>
  <c r="AG300" i="3"/>
  <c r="AF300" i="3"/>
  <c r="AE300" i="3"/>
  <c r="AD300" i="3"/>
  <c r="AC300" i="3"/>
  <c r="AA300" i="3"/>
  <c r="Y300" i="3"/>
  <c r="AM299" i="3"/>
  <c r="AL299" i="3"/>
  <c r="AK299" i="3"/>
  <c r="AJ299" i="3"/>
  <c r="AI299" i="3"/>
  <c r="AH299" i="3"/>
  <c r="AG299" i="3"/>
  <c r="AF299" i="3"/>
  <c r="AE299" i="3"/>
  <c r="AD299" i="3"/>
  <c r="AC299" i="3"/>
  <c r="AA299" i="3"/>
  <c r="Y299" i="3"/>
  <c r="AM298" i="3"/>
  <c r="AL298" i="3"/>
  <c r="AK298" i="3"/>
  <c r="AJ298" i="3"/>
  <c r="AI298" i="3"/>
  <c r="AH298" i="3"/>
  <c r="AG298" i="3"/>
  <c r="AF298" i="3"/>
  <c r="AE298" i="3"/>
  <c r="AD298" i="3"/>
  <c r="AC298" i="3"/>
  <c r="AA298" i="3"/>
  <c r="Y298" i="3"/>
  <c r="AM297" i="3"/>
  <c r="AL297" i="3"/>
  <c r="AK297" i="3"/>
  <c r="AJ297" i="3"/>
  <c r="AI297" i="3"/>
  <c r="AH297" i="3"/>
  <c r="AG297" i="3"/>
  <c r="AF297" i="3"/>
  <c r="AE297" i="3"/>
  <c r="AD297" i="3"/>
  <c r="AC297" i="3"/>
  <c r="AA297" i="3"/>
  <c r="Y297" i="3"/>
  <c r="AM296" i="3"/>
  <c r="AL296" i="3"/>
  <c r="AK296" i="3"/>
  <c r="AJ296" i="3"/>
  <c r="AI296" i="3"/>
  <c r="AH296" i="3"/>
  <c r="AG296" i="3"/>
  <c r="AF296" i="3"/>
  <c r="AE296" i="3"/>
  <c r="AD296" i="3"/>
  <c r="AC296" i="3"/>
  <c r="AA296" i="3"/>
  <c r="Y296" i="3"/>
  <c r="AM295" i="3"/>
  <c r="AL295" i="3"/>
  <c r="AK295" i="3"/>
  <c r="AJ295" i="3"/>
  <c r="AI295" i="3"/>
  <c r="AH295" i="3"/>
  <c r="AG295" i="3"/>
  <c r="AF295" i="3"/>
  <c r="AE295" i="3"/>
  <c r="AD295" i="3"/>
  <c r="AC295" i="3"/>
  <c r="AA295" i="3"/>
  <c r="Y295" i="3"/>
  <c r="AM294" i="3"/>
  <c r="AL294" i="3"/>
  <c r="AK294" i="3"/>
  <c r="AJ294" i="3"/>
  <c r="AI294" i="3"/>
  <c r="AH294" i="3"/>
  <c r="AG294" i="3"/>
  <c r="AF294" i="3"/>
  <c r="AE294" i="3"/>
  <c r="AD294" i="3"/>
  <c r="AC294" i="3"/>
  <c r="AA294" i="3"/>
  <c r="Y294" i="3"/>
  <c r="AM293" i="3"/>
  <c r="AL293" i="3"/>
  <c r="AK293" i="3"/>
  <c r="AJ293" i="3"/>
  <c r="AI293" i="3"/>
  <c r="AH293" i="3"/>
  <c r="AG293" i="3"/>
  <c r="AF293" i="3"/>
  <c r="AE293" i="3"/>
  <c r="AD293" i="3"/>
  <c r="AC293" i="3"/>
  <c r="AA293" i="3"/>
  <c r="Y293" i="3"/>
  <c r="AM292" i="3"/>
  <c r="AL292" i="3"/>
  <c r="AK292" i="3"/>
  <c r="AJ292" i="3"/>
  <c r="AI292" i="3"/>
  <c r="AH292" i="3"/>
  <c r="AG292" i="3"/>
  <c r="AF292" i="3"/>
  <c r="AE292" i="3"/>
  <c r="AD292" i="3"/>
  <c r="AC292" i="3"/>
  <c r="AA292" i="3"/>
  <c r="Y292" i="3"/>
  <c r="AM291" i="3"/>
  <c r="AL291" i="3"/>
  <c r="AK291" i="3"/>
  <c r="AJ291" i="3"/>
  <c r="AI291" i="3"/>
  <c r="AH291" i="3"/>
  <c r="AG291" i="3"/>
  <c r="AF291" i="3"/>
  <c r="AE291" i="3"/>
  <c r="AD291" i="3"/>
  <c r="AC291" i="3"/>
  <c r="AA291" i="3"/>
  <c r="Y291" i="3"/>
  <c r="AM290" i="3"/>
  <c r="AL290" i="3"/>
  <c r="AK290" i="3"/>
  <c r="AJ290" i="3"/>
  <c r="AI290" i="3"/>
  <c r="AH290" i="3"/>
  <c r="AG290" i="3"/>
  <c r="AF290" i="3"/>
  <c r="AE290" i="3"/>
  <c r="AD290" i="3"/>
  <c r="AC290" i="3"/>
  <c r="AA290" i="3"/>
  <c r="Y290" i="3"/>
  <c r="AM289" i="3"/>
  <c r="AL289" i="3"/>
  <c r="AK289" i="3"/>
  <c r="AJ289" i="3"/>
  <c r="AI289" i="3"/>
  <c r="AH289" i="3"/>
  <c r="AG289" i="3"/>
  <c r="AF289" i="3"/>
  <c r="AE289" i="3"/>
  <c r="AD289" i="3"/>
  <c r="AC289" i="3"/>
  <c r="AA289" i="3"/>
  <c r="Y289" i="3"/>
  <c r="AM288" i="3"/>
  <c r="AL288" i="3"/>
  <c r="AK288" i="3"/>
  <c r="AJ288" i="3"/>
  <c r="AI288" i="3"/>
  <c r="AH288" i="3"/>
  <c r="AG288" i="3"/>
  <c r="AF288" i="3"/>
  <c r="AE288" i="3"/>
  <c r="AD288" i="3"/>
  <c r="AC288" i="3"/>
  <c r="AA288" i="3"/>
  <c r="Y288" i="3"/>
  <c r="AM287" i="3"/>
  <c r="AL287" i="3"/>
  <c r="AK287" i="3"/>
  <c r="AJ287" i="3"/>
  <c r="AI287" i="3"/>
  <c r="AH287" i="3"/>
  <c r="AG287" i="3"/>
  <c r="AF287" i="3"/>
  <c r="AE287" i="3"/>
  <c r="AD287" i="3"/>
  <c r="AC287" i="3"/>
  <c r="AA287" i="3"/>
  <c r="Y287" i="3"/>
  <c r="AM286" i="3"/>
  <c r="AL286" i="3"/>
  <c r="AK286" i="3"/>
  <c r="AJ286" i="3"/>
  <c r="AI286" i="3"/>
  <c r="AH286" i="3"/>
  <c r="AG286" i="3"/>
  <c r="AF286" i="3"/>
  <c r="AE286" i="3"/>
  <c r="AD286" i="3"/>
  <c r="AC286" i="3"/>
  <c r="AA286" i="3"/>
  <c r="Y286" i="3"/>
  <c r="AM331" i="3"/>
  <c r="AL331" i="3"/>
  <c r="AK331" i="3"/>
  <c r="AJ331" i="3"/>
  <c r="AI331" i="3"/>
  <c r="AH331" i="3"/>
  <c r="AG331" i="3"/>
  <c r="AF331" i="3"/>
  <c r="AE331" i="3"/>
  <c r="AD331" i="3"/>
  <c r="AC331" i="3"/>
  <c r="AA331" i="3"/>
  <c r="Y331" i="3"/>
  <c r="AM330" i="3"/>
  <c r="AL330" i="3"/>
  <c r="AK330" i="3"/>
  <c r="AJ330" i="3"/>
  <c r="AI330" i="3"/>
  <c r="AH330" i="3"/>
  <c r="AG330" i="3"/>
  <c r="AF330" i="3"/>
  <c r="AE330" i="3"/>
  <c r="AD330" i="3"/>
  <c r="AC330" i="3"/>
  <c r="AA330" i="3"/>
  <c r="Y330" i="3"/>
  <c r="AM329" i="3"/>
  <c r="AL329" i="3"/>
  <c r="AK329" i="3"/>
  <c r="AJ329" i="3"/>
  <c r="AI329" i="3"/>
  <c r="AH329" i="3"/>
  <c r="AG329" i="3"/>
  <c r="AF329" i="3"/>
  <c r="AE329" i="3"/>
  <c r="AD329" i="3"/>
  <c r="AC329" i="3"/>
  <c r="AA329" i="3"/>
  <c r="Y329" i="3"/>
  <c r="AM328" i="3"/>
  <c r="AL328" i="3"/>
  <c r="AK328" i="3"/>
  <c r="AJ328" i="3"/>
  <c r="AI328" i="3"/>
  <c r="AH328" i="3"/>
  <c r="AG328" i="3"/>
  <c r="AF328" i="3"/>
  <c r="AE328" i="3"/>
  <c r="AD328" i="3"/>
  <c r="AC328" i="3"/>
  <c r="AA328" i="3"/>
  <c r="Y328" i="3"/>
  <c r="AM327" i="3"/>
  <c r="AL327" i="3"/>
  <c r="AK327" i="3"/>
  <c r="AJ327" i="3"/>
  <c r="AI327" i="3"/>
  <c r="AH327" i="3"/>
  <c r="AG327" i="3"/>
  <c r="AF327" i="3"/>
  <c r="AE327" i="3"/>
  <c r="AD327" i="3"/>
  <c r="AC327" i="3"/>
  <c r="AA327" i="3"/>
  <c r="Y327" i="3"/>
  <c r="AM326" i="3"/>
  <c r="AL326" i="3"/>
  <c r="AK326" i="3"/>
  <c r="AJ326" i="3"/>
  <c r="AI326" i="3"/>
  <c r="AH326" i="3"/>
  <c r="AG326" i="3"/>
  <c r="AF326" i="3"/>
  <c r="AE326" i="3"/>
  <c r="AD326" i="3"/>
  <c r="AC326" i="3"/>
  <c r="AA326" i="3"/>
  <c r="Y326" i="3"/>
  <c r="AM325" i="3"/>
  <c r="AL325" i="3"/>
  <c r="AK325" i="3"/>
  <c r="AJ325" i="3"/>
  <c r="AI325" i="3"/>
  <c r="AH325" i="3"/>
  <c r="AG325" i="3"/>
  <c r="AF325" i="3"/>
  <c r="AE325" i="3"/>
  <c r="AD325" i="3"/>
  <c r="AC325" i="3"/>
  <c r="AA325" i="3"/>
  <c r="Y325" i="3"/>
  <c r="AM324" i="3"/>
  <c r="AL324" i="3"/>
  <c r="AK324" i="3"/>
  <c r="AJ324" i="3"/>
  <c r="AI324" i="3"/>
  <c r="AH324" i="3"/>
  <c r="AG324" i="3"/>
  <c r="AF324" i="3"/>
  <c r="AE324" i="3"/>
  <c r="AD324" i="3"/>
  <c r="AC324" i="3"/>
  <c r="AA324" i="3"/>
  <c r="Y324" i="3"/>
  <c r="AM323" i="3"/>
  <c r="AL323" i="3"/>
  <c r="AK323" i="3"/>
  <c r="AJ323" i="3"/>
  <c r="AI323" i="3"/>
  <c r="AH323" i="3"/>
  <c r="AG323" i="3"/>
  <c r="AF323" i="3"/>
  <c r="AE323" i="3"/>
  <c r="AD323" i="3"/>
  <c r="AC323" i="3"/>
  <c r="AA323" i="3"/>
  <c r="Y323" i="3"/>
  <c r="AM322" i="3"/>
  <c r="AL322" i="3"/>
  <c r="AK322" i="3"/>
  <c r="AJ322" i="3"/>
  <c r="AI322" i="3"/>
  <c r="AH322" i="3"/>
  <c r="AG322" i="3"/>
  <c r="AF322" i="3"/>
  <c r="AE322" i="3"/>
  <c r="AD322" i="3"/>
  <c r="AC322" i="3"/>
  <c r="AA322" i="3"/>
  <c r="Y322" i="3"/>
  <c r="AM321" i="3"/>
  <c r="AL321" i="3"/>
  <c r="AK321" i="3"/>
  <c r="AJ321" i="3"/>
  <c r="AI321" i="3"/>
  <c r="AH321" i="3"/>
  <c r="AG321" i="3"/>
  <c r="AF321" i="3"/>
  <c r="AE321" i="3"/>
  <c r="AD321" i="3"/>
  <c r="AC321" i="3"/>
  <c r="AA321" i="3"/>
  <c r="Y321" i="3"/>
  <c r="AM320" i="3"/>
  <c r="AL320" i="3"/>
  <c r="AK320" i="3"/>
  <c r="AJ320" i="3"/>
  <c r="AI320" i="3"/>
  <c r="AH320" i="3"/>
  <c r="AG320" i="3"/>
  <c r="AF320" i="3"/>
  <c r="AE320" i="3"/>
  <c r="AD320" i="3"/>
  <c r="AC320" i="3"/>
  <c r="AA320" i="3"/>
  <c r="Y320" i="3"/>
  <c r="AM319" i="3"/>
  <c r="AL319" i="3"/>
  <c r="AK319" i="3"/>
  <c r="AJ319" i="3"/>
  <c r="AI319" i="3"/>
  <c r="AH319" i="3"/>
  <c r="AG319" i="3"/>
  <c r="AF319" i="3"/>
  <c r="AE319" i="3"/>
  <c r="AD319" i="3"/>
  <c r="AC319" i="3"/>
  <c r="AA319" i="3"/>
  <c r="Y319" i="3"/>
  <c r="AM318" i="3"/>
  <c r="AL318" i="3"/>
  <c r="AK318" i="3"/>
  <c r="AJ318" i="3"/>
  <c r="AI318" i="3"/>
  <c r="AH318" i="3"/>
  <c r="AG318" i="3"/>
  <c r="AF318" i="3"/>
  <c r="AE318" i="3"/>
  <c r="AD318" i="3"/>
  <c r="AC318" i="3"/>
  <c r="AA318" i="3"/>
  <c r="Y318" i="3"/>
  <c r="AM317" i="3"/>
  <c r="AL317" i="3"/>
  <c r="AK317" i="3"/>
  <c r="AJ317" i="3"/>
  <c r="AI317" i="3"/>
  <c r="AH317" i="3"/>
  <c r="AG317" i="3"/>
  <c r="AF317" i="3"/>
  <c r="AE317" i="3"/>
  <c r="AD317" i="3"/>
  <c r="AC317" i="3"/>
  <c r="AA317" i="3"/>
  <c r="Y317" i="3"/>
  <c r="AM316" i="3"/>
  <c r="AL316" i="3"/>
  <c r="AK316" i="3"/>
  <c r="AJ316" i="3"/>
  <c r="AI316" i="3"/>
  <c r="AH316" i="3"/>
  <c r="AG316" i="3"/>
  <c r="AF316" i="3"/>
  <c r="AE316" i="3"/>
  <c r="AD316" i="3"/>
  <c r="AC316" i="3"/>
  <c r="AA316" i="3"/>
  <c r="Y316" i="3"/>
  <c r="AM315" i="3"/>
  <c r="AL315" i="3"/>
  <c r="AK315" i="3"/>
  <c r="AJ315" i="3"/>
  <c r="AI315" i="3"/>
  <c r="AH315" i="3"/>
  <c r="AG315" i="3"/>
  <c r="AF315" i="3"/>
  <c r="AE315" i="3"/>
  <c r="AD315" i="3"/>
  <c r="AC315" i="3"/>
  <c r="AA315" i="3"/>
  <c r="Y315" i="3"/>
  <c r="AM357" i="3"/>
  <c r="AL357" i="3"/>
  <c r="AK357" i="3"/>
  <c r="AJ357" i="3"/>
  <c r="AI357" i="3"/>
  <c r="AH357" i="3"/>
  <c r="AG357" i="3"/>
  <c r="AF357" i="3"/>
  <c r="AE357" i="3"/>
  <c r="AD357" i="3"/>
  <c r="AC357" i="3"/>
  <c r="AA357" i="3"/>
  <c r="Y357" i="3"/>
  <c r="AM356" i="3"/>
  <c r="AL356" i="3"/>
  <c r="AK356" i="3"/>
  <c r="AJ356" i="3"/>
  <c r="AI356" i="3"/>
  <c r="AH356" i="3"/>
  <c r="AG356" i="3"/>
  <c r="AF356" i="3"/>
  <c r="AE356" i="3"/>
  <c r="AD356" i="3"/>
  <c r="AC356" i="3"/>
  <c r="AA356" i="3"/>
  <c r="Y356" i="3"/>
  <c r="AM355" i="3"/>
  <c r="AL355" i="3"/>
  <c r="AK355" i="3"/>
  <c r="AJ355" i="3"/>
  <c r="AI355" i="3"/>
  <c r="AH355" i="3"/>
  <c r="AG355" i="3"/>
  <c r="AF355" i="3"/>
  <c r="AE355" i="3"/>
  <c r="AD355" i="3"/>
  <c r="AC355" i="3"/>
  <c r="AA355" i="3"/>
  <c r="Y355" i="3"/>
  <c r="AM354" i="3"/>
  <c r="AL354" i="3"/>
  <c r="AK354" i="3"/>
  <c r="AJ354" i="3"/>
  <c r="AI354" i="3"/>
  <c r="AH354" i="3"/>
  <c r="AG354" i="3"/>
  <c r="AF354" i="3"/>
  <c r="AE354" i="3"/>
  <c r="AD354" i="3"/>
  <c r="AC354" i="3"/>
  <c r="AA354" i="3"/>
  <c r="Y354" i="3"/>
  <c r="AM353" i="3"/>
  <c r="AL353" i="3"/>
  <c r="AK353" i="3"/>
  <c r="AJ353" i="3"/>
  <c r="AI353" i="3"/>
  <c r="AH353" i="3"/>
  <c r="AG353" i="3"/>
  <c r="AF353" i="3"/>
  <c r="AE353" i="3"/>
  <c r="AD353" i="3"/>
  <c r="AC353" i="3"/>
  <c r="AA353" i="3"/>
  <c r="Y353" i="3"/>
  <c r="AM352" i="3"/>
  <c r="AL352" i="3"/>
  <c r="AK352" i="3"/>
  <c r="AJ352" i="3"/>
  <c r="AI352" i="3"/>
  <c r="AH352" i="3"/>
  <c r="AG352" i="3"/>
  <c r="AF352" i="3"/>
  <c r="AE352" i="3"/>
  <c r="AD352" i="3"/>
  <c r="AC352" i="3"/>
  <c r="AA352" i="3"/>
  <c r="Y352" i="3"/>
  <c r="AM351" i="3"/>
  <c r="AL351" i="3"/>
  <c r="AK351" i="3"/>
  <c r="AJ351" i="3"/>
  <c r="AI351" i="3"/>
  <c r="AH351" i="3"/>
  <c r="AG351" i="3"/>
  <c r="AF351" i="3"/>
  <c r="AE351" i="3"/>
  <c r="AD351" i="3"/>
  <c r="AC351" i="3"/>
  <c r="AA351" i="3"/>
  <c r="Y351" i="3"/>
  <c r="AM350" i="3"/>
  <c r="AL350" i="3"/>
  <c r="AK350" i="3"/>
  <c r="AJ350" i="3"/>
  <c r="AI350" i="3"/>
  <c r="AH350" i="3"/>
  <c r="AG350" i="3"/>
  <c r="AF350" i="3"/>
  <c r="AE350" i="3"/>
  <c r="AD350" i="3"/>
  <c r="AC350" i="3"/>
  <c r="AA350" i="3"/>
  <c r="Y350" i="3"/>
  <c r="AM349" i="3"/>
  <c r="AL349" i="3"/>
  <c r="AK349" i="3"/>
  <c r="AJ349" i="3"/>
  <c r="AI349" i="3"/>
  <c r="AH349" i="3"/>
  <c r="AG349" i="3"/>
  <c r="AF349" i="3"/>
  <c r="AE349" i="3"/>
  <c r="AD349" i="3"/>
  <c r="AC349" i="3"/>
  <c r="AA349" i="3"/>
  <c r="Y349" i="3"/>
  <c r="AM348" i="3"/>
  <c r="AL348" i="3"/>
  <c r="AK348" i="3"/>
  <c r="AJ348" i="3"/>
  <c r="AI348" i="3"/>
  <c r="AH348" i="3"/>
  <c r="AG348" i="3"/>
  <c r="AF348" i="3"/>
  <c r="AE348" i="3"/>
  <c r="AD348" i="3"/>
  <c r="AC348" i="3"/>
  <c r="AA348" i="3"/>
  <c r="Y348" i="3"/>
  <c r="AM347" i="3"/>
  <c r="AL347" i="3"/>
  <c r="AK347" i="3"/>
  <c r="AJ347" i="3"/>
  <c r="AI347" i="3"/>
  <c r="AH347" i="3"/>
  <c r="AG347" i="3"/>
  <c r="AF347" i="3"/>
  <c r="AE347" i="3"/>
  <c r="AD347" i="3"/>
  <c r="AC347" i="3"/>
  <c r="AA347" i="3"/>
  <c r="Y347" i="3"/>
  <c r="AM346" i="3"/>
  <c r="AL346" i="3"/>
  <c r="AK346" i="3"/>
  <c r="AJ346" i="3"/>
  <c r="AI346" i="3"/>
  <c r="AH346" i="3"/>
  <c r="AG346" i="3"/>
  <c r="AF346" i="3"/>
  <c r="AE346" i="3"/>
  <c r="AD346" i="3"/>
  <c r="AC346" i="3"/>
  <c r="AA346" i="3"/>
  <c r="Y346" i="3"/>
  <c r="AM345" i="3"/>
  <c r="AL345" i="3"/>
  <c r="AK345" i="3"/>
  <c r="AJ345" i="3"/>
  <c r="AI345" i="3"/>
  <c r="AH345" i="3"/>
  <c r="AG345" i="3"/>
  <c r="AF345" i="3"/>
  <c r="AE345" i="3"/>
  <c r="AD345" i="3"/>
  <c r="AC345" i="3"/>
  <c r="AA345" i="3"/>
  <c r="Y345" i="3"/>
  <c r="AM344" i="3"/>
  <c r="AL344" i="3"/>
  <c r="AK344" i="3"/>
  <c r="AJ344" i="3"/>
  <c r="AI344" i="3"/>
  <c r="AH344" i="3"/>
  <c r="AG344" i="3"/>
  <c r="AF344" i="3"/>
  <c r="AE344" i="3"/>
  <c r="AD344" i="3"/>
  <c r="AC344" i="3"/>
  <c r="AA344" i="3"/>
  <c r="Y344" i="3"/>
  <c r="AM343" i="3"/>
  <c r="AL343" i="3"/>
  <c r="AK343" i="3"/>
  <c r="AJ343" i="3"/>
  <c r="AI343" i="3"/>
  <c r="AH343" i="3"/>
  <c r="AG343" i="3"/>
  <c r="AF343" i="3"/>
  <c r="AE343" i="3"/>
  <c r="AD343" i="3"/>
  <c r="AC343" i="3"/>
  <c r="AA343" i="3"/>
  <c r="Y343" i="3"/>
  <c r="AM342" i="3"/>
  <c r="AL342" i="3"/>
  <c r="AK342" i="3"/>
  <c r="AJ342" i="3"/>
  <c r="AI342" i="3"/>
  <c r="AH342" i="3"/>
  <c r="AG342" i="3"/>
  <c r="AF342" i="3"/>
  <c r="AE342" i="3"/>
  <c r="AD342" i="3"/>
  <c r="AC342" i="3"/>
  <c r="AA342" i="3"/>
  <c r="Y342" i="3"/>
  <c r="AM341" i="3"/>
  <c r="AL341" i="3"/>
  <c r="AK341" i="3"/>
  <c r="AJ341" i="3"/>
  <c r="AI341" i="3"/>
  <c r="AH341" i="3"/>
  <c r="AG341" i="3"/>
  <c r="AF341" i="3"/>
  <c r="AE341" i="3"/>
  <c r="AD341" i="3"/>
  <c r="AC341" i="3"/>
  <c r="AA341" i="3"/>
  <c r="Y341" i="3"/>
  <c r="AM340" i="3"/>
  <c r="AL340" i="3"/>
  <c r="AK340" i="3"/>
  <c r="AJ340" i="3"/>
  <c r="AI340" i="3"/>
  <c r="AH340" i="3"/>
  <c r="AG340" i="3"/>
  <c r="AF340" i="3"/>
  <c r="AE340" i="3"/>
  <c r="AD340" i="3"/>
  <c r="AC340" i="3"/>
  <c r="AA340" i="3"/>
  <c r="Y340" i="3"/>
  <c r="AM339" i="3"/>
  <c r="AL339" i="3"/>
  <c r="AK339" i="3"/>
  <c r="AJ339" i="3"/>
  <c r="AI339" i="3"/>
  <c r="AH339" i="3"/>
  <c r="AG339" i="3"/>
  <c r="AF339" i="3"/>
  <c r="AE339" i="3"/>
  <c r="AD339" i="3"/>
  <c r="AC339" i="3"/>
  <c r="AA339" i="3"/>
  <c r="Y339" i="3"/>
  <c r="AM338" i="3"/>
  <c r="AL338" i="3"/>
  <c r="AK338" i="3"/>
  <c r="AJ338" i="3"/>
  <c r="AI338" i="3"/>
  <c r="AH338" i="3"/>
  <c r="AG338" i="3"/>
  <c r="AF338" i="3"/>
  <c r="AE338" i="3"/>
  <c r="AD338" i="3"/>
  <c r="AC338" i="3"/>
  <c r="AA338" i="3"/>
  <c r="Y338" i="3"/>
  <c r="AM337" i="3"/>
  <c r="AL337" i="3"/>
  <c r="AK337" i="3"/>
  <c r="AJ337" i="3"/>
  <c r="AI337" i="3"/>
  <c r="AH337" i="3"/>
  <c r="AG337" i="3"/>
  <c r="AF337" i="3"/>
  <c r="AE337" i="3"/>
  <c r="AD337" i="3"/>
  <c r="AC337" i="3"/>
  <c r="AA337" i="3"/>
  <c r="Y337" i="3"/>
  <c r="AM336" i="3"/>
  <c r="AL336" i="3"/>
  <c r="AK336" i="3"/>
  <c r="AJ336" i="3"/>
  <c r="AI336" i="3"/>
  <c r="AH336" i="3"/>
  <c r="AG336" i="3"/>
  <c r="AF336" i="3"/>
  <c r="AE336" i="3"/>
  <c r="AD336" i="3"/>
  <c r="AC336" i="3"/>
  <c r="AA336" i="3"/>
  <c r="Y336" i="3"/>
  <c r="AM335" i="3"/>
  <c r="AL335" i="3"/>
  <c r="AK335" i="3"/>
  <c r="AJ335" i="3"/>
  <c r="AI335" i="3"/>
  <c r="AH335" i="3"/>
  <c r="AG335" i="3"/>
  <c r="AF335" i="3"/>
  <c r="AE335" i="3"/>
  <c r="AD335" i="3"/>
  <c r="AC335" i="3"/>
  <c r="AA335" i="3"/>
  <c r="Y335" i="3"/>
  <c r="AM334" i="3"/>
  <c r="AL334" i="3"/>
  <c r="AK334" i="3"/>
  <c r="AJ334" i="3"/>
  <c r="AI334" i="3"/>
  <c r="AH334" i="3"/>
  <c r="AG334" i="3"/>
  <c r="AF334" i="3"/>
  <c r="AE334" i="3"/>
  <c r="AD334" i="3"/>
  <c r="AC334" i="3"/>
  <c r="AA334" i="3"/>
  <c r="Y334" i="3"/>
  <c r="AM333" i="3"/>
  <c r="AL333" i="3"/>
  <c r="AK333" i="3"/>
  <c r="AJ333" i="3"/>
  <c r="AI333" i="3"/>
  <c r="AH333" i="3"/>
  <c r="AG333" i="3"/>
  <c r="AF333" i="3"/>
  <c r="AE333" i="3"/>
  <c r="AD333" i="3"/>
  <c r="AC333" i="3"/>
  <c r="AA333" i="3"/>
  <c r="Y333" i="3"/>
  <c r="AM380" i="3"/>
  <c r="AL380" i="3"/>
  <c r="AK380" i="3"/>
  <c r="AJ380" i="3"/>
  <c r="AI380" i="3"/>
  <c r="AH380" i="3"/>
  <c r="AG380" i="3"/>
  <c r="AF380" i="3"/>
  <c r="AE380" i="3"/>
  <c r="AD380" i="3"/>
  <c r="AC380" i="3"/>
  <c r="AA380" i="3"/>
  <c r="Y380" i="3"/>
  <c r="AM379" i="3"/>
  <c r="AL379" i="3"/>
  <c r="AK379" i="3"/>
  <c r="AJ379" i="3"/>
  <c r="AI379" i="3"/>
  <c r="AH379" i="3"/>
  <c r="AG379" i="3"/>
  <c r="AF379" i="3"/>
  <c r="AE379" i="3"/>
  <c r="AD379" i="3"/>
  <c r="AC379" i="3"/>
  <c r="AA379" i="3"/>
  <c r="Y379" i="3"/>
  <c r="AM378" i="3"/>
  <c r="AL378" i="3"/>
  <c r="AK378" i="3"/>
  <c r="AJ378" i="3"/>
  <c r="AI378" i="3"/>
  <c r="AH378" i="3"/>
  <c r="AG378" i="3"/>
  <c r="AF378" i="3"/>
  <c r="AE378" i="3"/>
  <c r="AD378" i="3"/>
  <c r="AC378" i="3"/>
  <c r="AA378" i="3"/>
  <c r="Y378" i="3"/>
  <c r="AM377" i="3"/>
  <c r="AL377" i="3"/>
  <c r="AK377" i="3"/>
  <c r="AJ377" i="3"/>
  <c r="AI377" i="3"/>
  <c r="AH377" i="3"/>
  <c r="AG377" i="3"/>
  <c r="AF377" i="3"/>
  <c r="AE377" i="3"/>
  <c r="AD377" i="3"/>
  <c r="AC377" i="3"/>
  <c r="AA377" i="3"/>
  <c r="Y377" i="3"/>
  <c r="AM376" i="3"/>
  <c r="AL376" i="3"/>
  <c r="AK376" i="3"/>
  <c r="AJ376" i="3"/>
  <c r="AI376" i="3"/>
  <c r="AH376" i="3"/>
  <c r="AG376" i="3"/>
  <c r="AF376" i="3"/>
  <c r="AE376" i="3"/>
  <c r="AD376" i="3"/>
  <c r="AC376" i="3"/>
  <c r="AA376" i="3"/>
  <c r="Y376" i="3"/>
  <c r="AM375" i="3"/>
  <c r="AL375" i="3"/>
  <c r="AK375" i="3"/>
  <c r="AJ375" i="3"/>
  <c r="AI375" i="3"/>
  <c r="AH375" i="3"/>
  <c r="AG375" i="3"/>
  <c r="AF375" i="3"/>
  <c r="AE375" i="3"/>
  <c r="AD375" i="3"/>
  <c r="AC375" i="3"/>
  <c r="AA375" i="3"/>
  <c r="Y375" i="3"/>
  <c r="AM374" i="3"/>
  <c r="AL374" i="3"/>
  <c r="AK374" i="3"/>
  <c r="AJ374" i="3"/>
  <c r="AI374" i="3"/>
  <c r="AH374" i="3"/>
  <c r="AG374" i="3"/>
  <c r="AF374" i="3"/>
  <c r="AE374" i="3"/>
  <c r="AD374" i="3"/>
  <c r="AC374" i="3"/>
  <c r="AA374" i="3"/>
  <c r="Y374" i="3"/>
  <c r="AM373" i="3"/>
  <c r="AL373" i="3"/>
  <c r="AK373" i="3"/>
  <c r="AJ373" i="3"/>
  <c r="AI373" i="3"/>
  <c r="AH373" i="3"/>
  <c r="AG373" i="3"/>
  <c r="AF373" i="3"/>
  <c r="AE373" i="3"/>
  <c r="AD373" i="3"/>
  <c r="AC373" i="3"/>
  <c r="AA373" i="3"/>
  <c r="Y373" i="3"/>
  <c r="AM372" i="3"/>
  <c r="AL372" i="3"/>
  <c r="AK372" i="3"/>
  <c r="AJ372" i="3"/>
  <c r="AI372" i="3"/>
  <c r="AH372" i="3"/>
  <c r="AG372" i="3"/>
  <c r="AF372" i="3"/>
  <c r="AE372" i="3"/>
  <c r="AD372" i="3"/>
  <c r="AC372" i="3"/>
  <c r="AA372" i="3"/>
  <c r="Y372" i="3"/>
  <c r="AM371" i="3"/>
  <c r="AL371" i="3"/>
  <c r="AK371" i="3"/>
  <c r="AJ371" i="3"/>
  <c r="AI371" i="3"/>
  <c r="AH371" i="3"/>
  <c r="AG371" i="3"/>
  <c r="AF371" i="3"/>
  <c r="AE371" i="3"/>
  <c r="AD371" i="3"/>
  <c r="AC371" i="3"/>
  <c r="AA371" i="3"/>
  <c r="Y371" i="3"/>
  <c r="AM370" i="3"/>
  <c r="AL370" i="3"/>
  <c r="AK370" i="3"/>
  <c r="AJ370" i="3"/>
  <c r="AI370" i="3"/>
  <c r="AH370" i="3"/>
  <c r="AG370" i="3"/>
  <c r="AF370" i="3"/>
  <c r="AE370" i="3"/>
  <c r="AD370" i="3"/>
  <c r="AC370" i="3"/>
  <c r="AA370" i="3"/>
  <c r="Y370" i="3"/>
  <c r="AM369" i="3"/>
  <c r="AL369" i="3"/>
  <c r="AK369" i="3"/>
  <c r="AJ369" i="3"/>
  <c r="AI369" i="3"/>
  <c r="AH369" i="3"/>
  <c r="AG369" i="3"/>
  <c r="AF369" i="3"/>
  <c r="AE369" i="3"/>
  <c r="AD369" i="3"/>
  <c r="AC369" i="3"/>
  <c r="AA369" i="3"/>
  <c r="Y369" i="3"/>
  <c r="AM368" i="3"/>
  <c r="AL368" i="3"/>
  <c r="AK368" i="3"/>
  <c r="AJ368" i="3"/>
  <c r="AI368" i="3"/>
  <c r="AH368" i="3"/>
  <c r="AG368" i="3"/>
  <c r="AF368" i="3"/>
  <c r="AE368" i="3"/>
  <c r="AD368" i="3"/>
  <c r="AC368" i="3"/>
  <c r="AA368" i="3"/>
  <c r="Y368" i="3"/>
  <c r="AM367" i="3"/>
  <c r="AL367" i="3"/>
  <c r="AK367" i="3"/>
  <c r="AJ367" i="3"/>
  <c r="AI367" i="3"/>
  <c r="AH367" i="3"/>
  <c r="AG367" i="3"/>
  <c r="AF367" i="3"/>
  <c r="AE367" i="3"/>
  <c r="AD367" i="3"/>
  <c r="AC367" i="3"/>
  <c r="AA367" i="3"/>
  <c r="Y367" i="3"/>
  <c r="AM366" i="3"/>
  <c r="AL366" i="3"/>
  <c r="AK366" i="3"/>
  <c r="AJ366" i="3"/>
  <c r="AI366" i="3"/>
  <c r="AH366" i="3"/>
  <c r="AG366" i="3"/>
  <c r="AF366" i="3"/>
  <c r="AE366" i="3"/>
  <c r="AD366" i="3"/>
  <c r="AC366" i="3"/>
  <c r="AA366" i="3"/>
  <c r="Y366" i="3"/>
  <c r="AM365" i="3"/>
  <c r="AL365" i="3"/>
  <c r="AK365" i="3"/>
  <c r="AJ365" i="3"/>
  <c r="AI365" i="3"/>
  <c r="AH365" i="3"/>
  <c r="AG365" i="3"/>
  <c r="AF365" i="3"/>
  <c r="AE365" i="3"/>
  <c r="AD365" i="3"/>
  <c r="AC365" i="3"/>
  <c r="AA365" i="3"/>
  <c r="Y365" i="3"/>
  <c r="AM364" i="3"/>
  <c r="AL364" i="3"/>
  <c r="AK364" i="3"/>
  <c r="AJ364" i="3"/>
  <c r="AI364" i="3"/>
  <c r="AH364" i="3"/>
  <c r="AG364" i="3"/>
  <c r="AF364" i="3"/>
  <c r="AE364" i="3"/>
  <c r="AD364" i="3"/>
  <c r="AC364" i="3"/>
  <c r="AA364" i="3"/>
  <c r="Y364" i="3"/>
  <c r="AM363" i="3"/>
  <c r="AL363" i="3"/>
  <c r="AK363" i="3"/>
  <c r="AJ363" i="3"/>
  <c r="AI363" i="3"/>
  <c r="AH363" i="3"/>
  <c r="AG363" i="3"/>
  <c r="AF363" i="3"/>
  <c r="AE363" i="3"/>
  <c r="AD363" i="3"/>
  <c r="AC363" i="3"/>
  <c r="AA363" i="3"/>
  <c r="Y363" i="3"/>
  <c r="AM362" i="3"/>
  <c r="AL362" i="3"/>
  <c r="AK362" i="3"/>
  <c r="AJ362" i="3"/>
  <c r="AI362" i="3"/>
  <c r="AH362" i="3"/>
  <c r="AG362" i="3"/>
  <c r="AF362" i="3"/>
  <c r="AE362" i="3"/>
  <c r="AD362" i="3"/>
  <c r="AC362" i="3"/>
  <c r="AA362" i="3"/>
  <c r="Y362" i="3"/>
  <c r="AM361" i="3"/>
  <c r="AL361" i="3"/>
  <c r="AK361" i="3"/>
  <c r="AJ361" i="3"/>
  <c r="AI361" i="3"/>
  <c r="AH361" i="3"/>
  <c r="AG361" i="3"/>
  <c r="AF361" i="3"/>
  <c r="AE361" i="3"/>
  <c r="AD361" i="3"/>
  <c r="AC361" i="3"/>
  <c r="AA361" i="3"/>
  <c r="Y361" i="3"/>
  <c r="AM360" i="3"/>
  <c r="AL360" i="3"/>
  <c r="AK360" i="3"/>
  <c r="AJ360" i="3"/>
  <c r="AI360" i="3"/>
  <c r="AH360" i="3"/>
  <c r="AG360" i="3"/>
  <c r="AF360" i="3"/>
  <c r="AE360" i="3"/>
  <c r="AD360" i="3"/>
  <c r="AC360" i="3"/>
  <c r="AA360" i="3"/>
  <c r="Y360" i="3"/>
  <c r="AM359" i="3"/>
  <c r="AL359" i="3"/>
  <c r="AK359" i="3"/>
  <c r="AJ359" i="3"/>
  <c r="AI359" i="3"/>
  <c r="AH359" i="3"/>
  <c r="AG359" i="3"/>
  <c r="AF359" i="3"/>
  <c r="AE359" i="3"/>
  <c r="AD359" i="3"/>
  <c r="AC359" i="3"/>
  <c r="AA359" i="3"/>
  <c r="Y359" i="3"/>
  <c r="AM408" i="3"/>
  <c r="AL408" i="3"/>
  <c r="AK408" i="3"/>
  <c r="AJ408" i="3"/>
  <c r="AI408" i="3"/>
  <c r="AH408" i="3"/>
  <c r="AG408" i="3"/>
  <c r="AF408" i="3"/>
  <c r="AE408" i="3"/>
  <c r="AD408" i="3"/>
  <c r="AC408" i="3"/>
  <c r="AA408" i="3"/>
  <c r="Y408" i="3"/>
  <c r="AM407" i="3"/>
  <c r="AL407" i="3"/>
  <c r="AK407" i="3"/>
  <c r="AJ407" i="3"/>
  <c r="AI407" i="3"/>
  <c r="AH407" i="3"/>
  <c r="AG407" i="3"/>
  <c r="AF407" i="3"/>
  <c r="AE407" i="3"/>
  <c r="AD407" i="3"/>
  <c r="AC407" i="3"/>
  <c r="AA407" i="3"/>
  <c r="Y407" i="3"/>
  <c r="AM406" i="3"/>
  <c r="AL406" i="3"/>
  <c r="AK406" i="3"/>
  <c r="AJ406" i="3"/>
  <c r="AI406" i="3"/>
  <c r="AH406" i="3"/>
  <c r="AG406" i="3"/>
  <c r="AF406" i="3"/>
  <c r="AE406" i="3"/>
  <c r="AD406" i="3"/>
  <c r="AC406" i="3"/>
  <c r="AA406" i="3"/>
  <c r="Y406" i="3"/>
  <c r="AM405" i="3"/>
  <c r="AL405" i="3"/>
  <c r="AK405" i="3"/>
  <c r="AJ405" i="3"/>
  <c r="AI405" i="3"/>
  <c r="AH405" i="3"/>
  <c r="AG405" i="3"/>
  <c r="AF405" i="3"/>
  <c r="AE405" i="3"/>
  <c r="AD405" i="3"/>
  <c r="AC405" i="3"/>
  <c r="AA405" i="3"/>
  <c r="Y405" i="3"/>
  <c r="AM404" i="3"/>
  <c r="AL404" i="3"/>
  <c r="AK404" i="3"/>
  <c r="AJ404" i="3"/>
  <c r="AI404" i="3"/>
  <c r="AH404" i="3"/>
  <c r="AG404" i="3"/>
  <c r="AF404" i="3"/>
  <c r="AE404" i="3"/>
  <c r="AD404" i="3"/>
  <c r="AC404" i="3"/>
  <c r="AA404" i="3"/>
  <c r="Y404" i="3"/>
  <c r="AM358" i="3"/>
  <c r="AL358" i="3"/>
  <c r="AK358" i="3"/>
  <c r="AJ358" i="3"/>
  <c r="AI358" i="3"/>
  <c r="AH358" i="3"/>
  <c r="AG358" i="3"/>
  <c r="AF358" i="3"/>
  <c r="AE358" i="3"/>
  <c r="AD358" i="3"/>
  <c r="AC358" i="3"/>
  <c r="AA358" i="3"/>
  <c r="Y358" i="3"/>
  <c r="AM403" i="3"/>
  <c r="AL403" i="3"/>
  <c r="AK403" i="3"/>
  <c r="AJ403" i="3"/>
  <c r="AI403" i="3"/>
  <c r="AH403" i="3"/>
  <c r="AG403" i="3"/>
  <c r="AF403" i="3"/>
  <c r="AE403" i="3"/>
  <c r="AD403" i="3"/>
  <c r="AC403" i="3"/>
  <c r="AA403" i="3"/>
  <c r="Y403" i="3"/>
  <c r="AM332" i="3"/>
  <c r="AL332" i="3"/>
  <c r="AK332" i="3"/>
  <c r="AJ332" i="3"/>
  <c r="AI332" i="3"/>
  <c r="AH332" i="3"/>
  <c r="AG332" i="3"/>
  <c r="AF332" i="3"/>
  <c r="AE332" i="3"/>
  <c r="AD332" i="3"/>
  <c r="AC332" i="3"/>
  <c r="AA332" i="3"/>
  <c r="Y332" i="3"/>
  <c r="AM402" i="3"/>
  <c r="AL402" i="3"/>
  <c r="AK402" i="3"/>
  <c r="AJ402" i="3"/>
  <c r="AI402" i="3"/>
  <c r="AH402" i="3"/>
  <c r="AG402" i="3"/>
  <c r="AF402" i="3"/>
  <c r="AE402" i="3"/>
  <c r="AD402" i="3"/>
  <c r="AC402" i="3"/>
  <c r="AA402" i="3"/>
  <c r="Y402" i="3"/>
  <c r="AM401" i="3"/>
  <c r="AL401" i="3"/>
  <c r="AK401" i="3"/>
  <c r="AJ401" i="3"/>
  <c r="AI401" i="3"/>
  <c r="AH401" i="3"/>
  <c r="AG401" i="3"/>
  <c r="AF401" i="3"/>
  <c r="AE401" i="3"/>
  <c r="AD401" i="3"/>
  <c r="AC401" i="3"/>
  <c r="AA401" i="3"/>
  <c r="Y401" i="3"/>
  <c r="AM400" i="3"/>
  <c r="AL400" i="3"/>
  <c r="AK400" i="3"/>
  <c r="AJ400" i="3"/>
  <c r="AI400" i="3"/>
  <c r="AH400" i="3"/>
  <c r="AG400" i="3"/>
  <c r="AF400" i="3"/>
  <c r="AE400" i="3"/>
  <c r="AD400" i="3"/>
  <c r="AC400" i="3"/>
  <c r="AA400" i="3"/>
  <c r="Y400" i="3"/>
  <c r="AM399" i="3"/>
  <c r="AL399" i="3"/>
  <c r="AK399" i="3"/>
  <c r="AJ399" i="3"/>
  <c r="AI399" i="3"/>
  <c r="AH399" i="3"/>
  <c r="AG399" i="3"/>
  <c r="AF399" i="3"/>
  <c r="AE399" i="3"/>
  <c r="AD399" i="3"/>
  <c r="AC399" i="3"/>
  <c r="AA399" i="3"/>
  <c r="Y399" i="3"/>
  <c r="AM398" i="3"/>
  <c r="AL398" i="3"/>
  <c r="AK398" i="3"/>
  <c r="AJ398" i="3"/>
  <c r="AI398" i="3"/>
  <c r="AH398" i="3"/>
  <c r="AG398" i="3"/>
  <c r="AF398" i="3"/>
  <c r="AE398" i="3"/>
  <c r="AD398" i="3"/>
  <c r="AC398" i="3"/>
  <c r="AA398" i="3"/>
  <c r="Y398" i="3"/>
  <c r="AM397" i="3"/>
  <c r="AL397" i="3"/>
  <c r="AK397" i="3"/>
  <c r="AJ397" i="3"/>
  <c r="AI397" i="3"/>
  <c r="AH397" i="3"/>
  <c r="AG397" i="3"/>
  <c r="AF397" i="3"/>
  <c r="AE397" i="3"/>
  <c r="AD397" i="3"/>
  <c r="AC397" i="3"/>
  <c r="AA397" i="3"/>
  <c r="Y397" i="3"/>
  <c r="AM396" i="3"/>
  <c r="AL396" i="3"/>
  <c r="AK396" i="3"/>
  <c r="AJ396" i="3"/>
  <c r="AI396" i="3"/>
  <c r="AH396" i="3"/>
  <c r="AG396" i="3"/>
  <c r="AF396" i="3"/>
  <c r="AE396" i="3"/>
  <c r="AD396" i="3"/>
  <c r="AC396" i="3"/>
  <c r="AA396" i="3"/>
  <c r="Y396" i="3"/>
  <c r="AM395" i="3"/>
  <c r="AL395" i="3"/>
  <c r="AK395" i="3"/>
  <c r="AJ395" i="3"/>
  <c r="AI395" i="3"/>
  <c r="AH395" i="3"/>
  <c r="AG395" i="3"/>
  <c r="AF395" i="3"/>
  <c r="AE395" i="3"/>
  <c r="AD395" i="3"/>
  <c r="AC395" i="3"/>
  <c r="AA395" i="3"/>
  <c r="Y395" i="3"/>
  <c r="AM394" i="3"/>
  <c r="AL394" i="3"/>
  <c r="AK394" i="3"/>
  <c r="AJ394" i="3"/>
  <c r="AI394" i="3"/>
  <c r="AH394" i="3"/>
  <c r="AG394" i="3"/>
  <c r="AF394" i="3"/>
  <c r="AE394" i="3"/>
  <c r="AD394" i="3"/>
  <c r="AC394" i="3"/>
  <c r="AA394" i="3"/>
  <c r="Y394" i="3"/>
  <c r="AM393" i="3"/>
  <c r="AL393" i="3"/>
  <c r="AK393" i="3"/>
  <c r="AJ393" i="3"/>
  <c r="AI393" i="3"/>
  <c r="AH393" i="3"/>
  <c r="AG393" i="3"/>
  <c r="AF393" i="3"/>
  <c r="AE393" i="3"/>
  <c r="AD393" i="3"/>
  <c r="AC393" i="3"/>
  <c r="AA393" i="3"/>
  <c r="Y393" i="3"/>
  <c r="AM392" i="3"/>
  <c r="AL392" i="3"/>
  <c r="AK392" i="3"/>
  <c r="AJ392" i="3"/>
  <c r="AI392" i="3"/>
  <c r="AH392" i="3"/>
  <c r="AG392" i="3"/>
  <c r="AF392" i="3"/>
  <c r="AE392" i="3"/>
  <c r="AD392" i="3"/>
  <c r="AC392" i="3"/>
  <c r="AA392" i="3"/>
  <c r="Y392" i="3"/>
  <c r="AM391" i="3"/>
  <c r="AL391" i="3"/>
  <c r="AK391" i="3"/>
  <c r="AJ391" i="3"/>
  <c r="AI391" i="3"/>
  <c r="AH391" i="3"/>
  <c r="AG391" i="3"/>
  <c r="AF391" i="3"/>
  <c r="AE391" i="3"/>
  <c r="AD391" i="3"/>
  <c r="AC391" i="3"/>
  <c r="AA391" i="3"/>
  <c r="Y391" i="3"/>
  <c r="AM390" i="3"/>
  <c r="AL390" i="3"/>
  <c r="AK390" i="3"/>
  <c r="AJ390" i="3"/>
  <c r="AI390" i="3"/>
  <c r="AH390" i="3"/>
  <c r="AG390" i="3"/>
  <c r="AF390" i="3"/>
  <c r="AE390" i="3"/>
  <c r="AD390" i="3"/>
  <c r="AC390" i="3"/>
  <c r="AA390" i="3"/>
  <c r="Y390" i="3"/>
  <c r="AM389" i="3"/>
  <c r="AL389" i="3"/>
  <c r="AK389" i="3"/>
  <c r="AJ389" i="3"/>
  <c r="AI389" i="3"/>
  <c r="AH389" i="3"/>
  <c r="AG389" i="3"/>
  <c r="AF389" i="3"/>
  <c r="AE389" i="3"/>
  <c r="AD389" i="3"/>
  <c r="AC389" i="3"/>
  <c r="AA389" i="3"/>
  <c r="Y389" i="3"/>
  <c r="AM388" i="3"/>
  <c r="AL388" i="3"/>
  <c r="AK388" i="3"/>
  <c r="AJ388" i="3"/>
  <c r="AI388" i="3"/>
  <c r="AH388" i="3"/>
  <c r="AG388" i="3"/>
  <c r="AF388" i="3"/>
  <c r="AE388" i="3"/>
  <c r="AD388" i="3"/>
  <c r="AC388" i="3"/>
  <c r="AA388" i="3"/>
  <c r="Y388" i="3"/>
  <c r="AM387" i="3"/>
  <c r="AL387" i="3"/>
  <c r="AK387" i="3"/>
  <c r="AJ387" i="3"/>
  <c r="AI387" i="3"/>
  <c r="AH387" i="3"/>
  <c r="AG387" i="3"/>
  <c r="AF387" i="3"/>
  <c r="AE387" i="3"/>
  <c r="AD387" i="3"/>
  <c r="AC387" i="3"/>
  <c r="AA387" i="3"/>
  <c r="Y387" i="3"/>
  <c r="AM386" i="3"/>
  <c r="AL386" i="3"/>
  <c r="AK386" i="3"/>
  <c r="AJ386" i="3"/>
  <c r="AI386" i="3"/>
  <c r="AH386" i="3"/>
  <c r="AG386" i="3"/>
  <c r="AF386" i="3"/>
  <c r="AE386" i="3"/>
  <c r="AD386" i="3"/>
  <c r="AC386" i="3"/>
  <c r="AA386" i="3"/>
  <c r="Y386" i="3"/>
  <c r="AM385" i="3"/>
  <c r="AL385" i="3"/>
  <c r="AK385" i="3"/>
  <c r="AJ385" i="3"/>
  <c r="AI385" i="3"/>
  <c r="AH385" i="3"/>
  <c r="AG385" i="3"/>
  <c r="AF385" i="3"/>
  <c r="AE385" i="3"/>
  <c r="AD385" i="3"/>
  <c r="AC385" i="3"/>
  <c r="AA385" i="3"/>
  <c r="Y385" i="3"/>
  <c r="AM384" i="3"/>
  <c r="AL384" i="3"/>
  <c r="AK384" i="3"/>
  <c r="AJ384" i="3"/>
  <c r="AI384" i="3"/>
  <c r="AH384" i="3"/>
  <c r="AG384" i="3"/>
  <c r="AF384" i="3"/>
  <c r="AE384" i="3"/>
  <c r="AD384" i="3"/>
  <c r="AC384" i="3"/>
  <c r="AA384" i="3"/>
  <c r="Y384" i="3"/>
  <c r="AM383" i="3"/>
  <c r="AL383" i="3"/>
  <c r="AK383" i="3"/>
  <c r="AJ383" i="3"/>
  <c r="AI383" i="3"/>
  <c r="AH383" i="3"/>
  <c r="AG383" i="3"/>
  <c r="AF383" i="3"/>
  <c r="AE383" i="3"/>
  <c r="AD383" i="3"/>
  <c r="AC383" i="3"/>
  <c r="AA383" i="3"/>
  <c r="Y383" i="3"/>
  <c r="AM382" i="3"/>
  <c r="AL382" i="3"/>
  <c r="AK382" i="3"/>
  <c r="AJ382" i="3"/>
  <c r="AI382" i="3"/>
  <c r="AH382" i="3"/>
  <c r="AG382" i="3"/>
  <c r="AF382" i="3"/>
  <c r="AE382" i="3"/>
  <c r="AD382" i="3"/>
  <c r="AC382" i="3"/>
  <c r="AA382" i="3"/>
  <c r="Y382" i="3"/>
  <c r="AM381" i="3"/>
  <c r="AL381" i="3"/>
  <c r="AK381" i="3"/>
  <c r="AJ381" i="3"/>
  <c r="AI381" i="3"/>
  <c r="AH381" i="3"/>
  <c r="AG381" i="3"/>
  <c r="AF381" i="3"/>
  <c r="AE381" i="3"/>
  <c r="AD381" i="3"/>
  <c r="AC381" i="3"/>
  <c r="AA381" i="3"/>
  <c r="Y381" i="3"/>
  <c r="AM435" i="3"/>
  <c r="AL435" i="3"/>
  <c r="AK435" i="3"/>
  <c r="AJ435" i="3"/>
  <c r="AI435" i="3"/>
  <c r="AH435" i="3"/>
  <c r="AG435" i="3"/>
  <c r="AF435" i="3"/>
  <c r="AE435" i="3"/>
  <c r="AD435" i="3"/>
  <c r="AC435" i="3"/>
  <c r="AA435" i="3"/>
  <c r="Y435" i="3"/>
  <c r="AM434" i="3"/>
  <c r="AL434" i="3"/>
  <c r="AK434" i="3"/>
  <c r="AJ434" i="3"/>
  <c r="AI434" i="3"/>
  <c r="AH434" i="3"/>
  <c r="AG434" i="3"/>
  <c r="AF434" i="3"/>
  <c r="AE434" i="3"/>
  <c r="AD434" i="3"/>
  <c r="AC434" i="3"/>
  <c r="AA434" i="3"/>
  <c r="Y434" i="3"/>
  <c r="AM433" i="3"/>
  <c r="AL433" i="3"/>
  <c r="AK433" i="3"/>
  <c r="AJ433" i="3"/>
  <c r="AI433" i="3"/>
  <c r="AH433" i="3"/>
  <c r="AG433" i="3"/>
  <c r="AF433" i="3"/>
  <c r="AE433" i="3"/>
  <c r="AD433" i="3"/>
  <c r="AC433" i="3"/>
  <c r="AA433" i="3"/>
  <c r="Y433" i="3"/>
  <c r="AM432" i="3"/>
  <c r="AL432" i="3"/>
  <c r="AK432" i="3"/>
  <c r="AJ432" i="3"/>
  <c r="AI432" i="3"/>
  <c r="AH432" i="3"/>
  <c r="AG432" i="3"/>
  <c r="AF432" i="3"/>
  <c r="AE432" i="3"/>
  <c r="AD432" i="3"/>
  <c r="AC432" i="3"/>
  <c r="AA432" i="3"/>
  <c r="Y432" i="3"/>
  <c r="AM431" i="3"/>
  <c r="AL431" i="3"/>
  <c r="AK431" i="3"/>
  <c r="AJ431" i="3"/>
  <c r="AI431" i="3"/>
  <c r="AH431" i="3"/>
  <c r="AG431" i="3"/>
  <c r="AF431" i="3"/>
  <c r="AE431" i="3"/>
  <c r="AD431" i="3"/>
  <c r="AC431" i="3"/>
  <c r="AA431" i="3"/>
  <c r="Y431" i="3"/>
  <c r="AM430" i="3"/>
  <c r="AL430" i="3"/>
  <c r="AK430" i="3"/>
  <c r="AJ430" i="3"/>
  <c r="AI430" i="3"/>
  <c r="AH430" i="3"/>
  <c r="AG430" i="3"/>
  <c r="AF430" i="3"/>
  <c r="AE430" i="3"/>
  <c r="AD430" i="3"/>
  <c r="AC430" i="3"/>
  <c r="AA430" i="3"/>
  <c r="Y430" i="3"/>
  <c r="AM429" i="3"/>
  <c r="AL429" i="3"/>
  <c r="AK429" i="3"/>
  <c r="AJ429" i="3"/>
  <c r="AI429" i="3"/>
  <c r="AH429" i="3"/>
  <c r="AG429" i="3"/>
  <c r="AF429" i="3"/>
  <c r="AE429" i="3"/>
  <c r="AD429" i="3"/>
  <c r="AC429" i="3"/>
  <c r="AA429" i="3"/>
  <c r="Y429" i="3"/>
  <c r="AM428" i="3"/>
  <c r="AL428" i="3"/>
  <c r="AK428" i="3"/>
  <c r="AJ428" i="3"/>
  <c r="AI428" i="3"/>
  <c r="AH428" i="3"/>
  <c r="AG428" i="3"/>
  <c r="AF428" i="3"/>
  <c r="AE428" i="3"/>
  <c r="AD428" i="3"/>
  <c r="AC428" i="3"/>
  <c r="AA428" i="3"/>
  <c r="Y428" i="3"/>
  <c r="AM427" i="3"/>
  <c r="AL427" i="3"/>
  <c r="AK427" i="3"/>
  <c r="AJ427" i="3"/>
  <c r="AI427" i="3"/>
  <c r="AH427" i="3"/>
  <c r="AG427" i="3"/>
  <c r="AF427" i="3"/>
  <c r="AE427" i="3"/>
  <c r="AD427" i="3"/>
  <c r="AC427" i="3"/>
  <c r="AA427" i="3"/>
  <c r="Y427" i="3"/>
  <c r="AM426" i="3"/>
  <c r="AL426" i="3"/>
  <c r="AK426" i="3"/>
  <c r="AJ426" i="3"/>
  <c r="AI426" i="3"/>
  <c r="AH426" i="3"/>
  <c r="AG426" i="3"/>
  <c r="AF426" i="3"/>
  <c r="AE426" i="3"/>
  <c r="AD426" i="3"/>
  <c r="AC426" i="3"/>
  <c r="AA426" i="3"/>
  <c r="Y426" i="3"/>
  <c r="AM425" i="3"/>
  <c r="AL425" i="3"/>
  <c r="AK425" i="3"/>
  <c r="AJ425" i="3"/>
  <c r="AI425" i="3"/>
  <c r="AH425" i="3"/>
  <c r="AG425" i="3"/>
  <c r="AF425" i="3"/>
  <c r="AE425" i="3"/>
  <c r="AD425" i="3"/>
  <c r="AC425" i="3"/>
  <c r="AA425" i="3"/>
  <c r="Y425" i="3"/>
  <c r="AM424" i="3"/>
  <c r="AL424" i="3"/>
  <c r="AK424" i="3"/>
  <c r="AJ424" i="3"/>
  <c r="AI424" i="3"/>
  <c r="AH424" i="3"/>
  <c r="AG424" i="3"/>
  <c r="AF424" i="3"/>
  <c r="AE424" i="3"/>
  <c r="AD424" i="3"/>
  <c r="AC424" i="3"/>
  <c r="AA424" i="3"/>
  <c r="Y424" i="3"/>
  <c r="AM423" i="3"/>
  <c r="AL423" i="3"/>
  <c r="AK423" i="3"/>
  <c r="AJ423" i="3"/>
  <c r="AI423" i="3"/>
  <c r="AH423" i="3"/>
  <c r="AG423" i="3"/>
  <c r="AF423" i="3"/>
  <c r="AE423" i="3"/>
  <c r="AD423" i="3"/>
  <c r="AC423" i="3"/>
  <c r="AA423" i="3"/>
  <c r="Y423" i="3"/>
  <c r="AM422" i="3"/>
  <c r="AL422" i="3"/>
  <c r="AK422" i="3"/>
  <c r="AJ422" i="3"/>
  <c r="AI422" i="3"/>
  <c r="AH422" i="3"/>
  <c r="AG422" i="3"/>
  <c r="AF422" i="3"/>
  <c r="AE422" i="3"/>
  <c r="AD422" i="3"/>
  <c r="AC422" i="3"/>
  <c r="AA422" i="3"/>
  <c r="Y422" i="3"/>
  <c r="AM421" i="3"/>
  <c r="AL421" i="3"/>
  <c r="AK421" i="3"/>
  <c r="AJ421" i="3"/>
  <c r="AI421" i="3"/>
  <c r="AH421" i="3"/>
  <c r="AG421" i="3"/>
  <c r="AF421" i="3"/>
  <c r="AE421" i="3"/>
  <c r="AD421" i="3"/>
  <c r="AC421" i="3"/>
  <c r="AA421" i="3"/>
  <c r="Y421" i="3"/>
  <c r="AM420" i="3"/>
  <c r="AL420" i="3"/>
  <c r="AK420" i="3"/>
  <c r="AJ420" i="3"/>
  <c r="AI420" i="3"/>
  <c r="AH420" i="3"/>
  <c r="AG420" i="3"/>
  <c r="AF420" i="3"/>
  <c r="AE420" i="3"/>
  <c r="AD420" i="3"/>
  <c r="AC420" i="3"/>
  <c r="AA420" i="3"/>
  <c r="Y420" i="3"/>
  <c r="AM419" i="3"/>
  <c r="AL419" i="3"/>
  <c r="AK419" i="3"/>
  <c r="AJ419" i="3"/>
  <c r="AI419" i="3"/>
  <c r="AH419" i="3"/>
  <c r="AG419" i="3"/>
  <c r="AF419" i="3"/>
  <c r="AE419" i="3"/>
  <c r="AD419" i="3"/>
  <c r="AC419" i="3"/>
  <c r="AA419" i="3"/>
  <c r="Y419" i="3"/>
  <c r="AM418" i="3"/>
  <c r="AL418" i="3"/>
  <c r="AK418" i="3"/>
  <c r="AJ418" i="3"/>
  <c r="AI418" i="3"/>
  <c r="AH418" i="3"/>
  <c r="AG418" i="3"/>
  <c r="AF418" i="3"/>
  <c r="AE418" i="3"/>
  <c r="AD418" i="3"/>
  <c r="AC418" i="3"/>
  <c r="AA418" i="3"/>
  <c r="Y418" i="3"/>
  <c r="AM417" i="3"/>
  <c r="AL417" i="3"/>
  <c r="AK417" i="3"/>
  <c r="AJ417" i="3"/>
  <c r="AI417" i="3"/>
  <c r="AH417" i="3"/>
  <c r="AG417" i="3"/>
  <c r="AF417" i="3"/>
  <c r="AE417" i="3"/>
  <c r="AD417" i="3"/>
  <c r="AC417" i="3"/>
  <c r="AA417" i="3"/>
  <c r="Y417" i="3"/>
  <c r="AM416" i="3"/>
  <c r="AL416" i="3"/>
  <c r="AK416" i="3"/>
  <c r="AJ416" i="3"/>
  <c r="AI416" i="3"/>
  <c r="AH416" i="3"/>
  <c r="AG416" i="3"/>
  <c r="AF416" i="3"/>
  <c r="AE416" i="3"/>
  <c r="AD416" i="3"/>
  <c r="AC416" i="3"/>
  <c r="AA416" i="3"/>
  <c r="Y416" i="3"/>
  <c r="AM415" i="3"/>
  <c r="AL415" i="3"/>
  <c r="AK415" i="3"/>
  <c r="AJ415" i="3"/>
  <c r="AI415" i="3"/>
  <c r="AH415" i="3"/>
  <c r="AG415" i="3"/>
  <c r="AF415" i="3"/>
  <c r="AE415" i="3"/>
  <c r="AD415" i="3"/>
  <c r="AC415" i="3"/>
  <c r="AA415" i="3"/>
  <c r="Y415" i="3"/>
  <c r="AM414" i="3"/>
  <c r="AL414" i="3"/>
  <c r="AK414" i="3"/>
  <c r="AJ414" i="3"/>
  <c r="AI414" i="3"/>
  <c r="AH414" i="3"/>
  <c r="AG414" i="3"/>
  <c r="AF414" i="3"/>
  <c r="AE414" i="3"/>
  <c r="AD414" i="3"/>
  <c r="AC414" i="3"/>
  <c r="AA414" i="3"/>
  <c r="Y414" i="3"/>
  <c r="AM413" i="3"/>
  <c r="AL413" i="3"/>
  <c r="AK413" i="3"/>
  <c r="AJ413" i="3"/>
  <c r="AI413" i="3"/>
  <c r="AH413" i="3"/>
  <c r="AG413" i="3"/>
  <c r="AF413" i="3"/>
  <c r="AE413" i="3"/>
  <c r="AD413" i="3"/>
  <c r="AC413" i="3"/>
  <c r="AA413" i="3"/>
  <c r="Y413" i="3"/>
  <c r="AM412" i="3"/>
  <c r="AL412" i="3"/>
  <c r="AK412" i="3"/>
  <c r="AJ412" i="3"/>
  <c r="AI412" i="3"/>
  <c r="AH412" i="3"/>
  <c r="AG412" i="3"/>
  <c r="AF412" i="3"/>
  <c r="AE412" i="3"/>
  <c r="AD412" i="3"/>
  <c r="AC412" i="3"/>
  <c r="AA412" i="3"/>
  <c r="Y412" i="3"/>
  <c r="AM411" i="3"/>
  <c r="AL411" i="3"/>
  <c r="AK411" i="3"/>
  <c r="AJ411" i="3"/>
  <c r="AI411" i="3"/>
  <c r="AH411" i="3"/>
  <c r="AG411" i="3"/>
  <c r="AF411" i="3"/>
  <c r="AE411" i="3"/>
  <c r="AD411" i="3"/>
  <c r="AC411" i="3"/>
  <c r="AA411" i="3"/>
  <c r="Y411" i="3"/>
  <c r="AM410" i="3"/>
  <c r="AL410" i="3"/>
  <c r="AK410" i="3"/>
  <c r="AJ410" i="3"/>
  <c r="AI410" i="3"/>
  <c r="AH410" i="3"/>
  <c r="AG410" i="3"/>
  <c r="AF410" i="3"/>
  <c r="AE410" i="3"/>
  <c r="AD410" i="3"/>
  <c r="AC410" i="3"/>
  <c r="AA410" i="3"/>
  <c r="Y410" i="3"/>
  <c r="AM409" i="3"/>
  <c r="AL409" i="3"/>
  <c r="AK409" i="3"/>
  <c r="AJ409" i="3"/>
  <c r="AI409" i="3"/>
  <c r="AH409" i="3"/>
  <c r="AG409" i="3"/>
  <c r="AF409" i="3"/>
  <c r="AE409" i="3"/>
  <c r="AD409" i="3"/>
  <c r="AC409" i="3"/>
  <c r="AA409" i="3"/>
  <c r="Y409" i="3"/>
  <c r="AM454" i="3"/>
  <c r="AL454" i="3"/>
  <c r="AK454" i="3"/>
  <c r="AJ454" i="3"/>
  <c r="AI454" i="3"/>
  <c r="AH454" i="3"/>
  <c r="AG454" i="3"/>
  <c r="AF454" i="3"/>
  <c r="AE454" i="3"/>
  <c r="AD454" i="3"/>
  <c r="AC454" i="3"/>
  <c r="AA454" i="3"/>
  <c r="Y454" i="3"/>
  <c r="AM453" i="3"/>
  <c r="AL453" i="3"/>
  <c r="AK453" i="3"/>
  <c r="AJ453" i="3"/>
  <c r="AI453" i="3"/>
  <c r="AH453" i="3"/>
  <c r="AG453" i="3"/>
  <c r="AF453" i="3"/>
  <c r="AE453" i="3"/>
  <c r="AD453" i="3"/>
  <c r="AC453" i="3"/>
  <c r="AA453" i="3"/>
  <c r="Y453" i="3"/>
  <c r="AM452" i="3"/>
  <c r="AL452" i="3"/>
  <c r="AK452" i="3"/>
  <c r="AJ452" i="3"/>
  <c r="AI452" i="3"/>
  <c r="AH452" i="3"/>
  <c r="AG452" i="3"/>
  <c r="AF452" i="3"/>
  <c r="AE452" i="3"/>
  <c r="AD452" i="3"/>
  <c r="AC452" i="3"/>
  <c r="AA452" i="3"/>
  <c r="Y452" i="3"/>
  <c r="AM451" i="3"/>
  <c r="AL451" i="3"/>
  <c r="AK451" i="3"/>
  <c r="AJ451" i="3"/>
  <c r="AI451" i="3"/>
  <c r="AH451" i="3"/>
  <c r="AG451" i="3"/>
  <c r="AF451" i="3"/>
  <c r="AE451" i="3"/>
  <c r="AD451" i="3"/>
  <c r="AC451" i="3"/>
  <c r="AA451" i="3"/>
  <c r="Y451" i="3"/>
  <c r="AM450" i="3"/>
  <c r="AL450" i="3"/>
  <c r="AK450" i="3"/>
  <c r="AJ450" i="3"/>
  <c r="AI450" i="3"/>
  <c r="AH450" i="3"/>
  <c r="AG450" i="3"/>
  <c r="AF450" i="3"/>
  <c r="AE450" i="3"/>
  <c r="AD450" i="3"/>
  <c r="AC450" i="3"/>
  <c r="AA450" i="3"/>
  <c r="Y450" i="3"/>
  <c r="AM449" i="3"/>
  <c r="AL449" i="3"/>
  <c r="AK449" i="3"/>
  <c r="AJ449" i="3"/>
  <c r="AI449" i="3"/>
  <c r="AH449" i="3"/>
  <c r="AG449" i="3"/>
  <c r="AF449" i="3"/>
  <c r="AE449" i="3"/>
  <c r="AD449" i="3"/>
  <c r="AC449" i="3"/>
  <c r="AA449" i="3"/>
  <c r="Y449" i="3"/>
  <c r="AM448" i="3"/>
  <c r="AL448" i="3"/>
  <c r="AK448" i="3"/>
  <c r="AJ448" i="3"/>
  <c r="AI448" i="3"/>
  <c r="AH448" i="3"/>
  <c r="AG448" i="3"/>
  <c r="AF448" i="3"/>
  <c r="AE448" i="3"/>
  <c r="AD448" i="3"/>
  <c r="AC448" i="3"/>
  <c r="AA448" i="3"/>
  <c r="Y448" i="3"/>
  <c r="AM447" i="3"/>
  <c r="AL447" i="3"/>
  <c r="AK447" i="3"/>
  <c r="AJ447" i="3"/>
  <c r="AI447" i="3"/>
  <c r="AH447" i="3"/>
  <c r="AG447" i="3"/>
  <c r="AF447" i="3"/>
  <c r="AE447" i="3"/>
  <c r="AD447" i="3"/>
  <c r="AC447" i="3"/>
  <c r="AA447" i="3"/>
  <c r="Y447" i="3"/>
  <c r="AM446" i="3"/>
  <c r="AL446" i="3"/>
  <c r="AK446" i="3"/>
  <c r="AJ446" i="3"/>
  <c r="AI446" i="3"/>
  <c r="AH446" i="3"/>
  <c r="AG446" i="3"/>
  <c r="AF446" i="3"/>
  <c r="AE446" i="3"/>
  <c r="AD446" i="3"/>
  <c r="AC446" i="3"/>
  <c r="AA446" i="3"/>
  <c r="Y446" i="3"/>
  <c r="AM445" i="3"/>
  <c r="AL445" i="3"/>
  <c r="AK445" i="3"/>
  <c r="AJ445" i="3"/>
  <c r="AI445" i="3"/>
  <c r="AH445" i="3"/>
  <c r="AG445" i="3"/>
  <c r="AF445" i="3"/>
  <c r="AE445" i="3"/>
  <c r="AD445" i="3"/>
  <c r="AC445" i="3"/>
  <c r="AA445" i="3"/>
  <c r="Y445" i="3"/>
  <c r="AM444" i="3"/>
  <c r="AL444" i="3"/>
  <c r="AK444" i="3"/>
  <c r="AJ444" i="3"/>
  <c r="AI444" i="3"/>
  <c r="AH444" i="3"/>
  <c r="AG444" i="3"/>
  <c r="AF444" i="3"/>
  <c r="AE444" i="3"/>
  <c r="AD444" i="3"/>
  <c r="AC444" i="3"/>
  <c r="AA444" i="3"/>
  <c r="Y444" i="3"/>
  <c r="AM443" i="3"/>
  <c r="AL443" i="3"/>
  <c r="AK443" i="3"/>
  <c r="AJ443" i="3"/>
  <c r="AI443" i="3"/>
  <c r="AH443" i="3"/>
  <c r="AG443" i="3"/>
  <c r="AF443" i="3"/>
  <c r="AE443" i="3"/>
  <c r="AD443" i="3"/>
  <c r="AC443" i="3"/>
  <c r="AA443" i="3"/>
  <c r="Y443" i="3"/>
  <c r="AM442" i="3"/>
  <c r="AL442" i="3"/>
  <c r="AK442" i="3"/>
  <c r="AJ442" i="3"/>
  <c r="AI442" i="3"/>
  <c r="AH442" i="3"/>
  <c r="AG442" i="3"/>
  <c r="AF442" i="3"/>
  <c r="AE442" i="3"/>
  <c r="AD442" i="3"/>
  <c r="AC442" i="3"/>
  <c r="AA442" i="3"/>
  <c r="Y442" i="3"/>
  <c r="AM441" i="3"/>
  <c r="AL441" i="3"/>
  <c r="AK441" i="3"/>
  <c r="AJ441" i="3"/>
  <c r="AI441" i="3"/>
  <c r="AH441" i="3"/>
  <c r="AG441" i="3"/>
  <c r="AF441" i="3"/>
  <c r="AE441" i="3"/>
  <c r="AD441" i="3"/>
  <c r="AC441" i="3"/>
  <c r="AA441" i="3"/>
  <c r="Y441" i="3"/>
  <c r="AM440" i="3"/>
  <c r="AL440" i="3"/>
  <c r="AK440" i="3"/>
  <c r="AJ440" i="3"/>
  <c r="AI440" i="3"/>
  <c r="AH440" i="3"/>
  <c r="AG440" i="3"/>
  <c r="AF440" i="3"/>
  <c r="AE440" i="3"/>
  <c r="AD440" i="3"/>
  <c r="AC440" i="3"/>
  <c r="AA440" i="3"/>
  <c r="Y440" i="3"/>
  <c r="AM439" i="3"/>
  <c r="AL439" i="3"/>
  <c r="AK439" i="3"/>
  <c r="AJ439" i="3"/>
  <c r="AI439" i="3"/>
  <c r="AH439" i="3"/>
  <c r="AG439" i="3"/>
  <c r="AF439" i="3"/>
  <c r="AE439" i="3"/>
  <c r="AD439" i="3"/>
  <c r="AC439" i="3"/>
  <c r="AA439" i="3"/>
  <c r="Y439" i="3"/>
  <c r="AM438" i="3"/>
  <c r="AL438" i="3"/>
  <c r="AK438" i="3"/>
  <c r="AJ438" i="3"/>
  <c r="AI438" i="3"/>
  <c r="AH438" i="3"/>
  <c r="AG438" i="3"/>
  <c r="AF438" i="3"/>
  <c r="AE438" i="3"/>
  <c r="AD438" i="3"/>
  <c r="AC438" i="3"/>
  <c r="AA438" i="3"/>
  <c r="Y438" i="3"/>
  <c r="AM437" i="3"/>
  <c r="AL437" i="3"/>
  <c r="AK437" i="3"/>
  <c r="AJ437" i="3"/>
  <c r="AI437" i="3"/>
  <c r="AH437" i="3"/>
  <c r="AG437" i="3"/>
  <c r="AF437" i="3"/>
  <c r="AE437" i="3"/>
  <c r="AD437" i="3"/>
  <c r="AC437" i="3"/>
  <c r="AA437" i="3"/>
  <c r="Y437" i="3"/>
  <c r="AM436" i="3"/>
  <c r="AL436" i="3"/>
  <c r="AK436" i="3"/>
  <c r="AJ436" i="3"/>
  <c r="AI436" i="3"/>
  <c r="AH436" i="3"/>
  <c r="AG436" i="3"/>
  <c r="AF436" i="3"/>
  <c r="AE436" i="3"/>
  <c r="AD436" i="3"/>
  <c r="AC436" i="3"/>
  <c r="AA436" i="3"/>
  <c r="Y436" i="3"/>
  <c r="AM461" i="3"/>
  <c r="AL461" i="3"/>
  <c r="AK461" i="3"/>
  <c r="AJ461" i="3"/>
  <c r="AI461" i="3"/>
  <c r="AH461" i="3"/>
  <c r="AG461" i="3"/>
  <c r="AF461" i="3"/>
  <c r="AE461" i="3"/>
  <c r="AD461" i="3"/>
  <c r="AC461" i="3"/>
  <c r="AA461" i="3"/>
  <c r="Y461" i="3"/>
  <c r="AM460" i="3"/>
  <c r="AL460" i="3"/>
  <c r="AK460" i="3"/>
  <c r="AJ460" i="3"/>
  <c r="AI460" i="3"/>
  <c r="AH460" i="3"/>
  <c r="AG460" i="3"/>
  <c r="AF460" i="3"/>
  <c r="AE460" i="3"/>
  <c r="AD460" i="3"/>
  <c r="AC460" i="3"/>
  <c r="AA460" i="3"/>
  <c r="Y460" i="3"/>
  <c r="AM459" i="3"/>
  <c r="AL459" i="3"/>
  <c r="AK459" i="3"/>
  <c r="AJ459" i="3"/>
  <c r="AI459" i="3"/>
  <c r="AH459" i="3"/>
  <c r="AG459" i="3"/>
  <c r="AF459" i="3"/>
  <c r="AE459" i="3"/>
  <c r="AD459" i="3"/>
  <c r="AC459" i="3"/>
  <c r="AA459" i="3"/>
  <c r="Y459" i="3"/>
  <c r="AM458" i="3"/>
  <c r="AL458" i="3"/>
  <c r="AK458" i="3"/>
  <c r="AJ458" i="3"/>
  <c r="AI458" i="3"/>
  <c r="AH458" i="3"/>
  <c r="AG458" i="3"/>
  <c r="AF458" i="3"/>
  <c r="AE458" i="3"/>
  <c r="AD458" i="3"/>
  <c r="AC458" i="3"/>
  <c r="AA458" i="3"/>
  <c r="Y458" i="3"/>
  <c r="AM457" i="3"/>
  <c r="AL457" i="3"/>
  <c r="AK457" i="3"/>
  <c r="AJ457" i="3"/>
  <c r="AI457" i="3"/>
  <c r="AH457" i="3"/>
  <c r="AG457" i="3"/>
  <c r="AF457" i="3"/>
  <c r="AE457" i="3"/>
  <c r="AD457" i="3"/>
  <c r="AC457" i="3"/>
  <c r="AA457" i="3"/>
  <c r="Y457" i="3"/>
  <c r="AM456" i="3"/>
  <c r="AL456" i="3"/>
  <c r="AK456" i="3"/>
  <c r="AJ456" i="3"/>
  <c r="AI456" i="3"/>
  <c r="AH456" i="3"/>
  <c r="AG456" i="3"/>
  <c r="AF456" i="3"/>
  <c r="AE456" i="3"/>
  <c r="AD456" i="3"/>
  <c r="AC456" i="3"/>
  <c r="AA456" i="3"/>
  <c r="Y456" i="3"/>
  <c r="AM455" i="3"/>
  <c r="AL455" i="3"/>
  <c r="AK455" i="3"/>
  <c r="AJ455" i="3"/>
  <c r="AI455" i="3"/>
  <c r="AH455" i="3"/>
  <c r="AG455" i="3"/>
  <c r="AF455" i="3"/>
  <c r="AE455" i="3"/>
  <c r="AD455" i="3"/>
  <c r="AC455" i="3"/>
  <c r="AA455" i="3"/>
  <c r="Y455" i="3"/>
  <c r="AM485" i="3"/>
  <c r="AL485" i="3"/>
  <c r="AK485" i="3"/>
  <c r="AJ485" i="3"/>
  <c r="AI485" i="3"/>
  <c r="AH485" i="3"/>
  <c r="AG485" i="3"/>
  <c r="AF485" i="3"/>
  <c r="AE485" i="3"/>
  <c r="AD485" i="3"/>
  <c r="AC485" i="3"/>
  <c r="AA485" i="3"/>
  <c r="Y485" i="3"/>
  <c r="AM484" i="3"/>
  <c r="AL484" i="3"/>
  <c r="AK484" i="3"/>
  <c r="AJ484" i="3"/>
  <c r="AI484" i="3"/>
  <c r="AH484" i="3"/>
  <c r="AG484" i="3"/>
  <c r="AF484" i="3"/>
  <c r="AE484" i="3"/>
  <c r="AD484" i="3"/>
  <c r="AC484" i="3"/>
  <c r="AA484" i="3"/>
  <c r="Y484" i="3"/>
  <c r="AM483" i="3"/>
  <c r="AL483" i="3"/>
  <c r="AK483" i="3"/>
  <c r="AJ483" i="3"/>
  <c r="AI483" i="3"/>
  <c r="AH483" i="3"/>
  <c r="AG483" i="3"/>
  <c r="AF483" i="3"/>
  <c r="AE483" i="3"/>
  <c r="AD483" i="3"/>
  <c r="AC483" i="3"/>
  <c r="AA483" i="3"/>
  <c r="Y483" i="3"/>
  <c r="AM482" i="3"/>
  <c r="AL482" i="3"/>
  <c r="AK482" i="3"/>
  <c r="AJ482" i="3"/>
  <c r="AI482" i="3"/>
  <c r="AH482" i="3"/>
  <c r="AG482" i="3"/>
  <c r="AF482" i="3"/>
  <c r="AE482" i="3"/>
  <c r="AD482" i="3"/>
  <c r="AC482" i="3"/>
  <c r="AA482" i="3"/>
  <c r="Y482" i="3"/>
  <c r="AM481" i="3"/>
  <c r="AL481" i="3"/>
  <c r="AK481" i="3"/>
  <c r="AJ481" i="3"/>
  <c r="AI481" i="3"/>
  <c r="AH481" i="3"/>
  <c r="AG481" i="3"/>
  <c r="AF481" i="3"/>
  <c r="AE481" i="3"/>
  <c r="AD481" i="3"/>
  <c r="AC481" i="3"/>
  <c r="AA481" i="3"/>
  <c r="Y481" i="3"/>
  <c r="AM480" i="3"/>
  <c r="AL480" i="3"/>
  <c r="AK480" i="3"/>
  <c r="AJ480" i="3"/>
  <c r="AI480" i="3"/>
  <c r="AH480" i="3"/>
  <c r="AG480" i="3"/>
  <c r="AF480" i="3"/>
  <c r="AE480" i="3"/>
  <c r="AD480" i="3"/>
  <c r="AC480" i="3"/>
  <c r="AA480" i="3"/>
  <c r="Y480" i="3"/>
  <c r="AM479" i="3"/>
  <c r="AL479" i="3"/>
  <c r="AK479" i="3"/>
  <c r="AJ479" i="3"/>
  <c r="AI479" i="3"/>
  <c r="AH479" i="3"/>
  <c r="AG479" i="3"/>
  <c r="AF479" i="3"/>
  <c r="AE479" i="3"/>
  <c r="AD479" i="3"/>
  <c r="AC479" i="3"/>
  <c r="AA479" i="3"/>
  <c r="Y479" i="3"/>
  <c r="AM478" i="3"/>
  <c r="AL478" i="3"/>
  <c r="AK478" i="3"/>
  <c r="AJ478" i="3"/>
  <c r="AI478" i="3"/>
  <c r="AH478" i="3"/>
  <c r="AG478" i="3"/>
  <c r="AF478" i="3"/>
  <c r="AE478" i="3"/>
  <c r="AD478" i="3"/>
  <c r="AC478" i="3"/>
  <c r="AA478" i="3"/>
  <c r="Y478" i="3"/>
  <c r="AM477" i="3"/>
  <c r="AL477" i="3"/>
  <c r="AK477" i="3"/>
  <c r="AJ477" i="3"/>
  <c r="AI477" i="3"/>
  <c r="AH477" i="3"/>
  <c r="AG477" i="3"/>
  <c r="AF477" i="3"/>
  <c r="AE477" i="3"/>
  <c r="AD477" i="3"/>
  <c r="AC477" i="3"/>
  <c r="AA477" i="3"/>
  <c r="Y477" i="3"/>
  <c r="AM476" i="3"/>
  <c r="AL476" i="3"/>
  <c r="AK476" i="3"/>
  <c r="AJ476" i="3"/>
  <c r="AI476" i="3"/>
  <c r="AH476" i="3"/>
  <c r="AG476" i="3"/>
  <c r="AF476" i="3"/>
  <c r="AE476" i="3"/>
  <c r="AD476" i="3"/>
  <c r="AC476" i="3"/>
  <c r="AA476" i="3"/>
  <c r="Y476" i="3"/>
  <c r="AM475" i="3"/>
  <c r="AL475" i="3"/>
  <c r="AK475" i="3"/>
  <c r="AJ475" i="3"/>
  <c r="AI475" i="3"/>
  <c r="AH475" i="3"/>
  <c r="AG475" i="3"/>
  <c r="AF475" i="3"/>
  <c r="AE475" i="3"/>
  <c r="AD475" i="3"/>
  <c r="AC475" i="3"/>
  <c r="AA475" i="3"/>
  <c r="Y475" i="3"/>
  <c r="AM474" i="3"/>
  <c r="AL474" i="3"/>
  <c r="AK474" i="3"/>
  <c r="AJ474" i="3"/>
  <c r="AI474" i="3"/>
  <c r="AH474" i="3"/>
  <c r="AG474" i="3"/>
  <c r="AF474" i="3"/>
  <c r="AE474" i="3"/>
  <c r="AD474" i="3"/>
  <c r="AC474" i="3"/>
  <c r="AA474" i="3"/>
  <c r="Y474" i="3"/>
  <c r="AM473" i="3"/>
  <c r="AL473" i="3"/>
  <c r="AK473" i="3"/>
  <c r="AJ473" i="3"/>
  <c r="AI473" i="3"/>
  <c r="AH473" i="3"/>
  <c r="AG473" i="3"/>
  <c r="AF473" i="3"/>
  <c r="AE473" i="3"/>
  <c r="AD473" i="3"/>
  <c r="AC473" i="3"/>
  <c r="AA473" i="3"/>
  <c r="Y473" i="3"/>
  <c r="AM472" i="3"/>
  <c r="AL472" i="3"/>
  <c r="AK472" i="3"/>
  <c r="AJ472" i="3"/>
  <c r="AI472" i="3"/>
  <c r="AH472" i="3"/>
  <c r="AG472" i="3"/>
  <c r="AF472" i="3"/>
  <c r="AE472" i="3"/>
  <c r="AD472" i="3"/>
  <c r="AC472" i="3"/>
  <c r="AA472" i="3"/>
  <c r="Y472" i="3"/>
  <c r="AM471" i="3"/>
  <c r="AL471" i="3"/>
  <c r="AK471" i="3"/>
  <c r="AJ471" i="3"/>
  <c r="AI471" i="3"/>
  <c r="AH471" i="3"/>
  <c r="AG471" i="3"/>
  <c r="AF471" i="3"/>
  <c r="AE471" i="3"/>
  <c r="AD471" i="3"/>
  <c r="AC471" i="3"/>
  <c r="AA471" i="3"/>
  <c r="Y471" i="3"/>
  <c r="AM470" i="3"/>
  <c r="AL470" i="3"/>
  <c r="AK470" i="3"/>
  <c r="AJ470" i="3"/>
  <c r="AI470" i="3"/>
  <c r="AH470" i="3"/>
  <c r="AG470" i="3"/>
  <c r="AF470" i="3"/>
  <c r="AE470" i="3"/>
  <c r="AD470" i="3"/>
  <c r="AC470" i="3"/>
  <c r="AA470" i="3"/>
  <c r="Y470" i="3"/>
  <c r="AM469" i="3"/>
  <c r="AL469" i="3"/>
  <c r="AK469" i="3"/>
  <c r="AJ469" i="3"/>
  <c r="AI469" i="3"/>
  <c r="AH469" i="3"/>
  <c r="AG469" i="3"/>
  <c r="AF469" i="3"/>
  <c r="AE469" i="3"/>
  <c r="AD469" i="3"/>
  <c r="AC469" i="3"/>
  <c r="AA469" i="3"/>
  <c r="Y469" i="3"/>
  <c r="AM468" i="3"/>
  <c r="AL468" i="3"/>
  <c r="AK468" i="3"/>
  <c r="AJ468" i="3"/>
  <c r="AI468" i="3"/>
  <c r="AH468" i="3"/>
  <c r="AG468" i="3"/>
  <c r="AF468" i="3"/>
  <c r="AE468" i="3"/>
  <c r="AD468" i="3"/>
  <c r="AC468" i="3"/>
  <c r="AA468" i="3"/>
  <c r="Y468" i="3"/>
  <c r="AM467" i="3"/>
  <c r="AL467" i="3"/>
  <c r="AK467" i="3"/>
  <c r="AJ467" i="3"/>
  <c r="AI467" i="3"/>
  <c r="AH467" i="3"/>
  <c r="AG467" i="3"/>
  <c r="AF467" i="3"/>
  <c r="AE467" i="3"/>
  <c r="AD467" i="3"/>
  <c r="AC467" i="3"/>
  <c r="AA467" i="3"/>
  <c r="Y467" i="3"/>
  <c r="AM466" i="3"/>
  <c r="AL466" i="3"/>
  <c r="AK466" i="3"/>
  <c r="AJ466" i="3"/>
  <c r="AI466" i="3"/>
  <c r="AH466" i="3"/>
  <c r="AG466" i="3"/>
  <c r="AF466" i="3"/>
  <c r="AE466" i="3"/>
  <c r="AD466" i="3"/>
  <c r="AC466" i="3"/>
  <c r="AA466" i="3"/>
  <c r="Y466" i="3"/>
  <c r="AM465" i="3"/>
  <c r="AL465" i="3"/>
  <c r="AK465" i="3"/>
  <c r="AJ465" i="3"/>
  <c r="AI465" i="3"/>
  <c r="AH465" i="3"/>
  <c r="AG465" i="3"/>
  <c r="AF465" i="3"/>
  <c r="AE465" i="3"/>
  <c r="AD465" i="3"/>
  <c r="AC465" i="3"/>
  <c r="AA465" i="3"/>
  <c r="Y465" i="3"/>
  <c r="AM464" i="3"/>
  <c r="AL464" i="3"/>
  <c r="AK464" i="3"/>
  <c r="AJ464" i="3"/>
  <c r="AI464" i="3"/>
  <c r="AH464" i="3"/>
  <c r="AG464" i="3"/>
  <c r="AF464" i="3"/>
  <c r="AE464" i="3"/>
  <c r="AD464" i="3"/>
  <c r="AC464" i="3"/>
  <c r="AA464" i="3"/>
  <c r="Y464" i="3"/>
  <c r="AM463" i="3"/>
  <c r="AL463" i="3"/>
  <c r="AK463" i="3"/>
  <c r="AJ463" i="3"/>
  <c r="AI463" i="3"/>
  <c r="AH463" i="3"/>
  <c r="AG463" i="3"/>
  <c r="AF463" i="3"/>
  <c r="AE463" i="3"/>
  <c r="AD463" i="3"/>
  <c r="AC463" i="3"/>
  <c r="AA463" i="3"/>
  <c r="Y463" i="3"/>
  <c r="AM462" i="3"/>
  <c r="AL462" i="3"/>
  <c r="AK462" i="3"/>
  <c r="AJ462" i="3"/>
  <c r="AI462" i="3"/>
  <c r="AH462" i="3"/>
  <c r="AG462" i="3"/>
  <c r="AF462" i="3"/>
  <c r="AE462" i="3"/>
  <c r="AD462" i="3"/>
  <c r="AC462" i="3"/>
  <c r="AA462" i="3"/>
  <c r="Y462" i="3"/>
  <c r="AM505" i="3"/>
  <c r="AL505" i="3"/>
  <c r="AK505" i="3"/>
  <c r="AJ505" i="3"/>
  <c r="AI505" i="3"/>
  <c r="AH505" i="3"/>
  <c r="AG505" i="3"/>
  <c r="AF505" i="3"/>
  <c r="AE505" i="3"/>
  <c r="AD505" i="3"/>
  <c r="AC505" i="3"/>
  <c r="AA505" i="3"/>
  <c r="Y505" i="3"/>
  <c r="AM504" i="3"/>
  <c r="AL504" i="3"/>
  <c r="AK504" i="3"/>
  <c r="AJ504" i="3"/>
  <c r="AI504" i="3"/>
  <c r="AH504" i="3"/>
  <c r="AG504" i="3"/>
  <c r="AF504" i="3"/>
  <c r="AE504" i="3"/>
  <c r="AD504" i="3"/>
  <c r="AC504" i="3"/>
  <c r="AA504" i="3"/>
  <c r="Y504" i="3"/>
  <c r="AM503" i="3"/>
  <c r="AL503" i="3"/>
  <c r="AK503" i="3"/>
  <c r="AJ503" i="3"/>
  <c r="AI503" i="3"/>
  <c r="AH503" i="3"/>
  <c r="AG503" i="3"/>
  <c r="AF503" i="3"/>
  <c r="AE503" i="3"/>
  <c r="AD503" i="3"/>
  <c r="AC503" i="3"/>
  <c r="AA503" i="3"/>
  <c r="Y503" i="3"/>
  <c r="AM502" i="3"/>
  <c r="AL502" i="3"/>
  <c r="AK502" i="3"/>
  <c r="AJ502" i="3"/>
  <c r="AI502" i="3"/>
  <c r="AH502" i="3"/>
  <c r="AG502" i="3"/>
  <c r="AF502" i="3"/>
  <c r="AE502" i="3"/>
  <c r="AD502" i="3"/>
  <c r="AC502" i="3"/>
  <c r="AA502" i="3"/>
  <c r="Y502" i="3"/>
  <c r="AM501" i="3"/>
  <c r="AL501" i="3"/>
  <c r="AK501" i="3"/>
  <c r="AJ501" i="3"/>
  <c r="AI501" i="3"/>
  <c r="AH501" i="3"/>
  <c r="AG501" i="3"/>
  <c r="AF501" i="3"/>
  <c r="AE501" i="3"/>
  <c r="AD501" i="3"/>
  <c r="AC501" i="3"/>
  <c r="AA501" i="3"/>
  <c r="Y501" i="3"/>
  <c r="AM500" i="3"/>
  <c r="AL500" i="3"/>
  <c r="AK500" i="3"/>
  <c r="AJ500" i="3"/>
  <c r="AI500" i="3"/>
  <c r="AH500" i="3"/>
  <c r="AG500" i="3"/>
  <c r="AF500" i="3"/>
  <c r="AE500" i="3"/>
  <c r="AD500" i="3"/>
  <c r="AC500" i="3"/>
  <c r="AA500" i="3"/>
  <c r="Y500" i="3"/>
  <c r="AM499" i="3"/>
  <c r="AL499" i="3"/>
  <c r="AK499" i="3"/>
  <c r="AJ499" i="3"/>
  <c r="AI499" i="3"/>
  <c r="AH499" i="3"/>
  <c r="AG499" i="3"/>
  <c r="AF499" i="3"/>
  <c r="AE499" i="3"/>
  <c r="AD499" i="3"/>
  <c r="AC499" i="3"/>
  <c r="AA499" i="3"/>
  <c r="Y499" i="3"/>
  <c r="AM498" i="3"/>
  <c r="AL498" i="3"/>
  <c r="AK498" i="3"/>
  <c r="AJ498" i="3"/>
  <c r="AI498" i="3"/>
  <c r="AH498" i="3"/>
  <c r="AG498" i="3"/>
  <c r="AF498" i="3"/>
  <c r="AE498" i="3"/>
  <c r="AD498" i="3"/>
  <c r="AC498" i="3"/>
  <c r="AA498" i="3"/>
  <c r="Y498" i="3"/>
  <c r="AM497" i="3"/>
  <c r="AL497" i="3"/>
  <c r="AK497" i="3"/>
  <c r="AJ497" i="3"/>
  <c r="AI497" i="3"/>
  <c r="AH497" i="3"/>
  <c r="AG497" i="3"/>
  <c r="AF497" i="3"/>
  <c r="AE497" i="3"/>
  <c r="AD497" i="3"/>
  <c r="AC497" i="3"/>
  <c r="AA497" i="3"/>
  <c r="Y497" i="3"/>
  <c r="AM496" i="3"/>
  <c r="AL496" i="3"/>
  <c r="AK496" i="3"/>
  <c r="AJ496" i="3"/>
  <c r="AI496" i="3"/>
  <c r="AH496" i="3"/>
  <c r="AG496" i="3"/>
  <c r="AF496" i="3"/>
  <c r="AE496" i="3"/>
  <c r="AD496" i="3"/>
  <c r="AC496" i="3"/>
  <c r="AA496" i="3"/>
  <c r="Y496" i="3"/>
  <c r="AM495" i="3"/>
  <c r="AL495" i="3"/>
  <c r="AK495" i="3"/>
  <c r="AJ495" i="3"/>
  <c r="AI495" i="3"/>
  <c r="AH495" i="3"/>
  <c r="AG495" i="3"/>
  <c r="AF495" i="3"/>
  <c r="AE495" i="3"/>
  <c r="AD495" i="3"/>
  <c r="AC495" i="3"/>
  <c r="AA495" i="3"/>
  <c r="Y495" i="3"/>
  <c r="AM494" i="3"/>
  <c r="AL494" i="3"/>
  <c r="AK494" i="3"/>
  <c r="AJ494" i="3"/>
  <c r="AI494" i="3"/>
  <c r="AH494" i="3"/>
  <c r="AG494" i="3"/>
  <c r="AF494" i="3"/>
  <c r="AE494" i="3"/>
  <c r="AD494" i="3"/>
  <c r="AC494" i="3"/>
  <c r="AA494" i="3"/>
  <c r="Y494" i="3"/>
  <c r="AM493" i="3"/>
  <c r="AL493" i="3"/>
  <c r="AK493" i="3"/>
  <c r="AJ493" i="3"/>
  <c r="AI493" i="3"/>
  <c r="AH493" i="3"/>
  <c r="AG493" i="3"/>
  <c r="AF493" i="3"/>
  <c r="AE493" i="3"/>
  <c r="AD493" i="3"/>
  <c r="AC493" i="3"/>
  <c r="AA493" i="3"/>
  <c r="Y493" i="3"/>
  <c r="AM492" i="3"/>
  <c r="AL492" i="3"/>
  <c r="AK492" i="3"/>
  <c r="AJ492" i="3"/>
  <c r="AI492" i="3"/>
  <c r="AH492" i="3"/>
  <c r="AG492" i="3"/>
  <c r="AF492" i="3"/>
  <c r="AE492" i="3"/>
  <c r="AD492" i="3"/>
  <c r="AC492" i="3"/>
  <c r="AA492" i="3"/>
  <c r="Y492" i="3"/>
  <c r="AM491" i="3"/>
  <c r="AL491" i="3"/>
  <c r="AK491" i="3"/>
  <c r="AJ491" i="3"/>
  <c r="AI491" i="3"/>
  <c r="AH491" i="3"/>
  <c r="AG491" i="3"/>
  <c r="AF491" i="3"/>
  <c r="AE491" i="3"/>
  <c r="AD491" i="3"/>
  <c r="AC491" i="3"/>
  <c r="AA491" i="3"/>
  <c r="Y491" i="3"/>
  <c r="AM490" i="3"/>
  <c r="AL490" i="3"/>
  <c r="AK490" i="3"/>
  <c r="AJ490" i="3"/>
  <c r="AI490" i="3"/>
  <c r="AH490" i="3"/>
  <c r="AG490" i="3"/>
  <c r="AF490" i="3"/>
  <c r="AE490" i="3"/>
  <c r="AD490" i="3"/>
  <c r="AC490" i="3"/>
  <c r="AA490" i="3"/>
  <c r="Y490" i="3"/>
  <c r="AM489" i="3"/>
  <c r="AL489" i="3"/>
  <c r="AK489" i="3"/>
  <c r="AJ489" i="3"/>
  <c r="AI489" i="3"/>
  <c r="AH489" i="3"/>
  <c r="AG489" i="3"/>
  <c r="AF489" i="3"/>
  <c r="AE489" i="3"/>
  <c r="AD489" i="3"/>
  <c r="AC489" i="3"/>
  <c r="AA489" i="3"/>
  <c r="Y489" i="3"/>
  <c r="AM488" i="3"/>
  <c r="AL488" i="3"/>
  <c r="AK488" i="3"/>
  <c r="AJ488" i="3"/>
  <c r="AI488" i="3"/>
  <c r="AH488" i="3"/>
  <c r="AG488" i="3"/>
  <c r="AF488" i="3"/>
  <c r="AE488" i="3"/>
  <c r="AD488" i="3"/>
  <c r="AC488" i="3"/>
  <c r="AA488" i="3"/>
  <c r="Y488" i="3"/>
  <c r="AM487" i="3"/>
  <c r="AL487" i="3"/>
  <c r="AK487" i="3"/>
  <c r="AJ487" i="3"/>
  <c r="AI487" i="3"/>
  <c r="AH487" i="3"/>
  <c r="AG487" i="3"/>
  <c r="AF487" i="3"/>
  <c r="AE487" i="3"/>
  <c r="AD487" i="3"/>
  <c r="AC487" i="3"/>
  <c r="AA487" i="3"/>
  <c r="Y487" i="3"/>
  <c r="AM486" i="3"/>
  <c r="AL486" i="3"/>
  <c r="AK486" i="3"/>
  <c r="AJ486" i="3"/>
  <c r="AI486" i="3"/>
  <c r="AH486" i="3"/>
  <c r="AG486" i="3"/>
  <c r="AF486" i="3"/>
  <c r="AE486" i="3"/>
  <c r="AD486" i="3"/>
  <c r="AC486" i="3"/>
  <c r="AA486" i="3"/>
  <c r="Y486" i="3"/>
  <c r="AM520" i="3"/>
  <c r="AL520" i="3"/>
  <c r="AK520" i="3"/>
  <c r="AJ520" i="3"/>
  <c r="AI520" i="3"/>
  <c r="AH520" i="3"/>
  <c r="AG520" i="3"/>
  <c r="AF520" i="3"/>
  <c r="AE520" i="3"/>
  <c r="AD520" i="3"/>
  <c r="AC520" i="3"/>
  <c r="AA520" i="3"/>
  <c r="Y520" i="3"/>
  <c r="AM519" i="3"/>
  <c r="AL519" i="3"/>
  <c r="AK519" i="3"/>
  <c r="AJ519" i="3"/>
  <c r="AI519" i="3"/>
  <c r="AH519" i="3"/>
  <c r="AG519" i="3"/>
  <c r="AF519" i="3"/>
  <c r="AE519" i="3"/>
  <c r="AD519" i="3"/>
  <c r="AC519" i="3"/>
  <c r="AA519" i="3"/>
  <c r="Y519" i="3"/>
  <c r="AM518" i="3"/>
  <c r="AL518" i="3"/>
  <c r="AK518" i="3"/>
  <c r="AJ518" i="3"/>
  <c r="AI518" i="3"/>
  <c r="AH518" i="3"/>
  <c r="AG518" i="3"/>
  <c r="AF518" i="3"/>
  <c r="AE518" i="3"/>
  <c r="AD518" i="3"/>
  <c r="AC518" i="3"/>
  <c r="AA518" i="3"/>
  <c r="Y518" i="3"/>
  <c r="AM517" i="3"/>
  <c r="AL517" i="3"/>
  <c r="AK517" i="3"/>
  <c r="AJ517" i="3"/>
  <c r="AI517" i="3"/>
  <c r="AH517" i="3"/>
  <c r="AG517" i="3"/>
  <c r="AF517" i="3"/>
  <c r="AE517" i="3"/>
  <c r="AD517" i="3"/>
  <c r="AC517" i="3"/>
  <c r="AA517" i="3"/>
  <c r="Y517" i="3"/>
  <c r="AM516" i="3"/>
  <c r="AL516" i="3"/>
  <c r="AK516" i="3"/>
  <c r="AJ516" i="3"/>
  <c r="AI516" i="3"/>
  <c r="AH516" i="3"/>
  <c r="AG516" i="3"/>
  <c r="AF516" i="3"/>
  <c r="AE516" i="3"/>
  <c r="AD516" i="3"/>
  <c r="AC516" i="3"/>
  <c r="AA516" i="3"/>
  <c r="Y516" i="3"/>
  <c r="AM515" i="3"/>
  <c r="AL515" i="3"/>
  <c r="AK515" i="3"/>
  <c r="AJ515" i="3"/>
  <c r="AI515" i="3"/>
  <c r="AH515" i="3"/>
  <c r="AG515" i="3"/>
  <c r="AF515" i="3"/>
  <c r="AE515" i="3"/>
  <c r="AD515" i="3"/>
  <c r="AC515" i="3"/>
  <c r="AA515" i="3"/>
  <c r="Y515" i="3"/>
  <c r="AM514" i="3"/>
  <c r="AL514" i="3"/>
  <c r="AK514" i="3"/>
  <c r="AJ514" i="3"/>
  <c r="AI514" i="3"/>
  <c r="AH514" i="3"/>
  <c r="AG514" i="3"/>
  <c r="AF514" i="3"/>
  <c r="AE514" i="3"/>
  <c r="AD514" i="3"/>
  <c r="AC514" i="3"/>
  <c r="AA514" i="3"/>
  <c r="Y514" i="3"/>
  <c r="AM513" i="3"/>
  <c r="AL513" i="3"/>
  <c r="AK513" i="3"/>
  <c r="AJ513" i="3"/>
  <c r="AI513" i="3"/>
  <c r="AH513" i="3"/>
  <c r="AG513" i="3"/>
  <c r="AF513" i="3"/>
  <c r="AE513" i="3"/>
  <c r="AD513" i="3"/>
  <c r="AC513" i="3"/>
  <c r="AA513" i="3"/>
  <c r="Y513" i="3"/>
  <c r="AM512" i="3"/>
  <c r="AL512" i="3"/>
  <c r="AK512" i="3"/>
  <c r="AJ512" i="3"/>
  <c r="AI512" i="3"/>
  <c r="AH512" i="3"/>
  <c r="AG512" i="3"/>
  <c r="AF512" i="3"/>
  <c r="AE512" i="3"/>
  <c r="AD512" i="3"/>
  <c r="AC512" i="3"/>
  <c r="AA512" i="3"/>
  <c r="Y512" i="3"/>
  <c r="AM511" i="3"/>
  <c r="AL511" i="3"/>
  <c r="AK511" i="3"/>
  <c r="AJ511" i="3"/>
  <c r="AI511" i="3"/>
  <c r="AH511" i="3"/>
  <c r="AG511" i="3"/>
  <c r="AF511" i="3"/>
  <c r="AE511" i="3"/>
  <c r="AD511" i="3"/>
  <c r="AC511" i="3"/>
  <c r="AA511" i="3"/>
  <c r="Y511" i="3"/>
  <c r="AM510" i="3"/>
  <c r="AL510" i="3"/>
  <c r="AK510" i="3"/>
  <c r="AJ510" i="3"/>
  <c r="AI510" i="3"/>
  <c r="AH510" i="3"/>
  <c r="AG510" i="3"/>
  <c r="AF510" i="3"/>
  <c r="AE510" i="3"/>
  <c r="AD510" i="3"/>
  <c r="AC510" i="3"/>
  <c r="AA510" i="3"/>
  <c r="Y510" i="3"/>
  <c r="AM509" i="3"/>
  <c r="AL509" i="3"/>
  <c r="AK509" i="3"/>
  <c r="AJ509" i="3"/>
  <c r="AI509" i="3"/>
  <c r="AH509" i="3"/>
  <c r="AG509" i="3"/>
  <c r="AF509" i="3"/>
  <c r="AE509" i="3"/>
  <c r="AD509" i="3"/>
  <c r="AC509" i="3"/>
  <c r="AA509" i="3"/>
  <c r="Y509" i="3"/>
  <c r="AM508" i="3"/>
  <c r="AL508" i="3"/>
  <c r="AK508" i="3"/>
  <c r="AJ508" i="3"/>
  <c r="AI508" i="3"/>
  <c r="AH508" i="3"/>
  <c r="AG508" i="3"/>
  <c r="AF508" i="3"/>
  <c r="AE508" i="3"/>
  <c r="AD508" i="3"/>
  <c r="AC508" i="3"/>
  <c r="AA508" i="3"/>
  <c r="Y508" i="3"/>
  <c r="AM507" i="3"/>
  <c r="AL507" i="3"/>
  <c r="AK507" i="3"/>
  <c r="AJ507" i="3"/>
  <c r="AI507" i="3"/>
  <c r="AH507" i="3"/>
  <c r="AG507" i="3"/>
  <c r="AF507" i="3"/>
  <c r="AE507" i="3"/>
  <c r="AD507" i="3"/>
  <c r="AC507" i="3"/>
  <c r="AA507" i="3"/>
  <c r="Y507" i="3"/>
  <c r="AM506" i="3"/>
  <c r="AL506" i="3"/>
  <c r="AK506" i="3"/>
  <c r="AJ506" i="3"/>
  <c r="AI506" i="3"/>
  <c r="AH506" i="3"/>
  <c r="AG506" i="3"/>
  <c r="AF506" i="3"/>
  <c r="AE506" i="3"/>
  <c r="AD506" i="3"/>
  <c r="AC506" i="3"/>
  <c r="AA506" i="3"/>
  <c r="Y506" i="3"/>
  <c r="AM538" i="3"/>
  <c r="AL538" i="3"/>
  <c r="AK538" i="3"/>
  <c r="AJ538" i="3"/>
  <c r="AI538" i="3"/>
  <c r="AH538" i="3"/>
  <c r="AG538" i="3"/>
  <c r="AF538" i="3"/>
  <c r="AE538" i="3"/>
  <c r="AD538" i="3"/>
  <c r="AC538" i="3"/>
  <c r="AA538" i="3"/>
  <c r="Y538" i="3"/>
  <c r="AM537" i="3"/>
  <c r="AL537" i="3"/>
  <c r="AK537" i="3"/>
  <c r="AJ537" i="3"/>
  <c r="AI537" i="3"/>
  <c r="AH537" i="3"/>
  <c r="AG537" i="3"/>
  <c r="AF537" i="3"/>
  <c r="AE537" i="3"/>
  <c r="AD537" i="3"/>
  <c r="AC537" i="3"/>
  <c r="AA537" i="3"/>
  <c r="Y537" i="3"/>
  <c r="AM536" i="3"/>
  <c r="AL536" i="3"/>
  <c r="AK536" i="3"/>
  <c r="AJ536" i="3"/>
  <c r="AI536" i="3"/>
  <c r="AH536" i="3"/>
  <c r="AG536" i="3"/>
  <c r="AF536" i="3"/>
  <c r="AE536" i="3"/>
  <c r="AD536" i="3"/>
  <c r="AC536" i="3"/>
  <c r="AA536" i="3"/>
  <c r="Y536" i="3"/>
  <c r="AM535" i="3"/>
  <c r="AL535" i="3"/>
  <c r="AK535" i="3"/>
  <c r="AJ535" i="3"/>
  <c r="AI535" i="3"/>
  <c r="AH535" i="3"/>
  <c r="AG535" i="3"/>
  <c r="AF535" i="3"/>
  <c r="AE535" i="3"/>
  <c r="AD535" i="3"/>
  <c r="AC535" i="3"/>
  <c r="AA535" i="3"/>
  <c r="Y535" i="3"/>
  <c r="AM534" i="3"/>
  <c r="AL534" i="3"/>
  <c r="AK534" i="3"/>
  <c r="AJ534" i="3"/>
  <c r="AI534" i="3"/>
  <c r="AH534" i="3"/>
  <c r="AG534" i="3"/>
  <c r="AF534" i="3"/>
  <c r="AE534" i="3"/>
  <c r="AD534" i="3"/>
  <c r="AC534" i="3"/>
  <c r="AA534" i="3"/>
  <c r="Y534" i="3"/>
  <c r="AM533" i="3"/>
  <c r="AL533" i="3"/>
  <c r="AK533" i="3"/>
  <c r="AJ533" i="3"/>
  <c r="AI533" i="3"/>
  <c r="AH533" i="3"/>
  <c r="AG533" i="3"/>
  <c r="AF533" i="3"/>
  <c r="AE533" i="3"/>
  <c r="AD533" i="3"/>
  <c r="AC533" i="3"/>
  <c r="AA533" i="3"/>
  <c r="Y533" i="3"/>
  <c r="AM532" i="3"/>
  <c r="AL532" i="3"/>
  <c r="AK532" i="3"/>
  <c r="AJ532" i="3"/>
  <c r="AI532" i="3"/>
  <c r="AH532" i="3"/>
  <c r="AG532" i="3"/>
  <c r="AF532" i="3"/>
  <c r="AE532" i="3"/>
  <c r="AD532" i="3"/>
  <c r="AC532" i="3"/>
  <c r="AA532" i="3"/>
  <c r="Y532" i="3"/>
  <c r="AM531" i="3"/>
  <c r="AL531" i="3"/>
  <c r="AK531" i="3"/>
  <c r="AJ531" i="3"/>
  <c r="AI531" i="3"/>
  <c r="AH531" i="3"/>
  <c r="AG531" i="3"/>
  <c r="AF531" i="3"/>
  <c r="AE531" i="3"/>
  <c r="AD531" i="3"/>
  <c r="AC531" i="3"/>
  <c r="AA531" i="3"/>
  <c r="Y531" i="3"/>
  <c r="AM530" i="3"/>
  <c r="AL530" i="3"/>
  <c r="AK530" i="3"/>
  <c r="AJ530" i="3"/>
  <c r="AI530" i="3"/>
  <c r="AH530" i="3"/>
  <c r="AG530" i="3"/>
  <c r="AF530" i="3"/>
  <c r="AE530" i="3"/>
  <c r="AD530" i="3"/>
  <c r="AC530" i="3"/>
  <c r="AA530" i="3"/>
  <c r="Y530" i="3"/>
  <c r="AM529" i="3"/>
  <c r="AL529" i="3"/>
  <c r="AK529" i="3"/>
  <c r="AJ529" i="3"/>
  <c r="AI529" i="3"/>
  <c r="AH529" i="3"/>
  <c r="AG529" i="3"/>
  <c r="AF529" i="3"/>
  <c r="AE529" i="3"/>
  <c r="AD529" i="3"/>
  <c r="AC529" i="3"/>
  <c r="AA529" i="3"/>
  <c r="Y529" i="3"/>
  <c r="AM528" i="3"/>
  <c r="AL528" i="3"/>
  <c r="AK528" i="3"/>
  <c r="AJ528" i="3"/>
  <c r="AI528" i="3"/>
  <c r="AH528" i="3"/>
  <c r="AG528" i="3"/>
  <c r="AF528" i="3"/>
  <c r="AE528" i="3"/>
  <c r="AD528" i="3"/>
  <c r="AC528" i="3"/>
  <c r="AA528" i="3"/>
  <c r="Y528" i="3"/>
  <c r="AM527" i="3"/>
  <c r="AL527" i="3"/>
  <c r="AK527" i="3"/>
  <c r="AJ527" i="3"/>
  <c r="AI527" i="3"/>
  <c r="AH527" i="3"/>
  <c r="AG527" i="3"/>
  <c r="AF527" i="3"/>
  <c r="AE527" i="3"/>
  <c r="AD527" i="3"/>
  <c r="AC527" i="3"/>
  <c r="AA527" i="3"/>
  <c r="Y527" i="3"/>
  <c r="AM526" i="3"/>
  <c r="AL526" i="3"/>
  <c r="AK526" i="3"/>
  <c r="AJ526" i="3"/>
  <c r="AI526" i="3"/>
  <c r="AH526" i="3"/>
  <c r="AG526" i="3"/>
  <c r="AF526" i="3"/>
  <c r="AE526" i="3"/>
  <c r="AD526" i="3"/>
  <c r="AC526" i="3"/>
  <c r="AA526" i="3"/>
  <c r="Y526" i="3"/>
  <c r="AM525" i="3"/>
  <c r="AL525" i="3"/>
  <c r="AK525" i="3"/>
  <c r="AJ525" i="3"/>
  <c r="AI525" i="3"/>
  <c r="AH525" i="3"/>
  <c r="AG525" i="3"/>
  <c r="AF525" i="3"/>
  <c r="AE525" i="3"/>
  <c r="AD525" i="3"/>
  <c r="AC525" i="3"/>
  <c r="AA525" i="3"/>
  <c r="Y525" i="3"/>
  <c r="AM524" i="3"/>
  <c r="AL524" i="3"/>
  <c r="AK524" i="3"/>
  <c r="AJ524" i="3"/>
  <c r="AI524" i="3"/>
  <c r="AH524" i="3"/>
  <c r="AG524" i="3"/>
  <c r="AF524" i="3"/>
  <c r="AE524" i="3"/>
  <c r="AD524" i="3"/>
  <c r="AC524" i="3"/>
  <c r="AA524" i="3"/>
  <c r="Y524" i="3"/>
  <c r="AM523" i="3"/>
  <c r="AL523" i="3"/>
  <c r="AK523" i="3"/>
  <c r="AJ523" i="3"/>
  <c r="AI523" i="3"/>
  <c r="AH523" i="3"/>
  <c r="AG523" i="3"/>
  <c r="AF523" i="3"/>
  <c r="AE523" i="3"/>
  <c r="AD523" i="3"/>
  <c r="AC523" i="3"/>
  <c r="AA523" i="3"/>
  <c r="Y523" i="3"/>
  <c r="AM522" i="3"/>
  <c r="AL522" i="3"/>
  <c r="AK522" i="3"/>
  <c r="AJ522" i="3"/>
  <c r="AI522" i="3"/>
  <c r="AH522" i="3"/>
  <c r="AG522" i="3"/>
  <c r="AF522" i="3"/>
  <c r="AE522" i="3"/>
  <c r="AD522" i="3"/>
  <c r="AC522" i="3"/>
  <c r="AA522" i="3"/>
  <c r="Y522" i="3"/>
  <c r="AM521" i="3"/>
  <c r="AL521" i="3"/>
  <c r="AK521" i="3"/>
  <c r="AJ521" i="3"/>
  <c r="AI521" i="3"/>
  <c r="AH521" i="3"/>
  <c r="AG521" i="3"/>
  <c r="AF521" i="3"/>
  <c r="AE521" i="3"/>
  <c r="AD521" i="3"/>
  <c r="AC521" i="3"/>
  <c r="AA521" i="3"/>
  <c r="Y521" i="3"/>
  <c r="AM559" i="3"/>
  <c r="AL559" i="3"/>
  <c r="AK559" i="3"/>
  <c r="AJ559" i="3"/>
  <c r="AI559" i="3"/>
  <c r="AH559" i="3"/>
  <c r="AG559" i="3"/>
  <c r="AF559" i="3"/>
  <c r="AE559" i="3"/>
  <c r="AD559" i="3"/>
  <c r="AC559" i="3"/>
  <c r="AA559" i="3"/>
  <c r="Y559" i="3"/>
  <c r="AM558" i="3"/>
  <c r="AL558" i="3"/>
  <c r="AK558" i="3"/>
  <c r="AJ558" i="3"/>
  <c r="AI558" i="3"/>
  <c r="AH558" i="3"/>
  <c r="AG558" i="3"/>
  <c r="AF558" i="3"/>
  <c r="AE558" i="3"/>
  <c r="AD558" i="3"/>
  <c r="AC558" i="3"/>
  <c r="AA558" i="3"/>
  <c r="Y558" i="3"/>
  <c r="AM557" i="3"/>
  <c r="AL557" i="3"/>
  <c r="AK557" i="3"/>
  <c r="AJ557" i="3"/>
  <c r="AI557" i="3"/>
  <c r="AH557" i="3"/>
  <c r="AG557" i="3"/>
  <c r="AF557" i="3"/>
  <c r="AE557" i="3"/>
  <c r="AD557" i="3"/>
  <c r="AC557" i="3"/>
  <c r="AA557" i="3"/>
  <c r="Y557" i="3"/>
  <c r="AM556" i="3"/>
  <c r="AL556" i="3"/>
  <c r="AK556" i="3"/>
  <c r="AJ556" i="3"/>
  <c r="AI556" i="3"/>
  <c r="AH556" i="3"/>
  <c r="AG556" i="3"/>
  <c r="AF556" i="3"/>
  <c r="AE556" i="3"/>
  <c r="AD556" i="3"/>
  <c r="AC556" i="3"/>
  <c r="AA556" i="3"/>
  <c r="Y556" i="3"/>
  <c r="AM555" i="3"/>
  <c r="AL555" i="3"/>
  <c r="AK555" i="3"/>
  <c r="AJ555" i="3"/>
  <c r="AI555" i="3"/>
  <c r="AH555" i="3"/>
  <c r="AG555" i="3"/>
  <c r="AF555" i="3"/>
  <c r="AE555" i="3"/>
  <c r="AD555" i="3"/>
  <c r="AC555" i="3"/>
  <c r="AA555" i="3"/>
  <c r="Y555" i="3"/>
  <c r="AM554" i="3"/>
  <c r="AL554" i="3"/>
  <c r="AK554" i="3"/>
  <c r="AJ554" i="3"/>
  <c r="AI554" i="3"/>
  <c r="AH554" i="3"/>
  <c r="AG554" i="3"/>
  <c r="AF554" i="3"/>
  <c r="AE554" i="3"/>
  <c r="AD554" i="3"/>
  <c r="AC554" i="3"/>
  <c r="AA554" i="3"/>
  <c r="Y554" i="3"/>
  <c r="AM553" i="3"/>
  <c r="AL553" i="3"/>
  <c r="AK553" i="3"/>
  <c r="AJ553" i="3"/>
  <c r="AI553" i="3"/>
  <c r="AH553" i="3"/>
  <c r="AG553" i="3"/>
  <c r="AF553" i="3"/>
  <c r="AE553" i="3"/>
  <c r="AD553" i="3"/>
  <c r="AC553" i="3"/>
  <c r="AA553" i="3"/>
  <c r="Y553" i="3"/>
  <c r="AM552" i="3"/>
  <c r="AL552" i="3"/>
  <c r="AK552" i="3"/>
  <c r="AJ552" i="3"/>
  <c r="AI552" i="3"/>
  <c r="AH552" i="3"/>
  <c r="AG552" i="3"/>
  <c r="AF552" i="3"/>
  <c r="AE552" i="3"/>
  <c r="AD552" i="3"/>
  <c r="AC552" i="3"/>
  <c r="AA552" i="3"/>
  <c r="Y552" i="3"/>
  <c r="AM551" i="3"/>
  <c r="AL551" i="3"/>
  <c r="AK551" i="3"/>
  <c r="AJ551" i="3"/>
  <c r="AI551" i="3"/>
  <c r="AH551" i="3"/>
  <c r="AG551" i="3"/>
  <c r="AF551" i="3"/>
  <c r="AE551" i="3"/>
  <c r="AD551" i="3"/>
  <c r="AC551" i="3"/>
  <c r="AA551" i="3"/>
  <c r="Y551" i="3"/>
  <c r="AM550" i="3"/>
  <c r="AL550" i="3"/>
  <c r="AK550" i="3"/>
  <c r="AJ550" i="3"/>
  <c r="AI550" i="3"/>
  <c r="AH550" i="3"/>
  <c r="AG550" i="3"/>
  <c r="AF550" i="3"/>
  <c r="AE550" i="3"/>
  <c r="AD550" i="3"/>
  <c r="AC550" i="3"/>
  <c r="AA550" i="3"/>
  <c r="Y550" i="3"/>
  <c r="AM549" i="3"/>
  <c r="AL549" i="3"/>
  <c r="AK549" i="3"/>
  <c r="AJ549" i="3"/>
  <c r="AI549" i="3"/>
  <c r="AH549" i="3"/>
  <c r="AG549" i="3"/>
  <c r="AF549" i="3"/>
  <c r="AE549" i="3"/>
  <c r="AD549" i="3"/>
  <c r="AC549" i="3"/>
  <c r="AA549" i="3"/>
  <c r="Y549" i="3"/>
  <c r="AM548" i="3"/>
  <c r="AL548" i="3"/>
  <c r="AK548" i="3"/>
  <c r="AJ548" i="3"/>
  <c r="AI548" i="3"/>
  <c r="AH548" i="3"/>
  <c r="AG548" i="3"/>
  <c r="AF548" i="3"/>
  <c r="AE548" i="3"/>
  <c r="AD548" i="3"/>
  <c r="AC548" i="3"/>
  <c r="AA548" i="3"/>
  <c r="Y548" i="3"/>
  <c r="AM547" i="3"/>
  <c r="AL547" i="3"/>
  <c r="AK547" i="3"/>
  <c r="AJ547" i="3"/>
  <c r="AI547" i="3"/>
  <c r="AH547" i="3"/>
  <c r="AG547" i="3"/>
  <c r="AF547" i="3"/>
  <c r="AE547" i="3"/>
  <c r="AD547" i="3"/>
  <c r="AC547" i="3"/>
  <c r="AA547" i="3"/>
  <c r="Y547" i="3"/>
  <c r="AM546" i="3"/>
  <c r="AL546" i="3"/>
  <c r="AK546" i="3"/>
  <c r="AJ546" i="3"/>
  <c r="AI546" i="3"/>
  <c r="AH546" i="3"/>
  <c r="AG546" i="3"/>
  <c r="AF546" i="3"/>
  <c r="AE546" i="3"/>
  <c r="AD546" i="3"/>
  <c r="AC546" i="3"/>
  <c r="AA546" i="3"/>
  <c r="Y546" i="3"/>
  <c r="AM545" i="3"/>
  <c r="AL545" i="3"/>
  <c r="AK545" i="3"/>
  <c r="AJ545" i="3"/>
  <c r="AI545" i="3"/>
  <c r="AH545" i="3"/>
  <c r="AG545" i="3"/>
  <c r="AF545" i="3"/>
  <c r="AE545" i="3"/>
  <c r="AD545" i="3"/>
  <c r="AC545" i="3"/>
  <c r="AA545" i="3"/>
  <c r="Y545" i="3"/>
  <c r="AM544" i="3"/>
  <c r="AL544" i="3"/>
  <c r="AK544" i="3"/>
  <c r="AJ544" i="3"/>
  <c r="AI544" i="3"/>
  <c r="AH544" i="3"/>
  <c r="AG544" i="3"/>
  <c r="AF544" i="3"/>
  <c r="AE544" i="3"/>
  <c r="AD544" i="3"/>
  <c r="AC544" i="3"/>
  <c r="AA544" i="3"/>
  <c r="Y544" i="3"/>
  <c r="AM543" i="3"/>
  <c r="AL543" i="3"/>
  <c r="AK543" i="3"/>
  <c r="AJ543" i="3"/>
  <c r="AI543" i="3"/>
  <c r="AH543" i="3"/>
  <c r="AG543" i="3"/>
  <c r="AF543" i="3"/>
  <c r="AE543" i="3"/>
  <c r="AD543" i="3"/>
  <c r="AC543" i="3"/>
  <c r="AA543" i="3"/>
  <c r="Y543" i="3"/>
  <c r="AM542" i="3"/>
  <c r="AL542" i="3"/>
  <c r="AK542" i="3"/>
  <c r="AJ542" i="3"/>
  <c r="AI542" i="3"/>
  <c r="AH542" i="3"/>
  <c r="AG542" i="3"/>
  <c r="AF542" i="3"/>
  <c r="AE542" i="3"/>
  <c r="AD542" i="3"/>
  <c r="AC542" i="3"/>
  <c r="AA542" i="3"/>
  <c r="Y542" i="3"/>
  <c r="AM541" i="3"/>
  <c r="AL541" i="3"/>
  <c r="AK541" i="3"/>
  <c r="AJ541" i="3"/>
  <c r="AI541" i="3"/>
  <c r="AH541" i="3"/>
  <c r="AG541" i="3"/>
  <c r="AF541" i="3"/>
  <c r="AE541" i="3"/>
  <c r="AD541" i="3"/>
  <c r="AC541" i="3"/>
  <c r="AA541" i="3"/>
  <c r="Y541" i="3"/>
  <c r="AM540" i="3"/>
  <c r="AL540" i="3"/>
  <c r="AK540" i="3"/>
  <c r="AJ540" i="3"/>
  <c r="AI540" i="3"/>
  <c r="AH540" i="3"/>
  <c r="AG540" i="3"/>
  <c r="AF540" i="3"/>
  <c r="AE540" i="3"/>
  <c r="AD540" i="3"/>
  <c r="AC540" i="3"/>
  <c r="AA540" i="3"/>
  <c r="Y540" i="3"/>
  <c r="AM539" i="3"/>
  <c r="AL539" i="3"/>
  <c r="AK539" i="3"/>
  <c r="AJ539" i="3"/>
  <c r="AI539" i="3"/>
  <c r="AH539" i="3"/>
  <c r="AG539" i="3"/>
  <c r="AF539" i="3"/>
  <c r="AE539" i="3"/>
  <c r="AD539" i="3"/>
  <c r="AC539" i="3"/>
  <c r="AA539" i="3"/>
  <c r="Y539" i="3"/>
  <c r="AM560" i="3"/>
  <c r="AL560" i="3"/>
  <c r="AK560" i="3"/>
  <c r="AJ560" i="3"/>
  <c r="AI560" i="3"/>
  <c r="AH560" i="3"/>
  <c r="AG560" i="3"/>
  <c r="AF560" i="3"/>
  <c r="AE560" i="3"/>
  <c r="AD560" i="3"/>
  <c r="AC560" i="3"/>
  <c r="AA560" i="3"/>
  <c r="Y560" i="3"/>
  <c r="AM576" i="3"/>
  <c r="AL576" i="3"/>
  <c r="AK576" i="3"/>
  <c r="AJ576" i="3"/>
  <c r="AI576" i="3"/>
  <c r="AH576" i="3"/>
  <c r="AG576" i="3"/>
  <c r="AF576" i="3"/>
  <c r="AE576" i="3"/>
  <c r="AD576" i="3"/>
  <c r="AC576" i="3"/>
  <c r="AA576" i="3"/>
  <c r="Y576" i="3"/>
  <c r="AM575" i="3"/>
  <c r="AL575" i="3"/>
  <c r="AK575" i="3"/>
  <c r="AJ575" i="3"/>
  <c r="AI575" i="3"/>
  <c r="AH575" i="3"/>
  <c r="AG575" i="3"/>
  <c r="AF575" i="3"/>
  <c r="AE575" i="3"/>
  <c r="AD575" i="3"/>
  <c r="AC575" i="3"/>
  <c r="AA575" i="3"/>
  <c r="Y575" i="3"/>
  <c r="AM574" i="3"/>
  <c r="AL574" i="3"/>
  <c r="AK574" i="3"/>
  <c r="AJ574" i="3"/>
  <c r="AI574" i="3"/>
  <c r="AH574" i="3"/>
  <c r="AG574" i="3"/>
  <c r="AF574" i="3"/>
  <c r="AE574" i="3"/>
  <c r="AD574" i="3"/>
  <c r="AC574" i="3"/>
  <c r="AA574" i="3"/>
  <c r="Y574" i="3"/>
  <c r="AM573" i="3"/>
  <c r="AL573" i="3"/>
  <c r="AK573" i="3"/>
  <c r="AJ573" i="3"/>
  <c r="AI573" i="3"/>
  <c r="AH573" i="3"/>
  <c r="AG573" i="3"/>
  <c r="AF573" i="3"/>
  <c r="AE573" i="3"/>
  <c r="AD573" i="3"/>
  <c r="AC573" i="3"/>
  <c r="AA573" i="3"/>
  <c r="Y573" i="3"/>
  <c r="AM572" i="3"/>
  <c r="AL572" i="3"/>
  <c r="AK572" i="3"/>
  <c r="AJ572" i="3"/>
  <c r="AI572" i="3"/>
  <c r="AH572" i="3"/>
  <c r="AG572" i="3"/>
  <c r="AF572" i="3"/>
  <c r="AE572" i="3"/>
  <c r="AD572" i="3"/>
  <c r="AC572" i="3"/>
  <c r="AA572" i="3"/>
  <c r="Y572" i="3"/>
  <c r="AM571" i="3"/>
  <c r="AL571" i="3"/>
  <c r="AK571" i="3"/>
  <c r="AJ571" i="3"/>
  <c r="AI571" i="3"/>
  <c r="AH571" i="3"/>
  <c r="AG571" i="3"/>
  <c r="AF571" i="3"/>
  <c r="AE571" i="3"/>
  <c r="AD571" i="3"/>
  <c r="AC571" i="3"/>
  <c r="AA571" i="3"/>
  <c r="Y571" i="3"/>
  <c r="AM570" i="3"/>
  <c r="AL570" i="3"/>
  <c r="AK570" i="3"/>
  <c r="AJ570" i="3"/>
  <c r="AI570" i="3"/>
  <c r="AH570" i="3"/>
  <c r="AG570" i="3"/>
  <c r="AF570" i="3"/>
  <c r="AE570" i="3"/>
  <c r="AD570" i="3"/>
  <c r="AC570" i="3"/>
  <c r="AA570" i="3"/>
  <c r="Y570" i="3"/>
  <c r="AM569" i="3"/>
  <c r="AL569" i="3"/>
  <c r="AK569" i="3"/>
  <c r="AJ569" i="3"/>
  <c r="AI569" i="3"/>
  <c r="AH569" i="3"/>
  <c r="AG569" i="3"/>
  <c r="AF569" i="3"/>
  <c r="AE569" i="3"/>
  <c r="AD569" i="3"/>
  <c r="AC569" i="3"/>
  <c r="AA569" i="3"/>
  <c r="Y569" i="3"/>
  <c r="AM568" i="3"/>
  <c r="AL568" i="3"/>
  <c r="AK568" i="3"/>
  <c r="AJ568" i="3"/>
  <c r="AI568" i="3"/>
  <c r="AH568" i="3"/>
  <c r="AG568" i="3"/>
  <c r="AF568" i="3"/>
  <c r="AE568" i="3"/>
  <c r="AD568" i="3"/>
  <c r="AC568" i="3"/>
  <c r="AA568" i="3"/>
  <c r="Y568" i="3"/>
  <c r="AM567" i="3"/>
  <c r="AL567" i="3"/>
  <c r="AK567" i="3"/>
  <c r="AJ567" i="3"/>
  <c r="AI567" i="3"/>
  <c r="AH567" i="3"/>
  <c r="AG567" i="3"/>
  <c r="AF567" i="3"/>
  <c r="AE567" i="3"/>
  <c r="AD567" i="3"/>
  <c r="AC567" i="3"/>
  <c r="AA567" i="3"/>
  <c r="Y567" i="3"/>
  <c r="AM566" i="3"/>
  <c r="AL566" i="3"/>
  <c r="AK566" i="3"/>
  <c r="AJ566" i="3"/>
  <c r="AI566" i="3"/>
  <c r="AH566" i="3"/>
  <c r="AG566" i="3"/>
  <c r="AF566" i="3"/>
  <c r="AE566" i="3"/>
  <c r="AD566" i="3"/>
  <c r="AC566" i="3"/>
  <c r="AA566" i="3"/>
  <c r="Y566" i="3"/>
  <c r="AM565" i="3"/>
  <c r="AL565" i="3"/>
  <c r="AK565" i="3"/>
  <c r="AJ565" i="3"/>
  <c r="AI565" i="3"/>
  <c r="AH565" i="3"/>
  <c r="AG565" i="3"/>
  <c r="AF565" i="3"/>
  <c r="AE565" i="3"/>
  <c r="AD565" i="3"/>
  <c r="AC565" i="3"/>
  <c r="AA565" i="3"/>
  <c r="Y565" i="3"/>
  <c r="AM564" i="3"/>
  <c r="AL564" i="3"/>
  <c r="AK564" i="3"/>
  <c r="AJ564" i="3"/>
  <c r="AI564" i="3"/>
  <c r="AH564" i="3"/>
  <c r="AG564" i="3"/>
  <c r="AF564" i="3"/>
  <c r="AE564" i="3"/>
  <c r="AD564" i="3"/>
  <c r="AC564" i="3"/>
  <c r="AA564" i="3"/>
  <c r="Y564" i="3"/>
  <c r="AM563" i="3"/>
  <c r="AL563" i="3"/>
  <c r="AK563" i="3"/>
  <c r="AJ563" i="3"/>
  <c r="AI563" i="3"/>
  <c r="AH563" i="3"/>
  <c r="AG563" i="3"/>
  <c r="AF563" i="3"/>
  <c r="AE563" i="3"/>
  <c r="AD563" i="3"/>
  <c r="AC563" i="3"/>
  <c r="AA563" i="3"/>
  <c r="Y563" i="3"/>
  <c r="AM562" i="3"/>
  <c r="AL562" i="3"/>
  <c r="AK562" i="3"/>
  <c r="AJ562" i="3"/>
  <c r="AI562" i="3"/>
  <c r="AH562" i="3"/>
  <c r="AG562" i="3"/>
  <c r="AF562" i="3"/>
  <c r="AE562" i="3"/>
  <c r="AD562" i="3"/>
  <c r="AC562" i="3"/>
  <c r="AA562" i="3"/>
  <c r="Y562" i="3"/>
  <c r="AM561" i="3"/>
  <c r="AL561" i="3"/>
  <c r="AK561" i="3"/>
  <c r="AJ561" i="3"/>
  <c r="AI561" i="3"/>
  <c r="AH561" i="3"/>
  <c r="AG561" i="3"/>
  <c r="AF561" i="3"/>
  <c r="AE561" i="3"/>
  <c r="AD561" i="3"/>
  <c r="AC561" i="3"/>
  <c r="AA561" i="3"/>
  <c r="Y561" i="3"/>
  <c r="AM596" i="3"/>
  <c r="AL596" i="3"/>
  <c r="AK596" i="3"/>
  <c r="AJ596" i="3"/>
  <c r="AI596" i="3"/>
  <c r="AH596" i="3"/>
  <c r="AG596" i="3"/>
  <c r="AF596" i="3"/>
  <c r="AE596" i="3"/>
  <c r="AD596" i="3"/>
  <c r="AC596" i="3"/>
  <c r="AA596" i="3"/>
  <c r="Y596" i="3"/>
  <c r="AM595" i="3"/>
  <c r="AL595" i="3"/>
  <c r="AK595" i="3"/>
  <c r="AJ595" i="3"/>
  <c r="AI595" i="3"/>
  <c r="AH595" i="3"/>
  <c r="AG595" i="3"/>
  <c r="AF595" i="3"/>
  <c r="AE595" i="3"/>
  <c r="AD595" i="3"/>
  <c r="AC595" i="3"/>
  <c r="AA595" i="3"/>
  <c r="Y595" i="3"/>
  <c r="AM594" i="3"/>
  <c r="AL594" i="3"/>
  <c r="AK594" i="3"/>
  <c r="AJ594" i="3"/>
  <c r="AI594" i="3"/>
  <c r="AH594" i="3"/>
  <c r="AG594" i="3"/>
  <c r="AF594" i="3"/>
  <c r="AE594" i="3"/>
  <c r="AD594" i="3"/>
  <c r="AC594" i="3"/>
  <c r="AA594" i="3"/>
  <c r="Y594" i="3"/>
  <c r="AM593" i="3"/>
  <c r="AL593" i="3"/>
  <c r="AK593" i="3"/>
  <c r="AJ593" i="3"/>
  <c r="AI593" i="3"/>
  <c r="AH593" i="3"/>
  <c r="AG593" i="3"/>
  <c r="AF593" i="3"/>
  <c r="AE593" i="3"/>
  <c r="AD593" i="3"/>
  <c r="AC593" i="3"/>
  <c r="AA593" i="3"/>
  <c r="Y593" i="3"/>
  <c r="AM592" i="3"/>
  <c r="AL592" i="3"/>
  <c r="AK592" i="3"/>
  <c r="AJ592" i="3"/>
  <c r="AI592" i="3"/>
  <c r="AH592" i="3"/>
  <c r="AG592" i="3"/>
  <c r="AF592" i="3"/>
  <c r="AE592" i="3"/>
  <c r="AD592" i="3"/>
  <c r="AC592" i="3"/>
  <c r="AA592" i="3"/>
  <c r="Y592" i="3"/>
  <c r="AM591" i="3"/>
  <c r="AL591" i="3"/>
  <c r="AK591" i="3"/>
  <c r="AJ591" i="3"/>
  <c r="AI591" i="3"/>
  <c r="AH591" i="3"/>
  <c r="AG591" i="3"/>
  <c r="AF591" i="3"/>
  <c r="AE591" i="3"/>
  <c r="AD591" i="3"/>
  <c r="AC591" i="3"/>
  <c r="AA591" i="3"/>
  <c r="Y591" i="3"/>
  <c r="AM590" i="3"/>
  <c r="AL590" i="3"/>
  <c r="AK590" i="3"/>
  <c r="AJ590" i="3"/>
  <c r="AI590" i="3"/>
  <c r="AH590" i="3"/>
  <c r="AG590" i="3"/>
  <c r="AF590" i="3"/>
  <c r="AE590" i="3"/>
  <c r="AD590" i="3"/>
  <c r="AC590" i="3"/>
  <c r="AA590" i="3"/>
  <c r="Y590" i="3"/>
  <c r="AM589" i="3"/>
  <c r="AL589" i="3"/>
  <c r="AK589" i="3"/>
  <c r="AJ589" i="3"/>
  <c r="AI589" i="3"/>
  <c r="AH589" i="3"/>
  <c r="AG589" i="3"/>
  <c r="AF589" i="3"/>
  <c r="AE589" i="3"/>
  <c r="AD589" i="3"/>
  <c r="AC589" i="3"/>
  <c r="AA589" i="3"/>
  <c r="Y589" i="3"/>
  <c r="AM588" i="3"/>
  <c r="AL588" i="3"/>
  <c r="AK588" i="3"/>
  <c r="AJ588" i="3"/>
  <c r="AI588" i="3"/>
  <c r="AH588" i="3"/>
  <c r="AG588" i="3"/>
  <c r="AF588" i="3"/>
  <c r="AE588" i="3"/>
  <c r="AD588" i="3"/>
  <c r="AC588" i="3"/>
  <c r="AA588" i="3"/>
  <c r="Y588" i="3"/>
  <c r="AM587" i="3"/>
  <c r="AL587" i="3"/>
  <c r="AK587" i="3"/>
  <c r="AJ587" i="3"/>
  <c r="AI587" i="3"/>
  <c r="AH587" i="3"/>
  <c r="AG587" i="3"/>
  <c r="AF587" i="3"/>
  <c r="AE587" i="3"/>
  <c r="AD587" i="3"/>
  <c r="AC587" i="3"/>
  <c r="AA587" i="3"/>
  <c r="Y587" i="3"/>
  <c r="AM586" i="3"/>
  <c r="AL586" i="3"/>
  <c r="AK586" i="3"/>
  <c r="AJ586" i="3"/>
  <c r="AI586" i="3"/>
  <c r="AH586" i="3"/>
  <c r="AG586" i="3"/>
  <c r="AF586" i="3"/>
  <c r="AE586" i="3"/>
  <c r="AD586" i="3"/>
  <c r="AC586" i="3"/>
  <c r="AA586" i="3"/>
  <c r="Y586" i="3"/>
  <c r="AM585" i="3"/>
  <c r="AL585" i="3"/>
  <c r="AK585" i="3"/>
  <c r="AJ585" i="3"/>
  <c r="AI585" i="3"/>
  <c r="AH585" i="3"/>
  <c r="AG585" i="3"/>
  <c r="AF585" i="3"/>
  <c r="AE585" i="3"/>
  <c r="AD585" i="3"/>
  <c r="AC585" i="3"/>
  <c r="AA585" i="3"/>
  <c r="Y585" i="3"/>
  <c r="AM584" i="3"/>
  <c r="AL584" i="3"/>
  <c r="AK584" i="3"/>
  <c r="AJ584" i="3"/>
  <c r="AI584" i="3"/>
  <c r="AH584" i="3"/>
  <c r="AG584" i="3"/>
  <c r="AF584" i="3"/>
  <c r="AE584" i="3"/>
  <c r="AD584" i="3"/>
  <c r="AC584" i="3"/>
  <c r="AA584" i="3"/>
  <c r="Y584" i="3"/>
  <c r="AM583" i="3"/>
  <c r="AL583" i="3"/>
  <c r="AK583" i="3"/>
  <c r="AJ583" i="3"/>
  <c r="AI583" i="3"/>
  <c r="AH583" i="3"/>
  <c r="AG583" i="3"/>
  <c r="AF583" i="3"/>
  <c r="AE583" i="3"/>
  <c r="AD583" i="3"/>
  <c r="AC583" i="3"/>
  <c r="AA583" i="3"/>
  <c r="Y583" i="3"/>
  <c r="AM582" i="3"/>
  <c r="AL582" i="3"/>
  <c r="AK582" i="3"/>
  <c r="AJ582" i="3"/>
  <c r="AI582" i="3"/>
  <c r="AH582" i="3"/>
  <c r="AG582" i="3"/>
  <c r="AF582" i="3"/>
  <c r="AE582" i="3"/>
  <c r="AD582" i="3"/>
  <c r="AC582" i="3"/>
  <c r="AA582" i="3"/>
  <c r="Y582" i="3"/>
  <c r="AM581" i="3"/>
  <c r="AL581" i="3"/>
  <c r="AK581" i="3"/>
  <c r="AJ581" i="3"/>
  <c r="AI581" i="3"/>
  <c r="AH581" i="3"/>
  <c r="AG581" i="3"/>
  <c r="AF581" i="3"/>
  <c r="AE581" i="3"/>
  <c r="AD581" i="3"/>
  <c r="AC581" i="3"/>
  <c r="AA581" i="3"/>
  <c r="Y581" i="3"/>
  <c r="AM580" i="3"/>
  <c r="AL580" i="3"/>
  <c r="AK580" i="3"/>
  <c r="AJ580" i="3"/>
  <c r="AI580" i="3"/>
  <c r="AH580" i="3"/>
  <c r="AG580" i="3"/>
  <c r="AF580" i="3"/>
  <c r="AE580" i="3"/>
  <c r="AD580" i="3"/>
  <c r="AC580" i="3"/>
  <c r="AA580" i="3"/>
  <c r="Y580" i="3"/>
  <c r="AM579" i="3"/>
  <c r="AL579" i="3"/>
  <c r="AK579" i="3"/>
  <c r="AJ579" i="3"/>
  <c r="AI579" i="3"/>
  <c r="AH579" i="3"/>
  <c r="AG579" i="3"/>
  <c r="AF579" i="3"/>
  <c r="AE579" i="3"/>
  <c r="AD579" i="3"/>
  <c r="AC579" i="3"/>
  <c r="AA579" i="3"/>
  <c r="Y579" i="3"/>
  <c r="AM578" i="3"/>
  <c r="AL578" i="3"/>
  <c r="AK578" i="3"/>
  <c r="AJ578" i="3"/>
  <c r="AI578" i="3"/>
  <c r="AH578" i="3"/>
  <c r="AG578" i="3"/>
  <c r="AF578" i="3"/>
  <c r="AE578" i="3"/>
  <c r="AD578" i="3"/>
  <c r="AC578" i="3"/>
  <c r="AA578" i="3"/>
  <c r="Y578" i="3"/>
  <c r="AM577" i="3"/>
  <c r="AL577" i="3"/>
  <c r="AK577" i="3"/>
  <c r="AJ577" i="3"/>
  <c r="AI577" i="3"/>
  <c r="AH577" i="3"/>
  <c r="AG577" i="3"/>
  <c r="AF577" i="3"/>
  <c r="AE577" i="3"/>
  <c r="AD577" i="3"/>
  <c r="AC577" i="3"/>
  <c r="AA577" i="3"/>
  <c r="Y577" i="3"/>
  <c r="AM618" i="3"/>
  <c r="AL618" i="3"/>
  <c r="AK618" i="3"/>
  <c r="AJ618" i="3"/>
  <c r="AI618" i="3"/>
  <c r="AH618" i="3"/>
  <c r="AG618" i="3"/>
  <c r="AF618" i="3"/>
  <c r="AE618" i="3"/>
  <c r="AD618" i="3"/>
  <c r="AC618" i="3"/>
  <c r="AA618" i="3"/>
  <c r="Y618" i="3"/>
  <c r="AM617" i="3"/>
  <c r="AL617" i="3"/>
  <c r="AK617" i="3"/>
  <c r="AJ617" i="3"/>
  <c r="AI617" i="3"/>
  <c r="AH617" i="3"/>
  <c r="AG617" i="3"/>
  <c r="AF617" i="3"/>
  <c r="AE617" i="3"/>
  <c r="AD617" i="3"/>
  <c r="AC617" i="3"/>
  <c r="AA617" i="3"/>
  <c r="Y617" i="3"/>
  <c r="AM616" i="3"/>
  <c r="AL616" i="3"/>
  <c r="AK616" i="3"/>
  <c r="AJ616" i="3"/>
  <c r="AI616" i="3"/>
  <c r="AH616" i="3"/>
  <c r="AG616" i="3"/>
  <c r="AF616" i="3"/>
  <c r="AE616" i="3"/>
  <c r="AD616" i="3"/>
  <c r="AC616" i="3"/>
  <c r="AA616" i="3"/>
  <c r="Y616" i="3"/>
  <c r="AM615" i="3"/>
  <c r="AL615" i="3"/>
  <c r="AK615" i="3"/>
  <c r="AJ615" i="3"/>
  <c r="AI615" i="3"/>
  <c r="AH615" i="3"/>
  <c r="AG615" i="3"/>
  <c r="AF615" i="3"/>
  <c r="AE615" i="3"/>
  <c r="AD615" i="3"/>
  <c r="AC615" i="3"/>
  <c r="AA615" i="3"/>
  <c r="Y615" i="3"/>
  <c r="AM614" i="3"/>
  <c r="AL614" i="3"/>
  <c r="AK614" i="3"/>
  <c r="AJ614" i="3"/>
  <c r="AI614" i="3"/>
  <c r="AH614" i="3"/>
  <c r="AG614" i="3"/>
  <c r="AF614" i="3"/>
  <c r="AE614" i="3"/>
  <c r="AD614" i="3"/>
  <c r="AC614" i="3"/>
  <c r="AA614" i="3"/>
  <c r="Y614" i="3"/>
  <c r="AM613" i="3"/>
  <c r="AL613" i="3"/>
  <c r="AK613" i="3"/>
  <c r="AJ613" i="3"/>
  <c r="AI613" i="3"/>
  <c r="AH613" i="3"/>
  <c r="AG613" i="3"/>
  <c r="AF613" i="3"/>
  <c r="AE613" i="3"/>
  <c r="AD613" i="3"/>
  <c r="AC613" i="3"/>
  <c r="AA613" i="3"/>
  <c r="Y613" i="3"/>
  <c r="AM612" i="3"/>
  <c r="AL612" i="3"/>
  <c r="AK612" i="3"/>
  <c r="AJ612" i="3"/>
  <c r="AI612" i="3"/>
  <c r="AH612" i="3"/>
  <c r="AG612" i="3"/>
  <c r="AF612" i="3"/>
  <c r="AE612" i="3"/>
  <c r="AD612" i="3"/>
  <c r="AC612" i="3"/>
  <c r="AA612" i="3"/>
  <c r="Y612" i="3"/>
  <c r="AM611" i="3"/>
  <c r="AL611" i="3"/>
  <c r="AK611" i="3"/>
  <c r="AJ611" i="3"/>
  <c r="AI611" i="3"/>
  <c r="AH611" i="3"/>
  <c r="AG611" i="3"/>
  <c r="AF611" i="3"/>
  <c r="AE611" i="3"/>
  <c r="AD611" i="3"/>
  <c r="AC611" i="3"/>
  <c r="AA611" i="3"/>
  <c r="Y611" i="3"/>
  <c r="AM610" i="3"/>
  <c r="AL610" i="3"/>
  <c r="AK610" i="3"/>
  <c r="AJ610" i="3"/>
  <c r="AI610" i="3"/>
  <c r="AH610" i="3"/>
  <c r="AG610" i="3"/>
  <c r="AF610" i="3"/>
  <c r="AE610" i="3"/>
  <c r="AD610" i="3"/>
  <c r="AC610" i="3"/>
  <c r="AA610" i="3"/>
  <c r="Y610" i="3"/>
  <c r="AM609" i="3"/>
  <c r="AL609" i="3"/>
  <c r="AK609" i="3"/>
  <c r="AJ609" i="3"/>
  <c r="AI609" i="3"/>
  <c r="AH609" i="3"/>
  <c r="AG609" i="3"/>
  <c r="AF609" i="3"/>
  <c r="AE609" i="3"/>
  <c r="AD609" i="3"/>
  <c r="AC609" i="3"/>
  <c r="AA609" i="3"/>
  <c r="Y609" i="3"/>
  <c r="AM608" i="3"/>
  <c r="AL608" i="3"/>
  <c r="AK608" i="3"/>
  <c r="AJ608" i="3"/>
  <c r="AI608" i="3"/>
  <c r="AH608" i="3"/>
  <c r="AG608" i="3"/>
  <c r="AF608" i="3"/>
  <c r="AE608" i="3"/>
  <c r="AD608" i="3"/>
  <c r="AC608" i="3"/>
  <c r="AA608" i="3"/>
  <c r="Y608" i="3"/>
  <c r="AM607" i="3"/>
  <c r="AL607" i="3"/>
  <c r="AK607" i="3"/>
  <c r="AJ607" i="3"/>
  <c r="AI607" i="3"/>
  <c r="AH607" i="3"/>
  <c r="AG607" i="3"/>
  <c r="AF607" i="3"/>
  <c r="AE607" i="3"/>
  <c r="AD607" i="3"/>
  <c r="AC607" i="3"/>
  <c r="AA607" i="3"/>
  <c r="Y607" i="3"/>
  <c r="AM606" i="3"/>
  <c r="AL606" i="3"/>
  <c r="AK606" i="3"/>
  <c r="AJ606" i="3"/>
  <c r="AI606" i="3"/>
  <c r="AH606" i="3"/>
  <c r="AG606" i="3"/>
  <c r="AF606" i="3"/>
  <c r="AE606" i="3"/>
  <c r="AD606" i="3"/>
  <c r="AC606" i="3"/>
  <c r="AA606" i="3"/>
  <c r="Y606" i="3"/>
  <c r="AM605" i="3"/>
  <c r="AL605" i="3"/>
  <c r="AK605" i="3"/>
  <c r="AJ605" i="3"/>
  <c r="AI605" i="3"/>
  <c r="AH605" i="3"/>
  <c r="AG605" i="3"/>
  <c r="AF605" i="3"/>
  <c r="AE605" i="3"/>
  <c r="AD605" i="3"/>
  <c r="AC605" i="3"/>
  <c r="AA605" i="3"/>
  <c r="Y605" i="3"/>
  <c r="AM604" i="3"/>
  <c r="AL604" i="3"/>
  <c r="AK604" i="3"/>
  <c r="AJ604" i="3"/>
  <c r="AI604" i="3"/>
  <c r="AH604" i="3"/>
  <c r="AG604" i="3"/>
  <c r="AF604" i="3"/>
  <c r="AE604" i="3"/>
  <c r="AD604" i="3"/>
  <c r="AC604" i="3"/>
  <c r="AA604" i="3"/>
  <c r="Y604" i="3"/>
  <c r="AM603" i="3"/>
  <c r="AL603" i="3"/>
  <c r="AK603" i="3"/>
  <c r="AJ603" i="3"/>
  <c r="AI603" i="3"/>
  <c r="AH603" i="3"/>
  <c r="AG603" i="3"/>
  <c r="AF603" i="3"/>
  <c r="AE603" i="3"/>
  <c r="AD603" i="3"/>
  <c r="AC603" i="3"/>
  <c r="AA603" i="3"/>
  <c r="Y603" i="3"/>
  <c r="AM602" i="3"/>
  <c r="AL602" i="3"/>
  <c r="AK602" i="3"/>
  <c r="AJ602" i="3"/>
  <c r="AI602" i="3"/>
  <c r="AH602" i="3"/>
  <c r="AG602" i="3"/>
  <c r="AF602" i="3"/>
  <c r="AE602" i="3"/>
  <c r="AD602" i="3"/>
  <c r="AC602" i="3"/>
  <c r="AA602" i="3"/>
  <c r="Y602" i="3"/>
  <c r="AM601" i="3"/>
  <c r="AL601" i="3"/>
  <c r="AK601" i="3"/>
  <c r="AJ601" i="3"/>
  <c r="AI601" i="3"/>
  <c r="AH601" i="3"/>
  <c r="AG601" i="3"/>
  <c r="AF601" i="3"/>
  <c r="AE601" i="3"/>
  <c r="AD601" i="3"/>
  <c r="AC601" i="3"/>
  <c r="AA601" i="3"/>
  <c r="Y601" i="3"/>
  <c r="AM600" i="3"/>
  <c r="AL600" i="3"/>
  <c r="AK600" i="3"/>
  <c r="AJ600" i="3"/>
  <c r="AI600" i="3"/>
  <c r="AH600" i="3"/>
  <c r="AG600" i="3"/>
  <c r="AF600" i="3"/>
  <c r="AE600" i="3"/>
  <c r="AD600" i="3"/>
  <c r="AC600" i="3"/>
  <c r="AA600" i="3"/>
  <c r="Y600" i="3"/>
  <c r="AM599" i="3"/>
  <c r="AL599" i="3"/>
  <c r="AK599" i="3"/>
  <c r="AJ599" i="3"/>
  <c r="AI599" i="3"/>
  <c r="AH599" i="3"/>
  <c r="AG599" i="3"/>
  <c r="AF599" i="3"/>
  <c r="AE599" i="3"/>
  <c r="AD599" i="3"/>
  <c r="AC599" i="3"/>
  <c r="AA599" i="3"/>
  <c r="Y599" i="3"/>
  <c r="AM598" i="3"/>
  <c r="AL598" i="3"/>
  <c r="AK598" i="3"/>
  <c r="AJ598" i="3"/>
  <c r="AI598" i="3"/>
  <c r="AH598" i="3"/>
  <c r="AG598" i="3"/>
  <c r="AF598" i="3"/>
  <c r="AE598" i="3"/>
  <c r="AD598" i="3"/>
  <c r="AC598" i="3"/>
  <c r="AA598" i="3"/>
  <c r="Y598" i="3"/>
  <c r="AM597" i="3"/>
  <c r="AL597" i="3"/>
  <c r="AK597" i="3"/>
  <c r="AJ597" i="3"/>
  <c r="AI597" i="3"/>
  <c r="AH597" i="3"/>
  <c r="AG597" i="3"/>
  <c r="AF597" i="3"/>
  <c r="AE597" i="3"/>
  <c r="AD597" i="3"/>
  <c r="AC597" i="3"/>
  <c r="AA597" i="3"/>
  <c r="Y597" i="3"/>
  <c r="AM636" i="3"/>
  <c r="AL636" i="3"/>
  <c r="AK636" i="3"/>
  <c r="AJ636" i="3"/>
  <c r="AI636" i="3"/>
  <c r="AH636" i="3"/>
  <c r="AG636" i="3"/>
  <c r="AF636" i="3"/>
  <c r="AE636" i="3"/>
  <c r="AD636" i="3"/>
  <c r="AC636" i="3"/>
  <c r="AA636" i="3"/>
  <c r="Y636" i="3"/>
  <c r="AM635" i="3"/>
  <c r="AL635" i="3"/>
  <c r="AK635" i="3"/>
  <c r="AJ635" i="3"/>
  <c r="AI635" i="3"/>
  <c r="AH635" i="3"/>
  <c r="AG635" i="3"/>
  <c r="AF635" i="3"/>
  <c r="AE635" i="3"/>
  <c r="AD635" i="3"/>
  <c r="AC635" i="3"/>
  <c r="AA635" i="3"/>
  <c r="Y635" i="3"/>
  <c r="AM634" i="3"/>
  <c r="AL634" i="3"/>
  <c r="AK634" i="3"/>
  <c r="AJ634" i="3"/>
  <c r="AI634" i="3"/>
  <c r="AH634" i="3"/>
  <c r="AG634" i="3"/>
  <c r="AF634" i="3"/>
  <c r="AE634" i="3"/>
  <c r="AD634" i="3"/>
  <c r="AC634" i="3"/>
  <c r="AA634" i="3"/>
  <c r="Y634" i="3"/>
  <c r="AM633" i="3"/>
  <c r="AL633" i="3"/>
  <c r="AK633" i="3"/>
  <c r="AJ633" i="3"/>
  <c r="AI633" i="3"/>
  <c r="AH633" i="3"/>
  <c r="AG633" i="3"/>
  <c r="AF633" i="3"/>
  <c r="AE633" i="3"/>
  <c r="AD633" i="3"/>
  <c r="AC633" i="3"/>
  <c r="AA633" i="3"/>
  <c r="Y633" i="3"/>
  <c r="AM632" i="3"/>
  <c r="AL632" i="3"/>
  <c r="AK632" i="3"/>
  <c r="AJ632" i="3"/>
  <c r="AI632" i="3"/>
  <c r="AH632" i="3"/>
  <c r="AG632" i="3"/>
  <c r="AF632" i="3"/>
  <c r="AE632" i="3"/>
  <c r="AD632" i="3"/>
  <c r="AC632" i="3"/>
  <c r="AA632" i="3"/>
  <c r="Y632" i="3"/>
  <c r="AM631" i="3"/>
  <c r="AL631" i="3"/>
  <c r="AK631" i="3"/>
  <c r="AJ631" i="3"/>
  <c r="AI631" i="3"/>
  <c r="AH631" i="3"/>
  <c r="AG631" i="3"/>
  <c r="AF631" i="3"/>
  <c r="AE631" i="3"/>
  <c r="AD631" i="3"/>
  <c r="AC631" i="3"/>
  <c r="AA631" i="3"/>
  <c r="Y631" i="3"/>
  <c r="AM630" i="3"/>
  <c r="AL630" i="3"/>
  <c r="AK630" i="3"/>
  <c r="AJ630" i="3"/>
  <c r="AI630" i="3"/>
  <c r="AH630" i="3"/>
  <c r="AG630" i="3"/>
  <c r="AF630" i="3"/>
  <c r="AE630" i="3"/>
  <c r="AD630" i="3"/>
  <c r="AC630" i="3"/>
  <c r="AA630" i="3"/>
  <c r="Y630" i="3"/>
  <c r="AM629" i="3"/>
  <c r="AL629" i="3"/>
  <c r="AK629" i="3"/>
  <c r="AJ629" i="3"/>
  <c r="AI629" i="3"/>
  <c r="AH629" i="3"/>
  <c r="AG629" i="3"/>
  <c r="AF629" i="3"/>
  <c r="AE629" i="3"/>
  <c r="AD629" i="3"/>
  <c r="AC629" i="3"/>
  <c r="AA629" i="3"/>
  <c r="Y629" i="3"/>
  <c r="AM628" i="3"/>
  <c r="AL628" i="3"/>
  <c r="AK628" i="3"/>
  <c r="AJ628" i="3"/>
  <c r="AI628" i="3"/>
  <c r="AH628" i="3"/>
  <c r="AG628" i="3"/>
  <c r="AF628" i="3"/>
  <c r="AE628" i="3"/>
  <c r="AD628" i="3"/>
  <c r="AC628" i="3"/>
  <c r="AA628" i="3"/>
  <c r="Y628" i="3"/>
  <c r="AM627" i="3"/>
  <c r="AL627" i="3"/>
  <c r="AK627" i="3"/>
  <c r="AJ627" i="3"/>
  <c r="AI627" i="3"/>
  <c r="AH627" i="3"/>
  <c r="AG627" i="3"/>
  <c r="AF627" i="3"/>
  <c r="AE627" i="3"/>
  <c r="AD627" i="3"/>
  <c r="AC627" i="3"/>
  <c r="AA627" i="3"/>
  <c r="Y627" i="3"/>
  <c r="AM626" i="3"/>
  <c r="AL626" i="3"/>
  <c r="AK626" i="3"/>
  <c r="AJ626" i="3"/>
  <c r="AI626" i="3"/>
  <c r="AH626" i="3"/>
  <c r="AG626" i="3"/>
  <c r="AF626" i="3"/>
  <c r="AE626" i="3"/>
  <c r="AD626" i="3"/>
  <c r="AC626" i="3"/>
  <c r="AA626" i="3"/>
  <c r="Y626" i="3"/>
  <c r="AM625" i="3"/>
  <c r="AL625" i="3"/>
  <c r="AK625" i="3"/>
  <c r="AJ625" i="3"/>
  <c r="AI625" i="3"/>
  <c r="AH625" i="3"/>
  <c r="AG625" i="3"/>
  <c r="AF625" i="3"/>
  <c r="AE625" i="3"/>
  <c r="AD625" i="3"/>
  <c r="AC625" i="3"/>
  <c r="AA625" i="3"/>
  <c r="Y625" i="3"/>
  <c r="AM624" i="3"/>
  <c r="AL624" i="3"/>
  <c r="AK624" i="3"/>
  <c r="AJ624" i="3"/>
  <c r="AI624" i="3"/>
  <c r="AH624" i="3"/>
  <c r="AG624" i="3"/>
  <c r="AF624" i="3"/>
  <c r="AE624" i="3"/>
  <c r="AD624" i="3"/>
  <c r="AC624" i="3"/>
  <c r="AA624" i="3"/>
  <c r="Y624" i="3"/>
  <c r="AM623" i="3"/>
  <c r="AL623" i="3"/>
  <c r="AK623" i="3"/>
  <c r="AJ623" i="3"/>
  <c r="AI623" i="3"/>
  <c r="AH623" i="3"/>
  <c r="AG623" i="3"/>
  <c r="AF623" i="3"/>
  <c r="AE623" i="3"/>
  <c r="AD623" i="3"/>
  <c r="AC623" i="3"/>
  <c r="AA623" i="3"/>
  <c r="Y623" i="3"/>
  <c r="AM622" i="3"/>
  <c r="AL622" i="3"/>
  <c r="AK622" i="3"/>
  <c r="AJ622" i="3"/>
  <c r="AI622" i="3"/>
  <c r="AH622" i="3"/>
  <c r="AG622" i="3"/>
  <c r="AF622" i="3"/>
  <c r="AE622" i="3"/>
  <c r="AD622" i="3"/>
  <c r="AC622" i="3"/>
  <c r="AA622" i="3"/>
  <c r="Y622" i="3"/>
  <c r="AM621" i="3"/>
  <c r="AL621" i="3"/>
  <c r="AK621" i="3"/>
  <c r="AJ621" i="3"/>
  <c r="AI621" i="3"/>
  <c r="AH621" i="3"/>
  <c r="AG621" i="3"/>
  <c r="AF621" i="3"/>
  <c r="AE621" i="3"/>
  <c r="AD621" i="3"/>
  <c r="AC621" i="3"/>
  <c r="AA621" i="3"/>
  <c r="Y621" i="3"/>
  <c r="AM620" i="3"/>
  <c r="AL620" i="3"/>
  <c r="AK620" i="3"/>
  <c r="AJ620" i="3"/>
  <c r="AI620" i="3"/>
  <c r="AH620" i="3"/>
  <c r="AG620" i="3"/>
  <c r="AF620" i="3"/>
  <c r="AE620" i="3"/>
  <c r="AD620" i="3"/>
  <c r="AC620" i="3"/>
  <c r="AA620" i="3"/>
  <c r="Y620" i="3"/>
  <c r="AM619" i="3"/>
  <c r="AL619" i="3"/>
  <c r="AK619" i="3"/>
  <c r="AJ619" i="3"/>
  <c r="AI619" i="3"/>
  <c r="AH619" i="3"/>
  <c r="AG619" i="3"/>
  <c r="AF619" i="3"/>
  <c r="AE619" i="3"/>
  <c r="AD619" i="3"/>
  <c r="AC619" i="3"/>
  <c r="AA619" i="3"/>
  <c r="Y619" i="3"/>
  <c r="AM652" i="3"/>
  <c r="AL652" i="3"/>
  <c r="AK652" i="3"/>
  <c r="AJ652" i="3"/>
  <c r="AI652" i="3"/>
  <c r="AH652" i="3"/>
  <c r="AG652" i="3"/>
  <c r="AF652" i="3"/>
  <c r="AE652" i="3"/>
  <c r="AD652" i="3"/>
  <c r="AC652" i="3"/>
  <c r="AA652" i="3"/>
  <c r="Y652" i="3"/>
  <c r="AM651" i="3"/>
  <c r="AL651" i="3"/>
  <c r="AK651" i="3"/>
  <c r="AJ651" i="3"/>
  <c r="AI651" i="3"/>
  <c r="AH651" i="3"/>
  <c r="AG651" i="3"/>
  <c r="AF651" i="3"/>
  <c r="AE651" i="3"/>
  <c r="AD651" i="3"/>
  <c r="AC651" i="3"/>
  <c r="AA651" i="3"/>
  <c r="Y651" i="3"/>
  <c r="AM650" i="3"/>
  <c r="AL650" i="3"/>
  <c r="AK650" i="3"/>
  <c r="AJ650" i="3"/>
  <c r="AI650" i="3"/>
  <c r="AH650" i="3"/>
  <c r="AG650" i="3"/>
  <c r="AF650" i="3"/>
  <c r="AE650" i="3"/>
  <c r="AD650" i="3"/>
  <c r="AC650" i="3"/>
  <c r="AA650" i="3"/>
  <c r="Y650" i="3"/>
  <c r="AM649" i="3"/>
  <c r="AL649" i="3"/>
  <c r="AK649" i="3"/>
  <c r="AJ649" i="3"/>
  <c r="AI649" i="3"/>
  <c r="AH649" i="3"/>
  <c r="AG649" i="3"/>
  <c r="AF649" i="3"/>
  <c r="AE649" i="3"/>
  <c r="AD649" i="3"/>
  <c r="AC649" i="3"/>
  <c r="AA649" i="3"/>
  <c r="Y649" i="3"/>
  <c r="AM648" i="3"/>
  <c r="AL648" i="3"/>
  <c r="AK648" i="3"/>
  <c r="AJ648" i="3"/>
  <c r="AI648" i="3"/>
  <c r="AH648" i="3"/>
  <c r="AG648" i="3"/>
  <c r="AF648" i="3"/>
  <c r="AE648" i="3"/>
  <c r="AD648" i="3"/>
  <c r="AC648" i="3"/>
  <c r="AA648" i="3"/>
  <c r="Y648" i="3"/>
  <c r="AM647" i="3"/>
  <c r="AL647" i="3"/>
  <c r="AK647" i="3"/>
  <c r="AJ647" i="3"/>
  <c r="AI647" i="3"/>
  <c r="AH647" i="3"/>
  <c r="AG647" i="3"/>
  <c r="AF647" i="3"/>
  <c r="AE647" i="3"/>
  <c r="AD647" i="3"/>
  <c r="AC647" i="3"/>
  <c r="AA647" i="3"/>
  <c r="Y647" i="3"/>
  <c r="AM646" i="3"/>
  <c r="AL646" i="3"/>
  <c r="AK646" i="3"/>
  <c r="AJ646" i="3"/>
  <c r="AI646" i="3"/>
  <c r="AH646" i="3"/>
  <c r="AG646" i="3"/>
  <c r="AF646" i="3"/>
  <c r="AE646" i="3"/>
  <c r="AD646" i="3"/>
  <c r="AC646" i="3"/>
  <c r="AA646" i="3"/>
  <c r="Y646" i="3"/>
  <c r="AM645" i="3"/>
  <c r="AL645" i="3"/>
  <c r="AK645" i="3"/>
  <c r="AJ645" i="3"/>
  <c r="AI645" i="3"/>
  <c r="AH645" i="3"/>
  <c r="AG645" i="3"/>
  <c r="AF645" i="3"/>
  <c r="AE645" i="3"/>
  <c r="AD645" i="3"/>
  <c r="AC645" i="3"/>
  <c r="AA645" i="3"/>
  <c r="Y645" i="3"/>
  <c r="AM644" i="3"/>
  <c r="AL644" i="3"/>
  <c r="AK644" i="3"/>
  <c r="AJ644" i="3"/>
  <c r="AI644" i="3"/>
  <c r="AH644" i="3"/>
  <c r="AG644" i="3"/>
  <c r="AF644" i="3"/>
  <c r="AE644" i="3"/>
  <c r="AD644" i="3"/>
  <c r="AC644" i="3"/>
  <c r="AA644" i="3"/>
  <c r="Y644" i="3"/>
  <c r="AM643" i="3"/>
  <c r="AL643" i="3"/>
  <c r="AK643" i="3"/>
  <c r="AJ643" i="3"/>
  <c r="AI643" i="3"/>
  <c r="AH643" i="3"/>
  <c r="AG643" i="3"/>
  <c r="AF643" i="3"/>
  <c r="AE643" i="3"/>
  <c r="AD643" i="3"/>
  <c r="AC643" i="3"/>
  <c r="AA643" i="3"/>
  <c r="Y643" i="3"/>
  <c r="AM642" i="3"/>
  <c r="AL642" i="3"/>
  <c r="AK642" i="3"/>
  <c r="AJ642" i="3"/>
  <c r="AI642" i="3"/>
  <c r="AH642" i="3"/>
  <c r="AG642" i="3"/>
  <c r="AF642" i="3"/>
  <c r="AE642" i="3"/>
  <c r="AD642" i="3"/>
  <c r="AC642" i="3"/>
  <c r="AA642" i="3"/>
  <c r="Y642" i="3"/>
  <c r="AM641" i="3"/>
  <c r="AL641" i="3"/>
  <c r="AK641" i="3"/>
  <c r="AJ641" i="3"/>
  <c r="AI641" i="3"/>
  <c r="AH641" i="3"/>
  <c r="AG641" i="3"/>
  <c r="AF641" i="3"/>
  <c r="AE641" i="3"/>
  <c r="AD641" i="3"/>
  <c r="AC641" i="3"/>
  <c r="AA641" i="3"/>
  <c r="Y641" i="3"/>
  <c r="AM640" i="3"/>
  <c r="AL640" i="3"/>
  <c r="AK640" i="3"/>
  <c r="AJ640" i="3"/>
  <c r="AI640" i="3"/>
  <c r="AH640" i="3"/>
  <c r="AG640" i="3"/>
  <c r="AF640" i="3"/>
  <c r="AE640" i="3"/>
  <c r="AD640" i="3"/>
  <c r="AC640" i="3"/>
  <c r="AA640" i="3"/>
  <c r="Y640" i="3"/>
  <c r="AM639" i="3"/>
  <c r="AL639" i="3"/>
  <c r="AK639" i="3"/>
  <c r="AJ639" i="3"/>
  <c r="AI639" i="3"/>
  <c r="AH639" i="3"/>
  <c r="AG639" i="3"/>
  <c r="AF639" i="3"/>
  <c r="AE639" i="3"/>
  <c r="AD639" i="3"/>
  <c r="AC639" i="3"/>
  <c r="AA639" i="3"/>
  <c r="Y639" i="3"/>
  <c r="AM638" i="3"/>
  <c r="AL638" i="3"/>
  <c r="AK638" i="3"/>
  <c r="AJ638" i="3"/>
  <c r="AI638" i="3"/>
  <c r="AH638" i="3"/>
  <c r="AG638" i="3"/>
  <c r="AF638" i="3"/>
  <c r="AE638" i="3"/>
  <c r="AD638" i="3"/>
  <c r="AC638" i="3"/>
  <c r="AA638" i="3"/>
  <c r="Y638" i="3"/>
  <c r="AM637" i="3"/>
  <c r="AL637" i="3"/>
  <c r="AK637" i="3"/>
  <c r="AJ637" i="3"/>
  <c r="AI637" i="3"/>
  <c r="AH637" i="3"/>
  <c r="AG637" i="3"/>
  <c r="AF637" i="3"/>
  <c r="AE637" i="3"/>
  <c r="AD637" i="3"/>
  <c r="AC637" i="3"/>
  <c r="AA637" i="3"/>
  <c r="Y637" i="3"/>
  <c r="AM677" i="3"/>
  <c r="AL677" i="3"/>
  <c r="AK677" i="3"/>
  <c r="AJ677" i="3"/>
  <c r="AI677" i="3"/>
  <c r="AH677" i="3"/>
  <c r="AG677" i="3"/>
  <c r="AF677" i="3"/>
  <c r="AE677" i="3"/>
  <c r="AD677" i="3"/>
  <c r="AC677" i="3"/>
  <c r="AA677" i="3"/>
  <c r="Y677" i="3"/>
  <c r="AM676" i="3"/>
  <c r="AL676" i="3"/>
  <c r="AK676" i="3"/>
  <c r="AJ676" i="3"/>
  <c r="AI676" i="3"/>
  <c r="AH676" i="3"/>
  <c r="AG676" i="3"/>
  <c r="AF676" i="3"/>
  <c r="AE676" i="3"/>
  <c r="AD676" i="3"/>
  <c r="AC676" i="3"/>
  <c r="AA676" i="3"/>
  <c r="Y676" i="3"/>
  <c r="AM675" i="3"/>
  <c r="AL675" i="3"/>
  <c r="AK675" i="3"/>
  <c r="AJ675" i="3"/>
  <c r="AI675" i="3"/>
  <c r="AH675" i="3"/>
  <c r="AG675" i="3"/>
  <c r="AF675" i="3"/>
  <c r="AE675" i="3"/>
  <c r="AD675" i="3"/>
  <c r="AC675" i="3"/>
  <c r="AA675" i="3"/>
  <c r="Y675" i="3"/>
  <c r="AM674" i="3"/>
  <c r="AL674" i="3"/>
  <c r="AK674" i="3"/>
  <c r="AJ674" i="3"/>
  <c r="AI674" i="3"/>
  <c r="AH674" i="3"/>
  <c r="AG674" i="3"/>
  <c r="AF674" i="3"/>
  <c r="AE674" i="3"/>
  <c r="AD674" i="3"/>
  <c r="AC674" i="3"/>
  <c r="AA674" i="3"/>
  <c r="Y674" i="3"/>
  <c r="AM673" i="3"/>
  <c r="AL673" i="3"/>
  <c r="AK673" i="3"/>
  <c r="AJ673" i="3"/>
  <c r="AI673" i="3"/>
  <c r="AH673" i="3"/>
  <c r="AG673" i="3"/>
  <c r="AF673" i="3"/>
  <c r="AE673" i="3"/>
  <c r="AD673" i="3"/>
  <c r="AC673" i="3"/>
  <c r="AA673" i="3"/>
  <c r="Y673" i="3"/>
  <c r="AM672" i="3"/>
  <c r="AL672" i="3"/>
  <c r="AK672" i="3"/>
  <c r="AJ672" i="3"/>
  <c r="AI672" i="3"/>
  <c r="AH672" i="3"/>
  <c r="AG672" i="3"/>
  <c r="AF672" i="3"/>
  <c r="AE672" i="3"/>
  <c r="AD672" i="3"/>
  <c r="AC672" i="3"/>
  <c r="AA672" i="3"/>
  <c r="Y672" i="3"/>
  <c r="AM671" i="3"/>
  <c r="AL671" i="3"/>
  <c r="AK671" i="3"/>
  <c r="AJ671" i="3"/>
  <c r="AI671" i="3"/>
  <c r="AH671" i="3"/>
  <c r="AG671" i="3"/>
  <c r="AF671" i="3"/>
  <c r="AE671" i="3"/>
  <c r="AD671" i="3"/>
  <c r="AC671" i="3"/>
  <c r="AA671" i="3"/>
  <c r="Y671" i="3"/>
  <c r="AM670" i="3"/>
  <c r="AL670" i="3"/>
  <c r="AK670" i="3"/>
  <c r="AJ670" i="3"/>
  <c r="AI670" i="3"/>
  <c r="AH670" i="3"/>
  <c r="AG670" i="3"/>
  <c r="AF670" i="3"/>
  <c r="AE670" i="3"/>
  <c r="AD670" i="3"/>
  <c r="AC670" i="3"/>
  <c r="AA670" i="3"/>
  <c r="Y670" i="3"/>
  <c r="AM669" i="3"/>
  <c r="AL669" i="3"/>
  <c r="AK669" i="3"/>
  <c r="AJ669" i="3"/>
  <c r="AI669" i="3"/>
  <c r="AH669" i="3"/>
  <c r="AG669" i="3"/>
  <c r="AF669" i="3"/>
  <c r="AE669" i="3"/>
  <c r="AD669" i="3"/>
  <c r="AC669" i="3"/>
  <c r="AA669" i="3"/>
  <c r="Y669" i="3"/>
  <c r="AM668" i="3"/>
  <c r="AL668" i="3"/>
  <c r="AK668" i="3"/>
  <c r="AJ668" i="3"/>
  <c r="AI668" i="3"/>
  <c r="AH668" i="3"/>
  <c r="AG668" i="3"/>
  <c r="AF668" i="3"/>
  <c r="AE668" i="3"/>
  <c r="AD668" i="3"/>
  <c r="AC668" i="3"/>
  <c r="AA668" i="3"/>
  <c r="Y668" i="3"/>
  <c r="AM667" i="3"/>
  <c r="AL667" i="3"/>
  <c r="AK667" i="3"/>
  <c r="AJ667" i="3"/>
  <c r="AI667" i="3"/>
  <c r="AH667" i="3"/>
  <c r="AG667" i="3"/>
  <c r="AF667" i="3"/>
  <c r="AE667" i="3"/>
  <c r="AD667" i="3"/>
  <c r="AC667" i="3"/>
  <c r="AA667" i="3"/>
  <c r="Y667" i="3"/>
  <c r="AM666" i="3"/>
  <c r="AL666" i="3"/>
  <c r="AK666" i="3"/>
  <c r="AJ666" i="3"/>
  <c r="AI666" i="3"/>
  <c r="AH666" i="3"/>
  <c r="AG666" i="3"/>
  <c r="AF666" i="3"/>
  <c r="AE666" i="3"/>
  <c r="AD666" i="3"/>
  <c r="AC666" i="3"/>
  <c r="AA666" i="3"/>
  <c r="Y666" i="3"/>
  <c r="AM665" i="3"/>
  <c r="AL665" i="3"/>
  <c r="AK665" i="3"/>
  <c r="AJ665" i="3"/>
  <c r="AI665" i="3"/>
  <c r="AH665" i="3"/>
  <c r="AG665" i="3"/>
  <c r="AF665" i="3"/>
  <c r="AE665" i="3"/>
  <c r="AD665" i="3"/>
  <c r="AC665" i="3"/>
  <c r="AA665" i="3"/>
  <c r="Y665" i="3"/>
  <c r="AM664" i="3"/>
  <c r="AL664" i="3"/>
  <c r="AK664" i="3"/>
  <c r="AJ664" i="3"/>
  <c r="AI664" i="3"/>
  <c r="AH664" i="3"/>
  <c r="AG664" i="3"/>
  <c r="AF664" i="3"/>
  <c r="AE664" i="3"/>
  <c r="AD664" i="3"/>
  <c r="AC664" i="3"/>
  <c r="AA664" i="3"/>
  <c r="Y664" i="3"/>
  <c r="AM663" i="3"/>
  <c r="AL663" i="3"/>
  <c r="AK663" i="3"/>
  <c r="AJ663" i="3"/>
  <c r="AI663" i="3"/>
  <c r="AH663" i="3"/>
  <c r="AG663" i="3"/>
  <c r="AF663" i="3"/>
  <c r="AE663" i="3"/>
  <c r="AD663" i="3"/>
  <c r="AC663" i="3"/>
  <c r="AA663" i="3"/>
  <c r="Y663" i="3"/>
  <c r="AM662" i="3"/>
  <c r="AL662" i="3"/>
  <c r="AK662" i="3"/>
  <c r="AJ662" i="3"/>
  <c r="AI662" i="3"/>
  <c r="AH662" i="3"/>
  <c r="AG662" i="3"/>
  <c r="AF662" i="3"/>
  <c r="AE662" i="3"/>
  <c r="AD662" i="3"/>
  <c r="AC662" i="3"/>
  <c r="AA662" i="3"/>
  <c r="Y662" i="3"/>
  <c r="AM661" i="3"/>
  <c r="AL661" i="3"/>
  <c r="AK661" i="3"/>
  <c r="AJ661" i="3"/>
  <c r="AI661" i="3"/>
  <c r="AH661" i="3"/>
  <c r="AG661" i="3"/>
  <c r="AF661" i="3"/>
  <c r="AE661" i="3"/>
  <c r="AD661" i="3"/>
  <c r="AC661" i="3"/>
  <c r="AA661" i="3"/>
  <c r="Y661" i="3"/>
  <c r="AM660" i="3"/>
  <c r="AL660" i="3"/>
  <c r="AK660" i="3"/>
  <c r="AJ660" i="3"/>
  <c r="AI660" i="3"/>
  <c r="AH660" i="3"/>
  <c r="AG660" i="3"/>
  <c r="AF660" i="3"/>
  <c r="AE660" i="3"/>
  <c r="AD660" i="3"/>
  <c r="AC660" i="3"/>
  <c r="AA660" i="3"/>
  <c r="Y660" i="3"/>
  <c r="AM659" i="3"/>
  <c r="AL659" i="3"/>
  <c r="AK659" i="3"/>
  <c r="AJ659" i="3"/>
  <c r="AI659" i="3"/>
  <c r="AH659" i="3"/>
  <c r="AG659" i="3"/>
  <c r="AF659" i="3"/>
  <c r="AE659" i="3"/>
  <c r="AD659" i="3"/>
  <c r="AC659" i="3"/>
  <c r="AA659" i="3"/>
  <c r="Y659" i="3"/>
  <c r="AM658" i="3"/>
  <c r="AL658" i="3"/>
  <c r="AK658" i="3"/>
  <c r="AJ658" i="3"/>
  <c r="AI658" i="3"/>
  <c r="AH658" i="3"/>
  <c r="AG658" i="3"/>
  <c r="AF658" i="3"/>
  <c r="AE658" i="3"/>
  <c r="AD658" i="3"/>
  <c r="AC658" i="3"/>
  <c r="AA658" i="3"/>
  <c r="Y658" i="3"/>
  <c r="AM657" i="3"/>
  <c r="AL657" i="3"/>
  <c r="AK657" i="3"/>
  <c r="AJ657" i="3"/>
  <c r="AI657" i="3"/>
  <c r="AH657" i="3"/>
  <c r="AG657" i="3"/>
  <c r="AF657" i="3"/>
  <c r="AE657" i="3"/>
  <c r="AD657" i="3"/>
  <c r="AC657" i="3"/>
  <c r="AA657" i="3"/>
  <c r="Y657" i="3"/>
  <c r="AM656" i="3"/>
  <c r="AL656" i="3"/>
  <c r="AK656" i="3"/>
  <c r="AJ656" i="3"/>
  <c r="AI656" i="3"/>
  <c r="AH656" i="3"/>
  <c r="AG656" i="3"/>
  <c r="AF656" i="3"/>
  <c r="AE656" i="3"/>
  <c r="AD656" i="3"/>
  <c r="AC656" i="3"/>
  <c r="AA656" i="3"/>
  <c r="Y656" i="3"/>
  <c r="AM655" i="3"/>
  <c r="AL655" i="3"/>
  <c r="AK655" i="3"/>
  <c r="AJ655" i="3"/>
  <c r="AI655" i="3"/>
  <c r="AH655" i="3"/>
  <c r="AG655" i="3"/>
  <c r="AF655" i="3"/>
  <c r="AE655" i="3"/>
  <c r="AD655" i="3"/>
  <c r="AC655" i="3"/>
  <c r="AA655" i="3"/>
  <c r="Y655" i="3"/>
  <c r="AM654" i="3"/>
  <c r="AL654" i="3"/>
  <c r="AK654" i="3"/>
  <c r="AJ654" i="3"/>
  <c r="AI654" i="3"/>
  <c r="AH654" i="3"/>
  <c r="AG654" i="3"/>
  <c r="AF654" i="3"/>
  <c r="AE654" i="3"/>
  <c r="AD654" i="3"/>
  <c r="AC654" i="3"/>
  <c r="AA654" i="3"/>
  <c r="Y654" i="3"/>
  <c r="AM653" i="3"/>
  <c r="AL653" i="3"/>
  <c r="AK653" i="3"/>
  <c r="AJ653" i="3"/>
  <c r="AI653" i="3"/>
  <c r="AH653" i="3"/>
  <c r="AG653" i="3"/>
  <c r="AF653" i="3"/>
  <c r="AE653" i="3"/>
  <c r="AD653" i="3"/>
  <c r="AC653" i="3"/>
  <c r="AA653" i="3"/>
  <c r="Y653" i="3"/>
  <c r="AM694" i="3"/>
  <c r="AL694" i="3"/>
  <c r="AK694" i="3"/>
  <c r="AJ694" i="3"/>
  <c r="AI694" i="3"/>
  <c r="AH694" i="3"/>
  <c r="AG694" i="3"/>
  <c r="AF694" i="3"/>
  <c r="AE694" i="3"/>
  <c r="AD694" i="3"/>
  <c r="AC694" i="3"/>
  <c r="AA694" i="3"/>
  <c r="Y694" i="3"/>
  <c r="AM693" i="3"/>
  <c r="AL693" i="3"/>
  <c r="AK693" i="3"/>
  <c r="AJ693" i="3"/>
  <c r="AI693" i="3"/>
  <c r="AH693" i="3"/>
  <c r="AG693" i="3"/>
  <c r="AF693" i="3"/>
  <c r="AE693" i="3"/>
  <c r="AD693" i="3"/>
  <c r="AC693" i="3"/>
  <c r="AA693" i="3"/>
  <c r="Y693" i="3"/>
  <c r="AM692" i="3"/>
  <c r="AL692" i="3"/>
  <c r="AK692" i="3"/>
  <c r="AJ692" i="3"/>
  <c r="AI692" i="3"/>
  <c r="AH692" i="3"/>
  <c r="AG692" i="3"/>
  <c r="AF692" i="3"/>
  <c r="AE692" i="3"/>
  <c r="AD692" i="3"/>
  <c r="AC692" i="3"/>
  <c r="AA692" i="3"/>
  <c r="Y692" i="3"/>
  <c r="AM691" i="3"/>
  <c r="AL691" i="3"/>
  <c r="AK691" i="3"/>
  <c r="AJ691" i="3"/>
  <c r="AI691" i="3"/>
  <c r="AH691" i="3"/>
  <c r="AG691" i="3"/>
  <c r="AF691" i="3"/>
  <c r="AE691" i="3"/>
  <c r="AD691" i="3"/>
  <c r="AC691" i="3"/>
  <c r="AA691" i="3"/>
  <c r="Y691" i="3"/>
  <c r="AM690" i="3"/>
  <c r="AL690" i="3"/>
  <c r="AK690" i="3"/>
  <c r="AJ690" i="3"/>
  <c r="AI690" i="3"/>
  <c r="AH690" i="3"/>
  <c r="AG690" i="3"/>
  <c r="AF690" i="3"/>
  <c r="AE690" i="3"/>
  <c r="AD690" i="3"/>
  <c r="AC690" i="3"/>
  <c r="AA690" i="3"/>
  <c r="Y690" i="3"/>
  <c r="AM689" i="3"/>
  <c r="AL689" i="3"/>
  <c r="AK689" i="3"/>
  <c r="AJ689" i="3"/>
  <c r="AI689" i="3"/>
  <c r="AH689" i="3"/>
  <c r="AG689" i="3"/>
  <c r="AF689" i="3"/>
  <c r="AE689" i="3"/>
  <c r="AD689" i="3"/>
  <c r="AC689" i="3"/>
  <c r="AA689" i="3"/>
  <c r="Y689" i="3"/>
  <c r="AM688" i="3"/>
  <c r="AL688" i="3"/>
  <c r="AK688" i="3"/>
  <c r="AJ688" i="3"/>
  <c r="AI688" i="3"/>
  <c r="AH688" i="3"/>
  <c r="AG688" i="3"/>
  <c r="AF688" i="3"/>
  <c r="AE688" i="3"/>
  <c r="AD688" i="3"/>
  <c r="AC688" i="3"/>
  <c r="AA688" i="3"/>
  <c r="Y688" i="3"/>
  <c r="AM687" i="3"/>
  <c r="AL687" i="3"/>
  <c r="AK687" i="3"/>
  <c r="AJ687" i="3"/>
  <c r="AI687" i="3"/>
  <c r="AH687" i="3"/>
  <c r="AG687" i="3"/>
  <c r="AF687" i="3"/>
  <c r="AE687" i="3"/>
  <c r="AD687" i="3"/>
  <c r="AC687" i="3"/>
  <c r="AA687" i="3"/>
  <c r="Y687" i="3"/>
  <c r="AM686" i="3"/>
  <c r="AL686" i="3"/>
  <c r="AK686" i="3"/>
  <c r="AJ686" i="3"/>
  <c r="AI686" i="3"/>
  <c r="AH686" i="3"/>
  <c r="AG686" i="3"/>
  <c r="AF686" i="3"/>
  <c r="AE686" i="3"/>
  <c r="AD686" i="3"/>
  <c r="AC686" i="3"/>
  <c r="AA686" i="3"/>
  <c r="Y686" i="3"/>
  <c r="AM685" i="3"/>
  <c r="AL685" i="3"/>
  <c r="AK685" i="3"/>
  <c r="AJ685" i="3"/>
  <c r="AI685" i="3"/>
  <c r="AH685" i="3"/>
  <c r="AG685" i="3"/>
  <c r="AF685" i="3"/>
  <c r="AE685" i="3"/>
  <c r="AD685" i="3"/>
  <c r="AC685" i="3"/>
  <c r="AA685" i="3"/>
  <c r="Y685" i="3"/>
  <c r="AM684" i="3"/>
  <c r="AL684" i="3"/>
  <c r="AK684" i="3"/>
  <c r="AJ684" i="3"/>
  <c r="AI684" i="3"/>
  <c r="AH684" i="3"/>
  <c r="AG684" i="3"/>
  <c r="AF684" i="3"/>
  <c r="AE684" i="3"/>
  <c r="AD684" i="3"/>
  <c r="AC684" i="3"/>
  <c r="AA684" i="3"/>
  <c r="Y684" i="3"/>
  <c r="AM683" i="3"/>
  <c r="AL683" i="3"/>
  <c r="AK683" i="3"/>
  <c r="AJ683" i="3"/>
  <c r="AI683" i="3"/>
  <c r="AH683" i="3"/>
  <c r="AG683" i="3"/>
  <c r="AF683" i="3"/>
  <c r="AE683" i="3"/>
  <c r="AD683" i="3"/>
  <c r="AC683" i="3"/>
  <c r="AA683" i="3"/>
  <c r="Y683" i="3"/>
  <c r="AM682" i="3"/>
  <c r="AL682" i="3"/>
  <c r="AK682" i="3"/>
  <c r="AJ682" i="3"/>
  <c r="AI682" i="3"/>
  <c r="AH682" i="3"/>
  <c r="AG682" i="3"/>
  <c r="AF682" i="3"/>
  <c r="AE682" i="3"/>
  <c r="AD682" i="3"/>
  <c r="AC682" i="3"/>
  <c r="AA682" i="3"/>
  <c r="Y682" i="3"/>
  <c r="AM681" i="3"/>
  <c r="AL681" i="3"/>
  <c r="AK681" i="3"/>
  <c r="AJ681" i="3"/>
  <c r="AI681" i="3"/>
  <c r="AH681" i="3"/>
  <c r="AG681" i="3"/>
  <c r="AF681" i="3"/>
  <c r="AE681" i="3"/>
  <c r="AD681" i="3"/>
  <c r="AC681" i="3"/>
  <c r="AA681" i="3"/>
  <c r="Y681" i="3"/>
  <c r="AM680" i="3"/>
  <c r="AL680" i="3"/>
  <c r="AK680" i="3"/>
  <c r="AJ680" i="3"/>
  <c r="AI680" i="3"/>
  <c r="AH680" i="3"/>
  <c r="AG680" i="3"/>
  <c r="AF680" i="3"/>
  <c r="AE680" i="3"/>
  <c r="AD680" i="3"/>
  <c r="AC680" i="3"/>
  <c r="AA680" i="3"/>
  <c r="Y680" i="3"/>
  <c r="AM679" i="3"/>
  <c r="AL679" i="3"/>
  <c r="AK679" i="3"/>
  <c r="AJ679" i="3"/>
  <c r="AI679" i="3"/>
  <c r="AH679" i="3"/>
  <c r="AG679" i="3"/>
  <c r="AF679" i="3"/>
  <c r="AE679" i="3"/>
  <c r="AD679" i="3"/>
  <c r="AC679" i="3"/>
  <c r="AA679" i="3"/>
  <c r="Y679" i="3"/>
  <c r="AM678" i="3"/>
  <c r="AL678" i="3"/>
  <c r="AK678" i="3"/>
  <c r="AJ678" i="3"/>
  <c r="AI678" i="3"/>
  <c r="AH678" i="3"/>
  <c r="AG678" i="3"/>
  <c r="AF678" i="3"/>
  <c r="AE678" i="3"/>
  <c r="AD678" i="3"/>
  <c r="AC678" i="3"/>
  <c r="AA678" i="3"/>
  <c r="Y678" i="3"/>
  <c r="AM717" i="3"/>
  <c r="AL717" i="3"/>
  <c r="AK717" i="3"/>
  <c r="AJ717" i="3"/>
  <c r="AI717" i="3"/>
  <c r="AH717" i="3"/>
  <c r="AG717" i="3"/>
  <c r="AF717" i="3"/>
  <c r="AE717" i="3"/>
  <c r="AD717" i="3"/>
  <c r="AC717" i="3"/>
  <c r="AA717" i="3"/>
  <c r="Y717" i="3"/>
  <c r="AM716" i="3"/>
  <c r="AL716" i="3"/>
  <c r="AK716" i="3"/>
  <c r="AJ716" i="3"/>
  <c r="AI716" i="3"/>
  <c r="AH716" i="3"/>
  <c r="AG716" i="3"/>
  <c r="AF716" i="3"/>
  <c r="AE716" i="3"/>
  <c r="AD716" i="3"/>
  <c r="AC716" i="3"/>
  <c r="AA716" i="3"/>
  <c r="Y716" i="3"/>
  <c r="AM715" i="3"/>
  <c r="AL715" i="3"/>
  <c r="AK715" i="3"/>
  <c r="AJ715" i="3"/>
  <c r="AI715" i="3"/>
  <c r="AH715" i="3"/>
  <c r="AG715" i="3"/>
  <c r="AF715" i="3"/>
  <c r="AE715" i="3"/>
  <c r="AD715" i="3"/>
  <c r="AC715" i="3"/>
  <c r="AA715" i="3"/>
  <c r="Y715" i="3"/>
  <c r="AM714" i="3"/>
  <c r="AL714" i="3"/>
  <c r="AK714" i="3"/>
  <c r="AJ714" i="3"/>
  <c r="AI714" i="3"/>
  <c r="AH714" i="3"/>
  <c r="AG714" i="3"/>
  <c r="AF714" i="3"/>
  <c r="AE714" i="3"/>
  <c r="AD714" i="3"/>
  <c r="AC714" i="3"/>
  <c r="AA714" i="3"/>
  <c r="Y714" i="3"/>
  <c r="AM713" i="3"/>
  <c r="AL713" i="3"/>
  <c r="AK713" i="3"/>
  <c r="AJ713" i="3"/>
  <c r="AI713" i="3"/>
  <c r="AH713" i="3"/>
  <c r="AG713" i="3"/>
  <c r="AF713" i="3"/>
  <c r="AE713" i="3"/>
  <c r="AD713" i="3"/>
  <c r="AC713" i="3"/>
  <c r="AA713" i="3"/>
  <c r="Y713" i="3"/>
  <c r="AM712" i="3"/>
  <c r="AL712" i="3"/>
  <c r="AK712" i="3"/>
  <c r="AJ712" i="3"/>
  <c r="AI712" i="3"/>
  <c r="AH712" i="3"/>
  <c r="AG712" i="3"/>
  <c r="AF712" i="3"/>
  <c r="AE712" i="3"/>
  <c r="AD712" i="3"/>
  <c r="AC712" i="3"/>
  <c r="AA712" i="3"/>
  <c r="Y712" i="3"/>
  <c r="AM711" i="3"/>
  <c r="AL711" i="3"/>
  <c r="AK711" i="3"/>
  <c r="AJ711" i="3"/>
  <c r="AI711" i="3"/>
  <c r="AH711" i="3"/>
  <c r="AG711" i="3"/>
  <c r="AF711" i="3"/>
  <c r="AE711" i="3"/>
  <c r="AD711" i="3"/>
  <c r="AC711" i="3"/>
  <c r="AA711" i="3"/>
  <c r="Y711" i="3"/>
  <c r="AM710" i="3"/>
  <c r="AL710" i="3"/>
  <c r="AK710" i="3"/>
  <c r="AJ710" i="3"/>
  <c r="AI710" i="3"/>
  <c r="AH710" i="3"/>
  <c r="AG710" i="3"/>
  <c r="AF710" i="3"/>
  <c r="AE710" i="3"/>
  <c r="AD710" i="3"/>
  <c r="AC710" i="3"/>
  <c r="AA710" i="3"/>
  <c r="Y710" i="3"/>
  <c r="AM709" i="3"/>
  <c r="AL709" i="3"/>
  <c r="AK709" i="3"/>
  <c r="AJ709" i="3"/>
  <c r="AI709" i="3"/>
  <c r="AH709" i="3"/>
  <c r="AG709" i="3"/>
  <c r="AF709" i="3"/>
  <c r="AE709" i="3"/>
  <c r="AD709" i="3"/>
  <c r="AC709" i="3"/>
  <c r="AA709" i="3"/>
  <c r="Y709" i="3"/>
  <c r="AM708" i="3"/>
  <c r="AL708" i="3"/>
  <c r="AK708" i="3"/>
  <c r="AJ708" i="3"/>
  <c r="AI708" i="3"/>
  <c r="AH708" i="3"/>
  <c r="AG708" i="3"/>
  <c r="AF708" i="3"/>
  <c r="AE708" i="3"/>
  <c r="AD708" i="3"/>
  <c r="AC708" i="3"/>
  <c r="AA708" i="3"/>
  <c r="Y708" i="3"/>
  <c r="AM707" i="3"/>
  <c r="AL707" i="3"/>
  <c r="AK707" i="3"/>
  <c r="AJ707" i="3"/>
  <c r="AI707" i="3"/>
  <c r="AH707" i="3"/>
  <c r="AG707" i="3"/>
  <c r="AF707" i="3"/>
  <c r="AE707" i="3"/>
  <c r="AD707" i="3"/>
  <c r="AC707" i="3"/>
  <c r="AA707" i="3"/>
  <c r="Y707" i="3"/>
  <c r="AM706" i="3"/>
  <c r="AL706" i="3"/>
  <c r="AK706" i="3"/>
  <c r="AJ706" i="3"/>
  <c r="AI706" i="3"/>
  <c r="AH706" i="3"/>
  <c r="AG706" i="3"/>
  <c r="AF706" i="3"/>
  <c r="AE706" i="3"/>
  <c r="AD706" i="3"/>
  <c r="AC706" i="3"/>
  <c r="AA706" i="3"/>
  <c r="Y706" i="3"/>
  <c r="AM705" i="3"/>
  <c r="AL705" i="3"/>
  <c r="AK705" i="3"/>
  <c r="AJ705" i="3"/>
  <c r="AI705" i="3"/>
  <c r="AH705" i="3"/>
  <c r="AG705" i="3"/>
  <c r="AF705" i="3"/>
  <c r="AE705" i="3"/>
  <c r="AD705" i="3"/>
  <c r="AC705" i="3"/>
  <c r="AA705" i="3"/>
  <c r="Y705" i="3"/>
  <c r="AM704" i="3"/>
  <c r="AL704" i="3"/>
  <c r="AK704" i="3"/>
  <c r="AJ704" i="3"/>
  <c r="AI704" i="3"/>
  <c r="AH704" i="3"/>
  <c r="AG704" i="3"/>
  <c r="AF704" i="3"/>
  <c r="AE704" i="3"/>
  <c r="AD704" i="3"/>
  <c r="AC704" i="3"/>
  <c r="AA704" i="3"/>
  <c r="Y704" i="3"/>
  <c r="AM703" i="3"/>
  <c r="AL703" i="3"/>
  <c r="AK703" i="3"/>
  <c r="AJ703" i="3"/>
  <c r="AI703" i="3"/>
  <c r="AH703" i="3"/>
  <c r="AG703" i="3"/>
  <c r="AF703" i="3"/>
  <c r="AE703" i="3"/>
  <c r="AD703" i="3"/>
  <c r="AC703" i="3"/>
  <c r="AA703" i="3"/>
  <c r="Y703" i="3"/>
  <c r="AM702" i="3"/>
  <c r="AL702" i="3"/>
  <c r="AK702" i="3"/>
  <c r="AJ702" i="3"/>
  <c r="AI702" i="3"/>
  <c r="AH702" i="3"/>
  <c r="AG702" i="3"/>
  <c r="AF702" i="3"/>
  <c r="AE702" i="3"/>
  <c r="AD702" i="3"/>
  <c r="AC702" i="3"/>
  <c r="AA702" i="3"/>
  <c r="Y702" i="3"/>
  <c r="AM701" i="3"/>
  <c r="AL701" i="3"/>
  <c r="AK701" i="3"/>
  <c r="AJ701" i="3"/>
  <c r="AI701" i="3"/>
  <c r="AH701" i="3"/>
  <c r="AG701" i="3"/>
  <c r="AF701" i="3"/>
  <c r="AE701" i="3"/>
  <c r="AD701" i="3"/>
  <c r="AC701" i="3"/>
  <c r="AA701" i="3"/>
  <c r="Y701" i="3"/>
  <c r="AM700" i="3"/>
  <c r="AL700" i="3"/>
  <c r="AK700" i="3"/>
  <c r="AJ700" i="3"/>
  <c r="AI700" i="3"/>
  <c r="AH700" i="3"/>
  <c r="AG700" i="3"/>
  <c r="AF700" i="3"/>
  <c r="AE700" i="3"/>
  <c r="AD700" i="3"/>
  <c r="AC700" i="3"/>
  <c r="AA700" i="3"/>
  <c r="Y700" i="3"/>
  <c r="AM699" i="3"/>
  <c r="AL699" i="3"/>
  <c r="AK699" i="3"/>
  <c r="AJ699" i="3"/>
  <c r="AI699" i="3"/>
  <c r="AH699" i="3"/>
  <c r="AG699" i="3"/>
  <c r="AF699" i="3"/>
  <c r="AE699" i="3"/>
  <c r="AD699" i="3"/>
  <c r="AC699" i="3"/>
  <c r="AA699" i="3"/>
  <c r="Y699" i="3"/>
  <c r="AM698" i="3"/>
  <c r="AL698" i="3"/>
  <c r="AK698" i="3"/>
  <c r="AJ698" i="3"/>
  <c r="AI698" i="3"/>
  <c r="AH698" i="3"/>
  <c r="AG698" i="3"/>
  <c r="AF698" i="3"/>
  <c r="AE698" i="3"/>
  <c r="AD698" i="3"/>
  <c r="AC698" i="3"/>
  <c r="AA698" i="3"/>
  <c r="Y698" i="3"/>
  <c r="AM697" i="3"/>
  <c r="AL697" i="3"/>
  <c r="AK697" i="3"/>
  <c r="AJ697" i="3"/>
  <c r="AI697" i="3"/>
  <c r="AH697" i="3"/>
  <c r="AG697" i="3"/>
  <c r="AF697" i="3"/>
  <c r="AE697" i="3"/>
  <c r="AD697" i="3"/>
  <c r="AC697" i="3"/>
  <c r="AA697" i="3"/>
  <c r="Y697" i="3"/>
  <c r="AM696" i="3"/>
  <c r="AL696" i="3"/>
  <c r="AK696" i="3"/>
  <c r="AJ696" i="3"/>
  <c r="AI696" i="3"/>
  <c r="AH696" i="3"/>
  <c r="AG696" i="3"/>
  <c r="AF696" i="3"/>
  <c r="AE696" i="3"/>
  <c r="AD696" i="3"/>
  <c r="AC696" i="3"/>
  <c r="AA696" i="3"/>
  <c r="Y696" i="3"/>
  <c r="AM695" i="3"/>
  <c r="AL695" i="3"/>
  <c r="AK695" i="3"/>
  <c r="AJ695" i="3"/>
  <c r="AI695" i="3"/>
  <c r="AH695" i="3"/>
  <c r="AG695" i="3"/>
  <c r="AF695" i="3"/>
  <c r="AE695" i="3"/>
  <c r="AD695" i="3"/>
  <c r="AC695" i="3"/>
  <c r="AA695" i="3"/>
  <c r="Y695" i="3"/>
  <c r="AM724" i="3"/>
  <c r="AL724" i="3"/>
  <c r="AK724" i="3"/>
  <c r="AJ724" i="3"/>
  <c r="AI724" i="3"/>
  <c r="AH724" i="3"/>
  <c r="AG724" i="3"/>
  <c r="AF724" i="3"/>
  <c r="AE724" i="3"/>
  <c r="AD724" i="3"/>
  <c r="AC724" i="3"/>
  <c r="AA724" i="3"/>
  <c r="Y724" i="3"/>
  <c r="AM723" i="3"/>
  <c r="AL723" i="3"/>
  <c r="AK723" i="3"/>
  <c r="AJ723" i="3"/>
  <c r="AI723" i="3"/>
  <c r="AH723" i="3"/>
  <c r="AG723" i="3"/>
  <c r="AF723" i="3"/>
  <c r="AE723" i="3"/>
  <c r="AD723" i="3"/>
  <c r="AC723" i="3"/>
  <c r="AA723" i="3"/>
  <c r="Y723" i="3"/>
  <c r="AM722" i="3"/>
  <c r="AL722" i="3"/>
  <c r="AK722" i="3"/>
  <c r="AJ722" i="3"/>
  <c r="AI722" i="3"/>
  <c r="AH722" i="3"/>
  <c r="AG722" i="3"/>
  <c r="AF722" i="3"/>
  <c r="AE722" i="3"/>
  <c r="AD722" i="3"/>
  <c r="AC722" i="3"/>
  <c r="AA722" i="3"/>
  <c r="Y722" i="3"/>
  <c r="AM721" i="3"/>
  <c r="AL721" i="3"/>
  <c r="AK721" i="3"/>
  <c r="AJ721" i="3"/>
  <c r="AI721" i="3"/>
  <c r="AH721" i="3"/>
  <c r="AG721" i="3"/>
  <c r="AF721" i="3"/>
  <c r="AE721" i="3"/>
  <c r="AD721" i="3"/>
  <c r="AC721" i="3"/>
  <c r="AA721" i="3"/>
  <c r="Y721" i="3"/>
  <c r="AM720" i="3"/>
  <c r="AL720" i="3"/>
  <c r="AK720" i="3"/>
  <c r="AJ720" i="3"/>
  <c r="AI720" i="3"/>
  <c r="AH720" i="3"/>
  <c r="AG720" i="3"/>
  <c r="AF720" i="3"/>
  <c r="AE720" i="3"/>
  <c r="AD720" i="3"/>
  <c r="AC720" i="3"/>
  <c r="AA720" i="3"/>
  <c r="Y720" i="3"/>
  <c r="AM719" i="3"/>
  <c r="AL719" i="3"/>
  <c r="AK719" i="3"/>
  <c r="AJ719" i="3"/>
  <c r="AI719" i="3"/>
  <c r="AH719" i="3"/>
  <c r="AG719" i="3"/>
  <c r="AF719" i="3"/>
  <c r="AE719" i="3"/>
  <c r="AD719" i="3"/>
  <c r="AC719" i="3"/>
  <c r="AA719" i="3"/>
  <c r="Y719" i="3"/>
  <c r="AM718" i="3"/>
  <c r="AL718" i="3"/>
  <c r="AK718" i="3"/>
  <c r="AJ718" i="3"/>
  <c r="AI718" i="3"/>
  <c r="AH718" i="3"/>
  <c r="AG718" i="3"/>
  <c r="AF718" i="3"/>
  <c r="AE718" i="3"/>
  <c r="AD718" i="3"/>
  <c r="AC718" i="3"/>
  <c r="AA718" i="3"/>
  <c r="Y718" i="3"/>
  <c r="AM729" i="3"/>
  <c r="AL729" i="3"/>
  <c r="AK729" i="3"/>
  <c r="AJ729" i="3"/>
  <c r="AI729" i="3"/>
  <c r="AH729" i="3"/>
  <c r="AG729" i="3"/>
  <c r="AF729" i="3"/>
  <c r="AE729" i="3"/>
  <c r="AD729" i="3"/>
  <c r="AC729" i="3"/>
  <c r="AA729" i="3"/>
  <c r="Y729" i="3"/>
  <c r="AM728" i="3"/>
  <c r="AL728" i="3"/>
  <c r="AK728" i="3"/>
  <c r="AJ728" i="3"/>
  <c r="AI728" i="3"/>
  <c r="AH728" i="3"/>
  <c r="AG728" i="3"/>
  <c r="AF728" i="3"/>
  <c r="AE728" i="3"/>
  <c r="AD728" i="3"/>
  <c r="AC728" i="3"/>
  <c r="AA728" i="3"/>
  <c r="Y728" i="3"/>
  <c r="AM727" i="3"/>
  <c r="AL727" i="3"/>
  <c r="AK727" i="3"/>
  <c r="AJ727" i="3"/>
  <c r="AI727" i="3"/>
  <c r="AH727" i="3"/>
  <c r="AG727" i="3"/>
  <c r="AF727" i="3"/>
  <c r="AE727" i="3"/>
  <c r="AD727" i="3"/>
  <c r="AC727" i="3"/>
  <c r="AA727" i="3"/>
  <c r="Y727" i="3"/>
  <c r="AM726" i="3"/>
  <c r="AL726" i="3"/>
  <c r="AK726" i="3"/>
  <c r="AJ726" i="3"/>
  <c r="AI726" i="3"/>
  <c r="AH726" i="3"/>
  <c r="AG726" i="3"/>
  <c r="AF726" i="3"/>
  <c r="AE726" i="3"/>
  <c r="AD726" i="3"/>
  <c r="AC726" i="3"/>
  <c r="AA726" i="3"/>
  <c r="Y726" i="3"/>
  <c r="AM725" i="3"/>
  <c r="AL725" i="3"/>
  <c r="AK725" i="3"/>
  <c r="AJ725" i="3"/>
  <c r="AI725" i="3"/>
  <c r="AH725" i="3"/>
  <c r="AG725" i="3"/>
  <c r="AF725" i="3"/>
  <c r="AE725" i="3"/>
  <c r="AD725" i="3"/>
  <c r="AC725" i="3"/>
  <c r="AA725" i="3"/>
  <c r="Y725" i="3"/>
  <c r="AM744" i="3"/>
  <c r="AL744" i="3"/>
  <c r="AK744" i="3"/>
  <c r="AJ744" i="3"/>
  <c r="AI744" i="3"/>
  <c r="AH744" i="3"/>
  <c r="AG744" i="3"/>
  <c r="AF744" i="3"/>
  <c r="AE744" i="3"/>
  <c r="AD744" i="3"/>
  <c r="AC744" i="3"/>
  <c r="AA744" i="3"/>
  <c r="Y744" i="3"/>
  <c r="AM743" i="3"/>
  <c r="AL743" i="3"/>
  <c r="AK743" i="3"/>
  <c r="AJ743" i="3"/>
  <c r="AI743" i="3"/>
  <c r="AH743" i="3"/>
  <c r="AG743" i="3"/>
  <c r="AF743" i="3"/>
  <c r="AE743" i="3"/>
  <c r="AD743" i="3"/>
  <c r="AC743" i="3"/>
  <c r="AA743" i="3"/>
  <c r="Y743" i="3"/>
  <c r="AM742" i="3"/>
  <c r="AL742" i="3"/>
  <c r="AK742" i="3"/>
  <c r="AJ742" i="3"/>
  <c r="AI742" i="3"/>
  <c r="AH742" i="3"/>
  <c r="AG742" i="3"/>
  <c r="AF742" i="3"/>
  <c r="AE742" i="3"/>
  <c r="AD742" i="3"/>
  <c r="AC742" i="3"/>
  <c r="AA742" i="3"/>
  <c r="Y742" i="3"/>
  <c r="AM741" i="3"/>
  <c r="AL741" i="3"/>
  <c r="AK741" i="3"/>
  <c r="AJ741" i="3"/>
  <c r="AI741" i="3"/>
  <c r="AH741" i="3"/>
  <c r="AG741" i="3"/>
  <c r="AF741" i="3"/>
  <c r="AE741" i="3"/>
  <c r="AD741" i="3"/>
  <c r="AC741" i="3"/>
  <c r="AA741" i="3"/>
  <c r="Y741" i="3"/>
  <c r="AM740" i="3"/>
  <c r="AL740" i="3"/>
  <c r="AK740" i="3"/>
  <c r="AJ740" i="3"/>
  <c r="AI740" i="3"/>
  <c r="AH740" i="3"/>
  <c r="AG740" i="3"/>
  <c r="AF740" i="3"/>
  <c r="AE740" i="3"/>
  <c r="AD740" i="3"/>
  <c r="AC740" i="3"/>
  <c r="AA740" i="3"/>
  <c r="Y740" i="3"/>
  <c r="AM739" i="3"/>
  <c r="AL739" i="3"/>
  <c r="AK739" i="3"/>
  <c r="AJ739" i="3"/>
  <c r="AI739" i="3"/>
  <c r="AH739" i="3"/>
  <c r="AG739" i="3"/>
  <c r="AF739" i="3"/>
  <c r="AE739" i="3"/>
  <c r="AD739" i="3"/>
  <c r="AC739" i="3"/>
  <c r="AA739" i="3"/>
  <c r="Y739" i="3"/>
  <c r="AM738" i="3"/>
  <c r="AL738" i="3"/>
  <c r="AK738" i="3"/>
  <c r="AJ738" i="3"/>
  <c r="AI738" i="3"/>
  <c r="AH738" i="3"/>
  <c r="AG738" i="3"/>
  <c r="AF738" i="3"/>
  <c r="AE738" i="3"/>
  <c r="AD738" i="3"/>
  <c r="AC738" i="3"/>
  <c r="AA738" i="3"/>
  <c r="Y738" i="3"/>
  <c r="AM737" i="3"/>
  <c r="AL737" i="3"/>
  <c r="AK737" i="3"/>
  <c r="AJ737" i="3"/>
  <c r="AI737" i="3"/>
  <c r="AH737" i="3"/>
  <c r="AG737" i="3"/>
  <c r="AF737" i="3"/>
  <c r="AE737" i="3"/>
  <c r="AD737" i="3"/>
  <c r="AC737" i="3"/>
  <c r="AA737" i="3"/>
  <c r="Y737" i="3"/>
  <c r="AM736" i="3"/>
  <c r="AL736" i="3"/>
  <c r="AK736" i="3"/>
  <c r="AJ736" i="3"/>
  <c r="AI736" i="3"/>
  <c r="AH736" i="3"/>
  <c r="AG736" i="3"/>
  <c r="AF736" i="3"/>
  <c r="AE736" i="3"/>
  <c r="AD736" i="3"/>
  <c r="AC736" i="3"/>
  <c r="AA736" i="3"/>
  <c r="Y736" i="3"/>
  <c r="AM735" i="3"/>
  <c r="AL735" i="3"/>
  <c r="AK735" i="3"/>
  <c r="AJ735" i="3"/>
  <c r="AI735" i="3"/>
  <c r="AH735" i="3"/>
  <c r="AG735" i="3"/>
  <c r="AF735" i="3"/>
  <c r="AE735" i="3"/>
  <c r="AD735" i="3"/>
  <c r="AC735" i="3"/>
  <c r="AA735" i="3"/>
  <c r="Y735" i="3"/>
  <c r="AM734" i="3"/>
  <c r="AL734" i="3"/>
  <c r="AK734" i="3"/>
  <c r="AJ734" i="3"/>
  <c r="AI734" i="3"/>
  <c r="AH734" i="3"/>
  <c r="AG734" i="3"/>
  <c r="AF734" i="3"/>
  <c r="AE734" i="3"/>
  <c r="AD734" i="3"/>
  <c r="AC734" i="3"/>
  <c r="AA734" i="3"/>
  <c r="Y734" i="3"/>
  <c r="AM733" i="3"/>
  <c r="AL733" i="3"/>
  <c r="AK733" i="3"/>
  <c r="AJ733" i="3"/>
  <c r="AI733" i="3"/>
  <c r="AH733" i="3"/>
  <c r="AG733" i="3"/>
  <c r="AF733" i="3"/>
  <c r="AE733" i="3"/>
  <c r="AD733" i="3"/>
  <c r="AC733" i="3"/>
  <c r="AA733" i="3"/>
  <c r="Y733" i="3"/>
  <c r="AM732" i="3"/>
  <c r="AL732" i="3"/>
  <c r="AK732" i="3"/>
  <c r="AJ732" i="3"/>
  <c r="AI732" i="3"/>
  <c r="AH732" i="3"/>
  <c r="AG732" i="3"/>
  <c r="AF732" i="3"/>
  <c r="AE732" i="3"/>
  <c r="AD732" i="3"/>
  <c r="AC732" i="3"/>
  <c r="AA732" i="3"/>
  <c r="Y732" i="3"/>
  <c r="AM731" i="3"/>
  <c r="AL731" i="3"/>
  <c r="AK731" i="3"/>
  <c r="AJ731" i="3"/>
  <c r="AI731" i="3"/>
  <c r="AH731" i="3"/>
  <c r="AG731" i="3"/>
  <c r="AF731" i="3"/>
  <c r="AE731" i="3"/>
  <c r="AD731" i="3"/>
  <c r="AC731" i="3"/>
  <c r="AA731" i="3"/>
  <c r="Y731" i="3"/>
  <c r="AM730" i="3"/>
  <c r="AL730" i="3"/>
  <c r="AK730" i="3"/>
  <c r="AJ730" i="3"/>
  <c r="AI730" i="3"/>
  <c r="AH730" i="3"/>
  <c r="AG730" i="3"/>
  <c r="AF730" i="3"/>
  <c r="AE730" i="3"/>
  <c r="AD730" i="3"/>
  <c r="AC730" i="3"/>
  <c r="AA730" i="3"/>
  <c r="Y730" i="3"/>
  <c r="AM764" i="3"/>
  <c r="AL764" i="3"/>
  <c r="AK764" i="3"/>
  <c r="AJ764" i="3"/>
  <c r="AI764" i="3"/>
  <c r="AH764" i="3"/>
  <c r="AG764" i="3"/>
  <c r="AF764" i="3"/>
  <c r="AE764" i="3"/>
  <c r="AD764" i="3"/>
  <c r="AC764" i="3"/>
  <c r="AA764" i="3"/>
  <c r="Y764" i="3"/>
  <c r="AM763" i="3"/>
  <c r="AL763" i="3"/>
  <c r="AK763" i="3"/>
  <c r="AJ763" i="3"/>
  <c r="AI763" i="3"/>
  <c r="AH763" i="3"/>
  <c r="AG763" i="3"/>
  <c r="AF763" i="3"/>
  <c r="AE763" i="3"/>
  <c r="AD763" i="3"/>
  <c r="AC763" i="3"/>
  <c r="AA763" i="3"/>
  <c r="Y763" i="3"/>
  <c r="AM762" i="3"/>
  <c r="AL762" i="3"/>
  <c r="AK762" i="3"/>
  <c r="AJ762" i="3"/>
  <c r="AI762" i="3"/>
  <c r="AH762" i="3"/>
  <c r="AG762" i="3"/>
  <c r="AF762" i="3"/>
  <c r="AE762" i="3"/>
  <c r="AD762" i="3"/>
  <c r="AC762" i="3"/>
  <c r="AA762" i="3"/>
  <c r="Y762" i="3"/>
  <c r="AM761" i="3"/>
  <c r="AL761" i="3"/>
  <c r="AK761" i="3"/>
  <c r="AJ761" i="3"/>
  <c r="AI761" i="3"/>
  <c r="AH761" i="3"/>
  <c r="AG761" i="3"/>
  <c r="AF761" i="3"/>
  <c r="AE761" i="3"/>
  <c r="AD761" i="3"/>
  <c r="AC761" i="3"/>
  <c r="AA761" i="3"/>
  <c r="Y761" i="3"/>
  <c r="AM760" i="3"/>
  <c r="AL760" i="3"/>
  <c r="AK760" i="3"/>
  <c r="AJ760" i="3"/>
  <c r="AI760" i="3"/>
  <c r="AH760" i="3"/>
  <c r="AG760" i="3"/>
  <c r="AF760" i="3"/>
  <c r="AE760" i="3"/>
  <c r="AD760" i="3"/>
  <c r="AC760" i="3"/>
  <c r="AA760" i="3"/>
  <c r="Y760" i="3"/>
  <c r="AM759" i="3"/>
  <c r="AL759" i="3"/>
  <c r="AK759" i="3"/>
  <c r="AJ759" i="3"/>
  <c r="AI759" i="3"/>
  <c r="AH759" i="3"/>
  <c r="AG759" i="3"/>
  <c r="AF759" i="3"/>
  <c r="AE759" i="3"/>
  <c r="AD759" i="3"/>
  <c r="AC759" i="3"/>
  <c r="AA759" i="3"/>
  <c r="Y759" i="3"/>
  <c r="AM758" i="3"/>
  <c r="AL758" i="3"/>
  <c r="AK758" i="3"/>
  <c r="AJ758" i="3"/>
  <c r="AI758" i="3"/>
  <c r="AH758" i="3"/>
  <c r="AG758" i="3"/>
  <c r="AF758" i="3"/>
  <c r="AE758" i="3"/>
  <c r="AD758" i="3"/>
  <c r="AC758" i="3"/>
  <c r="AA758" i="3"/>
  <c r="Y758" i="3"/>
  <c r="AM757" i="3"/>
  <c r="AL757" i="3"/>
  <c r="AK757" i="3"/>
  <c r="AJ757" i="3"/>
  <c r="AI757" i="3"/>
  <c r="AH757" i="3"/>
  <c r="AG757" i="3"/>
  <c r="AF757" i="3"/>
  <c r="AE757" i="3"/>
  <c r="AD757" i="3"/>
  <c r="AC757" i="3"/>
  <c r="AA757" i="3"/>
  <c r="Y757" i="3"/>
  <c r="AM756" i="3"/>
  <c r="AL756" i="3"/>
  <c r="AK756" i="3"/>
  <c r="AJ756" i="3"/>
  <c r="AI756" i="3"/>
  <c r="AH756" i="3"/>
  <c r="AG756" i="3"/>
  <c r="AF756" i="3"/>
  <c r="AE756" i="3"/>
  <c r="AD756" i="3"/>
  <c r="AC756" i="3"/>
  <c r="AA756" i="3"/>
  <c r="Y756" i="3"/>
  <c r="AM755" i="3"/>
  <c r="AL755" i="3"/>
  <c r="AK755" i="3"/>
  <c r="AJ755" i="3"/>
  <c r="AI755" i="3"/>
  <c r="AH755" i="3"/>
  <c r="AG755" i="3"/>
  <c r="AF755" i="3"/>
  <c r="AE755" i="3"/>
  <c r="AD755" i="3"/>
  <c r="AC755" i="3"/>
  <c r="AA755" i="3"/>
  <c r="Y755" i="3"/>
  <c r="AM754" i="3"/>
  <c r="AL754" i="3"/>
  <c r="AK754" i="3"/>
  <c r="AJ754" i="3"/>
  <c r="AI754" i="3"/>
  <c r="AH754" i="3"/>
  <c r="AG754" i="3"/>
  <c r="AF754" i="3"/>
  <c r="AE754" i="3"/>
  <c r="AD754" i="3"/>
  <c r="AC754" i="3"/>
  <c r="AA754" i="3"/>
  <c r="Y754" i="3"/>
  <c r="AM753" i="3"/>
  <c r="AL753" i="3"/>
  <c r="AK753" i="3"/>
  <c r="AJ753" i="3"/>
  <c r="AI753" i="3"/>
  <c r="AH753" i="3"/>
  <c r="AG753" i="3"/>
  <c r="AF753" i="3"/>
  <c r="AE753" i="3"/>
  <c r="AD753" i="3"/>
  <c r="AC753" i="3"/>
  <c r="AA753" i="3"/>
  <c r="Y753" i="3"/>
  <c r="AM752" i="3"/>
  <c r="AL752" i="3"/>
  <c r="AK752" i="3"/>
  <c r="AJ752" i="3"/>
  <c r="AI752" i="3"/>
  <c r="AH752" i="3"/>
  <c r="AG752" i="3"/>
  <c r="AF752" i="3"/>
  <c r="AE752" i="3"/>
  <c r="AD752" i="3"/>
  <c r="AC752" i="3"/>
  <c r="AA752" i="3"/>
  <c r="Y752" i="3"/>
  <c r="AM751" i="3"/>
  <c r="AL751" i="3"/>
  <c r="AK751" i="3"/>
  <c r="AJ751" i="3"/>
  <c r="AI751" i="3"/>
  <c r="AH751" i="3"/>
  <c r="AG751" i="3"/>
  <c r="AF751" i="3"/>
  <c r="AE751" i="3"/>
  <c r="AD751" i="3"/>
  <c r="AC751" i="3"/>
  <c r="AA751" i="3"/>
  <c r="Y751" i="3"/>
  <c r="AM750" i="3"/>
  <c r="AL750" i="3"/>
  <c r="AK750" i="3"/>
  <c r="AJ750" i="3"/>
  <c r="AI750" i="3"/>
  <c r="AH750" i="3"/>
  <c r="AG750" i="3"/>
  <c r="AF750" i="3"/>
  <c r="AE750" i="3"/>
  <c r="AD750" i="3"/>
  <c r="AC750" i="3"/>
  <c r="AA750" i="3"/>
  <c r="Y750" i="3"/>
  <c r="AM749" i="3"/>
  <c r="AL749" i="3"/>
  <c r="AK749" i="3"/>
  <c r="AJ749" i="3"/>
  <c r="AI749" i="3"/>
  <c r="AH749" i="3"/>
  <c r="AG749" i="3"/>
  <c r="AF749" i="3"/>
  <c r="AE749" i="3"/>
  <c r="AD749" i="3"/>
  <c r="AC749" i="3"/>
  <c r="AA749" i="3"/>
  <c r="Y749" i="3"/>
  <c r="AM748" i="3"/>
  <c r="AL748" i="3"/>
  <c r="AK748" i="3"/>
  <c r="AJ748" i="3"/>
  <c r="AI748" i="3"/>
  <c r="AH748" i="3"/>
  <c r="AG748" i="3"/>
  <c r="AF748" i="3"/>
  <c r="AE748" i="3"/>
  <c r="AD748" i="3"/>
  <c r="AC748" i="3"/>
  <c r="AA748" i="3"/>
  <c r="Y748" i="3"/>
  <c r="AM747" i="3"/>
  <c r="AL747" i="3"/>
  <c r="AK747" i="3"/>
  <c r="AJ747" i="3"/>
  <c r="AI747" i="3"/>
  <c r="AH747" i="3"/>
  <c r="AG747" i="3"/>
  <c r="AF747" i="3"/>
  <c r="AE747" i="3"/>
  <c r="AD747" i="3"/>
  <c r="AC747" i="3"/>
  <c r="AA747" i="3"/>
  <c r="Y747" i="3"/>
  <c r="AM746" i="3"/>
  <c r="AL746" i="3"/>
  <c r="AK746" i="3"/>
  <c r="AJ746" i="3"/>
  <c r="AI746" i="3"/>
  <c r="AH746" i="3"/>
  <c r="AG746" i="3"/>
  <c r="AF746" i="3"/>
  <c r="AE746" i="3"/>
  <c r="AD746" i="3"/>
  <c r="AC746" i="3"/>
  <c r="AA746" i="3"/>
  <c r="Y746" i="3"/>
  <c r="AM745" i="3"/>
  <c r="AL745" i="3"/>
  <c r="AK745" i="3"/>
  <c r="AJ745" i="3"/>
  <c r="AI745" i="3"/>
  <c r="AH745" i="3"/>
  <c r="AG745" i="3"/>
  <c r="AF745" i="3"/>
  <c r="AE745" i="3"/>
  <c r="AD745" i="3"/>
  <c r="AC745" i="3"/>
  <c r="AA745" i="3"/>
  <c r="Y745" i="3"/>
  <c r="AM775" i="3"/>
  <c r="AL775" i="3"/>
  <c r="AK775" i="3"/>
  <c r="AJ775" i="3"/>
  <c r="AI775" i="3"/>
  <c r="AH775" i="3"/>
  <c r="AG775" i="3"/>
  <c r="AF775" i="3"/>
  <c r="AE775" i="3"/>
  <c r="AD775" i="3"/>
  <c r="AC775" i="3"/>
  <c r="AA775" i="3"/>
  <c r="Y775" i="3"/>
  <c r="AM774" i="3"/>
  <c r="AL774" i="3"/>
  <c r="AK774" i="3"/>
  <c r="AJ774" i="3"/>
  <c r="AI774" i="3"/>
  <c r="AH774" i="3"/>
  <c r="AG774" i="3"/>
  <c r="AF774" i="3"/>
  <c r="AE774" i="3"/>
  <c r="AD774" i="3"/>
  <c r="AC774" i="3"/>
  <c r="AA774" i="3"/>
  <c r="Y774" i="3"/>
  <c r="AM773" i="3"/>
  <c r="AL773" i="3"/>
  <c r="AK773" i="3"/>
  <c r="AJ773" i="3"/>
  <c r="AI773" i="3"/>
  <c r="AH773" i="3"/>
  <c r="AG773" i="3"/>
  <c r="AF773" i="3"/>
  <c r="AE773" i="3"/>
  <c r="AD773" i="3"/>
  <c r="AC773" i="3"/>
  <c r="AA773" i="3"/>
  <c r="Y773" i="3"/>
  <c r="AM772" i="3"/>
  <c r="AL772" i="3"/>
  <c r="AK772" i="3"/>
  <c r="AJ772" i="3"/>
  <c r="AI772" i="3"/>
  <c r="AH772" i="3"/>
  <c r="AG772" i="3"/>
  <c r="AF772" i="3"/>
  <c r="AE772" i="3"/>
  <c r="AD772" i="3"/>
  <c r="AC772" i="3"/>
  <c r="AA772" i="3"/>
  <c r="Y772" i="3"/>
  <c r="AM771" i="3"/>
  <c r="AL771" i="3"/>
  <c r="AK771" i="3"/>
  <c r="AJ771" i="3"/>
  <c r="AI771" i="3"/>
  <c r="AH771" i="3"/>
  <c r="AG771" i="3"/>
  <c r="AF771" i="3"/>
  <c r="AE771" i="3"/>
  <c r="AD771" i="3"/>
  <c r="AC771" i="3"/>
  <c r="AA771" i="3"/>
  <c r="Y771" i="3"/>
  <c r="AM770" i="3"/>
  <c r="AL770" i="3"/>
  <c r="AK770" i="3"/>
  <c r="AJ770" i="3"/>
  <c r="AI770" i="3"/>
  <c r="AH770" i="3"/>
  <c r="AG770" i="3"/>
  <c r="AF770" i="3"/>
  <c r="AE770" i="3"/>
  <c r="AD770" i="3"/>
  <c r="AC770" i="3"/>
  <c r="AA770" i="3"/>
  <c r="Y770" i="3"/>
  <c r="AM769" i="3"/>
  <c r="AL769" i="3"/>
  <c r="AK769" i="3"/>
  <c r="AJ769" i="3"/>
  <c r="AI769" i="3"/>
  <c r="AH769" i="3"/>
  <c r="AG769" i="3"/>
  <c r="AF769" i="3"/>
  <c r="AE769" i="3"/>
  <c r="AD769" i="3"/>
  <c r="AC769" i="3"/>
  <c r="AA769" i="3"/>
  <c r="Y769" i="3"/>
  <c r="AM768" i="3"/>
  <c r="AL768" i="3"/>
  <c r="AK768" i="3"/>
  <c r="AJ768" i="3"/>
  <c r="AI768" i="3"/>
  <c r="AH768" i="3"/>
  <c r="AG768" i="3"/>
  <c r="AF768" i="3"/>
  <c r="AE768" i="3"/>
  <c r="AD768" i="3"/>
  <c r="AC768" i="3"/>
  <c r="AA768" i="3"/>
  <c r="Y768" i="3"/>
  <c r="AM767" i="3"/>
  <c r="AL767" i="3"/>
  <c r="AK767" i="3"/>
  <c r="AJ767" i="3"/>
  <c r="AI767" i="3"/>
  <c r="AH767" i="3"/>
  <c r="AG767" i="3"/>
  <c r="AF767" i="3"/>
  <c r="AE767" i="3"/>
  <c r="AD767" i="3"/>
  <c r="AC767" i="3"/>
  <c r="AA767" i="3"/>
  <c r="Y767" i="3"/>
  <c r="AM766" i="3"/>
  <c r="AL766" i="3"/>
  <c r="AK766" i="3"/>
  <c r="AJ766" i="3"/>
  <c r="AI766" i="3"/>
  <c r="AH766" i="3"/>
  <c r="AG766" i="3"/>
  <c r="AF766" i="3"/>
  <c r="AE766" i="3"/>
  <c r="AD766" i="3"/>
  <c r="AC766" i="3"/>
  <c r="AA766" i="3"/>
  <c r="Y766" i="3"/>
  <c r="AM765" i="3"/>
  <c r="AL765" i="3"/>
  <c r="AK765" i="3"/>
  <c r="AJ765" i="3"/>
  <c r="AI765" i="3"/>
  <c r="AH765" i="3"/>
  <c r="AG765" i="3"/>
  <c r="AF765" i="3"/>
  <c r="AE765" i="3"/>
  <c r="AD765" i="3"/>
  <c r="AC765" i="3"/>
  <c r="AA765" i="3"/>
  <c r="Y765" i="3"/>
  <c r="AM795" i="3"/>
  <c r="AL795" i="3"/>
  <c r="AK795" i="3"/>
  <c r="AJ795" i="3"/>
  <c r="AI795" i="3"/>
  <c r="AH795" i="3"/>
  <c r="AG795" i="3"/>
  <c r="AF795" i="3"/>
  <c r="AE795" i="3"/>
  <c r="AD795" i="3"/>
  <c r="AC795" i="3"/>
  <c r="AA795" i="3"/>
  <c r="Y795" i="3"/>
  <c r="AM794" i="3"/>
  <c r="AL794" i="3"/>
  <c r="AK794" i="3"/>
  <c r="AJ794" i="3"/>
  <c r="AI794" i="3"/>
  <c r="AH794" i="3"/>
  <c r="AG794" i="3"/>
  <c r="AF794" i="3"/>
  <c r="AE794" i="3"/>
  <c r="AD794" i="3"/>
  <c r="AC794" i="3"/>
  <c r="AA794" i="3"/>
  <c r="Y794" i="3"/>
  <c r="AM793" i="3"/>
  <c r="AL793" i="3"/>
  <c r="AK793" i="3"/>
  <c r="AJ793" i="3"/>
  <c r="AI793" i="3"/>
  <c r="AH793" i="3"/>
  <c r="AG793" i="3"/>
  <c r="AF793" i="3"/>
  <c r="AE793" i="3"/>
  <c r="AD793" i="3"/>
  <c r="AC793" i="3"/>
  <c r="AA793" i="3"/>
  <c r="Y793" i="3"/>
  <c r="AM792" i="3"/>
  <c r="AL792" i="3"/>
  <c r="AK792" i="3"/>
  <c r="AJ792" i="3"/>
  <c r="AI792" i="3"/>
  <c r="AH792" i="3"/>
  <c r="AG792" i="3"/>
  <c r="AF792" i="3"/>
  <c r="AE792" i="3"/>
  <c r="AD792" i="3"/>
  <c r="AC792" i="3"/>
  <c r="AA792" i="3"/>
  <c r="Y792" i="3"/>
  <c r="AM791" i="3"/>
  <c r="AL791" i="3"/>
  <c r="AK791" i="3"/>
  <c r="AJ791" i="3"/>
  <c r="AI791" i="3"/>
  <c r="AH791" i="3"/>
  <c r="AG791" i="3"/>
  <c r="AF791" i="3"/>
  <c r="AE791" i="3"/>
  <c r="AD791" i="3"/>
  <c r="AC791" i="3"/>
  <c r="AA791" i="3"/>
  <c r="Y791" i="3"/>
  <c r="AM790" i="3"/>
  <c r="AL790" i="3"/>
  <c r="AK790" i="3"/>
  <c r="AJ790" i="3"/>
  <c r="AI790" i="3"/>
  <c r="AH790" i="3"/>
  <c r="AG790" i="3"/>
  <c r="AF790" i="3"/>
  <c r="AE790" i="3"/>
  <c r="AD790" i="3"/>
  <c r="AC790" i="3"/>
  <c r="AA790" i="3"/>
  <c r="Y790" i="3"/>
  <c r="AM789" i="3"/>
  <c r="AL789" i="3"/>
  <c r="AK789" i="3"/>
  <c r="AJ789" i="3"/>
  <c r="AI789" i="3"/>
  <c r="AH789" i="3"/>
  <c r="AG789" i="3"/>
  <c r="AF789" i="3"/>
  <c r="AE789" i="3"/>
  <c r="AD789" i="3"/>
  <c r="AC789" i="3"/>
  <c r="AA789" i="3"/>
  <c r="Y789" i="3"/>
  <c r="AM788" i="3"/>
  <c r="AL788" i="3"/>
  <c r="AK788" i="3"/>
  <c r="AJ788" i="3"/>
  <c r="AI788" i="3"/>
  <c r="AH788" i="3"/>
  <c r="AG788" i="3"/>
  <c r="AF788" i="3"/>
  <c r="AE788" i="3"/>
  <c r="AD788" i="3"/>
  <c r="AC788" i="3"/>
  <c r="AA788" i="3"/>
  <c r="Y788" i="3"/>
  <c r="AM787" i="3"/>
  <c r="AL787" i="3"/>
  <c r="AK787" i="3"/>
  <c r="AJ787" i="3"/>
  <c r="AI787" i="3"/>
  <c r="AH787" i="3"/>
  <c r="AG787" i="3"/>
  <c r="AF787" i="3"/>
  <c r="AE787" i="3"/>
  <c r="AD787" i="3"/>
  <c r="AC787" i="3"/>
  <c r="AA787" i="3"/>
  <c r="Y787" i="3"/>
  <c r="AM786" i="3"/>
  <c r="AL786" i="3"/>
  <c r="AK786" i="3"/>
  <c r="AJ786" i="3"/>
  <c r="AI786" i="3"/>
  <c r="AH786" i="3"/>
  <c r="AG786" i="3"/>
  <c r="AF786" i="3"/>
  <c r="AE786" i="3"/>
  <c r="AD786" i="3"/>
  <c r="AC786" i="3"/>
  <c r="AA786" i="3"/>
  <c r="Y786" i="3"/>
  <c r="AM785" i="3"/>
  <c r="AL785" i="3"/>
  <c r="AK785" i="3"/>
  <c r="AJ785" i="3"/>
  <c r="AI785" i="3"/>
  <c r="AH785" i="3"/>
  <c r="AG785" i="3"/>
  <c r="AF785" i="3"/>
  <c r="AE785" i="3"/>
  <c r="AD785" i="3"/>
  <c r="AC785" i="3"/>
  <c r="AA785" i="3"/>
  <c r="Y785" i="3"/>
  <c r="AM784" i="3"/>
  <c r="AL784" i="3"/>
  <c r="AK784" i="3"/>
  <c r="AJ784" i="3"/>
  <c r="AI784" i="3"/>
  <c r="AH784" i="3"/>
  <c r="AG784" i="3"/>
  <c r="AF784" i="3"/>
  <c r="AE784" i="3"/>
  <c r="AD784" i="3"/>
  <c r="AC784" i="3"/>
  <c r="AA784" i="3"/>
  <c r="Y784" i="3"/>
  <c r="AM783" i="3"/>
  <c r="AL783" i="3"/>
  <c r="AK783" i="3"/>
  <c r="AJ783" i="3"/>
  <c r="AI783" i="3"/>
  <c r="AH783" i="3"/>
  <c r="AG783" i="3"/>
  <c r="AF783" i="3"/>
  <c r="AE783" i="3"/>
  <c r="AD783" i="3"/>
  <c r="AC783" i="3"/>
  <c r="AA783" i="3"/>
  <c r="Y783" i="3"/>
  <c r="AM782" i="3"/>
  <c r="AL782" i="3"/>
  <c r="AK782" i="3"/>
  <c r="AJ782" i="3"/>
  <c r="AI782" i="3"/>
  <c r="AH782" i="3"/>
  <c r="AG782" i="3"/>
  <c r="AF782" i="3"/>
  <c r="AE782" i="3"/>
  <c r="AD782" i="3"/>
  <c r="AC782" i="3"/>
  <c r="AA782" i="3"/>
  <c r="Y782" i="3"/>
  <c r="AM781" i="3"/>
  <c r="AL781" i="3"/>
  <c r="AK781" i="3"/>
  <c r="AJ781" i="3"/>
  <c r="AI781" i="3"/>
  <c r="AH781" i="3"/>
  <c r="AG781" i="3"/>
  <c r="AF781" i="3"/>
  <c r="AE781" i="3"/>
  <c r="AD781" i="3"/>
  <c r="AC781" i="3"/>
  <c r="AA781" i="3"/>
  <c r="Y781" i="3"/>
  <c r="AM780" i="3"/>
  <c r="AL780" i="3"/>
  <c r="AK780" i="3"/>
  <c r="AJ780" i="3"/>
  <c r="AI780" i="3"/>
  <c r="AH780" i="3"/>
  <c r="AG780" i="3"/>
  <c r="AF780" i="3"/>
  <c r="AE780" i="3"/>
  <c r="AD780" i="3"/>
  <c r="AC780" i="3"/>
  <c r="AA780" i="3"/>
  <c r="Y780" i="3"/>
  <c r="AM779" i="3"/>
  <c r="AL779" i="3"/>
  <c r="AK779" i="3"/>
  <c r="AJ779" i="3"/>
  <c r="AI779" i="3"/>
  <c r="AH779" i="3"/>
  <c r="AG779" i="3"/>
  <c r="AF779" i="3"/>
  <c r="AE779" i="3"/>
  <c r="AD779" i="3"/>
  <c r="AC779" i="3"/>
  <c r="AA779" i="3"/>
  <c r="Y779" i="3"/>
  <c r="AM778" i="3"/>
  <c r="AL778" i="3"/>
  <c r="AK778" i="3"/>
  <c r="AJ778" i="3"/>
  <c r="AI778" i="3"/>
  <c r="AH778" i="3"/>
  <c r="AG778" i="3"/>
  <c r="AF778" i="3"/>
  <c r="AE778" i="3"/>
  <c r="AD778" i="3"/>
  <c r="AC778" i="3"/>
  <c r="AA778" i="3"/>
  <c r="Y778" i="3"/>
  <c r="AM777" i="3"/>
  <c r="AL777" i="3"/>
  <c r="AK777" i="3"/>
  <c r="AJ777" i="3"/>
  <c r="AI777" i="3"/>
  <c r="AH777" i="3"/>
  <c r="AG777" i="3"/>
  <c r="AF777" i="3"/>
  <c r="AE777" i="3"/>
  <c r="AD777" i="3"/>
  <c r="AC777" i="3"/>
  <c r="AA777" i="3"/>
  <c r="Y777" i="3"/>
  <c r="AM776" i="3"/>
  <c r="AL776" i="3"/>
  <c r="AK776" i="3"/>
  <c r="AJ776" i="3"/>
  <c r="AI776" i="3"/>
  <c r="AH776" i="3"/>
  <c r="AG776" i="3"/>
  <c r="AF776" i="3"/>
  <c r="AE776" i="3"/>
  <c r="AD776" i="3"/>
  <c r="AC776" i="3"/>
  <c r="AA776" i="3"/>
  <c r="Y776" i="3"/>
  <c r="AM806" i="3"/>
  <c r="AL806" i="3"/>
  <c r="AK806" i="3"/>
  <c r="AJ806" i="3"/>
  <c r="AI806" i="3"/>
  <c r="AH806" i="3"/>
  <c r="AG806" i="3"/>
  <c r="AF806" i="3"/>
  <c r="AE806" i="3"/>
  <c r="AD806" i="3"/>
  <c r="AC806" i="3"/>
  <c r="AA806" i="3"/>
  <c r="Y806" i="3"/>
  <c r="AM805" i="3"/>
  <c r="AL805" i="3"/>
  <c r="AK805" i="3"/>
  <c r="AJ805" i="3"/>
  <c r="AI805" i="3"/>
  <c r="AH805" i="3"/>
  <c r="AG805" i="3"/>
  <c r="AF805" i="3"/>
  <c r="AE805" i="3"/>
  <c r="AD805" i="3"/>
  <c r="AC805" i="3"/>
  <c r="AA805" i="3"/>
  <c r="Y805" i="3"/>
  <c r="AM804" i="3"/>
  <c r="AL804" i="3"/>
  <c r="AK804" i="3"/>
  <c r="AJ804" i="3"/>
  <c r="AI804" i="3"/>
  <c r="AH804" i="3"/>
  <c r="AG804" i="3"/>
  <c r="AF804" i="3"/>
  <c r="AE804" i="3"/>
  <c r="AD804" i="3"/>
  <c r="AC804" i="3"/>
  <c r="AA804" i="3"/>
  <c r="Y804" i="3"/>
  <c r="AM803" i="3"/>
  <c r="AL803" i="3"/>
  <c r="AK803" i="3"/>
  <c r="AJ803" i="3"/>
  <c r="AI803" i="3"/>
  <c r="AH803" i="3"/>
  <c r="AG803" i="3"/>
  <c r="AF803" i="3"/>
  <c r="AE803" i="3"/>
  <c r="AD803" i="3"/>
  <c r="AC803" i="3"/>
  <c r="AA803" i="3"/>
  <c r="Y803" i="3"/>
  <c r="AM802" i="3"/>
  <c r="AL802" i="3"/>
  <c r="AK802" i="3"/>
  <c r="AJ802" i="3"/>
  <c r="AI802" i="3"/>
  <c r="AH802" i="3"/>
  <c r="AG802" i="3"/>
  <c r="AF802" i="3"/>
  <c r="AE802" i="3"/>
  <c r="AD802" i="3"/>
  <c r="AC802" i="3"/>
  <c r="AA802" i="3"/>
  <c r="Y802" i="3"/>
  <c r="AM801" i="3"/>
  <c r="AL801" i="3"/>
  <c r="AK801" i="3"/>
  <c r="AJ801" i="3"/>
  <c r="AI801" i="3"/>
  <c r="AH801" i="3"/>
  <c r="AG801" i="3"/>
  <c r="AF801" i="3"/>
  <c r="AE801" i="3"/>
  <c r="AD801" i="3"/>
  <c r="AC801" i="3"/>
  <c r="AA801" i="3"/>
  <c r="Y801" i="3"/>
  <c r="AM800" i="3"/>
  <c r="AL800" i="3"/>
  <c r="AK800" i="3"/>
  <c r="AJ800" i="3"/>
  <c r="AI800" i="3"/>
  <c r="AH800" i="3"/>
  <c r="AG800" i="3"/>
  <c r="AF800" i="3"/>
  <c r="AE800" i="3"/>
  <c r="AD800" i="3"/>
  <c r="AC800" i="3"/>
  <c r="AA800" i="3"/>
  <c r="Y800" i="3"/>
  <c r="AM799" i="3"/>
  <c r="AL799" i="3"/>
  <c r="AK799" i="3"/>
  <c r="AJ799" i="3"/>
  <c r="AI799" i="3"/>
  <c r="AH799" i="3"/>
  <c r="AG799" i="3"/>
  <c r="AF799" i="3"/>
  <c r="AE799" i="3"/>
  <c r="AD799" i="3"/>
  <c r="AC799" i="3"/>
  <c r="AA799" i="3"/>
  <c r="Y799" i="3"/>
  <c r="AM798" i="3"/>
  <c r="AL798" i="3"/>
  <c r="AK798" i="3"/>
  <c r="AJ798" i="3"/>
  <c r="AI798" i="3"/>
  <c r="AH798" i="3"/>
  <c r="AG798" i="3"/>
  <c r="AF798" i="3"/>
  <c r="AE798" i="3"/>
  <c r="AD798" i="3"/>
  <c r="AC798" i="3"/>
  <c r="AA798" i="3"/>
  <c r="Y798" i="3"/>
  <c r="AM797" i="3"/>
  <c r="AL797" i="3"/>
  <c r="AK797" i="3"/>
  <c r="AJ797" i="3"/>
  <c r="AI797" i="3"/>
  <c r="AH797" i="3"/>
  <c r="AG797" i="3"/>
  <c r="AF797" i="3"/>
  <c r="AE797" i="3"/>
  <c r="AD797" i="3"/>
  <c r="AC797" i="3"/>
  <c r="AA797" i="3"/>
  <c r="Y797" i="3"/>
  <c r="AM796" i="3"/>
  <c r="AL796" i="3"/>
  <c r="AK796" i="3"/>
  <c r="AJ796" i="3"/>
  <c r="AI796" i="3"/>
  <c r="AH796" i="3"/>
  <c r="AG796" i="3"/>
  <c r="AF796" i="3"/>
  <c r="AE796" i="3"/>
  <c r="AD796" i="3"/>
  <c r="AC796" i="3"/>
  <c r="AA796" i="3"/>
  <c r="Y796" i="3"/>
  <c r="AM821" i="3"/>
  <c r="AL821" i="3"/>
  <c r="AK821" i="3"/>
  <c r="AJ821" i="3"/>
  <c r="AI821" i="3"/>
  <c r="AH821" i="3"/>
  <c r="AG821" i="3"/>
  <c r="AF821" i="3"/>
  <c r="AE821" i="3"/>
  <c r="AD821" i="3"/>
  <c r="AC821" i="3"/>
  <c r="AA821" i="3"/>
  <c r="Y821" i="3"/>
  <c r="AM820" i="3"/>
  <c r="AL820" i="3"/>
  <c r="AK820" i="3"/>
  <c r="AJ820" i="3"/>
  <c r="AI820" i="3"/>
  <c r="AH820" i="3"/>
  <c r="AG820" i="3"/>
  <c r="AF820" i="3"/>
  <c r="AE820" i="3"/>
  <c r="AD820" i="3"/>
  <c r="AC820" i="3"/>
  <c r="AA820" i="3"/>
  <c r="Y820" i="3"/>
  <c r="AM819" i="3"/>
  <c r="AL819" i="3"/>
  <c r="AK819" i="3"/>
  <c r="AJ819" i="3"/>
  <c r="AI819" i="3"/>
  <c r="AH819" i="3"/>
  <c r="AG819" i="3"/>
  <c r="AF819" i="3"/>
  <c r="AE819" i="3"/>
  <c r="AD819" i="3"/>
  <c r="AC819" i="3"/>
  <c r="AA819" i="3"/>
  <c r="Y819" i="3"/>
  <c r="AM818" i="3"/>
  <c r="AL818" i="3"/>
  <c r="AK818" i="3"/>
  <c r="AJ818" i="3"/>
  <c r="AI818" i="3"/>
  <c r="AH818" i="3"/>
  <c r="AG818" i="3"/>
  <c r="AF818" i="3"/>
  <c r="AE818" i="3"/>
  <c r="AD818" i="3"/>
  <c r="AC818" i="3"/>
  <c r="AA818" i="3"/>
  <c r="Y818" i="3"/>
  <c r="AM817" i="3"/>
  <c r="AL817" i="3"/>
  <c r="AK817" i="3"/>
  <c r="AJ817" i="3"/>
  <c r="AI817" i="3"/>
  <c r="AH817" i="3"/>
  <c r="AG817" i="3"/>
  <c r="AF817" i="3"/>
  <c r="AE817" i="3"/>
  <c r="AD817" i="3"/>
  <c r="AC817" i="3"/>
  <c r="AA817" i="3"/>
  <c r="Y817" i="3"/>
  <c r="AM816" i="3"/>
  <c r="AL816" i="3"/>
  <c r="AK816" i="3"/>
  <c r="AJ816" i="3"/>
  <c r="AI816" i="3"/>
  <c r="AH816" i="3"/>
  <c r="AG816" i="3"/>
  <c r="AF816" i="3"/>
  <c r="AE816" i="3"/>
  <c r="AD816" i="3"/>
  <c r="AC816" i="3"/>
  <c r="AA816" i="3"/>
  <c r="Y816" i="3"/>
  <c r="AM815" i="3"/>
  <c r="AL815" i="3"/>
  <c r="AK815" i="3"/>
  <c r="AJ815" i="3"/>
  <c r="AI815" i="3"/>
  <c r="AH815" i="3"/>
  <c r="AG815" i="3"/>
  <c r="AF815" i="3"/>
  <c r="AE815" i="3"/>
  <c r="AD815" i="3"/>
  <c r="AC815" i="3"/>
  <c r="AA815" i="3"/>
  <c r="Y815" i="3"/>
  <c r="AM814" i="3"/>
  <c r="AL814" i="3"/>
  <c r="AK814" i="3"/>
  <c r="AJ814" i="3"/>
  <c r="AI814" i="3"/>
  <c r="AH814" i="3"/>
  <c r="AG814" i="3"/>
  <c r="AF814" i="3"/>
  <c r="AE814" i="3"/>
  <c r="AD814" i="3"/>
  <c r="AC814" i="3"/>
  <c r="AA814" i="3"/>
  <c r="Y814" i="3"/>
  <c r="AM813" i="3"/>
  <c r="AL813" i="3"/>
  <c r="AK813" i="3"/>
  <c r="AJ813" i="3"/>
  <c r="AI813" i="3"/>
  <c r="AH813" i="3"/>
  <c r="AG813" i="3"/>
  <c r="AF813" i="3"/>
  <c r="AE813" i="3"/>
  <c r="AD813" i="3"/>
  <c r="AC813" i="3"/>
  <c r="AA813" i="3"/>
  <c r="Y813" i="3"/>
  <c r="AM812" i="3"/>
  <c r="AL812" i="3"/>
  <c r="AK812" i="3"/>
  <c r="AJ812" i="3"/>
  <c r="AI812" i="3"/>
  <c r="AH812" i="3"/>
  <c r="AG812" i="3"/>
  <c r="AF812" i="3"/>
  <c r="AE812" i="3"/>
  <c r="AD812" i="3"/>
  <c r="AC812" i="3"/>
  <c r="AA812" i="3"/>
  <c r="Y812" i="3"/>
  <c r="AM811" i="3"/>
  <c r="AL811" i="3"/>
  <c r="AK811" i="3"/>
  <c r="AJ811" i="3"/>
  <c r="AI811" i="3"/>
  <c r="AH811" i="3"/>
  <c r="AG811" i="3"/>
  <c r="AF811" i="3"/>
  <c r="AE811" i="3"/>
  <c r="AD811" i="3"/>
  <c r="AC811" i="3"/>
  <c r="AA811" i="3"/>
  <c r="Y811" i="3"/>
  <c r="AM810" i="3"/>
  <c r="AL810" i="3"/>
  <c r="AK810" i="3"/>
  <c r="AJ810" i="3"/>
  <c r="AI810" i="3"/>
  <c r="AH810" i="3"/>
  <c r="AG810" i="3"/>
  <c r="AF810" i="3"/>
  <c r="AE810" i="3"/>
  <c r="AD810" i="3"/>
  <c r="AC810" i="3"/>
  <c r="AA810" i="3"/>
  <c r="Y810" i="3"/>
  <c r="AM809" i="3"/>
  <c r="AL809" i="3"/>
  <c r="AK809" i="3"/>
  <c r="AJ809" i="3"/>
  <c r="AI809" i="3"/>
  <c r="AH809" i="3"/>
  <c r="AG809" i="3"/>
  <c r="AF809" i="3"/>
  <c r="AE809" i="3"/>
  <c r="AD809" i="3"/>
  <c r="AC809" i="3"/>
  <c r="AA809" i="3"/>
  <c r="Y809" i="3"/>
  <c r="AM808" i="3"/>
  <c r="AL808" i="3"/>
  <c r="AK808" i="3"/>
  <c r="AJ808" i="3"/>
  <c r="AI808" i="3"/>
  <c r="AH808" i="3"/>
  <c r="AG808" i="3"/>
  <c r="AF808" i="3"/>
  <c r="AE808" i="3"/>
  <c r="AD808" i="3"/>
  <c r="AC808" i="3"/>
  <c r="AA808" i="3"/>
  <c r="Y808" i="3"/>
  <c r="AM807" i="3"/>
  <c r="AL807" i="3"/>
  <c r="AK807" i="3"/>
  <c r="AJ807" i="3"/>
  <c r="AI807" i="3"/>
  <c r="AH807" i="3"/>
  <c r="AG807" i="3"/>
  <c r="AF807" i="3"/>
  <c r="AE807" i="3"/>
  <c r="AD807" i="3"/>
  <c r="AC807" i="3"/>
  <c r="AA807" i="3"/>
  <c r="Y807" i="3"/>
  <c r="AM834" i="3"/>
  <c r="AL834" i="3"/>
  <c r="AK834" i="3"/>
  <c r="AJ834" i="3"/>
  <c r="AI834" i="3"/>
  <c r="AH834" i="3"/>
  <c r="AG834" i="3"/>
  <c r="AF834" i="3"/>
  <c r="AE834" i="3"/>
  <c r="AD834" i="3"/>
  <c r="AC834" i="3"/>
  <c r="AA834" i="3"/>
  <c r="Y834" i="3"/>
  <c r="AM833" i="3"/>
  <c r="AL833" i="3"/>
  <c r="AK833" i="3"/>
  <c r="AJ833" i="3"/>
  <c r="AI833" i="3"/>
  <c r="AH833" i="3"/>
  <c r="AG833" i="3"/>
  <c r="AF833" i="3"/>
  <c r="AE833" i="3"/>
  <c r="AD833" i="3"/>
  <c r="AC833" i="3"/>
  <c r="AA833" i="3"/>
  <c r="Y833" i="3"/>
  <c r="AM832" i="3"/>
  <c r="AL832" i="3"/>
  <c r="AK832" i="3"/>
  <c r="AJ832" i="3"/>
  <c r="AI832" i="3"/>
  <c r="AH832" i="3"/>
  <c r="AG832" i="3"/>
  <c r="AF832" i="3"/>
  <c r="AE832" i="3"/>
  <c r="AD832" i="3"/>
  <c r="AC832" i="3"/>
  <c r="AA832" i="3"/>
  <c r="Y832" i="3"/>
  <c r="AM831" i="3"/>
  <c r="AL831" i="3"/>
  <c r="AK831" i="3"/>
  <c r="AJ831" i="3"/>
  <c r="AI831" i="3"/>
  <c r="AH831" i="3"/>
  <c r="AG831" i="3"/>
  <c r="AF831" i="3"/>
  <c r="AE831" i="3"/>
  <c r="AD831" i="3"/>
  <c r="AC831" i="3"/>
  <c r="AA831" i="3"/>
  <c r="Y831" i="3"/>
  <c r="AM830" i="3"/>
  <c r="AL830" i="3"/>
  <c r="AK830" i="3"/>
  <c r="AJ830" i="3"/>
  <c r="AI830" i="3"/>
  <c r="AH830" i="3"/>
  <c r="AG830" i="3"/>
  <c r="AF830" i="3"/>
  <c r="AE830" i="3"/>
  <c r="AD830" i="3"/>
  <c r="AC830" i="3"/>
  <c r="AA830" i="3"/>
  <c r="Y830" i="3"/>
  <c r="AM829" i="3"/>
  <c r="AL829" i="3"/>
  <c r="AK829" i="3"/>
  <c r="AJ829" i="3"/>
  <c r="AI829" i="3"/>
  <c r="AH829" i="3"/>
  <c r="AG829" i="3"/>
  <c r="AF829" i="3"/>
  <c r="AE829" i="3"/>
  <c r="AD829" i="3"/>
  <c r="AC829" i="3"/>
  <c r="AA829" i="3"/>
  <c r="Y829" i="3"/>
  <c r="AM828" i="3"/>
  <c r="AL828" i="3"/>
  <c r="AK828" i="3"/>
  <c r="AJ828" i="3"/>
  <c r="AI828" i="3"/>
  <c r="AH828" i="3"/>
  <c r="AG828" i="3"/>
  <c r="AF828" i="3"/>
  <c r="AE828" i="3"/>
  <c r="AD828" i="3"/>
  <c r="AC828" i="3"/>
  <c r="AA828" i="3"/>
  <c r="Y828" i="3"/>
  <c r="AM827" i="3"/>
  <c r="AL827" i="3"/>
  <c r="AK827" i="3"/>
  <c r="AJ827" i="3"/>
  <c r="AI827" i="3"/>
  <c r="AH827" i="3"/>
  <c r="AG827" i="3"/>
  <c r="AF827" i="3"/>
  <c r="AE827" i="3"/>
  <c r="AD827" i="3"/>
  <c r="AC827" i="3"/>
  <c r="AA827" i="3"/>
  <c r="Y827" i="3"/>
  <c r="AM826" i="3"/>
  <c r="AL826" i="3"/>
  <c r="AK826" i="3"/>
  <c r="AJ826" i="3"/>
  <c r="AI826" i="3"/>
  <c r="AH826" i="3"/>
  <c r="AG826" i="3"/>
  <c r="AF826" i="3"/>
  <c r="AE826" i="3"/>
  <c r="AD826" i="3"/>
  <c r="AC826" i="3"/>
  <c r="AA826" i="3"/>
  <c r="Y826" i="3"/>
  <c r="AM825" i="3"/>
  <c r="AL825" i="3"/>
  <c r="AK825" i="3"/>
  <c r="AJ825" i="3"/>
  <c r="AI825" i="3"/>
  <c r="AH825" i="3"/>
  <c r="AG825" i="3"/>
  <c r="AF825" i="3"/>
  <c r="AE825" i="3"/>
  <c r="AD825" i="3"/>
  <c r="AC825" i="3"/>
  <c r="AA825" i="3"/>
  <c r="Y825" i="3"/>
  <c r="AM824" i="3"/>
  <c r="AL824" i="3"/>
  <c r="AK824" i="3"/>
  <c r="AJ824" i="3"/>
  <c r="AI824" i="3"/>
  <c r="AH824" i="3"/>
  <c r="AG824" i="3"/>
  <c r="AF824" i="3"/>
  <c r="AE824" i="3"/>
  <c r="AD824" i="3"/>
  <c r="AC824" i="3"/>
  <c r="AA824" i="3"/>
  <c r="Y824" i="3"/>
  <c r="AM823" i="3"/>
  <c r="AL823" i="3"/>
  <c r="AK823" i="3"/>
  <c r="AJ823" i="3"/>
  <c r="AI823" i="3"/>
  <c r="AH823" i="3"/>
  <c r="AG823" i="3"/>
  <c r="AF823" i="3"/>
  <c r="AE823" i="3"/>
  <c r="AD823" i="3"/>
  <c r="AC823" i="3"/>
  <c r="AA823" i="3"/>
  <c r="Y823" i="3"/>
  <c r="AM822" i="3"/>
  <c r="AL822" i="3"/>
  <c r="AK822" i="3"/>
  <c r="AJ822" i="3"/>
  <c r="AI822" i="3"/>
  <c r="AH822" i="3"/>
  <c r="AG822" i="3"/>
  <c r="AF822" i="3"/>
  <c r="AE822" i="3"/>
  <c r="AD822" i="3"/>
  <c r="AC822" i="3"/>
  <c r="AA822" i="3"/>
  <c r="Y822" i="3"/>
  <c r="AM847" i="3"/>
  <c r="AL847" i="3"/>
  <c r="AK847" i="3"/>
  <c r="AJ847" i="3"/>
  <c r="AI847" i="3"/>
  <c r="AH847" i="3"/>
  <c r="AG847" i="3"/>
  <c r="AF847" i="3"/>
  <c r="AE847" i="3"/>
  <c r="AD847" i="3"/>
  <c r="AC847" i="3"/>
  <c r="AA847" i="3"/>
  <c r="Y847" i="3"/>
  <c r="AM846" i="3"/>
  <c r="AL846" i="3"/>
  <c r="AK846" i="3"/>
  <c r="AJ846" i="3"/>
  <c r="AI846" i="3"/>
  <c r="AH846" i="3"/>
  <c r="AG846" i="3"/>
  <c r="AF846" i="3"/>
  <c r="AE846" i="3"/>
  <c r="AD846" i="3"/>
  <c r="AC846" i="3"/>
  <c r="AA846" i="3"/>
  <c r="Y846" i="3"/>
  <c r="AM845" i="3"/>
  <c r="AL845" i="3"/>
  <c r="AK845" i="3"/>
  <c r="AJ845" i="3"/>
  <c r="AI845" i="3"/>
  <c r="AH845" i="3"/>
  <c r="AG845" i="3"/>
  <c r="AF845" i="3"/>
  <c r="AE845" i="3"/>
  <c r="AD845" i="3"/>
  <c r="AC845" i="3"/>
  <c r="AA845" i="3"/>
  <c r="Y845" i="3"/>
  <c r="AM844" i="3"/>
  <c r="AL844" i="3"/>
  <c r="AK844" i="3"/>
  <c r="AJ844" i="3"/>
  <c r="AI844" i="3"/>
  <c r="AH844" i="3"/>
  <c r="AG844" i="3"/>
  <c r="AF844" i="3"/>
  <c r="AE844" i="3"/>
  <c r="AD844" i="3"/>
  <c r="AC844" i="3"/>
  <c r="AA844" i="3"/>
  <c r="Y844" i="3"/>
  <c r="AM843" i="3"/>
  <c r="AL843" i="3"/>
  <c r="AK843" i="3"/>
  <c r="AJ843" i="3"/>
  <c r="AI843" i="3"/>
  <c r="AH843" i="3"/>
  <c r="AG843" i="3"/>
  <c r="AF843" i="3"/>
  <c r="AE843" i="3"/>
  <c r="AD843" i="3"/>
  <c r="AC843" i="3"/>
  <c r="AA843" i="3"/>
  <c r="Y843" i="3"/>
  <c r="AM842" i="3"/>
  <c r="AL842" i="3"/>
  <c r="AK842" i="3"/>
  <c r="AJ842" i="3"/>
  <c r="AI842" i="3"/>
  <c r="AH842" i="3"/>
  <c r="AG842" i="3"/>
  <c r="AF842" i="3"/>
  <c r="AE842" i="3"/>
  <c r="AD842" i="3"/>
  <c r="AC842" i="3"/>
  <c r="AA842" i="3"/>
  <c r="Y842" i="3"/>
  <c r="AM841" i="3"/>
  <c r="AL841" i="3"/>
  <c r="AK841" i="3"/>
  <c r="AJ841" i="3"/>
  <c r="AI841" i="3"/>
  <c r="AH841" i="3"/>
  <c r="AG841" i="3"/>
  <c r="AF841" i="3"/>
  <c r="AE841" i="3"/>
  <c r="AD841" i="3"/>
  <c r="AC841" i="3"/>
  <c r="AA841" i="3"/>
  <c r="Y841" i="3"/>
  <c r="AM840" i="3"/>
  <c r="AL840" i="3"/>
  <c r="AK840" i="3"/>
  <c r="AJ840" i="3"/>
  <c r="AI840" i="3"/>
  <c r="AH840" i="3"/>
  <c r="AG840" i="3"/>
  <c r="AF840" i="3"/>
  <c r="AE840" i="3"/>
  <c r="AD840" i="3"/>
  <c r="AC840" i="3"/>
  <c r="AA840" i="3"/>
  <c r="Y840" i="3"/>
  <c r="AM839" i="3"/>
  <c r="AL839" i="3"/>
  <c r="AK839" i="3"/>
  <c r="AJ839" i="3"/>
  <c r="AI839" i="3"/>
  <c r="AH839" i="3"/>
  <c r="AG839" i="3"/>
  <c r="AF839" i="3"/>
  <c r="AE839" i="3"/>
  <c r="AD839" i="3"/>
  <c r="AC839" i="3"/>
  <c r="AA839" i="3"/>
  <c r="Y839" i="3"/>
  <c r="AM838" i="3"/>
  <c r="AL838" i="3"/>
  <c r="AK838" i="3"/>
  <c r="AJ838" i="3"/>
  <c r="AI838" i="3"/>
  <c r="AH838" i="3"/>
  <c r="AG838" i="3"/>
  <c r="AF838" i="3"/>
  <c r="AE838" i="3"/>
  <c r="AD838" i="3"/>
  <c r="AC838" i="3"/>
  <c r="AA838" i="3"/>
  <c r="Y838" i="3"/>
  <c r="AM837" i="3"/>
  <c r="AL837" i="3"/>
  <c r="AK837" i="3"/>
  <c r="AJ837" i="3"/>
  <c r="AI837" i="3"/>
  <c r="AH837" i="3"/>
  <c r="AG837" i="3"/>
  <c r="AF837" i="3"/>
  <c r="AE837" i="3"/>
  <c r="AD837" i="3"/>
  <c r="AC837" i="3"/>
  <c r="AA837" i="3"/>
  <c r="Y837" i="3"/>
  <c r="AM836" i="3"/>
  <c r="AL836" i="3"/>
  <c r="AK836" i="3"/>
  <c r="AJ836" i="3"/>
  <c r="AI836" i="3"/>
  <c r="AH836" i="3"/>
  <c r="AG836" i="3"/>
  <c r="AF836" i="3"/>
  <c r="AE836" i="3"/>
  <c r="AD836" i="3"/>
  <c r="AC836" i="3"/>
  <c r="AA836" i="3"/>
  <c r="Y836" i="3"/>
  <c r="AM835" i="3"/>
  <c r="AL835" i="3"/>
  <c r="AK835" i="3"/>
  <c r="AJ835" i="3"/>
  <c r="AI835" i="3"/>
  <c r="AH835" i="3"/>
  <c r="AG835" i="3"/>
  <c r="AF835" i="3"/>
  <c r="AE835" i="3"/>
  <c r="AD835" i="3"/>
  <c r="AC835" i="3"/>
  <c r="AA835" i="3"/>
  <c r="Y835" i="3"/>
  <c r="AM867" i="3"/>
  <c r="AL867" i="3"/>
  <c r="AK867" i="3"/>
  <c r="AJ867" i="3"/>
  <c r="AI867" i="3"/>
  <c r="AH867" i="3"/>
  <c r="AG867" i="3"/>
  <c r="AF867" i="3"/>
  <c r="AE867" i="3"/>
  <c r="AD867" i="3"/>
  <c r="AC867" i="3"/>
  <c r="AA867" i="3"/>
  <c r="Y867" i="3"/>
  <c r="AM866" i="3"/>
  <c r="AL866" i="3"/>
  <c r="AK866" i="3"/>
  <c r="AJ866" i="3"/>
  <c r="AI866" i="3"/>
  <c r="AH866" i="3"/>
  <c r="AG866" i="3"/>
  <c r="AF866" i="3"/>
  <c r="AE866" i="3"/>
  <c r="AD866" i="3"/>
  <c r="AC866" i="3"/>
  <c r="AA866" i="3"/>
  <c r="Y866" i="3"/>
  <c r="AM865" i="3"/>
  <c r="AL865" i="3"/>
  <c r="AK865" i="3"/>
  <c r="AJ865" i="3"/>
  <c r="AI865" i="3"/>
  <c r="AH865" i="3"/>
  <c r="AG865" i="3"/>
  <c r="AF865" i="3"/>
  <c r="AE865" i="3"/>
  <c r="AD865" i="3"/>
  <c r="AC865" i="3"/>
  <c r="AA865" i="3"/>
  <c r="Y865" i="3"/>
  <c r="AM864" i="3"/>
  <c r="AL864" i="3"/>
  <c r="AK864" i="3"/>
  <c r="AJ864" i="3"/>
  <c r="AI864" i="3"/>
  <c r="AH864" i="3"/>
  <c r="AG864" i="3"/>
  <c r="AF864" i="3"/>
  <c r="AE864" i="3"/>
  <c r="AD864" i="3"/>
  <c r="AC864" i="3"/>
  <c r="AA864" i="3"/>
  <c r="Y864" i="3"/>
  <c r="AM863" i="3"/>
  <c r="AL863" i="3"/>
  <c r="AK863" i="3"/>
  <c r="AJ863" i="3"/>
  <c r="AI863" i="3"/>
  <c r="AH863" i="3"/>
  <c r="AG863" i="3"/>
  <c r="AF863" i="3"/>
  <c r="AE863" i="3"/>
  <c r="AD863" i="3"/>
  <c r="AC863" i="3"/>
  <c r="AA863" i="3"/>
  <c r="Y863" i="3"/>
  <c r="AM862" i="3"/>
  <c r="AL862" i="3"/>
  <c r="AK862" i="3"/>
  <c r="AJ862" i="3"/>
  <c r="AI862" i="3"/>
  <c r="AH862" i="3"/>
  <c r="AG862" i="3"/>
  <c r="AF862" i="3"/>
  <c r="AE862" i="3"/>
  <c r="AD862" i="3"/>
  <c r="AC862" i="3"/>
  <c r="AA862" i="3"/>
  <c r="Y862" i="3"/>
  <c r="AM861" i="3"/>
  <c r="AL861" i="3"/>
  <c r="AK861" i="3"/>
  <c r="AJ861" i="3"/>
  <c r="AI861" i="3"/>
  <c r="AH861" i="3"/>
  <c r="AG861" i="3"/>
  <c r="AF861" i="3"/>
  <c r="AE861" i="3"/>
  <c r="AD861" i="3"/>
  <c r="AC861" i="3"/>
  <c r="AA861" i="3"/>
  <c r="Y861" i="3"/>
  <c r="AM860" i="3"/>
  <c r="AL860" i="3"/>
  <c r="AK860" i="3"/>
  <c r="AJ860" i="3"/>
  <c r="AI860" i="3"/>
  <c r="AH860" i="3"/>
  <c r="AG860" i="3"/>
  <c r="AF860" i="3"/>
  <c r="AE860" i="3"/>
  <c r="AD860" i="3"/>
  <c r="AC860" i="3"/>
  <c r="AA860" i="3"/>
  <c r="Y860" i="3"/>
  <c r="AM859" i="3"/>
  <c r="AL859" i="3"/>
  <c r="AK859" i="3"/>
  <c r="AJ859" i="3"/>
  <c r="AI859" i="3"/>
  <c r="AH859" i="3"/>
  <c r="AG859" i="3"/>
  <c r="AF859" i="3"/>
  <c r="AE859" i="3"/>
  <c r="AD859" i="3"/>
  <c r="AC859" i="3"/>
  <c r="AA859" i="3"/>
  <c r="Y859" i="3"/>
  <c r="AM858" i="3"/>
  <c r="AL858" i="3"/>
  <c r="AK858" i="3"/>
  <c r="AJ858" i="3"/>
  <c r="AI858" i="3"/>
  <c r="AH858" i="3"/>
  <c r="AG858" i="3"/>
  <c r="AF858" i="3"/>
  <c r="AE858" i="3"/>
  <c r="AD858" i="3"/>
  <c r="AC858" i="3"/>
  <c r="AA858" i="3"/>
  <c r="Y858" i="3"/>
  <c r="AM857" i="3"/>
  <c r="AL857" i="3"/>
  <c r="AK857" i="3"/>
  <c r="AJ857" i="3"/>
  <c r="AI857" i="3"/>
  <c r="AH857" i="3"/>
  <c r="AG857" i="3"/>
  <c r="AF857" i="3"/>
  <c r="AE857" i="3"/>
  <c r="AD857" i="3"/>
  <c r="AC857" i="3"/>
  <c r="AA857" i="3"/>
  <c r="Y857" i="3"/>
  <c r="AM856" i="3"/>
  <c r="AL856" i="3"/>
  <c r="AK856" i="3"/>
  <c r="AJ856" i="3"/>
  <c r="AI856" i="3"/>
  <c r="AH856" i="3"/>
  <c r="AG856" i="3"/>
  <c r="AF856" i="3"/>
  <c r="AE856" i="3"/>
  <c r="AD856" i="3"/>
  <c r="AC856" i="3"/>
  <c r="AA856" i="3"/>
  <c r="Y856" i="3"/>
  <c r="AM855" i="3"/>
  <c r="AL855" i="3"/>
  <c r="AK855" i="3"/>
  <c r="AJ855" i="3"/>
  <c r="AI855" i="3"/>
  <c r="AH855" i="3"/>
  <c r="AG855" i="3"/>
  <c r="AF855" i="3"/>
  <c r="AE855" i="3"/>
  <c r="AD855" i="3"/>
  <c r="AC855" i="3"/>
  <c r="AA855" i="3"/>
  <c r="Y855" i="3"/>
  <c r="AM854" i="3"/>
  <c r="AL854" i="3"/>
  <c r="AK854" i="3"/>
  <c r="AJ854" i="3"/>
  <c r="AI854" i="3"/>
  <c r="AH854" i="3"/>
  <c r="AG854" i="3"/>
  <c r="AF854" i="3"/>
  <c r="AE854" i="3"/>
  <c r="AD854" i="3"/>
  <c r="AC854" i="3"/>
  <c r="AA854" i="3"/>
  <c r="Y854" i="3"/>
  <c r="AM853" i="3"/>
  <c r="AL853" i="3"/>
  <c r="AK853" i="3"/>
  <c r="AJ853" i="3"/>
  <c r="AI853" i="3"/>
  <c r="AH853" i="3"/>
  <c r="AG853" i="3"/>
  <c r="AF853" i="3"/>
  <c r="AE853" i="3"/>
  <c r="AD853" i="3"/>
  <c r="AC853" i="3"/>
  <c r="AA853" i="3"/>
  <c r="Y853" i="3"/>
  <c r="AM852" i="3"/>
  <c r="AL852" i="3"/>
  <c r="AK852" i="3"/>
  <c r="AJ852" i="3"/>
  <c r="AI852" i="3"/>
  <c r="AH852" i="3"/>
  <c r="AG852" i="3"/>
  <c r="AF852" i="3"/>
  <c r="AE852" i="3"/>
  <c r="AD852" i="3"/>
  <c r="AC852" i="3"/>
  <c r="AA852" i="3"/>
  <c r="Y852" i="3"/>
  <c r="AM851" i="3"/>
  <c r="AL851" i="3"/>
  <c r="AK851" i="3"/>
  <c r="AJ851" i="3"/>
  <c r="AI851" i="3"/>
  <c r="AH851" i="3"/>
  <c r="AG851" i="3"/>
  <c r="AF851" i="3"/>
  <c r="AE851" i="3"/>
  <c r="AD851" i="3"/>
  <c r="AC851" i="3"/>
  <c r="AA851" i="3"/>
  <c r="Y851" i="3"/>
  <c r="AM850" i="3"/>
  <c r="AL850" i="3"/>
  <c r="AK850" i="3"/>
  <c r="AJ850" i="3"/>
  <c r="AI850" i="3"/>
  <c r="AH850" i="3"/>
  <c r="AG850" i="3"/>
  <c r="AF850" i="3"/>
  <c r="AE850" i="3"/>
  <c r="AD850" i="3"/>
  <c r="AC850" i="3"/>
  <c r="AA850" i="3"/>
  <c r="Y850" i="3"/>
  <c r="AM849" i="3"/>
  <c r="AL849" i="3"/>
  <c r="AK849" i="3"/>
  <c r="AJ849" i="3"/>
  <c r="AI849" i="3"/>
  <c r="AH849" i="3"/>
  <c r="AG849" i="3"/>
  <c r="AF849" i="3"/>
  <c r="AE849" i="3"/>
  <c r="AD849" i="3"/>
  <c r="AC849" i="3"/>
  <c r="AA849" i="3"/>
  <c r="Y849" i="3"/>
  <c r="AM870" i="3"/>
  <c r="AL870" i="3"/>
  <c r="AK870" i="3"/>
  <c r="AJ870" i="3"/>
  <c r="AI870" i="3"/>
  <c r="AH870" i="3"/>
  <c r="AG870" i="3"/>
  <c r="AF870" i="3"/>
  <c r="AE870" i="3"/>
  <c r="AD870" i="3"/>
  <c r="AC870" i="3"/>
  <c r="AA870" i="3"/>
  <c r="Y870" i="3"/>
  <c r="AM869" i="3"/>
  <c r="AL869" i="3"/>
  <c r="AK869" i="3"/>
  <c r="AJ869" i="3"/>
  <c r="AI869" i="3"/>
  <c r="AH869" i="3"/>
  <c r="AG869" i="3"/>
  <c r="AF869" i="3"/>
  <c r="AE869" i="3"/>
  <c r="AD869" i="3"/>
  <c r="AC869" i="3"/>
  <c r="AA869" i="3"/>
  <c r="Y869" i="3"/>
  <c r="AM868" i="3"/>
  <c r="AL868" i="3"/>
  <c r="AK868" i="3"/>
  <c r="AJ868" i="3"/>
  <c r="AI868" i="3"/>
  <c r="AH868" i="3"/>
  <c r="AG868" i="3"/>
  <c r="AF868" i="3"/>
  <c r="AE868" i="3"/>
  <c r="AD868" i="3"/>
  <c r="AC868" i="3"/>
  <c r="AA868" i="3"/>
  <c r="Y868" i="3"/>
  <c r="AM848" i="3"/>
  <c r="AL848" i="3"/>
  <c r="AK848" i="3"/>
  <c r="AJ848" i="3"/>
  <c r="AI848" i="3"/>
  <c r="AH848" i="3"/>
  <c r="AG848" i="3"/>
  <c r="AF848" i="3"/>
  <c r="AE848" i="3"/>
  <c r="AD848" i="3"/>
  <c r="AC848" i="3"/>
  <c r="AA848" i="3"/>
  <c r="Y848" i="3"/>
  <c r="AM885" i="3"/>
  <c r="AL885" i="3"/>
  <c r="AK885" i="3"/>
  <c r="AJ885" i="3"/>
  <c r="AI885" i="3"/>
  <c r="AH885" i="3"/>
  <c r="AG885" i="3"/>
  <c r="AF885" i="3"/>
  <c r="AE885" i="3"/>
  <c r="AD885" i="3"/>
  <c r="AC885" i="3"/>
  <c r="AA885" i="3"/>
  <c r="Y885" i="3"/>
  <c r="AM884" i="3"/>
  <c r="AL884" i="3"/>
  <c r="AK884" i="3"/>
  <c r="AJ884" i="3"/>
  <c r="AI884" i="3"/>
  <c r="AH884" i="3"/>
  <c r="AG884" i="3"/>
  <c r="AF884" i="3"/>
  <c r="AE884" i="3"/>
  <c r="AD884" i="3"/>
  <c r="AC884" i="3"/>
  <c r="AA884" i="3"/>
  <c r="Y884" i="3"/>
  <c r="AM883" i="3"/>
  <c r="AL883" i="3"/>
  <c r="AK883" i="3"/>
  <c r="AJ883" i="3"/>
  <c r="AI883" i="3"/>
  <c r="AH883" i="3"/>
  <c r="AG883" i="3"/>
  <c r="AF883" i="3"/>
  <c r="AE883" i="3"/>
  <c r="AD883" i="3"/>
  <c r="AC883" i="3"/>
  <c r="AA883" i="3"/>
  <c r="Y883" i="3"/>
  <c r="AM882" i="3"/>
  <c r="AL882" i="3"/>
  <c r="AK882" i="3"/>
  <c r="AJ882" i="3"/>
  <c r="AI882" i="3"/>
  <c r="AH882" i="3"/>
  <c r="AG882" i="3"/>
  <c r="AF882" i="3"/>
  <c r="AE882" i="3"/>
  <c r="AD882" i="3"/>
  <c r="AC882" i="3"/>
  <c r="AA882" i="3"/>
  <c r="Y882" i="3"/>
  <c r="AM881" i="3"/>
  <c r="AL881" i="3"/>
  <c r="AK881" i="3"/>
  <c r="AJ881" i="3"/>
  <c r="AI881" i="3"/>
  <c r="AH881" i="3"/>
  <c r="AG881" i="3"/>
  <c r="AF881" i="3"/>
  <c r="AE881" i="3"/>
  <c r="AD881" i="3"/>
  <c r="AC881" i="3"/>
  <c r="AA881" i="3"/>
  <c r="Y881" i="3"/>
  <c r="AM880" i="3"/>
  <c r="AL880" i="3"/>
  <c r="AK880" i="3"/>
  <c r="AJ880" i="3"/>
  <c r="AI880" i="3"/>
  <c r="AH880" i="3"/>
  <c r="AG880" i="3"/>
  <c r="AF880" i="3"/>
  <c r="AE880" i="3"/>
  <c r="AD880" i="3"/>
  <c r="AC880" i="3"/>
  <c r="AA880" i="3"/>
  <c r="Y880" i="3"/>
  <c r="AM879" i="3"/>
  <c r="AL879" i="3"/>
  <c r="AK879" i="3"/>
  <c r="AJ879" i="3"/>
  <c r="AI879" i="3"/>
  <c r="AH879" i="3"/>
  <c r="AG879" i="3"/>
  <c r="AF879" i="3"/>
  <c r="AE879" i="3"/>
  <c r="AD879" i="3"/>
  <c r="AC879" i="3"/>
  <c r="AA879" i="3"/>
  <c r="Y879" i="3"/>
  <c r="AM878" i="3"/>
  <c r="AL878" i="3"/>
  <c r="AK878" i="3"/>
  <c r="AJ878" i="3"/>
  <c r="AI878" i="3"/>
  <c r="AH878" i="3"/>
  <c r="AG878" i="3"/>
  <c r="AF878" i="3"/>
  <c r="AE878" i="3"/>
  <c r="AD878" i="3"/>
  <c r="AC878" i="3"/>
  <c r="AA878" i="3"/>
  <c r="Y878" i="3"/>
  <c r="AM877" i="3"/>
  <c r="AL877" i="3"/>
  <c r="AK877" i="3"/>
  <c r="AJ877" i="3"/>
  <c r="AI877" i="3"/>
  <c r="AH877" i="3"/>
  <c r="AG877" i="3"/>
  <c r="AF877" i="3"/>
  <c r="AE877" i="3"/>
  <c r="AD877" i="3"/>
  <c r="AC877" i="3"/>
  <c r="AA877" i="3"/>
  <c r="Y877" i="3"/>
  <c r="AM876" i="3"/>
  <c r="AL876" i="3"/>
  <c r="AK876" i="3"/>
  <c r="AJ876" i="3"/>
  <c r="AI876" i="3"/>
  <c r="AH876" i="3"/>
  <c r="AG876" i="3"/>
  <c r="AF876" i="3"/>
  <c r="AE876" i="3"/>
  <c r="AD876" i="3"/>
  <c r="AC876" i="3"/>
  <c r="AA876" i="3"/>
  <c r="Y876" i="3"/>
  <c r="AM875" i="3"/>
  <c r="AL875" i="3"/>
  <c r="AK875" i="3"/>
  <c r="AJ875" i="3"/>
  <c r="AI875" i="3"/>
  <c r="AH875" i="3"/>
  <c r="AG875" i="3"/>
  <c r="AF875" i="3"/>
  <c r="AE875" i="3"/>
  <c r="AD875" i="3"/>
  <c r="AC875" i="3"/>
  <c r="AA875" i="3"/>
  <c r="Y875" i="3"/>
  <c r="AM874" i="3"/>
  <c r="AL874" i="3"/>
  <c r="AK874" i="3"/>
  <c r="AJ874" i="3"/>
  <c r="AI874" i="3"/>
  <c r="AH874" i="3"/>
  <c r="AG874" i="3"/>
  <c r="AF874" i="3"/>
  <c r="AE874" i="3"/>
  <c r="AD874" i="3"/>
  <c r="AC874" i="3"/>
  <c r="AA874" i="3"/>
  <c r="Y874" i="3"/>
  <c r="AM873" i="3"/>
  <c r="AL873" i="3"/>
  <c r="AK873" i="3"/>
  <c r="AJ873" i="3"/>
  <c r="AI873" i="3"/>
  <c r="AH873" i="3"/>
  <c r="AG873" i="3"/>
  <c r="AF873" i="3"/>
  <c r="AE873" i="3"/>
  <c r="AD873" i="3"/>
  <c r="AC873" i="3"/>
  <c r="AA873" i="3"/>
  <c r="Y873" i="3"/>
  <c r="AM872" i="3"/>
  <c r="AL872" i="3"/>
  <c r="AK872" i="3"/>
  <c r="AJ872" i="3"/>
  <c r="AI872" i="3"/>
  <c r="AH872" i="3"/>
  <c r="AG872" i="3"/>
  <c r="AF872" i="3"/>
  <c r="AE872" i="3"/>
  <c r="AD872" i="3"/>
  <c r="AC872" i="3"/>
  <c r="AA872" i="3"/>
  <c r="Y872" i="3"/>
  <c r="AM871" i="3"/>
  <c r="AL871" i="3"/>
  <c r="AK871" i="3"/>
  <c r="AJ871" i="3"/>
  <c r="AI871" i="3"/>
  <c r="AH871" i="3"/>
  <c r="AG871" i="3"/>
  <c r="AF871" i="3"/>
  <c r="AE871" i="3"/>
  <c r="AD871" i="3"/>
  <c r="AC871" i="3"/>
  <c r="AA871" i="3"/>
  <c r="Y871" i="3"/>
  <c r="AM900" i="3"/>
  <c r="AL900" i="3"/>
  <c r="AK900" i="3"/>
  <c r="AJ900" i="3"/>
  <c r="AI900" i="3"/>
  <c r="AH900" i="3"/>
  <c r="AG900" i="3"/>
  <c r="AF900" i="3"/>
  <c r="AE900" i="3"/>
  <c r="AD900" i="3"/>
  <c r="AC900" i="3"/>
  <c r="AA900" i="3"/>
  <c r="Y900" i="3"/>
  <c r="AM899" i="3"/>
  <c r="AL899" i="3"/>
  <c r="AK899" i="3"/>
  <c r="AJ899" i="3"/>
  <c r="AI899" i="3"/>
  <c r="AH899" i="3"/>
  <c r="AG899" i="3"/>
  <c r="AF899" i="3"/>
  <c r="AE899" i="3"/>
  <c r="AD899" i="3"/>
  <c r="AC899" i="3"/>
  <c r="AA899" i="3"/>
  <c r="Y899" i="3"/>
  <c r="AM898" i="3"/>
  <c r="AL898" i="3"/>
  <c r="AK898" i="3"/>
  <c r="AJ898" i="3"/>
  <c r="AI898" i="3"/>
  <c r="AH898" i="3"/>
  <c r="AG898" i="3"/>
  <c r="AF898" i="3"/>
  <c r="AE898" i="3"/>
  <c r="AD898" i="3"/>
  <c r="AC898" i="3"/>
  <c r="AA898" i="3"/>
  <c r="Y898" i="3"/>
  <c r="AM897" i="3"/>
  <c r="AL897" i="3"/>
  <c r="AK897" i="3"/>
  <c r="AJ897" i="3"/>
  <c r="AI897" i="3"/>
  <c r="AH897" i="3"/>
  <c r="AG897" i="3"/>
  <c r="AF897" i="3"/>
  <c r="AE897" i="3"/>
  <c r="AD897" i="3"/>
  <c r="AC897" i="3"/>
  <c r="AA897" i="3"/>
  <c r="Y897" i="3"/>
  <c r="AM896" i="3"/>
  <c r="AL896" i="3"/>
  <c r="AK896" i="3"/>
  <c r="AJ896" i="3"/>
  <c r="AI896" i="3"/>
  <c r="AH896" i="3"/>
  <c r="AG896" i="3"/>
  <c r="AF896" i="3"/>
  <c r="AE896" i="3"/>
  <c r="AD896" i="3"/>
  <c r="AC896" i="3"/>
  <c r="AA896" i="3"/>
  <c r="Y896" i="3"/>
  <c r="AM895" i="3"/>
  <c r="AL895" i="3"/>
  <c r="AK895" i="3"/>
  <c r="AJ895" i="3"/>
  <c r="AI895" i="3"/>
  <c r="AH895" i="3"/>
  <c r="AG895" i="3"/>
  <c r="AF895" i="3"/>
  <c r="AE895" i="3"/>
  <c r="AD895" i="3"/>
  <c r="AC895" i="3"/>
  <c r="AA895" i="3"/>
  <c r="Y895" i="3"/>
  <c r="AM894" i="3"/>
  <c r="AL894" i="3"/>
  <c r="AK894" i="3"/>
  <c r="AJ894" i="3"/>
  <c r="AI894" i="3"/>
  <c r="AH894" i="3"/>
  <c r="AG894" i="3"/>
  <c r="AF894" i="3"/>
  <c r="AE894" i="3"/>
  <c r="AD894" i="3"/>
  <c r="AC894" i="3"/>
  <c r="AA894" i="3"/>
  <c r="Y894" i="3"/>
  <c r="AM893" i="3"/>
  <c r="AL893" i="3"/>
  <c r="AK893" i="3"/>
  <c r="AJ893" i="3"/>
  <c r="AI893" i="3"/>
  <c r="AH893" i="3"/>
  <c r="AG893" i="3"/>
  <c r="AF893" i="3"/>
  <c r="AE893" i="3"/>
  <c r="AD893" i="3"/>
  <c r="AC893" i="3"/>
  <c r="AA893" i="3"/>
  <c r="Y893" i="3"/>
  <c r="AM892" i="3"/>
  <c r="AL892" i="3"/>
  <c r="AK892" i="3"/>
  <c r="AJ892" i="3"/>
  <c r="AI892" i="3"/>
  <c r="AH892" i="3"/>
  <c r="AG892" i="3"/>
  <c r="AF892" i="3"/>
  <c r="AE892" i="3"/>
  <c r="AD892" i="3"/>
  <c r="AC892" i="3"/>
  <c r="AA892" i="3"/>
  <c r="Y892" i="3"/>
  <c r="AM891" i="3"/>
  <c r="AL891" i="3"/>
  <c r="AK891" i="3"/>
  <c r="AJ891" i="3"/>
  <c r="AI891" i="3"/>
  <c r="AH891" i="3"/>
  <c r="AG891" i="3"/>
  <c r="AF891" i="3"/>
  <c r="AE891" i="3"/>
  <c r="AD891" i="3"/>
  <c r="AC891" i="3"/>
  <c r="AA891" i="3"/>
  <c r="Y891" i="3"/>
  <c r="AM890" i="3"/>
  <c r="AL890" i="3"/>
  <c r="AK890" i="3"/>
  <c r="AJ890" i="3"/>
  <c r="AI890" i="3"/>
  <c r="AH890" i="3"/>
  <c r="AG890" i="3"/>
  <c r="AF890" i="3"/>
  <c r="AE890" i="3"/>
  <c r="AD890" i="3"/>
  <c r="AC890" i="3"/>
  <c r="AA890" i="3"/>
  <c r="Y890" i="3"/>
  <c r="AM889" i="3"/>
  <c r="AL889" i="3"/>
  <c r="AK889" i="3"/>
  <c r="AJ889" i="3"/>
  <c r="AI889" i="3"/>
  <c r="AH889" i="3"/>
  <c r="AG889" i="3"/>
  <c r="AF889" i="3"/>
  <c r="AE889" i="3"/>
  <c r="AD889" i="3"/>
  <c r="AC889" i="3"/>
  <c r="AA889" i="3"/>
  <c r="Y889" i="3"/>
  <c r="AM888" i="3"/>
  <c r="AL888" i="3"/>
  <c r="AK888" i="3"/>
  <c r="AJ888" i="3"/>
  <c r="AI888" i="3"/>
  <c r="AH888" i="3"/>
  <c r="AG888" i="3"/>
  <c r="AF888" i="3"/>
  <c r="AE888" i="3"/>
  <c r="AD888" i="3"/>
  <c r="AC888" i="3"/>
  <c r="AA888" i="3"/>
  <c r="Y888" i="3"/>
  <c r="AM887" i="3"/>
  <c r="AL887" i="3"/>
  <c r="AK887" i="3"/>
  <c r="AJ887" i="3"/>
  <c r="AI887" i="3"/>
  <c r="AH887" i="3"/>
  <c r="AG887" i="3"/>
  <c r="AF887" i="3"/>
  <c r="AE887" i="3"/>
  <c r="AD887" i="3"/>
  <c r="AC887" i="3"/>
  <c r="AA887" i="3"/>
  <c r="Y887" i="3"/>
  <c r="AM886" i="3"/>
  <c r="AL886" i="3"/>
  <c r="AK886" i="3"/>
  <c r="AJ886" i="3"/>
  <c r="AI886" i="3"/>
  <c r="AH886" i="3"/>
  <c r="AG886" i="3"/>
  <c r="AF886" i="3"/>
  <c r="AE886" i="3"/>
  <c r="AD886" i="3"/>
  <c r="AC886" i="3"/>
  <c r="AA886" i="3"/>
  <c r="Y886" i="3"/>
  <c r="AM911" i="3"/>
  <c r="AL911" i="3"/>
  <c r="AK911" i="3"/>
  <c r="AJ911" i="3"/>
  <c r="AI911" i="3"/>
  <c r="AH911" i="3"/>
  <c r="AG911" i="3"/>
  <c r="AF911" i="3"/>
  <c r="AE911" i="3"/>
  <c r="AD911" i="3"/>
  <c r="AC911" i="3"/>
  <c r="AA911" i="3"/>
  <c r="Y911" i="3"/>
  <c r="AM910" i="3"/>
  <c r="AL910" i="3"/>
  <c r="AK910" i="3"/>
  <c r="AJ910" i="3"/>
  <c r="AI910" i="3"/>
  <c r="AH910" i="3"/>
  <c r="AG910" i="3"/>
  <c r="AF910" i="3"/>
  <c r="AE910" i="3"/>
  <c r="AD910" i="3"/>
  <c r="AC910" i="3"/>
  <c r="AA910" i="3"/>
  <c r="Y910" i="3"/>
  <c r="AM909" i="3"/>
  <c r="AL909" i="3"/>
  <c r="AK909" i="3"/>
  <c r="AJ909" i="3"/>
  <c r="AI909" i="3"/>
  <c r="AH909" i="3"/>
  <c r="AG909" i="3"/>
  <c r="AF909" i="3"/>
  <c r="AE909" i="3"/>
  <c r="AD909" i="3"/>
  <c r="AC909" i="3"/>
  <c r="AA909" i="3"/>
  <c r="Y909" i="3"/>
  <c r="AM908" i="3"/>
  <c r="AL908" i="3"/>
  <c r="AK908" i="3"/>
  <c r="AJ908" i="3"/>
  <c r="AI908" i="3"/>
  <c r="AH908" i="3"/>
  <c r="AG908" i="3"/>
  <c r="AF908" i="3"/>
  <c r="AE908" i="3"/>
  <c r="AD908" i="3"/>
  <c r="AC908" i="3"/>
  <c r="AA908" i="3"/>
  <c r="Y908" i="3"/>
  <c r="AM907" i="3"/>
  <c r="AL907" i="3"/>
  <c r="AK907" i="3"/>
  <c r="AJ907" i="3"/>
  <c r="AI907" i="3"/>
  <c r="AH907" i="3"/>
  <c r="AG907" i="3"/>
  <c r="AF907" i="3"/>
  <c r="AE907" i="3"/>
  <c r="AD907" i="3"/>
  <c r="AC907" i="3"/>
  <c r="AA907" i="3"/>
  <c r="Y907" i="3"/>
  <c r="AM906" i="3"/>
  <c r="AL906" i="3"/>
  <c r="AK906" i="3"/>
  <c r="AJ906" i="3"/>
  <c r="AI906" i="3"/>
  <c r="AH906" i="3"/>
  <c r="AG906" i="3"/>
  <c r="AF906" i="3"/>
  <c r="AE906" i="3"/>
  <c r="AD906" i="3"/>
  <c r="AC906" i="3"/>
  <c r="AA906" i="3"/>
  <c r="Y906" i="3"/>
  <c r="AM905" i="3"/>
  <c r="AL905" i="3"/>
  <c r="AK905" i="3"/>
  <c r="AJ905" i="3"/>
  <c r="AI905" i="3"/>
  <c r="AH905" i="3"/>
  <c r="AG905" i="3"/>
  <c r="AF905" i="3"/>
  <c r="AE905" i="3"/>
  <c r="AD905" i="3"/>
  <c r="AC905" i="3"/>
  <c r="AA905" i="3"/>
  <c r="Y905" i="3"/>
  <c r="AM904" i="3"/>
  <c r="AL904" i="3"/>
  <c r="AK904" i="3"/>
  <c r="AJ904" i="3"/>
  <c r="AI904" i="3"/>
  <c r="AH904" i="3"/>
  <c r="AG904" i="3"/>
  <c r="AF904" i="3"/>
  <c r="AE904" i="3"/>
  <c r="AD904" i="3"/>
  <c r="AC904" i="3"/>
  <c r="AA904" i="3"/>
  <c r="Y904" i="3"/>
  <c r="AM903" i="3"/>
  <c r="AL903" i="3"/>
  <c r="AK903" i="3"/>
  <c r="AJ903" i="3"/>
  <c r="AI903" i="3"/>
  <c r="AH903" i="3"/>
  <c r="AG903" i="3"/>
  <c r="AF903" i="3"/>
  <c r="AE903" i="3"/>
  <c r="AD903" i="3"/>
  <c r="AC903" i="3"/>
  <c r="AA903" i="3"/>
  <c r="Y903" i="3"/>
  <c r="AM902" i="3"/>
  <c r="AL902" i="3"/>
  <c r="AK902" i="3"/>
  <c r="AJ902" i="3"/>
  <c r="AI902" i="3"/>
  <c r="AH902" i="3"/>
  <c r="AG902" i="3"/>
  <c r="AF902" i="3"/>
  <c r="AE902" i="3"/>
  <c r="AD902" i="3"/>
  <c r="AC902" i="3"/>
  <c r="AA902" i="3"/>
  <c r="Y902" i="3"/>
  <c r="AM901" i="3"/>
  <c r="AL901" i="3"/>
  <c r="AK901" i="3"/>
  <c r="AJ901" i="3"/>
  <c r="AI901" i="3"/>
  <c r="AH901" i="3"/>
  <c r="AG901" i="3"/>
  <c r="AF901" i="3"/>
  <c r="AE901" i="3"/>
  <c r="AD901" i="3"/>
  <c r="AC901" i="3"/>
  <c r="AA901" i="3"/>
  <c r="Y901" i="3"/>
  <c r="AM923" i="3"/>
  <c r="AL923" i="3"/>
  <c r="AK923" i="3"/>
  <c r="AJ923" i="3"/>
  <c r="AI923" i="3"/>
  <c r="AH923" i="3"/>
  <c r="AG923" i="3"/>
  <c r="AF923" i="3"/>
  <c r="AE923" i="3"/>
  <c r="AD923" i="3"/>
  <c r="AC923" i="3"/>
  <c r="AA923" i="3"/>
  <c r="Y923" i="3"/>
  <c r="AM922" i="3"/>
  <c r="AL922" i="3"/>
  <c r="AK922" i="3"/>
  <c r="AJ922" i="3"/>
  <c r="AI922" i="3"/>
  <c r="AH922" i="3"/>
  <c r="AG922" i="3"/>
  <c r="AF922" i="3"/>
  <c r="AE922" i="3"/>
  <c r="AD922" i="3"/>
  <c r="AC922" i="3"/>
  <c r="AA922" i="3"/>
  <c r="Y922" i="3"/>
  <c r="AM921" i="3"/>
  <c r="AL921" i="3"/>
  <c r="AK921" i="3"/>
  <c r="AJ921" i="3"/>
  <c r="AI921" i="3"/>
  <c r="AH921" i="3"/>
  <c r="AG921" i="3"/>
  <c r="AF921" i="3"/>
  <c r="AE921" i="3"/>
  <c r="AD921" i="3"/>
  <c r="AC921" i="3"/>
  <c r="AA921" i="3"/>
  <c r="Y921" i="3"/>
  <c r="AM920" i="3"/>
  <c r="AL920" i="3"/>
  <c r="AK920" i="3"/>
  <c r="AJ920" i="3"/>
  <c r="AI920" i="3"/>
  <c r="AH920" i="3"/>
  <c r="AG920" i="3"/>
  <c r="AF920" i="3"/>
  <c r="AE920" i="3"/>
  <c r="AD920" i="3"/>
  <c r="AC920" i="3"/>
  <c r="AA920" i="3"/>
  <c r="Y920" i="3"/>
  <c r="AM919" i="3"/>
  <c r="AL919" i="3"/>
  <c r="AK919" i="3"/>
  <c r="AJ919" i="3"/>
  <c r="AI919" i="3"/>
  <c r="AH919" i="3"/>
  <c r="AG919" i="3"/>
  <c r="AF919" i="3"/>
  <c r="AE919" i="3"/>
  <c r="AD919" i="3"/>
  <c r="AC919" i="3"/>
  <c r="AA919" i="3"/>
  <c r="Y919" i="3"/>
  <c r="AM918" i="3"/>
  <c r="AL918" i="3"/>
  <c r="AK918" i="3"/>
  <c r="AJ918" i="3"/>
  <c r="AI918" i="3"/>
  <c r="AH918" i="3"/>
  <c r="AG918" i="3"/>
  <c r="AF918" i="3"/>
  <c r="AE918" i="3"/>
  <c r="AD918" i="3"/>
  <c r="AC918" i="3"/>
  <c r="AA918" i="3"/>
  <c r="Y918" i="3"/>
  <c r="AM917" i="3"/>
  <c r="AL917" i="3"/>
  <c r="AK917" i="3"/>
  <c r="AJ917" i="3"/>
  <c r="AI917" i="3"/>
  <c r="AH917" i="3"/>
  <c r="AG917" i="3"/>
  <c r="AF917" i="3"/>
  <c r="AE917" i="3"/>
  <c r="AD917" i="3"/>
  <c r="AC917" i="3"/>
  <c r="AA917" i="3"/>
  <c r="Y917" i="3"/>
  <c r="AM916" i="3"/>
  <c r="AL916" i="3"/>
  <c r="AK916" i="3"/>
  <c r="AJ916" i="3"/>
  <c r="AI916" i="3"/>
  <c r="AH916" i="3"/>
  <c r="AG916" i="3"/>
  <c r="AF916" i="3"/>
  <c r="AE916" i="3"/>
  <c r="AD916" i="3"/>
  <c r="AC916" i="3"/>
  <c r="AA916" i="3"/>
  <c r="Y916" i="3"/>
  <c r="AM915" i="3"/>
  <c r="AL915" i="3"/>
  <c r="AK915" i="3"/>
  <c r="AJ915" i="3"/>
  <c r="AI915" i="3"/>
  <c r="AH915" i="3"/>
  <c r="AG915" i="3"/>
  <c r="AF915" i="3"/>
  <c r="AE915" i="3"/>
  <c r="AD915" i="3"/>
  <c r="AC915" i="3"/>
  <c r="AA915" i="3"/>
  <c r="Y915" i="3"/>
  <c r="AM914" i="3"/>
  <c r="AL914" i="3"/>
  <c r="AK914" i="3"/>
  <c r="AJ914" i="3"/>
  <c r="AI914" i="3"/>
  <c r="AH914" i="3"/>
  <c r="AG914" i="3"/>
  <c r="AF914" i="3"/>
  <c r="AE914" i="3"/>
  <c r="AD914" i="3"/>
  <c r="AC914" i="3"/>
  <c r="AA914" i="3"/>
  <c r="Y914" i="3"/>
  <c r="AM913" i="3"/>
  <c r="AL913" i="3"/>
  <c r="AK913" i="3"/>
  <c r="AJ913" i="3"/>
  <c r="AI913" i="3"/>
  <c r="AH913" i="3"/>
  <c r="AG913" i="3"/>
  <c r="AF913" i="3"/>
  <c r="AE913" i="3"/>
  <c r="AD913" i="3"/>
  <c r="AC913" i="3"/>
  <c r="AA913" i="3"/>
  <c r="Y913" i="3"/>
  <c r="AM912" i="3"/>
  <c r="AL912" i="3"/>
  <c r="AK912" i="3"/>
  <c r="AJ912" i="3"/>
  <c r="AI912" i="3"/>
  <c r="AH912" i="3"/>
  <c r="AG912" i="3"/>
  <c r="AF912" i="3"/>
  <c r="AE912" i="3"/>
  <c r="AD912" i="3"/>
  <c r="AC912" i="3"/>
  <c r="AA912" i="3"/>
  <c r="Y912" i="3"/>
  <c r="AM929" i="3"/>
  <c r="AL929" i="3"/>
  <c r="AK929" i="3"/>
  <c r="AJ929" i="3"/>
  <c r="AI929" i="3"/>
  <c r="AH929" i="3"/>
  <c r="AG929" i="3"/>
  <c r="AF929" i="3"/>
  <c r="AE929" i="3"/>
  <c r="AD929" i="3"/>
  <c r="AC929" i="3"/>
  <c r="AA929" i="3"/>
  <c r="Y929" i="3"/>
  <c r="AM928" i="3"/>
  <c r="AL928" i="3"/>
  <c r="AK928" i="3"/>
  <c r="AJ928" i="3"/>
  <c r="AI928" i="3"/>
  <c r="AH928" i="3"/>
  <c r="AG928" i="3"/>
  <c r="AF928" i="3"/>
  <c r="AE928" i="3"/>
  <c r="AD928" i="3"/>
  <c r="AC928" i="3"/>
  <c r="AA928" i="3"/>
  <c r="Y928" i="3"/>
  <c r="AM927" i="3"/>
  <c r="AL927" i="3"/>
  <c r="AK927" i="3"/>
  <c r="AJ927" i="3"/>
  <c r="AI927" i="3"/>
  <c r="AH927" i="3"/>
  <c r="AG927" i="3"/>
  <c r="AF927" i="3"/>
  <c r="AE927" i="3"/>
  <c r="AD927" i="3"/>
  <c r="AC927" i="3"/>
  <c r="AA927" i="3"/>
  <c r="Y927" i="3"/>
  <c r="AM926" i="3"/>
  <c r="AL926" i="3"/>
  <c r="AK926" i="3"/>
  <c r="AJ926" i="3"/>
  <c r="AI926" i="3"/>
  <c r="AH926" i="3"/>
  <c r="AG926" i="3"/>
  <c r="AF926" i="3"/>
  <c r="AE926" i="3"/>
  <c r="AD926" i="3"/>
  <c r="AC926" i="3"/>
  <c r="AA926" i="3"/>
  <c r="Y926" i="3"/>
  <c r="AM925" i="3"/>
  <c r="AL925" i="3"/>
  <c r="AK925" i="3"/>
  <c r="AJ925" i="3"/>
  <c r="AI925" i="3"/>
  <c r="AH925" i="3"/>
  <c r="AG925" i="3"/>
  <c r="AF925" i="3"/>
  <c r="AE925" i="3"/>
  <c r="AD925" i="3"/>
  <c r="AC925" i="3"/>
  <c r="AA925" i="3"/>
  <c r="Y925" i="3"/>
  <c r="AM924" i="3"/>
  <c r="AL924" i="3"/>
  <c r="AK924" i="3"/>
  <c r="AJ924" i="3"/>
  <c r="AI924" i="3"/>
  <c r="AH924" i="3"/>
  <c r="AG924" i="3"/>
  <c r="AF924" i="3"/>
  <c r="AE924" i="3"/>
  <c r="AD924" i="3"/>
  <c r="AC924" i="3"/>
  <c r="AA924" i="3"/>
  <c r="Y924" i="3"/>
  <c r="AM940" i="3"/>
  <c r="AL940" i="3"/>
  <c r="AK940" i="3"/>
  <c r="AJ940" i="3"/>
  <c r="AI940" i="3"/>
  <c r="AH940" i="3"/>
  <c r="AG940" i="3"/>
  <c r="AF940" i="3"/>
  <c r="AE940" i="3"/>
  <c r="AD940" i="3"/>
  <c r="AC940" i="3"/>
  <c r="AA940" i="3"/>
  <c r="Y940" i="3"/>
  <c r="AM939" i="3"/>
  <c r="AL939" i="3"/>
  <c r="AK939" i="3"/>
  <c r="AJ939" i="3"/>
  <c r="AI939" i="3"/>
  <c r="AH939" i="3"/>
  <c r="AG939" i="3"/>
  <c r="AF939" i="3"/>
  <c r="AE939" i="3"/>
  <c r="AD939" i="3"/>
  <c r="AC939" i="3"/>
  <c r="AA939" i="3"/>
  <c r="Y939" i="3"/>
  <c r="AM938" i="3"/>
  <c r="AL938" i="3"/>
  <c r="AK938" i="3"/>
  <c r="AJ938" i="3"/>
  <c r="AI938" i="3"/>
  <c r="AH938" i="3"/>
  <c r="AG938" i="3"/>
  <c r="AF938" i="3"/>
  <c r="AE938" i="3"/>
  <c r="AD938" i="3"/>
  <c r="AC938" i="3"/>
  <c r="AA938" i="3"/>
  <c r="Y938" i="3"/>
  <c r="AM937" i="3"/>
  <c r="AL937" i="3"/>
  <c r="AK937" i="3"/>
  <c r="AJ937" i="3"/>
  <c r="AI937" i="3"/>
  <c r="AH937" i="3"/>
  <c r="AG937" i="3"/>
  <c r="AF937" i="3"/>
  <c r="AE937" i="3"/>
  <c r="AD937" i="3"/>
  <c r="AC937" i="3"/>
  <c r="AA937" i="3"/>
  <c r="Y937" i="3"/>
  <c r="AM936" i="3"/>
  <c r="AL936" i="3"/>
  <c r="AK936" i="3"/>
  <c r="AJ936" i="3"/>
  <c r="AI936" i="3"/>
  <c r="AH936" i="3"/>
  <c r="AG936" i="3"/>
  <c r="AF936" i="3"/>
  <c r="AE936" i="3"/>
  <c r="AD936" i="3"/>
  <c r="AC936" i="3"/>
  <c r="AA936" i="3"/>
  <c r="Y936" i="3"/>
  <c r="AM935" i="3"/>
  <c r="AL935" i="3"/>
  <c r="AK935" i="3"/>
  <c r="AJ935" i="3"/>
  <c r="AI935" i="3"/>
  <c r="AH935" i="3"/>
  <c r="AG935" i="3"/>
  <c r="AF935" i="3"/>
  <c r="AE935" i="3"/>
  <c r="AD935" i="3"/>
  <c r="AC935" i="3"/>
  <c r="AA935" i="3"/>
  <c r="Y935" i="3"/>
  <c r="AM934" i="3"/>
  <c r="AL934" i="3"/>
  <c r="AK934" i="3"/>
  <c r="AJ934" i="3"/>
  <c r="AI934" i="3"/>
  <c r="AH934" i="3"/>
  <c r="AG934" i="3"/>
  <c r="AF934" i="3"/>
  <c r="AE934" i="3"/>
  <c r="AD934" i="3"/>
  <c r="AC934" i="3"/>
  <c r="AA934" i="3"/>
  <c r="Y934" i="3"/>
  <c r="AM933" i="3"/>
  <c r="AL933" i="3"/>
  <c r="AK933" i="3"/>
  <c r="AJ933" i="3"/>
  <c r="AI933" i="3"/>
  <c r="AH933" i="3"/>
  <c r="AG933" i="3"/>
  <c r="AF933" i="3"/>
  <c r="AE933" i="3"/>
  <c r="AD933" i="3"/>
  <c r="AC933" i="3"/>
  <c r="AA933" i="3"/>
  <c r="Y933" i="3"/>
  <c r="AM932" i="3"/>
  <c r="AL932" i="3"/>
  <c r="AK932" i="3"/>
  <c r="AJ932" i="3"/>
  <c r="AI932" i="3"/>
  <c r="AH932" i="3"/>
  <c r="AG932" i="3"/>
  <c r="AF932" i="3"/>
  <c r="AE932" i="3"/>
  <c r="AD932" i="3"/>
  <c r="AC932" i="3"/>
  <c r="AA932" i="3"/>
  <c r="Y932" i="3"/>
  <c r="AM931" i="3"/>
  <c r="AL931" i="3"/>
  <c r="AK931" i="3"/>
  <c r="AJ931" i="3"/>
  <c r="AI931" i="3"/>
  <c r="AH931" i="3"/>
  <c r="AG931" i="3"/>
  <c r="AF931" i="3"/>
  <c r="AE931" i="3"/>
  <c r="AD931" i="3"/>
  <c r="AC931" i="3"/>
  <c r="AA931" i="3"/>
  <c r="Y931" i="3"/>
  <c r="M3" i="4"/>
  <c r="M4" i="4"/>
  <c r="M5" i="4"/>
  <c r="AN792" i="3" l="1"/>
  <c r="AN772" i="3"/>
  <c r="AN749" i="3"/>
  <c r="AN756" i="3"/>
  <c r="AN757" i="3"/>
  <c r="AN730" i="3"/>
  <c r="AN737" i="3"/>
  <c r="AN738" i="3"/>
  <c r="AN726" i="3"/>
  <c r="AN721" i="3"/>
  <c r="AN722" i="3"/>
  <c r="AN700" i="3"/>
  <c r="AN708" i="3"/>
  <c r="AN716" i="3"/>
  <c r="AN683" i="3"/>
  <c r="AN684" i="3"/>
  <c r="AN691" i="3"/>
  <c r="AN692" i="3"/>
  <c r="AN657" i="3"/>
  <c r="AN658" i="3"/>
  <c r="AN665" i="3"/>
  <c r="AN666" i="3"/>
  <c r="AN249" i="3"/>
  <c r="AN771" i="3"/>
  <c r="AN707" i="3"/>
  <c r="AN325" i="3"/>
  <c r="AN287" i="3"/>
  <c r="AN295" i="3"/>
  <c r="AN303" i="3"/>
  <c r="AN311" i="3"/>
  <c r="AN264" i="3"/>
  <c r="AN272" i="3"/>
  <c r="AN280" i="3"/>
  <c r="AN232" i="3"/>
  <c r="AN240" i="3"/>
  <c r="AN927" i="3"/>
  <c r="AN917" i="3"/>
  <c r="AN902" i="3"/>
  <c r="AN910" i="3"/>
  <c r="AN892" i="3"/>
  <c r="AN900" i="3"/>
  <c r="AN878" i="3"/>
  <c r="AN848" i="3"/>
  <c r="AN646" i="3"/>
  <c r="AN620" i="3"/>
  <c r="AN628" i="3"/>
  <c r="AN636" i="3"/>
  <c r="AN604" i="3"/>
  <c r="AN612" i="3"/>
  <c r="AN578" i="3"/>
  <c r="AN586" i="3"/>
  <c r="AN594" i="3"/>
  <c r="AN563" i="3"/>
  <c r="AN540" i="3"/>
  <c r="AN548" i="3"/>
  <c r="AN556" i="3"/>
  <c r="AN533" i="3"/>
  <c r="AN508" i="3"/>
  <c r="AN516" i="3"/>
  <c r="AN497" i="3"/>
  <c r="AN505" i="3"/>
  <c r="AN469" i="3"/>
  <c r="AN485" i="3"/>
  <c r="AN436" i="3"/>
  <c r="AN444" i="3"/>
  <c r="AN414" i="3"/>
  <c r="AN422" i="3"/>
  <c r="AN430" i="3"/>
  <c r="AN391" i="3"/>
  <c r="AN399" i="3"/>
  <c r="AN405" i="3"/>
  <c r="AN371" i="3"/>
  <c r="AN379" i="3"/>
  <c r="AN339" i="3"/>
  <c r="AN355" i="3"/>
  <c r="AN320" i="3"/>
  <c r="AN328" i="3"/>
  <c r="AN298" i="3"/>
  <c r="AN914" i="3"/>
  <c r="AN922" i="3"/>
  <c r="AN673" i="3"/>
  <c r="AN938" i="3"/>
  <c r="AN929" i="3"/>
  <c r="AN919" i="3"/>
  <c r="AN904" i="3"/>
  <c r="AN886" i="3"/>
  <c r="AN894" i="3"/>
  <c r="AN872" i="3"/>
  <c r="AN880" i="3"/>
  <c r="AN869" i="3"/>
  <c r="AN855" i="3"/>
  <c r="AN863" i="3"/>
  <c r="AN838" i="3"/>
  <c r="AN846" i="3"/>
  <c r="AN828" i="3"/>
  <c r="AN808" i="3"/>
  <c r="AN816" i="3"/>
  <c r="AN798" i="3"/>
  <c r="AN806" i="3"/>
  <c r="AN783" i="3"/>
  <c r="AN784" i="3"/>
  <c r="AN789" i="3"/>
  <c r="AN746" i="3"/>
  <c r="AN762" i="3"/>
  <c r="AN743" i="3"/>
  <c r="AN697" i="3"/>
  <c r="AN713" i="3"/>
  <c r="AN681" i="3"/>
  <c r="AN689" i="3"/>
  <c r="AN655" i="3"/>
  <c r="AN663" i="3"/>
  <c r="AN671" i="3"/>
  <c r="AN924" i="3"/>
  <c r="AN935" i="3"/>
  <c r="AN926" i="3"/>
  <c r="AN916" i="3"/>
  <c r="AN901" i="3"/>
  <c r="AN909" i="3"/>
  <c r="AN891" i="3"/>
  <c r="AN899" i="3"/>
  <c r="AN877" i="3"/>
  <c r="AN883" i="3"/>
  <c r="AN885" i="3"/>
  <c r="AN850" i="3"/>
  <c r="AN852" i="3"/>
  <c r="AN858" i="3"/>
  <c r="AN860" i="3"/>
  <c r="AN866" i="3"/>
  <c r="AN835" i="3"/>
  <c r="AN841" i="3"/>
  <c r="AN843" i="3"/>
  <c r="AN823" i="3"/>
  <c r="AN825" i="3"/>
  <c r="AN831" i="3"/>
  <c r="AN833" i="3"/>
  <c r="AN811" i="3"/>
  <c r="AN813" i="3"/>
  <c r="AN819" i="3"/>
  <c r="AN821" i="3"/>
  <c r="AN801" i="3"/>
  <c r="AN803" i="3"/>
  <c r="AN778" i="3"/>
  <c r="AN780" i="3"/>
  <c r="AN788" i="3"/>
  <c r="AN732" i="3"/>
  <c r="AN728" i="3"/>
  <c r="AN724" i="3"/>
  <c r="AN678" i="3"/>
  <c r="AN686" i="3"/>
  <c r="AN694" i="3"/>
  <c r="AN660" i="3"/>
  <c r="AN936" i="3"/>
  <c r="AN933" i="3"/>
  <c r="AN907" i="3"/>
  <c r="AN932" i="3"/>
  <c r="AN940" i="3"/>
  <c r="AN913" i="3"/>
  <c r="AN921" i="3"/>
  <c r="AN906" i="3"/>
  <c r="AN888" i="3"/>
  <c r="AN896" i="3"/>
  <c r="AN874" i="3"/>
  <c r="AN882" i="3"/>
  <c r="AN849" i="3"/>
  <c r="AN857" i="3"/>
  <c r="AN865" i="3"/>
  <c r="AN840" i="3"/>
  <c r="AN822" i="3"/>
  <c r="AN830" i="3"/>
  <c r="AN810" i="3"/>
  <c r="AN818" i="3"/>
  <c r="AN800" i="3"/>
  <c r="AN777" i="3"/>
  <c r="AN770" i="3"/>
  <c r="AN755" i="3"/>
  <c r="AN875" i="3"/>
  <c r="AN937" i="3"/>
  <c r="AN928" i="3"/>
  <c r="AN918" i="3"/>
  <c r="AN903" i="3"/>
  <c r="AN911" i="3"/>
  <c r="AN893" i="3"/>
  <c r="AN871" i="3"/>
  <c r="AN790" i="3"/>
  <c r="AN791" i="3"/>
  <c r="AN767" i="3"/>
  <c r="AN768" i="3"/>
  <c r="AN745" i="3"/>
  <c r="AN752" i="3"/>
  <c r="AN753" i="3"/>
  <c r="AN761" i="3"/>
  <c r="AN733" i="3"/>
  <c r="AN734" i="3"/>
  <c r="AN742" i="3"/>
  <c r="AN729" i="3"/>
  <c r="AN718" i="3"/>
  <c r="AN696" i="3"/>
  <c r="AN703" i="3"/>
  <c r="AN704" i="3"/>
  <c r="AN711" i="3"/>
  <c r="AN712" i="3"/>
  <c r="AN679" i="3"/>
  <c r="AN680" i="3"/>
  <c r="AN687" i="3"/>
  <c r="AN688" i="3"/>
  <c r="AN653" i="3"/>
  <c r="AN654" i="3"/>
  <c r="AN661" i="3"/>
  <c r="AN662" i="3"/>
  <c r="AN669" i="3"/>
  <c r="AN670" i="3"/>
  <c r="AN889" i="3"/>
  <c r="AN934" i="3"/>
  <c r="AN925" i="3"/>
  <c r="AN915" i="3"/>
  <c r="AN923" i="3"/>
  <c r="AN908" i="3"/>
  <c r="AN890" i="3"/>
  <c r="AN898" i="3"/>
  <c r="AN876" i="3"/>
  <c r="AN884" i="3"/>
  <c r="AN851" i="3"/>
  <c r="AN859" i="3"/>
  <c r="AN867" i="3"/>
  <c r="AN842" i="3"/>
  <c r="AN824" i="3"/>
  <c r="AN832" i="3"/>
  <c r="AN812" i="3"/>
  <c r="AN820" i="3"/>
  <c r="AN802" i="3"/>
  <c r="AN779" i="3"/>
  <c r="AN785" i="3"/>
  <c r="AN787" i="3"/>
  <c r="AN765" i="3"/>
  <c r="AN773" i="3"/>
  <c r="AN750" i="3"/>
  <c r="AN731" i="3"/>
  <c r="AN727" i="3"/>
  <c r="AN701" i="3"/>
  <c r="AN717" i="3"/>
  <c r="AN685" i="3"/>
  <c r="AN693" i="3"/>
  <c r="AN659" i="3"/>
  <c r="AN667" i="3"/>
  <c r="AN675" i="3"/>
  <c r="AN642" i="3"/>
  <c r="AN634" i="3"/>
  <c r="AN897" i="3"/>
  <c r="AN931" i="3"/>
  <c r="AN939" i="3"/>
  <c r="AN912" i="3"/>
  <c r="AN920" i="3"/>
  <c r="AN905" i="3"/>
  <c r="AN887" i="3"/>
  <c r="AN895" i="3"/>
  <c r="AN873" i="3"/>
  <c r="AN879" i="3"/>
  <c r="AN881" i="3"/>
  <c r="AN868" i="3"/>
  <c r="AN870" i="3"/>
  <c r="AN854" i="3"/>
  <c r="AN856" i="3"/>
  <c r="AN862" i="3"/>
  <c r="AN864" i="3"/>
  <c r="AN837" i="3"/>
  <c r="AN839" i="3"/>
  <c r="AN845" i="3"/>
  <c r="AN847" i="3"/>
  <c r="AN827" i="3"/>
  <c r="AN829" i="3"/>
  <c r="AN807" i="3"/>
  <c r="AN809" i="3"/>
  <c r="AN815" i="3"/>
  <c r="AN817" i="3"/>
  <c r="AN797" i="3"/>
  <c r="AN799" i="3"/>
  <c r="AN805" i="3"/>
  <c r="AN776" i="3"/>
  <c r="AN795" i="3"/>
  <c r="AN763" i="3"/>
  <c r="AN736" i="3"/>
  <c r="AN720" i="3"/>
  <c r="AN698" i="3"/>
  <c r="AN706" i="3"/>
  <c r="AN682" i="3"/>
  <c r="AN690" i="3"/>
  <c r="AN656" i="3"/>
  <c r="AN664" i="3"/>
  <c r="AN672" i="3"/>
  <c r="AN853" i="3"/>
  <c r="AN861" i="3"/>
  <c r="AN836" i="3"/>
  <c r="AN844" i="3"/>
  <c r="AN826" i="3"/>
  <c r="AN834" i="3"/>
  <c r="AN814" i="3"/>
  <c r="AN796" i="3"/>
  <c r="AN804" i="3"/>
  <c r="AN781" i="3"/>
  <c r="AN751" i="3"/>
  <c r="AN674" i="3"/>
  <c r="AN640" i="3"/>
  <c r="AN641" i="3"/>
  <c r="AN648" i="3"/>
  <c r="AN649" i="3"/>
  <c r="AN622" i="3"/>
  <c r="AN623" i="3"/>
  <c r="AN630" i="3"/>
  <c r="AN631" i="3"/>
  <c r="AN599" i="3"/>
  <c r="AN607" i="3"/>
  <c r="AN615" i="3"/>
  <c r="AN581" i="3"/>
  <c r="AN589" i="3"/>
  <c r="AN561" i="3"/>
  <c r="AN569" i="3"/>
  <c r="AN560" i="3"/>
  <c r="AN545" i="3"/>
  <c r="AN546" i="3"/>
  <c r="AN553" i="3"/>
  <c r="AN554" i="3"/>
  <c r="AN522" i="3"/>
  <c r="AN523" i="3"/>
  <c r="AN530" i="3"/>
  <c r="AN531" i="3"/>
  <c r="AN538" i="3"/>
  <c r="AN506" i="3"/>
  <c r="AN513" i="3"/>
  <c r="AN514" i="3"/>
  <c r="AN486" i="3"/>
  <c r="AN487" i="3"/>
  <c r="AN494" i="3"/>
  <c r="AN495" i="3"/>
  <c r="AN502" i="3"/>
  <c r="AN503" i="3"/>
  <c r="AN466" i="3"/>
  <c r="AN467" i="3"/>
  <c r="AN474" i="3"/>
  <c r="AN475" i="3"/>
  <c r="AN482" i="3"/>
  <c r="AN483" i="3"/>
  <c r="AN459" i="3"/>
  <c r="AN460" i="3"/>
  <c r="AN441" i="3"/>
  <c r="AN442" i="3"/>
  <c r="AN449" i="3"/>
  <c r="AN450" i="3"/>
  <c r="AN411" i="3"/>
  <c r="AN412" i="3"/>
  <c r="AN419" i="3"/>
  <c r="AN420" i="3"/>
  <c r="AN427" i="3"/>
  <c r="AN428" i="3"/>
  <c r="AN435" i="3"/>
  <c r="AN381" i="3"/>
  <c r="AN388" i="3"/>
  <c r="AN389" i="3"/>
  <c r="AN396" i="3"/>
  <c r="AN397" i="3"/>
  <c r="AN403" i="3"/>
  <c r="AN358" i="3"/>
  <c r="AN360" i="3"/>
  <c r="AN361" i="3"/>
  <c r="AN368" i="3"/>
  <c r="AN369" i="3"/>
  <c r="AN376" i="3"/>
  <c r="AN377" i="3"/>
  <c r="AN336" i="3"/>
  <c r="AN337" i="3"/>
  <c r="AN344" i="3"/>
  <c r="AN345" i="3"/>
  <c r="AN353" i="3"/>
  <c r="AN318" i="3"/>
  <c r="AN326" i="3"/>
  <c r="AN288" i="3"/>
  <c r="AN296" i="3"/>
  <c r="AN304" i="3"/>
  <c r="AN306" i="3"/>
  <c r="AN312" i="3"/>
  <c r="AN314" i="3"/>
  <c r="AN265" i="3"/>
  <c r="AN273" i="3"/>
  <c r="AN281" i="3"/>
  <c r="AN233" i="3"/>
  <c r="AN241" i="3"/>
  <c r="AN638" i="3"/>
  <c r="AN598" i="3"/>
  <c r="AN606" i="3"/>
  <c r="AN614" i="3"/>
  <c r="AN580" i="3"/>
  <c r="AN588" i="3"/>
  <c r="AN596" i="3"/>
  <c r="AN573" i="3"/>
  <c r="AN352" i="3"/>
  <c r="AN317" i="3"/>
  <c r="AN248" i="3"/>
  <c r="AN668" i="3"/>
  <c r="AN676" i="3"/>
  <c r="AN643" i="3"/>
  <c r="AN651" i="3"/>
  <c r="AN625" i="3"/>
  <c r="AN633" i="3"/>
  <c r="AN601" i="3"/>
  <c r="AN609" i="3"/>
  <c r="AN617" i="3"/>
  <c r="AN583" i="3"/>
  <c r="AN591" i="3"/>
  <c r="AN570" i="3"/>
  <c r="AN524" i="3"/>
  <c r="AN488" i="3"/>
  <c r="AN476" i="3"/>
  <c r="AN451" i="3"/>
  <c r="AN382" i="3"/>
  <c r="AN362" i="3"/>
  <c r="AN346" i="3"/>
  <c r="AN289" i="3"/>
  <c r="AN275" i="3"/>
  <c r="AN283" i="3"/>
  <c r="AN235" i="3"/>
  <c r="AN650" i="3"/>
  <c r="AN624" i="3"/>
  <c r="AN632" i="3"/>
  <c r="AN600" i="3"/>
  <c r="AN608" i="3"/>
  <c r="AN616" i="3"/>
  <c r="AN582" i="3"/>
  <c r="AN590" i="3"/>
  <c r="AN565" i="3"/>
  <c r="AN324" i="3"/>
  <c r="AN297" i="3"/>
  <c r="AN266" i="3"/>
  <c r="AN274" i="3"/>
  <c r="AN242" i="3"/>
  <c r="AN677" i="3"/>
  <c r="AN637" i="3"/>
  <c r="AN644" i="3"/>
  <c r="AN645" i="3"/>
  <c r="AN652" i="3"/>
  <c r="AN619" i="3"/>
  <c r="AN626" i="3"/>
  <c r="AN627" i="3"/>
  <c r="AN635" i="3"/>
  <c r="AN603" i="3"/>
  <c r="AN611" i="3"/>
  <c r="AN577" i="3"/>
  <c r="AN585" i="3"/>
  <c r="AN593" i="3"/>
  <c r="AN541" i="3"/>
  <c r="AN542" i="3"/>
  <c r="AN550" i="3"/>
  <c r="AN558" i="3"/>
  <c r="AN527" i="3"/>
  <c r="AN534" i="3"/>
  <c r="AN535" i="3"/>
  <c r="AN510" i="3"/>
  <c r="AN518" i="3"/>
  <c r="AN491" i="3"/>
  <c r="AN498" i="3"/>
  <c r="AN499" i="3"/>
  <c r="AN463" i="3"/>
  <c r="AN471" i="3"/>
  <c r="AN479" i="3"/>
  <c r="AN455" i="3"/>
  <c r="AN456" i="3"/>
  <c r="AN438" i="3"/>
  <c r="AN446" i="3"/>
  <c r="AN454" i="3"/>
  <c r="AN415" i="3"/>
  <c r="AN416" i="3"/>
  <c r="AN424" i="3"/>
  <c r="AN432" i="3"/>
  <c r="AN385" i="3"/>
  <c r="AN392" i="3"/>
  <c r="AN393" i="3"/>
  <c r="AN401" i="3"/>
  <c r="AN407" i="3"/>
  <c r="AN365" i="3"/>
  <c r="AN372" i="3"/>
  <c r="AN373" i="3"/>
  <c r="AN333" i="3"/>
  <c r="AN341" i="3"/>
  <c r="AN349" i="3"/>
  <c r="AN357" i="3"/>
  <c r="AN322" i="3"/>
  <c r="AN330" i="3"/>
  <c r="AN292" i="3"/>
  <c r="AN300" i="3"/>
  <c r="AN308" i="3"/>
  <c r="AN310" i="3"/>
  <c r="AN261" i="3"/>
  <c r="AN269" i="3"/>
  <c r="AN271" i="3"/>
  <c r="AN277" i="3"/>
  <c r="AN285" i="3"/>
  <c r="AN237" i="3"/>
  <c r="AN245" i="3"/>
  <c r="AN602" i="3"/>
  <c r="AN610" i="3"/>
  <c r="AN618" i="3"/>
  <c r="AN584" i="3"/>
  <c r="AN592" i="3"/>
  <c r="AN356" i="3"/>
  <c r="AN321" i="3"/>
  <c r="AN329" i="3"/>
  <c r="AN291" i="3"/>
  <c r="AN299" i="3"/>
  <c r="AN307" i="3"/>
  <c r="AN260" i="3"/>
  <c r="AN268" i="3"/>
  <c r="AN276" i="3"/>
  <c r="AN284" i="3"/>
  <c r="AN236" i="3"/>
  <c r="AN244" i="3"/>
  <c r="AN639" i="3"/>
  <c r="AN647" i="3"/>
  <c r="AN621" i="3"/>
  <c r="AN629" i="3"/>
  <c r="AN597" i="3"/>
  <c r="AN605" i="3"/>
  <c r="AN613" i="3"/>
  <c r="AN579" i="3"/>
  <c r="AN587" i="3"/>
  <c r="AN595" i="3"/>
  <c r="AN566" i="3"/>
  <c r="AN543" i="3"/>
  <c r="AN551" i="3"/>
  <c r="AN559" i="3"/>
  <c r="AN536" i="3"/>
  <c r="AN511" i="3"/>
  <c r="AN519" i="3"/>
  <c r="AN500" i="3"/>
  <c r="AN464" i="3"/>
  <c r="AN472" i="3"/>
  <c r="AN457" i="3"/>
  <c r="AN439" i="3"/>
  <c r="AN447" i="3"/>
  <c r="AN417" i="3"/>
  <c r="AN425" i="3"/>
  <c r="AN433" i="3"/>
  <c r="AN394" i="3"/>
  <c r="AN402" i="3"/>
  <c r="AN408" i="3"/>
  <c r="AN374" i="3"/>
  <c r="AN334" i="3"/>
  <c r="AN342" i="3"/>
  <c r="AN315" i="3"/>
  <c r="AN323" i="3"/>
  <c r="AN331" i="3"/>
  <c r="AN293" i="3"/>
  <c r="AN263" i="3"/>
  <c r="AN231" i="3"/>
  <c r="AN309" i="3"/>
  <c r="AN262" i="3"/>
  <c r="AN270" i="3"/>
  <c r="AN230" i="3"/>
  <c r="AN238" i="3"/>
  <c r="AN786" i="3"/>
  <c r="AN793" i="3"/>
  <c r="AN774" i="3"/>
  <c r="AN744" i="3"/>
  <c r="AN714" i="3"/>
  <c r="AN782" i="3"/>
  <c r="AN769" i="3"/>
  <c r="AN760" i="3"/>
  <c r="AN735" i="3"/>
  <c r="AN695" i="3"/>
  <c r="AN702" i="3"/>
  <c r="AN705" i="3"/>
  <c r="AN748" i="3"/>
  <c r="AN758" i="3"/>
  <c r="AN725" i="3"/>
  <c r="AN723" i="3"/>
  <c r="AN715" i="3"/>
  <c r="AN740" i="3"/>
  <c r="AN710" i="3"/>
  <c r="AN759" i="3"/>
  <c r="AN794" i="3"/>
  <c r="AN775" i="3"/>
  <c r="AN747" i="3"/>
  <c r="AN754" i="3"/>
  <c r="AN741" i="3"/>
  <c r="AN719" i="3"/>
  <c r="AN766" i="3"/>
  <c r="AN764" i="3"/>
  <c r="AN739" i="3"/>
  <c r="AN699" i="3"/>
  <c r="AN709" i="3"/>
  <c r="AN568" i="3"/>
  <c r="AN571" i="3"/>
  <c r="AN574" i="3"/>
  <c r="AN525" i="3"/>
  <c r="AN528" i="3"/>
  <c r="AN489" i="3"/>
  <c r="AN492" i="3"/>
  <c r="AN477" i="3"/>
  <c r="AN480" i="3"/>
  <c r="AN452" i="3"/>
  <c r="AN409" i="3"/>
  <c r="AN383" i="3"/>
  <c r="AN386" i="3"/>
  <c r="AN363" i="3"/>
  <c r="AN366" i="3"/>
  <c r="AN347" i="3"/>
  <c r="AN350" i="3"/>
  <c r="AN290" i="3"/>
  <c r="AN305" i="3"/>
  <c r="AN282" i="3"/>
  <c r="AN562" i="3"/>
  <c r="AN549" i="3"/>
  <c r="AN552" i="3"/>
  <c r="AN555" i="3"/>
  <c r="AN509" i="3"/>
  <c r="AN512" i="3"/>
  <c r="AN515" i="3"/>
  <c r="AN462" i="3"/>
  <c r="AN465" i="3"/>
  <c r="AN468" i="3"/>
  <c r="AN437" i="3"/>
  <c r="AN440" i="3"/>
  <c r="AN443" i="3"/>
  <c r="AN423" i="3"/>
  <c r="AN426" i="3"/>
  <c r="AN429" i="3"/>
  <c r="AN400" i="3"/>
  <c r="AN332" i="3"/>
  <c r="AN404" i="3"/>
  <c r="AN380" i="3"/>
  <c r="AN335" i="3"/>
  <c r="AN338" i="3"/>
  <c r="AN327" i="3"/>
  <c r="AN267" i="3"/>
  <c r="AN246" i="3"/>
  <c r="AN576" i="3"/>
  <c r="AN313" i="3"/>
  <c r="AN279" i="3"/>
  <c r="AN234" i="3"/>
  <c r="AN564" i="3"/>
  <c r="AN567" i="3"/>
  <c r="AN557" i="3"/>
  <c r="AN521" i="3"/>
  <c r="AN517" i="3"/>
  <c r="AN520" i="3"/>
  <c r="AN470" i="3"/>
  <c r="AN473" i="3"/>
  <c r="AN445" i="3"/>
  <c r="AN448" i="3"/>
  <c r="AN431" i="3"/>
  <c r="AN434" i="3"/>
  <c r="AN406" i="3"/>
  <c r="AN359" i="3"/>
  <c r="AN340" i="3"/>
  <c r="AN343" i="3"/>
  <c r="AN286" i="3"/>
  <c r="AN301" i="3"/>
  <c r="AN278" i="3"/>
  <c r="AN243" i="3"/>
  <c r="AN572" i="3"/>
  <c r="AN575" i="3"/>
  <c r="AN539" i="3"/>
  <c r="AN526" i="3"/>
  <c r="AN529" i="3"/>
  <c r="AN532" i="3"/>
  <c r="AN490" i="3"/>
  <c r="AN493" i="3"/>
  <c r="AN496" i="3"/>
  <c r="AN478" i="3"/>
  <c r="AN481" i="3"/>
  <c r="AN484" i="3"/>
  <c r="AN453" i="3"/>
  <c r="AN410" i="3"/>
  <c r="AN413" i="3"/>
  <c r="AN384" i="3"/>
  <c r="AN387" i="3"/>
  <c r="AN390" i="3"/>
  <c r="AN364" i="3"/>
  <c r="AN367" i="3"/>
  <c r="AN370" i="3"/>
  <c r="AN348" i="3"/>
  <c r="AN351" i="3"/>
  <c r="AN354" i="3"/>
  <c r="AN294" i="3"/>
  <c r="AN247" i="3"/>
  <c r="AN250" i="3"/>
  <c r="AN239" i="3"/>
  <c r="AN544" i="3"/>
  <c r="AN547" i="3"/>
  <c r="AN537" i="3"/>
  <c r="AN507" i="3"/>
  <c r="AN501" i="3"/>
  <c r="AN504" i="3"/>
  <c r="AN458" i="3"/>
  <c r="AN461" i="3"/>
  <c r="AN418" i="3"/>
  <c r="AN421" i="3"/>
  <c r="AN395" i="3"/>
  <c r="AN398" i="3"/>
  <c r="AN375" i="3"/>
  <c r="AN378" i="3"/>
  <c r="AN316" i="3"/>
  <c r="AN319" i="3"/>
  <c r="AN302" i="3"/>
</calcChain>
</file>

<file path=xl/sharedStrings.xml><?xml version="1.0" encoding="utf-8"?>
<sst xmlns="http://schemas.openxmlformats.org/spreadsheetml/2006/main" count="134628" uniqueCount="30348">
  <si>
    <t>DF20227294534</t>
  </si>
  <si>
    <t>DF20227296915</t>
  </si>
  <si>
    <t>DF20227270726</t>
  </si>
  <si>
    <t>DF20227270762</t>
  </si>
  <si>
    <t>DF20227270877</t>
  </si>
  <si>
    <t>DF20227270949</t>
  </si>
  <si>
    <t>DF20227271011</t>
  </si>
  <si>
    <t>DF20227271085</t>
  </si>
  <si>
    <t>DF20227271105</t>
  </si>
  <si>
    <t>DF20227272139</t>
  </si>
  <si>
    <t>DF20227272526</t>
  </si>
  <si>
    <t>DF20227272573</t>
  </si>
  <si>
    <t>DF20227272587</t>
  </si>
  <si>
    <t>DF20227272868</t>
  </si>
  <si>
    <t>DF20227272929</t>
  </si>
  <si>
    <t>DF20227272935</t>
  </si>
  <si>
    <t>DF20227273015</t>
  </si>
  <si>
    <t>DF20227272941</t>
  </si>
  <si>
    <t>DF20227273141</t>
  </si>
  <si>
    <t>DF20227273282</t>
  </si>
  <si>
    <t>DF20227273328</t>
  </si>
  <si>
    <t>DF20227274324</t>
  </si>
  <si>
    <t>DF20227274449</t>
  </si>
  <si>
    <t>DF20227274894</t>
  </si>
  <si>
    <t>DF20227274896</t>
  </si>
  <si>
    <t>DF20227274993</t>
  </si>
  <si>
    <t>DF20227275117</t>
  </si>
  <si>
    <t>DF20227275486</t>
  </si>
  <si>
    <t>DF20227275529</t>
  </si>
  <si>
    <t>DF20227275816</t>
  </si>
  <si>
    <t>DF20227276230</t>
  </si>
  <si>
    <t>DF20227276318</t>
  </si>
  <si>
    <t>DF20227276358</t>
  </si>
  <si>
    <t>DF20227276379</t>
  </si>
  <si>
    <t>DF20227276526</t>
  </si>
  <si>
    <t>DF20227276630</t>
  </si>
  <si>
    <t>DF20227276715</t>
  </si>
  <si>
    <t>DF20227276854</t>
  </si>
  <si>
    <t>DF20227277068</t>
  </si>
  <si>
    <t>DF20227277366</t>
  </si>
  <si>
    <t>DF20227277482</t>
  </si>
  <si>
    <t>DF20227277656</t>
  </si>
  <si>
    <t>DF20227277663</t>
  </si>
  <si>
    <t>DF20227277826</t>
  </si>
  <si>
    <t>DF20227278301</t>
  </si>
  <si>
    <t>DF20227278379</t>
  </si>
  <si>
    <t>DF20227278410</t>
  </si>
  <si>
    <t>DF20227278783</t>
  </si>
  <si>
    <t>DF20227278820</t>
  </si>
  <si>
    <t>DF20227278945</t>
  </si>
  <si>
    <t>DF20227270847</t>
  </si>
  <si>
    <t>DF20227270892</t>
  </si>
  <si>
    <t>DF20227270906</t>
  </si>
  <si>
    <t>DF20227270935</t>
  </si>
  <si>
    <t>DF20227270951</t>
  </si>
  <si>
    <t>DF20227271025</t>
  </si>
  <si>
    <t>DF20227271028</t>
  </si>
  <si>
    <t>DF20227270993</t>
  </si>
  <si>
    <t>DF20227271083</t>
  </si>
  <si>
    <t>DF20227271193</t>
  </si>
  <si>
    <t>DF20227271177</t>
  </si>
  <si>
    <t>DF20227271226</t>
  </si>
  <si>
    <t>DF20227271263</t>
  </si>
  <si>
    <t>DF20227271332</t>
  </si>
  <si>
    <t>DF20227271370</t>
  </si>
  <si>
    <t>DF20227271452</t>
  </si>
  <si>
    <t>DF20227271484</t>
  </si>
  <si>
    <t>DF20227271835</t>
  </si>
  <si>
    <t>DF20227271842</t>
  </si>
  <si>
    <t>DF20227271898</t>
  </si>
  <si>
    <t>DF20227271908</t>
  </si>
  <si>
    <t>DF20227272059</t>
  </si>
  <si>
    <t>DF20227272077</t>
  </si>
  <si>
    <t>DF20227272237</t>
  </si>
  <si>
    <t>DF20227272263</t>
  </si>
  <si>
    <t>DF20227272290</t>
  </si>
  <si>
    <t>DF20227272354</t>
  </si>
  <si>
    <t>DF20227272453</t>
  </si>
  <si>
    <t>DF20227272428</t>
  </si>
  <si>
    <t>DF20227272459</t>
  </si>
  <si>
    <t>DF20227272466</t>
  </si>
  <si>
    <t>DF20227272468</t>
  </si>
  <si>
    <t>DF20227272527</t>
  </si>
  <si>
    <t>DF20227272806</t>
  </si>
  <si>
    <t>DF20227272966</t>
  </si>
  <si>
    <t>DF20227273017</t>
  </si>
  <si>
    <t>DF20227273059</t>
  </si>
  <si>
    <t>DF20227270827</t>
  </si>
  <si>
    <t>DF20227270976</t>
  </si>
  <si>
    <t>DF20227270994</t>
  </si>
  <si>
    <t>DF20227271146</t>
  </si>
  <si>
    <t>DF20227271183</t>
  </si>
  <si>
    <t>DF20227271257</t>
  </si>
  <si>
    <t>DF20227271354</t>
  </si>
  <si>
    <t>DF20227271900</t>
  </si>
  <si>
    <t>DF20227272495</t>
  </si>
  <si>
    <t>DF20227272531</t>
  </si>
  <si>
    <t>DF20227272611</t>
  </si>
  <si>
    <t>DF20227272752</t>
  </si>
  <si>
    <t>DF20227272816</t>
  </si>
  <si>
    <t>DF20227272915</t>
  </si>
  <si>
    <t>DF20227272931</t>
  </si>
  <si>
    <t>DF20227273167</t>
  </si>
  <si>
    <t>DF20227273280</t>
  </si>
  <si>
    <t>DF20227273384</t>
  </si>
  <si>
    <t>DF20227273300</t>
  </si>
  <si>
    <t>DF20227273371</t>
  </si>
  <si>
    <t>DF20227273375</t>
  </si>
  <si>
    <t>DF20227273746</t>
  </si>
  <si>
    <t>DF20227273769</t>
  </si>
  <si>
    <t>DF20227273984</t>
  </si>
  <si>
    <t>DF20227274236</t>
  </si>
  <si>
    <t>DF20227274299</t>
  </si>
  <si>
    <t>DF20227274340</t>
  </si>
  <si>
    <t>DF20227274402</t>
  </si>
  <si>
    <t>DF20227274582</t>
  </si>
  <si>
    <t>DF20227274683</t>
  </si>
  <si>
    <t>DF20227274696</t>
  </si>
  <si>
    <t>DF20227275077</t>
  </si>
  <si>
    <t>DF20227275339</t>
  </si>
  <si>
    <t>DF20227275865</t>
  </si>
  <si>
    <t>DF20227275932</t>
  </si>
  <si>
    <t>DF20227275950</t>
  </si>
  <si>
    <t>DF20227275997</t>
  </si>
  <si>
    <t>DF20227276185</t>
  </si>
  <si>
    <t>DF20227276615</t>
  </si>
  <si>
    <t>DF20227277012</t>
  </si>
  <si>
    <t>DF20227277019</t>
  </si>
  <si>
    <t>DF20227277135</t>
  </si>
  <si>
    <t>DF20227277163</t>
  </si>
  <si>
    <t>DF20227277185</t>
  </si>
  <si>
    <t>DF20227277318</t>
  </si>
  <si>
    <t>DF20227277348</t>
  </si>
  <si>
    <t>DF20227277843</t>
  </si>
  <si>
    <t>DF20227277920</t>
  </si>
  <si>
    <t>DF20227277997</t>
  </si>
  <si>
    <t>DF20227278139</t>
  </si>
  <si>
    <t>DF20227278203</t>
  </si>
  <si>
    <t>DF20227278327</t>
  </si>
  <si>
    <t>DF20227278320</t>
  </si>
  <si>
    <t>DF20227278358</t>
  </si>
  <si>
    <t>DF20227278426</t>
  </si>
  <si>
    <t>DF20227278362</t>
  </si>
  <si>
    <t>DF20227278425</t>
  </si>
  <si>
    <t>DF20227278499</t>
  </si>
  <si>
    <t>DF20227278548</t>
  </si>
  <si>
    <t>DF20227278724</t>
  </si>
  <si>
    <t>DF20227278750</t>
  </si>
  <si>
    <t>DF20227279087</t>
  </si>
  <si>
    <t>DF20227279428</t>
  </si>
  <si>
    <t>DF20227279487</t>
  </si>
  <si>
    <t>DF20227279620</t>
  </si>
  <si>
    <t>DF20227279548</t>
  </si>
  <si>
    <t>DF20227279617</t>
  </si>
  <si>
    <t>DF20227279839</t>
  </si>
  <si>
    <t>DF20227280295</t>
  </si>
  <si>
    <t>DF20227280285</t>
  </si>
  <si>
    <t>DF20227280544</t>
  </si>
  <si>
    <t>DF20227280611</t>
  </si>
  <si>
    <t>DF20227280639</t>
  </si>
  <si>
    <t>DF20227280677</t>
  </si>
  <si>
    <t>DF20227280967</t>
  </si>
  <si>
    <t>DF20227280983</t>
  </si>
  <si>
    <t>DF20227281075</t>
  </si>
  <si>
    <t>DF20227281140</t>
  </si>
  <si>
    <t>DF20227281162</t>
  </si>
  <si>
    <t>DF20227281352</t>
  </si>
  <si>
    <t>DF20227281432</t>
  </si>
  <si>
    <t>DF20227281491</t>
  </si>
  <si>
    <t>DF20227281967</t>
  </si>
  <si>
    <t>DF20227282309</t>
  </si>
  <si>
    <t>DF20227271459</t>
  </si>
  <si>
    <t>DF20227271596</t>
  </si>
  <si>
    <t>DF20227271693</t>
  </si>
  <si>
    <t>DF20227272190</t>
  </si>
  <si>
    <t>DF20227272389</t>
  </si>
  <si>
    <t>DF20227272451</t>
  </si>
  <si>
    <t>DF20227272462</t>
  </si>
  <si>
    <t>DF20227272576</t>
  </si>
  <si>
    <t>DF20227273027</t>
  </si>
  <si>
    <t>DF20227273034</t>
  </si>
  <si>
    <t>DF20227273684</t>
  </si>
  <si>
    <t>DF20227273822</t>
  </si>
  <si>
    <t>DF20227273868</t>
  </si>
  <si>
    <t>DF20227273910</t>
  </si>
  <si>
    <t>DF20227274074</t>
  </si>
  <si>
    <t>DF20227274166</t>
  </si>
  <si>
    <t>DF20227274545</t>
  </si>
  <si>
    <t>DF20227274556</t>
  </si>
  <si>
    <t>DF20227275102</t>
  </si>
  <si>
    <t>DF20227275371</t>
  </si>
  <si>
    <t>DF20227275679</t>
  </si>
  <si>
    <t>DF20227275953</t>
  </si>
  <si>
    <t>DF20227276014</t>
  </si>
  <si>
    <t>DF20227276097</t>
  </si>
  <si>
    <t>DF20227276157</t>
  </si>
  <si>
    <t>DF20227276420</t>
  </si>
  <si>
    <t>DF20227276811</t>
  </si>
  <si>
    <t>DF20227276904</t>
  </si>
  <si>
    <t>DF20227276930</t>
  </si>
  <si>
    <t>DF20227276935</t>
  </si>
  <si>
    <t>DF20227276995</t>
  </si>
  <si>
    <t>DF20227277018</t>
  </si>
  <si>
    <t>DF20227277240</t>
  </si>
  <si>
    <t>DF20227277506</t>
  </si>
  <si>
    <t>DF20227277637</t>
  </si>
  <si>
    <t>DF20227277897</t>
  </si>
  <si>
    <t>DF20227277898</t>
  </si>
  <si>
    <t>DF20227277899</t>
  </si>
  <si>
    <t>DF20227277944</t>
  </si>
  <si>
    <t>DF20227277966</t>
  </si>
  <si>
    <t>DF20227277965</t>
  </si>
  <si>
    <t>DF20227278006</t>
  </si>
  <si>
    <t>DF20227278335</t>
  </si>
  <si>
    <t>DF20227278491</t>
  </si>
  <si>
    <t>DF20227278525</t>
  </si>
  <si>
    <t>DF20227278761</t>
  </si>
  <si>
    <t>DF20227279004</t>
  </si>
  <si>
    <t>DF20227279099</t>
  </si>
  <si>
    <t>DF20227279522</t>
  </si>
  <si>
    <t>DF20227279938</t>
  </si>
  <si>
    <t>DF20227280052</t>
  </si>
  <si>
    <t>DF20227280058</t>
  </si>
  <si>
    <t>DF20227280238</t>
  </si>
  <si>
    <t>DF20227280294</t>
  </si>
  <si>
    <t>DF20227280692</t>
  </si>
  <si>
    <t>DF20227280862</t>
  </si>
  <si>
    <t>DF20227281155</t>
  </si>
  <si>
    <t>DF20227281163</t>
  </si>
  <si>
    <t>DF20227281329</t>
  </si>
  <si>
    <t>DF20227281715</t>
  </si>
  <si>
    <t>DF20227281735</t>
  </si>
  <si>
    <t>DF20227281782</t>
  </si>
  <si>
    <t>DF20227270831</t>
  </si>
  <si>
    <t>DF20227270929</t>
  </si>
  <si>
    <t>DF20227271110</t>
  </si>
  <si>
    <t>DF20227271150</t>
  </si>
  <si>
    <t>DF20227271259</t>
  </si>
  <si>
    <t>DF20227271381</t>
  </si>
  <si>
    <t>DF20227271904</t>
  </si>
  <si>
    <t>DF20227271979</t>
  </si>
  <si>
    <t>DF20227272142</t>
  </si>
  <si>
    <t>DF20227272493</t>
  </si>
  <si>
    <t>DF20227272554</t>
  </si>
  <si>
    <t>DF20227272602</t>
  </si>
  <si>
    <t>DF20227272756</t>
  </si>
  <si>
    <t>DF20227272845</t>
  </si>
  <si>
    <t>DF20227272864</t>
  </si>
  <si>
    <t>DF20227272924</t>
  </si>
  <si>
    <t>DF20227273178</t>
  </si>
  <si>
    <t>DF20227273243</t>
  </si>
  <si>
    <t>DF20227273245</t>
  </si>
  <si>
    <t>DF20227273390</t>
  </si>
  <si>
    <t>DF20227273596</t>
  </si>
  <si>
    <t>DF20227273579</t>
  </si>
  <si>
    <t>DF20227273667</t>
  </si>
  <si>
    <t>DF20227273634</t>
  </si>
  <si>
    <t>DF20227273753</t>
  </si>
  <si>
    <t>DF20227273755</t>
  </si>
  <si>
    <t>DF20227273824</t>
  </si>
  <si>
    <t>DF20227273951</t>
  </si>
  <si>
    <t>DF20227274254</t>
  </si>
  <si>
    <t>DF20227274242</t>
  </si>
  <si>
    <t>DF20227274222</t>
  </si>
  <si>
    <t>DF20227274363</t>
  </si>
  <si>
    <t>DF20227274442</t>
  </si>
  <si>
    <t>DF20227274447</t>
  </si>
  <si>
    <t>DF20227274594</t>
  </si>
  <si>
    <t>DF20227274802</t>
  </si>
  <si>
    <t>DF20227275459</t>
  </si>
  <si>
    <t>DF20227275476</t>
  </si>
  <si>
    <t>DF20227275475</t>
  </si>
  <si>
    <t>DF20227275647</t>
  </si>
  <si>
    <t>DF20227275767</t>
  </si>
  <si>
    <t>DF20227276191</t>
  </si>
  <si>
    <t>DF20227276330</t>
  </si>
  <si>
    <t>DF20227276428</t>
  </si>
  <si>
    <t>DF20227276628</t>
  </si>
  <si>
    <t>DF20227276883</t>
  </si>
  <si>
    <t>DF20227277404</t>
  </si>
  <si>
    <t>DF20227277409</t>
  </si>
  <si>
    <t>DF20227277605</t>
  </si>
  <si>
    <t>DF20227277601</t>
  </si>
  <si>
    <t>DF20227277628</t>
  </si>
  <si>
    <t>DF20227277706</t>
  </si>
  <si>
    <t>DF20227277806</t>
  </si>
  <si>
    <t>DF20227277890</t>
  </si>
  <si>
    <t>DF20227278012</t>
  </si>
  <si>
    <t>DF20227278072</t>
  </si>
  <si>
    <t>DF20227278400</t>
  </si>
  <si>
    <t>DF20227278582</t>
  </si>
  <si>
    <t>DF20227278719</t>
  </si>
  <si>
    <t>DF20227278888</t>
  </si>
  <si>
    <t>DF20227279249</t>
  </si>
  <si>
    <t>DF20227279442</t>
  </si>
  <si>
    <t>DF20227279466</t>
  </si>
  <si>
    <t>DF20227279549</t>
  </si>
  <si>
    <t>DF20227279564</t>
  </si>
  <si>
    <t>DF20227279571</t>
  </si>
  <si>
    <t>DF20227279593</t>
  </si>
  <si>
    <t>DF20227280040</t>
  </si>
  <si>
    <t>DF20227280175</t>
  </si>
  <si>
    <t>DF20227280288</t>
  </si>
  <si>
    <t>DF20227280262</t>
  </si>
  <si>
    <t>DF20227280382</t>
  </si>
  <si>
    <t>DF20227280379</t>
  </si>
  <si>
    <t>DF20227280410</t>
  </si>
  <si>
    <t>DF20227280472</t>
  </si>
  <si>
    <t>DF20227280625</t>
  </si>
  <si>
    <t>DF20227280623</t>
  </si>
  <si>
    <t>DF20227280595</t>
  </si>
  <si>
    <t>DF20227280594</t>
  </si>
  <si>
    <t>DF20227280605</t>
  </si>
  <si>
    <t>DF20227280681</t>
  </si>
  <si>
    <t>DF20227280911</t>
  </si>
  <si>
    <t>DF20227281081</t>
  </si>
  <si>
    <t>DF20227281119</t>
  </si>
  <si>
    <t>DF20227281492</t>
  </si>
  <si>
    <t>DF20227281689</t>
  </si>
  <si>
    <t>DF20227282507</t>
  </si>
  <si>
    <t>DF20227282532</t>
  </si>
  <si>
    <t>DF20227282813</t>
  </si>
  <si>
    <t>DF20227283261</t>
  </si>
  <si>
    <t>DF20227283245</t>
  </si>
  <si>
    <t>DF20227283376</t>
  </si>
  <si>
    <t>DF20227283618</t>
  </si>
  <si>
    <t>DF20227283889</t>
  </si>
  <si>
    <t>DF20227283913</t>
  </si>
  <si>
    <t>DF20227283985</t>
  </si>
  <si>
    <t>DF20227284208</t>
  </si>
  <si>
    <t>DF20227284235</t>
  </si>
  <si>
    <t>DF20227284345</t>
  </si>
  <si>
    <t>DF20227284293</t>
  </si>
  <si>
    <t>DF20227284430</t>
  </si>
  <si>
    <t>DF20227284455</t>
  </si>
  <si>
    <t>DF20227284460</t>
  </si>
  <si>
    <t>DF20227284502</t>
  </si>
  <si>
    <t>DF20227284510</t>
  </si>
  <si>
    <t>DF20227284515</t>
  </si>
  <si>
    <t>DF20227284544</t>
  </si>
  <si>
    <t>DF20227284843</t>
  </si>
  <si>
    <t>DF20227284939</t>
  </si>
  <si>
    <t>DF20227285014</t>
  </si>
  <si>
    <t>DF20227284875</t>
  </si>
  <si>
    <t>DF20227285048</t>
  </si>
  <si>
    <t>DF20227285068</t>
  </si>
  <si>
    <t>DF20227285124</t>
  </si>
  <si>
    <t>DF20227285211</t>
  </si>
  <si>
    <t>DF20227285362</t>
  </si>
  <si>
    <t>DF20227285643</t>
  </si>
  <si>
    <t>DF20227285654</t>
  </si>
  <si>
    <t>DF20227285689</t>
  </si>
  <si>
    <t>DF20227286007</t>
  </si>
  <si>
    <t>DF20227286146</t>
  </si>
  <si>
    <t>DF20227286148</t>
  </si>
  <si>
    <t>DF20227270805</t>
  </si>
  <si>
    <t>DF20227271003</t>
  </si>
  <si>
    <t>DF20227271152</t>
  </si>
  <si>
    <t>DF20227271313</t>
  </si>
  <si>
    <t>DF20227271349</t>
  </si>
  <si>
    <t>DF20227271444</t>
  </si>
  <si>
    <t>DF20227271591</t>
  </si>
  <si>
    <t>DF20227271853</t>
  </si>
  <si>
    <t>DF20227271804</t>
  </si>
  <si>
    <t>DF20227272078</t>
  </si>
  <si>
    <t>DF20227272164</t>
  </si>
  <si>
    <t>DF20227272699</t>
  </si>
  <si>
    <t>DF20227272975</t>
  </si>
  <si>
    <t>DF20227272967</t>
  </si>
  <si>
    <t>DF20227273025</t>
  </si>
  <si>
    <t>DF20227273078</t>
  </si>
  <si>
    <t>DF20227273347</t>
  </si>
  <si>
    <t>DF20227273424</t>
  </si>
  <si>
    <t>DF20227273679</t>
  </si>
  <si>
    <t>DF20227273832</t>
  </si>
  <si>
    <t>DF20227273911</t>
  </si>
  <si>
    <t>DF20227274251</t>
  </si>
  <si>
    <t>DF20227274850</t>
  </si>
  <si>
    <t>DF20227274912</t>
  </si>
  <si>
    <t>DF20227274958</t>
  </si>
  <si>
    <t>DF20227274981</t>
  </si>
  <si>
    <t>DF20227275034</t>
  </si>
  <si>
    <t>DF20227275200</t>
  </si>
  <si>
    <t>DF20227275208</t>
  </si>
  <si>
    <t>DF20227275282</t>
  </si>
  <si>
    <t>DF20227275340</t>
  </si>
  <si>
    <t>DF20227275511</t>
  </si>
  <si>
    <t>DF20227275535</t>
  </si>
  <si>
    <t>DF20227275626</t>
  </si>
  <si>
    <t>DF20227275646</t>
  </si>
  <si>
    <t>DF20227275651</t>
  </si>
  <si>
    <t>DF20227275757</t>
  </si>
  <si>
    <t>DF20227275659</t>
  </si>
  <si>
    <t>DF20227276167</t>
  </si>
  <si>
    <t>DF20227276221</t>
  </si>
  <si>
    <t>DF20227276287</t>
  </si>
  <si>
    <t>DF20227276360</t>
  </si>
  <si>
    <t>DF20227276209</t>
  </si>
  <si>
    <t>DF20227276895</t>
  </si>
  <si>
    <t>DF20227276932</t>
  </si>
  <si>
    <t>DF20227277060</t>
  </si>
  <si>
    <t>DF20227277166</t>
  </si>
  <si>
    <t>DF20227277251</t>
  </si>
  <si>
    <t>DF20227277457</t>
  </si>
  <si>
    <t>DF20227277491</t>
  </si>
  <si>
    <t>DF20227277673</t>
  </si>
  <si>
    <t>DF20227277753</t>
  </si>
  <si>
    <t>DF20227278000</t>
  </si>
  <si>
    <t>DF20227278112</t>
  </si>
  <si>
    <t>DF20227278465</t>
  </si>
  <si>
    <t>DF20227278515</t>
  </si>
  <si>
    <t>DF20227278673</t>
  </si>
  <si>
    <t>DF20227278730</t>
  </si>
  <si>
    <t>DF20227278872</t>
  </si>
  <si>
    <t>DF20227279107</t>
  </si>
  <si>
    <t>DF20227280981</t>
  </si>
  <si>
    <t>DF20227281009</t>
  </si>
  <si>
    <t>DF20227281114</t>
  </si>
  <si>
    <t>DF20227281290</t>
  </si>
  <si>
    <t>DF20227281552</t>
  </si>
  <si>
    <t>DF20227281798</t>
  </si>
  <si>
    <t>DF20227281811</t>
  </si>
  <si>
    <t>DF20227282244</t>
  </si>
  <si>
    <t>DF20227282531</t>
  </si>
  <si>
    <t>DF20227282665</t>
  </si>
  <si>
    <t>DF20227282817</t>
  </si>
  <si>
    <t>DF20227283049</t>
  </si>
  <si>
    <t>DF20227283105</t>
  </si>
  <si>
    <t>DF20227283140</t>
  </si>
  <si>
    <t>DF20227283278</t>
  </si>
  <si>
    <t>DF20227283692</t>
  </si>
  <si>
    <t>DF20227283721</t>
  </si>
  <si>
    <t>DF20227283786</t>
  </si>
  <si>
    <t>DF20227283858</t>
  </si>
  <si>
    <t>DF20227283988</t>
  </si>
  <si>
    <t>DF20227284017</t>
  </si>
  <si>
    <t>DF20227284295</t>
  </si>
  <si>
    <t>DF20227284311</t>
  </si>
  <si>
    <t>DF20227284436</t>
  </si>
  <si>
    <t>DF20227284571</t>
  </si>
  <si>
    <t>DF20227284669</t>
  </si>
  <si>
    <t>DF20227285004</t>
  </si>
  <si>
    <t>DF20227284986</t>
  </si>
  <si>
    <t>DF20227284882</t>
  </si>
  <si>
    <t>DF20227285033</t>
  </si>
  <si>
    <t>DF20227285085</t>
  </si>
  <si>
    <t>DF20227285064</t>
  </si>
  <si>
    <t>DF20227285244</t>
  </si>
  <si>
    <t>DF20227285247</t>
  </si>
  <si>
    <t>DF20227285310</t>
  </si>
  <si>
    <t>DF20227285330</t>
  </si>
  <si>
    <t>DF20227285384</t>
  </si>
  <si>
    <t>DF20227285446</t>
  </si>
  <si>
    <t>DF20227285533</t>
  </si>
  <si>
    <t>DF20227285582</t>
  </si>
  <si>
    <t>DF20227285669</t>
  </si>
  <si>
    <t>DF20227285763</t>
  </si>
  <si>
    <t>DF20227285853</t>
  </si>
  <si>
    <t>DF20227285939</t>
  </si>
  <si>
    <t>DF20227286170</t>
  </si>
  <si>
    <t>DF20227286180</t>
  </si>
  <si>
    <t>DF20227286265</t>
  </si>
  <si>
    <t>DF20227286548</t>
  </si>
  <si>
    <t>DF20227286642</t>
  </si>
  <si>
    <t>DF20227286705</t>
  </si>
  <si>
    <t>DF20227286717</t>
  </si>
  <si>
    <t>DF20227286810</t>
  </si>
  <si>
    <t>DF20227286978</t>
  </si>
  <si>
    <t>DF20227287130</t>
  </si>
  <si>
    <t>DF20227287151</t>
  </si>
  <si>
    <t>DF20227287305</t>
  </si>
  <si>
    <t>DF20227287446</t>
  </si>
  <si>
    <t>DF20227287343</t>
  </si>
  <si>
    <t>DF20227287368</t>
  </si>
  <si>
    <t>DF20227287454</t>
  </si>
  <si>
    <t>DF20227287520</t>
  </si>
  <si>
    <t>DF20227287545</t>
  </si>
  <si>
    <t>DF20227287617</t>
  </si>
  <si>
    <t>DF20227287645</t>
  </si>
  <si>
    <t>DF20227287738</t>
  </si>
  <si>
    <t>DF20227287779</t>
  </si>
  <si>
    <t>DF20227287857</t>
  </si>
  <si>
    <t>DF20227287859</t>
  </si>
  <si>
    <t>DF20227288229</t>
  </si>
  <si>
    <t>DF20227288257</t>
  </si>
  <si>
    <t>DF20227288336</t>
  </si>
  <si>
    <t>DF20227288395</t>
  </si>
  <si>
    <t>DF20227288580</t>
  </si>
  <si>
    <t>DF20227288607</t>
  </si>
  <si>
    <t>DF20227288614</t>
  </si>
  <si>
    <t>DF20227288752</t>
  </si>
  <si>
    <t>DF20227288872</t>
  </si>
  <si>
    <t>DF20227288939</t>
  </si>
  <si>
    <t>DF20227289014</t>
  </si>
  <si>
    <t>DF20227289060</t>
  </si>
  <si>
    <t>DF20227289438</t>
  </si>
  <si>
    <t>DF20227289413</t>
  </si>
  <si>
    <t>DF20227289492</t>
  </si>
  <si>
    <t>DF20227289928</t>
  </si>
  <si>
    <t>DF20227289818</t>
  </si>
  <si>
    <t>DF20227289715</t>
  </si>
  <si>
    <t>DF20227289762</t>
  </si>
  <si>
    <t>DF20227289964</t>
  </si>
  <si>
    <t>DF20227289949</t>
  </si>
  <si>
    <t>DF20227290100</t>
  </si>
  <si>
    <t>DF20227290121</t>
  </si>
  <si>
    <t>DF20227290173</t>
  </si>
  <si>
    <t>DF20227290246</t>
  </si>
  <si>
    <t>DF20227290508</t>
  </si>
  <si>
    <t>DF20227290549</t>
  </si>
  <si>
    <t>DF20227290851</t>
  </si>
  <si>
    <t>DF20227290939</t>
  </si>
  <si>
    <t>DF20227290916</t>
  </si>
  <si>
    <t>DF20227290993</t>
  </si>
  <si>
    <t>DF20227291072</t>
  </si>
  <si>
    <t>DF20227291079</t>
  </si>
  <si>
    <t>DF20227291182</t>
  </si>
  <si>
    <t>DF20227291292</t>
  </si>
  <si>
    <t>DF20227291382</t>
  </si>
  <si>
    <t>DF20227291402</t>
  </si>
  <si>
    <t>DF20227291490</t>
  </si>
  <si>
    <t>DF20227291481</t>
  </si>
  <si>
    <t>DF20227291515</t>
  </si>
  <si>
    <t>DF20227291578</t>
  </si>
  <si>
    <t>DF20227291765</t>
  </si>
  <si>
    <t>DF20227291867</t>
  </si>
  <si>
    <t>DF20227292046</t>
  </si>
  <si>
    <t>DF20227292054</t>
  </si>
  <si>
    <t>DF20227292109</t>
  </si>
  <si>
    <t>DF20227292301</t>
  </si>
  <si>
    <t>DF20227292337</t>
  </si>
  <si>
    <t>DF20227292348</t>
  </si>
  <si>
    <t>DF20227292381</t>
  </si>
  <si>
    <t>DF20227292523</t>
  </si>
  <si>
    <t>DF20227292456</t>
  </si>
  <si>
    <t>DF20227292529</t>
  </si>
  <si>
    <t>DF20227292550</t>
  </si>
  <si>
    <t>DF20227292596</t>
  </si>
  <si>
    <t>DF20227292656</t>
  </si>
  <si>
    <t>DF20227292668</t>
  </si>
  <si>
    <t>DF20227292768</t>
  </si>
  <si>
    <t>DF20227292743</t>
  </si>
  <si>
    <t>DF20227292756</t>
  </si>
  <si>
    <t>DF20227292876</t>
  </si>
  <si>
    <t>DF20227292987</t>
  </si>
  <si>
    <t>DF20227292997</t>
  </si>
  <si>
    <t>DF20227293196</t>
  </si>
  <si>
    <t>DF20227293223</t>
  </si>
  <si>
    <t>DF20227293141</t>
  </si>
  <si>
    <t>DF20227293328</t>
  </si>
  <si>
    <t>DF20227293327</t>
  </si>
  <si>
    <t>DF20227293415</t>
  </si>
  <si>
    <t>DF20227293394</t>
  </si>
  <si>
    <t>DF20227293439</t>
  </si>
  <si>
    <t>DF20227293502</t>
  </si>
  <si>
    <t>DF20227293576</t>
  </si>
  <si>
    <t>DF20227293589</t>
  </si>
  <si>
    <t>DF20227293591</t>
  </si>
  <si>
    <t>DF20227293646</t>
  </si>
  <si>
    <t>DF20227293696</t>
  </si>
  <si>
    <t>DF20227293750</t>
  </si>
  <si>
    <t>DF20227286219</t>
  </si>
  <si>
    <t>DF20227286361</t>
  </si>
  <si>
    <t>DF20227286472</t>
  </si>
  <si>
    <t>DF20227286610</t>
  </si>
  <si>
    <t>DF20227286565</t>
  </si>
  <si>
    <t>DF20227286643</t>
  </si>
  <si>
    <t>DF20227286781</t>
  </si>
  <si>
    <t>DF20227286940</t>
  </si>
  <si>
    <t>DF20227286944</t>
  </si>
  <si>
    <t>DF20227286984</t>
  </si>
  <si>
    <t>DF20227287000</t>
  </si>
  <si>
    <t>DF20227287012</t>
  </si>
  <si>
    <t>DF20227287114</t>
  </si>
  <si>
    <t>DF20227287125</t>
  </si>
  <si>
    <t>DF20227287179</t>
  </si>
  <si>
    <t>DF20227287172</t>
  </si>
  <si>
    <t>DF20227287230</t>
  </si>
  <si>
    <t>DF20227287218</t>
  </si>
  <si>
    <t>DF20227287263</t>
  </si>
  <si>
    <t>DF20227287309</t>
  </si>
  <si>
    <t>DF20227287325</t>
  </si>
  <si>
    <t>DF20227287342</t>
  </si>
  <si>
    <t>DF20227287423</t>
  </si>
  <si>
    <t>DF20227287435</t>
  </si>
  <si>
    <t>DF20227287459</t>
  </si>
  <si>
    <t>DF20227287476</t>
  </si>
  <si>
    <t>DF20227287482</t>
  </si>
  <si>
    <t>DF20227287542</t>
  </si>
  <si>
    <t>DF20227287576</t>
  </si>
  <si>
    <t>DF20227287633</t>
  </si>
  <si>
    <t>DF20227287651</t>
  </si>
  <si>
    <t>DF20227287667</t>
  </si>
  <si>
    <t>DF20227287714</t>
  </si>
  <si>
    <t>DF20227287755</t>
  </si>
  <si>
    <t>DF20227287968</t>
  </si>
  <si>
    <t>DF20227287978</t>
  </si>
  <si>
    <t>DF20227287982</t>
  </si>
  <si>
    <t>DF20227288048</t>
  </si>
  <si>
    <t>DF20227288057</t>
  </si>
  <si>
    <t>DF20227288074</t>
  </si>
  <si>
    <t>DF20227288184</t>
  </si>
  <si>
    <t>DF20227288243</t>
  </si>
  <si>
    <t>DF20227288430</t>
  </si>
  <si>
    <t>DF20227288437</t>
  </si>
  <si>
    <t>DF20227288448</t>
  </si>
  <si>
    <t>DF20227288452</t>
  </si>
  <si>
    <t>DF20227288539</t>
  </si>
  <si>
    <t>DF20227288598</t>
  </si>
  <si>
    <t>DF20227288610</t>
  </si>
  <si>
    <t>DF20227288626</t>
  </si>
  <si>
    <t>DF20227288634</t>
  </si>
  <si>
    <t>DF20227288669</t>
  </si>
  <si>
    <t>DF20227288735</t>
  </si>
  <si>
    <t>DF20227288840</t>
  </si>
  <si>
    <t>DF20227288803</t>
  </si>
  <si>
    <t>DF20227288835</t>
  </si>
  <si>
    <t>DF20227288869</t>
  </si>
  <si>
    <t>DF20227288981</t>
  </si>
  <si>
    <t>DF20227289072</t>
  </si>
  <si>
    <t>DF20227289079</t>
  </si>
  <si>
    <t>DF20227289435</t>
  </si>
  <si>
    <t>DF20227289474</t>
  </si>
  <si>
    <t>DF20227289570</t>
  </si>
  <si>
    <t>DF20227289580</t>
  </si>
  <si>
    <t>DF20227290021</t>
  </si>
  <si>
    <t>DF20227290078</t>
  </si>
  <si>
    <t>DF20227290351</t>
  </si>
  <si>
    <t>DF20227290358</t>
  </si>
  <si>
    <t>DF20227290359</t>
  </si>
  <si>
    <t>DF20227290837</t>
  </si>
  <si>
    <t>DF20227290912</t>
  </si>
  <si>
    <t>DF20227290956</t>
  </si>
  <si>
    <t>DF20227291014</t>
  </si>
  <si>
    <t>DF20227291049</t>
  </si>
  <si>
    <t>DF20227291119</t>
  </si>
  <si>
    <t>DF20227291157</t>
  </si>
  <si>
    <t>DF20227291189</t>
  </si>
  <si>
    <t>DF20227291192</t>
  </si>
  <si>
    <t>DF20227291224</t>
  </si>
  <si>
    <t>DF20227291299</t>
  </si>
  <si>
    <t>DF20227291363</t>
  </si>
  <si>
    <t>DF20227291367</t>
  </si>
  <si>
    <t>DF20227291432</t>
  </si>
  <si>
    <t>DF20227291441</t>
  </si>
  <si>
    <t>DF20227291469</t>
  </si>
  <si>
    <t>DF20227291634</t>
  </si>
  <si>
    <t>DF20227291699</t>
  </si>
  <si>
    <t>DF20227291778</t>
  </si>
  <si>
    <t>DF20227292082</t>
  </si>
  <si>
    <t>DF20227292143</t>
  </si>
  <si>
    <t>DF20227292187</t>
  </si>
  <si>
    <t>DF20227292262</t>
  </si>
  <si>
    <t>DF20227292281</t>
  </si>
  <si>
    <t>DF20227292288</t>
  </si>
  <si>
    <t>DF20227292335</t>
  </si>
  <si>
    <t>DF20227292358</t>
  </si>
  <si>
    <t>DF20227292428</t>
  </si>
  <si>
    <t>DF20227292501</t>
  </si>
  <si>
    <t>DF20227292648</t>
  </si>
  <si>
    <t>DF20227292681</t>
  </si>
  <si>
    <t>DF20227292701</t>
  </si>
  <si>
    <t>DF20227292724</t>
  </si>
  <si>
    <t>DF20227292746</t>
  </si>
  <si>
    <t>DF20227292758</t>
  </si>
  <si>
    <t>DF20227292925</t>
  </si>
  <si>
    <t>DF20227293349</t>
  </si>
  <si>
    <t>DF20227293414</t>
  </si>
  <si>
    <t>DF20227293417</t>
  </si>
  <si>
    <t>DF20227293429</t>
  </si>
  <si>
    <t>DF20227293501</t>
  </si>
  <si>
    <t>DF20227293555</t>
  </si>
  <si>
    <t>DF20227293601</t>
  </si>
  <si>
    <t>DF20227293602</t>
  </si>
  <si>
    <t>DF20227293639</t>
  </si>
  <si>
    <t>DF20227293849</t>
  </si>
  <si>
    <t>DF20227293865</t>
  </si>
  <si>
    <t>DF20227293873</t>
  </si>
  <si>
    <t>DF20227293943</t>
  </si>
  <si>
    <t>DF20227293962</t>
  </si>
  <si>
    <t>DF20227294020</t>
  </si>
  <si>
    <t>DF20227294056</t>
  </si>
  <si>
    <t>DF20227294066</t>
  </si>
  <si>
    <t>DF20227294230</t>
  </si>
  <si>
    <t>DF20227294288</t>
  </si>
  <si>
    <t>DF20227294306</t>
  </si>
  <si>
    <t>DF20227294409</t>
  </si>
  <si>
    <t>DF20227294425</t>
  </si>
  <si>
    <t>DF20227294437</t>
  </si>
  <si>
    <t>DF20227294643</t>
  </si>
  <si>
    <t>DF20227294926</t>
  </si>
  <si>
    <t>DF20227294980</t>
  </si>
  <si>
    <t>DF20227295146</t>
  </si>
  <si>
    <t>DF20227295198</t>
  </si>
  <si>
    <t>DF20227295348</t>
  </si>
  <si>
    <t>DF20227295479</t>
  </si>
  <si>
    <t>DF20227295695</t>
  </si>
  <si>
    <t>DF20227295706</t>
  </si>
  <si>
    <t>DF20227295731</t>
  </si>
  <si>
    <t>DF20227295753</t>
  </si>
  <si>
    <t>DF20227295803</t>
  </si>
  <si>
    <t>DF20227295806</t>
  </si>
  <si>
    <t>DF20227296209</t>
  </si>
  <si>
    <t>DF20227296230</t>
  </si>
  <si>
    <t>DF20227296333</t>
  </si>
  <si>
    <t>DF20227296338</t>
  </si>
  <si>
    <t>DF20227296369</t>
  </si>
  <si>
    <t>DF20227296436</t>
  </si>
  <si>
    <t>DF20227296544</t>
  </si>
  <si>
    <t>DF20227296623</t>
  </si>
  <si>
    <t>DF20227296665</t>
  </si>
  <si>
    <t>DF20227296694</t>
  </si>
  <si>
    <t>DF20227296808</t>
  </si>
  <si>
    <t>DF20227296960</t>
  </si>
  <si>
    <t>ID INCIDENCIA</t>
  </si>
  <si>
    <t>NUMERO DE INCIDENCIA</t>
  </si>
  <si>
    <t>N° Ticket</t>
  </si>
  <si>
    <t>Fecha de Inspección</t>
  </si>
  <si>
    <t>Fecha Ejecución del Ticket</t>
  </si>
  <si>
    <t>Inspector</t>
  </si>
  <si>
    <t>Dirección</t>
  </si>
  <si>
    <t>Comuna</t>
  </si>
  <si>
    <t>Código de falla encontrada (informe codificado, Elementos y causa)</t>
  </si>
  <si>
    <t>Estado de Finalización (de elementos averiados terminados ó provisorios)</t>
  </si>
  <si>
    <t>Codificación (código del material)</t>
  </si>
  <si>
    <t>Cantidad informada respecto a lo instalado</t>
  </si>
  <si>
    <t>Limpieza y orden del trabajo efectuado</t>
  </si>
  <si>
    <t>Ejecutado bajo normativa</t>
  </si>
  <si>
    <t>¿Se encuentra Cliente en Domicio al efectuar Entrevista?</t>
  </si>
  <si>
    <t>Nombre de Cliente4</t>
  </si>
  <si>
    <t>N° de Telefono</t>
  </si>
  <si>
    <t>¿Funcionarios presentaron su credencial?</t>
  </si>
  <si>
    <t>¿Funcionarios bien presentados?</t>
  </si>
  <si>
    <t>¿Quedo conforme con atención?</t>
  </si>
  <si>
    <t>Evento cumple con la cantidad de fotografías mínimas requeridas (*)</t>
  </si>
  <si>
    <t>Fotografías cuentan con datos exigidos (Metadata)</t>
  </si>
  <si>
    <t>Observaciones</t>
  </si>
  <si>
    <t>Mes Ejecución del Ticket</t>
  </si>
  <si>
    <t>Mes Inspección</t>
  </si>
  <si>
    <t>Código de falla encontrada (informe codificado, Elementos y causa)2</t>
  </si>
  <si>
    <t>Estado de Finalización (de elementos averiados terminados ó provisorios)3</t>
  </si>
  <si>
    <t>Codificación (código del material)2</t>
  </si>
  <si>
    <t>Cantidad informada respecto a lo instalado3</t>
  </si>
  <si>
    <t>Limpieza y orden del trabajo efectuado4</t>
  </si>
  <si>
    <t>Ejecutado bajo normativa5</t>
  </si>
  <si>
    <t>¿Funcionarios presentaron su credencial?6</t>
  </si>
  <si>
    <t>¿Funcionarios bien presentados?7</t>
  </si>
  <si>
    <t>¿Quedo conforme con atención?8</t>
  </si>
  <si>
    <t>Evento cumple con la cantidad de fotografías mínimas requeridas (*)4</t>
  </si>
  <si>
    <t>Fotografías cuentan con datos exigidos (Metadata)9</t>
  </si>
  <si>
    <t>Cumplimiento</t>
  </si>
  <si>
    <t>1699894</t>
  </si>
  <si>
    <t>207508032022160748</t>
  </si>
  <si>
    <t>AARON HUENCHUMIL</t>
  </si>
  <si>
    <t>Psje. Nuestra Señora de Pompey #1663</t>
  </si>
  <si>
    <t>La Florida</t>
  </si>
  <si>
    <t>Cumple</t>
  </si>
  <si>
    <t>No Aplica</t>
  </si>
  <si>
    <t>No</t>
  </si>
  <si>
    <t>S/N</t>
  </si>
  <si>
    <t>1- Cliente no se encuentra en domicilio 2- Se encuentra arbol podado y acometidas bien templadas</t>
  </si>
  <si>
    <t>1699889</t>
  </si>
  <si>
    <t>207608032022155851</t>
  </si>
  <si>
    <t>CRISTOBAL TORO</t>
  </si>
  <si>
    <t>Lago chungara 10449</t>
  </si>
  <si>
    <t>Si</t>
  </si>
  <si>
    <t>Maria ruiz</t>
  </si>
  <si>
    <t>99289855</t>
  </si>
  <si>
    <t>Cumple Parcialmente</t>
  </si>
  <si>
    <t>Se verifica , sin mayor observacion</t>
  </si>
  <si>
    <t>1699657</t>
  </si>
  <si>
    <t>207608032022152845</t>
  </si>
  <si>
    <t>Jaspe 1472 b/ 2 dpto 21</t>
  </si>
  <si>
    <t>No Cumple</t>
  </si>
  <si>
    <t>Sin moradores , no se toman fotografias por sector conflictivo.</t>
  </si>
  <si>
    <t>1699655</t>
  </si>
  <si>
    <t>207508032022152445</t>
  </si>
  <si>
    <t>Calle 5 B</t>
  </si>
  <si>
    <t>1- Cliente no se encuentra en domicilio 2- Tapa de caja DAE abierta</t>
  </si>
  <si>
    <t>1699649</t>
  </si>
  <si>
    <t>207508032022151102</t>
  </si>
  <si>
    <t>Calle Cinco #4535 parcela 16</t>
  </si>
  <si>
    <t>1- Cliente se encuentra con suministro electrico, pero por su parte aun no regulariza postacion para recibir caja medidor</t>
  </si>
  <si>
    <t>1699648</t>
  </si>
  <si>
    <t>207608032022150724</t>
  </si>
  <si>
    <t>Villarrica 3060</t>
  </si>
  <si>
    <t>Sin acceso a pasaje , cerrado.</t>
  </si>
  <si>
    <t>1699639</t>
  </si>
  <si>
    <t>207608032022144855</t>
  </si>
  <si>
    <t>El marmol 10641</t>
  </si>
  <si>
    <t>Nataly pereira</t>
  </si>
  <si>
    <t>982700919</t>
  </si>
  <si>
    <t>Se le indica a cliente colocar escuadra , ya que por paso de camion se desprendio de techo y servicio de emergencia deja provisorio .</t>
  </si>
  <si>
    <t>1699629</t>
  </si>
  <si>
    <t>207508032022142631</t>
  </si>
  <si>
    <t>Paseo Los Perales #3661 dpto 13</t>
  </si>
  <si>
    <t>1- Cliente no se encuentra en domicilio, pero si se pudo revisar ITM, el cual se encuentro en funcionamiento</t>
  </si>
  <si>
    <t>1699621</t>
  </si>
  <si>
    <t>207508032022141346</t>
  </si>
  <si>
    <t>Andalien #7270 dpto 108</t>
  </si>
  <si>
    <t>1- Cliente no se encuentra en domicilio, pero conserje permite el acceso a shaft medidores. 2- Suministro se encuentra reestablecido</t>
  </si>
  <si>
    <t>1699619</t>
  </si>
  <si>
    <t>207608032022141419</t>
  </si>
  <si>
    <t>Peralillo 8398</t>
  </si>
  <si>
    <t>Sin moradores , sin mayor observacion</t>
  </si>
  <si>
    <t>1699445</t>
  </si>
  <si>
    <t>207608032022134152</t>
  </si>
  <si>
    <t>Macul alto 6228</t>
  </si>
  <si>
    <t>Monica salas</t>
  </si>
  <si>
    <t>942232935</t>
  </si>
  <si>
    <t>1699175</t>
  </si>
  <si>
    <t>207508032022132428</t>
  </si>
  <si>
    <t>San Esteban #7287A depto 32</t>
  </si>
  <si>
    <t>1- Cliente se encuentea con suministro normalizado y sin intermitencias</t>
  </si>
  <si>
    <t>1699164</t>
  </si>
  <si>
    <t>207608032022131501</t>
  </si>
  <si>
    <t>Los sauces 4005</t>
  </si>
  <si>
    <t>Cliente indica problema externo , sector sin luz , ella solo llamo , no entrega datos</t>
  </si>
  <si>
    <t>1699026</t>
  </si>
  <si>
    <t>207608032022125239</t>
  </si>
  <si>
    <t>Las clarisas 2114</t>
  </si>
  <si>
    <t>Faltan fotografias detalladas , sin moradores</t>
  </si>
  <si>
    <t>1699020</t>
  </si>
  <si>
    <t>207508032022123659</t>
  </si>
  <si>
    <t>Choapa # 1259</t>
  </si>
  <si>
    <t>Cecilia Catalan</t>
  </si>
  <si>
    <t>1- Cliente se encuentra con suministro electrico regularizado 2- En informe cuadrilla no declara codigo y cantidad de material utilizado, solo describe el uso de este. 3- Solucion que dieron tecnicos se aprecia muy cerca de perfiles metalicos del techo de cliente, riesgo electrico.</t>
  </si>
  <si>
    <t>1699007</t>
  </si>
  <si>
    <t>207508032022120140</t>
  </si>
  <si>
    <t>Av. Americo Vespucio #8737</t>
  </si>
  <si>
    <t>1- Cliente confirma que suministro electrico se encuentra normalizado</t>
  </si>
  <si>
    <t>1698998</t>
  </si>
  <si>
    <t>207508032022114343</t>
  </si>
  <si>
    <t>Chillan #8546</t>
  </si>
  <si>
    <t>1- Cliente confirma suministro electrico regularizado</t>
  </si>
  <si>
    <t>1698958</t>
  </si>
  <si>
    <t>207508032022112852</t>
  </si>
  <si>
    <t>Williams King #8482</t>
  </si>
  <si>
    <t>1- Cliente no se encuentra en domicilio 2- Acometida esta bien templada</t>
  </si>
  <si>
    <t>1698706</t>
  </si>
  <si>
    <t>207508032022111221</t>
  </si>
  <si>
    <t>Av. Vicuña Mackenna #9124</t>
  </si>
  <si>
    <t>1- Direccion asociada a incidencia corresponde a local comercial y se encuentra cerrado 2- En informe de cuadrilla no declara material utilizado, solo describe su uso</t>
  </si>
  <si>
    <t>1698699</t>
  </si>
  <si>
    <t>207508032022105631</t>
  </si>
  <si>
    <t>San Cristobal Cuatro #580</t>
  </si>
  <si>
    <t>1- Cliente confirma sumistro electrico regularizado</t>
  </si>
  <si>
    <t>1698691</t>
  </si>
  <si>
    <t>207508032022103720</t>
  </si>
  <si>
    <t>Pasaje Uno #942</t>
  </si>
  <si>
    <t>1- Cliente no se encuentra en domicilio, pero vecinos del sector confirman que luminarias publicas estan operativas</t>
  </si>
  <si>
    <t>1697563</t>
  </si>
  <si>
    <t>207607032022165617</t>
  </si>
  <si>
    <t>Honduras 9225</t>
  </si>
  <si>
    <t>Sin moradores , se verifica sin mayor observacion</t>
  </si>
  <si>
    <t>1697561</t>
  </si>
  <si>
    <t>207607032022163747</t>
  </si>
  <si>
    <t>La realeza 1075</t>
  </si>
  <si>
    <t>Sin moradores , sin mas observacion</t>
  </si>
  <si>
    <t>1697554</t>
  </si>
  <si>
    <t>207607032022161835</t>
  </si>
  <si>
    <t>Joaquin tocornal 10505</t>
  </si>
  <si>
    <t>1697511</t>
  </si>
  <si>
    <t>207607032022145630</t>
  </si>
  <si>
    <t>Macul alto 6270</t>
  </si>
  <si>
    <t>Faltan fotografias de personal de emeegencia , sin detalle , sin moradores .</t>
  </si>
  <si>
    <t>1697507</t>
  </si>
  <si>
    <t>207507032022144517</t>
  </si>
  <si>
    <t>Belen #7420</t>
  </si>
  <si>
    <t>1- Cliente confirma normalidad en suministro electrico</t>
  </si>
  <si>
    <t>1697500</t>
  </si>
  <si>
    <t>207607032022143538</t>
  </si>
  <si>
    <t>Los jasmines 6435</t>
  </si>
  <si>
    <t>Sin moradores , peoblema externo , sin mayor observacion</t>
  </si>
  <si>
    <t>1697494</t>
  </si>
  <si>
    <t>207507032022142845</t>
  </si>
  <si>
    <t>Los Carrera #7454</t>
  </si>
  <si>
    <t>1- Cliente no se encuentra en domicilio, no se pudo ingresar a calle. (Porton electrico) 2- Numeracion correcta de direccion es #7354.</t>
  </si>
  <si>
    <t>1697124</t>
  </si>
  <si>
    <t>207507032022134902</t>
  </si>
  <si>
    <t>Av. Mexico #7966</t>
  </si>
  <si>
    <t>1- Cliente confirma que suministro electrico esta regularizado y sin intermitencias</t>
  </si>
  <si>
    <t>1697106</t>
  </si>
  <si>
    <t>207507032022133317</t>
  </si>
  <si>
    <t>Quipulco #7221</t>
  </si>
  <si>
    <t>1- Cliente no se encuentra en domicilio</t>
  </si>
  <si>
    <t>1697101</t>
  </si>
  <si>
    <t>207507032022132113</t>
  </si>
  <si>
    <t>Walker Martibez # 1940</t>
  </si>
  <si>
    <t>1- Cableado de telecomunicaciones fue templado con exito</t>
  </si>
  <si>
    <t>1696889</t>
  </si>
  <si>
    <t>207507032022130543</t>
  </si>
  <si>
    <t>Queule #2261</t>
  </si>
  <si>
    <t>1696766</t>
  </si>
  <si>
    <t>207507032022124615</t>
  </si>
  <si>
    <t>Araucania #8399</t>
  </si>
  <si>
    <t>1- Cliente no se encuentra en domicilio 2- Caja BT abierta</t>
  </si>
  <si>
    <t>1696758</t>
  </si>
  <si>
    <t>207507032022122310</t>
  </si>
  <si>
    <t>Rojas Magallanes #870 A</t>
  </si>
  <si>
    <t>1- Cliente no se encuentra en domicilio 2- En informe de cuadrilla no declara codigo de material utilizado</t>
  </si>
  <si>
    <t>1696740</t>
  </si>
  <si>
    <t>207507032022115627</t>
  </si>
  <si>
    <t>Av. La Florida #9081</t>
  </si>
  <si>
    <t>Cumple Mayormente</t>
  </si>
  <si>
    <t>1- Comisaria de carabineros se encuentra con suministro electrico normalizado</t>
  </si>
  <si>
    <t>1696731</t>
  </si>
  <si>
    <t>207507032022113928</t>
  </si>
  <si>
    <t>Enrique Olivares #1448 local 3</t>
  </si>
  <si>
    <t>1- Cliente se encuentra con suministro electrico reestablecido 2- Falta sello en medidor</t>
  </si>
  <si>
    <t>1696702</t>
  </si>
  <si>
    <t>207507032022112012</t>
  </si>
  <si>
    <t>Peru #8892</t>
  </si>
  <si>
    <t>1- Cliente se encuentra con sumistro electrico normalizado 2- Tapa de caja DAE abierta 3- Acometida trifasica en contacto con arbol, se necesita poda</t>
  </si>
  <si>
    <t>1696658</t>
  </si>
  <si>
    <t>207507032022110307</t>
  </si>
  <si>
    <t>Uruguay #9474 A</t>
  </si>
  <si>
    <t>1- Cliente se encuentra con servicio normalizado 2- En informe no declaran codigo ni cantidad de material utilizado, en este caso un ITM 25A</t>
  </si>
  <si>
    <t>1694628</t>
  </si>
  <si>
    <t>207504032022142458</t>
  </si>
  <si>
    <t>Enrique Olivares #1803 A</t>
  </si>
  <si>
    <t>1- Cliente ya pago deuda y  se encuentra con servicio reestablecido.</t>
  </si>
  <si>
    <t>1694626</t>
  </si>
  <si>
    <t>207604032022142401</t>
  </si>
  <si>
    <t>Los castaños 431</t>
  </si>
  <si>
    <t>Sin moradores , corresponde a obra en construccion .</t>
  </si>
  <si>
    <t>1694423</t>
  </si>
  <si>
    <t>207504032022141815</t>
  </si>
  <si>
    <t>Enrique Olivares #1803</t>
  </si>
  <si>
    <t>1- Cliente ya cancelo deuda y tiene suministro electrico reestablecido</t>
  </si>
  <si>
    <t>1694418</t>
  </si>
  <si>
    <t>207504032022135156</t>
  </si>
  <si>
    <t>Maria Cristina #7087</t>
  </si>
  <si>
    <t>1- Cliente se encuentra con sumistro electrico normalizado  2- Se realizan podas</t>
  </si>
  <si>
    <t>1694414</t>
  </si>
  <si>
    <t>207504032022134540</t>
  </si>
  <si>
    <t>Maria Cristina #7090</t>
  </si>
  <si>
    <t>1694401</t>
  </si>
  <si>
    <t>207604032022130024</t>
  </si>
  <si>
    <t>Anunuca 9650</t>
  </si>
  <si>
    <t>1694328</t>
  </si>
  <si>
    <t>207604032022123946</t>
  </si>
  <si>
    <t>Juan rulfo 8299</t>
  </si>
  <si>
    <t>Se verifica sin mayor observacion , sin moradores</t>
  </si>
  <si>
    <t>1694321</t>
  </si>
  <si>
    <t>207504032022122559</t>
  </si>
  <si>
    <t>Cerro el Altar #823</t>
  </si>
  <si>
    <t>1- Cliente con servicio normalizado 2- Caja DAE sin tapa</t>
  </si>
  <si>
    <t>1694312</t>
  </si>
  <si>
    <t>207504032022121032</t>
  </si>
  <si>
    <t>Av. Uno #10391 A</t>
  </si>
  <si>
    <t>1- Fusible reja se encuentra provisoriamente cambiado por un fusible NH. Suministro electrico normalizado para todo el sector</t>
  </si>
  <si>
    <t>1694311</t>
  </si>
  <si>
    <t>207604032022121152</t>
  </si>
  <si>
    <t>Sotero del rio 132</t>
  </si>
  <si>
    <t>1694303</t>
  </si>
  <si>
    <t>207604032022115417</t>
  </si>
  <si>
    <t>Eros 596</t>
  </si>
  <si>
    <t>1694302</t>
  </si>
  <si>
    <t>207504032022115236</t>
  </si>
  <si>
    <t>Julio Cesar #10671</t>
  </si>
  <si>
    <t>1- Acometida bien templada y sujetada  2- Sumistro electrico normalizado</t>
  </si>
  <si>
    <t>1694293</t>
  </si>
  <si>
    <t>207604032022114055</t>
  </si>
  <si>
    <t>Quinchao 1487</t>
  </si>
  <si>
    <t>Sin acceso a pasaje . No se ingresa</t>
  </si>
  <si>
    <t>1694289</t>
  </si>
  <si>
    <t>207504032022113740</t>
  </si>
  <si>
    <t>Hermandad #4460</t>
  </si>
  <si>
    <t>1694287</t>
  </si>
  <si>
    <t>207604032022113537</t>
  </si>
  <si>
    <t>Jose cisternas lema 1604</t>
  </si>
  <si>
    <t>Se visualiza poste de paso con las ac correspondientes en orden , sin moradores</t>
  </si>
  <si>
    <t>1694278</t>
  </si>
  <si>
    <t>207504032022111548</t>
  </si>
  <si>
    <t>La Corteza #10573</t>
  </si>
  <si>
    <t>1- Cliente confirma suministro electrico normalizado y sin interrupciones</t>
  </si>
  <si>
    <t>1694258</t>
  </si>
  <si>
    <t>207504032022105912</t>
  </si>
  <si>
    <t>Manuel Rodriguez #10072 dpto 318</t>
  </si>
  <si>
    <t>1- Cliente no se encuentra en domicilio 2- Fotografias de informe cuadrilla no hay claridad del trabajo realizado, pero vecinos del sector conforman suministro electrico normal</t>
  </si>
  <si>
    <t>1694225</t>
  </si>
  <si>
    <t>207604032022104819</t>
  </si>
  <si>
    <t>El arrayan 9367</t>
  </si>
  <si>
    <t>Margarita castro</t>
  </si>
  <si>
    <t>22814535</t>
  </si>
  <si>
    <t>Se verifica sin mayor observacion</t>
  </si>
  <si>
    <t>1694220</t>
  </si>
  <si>
    <t>207504032022104059</t>
  </si>
  <si>
    <t>Av . Mexico #10647</t>
  </si>
  <si>
    <t>1- Cliente no se encuentra en domicilio 2- Caja DAE sin tapa</t>
  </si>
  <si>
    <t>1694172</t>
  </si>
  <si>
    <t>207504032022102322</t>
  </si>
  <si>
    <t>Vicuña Mackenna 10270 F local 6</t>
  </si>
  <si>
    <t>1- Cliente se encuentra con suministro electrico normalizado</t>
  </si>
  <si>
    <t>1694135</t>
  </si>
  <si>
    <t>207604032022101036</t>
  </si>
  <si>
    <t>Rupanco 332</t>
  </si>
  <si>
    <t>Yolanda donoso</t>
  </si>
  <si>
    <t>222215310</t>
  </si>
  <si>
    <t>Instalacion de equipo electrogeno , se retiro mismo dia 19.02., sin mas observacion</t>
  </si>
  <si>
    <t>1694133</t>
  </si>
  <si>
    <t>207504032022100642</t>
  </si>
  <si>
    <t>Sombra blanca #271</t>
  </si>
  <si>
    <t>1- Servicio electrico se encuentra normalizado 2- Direccion correcta es FRANZ LISZT #271</t>
  </si>
  <si>
    <t>1694122</t>
  </si>
  <si>
    <t>207504032022094740</t>
  </si>
  <si>
    <t>Calle Diez #11273</t>
  </si>
  <si>
    <t>1- Cliente confirma no tener problemas con el sumistro electrico</t>
  </si>
  <si>
    <t>1694121</t>
  </si>
  <si>
    <t>207604032022094230</t>
  </si>
  <si>
    <t>Callao 887</t>
  </si>
  <si>
    <t>Problema externo , transformador , sin moradores</t>
  </si>
  <si>
    <t>1694118</t>
  </si>
  <si>
    <t>207504032022093008</t>
  </si>
  <si>
    <t>Diego Portales #1246 tr C dpto 321</t>
  </si>
  <si>
    <t>1- Cliente no se encuentra en domicilio 2- Sumistro electrico ya se encuentra normalizado.</t>
  </si>
  <si>
    <t>1693157</t>
  </si>
  <si>
    <t>207603032022160320</t>
  </si>
  <si>
    <t>Quemchi 10382</t>
  </si>
  <si>
    <t>Sin acceso a pasaje , sin acceso .</t>
  </si>
  <si>
    <t>1693152</t>
  </si>
  <si>
    <t>207603032022153652</t>
  </si>
  <si>
    <t>Las nalcas sur 8918</t>
  </si>
  <si>
    <t>Sin moradores , problema externo , de luminaria , sin mayor observacion</t>
  </si>
  <si>
    <t>1693144</t>
  </si>
  <si>
    <t>207503032022151418</t>
  </si>
  <si>
    <t>Concordia #4674</t>
  </si>
  <si>
    <t>1- Cliente no se encuentra en domicilio 2- Trabajo descrito en informe, corresponde al visto en terreno. Servicio electrico normalizado</t>
  </si>
  <si>
    <t>1693143</t>
  </si>
  <si>
    <t>207603032022151424</t>
  </si>
  <si>
    <t>Los rosales 8422</t>
  </si>
  <si>
    <t>Fotografias no muy visibles , falta mas detalle y mas datos en fotos  tambien</t>
  </si>
  <si>
    <t>1693139</t>
  </si>
  <si>
    <t>207603032022150012</t>
  </si>
  <si>
    <t>Rodrigo de triana 8568</t>
  </si>
  <si>
    <t>No quiere dar nombre</t>
  </si>
  <si>
    <t>Cliente conversa desde adentro de domicilio , no entrega datos personales</t>
  </si>
  <si>
    <t>1693135</t>
  </si>
  <si>
    <t>207503032022145728</t>
  </si>
  <si>
    <t>Palo Mayor #1831</t>
  </si>
  <si>
    <t>1- Cliente no se encuentra en domicilio 2- caja DAE sin tapa</t>
  </si>
  <si>
    <t>1693121</t>
  </si>
  <si>
    <t>207503032022143501</t>
  </si>
  <si>
    <t>La Atajada #1655</t>
  </si>
  <si>
    <t>1- Cliente no se encuentra en domicilio 2- En inforne cuadrilla no declara codigo ni cantidad de ITM 16A en detallado de materiales 3- Caja DAE sin tapa</t>
  </si>
  <si>
    <t>1693116</t>
  </si>
  <si>
    <t>207603032022143140</t>
  </si>
  <si>
    <t>Montana 11431 b</t>
  </si>
  <si>
    <t>Sin acceso a pasaje , por ninguno de los 2 costados</t>
  </si>
  <si>
    <t>1693103</t>
  </si>
  <si>
    <t>207503032022141654</t>
  </si>
  <si>
    <t>Concordia #4699</t>
  </si>
  <si>
    <t>1- Cliente se encuentra con servicio normalizado 2- En informe de cuadrilla menciona que falla era en chicote de ITM, pero en inspeccion observo cambio de ITM 25A LEXO el cual no se declaro codigo ni cantidad en detalle material</t>
  </si>
  <si>
    <t>1693100</t>
  </si>
  <si>
    <t>207603032022140711</t>
  </si>
  <si>
    <t>Los copihues 419</t>
  </si>
  <si>
    <t>1693098</t>
  </si>
  <si>
    <t>207503032022132946</t>
  </si>
  <si>
    <t>Vivaldi #1017</t>
  </si>
  <si>
    <t>1- No se pudo tener acceso, reja cerrada</t>
  </si>
  <si>
    <t>1693060</t>
  </si>
  <si>
    <t>207503032022134818</t>
  </si>
  <si>
    <t>Maria Elena #697</t>
  </si>
  <si>
    <t>1- Cliente no se encuentra en domicilio (iglesia). 2- Acometida templada y normalizada</t>
  </si>
  <si>
    <t>1692790</t>
  </si>
  <si>
    <t>207603032022134437</t>
  </si>
  <si>
    <t>Rafael matus 1086 B 27 dpto 22</t>
  </si>
  <si>
    <t>Problema externo  caja de alimentacion , sin moradores , sector conflictivo</t>
  </si>
  <si>
    <t>1692578</t>
  </si>
  <si>
    <t>207503032022130955</t>
  </si>
  <si>
    <t>Frente a calle San Jose de la Estrella #496</t>
  </si>
  <si>
    <t>1- Cliente no se encuentra en domicilio 2- Direccion exacta es SAN JOSE DE LA ESTRELLA #1418</t>
  </si>
  <si>
    <t>1692573</t>
  </si>
  <si>
    <t>207603032022125513</t>
  </si>
  <si>
    <t>Los pinos 9673</t>
  </si>
  <si>
    <t>Faltan fotografias de visita a domicilio , no existe ninguna , sin moradores</t>
  </si>
  <si>
    <t>1692370</t>
  </si>
  <si>
    <t>207603032022121845</t>
  </si>
  <si>
    <t>Primavera norte 1589</t>
  </si>
  <si>
    <t>Sin acceso a pasaje , sin moradores</t>
  </si>
  <si>
    <t>1691353</t>
  </si>
  <si>
    <t>207602032022161856</t>
  </si>
  <si>
    <t>Los clarines 9473</t>
  </si>
  <si>
    <t>Como dato : sector conflictivo , sin moradores</t>
  </si>
  <si>
    <t>1691345</t>
  </si>
  <si>
    <t>207502032022154638</t>
  </si>
  <si>
    <t>Cobre Nativo #10691</t>
  </si>
  <si>
    <t>1- Cliente confirma servicio electrico normal 2- Caja DAE sin tapa 3- Direccion asociada a incidencia no corresponde. TURQUESA 10434 ES LA CORRECTA</t>
  </si>
  <si>
    <t>1691335</t>
  </si>
  <si>
    <t>207502032022153414</t>
  </si>
  <si>
    <t>Aillaguriche #1374</t>
  </si>
  <si>
    <t>1- Cliente confirma servicio electrico normal 2- Cajas DAE sin tapas</t>
  </si>
  <si>
    <t>1691330</t>
  </si>
  <si>
    <t>207502032022151658</t>
  </si>
  <si>
    <t>Trinidad #18 C12 A</t>
  </si>
  <si>
    <t>1- Cableado en piso corresponde a compañia de telecomunicaciones. 2- Suministro electrico en el sector en estado normal</t>
  </si>
  <si>
    <t>1691015</t>
  </si>
  <si>
    <t>207502032022144345</t>
  </si>
  <si>
    <t>Cesar Guzman #10635</t>
  </si>
  <si>
    <t>1- Cliente no se encuentra en domicilio 2- Caja BT sin tapa</t>
  </si>
  <si>
    <t>1691010</t>
  </si>
  <si>
    <t>207502032022143146</t>
  </si>
  <si>
    <t>Simon Rodriguez #1377</t>
  </si>
  <si>
    <t>1- Cliente no se encuentra en domicilio 2- En informe de cuadrilla describe uso de conector dentado pero no declara codigo ni cantidad en detallado de material utilizado</t>
  </si>
  <si>
    <t>1691003</t>
  </si>
  <si>
    <t>207602032022141751</t>
  </si>
  <si>
    <t>Santa caterina 29</t>
  </si>
  <si>
    <t>Sin moradores , sin acceso a pasaje , se llama por citofono y no contestan</t>
  </si>
  <si>
    <t>1690997</t>
  </si>
  <si>
    <t>207602032022140157</t>
  </si>
  <si>
    <t>Ramon freire 9812</t>
  </si>
  <si>
    <t>Veronica jaime</t>
  </si>
  <si>
    <t>993098048</t>
  </si>
  <si>
    <t>1690984</t>
  </si>
  <si>
    <t>207602032022134024</t>
  </si>
  <si>
    <t>San jose de la estrella 429</t>
  </si>
  <si>
    <t>Sin moradores , falta detalle y codificado de materiales .</t>
  </si>
  <si>
    <t>1690936</t>
  </si>
  <si>
    <t>207602032022132225</t>
  </si>
  <si>
    <t>Los portones 242</t>
  </si>
  <si>
    <t>Pasaje cerrado , sin acceso .</t>
  </si>
  <si>
    <t>1690807</t>
  </si>
  <si>
    <t>207602032022125543</t>
  </si>
  <si>
    <t>Santa ana 10979</t>
  </si>
  <si>
    <t>Sin moradores, sin mayor observacion</t>
  </si>
  <si>
    <t>1690670</t>
  </si>
  <si>
    <t>207602032022121725</t>
  </si>
  <si>
    <t>Oriente 9322</t>
  </si>
  <si>
    <t>1690649</t>
  </si>
  <si>
    <t>207602032022113240</t>
  </si>
  <si>
    <t>Camino el paisaje 6750 casa 4</t>
  </si>
  <si>
    <t>Concerge no permite acceso a domicilio , indicando q dueña de casa ko se encuentra , solo se encuentra asesora del hogar , y no permite ingreso , concerge de nombre javier , no quiere entregar mas datos . Sin acceso</t>
  </si>
  <si>
    <t>1690639</t>
  </si>
  <si>
    <t>207602032022111052</t>
  </si>
  <si>
    <t>Las higueras 3681 B 1 f dpto 11</t>
  </si>
  <si>
    <t>Corresponde problema externo , luminaria , fte a 3681 , vecinos corroboran visita de personal de emergencia</t>
  </si>
  <si>
    <t>1690626</t>
  </si>
  <si>
    <t>207602032022104757</t>
  </si>
  <si>
    <t>Los nirres 2134</t>
  </si>
  <si>
    <t>1690609</t>
  </si>
  <si>
    <t>207502032022103013</t>
  </si>
  <si>
    <t>El Maestro #11378</t>
  </si>
  <si>
    <t>1- Cliente confirma que se encuentra con servicio normalizado, pero molesta plr la demora de atencion.</t>
  </si>
  <si>
    <t>1690604</t>
  </si>
  <si>
    <t>207602032022101917</t>
  </si>
  <si>
    <t>Famasol 7733</t>
  </si>
  <si>
    <t>Rodrigo sanhueza</t>
  </si>
  <si>
    <t>974546832</t>
  </si>
  <si>
    <t>Faltan fotografias de personal tecnico para detallar trabajo realizado .</t>
  </si>
  <si>
    <t>1690599</t>
  </si>
  <si>
    <t>207502032022100857</t>
  </si>
  <si>
    <t>Elisa Correa #311</t>
  </si>
  <si>
    <t>1689629</t>
  </si>
  <si>
    <t>207501032022160204</t>
  </si>
  <si>
    <t>Santa Julia #551</t>
  </si>
  <si>
    <t>1- Cliente con servicio reestablecido y sin intermitencias</t>
  </si>
  <si>
    <t>1689610</t>
  </si>
  <si>
    <t>207601032022155427</t>
  </si>
  <si>
    <t>El acero 11065</t>
  </si>
  <si>
    <t>1689572</t>
  </si>
  <si>
    <t>207501032022153625</t>
  </si>
  <si>
    <t>Universidad de Chile #6927</t>
  </si>
  <si>
    <t>1- Falla se trataba se corte de sumistro en el sector, servicio ya se encuentra normalizado</t>
  </si>
  <si>
    <t>1687960</t>
  </si>
  <si>
    <t>207501032022143233</t>
  </si>
  <si>
    <t>Volcan Guallatiri #5924</t>
  </si>
  <si>
    <t>1- TD 8364 se encuentra normalizado en BT  con sus fusibles NH correspondientes</t>
  </si>
  <si>
    <t>1687546</t>
  </si>
  <si>
    <t>207501032022140819</t>
  </si>
  <si>
    <t>Cam. Del Monte #6150 casona 5 dpto 401</t>
  </si>
  <si>
    <t>1- Cliente no se encuentra en domicilio 2- Conserje de porteria permite acceso a condominio, pero no se pudo tener acceso a shaft medidores por no contar con llaves</t>
  </si>
  <si>
    <t>1687323</t>
  </si>
  <si>
    <t>207601032022140027</t>
  </si>
  <si>
    <t>Quintay 1269</t>
  </si>
  <si>
    <t>Ana alisa</t>
  </si>
  <si>
    <t>Problema de sector , externo , sin mayor obervacion</t>
  </si>
  <si>
    <t>1686910</t>
  </si>
  <si>
    <t>207501032022134136</t>
  </si>
  <si>
    <t>San Francisco #3620 dpto 18</t>
  </si>
  <si>
    <t>1- Cliente no se encuentra en domicilio, pero se observa ITM que ya no se encuentra en estado de operacion</t>
  </si>
  <si>
    <t>1686562</t>
  </si>
  <si>
    <t>207601032022131536</t>
  </si>
  <si>
    <t>Antumalal 288</t>
  </si>
  <si>
    <t>Gabriela encalada</t>
  </si>
  <si>
    <t>Tapa caja de empalme abierta ( sin perno ) , cliente no entrega datos fono</t>
  </si>
  <si>
    <t>1686560</t>
  </si>
  <si>
    <t>207501032022131338</t>
  </si>
  <si>
    <t>El hualle sur #9493</t>
  </si>
  <si>
    <t>1- Cliente confirma que falla era en el interior de su domicilio</t>
  </si>
  <si>
    <t>1686189</t>
  </si>
  <si>
    <t>207601032022125541</t>
  </si>
  <si>
    <t>Los guindos 9184</t>
  </si>
  <si>
    <t>Sin acceso a pasaje por los 2 extremos , sin moradores</t>
  </si>
  <si>
    <t>1686148</t>
  </si>
  <si>
    <t>207501032022124643</t>
  </si>
  <si>
    <t>Santa Amalia #1064 casa 39</t>
  </si>
  <si>
    <t>1- Falla fue despejada con exito, buen trabajo realizado en buchin de TD 30296</t>
  </si>
  <si>
    <t>1686144</t>
  </si>
  <si>
    <t>207601032022124014</t>
  </si>
  <si>
    <t>Santa julia 41</t>
  </si>
  <si>
    <t>1686140</t>
  </si>
  <si>
    <t>207501032022122727</t>
  </si>
  <si>
    <t>La Aralias #1483</t>
  </si>
  <si>
    <t>1- Incidencia tiene relacion directa con DF20227288184  2- Acometida bien templada y sumistro electrico normalizado</t>
  </si>
  <si>
    <t>1686129</t>
  </si>
  <si>
    <t>207501032022121155</t>
  </si>
  <si>
    <t>Las Aralias #1501</t>
  </si>
  <si>
    <t>1- Cliente no sd encuentra en domicilio 2- Caja BT sin tapa 3- TD sin placa de numero posicion 4- Vecinos del pasaje confirman servicio normalizado</t>
  </si>
  <si>
    <t>1686122</t>
  </si>
  <si>
    <t>207601032022120854</t>
  </si>
  <si>
    <t>Volcan tolhuaca 5937</t>
  </si>
  <si>
    <t>1686111</t>
  </si>
  <si>
    <t>207501032022115231</t>
  </si>
  <si>
    <t>Las Hortensias #8775</t>
  </si>
  <si>
    <t>1- Acometida reparada pero provisoria.</t>
  </si>
  <si>
    <t>1686104</t>
  </si>
  <si>
    <t>207601032022115147</t>
  </si>
  <si>
    <t>Central 7240</t>
  </si>
  <si>
    <t>Sin moradores , taller mecanico , sin mayor observacion</t>
  </si>
  <si>
    <t>1686039</t>
  </si>
  <si>
    <t>207501032022112049</t>
  </si>
  <si>
    <t>Osaka #6866</t>
  </si>
  <si>
    <t>1- En informe de cuadrilla se describe cambio de ITM de 20A por uno de 25A, pero no es efectivo tal cambio si no, que el cambio fue por uno de 32A y en informacion de ITM borraron informacion (se adjunta fotografia de prueba) 2- En el momento de visita de tecnicos medidor se encontraba fijado a muro, pero domicilio se encuentra en remodelacion completa y lo retiraron del mur</t>
  </si>
  <si>
    <t>1686024</t>
  </si>
  <si>
    <t>207601032022110502</t>
  </si>
  <si>
    <t>Lago ranco 4643</t>
  </si>
  <si>
    <t>Eduardo biscaya</t>
  </si>
  <si>
    <t>Cliente no entrega num. Fono , sin mayor observacion</t>
  </si>
  <si>
    <t>1686023</t>
  </si>
  <si>
    <t>207501032022110317</t>
  </si>
  <si>
    <t>Walker Martinez #688</t>
  </si>
  <si>
    <t>1- Cliente no se encontraba en domicilio 2- Acometidas de vivienda #688 y #686 se encuentran bien templadas. Pero guiandome por fotografias de informe de cuadrilla cableado de telecomunicaciones sigue en condicion de mal templado.</t>
  </si>
  <si>
    <t>1686012</t>
  </si>
  <si>
    <t>207601032022104543</t>
  </si>
  <si>
    <t>Oriente 10942 BL 7 dpto 12</t>
  </si>
  <si>
    <t>Por motivos de resguardo no se pueden tomar fotografias , ya que sector es conflictivo , hay gente desconfiada frente a mi cuestionando mi visita</t>
  </si>
  <si>
    <t>1686004</t>
  </si>
  <si>
    <t>207601032022101927</t>
  </si>
  <si>
    <t>Travertino 1576</t>
  </si>
  <si>
    <t>1684901</t>
  </si>
  <si>
    <t>207528022022174643</t>
  </si>
  <si>
    <t>Mexico #8495</t>
  </si>
  <si>
    <t>1- Cliente no se encuentra en domicilio 2- Caja BT sin tapa, se aprecia acometida bien templada</t>
  </si>
  <si>
    <t>1684882</t>
  </si>
  <si>
    <t>207528022022172354</t>
  </si>
  <si>
    <t>Rio Tajo #519</t>
  </si>
  <si>
    <t>1684845</t>
  </si>
  <si>
    <t>207528022022162430</t>
  </si>
  <si>
    <t>Callao #825</t>
  </si>
  <si>
    <t>1684794</t>
  </si>
  <si>
    <t>207628022022161456</t>
  </si>
  <si>
    <t>Guacolda 64</t>
  </si>
  <si>
    <t>1684752</t>
  </si>
  <si>
    <t>207528022022145647</t>
  </si>
  <si>
    <t>Chillan #8813</t>
  </si>
  <si>
    <t>1- Cliente se encuentra con servicio normalizado</t>
  </si>
  <si>
    <t>1684703</t>
  </si>
  <si>
    <t>207528022022143007</t>
  </si>
  <si>
    <t>Ollagüe #838</t>
  </si>
  <si>
    <t>1- Cliente confirma que despues de visita de tecnicos no ha vuelto a presentar intermitencia en el suministro electrico</t>
  </si>
  <si>
    <t>1684693</t>
  </si>
  <si>
    <t>207528022022141432</t>
  </si>
  <si>
    <t>Av. Americo Vespucio #9150</t>
  </si>
  <si>
    <t>1- Cableado de telecomunicaciones ya se encuentra regularizado</t>
  </si>
  <si>
    <t>1684403</t>
  </si>
  <si>
    <t>207528022022140154</t>
  </si>
  <si>
    <t>Carlos Castellon #1454</t>
  </si>
  <si>
    <t>1- Cliente confirma que se encuentra con servicio normalizado y que falla que presentaba era en el interior de su domicilio</t>
  </si>
  <si>
    <t>1684389</t>
  </si>
  <si>
    <t>207528022022134336</t>
  </si>
  <si>
    <t>Reina Mar #9774</t>
  </si>
  <si>
    <t>1- Cliente se encuentra con servicio electrico normalizado y cables de telecomunicaciones son los que estan maltemplados. Acometida bien templada</t>
  </si>
  <si>
    <t>1684384</t>
  </si>
  <si>
    <t>207628022022133307</t>
  </si>
  <si>
    <t>San damian 11162</t>
  </si>
  <si>
    <t>Sin acceso a pje , sin moradores .</t>
  </si>
  <si>
    <t>1684380</t>
  </si>
  <si>
    <t>207528022022132216</t>
  </si>
  <si>
    <t>Valentina leppe #9676 local D</t>
  </si>
  <si>
    <t>Wilson Joaquin Rojas</t>
  </si>
  <si>
    <t>1- Cliente se encuentra con servicio normalizado 2- A medidor le hace falta sello</t>
  </si>
  <si>
    <t>1684278</t>
  </si>
  <si>
    <t>207528022022130726</t>
  </si>
  <si>
    <t>Marigen #9795</t>
  </si>
  <si>
    <t>1- Cliente no se encuentra en domicilio 2- Se aprecia acometida templada y buen estado</t>
  </si>
  <si>
    <t>1684277</t>
  </si>
  <si>
    <t>207628022022130440</t>
  </si>
  <si>
    <t>Fte pasaje negrillo 9356</t>
  </si>
  <si>
    <t>Problema externo , corresponde a caja de empresa gtd . Sin moradores en domicilio de orden , sin mayor observacion</t>
  </si>
  <si>
    <t>1684262</t>
  </si>
  <si>
    <t>207628022022123521</t>
  </si>
  <si>
    <t>Pasaje 3 3401</t>
  </si>
  <si>
    <t>1684248</t>
  </si>
  <si>
    <t>207628022022121032</t>
  </si>
  <si>
    <t>Macul alto 6116</t>
  </si>
  <si>
    <t>Trabajadora de local , corrobora visita de personal de emergencia , no entrega datos , sin mayor observacion</t>
  </si>
  <si>
    <t>1684210</t>
  </si>
  <si>
    <t>207628022022113234</t>
  </si>
  <si>
    <t>Volcan huesqui 5901</t>
  </si>
  <si>
    <t>Ramon aguilera</t>
  </si>
  <si>
    <t>974291636</t>
  </si>
  <si>
    <t>1683942</t>
  </si>
  <si>
    <t>207628022022110428</t>
  </si>
  <si>
    <t>Viña del mar 6406  ED A  dpto 11</t>
  </si>
  <si>
    <t>Sin moradores en dpto , sin mayor observacion</t>
  </si>
  <si>
    <t>1683790</t>
  </si>
  <si>
    <t>207628022022104220</t>
  </si>
  <si>
    <t>Pasaje 2 7576</t>
  </si>
  <si>
    <t>1683681</t>
  </si>
  <si>
    <t>207628022022101833</t>
  </si>
  <si>
    <t>Friburgo 457</t>
  </si>
  <si>
    <t>Roberto mañan</t>
  </si>
  <si>
    <t>996200050</t>
  </si>
  <si>
    <t>Cliente reclama por poste de luminaria ubicada en plaza frente a su domicilio , personal de emergencia le indica que reclamo debe hacerlo en departamento electrico de municipalidad . Cliente conforme con visita de personal , pero no conforme con municipalidad que aun no recibe respuesta , su domicilio con suministro normal</t>
  </si>
  <si>
    <t>1683435</t>
  </si>
  <si>
    <t>207628022022095434</t>
  </si>
  <si>
    <t>Fresia 6935</t>
  </si>
  <si>
    <t>Oscar pallacan</t>
  </si>
  <si>
    <t>983820728</t>
  </si>
  <si>
    <t>1681711</t>
  </si>
  <si>
    <t>207625022022164219</t>
  </si>
  <si>
    <t>Santa raquel 9487</t>
  </si>
  <si>
    <t>1681708</t>
  </si>
  <si>
    <t>207525022022163512</t>
  </si>
  <si>
    <t>San Nicolas #7356</t>
  </si>
  <si>
    <t>1- Se trataba de una falla en el alumbrado publico dentro del sector 2- Esta falla tiene relacion con incidencia N°20227287325 RUPANCO #328</t>
  </si>
  <si>
    <t>1681706</t>
  </si>
  <si>
    <t>207625022022163043</t>
  </si>
  <si>
    <t>Rojas magallanes 0837</t>
  </si>
  <si>
    <t>1681698</t>
  </si>
  <si>
    <t>207625022022161501</t>
  </si>
  <si>
    <t>El galope 1411</t>
  </si>
  <si>
    <t>Sin moradores , no se toman mas fotografias por sector hostil .</t>
  </si>
  <si>
    <t>1681696</t>
  </si>
  <si>
    <t>207525022022160914</t>
  </si>
  <si>
    <t>Pudeto #6631 dpto 908</t>
  </si>
  <si>
    <t>Nelson Ramirez</t>
  </si>
  <si>
    <t>1- Cliente se encuentra con suministro normalizado 2- No se pudo inspeccionar equipo de medida ya que, conserje no encontraba llaves de shaft electrico</t>
  </si>
  <si>
    <t>1681690</t>
  </si>
  <si>
    <t>207625022022160012</t>
  </si>
  <si>
    <t>Donnizetti 10592</t>
  </si>
  <si>
    <t xml:space="preserve">No Aplica </t>
  </si>
  <si>
    <t>Sin moradores , vecina del 10595 corrobora visita de personal de emergencia en calle , ya que se trataba de cables que se encontraban en el suelo</t>
  </si>
  <si>
    <t>1681688</t>
  </si>
  <si>
    <t>207525022022155118</t>
  </si>
  <si>
    <t>Av. Americo Vespucio #7557 casa D</t>
  </si>
  <si>
    <t>1- Cliente no se encuentra en domicilio 2- Domicilio corresponde a un condominio y en este caso a lo estar cliente no se pudo obtener acceso a inspeccionar desde pasaje</t>
  </si>
  <si>
    <t>1681684</t>
  </si>
  <si>
    <t>207625022022154138</t>
  </si>
  <si>
    <t>El acero 10648 dpto 31</t>
  </si>
  <si>
    <t>Sin moradores , faltan fotografias para detallar trabajo de personal , sin mayor observacion</t>
  </si>
  <si>
    <t>1681683</t>
  </si>
  <si>
    <t>207525022022154000</t>
  </si>
  <si>
    <t>Belen #7427</t>
  </si>
  <si>
    <t>1681678</t>
  </si>
  <si>
    <t>207525022022152846</t>
  </si>
  <si>
    <t>Rupanco #328</t>
  </si>
  <si>
    <t>1- Vecinos del sector confirman reparacion de alumbrado publico, servicio normalizado</t>
  </si>
  <si>
    <t>1681669</t>
  </si>
  <si>
    <t>207625022022152058</t>
  </si>
  <si>
    <t>El marmol 10565</t>
  </si>
  <si>
    <t>Sin moradores , faltan mas fotografias  detallando trabajo .</t>
  </si>
  <si>
    <t>1681667</t>
  </si>
  <si>
    <t>207525022022151541</t>
  </si>
  <si>
    <t>Rupanco #400 edif B dpto 88</t>
  </si>
  <si>
    <t>Jose Opazo Valenzuela</t>
  </si>
  <si>
    <t>1- Cliente asegura que su llamado a ENEL fue por iluminacion publica en calle RUPANCO, ya que llevaban 2 dias sin iluminacion publica, no corrsponde descripcion de trabajo en informe de cuadrilla</t>
  </si>
  <si>
    <t>1681663</t>
  </si>
  <si>
    <t>207625022022151017</t>
  </si>
  <si>
    <t>Paul lambert 768</t>
  </si>
  <si>
    <t>Maria moreno</t>
  </si>
  <si>
    <t>986856838</t>
  </si>
  <si>
    <t>1681641</t>
  </si>
  <si>
    <t>207625022022143921</t>
  </si>
  <si>
    <t>Antofagasta  3447</t>
  </si>
  <si>
    <t>Sin moradores , faltas fotografias  .</t>
  </si>
  <si>
    <t>1681619</t>
  </si>
  <si>
    <t>207625022022141613</t>
  </si>
  <si>
    <t>Alonso de ercilla 6773</t>
  </si>
  <si>
    <t>Se encuentra solo persona que trabaja , no entrega datos</t>
  </si>
  <si>
    <t>1681613</t>
  </si>
  <si>
    <t>207625022022140255</t>
  </si>
  <si>
    <t>Lima 1327</t>
  </si>
  <si>
    <t>Graciela orellana</t>
  </si>
  <si>
    <t>956298419</t>
  </si>
  <si>
    <t>1679655</t>
  </si>
  <si>
    <t>207524022022133009</t>
  </si>
  <si>
    <t>Psj El Valle Sur #4969</t>
  </si>
  <si>
    <t>Peñalolén</t>
  </si>
  <si>
    <t>1- Cliente se encuentra suministro electrico normalizado 2- Falta sello de medidor.</t>
  </si>
  <si>
    <t>1678358</t>
  </si>
  <si>
    <t>207523022022175236</t>
  </si>
  <si>
    <t>Diputada Laura Rodriguez #6816</t>
  </si>
  <si>
    <t>1- Cliente no se encontraba en domicilio</t>
  </si>
  <si>
    <t>1678352</t>
  </si>
  <si>
    <t>207523022022173257</t>
  </si>
  <si>
    <t>Diputada Laura Rodriguez #6462</t>
  </si>
  <si>
    <t>1678183</t>
  </si>
  <si>
    <t>207523022022165936</t>
  </si>
  <si>
    <t>Hacienda Macul #5521 casa 22</t>
  </si>
  <si>
    <t>Danay Palominos</t>
  </si>
  <si>
    <t>1- Cuadrilla que realizo repacion de cableado subterraneo. Lo realizo con conector dentado aereo. Cliente confirma que ante su presencia tecnico realiza llamado a supervisor para la aprobacion de este material para dar solucion, ya que cuadrilla no era cuadrilla subterranea</t>
  </si>
  <si>
    <t>1678148</t>
  </si>
  <si>
    <t>207623022022163514</t>
  </si>
  <si>
    <t>Tobalaba, francisco contreras</t>
  </si>
  <si>
    <t>Problema externo , sector , sin mayor observacion</t>
  </si>
  <si>
    <t>1678147</t>
  </si>
  <si>
    <t>207523022022163426</t>
  </si>
  <si>
    <t>Tobalaba con Padre Alberto Hurtado</t>
  </si>
  <si>
    <t>1- La falla ya se encuentra despejada y normalizado. 2- Poste nuevo se encuentra en perfecto estado.</t>
  </si>
  <si>
    <t>1678136</t>
  </si>
  <si>
    <t>207623022022161210</t>
  </si>
  <si>
    <t>Las nieves poniente 2601</t>
  </si>
  <si>
    <t>Carlos pino</t>
  </si>
  <si>
    <t>966280792</t>
  </si>
  <si>
    <t>1678128</t>
  </si>
  <si>
    <t>207623022022155539</t>
  </si>
  <si>
    <t>Antupiren 8280</t>
  </si>
  <si>
    <t>1678126</t>
  </si>
  <si>
    <t>207523022022155412</t>
  </si>
  <si>
    <t>Winenbagos #6785</t>
  </si>
  <si>
    <t>1677755</t>
  </si>
  <si>
    <t>207523022022125726</t>
  </si>
  <si>
    <t>Angamos #2050</t>
  </si>
  <si>
    <t>1- Cliente no  se encuentra en domicilio 2- Se observa poco orden en el trabajo de red BT calpe  3- Faltan fotografias del trabajo realizado en informe de cuadrilla</t>
  </si>
  <si>
    <t>1677751</t>
  </si>
  <si>
    <t>207623022022124749</t>
  </si>
  <si>
    <t>Guardi 8980</t>
  </si>
  <si>
    <t>Faltan fotografias de detalle de trabajo , sin moradores</t>
  </si>
  <si>
    <t>1677747</t>
  </si>
  <si>
    <t>207523022022123406</t>
  </si>
  <si>
    <t>Lago Gris #8118</t>
  </si>
  <si>
    <t>1- Cliente se encuentra con servicio normalizado despues de visita tecnica</t>
  </si>
  <si>
    <t>1677738</t>
  </si>
  <si>
    <t>207623022022122606</t>
  </si>
  <si>
    <t>Ricardo grellet de los reyes 2150</t>
  </si>
  <si>
    <t>1677731</t>
  </si>
  <si>
    <t>207623022022120959</t>
  </si>
  <si>
    <t>Oceano pacifico norte 8304</t>
  </si>
  <si>
    <t>Alicia urzua</t>
  </si>
  <si>
    <t>961580680</t>
  </si>
  <si>
    <t>1677724</t>
  </si>
  <si>
    <t>207523022022114710</t>
  </si>
  <si>
    <t>Departamental #7154</t>
  </si>
  <si>
    <t>1- Direccion asociada a esta incidencia no corresponde, direccion coreecta es TOBALABA #10699 bl 28 dpto 14.  Cliente no se encuentra pero se hace acondicionamiento a red BT de block completo</t>
  </si>
  <si>
    <t>1677666</t>
  </si>
  <si>
    <t>207623022022112353</t>
  </si>
  <si>
    <t>Nueva 1768 A</t>
  </si>
  <si>
    <t>Sin moradores , pasaje sin acceso , sin mayor observacion</t>
  </si>
  <si>
    <t>1677555</t>
  </si>
  <si>
    <t>207523022022111212</t>
  </si>
  <si>
    <t>Av. Quilin #5635</t>
  </si>
  <si>
    <t>1- Se conversa con guardia en porteria y confirma quw servicio elecrrico despues de visita de tecnicos no ha vuelto a ocurrir</t>
  </si>
  <si>
    <t>1677547</t>
  </si>
  <si>
    <t>207623022022110454</t>
  </si>
  <si>
    <t>Calle 104 7225</t>
  </si>
  <si>
    <t>Sin moradores , sector hostil .</t>
  </si>
  <si>
    <t>1677541</t>
  </si>
  <si>
    <t>207623022022104743</t>
  </si>
  <si>
    <t>Calle 63 1341</t>
  </si>
  <si>
    <t>No entrega datos</t>
  </si>
  <si>
    <t>Cliente no entrega datos , no accede entrevista , sin mayor observacion</t>
  </si>
  <si>
    <t>1677540</t>
  </si>
  <si>
    <t>207523022022104520</t>
  </si>
  <si>
    <t>Av. Las Torres #4552 bl H dpto 201 Cond 1</t>
  </si>
  <si>
    <t>1- En informe de cuadrilla se aclara que cliente no se encontraba en domicilio pero se hizo revision del TD 104912 efectuando mediciones y reaprietes. 2- Se inspecciona TD mencionado anteriormente y no hay fusibles en estado de operacion, vecinos del sector confirman suministro electrico normal. 3- Esta incidencia tiene relacion directa con N°DF20227293099 el dia anterior.</t>
  </si>
  <si>
    <t>1677533</t>
  </si>
  <si>
    <t>207623022022103527</t>
  </si>
  <si>
    <t>Calle B 7154</t>
  </si>
  <si>
    <t>Faltan fotos mas detallas , datos igual forma , sin moradores</t>
  </si>
  <si>
    <t>1677531</t>
  </si>
  <si>
    <t>207523022022102833</t>
  </si>
  <si>
    <t>Frente a Av. Las Torres #4781</t>
  </si>
  <si>
    <t>1- En tipologia TDC observaciones:  Se refiere a la falla de semaforos de la calle Av. Las Torres con El Torrion que llevaba varios dias sin sirvicio electrico. En informe de cuadrilla no atienden esta falla de los semaforos, si no que envian fotos de un medidor en una supuesta reposicion de servicio por deuda  2- Semaforos se encuentran con suministro electrico reestablecid</t>
  </si>
  <si>
    <t>1676461</t>
  </si>
  <si>
    <t>207522022022174211</t>
  </si>
  <si>
    <t>Pasaje 499 #5920</t>
  </si>
  <si>
    <t>1- Cliente confirma que falla era en caja DAE  despues de mantencion de tecnicos no ha existido mas el problema</t>
  </si>
  <si>
    <t>1676456</t>
  </si>
  <si>
    <t>207522022022170840</t>
  </si>
  <si>
    <t>Los Talaberteros #6479</t>
  </si>
  <si>
    <t>Maria Medina</t>
  </si>
  <si>
    <t>961143906</t>
  </si>
  <si>
    <t>1- En informe de cuadrilla menciona que realiza cambio de ITM 10A por unos de 16A. Lo cual no es efectivo si no quw mantubo la misma capacidad de 10A. ( se adjunta fotografia)</t>
  </si>
  <si>
    <t>1676445</t>
  </si>
  <si>
    <t>207622022022165936</t>
  </si>
  <si>
    <t>Plazuela las cortezas 10530</t>
  </si>
  <si>
    <t>1676434</t>
  </si>
  <si>
    <t>207522022022163406</t>
  </si>
  <si>
    <t>Los Robles #7220</t>
  </si>
  <si>
    <t>Rosanna Albornett</t>
  </si>
  <si>
    <t>1- Cliente confirma que operacion del ITM del medidor era por una falla en el interior de su domicilio (enchufe)</t>
  </si>
  <si>
    <t>1676433</t>
  </si>
  <si>
    <t>207622022022163716</t>
  </si>
  <si>
    <t>Orlando letelier 10029</t>
  </si>
  <si>
    <t>Por fuerza mayor fue imposible sacar fotografias , ya que sector hostil no lo permite .</t>
  </si>
  <si>
    <t>1676423</t>
  </si>
  <si>
    <t>207622022022162340</t>
  </si>
  <si>
    <t>Las aguilas 2076</t>
  </si>
  <si>
    <t>Matias barros</t>
  </si>
  <si>
    <t>994988141</t>
  </si>
  <si>
    <t>Sin mayor observacion , faltan datos en fotos</t>
  </si>
  <si>
    <t>1676415</t>
  </si>
  <si>
    <t>207522022022160657</t>
  </si>
  <si>
    <t>Las Perdices #4240 casa 87</t>
  </si>
  <si>
    <t>1- La direccion asociada a N° incidencia corresponde a un condominio en el cual se conversa con conserje y este llama a cliente el cual confirma que si realizaron llamado el dia de el ticket, pero tecnicos nunca llegaron.</t>
  </si>
  <si>
    <t>1676411</t>
  </si>
  <si>
    <t>207622022022155801</t>
  </si>
  <si>
    <t>El litoral 5960</t>
  </si>
  <si>
    <t>Corresponde a centro de salud . Nadie atiende .</t>
  </si>
  <si>
    <t>1676333</t>
  </si>
  <si>
    <t>207622022022141118</t>
  </si>
  <si>
    <t>Payas 1926</t>
  </si>
  <si>
    <t>Jose castro</t>
  </si>
  <si>
    <t>995952533</t>
  </si>
  <si>
    <t>Sin mayor observacion</t>
  </si>
  <si>
    <t>1676303</t>
  </si>
  <si>
    <t>207622022022134826</t>
  </si>
  <si>
    <t>Angamos 2080</t>
  </si>
  <si>
    <t>Job pilquiman</t>
  </si>
  <si>
    <t>956258359</t>
  </si>
  <si>
    <t>1676129</t>
  </si>
  <si>
    <t>207522022022133636</t>
  </si>
  <si>
    <t>Altos del Parque Oriente #8180 Casa 21</t>
  </si>
  <si>
    <t>Marianet Parra</t>
  </si>
  <si>
    <t>1- La falla presentada era por conexiones sulfatadas en camara subterranea, servicio se encuentra normalizado</t>
  </si>
  <si>
    <t>1675963</t>
  </si>
  <si>
    <t>207622022022131803</t>
  </si>
  <si>
    <t>El abanico 2203</t>
  </si>
  <si>
    <t>No da nombre</t>
  </si>
  <si>
    <t>Atiende trabajador de local , pero no entrega datos , corrobora visita de personal de emergencia</t>
  </si>
  <si>
    <t>1675957</t>
  </si>
  <si>
    <t>207522022022131044</t>
  </si>
  <si>
    <t>El Olivillo #5796</t>
  </si>
  <si>
    <t>1675952</t>
  </si>
  <si>
    <t>207622022022130121</t>
  </si>
  <si>
    <t>Las parcelas 8841</t>
  </si>
  <si>
    <t>Rosa andrade</t>
  </si>
  <si>
    <t>996963664</t>
  </si>
  <si>
    <t>Faltan fotografias con detalle de trabajo realizado , sin mayor observacion</t>
  </si>
  <si>
    <t>1675946</t>
  </si>
  <si>
    <t>207522022022124532</t>
  </si>
  <si>
    <t>Tobalaba #13833</t>
  </si>
  <si>
    <t>Rodrigo Oñate</t>
  </si>
  <si>
    <t>972354278</t>
  </si>
  <si>
    <t>1- Se restaura servicio por no pago, cliente asegura que le estan haciendo mal el cobro de su boleta</t>
  </si>
  <si>
    <t>1675931</t>
  </si>
  <si>
    <t>207522022022120442</t>
  </si>
  <si>
    <t>Calle Plazoleta Tres #5163 C/1</t>
  </si>
  <si>
    <t>1- Falla se encuentra en luminaria fuera de condominio, conserje confirma la normalizacion de este</t>
  </si>
  <si>
    <t>1675920</t>
  </si>
  <si>
    <t>207522022022114528</t>
  </si>
  <si>
    <t>Las Torres #5490 torre M dpto 101</t>
  </si>
  <si>
    <t>1- Cliente no se encuentra en domicilio. 2- No se pudo acceder a banco medidores se encontraba con candado.</t>
  </si>
  <si>
    <t>1675909</t>
  </si>
  <si>
    <t>207522022022112911</t>
  </si>
  <si>
    <t>Las Torres #5290 torre O dpto 204</t>
  </si>
  <si>
    <t>1- Cliente no se encuentra en domicilio, pero se observa en banco de medidores que servicio electrico esta reestablecido</t>
  </si>
  <si>
    <t>1674302</t>
  </si>
  <si>
    <t>207521022022152233</t>
  </si>
  <si>
    <t>Los Claveles #5702</t>
  </si>
  <si>
    <t>1- Cliente no se encuentra en domicilio 2- En informe de cuadrilla se describe cambio de cableado concentrico pero no se declara codigo ni cantidad en detallado de materiales utilizados.</t>
  </si>
  <si>
    <t>1674286</t>
  </si>
  <si>
    <t>207521022022142609</t>
  </si>
  <si>
    <t>Sargento Segundo Juan Hormazabal #4711</t>
  </si>
  <si>
    <t>Rodis Zuñiga</t>
  </si>
  <si>
    <t>1- Diagnostico y solucion de tecnicos es correcta.</t>
  </si>
  <si>
    <t>1674276</t>
  </si>
  <si>
    <t>207521022022135358</t>
  </si>
  <si>
    <t>Los Mueblistas #6261</t>
  </si>
  <si>
    <t>Juan Nuñez</t>
  </si>
  <si>
    <t>1- La solucion dada es provisoria, se requiere el cambio completo del cableado de acometida entre postacion y medidor 2- En informe de cuadrilla describe uso de 10 mt de concentrico de 2x4 mm, pero no declara codigo ni cantidad de material utilizado</t>
  </si>
  <si>
    <t>1674202</t>
  </si>
  <si>
    <t>207521022022133543</t>
  </si>
  <si>
    <t>Pasaje Siete Sur #6257</t>
  </si>
  <si>
    <t>1- Caja DAE sin tapa 2- Servicio electrico normal</t>
  </si>
  <si>
    <t>1674023</t>
  </si>
  <si>
    <t>207621022022131630</t>
  </si>
  <si>
    <t>Los guayacanes 104</t>
  </si>
  <si>
    <t>Lo Barnechea</t>
  </si>
  <si>
    <t>Sin moradores , camino en mal estado , sin mayor observacion</t>
  </si>
  <si>
    <t>1673953</t>
  </si>
  <si>
    <t>207521022022130335</t>
  </si>
  <si>
    <t>Pasaje 499 #5837</t>
  </si>
  <si>
    <t>1673902</t>
  </si>
  <si>
    <t>207521022022125143</t>
  </si>
  <si>
    <t>La Costurera #4507</t>
  </si>
  <si>
    <t>1 - Cliente no se encuentra en domicilio</t>
  </si>
  <si>
    <t>1673865</t>
  </si>
  <si>
    <t>207521022022123442</t>
  </si>
  <si>
    <t>La Herradura # 5842</t>
  </si>
  <si>
    <t>1- Cliente nunca tubo problema electrico, expresa que llamaba a ENEL para solucionar problema con otro domicilio y le enviaron una cuadrilla  2- Cliente molesto y hostil</t>
  </si>
  <si>
    <t>1673856</t>
  </si>
  <si>
    <t>207521022022121918</t>
  </si>
  <si>
    <t>Embalse el Abanico #4870</t>
  </si>
  <si>
    <t>Rosa Arancibia</t>
  </si>
  <si>
    <t>1- Servicio electrico normalizado 2- En informe cuadrilla describe el trabajo realizado, en estw caso cambio de ITM 25A C pero no declara codigo ni cantidad en detalle de materiales usados</t>
  </si>
  <si>
    <t>1673696</t>
  </si>
  <si>
    <t>207521022022120523</t>
  </si>
  <si>
    <t>Jose Arrieta #7401</t>
  </si>
  <si>
    <t>1- Se confirma servicio electrico normalizado 2- Direccion asociada a incidencia es incorrecta. 4 ORIENTE #5131 DIRECCION CORRECTA</t>
  </si>
  <si>
    <t>1673688</t>
  </si>
  <si>
    <t>207621022022115706</t>
  </si>
  <si>
    <t>Pasaje 2 945</t>
  </si>
  <si>
    <t>Se verifica , sector conflictivo , vecinos impiden sacar muchas fotos .</t>
  </si>
  <si>
    <t>1673685</t>
  </si>
  <si>
    <t>207521022022115150</t>
  </si>
  <si>
    <t>San Luis de Macul #5085 B</t>
  </si>
  <si>
    <t>1- locatarios vecinos aseguran que cliente de local B esta de vacaciones, lo cual no permite corroborar si se encuentran con el  servicio reestablecido.</t>
  </si>
  <si>
    <t>1673673</t>
  </si>
  <si>
    <t>207621022022113405</t>
  </si>
  <si>
    <t>La dehesa 6501</t>
  </si>
  <si>
    <t>1673229</t>
  </si>
  <si>
    <t>207621022022111037</t>
  </si>
  <si>
    <t>Camino del cerro alto 10037 dpto 602</t>
  </si>
  <si>
    <t>Diego de la fuente</t>
  </si>
  <si>
    <t>222425087</t>
  </si>
  <si>
    <t>Tapa caja de empalme abierta , sin mayor observacion</t>
  </si>
  <si>
    <t>1673217</t>
  </si>
  <si>
    <t>207621022022104001</t>
  </si>
  <si>
    <t>Manquecura 4290 sit. 22</t>
  </si>
  <si>
    <t>Rodrigo vergara</t>
  </si>
  <si>
    <t>987907545</t>
  </si>
  <si>
    <t>1671159</t>
  </si>
  <si>
    <t>207618022022150632</t>
  </si>
  <si>
    <t>Camino del sol 3244 casa B</t>
  </si>
  <si>
    <t>Sergio flores</t>
  </si>
  <si>
    <t>985764255</t>
  </si>
  <si>
    <t>1671130</t>
  </si>
  <si>
    <t>207518022022144909</t>
  </si>
  <si>
    <t>El Arrayan #2581</t>
  </si>
  <si>
    <t>1- Cliente conforme con atencion de tecnicos. 2- Acometida bien templada y suministrando servicio normalizado</t>
  </si>
  <si>
    <t>1671079</t>
  </si>
  <si>
    <t>207618022022143713</t>
  </si>
  <si>
    <t>Las estrellas 13884</t>
  </si>
  <si>
    <t>No da nombre , trabajador en domicilio</t>
  </si>
  <si>
    <t>Trabajador en construccion , corrobora visita de personal de emergencia , sin mayor observacion</t>
  </si>
  <si>
    <t>1671077</t>
  </si>
  <si>
    <t>207518022022142826</t>
  </si>
  <si>
    <t>El Valle #7856</t>
  </si>
  <si>
    <t>1- Cliente no se encuentra en domicilio 2- Se aprecia acometida bien templada, suministrando servicio electrico normalmente</t>
  </si>
  <si>
    <t>1670750</t>
  </si>
  <si>
    <t>207518022022141009</t>
  </si>
  <si>
    <t>Santa Monica #610</t>
  </si>
  <si>
    <t>1- Se encuentran en servicio normal domicilios afectados por corte #610 y #606</t>
  </si>
  <si>
    <t>1670748</t>
  </si>
  <si>
    <t>207618022022140548</t>
  </si>
  <si>
    <t>Camino la golondrina 5146</t>
  </si>
  <si>
    <t>Liliana kinderman</t>
  </si>
  <si>
    <t>989215787</t>
  </si>
  <si>
    <t>1670742</t>
  </si>
  <si>
    <t>207518022022133151</t>
  </si>
  <si>
    <t>Calle diecinueve #1365</t>
  </si>
  <si>
    <t>Nelson Bahamondes</t>
  </si>
  <si>
    <t>1- Cliente comenta que le hicieron cambio de acometida y de medidor junto con su ITM, cosa que no mencionan en informe 2- ITM instalado borran informacion de su capacidad. Adjunto fotografia</t>
  </si>
  <si>
    <t>1670738</t>
  </si>
  <si>
    <t>207618022022134027</t>
  </si>
  <si>
    <t>Valle del monasterio 2656 ed 20 dpto 22</t>
  </si>
  <si>
    <t>Mario cardenas</t>
  </si>
  <si>
    <t>222417893</t>
  </si>
  <si>
    <t>Concerge indica , tratar de no tomar fotografias de fachada , sin mayor observacion</t>
  </si>
  <si>
    <t>1670703</t>
  </si>
  <si>
    <t>207518022022125820</t>
  </si>
  <si>
    <t>Calle 7 #6454</t>
  </si>
  <si>
    <t>1- Cliente conforme con atencion de tecnicos y rapida solucion</t>
  </si>
  <si>
    <t>1670693</t>
  </si>
  <si>
    <t>207618022022124644</t>
  </si>
  <si>
    <t>Camino de la villa 671</t>
  </si>
  <si>
    <t>1670687</t>
  </si>
  <si>
    <t>207618022022123057</t>
  </si>
  <si>
    <t>El tranque 11133</t>
  </si>
  <si>
    <t>Asesora del hogar , no da nombre</t>
  </si>
  <si>
    <t>Sin acceso a medidor , sin mayor observacion</t>
  </si>
  <si>
    <t>1670677</t>
  </si>
  <si>
    <t>207518022022122003</t>
  </si>
  <si>
    <t>Andrea Lopez Zarate #810 bl 1 dpto 41</t>
  </si>
  <si>
    <t>1- Cliente no se encuentra en domicilio 2- Se observa conexiones en red BT tradicional 3- Se consulta a gente del bloque y confirman servicio electrico normal</t>
  </si>
  <si>
    <t>1670661</t>
  </si>
  <si>
    <t>207518022022115718</t>
  </si>
  <si>
    <t>Padre Alberto Hurtado #7363</t>
  </si>
  <si>
    <t>1- Cliente no se encuentra en domicilio 2- En informe de cuadrilla se describe el cambio de ITM 40A pero no declara codigo ni cantidad en detllado de materiales utilizados</t>
  </si>
  <si>
    <t>1670657</t>
  </si>
  <si>
    <t>207518022022114332</t>
  </si>
  <si>
    <t>Calle Trece #1252</t>
  </si>
  <si>
    <t>1- Cliente no se encuentra en domicilio. 2- caja DAE sin tapa</t>
  </si>
  <si>
    <t>1670655</t>
  </si>
  <si>
    <t>207618022022114050</t>
  </si>
  <si>
    <t>Camino los trapenses 4638</t>
  </si>
  <si>
    <t>Sin moradores , vecina indica que trabajan todo el dia y llegan tarde , sin mas observacion</t>
  </si>
  <si>
    <t>1670648</t>
  </si>
  <si>
    <t>207518022022112454</t>
  </si>
  <si>
    <t>Ictinos #1016</t>
  </si>
  <si>
    <t>1- Cliente no se encuentra en domicilio, pero se aprecia que si tiene suministro electrico. 2- Incidencia N°DF20227289472 tiene relacion directa</t>
  </si>
  <si>
    <t>1670640</t>
  </si>
  <si>
    <t>207618022022111559</t>
  </si>
  <si>
    <t>Paso de alcala 12136</t>
  </si>
  <si>
    <t>Cliente conflictivo no da nombre</t>
  </si>
  <si>
    <t>Cliente no entrega mas datos , solicita que saque rapido fotos al medidor y que me retire</t>
  </si>
  <si>
    <t>1670633</t>
  </si>
  <si>
    <t>207518022022110949</t>
  </si>
  <si>
    <t>Calle 2 A #1156</t>
  </si>
  <si>
    <t>1- Cliente no se encuentra en domicilio. 2- Vecinos del sector confirman servicio electrico normal</t>
  </si>
  <si>
    <t>1670625</t>
  </si>
  <si>
    <t>207618022022105628</t>
  </si>
  <si>
    <t>La dehesa 3018</t>
  </si>
  <si>
    <t>1670619</t>
  </si>
  <si>
    <t>207618022022104019</t>
  </si>
  <si>
    <t>La dehesa 3374</t>
  </si>
  <si>
    <t>1669199</t>
  </si>
  <si>
    <t>207617022022151808</t>
  </si>
  <si>
    <t>Los prados 1706</t>
  </si>
  <si>
    <t>Sin moradores . Sin mayor observacion</t>
  </si>
  <si>
    <t>1669196</t>
  </si>
  <si>
    <t>207517022022151420</t>
  </si>
  <si>
    <t>Victor Jara #2015</t>
  </si>
  <si>
    <t>1- Acometidas de Victor Jara #2015 y #2009 se encuentran bien templadas y suministrando servicio electrico</t>
  </si>
  <si>
    <t>1669188</t>
  </si>
  <si>
    <t>207517022022145537</t>
  </si>
  <si>
    <t>Las Parcelas #9371 bloque 7 dpto 302</t>
  </si>
  <si>
    <t>1- Cliente no se encuentra en domicilio, pero se llama a numero telefonico del cliente y confirma servicio normal, la falla quw presentaba era interna 2- Incidencias N°DF20227288258 Y N°DF20227288045. Tienen relacion directa</t>
  </si>
  <si>
    <t>1669185</t>
  </si>
  <si>
    <t>207617022022144848</t>
  </si>
  <si>
    <t>Camino el cajon</t>
  </si>
  <si>
    <t>Vecinos de sector molestos e indican que no debo sacar fotografias a las fachadas de las casas , no permiten ir mas alla</t>
  </si>
  <si>
    <t>1669178</t>
  </si>
  <si>
    <t>207517022022143633</t>
  </si>
  <si>
    <t>Las Encinas #2411</t>
  </si>
  <si>
    <t>1- Diagnostico y solucion en informe de cuadrilla es correcto</t>
  </si>
  <si>
    <t>1669172</t>
  </si>
  <si>
    <t>207517022022142358</t>
  </si>
  <si>
    <t>El Solar #7970 Casa 16</t>
  </si>
  <si>
    <t>1- En informe de cuadrilla se describe trabajo realizado donde se cambia ITM 40A, pero no declara codigo ni cantidad de material utilizado</t>
  </si>
  <si>
    <t>1669157</t>
  </si>
  <si>
    <t>207617022022140046</t>
  </si>
  <si>
    <t>Camino a farellones 25857</t>
  </si>
  <si>
    <t>1669156</t>
  </si>
  <si>
    <t>207517022022135955</t>
  </si>
  <si>
    <t>19 de Junio #2026</t>
  </si>
  <si>
    <t>1- Cliente conforme con rapida solucion por parte de tecnicos</t>
  </si>
  <si>
    <t>1669149</t>
  </si>
  <si>
    <t>207517022022133438</t>
  </si>
  <si>
    <t>El Acueducto #1850 B dp 15</t>
  </si>
  <si>
    <t>Cynthia Castillo</t>
  </si>
  <si>
    <t>953069861</t>
  </si>
  <si>
    <t>1- La operacion del ITM es debido a sobreconsumo, ya que cliente tiene un ITM de 10A al usar sus electrodomesticos supera esta capacidad. 2- Cliente asegura que tecnicos no quisieron atenderla en la madrugada avisando que era lugar conflictivo y agrega que tecnicos el dia de la visita le ofrecieron hacer le cambio del medidor y automatico por 400 mil pesos</t>
  </si>
  <si>
    <t>1668979</t>
  </si>
  <si>
    <t>207617022022133358</t>
  </si>
  <si>
    <t>Camino a farellones 21220</t>
  </si>
  <si>
    <t>Problema externo , sector . Sin mayor observacion</t>
  </si>
  <si>
    <t>1668919</t>
  </si>
  <si>
    <t>207517022022130938</t>
  </si>
  <si>
    <t>Tres Norte #7840</t>
  </si>
  <si>
    <t>1- Cliente confirma que tecnicos le demostraron que falla pertenecia al interior de su domicilio</t>
  </si>
  <si>
    <t>1668918</t>
  </si>
  <si>
    <t>207617022022130657</t>
  </si>
  <si>
    <t>Lucas araya 14289</t>
  </si>
  <si>
    <t>Benjamin guasch</t>
  </si>
  <si>
    <t>940091810</t>
  </si>
  <si>
    <t>Tapa de medidor sin portasello , sin mayor observacion</t>
  </si>
  <si>
    <t>1668911</t>
  </si>
  <si>
    <t>207517022022125453</t>
  </si>
  <si>
    <t>Los Chercanes #1978</t>
  </si>
  <si>
    <t>1- Cliente asegura que falla era en el interior del domicilio en un enchufe. 2- Tecnicos de todas formas igual corroboran conexion de acometida</t>
  </si>
  <si>
    <t>1668908</t>
  </si>
  <si>
    <t>207617022022125200</t>
  </si>
  <si>
    <t>El sauce 14243</t>
  </si>
  <si>
    <t>Sin moradores , faltan fotografias para detallar lo realizado</t>
  </si>
  <si>
    <t>1668903</t>
  </si>
  <si>
    <t>207617022022124446</t>
  </si>
  <si>
    <t>El sauce 14249</t>
  </si>
  <si>
    <t>Sin moradores , fotografias no detallan trabajo ejecutado por personal de emergencia .</t>
  </si>
  <si>
    <t>1668898</t>
  </si>
  <si>
    <t>207517022022123614</t>
  </si>
  <si>
    <t>Av. Grecia #7310</t>
  </si>
  <si>
    <t>1- Se trata de un local comercial, en el momento de la visita no se encontraba abierto. Pero en diagnostico de cuadrilla aseguran que falla era interna</t>
  </si>
  <si>
    <t>1668890</t>
  </si>
  <si>
    <t>207617022022122357</t>
  </si>
  <si>
    <t>Comandandante malvec 12851</t>
  </si>
  <si>
    <t>Sin moradores , numero de incidencia no corresponde con direccion de trabajo de personal de emergencia , direccion de trabajo efectuado corresponde a las rosas 13061 .</t>
  </si>
  <si>
    <t>1668879</t>
  </si>
  <si>
    <t>207517022022121805</t>
  </si>
  <si>
    <t>Las Bandurrias #2086</t>
  </si>
  <si>
    <t>1- En informe de cuadrilla se describe instalacion de ITM 16A pero no declara codigo ni cantidad en detallado de materiales usados. 2- Cliente conforme con atencion</t>
  </si>
  <si>
    <t>1668866</t>
  </si>
  <si>
    <t>207517022022120153</t>
  </si>
  <si>
    <t>Av. Grecia #7345</t>
  </si>
  <si>
    <t>1- Acometida se ve bien templada y sector en servicio electrico normal. 2- Existe otro N°incidencia asociada a esta direccion DF20227287103 la cual fue el dia 02-02-22 la cual fue solucionada</t>
  </si>
  <si>
    <t>1668864</t>
  </si>
  <si>
    <t>207617022022115613</t>
  </si>
  <si>
    <t>Santo tomas 13308</t>
  </si>
  <si>
    <t>Sin moradores , vecinos conflictivos , no permiten sacar mas fotografias .</t>
  </si>
  <si>
    <t>1668849</t>
  </si>
  <si>
    <t>207517022022114330</t>
  </si>
  <si>
    <t>Crnl. Alejandro Sepulveda #1851</t>
  </si>
  <si>
    <t>1- Cliente conforme con atencion de tecnicos, despues del cambio del ITM no ha vuelto a presentar problemas electricos</t>
  </si>
  <si>
    <t>1668840</t>
  </si>
  <si>
    <t>207517022022112332</t>
  </si>
  <si>
    <t>El Valle #6885</t>
  </si>
  <si>
    <t>1668839</t>
  </si>
  <si>
    <t>207617022022112221</t>
  </si>
  <si>
    <t>Las taguas 1557</t>
  </si>
  <si>
    <t>1668829</t>
  </si>
  <si>
    <t>207517022022105844</t>
  </si>
  <si>
    <t>Sechura #6374</t>
  </si>
  <si>
    <t>1- Cliente no se encuentra en domicilio, pero atiende via telefonica por medio de vecina y verifica quw su servicio fue reestablecido, sin presentar mas problemas desde el dia de intervencion de tecnicos</t>
  </si>
  <si>
    <t>1667300</t>
  </si>
  <si>
    <t>207616022022162421</t>
  </si>
  <si>
    <t>Excequiel fernandez , vasconia</t>
  </si>
  <si>
    <t>Macul</t>
  </si>
  <si>
    <t>Problema externo , semaforos , sin mayor observacion</t>
  </si>
  <si>
    <t>1667279</t>
  </si>
  <si>
    <t>207616022022154838</t>
  </si>
  <si>
    <t>Pedro de valdivia , esquina lautaro</t>
  </si>
  <si>
    <t>Problema externo en preensamblado , luminaria , sin mas observacion</t>
  </si>
  <si>
    <t>1666977</t>
  </si>
  <si>
    <t>207616022022123826</t>
  </si>
  <si>
    <t>Peatones xv 4775 i</t>
  </si>
  <si>
    <t>Sin moradores , se contacta por citofono pero sin resultado , sin acceso a pasaje .</t>
  </si>
  <si>
    <t>1666955</t>
  </si>
  <si>
    <t>207616022022121644</t>
  </si>
  <si>
    <t>Pasaje xxvII  4884  i</t>
  </si>
  <si>
    <t>Sin moradores , sin acceso a pasaje sin mayor observacion</t>
  </si>
  <si>
    <t>1666922</t>
  </si>
  <si>
    <t>207616022022113534</t>
  </si>
  <si>
    <t>Fte monseñor carlos casanueva 2942</t>
  </si>
  <si>
    <t>1666909</t>
  </si>
  <si>
    <t>207616022022110928</t>
  </si>
  <si>
    <t>Vicuña maquena 4192   T 1 dpto 1213</t>
  </si>
  <si>
    <t>Fabian ramos ( guardia )</t>
  </si>
  <si>
    <t>932430542</t>
  </si>
  <si>
    <t>Guardia no permite acceso a shaft electrico , ya que indica que hay que esperar a mayordomo , pero que se encuentra muy ocupado , y que es el protocolo a seguir , se espera un tiempo prudente pero no hay avistamiento de mayordomo .</t>
  </si>
  <si>
    <t>1666775</t>
  </si>
  <si>
    <t>207616022022102007</t>
  </si>
  <si>
    <t>Juan jofre 5473 dpto 202</t>
  </si>
  <si>
    <t>Sin moradores , sin contacto con vecinos ,sin mas observacion</t>
  </si>
  <si>
    <t>1665835</t>
  </si>
  <si>
    <t>207515022022171212</t>
  </si>
  <si>
    <t>Av . Americo Vespucio #5801</t>
  </si>
  <si>
    <t>1- Segund informe de cuadrilla, se cumple diagnostico, de que visualmente no existio ningun cableado en cortocircuito del cartel publicitario y tampoco en el sector</t>
  </si>
  <si>
    <t>1665832</t>
  </si>
  <si>
    <t>207615022022170701</t>
  </si>
  <si>
    <t>Uno norte 1092</t>
  </si>
  <si>
    <t>Sin moradores domicilio , sin mayor observacion</t>
  </si>
  <si>
    <t>1665805</t>
  </si>
  <si>
    <t>207615022022164458</t>
  </si>
  <si>
    <t>Carrera pinto 4481</t>
  </si>
  <si>
    <t>1665802</t>
  </si>
  <si>
    <t>207515022022164258</t>
  </si>
  <si>
    <t>Av. Americo Vespucio #4601 dpto 304</t>
  </si>
  <si>
    <t>1- Cliente no se encuentra en domicilio por lo cual, conserje no permite el acceso a medidor. 2- En informe de cuadrilla falta fotografia de trabajo realizado</t>
  </si>
  <si>
    <t>1665791</t>
  </si>
  <si>
    <t>207515022022163521</t>
  </si>
  <si>
    <t>Av. Americo Vespucio #4455 dpto 510</t>
  </si>
  <si>
    <t>Alvaro Palma</t>
  </si>
  <si>
    <t>1- Cliente conforme con atencion y rapida respuesta de tecnicos.</t>
  </si>
  <si>
    <t>1665773</t>
  </si>
  <si>
    <t>207615022022161652</t>
  </si>
  <si>
    <t>Los constructores 4875</t>
  </si>
  <si>
    <t>Cliente conflictivo , no entrega datos , y no acepta entrevista , ordena que me retire de su domicilio</t>
  </si>
  <si>
    <t>1665676</t>
  </si>
  <si>
    <t>207515022022140920</t>
  </si>
  <si>
    <t>Av. Macul #3893</t>
  </si>
  <si>
    <t>Silvia</t>
  </si>
  <si>
    <t>1- Cliente si contaba con una postacion adicional para recibir acometida. Adjunto fotografias de prueba en este informe  2- templado de acometida provisoria se encuentra templada gracias a rama de un arbol. 3- Urge poda en el sector  4- Direccion asociada a N° incidencia es incorrecta. MACUL #3930 ES LA CORRECTA</t>
  </si>
  <si>
    <t>1665622</t>
  </si>
  <si>
    <t>207615022022132137</t>
  </si>
  <si>
    <t>Arturo prat 4194 c sc</t>
  </si>
  <si>
    <t>Sin contacto con vecinos , medidor servicio comun</t>
  </si>
  <si>
    <t>1665621</t>
  </si>
  <si>
    <t>207515022022130141</t>
  </si>
  <si>
    <t>Mario Silva Ossa #3869</t>
  </si>
  <si>
    <t>1665590</t>
  </si>
  <si>
    <t>207615022022125527</t>
  </si>
  <si>
    <t>Macul 3226</t>
  </si>
  <si>
    <t>Sin acceso a calle , porton cerrado , sin moradores , se llama por citofono y no hay contacto</t>
  </si>
  <si>
    <t>1665586</t>
  </si>
  <si>
    <t>207515022022124431</t>
  </si>
  <si>
    <t>Termas de Puritama #3814</t>
  </si>
  <si>
    <t>1665394</t>
  </si>
  <si>
    <t>207515022022122045</t>
  </si>
  <si>
    <t>Pedro de Valdivia #6931</t>
  </si>
  <si>
    <t>1- Tramo de acometida entre caja DAE y medidor esta solucionado de forma provisoria, se requiere normalizacion de esta condicion. 2- Cliente en rasgos generales conforme. Le incomoda la misma situacion prrsentada en el punto 1</t>
  </si>
  <si>
    <t>1665370</t>
  </si>
  <si>
    <t>207615022022120225</t>
  </si>
  <si>
    <t>Presidente eduardo frei 1898</t>
  </si>
  <si>
    <t>Independencia</t>
  </si>
  <si>
    <t>1665026</t>
  </si>
  <si>
    <t>207515022022113641</t>
  </si>
  <si>
    <t>Pedro de Valdivia #6960</t>
  </si>
  <si>
    <t>1- Cableado que esta colgando corresponde a telecomunicaciones, cliente ya habia quedado en claridad respecto a quien corresponden esos cables. De todas formas cuadrilla realiza reaprietes de lineas BT y acometidas en caja DAE</t>
  </si>
  <si>
    <t>1665022</t>
  </si>
  <si>
    <t>207515022022112416</t>
  </si>
  <si>
    <t>Pedro de Valdivia #6968 E</t>
  </si>
  <si>
    <t>1- Trabajo bien realizado, entregando suministro electrico normal</t>
  </si>
  <si>
    <t>1665021</t>
  </si>
  <si>
    <t>207615022022112356</t>
  </si>
  <si>
    <t>La paz 408 fte.</t>
  </si>
  <si>
    <t>Sin moradores , kiosko frente 408 , empalme subterraneo</t>
  </si>
  <si>
    <t>1665018</t>
  </si>
  <si>
    <t>207515022022111448</t>
  </si>
  <si>
    <t>Pedro de Valdivia frente al #6935</t>
  </si>
  <si>
    <t>1- Caja DAE en perfecto estado y suministrando servicio electrico normal en el sector</t>
  </si>
  <si>
    <t>1665008</t>
  </si>
  <si>
    <t>207515022022105726</t>
  </si>
  <si>
    <t>General Baquedano #4193 J 5</t>
  </si>
  <si>
    <t>1- Clientes conformes con atencion, pero mencionan que tuvieron equipo quemados debido al alza de voltaje</t>
  </si>
  <si>
    <t>1665002</t>
  </si>
  <si>
    <t>207615022022104801</t>
  </si>
  <si>
    <t>Independencia 178 loc. 804</t>
  </si>
  <si>
    <t>Sin moradores en local , empalme subterraneo , sin mas observacion</t>
  </si>
  <si>
    <t>1663769</t>
  </si>
  <si>
    <t>207614022022165256</t>
  </si>
  <si>
    <t>La paz 520</t>
  </si>
  <si>
    <t>Problema externo , paleta publicitaria , nicho de medidor con candado .</t>
  </si>
  <si>
    <t>1663752</t>
  </si>
  <si>
    <t>207614022022163502</t>
  </si>
  <si>
    <t>La paz 910</t>
  </si>
  <si>
    <t>Sin moradores , jardin infantil , sin mas observacion</t>
  </si>
  <si>
    <t>1663740</t>
  </si>
  <si>
    <t>207514022022162306</t>
  </si>
  <si>
    <t>Luis Durand #3985</t>
  </si>
  <si>
    <t>1- Ramas de arbol cayeron en cableado de telecomunicaciones, servicio electrico sin problemas</t>
  </si>
  <si>
    <t>1663661</t>
  </si>
  <si>
    <t>207614022022161122</t>
  </si>
  <si>
    <t>Profesor alberto zañartu frente 01010 B</t>
  </si>
  <si>
    <t>Sin moradores , kiosco frente 01010</t>
  </si>
  <si>
    <t>1663645</t>
  </si>
  <si>
    <t>207514022022155345</t>
  </si>
  <si>
    <t>Exequiel Fernandez #4580</t>
  </si>
  <si>
    <t>1- En ninguna de los dos domicilios afectados se encontro cliente. 2- Se ven conectados a red BT ambos concentricos.</t>
  </si>
  <si>
    <t>1663627</t>
  </si>
  <si>
    <t>207514022022152735</t>
  </si>
  <si>
    <t>Froilan roa / sur Peatones Uno</t>
  </si>
  <si>
    <t>1- TD 2421 se encuentra normalizado y en servicio normal 2- En informe de cuadrilla describe pero no declara codigos ni cantidad de materiales utilizados. 3- Esta incidencia tiene directa relacion con incidencia N°DF20227283889</t>
  </si>
  <si>
    <t>1663621</t>
  </si>
  <si>
    <t>207514022022151600</t>
  </si>
  <si>
    <t>Psje Peatones Uno #3090</t>
  </si>
  <si>
    <t>1- La incidencia se encuentra en EXEQUIEL FERNANDEZ 4513, trataba de un poste chocado. 2- Poste se  cambio y se encuentra en buen estado, junto con linas calpe, alumbrado publico.</t>
  </si>
  <si>
    <t>1663604</t>
  </si>
  <si>
    <t>207514022022145134</t>
  </si>
  <si>
    <t>Marathon #5127 43</t>
  </si>
  <si>
    <t>1- En informde de cuadrilla menciona cambio de fusibles MT pero no declara en detallado de materiales utilizados 2- No existe ninguna fotografia del trabajo realizado en informe de cuadrilla 3- Servicio normal en el sector</t>
  </si>
  <si>
    <t>1663566</t>
  </si>
  <si>
    <t>207614022022141853</t>
  </si>
  <si>
    <t>Independencia 1548</t>
  </si>
  <si>
    <t>Sin moradores , empalme subterraneo</t>
  </si>
  <si>
    <t>1663560</t>
  </si>
  <si>
    <t>207614022022141520</t>
  </si>
  <si>
    <t>Independencia 1547</t>
  </si>
  <si>
    <t>1663541</t>
  </si>
  <si>
    <t>207514022022135706</t>
  </si>
  <si>
    <t>Av. Quilin #1920 C dpto 14</t>
  </si>
  <si>
    <t>1- Cliente no se encuentra en domicilio, por lo cual no existio acceso a verificar trabajo realizado</t>
  </si>
  <si>
    <t>1663525</t>
  </si>
  <si>
    <t>207614022022133654</t>
  </si>
  <si>
    <t>Independencia 1056 casa 2</t>
  </si>
  <si>
    <t>1663514</t>
  </si>
  <si>
    <t>207614022022133123</t>
  </si>
  <si>
    <t>Independencia 1266</t>
  </si>
  <si>
    <t>Sin moradores , local comercial , sin mayor observacion</t>
  </si>
  <si>
    <t>1663506</t>
  </si>
  <si>
    <t>207514022022132459</t>
  </si>
  <si>
    <t>Alcalde Jorge Monckeberg #2320</t>
  </si>
  <si>
    <t>1- Se trata de una pasteleria lugar donde se presento falla, no se encontraba jefe del local lo cual solo el tiene acceso a medidor. Encargado de local atiende visita confirmando servicio normal despues de reparacion sin presentar mas problemas</t>
  </si>
  <si>
    <t>1663490</t>
  </si>
  <si>
    <t>207514022022130124</t>
  </si>
  <si>
    <t>Iran #2384</t>
  </si>
  <si>
    <t>1663439</t>
  </si>
  <si>
    <t>207514022022124310</t>
  </si>
  <si>
    <t>Max Jara #4325</t>
  </si>
  <si>
    <t>1- Cliente confirma que falla que presenta es interna.</t>
  </si>
  <si>
    <t>1663422</t>
  </si>
  <si>
    <t>207614022022123837</t>
  </si>
  <si>
    <t>Independencia 733 t/A  dpto 2406</t>
  </si>
  <si>
    <t>Guardia , no da nombre</t>
  </si>
  <si>
    <t>Sin moradores dpto . Tapa concentrador abierta</t>
  </si>
  <si>
    <t>1663395</t>
  </si>
  <si>
    <t>207614022022123324</t>
  </si>
  <si>
    <t>Independencia 620</t>
  </si>
  <si>
    <t>Sin moradores , falta de fotografias para detallar trabajo , sin mas observacion</t>
  </si>
  <si>
    <t>1663394</t>
  </si>
  <si>
    <t>207514022022123354</t>
  </si>
  <si>
    <t>Max Jara #4070 K</t>
  </si>
  <si>
    <t>1- Cliente no se encuentra en domicilio 2- No se puede tomar fotografias sector hostil y conflictivo</t>
  </si>
  <si>
    <t>1663388</t>
  </si>
  <si>
    <t>207514022022122106</t>
  </si>
  <si>
    <t>Ignacio Carrera Pinto #4337</t>
  </si>
  <si>
    <t>1- Se inspecciona TD 2759 mencionado en informe de cuadrilla, se verifica servicio normal en el sector</t>
  </si>
  <si>
    <t>1663378</t>
  </si>
  <si>
    <t>207514022022120303</t>
  </si>
  <si>
    <t>Ignacio Carrera Pinto #4731 D D1</t>
  </si>
  <si>
    <t>1- Cliente no se encuentra en domicilio 2- Se inspecciona TD 8249 mencionado en informe de cuadrilla, servicio se encuentra en normalidad</t>
  </si>
  <si>
    <t>1663291</t>
  </si>
  <si>
    <t>207614022022114640</t>
  </si>
  <si>
    <t>Presidente eduardo frei montalba esquina puente bulnes</t>
  </si>
  <si>
    <t>Se verifica coordenada de incidencia  , sin datos por parte de personal de emergencia , fotografias no reconoce verificacion de trabajo en terreno</t>
  </si>
  <si>
    <t>1663090</t>
  </si>
  <si>
    <t>207514022022114357</t>
  </si>
  <si>
    <t>Castillo Urizar #2664</t>
  </si>
  <si>
    <t>1- Cliente no se encuentra en domicilio. 2- Domicilio en servicio normal</t>
  </si>
  <si>
    <t>1663077</t>
  </si>
  <si>
    <t>207514022022111720</t>
  </si>
  <si>
    <t>Exequiel Fernandez #2180 B</t>
  </si>
  <si>
    <t>ROSA FUENZALIDA</t>
  </si>
  <si>
    <t>1- Cliente conforme con atencion</t>
  </si>
  <si>
    <t>1663074</t>
  </si>
  <si>
    <t>207614022022111351</t>
  </si>
  <si>
    <t>Quintana 445 casa 5</t>
  </si>
  <si>
    <t>Problema externo , corresponde a caja api ubicada frente a num. Municipal 417  . Sin mas observacion</t>
  </si>
  <si>
    <t>1662991</t>
  </si>
  <si>
    <t>207614022022103537</t>
  </si>
  <si>
    <t>Rosa salas 2786</t>
  </si>
  <si>
    <t>1662721</t>
  </si>
  <si>
    <t>207614022022100708</t>
  </si>
  <si>
    <t>Freirina 2059</t>
  </si>
  <si>
    <t>Gustavo fesci</t>
  </si>
  <si>
    <t>945138839</t>
  </si>
  <si>
    <t>Cliente indica que solicito cambio de cable concentrico por mantencion y no visita de personal de emergencia , personal le indico que lo derivarian a area de normalizacion pero aun no tiene visita , cliente siempre estuvo con suministro .</t>
  </si>
  <si>
    <t>1660596</t>
  </si>
  <si>
    <t>207611022022165251</t>
  </si>
  <si>
    <t>Hipodromo chile 1820 dpto 1501</t>
  </si>
  <si>
    <t>Yeilen carrasco</t>
  </si>
  <si>
    <t>996327308</t>
  </si>
  <si>
    <t>Tapa caja concentrador abierta  , sin mayor observacion</t>
  </si>
  <si>
    <t>1660587</t>
  </si>
  <si>
    <t>207611022022162719</t>
  </si>
  <si>
    <t>Hipodromo chile 1310 dpto 1411</t>
  </si>
  <si>
    <t>Jorge arevalo</t>
  </si>
  <si>
    <t>975392306</t>
  </si>
  <si>
    <t>Concerge indica que no tiene registro de personal de emergencia en esa fecha y hora , tapa caja de concentrador abierta</t>
  </si>
  <si>
    <t>1660586</t>
  </si>
  <si>
    <t>207511022022161604</t>
  </si>
  <si>
    <t>1 Oriente #2853</t>
  </si>
  <si>
    <t>Gustavo Elgueda</t>
  </si>
  <si>
    <t>1- Cliente no conforme con solucion provisoria y fuera de norma. 2- Se requiere cambio de cableado concentrico por aislacion vencida.</t>
  </si>
  <si>
    <t>1660555</t>
  </si>
  <si>
    <t>207511022022160250</t>
  </si>
  <si>
    <t>Trece Norte #1985</t>
  </si>
  <si>
    <t>1- Servicio ya se encuentra normalizado. Buen trabajo realizado</t>
  </si>
  <si>
    <t>1660551</t>
  </si>
  <si>
    <t>207611022022155934</t>
  </si>
  <si>
    <t>Independencia 1901</t>
  </si>
  <si>
    <t>Sin moradores , empalme subterraneo , sin mas observacion</t>
  </si>
  <si>
    <t>1660545</t>
  </si>
  <si>
    <t>207511022022154952</t>
  </si>
  <si>
    <t>Diez Norte #2085</t>
  </si>
  <si>
    <t>1- Acometida templada. 2- Cliente asegura servicio electrico normal, pero no permite acceso a fotografiar medidor</t>
  </si>
  <si>
    <t>1660537</t>
  </si>
  <si>
    <t>207511022022153218</t>
  </si>
  <si>
    <t>Los Espinos #3356</t>
  </si>
  <si>
    <t>1- Cableado calpe se mantiene en la misma condicion (aislado).  2- Acometida templada y en servicio  3- Caja DAE sin tapa</t>
  </si>
  <si>
    <t>1660531</t>
  </si>
  <si>
    <t>207511022022151831</t>
  </si>
  <si>
    <t>Los Olmos #3088</t>
  </si>
  <si>
    <t>1- Acometidas templadas prestando servicio electrico normal 2- Cliente conforme con atencion</t>
  </si>
  <si>
    <t>1660520</t>
  </si>
  <si>
    <t>207611022022145053</t>
  </si>
  <si>
    <t>Independencia 1274</t>
  </si>
  <si>
    <t>Sin moradores , faltan fotografias verificando problema .</t>
  </si>
  <si>
    <t>1660509</t>
  </si>
  <si>
    <t>207611022022142754</t>
  </si>
  <si>
    <t>General concha pedregal 888</t>
  </si>
  <si>
    <t>Problema externo , domicilio de reclamo fue del municipal 810 de misma direccion</t>
  </si>
  <si>
    <t>1660493</t>
  </si>
  <si>
    <t>207511022022134937</t>
  </si>
  <si>
    <t>Capitan Ignacio Carrera Pinto #4501</t>
  </si>
  <si>
    <t>1- Cliente conforme pero muy preocupado por situaciob ocurrida a su vecino respecto al incendio electrico. 2- Acometida de cliente entre el tramo de postacion particular y medidor esta muy mal templada, en condicion de mas menos unos 10 cm de tocar techo. Se adjuntan fotografias que corroboran lo que describo</t>
  </si>
  <si>
    <t>1660492</t>
  </si>
  <si>
    <t>207611022022134842</t>
  </si>
  <si>
    <t>Independencia 1815 dpto 209</t>
  </si>
  <si>
    <t>Concerge de condominio indica no tener registro de visita de personal de emergencia en la fecha indicada de ejecucion de trabajo , por lo cual no entrega mas datos , tapa de concentrador de shaf electrico abierto</t>
  </si>
  <si>
    <t>1660477</t>
  </si>
  <si>
    <t>207511022022132134</t>
  </si>
  <si>
    <t>Capitan Ignacio Carrera Pinto #4505</t>
  </si>
  <si>
    <t>1- Incidencia se encuentra despajada y solucionada 2- Tiene relacion con incidencia N°DF20227284455</t>
  </si>
  <si>
    <t>1660468</t>
  </si>
  <si>
    <t>207511022022131103</t>
  </si>
  <si>
    <t>Capitan Ignacio Carrera Pinto #4498</t>
  </si>
  <si>
    <t>1- Servicio electrico en el sector normalizado 2- En informe de cuadrilla describe uso de 3 Fusibles NH pero no declara codigo ni cantidad en detalle materiales utilizados</t>
  </si>
  <si>
    <t>1660460</t>
  </si>
  <si>
    <t>207511022022125606</t>
  </si>
  <si>
    <t>Ramon Cruz Montt #1924</t>
  </si>
  <si>
    <t>1- Caja DAE sin tapa 2- Cliente no se encuentra en domicilio 3- Acometida templada</t>
  </si>
  <si>
    <t>1660455</t>
  </si>
  <si>
    <t>207511022022123834</t>
  </si>
  <si>
    <t>Ramin Cruz Montt #2526 B/D dpto 208</t>
  </si>
  <si>
    <t>Maite Yarza</t>
  </si>
  <si>
    <t>985481054</t>
  </si>
  <si>
    <t>1- En informe de cuadrilla no se adjunta ninguna fotografia de trabajo realizado</t>
  </si>
  <si>
    <t>1660452</t>
  </si>
  <si>
    <t>207611022022123657</t>
  </si>
  <si>
    <t>Sevilla 1743</t>
  </si>
  <si>
    <t>Sin moradores , sin acceso faltan fotografias realizando trabajo a ejecutado</t>
  </si>
  <si>
    <t>1660143</t>
  </si>
  <si>
    <t>207611022022121520</t>
  </si>
  <si>
    <t>Padre faustino sarmiento 2582</t>
  </si>
  <si>
    <t>Numro de incidencia no corresponde a direccion de trabajo donde personal de emergencia realiza trabajo , corresponde a municipal 2501 , local comercial cerrado .</t>
  </si>
  <si>
    <t>1660142</t>
  </si>
  <si>
    <t>207511022022121646</t>
  </si>
  <si>
    <t>Ramon Cruz Montt #2526 B/A dpto 303</t>
  </si>
  <si>
    <t>1 - Servicio electrico normal en el sector</t>
  </si>
  <si>
    <t>1660012</t>
  </si>
  <si>
    <t>207511022022114843</t>
  </si>
  <si>
    <t>Peatones veintiuno #4735 C/F</t>
  </si>
  <si>
    <t>1- Se verifica servicio normal en el sector, se  inspecciona TD 8249</t>
  </si>
  <si>
    <t>1660011</t>
  </si>
  <si>
    <t>207611022022114638</t>
  </si>
  <si>
    <t>Salomon sack 455 dpto 1209</t>
  </si>
  <si>
    <t>Teresa hinojosa ( concerge )</t>
  </si>
  <si>
    <t>Falta de fotografias de visita efectuada , como de trabajo realizado . Sin mas observacion , sin moradores dpto</t>
  </si>
  <si>
    <t>1660004</t>
  </si>
  <si>
    <t>207511022022113013</t>
  </si>
  <si>
    <t>Los Olmos #4029</t>
  </si>
  <si>
    <t>Rainier Obiedo</t>
  </si>
  <si>
    <t>1- Cliente conforme con atencion prestada por tecnicos</t>
  </si>
  <si>
    <t>1659832</t>
  </si>
  <si>
    <t>207611022022111510</t>
  </si>
  <si>
    <t>Nueva cinco 1750</t>
  </si>
  <si>
    <t>1659830</t>
  </si>
  <si>
    <t>207511022022111319</t>
  </si>
  <si>
    <t>Siria #3208</t>
  </si>
  <si>
    <t>1- Cliente no se encuentra en domicilio 2- Se observa acometida bien templada y con servicio normal</t>
  </si>
  <si>
    <t>1659828</t>
  </si>
  <si>
    <t>207611022022110600</t>
  </si>
  <si>
    <t>Nueva cuatro 1009</t>
  </si>
  <si>
    <t>Sin moradores , sin mas observaciones</t>
  </si>
  <si>
    <t>1659822</t>
  </si>
  <si>
    <t>207611022022110116</t>
  </si>
  <si>
    <t>Gamero 1982  p1</t>
  </si>
  <si>
    <t>Marcela soto</t>
  </si>
  <si>
    <t>990941697</t>
  </si>
  <si>
    <t>1659817</t>
  </si>
  <si>
    <t>207511022022103816</t>
  </si>
  <si>
    <t>Nueva dos #3056</t>
  </si>
  <si>
    <t>Juan Acuña Medina</t>
  </si>
  <si>
    <t>222836374</t>
  </si>
  <si>
    <t>1- acometida bien templada y cliente con servicio electrico normal</t>
  </si>
  <si>
    <t>1659809</t>
  </si>
  <si>
    <t>207611022022102855</t>
  </si>
  <si>
    <t>Domingo santa maria 1686</t>
  </si>
  <si>
    <t>Sin moradores en domicilio , sin mayor observacion</t>
  </si>
  <si>
    <t>1659803</t>
  </si>
  <si>
    <t>207611022022101703</t>
  </si>
  <si>
    <t>Domingo santa maria 1644</t>
  </si>
  <si>
    <t>Felix solis</t>
  </si>
  <si>
    <t>993125233</t>
  </si>
  <si>
    <t>Problema exterior en conexion en luminaria , cliente solo le pidieron el nombre , no tuvo mucho contacto con personal , cliente siempre estuvo con suministro normal</t>
  </si>
  <si>
    <t>1659473</t>
  </si>
  <si>
    <t>207611022022093837</t>
  </si>
  <si>
    <t>Amalia errazuriz 924</t>
  </si>
  <si>
    <t>1658467</t>
  </si>
  <si>
    <t>207610022022163856</t>
  </si>
  <si>
    <t>Ley 1838  787</t>
  </si>
  <si>
    <t>1658432</t>
  </si>
  <si>
    <t>207510022022154000</t>
  </si>
  <si>
    <t>Brown Sur #2285</t>
  </si>
  <si>
    <t>1- Direccion asociada a N° de incidencia no corresponde. Direccion correcta es calle AUCOPUJO. 2- Lugar corresponde a sede de club deportivo. No se encuentea nadie en lugar</t>
  </si>
  <si>
    <t>1658423</t>
  </si>
  <si>
    <t>207510022022152356</t>
  </si>
  <si>
    <t>Max Jara #4070 LL</t>
  </si>
  <si>
    <t>1- Sector muy conflictivo y hostil. Cuadrilla de tecnicos no pudieron tomar fotografias por mismo motivo</t>
  </si>
  <si>
    <t>1658415</t>
  </si>
  <si>
    <t>207510022022150819</t>
  </si>
  <si>
    <t>Santa Julia #2354</t>
  </si>
  <si>
    <t>1- No se encontraba nadie en jardin infantil  2- Se adjunta fotografia donde muestra solucion provisoria en union en la acometida cerca de de caja DAE  3- caja DAE abierta 4- altura de acometida esta extremadamente baja</t>
  </si>
  <si>
    <t>1658406</t>
  </si>
  <si>
    <t>207610022022145605</t>
  </si>
  <si>
    <t>Huanuco 2365</t>
  </si>
  <si>
    <t>1658395</t>
  </si>
  <si>
    <t>207610022022144157</t>
  </si>
  <si>
    <t>Guanaco 2152 casa A</t>
  </si>
  <si>
    <t>Clara carrasco</t>
  </si>
  <si>
    <t>Cliente no entrega fono , sin mayor observacion</t>
  </si>
  <si>
    <t>1658377</t>
  </si>
  <si>
    <t>207610022022142117</t>
  </si>
  <si>
    <t>Independencia 2249</t>
  </si>
  <si>
    <t>Sin moradores , local comercial</t>
  </si>
  <si>
    <t>1658084</t>
  </si>
  <si>
    <t>207610022022134618</t>
  </si>
  <si>
    <t>San rafael 2714</t>
  </si>
  <si>
    <t>Personal emergencia no incluye fotografias asociadas a trabajo realizado , sin moradores domicilio</t>
  </si>
  <si>
    <t>1657995</t>
  </si>
  <si>
    <t>207510022022133614</t>
  </si>
  <si>
    <t>Palquin #3796</t>
  </si>
  <si>
    <t>1- Cableado bien templado y suministrando servicio electrico normalmente 2- Cliente conforme con rapida atencion</t>
  </si>
  <si>
    <t>1657990</t>
  </si>
  <si>
    <t>207610022022132818</t>
  </si>
  <si>
    <t>Fermin vivaceta 2838 A</t>
  </si>
  <si>
    <t>Local comercial cerrado , sin moradores , sin mayor observacion</t>
  </si>
  <si>
    <t>1657983</t>
  </si>
  <si>
    <t>207610022022132317</t>
  </si>
  <si>
    <t>3 de diciembre 2943</t>
  </si>
  <si>
    <t>1657979</t>
  </si>
  <si>
    <t>207510022022131017</t>
  </si>
  <si>
    <t>Av. Marathon #2602</t>
  </si>
  <si>
    <t>1- Cliente no se encuentra en domicilio 2- Acometidas se ven bien templadas.  3- Trabajo de podas aun estan ramas en el lugar</t>
  </si>
  <si>
    <t>1657976</t>
  </si>
  <si>
    <t>207510022022130004</t>
  </si>
  <si>
    <t>Ocho Norte #2240</t>
  </si>
  <si>
    <t>1- Acometidas se encuentran bien templadas entregando servicio electrico normal</t>
  </si>
  <si>
    <t>1657962</t>
  </si>
  <si>
    <t>207510022022122748</t>
  </si>
  <si>
    <t>Exequiel Fernandez #2792</t>
  </si>
  <si>
    <t>1- Cableado telefonico ya se encuentra templado, cableado electrico sin problemas de altura. 2- Poste debe programarse para cambio ya que presenta condicion de desprendimiento de material en la base</t>
  </si>
  <si>
    <t>1657633</t>
  </si>
  <si>
    <t>207510022022120715</t>
  </si>
  <si>
    <t>Los Platanos #3802</t>
  </si>
  <si>
    <t>1- Cliente no se encuentra en domicilio 2- Acometida ya se encuentra bien templada y cliente con servicio normalizado</t>
  </si>
  <si>
    <t>1657622</t>
  </si>
  <si>
    <t>207510022022115543</t>
  </si>
  <si>
    <t>Los Ombues #3072</t>
  </si>
  <si>
    <t>1- Cliente queda conforme con atencion de cuadrilla tecnica, pero no permite acceso a dlmicilio para verificar trabajo en medidor</t>
  </si>
  <si>
    <t>1657619</t>
  </si>
  <si>
    <t>207610022022115040</t>
  </si>
  <si>
    <t>Padre las casas 2394</t>
  </si>
  <si>
    <t>Numero de incidencia no corresponde a direccion de visita de personal de emergencia , la direccion visitada es cronista gongora 1359 . Sin mas observacion</t>
  </si>
  <si>
    <t>1657612</t>
  </si>
  <si>
    <t>207510022022113224</t>
  </si>
  <si>
    <t>Los Clarines #3051 dpto 602</t>
  </si>
  <si>
    <t>1- En inforne de cuadrilla falta fotografias del trabajo realizado. 2- Cliente no se encontraba en domicilio, pero conserje de edificio permite el acceso a shaft de medidores</t>
  </si>
  <si>
    <t>1657563</t>
  </si>
  <si>
    <t>207610022022112607</t>
  </si>
  <si>
    <t>Colon 1422 casa 12</t>
  </si>
  <si>
    <t>1657344</t>
  </si>
  <si>
    <t>207510022022110809</t>
  </si>
  <si>
    <t>Av. Quilin #3129 dpto 33</t>
  </si>
  <si>
    <t>1657311</t>
  </si>
  <si>
    <t>207610022022104826</t>
  </si>
  <si>
    <t>Lafayette 1652</t>
  </si>
  <si>
    <t>Leticia  cortes</t>
  </si>
  <si>
    <t>940468466</t>
  </si>
  <si>
    <t>1657309</t>
  </si>
  <si>
    <t>207510022022104558</t>
  </si>
  <si>
    <t>Av. Sergio de Mello #6220 ed. 8 dpto 1304</t>
  </si>
  <si>
    <t>1- Poste ya fue cambiado y se encuentra en perfecto estado junto con cableados BT y luminarias. 2- Direccion correcta es Av. Sergio de Mello #4100</t>
  </si>
  <si>
    <t>1655938</t>
  </si>
  <si>
    <t>207609022022165900</t>
  </si>
  <si>
    <t>Belgica 1757</t>
  </si>
  <si>
    <t>1655917</t>
  </si>
  <si>
    <t>207609022022162206</t>
  </si>
  <si>
    <t>Maruri 850</t>
  </si>
  <si>
    <t>Guardia no da nombre , no esta a cargo dice</t>
  </si>
  <si>
    <t>1655904</t>
  </si>
  <si>
    <t>207509022022160635</t>
  </si>
  <si>
    <t>Los Lirios #3779</t>
  </si>
  <si>
    <t>1- Cliente no se encuentra en domicilio 2- En informe de cuadrilla no hay fotografias del reacondicionamiento realizado</t>
  </si>
  <si>
    <t>1655894</t>
  </si>
  <si>
    <t>207609022022155847</t>
  </si>
  <si>
    <t>Rivera 1914</t>
  </si>
  <si>
    <t>Sin moradores , sin acceso</t>
  </si>
  <si>
    <t>1655617</t>
  </si>
  <si>
    <t>207509022022154827</t>
  </si>
  <si>
    <t>Av. Quilin #3233</t>
  </si>
  <si>
    <t>1- Cliente no se encuentra a domicilio</t>
  </si>
  <si>
    <t>1655487</t>
  </si>
  <si>
    <t>207509022022152827</t>
  </si>
  <si>
    <t>La Fundacion 4075 B dpto 11</t>
  </si>
  <si>
    <t>1- No se realiza inspeccion, sector hostil</t>
  </si>
  <si>
    <t>1655247</t>
  </si>
  <si>
    <t>207509022022151027</t>
  </si>
  <si>
    <t>Camilo Ortuzar #5671 C dpto 11</t>
  </si>
  <si>
    <t>1- Cliente no se encuentra en domicilio 2- Conserje de condominio al no estar cliente no permite acceso 3- Direccion asociada a incidencia no es correcta. AMERICO VESPUCIO 5671 C dpto 20 CORRECTA</t>
  </si>
  <si>
    <t>1655130</t>
  </si>
  <si>
    <t>207609022022143655</t>
  </si>
  <si>
    <t>Gamero 1954 A</t>
  </si>
  <si>
    <t>Sin acceso a blocks . Se visualisa desde afuera , numero de incidencia no concuerda con direccion de visita de personal de emergencia , ya que corresponde a la direccion 2 norte 892 , dptos .</t>
  </si>
  <si>
    <t>1655126</t>
  </si>
  <si>
    <t>207509022022143502</t>
  </si>
  <si>
    <t>Las Papayas #5283</t>
  </si>
  <si>
    <t>Alfonso Vargas</t>
  </si>
  <si>
    <t>1- Cliente conforme con atencion de tecnicos  2- En informe de cuadrilla no declara ITM 25A en detallado de materiales utilizados</t>
  </si>
  <si>
    <t>1655113</t>
  </si>
  <si>
    <t>207609022022141543</t>
  </si>
  <si>
    <t>Gamero 1623</t>
  </si>
  <si>
    <t>Cliente indica que no tiene tiempo para atender inspeccion  . No entrega mas datos</t>
  </si>
  <si>
    <t>1655089</t>
  </si>
  <si>
    <t>207509022022133846</t>
  </si>
  <si>
    <t>Buenaventura #3415</t>
  </si>
  <si>
    <t>1- Falla fue despejada con exito, servicio en el sector normal</t>
  </si>
  <si>
    <t>1655081</t>
  </si>
  <si>
    <t>207609022022132906</t>
  </si>
  <si>
    <t>Domingo santa maria 1946</t>
  </si>
  <si>
    <t>Carlos salinas</t>
  </si>
  <si>
    <t>993310015</t>
  </si>
  <si>
    <t>1655074</t>
  </si>
  <si>
    <t>207509022022131556</t>
  </si>
  <si>
    <t>Av. Americo Vespucio 5389 A depto 11</t>
  </si>
  <si>
    <t>1- No pude tener acceso al lugar del trabajo. Departamentos tipo bloque sin timbre. 2- En informe de cuadrilla faltan fotografias del trabajo realizado</t>
  </si>
  <si>
    <t>1655071</t>
  </si>
  <si>
    <t>207609022022131221</t>
  </si>
  <si>
    <t>Domingo santa maria 1842</t>
  </si>
  <si>
    <t>Sin acceso a medidor , problema exterior</t>
  </si>
  <si>
    <t>1655050</t>
  </si>
  <si>
    <t>207609022022125214</t>
  </si>
  <si>
    <t>Capitan bynon</t>
  </si>
  <si>
    <t>Se verifica , sin moradores , sin mayor observacion</t>
  </si>
  <si>
    <t>1655049</t>
  </si>
  <si>
    <t>207509022022124838</t>
  </si>
  <si>
    <t>Av. Americo Vespucio #4455 depto 808</t>
  </si>
  <si>
    <t>1- Cliente reclama que a pesar que esta con servicio electrico, tecnico el dia de la incidencia (mal contacto cable en ITM) le dio solucion provisoria ya que el medidor tenia ITM de 50A y tecnico instalo un ITM 32A porque no contaba con uno de la misma capacidad. 2- Faltan fotografias del trabajo realizado</t>
  </si>
  <si>
    <t>1655036</t>
  </si>
  <si>
    <t>207509022022121548</t>
  </si>
  <si>
    <t>Pasaje 9 #4889</t>
  </si>
  <si>
    <t>1- Domicilio se encuentra en obra, maestro trabajando en lugar fue quien recibio al personal y efectivamente si existio un aumento de potencia de ITM 10A a 16A</t>
  </si>
  <si>
    <t>1655034</t>
  </si>
  <si>
    <t>207609022022121521</t>
  </si>
  <si>
    <t>Chillan 2595</t>
  </si>
  <si>
    <t>Pascual aguilar</t>
  </si>
  <si>
    <t>920675047</t>
  </si>
  <si>
    <t>1655018</t>
  </si>
  <si>
    <t>207609022022115044</t>
  </si>
  <si>
    <t>5 de mayo 2463</t>
  </si>
  <si>
    <t>1654989</t>
  </si>
  <si>
    <t>207509022022111930</t>
  </si>
  <si>
    <t>Pedro de Valdivia #6921 23C</t>
  </si>
  <si>
    <t>1- Cliente no se encuentra en domicilio 2- En informe cuadrilla no declara material utilizado, en descripcion de trabajo menciona 25 mt concentrico 2x6mm.</t>
  </si>
  <si>
    <t>1654977</t>
  </si>
  <si>
    <t>207509022022105642</t>
  </si>
  <si>
    <t>Pedro de Valdivia #6936</t>
  </si>
  <si>
    <t>1- Clientes del sector conformes con atencion, ya que fueron 4 clientes afectados, por un poste chocado y corte de lineas.</t>
  </si>
  <si>
    <t>1654975</t>
  </si>
  <si>
    <t>207609022022105557</t>
  </si>
  <si>
    <t>Nueva uno 1736</t>
  </si>
  <si>
    <t>Se verifica , problema externo , sin moradores . Sin mayor observacion</t>
  </si>
  <si>
    <t>1654971</t>
  </si>
  <si>
    <t>207509022022104745</t>
  </si>
  <si>
    <t>Av. Pedro de Valdivia #6931</t>
  </si>
  <si>
    <t>1- Poste ya se encuentra regularizado, con suministro electrico habilitado y en funcionamiento normal</t>
  </si>
  <si>
    <t>1654952</t>
  </si>
  <si>
    <t>207509022022101734</t>
  </si>
  <si>
    <t>Padre Mariano Chaparro #3501</t>
  </si>
  <si>
    <t>1654943</t>
  </si>
  <si>
    <t>207609022022100146</t>
  </si>
  <si>
    <t>Caletera panamericana , carlos medina</t>
  </si>
  <si>
    <t>Se verifica  ,sin mayor observacion</t>
  </si>
  <si>
    <t>1653961</t>
  </si>
  <si>
    <t>207508022022175850</t>
  </si>
  <si>
    <t>Coipue #2804</t>
  </si>
  <si>
    <t>1- Falla involucro un corte masivo, donde dos domicilios se vieron afectados por corte de acometidas y dos mas con destemplado. 2- cliente y vecinos del sector conformes con atencion rapida   NOTA: SE OBSERVA POTENCIAL PELIGRO ELECTRICO CON UNA ACOMETIDA EN FRICCION CON ARBOL. Adjunto fotografia en este informe</t>
  </si>
  <si>
    <t>1653915</t>
  </si>
  <si>
    <t>207608022022173604</t>
  </si>
  <si>
    <t>San luis 1410</t>
  </si>
  <si>
    <t>Ximena morales</t>
  </si>
  <si>
    <t>936155093</t>
  </si>
  <si>
    <t>Cliente corrobora problema de instalacion interior , empalme subterraneo</t>
  </si>
  <si>
    <t>1653909</t>
  </si>
  <si>
    <t>207508022022172948</t>
  </si>
  <si>
    <t>Quinchamali #3001</t>
  </si>
  <si>
    <t>1- Cableado de comunicaciones fue retirado 2- Incidencia tiene relacion  con incidencia N°DF20227279249</t>
  </si>
  <si>
    <t>1653906</t>
  </si>
  <si>
    <t>207608022022171323</t>
  </si>
  <si>
    <t>Inglaterra 1144 dpto B 21 dpto 2310</t>
  </si>
  <si>
    <t>Claudio villanueva</t>
  </si>
  <si>
    <t>228147254</t>
  </si>
  <si>
    <t>Tapa caja conconcentradores abiertas , sin perno</t>
  </si>
  <si>
    <t>1653902</t>
  </si>
  <si>
    <t>207508022022170315</t>
  </si>
  <si>
    <t>Exequiel Fernandez #3875</t>
  </si>
  <si>
    <t>1- Cliente asegura que tecnicos le aclaran que no era cableado electrico, si no de comunicaciones. 2- Cableado BT en buen estado y altura</t>
  </si>
  <si>
    <t>1653893</t>
  </si>
  <si>
    <t>207508022022164832</t>
  </si>
  <si>
    <t>Exequiel Fernandez #4375</t>
  </si>
  <si>
    <t>1- Poste de paso ya se encuentra cambiado y en perfecto estado 2- Luminarias publicas y cableado carpe bien templado</t>
  </si>
  <si>
    <t>1653887</t>
  </si>
  <si>
    <t>207608022022164130</t>
  </si>
  <si>
    <t>Belisario prats 1639</t>
  </si>
  <si>
    <t>Persona que atiende , no sabia de visita de personal de emergencia , por lo cual no entrega muchos datos</t>
  </si>
  <si>
    <t>1653882</t>
  </si>
  <si>
    <t>207508022022163745</t>
  </si>
  <si>
    <t>Exequiel Fernandez #4285</t>
  </si>
  <si>
    <t>1- Cliente no permite acceso a ver medidor, pero asegura que su servicio esta normal despues de intervencion de tecnicos</t>
  </si>
  <si>
    <t>1653870</t>
  </si>
  <si>
    <t>207508022022162711</t>
  </si>
  <si>
    <t>Exequiel Fernandez #4240 casa 33</t>
  </si>
  <si>
    <t>1- Cliente conforme con atencion, asegurando que falla era en el interior de su domicilio</t>
  </si>
  <si>
    <t>1653859</t>
  </si>
  <si>
    <t>207608022022161106</t>
  </si>
  <si>
    <t>Echeverria 959 N</t>
  </si>
  <si>
    <t>Sin moradores , corresponde a empalme sunterraneo</t>
  </si>
  <si>
    <t>1653855</t>
  </si>
  <si>
    <t>207608022022160258</t>
  </si>
  <si>
    <t>Echeverria 953 B</t>
  </si>
  <si>
    <t>Problema externo , subterraneo , corresponde a locales comerciales deshabotados ( en venta )</t>
  </si>
  <si>
    <t>1653817</t>
  </si>
  <si>
    <t>207508022022151953</t>
  </si>
  <si>
    <t>Monseñor Carlos Casanueva #2867</t>
  </si>
  <si>
    <t>1- Poste chocado ya se encuentra regularizado y en perfecto estado, al igual que el servicio electrico</t>
  </si>
  <si>
    <t>1653677</t>
  </si>
  <si>
    <t>207608022022114656</t>
  </si>
  <si>
    <t>Gamero 1942</t>
  </si>
  <si>
    <t>Problema externo , corresponde a luminaria , y esta ubicada frente al nunero 1541 , sin mas observacion</t>
  </si>
  <si>
    <t>1653676</t>
  </si>
  <si>
    <t>207608022022114241</t>
  </si>
  <si>
    <t>Padre jose cifuentes grez 864 dpto 213</t>
  </si>
  <si>
    <t>Emma sierra</t>
  </si>
  <si>
    <t>227173847</t>
  </si>
  <si>
    <t>Tapa caja de concentrador abierto , sin perno</t>
  </si>
  <si>
    <t>1653633</t>
  </si>
  <si>
    <t>207608022022104101</t>
  </si>
  <si>
    <t>Padre jose cifuentes grez 864 dpto 901</t>
  </si>
  <si>
    <t>227173874</t>
  </si>
  <si>
    <t>Tapa caja concentrador abierta sin perno</t>
  </si>
  <si>
    <t>1653627</t>
  </si>
  <si>
    <t>207608022022103004</t>
  </si>
  <si>
    <t>Padre jose cifuentes grez 864 dpto 1804</t>
  </si>
  <si>
    <t>Emma sierra ( concerge )</t>
  </si>
  <si>
    <t>1653623</t>
  </si>
  <si>
    <t>207608022022101853</t>
  </si>
  <si>
    <t>Padre jose cifuentes grez 864 dpto 1809</t>
  </si>
  <si>
    <t>Se verifica , al parecer clinte del dpto 1809 tiene problemas con boletas , le llegan facturaciones del dpto 1808 explica concerge</t>
  </si>
  <si>
    <t>1652244</t>
  </si>
  <si>
    <t>207607022022165256</t>
  </si>
  <si>
    <t>San luis 1298 casa 15</t>
  </si>
  <si>
    <t>Sin moradores , vecino de la casa 12 ratifica visita de personal de emergencia , pero sin acceso a site , corresponde a empalme subterraneo</t>
  </si>
  <si>
    <t>1652239</t>
  </si>
  <si>
    <t>207507022022164839</t>
  </si>
  <si>
    <t>Armando Moock #3945 dpto 801</t>
  </si>
  <si>
    <t>1- Estado de ITM, se encuentra en un by pass directo ya que el equipo de medida presenta problemas, tal cual como lo describe cuadrilla en su informe. 2- En descripcion de trabajo se deja como nota que el software no deja ingresar material utilizado. En este caso conectador dentado 2- Cliente asegura que personal de ENEL, ya ha venido a hacer mediciones y la proxima semana se efectuara cambio de equipo de medida.</t>
  </si>
  <si>
    <t>1652230</t>
  </si>
  <si>
    <t>207607022022164026</t>
  </si>
  <si>
    <t>Coronel agustin lopez de alcazar 897</t>
  </si>
  <si>
    <t>1652213</t>
  </si>
  <si>
    <t>207607022022161756</t>
  </si>
  <si>
    <t>Genersl agustin lopez de alcazar 842</t>
  </si>
  <si>
    <t>Sin moradores en domicilio</t>
  </si>
  <si>
    <t>1652212</t>
  </si>
  <si>
    <t>207507022022161626</t>
  </si>
  <si>
    <t>El Libano #4960 bloque A dpto 51</t>
  </si>
  <si>
    <t>Alfredo Toledo</t>
  </si>
  <si>
    <t>1- Cliente confirma que falla era en BT, despues de intervencion tecnica no ha vuelto a ocurrir</t>
  </si>
  <si>
    <t>1652207</t>
  </si>
  <si>
    <t>207507022022160148</t>
  </si>
  <si>
    <t>Froilan Roa #4761</t>
  </si>
  <si>
    <t>1- Cliente conforme con atencion de cuadrilla</t>
  </si>
  <si>
    <t>1652202</t>
  </si>
  <si>
    <t>207507022022154228</t>
  </si>
  <si>
    <t>Las Codornices #5747 M</t>
  </si>
  <si>
    <t>1- Cliente no se encuentra en domicilio. 2- Se observa normalidad en la acometida de cliente despues de la poda. 3- Esta incidencia tiene relacion directa con incidencia N°20227271523</t>
  </si>
  <si>
    <t>1652201</t>
  </si>
  <si>
    <t>207607022022154200</t>
  </si>
  <si>
    <t>Presidente eduardo frei montalba 1377</t>
  </si>
  <si>
    <t>Guardia corrobora visita de personal de emergencia en establecimiento .</t>
  </si>
  <si>
    <t>1652173</t>
  </si>
  <si>
    <t>207507022022152453</t>
  </si>
  <si>
    <t>Las Codornices #3672</t>
  </si>
  <si>
    <t>1- Cliente no se encuentra en domicilio 2- Esta incidencia tiene relacion directa con incidedencia N°20227273334.</t>
  </si>
  <si>
    <t>1652156</t>
  </si>
  <si>
    <t>207607022022143230</t>
  </si>
  <si>
    <t>Gamero 2841</t>
  </si>
  <si>
    <t>Sin moradores , sin acceso a block</t>
  </si>
  <si>
    <t>1652140</t>
  </si>
  <si>
    <t>207607022022134745</t>
  </si>
  <si>
    <t>Gamero 520</t>
  </si>
  <si>
    <t>Problema externo , poste inclinado , sin mayor observacion</t>
  </si>
  <si>
    <t>1651821</t>
  </si>
  <si>
    <t>207507022022133527</t>
  </si>
  <si>
    <t>Exequiel Fernandez #3680</t>
  </si>
  <si>
    <t>1- Cliente no conforme llevaba 24 hrs sin servicio electrico</t>
  </si>
  <si>
    <t>1651820</t>
  </si>
  <si>
    <t>207607022022133348</t>
  </si>
  <si>
    <t>Longitudinal 502 A</t>
  </si>
  <si>
    <t>Marilin monje</t>
  </si>
  <si>
    <t>948686871</t>
  </si>
  <si>
    <t>Corresponde a direccion de longitudinal 3 sin mas obseevacion</t>
  </si>
  <si>
    <t>1651673</t>
  </si>
  <si>
    <t>207507022022125422</t>
  </si>
  <si>
    <t>Coipue #2948</t>
  </si>
  <si>
    <t>1651667</t>
  </si>
  <si>
    <t>207607022022125207</t>
  </si>
  <si>
    <t>Gamero 2821 dpto 52</t>
  </si>
  <si>
    <t>1651662</t>
  </si>
  <si>
    <t>207507022022123744</t>
  </si>
  <si>
    <t>Coipue #2983</t>
  </si>
  <si>
    <t>1- Cliente no se encuentra en domicilio (club deportivo) 2- En informe cuadrilla describe uso de 30 mt de concentrico 2 x 6mm y no lo declara en detalle de materiales utilizados</t>
  </si>
  <si>
    <t>1651659</t>
  </si>
  <si>
    <t>207507022022122111</t>
  </si>
  <si>
    <t>Escuela Agricola #2734</t>
  </si>
  <si>
    <t>1- Semaforo funcionando correctamente</t>
  </si>
  <si>
    <t>1651624</t>
  </si>
  <si>
    <t>207607022022121908</t>
  </si>
  <si>
    <t>Alcalde german dominguez 1012</t>
  </si>
  <si>
    <t>Cliente atiende desde adentro de domicilio , no entrega datos</t>
  </si>
  <si>
    <t>1651406</t>
  </si>
  <si>
    <t>207507022022120118</t>
  </si>
  <si>
    <t>Los Planetas #7280</t>
  </si>
  <si>
    <t>1- Cliente confirma que falla era interna, la cual provoco la operacion del ITM del medidor</t>
  </si>
  <si>
    <t>1651404</t>
  </si>
  <si>
    <t>207607022022115815</t>
  </si>
  <si>
    <t>Chillan 2340</t>
  </si>
  <si>
    <t>No da nombre ( molesto )</t>
  </si>
  <si>
    <t>Cliente un poco molesto con personal de emergencia , ya que indica que no le solucionaron problema en el momento siendo que personal explico que era problema interno .</t>
  </si>
  <si>
    <t>1651356</t>
  </si>
  <si>
    <t>207507022022114524</t>
  </si>
  <si>
    <t>Castillo Urizar Sur #3965</t>
  </si>
  <si>
    <t>1- Caja DAE sin tapa, para normalizar</t>
  </si>
  <si>
    <t>1651355</t>
  </si>
  <si>
    <t>207607022022114254</t>
  </si>
  <si>
    <t>Marcos macuada 1760</t>
  </si>
  <si>
    <t>Mercedes flores</t>
  </si>
  <si>
    <t>950117443</t>
  </si>
  <si>
    <t>Se verifica , sin mayores observaciones</t>
  </si>
  <si>
    <t>1651346</t>
  </si>
  <si>
    <t>207507022022113025</t>
  </si>
  <si>
    <t>Pasaje Seis #7342 A</t>
  </si>
  <si>
    <t>1- Cliente no se encuentra en domicilio 2- Trabajo se realiza, servicio normal</t>
  </si>
  <si>
    <t>1651338</t>
  </si>
  <si>
    <t>207607022022112141</t>
  </si>
  <si>
    <t>Cañete 2017</t>
  </si>
  <si>
    <t>Carlos saez</t>
  </si>
  <si>
    <t>958470953</t>
  </si>
  <si>
    <t>Se verifica inspeccion , la unica observacion es que domicilio corresponde a comuna de conchali , cliente  solicita que se verifique esa informacion</t>
  </si>
  <si>
    <t>1651335</t>
  </si>
  <si>
    <t>207507022022110924</t>
  </si>
  <si>
    <t>San Vicente de Paul #4416</t>
  </si>
  <si>
    <t>1- Cliente no se encuentra en domicilio 2- Se da solucion a esta incidencia y a la N° DF20227273448 en la N° DF 20227273667 que tienen directa relacion con la falla</t>
  </si>
  <si>
    <t>1651330</t>
  </si>
  <si>
    <t>207507022022110010</t>
  </si>
  <si>
    <t>San Vicente de Paul #4410</t>
  </si>
  <si>
    <t>1- Cliente no se encuentra en domicilio 2- En descripcion del trabajo realizado en informe de cuadrilla, se menciona uso de cableado concentrico y no se declara en detallado de materiales. 3- En esta incidencia se da solucion a incidencias N°DF20227273579 y N°DF 20227273448</t>
  </si>
  <si>
    <t>1651320</t>
  </si>
  <si>
    <t>207607022022103828</t>
  </si>
  <si>
    <t>Jose bernstein 2704</t>
  </si>
  <si>
    <t>Sin moradores en domicilio . Sin mas observacion</t>
  </si>
  <si>
    <t>1651084</t>
  </si>
  <si>
    <t>207507022022102548</t>
  </si>
  <si>
    <t>Juan de Luigi #3707</t>
  </si>
  <si>
    <t>1- Cliente no se encuentra en domicilio 2- Servicio normal</t>
  </si>
  <si>
    <t>1651078</t>
  </si>
  <si>
    <t>207607022022100250</t>
  </si>
  <si>
    <t>Ecuador 2862</t>
  </si>
  <si>
    <t>No da nombre , atiende adentro de domicilio</t>
  </si>
  <si>
    <t>1648385</t>
  </si>
  <si>
    <t>207604022022163943</t>
  </si>
  <si>
    <t>Inglaterra 1477</t>
  </si>
  <si>
    <t>Cliente corrobora visita de personal indicando que vio cable colgando de poste y tecnicos llegaron y lo retiraron</t>
  </si>
  <si>
    <t>1648378</t>
  </si>
  <si>
    <t>207504022022163239</t>
  </si>
  <si>
    <t>La Aguada #5970</t>
  </si>
  <si>
    <t>1648373</t>
  </si>
  <si>
    <t>207604022022161925</t>
  </si>
  <si>
    <t>Nueva de matte 1295</t>
  </si>
  <si>
    <t>Local comercial cerrado ,  sin moradores</t>
  </si>
  <si>
    <t>1648362</t>
  </si>
  <si>
    <t>207604022022160125</t>
  </si>
  <si>
    <t>Independencia 2512</t>
  </si>
  <si>
    <t>Domicilio cerrado , sin moradores</t>
  </si>
  <si>
    <t>1648358</t>
  </si>
  <si>
    <t>207504022022155339</t>
  </si>
  <si>
    <t>Jose Perotti #5511 J</t>
  </si>
  <si>
    <t>1- Se templan con exito, cableados que estaban a altura de piso.</t>
  </si>
  <si>
    <t>1648351</t>
  </si>
  <si>
    <t>207604022022154453</t>
  </si>
  <si>
    <t>David arellano 1981</t>
  </si>
  <si>
    <t>Calle cerrada por trabajos , por los 2 extremos</t>
  </si>
  <si>
    <t>1648343</t>
  </si>
  <si>
    <t>207504022022153542</t>
  </si>
  <si>
    <t>Estadio colo colo #1810</t>
  </si>
  <si>
    <t>1648330</t>
  </si>
  <si>
    <t>207504022022151942</t>
  </si>
  <si>
    <t>Estadio colo colo #2364</t>
  </si>
  <si>
    <t>Marina Salas</t>
  </si>
  <si>
    <t>1- Cliente conforme con atencion, pero dudaba que si eran de ENEL, ya que no presentaban credenciales</t>
  </si>
  <si>
    <t>1648326</t>
  </si>
  <si>
    <t>207504022022145229</t>
  </si>
  <si>
    <t>Marina Salinas</t>
  </si>
  <si>
    <t>1- En informe de cuadrilla mencionan cambio de ITM 25A "C" marca EDASSE por uno de la misma capacidad. Me llama la atencion que efectivamente existe el cambio de ITM, pero en este caso por marca LEXO pero alteran raspando la informacion de capacidad en Amperes.</t>
  </si>
  <si>
    <t>1648314</t>
  </si>
  <si>
    <t>207604022022144749</t>
  </si>
  <si>
    <t>Las enredaderas 2105</t>
  </si>
  <si>
    <t>Maria elena solis</t>
  </si>
  <si>
    <t>991242314</t>
  </si>
  <si>
    <t>Se verifica , cliente sigue sin instalar escuadra para levantamiento de acometida , sin mas observacion</t>
  </si>
  <si>
    <t>1648265</t>
  </si>
  <si>
    <t>207504022022142733</t>
  </si>
  <si>
    <t>Los Zorzales #6145 H</t>
  </si>
  <si>
    <t>1- Poste se mantiene en la misma condicion de chocado, aun no se efectua cambio de este.</t>
  </si>
  <si>
    <t>1648216</t>
  </si>
  <si>
    <t>207604022022134346</t>
  </si>
  <si>
    <t>Chillan 2561</t>
  </si>
  <si>
    <t>Sin moradores , horario de volacion , pero vecino del 2565 corrobora visita de personal de emergencia e indica que se llamo por unos cables pero de compañia de cable</t>
  </si>
  <si>
    <t>1648210</t>
  </si>
  <si>
    <t>207604022022132622</t>
  </si>
  <si>
    <t>Rosembluth 1151</t>
  </si>
  <si>
    <t>Cliente molesta al momento de inspeccion , no entrega datos , sin mayor observacion</t>
  </si>
  <si>
    <t>1648064</t>
  </si>
  <si>
    <t>207604022022130714</t>
  </si>
  <si>
    <t>La camelia 1170</t>
  </si>
  <si>
    <t>Eduardo galvez</t>
  </si>
  <si>
    <t>223574082</t>
  </si>
  <si>
    <t>Cliente indica que la llamada fue por cable de piola de acero en muy baja altura , el siempre estuvo con suministro</t>
  </si>
  <si>
    <t>1647923</t>
  </si>
  <si>
    <t>207504022022125033</t>
  </si>
  <si>
    <t>Dos Poniente #2177</t>
  </si>
  <si>
    <t>1647919</t>
  </si>
  <si>
    <t>207604022022123830</t>
  </si>
  <si>
    <t>Amunategui 1267</t>
  </si>
  <si>
    <t>Cliente no quiere dar nombre</t>
  </si>
  <si>
    <t>Cliente no recibe de muy buena forma , sin acceso a medidor .</t>
  </si>
  <si>
    <t>1647917</t>
  </si>
  <si>
    <t>207504022022123756</t>
  </si>
  <si>
    <t>Cuatro Norte #1998</t>
  </si>
  <si>
    <t>1- Acometidas se encuentran en servicio y cliente conforme con la atencion</t>
  </si>
  <si>
    <t>1647913</t>
  </si>
  <si>
    <t>207504022022121959</t>
  </si>
  <si>
    <t>Joaquin Rodriguez #2689</t>
  </si>
  <si>
    <t>1- Trabajo provisorio descrito por informe de cuadrilla, se encuentra tirado en el piso mal aislado y no pude verificar si realmente estaba con tension el cableado 2- Normalizar de forma urgente. Peligro Electrico para peatones</t>
  </si>
  <si>
    <t>1647908</t>
  </si>
  <si>
    <t>207604022022121537</t>
  </si>
  <si>
    <t>San luis 1491  casa 16</t>
  </si>
  <si>
    <t>Se verifica , sin moradores en domicilio</t>
  </si>
  <si>
    <t>1647872</t>
  </si>
  <si>
    <t>207604022022115506</t>
  </si>
  <si>
    <t>Walter lihn 1711</t>
  </si>
  <si>
    <t>Rodrigo montenegro</t>
  </si>
  <si>
    <t>958141216</t>
  </si>
  <si>
    <t>1647865</t>
  </si>
  <si>
    <t>207504022022115350</t>
  </si>
  <si>
    <t>Las Madreselvas #3299</t>
  </si>
  <si>
    <t>1- Cliente es de 3ra edad, por desconfianza solo atiende a entrevista por reja y no permite verificar su medidor</t>
  </si>
  <si>
    <t>1647815</t>
  </si>
  <si>
    <t>207604022022113555</t>
  </si>
  <si>
    <t>Padre jose cifuentes 864 dpto 1002</t>
  </si>
  <si>
    <t>Darwin arrieta</t>
  </si>
  <si>
    <t>Se verifica sin mayor informacion</t>
  </si>
  <si>
    <t>1647674</t>
  </si>
  <si>
    <t>207604022022111006</t>
  </si>
  <si>
    <t>Rivera 1370 dpto 902</t>
  </si>
  <si>
    <t>Miguel angel</t>
  </si>
  <si>
    <t>23311113529</t>
  </si>
  <si>
    <t>1647672</t>
  </si>
  <si>
    <t>207504022022105935</t>
  </si>
  <si>
    <t>Los Limoneros #3666</t>
  </si>
  <si>
    <t>1- Acometidas se ven templadas y en buen estado.</t>
  </si>
  <si>
    <t>1647646</t>
  </si>
  <si>
    <t>207604022022100657</t>
  </si>
  <si>
    <t>4 norte 704</t>
  </si>
  <si>
    <t>Problema externo de carpel , se verifica sin mayor observacion</t>
  </si>
  <si>
    <t>1647643</t>
  </si>
  <si>
    <t>207604022022094624</t>
  </si>
  <si>
    <t>18 norte 662 A</t>
  </si>
  <si>
    <t>Sin acceso a dptos . Sin moradores</t>
  </si>
  <si>
    <t>1646404</t>
  </si>
  <si>
    <t>207603022022165331</t>
  </si>
  <si>
    <t>General saavedra 1136</t>
  </si>
  <si>
    <t>Galpon o bodega , cerrado , sin moradores</t>
  </si>
  <si>
    <t>1646387</t>
  </si>
  <si>
    <t>207603022022163000</t>
  </si>
  <si>
    <t>Rafael ramirez 2683</t>
  </si>
  <si>
    <t>Sergio hormazabal</t>
  </si>
  <si>
    <t>985824196</t>
  </si>
  <si>
    <t>1646340</t>
  </si>
  <si>
    <t>207603022022160907</t>
  </si>
  <si>
    <t>Coronel alvarado 2120 A</t>
  </si>
  <si>
    <t>No da nombre , atiende desde ventana</t>
  </si>
  <si>
    <t>Cliente da entrevista desde ventana , no entrega mas datos</t>
  </si>
  <si>
    <t>1646306</t>
  </si>
  <si>
    <t>207603022022154729</t>
  </si>
  <si>
    <t>4 norte 831</t>
  </si>
  <si>
    <t>No da nombre y no permite acceso</t>
  </si>
  <si>
    <t>Direccion no coincide con fotos de personal de emergencia , cliente indica que nunca ha tenido visita de personal , numero de incidencia no corresponde a domicilio</t>
  </si>
  <si>
    <t>1646304</t>
  </si>
  <si>
    <t>207503022022154621</t>
  </si>
  <si>
    <t>El Libano #3011</t>
  </si>
  <si>
    <t>1- Falla es aguas abajo del medidor, corte de cableado entre medidor y TDA</t>
  </si>
  <si>
    <t>1646284</t>
  </si>
  <si>
    <t>207503022022152149</t>
  </si>
  <si>
    <t>Los Profetas #3753</t>
  </si>
  <si>
    <t>1646278</t>
  </si>
  <si>
    <t>207503022022150538</t>
  </si>
  <si>
    <t>Los Platanos #3663</t>
  </si>
  <si>
    <t>1- Cliente conforme con atencion y rapida respuesta</t>
  </si>
  <si>
    <t>1646274</t>
  </si>
  <si>
    <t>207503022022145000</t>
  </si>
  <si>
    <t>Los Platanos #3895</t>
  </si>
  <si>
    <t>1- Esta falla tiene relacion directa con incidencia N° DF 20227271603</t>
  </si>
  <si>
    <t>1646260</t>
  </si>
  <si>
    <t>207503022022143129</t>
  </si>
  <si>
    <t>Ramon Cruz #1960 dpto 33</t>
  </si>
  <si>
    <t>1- Incidencia que tiene directa relacion con incidencia N° DF20227273753</t>
  </si>
  <si>
    <t>1646000</t>
  </si>
  <si>
    <t>207603022022141342</t>
  </si>
  <si>
    <t>General de la lastra 1178</t>
  </si>
  <si>
    <t>Problema externo , en sector .</t>
  </si>
  <si>
    <t>1645996</t>
  </si>
  <si>
    <t>207503022022141239</t>
  </si>
  <si>
    <t>Hermano Martin Panero #4994</t>
  </si>
  <si>
    <t>1- Acometidas bien instaladas, servicio normal</t>
  </si>
  <si>
    <t>1645984</t>
  </si>
  <si>
    <t>207603022022135100</t>
  </si>
  <si>
    <t>Adolfo ibañes 336</t>
  </si>
  <si>
    <t>Sin moradores</t>
  </si>
  <si>
    <t>1645978</t>
  </si>
  <si>
    <t>207603022022133300</t>
  </si>
  <si>
    <t>Escanilla 621 b dpto 23</t>
  </si>
  <si>
    <t>Problema externo , se verifica poste nuevo</t>
  </si>
  <si>
    <t>1645973</t>
  </si>
  <si>
    <t>207603022022132749</t>
  </si>
  <si>
    <t>Escanilla 561    8</t>
  </si>
  <si>
    <t>Problema externo , poste nuevo .</t>
  </si>
  <si>
    <t>1645962</t>
  </si>
  <si>
    <t>207503022022131217</t>
  </si>
  <si>
    <t>Rodrigo de Araya #4981 C dpto 21</t>
  </si>
  <si>
    <t>1- Cliente no se encuentra en domicilio 2- Faltan fotografias del trabajo realizado en informe de cuadrilla</t>
  </si>
  <si>
    <t>1645958</t>
  </si>
  <si>
    <t>207603022022130953</t>
  </si>
  <si>
    <t>Gamero 1398</t>
  </si>
  <si>
    <t>Problema externo , sin mayor observacion</t>
  </si>
  <si>
    <t>1645954</t>
  </si>
  <si>
    <t>207503022022130053</t>
  </si>
  <si>
    <t>Rodrigo de Araya #4111 V</t>
  </si>
  <si>
    <t>1- Cliente asegura que tecnicos verificaron en poste el suministro electrico, que ya habia vuelto antes de que llegaran</t>
  </si>
  <si>
    <t>1645950</t>
  </si>
  <si>
    <t>207603022022125203</t>
  </si>
  <si>
    <t>Carrion 1346</t>
  </si>
  <si>
    <t>Hector cariceo</t>
  </si>
  <si>
    <t>2322800098</t>
  </si>
  <si>
    <t>Se verifico , sin mayor observacion</t>
  </si>
  <si>
    <t>1645945</t>
  </si>
  <si>
    <t>207503022022124527</t>
  </si>
  <si>
    <t>Rodrigo de Araya #4601 dp 13</t>
  </si>
  <si>
    <t>1- Incidencia se trataba de un poste chocado, dejando fusibles en estado de operacion. 2- Trabajo se realizo de muy buena forma</t>
  </si>
  <si>
    <t>1645931</t>
  </si>
  <si>
    <t>207503022022122120</t>
  </si>
  <si>
    <t>Av. Americo Vespucio #3121 H dpto 22</t>
  </si>
  <si>
    <t>1- Cliente no se encontraba en su domicilio, pero conserje del condominio permite el acceso a verificar medidor.</t>
  </si>
  <si>
    <t>1645921</t>
  </si>
  <si>
    <t>207603022022120348</t>
  </si>
  <si>
    <t>Aurora de chile 2367</t>
  </si>
  <si>
    <t>Sin moradores , vecino del 2359 , corrobora visita de personal en fecha de ejecucion , sin mayor observacion</t>
  </si>
  <si>
    <t>1645908</t>
  </si>
  <si>
    <t>207603022022114519</t>
  </si>
  <si>
    <t>18 norte 1134</t>
  </si>
  <si>
    <t>Cliente atiende dentro de domicilio , no permite ingreso , sin mas observacion</t>
  </si>
  <si>
    <t>1645900</t>
  </si>
  <si>
    <t>207503022022113715</t>
  </si>
  <si>
    <t>Av. Americo Vespucio #1939 dpto 11</t>
  </si>
  <si>
    <t>1- Cuadrilla si retira el cableado (telefonico) que estaba en el piso.</t>
  </si>
  <si>
    <t>1645898</t>
  </si>
  <si>
    <t>207603022022113148</t>
  </si>
  <si>
    <t>13 norte 888</t>
  </si>
  <si>
    <t>Sin acceso a pasaje , cerrado por los 2 extremos</t>
  </si>
  <si>
    <t>1645894</t>
  </si>
  <si>
    <t>207503022022112345</t>
  </si>
  <si>
    <t>Fray Francisco Javier Ramirez #1856</t>
  </si>
  <si>
    <t>1- Se realiza cambio de ITM, se describe en informe pero no se declara en detalle de materiales utilizados</t>
  </si>
  <si>
    <t>1645890</t>
  </si>
  <si>
    <t>207603022022111349</t>
  </si>
  <si>
    <t>20 norte 837</t>
  </si>
  <si>
    <t>Ignacio briones</t>
  </si>
  <si>
    <t>958430124</t>
  </si>
  <si>
    <t>Cliente del 837 indica que problema lo tuvo su vecina del 833 ellos solo llamaron , vecina del 833 no se encuentra en domicilio</t>
  </si>
  <si>
    <t>1645867</t>
  </si>
  <si>
    <t>207503022022110348</t>
  </si>
  <si>
    <t>Alcalde Jorge Monckeberg #1623</t>
  </si>
  <si>
    <t>Ñuñoa</t>
  </si>
  <si>
    <t>1- Cliente si se encuentra en domicilio, pero no accede a conversar, cliente hostil y conflictivo</t>
  </si>
  <si>
    <t>1645839</t>
  </si>
  <si>
    <t>207503022022104937</t>
  </si>
  <si>
    <t>Peatones Veintisiete #1631</t>
  </si>
  <si>
    <t>1645837</t>
  </si>
  <si>
    <t>207603022022104749</t>
  </si>
  <si>
    <t>Bolivia 2761</t>
  </si>
  <si>
    <t>Maria rodriguez</t>
  </si>
  <si>
    <t>Cliente no da fono , sin mayor observacion</t>
  </si>
  <si>
    <t>1645830</t>
  </si>
  <si>
    <t>207503022022103300</t>
  </si>
  <si>
    <t>Zañartu #2766 E</t>
  </si>
  <si>
    <t>1- Cliente no se encuentra en domicilio, pero si hubo acceso a verificar trabajo realizado por cuadrilla</t>
  </si>
  <si>
    <t>1644685</t>
  </si>
  <si>
    <t>207502022022175125</t>
  </si>
  <si>
    <t>Las Palmeras #3086</t>
  </si>
  <si>
    <t>1- Cliente no se encuentra en domicilio 2- Segun descripcion del trabajo de cuadrilla se ve claramente que es cable concentrico nuevo 2x4mm</t>
  </si>
  <si>
    <t>1644679</t>
  </si>
  <si>
    <t>207502022022172958</t>
  </si>
  <si>
    <t>Eduardo Castillo Velasco #2680</t>
  </si>
  <si>
    <t>1- Cliente no se encuentra en domicilio 2- Falta fotografia del trabajo realizado NOTA:  ACOMETIDA DE CLIENTE HACIENDO CONTACTO CON ALUMBRADO PUBLICO. ADJUNTO FOTOGRAFIA</t>
  </si>
  <si>
    <t>1644582</t>
  </si>
  <si>
    <t>207502022022171633</t>
  </si>
  <si>
    <t>Duble Almeyda #2903</t>
  </si>
  <si>
    <t>1- Cliente confirma que falla era al interior del local</t>
  </si>
  <si>
    <t>1644542</t>
  </si>
  <si>
    <t>207602022022170339</t>
  </si>
  <si>
    <t>Ossa 554 A dpto 1</t>
  </si>
  <si>
    <t>Cliente por citofono , corrobora visita , sin acceso a medidor</t>
  </si>
  <si>
    <t>1644536</t>
  </si>
  <si>
    <t>207502022022165436</t>
  </si>
  <si>
    <t>Simon Bolivar #1845</t>
  </si>
  <si>
    <t>1- Se aprecia claramente porta fusibles NH nuevos, descritos en informacion de informe cuadrilla. 2- Trabajo pefecto y servicio normal</t>
  </si>
  <si>
    <t>1644513</t>
  </si>
  <si>
    <t>207602022022162428</t>
  </si>
  <si>
    <t>Ernesto ansard 5229</t>
  </si>
  <si>
    <t>1644503</t>
  </si>
  <si>
    <t>207602022022160639</t>
  </si>
  <si>
    <t>Pucara 5111  casa E</t>
  </si>
  <si>
    <t>Sin moradores en domicilio , sin acceso a medidores</t>
  </si>
  <si>
    <t>1644464</t>
  </si>
  <si>
    <t>207502022022143317</t>
  </si>
  <si>
    <t>Salvador Sur #1035 dpto 101</t>
  </si>
  <si>
    <t>1- Conserje no se encuentra en edificio y no existe acceso a verificar 2- Cliente si se encontraba en domicilio, pero desde el dia de ayer (01-02-22) esta en condicion de arrendatario. Por lo cual desconoce la falla y no permite acceso a medidor, ya que, servicio electrico esta normal</t>
  </si>
  <si>
    <t>1644455</t>
  </si>
  <si>
    <t>207502022022141926</t>
  </si>
  <si>
    <t>Pericles #1522 dpto 302</t>
  </si>
  <si>
    <t>1- Cliente no se encuentra en domicilio 2- No hay fotografias del trabajo realizado en el informe de cuadrilla</t>
  </si>
  <si>
    <t>1644442</t>
  </si>
  <si>
    <t>207502022022135634</t>
  </si>
  <si>
    <t>Via Ocho #1162 dpto 4</t>
  </si>
  <si>
    <t>1- Cliente no se encuentra en domicilio 2- En informe de cuadrilla faltan fotografias de trabajo realizado</t>
  </si>
  <si>
    <t>1644439</t>
  </si>
  <si>
    <t>207602022022135233</t>
  </si>
  <si>
    <t>Pasaje 12 1477 B 18 dpto 11</t>
  </si>
  <si>
    <t>Incidencia no coincide con observacion de personal de emergencia . Direccion no corresponde en el lugar visitado</t>
  </si>
  <si>
    <t>1644373</t>
  </si>
  <si>
    <t>207502022022133247</t>
  </si>
  <si>
    <t>Luis Beltran #1811 dpto 803</t>
  </si>
  <si>
    <t>1- La falla era interna asegura cliente. Pero queda conforme con rapida respuesta</t>
  </si>
  <si>
    <t>1644149</t>
  </si>
  <si>
    <t>207602022022131505</t>
  </si>
  <si>
    <t>Tegualda 1770</t>
  </si>
  <si>
    <t>Problema externo , transformador esquina sucre con tegualda</t>
  </si>
  <si>
    <t>1644030</t>
  </si>
  <si>
    <t>207502022022130127</t>
  </si>
  <si>
    <t>Grecia #980 dpto 20</t>
  </si>
  <si>
    <t>1- Cliente no se encuentra en domicilio. Pero vecinos del sector confirman que fue un corte de suministro del area y tecnicos lo solucionaron 2- En informe de cuadrilla se describe uso de conector dentado, pero no lo deckara en detalle de materiales utilizados</t>
  </si>
  <si>
    <t>1643981</t>
  </si>
  <si>
    <t>207502022022124506</t>
  </si>
  <si>
    <t>Via Ocho #980 dpto 5</t>
  </si>
  <si>
    <t>1- Cliente no se encuentra en domicilio, lo cual no permite el acceso a verificar medidor y su ITM</t>
  </si>
  <si>
    <t>1643976</t>
  </si>
  <si>
    <t>207602022022123451</t>
  </si>
  <si>
    <t>Ricardo lyon 3301 dpto 82</t>
  </si>
  <si>
    <t>Frank stein</t>
  </si>
  <si>
    <t>229579617</t>
  </si>
  <si>
    <t>1643973</t>
  </si>
  <si>
    <t>207502022022123419</t>
  </si>
  <si>
    <t>Calle 9 #905</t>
  </si>
  <si>
    <t>1- Cliente no se encuentra en domicilio 2- Si se restaura cableado concentrico en red BT. Servicio normal</t>
  </si>
  <si>
    <t>1643963</t>
  </si>
  <si>
    <t>207502022022121950</t>
  </si>
  <si>
    <t>San Eugenio #2001 dpto 205</t>
  </si>
  <si>
    <t>1- Cliente conforme con visita tecnica, pero reclama por cobros de boleta</t>
  </si>
  <si>
    <t>1643956</t>
  </si>
  <si>
    <t>207602022022120634</t>
  </si>
  <si>
    <t>Irarrazabal 5187 C</t>
  </si>
  <si>
    <t>Local comercial cerrado .</t>
  </si>
  <si>
    <t>1643947</t>
  </si>
  <si>
    <t>207602022022114617</t>
  </si>
  <si>
    <t>Irarrazabal 3851</t>
  </si>
  <si>
    <t>Se converza por citofono con concerge o guardia , corrobora que se realizo visita de personal de emergencia , sin acceso a medidor</t>
  </si>
  <si>
    <t>1643940</t>
  </si>
  <si>
    <t>207502022022113931</t>
  </si>
  <si>
    <t>Zañartu #1100 tr 1 dpto 301</t>
  </si>
  <si>
    <t>1- Cliente no se encuentra en domicilio 2- Conserje permite acceso a shaft de medidores</t>
  </si>
  <si>
    <t>1642466</t>
  </si>
  <si>
    <t>207501022022164733</t>
  </si>
  <si>
    <t>Manuel Montt #2792</t>
  </si>
  <si>
    <t>1- Es local dividido que comparten el mismo medidor, problena electrico fue identificado y solucionado  2- Cliente conforme</t>
  </si>
  <si>
    <t>1642456</t>
  </si>
  <si>
    <t>207601022022163157</t>
  </si>
  <si>
    <t>Holley 2362</t>
  </si>
  <si>
    <t>Providencia</t>
  </si>
  <si>
    <t>Roberto ugarte</t>
  </si>
  <si>
    <t>223786328</t>
  </si>
  <si>
    <t>Incidencia corresponde a direccion general holley 2363 A , no mayores observaciones</t>
  </si>
  <si>
    <t>1642443</t>
  </si>
  <si>
    <t>207501022022161432</t>
  </si>
  <si>
    <t>Irarrazabal #1556</t>
  </si>
  <si>
    <t>1- Cliente confirma que el problema en el ITM era una fase en mal contacto.  Despues de visita tecnica no ha vuelto a operar</t>
  </si>
  <si>
    <t>1642433</t>
  </si>
  <si>
    <t>207501022022155250</t>
  </si>
  <si>
    <t>Suarez Mujica #1341</t>
  </si>
  <si>
    <t>1642423</t>
  </si>
  <si>
    <t>207501022022153534</t>
  </si>
  <si>
    <t>Alcalde Carlos Aldunate #117</t>
  </si>
  <si>
    <t>1- Cliente conforme  con atencion prestada</t>
  </si>
  <si>
    <t>1642391</t>
  </si>
  <si>
    <t>207501022022151619</t>
  </si>
  <si>
    <t>Suecia #3232</t>
  </si>
  <si>
    <t>1- Conserje declara que tecnicos hicieron mediciones y restauraron servicio</t>
  </si>
  <si>
    <t>1642363</t>
  </si>
  <si>
    <t>207601022022150914</t>
  </si>
  <si>
    <t>Via azul 4777  s/5 A</t>
  </si>
  <si>
    <t>Vitacura</t>
  </si>
  <si>
    <t>Problema de sector , sin mayor observacion</t>
  </si>
  <si>
    <t>1642275</t>
  </si>
  <si>
    <t>207601022022144441</t>
  </si>
  <si>
    <t>Fte a calle via azul 4551</t>
  </si>
  <si>
    <t>Asesora no da nombre , sin acceso a medidor , corrobora visita de personal de emergencia</t>
  </si>
  <si>
    <t>1642139</t>
  </si>
  <si>
    <t>207601022022141448</t>
  </si>
  <si>
    <t>Camino la piramide norte santa maria</t>
  </si>
  <si>
    <t>Problema externo , sin mayor verificacion</t>
  </si>
  <si>
    <t>1641924</t>
  </si>
  <si>
    <t>207501022022135322</t>
  </si>
  <si>
    <t>Los Avellanos #2657</t>
  </si>
  <si>
    <t>Teresa Ramirez Riveros</t>
  </si>
  <si>
    <t>1-Clienta conforme con atencion y rapida respuesta</t>
  </si>
  <si>
    <t>1641875</t>
  </si>
  <si>
    <t>207601022022133605</t>
  </si>
  <si>
    <t>Nuestra señora del rosario 1590 dpto 207</t>
  </si>
  <si>
    <t>Jorge benavides</t>
  </si>
  <si>
    <t>1641134</t>
  </si>
  <si>
    <t>207601022022131153</t>
  </si>
  <si>
    <t>Rododendros 9851</t>
  </si>
  <si>
    <t>Asesora indica , todo normal . Sin acceso a medidor</t>
  </si>
  <si>
    <t>1640579</t>
  </si>
  <si>
    <t>207601022022125057</t>
  </si>
  <si>
    <t>Fernando de arguello 7505 dpto 407</t>
  </si>
  <si>
    <t>Jose garcia</t>
  </si>
  <si>
    <t>229187692</t>
  </si>
  <si>
    <t>1640578</t>
  </si>
  <si>
    <t>207501022022125036</t>
  </si>
  <si>
    <t>Diagonal Oriente #1355</t>
  </si>
  <si>
    <t>1- Cliente no se encuentra en domicilio 2- El trabajo trataba de reposicion de servicio, ya habia pagado</t>
  </si>
  <si>
    <t>1640515</t>
  </si>
  <si>
    <t>207601022022122034</t>
  </si>
  <si>
    <t>Puerto principe 2838</t>
  </si>
  <si>
    <t>Teresa espinoza</t>
  </si>
  <si>
    <t>999594672</t>
  </si>
  <si>
    <t>Cliente indica que nunca se ha presentado movil de emergencia en su domicilio , nunca a estado sin suministro , lo que alguna vez reclamo fue por luminarias en el sector que estaban apagadas .</t>
  </si>
  <si>
    <t>1640512</t>
  </si>
  <si>
    <t>207501022022122044</t>
  </si>
  <si>
    <t>Simon Bolivar #2621</t>
  </si>
  <si>
    <t>1640487</t>
  </si>
  <si>
    <t>207501022022115333</t>
  </si>
  <si>
    <t>Grecia #3348 dpto 1205</t>
  </si>
  <si>
    <t>1- Cliente no se encuentra en domicilio. 2- Conserje si permite el acceso a shaft de medidores  3- En informe de cuadrilla falta fotografia del trabajo realizado</t>
  </si>
  <si>
    <t>1640486</t>
  </si>
  <si>
    <t>207601022022115143</t>
  </si>
  <si>
    <t>Los acantos 1645 dpto 402</t>
  </si>
  <si>
    <t>Claret chacon</t>
  </si>
  <si>
    <t>1640416</t>
  </si>
  <si>
    <t>207501022022112507</t>
  </si>
  <si>
    <t>Irarrazabal #2042 dpto 505</t>
  </si>
  <si>
    <t>1- Cliente no se encontraba en domicilio 2- Conserje asegura que nunca entraron, ya que el ITM del dpto 505 esta en el piso 5. Y ellos no tienen ningun registro de ingreso de enel el dia de ejecucion del ticket 3- Faltan fotografias del trabajo realizado</t>
  </si>
  <si>
    <t>1640415</t>
  </si>
  <si>
    <t>207601022022112420</t>
  </si>
  <si>
    <t>Nueva costanera 3337 A</t>
  </si>
  <si>
    <t>Sin moradores , con acceso a nicho para medidores</t>
  </si>
  <si>
    <t>1640411</t>
  </si>
  <si>
    <t>207601022022111804</t>
  </si>
  <si>
    <t>Autopista costanera norte 3040</t>
  </si>
  <si>
    <t>Problema exterior , sin mayor observacion</t>
  </si>
  <si>
    <t>1640398</t>
  </si>
  <si>
    <t>207501022022104917</t>
  </si>
  <si>
    <t>Jorge Washington #210 dpto 401</t>
  </si>
  <si>
    <t>1- Problema electrico se encontraba en el interior del domicilio</t>
  </si>
  <si>
    <t>1638874</t>
  </si>
  <si>
    <t>207531012022171806</t>
  </si>
  <si>
    <t>Natalio Stein #4913</t>
  </si>
  <si>
    <t>1- Cliente no se encuentra en domicilio 2- falta tapa en caja DAE</t>
  </si>
  <si>
    <t>1638806</t>
  </si>
  <si>
    <t>207631012022162423</t>
  </si>
  <si>
    <t>Carolina rabat 780 casa 8</t>
  </si>
  <si>
    <t>Jorge villalobos</t>
  </si>
  <si>
    <t>224526487</t>
  </si>
  <si>
    <t>1638790</t>
  </si>
  <si>
    <t>207531012022161139</t>
  </si>
  <si>
    <t>Eliecer Parada #2439</t>
  </si>
  <si>
    <t>1- Cliente queda conforme con servicio y su rapida respuesta</t>
  </si>
  <si>
    <t>1638769</t>
  </si>
  <si>
    <t>207631012022155536</t>
  </si>
  <si>
    <t>Padre damian deveuster 2517 torre alerce dpto 102</t>
  </si>
  <si>
    <t>Eder ramirez</t>
  </si>
  <si>
    <t>1638740</t>
  </si>
  <si>
    <t>207531012022153355</t>
  </si>
  <si>
    <t>Montenegro #939</t>
  </si>
  <si>
    <t>1- Cliente no se encuentra en domicilio  2- Suministro electrico en el sector con normalidad</t>
  </si>
  <si>
    <t>1638732</t>
  </si>
  <si>
    <t>207631012022151706</t>
  </si>
  <si>
    <t>Nueva lo matta 1667</t>
  </si>
  <si>
    <t>Nicolas izquierdo</t>
  </si>
  <si>
    <t>940438617</t>
  </si>
  <si>
    <t>1638730</t>
  </si>
  <si>
    <t>207531012022151358</t>
  </si>
  <si>
    <t>Simon Bolivar #4442</t>
  </si>
  <si>
    <t>1- Efectivamente se realizo poda de palmera, causante del cortocircuito en Red BT tradicional 2- No declara en detalle de materiales separador de red BT tradicional</t>
  </si>
  <si>
    <t>1638724</t>
  </si>
  <si>
    <t>207531012022145848</t>
  </si>
  <si>
    <t>Montenegro #55</t>
  </si>
  <si>
    <t>1- cliente conforme con trabajo realizado</t>
  </si>
  <si>
    <t>1638723</t>
  </si>
  <si>
    <t>207631012022145335</t>
  </si>
  <si>
    <t>Lo matta 1369 A</t>
  </si>
  <si>
    <t>Cliente no entrega datos</t>
  </si>
  <si>
    <t>Cliente corrobora visita de personal emergencia , pero no entrega mas datos</t>
  </si>
  <si>
    <t>1638715</t>
  </si>
  <si>
    <t>207531012022144004</t>
  </si>
  <si>
    <t>Coventry #96</t>
  </si>
  <si>
    <t>1- vecinos del sector corroboran que si, existio un corte de servicio y despues de la reparacion no ha habido mas cortes de suministro electrico</t>
  </si>
  <si>
    <t>1638709</t>
  </si>
  <si>
    <t>207531012022141822</t>
  </si>
  <si>
    <t>Eduardo Castillo Velasco #4017</t>
  </si>
  <si>
    <t>1- Cliente si estaba en domicilio y queda conforme con atencion</t>
  </si>
  <si>
    <t>1638699</t>
  </si>
  <si>
    <t>207531012022140209</t>
  </si>
  <si>
    <t>Los Almendros #4275</t>
  </si>
  <si>
    <t>1638379</t>
  </si>
  <si>
    <t>207531012022133952</t>
  </si>
  <si>
    <t>Brown Sur #548</t>
  </si>
  <si>
    <t>1- Cliente asegura que este problema lo tiene desde hace 1 año atras y no es falla interna si no que tramo de acometida entre caja DAE y medidor  2- caja DAE sin tapa</t>
  </si>
  <si>
    <t>1638358</t>
  </si>
  <si>
    <t>207631012022132205</t>
  </si>
  <si>
    <t>Exequiel plaza 1268</t>
  </si>
  <si>
    <t>Persona trabajando en construccion en domicilio no quiere dar nombre</t>
  </si>
  <si>
    <t>Persona trabajando corrobora visita de personal de emergencia , no entrega sus datos .</t>
  </si>
  <si>
    <t>1638357</t>
  </si>
  <si>
    <t>207531012022132005</t>
  </si>
  <si>
    <t>Doctor Johow #348 J</t>
  </si>
  <si>
    <t>1- Cliente hostil, no permite acceso a corroborar las fotografias tomadas por cuadrilla</t>
  </si>
  <si>
    <t>1638299</t>
  </si>
  <si>
    <t>207531012022125634</t>
  </si>
  <si>
    <t>Irarrazabal #3790</t>
  </si>
  <si>
    <t>Daniela Morgado</t>
  </si>
  <si>
    <t>1- Srta Daniela asegura muy mala atencion por parte de la cuadrilla que vino el dia de la incidencia, no se presentaron, muy prepotentes. Cliente no conforme con atencion</t>
  </si>
  <si>
    <t>1638224</t>
  </si>
  <si>
    <t>207631012022130126</t>
  </si>
  <si>
    <t>Manizales 1922</t>
  </si>
  <si>
    <t>Asesora del hogar , no quiere entregar datos</t>
  </si>
  <si>
    <t>No entrega nombre , sin mayor observacion</t>
  </si>
  <si>
    <t>1637762</t>
  </si>
  <si>
    <t>207531012022123810</t>
  </si>
  <si>
    <t>Jorge Washington #325 dpto 806</t>
  </si>
  <si>
    <t>1- Cliente no se encuentra en departamento pero, conserje permite el acceso a sala de medidores e inspeccionar medidor involucrado en este caso dpto 806</t>
  </si>
  <si>
    <t>1637759</t>
  </si>
  <si>
    <t>207631012022123250</t>
  </si>
  <si>
    <t>El mañio 1620</t>
  </si>
  <si>
    <t>Trabajador de restoran ,no da nombre no esta a cargo</t>
  </si>
  <si>
    <t>Se verifica , sin anomalias</t>
  </si>
  <si>
    <t>1637744</t>
  </si>
  <si>
    <t>207631012022121330</t>
  </si>
  <si>
    <t>Luis carrera 1796</t>
  </si>
  <si>
    <t>Pia jaque</t>
  </si>
  <si>
    <t>98247796</t>
  </si>
  <si>
    <t>Se verifica inspeccion sin anomalias</t>
  </si>
  <si>
    <t>1637743</t>
  </si>
  <si>
    <t>207531012022121021</t>
  </si>
  <si>
    <t>Av pedro de valdivia #2885 Torre A dpto 1402</t>
  </si>
  <si>
    <t>1- Direcciona sociada a N°incidencia, no se encontraba cliente  2- Guiandose por fotografias de informe de cuadrilla, se encuentra una obra en la cual la persona que entreviste, desconocia del problema electrico que hubo tiempo atras.</t>
  </si>
  <si>
    <t>1637731</t>
  </si>
  <si>
    <t>207631012022113906</t>
  </si>
  <si>
    <t>Presidente kennedy 5420 dpto 303</t>
  </si>
  <si>
    <t>Felamir roa</t>
  </si>
  <si>
    <t>229490646</t>
  </si>
  <si>
    <t>Se verifica sin anomalias</t>
  </si>
  <si>
    <t>1637719</t>
  </si>
  <si>
    <t>207631012022111138</t>
  </si>
  <si>
    <t>Vitacura 4981 s/c</t>
  </si>
  <si>
    <t>Vecina del dpto 101 , no da nombre</t>
  </si>
  <si>
    <t>Sin acceso a medidor , vecina del dpto 101 corrobora visita de personal de emergencia , y que problema era medidor de servicio comun , indica que quedo todo ok</t>
  </si>
  <si>
    <t>1637711</t>
  </si>
  <si>
    <t>207631012022104519</t>
  </si>
  <si>
    <t>Alonso de cordova 2495</t>
  </si>
  <si>
    <t>No da nombre , trabajador de obras , no se encuentra encargado</t>
  </si>
  <si>
    <t>Sin acceso a medidor .</t>
  </si>
  <si>
    <t>1637700</t>
  </si>
  <si>
    <t>207631012022101622</t>
  </si>
  <si>
    <t>Alonso de cordova 2830</t>
  </si>
  <si>
    <t>Local comercial , cerrado , sin moradores</t>
  </si>
  <si>
    <t>1637691</t>
  </si>
  <si>
    <t>207631012022095637</t>
  </si>
  <si>
    <t>Alonso de cordova 4192</t>
  </si>
  <si>
    <t>Corresponde a medidor de camara de seguridad , justo en esquina alonso de cordova con los laureles</t>
  </si>
  <si>
    <t>1637688</t>
  </si>
  <si>
    <t>207631012022094459</t>
  </si>
  <si>
    <t>Cerrado , sin moradores</t>
  </si>
  <si>
    <t>1635722</t>
  </si>
  <si>
    <t>207528012022173129</t>
  </si>
  <si>
    <t>Frente a Contramaestre Micalvi #543</t>
  </si>
  <si>
    <t>1- Esta incidencia tiene directa relacion con la incidencia N°DF20227274683 La Falla ocurrida en esa incidencia provoca el corte de servicio de esta incidencia</t>
  </si>
  <si>
    <t>1635721</t>
  </si>
  <si>
    <t>207528012022172556</t>
  </si>
  <si>
    <t>Contramaestre micalvi #543 dpto 209</t>
  </si>
  <si>
    <t>1- Trabajos realizados descritos en informe de cuadrilla se ejecutaron. 2- No detallan materiales utilizados 3- Esta incidencia tiene directa relacion con la incidencia N°DF20227274696</t>
  </si>
  <si>
    <t>1635714</t>
  </si>
  <si>
    <t>207528012022164852</t>
  </si>
  <si>
    <t>Ortuzar #587 bl P dpto 92</t>
  </si>
  <si>
    <t>1- Cliente no se encuentra en domicilio y conserje tampoco permite el acceso a revisar medidor 2- En informe de cuadrilla faltan fotografias del trabajo  realizado</t>
  </si>
  <si>
    <t>1635713</t>
  </si>
  <si>
    <t>207628012022164528</t>
  </si>
  <si>
    <t>Espoz 4141 dpto 62</t>
  </si>
  <si>
    <t>Luis paillan</t>
  </si>
  <si>
    <t>224533957</t>
  </si>
  <si>
    <t>Se verifica sin mas observaciones</t>
  </si>
  <si>
    <t>1635672</t>
  </si>
  <si>
    <t>207528012022162916</t>
  </si>
  <si>
    <t>Hernando de Aguirre #4116</t>
  </si>
  <si>
    <t>1- Cliente no se encuentra en domicilio, lo cual no permite visualizar el trabajo realizado por cuadrilla 2- Cuadrilla no declara el detalle de material utilizado</t>
  </si>
  <si>
    <t>1635651</t>
  </si>
  <si>
    <t>207528012022160839</t>
  </si>
  <si>
    <t>Amapolas #5234</t>
  </si>
  <si>
    <t>Fernando herrera</t>
  </si>
  <si>
    <t>1- Persona entrevistada no es el cliente, si no que un maestro que se encuentra haciendo modificaciones al domicilio.</t>
  </si>
  <si>
    <t>1635645</t>
  </si>
  <si>
    <t>207528012022155622</t>
  </si>
  <si>
    <t>Rosita Renard #1525</t>
  </si>
  <si>
    <t>1- Cliente conforme con la rapida respuesta a su problema</t>
  </si>
  <si>
    <t>1635634</t>
  </si>
  <si>
    <t>207528012022154007</t>
  </si>
  <si>
    <t>Giron de las Palmas #5234</t>
  </si>
  <si>
    <t>1- En informe de cuadrilla faltan fotografias del trabajo en sí, tampoco se detalla que numeracion de domicilio exacto era la incidencia</t>
  </si>
  <si>
    <t>1635632</t>
  </si>
  <si>
    <t>207628012022154006</t>
  </si>
  <si>
    <t>Via azul 4783</t>
  </si>
  <si>
    <t>Sin mayor observacion , asesora del hogar no da nombre</t>
  </si>
  <si>
    <t>1635625</t>
  </si>
  <si>
    <t>207628012022152258</t>
  </si>
  <si>
    <t>Via roja 6680</t>
  </si>
  <si>
    <t>Margaret venegas</t>
  </si>
  <si>
    <t>Asesora del hogar corrobora visita de personal de emergencia , no permite acceso a medidor</t>
  </si>
  <si>
    <t>1635617</t>
  </si>
  <si>
    <t>207628012022150118</t>
  </si>
  <si>
    <t>Via roja 4160</t>
  </si>
  <si>
    <t>Sebastian espinoza</t>
  </si>
  <si>
    <t>Guardia de recinto militar , no tiene datos de visita realizada por personal de emergencia con esa fecha , consulta a superior y le informa lo mismo</t>
  </si>
  <si>
    <t>1635598</t>
  </si>
  <si>
    <t>207628012022143124</t>
  </si>
  <si>
    <t>Camino el canal 8155</t>
  </si>
  <si>
    <t>Fabian sanchez</t>
  </si>
  <si>
    <t>995159043</t>
  </si>
  <si>
    <t>Sin anomalias , solo que cliente pide que se retire medidor que se encuentra guardado y el cual no tiene acceso a el en el momento de visita , ya lo solicito a enel .</t>
  </si>
  <si>
    <t>1635553</t>
  </si>
  <si>
    <t>207528012022135035</t>
  </si>
  <si>
    <t>Los Almendros #5234</t>
  </si>
  <si>
    <t>1- cliente conforme con rapida respuesta de enel</t>
  </si>
  <si>
    <t>1635548</t>
  </si>
  <si>
    <t>207628012022134337</t>
  </si>
  <si>
    <t>Los dragones 10067</t>
  </si>
  <si>
    <t>Sin moradores , sin acceso al momento de visita</t>
  </si>
  <si>
    <t>1635539</t>
  </si>
  <si>
    <t>207528012022133117</t>
  </si>
  <si>
    <t>Simon Bolivar #4800 local 106</t>
  </si>
  <si>
    <t>1- Cliente esta en un stripcenter lo cual no permitio el acceso a inspeccionar el ITM, ya que el administrador general del stripcenter tiene llaves de ese shaft electrico 2- Direccion correcta en numeracion, pero es en local 104</t>
  </si>
  <si>
    <t>1635535</t>
  </si>
  <si>
    <t>207628012022132740</t>
  </si>
  <si>
    <t>La llaveria 1166</t>
  </si>
  <si>
    <t>Marcela castro</t>
  </si>
  <si>
    <t>940460911</t>
  </si>
  <si>
    <t>1635529</t>
  </si>
  <si>
    <t>207528012022130751</t>
  </si>
  <si>
    <t>Graciela #5429</t>
  </si>
  <si>
    <t>1- falla se encontraba en fusible tipo reja.  2- vecinos del sector confirman que suministro electrico se encuentra funcionando perfectamente</t>
  </si>
  <si>
    <t>1635502</t>
  </si>
  <si>
    <t>207628012022124434</t>
  </si>
  <si>
    <t>Sin acceso a pasaje , se llama por citofono y no contestan</t>
  </si>
  <si>
    <t>1635499</t>
  </si>
  <si>
    <t>207528012022123930</t>
  </si>
  <si>
    <t>Echeñique #4676 Casa 6</t>
  </si>
  <si>
    <t>1- Cliente no se encuentra en domicilio 2- N° de incidencia:     DF20227270983 (CASA CERRADA)     DF20227271027 (SE COMPRUEBA A CLIENTE QUE PROBLEMA ES EN EL INTERIOR DE SU DOMICILIO). Tienen relacion con el mismo cliente y direccion</t>
  </si>
  <si>
    <t>1635481</t>
  </si>
  <si>
    <t>207528012022120910</t>
  </si>
  <si>
    <t>Totoral #4957</t>
  </si>
  <si>
    <t>1- Cliente conforme con pronta respuesta a la solucion de la falla</t>
  </si>
  <si>
    <t>1635473</t>
  </si>
  <si>
    <t>207628012022115602</t>
  </si>
  <si>
    <t>Filomena comas 2140</t>
  </si>
  <si>
    <t>No quiere dar nombre , realiza trabajo de obras en domicilio</t>
  </si>
  <si>
    <t>Persona de domicilio un poco molesto , ya que exige resellado en medidor ,ya que personal no lo dejo sellado</t>
  </si>
  <si>
    <t>1635378</t>
  </si>
  <si>
    <t>207528012022113222</t>
  </si>
  <si>
    <t>Domingo Faustino Sarmiento #310 dpto 26</t>
  </si>
  <si>
    <t>1- cliente no se encontraba en domicilio 2- faltan fotografias en informe de cuadrilla respecto a la operacion o trabajo realizado</t>
  </si>
  <si>
    <t>1635374</t>
  </si>
  <si>
    <t>207628012022112602</t>
  </si>
  <si>
    <t>Los laureles 1531</t>
  </si>
  <si>
    <t>Todo normal , sin anomalias</t>
  </si>
  <si>
    <t>1635369</t>
  </si>
  <si>
    <t>207528012022111821</t>
  </si>
  <si>
    <t>Irarrazabal #713</t>
  </si>
  <si>
    <t>1- Cliente no se encuentra en domicilio 2- direccion asociada a N° incidencia no corresponde, IRARRAZABAL 1329G dpto 120 es la correcta  3- en informe de cuadrilla no hay fotografias respecto al trabajo realizado</t>
  </si>
  <si>
    <t>1635361</t>
  </si>
  <si>
    <t>207628012022111159</t>
  </si>
  <si>
    <t>Las hualtatas 4703</t>
  </si>
  <si>
    <t>Sin moradoes al momento de visita</t>
  </si>
  <si>
    <t>1635343</t>
  </si>
  <si>
    <t>207528012022104611</t>
  </si>
  <si>
    <t>Av Salvador #1972 Casa C</t>
  </si>
  <si>
    <t>Carla Gomez Coro</t>
  </si>
  <si>
    <t>1- Cliente asegura que su llamado era solo por luminaria publica frente a su domicilio y que nunca personal tecnico entro al condominio el dia indicado de ejecucion, ni meno hacer algun reapriete en terminales UT</t>
  </si>
  <si>
    <t>1635339</t>
  </si>
  <si>
    <t>207628012022103804</t>
  </si>
  <si>
    <t>Las encinas 6280</t>
  </si>
  <si>
    <t>Problema externo de sector , vecinos indican que personal trabajo para dejarlos con suministro en sector .</t>
  </si>
  <si>
    <t>1635324</t>
  </si>
  <si>
    <t>207628012022101113</t>
  </si>
  <si>
    <t>Nueva costanera 4031</t>
  </si>
  <si>
    <t>Direccion no coincide con numero de incidencia , en observacion de personal de emergencia figura otra direccion .</t>
  </si>
  <si>
    <t>1635310</t>
  </si>
  <si>
    <t>207628012022093506</t>
  </si>
  <si>
    <t>Espoz 2401</t>
  </si>
  <si>
    <t>Atiende por citofono , no da nombre</t>
  </si>
  <si>
    <t>Cliente atiende por citofofo , pero no se encontraba al momento de visita de personal de emergencia , no entrega mas datos</t>
  </si>
  <si>
    <t>1634563</t>
  </si>
  <si>
    <t>207527012022171643</t>
  </si>
  <si>
    <t>Suarez Mujica #371</t>
  </si>
  <si>
    <t>1- Se corrige problema de tensores MT topando con linea tradicional BT</t>
  </si>
  <si>
    <t>1634548</t>
  </si>
  <si>
    <t>207527012022165132</t>
  </si>
  <si>
    <t>Rodrigo de araya #1492</t>
  </si>
  <si>
    <t>1- Fotografias de informe se encuentran sin georeferencia y solo se enfocaron en las podas 2- No declaran el detalle de material utilizado, como los fusibles NH y cable concentrico 6mm</t>
  </si>
  <si>
    <t>1634438</t>
  </si>
  <si>
    <t>207527012022162139</t>
  </si>
  <si>
    <t>Seminario #1538</t>
  </si>
  <si>
    <t>1- Medidor se encuentra deshabilitado debido a explosion, mismos tecnicos dejan cableado UT sin proteccion ITM (lo dejaron directo). Esta condicion en el mismo informe de cuadrilla si lo informan. Cableado de acometida se encuentra con temperatura, ya que la carga del cliente debe ser mayor a la potencia instalada.  2-Se requiere urgente normalizacion de este cliente, ya que</t>
  </si>
  <si>
    <t>1634434</t>
  </si>
  <si>
    <t>207627012022161638</t>
  </si>
  <si>
    <t>Virgo 1871</t>
  </si>
  <si>
    <t>Roxana pelosi</t>
  </si>
  <si>
    <t>995332471</t>
  </si>
  <si>
    <t>Cliente indica , que personal solo conectaron itm que estaba operado , pero que en ningun momento se subieron a poste a trabajar , cliente indica que nunca les dijo de la poda de arbol</t>
  </si>
  <si>
    <t>1634378</t>
  </si>
  <si>
    <t>207527012022154043</t>
  </si>
  <si>
    <t>Los Talaveras #45 local 1A</t>
  </si>
  <si>
    <t>1- En informe de cuadrilla se hace mencion que hicieron cambio de ITM 1x40A, en fotografia se ve claramente que existe un ITM 40A "C". Al inspeccionar y en las fotos adjuntas solo se aprecia en el ITM la curvatura "C" y no la capacidad de amperaje. Se encuentra manualmente borrado lo cual no permite comprobar si, efectivamente instalaron un ITM 1x40A</t>
  </si>
  <si>
    <t>1634364</t>
  </si>
  <si>
    <t>207627012022152418</t>
  </si>
  <si>
    <t>Las hualtatas 8685</t>
  </si>
  <si>
    <t>No da nombre , ni permite acceso</t>
  </si>
  <si>
    <t>Cliente no entrega mayores datos , no se verifica anomalias</t>
  </si>
  <si>
    <t>1634354</t>
  </si>
  <si>
    <t>207527012022151204</t>
  </si>
  <si>
    <t>Espronceda #400 torre B dpto 1103</t>
  </si>
  <si>
    <t>1- Cliente no se encuentra en domicilio, pero conserje permite acceso a shaft de medidores 2- No detalla material utilizado en este caso ITM 1x25A</t>
  </si>
  <si>
    <t>1634352</t>
  </si>
  <si>
    <t>207627012022150945</t>
  </si>
  <si>
    <t>Puerto rico 8250</t>
  </si>
  <si>
    <t>Fernando torres</t>
  </si>
  <si>
    <t>998228524</t>
  </si>
  <si>
    <t>Corresponde a direccion 8260 , sin anomalias</t>
  </si>
  <si>
    <t>1634342</t>
  </si>
  <si>
    <t>207527012022144441</t>
  </si>
  <si>
    <t>Marchant Pereira #3278</t>
  </si>
  <si>
    <t>Luis bolivar</t>
  </si>
  <si>
    <t>1- Cliente muy conforme con el tiempo de respuesta y solucion del problema</t>
  </si>
  <si>
    <t>1634339</t>
  </si>
  <si>
    <t>207627012022144059</t>
  </si>
  <si>
    <t>San felix 1421</t>
  </si>
  <si>
    <t>Sin moradores en momento de inspeccion , vecina indica haber visto personal de emergencia trabajando</t>
  </si>
  <si>
    <t>1634326</t>
  </si>
  <si>
    <t>207527012022142716</t>
  </si>
  <si>
    <t>Campos de Deportes #550</t>
  </si>
  <si>
    <t>1- Falla se encontraba en TD 1575 ubicado en Suarez Mujica 2172, servicio normal</t>
  </si>
  <si>
    <t>1634319</t>
  </si>
  <si>
    <t>207627012022141811</t>
  </si>
  <si>
    <t>Pasadena 7389</t>
  </si>
  <si>
    <t>Ana luisa leon</t>
  </si>
  <si>
    <t>94405114</t>
  </si>
  <si>
    <t>Se verifica , sin mayor anomalia</t>
  </si>
  <si>
    <t>1634301</t>
  </si>
  <si>
    <t>207627012022135347</t>
  </si>
  <si>
    <t>Fernando de arguello 6970</t>
  </si>
  <si>
    <t>Ingrid sepulveda</t>
  </si>
  <si>
    <t>978532321</t>
  </si>
  <si>
    <t>1634184</t>
  </si>
  <si>
    <t>207627012022133002</t>
  </si>
  <si>
    <t>Arthur rimbaud 6658</t>
  </si>
  <si>
    <t>Cliente indica , que realizaron visita , pero ella en ese momento no lo requeria , ya que iba a conversar con pareja , pero que personal al momento de llegar se presento sin problemas</t>
  </si>
  <si>
    <t>1634136</t>
  </si>
  <si>
    <t>207627012022131155</t>
  </si>
  <si>
    <t>Lo beltran 2504</t>
  </si>
  <si>
    <t>Asesora del hogar , no quiere dar nombre</t>
  </si>
  <si>
    <t>Sin acceso a medidor , asesora del hogar no permite ingreso  , ya que no estan los dueños de casa , pero corrobora visita de personal de emergencia</t>
  </si>
  <si>
    <t>1634126</t>
  </si>
  <si>
    <t>207527012022125140</t>
  </si>
  <si>
    <t>Suarez Mujica #943 40</t>
  </si>
  <si>
    <t>1- Falla era en el fusible NH del TD 372, ya esta solucionado y con servicio normal</t>
  </si>
  <si>
    <t>1634088</t>
  </si>
  <si>
    <t>207627012022123523</t>
  </si>
  <si>
    <t>Tahiti 6553</t>
  </si>
  <si>
    <t>Juan schwarts</t>
  </si>
  <si>
    <t>222180905</t>
  </si>
  <si>
    <t>No se verifica anomalias</t>
  </si>
  <si>
    <t>1634083</t>
  </si>
  <si>
    <t>207527012022123224</t>
  </si>
  <si>
    <t>Capitan Fuentes #495</t>
  </si>
  <si>
    <t>1- En informe de cuadrilla hacen mencion que direccion asociada a N°incidencia no es la correcta. EDUARDO CASTILLO VELASCO #1418 correcta. 2- No se encontraba cliente en domicilio</t>
  </si>
  <si>
    <t>1634068</t>
  </si>
  <si>
    <t>207627012022121208</t>
  </si>
  <si>
    <t>Ausonia 2234</t>
  </si>
  <si>
    <t>Se encuentra solo persona realizando trabajo de obras , no entrega sus datos , pero corrobora que personal de emergencia trabajo en domicilio .</t>
  </si>
  <si>
    <t>1634065</t>
  </si>
  <si>
    <t>207527012022120537</t>
  </si>
  <si>
    <t>Pericles #1347 A dpto 22</t>
  </si>
  <si>
    <t>1- Cliente queda muy conforme con el tiempo de respuesta y solucion del problema</t>
  </si>
  <si>
    <t>1634057</t>
  </si>
  <si>
    <t>207627012022115548</t>
  </si>
  <si>
    <t>Vitacura 5900 oficina 402</t>
  </si>
  <si>
    <t>Jesus barrenechea</t>
  </si>
  <si>
    <t>232452528</t>
  </si>
  <si>
    <t>No se verifican anomalias para observacion</t>
  </si>
  <si>
    <t>1634048</t>
  </si>
  <si>
    <t>207527012022114408</t>
  </si>
  <si>
    <t>Platon #864 bl 39 dpto 406</t>
  </si>
  <si>
    <t>1- Cliente no se encuentra en domicilio 2- No se declara detalle de materiales usados en informe de cuadrilla</t>
  </si>
  <si>
    <t>1634002</t>
  </si>
  <si>
    <t>207527012022112311</t>
  </si>
  <si>
    <t>Zañartu #980</t>
  </si>
  <si>
    <t>1 - cliente confirma que el problema se presento en el derrame de aceite en TD particular  2 - personal tecnico no intervino, ya que la falla era del particular, en este caso la constructora INGEVEC</t>
  </si>
  <si>
    <t>1633999</t>
  </si>
  <si>
    <t>207627012022111541</t>
  </si>
  <si>
    <t>Eduardo marquina 3937 of. 310</t>
  </si>
  <si>
    <t>Jose prieto ( concerge )</t>
  </si>
  <si>
    <t>222287236</t>
  </si>
  <si>
    <t>1633996</t>
  </si>
  <si>
    <t>207527012022110812</t>
  </si>
  <si>
    <t>Zañartu #1499</t>
  </si>
  <si>
    <t>1- Efectivamente cliente llama para que pudierab hacer separacion de medidor trifasico del monofasico, ya que, el local de dividira en dos.  2- personal tecnico realiza reapriete de acometida en red tradicional</t>
  </si>
  <si>
    <t>1633983</t>
  </si>
  <si>
    <t>207627012022104948</t>
  </si>
  <si>
    <t>Candelaria goyenechea 3820 local 121</t>
  </si>
  <si>
    <t>Humberto chavez , encargado de mantencion locales</t>
  </si>
  <si>
    <t>944791196</t>
  </si>
  <si>
    <t>No se detectan anomalias .</t>
  </si>
  <si>
    <t>1633982</t>
  </si>
  <si>
    <t>207527012022104846</t>
  </si>
  <si>
    <t>Los Avellanos #2286</t>
  </si>
  <si>
    <t>1 - Cliente no se encuentra en domicilio 2 - En informe de cuadrilla especifican cambio de sistema tapon a ITM  1x25A y no lo detallan en materiales utilizados</t>
  </si>
  <si>
    <t>1632383</t>
  </si>
  <si>
    <t>207526012022172601</t>
  </si>
  <si>
    <t>Av Jose Pedro Alessandri #1827 B dp 303</t>
  </si>
  <si>
    <t>1 - cliente no se encontraba en dpto, pero conserje de edificio permitio el acceso a revision de ITM de medidor</t>
  </si>
  <si>
    <t>1632319</t>
  </si>
  <si>
    <t>207526012022165738</t>
  </si>
  <si>
    <t>Av Jorge Pedro Alessandri #1280</t>
  </si>
  <si>
    <t>1 - Cliente confirma que falla se encontraba en la instalacion subterranea y hasta hoy no ha vuelto a presentar problemas. 2 - clientes satisfechos con atencion</t>
  </si>
  <si>
    <t>1632287</t>
  </si>
  <si>
    <t>207626012022161945</t>
  </si>
  <si>
    <t>Geronimo de alderete 1587</t>
  </si>
  <si>
    <t>Jose melendez</t>
  </si>
  <si>
    <t>950514687</t>
  </si>
  <si>
    <t>Corresponde a la direccion 1595 , medidor trifasico</t>
  </si>
  <si>
    <t>1632277</t>
  </si>
  <si>
    <t>207526012022160618</t>
  </si>
  <si>
    <t>Grecia #3348 ps 14 dp 1409</t>
  </si>
  <si>
    <t>1 - cliente no se encontraba en domicilio, pero conserje permite el acceso a shaft electrico</t>
  </si>
  <si>
    <t>1632273</t>
  </si>
  <si>
    <t>207626012022151727</t>
  </si>
  <si>
    <t>Lo beltran 1873</t>
  </si>
  <si>
    <t>Sin acceso , sin moradores , vecino del local 1919 indica haber visto a personal trabajando en sector</t>
  </si>
  <si>
    <t>1632262</t>
  </si>
  <si>
    <t>207526012022153612</t>
  </si>
  <si>
    <t>Rodrigo de Araya #5092 dp 41</t>
  </si>
  <si>
    <t>1 - Trabajo consistia en poste chocado afectando un arranque de fusibles MT N° posicion 66124</t>
  </si>
  <si>
    <t>1632190</t>
  </si>
  <si>
    <t>207626012022145604</t>
  </si>
  <si>
    <t>Thor heyerdhal 2129</t>
  </si>
  <si>
    <t>Norka lopez</t>
  </si>
  <si>
    <t>997515120</t>
  </si>
  <si>
    <t>Sin anomalia al momento de inspeccion , cliente problema electrico interior solucionado</t>
  </si>
  <si>
    <t>1632174</t>
  </si>
  <si>
    <t>207626012022142833</t>
  </si>
  <si>
    <t>Carabobo 6006</t>
  </si>
  <si>
    <t>Rodrigo bullard</t>
  </si>
  <si>
    <t>963009419</t>
  </si>
  <si>
    <t>No se detectan anomalias</t>
  </si>
  <si>
    <t>1632163</t>
  </si>
  <si>
    <t>207626012022140746</t>
  </si>
  <si>
    <t>Candelaria goyenechea 4599</t>
  </si>
  <si>
    <t>Sergio jara  ( conserge )</t>
  </si>
  <si>
    <t>223179845</t>
  </si>
  <si>
    <t>Sin moradores en dpto , todo sin anomalia</t>
  </si>
  <si>
    <t>1632149</t>
  </si>
  <si>
    <t>207626012022134218</t>
  </si>
  <si>
    <t>Francisco de ginebra 4789</t>
  </si>
  <si>
    <t>Maria campos</t>
  </si>
  <si>
    <t>No se encuentras anomalias</t>
  </si>
  <si>
    <t>1632148</t>
  </si>
  <si>
    <t>207526012022134252</t>
  </si>
  <si>
    <t>Azapa #130 B dp 12</t>
  </si>
  <si>
    <t>1632090</t>
  </si>
  <si>
    <t>207526012022131737</t>
  </si>
  <si>
    <t>Pasaje 8 #1688</t>
  </si>
  <si>
    <t>1 - cliente no se encuentra en domicilio, pero vecina de casa pareada confirma que existia un problema electrico que le afectaba en su domicilio. Al momento de venir personal tecnico, dieron solucion al problema</t>
  </si>
  <si>
    <t>1632076</t>
  </si>
  <si>
    <t>207526012022125224</t>
  </si>
  <si>
    <t>Psje Santa Julia #525</t>
  </si>
  <si>
    <t>1 - Direccion correcta es psje Santa Julia #525  2 - falla fue en el exterior del domicilio, tal cual como se indica en el informe de cuadrilla  3 - No declaran detalle de materiales utilizados, en el informe</t>
  </si>
  <si>
    <t>1632073</t>
  </si>
  <si>
    <t>207626012022124854</t>
  </si>
  <si>
    <t>General o' brien 2717</t>
  </si>
  <si>
    <t>Problema exterior ( sector ) , vecino que no da nombre y es de 2710 , indica que personal estuvo trabajando en poste , dejando todo sin problemas</t>
  </si>
  <si>
    <t>1632038</t>
  </si>
  <si>
    <t>207626012022120841</t>
  </si>
  <si>
    <t>Alonso de cordova 2335</t>
  </si>
  <si>
    <t>Trabajador , no da nombre</t>
  </si>
  <si>
    <t>Construccion , no permiten acceso a medidor , ya q no esta encargado</t>
  </si>
  <si>
    <t>1632017</t>
  </si>
  <si>
    <t>207626012022114534</t>
  </si>
  <si>
    <t>Eduardo mariquina 4026</t>
  </si>
  <si>
    <t>Hugo galindo</t>
  </si>
  <si>
    <t>22427913</t>
  </si>
  <si>
    <t>1632012</t>
  </si>
  <si>
    <t>207526012022113723</t>
  </si>
  <si>
    <t>Los Grillos 5630 A</t>
  </si>
  <si>
    <t>La Reina</t>
  </si>
  <si>
    <t>1 - Direccion de pasaje uno 5630 C no es correcta, se llega a direccion correcta gracias a georeferencia y fotografias en informe de cuadrilla  2 - Los Grillos # 5630 A direccion correcta</t>
  </si>
  <si>
    <t>1631883</t>
  </si>
  <si>
    <t>207626012022112346</t>
  </si>
  <si>
    <t>Espoz 4141dpto 52</t>
  </si>
  <si>
    <t>Se verifica , problema externo , tranformador frente al 4233</t>
  </si>
  <si>
    <t>1631874</t>
  </si>
  <si>
    <t>207526012022110900</t>
  </si>
  <si>
    <t>Monseñor Edwards #2380</t>
  </si>
  <si>
    <t>1 - Trabajo descrito en informe de cuadrilla, concuerda con lo visto en terreno. Excelente trabajo</t>
  </si>
  <si>
    <t>1631870</t>
  </si>
  <si>
    <t>207526012022105615</t>
  </si>
  <si>
    <t>Monseñor Edwards #2423</t>
  </si>
  <si>
    <t>1 - cliente no se encontraba en domicilio, lo cual no permite el acceso a inspeccion del ITM operado segun informe y fotos de cuadrilla</t>
  </si>
  <si>
    <t>1630267</t>
  </si>
  <si>
    <t>207525012022164953</t>
  </si>
  <si>
    <t>Alcalde Alejandro Chadwick #2582</t>
  </si>
  <si>
    <t>1 - cliente no se encuentra en domicilio</t>
  </si>
  <si>
    <t>1630259</t>
  </si>
  <si>
    <t>207625012022164812</t>
  </si>
  <si>
    <t>Avenida ossa 2119</t>
  </si>
  <si>
    <t>Se verifica y es lo que personal informa en terreno , ninguna anomalia</t>
  </si>
  <si>
    <t>1630240</t>
  </si>
  <si>
    <t>207625012022162621</t>
  </si>
  <si>
    <t>Mariano sanchez fontecilla frente 2020</t>
  </si>
  <si>
    <t>Corresponde a medidor trifasico de antena entel  .</t>
  </si>
  <si>
    <t>1630239</t>
  </si>
  <si>
    <t>207525012022162607</t>
  </si>
  <si>
    <t>Reina Victoria #7036</t>
  </si>
  <si>
    <t>1 - Cliente confirma que problema o falla era en el interior de su domicilio</t>
  </si>
  <si>
    <t>1630231</t>
  </si>
  <si>
    <t>207525012022161038</t>
  </si>
  <si>
    <t>Mateo de Toro y Zambrano #1349 casa A</t>
  </si>
  <si>
    <t>1 - En informe de cuadrilla hace mencion a reapriete en UT. Nana del domicilio asegura que personal tecnico nunca entro a domicilio a realizar ningun tipo de trabajo en el medidor. Que solo fue en la via publica</t>
  </si>
  <si>
    <t>1630217</t>
  </si>
  <si>
    <t>207625012022155654</t>
  </si>
  <si>
    <t>Vicente perez rosales 1244</t>
  </si>
  <si>
    <t>Sin moradores , vecina del 1246 indica que efectivamente visualizaron a personal de emergencia ese dia , no da nombre</t>
  </si>
  <si>
    <t>1630215</t>
  </si>
  <si>
    <t>207525012022155446</t>
  </si>
  <si>
    <t>Santa Rita #1165</t>
  </si>
  <si>
    <t>1- Se cumple el diagnostico de la falla y la solucion por parte del informe realizado por cuadrilla</t>
  </si>
  <si>
    <t>1630191</t>
  </si>
  <si>
    <t>207625012022153609</t>
  </si>
  <si>
    <t>Aguas claras 1571 bl sc</t>
  </si>
  <si>
    <t>Atiende guardia que, corrobora visita de personal de emergencia , guardia no da nombre . Pero indica que estuvo todo bien</t>
  </si>
  <si>
    <t>1630187</t>
  </si>
  <si>
    <t>207525012022152718</t>
  </si>
  <si>
    <t>Via Regina #6911</t>
  </si>
  <si>
    <t>1 - No se encontraba cliente en domicilio, solo se encontraban unos maestros en el domicilio y si reconocen que existio un corte de suministro electrico</t>
  </si>
  <si>
    <t>1630152</t>
  </si>
  <si>
    <t>207525012022145501</t>
  </si>
  <si>
    <t>Helsinski #5729</t>
  </si>
  <si>
    <t>1 - en descripcion del trabajo realizado por cuadrilla, hace mencion de cambio de fusibles NH y no los declara en detallado de materiales utilizados</t>
  </si>
  <si>
    <t>1629784</t>
  </si>
  <si>
    <t>207625012022143148</t>
  </si>
  <si>
    <t>Valenzuela puelma 10061</t>
  </si>
  <si>
    <t>No da nombre , solo atiende por citofono</t>
  </si>
  <si>
    <t>Sin acceso , cliente atiende por citofono</t>
  </si>
  <si>
    <t>1628615</t>
  </si>
  <si>
    <t>207625012022123239</t>
  </si>
  <si>
    <t>Cristobal colon 3837 dpto 42</t>
  </si>
  <si>
    <t>Las Condes</t>
  </si>
  <si>
    <t>Se verifica todo bien , concerge no da nombre y sin moradores domicilio</t>
  </si>
  <si>
    <t>1628518</t>
  </si>
  <si>
    <t>207625012022114630</t>
  </si>
  <si>
    <t>Caletera kennedy - manquehue</t>
  </si>
  <si>
    <t>Se verifica , problema exterior , frente a manquehue 887 , con av kennedy</t>
  </si>
  <si>
    <t>1628363</t>
  </si>
  <si>
    <t>207625012022105605</t>
  </si>
  <si>
    <t>El bosque sur 115 p/3 f</t>
  </si>
  <si>
    <t>Sin acceso a medidores , se conversa con un vecino , corroborando visita de tecnicos , pero no entrega mas datos , no permite acceso a medidores</t>
  </si>
  <si>
    <t>1628111</t>
  </si>
  <si>
    <t>207625012022100219</t>
  </si>
  <si>
    <t>Apoquindo 2735 dpto 204</t>
  </si>
  <si>
    <t>Javier hernandez  ( conserje ) , sin moradores</t>
  </si>
  <si>
    <t>223351332</t>
  </si>
  <si>
    <t>Se verifica y conserje indica , que hay informacion pero del dpto 404 ese dia y que fue un problema interno , igual sin moradores .</t>
  </si>
  <si>
    <t>1627081</t>
  </si>
  <si>
    <t>207624012022165105</t>
  </si>
  <si>
    <t>Mariano sanches fontecilla 380</t>
  </si>
  <si>
    <t>1627058</t>
  </si>
  <si>
    <t>207624012022161557</t>
  </si>
  <si>
    <t>Van dick 1847</t>
  </si>
  <si>
    <t>Solange carrere</t>
  </si>
  <si>
    <t>Todo normal , cliente no da fono</t>
  </si>
  <si>
    <t>1627029</t>
  </si>
  <si>
    <t>207524012022153854</t>
  </si>
  <si>
    <t>Nocedal #7265</t>
  </si>
  <si>
    <t>Marcelo castro</t>
  </si>
  <si>
    <t>1 - cliente queda muy conforme con el servicio prestado por el personal tecnico  2 - en informe de cuadrilla no se detalla material utilizado</t>
  </si>
  <si>
    <t>1627014</t>
  </si>
  <si>
    <t>207524012022152514</t>
  </si>
  <si>
    <t>Juan Bocaccio #7295</t>
  </si>
  <si>
    <t>1 - cliente no se encuentre en domicilio lo cual no permite inspeccion del tramo de la acometida conectada a medidor, pero si se pudo apreciar el trabajo en el exterior del domicilio. 2 - trabajo si concuerda con el descrito en informe de cuadrilla</t>
  </si>
  <si>
    <t>1626982</t>
  </si>
  <si>
    <t>207524012022150525</t>
  </si>
  <si>
    <t>Jesus #695 casa B</t>
  </si>
  <si>
    <t>1 - El domicilio a visitar, se encuentra en micro barrio sin conserje y cliente no se encuentra en domicilio. Por lo cual no se tubo acceso a revision de trabajo descrito en informe de cuadrilla</t>
  </si>
  <si>
    <t>1626966</t>
  </si>
  <si>
    <t>207624012022144741</t>
  </si>
  <si>
    <t>Malaga 1147</t>
  </si>
  <si>
    <t>Andres gonzales</t>
  </si>
  <si>
    <t>995450637</t>
  </si>
  <si>
    <t>1626962</t>
  </si>
  <si>
    <t>207524012022144400</t>
  </si>
  <si>
    <t>Loreley #1023</t>
  </si>
  <si>
    <t>1 - cliente no se encontraba en domicilio 2 - en informe de cuadrilla describen que solo era un corte de servicio al cliente por NO PAGO</t>
  </si>
  <si>
    <t>1626947</t>
  </si>
  <si>
    <t>207624012022142711</t>
  </si>
  <si>
    <t>Marco polo 1053</t>
  </si>
  <si>
    <t>No se verifica anomalias en transformador , ya que segun informacion de personal de emergencia fue problema de sector .</t>
  </si>
  <si>
    <t>1626945</t>
  </si>
  <si>
    <t>207524012022142314</t>
  </si>
  <si>
    <t>Alcala de Henares #7262</t>
  </si>
  <si>
    <t>1 - En informe de cuadrilla en la descripcion de la falla, hace mencion de fase cortada por arbol. No especifica bien si debio hacer cambio de cableado o solo volver a conectar a red BT tradicional. 2 - en el CASO que debio cambiar cableado no lo detalla en materiales empleados</t>
  </si>
  <si>
    <t>1626904</t>
  </si>
  <si>
    <t>207524012022135657</t>
  </si>
  <si>
    <t>Paula Jaraquemada #732</t>
  </si>
  <si>
    <t>Marci flores domingue</t>
  </si>
  <si>
    <t>991296199</t>
  </si>
  <si>
    <t>1 - cliente no esta conforme con atencion del dia de la incidencia. Hace mencion que no es primera vez que ocurre el mismo problema</t>
  </si>
  <si>
    <t>1626897</t>
  </si>
  <si>
    <t>207624012022135907</t>
  </si>
  <si>
    <t>San sebastian 2711 dpto 1502</t>
  </si>
  <si>
    <t>Maria parra</t>
  </si>
  <si>
    <t>947395971</t>
  </si>
  <si>
    <t>1626888</t>
  </si>
  <si>
    <t>207524012022133514</t>
  </si>
  <si>
    <t>Eleodoro Asterquiza #590</t>
  </si>
  <si>
    <t>1 - trabajo descrito en informe de cuadrilla, si concuerda con lo visto en terreno.</t>
  </si>
  <si>
    <t>1626887</t>
  </si>
  <si>
    <t>207624012022133427</t>
  </si>
  <si>
    <t>Roger de flor 2871 oficina 402</t>
  </si>
  <si>
    <t>Antonio ormeño</t>
  </si>
  <si>
    <t>222332670</t>
  </si>
  <si>
    <t>Todo normal a la inspeccion</t>
  </si>
  <si>
    <t>1626876</t>
  </si>
  <si>
    <t>207524012022131557</t>
  </si>
  <si>
    <t>Jose Arrieta #6524</t>
  </si>
  <si>
    <t>1 - cliente queda conforme con servicio</t>
  </si>
  <si>
    <t>1626872</t>
  </si>
  <si>
    <t>207624012022130902</t>
  </si>
  <si>
    <t>Carmencita 265</t>
  </si>
  <si>
    <t>No da nombre , no da telefono , solo trabaja ahi</t>
  </si>
  <si>
    <t>Todo normal , ninguna anomalia</t>
  </si>
  <si>
    <t>1626838</t>
  </si>
  <si>
    <t>207524012022125541</t>
  </si>
  <si>
    <t>Bramante #610</t>
  </si>
  <si>
    <t>1 - cliente no se encuentre en domicilio</t>
  </si>
  <si>
    <t>1626453</t>
  </si>
  <si>
    <t>207624012022124507</t>
  </si>
  <si>
    <t>La gloria 30 dpto 38</t>
  </si>
  <si>
    <t>Ivan del campo</t>
  </si>
  <si>
    <t>1626040</t>
  </si>
  <si>
    <t>207624012022121443</t>
  </si>
  <si>
    <t>Luis zegers 365</t>
  </si>
  <si>
    <t>Atiende asesora del hogar , no da nombre</t>
  </si>
  <si>
    <t>Todo normal , sin acceso a medidor</t>
  </si>
  <si>
    <t>1626037</t>
  </si>
  <si>
    <t>207524012022121042</t>
  </si>
  <si>
    <t>Av Larrain #5922 dp 208</t>
  </si>
  <si>
    <t>1 - cliente no se encontraba en domicilio. 2 - conserje permite acceso a medidor y asegura que personal tecnico de cuadrilla asistio el problema</t>
  </si>
  <si>
    <t>1625896</t>
  </si>
  <si>
    <t>207524012022113520</t>
  </si>
  <si>
    <t>Egaña #252 local 1</t>
  </si>
  <si>
    <t>1 - la fotografia en informe de cuadrilla pertenece a la direccion EGAÑA #322 y cliente asegura nunca haber venido personal tecnico  2 - segun direccion de N°de incidencia (EGAÑA #252 LOCAL 1), corresponde a una tienda de mascotas. Se entrevista a personal del local y ocurre la misma situacion, aseguran que personal tecnico nunca fue y que no tuvieron el ITM operado</t>
  </si>
  <si>
    <t>1625895</t>
  </si>
  <si>
    <t>207624012022113706</t>
  </si>
  <si>
    <t>San francisco de asis 115</t>
  </si>
  <si>
    <t>1625720</t>
  </si>
  <si>
    <t>207624012022111138</t>
  </si>
  <si>
    <t>Camino la fuente 1081  p/s  26</t>
  </si>
  <si>
    <t>No da nombre , informe dentro de condominio</t>
  </si>
  <si>
    <t>Se verifica , todo normal</t>
  </si>
  <si>
    <t>1625719</t>
  </si>
  <si>
    <t>207524012022111042</t>
  </si>
  <si>
    <t>1 - cliente no se encontraba en domicilio, por ende no se pudo hacer revision del trabajo descrito por informe de cuadrilla</t>
  </si>
  <si>
    <t>1623576</t>
  </si>
  <si>
    <t>207521012022143229</t>
  </si>
  <si>
    <t>Cristobal Colon #5636</t>
  </si>
  <si>
    <t>1 - Se realiza entrevista con cliente y efectivamente el problema que presenta el domicilio es interno</t>
  </si>
  <si>
    <t>1623559</t>
  </si>
  <si>
    <t>207621012022140611</t>
  </si>
  <si>
    <t>Del inca 4909</t>
  </si>
  <si>
    <t>Todo normal en visita , no permite acceso a medidor</t>
  </si>
  <si>
    <t>1623480</t>
  </si>
  <si>
    <t>207621012022134848</t>
  </si>
  <si>
    <t>Sebastian elcano  1779</t>
  </si>
  <si>
    <t>Todo normal en visita</t>
  </si>
  <si>
    <t>1623340</t>
  </si>
  <si>
    <t>207621012022131016</t>
  </si>
  <si>
    <t>Quebrada honda 11693</t>
  </si>
  <si>
    <t>Alfredo mella</t>
  </si>
  <si>
    <t>988993078</t>
  </si>
  <si>
    <t>Sin observaciones en visita .</t>
  </si>
  <si>
    <t>1623069</t>
  </si>
  <si>
    <t>207521012022125436</t>
  </si>
  <si>
    <t>San Vicente Ferrer #2490</t>
  </si>
  <si>
    <t>1 - fotografias de la incidencia no cuentan con geo referencia 2 - cliente conforme con el trabajo realizado</t>
  </si>
  <si>
    <t>1623061</t>
  </si>
  <si>
    <t>207621012022124127</t>
  </si>
  <si>
    <t>Colina del mirador 2557</t>
  </si>
  <si>
    <t>Todo normal al momento de visita , cliente no entrega nombre y telefono</t>
  </si>
  <si>
    <t>1623034</t>
  </si>
  <si>
    <t>207621012022115938</t>
  </si>
  <si>
    <t>General blanche 9085</t>
  </si>
  <si>
    <t>Sofia baeza</t>
  </si>
  <si>
    <t>984580486</t>
  </si>
  <si>
    <t>Cliente indica que problema siempre se situa en medidor que pertenece a empresa wom , pero que esta dentro de su domicilio</t>
  </si>
  <si>
    <t>1622999</t>
  </si>
  <si>
    <t>207521012022111701</t>
  </si>
  <si>
    <t>Sierra Nevada #9142</t>
  </si>
  <si>
    <t>Angel Inostroza</t>
  </si>
  <si>
    <t>98043264</t>
  </si>
  <si>
    <t>1 - Cliente por x motivos en el momento de visita de cuadrilla el 03-01-2022 no se pudo efectuar ingreso a su Medidor, asi que solo se realizo mantenimiento en el exterior de su acometida 2 - En nuestra inspeccion dia 21-01-2022 cliente no permite el acceso a su domicilio, pero si accede a compartir su nombre y telefono</t>
  </si>
  <si>
    <t>1622971</t>
  </si>
  <si>
    <t>207521012022105754</t>
  </si>
  <si>
    <t>Vilanova #762</t>
  </si>
  <si>
    <t>1 - informe de cuadrilla no presenta fotos minimas requeridas 2 - en observaciones de informe cuadrilla, se hace mencion a la declaracion por parte de cliente que el problema era el alumbrado publico frente a casa del cliente.  Y no algun problema en el interior de su domicilio</t>
  </si>
  <si>
    <t>1622950</t>
  </si>
  <si>
    <t>207521012022103223</t>
  </si>
  <si>
    <t>Vital Apoquindo #1690 C6 dpto 202</t>
  </si>
  <si>
    <t>1 - No se reportan fotografias solicitadas en informe de cuadrilla.</t>
  </si>
  <si>
    <t>1621973</t>
  </si>
  <si>
    <t>207620012022162356</t>
  </si>
  <si>
    <t>Juan francisco gonzales 1025 casa e</t>
  </si>
  <si>
    <t>Se verifica falla exterior , frente a condominio con municipal 1025 . Sin informacion de vecinos</t>
  </si>
  <si>
    <t>1621966</t>
  </si>
  <si>
    <t>207620012022161202</t>
  </si>
  <si>
    <t>Avenida echeñique 8290</t>
  </si>
  <si>
    <t>Problema exterior en preensamblado por arbol caido , al momento de visita todo normal .</t>
  </si>
  <si>
    <t>1621907</t>
  </si>
  <si>
    <t>207520012022160001</t>
  </si>
  <si>
    <t>Echeñique #8251 casa F</t>
  </si>
  <si>
    <t>Cliente no se encuentra en domicilio</t>
  </si>
  <si>
    <t>1621872</t>
  </si>
  <si>
    <t>207620012022155217</t>
  </si>
  <si>
    <t>Avenida echeñique 8140</t>
  </si>
  <si>
    <t>Todo normal , cliente me informa dentro de domicilio , no permite acceso</t>
  </si>
  <si>
    <t>1621859</t>
  </si>
  <si>
    <t>207620012022152937</t>
  </si>
  <si>
    <t>Maria monvel 993</t>
  </si>
  <si>
    <t>Fernando sepulveda</t>
  </si>
  <si>
    <t>965414188</t>
  </si>
  <si>
    <t>Atencion sin problema , normal</t>
  </si>
  <si>
    <t>1621809</t>
  </si>
  <si>
    <t>207520012022135438</t>
  </si>
  <si>
    <t>Los Litres #261</t>
  </si>
  <si>
    <t>1 - La falla no fue en el interior del domicilio. (Falla en fusible MT de TD 1233) 2 - No declara materiales utilizados, deacuerdo a la descripcion hecha en el informe de cuadrilla. 3 - Resto del trabajo realizado de forma impecable</t>
  </si>
  <si>
    <t>1621804</t>
  </si>
  <si>
    <t>207620012022133854</t>
  </si>
  <si>
    <t>El tambo 893</t>
  </si>
  <si>
    <t>Se verifica todo normal , cliente conforme con visita</t>
  </si>
  <si>
    <t>1621793</t>
  </si>
  <si>
    <t>207520012022131409</t>
  </si>
  <si>
    <t>Pontevedra #7356</t>
  </si>
  <si>
    <t>Cliente no se encontraba en su domicilio, lo cual no permite la inspeccion del reapriete de terminales mencionados en informe de cuadrilla en UT. Falta tapa en caja DAE</t>
  </si>
  <si>
    <t>1621790</t>
  </si>
  <si>
    <t>207620012022131138</t>
  </si>
  <si>
    <t>Pepe vila 75</t>
  </si>
  <si>
    <t>Pamela tapia</t>
  </si>
  <si>
    <t>967280149</t>
  </si>
  <si>
    <t>No se verifica ninguna anomalia</t>
  </si>
  <si>
    <t>1621781</t>
  </si>
  <si>
    <t>207520012022124902</t>
  </si>
  <si>
    <t>Talinay #7193</t>
  </si>
  <si>
    <t>Cliente no se encontraba en su domicilio, por ende no se pudo efectuar entrevista de conformidad ni tampoco acceso a inspeccion visual de los trabajos realizados en el interior del domicilio Tecnicamente en el exterior se ve un buen desempeño en el trabajo</t>
  </si>
  <si>
    <t>1621772</t>
  </si>
  <si>
    <t>207620012022122915</t>
  </si>
  <si>
    <t>Pasaje 4 8309</t>
  </si>
  <si>
    <t>Todo normal , problema externo a domicilio citado ( alimentacion ), todo normal</t>
  </si>
  <si>
    <t>1621741</t>
  </si>
  <si>
    <t>207520012022115610</t>
  </si>
  <si>
    <t>Caquena #588</t>
  </si>
  <si>
    <t>En informe realizado por cuadrilla no detalla uso de materiales</t>
  </si>
  <si>
    <t>1621733</t>
  </si>
  <si>
    <t>207520012022111023</t>
  </si>
  <si>
    <t>Los Quenes #1007 casa 81</t>
  </si>
  <si>
    <t>Se realiza de forma efectiva la reparacion de la falla Cliente comparte fotografia adicional a este informe, haciendo mencion que al momento que el tecnico hizo apertura de la carcaza del medidor hallaron una moneda de 50 pesos haciendo puente y esa era la falla. Tecnico corrige esta mala practica, dejando en servicio el domicilio</t>
  </si>
  <si>
    <t>1621732</t>
  </si>
  <si>
    <t>207620012022112738</t>
  </si>
  <si>
    <t>Los queñes 1007</t>
  </si>
  <si>
    <t>En primera visita cliente no pudo atender a personal de emergencia .</t>
  </si>
  <si>
    <t>1621517</t>
  </si>
  <si>
    <t>207620012022095319</t>
  </si>
  <si>
    <t>Alcalde fernando castillo velasco 9100</t>
  </si>
  <si>
    <t>Alejandro muños</t>
  </si>
  <si>
    <t>939113342</t>
  </si>
  <si>
    <t>Se verifica inspeccion , se conversa con personal militar el cual indica que hubo problema de baja tension en cierto sector de hospital , pero que al momento de visita de personal de emergencia estaba solucionado , considerar que no permiten sacar fotografias de ningun tipo por protocolo de defensa militar .</t>
  </si>
  <si>
    <t>1620442</t>
  </si>
  <si>
    <t>207619012022170250</t>
  </si>
  <si>
    <t>Hernando de magallanes 468</t>
  </si>
  <si>
    <t>Oscar arellano</t>
  </si>
  <si>
    <t>987911726</t>
  </si>
  <si>
    <t>Se verifica inspeccion , lo tecnico todo normal</t>
  </si>
  <si>
    <t>1620417</t>
  </si>
  <si>
    <t>207519012022163535</t>
  </si>
  <si>
    <t>Dra. Ernestina Perez #532</t>
  </si>
  <si>
    <t>Maite sepulveda</t>
  </si>
  <si>
    <t>98259813</t>
  </si>
  <si>
    <t>El trabajo se cumple a cabalidad, solo el detalle que en informe de cuadrilla no agrego el detalle de material utilizado. Ya que se efectuo cambio de ITM debido a falla de este mismo</t>
  </si>
  <si>
    <t>1620305</t>
  </si>
  <si>
    <t>207619012022142955</t>
  </si>
  <si>
    <t>Sandro botticceli 7799</t>
  </si>
  <si>
    <t xml:space="preserve">S/N </t>
  </si>
  <si>
    <t xml:space="preserve"> S/N </t>
  </si>
  <si>
    <t xml:space="preserve"> Cumple</t>
  </si>
  <si>
    <t>Se verifica inspeccion , ninguna anormalidad .</t>
  </si>
  <si>
    <t>1620020</t>
  </si>
  <si>
    <t>207519012022141241</t>
  </si>
  <si>
    <t>Zanzibar ote #7694</t>
  </si>
  <si>
    <t>Se realiza trabajo descrito por cuadrilla a la perfeccion</t>
  </si>
  <si>
    <t>1619778</t>
  </si>
  <si>
    <t>207619012022134654</t>
  </si>
  <si>
    <t>Bocaccio 533</t>
  </si>
  <si>
    <t>Se verifica inspeccion , detalle , domicilio visitado corresponde a numero municipal 532 y no 533</t>
  </si>
  <si>
    <t>1619774</t>
  </si>
  <si>
    <t>207519012022131348</t>
  </si>
  <si>
    <t>Padre Errazuriz #7082</t>
  </si>
  <si>
    <t xml:space="preserve"> No Cumple</t>
  </si>
  <si>
    <t>Deacuerdo a descripcion de trabajo realizado vs declaracion de cliente, no concuerdan.  Cliente hace mencion de que nunca ingresaron a su domicilio a revision de ITM en UT. Por el contrario el cliente afirma que solo realizaron intervencion en caja DAE.  Fotos presentadas en informe. 1 - No concuerda fachada  2- segun declaracion de cliente, fotos de medicion de Voltaje con tester no corresponden</t>
  </si>
  <si>
    <t>1619697</t>
  </si>
  <si>
    <t>207519012022123358</t>
  </si>
  <si>
    <t>IV centenario #495</t>
  </si>
  <si>
    <t xml:space="preserve"> No Aplica</t>
  </si>
  <si>
    <t>No se encontraba gente en domicilio, lo cual no permitio tener acceso al medidor. En el detalle de informe cuadrilla hacen mencion de cambio de fusibles por ITM 32A , pero no declaren este mismo en detallado de materiales</t>
  </si>
  <si>
    <t>1619688</t>
  </si>
  <si>
    <t>207619012022121546</t>
  </si>
  <si>
    <t>Cuarto centenario 231</t>
  </si>
  <si>
    <t>Se realiza inspeccion , detalle no se informa material siendo que se realiza cambio de itm 1x40 .</t>
  </si>
  <si>
    <t>1619666</t>
  </si>
  <si>
    <t>207619012022114538</t>
  </si>
  <si>
    <t>Medinacelli 1270 casa d</t>
  </si>
  <si>
    <t>Se verifica inspeccion , pero sin moradores y sin acceso</t>
  </si>
  <si>
    <t>1619643</t>
  </si>
  <si>
    <t>207619012022111722</t>
  </si>
  <si>
    <t>Cristobal colon 4720 dpto 24</t>
  </si>
  <si>
    <t>Se verifica inspeccion , sin anomalias</t>
  </si>
  <si>
    <t>1619631</t>
  </si>
  <si>
    <t>207619012022104833</t>
  </si>
  <si>
    <t>Felix de amesti 963 dpto 56</t>
  </si>
  <si>
    <t>Se verifica inspeccion , sin problemas aparentes</t>
  </si>
  <si>
    <t>1619613</t>
  </si>
  <si>
    <t>207619012022102331</t>
  </si>
  <si>
    <t>Evaristo lillo 321</t>
  </si>
  <si>
    <t>No se detecta anomalia , sin acceso sin moradores</t>
  </si>
  <si>
    <t>1617253</t>
  </si>
  <si>
    <t>207618012022181312</t>
  </si>
  <si>
    <t>Cristobal toro</t>
  </si>
  <si>
    <t>Guemes 528</t>
  </si>
  <si>
    <t>Inspeccion realizada , no se detectan anomalias , cliente conforme con visita de tecnicos .</t>
  </si>
  <si>
    <t>1617247</t>
  </si>
  <si>
    <t>207518012022181004</t>
  </si>
  <si>
    <t>Guemes #528</t>
  </si>
  <si>
    <t>Fallas mencionadas en informe de cuadrilla, fueron reparadas y rectificadas</t>
  </si>
  <si>
    <t>1617245</t>
  </si>
  <si>
    <t>207618012022180003</t>
  </si>
  <si>
    <t>Inspeccion sin problemas , cliente de domicilio conforme con visita</t>
  </si>
  <si>
    <t>1617106</t>
  </si>
  <si>
    <t>207518012022155856</t>
  </si>
  <si>
    <t>Drina #317</t>
  </si>
  <si>
    <t>Propietario no se encuentra en domicilio, lo cual no permite la inspeccion de U.T ubicado en el patio delantero. Solo fue posible tomar fotografia de Tablero que almacena Medidor y TDA</t>
  </si>
  <si>
    <t>1617087</t>
  </si>
  <si>
    <t>207618012022153111</t>
  </si>
  <si>
    <t>Carlos mondaca 503 c/o</t>
  </si>
  <si>
    <t>Sin acceso a pasaje , no se puede verificar a cliente</t>
  </si>
  <si>
    <t>1617076</t>
  </si>
  <si>
    <t>207518012022145224</t>
  </si>
  <si>
    <t>Javiera Carrera Sur #479</t>
  </si>
  <si>
    <t>El trabajo fue realizado perfectamente en lo tecnico, estando el cliente satisfecho con la atencion y coordialidad de los funcionarios</t>
  </si>
  <si>
    <t>1617043</t>
  </si>
  <si>
    <t>207618012022140446</t>
  </si>
  <si>
    <t>BLEST GANA 6547</t>
  </si>
  <si>
    <t xml:space="preserve">SE VERIFICA DOMICILIO , CLIENTE CONFORME CON VISITA DE PERSONAL DE EMERGENCIA , NO SE DETECTAN ANOMALIAS TECNICAS , SOLO FOTOGRAFIAS CUMPLEN PARCIALMENTE </t>
  </si>
  <si>
    <t>Cuenta de ID INCIDENCIA</t>
  </si>
  <si>
    <t>Promedio de Cumplimiento</t>
  </si>
  <si>
    <t>Etiquetas de fila</t>
  </si>
  <si>
    <t>Total general</t>
  </si>
  <si>
    <t>Zonal</t>
  </si>
  <si>
    <t>Gestor</t>
  </si>
  <si>
    <t>Cerrillos</t>
  </si>
  <si>
    <t>Pacífico</t>
  </si>
  <si>
    <t>Cerro Navia</t>
  </si>
  <si>
    <t>Chacabuco</t>
  </si>
  <si>
    <t>Conchalí</t>
  </si>
  <si>
    <t>Estación Central</t>
  </si>
  <si>
    <t>Huechuraba</t>
  </si>
  <si>
    <t>Cordillera</t>
  </si>
  <si>
    <t>La Cisterna</t>
  </si>
  <si>
    <t>Florida</t>
  </si>
  <si>
    <t>Marcelo Alvarez</t>
  </si>
  <si>
    <t>La Granja</t>
  </si>
  <si>
    <t>Jose Vasquez</t>
  </si>
  <si>
    <t>Lo Espejo</t>
  </si>
  <si>
    <t>Lo Prado</t>
  </si>
  <si>
    <t>Maipú</t>
  </si>
  <si>
    <t>Pedro Aguirre Cerda</t>
  </si>
  <si>
    <t>Pudahuel</t>
  </si>
  <si>
    <t>Quilicura</t>
  </si>
  <si>
    <t>Quinta Normal</t>
  </si>
  <si>
    <t>Recoleta</t>
  </si>
  <si>
    <t>Renca</t>
  </si>
  <si>
    <t>San Joaquín</t>
  </si>
  <si>
    <t>San Miguel</t>
  </si>
  <si>
    <t>San Ramón</t>
  </si>
  <si>
    <t>Santiago</t>
  </si>
  <si>
    <t>NUNOA</t>
  </si>
  <si>
    <t>VITACURA</t>
  </si>
  <si>
    <t>1699936</t>
  </si>
  <si>
    <t>207608032022165839</t>
  </si>
  <si>
    <t>DF20227297136</t>
  </si>
  <si>
    <t>Plaza r 6776</t>
  </si>
  <si>
    <t>Fotografias poco visibles , sin moradores</t>
  </si>
  <si>
    <t>1699927</t>
  </si>
  <si>
    <t>207608032022162526</t>
  </si>
  <si>
    <t>DF20227296221</t>
  </si>
  <si>
    <t>Calle 4 10152</t>
  </si>
  <si>
    <t>Rosa carrasco</t>
  </si>
  <si>
    <t>934844650</t>
  </si>
  <si>
    <t>Faltan fotografias detallando trabajo , cliente no permite fotos en su domicilio</t>
  </si>
  <si>
    <t>1709478</t>
  </si>
  <si>
    <t>207514032022163021</t>
  </si>
  <si>
    <t>DF20227304772</t>
  </si>
  <si>
    <t>Copiapo #463 casa 771</t>
  </si>
  <si>
    <t>1- Cliente no se encuentra en domicilio y no se pudo ingresar pasaje cerrado</t>
  </si>
  <si>
    <t>1709477</t>
  </si>
  <si>
    <t>207614032022162916</t>
  </si>
  <si>
    <t>DF20227296886</t>
  </si>
  <si>
    <t>Millaray 4505</t>
  </si>
  <si>
    <t>Sin moradores , sin acceso , incidencia no corresponde a direccion , direccion es manuel rodrigues 10072</t>
  </si>
  <si>
    <t>1709435</t>
  </si>
  <si>
    <t>207514032022160317</t>
  </si>
  <si>
    <t>DF20227304840</t>
  </si>
  <si>
    <t>Av. Manuel A. Matta #1344 L/2</t>
  </si>
  <si>
    <t>1-Cliente se encuentra con servicio normalizado, pero descontento con la demora de 2 dias de no tener suministro electrico</t>
  </si>
  <si>
    <t>1709434</t>
  </si>
  <si>
    <t>207514032022155346</t>
  </si>
  <si>
    <t>DF20227304915</t>
  </si>
  <si>
    <t>Av. Manuel A. Matta #1344 3/B</t>
  </si>
  <si>
    <t>1- Cliente confirma corte de suministro electrico fue en el sector y ya se encuentra con servicio normal 2- Incidencia en directa relacion con N°DF20227304840 3-Faltan fotografias de trabajo realizado en informe cuadrilla</t>
  </si>
  <si>
    <t>1709427</t>
  </si>
  <si>
    <t>207614032022153728</t>
  </si>
  <si>
    <t>DF20227297011</t>
  </si>
  <si>
    <t>La florida 10425</t>
  </si>
  <si>
    <t>Cliente no permite fotos , no entrega datos</t>
  </si>
  <si>
    <t>1709402</t>
  </si>
  <si>
    <t>207514032022151726</t>
  </si>
  <si>
    <t>DF20227305677</t>
  </si>
  <si>
    <t>San Alfonso #805</t>
  </si>
  <si>
    <t>1-Cliente se encuentra con suministro electrico normalizado 2-En informe de cuadrilla no declara codigo de materiales utilizados 3-Faltan fotografias de trabajo realizado</t>
  </si>
  <si>
    <t>1709192</t>
  </si>
  <si>
    <t>207614032022151347</t>
  </si>
  <si>
    <t>DF20227287911</t>
  </si>
  <si>
    <t>San esteban 1651 dpto 13 c</t>
  </si>
  <si>
    <t>Sin acceso a block , sin moradores , sector un poco hostil</t>
  </si>
  <si>
    <t>1709181</t>
  </si>
  <si>
    <t>207514032022144801</t>
  </si>
  <si>
    <t>DF20227304845</t>
  </si>
  <si>
    <t>Gnral. Las Heras #1610 edif A dpto 209</t>
  </si>
  <si>
    <t>1- Cliente confirma que falla era en su instalacion electrica  2- Suministro electrico en servicio normal</t>
  </si>
  <si>
    <t>1709180</t>
  </si>
  <si>
    <t>207614032022144703</t>
  </si>
  <si>
    <t>DF20227295745</t>
  </si>
  <si>
    <t>Camino de la naturaleza 6526 casa 12</t>
  </si>
  <si>
    <t>Problema externo , luminaria , solucionado . Sin moradores</t>
  </si>
  <si>
    <t>1709175</t>
  </si>
  <si>
    <t>207614032022143309</t>
  </si>
  <si>
    <t>DF20227289891</t>
  </si>
  <si>
    <t>Camino del retiro 5878</t>
  </si>
  <si>
    <t>Sin acceso a pasaje , porton cerrado</t>
  </si>
  <si>
    <t>1709120</t>
  </si>
  <si>
    <t>207514032022141417</t>
  </si>
  <si>
    <t>DF20227305183</t>
  </si>
  <si>
    <t>Ricardo Cumming #990</t>
  </si>
  <si>
    <t>1- Cliente confirma que falla era en el interior de su instalacion electrica 2- Direccion correcta CATEDRAL #2306</t>
  </si>
  <si>
    <t>1709119</t>
  </si>
  <si>
    <t>207614032022141155</t>
  </si>
  <si>
    <t>DF20227298056</t>
  </si>
  <si>
    <t>Lo cañas 3636</t>
  </si>
  <si>
    <t>Fernando lizana</t>
  </si>
  <si>
    <t>957692315</t>
  </si>
  <si>
    <t>Cliente espera tralado de medidor trifasico a poste ya instalado a metros del lugar donde esta caido  .</t>
  </si>
  <si>
    <t>1709110</t>
  </si>
  <si>
    <t>207514032022135753</t>
  </si>
  <si>
    <t>DF20227305738</t>
  </si>
  <si>
    <t>Rosas #2234</t>
  </si>
  <si>
    <t>1- Clientw no se encuentra en domicilio</t>
  </si>
  <si>
    <t>1709086</t>
  </si>
  <si>
    <t>207514032022133811</t>
  </si>
  <si>
    <t>DF20227305747</t>
  </si>
  <si>
    <t>Libertad #1454</t>
  </si>
  <si>
    <t>1- Cliente confirma que servicio electrico se encuentra sin interrupciones</t>
  </si>
  <si>
    <t>1709002</t>
  </si>
  <si>
    <t>207514032022131007</t>
  </si>
  <si>
    <t>DF20227305237</t>
  </si>
  <si>
    <t>Romero #2683</t>
  </si>
  <si>
    <t>1- Suministro electrico se encuentra regularizado y en servicio normal</t>
  </si>
  <si>
    <t>1708859</t>
  </si>
  <si>
    <t>207614032022130728</t>
  </si>
  <si>
    <t>DF20227287372</t>
  </si>
  <si>
    <t>Don pepe 88 dpto 1905</t>
  </si>
  <si>
    <t>Angelica calvo</t>
  </si>
  <si>
    <t>93236574</t>
  </si>
  <si>
    <t>1708825</t>
  </si>
  <si>
    <t>207614032022125108</t>
  </si>
  <si>
    <t>DF20227289571</t>
  </si>
  <si>
    <t>Las palmeras 53</t>
  </si>
  <si>
    <t>Sin acceso a pasaje , se llama por citofono y no contestan , sin moradores</t>
  </si>
  <si>
    <t>1708819</t>
  </si>
  <si>
    <t>207614032022123423</t>
  </si>
  <si>
    <t>DF20227298007</t>
  </si>
  <si>
    <t>Pudeto 6631</t>
  </si>
  <si>
    <t>Concerge no permite acceso , no entrega datos</t>
  </si>
  <si>
    <t>1708809</t>
  </si>
  <si>
    <t>207514032022122738</t>
  </si>
  <si>
    <t>DF20227304432</t>
  </si>
  <si>
    <t>Agustinas #2376 dpto 209</t>
  </si>
  <si>
    <t>1- Cliente no se encuentra en domicilio, pero conserje permite acceso a shaft electrico. 2- Suministro electrico se encuentra normalizado</t>
  </si>
  <si>
    <t>1708800</t>
  </si>
  <si>
    <t>207614032022121249</t>
  </si>
  <si>
    <t>DF20227289049</t>
  </si>
  <si>
    <t>Vicuña maquena poniente 7438</t>
  </si>
  <si>
    <t>1706236</t>
  </si>
  <si>
    <t>207611032022155107</t>
  </si>
  <si>
    <t>DF20227299093</t>
  </si>
  <si>
    <t>Pasaje 56 8676</t>
  </si>
  <si>
    <t>Sin moradores , sector hostil , no se toman fotografias por precaucion</t>
  </si>
  <si>
    <t>1706190</t>
  </si>
  <si>
    <t>207511032022144210</t>
  </si>
  <si>
    <t>DF20227296247</t>
  </si>
  <si>
    <t>Pasaje cinco #1417</t>
  </si>
  <si>
    <t>1- Cliente no se encuentra en domicilio 2- Caja DAE sin tapa 3- Direccion correcta es EL PARRON #1417</t>
  </si>
  <si>
    <t>1706175</t>
  </si>
  <si>
    <t>207511032022141002</t>
  </si>
  <si>
    <t>DF20227290133</t>
  </si>
  <si>
    <t>Av. Vicuña Mackenna #5862 dpto 511</t>
  </si>
  <si>
    <t>1- Cliente no se encuentra en domicilio, pero conserje permite acceso a shaft electrico y se confirma suministro electrico operativo para dpto 511</t>
  </si>
  <si>
    <t>1706153</t>
  </si>
  <si>
    <t>207611032022135313</t>
  </si>
  <si>
    <t>DF20227298801</t>
  </si>
  <si>
    <t>Pasaje 2 poniente 138</t>
  </si>
  <si>
    <t>1705910</t>
  </si>
  <si>
    <t>207511032022134250</t>
  </si>
  <si>
    <t>DF20227296443</t>
  </si>
  <si>
    <t>La Viña #6557</t>
  </si>
  <si>
    <t>1- Cliente confirma que suministro electrico se encuentra normalizado.</t>
  </si>
  <si>
    <t>1705897</t>
  </si>
  <si>
    <t>207611032022132001</t>
  </si>
  <si>
    <t>DF20227299095</t>
  </si>
  <si>
    <t>Colombia 2 9561</t>
  </si>
  <si>
    <t>1705817</t>
  </si>
  <si>
    <t>207511032022130213</t>
  </si>
  <si>
    <t>DF20227296354</t>
  </si>
  <si>
    <t>Los Jasmines #6789</t>
  </si>
  <si>
    <t>1- Cliente no se encuentra en domicilio 2- Acometida se ve en buen estado y bien templada</t>
  </si>
  <si>
    <t>1705798</t>
  </si>
  <si>
    <t>207611032022124928</t>
  </si>
  <si>
    <t>DF20227297426</t>
  </si>
  <si>
    <t>Walker martines 1033</t>
  </si>
  <si>
    <t>1705777</t>
  </si>
  <si>
    <t>207511032022122352</t>
  </si>
  <si>
    <t>DF20227291087</t>
  </si>
  <si>
    <t>Santa Delia #7724</t>
  </si>
  <si>
    <t>1- Cliente no se encuentra en domicilio, pero conserje permite acceso a shaft electrico y suministro electrico se encuentra reestablecido 2- Direccion correcta de incidencia GERONIMO DE ALDERETE #1800 dpto 809</t>
  </si>
  <si>
    <t>1705776</t>
  </si>
  <si>
    <t>207611032022122418</t>
  </si>
  <si>
    <t>DF20227298394</t>
  </si>
  <si>
    <t>Walker martines 1501</t>
  </si>
  <si>
    <t>Sin moradores , sin mayor observaciones</t>
  </si>
  <si>
    <t>1705723</t>
  </si>
  <si>
    <t>207511032022115131</t>
  </si>
  <si>
    <t>DF20227296160</t>
  </si>
  <si>
    <t>Santa Amalia #11</t>
  </si>
  <si>
    <t>1- Cliente no se encuentra en local comercial, pero se aprecia acometida bien templada y sector con servicio regularizado</t>
  </si>
  <si>
    <t>1705715</t>
  </si>
  <si>
    <t>207511032022113414</t>
  </si>
  <si>
    <t>DF20227290962</t>
  </si>
  <si>
    <t>Av. Diego Portales #32 local N</t>
  </si>
  <si>
    <t>1- Cliente al momento de visita tecnicos no se encontraba en local, pero confirma suministro electrico sin intermitencias</t>
  </si>
  <si>
    <t>1705714</t>
  </si>
  <si>
    <t>207611032022113437</t>
  </si>
  <si>
    <t>DF20227298870</t>
  </si>
  <si>
    <t>Calle uno parcela 13 a</t>
  </si>
  <si>
    <t>1705407</t>
  </si>
  <si>
    <t>207611032022110639</t>
  </si>
  <si>
    <t>DF20227296931</t>
  </si>
  <si>
    <t>Santa amalia 3500 ed. G dpto 13</t>
  </si>
  <si>
    <t>Tapa concentrador abierta , sin perno , concerge no entrega datos .</t>
  </si>
  <si>
    <t>1705161</t>
  </si>
  <si>
    <t>207611032022102008</t>
  </si>
  <si>
    <t>DF20227298947</t>
  </si>
  <si>
    <t>Departamental 1933</t>
  </si>
  <si>
    <t>Luz soto</t>
  </si>
  <si>
    <t>229369825</t>
  </si>
  <si>
    <t>1703614</t>
  </si>
  <si>
    <t>207610032022165144</t>
  </si>
  <si>
    <t>DF20227299311</t>
  </si>
  <si>
    <t>Los recuerdos 3897</t>
  </si>
  <si>
    <t>Faltan fotografias , mas detalle , sin moradores</t>
  </si>
  <si>
    <t>1703596</t>
  </si>
  <si>
    <t>207610032022163023</t>
  </si>
  <si>
    <t>DF20227298924</t>
  </si>
  <si>
    <t>Santa raquel 8364</t>
  </si>
  <si>
    <t>Maria inez ponce</t>
  </si>
  <si>
    <t>98644898</t>
  </si>
  <si>
    <t>1703553</t>
  </si>
  <si>
    <t>207610032022145421</t>
  </si>
  <si>
    <t>DF20227299352</t>
  </si>
  <si>
    <t>Walker martinez 1840</t>
  </si>
  <si>
    <t>Sin moradores , local  comercial cerrado</t>
  </si>
  <si>
    <t>1703545</t>
  </si>
  <si>
    <t>207610032022144034</t>
  </si>
  <si>
    <t>DF20227291535</t>
  </si>
  <si>
    <t>Central 7290</t>
  </si>
  <si>
    <t>1703532</t>
  </si>
  <si>
    <t>207610032022134950</t>
  </si>
  <si>
    <t>DF20227305897</t>
  </si>
  <si>
    <t>Simon bolivar  3679</t>
  </si>
  <si>
    <t>Ingeberg moreno</t>
  </si>
  <si>
    <t>944664402</t>
  </si>
  <si>
    <t>Siendo las 11.45  hrs. Del dia 8.03.2022 , llega cuadrilla de emergencia a domicilio detallado , posteriormente visualizaron problema para poder darle solucion y dejar posteriormente a cliente con suministro , cuando alrededor de las 12.10 hrs mas menos cliente se percata que a una persona de la cuadrilla se le cae unas ramas encima del cuerpo especificamente , segun cliente , entre cabeza y espalda , provocandole a supervisor dolor y molestia en zonas corporales señaladas lo que conlleva a indicarle a cliente que llamaran a otra cuadrilla para terminar trabajo señalado en domicilio , personal de emergencia se retira aprox . 13.00 hrs . A la espera de 2da cuadrilla . La cual llega y realiza trabajos provisorios , dejando a cliente con suministro .</t>
  </si>
  <si>
    <t>1702100</t>
  </si>
  <si>
    <t>207609032022164839</t>
  </si>
  <si>
    <t>DF20227298362</t>
  </si>
  <si>
    <t>Marchiguas 7701</t>
  </si>
  <si>
    <t>Pasaje sin acceso , sin moradores , se llama por citofono y no contestan</t>
  </si>
  <si>
    <t>1701781</t>
  </si>
  <si>
    <t>207609032022161913</t>
  </si>
  <si>
    <t>DF20227298740</t>
  </si>
  <si>
    <t>Antofagasta 3450</t>
  </si>
  <si>
    <t>Cliente no quiere entregar datos personales . Sin mayor observacion</t>
  </si>
  <si>
    <t>1701759</t>
  </si>
  <si>
    <t>207609032022145748</t>
  </si>
  <si>
    <t>DF20227297938</t>
  </si>
  <si>
    <t>San esteban 1671 h dpto 33</t>
  </si>
  <si>
    <t>Sin moradores , se considera sector conflictivo</t>
  </si>
  <si>
    <t>1701752</t>
  </si>
  <si>
    <t>207609032022144354</t>
  </si>
  <si>
    <t>DF20227297536</t>
  </si>
  <si>
    <t>Santa julia 196</t>
  </si>
  <si>
    <t>1701744</t>
  </si>
  <si>
    <t>207609032022142236</t>
  </si>
  <si>
    <t>DF20227297516</t>
  </si>
  <si>
    <t>Santa raquel 10049</t>
  </si>
  <si>
    <t>1701731</t>
  </si>
  <si>
    <t>207609032022134256</t>
  </si>
  <si>
    <t>DF20227297617</t>
  </si>
  <si>
    <t>La semilla 2176</t>
  </si>
  <si>
    <t>1701701</t>
  </si>
  <si>
    <t>207609032022131228</t>
  </si>
  <si>
    <t>DF20227297895</t>
  </si>
  <si>
    <t>La llanura 8941</t>
  </si>
  <si>
    <t>1721117</t>
  </si>
  <si>
    <t>207621032022170324</t>
  </si>
  <si>
    <t>DF20227303116</t>
  </si>
  <si>
    <t>Jose miguel carrera 143</t>
  </si>
  <si>
    <t>1721099</t>
  </si>
  <si>
    <t>207521032022160353</t>
  </si>
  <si>
    <t>DF20227304523</t>
  </si>
  <si>
    <t>Artes #6786</t>
  </si>
  <si>
    <t>1- Cliente se encuentra con suministro electrico normalizado 2- Caja DAE sin tapa</t>
  </si>
  <si>
    <t>1721093</t>
  </si>
  <si>
    <t>207521032022155231</t>
  </si>
  <si>
    <t>DF20227301848</t>
  </si>
  <si>
    <t>Artes #7089</t>
  </si>
  <si>
    <t>1- Clienta asegura que llamado era por el alumbrado publico que ya se encuentra normalizado en el pasaje</t>
  </si>
  <si>
    <t>DF20227304389</t>
  </si>
  <si>
    <t>1720889</t>
  </si>
  <si>
    <t>207521032022153908</t>
  </si>
  <si>
    <t>DF20227304654</t>
  </si>
  <si>
    <t>America Central #1852</t>
  </si>
  <si>
    <t>1- Cliente asegura que nunca llamo por alguna emergencia de electricidad, de todas formas permitio el acceso a tecnico el dia de su visita</t>
  </si>
  <si>
    <t>1720881</t>
  </si>
  <si>
    <t>207521032022152213</t>
  </si>
  <si>
    <t>DF20227304833</t>
  </si>
  <si>
    <t>Bolivia #1712</t>
  </si>
  <si>
    <t>1720878</t>
  </si>
  <si>
    <t>207621032022151823</t>
  </si>
  <si>
    <t>DF20227303910</t>
  </si>
  <si>
    <t>Ismael valdes vergara 296 dpto 31</t>
  </si>
  <si>
    <t>Corresponde a plaza cercana , parque forestal , sin contacto</t>
  </si>
  <si>
    <t>1720875</t>
  </si>
  <si>
    <t>207521032022150923</t>
  </si>
  <si>
    <t>DF20227303210</t>
  </si>
  <si>
    <t>Rapel #1943</t>
  </si>
  <si>
    <t>1- Cliente se encuentra con suministro electrico normalizado 2- En informe cuadrilla no declara codigo de ITM utilizado</t>
  </si>
  <si>
    <t>1720870</t>
  </si>
  <si>
    <t>207521032022145719</t>
  </si>
  <si>
    <t>DF20227302101</t>
  </si>
  <si>
    <t>Carlos Davila #8031</t>
  </si>
  <si>
    <t>1720868</t>
  </si>
  <si>
    <t>207621032022145313</t>
  </si>
  <si>
    <t>DF20227303321</t>
  </si>
  <si>
    <t>Libertador bernardo ohiggins 1465 dpto 604</t>
  </si>
  <si>
    <t>Robinson almonacid</t>
  </si>
  <si>
    <t>939195834</t>
  </si>
  <si>
    <t>Numero de incidencia no corresponde a direccion señalada , direccion exacta es , san pablo 1145 local k . Sin mayor observacion</t>
  </si>
  <si>
    <t>1720599</t>
  </si>
  <si>
    <t>207521032022131654</t>
  </si>
  <si>
    <t>DF20227304021</t>
  </si>
  <si>
    <t>Maipu #32 dpto 51</t>
  </si>
  <si>
    <t>1- Cliente no se encuentra en domicilio y conserje tampoco</t>
  </si>
  <si>
    <t>1720591</t>
  </si>
  <si>
    <t>207521032022125126</t>
  </si>
  <si>
    <t>DF20227304387</t>
  </si>
  <si>
    <t>San Pablo #3097</t>
  </si>
  <si>
    <t>1- Cliente no se encuentra en local comercial</t>
  </si>
  <si>
    <t>1720585</t>
  </si>
  <si>
    <t>207521032022122617</t>
  </si>
  <si>
    <t>DF20227304197</t>
  </si>
  <si>
    <t>Brasil #886</t>
  </si>
  <si>
    <t>1- Cliente no se encuentra en domicilio, pero por lo visto se mantiene misma condicion despues del incendio.</t>
  </si>
  <si>
    <t>1720429</t>
  </si>
  <si>
    <t>207521032022121352</t>
  </si>
  <si>
    <t>General Mackenna #1773</t>
  </si>
  <si>
    <t>1- Los 3 medidores se encuentran con suministro electrico normalizado</t>
  </si>
  <si>
    <t>1718470</t>
  </si>
  <si>
    <t>207618032022152314</t>
  </si>
  <si>
    <t>DF20227303525</t>
  </si>
  <si>
    <t>Los retamos 2134</t>
  </si>
  <si>
    <t>Faltan fotografias de trabajo realizado mas detallado , sin moradores</t>
  </si>
  <si>
    <t>1718468</t>
  </si>
  <si>
    <t>207518032022151606</t>
  </si>
  <si>
    <t>DF20227302155</t>
  </si>
  <si>
    <t>Cuevas #1171</t>
  </si>
  <si>
    <t>1- Cliente se encuentra con suministro electrico normalizado sin intermitencias</t>
  </si>
  <si>
    <t>1718461</t>
  </si>
  <si>
    <t>207618032022145218</t>
  </si>
  <si>
    <t>DF20227303370</t>
  </si>
  <si>
    <t>General gana 1063  TB dpto 2013</t>
  </si>
  <si>
    <t>Perla felix</t>
  </si>
  <si>
    <t>232244391</t>
  </si>
  <si>
    <t>1718459</t>
  </si>
  <si>
    <t>207518032022145142</t>
  </si>
  <si>
    <t>DF20227302716</t>
  </si>
  <si>
    <t>Aldunate #552</t>
  </si>
  <si>
    <t>1718439</t>
  </si>
  <si>
    <t>207618032022140511</t>
  </si>
  <si>
    <t>DF20227303147</t>
  </si>
  <si>
    <t>Portugal loc.1</t>
  </si>
  <si>
    <t>Faltan fotos mas detalladas de trabajo , empleada no ds nombre</t>
  </si>
  <si>
    <t>1718435</t>
  </si>
  <si>
    <t>207518032022135506</t>
  </si>
  <si>
    <t>DF20227302888</t>
  </si>
  <si>
    <t>Monjitas #386</t>
  </si>
  <si>
    <t>1- Cliente no se encontraba al momento de visita tecnica, pero ahora se encuentra con suministro electrico y sin intermirencias</t>
  </si>
  <si>
    <t>1718405</t>
  </si>
  <si>
    <t>207618032022134630</t>
  </si>
  <si>
    <t>DF20227302170</t>
  </si>
  <si>
    <t>Manuel antonio tocornal 601 dpto 2101</t>
  </si>
  <si>
    <t>Mauricio salazar</t>
  </si>
  <si>
    <t>228649269</t>
  </si>
  <si>
    <t>1718388</t>
  </si>
  <si>
    <t>207518032022132142</t>
  </si>
  <si>
    <t>DF20227303057</t>
  </si>
  <si>
    <t>Serrano #32</t>
  </si>
  <si>
    <t>1- No se pudo realizar inspeccion, ya que direccion no corresponde 2- Me guio por georeferencia de fotografia de informe cuadrilla tampoco se da con lugar 3- Se llama a numero de cliente y no contesta</t>
  </si>
  <si>
    <t>1718204</t>
  </si>
  <si>
    <t>207618032022130006</t>
  </si>
  <si>
    <t>DF20227303984</t>
  </si>
  <si>
    <t>Juan vicuña 1523</t>
  </si>
  <si>
    <t>Cliente no entrega datos , dice q no esta a cargo , sin mayor observacion</t>
  </si>
  <si>
    <t>1718202</t>
  </si>
  <si>
    <t>207518032022125806</t>
  </si>
  <si>
    <t>DF20227303038</t>
  </si>
  <si>
    <t>Paris #869</t>
  </si>
  <si>
    <t>1- Sector se encuentra con suministro electrico regularizado</t>
  </si>
  <si>
    <t>1718163</t>
  </si>
  <si>
    <t>207518032022122649</t>
  </si>
  <si>
    <t>DF20227302359</t>
  </si>
  <si>
    <t>Compañia de Jesus #2690</t>
  </si>
  <si>
    <t>1- Sector ya se encuentra con suministro electrico regularizado 2- En informe cuadrilla describe cambio de conector dentado pero no declara codigo ni cantidad</t>
  </si>
  <si>
    <t>1718072</t>
  </si>
  <si>
    <t>207518032022120727</t>
  </si>
  <si>
    <t>DF20227302500</t>
  </si>
  <si>
    <t>Castor Villarin #35</t>
  </si>
  <si>
    <t>1- Cliente se encuentra con suministro electrico regularizado</t>
  </si>
  <si>
    <t>1718044</t>
  </si>
  <si>
    <t>207518032022114000</t>
  </si>
  <si>
    <t>DF20227305092</t>
  </si>
  <si>
    <t>El Mirador #1934</t>
  </si>
  <si>
    <t>1- Cliente no se encuentra en domicilio 2- Vecinos del sector confirman suministro electrico normalizado</t>
  </si>
  <si>
    <t>1718030</t>
  </si>
  <si>
    <t>207518032022111410</t>
  </si>
  <si>
    <t>DF20227304921</t>
  </si>
  <si>
    <t>Franklin #900 local 191</t>
  </si>
  <si>
    <t>1- Cliente no se encuentra en local  2- local correcto es #383 3- En informe cuadrilla no declara codigo ni cantidad de material utilizado. (ITM 3X20A)</t>
  </si>
  <si>
    <t>1718002</t>
  </si>
  <si>
    <t>207618032022100624</t>
  </si>
  <si>
    <t>DF20227303010</t>
  </si>
  <si>
    <t>Padre orellana 1594</t>
  </si>
  <si>
    <t>Faltan fotografias detallando trabajo , sin moradores</t>
  </si>
  <si>
    <t>1716492</t>
  </si>
  <si>
    <t>207517032022164246</t>
  </si>
  <si>
    <t>DF20227304784</t>
  </si>
  <si>
    <t>San Francisco #2291 local 50</t>
  </si>
  <si>
    <t>1- Cliente se encuentra en local, pero no estaba presente al momento de visita. Confirma suministro electrico normal 2- No declara codigo ni cantidad de material utilizado  3- Al momento de inspeccion se aprecia FUSIBLE REJA lado oriente en estado de  operacion</t>
  </si>
  <si>
    <t>1716478</t>
  </si>
  <si>
    <t>207617032022163012</t>
  </si>
  <si>
    <t>DF20227303696</t>
  </si>
  <si>
    <t>Victoria 550</t>
  </si>
  <si>
    <t>Sin moradores , se visualiza gente dentro del domicilio , pero no sale</t>
  </si>
  <si>
    <t>1716466</t>
  </si>
  <si>
    <t>207517032022160311</t>
  </si>
  <si>
    <t>DF20227305200</t>
  </si>
  <si>
    <t>General Gana #723</t>
  </si>
  <si>
    <t>1- Cliente confirma que nunca ha tenido corte de suministro electrico</t>
  </si>
  <si>
    <t>1716433</t>
  </si>
  <si>
    <t>207617032022152917</t>
  </si>
  <si>
    <t>DF20227302088</t>
  </si>
  <si>
    <t>Ricardo cumming 4</t>
  </si>
  <si>
    <t>Problema externo , empalme subterraneo</t>
  </si>
  <si>
    <t>1716432</t>
  </si>
  <si>
    <t>207517032022152522</t>
  </si>
  <si>
    <t>DF20227304873</t>
  </si>
  <si>
    <t>Padre Orellana #1491</t>
  </si>
  <si>
    <t>1- Cliente no estaba presente al momento de visita cuadrilla, pero confirma servicio electrico normal</t>
  </si>
  <si>
    <t>1716423</t>
  </si>
  <si>
    <t>207617032022151353</t>
  </si>
  <si>
    <t>DF20227302441</t>
  </si>
  <si>
    <t>Romero 2358</t>
  </si>
  <si>
    <t>Empalme subterraneo</t>
  </si>
  <si>
    <t>1716395</t>
  </si>
  <si>
    <t>207517032022143951</t>
  </si>
  <si>
    <t>DF20227270804</t>
  </si>
  <si>
    <t>Americo Vespucio #2059 dpto 41</t>
  </si>
  <si>
    <t>1- Cliente no se encuentra en domicilio, pero vecino permite acceso a verificar medidor de dpto 41. 2- Suministro electrico regularizado</t>
  </si>
  <si>
    <t>1716393</t>
  </si>
  <si>
    <t>207617032022143648</t>
  </si>
  <si>
    <t>DF20227302084</t>
  </si>
  <si>
    <t>Maipu 1481</t>
  </si>
  <si>
    <t>1716279</t>
  </si>
  <si>
    <t>207617032022140434</t>
  </si>
  <si>
    <t>DF20227302305</t>
  </si>
  <si>
    <t>Andes 2313</t>
  </si>
  <si>
    <t>Hugo mancilla</t>
  </si>
  <si>
    <t>978744356</t>
  </si>
  <si>
    <t>Caja dae abierta , sin mayor observacion</t>
  </si>
  <si>
    <t>1715440</t>
  </si>
  <si>
    <t>207517032022113339</t>
  </si>
  <si>
    <t>DF20227305728</t>
  </si>
  <si>
    <t>Compañia de Jesus #1656 dpto 1003</t>
  </si>
  <si>
    <t>1- Cliente no se encuentra en domicilio, conserje permite acceso a shaft de medidores. Cliente se encuentra con suministro electrico reestablecido 2- Tapa tablero de equipo medida mal instalada</t>
  </si>
  <si>
    <t>1715430</t>
  </si>
  <si>
    <t>207517032022105547</t>
  </si>
  <si>
    <t>Vergara #24 dpto 504</t>
  </si>
  <si>
    <t>1- Cliente no se encuentra en domicilio, conserje permite acceso a shaft medidores. Suministro electrico normalizado 2- Numeracion de dpto 410 es la correcta 3- Sin tapa de caja medidor 505 y sin riel din para ITM. Partes energizadas a la vista</t>
  </si>
  <si>
    <t>1713936</t>
  </si>
  <si>
    <t>207516032022164106</t>
  </si>
  <si>
    <t>DF20227304598</t>
  </si>
  <si>
    <t>Lord Cochrane #1710</t>
  </si>
  <si>
    <t>1- Cliente ya se encuentra con suministro normalizado. 2- En informe de cuadrilla no declara codigo ni cantidad de material utilizado 3- Caja DAE abierta</t>
  </si>
  <si>
    <t>1713930</t>
  </si>
  <si>
    <t>207516032022162537</t>
  </si>
  <si>
    <t>DF20227305291</t>
  </si>
  <si>
    <t>Pedro Lagos #1036</t>
  </si>
  <si>
    <t>1- Cliente no se encuentra en domicilio 2- Acometida en condicion insegura tocando arbol</t>
  </si>
  <si>
    <t>1713826</t>
  </si>
  <si>
    <t>207516032022161445</t>
  </si>
  <si>
    <t>DF20227304792</t>
  </si>
  <si>
    <t>Pedro Lagos #1182 dpto 206</t>
  </si>
  <si>
    <t>1- Cliente no se encuentra en domicilio, pero conserje permite acceso a shaft de medidores  2- Servicio se encuentra normal, solo detalle que no tiene tapa medidor (partes energizadas a la vista)</t>
  </si>
  <si>
    <t>1713794</t>
  </si>
  <si>
    <t>207616032022160210</t>
  </si>
  <si>
    <t>DF20227302383</t>
  </si>
  <si>
    <t>Catedral 1350 dpto 411</t>
  </si>
  <si>
    <t>Cristian muñoz  ( concerge )</t>
  </si>
  <si>
    <t>226729165</t>
  </si>
  <si>
    <t>Faltan fotografias minimas , atiende concerge .</t>
  </si>
  <si>
    <t>1713586</t>
  </si>
  <si>
    <t>2207516032022154626</t>
  </si>
  <si>
    <t>DF20227304595</t>
  </si>
  <si>
    <t>Aldunate #1064 dpto 69 A</t>
  </si>
  <si>
    <t>1- Cliente no se encuentra en domicilio, pero conserje permite acceso a shaft de medidores. 2- Suministro electrico se encuentra normalizado</t>
  </si>
  <si>
    <t>1713574</t>
  </si>
  <si>
    <t>207516032022151417</t>
  </si>
  <si>
    <t>DF20227304614</t>
  </si>
  <si>
    <t>Portugal #730</t>
  </si>
  <si>
    <t>1- Cliente se encuentra con servicio reestablecido y normalizado nota: TDA de cliente fuera de norma</t>
  </si>
  <si>
    <t>1713566</t>
  </si>
  <si>
    <t>207616032022145926</t>
  </si>
  <si>
    <t>DF20227304301</t>
  </si>
  <si>
    <t>Huerfanos 1373 dpto 904</t>
  </si>
  <si>
    <t>Luis gutierrez</t>
  </si>
  <si>
    <t>232242176</t>
  </si>
  <si>
    <t>1713564</t>
  </si>
  <si>
    <t>207516032022145618</t>
  </si>
  <si>
    <t>DF20227304798</t>
  </si>
  <si>
    <t>Portugal #451 dpto 1304</t>
  </si>
  <si>
    <t>1- Corte de suministro se debia a trabajos electricos en camara subterranea, ya se encuentra reestablecido el servicio electrico.</t>
  </si>
  <si>
    <t>1713077</t>
  </si>
  <si>
    <t>207616032022133833</t>
  </si>
  <si>
    <t>DF20227302352</t>
  </si>
  <si>
    <t>Huerfanos 1117 of. 842</t>
  </si>
  <si>
    <t>Abigail general</t>
  </si>
  <si>
    <t>226984047</t>
  </si>
  <si>
    <t>Se verifica, sin mayor problema</t>
  </si>
  <si>
    <t>1713071</t>
  </si>
  <si>
    <t>207516032022132927</t>
  </si>
  <si>
    <t>DF20227305741</t>
  </si>
  <si>
    <t>Huerfanos #547 tr C dpto 514</t>
  </si>
  <si>
    <t>1- Cliente no se encuentra en domicilio, pero conserje permite acceso a shaft de medidores 2- Suministro electrico normalizado</t>
  </si>
  <si>
    <t>1713057</t>
  </si>
  <si>
    <t>207616032022131651</t>
  </si>
  <si>
    <t>DF20227303967</t>
  </si>
  <si>
    <t>Ahumada 254 of. 305</t>
  </si>
  <si>
    <t>Marco olivares</t>
  </si>
  <si>
    <t>226962834</t>
  </si>
  <si>
    <t>1713048</t>
  </si>
  <si>
    <t>207516032022125934</t>
  </si>
  <si>
    <t>DF20227305754</t>
  </si>
  <si>
    <t>Enrique Mac Iver #22 dpto 508</t>
  </si>
  <si>
    <t>1- Cliente no se encuentra en domicilio, pero conserje permite acceso a shaft de medidores. Verificando suministro electrico y servicio normalizado</t>
  </si>
  <si>
    <t>1713047</t>
  </si>
  <si>
    <t>207616032022130014</t>
  </si>
  <si>
    <t>DF20227302297</t>
  </si>
  <si>
    <t>Moneda 920 dpto 606</t>
  </si>
  <si>
    <t>Juan diaz</t>
  </si>
  <si>
    <t>961775741</t>
  </si>
  <si>
    <t>1713042</t>
  </si>
  <si>
    <t>207616032022123548</t>
  </si>
  <si>
    <t>DF20227302312</t>
  </si>
  <si>
    <t>Enrique macgiver 180 dpto 111</t>
  </si>
  <si>
    <t>Jose espinoza</t>
  </si>
  <si>
    <t>232452625</t>
  </si>
  <si>
    <t>Concerge , sin llaves para acceder a los medidores .</t>
  </si>
  <si>
    <t>1713008</t>
  </si>
  <si>
    <t>207616032022120957</t>
  </si>
  <si>
    <t>DF20227303529</t>
  </si>
  <si>
    <t>Tarapaca 722 loc. 1</t>
  </si>
  <si>
    <t>Cliente no entrega datos , dice que no puede atender y no permite fotografias</t>
  </si>
  <si>
    <t>1712999</t>
  </si>
  <si>
    <t>207616032022115233</t>
  </si>
  <si>
    <t>DF20227303197</t>
  </si>
  <si>
    <t>Tarapaca 850 dpto 1808</t>
  </si>
  <si>
    <t>Angel apeo</t>
  </si>
  <si>
    <t>229821072</t>
  </si>
  <si>
    <t>1712991</t>
  </si>
  <si>
    <t>207516032022114616</t>
  </si>
  <si>
    <t>DF20227304803</t>
  </si>
  <si>
    <t>San Francisco #659 casa 5</t>
  </si>
  <si>
    <t>1- Cliente no se encuentra en domicilio.</t>
  </si>
  <si>
    <t>1712987</t>
  </si>
  <si>
    <t>207616032022113927</t>
  </si>
  <si>
    <t>DF20227303701</t>
  </si>
  <si>
    <t>San francisco 207 4 ps d</t>
  </si>
  <si>
    <t>Fotografia no coincide con direccion en numerode incidencia , sin moradores</t>
  </si>
  <si>
    <t>1712981</t>
  </si>
  <si>
    <t>207516032022112510</t>
  </si>
  <si>
    <t>DF20227304447</t>
  </si>
  <si>
    <t>Arturo Prat #407 dpto 1202</t>
  </si>
  <si>
    <t>1- Cliente confirma que se encuentra con servicio normalizado</t>
  </si>
  <si>
    <t>1712979</t>
  </si>
  <si>
    <t>207616032022111935</t>
  </si>
  <si>
    <t>DF20227303728</t>
  </si>
  <si>
    <t>Condor 1071</t>
  </si>
  <si>
    <t>1711614</t>
  </si>
  <si>
    <t>207615032022164440</t>
  </si>
  <si>
    <t>DF20227303604</t>
  </si>
  <si>
    <t>Victoria 1472 casa 3 a</t>
  </si>
  <si>
    <t>No hay fotografias asociadas a incidencia , sin acceso a pasaje , se anuncia por citofono , pero sin respuesta .</t>
  </si>
  <si>
    <t>1711605</t>
  </si>
  <si>
    <t>207615032022161423</t>
  </si>
  <si>
    <t>DF20227302622</t>
  </si>
  <si>
    <t>Nataniel cox 983</t>
  </si>
  <si>
    <t>Problema externo , sector , camarilla ubicada en calle coquimbo con roberto espinoza , sin moradores en domicilio de reclamo</t>
  </si>
  <si>
    <t>1711589</t>
  </si>
  <si>
    <t>207615032022153740</t>
  </si>
  <si>
    <t>DF20227302583</t>
  </si>
  <si>
    <t>Roberto espinoza 933 , 5</t>
  </si>
  <si>
    <t>Sin moradores , problema externo de sector , empalme subterraneo .</t>
  </si>
  <si>
    <t>1711588</t>
  </si>
  <si>
    <t>207515032022153309</t>
  </si>
  <si>
    <t>DF20227305755</t>
  </si>
  <si>
    <t>San Francisco #231</t>
  </si>
  <si>
    <t>1- Direccion correcta TARAPACA #782 2- Corte de suministro electrico era debido a trabajos subterraneos relacion con N°DF20227305650</t>
  </si>
  <si>
    <t>1711580</t>
  </si>
  <si>
    <t>207515032022145452</t>
  </si>
  <si>
    <t>DF20227305716</t>
  </si>
  <si>
    <t>Santa Rosa #170 dpto 1501</t>
  </si>
  <si>
    <t>1- Corte de electricidad se debia  por seguridad de trabajo de personal de aguas andinas. Suministro electrico ya normalizado 2- Direccion correcta TARAPACA #782 3- Incidencia con directa relacion con N°DF20227305716</t>
  </si>
  <si>
    <t>1711576</t>
  </si>
  <si>
    <t>207515032022144519</t>
  </si>
  <si>
    <t>DF20227305650</t>
  </si>
  <si>
    <t>Santa Rosa #75</t>
  </si>
  <si>
    <t>1- El corte de suministro de debia por seguridad, en trabajo de personal de aguas andinas. SECTOR SIN ELECTRICIDAD. Ya se encuentra normalizado suministro electrico  2-Direccio  correcta TARAPACA #724</t>
  </si>
  <si>
    <t>1711559</t>
  </si>
  <si>
    <t>207515032022140634</t>
  </si>
  <si>
    <t>DF20227305334</t>
  </si>
  <si>
    <t>Monjitas #395</t>
  </si>
  <si>
    <t>1- Cliente confirma rapida atencion de tecnicos y que se encuentra con servicio normalizado</t>
  </si>
  <si>
    <t>1711508</t>
  </si>
  <si>
    <t>207515032022132854</t>
  </si>
  <si>
    <t>DF20227305712</t>
  </si>
  <si>
    <t>San Pablo #978</t>
  </si>
  <si>
    <t>1- local se encuentra en remodelacion, atiende maestro que confirma suministro electrico sin intermitencias</t>
  </si>
  <si>
    <t>1710525</t>
  </si>
  <si>
    <t>207515032022114628</t>
  </si>
  <si>
    <t>DF20227304451</t>
  </si>
  <si>
    <t>Catedral #1462</t>
  </si>
  <si>
    <t>1- Direccion trata de lugar de patio de comidas foodtruck, en donde un trabajor del lugar confirma que existio un problema en la instalacion electrica.  2- Suministro electrico normalizado y sin intermitencias</t>
  </si>
  <si>
    <t>1710507</t>
  </si>
  <si>
    <t>207515032022112324</t>
  </si>
  <si>
    <t>DF20227304599</t>
  </si>
  <si>
    <t>Tucapel Jimenez #22</t>
  </si>
  <si>
    <t>1-Cliente en este caso OBRA se encuentra con suministro electrico normalizado</t>
  </si>
  <si>
    <t>1710452</t>
  </si>
  <si>
    <t>207515032022105034</t>
  </si>
  <si>
    <t>DF20227305270</t>
  </si>
  <si>
    <t>Nueva San Martin #65 dpto 908</t>
  </si>
  <si>
    <t>Cristian Leal Fonseca</t>
  </si>
  <si>
    <t>1- Cliente expresa que se encontraba fuera de santiago y le hicieron corte de servicio. Teniendo su cuenta al dia, reclama perdida de alimentos y sin servicio por 4 dias  2- Medidor sin sello</t>
  </si>
  <si>
    <t>DF20227304938</t>
  </si>
  <si>
    <t>1723015</t>
  </si>
  <si>
    <t>207622032022170425</t>
  </si>
  <si>
    <t>DF20227310442</t>
  </si>
  <si>
    <t>Parroquia 1238</t>
  </si>
  <si>
    <t>1722972</t>
  </si>
  <si>
    <t>207622032022164247</t>
  </si>
  <si>
    <t>DF20227308564</t>
  </si>
  <si>
    <t>Guatemala 1835</t>
  </si>
  <si>
    <t>Faltan fotografias , y mas detalle , sin moradores</t>
  </si>
  <si>
    <t>1722966</t>
  </si>
  <si>
    <t>207622032022161732</t>
  </si>
  <si>
    <t>DF20227309394</t>
  </si>
  <si>
    <t>Rene schneider 9431</t>
  </si>
  <si>
    <t>Sin moradores , no se toman mas fotografias por precaucion</t>
  </si>
  <si>
    <t>1722403</t>
  </si>
  <si>
    <t>207622032022142718</t>
  </si>
  <si>
    <t>DF20227303494</t>
  </si>
  <si>
    <t>Puerto de vera 976</t>
  </si>
  <si>
    <t>Sin moradores , sector conflictivo</t>
  </si>
  <si>
    <t>1722355</t>
  </si>
  <si>
    <t>207522032022125308</t>
  </si>
  <si>
    <t>DF20227305667</t>
  </si>
  <si>
    <t>Fernandez Albano #9550</t>
  </si>
  <si>
    <t>1- Cliente no se encuentra en domicilio 2- Caja DAE abierta</t>
  </si>
  <si>
    <t>1722350</t>
  </si>
  <si>
    <t>207522032022123642</t>
  </si>
  <si>
    <t>DF20227303972</t>
  </si>
  <si>
    <t>Eugenio Matte Hurtado #9445</t>
  </si>
  <si>
    <t>1- Suministro electrico del sector se encuentra regularizado y normalizado 2- Estado de poste chocado es critica, se requiere cambio de este con urgencia ya que se escuentra destruido el 90% de su base</t>
  </si>
  <si>
    <t>1722341</t>
  </si>
  <si>
    <t>207522032022122444</t>
  </si>
  <si>
    <t>DF20227308260</t>
  </si>
  <si>
    <t>Ismael Tocornal #9424</t>
  </si>
  <si>
    <t>1- TD 23726  se encuentra en funcionamiento  2- caja de BT esta abierta y presenta desorden en ITM que no estan sujetos a riel din.</t>
  </si>
  <si>
    <t>1722327</t>
  </si>
  <si>
    <t>207522032022120457</t>
  </si>
  <si>
    <t>DF20227304684</t>
  </si>
  <si>
    <t>Emiliano Figueroa #7952</t>
  </si>
  <si>
    <t>1- Cliente no se encuentra en domicilio 2- Acometida bien templada 3- Se requiere poda</t>
  </si>
  <si>
    <t>1722309</t>
  </si>
  <si>
    <t>207522032022112538</t>
  </si>
  <si>
    <t>DF20227305953</t>
  </si>
  <si>
    <t>Parroquia #1449</t>
  </si>
  <si>
    <t>1- Cliente confirma que falla era al interior de su instalacion electrica</t>
  </si>
  <si>
    <t>1722104</t>
  </si>
  <si>
    <t>207522032022111137</t>
  </si>
  <si>
    <t>DF20227306718</t>
  </si>
  <si>
    <t>Cinco Poniente #7885</t>
  </si>
  <si>
    <t>1- Cliente confirma que falla era en el interior de su domicilio. Suministro electrico sin problemas</t>
  </si>
  <si>
    <t>1722091</t>
  </si>
  <si>
    <t>207522032022105538</t>
  </si>
  <si>
    <t>DF20227305386</t>
  </si>
  <si>
    <t>Paseo de la Alborada #1881</t>
  </si>
  <si>
    <t>1722086</t>
  </si>
  <si>
    <t>207522032022103044</t>
  </si>
  <si>
    <t>DF20227307467</t>
  </si>
  <si>
    <t>Placilla #8727</t>
  </si>
  <si>
    <t>1722081</t>
  </si>
  <si>
    <t>207522032022102409</t>
  </si>
  <si>
    <t>DF20227304982</t>
  </si>
  <si>
    <t>Placilla #8750</t>
  </si>
  <si>
    <t>1- Cliente se encuentra con suministro electrico normalizado 2- Caja DAE abierta</t>
  </si>
  <si>
    <t>1742581</t>
  </si>
  <si>
    <t>207501042022163357</t>
  </si>
  <si>
    <t>DF20227310043</t>
  </si>
  <si>
    <t>El Belloto #3833</t>
  </si>
  <si>
    <t>1- Poda a ramas que interferian con la acometida de cliente ya se encuentra realizada.  2- Acometida bien templada</t>
  </si>
  <si>
    <t>1742580</t>
  </si>
  <si>
    <t>207601042022162040</t>
  </si>
  <si>
    <t>DF20227315484</t>
  </si>
  <si>
    <t>Domeyko 2364</t>
  </si>
  <si>
    <t>Faltan data en forografias , sin moradores , empalme subterraneo</t>
  </si>
  <si>
    <t>1742578</t>
  </si>
  <si>
    <t>207501042022160732</t>
  </si>
  <si>
    <t>DF20227314175</t>
  </si>
  <si>
    <t>Luis Thayer Ojeda #95 local 3</t>
  </si>
  <si>
    <t>1- Cliente confirma que suministro electrico se encuentra normalizado despues de visita tecnica</t>
  </si>
  <si>
    <t>1742570</t>
  </si>
  <si>
    <t>207501042022154629</t>
  </si>
  <si>
    <t>DF20227313036</t>
  </si>
  <si>
    <t>G. Mardones #1171 dpto 402</t>
  </si>
  <si>
    <t>1742564</t>
  </si>
  <si>
    <t>207601042022153820</t>
  </si>
  <si>
    <t>DF20227312022</t>
  </si>
  <si>
    <t>Victoria 459</t>
  </si>
  <si>
    <t>1742552</t>
  </si>
  <si>
    <t>207501042022151508</t>
  </si>
  <si>
    <t>DF20227313288</t>
  </si>
  <si>
    <t>Mallinkrodt #18</t>
  </si>
  <si>
    <t>1- Sector se encuentra con suministro electrico normalizado</t>
  </si>
  <si>
    <t>1742469</t>
  </si>
  <si>
    <t>207601042022145435</t>
  </si>
  <si>
    <t>DF20227307895</t>
  </si>
  <si>
    <t>General gana 1151</t>
  </si>
  <si>
    <t>Sin moradores .sin mayor observacion</t>
  </si>
  <si>
    <t>1742457</t>
  </si>
  <si>
    <t>207601042022142616</t>
  </si>
  <si>
    <t>DF20227307627</t>
  </si>
  <si>
    <t>San francisco 2038</t>
  </si>
  <si>
    <t>Joan jaramillo</t>
  </si>
  <si>
    <t>959432285</t>
  </si>
  <si>
    <t>Cliente solicita cambio de itm trifasico , sin mayor observacion</t>
  </si>
  <si>
    <t>1742456</t>
  </si>
  <si>
    <t>207601042022142254</t>
  </si>
  <si>
    <t>DF20227311863</t>
  </si>
  <si>
    <t>Franklin 716</t>
  </si>
  <si>
    <t>Trabajadora de local corrobora visita de personal , pero no entrega datos ya q no es la dueña .</t>
  </si>
  <si>
    <t>1742428</t>
  </si>
  <si>
    <t>207601042022131319</t>
  </si>
  <si>
    <t>DF20227314399</t>
  </si>
  <si>
    <t>Franklin 867</t>
  </si>
  <si>
    <t>Cliente no quiere entregar datos para formulario solo trabaja en lugar y no permite muchas fotos</t>
  </si>
  <si>
    <t>1742410</t>
  </si>
  <si>
    <t>207601042022121607</t>
  </si>
  <si>
    <t>DF20227314664</t>
  </si>
  <si>
    <t>Agustinas 1856</t>
  </si>
  <si>
    <t>Sin moradores .</t>
  </si>
  <si>
    <t>1739069</t>
  </si>
  <si>
    <t>207631032022144434</t>
  </si>
  <si>
    <t>DF20227311497</t>
  </si>
  <si>
    <t>Moneda 2332</t>
  </si>
  <si>
    <t>Sin moradores , falta data en fotografias</t>
  </si>
  <si>
    <t>1739033</t>
  </si>
  <si>
    <t>207631032022143307</t>
  </si>
  <si>
    <t>DF20227314805</t>
  </si>
  <si>
    <t>General de la lastra 846</t>
  </si>
  <si>
    <t>1738983</t>
  </si>
  <si>
    <t>207631032022134736</t>
  </si>
  <si>
    <t>DF20227314195</t>
  </si>
  <si>
    <t>Davila baeza 662</t>
  </si>
  <si>
    <t>Sin moradores , no se toman fotografias , por precaucion , sector hostil</t>
  </si>
  <si>
    <t>1738972</t>
  </si>
  <si>
    <t>207531032022133646</t>
  </si>
  <si>
    <t>DF20227315339</t>
  </si>
  <si>
    <t>Padre Mariano #391 of 502</t>
  </si>
  <si>
    <t>1- Suministro electrico se encuentra reestablecido para cliente</t>
  </si>
  <si>
    <t>1738952</t>
  </si>
  <si>
    <t>207531032022131712</t>
  </si>
  <si>
    <t>DF20227308576</t>
  </si>
  <si>
    <t>Antonio Varas #71 dpto 103</t>
  </si>
  <si>
    <t>1738944</t>
  </si>
  <si>
    <t>207631032022130814</t>
  </si>
  <si>
    <t>DF20227312348</t>
  </si>
  <si>
    <t>Recoleta 1790</t>
  </si>
  <si>
    <t>1738932</t>
  </si>
  <si>
    <t>207531032022124629</t>
  </si>
  <si>
    <t>DF20227310101</t>
  </si>
  <si>
    <t>11 de septiembre #2214 dpto 166</t>
  </si>
  <si>
    <t>1- Cliente no se encuentra en domicilio 2- Suministro electrico se encuentra reestablecido en el sector</t>
  </si>
  <si>
    <t>1738920</t>
  </si>
  <si>
    <t>207531032022121448</t>
  </si>
  <si>
    <t>DF20227308144</t>
  </si>
  <si>
    <t>Carmen Silva #2733 dpto 34</t>
  </si>
  <si>
    <t>1- Cliente no se encuentra en domicilio, pero conserje permite acceso a shaft medidores 2- Suministro electrico normalizado</t>
  </si>
  <si>
    <t>1738893</t>
  </si>
  <si>
    <t>207531032022114807</t>
  </si>
  <si>
    <t>DF20227312568</t>
  </si>
  <si>
    <t>Biarritz #1924 dpto 23</t>
  </si>
  <si>
    <t>1- Cliente no se encuentra en domicilio, pero conserje permite acceso a medidor 2- En informe de cuadrilla describen cambio de ITM por misma capacidad.( ITM 10A anterior e instalaron un ITM 25A.) SE NECESITA REGULARIZACION, se sobre dimensiono ITM</t>
  </si>
  <si>
    <t>1738796</t>
  </si>
  <si>
    <t>207531032022112550</t>
  </si>
  <si>
    <t>DF20227314230</t>
  </si>
  <si>
    <t>Salvador #1505</t>
  </si>
  <si>
    <t>1- Cliente no se encuentra en domicilio 2- En informe cuadrilla no declara codigo de material utilizado 3- Acometida bien templada</t>
  </si>
  <si>
    <t>1737447</t>
  </si>
  <si>
    <t>207630032022162034</t>
  </si>
  <si>
    <t>DF20227315086</t>
  </si>
  <si>
    <t>Venezuela 0690</t>
  </si>
  <si>
    <t>1737438</t>
  </si>
  <si>
    <t>207630032022160344</t>
  </si>
  <si>
    <t>DF20227314076</t>
  </si>
  <si>
    <t>Pedro donoso 264</t>
  </si>
  <si>
    <t>1737043</t>
  </si>
  <si>
    <t>207630032022122035</t>
  </si>
  <si>
    <t>DF20227315519</t>
  </si>
  <si>
    <t>Fte santa filomena 561</t>
  </si>
  <si>
    <t>Sin moradores . Cerrado</t>
  </si>
  <si>
    <t>1737024</t>
  </si>
  <si>
    <t>207630032022115842</t>
  </si>
  <si>
    <t>DF20227313303</t>
  </si>
  <si>
    <t>Patronato 453</t>
  </si>
  <si>
    <t>Sin moradores , local cerrado</t>
  </si>
  <si>
    <t>1737018</t>
  </si>
  <si>
    <t>207630032022114652</t>
  </si>
  <si>
    <t>DF20227313132</t>
  </si>
  <si>
    <t>Bellavista 135 dpto 43</t>
  </si>
  <si>
    <t>No se toman fotografias por precaucion sin acceso</t>
  </si>
  <si>
    <t>1736915</t>
  </si>
  <si>
    <t>207630032022112810</t>
  </si>
  <si>
    <t>DF20227311986</t>
  </si>
  <si>
    <t>Santa maria 467 dpto 11</t>
  </si>
  <si>
    <t>Sin moradores , sin acceso a dptos</t>
  </si>
  <si>
    <t>1735601</t>
  </si>
  <si>
    <t>207629032022162120</t>
  </si>
  <si>
    <t>DF20227313444</t>
  </si>
  <si>
    <t>Santa adela 0536</t>
  </si>
  <si>
    <t>Sin moradores , faltan data en fotografias</t>
  </si>
  <si>
    <t>1735593</t>
  </si>
  <si>
    <t>207629032022160511</t>
  </si>
  <si>
    <t>DF20227313257</t>
  </si>
  <si>
    <t>Lucrecia 2905</t>
  </si>
  <si>
    <t>1735588</t>
  </si>
  <si>
    <t>207629032022154333</t>
  </si>
  <si>
    <t>DF20227312767</t>
  </si>
  <si>
    <t>Doctor ostornol 301</t>
  </si>
  <si>
    <t>1735585</t>
  </si>
  <si>
    <t>207629032022152652</t>
  </si>
  <si>
    <t>DF20227313421</t>
  </si>
  <si>
    <t>Rengifo 767</t>
  </si>
  <si>
    <t>Sin moradores , sector hostil</t>
  </si>
  <si>
    <t>1735548</t>
  </si>
  <si>
    <t>207529032022140709</t>
  </si>
  <si>
    <t>DF20227311700</t>
  </si>
  <si>
    <t>Independencia #2584</t>
  </si>
  <si>
    <t>1- Suministro electrico en el sector se encuentra regularizado y normalizado 2- Direccion correcta INDEPENDENCIA #862</t>
  </si>
  <si>
    <t>1735328</t>
  </si>
  <si>
    <t>207529032022132804</t>
  </si>
  <si>
    <t>DF20227312824</t>
  </si>
  <si>
    <t>Echeverria #1031</t>
  </si>
  <si>
    <t>1735300</t>
  </si>
  <si>
    <t>207529032022130116</t>
  </si>
  <si>
    <t>DF20227314173</t>
  </si>
  <si>
    <t>Independencia #432</t>
  </si>
  <si>
    <t>1- Se encuentra con suministro electrico normalizado el cliente  2- Faltan fotografias en informe de cuadrilla del trabajo o lugar</t>
  </si>
  <si>
    <t>1735052</t>
  </si>
  <si>
    <t>207529032022124419</t>
  </si>
  <si>
    <t>DF20227312415</t>
  </si>
  <si>
    <t>Independencia #435 dpto 1526A</t>
  </si>
  <si>
    <t>1- Direccion correcta es INDEPENDENCIA # 801 2- Suministro electrico se encuentra reestablecido y normalizado en el sector</t>
  </si>
  <si>
    <t>1735035</t>
  </si>
  <si>
    <t>207529032022123710</t>
  </si>
  <si>
    <t>DF20227307992</t>
  </si>
  <si>
    <t>Independencia #854</t>
  </si>
  <si>
    <t>1- Cliente confirma que suministro electrico se encuentra reestablecido y sin intermitencias</t>
  </si>
  <si>
    <t>1735025</t>
  </si>
  <si>
    <t>207529032022121631</t>
  </si>
  <si>
    <t>DF20227311318</t>
  </si>
  <si>
    <t>Independencia #850</t>
  </si>
  <si>
    <t>1- Suministro electrico en el sector se encuentra normalizado y operativo</t>
  </si>
  <si>
    <t>1734895</t>
  </si>
  <si>
    <t>207529032022115750</t>
  </si>
  <si>
    <t>DF20227312555</t>
  </si>
  <si>
    <t>Independencia #801 torre oriente Dpto 2516</t>
  </si>
  <si>
    <t>1- Cliente no se encuentra en domicilio 2- Incidencia en relacion directa con N°DF20227312144 (fallo suministro en el sector)</t>
  </si>
  <si>
    <t>1734885</t>
  </si>
  <si>
    <t>207529032022115222</t>
  </si>
  <si>
    <t>DF20227312144</t>
  </si>
  <si>
    <t>Independencia #801 torre oriente Dpto 1820</t>
  </si>
  <si>
    <t>1- Cliente no se encuentra en domicilio 2- Suministro electrico se encuentra reestablecido y normalizado en el sector</t>
  </si>
  <si>
    <t>1733529</t>
  </si>
  <si>
    <t>207628032022163848</t>
  </si>
  <si>
    <t>DF20227309757</t>
  </si>
  <si>
    <t>La paz 937 c dpto 103</t>
  </si>
  <si>
    <t>Sin acceso a medidores , sin moradores</t>
  </si>
  <si>
    <t>1733520</t>
  </si>
  <si>
    <t>207628032022161230</t>
  </si>
  <si>
    <t>DF20227310964</t>
  </si>
  <si>
    <t>Montserrat 934 g 103</t>
  </si>
  <si>
    <t>Sin moradores , sin acceso a nichos de medidores</t>
  </si>
  <si>
    <t>1733516</t>
  </si>
  <si>
    <t>207628032022153203</t>
  </si>
  <si>
    <t>DF20227311944</t>
  </si>
  <si>
    <t>La paz 477</t>
  </si>
  <si>
    <t>Problema externo , sector , faltan fotografias mas detalladas , sector hostil .</t>
  </si>
  <si>
    <t>1733278</t>
  </si>
  <si>
    <t>207628032022152907</t>
  </si>
  <si>
    <t>DF20227311319</t>
  </si>
  <si>
    <t>La paz 477 dpto 71 c</t>
  </si>
  <si>
    <t>Problema externo , sector , sector conflictivo</t>
  </si>
  <si>
    <t>1733227</t>
  </si>
  <si>
    <t>207628032022142055</t>
  </si>
  <si>
    <t>DF20227311677</t>
  </si>
  <si>
    <t>Juarez corta 579</t>
  </si>
  <si>
    <t>Sin moradores , no se toman fotografias por precaucion , sector hostil</t>
  </si>
  <si>
    <t>1733209</t>
  </si>
  <si>
    <t>207628032022140226</t>
  </si>
  <si>
    <t>DF20227311422</t>
  </si>
  <si>
    <t>Juarez 621 dpto 1607</t>
  </si>
  <si>
    <t>Gabriela molina ( concerge )</t>
  </si>
  <si>
    <t>223232121</t>
  </si>
  <si>
    <t>Sin moradores , atiende concerge , tapa caja concentrador abierta , sin portasellos</t>
  </si>
  <si>
    <t>1733203</t>
  </si>
  <si>
    <t>207628032022134957</t>
  </si>
  <si>
    <t>DF20227311171</t>
  </si>
  <si>
    <t>Juarez 621 dpto 303</t>
  </si>
  <si>
    <t>Se verifico , sin moradores , atiende concerge</t>
  </si>
  <si>
    <t>1733070</t>
  </si>
  <si>
    <t>207628032022132413</t>
  </si>
  <si>
    <t>DF20227311358</t>
  </si>
  <si>
    <t>Eusebio lillo 590 D , H</t>
  </si>
  <si>
    <t>1733063</t>
  </si>
  <si>
    <t>207628032022130333</t>
  </si>
  <si>
    <t>DF20227311433</t>
  </si>
  <si>
    <t>Patronato 155</t>
  </si>
  <si>
    <t>Cliente no quiere entregar datos , no atiende de muy buena factura</t>
  </si>
  <si>
    <t>1733054</t>
  </si>
  <si>
    <t>207628032022124641</t>
  </si>
  <si>
    <t>DF20227311111</t>
  </si>
  <si>
    <t>Bombero fredes 21 dpto 402</t>
  </si>
  <si>
    <t>Sin moradores ,sin acceso a nicho medidores , se llama por citofono y no contestan , sin concerge</t>
  </si>
  <si>
    <t>1733051</t>
  </si>
  <si>
    <t>207628032022124237</t>
  </si>
  <si>
    <t>DF20227310386</t>
  </si>
  <si>
    <t>Bombero fredes 21 dpto 102</t>
  </si>
  <si>
    <t>Sin moradores , sin acceso a nicho medidores</t>
  </si>
  <si>
    <t>1731218</t>
  </si>
  <si>
    <t>207526032022152235</t>
  </si>
  <si>
    <t>DF20227314737</t>
  </si>
  <si>
    <t>General de Lastra #1074</t>
  </si>
  <si>
    <t>1- En el momento de vista tecnicos se encuentran con recurso insuficiente, ya que se trataba de un trabajo mayor y programable, de todas formas en el momento de mi inspeccion, ya se encontraba regularizada la instalacion electrica ( SE ADJUNTAN FOTOGRAFIAS)</t>
  </si>
  <si>
    <t>1731211</t>
  </si>
  <si>
    <t>207526032022151810</t>
  </si>
  <si>
    <t>DF20227314143</t>
  </si>
  <si>
    <t>1- Se aislan cables de telecomunicaciones 2- Relacion directa con indicendia N°DF20227314737</t>
  </si>
  <si>
    <t>1731195</t>
  </si>
  <si>
    <t>207526032022143107</t>
  </si>
  <si>
    <t>DF20227315207</t>
  </si>
  <si>
    <t>Coronel Agustin Lopez de Alcazar #441</t>
  </si>
  <si>
    <t>1-Cliente no se encuentra en domicilio 2- Suministro electrico se encuentra normalizado 3- Incidencia en directa relacion con N°DF20227314607</t>
  </si>
  <si>
    <t>1731193</t>
  </si>
  <si>
    <t>207526032022142335</t>
  </si>
  <si>
    <t>DF20227314607</t>
  </si>
  <si>
    <t>Coronel Agustin Lopez Alcazar #441</t>
  </si>
  <si>
    <t>1- Cuadrilla no interviene ya que necesita apoyo de cuadrilla subterranea 2- Incidencia en relacion directa con N°DF20227314598 (HURTO CABLE SUBT)</t>
  </si>
  <si>
    <t>1731187</t>
  </si>
  <si>
    <t>207526032022140945</t>
  </si>
  <si>
    <t>DF20227313387</t>
  </si>
  <si>
    <t>Colon #1422 c/14</t>
  </si>
  <si>
    <t>1- Suministro electrico se encuentra normalizado en el sector</t>
  </si>
  <si>
    <t>1731173</t>
  </si>
  <si>
    <t>207526032022134211</t>
  </si>
  <si>
    <t>DF20227306452</t>
  </si>
  <si>
    <t>Enrique Montt #1126</t>
  </si>
  <si>
    <t>1- No existe acceso a pasaje, ni citofono para comunicarse con cliente 2-Faltan fotografias del trabajo en informe de cuadrilla</t>
  </si>
  <si>
    <t>1731165</t>
  </si>
  <si>
    <t>207526032022132023</t>
  </si>
  <si>
    <t>DF20227313102</t>
  </si>
  <si>
    <t>Nueva de Matte #2276</t>
  </si>
  <si>
    <t>1- Cliente no se encuentra en domicilio 2- Acometida trifasica bien templada</t>
  </si>
  <si>
    <t>1731144</t>
  </si>
  <si>
    <t>207526032022125345</t>
  </si>
  <si>
    <t>DF20227312466</t>
  </si>
  <si>
    <t>Pantaleon Velez Silva #954</t>
  </si>
  <si>
    <t>1- Clientes del #954 y #962 se encuentran con suministros electricos normalizado 2- No declaran codigo de material utilizado</t>
  </si>
  <si>
    <t>1731126</t>
  </si>
  <si>
    <t>207526032022122412</t>
  </si>
  <si>
    <t>DF20227312964</t>
  </si>
  <si>
    <t>General Saavedra # 1247 dpto 707</t>
  </si>
  <si>
    <t>1-Cliente no se encuentra en domicilio, pero conserje permite el acceso a shaft de medidores  2-No declara codigo de material utilizado (ITM 40A)</t>
  </si>
  <si>
    <t>1731114</t>
  </si>
  <si>
    <t>207526032022120441</t>
  </si>
  <si>
    <t>DF20227307186</t>
  </si>
  <si>
    <t>Av. Profesor Zañartu #1101</t>
  </si>
  <si>
    <t>1- Suministro electrico se encuentra normalizado. 2- Direccion correcta PROFESOR ZAÑARTU #860</t>
  </si>
  <si>
    <t>1731085</t>
  </si>
  <si>
    <t>207526032022111212</t>
  </si>
  <si>
    <t>DF20227311216</t>
  </si>
  <si>
    <t>Rivera #1878</t>
  </si>
  <si>
    <t>1- Cliente no se encuentra en domicilio, vecinos del sector confirman alumbrado publico ya normalizado</t>
  </si>
  <si>
    <t>1731075</t>
  </si>
  <si>
    <t>207526032022105403</t>
  </si>
  <si>
    <t>DF20227312394</t>
  </si>
  <si>
    <t>Anibal Pinto #1401</t>
  </si>
  <si>
    <t>1731071</t>
  </si>
  <si>
    <t>207526032022103913</t>
  </si>
  <si>
    <t>DF20227315169</t>
  </si>
  <si>
    <t>Escanilla #433</t>
  </si>
  <si>
    <t>1- Suministro electrico se encuentra regularizado y normalizado en el sector</t>
  </si>
  <si>
    <t>1731067</t>
  </si>
  <si>
    <t>207526032022102935</t>
  </si>
  <si>
    <t>DF20227315246</t>
  </si>
  <si>
    <t>Barnechea #418</t>
  </si>
  <si>
    <t>1- Incidencia en directa relacion con N°DF20227315169 (hurto de cableado)</t>
  </si>
  <si>
    <t>1731062</t>
  </si>
  <si>
    <t>207526032022101816</t>
  </si>
  <si>
    <t>DF20227314598</t>
  </si>
  <si>
    <t>Barnechea #474</t>
  </si>
  <si>
    <t>1- Suministro electrico se encuentra regularizado y normalizado despues de hurto en camara subterranea. 2- En informe cuadrilla no declara material utilizado</t>
  </si>
  <si>
    <t>1730379</t>
  </si>
  <si>
    <t>207625032022163103</t>
  </si>
  <si>
    <t>DF20227312942</t>
  </si>
  <si>
    <t>Las brisas 0727</t>
  </si>
  <si>
    <t>1730375</t>
  </si>
  <si>
    <t>207525032022162207</t>
  </si>
  <si>
    <t>DF20227308117</t>
  </si>
  <si>
    <t>Los Angeles #1641</t>
  </si>
  <si>
    <t>1- Cliente confirma que se encuentra con suministro electrico normal. 2- Acometida bien  templada</t>
  </si>
  <si>
    <t>1730371</t>
  </si>
  <si>
    <t>207525032022160907</t>
  </si>
  <si>
    <t>DF20227309028</t>
  </si>
  <si>
    <t>Gamero #2046</t>
  </si>
  <si>
    <t>1- TD 10157 se encuentra en funcionamiento normalizado.  Sector con sumisnitro electrico</t>
  </si>
  <si>
    <t>1730370</t>
  </si>
  <si>
    <t>207625032022161020</t>
  </si>
  <si>
    <t>DF20227306301</t>
  </si>
  <si>
    <t>San jose 3259</t>
  </si>
  <si>
    <t>1730344</t>
  </si>
  <si>
    <t>207525032022155500</t>
  </si>
  <si>
    <t>DF20227308368</t>
  </si>
  <si>
    <t>Nueva San Cristobal #1241</t>
  </si>
  <si>
    <t>1- Cliente no se encuentra en domicilio 2- Acometida se encuentra bien templada</t>
  </si>
  <si>
    <t>1730337</t>
  </si>
  <si>
    <t>207525032022153737</t>
  </si>
  <si>
    <t>DF20227314022</t>
  </si>
  <si>
    <t>Reina Maria #2760</t>
  </si>
  <si>
    <t>1- Cliente no se encuentra en domicilio 2- Cableado concentrico se encuentra bien templado</t>
  </si>
  <si>
    <t>1730330</t>
  </si>
  <si>
    <t>207625032022150955</t>
  </si>
  <si>
    <t>DF20227309836</t>
  </si>
  <si>
    <t>Victor cucuinni 251</t>
  </si>
  <si>
    <t>Cliente no entrega datos , no quiere , corrobora visita de personal de emergencia</t>
  </si>
  <si>
    <t>1730287</t>
  </si>
  <si>
    <t>207625032022141520</t>
  </si>
  <si>
    <t>DF20227308917</t>
  </si>
  <si>
    <t>Schlack 561</t>
  </si>
  <si>
    <t>1730265</t>
  </si>
  <si>
    <t>207625032022135823</t>
  </si>
  <si>
    <t>DF20227306631</t>
  </si>
  <si>
    <t>Schlack</t>
  </si>
  <si>
    <t>Sin acceso a medidores y a dptos , sin moradores</t>
  </si>
  <si>
    <t>1730255</t>
  </si>
  <si>
    <t>207625032022132912</t>
  </si>
  <si>
    <t>DF20227307834</t>
  </si>
  <si>
    <t>Santos dummont 642</t>
  </si>
  <si>
    <t>Sin moradores , local comercial , empalme subterraneo</t>
  </si>
  <si>
    <t>1730251</t>
  </si>
  <si>
    <t>207625032022131425</t>
  </si>
  <si>
    <t>DF20227307825</t>
  </si>
  <si>
    <t>Rengifo 874</t>
  </si>
  <si>
    <t>Sin moradores , no se toman mejores fotos por sector peligroso , por precaucion</t>
  </si>
  <si>
    <t>1730247</t>
  </si>
  <si>
    <t>207625032022130929</t>
  </si>
  <si>
    <t>DF20227307156</t>
  </si>
  <si>
    <t>Dr. Raimundo charlin 660</t>
  </si>
  <si>
    <t>1730242</t>
  </si>
  <si>
    <t>207625032022125405</t>
  </si>
  <si>
    <t>DF20227307146</t>
  </si>
  <si>
    <t>Olivos 730 A</t>
  </si>
  <si>
    <t>Problema externo en camarilla , sin moradores , no se mejoran fotos por sector hostil</t>
  </si>
  <si>
    <t>1730228</t>
  </si>
  <si>
    <t>207625032022122746</t>
  </si>
  <si>
    <t>DF20227307808</t>
  </si>
  <si>
    <t>Rio de janeiro 427</t>
  </si>
  <si>
    <t>1730216</t>
  </si>
  <si>
    <t>207625032022120716</t>
  </si>
  <si>
    <t>DF20227308354</t>
  </si>
  <si>
    <t>Loreto 341</t>
  </si>
  <si>
    <t>Local comercial , atiende persona , pero no entrega datos , corrobora visita de personal de emergencia</t>
  </si>
  <si>
    <t>1730130</t>
  </si>
  <si>
    <t>207625032022111211</t>
  </si>
  <si>
    <t>DF20227309064</t>
  </si>
  <si>
    <t>Ana maria 7245</t>
  </si>
  <si>
    <t>Soledad gonzales</t>
  </si>
  <si>
    <t>935087239</t>
  </si>
  <si>
    <t>1729007</t>
  </si>
  <si>
    <t>207624032022172604</t>
  </si>
  <si>
    <t>DF20227312996</t>
  </si>
  <si>
    <t>Vicuña maquena 1309</t>
  </si>
  <si>
    <t>Sun moradores , sin mayor observacion</t>
  </si>
  <si>
    <t>1728630</t>
  </si>
  <si>
    <t>207624032022161111</t>
  </si>
  <si>
    <t>DF20227312060</t>
  </si>
  <si>
    <t>Barcelo lira 1630 bl 13 dpto 14</t>
  </si>
  <si>
    <t>Faltan fotografias detalladas , sector conflictivo , sin moradores</t>
  </si>
  <si>
    <t>1728582</t>
  </si>
  <si>
    <t>207624032022155647</t>
  </si>
  <si>
    <t>DF20227313417</t>
  </si>
  <si>
    <t>Riquelme 2038</t>
  </si>
  <si>
    <t>1725752</t>
  </si>
  <si>
    <t>207623032022160728</t>
  </si>
  <si>
    <t>DF20227312355</t>
  </si>
  <si>
    <t>El salvador 1833</t>
  </si>
  <si>
    <t>Sin moradores , faltas fotografias</t>
  </si>
  <si>
    <t>1725417</t>
  </si>
  <si>
    <t>207623032022142133</t>
  </si>
  <si>
    <t>DF20227308521</t>
  </si>
  <si>
    <t>Rio san lorenzo 2084</t>
  </si>
  <si>
    <t>Faltan fotos detalladas y datos sin moradores</t>
  </si>
  <si>
    <t>1725407</t>
  </si>
  <si>
    <t>207523032022135306</t>
  </si>
  <si>
    <t>DF20227313111</t>
  </si>
  <si>
    <t>M Rodriguez #1646</t>
  </si>
  <si>
    <t>1- Ya se encuentra normalizado el suministro electrico</t>
  </si>
  <si>
    <t>1725397</t>
  </si>
  <si>
    <t>207623032022134225</t>
  </si>
  <si>
    <t>DF20227308742</t>
  </si>
  <si>
    <t>Los pinos 9846</t>
  </si>
  <si>
    <t>No se toman fotografias por sector conflictivo , gente en plaza hace preguntas , sin moradores</t>
  </si>
  <si>
    <t>1725386</t>
  </si>
  <si>
    <t>207623032022133108</t>
  </si>
  <si>
    <t>DF20227312464</t>
  </si>
  <si>
    <t>Anibal zañartu 10354</t>
  </si>
  <si>
    <t>Sin moradores , zp.</t>
  </si>
  <si>
    <t>1725383</t>
  </si>
  <si>
    <t>207523032022132653</t>
  </si>
  <si>
    <t>DF20227313097</t>
  </si>
  <si>
    <t>America Central #1809</t>
  </si>
  <si>
    <t>1725354</t>
  </si>
  <si>
    <t>207523032022131039</t>
  </si>
  <si>
    <t>DF20227312075</t>
  </si>
  <si>
    <t>Lo Ovalle #1445</t>
  </si>
  <si>
    <t>1- Maestro trabajando en remodelacion confirma que camion arraso con linea trifasica. 2- Tecnicos dejan provisoriamente cableado concentrico monofasico.</t>
  </si>
  <si>
    <t>1725353</t>
  </si>
  <si>
    <t>207623032022131028</t>
  </si>
  <si>
    <t>DF20227311964</t>
  </si>
  <si>
    <t>San francisco 9901</t>
  </si>
  <si>
    <t>No se toman fotografias por precaucion , sector conflictivo , sin moradores</t>
  </si>
  <si>
    <t>1725341</t>
  </si>
  <si>
    <t>207523032022124853</t>
  </si>
  <si>
    <t>DF20227302381</t>
  </si>
  <si>
    <t>Mayo #1600</t>
  </si>
  <si>
    <t>1- Cliente no se encuentra en domicilio 2- Direccion correcta es RIVADAVIA #6624</t>
  </si>
  <si>
    <t>1725339</t>
  </si>
  <si>
    <t>207623032022124355</t>
  </si>
  <si>
    <t>DF20227309311</t>
  </si>
  <si>
    <t>Independencia 9554</t>
  </si>
  <si>
    <t>Alejandro rosas</t>
  </si>
  <si>
    <t>979197635</t>
  </si>
  <si>
    <t>Medidor no queda afiansado , cliente reclama que movil solo pregunto si estaba con suministro y no realizaron el afiance .</t>
  </si>
  <si>
    <t>1725153</t>
  </si>
  <si>
    <t>207523032022122853</t>
  </si>
  <si>
    <t>DF20227307904</t>
  </si>
  <si>
    <t>Carlos Cariola #1460</t>
  </si>
  <si>
    <t>1725138</t>
  </si>
  <si>
    <t>207523032022121616</t>
  </si>
  <si>
    <t>DF20227306721</t>
  </si>
  <si>
    <t>Cruz del Sur #1909</t>
  </si>
  <si>
    <t>1725129</t>
  </si>
  <si>
    <t>207623032022120420</t>
  </si>
  <si>
    <t>DF20227309698</t>
  </si>
  <si>
    <t>Cruz del sur 1854</t>
  </si>
  <si>
    <t>Sin moradores, faltan fotografias , sector hostil , problema externo .</t>
  </si>
  <si>
    <t>1725123</t>
  </si>
  <si>
    <t>207623032022115711</t>
  </si>
  <si>
    <t>DF20227309741</t>
  </si>
  <si>
    <t>Cruz del sur 1865</t>
  </si>
  <si>
    <t>Faltan fotografias detalladas y con los datos , sin moradores , problema sector</t>
  </si>
  <si>
    <t>1725122</t>
  </si>
  <si>
    <t>207523032022114856</t>
  </si>
  <si>
    <t>DF20227304661</t>
  </si>
  <si>
    <t>Alpatacal #2241 A</t>
  </si>
  <si>
    <t>1- Cliente no se encuentra en domicilio 2- No declara codigo de ITM utilizado en informe cuadrilla 3- Existen 2 uniones en acometida en tramo caja DAE y poste cliente</t>
  </si>
  <si>
    <t>1725118</t>
  </si>
  <si>
    <t>207623032022114119</t>
  </si>
  <si>
    <t>DF20227309685</t>
  </si>
  <si>
    <t>Cruz del sur 1861</t>
  </si>
  <si>
    <t>Faltan mas fotos detalladas y datos , sin moradores</t>
  </si>
  <si>
    <t>1725114</t>
  </si>
  <si>
    <t>207523032022113319</t>
  </si>
  <si>
    <t>DF20227304004</t>
  </si>
  <si>
    <t>Antartica Chilena #1845</t>
  </si>
  <si>
    <t>1- Cliente no se encuentra en domicilio. 2- Acometida bien  templada</t>
  </si>
  <si>
    <t>1725110</t>
  </si>
  <si>
    <t>207523032022111304</t>
  </si>
  <si>
    <t>DF20227304785</t>
  </si>
  <si>
    <t>Alpatacal # 1766</t>
  </si>
  <si>
    <t>Ana Diaz</t>
  </si>
  <si>
    <t>984355893</t>
  </si>
  <si>
    <t>1- Cliente se encuentra con suministro electrico estable  2- Acometida sin templar, se encuentra sostenida en cable de telecomunicaciones</t>
  </si>
  <si>
    <t>1725101</t>
  </si>
  <si>
    <t>207523032022104742</t>
  </si>
  <si>
    <t>DF20227304559</t>
  </si>
  <si>
    <t>Vicuña Mackenna #1719</t>
  </si>
  <si>
    <t>1772666</t>
  </si>
  <si>
    <t>207522042022181129</t>
  </si>
  <si>
    <t>DF20227305286</t>
  </si>
  <si>
    <t>Jose Ureta #1037</t>
  </si>
  <si>
    <t>1- Cliente no se encuentra en domicilio 2- TD 20786 ya se encuentra regularizado en la red M.T  3- En infirme de cuadrilla no declara codigo de material utilizado ( FUSIBLE M.T)</t>
  </si>
  <si>
    <t>1772639</t>
  </si>
  <si>
    <t>207522042022172349</t>
  </si>
  <si>
    <t>DF20227313369</t>
  </si>
  <si>
    <t>Julio Montt #6538</t>
  </si>
  <si>
    <t>1772608</t>
  </si>
  <si>
    <t>207522042022170431</t>
  </si>
  <si>
    <t>Locarno #0968</t>
  </si>
  <si>
    <t>1- Cliente asegura que nunca llamo a ENEL</t>
  </si>
  <si>
    <t>1772593</t>
  </si>
  <si>
    <t>207522042022164413</t>
  </si>
  <si>
    <t>DF20227318619</t>
  </si>
  <si>
    <t>Zurich Sur #0321</t>
  </si>
  <si>
    <t>Francisco gonzalez</t>
  </si>
  <si>
    <t>942145540</t>
  </si>
  <si>
    <t>1- caja de medidor sigue desprendido del muro, tecnicos no contaban con las herramientas necesarias para dar solucion a cliente.SE REQUIERE PRONTA SOLUCION</t>
  </si>
  <si>
    <t>1772585</t>
  </si>
  <si>
    <t>207522042022162017</t>
  </si>
  <si>
    <t>DF20227314260</t>
  </si>
  <si>
    <t>Briones Luco #334</t>
  </si>
  <si>
    <t>1- Cliente no se encuentra en domicilio NOTA: ●SE ENCUENTRAS DOS ACOMETIDAS COLGANDO (AISLADAS), PERO DE TODAS FORMAS IGUAL EXISTE UN RIESGO ELECTRICO AL ESTAR A LA ALTURA DE PEATONES</t>
  </si>
  <si>
    <t>1772579</t>
  </si>
  <si>
    <t>207522042022160708</t>
  </si>
  <si>
    <t>DF20227314491</t>
  </si>
  <si>
    <t>Lucerna #730</t>
  </si>
  <si>
    <t>1772576</t>
  </si>
  <si>
    <t>207522042022155322</t>
  </si>
  <si>
    <t>DF20227313482</t>
  </si>
  <si>
    <t>El Parron #948</t>
  </si>
  <si>
    <t>1- Cableados cortados correspondian a telecomunicaciones</t>
  </si>
  <si>
    <t>1772573</t>
  </si>
  <si>
    <t>207522042022154121</t>
  </si>
  <si>
    <t>DF20227314368</t>
  </si>
  <si>
    <t>Progreso #8203</t>
  </si>
  <si>
    <t>1- Cliente confirmas estar con suministro electrico normal</t>
  </si>
  <si>
    <t>1772430</t>
  </si>
  <si>
    <t>207522042022145049</t>
  </si>
  <si>
    <t>DF20227313822</t>
  </si>
  <si>
    <t>Fernando de Aragon #8225</t>
  </si>
  <si>
    <t>1- Alumbrado publico se encuentra normalizado confirman vecinos del sector</t>
  </si>
  <si>
    <t>1772416</t>
  </si>
  <si>
    <t>207522042022143027</t>
  </si>
  <si>
    <t>DF20227310821</t>
  </si>
  <si>
    <t>Brisas del Maipo #0632</t>
  </si>
  <si>
    <t>1- Cliente no se encuentra en domicilio 2- Acometida templada</t>
  </si>
  <si>
    <t>1772409</t>
  </si>
  <si>
    <t>207522042022141254</t>
  </si>
  <si>
    <t>DF20227318820</t>
  </si>
  <si>
    <t>Pedro Aguirre Cerda #0832</t>
  </si>
  <si>
    <t>1- Cliente confirma suministro electrico normalizado 2- Acometida trasladada y  templada en poste definitivo particular</t>
  </si>
  <si>
    <t>1772401</t>
  </si>
  <si>
    <t>207522042022135035</t>
  </si>
  <si>
    <t>DF20227316690</t>
  </si>
  <si>
    <t>Industria #8419</t>
  </si>
  <si>
    <t>1- Cliente no se encuentra en domicilio 2- Acometida templada y buena altura</t>
  </si>
  <si>
    <t>1772398</t>
  </si>
  <si>
    <t>207522042022134218</t>
  </si>
  <si>
    <t>DF20227315100</t>
  </si>
  <si>
    <t>Industria #8452</t>
  </si>
  <si>
    <t>1- Cliente no se encuentra en domicilio 2-Acometida templada en buena altura</t>
  </si>
  <si>
    <t>1772378</t>
  </si>
  <si>
    <t>207522042022132200</t>
  </si>
  <si>
    <t>DF20227318086</t>
  </si>
  <si>
    <t>Paz #8411</t>
  </si>
  <si>
    <t>1- Clienta se encuentra con suministro normalizado</t>
  </si>
  <si>
    <t>1772372</t>
  </si>
  <si>
    <t>207522042022130750</t>
  </si>
  <si>
    <t>DF20227315087</t>
  </si>
  <si>
    <t>Industria #8391</t>
  </si>
  <si>
    <t>1- Suministro electrico regularizado en el sector</t>
  </si>
  <si>
    <t>1772362</t>
  </si>
  <si>
    <t>207522042022125213</t>
  </si>
  <si>
    <t>DF20227304271</t>
  </si>
  <si>
    <t>Santa Monica #280</t>
  </si>
  <si>
    <t>1- Cliente confirma suministro electrico normalizado 2- Caja DAE abierta</t>
  </si>
  <si>
    <t>1772346</t>
  </si>
  <si>
    <t>207522042022123209</t>
  </si>
  <si>
    <t>DF20227318495</t>
  </si>
  <si>
    <t>Esmeralda #7525</t>
  </si>
  <si>
    <t>1- Suministro electrico en el sector se encuentra normalizado</t>
  </si>
  <si>
    <t>1772331</t>
  </si>
  <si>
    <t>207522042022120553</t>
  </si>
  <si>
    <t>DF20227309157</t>
  </si>
  <si>
    <t>Americo Vespucio #711</t>
  </si>
  <si>
    <t>1- Cliente confirma que suministro electrico ya esta normalizado</t>
  </si>
  <si>
    <t>1770631</t>
  </si>
  <si>
    <t>207521042022163011</t>
  </si>
  <si>
    <t>DF20227309871</t>
  </si>
  <si>
    <t>Ciencias #6553</t>
  </si>
  <si>
    <t>1- Cliente no se encuentra en domicilio 2- Acometida bien templada y a buena altura</t>
  </si>
  <si>
    <t>1770629</t>
  </si>
  <si>
    <t>207521042022161757</t>
  </si>
  <si>
    <t>DF20227304823</t>
  </si>
  <si>
    <t>Sergio Ceppi #839 tr A dpto 309</t>
  </si>
  <si>
    <t>1- Cliente no se encuentra en domicilio, pero conserje permite acceso a shaft medidores  2- Cliente con suministro electrico normalizado</t>
  </si>
  <si>
    <t>1770619</t>
  </si>
  <si>
    <t>207521042022154142</t>
  </si>
  <si>
    <t>DF20227306777</t>
  </si>
  <si>
    <t>Santa Corina #127</t>
  </si>
  <si>
    <t>1- Poste ya se encuentra regularizado</t>
  </si>
  <si>
    <t>1770590</t>
  </si>
  <si>
    <t>207521042022145955</t>
  </si>
  <si>
    <t>DF20227307084</t>
  </si>
  <si>
    <t>Almirante Neff Sur #317</t>
  </si>
  <si>
    <t>1- Cliente confirma estar con suministro electrico sin problemas</t>
  </si>
  <si>
    <t>1770569</t>
  </si>
  <si>
    <t>207521042022143451</t>
  </si>
  <si>
    <t>DF20227318567</t>
  </si>
  <si>
    <t>Ramon Carvallo #588</t>
  </si>
  <si>
    <t>1- Cliente no se encuentra en domicilio 2- Red calpe fue restituida, suministro electrico regularizado y normalizado en el sector 3- Directa relacion con N°DF20227318479</t>
  </si>
  <si>
    <t>1770544</t>
  </si>
  <si>
    <t>207521042022141339</t>
  </si>
  <si>
    <t>DF20227313636</t>
  </si>
  <si>
    <t>Las Brisas #478</t>
  </si>
  <si>
    <t>1- Cliente no se encuengra en domicilio 2- Directa relacion con N°DF20227314313</t>
  </si>
  <si>
    <t>1770513</t>
  </si>
  <si>
    <t>207521042022140801</t>
  </si>
  <si>
    <t>DF20227314313</t>
  </si>
  <si>
    <t>Las Brisas #468</t>
  </si>
  <si>
    <t>1- Cliente no se encuentra en domicilio 2- Cliente se encuentra con suministro electrico normalizado</t>
  </si>
  <si>
    <t>1770351</t>
  </si>
  <si>
    <t>207521042022135050</t>
  </si>
  <si>
    <t>DF20227313626</t>
  </si>
  <si>
    <t>Vespucio - Ayacara</t>
  </si>
  <si>
    <t>1- Se realiza apertura y cierre de equipo maniobra  C/U 84972  2- Directa relacion con N°DF20227313504</t>
  </si>
  <si>
    <t>1770192</t>
  </si>
  <si>
    <t>207521042022132623</t>
  </si>
  <si>
    <t>DF20227315003</t>
  </si>
  <si>
    <t>Patricio Lynch #9316</t>
  </si>
  <si>
    <t>1- Cliente no se encuentra en domicilio 2- Cliente ya se encuentra con acometida instalada en poste particular definitivo  3- directa relacion con N°DF20227314677</t>
  </si>
  <si>
    <t>1770180</t>
  </si>
  <si>
    <t>207521042022131342</t>
  </si>
  <si>
    <t>DF20227314476</t>
  </si>
  <si>
    <t>Pedro Lagos #782</t>
  </si>
  <si>
    <t>1- Cliente no se encuentra en domicilio 2- Cliente aun no hace cambio de poste particular, para regularizacion de altura de acometida 3- Numeracion correcta #988</t>
  </si>
  <si>
    <t>1770156</t>
  </si>
  <si>
    <t>207521042022123037</t>
  </si>
  <si>
    <t>DF20227315560</t>
  </si>
  <si>
    <t>Ossa #347 tr 1 dpto 203</t>
  </si>
  <si>
    <t>1- Conserje confirma que nunca tuvieron problemas de suministro electrico</t>
  </si>
  <si>
    <t>1770097</t>
  </si>
  <si>
    <t>207521042022114515</t>
  </si>
  <si>
    <t>DF20227318739</t>
  </si>
  <si>
    <t>Rosario Santa Fe #9164</t>
  </si>
  <si>
    <t>1770077</t>
  </si>
  <si>
    <t>207521042022112956</t>
  </si>
  <si>
    <t>DF20227318983</t>
  </si>
  <si>
    <t>Ines Rivas #01077</t>
  </si>
  <si>
    <t>1- Cliente no se encuentra en domicilio 2- En informe cuadrilla no declara codigo y cantidad de material utilizado</t>
  </si>
  <si>
    <t>1770057</t>
  </si>
  <si>
    <t>207521042022110936</t>
  </si>
  <si>
    <t>DF20227318908</t>
  </si>
  <si>
    <t>Ines Rivas #68</t>
  </si>
  <si>
    <t>1- Poste chocado no corresponde a ENEL</t>
  </si>
  <si>
    <t>1770044</t>
  </si>
  <si>
    <t>207521042022105327</t>
  </si>
  <si>
    <t>DF20227309263</t>
  </si>
  <si>
    <t>Gran avenida Jose Miguel Carrera #9313</t>
  </si>
  <si>
    <t>1- Suministro electrico normalizado en el sector</t>
  </si>
  <si>
    <t>1768749</t>
  </si>
  <si>
    <t>207520042022172924</t>
  </si>
  <si>
    <t>DF20227302824</t>
  </si>
  <si>
    <t>Argentina #9260</t>
  </si>
  <si>
    <t>1- TD 10713 se encuentra en funcionamiento normal</t>
  </si>
  <si>
    <t>1768747</t>
  </si>
  <si>
    <t>207520042022171042</t>
  </si>
  <si>
    <t>Colon #8346</t>
  </si>
  <si>
    <t>Hector Castillo</t>
  </si>
  <si>
    <t>961907071</t>
  </si>
  <si>
    <t>1- Tecnicos no fijaron caja de medidor por falta de herramientas, cliente tiene fijada caja provisoriamente</t>
  </si>
  <si>
    <t>1768704</t>
  </si>
  <si>
    <t>207520042022165018</t>
  </si>
  <si>
    <t>DF20227309446</t>
  </si>
  <si>
    <t>Canal Alberto #8926</t>
  </si>
  <si>
    <t>1768689</t>
  </si>
  <si>
    <t>207520042022163356</t>
  </si>
  <si>
    <t>DF20227308989</t>
  </si>
  <si>
    <t>Goycolea #1072</t>
  </si>
  <si>
    <t>1- Cliente no se encuentra en domicilio 2- Acometida con buena altura y bien templada  3- Caja DAE sin tapa</t>
  </si>
  <si>
    <t>1768635</t>
  </si>
  <si>
    <t>207520042022142444</t>
  </si>
  <si>
    <t>DF20227308477</t>
  </si>
  <si>
    <t>El Parron #01080</t>
  </si>
  <si>
    <t>1- Cliente no se encuentra en domicilio 2- Acometida bien templada en buena altura</t>
  </si>
  <si>
    <t>1768465</t>
  </si>
  <si>
    <t>207520042022135834</t>
  </si>
  <si>
    <t>DF20227308493</t>
  </si>
  <si>
    <t>El Parron #804</t>
  </si>
  <si>
    <t>1- No se logra dar con ubicacion de domicilio, direccion en terreno no existe 2- Me guie por fotografias del informe domicilio cerca de interseccion de EL PARRON / IQUIQUE (fotos sin georeferencia)</t>
  </si>
  <si>
    <t>1768451</t>
  </si>
  <si>
    <t>207520042022133535</t>
  </si>
  <si>
    <t>DF20227306391</t>
  </si>
  <si>
    <t>El Parron #150</t>
  </si>
  <si>
    <t>1- Cliente no se encuentra en domicilio 2- En informe cuadrilla no declara codigo ni cantidad de material utilizado</t>
  </si>
  <si>
    <t>1768432</t>
  </si>
  <si>
    <t>207520042022131005</t>
  </si>
  <si>
    <t>DF20227305009</t>
  </si>
  <si>
    <t>El Parron #0218 lc B</t>
  </si>
  <si>
    <t>1- Poste 11,50 para red M.T  se encuentra cambiado por uno nuevo</t>
  </si>
  <si>
    <t>1768424</t>
  </si>
  <si>
    <t>207520042022125551</t>
  </si>
  <si>
    <t>DF20227307193</t>
  </si>
  <si>
    <t>El Parron #681 dpto 201</t>
  </si>
  <si>
    <t>1768394</t>
  </si>
  <si>
    <t>207520042022122232</t>
  </si>
  <si>
    <t>DF20227307261</t>
  </si>
  <si>
    <t>J.J.Prieto #6902</t>
  </si>
  <si>
    <t>1- Cliente no se encuentra en domicilio 2- Acometida a baja altura</t>
  </si>
  <si>
    <t>1768383</t>
  </si>
  <si>
    <t>207520042022120900</t>
  </si>
  <si>
    <t>DF20227305462</t>
  </si>
  <si>
    <t>Jose Joaquin Prieto Vial #8020</t>
  </si>
  <si>
    <t>1- Guardia en porteria recepciono a tecnicos el dia de visita, confirma que tienen suministro electrico sin problemas</t>
  </si>
  <si>
    <t>1768370</t>
  </si>
  <si>
    <t>207520042022115219</t>
  </si>
  <si>
    <t>DF20227307693</t>
  </si>
  <si>
    <t>Tolten #8653</t>
  </si>
  <si>
    <t>1- Cliente no se encuentra en domicilio 2- Acometida bien templada</t>
  </si>
  <si>
    <t>1768361</t>
  </si>
  <si>
    <t>207520042022113350</t>
  </si>
  <si>
    <t>DF20227307369</t>
  </si>
  <si>
    <t>San Simon #873</t>
  </si>
  <si>
    <t>1- Cliente no se encuentra en domicilio 2- Cables de telecomunicaciones aislados y recogidos</t>
  </si>
  <si>
    <t>1768324</t>
  </si>
  <si>
    <t>207520042022112430</t>
  </si>
  <si>
    <t>DF20227305194</t>
  </si>
  <si>
    <t>Manuel Fischman #390</t>
  </si>
  <si>
    <t>1- Cliente no se encuentra en domicilio 2- Aconetida bien templada</t>
  </si>
  <si>
    <t>1768314</t>
  </si>
  <si>
    <t>207520042022110141</t>
  </si>
  <si>
    <t>DF20227306541</t>
  </si>
  <si>
    <t>Sarita Stein #864</t>
  </si>
  <si>
    <t>Nicole Perez Silva</t>
  </si>
  <si>
    <t>936724543</t>
  </si>
  <si>
    <t>1- Cliente con suministro electrico normalizado 2- Cliente necesita que regularicen cobro de su boleta</t>
  </si>
  <si>
    <t>1768291</t>
  </si>
  <si>
    <t>207520042022102419</t>
  </si>
  <si>
    <t>DF20227307881</t>
  </si>
  <si>
    <t>Mercurio #8588</t>
  </si>
  <si>
    <t>1- Cliente no se encuentra en domicilio, no se tiene acceso a verificar acometida por porton cerrado a la entrada de pasaje</t>
  </si>
  <si>
    <t>1768279</t>
  </si>
  <si>
    <t>207520042022100607</t>
  </si>
  <si>
    <t>DF20227308360</t>
  </si>
  <si>
    <t>Madame A. Bolland #147</t>
  </si>
  <si>
    <t>1- Cliente no se encuentra en domicilio 2- Acometida bien templada, pero a baja altura debido a soporte de cliente</t>
  </si>
  <si>
    <t>1767090</t>
  </si>
  <si>
    <t>207519042022174657</t>
  </si>
  <si>
    <t>DF20227308014</t>
  </si>
  <si>
    <t>Letras #8435</t>
  </si>
  <si>
    <t>1- Sector conflictivo</t>
  </si>
  <si>
    <t>1767035</t>
  </si>
  <si>
    <t>207519042022172615</t>
  </si>
  <si>
    <t>DF20227308267</t>
  </si>
  <si>
    <t>San Jorge #7673</t>
  </si>
  <si>
    <t>1- Cliente se encuentra con suministro electrico normalizado, pero provisorio. 2- En informe cuadrilla no declara material utilizado</t>
  </si>
  <si>
    <t>1767025</t>
  </si>
  <si>
    <t>207519042022170259</t>
  </si>
  <si>
    <t>DF20227308089</t>
  </si>
  <si>
    <t>San Miguel #9079</t>
  </si>
  <si>
    <t>1- Cliente no se encuentra en domicilio 2- Acometida con baja altura en tramo desde fachada casa a poste</t>
  </si>
  <si>
    <t>1766930</t>
  </si>
  <si>
    <t>207519042022134628</t>
  </si>
  <si>
    <t>DF20227305810</t>
  </si>
  <si>
    <t>Fuenzalida Urrejola #490 dpto 804</t>
  </si>
  <si>
    <t>1- Conserje confirma que problema en luminarias correspondian a luminarias del edificio</t>
  </si>
  <si>
    <t>1766747</t>
  </si>
  <si>
    <t>207519042022133809</t>
  </si>
  <si>
    <t>DF20227308137</t>
  </si>
  <si>
    <t>Fuenzalida Urrejola #615</t>
  </si>
  <si>
    <t>1- Cliente confirma que tecnicos en su visita le demostraron que falla se encontraba en el interior de su instalacion electrica</t>
  </si>
  <si>
    <t>1766742</t>
  </si>
  <si>
    <t>207519042022132609</t>
  </si>
  <si>
    <t>DF20227310255</t>
  </si>
  <si>
    <t>Fuenzalida Urrejola #852</t>
  </si>
  <si>
    <t>1- Se aisla luminaria publica por CCTO.</t>
  </si>
  <si>
    <t>1766729</t>
  </si>
  <si>
    <t>207519042022125912</t>
  </si>
  <si>
    <t>DF20227310182</t>
  </si>
  <si>
    <t>Vicuña Mackenna #330J</t>
  </si>
  <si>
    <t>1766716</t>
  </si>
  <si>
    <t>207519042022123947</t>
  </si>
  <si>
    <t>DF20227310067</t>
  </si>
  <si>
    <t>Eleuterio Ramirez #9319</t>
  </si>
  <si>
    <t>1- Cliente confirma que suministro electrico esta normalizado</t>
  </si>
  <si>
    <t>1766701</t>
  </si>
  <si>
    <t>207519042022121917</t>
  </si>
  <si>
    <t>Bolivia #1249</t>
  </si>
  <si>
    <t>1- Cliente no se encuentra en domicilio 2- En informe cuadrilla no declara codigo de material utilizado</t>
  </si>
  <si>
    <t>1766695</t>
  </si>
  <si>
    <t>207519042022120943</t>
  </si>
  <si>
    <t>DF20227307690</t>
  </si>
  <si>
    <t>Bolivia #1076</t>
  </si>
  <si>
    <t>1- Alumbrado publico se encuentra normalizado</t>
  </si>
  <si>
    <t>1766684</t>
  </si>
  <si>
    <t>207519042022114814</t>
  </si>
  <si>
    <t>DF20227302152</t>
  </si>
  <si>
    <t>Ossa #573</t>
  </si>
  <si>
    <t>1- Zona se encuentra con servicio electrico normalizado</t>
  </si>
  <si>
    <t>1766671</t>
  </si>
  <si>
    <t>207519042022113028</t>
  </si>
  <si>
    <t>DF20227302026</t>
  </si>
  <si>
    <t>Ines Rivas #207</t>
  </si>
  <si>
    <t>1- Falla se encuentra normalizada y despejada</t>
  </si>
  <si>
    <t>1765206</t>
  </si>
  <si>
    <t>207518042022154131</t>
  </si>
  <si>
    <t>DF20227308281</t>
  </si>
  <si>
    <t>Jorge Caceres #865</t>
  </si>
  <si>
    <t>1- Cliente no se encuentra en domicilio 2- Acometida bien templada 3- Caja DAE mal cerrada</t>
  </si>
  <si>
    <t>1765203</t>
  </si>
  <si>
    <t>207518042022153337</t>
  </si>
  <si>
    <t>DF20227310000</t>
  </si>
  <si>
    <t>Jorge Caceres #459</t>
  </si>
  <si>
    <t>1765198</t>
  </si>
  <si>
    <t>207518042022152313</t>
  </si>
  <si>
    <t>DF20227305780</t>
  </si>
  <si>
    <t>Jorge Caceres #205</t>
  </si>
  <si>
    <t>1- Se aisla cable de telecomunicaciones que se encontraba colgando</t>
  </si>
  <si>
    <t>1765054</t>
  </si>
  <si>
    <t>207518042022145317</t>
  </si>
  <si>
    <t>DF20227304524</t>
  </si>
  <si>
    <t>San Rafael #6956</t>
  </si>
  <si>
    <t>1- Cliente no se encuentra en domicilio, vecinos confirman que alumbrado publico se encuentra en funcionamiento</t>
  </si>
  <si>
    <t>1764657</t>
  </si>
  <si>
    <t>207518042022140539</t>
  </si>
  <si>
    <t>DF20227302178</t>
  </si>
  <si>
    <t>Esmeralda #7865</t>
  </si>
  <si>
    <t>1- Cliente no se encuentra en #7865 no se tiene acceso a verificar antena de comunucaciones</t>
  </si>
  <si>
    <t>1764651</t>
  </si>
  <si>
    <t>207518042022135546</t>
  </si>
  <si>
    <t>DF20227307666</t>
  </si>
  <si>
    <t>Esmeralda #7219</t>
  </si>
  <si>
    <t>1764643</t>
  </si>
  <si>
    <t>207518042022133642</t>
  </si>
  <si>
    <t>DF20227309314</t>
  </si>
  <si>
    <t>Santa Clara #1097</t>
  </si>
  <si>
    <t>1- Cliente no se encuentra en domicilio 2- acometida bien templada</t>
  </si>
  <si>
    <t>1764630</t>
  </si>
  <si>
    <t>207518042022132136</t>
  </si>
  <si>
    <t>DF20227303708</t>
  </si>
  <si>
    <t>Santa Clara #78</t>
  </si>
  <si>
    <t>1764617</t>
  </si>
  <si>
    <t>207518042022125752</t>
  </si>
  <si>
    <t>DF20227303288</t>
  </si>
  <si>
    <t>Carvajal #0123</t>
  </si>
  <si>
    <t>Rosa Tellez</t>
  </si>
  <si>
    <t>933156809</t>
  </si>
  <si>
    <t>1- Cliente con suministro electrico normalizado</t>
  </si>
  <si>
    <t>1762569</t>
  </si>
  <si>
    <t>207614042022155113</t>
  </si>
  <si>
    <t>DF20227317196</t>
  </si>
  <si>
    <t>Jose ureta 435</t>
  </si>
  <si>
    <t>Sin moradores , problema externo</t>
  </si>
  <si>
    <t>1762155</t>
  </si>
  <si>
    <t>207614042022142506</t>
  </si>
  <si>
    <t>DF20227316832</t>
  </si>
  <si>
    <t>Bolivia 647</t>
  </si>
  <si>
    <t>Patricia alvares</t>
  </si>
  <si>
    <t>966625133</t>
  </si>
  <si>
    <t>Se verifica , falta de data , sin mayor observacion</t>
  </si>
  <si>
    <t>1762150</t>
  </si>
  <si>
    <t>207514042022140233</t>
  </si>
  <si>
    <t>DF20227304519</t>
  </si>
  <si>
    <t>Pintados #316</t>
  </si>
  <si>
    <t>1- Cliente confirma que se encuentra con suministro electrico normalizado</t>
  </si>
  <si>
    <t>1762149</t>
  </si>
  <si>
    <t>207614042022140253</t>
  </si>
  <si>
    <t>DF20227310701</t>
  </si>
  <si>
    <t>Goycolea 410</t>
  </si>
  <si>
    <t>1762142</t>
  </si>
  <si>
    <t>207514042022134813</t>
  </si>
  <si>
    <t>DF20227307755</t>
  </si>
  <si>
    <t>Augusto Biaut #213</t>
  </si>
  <si>
    <t>1762139</t>
  </si>
  <si>
    <t>207614042022134201</t>
  </si>
  <si>
    <t>DF20227315140</t>
  </si>
  <si>
    <t>Monitor huascar 9297</t>
  </si>
  <si>
    <t>Maria ignacia herrera</t>
  </si>
  <si>
    <t>977658543</t>
  </si>
  <si>
    <t>1762136</t>
  </si>
  <si>
    <t>207514042022133328</t>
  </si>
  <si>
    <t>DF20227306753</t>
  </si>
  <si>
    <t>Pedro Aguirre Cerda #0502</t>
  </si>
  <si>
    <t>1- Cliente confirma que despues de visita de tecnicos, no ha vuelto a presentar intermitencias en el suministro electrico</t>
  </si>
  <si>
    <t>1762134</t>
  </si>
  <si>
    <t>207514042022131140</t>
  </si>
  <si>
    <t>DF20227304539</t>
  </si>
  <si>
    <t>Italia #995</t>
  </si>
  <si>
    <t>1- Falla se encontraba en el interior de circuito de alumbrado publico segun diagnostico de tecnicos</t>
  </si>
  <si>
    <t>1762128</t>
  </si>
  <si>
    <t>207514042022125833</t>
  </si>
  <si>
    <t>DF20227304421</t>
  </si>
  <si>
    <t>Paz #8450</t>
  </si>
  <si>
    <t>1- Cliente no se encuentra en domicilio 2- Acometida bien templada y en buena altura</t>
  </si>
  <si>
    <t>1762127</t>
  </si>
  <si>
    <t>207614042022125119</t>
  </si>
  <si>
    <t>DF20227315456</t>
  </si>
  <si>
    <t>Rio de janeiro 515</t>
  </si>
  <si>
    <t>1762125</t>
  </si>
  <si>
    <t>207514042022124003</t>
  </si>
  <si>
    <t>DF20227304977</t>
  </si>
  <si>
    <t>Augusto Biaut #947</t>
  </si>
  <si>
    <t>1- Cliente no se encuentra en domicilio 2- Directa relacion con N°DF20227304130</t>
  </si>
  <si>
    <t>1762086</t>
  </si>
  <si>
    <t>207514042022120747</t>
  </si>
  <si>
    <t>DF20227303461</t>
  </si>
  <si>
    <t>Navarra #8369</t>
  </si>
  <si>
    <t>1- Cliente no se encuentra en domicilio 2- Tecnicos aislaron cableado de telecomunicaciones  3-Reacondicionamiento de acometida</t>
  </si>
  <si>
    <t>1762084</t>
  </si>
  <si>
    <t>207514042022115335</t>
  </si>
  <si>
    <t>DF20227303557</t>
  </si>
  <si>
    <t>Rio de Janeiro #477</t>
  </si>
  <si>
    <t>1762077</t>
  </si>
  <si>
    <t>207514042022114123</t>
  </si>
  <si>
    <t>DF20227304511</t>
  </si>
  <si>
    <t>Rio de Janeiro #516</t>
  </si>
  <si>
    <t>1762045</t>
  </si>
  <si>
    <t>207514042022112203</t>
  </si>
  <si>
    <t>DF20227303212</t>
  </si>
  <si>
    <t>Bogota #8679</t>
  </si>
  <si>
    <t>1- Falla se encontraba en alumbrado publico, vecinos del sectoe confirman que ya estan operativas</t>
  </si>
  <si>
    <t>1762041</t>
  </si>
  <si>
    <t>207514042022110915</t>
  </si>
  <si>
    <t>DF20227304673</t>
  </si>
  <si>
    <t>Isabel la Catolica #467</t>
  </si>
  <si>
    <t>1762025</t>
  </si>
  <si>
    <t>207514042022104629</t>
  </si>
  <si>
    <t>DF20227302918</t>
  </si>
  <si>
    <t>Abel  Gonzalez # 241</t>
  </si>
  <si>
    <t>1- Cliente no se encuentra en domicilio 2- Cableado de telecomunicaciones retirado, acometida bien templada</t>
  </si>
  <si>
    <t>1762020</t>
  </si>
  <si>
    <t>207514042022103422</t>
  </si>
  <si>
    <t>DF20227304951</t>
  </si>
  <si>
    <t>Ginebra #33</t>
  </si>
  <si>
    <t>1- Cliente no se encuentra en domicilio 2- No declara codigo de material utilizado  (Concentrico 4mm)</t>
  </si>
  <si>
    <t>1760853</t>
  </si>
  <si>
    <t>207613042022164552</t>
  </si>
  <si>
    <t>DF20227314159</t>
  </si>
  <si>
    <t>Sergio ceppi 640</t>
  </si>
  <si>
    <t>1760846</t>
  </si>
  <si>
    <t>207613042022160918</t>
  </si>
  <si>
    <t>DF20227314004</t>
  </si>
  <si>
    <t>Goycolea 01065</t>
  </si>
  <si>
    <t>Problema externo , sin moradores</t>
  </si>
  <si>
    <t>1760836</t>
  </si>
  <si>
    <t>207613042022152603</t>
  </si>
  <si>
    <t>DF20227316689</t>
  </si>
  <si>
    <t>Industria 8474</t>
  </si>
  <si>
    <t>1760823</t>
  </si>
  <si>
    <t>207613042022144842</t>
  </si>
  <si>
    <t>DF20227315103</t>
  </si>
  <si>
    <t>Quito 8576</t>
  </si>
  <si>
    <t>Jaime venegas</t>
  </si>
  <si>
    <t>Cliente indica que personal le hablaron desde fuera y al rato llego suministro , cliente no tiene fono</t>
  </si>
  <si>
    <t>1760815</t>
  </si>
  <si>
    <t>207613042022143223</t>
  </si>
  <si>
    <t>DF20227315114</t>
  </si>
  <si>
    <t>Paz 8539</t>
  </si>
  <si>
    <t>1760804</t>
  </si>
  <si>
    <t>207613042022142404</t>
  </si>
  <si>
    <t>DF20227317625</t>
  </si>
  <si>
    <t>Paz 8411</t>
  </si>
  <si>
    <t>1760780</t>
  </si>
  <si>
    <t>207613042022140019</t>
  </si>
  <si>
    <t>DF20227316413</t>
  </si>
  <si>
    <t>San jorge 7691</t>
  </si>
  <si>
    <t>Ricardo barahona</t>
  </si>
  <si>
    <t>989649039</t>
  </si>
  <si>
    <t>1760748</t>
  </si>
  <si>
    <t>207513042022135146</t>
  </si>
  <si>
    <t>DF20227306864</t>
  </si>
  <si>
    <t>Paulina #6419</t>
  </si>
  <si>
    <t>1760597</t>
  </si>
  <si>
    <t>207513042022133634</t>
  </si>
  <si>
    <t>DF20227309250</t>
  </si>
  <si>
    <t>Briones Luco #355</t>
  </si>
  <si>
    <t>1- Portero de obra (edificio) confirma la normalidad del suministro electrico</t>
  </si>
  <si>
    <t>1760592</t>
  </si>
  <si>
    <t>207613042022133551</t>
  </si>
  <si>
    <t>DF20227315044</t>
  </si>
  <si>
    <t>Blas vial 8273</t>
  </si>
  <si>
    <t>1760590</t>
  </si>
  <si>
    <t>207513042022132518</t>
  </si>
  <si>
    <t>DF20227303047</t>
  </si>
  <si>
    <t>Briones Luco #0139</t>
  </si>
  <si>
    <t>1- Cliente no se encuentra en domicilio, conserje confirma suministro electrico funcionando sin intermitencias</t>
  </si>
  <si>
    <t>1760587</t>
  </si>
  <si>
    <t>207613042022132002</t>
  </si>
  <si>
    <t>DF20227316600</t>
  </si>
  <si>
    <t>Ignacio echeverria 7936</t>
  </si>
  <si>
    <t>Miriam verdugo</t>
  </si>
  <si>
    <t>994855357</t>
  </si>
  <si>
    <t>Se verifica , faltan fotografias detalladas</t>
  </si>
  <si>
    <t>1760577</t>
  </si>
  <si>
    <t>207513042022130332</t>
  </si>
  <si>
    <t>DF20227303986</t>
  </si>
  <si>
    <t>Eulogio Altamirano #8380</t>
  </si>
  <si>
    <t>1- Falla ya fue regularizada en la alimentacion para el alumbrado publico</t>
  </si>
  <si>
    <t>1760571</t>
  </si>
  <si>
    <t>207613042022125904</t>
  </si>
  <si>
    <t>DF20227316532</t>
  </si>
  <si>
    <t>Maria isabel 8413</t>
  </si>
  <si>
    <t>Sin moradores , no figuran fotografias de domicilio y menos la data</t>
  </si>
  <si>
    <t>1760564</t>
  </si>
  <si>
    <t>207613042022124823</t>
  </si>
  <si>
    <t>DF20227315708</t>
  </si>
  <si>
    <t>Maria vial 8236</t>
  </si>
  <si>
    <t>1760562</t>
  </si>
  <si>
    <t>207513042022124644</t>
  </si>
  <si>
    <t>DF20227308156</t>
  </si>
  <si>
    <t>Iquique #7543 A</t>
  </si>
  <si>
    <t>1760547</t>
  </si>
  <si>
    <t>207513042022123001</t>
  </si>
  <si>
    <t>DF20227303246</t>
  </si>
  <si>
    <t>Iquique #6932</t>
  </si>
  <si>
    <t>1- Cliente confirma que problema era en el alumbrado publico y no en su domicilio</t>
  </si>
  <si>
    <t>1760544</t>
  </si>
  <si>
    <t>207613042022122443</t>
  </si>
  <si>
    <t>DF20227315716</t>
  </si>
  <si>
    <t>Argentina 1029</t>
  </si>
  <si>
    <t>1760537</t>
  </si>
  <si>
    <t>207513042022121423</t>
  </si>
  <si>
    <t>DF20227303426</t>
  </si>
  <si>
    <t>Domingo Correa #432</t>
  </si>
  <si>
    <t>1760526</t>
  </si>
  <si>
    <t>207513042022115654</t>
  </si>
  <si>
    <t>DF20227304992</t>
  </si>
  <si>
    <t>Victoria #8214</t>
  </si>
  <si>
    <t>1760519</t>
  </si>
  <si>
    <t>207513042022114500</t>
  </si>
  <si>
    <t>DF20227305805</t>
  </si>
  <si>
    <t>Maria Vial #8452</t>
  </si>
  <si>
    <t>1- Directa relacion con incidencia N°DF20227303736</t>
  </si>
  <si>
    <t>1760512</t>
  </si>
  <si>
    <t>207513042022113910</t>
  </si>
  <si>
    <t>DF20227303672</t>
  </si>
  <si>
    <t>Ignacio Echeverria #8332</t>
  </si>
  <si>
    <t>1760505</t>
  </si>
  <si>
    <t>207513042022112805</t>
  </si>
  <si>
    <t>DF20227306047</t>
  </si>
  <si>
    <t>Ignacio Echeverria #8623</t>
  </si>
  <si>
    <t>1- En informe de cuadrilla declara y adjunta fotografias de ITM 25A, pero encuentro otro ITM 32A marca LEXO.</t>
  </si>
  <si>
    <t>1760485</t>
  </si>
  <si>
    <t>207513042022110506</t>
  </si>
  <si>
    <t>DF20227306898</t>
  </si>
  <si>
    <t>Maria Vial #8612</t>
  </si>
  <si>
    <t>1760447</t>
  </si>
  <si>
    <t>207513042022105434</t>
  </si>
  <si>
    <t>DF20227307007</t>
  </si>
  <si>
    <t>Maria Vial #8498</t>
  </si>
  <si>
    <t>1- Cliente no se encuentra en domicilio o local comercial 2- Acometida bien templada</t>
  </si>
  <si>
    <t>1760352</t>
  </si>
  <si>
    <t>207513042022104119</t>
  </si>
  <si>
    <t>DF20227307757</t>
  </si>
  <si>
    <t>Maria Vial #8449</t>
  </si>
  <si>
    <t>1- Cableado de alumbrado publico cortado 2- Directa relacion con N°DF20227307706</t>
  </si>
  <si>
    <t>1760346</t>
  </si>
  <si>
    <t>207513042022103326</t>
  </si>
  <si>
    <t>DF20227307706</t>
  </si>
  <si>
    <t>Maria Vial #8354</t>
  </si>
  <si>
    <t>1- tecnicos aislan cableado cortado de alumbrado publico, se desconoce el motivo por el cual estaban cortados</t>
  </si>
  <si>
    <t>1760339</t>
  </si>
  <si>
    <t>207513042022102059</t>
  </si>
  <si>
    <t>DF20227303736</t>
  </si>
  <si>
    <t>Maria Vial #8382</t>
  </si>
  <si>
    <t>1758746</t>
  </si>
  <si>
    <t>207612042022160517</t>
  </si>
  <si>
    <t>DF20227316456</t>
  </si>
  <si>
    <t>Patricio lynch 9316</t>
  </si>
  <si>
    <t>Sin moradores , no se toman muchas fotografias por precaucion</t>
  </si>
  <si>
    <t>1758723</t>
  </si>
  <si>
    <t>207612042022154620</t>
  </si>
  <si>
    <t>DF20227315342</t>
  </si>
  <si>
    <t>Eleuterio ramirez</t>
  </si>
  <si>
    <t>1758711</t>
  </si>
  <si>
    <t>207512042022152522</t>
  </si>
  <si>
    <t>DF20227309265</t>
  </si>
  <si>
    <t>Manuel Ballesteros #9194</t>
  </si>
  <si>
    <t>1- Poste se encuentra en la misma condicion (chocado) 2- Directa relacion con N°DF20227303063</t>
  </si>
  <si>
    <t>1758708</t>
  </si>
  <si>
    <t>207612042022152347</t>
  </si>
  <si>
    <t>DF20227315317</t>
  </si>
  <si>
    <t>La vendimia 8949</t>
  </si>
  <si>
    <t>1758706</t>
  </si>
  <si>
    <t>207512042022152057</t>
  </si>
  <si>
    <t>DF20227303545</t>
  </si>
  <si>
    <t>Manuel Ballesteros #9185</t>
  </si>
  <si>
    <t>1- Poste se encuentra en misma condicion (chocado) 2- Directa relacion con N°DF20227303063</t>
  </si>
  <si>
    <t>1758668</t>
  </si>
  <si>
    <t>207512042022151239</t>
  </si>
  <si>
    <t>DF20227303063</t>
  </si>
  <si>
    <t>Manuel Ballesteros #9168</t>
  </si>
  <si>
    <t>1- Suministro electrico se encuentra sin problemas en el sector, pero poste sigue en el mismo estado. Se requiere el cambio de este, ya que fue desplazado de su base al ser chocado</t>
  </si>
  <si>
    <t>1758485</t>
  </si>
  <si>
    <t>207512042022145943</t>
  </si>
  <si>
    <t>DF20227302357</t>
  </si>
  <si>
    <t>Ossa #0567</t>
  </si>
  <si>
    <t>1- Cliente no se encuentra en domicilio 2- Suministro electrico normalizado en eñ sector</t>
  </si>
  <si>
    <t>1758475</t>
  </si>
  <si>
    <t>207512042022144355</t>
  </si>
  <si>
    <t>DF20227304800</t>
  </si>
  <si>
    <t>Goycolea #0537</t>
  </si>
  <si>
    <t>1- Cliente no se encuentra en domicilio 2- Directa relacion con N°DF20227303304</t>
  </si>
  <si>
    <t>1758474</t>
  </si>
  <si>
    <t>207612042022144337</t>
  </si>
  <si>
    <t>DF20227317049</t>
  </si>
  <si>
    <t>Trinidad ramirez 01085</t>
  </si>
  <si>
    <t>1758469</t>
  </si>
  <si>
    <t>207512042022143138</t>
  </si>
  <si>
    <t>DF20227303405</t>
  </si>
  <si>
    <t>Salas #9029</t>
  </si>
  <si>
    <t>1758460</t>
  </si>
  <si>
    <t>207612042022142102</t>
  </si>
  <si>
    <t>DF20227316708</t>
  </si>
  <si>
    <t>Trinidad ramirez 848</t>
  </si>
  <si>
    <t>1758458</t>
  </si>
  <si>
    <t>207512042022141822</t>
  </si>
  <si>
    <t>DF20227302710</t>
  </si>
  <si>
    <t>Goycolea #086 bloque A dpto 402</t>
  </si>
  <si>
    <t>1- Cliente no se encuentra en domicilio, pero conserje permite acceso a medidor  2- Direccion dpto correcto #102</t>
  </si>
  <si>
    <t>1758450</t>
  </si>
  <si>
    <t>207612042022141017</t>
  </si>
  <si>
    <t>DF20227317056</t>
  </si>
  <si>
    <t>Trinidad ramirez 499</t>
  </si>
  <si>
    <t>Sin  moradores , sin mayor observacion</t>
  </si>
  <si>
    <t>1758443</t>
  </si>
  <si>
    <t>207612042022135655</t>
  </si>
  <si>
    <t>DF20227317660</t>
  </si>
  <si>
    <t>Trinidad ramires 133</t>
  </si>
  <si>
    <t>Sin moradores , faltan mas fotografias mas detalladas , falta data</t>
  </si>
  <si>
    <t>1758423</t>
  </si>
  <si>
    <t>207512042022131734</t>
  </si>
  <si>
    <t>DF20227310170</t>
  </si>
  <si>
    <t>Aida #8982</t>
  </si>
  <si>
    <t>Monica Zamorano</t>
  </si>
  <si>
    <t>1- Cliente ya tiene instalado poste particular definitivo y tecnicos templan acometida  2- Cliente con sumunistro electrico normalizado</t>
  </si>
  <si>
    <t>1758420</t>
  </si>
  <si>
    <t>207512042022131220</t>
  </si>
  <si>
    <t>DF20227303801</t>
  </si>
  <si>
    <t>1- Se realiza retiro de cables de telecomunicaciones colgando en calle  2- Directa relacion con N°DF20227303274</t>
  </si>
  <si>
    <t>1758416</t>
  </si>
  <si>
    <t>207512042022125833</t>
  </si>
  <si>
    <t>DF20227303274</t>
  </si>
  <si>
    <t>988355893</t>
  </si>
  <si>
    <t>1- Cliente se encuentra con suministro electrico normalizado provisoriamiente por falta de poste particular doblado por camion 2- Caja DAE sin tapa</t>
  </si>
  <si>
    <t>1755973</t>
  </si>
  <si>
    <t>207511042022140617</t>
  </si>
  <si>
    <t>DF20227310984</t>
  </si>
  <si>
    <t>San Damian #149</t>
  </si>
  <si>
    <t>1- Falla se encontraba en la RED M.T, a la cual cuadrilla realizo patrullaje  2- Suministro electrico en el sector se encuentra regularizado</t>
  </si>
  <si>
    <t>1755971</t>
  </si>
  <si>
    <t>207611042022140708</t>
  </si>
  <si>
    <t>DF20227312690</t>
  </si>
  <si>
    <t>Las condes 10800</t>
  </si>
  <si>
    <t>1755963</t>
  </si>
  <si>
    <t>207511042022135935</t>
  </si>
  <si>
    <t>DF20227310936</t>
  </si>
  <si>
    <t>1- Cliente se encuentra con suministro electrico ya regularizado, falla era en el sector  2- Direccion correcta SAN FRANCISCO DE ASIS #159</t>
  </si>
  <si>
    <t>1755948</t>
  </si>
  <si>
    <t>207611042022134333</t>
  </si>
  <si>
    <t>DF20227312652</t>
  </si>
  <si>
    <t>Alaejandro serani sur 9393</t>
  </si>
  <si>
    <t>1755751</t>
  </si>
  <si>
    <t>207611042022131531</t>
  </si>
  <si>
    <t>DF20227311955</t>
  </si>
  <si>
    <t>Virginia 7916</t>
  </si>
  <si>
    <t>1755750</t>
  </si>
  <si>
    <t>207511042022130640</t>
  </si>
  <si>
    <t>DF20227310944</t>
  </si>
  <si>
    <t>Eleodoro Guerra #156</t>
  </si>
  <si>
    <t>1- Cliente no se encuentra en domicilio  2- Acometida bien templada</t>
  </si>
  <si>
    <t>1755742</t>
  </si>
  <si>
    <t>207611042022125239</t>
  </si>
  <si>
    <t>DF20227311962</t>
  </si>
  <si>
    <t>Huentelauquen 1456</t>
  </si>
  <si>
    <t>1755741</t>
  </si>
  <si>
    <t>207511042022124923</t>
  </si>
  <si>
    <t>DF20227307098</t>
  </si>
  <si>
    <t>San Damian 115 E A dpto 601</t>
  </si>
  <si>
    <t>1- Cliente no se encuentra en domicilio, pero conserje en porteria confirma que suministro electrico se encuentra reestablecido y sin problemas. Despues de falla en alimentador subterraneo</t>
  </si>
  <si>
    <t>1755729</t>
  </si>
  <si>
    <t>207611042022123433</t>
  </si>
  <si>
    <t>DF20227313130</t>
  </si>
  <si>
    <t>Raoul duffi 7389</t>
  </si>
  <si>
    <t>1755725</t>
  </si>
  <si>
    <t>207511042022122512</t>
  </si>
  <si>
    <t>DF20227309213</t>
  </si>
  <si>
    <t>Presidente Riesco #2965</t>
  </si>
  <si>
    <t>1- Conserje estaba presente el dia de visita de tecnicos, confirma que suministro electrico no ha vuelto a fallar 2- En informe cuadrilla no declara codigo de material utilizado (ITM 63A) y tampoco existen fotografias</t>
  </si>
  <si>
    <t>1755708</t>
  </si>
  <si>
    <t>207611042022121206</t>
  </si>
  <si>
    <t>DF20227306309</t>
  </si>
  <si>
    <t>Vitacura 5342</t>
  </si>
  <si>
    <t>Sin moradores , falta de data</t>
  </si>
  <si>
    <t>1755706</t>
  </si>
  <si>
    <t>207511042022120750</t>
  </si>
  <si>
    <t>DF20227315703</t>
  </si>
  <si>
    <t>Napoleon #2905 dpto 43</t>
  </si>
  <si>
    <t>1- Cliente no se encuentra en domicilio, pero conserje permite acceso a shat medidores  2- Cliente se encuentra sin suministro electrico, pero por parte de administracion edificio por no pago gastos comunes</t>
  </si>
  <si>
    <t>1755664</t>
  </si>
  <si>
    <t>207611042022115031</t>
  </si>
  <si>
    <t>DF20227310120</t>
  </si>
  <si>
    <t>Armando jaramillo 1179 sc</t>
  </si>
  <si>
    <t>Belanino muena</t>
  </si>
  <si>
    <t>222064916</t>
  </si>
  <si>
    <t>1755653</t>
  </si>
  <si>
    <t>207511042022114619</t>
  </si>
  <si>
    <t>DF20227306741</t>
  </si>
  <si>
    <t>Mariano Sanchez Fontecilla #538</t>
  </si>
  <si>
    <t>1755620</t>
  </si>
  <si>
    <t>207611042022112415</t>
  </si>
  <si>
    <t>DF20227306540</t>
  </si>
  <si>
    <t>Pedro de villagra 2902 sc</t>
  </si>
  <si>
    <t>Concerge no entrega datos , corrobora visita de personal de emergencia .</t>
  </si>
  <si>
    <t>1755601</t>
  </si>
  <si>
    <t>207611042022111125</t>
  </si>
  <si>
    <t>DF20227306292</t>
  </si>
  <si>
    <t>Nueva costanera 3835</t>
  </si>
  <si>
    <t>Sin moradores , local comercial cerrado</t>
  </si>
  <si>
    <t>1753511</t>
  </si>
  <si>
    <t>207608042022151434</t>
  </si>
  <si>
    <t>DF20227315281</t>
  </si>
  <si>
    <t>Alcantara 970 dpto 34</t>
  </si>
  <si>
    <t>Angie sanches</t>
  </si>
  <si>
    <t>222061396</t>
  </si>
  <si>
    <t>1753210</t>
  </si>
  <si>
    <t>207608042022141252</t>
  </si>
  <si>
    <t>DF20227314887</t>
  </si>
  <si>
    <t>Kon tiki 745</t>
  </si>
  <si>
    <t>1753203</t>
  </si>
  <si>
    <t>207608042022135335</t>
  </si>
  <si>
    <t>DF20227308341</t>
  </si>
  <si>
    <t>Estrella del norte 915</t>
  </si>
  <si>
    <t>1753044</t>
  </si>
  <si>
    <t>207608042022132452</t>
  </si>
  <si>
    <t>DF20227314869</t>
  </si>
  <si>
    <t>Las verbenas 8442</t>
  </si>
  <si>
    <t>1753014</t>
  </si>
  <si>
    <t>207608042022122745</t>
  </si>
  <si>
    <t>DF20227306979</t>
  </si>
  <si>
    <t>Valenzuela c /10</t>
  </si>
  <si>
    <t>Cliente contesta por citofono y corrobora visita de personal , no entrega datos y no permite acceso</t>
  </si>
  <si>
    <t>1752956</t>
  </si>
  <si>
    <t>207608042022115327</t>
  </si>
  <si>
    <t>DF20227307171</t>
  </si>
  <si>
    <t>Zenteno 45</t>
  </si>
  <si>
    <t>No permiten tomar fotografias calle cerrada con barreras , carabineros custodiando , persona q ariende no entrega datos</t>
  </si>
  <si>
    <t>1752928</t>
  </si>
  <si>
    <t>207608042022110617</t>
  </si>
  <si>
    <t>DF20227306425</t>
  </si>
  <si>
    <t>Cienfuegos 81 dpto a 42</t>
  </si>
  <si>
    <t>Oscar castro</t>
  </si>
  <si>
    <t>981560856</t>
  </si>
  <si>
    <t>1752924</t>
  </si>
  <si>
    <t>207608042022110228</t>
  </si>
  <si>
    <t>DF20227310315</t>
  </si>
  <si>
    <t>San martin 237dpto 1403</t>
  </si>
  <si>
    <t>Dagoberto henriquez</t>
  </si>
  <si>
    <t>226996147</t>
  </si>
  <si>
    <t>1752864</t>
  </si>
  <si>
    <t>207608042022095824</t>
  </si>
  <si>
    <t>DF20227314775</t>
  </si>
  <si>
    <t>Carmen 36</t>
  </si>
  <si>
    <t>Sin moradores , no permiten acceso a dptos , sin mayor detalle</t>
  </si>
  <si>
    <t>1749311</t>
  </si>
  <si>
    <t>207606042022161254</t>
  </si>
  <si>
    <t>DF20227314454</t>
  </si>
  <si>
    <t>Matucana 17 D</t>
  </si>
  <si>
    <t>Atiende empleada de local no quiere entregar datos ya q no esta a cargo . Problema subterraneo , corrobora visita de personal pero no entrega mas datos</t>
  </si>
  <si>
    <t>1749306</t>
  </si>
  <si>
    <t>207606042022155350</t>
  </si>
  <si>
    <t>DF20227312911</t>
  </si>
  <si>
    <t>Matucana</t>
  </si>
  <si>
    <t>Corresponde a local comercial. Problema externo en camarilla , no se tomas mucha fotografia por precaucion</t>
  </si>
  <si>
    <t>1749206</t>
  </si>
  <si>
    <t>207606042022142754</t>
  </si>
  <si>
    <t>DF20227314516</t>
  </si>
  <si>
    <t>Nueva de valdes 948</t>
  </si>
  <si>
    <t>Sin moradores ,sin mayor observacion</t>
  </si>
  <si>
    <t>1749050</t>
  </si>
  <si>
    <t>207606042022140151</t>
  </si>
  <si>
    <t>DF20227313997</t>
  </si>
  <si>
    <t>Serrano 871</t>
  </si>
  <si>
    <t>No figuran fotografias en observaciones de personal . Sin moradores</t>
  </si>
  <si>
    <t>1748879</t>
  </si>
  <si>
    <t>207606042022132956</t>
  </si>
  <si>
    <t>DF20227306116</t>
  </si>
  <si>
    <t>Argomedo 320 tr. A dpto 1209</t>
  </si>
  <si>
    <t>Problema externo , de acuerdo a observacion de personal , problema subterraneo .</t>
  </si>
  <si>
    <t>1748853</t>
  </si>
  <si>
    <t>207606042022124956</t>
  </si>
  <si>
    <t>DF20227308313</t>
  </si>
  <si>
    <t>Marin 461</t>
  </si>
  <si>
    <t>1748851</t>
  </si>
  <si>
    <t>207606042022124655</t>
  </si>
  <si>
    <t>DF20227310265</t>
  </si>
  <si>
    <t>Marin 395 bl.  C 1  dpto 220</t>
  </si>
  <si>
    <t>1747266</t>
  </si>
  <si>
    <t>207505042022161106</t>
  </si>
  <si>
    <t>DF20227309293</t>
  </si>
  <si>
    <t>Los Gladiolos #10258</t>
  </si>
  <si>
    <t>1-Cliente confirmas que suministro electrico se encuentra normalizado sin intermitencias</t>
  </si>
  <si>
    <t>1747262</t>
  </si>
  <si>
    <t>207505042022154246</t>
  </si>
  <si>
    <t>DF20227314696</t>
  </si>
  <si>
    <t>Santa Paula #664</t>
  </si>
  <si>
    <t>1- Cliente confirma suministro electrico sin problemas</t>
  </si>
  <si>
    <t>1747257</t>
  </si>
  <si>
    <t>207505042022151214</t>
  </si>
  <si>
    <t>DF20227310195</t>
  </si>
  <si>
    <t>La Fontana #11221</t>
  </si>
  <si>
    <t>1- Asesora del hogar es quien atiende y confirma que suministro electrico no ha vuelto a presentar intermitencias 2- Se recomienda poda para red tradicional</t>
  </si>
  <si>
    <t>1747081</t>
  </si>
  <si>
    <t>207605042022142418</t>
  </si>
  <si>
    <t>DF20227309447</t>
  </si>
  <si>
    <t>Nataniel cox 621</t>
  </si>
  <si>
    <t>1747079</t>
  </si>
  <si>
    <t>207605042022135541</t>
  </si>
  <si>
    <t>DF20227305923</t>
  </si>
  <si>
    <t>Portales 3025 casa 10</t>
  </si>
  <si>
    <t>Faltan forografias con mas detalles , sin moradores , sin acceso , se toca citofono y no hay contacto</t>
  </si>
  <si>
    <t>1747077</t>
  </si>
  <si>
    <t>207505042022134816</t>
  </si>
  <si>
    <t>DF20227309549</t>
  </si>
  <si>
    <t>Doctora Ernestina Perez #754</t>
  </si>
  <si>
    <t>1-Cliente no se encuentra en domicilio 2- Se aprecia acometida bien templada, pero se es necsario una mejor poda (ACOMETIDA EN CONTACTO CON RAMAS)</t>
  </si>
  <si>
    <t>1747074</t>
  </si>
  <si>
    <t>207605042022133549</t>
  </si>
  <si>
    <t>DF20227308719</t>
  </si>
  <si>
    <t>San pablo 1990</t>
  </si>
  <si>
    <t>Sin moradores , problema externo en camarilla , frente al municipal 1919</t>
  </si>
  <si>
    <t>1747073</t>
  </si>
  <si>
    <t>207505042022133205</t>
  </si>
  <si>
    <t>DF20227306176</t>
  </si>
  <si>
    <t>Gulliver #773</t>
  </si>
  <si>
    <t>1- relacion directa con incidencia N° DF20227306359</t>
  </si>
  <si>
    <t>1747070</t>
  </si>
  <si>
    <t>207505042022132808</t>
  </si>
  <si>
    <t>DF20227306359</t>
  </si>
  <si>
    <t>1- Cliente confirma que suministro electrico se encuentra normalizado 2- En informe cuadrilla no declara codigo y cantidad de material utlizado, solo describe el uso 3- relacion directa con N° DF20227306176</t>
  </si>
  <si>
    <t>1747068</t>
  </si>
  <si>
    <t>207505042022131250</t>
  </si>
  <si>
    <t>DF20227314408</t>
  </si>
  <si>
    <t>Piacenza #1227</t>
  </si>
  <si>
    <t>1- Cliente no se encuentra en domicilio 2- En informe cuadrilla no declara codigo de material usado (ITM)</t>
  </si>
  <si>
    <t>1747066</t>
  </si>
  <si>
    <t>207605042022130557</t>
  </si>
  <si>
    <t>DF20227315321</t>
  </si>
  <si>
    <t>Rafael sotomayor 737</t>
  </si>
  <si>
    <t>Sin moradores , sin data fotografias</t>
  </si>
  <si>
    <t>1747063</t>
  </si>
  <si>
    <t>207505042022125352</t>
  </si>
  <si>
    <t>DF20227306954</t>
  </si>
  <si>
    <t>Francisco Bilbao #7628</t>
  </si>
  <si>
    <t>1747032</t>
  </si>
  <si>
    <t>207505042022124107</t>
  </si>
  <si>
    <t>DF20227313156</t>
  </si>
  <si>
    <t>Francisco Bilbao #7182 dpto 303</t>
  </si>
  <si>
    <t>1- Cliente no se encuentra en domicilio, por lo cual no existio ingreso a edificio</t>
  </si>
  <si>
    <t>1745373</t>
  </si>
  <si>
    <t>207604042022163000</t>
  </si>
  <si>
    <t>DF20227310583</t>
  </si>
  <si>
    <t>Brazil 745</t>
  </si>
  <si>
    <t>Faltan fotografias de incidencia , problema externo .</t>
  </si>
  <si>
    <t>1745356</t>
  </si>
  <si>
    <t>207604042022154444</t>
  </si>
  <si>
    <t>DF20227307979</t>
  </si>
  <si>
    <t>General bulnes 1491</t>
  </si>
  <si>
    <t>1745338</t>
  </si>
  <si>
    <t>207604042022151732</t>
  </si>
  <si>
    <t>DF20227307914</t>
  </si>
  <si>
    <t>Angel guarello 2937</t>
  </si>
  <si>
    <t>Faltan fotografias , no existen . Domicilio sin moradores</t>
  </si>
  <si>
    <t>1745334</t>
  </si>
  <si>
    <t>207604042022145036</t>
  </si>
  <si>
    <t>DF20227314715</t>
  </si>
  <si>
    <t>Andes 2994</t>
  </si>
  <si>
    <t>Sin moradores , fotos algunas no muy claras , falta data</t>
  </si>
  <si>
    <t>1745139</t>
  </si>
  <si>
    <t>207604042022142353</t>
  </si>
  <si>
    <t>DF20227310288</t>
  </si>
  <si>
    <t>Domeyko 1934</t>
  </si>
  <si>
    <t>1744997</t>
  </si>
  <si>
    <t>207604042022134029</t>
  </si>
  <si>
    <t>DF20227307974</t>
  </si>
  <si>
    <t>San ignacio 902 dpto 308</t>
  </si>
  <si>
    <t>Cliente no quiere entregar datos solo corrobora visita de personal .</t>
  </si>
  <si>
    <t>1744988</t>
  </si>
  <si>
    <t>207604042022131411</t>
  </si>
  <si>
    <t>DF20227308755</t>
  </si>
  <si>
    <t>San diego 1344 ed.o dpto 1808</t>
  </si>
  <si>
    <t>Antonio ramirez</t>
  </si>
  <si>
    <t>224001327</t>
  </si>
  <si>
    <t>Caja tapa concentrador abierta sin perno</t>
  </si>
  <si>
    <t>1744701</t>
  </si>
  <si>
    <t>207604042022115752</t>
  </si>
  <si>
    <t>DF20227315324</t>
  </si>
  <si>
    <t>Loreto 170</t>
  </si>
  <si>
    <t>DF20227308447</t>
  </si>
  <si>
    <t>DF20227317929</t>
  </si>
  <si>
    <t>DF20227309852</t>
  </si>
  <si>
    <t>1774485</t>
  </si>
  <si>
    <t>207525042022104035</t>
  </si>
  <si>
    <t>DF20227314500</t>
  </si>
  <si>
    <t>Victoria #8779</t>
  </si>
  <si>
    <t>1- Cliente no se encuentra en domicilio 2- Alumbrado publico de encuentra operativo, confirma vecino del sector</t>
  </si>
  <si>
    <t>1794634</t>
  </si>
  <si>
    <t>207604052022164426</t>
  </si>
  <si>
    <t>DF20217085032</t>
  </si>
  <si>
    <t>Los pozos 7221</t>
  </si>
  <si>
    <t>Chinquikira martinez</t>
  </si>
  <si>
    <t>222294410</t>
  </si>
  <si>
    <t>1794615</t>
  </si>
  <si>
    <t>207604052022162134</t>
  </si>
  <si>
    <t>DF20217083154</t>
  </si>
  <si>
    <t>Manuel novoa 658</t>
  </si>
  <si>
    <t>Atiende menor de edad , no entrega muchos datos</t>
  </si>
  <si>
    <t>1794581</t>
  </si>
  <si>
    <t>207604052022154457</t>
  </si>
  <si>
    <t>DF20217082821</t>
  </si>
  <si>
    <t>Las carmelitas 91 dpto 103</t>
  </si>
  <si>
    <t>Sin moradores , problema externo , trabajo ejecutado corresponde a general carol urzua fte al 6950</t>
  </si>
  <si>
    <t>1794575</t>
  </si>
  <si>
    <t>207604052022153303</t>
  </si>
  <si>
    <t>DF20217082965</t>
  </si>
  <si>
    <t>General carol urzua 7003</t>
  </si>
  <si>
    <t>Sin moradores , problema externo , sin mayor observacion</t>
  </si>
  <si>
    <t>1794572</t>
  </si>
  <si>
    <t>207604052022152403</t>
  </si>
  <si>
    <t>DF20217082822</t>
  </si>
  <si>
    <t>General carol urzua 6969</t>
  </si>
  <si>
    <t>Sin moradores , problema externo poste chocado .</t>
  </si>
  <si>
    <t>1794231</t>
  </si>
  <si>
    <t>207504052022115235</t>
  </si>
  <si>
    <t>DF20227332835</t>
  </si>
  <si>
    <t>Navarino #6409</t>
  </si>
  <si>
    <t>1- Cliente no se encuentra en domicilio 2- Suministro electrico se encuentra normalizado</t>
  </si>
  <si>
    <t>1793895</t>
  </si>
  <si>
    <t>207504052022101926</t>
  </si>
  <si>
    <t>DF20227333007</t>
  </si>
  <si>
    <t>Rio Cisnes #043</t>
  </si>
  <si>
    <t>1- Cliente se encuentra con suministro electrico 2- Se requiere cambio de poste de BT 8.7mt  Evidente desprendimiento de hormigon en base</t>
  </si>
  <si>
    <t>1793865</t>
  </si>
  <si>
    <t>207604052022094901</t>
  </si>
  <si>
    <t>DF20227325899</t>
  </si>
  <si>
    <t>Angelmo 828</t>
  </si>
  <si>
    <t>1792562</t>
  </si>
  <si>
    <t>207603052022153913</t>
  </si>
  <si>
    <t>DF20227326171</t>
  </si>
  <si>
    <t>Vasco nuñes de balboa 0781</t>
  </si>
  <si>
    <t>1791608</t>
  </si>
  <si>
    <t>207603052022133549</t>
  </si>
  <si>
    <t>DF20227325586</t>
  </si>
  <si>
    <t>Rodrigo de bastidas 9611</t>
  </si>
  <si>
    <t>Sin acceso a pasaje , sin moradores , fotografias falta mas detalle , fotos sin data</t>
  </si>
  <si>
    <t>1791587</t>
  </si>
  <si>
    <t>207503052022131056</t>
  </si>
  <si>
    <t>DF20227332310</t>
  </si>
  <si>
    <t>Aranjuez #6336</t>
  </si>
  <si>
    <t>1- Cliente confirma que suministro elecrrico se encuentra normalizado despues de visita de tecnicos</t>
  </si>
  <si>
    <t>1791580</t>
  </si>
  <si>
    <t>207603052022125820</t>
  </si>
  <si>
    <t>DF20227325983</t>
  </si>
  <si>
    <t>Pasaje uno 834</t>
  </si>
  <si>
    <t>Sin moradores , num.incidencia no corresponde a direccion en terreno .</t>
  </si>
  <si>
    <t>1791561</t>
  </si>
  <si>
    <t>207503052022124343</t>
  </si>
  <si>
    <t>DF20227337186</t>
  </si>
  <si>
    <t>Cardenal Raul Silva Henriquez #7750</t>
  </si>
  <si>
    <t>1791517</t>
  </si>
  <si>
    <t>207503052022123238</t>
  </si>
  <si>
    <t>DF20227331693</t>
  </si>
  <si>
    <t>Frente a San Ana #0434</t>
  </si>
  <si>
    <t>1- Se aprecia cableado concentrico restaurado a cliente</t>
  </si>
  <si>
    <t>1791478</t>
  </si>
  <si>
    <t>207603052022123052</t>
  </si>
  <si>
    <t>DF20227320236</t>
  </si>
  <si>
    <t>Santa rosa 7954</t>
  </si>
  <si>
    <t>1791474</t>
  </si>
  <si>
    <t>207503052022122358</t>
  </si>
  <si>
    <t>DF20227332521</t>
  </si>
  <si>
    <t>Santa Ana #427</t>
  </si>
  <si>
    <t>1- No se logra acceso a empresa debido a que supervisor del local se encontraba en reunion, pero portero confirma suministro electrico normalizado</t>
  </si>
  <si>
    <t>1791465</t>
  </si>
  <si>
    <t>207603052022121115</t>
  </si>
  <si>
    <t>DF20227326404</t>
  </si>
  <si>
    <t>Presidente balmaceda 6682</t>
  </si>
  <si>
    <t>1791456</t>
  </si>
  <si>
    <t>207503052022120010</t>
  </si>
  <si>
    <t>DF20227337793</t>
  </si>
  <si>
    <t>Yungay #0687</t>
  </si>
  <si>
    <t>1791446</t>
  </si>
  <si>
    <t>207503052022114510</t>
  </si>
  <si>
    <t>DF20227328485</t>
  </si>
  <si>
    <t>Lirquen #7935</t>
  </si>
  <si>
    <t>1- TD 11375 se encuentra normalizado su funcionamiento en red BT  2- No declaran fusible NH</t>
  </si>
  <si>
    <t>1791443</t>
  </si>
  <si>
    <t>207603052022113628</t>
  </si>
  <si>
    <t>DF20227325866</t>
  </si>
  <si>
    <t>Parral 7993</t>
  </si>
  <si>
    <t>Osman lecaros</t>
  </si>
  <si>
    <t>Falta data en fotografias , cliente no quiere entregar num. Fono</t>
  </si>
  <si>
    <t>1791434</t>
  </si>
  <si>
    <t>207503052022112114</t>
  </si>
  <si>
    <t>DF20227339421</t>
  </si>
  <si>
    <t>Combarbala #0868</t>
  </si>
  <si>
    <t>1- Cliente no se encuentra en domicilio 2- Se aprecia cableado concentrico desde caja DAE hasta poste particular cliente normalizado</t>
  </si>
  <si>
    <t>1791369</t>
  </si>
  <si>
    <t>207603052022111640</t>
  </si>
  <si>
    <t>DF20227324765</t>
  </si>
  <si>
    <t>La parva 0574</t>
  </si>
  <si>
    <t>Sin moradores , sector hostil , dificulta tomar mas fotografias , ademas feria municipal en lugar dificulta tomar mas tiempo</t>
  </si>
  <si>
    <t>1791356</t>
  </si>
  <si>
    <t>207503052022105445</t>
  </si>
  <si>
    <t>DF20227331534</t>
  </si>
  <si>
    <t>Valdivia #730</t>
  </si>
  <si>
    <t>1- Cliente confirma normalidad en suministro electrico  2- No declaran codigo de ITM 40A</t>
  </si>
  <si>
    <t>1791186</t>
  </si>
  <si>
    <t>207503052022103832</t>
  </si>
  <si>
    <t>DF20227336201</t>
  </si>
  <si>
    <t>El Tabo #8182</t>
  </si>
  <si>
    <t>1- Clientw confirma encontrarse con suministro electrico normalizado</t>
  </si>
  <si>
    <t>1791174</t>
  </si>
  <si>
    <t>207503052022102845</t>
  </si>
  <si>
    <t>DF20227333151</t>
  </si>
  <si>
    <t>Los Vilos #8256</t>
  </si>
  <si>
    <t>1790054</t>
  </si>
  <si>
    <t>207502052022152216</t>
  </si>
  <si>
    <t>DF20227339610</t>
  </si>
  <si>
    <t>Las Capuchinas #10533</t>
  </si>
  <si>
    <t>1- No se logra acceso a pasaje, debido a porton privado cerrado</t>
  </si>
  <si>
    <t>1790003</t>
  </si>
  <si>
    <t>207502052022150341</t>
  </si>
  <si>
    <t>DF20227327653</t>
  </si>
  <si>
    <t>Rio aconcagua #0963</t>
  </si>
  <si>
    <t>1- Cliente no se encuentra en domicilio 2- cable concentrico se ve reparado</t>
  </si>
  <si>
    <t>1789962</t>
  </si>
  <si>
    <t>207502052022145309</t>
  </si>
  <si>
    <t>DF20227329670</t>
  </si>
  <si>
    <t>Higueritas #0977</t>
  </si>
  <si>
    <t>1789923</t>
  </si>
  <si>
    <t>207502052022144325</t>
  </si>
  <si>
    <t>DF20227333364</t>
  </si>
  <si>
    <t>Pichidangui #9103</t>
  </si>
  <si>
    <t>1-Cliente no se encuentra en domicilio 2- Cableado cortado se trata de cable de telecomunicaciones</t>
  </si>
  <si>
    <t>1789888</t>
  </si>
  <si>
    <t>207502052022142836</t>
  </si>
  <si>
    <t>DF20227329746</t>
  </si>
  <si>
    <t>Alejandro Muñoz #9409</t>
  </si>
  <si>
    <t>Magaly Villagran</t>
  </si>
  <si>
    <t>1- Cliente se encuentra con suministro normalizado, pero aun mantiene falla en el interior de su domicilio 2- Caja DAE abierta</t>
  </si>
  <si>
    <t>1789868</t>
  </si>
  <si>
    <t>207602052022140207</t>
  </si>
  <si>
    <t>DF20227325400</t>
  </si>
  <si>
    <t>Chañaral 6942</t>
  </si>
  <si>
    <t>1789865</t>
  </si>
  <si>
    <t>207502052022135226</t>
  </si>
  <si>
    <t>DF20227327491</t>
  </si>
  <si>
    <t>Las Barrancas #9235</t>
  </si>
  <si>
    <t>1- Cliente no se encuentra en domicilio 2- Acometida templada y en buena altura</t>
  </si>
  <si>
    <t>1789860</t>
  </si>
  <si>
    <t>207602052022134359</t>
  </si>
  <si>
    <t>DF20227322465</t>
  </si>
  <si>
    <t>13 poniente 8483</t>
  </si>
  <si>
    <t>Gabriel betancourt</t>
  </si>
  <si>
    <t>225461304</t>
  </si>
  <si>
    <t>1789854</t>
  </si>
  <si>
    <t>207602052022132815</t>
  </si>
  <si>
    <t>DF20227324327</t>
  </si>
  <si>
    <t>Almendrillo 9149</t>
  </si>
  <si>
    <t>Sin moradores , sector conflictivo , no se sacan mejores fotos por sector</t>
  </si>
  <si>
    <t>1789845</t>
  </si>
  <si>
    <t>207602052022131519</t>
  </si>
  <si>
    <t>DF20227322004</t>
  </si>
  <si>
    <t>Canto general 0809</t>
  </si>
  <si>
    <t>Sin moradores , falta mejorar data en fotografia</t>
  </si>
  <si>
    <t>1789835</t>
  </si>
  <si>
    <t>207602052022125628</t>
  </si>
  <si>
    <t>DF20227320062</t>
  </si>
  <si>
    <t>Tacora 9046</t>
  </si>
  <si>
    <t>Atiende persona que trabaja en local , pero no quiere entregar datos</t>
  </si>
  <si>
    <t>1789711</t>
  </si>
  <si>
    <t>207502052022120958</t>
  </si>
  <si>
    <t>DF20227330273</t>
  </si>
  <si>
    <t>La Chimba #0976</t>
  </si>
  <si>
    <t>1789693</t>
  </si>
  <si>
    <t>207502052022114913</t>
  </si>
  <si>
    <t>DF20227332907</t>
  </si>
  <si>
    <t>Isla Tenglo #8667</t>
  </si>
  <si>
    <t>1789657</t>
  </si>
  <si>
    <t>207502052022113358</t>
  </si>
  <si>
    <t>DF20227326696</t>
  </si>
  <si>
    <t>Manco Capac #0613</t>
  </si>
  <si>
    <t>1- Cliente no se encuentra en domicilio 2-Caja DAE sin tapa</t>
  </si>
  <si>
    <t>1789644</t>
  </si>
  <si>
    <t>207502052022111856</t>
  </si>
  <si>
    <t>DF20227326574</t>
  </si>
  <si>
    <t>Isla Tenglo #8695</t>
  </si>
  <si>
    <t>1- Cliente no se encuentra en domicilio 2- Caja BT con tapa abierta</t>
  </si>
  <si>
    <t>1789631</t>
  </si>
  <si>
    <t>2207502052022110505</t>
  </si>
  <si>
    <t>DF20227326539</t>
  </si>
  <si>
    <t>Islas Salas y Gomez #8789</t>
  </si>
  <si>
    <t>1788430</t>
  </si>
  <si>
    <t>207530042022173336</t>
  </si>
  <si>
    <t>DF20227328908</t>
  </si>
  <si>
    <t>Viña del Mar #470</t>
  </si>
  <si>
    <t>1- Cliente no se encuentra en domicilio 2- No se pueden tomar fotografias, vecinos hostiles en el sector</t>
  </si>
  <si>
    <t>1788427</t>
  </si>
  <si>
    <t>207530042022172121</t>
  </si>
  <si>
    <t>DF20227330819</t>
  </si>
  <si>
    <t>Elqui #7838</t>
  </si>
  <si>
    <t>1- Cliente confirma encontrarse con suministro electrico normalizado</t>
  </si>
  <si>
    <t>1788425</t>
  </si>
  <si>
    <t>207530042022170725</t>
  </si>
  <si>
    <t>DF20227326888</t>
  </si>
  <si>
    <t>4 Poniente #8028</t>
  </si>
  <si>
    <t>Miguel Bustamante</t>
  </si>
  <si>
    <t>949652024</t>
  </si>
  <si>
    <t>1788419</t>
  </si>
  <si>
    <t>207530042022165457</t>
  </si>
  <si>
    <t>DF20227324912</t>
  </si>
  <si>
    <t>1 Oriente #8085</t>
  </si>
  <si>
    <t>1- Cliente no se encuentra en domicilio 2- Se aprecia material nuevo en acometida, pero no declarado en informe con su codigo</t>
  </si>
  <si>
    <t>DF20227320341</t>
  </si>
  <si>
    <t>DF20227321041</t>
  </si>
  <si>
    <t>1788407</t>
  </si>
  <si>
    <t>207630042022162011</t>
  </si>
  <si>
    <t>DF20227321053</t>
  </si>
  <si>
    <t>Las uvas y el viento 0550</t>
  </si>
  <si>
    <t>Direccion de numero de incidencia no corresponde a lugar de trabajo ejecutado , corresponde a colegio ubicado en cardenal raul silva henriquez con san gregorio .</t>
  </si>
  <si>
    <t>1788405</t>
  </si>
  <si>
    <t>207530042022160605</t>
  </si>
  <si>
    <t>DF20227330983</t>
  </si>
  <si>
    <t>1 Oriiente #8393</t>
  </si>
  <si>
    <t>1- Cliente no se encuentra en domicilio 2- Se aprecia reparacion provisoria de cable concentrico</t>
  </si>
  <si>
    <t>1788404</t>
  </si>
  <si>
    <t>207530042022155544</t>
  </si>
  <si>
    <t>DF20227327215</t>
  </si>
  <si>
    <t>Tres Sur #0575</t>
  </si>
  <si>
    <t>1- Cliente confirma que despues de atencion de tecnicos, no ha vuelto a ocurrir problemas de intermitencias</t>
  </si>
  <si>
    <t>DF20227319108</t>
  </si>
  <si>
    <t>1788389</t>
  </si>
  <si>
    <t>207630042022152608</t>
  </si>
  <si>
    <t>DF20227321469</t>
  </si>
  <si>
    <t>Rio ñuble 0928</t>
  </si>
  <si>
    <t>Sin moradores , no se toman mas fotografias por precaucion , sector conflictivo</t>
  </si>
  <si>
    <t>1788369</t>
  </si>
  <si>
    <t>207630042022135046</t>
  </si>
  <si>
    <t>DF20227319544</t>
  </si>
  <si>
    <t>Esmeralda 833</t>
  </si>
  <si>
    <t>1788362</t>
  </si>
  <si>
    <t>207630042022133308</t>
  </si>
  <si>
    <t>DF20227321467</t>
  </si>
  <si>
    <t>Coronel 8614</t>
  </si>
  <si>
    <t>Sin moradores , faltan fotografias con detalle , y data</t>
  </si>
  <si>
    <t>1788354</t>
  </si>
  <si>
    <t>207630042022131135</t>
  </si>
  <si>
    <t>3 sur 585</t>
  </si>
  <si>
    <t>Se encuentran en domicilio pero no salen , no se toman fotografias por precaucion , personas en esquina bebiendo alcohol</t>
  </si>
  <si>
    <t>1788353</t>
  </si>
  <si>
    <t>207630042022125412</t>
  </si>
  <si>
    <t>DF20227321292</t>
  </si>
  <si>
    <t>Cardenal raul silva henriquez 8286</t>
  </si>
  <si>
    <t>Corresponde a local comercial , personal que trabaja en lugar no quieren atender , no se encuentra persona a cargo</t>
  </si>
  <si>
    <t>1788346</t>
  </si>
  <si>
    <t>207630042022123627</t>
  </si>
  <si>
    <t>8 oriente 8265</t>
  </si>
  <si>
    <t>1788340</t>
  </si>
  <si>
    <t>207630042022122332</t>
  </si>
  <si>
    <t>3 norte 895</t>
  </si>
  <si>
    <t>Cindy benitez</t>
  </si>
  <si>
    <t>942909523</t>
  </si>
  <si>
    <t>1788333</t>
  </si>
  <si>
    <t>207630042022120141</t>
  </si>
  <si>
    <t>DF20227321621</t>
  </si>
  <si>
    <t>Cardenal raul silva henriquez 7831 B</t>
  </si>
  <si>
    <t>Alicia paez</t>
  </si>
  <si>
    <t>Acometida no esta cambiada completa segun informe , solo queda provisoria con acolche , cliente con suministro . Cliente no quiere entregar fono contacto</t>
  </si>
  <si>
    <t>1788320</t>
  </si>
  <si>
    <t>207630042022112647</t>
  </si>
  <si>
    <t>DF20227321503</t>
  </si>
  <si>
    <t>Calbuco 7857</t>
  </si>
  <si>
    <t>Sin moradores , se visualiza acometida , solo parche provisorio no cambio completo .</t>
  </si>
  <si>
    <t>1788308</t>
  </si>
  <si>
    <t>207630042022111101</t>
  </si>
  <si>
    <t>DF20227319137</t>
  </si>
  <si>
    <t>Lota 7836</t>
  </si>
  <si>
    <t>1788299</t>
  </si>
  <si>
    <t>207630042022105519</t>
  </si>
  <si>
    <t>DF20227319735</t>
  </si>
  <si>
    <t>Inca de oro 7779</t>
  </si>
  <si>
    <t>Carlos muñoz</t>
  </si>
  <si>
    <t>959304815</t>
  </si>
  <si>
    <t>Observacion de personal de emrgencia no concuerda con datos de cliente que indica que el problema era en itm y que personal lo cambio , no hay datos , registro de aquello .</t>
  </si>
  <si>
    <t>1788282</t>
  </si>
  <si>
    <t>207630042022104125</t>
  </si>
  <si>
    <t>DF20227321909</t>
  </si>
  <si>
    <t>Coronel 6699</t>
  </si>
  <si>
    <t>Sin moradores , falta de data en fotografias</t>
  </si>
  <si>
    <t>1788276</t>
  </si>
  <si>
    <t>207630042022103023</t>
  </si>
  <si>
    <t>DF20227319457</t>
  </si>
  <si>
    <t>Manio 6656</t>
  </si>
  <si>
    <t>1788259</t>
  </si>
  <si>
    <t>207630042022101428</t>
  </si>
  <si>
    <t>DF20227321920</t>
  </si>
  <si>
    <t>Yungay 313</t>
  </si>
  <si>
    <t>Sin moradores , faltan fotografias y data</t>
  </si>
  <si>
    <t>1777951</t>
  </si>
  <si>
    <t>207626042022141430</t>
  </si>
  <si>
    <t>DF20227314526</t>
  </si>
  <si>
    <t>Vicuña maquena 1001</t>
  </si>
  <si>
    <t>1777667</t>
  </si>
  <si>
    <t>207626042022133133</t>
  </si>
  <si>
    <t>DF20227314941</t>
  </si>
  <si>
    <t>Pasaje 1 8838</t>
  </si>
  <si>
    <t>1777665</t>
  </si>
  <si>
    <t>207526042022133012</t>
  </si>
  <si>
    <t>DF20227312269</t>
  </si>
  <si>
    <t>Nueva Oriente #9272</t>
  </si>
  <si>
    <t>1- Cliente pensaba que cableado que colgaba era electrico, tecnicos le aclararon que son de telecomunicaciones</t>
  </si>
  <si>
    <t>1777659</t>
  </si>
  <si>
    <t>207526042022132041</t>
  </si>
  <si>
    <t>DF20227311554</t>
  </si>
  <si>
    <t>Nueva Poniente #9212</t>
  </si>
  <si>
    <t>1777647</t>
  </si>
  <si>
    <t>207626042022131131</t>
  </si>
  <si>
    <t>DF20227317244</t>
  </si>
  <si>
    <t>Gran avenida 8471</t>
  </si>
  <si>
    <t>Sin moradores , problema externo en poste frente a 8471 .</t>
  </si>
  <si>
    <t>1777642</t>
  </si>
  <si>
    <t>207626042022130528</t>
  </si>
  <si>
    <t>DF20227317037</t>
  </si>
  <si>
    <t>Gran avenida 8243</t>
  </si>
  <si>
    <t>1777638</t>
  </si>
  <si>
    <t>207526042022130040</t>
  </si>
  <si>
    <t>DF20227307265</t>
  </si>
  <si>
    <t>Gran Avenida Jose Miguel Carrera #8912</t>
  </si>
  <si>
    <t>1- No se logra ubicar local comercial, ya que se encuentra dentro de intermodal la cisterna 2- Se llama a cliente sin respuesta</t>
  </si>
  <si>
    <t>1777625</t>
  </si>
  <si>
    <t>207526042022124312</t>
  </si>
  <si>
    <t>DF20227312674</t>
  </si>
  <si>
    <t>A. Mackenny #375</t>
  </si>
  <si>
    <t>1777621</t>
  </si>
  <si>
    <t>207526042022122936</t>
  </si>
  <si>
    <t>DF20227307714</t>
  </si>
  <si>
    <t>Pasaje 2 #8326 A</t>
  </si>
  <si>
    <t>1- Cliente confirma que alumbrado publico se encuentra operativo</t>
  </si>
  <si>
    <t>1777618</t>
  </si>
  <si>
    <t>207626042022122319</t>
  </si>
  <si>
    <t>DF20227317645</t>
  </si>
  <si>
    <t>Fernando rioja 15</t>
  </si>
  <si>
    <t>1777617</t>
  </si>
  <si>
    <t>207526042022121621</t>
  </si>
  <si>
    <t>DF20227311428</t>
  </si>
  <si>
    <t>El Parron #0218 local 2</t>
  </si>
  <si>
    <t>1777611</t>
  </si>
  <si>
    <t>207526042022121157</t>
  </si>
  <si>
    <t>DF20227311423</t>
  </si>
  <si>
    <t>El Parron #0218 local B</t>
  </si>
  <si>
    <t>1- Cliente se encuentra con suministro electrico normalizado 2- Direccion correcta EL PARRON #0216</t>
  </si>
  <si>
    <t>1777567</t>
  </si>
  <si>
    <t>207626042022115647</t>
  </si>
  <si>
    <t>DF20227317752</t>
  </si>
  <si>
    <t>La blanca 448</t>
  </si>
  <si>
    <t>Sin moradores , faltan mas detalle de data en fotografias</t>
  </si>
  <si>
    <t>1777564</t>
  </si>
  <si>
    <t>207526042022115643</t>
  </si>
  <si>
    <t>DF20227310622</t>
  </si>
  <si>
    <t>El Parron #784</t>
  </si>
  <si>
    <t>1777550</t>
  </si>
  <si>
    <t>207526042022113614</t>
  </si>
  <si>
    <t>DF20227311706</t>
  </si>
  <si>
    <t>Briones Luco #5 L107 B</t>
  </si>
  <si>
    <t>1- No se logra dar con ubicacion real del lugar de trabajo, direccion no coincide con fotografias de informe cuadrilla 2- Se llama a numero de cliente sin obtener respuesta</t>
  </si>
  <si>
    <t>1777549</t>
  </si>
  <si>
    <t>207626042022113820</t>
  </si>
  <si>
    <t>DF20227317101</t>
  </si>
  <si>
    <t>Nueva 3 6550</t>
  </si>
  <si>
    <t>Sin moradores , falta data en forografias</t>
  </si>
  <si>
    <t>1777540</t>
  </si>
  <si>
    <t>207626042022112334</t>
  </si>
  <si>
    <t>DF20227317506</t>
  </si>
  <si>
    <t>Gran avenida 6610 c/A</t>
  </si>
  <si>
    <t>Sin moradores , problema externo , faltan fotografias</t>
  </si>
  <si>
    <t>1777538</t>
  </si>
  <si>
    <t>207626042022112047</t>
  </si>
  <si>
    <t>DF20227318282</t>
  </si>
  <si>
    <t>Gran avenida 6544</t>
  </si>
  <si>
    <t>Sin moradores , sin data en forografias</t>
  </si>
  <si>
    <t>1777527</t>
  </si>
  <si>
    <t>207526042022111139</t>
  </si>
  <si>
    <t>DF20227310803</t>
  </si>
  <si>
    <t>Nueva Dos #6614</t>
  </si>
  <si>
    <t>1- Se le da solucion provisoria, mientras se espera instalacion de poste particular  2- Directa relacion con N° DF20227312914 DONDE SE DA SOLUCION DEFINITIVA. 3- Direccion correcta NUEVA DOS#6613</t>
  </si>
  <si>
    <t>1777524</t>
  </si>
  <si>
    <t>207526042022110719</t>
  </si>
  <si>
    <t>DF20227312914</t>
  </si>
  <si>
    <t>Nueva Dos #6613</t>
  </si>
  <si>
    <t>1- Cliente confirma suministro electrico normalizado. SOLUCION DEFINITIVA 2- Directa relacion con N°DF20227310803</t>
  </si>
  <si>
    <t>1775926</t>
  </si>
  <si>
    <t>207525042022163822</t>
  </si>
  <si>
    <t>DF20227316683</t>
  </si>
  <si>
    <t>Fernando Rioja #103 M</t>
  </si>
  <si>
    <t>1- Cliente dice que nunca llamo ENEL por alguna falla en el suminstro electrico</t>
  </si>
  <si>
    <t>1775918</t>
  </si>
  <si>
    <t>207525042022161510</t>
  </si>
  <si>
    <t>DF20227318746</t>
  </si>
  <si>
    <t>Av. Maria #6505</t>
  </si>
  <si>
    <t>1- Cliente no se encuentra en domicilio 2- Acometida ya se encuentra regularizada</t>
  </si>
  <si>
    <t>1775795</t>
  </si>
  <si>
    <t>207525042022160517</t>
  </si>
  <si>
    <t>DF20227311780</t>
  </si>
  <si>
    <t>Santa Elisa #485</t>
  </si>
  <si>
    <t>1775552</t>
  </si>
  <si>
    <t>207525042022154847</t>
  </si>
  <si>
    <t>DF20227310883</t>
  </si>
  <si>
    <t>Fuenzalida Urrejola #198</t>
  </si>
  <si>
    <t>1774959</t>
  </si>
  <si>
    <t>207525042022135839</t>
  </si>
  <si>
    <t>DF20227312551</t>
  </si>
  <si>
    <t>Profesor Alcaino #399</t>
  </si>
  <si>
    <t>1- Cliente conforme con solucion brindada por tecnicos</t>
  </si>
  <si>
    <t>1774957</t>
  </si>
  <si>
    <t>207625042022135155</t>
  </si>
  <si>
    <t>DF20227314811</t>
  </si>
  <si>
    <t>Doctor elguin 1287</t>
  </si>
  <si>
    <t>1774950</t>
  </si>
  <si>
    <t>207525042022133627</t>
  </si>
  <si>
    <t>DF20227313149</t>
  </si>
  <si>
    <t>Monarca #992</t>
  </si>
  <si>
    <t>1774946</t>
  </si>
  <si>
    <t>207625042022133147</t>
  </si>
  <si>
    <t>DF20227314718</t>
  </si>
  <si>
    <t>Gran avenida 8619</t>
  </si>
  <si>
    <t>1774940</t>
  </si>
  <si>
    <t>207525042022132513</t>
  </si>
  <si>
    <t>DF20227318849</t>
  </si>
  <si>
    <t>Av. Fdez Albano #97 dpto 41</t>
  </si>
  <si>
    <t>1- Cliente confirma que tecnicos le demostraron que eran cables de telecomunicaciones</t>
  </si>
  <si>
    <t>1774629</t>
  </si>
  <si>
    <t>207525042022115243</t>
  </si>
  <si>
    <t>DF20227316539</t>
  </si>
  <si>
    <t>El Parron #1009</t>
  </si>
  <si>
    <t>1- Cliente confirma estar con suministro electrico nornalizado, despues de visita de tecnicos 2- Numeracion correcta de direccion es #1109</t>
  </si>
  <si>
    <t>1774614</t>
  </si>
  <si>
    <t>207525042022113345</t>
  </si>
  <si>
    <t>DF20227314589</t>
  </si>
  <si>
    <t>Alejandro Vial #8320</t>
  </si>
  <si>
    <t>1- Cliente no se encuentra en domicilio 2- Direccion correcta de siniestro BLAS VIAL #8203</t>
  </si>
  <si>
    <t>1774589</t>
  </si>
  <si>
    <t>207525042022110954</t>
  </si>
  <si>
    <t>DF20227314838</t>
  </si>
  <si>
    <t>Av. Elias Fdez. Albano # 565 tr A dpto 1207</t>
  </si>
  <si>
    <t>1- Cliente no se encuentra en domicilio, pero conserje permite acceso a shaft electrico 2- Cliente se encuentra con suministro electrico reestablecido</t>
  </si>
  <si>
    <t>1774565</t>
  </si>
  <si>
    <t>207525042022105104</t>
  </si>
  <si>
    <t>DF20227314642</t>
  </si>
  <si>
    <t>Sarita Stein #870</t>
  </si>
  <si>
    <t>1- Cliente con suministro normalizado 2- Directa relacion con N°DF20227306541</t>
  </si>
  <si>
    <t>1815074</t>
  </si>
  <si>
    <t>207518052022105024</t>
  </si>
  <si>
    <t>DF20217094024</t>
  </si>
  <si>
    <t>La Castellana Norte #44 dpto 121</t>
  </si>
  <si>
    <t>1813556</t>
  </si>
  <si>
    <t>207617052022172559</t>
  </si>
  <si>
    <t>DF20217091525</t>
  </si>
  <si>
    <t>Plaza 570 casa 307</t>
  </si>
  <si>
    <t>Sin moradores , guardia no permite sacar fotografias</t>
  </si>
  <si>
    <t>1813507</t>
  </si>
  <si>
    <t>207617052022152415</t>
  </si>
  <si>
    <t>DF20217082721</t>
  </si>
  <si>
    <t>Plaza interior 2440 casa 24</t>
  </si>
  <si>
    <t>Sin acceso a condominio , guardia no permite acceso ya q en domicilio no hay gente</t>
  </si>
  <si>
    <t>1813477</t>
  </si>
  <si>
    <t>207617052022150607</t>
  </si>
  <si>
    <t>DF20217080115</t>
  </si>
  <si>
    <t>San ramon casa 25</t>
  </si>
  <si>
    <t>Falta data en fotografias , y falta mas cantidad de fotos . Sin moradores</t>
  </si>
  <si>
    <t>1811322</t>
  </si>
  <si>
    <t>207616052022173138</t>
  </si>
  <si>
    <t>DF20217083857</t>
  </si>
  <si>
    <t>Padre werner fromm</t>
  </si>
  <si>
    <t>Atiende joven menor de edad , pero no recuerda visita de personal , por razones obvias no entrega datos .</t>
  </si>
  <si>
    <t>1811182</t>
  </si>
  <si>
    <t>207616052022161229</t>
  </si>
  <si>
    <t>DF20217083966</t>
  </si>
  <si>
    <t>Los pozos 6855 dpto 1803</t>
  </si>
  <si>
    <t>Hugo gacitua</t>
  </si>
  <si>
    <t>227162157</t>
  </si>
  <si>
    <t>1811143</t>
  </si>
  <si>
    <t>207616052022154305</t>
  </si>
  <si>
    <t>DF20217083312</t>
  </si>
  <si>
    <t>Los dominicos 8162</t>
  </si>
  <si>
    <t>Atiende cliente nacionalidad china , no entrega datos , corresponde a local de comida china</t>
  </si>
  <si>
    <t>1811112</t>
  </si>
  <si>
    <t>207616052022151039</t>
  </si>
  <si>
    <t>DF20217083057</t>
  </si>
  <si>
    <t>Fray leon 12560 B</t>
  </si>
  <si>
    <t>1811101</t>
  </si>
  <si>
    <t>207616052022145200</t>
  </si>
  <si>
    <t>DF20217083881</t>
  </si>
  <si>
    <t>Camino los andes 1484</t>
  </si>
  <si>
    <t>1811091</t>
  </si>
  <si>
    <t>207616052022143440</t>
  </si>
  <si>
    <t>DF20217083944</t>
  </si>
  <si>
    <t>La escuela 897</t>
  </si>
  <si>
    <t>1811071</t>
  </si>
  <si>
    <t>207616052022141425</t>
  </si>
  <si>
    <t>DF20217082296</t>
  </si>
  <si>
    <t>Loma larga 957</t>
  </si>
  <si>
    <t>1811057</t>
  </si>
  <si>
    <t>207516052022135301</t>
  </si>
  <si>
    <t>DF20227341236</t>
  </si>
  <si>
    <t>San Francisco de Asis #1800 edif. D dpto 13</t>
  </si>
  <si>
    <t>1- No se puede verificar medidor, conserje no contaba con llaves de shaft electrico 2- Cliente confirma suministro electrico normalizado</t>
  </si>
  <si>
    <t>1810883</t>
  </si>
  <si>
    <t>207516052022133355</t>
  </si>
  <si>
    <t>DF20227326870</t>
  </si>
  <si>
    <t>Plaza #570 C 313</t>
  </si>
  <si>
    <t>1- Cliente no se encuentra en domicilio, motuvo por el cual conserje no permite acceso a condominio 2- En fotografias de informe cuadrilla se aprecia que existe un cambio de ITM y no declara codigo ni describe en el trabajo realizado</t>
  </si>
  <si>
    <t>1810875</t>
  </si>
  <si>
    <t>207616052022133104</t>
  </si>
  <si>
    <t>DF20217079938</t>
  </si>
  <si>
    <t>Padre hurtado sur 1621</t>
  </si>
  <si>
    <t>Problema externo , referencia locales comerciales .</t>
  </si>
  <si>
    <t>1810868</t>
  </si>
  <si>
    <t>207516052022132035</t>
  </si>
  <si>
    <t>DF20227321139</t>
  </si>
  <si>
    <t>Plaza #555 casa 78</t>
  </si>
  <si>
    <t>1- Cliente confirma encontrarse con suministro electrico normalizado despues de visita de tecnicos 2- No declaran codigo ITM 40A instalado</t>
  </si>
  <si>
    <t>1810850</t>
  </si>
  <si>
    <t>207516052022130329</t>
  </si>
  <si>
    <t>DF20227322128</t>
  </si>
  <si>
    <t>San Carlos de Apoquindo #450 frente porteria</t>
  </si>
  <si>
    <t>1- No se logra ubicar direccion, fotografias de informe no estan georeferenciadas</t>
  </si>
  <si>
    <t>1810841</t>
  </si>
  <si>
    <t>207616052022125736</t>
  </si>
  <si>
    <t>DF20217082034</t>
  </si>
  <si>
    <t>Alonso de cordova 6152 dpto 708</t>
  </si>
  <si>
    <t>Juan carlos meneses</t>
  </si>
  <si>
    <t>225022772</t>
  </si>
  <si>
    <t>1810783</t>
  </si>
  <si>
    <t>207516052022124928</t>
  </si>
  <si>
    <t>DF20227321450</t>
  </si>
  <si>
    <t>San Carlos de Apoquindo #936</t>
  </si>
  <si>
    <t>1- Cliente no se encuentra en domicilio 2- No declara codigo de ITM 40A instalado</t>
  </si>
  <si>
    <t>1810599</t>
  </si>
  <si>
    <t>207516052022123704</t>
  </si>
  <si>
    <t>DF20227337052</t>
  </si>
  <si>
    <t>El Capellan #12170</t>
  </si>
  <si>
    <t>1-Cliente confirma que falla era en el interior de su instalacion electrica</t>
  </si>
  <si>
    <t>1810594</t>
  </si>
  <si>
    <t>207616052022122929</t>
  </si>
  <si>
    <t>DF20217080557</t>
  </si>
  <si>
    <t>Los estandartes 593 dpto 302</t>
  </si>
  <si>
    <t>Sin moradores , falta fotografias y data en la misma</t>
  </si>
  <si>
    <t>1810588</t>
  </si>
  <si>
    <t>207516052022122243</t>
  </si>
  <si>
    <t>DF20227323527</t>
  </si>
  <si>
    <t>Camino la Fuente #1053 depto 103B1 torre B</t>
  </si>
  <si>
    <t>1- Cliente no se encuentra en domicilio, pero conserje permite acceso a shaft medidores  2- Suministro electrico normalizado</t>
  </si>
  <si>
    <t>1810586</t>
  </si>
  <si>
    <t>207616052022122028</t>
  </si>
  <si>
    <t>DF20217081727</t>
  </si>
  <si>
    <t>Los estandartes 569 dpto 204</t>
  </si>
  <si>
    <t>Sin moradores , no figuran forografias de trabajo realizado .</t>
  </si>
  <si>
    <t>1810582</t>
  </si>
  <si>
    <t>207616052022121112</t>
  </si>
  <si>
    <t>DF20217079484</t>
  </si>
  <si>
    <t>Los estandartes 411 dpto 403</t>
  </si>
  <si>
    <t>1810573</t>
  </si>
  <si>
    <t>207516052022120406</t>
  </si>
  <si>
    <t>DF20227338963</t>
  </si>
  <si>
    <t>Camino del Manzanar #11937</t>
  </si>
  <si>
    <t>1- Cliente se encuentra con suministro electrico normalizado 2- No declaran codigo de materiales utilizados</t>
  </si>
  <si>
    <t>1810564</t>
  </si>
  <si>
    <t>207616052022115641</t>
  </si>
  <si>
    <t>DF20217081034</t>
  </si>
  <si>
    <t>Enrique foster 71 dpto 2004</t>
  </si>
  <si>
    <t>Sin moradores , concerge al momento de visita no se encuentra</t>
  </si>
  <si>
    <t>1810553</t>
  </si>
  <si>
    <t>207516052022115133</t>
  </si>
  <si>
    <t>DF20227331989</t>
  </si>
  <si>
    <t>Circunvalacion las Flores #11967 A dpto 12</t>
  </si>
  <si>
    <t>1- TD 28306 se encuentra con suministro electrico normalizado 2- Cliente no se encuentra en domicilio</t>
  </si>
  <si>
    <t>1810545</t>
  </si>
  <si>
    <t>207616052022114603</t>
  </si>
  <si>
    <t>DF20217082033</t>
  </si>
  <si>
    <t>Gertrudis echeñique 421 C</t>
  </si>
  <si>
    <t>Sin moradores , vecino del edificio no permite acceso a medidor</t>
  </si>
  <si>
    <t>1810510</t>
  </si>
  <si>
    <t>207516052022113621</t>
  </si>
  <si>
    <t>DF20227332195</t>
  </si>
  <si>
    <t>Camino el Alba #12351</t>
  </si>
  <si>
    <t>1- Clinica se encuentra con suministro electrico normalizado</t>
  </si>
  <si>
    <t>1809091</t>
  </si>
  <si>
    <t>207514052022152336</t>
  </si>
  <si>
    <t>DF20227328074</t>
  </si>
  <si>
    <t>El Convento #785</t>
  </si>
  <si>
    <t>1- Cliente se encuentra con suministro electrico normalizado 2- Se requiere poda en postacion RIESGO ELECTRICO</t>
  </si>
  <si>
    <t>1809090</t>
  </si>
  <si>
    <t>207514052022151423</t>
  </si>
  <si>
    <t>DF20227325801</t>
  </si>
  <si>
    <t>El Capellan #12108</t>
  </si>
  <si>
    <t>1- Cliente no se encuentra en domicilio 2- No declaran codigo de ITM 40A utilizado</t>
  </si>
  <si>
    <t>1809086</t>
  </si>
  <si>
    <t>207514052022150039</t>
  </si>
  <si>
    <t>DF20227323948</t>
  </si>
  <si>
    <t>Perugia #2254</t>
  </si>
  <si>
    <t>1- Cliente con suministro electrico normalizado 2- Direccion correcta: FRANCISCO DE ASIS #2100 casa 34</t>
  </si>
  <si>
    <t>1809076</t>
  </si>
  <si>
    <t>207514052022144137</t>
  </si>
  <si>
    <t>DF20217094930</t>
  </si>
  <si>
    <t>Santa Rita #979</t>
  </si>
  <si>
    <t>1- Cliente no se encuentra en domicilio 2- Direccion correcta: SAN MIGUEL #12470</t>
  </si>
  <si>
    <t>DF20217093819</t>
  </si>
  <si>
    <t>Camino el Alba #12082</t>
  </si>
  <si>
    <t>1809064</t>
  </si>
  <si>
    <t>207514052022142241</t>
  </si>
  <si>
    <t>1- Cliente asegura que este trabajo de realixo hace mas de 1 año y no el 27/04/22 2- Cliente con suministro electrico normalizado</t>
  </si>
  <si>
    <t>1809061</t>
  </si>
  <si>
    <t>207514052022135907</t>
  </si>
  <si>
    <t>DF20217093108</t>
  </si>
  <si>
    <t>Santa Teresa Jornet #1018</t>
  </si>
  <si>
    <t>1809056</t>
  </si>
  <si>
    <t>207514052022133915</t>
  </si>
  <si>
    <t>DF20217093359</t>
  </si>
  <si>
    <t>Carlos Peña Otaegui #12501 B dpto 52</t>
  </si>
  <si>
    <t>1809041</t>
  </si>
  <si>
    <t>207514052022131939</t>
  </si>
  <si>
    <t>DF20217094642</t>
  </si>
  <si>
    <t>Francisco Bulnes Correa #2970</t>
  </si>
  <si>
    <t>1- Cliente confirma que AP ya se encuentra restaurado y operativo</t>
  </si>
  <si>
    <t>1809039</t>
  </si>
  <si>
    <t>207514052022130858</t>
  </si>
  <si>
    <t>DF20217095422</t>
  </si>
  <si>
    <t>Quebrada Honda Norte #11924</t>
  </si>
  <si>
    <t>1809037</t>
  </si>
  <si>
    <t>207514052022125027</t>
  </si>
  <si>
    <t>DF20227336290</t>
  </si>
  <si>
    <t>Carlos Peña Otaegui #9748</t>
  </si>
  <si>
    <t>1- TD 32310 se encuentra normalizado y operativo  2- No declaran codigo de material ultilizado en informe cuadrilla</t>
  </si>
  <si>
    <t>1809030</t>
  </si>
  <si>
    <t>207514052022124040</t>
  </si>
  <si>
    <t>DF20227336337</t>
  </si>
  <si>
    <t>Colina del Peumo #921</t>
  </si>
  <si>
    <t>1808994</t>
  </si>
  <si>
    <t>207514052022122640</t>
  </si>
  <si>
    <t>DF20227319310</t>
  </si>
  <si>
    <t>Las Tortolas #2261</t>
  </si>
  <si>
    <t>1- Cliente no se encuentra en domicilio 2- No declaran codigo de conectoras utilizadas</t>
  </si>
  <si>
    <t>1808944</t>
  </si>
  <si>
    <t>207514052022115111</t>
  </si>
  <si>
    <t>DF20227340158</t>
  </si>
  <si>
    <t>La Escuela #576</t>
  </si>
  <si>
    <t>1- Cliente no se encuentra en domicilio, pero caja de empalme se encuentra en calle y se aprecia que se encuentra con suministro electrico 2- Sello roto</t>
  </si>
  <si>
    <t>1808938</t>
  </si>
  <si>
    <t>207514052022113707</t>
  </si>
  <si>
    <t>DF20227321512</t>
  </si>
  <si>
    <t>Luis Matte Larrain #873</t>
  </si>
  <si>
    <t>1808931</t>
  </si>
  <si>
    <t>207514052022112236</t>
  </si>
  <si>
    <t>DF20217086835</t>
  </si>
  <si>
    <t>Descabezado grande #9091</t>
  </si>
  <si>
    <t>1- Cliente conforme con rapida atencion de parte de tecnicos</t>
  </si>
  <si>
    <t>1808923</t>
  </si>
  <si>
    <t>207514052022110805</t>
  </si>
  <si>
    <t>DF20217094154</t>
  </si>
  <si>
    <t>La Quebrada #9434</t>
  </si>
  <si>
    <t>1-No existe acceso a lugar, ni comunicacion con cliente</t>
  </si>
  <si>
    <t>1808915</t>
  </si>
  <si>
    <t>207514052022105442</t>
  </si>
  <si>
    <t>DF20227324549</t>
  </si>
  <si>
    <t>Paul Harris #1460</t>
  </si>
  <si>
    <t>1- Se trata de local comercial, pero se encuentra cerrado</t>
  </si>
  <si>
    <t>1808909</t>
  </si>
  <si>
    <t>207514052022104341</t>
  </si>
  <si>
    <t>DF20227319859</t>
  </si>
  <si>
    <t>Achinal #1627</t>
  </si>
  <si>
    <t>1- Cliente confirma encontrarse con suminisyro electrico normalizado despues de visita de tecnicos</t>
  </si>
  <si>
    <t>1808559</t>
  </si>
  <si>
    <t>207613052022182357</t>
  </si>
  <si>
    <t>DF20217087415</t>
  </si>
  <si>
    <t>Ayquina 1510</t>
  </si>
  <si>
    <t>1808510</t>
  </si>
  <si>
    <t>207513052022162850</t>
  </si>
  <si>
    <t>DF20227319116</t>
  </si>
  <si>
    <t>Pehuenches #8397</t>
  </si>
  <si>
    <t>1808495</t>
  </si>
  <si>
    <t>207513052022161552</t>
  </si>
  <si>
    <t>DF20227336386</t>
  </si>
  <si>
    <t>Comodoro Arturo Benitez #393</t>
  </si>
  <si>
    <t>1- Cliente confirma que falla era en el interior de su instalacion electrica</t>
  </si>
  <si>
    <t>1808410</t>
  </si>
  <si>
    <t>207513052022144502</t>
  </si>
  <si>
    <t>DF20227339151</t>
  </si>
  <si>
    <t>Los Dominicos #8659</t>
  </si>
  <si>
    <t>1- Cliente no se encuentra en domicilio 2- Direccio  correcta es RIO GUADIANA #8186</t>
  </si>
  <si>
    <t>1808389</t>
  </si>
  <si>
    <t>207513052022142851</t>
  </si>
  <si>
    <t>DF20227321825</t>
  </si>
  <si>
    <t>Patagonia #267 E dpto 303</t>
  </si>
  <si>
    <t>1- Cliente no se encuentra en domicilio 2- no declara codigo de ITM 25 Utilizado</t>
  </si>
  <si>
    <t>1808386</t>
  </si>
  <si>
    <t>207513052022141622</t>
  </si>
  <si>
    <t>DF20227320750</t>
  </si>
  <si>
    <t>Lugo #8397</t>
  </si>
  <si>
    <t>1808105</t>
  </si>
  <si>
    <t>207513052022135648</t>
  </si>
  <si>
    <t>DF20227322455</t>
  </si>
  <si>
    <t>Bartolome Coleone #7620</t>
  </si>
  <si>
    <t>1-Cliente confirmas encontrarse co  suministro electrico normalizado despues de visita de tecnicos</t>
  </si>
  <si>
    <t>1808093</t>
  </si>
  <si>
    <t>207513052022133824</t>
  </si>
  <si>
    <t>DF20227321426</t>
  </si>
  <si>
    <t>Victor Sotta #7097</t>
  </si>
  <si>
    <t>1808075</t>
  </si>
  <si>
    <t>207513052022131951</t>
  </si>
  <si>
    <t>DF20227321174</t>
  </si>
  <si>
    <t>Mayecura #1241</t>
  </si>
  <si>
    <t>1- Direccion correcta MARTIN ALONSO PINZON #7411 2- Cliente confirma que falla era en la instalacion de su domicilio</t>
  </si>
  <si>
    <t>1808062</t>
  </si>
  <si>
    <t>207513052022125012</t>
  </si>
  <si>
    <t>DF20227319678</t>
  </si>
  <si>
    <t>Parinacota #1193</t>
  </si>
  <si>
    <t>1808045</t>
  </si>
  <si>
    <t>207513052022121337</t>
  </si>
  <si>
    <t>DF20227337181</t>
  </si>
  <si>
    <t>Pje Domingo Santa Cruz #1886</t>
  </si>
  <si>
    <t>1808037</t>
  </si>
  <si>
    <t>207513052022120042</t>
  </si>
  <si>
    <t>DF20227322250</t>
  </si>
  <si>
    <t>Lolco #7640 dpto 205</t>
  </si>
  <si>
    <t>1- No se logra acceso, ni comunicacion con cliente</t>
  </si>
  <si>
    <t>1808026</t>
  </si>
  <si>
    <t>207513052022114235</t>
  </si>
  <si>
    <t>DF20227319301</t>
  </si>
  <si>
    <t>Delia Matte #1929</t>
  </si>
  <si>
    <t>1- Cliente confirma encontrarse con suministro electrico regularizado despues de visita de tecnicos</t>
  </si>
  <si>
    <t>1808019</t>
  </si>
  <si>
    <t>207513052022112616</t>
  </si>
  <si>
    <t>DF20227319609</t>
  </si>
  <si>
    <t>Fuente Ovejuna #1353</t>
  </si>
  <si>
    <t>1- TD 11170 se encuentra normalizado  2- No declaran codigo de fusible en informe cuadrilla</t>
  </si>
  <si>
    <t>1808004</t>
  </si>
  <si>
    <t>207513052022110609</t>
  </si>
  <si>
    <t>DF20227325834</t>
  </si>
  <si>
    <t>Florencio Barrios #1262 K dpto 32</t>
  </si>
  <si>
    <t>1- Cliente no se encuentra en domicilio 2- Faltan fotografias del trabajo realizado en informe cuadrilla</t>
  </si>
  <si>
    <t>1807007</t>
  </si>
  <si>
    <t>207612052022165013</t>
  </si>
  <si>
    <t>DF20217082648</t>
  </si>
  <si>
    <t>Los ilanes 135</t>
  </si>
  <si>
    <t>Maria clotilde vega</t>
  </si>
  <si>
    <t>Cliente no quiere entregar fono .</t>
  </si>
  <si>
    <t>1807005</t>
  </si>
  <si>
    <t>207512052022164716</t>
  </si>
  <si>
    <t>DF20217094178</t>
  </si>
  <si>
    <t>Estocolmo #410 dpto 106</t>
  </si>
  <si>
    <t>1- No se logra acceso ni comunicacion con cliente</t>
  </si>
  <si>
    <t>1807001</t>
  </si>
  <si>
    <t>207512052022164229</t>
  </si>
  <si>
    <t>DF20227327590</t>
  </si>
  <si>
    <t>Estocolmo #416 dpto 104</t>
  </si>
  <si>
    <t>1- no se logra acceso a lugar, ni  comunicacion con cliente</t>
  </si>
  <si>
    <t>1806990</t>
  </si>
  <si>
    <t>207512052022162433</t>
  </si>
  <si>
    <t>DF20227339643</t>
  </si>
  <si>
    <t>Cerro el Plomo #5855</t>
  </si>
  <si>
    <t>1806901</t>
  </si>
  <si>
    <t>207512052022151738</t>
  </si>
  <si>
    <t>DF20227329517</t>
  </si>
  <si>
    <t>Cerro el Plomo #6571 dpto 304</t>
  </si>
  <si>
    <t>1- Cliente no se encuentra en domicilio y no se tiene acceso a banco de medidores (edificio sin conserje)</t>
  </si>
  <si>
    <t>1806896</t>
  </si>
  <si>
    <t>207612052022151320</t>
  </si>
  <si>
    <t>DF20217090421</t>
  </si>
  <si>
    <t>Santa paula 675</t>
  </si>
  <si>
    <t>Faltan fotografias en informacion , sin moradores</t>
  </si>
  <si>
    <t>1806885</t>
  </si>
  <si>
    <t>207512052022150540</t>
  </si>
  <si>
    <t>DF20217095483</t>
  </si>
  <si>
    <t>Cerro el Plomo #6644 dpto 702</t>
  </si>
  <si>
    <t>1- Numeracion correcta #6622 2- Cliente no se encuentra en domicilio</t>
  </si>
  <si>
    <t>1806878</t>
  </si>
  <si>
    <t>207612052022144948</t>
  </si>
  <si>
    <t>DF20217082375</t>
  </si>
  <si>
    <t>Cerro provincia 1442</t>
  </si>
  <si>
    <t>Sin moradores , falta mejor claridad en data</t>
  </si>
  <si>
    <t>1806866</t>
  </si>
  <si>
    <t>207512052022144610</t>
  </si>
  <si>
    <t>DF20227321211</t>
  </si>
  <si>
    <t>Noruega #6650 dpto 133</t>
  </si>
  <si>
    <t>1- Cliente no se encuentra en domicilio, pero conserje permite acceso a shaft medidores  2- suministro electrico normalizado 3- Caja empalme sin sello</t>
  </si>
  <si>
    <t>1806858</t>
  </si>
  <si>
    <t>207512052022143314</t>
  </si>
  <si>
    <t>DF20227335732</t>
  </si>
  <si>
    <t>Noruega #6655 dpto 102</t>
  </si>
  <si>
    <t>1-TD 3194 se encuentra operativo  2- No declaran codigo de fusibles en informe cuadrilla</t>
  </si>
  <si>
    <t>1806852</t>
  </si>
  <si>
    <t>207512052022142546</t>
  </si>
  <si>
    <t>DF20227333267</t>
  </si>
  <si>
    <t>Los Vikingos #6444 dpto 84</t>
  </si>
  <si>
    <t>1- Directa relacion con N°DF20227339511</t>
  </si>
  <si>
    <t>1806850</t>
  </si>
  <si>
    <t>207512052022142028</t>
  </si>
  <si>
    <t>DF20227321296</t>
  </si>
  <si>
    <t>Los Vikingos #6444 dpto 73</t>
  </si>
  <si>
    <t>1- Relacion directa con N° DF20227339511</t>
  </si>
  <si>
    <t>1806816</t>
  </si>
  <si>
    <t>207512052022141729</t>
  </si>
  <si>
    <t>DF20227339511</t>
  </si>
  <si>
    <t>Los Vikingos #6444</t>
  </si>
  <si>
    <t>1- Conserje confirma que despues de reparacion no ha vuelto a existir problemas con el suministro electrico</t>
  </si>
  <si>
    <t>1806812</t>
  </si>
  <si>
    <t>207612052022141201</t>
  </si>
  <si>
    <t>DF20217081629</t>
  </si>
  <si>
    <t>Cerro sombrero 116</t>
  </si>
  <si>
    <t>1806492</t>
  </si>
  <si>
    <t>207612052022135731</t>
  </si>
  <si>
    <t>DF20217080390</t>
  </si>
  <si>
    <t>Manantiales</t>
  </si>
  <si>
    <t>1806477</t>
  </si>
  <si>
    <t>207612052022134104</t>
  </si>
  <si>
    <t>DF20217080084</t>
  </si>
  <si>
    <t>Colina la gloria 2281</t>
  </si>
  <si>
    <t>Mejorar fotografias , sin moradores</t>
  </si>
  <si>
    <t>1806469</t>
  </si>
  <si>
    <t>207612052022132940</t>
  </si>
  <si>
    <t>DF20217080416</t>
  </si>
  <si>
    <t>Las lomas 402</t>
  </si>
  <si>
    <t>1806466</t>
  </si>
  <si>
    <t>207512052022132418</t>
  </si>
  <si>
    <t>DF20217095448</t>
  </si>
  <si>
    <t>Escandinavia #81</t>
  </si>
  <si>
    <t>1806458</t>
  </si>
  <si>
    <t>207512052022130911</t>
  </si>
  <si>
    <t>DF20227326455</t>
  </si>
  <si>
    <t>Volcan Llaima #7145</t>
  </si>
  <si>
    <t>1- Asesora del hogar confirma estar con suministro electrico normalizado</t>
  </si>
  <si>
    <t>1806457</t>
  </si>
  <si>
    <t>207612052022130828</t>
  </si>
  <si>
    <t>DF20217081457</t>
  </si>
  <si>
    <t>La piedad 334</t>
  </si>
  <si>
    <t>1806453</t>
  </si>
  <si>
    <t>207512052022125952</t>
  </si>
  <si>
    <t>DF20227333806</t>
  </si>
  <si>
    <t>Volcan llaima #7355</t>
  </si>
  <si>
    <t>1806446</t>
  </si>
  <si>
    <t>207612052022125425</t>
  </si>
  <si>
    <t>DF20217092436</t>
  </si>
  <si>
    <t>Estocolmo 410 dpto 106</t>
  </si>
  <si>
    <t>Sin moradores , sin acceso a medidores</t>
  </si>
  <si>
    <t>1806444</t>
  </si>
  <si>
    <t>207612052022124712</t>
  </si>
  <si>
    <t>DF20217080641</t>
  </si>
  <si>
    <t>Estocolmo 338 dpto 111</t>
  </si>
  <si>
    <t>Falta fotografias con mas detalles , sin moradores .</t>
  </si>
  <si>
    <t>1806432</t>
  </si>
  <si>
    <t>207612052022122016</t>
  </si>
  <si>
    <t>DF20217082004</t>
  </si>
  <si>
    <t>Gulliver 788</t>
  </si>
  <si>
    <t>1806429</t>
  </si>
  <si>
    <t>207612052022120638</t>
  </si>
  <si>
    <t>DF20217079705</t>
  </si>
  <si>
    <t>Real pontevedra 1112 dpto 22</t>
  </si>
  <si>
    <t>Salomon vilchez</t>
  </si>
  <si>
    <t>222011290</t>
  </si>
  <si>
    <t>1806347</t>
  </si>
  <si>
    <t>207612052022114233</t>
  </si>
  <si>
    <t>DF20217080695</t>
  </si>
  <si>
    <t>Ingeniero pedro blanquier 6565 c/D</t>
  </si>
  <si>
    <t>Sin moradores , se llama por citofono y no contesta nadie .</t>
  </si>
  <si>
    <t>1806339</t>
  </si>
  <si>
    <t>207612052022112403</t>
  </si>
  <si>
    <t>DF20217080328</t>
  </si>
  <si>
    <t>Sebastian elcano 1100 dpto 152</t>
  </si>
  <si>
    <t>Antonio salazar</t>
  </si>
  <si>
    <t>222399880</t>
  </si>
  <si>
    <t>Falta  fotografias mas detalladas de trabajos . Sin mayor observacion</t>
  </si>
  <si>
    <t>1806327</t>
  </si>
  <si>
    <t>207612052022105947</t>
  </si>
  <si>
    <t>DF20217079711</t>
  </si>
  <si>
    <t>El dante 4200 dpto 314</t>
  </si>
  <si>
    <t>Patricio zamora</t>
  </si>
  <si>
    <t>222632892</t>
  </si>
  <si>
    <t>1806170</t>
  </si>
  <si>
    <t>207612052022090555</t>
  </si>
  <si>
    <t>DF20217078988</t>
  </si>
  <si>
    <t>Cuarto centenario 1745</t>
  </si>
  <si>
    <t>1804997</t>
  </si>
  <si>
    <t>207511052022173509</t>
  </si>
  <si>
    <t>DF20227337051</t>
  </si>
  <si>
    <t>Maria Teresa #6349</t>
  </si>
  <si>
    <t>1- TD 54451 se encuentra operativo, entregando suministro electrico al sector 2- No declaran codigo material utilizado</t>
  </si>
  <si>
    <t>1804979</t>
  </si>
  <si>
    <t>207511052022171650</t>
  </si>
  <si>
    <t>DF20227335321</t>
  </si>
  <si>
    <t>Maria Teresa #6376</t>
  </si>
  <si>
    <t>1- Cliente no se encuentra en domicilio 2- Vecinos del lugar confirman que AP se encuentra operativo</t>
  </si>
  <si>
    <t>1804926</t>
  </si>
  <si>
    <t>207511052022170035</t>
  </si>
  <si>
    <t>DF20227332849</t>
  </si>
  <si>
    <t>Las Malvas #379 dpto 113</t>
  </si>
  <si>
    <t>1-Cliente no se encuentra en domicilio, al no encontrarse conserje no permite acceso a shaft medidores</t>
  </si>
  <si>
    <t>1804902</t>
  </si>
  <si>
    <t>207511052022164143</t>
  </si>
  <si>
    <t>DF20227338143</t>
  </si>
  <si>
    <t>Los Almendros #421</t>
  </si>
  <si>
    <t>1- Cliente confirma encontrarse con suministro electrico normalizado despues de visita de tecnicos</t>
  </si>
  <si>
    <t>1804884</t>
  </si>
  <si>
    <t>207511052022163210</t>
  </si>
  <si>
    <t>DF20217095513</t>
  </si>
  <si>
    <t>Los Almendros #520</t>
  </si>
  <si>
    <t>1804850</t>
  </si>
  <si>
    <t>207511052022161317</t>
  </si>
  <si>
    <t>DF20227332804</t>
  </si>
  <si>
    <t>Andorra #6658</t>
  </si>
  <si>
    <t>1804830</t>
  </si>
  <si>
    <t>207511052022155421</t>
  </si>
  <si>
    <t>DF20217094365</t>
  </si>
  <si>
    <t>Bello Horizonte #1086 dpto 402</t>
  </si>
  <si>
    <t>1-Edificio sin conserje, cliente no se encuentra en domicilio</t>
  </si>
  <si>
    <t>1804817</t>
  </si>
  <si>
    <t>207511052022153654</t>
  </si>
  <si>
    <t>DF20227338813</t>
  </si>
  <si>
    <t>Mar del Sur #1050 dpto 901</t>
  </si>
  <si>
    <t>1- Cliente no se encuentra en domicilio 2- Conserje de efificio confirma que se encuentran con suministro electrico normalizado</t>
  </si>
  <si>
    <t>1804812</t>
  </si>
  <si>
    <t>207511052022152206</t>
  </si>
  <si>
    <t>DF20217093576</t>
  </si>
  <si>
    <t>Medinacelli #1221</t>
  </si>
  <si>
    <t>1- Cliente confirma encontarse con suministro electrico normalizado 2- Caja DAE sin tapa</t>
  </si>
  <si>
    <t>1804805</t>
  </si>
  <si>
    <t>207511052022150933</t>
  </si>
  <si>
    <t>DF20227337849</t>
  </si>
  <si>
    <t>Medinacelli #1059 dpto 82</t>
  </si>
  <si>
    <t>1-Se encuentra regularizado y normalizado el suministro electrico en el sector  2- No declara codigo de materiales utilizados</t>
  </si>
  <si>
    <t>1804800</t>
  </si>
  <si>
    <t>207611052022150145</t>
  </si>
  <si>
    <t>DF20217079695</t>
  </si>
  <si>
    <t>Alejandro fleming 9060</t>
  </si>
  <si>
    <t>1804790</t>
  </si>
  <si>
    <t>207511052022145203</t>
  </si>
  <si>
    <t>DF20217093297</t>
  </si>
  <si>
    <t>La Rabida #5530</t>
  </si>
  <si>
    <t>1- TD 2725 se encuentra operativo, con suministro electrico normalizado en el sector</t>
  </si>
  <si>
    <t>1804746</t>
  </si>
  <si>
    <t>207511052022143035</t>
  </si>
  <si>
    <t>DF20227335840</t>
  </si>
  <si>
    <t>Roberto Lopez #1503</t>
  </si>
  <si>
    <t>1804735</t>
  </si>
  <si>
    <t>207511052022141632</t>
  </si>
  <si>
    <t>DF20217094417</t>
  </si>
  <si>
    <t>Sandokan #7078</t>
  </si>
  <si>
    <t>1804731</t>
  </si>
  <si>
    <t>207611052022141155</t>
  </si>
  <si>
    <t>DF20217080317</t>
  </si>
  <si>
    <t>Las trompetas 7528</t>
  </si>
  <si>
    <t>1804465</t>
  </si>
  <si>
    <t>207611052022135725</t>
  </si>
  <si>
    <t>1804424</t>
  </si>
  <si>
    <t>207511052022134644</t>
  </si>
  <si>
    <t>DF20227334376</t>
  </si>
  <si>
    <t>Canumanqui #1245 A dpto 23</t>
  </si>
  <si>
    <t>1- TD 9705  se encuentra operativo, dando suministro electrico para el sector</t>
  </si>
  <si>
    <t>1804421</t>
  </si>
  <si>
    <t>207611052022134149</t>
  </si>
  <si>
    <t>DF20217080510</t>
  </si>
  <si>
    <t>Virgilio figueroa 6666 dpto 102</t>
  </si>
  <si>
    <t>Sin moradores , se marca citofono y no contestan . Sin acceso a medidores</t>
  </si>
  <si>
    <t>1804415</t>
  </si>
  <si>
    <t>207611052022132238</t>
  </si>
  <si>
    <t>DF20217081261</t>
  </si>
  <si>
    <t>Bello horizonte 933 depto 1201</t>
  </si>
  <si>
    <t>Carmen esquivel ( concerge )</t>
  </si>
  <si>
    <t>227935907</t>
  </si>
  <si>
    <t>Se genera orden, pero cliente reclama por dpto 703 , cliente del 1201 siempre estuvo con suministro</t>
  </si>
  <si>
    <t>1804412</t>
  </si>
  <si>
    <t>207611052022131934</t>
  </si>
  <si>
    <t>DF20217081026</t>
  </si>
  <si>
    <t>Bello horizonte 933 dpto 703</t>
  </si>
  <si>
    <t>1804373</t>
  </si>
  <si>
    <t>207611052022124724</t>
  </si>
  <si>
    <t>DF20217079734</t>
  </si>
  <si>
    <t>El bergantin 961</t>
  </si>
  <si>
    <t>Atiende cliente , pero indica que desconoce trabajo de personal de emegencia en esa fecha , por lo cual no entrega datos</t>
  </si>
  <si>
    <t>1804334</t>
  </si>
  <si>
    <t>207611052022122752</t>
  </si>
  <si>
    <t>DF20217091682</t>
  </si>
  <si>
    <t>Tomas moro 1759</t>
  </si>
  <si>
    <t>1804319</t>
  </si>
  <si>
    <t>207611052022120645</t>
  </si>
  <si>
    <t>DF20217080574</t>
  </si>
  <si>
    <t>Vasco de gama 4885</t>
  </si>
  <si>
    <t>1804303</t>
  </si>
  <si>
    <t>207611052022114721</t>
  </si>
  <si>
    <t>DF20217080204</t>
  </si>
  <si>
    <t>San cresente 416 b</t>
  </si>
  <si>
    <t>Atiende cliente , no entrega datos , no permite fotografias</t>
  </si>
  <si>
    <t>1804299</t>
  </si>
  <si>
    <t>207611052022112628</t>
  </si>
  <si>
    <t>DF20217091245</t>
  </si>
  <si>
    <t>Americo vespucio sur 1281 dpto 303</t>
  </si>
  <si>
    <t>Sin moradores , sin acceso a medidores , se llama a citofono y no contestan</t>
  </si>
  <si>
    <t>1804292</t>
  </si>
  <si>
    <t>207611052022110501</t>
  </si>
  <si>
    <t>DF20217079226</t>
  </si>
  <si>
    <t>Victor rae 4500 dpto 207</t>
  </si>
  <si>
    <t>Enrique rodrigues</t>
  </si>
  <si>
    <t>223709147</t>
  </si>
  <si>
    <t>1803051</t>
  </si>
  <si>
    <t>207610052022172825</t>
  </si>
  <si>
    <t>DF20217078993</t>
  </si>
  <si>
    <t>Las condes 9248</t>
  </si>
  <si>
    <t>Sin moradores , local comercial .</t>
  </si>
  <si>
    <t>1802950</t>
  </si>
  <si>
    <t>207610052022155600</t>
  </si>
  <si>
    <t>DF20217091121</t>
  </si>
  <si>
    <t>Amancai 353</t>
  </si>
  <si>
    <t>1802919</t>
  </si>
  <si>
    <t>207610052022152446</t>
  </si>
  <si>
    <t>DF20217079274</t>
  </si>
  <si>
    <t>Carlos peña otaegui 11567</t>
  </si>
  <si>
    <t>Sin moradores , problema externo . Focos plaza , al costado de domicilio</t>
  </si>
  <si>
    <t>1802908</t>
  </si>
  <si>
    <t>207610052022151351</t>
  </si>
  <si>
    <t>DF20217079561</t>
  </si>
  <si>
    <t>Las condesas 2883</t>
  </si>
  <si>
    <t>Atiende asesora del hogar , no quiere entregar datos , corrobora visita de personal de emergencia</t>
  </si>
  <si>
    <t>1802903</t>
  </si>
  <si>
    <t>207510052022150450</t>
  </si>
  <si>
    <t>DF20227329641</t>
  </si>
  <si>
    <t>Roberto Peragallo #5869</t>
  </si>
  <si>
    <t>1- TD 65119 se encuentra operativo, dando suministro electrico al sector</t>
  </si>
  <si>
    <t>1802896</t>
  </si>
  <si>
    <t>207510052022144644</t>
  </si>
  <si>
    <t>DF20227328868</t>
  </si>
  <si>
    <t>Pachica #8368</t>
  </si>
  <si>
    <t>1- Cliente confirma que corte de electricidad era por no pago</t>
  </si>
  <si>
    <t>1802894</t>
  </si>
  <si>
    <t>207610052022144425</t>
  </si>
  <si>
    <t>DF20217079730</t>
  </si>
  <si>
    <t>Lily marlen 9156</t>
  </si>
  <si>
    <t>1802890</t>
  </si>
  <si>
    <t>207510052022143530</t>
  </si>
  <si>
    <t>DF20227325527</t>
  </si>
  <si>
    <t>Alonso de Camargo #8808</t>
  </si>
  <si>
    <t>1802882</t>
  </si>
  <si>
    <t>207610052022142855</t>
  </si>
  <si>
    <t>DF20217079970</t>
  </si>
  <si>
    <t>Cerro meson alto 8963</t>
  </si>
  <si>
    <t>1802878</t>
  </si>
  <si>
    <t>207510052022142029</t>
  </si>
  <si>
    <t>DF20227323047</t>
  </si>
  <si>
    <t>Tongoy #1269</t>
  </si>
  <si>
    <t>1- Cliente no se encuentra en domicilio 2- Se requiere poda para acometida cliente, potencial riesgo electrico  se adjuntan fotografias</t>
  </si>
  <si>
    <t>1802869</t>
  </si>
  <si>
    <t>207610052022140712</t>
  </si>
  <si>
    <t>DF20217079773</t>
  </si>
  <si>
    <t>Cristobal colon 8039</t>
  </si>
  <si>
    <t>1802847</t>
  </si>
  <si>
    <t>207510052022135226</t>
  </si>
  <si>
    <t>DF20227332725</t>
  </si>
  <si>
    <t>Santa Zita #9115 lc 9</t>
  </si>
  <si>
    <t>1- Cliente no se encuentra en local 2- Faltan fotografias de trabajo en informe cuadrilla</t>
  </si>
  <si>
    <t>1802845</t>
  </si>
  <si>
    <t>207610052022135054</t>
  </si>
  <si>
    <t>DF20217079689</t>
  </si>
  <si>
    <t>Lampa 8160</t>
  </si>
  <si>
    <t>Sin moradores , sin mayor observacion , vecinos del sector molestos por estar sacanddo fotos</t>
  </si>
  <si>
    <t>1802825</t>
  </si>
  <si>
    <t>207510052022132934</t>
  </si>
  <si>
    <t>DF20227332443</t>
  </si>
  <si>
    <t>Chiu Chiu #1168</t>
  </si>
  <si>
    <t>1802818</t>
  </si>
  <si>
    <t>207610052022131801</t>
  </si>
  <si>
    <t>DF20217092351</t>
  </si>
  <si>
    <t>Jose de moraleda 4876 c/ A</t>
  </si>
  <si>
    <t>Sin moradores , sin acceso a condominio , se toca citofono y no hay respuesta</t>
  </si>
  <si>
    <t>1802814</t>
  </si>
  <si>
    <t>207610052022131503</t>
  </si>
  <si>
    <t>DF20217090480</t>
  </si>
  <si>
    <t>Jose de moraleda 4889</t>
  </si>
  <si>
    <t>Sin moradores , sin acceso a condominio , se llama por citofono y no responden</t>
  </si>
  <si>
    <t>1802800</t>
  </si>
  <si>
    <t>207610052022125237</t>
  </si>
  <si>
    <t>DF20217079654</t>
  </si>
  <si>
    <t>Presidente riesco 3210</t>
  </si>
  <si>
    <t>1802780</t>
  </si>
  <si>
    <t>207510052022122628</t>
  </si>
  <si>
    <t>DF20227335935</t>
  </si>
  <si>
    <t>Huara Huara #1666</t>
  </si>
  <si>
    <t>1- Cliente no se encuentra en domicilio 2- No declara codigo de material utilizado 3- Numeracion correcta #1691</t>
  </si>
  <si>
    <t>1802771</t>
  </si>
  <si>
    <t>207510052022121447</t>
  </si>
  <si>
    <t>DF20227336235</t>
  </si>
  <si>
    <t>Vichato #1864</t>
  </si>
  <si>
    <t>1802769</t>
  </si>
  <si>
    <t>207610052022120917</t>
  </si>
  <si>
    <t>DF20217092399</t>
  </si>
  <si>
    <t>Vaticano 3946 dpto 3 D</t>
  </si>
  <si>
    <t>Marco villanueva</t>
  </si>
  <si>
    <t>222070604</t>
  </si>
  <si>
    <t>1802767</t>
  </si>
  <si>
    <t>207510052022120221</t>
  </si>
  <si>
    <t>DF20217093237</t>
  </si>
  <si>
    <t>Vichato #1890</t>
  </si>
  <si>
    <t>1802725</t>
  </si>
  <si>
    <t>207510052022114318</t>
  </si>
  <si>
    <t>DF20217093046</t>
  </si>
  <si>
    <t>Tinguiririca #775</t>
  </si>
  <si>
    <t>1- Cliente con suministro electrico normalizado 2- No declaran CODIGO ITM 25A</t>
  </si>
  <si>
    <t>1802700</t>
  </si>
  <si>
    <t>207510052022112956</t>
  </si>
  <si>
    <t>DF20227329202</t>
  </si>
  <si>
    <t>Yelcho #660</t>
  </si>
  <si>
    <t>1- TD 4466 se encuentra operativo, entregando suministro electrico al sector</t>
  </si>
  <si>
    <t>1802684</t>
  </si>
  <si>
    <t>207510052022111223</t>
  </si>
  <si>
    <t>DF20227338912</t>
  </si>
  <si>
    <t>Teno #8116</t>
  </si>
  <si>
    <t>1- Cliebte confirma encontrarse con suministro electrico normalizado</t>
  </si>
  <si>
    <t>1802661</t>
  </si>
  <si>
    <t>207510052022110030</t>
  </si>
  <si>
    <t>DF20227340575</t>
  </si>
  <si>
    <t>Teno #8111</t>
  </si>
  <si>
    <t>1- Asesora del hogar confirma que suministro electrico de encuentra normalizado</t>
  </si>
  <si>
    <t>1801429</t>
  </si>
  <si>
    <t>207509052022153925</t>
  </si>
  <si>
    <t>DF20227342126</t>
  </si>
  <si>
    <t>Cerro alegre #841</t>
  </si>
  <si>
    <t>1- Cliente confirma encontrarse con suministri electrico normalizado</t>
  </si>
  <si>
    <t>1801424</t>
  </si>
  <si>
    <t>207609052022152432</t>
  </si>
  <si>
    <t>DF20217091533</t>
  </si>
  <si>
    <t>Camino gran vista 11024</t>
  </si>
  <si>
    <t>Guardia no permite sacar fotografias , dice por precaucion , no entrega mas datos , sin moradores</t>
  </si>
  <si>
    <t>1801374</t>
  </si>
  <si>
    <t>207609052022145958</t>
  </si>
  <si>
    <t>DF20217091766</t>
  </si>
  <si>
    <t>Pichidangui 1328</t>
  </si>
  <si>
    <t>1801146</t>
  </si>
  <si>
    <t>207609052022142901</t>
  </si>
  <si>
    <t>DF20217091779</t>
  </si>
  <si>
    <t>Alonso de camargo 8649</t>
  </si>
  <si>
    <t>1801137</t>
  </si>
  <si>
    <t>207609052022141517</t>
  </si>
  <si>
    <t>DF20217091683</t>
  </si>
  <si>
    <t>Cachapoal 7769</t>
  </si>
  <si>
    <t>1801135</t>
  </si>
  <si>
    <t>207509052022141201</t>
  </si>
  <si>
    <t>DF20227335723</t>
  </si>
  <si>
    <t>Padre Errazuriz #7807</t>
  </si>
  <si>
    <t>1- Direccion correcta es PADRE ERRAZURIZ #7813</t>
  </si>
  <si>
    <t>1801127</t>
  </si>
  <si>
    <t>207609052022140414</t>
  </si>
  <si>
    <t>DF20217091848</t>
  </si>
  <si>
    <t>Cerro provincia 159</t>
  </si>
  <si>
    <t>1801125</t>
  </si>
  <si>
    <t>207509052022140150</t>
  </si>
  <si>
    <t>DF20227329594</t>
  </si>
  <si>
    <t>Pedro Errazuriz #7987</t>
  </si>
  <si>
    <t>1801111</t>
  </si>
  <si>
    <t>207509052022134420</t>
  </si>
  <si>
    <t>DF20227323917</t>
  </si>
  <si>
    <t>Pedro de Gamboa #387</t>
  </si>
  <si>
    <t>1- Cliente confirmas encontrarse con suministro electrico normalizado 2- Cliente llamaba por tema de mal cobros en su boleta 3- Clientr requiere de poda en acometida pi</t>
  </si>
  <si>
    <t>1801104</t>
  </si>
  <si>
    <t>207609052022133952</t>
  </si>
  <si>
    <t>DF20217091754</t>
  </si>
  <si>
    <t>Las penas 3111</t>
  </si>
  <si>
    <t>1801094</t>
  </si>
  <si>
    <t>207509052022133312</t>
  </si>
  <si>
    <t>DF20227340354</t>
  </si>
  <si>
    <t>Pedro de Gamboa #231</t>
  </si>
  <si>
    <t>1801082</t>
  </si>
  <si>
    <t>207509052022131504</t>
  </si>
  <si>
    <t>DF20227337924</t>
  </si>
  <si>
    <t>Filippo lippi #7980</t>
  </si>
  <si>
    <t>1801072</t>
  </si>
  <si>
    <t>207509052022130138</t>
  </si>
  <si>
    <t>DF20227324728</t>
  </si>
  <si>
    <t>Rafael Sanzio #163</t>
  </si>
  <si>
    <t>1-Cliente no se encuentra en domicilio 2- No declara codigo material utilizado ITM 25A y conectoras dentadas</t>
  </si>
  <si>
    <t>1801071</t>
  </si>
  <si>
    <t>207609052022130012</t>
  </si>
  <si>
    <t>DF20217091555</t>
  </si>
  <si>
    <t>Hamlet 4000 dpto 1415</t>
  </si>
  <si>
    <t>Carolina farias</t>
  </si>
  <si>
    <t>222079033</t>
  </si>
  <si>
    <t>Se verifica , sin mayor informacion</t>
  </si>
  <si>
    <t>1801066</t>
  </si>
  <si>
    <t>207509052022125446</t>
  </si>
  <si>
    <t>DF20227320874</t>
  </si>
  <si>
    <t>1- Cliente no se encuentra en domicilio 2- Acometida buena altura y bien templada</t>
  </si>
  <si>
    <t>1801056</t>
  </si>
  <si>
    <t>207609052022123753</t>
  </si>
  <si>
    <t>DF20217091590</t>
  </si>
  <si>
    <t>Albacete 4420 dpto 115</t>
  </si>
  <si>
    <t>Juan santander</t>
  </si>
  <si>
    <t>222066937</t>
  </si>
  <si>
    <t>1801054</t>
  </si>
  <si>
    <t>207509052022123541</t>
  </si>
  <si>
    <t>DF20227341275</t>
  </si>
  <si>
    <t>Rafael Sanzio #193</t>
  </si>
  <si>
    <t>1- Cliente confirmas encontrarse co n suministro electrico normalizado</t>
  </si>
  <si>
    <t>1801044</t>
  </si>
  <si>
    <t>207509052022122024</t>
  </si>
  <si>
    <t>DF20227320743</t>
  </si>
  <si>
    <t>Brunellesco #411</t>
  </si>
  <si>
    <t>1801034</t>
  </si>
  <si>
    <t>207509052022120855</t>
  </si>
  <si>
    <t>DF20227340962</t>
  </si>
  <si>
    <t>Brunellesco #236</t>
  </si>
  <si>
    <t>1- Cliente no se encuentra en domicilio 2- Concentrico en buena altura y templado</t>
  </si>
  <si>
    <t>1800988</t>
  </si>
  <si>
    <t>207609052022115507</t>
  </si>
  <si>
    <t>DF20217091935</t>
  </si>
  <si>
    <t>Cristobal colon 4275 dpto 114</t>
  </si>
  <si>
    <t>Julio ruiz</t>
  </si>
  <si>
    <t>229423271</t>
  </si>
  <si>
    <t>1800979</t>
  </si>
  <si>
    <t>207509052022115454</t>
  </si>
  <si>
    <t>DF20227329802</t>
  </si>
  <si>
    <t>Gaspar de las Casas #6686</t>
  </si>
  <si>
    <t>1- Casa en remodelacion, maestro a cargo de obra confirma que suministro electrico se encuentra normalizado despues de visita de tecnicos</t>
  </si>
  <si>
    <t>1800970</t>
  </si>
  <si>
    <t>207509052022114428</t>
  </si>
  <si>
    <t>DF20227340948</t>
  </si>
  <si>
    <t>Gaspar de las Casas #6904</t>
  </si>
  <si>
    <t>1800964</t>
  </si>
  <si>
    <t>207609052022113325</t>
  </si>
  <si>
    <t>DF20217090517</t>
  </si>
  <si>
    <t>Latadia 4269 t/c dpto 34</t>
  </si>
  <si>
    <t>Sin moradores , sin acceso a dptos , se llama por citofono , sin respuesta</t>
  </si>
  <si>
    <t>1799013</t>
  </si>
  <si>
    <t>207506052022172834</t>
  </si>
  <si>
    <t>DF20227322251</t>
  </si>
  <si>
    <t>Flandes #1371</t>
  </si>
  <si>
    <t>1- Cliente confirmas encontrarse con suministro electrico normalizado</t>
  </si>
  <si>
    <t>1799009</t>
  </si>
  <si>
    <t>207506052022172058</t>
  </si>
  <si>
    <t>DF20227322344</t>
  </si>
  <si>
    <t>Flandes #1355</t>
  </si>
  <si>
    <t>1799007</t>
  </si>
  <si>
    <t>207506052022170603</t>
  </si>
  <si>
    <t>DF20227337897</t>
  </si>
  <si>
    <t>Isabel la Catolica#4208</t>
  </si>
  <si>
    <t>Eduardo Cid</t>
  </si>
  <si>
    <t>958088330</t>
  </si>
  <si>
    <t>1799002</t>
  </si>
  <si>
    <t>207506052022164123</t>
  </si>
  <si>
    <t>DF20227339926</t>
  </si>
  <si>
    <t>Manuel Barrios #4730</t>
  </si>
  <si>
    <t>Patricio Inostroza</t>
  </si>
  <si>
    <t>984625626</t>
  </si>
  <si>
    <t>1- Cliente mantiene intermitencias aun despues de visita de tecnicos. Cliente requiere cambio a cable concentrico</t>
  </si>
  <si>
    <t>1798872</t>
  </si>
  <si>
    <t>207506052022161146</t>
  </si>
  <si>
    <t>DF20227340432</t>
  </si>
  <si>
    <t>Isabel la Catolica #5695</t>
  </si>
  <si>
    <t>1798870</t>
  </si>
  <si>
    <t>207606052022160535</t>
  </si>
  <si>
    <t>DF20217091705</t>
  </si>
  <si>
    <t>Camino otoñal 1063</t>
  </si>
  <si>
    <t>1798867</t>
  </si>
  <si>
    <t>207506052022160021</t>
  </si>
  <si>
    <t>DF20217093262</t>
  </si>
  <si>
    <t>Manuel Barrios #5332</t>
  </si>
  <si>
    <t>1- Cliente se encuentra con poste particular reparado 2- Cliente no se encuentra en domicilio</t>
  </si>
  <si>
    <t>1798863</t>
  </si>
  <si>
    <t>207506052022155123</t>
  </si>
  <si>
    <t>DF20227340550</t>
  </si>
  <si>
    <t>Manuel Barrios #5019</t>
  </si>
  <si>
    <t>1798830</t>
  </si>
  <si>
    <t>207606052022152128</t>
  </si>
  <si>
    <t>DF20217091643</t>
  </si>
  <si>
    <t>Camino mirasol 1392</t>
  </si>
  <si>
    <t>1798822</t>
  </si>
  <si>
    <t>207606052022145331</t>
  </si>
  <si>
    <t>DF20217090476</t>
  </si>
  <si>
    <t>Arturo 8958</t>
  </si>
  <si>
    <t>1798807</t>
  </si>
  <si>
    <t>207606052022143540</t>
  </si>
  <si>
    <t>DF20217091678</t>
  </si>
  <si>
    <t>Cachapoal 7760</t>
  </si>
  <si>
    <t>1798772</t>
  </si>
  <si>
    <t>207606052022141854</t>
  </si>
  <si>
    <t>DF20217090949</t>
  </si>
  <si>
    <t>Pehuen 7124 dpto 201</t>
  </si>
  <si>
    <t>Sin acceso a medidores , sin moradores , se llama por citofono y no contestan</t>
  </si>
  <si>
    <t>1798735</t>
  </si>
  <si>
    <t>207606052022135807</t>
  </si>
  <si>
    <t>DF20217090877</t>
  </si>
  <si>
    <t>Gaspar de las casas 6878</t>
  </si>
  <si>
    <t>1798704</t>
  </si>
  <si>
    <t>207606052022133550</t>
  </si>
  <si>
    <t>DF20217090714</t>
  </si>
  <si>
    <t>Los militares 5277 dpto 801</t>
  </si>
  <si>
    <t>Manuel bravo</t>
  </si>
  <si>
    <t>229733901</t>
  </si>
  <si>
    <t>Tapa caja de empalme sin sello , sin mayor observacion</t>
  </si>
  <si>
    <t>1798469</t>
  </si>
  <si>
    <t>207606052022130902</t>
  </si>
  <si>
    <t>DF20217090892</t>
  </si>
  <si>
    <t>Jorge VI 405</t>
  </si>
  <si>
    <t>1798461</t>
  </si>
  <si>
    <t>207606052022125518</t>
  </si>
  <si>
    <t>DF20217091640</t>
  </si>
  <si>
    <t>Pablo el verones 532</t>
  </si>
  <si>
    <t>Atiende asesora del hogar , no entrega datos ya q no se encuentra dueña , pero corrobora visita de personal de emegencia</t>
  </si>
  <si>
    <t>1798448</t>
  </si>
  <si>
    <t>207606052022122747</t>
  </si>
  <si>
    <t>DF20217091501</t>
  </si>
  <si>
    <t>San sebastian 2711 S/C</t>
  </si>
  <si>
    <t>Ivan domingues ( concerge )</t>
  </si>
  <si>
    <t>22330544</t>
  </si>
  <si>
    <t>1798444</t>
  </si>
  <si>
    <t>207606052022122410</t>
  </si>
  <si>
    <t>DF20217090967</t>
  </si>
  <si>
    <t>San sebastian 2711 dpto 605</t>
  </si>
  <si>
    <t>1796635</t>
  </si>
  <si>
    <t>207605052022152047</t>
  </si>
  <si>
    <t>DF20217091074</t>
  </si>
  <si>
    <t>Manuel barrios 5332</t>
  </si>
  <si>
    <t>1796605</t>
  </si>
  <si>
    <t>207605052022151412</t>
  </si>
  <si>
    <t>DF20217091069</t>
  </si>
  <si>
    <t>Manuel barrios 5355</t>
  </si>
  <si>
    <t>1796578</t>
  </si>
  <si>
    <t>207605052022145747</t>
  </si>
  <si>
    <t>DF20217090510</t>
  </si>
  <si>
    <t>Antonia salas 548</t>
  </si>
  <si>
    <t>1796552</t>
  </si>
  <si>
    <t>207605052022144945</t>
  </si>
  <si>
    <t>DF20217091755</t>
  </si>
  <si>
    <t>Antonia salas 852</t>
  </si>
  <si>
    <t>1796533</t>
  </si>
  <si>
    <t>207605052022141309</t>
  </si>
  <si>
    <t>DF20217090477</t>
  </si>
  <si>
    <t>El contrabajo 7292</t>
  </si>
  <si>
    <t>Falta fotografias mas detalladas , y falta data en las mismas , sin moradores</t>
  </si>
  <si>
    <t>1796519</t>
  </si>
  <si>
    <t>207605052022135343</t>
  </si>
  <si>
    <t>DF20217091861</t>
  </si>
  <si>
    <t>Fuente ovejuna 1194</t>
  </si>
  <si>
    <t>1796320</t>
  </si>
  <si>
    <t>207605052022134036</t>
  </si>
  <si>
    <t>DF20217091878</t>
  </si>
  <si>
    <t>Toconao 1249</t>
  </si>
  <si>
    <t>1796303</t>
  </si>
  <si>
    <t>207605052022131420</t>
  </si>
  <si>
    <t>DF20217090860</t>
  </si>
  <si>
    <t>Los arados 7396</t>
  </si>
  <si>
    <t>1796288</t>
  </si>
  <si>
    <t>207505052022125529</t>
  </si>
  <si>
    <t>DF20227341034</t>
  </si>
  <si>
    <t>Laredo #8460 B</t>
  </si>
  <si>
    <t>1- Cliente no se encuentra en domicilio 2- Cliente aun no regulariza poste particular</t>
  </si>
  <si>
    <t>1796236</t>
  </si>
  <si>
    <t>207505052022124214</t>
  </si>
  <si>
    <t>DF20227341127</t>
  </si>
  <si>
    <t>Zanzibar Poniente #7320</t>
  </si>
  <si>
    <t>1796201</t>
  </si>
  <si>
    <t>207505052022122950</t>
  </si>
  <si>
    <t>DF20227319742</t>
  </si>
  <si>
    <t>Zanzibar Poniente #7042</t>
  </si>
  <si>
    <t>1- Cliente confirma quese encuentra con suministro electrico normalizado</t>
  </si>
  <si>
    <t>1796191</t>
  </si>
  <si>
    <t>207505052022121507</t>
  </si>
  <si>
    <t>DF20227323282</t>
  </si>
  <si>
    <t>Tomas Moro # 895 dpto 112</t>
  </si>
  <si>
    <t>1796178</t>
  </si>
  <si>
    <t>207505052022115709</t>
  </si>
  <si>
    <t>DF20217094291</t>
  </si>
  <si>
    <t>Tomas Moro #894</t>
  </si>
  <si>
    <t>1- Cliente confirma reposicion de suministro electrico</t>
  </si>
  <si>
    <t>1796146</t>
  </si>
  <si>
    <t>207505052022114305</t>
  </si>
  <si>
    <t>DF20217093303</t>
  </si>
  <si>
    <t>Tomas Moro #1048</t>
  </si>
  <si>
    <t>Glenda Caceres</t>
  </si>
  <si>
    <t>1- Cliente confirma encontrarse con suministro electrico y sin intermitencias despues de visita de tecnicos</t>
  </si>
  <si>
    <t>1796030</t>
  </si>
  <si>
    <t>207505052022111939</t>
  </si>
  <si>
    <t>DF20217092886</t>
  </si>
  <si>
    <t>Duqueco #1965 dpto 101</t>
  </si>
  <si>
    <t>1795926</t>
  </si>
  <si>
    <t>207505052022105502</t>
  </si>
  <si>
    <t>DF20227342289</t>
  </si>
  <si>
    <t>Duqueco #1965 dpto 34</t>
  </si>
  <si>
    <t>1- Cliente no se encuentra en domicilio, pero conserje permite acceso a shaft medidores 2- Cliente con sumistro electrico normal</t>
  </si>
  <si>
    <t>DF20217081381</t>
  </si>
  <si>
    <t>1815832</t>
  </si>
  <si>
    <t>207618052022173556</t>
  </si>
  <si>
    <t>DF20217084447</t>
  </si>
  <si>
    <t>Waterloo 301 casa E</t>
  </si>
  <si>
    <t>Sin moradores , sin acceso a pasaje</t>
  </si>
  <si>
    <t>1815358</t>
  </si>
  <si>
    <t>207618052022161402</t>
  </si>
  <si>
    <t>DF20217084280</t>
  </si>
  <si>
    <t>Luis goni 9084</t>
  </si>
  <si>
    <t>1815356</t>
  </si>
  <si>
    <t>207618052022155758</t>
  </si>
  <si>
    <t>DF20217084517</t>
  </si>
  <si>
    <t>Rio guadiana 9010</t>
  </si>
  <si>
    <t>1815335</t>
  </si>
  <si>
    <t>207518052022152136</t>
  </si>
  <si>
    <t>DF20227319188</t>
  </si>
  <si>
    <t>Hans Ch. Anderson #17 dpto 32</t>
  </si>
  <si>
    <t>1815333</t>
  </si>
  <si>
    <t>207518052022150230</t>
  </si>
  <si>
    <t>DF20227319385</t>
  </si>
  <si>
    <t>Hans Ch. Anderson #12 dpto 22</t>
  </si>
  <si>
    <t>1- Medidor se encuentra repuesto y suministro electrico normalizado</t>
  </si>
  <si>
    <t>1815332</t>
  </si>
  <si>
    <t>207618052022151457</t>
  </si>
  <si>
    <t>DF20217084212</t>
  </si>
  <si>
    <t>Martin a pinzon 6507</t>
  </si>
  <si>
    <t>Falta data en fotografias , atiende persona q realiza trabajo en domicilio no entrega mas datos</t>
  </si>
  <si>
    <t>1815329</t>
  </si>
  <si>
    <t>207618052022150343</t>
  </si>
  <si>
    <t>DF20217085139</t>
  </si>
  <si>
    <t>Martin alonso de pinzon 5770 dpto 71</t>
  </si>
  <si>
    <t>Mario castillo</t>
  </si>
  <si>
    <t>22455899</t>
  </si>
  <si>
    <t>Tapa caja de empalme sin portasello .</t>
  </si>
  <si>
    <t>1815319</t>
  </si>
  <si>
    <t>207618052022144004</t>
  </si>
  <si>
    <t>DF20217083862</t>
  </si>
  <si>
    <t>Cuarto centenario 524</t>
  </si>
  <si>
    <t>1815318</t>
  </si>
  <si>
    <t>207518052022143740</t>
  </si>
  <si>
    <t>DF20227323331</t>
  </si>
  <si>
    <t>Martin de Zamora #5695 dpto 202</t>
  </si>
  <si>
    <t>1- Existosa reposicion de suministro electrico para cliente</t>
  </si>
  <si>
    <t>1815310</t>
  </si>
  <si>
    <t>207618052022142054</t>
  </si>
  <si>
    <t>DF20217084027</t>
  </si>
  <si>
    <t>Leonardo da vinci 7056</t>
  </si>
  <si>
    <t>Sin moradores , faltan fotografias y data en la misma</t>
  </si>
  <si>
    <t>1815307</t>
  </si>
  <si>
    <t>207518052022141339</t>
  </si>
  <si>
    <t>DF20227326010</t>
  </si>
  <si>
    <t>Arqueria #1247 dpto 46</t>
  </si>
  <si>
    <t>1- Cliente confirma que suministro electrico se encuentra regularizado despues de visita de tecnicos</t>
  </si>
  <si>
    <t>DF20217093878</t>
  </si>
  <si>
    <t>1815295</t>
  </si>
  <si>
    <t>207518052022135255</t>
  </si>
  <si>
    <t>DF20227325731</t>
  </si>
  <si>
    <t>Manquehue Sur #970 dpto 501</t>
  </si>
  <si>
    <t>1- Cliente no se encuentra en domicilio, pero conserje permite acceso a shaft medidores 2- Cliente con suministro electrico normalizado</t>
  </si>
  <si>
    <t>1815291</t>
  </si>
  <si>
    <t>207618052022134321</t>
  </si>
  <si>
    <t>DF20217084843</t>
  </si>
  <si>
    <t>Cerro el plomo 6678 dpto 1503</t>
  </si>
  <si>
    <t>Marcelo carrasco</t>
  </si>
  <si>
    <t>224531316</t>
  </si>
  <si>
    <t>1815288</t>
  </si>
  <si>
    <t>207518052022133443</t>
  </si>
  <si>
    <t>DF20227327501</t>
  </si>
  <si>
    <t>Las Gaviotas #6284</t>
  </si>
  <si>
    <t>1- Cliente confirmas encontrase con suministro electrico normalizado</t>
  </si>
  <si>
    <t>1815265</t>
  </si>
  <si>
    <t>207618052022130015</t>
  </si>
  <si>
    <t>DF20217081309</t>
  </si>
  <si>
    <t>Presidente riesco 5275 dpto 74</t>
  </si>
  <si>
    <t>Eugenio wasil</t>
  </si>
  <si>
    <t>224581684</t>
  </si>
  <si>
    <t>1815254</t>
  </si>
  <si>
    <t>207518052022124738</t>
  </si>
  <si>
    <t>DF20227326150</t>
  </si>
  <si>
    <t>Los Militares #5151  dpto 24</t>
  </si>
  <si>
    <t>1815246</t>
  </si>
  <si>
    <t>207618052022123259</t>
  </si>
  <si>
    <t>DF20217083356</t>
  </si>
  <si>
    <t>Orinoco 99 dpto 1404</t>
  </si>
  <si>
    <t>Julian sandoval</t>
  </si>
  <si>
    <t>222076285</t>
  </si>
  <si>
    <t>Tapa caja de empalme abierta , sin perno .</t>
  </si>
  <si>
    <t>1815242</t>
  </si>
  <si>
    <t>207518052022121613</t>
  </si>
  <si>
    <t>DF20227325854</t>
  </si>
  <si>
    <t>Los Militares #5620 of 1517</t>
  </si>
  <si>
    <t>1815226</t>
  </si>
  <si>
    <t>207618052022121216</t>
  </si>
  <si>
    <t>DF20217081774</t>
  </si>
  <si>
    <t>Americo vespucio sur 330</t>
  </si>
  <si>
    <t>1815217</t>
  </si>
  <si>
    <t>207618052022120856</t>
  </si>
  <si>
    <t>DF20217092120</t>
  </si>
  <si>
    <t>Felix de amesti 128 of. 32</t>
  </si>
  <si>
    <t>Problema externo .</t>
  </si>
  <si>
    <t>1815167</t>
  </si>
  <si>
    <t>207518052022114422</t>
  </si>
  <si>
    <t>DF20227325709</t>
  </si>
  <si>
    <t>Luis Zegers # 89 dpto 34</t>
  </si>
  <si>
    <t>1815154</t>
  </si>
  <si>
    <t>207518052022113017</t>
  </si>
  <si>
    <t>DF20227329649</t>
  </si>
  <si>
    <t>Warren Smith #28</t>
  </si>
  <si>
    <t>1815152</t>
  </si>
  <si>
    <t>207618052022112809</t>
  </si>
  <si>
    <t>DF20217084848</t>
  </si>
  <si>
    <t>Alicante 858 dpto 302</t>
  </si>
  <si>
    <t>Susana smith</t>
  </si>
  <si>
    <t>998240009</t>
  </si>
  <si>
    <t>Cliente que atiende , desconoce visita de personal de emergencia  es hermana de dueña que no se encuentra en dpto .</t>
  </si>
  <si>
    <t>1815143</t>
  </si>
  <si>
    <t>207518052022112125</t>
  </si>
  <si>
    <t>DF20227320623</t>
  </si>
  <si>
    <t>Warren smith #98</t>
  </si>
  <si>
    <t>1815092</t>
  </si>
  <si>
    <t>207518052022110812</t>
  </si>
  <si>
    <t>DF20217094740</t>
  </si>
  <si>
    <t>La Gloria #77</t>
  </si>
  <si>
    <t>1- suministro electrico en el sector se encuentra normal</t>
  </si>
  <si>
    <t>1817567</t>
  </si>
  <si>
    <t>207619052022170307</t>
  </si>
  <si>
    <t>DF20217092598</t>
  </si>
  <si>
    <t>Isabel la catolica 5952</t>
  </si>
  <si>
    <t>DF20217093704</t>
  </si>
  <si>
    <t>1817289</t>
  </si>
  <si>
    <t>207619052022153001</t>
  </si>
  <si>
    <t>DF20217081798</t>
  </si>
  <si>
    <t>La capitania 100 dpto 41</t>
  </si>
  <si>
    <t>Daniel herrera</t>
  </si>
  <si>
    <t>222297682</t>
  </si>
  <si>
    <t>1817266</t>
  </si>
  <si>
    <t>207619052022151158</t>
  </si>
  <si>
    <t>DF20217082951</t>
  </si>
  <si>
    <t>La gloria 115 dpto 902</t>
  </si>
  <si>
    <t>Juan toro</t>
  </si>
  <si>
    <t>222286083</t>
  </si>
  <si>
    <t>Falta data en fotografias , tapa caja de empalme abierta sin perno</t>
  </si>
  <si>
    <t>DF20217094677</t>
  </si>
  <si>
    <t>DF20217094599</t>
  </si>
  <si>
    <t>DF20217095369</t>
  </si>
  <si>
    <t>DF20217093771</t>
  </si>
  <si>
    <t>1821493</t>
  </si>
  <si>
    <t>207520052022180520</t>
  </si>
  <si>
    <t>DF20217094758</t>
  </si>
  <si>
    <t>Mar del Sur #1238</t>
  </si>
  <si>
    <t>1- Cliente confirma que falla era en el interior de su instalacion electrica (contactor de transferencia)</t>
  </si>
  <si>
    <t>1821483</t>
  </si>
  <si>
    <t>207520052022174623</t>
  </si>
  <si>
    <t>Puerto de Palos #5284</t>
  </si>
  <si>
    <t>1821477</t>
  </si>
  <si>
    <t>207520052022172737</t>
  </si>
  <si>
    <t>DF20217094085</t>
  </si>
  <si>
    <t>Felix de Amesti #991 dpto 404</t>
  </si>
  <si>
    <t>1821388</t>
  </si>
  <si>
    <t>207520052022165921</t>
  </si>
  <si>
    <t>DF20217093520</t>
  </si>
  <si>
    <t>Frente a Rafael Gumucio #665</t>
  </si>
  <si>
    <t>1- vecinos del sector confirman AP normalizado</t>
  </si>
  <si>
    <t>1821207</t>
  </si>
  <si>
    <t>207520052022164314</t>
  </si>
  <si>
    <t>DF20227339327</t>
  </si>
  <si>
    <t>Cristobal Colon #4275 dpto 24</t>
  </si>
  <si>
    <t>1820490</t>
  </si>
  <si>
    <t>207520052022142033</t>
  </si>
  <si>
    <t>DF20227340780</t>
  </si>
  <si>
    <t>Jean Mermoz #18</t>
  </si>
  <si>
    <t>Johana Perez</t>
  </si>
  <si>
    <t>1820146</t>
  </si>
  <si>
    <t>207520052022140152</t>
  </si>
  <si>
    <t>DF20227319694</t>
  </si>
  <si>
    <t>San Crescente #474</t>
  </si>
  <si>
    <t>1819869</t>
  </si>
  <si>
    <t>207520052022133908</t>
  </si>
  <si>
    <t>DF20217094549</t>
  </si>
  <si>
    <t>Cristobal Colon #4101</t>
  </si>
  <si>
    <t>1- Cliente no se encuentra en domicilio, pero conserje permite acceso a shaft medidores  2- Sumunistro electrico normalizado</t>
  </si>
  <si>
    <t>1819802</t>
  </si>
  <si>
    <t>207520052022131445</t>
  </si>
  <si>
    <t>DF20227319691</t>
  </si>
  <si>
    <t>Vaticano #3800</t>
  </si>
  <si>
    <t>Tomas Mir</t>
  </si>
  <si>
    <t>1- En el momento de la visita de tecnicos se encontraba normal el suministro electrico 2- Directa relacion con N°DF20227322454 en la cual se da solucion provisoria</t>
  </si>
  <si>
    <t>1819793</t>
  </si>
  <si>
    <t>207620052022130140</t>
  </si>
  <si>
    <t>DF20217094984</t>
  </si>
  <si>
    <t>Descabezado grande 9091</t>
  </si>
  <si>
    <t>Falta data en fotografias , ariende cliente corrobora visita , pero no quiere entregar datos y no permite fotos</t>
  </si>
  <si>
    <t>1819792</t>
  </si>
  <si>
    <t>207520052022130029</t>
  </si>
  <si>
    <t>DF20227322454</t>
  </si>
  <si>
    <t>955375687</t>
  </si>
  <si>
    <t>1- Cliente confirma encontrarse con suministro electrico normalizado 2- Cliente requiere cambio de acometida por cableado CONCENTRICO  3- relacion directa con N°DF20227319691</t>
  </si>
  <si>
    <t>1819765</t>
  </si>
  <si>
    <t>207520052022123114</t>
  </si>
  <si>
    <t>DF20227338239</t>
  </si>
  <si>
    <t>Francisco Bilbao #3858</t>
  </si>
  <si>
    <t>1- Cliente no se encuentra en domicilio 2- No declaran codigo de conectoras en subterraneo 3- numeracion correcta #3856</t>
  </si>
  <si>
    <t>1819723</t>
  </si>
  <si>
    <t>207520052022121659</t>
  </si>
  <si>
    <t>DF20227333790</t>
  </si>
  <si>
    <t>Canciller Dollfus #1971 dpto 304</t>
  </si>
  <si>
    <t>1- Cliente atiende por citofono y confirma encontrarse con suministro electrico normalizado</t>
  </si>
  <si>
    <t>1819685</t>
  </si>
  <si>
    <t>207520052022115852</t>
  </si>
  <si>
    <t>DF20227320957</t>
  </si>
  <si>
    <t>Francisco Bilbao #4780</t>
  </si>
  <si>
    <t>1- Encargado de local confirma que tiene suministro electrico, ya que su empalme se encuentra directo sin lectura por medidor quemado. 2- Condicion de equipo de medicion e n riesgo electrico potencial, ya que se encuentra sin tapa de caja empalme con partes energizadas expuestas a la interperie SE REQUIERE NORMALIZAR CON URGENCIA</t>
  </si>
  <si>
    <t>DF20217095221</t>
  </si>
  <si>
    <t>1819336</t>
  </si>
  <si>
    <t>207620052022101433</t>
  </si>
  <si>
    <t>DF20217094768</t>
  </si>
  <si>
    <t>Nicolas de ovando 912</t>
  </si>
  <si>
    <t>Falta data en fotografias , sin moradores</t>
  </si>
  <si>
    <t>DF20217092931</t>
  </si>
  <si>
    <t>DF20217095415</t>
  </si>
  <si>
    <t>1824601</t>
  </si>
  <si>
    <t>207523052022145556</t>
  </si>
  <si>
    <t>DF20227333597</t>
  </si>
  <si>
    <t>Callao #2970</t>
  </si>
  <si>
    <t>1- TD 26221 se encuentra normalizado 2- No declaran codigo de fusibles utilizados en informe cuadrilla</t>
  </si>
  <si>
    <t>1824535</t>
  </si>
  <si>
    <t>207523052022143526</t>
  </si>
  <si>
    <t>DF20227333583</t>
  </si>
  <si>
    <t>Burgos #155 dpto 168</t>
  </si>
  <si>
    <t>1- Cliente no se encuentra en domicilio 2- Suministro electrico normalizado 3- caja equipo medida sin sello</t>
  </si>
  <si>
    <t>DF20217093726</t>
  </si>
  <si>
    <t>1824476</t>
  </si>
  <si>
    <t>207523052022141037</t>
  </si>
  <si>
    <t>DF20227329789</t>
  </si>
  <si>
    <t>San Pascual #78</t>
  </si>
  <si>
    <t>1- Domicilio deshabitado para arriendo 2- Suministro electrico normalizado</t>
  </si>
  <si>
    <t>DF20217094751</t>
  </si>
  <si>
    <t>1824127</t>
  </si>
  <si>
    <t>207523052022133858</t>
  </si>
  <si>
    <t>Cerro el Plomo #6583 dpto 405</t>
  </si>
  <si>
    <t>1-No se lo logra acceso ni comunicacion con cliente, edificio sin citofono</t>
  </si>
  <si>
    <t>DF20217093773</t>
  </si>
  <si>
    <t>1824004</t>
  </si>
  <si>
    <t>207523052022131145</t>
  </si>
  <si>
    <t>DF20227329752</t>
  </si>
  <si>
    <t>Maria Teresa #6286 bl B dpto 612</t>
  </si>
  <si>
    <t>1-Cliente no se encuentra en domicilio, conserje permite acceso a shaft medidores 2- Caja nedidor sin sello</t>
  </si>
  <si>
    <t>DF20217092826</t>
  </si>
  <si>
    <t>1823951</t>
  </si>
  <si>
    <t>207523052022125256</t>
  </si>
  <si>
    <t>DF20227319639</t>
  </si>
  <si>
    <t>Republica Arabe de Egipto #670</t>
  </si>
  <si>
    <t>1823949</t>
  </si>
  <si>
    <t>207623052022125126</t>
  </si>
  <si>
    <t>DF20217084166</t>
  </si>
  <si>
    <t>Camino del mirador 2365</t>
  </si>
  <si>
    <t>Falta data en fotografias , atuende persona que no es dueña de casa , no esta al tanto de visita de personal de emergencia , no entrega mas datos</t>
  </si>
  <si>
    <t>1823922</t>
  </si>
  <si>
    <t>207523052022123045</t>
  </si>
  <si>
    <t>DF20227337568</t>
  </si>
  <si>
    <t>Cristobal Colon #6465 dpto 711</t>
  </si>
  <si>
    <t>1- Cliente no se encuentra en domicilio, conserje no permite acceso a shaft</t>
  </si>
  <si>
    <t>1823920</t>
  </si>
  <si>
    <t>207623052022122958</t>
  </si>
  <si>
    <t>DF20217082081</t>
  </si>
  <si>
    <t>Alhue 1238</t>
  </si>
  <si>
    <t>1823875</t>
  </si>
  <si>
    <t>207523052022121348</t>
  </si>
  <si>
    <t>DF20227338769</t>
  </si>
  <si>
    <t>Cristobal Colon #5289</t>
  </si>
  <si>
    <t>1- TD 9863 se encuentra normalizado en falla BT de fusible NH</t>
  </si>
  <si>
    <t>1823872</t>
  </si>
  <si>
    <t>207623052022121126</t>
  </si>
  <si>
    <t>DF20217078714</t>
  </si>
  <si>
    <t>Tomas moro 1690 dpto 83</t>
  </si>
  <si>
    <t>Sin moradores , sin concerge , se llama por citofono y no contesta cliente , sin acceso a medidores</t>
  </si>
  <si>
    <t>1823853</t>
  </si>
  <si>
    <t>207623052022114809</t>
  </si>
  <si>
    <t>DF20217084687</t>
  </si>
  <si>
    <t>Bello horizonte 979 dpto 33</t>
  </si>
  <si>
    <t>Hector urriola</t>
  </si>
  <si>
    <t>945198429</t>
  </si>
  <si>
    <t>Falta data en fotografias , y faltan fotos mas detalladas</t>
  </si>
  <si>
    <t>1823841</t>
  </si>
  <si>
    <t>207623052022112546</t>
  </si>
  <si>
    <t>DF20217092681</t>
  </si>
  <si>
    <t>Martin de zamora 5375 dpto 111  t/b</t>
  </si>
  <si>
    <t>Mario chavez</t>
  </si>
  <si>
    <t>Sin fono de contacto .</t>
  </si>
  <si>
    <t>1829032</t>
  </si>
  <si>
    <t>207624052022164538</t>
  </si>
  <si>
    <t>DF20217086253</t>
  </si>
  <si>
    <t>Hermanos cabot 8284</t>
  </si>
  <si>
    <t>1828935</t>
  </si>
  <si>
    <t>207624052022152833</t>
  </si>
  <si>
    <t>DF20217085662</t>
  </si>
  <si>
    <t>Bombay 8760</t>
  </si>
  <si>
    <t>1828912</t>
  </si>
  <si>
    <t>207624052022144757</t>
  </si>
  <si>
    <t>DF20217085854</t>
  </si>
  <si>
    <t>Monroe 6780</t>
  </si>
  <si>
    <t>Atiende persona , pero desconoce visita de personal de emergencia , no entrega datos</t>
  </si>
  <si>
    <t>1828907</t>
  </si>
  <si>
    <t>207624052022143419</t>
  </si>
  <si>
    <t>DF20217085178</t>
  </si>
  <si>
    <t>El director 5987 dpto 303</t>
  </si>
  <si>
    <t>Luis silva</t>
  </si>
  <si>
    <t>224743083</t>
  </si>
  <si>
    <t>1828781</t>
  </si>
  <si>
    <t>207524052022135649</t>
  </si>
  <si>
    <t>DF20227328597</t>
  </si>
  <si>
    <t>Presidente Riesco #2963 dpto 203</t>
  </si>
  <si>
    <t>1- Cliente no se encuentra en domicilio, pero conserje permite acceso a shaft medidores 2- Suministro electrico normalizado 3- Caja ze empalme sin sello  4- no declara codigo de material utilizado ITM 25A</t>
  </si>
  <si>
    <t>1828448</t>
  </si>
  <si>
    <t>207524052022133840</t>
  </si>
  <si>
    <t>DF20227328387</t>
  </si>
  <si>
    <t>Andres Bello #2829</t>
  </si>
  <si>
    <t>1-Cliente no se encuentra en local comercial</t>
  </si>
  <si>
    <t>1828445</t>
  </si>
  <si>
    <t>207624052022133642</t>
  </si>
  <si>
    <t>DF20217085277</t>
  </si>
  <si>
    <t>Plaza avila 1142</t>
  </si>
  <si>
    <t>1828440</t>
  </si>
  <si>
    <t>207524052022132041</t>
  </si>
  <si>
    <t>Luz #2986</t>
  </si>
  <si>
    <t>1- Cliente confirma encontrarse con suministro electrico regularizado</t>
  </si>
  <si>
    <t>1828439</t>
  </si>
  <si>
    <t>207624052022132022</t>
  </si>
  <si>
    <t>DF20217085756</t>
  </si>
  <si>
    <t>Teruel 1076</t>
  </si>
  <si>
    <t>Faltan fotografias para detallar trabajo realizado , no existen , sin moradores</t>
  </si>
  <si>
    <t>1828063</t>
  </si>
  <si>
    <t>207524052022125909</t>
  </si>
  <si>
    <t>Luz #2929 dpto 144</t>
  </si>
  <si>
    <t>1828060</t>
  </si>
  <si>
    <t>207524052022125450</t>
  </si>
  <si>
    <t>Luz #2929 dpto 95</t>
  </si>
  <si>
    <t>1827297</t>
  </si>
  <si>
    <t>207524052022121309</t>
  </si>
  <si>
    <t>DF20217094943</t>
  </si>
  <si>
    <t>Nicolas de Ovando #912</t>
  </si>
  <si>
    <t>1827282</t>
  </si>
  <si>
    <t>207524052022115344</t>
  </si>
  <si>
    <t>Los Oleandros #953</t>
  </si>
  <si>
    <t>1827225</t>
  </si>
  <si>
    <t>207524052022113349</t>
  </si>
  <si>
    <t>DF20227326385</t>
  </si>
  <si>
    <t>Hernando de Magallanes #1798</t>
  </si>
  <si>
    <t>1- Cliente no se encuentra en domicilio 2- No declara codigo de material utilizado ITM 40A</t>
  </si>
  <si>
    <t>1827087</t>
  </si>
  <si>
    <t>207524052022111954</t>
  </si>
  <si>
    <t>DF20227325084</t>
  </si>
  <si>
    <t>Americo Vespucio Sur #1991</t>
  </si>
  <si>
    <t>1- Suministro electrico normalizado</t>
  </si>
  <si>
    <t>1827072</t>
  </si>
  <si>
    <t>207524052022110229</t>
  </si>
  <si>
    <t>DF20227325792</t>
  </si>
  <si>
    <t>Plaza Avila #1142</t>
  </si>
  <si>
    <t>1831009</t>
  </si>
  <si>
    <t>207625052022153008</t>
  </si>
  <si>
    <t>DF20217085450</t>
  </si>
  <si>
    <t>Beuron 11853</t>
  </si>
  <si>
    <t>1831002</t>
  </si>
  <si>
    <t>207625052022150520</t>
  </si>
  <si>
    <t>DF20217084593</t>
  </si>
  <si>
    <t>Monseñor alvaro del portillo 13261 casa 4</t>
  </si>
  <si>
    <t>Atiende guardia el cual indica que no hay gente en casa , por lo cual no puede permitir el acceso , no entrega mas datos</t>
  </si>
  <si>
    <t>1830992</t>
  </si>
  <si>
    <t>207625052022144429</t>
  </si>
  <si>
    <t>DF20217085024</t>
  </si>
  <si>
    <t>Las tortolas 2620</t>
  </si>
  <si>
    <t>1830990</t>
  </si>
  <si>
    <t>207525052022144232</t>
  </si>
  <si>
    <t>DF20227321696</t>
  </si>
  <si>
    <t>Campanario #949</t>
  </si>
  <si>
    <t>1- Cliente no se encuentra en domicilio 2- Suministro electrico normalizado</t>
  </si>
  <si>
    <t>1830983</t>
  </si>
  <si>
    <t>207525052022143139</t>
  </si>
  <si>
    <t>DF20227321182</t>
  </si>
  <si>
    <t>Camino Piedra Roja #1414</t>
  </si>
  <si>
    <t>1- Cliente no se encuentra en domicilio 2- acomtida templada y en buena altura</t>
  </si>
  <si>
    <t>1830982</t>
  </si>
  <si>
    <t>207625052022143143</t>
  </si>
  <si>
    <t>DF20217085579</t>
  </si>
  <si>
    <t>Carlos peña otaegui 9784</t>
  </si>
  <si>
    <t>1830967</t>
  </si>
  <si>
    <t>207525052022141314</t>
  </si>
  <si>
    <t>Montecassino #971</t>
  </si>
  <si>
    <t>1830962</t>
  </si>
  <si>
    <t>207525052022135513</t>
  </si>
  <si>
    <t>Campanario #335 casa A1</t>
  </si>
  <si>
    <t>1- Cliente asegura que nunca ha venido personal tecnico a su domicilio, ya que no ha presentado problemas electricos</t>
  </si>
  <si>
    <t>1830806</t>
  </si>
  <si>
    <t>207525052022134343</t>
  </si>
  <si>
    <t>DF20227334826</t>
  </si>
  <si>
    <t>Paul Harris #10028 C 1</t>
  </si>
  <si>
    <t>1- Cliente no se encuentra en domicilio 2- No declara codigo de material utilizado ITM 25A</t>
  </si>
  <si>
    <t>1830680</t>
  </si>
  <si>
    <t>207625052022133050</t>
  </si>
  <si>
    <t>DF20217086471</t>
  </si>
  <si>
    <t>Gredos 7738</t>
  </si>
  <si>
    <t>Sin moradores , falta data en fotos</t>
  </si>
  <si>
    <t>1830675</t>
  </si>
  <si>
    <t>207525052022132607</t>
  </si>
  <si>
    <t>DF20227328350</t>
  </si>
  <si>
    <t>Charles Hamilton #10220</t>
  </si>
  <si>
    <t>1- Cliente confirma que falla es en el interior de su instalacion electrica</t>
  </si>
  <si>
    <t>1830620</t>
  </si>
  <si>
    <t>207625052022131751</t>
  </si>
  <si>
    <t>DF20217087453</t>
  </si>
  <si>
    <t>Mayecura 1229</t>
  </si>
  <si>
    <t>Leonor miranda</t>
  </si>
  <si>
    <t>92194640</t>
  </si>
  <si>
    <t>Falta codigo de materiales , sin mayor observacion</t>
  </si>
  <si>
    <t>1830583</t>
  </si>
  <si>
    <t>207525052022130833</t>
  </si>
  <si>
    <t>Charles Hamilton #10061</t>
  </si>
  <si>
    <t>1- Cliente no se encuntra en domicilio</t>
  </si>
  <si>
    <t>1830579</t>
  </si>
  <si>
    <t>207625052022125818</t>
  </si>
  <si>
    <t>DF20217085228</t>
  </si>
  <si>
    <t>Hernando de magallanes 1699 dpto 608</t>
  </si>
  <si>
    <t>Gustavo cequera ( concerge )</t>
  </si>
  <si>
    <t>229208276</t>
  </si>
  <si>
    <t>1830578</t>
  </si>
  <si>
    <t>207525052022125406</t>
  </si>
  <si>
    <t>DF20227329648</t>
  </si>
  <si>
    <t>Frente a Paul Harris #9320</t>
  </si>
  <si>
    <t>1- Se trata de kiosko en frente de direccion asociada  2- kiosko se encuentra cerrado</t>
  </si>
  <si>
    <t>1830576</t>
  </si>
  <si>
    <t>207525052022124116</t>
  </si>
  <si>
    <t>DF20227337499</t>
  </si>
  <si>
    <t>Capitan Leniz #180</t>
  </si>
  <si>
    <t>1830570</t>
  </si>
  <si>
    <t>207525052022123105</t>
  </si>
  <si>
    <t>DF20227339182</t>
  </si>
  <si>
    <t>Presidente Sanfuentes #193</t>
  </si>
  <si>
    <t>1- Cliente no se encuentra en domicilio 2- Caja DAE sin tapa 3- Poste BT con inclinacion fuera de norma, se requiere regularizar</t>
  </si>
  <si>
    <t>1830565</t>
  </si>
  <si>
    <t>207625052022122433</t>
  </si>
  <si>
    <t>DF20217084865</t>
  </si>
  <si>
    <t>Escandinavia 18 loc 9</t>
  </si>
  <si>
    <t>No existen fotografias de trabajos realizado , personas de locales piden no sacar fotografias dicen ellos por precaucion</t>
  </si>
  <si>
    <t>1830560</t>
  </si>
  <si>
    <t>207525052022121037</t>
  </si>
  <si>
    <t>DF20227319738</t>
  </si>
  <si>
    <t>Tapihue #8566</t>
  </si>
  <si>
    <t>Marcelo Nuñez</t>
  </si>
  <si>
    <t>976698909</t>
  </si>
  <si>
    <t>1- Cliente se encuentra satisfecho con atencion de tecnicos</t>
  </si>
  <si>
    <t>1830557</t>
  </si>
  <si>
    <t>207625052022121009</t>
  </si>
  <si>
    <t>DF20217087162</t>
  </si>
  <si>
    <t>Nuestra señora del rosario 575</t>
  </si>
  <si>
    <t>1830548</t>
  </si>
  <si>
    <t>207625052022115212</t>
  </si>
  <si>
    <t>DF20217084373</t>
  </si>
  <si>
    <t>Presisente kennedy 6969 dpto 1001</t>
  </si>
  <si>
    <t>Omar barreto ( concerge )</t>
  </si>
  <si>
    <t>223563745</t>
  </si>
  <si>
    <t>No se sacan fotografias en medidores con open camara por mala señal en lugar subterraneo , sin mayor observacion</t>
  </si>
  <si>
    <t>1830546</t>
  </si>
  <si>
    <t>207625052022114752</t>
  </si>
  <si>
    <t>DF20217082424</t>
  </si>
  <si>
    <t>Presidente kenedy 6969 dpto 401</t>
  </si>
  <si>
    <t>Omar barreto</t>
  </si>
  <si>
    <t>Se verifica , sin mayor observacion , se sacan fotigrafias sin open camara , ya que no habia señal en lugar subterraneo donde se encontraban los medidores</t>
  </si>
  <si>
    <t>1830545</t>
  </si>
  <si>
    <t>207525052022114447</t>
  </si>
  <si>
    <t>Oxford #482</t>
  </si>
  <si>
    <t>1- Asesora del hogar confirma encontrase con suministro electrico normalizado</t>
  </si>
  <si>
    <t>1830468</t>
  </si>
  <si>
    <t>207525052022112715</t>
  </si>
  <si>
    <t>Camino del Observatorio #1616</t>
  </si>
  <si>
    <t>1- Cliente no se encuentra en domicilio, pero se observa medidor con suministro electrico normalizado</t>
  </si>
  <si>
    <t>1830404</t>
  </si>
  <si>
    <t>207625052022110111</t>
  </si>
  <si>
    <t>DF20217086901</t>
  </si>
  <si>
    <t>Flor de azucena 150 dpto 1003</t>
  </si>
  <si>
    <t>Julio rai ( concerge )</t>
  </si>
  <si>
    <t>224948236</t>
  </si>
  <si>
    <t>Faltan fotografias y data de igual forma</t>
  </si>
  <si>
    <t>1830396</t>
  </si>
  <si>
    <t>207625052022105029</t>
  </si>
  <si>
    <t>DF20217079855</t>
  </si>
  <si>
    <t>Flor de azucena 112 dpto 181</t>
  </si>
  <si>
    <t>Katerine perez</t>
  </si>
  <si>
    <t>222111186</t>
  </si>
  <si>
    <t>Falta data en fotografias , sin mayor observacion</t>
  </si>
  <si>
    <t>1830313</t>
  </si>
  <si>
    <t>207625052022102044</t>
  </si>
  <si>
    <t>DF20217085460</t>
  </si>
  <si>
    <t>Gertrudis echeñique 349 E</t>
  </si>
  <si>
    <t>1833310</t>
  </si>
  <si>
    <t>207526052022155232</t>
  </si>
  <si>
    <t>DF20227335997</t>
  </si>
  <si>
    <t>Los Gladiolos #9779</t>
  </si>
  <si>
    <t>1- Cliente confirmas encontrarse con suministro electrico normalizado 2- No declaran codigo material utilizado</t>
  </si>
  <si>
    <t>1833297</t>
  </si>
  <si>
    <t>207526052022152949</t>
  </si>
  <si>
    <t>DF20227340995</t>
  </si>
  <si>
    <t>Lo Fontecilla #201 of 324</t>
  </si>
  <si>
    <t>1- Cliente no se encuentra en domicilio, pero conserje permite acceso a shaft medidores  2- caja de empalme sin sello</t>
  </si>
  <si>
    <t>1833291</t>
  </si>
  <si>
    <t>207626052022150250</t>
  </si>
  <si>
    <t>DF20217086881</t>
  </si>
  <si>
    <t>Bocaccio 286</t>
  </si>
  <si>
    <t>Problema externo , sin mayores detalles , sin acceso a pasaje</t>
  </si>
  <si>
    <t>1833289</t>
  </si>
  <si>
    <t>207526052022145913</t>
  </si>
  <si>
    <t>DF20227334981</t>
  </si>
  <si>
    <t>El Canelillo #402</t>
  </si>
  <si>
    <t>1- Asesora del hogar confirma encontrarse con suministro electrico normalizado 2- No declara codigo de material utilizado en informe cuadrilla</t>
  </si>
  <si>
    <t>1833284</t>
  </si>
  <si>
    <t>207526052022144751</t>
  </si>
  <si>
    <t>DF20227335599</t>
  </si>
  <si>
    <t>San Damian #115 dpto 601 A</t>
  </si>
  <si>
    <t>1- TD 53782 se encuentra normalizado</t>
  </si>
  <si>
    <t>1833243</t>
  </si>
  <si>
    <t>207626052022143909</t>
  </si>
  <si>
    <t>DF20217088093</t>
  </si>
  <si>
    <t>La capitania 760</t>
  </si>
  <si>
    <t>Sin moradores , falta mayor data en fotografias</t>
  </si>
  <si>
    <t>1833236</t>
  </si>
  <si>
    <t>207526052022142542</t>
  </si>
  <si>
    <t>DF20227321717</t>
  </si>
  <si>
    <t>Las Condes #12587 torre B dpto 901</t>
  </si>
  <si>
    <t>1- Cliente no se encuentra en domicilio, pero conserje permite acceso a shaft medidores  2- suministro electrico normalizado</t>
  </si>
  <si>
    <t>1833232</t>
  </si>
  <si>
    <t>207626052022141735</t>
  </si>
  <si>
    <t>DF20217087585</t>
  </si>
  <si>
    <t>Vaticano 4192 dpto 43</t>
  </si>
  <si>
    <t>Jorge herrera</t>
  </si>
  <si>
    <t>222085428</t>
  </si>
  <si>
    <t>1832978</t>
  </si>
  <si>
    <t>207626052022140355</t>
  </si>
  <si>
    <t>DF20217088311</t>
  </si>
  <si>
    <t>Vaticano 4105</t>
  </si>
  <si>
    <t>1832975</t>
  </si>
  <si>
    <t>207526052022135416</t>
  </si>
  <si>
    <t>DF20217093976</t>
  </si>
  <si>
    <t>Fernandez Concha #477 dpto 31A</t>
  </si>
  <si>
    <t>1- Cliente no se encuentra en domicilio, pero conserje permite acceso a shaft medidores  2- Suministro electrico normalizado 3- no declara codigo de ITM 40A</t>
  </si>
  <si>
    <t>1832883</t>
  </si>
  <si>
    <t>207526052022133741</t>
  </si>
  <si>
    <t>DF20217095278</t>
  </si>
  <si>
    <t>Fray Jorge #775</t>
  </si>
  <si>
    <t>1- No se logra dar con numeracion de la direccion. Similiar a esa nuneracion #776 y cliente no se encuentra en ese domicilio</t>
  </si>
  <si>
    <t>1832866</t>
  </si>
  <si>
    <t>207526052022131643</t>
  </si>
  <si>
    <t>DF20217092353</t>
  </si>
  <si>
    <t>Nueva La Condes #12253 loal 66</t>
  </si>
  <si>
    <t>1832852</t>
  </si>
  <si>
    <t>207526052022130451</t>
  </si>
  <si>
    <t>DF20217093936</t>
  </si>
  <si>
    <t>Nueva Las Condes #12235 local 25</t>
  </si>
  <si>
    <t>1832814</t>
  </si>
  <si>
    <t>207526052022122938</t>
  </si>
  <si>
    <t>La posada #12796</t>
  </si>
  <si>
    <t>1834978</t>
  </si>
  <si>
    <t>207527052022154231</t>
  </si>
  <si>
    <t>DF20227328194</t>
  </si>
  <si>
    <t>Presidente Riesco #7297</t>
  </si>
  <si>
    <t>1834939</t>
  </si>
  <si>
    <t>207527052022152909</t>
  </si>
  <si>
    <t>Mardoñal #8684</t>
  </si>
  <si>
    <t>1834936</t>
  </si>
  <si>
    <t>207627052022152046</t>
  </si>
  <si>
    <t>DF20217088390</t>
  </si>
  <si>
    <t>Los pintores 9520</t>
  </si>
  <si>
    <t>1834933</t>
  </si>
  <si>
    <t>207527052022151502</t>
  </si>
  <si>
    <t>DF20227328160</t>
  </si>
  <si>
    <t>San Alberto #31</t>
  </si>
  <si>
    <t>1- Asesora del hogar confirma suministro electrico normalizado</t>
  </si>
  <si>
    <t>1834910</t>
  </si>
  <si>
    <t>207527052022150149</t>
  </si>
  <si>
    <t>DF20227320903</t>
  </si>
  <si>
    <t>Rosario Rosales #67 local 1</t>
  </si>
  <si>
    <t>1-Cliente se encuentra con suministro electrico normalizado</t>
  </si>
  <si>
    <t>1834888</t>
  </si>
  <si>
    <t>207527052022144601</t>
  </si>
  <si>
    <t>DF20227325886</t>
  </si>
  <si>
    <t>Capitan Crosbie #800 tr 2 dpto 201</t>
  </si>
  <si>
    <t>1- Cliente no se encuentra en domicilio, pero conserje permitr acceso a shaft medidored  2- Suministro electrico normalizado</t>
  </si>
  <si>
    <t>1834887</t>
  </si>
  <si>
    <t>207627052022144425</t>
  </si>
  <si>
    <t>DF20217087991</t>
  </si>
  <si>
    <t>Alborada 11897</t>
  </si>
  <si>
    <t>Sin acceso a pasaje , calle , sin contacto para ingresar</t>
  </si>
  <si>
    <t>1834878</t>
  </si>
  <si>
    <t>207527052022143217</t>
  </si>
  <si>
    <t>DF20227328227</t>
  </si>
  <si>
    <t>Sven Hedin #733 tr 1 dpto 201</t>
  </si>
  <si>
    <t>1- TD 5712 se encuentra con suministro electrico normalizado</t>
  </si>
  <si>
    <t>1834859</t>
  </si>
  <si>
    <t>207527052022141702</t>
  </si>
  <si>
    <t>DF20227337938</t>
  </si>
  <si>
    <t>Nuestra Señora Del Rosario #123</t>
  </si>
  <si>
    <t>1834856</t>
  </si>
  <si>
    <t>207627052022141554</t>
  </si>
  <si>
    <t>DF20217089841</t>
  </si>
  <si>
    <t>Isla mocha 9182</t>
  </si>
  <si>
    <t>Sin moradores , vecinos cuestionan mi visita y piden que me vaya de lugar. Sin mejores fotos</t>
  </si>
  <si>
    <t>1834829</t>
  </si>
  <si>
    <t>207527052022140432</t>
  </si>
  <si>
    <t>DF20227339551</t>
  </si>
  <si>
    <t>Las Trinitarias #7101</t>
  </si>
  <si>
    <t>1834824</t>
  </si>
  <si>
    <t>207627052022140128</t>
  </si>
  <si>
    <t>DF20217087125</t>
  </si>
  <si>
    <t>Nueva bilbao 9456</t>
  </si>
  <si>
    <t>Falta data en fotos , sin moradores</t>
  </si>
  <si>
    <t>1834820</t>
  </si>
  <si>
    <t>207527052022135246</t>
  </si>
  <si>
    <t>DF20227338218</t>
  </si>
  <si>
    <t>Las Pircas #7389</t>
  </si>
  <si>
    <t>1- TD 2000  se encuentra normalizado 2- No declaran codigo de fusibles NH utilizados en informe cuadrilla</t>
  </si>
  <si>
    <t>1834809</t>
  </si>
  <si>
    <t>207627052022134448</t>
  </si>
  <si>
    <t>DF20217089957</t>
  </si>
  <si>
    <t>La guaica 8313</t>
  </si>
  <si>
    <t>1834797</t>
  </si>
  <si>
    <t>207527052022133405</t>
  </si>
  <si>
    <t>DF20227339305</t>
  </si>
  <si>
    <t>Lucas de la Robbia #7750</t>
  </si>
  <si>
    <t>1834652</t>
  </si>
  <si>
    <t>207627052022132129</t>
  </si>
  <si>
    <t>DF20217087316</t>
  </si>
  <si>
    <t>Robinson crusoe 947 dpto 93</t>
  </si>
  <si>
    <t>Fernando aliste ( concerge )</t>
  </si>
  <si>
    <t>222017279</t>
  </si>
  <si>
    <t>1834634</t>
  </si>
  <si>
    <t>207627052022125301</t>
  </si>
  <si>
    <t>DF20217086892</t>
  </si>
  <si>
    <t>Fontana rosa 7150 dpto 306</t>
  </si>
  <si>
    <t>Andres maldonado</t>
  </si>
  <si>
    <t>227243015</t>
  </si>
  <si>
    <t>Falta data en fotografias , faltan mas fotos</t>
  </si>
  <si>
    <t>1834608</t>
  </si>
  <si>
    <t>207627052022123051</t>
  </si>
  <si>
    <t>DF20217086298</t>
  </si>
  <si>
    <t>Isabel la catolica 7180</t>
  </si>
  <si>
    <t>Falta mas fotografias , y data en la misma  Problema de sector</t>
  </si>
  <si>
    <t>1834600</t>
  </si>
  <si>
    <t>207627052022121623</t>
  </si>
  <si>
    <t>DF20217088895</t>
  </si>
  <si>
    <t>Hernando de magallanes 1212</t>
  </si>
  <si>
    <t>1834583</t>
  </si>
  <si>
    <t>207627052022120229</t>
  </si>
  <si>
    <t>DF20217087254</t>
  </si>
  <si>
    <t>La calesa 6140 dpto 701</t>
  </si>
  <si>
    <t>Gregorio narvaez</t>
  </si>
  <si>
    <t>945397749</t>
  </si>
  <si>
    <t>1837542</t>
  </si>
  <si>
    <t>207630052022172233</t>
  </si>
  <si>
    <t>DF20217086759</t>
  </si>
  <si>
    <t>Costa de marfil 218</t>
  </si>
  <si>
    <t>1837496</t>
  </si>
  <si>
    <t>207530052022160112</t>
  </si>
  <si>
    <t>DF20227333678</t>
  </si>
  <si>
    <t>Nueva Bilbao #</t>
  </si>
  <si>
    <t>1837482</t>
  </si>
  <si>
    <t>207530052022154147</t>
  </si>
  <si>
    <t>DF20227336597</t>
  </si>
  <si>
    <t>Los Puiquenes #9125</t>
  </si>
  <si>
    <t>1- Cliente confirmas tener suministro electrico normalizado, pero no permite acceso a domicilio</t>
  </si>
  <si>
    <t>1837462</t>
  </si>
  <si>
    <t>207530052022144711</t>
  </si>
  <si>
    <t>DF20227321385</t>
  </si>
  <si>
    <t>Apoquindo #7034</t>
  </si>
  <si>
    <t>1- Cliente no se encuentra en momento de visita debido a horario colacion</t>
  </si>
  <si>
    <t>1837456</t>
  </si>
  <si>
    <t>207630052022143622</t>
  </si>
  <si>
    <t>DF20217089146</t>
  </si>
  <si>
    <t>Puerto williams 6678</t>
  </si>
  <si>
    <t>Falta data en fotografias , visualmente se divisa escuadra en la misma condicion que informaron de personal de emergencia , sin moradores</t>
  </si>
  <si>
    <t>1837454</t>
  </si>
  <si>
    <t>207530052022143056</t>
  </si>
  <si>
    <t>DF20227333488</t>
  </si>
  <si>
    <t>Apoquindo #7227 dpto 202</t>
  </si>
  <si>
    <t>1837436</t>
  </si>
  <si>
    <t>207530052022141244</t>
  </si>
  <si>
    <t>DF20227332423</t>
  </si>
  <si>
    <t>Apoquindo #6420 local 2</t>
  </si>
  <si>
    <t>1- Se trata de oficina comercial de ENEL 2- Suministro electrico normalizado</t>
  </si>
  <si>
    <t>1837434</t>
  </si>
  <si>
    <t>207630052022141353</t>
  </si>
  <si>
    <t>DF20217090142</t>
  </si>
  <si>
    <t>Presidente riesco 6579 block 39 dpto 109</t>
  </si>
  <si>
    <t>Sin acceso a dptos , sin ningun contacto .</t>
  </si>
  <si>
    <t>1837103</t>
  </si>
  <si>
    <t>207530052022133809</t>
  </si>
  <si>
    <t>DF20227328589</t>
  </si>
  <si>
    <t>Apoquindo #6445 dpto 907</t>
  </si>
  <si>
    <t>1837101</t>
  </si>
  <si>
    <t>207630052022133447</t>
  </si>
  <si>
    <t>DF20217088972</t>
  </si>
  <si>
    <t>Presidente riesco 6161 dpto 114</t>
  </si>
  <si>
    <t>Jose riquelme</t>
  </si>
  <si>
    <t>222245878</t>
  </si>
  <si>
    <t>1837086</t>
  </si>
  <si>
    <t>207530052022131115</t>
  </si>
  <si>
    <t>DF20227333559</t>
  </si>
  <si>
    <t>Apoquindo #3795 dpto 151</t>
  </si>
  <si>
    <t>1- Conserje permite acceso a shaft medidores  2- Suministro electrico normalizado</t>
  </si>
  <si>
    <t>1837064</t>
  </si>
  <si>
    <t>207630052022125154</t>
  </si>
  <si>
    <t>DF20217085897</t>
  </si>
  <si>
    <t>Del inca 5415</t>
  </si>
  <si>
    <t>1836999</t>
  </si>
  <si>
    <t>207530052022124357</t>
  </si>
  <si>
    <t>DF20227332619</t>
  </si>
  <si>
    <t>Av. Presidente Kennedy #4885 dpto 903</t>
  </si>
  <si>
    <t>1- Suministro electrico para equipo VTR normalizado</t>
  </si>
  <si>
    <t>1836987</t>
  </si>
  <si>
    <t>207630052022122910</t>
  </si>
  <si>
    <t>DF20217089133</t>
  </si>
  <si>
    <t>Sebastian elcano 1055 dpto 803</t>
  </si>
  <si>
    <t>Gerardo venegas</t>
  </si>
  <si>
    <t>232250943</t>
  </si>
  <si>
    <t>1836974</t>
  </si>
  <si>
    <t>207530052022121926</t>
  </si>
  <si>
    <t>DF20227326357</t>
  </si>
  <si>
    <t>Av. Presidente Kennedy #5947 torre B dpto 1704</t>
  </si>
  <si>
    <t>1-Cliente no se encuentra en domicilio, pero conserje permite acceso a shaft medidores 2-Suministro electrico normalizado</t>
  </si>
  <si>
    <t>1836972</t>
  </si>
  <si>
    <t>207530052022121101</t>
  </si>
  <si>
    <t>DF20227325785</t>
  </si>
  <si>
    <t>Av. Presidente Kennedy #5947 torre B dpto 1406</t>
  </si>
  <si>
    <t>1-Cliente no se encuentra en domicilio, pero conserje permite acceso a shaft medidores 2- Suministro electrico normalizado</t>
  </si>
  <si>
    <t>1836970</t>
  </si>
  <si>
    <t>207630052022120758</t>
  </si>
  <si>
    <t>DF20217087988</t>
  </si>
  <si>
    <t>Rodrigo de triana 4433 dpto 114</t>
  </si>
  <si>
    <t>Jesus dominguez</t>
  </si>
  <si>
    <t>222070768</t>
  </si>
  <si>
    <t>Tapa caja de empalme sin portasello , sin mayor observacion</t>
  </si>
  <si>
    <t>1836963</t>
  </si>
  <si>
    <t>207530052022120134</t>
  </si>
  <si>
    <t>DF20227325974</t>
  </si>
  <si>
    <t>Av. Presidente Kennedy #5947 Torre B dpto 1005</t>
  </si>
  <si>
    <t>1-Cliente no se encuentra en domicilio, pero conserje permite acceso a shaft medidores  2- Suministro electrico reestablecido</t>
  </si>
  <si>
    <t>1836719</t>
  </si>
  <si>
    <t>207630052022114329</t>
  </si>
  <si>
    <t>DF20217089337</t>
  </si>
  <si>
    <t>Martin de zamora 3371 dpto 1204</t>
  </si>
  <si>
    <t>Sebastian rodrigo</t>
  </si>
  <si>
    <t>222072036</t>
  </si>
  <si>
    <t>Tapa caja d empalme abierta , sin mayor observacion</t>
  </si>
  <si>
    <t>1840473</t>
  </si>
  <si>
    <t>207531052022154604</t>
  </si>
  <si>
    <t>Vital Apoquindo #643</t>
  </si>
  <si>
    <t>1- Cliente presente en domicilio, asegura que ella no recibio a tecnicos el dia de visita . Asi que no tiene conocimiento de alguna reparacion en medidor</t>
  </si>
  <si>
    <t>1840470</t>
  </si>
  <si>
    <t>207531052022153925</t>
  </si>
  <si>
    <t>DF20227332063</t>
  </si>
  <si>
    <t>Vital Apoquindo #1690 c3 403</t>
  </si>
  <si>
    <t>1- TD normalizado</t>
  </si>
  <si>
    <t>1840454</t>
  </si>
  <si>
    <t>207531052022145821</t>
  </si>
  <si>
    <t>DF20227331273</t>
  </si>
  <si>
    <t>Cristobal Colon #8000</t>
  </si>
  <si>
    <t>1- Cliente no se encuentra en domicilio 2- Direccion correcta es EL PASTOR #8027</t>
  </si>
  <si>
    <t>1840425</t>
  </si>
  <si>
    <t>207631052022140500</t>
  </si>
  <si>
    <t>DF20217090942</t>
  </si>
  <si>
    <t>Las verbenas 9216 - 1</t>
  </si>
  <si>
    <t>Falta fotografias mas visibles</t>
  </si>
  <si>
    <t>1840402</t>
  </si>
  <si>
    <t>207531052022131422</t>
  </si>
  <si>
    <t>DF20227319669</t>
  </si>
  <si>
    <t>M. Sanchez F. #360</t>
  </si>
  <si>
    <t>1840394</t>
  </si>
  <si>
    <t>207631052022133044</t>
  </si>
  <si>
    <t>DF20217089514</t>
  </si>
  <si>
    <t>Las tranqueras 198</t>
  </si>
  <si>
    <t>Sin acceso a pasaje , sin contacto , se llama por citofono , pero no contestan</t>
  </si>
  <si>
    <t>1840142</t>
  </si>
  <si>
    <t>207531052022125147</t>
  </si>
  <si>
    <t>DF20227319337</t>
  </si>
  <si>
    <t>Carmencita #220 dpto 305</t>
  </si>
  <si>
    <t>1840124</t>
  </si>
  <si>
    <t>207531052022123109</t>
  </si>
  <si>
    <t>DF20227339599</t>
  </si>
  <si>
    <t>Andres Bello #2772</t>
  </si>
  <si>
    <t>1- Suministro electrico normalizado 2- No declaran codigo de fusibles MT utilizados</t>
  </si>
  <si>
    <t>1840111</t>
  </si>
  <si>
    <t>207531052022122038</t>
  </si>
  <si>
    <t>DF20227334195</t>
  </si>
  <si>
    <t>Vitacura #2670</t>
  </si>
  <si>
    <t>1- Conserje confirma que edificio se encuentra con suministro electrico normalizado</t>
  </si>
  <si>
    <t>1840109</t>
  </si>
  <si>
    <t>207531052022121531</t>
  </si>
  <si>
    <t>DF20227331113</t>
  </si>
  <si>
    <t>1- Conserje confirma edificio encontrarse con suministro electrico normalizado</t>
  </si>
  <si>
    <t>1840091</t>
  </si>
  <si>
    <t>207531052022115127</t>
  </si>
  <si>
    <t>DF20227331941</t>
  </si>
  <si>
    <t>Alcantara #200</t>
  </si>
  <si>
    <t>DF20227331376</t>
  </si>
  <si>
    <t>1874601</t>
  </si>
  <si>
    <t>207620062022154648</t>
  </si>
  <si>
    <t>DF20227354067</t>
  </si>
  <si>
    <t>10 oriente 2248</t>
  </si>
  <si>
    <t>Hay gente dentro de domicilio , pero no salen a atender .</t>
  </si>
  <si>
    <t>1874585</t>
  </si>
  <si>
    <t>207520062022145742</t>
  </si>
  <si>
    <t>DF20227365186</t>
  </si>
  <si>
    <t>Tobalaba #10573</t>
  </si>
  <si>
    <t>1- Vecinos del sector confirman normalizacion en el suministro electrico de areas comunes</t>
  </si>
  <si>
    <t>1874541</t>
  </si>
  <si>
    <t>207520062022144632</t>
  </si>
  <si>
    <t>DF20227367282</t>
  </si>
  <si>
    <t>Tobalaba #11275</t>
  </si>
  <si>
    <t>1874536</t>
  </si>
  <si>
    <t>207520062022143429</t>
  </si>
  <si>
    <t>DF20227366976</t>
  </si>
  <si>
    <t>12 Oriente #2351</t>
  </si>
  <si>
    <t>1- Cliente no se encuentra en domicilio  2- Caja DAE con tapa abierta</t>
  </si>
  <si>
    <t>1874521</t>
  </si>
  <si>
    <t>207520062022142102</t>
  </si>
  <si>
    <t>DF20227366986</t>
  </si>
  <si>
    <t>La Concepcion #6382</t>
  </si>
  <si>
    <t>1874513</t>
  </si>
  <si>
    <t>207520062022140950</t>
  </si>
  <si>
    <t>DF20227368391</t>
  </si>
  <si>
    <t>Los Presidentes #6460 bl B dpto 13</t>
  </si>
  <si>
    <t>1- se logra acceso a block, pero no se ligra tomar fotografias ya que, vecinos pensaban que la visita se trataba de descubrir quienes estaban colgados 2- Suministro electrico normalizado para clientes</t>
  </si>
  <si>
    <t>1874512</t>
  </si>
  <si>
    <t>207620062022140428</t>
  </si>
  <si>
    <t>DF20227353325</t>
  </si>
  <si>
    <t>Los huemules 383</t>
  </si>
  <si>
    <t>Guardia de lugar no permite acceso , ya q no se encontraria nadie en domicilio de cliente , se toma fotografia de perspectiva solamente .</t>
  </si>
  <si>
    <t>1874503</t>
  </si>
  <si>
    <t>207620062022133717</t>
  </si>
  <si>
    <t>DF20227351794</t>
  </si>
  <si>
    <t>Los troncos 1231</t>
  </si>
  <si>
    <t>Sin moradores , guardia toma fotografia a camioneta .</t>
  </si>
  <si>
    <t>1874482</t>
  </si>
  <si>
    <t>207620062022132128</t>
  </si>
  <si>
    <t>DF20227352417</t>
  </si>
  <si>
    <t>Violeta parra 2134</t>
  </si>
  <si>
    <t>Falta fotografias desde otra perspectiva en observaciones , lo mismo la data , sin moradores , no se toman muchas fotografias por precaucion , sector hostil</t>
  </si>
  <si>
    <t>1874445</t>
  </si>
  <si>
    <t>207520062022131831</t>
  </si>
  <si>
    <t>DF20227365245</t>
  </si>
  <si>
    <t>Mar Tirreno #3610</t>
  </si>
  <si>
    <t>1-Cliente se encuentra con suministro electrico normalizado 2-No declaran codigo  ITM 3X25A en informe cuadrilla</t>
  </si>
  <si>
    <t>1874423</t>
  </si>
  <si>
    <t>207620062022125044</t>
  </si>
  <si>
    <t>DF20227352970</t>
  </si>
  <si>
    <t>Lago gris 8132</t>
  </si>
  <si>
    <t>Sector hostil , no se toman mas fotografias por precaucion . , sin moradores .</t>
  </si>
  <si>
    <t>1874417</t>
  </si>
  <si>
    <t>207520062022124218</t>
  </si>
  <si>
    <t>DF20227355740</t>
  </si>
  <si>
    <t>Pasaje 7 #5792</t>
  </si>
  <si>
    <t>1-Cliente se encuentra con suministro electrico normalizado 2- No declaran codigo de conector dentado utilizado en informe cuadrilla</t>
  </si>
  <si>
    <t>1874410</t>
  </si>
  <si>
    <t>207620062022123243</t>
  </si>
  <si>
    <t>DF20227352807</t>
  </si>
  <si>
    <t>2 sur 7653</t>
  </si>
  <si>
    <t>Atiende cliente ,pero no entrega datos , dice no estar al tanto de visita de personal de emerg.</t>
  </si>
  <si>
    <t>1874405</t>
  </si>
  <si>
    <t>207520062022122849</t>
  </si>
  <si>
    <t>DF20227356338</t>
  </si>
  <si>
    <t>Embalse Peñuelas #4942</t>
  </si>
  <si>
    <t>1874398</t>
  </si>
  <si>
    <t>207620062022122221</t>
  </si>
  <si>
    <t>DF20227353335</t>
  </si>
  <si>
    <t>1 sur 7521</t>
  </si>
  <si>
    <t>Faltan mas fotografias de otra perspectivas , sin moradores</t>
  </si>
  <si>
    <t>1874387</t>
  </si>
  <si>
    <t>207520062022121446</t>
  </si>
  <si>
    <t>DF20227366442</t>
  </si>
  <si>
    <t>Hojas Secas #6010 C</t>
  </si>
  <si>
    <t>1874376</t>
  </si>
  <si>
    <t>207520062022120202</t>
  </si>
  <si>
    <t>DF20227363632</t>
  </si>
  <si>
    <t>Embalse el Yeso #5989</t>
  </si>
  <si>
    <t>1- Clienge no se encuentra en domicilio</t>
  </si>
  <si>
    <t>1874340</t>
  </si>
  <si>
    <t>207620062022115725</t>
  </si>
  <si>
    <t>DF20227350063</t>
  </si>
  <si>
    <t>Jose arrieta 6958 dpto 32</t>
  </si>
  <si>
    <t>Sin acceso a dptos a medidores , sin moradores , sector hostil</t>
  </si>
  <si>
    <t>1874291</t>
  </si>
  <si>
    <t>207620062022114520</t>
  </si>
  <si>
    <t>DF20227352687</t>
  </si>
  <si>
    <t>Ictinos 1009</t>
  </si>
  <si>
    <t>Sector hostil , sin moradores</t>
  </si>
  <si>
    <t>1874267</t>
  </si>
  <si>
    <t>207620062022112241</t>
  </si>
  <si>
    <t>DF20227353193</t>
  </si>
  <si>
    <t>Chaneses 2487</t>
  </si>
  <si>
    <t>Sector hostil , sin moradores , faltan fotografias en observacion y data</t>
  </si>
  <si>
    <t>1874254</t>
  </si>
  <si>
    <t>207620062022110923</t>
  </si>
  <si>
    <t>DF20227353072</t>
  </si>
  <si>
    <t>Lago panguipulli 6682</t>
  </si>
  <si>
    <t>Faltan mas fotografias en observacion , y data , sin moradores</t>
  </si>
  <si>
    <t>1874244</t>
  </si>
  <si>
    <t>207620062022105750</t>
  </si>
  <si>
    <t>DF20227352799</t>
  </si>
  <si>
    <t>Afluente 2236</t>
  </si>
  <si>
    <t>1874228</t>
  </si>
  <si>
    <t>207620062022104216</t>
  </si>
  <si>
    <t>DF20227353911</t>
  </si>
  <si>
    <t>La fuente 2061</t>
  </si>
  <si>
    <t>En observaciones faltan mas fotografias y la respectiva data , sin moradores</t>
  </si>
  <si>
    <t>1874220</t>
  </si>
  <si>
    <t>207620062022102957</t>
  </si>
  <si>
    <t>DF20227354236</t>
  </si>
  <si>
    <t>El valle 6046</t>
  </si>
  <si>
    <t>1873118</t>
  </si>
  <si>
    <t>207518062022161417</t>
  </si>
  <si>
    <t>DF20227363623</t>
  </si>
  <si>
    <t>Calle 141 #1028</t>
  </si>
  <si>
    <t>1- Cliente no se encuentra en domicilio 2- Caja DAE con tapa abierta</t>
  </si>
  <si>
    <t>1873105</t>
  </si>
  <si>
    <t>207518062022152703</t>
  </si>
  <si>
    <t>DF20227363718</t>
  </si>
  <si>
    <t>Oriental #6097</t>
  </si>
  <si>
    <t>1873101</t>
  </si>
  <si>
    <t>207518062022151608</t>
  </si>
  <si>
    <t>DF20227366051</t>
  </si>
  <si>
    <t>Av. Oriental #6362A</t>
  </si>
  <si>
    <t>1- Postes se encuentran cambiados, situacion regularizada  2- Suministro electrico normalizado</t>
  </si>
  <si>
    <t>1873068</t>
  </si>
  <si>
    <t>207518062022145646</t>
  </si>
  <si>
    <t>DF20227365558</t>
  </si>
  <si>
    <t>Tolten #6756</t>
  </si>
  <si>
    <t>1873053</t>
  </si>
  <si>
    <t>207518062022143610</t>
  </si>
  <si>
    <t>DF20227369178</t>
  </si>
  <si>
    <t>Paseo Sur #6602</t>
  </si>
  <si>
    <t>1873043</t>
  </si>
  <si>
    <t>207518062022141706</t>
  </si>
  <si>
    <t>DF20227366583</t>
  </si>
  <si>
    <t>Camino La Loma #4861</t>
  </si>
  <si>
    <t>1- No se logra acceso a condominio, cliente no se encuentra en domicilio</t>
  </si>
  <si>
    <t>1873034</t>
  </si>
  <si>
    <t>207518062022140126</t>
  </si>
  <si>
    <t>DF20227364186</t>
  </si>
  <si>
    <t>Cerro Juncal Poniente #8880</t>
  </si>
  <si>
    <t>1- Cliente confirma que incendio fue en tablero electrico particular  2- Tapa de caja empalme sin vidrio, se REQUIERE REGILARIZAR</t>
  </si>
  <si>
    <t>1873018</t>
  </si>
  <si>
    <t>207518062022133852</t>
  </si>
  <si>
    <t>DF20227363539</t>
  </si>
  <si>
    <t>Las Perdices #4760 C 9</t>
  </si>
  <si>
    <t>1873003</t>
  </si>
  <si>
    <t>207518062022131905</t>
  </si>
  <si>
    <t>DF20227363480</t>
  </si>
  <si>
    <t>Francisco Otta #7782</t>
  </si>
  <si>
    <t>1872982</t>
  </si>
  <si>
    <t>207518062022125510</t>
  </si>
  <si>
    <t>DF20227368994</t>
  </si>
  <si>
    <t>Pasaje 22 #9020 A dpto 15</t>
  </si>
  <si>
    <t>1872958</t>
  </si>
  <si>
    <t>207518062022123215</t>
  </si>
  <si>
    <t>DF20227367066</t>
  </si>
  <si>
    <t>Autupiren #9903 prc 11A</t>
  </si>
  <si>
    <t>1- Cliente no se encuentra</t>
  </si>
  <si>
    <t>1872944</t>
  </si>
  <si>
    <t>207518062022115648</t>
  </si>
  <si>
    <t>DF20227365563</t>
  </si>
  <si>
    <t>Maullin #8941</t>
  </si>
  <si>
    <t>1-Cliente no se encuentra en domicilio</t>
  </si>
  <si>
    <t>1872933</t>
  </si>
  <si>
    <t>207518062022113933</t>
  </si>
  <si>
    <t>DF20227370715</t>
  </si>
  <si>
    <t>Puren #2290</t>
  </si>
  <si>
    <t>1872928</t>
  </si>
  <si>
    <t>207518062022112346</t>
  </si>
  <si>
    <t>DF20227370271</t>
  </si>
  <si>
    <t>Valparaiso #10060</t>
  </si>
  <si>
    <t>1- No se puede llamar a cliente, vecinos del sector se acercan molestos por dudas en el cobro de sus boletas. Por seguridad opto por retirarme</t>
  </si>
  <si>
    <t>1872920</t>
  </si>
  <si>
    <t>207518062022110932</t>
  </si>
  <si>
    <t>DF20227355657</t>
  </si>
  <si>
    <t>Rio Claro #1402</t>
  </si>
  <si>
    <t>1872916</t>
  </si>
  <si>
    <t>207518062022105518</t>
  </si>
  <si>
    <t>DF20227360013</t>
  </si>
  <si>
    <t>Polcura #1955</t>
  </si>
  <si>
    <t>1- Cableado de telecomunicaciones se encuentra islado  2- Suministro electrico del sector normal</t>
  </si>
  <si>
    <t>1872305</t>
  </si>
  <si>
    <t>207617062022161037</t>
  </si>
  <si>
    <t>DF20227349932</t>
  </si>
  <si>
    <t>Amigos de peñalolen 8741 bc L</t>
  </si>
  <si>
    <t>Sin acceso a condominio , se avisa por citofono , pero no contestan , sin moradores</t>
  </si>
  <si>
    <t>1872293</t>
  </si>
  <si>
    <t>207517062022154313</t>
  </si>
  <si>
    <t>DF20227365185</t>
  </si>
  <si>
    <t>Quechuas #2069</t>
  </si>
  <si>
    <t>1-Cliente no se encuentra en domicilio 2- No declara codigo de material utilizado en informe cuadrilla</t>
  </si>
  <si>
    <t>1872275</t>
  </si>
  <si>
    <t>207517062022151226</t>
  </si>
  <si>
    <t>DF20227368461</t>
  </si>
  <si>
    <t>Pasaje 450 #1721</t>
  </si>
  <si>
    <t>1- No declara codigo de material utilizado 2- Cliente no se encuentra</t>
  </si>
  <si>
    <t>1872262</t>
  </si>
  <si>
    <t>207617062022145313</t>
  </si>
  <si>
    <t>DF20227350201</t>
  </si>
  <si>
    <t>Comite numero 1 10011 9</t>
  </si>
  <si>
    <t>Faltan mas fotos en observacion , sector conflictivo dificil tomar fotografias .</t>
  </si>
  <si>
    <t>1872259</t>
  </si>
  <si>
    <t>207617062022144903</t>
  </si>
  <si>
    <t>DF20227349508</t>
  </si>
  <si>
    <t>Comite numero 1 9971 18</t>
  </si>
  <si>
    <t>Sector conflictivo , sin moradores , no se toman fotografias por precaucion</t>
  </si>
  <si>
    <t>1872217</t>
  </si>
  <si>
    <t>207517062022140520</t>
  </si>
  <si>
    <t>DF20227362967</t>
  </si>
  <si>
    <t>Calle 124 #1046</t>
  </si>
  <si>
    <t>1-Suministro electrico en el sector se encuentra normalizado 2- 3 Cajas DAE se encuentran con tapas abiertas</t>
  </si>
  <si>
    <t>1872215</t>
  </si>
  <si>
    <t>207617062022140253</t>
  </si>
  <si>
    <t>DF20227351882</t>
  </si>
  <si>
    <t>Rucaray 9461</t>
  </si>
  <si>
    <t>Cliente indica no poder recibirme , no permite accso .</t>
  </si>
  <si>
    <t>1872206</t>
  </si>
  <si>
    <t>207517062022134824</t>
  </si>
  <si>
    <t>DF20227362571</t>
  </si>
  <si>
    <t>Calle 126 #7246</t>
  </si>
  <si>
    <t>1- Cliente no se encuentra en domicilio 2- Poste se encuentra con grados de inclinacion se sugiere rectificar</t>
  </si>
  <si>
    <t>1872199</t>
  </si>
  <si>
    <t>207617062022134439</t>
  </si>
  <si>
    <t>DF20227352238</t>
  </si>
  <si>
    <t>Salomon corvalan 9537</t>
  </si>
  <si>
    <t>1872039</t>
  </si>
  <si>
    <t>207617062022131106</t>
  </si>
  <si>
    <t>DF20227350149</t>
  </si>
  <si>
    <t>Rio claro 885</t>
  </si>
  <si>
    <t>1872036</t>
  </si>
  <si>
    <t>207517062022130455</t>
  </si>
  <si>
    <t>DF20227360401</t>
  </si>
  <si>
    <t>Grecia #8311</t>
  </si>
  <si>
    <t>1- Sector se encuentra normalizado sin riesgo electrico, cableado colgante pertenece a telecomunicaciones</t>
  </si>
  <si>
    <t>1871991</t>
  </si>
  <si>
    <t>207617062022125243</t>
  </si>
  <si>
    <t>DF20227345517</t>
  </si>
  <si>
    <t>Quebrada camarones 1176</t>
  </si>
  <si>
    <t>1871981</t>
  </si>
  <si>
    <t>207517062022123614</t>
  </si>
  <si>
    <t>DF20227360657</t>
  </si>
  <si>
    <t>Av. Grecia #6614</t>
  </si>
  <si>
    <t>1- Cliente confirma que falla ers al interior de su instalacion electrica</t>
  </si>
  <si>
    <t>1871964</t>
  </si>
  <si>
    <t>207517062022122620</t>
  </si>
  <si>
    <t>DF20227368496</t>
  </si>
  <si>
    <t>Cesteros #6998</t>
  </si>
  <si>
    <t>1871963</t>
  </si>
  <si>
    <t>207617062022122512</t>
  </si>
  <si>
    <t>DF20227348875</t>
  </si>
  <si>
    <t>6 oriente 2494</t>
  </si>
  <si>
    <t>1871960</t>
  </si>
  <si>
    <t>207617062022121723</t>
  </si>
  <si>
    <t>DF20227351259</t>
  </si>
  <si>
    <t>Mariano sanchez fontecilla 2076</t>
  </si>
  <si>
    <t>Falta maximo de fotos , data parcial , sin moradores</t>
  </si>
  <si>
    <t>1871956</t>
  </si>
  <si>
    <t>207517062022121047</t>
  </si>
  <si>
    <t>DF20227370017</t>
  </si>
  <si>
    <t>Psje Ensenada #6951</t>
  </si>
  <si>
    <t>1-Cliente no se encuentra en domicilio 2-Vecinos del sector confirman que AP se encuentra operativo</t>
  </si>
  <si>
    <t>1871946</t>
  </si>
  <si>
    <t>207617062022120206</t>
  </si>
  <si>
    <t>DF20227350955</t>
  </si>
  <si>
    <t>Calle 146 1115</t>
  </si>
  <si>
    <t>1871939</t>
  </si>
  <si>
    <t>207517062022115543</t>
  </si>
  <si>
    <t>DF20227360722</t>
  </si>
  <si>
    <t>Rio Backer #6693</t>
  </si>
  <si>
    <t>1871923</t>
  </si>
  <si>
    <t>207517062022113415</t>
  </si>
  <si>
    <t>DF20227369710</t>
  </si>
  <si>
    <t>Mar Indico #4397</t>
  </si>
  <si>
    <t>1- Cliente confirma que nunca tuvo problemas de electricidad, eran cables de telecomunicaciones cortados</t>
  </si>
  <si>
    <t>1871919</t>
  </si>
  <si>
    <t>207617062022113400</t>
  </si>
  <si>
    <t>DF20227351108</t>
  </si>
  <si>
    <t>Los guindos 5838</t>
  </si>
  <si>
    <t>1871911</t>
  </si>
  <si>
    <t>207617062022112245</t>
  </si>
  <si>
    <t>DF20227348236</t>
  </si>
  <si>
    <t>Calle 1 5212</t>
  </si>
  <si>
    <t>1871908</t>
  </si>
  <si>
    <t>207517062022111627</t>
  </si>
  <si>
    <t>DF20227369504</t>
  </si>
  <si>
    <t>Pasaje 4 #5360</t>
  </si>
  <si>
    <t>1-Cliente confirma encontrarse con suministro electrico normalizado 2-Caja DAE con tapa abierta</t>
  </si>
  <si>
    <t>1871899</t>
  </si>
  <si>
    <t>207617062022110601</t>
  </si>
  <si>
    <t>DF20227350722</t>
  </si>
  <si>
    <t>La senda de don juan francisco 5309</t>
  </si>
  <si>
    <t>Sin acceso a pasaje , sin moradores .</t>
  </si>
  <si>
    <t>1871895</t>
  </si>
  <si>
    <t>207517062022105952</t>
  </si>
  <si>
    <t>DF20227373448</t>
  </si>
  <si>
    <t>Pasaje 469 #5279</t>
  </si>
  <si>
    <t>1- Cliente no se encuentra en domicilio 2- caja B.T con tapa abierta</t>
  </si>
  <si>
    <t>1871892</t>
  </si>
  <si>
    <t>207617062022105301</t>
  </si>
  <si>
    <t>DF20227350436</t>
  </si>
  <si>
    <t>El casco 4803</t>
  </si>
  <si>
    <t>Por precaucion no se toman fotografias gente en esquina de pasaje pregunta q voy a realizar , se les indica pero por prevencion me retiro de lugar</t>
  </si>
  <si>
    <t>1871887</t>
  </si>
  <si>
    <t>207517062022104221</t>
  </si>
  <si>
    <t>DF20227362825</t>
  </si>
  <si>
    <t>Calle 1 #5319</t>
  </si>
  <si>
    <t>1-Cliente no se encuentra en domicilio 2- Caja DAE con tapa abierta</t>
  </si>
  <si>
    <t>1871867</t>
  </si>
  <si>
    <t>207617062022102139</t>
  </si>
  <si>
    <t>DF20227346057</t>
  </si>
  <si>
    <t>Calle 1 publica 5345</t>
  </si>
  <si>
    <t>Faltan datos de fotos y data en observacion ,  Sin acceso a medidores .</t>
  </si>
  <si>
    <t>1870369</t>
  </si>
  <si>
    <t>207616062022155050</t>
  </si>
  <si>
    <t>DF20227350276</t>
  </si>
  <si>
    <t>Llaima 5534</t>
  </si>
  <si>
    <t>1870346</t>
  </si>
  <si>
    <t>207616062022151951</t>
  </si>
  <si>
    <t>DF20227348935</t>
  </si>
  <si>
    <t>Grecia 9950</t>
  </si>
  <si>
    <t>Sin moradores , sector conflictivo , no se toman muchas fotografias</t>
  </si>
  <si>
    <t>1870331</t>
  </si>
  <si>
    <t>207516062022145844</t>
  </si>
  <si>
    <t>DF20227374329</t>
  </si>
  <si>
    <t>2 Norte #7478</t>
  </si>
  <si>
    <t>1870327</t>
  </si>
  <si>
    <t>207516062022144915</t>
  </si>
  <si>
    <t>DF20227363435</t>
  </si>
  <si>
    <t>Mar Egeo #8197</t>
  </si>
  <si>
    <t>1870321</t>
  </si>
  <si>
    <t>207616062022143918</t>
  </si>
  <si>
    <t>DF20227347674</t>
  </si>
  <si>
    <t>Los baqueanos 10098</t>
  </si>
  <si>
    <t>Problema de poste inclinado , se encuentra de la misma forma .</t>
  </si>
  <si>
    <t>1870313</t>
  </si>
  <si>
    <t>207516062022143328</t>
  </si>
  <si>
    <t>DF20227364213</t>
  </si>
  <si>
    <t>Exequiel Fontecilla #2875</t>
  </si>
  <si>
    <t>1- Se da solucion definitiva con cambio cableado acometida   2-No declara codigo de material utilizado, solo describe el uso de este 3-Relacion directa con DF20227363172</t>
  </si>
  <si>
    <t>1870309</t>
  </si>
  <si>
    <t>207616062022142732</t>
  </si>
  <si>
    <t>DF20227347832</t>
  </si>
  <si>
    <t>Los pehuenches 9704</t>
  </si>
  <si>
    <t>Falta data en fotografias</t>
  </si>
  <si>
    <t>1870306</t>
  </si>
  <si>
    <t>207516062022142304</t>
  </si>
  <si>
    <t>DF20227359953</t>
  </si>
  <si>
    <t>1 Sur #7627</t>
  </si>
  <si>
    <t>1- Cliente confirma encontarse con suministro electrico normalizado</t>
  </si>
  <si>
    <t>1870304</t>
  </si>
  <si>
    <t>207516062022141212</t>
  </si>
  <si>
    <t>DF20227359064</t>
  </si>
  <si>
    <t>Mar Rojo #8195</t>
  </si>
  <si>
    <t>1- Cliente no se encuentra en domicilio, no se logra acceso a calle</t>
  </si>
  <si>
    <t>1870303</t>
  </si>
  <si>
    <t>207616062022141229</t>
  </si>
  <si>
    <t>DF20227348181</t>
  </si>
  <si>
    <t>Santa monica 610</t>
  </si>
  <si>
    <t>1870295</t>
  </si>
  <si>
    <t>207516062022140136</t>
  </si>
  <si>
    <t>DF20227363172</t>
  </si>
  <si>
    <t>1- Cliente confirma encontrarse con suministro electrico normalizado provisoriamente en primera visita tecnicos 2- No declara codigo de material utilizado en informe cuadrilla 3- Relacion directa con DF20227364213</t>
  </si>
  <si>
    <t>1870285</t>
  </si>
  <si>
    <t>207616062022135221</t>
  </si>
  <si>
    <t>DF20227347070</t>
  </si>
  <si>
    <t>4 norte 8194</t>
  </si>
  <si>
    <t>Sin moradores , sector hostil , sin mayor observacion</t>
  </si>
  <si>
    <t>1870277</t>
  </si>
  <si>
    <t>207516062022133957</t>
  </si>
  <si>
    <t>DF20227360037</t>
  </si>
  <si>
    <t>Av. Quilin #6801</t>
  </si>
  <si>
    <t>1- AP normalizado</t>
  </si>
  <si>
    <t>1870276</t>
  </si>
  <si>
    <t>207616062022133837</t>
  </si>
  <si>
    <t>DF20227347607</t>
  </si>
  <si>
    <t>Pasaje 9 1739</t>
  </si>
  <si>
    <t>1870268</t>
  </si>
  <si>
    <t>207616062022132408</t>
  </si>
  <si>
    <t>DF20227348913</t>
  </si>
  <si>
    <t>1 sur 7837</t>
  </si>
  <si>
    <t>1870256</t>
  </si>
  <si>
    <t>207616062022130521</t>
  </si>
  <si>
    <t>DF20227347351</t>
  </si>
  <si>
    <t>El olivillo 5823</t>
  </si>
  <si>
    <t>Faltan fotografias tomadas de otra perspectiva , sin moradores</t>
  </si>
  <si>
    <t>1870244</t>
  </si>
  <si>
    <t>207616062022124925</t>
  </si>
  <si>
    <t>DF20227343850</t>
  </si>
  <si>
    <t>Calle 461 5311</t>
  </si>
  <si>
    <t>Magdalena chavez</t>
  </si>
  <si>
    <t>965580032</t>
  </si>
  <si>
    <t>Falta data , sin mayor observacion</t>
  </si>
  <si>
    <t>1870216</t>
  </si>
  <si>
    <t>207616062022121342</t>
  </si>
  <si>
    <t>DF20227350587</t>
  </si>
  <si>
    <t>Los talladores 6125</t>
  </si>
  <si>
    <t>Cliente molesto no entrega datos , indica q le habian realizado mal un corte de suministro , y no quiere nada con la compañia</t>
  </si>
  <si>
    <t>1870209</t>
  </si>
  <si>
    <t>207616062022120133</t>
  </si>
  <si>
    <t>DF20227350252</t>
  </si>
  <si>
    <t>Los textiles 5671</t>
  </si>
  <si>
    <t>Patricio castro</t>
  </si>
  <si>
    <t>Cliente no desea entregar mas datos , no permite acceso , cliente molesto con mi visita .</t>
  </si>
  <si>
    <t>1870193</t>
  </si>
  <si>
    <t>207616062022114216</t>
  </si>
  <si>
    <t>DF20227349940</t>
  </si>
  <si>
    <t>San andres de peñalolen 6181</t>
  </si>
  <si>
    <t>1870185</t>
  </si>
  <si>
    <t>207616062022113459</t>
  </si>
  <si>
    <t>DF20227349844</t>
  </si>
  <si>
    <t>San luis 4590</t>
  </si>
  <si>
    <t>1867262</t>
  </si>
  <si>
    <t>207514062022163148</t>
  </si>
  <si>
    <t>DF20227363221</t>
  </si>
  <si>
    <t>Los Hibiscus #2000</t>
  </si>
  <si>
    <t>1-Se encuentra cableado de comunicaciones aislado</t>
  </si>
  <si>
    <t>1867257</t>
  </si>
  <si>
    <t>207514062022162340</t>
  </si>
  <si>
    <t>DF20227362241</t>
  </si>
  <si>
    <t>Los Chercanes #2031</t>
  </si>
  <si>
    <t>1- Cliente no se encuentra en domicilio 2-Suministro electrico normalizado en el sector</t>
  </si>
  <si>
    <t>1867256</t>
  </si>
  <si>
    <t>207514062022161417</t>
  </si>
  <si>
    <t>DF20227361374</t>
  </si>
  <si>
    <t>Las Rosas #2171</t>
  </si>
  <si>
    <t>1867252</t>
  </si>
  <si>
    <t>207514062022155228</t>
  </si>
  <si>
    <t>DF20227361039</t>
  </si>
  <si>
    <t>Portal Sur #6973</t>
  </si>
  <si>
    <t>1- Cliente no se encuentra en domicilio 2-No declara codigo de material utilizado</t>
  </si>
  <si>
    <t>1866942</t>
  </si>
  <si>
    <t>207614062022133438</t>
  </si>
  <si>
    <t>DF20227347949</t>
  </si>
  <si>
    <t>Los herreros 5979</t>
  </si>
  <si>
    <t>1866941</t>
  </si>
  <si>
    <t>207514062022133246</t>
  </si>
  <si>
    <t>DF20227357604</t>
  </si>
  <si>
    <t>Las Torres #5490 tr S dpto 410</t>
  </si>
  <si>
    <t>1-Cliente no se encuentra en domicilio 2- Conserje permite acceso a concentracion de medidores, suministro electrico normalizado  3- No declaran codigo de material utilizado ITM 16A</t>
  </si>
  <si>
    <t>1866938</t>
  </si>
  <si>
    <t>207614062022132834</t>
  </si>
  <si>
    <t>DF20227343147</t>
  </si>
  <si>
    <t>Peatones 6 6293</t>
  </si>
  <si>
    <t>Falta  data en fotografias , sector hostil</t>
  </si>
  <si>
    <t>1866921</t>
  </si>
  <si>
    <t>207614062022130228</t>
  </si>
  <si>
    <t>DF20227347834</t>
  </si>
  <si>
    <t>Cali 6523</t>
  </si>
  <si>
    <t>Falta data en fotos ,sector conflictivo , por precaucion no se toman fotografias</t>
  </si>
  <si>
    <t>1866920</t>
  </si>
  <si>
    <t>207514062022130112</t>
  </si>
  <si>
    <t>DF20227361069</t>
  </si>
  <si>
    <t>Los Arrieros #5785</t>
  </si>
  <si>
    <t>1-Cliente no se encuentra en domicilio 2- Caja DAE sin tapa</t>
  </si>
  <si>
    <t>1866916</t>
  </si>
  <si>
    <t>207614062022125459</t>
  </si>
  <si>
    <t>DF20227348329</t>
  </si>
  <si>
    <t>Peru 2326</t>
  </si>
  <si>
    <t>Sin moradores , falta data y fotos</t>
  </si>
  <si>
    <t>1866909</t>
  </si>
  <si>
    <t>207614062022124524</t>
  </si>
  <si>
    <t>DF20227345278</t>
  </si>
  <si>
    <t>Calle 7 6469</t>
  </si>
  <si>
    <t>1866908</t>
  </si>
  <si>
    <t>207514062022124727</t>
  </si>
  <si>
    <t>DF20227363463</t>
  </si>
  <si>
    <t>Los Talladores #5861</t>
  </si>
  <si>
    <t>1866900</t>
  </si>
  <si>
    <t>207514062022123356</t>
  </si>
  <si>
    <t>DF20227358135</t>
  </si>
  <si>
    <t>Pasaje 480 #5368</t>
  </si>
  <si>
    <t>1866890</t>
  </si>
  <si>
    <t>207514062022121803</t>
  </si>
  <si>
    <t>DF20227358989</t>
  </si>
  <si>
    <t>Nueva 1 #5931</t>
  </si>
  <si>
    <t>1866883</t>
  </si>
  <si>
    <t>207514062022120259</t>
  </si>
  <si>
    <t>DF20227360659</t>
  </si>
  <si>
    <t>Americo Vespucio #4860 dpto 21</t>
  </si>
  <si>
    <t>1- cliente no se encuentra en domicilio</t>
  </si>
  <si>
    <t>1864133</t>
  </si>
  <si>
    <t>207513062022155240</t>
  </si>
  <si>
    <t>DF20227356522</t>
  </si>
  <si>
    <t>Diagonal las Torres #3980</t>
  </si>
  <si>
    <t>1- Lugar privado no se tiene acceso 2- No declara codigo de conectara utilizada  en informe cuadrilla</t>
  </si>
  <si>
    <t>1864121</t>
  </si>
  <si>
    <t>207513062022151309</t>
  </si>
  <si>
    <t>DF20227358617</t>
  </si>
  <si>
    <t>Antupiren #9900</t>
  </si>
  <si>
    <t>1- Vecinos del edificio confirman encontrarse con AP y suministro electrico normalizado 2- Caja DAE sin tapa</t>
  </si>
  <si>
    <t>1864114</t>
  </si>
  <si>
    <t>207613062022150439</t>
  </si>
  <si>
    <t>DF20227344451</t>
  </si>
  <si>
    <t>Mariano sanchez fontecilla 11748</t>
  </si>
  <si>
    <t>Faltan fotografias en observaciones , atiende persona que trabaja en domicilio , pero no esta al tanto de alguna visita de personal de emergencia</t>
  </si>
  <si>
    <t>1864111</t>
  </si>
  <si>
    <t>207613062022150127</t>
  </si>
  <si>
    <t>DF20227344447</t>
  </si>
  <si>
    <t>Mariano sanchez fontecilla 11808</t>
  </si>
  <si>
    <t>Sin moradores , faltan mas fotos en observaciones .</t>
  </si>
  <si>
    <t>1864100</t>
  </si>
  <si>
    <t>207513062022144529</t>
  </si>
  <si>
    <t>DF20227358097</t>
  </si>
  <si>
    <t>Pasaje 11 #1170</t>
  </si>
  <si>
    <t>1- Cliente confirma encontrarse con suministro electrico normalizado 2- Caja DAE sin tapa</t>
  </si>
  <si>
    <t>1864098</t>
  </si>
  <si>
    <t>207513062022143019</t>
  </si>
  <si>
    <t>DF20227355761</t>
  </si>
  <si>
    <t>Ictinos #1069</t>
  </si>
  <si>
    <t>1- Cliente no se encuentra en domicilio 2- No declara codigo de ITM 25 A utilizado</t>
  </si>
  <si>
    <t>1864096</t>
  </si>
  <si>
    <t>207613062022142848</t>
  </si>
  <si>
    <t>DF20227346678</t>
  </si>
  <si>
    <t>Las cortesas oriente 1830</t>
  </si>
  <si>
    <t>1864090</t>
  </si>
  <si>
    <t>207513062022140745</t>
  </si>
  <si>
    <t>DF20227367256</t>
  </si>
  <si>
    <t>Calle 139 #981</t>
  </si>
  <si>
    <t>1864088</t>
  </si>
  <si>
    <t>207513062022134734</t>
  </si>
  <si>
    <t>Alonso de Berrios #6220</t>
  </si>
  <si>
    <t>1864085</t>
  </si>
  <si>
    <t>207613062022133245</t>
  </si>
  <si>
    <t>DF20227345884</t>
  </si>
  <si>
    <t>8 de noviembre 2161</t>
  </si>
  <si>
    <t>Faltan mas fotos en observacion  No se toman fotos por precaucion , sector condlictivo .</t>
  </si>
  <si>
    <t>1864041</t>
  </si>
  <si>
    <t>207513062022132536</t>
  </si>
  <si>
    <t>DF20227363855</t>
  </si>
  <si>
    <t>El Litoral #5959</t>
  </si>
  <si>
    <t>1863969</t>
  </si>
  <si>
    <t>207613062022131559</t>
  </si>
  <si>
    <t>DF20227345917</t>
  </si>
  <si>
    <t>Catalpas oriente 6037</t>
  </si>
  <si>
    <t>Faltan mas fotos en observacion y data , sin moradores</t>
  </si>
  <si>
    <t>1863965</t>
  </si>
  <si>
    <t>207513062022130950</t>
  </si>
  <si>
    <t>DF20227371961</t>
  </si>
  <si>
    <t>Llanura #6131</t>
  </si>
  <si>
    <t>1-Cliente no se encuentra en domicilio 2- Caja DAE sin tapa y contactos de barras distribucion en evidente estado de sulfato</t>
  </si>
  <si>
    <t>1863922</t>
  </si>
  <si>
    <t>207513062022125228</t>
  </si>
  <si>
    <t>DF20227361054</t>
  </si>
  <si>
    <t>Afluente #2571 B dpto 23</t>
  </si>
  <si>
    <t>1- No se logra acceso por sector conflictivo y hostil</t>
  </si>
  <si>
    <t>1863921</t>
  </si>
  <si>
    <t>207613062022125219</t>
  </si>
  <si>
    <t>DF20227347720</t>
  </si>
  <si>
    <t>Mariano sanches fontecilla 14038</t>
  </si>
  <si>
    <t>1863915</t>
  </si>
  <si>
    <t>207513062022124652</t>
  </si>
  <si>
    <t>DF20227360622</t>
  </si>
  <si>
    <t>Venezuela #5889</t>
  </si>
  <si>
    <t>1- Cliente no se encuentra en domicilio 2- Se requiere poda para poste B.T, potencial peligro de incendio</t>
  </si>
  <si>
    <t>1863910</t>
  </si>
  <si>
    <t>207613062022123801</t>
  </si>
  <si>
    <t>DF20227346786</t>
  </si>
  <si>
    <t>Los carteros 6391</t>
  </si>
  <si>
    <t>Sin moradores , casa desocupada por siniestro de incendio</t>
  </si>
  <si>
    <t>1863903</t>
  </si>
  <si>
    <t>207613062022123119</t>
  </si>
  <si>
    <t>DF20227347309</t>
  </si>
  <si>
    <t>Los guindos 5923</t>
  </si>
  <si>
    <t>1863902</t>
  </si>
  <si>
    <t>207513062022122620</t>
  </si>
  <si>
    <t>DF20227358067</t>
  </si>
  <si>
    <t>Frente a calle El Desierto #1999</t>
  </si>
  <si>
    <t>1-Cableado concentrico para AP de plaza y cancha se encuentra reestablecido</t>
  </si>
  <si>
    <t>1863894</t>
  </si>
  <si>
    <t>207513062022121026</t>
  </si>
  <si>
    <t>DF20227356433</t>
  </si>
  <si>
    <t>Afluente #5957</t>
  </si>
  <si>
    <t>1- Cliente no se encuentra en domicilio 2- No declara codigo de material utilizado</t>
  </si>
  <si>
    <t>1863888</t>
  </si>
  <si>
    <t>207613062022120304</t>
  </si>
  <si>
    <t>DF20227345664</t>
  </si>
  <si>
    <t>El arroyo 6441</t>
  </si>
  <si>
    <t>1863882</t>
  </si>
  <si>
    <t>207513062022115534</t>
  </si>
  <si>
    <t>DF20227355735</t>
  </si>
  <si>
    <t>Afluente #2580 B dpto 11</t>
  </si>
  <si>
    <t>1- No se logra acceso a block, vecinos del sector adoptan actitud hostil al enterarse que venia de parte de ENEL</t>
  </si>
  <si>
    <t>1863872</t>
  </si>
  <si>
    <t>207613062022115110</t>
  </si>
  <si>
    <t>DF20227345761</t>
  </si>
  <si>
    <t>Frente a calle el desierto 1999</t>
  </si>
  <si>
    <t>Corresponde a multicancha , sin moradores .</t>
  </si>
  <si>
    <t>1863845</t>
  </si>
  <si>
    <t>207513062022114013</t>
  </si>
  <si>
    <t>DF20227355965</t>
  </si>
  <si>
    <t>Rio Cochamo #2775</t>
  </si>
  <si>
    <t>1863843</t>
  </si>
  <si>
    <t>207613062022113928</t>
  </si>
  <si>
    <t>DF20227346287</t>
  </si>
  <si>
    <t>Desembocadura 6224</t>
  </si>
  <si>
    <t>1863826</t>
  </si>
  <si>
    <t>207613062022112446</t>
  </si>
  <si>
    <t>DF20227346583</t>
  </si>
  <si>
    <t>Frutillar 2245</t>
  </si>
  <si>
    <t>Faltan mas fotografas en obs. Y al igual que data , sector hostil .</t>
  </si>
  <si>
    <t>1863757</t>
  </si>
  <si>
    <t>207613062022111114</t>
  </si>
  <si>
    <t>DF20227345841</t>
  </si>
  <si>
    <t>Guajira 6511</t>
  </si>
  <si>
    <t>Sin moradores , falta data en fotografias , sector hostil , por precaucion no se toman fotografias</t>
  </si>
  <si>
    <t>1863568</t>
  </si>
  <si>
    <t>207613062022105104</t>
  </si>
  <si>
    <t>DF20227346975</t>
  </si>
  <si>
    <t>Peatones 3 5095</t>
  </si>
  <si>
    <t>1861824</t>
  </si>
  <si>
    <t>207610062022142535</t>
  </si>
  <si>
    <t>DF20227343703</t>
  </si>
  <si>
    <t>Tala 1233</t>
  </si>
  <si>
    <t>Personas en salida de pasaje no permiten sacar fotografias por precaucion , sin moradores</t>
  </si>
  <si>
    <t>1861793</t>
  </si>
  <si>
    <t>207610062022134645</t>
  </si>
  <si>
    <t>DF20227345213</t>
  </si>
  <si>
    <t>El archipielago 7313</t>
  </si>
  <si>
    <t>Faltan fotos y data en fotografias , sin moradores</t>
  </si>
  <si>
    <t>1861514</t>
  </si>
  <si>
    <t>207610062022132801</t>
  </si>
  <si>
    <t>DF20227342664</t>
  </si>
  <si>
    <t>Los presidentes 6970</t>
  </si>
  <si>
    <t>1861504</t>
  </si>
  <si>
    <t>207610062022131052</t>
  </si>
  <si>
    <t>DF20227342617</t>
  </si>
  <si>
    <t>Cali 6672</t>
  </si>
  <si>
    <t>Sector conflictivo , no se fotografias por precaucion</t>
  </si>
  <si>
    <t>1861499</t>
  </si>
  <si>
    <t>207610062022125947</t>
  </si>
  <si>
    <t>DF20227342539</t>
  </si>
  <si>
    <t>Pasaje E 6254</t>
  </si>
  <si>
    <t>No se toman fotografias por precaucion , faltan fotografias de personql de emergencia</t>
  </si>
  <si>
    <t>1861492</t>
  </si>
  <si>
    <t>207610062022124903</t>
  </si>
  <si>
    <t>DF20227345433</t>
  </si>
  <si>
    <t>El cuzco 5994</t>
  </si>
  <si>
    <t>Sin moradores , sector conflictivo , no se toman mas fotos por precaucion</t>
  </si>
  <si>
    <t>1861470</t>
  </si>
  <si>
    <t>207610062022123119</t>
  </si>
  <si>
    <t>DF20227343223</t>
  </si>
  <si>
    <t>Pasaje 2 5440</t>
  </si>
  <si>
    <t>Sin moradores , sector hostil , no se toman muchas fotografias</t>
  </si>
  <si>
    <t>1861454</t>
  </si>
  <si>
    <t>207610062022121548</t>
  </si>
  <si>
    <t>DF20227344584</t>
  </si>
  <si>
    <t>Nevado 3 cruces 5882</t>
  </si>
  <si>
    <t>1861425</t>
  </si>
  <si>
    <t>207610062022115840</t>
  </si>
  <si>
    <t>DF20227345430</t>
  </si>
  <si>
    <t>La ballesta 4822</t>
  </si>
  <si>
    <t>Faltan mas fotos , y no hay data en las fotografias que figuran  Atiende persona q trabaja en casa , pero no entrega datos y no esta al tanto de visita de personal</t>
  </si>
  <si>
    <t>1861407</t>
  </si>
  <si>
    <t>207610062022114527</t>
  </si>
  <si>
    <t>DF20227342931</t>
  </si>
  <si>
    <t>Lota 4571</t>
  </si>
  <si>
    <t>Sin moradores , problema externo , distribucion</t>
  </si>
  <si>
    <t>1860262</t>
  </si>
  <si>
    <t>207509062022151735</t>
  </si>
  <si>
    <t>DF20227367082</t>
  </si>
  <si>
    <t>Antupiren #9901 A  parc 11</t>
  </si>
  <si>
    <t>1860260</t>
  </si>
  <si>
    <t>207609062022151533</t>
  </si>
  <si>
    <t>DF20227319014</t>
  </si>
  <si>
    <t>Rucalhue , camino del alba</t>
  </si>
  <si>
    <t>Problema externo , poste chocado . Sin moradores</t>
  </si>
  <si>
    <t>1860257</t>
  </si>
  <si>
    <t>207609062022151243</t>
  </si>
  <si>
    <t>DF20217087583</t>
  </si>
  <si>
    <t>Frente a calle vital apoquindo 1690</t>
  </si>
  <si>
    <t>Falta data en fotos , problemas al ingreso a condominio , sin mas datos</t>
  </si>
  <si>
    <t>1860253</t>
  </si>
  <si>
    <t>207509062022150325</t>
  </si>
  <si>
    <t>DF20227367151</t>
  </si>
  <si>
    <t>Acueducto #2121</t>
  </si>
  <si>
    <t>1860225</t>
  </si>
  <si>
    <t>207509062022145110</t>
  </si>
  <si>
    <t>DF20227367021</t>
  </si>
  <si>
    <t>Acueducto #1849 A dp 37</t>
  </si>
  <si>
    <t>1- Personal de seguridad desconocen si existio alguna visita de tecnicos al lugar, por tal motivo no se logra acceso a establecimiento</t>
  </si>
  <si>
    <t>1860210</t>
  </si>
  <si>
    <t>207509062022142904</t>
  </si>
  <si>
    <t>DF20227366996</t>
  </si>
  <si>
    <t>Lago Gris #9245 dpto 33 B</t>
  </si>
  <si>
    <t>1860198</t>
  </si>
  <si>
    <t>207509062022141848</t>
  </si>
  <si>
    <t>DF20227365308</t>
  </si>
  <si>
    <t>Quebrada de Suca #1271</t>
  </si>
  <si>
    <t>1860196</t>
  </si>
  <si>
    <t>207509062022141003</t>
  </si>
  <si>
    <t>DF20227365434</t>
  </si>
  <si>
    <t>Quebrada de Suca #1260</t>
  </si>
  <si>
    <t>Marcelo Gonzalez</t>
  </si>
  <si>
    <t>1- Cliente con suministro electrico normalizado 2- Caja DAE tapa abierta</t>
  </si>
  <si>
    <t>1860176</t>
  </si>
  <si>
    <t>207509062022134949</t>
  </si>
  <si>
    <t>DF20227365974</t>
  </si>
  <si>
    <t>Las Vertientes #10052</t>
  </si>
  <si>
    <t>1- Cliente confirma que no fue quien recibio a tecnicos, pero se encuentra con suministro electrico normalizado</t>
  </si>
  <si>
    <t>1859998</t>
  </si>
  <si>
    <t>207509062022132120</t>
  </si>
  <si>
    <t>DF20227359019</t>
  </si>
  <si>
    <t>Las Vertientes #10026</t>
  </si>
  <si>
    <t>1- Cliente no se encuentra en domicilio 2- No declaran codigo de material utilizado en informe de cuadrilla</t>
  </si>
  <si>
    <t>1859993</t>
  </si>
  <si>
    <t>207509062022130932</t>
  </si>
  <si>
    <t>DF20227369277</t>
  </si>
  <si>
    <t>Rio Lauca #866</t>
  </si>
  <si>
    <t>1- Cliente no se encontraba al momento de visita, pero se aisla cable concentrico cortado 2- Ya se encuentra regularizado y normalizado directa relacion con DF20227369898</t>
  </si>
  <si>
    <t>1859990</t>
  </si>
  <si>
    <t>207509062022130550</t>
  </si>
  <si>
    <t>DF20227369898</t>
  </si>
  <si>
    <t>1858552</t>
  </si>
  <si>
    <t>207608062022153659</t>
  </si>
  <si>
    <t>DF20227332252</t>
  </si>
  <si>
    <t>Luis pasteur 5873</t>
  </si>
  <si>
    <t>1858522</t>
  </si>
  <si>
    <t>207508062022144809</t>
  </si>
  <si>
    <t>DF20217082064</t>
  </si>
  <si>
    <t>Fernandez Concha #700</t>
  </si>
  <si>
    <t>1-Cliente se encuentra con sumunistro electrico, aun no regulariza poste particular</t>
  </si>
  <si>
    <t>1858512</t>
  </si>
  <si>
    <t>207508062022141950</t>
  </si>
  <si>
    <t>DF20217083022</t>
  </si>
  <si>
    <t>Vasco de Gama #4610 dpto 103</t>
  </si>
  <si>
    <t>1- Sector normalizado</t>
  </si>
  <si>
    <t>1858498</t>
  </si>
  <si>
    <t>207508062022135216</t>
  </si>
  <si>
    <t>DF20217086896</t>
  </si>
  <si>
    <t>Santa Paula #676</t>
  </si>
  <si>
    <t>1- Cliente confirma que trabajo fue hace 1 año atras, y desde visita no ha vuelto a presentar fallas en el suministro electrico</t>
  </si>
  <si>
    <t>1858161</t>
  </si>
  <si>
    <t>207508062022133040</t>
  </si>
  <si>
    <t>DF20217085870</t>
  </si>
  <si>
    <t>Tikal #188</t>
  </si>
  <si>
    <t>1- Direccion correcta es SANTOS APOSTOLES #2588 trata de caseta de seguridad</t>
  </si>
  <si>
    <t>1858152</t>
  </si>
  <si>
    <t>207608062022131159</t>
  </si>
  <si>
    <t>DF20217092685</t>
  </si>
  <si>
    <t>Apoquindo 6498</t>
  </si>
  <si>
    <t>Sin personal que atienda ,</t>
  </si>
  <si>
    <t>1858141</t>
  </si>
  <si>
    <t>207508062022125718</t>
  </si>
  <si>
    <t>DF20217084716</t>
  </si>
  <si>
    <t>1858127</t>
  </si>
  <si>
    <t>207608062022124127</t>
  </si>
  <si>
    <t>DF20217088914</t>
  </si>
  <si>
    <t>Apoquindo 5701 lc 18</t>
  </si>
  <si>
    <t>Sin acceso a medidores , no se toman fotos por problema de señal de celular con open camara y sin open camara</t>
  </si>
  <si>
    <t>1858111</t>
  </si>
  <si>
    <t>207508062022122712</t>
  </si>
  <si>
    <t>DF20217079322</t>
  </si>
  <si>
    <t>Apoquindo #6946</t>
  </si>
  <si>
    <t>1- Direccion correcta APOQUINDO #6960 se trata edificio en obra  2- portero de obra confirma encontrarse con suministro electrico la obra, no permite acceso debido a que no estaba su supervisor</t>
  </si>
  <si>
    <t>1858108</t>
  </si>
  <si>
    <t>207508062022121708</t>
  </si>
  <si>
    <t>DF20217078800</t>
  </si>
  <si>
    <t>1- Cliente no se encuentra en domicilio, pero conserje permite acceso a shaft medidores  2- Suministro electrico normalizado 3- No declaran codigo de material utilizado ITM 25A</t>
  </si>
  <si>
    <t>1857861</t>
  </si>
  <si>
    <t>207608062022112734</t>
  </si>
  <si>
    <t>DF20227333352</t>
  </si>
  <si>
    <t>Apoquindo 4130</t>
  </si>
  <si>
    <t>Problema externo</t>
  </si>
  <si>
    <t>1856482</t>
  </si>
  <si>
    <t>207607062022160741</t>
  </si>
  <si>
    <t>DF20217092743</t>
  </si>
  <si>
    <t>Manquehue sur 1144 dpto 502</t>
  </si>
  <si>
    <t>Jaime perez</t>
  </si>
  <si>
    <t>233002513</t>
  </si>
  <si>
    <t>Se verifica , tapa caja empalme sin portasello , sin mayor observacion</t>
  </si>
  <si>
    <t>1856474</t>
  </si>
  <si>
    <t>207507062022155655</t>
  </si>
  <si>
    <t>DF20217080837</t>
  </si>
  <si>
    <t>Apoquindo #7910 dpto 2004</t>
  </si>
  <si>
    <t>1- Cliente asegura nunca haber solicitado una visita de tecnicos por alguna falla electrica en su medido o alguna intermitencia</t>
  </si>
  <si>
    <t>1856458</t>
  </si>
  <si>
    <t>207507062022153644</t>
  </si>
  <si>
    <t>DF20217082731</t>
  </si>
  <si>
    <t>Camino del Observatorio s/n°</t>
  </si>
  <si>
    <t>1856448</t>
  </si>
  <si>
    <t>207507062022152040</t>
  </si>
  <si>
    <t>DF20217080187</t>
  </si>
  <si>
    <t>Apoquindo / el Alba</t>
  </si>
  <si>
    <t>1- PPF 36923 Luis Matte Larrain ote vital apoquindo regularizado 2- No se declara codigo de Fusibles utilizados</t>
  </si>
  <si>
    <t>1856444</t>
  </si>
  <si>
    <t>207507062022150924</t>
  </si>
  <si>
    <t>DF20217087056</t>
  </si>
  <si>
    <t>Vital Apoquindo #941 dpto 45</t>
  </si>
  <si>
    <t>1- Alumbrado publico normalizado</t>
  </si>
  <si>
    <t>1856414</t>
  </si>
  <si>
    <t>207607062022141226</t>
  </si>
  <si>
    <t>DF20217087172</t>
  </si>
  <si>
    <t>Americo vespucio , pdte riesco</t>
  </si>
  <si>
    <t>Falta foto para detallar mejor sector , problema externo semaforo</t>
  </si>
  <si>
    <t>1856412</t>
  </si>
  <si>
    <t>207507062022140717</t>
  </si>
  <si>
    <t>DF20217080192</t>
  </si>
  <si>
    <t>Cuarto Centenario</t>
  </si>
  <si>
    <t>1- Aldutti 36170</t>
  </si>
  <si>
    <t>1856119</t>
  </si>
  <si>
    <t>207607062022135822</t>
  </si>
  <si>
    <t>DF20217090856</t>
  </si>
  <si>
    <t>Americo vespucio norte 212 dpto 302</t>
  </si>
  <si>
    <t>Sin acceso a medidores se llama por citofono a concerge pero no hay contacto , sin moradores</t>
  </si>
  <si>
    <t>1856081</t>
  </si>
  <si>
    <t>207507062022133835</t>
  </si>
  <si>
    <t>DF20217084435</t>
  </si>
  <si>
    <t>Presidente Riesco #6841</t>
  </si>
  <si>
    <t>1856077</t>
  </si>
  <si>
    <t>207607062022133816</t>
  </si>
  <si>
    <t>DF20217090210</t>
  </si>
  <si>
    <t>San sebastian 2839 of. 102</t>
  </si>
  <si>
    <t>Nicolas pedreros</t>
  </si>
  <si>
    <t>22460944</t>
  </si>
  <si>
    <t>1856076</t>
  </si>
  <si>
    <t>207607062022133544</t>
  </si>
  <si>
    <t>DF20217087081</t>
  </si>
  <si>
    <t>Vitacura 2902 dpto 607</t>
  </si>
  <si>
    <t>Sin acceso a medidores , personal a cargo de llaves no se encuentra en el momento de visita</t>
  </si>
  <si>
    <t>1856070</t>
  </si>
  <si>
    <t>207507062022132832</t>
  </si>
  <si>
    <t>DF20217085449</t>
  </si>
  <si>
    <t>Presidente Riesco #6483</t>
  </si>
  <si>
    <t>1856055</t>
  </si>
  <si>
    <t>207507062022125926</t>
  </si>
  <si>
    <t>DF20217085911</t>
  </si>
  <si>
    <t>Americo Vespucio #984 dpto 401</t>
  </si>
  <si>
    <t>1-conserje no permite acceso a equipo de medida del cliente Sandra Sanhueza conserje</t>
  </si>
  <si>
    <t>1856038</t>
  </si>
  <si>
    <t>207507062022123228</t>
  </si>
  <si>
    <t>DF20217079466</t>
  </si>
  <si>
    <t>Apoquindo #4760 dpto 21</t>
  </si>
  <si>
    <t>1856026</t>
  </si>
  <si>
    <t>207507062022115630</t>
  </si>
  <si>
    <t>DF20217080363</t>
  </si>
  <si>
    <t>Vitacura #2902 dpto 510</t>
  </si>
  <si>
    <t>1855976</t>
  </si>
  <si>
    <t>207507062022112952</t>
  </si>
  <si>
    <t>DF20217084560</t>
  </si>
  <si>
    <t>Vitacura #2736 dpto 601</t>
  </si>
  <si>
    <t>1853575</t>
  </si>
  <si>
    <t>207506062022155331</t>
  </si>
  <si>
    <t>DF20217083951</t>
  </si>
  <si>
    <t>Nevado Puiquenes #9184</t>
  </si>
  <si>
    <t>1- Cliente no se encuentra en domicilio 2- No se pueden tomar fotografias debido a vecinos hostiles en el sector</t>
  </si>
  <si>
    <t>1853574</t>
  </si>
  <si>
    <t>207606062022154652</t>
  </si>
  <si>
    <t>DF20227324688</t>
  </si>
  <si>
    <t>Hernando de magallanes 1226</t>
  </si>
  <si>
    <t>1853567</t>
  </si>
  <si>
    <t>207606062022151227</t>
  </si>
  <si>
    <t>DF20217090190</t>
  </si>
  <si>
    <t>Sin acceso a condominio , se llama por citofono , pero no contestan</t>
  </si>
  <si>
    <t>1853562</t>
  </si>
  <si>
    <t>207506062022150056</t>
  </si>
  <si>
    <t>DF20217086280</t>
  </si>
  <si>
    <t>Vilanova #763</t>
  </si>
  <si>
    <t>1853481</t>
  </si>
  <si>
    <t>207506062022143240</t>
  </si>
  <si>
    <t>DF20217085604</t>
  </si>
  <si>
    <t>Augusto Legui Sur #79 dpto 605</t>
  </si>
  <si>
    <t>1- Cliente no se encuentra en domicilio, pero conserje permite acceso a shaft medidores 2- Suministro electrico normalizado 3- Falta declarar codigo de ITM</t>
  </si>
  <si>
    <t>1853435</t>
  </si>
  <si>
    <t>207506062022141508</t>
  </si>
  <si>
    <t>DF20217085523</t>
  </si>
  <si>
    <t>M. Sanchez F #650</t>
  </si>
  <si>
    <t>1- Cliente confirma via citofono, encontrarse con suministro electrico normalizado</t>
  </si>
  <si>
    <t>1853430</t>
  </si>
  <si>
    <t>207606062022141441</t>
  </si>
  <si>
    <t>DF20217088807</t>
  </si>
  <si>
    <t>Chesterton 7079</t>
  </si>
  <si>
    <t>Falla , problema externo , transformador</t>
  </si>
  <si>
    <t>1853422</t>
  </si>
  <si>
    <t>207606062022141123</t>
  </si>
  <si>
    <t>DF20217088762</t>
  </si>
  <si>
    <t>Apoquindo 7460</t>
  </si>
  <si>
    <t>Falla externa , en transformador</t>
  </si>
  <si>
    <t>1853405</t>
  </si>
  <si>
    <t>207506062022140342</t>
  </si>
  <si>
    <t>DF20217083128</t>
  </si>
  <si>
    <t>Gertrudis Echeñique #265 E</t>
  </si>
  <si>
    <t>1853369</t>
  </si>
  <si>
    <t>207606062022134620</t>
  </si>
  <si>
    <t>DF20217087104</t>
  </si>
  <si>
    <t>Chesterton 7176 TG dpto 141</t>
  </si>
  <si>
    <t>Falta data en fotografias , guardia no quiere entregar datos</t>
  </si>
  <si>
    <t>1853284</t>
  </si>
  <si>
    <t>207506062022133632</t>
  </si>
  <si>
    <t>DF20217084007</t>
  </si>
  <si>
    <t>Apoquindo #4900 local 132</t>
  </si>
  <si>
    <t>1853128</t>
  </si>
  <si>
    <t>207506062022131530</t>
  </si>
  <si>
    <t>DF20217082916</t>
  </si>
  <si>
    <t>Del Inca #4576</t>
  </si>
  <si>
    <t>1853125</t>
  </si>
  <si>
    <t>207606062022130808</t>
  </si>
  <si>
    <t>DF20217087336</t>
  </si>
  <si>
    <t>Las condes 9889 dpto d 11</t>
  </si>
  <si>
    <t>Luis rodrigues</t>
  </si>
  <si>
    <t>Atuende cliente , no entrega mas datos , fotos de medidores no se toman con open camara ya que no toma la señal en subterrraneo .</t>
  </si>
  <si>
    <t>1853119</t>
  </si>
  <si>
    <t>207506062022125351</t>
  </si>
  <si>
    <t>DF20217080246</t>
  </si>
  <si>
    <t>Manquehue Sur #1735</t>
  </si>
  <si>
    <t>1- Cliente no se encuentra en domicilio 2- No declaran codigo de material utilizado ITM 25A en informe cuadrilla</t>
  </si>
  <si>
    <t>1853104</t>
  </si>
  <si>
    <t>207606062022124045</t>
  </si>
  <si>
    <t>DF20217088124</t>
  </si>
  <si>
    <t>Las condes 12253 local 90</t>
  </si>
  <si>
    <t>1853095</t>
  </si>
  <si>
    <t>207506062022123411</t>
  </si>
  <si>
    <t>DF20217085715</t>
  </si>
  <si>
    <t>Longopilla #1460</t>
  </si>
  <si>
    <t>1- Cliente no se encuentra en domicilio, pero se encuentran contratistas de paisajismo y permiten acceso a medidor  2- Suministro electrico normalizado</t>
  </si>
  <si>
    <t>1853048</t>
  </si>
  <si>
    <t>207506062022120731</t>
  </si>
  <si>
    <t>DF20217081826</t>
  </si>
  <si>
    <t>Cristobal Colon #7000 dpto 73 D</t>
  </si>
  <si>
    <t>1852909</t>
  </si>
  <si>
    <t>207606062022111016</t>
  </si>
  <si>
    <t>DF20227338589</t>
  </si>
  <si>
    <t>Ralun 71</t>
  </si>
  <si>
    <t>Sin moradores ,</t>
  </si>
  <si>
    <t>1850969</t>
  </si>
  <si>
    <t>207603062022142553</t>
  </si>
  <si>
    <t>DF20217085884</t>
  </si>
  <si>
    <t>Camino san francisco de asis 2100 casa 14</t>
  </si>
  <si>
    <t>Sin moradores , sin acceso a condominio</t>
  </si>
  <si>
    <t>1850802</t>
  </si>
  <si>
    <t>207603062022125211</t>
  </si>
  <si>
    <t>DF20217085210</t>
  </si>
  <si>
    <t>Camino del manzanar 11824</t>
  </si>
  <si>
    <t>1850779</t>
  </si>
  <si>
    <t>207503062022121904</t>
  </si>
  <si>
    <t>DF20227332040</t>
  </si>
  <si>
    <t>Luis Pasteur con Lo Arcaya</t>
  </si>
  <si>
    <t>1- DESC. CUCHILLO 38593</t>
  </si>
  <si>
    <t>1850763</t>
  </si>
  <si>
    <t>207503062022115111</t>
  </si>
  <si>
    <t>DF20227330025</t>
  </si>
  <si>
    <t>av. Presidente Kennedy con R.Astrid</t>
  </si>
  <si>
    <t>1- TD 51228 se encuentra normalizado</t>
  </si>
  <si>
    <t>1850737</t>
  </si>
  <si>
    <t>207503062022112526</t>
  </si>
  <si>
    <t>DF20227329992</t>
  </si>
  <si>
    <t>Nuestra Señora de los Angeles #174 dpto 901</t>
  </si>
  <si>
    <t>1849828</t>
  </si>
  <si>
    <t>207502062022165852</t>
  </si>
  <si>
    <t>DF20227329253</t>
  </si>
  <si>
    <t>TD 17546</t>
  </si>
  <si>
    <t>1- TD 17546 se encuentra normalizado 2- No declaran codigo de materiales utilizados</t>
  </si>
  <si>
    <t>1849803</t>
  </si>
  <si>
    <t>207502062022163345</t>
  </si>
  <si>
    <t>DF20227326661</t>
  </si>
  <si>
    <t>Manquehue #555 dpto 23</t>
  </si>
  <si>
    <t>1849778</t>
  </si>
  <si>
    <t>207502062022160919</t>
  </si>
  <si>
    <t>DF20227325114</t>
  </si>
  <si>
    <t>Hualtatas con Walter scott</t>
  </si>
  <si>
    <t>1- Sector con suministro electrico regularizado</t>
  </si>
  <si>
    <t>1849693</t>
  </si>
  <si>
    <t>207502062022135519</t>
  </si>
  <si>
    <t>DF20227332176</t>
  </si>
  <si>
    <t>Fray leon con Francisco Asis</t>
  </si>
  <si>
    <t>1-Suministro electrico normalizado</t>
  </si>
  <si>
    <t>1849664</t>
  </si>
  <si>
    <t>207502062022134557</t>
  </si>
  <si>
    <t>DF20227339493</t>
  </si>
  <si>
    <t>San Francisco de Asis #719</t>
  </si>
  <si>
    <t>1- Asesora del hogar confirma, suministro electrico normalizado via citofono 2- No declara codigo de material utilizado ITM 3X16A</t>
  </si>
  <si>
    <t>1849491</t>
  </si>
  <si>
    <t>207502062022133003</t>
  </si>
  <si>
    <t>DF20227328330</t>
  </si>
  <si>
    <t>Circunv. El Sendero #11979</t>
  </si>
  <si>
    <t>1- No declaran codigo material utilizado en informe de cuadrilla  2- Suministro electrico regularizado</t>
  </si>
  <si>
    <t>1849458</t>
  </si>
  <si>
    <t>207502062022131500</t>
  </si>
  <si>
    <t>DF20227323355</t>
  </si>
  <si>
    <t>PPF 57331 FUNCACION DUOC UC, CAM EL ALBA</t>
  </si>
  <si>
    <t>1849431</t>
  </si>
  <si>
    <t>207602062022124602</t>
  </si>
  <si>
    <t>DF20227324616</t>
  </si>
  <si>
    <t>Las verbenas 8880</t>
  </si>
  <si>
    <t>1846814</t>
  </si>
  <si>
    <t>207602062022110524</t>
  </si>
  <si>
    <t>DF20227324701</t>
  </si>
  <si>
    <t>Juan de austria 1920 80</t>
  </si>
  <si>
    <t>Faltan mas fotografias detalladas y lo mismo en data , local comercial</t>
  </si>
  <si>
    <t>1842084</t>
  </si>
  <si>
    <t>207501062022133230</t>
  </si>
  <si>
    <t>DF20227324531</t>
  </si>
  <si>
    <t>Las Condes #12207 A</t>
  </si>
  <si>
    <t>1- Cliente confirma que falla es en el interior de su instalacion electrica, por parte compañia normalizado</t>
  </si>
  <si>
    <t>1842068</t>
  </si>
  <si>
    <t>207501062022130433</t>
  </si>
  <si>
    <t>DF20227322981</t>
  </si>
  <si>
    <t>Las Condes #11555 local 1</t>
  </si>
  <si>
    <t>1-Cliente confirma suministro electrico normalizado</t>
  </si>
  <si>
    <t>1842003</t>
  </si>
  <si>
    <t>207601062022123235</t>
  </si>
  <si>
    <t>DF20217086884</t>
  </si>
  <si>
    <t>Circulo de apolo 337 dpto 908</t>
  </si>
  <si>
    <t>Luis carrasco</t>
  </si>
  <si>
    <t>222497353</t>
  </si>
  <si>
    <t>Tapa concentrador abierta , sin perno</t>
  </si>
  <si>
    <t>1842002</t>
  </si>
  <si>
    <t>207501062022122830</t>
  </si>
  <si>
    <t>DF20227326681</t>
  </si>
  <si>
    <t>Las Condes #7393</t>
  </si>
  <si>
    <t>1841963</t>
  </si>
  <si>
    <t>207501062022120310</t>
  </si>
  <si>
    <t>DF20227320923</t>
  </si>
  <si>
    <t>Brasilia #780 dpto 1503</t>
  </si>
  <si>
    <t>1- Cliente no se encuentra en domicilio, pero conserje permite acceso a shaft medidores  2- Suministro electrico reestablecido</t>
  </si>
  <si>
    <t>1841924</t>
  </si>
  <si>
    <t>207501062022114105</t>
  </si>
  <si>
    <t>DF20227326665</t>
  </si>
  <si>
    <t>Rosario Norte #399 dpto 51</t>
  </si>
  <si>
    <t>1- Cliente no se encuentra en domicilio, pero conserje permite accesoba shaft medidores 2- Suministro electrico reestablecido</t>
  </si>
  <si>
    <t>1841902</t>
  </si>
  <si>
    <t>207601062022113203</t>
  </si>
  <si>
    <t>DF20217087742</t>
  </si>
  <si>
    <t>Francisco bilbao 6582</t>
  </si>
  <si>
    <t>Problema externo , semaforo , .sin mayor observacion</t>
  </si>
  <si>
    <t>DF20227365927</t>
  </si>
  <si>
    <t>1875286</t>
  </si>
  <si>
    <t>207621062022104401</t>
  </si>
  <si>
    <t>DF20227353243</t>
  </si>
  <si>
    <t>Calle 3 5628</t>
  </si>
  <si>
    <t>1891188</t>
  </si>
  <si>
    <t>207630062022162053</t>
  </si>
  <si>
    <t>San vicente 1662</t>
  </si>
  <si>
    <t>1891115</t>
  </si>
  <si>
    <t>207630062022152015</t>
  </si>
  <si>
    <t>Portugal 1490</t>
  </si>
  <si>
    <t>Falta data en fotografias , sin moradores ,</t>
  </si>
  <si>
    <t>1891114</t>
  </si>
  <si>
    <t>207530062022151903</t>
  </si>
  <si>
    <t>Loreto #159</t>
  </si>
  <si>
    <t>1- Suministro electrico en el sector regularizado</t>
  </si>
  <si>
    <t>1891094</t>
  </si>
  <si>
    <t>207530062022150927</t>
  </si>
  <si>
    <t>Loreto #175</t>
  </si>
  <si>
    <t>1891040</t>
  </si>
  <si>
    <t>207630062022144841</t>
  </si>
  <si>
    <t>Rogelio ugarte 1336</t>
  </si>
  <si>
    <t>1891015</t>
  </si>
  <si>
    <t>207530062022144120</t>
  </si>
  <si>
    <t>Recoleta #877 dpto 207</t>
  </si>
  <si>
    <t>1890996</t>
  </si>
  <si>
    <t>207630062022143429</t>
  </si>
  <si>
    <t>Portugal 990 dpto 1806</t>
  </si>
  <si>
    <t>Victor arriagada</t>
  </si>
  <si>
    <t>223237493</t>
  </si>
  <si>
    <t>Se verifica , tapa caja de empalme abierta sin perno .</t>
  </si>
  <si>
    <t>1890986</t>
  </si>
  <si>
    <t>207530062022142414</t>
  </si>
  <si>
    <t>Santos Dumont #560 dpto 1705</t>
  </si>
  <si>
    <t>1- Cliente no se encuentra  en domicilio, pero conserje permite acceso a shaft medidores  2- Suministro electrico normalizado</t>
  </si>
  <si>
    <t>1890977</t>
  </si>
  <si>
    <t>207630062022141544</t>
  </si>
  <si>
    <t>Porvenir 365 casa 14</t>
  </si>
  <si>
    <t>Problema externo , empalme subterraneo , sin moradores</t>
  </si>
  <si>
    <t>1890972</t>
  </si>
  <si>
    <t>207530062022140803</t>
  </si>
  <si>
    <t>Santos Dumont #720 dpto 504</t>
  </si>
  <si>
    <t>1890542</t>
  </si>
  <si>
    <t>207630062022132858</t>
  </si>
  <si>
    <t>Libertad 30 dpto 104</t>
  </si>
  <si>
    <t>Falta data en fotografias , problema externo subterraneo .</t>
  </si>
  <si>
    <t>1890540</t>
  </si>
  <si>
    <t>207630062022132551</t>
  </si>
  <si>
    <t>Libertad 85 A</t>
  </si>
  <si>
    <t>Falta maxima de fotos en observacion , sin moradores</t>
  </si>
  <si>
    <t>1890527</t>
  </si>
  <si>
    <t>207530062022125201</t>
  </si>
  <si>
    <t>Amalia Errazuriz #956 dpto 1002</t>
  </si>
  <si>
    <t>1-Cliente no se encuentra en domicilio, ñero conserje permite acceso a shaft medidores 2- Suministro electrico reestablecido</t>
  </si>
  <si>
    <t>1890514</t>
  </si>
  <si>
    <t>207630062022124359</t>
  </si>
  <si>
    <t>Dominica 325</t>
  </si>
  <si>
    <t>No atienden en local , sin acceso , sin mayor detalle</t>
  </si>
  <si>
    <t>1890490</t>
  </si>
  <si>
    <t>207530062022122455</t>
  </si>
  <si>
    <t>Independencia #129 of 302</t>
  </si>
  <si>
    <t>1-Semaforos en interseccion INDEPENDENCIA CON GRAL BORGOÑO se encuentra normalizado</t>
  </si>
  <si>
    <t>1890486</t>
  </si>
  <si>
    <t>207630062022122508</t>
  </si>
  <si>
    <t>Urmeneta 840</t>
  </si>
  <si>
    <t>Falta data en fotografias , sin moradores , sector hostil</t>
  </si>
  <si>
    <t>1890463</t>
  </si>
  <si>
    <t>207630062022121333</t>
  </si>
  <si>
    <t>Teniente juan colipi 985</t>
  </si>
  <si>
    <t>Falta data en forografias , no se toman mas fotografias por precaucion</t>
  </si>
  <si>
    <t>1890458</t>
  </si>
  <si>
    <t>207530062022121053</t>
  </si>
  <si>
    <t>Barnechea #432</t>
  </si>
  <si>
    <t>1890338</t>
  </si>
  <si>
    <t>207530062022114821</t>
  </si>
  <si>
    <t>Enrique Soro #831</t>
  </si>
  <si>
    <t>1- Cliente no se encuengra en domicilio</t>
  </si>
  <si>
    <t>1890336</t>
  </si>
  <si>
    <t>207630062022114636</t>
  </si>
  <si>
    <t>Kull kull 5775</t>
  </si>
  <si>
    <t>Direccion corresponde a las encinas 5775, sin moradores , sin mayor detalle</t>
  </si>
  <si>
    <t>1890312</t>
  </si>
  <si>
    <t>207630062022112622</t>
  </si>
  <si>
    <t>Vitacura 9760 dpto 221 e</t>
  </si>
  <si>
    <t>Miguel cornejo</t>
  </si>
  <si>
    <t>No existen datos de fotografias en observaciones , cliente indica no tener fono</t>
  </si>
  <si>
    <t>1888930</t>
  </si>
  <si>
    <t>207629062022160059</t>
  </si>
  <si>
    <t>El zodiaco 9177</t>
  </si>
  <si>
    <t>Falta mas data en fotografias , sin moradores</t>
  </si>
  <si>
    <t>1888901</t>
  </si>
  <si>
    <t>207629062022154029</t>
  </si>
  <si>
    <t>Vitacura 8751</t>
  </si>
  <si>
    <t>Sin acceso , corresponde a club privado , no permiten acceso , sin mayores datos</t>
  </si>
  <si>
    <t>1888220</t>
  </si>
  <si>
    <t>207629062022140418</t>
  </si>
  <si>
    <t>Sofocles 8049</t>
  </si>
  <si>
    <t>1888171</t>
  </si>
  <si>
    <t>207629062022133338</t>
  </si>
  <si>
    <t>Senegal norte 2512</t>
  </si>
  <si>
    <t>Falta data y las respectivas fotografias en observacion , sin moradores</t>
  </si>
  <si>
    <t>1888155</t>
  </si>
  <si>
    <t>207629062022131251</t>
  </si>
  <si>
    <t>Lo beltran 2232</t>
  </si>
  <si>
    <t>Sin moradores , sin mayor detalles</t>
  </si>
  <si>
    <t>1888146</t>
  </si>
  <si>
    <t>207629062022124828</t>
  </si>
  <si>
    <t>Las hualtatas 7197</t>
  </si>
  <si>
    <t>1888144</t>
  </si>
  <si>
    <t>207629062022124534</t>
  </si>
  <si>
    <t>Las hualtatas 7153</t>
  </si>
  <si>
    <t>Falta mas data en fotografias , sin moradores .</t>
  </si>
  <si>
    <t>1888134</t>
  </si>
  <si>
    <t>207629062022122736</t>
  </si>
  <si>
    <t>Guillermo apollinaire 6676</t>
  </si>
  <si>
    <t>Sin moradores , falta data en fotografias , sin mayor observacion</t>
  </si>
  <si>
    <t>1888128</t>
  </si>
  <si>
    <t>207629062022121019</t>
  </si>
  <si>
    <t>General juan antonio lavalleja 2626</t>
  </si>
  <si>
    <t>1888066</t>
  </si>
  <si>
    <t>207629062022115728</t>
  </si>
  <si>
    <t>Arquitecto juan herbage 6149 dpto 504</t>
  </si>
  <si>
    <t>Guillermo vargas</t>
  </si>
  <si>
    <t>229536231</t>
  </si>
  <si>
    <t>1887958</t>
  </si>
  <si>
    <t>207629062022113731</t>
  </si>
  <si>
    <t>Hernan prieto vial 1734 loc 52</t>
  </si>
  <si>
    <t>Locales comerciales , persona encargada de llaves para medidores no se encuentra . Sin mayor observacion</t>
  </si>
  <si>
    <t>1887926</t>
  </si>
  <si>
    <t>207629062022112142</t>
  </si>
  <si>
    <t>Sin moradores , corresponde a constructora , nadie atiende , sin acceso</t>
  </si>
  <si>
    <t>1887908</t>
  </si>
  <si>
    <t>207629062022110058</t>
  </si>
  <si>
    <t>Alonso de cordova 4048 loc 3</t>
  </si>
  <si>
    <t>Atiende personal de local , nadie entrega datos , corroboran visita de personal de emergencia .</t>
  </si>
  <si>
    <t>1887901</t>
  </si>
  <si>
    <t>207629062022104952</t>
  </si>
  <si>
    <t>Los acantos 1410</t>
  </si>
  <si>
    <t>Problema externo de luminarias , no atienden vecinos , sin mayor detalle</t>
  </si>
  <si>
    <t>1887893</t>
  </si>
  <si>
    <t>207629062022103336</t>
  </si>
  <si>
    <t>Dag hammarskjold 3177</t>
  </si>
  <si>
    <t>Cesar lizana</t>
  </si>
  <si>
    <t>Encargado no entrega fono , sin mayor observacion</t>
  </si>
  <si>
    <t>1886687</t>
  </si>
  <si>
    <t>207528062022155207</t>
  </si>
  <si>
    <t>General Prieto #1717 dpto 1806</t>
  </si>
  <si>
    <t>1886686</t>
  </si>
  <si>
    <t>207528062022154431</t>
  </si>
  <si>
    <t>General Prieto #1717 dpto 504</t>
  </si>
  <si>
    <t>1886274</t>
  </si>
  <si>
    <t>207528062022150749</t>
  </si>
  <si>
    <t>El Carrion #1346 edif B dpto 1515</t>
  </si>
  <si>
    <t>1- Cliente desconoce que tecnicos hayan realizado visita al domicilio</t>
  </si>
  <si>
    <t>1886258</t>
  </si>
  <si>
    <t>207528062022144146</t>
  </si>
  <si>
    <t>El molino #1845 dpto 1415</t>
  </si>
  <si>
    <t>1- conserje no permite acceso, debido a que cliente no se encuentra en domicilio</t>
  </si>
  <si>
    <t>1885930</t>
  </si>
  <si>
    <t>207528062022141936</t>
  </si>
  <si>
    <t>Santiago Arcos #2705 dpto 414</t>
  </si>
  <si>
    <t>1-Cliente no se encuentra en domicilio 2-No declara codigo de ITM 25A en informe de cuadrilla</t>
  </si>
  <si>
    <t>1880082</t>
  </si>
  <si>
    <t>207623062022125109</t>
  </si>
  <si>
    <t>Alvaro casanova 2405</t>
  </si>
  <si>
    <t>Faltan cantidad de fotos en observacion , sector muy conflictivo , no se toman mas fotografias por precaucion</t>
  </si>
  <si>
    <t>1880047</t>
  </si>
  <si>
    <t>207623062022123731</t>
  </si>
  <si>
    <t>Antupiren 9700</t>
  </si>
  <si>
    <t>Problema externo , sin moradores , sin mayor observacion</t>
  </si>
  <si>
    <t>1880033</t>
  </si>
  <si>
    <t>207623062022121823</t>
  </si>
  <si>
    <t>Amulen 8956</t>
  </si>
  <si>
    <t>Falta cantidad de fotos en observacion , sin moradores</t>
  </si>
  <si>
    <t>1880031</t>
  </si>
  <si>
    <t>207623062022121225</t>
  </si>
  <si>
    <t>Las parcelas 8508</t>
  </si>
  <si>
    <t>Sin moradores , local comercial , nadie atiende</t>
  </si>
  <si>
    <t>1880009</t>
  </si>
  <si>
    <t>207623062022114401</t>
  </si>
  <si>
    <t>Pasaje 450 1721</t>
  </si>
  <si>
    <t>Falta cantidad de fotografias en observacion , atiende cliente , pero no entrega datos , momesta por toma de fotos , no quiere fotos de su fachada de casa  .</t>
  </si>
  <si>
    <t>1879967</t>
  </si>
  <si>
    <t>207623062022110802</t>
  </si>
  <si>
    <t>Las torres 5490 tr M dpto 312</t>
  </si>
  <si>
    <t>Sin moradores , sector de block semihostil</t>
  </si>
  <si>
    <t>1879944</t>
  </si>
  <si>
    <t>207623062022104209</t>
  </si>
  <si>
    <t>Tachira 2321</t>
  </si>
  <si>
    <t>Falta cantidad de fotos en observacion , sector hostil , no se toman mas fotografias por precaucion , sin moradores</t>
  </si>
  <si>
    <t>1879934</t>
  </si>
  <si>
    <t>207623062022102419</t>
  </si>
  <si>
    <t>Los molineros 890</t>
  </si>
  <si>
    <t>Problema externo , subterraneo , sin moradores</t>
  </si>
  <si>
    <t>1878770</t>
  </si>
  <si>
    <t>207622062022165141</t>
  </si>
  <si>
    <t>Los corteses 5898</t>
  </si>
  <si>
    <t>Falta cantidad de fotografias en observacion , sin acceso a pasaje , se llama por citofono , pero no contestan</t>
  </si>
  <si>
    <t>1878261</t>
  </si>
  <si>
    <t>207622062022154938</t>
  </si>
  <si>
    <t>Valencia 2332</t>
  </si>
  <si>
    <t>Sector conflictivo , sin moradores</t>
  </si>
  <si>
    <t>1878229</t>
  </si>
  <si>
    <t>207522062022145130</t>
  </si>
  <si>
    <t>Alvaro Casanova #2500</t>
  </si>
  <si>
    <t>1- No se pudo tomar fotografias, sector conflictivo</t>
  </si>
  <si>
    <t>1878213</t>
  </si>
  <si>
    <t>207622062022143813</t>
  </si>
  <si>
    <t>Los maitenes 5342 C</t>
  </si>
  <si>
    <t>1878183</t>
  </si>
  <si>
    <t>207622062022135954</t>
  </si>
  <si>
    <t>Los boteros 6182</t>
  </si>
  <si>
    <t>Falta data en fotografias , sin moradores sector hostil , dificil tomar muchas fotos</t>
  </si>
  <si>
    <t>1878181</t>
  </si>
  <si>
    <t>207522062022135649</t>
  </si>
  <si>
    <t>Las Parcelas #9246 B dpto 33</t>
  </si>
  <si>
    <t>1878175</t>
  </si>
  <si>
    <t>207622062022134810</t>
  </si>
  <si>
    <t>Pasaje 8 5401</t>
  </si>
  <si>
    <t>Sin moradores sector hostil , no se toman fotografias por precaucion</t>
  </si>
  <si>
    <t>1878167</t>
  </si>
  <si>
    <t>207522062022133811</t>
  </si>
  <si>
    <t>Pasaje 10 #1575</t>
  </si>
  <si>
    <t>1878148</t>
  </si>
  <si>
    <t>207622062022131924</t>
  </si>
  <si>
    <t>Rucaray 9448</t>
  </si>
  <si>
    <t>Falta cantidad de fotografias en observacion . Sin moradores</t>
  </si>
  <si>
    <t>1878136</t>
  </si>
  <si>
    <t>207522062022130914</t>
  </si>
  <si>
    <t>Calle 1 #1138</t>
  </si>
  <si>
    <t>1878131</t>
  </si>
  <si>
    <t>207622062022130301</t>
  </si>
  <si>
    <t>Rio claro 1316</t>
  </si>
  <si>
    <t>Sin moradores , corresponde a iglesia , sin mayor observacion</t>
  </si>
  <si>
    <t>1878124</t>
  </si>
  <si>
    <t>207622062022125234</t>
  </si>
  <si>
    <t>Rio claro 670 C/D</t>
  </si>
  <si>
    <t>1878114</t>
  </si>
  <si>
    <t>207622062022123545</t>
  </si>
  <si>
    <t>Parque dos 1346</t>
  </si>
  <si>
    <t>1849495</t>
  </si>
  <si>
    <t>207602062022133406</t>
  </si>
  <si>
    <t>San carlos de apoquindo 450</t>
  </si>
  <si>
    <t>Sin moradores , nadie atiende en condominio</t>
  </si>
  <si>
    <t>DF20227345908</t>
  </si>
  <si>
    <t>DF20227343156</t>
  </si>
  <si>
    <t>DF20227343689</t>
  </si>
  <si>
    <t>DF20227344483</t>
  </si>
  <si>
    <t>DF20227343089</t>
  </si>
  <si>
    <t>DF20227343805</t>
  </si>
  <si>
    <t>DF20227342858</t>
  </si>
  <si>
    <t>DF20227343818</t>
  </si>
  <si>
    <t>DF20227344195</t>
  </si>
  <si>
    <t>DF20227344018</t>
  </si>
  <si>
    <t>DF20227342679</t>
  </si>
  <si>
    <t>DF20227343010</t>
  </si>
  <si>
    <t>DF20227343685</t>
  </si>
  <si>
    <t>DF20227348089</t>
  </si>
  <si>
    <t>DF20227343898</t>
  </si>
  <si>
    <t>DF20227347035</t>
  </si>
  <si>
    <t>DF20227347048</t>
  </si>
  <si>
    <t>DF20227343947</t>
  </si>
  <si>
    <t>DF20227343774</t>
  </si>
  <si>
    <t>DF20227345092</t>
  </si>
  <si>
    <t>DF20227347361</t>
  </si>
  <si>
    <t>DF20227346170</t>
  </si>
  <si>
    <t>DF20227346174</t>
  </si>
  <si>
    <t>DF20227345164</t>
  </si>
  <si>
    <t>DF20227347298</t>
  </si>
  <si>
    <t>DF20227346933</t>
  </si>
  <si>
    <t>DF20227343129</t>
  </si>
  <si>
    <t>DF20227346145</t>
  </si>
  <si>
    <t>DF20227343298</t>
  </si>
  <si>
    <t>DF20227344124</t>
  </si>
  <si>
    <t>DF20227343097</t>
  </si>
  <si>
    <t>DF20227343215</t>
  </si>
  <si>
    <t>DF20227343086</t>
  </si>
  <si>
    <t>DF20227343454</t>
  </si>
  <si>
    <t>DF20227348109</t>
  </si>
  <si>
    <t>DF20227344237</t>
  </si>
  <si>
    <t>DF20227343979</t>
  </si>
  <si>
    <t>DF20227343815</t>
  </si>
  <si>
    <t>DF20227343701</t>
  </si>
  <si>
    <t>DF20227343943</t>
  </si>
  <si>
    <t>DF20227345269</t>
  </si>
  <si>
    <t>DF20227350819</t>
  </si>
  <si>
    <t>DF20227350123</t>
  </si>
  <si>
    <t>DF20227355334</t>
  </si>
  <si>
    <t>DF20227354916</t>
  </si>
  <si>
    <t>DF20227355310</t>
  </si>
  <si>
    <t>DF20227354996</t>
  </si>
  <si>
    <t>DF20227355206</t>
  </si>
  <si>
    <t>DF20227354322</t>
  </si>
  <si>
    <t>DF20227350180</t>
  </si>
  <si>
    <t>DF20227354128</t>
  </si>
  <si>
    <t>DF20227367062</t>
  </si>
  <si>
    <t>DF20227354720</t>
  </si>
  <si>
    <t>DF20227354876</t>
  </si>
  <si>
    <t>DF20227367080</t>
  </si>
  <si>
    <t>DF20227354004</t>
  </si>
  <si>
    <t>DF20227370284</t>
  </si>
  <si>
    <t>DF20227354645</t>
  </si>
  <si>
    <t>DF20227366609</t>
  </si>
  <si>
    <t>DF20227354888</t>
  </si>
  <si>
    <t>DF20227354460</t>
  </si>
  <si>
    <t>DF20227351947</t>
  </si>
  <si>
    <t>1941692</t>
  </si>
  <si>
    <t>207530072022155539</t>
  </si>
  <si>
    <t>DF20227420048</t>
  </si>
  <si>
    <t>Pedro Lira #1865</t>
  </si>
  <si>
    <t>1941682</t>
  </si>
  <si>
    <t>207530072022154651</t>
  </si>
  <si>
    <t>DF20227427109</t>
  </si>
  <si>
    <t>Carlos Silva Vildosola #8041 C / D</t>
  </si>
  <si>
    <t>1- Cliente no se encuentra en domicilio, pero conserje de condominio confirma que estube presente el dia de visita de tecnicos 2- Suministro electrico normalizado 3- No declara codigo de conectora utilizada</t>
  </si>
  <si>
    <t>1941664</t>
  </si>
  <si>
    <t>207530072022153011</t>
  </si>
  <si>
    <t>DF20227412173</t>
  </si>
  <si>
    <t>Principe de Gales #7105 C / K</t>
  </si>
  <si>
    <t>1- Cliente confirma por citofono encontrarse con suministro electrico normalizado</t>
  </si>
  <si>
    <t>1941654</t>
  </si>
  <si>
    <t>207530072022151525</t>
  </si>
  <si>
    <t>DF20227433469</t>
  </si>
  <si>
    <t>Reina Victoria #6130 SC/ E</t>
  </si>
  <si>
    <t>1941645</t>
  </si>
  <si>
    <t>207530072022145943</t>
  </si>
  <si>
    <t>DF20227432921</t>
  </si>
  <si>
    <t>Monseñor Edwards #1446 C / C</t>
  </si>
  <si>
    <t>1941643</t>
  </si>
  <si>
    <t>207530072022145006</t>
  </si>
  <si>
    <t>DF20227429246</t>
  </si>
  <si>
    <t>La Cañada #7125</t>
  </si>
  <si>
    <t>1941637</t>
  </si>
  <si>
    <t>207530072022141400</t>
  </si>
  <si>
    <t>DF20227430914</t>
  </si>
  <si>
    <t>Egaña #158 C / J</t>
  </si>
  <si>
    <t>1941632</t>
  </si>
  <si>
    <t>207530072022135840</t>
  </si>
  <si>
    <t>DF20227433916</t>
  </si>
  <si>
    <t>Jose Caracci #286</t>
  </si>
  <si>
    <t>1941624</t>
  </si>
  <si>
    <t>207530072022134549</t>
  </si>
  <si>
    <t>DF20227432348</t>
  </si>
  <si>
    <t>Carlos Ossandon #531</t>
  </si>
  <si>
    <t>1- TD 80350 se encuentra normalizado, pero aun se mantiene PPF NH sujetado de forma provisoria</t>
  </si>
  <si>
    <t>1941617</t>
  </si>
  <si>
    <t>207530072022133118</t>
  </si>
  <si>
    <t>DF20227430600</t>
  </si>
  <si>
    <t>Santa Rita #717</t>
  </si>
  <si>
    <t>1- Cliente con suministro electrico normalizado 2-Acometida apoyada en arbol, riesgo electrico</t>
  </si>
  <si>
    <t>1941609</t>
  </si>
  <si>
    <t>207530072022130841</t>
  </si>
  <si>
    <t>DF20227425228</t>
  </si>
  <si>
    <t>Via Regina #6658</t>
  </si>
  <si>
    <t>1941606</t>
  </si>
  <si>
    <t>207530072022125838</t>
  </si>
  <si>
    <t>DF20227427638</t>
  </si>
  <si>
    <t>Monseñor Edwards #593</t>
  </si>
  <si>
    <t>1-Cliente no se encuentra en domicilio 2-Acometida apoyada en arbol, riesgo electrico 3-Caja DAE sin tapa y deformada 4- Direccion correcta es:  MONSEÑOR EDWARDS #1033</t>
  </si>
  <si>
    <t>1941601</t>
  </si>
  <si>
    <t>207530072022124702</t>
  </si>
  <si>
    <t>DF20227430406</t>
  </si>
  <si>
    <t>1-Cliente se encuentra con suministro electrico normalizado 2- Direccion correcta es:  LARRAIN #6790</t>
  </si>
  <si>
    <t>1941596</t>
  </si>
  <si>
    <t>207530072022123318</t>
  </si>
  <si>
    <t>DF20227422728</t>
  </si>
  <si>
    <t>Simon Gonzalez #8580 C / B</t>
  </si>
  <si>
    <t>1941594</t>
  </si>
  <si>
    <t>207530072022122107</t>
  </si>
  <si>
    <t>DF20227413530</t>
  </si>
  <si>
    <t>Simon Bolivar #7374 C / F</t>
  </si>
  <si>
    <t>1-TD 2523 se encuentra normalizado 2- No declaran codigo de fusible reja utilizado</t>
  </si>
  <si>
    <t>1941588</t>
  </si>
  <si>
    <t>207530072022120751</t>
  </si>
  <si>
    <t>DF20227416914</t>
  </si>
  <si>
    <t>Gibraltar #7137</t>
  </si>
  <si>
    <t>1- TD 1960 se encuentra normalizado 2- No declara codigo de fusible reja utilizado</t>
  </si>
  <si>
    <t>1941584</t>
  </si>
  <si>
    <t>207530072022120300</t>
  </si>
  <si>
    <t>DF20227414091</t>
  </si>
  <si>
    <t>Gibraltar #7503</t>
  </si>
  <si>
    <t>1941088</t>
  </si>
  <si>
    <t>207529072022173846</t>
  </si>
  <si>
    <t>DF20227423966</t>
  </si>
  <si>
    <t>Calama #410 C/ A</t>
  </si>
  <si>
    <t>1- TD 75280 se encuentra normalizado</t>
  </si>
  <si>
    <t>1941087</t>
  </si>
  <si>
    <t>207529072022172909</t>
  </si>
  <si>
    <t>DF20227425445</t>
  </si>
  <si>
    <t>Cordillera #505</t>
  </si>
  <si>
    <t>1- Me retiro del sector, vecinos molestos con ENEL Lugar hostil</t>
  </si>
  <si>
    <t>1941086</t>
  </si>
  <si>
    <t>207529072022172423</t>
  </si>
  <si>
    <t>DF20227423391</t>
  </si>
  <si>
    <t>Cordillera #553</t>
  </si>
  <si>
    <t>1-Me retiro del lugar debido a vecinos molestos con ENEL, lugar hostil</t>
  </si>
  <si>
    <t>1941085</t>
  </si>
  <si>
    <t>207529072022171610</t>
  </si>
  <si>
    <t>DF20227414656</t>
  </si>
  <si>
    <t>San Pedro de Atacama #664</t>
  </si>
  <si>
    <t>1941084</t>
  </si>
  <si>
    <t>207529072022170023</t>
  </si>
  <si>
    <t>DF20227415003</t>
  </si>
  <si>
    <t>Los Herreros #8751</t>
  </si>
  <si>
    <t>1- TD 6937 se encuentra normalizado 2- No declara codigo de fusible reja utilizado</t>
  </si>
  <si>
    <t>1941081</t>
  </si>
  <si>
    <t>207529072022164933</t>
  </si>
  <si>
    <t>DF20227412069</t>
  </si>
  <si>
    <t>Los Ebanistas #8585</t>
  </si>
  <si>
    <t>1-Suministro electrico normalizado 2-No declara codigo de conectora utilizada</t>
  </si>
  <si>
    <t>1941079</t>
  </si>
  <si>
    <t>207529072022162938</t>
  </si>
  <si>
    <t>DF20227419998</t>
  </si>
  <si>
    <t>Pepe Avila #694 dpto 106</t>
  </si>
  <si>
    <t>1- Cliente no se encuentra en domicilio, pero vecinos del edificio confirman que se encuentran con suministro electrico normalizado</t>
  </si>
  <si>
    <t>1941077</t>
  </si>
  <si>
    <t>207629072022162237</t>
  </si>
  <si>
    <t>DF20227437892</t>
  </si>
  <si>
    <t>Helsby 8621 dpto 801</t>
  </si>
  <si>
    <t>Falta data en fotografias , sin moradores .</t>
  </si>
  <si>
    <t>1941076</t>
  </si>
  <si>
    <t>207529072022161942</t>
  </si>
  <si>
    <t>DF20227432179</t>
  </si>
  <si>
    <t>Los Prunos #7168</t>
  </si>
  <si>
    <t>1-Cliente con suministro electrico normalizado</t>
  </si>
  <si>
    <t>1941074</t>
  </si>
  <si>
    <t>207529072022161145</t>
  </si>
  <si>
    <t>DF20227428784</t>
  </si>
  <si>
    <t>Larrain #7379 C B</t>
  </si>
  <si>
    <t>1-Clientr no se encuentra en domicilio</t>
  </si>
  <si>
    <t>1941072</t>
  </si>
  <si>
    <t>207529072022160209</t>
  </si>
  <si>
    <t>DF20227424973</t>
  </si>
  <si>
    <t>Larrain #6897 C 1</t>
  </si>
  <si>
    <t>1940685</t>
  </si>
  <si>
    <t>207529072022135341</t>
  </si>
  <si>
    <t>DF20227429462</t>
  </si>
  <si>
    <t>Larrain #6790</t>
  </si>
  <si>
    <t>1-Cliente se encuentra en horario almuerzo, motivo por el cual no atiende. 2- Suministro electrico normalizado</t>
  </si>
  <si>
    <t>1940684</t>
  </si>
  <si>
    <t>207629072022135515</t>
  </si>
  <si>
    <t>DF20227435763</t>
  </si>
  <si>
    <t>Carlos silva vildosola 8041 C/B</t>
  </si>
  <si>
    <t>Falta data en fotografias , problema externo</t>
  </si>
  <si>
    <t>1940647</t>
  </si>
  <si>
    <t>207529072022133504</t>
  </si>
  <si>
    <t>DF20227426294</t>
  </si>
  <si>
    <t>Lynch Sur #44</t>
  </si>
  <si>
    <t>1940645</t>
  </si>
  <si>
    <t>207629072022133232</t>
  </si>
  <si>
    <t>DF20227441925</t>
  </si>
  <si>
    <t>Aguas claras 1420</t>
  </si>
  <si>
    <t>1940639</t>
  </si>
  <si>
    <t>207529072022132442</t>
  </si>
  <si>
    <t>DF20227417189</t>
  </si>
  <si>
    <t>Blest Gana #6457</t>
  </si>
  <si>
    <t>1- TD 3238 se encuentra normalizado 2- No declara codigo de fusibles MT utilizados</t>
  </si>
  <si>
    <t>1940638</t>
  </si>
  <si>
    <t>207629072022132426</t>
  </si>
  <si>
    <t>DF20227436036</t>
  </si>
  <si>
    <t>Monseñor edwards 1446 C/C</t>
  </si>
  <si>
    <t>Falta data y falta maxima de fotos exigidas , sin acceso a condominio , sin moradores</t>
  </si>
  <si>
    <t>1940634</t>
  </si>
  <si>
    <t>207629072022131202</t>
  </si>
  <si>
    <t>DF20227435419</t>
  </si>
  <si>
    <t>Tobalaba 6149 C/A</t>
  </si>
  <si>
    <t>Se verifica sin mayor observacion , poste cambiado , externo</t>
  </si>
  <si>
    <t>1940633</t>
  </si>
  <si>
    <t>207529072022131052</t>
  </si>
  <si>
    <t>DF20227429661</t>
  </si>
  <si>
    <t>Carlos Mondaca #405</t>
  </si>
  <si>
    <t>1- Cliente confirma por via citofono encontrarse con suministro electrico normslizado</t>
  </si>
  <si>
    <t>1940629</t>
  </si>
  <si>
    <t>207529072022125710</t>
  </si>
  <si>
    <t>DF20227428155</t>
  </si>
  <si>
    <t>Francisco de Villagra #6580</t>
  </si>
  <si>
    <t>1- Cliente no se encuentra en domicilio y aun mantiene escuadra desprendida</t>
  </si>
  <si>
    <t>1940626</t>
  </si>
  <si>
    <t>207629072022124920</t>
  </si>
  <si>
    <t>DF20227441694</t>
  </si>
  <si>
    <t>El molle 7221</t>
  </si>
  <si>
    <t>Carlos alegria</t>
  </si>
  <si>
    <t>998653470</t>
  </si>
  <si>
    <t>Falta maxima de fotos exigidas . Sin amyor observacion</t>
  </si>
  <si>
    <t>1940625</t>
  </si>
  <si>
    <t>207529072022124651</t>
  </si>
  <si>
    <t>DF20227413740</t>
  </si>
  <si>
    <t>Francisco de Villagra #6608 C/G</t>
  </si>
  <si>
    <t>1-TD 3398 se encuentra normalizado 2- No declara codigo de fusible utilizado</t>
  </si>
  <si>
    <t>1940618</t>
  </si>
  <si>
    <t>207529072022123519</t>
  </si>
  <si>
    <t>DF20227412003</t>
  </si>
  <si>
    <t>Leonidas Banderas #7036</t>
  </si>
  <si>
    <t>1-Cliente confirma encontrarse con suministro electrico normalizado 2-No declara codigo de material utilizado</t>
  </si>
  <si>
    <t>1940573</t>
  </si>
  <si>
    <t>207629072022122642</t>
  </si>
  <si>
    <t>DF20227437985</t>
  </si>
  <si>
    <t>German casas cordero 7088</t>
  </si>
  <si>
    <t>1940541</t>
  </si>
  <si>
    <t>207629072022121104</t>
  </si>
  <si>
    <t>DF20227442515</t>
  </si>
  <si>
    <t>Paula jaraquemada 516</t>
  </si>
  <si>
    <t>1940538</t>
  </si>
  <si>
    <t>207629072022120712</t>
  </si>
  <si>
    <t>DF20227441667</t>
  </si>
  <si>
    <t>Paula jaraquemada 678</t>
  </si>
  <si>
    <t>1940536</t>
  </si>
  <si>
    <t>207529072022115718</t>
  </si>
  <si>
    <t>DF20227409857</t>
  </si>
  <si>
    <t>Diego Rojas #710</t>
  </si>
  <si>
    <t>1-Cliente no se encuentra en domicilio 2-Caja DAE sin tapa  3-No declara codigo de material utilizado en informe cuadrilla</t>
  </si>
  <si>
    <t>1939457</t>
  </si>
  <si>
    <t>207628072022172146</t>
  </si>
  <si>
    <t>DF20227436628</t>
  </si>
  <si>
    <t>Nocedal 6781 cd</t>
  </si>
  <si>
    <t>Sin acceso a pasaje , sin moradores se llama por citofono , pero no contestan</t>
  </si>
  <si>
    <t>1939449</t>
  </si>
  <si>
    <t>207628072022154604</t>
  </si>
  <si>
    <t>DF20227434079</t>
  </si>
  <si>
    <t>Alcazar de la reina 2176</t>
  </si>
  <si>
    <t>Falta data en fotografias , problema externo de sector</t>
  </si>
  <si>
    <t>1939445</t>
  </si>
  <si>
    <t>207628072022152520</t>
  </si>
  <si>
    <t>DF20227441124</t>
  </si>
  <si>
    <t>El olmo 7650</t>
  </si>
  <si>
    <t>1939443</t>
  </si>
  <si>
    <t>207628072022150000</t>
  </si>
  <si>
    <t>DF20227436028</t>
  </si>
  <si>
    <t>Reina victoria 6924</t>
  </si>
  <si>
    <t>Falta maxino de fotos exigidas . Falta data en fotos , problema de sector</t>
  </si>
  <si>
    <t>1936790</t>
  </si>
  <si>
    <t>207627072022140553</t>
  </si>
  <si>
    <t>DF20227406280</t>
  </si>
  <si>
    <t>Suecia 286</t>
  </si>
  <si>
    <t>Problema externo , sector .</t>
  </si>
  <si>
    <t>1936637</t>
  </si>
  <si>
    <t>207627072022125814</t>
  </si>
  <si>
    <t>DF20227406046</t>
  </si>
  <si>
    <t>Carlos sanders 139</t>
  </si>
  <si>
    <t>Falta data en fotografias , problema externo , sector .</t>
  </si>
  <si>
    <t>1936616</t>
  </si>
  <si>
    <t>207627072022122615</t>
  </si>
  <si>
    <t>DF20227406074</t>
  </si>
  <si>
    <t>Antonia lopez de bello 098 p, 2</t>
  </si>
  <si>
    <t>Falta data en fotografias , sin moradores , local comercial . Empalme subterraneo</t>
  </si>
  <si>
    <t>1936586</t>
  </si>
  <si>
    <t>207627072022121538</t>
  </si>
  <si>
    <t>DF20227406091</t>
  </si>
  <si>
    <t>Pio nono 153</t>
  </si>
  <si>
    <t>Falta data en fotografias , por precaucion no se toman fotografias .</t>
  </si>
  <si>
    <t>1936558</t>
  </si>
  <si>
    <t>207627072022115247</t>
  </si>
  <si>
    <t>DF20227408776</t>
  </si>
  <si>
    <t>Santa maria 0112 sc</t>
  </si>
  <si>
    <t>Falta data en forografias , sin acceso a medidores , se avisa y nadie a cargo</t>
  </si>
  <si>
    <t>1936533</t>
  </si>
  <si>
    <t>207627072022113727</t>
  </si>
  <si>
    <t>DF20227407464</t>
  </si>
  <si>
    <t>Seminario 188</t>
  </si>
  <si>
    <t>Sin moradores , se visualiza gente adentro pero no salen a atender</t>
  </si>
  <si>
    <t>1936525</t>
  </si>
  <si>
    <t>207627072022112520</t>
  </si>
  <si>
    <t>DF20227406581</t>
  </si>
  <si>
    <t>Manuel a maira 969</t>
  </si>
  <si>
    <t>No hay data en fotografias , sin moradores</t>
  </si>
  <si>
    <t>1934887</t>
  </si>
  <si>
    <t>207626072022165728</t>
  </si>
  <si>
    <t>DF20227407701</t>
  </si>
  <si>
    <t>Chile españa 1082 sc</t>
  </si>
  <si>
    <t>Elias huentemil</t>
  </si>
  <si>
    <t>Sin fono contacto , sin mayor observacion</t>
  </si>
  <si>
    <t>1934829</t>
  </si>
  <si>
    <t>207526072022160538</t>
  </si>
  <si>
    <t>DF20227401434</t>
  </si>
  <si>
    <t>Las Bellotas #182</t>
  </si>
  <si>
    <t>1934824</t>
  </si>
  <si>
    <t>207626072022154156</t>
  </si>
  <si>
    <t>DF20227405516</t>
  </si>
  <si>
    <t>Los leones 2270 dpto 1001</t>
  </si>
  <si>
    <t>Leonardo santibañez</t>
  </si>
  <si>
    <t>232762631</t>
  </si>
  <si>
    <t>Fotografia de medidor informada , no coincide con lo q se inspecciona en terreno , concerge indica que fue cuadrilla pero que no ingresaron a medidores y que cliente nunca habia llamado a emergencia, concerge no registra datos de personal , segun georeferencia corresponde a direccion .</t>
  </si>
  <si>
    <t>1934823</t>
  </si>
  <si>
    <t>207526072022153922</t>
  </si>
  <si>
    <t>DF20227405445</t>
  </si>
  <si>
    <t>Ricardo Lyon #322</t>
  </si>
  <si>
    <t>1934818</t>
  </si>
  <si>
    <t>207526072022151909</t>
  </si>
  <si>
    <t>DF20227395093</t>
  </si>
  <si>
    <t>Carlos Antunez #1869 bl 19 dpto 605</t>
  </si>
  <si>
    <t>1934813</t>
  </si>
  <si>
    <t>207626072022150747</t>
  </si>
  <si>
    <t>DF20227406187</t>
  </si>
  <si>
    <t>Francisco bilbao 2075 dpto 905</t>
  </si>
  <si>
    <t>Yashira mercado  ( concerge )</t>
  </si>
  <si>
    <t>224198822</t>
  </si>
  <si>
    <t>Se verifico inspeccion , sin mayor observacion</t>
  </si>
  <si>
    <t>1934805</t>
  </si>
  <si>
    <t>207526072022145824</t>
  </si>
  <si>
    <t>DF20227404487</t>
  </si>
  <si>
    <t>General del Canto #230 of 803</t>
  </si>
  <si>
    <t>1-Conserje no permite acceso, ya que no existe registro en bitacora del dia de la visita de tecnicos y en informe cuadrilla no hay fotografias del trabajo para respaldar</t>
  </si>
  <si>
    <t>1934797</t>
  </si>
  <si>
    <t>207526072022144404</t>
  </si>
  <si>
    <t>DF20227394167</t>
  </si>
  <si>
    <t>Alcalde Almanzar Ureta #1201 dpto 102</t>
  </si>
  <si>
    <t>1- Suministro electrico se encuentra normalizado</t>
  </si>
  <si>
    <t>1934782</t>
  </si>
  <si>
    <t>207526072022142306</t>
  </si>
  <si>
    <t>DF20227398582</t>
  </si>
  <si>
    <t>Diego de Almagro #2246 F</t>
  </si>
  <si>
    <t>1- TD 10358 se encuentra normalizado 2- No declara codigo fusible NH en informe cuadrilla</t>
  </si>
  <si>
    <t>1932644</t>
  </si>
  <si>
    <t>207625072022162435</t>
  </si>
  <si>
    <t>DF20227400434</t>
  </si>
  <si>
    <t>Fte a av. Francisco bilbao 1079</t>
  </si>
  <si>
    <t>1932474</t>
  </si>
  <si>
    <t>207625072022151420</t>
  </si>
  <si>
    <t>DF20227405947</t>
  </si>
  <si>
    <t>11 de septiembre 2081</t>
  </si>
  <si>
    <t>Falta maxima de fotos exigidas , problema externo , subterraneo</t>
  </si>
  <si>
    <t>1932470</t>
  </si>
  <si>
    <t>207625072022151128</t>
  </si>
  <si>
    <t>DF20227407297</t>
  </si>
  <si>
    <t>Providencia 2169  loc  22</t>
  </si>
  <si>
    <t>Sin fotografias en observaciones .</t>
  </si>
  <si>
    <t>1932469</t>
  </si>
  <si>
    <t>207525072022150850</t>
  </si>
  <si>
    <t>DF20227378617</t>
  </si>
  <si>
    <t>Tobalaba #1877 11</t>
  </si>
  <si>
    <t>1- Cliente no se encuentra en domicilio 2- No declara codigo de material utilizado 3- Direccion correcta: BROWN NORTE #1622</t>
  </si>
  <si>
    <t>1932468</t>
  </si>
  <si>
    <t>207625072022150831</t>
  </si>
  <si>
    <t>DF20227406307</t>
  </si>
  <si>
    <t>Ricardo lyon 32 38</t>
  </si>
  <si>
    <t>Falta data en observaciones , problema externo subterraneo</t>
  </si>
  <si>
    <t>1932464</t>
  </si>
  <si>
    <t>207525072022145349</t>
  </si>
  <si>
    <t>DF20227391613</t>
  </si>
  <si>
    <t>Rodo #1969</t>
  </si>
  <si>
    <t>1- Empalmes anexados en fotografias de informe cuadrilla se encuentran normalizados, adicionalmente anexo otros empalmes que registran sin suministro electrico 2- Direccion correcta: RODO #1969</t>
  </si>
  <si>
    <t>1932453</t>
  </si>
  <si>
    <t>207625072022143514</t>
  </si>
  <si>
    <t>DF20227345390</t>
  </si>
  <si>
    <t>Providencia 2393  501</t>
  </si>
  <si>
    <t>Claudia carrillo</t>
  </si>
  <si>
    <t>931802691</t>
  </si>
  <si>
    <t>Atiende concerge , no permite ingreso a medidores , indicando q no se encuentra cliente en dpto</t>
  </si>
  <si>
    <t>1932452</t>
  </si>
  <si>
    <t>207525072022143426</t>
  </si>
  <si>
    <t>DF20227391156</t>
  </si>
  <si>
    <t>Jose M. Cousiño #1794 dpto 32</t>
  </si>
  <si>
    <t>1- Cliente no se encue tra en domicilio 2-Se encuentra tapa de empalme totalmente abierta</t>
  </si>
  <si>
    <t>1932289</t>
  </si>
  <si>
    <t>207625072022142021</t>
  </si>
  <si>
    <t>DF20227401010</t>
  </si>
  <si>
    <t>Frente a 11 de septiembre 2263</t>
  </si>
  <si>
    <t>Subterraneo , problema externo</t>
  </si>
  <si>
    <t>1932201</t>
  </si>
  <si>
    <t>207525072022141814</t>
  </si>
  <si>
    <t>DF20227388326</t>
  </si>
  <si>
    <t>Los Leones #1346</t>
  </si>
  <si>
    <t>1932178</t>
  </si>
  <si>
    <t>207625072022140437</t>
  </si>
  <si>
    <t>DF20227403542</t>
  </si>
  <si>
    <t>Nueva de lyon 105 loc. 8</t>
  </si>
  <si>
    <t>Nestor gatica</t>
  </si>
  <si>
    <t>229294578</t>
  </si>
  <si>
    <t>Falta maxima de fotos exigidas .</t>
  </si>
  <si>
    <t>1932176</t>
  </si>
  <si>
    <t>207625072022140141</t>
  </si>
  <si>
    <t>DF20227397388</t>
  </si>
  <si>
    <t>Providencia 2169 of. 308</t>
  </si>
  <si>
    <t>Problema externo , subterraneo , nadie atiende</t>
  </si>
  <si>
    <t>1932150</t>
  </si>
  <si>
    <t>207525072022132725</t>
  </si>
  <si>
    <t>DF20227389737</t>
  </si>
  <si>
    <t>Los Colonos #0411 A</t>
  </si>
  <si>
    <t>1- Clientr por via citofono confirma tener el servicio reestablecido 2- Direccion correcta es: LOS COLONOS #0397</t>
  </si>
  <si>
    <t>1932149</t>
  </si>
  <si>
    <t>207625072022132657</t>
  </si>
  <si>
    <t>DF20227393979</t>
  </si>
  <si>
    <t>Suecia 476 dpto 81</t>
  </si>
  <si>
    <t>Problema externo , td . Sector .</t>
  </si>
  <si>
    <t>1932126</t>
  </si>
  <si>
    <t>207525072022131250</t>
  </si>
  <si>
    <t>DF20227386652</t>
  </si>
  <si>
    <t>Monseñor Carlos Casanueva #437 dpto 201</t>
  </si>
  <si>
    <t>1932121</t>
  </si>
  <si>
    <t>207625072022130658</t>
  </si>
  <si>
    <t>DF20227405196</t>
  </si>
  <si>
    <t>Los leones 1315</t>
  </si>
  <si>
    <t>Patricio sanchez ( concerge )</t>
  </si>
  <si>
    <t>223444628</t>
  </si>
  <si>
    <t>Corresponde a servicio comun edificio , sin mayor observacion</t>
  </si>
  <si>
    <t>1932111</t>
  </si>
  <si>
    <t>207525072022125504</t>
  </si>
  <si>
    <t>DF20227375115</t>
  </si>
  <si>
    <t>Nueva Los Leones #0156 local 3</t>
  </si>
  <si>
    <t>1- Gente de local desconoce si existio una visita por parte de tecnicos  2- Cliente con suminiatro electrico normalizado</t>
  </si>
  <si>
    <t>1932106</t>
  </si>
  <si>
    <t>207625072022124717</t>
  </si>
  <si>
    <t>DF20227397302</t>
  </si>
  <si>
    <t>Hernando de aguirre 1675 p2 dpto 203</t>
  </si>
  <si>
    <t>Falta data en fotografias , problema externo , subterraneo</t>
  </si>
  <si>
    <t>1932102</t>
  </si>
  <si>
    <t>207525072022124051</t>
  </si>
  <si>
    <t>DF20227390479</t>
  </si>
  <si>
    <t>Providencia #2019 A22</t>
  </si>
  <si>
    <t>1-Cliente no se encuentra en domicilio, pero conserje permite acceso a medidor 2- Suministro electrico reestablecido</t>
  </si>
  <si>
    <t>1932097</t>
  </si>
  <si>
    <t>207625072022123337</t>
  </si>
  <si>
    <t>DF20227393048</t>
  </si>
  <si>
    <t>Francisco bilbao 2704 p3</t>
  </si>
  <si>
    <t>Sin acceso a medidores , sin moradores .</t>
  </si>
  <si>
    <t>1932044</t>
  </si>
  <si>
    <t>207625072022122128</t>
  </si>
  <si>
    <t>DF20227405257</t>
  </si>
  <si>
    <t>Tobalaba 4129 dpto 42</t>
  </si>
  <si>
    <t>Falta data en fotografias , sin moradores , sin mayor observacion</t>
  </si>
  <si>
    <t>1932041</t>
  </si>
  <si>
    <t>207625072022121821</t>
  </si>
  <si>
    <t>DF20227405277</t>
  </si>
  <si>
    <t>Tobalaba 4121 dpto 21</t>
  </si>
  <si>
    <t>Ignacio herrera</t>
  </si>
  <si>
    <t>975580778</t>
  </si>
  <si>
    <t>Problema externo , caja dae aerea . Sin mayor observacion</t>
  </si>
  <si>
    <t>1932035</t>
  </si>
  <si>
    <t>207525072022121611</t>
  </si>
  <si>
    <t>DF20227376762</t>
  </si>
  <si>
    <t>Providencia #1100 tr C dpto 1704</t>
  </si>
  <si>
    <t>1-Cliente no se encuentra en domicilio, pero conserje permite acceso a shaft medidores  2- Suministro electrico normalizado</t>
  </si>
  <si>
    <t>1932030</t>
  </si>
  <si>
    <t>207525072022120932</t>
  </si>
  <si>
    <t>DF20227383373</t>
  </si>
  <si>
    <t>Providencia #1082</t>
  </si>
  <si>
    <t>1932015</t>
  </si>
  <si>
    <t>207525072022115430</t>
  </si>
  <si>
    <t>DF20227389747</t>
  </si>
  <si>
    <t>Andres Bellos #1337</t>
  </si>
  <si>
    <t>1- Portero no puede permitir el acceso, ya que persona que recibio a tecnicos el dia de visita no se encuentra  2- Cliente con suministro electrico normalizado</t>
  </si>
  <si>
    <t>1932011</t>
  </si>
  <si>
    <t>207625072022115249</t>
  </si>
  <si>
    <t>DF20227400340</t>
  </si>
  <si>
    <t>Eliecer parada 1626</t>
  </si>
  <si>
    <t>1929318</t>
  </si>
  <si>
    <t>207522072022162509</t>
  </si>
  <si>
    <t>DF20227375559</t>
  </si>
  <si>
    <t>Los Navegantes #1951</t>
  </si>
  <si>
    <t>1- Cliente no se encuentra en domicilio 2- No declaran codigo de materiales utilizados, solo describen el uso de ellos en informe de cuadrilla</t>
  </si>
  <si>
    <t>1929313</t>
  </si>
  <si>
    <t>207522072022161605</t>
  </si>
  <si>
    <t>DF20227391058</t>
  </si>
  <si>
    <t>Los Navegantes #2186 E</t>
  </si>
  <si>
    <t>1929306</t>
  </si>
  <si>
    <t>207522072022155659</t>
  </si>
  <si>
    <t>DF20227390987</t>
  </si>
  <si>
    <t>Monseñor Nuncio Sotero Sanz de Villalba #161</t>
  </si>
  <si>
    <t>1- Conserje estaba presente el dia de visita de tecnicos, falla era al interior de instalacion de cliente</t>
  </si>
  <si>
    <t>1929303</t>
  </si>
  <si>
    <t>207522072022153257</t>
  </si>
  <si>
    <t>DF20227390655</t>
  </si>
  <si>
    <t>Mardoqueo Fernandez #15 dpto 21</t>
  </si>
  <si>
    <t>1- cliente no se encuentra en domicilio, conserje tampoco da respuesta</t>
  </si>
  <si>
    <t>1929287</t>
  </si>
  <si>
    <t>207522072022150642</t>
  </si>
  <si>
    <t>DF20227386848</t>
  </si>
  <si>
    <t>Hernando de Aguirre #194 dpto 51</t>
  </si>
  <si>
    <t>1- Cliente no se encuentra en domicilio, pero conserje permite acceso a shaft medidores  2-Suministro electrico normalizado 3- Falta sello en caja de empalme</t>
  </si>
  <si>
    <t>1929281</t>
  </si>
  <si>
    <t>207522072022145559</t>
  </si>
  <si>
    <t>DF20227388065</t>
  </si>
  <si>
    <t>Hernando de Aguirre #162 dpto 1302</t>
  </si>
  <si>
    <t>1929280</t>
  </si>
  <si>
    <t>207622072022145342</t>
  </si>
  <si>
    <t>DF20227403600</t>
  </si>
  <si>
    <t>Los gladiolos 2965</t>
  </si>
  <si>
    <t>Sin fotografias en observacion , sin moradores .</t>
  </si>
  <si>
    <t>1929274</t>
  </si>
  <si>
    <t>207522072022143609</t>
  </si>
  <si>
    <t>DF20227391139</t>
  </si>
  <si>
    <t>Tobalaba #975</t>
  </si>
  <si>
    <t>1- Cliente confirma que falla era al interior de su instalacion</t>
  </si>
  <si>
    <t>1929273</t>
  </si>
  <si>
    <t>207622072022143206</t>
  </si>
  <si>
    <t>DF20227397311</t>
  </si>
  <si>
    <t>Hernando de aguirre 353 dpto 71</t>
  </si>
  <si>
    <t>Jose chavez</t>
  </si>
  <si>
    <t>223329111</t>
  </si>
  <si>
    <t>Falta maximo de fotos exigidas , sin mayor observacion</t>
  </si>
  <si>
    <t>1929271</t>
  </si>
  <si>
    <t>207522072022142012</t>
  </si>
  <si>
    <t>DF20227377008</t>
  </si>
  <si>
    <t>Luis Thayer Ojeda #1330 dpto 702</t>
  </si>
  <si>
    <t>1929267</t>
  </si>
  <si>
    <t>207622072022141243</t>
  </si>
  <si>
    <t>DF20227398897</t>
  </si>
  <si>
    <t>Hernando de aguirre 23</t>
  </si>
  <si>
    <t>Falta maximo de fotos exigidas , no se toman mas fotografias por precaucion , gente pendiente de camioneta , problema externo , subterraneo</t>
  </si>
  <si>
    <t>1929264</t>
  </si>
  <si>
    <t>207522072022135802</t>
  </si>
  <si>
    <t>DF20227386143</t>
  </si>
  <si>
    <t>Copihue #2820 dpto 709</t>
  </si>
  <si>
    <t>1- Cliente no se encuentra en domicilio, motivo por el cual conserje no permite acceso a shaft medidores</t>
  </si>
  <si>
    <t>1929258</t>
  </si>
  <si>
    <t>207622072022134901</t>
  </si>
  <si>
    <t>DF20227402520</t>
  </si>
  <si>
    <t>Mardoqueo fernandez 141 1001</t>
  </si>
  <si>
    <t>Reinaldo de la cerda</t>
  </si>
  <si>
    <t>223355723</t>
  </si>
  <si>
    <t>1929219</t>
  </si>
  <si>
    <t>207622072022131240</t>
  </si>
  <si>
    <t>DF20227397465</t>
  </si>
  <si>
    <t>Diego de velasquez 2071 dpto 1811</t>
  </si>
  <si>
    <t>Problema externo  , subterraneo</t>
  </si>
  <si>
    <t>1929196</t>
  </si>
  <si>
    <t>207622072022125211</t>
  </si>
  <si>
    <t>DF20227397528</t>
  </si>
  <si>
    <t>Roman diaz 650 dpto 42</t>
  </si>
  <si>
    <t>Problema externo , falta data en fotografias .</t>
  </si>
  <si>
    <t>1929179</t>
  </si>
  <si>
    <t>207622072022123152</t>
  </si>
  <si>
    <t>DF20227400295</t>
  </si>
  <si>
    <t>Almirante pastene 70 dpto 202</t>
  </si>
  <si>
    <t>Wilson portal ( concerge )</t>
  </si>
  <si>
    <t>227177925</t>
  </si>
  <si>
    <t>Falta maxima de fotos exigidas  ,in mayor observacion</t>
  </si>
  <si>
    <t>1928915</t>
  </si>
  <si>
    <t>207622072022120221</t>
  </si>
  <si>
    <t>DF20227399620</t>
  </si>
  <si>
    <t>Dardignac 110</t>
  </si>
  <si>
    <t>Falta data en fotografias , sin acceso a  medidores , sin concerge</t>
  </si>
  <si>
    <t>1928900</t>
  </si>
  <si>
    <t>207622072022115040</t>
  </si>
  <si>
    <t>DF20227400237</t>
  </si>
  <si>
    <t>Chucre manzur 15</t>
  </si>
  <si>
    <t>Falta data en fotografias , problema externo .</t>
  </si>
  <si>
    <t>1928894</t>
  </si>
  <si>
    <t>207622072022113752</t>
  </si>
  <si>
    <t>DF20227401385</t>
  </si>
  <si>
    <t>Juan urzua 53</t>
  </si>
  <si>
    <t>Falta data en fotografias , sin acceso a pasaje , se llama por citofono , sin respuesta , sin moradores</t>
  </si>
  <si>
    <t>1928872</t>
  </si>
  <si>
    <t>207622072022111429</t>
  </si>
  <si>
    <t>DF20227397304</t>
  </si>
  <si>
    <t>Alarife gamboa 85</t>
  </si>
  <si>
    <t>1927664</t>
  </si>
  <si>
    <t>207621072022170614</t>
  </si>
  <si>
    <t>DF20227404414</t>
  </si>
  <si>
    <t>Passy 22B a</t>
  </si>
  <si>
    <t>Faltan datos fotograficos en observacion , sin moradores</t>
  </si>
  <si>
    <t>1927660</t>
  </si>
  <si>
    <t>207621072022170144</t>
  </si>
  <si>
    <t>DF20227397608</t>
  </si>
  <si>
    <t>General bustamante 74</t>
  </si>
  <si>
    <t>1927616</t>
  </si>
  <si>
    <t>207521072022153437</t>
  </si>
  <si>
    <t>DF20227388066</t>
  </si>
  <si>
    <t>Carlos Antunez #2880</t>
  </si>
  <si>
    <t>1927607</t>
  </si>
  <si>
    <t>207521072022151944</t>
  </si>
  <si>
    <t>DF20227385328</t>
  </si>
  <si>
    <t>Carmen Silva #2850 dpto 114</t>
  </si>
  <si>
    <t>1- Cliente no se encuentra en domicilio y conserje no encuentra llaves de shaft de medidores</t>
  </si>
  <si>
    <t>1927188</t>
  </si>
  <si>
    <t>207521072022145106</t>
  </si>
  <si>
    <t>DF20227389281</t>
  </si>
  <si>
    <t>Antonio Varas #242 bl 33 dpto 64</t>
  </si>
  <si>
    <t>1927178</t>
  </si>
  <si>
    <t>207521072022143259</t>
  </si>
  <si>
    <t>DF20227386572</t>
  </si>
  <si>
    <t>Antonio Varas #394 loc 106</t>
  </si>
  <si>
    <t>Lucas Parolin</t>
  </si>
  <si>
    <t>94494144</t>
  </si>
  <si>
    <t>1927168</t>
  </si>
  <si>
    <t>207521072022141733</t>
  </si>
  <si>
    <t>DF20227386822</t>
  </si>
  <si>
    <t>Frente a Manuel Montt #178</t>
  </si>
  <si>
    <t>1-Sector con suministro electrico normalizado</t>
  </si>
  <si>
    <t>1927163</t>
  </si>
  <si>
    <t>207521072022140410</t>
  </si>
  <si>
    <t>DF20227382846</t>
  </si>
  <si>
    <t>Psje Miguel Claro #385</t>
  </si>
  <si>
    <t>1-TD se encuentra normalizado</t>
  </si>
  <si>
    <t>1927147</t>
  </si>
  <si>
    <t>207521072022133802</t>
  </si>
  <si>
    <t>DF20227390068</t>
  </si>
  <si>
    <t>Emilio Delporte #1308</t>
  </si>
  <si>
    <t>1- Sector con suministro electrico normalizado</t>
  </si>
  <si>
    <t>1927138</t>
  </si>
  <si>
    <t>207521072022132747</t>
  </si>
  <si>
    <t>DF20227390496</t>
  </si>
  <si>
    <t>Manuel Antonio Maira #1158</t>
  </si>
  <si>
    <t>1927123</t>
  </si>
  <si>
    <t>207521072022131433</t>
  </si>
  <si>
    <t>DF20227389405</t>
  </si>
  <si>
    <t>Antonia Lopez de Bello # 0118</t>
  </si>
  <si>
    <t>1- Cliente se encuentra con suministro electrico normalizado 2-Direccion correcta: LINARES #1415</t>
  </si>
  <si>
    <t>1927111</t>
  </si>
  <si>
    <t>207521072022130033</t>
  </si>
  <si>
    <t>DF20227389752</t>
  </si>
  <si>
    <t>Valenzuela Castillo #1199</t>
  </si>
  <si>
    <t>1-Edificio sin conserje, no se logra acceso</t>
  </si>
  <si>
    <t>1927104</t>
  </si>
  <si>
    <t>207521072022124740</t>
  </si>
  <si>
    <t>DF20227378145</t>
  </si>
  <si>
    <t>Alberto Magno #1405</t>
  </si>
  <si>
    <t>1927092</t>
  </si>
  <si>
    <t>207521072022123406</t>
  </si>
  <si>
    <t>DF20227391617</t>
  </si>
  <si>
    <t>Roman Diaz #549</t>
  </si>
  <si>
    <t>1- TD 21870 se encuentra normalizado 2- No declaran codigo de materiales utilizados</t>
  </si>
  <si>
    <t>1926787</t>
  </si>
  <si>
    <t>207521072022120618</t>
  </si>
  <si>
    <t>DF20227387246</t>
  </si>
  <si>
    <t>Roman Diaz #390 dpto 806</t>
  </si>
  <si>
    <t>1-Cliente no se encuentra en domicilio, pero conserje permite acceso a shaft nedidores 2- Suministro electrico normalizado</t>
  </si>
  <si>
    <t>1924799</t>
  </si>
  <si>
    <t>207520072022161815</t>
  </si>
  <si>
    <t>DF20227387529</t>
  </si>
  <si>
    <t>Salvador #865</t>
  </si>
  <si>
    <t>Ivan Barrionuevo</t>
  </si>
  <si>
    <t>988859821</t>
  </si>
  <si>
    <t>1924456</t>
  </si>
  <si>
    <t>207520072022155745</t>
  </si>
  <si>
    <t>DF20227389705</t>
  </si>
  <si>
    <t>General Bustamante #136 local 0132</t>
  </si>
  <si>
    <t>1- Cliente se encuentra con suministro electrico reestablecido</t>
  </si>
  <si>
    <t>1924452</t>
  </si>
  <si>
    <t>207520072022153534</t>
  </si>
  <si>
    <t>DF20227384331</t>
  </si>
  <si>
    <t>Providencia #113</t>
  </si>
  <si>
    <t>1- Cliente no se encuentra en domicilio 2- Direccion correcta es: PASSY #022</t>
  </si>
  <si>
    <t>1924433</t>
  </si>
  <si>
    <t>207520072022150137</t>
  </si>
  <si>
    <t>DF20227386740</t>
  </si>
  <si>
    <t>Constitucion #166</t>
  </si>
  <si>
    <t>1- Suministro electrico normalizado en el sector 2-No declara codigo de materialed utilizados, solo describe el uso</t>
  </si>
  <si>
    <t>1924420</t>
  </si>
  <si>
    <t>207520072022144019</t>
  </si>
  <si>
    <t>DF20227387901</t>
  </si>
  <si>
    <t>Mallinkrodt #093</t>
  </si>
  <si>
    <t>1-Suministro electrico normalizado en el sector 2- No declaran codigos de materiales utilizados</t>
  </si>
  <si>
    <t>1924416</t>
  </si>
  <si>
    <t>207620072022143522</t>
  </si>
  <si>
    <t>DF20227394574</t>
  </si>
  <si>
    <t>Pocuro 2480</t>
  </si>
  <si>
    <t>Problema externo subterraneo , sin mayor observacion</t>
  </si>
  <si>
    <t>1924399</t>
  </si>
  <si>
    <t>207520072022141022</t>
  </si>
  <si>
    <t>DF20227386672</t>
  </si>
  <si>
    <t>Monte Carmelo #120 AA dpto 31</t>
  </si>
  <si>
    <t>1-Clientr no se encuentra en domicilio, ñero conserje permite acceso a shaft medidores  2- Suministro electrico normalizado</t>
  </si>
  <si>
    <t>1924394</t>
  </si>
  <si>
    <t>207520072022134622</t>
  </si>
  <si>
    <t>DF20227374566</t>
  </si>
  <si>
    <t>Bellavista #0202</t>
  </si>
  <si>
    <t>1924390</t>
  </si>
  <si>
    <t>207620072022134448</t>
  </si>
  <si>
    <t>DF20227391801</t>
  </si>
  <si>
    <t>Francisco bilbao 2375 dpto 204</t>
  </si>
  <si>
    <t>Problema externo de sector transformador , francisco bilbao con av. Suecia .</t>
  </si>
  <si>
    <t>1924307</t>
  </si>
  <si>
    <t>207620072022131818</t>
  </si>
  <si>
    <t>DF20227396342</t>
  </si>
  <si>
    <t>Ricardo lyon 2034 dpto 607</t>
  </si>
  <si>
    <t>Juan sandoval</t>
  </si>
  <si>
    <t>228802105</t>
  </si>
  <si>
    <t>1924304</t>
  </si>
  <si>
    <t>207520072022131425</t>
  </si>
  <si>
    <t>DF20227380211</t>
  </si>
  <si>
    <t>Vicuña mackenna #20</t>
  </si>
  <si>
    <t>1- Supervisor electrico de obra confirma suministro electrico por parte compañia normal</t>
  </si>
  <si>
    <t>1924299</t>
  </si>
  <si>
    <t>207520072022131047</t>
  </si>
  <si>
    <t>DF20227379942</t>
  </si>
  <si>
    <t>1- Supervisor electrico de obra confirma encontrarse con suministro electrico normalizado</t>
  </si>
  <si>
    <t>1924284</t>
  </si>
  <si>
    <t>207520072022123433</t>
  </si>
  <si>
    <t>DF20227383639</t>
  </si>
  <si>
    <t>Jose Miguel Claro #935 dpto 46</t>
  </si>
  <si>
    <t>1-Edificio sin conserje, Cliente no se encuentra en domicilio</t>
  </si>
  <si>
    <t>1924280</t>
  </si>
  <si>
    <t>207620072022122704</t>
  </si>
  <si>
    <t>DF20227401049</t>
  </si>
  <si>
    <t>Enrique delpiano 2102</t>
  </si>
  <si>
    <t>Falta data en fotografias , sin acceso a condominio , sin moradores</t>
  </si>
  <si>
    <t>1924275</t>
  </si>
  <si>
    <t>207520072022121813</t>
  </si>
  <si>
    <t>DF20227384176</t>
  </si>
  <si>
    <t>Seminario #144 dpto 31A</t>
  </si>
  <si>
    <t>1924272</t>
  </si>
  <si>
    <t>207520072022121112</t>
  </si>
  <si>
    <t>DF20227383673</t>
  </si>
  <si>
    <t>1924267</t>
  </si>
  <si>
    <t>207620072022120538</t>
  </si>
  <si>
    <t>DF20227392687</t>
  </si>
  <si>
    <t>Perez valenzuela 1206 dpto 42</t>
  </si>
  <si>
    <t>Sin acceso a dptos , se llama a citofono , sin respuesta , sin moradores .</t>
  </si>
  <si>
    <t>1924257</t>
  </si>
  <si>
    <t>207620072022115125</t>
  </si>
  <si>
    <t>DF20227393136</t>
  </si>
  <si>
    <t>Juan williams noon 645 dpto 304</t>
  </si>
  <si>
    <t>1924254</t>
  </si>
  <si>
    <t>207520072022114818</t>
  </si>
  <si>
    <t>DF20227379859</t>
  </si>
  <si>
    <t>Jofre #0194</t>
  </si>
  <si>
    <t>1-Local se encuentra abierto, pero no hay respuesta por parte del cliente</t>
  </si>
  <si>
    <t>1924244</t>
  </si>
  <si>
    <t>207620072022113503</t>
  </si>
  <si>
    <t>DF20227391860</t>
  </si>
  <si>
    <t>Emilio delporte 1492 p1</t>
  </si>
  <si>
    <t>Problema externo , transformador ubicado en manuel montt con carlos willson</t>
  </si>
  <si>
    <t>1924234</t>
  </si>
  <si>
    <t>207620072022111708</t>
  </si>
  <si>
    <t>DF20227396571</t>
  </si>
  <si>
    <t>Clemente fabres 1201</t>
  </si>
  <si>
    <t>Falta data en fotografias , sin moradores . Sin mayor observacion</t>
  </si>
  <si>
    <t>1924221</t>
  </si>
  <si>
    <t>207620072022110120</t>
  </si>
  <si>
    <t>DF20227397315</t>
  </si>
  <si>
    <t>Salvador 1259</t>
  </si>
  <si>
    <t>Danilo arismendi</t>
  </si>
  <si>
    <t>Falta cantidad de maxima de fotos exigidas , cliente indica no tener fono .sin mayor observacion</t>
  </si>
  <si>
    <t>1924194</t>
  </si>
  <si>
    <t>207620072022103353</t>
  </si>
  <si>
    <t>DF20227396325</t>
  </si>
  <si>
    <t>Arzobispo vicuña 55 dpto 42</t>
  </si>
  <si>
    <t>Atiende vecino , muy complicado , llama a otros vecinos del edificio para hacer preguntas , no se toman fotografias por precaucion , vecinos indican que han estado asaltando en el sector .</t>
  </si>
  <si>
    <t>1924181</t>
  </si>
  <si>
    <t>207620072022102257</t>
  </si>
  <si>
    <t>DF20227396514</t>
  </si>
  <si>
    <t>Juana de lestonac 107 p 2 c</t>
  </si>
  <si>
    <t>Sin fotografias en observacion , faltan . Sin moradores , se llama por citofono y no hay respuestas .</t>
  </si>
  <si>
    <t>1924177</t>
  </si>
  <si>
    <t>207620072022101953</t>
  </si>
  <si>
    <t>DF20227392748</t>
  </si>
  <si>
    <t>Juana de lestonac 138 dpto 436</t>
  </si>
  <si>
    <t>Sin acceso a medidores , se llama por citofono y no contestan , sin moradores</t>
  </si>
  <si>
    <t>1924154</t>
  </si>
  <si>
    <t>207620072022095931</t>
  </si>
  <si>
    <t>DF20227395432</t>
  </si>
  <si>
    <t>Almirante riveros 060</t>
  </si>
  <si>
    <t>Sin moradores , empalme subterraneo , sin mayor observacion</t>
  </si>
  <si>
    <t>1923090</t>
  </si>
  <si>
    <t>207519072022154024</t>
  </si>
  <si>
    <t>DF20227383148</t>
  </si>
  <si>
    <t>Groenlandia #1333</t>
  </si>
  <si>
    <t>1- AP se encuentra normalizado</t>
  </si>
  <si>
    <t>1923078</t>
  </si>
  <si>
    <t>207519072022152114</t>
  </si>
  <si>
    <t>DF20227403714</t>
  </si>
  <si>
    <t>Ignacia de Seura #3879</t>
  </si>
  <si>
    <t>1922753</t>
  </si>
  <si>
    <t>207519072022150446</t>
  </si>
  <si>
    <t>DF20227382493</t>
  </si>
  <si>
    <t>Los Leones #1727</t>
  </si>
  <si>
    <t>1- Suministro electrico normal en el sector</t>
  </si>
  <si>
    <t>1922747</t>
  </si>
  <si>
    <t>207519072022144834</t>
  </si>
  <si>
    <t>DF20227385561</t>
  </si>
  <si>
    <t>Frente a Francisco Bilbao #1079</t>
  </si>
  <si>
    <t>1- Suministro electrico en el sector normalizado</t>
  </si>
  <si>
    <t>1922739</t>
  </si>
  <si>
    <t>207519072022143516</t>
  </si>
  <si>
    <t>DF20227383651</t>
  </si>
  <si>
    <t>Antonio Varas #1568 dpto 801</t>
  </si>
  <si>
    <t>1- Se llama en porteria, no existe respuesta de conserje. No se logra acceso</t>
  </si>
  <si>
    <t>1922735</t>
  </si>
  <si>
    <t>207519072022142112</t>
  </si>
  <si>
    <t>DF20227381189</t>
  </si>
  <si>
    <t>Antonio Varas #2042</t>
  </si>
  <si>
    <t>1922725</t>
  </si>
  <si>
    <t>207519072022140757</t>
  </si>
  <si>
    <t>DF20227374943</t>
  </si>
  <si>
    <t>Eduardo de la Barra #1338</t>
  </si>
  <si>
    <t>1- Fotografias del informe cuadrilla no coinciden con direccion</t>
  </si>
  <si>
    <t>1922706</t>
  </si>
  <si>
    <t>207519072022134933</t>
  </si>
  <si>
    <t>DF20227388407</t>
  </si>
  <si>
    <t>Huascar #1302</t>
  </si>
  <si>
    <t>1- Suministro electrico normalizado para la obra  2- No declara codigo de conectora dentada</t>
  </si>
  <si>
    <t>1922685</t>
  </si>
  <si>
    <t>207519072022133157</t>
  </si>
  <si>
    <t>DF20227387898</t>
  </si>
  <si>
    <t>Teresa Salas #868</t>
  </si>
  <si>
    <t>1922677</t>
  </si>
  <si>
    <t>207519072022131727</t>
  </si>
  <si>
    <t>DF20227377362</t>
  </si>
  <si>
    <t>Santa Isabel #650</t>
  </si>
  <si>
    <t>1- TD 12312 se encuentra normalizado 2- No declaran codigo de material utilizado en informe cuadrilla</t>
  </si>
  <si>
    <t>1922673</t>
  </si>
  <si>
    <t>207519072022125837</t>
  </si>
  <si>
    <t>DF20227378233</t>
  </si>
  <si>
    <t>Santa Isabel #0592</t>
  </si>
  <si>
    <t>Michelle Infantas</t>
  </si>
  <si>
    <t>994645373</t>
  </si>
  <si>
    <t>1- Clienta no conforme con atencion de tecnicos debido que el dia anterior dieron por finalizado el ticket como si se hubiese realizado trabajos, siendo que no fue asi. 2- Clienta reclama por alimentos perdidos en febrero con una suma de mas de 1 millon de pesos</t>
  </si>
  <si>
    <t>1922656</t>
  </si>
  <si>
    <t>207519072022122958</t>
  </si>
  <si>
    <t>DF20227377610</t>
  </si>
  <si>
    <t>Girardi #1349</t>
  </si>
  <si>
    <t>1-TD 12312 se encuentra normalizado 2- No declaran codigo de fusible NH utilizado</t>
  </si>
  <si>
    <t>1922610</t>
  </si>
  <si>
    <t>207519072022121103</t>
  </si>
  <si>
    <t>DF20227374729</t>
  </si>
  <si>
    <t>Malaquias Concha #096 1pb</t>
  </si>
  <si>
    <t>1- Cliente no se encuentra en domicilio 2-Suministro electrico en el sector normalizado</t>
  </si>
  <si>
    <t>1921031</t>
  </si>
  <si>
    <t>207618072022161346</t>
  </si>
  <si>
    <t>DF20227387417</t>
  </si>
  <si>
    <t>Venecia 3325</t>
  </si>
  <si>
    <t>Falta maxima de fotos requeridas , hay sola 1 y no visible , zona conflictiva , ( la legua ) , no se toman fotografias por precaucion .</t>
  </si>
  <si>
    <t>1920778</t>
  </si>
  <si>
    <t>207618072022154410</t>
  </si>
  <si>
    <t>DF20227389164</t>
  </si>
  <si>
    <t>Mozart 288</t>
  </si>
  <si>
    <t>Falta mas data en fotografias , sin moradores , problema externo .</t>
  </si>
  <si>
    <t>1920402</t>
  </si>
  <si>
    <t>207518072022142808</t>
  </si>
  <si>
    <t>DF20227375288</t>
  </si>
  <si>
    <t>Santa Rosa #2590 24</t>
  </si>
  <si>
    <t>1920400</t>
  </si>
  <si>
    <t>207518072022142135</t>
  </si>
  <si>
    <t>DF20227380541</t>
  </si>
  <si>
    <t>Liszt #3362 dpto 32</t>
  </si>
  <si>
    <t>1920389</t>
  </si>
  <si>
    <t>207518072022140647</t>
  </si>
  <si>
    <t>DF20227383047</t>
  </si>
  <si>
    <t>Chopin #3169</t>
  </si>
  <si>
    <t>1920168</t>
  </si>
  <si>
    <t>207618072022135712</t>
  </si>
  <si>
    <t>DF20227388599</t>
  </si>
  <si>
    <t>Carlos valdovinos 44 dpto 2313</t>
  </si>
  <si>
    <t>Nicolas corvalan ( concerge )</t>
  </si>
  <si>
    <t>Falta mas data en fotos , concerge no tiene contacto de fono para entregar</t>
  </si>
  <si>
    <t>1919947</t>
  </si>
  <si>
    <t>207518072022135138</t>
  </si>
  <si>
    <t>DF20227377581</t>
  </si>
  <si>
    <t>Alcalde Pedro Alarcon #116 bl 2 dpto 14</t>
  </si>
  <si>
    <t>1919933</t>
  </si>
  <si>
    <t>207518072022133954</t>
  </si>
  <si>
    <t>DF20227382977</t>
  </si>
  <si>
    <t>Jose Ingenieros #3458</t>
  </si>
  <si>
    <t>1-Cliente no se encuentra en domicilio 2-No declara codigo de ITM 25A en informe cuadrilla</t>
  </si>
  <si>
    <t>1919920</t>
  </si>
  <si>
    <t>207518072022132554</t>
  </si>
  <si>
    <t>DF20227387390</t>
  </si>
  <si>
    <t>Sanchez Calchero #3296</t>
  </si>
  <si>
    <t>1- No se entra a sector peligroso, la legua</t>
  </si>
  <si>
    <t>1919912</t>
  </si>
  <si>
    <t>207518072022132033</t>
  </si>
  <si>
    <t>DF20227385956</t>
  </si>
  <si>
    <t>Magallanes #3537</t>
  </si>
  <si>
    <t>1919905</t>
  </si>
  <si>
    <t>207518072022130851</t>
  </si>
  <si>
    <t>DF20227384777</t>
  </si>
  <si>
    <t>San Gregorio #3329</t>
  </si>
  <si>
    <t>1-No se toman fotografias, sector peligroso</t>
  </si>
  <si>
    <t>1919897</t>
  </si>
  <si>
    <t>207618072022130015</t>
  </si>
  <si>
    <t>DF20227389548</t>
  </si>
  <si>
    <t>Martin henriquez 4156</t>
  </si>
  <si>
    <t>Falta cantidad de maxima de fotos en observaciones , sin moradores , sector hostil , no se toman mas fotos pir precaucion</t>
  </si>
  <si>
    <t>1919895</t>
  </si>
  <si>
    <t>207518072022125751</t>
  </si>
  <si>
    <t>DF20227378807</t>
  </si>
  <si>
    <t>Alcalde Pedro Alarcon #424</t>
  </si>
  <si>
    <t>1- Cliente no se encuentra en domicilio 2-No declara codigo de material utilizado en informe de cuadrilla</t>
  </si>
  <si>
    <t>1919882</t>
  </si>
  <si>
    <t>207518072022124639</t>
  </si>
  <si>
    <t>DF20227385485</t>
  </si>
  <si>
    <t>Alvaro Sanchez Pinzon #3303</t>
  </si>
  <si>
    <t>1- Sector conflictivo, no se pueden tonar fotografias</t>
  </si>
  <si>
    <t>1919879</t>
  </si>
  <si>
    <t>207618072022124514</t>
  </si>
  <si>
    <t>DF20227389617</t>
  </si>
  <si>
    <t>Jose garibaldi 4846</t>
  </si>
  <si>
    <t>1919875</t>
  </si>
  <si>
    <t>207518072022124000</t>
  </si>
  <si>
    <t>DF20227386607</t>
  </si>
  <si>
    <t>Los Copihues #4036</t>
  </si>
  <si>
    <t>1- Cliente no se encuentra en domicilio 2- Direccion correcta PADRE MARIANO PUGA #4036 3-Caja DAE sin tapa</t>
  </si>
  <si>
    <t>1919864</t>
  </si>
  <si>
    <t>207618072022123314</t>
  </si>
  <si>
    <t>DF20227389592</t>
  </si>
  <si>
    <t>Vonozo gozolli 4919</t>
  </si>
  <si>
    <t>Falta maxima de fotos en observaciones , sin moradores . Sin mayores detalles</t>
  </si>
  <si>
    <t>1919859</t>
  </si>
  <si>
    <t>207618072022121847</t>
  </si>
  <si>
    <t>DF20227388851</t>
  </si>
  <si>
    <t>Lolco 5022</t>
  </si>
  <si>
    <t>Falta data en fotografias , sin motadores , pareciera sede social , sin moradores</t>
  </si>
  <si>
    <t>1919858</t>
  </si>
  <si>
    <t>207518072022121940</t>
  </si>
  <si>
    <t>DF20227383018</t>
  </si>
  <si>
    <t>Piramide #433</t>
  </si>
  <si>
    <t>1919849</t>
  </si>
  <si>
    <t>207518072022120905</t>
  </si>
  <si>
    <t>DF20227386267</t>
  </si>
  <si>
    <t>Francisco de Toledo #5030</t>
  </si>
  <si>
    <t>1919829</t>
  </si>
  <si>
    <t>207618072022120648</t>
  </si>
  <si>
    <t>DF20227388245</t>
  </si>
  <si>
    <t>Departamental 180</t>
  </si>
  <si>
    <t>Fotografias poco visibles , falta data en fotos , sin moradores</t>
  </si>
  <si>
    <t>1919787</t>
  </si>
  <si>
    <t>207518072022115741</t>
  </si>
  <si>
    <t>DF20227386888</t>
  </si>
  <si>
    <t>Ingeniero Mario Diaz #342</t>
  </si>
  <si>
    <t>1- No se pueden tomar fotografias, joven del domicilio hostil insiste en que vengo a mirar para cortar servicio. Me retiro del lugar por seguridad</t>
  </si>
  <si>
    <t>1919784</t>
  </si>
  <si>
    <t>207618072022115005</t>
  </si>
  <si>
    <t>DF20227388232</t>
  </si>
  <si>
    <t>Pintor murillo 5898</t>
  </si>
  <si>
    <t>Se divisa gente dentro de domicilio , pero no sale nadie a atender . Sin mayor observacion</t>
  </si>
  <si>
    <t>1919780</t>
  </si>
  <si>
    <t>207518072022114605</t>
  </si>
  <si>
    <t>DF20227384097</t>
  </si>
  <si>
    <t>Benozzo Gozolli #5375</t>
  </si>
  <si>
    <t>1- Cliente confirma encontrarse con sumimistro electrico normalizado</t>
  </si>
  <si>
    <t>1919776</t>
  </si>
  <si>
    <t>207618072022113923</t>
  </si>
  <si>
    <t>DF20227388328</t>
  </si>
  <si>
    <t>Venozo gozolli 5978</t>
  </si>
  <si>
    <t>1919774</t>
  </si>
  <si>
    <t>207618072022113400</t>
  </si>
  <si>
    <t>DF20227389168</t>
  </si>
  <si>
    <t>Aquiles 335</t>
  </si>
  <si>
    <t>Falta cantidad de fotos maxima exigidas , sin moradores</t>
  </si>
  <si>
    <t>1919773</t>
  </si>
  <si>
    <t>207518072022113338</t>
  </si>
  <si>
    <t>DF20227386658</t>
  </si>
  <si>
    <t>Canada #55269</t>
  </si>
  <si>
    <t>1919734</t>
  </si>
  <si>
    <t>207618072022103423</t>
  </si>
  <si>
    <t>DF20227388985</t>
  </si>
  <si>
    <t>Santa elisa 3367</t>
  </si>
  <si>
    <t>Falta mas data en fotografias , zona roja conflictiva , sin fotos tomadas por precaucion , sector  la legua .</t>
  </si>
  <si>
    <t>1917612</t>
  </si>
  <si>
    <t>207615072022163830</t>
  </si>
  <si>
    <t>DF20227382480</t>
  </si>
  <si>
    <t>Francisco de zarate 3376</t>
  </si>
  <si>
    <t>No existen fotos en observacion de personal , zona roja , sector conflictivo ( la legua ) , no se toman fotos por precaucion</t>
  </si>
  <si>
    <t>1917543</t>
  </si>
  <si>
    <t>207615072022160129</t>
  </si>
  <si>
    <t>DF20227403081</t>
  </si>
  <si>
    <t>Naciones unidas 106</t>
  </si>
  <si>
    <t>Falta data en fotografias , problema externo alumbrado publico .</t>
  </si>
  <si>
    <t>1917510</t>
  </si>
  <si>
    <t>207615072022151320</t>
  </si>
  <si>
    <t>DF20227382190</t>
  </si>
  <si>
    <t>Chopin 2829</t>
  </si>
  <si>
    <t>Falta maxima de fotos exigidas y data , sin moradores</t>
  </si>
  <si>
    <t>1917493</t>
  </si>
  <si>
    <t>207615072022144547</t>
  </si>
  <si>
    <t>DF20227380781</t>
  </si>
  <si>
    <t>Sanchez calchero 3404</t>
  </si>
  <si>
    <t>Falta data en observacion  zona roja conflictiva ( la legua ) , sin fotografias por precaucion</t>
  </si>
  <si>
    <t>1917432</t>
  </si>
  <si>
    <t>207615072022132410</t>
  </si>
  <si>
    <t>DF20227380736</t>
  </si>
  <si>
    <t>Varas mena 170</t>
  </si>
  <si>
    <t>Falta data en observaciones , sin moradores</t>
  </si>
  <si>
    <t>1917416</t>
  </si>
  <si>
    <t>207615072022124412</t>
  </si>
  <si>
    <t>DF20227408698</t>
  </si>
  <si>
    <t>Varas mena 331 dpto 58</t>
  </si>
  <si>
    <t>Falta maxima se fotos exigida , sin acceso a medidores , se llama por citofono y no contestan , sin moradores</t>
  </si>
  <si>
    <t>1917390</t>
  </si>
  <si>
    <t>207615072022121139</t>
  </si>
  <si>
    <t>DF20227407217</t>
  </si>
  <si>
    <t>Juan planas 5733</t>
  </si>
  <si>
    <t>1917333</t>
  </si>
  <si>
    <t>207615072022114823</t>
  </si>
  <si>
    <t>DF20227404272</t>
  </si>
  <si>
    <t>Juan rivadeneira 4937</t>
  </si>
  <si>
    <t>1917312</t>
  </si>
  <si>
    <t>207615072022112359</t>
  </si>
  <si>
    <t>DF20227407380</t>
  </si>
  <si>
    <t>Las industrias 4830</t>
  </si>
  <si>
    <t>Sin moradores , corresponde a sala cuna .sin mayor observacion</t>
  </si>
  <si>
    <t>1917251</t>
  </si>
  <si>
    <t>207615072022111024</t>
  </si>
  <si>
    <t>DF20227408240</t>
  </si>
  <si>
    <t>Rio malleco 3814</t>
  </si>
  <si>
    <t>1917124</t>
  </si>
  <si>
    <t>207615072022105051</t>
  </si>
  <si>
    <t>DF20227408423</t>
  </si>
  <si>
    <t>San gregorio 3472</t>
  </si>
  <si>
    <t>Falta data en fotografias , zona conflictiva  ( la legua ) , no se toman fotos por precaucion</t>
  </si>
  <si>
    <t>1917106</t>
  </si>
  <si>
    <t>207615072022104551</t>
  </si>
  <si>
    <t>DF20227405655</t>
  </si>
  <si>
    <t>Cabildo 3830</t>
  </si>
  <si>
    <t>1917090</t>
  </si>
  <si>
    <t>207615072022101757</t>
  </si>
  <si>
    <t>DF20227394990</t>
  </si>
  <si>
    <t>Vicuña maquena 3635 tr pte dpto 1911</t>
  </si>
  <si>
    <t>Falta maxima de fotografias en observacion , concerge no permite acceso a medidores , ya q no se encuentra gente en dpto , no quiere entregar datos</t>
  </si>
  <si>
    <t>1916028</t>
  </si>
  <si>
    <t>207614072022164308</t>
  </si>
  <si>
    <t>DF20227403065</t>
  </si>
  <si>
    <t>Pericles 336</t>
  </si>
  <si>
    <t>1916007</t>
  </si>
  <si>
    <t>207614072022161344</t>
  </si>
  <si>
    <t>DF20227408553</t>
  </si>
  <si>
    <t>Jose ingeniero 3445</t>
  </si>
  <si>
    <t>Falta fotografias mas visibles en observacion , sin moradores , no se toman fotografias por precaucion</t>
  </si>
  <si>
    <t>1915995</t>
  </si>
  <si>
    <t>207614072022155046</t>
  </si>
  <si>
    <t>DF20227403855</t>
  </si>
  <si>
    <t>Pedro alarcon 138 bl 8 dpto 13</t>
  </si>
  <si>
    <t>Sin moradores , sector hostil , zona peligrosa</t>
  </si>
  <si>
    <t>1915981</t>
  </si>
  <si>
    <t>207614072022153320</t>
  </si>
  <si>
    <t>DF20227409032</t>
  </si>
  <si>
    <t>Pintor cicarelli 450</t>
  </si>
  <si>
    <t>Local comercial , no atiende nadie , habiendo gente dentro</t>
  </si>
  <si>
    <t>1915890</t>
  </si>
  <si>
    <t>207614072022140751</t>
  </si>
  <si>
    <t>DF20227401020</t>
  </si>
  <si>
    <t>Benozzo gozzoli 5175</t>
  </si>
  <si>
    <t>Falta maxima de fotos exigidas , atiende cliente y no quiere entregar datos , no permite fotografias .</t>
  </si>
  <si>
    <t>1915862</t>
  </si>
  <si>
    <t>207614072022131934</t>
  </si>
  <si>
    <t>DF20227400972</t>
  </si>
  <si>
    <t>Marsella 169</t>
  </si>
  <si>
    <t>Falta foto maxima exigida en observacion , sin moradores</t>
  </si>
  <si>
    <t>1915807</t>
  </si>
  <si>
    <t>207614072022123705</t>
  </si>
  <si>
    <t>DF20227396036</t>
  </si>
  <si>
    <t>Alvares de toledo 592</t>
  </si>
  <si>
    <t>Sin moradores , empalme trifasico</t>
  </si>
  <si>
    <t>1915802</t>
  </si>
  <si>
    <t>207614072022122747</t>
  </si>
  <si>
    <t>DF20227401021</t>
  </si>
  <si>
    <t>Maria elena 3325</t>
  </si>
  <si>
    <t>Sector hostil , no se toman fotografias por precaucion , sin moradores</t>
  </si>
  <si>
    <t>1915785</t>
  </si>
  <si>
    <t>207614072022120632</t>
  </si>
  <si>
    <t>DF20227402756</t>
  </si>
  <si>
    <t>Santa catalina 3284</t>
  </si>
  <si>
    <t>Zona conflictiva , no se toman fotografias , me retiro raudamente de lugar por intento de asalto , sin mayores concecuencias , por razones logicas no se toman fotografias</t>
  </si>
  <si>
    <t>1915783</t>
  </si>
  <si>
    <t>207614072022120259</t>
  </si>
  <si>
    <t>DF20227401152</t>
  </si>
  <si>
    <t>Jorge camming 676</t>
  </si>
  <si>
    <t>Zona conflictiva , poblacion la legua , no se toman fotografias , me vi en la obligacion de retirarme de lugar por intento de asalto . Sin mayores concecuencias .</t>
  </si>
  <si>
    <t>1915751</t>
  </si>
  <si>
    <t>207614072022112534</t>
  </si>
  <si>
    <t>DF20227397880</t>
  </si>
  <si>
    <t>Yalta 2482</t>
  </si>
  <si>
    <t>1915741</t>
  </si>
  <si>
    <t>207614072022110559</t>
  </si>
  <si>
    <t>DF20227403029</t>
  </si>
  <si>
    <t>Isabel riquelme 505 dpto 1D</t>
  </si>
  <si>
    <t>Sin acceso a medidores , sector hostil .</t>
  </si>
  <si>
    <t>1915679</t>
  </si>
  <si>
    <t>207614072022105241</t>
  </si>
  <si>
    <t>DF20227394616</t>
  </si>
  <si>
    <t>Carlos valdovinos 44 dpto 2117</t>
  </si>
  <si>
    <t>Nicolas briones</t>
  </si>
  <si>
    <t>Falta maxima de fotos exigidas , cliente no quiere entregar num. Fono</t>
  </si>
  <si>
    <t>1915668</t>
  </si>
  <si>
    <t>207614072022102452</t>
  </si>
  <si>
    <t>DF20227403798</t>
  </si>
  <si>
    <t>Carlos valdovinos 597</t>
  </si>
  <si>
    <t>Falta maxima de fotos , nadie atiende</t>
  </si>
  <si>
    <t>1914165</t>
  </si>
  <si>
    <t>207613072022171859</t>
  </si>
  <si>
    <t>DF20227390425</t>
  </si>
  <si>
    <t>Lizt 2778</t>
  </si>
  <si>
    <t>1913661</t>
  </si>
  <si>
    <t>207613072022142013</t>
  </si>
  <si>
    <t>DF20227394655</t>
  </si>
  <si>
    <t>Las industrias 6261</t>
  </si>
  <si>
    <t>Sin moradores , falta maxima de fotos exigidas , y datas .</t>
  </si>
  <si>
    <t>1913660</t>
  </si>
  <si>
    <t>207613072022141752</t>
  </si>
  <si>
    <t>DF20227390962</t>
  </si>
  <si>
    <t>Ancoa 5190</t>
  </si>
  <si>
    <t>1913634</t>
  </si>
  <si>
    <t>207613072022133523</t>
  </si>
  <si>
    <t>DF20227397921</t>
  </si>
  <si>
    <t>Canada 5012</t>
  </si>
  <si>
    <t>Se encuentra cliente , pero dice no tener tiempo para atender visita , corrobora visita de personal de emergencia . Sin mas datos</t>
  </si>
  <si>
    <t>1913428</t>
  </si>
  <si>
    <t>207613072022132135</t>
  </si>
  <si>
    <t>DF20227394751</t>
  </si>
  <si>
    <t>Pedro mira 345</t>
  </si>
  <si>
    <t>Sin moradores , falta mas data en fotografias</t>
  </si>
  <si>
    <t>1913404</t>
  </si>
  <si>
    <t>207613072022130456</t>
  </si>
  <si>
    <t>DF20227394565</t>
  </si>
  <si>
    <t>Haydn 4336</t>
  </si>
  <si>
    <t>1913396</t>
  </si>
  <si>
    <t>207613072022124856</t>
  </si>
  <si>
    <t>DF20227392838</t>
  </si>
  <si>
    <t>Pintor goya 3345</t>
  </si>
  <si>
    <t>Falta mayor data en fotografias , sin moradores , sector hostil</t>
  </si>
  <si>
    <t>1913352</t>
  </si>
  <si>
    <t>207613072022123647</t>
  </si>
  <si>
    <t>DF20227396403</t>
  </si>
  <si>
    <t>Sanchez calchero 3295</t>
  </si>
  <si>
    <t>Falta data en fotos , no se toman fotografias por precaucion , zona roja conflictiva</t>
  </si>
  <si>
    <t>1913350</t>
  </si>
  <si>
    <t>207613072022123412</t>
  </si>
  <si>
    <t>DF20227393274</t>
  </si>
  <si>
    <t>Karl brunner 3319</t>
  </si>
  <si>
    <t>Sector conflictivo , la legua , no se toman fotografias por precaucion</t>
  </si>
  <si>
    <t>1913345</t>
  </si>
  <si>
    <t>207613072022122358</t>
  </si>
  <si>
    <t>DF20227396568</t>
  </si>
  <si>
    <t>Alvaro sanchez pinzon 3303</t>
  </si>
  <si>
    <t>Falta data en fotos , zona  muy conflictiva ( la legua ) , no se toman mas fotos por precaucion</t>
  </si>
  <si>
    <t>1908245</t>
  </si>
  <si>
    <t>207511072022144038</t>
  </si>
  <si>
    <t>DF20227346978</t>
  </si>
  <si>
    <t>Pablo Urzua #1481 dpto 403 B</t>
  </si>
  <si>
    <t>1- Cliente no se encuentra en domicilio, pero conserje permite acceso a shaft medidores 2- Reposicion de servicio efectiva, suministro electrico normalizado 3- Sin tapas de caja equipo medida y sin sello</t>
  </si>
  <si>
    <t>1908232</t>
  </si>
  <si>
    <t>207511072022142402</t>
  </si>
  <si>
    <t>DF20227348060</t>
  </si>
  <si>
    <t>Julio Martinez Pradanos #1355 dpto 1016</t>
  </si>
  <si>
    <t>1-No se logra acceso, conserje no tiene registro de la entrada de tecnicos el dia de la visita  2-Fotografias anexadas en informe cuadrilla no calzan con direccion</t>
  </si>
  <si>
    <t>1908189</t>
  </si>
  <si>
    <t>207511072022140957</t>
  </si>
  <si>
    <t>DF20227345145</t>
  </si>
  <si>
    <t>Manco Capac #1581</t>
  </si>
  <si>
    <t>1907374</t>
  </si>
  <si>
    <t>207511072022135441</t>
  </si>
  <si>
    <t>DF20227345081</t>
  </si>
  <si>
    <t>Inglaterra #1144 tr A dpto 1014</t>
  </si>
  <si>
    <t>1-  Conserje no tiene registro de entrada de tecnicos del dia de la visita, no permite acceso y cliente no se encuentra en domicilio</t>
  </si>
  <si>
    <t>1906605</t>
  </si>
  <si>
    <t>207511072022132717</t>
  </si>
  <si>
    <t>DF20227345109</t>
  </si>
  <si>
    <t>Carrion #1346 ed A dpto 510</t>
  </si>
  <si>
    <t>1-Cliente no se encuentra en domicilio, pero conserje permite acceso a shaft de medidores 2-Reposicion de servicio efectiva, suministro electrico normalizado 3-Caja de empalme sin sello</t>
  </si>
  <si>
    <t>1905691</t>
  </si>
  <si>
    <t>207511072022125906</t>
  </si>
  <si>
    <t>DF20227346261</t>
  </si>
  <si>
    <t>Independencia #733 dpto 1014</t>
  </si>
  <si>
    <t>1-Cliente no se encuentra en domicilio, pero conserje permite acceso a shaft medidores  2- Reposicion del servcio efectiva, suministro electrico normalizado 3- Tapa de caja equipo medida abierta sin sello</t>
  </si>
  <si>
    <t>1905686</t>
  </si>
  <si>
    <t>207511072022124919</t>
  </si>
  <si>
    <t>DF20227346239</t>
  </si>
  <si>
    <t>Independencia #733 dpto 707</t>
  </si>
  <si>
    <t>1-Cliente no se encuentra en domicilio, pero conserje permite acceso a shaft medidores  2- Reposicion de servicio efectiva , suministro electrico normalizado</t>
  </si>
  <si>
    <t>1905676</t>
  </si>
  <si>
    <t>207511072022122535</t>
  </si>
  <si>
    <t>DF20227345261</t>
  </si>
  <si>
    <t>Maruri #639 dpto 512</t>
  </si>
  <si>
    <t>1-Cliente no se encuentra en domicilio, pero conserje permite acceso a shaft medidores 2-Reposicion de servicio efectiva, suministro electrico normalizado</t>
  </si>
  <si>
    <t>1903700</t>
  </si>
  <si>
    <t>207608072022175040</t>
  </si>
  <si>
    <t>DF20227347011</t>
  </si>
  <si>
    <t>Capitan ignacio carrera pinto 666</t>
  </si>
  <si>
    <t>Falta data en fotos , falta mejor detalle en fotografias</t>
  </si>
  <si>
    <t>1903689</t>
  </si>
  <si>
    <t>207508072022174308</t>
  </si>
  <si>
    <t>DF20227343873</t>
  </si>
  <si>
    <t>La Quebrada #9651 A</t>
  </si>
  <si>
    <t>1903686</t>
  </si>
  <si>
    <t>207508072022172827</t>
  </si>
  <si>
    <t>DF20227346116</t>
  </si>
  <si>
    <t>Visviri #1320 dpto 21</t>
  </si>
  <si>
    <t>1-Cliente atiende via citofono, confirma que falla era al interior de su instalacion electrica 2- Suministro electrico normalizado</t>
  </si>
  <si>
    <t>1903631</t>
  </si>
  <si>
    <t>207508072022161128</t>
  </si>
  <si>
    <t>DF20227345048</t>
  </si>
  <si>
    <t>Robinson Crusoe #992 dpto 1007</t>
  </si>
  <si>
    <t>1903617</t>
  </si>
  <si>
    <t>207508072022155358</t>
  </si>
  <si>
    <t>DF20227345205</t>
  </si>
  <si>
    <t>Cristobal Colon #6335 dpto 303</t>
  </si>
  <si>
    <t>1903607</t>
  </si>
  <si>
    <t>207508072022153249</t>
  </si>
  <si>
    <t>DF20227342511</t>
  </si>
  <si>
    <t>Geronimo de Alderete #406</t>
  </si>
  <si>
    <t>1-Cliente no se encuentra en domicilio 2- Suministro electrico en el sector normalizado 3- No declara codigo de separarador de red tradicional</t>
  </si>
  <si>
    <t>1903604</t>
  </si>
  <si>
    <t>207608072022153128</t>
  </si>
  <si>
    <t>DF20227345237</t>
  </si>
  <si>
    <t>Jose maria caro 3005 dpto 102 B</t>
  </si>
  <si>
    <t>1903593</t>
  </si>
  <si>
    <t>207508072022152021</t>
  </si>
  <si>
    <t>DF20227343002</t>
  </si>
  <si>
    <t>Brunellesco #125</t>
  </si>
  <si>
    <t>1903576</t>
  </si>
  <si>
    <t>207508072022150001</t>
  </si>
  <si>
    <t>DF20227345802</t>
  </si>
  <si>
    <t>Garcia Pica #7353</t>
  </si>
  <si>
    <t>1903575</t>
  </si>
  <si>
    <t>207608072022145920</t>
  </si>
  <si>
    <t>DF20227345861</t>
  </si>
  <si>
    <t>Purisima 163 casa 9</t>
  </si>
  <si>
    <t>Faltan datos en observaciones , sin acceso a site . Sin moradores</t>
  </si>
  <si>
    <t>1903568</t>
  </si>
  <si>
    <t>207608072022144331</t>
  </si>
  <si>
    <t>DF20227345143</t>
  </si>
  <si>
    <t>Dardignac 28 dpto 1003 B</t>
  </si>
  <si>
    <t>Eduardo klagges</t>
  </si>
  <si>
    <t>227320314</t>
  </si>
  <si>
    <t>Falta data en fotografias , tapa caja concentrador abierta sin perno</t>
  </si>
  <si>
    <t>1903497</t>
  </si>
  <si>
    <t>207508072022142611</t>
  </si>
  <si>
    <t>DF20227347287</t>
  </si>
  <si>
    <t>San Jose de la Sierra #1185</t>
  </si>
  <si>
    <t>1- No se logra acceso  2- Relacion directa con DF20227347287</t>
  </si>
  <si>
    <t>1903258</t>
  </si>
  <si>
    <t>207508072022142041</t>
  </si>
  <si>
    <t>DF20227346448</t>
  </si>
  <si>
    <t>1- No se logra acceso 2-Relacion directa con DF20227347287</t>
  </si>
  <si>
    <t>1903248</t>
  </si>
  <si>
    <t>207608072022140057</t>
  </si>
  <si>
    <t>DF20227346224</t>
  </si>
  <si>
    <t>Pasaje 5 1012</t>
  </si>
  <si>
    <t>Falta mejor visibilidad en fotos en observacion , sin moradores , problema externo .</t>
  </si>
  <si>
    <t>1903246</t>
  </si>
  <si>
    <t>207608072022135227</t>
  </si>
  <si>
    <t>DF20227345687</t>
  </si>
  <si>
    <t>Lebu 13610</t>
  </si>
  <si>
    <t>Se divisa gente dentro de domicilio , pero no salen a atender . Sin mayor observacion</t>
  </si>
  <si>
    <t>1903245</t>
  </si>
  <si>
    <t>207508072022135117</t>
  </si>
  <si>
    <t>DF20227343808</t>
  </si>
  <si>
    <t>Fray Luis de Leon #11575</t>
  </si>
  <si>
    <t>1- Cliente ya se encuentra con situacion regularizada y con suministro electrico normalizado</t>
  </si>
  <si>
    <t>1903241</t>
  </si>
  <si>
    <t>207608072022134915</t>
  </si>
  <si>
    <t>DF20227347676</t>
  </si>
  <si>
    <t>Lo barnechea 1059 L 5</t>
  </si>
  <si>
    <t>Locatarios agresivos , indican no querer nada con enel , no permiten inspeccion y no entregan mas datos , no se toman mas fotos por precaucion</t>
  </si>
  <si>
    <t>1903233</t>
  </si>
  <si>
    <t>207508072022132917</t>
  </si>
  <si>
    <t>DF20227346331</t>
  </si>
  <si>
    <t>Angostura Inglesa #261</t>
  </si>
  <si>
    <t>1-Fotografias no coinciden con direccion del ticket  2-Cliente no se encuentra en domicilio</t>
  </si>
  <si>
    <t>1903229</t>
  </si>
  <si>
    <t>207608072022132710</t>
  </si>
  <si>
    <t>DF20227343971</t>
  </si>
  <si>
    <t>El leon 14031</t>
  </si>
  <si>
    <t>Falta mejor detalle en fotografias de observacion , data ok , sin moradores</t>
  </si>
  <si>
    <t>1903217</t>
  </si>
  <si>
    <t>207608072022131136</t>
  </si>
  <si>
    <t>DF20227345583</t>
  </si>
  <si>
    <t>La dehesa 2245</t>
  </si>
  <si>
    <t>Sin mayor observacion , problema externo  Guardia no permite entrada , no entiende visita .</t>
  </si>
  <si>
    <t>1903209</t>
  </si>
  <si>
    <t>207508072022125941</t>
  </si>
  <si>
    <t>DF20227345868</t>
  </si>
  <si>
    <t>Presidente Kennedy #5947</t>
  </si>
  <si>
    <t>1-Conserje no permite acceso ya que, no tiene registro en su bitacora de la visita de tecnicos a pesar de enseñarle fotografias tomadas por tecnicos en la visita  2- Suministro electrico normal por compañia</t>
  </si>
  <si>
    <t>1903189</t>
  </si>
  <si>
    <t>207608072022124222</t>
  </si>
  <si>
    <t>DF20227346403</t>
  </si>
  <si>
    <t>La huasa 1940 dpto 16</t>
  </si>
  <si>
    <t>Arquimides peralta</t>
  </si>
  <si>
    <t>233234528</t>
  </si>
  <si>
    <t>Falta data en fotografias , se verifica sin mayor detalle</t>
  </si>
  <si>
    <t>1903185</t>
  </si>
  <si>
    <t>207508072022123759</t>
  </si>
  <si>
    <t>DF20227346957</t>
  </si>
  <si>
    <t>Vitacura #2909 dpto 1203</t>
  </si>
  <si>
    <t>1- Cliente no se encuentra en domicilio, pero conserje permite acceso a shaft medidores 2- Suministro electrico normalizado 3-No declara codigo de ITM 25A utilizado, solo describe su uso</t>
  </si>
  <si>
    <t>1903178</t>
  </si>
  <si>
    <t>207608072022122513</t>
  </si>
  <si>
    <t>DF20227346398</t>
  </si>
  <si>
    <t>Holanda 067 lc 218 D</t>
  </si>
  <si>
    <t>Falta data en fotografias , sin acceso a medidores , persona a cargo de acceso a medidores no se encuentra en lugar , sin moradores en local</t>
  </si>
  <si>
    <t>1903172</t>
  </si>
  <si>
    <t>207608072022122113</t>
  </si>
  <si>
    <t>DF20227347605</t>
  </si>
  <si>
    <t>San pio x 2530</t>
  </si>
  <si>
    <t>Corresponde a hotel diego de almagro , guardias no permiten acceso , ya q se visualizan manifestaciones fuera de hotel . Por precaucion no mas fotos</t>
  </si>
  <si>
    <t>1903171</t>
  </si>
  <si>
    <t>207508072022121929</t>
  </si>
  <si>
    <t>DF20227346002</t>
  </si>
  <si>
    <t>Vitacura #2902 dpto 801</t>
  </si>
  <si>
    <t>1-Cliente no se encuentra en domicilio, pero conserje permire acceso a shaft medidores  2-suministro electrico normalizado</t>
  </si>
  <si>
    <t>1903140</t>
  </si>
  <si>
    <t>207608072022113109</t>
  </si>
  <si>
    <t>DF20227343185</t>
  </si>
  <si>
    <t>Los leones 07 of. 401</t>
  </si>
  <si>
    <t>Eduardo aravena</t>
  </si>
  <si>
    <t>223353755</t>
  </si>
  <si>
    <t>Medidor de oficina de reclamo corresponde a oficina 504 y no a oficina 401 q se encuentra cortado el suministro , tapas cambiadas , tapa caja de empalme abierta sin portasellos</t>
  </si>
  <si>
    <t>1902986</t>
  </si>
  <si>
    <t>207608072022103135</t>
  </si>
  <si>
    <t>DF20227347868</t>
  </si>
  <si>
    <t>Manuel montt 484</t>
  </si>
  <si>
    <t>Se verifica , sin moradores , sin acceso</t>
  </si>
  <si>
    <t>1902966</t>
  </si>
  <si>
    <t>207608072022101432</t>
  </si>
  <si>
    <t>DF20227347947</t>
  </si>
  <si>
    <t>Ana luisa prats 933</t>
  </si>
  <si>
    <t>Sin acceso , sin moradores , sin mayor observacion</t>
  </si>
  <si>
    <t>1901843</t>
  </si>
  <si>
    <t>207607072022170017</t>
  </si>
  <si>
    <t>DF20227347677</t>
  </si>
  <si>
    <t>Los navegantes 2259</t>
  </si>
  <si>
    <t>Falta data en fotos , sin moradores ,.</t>
  </si>
  <si>
    <t>1901836</t>
  </si>
  <si>
    <t>207507072022164211</t>
  </si>
  <si>
    <t>DF20227343230</t>
  </si>
  <si>
    <t>Presidente Riesco #4830 dpto 404</t>
  </si>
  <si>
    <t>1901760</t>
  </si>
  <si>
    <t>207507072022162049</t>
  </si>
  <si>
    <t>DF20227343981</t>
  </si>
  <si>
    <t>Hamlet #4000 dpto 1709</t>
  </si>
  <si>
    <t>1901734</t>
  </si>
  <si>
    <t>207507072022160251</t>
  </si>
  <si>
    <t>DF20227343057</t>
  </si>
  <si>
    <t>San Francisco de Asis #205 dpto 1807</t>
  </si>
  <si>
    <t>1901726</t>
  </si>
  <si>
    <t>207607072022155827</t>
  </si>
  <si>
    <t>DF20227343209</t>
  </si>
  <si>
    <t>Concordia 2237 dpto 44</t>
  </si>
  <si>
    <t>1901700</t>
  </si>
  <si>
    <t>207607072022154206</t>
  </si>
  <si>
    <t>DF20227343295</t>
  </si>
  <si>
    <t>Carmen silva 2315 dpto 403</t>
  </si>
  <si>
    <t>Vecina de edificio , indica que por hoy no hay concerge por problemas internos , no hay acceso a medidores . No permiten acceso</t>
  </si>
  <si>
    <t>1901676</t>
  </si>
  <si>
    <t>207607072022152202</t>
  </si>
  <si>
    <t>DF20227346282</t>
  </si>
  <si>
    <t>Quillay 2526 dpto 61</t>
  </si>
  <si>
    <t>Hector rios</t>
  </si>
  <si>
    <t>223355431</t>
  </si>
  <si>
    <t>1901622</t>
  </si>
  <si>
    <t>207607072022145620</t>
  </si>
  <si>
    <t>DF20227345339</t>
  </si>
  <si>
    <t>Francisco bilbao 3517 dpto 1004</t>
  </si>
  <si>
    <t>Darwin pineda</t>
  </si>
  <si>
    <t>223591871</t>
  </si>
  <si>
    <t>Falta data en fotografias , sin mayor detalle</t>
  </si>
  <si>
    <t>1901597</t>
  </si>
  <si>
    <t>207607072022143427</t>
  </si>
  <si>
    <t>DF20227345462</t>
  </si>
  <si>
    <t>Francisco bilbao A</t>
  </si>
  <si>
    <t>Jose luis cornejo</t>
  </si>
  <si>
    <t>No hay fotos en observaciones , cliente indica que nunca a recivido visita de personal de emergencia , cliente no entrega datos de fono</t>
  </si>
  <si>
    <t>1901280</t>
  </si>
  <si>
    <t>207507072022141708</t>
  </si>
  <si>
    <t>DF20227344188</t>
  </si>
  <si>
    <t>Rosa O'higgins #387</t>
  </si>
  <si>
    <t>1901274</t>
  </si>
  <si>
    <t>207607072022140923</t>
  </si>
  <si>
    <t>DF20227342613</t>
  </si>
  <si>
    <t>Bustos 2117</t>
  </si>
  <si>
    <t>1901265</t>
  </si>
  <si>
    <t>207507072022135758</t>
  </si>
  <si>
    <t>DF20227345120</t>
  </si>
  <si>
    <t>Domingo Bondi #1035 dpto 1004</t>
  </si>
  <si>
    <t>1- Cliente no se encuentra en domicilio, pero conserje permite acceso a shaft medidores 2-Suministro electrico normalizado</t>
  </si>
  <si>
    <t>1901264</t>
  </si>
  <si>
    <t>207607072022135531</t>
  </si>
  <si>
    <t>DF20227344148</t>
  </si>
  <si>
    <t>Valenzuela castillo 1780 dpto 502</t>
  </si>
  <si>
    <t>Oscar anguita</t>
  </si>
  <si>
    <t>222696709</t>
  </si>
  <si>
    <t>Falta data en fotografias , tapa caja de empalme , sin portasello</t>
  </si>
  <si>
    <t>1901261</t>
  </si>
  <si>
    <t>207507072022134042</t>
  </si>
  <si>
    <t>DF20227342733</t>
  </si>
  <si>
    <t>Vasco de Gama #4820 dpto 404</t>
  </si>
  <si>
    <t>1901259</t>
  </si>
  <si>
    <t>207607072022132752</t>
  </si>
  <si>
    <t>DF20227343640</t>
  </si>
  <si>
    <t>Providencia 1336 loc. 24</t>
  </si>
  <si>
    <t>Persona que tiene llaves para acceder a medidores no se encuentra en el momento , local comercial cerrado .</t>
  </si>
  <si>
    <t>1901257</t>
  </si>
  <si>
    <t>207607072022132517</t>
  </si>
  <si>
    <t>DF20227343240</t>
  </si>
  <si>
    <t>Manuel montt 37 dpto 307</t>
  </si>
  <si>
    <t>Sin acceso a medidores y dptos , se llama varias veces y nadie atiende</t>
  </si>
  <si>
    <t>1901254</t>
  </si>
  <si>
    <t>207507072022132237</t>
  </si>
  <si>
    <t>DF20227343236</t>
  </si>
  <si>
    <t>Carlos Alvarado #6370</t>
  </si>
  <si>
    <t>1-Cliente no se encuentra en domicilio 2-En informe cuadrilla no declara ITM 1x25A utilizado</t>
  </si>
  <si>
    <t>1901238</t>
  </si>
  <si>
    <t>207507072022130610</t>
  </si>
  <si>
    <t>DF20227345314</t>
  </si>
  <si>
    <t>Rubens #1816</t>
  </si>
  <si>
    <t>1- Cliente no se encuentra en domicilio 2-En informe cuadrilla describe uso de concentrico 2x6mm pero no declara codigo de material</t>
  </si>
  <si>
    <t>1901228</t>
  </si>
  <si>
    <t>207607072022124416</t>
  </si>
  <si>
    <t>DF20227346352</t>
  </si>
  <si>
    <t>Eduardo de la barra 1322</t>
  </si>
  <si>
    <t>1901188</t>
  </si>
  <si>
    <t>207607072022123210</t>
  </si>
  <si>
    <t>DF20227346624</t>
  </si>
  <si>
    <t>Jose miguel claro 2034</t>
  </si>
  <si>
    <t>Falta data en fotografias , sin moradores , problema externo</t>
  </si>
  <si>
    <t>1901172</t>
  </si>
  <si>
    <t>207607072022121445</t>
  </si>
  <si>
    <t>DF20227346374</t>
  </si>
  <si>
    <t>Arzobispo vicuña 67 dpto 22</t>
  </si>
  <si>
    <t>Falta data en fotografias , sin acceso a medidores , se llama por citofono y no contestan</t>
  </si>
  <si>
    <t>1898987</t>
  </si>
  <si>
    <t>207506072022161031</t>
  </si>
  <si>
    <t>Dag Hammarskjold #3177</t>
  </si>
  <si>
    <t>1-No se logra acceso ya que desconocen la gente de turno en recepcion, la entrada de tecnicos al lugar  2- edificio con suministro electrico</t>
  </si>
  <si>
    <t>1898983</t>
  </si>
  <si>
    <t>207606072022160749</t>
  </si>
  <si>
    <t>DF20227345589</t>
  </si>
  <si>
    <t>San francisco 2165 loc. 329</t>
  </si>
  <si>
    <t>Local comercial cerrado , sin acceso a medidores</t>
  </si>
  <si>
    <t>1898976</t>
  </si>
  <si>
    <t>207506072022154359</t>
  </si>
  <si>
    <t>Psje Kull Kull #5775</t>
  </si>
  <si>
    <t>1- Cliente no se encuentra en domicilio 2- En informe cuadrilla describe uso de ITM 40A pero no declara codigo de material  3-Direccion correcta es  LAS ENCINAS INT. #5775</t>
  </si>
  <si>
    <t>1898951</t>
  </si>
  <si>
    <t>207506072022153249</t>
  </si>
  <si>
    <t>General Juan Antonio Lavalleja #2626</t>
  </si>
  <si>
    <t>1- Asesora del hogar confirma que domicilio se encuentra con suministro electrico normalizado</t>
  </si>
  <si>
    <t>1898922</t>
  </si>
  <si>
    <t>207506072022150738</t>
  </si>
  <si>
    <t>Sofocles #8049</t>
  </si>
  <si>
    <t>1898887</t>
  </si>
  <si>
    <t>207506072022145538</t>
  </si>
  <si>
    <t>Las Hualtatas #7197</t>
  </si>
  <si>
    <t>1898882</t>
  </si>
  <si>
    <t>207606072022144616</t>
  </si>
  <si>
    <t>DF20227347803</t>
  </si>
  <si>
    <t>Fray luis de la peña 2855</t>
  </si>
  <si>
    <t>1898881</t>
  </si>
  <si>
    <t>207506072022144441</t>
  </si>
  <si>
    <t>Guillermo Apollinaire #6676</t>
  </si>
  <si>
    <t>1898876</t>
  </si>
  <si>
    <t>207606072022143611</t>
  </si>
  <si>
    <t>DF20227347660</t>
  </si>
  <si>
    <t>Manuel de amat 3066 c dpto 21</t>
  </si>
  <si>
    <t>Falta data en foto de observaciones , sin acceso a medidores y dptos , sin moradores</t>
  </si>
  <si>
    <t>1898873</t>
  </si>
  <si>
    <t>207506072022143158</t>
  </si>
  <si>
    <t>Arquitecto Juan Herbage #6149 dpto 504</t>
  </si>
  <si>
    <t>1-Cliente no se encuentra en domicilio, motivo por el cual conserje no permite acceso a shaft medidores 2-En informe de cuadrilla describen cambio de 1x40A, pero no declaran codigo de este</t>
  </si>
  <si>
    <t>1898867</t>
  </si>
  <si>
    <t>207606072022141942</t>
  </si>
  <si>
    <t>DF20227347845</t>
  </si>
  <si>
    <t>San diego 1344 ed c dpto 1011</t>
  </si>
  <si>
    <t>Israel gonzales  ( concerge )</t>
  </si>
  <si>
    <t>Falta data en fotografias , departamento figura con luz cortada ( itm operado ) concerge no esta al tanto de situacion , pero puede estar cortado por gasto comun , tapa caja concentrador abierta</t>
  </si>
  <si>
    <t>1898863</t>
  </si>
  <si>
    <t>207606072022141556</t>
  </si>
  <si>
    <t>DF20227347976</t>
  </si>
  <si>
    <t>San diego 1344 ed o dpto 1108</t>
  </si>
  <si>
    <t>Falta maxima de fotos solicitadas , tapa caja concentrador abierta sin portasello sin perno</t>
  </si>
  <si>
    <t>1898861</t>
  </si>
  <si>
    <t>207506072022141304</t>
  </si>
  <si>
    <t>Hernan Prieto Vial #1734 lc 52</t>
  </si>
  <si>
    <t>Claudia Morales</t>
  </si>
  <si>
    <t>962185971</t>
  </si>
  <si>
    <t>1898852</t>
  </si>
  <si>
    <t>207506072022135237</t>
  </si>
  <si>
    <t>Las Hualtatas #4703</t>
  </si>
  <si>
    <t>1- Cliente confirma suministro electrico normalizado 2- En informe cuadrilla describe uso de conectora pero no declara codigo de material</t>
  </si>
  <si>
    <t>1898840</t>
  </si>
  <si>
    <t>207506072022133119</t>
  </si>
  <si>
    <t>Alonso de Cordova #4048 loc 3</t>
  </si>
  <si>
    <t>Alfredo Rojas</t>
  </si>
  <si>
    <t>1898827</t>
  </si>
  <si>
    <t>207606072022131208</t>
  </si>
  <si>
    <t>DF20227347697</t>
  </si>
  <si>
    <t>Santa rosa 1185 ps dpto 521</t>
  </si>
  <si>
    <t>Luis herwitte</t>
  </si>
  <si>
    <t>223480002</t>
  </si>
  <si>
    <t>Tapa caja concentrador shaf electrico abierta , sin perno , sin mayor observacion</t>
  </si>
  <si>
    <t>1898804</t>
  </si>
  <si>
    <t>207606072022123541</t>
  </si>
  <si>
    <t>DF20227348080</t>
  </si>
  <si>
    <t>Fray camilo henriquez 676 dpto 11</t>
  </si>
  <si>
    <t>Sector complicado , locatarios de 10 de julio no contentos con toma de fotos . Problema externo subterraneo</t>
  </si>
  <si>
    <t>1898797</t>
  </si>
  <si>
    <t>207606072022121633</t>
  </si>
  <si>
    <t>DF20227346762</t>
  </si>
  <si>
    <t>Santa isabel 199 dpto 1409</t>
  </si>
  <si>
    <t>Joel espinoza</t>
  </si>
  <si>
    <t>233403841</t>
  </si>
  <si>
    <t>Tapa caja de empalme , sin portasello .</t>
  </si>
  <si>
    <t>1898777</t>
  </si>
  <si>
    <t>207606072022113611</t>
  </si>
  <si>
    <t>DF20227347769</t>
  </si>
  <si>
    <t>Alcala 2283</t>
  </si>
  <si>
    <t>1896532</t>
  </si>
  <si>
    <t>207605072022164541</t>
  </si>
  <si>
    <t>DF20227347342</t>
  </si>
  <si>
    <t>Ricardo cuming 884</t>
  </si>
  <si>
    <t>1896470</t>
  </si>
  <si>
    <t>207605072022160108</t>
  </si>
  <si>
    <t>DF20227347160</t>
  </si>
  <si>
    <t>Ricardo cuming 1350 tr B dpto 2026</t>
  </si>
  <si>
    <t>Nestor hernandes</t>
  </si>
  <si>
    <t>967695570</t>
  </si>
  <si>
    <t>Algunas fotos poco visibles , falta data .</t>
  </si>
  <si>
    <t>1896427</t>
  </si>
  <si>
    <t>207605072022152537</t>
  </si>
  <si>
    <t>DF20227347672</t>
  </si>
  <si>
    <t>Santo domingo 2246 dpto 209</t>
  </si>
  <si>
    <t>Oscar vargas</t>
  </si>
  <si>
    <t>223020599</t>
  </si>
  <si>
    <t>Tapa caja concentrador abierta , sin perno</t>
  </si>
  <si>
    <t>1896416</t>
  </si>
  <si>
    <t>207605072022151004</t>
  </si>
  <si>
    <t>DF20227342419</t>
  </si>
  <si>
    <t>Santo domingo 2058 dpto 404</t>
  </si>
  <si>
    <t>Sin acceso a medidores , se llama por citofono y no hay respuesta . Sin moradores</t>
  </si>
  <si>
    <t>1896408</t>
  </si>
  <si>
    <t>207605072022150220</t>
  </si>
  <si>
    <t>DF20227347484</t>
  </si>
  <si>
    <t>Maciver fte 623</t>
  </si>
  <si>
    <t>Faltan cantidad de fotos solicitadas , problema externo</t>
  </si>
  <si>
    <t>1896355</t>
  </si>
  <si>
    <t>207605072022135617</t>
  </si>
  <si>
    <t>DF20227344971</t>
  </si>
  <si>
    <t>Merced 832 loc. 82</t>
  </si>
  <si>
    <t>Didier gonzalez</t>
  </si>
  <si>
    <t>No hay fotografias en observaciones .</t>
  </si>
  <si>
    <t>1896327</t>
  </si>
  <si>
    <t>207605072022132114</t>
  </si>
  <si>
    <t>DF20227348029</t>
  </si>
  <si>
    <t>Mapocho 15222 dpto 1016</t>
  </si>
  <si>
    <t>Jorge calquicura</t>
  </si>
  <si>
    <t>229692157</t>
  </si>
  <si>
    <t>Sin tapa concentrador shaf electrico .</t>
  </si>
  <si>
    <t>1896308</t>
  </si>
  <si>
    <t>207605072022130020</t>
  </si>
  <si>
    <t>DF20227348044</t>
  </si>
  <si>
    <t>San martin 870 dpto 1521</t>
  </si>
  <si>
    <t>Concerge no quiere entregar datos , sin moradores dpto .tapa caja concentrador shaf abierta , sin tapa</t>
  </si>
  <si>
    <t>1896293</t>
  </si>
  <si>
    <t>207605072022123749</t>
  </si>
  <si>
    <t>DF20227345025</t>
  </si>
  <si>
    <t>Catedral 1310 dpto 2411</t>
  </si>
  <si>
    <t>Tapa caja concentrador shaf abieryo sin perno ,</t>
  </si>
  <si>
    <t>1896284</t>
  </si>
  <si>
    <t>207505072022122932</t>
  </si>
  <si>
    <t>DF20227345234</t>
  </si>
  <si>
    <t>Santo Domingo #664 dpto 1101 B</t>
  </si>
  <si>
    <t>1- Cliente no se encuentra en domicilio, pero conserje permite acceso a shaft medidores</t>
  </si>
  <si>
    <t>1896282</t>
  </si>
  <si>
    <t>207605072022122738</t>
  </si>
  <si>
    <t>DF20227344022</t>
  </si>
  <si>
    <t>Catedral 1350 dpto 1811</t>
  </si>
  <si>
    <t>Raul carter</t>
  </si>
  <si>
    <t>1896272</t>
  </si>
  <si>
    <t>207605072022120454</t>
  </si>
  <si>
    <t>DF20227342805</t>
  </si>
  <si>
    <t>Principe de gales 89</t>
  </si>
  <si>
    <t>Sin fotografias en observaciones , sin moradores</t>
  </si>
  <si>
    <t>1896172</t>
  </si>
  <si>
    <t>207605072022110012</t>
  </si>
  <si>
    <t>DF20227344296</t>
  </si>
  <si>
    <t>Bernardo ohiggins 268 T3 dpto 131</t>
  </si>
  <si>
    <t>Cristian luaiza ( concerge )</t>
  </si>
  <si>
    <t>226351302</t>
  </si>
  <si>
    <t>Corresponde a servicio comun de edificio , atiende concerge</t>
  </si>
  <si>
    <t>1896168</t>
  </si>
  <si>
    <t>207605072022105651</t>
  </si>
  <si>
    <t>DF20227346891</t>
  </si>
  <si>
    <t>Bernardo ohiggins 268 dpto 152</t>
  </si>
  <si>
    <t>Se verifica , sin mayor detalle</t>
  </si>
  <si>
    <t>1896164</t>
  </si>
  <si>
    <t>207605072022105320</t>
  </si>
  <si>
    <t>DF20227345309</t>
  </si>
  <si>
    <t>Bernardo ohiggins 240 T1</t>
  </si>
  <si>
    <t>Jaime puvedo</t>
  </si>
  <si>
    <t>988878272</t>
  </si>
  <si>
    <t>Persona a cargo de llaves para shaf electrico no se encuentra en concergeria .</t>
  </si>
  <si>
    <t>1894695</t>
  </si>
  <si>
    <t>207604072022164546</t>
  </si>
  <si>
    <t>DF20227347059</t>
  </si>
  <si>
    <t>Placer 1390</t>
  </si>
  <si>
    <t>1894659</t>
  </si>
  <si>
    <t>207604072022161446</t>
  </si>
  <si>
    <t>DF20227343056</t>
  </si>
  <si>
    <t>Roberto espinoza 2192 A</t>
  </si>
  <si>
    <t>1894648</t>
  </si>
  <si>
    <t>207604072022155912</t>
  </si>
  <si>
    <t>DF20227344593</t>
  </si>
  <si>
    <t>Arauco 1166</t>
  </si>
  <si>
    <t>1894633</t>
  </si>
  <si>
    <t>207604072022154146</t>
  </si>
  <si>
    <t>DF20227343126</t>
  </si>
  <si>
    <t>Sargento aldea 383</t>
  </si>
  <si>
    <t>1894626</t>
  </si>
  <si>
    <t>207604072022152615</t>
  </si>
  <si>
    <t>DF20227346191</t>
  </si>
  <si>
    <t>Ssn diego 1473 dpto 1919</t>
  </si>
  <si>
    <t>Fernando moro</t>
  </si>
  <si>
    <t>223480009</t>
  </si>
  <si>
    <t>Tapa caja concentrador shaft abierta sin perno</t>
  </si>
  <si>
    <t>1894602</t>
  </si>
  <si>
    <t>207504072022144629</t>
  </si>
  <si>
    <t>DF20227344216</t>
  </si>
  <si>
    <t>San Diego #2061 dpto 504</t>
  </si>
  <si>
    <t>1894591</t>
  </si>
  <si>
    <t>207504072022143153</t>
  </si>
  <si>
    <t>DF20227344028</t>
  </si>
  <si>
    <t>Placer #880</t>
  </si>
  <si>
    <t>1- Se opta por retirarse del lugar, debido a muchos locatarios molestos acercandose a reclamar por continuidad de suministro electrico</t>
  </si>
  <si>
    <t>1894512</t>
  </si>
  <si>
    <t>207504072022140430</t>
  </si>
  <si>
    <t>DF20227343032</t>
  </si>
  <si>
    <t>General Gana #385</t>
  </si>
  <si>
    <t>1- TD 51127 se encuentra en servicio normal</t>
  </si>
  <si>
    <t>1894479</t>
  </si>
  <si>
    <t>207604072022130928</t>
  </si>
  <si>
    <t>DF20227347555</t>
  </si>
  <si>
    <t>Aldunate 846 1</t>
  </si>
  <si>
    <t>Cliente no quiere atender indicando estar ocupado , cuestiona el tomar fotografias . Se toman por fuera , sin acceso a medidor , no recuerda visita de personal de emergencia</t>
  </si>
  <si>
    <t>1894476</t>
  </si>
  <si>
    <t>207604072022130217</t>
  </si>
  <si>
    <t>DF20227346294</t>
  </si>
  <si>
    <t>San francisco 872</t>
  </si>
  <si>
    <t>Sin moradores , empalme subterraneo a metros de calle 10 de julio vecinos un poco hostil por tomar fotos</t>
  </si>
  <si>
    <t>1894449</t>
  </si>
  <si>
    <t>207604072022123710</t>
  </si>
  <si>
    <t>DF20227346493</t>
  </si>
  <si>
    <t>Antonio ricaurte 314</t>
  </si>
  <si>
    <t>1894409</t>
  </si>
  <si>
    <t>207604072022122807</t>
  </si>
  <si>
    <t>DF20227345160</t>
  </si>
  <si>
    <t>Bombero patricio canto feliu 95 dpto 22</t>
  </si>
  <si>
    <t>Falta maximo ee fotografias en observacion , sin acceso a medidores   , sin moradores</t>
  </si>
  <si>
    <t>1894397</t>
  </si>
  <si>
    <t>207604072022121123</t>
  </si>
  <si>
    <t>DF20227347061</t>
  </si>
  <si>
    <t>San isidro 292 dpto 1216</t>
  </si>
  <si>
    <t>Julio moran</t>
  </si>
  <si>
    <t>226343394</t>
  </si>
  <si>
    <t>Tapa caja concentrador shaft abierto sin perno</t>
  </si>
  <si>
    <t>1894389</t>
  </si>
  <si>
    <t>207604072022114655</t>
  </si>
  <si>
    <t>DF20227347428</t>
  </si>
  <si>
    <t>Sara del campo 535 dpto 2315</t>
  </si>
  <si>
    <t>Maria isabel miranda</t>
  </si>
  <si>
    <t>223496013</t>
  </si>
  <si>
    <t>Cancentrador de shaft electrico sin tapa , sin mayor observacion</t>
  </si>
  <si>
    <t>1894330</t>
  </si>
  <si>
    <t>207604072022111035</t>
  </si>
  <si>
    <t>DF20227347085</t>
  </si>
  <si>
    <t>Padre luis de valdivia 368 dpto 303</t>
  </si>
  <si>
    <t>Falta data en fotografias , sin acceso a medidores , se llama por citofono , no hay respuesta .</t>
  </si>
  <si>
    <t>1892713</t>
  </si>
  <si>
    <t>207601072022165244</t>
  </si>
  <si>
    <t>DF20227346195</t>
  </si>
  <si>
    <t>Francisco pizarro 2127</t>
  </si>
  <si>
    <t>Sin moradores , sector hostil , sin mayor detalle</t>
  </si>
  <si>
    <t>1892371</t>
  </si>
  <si>
    <t>207601072022153213</t>
  </si>
  <si>
    <t>DF20227346338</t>
  </si>
  <si>
    <t>Zenteno 1490 dpto 1713</t>
  </si>
  <si>
    <t>Concerges de mala conducta no entregan datos de nada indicando q no les corresponde , tapa concentrador abierta sin pernos</t>
  </si>
  <si>
    <t>1892364</t>
  </si>
  <si>
    <t>207601072022150756</t>
  </si>
  <si>
    <t>DF20227343001</t>
  </si>
  <si>
    <t>Victor manuel 1814</t>
  </si>
  <si>
    <t>1892361</t>
  </si>
  <si>
    <t>207601072022145339</t>
  </si>
  <si>
    <t>DF20227346189</t>
  </si>
  <si>
    <t>Maria 1488</t>
  </si>
  <si>
    <t>No hay fotografias en observacion , sin acceso a pasaje , se llama por citofono y no hay respuesta .</t>
  </si>
  <si>
    <t>1892357</t>
  </si>
  <si>
    <t>207601072022144141</t>
  </si>
  <si>
    <t>DF20227343978</t>
  </si>
  <si>
    <t>Santa elvira 471</t>
  </si>
  <si>
    <t>1892349</t>
  </si>
  <si>
    <t>207601072022142620</t>
  </si>
  <si>
    <t>DF20227346233</t>
  </si>
  <si>
    <t>Zenteno 998 dpto 302</t>
  </si>
  <si>
    <t>Hernan reyes</t>
  </si>
  <si>
    <t>Cliente no entrega num . Fono , sin tapa concentrador . Sin mayor observacion</t>
  </si>
  <si>
    <t>1892341</t>
  </si>
  <si>
    <t>207501072022141403</t>
  </si>
  <si>
    <t>DF20227345190</t>
  </si>
  <si>
    <t>Nueva Esperanza #3778</t>
  </si>
  <si>
    <t>1892337</t>
  </si>
  <si>
    <t>207601072022140427</t>
  </si>
  <si>
    <t>DF20227345839</t>
  </si>
  <si>
    <t>Roberto espinoza 616</t>
  </si>
  <si>
    <t>Faltan datos de fotografias , no hay , corresponde a construccion , sin maestros en obra , sin moradores</t>
  </si>
  <si>
    <t>1892335</t>
  </si>
  <si>
    <t>207501072022135252</t>
  </si>
  <si>
    <t>DF20227345254</t>
  </si>
  <si>
    <t>Heroe Manuel Jesus Silva #422</t>
  </si>
  <si>
    <t>1892332</t>
  </si>
  <si>
    <t>207601072022134455</t>
  </si>
  <si>
    <t>DF20227346259</t>
  </si>
  <si>
    <t>Portugal 810 dpto 1717</t>
  </si>
  <si>
    <t>Maira cordero</t>
  </si>
  <si>
    <t>1892325</t>
  </si>
  <si>
    <t>207501072022132624</t>
  </si>
  <si>
    <t>DF20227342915</t>
  </si>
  <si>
    <t>Clavel #3061</t>
  </si>
  <si>
    <t>1892316</t>
  </si>
  <si>
    <t>207601072022130357</t>
  </si>
  <si>
    <t>DF20227347993</t>
  </si>
  <si>
    <t>Tarapaca 876 dpto 810</t>
  </si>
  <si>
    <t>Josefina saez</t>
  </si>
  <si>
    <t>229731620</t>
  </si>
  <si>
    <t>Se encontraria tapa de concentrador abierta sin perno , sin mayor observacion</t>
  </si>
  <si>
    <t>1892310</t>
  </si>
  <si>
    <t>207601072022130007</t>
  </si>
  <si>
    <t>DF20227346928</t>
  </si>
  <si>
    <t>Tarapaca 752 dpto 721</t>
  </si>
  <si>
    <t>Francisco dias</t>
  </si>
  <si>
    <t>226355647</t>
  </si>
  <si>
    <t>1892309</t>
  </si>
  <si>
    <t>207501072022130035</t>
  </si>
  <si>
    <t>DF20227343802</t>
  </si>
  <si>
    <t>Recoleta #1259 dpto 1207</t>
  </si>
  <si>
    <t>1- Cliente no se encuentra en domicilio, motivo por el cual conserje no permite accesoba shaft medidores</t>
  </si>
  <si>
    <t>1892256</t>
  </si>
  <si>
    <t>207601072022120908</t>
  </si>
  <si>
    <t>DF20227343275</t>
  </si>
  <si>
    <t>Eleuterio ramirez 780 dpto 619</t>
  </si>
  <si>
    <t>Berta fuentes</t>
  </si>
  <si>
    <t>232918285</t>
  </si>
  <si>
    <t>Falta data en fotografias , caja de empalme , sin sello</t>
  </si>
  <si>
    <t>1892153</t>
  </si>
  <si>
    <t>207601072022104259</t>
  </si>
  <si>
    <t>DF20227346364</t>
  </si>
  <si>
    <t>Maipu 1563</t>
  </si>
  <si>
    <t>1943986</t>
  </si>
  <si>
    <t>207601082022172138</t>
  </si>
  <si>
    <t>DF20227442378</t>
  </si>
  <si>
    <t>Domingo calderon 226 g</t>
  </si>
  <si>
    <t>1943319</t>
  </si>
  <si>
    <t>207601082022160811</t>
  </si>
  <si>
    <t>DF20227440970</t>
  </si>
  <si>
    <t>Alvaro casanova 2233</t>
  </si>
  <si>
    <t>Problema externo , td  , sin mayor observacion</t>
  </si>
  <si>
    <t>1943316</t>
  </si>
  <si>
    <t>207601082022160046</t>
  </si>
  <si>
    <t>DF20227440946</t>
  </si>
  <si>
    <t>Alvaro casanova 2307 C/E</t>
  </si>
  <si>
    <t>Falta maxima de fotos exigidas , sin moradores .</t>
  </si>
  <si>
    <t>1943308</t>
  </si>
  <si>
    <t>207601082022153625</t>
  </si>
  <si>
    <t>DF20227436570</t>
  </si>
  <si>
    <t>Julia bernstein 296 C/B</t>
  </si>
  <si>
    <t>Falta data en fotografias , sin acceso a condominio , sin concerge</t>
  </si>
  <si>
    <t>1943275</t>
  </si>
  <si>
    <t>207601082022142922</t>
  </si>
  <si>
    <t>DF20227442439</t>
  </si>
  <si>
    <t>Pintor pacheco altamirano 233 C/K</t>
  </si>
  <si>
    <t>1943249</t>
  </si>
  <si>
    <t>207601082022141203</t>
  </si>
  <si>
    <t>DF20227442665</t>
  </si>
  <si>
    <t>Salar del carmen 217</t>
  </si>
  <si>
    <t>Sin moradores , sin mayor observacion , sector hostil .</t>
  </si>
  <si>
    <t>1943020</t>
  </si>
  <si>
    <t>207601082022140718</t>
  </si>
  <si>
    <t>DF20227441863</t>
  </si>
  <si>
    <t>Nueva larrain 9740</t>
  </si>
  <si>
    <t>1942847</t>
  </si>
  <si>
    <t>207601082022133109</t>
  </si>
  <si>
    <t>DF20227442621</t>
  </si>
  <si>
    <t>Jose zapiola 7327</t>
  </si>
  <si>
    <t>1942827</t>
  </si>
  <si>
    <t>207601082022131231</t>
  </si>
  <si>
    <t>DF20227441965</t>
  </si>
  <si>
    <t>Januario espinoza 6966</t>
  </si>
  <si>
    <t>1942815</t>
  </si>
  <si>
    <t>207501082022124457</t>
  </si>
  <si>
    <t>DF20227430646</t>
  </si>
  <si>
    <t>Luis Vivanco Castro #7412</t>
  </si>
  <si>
    <t>1- TD 14848 se encuentra normalizado</t>
  </si>
  <si>
    <t>1942813</t>
  </si>
  <si>
    <t>207601082022124245</t>
  </si>
  <si>
    <t>DF20227441575</t>
  </si>
  <si>
    <t>Monseñor edwards 1004</t>
  </si>
  <si>
    <t>Falta maxima de fotografias exigidas , sin moradores , local cerrado</t>
  </si>
  <si>
    <t>1942805</t>
  </si>
  <si>
    <t>207601082022121958</t>
  </si>
  <si>
    <t>DF20227438546</t>
  </si>
  <si>
    <t>San vicente de paul 5816 dpto 204</t>
  </si>
  <si>
    <t>Problema externo , sector</t>
  </si>
  <si>
    <t>1942804</t>
  </si>
  <si>
    <t>207501082022121803</t>
  </si>
  <si>
    <t>DF20227410383</t>
  </si>
  <si>
    <t>Monseñor Edwards #2408</t>
  </si>
  <si>
    <t>1- TD 2552 se encuentra normalizado 2- No declaran codigo de materiales utilizados</t>
  </si>
  <si>
    <t>1942793</t>
  </si>
  <si>
    <t>207601082022120850</t>
  </si>
  <si>
    <t>DF20227440009</t>
  </si>
  <si>
    <t>Ossa 1872 dpto 904</t>
  </si>
  <si>
    <t>Problema externo de sector , sin mayor observacion</t>
  </si>
  <si>
    <t>1942791</t>
  </si>
  <si>
    <t>207501082022120712</t>
  </si>
  <si>
    <t>DF20227431316</t>
  </si>
  <si>
    <t>Alcalde Francisco Dominguez #2055</t>
  </si>
  <si>
    <t>1942789</t>
  </si>
  <si>
    <t>207601082022120513</t>
  </si>
  <si>
    <t>DF20227437770</t>
  </si>
  <si>
    <t>Av. Ossa 1872 dpto 801</t>
  </si>
  <si>
    <t>Problema sector , td. Sin mayor observacion</t>
  </si>
  <si>
    <t>1942781</t>
  </si>
  <si>
    <t>207601082022114740</t>
  </si>
  <si>
    <t>DF20227435351</t>
  </si>
  <si>
    <t>Mariano sanchez fontecilla 2140</t>
  </si>
  <si>
    <t>1945954</t>
  </si>
  <si>
    <t>207602082022164051</t>
  </si>
  <si>
    <t>DF20227445949</t>
  </si>
  <si>
    <t>Francisco de villagra 6608 C/J</t>
  </si>
  <si>
    <t>Problema externo , td.</t>
  </si>
  <si>
    <t>1945926</t>
  </si>
  <si>
    <t>207602082022155800</t>
  </si>
  <si>
    <t>DF20227444414</t>
  </si>
  <si>
    <t>Francisco de villagra 6608 C/G</t>
  </si>
  <si>
    <t>Problema externo td. , sin mayor observacion</t>
  </si>
  <si>
    <t>1945489</t>
  </si>
  <si>
    <t>207602082022150515</t>
  </si>
  <si>
    <t>DF20227447132</t>
  </si>
  <si>
    <t>Francisco de villagra 6653</t>
  </si>
  <si>
    <t>Problema externo , td. Sin mayor observacion</t>
  </si>
  <si>
    <t>1945485</t>
  </si>
  <si>
    <t>207602082022150155</t>
  </si>
  <si>
    <t>DF20227445952</t>
  </si>
  <si>
    <t>Dragones de la reina 571 C/C</t>
  </si>
  <si>
    <t>Sin acceso a condominio , vecina indica tocar el citofono , se realiza y no hay respuesta , sin moradores</t>
  </si>
  <si>
    <t>1945458</t>
  </si>
  <si>
    <t>207602082022143953</t>
  </si>
  <si>
    <t>DF20227443394</t>
  </si>
  <si>
    <t>Los herreros 8535</t>
  </si>
  <si>
    <t>Sin moradores , sin acceso , sin mayor observacion</t>
  </si>
  <si>
    <t>1945440</t>
  </si>
  <si>
    <t>207602082022142428</t>
  </si>
  <si>
    <t>DF20227443193</t>
  </si>
  <si>
    <t>Talinay 9673 b.ohiggins 211</t>
  </si>
  <si>
    <t>Guardia de condominio no permite acceso , indicando que si no hay cliente en domicilio no puede dejar ingresar . Sin moradores . Falta maxima de fotos exigidas</t>
  </si>
  <si>
    <t>1945426</t>
  </si>
  <si>
    <t>207602082022141054</t>
  </si>
  <si>
    <t>DF20227434110</t>
  </si>
  <si>
    <t>Echeñique 9220</t>
  </si>
  <si>
    <t>Sin moradores , falta data en fotografias .</t>
  </si>
  <si>
    <t>1945412</t>
  </si>
  <si>
    <t>207602082022135652</t>
  </si>
  <si>
    <t>DF20227443192</t>
  </si>
  <si>
    <t>Sin acceso a condominio , se llama por citofono y sin respuesta , porton cerrado</t>
  </si>
  <si>
    <t>1945409</t>
  </si>
  <si>
    <t>207602082022135203</t>
  </si>
  <si>
    <t>DF20227443255</t>
  </si>
  <si>
    <t>23 de febrero 7783 C/D</t>
  </si>
  <si>
    <t>1945380</t>
  </si>
  <si>
    <t>207602082022132751</t>
  </si>
  <si>
    <t>DF20227443190</t>
  </si>
  <si>
    <t>Domingo villalobos 29</t>
  </si>
  <si>
    <t>1945363</t>
  </si>
  <si>
    <t>207602082022131424</t>
  </si>
  <si>
    <t>DF20227445242</t>
  </si>
  <si>
    <t>Joaquin godoy 135</t>
  </si>
  <si>
    <t>1945362</t>
  </si>
  <si>
    <t>207502082022131124</t>
  </si>
  <si>
    <t>DF20227428008</t>
  </si>
  <si>
    <t>Talinay #10520 C/N</t>
  </si>
  <si>
    <t>1945353</t>
  </si>
  <si>
    <t>207502082022125914</t>
  </si>
  <si>
    <t>DF20227427712</t>
  </si>
  <si>
    <t>Nueva Principe de Gales #534</t>
  </si>
  <si>
    <t>1945280</t>
  </si>
  <si>
    <t>207502082022124611</t>
  </si>
  <si>
    <t>DF20227417015</t>
  </si>
  <si>
    <t>Alvaro Casanova #311A</t>
  </si>
  <si>
    <t>1- Fusible 90432 se encuentra normalizado</t>
  </si>
  <si>
    <t>1945263</t>
  </si>
  <si>
    <t>207502082022123006</t>
  </si>
  <si>
    <t>DF20227426268</t>
  </si>
  <si>
    <t>Av. Tobalaba S/N</t>
  </si>
  <si>
    <t>1- Direccion corresponde al AERODROMO EULOGIO SANCHEZ hangar A21B  2-No se permite acceso.</t>
  </si>
  <si>
    <t>1945238</t>
  </si>
  <si>
    <t>207502082022120527</t>
  </si>
  <si>
    <t>DF20227415656</t>
  </si>
  <si>
    <t>Mariano Sanchez Fontecilla #4660</t>
  </si>
  <si>
    <t>1945201</t>
  </si>
  <si>
    <t>207502082022113738</t>
  </si>
  <si>
    <t>DF20227433223</t>
  </si>
  <si>
    <t>Francisco Bilbao #6967</t>
  </si>
  <si>
    <t>Mauricio Sotelo</t>
  </si>
  <si>
    <t>959022244</t>
  </si>
  <si>
    <t>1- Cliente informa que lleva esperando mas de 2 semanas regularizacion de acometida subterranea, aun se mantiene puenteado desde empalme del vecino #6951</t>
  </si>
  <si>
    <t>1945188</t>
  </si>
  <si>
    <t>207502082022112203</t>
  </si>
  <si>
    <t>DF20227430273</t>
  </si>
  <si>
    <t>Francisco Bilbao #6445</t>
  </si>
  <si>
    <t>1- Empalme se encuentra normalizado</t>
  </si>
  <si>
    <t>1945183</t>
  </si>
  <si>
    <t>207502082022110711</t>
  </si>
  <si>
    <t>DF20227431460</t>
  </si>
  <si>
    <t>Francisco Bilbao #5845</t>
  </si>
  <si>
    <t>1- Empalme se encuentra bien, incendio ocurre en instalacion electrica de cliente</t>
  </si>
  <si>
    <t>1947581</t>
  </si>
  <si>
    <t>207603082022172540</t>
  </si>
  <si>
    <t>DF20227444349</t>
  </si>
  <si>
    <t>Camino otoñal 2299</t>
  </si>
  <si>
    <t>Falta mayor data en observacion , Problema externo</t>
  </si>
  <si>
    <t>1947257</t>
  </si>
  <si>
    <t>207503082022162903</t>
  </si>
  <si>
    <t>DF20227409758</t>
  </si>
  <si>
    <t>Mayecura #1497</t>
  </si>
  <si>
    <t>1- Sector ya  se encuentra con suministro electrico normalizado</t>
  </si>
  <si>
    <t>1947247</t>
  </si>
  <si>
    <t>207503082022162021</t>
  </si>
  <si>
    <t>DF20227412722</t>
  </si>
  <si>
    <t>Isabel la Catolica #7180</t>
  </si>
  <si>
    <t>1947246</t>
  </si>
  <si>
    <t>207503082022161115</t>
  </si>
  <si>
    <t>DF20227420345</t>
  </si>
  <si>
    <t>1947241</t>
  </si>
  <si>
    <t>207503082022160227</t>
  </si>
  <si>
    <t>DF20227417199</t>
  </si>
  <si>
    <t>Carlos Alvarado #6549</t>
  </si>
  <si>
    <t>1-TD 1676 Se encuentra normalizado 2- No declara codigo de fusible utilizado</t>
  </si>
  <si>
    <t>1947236</t>
  </si>
  <si>
    <t>207603082022155245</t>
  </si>
  <si>
    <t>DF20227442778</t>
  </si>
  <si>
    <t>Las condesas 2719</t>
  </si>
  <si>
    <t>1947232</t>
  </si>
  <si>
    <t>207503082022154415</t>
  </si>
  <si>
    <t>DF20227410700</t>
  </si>
  <si>
    <t>Fontana Rosa #6526 SC</t>
  </si>
  <si>
    <t>1-TD 32475 se encuentra normalizado 2- No declara codigo de fusible utilizado</t>
  </si>
  <si>
    <t>1947228</t>
  </si>
  <si>
    <t>207503082022152931</t>
  </si>
  <si>
    <t>DF20227413275</t>
  </si>
  <si>
    <t>Jose de Moraleda #5047</t>
  </si>
  <si>
    <t>1- TD 11207 se encuentra normalizado 2- No declara codigo de material utilizado</t>
  </si>
  <si>
    <t>1947210</t>
  </si>
  <si>
    <t>207603082022150634</t>
  </si>
  <si>
    <t>DF20227442940</t>
  </si>
  <si>
    <t>Camino otoñal 1642</t>
  </si>
  <si>
    <t>Atiende concerge , no permite acceso , ya q no se encontaria nadie en domicilio . Sin moradores</t>
  </si>
  <si>
    <t>1947097</t>
  </si>
  <si>
    <t>207603082022140006</t>
  </si>
  <si>
    <t>DF20227442635</t>
  </si>
  <si>
    <t>Tikal 228</t>
  </si>
  <si>
    <t>Falta maxima de fotografias exigidas , sin moradores</t>
  </si>
  <si>
    <t>1947083</t>
  </si>
  <si>
    <t>207603082022134208</t>
  </si>
  <si>
    <t>DF20227443867</t>
  </si>
  <si>
    <t>Miguel angel 213</t>
  </si>
  <si>
    <t>Falta mayor data en fotografias , sin moradores</t>
  </si>
  <si>
    <t>1947072</t>
  </si>
  <si>
    <t>207603082022132459</t>
  </si>
  <si>
    <t>DF20227442813</t>
  </si>
  <si>
    <t>Rio loa 7640</t>
  </si>
  <si>
    <t>1947053</t>
  </si>
  <si>
    <t>207603082022130951</t>
  </si>
  <si>
    <t>DF20227442548</t>
  </si>
  <si>
    <t>Domingo bondi 1210</t>
  </si>
  <si>
    <t>1947039</t>
  </si>
  <si>
    <t>207603082022125515</t>
  </si>
  <si>
    <t>DF20227442252</t>
  </si>
  <si>
    <t>Roberto peragallo 6751</t>
  </si>
  <si>
    <t>Faltan fotografias en observacion , sin moradores</t>
  </si>
  <si>
    <t>1946970</t>
  </si>
  <si>
    <t>207603082022122156</t>
  </si>
  <si>
    <t>DF20227438902</t>
  </si>
  <si>
    <t>Valenzuela llanos , carlos silva vildosola</t>
  </si>
  <si>
    <t>1946961</t>
  </si>
  <si>
    <t>207503082022120340</t>
  </si>
  <si>
    <t>DF20227418593</t>
  </si>
  <si>
    <t>Rosa de los Andes #1834</t>
  </si>
  <si>
    <t>1946956</t>
  </si>
  <si>
    <t>207503082022115648</t>
  </si>
  <si>
    <t>DF20227421415</t>
  </si>
  <si>
    <t>Rosa de los Andes #1823</t>
  </si>
  <si>
    <t>1946950</t>
  </si>
  <si>
    <t>207503082022114609</t>
  </si>
  <si>
    <t>DF20227415444</t>
  </si>
  <si>
    <t>Rosa de los Andes #1820</t>
  </si>
  <si>
    <t>1- TD 522202 se encuentra normalizado</t>
  </si>
  <si>
    <t>1946949</t>
  </si>
  <si>
    <t>207603082022114252</t>
  </si>
  <si>
    <t>DF20227445375</t>
  </si>
  <si>
    <t>Larrain 10338</t>
  </si>
  <si>
    <t>1946945</t>
  </si>
  <si>
    <t>207503082022113631</t>
  </si>
  <si>
    <t>DF20227416867</t>
  </si>
  <si>
    <t>Alcantara #1912</t>
  </si>
  <si>
    <t>1-TD 52202 se encuentra normalizado 2- No declara codigo de fusible utilizado</t>
  </si>
  <si>
    <t>1946935</t>
  </si>
  <si>
    <t>207603082022112657</t>
  </si>
  <si>
    <t>DF20227446081</t>
  </si>
  <si>
    <t>Cabo 2 patricio chavez 813</t>
  </si>
  <si>
    <t>1946918</t>
  </si>
  <si>
    <t>207603082022111105</t>
  </si>
  <si>
    <t>Jose caracci 0</t>
  </si>
  <si>
    <t>1946912</t>
  </si>
  <si>
    <t>207603082022110031</t>
  </si>
  <si>
    <t>DF20227446180</t>
  </si>
  <si>
    <t>Vicente perez rosales 137 dpto 44</t>
  </si>
  <si>
    <t>Faltan forografias exigidas , mas data  Sin acceso a dptos y medidores , no hay concerge y no hay citofono , se llama pero no hay respuesta .</t>
  </si>
  <si>
    <t>1946892</t>
  </si>
  <si>
    <t>207603082022104545</t>
  </si>
  <si>
    <t>DF20227437914</t>
  </si>
  <si>
    <t>Larrain 7239 dpto 32</t>
  </si>
  <si>
    <t>Problema externo , dentado , sector</t>
  </si>
  <si>
    <t>1946875</t>
  </si>
  <si>
    <t>207603082022102206</t>
  </si>
  <si>
    <t>DF20227441878</t>
  </si>
  <si>
    <t>Egaña 354</t>
  </si>
  <si>
    <t>1950282</t>
  </si>
  <si>
    <t>207604082022164805</t>
  </si>
  <si>
    <t>DF20227449717</t>
  </si>
  <si>
    <t>La quena 7811</t>
  </si>
  <si>
    <t>Sin moradores , falta mayor data en observacion</t>
  </si>
  <si>
    <t>1950212</t>
  </si>
  <si>
    <t>207504082022155808</t>
  </si>
  <si>
    <t>DF20227427095</t>
  </si>
  <si>
    <t>Luisa Guzman #8682</t>
  </si>
  <si>
    <t>1- TD 10291 se encuentra normalizado 2- No declara codigo de material utilizado</t>
  </si>
  <si>
    <t>1950189</t>
  </si>
  <si>
    <t>207504082022155017</t>
  </si>
  <si>
    <t>DF20227413621</t>
  </si>
  <si>
    <t>Rupanco #8748</t>
  </si>
  <si>
    <t>1- TD 11659 se encuentra normalizado 2- No declara codigo de material utilizado</t>
  </si>
  <si>
    <t>1950188</t>
  </si>
  <si>
    <t>207604082022154936</t>
  </si>
  <si>
    <t>DF20227450384</t>
  </si>
  <si>
    <t>Constancio vigil 316</t>
  </si>
  <si>
    <t>1950179</t>
  </si>
  <si>
    <t>207504082022153502</t>
  </si>
  <si>
    <t>DF20227420711</t>
  </si>
  <si>
    <t>Manuel Claro Vial #8035 dpto 94</t>
  </si>
  <si>
    <t>1- Conserje confirma que falla era por fusible operado</t>
  </si>
  <si>
    <t>1950177</t>
  </si>
  <si>
    <t>207604082022153244</t>
  </si>
  <si>
    <t>DF20227445603</t>
  </si>
  <si>
    <t>Volcan llaima 7293</t>
  </si>
  <si>
    <t>Sin moradores , falta mayor data en observaciones</t>
  </si>
  <si>
    <t>1950171</t>
  </si>
  <si>
    <t>207504082022151940</t>
  </si>
  <si>
    <t>DF20227420526</t>
  </si>
  <si>
    <t>Manuel Claro Vial #8035 dpto 81</t>
  </si>
  <si>
    <t>1-TD 7870 se encuentra normalizado</t>
  </si>
  <si>
    <t>1950170</t>
  </si>
  <si>
    <t>207604082022151913</t>
  </si>
  <si>
    <t>DF20227447315</t>
  </si>
  <si>
    <t>Gredos 7702</t>
  </si>
  <si>
    <t>Atiende cliente , no entrega datos , dice que ya vinieron , no atiende muy bien , no permite fotografias , indicando q ya le sacaron anteriormente</t>
  </si>
  <si>
    <t>1950162</t>
  </si>
  <si>
    <t>207504082022150512</t>
  </si>
  <si>
    <t>DF20227413671</t>
  </si>
  <si>
    <t>Calahorra #1042</t>
  </si>
  <si>
    <t>1- TD 6636 se encuentra normalizado 2-No declaran codigo de material utilizado</t>
  </si>
  <si>
    <t>1950156</t>
  </si>
  <si>
    <t>207504082022144948</t>
  </si>
  <si>
    <t>DF20227414365</t>
  </si>
  <si>
    <t>Martin A. Pinzon #7333</t>
  </si>
  <si>
    <t>1- TD 11143 se encuentra normalizado 2- No declaran codigo de material utilizado</t>
  </si>
  <si>
    <t>1950152</t>
  </si>
  <si>
    <t>207504082022144426</t>
  </si>
  <si>
    <t>DF20227415050</t>
  </si>
  <si>
    <t>La Guaira #7327</t>
  </si>
  <si>
    <t>1- TD 11143 se encuentra normalizado 2-No declara codigo de material utilizado</t>
  </si>
  <si>
    <t>1950144</t>
  </si>
  <si>
    <t>207504082022142212</t>
  </si>
  <si>
    <t>DF20227436578</t>
  </si>
  <si>
    <t>Soria #691</t>
  </si>
  <si>
    <t>Jocelyn Zenteno</t>
  </si>
  <si>
    <t>997461397</t>
  </si>
  <si>
    <t>1- Cliente con suministro electrico regularizado</t>
  </si>
  <si>
    <t>1950131</t>
  </si>
  <si>
    <t>207604082022141344</t>
  </si>
  <si>
    <t>DF20227449412</t>
  </si>
  <si>
    <t>Chiu chiu 1790 S/ c</t>
  </si>
  <si>
    <t>Sin acceso a medidores , no se encuentra guardia  al momento de visita .</t>
  </si>
  <si>
    <t>1950119</t>
  </si>
  <si>
    <t>207504082022135826</t>
  </si>
  <si>
    <t>DF20227420317</t>
  </si>
  <si>
    <t>Cristobal Colon #5855 dpto 1404</t>
  </si>
  <si>
    <t>1- Cliente no se encuentra en domicilio, pero conserje permite acceso a shaft medidores 2- No declara codigo de ITM instalado 3-En la descripcion del trabajo tecnico menciona cambio de ITM 40A y se encuentra instalado un ITM 50A marca CHNT</t>
  </si>
  <si>
    <t>1949660</t>
  </si>
  <si>
    <t>207504082022133036</t>
  </si>
  <si>
    <t>DF20227425893</t>
  </si>
  <si>
    <t>Rodrigo de Triana #4220</t>
  </si>
  <si>
    <t>1949645</t>
  </si>
  <si>
    <t>207504082022131928</t>
  </si>
  <si>
    <t>DF20227428377</t>
  </si>
  <si>
    <t>Fernando de Aragon #1236 pje</t>
  </si>
  <si>
    <t>1-Cliente no se encuentra en domicilio 2- No declara codigo de ITM</t>
  </si>
  <si>
    <t>1949641</t>
  </si>
  <si>
    <t>207604082022131350</t>
  </si>
  <si>
    <t>DF20227444769</t>
  </si>
  <si>
    <t>Latadia 6908</t>
  </si>
  <si>
    <t>1949636</t>
  </si>
  <si>
    <t>207504082022130534</t>
  </si>
  <si>
    <t>DF20227433528</t>
  </si>
  <si>
    <t>Flandes #1601</t>
  </si>
  <si>
    <t>Isabel Contruchi</t>
  </si>
  <si>
    <t>956333965</t>
  </si>
  <si>
    <t>1- Cliente con suministro electrico normalizado 2- No declara codigo de material utilizado</t>
  </si>
  <si>
    <t>1949629</t>
  </si>
  <si>
    <t>207604082022130053</t>
  </si>
  <si>
    <t>DF20227447492</t>
  </si>
  <si>
    <t>Latadia 5930</t>
  </si>
  <si>
    <t>Sin moradores , falta mayor data en observaciones .</t>
  </si>
  <si>
    <t>1949615</t>
  </si>
  <si>
    <t>207504082022125018</t>
  </si>
  <si>
    <t>DF20227431308</t>
  </si>
  <si>
    <t>Felipe II #4277 dpto 504</t>
  </si>
  <si>
    <t>1- Cliente no se encuentra, motivo plr el cual conserje no permite acceso</t>
  </si>
  <si>
    <t>1949608</t>
  </si>
  <si>
    <t>207604082022124419</t>
  </si>
  <si>
    <t>DF20227445511</t>
  </si>
  <si>
    <t>Juan e montero 4991</t>
  </si>
  <si>
    <t>Falta mayor data en observaciones , sin moradores .</t>
  </si>
  <si>
    <t>1949534</t>
  </si>
  <si>
    <t>207604082022120952</t>
  </si>
  <si>
    <t>DF20227450095</t>
  </si>
  <si>
    <t>Jorge VI 604</t>
  </si>
  <si>
    <t>1949531</t>
  </si>
  <si>
    <t>207604082022120655</t>
  </si>
  <si>
    <t>DF20227448887</t>
  </si>
  <si>
    <t>Jorge VI 470</t>
  </si>
  <si>
    <t>1949524</t>
  </si>
  <si>
    <t>207604082022115122</t>
  </si>
  <si>
    <t>DF20227449439</t>
  </si>
  <si>
    <t>Neveria 4668</t>
  </si>
  <si>
    <t>Se visualiza gente dentro de local , pero nadie atiende .</t>
  </si>
  <si>
    <t>1949511</t>
  </si>
  <si>
    <t>207604082022113358</t>
  </si>
  <si>
    <t>DF20227447855</t>
  </si>
  <si>
    <t>Carmencita 271</t>
  </si>
  <si>
    <t>Falta mayor data en fotografias , sin moradores .</t>
  </si>
  <si>
    <t>1949504</t>
  </si>
  <si>
    <t>207604082022112215</t>
  </si>
  <si>
    <t>DF20227446882</t>
  </si>
  <si>
    <t>San sebastian 2881 dpto 1110</t>
  </si>
  <si>
    <t>Jose perez</t>
  </si>
  <si>
    <t>223342578</t>
  </si>
  <si>
    <t>Falta mejor detalle en fotografias  Falta mayor data en fotografias  Tapa caja de empalme , sin portasello</t>
  </si>
  <si>
    <t>1949494</t>
  </si>
  <si>
    <t>207604082022110840</t>
  </si>
  <si>
    <t>DF20227446220</t>
  </si>
  <si>
    <t>Roger de flor 2907</t>
  </si>
  <si>
    <t>Faltan fotos mas detalladas , falta total data , guardia no tiene datos de visita de personal de emergencia , ko entrega datos , no permite acceso a medidores</t>
  </si>
  <si>
    <t>1952193</t>
  </si>
  <si>
    <t>207505082022162017</t>
  </si>
  <si>
    <t>DF20227419134</t>
  </si>
  <si>
    <t>Edimburgo #621</t>
  </si>
  <si>
    <t>1- TD 4613 se encuentra normalizado 2- No declara codigo de material utilizado</t>
  </si>
  <si>
    <t>1952182</t>
  </si>
  <si>
    <t>207505082022160544</t>
  </si>
  <si>
    <t>DF20227425390</t>
  </si>
  <si>
    <t>Volcan Llaima #7280</t>
  </si>
  <si>
    <t>1- TD 5025 se encuentra normalizado 2- sector con suministro electrico</t>
  </si>
  <si>
    <t>1952181</t>
  </si>
  <si>
    <t>207505082022160110</t>
  </si>
  <si>
    <t>DF20227418848</t>
  </si>
  <si>
    <t>Volcan Calbuco #120</t>
  </si>
  <si>
    <t>1- TD 5025 se encuentra normalizado</t>
  </si>
  <si>
    <t>1952179</t>
  </si>
  <si>
    <t>207505082022155421</t>
  </si>
  <si>
    <t>DF20227425393</t>
  </si>
  <si>
    <t>Pehuen #7272 301</t>
  </si>
  <si>
    <t>1- TD 5025 se encuentra normalizado 2- No declara codigo de material utilizado</t>
  </si>
  <si>
    <t>1952175</t>
  </si>
  <si>
    <t>207605082022154117</t>
  </si>
  <si>
    <t>DF20227436986</t>
  </si>
  <si>
    <t>Cerro alegre 852</t>
  </si>
  <si>
    <t>1952173</t>
  </si>
  <si>
    <t>207505082022154021</t>
  </si>
  <si>
    <t>DF20227420908</t>
  </si>
  <si>
    <t>Las Tranqueras #230</t>
  </si>
  <si>
    <t>1952166</t>
  </si>
  <si>
    <t>207505082022152508</t>
  </si>
  <si>
    <t>DF20227436032</t>
  </si>
  <si>
    <t>Los Barbechos #341</t>
  </si>
  <si>
    <t>1952159</t>
  </si>
  <si>
    <t>207505082022151231</t>
  </si>
  <si>
    <t>DF20227409180</t>
  </si>
  <si>
    <t>Cerro el Plomo #6643</t>
  </si>
  <si>
    <t>1952107</t>
  </si>
  <si>
    <t>207605082022143107</t>
  </si>
  <si>
    <t>DF20227437151</t>
  </si>
  <si>
    <t>Talaveras de la reina 571</t>
  </si>
  <si>
    <t>Sin moradores , falta mayor data en fotografias .</t>
  </si>
  <si>
    <t>1952042</t>
  </si>
  <si>
    <t>207605082022140237</t>
  </si>
  <si>
    <t>DF20227436959</t>
  </si>
  <si>
    <t>Tomas moro 651</t>
  </si>
  <si>
    <t>Falta mator data en fotografias en observacion , sin moradores</t>
  </si>
  <si>
    <t>1952040</t>
  </si>
  <si>
    <t>207605082022140029</t>
  </si>
  <si>
    <t>DF20227436961</t>
  </si>
  <si>
    <t>Tomas moro 745</t>
  </si>
  <si>
    <t>Falta mayor data en fotografias en observacion , sin moradores</t>
  </si>
  <si>
    <t>1951617</t>
  </si>
  <si>
    <t>207505082022130852</t>
  </si>
  <si>
    <t>DF20227413992</t>
  </si>
  <si>
    <t>Los Tambores #7806</t>
  </si>
  <si>
    <t>1- TD 11063 se encuentra normalizado 2- No declara codigo de material utilizado</t>
  </si>
  <si>
    <t>1951612</t>
  </si>
  <si>
    <t>207505082022125819</t>
  </si>
  <si>
    <t>DF20227428824</t>
  </si>
  <si>
    <t>Apoquindo #7910 dpto 304</t>
  </si>
  <si>
    <t>1- Suministro electrico normalizado 2- No declara codigo de material utilizado</t>
  </si>
  <si>
    <t>1951602</t>
  </si>
  <si>
    <t>207605082022124053</t>
  </si>
  <si>
    <t>DF20227438212</t>
  </si>
  <si>
    <t>Nueva mayecura 1041</t>
  </si>
  <si>
    <t>Falta mayor data en fotografias , problema externo , td , sector</t>
  </si>
  <si>
    <t>1951596</t>
  </si>
  <si>
    <t>207505082022123433</t>
  </si>
  <si>
    <t>DF20227426143</t>
  </si>
  <si>
    <t>La Escuela #1101</t>
  </si>
  <si>
    <t>1-Cliente con suministro electrico normalizado 2-Numeracion correcta : #1109 PDI  3- Caja DAE sin tapa</t>
  </si>
  <si>
    <t>1951555</t>
  </si>
  <si>
    <t>207605082022122709</t>
  </si>
  <si>
    <t>DF20227437920</t>
  </si>
  <si>
    <t>Juan palau 1791</t>
  </si>
  <si>
    <t>1951547</t>
  </si>
  <si>
    <t>207605082022121624</t>
  </si>
  <si>
    <t>DF20227436890</t>
  </si>
  <si>
    <t>Hernando de magallanes 1514</t>
  </si>
  <si>
    <t>1951535</t>
  </si>
  <si>
    <t>207505082022120313</t>
  </si>
  <si>
    <t>DF20227429624</t>
  </si>
  <si>
    <t>Rio Loa #8499</t>
  </si>
  <si>
    <t>1-Cliente confirma encontrarse con suministro electrico</t>
  </si>
  <si>
    <t>1951534</t>
  </si>
  <si>
    <t>207605082022120317</t>
  </si>
  <si>
    <t>DF20227449339</t>
  </si>
  <si>
    <t>Monroe 6569</t>
  </si>
  <si>
    <t>1951521</t>
  </si>
  <si>
    <t>207505082022114936</t>
  </si>
  <si>
    <t>DF20227435148</t>
  </si>
  <si>
    <t>Nueva Uno #7309</t>
  </si>
  <si>
    <t>1- Cliente si se encuentra en domicilio, pero no responde a llamado</t>
  </si>
  <si>
    <t>1951519</t>
  </si>
  <si>
    <t>207605082022114442</t>
  </si>
  <si>
    <t>DF20227437393</t>
  </si>
  <si>
    <t>Portofino 4355 S/C</t>
  </si>
  <si>
    <t>Luis riquelme</t>
  </si>
  <si>
    <t>222073451</t>
  </si>
  <si>
    <t>Fotigrafias en observacion de trabajo no coinciden con las de inspeccion de hoy , concerge no tiene registro de visita de personal de emergencia ese dia y con esa hora segun lo informado .</t>
  </si>
  <si>
    <t>1951511</t>
  </si>
  <si>
    <t>207505082022113406</t>
  </si>
  <si>
    <t>DF20227436390</t>
  </si>
  <si>
    <t>Juan Palau #1301</t>
  </si>
  <si>
    <t>1- Cliente confirma por via citofono encontrarse con suministro electrico normalizado</t>
  </si>
  <si>
    <t>1951496</t>
  </si>
  <si>
    <t>207605082022112327</t>
  </si>
  <si>
    <t>DF20227450460</t>
  </si>
  <si>
    <t>Albacete 4420 dpto 97</t>
  </si>
  <si>
    <t>Falta maxima de fotografias exigidas , falta mayor data en la misma .</t>
  </si>
  <si>
    <t>1951492</t>
  </si>
  <si>
    <t>207505082022112129</t>
  </si>
  <si>
    <t>DF20227421819</t>
  </si>
  <si>
    <t>Doctora Eloisa Diaz #5655</t>
  </si>
  <si>
    <t>1951429</t>
  </si>
  <si>
    <t>207605082022105324</t>
  </si>
  <si>
    <t>DF20227436932</t>
  </si>
  <si>
    <t>Benjamin 2935</t>
  </si>
  <si>
    <t>1954415</t>
  </si>
  <si>
    <t>207608082022170151</t>
  </si>
  <si>
    <t>DF20227436881</t>
  </si>
  <si>
    <t>Via lactea 9017</t>
  </si>
  <si>
    <t>Falta mayor data en fotografias  , sin moradores</t>
  </si>
  <si>
    <t>1954402</t>
  </si>
  <si>
    <t>207608082022160508</t>
  </si>
  <si>
    <t>DF20227442244</t>
  </si>
  <si>
    <t>Peñuelas 9139</t>
  </si>
  <si>
    <t>Falta mayor data en fotos , problema externo .</t>
  </si>
  <si>
    <t>1954396</t>
  </si>
  <si>
    <t>207608082022154700</t>
  </si>
  <si>
    <t>DF20227447679</t>
  </si>
  <si>
    <t>Colina vista hermosa 1874</t>
  </si>
  <si>
    <t>Problema externo , subterraneo</t>
  </si>
  <si>
    <t>1954380</t>
  </si>
  <si>
    <t>207608082022153043</t>
  </si>
  <si>
    <t>DF20227440358</t>
  </si>
  <si>
    <t>Monroe 8520</t>
  </si>
  <si>
    <t>Problema de poste en mal estado , sigue igual , corresponde a direccion arroyo de la luz fte . 8749 .</t>
  </si>
  <si>
    <t>1954364</t>
  </si>
  <si>
    <t>207608082022150951</t>
  </si>
  <si>
    <t>DF20227450190</t>
  </si>
  <si>
    <t>Padre errazuris 6918 M</t>
  </si>
  <si>
    <t>Problema externo , td . Falta mayor data en observaciones</t>
  </si>
  <si>
    <t>1954348</t>
  </si>
  <si>
    <t>207608082022145246</t>
  </si>
  <si>
    <t>DF20227438367</t>
  </si>
  <si>
    <t>Hernando de magallanes 487</t>
  </si>
  <si>
    <t>Falta data en fotografias , falta material codificado usado , sin moradores</t>
  </si>
  <si>
    <t>1954337</t>
  </si>
  <si>
    <t>207508082022144324</t>
  </si>
  <si>
    <t>DF20227432872</t>
  </si>
  <si>
    <t>Torremolimos #266</t>
  </si>
  <si>
    <t>1- TD 3765 se encuentra normalizado 2- No declara codigo de fusibles MT utilizados</t>
  </si>
  <si>
    <t>1954333</t>
  </si>
  <si>
    <t>207608082022143533</t>
  </si>
  <si>
    <t>DF20227438005</t>
  </si>
  <si>
    <t>Cerro el plomo 6668 dpto 1904</t>
  </si>
  <si>
    <t>Jose zamora ( concerge )</t>
  </si>
  <si>
    <t>222457519</t>
  </si>
  <si>
    <t>Se verifica , falta en observacion codigo de material usado .</t>
  </si>
  <si>
    <t>1954327</t>
  </si>
  <si>
    <t>207508082022143206</t>
  </si>
  <si>
    <t>DF20227428095</t>
  </si>
  <si>
    <t>Zanzibar Oriente #7587</t>
  </si>
  <si>
    <t>1954310</t>
  </si>
  <si>
    <t>207508082022141820</t>
  </si>
  <si>
    <t>DF20227435214</t>
  </si>
  <si>
    <t>Fray Angelico #127</t>
  </si>
  <si>
    <t>1-Cliente no se encuentra en domicilio 2-No declara codigo de ITM 25A utilizado</t>
  </si>
  <si>
    <t>1954303</t>
  </si>
  <si>
    <t>207608082022140907</t>
  </si>
  <si>
    <t>DF20227438612</t>
  </si>
  <si>
    <t>Los vikingos 6340 dpto 901</t>
  </si>
  <si>
    <t>Jose briones ( concerge )</t>
  </si>
  <si>
    <t>229850013</t>
  </si>
  <si>
    <t>Falta mayor data en fotografias  Concerge no tiene llaves de sala electrica en el momento de visita , sin acceso a medidores</t>
  </si>
  <si>
    <t>1954302</t>
  </si>
  <si>
    <t>207508082022140809</t>
  </si>
  <si>
    <t>DF20227433601</t>
  </si>
  <si>
    <t>Filippo Lippi #7594</t>
  </si>
  <si>
    <t>1954300</t>
  </si>
  <si>
    <t>207608082022140559</t>
  </si>
  <si>
    <t>DF20227438588</t>
  </si>
  <si>
    <t>Escandinavia 110 dpto 1903</t>
  </si>
  <si>
    <t>Ulises gaete</t>
  </si>
  <si>
    <t>224753949</t>
  </si>
  <si>
    <t>Tapa caja de empalme sin portasello , falta data en fotografias</t>
  </si>
  <si>
    <t>1954291</t>
  </si>
  <si>
    <t>207508082022135751</t>
  </si>
  <si>
    <t>DF20227436057</t>
  </si>
  <si>
    <t>Sandro Boticelli #8077</t>
  </si>
  <si>
    <t>1- TD 2502 se encuentra normalizado 2-No declara cosido de material utilizado</t>
  </si>
  <si>
    <t>1954281</t>
  </si>
  <si>
    <t>207508082022134507</t>
  </si>
  <si>
    <t>DF20227436723</t>
  </si>
  <si>
    <t>Vicente Huidobro #383</t>
  </si>
  <si>
    <t>1-Cliente confirma via citofono, encontrarse con suministro electrico normalizado</t>
  </si>
  <si>
    <t>1954033</t>
  </si>
  <si>
    <t>207508082022133224</t>
  </si>
  <si>
    <t>DF20227436006</t>
  </si>
  <si>
    <t>Garcia Pica #7402</t>
  </si>
  <si>
    <t>1954025</t>
  </si>
  <si>
    <t>207608082022132511</t>
  </si>
  <si>
    <t>DF20227436634</t>
  </si>
  <si>
    <t>Domingo bondi 1102 dpto 31</t>
  </si>
  <si>
    <t>Antonio rodriguez</t>
  </si>
  <si>
    <t>7225386009</t>
  </si>
  <si>
    <t>1954018</t>
  </si>
  <si>
    <t>207508082022131829</t>
  </si>
  <si>
    <t>DF20227436025</t>
  </si>
  <si>
    <t>Montes Claros #7438</t>
  </si>
  <si>
    <t>1- TD 2498  se encuentra normalizado 2- No declara codigo de material utilizado</t>
  </si>
  <si>
    <t>1954006</t>
  </si>
  <si>
    <t>207608082022130753</t>
  </si>
  <si>
    <t>DF20227437881</t>
  </si>
  <si>
    <t>Cristobal colon 5001 ed. B dpto 1004</t>
  </si>
  <si>
    <t>Richard navarrete</t>
  </si>
  <si>
    <t>229737414</t>
  </si>
  <si>
    <t>Falta data en fotografias , tapa caja concentrador , abierta sin pernos</t>
  </si>
  <si>
    <t>1954003</t>
  </si>
  <si>
    <t>207508082022130722</t>
  </si>
  <si>
    <t>DF20227433700</t>
  </si>
  <si>
    <t>Los Barbechos #313</t>
  </si>
  <si>
    <t>1- TD 2498 se encuentra normalizado 2- No declaran codigo de material utilizado</t>
  </si>
  <si>
    <t>1953986</t>
  </si>
  <si>
    <t>207508082022124635</t>
  </si>
  <si>
    <t>DF20227432886</t>
  </si>
  <si>
    <t>Badajoz #100 of 1414</t>
  </si>
  <si>
    <t>1- TD 52733 se encuentra con 3 fases en fusibles NH operados</t>
  </si>
  <si>
    <t>1953972</t>
  </si>
  <si>
    <t>207608082022122521</t>
  </si>
  <si>
    <t>DF20227445732</t>
  </si>
  <si>
    <t>Presidente errazuriz 4185 dpto 202</t>
  </si>
  <si>
    <t>Falta mator data en fotos , sin acceso a medidores , se llama por citofono , sin respuestas , sin moradores</t>
  </si>
  <si>
    <t>1953958</t>
  </si>
  <si>
    <t>207608082022121026</t>
  </si>
  <si>
    <t>DF20227437771</t>
  </si>
  <si>
    <t>Isidora goyenechea 2939 dpto 402</t>
  </si>
  <si>
    <t>Falta mayor data en fotografias , problema externo , subterraneo</t>
  </si>
  <si>
    <t>1957091</t>
  </si>
  <si>
    <t>207609082022162845</t>
  </si>
  <si>
    <t>DF20227440551</t>
  </si>
  <si>
    <t>Monroe 8651</t>
  </si>
  <si>
    <t>Falta mayor data en fotografias . Sin moradores</t>
  </si>
  <si>
    <t>1957086</t>
  </si>
  <si>
    <t>207509082022161015</t>
  </si>
  <si>
    <t>DF20227436566</t>
  </si>
  <si>
    <t>Mercedes Marin #7040</t>
  </si>
  <si>
    <t>1- Cliente confirma encontrarse con suministro electrico, pero no puede atenderme se encuentra en reunion online</t>
  </si>
  <si>
    <t>1957074</t>
  </si>
  <si>
    <t>207509082022154010</t>
  </si>
  <si>
    <t>DF20227432900</t>
  </si>
  <si>
    <t>Apoquindo #3795 dpto 123</t>
  </si>
  <si>
    <t>1- Suministro elecrtrico normalizado</t>
  </si>
  <si>
    <t>1957067</t>
  </si>
  <si>
    <t>207509082022153608</t>
  </si>
  <si>
    <t>DF20227432899</t>
  </si>
  <si>
    <t>Apoquindo #3795 dpto 142</t>
  </si>
  <si>
    <t>1957051</t>
  </si>
  <si>
    <t>207509082022151132</t>
  </si>
  <si>
    <t>DF20227434985</t>
  </si>
  <si>
    <t>Americo Vespucio #995 dpto 104</t>
  </si>
  <si>
    <t>1- Cliente no se encuentra en domicilio, motivo por el cual no se permite acceso 2- No declara codigo de material utilizado 3-Direccion correcta CERRO LA PARVA #995 dpto 104</t>
  </si>
  <si>
    <t>1957050</t>
  </si>
  <si>
    <t>207609082022151059</t>
  </si>
  <si>
    <t>DF20227437925</t>
  </si>
  <si>
    <t>Fte a calle la oracion 162</t>
  </si>
  <si>
    <t>Falta maxima de fotos exigidas en observacion mas la data  Problema externo , td.</t>
  </si>
  <si>
    <t>1957038</t>
  </si>
  <si>
    <t>207609082022145433</t>
  </si>
  <si>
    <t>DF20227449444</t>
  </si>
  <si>
    <t>Tomas moro 401 bl F dpto 201</t>
  </si>
  <si>
    <t>Sin acceso a medidores , guardia no oermite acceso ya que no se encuentra cliente en domicilio . No entrega mas datos</t>
  </si>
  <si>
    <t>1957036</t>
  </si>
  <si>
    <t>207509082022145350</t>
  </si>
  <si>
    <t>DF20227426392</t>
  </si>
  <si>
    <t>Los Coraceros #4585 dpto 104</t>
  </si>
  <si>
    <t>1- Suministro electrico normalizado 2- No declara codigo de material utulizado</t>
  </si>
  <si>
    <t>1957015</t>
  </si>
  <si>
    <t>207509082022144241</t>
  </si>
  <si>
    <t>DF20227426319</t>
  </si>
  <si>
    <t>Los Talaveras #4555 dpto 104</t>
  </si>
  <si>
    <t>1-TD 13862 se encuentra normalizado</t>
  </si>
  <si>
    <t>1957001</t>
  </si>
  <si>
    <t>207509082022142639</t>
  </si>
  <si>
    <t>DF20227436501</t>
  </si>
  <si>
    <t>Apoquindo #4572</t>
  </si>
  <si>
    <t>1956524</t>
  </si>
  <si>
    <t>207509082022141012</t>
  </si>
  <si>
    <t>DF20227434746</t>
  </si>
  <si>
    <t>Hamlet #4333 dpto 104</t>
  </si>
  <si>
    <t>1- Cliente no se encuentra en domicilio, pero conserje permite acceso a shaft medidores  2- Suministro electrico normalizado 3- Falta sello en caja empalme</t>
  </si>
  <si>
    <t>1956499</t>
  </si>
  <si>
    <t>207609082022134115</t>
  </si>
  <si>
    <t>DF20227438517</t>
  </si>
  <si>
    <t>Tomas moro 1151 dpto 1106</t>
  </si>
  <si>
    <t>Antonio lopez</t>
  </si>
  <si>
    <t>224750950</t>
  </si>
  <si>
    <t>Se verifica servicio comun ,  Falta mayor data en observaciones fotografias</t>
  </si>
  <si>
    <t>1956491</t>
  </si>
  <si>
    <t>207609082022132403</t>
  </si>
  <si>
    <t>DF20227449326</t>
  </si>
  <si>
    <t>Helvecia 240   701</t>
  </si>
  <si>
    <t>Direccion corresponde a martin alonso pinzon 7420 dpto 802 ,  Concerge no entrega datos , indica no confiar en personal de enel  Fotos se toman sin open camara por problema de señal en subterraneo</t>
  </si>
  <si>
    <t>1956489</t>
  </si>
  <si>
    <t>207509082022132231</t>
  </si>
  <si>
    <t>DF20227410371</t>
  </si>
  <si>
    <t>Presidente Riesco #3237 D</t>
  </si>
  <si>
    <t>1- TD 32956 se encuentra regularizado y normalizado</t>
  </si>
  <si>
    <t>1956479</t>
  </si>
  <si>
    <t>207609082022130438</t>
  </si>
  <si>
    <t>DF20227438633</t>
  </si>
  <si>
    <t>Martin de zamora 6220</t>
  </si>
  <si>
    <t>1956477</t>
  </si>
  <si>
    <t>207509082022130106</t>
  </si>
  <si>
    <t>DF20227434586</t>
  </si>
  <si>
    <t>Napoleon #3027 dpto 45</t>
  </si>
  <si>
    <t>1- Cliente no se encuentra en domicilio, pero conserje permite acceso a shaft medidores 2- Suministro electrico normalizado 3- Falta sello en caja empalme</t>
  </si>
  <si>
    <t>1956473</t>
  </si>
  <si>
    <t>207509082022124726</t>
  </si>
  <si>
    <t>DF20227420381</t>
  </si>
  <si>
    <t>Napoleon #3501 dpto 7 B</t>
  </si>
  <si>
    <t>1- Cliente no se encuentra en domicilio, pero conserje permite acceso a shaft medidores  2- Suministro electrico normalizado 3-Pantalla de equipo medida no funciona y falta sello para caja empalme</t>
  </si>
  <si>
    <t>1956466</t>
  </si>
  <si>
    <t>207609082022123812</t>
  </si>
  <si>
    <t>DF20227437588</t>
  </si>
  <si>
    <t>Alonso de cordova 4555 dpto 601</t>
  </si>
  <si>
    <t>Ricardo tobar ( concerge )</t>
  </si>
  <si>
    <t>225014255</t>
  </si>
  <si>
    <t>Se verifica trifasico , sin mayor observacion</t>
  </si>
  <si>
    <t>1956447</t>
  </si>
  <si>
    <t>207509082022121938</t>
  </si>
  <si>
    <t>DF20227418039</t>
  </si>
  <si>
    <t>Enrique Foster Sur #153</t>
  </si>
  <si>
    <t>1- TD 15090 se encuentra normalizado 2-No declaran codigo de material utilizado</t>
  </si>
  <si>
    <t>1956436</t>
  </si>
  <si>
    <t>207509082022120851</t>
  </si>
  <si>
    <t>DF20227426399</t>
  </si>
  <si>
    <t>Gertrudis Echeñique #330 p3 F</t>
  </si>
  <si>
    <t>1- Cliente no se encuentra en domicilio 2- No declara codigo de ITM utilizado</t>
  </si>
  <si>
    <t>1956429</t>
  </si>
  <si>
    <t>207609082022120000</t>
  </si>
  <si>
    <t>DF20227447205</t>
  </si>
  <si>
    <t>Cristobal colon 4198 dpto 1504</t>
  </si>
  <si>
    <t>Yasmin muñoz</t>
  </si>
  <si>
    <t>222632958</t>
  </si>
  <si>
    <t>1956414</t>
  </si>
  <si>
    <t>207609082022113259</t>
  </si>
  <si>
    <t>DF20227440225</t>
  </si>
  <si>
    <t>Latadia 5335 C/6</t>
  </si>
  <si>
    <t>Falta mayor data en fotografias  Problema externo , td . Sector</t>
  </si>
  <si>
    <t>1956406</t>
  </si>
  <si>
    <t>207609082022112338</t>
  </si>
  <si>
    <t>DF20227440237</t>
  </si>
  <si>
    <t>Francisco bilbao 5278</t>
  </si>
  <si>
    <t>Local automotriz , atiende persona , pero no esta al tanto de visita de personal , no entrega datos , corresponde a municipal 5318 de fco. Bilbao</t>
  </si>
  <si>
    <t>1958809</t>
  </si>
  <si>
    <t>207610082022164541</t>
  </si>
  <si>
    <t>DF20227436675</t>
  </si>
  <si>
    <t>Estoril 200 of. 435</t>
  </si>
  <si>
    <t>Falta mayor data en fotografias  Sin acceso a medidores . Persona a cargo de llaves no se encuentra en el momento de visita .</t>
  </si>
  <si>
    <t>1958800</t>
  </si>
  <si>
    <t>207610082022160633</t>
  </si>
  <si>
    <t>DF20227440068</t>
  </si>
  <si>
    <t>Las condes 9889 bA dpto 11</t>
  </si>
  <si>
    <t>Falta mayor data en fotos  Atiende guardia indicando q condominio esta sin suministro y no permite ingreso , al parecer problema de sector</t>
  </si>
  <si>
    <t>1958730</t>
  </si>
  <si>
    <t>207510082022152739</t>
  </si>
  <si>
    <t>DF20227418772</t>
  </si>
  <si>
    <t>Cerro Piques s/n</t>
  </si>
  <si>
    <t>1- DESC. FUS. 59883 se encuentra normalizado  2- No declara codigo de material utilizado</t>
  </si>
  <si>
    <t>1958713</t>
  </si>
  <si>
    <t>207510082022150255</t>
  </si>
  <si>
    <t>DF20227427835</t>
  </si>
  <si>
    <t>Paul Harris #10026</t>
  </si>
  <si>
    <t>1-DESC. FUS. 58904 se encuentra normalizado 2- No declara codigo de material utilizado</t>
  </si>
  <si>
    <t>1958703</t>
  </si>
  <si>
    <t>207610082022145819</t>
  </si>
  <si>
    <t>DF20227438748</t>
  </si>
  <si>
    <t>Camino la viña 11850</t>
  </si>
  <si>
    <t>Falta mayor data en fotografias  Sin moradores</t>
  </si>
  <si>
    <t>1958694</t>
  </si>
  <si>
    <t>207610082022144800</t>
  </si>
  <si>
    <t>DF20227438740</t>
  </si>
  <si>
    <t>Camino de la viña 11197</t>
  </si>
  <si>
    <t>Sin moradores , falta mayor data en fotos</t>
  </si>
  <si>
    <t>1958687</t>
  </si>
  <si>
    <t>207510082022144056</t>
  </si>
  <si>
    <t>DF20227412725</t>
  </si>
  <si>
    <t>Francisco Bulnes Correa #1858</t>
  </si>
  <si>
    <t>1- Cliente confirma via citofono encontrarse con suministro electrico normalizado 2-No declara codigo de ITM 25A utilizado</t>
  </si>
  <si>
    <t>1958671</t>
  </si>
  <si>
    <t>207510082022143022</t>
  </si>
  <si>
    <t>DF20227429616</t>
  </si>
  <si>
    <t>Francisco bulnes Correa #1781</t>
  </si>
  <si>
    <t>1958652</t>
  </si>
  <si>
    <t>207510082022141853</t>
  </si>
  <si>
    <t>DF20227416872</t>
  </si>
  <si>
    <t>Camino otoñal #1546 B</t>
  </si>
  <si>
    <t>1- TD 9567 se encuentra normalizado 2- No declaran codigo de material utilizado 3- Caja DAE sin tapa</t>
  </si>
  <si>
    <t>1958626</t>
  </si>
  <si>
    <t>207510082022135748</t>
  </si>
  <si>
    <t>DF20227425745</t>
  </si>
  <si>
    <t>Camino las Vertientes #1353</t>
  </si>
  <si>
    <t>1- Cliente no se encuentra en domicilio 2- No declara codigo de ITM 40A</t>
  </si>
  <si>
    <t>1958617</t>
  </si>
  <si>
    <t>207610082022135129</t>
  </si>
  <si>
    <t>DF20227446016</t>
  </si>
  <si>
    <t>Paul harris 940 BL H dpto 201</t>
  </si>
  <si>
    <t>Falta maxima de fotos exigidas y data  Guardia indica q trabajaron de poste de afuera de condominio .no entrega datos</t>
  </si>
  <si>
    <t>1958616</t>
  </si>
  <si>
    <t>207610082022134722</t>
  </si>
  <si>
    <t>DF20227443076</t>
  </si>
  <si>
    <t>El sacristan 12141</t>
  </si>
  <si>
    <t>1958611</t>
  </si>
  <si>
    <t>207510082022134451</t>
  </si>
  <si>
    <t>DF20227433395</t>
  </si>
  <si>
    <t>Republica de Honduras #11664</t>
  </si>
  <si>
    <t>1-Suministro electrico normalizado 2- Tapa de caja DAE abierta</t>
  </si>
  <si>
    <t>1958600</t>
  </si>
  <si>
    <t>207510082022132826</t>
  </si>
  <si>
    <t>DF20227420900</t>
  </si>
  <si>
    <t>Montecassino #930</t>
  </si>
  <si>
    <t>1- DESC. FUS. 59887 se encuentra normalizado 2- Describe uso, pero no declara codigo de material utilizado</t>
  </si>
  <si>
    <t>1958593</t>
  </si>
  <si>
    <t>207610082022131914</t>
  </si>
  <si>
    <t>DF20227440744</t>
  </si>
  <si>
    <t>Paloma 9061</t>
  </si>
  <si>
    <t>1958589</t>
  </si>
  <si>
    <t>207510082022131216</t>
  </si>
  <si>
    <t>DF20227414444</t>
  </si>
  <si>
    <t>Camino del Algarrobo #1340</t>
  </si>
  <si>
    <t>1-DESC  FUS  101312 se encuentra normalizado</t>
  </si>
  <si>
    <t>1958585</t>
  </si>
  <si>
    <t>207610082022130611</t>
  </si>
  <si>
    <t>DF20227440845</t>
  </si>
  <si>
    <t>Chiu chiu 1172</t>
  </si>
  <si>
    <t>Falta mayor data en fotografias  Sin moradores .</t>
  </si>
  <si>
    <t>1958576</t>
  </si>
  <si>
    <t>207510082022125603</t>
  </si>
  <si>
    <t>DF20227415217</t>
  </si>
  <si>
    <t>Apoquindo #8200 dpto 12</t>
  </si>
  <si>
    <t>1-TD 11695 se encuentra normalizadl 2- No declara codigo de material utilizado, solo describe su uso</t>
  </si>
  <si>
    <t>1958561</t>
  </si>
  <si>
    <t>207610082022124345</t>
  </si>
  <si>
    <t>DF20227438977</t>
  </si>
  <si>
    <t>Presidente riesco 5157 dpto 264</t>
  </si>
  <si>
    <t>Elvis estrada</t>
  </si>
  <si>
    <t>227235349</t>
  </si>
  <si>
    <t>Falta mayor data en fotografias  No se toman todas las fotos con open camara por problema de señal</t>
  </si>
  <si>
    <t>1958553</t>
  </si>
  <si>
    <t>207510082022124138</t>
  </si>
  <si>
    <t>DF20227434842</t>
  </si>
  <si>
    <t>Las Azaleas #351</t>
  </si>
  <si>
    <t>1958552</t>
  </si>
  <si>
    <t>207610082022124050</t>
  </si>
  <si>
    <t>DF20227440769</t>
  </si>
  <si>
    <t>Presidente riesco 5165 dpto 1501</t>
  </si>
  <si>
    <t>Jose poblete</t>
  </si>
  <si>
    <t>323688148</t>
  </si>
  <si>
    <t>Falta mayor data en fotos  Sin mayor observacion</t>
  </si>
  <si>
    <t>1958513</t>
  </si>
  <si>
    <t>207510082022123000</t>
  </si>
  <si>
    <t>DF20227425958</t>
  </si>
  <si>
    <t>Reina Astrid #932 dpto 202</t>
  </si>
  <si>
    <t>1- Cliente no se encuentra en domicilio, pero conserje permite acceso a shaft medidores 2- No declara codigo de ITM utilizado 3- Suministro electrico normalizado 4- Numeracion correcta de direccion es #950 dpto 202</t>
  </si>
  <si>
    <t>1958464</t>
  </si>
  <si>
    <t>207510082022120810</t>
  </si>
  <si>
    <t>DF20227427756</t>
  </si>
  <si>
    <t>Bergen #305</t>
  </si>
  <si>
    <t>1958460</t>
  </si>
  <si>
    <t>207610082022120558</t>
  </si>
  <si>
    <t>DF20227442256</t>
  </si>
  <si>
    <t>Burgos 268 dpto 112</t>
  </si>
  <si>
    <t>Concerge no permite acceso , indica no tener conocimiento de visita de personal , ni siquiera para preguntar , sin acceso a medidores</t>
  </si>
  <si>
    <t>1958447</t>
  </si>
  <si>
    <t>207610082022115039</t>
  </si>
  <si>
    <t>DF20227440967</t>
  </si>
  <si>
    <t>Unamuno 869</t>
  </si>
  <si>
    <t>Falta mayor data en fotografias  Problema externo , td. Sector</t>
  </si>
  <si>
    <t>1958436</t>
  </si>
  <si>
    <t>207610082022113310</t>
  </si>
  <si>
    <t>DF20227440576</t>
  </si>
  <si>
    <t>Alcantara 979 dpto 73</t>
  </si>
  <si>
    <t>Ricardo dumuigual</t>
  </si>
  <si>
    <t>222064264</t>
  </si>
  <si>
    <t>Falta maxima de fotos exigidas , mas data</t>
  </si>
  <si>
    <t>1960547</t>
  </si>
  <si>
    <t>207611082022163629</t>
  </si>
  <si>
    <t>DF20227441116</t>
  </si>
  <si>
    <t>Manquehue sur 1245</t>
  </si>
  <si>
    <t>Falta maxima de fotos exigidas  Sin moradores</t>
  </si>
  <si>
    <t>1960534</t>
  </si>
  <si>
    <t>207611082022154633</t>
  </si>
  <si>
    <t>DF20227440571</t>
  </si>
  <si>
    <t>Manquehue sur 1444</t>
  </si>
  <si>
    <t>Falta maxima de fotos exigidas , mas data  Sin moradores</t>
  </si>
  <si>
    <t>1960524</t>
  </si>
  <si>
    <t>207611082022152708</t>
  </si>
  <si>
    <t>DF20227439632</t>
  </si>
  <si>
    <t>Sin moradores  Falta mayor data en fotografias</t>
  </si>
  <si>
    <t>1960457</t>
  </si>
  <si>
    <t>207511082022141033</t>
  </si>
  <si>
    <t>DF20227432423</t>
  </si>
  <si>
    <t>San Jose de la Sierra</t>
  </si>
  <si>
    <t>1960456</t>
  </si>
  <si>
    <t>207611082022141038</t>
  </si>
  <si>
    <t>DF20227444623</t>
  </si>
  <si>
    <t>Padre hurtado 1531 loc. 8</t>
  </si>
  <si>
    <t>Jon aguilar ( concerge )</t>
  </si>
  <si>
    <t>222280108</t>
  </si>
  <si>
    <t>Falta mayor data en fotografias</t>
  </si>
  <si>
    <t>1960455</t>
  </si>
  <si>
    <t>207611082022140727</t>
  </si>
  <si>
    <t>DF20227441492</t>
  </si>
  <si>
    <t>Padre hurtado central 1531 loc. 12</t>
  </si>
  <si>
    <t>229431802</t>
  </si>
  <si>
    <t>Falta cantidad de fotos exigidas , data no</t>
  </si>
  <si>
    <t>1960130</t>
  </si>
  <si>
    <t>207511082022134130</t>
  </si>
  <si>
    <t>DF20227420158</t>
  </si>
  <si>
    <t>Cardenal Newman #853</t>
  </si>
  <si>
    <t>1-no se logra dar con direccion descrita plr tecnicos 2- No declara codigo de ITM 25A</t>
  </si>
  <si>
    <t>1960112</t>
  </si>
  <si>
    <t>207611082022131535</t>
  </si>
  <si>
    <t>DF20227440204</t>
  </si>
  <si>
    <t>Las condes 9777 dpto 102</t>
  </si>
  <si>
    <t>Falta maxima de fotos exigidas  Concerge no permite acceso a medidores , ya q no hay gente en domicilio y solo asi puede autorizar , no entrega datos</t>
  </si>
  <si>
    <t>1960091</t>
  </si>
  <si>
    <t>207511082022125810</t>
  </si>
  <si>
    <t>DF20227419412</t>
  </si>
  <si>
    <t>El Bosque Sur #124</t>
  </si>
  <si>
    <t>1- Administrador no se encontraba no existe acceso  2- Relacion directa con ticket DF20227419412 3-Direccion correcta es: EL BOSQUE NORTE #0124</t>
  </si>
  <si>
    <t>1960084</t>
  </si>
  <si>
    <t>207611082022125341</t>
  </si>
  <si>
    <t>DF20227439865</t>
  </si>
  <si>
    <t>Padre hurtado norte 276 dpto 30</t>
  </si>
  <si>
    <t>Falta mayor data en fotografias  Sin acceso a medidores  Se habla con cliente por citofono y corrobora visita de personal , no entrega datos .</t>
  </si>
  <si>
    <t>1960083</t>
  </si>
  <si>
    <t>207511082022124939</t>
  </si>
  <si>
    <t>DF20227418269</t>
  </si>
  <si>
    <t>1-Administrador de hotel no se encontraba no existe acceso  2- Relacion directa con ticket DF20227419412 3-Direccion correcta EL BOSQUE NORTE #0124</t>
  </si>
  <si>
    <t>1960065</t>
  </si>
  <si>
    <t>207611082022123610</t>
  </si>
  <si>
    <t>DF20227446077</t>
  </si>
  <si>
    <t>Las condes con fray angelico</t>
  </si>
  <si>
    <t>Problema externo , poste .</t>
  </si>
  <si>
    <t>1960052</t>
  </si>
  <si>
    <t>207611082022122038</t>
  </si>
  <si>
    <t>DF20227441113</t>
  </si>
  <si>
    <t>Mar de los sargasos 5885 p2</t>
  </si>
  <si>
    <t>Falta mayor data en fotografias  No se toman mas fotografias por precaucion . Gente de sector anotan numero de patente de camioneta</t>
  </si>
  <si>
    <t>1960023</t>
  </si>
  <si>
    <t>207611082022114107</t>
  </si>
  <si>
    <t>DF20227439282</t>
  </si>
  <si>
    <t>El golf  171 dpto 62</t>
  </si>
  <si>
    <t>Jose gonzales</t>
  </si>
  <si>
    <t>1959932</t>
  </si>
  <si>
    <t>207611082022111839</t>
  </si>
  <si>
    <t>DF20227441044</t>
  </si>
  <si>
    <t>Apoquindo 3303 lc. 291</t>
  </si>
  <si>
    <t>Falta mayor data en fotografias  Sin acceso a medidores , persona con llaves no se encuentra .</t>
  </si>
  <si>
    <t>1959916</t>
  </si>
  <si>
    <t>207611082022110250</t>
  </si>
  <si>
    <t>DF20227447864</t>
  </si>
  <si>
    <t>El bosque sur 115 g</t>
  </si>
  <si>
    <t>Falta mayor data en fotografias  Sin acceso a medidores  Se llama por citofono , sin respuesta</t>
  </si>
  <si>
    <t>1959909</t>
  </si>
  <si>
    <t>207611082022105803</t>
  </si>
  <si>
    <t>DF20227447230</t>
  </si>
  <si>
    <t>El bosque sur 77</t>
  </si>
  <si>
    <t>Falta mayor data , sin acceso a medidores  Se visualiza gente dentro de domicilio , pero no atienden</t>
  </si>
  <si>
    <t>1959904</t>
  </si>
  <si>
    <t>207611082022105501</t>
  </si>
  <si>
    <t>DF20227444612</t>
  </si>
  <si>
    <t>Fte roger de flor 111</t>
  </si>
  <si>
    <t>1959888</t>
  </si>
  <si>
    <t>207611082022103605</t>
  </si>
  <si>
    <t>DF20227441033</t>
  </si>
  <si>
    <t>San sebastian 2711</t>
  </si>
  <si>
    <t>Cristopher sanchez</t>
  </si>
  <si>
    <t>222330544</t>
  </si>
  <si>
    <t>Falta mayor data en fotografias , sin mayor observacion</t>
  </si>
  <si>
    <t>1967653</t>
  </si>
  <si>
    <t>207616082022160143</t>
  </si>
  <si>
    <t>DF20227393470</t>
  </si>
  <si>
    <t>Los quillayes 881</t>
  </si>
  <si>
    <t>Sin moradores , no se toman mas fotografias por esquina conflictiva .</t>
  </si>
  <si>
    <t>1967571</t>
  </si>
  <si>
    <t>207616082022145711</t>
  </si>
  <si>
    <t>DF20227392944</t>
  </si>
  <si>
    <t>Las camelias 588</t>
  </si>
  <si>
    <t>Falta maxima de fotos exigidas mas data  Sin acceso a condominio , porton cerrado</t>
  </si>
  <si>
    <t>1967547</t>
  </si>
  <si>
    <t>207616082022143314</t>
  </si>
  <si>
    <t>DF20227394630</t>
  </si>
  <si>
    <t>Joaquin tocornal 10538</t>
  </si>
  <si>
    <t>1967521</t>
  </si>
  <si>
    <t>207616082022141415</t>
  </si>
  <si>
    <t>DF20227393678</t>
  </si>
  <si>
    <t>Curaca 8635</t>
  </si>
  <si>
    <t>1967158</t>
  </si>
  <si>
    <t>207616082022135650</t>
  </si>
  <si>
    <t>DF20227392792</t>
  </si>
  <si>
    <t>Cerro el plomo 3671</t>
  </si>
  <si>
    <t>Falta maxima de fotos exigidas  Falta mayor data en fotos  Atiende persona en domicilio , pero no esta al tanto de visita de personal en la fecha de ejecucion</t>
  </si>
  <si>
    <t>1967149</t>
  </si>
  <si>
    <t>207616082022134709</t>
  </si>
  <si>
    <t>DF20227394678</t>
  </si>
  <si>
    <t>Villarrica 3135</t>
  </si>
  <si>
    <t>Sin moradores , sin mayor detalle</t>
  </si>
  <si>
    <t>1967136</t>
  </si>
  <si>
    <t>207616082022132841</t>
  </si>
  <si>
    <t>DF20227394381</t>
  </si>
  <si>
    <t>Los ararios 1992</t>
  </si>
  <si>
    <t>1967124</t>
  </si>
  <si>
    <t>207616082022131401</t>
  </si>
  <si>
    <t>DF20227394628</t>
  </si>
  <si>
    <t>Metrocivero 6821</t>
  </si>
  <si>
    <t>1969711</t>
  </si>
  <si>
    <t>207617082022170314</t>
  </si>
  <si>
    <t>DF20227396018</t>
  </si>
  <si>
    <t>Alta marea 1881</t>
  </si>
  <si>
    <t>Sin moradores  Zona conflictiva , no se toman fotos por precaucion .</t>
  </si>
  <si>
    <t>1969679</t>
  </si>
  <si>
    <t>207617082022160319</t>
  </si>
  <si>
    <t>DF20227396904</t>
  </si>
  <si>
    <t>Cielo manzo 1243</t>
  </si>
  <si>
    <t>Sin moradores , zona conflictivo . Sin mayor observacion</t>
  </si>
  <si>
    <t>1969391</t>
  </si>
  <si>
    <t>207617082022141531</t>
  </si>
  <si>
    <t>DF20227394331</t>
  </si>
  <si>
    <t>Trinidad oriente 392</t>
  </si>
  <si>
    <t>Falta maxima de fotos exigidas  Falta mayor data en fotos  Problema de sector , td.</t>
  </si>
  <si>
    <t>1969152</t>
  </si>
  <si>
    <t>207617082022135519</t>
  </si>
  <si>
    <t>DF20227394634</t>
  </si>
  <si>
    <t>Estados unidos 8985</t>
  </si>
  <si>
    <t>1968890</t>
  </si>
  <si>
    <t>207617082022132205</t>
  </si>
  <si>
    <t>DF20227394750</t>
  </si>
  <si>
    <t>Llaima 8015</t>
  </si>
  <si>
    <t>Falta mayor data en fotos  Sin moradores</t>
  </si>
  <si>
    <t>1968872</t>
  </si>
  <si>
    <t>207517082022125930</t>
  </si>
  <si>
    <t>DF20227388442</t>
  </si>
  <si>
    <t>General Arriagada #1357</t>
  </si>
  <si>
    <t>1- Cliente confirma encontrarse con suministro electrico</t>
  </si>
  <si>
    <t>1968870</t>
  </si>
  <si>
    <t>207617082022125915</t>
  </si>
  <si>
    <t>DF20227396982</t>
  </si>
  <si>
    <t>Narcisos 1305</t>
  </si>
  <si>
    <t>Falta mayor data en fotos  Problema externo , sector , td</t>
  </si>
  <si>
    <t>1968866</t>
  </si>
  <si>
    <t>207617082022125435</t>
  </si>
  <si>
    <t>DF20227396058</t>
  </si>
  <si>
    <t>Budelia 1305</t>
  </si>
  <si>
    <t>Diego silva  ( presidente junta de vecino )</t>
  </si>
  <si>
    <t>995787423</t>
  </si>
  <si>
    <t>Problema externo ,td , sector</t>
  </si>
  <si>
    <t>1968861</t>
  </si>
  <si>
    <t>207517082022124914</t>
  </si>
  <si>
    <t>DF20227391483</t>
  </si>
  <si>
    <t>Cleopatra #10903</t>
  </si>
  <si>
    <t>1- ticket solucionado en ticket DF20227391485</t>
  </si>
  <si>
    <t>1968859</t>
  </si>
  <si>
    <t>207517082022124339</t>
  </si>
  <si>
    <t>DF20227392663</t>
  </si>
  <si>
    <t>Cleopatra #10826 bl 3 dpto 11</t>
  </si>
  <si>
    <t>1- Suministro electrico se encuentra normalizado 2- No declara codigo de conectoras dentadas utilizadas</t>
  </si>
  <si>
    <t>1968855</t>
  </si>
  <si>
    <t>207517082022123913</t>
  </si>
  <si>
    <t>DF20227391507</t>
  </si>
  <si>
    <t>Cleopatra #10826 bl 3 dpto 33</t>
  </si>
  <si>
    <t>1- Ticket solucionado en ticket DF20227391485</t>
  </si>
  <si>
    <t>1968851</t>
  </si>
  <si>
    <t>207517082022123301</t>
  </si>
  <si>
    <t>DF20227391485</t>
  </si>
  <si>
    <t>Cleopatra #10880 bl 2 dpto 23</t>
  </si>
  <si>
    <t>1- TD 13607 se encuentra normalizado</t>
  </si>
  <si>
    <t>1968837</t>
  </si>
  <si>
    <t>207617082022121704</t>
  </si>
  <si>
    <t>DF20227396443</t>
  </si>
  <si>
    <t>Derby 9481</t>
  </si>
  <si>
    <t>Problema externo , td , sector</t>
  </si>
  <si>
    <t>1968836</t>
  </si>
  <si>
    <t>207517082022121620</t>
  </si>
  <si>
    <t>DF20227391454</t>
  </si>
  <si>
    <t>Pucon #10816</t>
  </si>
  <si>
    <t>1- Cliente no se encuentra en domicilio 2- Suministro electrico normal en el sector</t>
  </si>
  <si>
    <t>1968823</t>
  </si>
  <si>
    <t>207617082022120437</t>
  </si>
  <si>
    <t>DF20227396028</t>
  </si>
  <si>
    <t>Collihuay oriente 9666</t>
  </si>
  <si>
    <t>1968822</t>
  </si>
  <si>
    <t>207517082022120329</t>
  </si>
  <si>
    <t>DF20227391480</t>
  </si>
  <si>
    <t>Chooin Norte #995</t>
  </si>
  <si>
    <t>1968812</t>
  </si>
  <si>
    <t>207517082022115206</t>
  </si>
  <si>
    <t>DF20227391389</t>
  </si>
  <si>
    <t>El Alubiar #1505 D</t>
  </si>
  <si>
    <t>1-TD 17131 se encuentra normalizado 2- Caja BT con tapa abierta e ITM's colgando hacia afuera</t>
  </si>
  <si>
    <t>1968810</t>
  </si>
  <si>
    <t>207617082022115209</t>
  </si>
  <si>
    <t>DF20227397028</t>
  </si>
  <si>
    <t>Oriente 9373</t>
  </si>
  <si>
    <t>Falta mayor data en fotos , problema externo , td , sector</t>
  </si>
  <si>
    <t>1968803</t>
  </si>
  <si>
    <t>207517082022114655</t>
  </si>
  <si>
    <t>DF20227389909</t>
  </si>
  <si>
    <t>El Alubiar #1505 A</t>
  </si>
  <si>
    <t>1-Cliente no se encuentra en domicilio 2- Cajas de BT con tapas abiertas</t>
  </si>
  <si>
    <t>1968793</t>
  </si>
  <si>
    <t>207517082022113536</t>
  </si>
  <si>
    <t>DF20227387634</t>
  </si>
  <si>
    <t>Cerro Colorado #10414</t>
  </si>
  <si>
    <t>1968792</t>
  </si>
  <si>
    <t>207617082022113453</t>
  </si>
  <si>
    <t>DF20227395303</t>
  </si>
  <si>
    <t>Santa victoria 9551</t>
  </si>
  <si>
    <t>1968788</t>
  </si>
  <si>
    <t>207517082022112457</t>
  </si>
  <si>
    <t>DF20227384193</t>
  </si>
  <si>
    <t>Cobre Nativo #10618</t>
  </si>
  <si>
    <t>1968765</t>
  </si>
  <si>
    <t>207617082022111811</t>
  </si>
  <si>
    <t>DF20227394787</t>
  </si>
  <si>
    <t>Rahue 2395</t>
  </si>
  <si>
    <t>1968761</t>
  </si>
  <si>
    <t>207517082022111042</t>
  </si>
  <si>
    <t>DF20227377133</t>
  </si>
  <si>
    <t>Botavara #1869</t>
  </si>
  <si>
    <t>1968754</t>
  </si>
  <si>
    <t>207617082022110129</t>
  </si>
  <si>
    <t>DF20227395820</t>
  </si>
  <si>
    <t>Paseo los pinos 3860</t>
  </si>
  <si>
    <t>Falta maxima de fotos exigidas en observacion , falta mayor data  Problema externo , td , sector</t>
  </si>
  <si>
    <t>1968751</t>
  </si>
  <si>
    <t>207517082022105227</t>
  </si>
  <si>
    <t>DF20227391339</t>
  </si>
  <si>
    <t>Maria Elena #1869</t>
  </si>
  <si>
    <t>1- TD 16720 se encuentra normalizado</t>
  </si>
  <si>
    <t>1968746</t>
  </si>
  <si>
    <t>207517082022104056</t>
  </si>
  <si>
    <t>DF20227374276</t>
  </si>
  <si>
    <t>Pielago del Sur #1878</t>
  </si>
  <si>
    <t>1-TD 106173 se encuentra normalizado 2- No declara codigo de material utilizado</t>
  </si>
  <si>
    <t>1968745</t>
  </si>
  <si>
    <t>207617082022104029</t>
  </si>
  <si>
    <t>DF20227396541</t>
  </si>
  <si>
    <t>Flor de lazo 1833</t>
  </si>
  <si>
    <t>1968738</t>
  </si>
  <si>
    <t>207617082022103020</t>
  </si>
  <si>
    <t>DF20227395750</t>
  </si>
  <si>
    <t>Las ilusiones 1984</t>
  </si>
  <si>
    <t>Problema externo , td .</t>
  </si>
  <si>
    <t>1968734</t>
  </si>
  <si>
    <t>207517082022102759</t>
  </si>
  <si>
    <t>DF20227377783</t>
  </si>
  <si>
    <t>Pielago del Sur #1933</t>
  </si>
  <si>
    <t>1- TD 23373  se encuentra normalizado</t>
  </si>
  <si>
    <t>1971627</t>
  </si>
  <si>
    <t>207618082022180429</t>
  </si>
  <si>
    <t>DF20227399857</t>
  </si>
  <si>
    <t>Union 4535</t>
  </si>
  <si>
    <t>Falta mayor data en fotografias  Problema externo .</t>
  </si>
  <si>
    <t>1971587</t>
  </si>
  <si>
    <t>207518082022164605</t>
  </si>
  <si>
    <t>DF20227390011</t>
  </si>
  <si>
    <t>Martin Luther King #10518</t>
  </si>
  <si>
    <t>1971585</t>
  </si>
  <si>
    <t>207518082022163643</t>
  </si>
  <si>
    <t>DF20227385815</t>
  </si>
  <si>
    <t>San Jose de la Estrella #275</t>
  </si>
  <si>
    <t>1- TD 5180 se encuentra normalizado  2- No declara codigo de material utilizado</t>
  </si>
  <si>
    <t>1971561</t>
  </si>
  <si>
    <t>207618082022162443</t>
  </si>
  <si>
    <t>DF20227396971</t>
  </si>
  <si>
    <t>Los copihues 138</t>
  </si>
  <si>
    <t>Problema externo , td , sector  No se toman fotografias por precaucion .  Vecinos reclaman corte reiterado de energia en sector .</t>
  </si>
  <si>
    <t>1971560</t>
  </si>
  <si>
    <t>207518082022162349</t>
  </si>
  <si>
    <t>DF20227383661</t>
  </si>
  <si>
    <t>El Remanso #10387</t>
  </si>
  <si>
    <t>1971552</t>
  </si>
  <si>
    <t>207518082022161819</t>
  </si>
  <si>
    <t>DF20227392506</t>
  </si>
  <si>
    <t>1971546</t>
  </si>
  <si>
    <t>207618082022161036</t>
  </si>
  <si>
    <t>DF20227393349</t>
  </si>
  <si>
    <t>Los clarines 10866</t>
  </si>
  <si>
    <t>Falta mayor data en fotografias  Problema externo , td , sector</t>
  </si>
  <si>
    <t>1971545</t>
  </si>
  <si>
    <t>207518082022160246</t>
  </si>
  <si>
    <t>DF20227390303</t>
  </si>
  <si>
    <t>Manutara #10466</t>
  </si>
  <si>
    <t>1-TD 5833 se encuentra normalizado</t>
  </si>
  <si>
    <t>1971544</t>
  </si>
  <si>
    <t>207618082022160004</t>
  </si>
  <si>
    <t>DF20227392640</t>
  </si>
  <si>
    <t>Valentina lepe fte 10552</t>
  </si>
  <si>
    <t>1971224</t>
  </si>
  <si>
    <t>207518082022155101</t>
  </si>
  <si>
    <t>DF20227390308</t>
  </si>
  <si>
    <t>Las Camelias #581</t>
  </si>
  <si>
    <t>1- No se logra acceso, porton sin citofono</t>
  </si>
  <si>
    <t>1971213</t>
  </si>
  <si>
    <t>207518082022154157</t>
  </si>
  <si>
    <t>DF20227384522</t>
  </si>
  <si>
    <t>La Greda #576</t>
  </si>
  <si>
    <t>1- Porton sin citofono, no se logra acceso</t>
  </si>
  <si>
    <t>1971194</t>
  </si>
  <si>
    <t>207518082022153117</t>
  </si>
  <si>
    <t>DF20227380427</t>
  </si>
  <si>
    <t>Piscis #631</t>
  </si>
  <si>
    <t>1971181</t>
  </si>
  <si>
    <t>207518082022152020</t>
  </si>
  <si>
    <t>DF20227381538</t>
  </si>
  <si>
    <t>Frente a Los Copihues #272</t>
  </si>
  <si>
    <t>1- No se logra dar con ubicacion del TD</t>
  </si>
  <si>
    <t>1971146</t>
  </si>
  <si>
    <t>207518082022150454</t>
  </si>
  <si>
    <t>DF20227387660</t>
  </si>
  <si>
    <t>Rio Ebro #12223</t>
  </si>
  <si>
    <t>1- TD 51158 se encuentra normalizado 2- Describe uso de materiales pero no declara codigo de estos</t>
  </si>
  <si>
    <t>1971072</t>
  </si>
  <si>
    <t>207518082022145036</t>
  </si>
  <si>
    <t>DF20227387604</t>
  </si>
  <si>
    <t>Verde #12515</t>
  </si>
  <si>
    <t>1971068</t>
  </si>
  <si>
    <t>207518082022144634</t>
  </si>
  <si>
    <t>DF20227387697</t>
  </si>
  <si>
    <t>1971060</t>
  </si>
  <si>
    <t>207518082022143546</t>
  </si>
  <si>
    <t>DF20227390019</t>
  </si>
  <si>
    <t>Colorada #12548</t>
  </si>
  <si>
    <t>1- TD 12799 se encuentra normalizado</t>
  </si>
  <si>
    <t>1971050</t>
  </si>
  <si>
    <t>207518082022142516</t>
  </si>
  <si>
    <t>DF20227387155</t>
  </si>
  <si>
    <t>Los Quillayes #782</t>
  </si>
  <si>
    <t>1- Cliente no se encuentra en local</t>
  </si>
  <si>
    <t>1971040</t>
  </si>
  <si>
    <t>207518082022141343</t>
  </si>
  <si>
    <t>DF20227387887</t>
  </si>
  <si>
    <t>Los Gladiolos #10894</t>
  </si>
  <si>
    <t>1971028</t>
  </si>
  <si>
    <t>207518082022140308</t>
  </si>
  <si>
    <t>DF20227388491</t>
  </si>
  <si>
    <t>Maria Elena #1283 B/8 dpto 11</t>
  </si>
  <si>
    <t>1- No se logra acceso, opte por retirarme vecinos molestos con cobros en sus boletas</t>
  </si>
  <si>
    <t>1970986</t>
  </si>
  <si>
    <t>207618082022131917</t>
  </si>
  <si>
    <t>DF20227398600</t>
  </si>
  <si>
    <t>Manutara 10224</t>
  </si>
  <si>
    <t>Falta mayor data en fotos ,  Problema externo , td , sector</t>
  </si>
  <si>
    <t>1970976</t>
  </si>
  <si>
    <t>207618082022130337</t>
  </si>
  <si>
    <t>DF20227396001</t>
  </si>
  <si>
    <t>Manutara 10217</t>
  </si>
  <si>
    <t>1970961</t>
  </si>
  <si>
    <t>207618082022123925</t>
  </si>
  <si>
    <t>DF20227400869</t>
  </si>
  <si>
    <t>Las rocas 7908</t>
  </si>
  <si>
    <t>1970953</t>
  </si>
  <si>
    <t>207618082022122319</t>
  </si>
  <si>
    <t>DF20227400903</t>
  </si>
  <si>
    <t>Santa julia 3319</t>
  </si>
  <si>
    <t>Problema externo , td . Sector  Falta mayor data en fotografias</t>
  </si>
  <si>
    <t>1970944</t>
  </si>
  <si>
    <t>207618082022121038</t>
  </si>
  <si>
    <t>DF20227397020</t>
  </si>
  <si>
    <t>Oriente 9384</t>
  </si>
  <si>
    <t>1970931</t>
  </si>
  <si>
    <t>207618082022115719</t>
  </si>
  <si>
    <t>DF20227400719</t>
  </si>
  <si>
    <t>El hualle 9238</t>
  </si>
  <si>
    <t>Falta mayor data en fotos  Problema externo , td , sector</t>
  </si>
  <si>
    <t>1970884</t>
  </si>
  <si>
    <t>207618082022114024</t>
  </si>
  <si>
    <t>DF20227393430</t>
  </si>
  <si>
    <t>Walker martinez 3501</t>
  </si>
  <si>
    <t>Falta mayor data en fotos  Problema externo , td . Sector</t>
  </si>
  <si>
    <t>1970873</t>
  </si>
  <si>
    <t>207618082022112316</t>
  </si>
  <si>
    <t>DF20227400830</t>
  </si>
  <si>
    <t>Los recuerdos 3994 B</t>
  </si>
  <si>
    <t>Falta maxima de fotos exigidas  Falta mayor data en fotos  Sin moradores</t>
  </si>
  <si>
    <t>1970866</t>
  </si>
  <si>
    <t>207618082022111446</t>
  </si>
  <si>
    <t>DF20227401026</t>
  </si>
  <si>
    <t>El higueral 6403</t>
  </si>
  <si>
    <t>1970856</t>
  </si>
  <si>
    <t>207618082022105811</t>
  </si>
  <si>
    <t>DF20227396673</t>
  </si>
  <si>
    <t>Los gladiolos 2042</t>
  </si>
  <si>
    <t>Falta maxima de data exigida . Problema externo , td , sector</t>
  </si>
  <si>
    <t>1973221</t>
  </si>
  <si>
    <t>207619082022170749</t>
  </si>
  <si>
    <t>DF20227398733</t>
  </si>
  <si>
    <t>Rafael matus 1073 dpto 21</t>
  </si>
  <si>
    <t>Falta mejor detalle en fotos  Falta mayor data en fotos  Sector hostil . No se tomas mas fotos por precaucion</t>
  </si>
  <si>
    <t>1973198</t>
  </si>
  <si>
    <t>207619082022161000</t>
  </si>
  <si>
    <t>DF20227400761</t>
  </si>
  <si>
    <t>Covadonga 1258</t>
  </si>
  <si>
    <t>No se toman fotografias por precaucion  Sector hostil  Sin moradores</t>
  </si>
  <si>
    <t>1973195</t>
  </si>
  <si>
    <t>207519082022155559</t>
  </si>
  <si>
    <t>DF20227386053</t>
  </si>
  <si>
    <t>Los Aprendices #10436</t>
  </si>
  <si>
    <t>1- TD 13533 se encuentra normalizado</t>
  </si>
  <si>
    <t>1973192</t>
  </si>
  <si>
    <t>207619082022154704</t>
  </si>
  <si>
    <t>DF20227401341</t>
  </si>
  <si>
    <t>Huechun 8596</t>
  </si>
  <si>
    <t>Falta maxima de fotos exigidas , igual de data , sin moradores , no se tomas mas fotos por sector hostil</t>
  </si>
  <si>
    <t>1973191</t>
  </si>
  <si>
    <t>207519082022154304</t>
  </si>
  <si>
    <t>DF20227387054</t>
  </si>
  <si>
    <t>Bucaramanga #1345</t>
  </si>
  <si>
    <t>1-TD 26555 se encuentra normalizado 2-Caja B.T sin tapa</t>
  </si>
  <si>
    <t>1973189</t>
  </si>
  <si>
    <t>207619082022153438</t>
  </si>
  <si>
    <t>DF20227392948</t>
  </si>
  <si>
    <t>Santa julia 891</t>
  </si>
  <si>
    <t>Falta maxima de fotos exigidas  Igual de data  No se toman fotos por precaucion  Sector hostil</t>
  </si>
  <si>
    <t>1973188</t>
  </si>
  <si>
    <t>207519082022153344</t>
  </si>
  <si>
    <t>DF20227385510</t>
  </si>
  <si>
    <t>El Libertador #10749</t>
  </si>
  <si>
    <t>1973187</t>
  </si>
  <si>
    <t>207519082022153040</t>
  </si>
  <si>
    <t>DF20227387201</t>
  </si>
  <si>
    <t>1973182</t>
  </si>
  <si>
    <t>207519082022151814</t>
  </si>
  <si>
    <t>DF20227385568</t>
  </si>
  <si>
    <t>Barlovento #10623</t>
  </si>
  <si>
    <t>1- Cliente si se encuentra en domicilio, pero no hay respuesta por su parte</t>
  </si>
  <si>
    <t>1973177</t>
  </si>
  <si>
    <t>207519082022150446</t>
  </si>
  <si>
    <t>DF20227388045</t>
  </si>
  <si>
    <t>Corregidor Zañartu #11548</t>
  </si>
  <si>
    <t>1973172</t>
  </si>
  <si>
    <t>207519082022144826</t>
  </si>
  <si>
    <t>DF20227381585</t>
  </si>
  <si>
    <t>Pasaje Cuatro #10909</t>
  </si>
  <si>
    <t>1973165</t>
  </si>
  <si>
    <t>207519082022143617</t>
  </si>
  <si>
    <t>DF20227387984</t>
  </si>
  <si>
    <t>Psje Uno #145</t>
  </si>
  <si>
    <t>1973160</t>
  </si>
  <si>
    <t>207519082022142003</t>
  </si>
  <si>
    <t>DF20227379956</t>
  </si>
  <si>
    <t>Jose Miguel Carrera #347</t>
  </si>
  <si>
    <t>Doris Mancilla</t>
  </si>
  <si>
    <t>222627268</t>
  </si>
  <si>
    <t>1- Cliente con suministro electrico normalizado 2- No declara codigo de ITM 40A utilizado</t>
  </si>
  <si>
    <t>1973149</t>
  </si>
  <si>
    <t>207519082022140103</t>
  </si>
  <si>
    <t>DF20227379834</t>
  </si>
  <si>
    <t>Javiera Carrera #10254</t>
  </si>
  <si>
    <t>1- Cliente confirma encontrarse con suministro electrico  2- No declara codigo de conectora utilizada</t>
  </si>
  <si>
    <t>1973145</t>
  </si>
  <si>
    <t>207519082022135141</t>
  </si>
  <si>
    <t>DF20227377830</t>
  </si>
  <si>
    <t>Javiera Carrera #10259</t>
  </si>
  <si>
    <t>1- TD 13528 se encuentra normalizado</t>
  </si>
  <si>
    <t>1973127</t>
  </si>
  <si>
    <t>207619082022132957</t>
  </si>
  <si>
    <t>DF20227402354</t>
  </si>
  <si>
    <t>Makohe 539</t>
  </si>
  <si>
    <t>Problema externo , td sector</t>
  </si>
  <si>
    <t>1973109</t>
  </si>
  <si>
    <t>207619082022125805</t>
  </si>
  <si>
    <t>DF20227402239</t>
  </si>
  <si>
    <t>Chaiten 9169</t>
  </si>
  <si>
    <t>Problema externo , td , sector  Falta mayor data en fotos</t>
  </si>
  <si>
    <t>1973094</t>
  </si>
  <si>
    <t>207619082022123953</t>
  </si>
  <si>
    <t>DF20227401438</t>
  </si>
  <si>
    <t>Brasil 9021 A</t>
  </si>
  <si>
    <t>Sin moradores  Falta maxima de fotos exigidas igual  Q data</t>
  </si>
  <si>
    <t>1973078</t>
  </si>
  <si>
    <t>207619082022121951</t>
  </si>
  <si>
    <t>DF20227393850</t>
  </si>
  <si>
    <t>Las palmeras 45</t>
  </si>
  <si>
    <t>1973069</t>
  </si>
  <si>
    <t>207619082022115838</t>
  </si>
  <si>
    <t>DF20227402275</t>
  </si>
  <si>
    <t>El parque 1681 dpto 34</t>
  </si>
  <si>
    <t>1972826</t>
  </si>
  <si>
    <t>207619082022114657</t>
  </si>
  <si>
    <t>DF20227400908</t>
  </si>
  <si>
    <t>Calcuripe 1340</t>
  </si>
  <si>
    <t>1972809</t>
  </si>
  <si>
    <t>207619082022112249</t>
  </si>
  <si>
    <t>DF20227402926</t>
  </si>
  <si>
    <t>Araucania 8040</t>
  </si>
  <si>
    <t>1972804</t>
  </si>
  <si>
    <t>207619082022111619</t>
  </si>
  <si>
    <t>DF20227402924</t>
  </si>
  <si>
    <t>Araucania 8264</t>
  </si>
  <si>
    <t>1972781</t>
  </si>
  <si>
    <t>207619082022110209</t>
  </si>
  <si>
    <t>DF20227402181</t>
  </si>
  <si>
    <t>Laguna norte 2162</t>
  </si>
  <si>
    <t>Sin moradores , no se toman fotografias por precaucion , sector hostil , ademas estaba entremedio de feria .</t>
  </si>
  <si>
    <t>1972773</t>
  </si>
  <si>
    <t>207619082022104825</t>
  </si>
  <si>
    <t>DF20227402192</t>
  </si>
  <si>
    <t>Plaza r 2246</t>
  </si>
  <si>
    <t>1976074</t>
  </si>
  <si>
    <t>207622082022171335</t>
  </si>
  <si>
    <t>DF20227401003</t>
  </si>
  <si>
    <t>Alta marea 1877</t>
  </si>
  <si>
    <t>Sin moradores  Falta mayor data en fotografias  Zona conflictiva , no se toman fotografias por precaucion</t>
  </si>
  <si>
    <t>1976069</t>
  </si>
  <si>
    <t>207522082022165321</t>
  </si>
  <si>
    <t>DF20227388422</t>
  </si>
  <si>
    <t>Perpetua Freire #903</t>
  </si>
  <si>
    <t>1976065</t>
  </si>
  <si>
    <t>207522082022163754</t>
  </si>
  <si>
    <t>DF20227378211</t>
  </si>
  <si>
    <t>Paraguay #8761</t>
  </si>
  <si>
    <t>1- Cliente tiene contratado empalme trifasico y estubo funcionando mucho tiempo solo con 1 fase. 2- Suministro electrico normalizado 3- Caja DAE sin tapa</t>
  </si>
  <si>
    <t>1976061</t>
  </si>
  <si>
    <t>207522082022162340</t>
  </si>
  <si>
    <t>DF20227374256</t>
  </si>
  <si>
    <t>Rojas Magallanes #0169</t>
  </si>
  <si>
    <t>1- TD 2768 se encuentra normalizado 2- No declara codigo de material utilizado</t>
  </si>
  <si>
    <t>1976057</t>
  </si>
  <si>
    <t>207622082022161223</t>
  </si>
  <si>
    <t>DF20227403685</t>
  </si>
  <si>
    <t>Recalada oriente 11602</t>
  </si>
  <si>
    <t>Falta maxima de fotos exigidas  No se toman fotografias por precaucion  Zona conflictiva</t>
  </si>
  <si>
    <t>1976056</t>
  </si>
  <si>
    <t>207522082022161233</t>
  </si>
  <si>
    <t>DF20227375316</t>
  </si>
  <si>
    <t>Grumete Caballero #8037</t>
  </si>
  <si>
    <t>1- TD 22439 se encuentra normalizado 2- No declara codigo de material utilizado</t>
  </si>
  <si>
    <t>1976053</t>
  </si>
  <si>
    <t>207622082022160838</t>
  </si>
  <si>
    <t>DF20227403402</t>
  </si>
  <si>
    <t>Pielago del sur 1928</t>
  </si>
  <si>
    <t>Problema externo ,td  sector  No se toman mas fotografias por precaucion Sector hostil</t>
  </si>
  <si>
    <t>1976022</t>
  </si>
  <si>
    <t>207522082022151411</t>
  </si>
  <si>
    <t>DF20227380644</t>
  </si>
  <si>
    <t>Punta Arenas #8200</t>
  </si>
  <si>
    <t>1-TD 20341 se encuentra normalizado 2- No declara codigo de materiales utilizados</t>
  </si>
  <si>
    <t>1976014</t>
  </si>
  <si>
    <t>207522082022150300</t>
  </si>
  <si>
    <t>DF20227374141</t>
  </si>
  <si>
    <t>Covadonga #1320</t>
  </si>
  <si>
    <t>1- TD 20322 se encuentra normalizado</t>
  </si>
  <si>
    <t>1976007</t>
  </si>
  <si>
    <t>207522082022144846</t>
  </si>
  <si>
    <t>DF20227375879</t>
  </si>
  <si>
    <t>Calama #9270</t>
  </si>
  <si>
    <t>1-TD 54634 se encuentra normalizado</t>
  </si>
  <si>
    <t>1976002</t>
  </si>
  <si>
    <t>207522082022143852</t>
  </si>
  <si>
    <t>DF20227377139</t>
  </si>
  <si>
    <t>Collipulli #9261</t>
  </si>
  <si>
    <t>1- Cliente presente desconoce de visita tecnica, pero confirma encontrarse con suministro electrico</t>
  </si>
  <si>
    <t>1975997</t>
  </si>
  <si>
    <t>207522082022142936</t>
  </si>
  <si>
    <t>DF20227377725</t>
  </si>
  <si>
    <t>Las Madreselvas #1371</t>
  </si>
  <si>
    <t>1975584</t>
  </si>
  <si>
    <t>207522082022141706</t>
  </si>
  <si>
    <t>DF20227390901</t>
  </si>
  <si>
    <t>Santa Amalia #535 dpto 11</t>
  </si>
  <si>
    <t>1975500</t>
  </si>
  <si>
    <t>207622082022140534</t>
  </si>
  <si>
    <t>DF20227403003</t>
  </si>
  <si>
    <t>Leonora latorre 1189</t>
  </si>
  <si>
    <t>Sin moradores  No se toman mas fotografias por precaucion  Sector conflictivo</t>
  </si>
  <si>
    <t>1975485</t>
  </si>
  <si>
    <t>207522082022134318</t>
  </si>
  <si>
    <t>DF20227384381</t>
  </si>
  <si>
    <t>Altamar #9844</t>
  </si>
  <si>
    <t>1- No se logra acceso a calle debido a pasaje cerrado y sin citofono</t>
  </si>
  <si>
    <t>1975472</t>
  </si>
  <si>
    <t>207522082022132934</t>
  </si>
  <si>
    <t>DF20227391500</t>
  </si>
  <si>
    <t>General Arriagada #10721</t>
  </si>
  <si>
    <t>1-TD 8377 se encuentra normalizado 2- No declara codigo de material utilizado</t>
  </si>
  <si>
    <t>1975366</t>
  </si>
  <si>
    <t>207622082022131200</t>
  </si>
  <si>
    <t>DF20227402820</t>
  </si>
  <si>
    <t>Argentina 8605 dpto 506</t>
  </si>
  <si>
    <t>Falta mayor data en fotografias  Atiende concerge , no permite acceso , ya q no se encontraria nadie en dpto . Se le indica q se tomaran fotografias y no permite , son las reglas dice , sin mas datos</t>
  </si>
  <si>
    <t>1975346</t>
  </si>
  <si>
    <t>207522082022125244</t>
  </si>
  <si>
    <t>DF20227391469</t>
  </si>
  <si>
    <t>Pasaje 1 #1206</t>
  </si>
  <si>
    <t>1975345</t>
  </si>
  <si>
    <t>207622082022125220</t>
  </si>
  <si>
    <t>DF20227403873</t>
  </si>
  <si>
    <t>Paso del narangel 687</t>
  </si>
  <si>
    <t>1975339</t>
  </si>
  <si>
    <t>207622082022123954</t>
  </si>
  <si>
    <t>DF20227403974</t>
  </si>
  <si>
    <t>Del rocio 11233</t>
  </si>
  <si>
    <t>Falta mayor data en fotos  Problema externo . TD , sector</t>
  </si>
  <si>
    <t>1975336</t>
  </si>
  <si>
    <t>207522082022123804</t>
  </si>
  <si>
    <t>DF20227386964</t>
  </si>
  <si>
    <t>Camilo Henriquez #10391</t>
  </si>
  <si>
    <t>1- Cliente es de tercera edad, dice no plder abrir reja pero confirma que suministro electrico se encuentra normalizado despues de visita</t>
  </si>
  <si>
    <t>1975330</t>
  </si>
  <si>
    <t>207622082022123033</t>
  </si>
  <si>
    <t>DF20227401916</t>
  </si>
  <si>
    <t>Paseo florida 2 10639</t>
  </si>
  <si>
    <t>1975319</t>
  </si>
  <si>
    <t>207622082022120816</t>
  </si>
  <si>
    <t>DF20227403785</t>
  </si>
  <si>
    <t>Budelia 1315</t>
  </si>
  <si>
    <t>Falta mayor data en fotografias  Problema externo , td sector</t>
  </si>
  <si>
    <t>1975059</t>
  </si>
  <si>
    <t>207622082022115535</t>
  </si>
  <si>
    <t>DF20227403680</t>
  </si>
  <si>
    <t>Nuestra señora de los parrales 9535</t>
  </si>
  <si>
    <t>1975052</t>
  </si>
  <si>
    <t>207622082022113919</t>
  </si>
  <si>
    <t>DF20227403621</t>
  </si>
  <si>
    <t>Nazario chacon 7167</t>
  </si>
  <si>
    <t>1975045</t>
  </si>
  <si>
    <t>207622082022112456</t>
  </si>
  <si>
    <t>DF20227403707</t>
  </si>
  <si>
    <t>Volcan el mirador 2951</t>
  </si>
  <si>
    <t>Falta maxima de fotos exigidas mas data  Problema externo , AP.</t>
  </si>
  <si>
    <t>1975038</t>
  </si>
  <si>
    <t>207622082022111253</t>
  </si>
  <si>
    <t>DF20227403240</t>
  </si>
  <si>
    <t>Tobalaba 7290</t>
  </si>
  <si>
    <t>Problema externo , td.  Sector hostil</t>
  </si>
  <si>
    <t>1980494</t>
  </si>
  <si>
    <t>207623082022165328</t>
  </si>
  <si>
    <t>DF20227397211</t>
  </si>
  <si>
    <t>Mastil 11223</t>
  </si>
  <si>
    <t>No se toman fotografias por precaucion  Zona conflictiva  Sin moradores</t>
  </si>
  <si>
    <t>1980270</t>
  </si>
  <si>
    <t>207623082022160500</t>
  </si>
  <si>
    <t>DF20227404464</t>
  </si>
  <si>
    <t>El chamanto 10812</t>
  </si>
  <si>
    <t>Sin moradores  Sector conflictivo  No se toman mas fotografias por precaucion</t>
  </si>
  <si>
    <t>1980264</t>
  </si>
  <si>
    <t>207623082022154716</t>
  </si>
  <si>
    <t>DF20227404764</t>
  </si>
  <si>
    <t>Los sauces 268</t>
  </si>
  <si>
    <t>No se toman fotografias por precaucion  Sector hostil  Problema externo , td , sector</t>
  </si>
  <si>
    <t>1980261</t>
  </si>
  <si>
    <t>207523082022153937</t>
  </si>
  <si>
    <t>DF20227383858</t>
  </si>
  <si>
    <t>Las Solofias #6855</t>
  </si>
  <si>
    <t>1- TD 20576 se encuentra normalizado 2- No declara codigo de material utilizado 3- Caja DAE sin tapa</t>
  </si>
  <si>
    <t>1980260</t>
  </si>
  <si>
    <t>207623082022154007</t>
  </si>
  <si>
    <t>DF20227405287</t>
  </si>
  <si>
    <t>Makohe 531</t>
  </si>
  <si>
    <t>1980251</t>
  </si>
  <si>
    <t>207523082022153206</t>
  </si>
  <si>
    <t>DF20227386259</t>
  </si>
  <si>
    <t>Los Cactus #1805</t>
  </si>
  <si>
    <t>1- No se logran tomar fotografias, sector hostil con ENEL</t>
  </si>
  <si>
    <t>1980246</t>
  </si>
  <si>
    <t>207523082022150943</t>
  </si>
  <si>
    <t>DF20227391373</t>
  </si>
  <si>
    <t>El Fenal #7061</t>
  </si>
  <si>
    <t>1- Caja BT normalizada con ITM adicional seccionando zonas  2- Caja BT con tapa abierta</t>
  </si>
  <si>
    <t>1980244</t>
  </si>
  <si>
    <t>207623082022150859</t>
  </si>
  <si>
    <t>DF20227402991</t>
  </si>
  <si>
    <t>Americo vespucio 8767</t>
  </si>
  <si>
    <t>Sin moradores , falta mejor detalle en fotos .</t>
  </si>
  <si>
    <t>1980236</t>
  </si>
  <si>
    <t>207523082022145348</t>
  </si>
  <si>
    <t>DF20227391456</t>
  </si>
  <si>
    <t>Los Liquenes #1960</t>
  </si>
  <si>
    <t>1980232</t>
  </si>
  <si>
    <t>207523082022144258</t>
  </si>
  <si>
    <t>DF20227391434</t>
  </si>
  <si>
    <t>Los liquenes #1966</t>
  </si>
  <si>
    <t>1- TD 8420 se encuentra normalizado 2- No declara codigo de material utilizado</t>
  </si>
  <si>
    <t>1980219</t>
  </si>
  <si>
    <t>207523082022142536</t>
  </si>
  <si>
    <t>DF20227376224</t>
  </si>
  <si>
    <t>Castellon #1885</t>
  </si>
  <si>
    <t>1- TD 8308 se encuentra normalizado</t>
  </si>
  <si>
    <t>1980213</t>
  </si>
  <si>
    <t>207523082022141918</t>
  </si>
  <si>
    <t>DF20227392462</t>
  </si>
  <si>
    <t>Castellon #1840</t>
  </si>
  <si>
    <t>1- TD 8308 se encuentra normalizado 2- No declara codigo de material utilizado</t>
  </si>
  <si>
    <t>1980204</t>
  </si>
  <si>
    <t>207523082022141057</t>
  </si>
  <si>
    <t>DF20227386534</t>
  </si>
  <si>
    <t>Barcelona #1719</t>
  </si>
  <si>
    <t>1980185</t>
  </si>
  <si>
    <t>207623082022134115</t>
  </si>
  <si>
    <t>DF20227400521</t>
  </si>
  <si>
    <t>Americo vespucio 8837</t>
  </si>
  <si>
    <t>Sin moradores. Sector hostil</t>
  </si>
  <si>
    <t>1980139</t>
  </si>
  <si>
    <t>207623082022123334</t>
  </si>
  <si>
    <t>DF20227404718</t>
  </si>
  <si>
    <t>Macul 6654 dpto 33</t>
  </si>
  <si>
    <t>Num. De incidencia no corresponde a direccion , trabajo realizado en , real pontevera oriente con sevilla  Problema externo , td , sector</t>
  </si>
  <si>
    <t>1980135</t>
  </si>
  <si>
    <t>207623082022122934</t>
  </si>
  <si>
    <t>DF20227401077</t>
  </si>
  <si>
    <t>La florida 9742</t>
  </si>
  <si>
    <t>Sin moradores  Sin acceso a medidor</t>
  </si>
  <si>
    <t>1980124</t>
  </si>
  <si>
    <t>207523082022122051</t>
  </si>
  <si>
    <t>DF20227388931</t>
  </si>
  <si>
    <t>Trinidad Oriente #639</t>
  </si>
  <si>
    <t>1980119</t>
  </si>
  <si>
    <t>207523082022121040</t>
  </si>
  <si>
    <t>DF20227387107</t>
  </si>
  <si>
    <t>Trinidad #842</t>
  </si>
  <si>
    <t>1980114</t>
  </si>
  <si>
    <t>207623082022120440</t>
  </si>
  <si>
    <t>DF20227396651</t>
  </si>
  <si>
    <t>La florida 11215</t>
  </si>
  <si>
    <t>Falta maxima fotos exigidas  Problema externo , td , sector</t>
  </si>
  <si>
    <t>1980108</t>
  </si>
  <si>
    <t>207523082022115341</t>
  </si>
  <si>
    <t>DF20227392306</t>
  </si>
  <si>
    <t>Cerro Penitente #9564</t>
  </si>
  <si>
    <t>1- TD 32909 se encuentra normalizado</t>
  </si>
  <si>
    <t>1980101</t>
  </si>
  <si>
    <t>207623082022114832</t>
  </si>
  <si>
    <t>DF20227405301</t>
  </si>
  <si>
    <t>Narcisos 1327</t>
  </si>
  <si>
    <t>Falta maxima de fotos exigidas , mas data  Problema externo , td , sector</t>
  </si>
  <si>
    <t>1980099</t>
  </si>
  <si>
    <t>207623082022114456</t>
  </si>
  <si>
    <t>DF20227405503</t>
  </si>
  <si>
    <t>Budelia 1314</t>
  </si>
  <si>
    <t>1980096</t>
  </si>
  <si>
    <t>207523082022114233</t>
  </si>
  <si>
    <t>DF20227389077</t>
  </si>
  <si>
    <t>La Llanura #8861</t>
  </si>
  <si>
    <t>1- Cliente desconoce de visita tecnica</t>
  </si>
  <si>
    <t>1980083</t>
  </si>
  <si>
    <t>207523082022112925</t>
  </si>
  <si>
    <t>DF20227379075</t>
  </si>
  <si>
    <t>Rojas Magallanes #2275</t>
  </si>
  <si>
    <t>Amalia Osorio</t>
  </si>
  <si>
    <t>1980077</t>
  </si>
  <si>
    <t>207623082022112524</t>
  </si>
  <si>
    <t>DF20227405123</t>
  </si>
  <si>
    <t>Los laureles sur 5321</t>
  </si>
  <si>
    <t>1980022</t>
  </si>
  <si>
    <t>207523082022111700</t>
  </si>
  <si>
    <t>DF20227375834</t>
  </si>
  <si>
    <t>Las Begonias #1366</t>
  </si>
  <si>
    <t>1- TD 12842 se encuentra normalizado 2- No declara codigo de material utilizado</t>
  </si>
  <si>
    <t>1979956</t>
  </si>
  <si>
    <t>207623082022110051</t>
  </si>
  <si>
    <t>DF20227403920</t>
  </si>
  <si>
    <t>San agustin 8167</t>
  </si>
  <si>
    <t>1979945</t>
  </si>
  <si>
    <t>207623082022103918</t>
  </si>
  <si>
    <t>DF20227404969</t>
  </si>
  <si>
    <t>El parque 1741</t>
  </si>
  <si>
    <t>Problema externo , td , sector  Falta mayor detalle en data</t>
  </si>
  <si>
    <t>1979932</t>
  </si>
  <si>
    <t>207623082022102354</t>
  </si>
  <si>
    <t>DF20227393115</t>
  </si>
  <si>
    <t>General yañez 1100 cond. 1 ed. G dpto 402</t>
  </si>
  <si>
    <t>Falta maxima de fotos exigidas  Falta mayor detalle en data  Sector hostil. No se toman muchas fotografias por precaucion</t>
  </si>
  <si>
    <t>1979525</t>
  </si>
  <si>
    <t>207623082022100322</t>
  </si>
  <si>
    <t>DF20227394847</t>
  </si>
  <si>
    <t>Atahualpa 235 TD</t>
  </si>
  <si>
    <t>Falta maxima exigidas de fotos mas data  Atiende concerge el cual al principio me cuestiona el ingreso ya q no hay gente en dpto , despues me hace esperar para despues decir q no tiene en este momento llaves de sal electrica .</t>
  </si>
  <si>
    <t>1982405</t>
  </si>
  <si>
    <t>207624082022155531</t>
  </si>
  <si>
    <t>DF20227407012</t>
  </si>
  <si>
    <t>Mesana 11246</t>
  </si>
  <si>
    <t>Sin moradores ,  Sector hostil  No se toman mas fotografias por precaucion .</t>
  </si>
  <si>
    <t>1982396</t>
  </si>
  <si>
    <t>207624082022153814</t>
  </si>
  <si>
    <t>DF20227398379</t>
  </si>
  <si>
    <t>Santa elena , santa raquel</t>
  </si>
  <si>
    <t>Falta maxima de fotos exigidas , mas data  Problema externo</t>
  </si>
  <si>
    <t>1982394</t>
  </si>
  <si>
    <t>207524082022153236</t>
  </si>
  <si>
    <t>DF20227386047</t>
  </si>
  <si>
    <t>Ongolmo #7250 C</t>
  </si>
  <si>
    <t>1- TD 53495 se encuentra normalizado 2- DESC.FUS. 37985 se encuentra normalizado</t>
  </si>
  <si>
    <t>1982385</t>
  </si>
  <si>
    <t>207524082022151740</t>
  </si>
  <si>
    <t>DF20227373899</t>
  </si>
  <si>
    <t>Ongolmo #7510 C 8</t>
  </si>
  <si>
    <t>1- TD 32806 se encuentra normalizado 2- No declara codigo de material utilizado, pero si describe su uso</t>
  </si>
  <si>
    <t>1982377</t>
  </si>
  <si>
    <t>207524082022150815</t>
  </si>
  <si>
    <t>DF20227374330</t>
  </si>
  <si>
    <t>Ongolmo #7232 C 9</t>
  </si>
  <si>
    <t>1- TD 53495 se encuentra normalizado 2- No declara codigo de material utilizado</t>
  </si>
  <si>
    <t>1982373</t>
  </si>
  <si>
    <t>207524082022145852</t>
  </si>
  <si>
    <t>DF20227375766</t>
  </si>
  <si>
    <t>Alicahue #7123</t>
  </si>
  <si>
    <t>1- TD 23102 se encuentra normalizado 2- No declara codigo de material utilizado</t>
  </si>
  <si>
    <t>1982372</t>
  </si>
  <si>
    <t>207624082022145704</t>
  </si>
  <si>
    <t>DF20227394270</t>
  </si>
  <si>
    <t>Santa rosario 10109</t>
  </si>
  <si>
    <t>Problema externo , td , sector  No se toman fotos por precaucion  Calle principal , santa raquel en reparacion</t>
  </si>
  <si>
    <t>1982364</t>
  </si>
  <si>
    <t>207524082022144200</t>
  </si>
  <si>
    <t>DF20227376316</t>
  </si>
  <si>
    <t>Volcan Tupungatito #2931</t>
  </si>
  <si>
    <t>1- Sector con suministro electrico normalizado 2- No declara codigo de material utilizado</t>
  </si>
  <si>
    <t>1982197</t>
  </si>
  <si>
    <t>207524082022142836</t>
  </si>
  <si>
    <t>DF20227376348</t>
  </si>
  <si>
    <t>Los Hibiscos #2215</t>
  </si>
  <si>
    <t>1- En informe describe cambio completo de acometida y en terreno se observa colcha tanto para #2215 como para #2217</t>
  </si>
  <si>
    <t>1982017</t>
  </si>
  <si>
    <t>207624082022133358</t>
  </si>
  <si>
    <t>DF20227405699</t>
  </si>
  <si>
    <t>Vistok 1225</t>
  </si>
  <si>
    <t>Sin moradores  Falta mayor  data en fotos</t>
  </si>
  <si>
    <t>1982012</t>
  </si>
  <si>
    <t>207524082022140532</t>
  </si>
  <si>
    <t>DF20227382293</t>
  </si>
  <si>
    <t>Los Retamos #6244</t>
  </si>
  <si>
    <t>1982005</t>
  </si>
  <si>
    <t>207524082022135337</t>
  </si>
  <si>
    <t>DF20227388062</t>
  </si>
  <si>
    <t>Los Cidros #6187</t>
  </si>
  <si>
    <t>1- Cliente confirma encontrarse con suministro electrico despues de visita de tecnicos</t>
  </si>
  <si>
    <t>1981971</t>
  </si>
  <si>
    <t>207524082022132917</t>
  </si>
  <si>
    <t>DF20227386985</t>
  </si>
  <si>
    <t>La Noria #1831</t>
  </si>
  <si>
    <t>1981961</t>
  </si>
  <si>
    <t>207524082022131741</t>
  </si>
  <si>
    <t>DF20227377427</t>
  </si>
  <si>
    <t>Los Papiros #1910</t>
  </si>
  <si>
    <t>1- Cliente no se encuentra en domicilio 2- caja DAE sin tapa 3- Caja de empalme desprendida de muro de cliente</t>
  </si>
  <si>
    <t>1981945</t>
  </si>
  <si>
    <t>207524082022130328</t>
  </si>
  <si>
    <t>DF20227383720</t>
  </si>
  <si>
    <t>Talima #1733</t>
  </si>
  <si>
    <t>1981940</t>
  </si>
  <si>
    <t>207524082022125408</t>
  </si>
  <si>
    <t>DF20227386860</t>
  </si>
  <si>
    <t>Aguas Claras #7903</t>
  </si>
  <si>
    <t>1-TD 56974 se encuentra normalizado 2-Caja DAE sin tapa</t>
  </si>
  <si>
    <t>1981934</t>
  </si>
  <si>
    <t>207524082022124155</t>
  </si>
  <si>
    <t>DF20227385489</t>
  </si>
  <si>
    <t>Alonso de Ercilla #7698</t>
  </si>
  <si>
    <t>1- TD 110240 se encuentra normalizado</t>
  </si>
  <si>
    <t>1981927</t>
  </si>
  <si>
    <t>207524082022123056</t>
  </si>
  <si>
    <t>DF20227386611</t>
  </si>
  <si>
    <t>Walker Martinez #750 dpto 118</t>
  </si>
  <si>
    <t>Pedro Jimenez</t>
  </si>
  <si>
    <t>1- Conserje no permite acceso a shaft medidores, y confirma que cliente le cortaron suministro electrico por no pago de gastos comunes</t>
  </si>
  <si>
    <t>1981924</t>
  </si>
  <si>
    <t>207624082022122204</t>
  </si>
  <si>
    <t>DF20227406495</t>
  </si>
  <si>
    <t>Geronimo de alderete 1420</t>
  </si>
  <si>
    <t>1981916</t>
  </si>
  <si>
    <t>207524082022121414</t>
  </si>
  <si>
    <t>DF20227381515</t>
  </si>
  <si>
    <t>Colombia #7708 dpto 808</t>
  </si>
  <si>
    <t>1- Cliente no se encuentra en domicilio,pero conserje permite acceso a shaft medidores  2-No declara codigo de material utilizado, solo describe su uso</t>
  </si>
  <si>
    <t>1981900</t>
  </si>
  <si>
    <t>207524082022115146</t>
  </si>
  <si>
    <t>DF20227381552</t>
  </si>
  <si>
    <t>Nancagua #8147</t>
  </si>
  <si>
    <t>1981897</t>
  </si>
  <si>
    <t>207624082022114748</t>
  </si>
  <si>
    <t>DF20227406616</t>
  </si>
  <si>
    <t>Santa isidora 2457</t>
  </si>
  <si>
    <t>1981885</t>
  </si>
  <si>
    <t>207624082022112721</t>
  </si>
  <si>
    <t>DF20227405402</t>
  </si>
  <si>
    <t>Nuestra señora de andacollo 9562</t>
  </si>
  <si>
    <t>Problema externo  , td dae , sector</t>
  </si>
  <si>
    <t>1981874</t>
  </si>
  <si>
    <t>207624082022110714</t>
  </si>
  <si>
    <t>DF20227406745</t>
  </si>
  <si>
    <t>Los arrayanes norte 5231</t>
  </si>
  <si>
    <t>1981857</t>
  </si>
  <si>
    <t>207624082022104903</t>
  </si>
  <si>
    <t>DF20227405200</t>
  </si>
  <si>
    <t>Carlos pezoa veliz 8292</t>
  </si>
  <si>
    <t>Falta maxima de fotos exigidas mas data  Problema externo , td , sector</t>
  </si>
  <si>
    <t>1981835</t>
  </si>
  <si>
    <t>207624082022102245</t>
  </si>
  <si>
    <t>DF20227406720</t>
  </si>
  <si>
    <t>El parque 1681 dpto 13</t>
  </si>
  <si>
    <t>Fotografias falta mejor visualidad en las mismas  Sector hostil . Problema externo , td , sector No se toman fotografias por precaucion</t>
  </si>
  <si>
    <t>1981833</t>
  </si>
  <si>
    <t>207624082022101728</t>
  </si>
  <si>
    <t>DF20227405022</t>
  </si>
  <si>
    <t>Frente a calle real madrid 1676</t>
  </si>
  <si>
    <t>1983844</t>
  </si>
  <si>
    <t>207525082022140553</t>
  </si>
  <si>
    <t>DF20227388004</t>
  </si>
  <si>
    <t>Lia Aguirre #95</t>
  </si>
  <si>
    <t>1- TD 109014 se encuentra normalizado 2- No declara codigo de material utilizado, solo describe su uso</t>
  </si>
  <si>
    <t>1983839</t>
  </si>
  <si>
    <t>207525082022140205</t>
  </si>
  <si>
    <t>DF20227386900</t>
  </si>
  <si>
    <t>1- Obra se encuentra con suministro electrico normalizado</t>
  </si>
  <si>
    <t>1983821</t>
  </si>
  <si>
    <t>207525082022134456</t>
  </si>
  <si>
    <t>DF20227389604</t>
  </si>
  <si>
    <t>Belen #7349</t>
  </si>
  <si>
    <t>1983815</t>
  </si>
  <si>
    <t>207525082022132512</t>
  </si>
  <si>
    <t>DF20227390150</t>
  </si>
  <si>
    <t>Walker Martinez #3507</t>
  </si>
  <si>
    <t>1983791</t>
  </si>
  <si>
    <t>207525082022125508</t>
  </si>
  <si>
    <t>DF20227380341</t>
  </si>
  <si>
    <t>Palena #3140 C / Q</t>
  </si>
  <si>
    <t>1- TD 53495 se encuentra normalizado</t>
  </si>
  <si>
    <t>1983779</t>
  </si>
  <si>
    <t>207525082022124654</t>
  </si>
  <si>
    <t>DF20227379290</t>
  </si>
  <si>
    <t>Palena #2856 C/101</t>
  </si>
  <si>
    <t>1-TD 23102 se encuentra normalizado</t>
  </si>
  <si>
    <t>1983774</t>
  </si>
  <si>
    <t>207525082022124143</t>
  </si>
  <si>
    <t>DF20227386920</t>
  </si>
  <si>
    <t>Palena #2825</t>
  </si>
  <si>
    <t>1- TD 23102 se encuentra normalizado</t>
  </si>
  <si>
    <t>1983748</t>
  </si>
  <si>
    <t>207525082022123344</t>
  </si>
  <si>
    <t>DF20227382734</t>
  </si>
  <si>
    <t>Palena #2815 C / C</t>
  </si>
  <si>
    <t>1- Cableado de telecomunicaciones ya se encuentra bien templado</t>
  </si>
  <si>
    <t>1983741</t>
  </si>
  <si>
    <t>207525082022122302</t>
  </si>
  <si>
    <t>DF20227386067</t>
  </si>
  <si>
    <t>Palena #2807</t>
  </si>
  <si>
    <t>1-Terreno privado para antena telecomunicaciones  2-Caja DAE con tapa abierta</t>
  </si>
  <si>
    <t>1983739</t>
  </si>
  <si>
    <t>207625082022122020</t>
  </si>
  <si>
    <t>DF20227405735</t>
  </si>
  <si>
    <t>Jose miguel carrera 771</t>
  </si>
  <si>
    <t>Problema externo , td . Sector</t>
  </si>
  <si>
    <t>1983722</t>
  </si>
  <si>
    <t>207525082022120425</t>
  </si>
  <si>
    <t>DF20227373970</t>
  </si>
  <si>
    <t>Americo Vespucio #6526 dp B 31</t>
  </si>
  <si>
    <t>1- TD 26211 se encuentra normalizado 2- Describe uso de material, pero no declara codigo de material utilizado</t>
  </si>
  <si>
    <t>1983707</t>
  </si>
  <si>
    <t>207525082022115111</t>
  </si>
  <si>
    <t>DF20227379038</t>
  </si>
  <si>
    <t>Los Lanceros #1250</t>
  </si>
  <si>
    <t>1-Cliente si se encuentra en domicilio, pero no hay respuesta por su parte</t>
  </si>
  <si>
    <t>1983495</t>
  </si>
  <si>
    <t>207525082022113737</t>
  </si>
  <si>
    <t>DF20227378203</t>
  </si>
  <si>
    <t>Graneros #6471 dpto 32</t>
  </si>
  <si>
    <t>1-Cliente no se encuentra en domicilio 2- Suministro electrico normalizado</t>
  </si>
  <si>
    <t>1983457</t>
  </si>
  <si>
    <t>207525082022111501</t>
  </si>
  <si>
    <t>DF20227381507</t>
  </si>
  <si>
    <t>Los Bambues #6560</t>
  </si>
  <si>
    <t>1- TD 33650 se encuentra normalizado</t>
  </si>
  <si>
    <t>1983451</t>
  </si>
  <si>
    <t>207625082022111032</t>
  </si>
  <si>
    <t>DF20227405785</t>
  </si>
  <si>
    <t>Pje 2 734</t>
  </si>
  <si>
    <t>1983431</t>
  </si>
  <si>
    <t>207625082022105159</t>
  </si>
  <si>
    <t>DF20227406296</t>
  </si>
  <si>
    <t>Ponce de leon 9345</t>
  </si>
  <si>
    <t>Problema externo  ,sector</t>
  </si>
  <si>
    <t>1983415</t>
  </si>
  <si>
    <t>207625082022103308</t>
  </si>
  <si>
    <t>DF20227408179</t>
  </si>
  <si>
    <t>Santa victoria 9518</t>
  </si>
  <si>
    <t>Atiende auxiliar de colegio , pero no esta al tanto o no recuerda de visita de personal de emergencia , no entrega mas datos  Falta mayor data en fotos</t>
  </si>
  <si>
    <t>1983402</t>
  </si>
  <si>
    <t>207625082022101404</t>
  </si>
  <si>
    <t>DF20227406885</t>
  </si>
  <si>
    <t>San agustin 8095</t>
  </si>
  <si>
    <t>Problena externo , td dae , sector</t>
  </si>
  <si>
    <t>1983390</t>
  </si>
  <si>
    <t>207625082022095600</t>
  </si>
  <si>
    <t>DF20227406986</t>
  </si>
  <si>
    <t>Los vientos 1555</t>
  </si>
  <si>
    <t>Falta mayor data en fotografias  Problema externo , td dae , sector</t>
  </si>
  <si>
    <t>1983377</t>
  </si>
  <si>
    <t>207625082022094044</t>
  </si>
  <si>
    <t>DF20227408329</t>
  </si>
  <si>
    <t>General eduardo yañez 1641 B dpto 23</t>
  </si>
  <si>
    <t>Problema externo , calpe fte el parque 1705 Falta mayor data en fotografias</t>
  </si>
  <si>
    <t>1986139</t>
  </si>
  <si>
    <t>207626082022165539</t>
  </si>
  <si>
    <t>DF20227409378</t>
  </si>
  <si>
    <t>Walung 9521</t>
  </si>
  <si>
    <t>Sin acceso a pasaje  Giuardia del lugar no permite acceso si cliente no se encuentra  Sin moradores</t>
  </si>
  <si>
    <t>1986087</t>
  </si>
  <si>
    <t>207626082022154055</t>
  </si>
  <si>
    <t>DF20227398790</t>
  </si>
  <si>
    <t>San jorge , san anotonio de padua</t>
  </si>
  <si>
    <t>Problema externo , td  , sector</t>
  </si>
  <si>
    <t>1985724</t>
  </si>
  <si>
    <t>207626082022125239</t>
  </si>
  <si>
    <t>DF20227393539</t>
  </si>
  <si>
    <t>Santa amalia , yucatan</t>
  </si>
  <si>
    <t>Falta mayor data en fotografias  Problema exterior , td , sector</t>
  </si>
  <si>
    <t>1985721</t>
  </si>
  <si>
    <t>207626082022125010</t>
  </si>
  <si>
    <t>DF20227408362</t>
  </si>
  <si>
    <t>San cristobal 1 449</t>
  </si>
  <si>
    <t>Falta maxima exigida de fotos  Sin moradores</t>
  </si>
  <si>
    <t>1985713</t>
  </si>
  <si>
    <t>207626082022123602</t>
  </si>
  <si>
    <t>DF20227394145</t>
  </si>
  <si>
    <t>Jose miguel carrera , bactereologico</t>
  </si>
  <si>
    <t>Falta mayor data en fotografias  Problema externo</t>
  </si>
  <si>
    <t>1985707</t>
  </si>
  <si>
    <t>207526082022123113</t>
  </si>
  <si>
    <t>DF20227377964</t>
  </si>
  <si>
    <t>El Yute #10654</t>
  </si>
  <si>
    <t>1- No se logra acceso debido a porton cerrado en pasaje  2- Suministro electrico en el sector normal</t>
  </si>
  <si>
    <t>1985699</t>
  </si>
  <si>
    <t>207626082022122213</t>
  </si>
  <si>
    <t>DF20227408199</t>
  </si>
  <si>
    <t>Litre 10933 bl. 1 dpto 22 c</t>
  </si>
  <si>
    <t>Falta maxima de fotos exigidas  Sector conflictivo  No se toman mas fotografias por precaucion</t>
  </si>
  <si>
    <t>1985687</t>
  </si>
  <si>
    <t>207626082022120616</t>
  </si>
  <si>
    <t>DF20227397901</t>
  </si>
  <si>
    <t>Santa raquel , jose miguel carrera</t>
  </si>
  <si>
    <t>Falta mayor data en fotos  Problema externo</t>
  </si>
  <si>
    <t>1985679</t>
  </si>
  <si>
    <t>207626082022115831</t>
  </si>
  <si>
    <t>DF20227409580</t>
  </si>
  <si>
    <t>Santa raquel 10168</t>
  </si>
  <si>
    <t>1985574</t>
  </si>
  <si>
    <t>207626082022105717</t>
  </si>
  <si>
    <t>DF20227408318</t>
  </si>
  <si>
    <t>General las heras 930</t>
  </si>
  <si>
    <t>Falta mayor data en fotografias  Sin moradores , externo</t>
  </si>
  <si>
    <t>1985567</t>
  </si>
  <si>
    <t>207626082022104446</t>
  </si>
  <si>
    <t>DF20227406136</t>
  </si>
  <si>
    <t>Americo vespucio 8729</t>
  </si>
  <si>
    <t>1985559</t>
  </si>
  <si>
    <t>207626082022102625</t>
  </si>
  <si>
    <t>DF20227401093</t>
  </si>
  <si>
    <t>Fte vicuña mackena oriente 7210</t>
  </si>
  <si>
    <t>Falta data en fotos  No se toman mas fotos por precaucion</t>
  </si>
  <si>
    <t>1987255</t>
  </si>
  <si>
    <t>207527082022154630</t>
  </si>
  <si>
    <t>DF20227382921</t>
  </si>
  <si>
    <t>1- AP normalizado 2- Caja de ITM de AP se encuentra desprendida y abierta</t>
  </si>
  <si>
    <t>1987245</t>
  </si>
  <si>
    <t>207527082022153644</t>
  </si>
  <si>
    <t>DF20227380515</t>
  </si>
  <si>
    <t>San Antonio #177</t>
  </si>
  <si>
    <t>1-TD 65781 en servicio normal</t>
  </si>
  <si>
    <t>1987237</t>
  </si>
  <si>
    <t>207527082022152152</t>
  </si>
  <si>
    <t>DF20227386995</t>
  </si>
  <si>
    <t>El Litre #10936 bl 3 dpto 12E</t>
  </si>
  <si>
    <t>1986887</t>
  </si>
  <si>
    <t>207527082022100746</t>
  </si>
  <si>
    <t>DF20227373900</t>
  </si>
  <si>
    <t>3 Sur Poniente #585</t>
  </si>
  <si>
    <t>1- TD 11055 se encuentra normalizado</t>
  </si>
  <si>
    <t>1989008</t>
  </si>
  <si>
    <t>207629082022163605</t>
  </si>
  <si>
    <t>DF20227400615</t>
  </si>
  <si>
    <t>Santa rosa , las tranqueras</t>
  </si>
  <si>
    <t>Falta mayor data en fotografias  Num. De incidencia corresponde a comuna de la granja .</t>
  </si>
  <si>
    <t>1988977</t>
  </si>
  <si>
    <t>207629082022152517</t>
  </si>
  <si>
    <t>DF20227409505</t>
  </si>
  <si>
    <t>Camino del canelo sur 6243</t>
  </si>
  <si>
    <t>Falta maxima de fotos exigidas , mas data  Sin acceso a condominio  Guardia no permite acceso si no hay gente en domicilio</t>
  </si>
  <si>
    <t>1988457</t>
  </si>
  <si>
    <t>207629082022130315</t>
  </si>
  <si>
    <t>DF20227398569</t>
  </si>
  <si>
    <t>Parcela 104 s numero</t>
  </si>
  <si>
    <t>1988384</t>
  </si>
  <si>
    <t>207629082022124027</t>
  </si>
  <si>
    <t>DF20227406738</t>
  </si>
  <si>
    <t>Trinidad pte . Tobalaba</t>
  </si>
  <si>
    <t>1988383</t>
  </si>
  <si>
    <t>207629082022123824</t>
  </si>
  <si>
    <t>DF20227406481</t>
  </si>
  <si>
    <t>Trinidad ote . La florida</t>
  </si>
  <si>
    <t>1988374</t>
  </si>
  <si>
    <t>207629082022122319</t>
  </si>
  <si>
    <t>DF20227405795</t>
  </si>
  <si>
    <t>Voz del cielo 274</t>
  </si>
  <si>
    <t>1988355</t>
  </si>
  <si>
    <t>207629082022120125</t>
  </si>
  <si>
    <t>DF20227409463</t>
  </si>
  <si>
    <t>Vicuña mackena 7320 dpto 708</t>
  </si>
  <si>
    <t>Atiende guardia , indica que si no hay cluente en domicilio no permite ingreso  Falta maxima fotos exigidas</t>
  </si>
  <si>
    <t>1991947</t>
  </si>
  <si>
    <t>207630082022144024</t>
  </si>
  <si>
    <t>DF20227375764</t>
  </si>
  <si>
    <t>Macul 6672 dpto 22</t>
  </si>
  <si>
    <t>Falta maxima de fotos exigidas  Direccion de numero de incidencia no corresponde encintrada en terreno  Direccion seria real pontevedra fte al 1833  Td .</t>
  </si>
  <si>
    <t>1991944</t>
  </si>
  <si>
    <t>207630082022143630</t>
  </si>
  <si>
    <t>DF20227390258</t>
  </si>
  <si>
    <t>1991479</t>
  </si>
  <si>
    <t>207630082022133116</t>
  </si>
  <si>
    <t>DF20227388759</t>
  </si>
  <si>
    <t>Camino el monte 6100</t>
  </si>
  <si>
    <t>Atiende guardia , pero no se encuentra persona a cargo en concergeria  Sin acceso a medidor  Falta mayor data en fotos</t>
  </si>
  <si>
    <t>1991455</t>
  </si>
  <si>
    <t>207630082022130136</t>
  </si>
  <si>
    <t>DF20227382842</t>
  </si>
  <si>
    <t>Maria angelica 4388</t>
  </si>
  <si>
    <t>1991450</t>
  </si>
  <si>
    <t>207630082022124814</t>
  </si>
  <si>
    <t>DF20227387922</t>
  </si>
  <si>
    <t>Maria angelica 6520</t>
  </si>
  <si>
    <t>1991439</t>
  </si>
  <si>
    <t>207630082022123137</t>
  </si>
  <si>
    <t>DF20227390283</t>
  </si>
  <si>
    <t>Lientur 7386 tr A dpto 402</t>
  </si>
  <si>
    <t>Problema externo , td , sector  Falta mayor data en fotografias</t>
  </si>
  <si>
    <t>1991434</t>
  </si>
  <si>
    <t>207630082022121823</t>
  </si>
  <si>
    <t>DF20227387370</t>
  </si>
  <si>
    <t>Jardin alto 8392</t>
  </si>
  <si>
    <t>1991413</t>
  </si>
  <si>
    <t>207630082022115335</t>
  </si>
  <si>
    <t>DF20227387524</t>
  </si>
  <si>
    <t>Lago lleu lleu</t>
  </si>
  <si>
    <t>Falta maxima de fotos exigidas , y mayor data en la misma  Sin moradores</t>
  </si>
  <si>
    <t>1991406</t>
  </si>
  <si>
    <t>207630082022114300</t>
  </si>
  <si>
    <t>DF20227385574</t>
  </si>
  <si>
    <t>Ilo 6472</t>
  </si>
  <si>
    <t>Falta maxima de fotos exigidas , mas data  Problema externo , sector</t>
  </si>
  <si>
    <t>1990906</t>
  </si>
  <si>
    <t>207630082022112110</t>
  </si>
  <si>
    <t>DF20227387617</t>
  </si>
  <si>
    <t>Millalongo 53</t>
  </si>
  <si>
    <t>2040399</t>
  </si>
  <si>
    <t>207630092022163126</t>
  </si>
  <si>
    <t>DF20227474376</t>
  </si>
  <si>
    <t>Los molinos 8727</t>
  </si>
  <si>
    <t>Falta data en fotografias . Problema ap externo .</t>
  </si>
  <si>
    <t>2040334</t>
  </si>
  <si>
    <t>207530092022145000</t>
  </si>
  <si>
    <t>DF20227452358</t>
  </si>
  <si>
    <t>Alto del Polo #5770</t>
  </si>
  <si>
    <t>Pablo Vicuña</t>
  </si>
  <si>
    <t>5690971254</t>
  </si>
  <si>
    <t>1- Cliente se encuentra con suministro electrico normalizado 2-No declara codigo de ITM 3x40A, pero si describe uso</t>
  </si>
  <si>
    <t>2040315</t>
  </si>
  <si>
    <t>207530092022143158</t>
  </si>
  <si>
    <t>DF20227458586</t>
  </si>
  <si>
    <t>Vicente Izquierdo #1037</t>
  </si>
  <si>
    <t>1-Cliente confirma via citofono encontrarse con suministro electrico normalizado</t>
  </si>
  <si>
    <t>2040215</t>
  </si>
  <si>
    <t>207530092022141713</t>
  </si>
  <si>
    <t>DF20227456802</t>
  </si>
  <si>
    <t>Antilhue #6650</t>
  </si>
  <si>
    <t>Ana Sanchez (asesora hogar)</t>
  </si>
  <si>
    <t>2040154</t>
  </si>
  <si>
    <t>207630092022140549</t>
  </si>
  <si>
    <t>DF20227474838</t>
  </si>
  <si>
    <t>Laura tromben 5756</t>
  </si>
  <si>
    <t>Falta mayor data en fotografias  Sin moradores , vecinos desconfiados</t>
  </si>
  <si>
    <t>2040145</t>
  </si>
  <si>
    <t>207530092022135542</t>
  </si>
  <si>
    <t>DF20227452924</t>
  </si>
  <si>
    <t>Via Aurora #9811</t>
  </si>
  <si>
    <t>1- Asesora del hogar confirma que domicilio se encuentra con suministro electrico</t>
  </si>
  <si>
    <t>2040126</t>
  </si>
  <si>
    <t>207630092022133255</t>
  </si>
  <si>
    <t>DF20227474921</t>
  </si>
  <si>
    <t>Agustin del castillo 2411 F</t>
  </si>
  <si>
    <t>Sin acceso a pasaje , se llama por citofo , pero no hay respuesta</t>
  </si>
  <si>
    <t>2040117</t>
  </si>
  <si>
    <t>207530092022132114</t>
  </si>
  <si>
    <t>DF20227460602</t>
  </si>
  <si>
    <t>Vitacura #7144 local 12A</t>
  </si>
  <si>
    <t>Magdalena Soto</t>
  </si>
  <si>
    <t>930708582</t>
  </si>
  <si>
    <t>2040116</t>
  </si>
  <si>
    <t>207630092022132246</t>
  </si>
  <si>
    <t>DF20227474067</t>
  </si>
  <si>
    <t>Alonso de cordova 2348</t>
  </si>
  <si>
    <t>No se toman fotografias , vecinos y locatarios realizan muchas preguntas , y se suman personas que estacionan vehiculos .</t>
  </si>
  <si>
    <t>2040096</t>
  </si>
  <si>
    <t>207630092022130301</t>
  </si>
  <si>
    <t>DF20227474110</t>
  </si>
  <si>
    <t>Sancho de la hoz 3431</t>
  </si>
  <si>
    <t>Falta mayor data en fotogafias  Sin personal que atienda</t>
  </si>
  <si>
    <t>2040095</t>
  </si>
  <si>
    <t>207530092022130123</t>
  </si>
  <si>
    <t>DF20227460582</t>
  </si>
  <si>
    <t>San Felix #1401</t>
  </si>
  <si>
    <t>2039146</t>
  </si>
  <si>
    <t>207629092022183653</t>
  </si>
  <si>
    <t>DF20227474189</t>
  </si>
  <si>
    <t>Monaco 5495</t>
  </si>
  <si>
    <t>Falta data en fotografias  Sin moradores</t>
  </si>
  <si>
    <t>2038921</t>
  </si>
  <si>
    <t>207629092022154803</t>
  </si>
  <si>
    <t>DF20227471090</t>
  </si>
  <si>
    <t>Tupungato 9130</t>
  </si>
  <si>
    <t>2038915</t>
  </si>
  <si>
    <t>207629092022153913</t>
  </si>
  <si>
    <t>DF20227463947</t>
  </si>
  <si>
    <t>Tupungato 9067 dpto 48</t>
  </si>
  <si>
    <t>Falta data en fotografias. Problema externo , td .</t>
  </si>
  <si>
    <t>2038908</t>
  </si>
  <si>
    <t>207529092022153121</t>
  </si>
  <si>
    <t>DF20227452750</t>
  </si>
  <si>
    <t>Arquitecto Sullivan #5893</t>
  </si>
  <si>
    <t>1- Cliente no se encuentra en domicilio 2- Caja B.T se encuentra con tapa colgando</t>
  </si>
  <si>
    <t>2038903</t>
  </si>
  <si>
    <t>207629092022152114</t>
  </si>
  <si>
    <t>DF20227470409</t>
  </si>
  <si>
    <t>Fernando ee arguello 7755 dpto 33</t>
  </si>
  <si>
    <t>Alexis henriquez</t>
  </si>
  <si>
    <t>2228619237</t>
  </si>
  <si>
    <t>Fotografias en observacion de personal de emergencia con medidores encontrados en terreno .</t>
  </si>
  <si>
    <t>2038900</t>
  </si>
  <si>
    <t>207529092022151920</t>
  </si>
  <si>
    <t>DF20227460006</t>
  </si>
  <si>
    <t>Las Encinas #5748</t>
  </si>
  <si>
    <t>Gloria Venavir</t>
  </si>
  <si>
    <t>2038894</t>
  </si>
  <si>
    <t>207529092022150405</t>
  </si>
  <si>
    <t>DF20227457472</t>
  </si>
  <si>
    <t>Morelos #5779</t>
  </si>
  <si>
    <t>2038878</t>
  </si>
  <si>
    <t>207529092022144529</t>
  </si>
  <si>
    <t>DF20227457001</t>
  </si>
  <si>
    <t>Dolores #5664</t>
  </si>
  <si>
    <t>2038865</t>
  </si>
  <si>
    <t>207529092022143645</t>
  </si>
  <si>
    <t>DF20227456191</t>
  </si>
  <si>
    <t>Jacques Cazotte # 5724</t>
  </si>
  <si>
    <t>1-Cliente confirma via citofono encontrarse con suministro electrico</t>
  </si>
  <si>
    <t>2038855</t>
  </si>
  <si>
    <t>207529092022142708</t>
  </si>
  <si>
    <t>DF20227455805</t>
  </si>
  <si>
    <t>Jacques Cazotte #5606</t>
  </si>
  <si>
    <t>Laura Guenet</t>
  </si>
  <si>
    <t>963941830</t>
  </si>
  <si>
    <t>2038805</t>
  </si>
  <si>
    <t>207529092022141618</t>
  </si>
  <si>
    <t>DF20227456605</t>
  </si>
  <si>
    <t>Agustin Denegri #5642</t>
  </si>
  <si>
    <t>1-Sector se encuentra con suministro electrico</t>
  </si>
  <si>
    <t>2038803</t>
  </si>
  <si>
    <t>207529092022141220</t>
  </si>
  <si>
    <t>DF20227458298</t>
  </si>
  <si>
    <t>Agustin Denegri #5577</t>
  </si>
  <si>
    <t>1-Sector con suministro electrico</t>
  </si>
  <si>
    <t>2038798</t>
  </si>
  <si>
    <t>207629092022140504</t>
  </si>
  <si>
    <t>DF20227470466</t>
  </si>
  <si>
    <t>Boston 7490</t>
  </si>
  <si>
    <t>Falta data en fotografias  No se toman fotografias , ya q en pasaje hay operativo policial . Piden de seguridad minicipal y carabineros retirarme</t>
  </si>
  <si>
    <t>2038797</t>
  </si>
  <si>
    <t>207529092022140148</t>
  </si>
  <si>
    <t>DF20227458214</t>
  </si>
  <si>
    <t>Luis Carrera #2286</t>
  </si>
  <si>
    <t>1- Cliente no se encuentra en domicilio 2- Acometida de cliente en riesgo electrico debido a contacto con ramas de arbol</t>
  </si>
  <si>
    <t>2038789</t>
  </si>
  <si>
    <t>207529092022134353</t>
  </si>
  <si>
    <t>DF20227451119</t>
  </si>
  <si>
    <t>Luis Carrera #2800 dpto 407</t>
  </si>
  <si>
    <t>2038756</t>
  </si>
  <si>
    <t>207629092022133742</t>
  </si>
  <si>
    <t>DF20227468146</t>
  </si>
  <si>
    <t>Oklahoma 1156</t>
  </si>
  <si>
    <t>2038624</t>
  </si>
  <si>
    <t>207529092022133109</t>
  </si>
  <si>
    <t>DF20227457104</t>
  </si>
  <si>
    <t>Francisco de Ginebra #5078</t>
  </si>
  <si>
    <t>2038615</t>
  </si>
  <si>
    <t>207629092022132247</t>
  </si>
  <si>
    <t>DF20227473210</t>
  </si>
  <si>
    <t>Geronimo de alderete 1383</t>
  </si>
  <si>
    <t>Falta mator data en fotografias  Sin moradores</t>
  </si>
  <si>
    <t>2038612</t>
  </si>
  <si>
    <t>207529092022131840</t>
  </si>
  <si>
    <t>DF20227454289</t>
  </si>
  <si>
    <t>Candelaria Goyenechea #4599 dpto 504</t>
  </si>
  <si>
    <t>1-Cliente no se encuentra en domicilio y conserje no permite acceso por tal motivo</t>
  </si>
  <si>
    <t>2038596</t>
  </si>
  <si>
    <t>207529092022125927</t>
  </si>
  <si>
    <t>DF20227452995</t>
  </si>
  <si>
    <t>Presidente Kennedy #5600 dpto 203</t>
  </si>
  <si>
    <t>2038589</t>
  </si>
  <si>
    <t>207629092022125644</t>
  </si>
  <si>
    <t>DF20227469808</t>
  </si>
  <si>
    <t>Espoz 6228 dpto 304</t>
  </si>
  <si>
    <t>Falta data en fotografias  Sin acceso a medidores  Se llama por citofono , pero no contesta</t>
  </si>
  <si>
    <t>2038569</t>
  </si>
  <si>
    <t>207629092022123854</t>
  </si>
  <si>
    <t>DF20227474162</t>
  </si>
  <si>
    <t>Pio xi 1603</t>
  </si>
  <si>
    <t>Sin moradores , vecino desconfian de visita , no se toman fotos para evotar problemas con vecinos</t>
  </si>
  <si>
    <t>2038564</t>
  </si>
  <si>
    <t>207529092022123125</t>
  </si>
  <si>
    <t>DF20227451758</t>
  </si>
  <si>
    <t>Presidente Kennedy #5770 dpto 1007</t>
  </si>
  <si>
    <t>1-Conserje permite acceso a shaft de medidores 2- Suministro electrico normalizado 3- No declara codigo de ITM utilizado, pero si describe su uso</t>
  </si>
  <si>
    <t>2038550</t>
  </si>
  <si>
    <t>207629092022121757</t>
  </si>
  <si>
    <t>DF20227472509</t>
  </si>
  <si>
    <t>Las hualtatas 5179 A</t>
  </si>
  <si>
    <t>Atiende persona q trabaja en local , pero no esta al tanto de visita de personal de emergencia</t>
  </si>
  <si>
    <t>2038541</t>
  </si>
  <si>
    <t>207529092022120426</t>
  </si>
  <si>
    <t>DF20227456329</t>
  </si>
  <si>
    <t>Los Abetos #1572</t>
  </si>
  <si>
    <t>Clara Figueroa Roco</t>
  </si>
  <si>
    <t>982511322</t>
  </si>
  <si>
    <t>1-Cliente con suministro electrico normalizado 2-No declara codigo de material utilizado, pero si describe su uso</t>
  </si>
  <si>
    <t>2038539</t>
  </si>
  <si>
    <t>207629092022120532</t>
  </si>
  <si>
    <t>DF20227471128</t>
  </si>
  <si>
    <t>Clemenceau 1582</t>
  </si>
  <si>
    <t>Sin moradores  Sin mayor observacion</t>
  </si>
  <si>
    <t>2038535</t>
  </si>
  <si>
    <t>207629092022115715</t>
  </si>
  <si>
    <t>DF20227473297</t>
  </si>
  <si>
    <t>Francisco de aguirre 4214 C E</t>
  </si>
  <si>
    <t>Falta mayor data en fotos  Sin acceso a medidores , se llama por citofono y no hay respuesta</t>
  </si>
  <si>
    <t>2038532</t>
  </si>
  <si>
    <t>207529092022114940</t>
  </si>
  <si>
    <t>DF20227450539</t>
  </si>
  <si>
    <t>Las Hualtatas #5234</t>
  </si>
  <si>
    <t>1-Asesora del hogar confirma, suministro electrico normalizado. No permite acceso 2-no declara codigo de ITM utilizado, pero si describe su uso</t>
  </si>
  <si>
    <t>2038521</t>
  </si>
  <si>
    <t>207629092022113724</t>
  </si>
  <si>
    <t>DF20227468702</t>
  </si>
  <si>
    <t>Nueva costanera 3451</t>
  </si>
  <si>
    <t>Falta mayor data en fotos  Problema externo , td  Num. Incidencia relacionado a direccion nueva costanera 3441.</t>
  </si>
  <si>
    <t>2038516</t>
  </si>
  <si>
    <t>207629092022113438</t>
  </si>
  <si>
    <t>DF20227467569</t>
  </si>
  <si>
    <t>Nueva costanera 3441</t>
  </si>
  <si>
    <t>Falta mayor data en fotos  Problema extermo , td</t>
  </si>
  <si>
    <t>2038512</t>
  </si>
  <si>
    <t>207529092022112857</t>
  </si>
  <si>
    <t>DF20227454764</t>
  </si>
  <si>
    <t>Paderewsky#5150 dpto 801</t>
  </si>
  <si>
    <t>1-Cliente no se encuentra en domicilio, pero conserje permite acceso a shaft de medidores 2- Suministro electrico restablecido</t>
  </si>
  <si>
    <t>2038428</t>
  </si>
  <si>
    <t>207529092022111958</t>
  </si>
  <si>
    <t>DF20227454343</t>
  </si>
  <si>
    <t>Paderewsky #5051</t>
  </si>
  <si>
    <t>2035643</t>
  </si>
  <si>
    <t>207528092022164152</t>
  </si>
  <si>
    <t>DF20227458200</t>
  </si>
  <si>
    <t>Barbastro #11145</t>
  </si>
  <si>
    <t>2035637</t>
  </si>
  <si>
    <t>207528092022162004</t>
  </si>
  <si>
    <t>DF20227459753</t>
  </si>
  <si>
    <t>Camino El Parque #100 ed.4 dpto2504</t>
  </si>
  <si>
    <t>2035635</t>
  </si>
  <si>
    <t>207528092022160914</t>
  </si>
  <si>
    <t>DF20227454731</t>
  </si>
  <si>
    <t>Camino El Parque #100 ed.1 dpto 1105</t>
  </si>
  <si>
    <t>1-Cliente con suministro electrico reestablecido</t>
  </si>
  <si>
    <t>2035632</t>
  </si>
  <si>
    <t>207528092022155925</t>
  </si>
  <si>
    <t>DF20227455584</t>
  </si>
  <si>
    <t>Camino El Parque #100 ed.5 dpto 1602</t>
  </si>
  <si>
    <t>2035631</t>
  </si>
  <si>
    <t>207628092022160014</t>
  </si>
  <si>
    <t>DF20227467857</t>
  </si>
  <si>
    <t>Juan xxlll 6413</t>
  </si>
  <si>
    <t>2035630</t>
  </si>
  <si>
    <t>207528092022155605</t>
  </si>
  <si>
    <t>DF20227456338</t>
  </si>
  <si>
    <t>Camino El Parque #100 ed.5 dpto 2302</t>
  </si>
  <si>
    <t>2035614</t>
  </si>
  <si>
    <t>207628092022153230</t>
  </si>
  <si>
    <t>DF20227468672</t>
  </si>
  <si>
    <t>Las encinas 6182</t>
  </si>
  <si>
    <t>2035605</t>
  </si>
  <si>
    <t>207628092022151813</t>
  </si>
  <si>
    <t>DF20227470609</t>
  </si>
  <si>
    <t>Ibiza 5728</t>
  </si>
  <si>
    <t>Problema externo , td sector . Falta mayor data en fotografias</t>
  </si>
  <si>
    <t>2035596</t>
  </si>
  <si>
    <t>207528092022150438</t>
  </si>
  <si>
    <t>DF20227457282</t>
  </si>
  <si>
    <t>Tupungato #10293</t>
  </si>
  <si>
    <t>Felipe Guajardo</t>
  </si>
  <si>
    <t>1- Cliente con suministro electrico normalizado 2- No declara codigo de ITM 3x40A utilizado, pero si describe su uso</t>
  </si>
  <si>
    <t>2035593</t>
  </si>
  <si>
    <t>207628092022150417</t>
  </si>
  <si>
    <t>DF20227467524</t>
  </si>
  <si>
    <t>Ascotan 5676</t>
  </si>
  <si>
    <t>Falta mayor data en fotografias  No se toman mejores fotos ya q vecinos realizan muchas preguntas</t>
  </si>
  <si>
    <t>2035582</t>
  </si>
  <si>
    <t>207628092022145343</t>
  </si>
  <si>
    <t>DF20227469776</t>
  </si>
  <si>
    <t>Jacques cazote 5606</t>
  </si>
  <si>
    <t>2035574</t>
  </si>
  <si>
    <t>207628092022144415</t>
  </si>
  <si>
    <t>DF20227466262</t>
  </si>
  <si>
    <t>Agustin denegri 5563</t>
  </si>
  <si>
    <t>Problema externo , subterraneo .</t>
  </si>
  <si>
    <t>2035572</t>
  </si>
  <si>
    <t>207528092022143605</t>
  </si>
  <si>
    <t>DF20227456143</t>
  </si>
  <si>
    <t>Arquitecto</t>
  </si>
  <si>
    <t>Hector Farias</t>
  </si>
  <si>
    <t>227699274</t>
  </si>
  <si>
    <t>2035565</t>
  </si>
  <si>
    <t>207528092022142309</t>
  </si>
  <si>
    <t>DF20227453470</t>
  </si>
  <si>
    <t>Las Hualtatas #10015</t>
  </si>
  <si>
    <t>2035562</t>
  </si>
  <si>
    <t>207528092022141418</t>
  </si>
  <si>
    <t>DF20227452548</t>
  </si>
  <si>
    <t>Los Rododendros #9619</t>
  </si>
  <si>
    <t>1- Cliente confirma via citofono, encontrarse con suministro electrico</t>
  </si>
  <si>
    <t>2035331</t>
  </si>
  <si>
    <t>207528092022135810</t>
  </si>
  <si>
    <t>DF20227460639</t>
  </si>
  <si>
    <t>Paseo Lo Matta #1321</t>
  </si>
  <si>
    <t>1- Domicilio en remodelacion, no se encuentra nadie</t>
  </si>
  <si>
    <t>2035319</t>
  </si>
  <si>
    <t>207528092022134652</t>
  </si>
  <si>
    <t>DF20227460344</t>
  </si>
  <si>
    <t>La Aurora #1771</t>
  </si>
  <si>
    <t>1- TD 7901 en servicio normal 2- Sector con suministro electrico</t>
  </si>
  <si>
    <t>2035312</t>
  </si>
  <si>
    <t>207528092022133603</t>
  </si>
  <si>
    <t>DF20227460260</t>
  </si>
  <si>
    <t>Escriva de Balaguer #9547 bl A dpto 1006</t>
  </si>
  <si>
    <t>2035307</t>
  </si>
  <si>
    <t>207628092022133553</t>
  </si>
  <si>
    <t>DF20227468686</t>
  </si>
  <si>
    <t>Francisco de ginebra 4740</t>
  </si>
  <si>
    <t>Falta en una foto mayor detalle en data  Atiende joven en domicilio , pero no esta al tanto de visita de personal de emergencia .</t>
  </si>
  <si>
    <t>2035284</t>
  </si>
  <si>
    <t>207528092022125418</t>
  </si>
  <si>
    <t>DF20227456954</t>
  </si>
  <si>
    <t>Apolo III #1840</t>
  </si>
  <si>
    <t>1- Cliente estaba saliendo de urgencia de domicilio, pero confirma encontrarse con suministro electrico normalizado</t>
  </si>
  <si>
    <t>2035273</t>
  </si>
  <si>
    <t>207528092022124134</t>
  </si>
  <si>
    <t>DF20227453880</t>
  </si>
  <si>
    <t>Escriva de Balaguer #9055 dpto 63</t>
  </si>
  <si>
    <t>1- Cliente con suministro electrico reestablecido</t>
  </si>
  <si>
    <t>2035261</t>
  </si>
  <si>
    <t>207528092022122323</t>
  </si>
  <si>
    <t>DF20227451674</t>
  </si>
  <si>
    <t>Padre Hurtado #1752 F dpto 22</t>
  </si>
  <si>
    <t>1- Cliente no se encuentra en domicilio, pero conserje permite acceso a shaft de medidores 2- Suministro electrico normalizado 3- No declara codigo de ITM utilizado, pero si describe su uso  4- Falta sello en caja empalme</t>
  </si>
  <si>
    <t>2035248</t>
  </si>
  <si>
    <t>207528092022120922</t>
  </si>
  <si>
    <t>DF20227454631</t>
  </si>
  <si>
    <t>Georgia #1168</t>
  </si>
  <si>
    <t>1- Cliente no se encuentra en domicilio 2-Acometida se encuentra conectada cerca de separador de red B.T</t>
  </si>
  <si>
    <t>2035237</t>
  </si>
  <si>
    <t>207528092022115516</t>
  </si>
  <si>
    <t>DF20227456449</t>
  </si>
  <si>
    <t>Raoul Duffy #7530</t>
  </si>
  <si>
    <t>2035228</t>
  </si>
  <si>
    <t>207528092022114456</t>
  </si>
  <si>
    <t>DF20227452984</t>
  </si>
  <si>
    <t>San Felix #1585 dpto 12</t>
  </si>
  <si>
    <t>1- Cliente no se encuentra en domicilio, motivo por el cual conserje no permite acceso</t>
  </si>
  <si>
    <t>2034146</t>
  </si>
  <si>
    <t>207527092022162648</t>
  </si>
  <si>
    <t>DF20227454855</t>
  </si>
  <si>
    <t>San Felix #1381</t>
  </si>
  <si>
    <t>2034123</t>
  </si>
  <si>
    <t>207527092022161720</t>
  </si>
  <si>
    <t>DF20227452294</t>
  </si>
  <si>
    <t>San Felix #1396</t>
  </si>
  <si>
    <t>1- TD 12299 se encuentra normalizado 2- No declara codigo de material utilizado, pero si describe su uso</t>
  </si>
  <si>
    <t>2034116</t>
  </si>
  <si>
    <t>207527092022160334</t>
  </si>
  <si>
    <t>DF20227457719</t>
  </si>
  <si>
    <t>El Nogal #1784</t>
  </si>
  <si>
    <t>1-Cliente no se encuentra en domicilio 2- No declara codigo de ITM utilizado, pero si describe su uso  3-Numeracion correcta es #1792</t>
  </si>
  <si>
    <t>2034115</t>
  </si>
  <si>
    <t>207627092022160008</t>
  </si>
  <si>
    <t>DF20227462912</t>
  </si>
  <si>
    <t>Los dragones 9552</t>
  </si>
  <si>
    <t>Falta mayor detalle en fotos , mayor data en fotografias  Sin moradores</t>
  </si>
  <si>
    <t>2034041</t>
  </si>
  <si>
    <t>207527092022155127</t>
  </si>
  <si>
    <t>DF20227452880</t>
  </si>
  <si>
    <t>Juan XVIII #6750 dpto 101</t>
  </si>
  <si>
    <t>1-Cliente no se encuentra en domicilo, pero conserje permite acceso a shaft medidores  2- Suministro electrico normalizado 3- Sin sello en caja empalme</t>
  </si>
  <si>
    <t>2033849</t>
  </si>
  <si>
    <t>207527092022154726</t>
  </si>
  <si>
    <t>DF20227456887</t>
  </si>
  <si>
    <t>Juan XVIII #6750 Servicios comunes</t>
  </si>
  <si>
    <t>1-Conserje confirma que falla en S.comunes era interna</t>
  </si>
  <si>
    <t>2033747</t>
  </si>
  <si>
    <t>207627092022154654</t>
  </si>
  <si>
    <t>DF20227463438</t>
  </si>
  <si>
    <t>La llaveria 1097</t>
  </si>
  <si>
    <t>2033741</t>
  </si>
  <si>
    <t>207627092022153730</t>
  </si>
  <si>
    <t>DF20227472467</t>
  </si>
  <si>
    <t>La llaveria 2110 dpto 703</t>
  </si>
  <si>
    <t>Falta data en fotos  Concerge no permite acceso , indicando q cliente no quiere a nadie de la compañia en su medidor . No permite acceso a medidores</t>
  </si>
  <si>
    <t>2033737</t>
  </si>
  <si>
    <t>207527092022152913</t>
  </si>
  <si>
    <t>DF20227451714</t>
  </si>
  <si>
    <t>Mar Negro #1807</t>
  </si>
  <si>
    <t>1- Se encuentra menor de edad, el cual confirma que se encuentran con suministro electrico normal</t>
  </si>
  <si>
    <t>2033661</t>
  </si>
  <si>
    <t>207627092022133458</t>
  </si>
  <si>
    <t>DF20227465487</t>
  </si>
  <si>
    <t>Juan de escaray 6681</t>
  </si>
  <si>
    <t>Falta mayor data en fotos  Se divisa gente dentro de domicilio , pero no salen a atender</t>
  </si>
  <si>
    <t>2033647</t>
  </si>
  <si>
    <t>207627092022132059</t>
  </si>
  <si>
    <t>DF20227461228</t>
  </si>
  <si>
    <t>Arquitecto jaime sanfuentes 1604</t>
  </si>
  <si>
    <t>2033646</t>
  </si>
  <si>
    <t>207527092022131851</t>
  </si>
  <si>
    <t>DF20227459729</t>
  </si>
  <si>
    <t>Buenaventura #1885</t>
  </si>
  <si>
    <t>2033641</t>
  </si>
  <si>
    <t>207527092022130655</t>
  </si>
  <si>
    <t>DF20227451801</t>
  </si>
  <si>
    <t>Vitacura #6710 loc 10</t>
  </si>
  <si>
    <t>Daniela (vendedora)</t>
  </si>
  <si>
    <t>1-No declara codigo de ITM utilizado, pero si describe su uso</t>
  </si>
  <si>
    <t>2033636</t>
  </si>
  <si>
    <t>207627092022130342</t>
  </si>
  <si>
    <t>DF20227464772</t>
  </si>
  <si>
    <t>El fogon 6142</t>
  </si>
  <si>
    <t>Falta mayor data en fotografias  Sin acceso a pasaje , porton cerrado</t>
  </si>
  <si>
    <t>2033628</t>
  </si>
  <si>
    <t>207527092022125231</t>
  </si>
  <si>
    <t>DF20227459546</t>
  </si>
  <si>
    <t>Arquitecto Jaime Sanfuentes #1604</t>
  </si>
  <si>
    <t>2033626</t>
  </si>
  <si>
    <t>207627092022125113</t>
  </si>
  <si>
    <t>DF20227464851</t>
  </si>
  <si>
    <t>Las brasas 6236</t>
  </si>
  <si>
    <t>Falta mayor data en fotografias  Vecinos molestos , no permiten acceso a pasaje .</t>
  </si>
  <si>
    <t>2033620</t>
  </si>
  <si>
    <t>207527092022124138</t>
  </si>
  <si>
    <t>DF20227452706</t>
  </si>
  <si>
    <t>Juan de Escaray #6974</t>
  </si>
  <si>
    <t>2033602</t>
  </si>
  <si>
    <t>207627092022123324</t>
  </si>
  <si>
    <t>DF20227465923</t>
  </si>
  <si>
    <t>Las encinas 6159</t>
  </si>
  <si>
    <t>2033601</t>
  </si>
  <si>
    <t>207527092022123121</t>
  </si>
  <si>
    <t>DF20227450499</t>
  </si>
  <si>
    <t>Nuestra Señora del Rosario #1250</t>
  </si>
  <si>
    <t>1- Clientr no se encuentra en domicilio 2- Caja B.T se encuentra con tapa mal cerrada</t>
  </si>
  <si>
    <t>2033587</t>
  </si>
  <si>
    <t>207527092022122126</t>
  </si>
  <si>
    <t>DF20227456876</t>
  </si>
  <si>
    <t>Nuestra  Señora del Rosario #1143</t>
  </si>
  <si>
    <t>1- Cliente no se encuentra, pero si jardinero del domicilio. Confirma suministro electrico normalizado</t>
  </si>
  <si>
    <t>2033577</t>
  </si>
  <si>
    <t>207627092022121050</t>
  </si>
  <si>
    <t>DF20227463195</t>
  </si>
  <si>
    <t>Dra . Maria figueroa 1939 S 55</t>
  </si>
  <si>
    <t>Falta maxima de fotos exigidas  Problema externo en caja dae</t>
  </si>
  <si>
    <t>2033568</t>
  </si>
  <si>
    <t>207627092022115957</t>
  </si>
  <si>
    <t>DF20227465592</t>
  </si>
  <si>
    <t>Luis carrera 2440 dpto 106</t>
  </si>
  <si>
    <t>Falta mayor data en fotografias  Problema externo , subterraneo</t>
  </si>
  <si>
    <t>2033561</t>
  </si>
  <si>
    <t>207627092022115307</t>
  </si>
  <si>
    <t>DF20227461503</t>
  </si>
  <si>
    <t>Fte av. Luis carrera 2968</t>
  </si>
  <si>
    <t>Falta mayor data en fotografias  Problema externo , fusibles</t>
  </si>
  <si>
    <t>2033543</t>
  </si>
  <si>
    <t>207627092022113342</t>
  </si>
  <si>
    <t>DF20227463008</t>
  </si>
  <si>
    <t>Narciso goycolea 4107 dpto 31</t>
  </si>
  <si>
    <t>Problema externo , TD .</t>
  </si>
  <si>
    <t>2033523</t>
  </si>
  <si>
    <t>207627092022111547</t>
  </si>
  <si>
    <t>DF20227466036</t>
  </si>
  <si>
    <t>El litre 1102 dpto 803</t>
  </si>
  <si>
    <t>Falta maxima de fotos exigidas , mayor data en fotos  Atiende concerge e indica no permitir acceso , ya q cliente no se encuentra en dpto . No permite acceso a medidores</t>
  </si>
  <si>
    <t>2032128</t>
  </si>
  <si>
    <t>207526092022164015</t>
  </si>
  <si>
    <t>DF20227391499</t>
  </si>
  <si>
    <t>Tte. Manuel Gonzalez #10151</t>
  </si>
  <si>
    <t>1- TD 24144 se encuentra normalizado</t>
  </si>
  <si>
    <t>2032126</t>
  </si>
  <si>
    <t>207526092022163507</t>
  </si>
  <si>
    <t>DF20227384869</t>
  </si>
  <si>
    <t>Tte. Manuel Gonzalez #9891</t>
  </si>
  <si>
    <t>2032124</t>
  </si>
  <si>
    <t>207526092022163129</t>
  </si>
  <si>
    <t>DF20227384975</t>
  </si>
  <si>
    <t>1-AP reestablecido y en funcionamiento</t>
  </si>
  <si>
    <t>2032123</t>
  </si>
  <si>
    <t>207526092022162415</t>
  </si>
  <si>
    <t>DF20227385649</t>
  </si>
  <si>
    <t>Tte. Manuel Gonzalez #9951</t>
  </si>
  <si>
    <t>1- TD 24145 se encuentra normalizado 2- Caja B.T sin tapa</t>
  </si>
  <si>
    <t>2032118</t>
  </si>
  <si>
    <t>207526092022161202</t>
  </si>
  <si>
    <t>DF20227383694</t>
  </si>
  <si>
    <t>Esperanza #1723</t>
  </si>
  <si>
    <t>1- Direccion correcta: frente a JACINTO BENAVENTE #9871 2- Suministro electrico normalizado en el sector  3- No declara codigo de material utilizado, pero si describe su uso</t>
  </si>
  <si>
    <t>2032117</t>
  </si>
  <si>
    <t>207626092022161510</t>
  </si>
  <si>
    <t>DF20227404624</t>
  </si>
  <si>
    <t>Mar tirreno 3918</t>
  </si>
  <si>
    <t>2032114</t>
  </si>
  <si>
    <t>207526092022160507</t>
  </si>
  <si>
    <t>DF20227388613</t>
  </si>
  <si>
    <t>2032106</t>
  </si>
  <si>
    <t>207526092022155313</t>
  </si>
  <si>
    <t>DF20227391441</t>
  </si>
  <si>
    <t>Esperanza #1431</t>
  </si>
  <si>
    <t>1- TD 50115 se encuentra normalizado</t>
  </si>
  <si>
    <t>2032095</t>
  </si>
  <si>
    <t>207526092022154238</t>
  </si>
  <si>
    <t>DF20227390165</t>
  </si>
  <si>
    <t>Fernandez Albano #9781</t>
  </si>
  <si>
    <t>2032094</t>
  </si>
  <si>
    <t>207626092022154340</t>
  </si>
  <si>
    <t>DF20227405866</t>
  </si>
  <si>
    <t>Calle 462 6211</t>
  </si>
  <si>
    <t>Falta mayor data en fotografias  Sector hostil  No se toman fotos por precaucion</t>
  </si>
  <si>
    <t>2032085</t>
  </si>
  <si>
    <t>207526092022153211</t>
  </si>
  <si>
    <t>DF20227390114</t>
  </si>
  <si>
    <t>Eugenio Matte Hurtado #9750</t>
  </si>
  <si>
    <t>1- TD 24159 se encuentra normalizado</t>
  </si>
  <si>
    <t>2032075</t>
  </si>
  <si>
    <t>207526092022151216</t>
  </si>
  <si>
    <t>DF20227391353</t>
  </si>
  <si>
    <t>Mariano Latorre #1314</t>
  </si>
  <si>
    <t>Claudia Escarate</t>
  </si>
  <si>
    <t>952421906</t>
  </si>
  <si>
    <t>2032074</t>
  </si>
  <si>
    <t>207626092022152148</t>
  </si>
  <si>
    <t>DF20227405803</t>
  </si>
  <si>
    <t>San luis de macul 6535</t>
  </si>
  <si>
    <t>Falta mayor data en fotografias  No se toman fotos por precaucion  Sector hostil</t>
  </si>
  <si>
    <t>2032058</t>
  </si>
  <si>
    <t>207526092022150247</t>
  </si>
  <si>
    <t>DF20227390900</t>
  </si>
  <si>
    <t>Vicuña Mackenna #1441</t>
  </si>
  <si>
    <t>1- TD y sector se encuentran con suministro electrico normalizado</t>
  </si>
  <si>
    <t>2032050</t>
  </si>
  <si>
    <t>207626092022145625</t>
  </si>
  <si>
    <t>DF20227406249</t>
  </si>
  <si>
    <t>Las perdices 928</t>
  </si>
  <si>
    <t>Falta mayor data en fotografias  Problema externo . Num. De incidencia relacionada con direccion valle hermoso 955 .,  td</t>
  </si>
  <si>
    <t>2032043</t>
  </si>
  <si>
    <t>207526092022145007</t>
  </si>
  <si>
    <t>DF20227386722</t>
  </si>
  <si>
    <t>Ramon Barros Luco #9225</t>
  </si>
  <si>
    <t>1- TD 23806 se encuentra normalizado 2- No declara codigo de ITM utilizado</t>
  </si>
  <si>
    <t>2032040</t>
  </si>
  <si>
    <t>207626092022145013</t>
  </si>
  <si>
    <t>DF20227408346</t>
  </si>
  <si>
    <t>Valle hermoso 955 C . C</t>
  </si>
  <si>
    <t>Falta mayor data en fotografias  Problema externo , td .</t>
  </si>
  <si>
    <t>2032023</t>
  </si>
  <si>
    <t>207526092022142448</t>
  </si>
  <si>
    <t>DF20227388283</t>
  </si>
  <si>
    <t>Fdez. Albano #9134</t>
  </si>
  <si>
    <t>1-Cliente no se encuentra en domicilio 2-No declara codigo de material utilizado, pero si describe su uso</t>
  </si>
  <si>
    <t>2032012</t>
  </si>
  <si>
    <t>207526092022140347</t>
  </si>
  <si>
    <t>DF20227391297</t>
  </si>
  <si>
    <t>La bandera #9425</t>
  </si>
  <si>
    <t>2032002</t>
  </si>
  <si>
    <t>207526092022135130</t>
  </si>
  <si>
    <t>DF20227391505</t>
  </si>
  <si>
    <t>Juan A. Rios #9490</t>
  </si>
  <si>
    <t>1- Cliente no se encuentra en domicilio 2- No declara codigo de material utilizado, pero si describe su uso</t>
  </si>
  <si>
    <t>2031995</t>
  </si>
  <si>
    <t>207526092022132924</t>
  </si>
  <si>
    <t>DF20227386094</t>
  </si>
  <si>
    <t>Americo Vespucio #2005</t>
  </si>
  <si>
    <t>1- TD 79867 se encuentra normalizado  2- Suministro electrico normal en el sector</t>
  </si>
  <si>
    <t>2031990</t>
  </si>
  <si>
    <t>207626092022132308</t>
  </si>
  <si>
    <t>DF20227405221</t>
  </si>
  <si>
    <t>Lago cochrane 1085</t>
  </si>
  <si>
    <t>2031980</t>
  </si>
  <si>
    <t>207626092022124754</t>
  </si>
  <si>
    <t>DF20227408956</t>
  </si>
  <si>
    <t>El buen camino 9680</t>
  </si>
  <si>
    <t>Falta mayor data en fotografias  Sin acceso a calle , no hay guardia en lugar , dos entradas sin guardia</t>
  </si>
  <si>
    <t>2031979</t>
  </si>
  <si>
    <t>207526092022124216</t>
  </si>
  <si>
    <t>DF20227392200</t>
  </si>
  <si>
    <t>Mayor Nestor Garcia #9444</t>
  </si>
  <si>
    <t>1- Cliente si se encuentra en domicilio, pero esta molesta con ENEL por que tecnicos no solucionaron problema en el interior de su domicilio 2- Suminiatro electrico a empalme normal</t>
  </si>
  <si>
    <t>2031970</t>
  </si>
  <si>
    <t>207626092022123410</t>
  </si>
  <si>
    <t>DF20227405988</t>
  </si>
  <si>
    <t>Sienna 8998</t>
  </si>
  <si>
    <t>Falta mator data en fotos  Atiende guardia , no permite acceso ya q no se encuentra cliente en domicilio</t>
  </si>
  <si>
    <t>2031968</t>
  </si>
  <si>
    <t>207526092022123121</t>
  </si>
  <si>
    <t>DF20227385971</t>
  </si>
  <si>
    <t>Rio Amazonas #9771</t>
  </si>
  <si>
    <t>1- Cliente no se encuentra en domicilio 2- Cliente tiene acometida reparada de manera provisoria</t>
  </si>
  <si>
    <t>2031965</t>
  </si>
  <si>
    <t>207626092022122558</t>
  </si>
  <si>
    <t>DF20227408337</t>
  </si>
  <si>
    <t>Hualpin 8790</t>
  </si>
  <si>
    <t>2031964</t>
  </si>
  <si>
    <t>207526092022121913</t>
  </si>
  <si>
    <t>DF20227386319</t>
  </si>
  <si>
    <t>Sargento Candelaria #2140</t>
  </si>
  <si>
    <t>1- TD 21459 se encuentra normalizado 2- No declara codigo de material utilizado, pero si describe su uso  3- Cajas B.T sin tapas</t>
  </si>
  <si>
    <t>2031958</t>
  </si>
  <si>
    <t>207526092022121011</t>
  </si>
  <si>
    <t>DF20227383692</t>
  </si>
  <si>
    <t>Venancia Leiva #2128</t>
  </si>
  <si>
    <t>1- Cliente no se encuentra en domicilio 2- Cables telecomunicaciones aislados y acometida bien templada</t>
  </si>
  <si>
    <t>2031955</t>
  </si>
  <si>
    <t>207626092022120752</t>
  </si>
  <si>
    <t>DF20227405862</t>
  </si>
  <si>
    <t>Antupiren 8789</t>
  </si>
  <si>
    <t>2031950</t>
  </si>
  <si>
    <t>207626092022115320</t>
  </si>
  <si>
    <t>DF20227405280</t>
  </si>
  <si>
    <t>Mar persico 8690</t>
  </si>
  <si>
    <t>Problema caja dae , externo  Sin mayor observacion</t>
  </si>
  <si>
    <t>2031946</t>
  </si>
  <si>
    <t>207626092022114359</t>
  </si>
  <si>
    <t>DF20227408928</t>
  </si>
  <si>
    <t>Oceano artico 2612</t>
  </si>
  <si>
    <t>Falta mayor data en fotografias. Sin moradores</t>
  </si>
  <si>
    <t>2031937</t>
  </si>
  <si>
    <t>207626092022112810</t>
  </si>
  <si>
    <t>DF20227408327</t>
  </si>
  <si>
    <t>El valle 8466</t>
  </si>
  <si>
    <t>Problema externo , td  Falta detalle de material</t>
  </si>
  <si>
    <t>2031932</t>
  </si>
  <si>
    <t>207626092022112049</t>
  </si>
  <si>
    <t>DF20227405217</t>
  </si>
  <si>
    <t>El valle 8208</t>
  </si>
  <si>
    <t>2031878</t>
  </si>
  <si>
    <t>207626092022105326</t>
  </si>
  <si>
    <t>DF20227406418</t>
  </si>
  <si>
    <t>Altiplano 1853</t>
  </si>
  <si>
    <t>2031862</t>
  </si>
  <si>
    <t>207626092022103604</t>
  </si>
  <si>
    <t>DF20227406656</t>
  </si>
  <si>
    <t>Afluente 2266</t>
  </si>
  <si>
    <t>Falta maxima de fotos exigidas , mas data  Sin miradores , sector hostil</t>
  </si>
  <si>
    <t>2029945</t>
  </si>
  <si>
    <t>207623092022165401</t>
  </si>
  <si>
    <t>DF20227405579</t>
  </si>
  <si>
    <t>3 sur 645</t>
  </si>
  <si>
    <t>Falta maxima de fotos exigidas mas data  Sector hostil .</t>
  </si>
  <si>
    <t>2029731</t>
  </si>
  <si>
    <t>207623092022160848</t>
  </si>
  <si>
    <t>DF20227406628</t>
  </si>
  <si>
    <t>Pedro lira 842</t>
  </si>
  <si>
    <t>Falta mayor data en fotos  Problema externo , td</t>
  </si>
  <si>
    <t>2029724</t>
  </si>
  <si>
    <t>207623092022155539</t>
  </si>
  <si>
    <t>DF20227406499</t>
  </si>
  <si>
    <t>Isla guafo 8786</t>
  </si>
  <si>
    <t>Falta mayor detalle en fotos  Falta mayor data en fotos  Sin moradores  Sector hostil</t>
  </si>
  <si>
    <t>2029717</t>
  </si>
  <si>
    <t>207523092022152133</t>
  </si>
  <si>
    <t>DF20227385704</t>
  </si>
  <si>
    <t>Cruz del Sur #2038</t>
  </si>
  <si>
    <t>2029716</t>
  </si>
  <si>
    <t>207523092022151355</t>
  </si>
  <si>
    <t>DF20227386164</t>
  </si>
  <si>
    <t>Cruz del Sur #1996</t>
  </si>
  <si>
    <t>1- TD 21650 se encuentra normalizado 2-Caja B.T con tapa abierta</t>
  </si>
  <si>
    <t>2029713</t>
  </si>
  <si>
    <t>207523092022150844</t>
  </si>
  <si>
    <t>DF20227386303</t>
  </si>
  <si>
    <t>Cruz del Sur #1992</t>
  </si>
  <si>
    <t>1- TD 21650 se encuentra normalizado 2- Caja B.T con tapa abierta</t>
  </si>
  <si>
    <t>2029700</t>
  </si>
  <si>
    <t>207523092022144816</t>
  </si>
  <si>
    <t>DF20227383980</t>
  </si>
  <si>
    <t>Puelche #1840</t>
  </si>
  <si>
    <t>1- TD 21652 se encuentra normalizado 2-No declaran codigo de material utilizado, solo describen su uso</t>
  </si>
  <si>
    <t>2029695</t>
  </si>
  <si>
    <t>207523092022144155</t>
  </si>
  <si>
    <t>DF20227382942</t>
  </si>
  <si>
    <t>Augusto D'Halmar #1941</t>
  </si>
  <si>
    <t>1- TD 21670 se encuentra normalizado 2- Caja B.T con tapa abierta y con ITM's afuera de caja</t>
  </si>
  <si>
    <t>2029687</t>
  </si>
  <si>
    <t>207523092022142528</t>
  </si>
  <si>
    <t>DF20227382814</t>
  </si>
  <si>
    <t>Rio Rimac #9943</t>
  </si>
  <si>
    <t>1- TD 104081 se encuentra normalizado 2- No declara cosido de material utilizado, pero describe su uso</t>
  </si>
  <si>
    <t>2029680</t>
  </si>
  <si>
    <t>207523092022141338</t>
  </si>
  <si>
    <t>DF20227376581</t>
  </si>
  <si>
    <t>Mayor Nestor Garcia #10410</t>
  </si>
  <si>
    <t>2029376</t>
  </si>
  <si>
    <t>207623092022140516</t>
  </si>
  <si>
    <t>DF20227406388</t>
  </si>
  <si>
    <t>Quilpue 7990</t>
  </si>
  <si>
    <t>2029374</t>
  </si>
  <si>
    <t>207523092022140226</t>
  </si>
  <si>
    <t>DF20227391345</t>
  </si>
  <si>
    <t>Antartica Chilena #1910</t>
  </si>
  <si>
    <t>1- TD 21657 se encuentra normalizado 2- Cajas B.T se encuentran sin tapas</t>
  </si>
  <si>
    <t>2029365</t>
  </si>
  <si>
    <t>207523092022134952</t>
  </si>
  <si>
    <t>DF20227384758</t>
  </si>
  <si>
    <t>Puelche #1844</t>
  </si>
  <si>
    <t>Rosalba Arias Vizcall</t>
  </si>
  <si>
    <t>949808892</t>
  </si>
  <si>
    <t>1- Cliente con suministro electrico normalizado 2- No declara codigo de material utilizado, pero describe su uso</t>
  </si>
  <si>
    <t>2029362</t>
  </si>
  <si>
    <t>207523092022134511</t>
  </si>
  <si>
    <t>DF20227385968</t>
  </si>
  <si>
    <t>1- TD 21652 se encuentra en servicio nornal 2- Caja B.T sin tapa</t>
  </si>
  <si>
    <t>2029357</t>
  </si>
  <si>
    <t>207523092022133458</t>
  </si>
  <si>
    <t>DF20227386105</t>
  </si>
  <si>
    <t>2029354</t>
  </si>
  <si>
    <t>207623092022133432</t>
  </si>
  <si>
    <t>DF20227406238</t>
  </si>
  <si>
    <t>Valdivia 808</t>
  </si>
  <si>
    <t>Falta mayor data en fotos. Sin moradores .</t>
  </si>
  <si>
    <t>2029345</t>
  </si>
  <si>
    <t>207623092022132259</t>
  </si>
  <si>
    <t>DF20227404986</t>
  </si>
  <si>
    <t>El mollaco 9232</t>
  </si>
  <si>
    <t>Falta mayor data en fotos  Cliente no atiende de muy buenas ganas , no se toman fotos por precaucion</t>
  </si>
  <si>
    <t>2029344</t>
  </si>
  <si>
    <t>207523092022132101</t>
  </si>
  <si>
    <t>DF20227380359</t>
  </si>
  <si>
    <t>Pasaje 4 #1781</t>
  </si>
  <si>
    <t>1- Cliente no se encuentra en domicilio 2- Caja B.T sin tapa</t>
  </si>
  <si>
    <t>2029343</t>
  </si>
  <si>
    <t>207623092022131911</t>
  </si>
  <si>
    <t>DF20227404979</t>
  </si>
  <si>
    <t>Cristobal colon 872</t>
  </si>
  <si>
    <t>2029339</t>
  </si>
  <si>
    <t>207523092022130740</t>
  </si>
  <si>
    <t>DF20227380309</t>
  </si>
  <si>
    <t>Ramon Barros Luco #10461</t>
  </si>
  <si>
    <t>1-Cliente confirma encontrarse con suministro electrico normalizado 2-No declara codigo de material utilizado, pero si describe su uso  3- Caja B.T con tapa abierta</t>
  </si>
  <si>
    <t>2029330</t>
  </si>
  <si>
    <t>207523092022125234</t>
  </si>
  <si>
    <t>DF20227377677</t>
  </si>
  <si>
    <t>Venancia Leiva #1420</t>
  </si>
  <si>
    <t>1- TD 73145 se encuentra normalizado</t>
  </si>
  <si>
    <t>2029294</t>
  </si>
  <si>
    <t>207523092022123817</t>
  </si>
  <si>
    <t>DF20227378048</t>
  </si>
  <si>
    <t>Eugenio Matte Hurtado #10374</t>
  </si>
  <si>
    <t>Margarita Olguin</t>
  </si>
  <si>
    <t>83227197</t>
  </si>
  <si>
    <t>1-Cliente comenta que problema electrico era externo en un tranaformador que exploto</t>
  </si>
  <si>
    <t>2029121</t>
  </si>
  <si>
    <t>207523092022122938</t>
  </si>
  <si>
    <t>DF20227381675</t>
  </si>
  <si>
    <t>Sargento Candelaria #1460</t>
  </si>
  <si>
    <t>1- Caja B.T sin tapa  2- Vecinos conflictivos y molestos con ENEL  No pude tomar fotografias</t>
  </si>
  <si>
    <t>2029115</t>
  </si>
  <si>
    <t>207523092022121921</t>
  </si>
  <si>
    <t>DF20227381305</t>
  </si>
  <si>
    <t>Los Diamelos #9786</t>
  </si>
  <si>
    <t>1- Cliente confirma encontrarse con suministro electrico normal</t>
  </si>
  <si>
    <t>2029109</t>
  </si>
  <si>
    <t>207523092022121025</t>
  </si>
  <si>
    <t>DF20227380171</t>
  </si>
  <si>
    <t>Aurora de Chile #9845</t>
  </si>
  <si>
    <t>2029104</t>
  </si>
  <si>
    <t>207523092022120238</t>
  </si>
  <si>
    <t>DF20227380901</t>
  </si>
  <si>
    <t>Los Abedules #9735</t>
  </si>
  <si>
    <t>1-Cliente no se encuentra en domicilio 2- Caja B.T con tapa abierta</t>
  </si>
  <si>
    <t>2029094</t>
  </si>
  <si>
    <t>207523092022115046</t>
  </si>
  <si>
    <t>DF20227382348</t>
  </si>
  <si>
    <t>Independencia #9942</t>
  </si>
  <si>
    <t>Evelyn Gaete</t>
  </si>
  <si>
    <t>949573349</t>
  </si>
  <si>
    <t>1- Cliente se encuentra con suministro electrico normalizado 2- Caja empalme se encuentra desprendida del muro</t>
  </si>
  <si>
    <t>2028933</t>
  </si>
  <si>
    <t>207523092022113717</t>
  </si>
  <si>
    <t>DF20227381349</t>
  </si>
  <si>
    <t>Rio Parana #1967</t>
  </si>
  <si>
    <t>1- Cliente no se encuentra en domicilio 2- Caja B.T con tapa abierta</t>
  </si>
  <si>
    <t>2027560</t>
  </si>
  <si>
    <t>207622092022163956</t>
  </si>
  <si>
    <t>DF20227405093</t>
  </si>
  <si>
    <t>El laurel 120</t>
  </si>
  <si>
    <t>Falta maxima de fotos exigidas , mas data  Sector hostil  Sin moradores</t>
  </si>
  <si>
    <t>2027202</t>
  </si>
  <si>
    <t>207522092022153410</t>
  </si>
  <si>
    <t>DF20227382179</t>
  </si>
  <si>
    <t>Montenegro #1735</t>
  </si>
  <si>
    <t>1-Cliente no se encuentra en domicilio 2- No declara codigo de material utilizado, pero describe su uso</t>
  </si>
  <si>
    <t>2027192</t>
  </si>
  <si>
    <t>207522092022152330</t>
  </si>
  <si>
    <t>DF20227380574</t>
  </si>
  <si>
    <t>Hernando de Aguirre #4331</t>
  </si>
  <si>
    <t>1- Cliente no se encuentra en domicilio 2-Acometida bien templada</t>
  </si>
  <si>
    <t>2027187</t>
  </si>
  <si>
    <t>207522092022151743</t>
  </si>
  <si>
    <t>DF20227381274</t>
  </si>
  <si>
    <t>Hernando de Aguirre #4309</t>
  </si>
  <si>
    <t>Damian Espinoza</t>
  </si>
  <si>
    <t>994768887</t>
  </si>
  <si>
    <t>2027178</t>
  </si>
  <si>
    <t>207522092022150258</t>
  </si>
  <si>
    <t>DF20227379445</t>
  </si>
  <si>
    <t>Pedro Torres #1288</t>
  </si>
  <si>
    <t>1-TD 32218 se encuentra normalizado</t>
  </si>
  <si>
    <t>2027170</t>
  </si>
  <si>
    <t>207522092022144840</t>
  </si>
  <si>
    <t>DF20227381457</t>
  </si>
  <si>
    <t>Echeñique #5026 dpto 102</t>
  </si>
  <si>
    <t>1- Cliente no se encuentra en domicilio, conserje permite acceso a concentracion de empalmes  2- Suministro electrico normalizado</t>
  </si>
  <si>
    <t>2027153</t>
  </si>
  <si>
    <t>207522092022143150</t>
  </si>
  <si>
    <t>DF20227387884</t>
  </si>
  <si>
    <t>Juan Frco. Gonzalez #954 C dpto 1</t>
  </si>
  <si>
    <t>1-Cliente no se encuentra en domicilio, pero conserje permite acceso a concentrador de medidores  2- Empalme de cliente se encuentra sin ITM y sin sello en caja empalme</t>
  </si>
  <si>
    <t>2027150</t>
  </si>
  <si>
    <t>207622092022143121</t>
  </si>
  <si>
    <t>DF20227395440</t>
  </si>
  <si>
    <t>Isla adelaida 8467 dpto 32</t>
  </si>
  <si>
    <t>Sector conflictivo  No se toman muchas fotos por precaucion .</t>
  </si>
  <si>
    <t>2027141</t>
  </si>
  <si>
    <t>207522092022141643</t>
  </si>
  <si>
    <t>DF20227375685</t>
  </si>
  <si>
    <t>Estrella Solitaria #4941 dpto 509</t>
  </si>
  <si>
    <t>1- TD 33634 se encuentra normalizado 2- No declara codigo material utilizado, pero describe su uso</t>
  </si>
  <si>
    <t>2027139</t>
  </si>
  <si>
    <t>207522092022141319</t>
  </si>
  <si>
    <t>DF20227373792</t>
  </si>
  <si>
    <t>Estrella Solitaria #4941 dpto504</t>
  </si>
  <si>
    <t>1- TD 33634  se encuentra normalizado</t>
  </si>
  <si>
    <t>2027138</t>
  </si>
  <si>
    <t>207522092022135542</t>
  </si>
  <si>
    <t>DF20227390073</t>
  </si>
  <si>
    <t>Francisco Villagra #80</t>
  </si>
  <si>
    <t>1- TD 82492 se encuentra en servicio normal</t>
  </si>
  <si>
    <t>2027135</t>
  </si>
  <si>
    <t>207522092022134931</t>
  </si>
  <si>
    <t>DF20227390045</t>
  </si>
  <si>
    <t>Francisco Villagra #77 dpto 2002</t>
  </si>
  <si>
    <t>1-DESC. FUS. 61708 se encuentra normalizado 2- No declara codigo de material utilizado, solo describe su uso</t>
  </si>
  <si>
    <t>2027126</t>
  </si>
  <si>
    <t>207522092022133228</t>
  </si>
  <si>
    <t>DF20227379787</t>
  </si>
  <si>
    <t>Francisco Villagra # 408 D</t>
  </si>
  <si>
    <t>1- TD 2856 se encuentra normalizado  2- No declara codigo de material utilizado, solo describe su uso</t>
  </si>
  <si>
    <t>2027078</t>
  </si>
  <si>
    <t>207622092022132004</t>
  </si>
  <si>
    <t>DF20227403085</t>
  </si>
  <si>
    <t>Calbuco 7733</t>
  </si>
  <si>
    <t>Atiende cliente , pero no recuerda visita de personal de emergencia . Por precaucion no se toma foto de fachada , cliente no muy confiado de visita</t>
  </si>
  <si>
    <t>2027070</t>
  </si>
  <si>
    <t>207622092022130659</t>
  </si>
  <si>
    <t>DF20227403799</t>
  </si>
  <si>
    <t>28 oriente 6472</t>
  </si>
  <si>
    <t>Sector hostil , por precaucion no se toman fotografias . Muchas consultas de gente q trabaja en la feria . Sin moradores</t>
  </si>
  <si>
    <t>2027065</t>
  </si>
  <si>
    <t>207622092022125004</t>
  </si>
  <si>
    <t>DF20227403780</t>
  </si>
  <si>
    <t>Pasaje 6 6676</t>
  </si>
  <si>
    <t>Falta maxima exigida en fotos , sector hostil . No se toman fotos por precaucion</t>
  </si>
  <si>
    <t>2027058</t>
  </si>
  <si>
    <t>207622092022122735</t>
  </si>
  <si>
    <t>DF20227403733</t>
  </si>
  <si>
    <t>7 oriente 8461</t>
  </si>
  <si>
    <t>Sector conflictivo , no se toman fotografias por precaucion . Sin moradores</t>
  </si>
  <si>
    <t>2027048</t>
  </si>
  <si>
    <t>207622092022121106</t>
  </si>
  <si>
    <t>DF20227404480</t>
  </si>
  <si>
    <t>Las verbenas 667</t>
  </si>
  <si>
    <t>Falta maxima de fotos exigidas , mas mayor data en fotos  Sin moradores</t>
  </si>
  <si>
    <t>2027039</t>
  </si>
  <si>
    <t>207622092022115424</t>
  </si>
  <si>
    <t>DF20227399959</t>
  </si>
  <si>
    <t>3 poniente 8429</t>
  </si>
  <si>
    <t>Falta maxima exigida en fotos , mas mayor data en fotos  Zona conflictiva , gente en esquina bebiendo alcohol . Por precaucion no se toman fotos</t>
  </si>
  <si>
    <t>2027038</t>
  </si>
  <si>
    <t>207622092022115214</t>
  </si>
  <si>
    <t>DF20227403721</t>
  </si>
  <si>
    <t>3 poniente 8475</t>
  </si>
  <si>
    <t>Zona conflictiva , no se toman fotos por precaucion , personas en esquina bebiendo .</t>
  </si>
  <si>
    <t>2027027</t>
  </si>
  <si>
    <t>207622092022113657</t>
  </si>
  <si>
    <t>DF20227402966</t>
  </si>
  <si>
    <t>16 poniente 8459</t>
  </si>
  <si>
    <t>Falta maxima de fotos exigidas , mayor data  Sector hostil y sin acceso a pasaje</t>
  </si>
  <si>
    <t>2027015</t>
  </si>
  <si>
    <t>207622092022112016</t>
  </si>
  <si>
    <t>DF20227403497</t>
  </si>
  <si>
    <t>3 norte 61</t>
  </si>
  <si>
    <t>Falta mayor data en fotografias  Sector hostil , no se toman muchas fotografias por precaucion</t>
  </si>
  <si>
    <t>2026996</t>
  </si>
  <si>
    <t>207622092022110309</t>
  </si>
  <si>
    <t>DF20227400231</t>
  </si>
  <si>
    <t>Carlos condell 6945</t>
  </si>
  <si>
    <t>2026991</t>
  </si>
  <si>
    <t>207622092022105332</t>
  </si>
  <si>
    <t>DF20227400228</t>
  </si>
  <si>
    <t>Jose ghiardo 393</t>
  </si>
  <si>
    <t>Sin moradores  Sector hostil</t>
  </si>
  <si>
    <t>2026969</t>
  </si>
  <si>
    <t>207622092022103221</t>
  </si>
  <si>
    <t>DF20227396749</t>
  </si>
  <si>
    <t>9 oriente 6477</t>
  </si>
  <si>
    <t>2025473</t>
  </si>
  <si>
    <t>207621092022165940</t>
  </si>
  <si>
    <t>DF20227394261</t>
  </si>
  <si>
    <t>Pintados 265</t>
  </si>
  <si>
    <t>Sin moradores . Vecino del costado de cliente reclama por foto sacada a la fachada de domicilio , se le explica pero no entiende explicacion indica q pondra reclamo</t>
  </si>
  <si>
    <t>2025462</t>
  </si>
  <si>
    <t>207521092022162525</t>
  </si>
  <si>
    <t>DF20227381536</t>
  </si>
  <si>
    <t>Antartica Chilena #1525</t>
  </si>
  <si>
    <t>1-Cliente confirma encontrarse con suministro electrico  2- Caja B.T sin tapa</t>
  </si>
  <si>
    <t>2025457</t>
  </si>
  <si>
    <t>207521092022162007</t>
  </si>
  <si>
    <t>DF20227377576</t>
  </si>
  <si>
    <t>Antartica Chilena #1565</t>
  </si>
  <si>
    <t>1-TD 24162 se encuentra normalizado 2- Caja B.T sin tapa</t>
  </si>
  <si>
    <t>2025456</t>
  </si>
  <si>
    <t>207521092022161700</t>
  </si>
  <si>
    <t>DF20227375504</t>
  </si>
  <si>
    <t>Antartica Chilena #1570</t>
  </si>
  <si>
    <t>1-TD 24162 se encuentra normalizado</t>
  </si>
  <si>
    <t>2025451</t>
  </si>
  <si>
    <t>207521092022160717</t>
  </si>
  <si>
    <t>DF20227374286</t>
  </si>
  <si>
    <t>Francisco Encina #1390</t>
  </si>
  <si>
    <t>1- TD se encuentra normalizado</t>
  </si>
  <si>
    <t>2025442</t>
  </si>
  <si>
    <t>207521092022155613</t>
  </si>
  <si>
    <t>DF20227381488</t>
  </si>
  <si>
    <t>Esperanza #1421</t>
  </si>
  <si>
    <t>2025441</t>
  </si>
  <si>
    <t>207621092022154858</t>
  </si>
  <si>
    <t>DF20227397623</t>
  </si>
  <si>
    <t>Menorca 1096</t>
  </si>
  <si>
    <t>Falta mayor data en fotos  No se toman mas fotografias por precaucion , gente en esquina de pasaje hacen muchas preguntas y se visualizan muy sociables</t>
  </si>
  <si>
    <t>2025440</t>
  </si>
  <si>
    <t>207521092022154640</t>
  </si>
  <si>
    <t>DF20227377846</t>
  </si>
  <si>
    <t>San Francisco #9780</t>
  </si>
  <si>
    <t>1- TD 51136 en servicio normal 2- Cajas B.T sin tapas</t>
  </si>
  <si>
    <t>2025438</t>
  </si>
  <si>
    <t>207621092022153412</t>
  </si>
  <si>
    <t>DF20227397748</t>
  </si>
  <si>
    <t>Angamos 6541</t>
  </si>
  <si>
    <t>Falta maxima de fotos exigidas  Falta mayor data Sin moradores</t>
  </si>
  <si>
    <t>2025433</t>
  </si>
  <si>
    <t>207521092022152345</t>
  </si>
  <si>
    <t>DF20227381436</t>
  </si>
  <si>
    <t>Ramon Barros Luco #9244</t>
  </si>
  <si>
    <t>1- TD 23806 se encuentra normalizado 2- Caja B.T con tapa abierta</t>
  </si>
  <si>
    <t>2025430</t>
  </si>
  <si>
    <t>207621092022152149</t>
  </si>
  <si>
    <t>DF20227402391</t>
  </si>
  <si>
    <t>Paulina 7282</t>
  </si>
  <si>
    <t>Falta mayor data en fotos  Sin moradores .</t>
  </si>
  <si>
    <t>2025305</t>
  </si>
  <si>
    <t>207621092022151056</t>
  </si>
  <si>
    <t>DF20227401879</t>
  </si>
  <si>
    <t>Abel gonzalez 44</t>
  </si>
  <si>
    <t>Local comercial cerrado  Sin mayor observacion</t>
  </si>
  <si>
    <t>2025221</t>
  </si>
  <si>
    <t>207521092022150527</t>
  </si>
  <si>
    <t>DF20227374925</t>
  </si>
  <si>
    <t>Vicuña Mackenna #1800</t>
  </si>
  <si>
    <t>1- No se logra dar con numeracion: dos posibles lugares para numeracion HOGAR ANCIANOS y REGISTRO CIVIL ambos cerrados  2- En informe cuadrilla no adjunta fotografias del trabajo  3- No declara codigo de material utilizado</t>
  </si>
  <si>
    <t>2024958</t>
  </si>
  <si>
    <t>207621092022145654</t>
  </si>
  <si>
    <t>DF20227393944</t>
  </si>
  <si>
    <t>Fernando de aragon 8328</t>
  </si>
  <si>
    <t>2024954</t>
  </si>
  <si>
    <t>207521092022145145</t>
  </si>
  <si>
    <t>DF20227379582</t>
  </si>
  <si>
    <t>Alapatacal #1894</t>
  </si>
  <si>
    <t>2024947</t>
  </si>
  <si>
    <t>207621092022144142</t>
  </si>
  <si>
    <t>DF20227396459</t>
  </si>
  <si>
    <t>Zurich sur 966</t>
  </si>
  <si>
    <t>Falta mayor data en fotografias  Problema externo , poste , ya solucionado</t>
  </si>
  <si>
    <t>2024945</t>
  </si>
  <si>
    <t>207521092022143804</t>
  </si>
  <si>
    <t>DF20227377656</t>
  </si>
  <si>
    <t>Mayor Nestor Garcia #9284</t>
  </si>
  <si>
    <t>1- TD 104816 se encuentra normalizado y sector con suministro electrico</t>
  </si>
  <si>
    <t>2024935</t>
  </si>
  <si>
    <t>207521092022142537</t>
  </si>
  <si>
    <t>DF20227379385</t>
  </si>
  <si>
    <t>Rio Magdalena #9979</t>
  </si>
  <si>
    <t>1- TD 104081 se encuentra normalizado 2- No declaran codigo de material utilizado</t>
  </si>
  <si>
    <t>2024927</t>
  </si>
  <si>
    <t>207521092022141057</t>
  </si>
  <si>
    <t>DF20227383574</t>
  </si>
  <si>
    <t>Sargento Candelaria #1946</t>
  </si>
  <si>
    <t>2024923</t>
  </si>
  <si>
    <t>207521092022140256</t>
  </si>
  <si>
    <t>DF20227380889</t>
  </si>
  <si>
    <t>Sargento Candelaria #1905</t>
  </si>
  <si>
    <t>1- TD 21663 se encuentra normalizado 2- Caja B.T con tapa abierta</t>
  </si>
  <si>
    <t>2024912</t>
  </si>
  <si>
    <t>207521092022134437</t>
  </si>
  <si>
    <t>DF20227382900</t>
  </si>
  <si>
    <t>Independencia #10190</t>
  </si>
  <si>
    <t>1- TD 21664 se encuentra normalizado</t>
  </si>
  <si>
    <t>2024708</t>
  </si>
  <si>
    <t>207521092022133607</t>
  </si>
  <si>
    <t>DF20227374027</t>
  </si>
  <si>
    <t>Independencia #10220</t>
  </si>
  <si>
    <t>1- TD 21664  se encuentra normalizado junto con su red B.T  2- Caja B.T con tapa abierta</t>
  </si>
  <si>
    <t>2024569</t>
  </si>
  <si>
    <t>207521092022132511</t>
  </si>
  <si>
    <t>DF20227380775</t>
  </si>
  <si>
    <t>Lautaro #10208</t>
  </si>
  <si>
    <t>1- TD 21457 se encuentra normalizado 2- Caja DAE sin tapa</t>
  </si>
  <si>
    <t>2024563</t>
  </si>
  <si>
    <t>207521092022131006</t>
  </si>
  <si>
    <t>DF20227380802</t>
  </si>
  <si>
    <t>Javiera Carrera #10333</t>
  </si>
  <si>
    <t>2024558</t>
  </si>
  <si>
    <t>207521092022125951</t>
  </si>
  <si>
    <t>DF20227375489</t>
  </si>
  <si>
    <t>Pasaje P #2169</t>
  </si>
  <si>
    <t>2024555</t>
  </si>
  <si>
    <t>207521092022124529</t>
  </si>
  <si>
    <t>DF20227378831</t>
  </si>
  <si>
    <t>Pasaje C #2205</t>
  </si>
  <si>
    <t>1- TD 95994 se encuentra normalizado 2- Sector con suministro electrico  2- No declara codigo de material utilizado</t>
  </si>
  <si>
    <t>2023360</t>
  </si>
  <si>
    <t>207620092022165809</t>
  </si>
  <si>
    <t>DF20227396437</t>
  </si>
  <si>
    <t>Pasaje 15 6321</t>
  </si>
  <si>
    <t>Sector hostil No se toman muchas fotos por precaucion . Sin moradores</t>
  </si>
  <si>
    <t>2023326</t>
  </si>
  <si>
    <t>207620092022161523</t>
  </si>
  <si>
    <t>DF20227397181</t>
  </si>
  <si>
    <t>Albacete 75</t>
  </si>
  <si>
    <t>2023298</t>
  </si>
  <si>
    <t>207620092022152402</t>
  </si>
  <si>
    <t>DF20227396927</t>
  </si>
  <si>
    <t>Calle F 303</t>
  </si>
  <si>
    <t>Falta maxima exigida de fotos , mayor data en fotos  Sector hostil , no se toman fotos por precaucion</t>
  </si>
  <si>
    <t>2023296</t>
  </si>
  <si>
    <t>207520092022152631</t>
  </si>
  <si>
    <t>DF20227390141</t>
  </si>
  <si>
    <t>Calbuco #7727</t>
  </si>
  <si>
    <t>1- Cliente no se encuentra en domicilio 2- Caja DAE sin tapa  3- Poste con mucho desprendimiento de material</t>
  </si>
  <si>
    <t>2023294</t>
  </si>
  <si>
    <t>207520092022151727</t>
  </si>
  <si>
    <t>DF20227386829</t>
  </si>
  <si>
    <t>Coronel #6667</t>
  </si>
  <si>
    <t>1- TD 84490 se encuentra normalizado</t>
  </si>
  <si>
    <t>2023288</t>
  </si>
  <si>
    <t>207520092022150618</t>
  </si>
  <si>
    <t>DF20227389974</t>
  </si>
  <si>
    <t>La Parva #0571</t>
  </si>
  <si>
    <t>2023248</t>
  </si>
  <si>
    <t>207620092022133734</t>
  </si>
  <si>
    <t>DF20227397248</t>
  </si>
  <si>
    <t>Pasaje 4 6631 dpto a 4</t>
  </si>
  <si>
    <t>Falta maxima exigudas de fotografias  Sector hostil  No se toman fotografias por precaucion</t>
  </si>
  <si>
    <t>2023238</t>
  </si>
  <si>
    <t>207620092022132810</t>
  </si>
  <si>
    <t>DF20227401474</t>
  </si>
  <si>
    <t>Cañete 7887</t>
  </si>
  <si>
    <t>Sin moradores  , sin mayor observacion</t>
  </si>
  <si>
    <t>2023232</t>
  </si>
  <si>
    <t>207620092022131933</t>
  </si>
  <si>
    <t>DF20227397935</t>
  </si>
  <si>
    <t>5 norte 941</t>
  </si>
  <si>
    <t>Sector hostil ,  No se toman fotos por precaucion  Sin moradores</t>
  </si>
  <si>
    <t>2023227</t>
  </si>
  <si>
    <t>207620092022130845</t>
  </si>
  <si>
    <t>DF20227397822</t>
  </si>
  <si>
    <t>8 oriente 8061</t>
  </si>
  <si>
    <t>Sector hostil. No se toman mas fotografias por precaucion</t>
  </si>
  <si>
    <t>2023221</t>
  </si>
  <si>
    <t>207620092022130344</t>
  </si>
  <si>
    <t>DF20227401073</t>
  </si>
  <si>
    <t>2 poniente 8150</t>
  </si>
  <si>
    <t>Falta maxima exigidas de fotografias  Sector hostil  No se toman fotografias por precaucion</t>
  </si>
  <si>
    <t>2023144</t>
  </si>
  <si>
    <t>207620092022124547</t>
  </si>
  <si>
    <t>DF20227397562</t>
  </si>
  <si>
    <t>El tabo 8407</t>
  </si>
  <si>
    <t>2023139</t>
  </si>
  <si>
    <t>207620092022123513</t>
  </si>
  <si>
    <t>DF20227402375</t>
  </si>
  <si>
    <t>Sargento aldea 335</t>
  </si>
  <si>
    <t>Falta maxima de fotografias exigidas , mas data mayor  Problema externo , td .</t>
  </si>
  <si>
    <t>2022801</t>
  </si>
  <si>
    <t>207620092022122245</t>
  </si>
  <si>
    <t>DF20227397688</t>
  </si>
  <si>
    <t>Manuel rodriguez 640</t>
  </si>
  <si>
    <t>Falta maxima de fotos exigidas , mayor data en forografias . Atiende funcionario de autimotriz pero no esta al tanto de visita de personal de emergencia en esa fecha . No entrega mas datos</t>
  </si>
  <si>
    <t>2022560</t>
  </si>
  <si>
    <t>207620092022121149</t>
  </si>
  <si>
    <t>DF20227397212</t>
  </si>
  <si>
    <t>Cristobal colon 874</t>
  </si>
  <si>
    <t>Falta maxima de fotos exigidas y mayor data en fotos  Sin moradores</t>
  </si>
  <si>
    <t>2022550</t>
  </si>
  <si>
    <t>207620092022115848</t>
  </si>
  <si>
    <t>DF20227398187</t>
  </si>
  <si>
    <t>El belloto 10550</t>
  </si>
  <si>
    <t>Problema externo , td  Sector hostil</t>
  </si>
  <si>
    <t>2017803</t>
  </si>
  <si>
    <t>207615092022145318</t>
  </si>
  <si>
    <t>DF20227398633</t>
  </si>
  <si>
    <t>Diego duble urrutia 4253</t>
  </si>
  <si>
    <t>Falta mayor data en fotografias  Problema externo Td , sector</t>
  </si>
  <si>
    <t>2017770</t>
  </si>
  <si>
    <t>207615092022141049</t>
  </si>
  <si>
    <t>DF20227394965</t>
  </si>
  <si>
    <t>Los academicos 2711</t>
  </si>
  <si>
    <t>Problema externo , td ,sector  Sin mayor observacion</t>
  </si>
  <si>
    <t>2017761</t>
  </si>
  <si>
    <t>207615092022135500</t>
  </si>
  <si>
    <t>DF20227393192</t>
  </si>
  <si>
    <t>Los cohetes 7476 H</t>
  </si>
  <si>
    <t>Falta mayor data en fotografias  Sin mayor observacion</t>
  </si>
  <si>
    <t>2017695</t>
  </si>
  <si>
    <t>207615092022115841</t>
  </si>
  <si>
    <t>DF20227402283</t>
  </si>
  <si>
    <t>Los espinos 3716 J</t>
  </si>
  <si>
    <t>Falta mejor detalle en fotografias  Sector hostil  No se toman muchas fotos por precaucion</t>
  </si>
  <si>
    <t>2017690</t>
  </si>
  <si>
    <t>207615092022115241</t>
  </si>
  <si>
    <t>DF20227402010</t>
  </si>
  <si>
    <t>Brown sur 2094</t>
  </si>
  <si>
    <t>Problema externo , td , sector  Sector hostil</t>
  </si>
  <si>
    <t>2017683</t>
  </si>
  <si>
    <t>207615092022114606</t>
  </si>
  <si>
    <t>DF20227394174</t>
  </si>
  <si>
    <t>Lago parinacota 3735 C/ E</t>
  </si>
  <si>
    <t>Falta maxima exigida en fotos , mas data  Problema externo , mismo td 18827 . Realacionada con los espinos 3716 Sector hostil</t>
  </si>
  <si>
    <t>2017681</t>
  </si>
  <si>
    <t>207615092022114343</t>
  </si>
  <si>
    <t>DF20227402272</t>
  </si>
  <si>
    <t>Los espinos 3716 R</t>
  </si>
  <si>
    <t>2017667</t>
  </si>
  <si>
    <t>207615092022112554</t>
  </si>
  <si>
    <t>DF20227395978</t>
  </si>
  <si>
    <t>Visviri 2461</t>
  </si>
  <si>
    <t>Problema externo , distribucion  Numero de incidencia relacionada con direccion .visviri 2493</t>
  </si>
  <si>
    <t>2017664</t>
  </si>
  <si>
    <t>207615092022112316</t>
  </si>
  <si>
    <t>DF20227395959</t>
  </si>
  <si>
    <t>Visviri 2493</t>
  </si>
  <si>
    <t>Problema externo , distribucion   Sector hostil</t>
  </si>
  <si>
    <t>2017654</t>
  </si>
  <si>
    <t>207615092022110759</t>
  </si>
  <si>
    <t>DF20227396716</t>
  </si>
  <si>
    <t>Elena martinez chacon 2198</t>
  </si>
  <si>
    <t>Problema externo , td  sector</t>
  </si>
  <si>
    <t>2017645</t>
  </si>
  <si>
    <t>207615092022105347</t>
  </si>
  <si>
    <t>DF20227392441</t>
  </si>
  <si>
    <t>Aurelio huerta 4749</t>
  </si>
  <si>
    <t>Sector hostil  No se toman muchas fotos para prevenir</t>
  </si>
  <si>
    <t>2017638</t>
  </si>
  <si>
    <t>207615092022103746</t>
  </si>
  <si>
    <t>DF20227393409</t>
  </si>
  <si>
    <t>Historiador jaime eyzaguirre 2190</t>
  </si>
  <si>
    <t>Atiende cliente , pero no permite acceso , pide q me retire de lugar .  No se toman mas fotos por precaucion</t>
  </si>
  <si>
    <t>2017634</t>
  </si>
  <si>
    <t>207615092022102740</t>
  </si>
  <si>
    <t>DF20227392514</t>
  </si>
  <si>
    <t>Jose lancaster 4927</t>
  </si>
  <si>
    <t>2016319</t>
  </si>
  <si>
    <t>207614092022165905</t>
  </si>
  <si>
    <t>DF20227398381</t>
  </si>
  <si>
    <t>Sofia eastman 9082</t>
  </si>
  <si>
    <t>Falta mayor data en fotos  Numero de incidencia relacionada con direccion sofia eastman 9096 Problema externo , td guitarron</t>
  </si>
  <si>
    <t>2016300</t>
  </si>
  <si>
    <t>207614092022161337</t>
  </si>
  <si>
    <t>DF20227394803</t>
  </si>
  <si>
    <t>Sofia eastman 9096</t>
  </si>
  <si>
    <t>Falta mejor detalle en fotografias al igual que mayor data  Problema externo en td , guitarron</t>
  </si>
  <si>
    <t>2016291</t>
  </si>
  <si>
    <t>207614092022154805</t>
  </si>
  <si>
    <t>DF20227395084</t>
  </si>
  <si>
    <t>Max jara 10187</t>
  </si>
  <si>
    <t>2016285</t>
  </si>
  <si>
    <t>207614092022153715</t>
  </si>
  <si>
    <t>DF20227395930</t>
  </si>
  <si>
    <t>Enrique nercaseaux 484</t>
  </si>
  <si>
    <t>2016279</t>
  </si>
  <si>
    <t>207514092022152800</t>
  </si>
  <si>
    <t>DF20227392513</t>
  </si>
  <si>
    <t>Central #6663</t>
  </si>
  <si>
    <t>1- Sector con suministro electrico  2- Sector conflictivo</t>
  </si>
  <si>
    <t>2016275</t>
  </si>
  <si>
    <t>207614092022152350</t>
  </si>
  <si>
    <t>DF20227397221</t>
  </si>
  <si>
    <t>El mollaco 9216</t>
  </si>
  <si>
    <t>Problema externo , td , guitarron  Falta mayor data en fotografias</t>
  </si>
  <si>
    <t>2016273</t>
  </si>
  <si>
    <t>207514092022151913</t>
  </si>
  <si>
    <t>DF20227381318</t>
  </si>
  <si>
    <t>Central #6550</t>
  </si>
  <si>
    <t>1- TD 20283 se encue tra normal 2- Sumunistro electrico en el sector normalizado</t>
  </si>
  <si>
    <t>2016266</t>
  </si>
  <si>
    <t>207514092022151038</t>
  </si>
  <si>
    <t>DF20227383731</t>
  </si>
  <si>
    <t>Central #6519</t>
  </si>
  <si>
    <t>2016263</t>
  </si>
  <si>
    <t>207514092022150257</t>
  </si>
  <si>
    <t>DF20227388183</t>
  </si>
  <si>
    <t>Manio #6453 bl 5 dpto 104</t>
  </si>
  <si>
    <t>1- Cliente no se encuentra en domicilio 2- Cliente con suministro electrico normalizado</t>
  </si>
  <si>
    <t>2016258</t>
  </si>
  <si>
    <t>207514092022145616</t>
  </si>
  <si>
    <t>DF20227378155</t>
  </si>
  <si>
    <t>Manio #6453 bl 5 dpto 108</t>
  </si>
  <si>
    <t>1- Cliente no se encuentra en domicilio 2- No declara  codigo de material utilizado, solo describe su uso</t>
  </si>
  <si>
    <t>2016249</t>
  </si>
  <si>
    <t>207514092022144436</t>
  </si>
  <si>
    <t>DF20227389330</t>
  </si>
  <si>
    <t>Pasaje 6 #6421 dpto 5A</t>
  </si>
  <si>
    <t>1- TD 27848 se encuentra normalizado 2- Caja B.T sin tapa, caja algo desprendida y con nidos de pajaros al interior RIESGO ELECTRICO</t>
  </si>
  <si>
    <t>2016238</t>
  </si>
  <si>
    <t>207514092022143240</t>
  </si>
  <si>
    <t>DF20227374408</t>
  </si>
  <si>
    <t>Calle M #241</t>
  </si>
  <si>
    <t>1- TD 3748 se encuentra normalizado</t>
  </si>
  <si>
    <t>2016230</t>
  </si>
  <si>
    <t>207514092022142053</t>
  </si>
  <si>
    <t>DF20227374412</t>
  </si>
  <si>
    <t>Calle F #323</t>
  </si>
  <si>
    <t>2016217</t>
  </si>
  <si>
    <t>207514092022141101</t>
  </si>
  <si>
    <t>DF20227385564</t>
  </si>
  <si>
    <t>Yungay #315</t>
  </si>
  <si>
    <t>1-Cliente no se encuentra en domicilio 2- Acometida mal templada</t>
  </si>
  <si>
    <t>2016209</t>
  </si>
  <si>
    <t>207514092022135705</t>
  </si>
  <si>
    <t>DF20227389943</t>
  </si>
  <si>
    <t>11 Oriente #6408</t>
  </si>
  <si>
    <t>Benarmina Iyesca</t>
  </si>
  <si>
    <t>991404130</t>
  </si>
  <si>
    <t>2016208</t>
  </si>
  <si>
    <t>207614092022140036</t>
  </si>
  <si>
    <t>DF20227395458</t>
  </si>
  <si>
    <t>2 oriente 8016</t>
  </si>
  <si>
    <t>Falta mayor data en fotos  Sin moradores , sector hostil  No se toman fotos por precaucion</t>
  </si>
  <si>
    <t>2016196</t>
  </si>
  <si>
    <t>207514092022134333</t>
  </si>
  <si>
    <t>DF20227386429</t>
  </si>
  <si>
    <t>9 Oriente #6528</t>
  </si>
  <si>
    <t>2016193</t>
  </si>
  <si>
    <t>207614092022133847</t>
  </si>
  <si>
    <t>DF20227395456</t>
  </si>
  <si>
    <t>2 oriente 8111</t>
  </si>
  <si>
    <t>Sector conflictivo , no se toman fotos por precaucion . Td</t>
  </si>
  <si>
    <t>2016192</t>
  </si>
  <si>
    <t>207514092022133546</t>
  </si>
  <si>
    <t>DF20227389637</t>
  </si>
  <si>
    <t>9 Oriente #6483</t>
  </si>
  <si>
    <t>1-Cliente confirma encontrarse con suministro electrico 2- Acometida de cliente en contacto con ramas de arbol. RIESGO ELECTRICO</t>
  </si>
  <si>
    <t>2016190</t>
  </si>
  <si>
    <t>207514092022132844</t>
  </si>
  <si>
    <t>DF20227389780</t>
  </si>
  <si>
    <t>Padre Esteban Gumucio Vives #341</t>
  </si>
  <si>
    <t>2016143</t>
  </si>
  <si>
    <t>207514092022132406</t>
  </si>
  <si>
    <t>DF20227388959</t>
  </si>
  <si>
    <t>Padre Esteban Gumucio Vives #357</t>
  </si>
  <si>
    <t>1- Cliente no se encuentra en domicilio 2- No declara codigo de material utilizado, solo describe su uso</t>
  </si>
  <si>
    <t>2016135</t>
  </si>
  <si>
    <t>207514092022131714</t>
  </si>
  <si>
    <t>DF20227389202</t>
  </si>
  <si>
    <t>Padre Esteban Gumucio Vives #0375</t>
  </si>
  <si>
    <t>1-Cliente no se encuentra en domicilio 2-Acometida baja altura, se necesita templar de mejor forma</t>
  </si>
  <si>
    <t>2015953</t>
  </si>
  <si>
    <t>207514092022130325</t>
  </si>
  <si>
    <t>DF20227381317</t>
  </si>
  <si>
    <t>Libertador #6465</t>
  </si>
  <si>
    <t>2015944</t>
  </si>
  <si>
    <t>207514092022124355</t>
  </si>
  <si>
    <t>DF20227385639</t>
  </si>
  <si>
    <t>Frente a Santa Rosa #6518B</t>
  </si>
  <si>
    <t>2015938</t>
  </si>
  <si>
    <t>207614092022123954</t>
  </si>
  <si>
    <t>DF20227394871</t>
  </si>
  <si>
    <t>Linares 0816</t>
  </si>
  <si>
    <t>Falta maxima fotos exigidas  Mas data . Sin moradores</t>
  </si>
  <si>
    <t>2015930</t>
  </si>
  <si>
    <t>207514092022122605</t>
  </si>
  <si>
    <t>DF20227391798</t>
  </si>
  <si>
    <t>Mejillones #6825</t>
  </si>
  <si>
    <t>Diego Cisterna Espinoza</t>
  </si>
  <si>
    <t>972546082</t>
  </si>
  <si>
    <t>1-Cliente con suministro electrico normalizado 2- En informe se describe que cliente tenia un ITM 30A, en fotos que adjunto en mismo informe claramente estaba instalado un ITM 20A curva B y se realizo un aumento de potencia a ITM 32A curva C</t>
  </si>
  <si>
    <t>2015928</t>
  </si>
  <si>
    <t>207614092022123006</t>
  </si>
  <si>
    <t>DF20227395972</t>
  </si>
  <si>
    <t>Osorno 739</t>
  </si>
  <si>
    <t>2015924</t>
  </si>
  <si>
    <t>207614092022121826</t>
  </si>
  <si>
    <t>DF20227396633</t>
  </si>
  <si>
    <t>Ulmo 6454 bl 6 dpto 107</t>
  </si>
  <si>
    <t>Falta mayor data en fotografias  Problema exterior , td , tarro</t>
  </si>
  <si>
    <t>2015923</t>
  </si>
  <si>
    <t>207514092022121528</t>
  </si>
  <si>
    <t>DF20227382674</t>
  </si>
  <si>
    <t>Chañaral #6813</t>
  </si>
  <si>
    <t>2015917</t>
  </si>
  <si>
    <t>207514092022120657</t>
  </si>
  <si>
    <t>DF20227389612</t>
  </si>
  <si>
    <t>Las Violetas #6852</t>
  </si>
  <si>
    <t>2015914</t>
  </si>
  <si>
    <t>207614092022120613</t>
  </si>
  <si>
    <t>DF20227394409</t>
  </si>
  <si>
    <t>28 oriente 6485</t>
  </si>
  <si>
    <t>Sector hostil , no se toman fotografias por precaucion  Sin moradores .</t>
  </si>
  <si>
    <t>2015907</t>
  </si>
  <si>
    <t>207514092022115826</t>
  </si>
  <si>
    <t>DF20227387772</t>
  </si>
  <si>
    <t>Nva Venecia #6783</t>
  </si>
  <si>
    <t>1- Cliente si se encuentra en domicilio, tiene volumen alto de musica y no escucha llamado</t>
  </si>
  <si>
    <t>2015898</t>
  </si>
  <si>
    <t>207614092022115544</t>
  </si>
  <si>
    <t>DF20227394340</t>
  </si>
  <si>
    <t>14 oriente 6695</t>
  </si>
  <si>
    <t>Falta mayor data en fotografias  Problema externo , td</t>
  </si>
  <si>
    <t>2015890</t>
  </si>
  <si>
    <t>207614092022114847</t>
  </si>
  <si>
    <t>DF20227394351</t>
  </si>
  <si>
    <t>Yungay 315</t>
  </si>
  <si>
    <t>Falta maxima de fotos exigidas , mas data  No se toman fotografias por precaucion  Sector hostil .</t>
  </si>
  <si>
    <t>2015877</t>
  </si>
  <si>
    <t>207614092022113011</t>
  </si>
  <si>
    <t>DF20227395493</t>
  </si>
  <si>
    <t>8 oriente 6516</t>
  </si>
  <si>
    <t>Falta mayor data en fotografias  No se toman fotografias por precaucion  Sector hostil</t>
  </si>
  <si>
    <t>2015867</t>
  </si>
  <si>
    <t>207614092022111826</t>
  </si>
  <si>
    <t>DF20227396267</t>
  </si>
  <si>
    <t>12 oriente 6420</t>
  </si>
  <si>
    <t>Falta maxima de fotos exigidas , mas data  Problema externo , fusible .</t>
  </si>
  <si>
    <t>2013939</t>
  </si>
  <si>
    <t>207513092022125731</t>
  </si>
  <si>
    <t>DF20227388095</t>
  </si>
  <si>
    <t>El Rosal #6776</t>
  </si>
  <si>
    <t>2013924</t>
  </si>
  <si>
    <t>207513092022123617</t>
  </si>
  <si>
    <t>DF20227391558</t>
  </si>
  <si>
    <t>Miguel Adasme #7075</t>
  </si>
  <si>
    <t>2013917</t>
  </si>
  <si>
    <t>207513092022122648</t>
  </si>
  <si>
    <t>DF20227384448</t>
  </si>
  <si>
    <t>La Victoria #0356 parc 7</t>
  </si>
  <si>
    <t>1- No se logra dar con direccion asociada al ticket</t>
  </si>
  <si>
    <t>2013904</t>
  </si>
  <si>
    <t>207513092022120738</t>
  </si>
  <si>
    <t>DF20227381446</t>
  </si>
  <si>
    <t>3 Norte #80</t>
  </si>
  <si>
    <t>2013893</t>
  </si>
  <si>
    <t>207513092022114927</t>
  </si>
  <si>
    <t>DF20227375374</t>
  </si>
  <si>
    <t>6 Poniente #8278</t>
  </si>
  <si>
    <t>2013889</t>
  </si>
  <si>
    <t>207513092022113822</t>
  </si>
  <si>
    <t>DF20227376028</t>
  </si>
  <si>
    <t>Cordillera de los Andes #121</t>
  </si>
  <si>
    <t>1- Cableado telecomunicaciones se encuentra sujeto junto a AP y neutro de red B.T . RIESGO ELECTRICO</t>
  </si>
  <si>
    <t>2013876</t>
  </si>
  <si>
    <t>207513092022112209</t>
  </si>
  <si>
    <t>DF20227384474</t>
  </si>
  <si>
    <t>Santa Rosa #10016 local 2</t>
  </si>
  <si>
    <t>Miriam Rosales</t>
  </si>
  <si>
    <t>2012647</t>
  </si>
  <si>
    <t>207612092022162430</t>
  </si>
  <si>
    <t>DF20227393366</t>
  </si>
  <si>
    <t>Coventry 1197 C/B</t>
  </si>
  <si>
    <t>2011797</t>
  </si>
  <si>
    <t>207612092022151531</t>
  </si>
  <si>
    <t>DF20227393378</t>
  </si>
  <si>
    <t>Amapolas 5338 G</t>
  </si>
  <si>
    <t>2011784</t>
  </si>
  <si>
    <t>207612092022145555</t>
  </si>
  <si>
    <t>DF20227393080</t>
  </si>
  <si>
    <t>Nuncio laghi 5607</t>
  </si>
  <si>
    <t>Atiende persona de veterinaria , pero no esta al tanto de visita de personal de emergencia en esa fecha . No permite acceso a medidor</t>
  </si>
  <si>
    <t>2011778</t>
  </si>
  <si>
    <t>207512092022145117</t>
  </si>
  <si>
    <t>DF20227389150</t>
  </si>
  <si>
    <t>Viña del Mar #482</t>
  </si>
  <si>
    <t>1- No se logra tomar fotografias 3 perros callejeros intentan atacar</t>
  </si>
  <si>
    <t>2011768</t>
  </si>
  <si>
    <t>207512092022144001</t>
  </si>
  <si>
    <t>DF20227387978</t>
  </si>
  <si>
    <t>Combarbala #079</t>
  </si>
  <si>
    <t>Froilan Flores Hernandez</t>
  </si>
  <si>
    <t>999095121</t>
  </si>
  <si>
    <t>1- Cliente aun debe colocar poste de paso para recibir acometida</t>
  </si>
  <si>
    <t>2011562</t>
  </si>
  <si>
    <t>207612092022143611</t>
  </si>
  <si>
    <t>DF20227393414</t>
  </si>
  <si>
    <t>Los almendros 4255</t>
  </si>
  <si>
    <t>Problema externo , td  Falta maxima de fotos exigidas , mas data</t>
  </si>
  <si>
    <t>2011499</t>
  </si>
  <si>
    <t>207612092022142159</t>
  </si>
  <si>
    <t>DF20227393431</t>
  </si>
  <si>
    <t>Juan moya 860</t>
  </si>
  <si>
    <t>Falta maxima de forografias exigidas ,mas data  Problema externo td .</t>
  </si>
  <si>
    <t>2011492</t>
  </si>
  <si>
    <t>207512092022140902</t>
  </si>
  <si>
    <t>DF20227387284</t>
  </si>
  <si>
    <t>Combarbala #069</t>
  </si>
  <si>
    <t>1- Cliente con suministro electrico</t>
  </si>
  <si>
    <t>2011482</t>
  </si>
  <si>
    <t>207612092022135941</t>
  </si>
  <si>
    <t>DF20227392832</t>
  </si>
  <si>
    <t>Eduardo castillo velasco 1751</t>
  </si>
  <si>
    <t>2011481</t>
  </si>
  <si>
    <t>207512092022135605</t>
  </si>
  <si>
    <t>DF20227390703</t>
  </si>
  <si>
    <t>2 Norte #141</t>
  </si>
  <si>
    <t>1- Cliente no se encuentra en domicilio 2-Caja DAE con tapa abierta  3- red AP sujeta con amarra plastica</t>
  </si>
  <si>
    <t>2011472</t>
  </si>
  <si>
    <t>207512092022134654</t>
  </si>
  <si>
    <t>DF20227392472</t>
  </si>
  <si>
    <t>Uno Sur #28</t>
  </si>
  <si>
    <t>1- TD 12172 se encuentra normalizado 2- Sector con suministro electrico</t>
  </si>
  <si>
    <t>2011424</t>
  </si>
  <si>
    <t>207512092022134249</t>
  </si>
  <si>
    <t>DF20227386361</t>
  </si>
  <si>
    <t>12 Poniente #8437</t>
  </si>
  <si>
    <t>2011115</t>
  </si>
  <si>
    <t>207512092022133401</t>
  </si>
  <si>
    <t>DF20227385905</t>
  </si>
  <si>
    <t>Av. Sur #33</t>
  </si>
  <si>
    <t>1- TD 12172 se encuentra normalizado</t>
  </si>
  <si>
    <t>2011112</t>
  </si>
  <si>
    <t>207512092022133024</t>
  </si>
  <si>
    <t>DF20227384859</t>
  </si>
  <si>
    <t>Av. Sur #455 E</t>
  </si>
  <si>
    <t>1- TD 12172 se encuentra normalizado 2- No declara codigo de material utilizado, solo describe su uso</t>
  </si>
  <si>
    <t>2011107</t>
  </si>
  <si>
    <t>207512092022132625</t>
  </si>
  <si>
    <t>DF20227386827</t>
  </si>
  <si>
    <t>Av. Sur #99</t>
  </si>
  <si>
    <t>2011103</t>
  </si>
  <si>
    <t>207512092022131353</t>
  </si>
  <si>
    <t>DF20227389076</t>
  </si>
  <si>
    <t>Sargento Aldea #120</t>
  </si>
  <si>
    <t>Marcia Diaz</t>
  </si>
  <si>
    <t>984087602</t>
  </si>
  <si>
    <t>1- Cliente con suministro electrico normalizado 2- Caja DAE sin tapa</t>
  </si>
  <si>
    <t>2010930</t>
  </si>
  <si>
    <t>207512092022122955</t>
  </si>
  <si>
    <t>DF20227386630</t>
  </si>
  <si>
    <t>Laguna Blanca #8781</t>
  </si>
  <si>
    <t>Carmen Garces</t>
  </si>
  <si>
    <t>1- Cliente ya tiene poste de paso instalado, necesita cambio de acometida  2- Acometida tiene colcha provisoria</t>
  </si>
  <si>
    <t>2010918</t>
  </si>
  <si>
    <t>207512092022121418</t>
  </si>
  <si>
    <t>DF20227391413</t>
  </si>
  <si>
    <t>Jorge Quevedo #0478 E</t>
  </si>
  <si>
    <t>David Castillo</t>
  </si>
  <si>
    <t>971583026</t>
  </si>
  <si>
    <t>1-Cliente con suministro electrico normalizado 2-Caja DAE  sin tapa y evidente deterioro en conexiones electricas</t>
  </si>
  <si>
    <t>2010902</t>
  </si>
  <si>
    <t>207512092022115423</t>
  </si>
  <si>
    <t>DF20227379044</t>
  </si>
  <si>
    <t>Blest Gana #0398</t>
  </si>
  <si>
    <t>2010895</t>
  </si>
  <si>
    <t>207512092022114530</t>
  </si>
  <si>
    <t>DF20227386029</t>
  </si>
  <si>
    <t>3 Poniente #8418</t>
  </si>
  <si>
    <t>1-Caja DAE sin tapa  2- No se logra tomar fotografias, personas en consumo de drogas. Sector conflictivo</t>
  </si>
  <si>
    <t>2010891</t>
  </si>
  <si>
    <t>207512092022113427</t>
  </si>
  <si>
    <t>DF20227384362</t>
  </si>
  <si>
    <t>El Tabo #8326</t>
  </si>
  <si>
    <t>1-Cliente no se encuentra en domicilio 2-Direccion coreecta EL TABO #8334 3-Caja DAE sin tapa</t>
  </si>
  <si>
    <t>2010030</t>
  </si>
  <si>
    <t>207510092022151733</t>
  </si>
  <si>
    <t>DF20227382191</t>
  </si>
  <si>
    <t>Valdivia &amp; 3 poniente</t>
  </si>
  <si>
    <t>1- Sector con suministro electrico normal</t>
  </si>
  <si>
    <t>2010026</t>
  </si>
  <si>
    <t>207510092022150635</t>
  </si>
  <si>
    <t>DF20227390984</t>
  </si>
  <si>
    <t>3 Oriente #8171</t>
  </si>
  <si>
    <t>2010018</t>
  </si>
  <si>
    <t>207510092022145410</t>
  </si>
  <si>
    <t>DF20227382610</t>
  </si>
  <si>
    <t>Cañete #7887</t>
  </si>
  <si>
    <t>Cristina Vasquez</t>
  </si>
  <si>
    <t>1- Cliente se encuentra con poste de paso nuevo y acometida instalada 2- Suministro electrico normalizado</t>
  </si>
  <si>
    <t>2010012</t>
  </si>
  <si>
    <t>207510092022143728</t>
  </si>
  <si>
    <t>DF20227382090</t>
  </si>
  <si>
    <t>Combarbala #0789</t>
  </si>
  <si>
    <t>1-Cliente no se encuentra en local  2- Caja DAE con tapa abierta</t>
  </si>
  <si>
    <t>2010002</t>
  </si>
  <si>
    <t>207510092022142539</t>
  </si>
  <si>
    <t>DF20227386468</t>
  </si>
  <si>
    <t>Tome #758</t>
  </si>
  <si>
    <t>Juan Ramirez</t>
  </si>
  <si>
    <t>1- Se trata de 1° visita de tecnicos donde dan solucion provisoria que vuelve a fallar 6 dias despues  2- Solucion definitiva se da en ticket DF20227390970</t>
  </si>
  <si>
    <t>2009998</t>
  </si>
  <si>
    <t>207510092022141641</t>
  </si>
  <si>
    <t>DF20227390970</t>
  </si>
  <si>
    <t>997911604</t>
  </si>
  <si>
    <t>1-Cliente se encuentra con suministro electrico normalizado 2-Relacion directa con ticket DF20227386468</t>
  </si>
  <si>
    <t>2009985</t>
  </si>
  <si>
    <t>207510092022140146</t>
  </si>
  <si>
    <t>DF20227391377</t>
  </si>
  <si>
    <t>Valdivia #944</t>
  </si>
  <si>
    <t>1- Cliente se le dio solucion el dia anterior en ticket DF20227389888</t>
  </si>
  <si>
    <t>2009979</t>
  </si>
  <si>
    <t>207510092022135711</t>
  </si>
  <si>
    <t>DF20227389888</t>
  </si>
  <si>
    <t>2009967</t>
  </si>
  <si>
    <t>207510092022133416</t>
  </si>
  <si>
    <t>DF20227383968</t>
  </si>
  <si>
    <t>8 oriente #8060</t>
  </si>
  <si>
    <t>Ruben Soto</t>
  </si>
  <si>
    <t>982842303</t>
  </si>
  <si>
    <t>1-Cliente ya tiene poste particular y necesita cambio de posicion de acometida 2- Acometida tiene 2 colchas provisorias</t>
  </si>
  <si>
    <t>2009964</t>
  </si>
  <si>
    <t>207510092022132309</t>
  </si>
  <si>
    <t>DF20227382554</t>
  </si>
  <si>
    <t>10 Oriente #8125</t>
  </si>
  <si>
    <t>1- Cliente no se encuentra en domicilio 2- Caja DAE sin tapa y evidente deterioro</t>
  </si>
  <si>
    <t>2009960</t>
  </si>
  <si>
    <t>207510092022131229</t>
  </si>
  <si>
    <t>DF20227382957</t>
  </si>
  <si>
    <t>Angol #8148</t>
  </si>
  <si>
    <t>1- Cliente no se encuentra en domicilio 2- Acometida de cliente reparada de forma provisoria con colcha</t>
  </si>
  <si>
    <t>2009957</t>
  </si>
  <si>
    <t>207510092022125933</t>
  </si>
  <si>
    <t>DF20227387148</t>
  </si>
  <si>
    <t>9 oriente #8245</t>
  </si>
  <si>
    <t>Dagoberto Silva</t>
  </si>
  <si>
    <t>978443487</t>
  </si>
  <si>
    <t>2009952</t>
  </si>
  <si>
    <t>207510092022125552</t>
  </si>
  <si>
    <t>DF20227388763</t>
  </si>
  <si>
    <t>9 oriente #8249</t>
  </si>
  <si>
    <t>1-Cliente no se encuentra en domicilio 2-No declara codigo de material utilizado, solo describe su uso</t>
  </si>
  <si>
    <t>2009946</t>
  </si>
  <si>
    <t>207510092022123750</t>
  </si>
  <si>
    <t>DF20227379088</t>
  </si>
  <si>
    <t>Angol #8248</t>
  </si>
  <si>
    <t>Veronica Nuñez Torres</t>
  </si>
  <si>
    <t>1- Cliente reclama que estubo mas de 12 dias sin suministro electrico, teniendo su boleta al dia</t>
  </si>
  <si>
    <t>2009938</t>
  </si>
  <si>
    <t>207510092022122550</t>
  </si>
  <si>
    <t>DF20227377484</t>
  </si>
  <si>
    <t>6 oriente #8353</t>
  </si>
  <si>
    <t>1-AP normalizado segun vecinos del sector</t>
  </si>
  <si>
    <t>2009935</t>
  </si>
  <si>
    <t>207510092022121603</t>
  </si>
  <si>
    <t>DF20227388396</t>
  </si>
  <si>
    <t>6 oriente #8482</t>
  </si>
  <si>
    <t>Erika Correa</t>
  </si>
  <si>
    <t>1- Cliente con acometida solucionada provisoriamente  2- Aun mantiene escuadra rota lo cual no permite dar mas altura a acometida  3- suministro electrico normalizado</t>
  </si>
  <si>
    <t>2009382</t>
  </si>
  <si>
    <t>207609092022165004</t>
  </si>
  <si>
    <t>DF20227393907</t>
  </si>
  <si>
    <t>Yerbas buenas 6436</t>
  </si>
  <si>
    <t>Sin moradores  No se toman mas fotografias por precaucion . Sector hostil .</t>
  </si>
  <si>
    <t>2009354</t>
  </si>
  <si>
    <t>207609092022154332</t>
  </si>
  <si>
    <t>DF20227394119</t>
  </si>
  <si>
    <t>1 oriente 8177</t>
  </si>
  <si>
    <t>Sector conflictivo  No se toman fotos por precaucion  Sin moradores</t>
  </si>
  <si>
    <t>2009353</t>
  </si>
  <si>
    <t>207609092022153240</t>
  </si>
  <si>
    <t>DF20227394788</t>
  </si>
  <si>
    <t>Cochiguas 9221</t>
  </si>
  <si>
    <t>Falta mayor data en fotos  Problema externo , td .sector</t>
  </si>
  <si>
    <t>2009347</t>
  </si>
  <si>
    <t>207509092022151836</t>
  </si>
  <si>
    <t>DF20227382432</t>
  </si>
  <si>
    <t>Isla Javier #0857</t>
  </si>
  <si>
    <t>2009345</t>
  </si>
  <si>
    <t>207509092022150537</t>
  </si>
  <si>
    <t>DF20227377562</t>
  </si>
  <si>
    <t>Isla Tierra del Fuego #8617</t>
  </si>
  <si>
    <t>1- Cables de telecomunicaciones se encuentran aislados</t>
  </si>
  <si>
    <t>2009344</t>
  </si>
  <si>
    <t>207509092022150033</t>
  </si>
  <si>
    <t>DF20227380844</t>
  </si>
  <si>
    <t>1- AP se encuentra normalizado confirma cliente</t>
  </si>
  <si>
    <t>2009342</t>
  </si>
  <si>
    <t>207509092022145036</t>
  </si>
  <si>
    <t>DF20227390969</t>
  </si>
  <si>
    <t>Germania #8630</t>
  </si>
  <si>
    <t>2009340</t>
  </si>
  <si>
    <t>207509092022144240</t>
  </si>
  <si>
    <t>DF20227387262</t>
  </si>
  <si>
    <t>Esmeralda #794</t>
  </si>
  <si>
    <t>2009339</t>
  </si>
  <si>
    <t>207509092022143438</t>
  </si>
  <si>
    <t>DF20227385913</t>
  </si>
  <si>
    <t>1- TD 7455 se encuentra normalizado</t>
  </si>
  <si>
    <t>2009338</t>
  </si>
  <si>
    <t>207609092022143253</t>
  </si>
  <si>
    <t>DF20227393872</t>
  </si>
  <si>
    <t>El tabo 8182</t>
  </si>
  <si>
    <t>2009334</t>
  </si>
  <si>
    <t>207509092022142216</t>
  </si>
  <si>
    <t>DF20227391915</t>
  </si>
  <si>
    <t>Covadonga #8645</t>
  </si>
  <si>
    <t>1- Cliente no se encuentra en domicilio 2-Caja DAE tapa abierta  3-No declara codigo de ITM 16A solo describe su uso</t>
  </si>
  <si>
    <t>2009331</t>
  </si>
  <si>
    <t>207509092022140741</t>
  </si>
  <si>
    <t>DF20227381213</t>
  </si>
  <si>
    <t>Isla Santa Maria #8917</t>
  </si>
  <si>
    <t>1- Cliente no se encuentra en domicilio 2- Caja DAE con tapa abierta y barras distribucion en evidente deterioro</t>
  </si>
  <si>
    <t>2009324</t>
  </si>
  <si>
    <t>207509092022135132</t>
  </si>
  <si>
    <t>DF20227374411</t>
  </si>
  <si>
    <t>Llahuin #9101</t>
  </si>
  <si>
    <t>1- TD 23417 se encuentra desconectado de red M.T  2- Caja B.T sin tapa</t>
  </si>
  <si>
    <t>2009299</t>
  </si>
  <si>
    <t>207609092022134227</t>
  </si>
  <si>
    <t>DF20227394346</t>
  </si>
  <si>
    <t>El tabo 8326</t>
  </si>
  <si>
    <t>2009291</t>
  </si>
  <si>
    <t>207509092022132855</t>
  </si>
  <si>
    <t>DF20227377285</t>
  </si>
  <si>
    <t>Tupungato #9045</t>
  </si>
  <si>
    <t>Maria eugena lopez</t>
  </si>
  <si>
    <t>93297959</t>
  </si>
  <si>
    <t>1-Falla provenia de casa de vecino, por una fuga a tierra la cual energizaba todo el porton  2-Problema solucionado</t>
  </si>
  <si>
    <t>2009290</t>
  </si>
  <si>
    <t>207609092022133313</t>
  </si>
  <si>
    <t>DF20227392496</t>
  </si>
  <si>
    <t>3 norte 43</t>
  </si>
  <si>
    <t>Sin moradores , no se toman muchas fotografias por precaucion  Sector hostil</t>
  </si>
  <si>
    <t>2009279</t>
  </si>
  <si>
    <t>207509092022131612</t>
  </si>
  <si>
    <t>DF20227379486</t>
  </si>
  <si>
    <t>Alonso de Ojeda #9141</t>
  </si>
  <si>
    <t>1- Cliente no se encuentra en domicilio 2- Acometida normalizada</t>
  </si>
  <si>
    <t>2009277</t>
  </si>
  <si>
    <t>207609092022131516</t>
  </si>
  <si>
    <t>DF20227393738</t>
  </si>
  <si>
    <t>Capitan avalos 050</t>
  </si>
  <si>
    <t>2009274</t>
  </si>
  <si>
    <t>207609092022130408</t>
  </si>
  <si>
    <t>DF20227392966</t>
  </si>
  <si>
    <t>Isla negra 0511</t>
  </si>
  <si>
    <t>Falta mayor data en fotografias  No se toman fotografias por precaucion  Se entra caminando a pasaje , ya esta cerrado con alambre . Sector hostil</t>
  </si>
  <si>
    <t>2009273</t>
  </si>
  <si>
    <t>207509092022130337</t>
  </si>
  <si>
    <t>DF20227382647</t>
  </si>
  <si>
    <t>Vasco Nuñez de Balboa #0781</t>
  </si>
  <si>
    <t>1- Cliente asegura nunca haber llamado a ENEL</t>
  </si>
  <si>
    <t>2009271</t>
  </si>
  <si>
    <t>207509092022125222</t>
  </si>
  <si>
    <t>DF20227386939</t>
  </si>
  <si>
    <t>Manuel Plaza #0800</t>
  </si>
  <si>
    <t>1- Sector con suminiatro electrico normal</t>
  </si>
  <si>
    <t>2009270</t>
  </si>
  <si>
    <t>207609092022125057</t>
  </si>
  <si>
    <t>DF20227394244</t>
  </si>
  <si>
    <t>Isla adelaida 8961</t>
  </si>
  <si>
    <t>Falta mayor data en fotografias  Sin moradores  Sector hostil</t>
  </si>
  <si>
    <t>2009266</t>
  </si>
  <si>
    <t>207509092022124349</t>
  </si>
  <si>
    <t>DF20227383607</t>
  </si>
  <si>
    <t>Joaquin E. Bello #10180</t>
  </si>
  <si>
    <t>2009263</t>
  </si>
  <si>
    <t>207609092022124015</t>
  </si>
  <si>
    <t>DF20227393377</t>
  </si>
  <si>
    <t>Isla morelo 8790</t>
  </si>
  <si>
    <t>Sin moradores  Falta mayor data en fotografias  No se toman muchas fotografias por precaucion  Sector hostil</t>
  </si>
  <si>
    <t>2009255</t>
  </si>
  <si>
    <t>207509092022123009</t>
  </si>
  <si>
    <t>DF20227379402</t>
  </si>
  <si>
    <t>Putre #0320 dpto 27</t>
  </si>
  <si>
    <t>1- TD 30734 se encuentra normalizado</t>
  </si>
  <si>
    <t>2009244</t>
  </si>
  <si>
    <t>207509092022120238</t>
  </si>
  <si>
    <t>DF20227385647</t>
  </si>
  <si>
    <t>Lago Lucerna #10280</t>
  </si>
  <si>
    <t>Rosa cruz diaz</t>
  </si>
  <si>
    <t>957767894</t>
  </si>
  <si>
    <t>2009235</t>
  </si>
  <si>
    <t>207509092022115121</t>
  </si>
  <si>
    <t>DF20227384848</t>
  </si>
  <si>
    <t>Lago Leman #10269</t>
  </si>
  <si>
    <t>luis rodriguez gomez</t>
  </si>
  <si>
    <t>984024955</t>
  </si>
  <si>
    <t>1-Cliente tiene persona electro dependiente  2- Cliente conforme con rapida atencion y solucion</t>
  </si>
  <si>
    <t>2009229</t>
  </si>
  <si>
    <t>207509092022114117</t>
  </si>
  <si>
    <t>DF20227384042</t>
  </si>
  <si>
    <t>Los Lirios #10377</t>
  </si>
  <si>
    <t>2009222</t>
  </si>
  <si>
    <t>207509092022113231</t>
  </si>
  <si>
    <t>DF20227387068</t>
  </si>
  <si>
    <t>Pedro Lira #0829</t>
  </si>
  <si>
    <t>2009213</t>
  </si>
  <si>
    <t>207509092022111758</t>
  </si>
  <si>
    <t>DF20227381873</t>
  </si>
  <si>
    <t>San Jose de la Estrella #0735</t>
  </si>
  <si>
    <t>1- Cliente con suministro electrico normalizado 2- Caja DAE sin tapa  3- Acometidas en contacto con red de telecomunicaciones</t>
  </si>
  <si>
    <t>2009206</t>
  </si>
  <si>
    <t>207509092022111013</t>
  </si>
  <si>
    <t>DF20227388138</t>
  </si>
  <si>
    <t>San Jose de la Estrella #0750</t>
  </si>
  <si>
    <t>1- Cliente no se encuentra en domicilio 2- No declara codigo de ITM 16A solo describe su uso  3- Caja DAE sin tapa</t>
  </si>
  <si>
    <t>2009201</t>
  </si>
  <si>
    <t>207509092022105948</t>
  </si>
  <si>
    <t>DF20227391344</t>
  </si>
  <si>
    <t>Rio Cauquenes #10452</t>
  </si>
  <si>
    <t>1- Cliente no se encuentra en domicilio 2- Acometida buen estado y templada</t>
  </si>
  <si>
    <t>2009194</t>
  </si>
  <si>
    <t>207509092022104622</t>
  </si>
  <si>
    <t>DF20227387737</t>
  </si>
  <si>
    <t>Cerro Las Tortolas #1004</t>
  </si>
  <si>
    <t>2005501</t>
  </si>
  <si>
    <t>207507092022170249</t>
  </si>
  <si>
    <t>DF20227389577</t>
  </si>
  <si>
    <t>Pasaje 2 #1056</t>
  </si>
  <si>
    <t>1- TD 9552 normalizado, sector con suministro electrico</t>
  </si>
  <si>
    <t>2005486</t>
  </si>
  <si>
    <t>207507092022163228</t>
  </si>
  <si>
    <t>DF20227380178</t>
  </si>
  <si>
    <t>Millanquen #206</t>
  </si>
  <si>
    <t>1- Cliente no se encuentra en domicilio 2- AP se encuentra normalizado</t>
  </si>
  <si>
    <t>2005479</t>
  </si>
  <si>
    <t>207507092022162038</t>
  </si>
  <si>
    <t>DF20227389270</t>
  </si>
  <si>
    <t>Vicuña Mackenna pte #6988 C/A</t>
  </si>
  <si>
    <t>1-TD 71168 se encuentra normalizado 2- Describe uso de material, pero no declara codigo de este</t>
  </si>
  <si>
    <t>2005468</t>
  </si>
  <si>
    <t>207507092022160129</t>
  </si>
  <si>
    <t>DF20227384143</t>
  </si>
  <si>
    <t>Nueva Uno #6234</t>
  </si>
  <si>
    <t>1- TD 9310 se encuentra normalizado</t>
  </si>
  <si>
    <t>2005462</t>
  </si>
  <si>
    <t>207507092022152539</t>
  </si>
  <si>
    <t>DF20227388450</t>
  </si>
  <si>
    <t>Paseo los Guindos #3661 dp 14</t>
  </si>
  <si>
    <t>1- Sector conflictivo, jovenes en consumo de drogas asumen que venia a realizar corte de suministro, trato hostil me retiro del lugar</t>
  </si>
  <si>
    <t>2005458</t>
  </si>
  <si>
    <t>207507092022151436</t>
  </si>
  <si>
    <t>DF20227390884</t>
  </si>
  <si>
    <t>Tesalonica #7704</t>
  </si>
  <si>
    <t>1- Cliente no se encuentra en domicilio 2- Suministro electrico en el sector normalizado</t>
  </si>
  <si>
    <t>2005456</t>
  </si>
  <si>
    <t>207507092022150753</t>
  </si>
  <si>
    <t>DF20227391372</t>
  </si>
  <si>
    <t>Tesalonica #7737</t>
  </si>
  <si>
    <t>1- TD 32405 se encuentra normalizado</t>
  </si>
  <si>
    <t>2005446</t>
  </si>
  <si>
    <t>207507092022144951</t>
  </si>
  <si>
    <t>DF20227387351</t>
  </si>
  <si>
    <t>Tobalaba, planta Florida</t>
  </si>
  <si>
    <t>1- ALDUTTI 98950 se encuentra normalizado</t>
  </si>
  <si>
    <t>2005436</t>
  </si>
  <si>
    <t>207507092022143548</t>
  </si>
  <si>
    <t>DF20227385490</t>
  </si>
  <si>
    <t>Santa Victoria #9507</t>
  </si>
  <si>
    <t>2005420</t>
  </si>
  <si>
    <t>207507092022140711</t>
  </si>
  <si>
    <t>DF20227389565</t>
  </si>
  <si>
    <t>Maria Elena con Igualdad</t>
  </si>
  <si>
    <t>1-DESC.FUS. 37408 se encuentra abierto como limitador de alimentadores  2-Circuito normalizado</t>
  </si>
  <si>
    <t>2043261</t>
  </si>
  <si>
    <t>207603102022171341</t>
  </si>
  <si>
    <t>DF20227407476</t>
  </si>
  <si>
    <t>Locarno 423</t>
  </si>
  <si>
    <t>Falta mayor data en fotos , sin moradores</t>
  </si>
  <si>
    <t>2043235</t>
  </si>
  <si>
    <t>207603102022162418</t>
  </si>
  <si>
    <t>DF20227408130</t>
  </si>
  <si>
    <t>Tal tal 6810</t>
  </si>
  <si>
    <t>Falta mayor data en fotografias  Sector hostil , no muchas fotos para prevenir problemas</t>
  </si>
  <si>
    <t>2043229</t>
  </si>
  <si>
    <t>207603102022160256</t>
  </si>
  <si>
    <t>DF20227406199</t>
  </si>
  <si>
    <t>La victoria 0283</t>
  </si>
  <si>
    <t>Problema externo . Atiende guardia , no esta al tanto de visita de personal de emergencia</t>
  </si>
  <si>
    <t>2043228</t>
  </si>
  <si>
    <t>207603102022154914</t>
  </si>
  <si>
    <t>DF20227407583</t>
  </si>
  <si>
    <t>Isla san felix 0581</t>
  </si>
  <si>
    <t>Sector hostil  No se toman muchas fotos por precaucion .</t>
  </si>
  <si>
    <t>2042958</t>
  </si>
  <si>
    <t>207503102022135343</t>
  </si>
  <si>
    <t>DF20227384708</t>
  </si>
  <si>
    <t>Crescente Errazuriz #1355</t>
  </si>
  <si>
    <t>2042952</t>
  </si>
  <si>
    <t>207503102022134600</t>
  </si>
  <si>
    <t>DF20227384962</t>
  </si>
  <si>
    <t>La Bandera #10410</t>
  </si>
  <si>
    <t>1-TD 21611 se encuentra normalizado 2- Caja B.T sin tapa</t>
  </si>
  <si>
    <t>2042946</t>
  </si>
  <si>
    <t>207503102022133857</t>
  </si>
  <si>
    <t>DF20227388984</t>
  </si>
  <si>
    <t>Pasaje 1 #1776</t>
  </si>
  <si>
    <t>1-TD y sector normalizado</t>
  </si>
  <si>
    <t>2042942</t>
  </si>
  <si>
    <t>207503102022133439</t>
  </si>
  <si>
    <t>DF20227388643</t>
  </si>
  <si>
    <t>Pasaje 1 #1777</t>
  </si>
  <si>
    <t>1- TD  se encuentra normalizado y sector con suministro electrico</t>
  </si>
  <si>
    <t>2042941</t>
  </si>
  <si>
    <t>207503102022133037</t>
  </si>
  <si>
    <t>DF20227390167</t>
  </si>
  <si>
    <t>Pasaje 1 #1782</t>
  </si>
  <si>
    <t>1- Sector con suministro electrico normalizado 2- No declaran codigo de material utilizado , pero si describe su uso</t>
  </si>
  <si>
    <t>2042939</t>
  </si>
  <si>
    <t>207503102022132601</t>
  </si>
  <si>
    <t>DF20227387798</t>
  </si>
  <si>
    <t>Pasaje 1 # 1786</t>
  </si>
  <si>
    <t>1- TD se encuentra normalizado y sin placa de numero posicion  2-Sector con suministro electrico B.T normal</t>
  </si>
  <si>
    <t>2042932</t>
  </si>
  <si>
    <t>207503102022131240</t>
  </si>
  <si>
    <t>DF20227392468</t>
  </si>
  <si>
    <t>Chacabuco #10375</t>
  </si>
  <si>
    <t>1- TD 21657 se encuentra normalizado 2-Cajas B.T sin tapas  3- No declara codigo de material utilizado, pero si descrube su uso  4- Sector con suministro electrico</t>
  </si>
  <si>
    <t>2042931</t>
  </si>
  <si>
    <t>207603102022131340</t>
  </si>
  <si>
    <t>DF20227405562</t>
  </si>
  <si>
    <t>Esmeralda 6755</t>
  </si>
  <si>
    <t>2042916</t>
  </si>
  <si>
    <t>207603102022124508</t>
  </si>
  <si>
    <t>DF20227406809</t>
  </si>
  <si>
    <t>Julio cesar gravert 1962</t>
  </si>
  <si>
    <t>Sin moradores   Sector hostil</t>
  </si>
  <si>
    <t>2042912</t>
  </si>
  <si>
    <t>207503102022123417</t>
  </si>
  <si>
    <t>DF20227390299</t>
  </si>
  <si>
    <t>Luis Durand #10055</t>
  </si>
  <si>
    <t>2042908</t>
  </si>
  <si>
    <t>207603102022123034</t>
  </si>
  <si>
    <t>DF20227405239</t>
  </si>
  <si>
    <t>Chacabuco 10375</t>
  </si>
  <si>
    <t>Falta maxima de fotos exigidas  Sector hostil , no se toman fotografias por precaucion</t>
  </si>
  <si>
    <t>2042906</t>
  </si>
  <si>
    <t>207603102022122742</t>
  </si>
  <si>
    <t>DF20227405300</t>
  </si>
  <si>
    <t>Chacabuco 10355</t>
  </si>
  <si>
    <t>Falta maxima de fotos exigidas  Sector hostil , no se toman fotos por precaucion</t>
  </si>
  <si>
    <t>2042904</t>
  </si>
  <si>
    <t>207503102022122615</t>
  </si>
  <si>
    <t>DF20227389976</t>
  </si>
  <si>
    <t>Julio Cesar Gravert #1997</t>
  </si>
  <si>
    <t>1- TD 21684 se encuentra normalizado 2-No declara codigo de material utilizado, pero si describe su uso</t>
  </si>
  <si>
    <t>2042903</t>
  </si>
  <si>
    <t>207503102022121807</t>
  </si>
  <si>
    <t>DF20227390107</t>
  </si>
  <si>
    <t>Esperanza #1829</t>
  </si>
  <si>
    <t>1- TD 21683 se encuentra normalizado 2- Caja B.T con tapa abierta  3- Sector con suministro electrico normal</t>
  </si>
  <si>
    <t>2042897</t>
  </si>
  <si>
    <t>207503102022120610</t>
  </si>
  <si>
    <t>DF20227387371</t>
  </si>
  <si>
    <t>Ismael Tocornal &amp; Francisco Encina</t>
  </si>
  <si>
    <t>1- Caja B.T se encuentra sin tapa</t>
  </si>
  <si>
    <t>2042896</t>
  </si>
  <si>
    <t>207603102022120603</t>
  </si>
  <si>
    <t>DF20227407672</t>
  </si>
  <si>
    <t>Fuerte bulnes 1520</t>
  </si>
  <si>
    <t>Falta maxima exigidas en fotos y lo mismo en data , problema externo , td .</t>
  </si>
  <si>
    <t>2042893</t>
  </si>
  <si>
    <t>207603102022115915</t>
  </si>
  <si>
    <t>DF20227407664</t>
  </si>
  <si>
    <t>Ismael tocornal 10295</t>
  </si>
  <si>
    <t>Falta mayor data en fotos  Problema externo , td , dae</t>
  </si>
  <si>
    <t>2042891</t>
  </si>
  <si>
    <t>207503102022115438</t>
  </si>
  <si>
    <t>DF20227392298</t>
  </si>
  <si>
    <t>Eugenio Matte Hurtado #10381</t>
  </si>
  <si>
    <t>1- TD 24148 se encuentra normalizado</t>
  </si>
  <si>
    <t>2042886</t>
  </si>
  <si>
    <t>207603102022114812</t>
  </si>
  <si>
    <t>DF20227406671</t>
  </si>
  <si>
    <t>Emiliano figueroa 9835</t>
  </si>
  <si>
    <t>Falta maxima de fotos exigidas  Falta mayor data en fotos  Sector hostil , sin moradores</t>
  </si>
  <si>
    <t>2042877</t>
  </si>
  <si>
    <t>207603102022113425</t>
  </si>
  <si>
    <t>DF20227405191</t>
  </si>
  <si>
    <t>Jacinto benavente 9254</t>
  </si>
  <si>
    <t>Problema externo , td  Sector hostil .</t>
  </si>
  <si>
    <t>2042869</t>
  </si>
  <si>
    <t>207603102022112145</t>
  </si>
  <si>
    <t>DF20227407601</t>
  </si>
  <si>
    <t>Barcelo lira 1721</t>
  </si>
  <si>
    <t>Falta maxima de fotos exigidas  Sector hostil  No se toman fotos para prevenir problemas , sin moradores</t>
  </si>
  <si>
    <t>2042860</t>
  </si>
  <si>
    <t>207603102022110600</t>
  </si>
  <si>
    <t>DF20227405522</t>
  </si>
  <si>
    <t>El parron 1877</t>
  </si>
  <si>
    <t>2042813</t>
  </si>
  <si>
    <t>207603102022104432</t>
  </si>
  <si>
    <t>DF20227408267</t>
  </si>
  <si>
    <t>Ismael tocornal 8063</t>
  </si>
  <si>
    <t>Falta maxima de fotos exigidas  Sin moradores .</t>
  </si>
  <si>
    <t>2045473</t>
  </si>
  <si>
    <t>207604102022163755</t>
  </si>
  <si>
    <t>DF20227408278</t>
  </si>
  <si>
    <t>Ignacio echeverria 8287</t>
  </si>
  <si>
    <t>Problema poste , num. Incidencia relacionado con ignacio echeverria 8229</t>
  </si>
  <si>
    <t>2045472</t>
  </si>
  <si>
    <t>207604102022163518</t>
  </si>
  <si>
    <t>DF20227408281</t>
  </si>
  <si>
    <t>Ignacio echeverria 8229</t>
  </si>
  <si>
    <t>Problema de poste .</t>
  </si>
  <si>
    <t>2045468</t>
  </si>
  <si>
    <t>207504102022160432</t>
  </si>
  <si>
    <t>DF20227380118</t>
  </si>
  <si>
    <t>Yungay #1674</t>
  </si>
  <si>
    <t>1- No se logra acceso a pasaje, sin citofono y porton con motor electrico</t>
  </si>
  <si>
    <t>2045463</t>
  </si>
  <si>
    <t>207504102022155456</t>
  </si>
  <si>
    <t>DF20227387837</t>
  </si>
  <si>
    <t>Juan Antonio Rios #8341</t>
  </si>
  <si>
    <t>1- Cliente confirma encontrarse con suministro electrico  2- No puedo tomar fotografias debido a que se armo una pelea en la calle, me retiro del lugar</t>
  </si>
  <si>
    <t>2045459</t>
  </si>
  <si>
    <t>207604102022154920</t>
  </si>
  <si>
    <t>DF20227409650</t>
  </si>
  <si>
    <t>Esmeralda 752</t>
  </si>
  <si>
    <t>2045458</t>
  </si>
  <si>
    <t>207504102022154744</t>
  </si>
  <si>
    <t>DF20227386095</t>
  </si>
  <si>
    <t>Juan Antonio Rios #7909</t>
  </si>
  <si>
    <t>2045456</t>
  </si>
  <si>
    <t>207504102022153740</t>
  </si>
  <si>
    <t>DF20227385143</t>
  </si>
  <si>
    <t>La Granja #7910</t>
  </si>
  <si>
    <t>1- Poste de B.T se encuentra normalizado</t>
  </si>
  <si>
    <t>2045452</t>
  </si>
  <si>
    <t>207504102022152655</t>
  </si>
  <si>
    <t>DF20227387610</t>
  </si>
  <si>
    <t>Juan Luis Sanfuentes #8106</t>
  </si>
  <si>
    <t>2045443</t>
  </si>
  <si>
    <t>207504102022150738</t>
  </si>
  <si>
    <t>DF20227377324</t>
  </si>
  <si>
    <t>Paraguay #1661</t>
  </si>
  <si>
    <t>Pedro Adasme</t>
  </si>
  <si>
    <t>984717412</t>
  </si>
  <si>
    <t>1- Caja empalme sin sello  2- Acometida reparada con colcha provisoria  3- Suministro electrico normalizado</t>
  </si>
  <si>
    <t>2045434</t>
  </si>
  <si>
    <t>207504102022144319</t>
  </si>
  <si>
    <t>DF20227388553</t>
  </si>
  <si>
    <t>Ismael Tocornal #8203</t>
  </si>
  <si>
    <t>2045427</t>
  </si>
  <si>
    <t>207504102022143208</t>
  </si>
  <si>
    <t>DF20227388219</t>
  </si>
  <si>
    <t>Elias Fernandez Albano #8459</t>
  </si>
  <si>
    <t>2045416</t>
  </si>
  <si>
    <t>207504102022141240</t>
  </si>
  <si>
    <t>DF20227383488</t>
  </si>
  <si>
    <t>Brasil #1764</t>
  </si>
  <si>
    <t>2045414</t>
  </si>
  <si>
    <t>207504102022140308</t>
  </si>
  <si>
    <t>DF20227382438</t>
  </si>
  <si>
    <t>La Puntilla #8341</t>
  </si>
  <si>
    <t>2045074</t>
  </si>
  <si>
    <t>207504102022135137</t>
  </si>
  <si>
    <t>DF20227392491</t>
  </si>
  <si>
    <t>Pedro Aguirre Cerda #8652</t>
  </si>
  <si>
    <t>1- Me retiro del lugar, se acercan 2 personas preguntando "QUE HORA TENIA"</t>
  </si>
  <si>
    <t>2045072</t>
  </si>
  <si>
    <t>207604102022135123</t>
  </si>
  <si>
    <t>DF20227408945</t>
  </si>
  <si>
    <t>7 oriente 8175</t>
  </si>
  <si>
    <t>Falta mayor data en fotografias  Sector hostil  Sin moradores</t>
  </si>
  <si>
    <t>2045070</t>
  </si>
  <si>
    <t>207504102022134723</t>
  </si>
  <si>
    <t>DF20227385336</t>
  </si>
  <si>
    <t>Pedro Aguirre Cerda #8642</t>
  </si>
  <si>
    <t>1- Direccion corresponde a iglesia y cliente no se encuentra</t>
  </si>
  <si>
    <t>2045067</t>
  </si>
  <si>
    <t>207504102022133659</t>
  </si>
  <si>
    <t>DF20227387879</t>
  </si>
  <si>
    <t>Bolivia #2064</t>
  </si>
  <si>
    <t>1- Se encuentra persona de 3ra edad, no permite acceso a fotografiar medidor  2- Suministro electrico normalizado 3- No declara codigo ITM utilizado, pero si describe su uso  4- Caja B.T sin tapa</t>
  </si>
  <si>
    <t>2045063</t>
  </si>
  <si>
    <t>207604102022133207</t>
  </si>
  <si>
    <t>DF20227408416</t>
  </si>
  <si>
    <t>7 oriente 8353</t>
  </si>
  <si>
    <t>Sector muy confluctivo , no se toman fotos por precaucion , muchachos en plaza bebiendo .  Sin moradores</t>
  </si>
  <si>
    <t>2045061</t>
  </si>
  <si>
    <t>207504102022132539</t>
  </si>
  <si>
    <t>DF20227381035</t>
  </si>
  <si>
    <t>Lircay #1942</t>
  </si>
  <si>
    <t>2045058</t>
  </si>
  <si>
    <t>207604102022131924</t>
  </si>
  <si>
    <t>DF20227408585</t>
  </si>
  <si>
    <t>Falta mayor data en fotos  Sector hostil , no se toman fotos para prevenir problemas</t>
  </si>
  <si>
    <t>2045057</t>
  </si>
  <si>
    <t>207504102022131736</t>
  </si>
  <si>
    <t>DF20227389145</t>
  </si>
  <si>
    <t>Talcamavida #8651</t>
  </si>
  <si>
    <t>2045050</t>
  </si>
  <si>
    <t>207604102022130156</t>
  </si>
  <si>
    <t>DF20227408393</t>
  </si>
  <si>
    <t>Caoba 567</t>
  </si>
  <si>
    <t>Sector hostil  No se toman fotografias por precaucion .</t>
  </si>
  <si>
    <t>2045048</t>
  </si>
  <si>
    <t>207504102022125613</t>
  </si>
  <si>
    <t>DF20227390397</t>
  </si>
  <si>
    <t>Bolivia #1787</t>
  </si>
  <si>
    <t>1-Poste sigue en la misma condicion y corresponde a postacion de telecomunicaciones</t>
  </si>
  <si>
    <t>2045043</t>
  </si>
  <si>
    <t>207604102022125016</t>
  </si>
  <si>
    <t>DF20227407779</t>
  </si>
  <si>
    <t>19 oriente 6507</t>
  </si>
  <si>
    <t>Falta mayor data en fotografias  Sin moradores , sector hostil</t>
  </si>
  <si>
    <t>2045036</t>
  </si>
  <si>
    <t>207604102022123416</t>
  </si>
  <si>
    <t>DF20227407473</t>
  </si>
  <si>
    <t>Jose ghiardo 0369</t>
  </si>
  <si>
    <t>Falta mayor data en fotografias  Sin moradores  Sector hostil . No se toman mas fotos por precaucion</t>
  </si>
  <si>
    <t>2045028</t>
  </si>
  <si>
    <t>207504102022122030</t>
  </si>
  <si>
    <t>DF20227380135</t>
  </si>
  <si>
    <t>Manuel Bulnes #1077</t>
  </si>
  <si>
    <t>2045025</t>
  </si>
  <si>
    <t>207604102022121039</t>
  </si>
  <si>
    <t>DF20227408361</t>
  </si>
  <si>
    <t>Las barrancas 9235</t>
  </si>
  <si>
    <t>Falta maxima exigidas de fotos  Falta data en fotos  Problema td , dae</t>
  </si>
  <si>
    <t>2045024</t>
  </si>
  <si>
    <t>207504102022120748</t>
  </si>
  <si>
    <t>DF20227374451</t>
  </si>
  <si>
    <t>Fernandez Albano #9791</t>
  </si>
  <si>
    <t>1- TD 24154 se encuentra normalizado</t>
  </si>
  <si>
    <t>2045018</t>
  </si>
  <si>
    <t>207604102022115742</t>
  </si>
  <si>
    <t>DF20227406349</t>
  </si>
  <si>
    <t>Putre 0300 dpto 14</t>
  </si>
  <si>
    <t>Sector hostil . Sin acceso a medidores .</t>
  </si>
  <si>
    <t>2045001</t>
  </si>
  <si>
    <t>207604102022113919</t>
  </si>
  <si>
    <t>DF20227407252</t>
  </si>
  <si>
    <t>Sofia eastman de huneus 9926</t>
  </si>
  <si>
    <t>Sector hostil  Falta mayor data en fotografias  Sin moradores</t>
  </si>
  <si>
    <t>2047090</t>
  </si>
  <si>
    <t>207605102022170545</t>
  </si>
  <si>
    <t>DF20227395961</t>
  </si>
  <si>
    <t>Rio de janeiro 851</t>
  </si>
  <si>
    <t>2046714</t>
  </si>
  <si>
    <t>207605102022160950</t>
  </si>
  <si>
    <t>DF20227406785</t>
  </si>
  <si>
    <t>Puelche 2056</t>
  </si>
  <si>
    <t>Problema externo , td . Sector hostil</t>
  </si>
  <si>
    <t>2046706</t>
  </si>
  <si>
    <t>207605102022160013</t>
  </si>
  <si>
    <t>DF20227407913</t>
  </si>
  <si>
    <t>Arturo prat 10256</t>
  </si>
  <si>
    <t>Sector conflictivo , no se toman fotos para prevenir . Sin moradores</t>
  </si>
  <si>
    <t>2046689</t>
  </si>
  <si>
    <t>207505102022145654</t>
  </si>
  <si>
    <t>DF20227389159</t>
  </si>
  <si>
    <t>Carab. Genaro Rodriguez #1715</t>
  </si>
  <si>
    <t>1- TD 23827 se encuentra normalizado 2- Caja B.T con tapa abierta</t>
  </si>
  <si>
    <t>2046683</t>
  </si>
  <si>
    <t>207505102022144235</t>
  </si>
  <si>
    <t>DF20227383183</t>
  </si>
  <si>
    <t>Carab. Genaro Rodriguez #2035</t>
  </si>
  <si>
    <t>1-A.P Se encuentra normalizado</t>
  </si>
  <si>
    <t>2046679</t>
  </si>
  <si>
    <t>207505102022143158</t>
  </si>
  <si>
    <t>DF20227392603</t>
  </si>
  <si>
    <t>Eugenio Matte #9834</t>
  </si>
  <si>
    <t>1- TD 24159 se encuentra normalizado 2- Sector con suministro electrico</t>
  </si>
  <si>
    <t>2046677</t>
  </si>
  <si>
    <t>207505102022142753</t>
  </si>
  <si>
    <t>DF20227381628</t>
  </si>
  <si>
    <t>1-Se encuentra menor de edad en domicilio que confirma encontrarse con suministro electrico</t>
  </si>
  <si>
    <t>2046646</t>
  </si>
  <si>
    <t>207605102022133419</t>
  </si>
  <si>
    <t>DF20227403980</t>
  </si>
  <si>
    <t>Augusto dhalmar 9910</t>
  </si>
  <si>
    <t>Problema externo , td  Num. Incidencia relacionada con direccion augusto dhalmar 9891</t>
  </si>
  <si>
    <t>2046644</t>
  </si>
  <si>
    <t>207505102022132856</t>
  </si>
  <si>
    <t>DF20227381564</t>
  </si>
  <si>
    <t>Americo Vespucio #1544</t>
  </si>
  <si>
    <t>1- Lugar corresponde a antena de telecomunicaciones 2-Suministro electrico normal</t>
  </si>
  <si>
    <t>2046630</t>
  </si>
  <si>
    <t>207505102022125903</t>
  </si>
  <si>
    <t>DF20227387672</t>
  </si>
  <si>
    <t>Mirador #1586</t>
  </si>
  <si>
    <t>2046582</t>
  </si>
  <si>
    <t>207605102022124627</t>
  </si>
  <si>
    <t>DF20227403904</t>
  </si>
  <si>
    <t>Augusto dhalmar 9891</t>
  </si>
  <si>
    <t>Falta maxima de fotos exigidas  Mas data . Problema externo , td</t>
  </si>
  <si>
    <t>2046581</t>
  </si>
  <si>
    <t>207505102022124413</t>
  </si>
  <si>
    <t>DF20227388327</t>
  </si>
  <si>
    <t>Mirador #1250</t>
  </si>
  <si>
    <t>2046576</t>
  </si>
  <si>
    <t>207505102022123508</t>
  </si>
  <si>
    <t>DF20227388149</t>
  </si>
  <si>
    <t>Angamos #7140</t>
  </si>
  <si>
    <t>1- Cliente no se encuentra en domicilio 2-Caja B.T sin tapa</t>
  </si>
  <si>
    <t>2046572</t>
  </si>
  <si>
    <t>207605102022123403</t>
  </si>
  <si>
    <t>DF20227395517</t>
  </si>
  <si>
    <t>Esperanza 1441</t>
  </si>
  <si>
    <t>Sector hostil . Sin moradores</t>
  </si>
  <si>
    <t>2046568</t>
  </si>
  <si>
    <t>207605102022122751</t>
  </si>
  <si>
    <t>DF20227409444</t>
  </si>
  <si>
    <t>Esperanza 1302</t>
  </si>
  <si>
    <t>Falta maxima de fotografias exigidas  Sector hostil . No se toman fotografias por precaucion</t>
  </si>
  <si>
    <t>2046565</t>
  </si>
  <si>
    <t>207505102022122434</t>
  </si>
  <si>
    <t>DF20227388569</t>
  </si>
  <si>
    <t>Los Prunos #1854</t>
  </si>
  <si>
    <t>2046558</t>
  </si>
  <si>
    <t>207605102022122129</t>
  </si>
  <si>
    <t>DF20227409376</t>
  </si>
  <si>
    <t>Emiliano figueroa 9801</t>
  </si>
  <si>
    <t>Falta maxima de fotos exigidas  Sector hostil</t>
  </si>
  <si>
    <t>2046557</t>
  </si>
  <si>
    <t>207505102022121659</t>
  </si>
  <si>
    <t>DF20227388917</t>
  </si>
  <si>
    <t>Los Prunos #1732</t>
  </si>
  <si>
    <t>2046548</t>
  </si>
  <si>
    <t>207505102022120420</t>
  </si>
  <si>
    <t>DF20227388550</t>
  </si>
  <si>
    <t>El Parron #1998</t>
  </si>
  <si>
    <t>1- Sector con suministro electrico normal 2- Cableado en piso es de telecomunicaciones</t>
  </si>
  <si>
    <t>2046545</t>
  </si>
  <si>
    <t>207605102022120236</t>
  </si>
  <si>
    <t>DF20227404615</t>
  </si>
  <si>
    <t>Dolores 9154</t>
  </si>
  <si>
    <t>2046543</t>
  </si>
  <si>
    <t>207605102022120027</t>
  </si>
  <si>
    <t>DF20227403803</t>
  </si>
  <si>
    <t>Dolores 9133</t>
  </si>
  <si>
    <t>Problema externo , td</t>
  </si>
  <si>
    <t>2046522</t>
  </si>
  <si>
    <t>207605102022111558</t>
  </si>
  <si>
    <t>DF20227408650</t>
  </si>
  <si>
    <t>Elias fernandez albano 8730</t>
  </si>
  <si>
    <t>Falta maxima de fotos exigidas , mas data  Atiende persona , pero no recuerda visita de personal de emergencia . Desconfia un poco de mi visita , no entrega datos</t>
  </si>
  <si>
    <t>2046348</t>
  </si>
  <si>
    <t>207605102022110139</t>
  </si>
  <si>
    <t>DF20227394857</t>
  </si>
  <si>
    <t>Laraquete 8582</t>
  </si>
  <si>
    <t>Falta data en fotografias . Sin moradores</t>
  </si>
  <si>
    <t>2046334</t>
  </si>
  <si>
    <t>207605102022104326</t>
  </si>
  <si>
    <t>DF20227395377</t>
  </si>
  <si>
    <t>20 de agosto 7521</t>
  </si>
  <si>
    <t>Falta mator data en fotografias  Sin acceso a pasaje , porton cerrado</t>
  </si>
  <si>
    <t>2046320</t>
  </si>
  <si>
    <t>207605102022102447</t>
  </si>
  <si>
    <t>DF20227404035</t>
  </si>
  <si>
    <t>Mayo 1343</t>
  </si>
  <si>
    <t>2046313</t>
  </si>
  <si>
    <t>207605102022101115</t>
  </si>
  <si>
    <t>DF20227408494</t>
  </si>
  <si>
    <t>Mirador 1567</t>
  </si>
  <si>
    <t>2049023</t>
  </si>
  <si>
    <t>207606102022174937</t>
  </si>
  <si>
    <t>DF20227403068</t>
  </si>
  <si>
    <t>San eduardo 210</t>
  </si>
  <si>
    <t>2048661</t>
  </si>
  <si>
    <t>207506102022153415</t>
  </si>
  <si>
    <t>DF20227387739</t>
  </si>
  <si>
    <t>Los Cerezos #76 dpto 403</t>
  </si>
  <si>
    <t>1- Cliente no se encuentra en domicilio, peeo conserje permite acceso a shaft medidores  2- Suministro electrico normalizado</t>
  </si>
  <si>
    <t>2048653</t>
  </si>
  <si>
    <t>207506102022151153</t>
  </si>
  <si>
    <t>DF20227387377</t>
  </si>
  <si>
    <t>Angel Cruchaga Santa Maria #291</t>
  </si>
  <si>
    <t>1-TD 1083 se encuentra normalizado 2- No declara codigo de material utilizado</t>
  </si>
  <si>
    <t>2048638</t>
  </si>
  <si>
    <t>207506102022145229</t>
  </si>
  <si>
    <t>DF20227383880</t>
  </si>
  <si>
    <t>Angel Cruchaga Santa Maria #132</t>
  </si>
  <si>
    <t>2048631</t>
  </si>
  <si>
    <t>207506102022144112</t>
  </si>
  <si>
    <t>DF20227376566</t>
  </si>
  <si>
    <t>Av. Irarrazabal #4200 dpto 1201</t>
  </si>
  <si>
    <t>1- TD 96117 se encuentra normalizado</t>
  </si>
  <si>
    <t>2048625</t>
  </si>
  <si>
    <t>207506102022142844</t>
  </si>
  <si>
    <t>DF20227386401</t>
  </si>
  <si>
    <t>Los Jardines #241</t>
  </si>
  <si>
    <t>1- Cliente no se encuentra en domicilio 2- Poste particular se encuentra en el mismo estado  3- Acometida en riesgo electrico, se encuentra apoyada en ramas de arbol</t>
  </si>
  <si>
    <t>2048621</t>
  </si>
  <si>
    <t>207506102022141409</t>
  </si>
  <si>
    <t>DF20227392016</t>
  </si>
  <si>
    <t>Ramon Cruz #518</t>
  </si>
  <si>
    <t>1-Conserje permite acceso a medidor y confirma que suministro electrico a la fecha  esta normalizado</t>
  </si>
  <si>
    <t>2048584</t>
  </si>
  <si>
    <t>207606102022141132</t>
  </si>
  <si>
    <t>DF20227402832</t>
  </si>
  <si>
    <t>Prof. Ernesto guzman 9425</t>
  </si>
  <si>
    <t>Sector conflictivo . No se toman fotos por precaucion</t>
  </si>
  <si>
    <t>2048499</t>
  </si>
  <si>
    <t>207506102022135002</t>
  </si>
  <si>
    <t>DF20227373917</t>
  </si>
  <si>
    <t>Alcalde Jorge Monckeberg #487 c/B</t>
  </si>
  <si>
    <t>1-TD 107773 se encuentra normalizado</t>
  </si>
  <si>
    <t>2048496</t>
  </si>
  <si>
    <t>207606102022133952</t>
  </si>
  <si>
    <t>DF20227394957</t>
  </si>
  <si>
    <t>Eugenio matte 10381</t>
  </si>
  <si>
    <t>Falta maxima de foto exigidas y data  Sector conflictivo  No se toman mas fotos para prevenir</t>
  </si>
  <si>
    <t>2048490</t>
  </si>
  <si>
    <t>207506102022133349</t>
  </si>
  <si>
    <t>DF20227387151</t>
  </si>
  <si>
    <t>Americo Vespucio #991 dpto 13</t>
  </si>
  <si>
    <t>1- TD 6277 se encuentra en servicio normal</t>
  </si>
  <si>
    <t>2048487</t>
  </si>
  <si>
    <t>207506102022132818</t>
  </si>
  <si>
    <t>DF20227384861</t>
  </si>
  <si>
    <t>Americo Vespucio #935 dpto 327</t>
  </si>
  <si>
    <t>2048483</t>
  </si>
  <si>
    <t>207606102022132235</t>
  </si>
  <si>
    <t>DF20227395468</t>
  </si>
  <si>
    <t>Aurora de chile 10251</t>
  </si>
  <si>
    <t>Sector hostil  No se toman fotos por precaucion  Falta mayor cantidad de fotos exigidas</t>
  </si>
  <si>
    <t>2048477</t>
  </si>
  <si>
    <t>207506102022131039</t>
  </si>
  <si>
    <t>DF20227389135</t>
  </si>
  <si>
    <t>Los Almendros #4215 dpto B</t>
  </si>
  <si>
    <t>Juan Patricio Elgueta</t>
  </si>
  <si>
    <t>976998299</t>
  </si>
  <si>
    <t>1-Cliente se encuentra con suministro electrico normalizado 2-Cliente asegura nunca haber llamado a ENEL por alguna falla o que tecnicos se hayan contactado con él, el dia del ticket</t>
  </si>
  <si>
    <t>2048476</t>
  </si>
  <si>
    <t>207606102022131025</t>
  </si>
  <si>
    <t>DF20227395314</t>
  </si>
  <si>
    <t>Domingo espiñeira 1620</t>
  </si>
  <si>
    <t>Falta mejor detalle en fotos  Sin moradores  Sector hostil</t>
  </si>
  <si>
    <t>2048469</t>
  </si>
  <si>
    <t>207506102022125748</t>
  </si>
  <si>
    <t>DF20227389184</t>
  </si>
  <si>
    <t>Juan Moya M. #816</t>
  </si>
  <si>
    <t>1- Cliente no se encuentra en domicilio 2- Caja B.T con tapa abierta y colgando</t>
  </si>
  <si>
    <t>2048468</t>
  </si>
  <si>
    <t>207606102022125705</t>
  </si>
  <si>
    <t>DF20227395810</t>
  </si>
  <si>
    <t>Quintin romero 1312</t>
  </si>
  <si>
    <t>2048467</t>
  </si>
  <si>
    <t>207506102022125527</t>
  </si>
  <si>
    <t>DF20227390563</t>
  </si>
  <si>
    <t>2048425</t>
  </si>
  <si>
    <t>207606102022124454</t>
  </si>
  <si>
    <t>DF20227395931</t>
  </si>
  <si>
    <t>Ramon barros luco 9225</t>
  </si>
  <si>
    <t>Falta mayor data en fotos  Problema externo , td dae</t>
  </si>
  <si>
    <t>2048424</t>
  </si>
  <si>
    <t>207506102022124239</t>
  </si>
  <si>
    <t>DF20227387682</t>
  </si>
  <si>
    <t>Lo Plaza #1869</t>
  </si>
  <si>
    <t>2048417</t>
  </si>
  <si>
    <t>207606102022123518</t>
  </si>
  <si>
    <t>DF20227395597</t>
  </si>
  <si>
    <t>Goycolea 1630</t>
  </si>
  <si>
    <t>Falta maxima de fotos exigidas , mas data  Problema externo , alumbrado publico</t>
  </si>
  <si>
    <t>2048416</t>
  </si>
  <si>
    <t>207506102022123253</t>
  </si>
  <si>
    <t>DF20227386120</t>
  </si>
  <si>
    <t>El Grumete #974</t>
  </si>
  <si>
    <t>Pedro Uribarri</t>
  </si>
  <si>
    <t>966454112</t>
  </si>
  <si>
    <t>2048409</t>
  </si>
  <si>
    <t>207606102022122457</t>
  </si>
  <si>
    <t>DF20227408202</t>
  </si>
  <si>
    <t>Ossa 1285 BL 1 dpto 44</t>
  </si>
  <si>
    <t>Sin acceso a nichos , cerrado  Sector hostil</t>
  </si>
  <si>
    <t>2048402</t>
  </si>
  <si>
    <t>207506102022121145</t>
  </si>
  <si>
    <t>DF20227384794</t>
  </si>
  <si>
    <t>Pedro Lobos #1061</t>
  </si>
  <si>
    <t>1- TD 6280 se encuentra normalizado  2- Suministro electrico normal en sector</t>
  </si>
  <si>
    <t>2048401</t>
  </si>
  <si>
    <t>207606102022121012</t>
  </si>
  <si>
    <t>DF20227395801</t>
  </si>
  <si>
    <t>Laraquete 8652</t>
  </si>
  <si>
    <t>Falta maxima de fotos exigidas  Mas data , Problema externo , td .</t>
  </si>
  <si>
    <t>2048399</t>
  </si>
  <si>
    <t>207506102022120649</t>
  </si>
  <si>
    <t>DF20227384855</t>
  </si>
  <si>
    <t>Maria Celeste #5125 dpto 508</t>
  </si>
  <si>
    <t>1-TD 6280 se encuentra normalizado</t>
  </si>
  <si>
    <t>2048394</t>
  </si>
  <si>
    <t>207506102022115639</t>
  </si>
  <si>
    <t>DF20227384314</t>
  </si>
  <si>
    <t>Las Brumas #5121</t>
  </si>
  <si>
    <t>1- Cableado de telecomunicaciones, ya no se encuentra en piso o colgando</t>
  </si>
  <si>
    <t>2050833</t>
  </si>
  <si>
    <t>207607102022170838</t>
  </si>
  <si>
    <t>DF20227396641</t>
  </si>
  <si>
    <t>Ignacio carrera pinto 6659</t>
  </si>
  <si>
    <t>Sin moradores  Vecinos desconfiados al ver camioneta , no se toman mas fotos para prevenir</t>
  </si>
  <si>
    <t>2050801</t>
  </si>
  <si>
    <t>207507102022164735</t>
  </si>
  <si>
    <t>Pedro Torres #1288 cs 108</t>
  </si>
  <si>
    <t>1- TD 32218 se encuentra normalizado</t>
  </si>
  <si>
    <t>2050776</t>
  </si>
  <si>
    <t>207507102022163806</t>
  </si>
  <si>
    <t>DF20227383184</t>
  </si>
  <si>
    <t>Pedro Solis #4650</t>
  </si>
  <si>
    <t>1- Cliente no se encuentra eb domicilio</t>
  </si>
  <si>
    <t>2050768</t>
  </si>
  <si>
    <t>207507102022162745</t>
  </si>
  <si>
    <t>DF20227392025</t>
  </si>
  <si>
    <t>El Gallito #4112</t>
  </si>
  <si>
    <t>1-Cliente no se encuentra en domicilio 2- Caja B.T se encuentra con tapa abierta y colgando</t>
  </si>
  <si>
    <t>2050764</t>
  </si>
  <si>
    <t>207607102022161821</t>
  </si>
  <si>
    <t>DF20227396968</t>
  </si>
  <si>
    <t>Industria 8611</t>
  </si>
  <si>
    <t>Falta maxima de fotos exigidas  Mas data Sin moradores .</t>
  </si>
  <si>
    <t>2050763</t>
  </si>
  <si>
    <t>207507102022161543</t>
  </si>
  <si>
    <t>DF20227386512</t>
  </si>
  <si>
    <t>Arturo Medina #4731</t>
  </si>
  <si>
    <t>2050757</t>
  </si>
  <si>
    <t>207607102022161031</t>
  </si>
  <si>
    <t>DF20227396802</t>
  </si>
  <si>
    <t>Quito 8693</t>
  </si>
  <si>
    <t>Falta mayor data en fotografias  Problema externo ,td</t>
  </si>
  <si>
    <t>2050746</t>
  </si>
  <si>
    <t>207507102022160024</t>
  </si>
  <si>
    <t>DF20227387071</t>
  </si>
  <si>
    <t>Coventry #1934 tr A dpto 610</t>
  </si>
  <si>
    <t>1-Cliente no se encunetra en domicilio, pero conserje permite acceso a shaft medidores  2- Suministro electrico normalizado 3- Falta sello en caja empalme  4-Declara ITM de 40A y en caja empalme existe un ITM 25A</t>
  </si>
  <si>
    <t>2050742</t>
  </si>
  <si>
    <t>207607102022155701</t>
  </si>
  <si>
    <t>DF20227395764</t>
  </si>
  <si>
    <t>Acuario 9139</t>
  </si>
  <si>
    <t>2050737</t>
  </si>
  <si>
    <t>207507102022154507</t>
  </si>
  <si>
    <t>DF20227383132</t>
  </si>
  <si>
    <t>Rosita Renard #1695</t>
  </si>
  <si>
    <t>Miriam Mora</t>
  </si>
  <si>
    <t>84496954</t>
  </si>
  <si>
    <t>1-Cliente confirma que problema era al interior de su domicilio</t>
  </si>
  <si>
    <t>2050708</t>
  </si>
  <si>
    <t>207507102022152029</t>
  </si>
  <si>
    <t>DF20227383060</t>
  </si>
  <si>
    <t>Amapolas #5465 G</t>
  </si>
  <si>
    <t>1-Cliente confirma encontrarse con suministro electrico normalizado</t>
  </si>
  <si>
    <t>2050699</t>
  </si>
  <si>
    <t>207507102022150909</t>
  </si>
  <si>
    <t>DF20227389058</t>
  </si>
  <si>
    <t>Celerino Pereira #1358</t>
  </si>
  <si>
    <t>2050693</t>
  </si>
  <si>
    <t>207507102022145736</t>
  </si>
  <si>
    <t>DF20227388997</t>
  </si>
  <si>
    <t>Pucara #5207</t>
  </si>
  <si>
    <t>1- Cliente no se encuentra en domicilio 2- Acometida con muy baja altura</t>
  </si>
  <si>
    <t>2050389</t>
  </si>
  <si>
    <t>207507102022144343</t>
  </si>
  <si>
    <t>DF20227386098</t>
  </si>
  <si>
    <t>Baden #4891 dpto 402</t>
  </si>
  <si>
    <t>1- Cliente no se encuentra en domicilio, pero conserje permite acceso a concentrado de medidores 2-Suministro electrico normalizado</t>
  </si>
  <si>
    <t>2050381</t>
  </si>
  <si>
    <t>207507102022143431</t>
  </si>
  <si>
    <t>DF20227383041</t>
  </si>
  <si>
    <t>Rapel #387</t>
  </si>
  <si>
    <t>2050324</t>
  </si>
  <si>
    <t>207507102022134906</t>
  </si>
  <si>
    <t>DF20227384591</t>
  </si>
  <si>
    <t>Ortuzar #210</t>
  </si>
  <si>
    <t>2050318</t>
  </si>
  <si>
    <t>207507102022133850</t>
  </si>
  <si>
    <t>DF20227387046</t>
  </si>
  <si>
    <t>Alcazar #4345</t>
  </si>
  <si>
    <t>1-TD 1083 se encuentra normalizado</t>
  </si>
  <si>
    <t>2050273</t>
  </si>
  <si>
    <t>207507102022132247</t>
  </si>
  <si>
    <t>DF20227382145</t>
  </si>
  <si>
    <t>Pdte. Jose Battle #4393</t>
  </si>
  <si>
    <t>Jose borquez</t>
  </si>
  <si>
    <t>2050236</t>
  </si>
  <si>
    <t>207507102022131103</t>
  </si>
  <si>
    <t>DF20227388247</t>
  </si>
  <si>
    <t>Pdte. Jose Battle #4376</t>
  </si>
  <si>
    <t>Carla Valdes</t>
  </si>
  <si>
    <t>222275223</t>
  </si>
  <si>
    <t>1- Cliente se encuentra con suministro electrico normalizado 2-Declaran codigo de ITM 32A y en caja empalme se aprecia ITM 40A</t>
  </si>
  <si>
    <t>2050231</t>
  </si>
  <si>
    <t>207507102022130112</t>
  </si>
  <si>
    <t>DF20227374664</t>
  </si>
  <si>
    <t>Pdte. Jose Battle #4826</t>
  </si>
  <si>
    <t>2050230</t>
  </si>
  <si>
    <t>207607102022130128</t>
  </si>
  <si>
    <t>DF20227396477</t>
  </si>
  <si>
    <t>Carlos cariola 1314</t>
  </si>
  <si>
    <t>Falta mayor data en fotografias  Sector conflictivo  No se toman fotos por precaucion</t>
  </si>
  <si>
    <t>2050215</t>
  </si>
  <si>
    <t>207507102022124252</t>
  </si>
  <si>
    <t>DF20227383039</t>
  </si>
  <si>
    <t>Cauquenes #146 dpto 37</t>
  </si>
  <si>
    <t>1- Cliente no se encuentra en domicilio, pero conserje permite acceso a shaft medidores 2-Suministro electrico normalizado 3-Sin sello de caja de empalme</t>
  </si>
  <si>
    <t>2050207</t>
  </si>
  <si>
    <t>207607102022123544</t>
  </si>
  <si>
    <t>DF20227400551</t>
  </si>
  <si>
    <t>Crescente errazuris 1355</t>
  </si>
  <si>
    <t>Sector hostil  No se toman muchas fotos por precaucion</t>
  </si>
  <si>
    <t>2050200</t>
  </si>
  <si>
    <t>207607102022122411</t>
  </si>
  <si>
    <t>DF20227400449</t>
  </si>
  <si>
    <t>Fuerte bulnes 1461</t>
  </si>
  <si>
    <t>Sector hostil  No se toman fotografias para prevenir  Mucha gente en esquina .</t>
  </si>
  <si>
    <t>2050198</t>
  </si>
  <si>
    <t>207507102022122012</t>
  </si>
  <si>
    <t>DF20227382510</t>
  </si>
  <si>
    <t>Irarrazabal #4882 loc 1</t>
  </si>
  <si>
    <t>Patricia Orrego</t>
  </si>
  <si>
    <t>2050186</t>
  </si>
  <si>
    <t>207607102022120702</t>
  </si>
  <si>
    <t>DF20227395859</t>
  </si>
  <si>
    <t>Antartica chilena 1570</t>
  </si>
  <si>
    <t>Falta mayor data en fotografias  Sector hostil . Sin moradores</t>
  </si>
  <si>
    <t>2050176</t>
  </si>
  <si>
    <t>207607102022115307</t>
  </si>
  <si>
    <t>DF20227399820</t>
  </si>
  <si>
    <t>Tibor mendez 1711</t>
  </si>
  <si>
    <t>Sector hostil  No se toman fotos para prevenir  Falta mejor detalle en fotos  Mayor data en la misma</t>
  </si>
  <si>
    <t>2050168</t>
  </si>
  <si>
    <t>207607102022113908</t>
  </si>
  <si>
    <t>DF20227400636</t>
  </si>
  <si>
    <t>Ramon barros luco 9254</t>
  </si>
  <si>
    <t>Falta maxima de fotos exigidas , mas data  Sector conflictivo , no se toman fotos para prevenir</t>
  </si>
  <si>
    <t>2050160</t>
  </si>
  <si>
    <t>207607102022113051</t>
  </si>
  <si>
    <t>DF20227400648</t>
  </si>
  <si>
    <t>Goycolea 1535</t>
  </si>
  <si>
    <t>2050152</t>
  </si>
  <si>
    <t>207607102022110815</t>
  </si>
  <si>
    <t>DF20227400254</t>
  </si>
  <si>
    <t>Barcelo lira 1451</t>
  </si>
  <si>
    <t>Falta mayor data en fotografias  Sin moradores . Sector hostil</t>
  </si>
  <si>
    <t>2050146</t>
  </si>
  <si>
    <t>207607102022105423</t>
  </si>
  <si>
    <t>DF20227398584</t>
  </si>
  <si>
    <t>Juan antonio rios 8832</t>
  </si>
  <si>
    <t>Sector hostil  Sin moradores  Sin mayor observacion</t>
  </si>
  <si>
    <t>2050138</t>
  </si>
  <si>
    <t>207607102022104314</t>
  </si>
  <si>
    <t>DF20227400919</t>
  </si>
  <si>
    <t>Bolivia 1829</t>
  </si>
  <si>
    <t>2050134</t>
  </si>
  <si>
    <t>207607102022103644</t>
  </si>
  <si>
    <t>DF20227400933</t>
  </si>
  <si>
    <t>Bolivia 1884</t>
  </si>
  <si>
    <t>2050131</t>
  </si>
  <si>
    <t>207607102022103211</t>
  </si>
  <si>
    <t>DF20227400997</t>
  </si>
  <si>
    <t>Bolivia 1821</t>
  </si>
  <si>
    <t>2049879</t>
  </si>
  <si>
    <t>207607102022101409</t>
  </si>
  <si>
    <t>DF20227396328</t>
  </si>
  <si>
    <t>Mariana castro 1339</t>
  </si>
  <si>
    <t>2054089</t>
  </si>
  <si>
    <t>207611102022170918</t>
  </si>
  <si>
    <t>DF20227396343</t>
  </si>
  <si>
    <t>San gregorio 268</t>
  </si>
  <si>
    <t>Sin moradores , falta maxima de fotos exigidas , mas data .</t>
  </si>
  <si>
    <t>2054070</t>
  </si>
  <si>
    <t>207511102022162956</t>
  </si>
  <si>
    <t>DF20227391790</t>
  </si>
  <si>
    <t>Chile-España #597</t>
  </si>
  <si>
    <t>1-Cliente aun no da solucion a poste particular de acometida</t>
  </si>
  <si>
    <t>2054045</t>
  </si>
  <si>
    <t>207511102022160337</t>
  </si>
  <si>
    <t>DF20227383193</t>
  </si>
  <si>
    <t>Simon Bolivar #3095A</t>
  </si>
  <si>
    <t>2053579</t>
  </si>
  <si>
    <t>207511102022154352</t>
  </si>
  <si>
    <t>DF20227383419</t>
  </si>
  <si>
    <t>Pdte. Jose Battle #3572</t>
  </si>
  <si>
    <t>Asesora del hogar</t>
  </si>
  <si>
    <t>1- Asesora del hogar confirma que se encuentra con suministro electrico normalizado</t>
  </si>
  <si>
    <t>2053572</t>
  </si>
  <si>
    <t>207611102022153810</t>
  </si>
  <si>
    <t>DF20227408298</t>
  </si>
  <si>
    <t>Isla tenglo 8612 dpto 32</t>
  </si>
  <si>
    <t>Falta maxima de fotos exigidas , mas data en la misma . Sector conflictivo . No se roman fotos por precaucion</t>
  </si>
  <si>
    <t>2053565</t>
  </si>
  <si>
    <t>207511102022153007</t>
  </si>
  <si>
    <t>DF20227388197</t>
  </si>
  <si>
    <t>Echeñique #4001</t>
  </si>
  <si>
    <t>2053556</t>
  </si>
  <si>
    <t>207511102022151801</t>
  </si>
  <si>
    <t>DF20227389130</t>
  </si>
  <si>
    <t>Pdte. Jose Battle #3707</t>
  </si>
  <si>
    <t>2053551</t>
  </si>
  <si>
    <t>207611102022151208</t>
  </si>
  <si>
    <t>DF20227396772</t>
  </si>
  <si>
    <t>2 poniente 7845</t>
  </si>
  <si>
    <t>Sector confluctivo  No se toman fotos por precaucion</t>
  </si>
  <si>
    <t>2053424</t>
  </si>
  <si>
    <t>207611102022140344</t>
  </si>
  <si>
    <t>DF20227396031</t>
  </si>
  <si>
    <t>Guacolda 10371</t>
  </si>
  <si>
    <t>Sector confluctivo  Num. De incidencia relacionada con DF20227395999</t>
  </si>
  <si>
    <t>2053406</t>
  </si>
  <si>
    <t>207611102022132744</t>
  </si>
  <si>
    <t>DF20227395999</t>
  </si>
  <si>
    <t>Guacolda 10407</t>
  </si>
  <si>
    <t>Falta maxima de fotos exigidas  Sector muy conflictivo  No se toman mas fotos para prevenir</t>
  </si>
  <si>
    <t>2053387</t>
  </si>
  <si>
    <t>207611102022122628</t>
  </si>
  <si>
    <t>DF20227396373</t>
  </si>
  <si>
    <t>Quintin romero 1320</t>
  </si>
  <si>
    <t>Falta mejor detalle en fotografias , falta mayor data en fotos   Sin moradores . Sector hostil</t>
  </si>
  <si>
    <t>2053379</t>
  </si>
  <si>
    <t>207611102022120935</t>
  </si>
  <si>
    <t>DF20227396190</t>
  </si>
  <si>
    <t>Anibal zañartu 7912</t>
  </si>
  <si>
    <t>Falta maxima de fotos exigidas , mas data  Sin moradores .</t>
  </si>
  <si>
    <t>2053374</t>
  </si>
  <si>
    <t>207611102022120003</t>
  </si>
  <si>
    <t>DF20227396069</t>
  </si>
  <si>
    <t>Angamos 7185</t>
  </si>
  <si>
    <t>2055915</t>
  </si>
  <si>
    <t>207612102022170107</t>
  </si>
  <si>
    <t>DF20227393831</t>
  </si>
  <si>
    <t>Alejandro vial 8750</t>
  </si>
  <si>
    <t>2055887</t>
  </si>
  <si>
    <t>207512102022161722</t>
  </si>
  <si>
    <t>DF20227383355</t>
  </si>
  <si>
    <t>Las Dalias #1870</t>
  </si>
  <si>
    <t>2055876</t>
  </si>
  <si>
    <t>207512102022155841</t>
  </si>
  <si>
    <t>DF20227374305</t>
  </si>
  <si>
    <t>Exequiel Fernandez #1872</t>
  </si>
  <si>
    <t>1- TD 27213 se encuentra normalizado</t>
  </si>
  <si>
    <t>2055864</t>
  </si>
  <si>
    <t>207612102022155348</t>
  </si>
  <si>
    <t>DF20227393269</t>
  </si>
  <si>
    <t>Libertad 1917</t>
  </si>
  <si>
    <t>Falta mayor data en fotos  Sector conflictivo  No se toman fotos por precaucion</t>
  </si>
  <si>
    <t>2055862</t>
  </si>
  <si>
    <t>207612102022155017</t>
  </si>
  <si>
    <t>DF20227397349</t>
  </si>
  <si>
    <t>Cruz del sur 1995</t>
  </si>
  <si>
    <t>Falta mayor data en fotos . Sector hostil   Direccion relacionada a num. Incidencia DF20227396983</t>
  </si>
  <si>
    <t>2055859</t>
  </si>
  <si>
    <t>207612102022154727</t>
  </si>
  <si>
    <t>DF20227396983</t>
  </si>
  <si>
    <t>Cruz del sur 1997</t>
  </si>
  <si>
    <t>Falta maxima de fotos y mayor data exigidos  Sector conflictivo  Problema externo , td dae</t>
  </si>
  <si>
    <t>2055850</t>
  </si>
  <si>
    <t>207512102022153608</t>
  </si>
  <si>
    <t>DF20227381517</t>
  </si>
  <si>
    <t>Jose Pedro Alessandri # 1993 dpto 74 B</t>
  </si>
  <si>
    <t>1-Conserje permite acceso a shaft medidores  2- Suministro electrico normalizado</t>
  </si>
  <si>
    <t>2055626</t>
  </si>
  <si>
    <t>207612102022152210</t>
  </si>
  <si>
    <t>DF20227402998</t>
  </si>
  <si>
    <t>Pasaje l 2209</t>
  </si>
  <si>
    <t>Sector conflictivo  No se toman fotografias por precaucion</t>
  </si>
  <si>
    <t>2055594</t>
  </si>
  <si>
    <t>207512102022151956</t>
  </si>
  <si>
    <t>DF20227386726</t>
  </si>
  <si>
    <t>Ramon Cruz #1782 dpto 11</t>
  </si>
  <si>
    <t>2055323</t>
  </si>
  <si>
    <t>207612102022151303</t>
  </si>
  <si>
    <t>DF20227394467</t>
  </si>
  <si>
    <t>Pasaje W 2201</t>
  </si>
  <si>
    <t>Sector conflictivo  No se toman muchas fotos para prevenir  Sin moradores</t>
  </si>
  <si>
    <t>2055322</t>
  </si>
  <si>
    <t>207512102022151037</t>
  </si>
  <si>
    <t>DF20227385621</t>
  </si>
  <si>
    <t>Peatones XV #4390</t>
  </si>
  <si>
    <t>2055318</t>
  </si>
  <si>
    <t>207512102022150225</t>
  </si>
  <si>
    <t>DF20227375911</t>
  </si>
  <si>
    <t>Alc. Jorge Monckeberg #1471</t>
  </si>
  <si>
    <t>1- TD 5716 se encuentra normalizado 2- No declara codigo de material utilizado, pero si describe su uso</t>
  </si>
  <si>
    <t>2055311</t>
  </si>
  <si>
    <t>207512102022144615</t>
  </si>
  <si>
    <t>DF20227383775</t>
  </si>
  <si>
    <t>Lluta #3873</t>
  </si>
  <si>
    <t>2055257</t>
  </si>
  <si>
    <t>207612102022130801</t>
  </si>
  <si>
    <t>DF20227394694</t>
  </si>
  <si>
    <t>Sargento candelaria 1884</t>
  </si>
  <si>
    <t>Sector conflictivo  No se toman fotos para prevenir  Problema externo , td</t>
  </si>
  <si>
    <t>2055255</t>
  </si>
  <si>
    <t>207612102022130546</t>
  </si>
  <si>
    <t>DF20227394721</t>
  </si>
  <si>
    <t>Sargento candelaria 1881</t>
  </si>
  <si>
    <t>Falta mayor data en fotos  Sector conflictivo , se hace dificil tomar fotos , ademas al lado de feria</t>
  </si>
  <si>
    <t>2055247</t>
  </si>
  <si>
    <t>207512102022124559</t>
  </si>
  <si>
    <t>DF20227385727</t>
  </si>
  <si>
    <t>Grecia #3348 1308 A</t>
  </si>
  <si>
    <t>1- Cliente confirma via citofono, que nunca ha llamado por algun problema en su empalme</t>
  </si>
  <si>
    <t>2055246</t>
  </si>
  <si>
    <t>207612102022124519</t>
  </si>
  <si>
    <t>DF20227400755</t>
  </si>
  <si>
    <t>Almirante latorre 10250</t>
  </si>
  <si>
    <t>Sector hostil . No se toman fotografuas para prevenir  Sin moradorea</t>
  </si>
  <si>
    <t>2055242</t>
  </si>
  <si>
    <t>207612102022123803</t>
  </si>
  <si>
    <t>DF20227394680</t>
  </si>
  <si>
    <t>Calle 1 1863</t>
  </si>
  <si>
    <t>2055238</t>
  </si>
  <si>
    <t>207612102022122745</t>
  </si>
  <si>
    <t>DF20227394989</t>
  </si>
  <si>
    <t>Francisco encina 1431</t>
  </si>
  <si>
    <t>2055235</t>
  </si>
  <si>
    <t>207512102022122441</t>
  </si>
  <si>
    <t>DF20227383939</t>
  </si>
  <si>
    <t>Jose Pedro Alessandri #665 303 B</t>
  </si>
  <si>
    <t>1- TD 92623 se encuentra normalizado 2- Sector en servicio normal</t>
  </si>
  <si>
    <t>2055233</t>
  </si>
  <si>
    <t>207512102022121851</t>
  </si>
  <si>
    <t>DF20227382391</t>
  </si>
  <si>
    <t>Jose Pedro Alessandri #665 405 A</t>
  </si>
  <si>
    <t>1- TD 92623 se encuentra normalizado 2- Sector con suministro electrico normal</t>
  </si>
  <si>
    <t>2055230</t>
  </si>
  <si>
    <t>207512102022121232</t>
  </si>
  <si>
    <t>DF20227382409</t>
  </si>
  <si>
    <t>Jose Pedro Alessandri #605</t>
  </si>
  <si>
    <t>1-TD 92623 se encuentra normalizado 2- No declara codigo de material utilizado</t>
  </si>
  <si>
    <t>2055228</t>
  </si>
  <si>
    <t>207612102022121307</t>
  </si>
  <si>
    <t>DF20227396438</t>
  </si>
  <si>
    <t>Ramon barros luco 9294</t>
  </si>
  <si>
    <t>Falta maxima de fotos exigidas  Mas data . Sin moradores , sector conflictivo</t>
  </si>
  <si>
    <t>2055221</t>
  </si>
  <si>
    <t>207512102022115904</t>
  </si>
  <si>
    <t>DF20227390330</t>
  </si>
  <si>
    <t>Jose Pedro Alessandri #76</t>
  </si>
  <si>
    <t>1- TD 78978 se encuentra normalizado</t>
  </si>
  <si>
    <t>2055218</t>
  </si>
  <si>
    <t>207612102022120002</t>
  </si>
  <si>
    <t>DF20227402828</t>
  </si>
  <si>
    <t>Vicuña mackena 1930</t>
  </si>
  <si>
    <t>Falta mayor data en fotos , sin moradores , sector hostil</t>
  </si>
  <si>
    <t>2055207</t>
  </si>
  <si>
    <t>207612102022114016</t>
  </si>
  <si>
    <t>DF20227393313</t>
  </si>
  <si>
    <t>Elias fernandez albano 8609</t>
  </si>
  <si>
    <t>2055206</t>
  </si>
  <si>
    <t>207512102022113637</t>
  </si>
  <si>
    <t>DF20227387036</t>
  </si>
  <si>
    <t>Manuel de Salas #162</t>
  </si>
  <si>
    <t>2055198</t>
  </si>
  <si>
    <t>207612102022112957</t>
  </si>
  <si>
    <t>DF20227409493</t>
  </si>
  <si>
    <t>Fte avenida santa rosa 8035 A</t>
  </si>
  <si>
    <t>Falta maxima de fotos exigidas , mas data  No se toman fotos para prevenir , locararios no muy amables con visita</t>
  </si>
  <si>
    <t>2055197</t>
  </si>
  <si>
    <t>207512102022112730</t>
  </si>
  <si>
    <t>DF20227386293</t>
  </si>
  <si>
    <t>Manuel Salas #211 dpto 303</t>
  </si>
  <si>
    <t>2055192</t>
  </si>
  <si>
    <t>207612102022112119</t>
  </si>
  <si>
    <t>DF20227393854</t>
  </si>
  <si>
    <t>Juan antonio rios 7910</t>
  </si>
  <si>
    <t>Falta mayor data en fotografias  Problema externo , poste</t>
  </si>
  <si>
    <t>2055190</t>
  </si>
  <si>
    <t>207512102022111046</t>
  </si>
  <si>
    <t>DF20227391008</t>
  </si>
  <si>
    <t>Jorge Washington #210 dpto 301</t>
  </si>
  <si>
    <t>1- Cliente no se encuentra en domicilio, pero conserje permite acceso a shaft medidores 2- Suministro electrico normalizado 3- No declara codigo de ITM 40A, pero describe su uso</t>
  </si>
  <si>
    <t>2055183</t>
  </si>
  <si>
    <t>207512102022105757</t>
  </si>
  <si>
    <t>DF20227391048</t>
  </si>
  <si>
    <t>Angel Pino #3412</t>
  </si>
  <si>
    <t>1-Lineas de telecomunicaciones ya se encuentran templadas 2-Se aprecia colchas en acometida trifasica de cliente</t>
  </si>
  <si>
    <t>2054967</t>
  </si>
  <si>
    <t>207512102022103915</t>
  </si>
  <si>
    <t>DF20227381860</t>
  </si>
  <si>
    <t>Holanda #3705 dpto 516</t>
  </si>
  <si>
    <t>1- Se aprecia conexion irregular para alimentacion de A.P</t>
  </si>
  <si>
    <t>2054958</t>
  </si>
  <si>
    <t>207512102022102148</t>
  </si>
  <si>
    <t>DF20227383020</t>
  </si>
  <si>
    <t>Holanda #3221</t>
  </si>
  <si>
    <t>2057326</t>
  </si>
  <si>
    <t>207613102022164844</t>
  </si>
  <si>
    <t>DF20227403262</t>
  </si>
  <si>
    <t>Sergio ceppi 945</t>
  </si>
  <si>
    <t>Falta maxima de fotos exigidas  Problema externo ,AP.</t>
  </si>
  <si>
    <t>2057307</t>
  </si>
  <si>
    <t>207613102022155123</t>
  </si>
  <si>
    <t>DF20227393866</t>
  </si>
  <si>
    <t>Tabon 1059</t>
  </si>
  <si>
    <t>Falta mayor data en fotografias  Sin moradores  No se toman mas fotos para prevenir problemas con vecinos</t>
  </si>
  <si>
    <t>2057282</t>
  </si>
  <si>
    <t>207513102022144613</t>
  </si>
  <si>
    <t>DF20227373996</t>
  </si>
  <si>
    <t>Frente Av. Grecia #2001</t>
  </si>
  <si>
    <t>1- TD 51950 se encuentra normalizado</t>
  </si>
  <si>
    <t>2057279</t>
  </si>
  <si>
    <t>207513102022141911</t>
  </si>
  <si>
    <t>DF20227387272</t>
  </si>
  <si>
    <t>San Eugenio #990 dpto 612</t>
  </si>
  <si>
    <t>2057269</t>
  </si>
  <si>
    <t>207613102022134932</t>
  </si>
  <si>
    <t>DF20227393760</t>
  </si>
  <si>
    <t>San eduardo 187</t>
  </si>
  <si>
    <t>2057267</t>
  </si>
  <si>
    <t>207513102022134632</t>
  </si>
  <si>
    <t>DF20227386179</t>
  </si>
  <si>
    <t>Platon #924 dpto 211</t>
  </si>
  <si>
    <t>2057263</t>
  </si>
  <si>
    <t>207513102022133412</t>
  </si>
  <si>
    <t>DF20227390099</t>
  </si>
  <si>
    <t>Fidias #929 dpto 411</t>
  </si>
  <si>
    <t>1- TD 4195 se encuentra normalizado</t>
  </si>
  <si>
    <t>2057253</t>
  </si>
  <si>
    <t>207513102022131759</t>
  </si>
  <si>
    <t>DF20227388092</t>
  </si>
  <si>
    <t>Los Estucadores #1677</t>
  </si>
  <si>
    <t>1-Cliente no se encuentra en domicilio 2- Se acerca vecino molesto e insultando (no llegan boletas a su domicilio) me retiro del lugar sin tomar fotografias</t>
  </si>
  <si>
    <t>2057247</t>
  </si>
  <si>
    <t>207513102022131118</t>
  </si>
  <si>
    <t>DF20227384750</t>
  </si>
  <si>
    <t>Los Estucadores #1569</t>
  </si>
  <si>
    <t>1- Cliente no se encuentra en domicilio 2- Caja B.T en mal estado, con nido de pajaro en su interior</t>
  </si>
  <si>
    <t>2057245</t>
  </si>
  <si>
    <t>207613102022131148</t>
  </si>
  <si>
    <t>DF20227403061</t>
  </si>
  <si>
    <t>Paulina 7151</t>
  </si>
  <si>
    <t>2057236</t>
  </si>
  <si>
    <t>207613102022125258</t>
  </si>
  <si>
    <t>DF20227403509</t>
  </si>
  <si>
    <t>Santa teresa 446</t>
  </si>
  <si>
    <t>Falta mayor data en fotografias . Sin moradores .</t>
  </si>
  <si>
    <t>2057234</t>
  </si>
  <si>
    <t>207513102022125033</t>
  </si>
  <si>
    <t>DF20227382447</t>
  </si>
  <si>
    <t>Rodrigo de Araya #2390</t>
  </si>
  <si>
    <t>Veronica Frost</t>
  </si>
  <si>
    <t>1-Cliente se encuentra con suministro electrico normalizado despues de visita tecnicos</t>
  </si>
  <si>
    <t>2057223</t>
  </si>
  <si>
    <t>207513102022123523</t>
  </si>
  <si>
    <t>DF20227384838</t>
  </si>
  <si>
    <t>Frente a Zañartu #2565 dpto 12</t>
  </si>
  <si>
    <t>1- TD 10260 se encuentra normalizado 2- No declara codigo de material utilizado</t>
  </si>
  <si>
    <t>2057221</t>
  </si>
  <si>
    <t>207613102022123657</t>
  </si>
  <si>
    <t>DF20227403024</t>
  </si>
  <si>
    <t>El parron 0677 dpto 229</t>
  </si>
  <si>
    <t>Sector hostil no se toman mas fotos para prevenir probkemas con vecinos , q tealizan muchas preguntas .</t>
  </si>
  <si>
    <t>2057215</t>
  </si>
  <si>
    <t>207613102022123113</t>
  </si>
  <si>
    <t>DF20227393829</t>
  </si>
  <si>
    <t>El parron 677 doto 539</t>
  </si>
  <si>
    <t>Falta mayor data en fotografias  No se toman mas fotos para prevenir problemas con algunos vecinos</t>
  </si>
  <si>
    <t>2057206</t>
  </si>
  <si>
    <t>207513102022122105</t>
  </si>
  <si>
    <t>DF20227381489</t>
  </si>
  <si>
    <t>Pedro de Valdivia #5106</t>
  </si>
  <si>
    <t>2057202</t>
  </si>
  <si>
    <t>207613102022121840</t>
  </si>
  <si>
    <t>DF20227393863</t>
  </si>
  <si>
    <t>Francia 1048</t>
  </si>
  <si>
    <t>2057145</t>
  </si>
  <si>
    <t>207513102022120222</t>
  </si>
  <si>
    <t>DF20227384313</t>
  </si>
  <si>
    <t>Laa Encinas #3114</t>
  </si>
  <si>
    <t>2057144</t>
  </si>
  <si>
    <t>207613102022120318</t>
  </si>
  <si>
    <t>DF20227403011</t>
  </si>
  <si>
    <t>Lima 8500</t>
  </si>
  <si>
    <t>2057137</t>
  </si>
  <si>
    <t>207613102022115322</t>
  </si>
  <si>
    <t>DF20227393617</t>
  </si>
  <si>
    <t>Rio de janeiro 624</t>
  </si>
  <si>
    <t>Sin moradores , problema externo .lineas sueltas .</t>
  </si>
  <si>
    <t>2057134</t>
  </si>
  <si>
    <t>207513102022114119</t>
  </si>
  <si>
    <t>DF20227374135</t>
  </si>
  <si>
    <t>Las Encinas #2945 I</t>
  </si>
  <si>
    <t>1-TD 2305 se encuentra normalizado</t>
  </si>
  <si>
    <t>2057128</t>
  </si>
  <si>
    <t>207613102022113722</t>
  </si>
  <si>
    <t>DF20227403043</t>
  </si>
  <si>
    <t>San vicente 640 dpto 21</t>
  </si>
  <si>
    <t>Falta mejor calidad en fotos  Falta mayor data en la misma  Problema externo , linea tradicional comun .</t>
  </si>
  <si>
    <t>2057119</t>
  </si>
  <si>
    <t>207613102022112220</t>
  </si>
  <si>
    <t>DF20227397648</t>
  </si>
  <si>
    <t>Iquique 7815</t>
  </si>
  <si>
    <t>Falta maxima de fotos exigidas , mas data  Sin moradores , vecino molesto por toma de fotos , no se toman mas para prevenir problemas .</t>
  </si>
  <si>
    <t>2057109</t>
  </si>
  <si>
    <t>207613102022110007</t>
  </si>
  <si>
    <t>DF20227402687</t>
  </si>
  <si>
    <t>Lo ovalle 955</t>
  </si>
  <si>
    <t>Falta maxima de fotos exigidas , mas data  Atiende persona que trabaja en local , pero no recuerda visita de personal de emergencia .</t>
  </si>
  <si>
    <t>2059249</t>
  </si>
  <si>
    <t>207614102022161333</t>
  </si>
  <si>
    <t>DF20227404887</t>
  </si>
  <si>
    <t>Geminis 9222 E</t>
  </si>
  <si>
    <t>2059232</t>
  </si>
  <si>
    <t>207614102022153854</t>
  </si>
  <si>
    <t>DF20227400870</t>
  </si>
  <si>
    <t>Briones luco 467</t>
  </si>
  <si>
    <t>2059177</t>
  </si>
  <si>
    <t>207614102022141047</t>
  </si>
  <si>
    <t>DF20227396213</t>
  </si>
  <si>
    <t>Pedro aguirre cerda 0755</t>
  </si>
  <si>
    <t>Direccion relacionada con num. Incidencia DF20227395775 , pedro aguirre cerda 0691.</t>
  </si>
  <si>
    <t>2059127</t>
  </si>
  <si>
    <t>207614102022140737</t>
  </si>
  <si>
    <t>DF20227395775</t>
  </si>
  <si>
    <t>Pedro aguirre cerda 691</t>
  </si>
  <si>
    <t>2059095</t>
  </si>
  <si>
    <t>207614102022124459</t>
  </si>
  <si>
    <t>DF20227409499</t>
  </si>
  <si>
    <t>Tucuman 8855</t>
  </si>
  <si>
    <t>2059088</t>
  </si>
  <si>
    <t>207614102022123426</t>
  </si>
  <si>
    <t>DF20227404908</t>
  </si>
  <si>
    <t>Anibal pinto 9046</t>
  </si>
  <si>
    <t>Sector hostil  No se toman muchas fotos para prevenir problemas . Cliente indica que segun ella nadie a venido de emergencia a atender domicilio</t>
  </si>
  <si>
    <t>2059083</t>
  </si>
  <si>
    <t>207614102022122303</t>
  </si>
  <si>
    <t>DF20227394853</t>
  </si>
  <si>
    <t>Centro america 9043</t>
  </si>
  <si>
    <t>Atiende cliente y desconoce visita de personal de emergencia en la fecha de ejecucion . No entrega datos .</t>
  </si>
  <si>
    <t>2059073</t>
  </si>
  <si>
    <t>207614102022121017</t>
  </si>
  <si>
    <t>DF20227395737</t>
  </si>
  <si>
    <t>Trinidad ramirez 743</t>
  </si>
  <si>
    <t>Falta maxima exigida de fotografias , mayor data , sin moradores</t>
  </si>
  <si>
    <t>2059068</t>
  </si>
  <si>
    <t>207614102022120002</t>
  </si>
  <si>
    <t>DF20227409279</t>
  </si>
  <si>
    <t>Trinidad ramirez 24</t>
  </si>
  <si>
    <t>2059060</t>
  </si>
  <si>
    <t>207614102022114642</t>
  </si>
  <si>
    <t>DF20227409050</t>
  </si>
  <si>
    <t>Riquelme 185</t>
  </si>
  <si>
    <t>Falta maxima de fotografias exigidas  Mas data . Problema externo , poste cablerio</t>
  </si>
  <si>
    <t>2059052</t>
  </si>
  <si>
    <t>207614102022113311</t>
  </si>
  <si>
    <t>DF20227400650</t>
  </si>
  <si>
    <t>Goycolea 183</t>
  </si>
  <si>
    <t>Problema externo , td . Sin mayor observacion</t>
  </si>
  <si>
    <t>2059046</t>
  </si>
  <si>
    <t>207614102022111105</t>
  </si>
  <si>
    <t>DF20227408352</t>
  </si>
  <si>
    <t>Eulogio altamirano 7975</t>
  </si>
  <si>
    <t>Falta maxima de fotografias exigidas  Mas data  Sin moradores .</t>
  </si>
  <si>
    <t>2059024</t>
  </si>
  <si>
    <t>207614102022110044</t>
  </si>
  <si>
    <t>DF20227401053</t>
  </si>
  <si>
    <t>Descubrimiento 7859</t>
  </si>
  <si>
    <t>Atiende persona en domicilio , pero no recuerda visita de personal de emergencia . No entrega datos</t>
  </si>
  <si>
    <t>2059002</t>
  </si>
  <si>
    <t>207614102022105030</t>
  </si>
  <si>
    <t>DF20227394717</t>
  </si>
  <si>
    <t>Menorca 845</t>
  </si>
  <si>
    <t>2058997</t>
  </si>
  <si>
    <t>207614102022103916</t>
  </si>
  <si>
    <t>DF20227400746</t>
  </si>
  <si>
    <t>Jose ureta 1195</t>
  </si>
  <si>
    <t>2061890</t>
  </si>
  <si>
    <t>207617102022163723</t>
  </si>
  <si>
    <t>DF20227409530</t>
  </si>
  <si>
    <t>Caoba 582</t>
  </si>
  <si>
    <t>Falta maxima de fotos exigidas  Mas data  Sector hostil . No se toman mas fotos por precaucion</t>
  </si>
  <si>
    <t>2061874</t>
  </si>
  <si>
    <t>207617102022160242</t>
  </si>
  <si>
    <t>DF20227396346</t>
  </si>
  <si>
    <t>Presidente allesandri 698</t>
  </si>
  <si>
    <t>2061864</t>
  </si>
  <si>
    <t>207617102022154604</t>
  </si>
  <si>
    <t>DF20227392629</t>
  </si>
  <si>
    <t>Sur 12</t>
  </si>
  <si>
    <t>2061608</t>
  </si>
  <si>
    <t>207617102022152206</t>
  </si>
  <si>
    <t>DF20227405021</t>
  </si>
  <si>
    <t>Gonzalo errazuriz 0293</t>
  </si>
  <si>
    <t>2061545</t>
  </si>
  <si>
    <t>207617102022130915</t>
  </si>
  <si>
    <t>DF20227402362</t>
  </si>
  <si>
    <t>Falta mayor data en fotografias  Sin moradores , sector hostil  No se toman muchas fotos por precaucion</t>
  </si>
  <si>
    <t>2061423</t>
  </si>
  <si>
    <t>207617102022123914</t>
  </si>
  <si>
    <t>DF20227392998</t>
  </si>
  <si>
    <t>Lautaro 10208</t>
  </si>
  <si>
    <t>Falta maxima de fotos exigidas  Mas data . Sector hostil . No se toman fotografias por precaucion</t>
  </si>
  <si>
    <t>2061417</t>
  </si>
  <si>
    <t>207617102022122101</t>
  </si>
  <si>
    <t>DF20227400888</t>
  </si>
  <si>
    <t>Sargento candelaria 1972</t>
  </si>
  <si>
    <t>2061411</t>
  </si>
  <si>
    <t>207617102022120952</t>
  </si>
  <si>
    <t>DF20227396367</t>
  </si>
  <si>
    <t>Augusto dhalmar 1945</t>
  </si>
  <si>
    <t>Falta maxima de fotos exigidas . Falta mayor data en fotos . Atiende cliente , no recuerda visita de personal de emergencia . Sector hostil  No se toman mas fotografias por precaucion</t>
  </si>
  <si>
    <t>2061402</t>
  </si>
  <si>
    <t>207617102022115552</t>
  </si>
  <si>
    <t>DF20227401684</t>
  </si>
  <si>
    <t>Crescente errazuriz 1715</t>
  </si>
  <si>
    <t>Falta maxima exigidas en fotos  Mas data . Sin moradores . Sector hostil</t>
  </si>
  <si>
    <t>2061364</t>
  </si>
  <si>
    <t>207617102022114437</t>
  </si>
  <si>
    <t>DF20227402428</t>
  </si>
  <si>
    <t>La bandera 9440</t>
  </si>
  <si>
    <t>Falta maxima de fotos exigidas , mas data . Problema externo , td . Sector hostil .</t>
  </si>
  <si>
    <t>2061355</t>
  </si>
  <si>
    <t>207617102022113019</t>
  </si>
  <si>
    <t>DF20227402300</t>
  </si>
  <si>
    <t>Cerro negro 9124</t>
  </si>
  <si>
    <t>Falta mayor data en fotos  Sin moradores  Sector hostil</t>
  </si>
  <si>
    <t>2061346</t>
  </si>
  <si>
    <t>207617102022112008</t>
  </si>
  <si>
    <t>DF20227402310</t>
  </si>
  <si>
    <t>Barcelo lira 1280 BL 2 dpto 14.</t>
  </si>
  <si>
    <t>Falta maxima de fotos exigidas . Mas data . Sector muy hostil , no se sacan fotos por precaucion</t>
  </si>
  <si>
    <t>2061344</t>
  </si>
  <si>
    <t>207617102022111723</t>
  </si>
  <si>
    <t>DF20227402344</t>
  </si>
  <si>
    <t>Av. Ossa 1285 B 1 dpto 23</t>
  </si>
  <si>
    <t>Falta maxima de fotos exigidas . Mas data . Sector hostil , no se toman muchas fotos para prevenir problemas .</t>
  </si>
  <si>
    <t>2061322</t>
  </si>
  <si>
    <t>207617102022104851</t>
  </si>
  <si>
    <t>DF20227401286</t>
  </si>
  <si>
    <t>America central 1895</t>
  </si>
  <si>
    <t>2061315</t>
  </si>
  <si>
    <t>207617102022103633</t>
  </si>
  <si>
    <t>DF20227402328</t>
  </si>
  <si>
    <t>Mariana castro 1376</t>
  </si>
  <si>
    <t>Falta data en fotografias  Problema externo , td.</t>
  </si>
  <si>
    <t>2061305</t>
  </si>
  <si>
    <t>207617102022102746</t>
  </si>
  <si>
    <t>DF20227402330</t>
  </si>
  <si>
    <t>Artes 7089</t>
  </si>
  <si>
    <t>2061299</t>
  </si>
  <si>
    <t>207617102022101835</t>
  </si>
  <si>
    <t>DF20227402349</t>
  </si>
  <si>
    <t>Curico 6805</t>
  </si>
  <si>
    <t>2063189</t>
  </si>
  <si>
    <t>207618102022150655</t>
  </si>
  <si>
    <t>DF20227395950</t>
  </si>
  <si>
    <t>Padre juan meyer 898</t>
  </si>
  <si>
    <t>Falta maxima de fotos exigidas  Sector conflictivo No se toman fotos para prevenir problemas</t>
  </si>
  <si>
    <t>2063188</t>
  </si>
  <si>
    <t>207518102022145818</t>
  </si>
  <si>
    <t>DF20227383291</t>
  </si>
  <si>
    <t>Carmen Covarrubias #260 dpto 907</t>
  </si>
  <si>
    <t>1- Clientr no se encuentra en domicilio, pero conserje permite acceso a shaft medidores 2- Suminiatro electrico normalizado 3- Falta sello en caja empalme</t>
  </si>
  <si>
    <t>2063181</t>
  </si>
  <si>
    <t>207518102022143504</t>
  </si>
  <si>
    <t>DF20227375321</t>
  </si>
  <si>
    <t>Jose Domingo Cañas #1701 loc 1</t>
  </si>
  <si>
    <t>Mariela concha</t>
  </si>
  <si>
    <t>1-Cliente confirma que falla era al interior del local  2- Suministro electrico normalizado</t>
  </si>
  <si>
    <t>2063173</t>
  </si>
  <si>
    <t>207518102022142132</t>
  </si>
  <si>
    <t>DF20227389711</t>
  </si>
  <si>
    <t>Capitan Fuentes #443</t>
  </si>
  <si>
    <t>1- TD 87510 se encuentra normalizado</t>
  </si>
  <si>
    <t>2063159</t>
  </si>
  <si>
    <t>207518102022140114</t>
  </si>
  <si>
    <t>DF20227380334</t>
  </si>
  <si>
    <t>Monseñor  Eyzaguirre #750</t>
  </si>
  <si>
    <t>2063155</t>
  </si>
  <si>
    <t>207518102022135002</t>
  </si>
  <si>
    <t>DF20227376399</t>
  </si>
  <si>
    <t>Campos de Deportes #405</t>
  </si>
  <si>
    <t>2063146</t>
  </si>
  <si>
    <t>207518102022133525</t>
  </si>
  <si>
    <t>DF20227383417</t>
  </si>
  <si>
    <t>Eduardo Castillo Velasco #2436 B dpto 504</t>
  </si>
  <si>
    <t>1-Cliente no se encuentra en domicilio, pero conserje permite acceso a shaft medidores</t>
  </si>
  <si>
    <t>2063129</t>
  </si>
  <si>
    <t>207618102022131023</t>
  </si>
  <si>
    <t>DF20227393280</t>
  </si>
  <si>
    <t>Falta mayor data en fotografias . Atiende persona de local , no esta al tanto de visita de personal . No se toman mas fotos para prevenir problemas</t>
  </si>
  <si>
    <t>2063128</t>
  </si>
  <si>
    <t>207518102022131119</t>
  </si>
  <si>
    <t>DF20227387449</t>
  </si>
  <si>
    <t>General Miranda #2196</t>
  </si>
  <si>
    <t>2063120</t>
  </si>
  <si>
    <t>207518102022125743</t>
  </si>
  <si>
    <t>DF20227386382</t>
  </si>
  <si>
    <t>Suarez Mujica #2497 dpto A</t>
  </si>
  <si>
    <t>2063104</t>
  </si>
  <si>
    <t>207518102022123831</t>
  </si>
  <si>
    <t>DF20227384798</t>
  </si>
  <si>
    <t>Suarez Mujica #2210</t>
  </si>
  <si>
    <t>1- TD 1575 se encuentra normalizado 2- No declara codigo de material utilizado</t>
  </si>
  <si>
    <t>2063097</t>
  </si>
  <si>
    <t>207618102022123256</t>
  </si>
  <si>
    <t>DF20227394800</t>
  </si>
  <si>
    <t>Cunlagua 9148</t>
  </si>
  <si>
    <t>Sin acceso a pasaje , porton cerrado .</t>
  </si>
  <si>
    <t>2063093</t>
  </si>
  <si>
    <t>207518102022122306</t>
  </si>
  <si>
    <t>DF20227378591</t>
  </si>
  <si>
    <t>Exequiel Fernandez #835 dpto 104</t>
  </si>
  <si>
    <t>1-TD 10801 se encuentra en servicio normal</t>
  </si>
  <si>
    <t>2063091</t>
  </si>
  <si>
    <t>207618102022121801</t>
  </si>
  <si>
    <t>DF20227408950</t>
  </si>
  <si>
    <t>Santo tomas 320 dpto 18</t>
  </si>
  <si>
    <t>Sector conflictivo . No se toman fotografias por precaucion  Sin moradores</t>
  </si>
  <si>
    <t>2063082</t>
  </si>
  <si>
    <t>207518102022120407</t>
  </si>
  <si>
    <t>DF20227379435</t>
  </si>
  <si>
    <t>Guillermo man #2959</t>
  </si>
  <si>
    <t>1- TD 2305 se encuentra normalizado 2- No declara codigo de material utilizado</t>
  </si>
  <si>
    <t>2063080</t>
  </si>
  <si>
    <t>207618102022120455</t>
  </si>
  <si>
    <t>DF20227402575</t>
  </si>
  <si>
    <t>Pasaje I 2174</t>
  </si>
  <si>
    <t>Sector hostil  Problema externo , td</t>
  </si>
  <si>
    <t>2063070</t>
  </si>
  <si>
    <t>207618102022114900</t>
  </si>
  <si>
    <t>DF20227398011</t>
  </si>
  <si>
    <t>Santa rosa 7904 B</t>
  </si>
  <si>
    <t>Falta data en fotografias  Clientes hostiles , desconfian de visita  No se toman fotos por precaucion</t>
  </si>
  <si>
    <t>2063064</t>
  </si>
  <si>
    <t>207618102022113919</t>
  </si>
  <si>
    <t>DF20227404486</t>
  </si>
  <si>
    <t>9 sur 1997</t>
  </si>
  <si>
    <t>2063039</t>
  </si>
  <si>
    <t>207618102022111145</t>
  </si>
  <si>
    <t>DF20227409394</t>
  </si>
  <si>
    <t>Lo ovalle fte al 281</t>
  </si>
  <si>
    <t>Problema externo AP.</t>
  </si>
  <si>
    <t>2063028</t>
  </si>
  <si>
    <t>207618102022105730</t>
  </si>
  <si>
    <t>DF20227408892</t>
  </si>
  <si>
    <t>Central 323</t>
  </si>
  <si>
    <t>Sector hostil  No se toman mas fotos por precaucion  Sin moradores</t>
  </si>
  <si>
    <t>2063017</t>
  </si>
  <si>
    <t>207618102022103959</t>
  </si>
  <si>
    <t>DF20227402799</t>
  </si>
  <si>
    <t>Lo ovalle 110</t>
  </si>
  <si>
    <t>Atiende cliente , pero no recuerda visita , no esta al tanto segun el , no entrega datos .  No se toman fotos para prevenir problemas .</t>
  </si>
  <si>
    <t>2063007</t>
  </si>
  <si>
    <t>207618102022103126</t>
  </si>
  <si>
    <t>DF20227394404</t>
  </si>
  <si>
    <t>Lo ovalle 049</t>
  </si>
  <si>
    <t>Problema externo , poste .  Sin mayor observacion</t>
  </si>
  <si>
    <t>2062993</t>
  </si>
  <si>
    <t>207618102022101943</t>
  </si>
  <si>
    <t>DF20227394836</t>
  </si>
  <si>
    <t>Lo ovalle 025</t>
  </si>
  <si>
    <t>2064723</t>
  </si>
  <si>
    <t>207619102022161549</t>
  </si>
  <si>
    <t>DF20227404555</t>
  </si>
  <si>
    <t>La granja 8329</t>
  </si>
  <si>
    <t>Falta maxima exigidas de fotos  Mas data . Sin moradores</t>
  </si>
  <si>
    <t>2064701</t>
  </si>
  <si>
    <t>207619102022154626</t>
  </si>
  <si>
    <t>DF20227407484</t>
  </si>
  <si>
    <t>Arturo prat 890</t>
  </si>
  <si>
    <t>2064693</t>
  </si>
  <si>
    <t>207619102022150947</t>
  </si>
  <si>
    <t>DF20227393497</t>
  </si>
  <si>
    <t>Serrano 9534</t>
  </si>
  <si>
    <t>Falta maxima de fotos exigidas  , mas data  Sin moradores .</t>
  </si>
  <si>
    <t>2064689</t>
  </si>
  <si>
    <t>207619102022144803</t>
  </si>
  <si>
    <t>DF20227395864</t>
  </si>
  <si>
    <t>Goycolea 260</t>
  </si>
  <si>
    <t>Falta mejor detalle en fotografias . Problema externo , TD.</t>
  </si>
  <si>
    <t>2064687</t>
  </si>
  <si>
    <t>207619102022144229</t>
  </si>
  <si>
    <t>DF20227406989</t>
  </si>
  <si>
    <t>Goycolea 663</t>
  </si>
  <si>
    <t>2064641</t>
  </si>
  <si>
    <t>207619102022125120</t>
  </si>
  <si>
    <t>DF20227393880</t>
  </si>
  <si>
    <t>Ossa 347 TR 2 dpto 1104</t>
  </si>
  <si>
    <t>Falta maxima exigidas de fotos , mas data  Concerge no permite acceso indicando q no esta cliente en dpto.  No se toman mas fotos para prevenir problemas</t>
  </si>
  <si>
    <t>2064605</t>
  </si>
  <si>
    <t>207619102022123328</t>
  </si>
  <si>
    <t>DF20227395431</t>
  </si>
  <si>
    <t>Americo vespucio 0484 ED, 1 dpto 115</t>
  </si>
  <si>
    <t>Atiende guardia q no permite acceso ya q no se encuentra cliente en domicilio . No se toman fotografias por precaucion</t>
  </si>
  <si>
    <t>2064599</t>
  </si>
  <si>
    <t>207619102022122125</t>
  </si>
  <si>
    <t>DF20227396431</t>
  </si>
  <si>
    <t>Gran canal 0598</t>
  </si>
  <si>
    <t>2064593</t>
  </si>
  <si>
    <t>207619102022115550</t>
  </si>
  <si>
    <t>DF20227395966</t>
  </si>
  <si>
    <t>Industria 8554</t>
  </si>
  <si>
    <t>Falta mayor data en fotografias. Sin moradores .</t>
  </si>
  <si>
    <t>2064576</t>
  </si>
  <si>
    <t>207619102022112245</t>
  </si>
  <si>
    <t>DF20227395504</t>
  </si>
  <si>
    <t>Alejandro vial 8063</t>
  </si>
  <si>
    <t>Falta maxima de fotos exigidas . Mas data  Atiende no de muy buena forma persona en domicilio , no entrega datos , no sabe de visita en esa fecha de personal de emergencia .no se toman fotografias para prevenir problemas</t>
  </si>
  <si>
    <t>2064564</t>
  </si>
  <si>
    <t>207619102022110204</t>
  </si>
  <si>
    <t>DF20227395279</t>
  </si>
  <si>
    <t>Chile españa 7963</t>
  </si>
  <si>
    <t>Falta maxima exigida de fotos , mayor data . Sin moradores</t>
  </si>
  <si>
    <t>2064550</t>
  </si>
  <si>
    <t>207619102022104714</t>
  </si>
  <si>
    <t>DF20227403080</t>
  </si>
  <si>
    <t>General freire 205</t>
  </si>
  <si>
    <t>2064545</t>
  </si>
  <si>
    <t>207619102022103922</t>
  </si>
  <si>
    <t>DF20227398668</t>
  </si>
  <si>
    <t>General freire 217</t>
  </si>
  <si>
    <t>Falta mayor data en fotografias . Problema externo , td .</t>
  </si>
  <si>
    <t>2064526</t>
  </si>
  <si>
    <t>207619102022102721</t>
  </si>
  <si>
    <t>DF20227393333</t>
  </si>
  <si>
    <t>Carvajal 80</t>
  </si>
  <si>
    <t>Problema externo , td particular  Sin acceso a medidor</t>
  </si>
  <si>
    <t>2064355</t>
  </si>
  <si>
    <t>207619102022100404</t>
  </si>
  <si>
    <t>DF20227401316</t>
  </si>
  <si>
    <t>Lo ovalle 56</t>
  </si>
  <si>
    <t>2066025</t>
  </si>
  <si>
    <t>207620102022155442</t>
  </si>
  <si>
    <t>DF20227404433</t>
  </si>
  <si>
    <t>Nueva poniente 9263</t>
  </si>
  <si>
    <t>Falta maxima de fotos exigidas  Mas data . No se toman fotografias para prevenir problemas .</t>
  </si>
  <si>
    <t>2066011</t>
  </si>
  <si>
    <t>207620102022152647</t>
  </si>
  <si>
    <t>DF20227394401</t>
  </si>
  <si>
    <t>San francisco 9741</t>
  </si>
  <si>
    <t>Falta maxima de fotos exigidas , mas data  Sector conflictivo . Bo se toman fotos por precaucion</t>
  </si>
  <si>
    <t>2066010</t>
  </si>
  <si>
    <t>207520102022152237</t>
  </si>
  <si>
    <t>DF20227385740</t>
  </si>
  <si>
    <t>Tucapel #233 dpto 209A</t>
  </si>
  <si>
    <t>1- Conserjr no permite acceso debido a que no existe registro de visita de tecnicos el dia del ticket</t>
  </si>
  <si>
    <t>2066001</t>
  </si>
  <si>
    <t>207520102022151325</t>
  </si>
  <si>
    <t>DF20227376682</t>
  </si>
  <si>
    <t>Girardi #1721</t>
  </si>
  <si>
    <t>Jaime Martinez</t>
  </si>
  <si>
    <t>1- Cliente confirma que ITM 40A opera por sobrecarga</t>
  </si>
  <si>
    <t>2065988</t>
  </si>
  <si>
    <t>207520102022150254</t>
  </si>
  <si>
    <t>DF20227377745</t>
  </si>
  <si>
    <t>Sucre #1312</t>
  </si>
  <si>
    <t>2065976</t>
  </si>
  <si>
    <t>207520102022145038</t>
  </si>
  <si>
    <t>DF20227383253</t>
  </si>
  <si>
    <t>Jose Miguel Claro #2508 dpto 205</t>
  </si>
  <si>
    <t>1- Cliente no se encuentra en domicilio, conserje permite acceso a shaft medidores 2- Suministro electrico normalizado</t>
  </si>
  <si>
    <t>2065971</t>
  </si>
  <si>
    <t>207520102022143803</t>
  </si>
  <si>
    <t>DF20227386065</t>
  </si>
  <si>
    <t>Jose Miguel Claro #2361</t>
  </si>
  <si>
    <t>1- Asesora del hogar confirma via citofono encontrarse con suministro electrico normalizado</t>
  </si>
  <si>
    <t>2065969</t>
  </si>
  <si>
    <t>207520102022142604</t>
  </si>
  <si>
    <t>DF20227386492</t>
  </si>
  <si>
    <t>Domingo F. Sarmiento #117</t>
  </si>
  <si>
    <t>1-Cliente no se encuentra en domicilio 2- Acometida en riesgo electrico por contacto con arbol</t>
  </si>
  <si>
    <t>2065954</t>
  </si>
  <si>
    <t>207520102022140309</t>
  </si>
  <si>
    <t>DF20227383154</t>
  </si>
  <si>
    <t>Domingo F. Sarmiento #343 dpto 602</t>
  </si>
  <si>
    <t>1-Cliente via citofono, expresa nunca haber llamado a ENEL por alguna falla electrica</t>
  </si>
  <si>
    <t>2065948</t>
  </si>
  <si>
    <t>207520102022135710</t>
  </si>
  <si>
    <t>DF20227382852</t>
  </si>
  <si>
    <t>Domingo Faustino Sarmiento #338</t>
  </si>
  <si>
    <t>1-TD 11653 se encuentra normalizado</t>
  </si>
  <si>
    <t>2065937</t>
  </si>
  <si>
    <t>207520102022133744</t>
  </si>
  <si>
    <t>DF20227382959</t>
  </si>
  <si>
    <t>Manuel Montt #2405 dpto 51C</t>
  </si>
  <si>
    <t>2065932</t>
  </si>
  <si>
    <t>207620102022133106</t>
  </si>
  <si>
    <t>DF20227407369</t>
  </si>
  <si>
    <t>Ossa 790</t>
  </si>
  <si>
    <t>Falta maxima de fotos exigidas , mas data . Sin moradores</t>
  </si>
  <si>
    <t>2065930</t>
  </si>
  <si>
    <t>207520102022132706</t>
  </si>
  <si>
    <t>DF20227384270</t>
  </si>
  <si>
    <t>Teniente Montt #1901 dpto 35</t>
  </si>
  <si>
    <t>1- TD 86088 se encuentra normalizado</t>
  </si>
  <si>
    <t>2065890</t>
  </si>
  <si>
    <t>207520102022130357</t>
  </si>
  <si>
    <t>DF20227381580</t>
  </si>
  <si>
    <t>Dr. Alejandro del Rio #2135</t>
  </si>
  <si>
    <t>1- TD 11132 se encuentra normalizado</t>
  </si>
  <si>
    <t>2065886</t>
  </si>
  <si>
    <t>207620102022125842</t>
  </si>
  <si>
    <t>DF20227406588</t>
  </si>
  <si>
    <t>Ossa 780</t>
  </si>
  <si>
    <t>2065883</t>
  </si>
  <si>
    <t>207520102022125518</t>
  </si>
  <si>
    <t>DF20227386321</t>
  </si>
  <si>
    <t>Marchant Pereira #2113</t>
  </si>
  <si>
    <t>1- Red B.T tradicional despejada de ramas de palmera</t>
  </si>
  <si>
    <t>2065875</t>
  </si>
  <si>
    <t>207620102022124432</t>
  </si>
  <si>
    <t>DF20227407269</t>
  </si>
  <si>
    <t>Lucketti 9349</t>
  </si>
  <si>
    <t>Num. De incidencia , relacionado con direccion 21 de mayo 135  Problema externo , td</t>
  </si>
  <si>
    <t>2065873</t>
  </si>
  <si>
    <t>207620102022124202</t>
  </si>
  <si>
    <t>DF20227405624</t>
  </si>
  <si>
    <t>21 de mayo 135</t>
  </si>
  <si>
    <t>2065871</t>
  </si>
  <si>
    <t>207520102022123907</t>
  </si>
  <si>
    <t>DF20227378727</t>
  </si>
  <si>
    <t>Sucre #2602 B</t>
  </si>
  <si>
    <t>2065852</t>
  </si>
  <si>
    <t>207620102022121655</t>
  </si>
  <si>
    <t>DF20227407058</t>
  </si>
  <si>
    <t>Union sur 109</t>
  </si>
  <si>
    <t>Sin moradores , corresponde al num. Municipal 097</t>
  </si>
  <si>
    <t>2065844</t>
  </si>
  <si>
    <t>207520102022115546</t>
  </si>
  <si>
    <t>DF20227381429</t>
  </si>
  <si>
    <t>Jose Luis Araneda #90 dpto 1506</t>
  </si>
  <si>
    <t>1- TD 32929 se encuentra normalizado</t>
  </si>
  <si>
    <t>2065839</t>
  </si>
  <si>
    <t>207620102022115105</t>
  </si>
  <si>
    <t>DF20227404419</t>
  </si>
  <si>
    <t>M . Humbser 667</t>
  </si>
  <si>
    <t>2065820</t>
  </si>
  <si>
    <t>207520102022113308</t>
  </si>
  <si>
    <t>DF20227375413</t>
  </si>
  <si>
    <t>Duble Almeyda #1600 dpto 502</t>
  </si>
  <si>
    <t>1- TD sin numero posicion en servicio normal 2- TD ubicado a al poniente de interseccion de Monseñor Eyzaguirre con Duble Almeyda</t>
  </si>
  <si>
    <t>2065819</t>
  </si>
  <si>
    <t>207620102022113431</t>
  </si>
  <si>
    <t>DF20227407306</t>
  </si>
  <si>
    <t>Ignacio echeverria 8552</t>
  </si>
  <si>
    <t>Falta maxima exigida en fotos , mas data  Sin moradores .</t>
  </si>
  <si>
    <t>2065812</t>
  </si>
  <si>
    <t>207620102022111812</t>
  </si>
  <si>
    <t>DF20227408301</t>
  </si>
  <si>
    <t>Santa anselma 25 loc  6</t>
  </si>
  <si>
    <t>Falta mayor data en fotos . Problema externo , TD.</t>
  </si>
  <si>
    <t>2065811</t>
  </si>
  <si>
    <t>207520102022111354</t>
  </si>
  <si>
    <t>DF20227375350</t>
  </si>
  <si>
    <t>Monseñor Eyzaguirre #263 dpto 302</t>
  </si>
  <si>
    <t>1-TD sin numero posicion se encuentra en servicio normal  2- TD sin numero ubicacado 1 claro al sur de DESC. FUS 86976</t>
  </si>
  <si>
    <t>2065802</t>
  </si>
  <si>
    <t>207620102022105911</t>
  </si>
  <si>
    <t>DF20227408124</t>
  </si>
  <si>
    <t>Victoria 7874</t>
  </si>
  <si>
    <t>Falta mayor data en fotos . Sin moradores .</t>
  </si>
  <si>
    <t>2065793</t>
  </si>
  <si>
    <t>207620102022103953</t>
  </si>
  <si>
    <t>DF20227408649</t>
  </si>
  <si>
    <t>Elias fernandez albano 637 dpto 207</t>
  </si>
  <si>
    <t>Falta maxima de fotos exigidas y mas data . Concerge con problemas para dejarme ingresar a medidores , ya q no hay llaves en el momento  no entrega mas datos</t>
  </si>
  <si>
    <t>2065789</t>
  </si>
  <si>
    <t>207620102022102010</t>
  </si>
  <si>
    <t>DF20227403186</t>
  </si>
  <si>
    <t>Lucerna 111</t>
  </si>
  <si>
    <t>2065706</t>
  </si>
  <si>
    <t>207620102022100539</t>
  </si>
  <si>
    <t>DF20227394386</t>
  </si>
  <si>
    <t>Lo ovalle 320 dpto 704</t>
  </si>
  <si>
    <t>Atiende concerge , q no permite ingreso , ya q no tiene datos de visita de personal de emergencia en fecha indicada y no se encuentra cliente en domicilio . No entrega datos</t>
  </si>
  <si>
    <t>2067147</t>
  </si>
  <si>
    <t>207521102022180154</t>
  </si>
  <si>
    <t>DF20227391823</t>
  </si>
  <si>
    <t>Pedro de Valdivia #3252</t>
  </si>
  <si>
    <t>1- TD 3154 se encuentra normalizado  2-- No declara codigo de material utilizado</t>
  </si>
  <si>
    <t>2067138</t>
  </si>
  <si>
    <t>207621102022174621</t>
  </si>
  <si>
    <t>DF20227402511</t>
  </si>
  <si>
    <t>El tulipero 3726</t>
  </si>
  <si>
    <t>Sin acceso a condominio , guardia indica que si no es de urgencia no puedo ingresar . No entrega mas datos .</t>
  </si>
  <si>
    <t>2067130</t>
  </si>
  <si>
    <t>207521102022173518</t>
  </si>
  <si>
    <t>DF20227392339</t>
  </si>
  <si>
    <t>Villaseca #1080 dpto 22</t>
  </si>
  <si>
    <t>1-TD 2254 se encuentra normalizado 2- No declara codigo de material utilizado, pero si describe su uso</t>
  </si>
  <si>
    <t>2067127</t>
  </si>
  <si>
    <t>207521102022173213</t>
  </si>
  <si>
    <t>DF20227390239</t>
  </si>
  <si>
    <t>Villaseca #975 L</t>
  </si>
  <si>
    <t>1- TD 2254 se encuentra normalizado</t>
  </si>
  <si>
    <t>2067121</t>
  </si>
  <si>
    <t>207521102022172653</t>
  </si>
  <si>
    <t>DF20227389132</t>
  </si>
  <si>
    <t>Pedro L. Ferrer #2061</t>
  </si>
  <si>
    <t>Pedro Donoso</t>
  </si>
  <si>
    <t>2067098</t>
  </si>
  <si>
    <t>207521102022165654</t>
  </si>
  <si>
    <t>DF20227390905</t>
  </si>
  <si>
    <t>Jose Manuel Infante #1805 dpto 1311</t>
  </si>
  <si>
    <t>1-Cliente no se encuentra en domicilio, conserje permite acceso a shaft medidores  2- Suministro electrico normalizado</t>
  </si>
  <si>
    <t>2067094</t>
  </si>
  <si>
    <t>207521102022164454</t>
  </si>
  <si>
    <t>DF20227387560</t>
  </si>
  <si>
    <t>Luis Beltran #1811 dpto 505</t>
  </si>
  <si>
    <t>1- Cliente no se encuentra en domicilio y conserje no permite acceso a shaft medidores</t>
  </si>
  <si>
    <t>2067089</t>
  </si>
  <si>
    <t>207521102022163316</t>
  </si>
  <si>
    <t>DF20227387988</t>
  </si>
  <si>
    <t>Salvador #2075 dpto 108</t>
  </si>
  <si>
    <t>1- Edificio sin conserje, cliente no se encuentra en domicilio</t>
  </si>
  <si>
    <t>2067081</t>
  </si>
  <si>
    <t>207521102022162341</t>
  </si>
  <si>
    <t>DF20227388090</t>
  </si>
  <si>
    <t>Colo colo #829</t>
  </si>
  <si>
    <t>2067067</t>
  </si>
  <si>
    <t>207521102022155916</t>
  </si>
  <si>
    <t>DF20227383295</t>
  </si>
  <si>
    <t>Crescente Errazuriz #401 dpto 811</t>
  </si>
  <si>
    <t>1-Cliente no se encuentra en domicilio, conserje permite acceso a shaft medidores 2- Suministro electrico normalizado 3- Falta sello en caja empalme</t>
  </si>
  <si>
    <t>2067029</t>
  </si>
  <si>
    <t>207621102022154907</t>
  </si>
  <si>
    <t>DF20227397163</t>
  </si>
  <si>
    <t>Las golondrinas 3706</t>
  </si>
  <si>
    <t>2067027</t>
  </si>
  <si>
    <t>207521102022153739</t>
  </si>
  <si>
    <t>DF20227384471</t>
  </si>
  <si>
    <t>Gral. Bustamante #772 dpto 901A</t>
  </si>
  <si>
    <t>1-Cliente no se encuentra en domicilio, pero conserje permite acceso a shaft electrico  2- Suministro electrico normalizado</t>
  </si>
  <si>
    <t>2067025</t>
  </si>
  <si>
    <t>207621102022153140</t>
  </si>
  <si>
    <t>DF20227402234</t>
  </si>
  <si>
    <t>San marcos 4785</t>
  </si>
  <si>
    <t>2067023</t>
  </si>
  <si>
    <t>207621102022151956</t>
  </si>
  <si>
    <t>DF20227400639</t>
  </si>
  <si>
    <t>Ramon cruz m. 3300</t>
  </si>
  <si>
    <t>Falta maxima de fotos exigidas ,  Mas data . Vecinos conflictivos , molestos por estar sacando fotos</t>
  </si>
  <si>
    <t>2066982</t>
  </si>
  <si>
    <t>207621102022133444</t>
  </si>
  <si>
    <t>DF20227393627</t>
  </si>
  <si>
    <t>Quilin 4100</t>
  </si>
  <si>
    <t>Sin acceso a medidor  Atiende persona a cargo , pero no sabe de visita de personal de emergencia en esa fecha . No entrega mas datos</t>
  </si>
  <si>
    <t>2066901</t>
  </si>
  <si>
    <t>207621102022130159</t>
  </si>
  <si>
    <t>DF20227398687</t>
  </si>
  <si>
    <t>Las madreselvas 3674</t>
  </si>
  <si>
    <t>No figuran fotografias en observaciones. Sin acceso a condominio . Atiende guardia e indica q si no es emergencia no puedo ingresar .</t>
  </si>
  <si>
    <t>2066898</t>
  </si>
  <si>
    <t>207621102022124746</t>
  </si>
  <si>
    <t>DF20227396795</t>
  </si>
  <si>
    <t>Rodrigo de araya 3367</t>
  </si>
  <si>
    <t>No se toman fotos , ya que vecinos hacen muchas preguntas , para evitar problemas  Sin moradores</t>
  </si>
  <si>
    <t>2066889</t>
  </si>
  <si>
    <t>207621102022123740</t>
  </si>
  <si>
    <t>DF20227397225</t>
  </si>
  <si>
    <t>Excequiel fernandez 2302 dpto 305</t>
  </si>
  <si>
    <t>Falta mayor data en fotos. Problema externo , td</t>
  </si>
  <si>
    <t>2066882</t>
  </si>
  <si>
    <t>207621102022122324</t>
  </si>
  <si>
    <t>DF20227395375</t>
  </si>
  <si>
    <t>2 norte 2069</t>
  </si>
  <si>
    <t>2066875</t>
  </si>
  <si>
    <t>207621102022121218</t>
  </si>
  <si>
    <t>DF20227401884</t>
  </si>
  <si>
    <t>3 poniente 2965</t>
  </si>
  <si>
    <t>Atiende cliente , pero no esta al tanto de visita de personal de emergencia , no entrega datos , desconfia de mi visita . Toma patente del vehiculo . No se toma foto de fachada para prevenir problemas</t>
  </si>
  <si>
    <t>2066872</t>
  </si>
  <si>
    <t>207621102022115634</t>
  </si>
  <si>
    <t>DF20227393441</t>
  </si>
  <si>
    <t>Maraton 5637</t>
  </si>
  <si>
    <t>2066859</t>
  </si>
  <si>
    <t>207621102022113245</t>
  </si>
  <si>
    <t>DF20227402531</t>
  </si>
  <si>
    <t>Benito rebolledo 2221</t>
  </si>
  <si>
    <t>Atiende persona en domicilio , pero no recuerda visita de personal de emergencia en esa fecha . No entrega datos .</t>
  </si>
  <si>
    <t>2066843</t>
  </si>
  <si>
    <t>207621102022104032</t>
  </si>
  <si>
    <t>DF20227401653</t>
  </si>
  <si>
    <t>Americo vespucio / cerro negro</t>
  </si>
  <si>
    <t>Falta mayor data en fotografias . Problema externo , td</t>
  </si>
  <si>
    <t>2066833</t>
  </si>
  <si>
    <t>207621102022102610</t>
  </si>
  <si>
    <t>DF20227395447</t>
  </si>
  <si>
    <t>Gran avenida jose miguel carrera 8585</t>
  </si>
  <si>
    <t>Corresponde a direccion av. Lo espejo 0145 . Poste informado en mal estado , se visualiza reparado .</t>
  </si>
  <si>
    <t>2066816</t>
  </si>
  <si>
    <t>207621102022100551</t>
  </si>
  <si>
    <t>DF20227401376</t>
  </si>
  <si>
    <t>Nueva uno 6653</t>
  </si>
  <si>
    <t>Sin moradores , corresponde a direccion calle 1 6653 . Sin mayor observacion</t>
  </si>
  <si>
    <t>2069808</t>
  </si>
  <si>
    <t>207624102022160114</t>
  </si>
  <si>
    <t>DF20227405901</t>
  </si>
  <si>
    <t>Cuadro verde 4255 C</t>
  </si>
  <si>
    <t>Problema externo , poste  Se visualiza igual .</t>
  </si>
  <si>
    <t>2069777</t>
  </si>
  <si>
    <t>207624102022153012</t>
  </si>
  <si>
    <t>DF20227403196</t>
  </si>
  <si>
    <t>San juan bosco 4844 BL A dpto 16</t>
  </si>
  <si>
    <t>Sector hostil. No se toman fotos por precaucion . Falta maxima de fotos exigidas</t>
  </si>
  <si>
    <t>2069758</t>
  </si>
  <si>
    <t>207624102022150532</t>
  </si>
  <si>
    <t>DF20227403932</t>
  </si>
  <si>
    <t>Juan de luigi 3704</t>
  </si>
  <si>
    <t>Problema externo , fus.</t>
  </si>
  <si>
    <t>2069752</t>
  </si>
  <si>
    <t>207624102022145102</t>
  </si>
  <si>
    <t>DF20227393714</t>
  </si>
  <si>
    <t>Sin moradores  Sector hostil .</t>
  </si>
  <si>
    <t>2069750</t>
  </si>
  <si>
    <t>207524102022144513</t>
  </si>
  <si>
    <t>DF20227383162</t>
  </si>
  <si>
    <t>Coipue #3091 dpto 1402</t>
  </si>
  <si>
    <t>1-Cliente no se encuentra en domicilio, conserje permite acceso a shaft medidores  2-Suministro electrico normalizado</t>
  </si>
  <si>
    <t>2069749</t>
  </si>
  <si>
    <t>207524102022144034</t>
  </si>
  <si>
    <t>DF20227383192</t>
  </si>
  <si>
    <t>Coipue #3091 dpto 1304</t>
  </si>
  <si>
    <t>1-Cliente no se encuentra en domicilio, conserje permite acceso a shaft medidores 2-Suministro electrico normalizado</t>
  </si>
  <si>
    <t>2069747</t>
  </si>
  <si>
    <t>207524102022143500</t>
  </si>
  <si>
    <t>DF20227383506</t>
  </si>
  <si>
    <t>Coipue #3091 dpto 606</t>
  </si>
  <si>
    <t>1-Cliente no se encuentra en domicilio, conserje permite acceso a shaft medidores 2- Suministro electrico normalizado</t>
  </si>
  <si>
    <t>2069422</t>
  </si>
  <si>
    <t>207524102022135026</t>
  </si>
  <si>
    <t>DF20227378589</t>
  </si>
  <si>
    <t>Pedro de valdivia</t>
  </si>
  <si>
    <t>2069414</t>
  </si>
  <si>
    <t>207624102022133500</t>
  </si>
  <si>
    <t>DF20227403937</t>
  </si>
  <si>
    <t>Ramon cruz 3598</t>
  </si>
  <si>
    <t>Num. De incidencia relacionada a direccion ramon cruz 3556</t>
  </si>
  <si>
    <t>2069406</t>
  </si>
  <si>
    <t>207524102022131420</t>
  </si>
  <si>
    <t>DF20227380014</t>
  </si>
  <si>
    <t>Exequiel fernandez / Juan Gomez Millas</t>
  </si>
  <si>
    <t>1-DESC. CUCHILLO sin numero de posicion  2- Se encuentra 1 claro al norte de TD 101811</t>
  </si>
  <si>
    <t>2069390</t>
  </si>
  <si>
    <t>207524102022125126</t>
  </si>
  <si>
    <t>DF20227386791</t>
  </si>
  <si>
    <t>Fernandez Concha , sur Republica de Israel</t>
  </si>
  <si>
    <t>1- DESC. CUCHILLO 87667 se encuentra cerrado  2- Suministro electrico normalizado</t>
  </si>
  <si>
    <t>2069387</t>
  </si>
  <si>
    <t>207624102022125256</t>
  </si>
  <si>
    <t>DF20227403951</t>
  </si>
  <si>
    <t>Ramon cruz 3556</t>
  </si>
  <si>
    <t>Problema externo , td ., poste . Sin mayor observacion</t>
  </si>
  <si>
    <t>2069372</t>
  </si>
  <si>
    <t>207524102022123659</t>
  </si>
  <si>
    <t>DF20227374599</t>
  </si>
  <si>
    <t>Desc. Fus. 59239 Mons. Eyzaguirre sur Irarrazabal</t>
  </si>
  <si>
    <t>1- DESC. FUS. 59239 se encuentra sin fusibles</t>
  </si>
  <si>
    <t>2069364</t>
  </si>
  <si>
    <t>207624102022123216</t>
  </si>
  <si>
    <t>DF20227403115</t>
  </si>
  <si>
    <t>Iran 3299</t>
  </si>
  <si>
    <t>2069359</t>
  </si>
  <si>
    <t>207624102022122355</t>
  </si>
  <si>
    <t>DF20227403272</t>
  </si>
  <si>
    <t>Los cedros 4289</t>
  </si>
  <si>
    <t>2069351</t>
  </si>
  <si>
    <t>207624102022121103</t>
  </si>
  <si>
    <t>DF20227394199</t>
  </si>
  <si>
    <t>Santa julia 2465</t>
  </si>
  <si>
    <t>Falta mayor data  en foto . Problema externo .td. Sector conflictivo</t>
  </si>
  <si>
    <t>2069347</t>
  </si>
  <si>
    <t>207524102022120510</t>
  </si>
  <si>
    <t>DF20227391160</t>
  </si>
  <si>
    <t>Jaime G. Errazuriz #3265 dpto 207</t>
  </si>
  <si>
    <t>1- Conserje no permite acceso, ya que cliente no se encuentra en domicilio</t>
  </si>
  <si>
    <t>2069341</t>
  </si>
  <si>
    <t>207624102022115452</t>
  </si>
  <si>
    <t>DF20227393744</t>
  </si>
  <si>
    <t>Macul 2278 dpto 1803</t>
  </si>
  <si>
    <t>Concerge no permite acceso a medidores . Indica q por protocolo de edificio si no esta el cliente no se permite ingreso a menos q sea de emergencia . No entrega datos</t>
  </si>
  <si>
    <t>2069337</t>
  </si>
  <si>
    <t>207524102022114259</t>
  </si>
  <si>
    <t>DF20227391119</t>
  </si>
  <si>
    <t>Monseñor Eyzaguirre #780</t>
  </si>
  <si>
    <t>1-Caja B.T ubicada frente a REPUBLICA DE ISRAEL #1897 se encuentra sin tapa 2- Sector con suministro electrico normalizado</t>
  </si>
  <si>
    <t>2069334</t>
  </si>
  <si>
    <t>207624102022113833</t>
  </si>
  <si>
    <t>DF20227394867</t>
  </si>
  <si>
    <t>Macul 2701 TR A dpto 502</t>
  </si>
  <si>
    <t>Concerge no permite acceso a medidores , indicando que cliente nobse encuentra en dpto. No entrega datos .</t>
  </si>
  <si>
    <t>2069329</t>
  </si>
  <si>
    <t>207524102022112843</t>
  </si>
  <si>
    <t>DF20227390623</t>
  </si>
  <si>
    <t>Eduardo Castillo Velasco #2169</t>
  </si>
  <si>
    <t>Carolina Prado</t>
  </si>
  <si>
    <t>223714342</t>
  </si>
  <si>
    <t>1- Cliente se encuentra con suministro electrico normalizado 2- Caja B.T sin tapa  3- No declara codigo material ITM 3x63A 4- Cliente confirma que despues de visita de tecnicos pidio a ENEL bajar potencia de 3x63A a 3x40A</t>
  </si>
  <si>
    <t>2069320</t>
  </si>
  <si>
    <t>207624102022112134</t>
  </si>
  <si>
    <t>DF20227405220</t>
  </si>
  <si>
    <t>Calle 4 4809</t>
  </si>
  <si>
    <t>Falta maxima de fotos exigidas . Mas data . Problema externo , td .</t>
  </si>
  <si>
    <t>2069317</t>
  </si>
  <si>
    <t>207624102022111108</t>
  </si>
  <si>
    <t>DF20227396768</t>
  </si>
  <si>
    <t>Escuela agricola 2822</t>
  </si>
  <si>
    <t>2069313</t>
  </si>
  <si>
    <t>207524102022110339</t>
  </si>
  <si>
    <t>DF20227390868</t>
  </si>
  <si>
    <t>Irarrazabal #3022</t>
  </si>
  <si>
    <t>1-Cliente no se encuentra en domicilio 2- Numeracion correcta es #2088</t>
  </si>
  <si>
    <t>2069306</t>
  </si>
  <si>
    <t>207624102022105716</t>
  </si>
  <si>
    <t>DF20227406075</t>
  </si>
  <si>
    <t>7 norte 2087</t>
  </si>
  <si>
    <t>Falta mayor data en fotos  Problema externo , poste chocado . Se visualiza ya reparado</t>
  </si>
  <si>
    <t>2069299</t>
  </si>
  <si>
    <t>207624102022104402</t>
  </si>
  <si>
    <t>DF20227394350</t>
  </si>
  <si>
    <t>Quilin 2076 dpto 31</t>
  </si>
  <si>
    <t>Falta maxima exigida de fotos . Problema externo , td .</t>
  </si>
  <si>
    <t>2069286</t>
  </si>
  <si>
    <t>207624102022102804</t>
  </si>
  <si>
    <t>DF20227405073</t>
  </si>
  <si>
    <t>Jose caroca 2087 X</t>
  </si>
  <si>
    <t>2072015</t>
  </si>
  <si>
    <t>207625102022163720</t>
  </si>
  <si>
    <t>DF20227407646</t>
  </si>
  <si>
    <t>Jorge gonzales 4399</t>
  </si>
  <si>
    <t>2071801</t>
  </si>
  <si>
    <t>207625102022155154</t>
  </si>
  <si>
    <t>DF20227407057</t>
  </si>
  <si>
    <t>Jorge enrique shneider 2068</t>
  </si>
  <si>
    <t>Problema externo , td . Sector hostil . No se toman muchas fotos por precaucion</t>
  </si>
  <si>
    <t>2071789</t>
  </si>
  <si>
    <t>207625102022152953</t>
  </si>
  <si>
    <t>DF20227408882</t>
  </si>
  <si>
    <t>Rodrigo de araya 4685 dpto 21 A</t>
  </si>
  <si>
    <t>Sin acceso a nichos  Se toca citofono , pero no hay respuesta . Falta maxima de fotos , mas data</t>
  </si>
  <si>
    <t>2071786</t>
  </si>
  <si>
    <t>207625102022152428</t>
  </si>
  <si>
    <t>DF20227408840</t>
  </si>
  <si>
    <t>Los espinos 3956 B</t>
  </si>
  <si>
    <t>Sector hostil . No se toman fotos para prevenir problemas con vecinos</t>
  </si>
  <si>
    <t>2071770</t>
  </si>
  <si>
    <t>207625102022150807</t>
  </si>
  <si>
    <t>DF20227408441</t>
  </si>
  <si>
    <t>Madreselva 4071 A</t>
  </si>
  <si>
    <t>2071760</t>
  </si>
  <si>
    <t>207525102022145532</t>
  </si>
  <si>
    <t>DF20227382212</t>
  </si>
  <si>
    <t>Los Arquitectos #4706</t>
  </si>
  <si>
    <t>1- cliente asegura que no estaba el dia de la visita tecnica, pero se encuengra con suministro electrico (cliente menor de edad)</t>
  </si>
  <si>
    <t>2071753</t>
  </si>
  <si>
    <t>207525102022143123</t>
  </si>
  <si>
    <t>DF20227377037</t>
  </si>
  <si>
    <t>Juramento #4131 dpto 11B</t>
  </si>
  <si>
    <t>1- Cliente no se encuentra en domicilio, pero vecinos confirman que suministro electrico se encuentra normalizado</t>
  </si>
  <si>
    <t>2071747</t>
  </si>
  <si>
    <t>207525102022142145</t>
  </si>
  <si>
    <t>DF20227379380</t>
  </si>
  <si>
    <t>Pasaje 8 #4093</t>
  </si>
  <si>
    <t>1- Sector con suministro electrico normal 2- Sector conflictivo, personas en evidente consumo de alcohol</t>
  </si>
  <si>
    <t>2071741</t>
  </si>
  <si>
    <t>207525102022141016</t>
  </si>
  <si>
    <t>DF20227392309</t>
  </si>
  <si>
    <t>Americo Vespucio #4601 dpto 2005 C</t>
  </si>
  <si>
    <t>1- Cliente no se encuentra en domicilio, conserje permite acceso a shaft medidores  2- Suministro electrico reestablecido</t>
  </si>
  <si>
    <t>2071310</t>
  </si>
  <si>
    <t>207525102022134643</t>
  </si>
  <si>
    <t>DF20227385595</t>
  </si>
  <si>
    <t>La Trilla #4466</t>
  </si>
  <si>
    <t>1- Lineas electricas templadas   2- Sector con suministro electrico normal</t>
  </si>
  <si>
    <t>2071305</t>
  </si>
  <si>
    <t>207525102022134328</t>
  </si>
  <si>
    <t>DF20227385389</t>
  </si>
  <si>
    <t>La Trilla #4461</t>
  </si>
  <si>
    <t>1-Lineas se encuentran bien templadas  2- Sector en suministro electrico normal</t>
  </si>
  <si>
    <t>2071302</t>
  </si>
  <si>
    <t>207625102022133625</t>
  </si>
  <si>
    <t>DF20227405160</t>
  </si>
  <si>
    <t>Jose pedro allesandri 4919 Dpto 2</t>
  </si>
  <si>
    <t>2071301</t>
  </si>
  <si>
    <t>207525102022133447</t>
  </si>
  <si>
    <t>DF20227391465</t>
  </si>
  <si>
    <t>San Vicente de Paul #4901 dpto 17</t>
  </si>
  <si>
    <t>1- Sector se encuentra sin suministro de momento por trabajos programados en red B.T</t>
  </si>
  <si>
    <t>2071299</t>
  </si>
  <si>
    <t>207525102022132409</t>
  </si>
  <si>
    <t>DF20227391457</t>
  </si>
  <si>
    <t>Cuadro Verde #4333 L</t>
  </si>
  <si>
    <t>1-TD 9926 se encuentra con sus circuitos en B.T abiertos, debido a trabajos programados</t>
  </si>
  <si>
    <t>2071295</t>
  </si>
  <si>
    <t>207525102022131848</t>
  </si>
  <si>
    <t>DF20227389021</t>
  </si>
  <si>
    <t>Cuadro Verde #4827 D</t>
  </si>
  <si>
    <t>2071285</t>
  </si>
  <si>
    <t>207525102022130527</t>
  </si>
  <si>
    <t>DF20227387014</t>
  </si>
  <si>
    <t>Jose Pedro Alessandri #4850</t>
  </si>
  <si>
    <t>Pablo Falcon</t>
  </si>
  <si>
    <t>2071272</t>
  </si>
  <si>
    <t>207525102022124027</t>
  </si>
  <si>
    <t>DF20227382779</t>
  </si>
  <si>
    <t>Jose Caroca #2083A</t>
  </si>
  <si>
    <t>2071268</t>
  </si>
  <si>
    <t>207525102022122921</t>
  </si>
  <si>
    <t>DF20227376282</t>
  </si>
  <si>
    <t>Nicomedes Guzman #5258</t>
  </si>
  <si>
    <t>1- TD 2661 se encuentra normalizado</t>
  </si>
  <si>
    <t>2071266</t>
  </si>
  <si>
    <t>207625102022122258</t>
  </si>
  <si>
    <t>DF20227403656</t>
  </si>
  <si>
    <t>Jose pedro allesandri 4825 K</t>
  </si>
  <si>
    <t>Falta maxima de fotos exigidas . Mas data . Sin moradores</t>
  </si>
  <si>
    <t>2071263</t>
  </si>
  <si>
    <t>207525102022121707</t>
  </si>
  <si>
    <t>DF20227379553</t>
  </si>
  <si>
    <t>Los Academicos #2704</t>
  </si>
  <si>
    <t>1- Linea distribucion B.T se encuentra bien templada  2- Sector con suministro electrico</t>
  </si>
  <si>
    <t>2071259</t>
  </si>
  <si>
    <t>207625102022121413</t>
  </si>
  <si>
    <t>DF20227394644</t>
  </si>
  <si>
    <t>Macul 4835 C/A</t>
  </si>
  <si>
    <t>Atiende trabajador de local , pero no esta al tanto de visita de personal en esa fecha . No se toman mas fotos para evitar problemas</t>
  </si>
  <si>
    <t>2071255</t>
  </si>
  <si>
    <t>207525102022120706</t>
  </si>
  <si>
    <t>DF20227384998</t>
  </si>
  <si>
    <t>Froilan Roa #5028</t>
  </si>
  <si>
    <t>1- Cliente confirma via citofono encontrarse con suministro electrico</t>
  </si>
  <si>
    <t>2071246</t>
  </si>
  <si>
    <t>207525102022115425</t>
  </si>
  <si>
    <t>DF20227392100</t>
  </si>
  <si>
    <t>Los Mangos #5304</t>
  </si>
  <si>
    <t>1- Cliente no se encuentra en domicilio  2- Sector con suministro electrico normal</t>
  </si>
  <si>
    <t>2071240</t>
  </si>
  <si>
    <t>207525102022114635</t>
  </si>
  <si>
    <t>DF20227385437</t>
  </si>
  <si>
    <t>Manzanares #2956A</t>
  </si>
  <si>
    <t>2071235</t>
  </si>
  <si>
    <t>207625102022114134</t>
  </si>
  <si>
    <t>DF20227396813</t>
  </si>
  <si>
    <t>Jose pedro allesandri 2231 dpto 32</t>
  </si>
  <si>
    <t>Problema externo , TD . No se toman fotos para prevenir problemas , se acercan locatarios a realizar muchas preguntas</t>
  </si>
  <si>
    <t>2071230</t>
  </si>
  <si>
    <t>207525102022113332</t>
  </si>
  <si>
    <t>DF20227374366</t>
  </si>
  <si>
    <t>Fabriciano Gonzalez #5546</t>
  </si>
  <si>
    <t>1- TD 2161 se encuentra normalizado</t>
  </si>
  <si>
    <t>2071225</t>
  </si>
  <si>
    <t>207625102022112529</t>
  </si>
  <si>
    <t>DF20227405218</t>
  </si>
  <si>
    <t>Excequiel fernandez 2324 dpto 1011</t>
  </si>
  <si>
    <t>Problema externo  Num. De incidencia relacionada a direccion exequiel fernandez 2302.</t>
  </si>
  <si>
    <t>2071215</t>
  </si>
  <si>
    <t>207525102022111842</t>
  </si>
  <si>
    <t>DF20227390174</t>
  </si>
  <si>
    <t>Los Milanos #3700</t>
  </si>
  <si>
    <t>1-TD 33738 se encuentra normalizado 2- no declara codigo de material utilizado</t>
  </si>
  <si>
    <t>2071212</t>
  </si>
  <si>
    <t>207625102022111826</t>
  </si>
  <si>
    <t>DF20227407549</t>
  </si>
  <si>
    <t>Joaquin rodriguez 2974</t>
  </si>
  <si>
    <t>Falta maxima de fotos exigidas . Sin moradores .</t>
  </si>
  <si>
    <t>2071201</t>
  </si>
  <si>
    <t>207625102022110810</t>
  </si>
  <si>
    <t>DF20227408234</t>
  </si>
  <si>
    <t>Castillo urizar 2565</t>
  </si>
  <si>
    <t>2071194</t>
  </si>
  <si>
    <t>207625102022110148</t>
  </si>
  <si>
    <t>DF20227407060</t>
  </si>
  <si>
    <t>Castillo urizar 2949 dpto 23</t>
  </si>
  <si>
    <t>Problema externo , TD. Sin mayor observacion</t>
  </si>
  <si>
    <t>2071185</t>
  </si>
  <si>
    <t>207625102022104210</t>
  </si>
  <si>
    <t>DF20227408460</t>
  </si>
  <si>
    <t>Pedro de valdivia 7317</t>
  </si>
  <si>
    <t>Problema externo , poste , reparado . Sin mayor observacion</t>
  </si>
  <si>
    <t>2071178</t>
  </si>
  <si>
    <t>207625102022102929</t>
  </si>
  <si>
    <t>DF20227408718</t>
  </si>
  <si>
    <t>Los pellines 3881</t>
  </si>
  <si>
    <t>Se visualuza gente dentro de domicilio , pero no salen a atender . Sin mayor observacion</t>
  </si>
  <si>
    <t>2071174</t>
  </si>
  <si>
    <t>207625102022101315</t>
  </si>
  <si>
    <t>DF20227396101</t>
  </si>
  <si>
    <t>Escuela agricola 1710 dpto 1210 C</t>
  </si>
  <si>
    <t>Raul rodriguez</t>
  </si>
  <si>
    <t>Falta mayor data en fotografias . Tapa caja concentrador abierta , sin perno</t>
  </si>
  <si>
    <t>2073049</t>
  </si>
  <si>
    <t>207626102022164512</t>
  </si>
  <si>
    <t>DF20227393465</t>
  </si>
  <si>
    <t>Guillermo mann 2287</t>
  </si>
  <si>
    <t>Sector hostil . No se toman muchas fotos por precaucion . Sin moradores</t>
  </si>
  <si>
    <t>2073006</t>
  </si>
  <si>
    <t>207626102022154110</t>
  </si>
  <si>
    <t>DF20227394679</t>
  </si>
  <si>
    <t>La calera 690</t>
  </si>
  <si>
    <t>Falta maxima de fotos exigida . Mas data . Problema externo ,TD.</t>
  </si>
  <si>
    <t>2073000</t>
  </si>
  <si>
    <t>207626102022152908</t>
  </si>
  <si>
    <t>DF20227395244</t>
  </si>
  <si>
    <t>Los jardines 515</t>
  </si>
  <si>
    <t>Atiende cliente , corrobora visita de personal , pero no quiere entregar datos .</t>
  </si>
  <si>
    <t>2072996</t>
  </si>
  <si>
    <t>207626102022152028</t>
  </si>
  <si>
    <t>DF20227395602</t>
  </si>
  <si>
    <t>Galicia 3578</t>
  </si>
  <si>
    <t>2072952</t>
  </si>
  <si>
    <t>207526102022141109</t>
  </si>
  <si>
    <t>DF20227380507</t>
  </si>
  <si>
    <t>Los Evangelistas #3984</t>
  </si>
  <si>
    <t>2072942</t>
  </si>
  <si>
    <t>207526102022135452</t>
  </si>
  <si>
    <t>DF20227387895</t>
  </si>
  <si>
    <t>San Marcos #4580</t>
  </si>
  <si>
    <t>Humberto Saavedra</t>
  </si>
  <si>
    <t>2072927</t>
  </si>
  <si>
    <t>207526102022134257</t>
  </si>
  <si>
    <t>DF20227384133</t>
  </si>
  <si>
    <t>El Libano #3652</t>
  </si>
  <si>
    <t>Josue Rebolledo</t>
  </si>
  <si>
    <t>1- Cliente confirma que se encuentran con suministro electrico</t>
  </si>
  <si>
    <t>2072923</t>
  </si>
  <si>
    <t>207526102022133005</t>
  </si>
  <si>
    <t>DF20227383434</t>
  </si>
  <si>
    <t>Arturo Gordon #4000</t>
  </si>
  <si>
    <t>1- Cliente no se encontraba el dia de la visita, pero confirma que se encuentra con suministro electrico</t>
  </si>
  <si>
    <t>2072919</t>
  </si>
  <si>
    <t>207626102022132150</t>
  </si>
  <si>
    <t>DF20227395260</t>
  </si>
  <si>
    <t>General gorostiaga 509 dpto 304</t>
  </si>
  <si>
    <t>Falta maxima de fotos exigidas . Mas data . Concerge indica q no puedo ingresar ya q no se encuentra cliente en dpto .</t>
  </si>
  <si>
    <t>2072918</t>
  </si>
  <si>
    <t>207526102022131434</t>
  </si>
  <si>
    <t>DF20227385308</t>
  </si>
  <si>
    <t>Poeta Vicente Huidobro #3500 dpto 1303</t>
  </si>
  <si>
    <t>2072907</t>
  </si>
  <si>
    <t>207526102022130018</t>
  </si>
  <si>
    <t>DF20227391375</t>
  </si>
  <si>
    <t>Armando Moock #3777 dpto 1807</t>
  </si>
  <si>
    <t>1- TD 104023 en servicio normal  2- Sector con suministro electrico</t>
  </si>
  <si>
    <t>2072906</t>
  </si>
  <si>
    <t>207526102022125623</t>
  </si>
  <si>
    <t>DF20227380260</t>
  </si>
  <si>
    <t>Armando Moock #3777 dpto 1403 A</t>
  </si>
  <si>
    <t>1- TD 104023 se encuentra normalizado 2- No declara codigo de material utilizado</t>
  </si>
  <si>
    <t>2072900</t>
  </si>
  <si>
    <t>207526102022125129</t>
  </si>
  <si>
    <t>DF20227391336</t>
  </si>
  <si>
    <t>Armando Moock #3777 dpto 1303</t>
  </si>
  <si>
    <t>1- TD 104023 en servicio normal  2- Edificio con suministro electrico</t>
  </si>
  <si>
    <t>2072894</t>
  </si>
  <si>
    <t>207526102022124706</t>
  </si>
  <si>
    <t>DF20227391399</t>
  </si>
  <si>
    <t>Armando Moock #3777 dpto 1103 A</t>
  </si>
  <si>
    <t>1- TD 104023 en servicio normal  2- Edificio con suministro electrico normalizado</t>
  </si>
  <si>
    <t>2072892</t>
  </si>
  <si>
    <t>207526102022124227</t>
  </si>
  <si>
    <t>DF20227392529</t>
  </si>
  <si>
    <t>Armando Moock #3777 dpto 1005</t>
  </si>
  <si>
    <t>1- TD 104023 se encuentra normalizado</t>
  </si>
  <si>
    <t>2072890</t>
  </si>
  <si>
    <t>207626102022124319</t>
  </si>
  <si>
    <t>DF20227394708</t>
  </si>
  <si>
    <t>Garcia moreno 1078</t>
  </si>
  <si>
    <t>Falta maxima de fotos exigidas . Falta mayor data en fotos . Sin moradores</t>
  </si>
  <si>
    <t>2072888</t>
  </si>
  <si>
    <t>207526102022123734</t>
  </si>
  <si>
    <t>DF20227388746</t>
  </si>
  <si>
    <t>2072884</t>
  </si>
  <si>
    <t>207526102022123325</t>
  </si>
  <si>
    <t>DF20227379520</t>
  </si>
  <si>
    <t>2072881</t>
  </si>
  <si>
    <t>207526102022122646</t>
  </si>
  <si>
    <t>DF20227391313</t>
  </si>
  <si>
    <t>Armando Moock #3777 dpto 402 B</t>
  </si>
  <si>
    <t>1-TD 104023 se encuentra normalizado 2- No declara codigo de material utilizado</t>
  </si>
  <si>
    <t>2072876</t>
  </si>
  <si>
    <t>207526102022122208</t>
  </si>
  <si>
    <t>DF20227390254</t>
  </si>
  <si>
    <t>Armando Moock #3777 dpto 402</t>
  </si>
  <si>
    <t>1- TD 104023 se encuentra normalizado 2- No declara el codigo de material utilizado</t>
  </si>
  <si>
    <t>2072871</t>
  </si>
  <si>
    <t>207626102022121851</t>
  </si>
  <si>
    <t>DF20227393766</t>
  </si>
  <si>
    <t>Chile españa 597</t>
  </si>
  <si>
    <t>No se toman fotos , ya que locatarios desconfian de visita , hacen muchas preguntas , se evita problema</t>
  </si>
  <si>
    <t>2072863</t>
  </si>
  <si>
    <t>207526102022120722</t>
  </si>
  <si>
    <t>DF20227375654</t>
  </si>
  <si>
    <t>Armando moock #3595 dpto 204</t>
  </si>
  <si>
    <t>1- DESC. FUS. 87710 se encuentra normalizado 2- No declara codigo de material utilizado</t>
  </si>
  <si>
    <t>2072862</t>
  </si>
  <si>
    <t>207626102022120744</t>
  </si>
  <si>
    <t>DF20227392876</t>
  </si>
  <si>
    <t>Capitan orella 2825</t>
  </si>
  <si>
    <t>Falta maxima exigidas de fotos . Mas data . Problema externo , subterraneo</t>
  </si>
  <si>
    <t>2072859</t>
  </si>
  <si>
    <t>207526102022115745</t>
  </si>
  <si>
    <t>DF20227391428</t>
  </si>
  <si>
    <t>Arturo Gozalvez #3457</t>
  </si>
  <si>
    <t>1- Cliente no se encuentra en domicilio 2- Acometida apoyada en lineas de corrientes debiles</t>
  </si>
  <si>
    <t>2072853</t>
  </si>
  <si>
    <t>207626102022115227</t>
  </si>
  <si>
    <t>DF20227392963</t>
  </si>
  <si>
    <t>Suarez mujica 2171</t>
  </si>
  <si>
    <t>Atiende persona , pero no recuerda visita de personal de emergencia , no entrega datos . Falta mayor data en fotografias</t>
  </si>
  <si>
    <t>2072851</t>
  </si>
  <si>
    <t>207526102022114813</t>
  </si>
  <si>
    <t>DF20227384797</t>
  </si>
  <si>
    <t>Arturo Gozalvez #3393</t>
  </si>
  <si>
    <t>1- Cliente no se encuentra en domicilio 2- Acometida en contacto con ramas de arbol</t>
  </si>
  <si>
    <t>2072849</t>
  </si>
  <si>
    <t>207626102022114426</t>
  </si>
  <si>
    <t>DF20227393195</t>
  </si>
  <si>
    <t>Eduardo donoso 672</t>
  </si>
  <si>
    <t>2072845</t>
  </si>
  <si>
    <t>207526102022113327</t>
  </si>
  <si>
    <t>DF20227384324</t>
  </si>
  <si>
    <t>2072843</t>
  </si>
  <si>
    <t>207626102022113142</t>
  </si>
  <si>
    <t>DF20227395448</t>
  </si>
  <si>
    <t>Roman diaz 2015</t>
  </si>
  <si>
    <t>2072839</t>
  </si>
  <si>
    <t>207526102022112305</t>
  </si>
  <si>
    <t>DF20227387648</t>
  </si>
  <si>
    <t>Los Cosmos #2783</t>
  </si>
  <si>
    <t>1- Cliente no se encuentra en domicilio, se aprecia suministro electrico normalizado</t>
  </si>
  <si>
    <t>2072838</t>
  </si>
  <si>
    <t>207626102022112001</t>
  </si>
  <si>
    <t>DF20227394378</t>
  </si>
  <si>
    <t>Condell 1872 dpto 607</t>
  </si>
  <si>
    <t>Ricardo martinez</t>
  </si>
  <si>
    <t>228465070</t>
  </si>
  <si>
    <t>Falta maxima de fotos exigidas  Mas data</t>
  </si>
  <si>
    <t>2072829</t>
  </si>
  <si>
    <t>207626102022110138</t>
  </si>
  <si>
    <t>DF20227394767</t>
  </si>
  <si>
    <t>Nancy 714</t>
  </si>
  <si>
    <t>2072826</t>
  </si>
  <si>
    <t>207626102022104711</t>
  </si>
  <si>
    <t>DF20227394296</t>
  </si>
  <si>
    <t>Fidias 880 dpto 211</t>
  </si>
  <si>
    <t>2072814</t>
  </si>
  <si>
    <t>207626102022101740</t>
  </si>
  <si>
    <t>DF20227408966</t>
  </si>
  <si>
    <t>Quilin 4985 E 43</t>
  </si>
  <si>
    <t>Atiende concerge , pero no quiere entregar datos , ya q solo reemplaza indica .</t>
  </si>
  <si>
    <t>2075662</t>
  </si>
  <si>
    <t>207627102022181701</t>
  </si>
  <si>
    <t>DF20227403534</t>
  </si>
  <si>
    <t>Quilpue 4175</t>
  </si>
  <si>
    <t>2075612</t>
  </si>
  <si>
    <t>207527102022162352</t>
  </si>
  <si>
    <t>DF20227391331</t>
  </si>
  <si>
    <t>Los Espinos #3682</t>
  </si>
  <si>
    <t>1- TD 18827 se encuentra normalizado 2- Caja B.T sin tapa</t>
  </si>
  <si>
    <t>2075610</t>
  </si>
  <si>
    <t>207527102022161015</t>
  </si>
  <si>
    <t>DF20227387174</t>
  </si>
  <si>
    <t>Macul #2323</t>
  </si>
  <si>
    <t>1- Equipo de medidad en shaft electrico de piso 4 se encuentra normalizado</t>
  </si>
  <si>
    <t>2075607</t>
  </si>
  <si>
    <t>207527102022160714</t>
  </si>
  <si>
    <t>DF20227387152</t>
  </si>
  <si>
    <t>Macul #2323 dpto 714</t>
  </si>
  <si>
    <t>1-Equipo de medida en shaft electrico de piso 4, se encuentra normalizado</t>
  </si>
  <si>
    <t>2075601</t>
  </si>
  <si>
    <t>207627102022155112</t>
  </si>
  <si>
    <t>DF20227401618</t>
  </si>
  <si>
    <t>Los aliaga 438</t>
  </si>
  <si>
    <t>2075594</t>
  </si>
  <si>
    <t>207527102022153929</t>
  </si>
  <si>
    <t>DF20227391637</t>
  </si>
  <si>
    <t>Rodrigo de Araya #3975</t>
  </si>
  <si>
    <t>2075589</t>
  </si>
  <si>
    <t>207527102022153158</t>
  </si>
  <si>
    <t>DF20227383321</t>
  </si>
  <si>
    <t>Rodrigo de Araya #3869 S</t>
  </si>
  <si>
    <t>2075584</t>
  </si>
  <si>
    <t>207627102022152323</t>
  </si>
  <si>
    <t>DF20227400952</t>
  </si>
  <si>
    <t>Goggenhem 197</t>
  </si>
  <si>
    <t>2075566</t>
  </si>
  <si>
    <t>207527102022142239</t>
  </si>
  <si>
    <t>DF20227382910</t>
  </si>
  <si>
    <t>Americo Vespucio #2395 dpto 41</t>
  </si>
  <si>
    <t>1- Cliente confirma via citofono encontrarse con suministro electrico normalizado</t>
  </si>
  <si>
    <t>2075559</t>
  </si>
  <si>
    <t>207527102022140854</t>
  </si>
  <si>
    <t>DF20227392386</t>
  </si>
  <si>
    <t>Aurelio Huerta #4765</t>
  </si>
  <si>
    <t>1- TD 6238 se encuentra normalizado</t>
  </si>
  <si>
    <t>2075557</t>
  </si>
  <si>
    <t>207527102022140420</t>
  </si>
  <si>
    <t>DF20227390160</t>
  </si>
  <si>
    <t>1- TD 6238 se encuentra normalizado 2-No declara codigo de material utilizado, pero si describe su uso</t>
  </si>
  <si>
    <t>2075555</t>
  </si>
  <si>
    <t>207527102022135546</t>
  </si>
  <si>
    <t>DF20227391514</t>
  </si>
  <si>
    <t>Historiador Jaime Eyzaguirre #1919</t>
  </si>
  <si>
    <t>2075542</t>
  </si>
  <si>
    <t>207527102022132740</t>
  </si>
  <si>
    <t>DF20227374191</t>
  </si>
  <si>
    <t>Alberto Galleguillos #4725</t>
  </si>
  <si>
    <t>1- TD 6236 se encuentra normalizado</t>
  </si>
  <si>
    <t>2075531</t>
  </si>
  <si>
    <t>207527102022131424</t>
  </si>
  <si>
    <t>DF20227373956</t>
  </si>
  <si>
    <t>Alcalde Jorge Monckeberg #2305</t>
  </si>
  <si>
    <t>1- No se puede tomar fotografias, debido a vecino increpandome por alzas en el cobro de su boleta. Me retiro del lugar</t>
  </si>
  <si>
    <t>2075526</t>
  </si>
  <si>
    <t>207527102022130844</t>
  </si>
  <si>
    <t>DF20227379080</t>
  </si>
  <si>
    <t>Carlos Prendes #2399</t>
  </si>
  <si>
    <t>2075095</t>
  </si>
  <si>
    <t>207527102022130022</t>
  </si>
  <si>
    <t>DF20227384226</t>
  </si>
  <si>
    <t>Ignacio Carrera Pinto #4373</t>
  </si>
  <si>
    <t>1- Cliente no se encuengra en domicilio 2- Acometida reparada de forma provisoria con colcha</t>
  </si>
  <si>
    <t>2075093</t>
  </si>
  <si>
    <t>207527102022125043</t>
  </si>
  <si>
    <t>DF20227373963</t>
  </si>
  <si>
    <t>Max Jara #4201</t>
  </si>
  <si>
    <t>1- TD 2759 se encuentra normalizado</t>
  </si>
  <si>
    <t>2075092</t>
  </si>
  <si>
    <t>207627102022124522</t>
  </si>
  <si>
    <t>DF20227393113</t>
  </si>
  <si>
    <t>Pucara 4880 dpto 804</t>
  </si>
  <si>
    <t>Cristian orozco</t>
  </si>
  <si>
    <t>232879789</t>
  </si>
  <si>
    <t>Se verifica , tapa caja concentrador abierta , sin perno .</t>
  </si>
  <si>
    <t>2074972</t>
  </si>
  <si>
    <t>207527102022122545</t>
  </si>
  <si>
    <t>DF20227373432</t>
  </si>
  <si>
    <t>Americo Vespucio #3121</t>
  </si>
  <si>
    <t>1- Acometida bien templada  2- No declara codigo de material utilizado, solo describe su uso</t>
  </si>
  <si>
    <t>2074967</t>
  </si>
  <si>
    <t>207627102022122058</t>
  </si>
  <si>
    <t>DF20227402040</t>
  </si>
  <si>
    <t>Juan moya morales 388</t>
  </si>
  <si>
    <t>Problema externo . Sin mayor detalle</t>
  </si>
  <si>
    <t>2074778</t>
  </si>
  <si>
    <t>207627102022120411</t>
  </si>
  <si>
    <t>DF20227393468</t>
  </si>
  <si>
    <t>Jorge washington 441 dpto 905</t>
  </si>
  <si>
    <t>Atiende concerge , indica q no se encuentra nadie en domicilio y por ende no permite acceso a tomar datos . Dice q no puede dejar ingresar cuando no se encuentre cliente</t>
  </si>
  <si>
    <t>2074776</t>
  </si>
  <si>
    <t>207527102022120311</t>
  </si>
  <si>
    <t>DF20227391885</t>
  </si>
  <si>
    <t>Quilin #4055</t>
  </si>
  <si>
    <t>1-Poste se encuentra normalizado  2- Caja B.T sin tapa</t>
  </si>
  <si>
    <t>2073959</t>
  </si>
  <si>
    <t>207527102022115738</t>
  </si>
  <si>
    <t>DF20227382923</t>
  </si>
  <si>
    <t>Quilin #4095</t>
  </si>
  <si>
    <t>1-Cliente no se encuentra en domicilio 2-Caja B.T sin tapa</t>
  </si>
  <si>
    <t>2073955</t>
  </si>
  <si>
    <t>207627102022114906</t>
  </si>
  <si>
    <t>DF20227399583</t>
  </si>
  <si>
    <t>Eduardo castillo velasco 2864 C/ A</t>
  </si>
  <si>
    <t>2073954</t>
  </si>
  <si>
    <t>207527102022114653</t>
  </si>
  <si>
    <t>DF20227374062</t>
  </si>
  <si>
    <t>Quilin #4161</t>
  </si>
  <si>
    <t>1-TD 3199 se encuentra normalizado</t>
  </si>
  <si>
    <t>2073952</t>
  </si>
  <si>
    <t>207627102022114322</t>
  </si>
  <si>
    <t>DF20227402765</t>
  </si>
  <si>
    <t>Talca 2035</t>
  </si>
  <si>
    <t>No se toman fotografias , para prevenir problemas con locatarios y vendedores ambulantes</t>
  </si>
  <si>
    <t>2073939</t>
  </si>
  <si>
    <t>207627102022112819</t>
  </si>
  <si>
    <t>DF20227397268</t>
  </si>
  <si>
    <t>Jose pedro allesandri 2035</t>
  </si>
  <si>
    <t>Local cerrado , sin moradores . Sin mayor observacion</t>
  </si>
  <si>
    <t>2073932</t>
  </si>
  <si>
    <t>207627102022111553</t>
  </si>
  <si>
    <t>DF20227402447</t>
  </si>
  <si>
    <t>Rodrigo de araya 3240</t>
  </si>
  <si>
    <t>Atiende cliente , pero no recuerda visita de personal de emergencia en esa fecha . No se toman mas fotografias para evitar problemas con cliente .</t>
  </si>
  <si>
    <t>2073924</t>
  </si>
  <si>
    <t>207627102022105542</t>
  </si>
  <si>
    <t>DF20227402475</t>
  </si>
  <si>
    <t>Jose pedro allesandri 2053</t>
  </si>
  <si>
    <t>Problema externo , TD . Direccion no coincide con TD en terreno , segun observacion</t>
  </si>
  <si>
    <t>2073918</t>
  </si>
  <si>
    <t>207627102022104727</t>
  </si>
  <si>
    <t>DF20227397400</t>
  </si>
  <si>
    <t>Zañartu 2460</t>
  </si>
  <si>
    <t>2073891</t>
  </si>
  <si>
    <t>207627102022101636</t>
  </si>
  <si>
    <t>DF20227398795</t>
  </si>
  <si>
    <t>Crescente errazuriz 401 dpto 1505</t>
  </si>
  <si>
    <t>Angelo barrera</t>
  </si>
  <si>
    <t>227170341</t>
  </si>
  <si>
    <t>Fotos en observacion , no coinciden con lo q se ve en terreno  Concerge no tiene datos de visita de personal en esa fecha .</t>
  </si>
  <si>
    <t>2077975</t>
  </si>
  <si>
    <t>207628102022164924</t>
  </si>
  <si>
    <t>DF20227403679</t>
  </si>
  <si>
    <t>Pasaje 34 1682 BL  14 dpto 33</t>
  </si>
  <si>
    <t>Problema externo num. Incidencia relacionada a direccion de pasaje 34 1682 BL 15 dpto 31</t>
  </si>
  <si>
    <t>2077974</t>
  </si>
  <si>
    <t>207628102022164626</t>
  </si>
  <si>
    <t>DF20227403867</t>
  </si>
  <si>
    <t>Pasaje 34 BL 15 dpto 31</t>
  </si>
  <si>
    <t>Problema externo TD</t>
  </si>
  <si>
    <t>2077965</t>
  </si>
  <si>
    <t>207628102022155704</t>
  </si>
  <si>
    <t>DF20227403653</t>
  </si>
  <si>
    <t>Los corales 4702</t>
  </si>
  <si>
    <t>2077956</t>
  </si>
  <si>
    <t>207528102022153114</t>
  </si>
  <si>
    <t>DF20227380536</t>
  </si>
  <si>
    <t>Quilin #2076 dpto 20 B</t>
  </si>
  <si>
    <t>1- TD 9150 se encuentra normalizado</t>
  </si>
  <si>
    <t>2077954</t>
  </si>
  <si>
    <t>207628102022153138</t>
  </si>
  <si>
    <t>DF20227402845</t>
  </si>
  <si>
    <t>Jose pedro allesandri 1039</t>
  </si>
  <si>
    <t>Sin acceso a medidores  Sin moradores . Sector hostil</t>
  </si>
  <si>
    <t>2077953</t>
  </si>
  <si>
    <t>207528102022152700</t>
  </si>
  <si>
    <t>DF20227376232</t>
  </si>
  <si>
    <t>Quilin #2076 dpto 10B</t>
  </si>
  <si>
    <t>2077949</t>
  </si>
  <si>
    <t>207628102022151022</t>
  </si>
  <si>
    <t>DF20227403530</t>
  </si>
  <si>
    <t>Los avellanos 2883</t>
  </si>
  <si>
    <t>2077948</t>
  </si>
  <si>
    <t>207528102022150907</t>
  </si>
  <si>
    <t>DF20227375830</t>
  </si>
  <si>
    <t>Marathon #3120</t>
  </si>
  <si>
    <t>1-Cliente asegura nunca haber llamado a ENEL en junio</t>
  </si>
  <si>
    <t>2077942</t>
  </si>
  <si>
    <t>207528102022145546</t>
  </si>
  <si>
    <t>DF20227384119</t>
  </si>
  <si>
    <t>12 norte #1939</t>
  </si>
  <si>
    <t>1- Cliente si se encuentra en domicilio, pero no quiere atender</t>
  </si>
  <si>
    <t>2077919</t>
  </si>
  <si>
    <t>207528102022141747</t>
  </si>
  <si>
    <t>DF20227382038</t>
  </si>
  <si>
    <t>Pedro de Valdivia #6263</t>
  </si>
  <si>
    <t>Jaime Vidal</t>
  </si>
  <si>
    <t>1- Cliente conforme con rapida atencion  2- Suministro electrico normalizado</t>
  </si>
  <si>
    <t>2077912</t>
  </si>
  <si>
    <t>207528102022140641</t>
  </si>
  <si>
    <t>DF20227383064</t>
  </si>
  <si>
    <t>Joaquin Rodriguez #2880</t>
  </si>
  <si>
    <t>1- Acometida trifasica se encuentra normalizada</t>
  </si>
  <si>
    <t>2077906</t>
  </si>
  <si>
    <t>207628102022135909</t>
  </si>
  <si>
    <t>DF20227403913</t>
  </si>
  <si>
    <t>Las torpederas 1262</t>
  </si>
  <si>
    <t>2077905</t>
  </si>
  <si>
    <t>207528102022135709</t>
  </si>
  <si>
    <t>DF20227379606</t>
  </si>
  <si>
    <t>Castillo Urizar #2788</t>
  </si>
  <si>
    <t>2077902</t>
  </si>
  <si>
    <t>207528102022134651</t>
  </si>
  <si>
    <t>DF20227382863</t>
  </si>
  <si>
    <t>Castillo Urizar #2949 dpto 33D</t>
  </si>
  <si>
    <t>2077741</t>
  </si>
  <si>
    <t>207528102022132811</t>
  </si>
  <si>
    <t>DF20227392477</t>
  </si>
  <si>
    <t>Castillo Urizar #2290</t>
  </si>
  <si>
    <t>Ramerli ortega</t>
  </si>
  <si>
    <t>1-Cliente confirma que no ha tenido mas problemas de suministro electrico despues de visita tecnica</t>
  </si>
  <si>
    <t>2077731</t>
  </si>
  <si>
    <t>207528102022130539</t>
  </si>
  <si>
    <t>DF20227383265</t>
  </si>
  <si>
    <t>Macul #2648 dpto 63</t>
  </si>
  <si>
    <t>1-Conserje no permite acceso debido a que no registra ninguna visita de tecnicos respecto a la fecha del ticket</t>
  </si>
  <si>
    <t>2077726</t>
  </si>
  <si>
    <t>207528102022125739</t>
  </si>
  <si>
    <t>DF20227375909</t>
  </si>
  <si>
    <t>Macul #2470 dpto 702</t>
  </si>
  <si>
    <t>1- TD 101215 se encuentra normalizado 2- TD sin placa de numero posicion</t>
  </si>
  <si>
    <t>2077716</t>
  </si>
  <si>
    <t>207628102022124529</t>
  </si>
  <si>
    <t>DF20227403897</t>
  </si>
  <si>
    <t>Totoral 4980 J</t>
  </si>
  <si>
    <t>Sin moradores . Sin mayor observacion .</t>
  </si>
  <si>
    <t>2077715</t>
  </si>
  <si>
    <t>207528102022124310</t>
  </si>
  <si>
    <t>DF20227376096</t>
  </si>
  <si>
    <t>Brown Sur #2608</t>
  </si>
  <si>
    <t>2077701</t>
  </si>
  <si>
    <t>207528102022122300</t>
  </si>
  <si>
    <t>DF20227384617</t>
  </si>
  <si>
    <t>Jose Pedro Alessandri #4625</t>
  </si>
  <si>
    <t>2077699</t>
  </si>
  <si>
    <t>207628102022122214</t>
  </si>
  <si>
    <t>DF20227397675</t>
  </si>
  <si>
    <t>Irarrazabal 5499</t>
  </si>
  <si>
    <t>2077697</t>
  </si>
  <si>
    <t>207628102022121945</t>
  </si>
  <si>
    <t>DF20227396476</t>
  </si>
  <si>
    <t>Irarrazabal 5455</t>
  </si>
  <si>
    <t>Problema externo , poste . Solucionado .</t>
  </si>
  <si>
    <t>2077690</t>
  </si>
  <si>
    <t>207628102022114556</t>
  </si>
  <si>
    <t>DF20227401185</t>
  </si>
  <si>
    <t>Duble almeyda  4330</t>
  </si>
  <si>
    <t>Sin moradores . Sin maoyor observacion</t>
  </si>
  <si>
    <t>2077640</t>
  </si>
  <si>
    <t>207628102022112901</t>
  </si>
  <si>
    <t>DF20227404051</t>
  </si>
  <si>
    <t>Campoamor 2914</t>
  </si>
  <si>
    <t>2077636</t>
  </si>
  <si>
    <t>207628102022111550</t>
  </si>
  <si>
    <t>DF20227403885</t>
  </si>
  <si>
    <t>Eduardo castillo velasco 2065</t>
  </si>
  <si>
    <t>2077629</t>
  </si>
  <si>
    <t>207628102022110449</t>
  </si>
  <si>
    <t>DF20227392972</t>
  </si>
  <si>
    <t>Jose domingo cañas 1859 dpto 402</t>
  </si>
  <si>
    <t>Falta maxima de fotos exigidas . Mas data . Sin acceso a dptos y medidores . Se llama por citofono , sin respuesta</t>
  </si>
  <si>
    <t>2077563</t>
  </si>
  <si>
    <t>207628102022105113</t>
  </si>
  <si>
    <t>DF20227403275</t>
  </si>
  <si>
    <t>Marathon 1100 dpto 211</t>
  </si>
  <si>
    <t>Falta maxima de fotos exigidas . Sin acceso a dptos y medidores . Por precaucion no se toman mas fotografias</t>
  </si>
  <si>
    <t>2077206</t>
  </si>
  <si>
    <t>207628102022104103</t>
  </si>
  <si>
    <t>DF20227404193</t>
  </si>
  <si>
    <t>Los jasmines 746</t>
  </si>
  <si>
    <t>Atiende cliente , pero no recuerda visita de personal . Para prevenir problemas no se toman fotos a fachada , cliente desconfia de mi visita</t>
  </si>
  <si>
    <t>2077030</t>
  </si>
  <si>
    <t>207628102022102639</t>
  </si>
  <si>
    <t>DF20227401087</t>
  </si>
  <si>
    <t>Seminario 976</t>
  </si>
  <si>
    <t>Sin moradores , Sin mayor observacion</t>
  </si>
  <si>
    <t>2084894</t>
  </si>
  <si>
    <t>207602112022170924</t>
  </si>
  <si>
    <t>DF20227393611</t>
  </si>
  <si>
    <t>Los torneros 5992</t>
  </si>
  <si>
    <t>2084870</t>
  </si>
  <si>
    <t>207602112022162444</t>
  </si>
  <si>
    <t>DF20227395235</t>
  </si>
  <si>
    <t>El golfo 6109</t>
  </si>
  <si>
    <t>Sector hostil  Sin moradores . No se toman mejores fotos por precaucion</t>
  </si>
  <si>
    <t>2084861</t>
  </si>
  <si>
    <t>207602112022155219</t>
  </si>
  <si>
    <t>DF20227394815</t>
  </si>
  <si>
    <t>Puelches 1935</t>
  </si>
  <si>
    <t>Falta mayor data en fotografias  Sector conflictivo . No se toman fotos por precaucion  Sin moradores</t>
  </si>
  <si>
    <t>2084859</t>
  </si>
  <si>
    <t>207602112022154849</t>
  </si>
  <si>
    <t>DF20227393899</t>
  </si>
  <si>
    <t>Esparta 1811</t>
  </si>
  <si>
    <t>Sin acceso a pasaje . Sin moradores , porton cerrado</t>
  </si>
  <si>
    <t>2084854</t>
  </si>
  <si>
    <t>207602112022153142</t>
  </si>
  <si>
    <t>DF20227395000</t>
  </si>
  <si>
    <t>Lord cochrane 1615</t>
  </si>
  <si>
    <t>Falta mayor data en fotos  Sin moradores  Sector hostil , no se toman fotos por precaucion</t>
  </si>
  <si>
    <t>2084786</t>
  </si>
  <si>
    <t>207502112022142503</t>
  </si>
  <si>
    <t>DF20227392340</t>
  </si>
  <si>
    <t>Pasaje 39 #4705</t>
  </si>
  <si>
    <t>1-TD 30193 se encuentra normalizado</t>
  </si>
  <si>
    <t>2084784</t>
  </si>
  <si>
    <t>207502112022142111</t>
  </si>
  <si>
    <t>DF20227391215</t>
  </si>
  <si>
    <t>Pasaje 39 #4716</t>
  </si>
  <si>
    <t>2084783</t>
  </si>
  <si>
    <t>207502112022141743</t>
  </si>
  <si>
    <t>DF20227390304</t>
  </si>
  <si>
    <t>Pasaje 39 #4782</t>
  </si>
  <si>
    <t>1-TD 30193 se encuentra normalizado  2-No declara codigo de material utilizado, pero si describe su uso</t>
  </si>
  <si>
    <t>2084782</t>
  </si>
  <si>
    <t>207502112022141209</t>
  </si>
  <si>
    <t>DF20227388748</t>
  </si>
  <si>
    <t>Pasaje 39 #4765</t>
  </si>
  <si>
    <t>1-Sector con suministro electrico normalizado 2-No declara codigo de material utilizado, solo descrube su uso</t>
  </si>
  <si>
    <t>2084772</t>
  </si>
  <si>
    <t>207502112022135615</t>
  </si>
  <si>
    <t>DF20227383415</t>
  </si>
  <si>
    <t>Pasaje L 2645</t>
  </si>
  <si>
    <t>1- Cliente no se encuentra en domicilio 2- Sector conflictivo</t>
  </si>
  <si>
    <t>2084769</t>
  </si>
  <si>
    <t>207602112022135310</t>
  </si>
  <si>
    <t>DF20227395726</t>
  </si>
  <si>
    <t>Los arroyuelos 1166</t>
  </si>
  <si>
    <t>Sin moradores . Sector hostil . Sin mayor observacion</t>
  </si>
  <si>
    <t>2084458</t>
  </si>
  <si>
    <t>207502112022133912</t>
  </si>
  <si>
    <t>DF20227376711</t>
  </si>
  <si>
    <t>Aysen #445</t>
  </si>
  <si>
    <t>1-Sector con suministro normal</t>
  </si>
  <si>
    <t>2084456</t>
  </si>
  <si>
    <t>207602112022133325</t>
  </si>
  <si>
    <t>DF20227394885</t>
  </si>
  <si>
    <t>Maihue 2281</t>
  </si>
  <si>
    <t>2084453</t>
  </si>
  <si>
    <t>207502112022132803</t>
  </si>
  <si>
    <t>DF20227383797</t>
  </si>
  <si>
    <t>Nueva #7101</t>
  </si>
  <si>
    <t>1-Cliente no se encuentra en domicilio 2- Sector con suministro electrico normal</t>
  </si>
  <si>
    <t>2084450</t>
  </si>
  <si>
    <t>207602112022131924</t>
  </si>
  <si>
    <t>DF20227394594</t>
  </si>
  <si>
    <t>Los picachos 1253</t>
  </si>
  <si>
    <t>2084448</t>
  </si>
  <si>
    <t>207502112022131443</t>
  </si>
  <si>
    <t>DF20227391015</t>
  </si>
  <si>
    <t>Los Platanos #3130</t>
  </si>
  <si>
    <t>1- Poste se encuentra normalizado 2- Sector con suministro electrico normal  3- Direccion correcta LORD COCHRANE #3910</t>
  </si>
  <si>
    <t>2084441</t>
  </si>
  <si>
    <t>207502112022130522</t>
  </si>
  <si>
    <t>DF20227390393</t>
  </si>
  <si>
    <t>Quilin #2241</t>
  </si>
  <si>
    <t>1-TD 26372 se encuentra normalizado</t>
  </si>
  <si>
    <t>2084434</t>
  </si>
  <si>
    <t>207502112022125327</t>
  </si>
  <si>
    <t>DF20227382968</t>
  </si>
  <si>
    <t>Los Industriales #2502 312</t>
  </si>
  <si>
    <t>2084419</t>
  </si>
  <si>
    <t>207502112022123726</t>
  </si>
  <si>
    <t>DF20227377059</t>
  </si>
  <si>
    <t>Jose Pedro Alessandri #4181 D</t>
  </si>
  <si>
    <t>2084417</t>
  </si>
  <si>
    <t>207602112022123540</t>
  </si>
  <si>
    <t>DF20227394596</t>
  </si>
  <si>
    <t>Las perdices 1334</t>
  </si>
  <si>
    <t>2084412</t>
  </si>
  <si>
    <t>207602112022122200</t>
  </si>
  <si>
    <t>DF20227393241</t>
  </si>
  <si>
    <t>El abanico 2221</t>
  </si>
  <si>
    <t>2084370</t>
  </si>
  <si>
    <t>207602112022120641</t>
  </si>
  <si>
    <t>DF20227394099</t>
  </si>
  <si>
    <t>Mar jonico 8720</t>
  </si>
  <si>
    <t>2084353</t>
  </si>
  <si>
    <t>207602112022113911</t>
  </si>
  <si>
    <t>DF20227394233</t>
  </si>
  <si>
    <t>Pasaje 40 7105</t>
  </si>
  <si>
    <t>Sector hostil  No se toman fotos por precaucion</t>
  </si>
  <si>
    <t>2084340</t>
  </si>
  <si>
    <t>207602112022112057</t>
  </si>
  <si>
    <t>DF20227392904</t>
  </si>
  <si>
    <t>Lago panguipulli 6665</t>
  </si>
  <si>
    <t>Atiende cliente , no recuerda visita de personal de emergencia . No entrega mas datos . No se toma foto a fachada para prevenir problema con cliente</t>
  </si>
  <si>
    <t>2084336</t>
  </si>
  <si>
    <t>207602112022111205</t>
  </si>
  <si>
    <t>DF20227395125</t>
  </si>
  <si>
    <t>El valle 6557</t>
  </si>
  <si>
    <t>2084268</t>
  </si>
  <si>
    <t>207602112022110113</t>
  </si>
  <si>
    <t>DF20227393472</t>
  </si>
  <si>
    <t>Hernan cortes 6046</t>
  </si>
  <si>
    <t>Falta mayor data en fotos . Problema externo , TD</t>
  </si>
  <si>
    <t>2086577</t>
  </si>
  <si>
    <t>207603112022173447</t>
  </si>
  <si>
    <t>DF20227395792</t>
  </si>
  <si>
    <t>San andres de peñalolen 6215</t>
  </si>
  <si>
    <t>Falta maxima de fotos exigidas , mas data  Problema externo , TD</t>
  </si>
  <si>
    <t>2086545</t>
  </si>
  <si>
    <t>207503112022162708</t>
  </si>
  <si>
    <t>DF20227391009</t>
  </si>
  <si>
    <t>Los Clarines #6185</t>
  </si>
  <si>
    <t>1- Poste B.T se encuentra en el mismo estado  2- Si requiere cambio debido a que poste se encuentra inclinado en direccion a domicilio en esquina y presenta choque en base, junto con desprendimiento de material</t>
  </si>
  <si>
    <t>2086541</t>
  </si>
  <si>
    <t>207603112022162412</t>
  </si>
  <si>
    <t>DF20227396206</t>
  </si>
  <si>
    <t>Francisco otta 8079 casa 12</t>
  </si>
  <si>
    <t>Guardia no oermite acceso , indica q no se encuentra cliente en domicilio . Sin acceso</t>
  </si>
  <si>
    <t>2086535</t>
  </si>
  <si>
    <t>207503112022161734</t>
  </si>
  <si>
    <t>DF20227392204</t>
  </si>
  <si>
    <t>Antilen #6335</t>
  </si>
  <si>
    <t>1- Poste B.T se encuentra en la misma condicion  2- Solo presenta desprendimiento de material</t>
  </si>
  <si>
    <t>2086527</t>
  </si>
  <si>
    <t>207503112022160727</t>
  </si>
  <si>
    <t>DF20227382506</t>
  </si>
  <si>
    <t>Los Talladores #6179</t>
  </si>
  <si>
    <t>1- Poste mencionado en ticket solo tiene dedprendimiento de material, pero nada que afecte su estabilidad  2- Poste de M.T ubicado frente a LOS TALLADORES #6277 se encuentra deformado, se adjuntan fotografias</t>
  </si>
  <si>
    <t>2086519</t>
  </si>
  <si>
    <t>207503112022155137</t>
  </si>
  <si>
    <t>DF20227388440</t>
  </si>
  <si>
    <t>Cordillera #4731</t>
  </si>
  <si>
    <t>1- TD 93601 se encuentra en servicio normal  2- Suministro electrico normal en el sector</t>
  </si>
  <si>
    <t>2086517</t>
  </si>
  <si>
    <t>207603112022154844</t>
  </si>
  <si>
    <t>DF20227395062</t>
  </si>
  <si>
    <t>Pasaje 457 1811</t>
  </si>
  <si>
    <t>Falta mayor data en fotografias . Sector hostil . No se toman fotos por precaucion</t>
  </si>
  <si>
    <t>2086515</t>
  </si>
  <si>
    <t>207503112022153810</t>
  </si>
  <si>
    <t>DF20227384477</t>
  </si>
  <si>
    <t>San Luis de Macul #5840</t>
  </si>
  <si>
    <t>1-Cliente no se encuentra en domicilio, pero se aprecia acometida instala y bien templada</t>
  </si>
  <si>
    <t>2086512</t>
  </si>
  <si>
    <t>207603112022153204</t>
  </si>
  <si>
    <t>DF20227395808</t>
  </si>
  <si>
    <t>El desierto 1999</t>
  </si>
  <si>
    <t>Falta mayor data en fotos  Sector hostil . No se toman mas fotos por precaucion</t>
  </si>
  <si>
    <t>2086506</t>
  </si>
  <si>
    <t>207503112022151747</t>
  </si>
  <si>
    <t>DF20227382360</t>
  </si>
  <si>
    <t>Principal #5891</t>
  </si>
  <si>
    <t>1-Cliente no se encuentra en domicilio 2- Sector con suministro electrico normalizado</t>
  </si>
  <si>
    <t>2086503</t>
  </si>
  <si>
    <t>207503112022150837</t>
  </si>
  <si>
    <t>DF20227377893</t>
  </si>
  <si>
    <t>San Luis de Macul #5567</t>
  </si>
  <si>
    <t>Carla Verdejo</t>
  </si>
  <si>
    <t>1- Cliente se encuentra con suministro electrico normalizado 2- Falta sello en caja empalme  3- No declara codigo de ITM, pero si describe su uso</t>
  </si>
  <si>
    <t>2086499</t>
  </si>
  <si>
    <t>207503112022145837</t>
  </si>
  <si>
    <t>DF20227382104</t>
  </si>
  <si>
    <t>San Luis de Macul #5332</t>
  </si>
  <si>
    <t>1- TD 56382  se encuentra normalizado 2- No declara codigo de material utilizado, pero si describe su uso</t>
  </si>
  <si>
    <t>2086370</t>
  </si>
  <si>
    <t>207503112022144859</t>
  </si>
  <si>
    <t>DF20227382284</t>
  </si>
  <si>
    <t>4 oriente #6002 dpto 12 bl 3</t>
  </si>
  <si>
    <t>2086086</t>
  </si>
  <si>
    <t>207503112022143735</t>
  </si>
  <si>
    <t>DF20227382682</t>
  </si>
  <si>
    <t>4 oriente #5136</t>
  </si>
  <si>
    <t>2086074</t>
  </si>
  <si>
    <t>207603112022142143</t>
  </si>
  <si>
    <t>DF20227396326</t>
  </si>
  <si>
    <t>Medieval 4432</t>
  </si>
  <si>
    <t>2086071</t>
  </si>
  <si>
    <t>207503112022140717</t>
  </si>
  <si>
    <t>DF20227380501</t>
  </si>
  <si>
    <t>Los Barquitos #6204</t>
  </si>
  <si>
    <t>Belen Tapia</t>
  </si>
  <si>
    <t>948429417</t>
  </si>
  <si>
    <t>1-Incendio de cliente fue por falla en su instalacion electrica</t>
  </si>
  <si>
    <t>2086057</t>
  </si>
  <si>
    <t>207503112022135023</t>
  </si>
  <si>
    <t>DF20227384898</t>
  </si>
  <si>
    <t>Totoralillo #5800</t>
  </si>
  <si>
    <t>1- TD 18968 se encuentra en servicio normal  2- Sector con suministro electrico restablecido</t>
  </si>
  <si>
    <t>2086052</t>
  </si>
  <si>
    <t>207503112022133856</t>
  </si>
  <si>
    <t>DF20227385244</t>
  </si>
  <si>
    <t>Pasaje 411 #4926</t>
  </si>
  <si>
    <t>1- Poste B.T se encuentra con desprendimiento de material y con hormigon trisado</t>
  </si>
  <si>
    <t>2086042</t>
  </si>
  <si>
    <t>207503112022131245</t>
  </si>
  <si>
    <t>DF20227384563</t>
  </si>
  <si>
    <t>Victoria #4856</t>
  </si>
  <si>
    <t>1- No se pueden tomar fotografias, debido a personas insistentes en pedir dinero en el momento de llamar a domicilio de cliente</t>
  </si>
  <si>
    <t>2086038</t>
  </si>
  <si>
    <t>207603112022130632</t>
  </si>
  <si>
    <t>DF20227394141</t>
  </si>
  <si>
    <t>Los ceibos 5606</t>
  </si>
  <si>
    <t>Vecinos molestos por foto . Sin moradores</t>
  </si>
  <si>
    <t>2086037</t>
  </si>
  <si>
    <t>207503112022130358</t>
  </si>
  <si>
    <t>DF20227386857</t>
  </si>
  <si>
    <t>Gral. Horacio Toro #4950</t>
  </si>
  <si>
    <t>2086026</t>
  </si>
  <si>
    <t>207603112022125405</t>
  </si>
  <si>
    <t>DF20227395320</t>
  </si>
  <si>
    <t>Los abetos 5912</t>
  </si>
  <si>
    <t>Sin acceso a pasaje  Guardia no permite acceso a menos q sea residente o urgencia . Ademas indoca q estan arreglando adentro  No se toman fotos para prevenir problemas</t>
  </si>
  <si>
    <t>2086025</t>
  </si>
  <si>
    <t>207503112022125146</t>
  </si>
  <si>
    <t>DF20227377885</t>
  </si>
  <si>
    <t>Pje. Tordo #4962</t>
  </si>
  <si>
    <t>1- TD 93608 se encuentra normalizado</t>
  </si>
  <si>
    <t>2086016</t>
  </si>
  <si>
    <t>207603112022123748</t>
  </si>
  <si>
    <t>DF20227396321</t>
  </si>
  <si>
    <t>Los esteros 6871</t>
  </si>
  <si>
    <t>Sin moradores en domicilio . Se informa vecinos molestos por toma de fotos en sector .</t>
  </si>
  <si>
    <t>2085994</t>
  </si>
  <si>
    <t>207603112022120854</t>
  </si>
  <si>
    <t>DF20227393576</t>
  </si>
  <si>
    <t>El buen camino 10091 D</t>
  </si>
  <si>
    <t>Falta maxima fotos exigidas . Mas data . Sin moradores</t>
  </si>
  <si>
    <t>2085976</t>
  </si>
  <si>
    <t>207603112022115240</t>
  </si>
  <si>
    <t>DF20227395796</t>
  </si>
  <si>
    <t>Rucaray 9773</t>
  </si>
  <si>
    <t>Problema externo TD.</t>
  </si>
  <si>
    <t>2085968</t>
  </si>
  <si>
    <t>207603112022114147</t>
  </si>
  <si>
    <t>DF20227396180</t>
  </si>
  <si>
    <t>Las perdices 2345</t>
  </si>
  <si>
    <t>Falta mayor data en fotografias  Problema externo , TD</t>
  </si>
  <si>
    <t>2085892</t>
  </si>
  <si>
    <t>207603112022112746</t>
  </si>
  <si>
    <t>DF20227395220</t>
  </si>
  <si>
    <t>Punta blanca 2132</t>
  </si>
  <si>
    <t>Falta mayor data en fotos  Sin acceso a pasaje . Porton cerrado .</t>
  </si>
  <si>
    <t>2085882</t>
  </si>
  <si>
    <t>207603112022111459</t>
  </si>
  <si>
    <t>DF20227395365</t>
  </si>
  <si>
    <t>Los castaños 7050</t>
  </si>
  <si>
    <t>Falta mayor data en fotos . Sin acceso a pasaje , porton cerrado  Guardia no permite acceso</t>
  </si>
  <si>
    <t>2085870</t>
  </si>
  <si>
    <t>207603112022105211</t>
  </si>
  <si>
    <t>DF20227393089</t>
  </si>
  <si>
    <t>Andrea lopez zarate 980</t>
  </si>
  <si>
    <t>2085712</t>
  </si>
  <si>
    <t>207603112022102117</t>
  </si>
  <si>
    <t>DF20227395040</t>
  </si>
  <si>
    <t>El acantilado 1954</t>
  </si>
  <si>
    <t>Falta maxima exigida en fotos  Mas data . Problema externo , TD</t>
  </si>
  <si>
    <t>2087780</t>
  </si>
  <si>
    <t>207604112022130826</t>
  </si>
  <si>
    <t>DF20227398049</t>
  </si>
  <si>
    <t>Manizales 6493</t>
  </si>
  <si>
    <t>Falta mayor data en fotos . Sector hostil . No se toman mas fotos por precaucion</t>
  </si>
  <si>
    <t>2087728</t>
  </si>
  <si>
    <t>207604112022120422</t>
  </si>
  <si>
    <t>DF20227397137</t>
  </si>
  <si>
    <t>El casco 4817</t>
  </si>
  <si>
    <t>Atiende cliente , pero desconfia de visita , ademas inca no recordar visita de personal de emergencia . No se toman muchas fotos para prevenir problemas con cliente</t>
  </si>
  <si>
    <t>2087710</t>
  </si>
  <si>
    <t>207604112022114510</t>
  </si>
  <si>
    <t>DF20227396845</t>
  </si>
  <si>
    <t>Frontera 2119</t>
  </si>
  <si>
    <t>Sector mas q hostil . No se toman fotos para prevenir problemas con vecinos y gente de feria . Sin moradores</t>
  </si>
  <si>
    <t>2087703</t>
  </si>
  <si>
    <t>207504112022113414</t>
  </si>
  <si>
    <t>DF20227379981</t>
  </si>
  <si>
    <t>Las Cuicas #2411</t>
  </si>
  <si>
    <t>1- Cliente confirma encontrarse con suministro electrico, pero no recuerda si llamo alguna vez a ENEL por alguna falla</t>
  </si>
  <si>
    <t>2087702</t>
  </si>
  <si>
    <t>207604112022113359</t>
  </si>
  <si>
    <t>DF20227396816</t>
  </si>
  <si>
    <t>El acantilado 1938</t>
  </si>
  <si>
    <t>Falta maxima de fotos exigidas . Sector hostil , no se toman fotos por precaucion , ademas feriantes al costado hacen muchas preguntas</t>
  </si>
  <si>
    <t>2087694</t>
  </si>
  <si>
    <t>207504112022112433</t>
  </si>
  <si>
    <t>DF20227379850</t>
  </si>
  <si>
    <t>Pasaje 3 #6792</t>
  </si>
  <si>
    <t>2087690</t>
  </si>
  <si>
    <t>207504112022111236</t>
  </si>
  <si>
    <t>DF20227374054</t>
  </si>
  <si>
    <t>Cali #6418</t>
  </si>
  <si>
    <t>1- TD 50469 se encuentra normalizado</t>
  </si>
  <si>
    <t>2087688</t>
  </si>
  <si>
    <t>207604112022111240</t>
  </si>
  <si>
    <t>DF20227397716</t>
  </si>
  <si>
    <t>Jacaranda 1628</t>
  </si>
  <si>
    <t>Sector hostil , no se toman muchas fotos por precaucion . Sin moradores .</t>
  </si>
  <si>
    <t>2087685</t>
  </si>
  <si>
    <t>207504112022110117</t>
  </si>
  <si>
    <t>DF20227374153</t>
  </si>
  <si>
    <t>Los Lagos #2618</t>
  </si>
  <si>
    <t>1-TD 14533 se encuentra normalizado 2- No declaran codigo de material utilizado</t>
  </si>
  <si>
    <t>2087684</t>
  </si>
  <si>
    <t>207604112022110112</t>
  </si>
  <si>
    <t>DF20227397056</t>
  </si>
  <si>
    <t>Valle hermoso 907</t>
  </si>
  <si>
    <t>Falta mayor data en fotos  Problema externo en TD</t>
  </si>
  <si>
    <t>2087681</t>
  </si>
  <si>
    <t>207504112022104807</t>
  </si>
  <si>
    <t>DF20227379590</t>
  </si>
  <si>
    <t>Los Presidentes #6782 dpto 309</t>
  </si>
  <si>
    <t>1- Sector conflictivo no se toman fotografias</t>
  </si>
  <si>
    <t>2087679</t>
  </si>
  <si>
    <t>207604112022104524</t>
  </si>
  <si>
    <t>DF20227397168</t>
  </si>
  <si>
    <t>Quebrada de suca 943</t>
  </si>
  <si>
    <t>Falta mayor data en fotos . Problema externo . Td</t>
  </si>
  <si>
    <t>2087503</t>
  </si>
  <si>
    <t>207604112022102054</t>
  </si>
  <si>
    <t>DF20227396585</t>
  </si>
  <si>
    <t>Burdeos sur 8143</t>
  </si>
  <si>
    <t>Falta mayor data en fotografias . Guardia no permite accceso , ya que no se encuentra cliente en domicilio</t>
  </si>
  <si>
    <t>2087492</t>
  </si>
  <si>
    <t>207604112022100548</t>
  </si>
  <si>
    <t>DF20227396715</t>
  </si>
  <si>
    <t>Mar de bering 5447</t>
  </si>
  <si>
    <t>Sector hostil , sin moradores . Problemas con vecinos , desconfian de visita . No se toman fotos por precaucion</t>
  </si>
  <si>
    <t>2087484</t>
  </si>
  <si>
    <t>207604112022094807</t>
  </si>
  <si>
    <t>DF20227396468</t>
  </si>
  <si>
    <t>Calle 467 5225</t>
  </si>
  <si>
    <t>Sector hostil  Sin moradores , vecinos toman patente de  vehiculo .</t>
  </si>
  <si>
    <t>2087480</t>
  </si>
  <si>
    <t>207604112022094119</t>
  </si>
  <si>
    <t>DF20227395386</t>
  </si>
  <si>
    <t>Calle 466 5274</t>
  </si>
  <si>
    <t>Falta mayor data en fotos Sin moradores  Sin mayor observacion</t>
  </si>
  <si>
    <t>2090297</t>
  </si>
  <si>
    <t>207607112022164947</t>
  </si>
  <si>
    <t>DF20227397813</t>
  </si>
  <si>
    <t>Venezuela 6331</t>
  </si>
  <si>
    <t>2090270</t>
  </si>
  <si>
    <t>207607112022160641</t>
  </si>
  <si>
    <t>DF20227400290</t>
  </si>
  <si>
    <t>Cerro calan 2261</t>
  </si>
  <si>
    <t>Falta mayor data en fotos . Sector hostil . No se toman muchas fotos por precaucion</t>
  </si>
  <si>
    <t>2090257</t>
  </si>
  <si>
    <t>207507112022154306</t>
  </si>
  <si>
    <t>DF20227379434</t>
  </si>
  <si>
    <t>Parque Conguillio Norte #9136</t>
  </si>
  <si>
    <t>Felipe Garcia</t>
  </si>
  <si>
    <t>930340532</t>
  </si>
  <si>
    <t>1- Cliente confirma que operacion de ITM de caja empalme es debido a sobrecarga y recuerda que tecnicos le recomendaron solicitar aumento de potencia</t>
  </si>
  <si>
    <t>2090253</t>
  </si>
  <si>
    <t>207607112022154024</t>
  </si>
  <si>
    <t>DF20227398823</t>
  </si>
  <si>
    <t>Laguna san pedro 1865</t>
  </si>
  <si>
    <t>Sector hostil , vecinos complicados , realuzan muchas preguntas , no se toman mas fotos para prevenir . Sin moradores</t>
  </si>
  <si>
    <t>2090243</t>
  </si>
  <si>
    <t>207607112022152258</t>
  </si>
  <si>
    <t>DF20227398088</t>
  </si>
  <si>
    <t>Neulen 2248</t>
  </si>
  <si>
    <t>2090242</t>
  </si>
  <si>
    <t>207507112022151834</t>
  </si>
  <si>
    <t>DF20227392377</t>
  </si>
  <si>
    <t>El Solar #8112</t>
  </si>
  <si>
    <t>1- Tapa de camara se encuentra reparada</t>
  </si>
  <si>
    <t>2090236</t>
  </si>
  <si>
    <t>207607112022151158</t>
  </si>
  <si>
    <t>DF20227398835</t>
  </si>
  <si>
    <t>Maullin 8991</t>
  </si>
  <si>
    <t>Sin moradores . Falta maxima de fotos exigidas . Vecinos momestos por toma de fotos</t>
  </si>
  <si>
    <t>2090233</t>
  </si>
  <si>
    <t>207507112022150631</t>
  </si>
  <si>
    <t>DF20227387536</t>
  </si>
  <si>
    <t>Jose Gil de Castro #7726</t>
  </si>
  <si>
    <t>2090228</t>
  </si>
  <si>
    <t>207507112022145744</t>
  </si>
  <si>
    <t>DF20227383459</t>
  </si>
  <si>
    <t>10 Oriente #2410</t>
  </si>
  <si>
    <t>1-Cliente no se encuentra en domicilio 2-Acometida bien templada</t>
  </si>
  <si>
    <t>2090225</t>
  </si>
  <si>
    <t>207507112022144811</t>
  </si>
  <si>
    <t>DF20227392864</t>
  </si>
  <si>
    <t>8 oriente #2290</t>
  </si>
  <si>
    <t>2090217</t>
  </si>
  <si>
    <t>207507112022143832</t>
  </si>
  <si>
    <t>DF20227383296</t>
  </si>
  <si>
    <t>Pedro Bernal Troncoso #2658</t>
  </si>
  <si>
    <t>1- Cliente no se encuentra en domicilio 2- No declara codigo de ITM utilizado, pero si describe su uso</t>
  </si>
  <si>
    <t>2090211</t>
  </si>
  <si>
    <t>207507112022142029</t>
  </si>
  <si>
    <t>DF20227389043</t>
  </si>
  <si>
    <t>Valle del Aconcagua #8031</t>
  </si>
  <si>
    <t>1- TD 65148 se encuentra normalizado 2- No declara codigo de material utilizado, pero si describe su uso</t>
  </si>
  <si>
    <t>2090206</t>
  </si>
  <si>
    <t>207507112022140918</t>
  </si>
  <si>
    <t>DF20227389385</t>
  </si>
  <si>
    <t>Mariano Sanchez Fontecilla # 13010</t>
  </si>
  <si>
    <t>2090199</t>
  </si>
  <si>
    <t>207507112022135303</t>
  </si>
  <si>
    <t>DF20227376367</t>
  </si>
  <si>
    <t>Paseo Alsacia #8163</t>
  </si>
  <si>
    <t>1- TD 65078 se encuentra normalizado  2- No declara codigo de material utilizado, pero si describe su uso</t>
  </si>
  <si>
    <t>2090197</t>
  </si>
  <si>
    <t>207507112022134756</t>
  </si>
  <si>
    <t>DF20227377827</t>
  </si>
  <si>
    <t>Valle de Rapel Pte #3651</t>
  </si>
  <si>
    <t>1- TD 65078 se encuentra normalizado 2- No declara codigo de material utilizado, pero si describe su uso</t>
  </si>
  <si>
    <t>2089446</t>
  </si>
  <si>
    <t>207607112022125405</t>
  </si>
  <si>
    <t>DF20227397534</t>
  </si>
  <si>
    <t>Camino las pircas 4221</t>
  </si>
  <si>
    <t>Sin moradores  Fuera de condominio.</t>
  </si>
  <si>
    <t>2089441</t>
  </si>
  <si>
    <t>207607112022124553</t>
  </si>
  <si>
    <t>DF20227396892</t>
  </si>
  <si>
    <t>Pasaje 481 5342</t>
  </si>
  <si>
    <t>Sector hostil . Problema TD , dae</t>
  </si>
  <si>
    <t>2089421</t>
  </si>
  <si>
    <t>207607112022122456</t>
  </si>
  <si>
    <t>DF20227397133</t>
  </si>
  <si>
    <t>Pasaje 470 5250</t>
  </si>
  <si>
    <t>Falta mayor data en fotos   Problema externo , TD dae</t>
  </si>
  <si>
    <t>2089408</t>
  </si>
  <si>
    <t>207607112022120053</t>
  </si>
  <si>
    <t>DF20227393803</t>
  </si>
  <si>
    <t>Central 7389</t>
  </si>
  <si>
    <t>Falta mayor data en fotos . Cliente en misma situácion con poste de paso . Sin moradores</t>
  </si>
  <si>
    <t>2089399</t>
  </si>
  <si>
    <t>207607112022115247</t>
  </si>
  <si>
    <t>DF20227394662</t>
  </si>
  <si>
    <t>Oriental 6745</t>
  </si>
  <si>
    <t>2089385</t>
  </si>
  <si>
    <t>207607112022113230</t>
  </si>
  <si>
    <t>DF20227396320</t>
  </si>
  <si>
    <t>Calle 84 1374</t>
  </si>
  <si>
    <t>2089380</t>
  </si>
  <si>
    <t>207607112022112625</t>
  </si>
  <si>
    <t>DF20227394676</t>
  </si>
  <si>
    <t>Dip. Laura rodriguez 7202</t>
  </si>
  <si>
    <t>Falta mayor data en fotografias . Sin moradores . Sector conflictivo</t>
  </si>
  <si>
    <t>2089364</t>
  </si>
  <si>
    <t>207607112022110612</t>
  </si>
  <si>
    <t>DF20227394246</t>
  </si>
  <si>
    <t>10 oriente 2409</t>
  </si>
  <si>
    <t>Falta mayor data en fotografias . Atiende cliente indicando no recordar visita de personal de emergencia en esa fecha . No entrega mas datos</t>
  </si>
  <si>
    <t>2089347</t>
  </si>
  <si>
    <t>207607112022105117</t>
  </si>
  <si>
    <t>DF20227396289</t>
  </si>
  <si>
    <t>Los presidentes 8950</t>
  </si>
  <si>
    <t>Falta mayor data en fotografias . Ariende funcionario de clinica , no esta al tanto de pvisita de personal de emergencia . No permite acceso a medidor indicando q persona a catgo del area electrica no se encuentra</t>
  </si>
  <si>
    <t>2089325</t>
  </si>
  <si>
    <t>207607112022103523</t>
  </si>
  <si>
    <t>DF20227395361</t>
  </si>
  <si>
    <t>Lago rupanco 2880 BL D dpto 106</t>
  </si>
  <si>
    <t>Falta maxima de fotos exigidas , mas data  Sector hostil , no se toman muchas fotos por precaucio</t>
  </si>
  <si>
    <t>2089316</t>
  </si>
  <si>
    <t>207607112022102326</t>
  </si>
  <si>
    <t>DF20227393266</t>
  </si>
  <si>
    <t>Azteca 6150 dpto 103</t>
  </si>
  <si>
    <t>Sin acceso a pasaje , sector hostil .</t>
  </si>
  <si>
    <t>2092980</t>
  </si>
  <si>
    <t>207608112022164034</t>
  </si>
  <si>
    <t>DF20227525884</t>
  </si>
  <si>
    <t>San carlos 1160</t>
  </si>
  <si>
    <t>2092525</t>
  </si>
  <si>
    <t>207508112022160649</t>
  </si>
  <si>
    <t>DF20227503840</t>
  </si>
  <si>
    <t>Tacora #2699</t>
  </si>
  <si>
    <t>Yan Ene</t>
  </si>
  <si>
    <t>952018991</t>
  </si>
  <si>
    <t>1-Cliente se encuentra con suministro electrico normalizado 2- No declara codigo de material utilizado, pero si describe su uso</t>
  </si>
  <si>
    <t>2092522</t>
  </si>
  <si>
    <t>207508112022155507</t>
  </si>
  <si>
    <t>DF20227505303</t>
  </si>
  <si>
    <t>3 de diciembre #2761</t>
  </si>
  <si>
    <t>1- Colegio se encuentra con suministro electrico normalizado</t>
  </si>
  <si>
    <t>2092514</t>
  </si>
  <si>
    <t>207608112022154648</t>
  </si>
  <si>
    <t>DF20227518276</t>
  </si>
  <si>
    <t>Prieto 1500</t>
  </si>
  <si>
    <t>Sector hostil . Problema al estacionar . Corresponde a bomba de bencina . No esta persona a cargo . Sin accceso a medidor .</t>
  </si>
  <si>
    <t>2092510</t>
  </si>
  <si>
    <t>207508112022154018</t>
  </si>
  <si>
    <t>DF20227503842</t>
  </si>
  <si>
    <t>Independencia #2364</t>
  </si>
  <si>
    <t>1-Cliente no se encuentra en domicilio 2- No declara codigo de material utilizado , pero si describe su uso</t>
  </si>
  <si>
    <t>2092498</t>
  </si>
  <si>
    <t>207608112022153254</t>
  </si>
  <si>
    <t>DF20227521107</t>
  </si>
  <si>
    <t>Escanilla 728</t>
  </si>
  <si>
    <t>2092496</t>
  </si>
  <si>
    <t>207508112022152629</t>
  </si>
  <si>
    <t>DF20227508088</t>
  </si>
  <si>
    <t>Fermin Vivaceta #1982</t>
  </si>
  <si>
    <t>1-Administradora de shell confirma que falla electrica era en el interior de su instalacion electrica</t>
  </si>
  <si>
    <t>2092490</t>
  </si>
  <si>
    <t>207608112022151937</t>
  </si>
  <si>
    <t>DF20227522404</t>
  </si>
  <si>
    <t>Coronel agustin lopez de alcazar 332</t>
  </si>
  <si>
    <t>Atiende persona q trabaja en jardin , pero no esta al tanto de visita de personal de emergencia en esa fecha . No entrega datos y no permite acceso ya q no esta persona a cargo</t>
  </si>
  <si>
    <t>2092283</t>
  </si>
  <si>
    <t>207508112022151252</t>
  </si>
  <si>
    <t>DF20227503663</t>
  </si>
  <si>
    <t>Francia #1612</t>
  </si>
  <si>
    <t>1-Cliente no se encuentra en domicilio, pero se puede apreciar acometida conectada a caja B.T</t>
  </si>
  <si>
    <t>2092277</t>
  </si>
  <si>
    <t>207508112022145735</t>
  </si>
  <si>
    <t>DF20227509303</t>
  </si>
  <si>
    <t>Pdte. Eduardo Frei Montalva #1397</t>
  </si>
  <si>
    <t>1- Desde porteria confirman que lugar se encuentra con suministro electrico, pero no tienen registro de alguna visita por parte de tecnicos</t>
  </si>
  <si>
    <t>2092268</t>
  </si>
  <si>
    <t>207508112022144424</t>
  </si>
  <si>
    <t>DF20227503021</t>
  </si>
  <si>
    <t>Padre las Casas #2518</t>
  </si>
  <si>
    <t>1- Cliente confirmq encontrarse con suministri electrico normal</t>
  </si>
  <si>
    <t>2092173</t>
  </si>
  <si>
    <t>207508112022135747</t>
  </si>
  <si>
    <t>DF20227505299</t>
  </si>
  <si>
    <t>Domingo Santa Maria #2565 dpto 802B</t>
  </si>
  <si>
    <t>1-Cliente no se encuentra en domicilio,  conserje permite acceso a shaft medidores 2- Suministro electrico normalizado 3- Tapa de caja empalme abierta y sin sello</t>
  </si>
  <si>
    <t>2092172</t>
  </si>
  <si>
    <t>207608112022135845</t>
  </si>
  <si>
    <t>DF20227511786</t>
  </si>
  <si>
    <t>17norte 888</t>
  </si>
  <si>
    <t>Falta mayor data en fotografias . Sector hostil . No se toman muchs fotos para prevenir</t>
  </si>
  <si>
    <t>2092120</t>
  </si>
  <si>
    <t>207508112022134034</t>
  </si>
  <si>
    <t>DF20227504163</t>
  </si>
  <si>
    <t>Arqt. Ricardo Muller #990 pab 11</t>
  </si>
  <si>
    <t>1- No se logra acceso a bloque, cerrado</t>
  </si>
  <si>
    <t>2092116</t>
  </si>
  <si>
    <t>207508112022132745</t>
  </si>
  <si>
    <t>DF20227506871</t>
  </si>
  <si>
    <t>2 Norte #753</t>
  </si>
  <si>
    <t>1- Cliente no se encuentra en domicilio 2- Acometida en buen estado, pero aun mantiene escuadra sin reparar</t>
  </si>
  <si>
    <t>2092111</t>
  </si>
  <si>
    <t>207608112022132241</t>
  </si>
  <si>
    <t>DF20227518788</t>
  </si>
  <si>
    <t>Venecia 1605 dpto 827</t>
  </si>
  <si>
    <t>Atiende concerge , no permite acceso a medidor , indica q problema ya lo solucionaron , corrobora visita de personal de emergencia  Falta maxima de fotos exigidas , mas data</t>
  </si>
  <si>
    <t>2092095</t>
  </si>
  <si>
    <t>207608112022130000</t>
  </si>
  <si>
    <t>DF20227522307</t>
  </si>
  <si>
    <t>Venecia 1455 C</t>
  </si>
  <si>
    <t>Sin moradores . Sin llaves para pequeño nicho con medidores .</t>
  </si>
  <si>
    <t>2092093</t>
  </si>
  <si>
    <t>207508112022125200</t>
  </si>
  <si>
    <t>DF20227507455</t>
  </si>
  <si>
    <t>Pdte. Anibal Pinto #1351 dpto 511A</t>
  </si>
  <si>
    <t>2092091</t>
  </si>
  <si>
    <t>207608112022124408</t>
  </si>
  <si>
    <t>DF20227519886</t>
  </si>
  <si>
    <t>Rio jachal 1404</t>
  </si>
  <si>
    <t>Problema externo , subt.</t>
  </si>
  <si>
    <t>2092089</t>
  </si>
  <si>
    <t>207508112022123732</t>
  </si>
  <si>
    <t>DF20227506239</t>
  </si>
  <si>
    <t>Barnechea #382</t>
  </si>
  <si>
    <t>2092002</t>
  </si>
  <si>
    <t>207608112022122641</t>
  </si>
  <si>
    <t>DF20227518765</t>
  </si>
  <si>
    <t>Agustin meza 2117</t>
  </si>
  <si>
    <t>2091712</t>
  </si>
  <si>
    <t>207508112022121500</t>
  </si>
  <si>
    <t>DF20227510151</t>
  </si>
  <si>
    <t>Beltran Mathieu #1265</t>
  </si>
  <si>
    <t>1-Cliente no se encuentra en domicilio 2-Camaras se encuentran tapadas 3- Sector con suministro electrico normalizado 4- No declara codigo de material utilizado, pero si describe su uso</t>
  </si>
  <si>
    <t>2091711</t>
  </si>
  <si>
    <t>207608112022121537</t>
  </si>
  <si>
    <t>DF20227518291</t>
  </si>
  <si>
    <t>Isidora errazuriz 2165 A</t>
  </si>
  <si>
    <t>Problema externo , poste . Solucionado</t>
  </si>
  <si>
    <t>2091700</t>
  </si>
  <si>
    <t>207608112022114812</t>
  </si>
  <si>
    <t>DF20227512348</t>
  </si>
  <si>
    <t>San luis 1528</t>
  </si>
  <si>
    <t>2091473</t>
  </si>
  <si>
    <t>207608112022114109</t>
  </si>
  <si>
    <t>DF20227521189</t>
  </si>
  <si>
    <t>San luis 1546 5</t>
  </si>
  <si>
    <t>Problema externo , camarilla subt.</t>
  </si>
  <si>
    <t>2091361</t>
  </si>
  <si>
    <t>207608112022113538</t>
  </si>
  <si>
    <t>DF20227511197</t>
  </si>
  <si>
    <t>San luis 1661</t>
  </si>
  <si>
    <t>Se divisa gente dentro de domicilio , peeo no atiende nadie , sin moradores . Sin mayor observacion</t>
  </si>
  <si>
    <t>2091340</t>
  </si>
  <si>
    <t>207608112022111120</t>
  </si>
  <si>
    <t>DF20227512430</t>
  </si>
  <si>
    <t>Francia 1612</t>
  </si>
  <si>
    <t>Sin moradores  Sin mayor observaciones</t>
  </si>
  <si>
    <t>2091297</t>
  </si>
  <si>
    <t>207608112022105930</t>
  </si>
  <si>
    <t>DF20227512271</t>
  </si>
  <si>
    <t>Juliet 2285</t>
  </si>
  <si>
    <t>Sin moradores . Falta mayor data en observacion</t>
  </si>
  <si>
    <t>2094690</t>
  </si>
  <si>
    <t>207609112022165955</t>
  </si>
  <si>
    <t>DF20227517274</t>
  </si>
  <si>
    <t>Pedro montt 2499</t>
  </si>
  <si>
    <t>2094151</t>
  </si>
  <si>
    <t>207609112022155706</t>
  </si>
  <si>
    <t>DF20227520491</t>
  </si>
  <si>
    <t>Sargento aldea 1481</t>
  </si>
  <si>
    <t>Problema externo , tD</t>
  </si>
  <si>
    <t>2094137</t>
  </si>
  <si>
    <t>207609112022153514</t>
  </si>
  <si>
    <t>DF20227525517</t>
  </si>
  <si>
    <t>San isidro 1602</t>
  </si>
  <si>
    <t>Atiende cliente , corrobora visita de personal de emergencia , pero no quiere entregar mas datos , sin acceso a medidor</t>
  </si>
  <si>
    <t>2094131</t>
  </si>
  <si>
    <t>207609112022152550</t>
  </si>
  <si>
    <t>DF20227527037</t>
  </si>
  <si>
    <t>Vicuña mackena 1433 ED B dpto 1301</t>
  </si>
  <si>
    <t>Falta mayor data en fotografias. Atiende concerge q no permite acceso , ya q por norma de edificio si no esta cliente no se permite acceso a menos q ue sea una emergencia . No entrega datos</t>
  </si>
  <si>
    <t>2094121</t>
  </si>
  <si>
    <t>207609112022150121</t>
  </si>
  <si>
    <t>DF20227527048</t>
  </si>
  <si>
    <t>Manuel antonio tocornal 1964</t>
  </si>
  <si>
    <t>Falta mayor data en fotografias . Atiende cliente que corrobora visita de personal , pero no entrega datos y no permite acceso a medidor . No se toma foto de fachada para evitar problema con cliente</t>
  </si>
  <si>
    <t>2094113</t>
  </si>
  <si>
    <t>207609112022144724</t>
  </si>
  <si>
    <t>DF20227524876</t>
  </si>
  <si>
    <t>Guillermo marconi 1920</t>
  </si>
  <si>
    <t>2094108</t>
  </si>
  <si>
    <t>207609112022143157</t>
  </si>
  <si>
    <t>DF20227514929</t>
  </si>
  <si>
    <t>Padre orellana 1572</t>
  </si>
  <si>
    <t>2094034</t>
  </si>
  <si>
    <t>207609112022130524</t>
  </si>
  <si>
    <t>DF20227517832</t>
  </si>
  <si>
    <t>Eduardo matte 1866</t>
  </si>
  <si>
    <t>Problema externo , TD</t>
  </si>
  <si>
    <t>2094033</t>
  </si>
  <si>
    <t>207609112022125501</t>
  </si>
  <si>
    <t>DF20227517723</t>
  </si>
  <si>
    <t>Davila larrain 1856</t>
  </si>
  <si>
    <t>Problema externo , TD.</t>
  </si>
  <si>
    <t>2094020</t>
  </si>
  <si>
    <t>207609112022123444</t>
  </si>
  <si>
    <t>DF20227517275</t>
  </si>
  <si>
    <t>Santa elvira 412</t>
  </si>
  <si>
    <t>2094012</t>
  </si>
  <si>
    <t>207609112022121857</t>
  </si>
  <si>
    <t>DF20227512722</t>
  </si>
  <si>
    <t>Juan vicuña 1441</t>
  </si>
  <si>
    <t>2093994</t>
  </si>
  <si>
    <t>207609112022115615</t>
  </si>
  <si>
    <t>DF20227512355</t>
  </si>
  <si>
    <t>Placer 565</t>
  </si>
  <si>
    <t>Sin moradores  Problema externo .</t>
  </si>
  <si>
    <t>2093984</t>
  </si>
  <si>
    <t>207609112022114041</t>
  </si>
  <si>
    <t>DF20227512757</t>
  </si>
  <si>
    <t>Santa elena 1631 dpto 607</t>
  </si>
  <si>
    <t>Falta mayor data en fotografias . No se puede ingresar a medidores , ya persona q tiene llaves no se encontraria en el momento.  Concerge no entrega datos</t>
  </si>
  <si>
    <t>2093971</t>
  </si>
  <si>
    <t>207609112022112432</t>
  </si>
  <si>
    <t>DF20227512835</t>
  </si>
  <si>
    <t>Santa elena 1770 dpto 1606 A</t>
  </si>
  <si>
    <t>Angie olivares</t>
  </si>
  <si>
    <t>229342537</t>
  </si>
  <si>
    <t>Falta data en algunas fotos . Tapa caja de empalme sin portasellos . No se toman fotos con georeferencia por mala señal en sala electrica .</t>
  </si>
  <si>
    <t>2093958</t>
  </si>
  <si>
    <t>207609112022105857</t>
  </si>
  <si>
    <t>DF20227512998</t>
  </si>
  <si>
    <t>Padre orellana 1656 dpto 930</t>
  </si>
  <si>
    <t>Luz maria soto</t>
  </si>
  <si>
    <t>233144285</t>
  </si>
  <si>
    <t>Se verifica , sin tapa concentrador electrico .</t>
  </si>
  <si>
    <t>2099120</t>
  </si>
  <si>
    <t>207610112022170839</t>
  </si>
  <si>
    <t>DF20227512279</t>
  </si>
  <si>
    <t>Fariña 421 F</t>
  </si>
  <si>
    <t>Zona conflictiva , no se toman fotos por precaucion. Sin moradores .</t>
  </si>
  <si>
    <t>2099118</t>
  </si>
  <si>
    <t>207610112022170610</t>
  </si>
  <si>
    <t>DF20227511403</t>
  </si>
  <si>
    <t>Fariña 453 E</t>
  </si>
  <si>
    <t>Falta mayor data en fotos Sin moradores ,  Zona confluctiva . No se toman fotor por precaucion</t>
  </si>
  <si>
    <t>2099115</t>
  </si>
  <si>
    <t>207610112022165855</t>
  </si>
  <si>
    <t>DF20227521142</t>
  </si>
  <si>
    <t>Adela martinez 306</t>
  </si>
  <si>
    <t>Falta mayor data en fotos  Sector hostil</t>
  </si>
  <si>
    <t>2099006</t>
  </si>
  <si>
    <t>207610112022152210</t>
  </si>
  <si>
    <t>DF20227516833</t>
  </si>
  <si>
    <t>Los cipreses 1824</t>
  </si>
  <si>
    <t>2099001</t>
  </si>
  <si>
    <t>207610112022151311</t>
  </si>
  <si>
    <t>DF20227524893</t>
  </si>
  <si>
    <t>Aurora de chile 1515</t>
  </si>
  <si>
    <t>Sector conflictivo , se evita tomar fotos . Sin moradores</t>
  </si>
  <si>
    <t>2098974</t>
  </si>
  <si>
    <t>207510112022144035</t>
  </si>
  <si>
    <t>DF20227507440</t>
  </si>
  <si>
    <t>Montau #1509 dpto 1510</t>
  </si>
  <si>
    <t>1-Administrador de edificio confirma que se encuentran con suministro electrico, pero con la solucion provisoria que dieron tecnicos el dia su visita</t>
  </si>
  <si>
    <t>2098932</t>
  </si>
  <si>
    <t>207510112022134631</t>
  </si>
  <si>
    <t>DF20227506341</t>
  </si>
  <si>
    <t>Inglaterra #1144 dpto 615 B</t>
  </si>
  <si>
    <t>1- Cliente no se encuentra en dlmicilio 2- No se logra acceso a shaft, conserjes tienen perdida llave de piso 6</t>
  </si>
  <si>
    <t>2098929</t>
  </si>
  <si>
    <t>207610112022134416</t>
  </si>
  <si>
    <t>DF20227518411</t>
  </si>
  <si>
    <t>El roble 112</t>
  </si>
  <si>
    <t>2098696</t>
  </si>
  <si>
    <t>207510112022131432</t>
  </si>
  <si>
    <t>DF20227503588</t>
  </si>
  <si>
    <t>Frente Alberto Zañartu #1023</t>
  </si>
  <si>
    <t>1-Cliente no recuerda visita de tecnicos, pero confirma encontrarse con suministro electrico</t>
  </si>
  <si>
    <t>2097682</t>
  </si>
  <si>
    <t>207610112022125958</t>
  </si>
  <si>
    <t>DF20227518451</t>
  </si>
  <si>
    <t>Las galaxias 1274</t>
  </si>
  <si>
    <t>Sin moradores , local comercias . Sector hostil</t>
  </si>
  <si>
    <t>2097677</t>
  </si>
  <si>
    <t>207510112022125253</t>
  </si>
  <si>
    <t>DF20227503658</t>
  </si>
  <si>
    <t>Independencia #1193 C2</t>
  </si>
  <si>
    <t>2097660</t>
  </si>
  <si>
    <t>207610112022123603</t>
  </si>
  <si>
    <t>DF20227517786</t>
  </si>
  <si>
    <t>Atahualpa 2847</t>
  </si>
  <si>
    <t>Luis ortiz</t>
  </si>
  <si>
    <t>940580380</t>
  </si>
  <si>
    <t>Se verifica inspeccion , sin mayor observacion</t>
  </si>
  <si>
    <t>2097648</t>
  </si>
  <si>
    <t>207610112022122110</t>
  </si>
  <si>
    <t>DF20227517051</t>
  </si>
  <si>
    <t>Green cross 1238</t>
  </si>
  <si>
    <t>Zona conflictiva , no se toman fotos por precaucion . Sin moradores</t>
  </si>
  <si>
    <t>2097645</t>
  </si>
  <si>
    <t>207510112022121728</t>
  </si>
  <si>
    <t>DF20227504456</t>
  </si>
  <si>
    <t>Independencia #801 dpto 1303</t>
  </si>
  <si>
    <t>1-Cliente no se encuentra en domicilio, conserje permite acceso a shaft medidores 2- Caja de equipo medida con tapa abierta  3- Suministro electrico normalizado</t>
  </si>
  <si>
    <t>2097637</t>
  </si>
  <si>
    <t>207610112022120723</t>
  </si>
  <si>
    <t>DF20227516843</t>
  </si>
  <si>
    <t>Lemuria 3246</t>
  </si>
  <si>
    <t>Jorge ortega</t>
  </si>
  <si>
    <t>988391737</t>
  </si>
  <si>
    <t>2096633</t>
  </si>
  <si>
    <t>207610112022115013</t>
  </si>
  <si>
    <t>DF20227516824</t>
  </si>
  <si>
    <t>Texas 1137</t>
  </si>
  <si>
    <t>No se toman muchas fotos , personas en esquina , por precaucion no se realiza toma de fotos . Sin moradores .</t>
  </si>
  <si>
    <t>2096632</t>
  </si>
  <si>
    <t>207510112022114653</t>
  </si>
  <si>
    <t>DF20227510147</t>
  </si>
  <si>
    <t>Echeverria #1025</t>
  </si>
  <si>
    <t>1-Cliente y sector con suministro electrico normal</t>
  </si>
  <si>
    <t>2096534</t>
  </si>
  <si>
    <t>207610112022113336</t>
  </si>
  <si>
    <t>DF20227512929</t>
  </si>
  <si>
    <t>Heroe jose jimenez 203</t>
  </si>
  <si>
    <t>Falta mayor data en fotos . Sin moradores . Sector hostil . No se toman fotos por precaucion</t>
  </si>
  <si>
    <t>2095619</t>
  </si>
  <si>
    <t>207510112022111952</t>
  </si>
  <si>
    <t>DF20227508188</t>
  </si>
  <si>
    <t>Independencia #689 dpto 402</t>
  </si>
  <si>
    <t>1- Cliente no se encuentra en domicilio 2-No declara codigo de material utilizado, pero si describe su uso</t>
  </si>
  <si>
    <t>2095618</t>
  </si>
  <si>
    <t>207610112022112042</t>
  </si>
  <si>
    <t>DF20227515844</t>
  </si>
  <si>
    <t>Descartes 3136</t>
  </si>
  <si>
    <t>Falta data en 1 foto . Sin moradores</t>
  </si>
  <si>
    <t>2095613</t>
  </si>
  <si>
    <t>207610112022110817</t>
  </si>
  <si>
    <t>DF20227514285</t>
  </si>
  <si>
    <t>Gilda 3069</t>
  </si>
  <si>
    <t>2095608</t>
  </si>
  <si>
    <t>207610112022110028</t>
  </si>
  <si>
    <t>DF20227513225</t>
  </si>
  <si>
    <t>Jorge pizarro silva 3091</t>
  </si>
  <si>
    <t>2095597</t>
  </si>
  <si>
    <t>207610112022104615</t>
  </si>
  <si>
    <t>DF20227511352</t>
  </si>
  <si>
    <t>Lircay 209</t>
  </si>
  <si>
    <t>Sector hostil . Sin moradores . Sin mayor observacion</t>
  </si>
  <si>
    <t>2100394</t>
  </si>
  <si>
    <t>207611112022165057</t>
  </si>
  <si>
    <t>DF20227523798</t>
  </si>
  <si>
    <t>General gana 566</t>
  </si>
  <si>
    <t>2100373</t>
  </si>
  <si>
    <t>207511112022153000</t>
  </si>
  <si>
    <t>DF20227505524</t>
  </si>
  <si>
    <t>Renato Zanelli #1360</t>
  </si>
  <si>
    <t>1- Cliente via citofono confirma que suministro electrico se encuentra normalizado  2- No declara codigo de material utilizado, pero si describe su uso</t>
  </si>
  <si>
    <t>2100372</t>
  </si>
  <si>
    <t>207611112022153004</t>
  </si>
  <si>
    <t>DF20227511257</t>
  </si>
  <si>
    <t>Gaspar de la barrera 2856</t>
  </si>
  <si>
    <t>Se encuentra personal en fabrica , pero nadie sale a atender , sin mayor observacion</t>
  </si>
  <si>
    <t>2100367</t>
  </si>
  <si>
    <t>207511112022151748</t>
  </si>
  <si>
    <t>DF20227505169</t>
  </si>
  <si>
    <t>El Quisco #2415</t>
  </si>
  <si>
    <t>1- Asesora del hogar confirma que se encuentra suministro electrico normalizado</t>
  </si>
  <si>
    <t>2100363</t>
  </si>
  <si>
    <t>207511112022150458</t>
  </si>
  <si>
    <t>DF20227505022</t>
  </si>
  <si>
    <t>Hernando de Aguirre #2084 dpto 42</t>
  </si>
  <si>
    <t>1-Cliente no se encuentra en domicilio y conserje tampoco</t>
  </si>
  <si>
    <t>2100362</t>
  </si>
  <si>
    <t>207611112022150701</t>
  </si>
  <si>
    <t>DF20227512568</t>
  </si>
  <si>
    <t>Las fucsias 1971</t>
  </si>
  <si>
    <t>Falta maxima de fotos exigidas . Sector hostil . Por precaucion no se toman fotos</t>
  </si>
  <si>
    <t>2100351</t>
  </si>
  <si>
    <t>207511112022144142</t>
  </si>
  <si>
    <t>DF20227510128</t>
  </si>
  <si>
    <t>Ricardo Lyon #1874 dpto 301</t>
  </si>
  <si>
    <t>1-Cliente no se encuentra en domicilio, conserje permite acceso a shaft medidores  2- Suministro electrico normalizado  3-Falta sello de caja empalme</t>
  </si>
  <si>
    <t>2100339</t>
  </si>
  <si>
    <t>207511112022142938</t>
  </si>
  <si>
    <t>DF20227508326</t>
  </si>
  <si>
    <t>Pedro de Valdivia #2086 dpto 302</t>
  </si>
  <si>
    <t>1-Cliente no se encuentra en domicilio y tampoco conserje</t>
  </si>
  <si>
    <t>2100324</t>
  </si>
  <si>
    <t>207511112022140521</t>
  </si>
  <si>
    <t>DF20227502934</t>
  </si>
  <si>
    <t>Pocuro #1580</t>
  </si>
  <si>
    <t>1- TD 4714 se encuentra normalizado 2- No declara codigo de material utilizado</t>
  </si>
  <si>
    <t>2100317</t>
  </si>
  <si>
    <t>207511112022135336</t>
  </si>
  <si>
    <t>DF20227509745</t>
  </si>
  <si>
    <t>Francisco Bilbao #1550 3</t>
  </si>
  <si>
    <t>1- Direccion correcta: ESCUELA DE TELECOMUNICACIONES #1207 C3 2- Cliente no se encuentra en domicilio</t>
  </si>
  <si>
    <t>2100312</t>
  </si>
  <si>
    <t>207511112022133008</t>
  </si>
  <si>
    <t>DF20227503207</t>
  </si>
  <si>
    <t>Keller #1179</t>
  </si>
  <si>
    <t>Jorge Rojas</t>
  </si>
  <si>
    <t>1-Cliente con suministro electrico normalizado 2- Se encuentra caja B.T desprendida y colgando en poste B.T</t>
  </si>
  <si>
    <t>2100303</t>
  </si>
  <si>
    <t>207511112022131140</t>
  </si>
  <si>
    <t>DF20227502730</t>
  </si>
  <si>
    <t>Jose Tomas Rider #1254 dpto 303</t>
  </si>
  <si>
    <t>2100298</t>
  </si>
  <si>
    <t>207511112022130023</t>
  </si>
  <si>
    <t>DF20227506026</t>
  </si>
  <si>
    <t>Teresa Salas #869 C</t>
  </si>
  <si>
    <t>1-Cliente no se encuentra en domicilio  2- No declara codigo de material utilizado, pero si describe su uso</t>
  </si>
  <si>
    <t>2100293</t>
  </si>
  <si>
    <t>207511112022124617</t>
  </si>
  <si>
    <t>DF20227505607</t>
  </si>
  <si>
    <t>Clemente Fabres #940 dpto 101</t>
  </si>
  <si>
    <t>1-Cliente no se encuentra en domicilio 2-Acometida de edificio en riesgo electrico, se encuentra cubierta en enredadera</t>
  </si>
  <si>
    <t>2100292</t>
  </si>
  <si>
    <t>207611112022124528</t>
  </si>
  <si>
    <t>DF20227514225</t>
  </si>
  <si>
    <t>Riquelme 875</t>
  </si>
  <si>
    <t>2100287</t>
  </si>
  <si>
    <t>207511112022123546</t>
  </si>
  <si>
    <t>DF20227504422</t>
  </si>
  <si>
    <t>Jose Manuel Infante #919 dpto 102</t>
  </si>
  <si>
    <t>1- Clientr no se encuentra en domicilio, conserje permite acceso a shaft medidores 2- Suministro electrico normalizado  NOTA  Caja de empalme del dpto 203 se encuentra con tapa abierta sin sello</t>
  </si>
  <si>
    <t>2100248</t>
  </si>
  <si>
    <t>207611112022122208</t>
  </si>
  <si>
    <t>DF20227526962</t>
  </si>
  <si>
    <t>Moneda 2471</t>
  </si>
  <si>
    <t>2100247</t>
  </si>
  <si>
    <t>207611112022122014</t>
  </si>
  <si>
    <t>DF20227526565</t>
  </si>
  <si>
    <t>Moneda 2474</t>
  </si>
  <si>
    <t>2100245</t>
  </si>
  <si>
    <t>207511112022121125</t>
  </si>
  <si>
    <t>DF20227509270</t>
  </si>
  <si>
    <t>Arturo Claro #1355</t>
  </si>
  <si>
    <t>1-Cliente con suministro electrico normalizado 2-No declaran codigo de ITM utilizado, pero si describen su uso</t>
  </si>
  <si>
    <t>2100239</t>
  </si>
  <si>
    <t>207611112022120253</t>
  </si>
  <si>
    <t>DF20227511621</t>
  </si>
  <si>
    <t>Martinez de rozas 2136</t>
  </si>
  <si>
    <t>Atiende personas extranjeras , molestos con la visita , no se toman mas fotos para prevenir problemas .</t>
  </si>
  <si>
    <t>2100232</t>
  </si>
  <si>
    <t>207511112022115504</t>
  </si>
  <si>
    <t>DF20227503057</t>
  </si>
  <si>
    <t>Antonio Varas #1713 dpto 502</t>
  </si>
  <si>
    <t>1-Cliente no se encuentra en domicilio, motivo por el cual conserje no permite acceso a shaft medidores y adicional no cuenta con registro de visita de tecnicos del dia del ticket</t>
  </si>
  <si>
    <t>2100228</t>
  </si>
  <si>
    <t>207611112022115124</t>
  </si>
  <si>
    <t>DF20227518898</t>
  </si>
  <si>
    <t>Martinez de rosas 2066 Casa 6</t>
  </si>
  <si>
    <t>Falta maxima de fotos exigidas . Mas data  Sector algo hostil</t>
  </si>
  <si>
    <t>2100220</t>
  </si>
  <si>
    <t>207611112022114108</t>
  </si>
  <si>
    <t>DF20227518309</t>
  </si>
  <si>
    <t>Almirante barroso 1139</t>
  </si>
  <si>
    <t>2100205</t>
  </si>
  <si>
    <t>207611112022112309</t>
  </si>
  <si>
    <t>DF20227511484</t>
  </si>
  <si>
    <t>Alcala 2267</t>
  </si>
  <si>
    <t>Falta 1 foto mayor data . Sin moradores</t>
  </si>
  <si>
    <t>2100198</t>
  </si>
  <si>
    <t>207611112022110847</t>
  </si>
  <si>
    <t>DF20227523674</t>
  </si>
  <si>
    <t>Maipu 817</t>
  </si>
  <si>
    <t>Romula picarte</t>
  </si>
  <si>
    <t>Cliente no recuerda visita de personal de emergencia . Molesta por cobros excesivos . No quiere entregar num. De fono</t>
  </si>
  <si>
    <t>2100169</t>
  </si>
  <si>
    <t>207611112022103454</t>
  </si>
  <si>
    <t>DF20227512693</t>
  </si>
  <si>
    <t>Andes 2318</t>
  </si>
  <si>
    <t>2100165</t>
  </si>
  <si>
    <t>207611112022102701</t>
  </si>
  <si>
    <t>DF20227525434</t>
  </si>
  <si>
    <t>Andes 2050</t>
  </si>
  <si>
    <t>Falta mayor diversidad en fotos . Sin moradores</t>
  </si>
  <si>
    <t>2100154</t>
  </si>
  <si>
    <t>207611112022100906</t>
  </si>
  <si>
    <t>DF20227512956</t>
  </si>
  <si>
    <t>Mapocho 2324</t>
  </si>
  <si>
    <t>Sin moradores  , local conercial cerrado .</t>
  </si>
  <si>
    <t>2101138</t>
  </si>
  <si>
    <t>207512112022154523</t>
  </si>
  <si>
    <t>DF20227508531</t>
  </si>
  <si>
    <t>Tobalaba #1213</t>
  </si>
  <si>
    <t>1- Sector y cliente con suministro electrico normalizado</t>
  </si>
  <si>
    <t>2101137</t>
  </si>
  <si>
    <t>207512112022154125</t>
  </si>
  <si>
    <t>DF20227507759</t>
  </si>
  <si>
    <t>Tobalaba #1177</t>
  </si>
  <si>
    <t>1- Suministro electrico normalizado  2- No declara codigo de material utilizado, pero si describe su uso</t>
  </si>
  <si>
    <t>2101134</t>
  </si>
  <si>
    <t>207512112022152458</t>
  </si>
  <si>
    <t>DF20227509463</t>
  </si>
  <si>
    <t>Eliodoro Yañez #2788 dpto 32</t>
  </si>
  <si>
    <t>1-Cliente no se encuentra en domicilio, pero vecinos del edificio confirman encontrarse con suministro electrico despues de visita tecnicos</t>
  </si>
  <si>
    <t>2101129</t>
  </si>
  <si>
    <t>207512112022145936</t>
  </si>
  <si>
    <t>DF20227505443</t>
  </si>
  <si>
    <t>Ricardo Lyon #794 dpto 202</t>
  </si>
  <si>
    <t>1-TD 11589 se encuentra normalizado  2- Sector en suministro electrico normalizado</t>
  </si>
  <si>
    <t>2101123</t>
  </si>
  <si>
    <t>207512112022143928</t>
  </si>
  <si>
    <t>DF20227507448</t>
  </si>
  <si>
    <t>Carmen Silva #2547 dpto 72</t>
  </si>
  <si>
    <t>2101117</t>
  </si>
  <si>
    <t>207512112022141759</t>
  </si>
  <si>
    <t>DF20227510277</t>
  </si>
  <si>
    <t>Santa Magdalena #167</t>
  </si>
  <si>
    <t>1- Cliente con suministro electrico normalizado  2-Vidrio de caja empalme roto y falta sello</t>
  </si>
  <si>
    <t>2101109</t>
  </si>
  <si>
    <t>207512112022140233</t>
  </si>
  <si>
    <t>DF20227509731</t>
  </si>
  <si>
    <t>Perez Valenzuela #1650</t>
  </si>
  <si>
    <t>1-Direccion correcta: PEREZ VALENZUELA #1687 2- Cliente no se encuentra</t>
  </si>
  <si>
    <t>2101101</t>
  </si>
  <si>
    <t>207512112022134721</t>
  </si>
  <si>
    <t>DF20227503675</t>
  </si>
  <si>
    <t>General Flores #168</t>
  </si>
  <si>
    <t>1- Direccion trata de un restaurant el cual se encuentra cerrado</t>
  </si>
  <si>
    <t>2101093</t>
  </si>
  <si>
    <t>207512112022132702</t>
  </si>
  <si>
    <t>DF20227506996</t>
  </si>
  <si>
    <t>Manuel Montt #175 dpto 21 A</t>
  </si>
  <si>
    <t>1- Conserje confiirma que falla era en una camara en el exterior, pero ya se encuentra normalizado</t>
  </si>
  <si>
    <t>2101091</t>
  </si>
  <si>
    <t>207512112022132220</t>
  </si>
  <si>
    <t>DF20227507476</t>
  </si>
  <si>
    <t>Manuel Montt #175 dpto 47B</t>
  </si>
  <si>
    <t>2101081</t>
  </si>
  <si>
    <t>207512112022130527</t>
  </si>
  <si>
    <t>DF20227507480</t>
  </si>
  <si>
    <t>Alferez Real #965 dpto 11</t>
  </si>
  <si>
    <t>2101069</t>
  </si>
  <si>
    <t>207512112022125138</t>
  </si>
  <si>
    <t>DF20227509113</t>
  </si>
  <si>
    <t>Ricardo Matte Perez #0225 dpto 32</t>
  </si>
  <si>
    <t>1-Cliente no se encuentra en domicilio  2-No declara codigo de ITMA utilizado, pero si describe su uso</t>
  </si>
  <si>
    <t>2101066</t>
  </si>
  <si>
    <t>207512112022124016</t>
  </si>
  <si>
    <t>DF20227509201</t>
  </si>
  <si>
    <t>Frente Francisco Bilbao #398</t>
  </si>
  <si>
    <t>2101062</t>
  </si>
  <si>
    <t>207512112022122802</t>
  </si>
  <si>
    <t>DF20227503971</t>
  </si>
  <si>
    <t>Seminario #143 dpto 503</t>
  </si>
  <si>
    <t>2101058</t>
  </si>
  <si>
    <t>207512112022121231</t>
  </si>
  <si>
    <t>DF20227507677</t>
  </si>
  <si>
    <t>Almirante Riveros #079</t>
  </si>
  <si>
    <t>2102226</t>
  </si>
  <si>
    <t>207614112022165520</t>
  </si>
  <si>
    <t>DF20227524953</t>
  </si>
  <si>
    <t>Ssn ignacio , pedro montt</t>
  </si>
  <si>
    <t>Problema externo TD .</t>
  </si>
  <si>
    <t>2102209</t>
  </si>
  <si>
    <t>207614112022161724</t>
  </si>
  <si>
    <t>DF20227521020</t>
  </si>
  <si>
    <t>General rondizzoni 2058</t>
  </si>
  <si>
    <t>No se toman muchas fotos por precaucion . Problema externo TD .</t>
  </si>
  <si>
    <t>2102202</t>
  </si>
  <si>
    <t>207614112022155831</t>
  </si>
  <si>
    <t>DF20227520289</t>
  </si>
  <si>
    <t>Bascuñan guerrero 1909 BL 2 dpto 218</t>
  </si>
  <si>
    <t>Sin accceso a block  Sin acceso a medidores</t>
  </si>
  <si>
    <t>2102197</t>
  </si>
  <si>
    <t>207614112022155041</t>
  </si>
  <si>
    <t>DF20227515449</t>
  </si>
  <si>
    <t>Bascuñan guerrero 1909 dpto 146</t>
  </si>
  <si>
    <t>2102177</t>
  </si>
  <si>
    <t>207614112022145528</t>
  </si>
  <si>
    <t>DF20227511276</t>
  </si>
  <si>
    <t>Puerta de vera 801</t>
  </si>
  <si>
    <t>Falta mayor data en fotos</t>
  </si>
  <si>
    <t>2102146</t>
  </si>
  <si>
    <t>207614112022140414</t>
  </si>
  <si>
    <t>DF20227517116</t>
  </si>
  <si>
    <t>Cuevas 805</t>
  </si>
  <si>
    <t>No se toman fotos por precaucion  Personas en plaza fte a num. Para evitar algun problema</t>
  </si>
  <si>
    <t>2102132</t>
  </si>
  <si>
    <t>207614112022134320</t>
  </si>
  <si>
    <t>DF20227521167</t>
  </si>
  <si>
    <t>San francisco 363</t>
  </si>
  <si>
    <t>2102130</t>
  </si>
  <si>
    <t>207614112022134132</t>
  </si>
  <si>
    <t>DF20227519532</t>
  </si>
  <si>
    <t>San francisco 359</t>
  </si>
  <si>
    <t>Problema externo ,subt.</t>
  </si>
  <si>
    <t>2102122</t>
  </si>
  <si>
    <t>207614112022132053</t>
  </si>
  <si>
    <t>DF20227511273</t>
  </si>
  <si>
    <t>Serrano 266 dpto 2219</t>
  </si>
  <si>
    <t>Fernando schwerter</t>
  </si>
  <si>
    <t>232820560</t>
  </si>
  <si>
    <t>2102112</t>
  </si>
  <si>
    <t>207614112022125635</t>
  </si>
  <si>
    <t>DF20227513165</t>
  </si>
  <si>
    <t>Tarapaca 876 dpto 2217</t>
  </si>
  <si>
    <t>Jose elizalde ( concerge )</t>
  </si>
  <si>
    <t>2102108</t>
  </si>
  <si>
    <t>207614112022125324</t>
  </si>
  <si>
    <t>DF20227511288</t>
  </si>
  <si>
    <t>Tarapaca 876 dpto 1608</t>
  </si>
  <si>
    <t>Jose elizalde</t>
  </si>
  <si>
    <t>2106676</t>
  </si>
  <si>
    <t>207615112022164741</t>
  </si>
  <si>
    <t>DF20227516819</t>
  </si>
  <si>
    <t>Fte republica de honduras 12970</t>
  </si>
  <si>
    <t>Sin moradores , 1 foto falta mayor data  Sin mayor observacion</t>
  </si>
  <si>
    <t>2104958</t>
  </si>
  <si>
    <t>207615112022154917</t>
  </si>
  <si>
    <t>DF20227517843</t>
  </si>
  <si>
    <t>Punta del este 194</t>
  </si>
  <si>
    <t>2104946</t>
  </si>
  <si>
    <t>207615112022152608</t>
  </si>
  <si>
    <t>DF20227523703</t>
  </si>
  <si>
    <t>Las verbenas 8570</t>
  </si>
  <si>
    <t>Problema externo , poste . Reparado .</t>
  </si>
  <si>
    <t>2104392</t>
  </si>
  <si>
    <t>207615112022151514</t>
  </si>
  <si>
    <t>DF20227511306</t>
  </si>
  <si>
    <t>Perseo 569</t>
  </si>
  <si>
    <t>1 foto falta mayor data . No se toman mejores fotos. Por vecinos , para prevenir problemas . Sin moradores</t>
  </si>
  <si>
    <t>2104381</t>
  </si>
  <si>
    <t>207615112022150009</t>
  </si>
  <si>
    <t>DF20227514229</t>
  </si>
  <si>
    <t>Benvenuto cellini 7580</t>
  </si>
  <si>
    <t>2104363</t>
  </si>
  <si>
    <t>207515112022143313</t>
  </si>
  <si>
    <t>DF20227506671</t>
  </si>
  <si>
    <t>Duque de Kent #0830</t>
  </si>
  <si>
    <t>Roxana Aburto</t>
  </si>
  <si>
    <t>986553018</t>
  </si>
  <si>
    <t>1- Cliente con suministro electrico normalizado  2- Vidrio roto y falta sello en caja empalme  3- Cliente molesto por mal cobro en boleta</t>
  </si>
  <si>
    <t>2104359</t>
  </si>
  <si>
    <t>207515112022141928</t>
  </si>
  <si>
    <t>DF20227507549</t>
  </si>
  <si>
    <t>Adela Martinez Ote #225</t>
  </si>
  <si>
    <t>1-Cliente no se encuentra en domicilio  2- No declara codigo de ITM utilizado, pero si describe su uso</t>
  </si>
  <si>
    <t>2104297</t>
  </si>
  <si>
    <t>207515112022140522</t>
  </si>
  <si>
    <t>DF20227508183</t>
  </si>
  <si>
    <t>Recoleta #4124</t>
  </si>
  <si>
    <t>1- Cliente no se encuentra en domicilio  2-Acometida se encuentra con dos colchas</t>
  </si>
  <si>
    <t>2104291</t>
  </si>
  <si>
    <t>207515112022135157</t>
  </si>
  <si>
    <t>DF20227507449</t>
  </si>
  <si>
    <t>25 de Enero #1085</t>
  </si>
  <si>
    <t>1- Cliente no se encuentra en domicilio  2- No declara codigo de material utilizado, pero si describe su uso</t>
  </si>
  <si>
    <t>2104226</t>
  </si>
  <si>
    <t>207515112022133508</t>
  </si>
  <si>
    <t>DF20227509192</t>
  </si>
  <si>
    <t>Juan Cristobal #4374</t>
  </si>
  <si>
    <t>Margarita Morales</t>
  </si>
  <si>
    <t>986387752</t>
  </si>
  <si>
    <t>1- Cliente se encuentra con suministro electrico</t>
  </si>
  <si>
    <t>2103670</t>
  </si>
  <si>
    <t>207515112022132212</t>
  </si>
  <si>
    <t>DF20227505091</t>
  </si>
  <si>
    <t>Timbues #4068</t>
  </si>
  <si>
    <t>1- No se pueden tomar fotografias, sector conflictivo y en presencia de gente consumiendo drogas  2- Sector con suministro electrico normalizado</t>
  </si>
  <si>
    <t>2103669</t>
  </si>
  <si>
    <t>207615112022132249</t>
  </si>
  <si>
    <t>DF20227519906</t>
  </si>
  <si>
    <t>Loma larga 860</t>
  </si>
  <si>
    <t>Sector un poco hostil . Sin moradores  No se toman fotos por precaucion</t>
  </si>
  <si>
    <t>2103667</t>
  </si>
  <si>
    <t>207515112022131839</t>
  </si>
  <si>
    <t>DF20227503434</t>
  </si>
  <si>
    <t>Timbues #4064</t>
  </si>
  <si>
    <t>1- No se toman fofotgrafias, sector conflictivo y presencia de gente consumiendo drogas  2- No declara codigo dr material utilizado</t>
  </si>
  <si>
    <t>2103658</t>
  </si>
  <si>
    <t>207515112022130624</t>
  </si>
  <si>
    <t>DF20227503187</t>
  </si>
  <si>
    <t>Urmeneta #1052 dpto 203</t>
  </si>
  <si>
    <t>1- Vecinos de edificio confirman que se encuentra suministro electrico normalizado</t>
  </si>
  <si>
    <t>2103598</t>
  </si>
  <si>
    <t>207515112022125311</t>
  </si>
  <si>
    <t>DF20227503690</t>
  </si>
  <si>
    <t>Recoleta #3512</t>
  </si>
  <si>
    <t>Ronal Gonzalez</t>
  </si>
  <si>
    <t>2103593</t>
  </si>
  <si>
    <t>207615112022124226</t>
  </si>
  <si>
    <t>DF20227515794</t>
  </si>
  <si>
    <t>Cerro negro 8961</t>
  </si>
  <si>
    <t>Atiende cliente , pero no entrega datos . No recuerda visita de personal de emergencia . No se toman foto para evitar problemas con cliente y vecinos</t>
  </si>
  <si>
    <t>2103586</t>
  </si>
  <si>
    <t>207515112022123518</t>
  </si>
  <si>
    <t>DF20227506084</t>
  </si>
  <si>
    <t>Las Hortensias #599</t>
  </si>
  <si>
    <t>1- Cliente conflictivo recibe de manera hostil, no se alcanzo ni a saludar y tiene reaccion hostil al enterarse que venia por parte de ENEL. Se niega rotudantemente a dejar ver empalme</t>
  </si>
  <si>
    <t>2103582</t>
  </si>
  <si>
    <t>207615112022123137</t>
  </si>
  <si>
    <t>DF20227522583</t>
  </si>
  <si>
    <t>Tordecillas 1034</t>
  </si>
  <si>
    <t>2103578</t>
  </si>
  <si>
    <t>207515112022122009</t>
  </si>
  <si>
    <t>DF20227505970</t>
  </si>
  <si>
    <t>Federico Hegel #635</t>
  </si>
  <si>
    <t>1- Clientr no se encuentra en domicilio 2- Acometida en riesgo electrico por estar en contacto con ramas de palmera</t>
  </si>
  <si>
    <t>2103577</t>
  </si>
  <si>
    <t>207615112022121850</t>
  </si>
  <si>
    <t>DF20227520110</t>
  </si>
  <si>
    <t>Colico 7735</t>
  </si>
  <si>
    <t>1 foto falta data . Sin moradores . Sin mayor observacion</t>
  </si>
  <si>
    <t>2103574</t>
  </si>
  <si>
    <t>207515112022120647</t>
  </si>
  <si>
    <t>DF20227509093</t>
  </si>
  <si>
    <t>Muñoz Gamero #1066</t>
  </si>
  <si>
    <t>1- Cliente confirma que cables cortados pertenecian a telecomunicaciones 2- Suministro electrico en servicio normal</t>
  </si>
  <si>
    <t>2103573</t>
  </si>
  <si>
    <t>207615112022120603</t>
  </si>
  <si>
    <t>DF20227511218</t>
  </si>
  <si>
    <t>Hernando de magallanes 781</t>
  </si>
  <si>
    <t>Atiende persona en local de lavaseco , pero no esta al tanto de visita de personal de emergencia</t>
  </si>
  <si>
    <t>2103571</t>
  </si>
  <si>
    <t>207615112022115727</t>
  </si>
  <si>
    <t>DF20227517304</t>
  </si>
  <si>
    <t>Constancio vigil 545</t>
  </si>
  <si>
    <t>Falta mayor data en fotos . Sin moradores , vecinos  molestos por toma de fotos .</t>
  </si>
  <si>
    <t>2103570</t>
  </si>
  <si>
    <t>207515112022115452</t>
  </si>
  <si>
    <t>DF20227505374</t>
  </si>
  <si>
    <t>El Roble #734</t>
  </si>
  <si>
    <t>1- Cliente no se encuentra en domicilio  2- Acometida trifasica bien templada</t>
  </si>
  <si>
    <t>2103568</t>
  </si>
  <si>
    <t>207615112022114639</t>
  </si>
  <si>
    <t>DF20227524831</t>
  </si>
  <si>
    <t>Maria teresa 6220 dpto 1006</t>
  </si>
  <si>
    <t>Atiende concerge , no permite acceso a medisores , ya q cliente no se encuentra en dpto , no entrega datos</t>
  </si>
  <si>
    <t>2103563</t>
  </si>
  <si>
    <t>207515112022113839</t>
  </si>
  <si>
    <t>DF20227505416</t>
  </si>
  <si>
    <t>San Gerardo #607</t>
  </si>
  <si>
    <t>1- Cliente confirma encontrarse con suministro electrico normalizado  2- No declara codigo de material utilizado, pero si describe su uso</t>
  </si>
  <si>
    <t>2103551</t>
  </si>
  <si>
    <t>207615112022112511</t>
  </si>
  <si>
    <t>DF20227511283</t>
  </si>
  <si>
    <t>Los artilleros 4535 dpto 203</t>
  </si>
  <si>
    <t>Problema externo ,TD .</t>
  </si>
  <si>
    <t>2103529</t>
  </si>
  <si>
    <t>207615112022105830</t>
  </si>
  <si>
    <t>DF20227519469</t>
  </si>
  <si>
    <t>Santa adriana 1537</t>
  </si>
  <si>
    <t>2103525</t>
  </si>
  <si>
    <t>207615112022104125</t>
  </si>
  <si>
    <t>DF20227524979</t>
  </si>
  <si>
    <t>Fte calle san sebastian 2881</t>
  </si>
  <si>
    <t>Problema externo , poste . Sin mayor observacion</t>
  </si>
  <si>
    <t>2116366</t>
  </si>
  <si>
    <t>207616112022162805</t>
  </si>
  <si>
    <t>DF20227521250</t>
  </si>
  <si>
    <t>Aurelio gonzales 3666</t>
  </si>
  <si>
    <t>2116329</t>
  </si>
  <si>
    <t>207616112022154228</t>
  </si>
  <si>
    <t>DF20227518292</t>
  </si>
  <si>
    <t>Tomas de figueroa 2219</t>
  </si>
  <si>
    <t>Sin moradores   Sin mayor observacion</t>
  </si>
  <si>
    <t>2115826</t>
  </si>
  <si>
    <t>207516112022150538</t>
  </si>
  <si>
    <t>DF20227503464</t>
  </si>
  <si>
    <t>Recoleta #103</t>
  </si>
  <si>
    <t>1-No declara codigo de material utilizado, pero si describe su uso  2-siendo 16-11-2022 me encuentro con la misma camara y la misma condicion de hurto</t>
  </si>
  <si>
    <t>2115824</t>
  </si>
  <si>
    <t>207616112022150355</t>
  </si>
  <si>
    <t>DF20227467824</t>
  </si>
  <si>
    <t>Camino del colibri 7857</t>
  </si>
  <si>
    <t>Falta mejor detalle en fotos , mas data . Guardia no permite acceso a menos q sea una emergencia , ademas indica q no hay cliente en domicilio , no se toman fotos para evitar problemas</t>
  </si>
  <si>
    <t>2115820</t>
  </si>
  <si>
    <t>207616112022145111</t>
  </si>
  <si>
    <t>DF20227468416</t>
  </si>
  <si>
    <t>Monseñor escriba de balaguer sur 8926</t>
  </si>
  <si>
    <t>Falta mayor data en fotos . Sin moradores</t>
  </si>
  <si>
    <t>2115818</t>
  </si>
  <si>
    <t>207616112022144441</t>
  </si>
  <si>
    <t>DF20227474334</t>
  </si>
  <si>
    <t>La querencia 2256</t>
  </si>
  <si>
    <t>Falta mayor data en fotos . Sin moradores ( no sale nadie a atender )</t>
  </si>
  <si>
    <t>2115800</t>
  </si>
  <si>
    <t>207516112022134351</t>
  </si>
  <si>
    <t>DF20227505772</t>
  </si>
  <si>
    <t>Providencia #2550 local 24</t>
  </si>
  <si>
    <t>1-Cliente no se encuentra en local, conserje permite acceso a shaft medidores  2 -Suministro electrico normalizado</t>
  </si>
  <si>
    <t>2115798</t>
  </si>
  <si>
    <t>207516112022133949</t>
  </si>
  <si>
    <t>DF20227511071</t>
  </si>
  <si>
    <t>Providencia #2550 local 59</t>
  </si>
  <si>
    <t>1-Cliente confirma que tenia problema en alimentador hacia su TDA, ya regularizo  2- Suministro electrico normalizado</t>
  </si>
  <si>
    <t>2115785</t>
  </si>
  <si>
    <t>207516112022131227</t>
  </si>
  <si>
    <t>DF20227509112</t>
  </si>
  <si>
    <t>Luis Thayer Ojeda #0127 dpto 1003</t>
  </si>
  <si>
    <t>1-Cliente no se encuentra en domicilio, conserje permite acceso a shaft medidores 2-Suministro electrico restablecido</t>
  </si>
  <si>
    <t>2115720</t>
  </si>
  <si>
    <t>207616112022125945</t>
  </si>
  <si>
    <t>DF20227511633</t>
  </si>
  <si>
    <t>Juan xxiii 6829 A 402</t>
  </si>
  <si>
    <t>Concerge indica no oermite accceso , ya q cliente no se encuentra en dpto . Normas del condominio , no entrega mas datos</t>
  </si>
  <si>
    <t>2115717</t>
  </si>
  <si>
    <t>207616112022125309</t>
  </si>
  <si>
    <t>DF20227470687</t>
  </si>
  <si>
    <t>Juan xxiii 6825 c 304</t>
  </si>
  <si>
    <t>Sin accceso a condominio , no permiten accceso , ya que persona a cargo no se encuentra en lugar</t>
  </si>
  <si>
    <t>2115712</t>
  </si>
  <si>
    <t>207516112022124832</t>
  </si>
  <si>
    <t>DF20227509372</t>
  </si>
  <si>
    <t>Ricardo lyon #62 lc 7</t>
  </si>
  <si>
    <t>2115705</t>
  </si>
  <si>
    <t>207516112022123318</t>
  </si>
  <si>
    <t>DF20227509415</t>
  </si>
  <si>
    <t>Providencia #2181</t>
  </si>
  <si>
    <t>Alonso Lorca</t>
  </si>
  <si>
    <t>1-Supervisor de obra confirma que presentaban falla interna  2- Suministro electrico normalizado</t>
  </si>
  <si>
    <t>2115703</t>
  </si>
  <si>
    <t>207516112022122719</t>
  </si>
  <si>
    <t>DF20227505306</t>
  </si>
  <si>
    <t>Providencia #2133 dpto 404</t>
  </si>
  <si>
    <t>1-Conserje confirma que edificio presentaba falla al interior de su instalacion electrica  2- Suministro electrico normal</t>
  </si>
  <si>
    <t>2115698</t>
  </si>
  <si>
    <t>207616112022122157</t>
  </si>
  <si>
    <t>DF20227475039</t>
  </si>
  <si>
    <t>Juan xxiii 6370</t>
  </si>
  <si>
    <t>No atiende nadie , se divisa gente en domicilio . Sin mayor observacion</t>
  </si>
  <si>
    <t>2115692</t>
  </si>
  <si>
    <t>207516112022121514</t>
  </si>
  <si>
    <t>DF20227508579</t>
  </si>
  <si>
    <t>Pedro de Valdivia #54</t>
  </si>
  <si>
    <t>2115690</t>
  </si>
  <si>
    <t>207616112022120853</t>
  </si>
  <si>
    <t>DF20227473945</t>
  </si>
  <si>
    <t>Manquehue norte 1926</t>
  </si>
  <si>
    <t>2115687</t>
  </si>
  <si>
    <t>207616112022115920</t>
  </si>
  <si>
    <t>DF20227475141</t>
  </si>
  <si>
    <t>Moctezuma 1963</t>
  </si>
  <si>
    <t>Corresponde a equipo en poste  fte al num. 2087 .  Problema externo</t>
  </si>
  <si>
    <t>2115679</t>
  </si>
  <si>
    <t>207616112022114609</t>
  </si>
  <si>
    <t>DF20227477122</t>
  </si>
  <si>
    <t>Sin moradores . Guardia de sector cuestiona el q este sacando fotos . Por lo cual apunta patente de vehiculo . Indica q esta prohibido sacar fotos</t>
  </si>
  <si>
    <t>2115667</t>
  </si>
  <si>
    <t>207616112022113127</t>
  </si>
  <si>
    <t>DF20227476538</t>
  </si>
  <si>
    <t>Sin acceso , porton cerrado , se llama por citofono sin tener respuesta</t>
  </si>
  <si>
    <t>2115662</t>
  </si>
  <si>
    <t>207616112022112431</t>
  </si>
  <si>
    <t>DF20227461864</t>
  </si>
  <si>
    <t>Vitacura 4562</t>
  </si>
  <si>
    <t>Falta mayor data en fotografias . Guardia no permite acceso a medidor . No se toman mas fotografias para evitar problemas . Corresponde a museo de la moda  Guardia no recuerda y no tiene registro de personal de emergencia</t>
  </si>
  <si>
    <t>2115636</t>
  </si>
  <si>
    <t>207616112022105904</t>
  </si>
  <si>
    <t>DF20227474544</t>
  </si>
  <si>
    <t>Sancho de la hoz 3431 2</t>
  </si>
  <si>
    <t>1 foto falta mayor data . Sin acceso a medidores</t>
  </si>
  <si>
    <t>2115631</t>
  </si>
  <si>
    <t>207616112022104824</t>
  </si>
  <si>
    <t>DF20227476183</t>
  </si>
  <si>
    <t>Paul claudel 1490 dpto 161</t>
  </si>
  <si>
    <t>Jose gutierrez</t>
  </si>
  <si>
    <t>222456682</t>
  </si>
  <si>
    <t>2115618</t>
  </si>
  <si>
    <t>207616112022103021</t>
  </si>
  <si>
    <t>DF20227476102</t>
  </si>
  <si>
    <t>Las nieves 3322 dpto 501</t>
  </si>
  <si>
    <t>Atiende concerge , pero no permite acceso a medidores , ya que cliente no se encuentra en domicilio . No recuerda visita de personal de emergencia .no entrega mas datos</t>
  </si>
  <si>
    <t>2119014</t>
  </si>
  <si>
    <t>207617112022162713</t>
  </si>
  <si>
    <t>DF20227516738</t>
  </si>
  <si>
    <t>Cruz 1275 dpto 906</t>
  </si>
  <si>
    <t>Andre briñez</t>
  </si>
  <si>
    <t>512489676</t>
  </si>
  <si>
    <t>2118960</t>
  </si>
  <si>
    <t>207517112022153048</t>
  </si>
  <si>
    <t>DF20227511190</t>
  </si>
  <si>
    <t>Juan Barros Moreira #1636A</t>
  </si>
  <si>
    <t>1- Cliente no se encuentra en domicilio 2- No se pueden fotografias debido a jovenes en el sector consumiendo drogas</t>
  </si>
  <si>
    <t>2118956</t>
  </si>
  <si>
    <t>207617112022152059</t>
  </si>
  <si>
    <t>DF20227526952</t>
  </si>
  <si>
    <t>Cotapos 1091</t>
  </si>
  <si>
    <t>2118955</t>
  </si>
  <si>
    <t>207517112022151848</t>
  </si>
  <si>
    <t>DF20227506722</t>
  </si>
  <si>
    <t>Patria Vieja #313</t>
  </si>
  <si>
    <t>2118947</t>
  </si>
  <si>
    <t>207517112022150617</t>
  </si>
  <si>
    <t>DF20227507596</t>
  </si>
  <si>
    <t>Maria Graham #570</t>
  </si>
  <si>
    <t>1-Cliente no se encuentra en domicilio 2- No declara codigo de material utilizado</t>
  </si>
  <si>
    <t>2118944</t>
  </si>
  <si>
    <t>207617112022150623</t>
  </si>
  <si>
    <t>DF20227511292</t>
  </si>
  <si>
    <t>Echeverria 1017</t>
  </si>
  <si>
    <t>Problema externo , emp. Subt.</t>
  </si>
  <si>
    <t>2118940</t>
  </si>
  <si>
    <t>207517112022145656</t>
  </si>
  <si>
    <t>DF20227506245</t>
  </si>
  <si>
    <t>Union #301</t>
  </si>
  <si>
    <t>1-Cliente si se encuentra en domicilio, pero no desea atender</t>
  </si>
  <si>
    <t>2118933</t>
  </si>
  <si>
    <t>207517112022144231</t>
  </si>
  <si>
    <t>DF20227506556</t>
  </si>
  <si>
    <t>Francisco Silva #1255</t>
  </si>
  <si>
    <t>1-TD 51166 se encuentra normalizado  2- No declara codigo de material utilizado, solo describe su uso</t>
  </si>
  <si>
    <t>2118924</t>
  </si>
  <si>
    <t>207517112022142557</t>
  </si>
  <si>
    <t>DF20227503981</t>
  </si>
  <si>
    <t>Humorista Carlos Helo #825 dpto 1E</t>
  </si>
  <si>
    <t>2118919</t>
  </si>
  <si>
    <t>207517112022141329</t>
  </si>
  <si>
    <t>DF20227504352</t>
  </si>
  <si>
    <t>Recoleta #683</t>
  </si>
  <si>
    <t>1-PPF 12591 se encuentra normalizado</t>
  </si>
  <si>
    <t>2118917</t>
  </si>
  <si>
    <t>207617112022140836</t>
  </si>
  <si>
    <t>DF20227515209</t>
  </si>
  <si>
    <t>Santos dumont 944 ps 1</t>
  </si>
  <si>
    <t>Problema externo , subt.  Sector hostil . No se toman muchas fotos para prevenir problemas con locatarios y ambulantes del lugar</t>
  </si>
  <si>
    <t>2118903</t>
  </si>
  <si>
    <t>207517112022134108</t>
  </si>
  <si>
    <t>DF20227509704</t>
  </si>
  <si>
    <t>Patronato #207</t>
  </si>
  <si>
    <t>1-Suministro electrico normalizado en el sector  2- No declara codigo de material utilizado, pero si describe su uso</t>
  </si>
  <si>
    <t>2118881</t>
  </si>
  <si>
    <t>207517112022132243</t>
  </si>
  <si>
    <t>DF20227510572</t>
  </si>
  <si>
    <t>Dardignac #193</t>
  </si>
  <si>
    <t>1-Sector con suministro electrico normal</t>
  </si>
  <si>
    <t>2118862</t>
  </si>
  <si>
    <t>207617112022123804</t>
  </si>
  <si>
    <t>DF20227524772</t>
  </si>
  <si>
    <t>Nueva seis 2520</t>
  </si>
  <si>
    <t>Sin accceso , porton cerrado . Sector hostil</t>
  </si>
  <si>
    <t>2118861</t>
  </si>
  <si>
    <t>207517112022123425</t>
  </si>
  <si>
    <t>DF20227505128</t>
  </si>
  <si>
    <t>Frente a Pio Nono #4</t>
  </si>
  <si>
    <t>1-Suministro electrico normal en el sector</t>
  </si>
  <si>
    <t>2118859</t>
  </si>
  <si>
    <t>207517112022122915</t>
  </si>
  <si>
    <t>DF20227507863</t>
  </si>
  <si>
    <t>Pio Nono #127</t>
  </si>
  <si>
    <t>2118856</t>
  </si>
  <si>
    <t>207617112022122347</t>
  </si>
  <si>
    <t>DF20227522436</t>
  </si>
  <si>
    <t>Davila baeza 990</t>
  </si>
  <si>
    <t>Sector hostil . No se toman fotografias para prevenir problemas con gente del sector , mucho comercio</t>
  </si>
  <si>
    <t>2118852</t>
  </si>
  <si>
    <t>207617112022121903</t>
  </si>
  <si>
    <t>DF20227516663</t>
  </si>
  <si>
    <t>Independencia 1193 C/12</t>
  </si>
  <si>
    <t>Falta mayor data en fotografias . Sector hostil  Sin acceso a medidores</t>
  </si>
  <si>
    <t>2118847</t>
  </si>
  <si>
    <t>207617112022121702</t>
  </si>
  <si>
    <t>DF20227515937</t>
  </si>
  <si>
    <t>Independencia 1193 C/ 22</t>
  </si>
  <si>
    <t>Falta mayir data en fotografias . Sin acceso a medidores  Sector hostil</t>
  </si>
  <si>
    <t>2118830</t>
  </si>
  <si>
    <t>207617112022114149</t>
  </si>
  <si>
    <t>DF20227521149</t>
  </si>
  <si>
    <t>Maruri 1137</t>
  </si>
  <si>
    <t>2118753</t>
  </si>
  <si>
    <t>207617112022111029</t>
  </si>
  <si>
    <t>DF20227524980</t>
  </si>
  <si>
    <t>General prieto 1305 TR B dpto 602</t>
  </si>
  <si>
    <t>Falta mayir data en 1 foto . Atiende concerge , no permite acceso . Indica q no hay cliente en domicilio</t>
  </si>
  <si>
    <t>2121712</t>
  </si>
  <si>
    <t>207618112022165233</t>
  </si>
  <si>
    <t>DF20227512167</t>
  </si>
  <si>
    <t>Santos dumont 815 dpto 906</t>
  </si>
  <si>
    <t>Ximena toro</t>
  </si>
  <si>
    <t>227771103</t>
  </si>
  <si>
    <t>Tapa caja concentrador abierto . Sin pernos .</t>
  </si>
  <si>
    <t>2121711</t>
  </si>
  <si>
    <t>207518112022165115</t>
  </si>
  <si>
    <t>DF20227455627</t>
  </si>
  <si>
    <t>Laura Tromben #5641</t>
  </si>
  <si>
    <t>1- TD 4283 se encuentra normalizado</t>
  </si>
  <si>
    <t>2121703</t>
  </si>
  <si>
    <t>207518112022163624</t>
  </si>
  <si>
    <t>DF20227452110</t>
  </si>
  <si>
    <t>Capri #5236</t>
  </si>
  <si>
    <t>1-TD 52642 se encuentra normalizado</t>
  </si>
  <si>
    <t>2121688</t>
  </si>
  <si>
    <t>207518112022161342</t>
  </si>
  <si>
    <t>DF20227451659</t>
  </si>
  <si>
    <t>Americo Vespucio #1798 dpto 711</t>
  </si>
  <si>
    <t>1-Cliente no se encuentra en domicilio, conserje permite acceso a shaft medidores  2-Se encuentra caja de empalmes sin tapa y sin sello</t>
  </si>
  <si>
    <t>2121682</t>
  </si>
  <si>
    <t>207518112022160134</t>
  </si>
  <si>
    <t>DF20227460523</t>
  </si>
  <si>
    <t>Espoz #4291</t>
  </si>
  <si>
    <t>1- Cliente no se encuentra en domicilio  2-No declaran codigo de material utilizado, pero si describe su uso</t>
  </si>
  <si>
    <t>2121680</t>
  </si>
  <si>
    <t>207518112022155238</t>
  </si>
  <si>
    <t>DF20227450604</t>
  </si>
  <si>
    <t>Espoz #4150</t>
  </si>
  <si>
    <t>1-Portero de obra confirma suministro electrico normal, no permite acceso ya que no se encontraba supervisor a cargo</t>
  </si>
  <si>
    <t>2121676</t>
  </si>
  <si>
    <t>207518112022154032</t>
  </si>
  <si>
    <t>DF20227457666</t>
  </si>
  <si>
    <t>Pedro de Villagra #2348 A</t>
  </si>
  <si>
    <t>2121670</t>
  </si>
  <si>
    <t>207518112022152549</t>
  </si>
  <si>
    <t>DF20227457047</t>
  </si>
  <si>
    <t>Eduardo Marquina #3937 of 1203</t>
  </si>
  <si>
    <t>1-Cliente no se encuentra en domicilio, conserje permite acceso a shaft medidores 2- Suministro electrico normalizado  3- No declaran codigo de ITM utilizado, pero si describen su uso</t>
  </si>
  <si>
    <t>2121664</t>
  </si>
  <si>
    <t>207618112022152141</t>
  </si>
  <si>
    <t>DF20227525019</t>
  </si>
  <si>
    <t>El salto 3230</t>
  </si>
  <si>
    <t>Sector hostil  Falta maxima de fotos exigidas  Local cerrado</t>
  </si>
  <si>
    <t>2121654</t>
  </si>
  <si>
    <t>207518112022150256</t>
  </si>
  <si>
    <t>DF20227508584</t>
  </si>
  <si>
    <t>Los Laureles #1343</t>
  </si>
  <si>
    <t>Francisco Ulloa</t>
  </si>
  <si>
    <t>9766702226</t>
  </si>
  <si>
    <t>1-Cliente se encuentra con suministro electrico normalizado  2- No se declara codigo de material utilizado, pero si describen su uso  3- Cliente reclama por equipos (electrodomesticos) quemados debido a ccto.</t>
  </si>
  <si>
    <t>2121644</t>
  </si>
  <si>
    <t>207518112022144851</t>
  </si>
  <si>
    <t>DF20227451472</t>
  </si>
  <si>
    <t>El Coihue #4120</t>
  </si>
  <si>
    <t>1- Cliente via citofono confirma encontrarse con suministro electrico normalizado  2- Caja B.T sin tapa</t>
  </si>
  <si>
    <t>2121639</t>
  </si>
  <si>
    <t>207518112022143737</t>
  </si>
  <si>
    <t>DF20227451805</t>
  </si>
  <si>
    <t>Vitacura #3681 dpto 22</t>
  </si>
  <si>
    <t>2121623</t>
  </si>
  <si>
    <t>207518112022142150</t>
  </si>
  <si>
    <t>DF20227451468</t>
  </si>
  <si>
    <t>El Litre #1102 dpto 801</t>
  </si>
  <si>
    <t>1-Cliente no se encuentra en domicilio, conserje permite acceso a shaft medidores 2- Suministro electrico normalizado  3- Direccion correcta:  EL LITRE #1090 DPTO 801</t>
  </si>
  <si>
    <t>2121621</t>
  </si>
  <si>
    <t>207618112022142022</t>
  </si>
  <si>
    <t>DF20227520455</t>
  </si>
  <si>
    <t>Colo colo 1142</t>
  </si>
  <si>
    <t>Sector conflictivo , no se toman fotos por precaucion , sin moradores</t>
  </si>
  <si>
    <t>2121615</t>
  </si>
  <si>
    <t>207618112022134904</t>
  </si>
  <si>
    <t>DF20227519892</t>
  </si>
  <si>
    <t>Calle g 980</t>
  </si>
  <si>
    <t>Sin moradores . Sector hostil</t>
  </si>
  <si>
    <t>2121604</t>
  </si>
  <si>
    <t>207618112022130953</t>
  </si>
  <si>
    <t>DF20227517735</t>
  </si>
  <si>
    <t>Arzobispo valdivieso 485 C B</t>
  </si>
  <si>
    <t>2121597</t>
  </si>
  <si>
    <t>207618112022125506</t>
  </si>
  <si>
    <t>DF20227527002</t>
  </si>
  <si>
    <t>Schlack 536 BL 16</t>
  </si>
  <si>
    <t>Falta maxima de fotos exigidas . Sin acceso a medidores  Sector hostil</t>
  </si>
  <si>
    <t>2121590</t>
  </si>
  <si>
    <t>207618112022122759</t>
  </si>
  <si>
    <t>DF20227518407</t>
  </si>
  <si>
    <t>La paz 474 c 5</t>
  </si>
  <si>
    <t>Sector hostil , no se toman fotos por precaucion . Sector conflictivo</t>
  </si>
  <si>
    <t>2121544</t>
  </si>
  <si>
    <t>207618112022121828</t>
  </si>
  <si>
    <t>DF20227522460</t>
  </si>
  <si>
    <t>Independencia 801 doto 620</t>
  </si>
  <si>
    <t>Falta maxima de fotos exigidas . No se toman fotos para prevenir . Concerge no pwrmite acceso , ya q no esta cliente en dpto</t>
  </si>
  <si>
    <t>2121532</t>
  </si>
  <si>
    <t>207618112022115553</t>
  </si>
  <si>
    <t>DF20227511796</t>
  </si>
  <si>
    <t>Salomon sack 455 dpto 1306</t>
  </si>
  <si>
    <t>Rodrigo trincado ( concerge )</t>
  </si>
  <si>
    <t>224551220</t>
  </si>
  <si>
    <t>2121066</t>
  </si>
  <si>
    <t>207618112022113130</t>
  </si>
  <si>
    <t>DF20227521055</t>
  </si>
  <si>
    <t>Independencia 178 L 1</t>
  </si>
  <si>
    <t>Problema externo , subte.</t>
  </si>
  <si>
    <t>2122421</t>
  </si>
  <si>
    <t>207519112022151833</t>
  </si>
  <si>
    <t>DF20227381620</t>
  </si>
  <si>
    <t>Antupiren #9879</t>
  </si>
  <si>
    <t>1- Suministro electrico normalizado  2- Caja B.T sin tapa, en poste de PPF M.T  3- No declara codigo de material utilizado, pero si describe su uso</t>
  </si>
  <si>
    <t>2122414</t>
  </si>
  <si>
    <t>207519112022150745</t>
  </si>
  <si>
    <t>DF20227388101</t>
  </si>
  <si>
    <t>Antupiren #10001</t>
  </si>
  <si>
    <t>2122409</t>
  </si>
  <si>
    <t>207519112022150129</t>
  </si>
  <si>
    <t>DF20227392763</t>
  </si>
  <si>
    <t>Antupiren #10000 E</t>
  </si>
  <si>
    <t>1-Edificio con suministro electrico normal</t>
  </si>
  <si>
    <t>2122407</t>
  </si>
  <si>
    <t>207519112022144615</t>
  </si>
  <si>
    <t>DF20227374573</t>
  </si>
  <si>
    <t>La Candelaria #2205 dpto 229B</t>
  </si>
  <si>
    <t>2122405</t>
  </si>
  <si>
    <t>207519112022143714</t>
  </si>
  <si>
    <t>DF20227375293</t>
  </si>
  <si>
    <t>La Candelaria #2199 dpto 330 A</t>
  </si>
  <si>
    <t>2122401</t>
  </si>
  <si>
    <t>207519112022142805</t>
  </si>
  <si>
    <t>DF20227384716</t>
  </si>
  <si>
    <t>El Trauco #2136</t>
  </si>
  <si>
    <t>2122392</t>
  </si>
  <si>
    <t>207519112022141632</t>
  </si>
  <si>
    <t>DF20227374237</t>
  </si>
  <si>
    <t>La Vendimia #2077</t>
  </si>
  <si>
    <t>1- PPF sin placa, ubicado en VICTOR JARA/GRECIA se encuentra normalizado 2- Sector con suministro electrico</t>
  </si>
  <si>
    <t>2122382</t>
  </si>
  <si>
    <t>207519112022140008</t>
  </si>
  <si>
    <t>DF20227387366</t>
  </si>
  <si>
    <t>El Rodeo #2020</t>
  </si>
  <si>
    <t>1-Cliente si se encuentra en domicilio, pero tiene musica a volumen alto y no escucha llamado  2- Sector con suministro electrico normalizado</t>
  </si>
  <si>
    <t>2122377</t>
  </si>
  <si>
    <t>207519112022134951</t>
  </si>
  <si>
    <t>DF20227380357</t>
  </si>
  <si>
    <t>El Rodeo #2022</t>
  </si>
  <si>
    <t>1-Cliente asegura nunca haber llamado a ENEL por alguna falla, de todas formas se encuentra con suministro electrico normal</t>
  </si>
  <si>
    <t>2122366</t>
  </si>
  <si>
    <t>207519112022134051</t>
  </si>
  <si>
    <t>DF20227375121</t>
  </si>
  <si>
    <t>Victor Jara #2160</t>
  </si>
  <si>
    <t>1- Suministro electrico normal en el sector  2- Se opta por no tonar fotografias, venta de drogas en sector  Sector conflictivo</t>
  </si>
  <si>
    <t>2122364</t>
  </si>
  <si>
    <t>207519112022133553</t>
  </si>
  <si>
    <t>DF20227375325</t>
  </si>
  <si>
    <t>Comite N°1 #9951 20</t>
  </si>
  <si>
    <t>1- Se opta por no tomar fotografias, jovenes consumiendo drogas. Sector conflictivo</t>
  </si>
  <si>
    <t>2122363</t>
  </si>
  <si>
    <t>207519112022132801</t>
  </si>
  <si>
    <t>DF20227385472</t>
  </si>
  <si>
    <t>Pablo Neruda #1921</t>
  </si>
  <si>
    <t>1- Caja B.T se encuentra con tapa abierta y evidente estado que existio un incendio en caja</t>
  </si>
  <si>
    <t>2122353</t>
  </si>
  <si>
    <t>207519112022131647</t>
  </si>
  <si>
    <t>DF20227375364</t>
  </si>
  <si>
    <t>Valparaiso #10006</t>
  </si>
  <si>
    <t>1- Cliente no se encuentra en domicilio  2- No declara codigo de material utilizadov</t>
  </si>
  <si>
    <t>2122342</t>
  </si>
  <si>
    <t>207519112022130552</t>
  </si>
  <si>
    <t>DF20227392610</t>
  </si>
  <si>
    <t>Los Araucanos #2182</t>
  </si>
  <si>
    <t>1- Poste B.T se encuebtra en perfecto estado  2- Caja B.T sin tapa</t>
  </si>
  <si>
    <t>2122341</t>
  </si>
  <si>
    <t>207519112022125832</t>
  </si>
  <si>
    <t>DF20227392545</t>
  </si>
  <si>
    <t>Los Araucanos #2067</t>
  </si>
  <si>
    <t>2122338</t>
  </si>
  <si>
    <t>207519112022124925</t>
  </si>
  <si>
    <t>DF20227384562</t>
  </si>
  <si>
    <t>Las Carpas #2124</t>
  </si>
  <si>
    <t>1-Cliente no se encuentra en domicilio  2- Acometida bien templada</t>
  </si>
  <si>
    <t>2122205</t>
  </si>
  <si>
    <t>207519112022123832</t>
  </si>
  <si>
    <t>DF20227383794</t>
  </si>
  <si>
    <t>Quintali #9702</t>
  </si>
  <si>
    <t>2122202</t>
  </si>
  <si>
    <t>207519112022122840</t>
  </si>
  <si>
    <t>DF20227382144</t>
  </si>
  <si>
    <t>El Acueducto #2147</t>
  </si>
  <si>
    <t>2123586</t>
  </si>
  <si>
    <t>207621112022164809</t>
  </si>
  <si>
    <t>DF20227405312</t>
  </si>
  <si>
    <t>Nelson 2075</t>
  </si>
  <si>
    <t>2123580</t>
  </si>
  <si>
    <t>207521112022163019</t>
  </si>
  <si>
    <t>DF20227509492</t>
  </si>
  <si>
    <t>Honduras #8901</t>
  </si>
  <si>
    <t>1-Cliente asegura nunca haber llamado a ENEL por alguna falla</t>
  </si>
  <si>
    <t>2123568</t>
  </si>
  <si>
    <t>207621112022160839</t>
  </si>
  <si>
    <t>DF20227403964</t>
  </si>
  <si>
    <t>Rodrigo de araya 4680 B dpto 22</t>
  </si>
  <si>
    <t>Falta maxima de fotos exigidas  Sin acceso a medidores . Mas data</t>
  </si>
  <si>
    <t>2123566</t>
  </si>
  <si>
    <t>207521112022160406</t>
  </si>
  <si>
    <t>DF20227506356</t>
  </si>
  <si>
    <t>Froilan Lagos Sepulveda #1440</t>
  </si>
  <si>
    <t>1-Cliente no se encuentra en domicilio  2- Acometida de cliebte se encuentra reparada provisoriamente con union</t>
  </si>
  <si>
    <t>2123552</t>
  </si>
  <si>
    <t>207521112022154534</t>
  </si>
  <si>
    <t>DF20227503739</t>
  </si>
  <si>
    <t>Geronimo de Alderete #1150</t>
  </si>
  <si>
    <t>2123546</t>
  </si>
  <si>
    <t>207621112022154032</t>
  </si>
  <si>
    <t>DF20227405107</t>
  </si>
  <si>
    <t>Celerino pereira 1347</t>
  </si>
  <si>
    <t>2123524</t>
  </si>
  <si>
    <t>207621112022150701</t>
  </si>
  <si>
    <t>DF20227517906</t>
  </si>
  <si>
    <t>Rafael hernandez samaniego 1830</t>
  </si>
  <si>
    <t>2123510</t>
  </si>
  <si>
    <t>207621112022145435</t>
  </si>
  <si>
    <t>DF20227513891</t>
  </si>
  <si>
    <t>Rodrigo de araya 4981 C dpto 42</t>
  </si>
  <si>
    <t>1 foto falta mayor data   Sin acceso a medidores . Se llama por citofono , sin respuesta</t>
  </si>
  <si>
    <t>2123504</t>
  </si>
  <si>
    <t>207521112022144837</t>
  </si>
  <si>
    <t>DF20227507175</t>
  </si>
  <si>
    <t>General Las Heras #939</t>
  </si>
  <si>
    <t>1- DESC. FUS. 58413 se encuentra normalizado 2- No declaran codigo dr material utilizado, pero si describen su uso</t>
  </si>
  <si>
    <t>2123499</t>
  </si>
  <si>
    <t>207621112022144208</t>
  </si>
  <si>
    <t>DF20227515375</t>
  </si>
  <si>
    <t>Rodrigo de araya 4427 A Dpto 034</t>
  </si>
  <si>
    <t>Sin acceso medidores . Sin moradores</t>
  </si>
  <si>
    <t>2123496</t>
  </si>
  <si>
    <t>207621112022143703</t>
  </si>
  <si>
    <t>DF20227514548</t>
  </si>
  <si>
    <t>Rodrigo de araya 4427 B dpto 042</t>
  </si>
  <si>
    <t>Sin acceso a medidores   Sin moradores .</t>
  </si>
  <si>
    <t>2123487</t>
  </si>
  <si>
    <t>207521112022141711</t>
  </si>
  <si>
    <t>DF20227508365</t>
  </si>
  <si>
    <t>Monaco #206</t>
  </si>
  <si>
    <t>1-Cliente no se encuentra en domicilio 2- AP normalizado</t>
  </si>
  <si>
    <t>2123486</t>
  </si>
  <si>
    <t>207621112022141106</t>
  </si>
  <si>
    <t>DF20227398294</t>
  </si>
  <si>
    <t>Falta maxima de fotos exigidas , mas data . Problema externo TD</t>
  </si>
  <si>
    <t>2123484</t>
  </si>
  <si>
    <t>207521112022140918</t>
  </si>
  <si>
    <t>DF20227505624</t>
  </si>
  <si>
    <t>Monaco #296</t>
  </si>
  <si>
    <t>2123445</t>
  </si>
  <si>
    <t>207521112022134916</t>
  </si>
  <si>
    <t>DF20227503962</t>
  </si>
  <si>
    <t>Candelo Amarillo #10397 B</t>
  </si>
  <si>
    <t>1-Cliente asegura nunca haber llamado a ENEL  2- Suministro electrico normal</t>
  </si>
  <si>
    <t>2123443</t>
  </si>
  <si>
    <t>207521112022134159</t>
  </si>
  <si>
    <t>DF20227503925</t>
  </si>
  <si>
    <t>Candelo Amarillo #10395 E</t>
  </si>
  <si>
    <t>1-Cliente no se encuentra en domicilio 2-No declara codigo de ITM utilizado , pero si describe su uso</t>
  </si>
  <si>
    <t>2123436</t>
  </si>
  <si>
    <t>207621112022133045</t>
  </si>
  <si>
    <t>DF20227403271</t>
  </si>
  <si>
    <t>Jose pedro alessandri 2231 dpto 32</t>
  </si>
  <si>
    <t>2123428</t>
  </si>
  <si>
    <t>207621112022131240</t>
  </si>
  <si>
    <t>DF20227409261</t>
  </si>
  <si>
    <t>Falta mayor data en fotografias . Poste cambiado .</t>
  </si>
  <si>
    <t>2123426</t>
  </si>
  <si>
    <t>207521112022130606</t>
  </si>
  <si>
    <t>DF20227507029</t>
  </si>
  <si>
    <t>Santa Aida #9500</t>
  </si>
  <si>
    <t>1-TD 74248 se encuentra normalizado  2-No declara codigo de material utilizado, pero si describe su uso</t>
  </si>
  <si>
    <t>2123420</t>
  </si>
  <si>
    <t>207621112022130324</t>
  </si>
  <si>
    <t>DF20227512376</t>
  </si>
  <si>
    <t>11 norte 2005</t>
  </si>
  <si>
    <t>Jaqueline garcia</t>
  </si>
  <si>
    <t>963683637</t>
  </si>
  <si>
    <t>Se verifica , cliente conforme con visita   Sin mayor observacion</t>
  </si>
  <si>
    <t>2123231</t>
  </si>
  <si>
    <t>207621112022124459</t>
  </si>
  <si>
    <t>DF20227513745</t>
  </si>
  <si>
    <t>General oscar bonilla 2885</t>
  </si>
  <si>
    <t>1 foto falta mayor data. Sin moradores . Sin mayor observacion</t>
  </si>
  <si>
    <t>2123229</t>
  </si>
  <si>
    <t>207521112022124246</t>
  </si>
  <si>
    <t>DF20227506335</t>
  </si>
  <si>
    <t>Delia Poniente #11450 H</t>
  </si>
  <si>
    <t>1-Sector con suministri electrico normal</t>
  </si>
  <si>
    <t>2123220</t>
  </si>
  <si>
    <t>207521112022122803</t>
  </si>
  <si>
    <t>DF20227509389</t>
  </si>
  <si>
    <t>Diego Portales #1547 Casa 57</t>
  </si>
  <si>
    <t>1- Cliente no se encuentra en domicilio, conserje permite acceso a medidor  2- Suministro electrico normalizado</t>
  </si>
  <si>
    <t>2123219</t>
  </si>
  <si>
    <t>207621112022122901</t>
  </si>
  <si>
    <t>DF20227515377</t>
  </si>
  <si>
    <t>Luis valenzuela 3471</t>
  </si>
  <si>
    <t>2123215</t>
  </si>
  <si>
    <t>207621112022121752</t>
  </si>
  <si>
    <t>DF20227403381</t>
  </si>
  <si>
    <t>1 foto falta mayor data . Sector hostil , no se toman muchas fotos para prevenir problemas . Sin moradores</t>
  </si>
  <si>
    <t>2123214</t>
  </si>
  <si>
    <t>207521112022121101</t>
  </si>
  <si>
    <t>DF20227509008</t>
  </si>
  <si>
    <t>Diego Portales #817</t>
  </si>
  <si>
    <t>1- Conserje de edificio confirma la visita de tecnicos  2- Suministro electrico normalizado  3- No declara codigo de material utilizado</t>
  </si>
  <si>
    <t>2123212</t>
  </si>
  <si>
    <t>207621112022120521</t>
  </si>
  <si>
    <t>DF20227511693</t>
  </si>
  <si>
    <t>Las codornices 3023 E dpto 12</t>
  </si>
  <si>
    <t>Sin acceso a medidores . Sector hostil .</t>
  </si>
  <si>
    <t>2125230</t>
  </si>
  <si>
    <t>207622112022163632</t>
  </si>
  <si>
    <t>DF20227514976</t>
  </si>
  <si>
    <t>Guillermo mann 1901 J</t>
  </si>
  <si>
    <t>Sector hostil , no se toman fotografias por precaucion . Sin moradores</t>
  </si>
  <si>
    <t>2125222</t>
  </si>
  <si>
    <t>207522112022162103</t>
  </si>
  <si>
    <t>DF20227505604</t>
  </si>
  <si>
    <t>Paseo Los Damascos #3661 dpto 26</t>
  </si>
  <si>
    <t>1- TD 33291 se encuentra en servicio normal</t>
  </si>
  <si>
    <t>2125210</t>
  </si>
  <si>
    <t>207622112022160134</t>
  </si>
  <si>
    <t>DF20227408041</t>
  </si>
  <si>
    <t>Pericles 879 casa 2</t>
  </si>
  <si>
    <t>Sin acceso a dptos , sin moradores . Sector hostil</t>
  </si>
  <si>
    <t>2125194</t>
  </si>
  <si>
    <t>207622112022154824</t>
  </si>
  <si>
    <t>DF20227407026</t>
  </si>
  <si>
    <t>Monseñor eyzaguirre 780</t>
  </si>
  <si>
    <t>Probkema externo , TD</t>
  </si>
  <si>
    <t>2125188</t>
  </si>
  <si>
    <t>207522112022153801</t>
  </si>
  <si>
    <t>DF20227502853</t>
  </si>
  <si>
    <t>Las Chilcas Sur #9347 Casa 132</t>
  </si>
  <si>
    <t>1- Cliente no se encuentra en domicilio  2- Suministro electrico normalizado en el sector</t>
  </si>
  <si>
    <t>2125185</t>
  </si>
  <si>
    <t>207622112022153611</t>
  </si>
  <si>
    <t>DF20227405542</t>
  </si>
  <si>
    <t>Eduardo castillo velasco 1820 C</t>
  </si>
  <si>
    <t>Sin acceso a medidores , se llama por citofono , sin respuesta .</t>
  </si>
  <si>
    <t>2125182</t>
  </si>
  <si>
    <t>207522112022152819</t>
  </si>
  <si>
    <t>DF20227504909</t>
  </si>
  <si>
    <t>Las Chilcas Sur #9500 dpto 502 E</t>
  </si>
  <si>
    <t>1- Cliente no se encuentra en domicilio  2- Suministro electrico normalizado</t>
  </si>
  <si>
    <t>2125156</t>
  </si>
  <si>
    <t>207522112022145955</t>
  </si>
  <si>
    <t>DF20227504984</t>
  </si>
  <si>
    <t>Sur #1476 bl 13, dpto 12</t>
  </si>
  <si>
    <t>1- Se opta por no tomar fotografias, vecinos  en actitud hostil y muy molestos por cobros en boletas</t>
  </si>
  <si>
    <t>2125150</t>
  </si>
  <si>
    <t>207522112022145250</t>
  </si>
  <si>
    <t>DF20227508743</t>
  </si>
  <si>
    <t>Pasaje 1 #174</t>
  </si>
  <si>
    <t>1- Se opta por no tonar fotografias, vecinos del sector se acercan de forma hostil molestos por cobros de boletas</t>
  </si>
  <si>
    <t>2125104</t>
  </si>
  <si>
    <t>207622112022131757</t>
  </si>
  <si>
    <t>DF20227393857</t>
  </si>
  <si>
    <t>2125100</t>
  </si>
  <si>
    <t>207622112022130533</t>
  </si>
  <si>
    <t>DF20227407066</t>
  </si>
  <si>
    <t>Villoslava 760 D</t>
  </si>
  <si>
    <t>Falta mayor data en fotos . Sin acceso , porton cerrado .</t>
  </si>
  <si>
    <t>2125098</t>
  </si>
  <si>
    <t>207622112022125231</t>
  </si>
  <si>
    <t>DF20227407752</t>
  </si>
  <si>
    <t>Exequiel fernandez 1694</t>
  </si>
  <si>
    <t>2125085</t>
  </si>
  <si>
    <t>207622112022123347</t>
  </si>
  <si>
    <t>DF20227407191</t>
  </si>
  <si>
    <t>Falta mayor data en fotos . Problema externo TD</t>
  </si>
  <si>
    <t>2125080</t>
  </si>
  <si>
    <t>207622112022122658</t>
  </si>
  <si>
    <t>DF20227405977</t>
  </si>
  <si>
    <t>Ramon cruz 1740 dpto 13</t>
  </si>
  <si>
    <t>Falta mayor data en fotografias . Problema externo , TD</t>
  </si>
  <si>
    <t>2125071</t>
  </si>
  <si>
    <t>207622112022121806</t>
  </si>
  <si>
    <t>DF20227405608</t>
  </si>
  <si>
    <t>Pasaje 34 1652 BL 14 dpto 44</t>
  </si>
  <si>
    <t>Sin acceso a medidores . Se llama por citofono , sin respuesta . Sector hostil  Falta maxima de fotos exigidas</t>
  </si>
  <si>
    <t>2124894</t>
  </si>
  <si>
    <t>207622112022120322</t>
  </si>
  <si>
    <t>DF20227406721</t>
  </si>
  <si>
    <t>Juan moya morales 347 C</t>
  </si>
  <si>
    <t>2124887</t>
  </si>
  <si>
    <t>207622112022115424</t>
  </si>
  <si>
    <t>DF20227405611</t>
  </si>
  <si>
    <t>Los cerezos 392 D4</t>
  </si>
  <si>
    <t>2124879</t>
  </si>
  <si>
    <t>207622112022113728</t>
  </si>
  <si>
    <t>DF20227511481</t>
  </si>
  <si>
    <t>Luis pereira 1344</t>
  </si>
  <si>
    <t>2124874</t>
  </si>
  <si>
    <t>207622112022112353</t>
  </si>
  <si>
    <t>DF20227517445</t>
  </si>
  <si>
    <t>General gorostiaga 497</t>
  </si>
  <si>
    <t>2124869</t>
  </si>
  <si>
    <t>207622112022110625</t>
  </si>
  <si>
    <t>DF20227405241</t>
  </si>
  <si>
    <t>Ortuzar 315</t>
  </si>
  <si>
    <t>2126357</t>
  </si>
  <si>
    <t>207623112022164139</t>
  </si>
  <si>
    <t>DF20227400678</t>
  </si>
  <si>
    <t>El chuncho 5995</t>
  </si>
  <si>
    <t>Falta maxima de fotos exigidas . Mas data . Sin moradores . Sector hostil</t>
  </si>
  <si>
    <t>2126342</t>
  </si>
  <si>
    <t>207623112022155046</t>
  </si>
  <si>
    <t>DF20227403865</t>
  </si>
  <si>
    <t>Calle 462 6212</t>
  </si>
  <si>
    <t>2126337</t>
  </si>
  <si>
    <t>207523112022153508</t>
  </si>
  <si>
    <t>DF20227376086</t>
  </si>
  <si>
    <t>Colina #0464</t>
  </si>
  <si>
    <t>2126334</t>
  </si>
  <si>
    <t>207623112022153333</t>
  </si>
  <si>
    <t>DF20227401245</t>
  </si>
  <si>
    <t>Lautaro 6346</t>
  </si>
  <si>
    <t>Atiende persona en domicilio , pero no recuerda visita de personal de emergencia . Sin acceso a medidor . No se toman fotos de fachada para evitar probkemas con cliente</t>
  </si>
  <si>
    <t>2126329</t>
  </si>
  <si>
    <t>207523112022152558</t>
  </si>
  <si>
    <t>DF20227385545</t>
  </si>
  <si>
    <t>Pezoa Veliz #9135</t>
  </si>
  <si>
    <t>Luis Palavecino</t>
  </si>
  <si>
    <t>985852310</t>
  </si>
  <si>
    <t>2126314</t>
  </si>
  <si>
    <t>207623112022152048</t>
  </si>
  <si>
    <t>DF20227401322</t>
  </si>
  <si>
    <t>Los abetos 5935</t>
  </si>
  <si>
    <t>2126309</t>
  </si>
  <si>
    <t>207623112022151702</t>
  </si>
  <si>
    <t>DF20227400708</t>
  </si>
  <si>
    <t>Los abetos 5726</t>
  </si>
  <si>
    <t>2126304</t>
  </si>
  <si>
    <t>207523112022151147</t>
  </si>
  <si>
    <t>DF20227382152</t>
  </si>
  <si>
    <t>Goycolea #0333</t>
  </si>
  <si>
    <t>2126297</t>
  </si>
  <si>
    <t>207623112022150822</t>
  </si>
  <si>
    <t>DF20227402242</t>
  </si>
  <si>
    <t>Traslaviña 7130</t>
  </si>
  <si>
    <t>Falta mayor data en fotos  Problema externo TD</t>
  </si>
  <si>
    <t>2126292</t>
  </si>
  <si>
    <t>207523112022150208</t>
  </si>
  <si>
    <t>DF20227377509</t>
  </si>
  <si>
    <t>Trinidad Ramirez #0310</t>
  </si>
  <si>
    <t>2126282</t>
  </si>
  <si>
    <t>207523112022144937</t>
  </si>
  <si>
    <t>DF20227383410</t>
  </si>
  <si>
    <t>Riquelme #172</t>
  </si>
  <si>
    <t>1-Cliente no se encuentra en domicilio  2- Acometida en contacto con ramas de arbol, riesgo electrico</t>
  </si>
  <si>
    <t>2126269</t>
  </si>
  <si>
    <t>207523112022142904</t>
  </si>
  <si>
    <t>DF20227383259</t>
  </si>
  <si>
    <t>Julio Covarrubias #9441</t>
  </si>
  <si>
    <t>Lida Hidalgo</t>
  </si>
  <si>
    <t>956045998</t>
  </si>
  <si>
    <t>2126245</t>
  </si>
  <si>
    <t>207523112022135205</t>
  </si>
  <si>
    <t>DF20227384457</t>
  </si>
  <si>
    <t>Julio Covarrubias #9377</t>
  </si>
  <si>
    <t>2126242</t>
  </si>
  <si>
    <t>207523112022134117</t>
  </si>
  <si>
    <t>DF20227385340</t>
  </si>
  <si>
    <t>Carlos Condell #319</t>
  </si>
  <si>
    <t>Ana Arancibia</t>
  </si>
  <si>
    <t>926186494</t>
  </si>
  <si>
    <t>1-Cliente con suministro electrico normalizado  2- No declaran codigo de material utilizado , pero si describen su uso</t>
  </si>
  <si>
    <t>2126227</t>
  </si>
  <si>
    <t>207623112022132936</t>
  </si>
  <si>
    <t>DF20227399402</t>
  </si>
  <si>
    <t>Rio rahue 6741</t>
  </si>
  <si>
    <t>Sector conflictivo . No se toman fotos por precaucion . Feria a los costados . Se verifica TD , sin mayor observacion</t>
  </si>
  <si>
    <t>2126226</t>
  </si>
  <si>
    <t>207523112022132708</t>
  </si>
  <si>
    <t>DF20227382784</t>
  </si>
  <si>
    <t>Carlis Condell #696 edif. 2 dpto 711</t>
  </si>
  <si>
    <t>1-Cliente no se encuentra en domicilio, conserje permite acceso a shaft medidores 2- Suministro electrico normalizado  3- Caja empalme abierta, pero no se ve adulteracion del empalme</t>
  </si>
  <si>
    <t>2126221</t>
  </si>
  <si>
    <t>207623112022132018</t>
  </si>
  <si>
    <t>DF20227400074</t>
  </si>
  <si>
    <t>Rio maipo 2627</t>
  </si>
  <si>
    <t>Sector conflictivo , no se toman fotos por precaucion . Sin moradores . Plaza al costado con mucha gente</t>
  </si>
  <si>
    <t>2126216</t>
  </si>
  <si>
    <t>207523112022130545</t>
  </si>
  <si>
    <t>DF20227383308</t>
  </si>
  <si>
    <t>Ossa # 738</t>
  </si>
  <si>
    <t>Harry Muñoz Valdes</t>
  </si>
  <si>
    <t>974518419</t>
  </si>
  <si>
    <t>1-Cliente se encuentra con suministro electrico normalizado desde la fecha de atencion de tecnicos  2- No declaran codigo de ITM utilizado, pero si describen su uso</t>
  </si>
  <si>
    <t>2126208</t>
  </si>
  <si>
    <t>207623112022130315</t>
  </si>
  <si>
    <t>DF20227400461</t>
  </si>
  <si>
    <t>Calle 16 6496</t>
  </si>
  <si>
    <t>2126202</t>
  </si>
  <si>
    <t>207523112022125428</t>
  </si>
  <si>
    <t>DF20227379300</t>
  </si>
  <si>
    <t>Almirante Latorre #9117</t>
  </si>
  <si>
    <t>1- Suministro electrico se encuentra regularizado a la fecha</t>
  </si>
  <si>
    <t>2126201</t>
  </si>
  <si>
    <t>207623112022125026</t>
  </si>
  <si>
    <t>DF20227399114</t>
  </si>
  <si>
    <t>Lord cochrane 1621</t>
  </si>
  <si>
    <t>Sector hostil . No se toman muchas fotos por precaucion . Atiende cliente , pero no recuerda visita de personal de emergencia .</t>
  </si>
  <si>
    <t>2126198</t>
  </si>
  <si>
    <t>207523112022124000</t>
  </si>
  <si>
    <t>DF20227376530</t>
  </si>
  <si>
    <t>Nueva Oriente #9301</t>
  </si>
  <si>
    <t>1-Cliente no se encuentra en domicilio  2- Sulinistro electrico normal en sector</t>
  </si>
  <si>
    <t>2126192</t>
  </si>
  <si>
    <t>207623112022123457</t>
  </si>
  <si>
    <t>DF20227397171</t>
  </si>
  <si>
    <t>Calle 124 1016</t>
  </si>
  <si>
    <t>Sector hostil , no se toman muchas fotos para evitar problemas con vecinos</t>
  </si>
  <si>
    <t>2126191</t>
  </si>
  <si>
    <t>207523112022122741</t>
  </si>
  <si>
    <t>DF20227377159</t>
  </si>
  <si>
    <t>San Frsncisco #9561</t>
  </si>
  <si>
    <t>1-TD 51140 se encuentra normalizado  2- No declaran codigo de material utilizado, pero si describen su uso</t>
  </si>
  <si>
    <t>2126189</t>
  </si>
  <si>
    <t>207523112022122025</t>
  </si>
  <si>
    <t>DF20227385725</t>
  </si>
  <si>
    <t>San Francisco #9461</t>
  </si>
  <si>
    <t>1-Cliente no se encuentra en domicilio  2- Caja B.T sin tapa</t>
  </si>
  <si>
    <t>2126188</t>
  </si>
  <si>
    <t>207623112022121953</t>
  </si>
  <si>
    <t>DF20227399884</t>
  </si>
  <si>
    <t>Mar egeo 8247</t>
  </si>
  <si>
    <t>2126183</t>
  </si>
  <si>
    <t>207623112022120340</t>
  </si>
  <si>
    <t>DF20227399619</t>
  </si>
  <si>
    <t>Salomon corvalan 9638</t>
  </si>
  <si>
    <t>Falta mejor detalle en fotos ( borrosas ) Falta mayor data en fotos. Sin moradores  .</t>
  </si>
  <si>
    <t>2126180</t>
  </si>
  <si>
    <t>207623112022115618</t>
  </si>
  <si>
    <t>DF20227402262</t>
  </si>
  <si>
    <t>Los picachos 1621</t>
  </si>
  <si>
    <t>Sin moradores , sin mayor observacion  Sector hostil</t>
  </si>
  <si>
    <t>2126173</t>
  </si>
  <si>
    <t>207623112022114501</t>
  </si>
  <si>
    <t>DF20227398395</t>
  </si>
  <si>
    <t>Quebrada de suca 1071</t>
  </si>
  <si>
    <t>2126166</t>
  </si>
  <si>
    <t>207623112022113402</t>
  </si>
  <si>
    <t>DF20227398950</t>
  </si>
  <si>
    <t>Yelcho 1525</t>
  </si>
  <si>
    <t>2128196</t>
  </si>
  <si>
    <t>207624112022163801</t>
  </si>
  <si>
    <t>DF20227404209</t>
  </si>
  <si>
    <t>Valle hermoso 9141</t>
  </si>
  <si>
    <t>2128193</t>
  </si>
  <si>
    <t>207524112022162411</t>
  </si>
  <si>
    <t>DF20227392458</t>
  </si>
  <si>
    <t>Joaquin Diaz Garces #8900</t>
  </si>
  <si>
    <t>1-TD 10453 se encuentra normalizado  2- No declara codigo de material utilizado, pero si describe su uso</t>
  </si>
  <si>
    <t>2128191</t>
  </si>
  <si>
    <t>207524112022161448</t>
  </si>
  <si>
    <t>DF20227383143</t>
  </si>
  <si>
    <t>Canal de Panama #0577</t>
  </si>
  <si>
    <t>1- No se puede ingresar a pasaje debido a niños amenazando con tirar piedras a camioneta. Me retiro del lugar</t>
  </si>
  <si>
    <t>2128190</t>
  </si>
  <si>
    <t>207524112022160445</t>
  </si>
  <si>
    <t>DF20227380372</t>
  </si>
  <si>
    <t>Canal de Houston #0527</t>
  </si>
  <si>
    <t>1- TD 24422 se encuentra normalizado 2- Caja B.T sin tapa</t>
  </si>
  <si>
    <t>2128172</t>
  </si>
  <si>
    <t>207524112022153224</t>
  </si>
  <si>
    <t>DF20227392344</t>
  </si>
  <si>
    <t>Pezoa Veliz #9168</t>
  </si>
  <si>
    <t>2128165</t>
  </si>
  <si>
    <t>207624112022150835</t>
  </si>
  <si>
    <t>DF20227403696</t>
  </si>
  <si>
    <t>Pasaje 6 1720</t>
  </si>
  <si>
    <t>Sector hostil . No se toman fotos por precaucion . Sin moradores</t>
  </si>
  <si>
    <t>2128149</t>
  </si>
  <si>
    <t>207624112022144803</t>
  </si>
  <si>
    <t>DF20227402079</t>
  </si>
  <si>
    <t>Pasaje 9 1596</t>
  </si>
  <si>
    <t>2128146</t>
  </si>
  <si>
    <t>207524112022144319</t>
  </si>
  <si>
    <t>DF20227387826</t>
  </si>
  <si>
    <t>Gran avenida #9198</t>
  </si>
  <si>
    <t>1-Cables de telecomunicaciones se encuentra aislado y retirado  2- Suministro electrico normal en el sector</t>
  </si>
  <si>
    <t>2128138</t>
  </si>
  <si>
    <t>207524112022143259</t>
  </si>
  <si>
    <t>DF20227388500</t>
  </si>
  <si>
    <t>Arturo Prat #170 C</t>
  </si>
  <si>
    <t>2128131</t>
  </si>
  <si>
    <t>207524112022142127</t>
  </si>
  <si>
    <t>DF20227388241</t>
  </si>
  <si>
    <t>Miriam Morales</t>
  </si>
  <si>
    <t>931292805</t>
  </si>
  <si>
    <t>1-Cliente ya no tiene empalme monofasico descrito en informe, realizo aumento de potencia a empalme trifasico 3x32A  2- Suministro electrico normalizado  3- Direccion correcta  CARLOS CONDELL #621</t>
  </si>
  <si>
    <t>2128120</t>
  </si>
  <si>
    <t>207524112022140806</t>
  </si>
  <si>
    <t>DF20227388078</t>
  </si>
  <si>
    <t>Arturo Prat #428</t>
  </si>
  <si>
    <t>2128115</t>
  </si>
  <si>
    <t>207524112022140013</t>
  </si>
  <si>
    <t>DF20227388096</t>
  </si>
  <si>
    <t>Erick Ekwall #9357</t>
  </si>
  <si>
    <t>1-Cliente presente en domicilio, desconoce que si alguien de su hogar realizo alguna llamada a ENEL por alguna falla electrica 2- Suministro electrico normalizado</t>
  </si>
  <si>
    <t>2127889</t>
  </si>
  <si>
    <t>207524112022134631</t>
  </si>
  <si>
    <t>DF20227388880</t>
  </si>
  <si>
    <t>Vicuña mackenna #699 tr B dpto 812</t>
  </si>
  <si>
    <t>1- Conserje no permite acceso debido a que no tiene registro en bitacora de visita de tecnicos</t>
  </si>
  <si>
    <t>2127518</t>
  </si>
  <si>
    <t>207524112022132628</t>
  </si>
  <si>
    <t>DF20227388512</t>
  </si>
  <si>
    <t>Goycolea #1188 dpto 1708</t>
  </si>
  <si>
    <t>2127297</t>
  </si>
  <si>
    <t>207624112022131759</t>
  </si>
  <si>
    <t>DF20227402873</t>
  </si>
  <si>
    <t>El continente 7296</t>
  </si>
  <si>
    <t>Falta maxima de fotos exigidas . Mas data . Sector hostil . Por precaucion no se toma fotos de fachada . Sin moradores</t>
  </si>
  <si>
    <t>2127292</t>
  </si>
  <si>
    <t>207524112022130240</t>
  </si>
  <si>
    <t>DF20227386489</t>
  </si>
  <si>
    <t>Capitan Thompson #9425</t>
  </si>
  <si>
    <t>1- Caja B.T sin tapa</t>
  </si>
  <si>
    <t>2127289</t>
  </si>
  <si>
    <t>207624112022130016</t>
  </si>
  <si>
    <t>DF20227402807</t>
  </si>
  <si>
    <t>Quechuas 1986</t>
  </si>
  <si>
    <t>Sector hostil . Sin moradores . No se toman fotos por precaucion</t>
  </si>
  <si>
    <t>2127285</t>
  </si>
  <si>
    <t>207524112022124917</t>
  </si>
  <si>
    <t>DF20227387432</t>
  </si>
  <si>
    <t>Manuel Bulnes #910</t>
  </si>
  <si>
    <t>1- Cliente no recuerda visita de tecnicos, pero confirma suminiatro electrico normalizado</t>
  </si>
  <si>
    <t>2127284</t>
  </si>
  <si>
    <t>207624112022124952</t>
  </si>
  <si>
    <t>DF20227403587</t>
  </si>
  <si>
    <t>Navajos 1825</t>
  </si>
  <si>
    <t>2127282</t>
  </si>
  <si>
    <t>207624112022123453</t>
  </si>
  <si>
    <t>DF20227403255</t>
  </si>
  <si>
    <t>Lago villarrica 6647</t>
  </si>
  <si>
    <t>Falta mejor detalle en fotos . Mas data . Sin moradores , sector hostil</t>
  </si>
  <si>
    <t>2127274</t>
  </si>
  <si>
    <t>207624112022121807</t>
  </si>
  <si>
    <t>DF20227403753</t>
  </si>
  <si>
    <t>Los abedules 7121</t>
  </si>
  <si>
    <t>2127239</t>
  </si>
  <si>
    <t>207624112022121403</t>
  </si>
  <si>
    <t>DF20227402960</t>
  </si>
  <si>
    <t>Los abedules 7132</t>
  </si>
  <si>
    <t>2127235</t>
  </si>
  <si>
    <t>207624112022120120</t>
  </si>
  <si>
    <t>DF20227395553</t>
  </si>
  <si>
    <t>Quebrada de macul 7069</t>
  </si>
  <si>
    <t>2127222</t>
  </si>
  <si>
    <t>207624112022113928</t>
  </si>
  <si>
    <t>DF20227401230</t>
  </si>
  <si>
    <t>Peatones E 5654</t>
  </si>
  <si>
    <t>2127207</t>
  </si>
  <si>
    <t>207624112022111448</t>
  </si>
  <si>
    <t>DF20227401329</t>
  </si>
  <si>
    <t>Calle 2 5208</t>
  </si>
  <si>
    <t>2127197</t>
  </si>
  <si>
    <t>207624112022110228</t>
  </si>
  <si>
    <t>DF20227403168</t>
  </si>
  <si>
    <t>Peñuelas 5859</t>
  </si>
  <si>
    <t>Falta maxima de fotos exigidas , mas data . Sector hostil , no se toman muchas fotos por precaucion Sin moradores</t>
  </si>
  <si>
    <t>2130174</t>
  </si>
  <si>
    <t>207625112022164333</t>
  </si>
  <si>
    <t>DF20227512817</t>
  </si>
  <si>
    <t>Corregidor zañartu 11573</t>
  </si>
  <si>
    <t>2130083</t>
  </si>
  <si>
    <t>207625112022155345</t>
  </si>
  <si>
    <t>DF20227511085</t>
  </si>
  <si>
    <t>La florida 10695</t>
  </si>
  <si>
    <t>2130051</t>
  </si>
  <si>
    <t>207625112022153537</t>
  </si>
  <si>
    <t>DF20227512863</t>
  </si>
  <si>
    <t>Juan de pineda 7578</t>
  </si>
  <si>
    <t>Falta maxima de fotos exigidas . Mas data . Sin moradores .</t>
  </si>
  <si>
    <t>2129950</t>
  </si>
  <si>
    <t>207625112022124753</t>
  </si>
  <si>
    <t>DF20227403870</t>
  </si>
  <si>
    <t>Calle k 132</t>
  </si>
  <si>
    <t>Sector conflictivo . Problema externo Td dae</t>
  </si>
  <si>
    <t>2129916</t>
  </si>
  <si>
    <t>207625112022114856</t>
  </si>
  <si>
    <t>DF20227511807</t>
  </si>
  <si>
    <t>Vicuña mackena 1700</t>
  </si>
  <si>
    <t>Falta maxima de fotos exigidas . Mas data .</t>
  </si>
  <si>
    <t>2129915</t>
  </si>
  <si>
    <t>207625112022114641</t>
  </si>
  <si>
    <t>DF20227511834</t>
  </si>
  <si>
    <t>Vicuña mackena 1697</t>
  </si>
  <si>
    <t>2129908</t>
  </si>
  <si>
    <t>207625112022113142</t>
  </si>
  <si>
    <t>DF20227514085</t>
  </si>
  <si>
    <t>Almirante latorre 9431</t>
  </si>
  <si>
    <t>Problema externo TD , dae</t>
  </si>
  <si>
    <t>2129899</t>
  </si>
  <si>
    <t>207625112022111404</t>
  </si>
  <si>
    <t>DF20227394903</t>
  </si>
  <si>
    <t>Sector conflictivo , no se toman fotos por precaucion .</t>
  </si>
  <si>
    <t>2129868</t>
  </si>
  <si>
    <t>207625112022111009</t>
  </si>
  <si>
    <t>DF20227513060</t>
  </si>
  <si>
    <t>Gran avenida 7090</t>
  </si>
  <si>
    <t>Sun acceso a medidor , no hay llaves para nicho .</t>
  </si>
  <si>
    <t>2129799</t>
  </si>
  <si>
    <t>207625112022103815</t>
  </si>
  <si>
    <t>DF20227514030</t>
  </si>
  <si>
    <t>Italia 1245</t>
  </si>
  <si>
    <t>2129650</t>
  </si>
  <si>
    <t>207625112022102406</t>
  </si>
  <si>
    <t>DF20227512953</t>
  </si>
  <si>
    <t>El parron 677 dpto 533</t>
  </si>
  <si>
    <t>Falta maxima de fotos exigidas . Sin acceso a medidores y dptos . Ya que no hay personal a cargo de acceso</t>
  </si>
  <si>
    <t>2129499</t>
  </si>
  <si>
    <t>207625112022100111</t>
  </si>
  <si>
    <t>DF20227395721</t>
  </si>
  <si>
    <t>Lo ovalle 854 ED C dpto 1202</t>
  </si>
  <si>
    <t>Falta maxima de fotos exigidas . Mas data . Atiende concerge , no permite acceso a medidores , ya q no se encuentra cliente en dpto . Si no es emergencia no deja entrar   No entrega datos .</t>
  </si>
  <si>
    <t>2132947</t>
  </si>
  <si>
    <t>207528112022153912</t>
  </si>
  <si>
    <t>DF20227380550</t>
  </si>
  <si>
    <t>Brisas del Maipo #1248</t>
  </si>
  <si>
    <t>2132945</t>
  </si>
  <si>
    <t>207528112022153455</t>
  </si>
  <si>
    <t>DF20227380592</t>
  </si>
  <si>
    <t>Brisas del Maipo #1242</t>
  </si>
  <si>
    <t>1-Cliente no se encuentra en domicilio  2-Acometida reparada de forma provisoria con union</t>
  </si>
  <si>
    <t>2132940</t>
  </si>
  <si>
    <t>207528112022152434</t>
  </si>
  <si>
    <t>DF20227379325</t>
  </si>
  <si>
    <t>Jose Joaquin Prieto #8752</t>
  </si>
  <si>
    <t>1- Cliente no se encuentra en domicilio 2- Se aprecia union en acometida</t>
  </si>
  <si>
    <t>2132935</t>
  </si>
  <si>
    <t>207528112022151247</t>
  </si>
  <si>
    <t>DF20227374895</t>
  </si>
  <si>
    <t>Bogota #8592</t>
  </si>
  <si>
    <t>1- Suministro electrico normalizado en pasaje</t>
  </si>
  <si>
    <t>2132933</t>
  </si>
  <si>
    <t>207528112022150450</t>
  </si>
  <si>
    <t>DF20227379356</t>
  </si>
  <si>
    <t>Paz #8636</t>
  </si>
  <si>
    <t>2132916</t>
  </si>
  <si>
    <t>207628112022144309</t>
  </si>
  <si>
    <t>DF20227409125</t>
  </si>
  <si>
    <t>Parque puyehue oriente 2950</t>
  </si>
  <si>
    <t>Falta mayor data en fotografias . Guardia no permite acceso , indica q cliente no se encientra en domicilio , no hay registro de visita de personal de emergencia</t>
  </si>
  <si>
    <t>2132783</t>
  </si>
  <si>
    <t>207528112022144001</t>
  </si>
  <si>
    <t>DF20227505987</t>
  </si>
  <si>
    <t>Trinidad Ramirez #01080 C</t>
  </si>
  <si>
    <t>2132776</t>
  </si>
  <si>
    <t>207528112022143208</t>
  </si>
  <si>
    <t>DF20227504999</t>
  </si>
  <si>
    <t>Manuel Renfingo #9257</t>
  </si>
  <si>
    <t>1- Casa en remodelacion, maestro confirmaque domicilio se encuentra con suministro electrico</t>
  </si>
  <si>
    <t>2132759</t>
  </si>
  <si>
    <t>207528112022142232</t>
  </si>
  <si>
    <t>DF20227383330</t>
  </si>
  <si>
    <t>Antonio Varas #9236</t>
  </si>
  <si>
    <t>2132753</t>
  </si>
  <si>
    <t>207528112022141231</t>
  </si>
  <si>
    <t>DF20227375769</t>
  </si>
  <si>
    <t>Calamar #8987</t>
  </si>
  <si>
    <t>1- TD 10453 se encuentra normalizado  2- No declaran codigo de material utilizado, pero si describen su uso</t>
  </si>
  <si>
    <t>2132751</t>
  </si>
  <si>
    <t>207528112022140844</t>
  </si>
  <si>
    <t>DF20227386443</t>
  </si>
  <si>
    <t>Goycolea #1171</t>
  </si>
  <si>
    <t>1- Me retiro del lugar debido a gente drogadicta pidiendo dinero de forma hostil</t>
  </si>
  <si>
    <t>2132749</t>
  </si>
  <si>
    <t>207528112022140235</t>
  </si>
  <si>
    <t>DF20227388522</t>
  </si>
  <si>
    <t>Comandante Andres Soza #9069</t>
  </si>
  <si>
    <t>2132737</t>
  </si>
  <si>
    <t>207528112022132220</t>
  </si>
  <si>
    <t>DF20227374423</t>
  </si>
  <si>
    <t>Goycolea #612</t>
  </si>
  <si>
    <t>1- TD 74311 se encuentra normalizado</t>
  </si>
  <si>
    <t>2132734</t>
  </si>
  <si>
    <t>207528112022131147</t>
  </si>
  <si>
    <t>DF20227392451</t>
  </si>
  <si>
    <t>Av. Ossa #0735</t>
  </si>
  <si>
    <t>1- TD 10453 se encuentra en servicio normal</t>
  </si>
  <si>
    <t>2132733</t>
  </si>
  <si>
    <t>207628112022130515</t>
  </si>
  <si>
    <t>DF20227395501</t>
  </si>
  <si>
    <t>Las vertientes 10075</t>
  </si>
  <si>
    <t>Falta mayor data en fotografias . Atiende cliente no muy empatico con visita . No recuerda visita de personal de emergencia . Por precaucion no se toman muchas fotos</t>
  </si>
  <si>
    <t>2132731</t>
  </si>
  <si>
    <t>207628112022125853</t>
  </si>
  <si>
    <t>DF20227402165</t>
  </si>
  <si>
    <t>Las vertientes 9949</t>
  </si>
  <si>
    <t>2132726</t>
  </si>
  <si>
    <t>207628112022124946</t>
  </si>
  <si>
    <t>DF20227393095</t>
  </si>
  <si>
    <t>Las vertientes 9770</t>
  </si>
  <si>
    <t>2132718</t>
  </si>
  <si>
    <t>207628112022123651</t>
  </si>
  <si>
    <t>DF20227402136</t>
  </si>
  <si>
    <t>Caballero de la montaña 624 C/ A</t>
  </si>
  <si>
    <t>2132712</t>
  </si>
  <si>
    <t>207628112022122610</t>
  </si>
  <si>
    <t>DF20227402364</t>
  </si>
  <si>
    <t>Los baqueanos 9715</t>
  </si>
  <si>
    <t>Sin moradores . Problema externo TD</t>
  </si>
  <si>
    <t>2132707</t>
  </si>
  <si>
    <t>207628112022120321</t>
  </si>
  <si>
    <t>DF20227405138</t>
  </si>
  <si>
    <t>12 oriente 2243</t>
  </si>
  <si>
    <t>2132693</t>
  </si>
  <si>
    <t>207628112022114437</t>
  </si>
  <si>
    <t>DF20227406368</t>
  </si>
  <si>
    <t>Pasaje 142 6592</t>
  </si>
  <si>
    <t>Sector hostil . No se toman muchas fotos por precaucion . Sin moradores .</t>
  </si>
  <si>
    <t>2132688</t>
  </si>
  <si>
    <t>207628112022113420</t>
  </si>
  <si>
    <t>DF20227397749</t>
  </si>
  <si>
    <t>Pasaje 10 A 1575</t>
  </si>
  <si>
    <t>Sector hostil , no se toman fotos de fachada casa para prevenir problema con vecinos . Sin moradores</t>
  </si>
  <si>
    <t>2132679</t>
  </si>
  <si>
    <t>207628112022112020</t>
  </si>
  <si>
    <t>DF20227404714</t>
  </si>
  <si>
    <t>Rio maipo 6720</t>
  </si>
  <si>
    <t>Falta maxima de fotos exigidas . Problema externo TD . Sector hostil</t>
  </si>
  <si>
    <t>2132671</t>
  </si>
  <si>
    <t>207628112022111247</t>
  </si>
  <si>
    <t>DF20227408960</t>
  </si>
  <si>
    <t>Rio pescado 2760</t>
  </si>
  <si>
    <t>Falta mayor data en fotografias . Sector hostil  No se toman fotos por precaucion</t>
  </si>
  <si>
    <t>2132593</t>
  </si>
  <si>
    <t>207628112022104342</t>
  </si>
  <si>
    <t>DF20227408573</t>
  </si>
  <si>
    <t>Pasaje 469 5279</t>
  </si>
  <si>
    <t>Falta mayor data en fotografias . Sector hostil</t>
  </si>
  <si>
    <t>2132587</t>
  </si>
  <si>
    <t>207628112022103253</t>
  </si>
  <si>
    <t>DF20227396410</t>
  </si>
  <si>
    <t>Las torres 5761</t>
  </si>
  <si>
    <t>Corresponde a centro de salud , nadie atiende .</t>
  </si>
  <si>
    <t>2134468</t>
  </si>
  <si>
    <t>207529112022164407</t>
  </si>
  <si>
    <t>DF20227382590</t>
  </si>
  <si>
    <t>Ignacio Echeverria #8584</t>
  </si>
  <si>
    <t>1- Cliente no estaba presente el dia de visita tecnicos, pero confirma suministro electrico normalizado</t>
  </si>
  <si>
    <t>2134466</t>
  </si>
  <si>
    <t>207629112022164058</t>
  </si>
  <si>
    <t>DF20227402324</t>
  </si>
  <si>
    <t>Jose arrieta 6441</t>
  </si>
  <si>
    <t>2134461</t>
  </si>
  <si>
    <t>207529112022163040</t>
  </si>
  <si>
    <t>DF20227388165</t>
  </si>
  <si>
    <t>Brasil #625</t>
  </si>
  <si>
    <t>1- Fotografias del informe cuadrilla no corresponden a direccio  asociada a ticket</t>
  </si>
  <si>
    <t>2134459</t>
  </si>
  <si>
    <t>207529112022162418</t>
  </si>
  <si>
    <t>DF20227388812</t>
  </si>
  <si>
    <t>1-TD 3319 se encuentra en servicio normal 2- Faltan tapas inferiores en portas N.H</t>
  </si>
  <si>
    <t>2134454</t>
  </si>
  <si>
    <t>207529112022161109</t>
  </si>
  <si>
    <t>DF20227383621</t>
  </si>
  <si>
    <t>Pintados #265</t>
  </si>
  <si>
    <t>1- Clientes no recuerdan muy bien el dia de visita, pero confirman suministro electrico normalizado</t>
  </si>
  <si>
    <t>2134449</t>
  </si>
  <si>
    <t>207629112022160233</t>
  </si>
  <si>
    <t>DF20227402373</t>
  </si>
  <si>
    <t>Jose arrieta 6365 F</t>
  </si>
  <si>
    <t>Sin acceso a pasaje , porton cerrado .  No hay comunicacion por citofono</t>
  </si>
  <si>
    <t>2134448</t>
  </si>
  <si>
    <t>207529112022155805</t>
  </si>
  <si>
    <t>DF20227383954</t>
  </si>
  <si>
    <t>Bombero Encalada #568</t>
  </si>
  <si>
    <t>1-Cliente no se encuentra en domicilio 2- fotografia de informe no concuerda con lo visto en terreno</t>
  </si>
  <si>
    <t>2134443</t>
  </si>
  <si>
    <t>207529112022154942</t>
  </si>
  <si>
    <t>DF20227385955</t>
  </si>
  <si>
    <t>Esmeralda #8735</t>
  </si>
  <si>
    <t>1- TD 3659 se encuentra normalizado</t>
  </si>
  <si>
    <t>2134436</t>
  </si>
  <si>
    <t>207529112022153610</t>
  </si>
  <si>
    <t>DF20227387582</t>
  </si>
  <si>
    <t>Americo Vespucio #712</t>
  </si>
  <si>
    <t>2134432</t>
  </si>
  <si>
    <t>207629112022153040</t>
  </si>
  <si>
    <t>DF20227409452</t>
  </si>
  <si>
    <t>Antupiren 9879 E</t>
  </si>
  <si>
    <t>2134431</t>
  </si>
  <si>
    <t>207529112022152749</t>
  </si>
  <si>
    <t>DF20227387445</t>
  </si>
  <si>
    <t>Americo Vespucio #884</t>
  </si>
  <si>
    <t>1-TD 80397 se encuentra normalizado</t>
  </si>
  <si>
    <t>2134423</t>
  </si>
  <si>
    <t>207629112022152055</t>
  </si>
  <si>
    <t>DF20227408915</t>
  </si>
  <si>
    <t>Consistorial 2069</t>
  </si>
  <si>
    <t>No se toman fotos para prevenir problemas con locatarios . Sin moradores .</t>
  </si>
  <si>
    <t>2134306</t>
  </si>
  <si>
    <t>207629112022130314</t>
  </si>
  <si>
    <t>DF20227512044</t>
  </si>
  <si>
    <t>Quilin 10250 C 2</t>
  </si>
  <si>
    <t>Sin acceso condominio . Se llama por citofono , sin respuestas .</t>
  </si>
  <si>
    <t>2134240</t>
  </si>
  <si>
    <t>207629112022123940</t>
  </si>
  <si>
    <t>DF20227511842</t>
  </si>
  <si>
    <t>Comite uno 9951 1</t>
  </si>
  <si>
    <t>Sector conflictivo . No se toman fotos por precaucion . Falta maxima de fotos exigidas , mas data</t>
  </si>
  <si>
    <t>2134236</t>
  </si>
  <si>
    <t>207629112022122709</t>
  </si>
  <si>
    <t>DF20227394526</t>
  </si>
  <si>
    <t>Las parcelas 9371 BL 9 dpto 303</t>
  </si>
  <si>
    <t>Sector hostil . No se toman fotos para evitar problemas con vecinos   Sin moradores</t>
  </si>
  <si>
    <t>2134229</t>
  </si>
  <si>
    <t>207629112022121851</t>
  </si>
  <si>
    <t>DF20227511835</t>
  </si>
  <si>
    <t>Las parcelas 8207</t>
  </si>
  <si>
    <t>Atiende trabajador de local , pero no esta al tanto de visita de personal de emergencia . No entrega datos</t>
  </si>
  <si>
    <t>2134067</t>
  </si>
  <si>
    <t>207629112022112526</t>
  </si>
  <si>
    <t>DF20227511629</t>
  </si>
  <si>
    <t>Iquitos 1837</t>
  </si>
  <si>
    <t>2134050</t>
  </si>
  <si>
    <t>207629112022110037</t>
  </si>
  <si>
    <t>DF20227403884</t>
  </si>
  <si>
    <t>Grecia 7031</t>
  </si>
  <si>
    <t>2134036</t>
  </si>
  <si>
    <t>207629112022103835</t>
  </si>
  <si>
    <t>DF20227409490</t>
  </si>
  <si>
    <t>El conquistador 6012</t>
  </si>
  <si>
    <t>2134002</t>
  </si>
  <si>
    <t>207629112022101904</t>
  </si>
  <si>
    <t>DF20227396905</t>
  </si>
  <si>
    <t>Departamental 5420 ED  5 dpto 32</t>
  </si>
  <si>
    <t>Sin acceso a condominio , porton cerrado , sin guardia y concerge .</t>
  </si>
  <si>
    <t>2133994</t>
  </si>
  <si>
    <t>207629112022100126</t>
  </si>
  <si>
    <t>DF20227403804</t>
  </si>
  <si>
    <t>San luis 4614</t>
  </si>
  <si>
    <t>2137659</t>
  </si>
  <si>
    <t>207601122022150441</t>
  </si>
  <si>
    <t>DF20227519370</t>
  </si>
  <si>
    <t>Tomas guevara 2996</t>
  </si>
  <si>
    <t>1 foto falta mayor data . Atiende trabajador de local ( extranjero ) , pero no esta al tanto de visita de personal de emergencia</t>
  </si>
  <si>
    <t>2137641</t>
  </si>
  <si>
    <t>207501122022141957</t>
  </si>
  <si>
    <t>DF20227510307</t>
  </si>
  <si>
    <t>Luis Pasteur #6340 loc 2</t>
  </si>
  <si>
    <t>Sandra Toloza</t>
  </si>
  <si>
    <t>937657364</t>
  </si>
  <si>
    <t>1- Cliente se encuentra con suministro electrico normalizado, pero aun se mantienen con regleta fundida y cableado directo</t>
  </si>
  <si>
    <t>2137636</t>
  </si>
  <si>
    <t>207601122022141114</t>
  </si>
  <si>
    <t>DF20227515333</t>
  </si>
  <si>
    <t>Las hortencias 2975 dpto 607</t>
  </si>
  <si>
    <t>2137633</t>
  </si>
  <si>
    <t>207501122022135448</t>
  </si>
  <si>
    <t>DF20227507996</t>
  </si>
  <si>
    <t>Joaquin Cerda #6222</t>
  </si>
  <si>
    <t>1- Tanto poste como TD son nuevos 2- Suministro electrico normalizado</t>
  </si>
  <si>
    <t>2137627</t>
  </si>
  <si>
    <t>207601122022135317</t>
  </si>
  <si>
    <t>DF20227512834</t>
  </si>
  <si>
    <t>Arquitecto pauly 2385</t>
  </si>
  <si>
    <t>2137622</t>
  </si>
  <si>
    <t>207501122022134434</t>
  </si>
  <si>
    <t>DF20227506004</t>
  </si>
  <si>
    <t>El Pireo #5881</t>
  </si>
  <si>
    <t>2137621</t>
  </si>
  <si>
    <t>207601122022134436</t>
  </si>
  <si>
    <t>DF20227511547</t>
  </si>
  <si>
    <t>Bustos 2509</t>
  </si>
  <si>
    <t>Sin moradores , vecinos molestos por toma de fotos .</t>
  </si>
  <si>
    <t>2137618</t>
  </si>
  <si>
    <t>207601122022133715</t>
  </si>
  <si>
    <t>DF20227512689</t>
  </si>
  <si>
    <t>Francisco antonio encina 1781 dpto 1802</t>
  </si>
  <si>
    <t>Atiende concerge , no permite acceso , ya q no se encuentra cliente en dpto , desconfia de visita aun mostrando identificacion . No se toman fotos para prevenir algun problema</t>
  </si>
  <si>
    <t>2137614</t>
  </si>
  <si>
    <t>207501122022133243</t>
  </si>
  <si>
    <t>DF20227503012</t>
  </si>
  <si>
    <t>Cuernavaca #1816</t>
  </si>
  <si>
    <t>2137603</t>
  </si>
  <si>
    <t>207501122022130833</t>
  </si>
  <si>
    <t>DF20227509449</t>
  </si>
  <si>
    <t>Luis Pasteur #5610 dpto 201</t>
  </si>
  <si>
    <t>1- Conserje no permite acceso, debido a que no tiene registro de cisita de tecnicos en bitacora el dia del ticket</t>
  </si>
  <si>
    <t>2137598</t>
  </si>
  <si>
    <t>207501122022125235</t>
  </si>
  <si>
    <t>DF20227507819</t>
  </si>
  <si>
    <t>Luis Pasteur #5431</t>
  </si>
  <si>
    <t>Daniela Tovar</t>
  </si>
  <si>
    <t>935771282</t>
  </si>
  <si>
    <t>2137594</t>
  </si>
  <si>
    <t>207601122022124623</t>
  </si>
  <si>
    <t>DF20227519101</t>
  </si>
  <si>
    <t>Ezequias alliende 2444</t>
  </si>
  <si>
    <t>2137589</t>
  </si>
  <si>
    <t>207601122022123624</t>
  </si>
  <si>
    <t>DF20227517331</t>
  </si>
  <si>
    <t>El vergel 2316</t>
  </si>
  <si>
    <t>2137587</t>
  </si>
  <si>
    <t>207601122022123345</t>
  </si>
  <si>
    <t>DF20227521370</t>
  </si>
  <si>
    <t>El vergel 2360 dpto 208</t>
  </si>
  <si>
    <t>Manuel largo ( concerge )</t>
  </si>
  <si>
    <t>223440336</t>
  </si>
  <si>
    <t>2137583</t>
  </si>
  <si>
    <t>207501122022122800</t>
  </si>
  <si>
    <t>DF20227457086</t>
  </si>
  <si>
    <t>Espoz #3226 dpto 71</t>
  </si>
  <si>
    <t>1-Cliente no se encuentra en domicilio, conserje permite acceso a shaft medidores  2- No declara codigo de ITM 40A utilizado, pero si describe su uso  3- Suministro electrico normalizado</t>
  </si>
  <si>
    <t>2137578</t>
  </si>
  <si>
    <t>207601122022121325</t>
  </si>
  <si>
    <t>DF20227517636</t>
  </si>
  <si>
    <t>Suecia 1595</t>
  </si>
  <si>
    <t>Atiende concerge , no permite acceso , ya q no tiene llaves para medidores en el momento</t>
  </si>
  <si>
    <t>2137575</t>
  </si>
  <si>
    <t>207501122022120901</t>
  </si>
  <si>
    <t>DF20227459568</t>
  </si>
  <si>
    <t>Nueva Costanera #3441</t>
  </si>
  <si>
    <t>1-Cliente asegura nunca haber llamado a ENEL por alguna falla o corte de suministro electrico</t>
  </si>
  <si>
    <t>2137562</t>
  </si>
  <si>
    <t>207601122022115703</t>
  </si>
  <si>
    <t>DF20227517228</t>
  </si>
  <si>
    <t>Las violetas 2010 2 PC</t>
  </si>
  <si>
    <t>Falta maxima de fotos exigidas . Mas data . Sin acceso a dptos y nichos. Nadie atiende</t>
  </si>
  <si>
    <t>2137551</t>
  </si>
  <si>
    <t>207601122022114551</t>
  </si>
  <si>
    <t>DF20227511281</t>
  </si>
  <si>
    <t>Federico froebel 1575 dpto 903</t>
  </si>
  <si>
    <t>Lorena muñoz</t>
  </si>
  <si>
    <t>227178870</t>
  </si>
  <si>
    <t>Tapa caja concentrador abierta , sin perno .</t>
  </si>
  <si>
    <t>2137538</t>
  </si>
  <si>
    <t>207601122022111841</t>
  </si>
  <si>
    <t>DF20227522211</t>
  </si>
  <si>
    <t>General del canto 505</t>
  </si>
  <si>
    <t>Sin moradores  Sin mayor data</t>
  </si>
  <si>
    <t>2137528</t>
  </si>
  <si>
    <t>207601122022110132</t>
  </si>
  <si>
    <t>DF20227520965</t>
  </si>
  <si>
    <t>Los piñoñes 100 dpto 502</t>
  </si>
  <si>
    <t>Jaqueline castro</t>
  </si>
  <si>
    <t>226677663</t>
  </si>
  <si>
    <t>Corresponde a servicio comun de edificio. Sin mayor observacion</t>
  </si>
  <si>
    <t>2137500</t>
  </si>
  <si>
    <t>207601122022102338</t>
  </si>
  <si>
    <t>DF20227511582</t>
  </si>
  <si>
    <t>Fresia 670</t>
  </si>
  <si>
    <t>Solo hay gente ( maestros ) trabajando en lugar , no saben de visita de personal de emergencia .</t>
  </si>
  <si>
    <t>2137497</t>
  </si>
  <si>
    <t>207601122022101448</t>
  </si>
  <si>
    <t>DF20227524337</t>
  </si>
  <si>
    <t>Emilio vaisse 515</t>
  </si>
  <si>
    <t>Falta maxima de fotos exigidas , mas data . Sin moradores .</t>
  </si>
  <si>
    <t>2140162</t>
  </si>
  <si>
    <t>207602122022161351</t>
  </si>
  <si>
    <t>DF20227525808</t>
  </si>
  <si>
    <t>Amapolas 1726</t>
  </si>
  <si>
    <t>2140119</t>
  </si>
  <si>
    <t>207502122022151446</t>
  </si>
  <si>
    <t>DF20227387062</t>
  </si>
  <si>
    <t>Corcega #1039</t>
  </si>
  <si>
    <t>2140115</t>
  </si>
  <si>
    <t>207502122022150711</t>
  </si>
  <si>
    <t>DF20227375381</t>
  </si>
  <si>
    <t>Corcega #829</t>
  </si>
  <si>
    <t>1- TD 4489 se encuentra normalizado</t>
  </si>
  <si>
    <t>2140111</t>
  </si>
  <si>
    <t>207502122022145856</t>
  </si>
  <si>
    <t>DF20227377137</t>
  </si>
  <si>
    <t>Victoria #7922</t>
  </si>
  <si>
    <t>1- Poste B.T se encuentra aun en misma condicion, de tirante cortado</t>
  </si>
  <si>
    <t>2140108</t>
  </si>
  <si>
    <t>207502122022144652</t>
  </si>
  <si>
    <t>DF20227379583</t>
  </si>
  <si>
    <t>El Parron #813A</t>
  </si>
  <si>
    <t>Raquel Gomez</t>
  </si>
  <si>
    <t>977612701</t>
  </si>
  <si>
    <t>1-Cliente con suministro electrico normalizado  2- Local actualmente ya no es de comida rapida, es local de comida de mascostas</t>
  </si>
  <si>
    <t>2140103</t>
  </si>
  <si>
    <t>207502122022143711</t>
  </si>
  <si>
    <t>DF20227377235</t>
  </si>
  <si>
    <t>Alejandro Vial #7932</t>
  </si>
  <si>
    <t>Juan Placencia</t>
  </si>
  <si>
    <t>974022545</t>
  </si>
  <si>
    <t>1-Cliente con suministro electrico normalizado despues de visita de tecnicos</t>
  </si>
  <si>
    <t>2140099</t>
  </si>
  <si>
    <t>207602122022143405</t>
  </si>
  <si>
    <t>DF20227519765</t>
  </si>
  <si>
    <t>Suecia 1330 dpto 303</t>
  </si>
  <si>
    <t>Bernecio juaniko</t>
  </si>
  <si>
    <t>9632431663</t>
  </si>
  <si>
    <t>Falta mejor detalle en fotos y fotos de medidores .</t>
  </si>
  <si>
    <t>2140091</t>
  </si>
  <si>
    <t>207502122022142658</t>
  </si>
  <si>
    <t>DF20227388272</t>
  </si>
  <si>
    <t>Uruguay #213</t>
  </si>
  <si>
    <t>2140084</t>
  </si>
  <si>
    <t>207602122022142005</t>
  </si>
  <si>
    <t>DF20227511939</t>
  </si>
  <si>
    <t>Holanda 699 dpto 401</t>
  </si>
  <si>
    <t>2140081</t>
  </si>
  <si>
    <t>207502122022141557</t>
  </si>
  <si>
    <t>DF20227383001</t>
  </si>
  <si>
    <t>Domingo Correa #521</t>
  </si>
  <si>
    <t>2140069</t>
  </si>
  <si>
    <t>207502122022140407</t>
  </si>
  <si>
    <t>DF20227378792</t>
  </si>
  <si>
    <t>Maria Isabel #8036</t>
  </si>
  <si>
    <t>1-Cliente no se encuentra en domicilio 2- Acometida bien templada</t>
  </si>
  <si>
    <t>2140063</t>
  </si>
  <si>
    <t>207602122022135723</t>
  </si>
  <si>
    <t>DF20227519476</t>
  </si>
  <si>
    <t>General holley 109</t>
  </si>
  <si>
    <t>Atiende personal de local , pero indican que no se encuentra persona a cargo .</t>
  </si>
  <si>
    <t>2140059</t>
  </si>
  <si>
    <t>207502122022135227</t>
  </si>
  <si>
    <t>DF20227382381</t>
  </si>
  <si>
    <t>Maria Vial #8528</t>
  </si>
  <si>
    <t>1- Vecinos del sector confirman suministro electrico electrico normal</t>
  </si>
  <si>
    <t>2140052</t>
  </si>
  <si>
    <t>207502122022133937</t>
  </si>
  <si>
    <t>DF20227382929</t>
  </si>
  <si>
    <t>Alejandro Vial #8358</t>
  </si>
  <si>
    <t>2140051</t>
  </si>
  <si>
    <t>207602122022134136</t>
  </si>
  <si>
    <t>DF20227521119</t>
  </si>
  <si>
    <t>Providencia 1995</t>
  </si>
  <si>
    <t>2140050</t>
  </si>
  <si>
    <t>207602122022133923</t>
  </si>
  <si>
    <t>DF20227512428</t>
  </si>
  <si>
    <t>Pedro de valdivia 72  102</t>
  </si>
  <si>
    <t>Sin acceso a edificio , se llama por citofono , sin respuesta , sin concerge</t>
  </si>
  <si>
    <t>2139791</t>
  </si>
  <si>
    <t>207602122022123312</t>
  </si>
  <si>
    <t>DF20227511326</t>
  </si>
  <si>
    <t>Monitor araucano 602 B Dpto 51</t>
  </si>
  <si>
    <t>Sin acceso a medidores . Atiende guardia , no permite acceso si no se encuentra cliente .</t>
  </si>
  <si>
    <t>2139785</t>
  </si>
  <si>
    <t>207602122022121800</t>
  </si>
  <si>
    <t>DF20227526934</t>
  </si>
  <si>
    <t>Rafael canas 174</t>
  </si>
  <si>
    <t>Sin moradores . Falta maxima de fotos exigidas . Vecinos molestos por toma de fotografias</t>
  </si>
  <si>
    <t>2139776</t>
  </si>
  <si>
    <t>207602122022120336</t>
  </si>
  <si>
    <t>DF20227514305</t>
  </si>
  <si>
    <t>Manuel montt 918 dpto 203</t>
  </si>
  <si>
    <t>2139771</t>
  </si>
  <si>
    <t>207602122022115057</t>
  </si>
  <si>
    <t>DF20227526939</t>
  </si>
  <si>
    <t>Jose manuel infante 1098</t>
  </si>
  <si>
    <t>2139765</t>
  </si>
  <si>
    <t>207602122022113606</t>
  </si>
  <si>
    <t>DF20227523763</t>
  </si>
  <si>
    <t>Fte a calle julio prado 1608</t>
  </si>
  <si>
    <t>Faltan fotos , no hay , maximo de fotos exigidas . Mas data .</t>
  </si>
  <si>
    <t>2142282</t>
  </si>
  <si>
    <t>207605122022165031</t>
  </si>
  <si>
    <t>DF20227511235</t>
  </si>
  <si>
    <t>Cristobal colon 6340</t>
  </si>
  <si>
    <t>Falta maxima de fotos exigidas . Mas data</t>
  </si>
  <si>
    <t>2142261</t>
  </si>
  <si>
    <t>207605122022155419</t>
  </si>
  <si>
    <t>DF20227526973</t>
  </si>
  <si>
    <t>Lucero 1706</t>
  </si>
  <si>
    <t>Atiende cliente , indica estar ocupado , pero corrobora visita de personal de emergencia</t>
  </si>
  <si>
    <t>2142225</t>
  </si>
  <si>
    <t>207605122022150659</t>
  </si>
  <si>
    <t>DF20227517167</t>
  </si>
  <si>
    <t>Florencio barrios , A. Fleming</t>
  </si>
  <si>
    <t>Corresponde a medidor de semaforo .</t>
  </si>
  <si>
    <t>2142212</t>
  </si>
  <si>
    <t>207605122022144914</t>
  </si>
  <si>
    <t>DF20227511193</t>
  </si>
  <si>
    <t>Rapallo 4383 dpto 201</t>
  </si>
  <si>
    <t>Sin acceso a medidores y dptos . Nadie atiende</t>
  </si>
  <si>
    <t>2142196</t>
  </si>
  <si>
    <t>207505122022142418</t>
  </si>
  <si>
    <t>DF20227455589</t>
  </si>
  <si>
    <t>Barbastro #11210</t>
  </si>
  <si>
    <t>2142192</t>
  </si>
  <si>
    <t>207605122022141920</t>
  </si>
  <si>
    <t>DF20227512126</t>
  </si>
  <si>
    <t>El belloto 3939</t>
  </si>
  <si>
    <t>2142189</t>
  </si>
  <si>
    <t>207605122022141352</t>
  </si>
  <si>
    <t>DF20227512462</t>
  </si>
  <si>
    <t>Santa isabel 1220 casa 7</t>
  </si>
  <si>
    <t>No se toman fotos por precaucion . Sin acceso a medidores</t>
  </si>
  <si>
    <t>2142184</t>
  </si>
  <si>
    <t>207505122022140618</t>
  </si>
  <si>
    <t>DF20227502792</t>
  </si>
  <si>
    <t>Charles Dickens #1604</t>
  </si>
  <si>
    <t>2142180</t>
  </si>
  <si>
    <t>207505122022134936</t>
  </si>
  <si>
    <t>DF20227454179</t>
  </si>
  <si>
    <t>Garcia de Torres #1365</t>
  </si>
  <si>
    <t>1- TD 12299 se encuentra normalizado  2- No declara codigo de material utilizado, pero si describe su uso</t>
  </si>
  <si>
    <t>2142154</t>
  </si>
  <si>
    <t>207505122022133255</t>
  </si>
  <si>
    <t>DF20227511060</t>
  </si>
  <si>
    <t>Vitacura #7144 local 4</t>
  </si>
  <si>
    <t>1-Local comercial se encuentra cerrado  2- No declaran codigo de material utilizado, pero si describen su uso</t>
  </si>
  <si>
    <t>2142145</t>
  </si>
  <si>
    <t>207605122022132630</t>
  </si>
  <si>
    <t>DF20227523267</t>
  </si>
  <si>
    <t>Jose manuel infante 1898</t>
  </si>
  <si>
    <t>2143538</t>
  </si>
  <si>
    <t>207606122022155944</t>
  </si>
  <si>
    <t>DF20227518303</t>
  </si>
  <si>
    <t>San ignacio 1988</t>
  </si>
  <si>
    <t>2143526</t>
  </si>
  <si>
    <t>207606122022154458</t>
  </si>
  <si>
    <t>DF20227517122</t>
  </si>
  <si>
    <t>Aldunate 1064</t>
  </si>
  <si>
    <t>Sin moradores , sector hostil.</t>
  </si>
  <si>
    <t>2143512</t>
  </si>
  <si>
    <t>207606122022152111</t>
  </si>
  <si>
    <t>DF20227512687</t>
  </si>
  <si>
    <t>Nataliel cox 933 A</t>
  </si>
  <si>
    <t>Sin acceso a medidores , se llama por citofino , pero sin respuesta .</t>
  </si>
  <si>
    <t>2143508</t>
  </si>
  <si>
    <t>207606122022151109</t>
  </si>
  <si>
    <t>DF20227512766</t>
  </si>
  <si>
    <t>Arturo prat 961 A</t>
  </si>
  <si>
    <t>Falta mayor data en fotografias . Atiende persona q trabaja en local no de muy buena forma , que no tiene tiempo para responder preguntas , y q persona a cargo no se encuentra en el momento</t>
  </si>
  <si>
    <t>2143505</t>
  </si>
  <si>
    <t>207606122022150600</t>
  </si>
  <si>
    <t>DF20227511407</t>
  </si>
  <si>
    <t>Serrano 611 ED. B dpto 604</t>
  </si>
  <si>
    <t>Luis oberto</t>
  </si>
  <si>
    <t>222689810</t>
  </si>
  <si>
    <t>2143477</t>
  </si>
  <si>
    <t>207606122022133138</t>
  </si>
  <si>
    <t>DF20227515463</t>
  </si>
  <si>
    <t>Carmen 806</t>
  </si>
  <si>
    <t>Problema externo subterraneo .</t>
  </si>
  <si>
    <t>2143466</t>
  </si>
  <si>
    <t>207606122022132033</t>
  </si>
  <si>
    <t>DF20227517862</t>
  </si>
  <si>
    <t>Portugal 946</t>
  </si>
  <si>
    <t>No se toman fotos para prevenir problemas con locatarios . Sin moradores</t>
  </si>
  <si>
    <t>2143448</t>
  </si>
  <si>
    <t>207606122022124825</t>
  </si>
  <si>
    <t>DF20227512323</t>
  </si>
  <si>
    <t>Santa victoria 360 dpto 1010</t>
  </si>
  <si>
    <t>Atiende concerge , sin acceso a medidores , no recuerda visita de personal de emergencia y no hay nadie en dpto . No entrega mas datos</t>
  </si>
  <si>
    <t>2143443</t>
  </si>
  <si>
    <t>207606122022123819</t>
  </si>
  <si>
    <t>DF20227513093</t>
  </si>
  <si>
    <t>Lira 196 dpto 922 A</t>
  </si>
  <si>
    <t>Hernan farfan</t>
  </si>
  <si>
    <t>226351678</t>
  </si>
  <si>
    <t>2143437</t>
  </si>
  <si>
    <t>207606122022120956</t>
  </si>
  <si>
    <t>DF20227515759</t>
  </si>
  <si>
    <t>Root 568 dpto E</t>
  </si>
  <si>
    <t>Sin moradores , sin acceso a medidores  Empalme subterraneo</t>
  </si>
  <si>
    <t>2143434</t>
  </si>
  <si>
    <t>207606122022120354</t>
  </si>
  <si>
    <t>DF20227511349</t>
  </si>
  <si>
    <t>Eleuterio ramirez 1051</t>
  </si>
  <si>
    <t>Sin moradores . Subeterraneo</t>
  </si>
  <si>
    <t>2143420</t>
  </si>
  <si>
    <t>207606122022112922</t>
  </si>
  <si>
    <t>DF20227512930</t>
  </si>
  <si>
    <t>Lord cochrane 347 dpto 815</t>
  </si>
  <si>
    <t>Atiende concerge , hace esperar para despues decir q no puedo ingresar a medidores , ya q no hay gente en dpto . No entrega mas datos</t>
  </si>
  <si>
    <t>2143415</t>
  </si>
  <si>
    <t>207606122022111746</t>
  </si>
  <si>
    <t>DF20227516412</t>
  </si>
  <si>
    <t>Eleuterio ramirez 1491 dpto 508</t>
  </si>
  <si>
    <t>Faltan maxima de fotos exigidas , mas data . Problema segun guardia fue de aguas andinas , ya solucionado</t>
  </si>
  <si>
    <t>2143397</t>
  </si>
  <si>
    <t>207606122022104322</t>
  </si>
  <si>
    <t>DF20227515044</t>
  </si>
  <si>
    <t>Libertad 181</t>
  </si>
  <si>
    <t>Num. De incidencia corresponde a direccion cueto 1480   Sin moradores .</t>
  </si>
  <si>
    <t>2145157</t>
  </si>
  <si>
    <t>207607122022155337</t>
  </si>
  <si>
    <t>DF20227524753</t>
  </si>
  <si>
    <t>España 169 A</t>
  </si>
  <si>
    <t>2145131</t>
  </si>
  <si>
    <t>207607122022152522</t>
  </si>
  <si>
    <t>DF20227524741</t>
  </si>
  <si>
    <t>Bascuñan guerrero 1178</t>
  </si>
  <si>
    <t>2145127</t>
  </si>
  <si>
    <t>207607122022151344</t>
  </si>
  <si>
    <t>DF20227518540</t>
  </si>
  <si>
    <t>San alfonso 1900</t>
  </si>
  <si>
    <t>2145122</t>
  </si>
  <si>
    <t>207507122022150225</t>
  </si>
  <si>
    <t>DF20227387763</t>
  </si>
  <si>
    <t>Ciencias #6649</t>
  </si>
  <si>
    <t>1- TD 13859 se encuentra normalizado</t>
  </si>
  <si>
    <t>2145119</t>
  </si>
  <si>
    <t>207507122022144716</t>
  </si>
  <si>
    <t>DF20227378747</t>
  </si>
  <si>
    <t>Berna #6991</t>
  </si>
  <si>
    <t>1- Cliente no se encuentra en domicilio  2-Direccion correcta de ticket  BERNA #7035</t>
  </si>
  <si>
    <t>2145109</t>
  </si>
  <si>
    <t>207507122022142238</t>
  </si>
  <si>
    <t>DF20227376607</t>
  </si>
  <si>
    <t>Berna #6723</t>
  </si>
  <si>
    <t>2145106</t>
  </si>
  <si>
    <t>207507122022141336</t>
  </si>
  <si>
    <t>DF20227388213</t>
  </si>
  <si>
    <t>General Freire #0905 dpto C</t>
  </si>
  <si>
    <t>1- Cliente confirma por via citofono, encontrarse con suministro electrico</t>
  </si>
  <si>
    <t>2145103</t>
  </si>
  <si>
    <t>207507122022140359</t>
  </si>
  <si>
    <t>DF20227387896</t>
  </si>
  <si>
    <t>Fernandez Albano #0585</t>
  </si>
  <si>
    <t>2145100</t>
  </si>
  <si>
    <t>207507122022135526</t>
  </si>
  <si>
    <t>DF20227379540</t>
  </si>
  <si>
    <t>San Luis #7563</t>
  </si>
  <si>
    <t>2145095</t>
  </si>
  <si>
    <t>207507122022134608</t>
  </si>
  <si>
    <t>DF20227375382</t>
  </si>
  <si>
    <t>La Blanca #0607</t>
  </si>
  <si>
    <t>1- TD 51474 se encuentra normalizado  2- Caja B.T sin tapa</t>
  </si>
  <si>
    <t>2145092</t>
  </si>
  <si>
    <t>207507122022134155</t>
  </si>
  <si>
    <t>DF20227379532</t>
  </si>
  <si>
    <t>La Blanca #536</t>
  </si>
  <si>
    <t>1- TD 51474 se encuentra normalizado  2- No declara codigo de material utilizado, pero si describe su uso</t>
  </si>
  <si>
    <t>2145086</t>
  </si>
  <si>
    <t>207507122022133411</t>
  </si>
  <si>
    <t>DF20227377524</t>
  </si>
  <si>
    <t>Fernandez Albano #0254</t>
  </si>
  <si>
    <t>Esmeralda nicolich</t>
  </si>
  <si>
    <t>976971879</t>
  </si>
  <si>
    <t>1- Cliebte se encuentra con suministro electrico normalizado  2- No declara codigo de ITM 32A utilizado, pero si describe su uso</t>
  </si>
  <si>
    <t>2145082</t>
  </si>
  <si>
    <t>207607122022132536</t>
  </si>
  <si>
    <t>DF20227518330</t>
  </si>
  <si>
    <t>Viel 1254</t>
  </si>
  <si>
    <t>Problema externo ,TD</t>
  </si>
  <si>
    <t>2145081</t>
  </si>
  <si>
    <t>207507122022131446</t>
  </si>
  <si>
    <t>DF20227377369</t>
  </si>
  <si>
    <t>Lucerna #06</t>
  </si>
  <si>
    <t>1- Cliente molesto no desea atender visita, si se encuentra con suministro electrico normal</t>
  </si>
  <si>
    <t>2145080</t>
  </si>
  <si>
    <t>207507122022131108</t>
  </si>
  <si>
    <t>DF20227375797</t>
  </si>
  <si>
    <t>1- TD 9181 se encuentra normalizado</t>
  </si>
  <si>
    <t>2145078</t>
  </si>
  <si>
    <t>207507122022130139</t>
  </si>
  <si>
    <t>DF20227388200</t>
  </si>
  <si>
    <t>Jose Miguel Carrera #6675</t>
  </si>
  <si>
    <t>1- Cliente con suministro electrico normal</t>
  </si>
  <si>
    <t>2145076</t>
  </si>
  <si>
    <t>207607122022130059</t>
  </si>
  <si>
    <t>DF20227520100</t>
  </si>
  <si>
    <t>Serrano 846</t>
  </si>
  <si>
    <t>No se toman fotografias para prevenir probkemas con vecinos y gente de la feria .</t>
  </si>
  <si>
    <t>2145066</t>
  </si>
  <si>
    <t>207507122022124331</t>
  </si>
  <si>
    <t>DF20227374090</t>
  </si>
  <si>
    <t>General Freire #99</t>
  </si>
  <si>
    <t>1- TD 9182 se encuentra normalizado</t>
  </si>
  <si>
    <t>2145065</t>
  </si>
  <si>
    <t>207607122022124239</t>
  </si>
  <si>
    <t>DF20227516606</t>
  </si>
  <si>
    <t>Fte av. Portugal 111</t>
  </si>
  <si>
    <t>Kiosko cerrado . Sin moradores .</t>
  </si>
  <si>
    <t>2145061</t>
  </si>
  <si>
    <t>207507122022122906</t>
  </si>
  <si>
    <t>DF20227375624</t>
  </si>
  <si>
    <t>Iquique #7451</t>
  </si>
  <si>
    <t>2144987</t>
  </si>
  <si>
    <t>207607122022120728</t>
  </si>
  <si>
    <t>DF20227519231</t>
  </si>
  <si>
    <t>San isidro 468 dpto 205</t>
  </si>
  <si>
    <t>Problema externo , subterraneo , sin acceso a dptos . Se llama por citofono , sin respuesta</t>
  </si>
  <si>
    <t>2144984</t>
  </si>
  <si>
    <t>207607122022120104</t>
  </si>
  <si>
    <t>DF20227519096</t>
  </si>
  <si>
    <t>San isidro 468 dpto 102</t>
  </si>
  <si>
    <t>Sin accceso a medidores , se llama por citofono , sin respuesta .</t>
  </si>
  <si>
    <t>2144797</t>
  </si>
  <si>
    <t>207607122022113532</t>
  </si>
  <si>
    <t>DF20227518489</t>
  </si>
  <si>
    <t>Abdon cifuentes 281 dpto 414</t>
  </si>
  <si>
    <t>No hay fotos en observaciones , concerge no permite acceso a medidores , ya q no hay cliente en domicilio , pero corrobora visita de personal de emeegencia . No entrega mas datos</t>
  </si>
  <si>
    <t>2144791</t>
  </si>
  <si>
    <t>207607122022112436</t>
  </si>
  <si>
    <t>DF20227520070</t>
  </si>
  <si>
    <t>Fanor velasco 24  21</t>
  </si>
  <si>
    <t>Corresponde a empalne subterraneo</t>
  </si>
  <si>
    <t>2144790</t>
  </si>
  <si>
    <t>207607122022112217</t>
  </si>
  <si>
    <t>DF20227519986</t>
  </si>
  <si>
    <t>Alameda , esquina tucapel jimenez</t>
  </si>
  <si>
    <t>Corresponde a medidor semaforos .</t>
  </si>
  <si>
    <t>2144778</t>
  </si>
  <si>
    <t>207607122022105747</t>
  </si>
  <si>
    <t>DF20227523792</t>
  </si>
  <si>
    <t>Riquelme 514 dpto 1302</t>
  </si>
  <si>
    <t>Atiende concerge , no permite acceso indicando q cliente no se encuentra en dpto . No se toman muchas fotos por precaucion</t>
  </si>
  <si>
    <t>2144760</t>
  </si>
  <si>
    <t>207607122022103746</t>
  </si>
  <si>
    <t>DF20227517969</t>
  </si>
  <si>
    <t>Pdte balmaceda , esq  riquelme</t>
  </si>
  <si>
    <t>Trifasica en interseccion . Sin mayor observacion</t>
  </si>
  <si>
    <t>2147644</t>
  </si>
  <si>
    <t>207509122022141810</t>
  </si>
  <si>
    <t>DF20227390803</t>
  </si>
  <si>
    <t>Locarno #646 D</t>
  </si>
  <si>
    <t>1-Poste B.T se encuentra normalizado</t>
  </si>
  <si>
    <t>2147642</t>
  </si>
  <si>
    <t>207509122022140311</t>
  </si>
  <si>
    <t>DF20227388912</t>
  </si>
  <si>
    <t>Lucerna #184</t>
  </si>
  <si>
    <t>1-TD 9181 se encuentra normalizado  2- No declara codigo de material utilizado, pero si describe su uso</t>
  </si>
  <si>
    <t>2147638</t>
  </si>
  <si>
    <t>207509122022134558</t>
  </si>
  <si>
    <t>DF20227389012</t>
  </si>
  <si>
    <t>El Parron #681 dpto 308</t>
  </si>
  <si>
    <t>2147637</t>
  </si>
  <si>
    <t>207509122022133032</t>
  </si>
  <si>
    <t>DF20227382448</t>
  </si>
  <si>
    <t>Brisas del Maipo #0890</t>
  </si>
  <si>
    <t>1- No se logra tomar fotografias, sector conflictivo</t>
  </si>
  <si>
    <t>2147634</t>
  </si>
  <si>
    <t>207509122022132137</t>
  </si>
  <si>
    <t>DF20227382919</t>
  </si>
  <si>
    <t>Francia #925</t>
  </si>
  <si>
    <t>1- Cliente si se encuentra en domicilio, pero no atiende a llamado  2- Acometida conectada entre postes B.T</t>
  </si>
  <si>
    <t>2147632</t>
  </si>
  <si>
    <t>207509122022131024</t>
  </si>
  <si>
    <t>DF20227386308</t>
  </si>
  <si>
    <t>Pedro Aguirre Cerda #555</t>
  </si>
  <si>
    <t>2147631</t>
  </si>
  <si>
    <t>207609122022131113</t>
  </si>
  <si>
    <t>DF20227524672</t>
  </si>
  <si>
    <t>Zenteno 1276</t>
  </si>
  <si>
    <t>Corresponde a edificio . No permiten ingreso , ya q no esta persona a cargo</t>
  </si>
  <si>
    <t>2147629</t>
  </si>
  <si>
    <t>207509122022125810</t>
  </si>
  <si>
    <t>DF20227388436</t>
  </si>
  <si>
    <t>Pedro Aguirre Cerda #0398 tr 6 dpto 124</t>
  </si>
  <si>
    <t>1- Conserje no permite acceso, debido a que no existe registro en bitacora de visita de tecnicos el dia del ticket</t>
  </si>
  <si>
    <t>2147627</t>
  </si>
  <si>
    <t>207509122022124717</t>
  </si>
  <si>
    <t>DF20227383212</t>
  </si>
  <si>
    <t>Santa Anselma #491</t>
  </si>
  <si>
    <t>1- Cliente no se encuentra en domicilio  2- Acometida bien templada y buena altura</t>
  </si>
  <si>
    <t>2147294</t>
  </si>
  <si>
    <t>207509122022123137</t>
  </si>
  <si>
    <t>DF20227385179</t>
  </si>
  <si>
    <t>Plaza #8146</t>
  </si>
  <si>
    <t>1-Cliente no se encuentra en domicilio  2-Acometida de cliente se encuentra a poca altura</t>
  </si>
  <si>
    <t>2147293</t>
  </si>
  <si>
    <t>207609122022122933</t>
  </si>
  <si>
    <t>DF20227524892</t>
  </si>
  <si>
    <t>Santiago concha 1148 dpto 1221</t>
  </si>
  <si>
    <t>Concerge , realiza muchas preguntas para el ingreso , al final persona q esta a cargo de indicarme shaft electrico no llega . Sin acceso</t>
  </si>
  <si>
    <t>2147292</t>
  </si>
  <si>
    <t>207609122022122223</t>
  </si>
  <si>
    <t>DF20227524680</t>
  </si>
  <si>
    <t>San isidro 639 ps 7 dpto 706</t>
  </si>
  <si>
    <t>Falta mayor data en fotografias . Atiende concerge no entrega datos . No se toman fotos , ya q afuera problema de estacionamiento . Me veo en la obligacion de retirarme rapido</t>
  </si>
  <si>
    <t>2147291</t>
  </si>
  <si>
    <t>207509122022122105</t>
  </si>
  <si>
    <t>DF20227377979</t>
  </si>
  <si>
    <t>Jose Miguel Carrera #8123</t>
  </si>
  <si>
    <t>1- TD 3400 se encuentra normalizado  2- No declara codigo de material utilizado, pero si describen su uso</t>
  </si>
  <si>
    <t>2147250</t>
  </si>
  <si>
    <t>207509122022120946</t>
  </si>
  <si>
    <t>DF20227389547</t>
  </si>
  <si>
    <t>Iberica #8451 A</t>
  </si>
  <si>
    <t>1- Cliente no se encuentra en domicilio, pero se encuentra con suministro electrico  2- Caja B.T con tapa abierta</t>
  </si>
  <si>
    <t>2146958</t>
  </si>
  <si>
    <t>207609122022115833</t>
  </si>
  <si>
    <t>DF20227521288</t>
  </si>
  <si>
    <t>Vicuña mackena 933 dpto 1008</t>
  </si>
  <si>
    <t>Atiende concerge , indica no tiene registro de visita de personal de emergencia . No permite acceso , ya q no esta cluente en dpto</t>
  </si>
  <si>
    <t>2146957</t>
  </si>
  <si>
    <t>207509122022115634</t>
  </si>
  <si>
    <t>DF20227375461</t>
  </si>
  <si>
    <t>Brisas del Maipo #0274</t>
  </si>
  <si>
    <t>1-DESC. FUS. 89024 se encuentra normalizado</t>
  </si>
  <si>
    <t>2146953</t>
  </si>
  <si>
    <t>207509122022114308</t>
  </si>
  <si>
    <t>DF20227377645</t>
  </si>
  <si>
    <t>Pablo Goyeneche #44D</t>
  </si>
  <si>
    <t>1-Cliente no se encuentra en domicilio 2-Acometidas de cliente #044D y #044E se encuentran reparadas de forma provisoria con union</t>
  </si>
  <si>
    <t>2146952</t>
  </si>
  <si>
    <t>207609122022114310</t>
  </si>
  <si>
    <t>DF20227519142</t>
  </si>
  <si>
    <t>Portugal 38 dpto 34</t>
  </si>
  <si>
    <t>Empalme subterrraneo</t>
  </si>
  <si>
    <t>2146950</t>
  </si>
  <si>
    <t>207509122022112903</t>
  </si>
  <si>
    <t>DF20227508986</t>
  </si>
  <si>
    <t>Jose Miguel Carrera #8664</t>
  </si>
  <si>
    <t>1-Semaforo y empalme normalizado</t>
  </si>
  <si>
    <t>2146947</t>
  </si>
  <si>
    <t>207609122022111834</t>
  </si>
  <si>
    <t>DF20227518446</t>
  </si>
  <si>
    <t>Compañia 1789</t>
  </si>
  <si>
    <t>Sin acceso a medidores y dptos . Se llama por citofono , sin respuesta , sin concerge</t>
  </si>
  <si>
    <t>2146944</t>
  </si>
  <si>
    <t>207609122022110708</t>
  </si>
  <si>
    <t>DF20227522807</t>
  </si>
  <si>
    <t>Compañia de jesus 1933 dpto 401</t>
  </si>
  <si>
    <t>Jose diaz</t>
  </si>
  <si>
    <t>998360041</t>
  </si>
  <si>
    <t>Falta mayor data en fotos . Tapa caja empalme abierta sin portasello</t>
  </si>
  <si>
    <t>2146934</t>
  </si>
  <si>
    <t>207609122022104010</t>
  </si>
  <si>
    <t>DF20227517222</t>
  </si>
  <si>
    <t>San pablo 1825 BL C dpto 301</t>
  </si>
  <si>
    <t>Falta mayor data en fotos . Atiende concerge no permite acceso si no se trata de algo urgente , ya q no hay gente en domicilio</t>
  </si>
  <si>
    <t>2146760</t>
  </si>
  <si>
    <t>207609122022101707</t>
  </si>
  <si>
    <t>DF20227526871</t>
  </si>
  <si>
    <t>Herrera 530</t>
  </si>
  <si>
    <t>Sin moradores , sector un poco hostil  Falta maxima de fotos exigidas , mas data</t>
  </si>
  <si>
    <t>2149348</t>
  </si>
  <si>
    <t>207612122022162000</t>
  </si>
  <si>
    <t>DF20227524855</t>
  </si>
  <si>
    <t>San diego 1499 dpto 1705</t>
  </si>
  <si>
    <t>Jaime moreno ( concerge )</t>
  </si>
  <si>
    <t>972585746</t>
  </si>
  <si>
    <t>Falta mejor detalle en fotos , directamente en trabajo ( shaft electrico ) Tapa caja concentrador abierta , sin perno</t>
  </si>
  <si>
    <t>2149346</t>
  </si>
  <si>
    <t>207512122022161654</t>
  </si>
  <si>
    <t>DF20227510361</t>
  </si>
  <si>
    <t>Alonso de Camargo #6880</t>
  </si>
  <si>
    <t>1- Suministro electrico normalizado en sector</t>
  </si>
  <si>
    <t>2149345</t>
  </si>
  <si>
    <t>207612122022161700</t>
  </si>
  <si>
    <t>DF20227519962</t>
  </si>
  <si>
    <t>San diego 1499 dpto 502</t>
  </si>
  <si>
    <t>2149338</t>
  </si>
  <si>
    <t>207512122022160107</t>
  </si>
  <si>
    <t>DF20227504621</t>
  </si>
  <si>
    <t>Mayecura #1469</t>
  </si>
  <si>
    <t>1- TD 71900 se encuentra normalizado  2- No declara codigo de material utilizado, pero si describe su uso</t>
  </si>
  <si>
    <t>2149331</t>
  </si>
  <si>
    <t>207512122022155204</t>
  </si>
  <si>
    <t>DF20227506999</t>
  </si>
  <si>
    <t>Mayecura #1415 A</t>
  </si>
  <si>
    <t>2149322</t>
  </si>
  <si>
    <t>207512122022154004</t>
  </si>
  <si>
    <t>DF20227504319</t>
  </si>
  <si>
    <t>Hernando de Magallanes #1201 dpto 94</t>
  </si>
  <si>
    <t>1- Cliente no se encuentra en domicilio, conserje permite acceso a shaft medidores  2- Suministro electrico normalizado</t>
  </si>
  <si>
    <t>2149311</t>
  </si>
  <si>
    <t>207512122022152330</t>
  </si>
  <si>
    <t>DF20227508683</t>
  </si>
  <si>
    <t>Cabildo #6153</t>
  </si>
  <si>
    <t>1- Luminaria publica en contacto con rama, sin riesgo electrico. Pero si existe un esfuerzo mecanico al movimiento del arbol al viento en contra el poste metalico que se escucha crujir levemente</t>
  </si>
  <si>
    <t>2149300</t>
  </si>
  <si>
    <t>207612122022150933</t>
  </si>
  <si>
    <t>DF20227515581</t>
  </si>
  <si>
    <t>Vicuña mackena 1207 TR B dpto B 614</t>
  </si>
  <si>
    <t>Concerge indica q en dpto esta todo bien , no tiene llaves en el momento para acceder a medidores</t>
  </si>
  <si>
    <t>2149298</t>
  </si>
  <si>
    <t>207512122022150651</t>
  </si>
  <si>
    <t>DF20227511175</t>
  </si>
  <si>
    <t>La Capitania #606</t>
  </si>
  <si>
    <t>1-Cliente no puede atender debido a que se encuentra en reunion online</t>
  </si>
  <si>
    <t>2149297</t>
  </si>
  <si>
    <t>207612122022150708</t>
  </si>
  <si>
    <t>DF20227524996</t>
  </si>
  <si>
    <t>Copiapo 736 casa 4</t>
  </si>
  <si>
    <t>Sector hostil , no se toman fotos por precaucion , sector 10 de julio , harto locatario en lugar .</t>
  </si>
  <si>
    <t>2149292</t>
  </si>
  <si>
    <t>207512122022145245</t>
  </si>
  <si>
    <t>DF20227503915</t>
  </si>
  <si>
    <t>La Capitania #932 A</t>
  </si>
  <si>
    <t>1- Cliente no se encuentra en domicilio  2- No declara codigo de ITM utilizado, pero si describe su uso</t>
  </si>
  <si>
    <t>2149285</t>
  </si>
  <si>
    <t>207512122022144006</t>
  </si>
  <si>
    <t>DF20227505526</t>
  </si>
  <si>
    <t>Domingo Bondi #1155 dpto 405</t>
  </si>
  <si>
    <t>1- Fotografias no corresponden a direccion de ticket</t>
  </si>
  <si>
    <t>2149274</t>
  </si>
  <si>
    <t>207512122022142456</t>
  </si>
  <si>
    <t>DF20227509242</t>
  </si>
  <si>
    <t>Mar del Sur #1111</t>
  </si>
  <si>
    <t>1- Portero de obra confirma normalidad en suministro electrico  2- No declaran codigo de material utilizado, pero si describen su uso</t>
  </si>
  <si>
    <t>2149263</t>
  </si>
  <si>
    <t>207512122022141029</t>
  </si>
  <si>
    <t>DF20227511046</t>
  </si>
  <si>
    <t>El Tintoretto #500</t>
  </si>
  <si>
    <t>2149250</t>
  </si>
  <si>
    <t>207512122022135619</t>
  </si>
  <si>
    <t>DF20227503973</t>
  </si>
  <si>
    <t>Felix de Amesti #576</t>
  </si>
  <si>
    <t>2149241</t>
  </si>
  <si>
    <t>207512122022133848</t>
  </si>
  <si>
    <t>DF20227504406</t>
  </si>
  <si>
    <t>Vasco de Gama #4520</t>
  </si>
  <si>
    <t>1- Conserje confirma que despues de visita de tecnicos, no han vuelto a presentar problemas electricos</t>
  </si>
  <si>
    <t>2149233</t>
  </si>
  <si>
    <t>207512122022132302</t>
  </si>
  <si>
    <t>DF20227505618</t>
  </si>
  <si>
    <t>Juan Esteban Montero #4795</t>
  </si>
  <si>
    <t>2149230</t>
  </si>
  <si>
    <t>207612122022131903</t>
  </si>
  <si>
    <t>DF20227526470</t>
  </si>
  <si>
    <t>San francisco 520</t>
  </si>
  <si>
    <t>2149228</t>
  </si>
  <si>
    <t>207612122022131713</t>
  </si>
  <si>
    <t>DF20227525532</t>
  </si>
  <si>
    <t>San francisco 425</t>
  </si>
  <si>
    <t>Sin moradores , problema externo subt.</t>
  </si>
  <si>
    <t>2149227</t>
  </si>
  <si>
    <t>207612122022131505</t>
  </si>
  <si>
    <t>DF20227524830</t>
  </si>
  <si>
    <t>San francisco 531 loc. 12</t>
  </si>
  <si>
    <t>2149220</t>
  </si>
  <si>
    <t>207612122022124210</t>
  </si>
  <si>
    <t>DF20227522245</t>
  </si>
  <si>
    <t>Santa rosa 476</t>
  </si>
  <si>
    <t>Falta matir data en 1 foto . Problema externo . Subt.</t>
  </si>
  <si>
    <t>2149219</t>
  </si>
  <si>
    <t>207612122022123945</t>
  </si>
  <si>
    <t>DF20227520118</t>
  </si>
  <si>
    <t>Santa isabel 502 dpto 205</t>
  </si>
  <si>
    <t>Teresa marin</t>
  </si>
  <si>
    <t>229335323</t>
  </si>
  <si>
    <t>2149215</t>
  </si>
  <si>
    <t>207612122022123706</t>
  </si>
  <si>
    <t>DF20227519199</t>
  </si>
  <si>
    <t>Santa isabel 502 dpto 210</t>
  </si>
  <si>
    <t>Corresponde a emp. Subt. En carmen con argomedo .</t>
  </si>
  <si>
    <t>2149172</t>
  </si>
  <si>
    <t>207612122022113350</t>
  </si>
  <si>
    <t>DF20227517483</t>
  </si>
  <si>
    <t>Vicuña mackena 3 dpto 605</t>
  </si>
  <si>
    <t>Atiende concerge , indica q esta todo bien en dpto , pero no permite acceso , corrobora visita de personal de emergencia  No se toman fotos por precaucion  Pequeña manifestacion en los alrededores de edifio</t>
  </si>
  <si>
    <t>2149165</t>
  </si>
  <si>
    <t>207612122022112427</t>
  </si>
  <si>
    <t>DF20227525085</t>
  </si>
  <si>
    <t>Namur 91 dpto l</t>
  </si>
  <si>
    <t>2149141</t>
  </si>
  <si>
    <t>207612122022110038</t>
  </si>
  <si>
    <t>DF20227527006</t>
  </si>
  <si>
    <t>Manuel rodriguez 75 dpto 401</t>
  </si>
  <si>
    <t>2149138</t>
  </si>
  <si>
    <t>207612122022105419</t>
  </si>
  <si>
    <t>DF20227512837</t>
  </si>
  <si>
    <t>Manuel rodriguez 881 dpto 2311</t>
  </si>
  <si>
    <t>Concerge no tiene datos de visita de personal de emergencia en esa fecha . No permite acceso a shaft electrico , ya q no hay gente en dpto</t>
  </si>
  <si>
    <t>2150632</t>
  </si>
  <si>
    <t>207513122022161334</t>
  </si>
  <si>
    <t>DF20227504384</t>
  </si>
  <si>
    <t>Manquehue Norte #0860</t>
  </si>
  <si>
    <t>1- TD 95363 se encuentra normalizado  2-No declara codigo de material utilizado, pero si describe su uso</t>
  </si>
  <si>
    <t>2150627</t>
  </si>
  <si>
    <t>207513122022160356</t>
  </si>
  <si>
    <t>DF20227505144</t>
  </si>
  <si>
    <t>Manquehue Norte #966 dpto 2801</t>
  </si>
  <si>
    <t>2150624</t>
  </si>
  <si>
    <t>207613122022160145</t>
  </si>
  <si>
    <t>DF20227524842</t>
  </si>
  <si>
    <t>Manuel antonio matta 1344 3 D</t>
  </si>
  <si>
    <t>Sin acceso a medidores .</t>
  </si>
  <si>
    <t>2150617</t>
  </si>
  <si>
    <t>207513122022154018</t>
  </si>
  <si>
    <t>DF20227505286</t>
  </si>
  <si>
    <t>Presidente Kennedy #5853 dpto 82</t>
  </si>
  <si>
    <t>1-Conserje no tiene registri en bitacora de acceso a tecnicos en fecha del ticket, por tal motivo no permite acceso</t>
  </si>
  <si>
    <t>2150614</t>
  </si>
  <si>
    <t>207613122022153539</t>
  </si>
  <si>
    <t>DF20227523794</t>
  </si>
  <si>
    <t>Vicuña mackena 1433 ED B dpto 1801</t>
  </si>
  <si>
    <t>Concerge indica que todo bien con cliente en el dpto . Me indica q para ingresar a medidores debo esperarlo un buen rato , ya q persona a cargo tiene llaves para sala electrica , sin acceso</t>
  </si>
  <si>
    <t>2150612</t>
  </si>
  <si>
    <t>207613122022153228</t>
  </si>
  <si>
    <t>DF20227515214</t>
  </si>
  <si>
    <t>Vicuña mackena 955 TR A dpto 606</t>
  </si>
  <si>
    <t>Atiende concerge , indica q no hay gente en domicilio , por lo cual no permite acceso .</t>
  </si>
  <si>
    <t>2150608</t>
  </si>
  <si>
    <t>207513122022152335</t>
  </si>
  <si>
    <t>DF20227509572</t>
  </si>
  <si>
    <t>Gotland #574</t>
  </si>
  <si>
    <t>1-Asesora del hogar atiende via citofono, confirmando visita de tecnicos  2- Suministro electrico normalizado  3- No declaran codigo de materiales utilizados, pero si describen su uso</t>
  </si>
  <si>
    <t>2150604</t>
  </si>
  <si>
    <t>207513122022151004</t>
  </si>
  <si>
    <t>DF20227509082</t>
  </si>
  <si>
    <t>Filippo Lippi #7643</t>
  </si>
  <si>
    <t>1- TD 2502 se encuengra normalizado  2-No declaran codigo de material utilizado</t>
  </si>
  <si>
    <t>2150594</t>
  </si>
  <si>
    <t>207513122022150054</t>
  </si>
  <si>
    <t>DF20227509972</t>
  </si>
  <si>
    <t>Bartolome Coleone #7885</t>
  </si>
  <si>
    <t>1-Cliente no se encuentra en domicilio  2-Suministro electrico normal en sector</t>
  </si>
  <si>
    <t>2150593</t>
  </si>
  <si>
    <t>207513122022145041</t>
  </si>
  <si>
    <t>DF20227505293</t>
  </si>
  <si>
    <t>Tiziano #138</t>
  </si>
  <si>
    <t>2150590</t>
  </si>
  <si>
    <t>207513122022143700</t>
  </si>
  <si>
    <t>DF20227511017</t>
  </si>
  <si>
    <t>Chesterton #7176 tr G dpto 42</t>
  </si>
  <si>
    <t>2150580</t>
  </si>
  <si>
    <t>207513122022141742</t>
  </si>
  <si>
    <t>DF20227506212</t>
  </si>
  <si>
    <t>Diaguitas #912</t>
  </si>
  <si>
    <t>1- No se logra tomar fotografias, sector conflictivo  2-Cliente molesto y reaccion hostil se opta por retirarse del lugar</t>
  </si>
  <si>
    <t>2150576</t>
  </si>
  <si>
    <t>207513122022140951</t>
  </si>
  <si>
    <t>DF20227506138</t>
  </si>
  <si>
    <t>Rio Guadiana #8620</t>
  </si>
  <si>
    <t>2150553</t>
  </si>
  <si>
    <t>207513122022135315</t>
  </si>
  <si>
    <t>DF20227505471</t>
  </si>
  <si>
    <t>Luisa Guzman #8846</t>
  </si>
  <si>
    <t>1- Asesora del hogar via citofono atiende, pero desconoce de algun corte en el suministro para la fecha indicada en ticket  2- Suministro electrico normal</t>
  </si>
  <si>
    <t>2150541</t>
  </si>
  <si>
    <t>207513122022133819</t>
  </si>
  <si>
    <t>DF20227506979</t>
  </si>
  <si>
    <t>Isabel la Catolica #7350</t>
  </si>
  <si>
    <t>1-Cliente confirma via citofono encontrarse con suministro electrico despues de visita de tecnicos</t>
  </si>
  <si>
    <t>2150520</t>
  </si>
  <si>
    <t>207613122022124220</t>
  </si>
  <si>
    <t>DF20227526324</t>
  </si>
  <si>
    <t>San antonio 418</t>
  </si>
  <si>
    <t>Falta maxima de fotos exigidas . Problema externo , subterraneo</t>
  </si>
  <si>
    <t>2150519</t>
  </si>
  <si>
    <t>207613122022124005</t>
  </si>
  <si>
    <t>DF20227524832</t>
  </si>
  <si>
    <t>San antonio 427 dpto 1001</t>
  </si>
  <si>
    <t>2150516</t>
  </si>
  <si>
    <t>207613122022123750</t>
  </si>
  <si>
    <t>DF20227518463</t>
  </si>
  <si>
    <t>Monjitas 801</t>
  </si>
  <si>
    <t>2150515</t>
  </si>
  <si>
    <t>207613122022123532</t>
  </si>
  <si>
    <t>DF20227518965</t>
  </si>
  <si>
    <t>Monjitas 825 sc</t>
  </si>
  <si>
    <t>Falta mayor data en fotos   Problema externo , subterraneo</t>
  </si>
  <si>
    <t>2150510</t>
  </si>
  <si>
    <t>207613122022123245</t>
  </si>
  <si>
    <t>DF20227524884</t>
  </si>
  <si>
    <t>Santo domingo 857</t>
  </si>
  <si>
    <t>Falta maxima de fotos exigidas . Empalme subeterraneo</t>
  </si>
  <si>
    <t>2150508</t>
  </si>
  <si>
    <t>207613122022123023</t>
  </si>
  <si>
    <t>DF20227526877</t>
  </si>
  <si>
    <t>Puente 552</t>
  </si>
  <si>
    <t>No se toman fotografias por precaucion .  Comercio ambulante piensa q los estan vigilando . Falta naxima de fotos exigidas</t>
  </si>
  <si>
    <t>2150507</t>
  </si>
  <si>
    <t>207613122022122653</t>
  </si>
  <si>
    <t>DF20227514679</t>
  </si>
  <si>
    <t>Bandera 745</t>
  </si>
  <si>
    <t>Falta mayor data en fotos . Subterraneo</t>
  </si>
  <si>
    <t>2150506</t>
  </si>
  <si>
    <t>207613122022122413</t>
  </si>
  <si>
    <t>DF20227524625</t>
  </si>
  <si>
    <t>Carmen 36 Ps 6 Dp B</t>
  </si>
  <si>
    <t>Sin acceso a dptos . Se toca citofono  sin respuesta</t>
  </si>
  <si>
    <t>2150485</t>
  </si>
  <si>
    <t>207613122022111459</t>
  </si>
  <si>
    <t>DF20227512289</t>
  </si>
  <si>
    <t>Nueva york 9 of. 1101</t>
  </si>
  <si>
    <t>Eduardo gonzales</t>
  </si>
  <si>
    <t>971422739</t>
  </si>
  <si>
    <t>Se verifica , sin mayor obbservacion</t>
  </si>
  <si>
    <t>2151793</t>
  </si>
  <si>
    <t>207614122022152735</t>
  </si>
  <si>
    <t>DF20227525605</t>
  </si>
  <si>
    <t>San francisco 1885</t>
  </si>
  <si>
    <t>2151761</t>
  </si>
  <si>
    <t>207614122022143540</t>
  </si>
  <si>
    <t>DF20227524665</t>
  </si>
  <si>
    <t>Santa rosa 950 dpto 180 R</t>
  </si>
  <si>
    <t>Sun acceso a medidores . Se toca citofono , sin acceso</t>
  </si>
  <si>
    <t>2151757</t>
  </si>
  <si>
    <t>207614122022143103</t>
  </si>
  <si>
    <t>DF20227526340</t>
  </si>
  <si>
    <t>Tarapaca 850 dpto 1215</t>
  </si>
  <si>
    <t>Atiende concerge , indica q esta todo bien en dpto . Indica q si no es de urgencia no podre ingresar , protocolo del edificio</t>
  </si>
  <si>
    <t>2151741</t>
  </si>
  <si>
    <t>207614122022140303</t>
  </si>
  <si>
    <t>DF20227520494</t>
  </si>
  <si>
    <t>Maruri , lastra</t>
  </si>
  <si>
    <t>Num. De incidencia corresponde a comuna de independencia segun observaciones .</t>
  </si>
  <si>
    <t>2151725</t>
  </si>
  <si>
    <t>207614122022130514</t>
  </si>
  <si>
    <t>DF20227511524</t>
  </si>
  <si>
    <t>Jose m. Caro , miraflores</t>
  </si>
  <si>
    <t>No se toman fotografias por precaucion . Parque forestal , demasiado indigente .</t>
  </si>
  <si>
    <t>2151722</t>
  </si>
  <si>
    <t>207614122022130249</t>
  </si>
  <si>
    <t>DF20227522327</t>
  </si>
  <si>
    <t>Jose m. Caro , puente huidobro</t>
  </si>
  <si>
    <t>Problema externo semaforo .</t>
  </si>
  <si>
    <t>2151708</t>
  </si>
  <si>
    <t>207614122022121517</t>
  </si>
  <si>
    <t>DF20227518099</t>
  </si>
  <si>
    <t>Compañia de jesus 1390 dpto 893</t>
  </si>
  <si>
    <t>Marjorie vasquez</t>
  </si>
  <si>
    <t>226982511</t>
  </si>
  <si>
    <t>2151702</t>
  </si>
  <si>
    <t>207614122022120317</t>
  </si>
  <si>
    <t>DF20227524238</t>
  </si>
  <si>
    <t>Huerfanos 1400 dpto 1733 D</t>
  </si>
  <si>
    <t>Ana barros ( mayordomo )</t>
  </si>
  <si>
    <t>229800080</t>
  </si>
  <si>
    <t>Tapa caja concentrador abierta , sin pernos</t>
  </si>
  <si>
    <t>2151701</t>
  </si>
  <si>
    <t>207614122022120018</t>
  </si>
  <si>
    <t>DF20227524188</t>
  </si>
  <si>
    <t>Huerfanos 1400dpto 1222 c</t>
  </si>
  <si>
    <t>Falta mayir data en fotos</t>
  </si>
  <si>
    <t>2152976</t>
  </si>
  <si>
    <t>207615122022165044</t>
  </si>
  <si>
    <t>DF20227516467</t>
  </si>
  <si>
    <t>Las condes 9144</t>
  </si>
  <si>
    <t>2152944</t>
  </si>
  <si>
    <t>207515122022154302</t>
  </si>
  <si>
    <t>DF20227503660</t>
  </si>
  <si>
    <t>Del Monte #41</t>
  </si>
  <si>
    <t>1-Antena se encuentra normalizada</t>
  </si>
  <si>
    <t>2152942</t>
  </si>
  <si>
    <t>207615122022153701</t>
  </si>
  <si>
    <t>DF20227524758</t>
  </si>
  <si>
    <t>Las tranqueras 177 dpto 506</t>
  </si>
  <si>
    <t>Atiende concerge , no permite acceso ya q no se encuentra cliente en domicilio , son normas del edificio</t>
  </si>
  <si>
    <t>2152940</t>
  </si>
  <si>
    <t>207515122022153130</t>
  </si>
  <si>
    <t>DF20227504454</t>
  </si>
  <si>
    <t>Camino San Antonio #18</t>
  </si>
  <si>
    <t>1-Suministro electrico de ascensores normalizado</t>
  </si>
  <si>
    <t>2152936</t>
  </si>
  <si>
    <t>207615122022152225</t>
  </si>
  <si>
    <t>DF20227520428</t>
  </si>
  <si>
    <t>San olav 6477 dpto 701</t>
  </si>
  <si>
    <t>2152930</t>
  </si>
  <si>
    <t>207515122022151313</t>
  </si>
  <si>
    <t>DF20227503819</t>
  </si>
  <si>
    <t>Charles Hamilton #83</t>
  </si>
  <si>
    <t>2152928</t>
  </si>
  <si>
    <t>207615122022150552</t>
  </si>
  <si>
    <t>DF20227524930</t>
  </si>
  <si>
    <t>Cristobal colon 7000 dpto 61</t>
  </si>
  <si>
    <t>Atiende guardia , pero no esta al tanto de visita de personal de emergencia , indica q cliente esta sin ningun problema , por lo tanto no es necesario tomar datos de medidor a menos q cluente lo solicite  No entrega datos</t>
  </si>
  <si>
    <t>2152926</t>
  </si>
  <si>
    <t>207515122022145919</t>
  </si>
  <si>
    <t>DF20227504308</t>
  </si>
  <si>
    <t>El Alamein #9052</t>
  </si>
  <si>
    <t>1- Asesora del hogar via citofono confirma suministro electrico normalizado</t>
  </si>
  <si>
    <t>2152925</t>
  </si>
  <si>
    <t>207615122022144931</t>
  </si>
  <si>
    <t>DF20227511246</t>
  </si>
  <si>
    <t>Nueva delhi 1751</t>
  </si>
  <si>
    <t>2152923</t>
  </si>
  <si>
    <t>207515122022143221</t>
  </si>
  <si>
    <t>DF20227509159</t>
  </si>
  <si>
    <t>Vitacura #2909 dpto 1302 B</t>
  </si>
  <si>
    <t>1-Conserje permite acceso a shaft medidores  2- Suministro electrico restablecido con exito</t>
  </si>
  <si>
    <t>2152920</t>
  </si>
  <si>
    <t>207615122022142416</t>
  </si>
  <si>
    <t>Df20227526996</t>
  </si>
  <si>
    <t>El dante 4373 dpto 107</t>
  </si>
  <si>
    <t>Sin acceso a medidores y dptos , se marca citofono , sin respuesta</t>
  </si>
  <si>
    <t>2152910</t>
  </si>
  <si>
    <t>207515122022140406</t>
  </si>
  <si>
    <t>DF20227505287</t>
  </si>
  <si>
    <t>San Sebastian #2730 dpto 92</t>
  </si>
  <si>
    <t>2152905</t>
  </si>
  <si>
    <t>207515122022134254</t>
  </si>
  <si>
    <t>DF20227505315</t>
  </si>
  <si>
    <t>Alcantara #248 dpto22</t>
  </si>
  <si>
    <t>1-Conserje no permite acceso debido a que no tiene registro en bitacora, la visita de tecnicos el dia del ticket</t>
  </si>
  <si>
    <t>2152900</t>
  </si>
  <si>
    <t>207615122022133224</t>
  </si>
  <si>
    <t>DF20227524190</t>
  </si>
  <si>
    <t>Apoquindo 7850 dpto 2302</t>
  </si>
  <si>
    <t>Francisco encina ( concerge )</t>
  </si>
  <si>
    <t>222202515</t>
  </si>
  <si>
    <t>2152898</t>
  </si>
  <si>
    <t>207615122022132952</t>
  </si>
  <si>
    <t>DF20227520835</t>
  </si>
  <si>
    <t>Apoquindo 7850 dpto 1501</t>
  </si>
  <si>
    <t>2152896</t>
  </si>
  <si>
    <t>207615122022132503</t>
  </si>
  <si>
    <t>DF20227516443</t>
  </si>
  <si>
    <t>Apoquindo 7850 dpto 1504</t>
  </si>
  <si>
    <t>2152894</t>
  </si>
  <si>
    <t>207615122022132211</t>
  </si>
  <si>
    <t>DF20227521625</t>
  </si>
  <si>
    <t>Apoquindo 7850 dpto 904</t>
  </si>
  <si>
    <t>2152889</t>
  </si>
  <si>
    <t>207515122022131124</t>
  </si>
  <si>
    <t>DF20227509641</t>
  </si>
  <si>
    <t>Teruel #1081</t>
  </si>
  <si>
    <t>1-TD 32640 se encuentra normalizado suministro electrico</t>
  </si>
  <si>
    <t>2152882</t>
  </si>
  <si>
    <t>207615122022124940</t>
  </si>
  <si>
    <t>DF20227521579</t>
  </si>
  <si>
    <t>Apoquindo 7750 dpto 203</t>
  </si>
  <si>
    <t>Gustavo ihn ( concerge )</t>
  </si>
  <si>
    <t>2152881</t>
  </si>
  <si>
    <t>207615122022124719</t>
  </si>
  <si>
    <t>DF20227526593</t>
  </si>
  <si>
    <t>Apoquindo 7750 dpto 2306</t>
  </si>
  <si>
    <t>Gustavo ihn</t>
  </si>
  <si>
    <t>2153958</t>
  </si>
  <si>
    <t>207616122022140142</t>
  </si>
  <si>
    <t>DF20227511676</t>
  </si>
  <si>
    <t>Zañartu 1680</t>
  </si>
  <si>
    <t>Sin moradores  , sin mayor observaciones</t>
  </si>
  <si>
    <t>2153917</t>
  </si>
  <si>
    <t>207616122022121343</t>
  </si>
  <si>
    <t>DF20227511661</t>
  </si>
  <si>
    <t>Amapolas 5269 B</t>
  </si>
  <si>
    <t>2153913</t>
  </si>
  <si>
    <t>207616122022120502</t>
  </si>
  <si>
    <t>DF20227513124</t>
  </si>
  <si>
    <t>Bremen 1621</t>
  </si>
  <si>
    <t>2153911</t>
  </si>
  <si>
    <t>207616122022115417</t>
  </si>
  <si>
    <t>DF20227515455</t>
  </si>
  <si>
    <t>Arturo medina 4481</t>
  </si>
  <si>
    <t>2153908</t>
  </si>
  <si>
    <t>207616122022114233</t>
  </si>
  <si>
    <t>DF20227518777</t>
  </si>
  <si>
    <t>Estrella solitaria 5051 A</t>
  </si>
  <si>
    <t>2153903</t>
  </si>
  <si>
    <t>207616122022112925</t>
  </si>
  <si>
    <t>DF20227400811</t>
  </si>
  <si>
    <t>Irarrazabal 4200 dpto 2706</t>
  </si>
  <si>
    <t>Falta mayor data en fotografias . Problema externo TD</t>
  </si>
  <si>
    <t>2153897</t>
  </si>
  <si>
    <t>207616122022110832</t>
  </si>
  <si>
    <t>DF20227405943</t>
  </si>
  <si>
    <t>Los 3 antonios 906 BL X dpto 4</t>
  </si>
  <si>
    <t>Sin acceso a dptos , sector hostil .</t>
  </si>
  <si>
    <t>2153890</t>
  </si>
  <si>
    <t>207616122022104712</t>
  </si>
  <si>
    <t>DF20227517988</t>
  </si>
  <si>
    <t>Pedro marin 2615 dpto 41</t>
  </si>
  <si>
    <t>2153888</t>
  </si>
  <si>
    <t>207616122022103231</t>
  </si>
  <si>
    <t>DF20227511805</t>
  </si>
  <si>
    <t>Carmen covarrubias 200</t>
  </si>
  <si>
    <t>Sin acceso , sin mayor observacion</t>
  </si>
  <si>
    <t>2153879</t>
  </si>
  <si>
    <t>207616122022101038</t>
  </si>
  <si>
    <t>DF20227409639</t>
  </si>
  <si>
    <t>Lo encalada 144 dpto 21</t>
  </si>
  <si>
    <t>Sin acceso a dptos , sin moradores .</t>
  </si>
  <si>
    <t>2155061</t>
  </si>
  <si>
    <t>207517122022161952</t>
  </si>
  <si>
    <t>DF20227386335</t>
  </si>
  <si>
    <t>Nueva Uno #6424</t>
  </si>
  <si>
    <t>2155054</t>
  </si>
  <si>
    <t>207517122022160701</t>
  </si>
  <si>
    <t>DF20227388307</t>
  </si>
  <si>
    <t>Elias Fernandez Albano #0408</t>
  </si>
  <si>
    <t>2155039</t>
  </si>
  <si>
    <t>207517122022153655</t>
  </si>
  <si>
    <t>DF20227505580</t>
  </si>
  <si>
    <t>Santa Sonia #221</t>
  </si>
  <si>
    <t>1- TD 14337 se encuentra en servicio normal</t>
  </si>
  <si>
    <t>2155028</t>
  </si>
  <si>
    <t>207517122022152545</t>
  </si>
  <si>
    <t>DF20227508003</t>
  </si>
  <si>
    <t>Fernando Rioja #71 dpto 406</t>
  </si>
  <si>
    <t>1-DESC. FUS. 38725 se encuentra normalizado  2- No declaran codigo de material utilizado</t>
  </si>
  <si>
    <t>2155014</t>
  </si>
  <si>
    <t>207517122022150707</t>
  </si>
  <si>
    <t>DF20227505746</t>
  </si>
  <si>
    <t>Menorca #1083</t>
  </si>
  <si>
    <t>2155009</t>
  </si>
  <si>
    <t>207517122022144237</t>
  </si>
  <si>
    <t>DF20227390821</t>
  </si>
  <si>
    <t>Pablo Lemeteyer #9090</t>
  </si>
  <si>
    <t>Miguel Requena</t>
  </si>
  <si>
    <t>95716116</t>
  </si>
  <si>
    <t>1-Cliente confirma, suministro electrico normalizado</t>
  </si>
  <si>
    <t>2154994</t>
  </si>
  <si>
    <t>207517122022142214</t>
  </si>
  <si>
    <t>DF20227374786</t>
  </si>
  <si>
    <t>Maniobras M.T</t>
  </si>
  <si>
    <t>1-Sector con suministro electrico normalizado a la fecha</t>
  </si>
  <si>
    <t>2154977</t>
  </si>
  <si>
    <t>207517122022135441</t>
  </si>
  <si>
    <t>DF20227505571</t>
  </si>
  <si>
    <t>Florida #6810</t>
  </si>
  <si>
    <t>1- Suministro electrico normal  2- Acometida bien templada</t>
  </si>
  <si>
    <t>2154973</t>
  </si>
  <si>
    <t>207517122022134252</t>
  </si>
  <si>
    <t>DF20227387179</t>
  </si>
  <si>
    <t>1- Cliente si se encuentra pero no desea atender  2- No declara codigo de material utilizado, pero si describen su uso</t>
  </si>
  <si>
    <t>2154960</t>
  </si>
  <si>
    <t>207517122022132152</t>
  </si>
  <si>
    <t>DF20227387069</t>
  </si>
  <si>
    <t>Fernandez Albano #9134</t>
  </si>
  <si>
    <t>1- Cliente no se encuentra en domicilio  2- Caja B.T con tapa abierta</t>
  </si>
  <si>
    <t>2154954</t>
  </si>
  <si>
    <t>207517122022130349</t>
  </si>
  <si>
    <t>DF20227505499</t>
  </si>
  <si>
    <t>Juan Luis Sanfuentes #10051</t>
  </si>
  <si>
    <t>1- Se opta por retirarse y no se logran tomar fotografias, debido a que vecinos se acercan a consultar por cobros de boletas. Se les da indicaciones de coner resolver situacion y se molestan.</t>
  </si>
  <si>
    <t>2154946</t>
  </si>
  <si>
    <t>207517122022124623</t>
  </si>
  <si>
    <t>DF20227505783</t>
  </si>
  <si>
    <t>Juan Williams #1275</t>
  </si>
  <si>
    <t>1- TD dae con placa N° posicion no legible 2- Suministro electrico normalizado  3- Caja B.T sin tapa</t>
  </si>
  <si>
    <t>2154938</t>
  </si>
  <si>
    <t>207517122022122830</t>
  </si>
  <si>
    <t>DF20227506755</t>
  </si>
  <si>
    <t>Sargento Candelaria / Anibal Zañartu</t>
  </si>
  <si>
    <t>2154929</t>
  </si>
  <si>
    <t>207517122022121106</t>
  </si>
  <si>
    <t>DF20227509901</t>
  </si>
  <si>
    <t>Sargento Candelaria #1898</t>
  </si>
  <si>
    <t>1- Sector conflictivo, no se logran tonar fotografias</t>
  </si>
  <si>
    <t>2155994</t>
  </si>
  <si>
    <t>207519122022165657</t>
  </si>
  <si>
    <t>DF20227375634</t>
  </si>
  <si>
    <t>Pasaje Once #1802</t>
  </si>
  <si>
    <t>1- Pasaje con suministro electrico normalizado  2-Sector hostil se evita tomar fotografias</t>
  </si>
  <si>
    <t>2155987</t>
  </si>
  <si>
    <t>207519122022164112</t>
  </si>
  <si>
    <t>DF20227389683</t>
  </si>
  <si>
    <t>Calle 125 #971</t>
  </si>
  <si>
    <t>1- Poste B.T se encuentra con desprendimiento de material y trizaduras en base, se requiere cambio de poste</t>
  </si>
  <si>
    <t>2155980</t>
  </si>
  <si>
    <t>207519122022163114</t>
  </si>
  <si>
    <t>DF20227384779</t>
  </si>
  <si>
    <t>Calle 124 #1047</t>
  </si>
  <si>
    <t>1- TD 21077 se encuentra normalizado  2- Caja B.T con tapa abierta  3-No declara codigo de material utilizado, pero si describe su uso</t>
  </si>
  <si>
    <t>2155979</t>
  </si>
  <si>
    <t>207619122022162617</t>
  </si>
  <si>
    <t>DF20227404763</t>
  </si>
  <si>
    <t>Fte a av  zañartu 2565 dpto 31 .</t>
  </si>
  <si>
    <t>Falta maxima de fotos exigidas . Problema de TD , corresponde a direccion . Pedro de valdivia con rodrigo de araya</t>
  </si>
  <si>
    <t>2155973</t>
  </si>
  <si>
    <t>207519122022162109</t>
  </si>
  <si>
    <t>DF20227382336</t>
  </si>
  <si>
    <t>Calle 133 #6832</t>
  </si>
  <si>
    <t>1- Sector conflictivo, se opta por retirarse</t>
  </si>
  <si>
    <t>2155963</t>
  </si>
  <si>
    <t>207519122022161043</t>
  </si>
  <si>
    <t>DF20227383281</t>
  </si>
  <si>
    <t>Los Molineros #890</t>
  </si>
  <si>
    <t>1-Cliente confirma encontrarse con suministro electrico normalizado, despues de visita tecnica</t>
  </si>
  <si>
    <t>2155954</t>
  </si>
  <si>
    <t>207619122022155928</t>
  </si>
  <si>
    <t>DF20227516408</t>
  </si>
  <si>
    <t>Exequiel fernandez 1575 dpto 108</t>
  </si>
  <si>
    <t>Juan carrasco</t>
  </si>
  <si>
    <t>243672010</t>
  </si>
  <si>
    <t>2155939</t>
  </si>
  <si>
    <t>207519122022154637</t>
  </si>
  <si>
    <t>DF20227381559</t>
  </si>
  <si>
    <t>Oriental #6351 E</t>
  </si>
  <si>
    <t>1- No se logra acceso, pasej cerrado y sin citofono  2- Cliente no responde llamado</t>
  </si>
  <si>
    <t>2155928</t>
  </si>
  <si>
    <t>207519122022153647</t>
  </si>
  <si>
    <t>DF20227384493</t>
  </si>
  <si>
    <t>Manuel Carvallo #1585</t>
  </si>
  <si>
    <t>1- Cliente molesto no desea atender  2-Suministro electrico normalizado  3-No declara codigo de material utilizado, pero si describe su uso</t>
  </si>
  <si>
    <t>2155915</t>
  </si>
  <si>
    <t>207619122022152952</t>
  </si>
  <si>
    <t>DF20227517415</t>
  </si>
  <si>
    <t>Domingo faustino sarmiento 338 dpto 102</t>
  </si>
  <si>
    <t>Atiende guardia y no oermite acceso a medidores si no es algo urgente , indica q no hay moradores en dpto</t>
  </si>
  <si>
    <t>2155910</t>
  </si>
  <si>
    <t>207519122022152238</t>
  </si>
  <si>
    <t>DF20227379694</t>
  </si>
  <si>
    <t>La Cascada #6460</t>
  </si>
  <si>
    <t>1- TD sin placa numero posicion (Coronel Alejandro Sepulveda/El Arroyo) 2- TD se encuentra normalizado  3- No declaran codigo de material utilizado, pero si describen su uso</t>
  </si>
  <si>
    <t>2155907</t>
  </si>
  <si>
    <t>207519122022151518</t>
  </si>
  <si>
    <t>DF20227376614</t>
  </si>
  <si>
    <t>La Cascada #6409</t>
  </si>
  <si>
    <t>1-TD sin placa numero posicion (Coronel Alejandro Sepulveda/El Arroyo)  2- TD se encuentra normalizado</t>
  </si>
  <si>
    <t>2155903</t>
  </si>
  <si>
    <t>207519122022150405</t>
  </si>
  <si>
    <t>DF20227385753</t>
  </si>
  <si>
    <t>Istmo #1883</t>
  </si>
  <si>
    <t>1- Sector hostil y conflicto, se opta por no tomar fotografias</t>
  </si>
  <si>
    <t>2155900</t>
  </si>
  <si>
    <t>207519122022150022</t>
  </si>
  <si>
    <t>DF20227384732</t>
  </si>
  <si>
    <t>Istmo #1902</t>
  </si>
  <si>
    <t>1- Cliente no se encuentra en domicilio  2- Suministro electrico normal en sector</t>
  </si>
  <si>
    <t>2155894</t>
  </si>
  <si>
    <t>207519122022144916</t>
  </si>
  <si>
    <t>DF20227388255</t>
  </si>
  <si>
    <t>1- Suministro electrico normal hasta la fecha</t>
  </si>
  <si>
    <t>2155889</t>
  </si>
  <si>
    <t>207519122022143848</t>
  </si>
  <si>
    <t>DF20227380447</t>
  </si>
  <si>
    <t>Ladera #1979</t>
  </si>
  <si>
    <t>2155844</t>
  </si>
  <si>
    <t>207619122022125531</t>
  </si>
  <si>
    <t>DF20227516881</t>
  </si>
  <si>
    <t>Pedro de valdivia 3357</t>
  </si>
  <si>
    <t>No se encuentra persona a cargo de sala electrica , no se toman mas fotos para prevenir problemas con locatarios</t>
  </si>
  <si>
    <t>2155843</t>
  </si>
  <si>
    <t>207619122022124134</t>
  </si>
  <si>
    <t>DF20227405213</t>
  </si>
  <si>
    <t>Ramon cruz 1782 , pje 34 dpto 31</t>
  </si>
  <si>
    <t>2155841</t>
  </si>
  <si>
    <t>207619122022123835</t>
  </si>
  <si>
    <t>DF20227395173</t>
  </si>
  <si>
    <t>Ramon cruz 1782 pje 34 dpto 14</t>
  </si>
  <si>
    <t>2155832</t>
  </si>
  <si>
    <t>207619122022120640</t>
  </si>
  <si>
    <t>DF20227404342</t>
  </si>
  <si>
    <t>Irarrazabal 4525 B BL 4 dpto 24</t>
  </si>
  <si>
    <t>2155831</t>
  </si>
  <si>
    <t>207619122022120426</t>
  </si>
  <si>
    <t>DF20227402253</t>
  </si>
  <si>
    <t>Irarrazabal 4525 A BL 4 dpto 21</t>
  </si>
  <si>
    <t>2155829</t>
  </si>
  <si>
    <t>207619122022115046</t>
  </si>
  <si>
    <t>DF20227516375</t>
  </si>
  <si>
    <t>Brown norte 609 dpto 103</t>
  </si>
  <si>
    <t>Ezequias rodriguez</t>
  </si>
  <si>
    <t>225147263</t>
  </si>
  <si>
    <t>Sin fotos en observaciones de trabajo .</t>
  </si>
  <si>
    <t>2155823</t>
  </si>
  <si>
    <t>207619122022112433</t>
  </si>
  <si>
    <t>DF20227393307</t>
  </si>
  <si>
    <t>Suecia 2955 dpto 76A</t>
  </si>
  <si>
    <t>Atiende concerge , pero no tiene datos de visita de personal de emergencia en esa fecha . No permite acceso , ya q no entiende a q se debe toma de datos a medidor  No entrega datos</t>
  </si>
  <si>
    <t>2155820</t>
  </si>
  <si>
    <t>207619122022111823</t>
  </si>
  <si>
    <t>DF20227516244</t>
  </si>
  <si>
    <t>Pedro de valdivia 3530</t>
  </si>
  <si>
    <t>2155814</t>
  </si>
  <si>
    <t>207619122022110056</t>
  </si>
  <si>
    <t>DF20227406629</t>
  </si>
  <si>
    <t>Pedro de valdivia 3712 dpto 205</t>
  </si>
  <si>
    <t>2155813</t>
  </si>
  <si>
    <t>207619122022105818</t>
  </si>
  <si>
    <t>DF20227511791</t>
  </si>
  <si>
    <t>Grecia 958 dpto 11</t>
  </si>
  <si>
    <t>No hay fotografias a trabajo realizado . Sin acceso a medidores</t>
  </si>
  <si>
    <t>2155805</t>
  </si>
  <si>
    <t>207619122022103230</t>
  </si>
  <si>
    <t>DF20227516943</t>
  </si>
  <si>
    <t>Seminario 1382</t>
  </si>
  <si>
    <t>2157313</t>
  </si>
  <si>
    <t>207620122022165349</t>
  </si>
  <si>
    <t>DF20227400812</t>
  </si>
  <si>
    <t>2157272</t>
  </si>
  <si>
    <t>207620122022155959</t>
  </si>
  <si>
    <t>DF20227401627</t>
  </si>
  <si>
    <t>Jose arrieta , la reina</t>
  </si>
  <si>
    <t>2157261</t>
  </si>
  <si>
    <t>207620122022153842</t>
  </si>
  <si>
    <t>DF20227511996</t>
  </si>
  <si>
    <t>Callejon lo hermida 7445 B dpt 11</t>
  </si>
  <si>
    <t>Sin acceso a medidores . No se toman fotos , por precaucion</t>
  </si>
  <si>
    <t>2157254</t>
  </si>
  <si>
    <t>207520122022153035</t>
  </si>
  <si>
    <t>DF20227386761</t>
  </si>
  <si>
    <t>Altiplano #6475</t>
  </si>
  <si>
    <t>1- Suministro electrico en sector normalizado  2- Cajas B.T sin tapas</t>
  </si>
  <si>
    <t>2157249</t>
  </si>
  <si>
    <t>207620122022152615</t>
  </si>
  <si>
    <t>DF20227409421</t>
  </si>
  <si>
    <t>Los molineros 1518</t>
  </si>
  <si>
    <t>2157245</t>
  </si>
  <si>
    <t>207520122022152251</t>
  </si>
  <si>
    <t>DF20227387154</t>
  </si>
  <si>
    <t>Las Cuicas #2426</t>
  </si>
  <si>
    <t>1-Cliente no desea antender  2- Suministro electrico normal en sector</t>
  </si>
  <si>
    <t>2157239</t>
  </si>
  <si>
    <t>207520122022151419</t>
  </si>
  <si>
    <t>DF20227387892</t>
  </si>
  <si>
    <t>El Valle #7024</t>
  </si>
  <si>
    <t>1-TD 54139 se encuentra normalizado  2-Caja B.T sin tapa</t>
  </si>
  <si>
    <t>2157235</t>
  </si>
  <si>
    <t>207520122022150352</t>
  </si>
  <si>
    <t>DF20227386059</t>
  </si>
  <si>
    <t>Exequiel Fontecilla #2892</t>
  </si>
  <si>
    <t>2157229</t>
  </si>
  <si>
    <t>207520122022144516</t>
  </si>
  <si>
    <t>DF20227384393</t>
  </si>
  <si>
    <t>Valle Hermoso #1335</t>
  </si>
  <si>
    <t>1- Cliente no se encuentr en domicilio  2- Acometida bien templada</t>
  </si>
  <si>
    <t>2157224</t>
  </si>
  <si>
    <t>207520122022143325</t>
  </si>
  <si>
    <t>DF20227389382</t>
  </si>
  <si>
    <t>Quebrada de Suca #632 B</t>
  </si>
  <si>
    <t>1- No se logra acceso ni comunicacion con cliente, pasaje cerrado</t>
  </si>
  <si>
    <t>2157217</t>
  </si>
  <si>
    <t>207520122022141644</t>
  </si>
  <si>
    <t>DF20227387762</t>
  </si>
  <si>
    <t>La Cumbre #963</t>
  </si>
  <si>
    <t>1-Cliente no se encuentra en domicilio  2-Acometida a baja altura</t>
  </si>
  <si>
    <t>2157212</t>
  </si>
  <si>
    <t>207620122022135209</t>
  </si>
  <si>
    <t>DF20227403330</t>
  </si>
  <si>
    <t>Irarrazabal 4948</t>
  </si>
  <si>
    <t>Falta mayir data en fotografias .</t>
  </si>
  <si>
    <t>2157209</t>
  </si>
  <si>
    <t>207520122022134742</t>
  </si>
  <si>
    <t>DF20227381530</t>
  </si>
  <si>
    <t>Lago Yultan #1005</t>
  </si>
  <si>
    <t>1-Cliente con musica alta, no escucha llamado  2- caja B.T mal cerrada</t>
  </si>
  <si>
    <t>2157207</t>
  </si>
  <si>
    <t>207520122022133857</t>
  </si>
  <si>
    <t>DF20227381465</t>
  </si>
  <si>
    <t>Quebrada de Suca #1098</t>
  </si>
  <si>
    <t>2157206</t>
  </si>
  <si>
    <t>207520122022133422</t>
  </si>
  <si>
    <t>DF20227381454</t>
  </si>
  <si>
    <t>Quebrada de Suca #1040</t>
  </si>
  <si>
    <t>1- TD 55857 se encuentra normalizado  2- Caja B.T sin tapa</t>
  </si>
  <si>
    <t>2157200</t>
  </si>
  <si>
    <t>207520122022132138</t>
  </si>
  <si>
    <t>DF20227382062</t>
  </si>
  <si>
    <t>Antofagasta #1244 F</t>
  </si>
  <si>
    <t>1-Cliente no se encuentra en domicilio 2-Suministro normal en el sector</t>
  </si>
  <si>
    <t>2157198</t>
  </si>
  <si>
    <t>207520122022131034</t>
  </si>
  <si>
    <t>DF20227380130</t>
  </si>
  <si>
    <t>Pasaje Dos #1698</t>
  </si>
  <si>
    <t>1-poste B.T se encuentra regularizado</t>
  </si>
  <si>
    <t>2157194</t>
  </si>
  <si>
    <t>207520122022130105</t>
  </si>
  <si>
    <t>DF20227379332</t>
  </si>
  <si>
    <t>Pasaje Tres #1578</t>
  </si>
  <si>
    <t>2157185</t>
  </si>
  <si>
    <t>207620122022125045</t>
  </si>
  <si>
    <t>DF20227395351</t>
  </si>
  <si>
    <t>Irarrazabal 3054 LOC 6A</t>
  </si>
  <si>
    <t>Falta maxima de fotos exigidas . Sin acceso a medidores .</t>
  </si>
  <si>
    <t>2157183</t>
  </si>
  <si>
    <t>207520122022124555</t>
  </si>
  <si>
    <t>DF20227379254</t>
  </si>
  <si>
    <t>Yelcho #1715</t>
  </si>
  <si>
    <t>Victor Becker</t>
  </si>
  <si>
    <t>1-Cliente con suministro electrico normalizado 2-Direccion correcta LAS PARCELAS #8240</t>
  </si>
  <si>
    <t>2157149</t>
  </si>
  <si>
    <t>207620122022115207</t>
  </si>
  <si>
    <t>DF20227511879</t>
  </si>
  <si>
    <t>Pedro de valdivia 2902</t>
  </si>
  <si>
    <t>Sin acceso a medidores , se llama por citofono , sin respuesta</t>
  </si>
  <si>
    <t>2157145</t>
  </si>
  <si>
    <t>207620122022113824</t>
  </si>
  <si>
    <t>DF20227398421</t>
  </si>
  <si>
    <t>Manuel montt 2515 dpto 204</t>
  </si>
  <si>
    <t>Falta mayor data en fotografias . Problema externo</t>
  </si>
  <si>
    <t>2157141</t>
  </si>
  <si>
    <t>207620122022113306</t>
  </si>
  <si>
    <t>DF20227399262</t>
  </si>
  <si>
    <t>Manuel montt 2339 BL A dpto 1205</t>
  </si>
  <si>
    <t>2157139</t>
  </si>
  <si>
    <t>207620122022113121</t>
  </si>
  <si>
    <t>DF20227398449</t>
  </si>
  <si>
    <t>Manuel montt 2339 BL A dpto 1005</t>
  </si>
  <si>
    <t>2157132</t>
  </si>
  <si>
    <t>207620122022111322</t>
  </si>
  <si>
    <t>DF20227517011</t>
  </si>
  <si>
    <t>General bustamante 706 LOC 2</t>
  </si>
  <si>
    <t>2157123</t>
  </si>
  <si>
    <t>207620122022110114</t>
  </si>
  <si>
    <t>DF20227406940</t>
  </si>
  <si>
    <t>Salvador sur 1435 dpto 11</t>
  </si>
  <si>
    <t>Falta maxima de fotos exigidas . Problema externo TD</t>
  </si>
  <si>
    <t>2157103</t>
  </si>
  <si>
    <t>207620122022102923</t>
  </si>
  <si>
    <t>DF20227404654</t>
  </si>
  <si>
    <t>Rodrigo de araya , pedro de valdivia</t>
  </si>
  <si>
    <t>2158726</t>
  </si>
  <si>
    <t>207621122022164037</t>
  </si>
  <si>
    <t>DF20227474276</t>
  </si>
  <si>
    <t>Tupungato 9067 dpto 83</t>
  </si>
  <si>
    <t>Concerge no permite acceso ya q no se encuentra cliente en dpto</t>
  </si>
  <si>
    <t>2158709</t>
  </si>
  <si>
    <t>207621122022154947</t>
  </si>
  <si>
    <t>DF20227521485</t>
  </si>
  <si>
    <t>Blaise cendrars 6561</t>
  </si>
  <si>
    <t>Atiende asesora del hogar , pero no entrega datos , indica no recordar visita de personal de emergencia</t>
  </si>
  <si>
    <t>2158689</t>
  </si>
  <si>
    <t>207621122022153518</t>
  </si>
  <si>
    <t>DF20227517337</t>
  </si>
  <si>
    <t>Candelaria goyenechea 4599 dpto 405</t>
  </si>
  <si>
    <t>2158662</t>
  </si>
  <si>
    <t>207521122022145820</t>
  </si>
  <si>
    <t>DF20227383153</t>
  </si>
  <si>
    <t>1- Cliente confirma nunca haber llamado a ENEL</t>
  </si>
  <si>
    <t>2158654</t>
  </si>
  <si>
    <t>207621122022145422</t>
  </si>
  <si>
    <t>DF20227479295</t>
  </si>
  <si>
    <t>Las fresas 4436 dpto 7 B</t>
  </si>
  <si>
    <t>Manuel toro</t>
  </si>
  <si>
    <t>220601114</t>
  </si>
  <si>
    <t>Falta mayor data en fotografias .</t>
  </si>
  <si>
    <t>2158650</t>
  </si>
  <si>
    <t>207521122022144810</t>
  </si>
  <si>
    <t>DF20227384424</t>
  </si>
  <si>
    <t>El Bosque #4874</t>
  </si>
  <si>
    <t>1- No se toman fotografias, debido a vecino del sector intenta agredir. Molesto por una supuesta situacion con una cuadrilla que le pedia dinero para dar solucion</t>
  </si>
  <si>
    <t>2158634</t>
  </si>
  <si>
    <t>207521122022142647</t>
  </si>
  <si>
    <t>DF20227387408</t>
  </si>
  <si>
    <t>Lota #4591</t>
  </si>
  <si>
    <t>2158602</t>
  </si>
  <si>
    <t>207621122022132203</t>
  </si>
  <si>
    <t>DF20227402278</t>
  </si>
  <si>
    <t>Camino de la tierra 9995 B parc. 18</t>
  </si>
  <si>
    <t>2158601</t>
  </si>
  <si>
    <t>207521122022132130</t>
  </si>
  <si>
    <t>DF20227386577</t>
  </si>
  <si>
    <t>Las Dunas #6055</t>
  </si>
  <si>
    <t>Luis Lorez</t>
  </si>
  <si>
    <t>1-Cliente confirma suministro electrico normalizado, despues de visita de tecnicos</t>
  </si>
  <si>
    <t>2158595</t>
  </si>
  <si>
    <t>207521122022130512</t>
  </si>
  <si>
    <t>DF20227385337</t>
  </si>
  <si>
    <t>Americo Vespucio #2102</t>
  </si>
  <si>
    <t>1-Poste M.T de paso, se encuentra regularizado  2- Suministro electrico normal en el sector</t>
  </si>
  <si>
    <t>2158590</t>
  </si>
  <si>
    <t>207521122022125101</t>
  </si>
  <si>
    <t>DF20227385385</t>
  </si>
  <si>
    <t>Venezuela #6524</t>
  </si>
  <si>
    <t>1- Poste B.T sigue en la misma condicion, mucho desprendimiento de material en la base del poste</t>
  </si>
  <si>
    <t>2158589</t>
  </si>
  <si>
    <t>207621122022125002</t>
  </si>
  <si>
    <t>DF20227403898</t>
  </si>
  <si>
    <t>Pasaje 1 8563 D</t>
  </si>
  <si>
    <t>2158583</t>
  </si>
  <si>
    <t>207521122022123426</t>
  </si>
  <si>
    <t>DF20227507432</t>
  </si>
  <si>
    <t>Venezuela #5831</t>
  </si>
  <si>
    <t>1-Sector conflictivo, gente bebiendo alcohol y drogandose en la direccion del ticket</t>
  </si>
  <si>
    <t>2158576</t>
  </si>
  <si>
    <t>207621122022122727</t>
  </si>
  <si>
    <t>DF20227513840</t>
  </si>
  <si>
    <t>Maria monvel 1159 C/A</t>
  </si>
  <si>
    <t>2158565</t>
  </si>
  <si>
    <t>207621122022121451</t>
  </si>
  <si>
    <t>DF20227511951</t>
  </si>
  <si>
    <t>Vicente perez rosales 928</t>
  </si>
  <si>
    <t>2158553</t>
  </si>
  <si>
    <t>207621122022115743</t>
  </si>
  <si>
    <t>DF20227511946</t>
  </si>
  <si>
    <t>Cabo 2 alfonso villegas 845</t>
  </si>
  <si>
    <t>2158540</t>
  </si>
  <si>
    <t>207621122022114015</t>
  </si>
  <si>
    <t>DF20227519715</t>
  </si>
  <si>
    <t>Los laureles 6856 C/ C</t>
  </si>
  <si>
    <t>Sin acceso a medidores , se llama por citofono , pero sin respuesta</t>
  </si>
  <si>
    <t>2158533</t>
  </si>
  <si>
    <t>207621122022112908</t>
  </si>
  <si>
    <t>DF20227518834</t>
  </si>
  <si>
    <t>Jose arrieta 7210</t>
  </si>
  <si>
    <t>2160094</t>
  </si>
  <si>
    <t>207622122022170125</t>
  </si>
  <si>
    <t>DF20227474606</t>
  </si>
  <si>
    <t>Presidente kennedy 5600 ps 12 of 1212</t>
  </si>
  <si>
    <t>Falta mayor data en fotografias . Concerge indica q no se encuentra cliente en domicilio , no permite acceso  No se toman mejores fotos para prevenir problemas con vecinos .</t>
  </si>
  <si>
    <t>2160055</t>
  </si>
  <si>
    <t>207622122022155236</t>
  </si>
  <si>
    <t>DF20227516780</t>
  </si>
  <si>
    <t>Autopista costanera norte km 5 150</t>
  </si>
  <si>
    <t>Problema externo , linea distribucion</t>
  </si>
  <si>
    <t>2160045</t>
  </si>
  <si>
    <t>207622122022153057</t>
  </si>
  <si>
    <t>DF20227527410</t>
  </si>
  <si>
    <t>Gran via 9675</t>
  </si>
  <si>
    <t>Problema externo , fusibles media .</t>
  </si>
  <si>
    <t>2160039</t>
  </si>
  <si>
    <t>207622122022151344</t>
  </si>
  <si>
    <t>DF20227464907</t>
  </si>
  <si>
    <t>Camino el parque 100 ED 4 dpto 704</t>
  </si>
  <si>
    <t>Falta mayor data en fotos . Atuende guardia , indica q todo bien en el dpto , no permite ingreso , ta q no hay gente en dpto  . No entrega datos</t>
  </si>
  <si>
    <t>2160032</t>
  </si>
  <si>
    <t>207622122022150243</t>
  </si>
  <si>
    <t>DF20227470130</t>
  </si>
  <si>
    <t>Fte pasaje las condes 11120</t>
  </si>
  <si>
    <t>Problema externo , TD , las condes con san damian</t>
  </si>
  <si>
    <t>2160011</t>
  </si>
  <si>
    <t>207522122022143101</t>
  </si>
  <si>
    <t>DF20227386782</t>
  </si>
  <si>
    <t>El Olivillo #5906</t>
  </si>
  <si>
    <t>1-Cliente no se encuentra en domicilio  2- Acometida bien templada y en buena altura</t>
  </si>
  <si>
    <t>2160005</t>
  </si>
  <si>
    <t>207522122022142603</t>
  </si>
  <si>
    <t>DF20227386830</t>
  </si>
  <si>
    <t>El olivillo #5823</t>
  </si>
  <si>
    <t>1-Suministro electrico normalizado en el sector de caja DAE</t>
  </si>
  <si>
    <t>2160000</t>
  </si>
  <si>
    <t>207522122022141828</t>
  </si>
  <si>
    <t>DF20227387434</t>
  </si>
  <si>
    <t>Quebrada de Macul #7070</t>
  </si>
  <si>
    <t>1-TD 29348 se encuentra normalizado</t>
  </si>
  <si>
    <t>2159992</t>
  </si>
  <si>
    <t>207622122022140340</t>
  </si>
  <si>
    <t>Vitacura 7144 loc  4</t>
  </si>
  <si>
    <t>No se encuentra persona a cargo de llaves para medidores .sin acceso</t>
  </si>
  <si>
    <t>2159990</t>
  </si>
  <si>
    <t>207622122022140031</t>
  </si>
  <si>
    <t>DF20227475496</t>
  </si>
  <si>
    <t>Vitacura 8177</t>
  </si>
  <si>
    <t>Falta maxima de fotos exigidas , mas data Atiende trabajador de local , pero no tiene recuerda visita de personal de emergencia en esa fecha .no entrega mas datos</t>
  </si>
  <si>
    <t>2159834</t>
  </si>
  <si>
    <t>207522122022135736</t>
  </si>
  <si>
    <t>DF20227388532</t>
  </si>
  <si>
    <t>Parque de la Hacienda #6359 C/318</t>
  </si>
  <si>
    <t>1- Conserje de condominio llama a cliente, el cual asegura nunca haber llamado a ENEL por alguna falla</t>
  </si>
  <si>
    <t>2159826</t>
  </si>
  <si>
    <t>207522122022134558</t>
  </si>
  <si>
    <t>DF20227386354</t>
  </si>
  <si>
    <t>Volcan Tronador #5807</t>
  </si>
  <si>
    <t>2159817</t>
  </si>
  <si>
    <t>207622122022133551</t>
  </si>
  <si>
    <t>DF20227471192</t>
  </si>
  <si>
    <t>Manquehue BL 2125 dpto 101</t>
  </si>
  <si>
    <t>Falta mayor data en fotografias  Sin acceso a dptos y medidores . Se llama por citofono y no hay respuesta</t>
  </si>
  <si>
    <t>2159812</t>
  </si>
  <si>
    <t>207522122022132836</t>
  </si>
  <si>
    <t>DF20227505609</t>
  </si>
  <si>
    <t>Fresia #6095</t>
  </si>
  <si>
    <t>1- Se evitan fotografias, pasaje con venta de drogas</t>
  </si>
  <si>
    <t>2159809</t>
  </si>
  <si>
    <t>207522122022131934</t>
  </si>
  <si>
    <t>DF20227503298</t>
  </si>
  <si>
    <t>Calle 462 #6185</t>
  </si>
  <si>
    <t>1- Se evita tomar fotografias, gente bebiendo alcohol y drogandose</t>
  </si>
  <si>
    <t>2159805</t>
  </si>
  <si>
    <t>207622122022131323</t>
  </si>
  <si>
    <t>DF20227461757</t>
  </si>
  <si>
    <t>Americo vespucio norte fte 1146</t>
  </si>
  <si>
    <t>Falta mayir data en fotografias . No se toman fotografias por precaucion . Comercio ambulante un poco hostil</t>
  </si>
  <si>
    <t>2159800</t>
  </si>
  <si>
    <t>207522122022130329</t>
  </si>
  <si>
    <t>DF20227388573</t>
  </si>
  <si>
    <t>Pasaje 475 #6138</t>
  </si>
  <si>
    <t>1-TD 19273 se encuentra normalizado  2- No declara codigo de material utilizado, pero si describe su uso</t>
  </si>
  <si>
    <t>2159793</t>
  </si>
  <si>
    <t>207622122022125100</t>
  </si>
  <si>
    <t>DF20227473970</t>
  </si>
  <si>
    <t>Candelaria goyenechea 4421 dpto 65</t>
  </si>
  <si>
    <t>Sergio contreras</t>
  </si>
  <si>
    <t>229208623</t>
  </si>
  <si>
    <t>2159792</t>
  </si>
  <si>
    <t>207522122022124832</t>
  </si>
  <si>
    <t>DF20227391324</t>
  </si>
  <si>
    <t>Pasaje 470 # 5239</t>
  </si>
  <si>
    <t>1- Sector conflictivo por seguridad se evita ingreso a pasaje</t>
  </si>
  <si>
    <t>2159789</t>
  </si>
  <si>
    <t>207522122022123820</t>
  </si>
  <si>
    <t>DF20227389960</t>
  </si>
  <si>
    <t>Calle 467 # 5245</t>
  </si>
  <si>
    <t>1- Suministro electrico normalizado  2-Caja B.T con tapa abierta</t>
  </si>
  <si>
    <t>2159783</t>
  </si>
  <si>
    <t>207622122022122957</t>
  </si>
  <si>
    <t>DF20227469054</t>
  </si>
  <si>
    <t>Americo vespucio 2050 dpto 403</t>
  </si>
  <si>
    <t>Eduardo gonzales ( concerge )</t>
  </si>
  <si>
    <t>229862642</t>
  </si>
  <si>
    <t>Tapa caja de empalme abierta , sin portasello</t>
  </si>
  <si>
    <t>2159773</t>
  </si>
  <si>
    <t>207522122022121709</t>
  </si>
  <si>
    <t>DF20227381587</t>
  </si>
  <si>
    <t>Calle 463 #5920</t>
  </si>
  <si>
    <t>1-No declaran codigo de material utilizado, pero si describen su uso  2-Linea reparada provisoriamente con union (colcha)</t>
  </si>
  <si>
    <t>2159765</t>
  </si>
  <si>
    <t>207522122022120420</t>
  </si>
  <si>
    <t>DF20227390756</t>
  </si>
  <si>
    <t>Las Torres #5761</t>
  </si>
  <si>
    <t>1-Fotografias del informe de cuadrilla no concuerdan con direccion del ticket</t>
  </si>
  <si>
    <t>2159764</t>
  </si>
  <si>
    <t>207622122022120541</t>
  </si>
  <si>
    <t>DF20227478531</t>
  </si>
  <si>
    <t>Candelaria goyenechea 3900 of . 401</t>
  </si>
  <si>
    <t>Miguel vergara</t>
  </si>
  <si>
    <t>229486069</t>
  </si>
  <si>
    <t>2159758</t>
  </si>
  <si>
    <t>207522122022115254</t>
  </si>
  <si>
    <t>DF20227382505</t>
  </si>
  <si>
    <t>Las Torres #5490 tr D dpto 103</t>
  </si>
  <si>
    <t>1-No se permite acceso debido a que al momento de hablar con guardias, dudan de verasidad de la visita por fotos en negro en informe de cuadrilla</t>
  </si>
  <si>
    <t>2159753</t>
  </si>
  <si>
    <t>207522122022114236</t>
  </si>
  <si>
    <t>DF20227390912</t>
  </si>
  <si>
    <t>Sargento II Juan Hormazabal #4470</t>
  </si>
  <si>
    <t>1-Acometida en contacto con cableado de telecomunicaciones, falta altura</t>
  </si>
  <si>
    <t>2159751</t>
  </si>
  <si>
    <t>207622122022114121</t>
  </si>
  <si>
    <t>DF20227460677</t>
  </si>
  <si>
    <t>Vitacura 3149 dpto 42</t>
  </si>
  <si>
    <t>Falta mayor data en fotos . Sin acceso a dptos y medidores . Nadie atiende</t>
  </si>
  <si>
    <t>2161853</t>
  </si>
  <si>
    <t>207623122022170925</t>
  </si>
  <si>
    <t>DF20227519996</t>
  </si>
  <si>
    <t>Jose alcalde delano , gran via</t>
  </si>
  <si>
    <t>Problema externo , poste</t>
  </si>
  <si>
    <t>2161620</t>
  </si>
  <si>
    <t>207623122022153734</t>
  </si>
  <si>
    <t>DF20227517355</t>
  </si>
  <si>
    <t>Camino farellones km 12</t>
  </si>
  <si>
    <t>Funcionarios de servicentro copec , indican q no esta encargado , num. Incidencia corresponde a direc. El rodeo con la dehesa</t>
  </si>
  <si>
    <t>2161604</t>
  </si>
  <si>
    <t>207623122022145555</t>
  </si>
  <si>
    <t>DF20227517114</t>
  </si>
  <si>
    <t>Camino refugio del arrayan 17770 parc 2</t>
  </si>
  <si>
    <t>Atiende guardia . Indica q en parcela esta todo bien , q en el domicilio solo esta la asesora del hogar , no permite acceso y para evitar problemas no se toman fotografias .</t>
  </si>
  <si>
    <t>2161403</t>
  </si>
  <si>
    <t>207523122022142421</t>
  </si>
  <si>
    <t>DF20227509823</t>
  </si>
  <si>
    <t>Pasaje 138 A #860</t>
  </si>
  <si>
    <t>1-TD sin placa (Jose Arrieta, pte calle 139) se encuentra en servicio normal</t>
  </si>
  <si>
    <t>2161394</t>
  </si>
  <si>
    <t>207523122022141409</t>
  </si>
  <si>
    <t>DF20227391859</t>
  </si>
  <si>
    <t>Oriental #6909</t>
  </si>
  <si>
    <t>1-Cliente confirma suministro electrico normalizado despues de visita tecnicos  2- Caja B.T con tapa abierta y en evidente deterioro</t>
  </si>
  <si>
    <t>2161386</t>
  </si>
  <si>
    <t>207523122022140357</t>
  </si>
  <si>
    <t>DF20227387747</t>
  </si>
  <si>
    <t>Parque Dos #1249</t>
  </si>
  <si>
    <t>1-Cliente pide no tomar fotografias a fachada de su domicilio  2-Confirma suministro electrico normalizado</t>
  </si>
  <si>
    <t>2161383</t>
  </si>
  <si>
    <t>207623122022135941</t>
  </si>
  <si>
    <t>DF20227514456</t>
  </si>
  <si>
    <t>Camino farellones SN parc  17500 lote B</t>
  </si>
  <si>
    <t>2161381</t>
  </si>
  <si>
    <t>207623122022135734</t>
  </si>
  <si>
    <t>DF20227515477</t>
  </si>
  <si>
    <t>Las condes 14677 C</t>
  </si>
  <si>
    <t>2161376</t>
  </si>
  <si>
    <t>207523122022135032</t>
  </si>
  <si>
    <t>DF20227389139</t>
  </si>
  <si>
    <t>Pasaje 82 #1435</t>
  </si>
  <si>
    <t>1- Cliente confirma estar al dia y con suministro electrico</t>
  </si>
  <si>
    <t>2161364</t>
  </si>
  <si>
    <t>207523122022133203</t>
  </si>
  <si>
    <t>DF20227389211</t>
  </si>
  <si>
    <t>Cesteros #7091</t>
  </si>
  <si>
    <t>Maritza Salgado</t>
  </si>
  <si>
    <t>1- Cliente confirma que se trataba de cableado de telecomunicaciones  2-Suministro electrico normal</t>
  </si>
  <si>
    <t>2161358</t>
  </si>
  <si>
    <t>207523122022131225</t>
  </si>
  <si>
    <t>DF20227389714</t>
  </si>
  <si>
    <t>El Acantilado #2013</t>
  </si>
  <si>
    <t>1- Se retira del lugar, vecinos piensan que vienen a cortar servicio y no quieren entrar en razon , reaccionan de forma hostil</t>
  </si>
  <si>
    <t>2161356</t>
  </si>
  <si>
    <t>207623122022131457</t>
  </si>
  <si>
    <t>DF20227526630</t>
  </si>
  <si>
    <t>5 norte 1234 D</t>
  </si>
  <si>
    <t>Trabajo no contiene fotos . Sector hostil. No se toman fotos por precaucion</t>
  </si>
  <si>
    <t>2161355</t>
  </si>
  <si>
    <t>207623122022130919</t>
  </si>
  <si>
    <t>DF20227521089</t>
  </si>
  <si>
    <t>Cno de circ . Norte 1210 B</t>
  </si>
  <si>
    <t>Sector hostil . No se toman muchas fotos por precaucion</t>
  </si>
  <si>
    <t>2161354</t>
  </si>
  <si>
    <t>207523122022130339</t>
  </si>
  <si>
    <t>DF20227388850</t>
  </si>
  <si>
    <t>Ventisquero #2103</t>
  </si>
  <si>
    <t>1-TD 26776 se encuentra normalizado, pero sin placa NUM. Y POS.  2- Caja B.T sin tapa</t>
  </si>
  <si>
    <t>2161351</t>
  </si>
  <si>
    <t>207623122022125237</t>
  </si>
  <si>
    <t>DF20227515632</t>
  </si>
  <si>
    <t>Comandante malbec 13653</t>
  </si>
  <si>
    <t>2161341</t>
  </si>
  <si>
    <t>207623122022123358</t>
  </si>
  <si>
    <t>DF20227522523</t>
  </si>
  <si>
    <t>Camino turistico 11736 C 4</t>
  </si>
  <si>
    <t>Falta maxima de fotos exigidas   No se toma fotos de fachadas por precaucion con vecinos .</t>
  </si>
  <si>
    <t>2161340</t>
  </si>
  <si>
    <t>207523122022123027</t>
  </si>
  <si>
    <t>DF20227384116</t>
  </si>
  <si>
    <t>Camino del Acacio #7771</t>
  </si>
  <si>
    <t>Paulina Contreras</t>
  </si>
  <si>
    <t>1-Cliente confirma encontrarse con suministro electrico despues de visita de tecnicos 2-No declara codigo de material utilizado, pero si describe su uso.</t>
  </si>
  <si>
    <t>2161322</t>
  </si>
  <si>
    <t>207523122022121247</t>
  </si>
  <si>
    <t>DF20227383585</t>
  </si>
  <si>
    <t>Consistorial #6401</t>
  </si>
  <si>
    <t>Roberto Gonzalez</t>
  </si>
  <si>
    <t>1- Cliente confirma tener suministro electrico normalizado despues de visita de tecnicos</t>
  </si>
  <si>
    <t>2161321</t>
  </si>
  <si>
    <t>207623122022121552</t>
  </si>
  <si>
    <t>DF20227514238</t>
  </si>
  <si>
    <t>El mirador 12333</t>
  </si>
  <si>
    <t>2161309</t>
  </si>
  <si>
    <t>207623122022120146</t>
  </si>
  <si>
    <t>DF20227522086</t>
  </si>
  <si>
    <t>Panoramica sur 11401</t>
  </si>
  <si>
    <t>Atiende asesora del hogar , pero no esta al tanto de visita de personal de emergencia , no entrega datos , no permite acceso</t>
  </si>
  <si>
    <t>2161308</t>
  </si>
  <si>
    <t>207523122022115652</t>
  </si>
  <si>
    <t>DF20227383730</t>
  </si>
  <si>
    <t>El Cipres #7411</t>
  </si>
  <si>
    <t>1-Cliente no puede atender dice estar ocupado en reunion</t>
  </si>
  <si>
    <t>2161303</t>
  </si>
  <si>
    <t>207623122022114231</t>
  </si>
  <si>
    <t>DF20227514129</t>
  </si>
  <si>
    <t>Parque las pataguas 11096</t>
  </si>
  <si>
    <t>2161297</t>
  </si>
  <si>
    <t>207623122022112720</t>
  </si>
  <si>
    <t>DF20227523775</t>
  </si>
  <si>
    <t>2163335</t>
  </si>
  <si>
    <t>207626122022163741</t>
  </si>
  <si>
    <t>DF20227525281</t>
  </si>
  <si>
    <t>La capitania 245 A dpto 12</t>
  </si>
  <si>
    <t>Concerge no permite acceso ya q no se encuentra cliente en domicilio .</t>
  </si>
  <si>
    <t>2163312</t>
  </si>
  <si>
    <t>207526122022155920</t>
  </si>
  <si>
    <t>DF20227391705</t>
  </si>
  <si>
    <t>Frente AV. Grecia #9126</t>
  </si>
  <si>
    <t>1-TD 9132 normal en servicio electrico  2-Poste de TD 9132 se encuentra aun chocado, requiere cambio con urgencia. Base destrozada</t>
  </si>
  <si>
    <t>2163308</t>
  </si>
  <si>
    <t>207526122022155456</t>
  </si>
  <si>
    <t>DF20227391270</t>
  </si>
  <si>
    <t>Grecia #9126 dpto 31</t>
  </si>
  <si>
    <t>1-Cliente no se encuentra en domicilio  2- Suministro electrico normal en sector</t>
  </si>
  <si>
    <t>2163293</t>
  </si>
  <si>
    <t>207526122022154257</t>
  </si>
  <si>
    <t>DF20227503282</t>
  </si>
  <si>
    <t>Valle Hermoso #1741</t>
  </si>
  <si>
    <t>2163290</t>
  </si>
  <si>
    <t>207626122022154148</t>
  </si>
  <si>
    <t>DF20227522763</t>
  </si>
  <si>
    <t>Camino la posada 12290 dpto 301</t>
  </si>
  <si>
    <t>Moises alfassi</t>
  </si>
  <si>
    <t>227551952</t>
  </si>
  <si>
    <t>No existen fotografias en observaciones . No hay datos en concergeria de visita de personal de emergencia .</t>
  </si>
  <si>
    <t>2163286</t>
  </si>
  <si>
    <t>207526122022153031</t>
  </si>
  <si>
    <t>DF20227389774</t>
  </si>
  <si>
    <t>Quebrada de Aroma #1380</t>
  </si>
  <si>
    <t>1-Direccion corresponde a una iglesia, nadie se encuentra  2- Acometida de cliente reparada de forma provisoria (union)</t>
  </si>
  <si>
    <t>2163281</t>
  </si>
  <si>
    <t>207626122022152051</t>
  </si>
  <si>
    <t>DF20227519139</t>
  </si>
  <si>
    <t>El monte 545</t>
  </si>
  <si>
    <t>Sin moradores , empalme subt .</t>
  </si>
  <si>
    <t>2163280</t>
  </si>
  <si>
    <t>207526122022151729</t>
  </si>
  <si>
    <t>DF20227383477</t>
  </si>
  <si>
    <t>Pasaje 457 #1811</t>
  </si>
  <si>
    <t>1- Cliente confirma encontrarse con suministro electrico normalizado  2-Acometida de cliente con reparacion provisoria (union)</t>
  </si>
  <si>
    <t>2163268</t>
  </si>
  <si>
    <t>207526122022145456</t>
  </si>
  <si>
    <t>DF20227388537</t>
  </si>
  <si>
    <t>El Buen Camino #9909</t>
  </si>
  <si>
    <t>2163263</t>
  </si>
  <si>
    <t>207526122022143915</t>
  </si>
  <si>
    <t>DF20227384773</t>
  </si>
  <si>
    <t>El Buen Camino #10001 loc 2</t>
  </si>
  <si>
    <t>1- TD 21368 se encuentra normalizado</t>
  </si>
  <si>
    <t>2163259</t>
  </si>
  <si>
    <t>207526122022143621</t>
  </si>
  <si>
    <t>DF20227380244</t>
  </si>
  <si>
    <t>El Buen Camino #10003</t>
  </si>
  <si>
    <t>2163253</t>
  </si>
  <si>
    <t>207526122022142711</t>
  </si>
  <si>
    <t>DF20227380234</t>
  </si>
  <si>
    <t>El Buen Camino #10003 c/B</t>
  </si>
  <si>
    <t>1- TD 21368 se encuentra normalizado  2-No declara codigo de material utilizado, pero si describe su uso</t>
  </si>
  <si>
    <t>2163242</t>
  </si>
  <si>
    <t>207526122022140606</t>
  </si>
  <si>
    <t>DF20227387886</t>
  </si>
  <si>
    <t>Camino de la Tierra #9995 B parc 18</t>
  </si>
  <si>
    <t>1-Suministro electrico normalizado  2- Falta sello en caja empalme</t>
  </si>
  <si>
    <t>2163198</t>
  </si>
  <si>
    <t>207526122022133430</t>
  </si>
  <si>
    <t>DF20227385669</t>
  </si>
  <si>
    <t>Los Presidentes #10843</t>
  </si>
  <si>
    <t>1- Asesora del hogar atiende via citofono y desconoce de visita de tecnicos en fecha del ticket</t>
  </si>
  <si>
    <t>2163193</t>
  </si>
  <si>
    <t>207526122022132556</t>
  </si>
  <si>
    <t>DF20227376878</t>
  </si>
  <si>
    <t>Los Presidentes #10625</t>
  </si>
  <si>
    <t>1- TD 73311 se encuentra normalizado  2- No declara codigo de material utilizado, pero si describe su uso</t>
  </si>
  <si>
    <t>2163184</t>
  </si>
  <si>
    <t>207526122022131309</t>
  </si>
  <si>
    <t>DF20227388051</t>
  </si>
  <si>
    <t>Quilin #10250</t>
  </si>
  <si>
    <t>2163147</t>
  </si>
  <si>
    <t>207626122022121045</t>
  </si>
  <si>
    <t>DF20227519392</t>
  </si>
  <si>
    <t>Providencia 2216 B LC 37 B</t>
  </si>
  <si>
    <t>Sin acceso a medidores , no se encuentra persona a cargo de acceso a medidores .</t>
  </si>
  <si>
    <t>2163145</t>
  </si>
  <si>
    <t>207626122022120849</t>
  </si>
  <si>
    <t>DF20227526267</t>
  </si>
  <si>
    <t>Ricardo lyon 22 LOC 1</t>
  </si>
  <si>
    <t>Falta mayor data en fotos . Problema externo , subt.</t>
  </si>
  <si>
    <t>2163141</t>
  </si>
  <si>
    <t>207626122022120454</t>
  </si>
  <si>
    <t>DF20227524745</t>
  </si>
  <si>
    <t>Luis thayer ojeda 127 dpto 1102</t>
  </si>
  <si>
    <t>Sin acceso a medidores . Local cerrado</t>
  </si>
  <si>
    <t>2163118</t>
  </si>
  <si>
    <t>207626122022111918</t>
  </si>
  <si>
    <t>DF20227515439</t>
  </si>
  <si>
    <t>Guardia vieja 255 of. 607</t>
  </si>
  <si>
    <t>Atiende guardia , no permite acceso , indica q no hay gente en esa oficina por vacaciones . No se toman muchas fotos por precaucion tanto del edificio como del comercio en calle</t>
  </si>
  <si>
    <t>2163083</t>
  </si>
  <si>
    <t>207626122022110317</t>
  </si>
  <si>
    <t>DF20227524629</t>
  </si>
  <si>
    <t>La concepcion 165 of. 307</t>
  </si>
  <si>
    <t>Atiende trabajador de local , indica q esta todo bien , pero no sabe como acceder a medidores , no entrega mas datos</t>
  </si>
  <si>
    <t>2163081</t>
  </si>
  <si>
    <t>207626122022105646</t>
  </si>
  <si>
    <t>DF20227522252</t>
  </si>
  <si>
    <t>Providencia 1645 T32 dpto 512</t>
  </si>
  <si>
    <t>Atiende concerge , indica q encargado de llaves para nichos no esta operativo , no entrega mas datos</t>
  </si>
  <si>
    <t>2163080</t>
  </si>
  <si>
    <t>207626122022105426</t>
  </si>
  <si>
    <t>DF20227514593</t>
  </si>
  <si>
    <t>Providencia 1645 T 32 dpto 2313</t>
  </si>
  <si>
    <t>Falta mayor data en fotografias  Atiende concerge. Pero no esta encargado de llaves para nichos , sin moradores dpto</t>
  </si>
  <si>
    <t>2163043</t>
  </si>
  <si>
    <t>207626122022103929</t>
  </si>
  <si>
    <t>DF20227524894</t>
  </si>
  <si>
    <t>Almirante pastene 244 of  606</t>
  </si>
  <si>
    <t>Cristian benaquio</t>
  </si>
  <si>
    <t>222352407</t>
  </si>
  <si>
    <t>2165046</t>
  </si>
  <si>
    <t>207527122022162310</t>
  </si>
  <si>
    <t>DF20227377851</t>
  </si>
  <si>
    <t>Tobalaba #7464 A24</t>
  </si>
  <si>
    <t>1-TD 8209 se encuentra normalizado</t>
  </si>
  <si>
    <t>2165034</t>
  </si>
  <si>
    <t>207527122022160308</t>
  </si>
  <si>
    <t>DF20227384367</t>
  </si>
  <si>
    <t>Camino Peñalolen #637</t>
  </si>
  <si>
    <t>2165029</t>
  </si>
  <si>
    <t>207527122022154819</t>
  </si>
  <si>
    <t>DF20227392492</t>
  </si>
  <si>
    <t>Jose Arrieta #9868 D dpto 28</t>
  </si>
  <si>
    <t>2165026</t>
  </si>
  <si>
    <t>207527122022154358</t>
  </si>
  <si>
    <t>DF20227391173</t>
  </si>
  <si>
    <t>Jose Arrieta #9868 D dpto 14</t>
  </si>
  <si>
    <t>1-Sector en suministro electrico normalizado</t>
  </si>
  <si>
    <t>2165017</t>
  </si>
  <si>
    <t>207527122022151936</t>
  </si>
  <si>
    <t>DF20227389524</t>
  </si>
  <si>
    <t>Las Vertientes #9739 C/A</t>
  </si>
  <si>
    <t>1-TD sin placa se encuentra en servicio normal</t>
  </si>
  <si>
    <t>2165012</t>
  </si>
  <si>
    <t>207527122022150307</t>
  </si>
  <si>
    <t>DF20227389626</t>
  </si>
  <si>
    <t>Volcan Llullaillaco #8788</t>
  </si>
  <si>
    <t>1-DESC. FUS. 58083 se encuentra normalizado</t>
  </si>
  <si>
    <t>2165004</t>
  </si>
  <si>
    <t>207527122022145133</t>
  </si>
  <si>
    <t>DF20227510691</t>
  </si>
  <si>
    <t>Quebrada de Camarones #1390</t>
  </si>
  <si>
    <t>1-Se aprecia acometida reparada de forma provisoria (union) 2- No declara codigo de material utilizado, pero si describe su uso</t>
  </si>
  <si>
    <t>2165001</t>
  </si>
  <si>
    <t>207527122022143935</t>
  </si>
  <si>
    <t>DF20227507929</t>
  </si>
  <si>
    <t>Lago Cochrane #1170</t>
  </si>
  <si>
    <t>1-A.P se encuentra en servicio normal  2- Caja empalme de A.P con vidrio roto</t>
  </si>
  <si>
    <t>2164996</t>
  </si>
  <si>
    <t>207527122022142955</t>
  </si>
  <si>
    <t>DF20227390635</t>
  </si>
  <si>
    <t>Lago Gris #8177</t>
  </si>
  <si>
    <t>1-Sector conflictivo, se evita tomar fotografia a fachada domicilio</t>
  </si>
  <si>
    <t>2164990</t>
  </si>
  <si>
    <t>207627122022141945</t>
  </si>
  <si>
    <t>DF20227526555</t>
  </si>
  <si>
    <t>Manquehue 966 TC dpto 1703</t>
  </si>
  <si>
    <t>Concerge no permite acceso para estacionamiento dentro de condominio q es solo para visitas indica .  Sin acceso a medidores</t>
  </si>
  <si>
    <t>2164982</t>
  </si>
  <si>
    <t>207527122022140506</t>
  </si>
  <si>
    <t>DF20227503213</t>
  </si>
  <si>
    <t>Maullin #8961</t>
  </si>
  <si>
    <t>1-Acometida en buena altura y bien templada</t>
  </si>
  <si>
    <t>2164977</t>
  </si>
  <si>
    <t>207527122022135657</t>
  </si>
  <si>
    <t>DF20227388144</t>
  </si>
  <si>
    <t>Puerto Varas #9003</t>
  </si>
  <si>
    <t>1-Suministro electrico normal en sector  2-Se requiere poda, para red B.T en contacto con arbol</t>
  </si>
  <si>
    <t>2164971</t>
  </si>
  <si>
    <t>207527122022134050</t>
  </si>
  <si>
    <t>DF20227505587</t>
  </si>
  <si>
    <t>Cheuquel #2235</t>
  </si>
  <si>
    <t>2164957</t>
  </si>
  <si>
    <t>207527122022132141</t>
  </si>
  <si>
    <t>DF20227383689</t>
  </si>
  <si>
    <t>Pasaje 9 #1851</t>
  </si>
  <si>
    <t>1-Suministro electrico normalizado  2- Caja B.T con tapa abierta</t>
  </si>
  <si>
    <t>2164892</t>
  </si>
  <si>
    <t>207627122022131037</t>
  </si>
  <si>
    <t>DF20227523936</t>
  </si>
  <si>
    <t>Alonso de cordova 4555 dpto 603</t>
  </si>
  <si>
    <t>Concerge no permite acceso , piensa q voy a cortar suministro y no se encientra cliente en dpto , indica q ya le paso y no puede acompañar ya q no puede dejar sola la concergeria</t>
  </si>
  <si>
    <t>2164888</t>
  </si>
  <si>
    <t>207627122022130502</t>
  </si>
  <si>
    <t>DF20227513489</t>
  </si>
  <si>
    <t>Costanera sur fte 2710.</t>
  </si>
  <si>
    <t>Num. Incidencia corresponde a vitacura sur con helvecia . Problema externo , subterraneo</t>
  </si>
  <si>
    <t>2164886</t>
  </si>
  <si>
    <t>207627122022130229</t>
  </si>
  <si>
    <t>DF20227512864</t>
  </si>
  <si>
    <t>Vitacura 2824 P2</t>
  </si>
  <si>
    <t>Atiende persona , pero no esta al tanto de visita de personal de emergencia. No se toman mas fotos para prevenir problemas con inquilinos</t>
  </si>
  <si>
    <t>2164875</t>
  </si>
  <si>
    <t>207627122022124553</t>
  </si>
  <si>
    <t>DF20227527068</t>
  </si>
  <si>
    <t>Presidente errazuriz 3750 31</t>
  </si>
  <si>
    <t>2164873</t>
  </si>
  <si>
    <t>207627122022124328</t>
  </si>
  <si>
    <t>DF20227522264</t>
  </si>
  <si>
    <t>Andres bello 2777 of  1001</t>
  </si>
  <si>
    <t>Atiende guardia , dice q en esa oficina todo bien , no permite acceso si no es caso de emergencia , protocolo del edificio</t>
  </si>
  <si>
    <t>2166479</t>
  </si>
  <si>
    <t>207528122022163601</t>
  </si>
  <si>
    <t>DF20227390351</t>
  </si>
  <si>
    <t>La Florida / G. Alderete</t>
  </si>
  <si>
    <t>2166468</t>
  </si>
  <si>
    <t>207528122022160129</t>
  </si>
  <si>
    <t>DF20227383690</t>
  </si>
  <si>
    <t>Calle 3 #1308</t>
  </si>
  <si>
    <t>1- Se llega a direccion y jovenes se encontraban en pelea a puños, se opta por no bajar a tomar fotografias  2- Suministro electrico normal en sector</t>
  </si>
  <si>
    <t>2166456</t>
  </si>
  <si>
    <t>207528122022154754</t>
  </si>
  <si>
    <t>DF20227390507</t>
  </si>
  <si>
    <t>Pasaje 3 #1970</t>
  </si>
  <si>
    <t>1-Direccion exacta:  ANGAMOS #1970</t>
  </si>
  <si>
    <t>2166445</t>
  </si>
  <si>
    <t>207528122022151052</t>
  </si>
  <si>
    <t>DF20227389492</t>
  </si>
  <si>
    <t>Jose Arrieta / Combate de Iquique</t>
  </si>
  <si>
    <t>1-RECO. 87715 se encuentra en servicio normal  2- Sector con suministro electrico normalizado</t>
  </si>
  <si>
    <t>2166435</t>
  </si>
  <si>
    <t>207528122022144744</t>
  </si>
  <si>
    <t>DF20227383228</t>
  </si>
  <si>
    <t>Calle 433 #1746</t>
  </si>
  <si>
    <t>1-Cliente no se encuentra en domicilio  2-Acometida bien templada y buena altura</t>
  </si>
  <si>
    <t>2166421</t>
  </si>
  <si>
    <t>207528122022142455</t>
  </si>
  <si>
    <t>DF20227392651</t>
  </si>
  <si>
    <t>Puelches #1974</t>
  </si>
  <si>
    <t>Margarita Leon</t>
  </si>
  <si>
    <t>1- Cliente confirma encontrarse con suministro electrico normalizado desde la visita de los tecnicos 2- No declara codigo de material utilizado, pero si describen su uso</t>
  </si>
  <si>
    <t>2166404</t>
  </si>
  <si>
    <t>207528122022140624</t>
  </si>
  <si>
    <t>DF20227390627</t>
  </si>
  <si>
    <t>Winenbagos #6745</t>
  </si>
  <si>
    <t>1- Cliente no desea compartir su nombre, se encuentra molesto por la intermitencia en los meses que le llega la boleta</t>
  </si>
  <si>
    <t>2166400</t>
  </si>
  <si>
    <t>207528122022134812</t>
  </si>
  <si>
    <t>DF20227388439</t>
  </si>
  <si>
    <t>Los Presidentes #8000</t>
  </si>
  <si>
    <t>1- Tapa en mal estado corresponde a camara subterranea electrica  2-Requiere cambio con urgencia y mantencion dentro de camara</t>
  </si>
  <si>
    <t>2166394</t>
  </si>
  <si>
    <t>207628122022133801</t>
  </si>
  <si>
    <t>DF20227520470</t>
  </si>
  <si>
    <t>No se toman muchas fotos por precaucion , sin moradores</t>
  </si>
  <si>
    <t>2166390</t>
  </si>
  <si>
    <t>207528122022133129</t>
  </si>
  <si>
    <t>DF20227504541</t>
  </si>
  <si>
    <t>Los Alerces #2391</t>
  </si>
  <si>
    <t>1- Cliente no se encuentra en domicilio  2-No declara codigo de material utilizado, pero si describe su uso</t>
  </si>
  <si>
    <t>2166382</t>
  </si>
  <si>
    <t>207528122022131845</t>
  </si>
  <si>
    <t>DF20227504662</t>
  </si>
  <si>
    <t>El Arrayan Sur #6891</t>
  </si>
  <si>
    <t>Rosemarie Fieg</t>
  </si>
  <si>
    <t>1- Cliente con suministro electrico normalizado  2-No declara codigo de material utilizado, pero si describe su uso</t>
  </si>
  <si>
    <t>2166375</t>
  </si>
  <si>
    <t>207528122022130555</t>
  </si>
  <si>
    <t>DF20227391311</t>
  </si>
  <si>
    <t>Las Viñas #6941</t>
  </si>
  <si>
    <t>1- Cliente no se encuentra en domicilio  2-Acometida bien templada</t>
  </si>
  <si>
    <t>2166361</t>
  </si>
  <si>
    <t>207528122022124347</t>
  </si>
  <si>
    <t>DF20227383497</t>
  </si>
  <si>
    <t>Pasaje 9 #5679</t>
  </si>
  <si>
    <t>1-Se evita tonar fotografias debido a pasaje conflictivo, gente drogandose</t>
  </si>
  <si>
    <t>2166358</t>
  </si>
  <si>
    <t>207528122022123716</t>
  </si>
  <si>
    <t>DF20227390158</t>
  </si>
  <si>
    <t>El Chuncho #6009</t>
  </si>
  <si>
    <t>2166342</t>
  </si>
  <si>
    <t>207628122022121444</t>
  </si>
  <si>
    <t>DF20227511562</t>
  </si>
  <si>
    <t>Independencia 2298 dpto 305</t>
  </si>
  <si>
    <t>Sector hostil . Atiende concerge , pero no permite accesp ya q no se encuentra en dpto .</t>
  </si>
  <si>
    <t>2166154</t>
  </si>
  <si>
    <t>207628122022114640</t>
  </si>
  <si>
    <t>DF20227513407</t>
  </si>
  <si>
    <t>Recoleta 1760 dpto 1007</t>
  </si>
  <si>
    <t>Atiende concerge , indica q no hay gente en dpto y tiene q haber para poder ingresar a medidores . No se toman fotos para evitar problemas</t>
  </si>
  <si>
    <t>2166140</t>
  </si>
  <si>
    <t>207628122022112707</t>
  </si>
  <si>
    <t>DF20227522565</t>
  </si>
  <si>
    <t>Sector hostil . Sin moradores .</t>
  </si>
  <si>
    <t>2166128</t>
  </si>
  <si>
    <t>207628122022110812</t>
  </si>
  <si>
    <t>DF20227518091</t>
  </si>
  <si>
    <t>El salto 1651 casa 6</t>
  </si>
  <si>
    <t>Falta maxima de fotos exigidas . Mas data . Sin moradores , sin acceso a medidores</t>
  </si>
  <si>
    <t>2166118</t>
  </si>
  <si>
    <t>207628122022105450</t>
  </si>
  <si>
    <t>DF20227522734</t>
  </si>
  <si>
    <t>Ernesto pinto larraguibel 219 3PC</t>
  </si>
  <si>
    <t>Sin acceso a medidores   Sin mayor observacion</t>
  </si>
  <si>
    <t>2166116</t>
  </si>
  <si>
    <t>207628122022105046</t>
  </si>
  <si>
    <t>DF20227524870</t>
  </si>
  <si>
    <t>Rio de janeiro 401</t>
  </si>
  <si>
    <t>Sin moradores , local conercial cerrado  Empalme .subte.</t>
  </si>
  <si>
    <t>2167637</t>
  </si>
  <si>
    <t>207529122022173535</t>
  </si>
  <si>
    <t>DF20227507948</t>
  </si>
  <si>
    <t>Ema Valderrama #2869</t>
  </si>
  <si>
    <t>Hector Diaz</t>
  </si>
  <si>
    <t>2167622</t>
  </si>
  <si>
    <t>207529122022170647</t>
  </si>
  <si>
    <t>DF20227510148</t>
  </si>
  <si>
    <t>Luis Vivanco Castro #7408</t>
  </si>
  <si>
    <t>1-Sector con suministro electrico normalizado  2-No declara codigo de material utilizado, pero si describe su uso</t>
  </si>
  <si>
    <t>2167611</t>
  </si>
  <si>
    <t>207529122022164216</t>
  </si>
  <si>
    <t>DF20227373846</t>
  </si>
  <si>
    <t>Alvaro Casanova #1020</t>
  </si>
  <si>
    <t>1-Suministro Electrico normal en sector</t>
  </si>
  <si>
    <t>2167606</t>
  </si>
  <si>
    <t>207629122022163051</t>
  </si>
  <si>
    <t>DF20227505379</t>
  </si>
  <si>
    <t>Artemio gutierrez 1535</t>
  </si>
  <si>
    <t>Falta mayir data en fotografias . Sin moradores</t>
  </si>
  <si>
    <t>2167604</t>
  </si>
  <si>
    <t>207529122022162242</t>
  </si>
  <si>
    <t>DF20227509927</t>
  </si>
  <si>
    <t>Valenzuela Llanos #623</t>
  </si>
  <si>
    <t>1- Cliente con suministro electrico normalizado  2- No declara codigo de ITM 40A utilizado 3-Falta sello externo en caja empalme</t>
  </si>
  <si>
    <t>2167596</t>
  </si>
  <si>
    <t>207529122022160744</t>
  </si>
  <si>
    <t>DF20227504013</t>
  </si>
  <si>
    <t>Toconao #657</t>
  </si>
  <si>
    <t>1- TD 6811 se encuentra normalizado  2-No declara codigo de material utilizado, pero si describe su uso</t>
  </si>
  <si>
    <t>2167579</t>
  </si>
  <si>
    <t>207529122022154614</t>
  </si>
  <si>
    <t>DF20227507454</t>
  </si>
  <si>
    <t>Simon Bolivar #7324 Casa J</t>
  </si>
  <si>
    <t>2167577</t>
  </si>
  <si>
    <t>207629122022154610</t>
  </si>
  <si>
    <t>DF20227504427</t>
  </si>
  <si>
    <t>Melipilla 1448</t>
  </si>
  <si>
    <t>2167570</t>
  </si>
  <si>
    <t>207629122022153558</t>
  </si>
  <si>
    <t>DF20227502498</t>
  </si>
  <si>
    <t>San dionisio 2647</t>
  </si>
  <si>
    <t>2167568</t>
  </si>
  <si>
    <t>207529122022153413</t>
  </si>
  <si>
    <t>DF20227385644</t>
  </si>
  <si>
    <t>Monseñor Edawards #678</t>
  </si>
  <si>
    <t>1- A.P normalizado en sector</t>
  </si>
  <si>
    <t>2167563</t>
  </si>
  <si>
    <t>207529122022151953</t>
  </si>
  <si>
    <t>DF20227506256</t>
  </si>
  <si>
    <t>Carlos Nazaret #348</t>
  </si>
  <si>
    <t>1- Cliente no se encuentra en domicilio  2-Cliente con acometida conectada a separador de red B.T</t>
  </si>
  <si>
    <t>2167532</t>
  </si>
  <si>
    <t>207529122022134426</t>
  </si>
  <si>
    <t>DF20227507904</t>
  </si>
  <si>
    <t>Blest Gana #5735 A</t>
  </si>
  <si>
    <t>2167474</t>
  </si>
  <si>
    <t>207629122022120806</t>
  </si>
  <si>
    <t>DF20227504327</t>
  </si>
  <si>
    <t>Santa rosa 1185 dpto 306</t>
  </si>
  <si>
    <t>Concerge no permite acceso ya q no se encuentra cliente en dpto , no se toman mas fotos para prevenir problemas con vecinos .</t>
  </si>
  <si>
    <t>2167468</t>
  </si>
  <si>
    <t>207629122022115216</t>
  </si>
  <si>
    <t>DF20227503498</t>
  </si>
  <si>
    <t>Lira 605</t>
  </si>
  <si>
    <t>Atiende personal de local de motos , pero no entrega datos , la gente no muy accesibles , bo recuerdan alguna visita de personal de emergencia , no se toman fotos por precaucion</t>
  </si>
  <si>
    <t>2167466</t>
  </si>
  <si>
    <t>207629122022115013</t>
  </si>
  <si>
    <t>DF20227503453</t>
  </si>
  <si>
    <t>Doctor brunier 654</t>
  </si>
  <si>
    <t>No hay fotos en observacion . Sector hostil , sector 10 de julio . No se toman muchas fotos para prevenir</t>
  </si>
  <si>
    <t>2167459</t>
  </si>
  <si>
    <t>207629122022113615</t>
  </si>
  <si>
    <t>DF20227504371</t>
  </si>
  <si>
    <t>Santa victoria 411 dpto 1519</t>
  </si>
  <si>
    <t>Sixto horna</t>
  </si>
  <si>
    <t>226344382</t>
  </si>
  <si>
    <t>2167449</t>
  </si>
  <si>
    <t>207629122022111005</t>
  </si>
  <si>
    <t>DF20227503024</t>
  </si>
  <si>
    <t>Condor 837</t>
  </si>
  <si>
    <t>Falta mejor detalle de fotos en trabajo realizado . Vecino molesto con toma de fotos . Sin moradores</t>
  </si>
  <si>
    <t>2167430</t>
  </si>
  <si>
    <t>207629122022104345</t>
  </si>
  <si>
    <t>DF20227503768</t>
  </si>
  <si>
    <t>General bulnes 280</t>
  </si>
  <si>
    <t>Sin acceso a medidor . Sin moradores</t>
  </si>
  <si>
    <t>2167428</t>
  </si>
  <si>
    <t>207629122022103941</t>
  </si>
  <si>
    <t>DF20227504965</t>
  </si>
  <si>
    <t>Bartolome vivar 846 A</t>
  </si>
  <si>
    <t>Sin acceso a pasaje y a medidores . Emp. Subte</t>
  </si>
  <si>
    <t>2167409</t>
  </si>
  <si>
    <t>207629122022102105</t>
  </si>
  <si>
    <t>DF20227502648</t>
  </si>
  <si>
    <t>Esperanza 862 2</t>
  </si>
  <si>
    <t>Sin acceso a pasaje y medidores .</t>
  </si>
  <si>
    <t>2167404</t>
  </si>
  <si>
    <t>207629122022101000</t>
  </si>
  <si>
    <t>DF20227502594</t>
  </si>
  <si>
    <t>Herrera 987</t>
  </si>
  <si>
    <t>2169500</t>
  </si>
  <si>
    <t>207530122022180626</t>
  </si>
  <si>
    <t>DF20227502467</t>
  </si>
  <si>
    <t>Brigida Walker #2065 D</t>
  </si>
  <si>
    <t>1- TD 2505 se encuentra normalizado  2-No declara codigo de material utilizado, pero si describe su uso</t>
  </si>
  <si>
    <t>2169497</t>
  </si>
  <si>
    <t>207530122022175409</t>
  </si>
  <si>
    <t>DF20227502910</t>
  </si>
  <si>
    <t>Pedro de Valdivia #5032 B</t>
  </si>
  <si>
    <t>1-Sector conflictivo, no se logra dar con direccion</t>
  </si>
  <si>
    <t>2169494</t>
  </si>
  <si>
    <t>207530122022174058</t>
  </si>
  <si>
    <t>DF20227392857</t>
  </si>
  <si>
    <t>Grecia #2298</t>
  </si>
  <si>
    <t>2169482</t>
  </si>
  <si>
    <t>207530122022172522</t>
  </si>
  <si>
    <t>DF20227392350</t>
  </si>
  <si>
    <t>Ricardo Lyon #2673A</t>
  </si>
  <si>
    <t>2169479</t>
  </si>
  <si>
    <t>207530122022171256</t>
  </si>
  <si>
    <t>DF20227392292</t>
  </si>
  <si>
    <t>Pedro de Valdivia #3250 P2D</t>
  </si>
  <si>
    <t>1-TD 3154  se encuentra normalizado  2-Se aprecia reparacion provisoria en fusibles reja de B.T, un porta fusible NH en fase del medio</t>
  </si>
  <si>
    <t>2169475</t>
  </si>
  <si>
    <t>207530122022170251</t>
  </si>
  <si>
    <t>DF20227384243</t>
  </si>
  <si>
    <t>Capitan Orella #2825</t>
  </si>
  <si>
    <t>1- Conserje desconoce de situacion, de camara inundada por lo cual no permite acceso</t>
  </si>
  <si>
    <t>2169470</t>
  </si>
  <si>
    <t>207630122022164612</t>
  </si>
  <si>
    <t>DF20227504391</t>
  </si>
  <si>
    <t>Las fuccias 2020</t>
  </si>
  <si>
    <t>2169469</t>
  </si>
  <si>
    <t>207530122022164155</t>
  </si>
  <si>
    <t>DF20227508321</t>
  </si>
  <si>
    <t>Irarrazabal #3601 dpto 71</t>
  </si>
  <si>
    <t>2169460</t>
  </si>
  <si>
    <t>207530122022162610</t>
  </si>
  <si>
    <t>DF20227505012</t>
  </si>
  <si>
    <t>Jose Pedro Alessandri #91 C 206</t>
  </si>
  <si>
    <t>1-Suministro electrico normalizado en sector  2-No declara codigo de material utilizado, pero si describe su uso</t>
  </si>
  <si>
    <t>2169433</t>
  </si>
  <si>
    <t>207630122022155537</t>
  </si>
  <si>
    <t>DF20227504516</t>
  </si>
  <si>
    <t>Manuel de amat 3080</t>
  </si>
  <si>
    <t>2169424</t>
  </si>
  <si>
    <t>207530122022153820</t>
  </si>
  <si>
    <t>DF20227504042</t>
  </si>
  <si>
    <t>Carlos Aguirre Luco #894</t>
  </si>
  <si>
    <t>1-Cliente con suministro electrico normalizado 2-Cliente con acometida reparada provisoria con union</t>
  </si>
  <si>
    <t>2169417</t>
  </si>
  <si>
    <t>207630122022154318</t>
  </si>
  <si>
    <t>DF20227504289</t>
  </si>
  <si>
    <t>Bascuñan guerrero 1303</t>
  </si>
  <si>
    <t>2169407</t>
  </si>
  <si>
    <t>207630122022153229</t>
  </si>
  <si>
    <t>DF20227503827</t>
  </si>
  <si>
    <t>Abate molina 1151</t>
  </si>
  <si>
    <t>2169402</t>
  </si>
  <si>
    <t>207530122022152348</t>
  </si>
  <si>
    <t>DF20227392946</t>
  </si>
  <si>
    <t>Coventry #963 dpto 408</t>
  </si>
  <si>
    <t>2169397</t>
  </si>
  <si>
    <t>207530122022151326</t>
  </si>
  <si>
    <t>DF20227504040</t>
  </si>
  <si>
    <t>Bremen #940</t>
  </si>
  <si>
    <t>1-Cliente no se encuentra en domicilio  2- Acometida en buena altura y bien templada</t>
  </si>
  <si>
    <t>2169387</t>
  </si>
  <si>
    <t>207530122022145849</t>
  </si>
  <si>
    <t>DF20227503967</t>
  </si>
  <si>
    <t>Tanume #4759C dpto 144</t>
  </si>
  <si>
    <t>1-Edificio sin conserje y cliente tampoco se encontraba</t>
  </si>
  <si>
    <t>2169382</t>
  </si>
  <si>
    <t>207530122022144802</t>
  </si>
  <si>
    <t>DF20227392728</t>
  </si>
  <si>
    <t>Rsmon Cruz Montt #562 dpto 71</t>
  </si>
  <si>
    <t>2169378</t>
  </si>
  <si>
    <t>207530122022143624</t>
  </si>
  <si>
    <t>DF20227392593</t>
  </si>
  <si>
    <t>Pasaje 34 #1512 dpto 43</t>
  </si>
  <si>
    <t>1- TD 6728 se encuentra normalizado  2- No declara codigo de material utilizado, pero so describe su uso</t>
  </si>
  <si>
    <t>2169008</t>
  </si>
  <si>
    <t>207630122022125901</t>
  </si>
  <si>
    <t>DF20227503292</t>
  </si>
  <si>
    <t>Placer 1156 dpto 1411</t>
  </si>
  <si>
    <t>No existen fotos en observaciones . Problema externo .</t>
  </si>
  <si>
    <t>2169000</t>
  </si>
  <si>
    <t>207630122022124518</t>
  </si>
  <si>
    <t>DF20227504458</t>
  </si>
  <si>
    <t>General gana 1063 TR B dpto 805</t>
  </si>
  <si>
    <t>Concerge demora demasiado mi ingreso a medidores , ya q no estaria cliente en dpto . No se puede acceder</t>
  </si>
  <si>
    <t>2168978</t>
  </si>
  <si>
    <t>207630122022122233</t>
  </si>
  <si>
    <t>DF20227502676</t>
  </si>
  <si>
    <t>Aldunate 1420 A</t>
  </si>
  <si>
    <t>2168957</t>
  </si>
  <si>
    <t>207630122022115831</t>
  </si>
  <si>
    <t>DF20227504990</t>
  </si>
  <si>
    <t>Roberto espinoza 801</t>
  </si>
  <si>
    <t>Falta maxima de fotos exigidas . Sin moradores . Empalme subterraneo</t>
  </si>
  <si>
    <t>2168931</t>
  </si>
  <si>
    <t>207630122022110340</t>
  </si>
  <si>
    <t>DF20227503215</t>
  </si>
  <si>
    <t>Lord cochare 835 3</t>
  </si>
  <si>
    <t>No existen fotos en observaciones  Sin acceso a site .</t>
  </si>
  <si>
    <t>2168928</t>
  </si>
  <si>
    <t>207630122022104903</t>
  </si>
  <si>
    <t>DF20227503133</t>
  </si>
  <si>
    <t>Eyzaguirre 866 103 A</t>
  </si>
  <si>
    <t>Sin acceso a dptos y medidores , se llama por citofono , sin respuesta</t>
  </si>
  <si>
    <t>2168922</t>
  </si>
  <si>
    <t>207630122022104634</t>
  </si>
  <si>
    <t>DF20227503450</t>
  </si>
  <si>
    <t>Sazie 2833</t>
  </si>
  <si>
    <t>Problema externo , subt. Sector hostil . No se toman fotos por precaucion . Locatarios de toldos azules hacen preguntas .</t>
  </si>
  <si>
    <t>2172181</t>
  </si>
  <si>
    <t>207503012023165510</t>
  </si>
  <si>
    <t>DF20227505898</t>
  </si>
  <si>
    <t>Las Dalias #2558</t>
  </si>
  <si>
    <t>1-Se llama a citofono y no hay respuesta  2-Suministro electrico en el sector</t>
  </si>
  <si>
    <t>2172171</t>
  </si>
  <si>
    <t>207503012023164245</t>
  </si>
  <si>
    <t>DF20227504376</t>
  </si>
  <si>
    <t>Enrique Molina #4237</t>
  </si>
  <si>
    <t>2172170</t>
  </si>
  <si>
    <t>207603012023164325</t>
  </si>
  <si>
    <t>DF20227503732</t>
  </si>
  <si>
    <t>Vicuña mackena 2004 T C dpto 903</t>
  </si>
  <si>
    <t>Concerge no permite ingreso , indica q no hay gente en dpto , no se toman fotos por precaucion</t>
  </si>
  <si>
    <t>2172164</t>
  </si>
  <si>
    <t>207603012023161514</t>
  </si>
  <si>
    <t>DF20227504285</t>
  </si>
  <si>
    <t>Arturo prat 2202</t>
  </si>
  <si>
    <t>Sector hostil , persa bio bio , no se toman fotos por precaucion</t>
  </si>
  <si>
    <t>2172151</t>
  </si>
  <si>
    <t>207503012023155704</t>
  </si>
  <si>
    <t>DF20227502866</t>
  </si>
  <si>
    <t>Macul #2795 tr B dpto 1603</t>
  </si>
  <si>
    <t>1-Cliente no se encuentra en domicilio, conserje permite acceso a shaft medidores  2- Suministro electrico normalizado y contador nuevo</t>
  </si>
  <si>
    <t>2172145</t>
  </si>
  <si>
    <t>207503012023154104</t>
  </si>
  <si>
    <t>DF20227502905</t>
  </si>
  <si>
    <t>Macul #3198 tr B dpto 919</t>
  </si>
  <si>
    <t>1- Conserjes tienen perdidas las llaves de shaft electricos  2-No declaran codigo de ITM utilizado, pero si describen su uso</t>
  </si>
  <si>
    <t>2172139</t>
  </si>
  <si>
    <t>207603012023153552</t>
  </si>
  <si>
    <t>DF20227505335</t>
  </si>
  <si>
    <t>Bascuñan guerrero 2110</t>
  </si>
  <si>
    <t>2172136</t>
  </si>
  <si>
    <t>207503012023152530</t>
  </si>
  <si>
    <t>DF20227502861</t>
  </si>
  <si>
    <t>Premio Nobel #3477</t>
  </si>
  <si>
    <t>1-TD sin placa VICENTE HUIDOBRO/ARMANDO MOOCK  se encuentra normalizado  2-No declara codigo de material utilizado, pero si describe su uso</t>
  </si>
  <si>
    <t>2172127</t>
  </si>
  <si>
    <t>207503012023151411</t>
  </si>
  <si>
    <t>DF20227503364</t>
  </si>
  <si>
    <t>Premio Nobel #3508</t>
  </si>
  <si>
    <t>1-Acometida y linea de telecomunicaciobes entrelazada y adicional pedazos de tronco enganchado</t>
  </si>
  <si>
    <t>2172112</t>
  </si>
  <si>
    <t>207503012023145713</t>
  </si>
  <si>
    <t>DF20227508428</t>
  </si>
  <si>
    <t>Peatones 2 #5200</t>
  </si>
  <si>
    <t>2172108</t>
  </si>
  <si>
    <t>207503012023144908</t>
  </si>
  <si>
    <t>DF20227507316</t>
  </si>
  <si>
    <t>Pasaje 2 #3743 dpto 41</t>
  </si>
  <si>
    <t>1-No se logra acceso, ni comunicacion con cliente</t>
  </si>
  <si>
    <t>2172100</t>
  </si>
  <si>
    <t>207503012023143413</t>
  </si>
  <si>
    <t>DF20227504048</t>
  </si>
  <si>
    <t>El Libano #4803</t>
  </si>
  <si>
    <t>1-Cliente no se encuentra en domicilio  2- Acometida conectada a caja B.T, bien templada</t>
  </si>
  <si>
    <t>2172087</t>
  </si>
  <si>
    <t>207503012023135529</t>
  </si>
  <si>
    <t>DF20227503425</t>
  </si>
  <si>
    <t>Vicuña Mackenna #2385</t>
  </si>
  <si>
    <t>1-DESC. FUS. 57627 se encuentra normalizado  2-No declara codigo de material utilizado, pero si describe su uso</t>
  </si>
  <si>
    <t>2172082</t>
  </si>
  <si>
    <t>207603012023135138</t>
  </si>
  <si>
    <t>DF20227505336</t>
  </si>
  <si>
    <t>Nataniel cox 987</t>
  </si>
  <si>
    <t>Sin moradores , local cerrado .</t>
  </si>
  <si>
    <t>2172073</t>
  </si>
  <si>
    <t>207503012023133150</t>
  </si>
  <si>
    <t>DF20227510868</t>
  </si>
  <si>
    <t>Sierra Bella #3119</t>
  </si>
  <si>
    <t>2172068</t>
  </si>
  <si>
    <t>207503012023131448</t>
  </si>
  <si>
    <t>DF20227503093</t>
  </si>
  <si>
    <t>Diego de Meza #5390</t>
  </si>
  <si>
    <t>1- No se logra acceso, pasaje cerrado  2- No declara codigo de material utilizado, pero si describe su uso</t>
  </si>
  <si>
    <t>2172062</t>
  </si>
  <si>
    <t>207503012023124947</t>
  </si>
  <si>
    <t>DF20227506323</t>
  </si>
  <si>
    <t>Haydn #6258</t>
  </si>
  <si>
    <t>1-Cliente no se encuentra en domicilio  2-Acometida reparada provisoriamente con union</t>
  </si>
  <si>
    <t>2172057</t>
  </si>
  <si>
    <t>207603012023122518</t>
  </si>
  <si>
    <t>DF20227505357</t>
  </si>
  <si>
    <t>Blanco encalada 2007 dpto 101</t>
  </si>
  <si>
    <t>Adriana rojas</t>
  </si>
  <si>
    <t>228840203</t>
  </si>
  <si>
    <t>2172056</t>
  </si>
  <si>
    <t>207603012023122225</t>
  </si>
  <si>
    <t>DF20227505152</t>
  </si>
  <si>
    <t>Blanco encalada 2051   dpto 711</t>
  </si>
  <si>
    <t>Jaime valenzuela</t>
  </si>
  <si>
    <t>222491320</t>
  </si>
  <si>
    <t>2172005</t>
  </si>
  <si>
    <t>207603012023115044</t>
  </si>
  <si>
    <t>DF20227504955</t>
  </si>
  <si>
    <t>10 de julio 1012  201</t>
  </si>
  <si>
    <t>Sector hostil , 10 de julio locatarios en las afueras . No se toman fotos para prevenir problemas con locatarios</t>
  </si>
  <si>
    <t>2172004</t>
  </si>
  <si>
    <t>207603012023114841</t>
  </si>
  <si>
    <t>DF20227504403</t>
  </si>
  <si>
    <t>Portugal 701</t>
  </si>
  <si>
    <t>Sector hostil , no se toman fotos por precaucion , sector locales 10 de julio</t>
  </si>
  <si>
    <t>2171997</t>
  </si>
  <si>
    <t>207603012023112719</t>
  </si>
  <si>
    <t>DF20227503051</t>
  </si>
  <si>
    <t>Carmen 77  ps 11 dpto 1109</t>
  </si>
  <si>
    <t>Eugenio briones</t>
  </si>
  <si>
    <t>224179065</t>
  </si>
  <si>
    <t>2171992</t>
  </si>
  <si>
    <t>207603012023112326</t>
  </si>
  <si>
    <t>DF20227503016</t>
  </si>
  <si>
    <t>Sara del campo 570 dpto 704</t>
  </si>
  <si>
    <t>Pedro pavez ( concerge )</t>
  </si>
  <si>
    <t>222221304</t>
  </si>
  <si>
    <t>Concerge no tiene datos de personal del servicio de emergencia con esa fecha . Tapa caja de empalme abierta sin perno</t>
  </si>
  <si>
    <t>2171526</t>
  </si>
  <si>
    <t>207603012023103751</t>
  </si>
  <si>
    <t>DF20227503003</t>
  </si>
  <si>
    <t>Portales 2625</t>
  </si>
  <si>
    <t>2173124</t>
  </si>
  <si>
    <t>207604012023161941</t>
  </si>
  <si>
    <t>DF20227515147</t>
  </si>
  <si>
    <t>Santa elena 999</t>
  </si>
  <si>
    <t>Sin moradores , local cerrado . Empalme subterraneo</t>
  </si>
  <si>
    <t>2173094</t>
  </si>
  <si>
    <t>207504012023150630</t>
  </si>
  <si>
    <t>DF20227510498</t>
  </si>
  <si>
    <t>Manco Capac #0843</t>
  </si>
  <si>
    <t>1- Cliente desconoce de visita de tecnicos o de llamado a ENEL</t>
  </si>
  <si>
    <t>2173084</t>
  </si>
  <si>
    <t>207504012023145136</t>
  </si>
  <si>
    <t>DF20227508393</t>
  </si>
  <si>
    <t>Canto General #0540</t>
  </si>
  <si>
    <t>1- Cliente confirma encontrarse con suministro electrico normalizado  2-2 cajas B.T sin tapas</t>
  </si>
  <si>
    <t>2173079</t>
  </si>
  <si>
    <t>207604012023144235</t>
  </si>
  <si>
    <t>Jose tomas rider 1254 dpto 303</t>
  </si>
  <si>
    <t>Ariebte concerge , segun indica en este momento no tiene llaves para medidores de luz . Reamizs muchas preguntas y no entiende la visita . No se toman mas fotos para prevenir</t>
  </si>
  <si>
    <t>2173077</t>
  </si>
  <si>
    <t>207604012023143934</t>
  </si>
  <si>
    <t>DF20227503529</t>
  </si>
  <si>
    <t>Kennedy pasarela parque arauco</t>
  </si>
  <si>
    <t>Problema externo , subterraneo . No se toman fotos por preblemas</t>
  </si>
  <si>
    <t>2173073</t>
  </si>
  <si>
    <t>207504012023142946</t>
  </si>
  <si>
    <t>DF20227504069</t>
  </si>
  <si>
    <t>Manio #6523</t>
  </si>
  <si>
    <t>1- TD 9632 se encuentra normalizado  2-No deckara codigo de material utilizado, pero si describe su uso</t>
  </si>
  <si>
    <t>2173063</t>
  </si>
  <si>
    <t>207504012023140346</t>
  </si>
  <si>
    <t>DF20227503829</t>
  </si>
  <si>
    <t>Lago Pirihueico #6502 ed.B dpto 401</t>
  </si>
  <si>
    <t>1- Suministro electrico normal en sector</t>
  </si>
  <si>
    <t>2173060</t>
  </si>
  <si>
    <t>207604012023140052</t>
  </si>
  <si>
    <t>DF20227451796</t>
  </si>
  <si>
    <t>Camino del pastor 1540 C/ A</t>
  </si>
  <si>
    <t>2173053</t>
  </si>
  <si>
    <t>207604012023134519</t>
  </si>
  <si>
    <t>DF20227505325</t>
  </si>
  <si>
    <t>Via blanca 6969</t>
  </si>
  <si>
    <t>2173050</t>
  </si>
  <si>
    <t>207504012023133021</t>
  </si>
  <si>
    <t>DF20227510654</t>
  </si>
  <si>
    <t>Lo Encalada #894 dpto 21</t>
  </si>
  <si>
    <t>2173048</t>
  </si>
  <si>
    <t>207604012023132704</t>
  </si>
  <si>
    <t>DF20227502441</t>
  </si>
  <si>
    <t>Camino la capellania  1217</t>
  </si>
  <si>
    <t>Sin moradores , se llama por citofono , sin respuesta .</t>
  </si>
  <si>
    <t>2173041</t>
  </si>
  <si>
    <t>207504012023131649</t>
  </si>
  <si>
    <t>DF20227510636</t>
  </si>
  <si>
    <t>Via Once #973</t>
  </si>
  <si>
    <t>2173035</t>
  </si>
  <si>
    <t>207604012023130921</t>
  </si>
  <si>
    <t>DF20227504094</t>
  </si>
  <si>
    <t>Los juglares 3880 C 27</t>
  </si>
  <si>
    <t>Atiende guardia , pero no oermite ingreso ya q no se encuentra cliente en domicilio</t>
  </si>
  <si>
    <t>2173022</t>
  </si>
  <si>
    <t>207604012023124851</t>
  </si>
  <si>
    <t>DF20227502448</t>
  </si>
  <si>
    <t>Milan 12816</t>
  </si>
  <si>
    <t>Problema externo , TD . Direccion , la cabaña con napoles</t>
  </si>
  <si>
    <t>2173017</t>
  </si>
  <si>
    <t>207504012023123521</t>
  </si>
  <si>
    <t>DF20227392847</t>
  </si>
  <si>
    <t>Mujica #0133 tr A dpto 505</t>
  </si>
  <si>
    <t>1-Cliente no se encuentra en domicilio y conserje no tiene registro en bitacora, el ingreso de personal de ENEL en la fecha del ticket. No permite acceso</t>
  </si>
  <si>
    <t>2173014</t>
  </si>
  <si>
    <t>207604012023123609</t>
  </si>
  <si>
    <t>DF20227503653</t>
  </si>
  <si>
    <t>Camino el alto 17101 parc 1 A</t>
  </si>
  <si>
    <t>2172993</t>
  </si>
  <si>
    <t>207604012023115410</t>
  </si>
  <si>
    <t>DF20227504457</t>
  </si>
  <si>
    <t>Camino la disputada 7</t>
  </si>
  <si>
    <t>Problema externo , fusible aereo</t>
  </si>
  <si>
    <t>2172990</t>
  </si>
  <si>
    <t>207604012023115157</t>
  </si>
  <si>
    <t>DF20227503937</t>
  </si>
  <si>
    <t>Camino publica al mineral la dusputada 40951 parc 79bB</t>
  </si>
  <si>
    <t>2172986</t>
  </si>
  <si>
    <t>207604012023114953</t>
  </si>
  <si>
    <t>DF20227503748</t>
  </si>
  <si>
    <t>Problema externo , fusible</t>
  </si>
  <si>
    <t>2172984</t>
  </si>
  <si>
    <t>207604012023114750</t>
  </si>
  <si>
    <t>DF20227502781</t>
  </si>
  <si>
    <t>Camino la disputada 40708 C</t>
  </si>
  <si>
    <t>Problema externo fusibles aereos</t>
  </si>
  <si>
    <t>2174120</t>
  </si>
  <si>
    <t>207505012023163526</t>
  </si>
  <si>
    <t>DF20227506118</t>
  </si>
  <si>
    <t>Emiliano Figueroa #851</t>
  </si>
  <si>
    <t>1-Cliente desconoce visita de tecnicos</t>
  </si>
  <si>
    <t>2174114</t>
  </si>
  <si>
    <t>207505012023162610</t>
  </si>
  <si>
    <t>DF20227506092</t>
  </si>
  <si>
    <t>Santa Rosa #838</t>
  </si>
  <si>
    <t>1-Cliente desconoce de visita de tecnicos o de haber realizado algun llamado a ENEL</t>
  </si>
  <si>
    <t>2174100</t>
  </si>
  <si>
    <t>207505012023161142</t>
  </si>
  <si>
    <t>DF20227505622</t>
  </si>
  <si>
    <t>Portugal #1085 dpto 41</t>
  </si>
  <si>
    <t>1z- Sector con suministro electrico normal</t>
  </si>
  <si>
    <t>2174085</t>
  </si>
  <si>
    <t>207505012023155350</t>
  </si>
  <si>
    <t>DF20227509442</t>
  </si>
  <si>
    <t>Av. Matta #665</t>
  </si>
  <si>
    <t>Jorge Figueroa</t>
  </si>
  <si>
    <t>2174075</t>
  </si>
  <si>
    <t>207505012023153740</t>
  </si>
  <si>
    <t>DF20227505558</t>
  </si>
  <si>
    <t>Santiago Concha #1399 dpto 303</t>
  </si>
  <si>
    <t>1-Cliente no se encuentra en domicilio, conserje permite acceso a shaft medidores  2-Suministro electrico normalizado  3-Falta sello en tapa de caja empalme</t>
  </si>
  <si>
    <t>2174070</t>
  </si>
  <si>
    <t>207505012023152143</t>
  </si>
  <si>
    <t>DF20227505566</t>
  </si>
  <si>
    <t>Marta #1457</t>
  </si>
  <si>
    <t>1-Suministro electrico normal en el sector  2-Cliente no se encuentra en domicilio</t>
  </si>
  <si>
    <t>2174061</t>
  </si>
  <si>
    <t>207505012023150511</t>
  </si>
  <si>
    <t>DF20227506136</t>
  </si>
  <si>
    <t>San Diego #1344 dpto 402 edif. C</t>
  </si>
  <si>
    <t>1-Cliente no se encuentra en domicilio y conserje no tiene registro de acceso de tecnicos de el dia del ticket</t>
  </si>
  <si>
    <t>2174055</t>
  </si>
  <si>
    <t>207505012023145510</t>
  </si>
  <si>
    <t>DF20227510367</t>
  </si>
  <si>
    <t>Zenteno #1482 dpto 219</t>
  </si>
  <si>
    <t>1- Cliente no se encuentra en domicilio, conserje permite acceso a shaft medidores  2-Suministro electrico normalizado</t>
  </si>
  <si>
    <t>2174045</t>
  </si>
  <si>
    <t>207505012023143020</t>
  </si>
  <si>
    <t>DF20227506031</t>
  </si>
  <si>
    <t>Nataniel Cox #1379</t>
  </si>
  <si>
    <t>2174041</t>
  </si>
  <si>
    <t>207605012023142157</t>
  </si>
  <si>
    <t>DF20227515792</t>
  </si>
  <si>
    <t>El rosedal 1915</t>
  </si>
  <si>
    <t>2174040</t>
  </si>
  <si>
    <t>207505012023141744</t>
  </si>
  <si>
    <t>DF20227506372</t>
  </si>
  <si>
    <t>Lord Cochrane #1389</t>
  </si>
  <si>
    <t>1-Suministro electrico normal en sector</t>
  </si>
  <si>
    <t>2174034</t>
  </si>
  <si>
    <t>207505012023140724</t>
  </si>
  <si>
    <t>DF20227509267</t>
  </si>
  <si>
    <t>Copiapo #1472</t>
  </si>
  <si>
    <t>1-Se encuentra feriantes en pelea, frente a direccion del ticket</t>
  </si>
  <si>
    <t>2174031</t>
  </si>
  <si>
    <t>207505012023135701</t>
  </si>
  <si>
    <t>DF20227509250</t>
  </si>
  <si>
    <t>Aldunate #861</t>
  </si>
  <si>
    <t>2174027</t>
  </si>
  <si>
    <t>207505012023134152</t>
  </si>
  <si>
    <t>DF20227505981</t>
  </si>
  <si>
    <t>Aldunate #1120</t>
  </si>
  <si>
    <t>1-Direccion correcta: ALDUNATE #1128  2-Cliente con acometida trifasica cambiada a cable preesamblado</t>
  </si>
  <si>
    <t>2174025</t>
  </si>
  <si>
    <t>207605012023133951</t>
  </si>
  <si>
    <t>DF20227503036</t>
  </si>
  <si>
    <t>Fte arturo prat 162</t>
  </si>
  <si>
    <t>Corresponde a semaforo . Emp. Subt</t>
  </si>
  <si>
    <t>2174024</t>
  </si>
  <si>
    <t>207605012023133801</t>
  </si>
  <si>
    <t>DF20227504492</t>
  </si>
  <si>
    <t>San francisco 555</t>
  </si>
  <si>
    <t>No hay fotos en observaciones . Empalme subt</t>
  </si>
  <si>
    <t>2174021</t>
  </si>
  <si>
    <t>207505012023132609</t>
  </si>
  <si>
    <t>DF20227509545</t>
  </si>
  <si>
    <t>San Ignacio #2142</t>
  </si>
  <si>
    <t>1-Cliente no se encuentra en domicilio  2-Acometida bien templada</t>
  </si>
  <si>
    <t>2174010</t>
  </si>
  <si>
    <t>207605012023124937</t>
  </si>
  <si>
    <t>DF20227504098</t>
  </si>
  <si>
    <t>Santo domingo 1220 dpto 1017</t>
  </si>
  <si>
    <t>Angelo gonzales</t>
  </si>
  <si>
    <t>228486778</t>
  </si>
  <si>
    <t>Tapa caja concentrador abierta</t>
  </si>
  <si>
    <t>2174009</t>
  </si>
  <si>
    <t>207605012023124716</t>
  </si>
  <si>
    <t>DF20227503396</t>
  </si>
  <si>
    <t>Catedral 1009 of. 502.</t>
  </si>
  <si>
    <t>Falta maxima fotos exigidas . Problema externo , subt</t>
  </si>
  <si>
    <t>2174007</t>
  </si>
  <si>
    <t>207605012023124349</t>
  </si>
  <si>
    <t>DF20227503821</t>
  </si>
  <si>
    <t>Morande 617 dpto 1108 A</t>
  </si>
  <si>
    <t>Luis valenzuela</t>
  </si>
  <si>
    <t>No hay fotos en observaciones . Concerge no entrega fono . No hay datos de visita de personal de emergencia   Tapa caja concentrador abierta , sin perno</t>
  </si>
  <si>
    <t>2174005</t>
  </si>
  <si>
    <t>207605012023124009</t>
  </si>
  <si>
    <t>DF20227504041</t>
  </si>
  <si>
    <t>Morande 617 dpto 2107 B</t>
  </si>
  <si>
    <t>Luis valenzuela ( concerge )</t>
  </si>
  <si>
    <t>Concerge no tiene datos de visita de personal de emergencia   Tapa caja concentrador abierta , sin perno</t>
  </si>
  <si>
    <t>2174002</t>
  </si>
  <si>
    <t>207605012023123723</t>
  </si>
  <si>
    <t>DF20227504446</t>
  </si>
  <si>
    <t>Morande 707 dpto 1402</t>
  </si>
  <si>
    <t>Francisco muñoz</t>
  </si>
  <si>
    <t>228437824</t>
  </si>
  <si>
    <t>Sin tapa caja concentrador</t>
  </si>
  <si>
    <t>2173999</t>
  </si>
  <si>
    <t>207605012023123330</t>
  </si>
  <si>
    <t>DF20227505142</t>
  </si>
  <si>
    <t>Jose toribio medina 19</t>
  </si>
  <si>
    <t>No hay fotos en observaciones  Empalme subte</t>
  </si>
  <si>
    <t>2173974</t>
  </si>
  <si>
    <t>207605012023111847</t>
  </si>
  <si>
    <t>DF20227504494</t>
  </si>
  <si>
    <t>General mackena 1060 dp f</t>
  </si>
  <si>
    <t>Corresponde a site , sector hostil , no se roman fotos para prevenir , extranjeros fuera de site hacen muchas preguntas</t>
  </si>
  <si>
    <t>2173973</t>
  </si>
  <si>
    <t>207605012023111618</t>
  </si>
  <si>
    <t>DF20227503540</t>
  </si>
  <si>
    <t>Jose maria caro , purisima</t>
  </si>
  <si>
    <t>No se toman mas fotos por precaucion . Problema externo subt.</t>
  </si>
  <si>
    <t>2173971</t>
  </si>
  <si>
    <t>207605012023111324</t>
  </si>
  <si>
    <t>DF20227515727</t>
  </si>
  <si>
    <t>Purisima 65</t>
  </si>
  <si>
    <t>Sin moradores , empalme subt.</t>
  </si>
  <si>
    <t>2175126</t>
  </si>
  <si>
    <t>207606012023175541</t>
  </si>
  <si>
    <t>DF20227571297</t>
  </si>
  <si>
    <t>Maipo 433</t>
  </si>
  <si>
    <t>2175125</t>
  </si>
  <si>
    <t>207506012023175456</t>
  </si>
  <si>
    <t>DF20227508253</t>
  </si>
  <si>
    <t>General Gana #122</t>
  </si>
  <si>
    <t>1-TD 30466 se encuentra normalizado  2-No declara codigo de material utilizado, pero si describe su uso</t>
  </si>
  <si>
    <t>2175115</t>
  </si>
  <si>
    <t>207506012023174020</t>
  </si>
  <si>
    <t>DF20227506615</t>
  </si>
  <si>
    <t>Vicuña Mackenna #1281 dpto 1609 B</t>
  </si>
  <si>
    <t>1-Conserje no tiene registro de visita de tecnicos en fecha fel ticket, no permite acceso</t>
  </si>
  <si>
    <t>2175108</t>
  </si>
  <si>
    <t>207506012023172759</t>
  </si>
  <si>
    <t>DF20227510399</t>
  </si>
  <si>
    <t>Av. Matta #130</t>
  </si>
  <si>
    <t>1-Semaforo de esquina AV. MATTA / PORTUGAL se encuentra normalizado</t>
  </si>
  <si>
    <t>2175097</t>
  </si>
  <si>
    <t>207506012023171141</t>
  </si>
  <si>
    <t>DF20227511136</t>
  </si>
  <si>
    <t>Diez de Julio #363 D</t>
  </si>
  <si>
    <t>Raul Mata</t>
  </si>
  <si>
    <t>1- Cliente con suministro electrico normalizado  2-No declara codigo de ITM utilizado, pero si describe su uso</t>
  </si>
  <si>
    <t>2175088</t>
  </si>
  <si>
    <t>207506012023165249</t>
  </si>
  <si>
    <t>DF20227507752</t>
  </si>
  <si>
    <t>Argomedo #350 dpto 614</t>
  </si>
  <si>
    <t>1-Cliente no se encuentra en domicilio, conserje permkte acceso a shaft medidores  2-Falta sello en caja de empalme</t>
  </si>
  <si>
    <t>2175083</t>
  </si>
  <si>
    <t>207506012023163328</t>
  </si>
  <si>
    <t>DF20227506185</t>
  </si>
  <si>
    <t>Fray Camilo Henriquez #440 dpto 1413</t>
  </si>
  <si>
    <t>1-Cliente no se encuentra en domicilio, conserje permite acceso a shaft medidores  2- Suministro electrico normalizado  3-Tapa de caja empalme abierta</t>
  </si>
  <si>
    <t>2175074</t>
  </si>
  <si>
    <t>207506012023160414</t>
  </si>
  <si>
    <t>DF20227507444</t>
  </si>
  <si>
    <t>Vichuquen #314</t>
  </si>
  <si>
    <t>Genesis Cedeno</t>
  </si>
  <si>
    <t>954200224</t>
  </si>
  <si>
    <t>1-Cliente aun se mantiene alimentando su empalme desde alumbrado publico. Se requiere su normalizacion con urgencia, ya que el dia del ticket fue 8/10/2022</t>
  </si>
  <si>
    <t>2175056</t>
  </si>
  <si>
    <t>207506012023153818</t>
  </si>
  <si>
    <t>DF20227506925</t>
  </si>
  <si>
    <t>Marcoleta #372 loc 23</t>
  </si>
  <si>
    <t>Rocio Castro</t>
  </si>
  <si>
    <t>1-Clientes con suministro electrico normalizado</t>
  </si>
  <si>
    <t>2175048</t>
  </si>
  <si>
    <t>207506012023151624</t>
  </si>
  <si>
    <t>DF20227505557</t>
  </si>
  <si>
    <t>Sara del Campo #535 dpto 1103 B</t>
  </si>
  <si>
    <t>1-Cliente no se encuentra en domicilio, conserje permite acceso a shaft medidores 2- Suministro electrico normalizado  3-Falta sello en caja empalme</t>
  </si>
  <si>
    <t>2175046</t>
  </si>
  <si>
    <t>207606012023151718</t>
  </si>
  <si>
    <t>DF20227573089</t>
  </si>
  <si>
    <t>Reina de chile 546</t>
  </si>
  <si>
    <t>2175033</t>
  </si>
  <si>
    <t>207506012023145127</t>
  </si>
  <si>
    <t>DF20227506279</t>
  </si>
  <si>
    <t>Tarapaca #752 dpto 335</t>
  </si>
  <si>
    <t>1-Conserje no tiene registro de visita de tecnicos el dia del ticket, motivo por el cual no permite acceso</t>
  </si>
  <si>
    <t>2175032</t>
  </si>
  <si>
    <t>207606012023144354</t>
  </si>
  <si>
    <t>DF20227572215</t>
  </si>
  <si>
    <t>Hubert benites 4063</t>
  </si>
  <si>
    <t>2175030</t>
  </si>
  <si>
    <t>207606012023144143</t>
  </si>
  <si>
    <t>DF20227573592</t>
  </si>
  <si>
    <t>Manuel j ortiz 4156</t>
  </si>
  <si>
    <t>2175029</t>
  </si>
  <si>
    <t>207506012023143735</t>
  </si>
  <si>
    <t>DF20227505502</t>
  </si>
  <si>
    <t>San Isidro #171</t>
  </si>
  <si>
    <t>2175004</t>
  </si>
  <si>
    <t>207606012023135312</t>
  </si>
  <si>
    <t>DF20227572027</t>
  </si>
  <si>
    <t>Union 21 de mayo 2890</t>
  </si>
  <si>
    <t>Sector hostil , sin moradores . Falta maxima de fotos exigidas</t>
  </si>
  <si>
    <t>2174998</t>
  </si>
  <si>
    <t>207606012023134300</t>
  </si>
  <si>
    <t>DF20227571033</t>
  </si>
  <si>
    <t>Descartes 3046</t>
  </si>
  <si>
    <t>2174997</t>
  </si>
  <si>
    <t>207506012023133706</t>
  </si>
  <si>
    <t>DF20227383479</t>
  </si>
  <si>
    <t>Juan Williams #1276</t>
  </si>
  <si>
    <t>1-Cliente no se encuentra en domicilio  2-Acometida en buena altura y bien templada</t>
  </si>
  <si>
    <t>2174989</t>
  </si>
  <si>
    <t>207606012023132829</t>
  </si>
  <si>
    <t>DF20227573392</t>
  </si>
  <si>
    <t>Fray benjamin martinez 2639</t>
  </si>
  <si>
    <t>No hay fotos en observaciones . Sin moradores</t>
  </si>
  <si>
    <t>2174985</t>
  </si>
  <si>
    <t>207506012023132058</t>
  </si>
  <si>
    <t>DF20227386585</t>
  </si>
  <si>
    <t>1- Pasaje con suministro electrico normalizado  2- Poste B.T en interseccion de GRAL. BARCELO LIRA / ELIAS FERNANDEZ ALBANO con mucho desprendimiento de material en su base</t>
  </si>
  <si>
    <t>2174981</t>
  </si>
  <si>
    <t>207606012023132018</t>
  </si>
  <si>
    <t>DF20227571907</t>
  </si>
  <si>
    <t>La quintrala 2490</t>
  </si>
  <si>
    <t>2174973</t>
  </si>
  <si>
    <t>207506012023130348</t>
  </si>
  <si>
    <t>DF20227510955</t>
  </si>
  <si>
    <t>Julio Cesar Gravert #1830</t>
  </si>
  <si>
    <t>1- Sector con suministro electrico normalizado 2-No declara codigo de material utilizado, pero si describe su uso  3- Caja B.T abierta</t>
  </si>
  <si>
    <t>2174972</t>
  </si>
  <si>
    <t>207606012023130308</t>
  </si>
  <si>
    <t>DF20227574152</t>
  </si>
  <si>
    <t>Julia teresa 2131</t>
  </si>
  <si>
    <t>2174968</t>
  </si>
  <si>
    <t>207606012023125300</t>
  </si>
  <si>
    <t>DF20227573021</t>
  </si>
  <si>
    <t>Mexico 346</t>
  </si>
  <si>
    <t>Falta maxima de fotos exigidas . Atiende pwrsona en domicilio , pero no esta al tanto de visita de personal de emergencia en esa fecha</t>
  </si>
  <si>
    <t>2174961</t>
  </si>
  <si>
    <t>207606012023124132</t>
  </si>
  <si>
    <t>DF20227571820</t>
  </si>
  <si>
    <t>Schiavetti 944  30</t>
  </si>
  <si>
    <t>Falta maxima de fotos exigidas . Sin acceso a medidores</t>
  </si>
  <si>
    <t>2174957</t>
  </si>
  <si>
    <t>207606012023121905</t>
  </si>
  <si>
    <t>DF20227572263</t>
  </si>
  <si>
    <t>Olivos 716</t>
  </si>
  <si>
    <t>Local comercias cerrado . Empalme . Subt.</t>
  </si>
  <si>
    <t>2174956</t>
  </si>
  <si>
    <t>207606012023121544</t>
  </si>
  <si>
    <t>DF20227572353</t>
  </si>
  <si>
    <t>General de la lastra 685</t>
  </si>
  <si>
    <t>Falta maxima fotos exigidas . No se toman fotos por precaucion sector vega central , toldos rojos .</t>
  </si>
  <si>
    <t>2174955</t>
  </si>
  <si>
    <t>207606012023121317</t>
  </si>
  <si>
    <t>DF20227572775</t>
  </si>
  <si>
    <t>Nueva rengifo 225</t>
  </si>
  <si>
    <t>Sector hostil , vega central , no se toman fotografias por precaucion</t>
  </si>
  <si>
    <t>2175934</t>
  </si>
  <si>
    <t>207507012023170057</t>
  </si>
  <si>
    <t>DF20227564843</t>
  </si>
  <si>
    <t>Los Propios #1050 bl 2A dpto 21</t>
  </si>
  <si>
    <t>1-No coinciden fotografias del informe de cuadrilla respecto a la direccion</t>
  </si>
  <si>
    <t>2175931</t>
  </si>
  <si>
    <t>207507012023165202</t>
  </si>
  <si>
    <t>DF20227565596</t>
  </si>
  <si>
    <t>4 oriente #3656</t>
  </si>
  <si>
    <t>1-No se toma  fotografias sector con gente bebiendo alcohol y en consumo de drogas</t>
  </si>
  <si>
    <t>2175926</t>
  </si>
  <si>
    <t>207507012023164121</t>
  </si>
  <si>
    <t>DF20227567655</t>
  </si>
  <si>
    <t>Urmeneta #840</t>
  </si>
  <si>
    <t>1-Cliente no se encuentra en domicilio  2-Acometida sigue en traccion mecanico con un brazo del arbol. Se requiere poda</t>
  </si>
  <si>
    <t>2175918</t>
  </si>
  <si>
    <t>207507012023163128</t>
  </si>
  <si>
    <t>DF20227567207</t>
  </si>
  <si>
    <t>Recoleta #3465</t>
  </si>
  <si>
    <t>Rossana Marin</t>
  </si>
  <si>
    <t>1-Cliente con suministro electrico normalizado 2-Se orienta a cliente que debe regularizar enchufe hechizo instalado en primera caja de union en bajada de acometida</t>
  </si>
  <si>
    <t>2175912</t>
  </si>
  <si>
    <t>207507012023161149</t>
  </si>
  <si>
    <t>DF20227561866</t>
  </si>
  <si>
    <t>Raquel #501</t>
  </si>
  <si>
    <t>1-Cliente no se encuentra en domicilio  2-Acometida bieb templada, pero a baja altura</t>
  </si>
  <si>
    <t>2175897</t>
  </si>
  <si>
    <t>207507012023152540</t>
  </si>
  <si>
    <t>DF20227566712</t>
  </si>
  <si>
    <t>Lircay #252</t>
  </si>
  <si>
    <t>Jose Lizana</t>
  </si>
  <si>
    <t>993355075</t>
  </si>
  <si>
    <t>1-Cliente confirma encontrarse con suministro electrico normalizado pero exige compensacion debido a que estubo un dia completo sin suministro electrico</t>
  </si>
  <si>
    <t>2175882</t>
  </si>
  <si>
    <t>207507012023151441</t>
  </si>
  <si>
    <t>DF20227564378</t>
  </si>
  <si>
    <t>Amistad #13</t>
  </si>
  <si>
    <t>1- Cliente confirma suministro electrico normalizado  2- Caja B.T sin tapa</t>
  </si>
  <si>
    <t>2175879</t>
  </si>
  <si>
    <t>207507012023150828</t>
  </si>
  <si>
    <t>DF20227561259</t>
  </si>
  <si>
    <t>Paz #14</t>
  </si>
  <si>
    <t>1- Cliente no se encuentra en domicilio 2-Cliente ya tiene normalizado la bajada de acometida con respectiva escuadra  3-Caja B.T sin tapa</t>
  </si>
  <si>
    <t>2175872</t>
  </si>
  <si>
    <t>207507012023145157</t>
  </si>
  <si>
    <t>DF20227567577</t>
  </si>
  <si>
    <t>Victor Cuccuini #461</t>
  </si>
  <si>
    <t>1-Cliente no se encuentra en domicilio 2-Acometida en contacto con arbol. Riesgo electrico</t>
  </si>
  <si>
    <t>2175864</t>
  </si>
  <si>
    <t>207507012023143913</t>
  </si>
  <si>
    <t>DF20227564499</t>
  </si>
  <si>
    <t>Educadora A. Edwards #1173</t>
  </si>
  <si>
    <t>1-Cliente asegura nunca haber llamado a ENEL</t>
  </si>
  <si>
    <t>2175858</t>
  </si>
  <si>
    <t>207507012023143235</t>
  </si>
  <si>
    <t>DF20227562445</t>
  </si>
  <si>
    <t>Educadora A. Edwards #927</t>
  </si>
  <si>
    <t>1-Cliente no se encuentra en domicilio 2- Caja B.T con tapa abierta  3-Suministro electrico normalizado</t>
  </si>
  <si>
    <t>2175851</t>
  </si>
  <si>
    <t>207507012023141354</t>
  </si>
  <si>
    <t>DF20227567653</t>
  </si>
  <si>
    <t>El Roble #940</t>
  </si>
  <si>
    <t>1-Cliente no se encuentra en domicilio  2-Caja B.T sin tapa</t>
  </si>
  <si>
    <t>2175845</t>
  </si>
  <si>
    <t>207507012023140057</t>
  </si>
  <si>
    <t>DF20227567695</t>
  </si>
  <si>
    <t>2175837</t>
  </si>
  <si>
    <t>207507012023135022</t>
  </si>
  <si>
    <t>DF20227566187</t>
  </si>
  <si>
    <t>Nicolas de Garnica #646</t>
  </si>
  <si>
    <t>2177084</t>
  </si>
  <si>
    <t>207609012023163329</t>
  </si>
  <si>
    <t>DF20227570523</t>
  </si>
  <si>
    <t>Gualberto mendez 1147</t>
  </si>
  <si>
    <t>2177046</t>
  </si>
  <si>
    <t>207609012023154506</t>
  </si>
  <si>
    <t>DF20227571087</t>
  </si>
  <si>
    <t>El trebol 905</t>
  </si>
  <si>
    <t>2176928</t>
  </si>
  <si>
    <t>207609012023151323</t>
  </si>
  <si>
    <t>DF20227570859</t>
  </si>
  <si>
    <t>Union 21 de mayo 2892</t>
  </si>
  <si>
    <t>2176918</t>
  </si>
  <si>
    <t>207609012023144538</t>
  </si>
  <si>
    <t>DF20227571954</t>
  </si>
  <si>
    <t>Patria vieja 364 A</t>
  </si>
  <si>
    <t>Problema externo TD , corresponde a entre calles , maipo con albano</t>
  </si>
  <si>
    <t>2176915</t>
  </si>
  <si>
    <t>207609012023143633</t>
  </si>
  <si>
    <t>DF20227571727</t>
  </si>
  <si>
    <t>El roble 939</t>
  </si>
  <si>
    <t>Sin moradores , sin mayor  observacion</t>
  </si>
  <si>
    <t>2176896</t>
  </si>
  <si>
    <t>207609012023132741</t>
  </si>
  <si>
    <t>DF20227571195</t>
  </si>
  <si>
    <t>Lircay 323</t>
  </si>
  <si>
    <t>2176874</t>
  </si>
  <si>
    <t>207609012023125522</t>
  </si>
  <si>
    <t>DF20227570387</t>
  </si>
  <si>
    <t>Comandante veliz 1935</t>
  </si>
  <si>
    <t>Beatriz jaramillo</t>
  </si>
  <si>
    <t>991749307</t>
  </si>
  <si>
    <t>Se veifica , sin mayor observacion</t>
  </si>
  <si>
    <t>2176851</t>
  </si>
  <si>
    <t>207609012023121020</t>
  </si>
  <si>
    <t>DF20227571021</t>
  </si>
  <si>
    <t>Peru 1217 dpto 1221</t>
  </si>
  <si>
    <t>2176785</t>
  </si>
  <si>
    <t>207609012023115508</t>
  </si>
  <si>
    <t>DF20227573369</t>
  </si>
  <si>
    <t>Alberto figueroa 440 dpto 1402</t>
  </si>
  <si>
    <t>Jorge bastidas</t>
  </si>
  <si>
    <t>934231686</t>
  </si>
  <si>
    <t>2176771</t>
  </si>
  <si>
    <t>207609012023112021</t>
  </si>
  <si>
    <t>DF20227571171</t>
  </si>
  <si>
    <t>Santos dumont 642</t>
  </si>
  <si>
    <t>Falta maxima de fotos exigidas   Problema externo subt.  Corresponde a calle los olivos fte 698</t>
  </si>
  <si>
    <t>2176770</t>
  </si>
  <si>
    <t>207609012023111819</t>
  </si>
  <si>
    <t>DF20227571174</t>
  </si>
  <si>
    <t>Raimundo charlin 722</t>
  </si>
  <si>
    <t>2176763</t>
  </si>
  <si>
    <t>207609012023110313</t>
  </si>
  <si>
    <t>DF20227570434</t>
  </si>
  <si>
    <t>Eusebio lillo 479</t>
  </si>
  <si>
    <t>2176757</t>
  </si>
  <si>
    <t>207609012023105230</t>
  </si>
  <si>
    <t>DF20227574271</t>
  </si>
  <si>
    <t>Ernesto pinto larraguibel 281</t>
  </si>
  <si>
    <t>Nadie atiende , empalme subt.</t>
  </si>
  <si>
    <t>2178208</t>
  </si>
  <si>
    <t>207610012023162917</t>
  </si>
  <si>
    <t>DF20227569730</t>
  </si>
  <si>
    <t>Fariña 453 A</t>
  </si>
  <si>
    <t>Sector conflictivo , no se toman fotos por precaucion</t>
  </si>
  <si>
    <t>2178166</t>
  </si>
  <si>
    <t>207610012023154108</t>
  </si>
  <si>
    <t>DF20227568811</t>
  </si>
  <si>
    <t>Salas 230</t>
  </si>
  <si>
    <t>2178165</t>
  </si>
  <si>
    <t>207510012023153517</t>
  </si>
  <si>
    <t>DF20227564912</t>
  </si>
  <si>
    <t>Las Torres #3360</t>
  </si>
  <si>
    <t>2178160</t>
  </si>
  <si>
    <t>207510012023152123</t>
  </si>
  <si>
    <t>DF20227563812</t>
  </si>
  <si>
    <t>Enrique Donoso #187</t>
  </si>
  <si>
    <t>Hermenegildo Zocon</t>
  </si>
  <si>
    <t>961210543</t>
  </si>
  <si>
    <t>2178149</t>
  </si>
  <si>
    <t>207510012023145828</t>
  </si>
  <si>
    <t>DF20227564642</t>
  </si>
  <si>
    <t>Alfredo Rosende #4005</t>
  </si>
  <si>
    <t>2178137</t>
  </si>
  <si>
    <t>207610012023143624</t>
  </si>
  <si>
    <t>DF20227570855</t>
  </si>
  <si>
    <t>Avenida principal 690 C</t>
  </si>
  <si>
    <t>Falta mayor data en fotos . Sector hostil , no se toman datos por precaucion</t>
  </si>
  <si>
    <t>2178118</t>
  </si>
  <si>
    <t>207610012023135324</t>
  </si>
  <si>
    <t>DF20227572469</t>
  </si>
  <si>
    <t>Nueva recoleta 3790</t>
  </si>
  <si>
    <t>Sector hostil . No se toman fotos por precaucion . Se suma feriantes en calle</t>
  </si>
  <si>
    <t>2178117</t>
  </si>
  <si>
    <t>207510012023135054</t>
  </si>
  <si>
    <t>DF20227562353</t>
  </si>
  <si>
    <t>Mario Neira #675</t>
  </si>
  <si>
    <t>2178107</t>
  </si>
  <si>
    <t>207510012023133909</t>
  </si>
  <si>
    <t>DF20227561233</t>
  </si>
  <si>
    <t>Mario Neira #612</t>
  </si>
  <si>
    <t>2178103</t>
  </si>
  <si>
    <t>207510012023133318</t>
  </si>
  <si>
    <t>DF20227560757</t>
  </si>
  <si>
    <t>2178084</t>
  </si>
  <si>
    <t>207510012023131842</t>
  </si>
  <si>
    <t>DF20227559348</t>
  </si>
  <si>
    <t>Juan Cristobal #4226</t>
  </si>
  <si>
    <t>1-Cliente no se encuentra en domicilio  2-No declaran codigo de material utilizado, pero si describen su uso</t>
  </si>
  <si>
    <t>2178071</t>
  </si>
  <si>
    <t>207610012023130707</t>
  </si>
  <si>
    <t>DF20227569742</t>
  </si>
  <si>
    <t>Hernan mery 3848</t>
  </si>
  <si>
    <t>Falta mayor data en una foto . Sin acceso a casas</t>
  </si>
  <si>
    <t>2178069</t>
  </si>
  <si>
    <t>207610012023125843</t>
  </si>
  <si>
    <t>DF20227569417</t>
  </si>
  <si>
    <t>Jose santos ossa 3558</t>
  </si>
  <si>
    <t>Sin moradores , casa en remodelacion</t>
  </si>
  <si>
    <t>2178062</t>
  </si>
  <si>
    <t>207610012023124335</t>
  </si>
  <si>
    <t>DF20227569354</t>
  </si>
  <si>
    <t>Magnolia 526</t>
  </si>
  <si>
    <t>2178024</t>
  </si>
  <si>
    <t>207610012023114319</t>
  </si>
  <si>
    <t>DF20227570394</t>
  </si>
  <si>
    <t>Heroes de la concepcion 3299 A</t>
  </si>
  <si>
    <t>2178021</t>
  </si>
  <si>
    <t>207610012023114104</t>
  </si>
  <si>
    <t>DF20227571318</t>
  </si>
  <si>
    <t>Santa filomena 314 C 5</t>
  </si>
  <si>
    <t>Falta maxima de fotos exigidas . No se toman fotos para prevenir problemas con locatarios</t>
  </si>
  <si>
    <t>2178013</t>
  </si>
  <si>
    <t>207610012023111516</t>
  </si>
  <si>
    <t>DF20227573805</t>
  </si>
  <si>
    <t>Antonia lope de bello 135 p2 D</t>
  </si>
  <si>
    <t>Problema externo subt. No se toman muchas fotos por precaucion con locatarios</t>
  </si>
  <si>
    <t>2178012</t>
  </si>
  <si>
    <t>207610012023111222</t>
  </si>
  <si>
    <t>DF20227574036</t>
  </si>
  <si>
    <t>Patronato 186</t>
  </si>
  <si>
    <t>No se toman fotos para prevenir problemas con locatarios , sector patronato , problema externo , subt.</t>
  </si>
  <si>
    <t>2178009</t>
  </si>
  <si>
    <t>207610012023111018</t>
  </si>
  <si>
    <t>DF20227574168</t>
  </si>
  <si>
    <t>Patronato 205</t>
  </si>
  <si>
    <t>No se toman fotos por precaucion , sector patronato .</t>
  </si>
  <si>
    <t>2180124</t>
  </si>
  <si>
    <t>207611012023180557</t>
  </si>
  <si>
    <t>DF20227570054</t>
  </si>
  <si>
    <t>2180087</t>
  </si>
  <si>
    <t>207611012023165956</t>
  </si>
  <si>
    <t>DF20227570897</t>
  </si>
  <si>
    <t>Recoleta 220</t>
  </si>
  <si>
    <t>Sector hostil , no se toman fotos por precaucion .</t>
  </si>
  <si>
    <t>2180051</t>
  </si>
  <si>
    <t>207611012023154952</t>
  </si>
  <si>
    <t>DF20227569940</t>
  </si>
  <si>
    <t>Heroes de la concepcion 3299</t>
  </si>
  <si>
    <t>Sector hostil. Sin moradores</t>
  </si>
  <si>
    <t>2180018</t>
  </si>
  <si>
    <t>207611012023144932</t>
  </si>
  <si>
    <t>DF20227570986</t>
  </si>
  <si>
    <t>Falta mayor detalle en fotos del trabajo mismo . Sin moradores</t>
  </si>
  <si>
    <t>2179640</t>
  </si>
  <si>
    <t>207611012023134817</t>
  </si>
  <si>
    <t>DF20227570129</t>
  </si>
  <si>
    <t>Sector hostil , local cerrado . No se toman muchas fotos por precaucion</t>
  </si>
  <si>
    <t>2179638</t>
  </si>
  <si>
    <t>207611012023134500</t>
  </si>
  <si>
    <t>DF20227573165</t>
  </si>
  <si>
    <t>Rengifo 251</t>
  </si>
  <si>
    <t>Falta maxima de fotos exigidas . Sector conflictivo . No se toman fotos para prevenir problemas con locatarios y toldos azules</t>
  </si>
  <si>
    <t>2179636</t>
  </si>
  <si>
    <t>207611012023134308</t>
  </si>
  <si>
    <t>DF20227570275</t>
  </si>
  <si>
    <t>Recoleta 414</t>
  </si>
  <si>
    <t>Problema externo , subt.  No se toman fotos por precaucion , sector la vega</t>
  </si>
  <si>
    <t>2179631</t>
  </si>
  <si>
    <t>207611012023133753</t>
  </si>
  <si>
    <t>DF20227571321</t>
  </si>
  <si>
    <t>Recoleta 428 ps 12</t>
  </si>
  <si>
    <t>Sin acceso a medidores ,. Sector hostil , sector la vega , no se toman fotos por precaucion</t>
  </si>
  <si>
    <t>2179621</t>
  </si>
  <si>
    <t>207611012023132608</t>
  </si>
  <si>
    <t>DF20227570363</t>
  </si>
  <si>
    <t>Loreto 421</t>
  </si>
  <si>
    <t>2179613</t>
  </si>
  <si>
    <t>207611012023130452</t>
  </si>
  <si>
    <t>DF20227569923</t>
  </si>
  <si>
    <t>Dardignac 84 C</t>
  </si>
  <si>
    <t>2179606</t>
  </si>
  <si>
    <t>207611012023124815</t>
  </si>
  <si>
    <t>DF20227573687</t>
  </si>
  <si>
    <t>Bombero nuñez 281</t>
  </si>
  <si>
    <t>2179605</t>
  </si>
  <si>
    <t>207611012023124624</t>
  </si>
  <si>
    <t>DF20227573673</t>
  </si>
  <si>
    <t>Bombero nuñez 101</t>
  </si>
  <si>
    <t>2179602</t>
  </si>
  <si>
    <t>207611012023124105</t>
  </si>
  <si>
    <t>DF20227571487</t>
  </si>
  <si>
    <t>Dardignac 393</t>
  </si>
  <si>
    <t>Problema externo , subt</t>
  </si>
  <si>
    <t>2181950</t>
  </si>
  <si>
    <t>207512012023160206</t>
  </si>
  <si>
    <t>DF20227562435</t>
  </si>
  <si>
    <t>Nueva Renfigo #381</t>
  </si>
  <si>
    <t>1-Cliente confirma encontrarse con suministro electrico, pero que en el sector es normal los cortes debido a los robos de cable</t>
  </si>
  <si>
    <t>2181948</t>
  </si>
  <si>
    <t>207512012023155807</t>
  </si>
  <si>
    <t>DF20227568802</t>
  </si>
  <si>
    <t>Nueva Renfigo #375 dpto 21</t>
  </si>
  <si>
    <t>2181815</t>
  </si>
  <si>
    <t>207512012023154733</t>
  </si>
  <si>
    <t>DF20227559288</t>
  </si>
  <si>
    <t>Nueva Renfigo #209</t>
  </si>
  <si>
    <t>1-Aun se mantiene linea Calpe provisoria  2-Suministro electrico normal</t>
  </si>
  <si>
    <t>2181797</t>
  </si>
  <si>
    <t>207512012023152424</t>
  </si>
  <si>
    <t>DF20227561961</t>
  </si>
  <si>
    <t>General de la Lastra #743 loc 959</t>
  </si>
  <si>
    <t>1-Sector conflictivo se evita tomar fotografias y gente pidiendo dinero de forma hostil  2-Suministro electrico normalizado</t>
  </si>
  <si>
    <t>2181793</t>
  </si>
  <si>
    <t>207512012023151901</t>
  </si>
  <si>
    <t>DF20227560600</t>
  </si>
  <si>
    <t>General de la Lastra #743 loc 270</t>
  </si>
  <si>
    <t>1-Sector conflictivo, se acerca gente a pedir dinero y se comportan de forma hostil  2-Suministro electrico normalizado</t>
  </si>
  <si>
    <t>2181791</t>
  </si>
  <si>
    <t>207512012023151430</t>
  </si>
  <si>
    <t>DF20227568835</t>
  </si>
  <si>
    <t>Trieste #168</t>
  </si>
  <si>
    <t>1-Suministro electrico normalizado en el sector  2-No declara codigo de material utilizado, solo describe su uso</t>
  </si>
  <si>
    <t>2181786</t>
  </si>
  <si>
    <t>207512012023150325</t>
  </si>
  <si>
    <t>DF20227561058</t>
  </si>
  <si>
    <t>Trento #7</t>
  </si>
  <si>
    <t>2181782</t>
  </si>
  <si>
    <t>207512012023145642</t>
  </si>
  <si>
    <t>DF20227566277</t>
  </si>
  <si>
    <t>Antonia L. Bello #649</t>
  </si>
  <si>
    <t>2181779</t>
  </si>
  <si>
    <t>207512012023144627</t>
  </si>
  <si>
    <t>DF20227568002</t>
  </si>
  <si>
    <t>Antonia L. Bello #635</t>
  </si>
  <si>
    <t>Gustavo Baran</t>
  </si>
  <si>
    <t>978568228</t>
  </si>
  <si>
    <t>2181768</t>
  </si>
  <si>
    <t>207512012023142204</t>
  </si>
  <si>
    <t>DF20227566887</t>
  </si>
  <si>
    <t>Manzano #456</t>
  </si>
  <si>
    <t>1-Cliente no se encuentra en domicilio  2-No declara codigo de material utilizado, pero si describe su uso</t>
  </si>
  <si>
    <t>2181753</t>
  </si>
  <si>
    <t>207512012023135846</t>
  </si>
  <si>
    <t>DF20227568295</t>
  </si>
  <si>
    <t>Patronato #219</t>
  </si>
  <si>
    <t>1-TD 10474 (Subt.) se encuentra normalizado  2-No declaran codigo de material utilizado, pero si describen su uso</t>
  </si>
  <si>
    <t>2181743</t>
  </si>
  <si>
    <t>207512012023133449</t>
  </si>
  <si>
    <t>DF20227564358</t>
  </si>
  <si>
    <t>Rio de Janeiro #213</t>
  </si>
  <si>
    <t>Melvin Guzman</t>
  </si>
  <si>
    <t>1-Cliente con suministro electrico normalizado 2-No declara codigo de ITM utilizado, pero si decribe su uso</t>
  </si>
  <si>
    <t>2181738</t>
  </si>
  <si>
    <t>207512012023131835</t>
  </si>
  <si>
    <t>DF20227568283</t>
  </si>
  <si>
    <t>Rio de Janeiro #244</t>
  </si>
  <si>
    <t>Sang</t>
  </si>
  <si>
    <t>979687750</t>
  </si>
  <si>
    <t>2181720</t>
  </si>
  <si>
    <t>207612012023125756</t>
  </si>
  <si>
    <t>DF20227569512</t>
  </si>
  <si>
    <t>Los olivos , recoleta</t>
  </si>
  <si>
    <t>Sector hostil , dificil tomar fotografias . Problema externo ,subt.</t>
  </si>
  <si>
    <t>2181715</t>
  </si>
  <si>
    <t>207512012023124459</t>
  </si>
  <si>
    <t>DF20227562087</t>
  </si>
  <si>
    <t>Antonia L. De Bello</t>
  </si>
  <si>
    <t>Maria Gamboa</t>
  </si>
  <si>
    <t>1-Cliente con suministro electrico normalizado 2-Falta sello exterior en caja empalme 3-en informe cuadrilla notifica cambio de ITM 25A, pero en visita se visualiza ITM 63A</t>
  </si>
  <si>
    <t>2181702</t>
  </si>
  <si>
    <t>207512012023122431</t>
  </si>
  <si>
    <t>DF20227567127</t>
  </si>
  <si>
    <t>Purisima #185 1</t>
  </si>
  <si>
    <t>2181645</t>
  </si>
  <si>
    <t>207612012023110745</t>
  </si>
  <si>
    <t>DF20227573238</t>
  </si>
  <si>
    <t>Bombero nuñez , dardignac</t>
  </si>
  <si>
    <t>Problema TD , externo</t>
  </si>
  <si>
    <t>2181633</t>
  </si>
  <si>
    <t>207612012023105237</t>
  </si>
  <si>
    <t>DF20227571323</t>
  </si>
  <si>
    <t>Recoleta 247 L 15</t>
  </si>
  <si>
    <t>Falta maxima de fotos exigidas . Sector hostil , no se toman fotos por precaucion .</t>
  </si>
  <si>
    <t>2181631</t>
  </si>
  <si>
    <t>207612012023104340</t>
  </si>
  <si>
    <t>DF20227570371</t>
  </si>
  <si>
    <t>Antonio lope de bello 447</t>
  </si>
  <si>
    <t>2182909</t>
  </si>
  <si>
    <t>207513012023152958</t>
  </si>
  <si>
    <t>DF20227561794</t>
  </si>
  <si>
    <t>Recoleta #1039 dpto 12</t>
  </si>
  <si>
    <t>2182900</t>
  </si>
  <si>
    <t>207513012023151412</t>
  </si>
  <si>
    <t>DF20227563656</t>
  </si>
  <si>
    <t>Santos Dumont #867</t>
  </si>
  <si>
    <t>2182887</t>
  </si>
  <si>
    <t>207513012023150018</t>
  </si>
  <si>
    <t>DF20227562290</t>
  </si>
  <si>
    <t>Fariña #453</t>
  </si>
  <si>
    <t>1-Suministro electrico normalizado en el sector</t>
  </si>
  <si>
    <t>2182883</t>
  </si>
  <si>
    <t>207513012023145659</t>
  </si>
  <si>
    <t>DF20227561767</t>
  </si>
  <si>
    <t>La Paz #693</t>
  </si>
  <si>
    <t>1-Suministro electrico normalizado en sector</t>
  </si>
  <si>
    <t>2182874</t>
  </si>
  <si>
    <t>207513012023143047</t>
  </si>
  <si>
    <t>DF20227567495</t>
  </si>
  <si>
    <t>General de la Lastra #871 loc 11</t>
  </si>
  <si>
    <t>1-Cliente molesto con ENEL, no dedea atender</t>
  </si>
  <si>
    <t>2182869</t>
  </si>
  <si>
    <t>207513012023142153</t>
  </si>
  <si>
    <t>DF20227567297</t>
  </si>
  <si>
    <t>Salas #344 al 362</t>
  </si>
  <si>
    <t>2182862</t>
  </si>
  <si>
    <t>207613012023141624</t>
  </si>
  <si>
    <t>DF20227587815</t>
  </si>
  <si>
    <t>Las golondrinas 8377</t>
  </si>
  <si>
    <t>Sin moradores , no se toman muchas fotos para evitar problemas con vecinos</t>
  </si>
  <si>
    <t>2182859</t>
  </si>
  <si>
    <t>207513012023141326</t>
  </si>
  <si>
    <t>DF20227567516</t>
  </si>
  <si>
    <t>Fariña #461</t>
  </si>
  <si>
    <t>2182851</t>
  </si>
  <si>
    <t>207613012023140243</t>
  </si>
  <si>
    <t>DF20227574671</t>
  </si>
  <si>
    <t>Las rosas 8813</t>
  </si>
  <si>
    <t>Atiende cliente no de buena forma , corrobora visita de personal de emergncia , pero no entrega datos , por precaucion no se toma foto de fachada</t>
  </si>
  <si>
    <t>2182844</t>
  </si>
  <si>
    <t>207613012023135525</t>
  </si>
  <si>
    <t>DF20227570851</t>
  </si>
  <si>
    <t>Las higueras 3627 B4 A dpto 12</t>
  </si>
  <si>
    <t>2182842</t>
  </si>
  <si>
    <t>207513012023132525</t>
  </si>
  <si>
    <t>DF20227561752</t>
  </si>
  <si>
    <t>Dardignac #107</t>
  </si>
  <si>
    <t>Raquel Kara</t>
  </si>
  <si>
    <t>2182841</t>
  </si>
  <si>
    <t>207613012023135329</t>
  </si>
  <si>
    <t>DF20227582742</t>
  </si>
  <si>
    <t>Las lluvias 1635</t>
  </si>
  <si>
    <t>2182820</t>
  </si>
  <si>
    <t>207613012023132247</t>
  </si>
  <si>
    <t>DF20227560849</t>
  </si>
  <si>
    <t>Las nalcas norte 7677</t>
  </si>
  <si>
    <t>No existen fotos en observaciones . Sin moradores , sin mayor observaciones</t>
  </si>
  <si>
    <t>2182814</t>
  </si>
  <si>
    <t>207613012023130809</t>
  </si>
  <si>
    <t>DF20227559149</t>
  </si>
  <si>
    <t>Las mercedes 7634</t>
  </si>
  <si>
    <t>2182813</t>
  </si>
  <si>
    <t>207613012023130519</t>
  </si>
  <si>
    <t>DF20227579437</t>
  </si>
  <si>
    <t>Las mercedes 7776</t>
  </si>
  <si>
    <t>2182803</t>
  </si>
  <si>
    <t>207513012023123224</t>
  </si>
  <si>
    <t>DF20227565736</t>
  </si>
  <si>
    <t>Recoleta #497</t>
  </si>
  <si>
    <t>Pedro Guardia</t>
  </si>
  <si>
    <t>2182797</t>
  </si>
  <si>
    <t>207513012023121006</t>
  </si>
  <si>
    <t>DF20227559268</t>
  </si>
  <si>
    <t>Recoleta # 418</t>
  </si>
  <si>
    <t>2183584</t>
  </si>
  <si>
    <t>207514012023175241</t>
  </si>
  <si>
    <t>DF20227569649</t>
  </si>
  <si>
    <t>Avenida Uno #1483</t>
  </si>
  <si>
    <t>1-Cliente no se encuentra en domicilio 2-No se logra tomar fotografias, sector conflictivo personas en consumo de drogas fuertes</t>
  </si>
  <si>
    <t>2183578</t>
  </si>
  <si>
    <t>207514012023174524</t>
  </si>
  <si>
    <t>DF20227574994</t>
  </si>
  <si>
    <t>Avenids Uno #10845 dpto 33 bl 15</t>
  </si>
  <si>
    <t>1-Vecinos hostiles, sector conflictivo no se logra acceso ni tomar fotografias</t>
  </si>
  <si>
    <t>2183575</t>
  </si>
  <si>
    <t>207514012023174057</t>
  </si>
  <si>
    <t>DF20227563508</t>
  </si>
  <si>
    <t>Avenida Uno #10397 B</t>
  </si>
  <si>
    <t>2183573</t>
  </si>
  <si>
    <t>207514012023173110</t>
  </si>
  <si>
    <t>DF20227568014</t>
  </si>
  <si>
    <t>Avenida Uno #10393 J</t>
  </si>
  <si>
    <t>2183569</t>
  </si>
  <si>
    <t>207514012023172001</t>
  </si>
  <si>
    <t>DF20227586370</t>
  </si>
  <si>
    <t>Avenida Uno #10239</t>
  </si>
  <si>
    <t>1-Cable de telecomunicaciones ya no se encuentra, pero si piola de acero se encuentra colgando</t>
  </si>
  <si>
    <t>2183563</t>
  </si>
  <si>
    <t>207514012023170514</t>
  </si>
  <si>
    <t>DF20227577168</t>
  </si>
  <si>
    <t>Anganamon #1227</t>
  </si>
  <si>
    <t>Marcos Gatica</t>
  </si>
  <si>
    <t>2183559</t>
  </si>
  <si>
    <t>207514012023170150</t>
  </si>
  <si>
    <t>DF20227580331</t>
  </si>
  <si>
    <t>1-Cliente con suministro electrico normalizado  2- No declaran codigo de ITM utilizado, pero si describen su uso</t>
  </si>
  <si>
    <t>2183547</t>
  </si>
  <si>
    <t>207514012023163520</t>
  </si>
  <si>
    <t>DF20227572785</t>
  </si>
  <si>
    <t>Antillanca #1245</t>
  </si>
  <si>
    <t>1-Poste B.T (Antillanca/Honduras) ya se encuentra cambiado y normalizado</t>
  </si>
  <si>
    <t>2183539</t>
  </si>
  <si>
    <t>207514012023161956</t>
  </si>
  <si>
    <t>DF20227579405</t>
  </si>
  <si>
    <t>Araucania #7762</t>
  </si>
  <si>
    <t>1-Suministro electrico normalizado en el sector  2-Si declara codigo de fusible utilizado, pero no describe su uso</t>
  </si>
  <si>
    <t>2183530</t>
  </si>
  <si>
    <t>207514012023161211</t>
  </si>
  <si>
    <t>DF20227579730</t>
  </si>
  <si>
    <t>Araucania #7648 casa 58</t>
  </si>
  <si>
    <t>Alonso Berrios Cortez</t>
  </si>
  <si>
    <t>982998629</t>
  </si>
  <si>
    <t>2183521</t>
  </si>
  <si>
    <t>207514012023154334</t>
  </si>
  <si>
    <t>DF20227577568</t>
  </si>
  <si>
    <t>Araucania #7648</t>
  </si>
  <si>
    <t>1-Suministro electrico normal en sector 2-Se realizaron podas para la red B.T</t>
  </si>
  <si>
    <t>2183520</t>
  </si>
  <si>
    <t>207514012023153408</t>
  </si>
  <si>
    <t>DF20227560889</t>
  </si>
  <si>
    <t>Alicahue #8479</t>
  </si>
  <si>
    <t>1-Cliente si se encuentra en domicilio, pero desconoce de visita de tecnicos</t>
  </si>
  <si>
    <t>2183509</t>
  </si>
  <si>
    <t>207514012023151336</t>
  </si>
  <si>
    <t>DF20227580436</t>
  </si>
  <si>
    <t>Bentonita #1128</t>
  </si>
  <si>
    <t>2183506</t>
  </si>
  <si>
    <t>207514012023150020</t>
  </si>
  <si>
    <t>DF20227568557</t>
  </si>
  <si>
    <t>Belgica #10325</t>
  </si>
  <si>
    <t>Sergio Karl</t>
  </si>
  <si>
    <t>983362663</t>
  </si>
  <si>
    <t>1-Cliente muy molesto debido a que se encontraba con boleta al dia y tecnico aun asi, efectua corte de suministro electrico  2-Caja B.T sin tapa</t>
  </si>
  <si>
    <t>2183500</t>
  </si>
  <si>
    <t>207514012023144338</t>
  </si>
  <si>
    <t>DF20227579570</t>
  </si>
  <si>
    <t>Barranquilla #612</t>
  </si>
  <si>
    <t>1-Cliente no se encuentra en domicilio 2-Poste B.T requiere poda</t>
  </si>
  <si>
    <t>2183491</t>
  </si>
  <si>
    <t>207514012023141632</t>
  </si>
  <si>
    <t>DF20227562007</t>
  </si>
  <si>
    <t>Alameda Oriente #9655</t>
  </si>
  <si>
    <t>2183484</t>
  </si>
  <si>
    <t>207514012023135134</t>
  </si>
  <si>
    <t>DF20227562403</t>
  </si>
  <si>
    <t>Av. La Florida #9423 tr B dpto 306</t>
  </si>
  <si>
    <t>Maria Rosa Villarroel</t>
  </si>
  <si>
    <t>995423786</t>
  </si>
  <si>
    <t>1-Cliente aun se mantiene en situacion de no cambio de medidor fundido desde el 4/12/23</t>
  </si>
  <si>
    <t>2183449</t>
  </si>
  <si>
    <t>207514012023130411</t>
  </si>
  <si>
    <t>DF20227583056</t>
  </si>
  <si>
    <t>8 de Septiembre #11436</t>
  </si>
  <si>
    <t>2184890</t>
  </si>
  <si>
    <t>207616012023173544</t>
  </si>
  <si>
    <t>DF20227574096</t>
  </si>
  <si>
    <t>Las quinchas 10946</t>
  </si>
  <si>
    <t>Sector muy conflictivo , costado de plaza . No se toman fotos para prevenir problemas</t>
  </si>
  <si>
    <t>2184886</t>
  </si>
  <si>
    <t>207616012023173216</t>
  </si>
  <si>
    <t>DF20227559335</t>
  </si>
  <si>
    <t>Las parras 1488</t>
  </si>
  <si>
    <t>Sector hostil . Por precaucion no se toman fotografias . Sin moradores</t>
  </si>
  <si>
    <t>2184855</t>
  </si>
  <si>
    <t>207616012023162630</t>
  </si>
  <si>
    <t>DF20227586489</t>
  </si>
  <si>
    <t>Las magnolias 836</t>
  </si>
  <si>
    <t>2184848</t>
  </si>
  <si>
    <t>207616012023161341</t>
  </si>
  <si>
    <t>DF20227560656</t>
  </si>
  <si>
    <t>Las gardenias 1381</t>
  </si>
  <si>
    <t>Sector hostil , sin moradores , no se toman muchas fotos para prevenir</t>
  </si>
  <si>
    <t>2184844</t>
  </si>
  <si>
    <t>207516012023160257</t>
  </si>
  <si>
    <t>DF20227585508</t>
  </si>
  <si>
    <t>Badajoz #1113</t>
  </si>
  <si>
    <t>1-Respecto a fotografias de informe cuadrilla, asumo que existio un cambio completo del TD 13528,junto con sus fusibles B.T tipo NH  2-Suministro electrico normalizado en sector</t>
  </si>
  <si>
    <t>2184837</t>
  </si>
  <si>
    <t>207516012023155046</t>
  </si>
  <si>
    <t>DF20227560639</t>
  </si>
  <si>
    <t>Cau Cau #764</t>
  </si>
  <si>
    <t>1-No se logra acceso, barrio cerrado con porton</t>
  </si>
  <si>
    <t>2184831</t>
  </si>
  <si>
    <t>207516012023154015</t>
  </si>
  <si>
    <t>DF20227572828</t>
  </si>
  <si>
    <t>Cerro El Roble #765</t>
  </si>
  <si>
    <t>Dominique Gonzalez</t>
  </si>
  <si>
    <t>2184821</t>
  </si>
  <si>
    <t>207516012023151732</t>
  </si>
  <si>
    <t>DF20227570393</t>
  </si>
  <si>
    <t>Cerro Caracol #10182</t>
  </si>
  <si>
    <t>Omar Muñoz</t>
  </si>
  <si>
    <t>1-Cliente con suministro electrico normalizado  2-Acometida reparada de forma provisoria con union  3-Cliente requiere poste particular para dar altura a su acometida 4-No declara codigo de material utilizado, pero describe su uso</t>
  </si>
  <si>
    <t>2184786</t>
  </si>
  <si>
    <t>207516012023145741</t>
  </si>
  <si>
    <t>DF20227573220</t>
  </si>
  <si>
    <t>Bacteriologico #10552</t>
  </si>
  <si>
    <t>1- Cliente no se encuentra en domicilio  2-Caja B.T se encuentra sin tapa</t>
  </si>
  <si>
    <t>2184783</t>
  </si>
  <si>
    <t>207616012023145355</t>
  </si>
  <si>
    <t>DF20227577303</t>
  </si>
  <si>
    <t>Las quintas 9247</t>
  </si>
  <si>
    <t>2184781</t>
  </si>
  <si>
    <t>207616012023145133</t>
  </si>
  <si>
    <t>DF20227574725</t>
  </si>
  <si>
    <t>Sin moradores . Sector conflictivo.</t>
  </si>
  <si>
    <t>2184780</t>
  </si>
  <si>
    <t>207516012023144739</t>
  </si>
  <si>
    <t>DF20227581947</t>
  </si>
  <si>
    <t>Bacteriologico #10835</t>
  </si>
  <si>
    <t>1- Empalme trifasico alimenta un stripcenter, trabajadores presentes desconocen de lo sucedido  2-Suministro electrico normalizado</t>
  </si>
  <si>
    <t>2184778</t>
  </si>
  <si>
    <t>207616012023144920</t>
  </si>
  <si>
    <t>DF20227573619</t>
  </si>
  <si>
    <t>2184770</t>
  </si>
  <si>
    <t>207516012023142706</t>
  </si>
  <si>
    <t>DF20227585400</t>
  </si>
  <si>
    <t>Caupolican #11571</t>
  </si>
  <si>
    <t>1-TD 33397 se encuentra normalizado  2-Fusibles reja se encuentran sustituidos actualmente por fusibles NH a la fecha</t>
  </si>
  <si>
    <t>2184751</t>
  </si>
  <si>
    <t>207516012023140053</t>
  </si>
  <si>
    <t>DF20227575764</t>
  </si>
  <si>
    <t>Caupolican #11579</t>
  </si>
  <si>
    <t>Mario Sanchez</t>
  </si>
  <si>
    <t>2184747</t>
  </si>
  <si>
    <t>207516012023135334</t>
  </si>
  <si>
    <t>DF20227581580</t>
  </si>
  <si>
    <t>1-TD 33397 Se encuentra normalizado  2-Se encuentran realizado cambio de fusibles reja a fusibles tipo NH</t>
  </si>
  <si>
    <t>2184738</t>
  </si>
  <si>
    <t>207516012023133637</t>
  </si>
  <si>
    <t>DF20227585289</t>
  </si>
  <si>
    <t>Central #176</t>
  </si>
  <si>
    <t>Pamela Tabilos</t>
  </si>
  <si>
    <t>931470301</t>
  </si>
  <si>
    <t>2184732</t>
  </si>
  <si>
    <t>207616012023132316</t>
  </si>
  <si>
    <t>DF20227586452</t>
  </si>
  <si>
    <t>Lebu 783</t>
  </si>
  <si>
    <t>2184728</t>
  </si>
  <si>
    <t>207516012023131749</t>
  </si>
  <si>
    <t>DF20227563034</t>
  </si>
  <si>
    <t>Calle Tres #49</t>
  </si>
  <si>
    <t>2184713</t>
  </si>
  <si>
    <t>207516012023125845</t>
  </si>
  <si>
    <t>DF20227579027</t>
  </si>
  <si>
    <t>Bach #10679</t>
  </si>
  <si>
    <t>1-Cliente no se encuentra en domicilio  2-Se aprecia en fotografia de cuadrilla, cliente tenia ITM 10A y se instala un ITM 25A</t>
  </si>
  <si>
    <t>2184702</t>
  </si>
  <si>
    <t>207516012023123844</t>
  </si>
  <si>
    <t>DF20227581517</t>
  </si>
  <si>
    <t>Blanca #12596 loc A</t>
  </si>
  <si>
    <t>Emperatriz Toledo</t>
  </si>
  <si>
    <t>2184688</t>
  </si>
  <si>
    <t>207616012023122208</t>
  </si>
  <si>
    <t>DF20227573004</t>
  </si>
  <si>
    <t>Limache 863</t>
  </si>
  <si>
    <t>Sector confluctivo , se hace dificil el ingreso a pasaje . No se toman fotos por precaucion</t>
  </si>
  <si>
    <t>2184686</t>
  </si>
  <si>
    <t>207616012023121914</t>
  </si>
  <si>
    <t>DF20227576536</t>
  </si>
  <si>
    <t>Limache 505</t>
  </si>
  <si>
    <t>Falta maxima de fotos exigidas   Sector conflictivo , hay especie de barreras para no ingresar persona desconocodas a pasaje</t>
  </si>
  <si>
    <t>2184680</t>
  </si>
  <si>
    <t>207616012023121249</t>
  </si>
  <si>
    <t>DF20227583435</t>
  </si>
  <si>
    <t>Lirima 918</t>
  </si>
  <si>
    <t>Falta maxima de fotos exigidas . Sector hostil , no se toman fotos por precaucion</t>
  </si>
  <si>
    <t>2184674</t>
  </si>
  <si>
    <t>207616012023120004</t>
  </si>
  <si>
    <t>DF20227559531</t>
  </si>
  <si>
    <t>Litrancura 975</t>
  </si>
  <si>
    <t>Sector hostil , Sin moradores .</t>
  </si>
  <si>
    <t>2184667</t>
  </si>
  <si>
    <t>207616012023114815</t>
  </si>
  <si>
    <t>DF20227564572</t>
  </si>
  <si>
    <t>Las tortolas 97</t>
  </si>
  <si>
    <t>Sin acceso a pasaje , porton cerrado , se puede entrar via peatonal ,pero no se hace por precaucion a camioneta</t>
  </si>
  <si>
    <t>2184654</t>
  </si>
  <si>
    <t>207616012023112158</t>
  </si>
  <si>
    <t>DF20227577886</t>
  </si>
  <si>
    <t>Las ñipas 765</t>
  </si>
  <si>
    <t>2184647</t>
  </si>
  <si>
    <t>207616012023110815</t>
  </si>
  <si>
    <t>DF20227584087</t>
  </si>
  <si>
    <t>Las zarcillas 1935</t>
  </si>
  <si>
    <t>No se visualizan fotos , tomadas con otra confoguracion . Sin moradores . Sector hostil</t>
  </si>
  <si>
    <t>2185865</t>
  </si>
  <si>
    <t>207617012023164519</t>
  </si>
  <si>
    <t>DF20227570601</t>
  </si>
  <si>
    <t>Los almendros 9183</t>
  </si>
  <si>
    <t>2185858</t>
  </si>
  <si>
    <t>207517012023162508</t>
  </si>
  <si>
    <t>DF20227580994</t>
  </si>
  <si>
    <t>Bahia Catalina #11141</t>
  </si>
  <si>
    <t>1-Suministro electrico normalizado en sector TD 16723 2-Riesgo electrico cables tocando ramas de arbol  3-Caja B.T sin tapa</t>
  </si>
  <si>
    <t>2185852</t>
  </si>
  <si>
    <t>207517012023161709</t>
  </si>
  <si>
    <t>DF20227576271</t>
  </si>
  <si>
    <t>Bahia Catalina #11140</t>
  </si>
  <si>
    <t>Jorge Serrano</t>
  </si>
  <si>
    <t>1-Cliente con suministro electrico normalizado  2-Numeracion correcta es #11150 3-Caja B.T con tapa abierta</t>
  </si>
  <si>
    <t>2185846</t>
  </si>
  <si>
    <t>207617012023155357</t>
  </si>
  <si>
    <t>DF20227571525</t>
  </si>
  <si>
    <t>Los clarines 467</t>
  </si>
  <si>
    <t>Sector conflictivo , gente alrededro de plaza por precaucion no se toman fotografias .</t>
  </si>
  <si>
    <t>2185844</t>
  </si>
  <si>
    <t>207617012023155205</t>
  </si>
  <si>
    <t>DF20227577577</t>
  </si>
  <si>
    <t>Los clarines 9036</t>
  </si>
  <si>
    <t>Sector hostil. No se roman muchas para prevenir problemas .</t>
  </si>
  <si>
    <t>2185843</t>
  </si>
  <si>
    <t>207617012023154948</t>
  </si>
  <si>
    <t>DF20227587793</t>
  </si>
  <si>
    <t>Los clarines 9386</t>
  </si>
  <si>
    <t>Sin moradores . Sector hostil .</t>
  </si>
  <si>
    <t>2185842</t>
  </si>
  <si>
    <t>207517012023154513</t>
  </si>
  <si>
    <t>DF20227564638</t>
  </si>
  <si>
    <t>Bahia Catalina #10272</t>
  </si>
  <si>
    <t>Hector Cedula</t>
  </si>
  <si>
    <t>997426166</t>
  </si>
  <si>
    <t>1- Cliente con suministro electrico normalizado  2- Acometida en riesgo electrico, cliente se compromete a instalar escuadra y luego llamar a ENEL para normalizacion</t>
  </si>
  <si>
    <t>2185833</t>
  </si>
  <si>
    <t>207517012023152202</t>
  </si>
  <si>
    <t>DF20227579985</t>
  </si>
  <si>
    <t>Bahia Catalina #10434</t>
  </si>
  <si>
    <t>1-Suministro electrico normal en sector  2-Cableado cortado corresponde a telecomunicaciones</t>
  </si>
  <si>
    <t>2185830</t>
  </si>
  <si>
    <t>207517012023150954</t>
  </si>
  <si>
    <t>DF20227564573</t>
  </si>
  <si>
    <t>Candalo Amarillo #10398 K</t>
  </si>
  <si>
    <t>1-Suministro electrico normal en sector  2-Fotografias no coinciden con direccion de incidencia</t>
  </si>
  <si>
    <t>2185823</t>
  </si>
  <si>
    <t>207517012023145518</t>
  </si>
  <si>
    <t>DF20227573391</t>
  </si>
  <si>
    <t>Cerro Blanco #1541</t>
  </si>
  <si>
    <t>1-Cliente asegura que tecnico pidio tomar fotografia y direccion de ella para poder declarar algo, ya que ellos venian por unos cables colgando al medio de la calle</t>
  </si>
  <si>
    <t>2185817</t>
  </si>
  <si>
    <t>207517012023144552</t>
  </si>
  <si>
    <t>DF20227583487</t>
  </si>
  <si>
    <t>Cerro La Piramide #10431</t>
  </si>
  <si>
    <t>1-No se logra acceso, pasaje cerrado</t>
  </si>
  <si>
    <t>2185813</t>
  </si>
  <si>
    <t>207517012023143745</t>
  </si>
  <si>
    <t>DF20227586461</t>
  </si>
  <si>
    <t>Cerro Alvarado #1574</t>
  </si>
  <si>
    <t>Marcos Duran</t>
  </si>
  <si>
    <t>968432642</t>
  </si>
  <si>
    <t>1-Cliente con suministro electrico normal</t>
  </si>
  <si>
    <t>2185809</t>
  </si>
  <si>
    <t>207517012023142449</t>
  </si>
  <si>
    <t>DF20227580238</t>
  </si>
  <si>
    <t>Calle Uno #1572 B</t>
  </si>
  <si>
    <t>1-Cliente dice encontrarse ocupado, ahora no puede atender</t>
  </si>
  <si>
    <t>2185803</t>
  </si>
  <si>
    <t>207517012023141531</t>
  </si>
  <si>
    <t>DF20227575687</t>
  </si>
  <si>
    <t>Calle Uno #1600 A</t>
  </si>
  <si>
    <t>1-En informe cuadrilla declara codigo de material, pero no describe cual fue el trabajo que realizo 2-Caja B.T sin tapa</t>
  </si>
  <si>
    <t>2185799</t>
  </si>
  <si>
    <t>207517012023135547</t>
  </si>
  <si>
    <t>DF20227569133</t>
  </si>
  <si>
    <t>Cerro Moreno #1723</t>
  </si>
  <si>
    <t>1-Cliente asegura nunca haber llamado a ENEL por algun problema de suministro</t>
  </si>
  <si>
    <t>2185794</t>
  </si>
  <si>
    <t>207517012023134221</t>
  </si>
  <si>
    <t>DF20227578071</t>
  </si>
  <si>
    <t>Cerro Moreno #1680</t>
  </si>
  <si>
    <t>Purisima Gonzalez Abarca</t>
  </si>
  <si>
    <t>983228655</t>
  </si>
  <si>
    <t>2185785</t>
  </si>
  <si>
    <t>207517012023133206</t>
  </si>
  <si>
    <t>DF20227576480</t>
  </si>
  <si>
    <t>Cerro Moreno #1645</t>
  </si>
  <si>
    <t>Nicole Camara</t>
  </si>
  <si>
    <t>947529420</t>
  </si>
  <si>
    <t>1-Cliente estubo desde el 13/12/23 hasta el 18/12/23 2-Cliente con suministro electrico normalizado a la fecha</t>
  </si>
  <si>
    <t>2185777</t>
  </si>
  <si>
    <t>207517012023132341</t>
  </si>
  <si>
    <t>DF20227561133</t>
  </si>
  <si>
    <t>Cerro Moreno #1636</t>
  </si>
  <si>
    <t>2185769</t>
  </si>
  <si>
    <t>207517012023130601</t>
  </si>
  <si>
    <t>DF20227568494</t>
  </si>
  <si>
    <t>Cerro Moreno #1523</t>
  </si>
  <si>
    <t>Yudiza Gonzalez</t>
  </si>
  <si>
    <t>931469560</t>
  </si>
  <si>
    <t>1-Cliente con suministro electrico normalizado  2-Acometida con reparacion provisoria (union)</t>
  </si>
  <si>
    <t>2185763</t>
  </si>
  <si>
    <t>207617012023130621</t>
  </si>
  <si>
    <t>DF20227566188</t>
  </si>
  <si>
    <t>Los daneses 11234</t>
  </si>
  <si>
    <t>Falta maxima de fotos exigidas . Sin acceso a psaje , porton cerrado .</t>
  </si>
  <si>
    <t>2185759</t>
  </si>
  <si>
    <t>207517012023125652</t>
  </si>
  <si>
    <t>DF20227568296</t>
  </si>
  <si>
    <t>Cerro Moreno #1521</t>
  </si>
  <si>
    <t>Patricio Esquivel</t>
  </si>
  <si>
    <t>959837370</t>
  </si>
  <si>
    <t>2185744</t>
  </si>
  <si>
    <t>207617012023122128</t>
  </si>
  <si>
    <t>DF20227583352</t>
  </si>
  <si>
    <t>Los aprendices 10450</t>
  </si>
  <si>
    <t>Fotos cumplen , pero no las puedo descargar del sistema . Sin acceso a pasaje , porton cerrado</t>
  </si>
  <si>
    <t>2185722</t>
  </si>
  <si>
    <t>207617012023115414</t>
  </si>
  <si>
    <t>DF20227563708</t>
  </si>
  <si>
    <t>Liquidambar 3409</t>
  </si>
  <si>
    <t>Sin moradores , no se toman fotografias , vecinos molestos  ( desconfian de visita ). Falta maxima de fotos exigidas</t>
  </si>
  <si>
    <t>2185715</t>
  </si>
  <si>
    <t>207617012023114012</t>
  </si>
  <si>
    <t>DF20227563106</t>
  </si>
  <si>
    <t>Los crisantemos 6998</t>
  </si>
  <si>
    <t>Falta mayor data en fotos . Recibe cliente , pero no puede atender ya q ue va de salida . Para prevenir problemas no se toman mas fotos</t>
  </si>
  <si>
    <t>2185706</t>
  </si>
  <si>
    <t>207617012023112428</t>
  </si>
  <si>
    <t>DF20227574280</t>
  </si>
  <si>
    <t>Los aromos 7127</t>
  </si>
  <si>
    <t>Delma silva</t>
  </si>
  <si>
    <t>98600406</t>
  </si>
  <si>
    <t>2185702</t>
  </si>
  <si>
    <t>207617012023112042</t>
  </si>
  <si>
    <t>DF20227563726</t>
  </si>
  <si>
    <t>Los aromos 7161</t>
  </si>
  <si>
    <t>Problema externo , AP.</t>
  </si>
  <si>
    <t>2185678</t>
  </si>
  <si>
    <t>207617012023110328</t>
  </si>
  <si>
    <t>DF20227582881</t>
  </si>
  <si>
    <t>Los aromos 7082</t>
  </si>
  <si>
    <t>Problema externo poste dañado</t>
  </si>
  <si>
    <t>2185677</t>
  </si>
  <si>
    <t>207617012023110119</t>
  </si>
  <si>
    <t>DF20227582587</t>
  </si>
  <si>
    <t>Los aromos 7079</t>
  </si>
  <si>
    <t>Problema externo , poste chocado . Solucionado</t>
  </si>
  <si>
    <t>2185674</t>
  </si>
  <si>
    <t>207617012023105229</t>
  </si>
  <si>
    <t>DF20227587538</t>
  </si>
  <si>
    <t>Los cactus 1831</t>
  </si>
  <si>
    <t>Falta maxima de fotos exigidas . Sin moradores , local comercial</t>
  </si>
  <si>
    <t>2185672</t>
  </si>
  <si>
    <t>207617012023104607</t>
  </si>
  <si>
    <t>DF20227587608</t>
  </si>
  <si>
    <t>Los bambues 6834</t>
  </si>
  <si>
    <t>Sin moradores , linea de distribucion</t>
  </si>
  <si>
    <t>2185670</t>
  </si>
  <si>
    <t>207617012023104342</t>
  </si>
  <si>
    <t>DF20227582290</t>
  </si>
  <si>
    <t>Los bambues 6851</t>
  </si>
  <si>
    <t>Problema externo TD , guitarron</t>
  </si>
  <si>
    <t>2187181</t>
  </si>
  <si>
    <t>207618012023164610</t>
  </si>
  <si>
    <t>DF20227575652</t>
  </si>
  <si>
    <t>Llico 405</t>
  </si>
  <si>
    <t>Falta maxima de fotos exigidas . Sin moradores</t>
  </si>
  <si>
    <t>2187180</t>
  </si>
  <si>
    <t>207618012023164359</t>
  </si>
  <si>
    <t>DF20227573499</t>
  </si>
  <si>
    <t>Llico 381</t>
  </si>
  <si>
    <t>2187177</t>
  </si>
  <si>
    <t>207518012023163842</t>
  </si>
  <si>
    <t>DF20227587640</t>
  </si>
  <si>
    <t>2 Norte #176</t>
  </si>
  <si>
    <t>1-Cliente no se encuentra en domicilio  2-Acometida reparada provisorio con union (colcha)</t>
  </si>
  <si>
    <t>2187163</t>
  </si>
  <si>
    <t>207518012023162830</t>
  </si>
  <si>
    <t>DF20227583519</t>
  </si>
  <si>
    <t>17 Poniente #8188</t>
  </si>
  <si>
    <t>2187154</t>
  </si>
  <si>
    <t>207518012023161850</t>
  </si>
  <si>
    <t>DF20227564593</t>
  </si>
  <si>
    <t>13 Poniente #8054</t>
  </si>
  <si>
    <t>1-Se evita tonar fotografias debido a sector con venta de drogas</t>
  </si>
  <si>
    <t>2187147</t>
  </si>
  <si>
    <t>207518012023160421</t>
  </si>
  <si>
    <t>DF20227568773</t>
  </si>
  <si>
    <t>5 Norte #366</t>
  </si>
  <si>
    <t>Lisandro Troncoso</t>
  </si>
  <si>
    <t>993112872</t>
  </si>
  <si>
    <t>2187137</t>
  </si>
  <si>
    <t>207518012023155426</t>
  </si>
  <si>
    <t>DF20227569331</t>
  </si>
  <si>
    <t>5 Norte #414</t>
  </si>
  <si>
    <t>Luis Peña</t>
  </si>
  <si>
    <t>1-Cliente con suministro electrico normalizado  2-Cliente comenta que union (colcha) en acometida es de mucho tiempo atras</t>
  </si>
  <si>
    <t>2187131</t>
  </si>
  <si>
    <t>207618012023154950</t>
  </si>
  <si>
    <t>DF20227562081</t>
  </si>
  <si>
    <t>Logroño 6263</t>
  </si>
  <si>
    <t>Problema externo , variacion de voltaje</t>
  </si>
  <si>
    <t>2187129</t>
  </si>
  <si>
    <t>207618012023154742</t>
  </si>
  <si>
    <t>DF20227560463</t>
  </si>
  <si>
    <t>Sector con variacion de voltaje</t>
  </si>
  <si>
    <t>2187124</t>
  </si>
  <si>
    <t>207518012023153613</t>
  </si>
  <si>
    <t>DF20227569808</t>
  </si>
  <si>
    <t>13 Oriente #6436</t>
  </si>
  <si>
    <t>1-Pasaje cerrado, no se logra acceso</t>
  </si>
  <si>
    <t>2186907</t>
  </si>
  <si>
    <t>207518012023152052</t>
  </si>
  <si>
    <t>DF20227580752</t>
  </si>
  <si>
    <t>20 Oriente #6402</t>
  </si>
  <si>
    <t>1-Cliente no se encuentra en domicilio  2-No declara codigo de material utilizado, ni describe su uso  3-No existen fotografias de empalme abierto</t>
  </si>
  <si>
    <t>2186902</t>
  </si>
  <si>
    <t>207518012023151123</t>
  </si>
  <si>
    <t>DF20227568890</t>
  </si>
  <si>
    <t>20 Oriente #6455</t>
  </si>
  <si>
    <t>Javiera Morales</t>
  </si>
  <si>
    <t>97996334</t>
  </si>
  <si>
    <t>2186894</t>
  </si>
  <si>
    <t>207518012023145942</t>
  </si>
  <si>
    <t>DF20227563134</t>
  </si>
  <si>
    <t>28 Oriente #6555</t>
  </si>
  <si>
    <t>1- Cliente no se encuentra en domicilio  2-Caja B.T sin tapa</t>
  </si>
  <si>
    <t>2186848</t>
  </si>
  <si>
    <t>207618012023134330</t>
  </si>
  <si>
    <t>DF20227583545</t>
  </si>
  <si>
    <t>Mellahue 264</t>
  </si>
  <si>
    <t>Fotos borrosas y no muy detalladas . Sin moradores</t>
  </si>
  <si>
    <t>2186840</t>
  </si>
  <si>
    <t>207518012023133050</t>
  </si>
  <si>
    <t>DF20227574470</t>
  </si>
  <si>
    <t>2 Norte #0935</t>
  </si>
  <si>
    <t>1-Cliente no se encuentra en domicilio  2- Acometida reparada de forma provisoria con Union y a baja altura  3-Caja B.T sin tapa</t>
  </si>
  <si>
    <t>2186835</t>
  </si>
  <si>
    <t>207518012023131754</t>
  </si>
  <si>
    <t>DF20227571671</t>
  </si>
  <si>
    <t>2 Sur #545</t>
  </si>
  <si>
    <t>1-Poste M.T ubicado interseccion de SAN GREGORIO/CARDENAL RAUL SILVA ENRIQUE se encuentra normalizado</t>
  </si>
  <si>
    <t>2186827</t>
  </si>
  <si>
    <t>207518012023130525</t>
  </si>
  <si>
    <t>DF20227578425</t>
  </si>
  <si>
    <t>3 Oriente #8457</t>
  </si>
  <si>
    <t>1-Cliente no se encuentra en domicilio  2-Falta instalacion de poste particular para recibir acometida, ya que se encuentra sujeta a ramas de arbol  3-Acometida reparada de forma provisoria con union</t>
  </si>
  <si>
    <t>2186813</t>
  </si>
  <si>
    <t>207618012023124459</t>
  </si>
  <si>
    <t>DF20227580802</t>
  </si>
  <si>
    <t>Metal rojo 6283</t>
  </si>
  <si>
    <t>Pasaje hostil , vecinos y perros sueltos incomodan paso . Sobre todo para tomar fotografias , sin moradores</t>
  </si>
  <si>
    <t>2186800</t>
  </si>
  <si>
    <t>207618012023122343</t>
  </si>
  <si>
    <t>DF20227585025</t>
  </si>
  <si>
    <t>Martin henriquez 5027</t>
  </si>
  <si>
    <t>2186791</t>
  </si>
  <si>
    <t>207618012023115628</t>
  </si>
  <si>
    <t>DF20227587238</t>
  </si>
  <si>
    <t>Martin henriquez 4655</t>
  </si>
  <si>
    <t>Gabriela jobia</t>
  </si>
  <si>
    <t>Cliente no quiere entregar num. De fono . Indica q la visito personal de emergencia pero q no realizaron nada ya que tenia suministro cortado y se tenia q reestablecer por telecomando . Falta maxima de fotos exigidas</t>
  </si>
  <si>
    <t>2186780</t>
  </si>
  <si>
    <t>207618012023113357</t>
  </si>
  <si>
    <t>DF20227577441</t>
  </si>
  <si>
    <t>Llico 261</t>
  </si>
  <si>
    <t>Sonia ugarte</t>
  </si>
  <si>
    <t>967480327</t>
  </si>
  <si>
    <t>2186771</t>
  </si>
  <si>
    <t>207618012023112112</t>
  </si>
  <si>
    <t>DF20227587205</t>
  </si>
  <si>
    <t>Llico 201 B</t>
  </si>
  <si>
    <t>Miguel chamorro</t>
  </si>
  <si>
    <t>931019258</t>
  </si>
  <si>
    <t>Fotos no se pueden descargar para verificarlas . La unica molestia del cliente es que segun el le cortaron erroneamente el suministro electrico . Sin acceso a medidor</t>
  </si>
  <si>
    <t>2186768</t>
  </si>
  <si>
    <t>207618012023111907</t>
  </si>
  <si>
    <t>DF20227566733</t>
  </si>
  <si>
    <t>Llico 200 A</t>
  </si>
  <si>
    <t>Sin moradores . Se divisa puerta abierta ,pero no atiende nadie .</t>
  </si>
  <si>
    <t>2186757</t>
  </si>
  <si>
    <t>207618012023105739</t>
  </si>
  <si>
    <t>DF20227586881</t>
  </si>
  <si>
    <t>Maihue 5359</t>
  </si>
  <si>
    <t>2186752</t>
  </si>
  <si>
    <t>207618012023103942</t>
  </si>
  <si>
    <t>DF20227587625</t>
  </si>
  <si>
    <t>Marsella 190</t>
  </si>
  <si>
    <t>2186745</t>
  </si>
  <si>
    <t>207618012023102938</t>
  </si>
  <si>
    <t>DF20227569330</t>
  </si>
  <si>
    <t>Llanquihue 4249</t>
  </si>
  <si>
    <t>Falta mayor data en fotografias . Atiende una persona , pero no esta al tanto de visita de personal de emergencia en esa fecha .no entrega mas datos .</t>
  </si>
  <si>
    <t>2186726</t>
  </si>
  <si>
    <t>207618012023102442</t>
  </si>
  <si>
    <t>DF20227572124</t>
  </si>
  <si>
    <t>Lino 3630</t>
  </si>
  <si>
    <t>Sector hostil   Se verifica , pero por precaucion no se toman fotos a fachada . Sin moradores</t>
  </si>
  <si>
    <t>2186696</t>
  </si>
  <si>
    <t>207618012023100418</t>
  </si>
  <si>
    <t>DF20227569307</t>
  </si>
  <si>
    <t>Lino 3537</t>
  </si>
  <si>
    <t>2186692</t>
  </si>
  <si>
    <t>207618012023095713</t>
  </si>
  <si>
    <t>DF20227570141</t>
  </si>
  <si>
    <t>Leal 543</t>
  </si>
  <si>
    <t>2186691</t>
  </si>
  <si>
    <t>207618012023095512</t>
  </si>
  <si>
    <t>DF20227577152</t>
  </si>
  <si>
    <t>Leal 413</t>
  </si>
  <si>
    <t>2188248</t>
  </si>
  <si>
    <t>207619012023171443</t>
  </si>
  <si>
    <t>DF20227578381</t>
  </si>
  <si>
    <t>Pintor murillo 5838</t>
  </si>
  <si>
    <t>2188245</t>
  </si>
  <si>
    <t>207619012023171124</t>
  </si>
  <si>
    <t>DF20227577196</t>
  </si>
  <si>
    <t>2188220</t>
  </si>
  <si>
    <t>207619012023160410</t>
  </si>
  <si>
    <t>DF20227583260</t>
  </si>
  <si>
    <t>Pintor murillo 5386</t>
  </si>
  <si>
    <t>Se divisa gente dentro de domicilio , pero nadie atiende .</t>
  </si>
  <si>
    <t>2188219</t>
  </si>
  <si>
    <t>207619012023160028</t>
  </si>
  <si>
    <t>DF20227578084</t>
  </si>
  <si>
    <t>Pintor murillo 5651</t>
  </si>
  <si>
    <t>Maria pino</t>
  </si>
  <si>
    <t>991089539</t>
  </si>
  <si>
    <t>Cliente indica , que cuando se levanto personal ya estaba trabajando y a los minutos quedaron con suministro . Eran un par de casas sin suministro .</t>
  </si>
  <si>
    <t>2188214</t>
  </si>
  <si>
    <t>207619012023155752</t>
  </si>
  <si>
    <t>DF20227578049</t>
  </si>
  <si>
    <t>Pintor murillo 5661</t>
  </si>
  <si>
    <t>Atiende cliente , pero indica q ellos no estaban cuando personal realizo visita . Problema sector.</t>
  </si>
  <si>
    <t>2188191</t>
  </si>
  <si>
    <t>207519012023153203</t>
  </si>
  <si>
    <t>DF20227578330</t>
  </si>
  <si>
    <t>Alicante #6330</t>
  </si>
  <si>
    <t>2188180</t>
  </si>
  <si>
    <t>207519012023152437</t>
  </si>
  <si>
    <t>DF20227585342</t>
  </si>
  <si>
    <t>Albacete #78</t>
  </si>
  <si>
    <t>2188166</t>
  </si>
  <si>
    <t>207519012023150853</t>
  </si>
  <si>
    <t>DF20227577650</t>
  </si>
  <si>
    <t>8 Oriente #6472</t>
  </si>
  <si>
    <t>1- Cliente no se encuentra en domicilio, pero vecinos del sector confirman suministro electrico y A.P normalizado</t>
  </si>
  <si>
    <t>2188159</t>
  </si>
  <si>
    <t>207619012023150328</t>
  </si>
  <si>
    <t>DF20227570834</t>
  </si>
  <si>
    <t>Parcifal 6304</t>
  </si>
  <si>
    <t>Sin acceso a pasaje , sector hostil</t>
  </si>
  <si>
    <t>2188157</t>
  </si>
  <si>
    <t>207519012023150202</t>
  </si>
  <si>
    <t>DF20227562023</t>
  </si>
  <si>
    <t>8 Oriente #6465</t>
  </si>
  <si>
    <t>1-Poste B.T se encuentra nornalizado  2-Suministro electrico electrico en sector normal</t>
  </si>
  <si>
    <t>2188155</t>
  </si>
  <si>
    <t>207519012023145607</t>
  </si>
  <si>
    <t>DF20227563274</t>
  </si>
  <si>
    <t>8 Oriente #6447</t>
  </si>
  <si>
    <t>1-Poste B.T ya se encuentra normalizado  2-Suministro electrico normal en el sector</t>
  </si>
  <si>
    <t>2188149</t>
  </si>
  <si>
    <t>207519012023144431</t>
  </si>
  <si>
    <t>DF20227571757</t>
  </si>
  <si>
    <t>7 Oriente #6416</t>
  </si>
  <si>
    <t>Patricia Saez</t>
  </si>
  <si>
    <t>964970679</t>
  </si>
  <si>
    <t>2188141</t>
  </si>
  <si>
    <t>207519012023141433</t>
  </si>
  <si>
    <t>DF20227572218</t>
  </si>
  <si>
    <t>Antofagasta #6826</t>
  </si>
  <si>
    <t>Jose Figueroa</t>
  </si>
  <si>
    <t>981771151</t>
  </si>
  <si>
    <t>1-Cliente desconforme por la disposicion en la que dejaron acometida, ya que no dieron olgura de este cableado y cliente no puede usar su parrilla</t>
  </si>
  <si>
    <t>2188128</t>
  </si>
  <si>
    <t>207619012023134701</t>
  </si>
  <si>
    <t>DF20227586503</t>
  </si>
  <si>
    <t>Entrelagos 190</t>
  </si>
  <si>
    <t>Celia cornejo</t>
  </si>
  <si>
    <t>228858832</t>
  </si>
  <si>
    <t>2188126</t>
  </si>
  <si>
    <t>207519012023134437</t>
  </si>
  <si>
    <t>DF20227573329</t>
  </si>
  <si>
    <t>Americo Vespucio #0472 dpto 902</t>
  </si>
  <si>
    <t>1-Caja empalme se encuentra abierta, SIN adulteracion del suministro electrico  2-Falta sello exterior de caja empalme</t>
  </si>
  <si>
    <t>2188121</t>
  </si>
  <si>
    <t>207519012023133620</t>
  </si>
  <si>
    <t>DF20227573601</t>
  </si>
  <si>
    <t>Americo Vespucio #0472 dpto 710</t>
  </si>
  <si>
    <t>1-Caja empalme se encuentra cerrada, pero sin sello exterior  2-Suministro electrico normal</t>
  </si>
  <si>
    <t>2188118</t>
  </si>
  <si>
    <t>207519012023133021</t>
  </si>
  <si>
    <t>DF20227559733</t>
  </si>
  <si>
    <t>Americo Vespucio #0472 dpto 509</t>
  </si>
  <si>
    <t>1-Caja empalme se encuentra cerrada, per falta sello exterior</t>
  </si>
  <si>
    <t>2188111</t>
  </si>
  <si>
    <t>207519012023131120</t>
  </si>
  <si>
    <t>DF20227580670</t>
  </si>
  <si>
    <t>Alborada #089 dpto 11</t>
  </si>
  <si>
    <t>2188108</t>
  </si>
  <si>
    <t>207519012023130503</t>
  </si>
  <si>
    <t>DF20227581905</t>
  </si>
  <si>
    <t>Alborada #0217 dpto 21</t>
  </si>
  <si>
    <t>2188106</t>
  </si>
  <si>
    <t>207519012023125825</t>
  </si>
  <si>
    <t>DF20227580560</t>
  </si>
  <si>
    <t>Alborada #0241 dpto 23</t>
  </si>
  <si>
    <t>1-Cliente no se encuentra en domicilio  2-Caja B.T con tapa abierta</t>
  </si>
  <si>
    <t>2188100</t>
  </si>
  <si>
    <t>207519012023124545</t>
  </si>
  <si>
    <t>DF20227578080</t>
  </si>
  <si>
    <t>Alonso de Ojeda #9590</t>
  </si>
  <si>
    <t>2188042</t>
  </si>
  <si>
    <t>207619012023112608</t>
  </si>
  <si>
    <t>DF20227567569</t>
  </si>
  <si>
    <t>Pinar del rio 53</t>
  </si>
  <si>
    <t>Problema externo TD , brasilia con carmen mena</t>
  </si>
  <si>
    <t>2188038</t>
  </si>
  <si>
    <t>207619012023111759</t>
  </si>
  <si>
    <t>DF20227571258</t>
  </si>
  <si>
    <t>Pinar del rio 57</t>
  </si>
  <si>
    <t>2188036</t>
  </si>
  <si>
    <t>207619012023111540</t>
  </si>
  <si>
    <t>DF20227564457</t>
  </si>
  <si>
    <t>Pinar del rio 55</t>
  </si>
  <si>
    <t>Carla martinez</t>
  </si>
  <si>
    <t>954759092</t>
  </si>
  <si>
    <t>Se verifica , sin mayor detalle .</t>
  </si>
  <si>
    <t>2188035</t>
  </si>
  <si>
    <t>207619012023111230</t>
  </si>
  <si>
    <t>DF20227562657</t>
  </si>
  <si>
    <t>Cliente indica que fue un problema interno .</t>
  </si>
  <si>
    <t>2188013</t>
  </si>
  <si>
    <t>207619012023103441</t>
  </si>
  <si>
    <t>DF20227563624</t>
  </si>
  <si>
    <t>Pintor murillo 4775</t>
  </si>
  <si>
    <t>Sin acceso a pasaje . Porton cerrado</t>
  </si>
  <si>
    <t>2188008</t>
  </si>
  <si>
    <t>207619012023102544</t>
  </si>
  <si>
    <t>DF20227579625</t>
  </si>
  <si>
    <t>Ollague 242</t>
  </si>
  <si>
    <t>Atiende cliente , pero no entrega datos de ningun tipo , corrobora visita de personal de emergencia , pero nada mas</t>
  </si>
  <si>
    <t>2188005</t>
  </si>
  <si>
    <t>207619012023102320</t>
  </si>
  <si>
    <t>DF20227580007</t>
  </si>
  <si>
    <t>Ollague 234</t>
  </si>
  <si>
    <t>Susana gonzales</t>
  </si>
  <si>
    <t>935253177</t>
  </si>
  <si>
    <t>2187996</t>
  </si>
  <si>
    <t>207619012023100526</t>
  </si>
  <si>
    <t>DF20227575572</t>
  </si>
  <si>
    <t>Rio lluta 153 B</t>
  </si>
  <si>
    <t>Sin moradores , no se toman fotos de fachada por precaucion , personas arreglando entrada .</t>
  </si>
  <si>
    <t>2189272</t>
  </si>
  <si>
    <t>207520012023170504</t>
  </si>
  <si>
    <t>DF20227586390</t>
  </si>
  <si>
    <t>Ciencias #6607</t>
  </si>
  <si>
    <t>Ramon Viñas</t>
  </si>
  <si>
    <t>995321435</t>
  </si>
  <si>
    <t>2189264</t>
  </si>
  <si>
    <t>207520012023165603</t>
  </si>
  <si>
    <t>DF20227565110</t>
  </si>
  <si>
    <t>Carvajal #511</t>
  </si>
  <si>
    <t>2189252</t>
  </si>
  <si>
    <t>207520012023164404</t>
  </si>
  <si>
    <t>DF20227585597</t>
  </si>
  <si>
    <t>Carvajal #0344 dpto 301</t>
  </si>
  <si>
    <t>1-Cliente no se encuentra en domicilio, pero conserje permite acceso a shaft medidores  2-Suministro electrico normalizado</t>
  </si>
  <si>
    <t>2189248</t>
  </si>
  <si>
    <t>207620012023163757</t>
  </si>
  <si>
    <t>DF20227586364</t>
  </si>
  <si>
    <t>Los timones 3418</t>
  </si>
  <si>
    <t>2189238</t>
  </si>
  <si>
    <t>207520012023161807</t>
  </si>
  <si>
    <t>DF20227564210</t>
  </si>
  <si>
    <t>Cerdeña #838</t>
  </si>
  <si>
    <t>Pamela Villagran</t>
  </si>
  <si>
    <t>951350563</t>
  </si>
  <si>
    <t>2189231</t>
  </si>
  <si>
    <t>207620012023155949</t>
  </si>
  <si>
    <t>DF20227565910</t>
  </si>
  <si>
    <t>Lenka franulic 4091</t>
  </si>
  <si>
    <t>Ruben villalon</t>
  </si>
  <si>
    <t>Cliente corrobora q siemore estuvo con suministro , el problema es q paso un camion y paso a llevar poste de paso dejando a maltraer y tenuendo q venir de la minicipalidad a instalar poste nuevo , pero al momento de q llego personal de emergencia estaba con suministro . Cliente un poco molesto con visita de hoy . No quiere entregar numero de contacto .</t>
  </si>
  <si>
    <t>2189228</t>
  </si>
  <si>
    <t>207520012023155707</t>
  </si>
  <si>
    <t>DF20227562054</t>
  </si>
  <si>
    <t>Av. Fernandez Albano #161 dpto 806</t>
  </si>
  <si>
    <t>1-Cliente no se encuentra en domicilio  2-Caja de empalme abierta, SIN adulteracion</t>
  </si>
  <si>
    <t>2189221</t>
  </si>
  <si>
    <t>207520012023153908</t>
  </si>
  <si>
    <t>DF20227580171</t>
  </si>
  <si>
    <t>Angamos #7498</t>
  </si>
  <si>
    <t>2189215</t>
  </si>
  <si>
    <t>207520012023152818</t>
  </si>
  <si>
    <t>DF20227587744</t>
  </si>
  <si>
    <t>Amalia Armstrong #7313</t>
  </si>
  <si>
    <t>2189212</t>
  </si>
  <si>
    <t>207620012023152644</t>
  </si>
  <si>
    <t>DF20227560487</t>
  </si>
  <si>
    <t>Los limoneros 3900</t>
  </si>
  <si>
    <t>2189204</t>
  </si>
  <si>
    <t>207520012023151749</t>
  </si>
  <si>
    <t>DF20227564603</t>
  </si>
  <si>
    <t>Angamos #7961</t>
  </si>
  <si>
    <t>Daniel Carcamo</t>
  </si>
  <si>
    <t>2189197</t>
  </si>
  <si>
    <t>207520012023150405</t>
  </si>
  <si>
    <t>DF20227579198</t>
  </si>
  <si>
    <t>Almirante Neff Sur #174</t>
  </si>
  <si>
    <t>2189195</t>
  </si>
  <si>
    <t>207620012023150350</t>
  </si>
  <si>
    <t>DF20227575190</t>
  </si>
  <si>
    <t>Los cedros 3718</t>
  </si>
  <si>
    <t>2189192</t>
  </si>
  <si>
    <t>207620012023150008</t>
  </si>
  <si>
    <t>DF20227580426</t>
  </si>
  <si>
    <t>Las dalias 2798 D</t>
  </si>
  <si>
    <t>2189189</t>
  </si>
  <si>
    <t>207620012023145753</t>
  </si>
  <si>
    <t>DF20227572655</t>
  </si>
  <si>
    <t>Las dalias 2790</t>
  </si>
  <si>
    <t>Atiende persona q trabaja en lugar , pero esta al tanto de visita de personal de emergencia .</t>
  </si>
  <si>
    <t>2189186</t>
  </si>
  <si>
    <t>207520012023144730</t>
  </si>
  <si>
    <t>DF20227562222</t>
  </si>
  <si>
    <t>Angamos #8387</t>
  </si>
  <si>
    <t>1-A.P se encuentra normalizado en sector</t>
  </si>
  <si>
    <t>2189184</t>
  </si>
  <si>
    <t>207520012023144141</t>
  </si>
  <si>
    <t>DF20227583610</t>
  </si>
  <si>
    <t>2189179</t>
  </si>
  <si>
    <t>207520012023142753</t>
  </si>
  <si>
    <t>DF20227561440</t>
  </si>
  <si>
    <t>Alejandro Vial #7419 c3</t>
  </si>
  <si>
    <t>2189170</t>
  </si>
  <si>
    <t>207520012023141241</t>
  </si>
  <si>
    <t>DF20227572799</t>
  </si>
  <si>
    <t>Alejandro Vial #8791</t>
  </si>
  <si>
    <t>1-Cliente no se encuentra en domicilio  2- Se aprecia acometida templada pero en baja altura en extremo de cliente</t>
  </si>
  <si>
    <t>2189165</t>
  </si>
  <si>
    <t>207520012023140312</t>
  </si>
  <si>
    <t>DF20227579473</t>
  </si>
  <si>
    <t>Americo Vespucio #1016</t>
  </si>
  <si>
    <t>2189159</t>
  </si>
  <si>
    <t>207620012023132513</t>
  </si>
  <si>
    <t>DF20227561661</t>
  </si>
  <si>
    <t>Los botes 4835</t>
  </si>
  <si>
    <t>Falta mayor data en fotografias . Sin acceso a pasaje , porton cerrado .</t>
  </si>
  <si>
    <t>2189155</t>
  </si>
  <si>
    <t>207620012023131652</t>
  </si>
  <si>
    <t>DF20227582157</t>
  </si>
  <si>
    <t>Los matorrales 5068</t>
  </si>
  <si>
    <t>Sin moradores , no se toman fotos de fachada para evitar problemas con vecinos</t>
  </si>
  <si>
    <t>2189152</t>
  </si>
  <si>
    <t>207620012023131340</t>
  </si>
  <si>
    <t>DF20227560281</t>
  </si>
  <si>
    <t>Las palomas 5972</t>
  </si>
  <si>
    <t>Problema externo , poste chocado , reparado .</t>
  </si>
  <si>
    <t>2189138</t>
  </si>
  <si>
    <t>207620012023124126</t>
  </si>
  <si>
    <t>DF20227579099</t>
  </si>
  <si>
    <t>Las golondrinas 3721</t>
  </si>
  <si>
    <t>2189118</t>
  </si>
  <si>
    <t>207620012023113145</t>
  </si>
  <si>
    <t>DF20227568266</t>
  </si>
  <si>
    <t>Las tortolas 3321</t>
  </si>
  <si>
    <t>Ignacio rebolledo</t>
  </si>
  <si>
    <t>975803118</t>
  </si>
  <si>
    <t>Se verifica , sin mayor observacion . Cliente conforme</t>
  </si>
  <si>
    <t>2189111</t>
  </si>
  <si>
    <t>207620012023110804</t>
  </si>
  <si>
    <t>DF20227560554</t>
  </si>
  <si>
    <t>Las papayas 5311</t>
  </si>
  <si>
    <t>2189102</t>
  </si>
  <si>
    <t>207620012023105233</t>
  </si>
  <si>
    <t>DF20227563170</t>
  </si>
  <si>
    <t>Los flamencos 3267</t>
  </si>
  <si>
    <t>2189100</t>
  </si>
  <si>
    <t>207620012023104528</t>
  </si>
  <si>
    <t>DF20227585603</t>
  </si>
  <si>
    <t>Los cisnes 3006</t>
  </si>
  <si>
    <t>Dina ordenes</t>
  </si>
  <si>
    <t>Falta mayor data en fotografias . Cliente prefiere no dar su numero de fono .</t>
  </si>
  <si>
    <t>2189085</t>
  </si>
  <si>
    <t>207620012023102950</t>
  </si>
  <si>
    <t>DF20227572819</t>
  </si>
  <si>
    <t>Los geologos 5111</t>
  </si>
  <si>
    <t>Falta maxima de fotos exigidas . Sin moradores . No se toman fotos por precaucion . Vecinos en esquina de pasaje aglomerados por algun problema en el sector . Hacen preguntas pensando que soy de la municipalidad</t>
  </si>
  <si>
    <t>2189082</t>
  </si>
  <si>
    <t>207620012023102538</t>
  </si>
  <si>
    <t>DF20227587162</t>
  </si>
  <si>
    <t>Los filosofos 4952</t>
  </si>
  <si>
    <t>2191959</t>
  </si>
  <si>
    <t>207623012023164640</t>
  </si>
  <si>
    <t>DF20227583138</t>
  </si>
  <si>
    <t>Los vilos 6444</t>
  </si>
  <si>
    <t>Falta mayor data en foto. Sin moradores</t>
  </si>
  <si>
    <t>2191953</t>
  </si>
  <si>
    <t>207523012023162340</t>
  </si>
  <si>
    <t>DF20227576254</t>
  </si>
  <si>
    <t>Alonso de Ercilla #7735</t>
  </si>
  <si>
    <t>Jonathan Barrientos</t>
  </si>
  <si>
    <t>1-Empalme provisorio con suministro electrico normalizado</t>
  </si>
  <si>
    <t>2191951</t>
  </si>
  <si>
    <t>207523012023161720</t>
  </si>
  <si>
    <t>DF20227577006</t>
  </si>
  <si>
    <t>1-Cliente con suministro electrico normalizado 2-Empalme monofasico provisorio de obra, no se encuentra como fotografia de informe cuadrilla. Internamente en obra cambian ITM por un ITM 40A</t>
  </si>
  <si>
    <t>2191938</t>
  </si>
  <si>
    <t>207623012023160406</t>
  </si>
  <si>
    <t>DF20227568772</t>
  </si>
  <si>
    <t>Manutara 160</t>
  </si>
  <si>
    <t>Sin moradores , sector conflictivo , no se toman fotos por precaucion</t>
  </si>
  <si>
    <t>2191930</t>
  </si>
  <si>
    <t>207523012023155002</t>
  </si>
  <si>
    <t>DF20227584902</t>
  </si>
  <si>
    <t>Alonso de Ercilla #8318 dpto 14 A</t>
  </si>
  <si>
    <t>Alexis Rosas Riveros</t>
  </si>
  <si>
    <t>987540742</t>
  </si>
  <si>
    <t>1-No declara codigo de ITM utilizado 2- cableado sin aislacion aguas abajo de equipo medida. SE REQUIERE REGULARIZAR</t>
  </si>
  <si>
    <t>2191924</t>
  </si>
  <si>
    <t>207623012023154648</t>
  </si>
  <si>
    <t>DF20227560310</t>
  </si>
  <si>
    <t>Las parcelas 10441</t>
  </si>
  <si>
    <t>Acceso a pasaje dificultoso ,  No se toman fotos por precaucion mucha gente en plaza fte a domicilio . Sin moradores</t>
  </si>
  <si>
    <t>2191922</t>
  </si>
  <si>
    <t>207623012023153426</t>
  </si>
  <si>
    <t>DF20227583266</t>
  </si>
  <si>
    <t>Las parcelas 10132</t>
  </si>
  <si>
    <t>Me figura q fotos no resulta cargado en sistema . Sin moradores</t>
  </si>
  <si>
    <t>2191920</t>
  </si>
  <si>
    <t>207523012023152729</t>
  </si>
  <si>
    <t>DF20227586118</t>
  </si>
  <si>
    <t>Camilo Henriquez #0436</t>
  </si>
  <si>
    <t>Daniela Zamorano</t>
  </si>
  <si>
    <t>2191908</t>
  </si>
  <si>
    <t>207523012023150810</t>
  </si>
  <si>
    <t>DF20227581930</t>
  </si>
  <si>
    <t>Americo Vespucio #8398 dpto 22</t>
  </si>
  <si>
    <t>2191906</t>
  </si>
  <si>
    <t>207523012023150142</t>
  </si>
  <si>
    <t>DF20227578727</t>
  </si>
  <si>
    <t>Americo Vespucio #8388 dpto 42</t>
  </si>
  <si>
    <t>1-Cliente con citofono malo y no contesta llamado via telefonica</t>
  </si>
  <si>
    <t>2191905</t>
  </si>
  <si>
    <t>207523012023145645</t>
  </si>
  <si>
    <t>DF20227582598</t>
  </si>
  <si>
    <t>Americo Vespucio #8374 dpto 21</t>
  </si>
  <si>
    <t>2191901</t>
  </si>
  <si>
    <t>207523012023144502</t>
  </si>
  <si>
    <t>DF20227587097</t>
  </si>
  <si>
    <t>Calama #9022</t>
  </si>
  <si>
    <t>2191894</t>
  </si>
  <si>
    <t>207523012023142446</t>
  </si>
  <si>
    <t>DF20227579384</t>
  </si>
  <si>
    <t>Americo Vespucio #9150</t>
  </si>
  <si>
    <t>Matias Claro</t>
  </si>
  <si>
    <t>991294838</t>
  </si>
  <si>
    <t>2191879</t>
  </si>
  <si>
    <t>207523012023140033</t>
  </si>
  <si>
    <t>DF20227559278</t>
  </si>
  <si>
    <t>Cautin #8746</t>
  </si>
  <si>
    <t>1-Cliente Si se encuentra en domicilio, pero no desea atender</t>
  </si>
  <si>
    <t>2191875</t>
  </si>
  <si>
    <t>207523012023135229</t>
  </si>
  <si>
    <t>DF20227568134</t>
  </si>
  <si>
    <t>Cautin #8629</t>
  </si>
  <si>
    <t>2191870</t>
  </si>
  <si>
    <t>207623012023133850</t>
  </si>
  <si>
    <t>DF20227586890</t>
  </si>
  <si>
    <t>Las verbenas 0735</t>
  </si>
  <si>
    <t>Sin moradores . Sin mayores observacion</t>
  </si>
  <si>
    <t>2191867</t>
  </si>
  <si>
    <t>207523012023132555</t>
  </si>
  <si>
    <t>DF20227587209</t>
  </si>
  <si>
    <t>Canal Troncal San Francisco #1071 dpto 12</t>
  </si>
  <si>
    <t>Janet Contreras</t>
  </si>
  <si>
    <t>2191857</t>
  </si>
  <si>
    <t>207523012023131102</t>
  </si>
  <si>
    <t>DF20227584569</t>
  </si>
  <si>
    <t>Bahia Catalina #11255</t>
  </si>
  <si>
    <t>1-TD 17182 se encuentra normalizado 2- caja B.T sin tapa</t>
  </si>
  <si>
    <t>2191714</t>
  </si>
  <si>
    <t>207523012023130656</t>
  </si>
  <si>
    <t>DF20227584434</t>
  </si>
  <si>
    <t>Bahia Catalina #11223</t>
  </si>
  <si>
    <t>1- TD 17182 se encuentra en servicio normal  2-Caja B.T sin tapa  3-Cliente no se encuentra en domicilio</t>
  </si>
  <si>
    <t>2191706</t>
  </si>
  <si>
    <t>207523012023125721</t>
  </si>
  <si>
    <t>DF20227584650</t>
  </si>
  <si>
    <t>Brecha #10747</t>
  </si>
  <si>
    <t>1-No se logra acceso debido a pasaje cerrado</t>
  </si>
  <si>
    <t>2191698</t>
  </si>
  <si>
    <t>207623012023124137</t>
  </si>
  <si>
    <t>DF20227585760</t>
  </si>
  <si>
    <t>Lota 7957</t>
  </si>
  <si>
    <t>Atiende cliente , pero molesto con visita . No entrega datos . Apenas se puede tomar fotos</t>
  </si>
  <si>
    <t>2191695</t>
  </si>
  <si>
    <t>207623012023123547</t>
  </si>
  <si>
    <t>DF20227573306</t>
  </si>
  <si>
    <t>Lota 7718</t>
  </si>
  <si>
    <t>Falta mayor data en 1 foto . Sector hostil , no se toman muchas fotos por precaucion</t>
  </si>
  <si>
    <t>2191690</t>
  </si>
  <si>
    <t>207623012023122115</t>
  </si>
  <si>
    <t>DF20227559343</t>
  </si>
  <si>
    <t>Las dalias 6871</t>
  </si>
  <si>
    <t>2191680</t>
  </si>
  <si>
    <t>207623012023120547</t>
  </si>
  <si>
    <t>DF20227572071</t>
  </si>
  <si>
    <t>Las violetas 6872</t>
  </si>
  <si>
    <t>Falta mayor data en fotografias . Problema externo TD .</t>
  </si>
  <si>
    <t>2191672</t>
  </si>
  <si>
    <t>207623012023115154</t>
  </si>
  <si>
    <t>DF20227572486</t>
  </si>
  <si>
    <t>Linares 339</t>
  </si>
  <si>
    <t>2191667</t>
  </si>
  <si>
    <t>207623012023114355</t>
  </si>
  <si>
    <t>DF20227569283</t>
  </si>
  <si>
    <t>Linares 618 C/B</t>
  </si>
  <si>
    <t>Atiende persona , dice q al parecer nadie a llamado para problema de emergencia , pero corrobora q habia personal de la guardia trabajando en poste , pero q ellos nunca han estado sin luz . No entrega mas datos .</t>
  </si>
  <si>
    <t>2191665</t>
  </si>
  <si>
    <t>207623012023113531</t>
  </si>
  <si>
    <t>DF20227582841</t>
  </si>
  <si>
    <t>Lirquen 7989</t>
  </si>
  <si>
    <t>Hay personal dentro de taller , pero no atiende nadie .</t>
  </si>
  <si>
    <t>2191662</t>
  </si>
  <si>
    <t>207623012023112935</t>
  </si>
  <si>
    <t>DF20227577789</t>
  </si>
  <si>
    <t>Lirquen 7850</t>
  </si>
  <si>
    <t>Sector hostil , no se toman muchas fotos para prevenir con vecinos . Sin moradores</t>
  </si>
  <si>
    <t>2191654</t>
  </si>
  <si>
    <t>207623012023110535</t>
  </si>
  <si>
    <t>DF20227567496</t>
  </si>
  <si>
    <t>Los magnolios 130</t>
  </si>
  <si>
    <t>TD sector hostil , personas en esquina donde se aprecia TD , no se toman fotos por precaucion</t>
  </si>
  <si>
    <t>2191651</t>
  </si>
  <si>
    <t>207623012023110338</t>
  </si>
  <si>
    <t>DF20227579237</t>
  </si>
  <si>
    <t>Las margaritas 119</t>
  </si>
  <si>
    <t>Falta mayor data en una fotografias . Sin moradores , sector hostil</t>
  </si>
  <si>
    <t>2193362</t>
  </si>
  <si>
    <t>207524012023183339</t>
  </si>
  <si>
    <t>DF20227581523</t>
  </si>
  <si>
    <t>Colombia #10461</t>
  </si>
  <si>
    <t>1-TD 10826 se encuentra normalizado</t>
  </si>
  <si>
    <t>2193357</t>
  </si>
  <si>
    <t>207524012023181923</t>
  </si>
  <si>
    <t>DF20227567308</t>
  </si>
  <si>
    <t>Colombia 7 #9706</t>
  </si>
  <si>
    <t>1-No se logra acceso, pasaje cerrado  2-Caja B.T que alimenta pasaje COLOMBIA 7 se encuentra sin tapa</t>
  </si>
  <si>
    <t>2193350</t>
  </si>
  <si>
    <t>207524012023180653</t>
  </si>
  <si>
    <t>DF20227583697</t>
  </si>
  <si>
    <t>Colombia #8863 dpto 406A</t>
  </si>
  <si>
    <t>2193344</t>
  </si>
  <si>
    <t>207524012023175452</t>
  </si>
  <si>
    <t>DF20227569882</t>
  </si>
  <si>
    <t>Colombia #7771 dpto 1009</t>
  </si>
  <si>
    <t>1-Cliente no se encuentra en domicilio, conserje permite acceso a shaft nedidores  2-Suministro electrico normalizado  3-Tapa de empalme abierta, sin sello</t>
  </si>
  <si>
    <t>2193339</t>
  </si>
  <si>
    <t>207524012023174037</t>
  </si>
  <si>
    <t>DF20227583636</t>
  </si>
  <si>
    <t>Colombia #7584 dpto 810</t>
  </si>
  <si>
    <t>1-Cliente no se encuengra en domicilio, conserje permite acceso a shaft medidores  2-Suministro electrico normalizado</t>
  </si>
  <si>
    <t>2193331</t>
  </si>
  <si>
    <t>207524012023172458</t>
  </si>
  <si>
    <t>DF20227559978</t>
  </si>
  <si>
    <t>Brasil #8446</t>
  </si>
  <si>
    <t>1-Cableado corrientes debiles se encuentra despejado y retirado</t>
  </si>
  <si>
    <t>2193317</t>
  </si>
  <si>
    <t>207524012023171512</t>
  </si>
  <si>
    <t>DF20227575211</t>
  </si>
  <si>
    <t>Brasil #8660</t>
  </si>
  <si>
    <t>2193307</t>
  </si>
  <si>
    <t>207524012023170251</t>
  </si>
  <si>
    <t>DF20227584844</t>
  </si>
  <si>
    <t>Brasil #9121 dpto 16</t>
  </si>
  <si>
    <t>1-Cableado C.debiles se encuentra bien templado</t>
  </si>
  <si>
    <t>2193297</t>
  </si>
  <si>
    <t>207624012023165201</t>
  </si>
  <si>
    <t>DF20227570293</t>
  </si>
  <si>
    <t>Tome 836</t>
  </si>
  <si>
    <t>Sector hostil , no se toman muchas fotos para prevenir . Sin moradores</t>
  </si>
  <si>
    <t>2193295</t>
  </si>
  <si>
    <t>207624012023165011</t>
  </si>
  <si>
    <t>DF20227580652</t>
  </si>
  <si>
    <t>Valdivia 673</t>
  </si>
  <si>
    <t>2193254</t>
  </si>
  <si>
    <t>207624012023155336</t>
  </si>
  <si>
    <t>DF20227585188</t>
  </si>
  <si>
    <t>Tricolor 0898</t>
  </si>
  <si>
    <t>2193243</t>
  </si>
  <si>
    <t>207524012023153253</t>
  </si>
  <si>
    <t>DF20227574855</t>
  </si>
  <si>
    <t>Augusto Biaut #0642</t>
  </si>
  <si>
    <t>2193239</t>
  </si>
  <si>
    <t>207524012023152352</t>
  </si>
  <si>
    <t>DF20227572374</t>
  </si>
  <si>
    <t>Augusto Biaut #0760</t>
  </si>
  <si>
    <t>1-Cliente conflictivo  2-Suministro electrico normalizado</t>
  </si>
  <si>
    <t>2193235</t>
  </si>
  <si>
    <t>207524012023151113</t>
  </si>
  <si>
    <t>DF20227586058</t>
  </si>
  <si>
    <t>Augusto Biaut #0917</t>
  </si>
  <si>
    <t>Juan Cabezas</t>
  </si>
  <si>
    <t>2193226</t>
  </si>
  <si>
    <t>207524012023143908</t>
  </si>
  <si>
    <t>DF20227564082</t>
  </si>
  <si>
    <t>Augusto Biaut #0957</t>
  </si>
  <si>
    <t>Mariela Rioseco</t>
  </si>
  <si>
    <t>1-cliente con suministro electrico normalizado</t>
  </si>
  <si>
    <t>2193100</t>
  </si>
  <si>
    <t>207524012023140121</t>
  </si>
  <si>
    <t>DF20227565549</t>
  </si>
  <si>
    <t>Abel Gonzalez #300</t>
  </si>
  <si>
    <t>1-TD 17039 se encuentra normalizado</t>
  </si>
  <si>
    <t>2193087</t>
  </si>
  <si>
    <t>207524012023134004</t>
  </si>
  <si>
    <t>DF20227584919</t>
  </si>
  <si>
    <t>Abel Gonzalez #42</t>
  </si>
  <si>
    <t>Carlos Espinoza</t>
  </si>
  <si>
    <t>2193037</t>
  </si>
  <si>
    <t>207624012023120504</t>
  </si>
  <si>
    <t>DF20227569130</t>
  </si>
  <si>
    <t>Rio lauca 1073</t>
  </si>
  <si>
    <t>2193022</t>
  </si>
  <si>
    <t>207624012023111608</t>
  </si>
  <si>
    <t>DF20227570354</t>
  </si>
  <si>
    <t>Rio andalien 10462</t>
  </si>
  <si>
    <t>Falta maxima de fotografias exigidas . Sector muy conflictivo , no se toman fotos por precaucion</t>
  </si>
  <si>
    <t>2193020</t>
  </si>
  <si>
    <t>207624012023111354</t>
  </si>
  <si>
    <t>DF20227568657</t>
  </si>
  <si>
    <t>Falta maxima de fotos exigidas . Sector muy conflictivo . No se toman fotografias por precaucion</t>
  </si>
  <si>
    <t>2193019</t>
  </si>
  <si>
    <t>207624012023111154</t>
  </si>
  <si>
    <t>DF20227561625</t>
  </si>
  <si>
    <t>Rio andalien 10386</t>
  </si>
  <si>
    <t>Sector muy conflictivo . No se toman fotos por precaucion</t>
  </si>
  <si>
    <t>2193013</t>
  </si>
  <si>
    <t>207624012023104736</t>
  </si>
  <si>
    <t>DF20227577837</t>
  </si>
  <si>
    <t>Los lirios 10440</t>
  </si>
  <si>
    <t>Falta maxima de fotos exigidas . Sin acceso a pasaje , porton cerrado . Cerrado por ambos costados</t>
  </si>
  <si>
    <t>2193011</t>
  </si>
  <si>
    <t>207624012023104537</t>
  </si>
  <si>
    <t>DF20227587299</t>
  </si>
  <si>
    <t>Los lirios 10418</t>
  </si>
  <si>
    <t>Sin acceso a pasaje , porton cerrado . Cerrado por ambos costados .</t>
  </si>
  <si>
    <t>2193006</t>
  </si>
  <si>
    <t>207624012023103740</t>
  </si>
  <si>
    <t>DF20227576439</t>
  </si>
  <si>
    <t>Pasaje ocho 10191</t>
  </si>
  <si>
    <t>En las fotos , el archivo cargado no resulta en el sistema</t>
  </si>
  <si>
    <t>2193004</t>
  </si>
  <si>
    <t>207624012023103220</t>
  </si>
  <si>
    <t>DF20227583063</t>
  </si>
  <si>
    <t>Sofia carmona 345</t>
  </si>
  <si>
    <t>Falta mayor data en fotografias . Sector hostil , no se toman muchas fotos por precaucion</t>
  </si>
  <si>
    <t>2193002</t>
  </si>
  <si>
    <t>207624012023103018</t>
  </si>
  <si>
    <t>DF20227582390</t>
  </si>
  <si>
    <t>Sector hostil . No se toman fotos por precaucion</t>
  </si>
  <si>
    <t>2192995</t>
  </si>
  <si>
    <t>207624012023101511</t>
  </si>
  <si>
    <t>DF20227581407</t>
  </si>
  <si>
    <t>Putre 343 dpto 21</t>
  </si>
  <si>
    <t>Sector conflictivo . Sin moradores . A penas se pueden sacar fotografias</t>
  </si>
  <si>
    <t>2195985</t>
  </si>
  <si>
    <t>207525012023164938</t>
  </si>
  <si>
    <t>DF20227559806</t>
  </si>
  <si>
    <t>Alcalde Edu. Castillo V. #2530</t>
  </si>
  <si>
    <t>1-Cliente no se encuentra en domicilio 2-Acometida templada, pero apoyada en arbol</t>
  </si>
  <si>
    <t>2195946</t>
  </si>
  <si>
    <t>207525012023162827</t>
  </si>
  <si>
    <t>DF20227581260</t>
  </si>
  <si>
    <t>Alcalde Jorge Monckeberg #35 dp 1107</t>
  </si>
  <si>
    <t>1-Cliente no se encuentra en domicilio, conserje permite acceso a shaft medidores  2-Suministro electrico normalizado  3-2 cajas de empalme se encuentra con tapas sin sellar</t>
  </si>
  <si>
    <t>2195942</t>
  </si>
  <si>
    <t>207625012023161628</t>
  </si>
  <si>
    <t>DF20227581665</t>
  </si>
  <si>
    <t>Luis pereira 1362</t>
  </si>
  <si>
    <t>2195941</t>
  </si>
  <si>
    <t>207525012023161126</t>
  </si>
  <si>
    <t>DF20227576659</t>
  </si>
  <si>
    <t>Alcalde Jorge Monckeberg #275</t>
  </si>
  <si>
    <t>1-TD 13337 se encuentra en servicio normal</t>
  </si>
  <si>
    <t>2195917</t>
  </si>
  <si>
    <t>207525012023154808</t>
  </si>
  <si>
    <t>DF20227579139</t>
  </si>
  <si>
    <t>Bucalemu #4769 C dp 53</t>
  </si>
  <si>
    <t>1-Suministro electrico normalizado para edificio</t>
  </si>
  <si>
    <t>2195904</t>
  </si>
  <si>
    <t>207625012023153651</t>
  </si>
  <si>
    <t>DF20227563969</t>
  </si>
  <si>
    <t>Los pescadores 2196</t>
  </si>
  <si>
    <t>Se divisa gente dentro de domicilio , pero nadie sale a atender .</t>
  </si>
  <si>
    <t>2195902</t>
  </si>
  <si>
    <t>207525012023153450</t>
  </si>
  <si>
    <t>DF20227558747</t>
  </si>
  <si>
    <t>Artificio #620 L</t>
  </si>
  <si>
    <t>1-Cliente no se encuentra en domicilio  2-No declaran codigo de material utilizado, pero si describe su uso</t>
  </si>
  <si>
    <t>2195889</t>
  </si>
  <si>
    <t>207625012023152521</t>
  </si>
  <si>
    <t>DF20227570016</t>
  </si>
  <si>
    <t>Luis beltran 2068</t>
  </si>
  <si>
    <t>2195884</t>
  </si>
  <si>
    <t>207525012023151909</t>
  </si>
  <si>
    <t>DF20227580947</t>
  </si>
  <si>
    <t>Brown Sur #960</t>
  </si>
  <si>
    <t>1-Cliente no se encuentra en domicilio  2-Cable colgante pertenecia a corrientes debiles</t>
  </si>
  <si>
    <t>2195876</t>
  </si>
  <si>
    <t>207525012023150524</t>
  </si>
  <si>
    <t>DF20227579674</t>
  </si>
  <si>
    <t>1-Cliente no se encuentra en domicilio  2-Acometidas normalizadas y arbol podado</t>
  </si>
  <si>
    <t>2195869</t>
  </si>
  <si>
    <t>207525012023144937</t>
  </si>
  <si>
    <t>DF20227576725</t>
  </si>
  <si>
    <t>Alcalde Jorge Monckeberg #1868</t>
  </si>
  <si>
    <t>1-caja B.T se encuentra normalizada  2-Suministro electrico normal para locales comerciales afectados</t>
  </si>
  <si>
    <t>2195858</t>
  </si>
  <si>
    <t>207525012023143505</t>
  </si>
  <si>
    <t>DF20227576394</t>
  </si>
  <si>
    <t>Calle 7 #4597</t>
  </si>
  <si>
    <t>Eduardo Pizarro</t>
  </si>
  <si>
    <t>959065966</t>
  </si>
  <si>
    <t>1-Cliente con suministro electrico normalizado  2-Cliente requiere cambio de acometida, se encuentra en mal estado</t>
  </si>
  <si>
    <t>2195850</t>
  </si>
  <si>
    <t>207525012023141811</t>
  </si>
  <si>
    <t>DF20227564943</t>
  </si>
  <si>
    <t>Americo Vespucio #1496 C dp 41</t>
  </si>
  <si>
    <t>1-TD 6727 se encuentra normalizado  2-Suministro electrico normalizado en sector</t>
  </si>
  <si>
    <t>2195797</t>
  </si>
  <si>
    <t>207625012023133549</t>
  </si>
  <si>
    <t>DF20227584378</t>
  </si>
  <si>
    <t>Las regatas 1193</t>
  </si>
  <si>
    <t>2195739</t>
  </si>
  <si>
    <t>207625012023120202</t>
  </si>
  <si>
    <t>DF20227567503</t>
  </si>
  <si>
    <t>Las rocas 997</t>
  </si>
  <si>
    <t>2195716</t>
  </si>
  <si>
    <t>207625012023115928</t>
  </si>
  <si>
    <t>DF20227580643</t>
  </si>
  <si>
    <t>Las torpederas 1236</t>
  </si>
  <si>
    <t>Irene makrinov</t>
  </si>
  <si>
    <t>Cliente no quiere entregar num. De fono . Indica no saber de visita de personal de emergencia en esa fecha .</t>
  </si>
  <si>
    <t>2195710</t>
  </si>
  <si>
    <t>207525012023114324</t>
  </si>
  <si>
    <t>DF20227567174</t>
  </si>
  <si>
    <t>Americo Vespucio #0289</t>
  </si>
  <si>
    <t>1-Suministro electrico normalizado en sector 2-Caja B.T sin tapa</t>
  </si>
  <si>
    <t>2195698</t>
  </si>
  <si>
    <t>207625012023112731</t>
  </si>
  <si>
    <t>DF20227575647</t>
  </si>
  <si>
    <t>Los alerces 2711 B</t>
  </si>
  <si>
    <t>Falta maxima de fotos exigidas  Sin acceso a pasaje , porton cerrado</t>
  </si>
  <si>
    <t>2195697</t>
  </si>
  <si>
    <t>207625012023112539</t>
  </si>
  <si>
    <t>DF20227582113</t>
  </si>
  <si>
    <t>Los alerces 2947</t>
  </si>
  <si>
    <t>2195692</t>
  </si>
  <si>
    <t>207625012023111127</t>
  </si>
  <si>
    <t>DF20227573045</t>
  </si>
  <si>
    <t>Los alerces 2368</t>
  </si>
  <si>
    <t>2195688</t>
  </si>
  <si>
    <t>207625012023110856</t>
  </si>
  <si>
    <t>DF20227568683</t>
  </si>
  <si>
    <t>Los avellanos 2484</t>
  </si>
  <si>
    <t>Jose hernandez</t>
  </si>
  <si>
    <t>931298159</t>
  </si>
  <si>
    <t>Tuvo problemas de intermitencia y se soluciono , sin mayor detalle</t>
  </si>
  <si>
    <t>2195685</t>
  </si>
  <si>
    <t>207625012023110620</t>
  </si>
  <si>
    <t>DF20227568406</t>
  </si>
  <si>
    <t>2195652</t>
  </si>
  <si>
    <t>207625012023103059</t>
  </si>
  <si>
    <t>DF20227563169</t>
  </si>
  <si>
    <t>Los jasminez 1780</t>
  </si>
  <si>
    <t>Falta mayor data en fotografias . Sector hostil , no se toman fotos por precaucion , ya q hay gente bebiendo y gritando frente a multicancha</t>
  </si>
  <si>
    <t>2195647</t>
  </si>
  <si>
    <t>207625012023102814</t>
  </si>
  <si>
    <t>DF20227563115</t>
  </si>
  <si>
    <t>Sector hostil , no se toman mas fotos , gente frente a multicancha bebiendo y gritando .</t>
  </si>
  <si>
    <t>2195641</t>
  </si>
  <si>
    <t>207625012023101839</t>
  </si>
  <si>
    <t>DF20227575666</t>
  </si>
  <si>
    <t>Los enfierradores 1614</t>
  </si>
  <si>
    <t>Problema externo TD . No se toman fotos por precaucion , TD frente a poblacion guillermo mann</t>
  </si>
  <si>
    <t>2197108</t>
  </si>
  <si>
    <t>207526012023160053</t>
  </si>
  <si>
    <t>DF20227563267</t>
  </si>
  <si>
    <t>Crescente Errazuriz #550</t>
  </si>
  <si>
    <t>1-Suministro electrico en Red B.T se encuentra normalizado</t>
  </si>
  <si>
    <t>2197093</t>
  </si>
  <si>
    <t>207526012023154704</t>
  </si>
  <si>
    <t>DF20227578152</t>
  </si>
  <si>
    <t>Bernardo de Amaza #626</t>
  </si>
  <si>
    <t>2197073</t>
  </si>
  <si>
    <t>207526012023153011</t>
  </si>
  <si>
    <t>DF20227568974</t>
  </si>
  <si>
    <t>Crescente Errazuriz #2095</t>
  </si>
  <si>
    <t>2197068</t>
  </si>
  <si>
    <t>207526012023152004</t>
  </si>
  <si>
    <t>DF20227573764</t>
  </si>
  <si>
    <t>Crescente Errazutiz #1738</t>
  </si>
  <si>
    <t>2197064</t>
  </si>
  <si>
    <t>207526012023150825</t>
  </si>
  <si>
    <t>DF20227587809</t>
  </si>
  <si>
    <t>Carmen Covarrubias #710</t>
  </si>
  <si>
    <t>2197047</t>
  </si>
  <si>
    <t>207526012023145600</t>
  </si>
  <si>
    <t>DF20227564468</t>
  </si>
  <si>
    <t>Campo de Deportes #565</t>
  </si>
  <si>
    <t>1-Portero confirma encontrarse con suministro electrico normalizado</t>
  </si>
  <si>
    <t>2197025</t>
  </si>
  <si>
    <t>207526012023144539</t>
  </si>
  <si>
    <t>DF20227577499</t>
  </si>
  <si>
    <t>Campo de Deportes #421</t>
  </si>
  <si>
    <t>Nataly Ramos Vega</t>
  </si>
  <si>
    <t>2196972</t>
  </si>
  <si>
    <t>207526012023141028</t>
  </si>
  <si>
    <t>DF20227560961</t>
  </si>
  <si>
    <t>1-Conserje confirma que presentaron filtracion de aguas servidas en camara electrica, ya se encuentra solucionado  2-Suministro electrico normalizado</t>
  </si>
  <si>
    <t>2196961</t>
  </si>
  <si>
    <t>207526012023140537</t>
  </si>
  <si>
    <t>DF20227582165</t>
  </si>
  <si>
    <t>1-Cliente no se encuentra en domicilio, conserje permite acceso a shaft medidores  2-Suministro electrico normalizado  3,Falta sello exterior de caja empalme</t>
  </si>
  <si>
    <t>2196930</t>
  </si>
  <si>
    <t>207526012023134707</t>
  </si>
  <si>
    <t>DF20227577787</t>
  </si>
  <si>
    <t>Doctor Johow #877L</t>
  </si>
  <si>
    <t>2196922</t>
  </si>
  <si>
    <t>207526012023133732</t>
  </si>
  <si>
    <t>DF20227562071</t>
  </si>
  <si>
    <t>Doctor Johow #956 dp 201</t>
  </si>
  <si>
    <t>1-No hay indicios de ningun poste chocado en el sector  2-Suministro electrico normal en sector</t>
  </si>
  <si>
    <t>2196917</t>
  </si>
  <si>
    <t>207626012023133418</t>
  </si>
  <si>
    <t>DF20227585719</t>
  </si>
  <si>
    <t>Letras 8366</t>
  </si>
  <si>
    <t>Vecina del frente indica q cliente solo se encuentra fin de semana</t>
  </si>
  <si>
    <t>2196915</t>
  </si>
  <si>
    <t>207626012023133152</t>
  </si>
  <si>
    <t>DF20227585202</t>
  </si>
  <si>
    <t>Letras 8370</t>
  </si>
  <si>
    <t>Vecina del frente , indica q cliente solo se encuentra el fin de semana</t>
  </si>
  <si>
    <t>2196913</t>
  </si>
  <si>
    <t>207626012023132932</t>
  </si>
  <si>
    <t>DF20227581246</t>
  </si>
  <si>
    <t>2196912</t>
  </si>
  <si>
    <t>207626012023132706</t>
  </si>
  <si>
    <t>DF20227581053</t>
  </si>
  <si>
    <t>Letra 8362</t>
  </si>
  <si>
    <t>2196907</t>
  </si>
  <si>
    <t>207526012023131720</t>
  </si>
  <si>
    <t>DF20227583832</t>
  </si>
  <si>
    <t>Cauquenes #146 SC</t>
  </si>
  <si>
    <t>1-Cliente no se encuentra en domicilio, no se permite acceso</t>
  </si>
  <si>
    <t>2196896</t>
  </si>
  <si>
    <t>207626012023125355</t>
  </si>
  <si>
    <t>DF20227570104</t>
  </si>
  <si>
    <t>Lima 8526</t>
  </si>
  <si>
    <t>Sin moradores . Se visualiza poste de paso de igual forma como lo informo personal de emergencia</t>
  </si>
  <si>
    <t>2196870</t>
  </si>
  <si>
    <t>207626012023122233</t>
  </si>
  <si>
    <t>DF20227567649</t>
  </si>
  <si>
    <t>Mallorca 828</t>
  </si>
  <si>
    <t>Cristian ruiz</t>
  </si>
  <si>
    <t>973396615</t>
  </si>
  <si>
    <t>Se verifica , cliente muy conforme con visita de personal de emergencia</t>
  </si>
  <si>
    <t>2196867</t>
  </si>
  <si>
    <t>207626012023121926</t>
  </si>
  <si>
    <t>DF20227583467</t>
  </si>
  <si>
    <t>Mallorca 816</t>
  </si>
  <si>
    <t>Falta mayor data en fotos . Atiende cliente muy molesto , ya q indica q a el no le correspondia corte de suministro en ese momento . No quiere entregar mas datos . No se toman fotos para prevenir problemas con cliente</t>
  </si>
  <si>
    <t>2196845</t>
  </si>
  <si>
    <t>207626012023113903</t>
  </si>
  <si>
    <t>DF20227566045</t>
  </si>
  <si>
    <t>Maria isabel 7991</t>
  </si>
  <si>
    <t>Falta mayor data en fotos  , en 1 . Sin moradores .</t>
  </si>
  <si>
    <t>2196840</t>
  </si>
  <si>
    <t>207626012023112745</t>
  </si>
  <si>
    <t>DF20227575754</t>
  </si>
  <si>
    <t>Maria isabel 8735</t>
  </si>
  <si>
    <t>2196835</t>
  </si>
  <si>
    <t>207626012023111515</t>
  </si>
  <si>
    <t>DF20227584614</t>
  </si>
  <si>
    <t>Los cerezos 8818</t>
  </si>
  <si>
    <t>2196823</t>
  </si>
  <si>
    <t>207626012023105716</t>
  </si>
  <si>
    <t>DF20227567839</t>
  </si>
  <si>
    <t>Las dalias 323 B</t>
  </si>
  <si>
    <t>Sin moradores , vecina del 323 A indica q a cliente trabaja gran parte del dia se le ubica solo por fono</t>
  </si>
  <si>
    <t>2196820</t>
  </si>
  <si>
    <t>207626012023105407</t>
  </si>
  <si>
    <t>DF20227564995</t>
  </si>
  <si>
    <t>Sin moradores , vecino del 323 A , indica q solo la ubicamos por fono , ya q trabaja gran parte del dia .</t>
  </si>
  <si>
    <t>2196819</t>
  </si>
  <si>
    <t>207626012023105133</t>
  </si>
  <si>
    <t>DF20227564477</t>
  </si>
  <si>
    <t>2196811</t>
  </si>
  <si>
    <t>207626012023103658</t>
  </si>
  <si>
    <t>DF20227577329</t>
  </si>
  <si>
    <t>Manuel bulnes 798</t>
  </si>
  <si>
    <t>Sin moradores . Foco alumbrado publico .</t>
  </si>
  <si>
    <t>2200938</t>
  </si>
  <si>
    <t>207527012023165717</t>
  </si>
  <si>
    <t>DF20227567216</t>
  </si>
  <si>
    <t>Delia Oriente #11438</t>
  </si>
  <si>
    <t>1-TD 13100 se encuentra normalizado</t>
  </si>
  <si>
    <t>2200936</t>
  </si>
  <si>
    <t>207527012023165222</t>
  </si>
  <si>
    <t>DF20227565895</t>
  </si>
  <si>
    <t>Delia Poniente #11491</t>
  </si>
  <si>
    <t>1-TD 13100 en servicio normal 2-Suministro electrico normalizado en sector</t>
  </si>
  <si>
    <t>2200935</t>
  </si>
  <si>
    <t>207527012023164910</t>
  </si>
  <si>
    <t>DF20227566877</t>
  </si>
  <si>
    <t>Diego Portales #1798</t>
  </si>
  <si>
    <t>2200933</t>
  </si>
  <si>
    <t>207527012023164528</t>
  </si>
  <si>
    <t>DF20227567500</t>
  </si>
  <si>
    <t>Diego Portales #1794</t>
  </si>
  <si>
    <t>2200931</t>
  </si>
  <si>
    <t>207527012023164039</t>
  </si>
  <si>
    <t>DF20227571651</t>
  </si>
  <si>
    <t>Diego Portales #1695 loc 2</t>
  </si>
  <si>
    <t>1-TD 13100 se encuentra normalizado  2-No declaran codigo de material, ni describen su uso</t>
  </si>
  <si>
    <t>2200930</t>
  </si>
  <si>
    <t>207627012023163956</t>
  </si>
  <si>
    <t>DF20227577151</t>
  </si>
  <si>
    <t>Progreso 8220</t>
  </si>
  <si>
    <t>2200924</t>
  </si>
  <si>
    <t>207527012023161006</t>
  </si>
  <si>
    <t>DF20227563318</t>
  </si>
  <si>
    <t>Chonta #1668</t>
  </si>
  <si>
    <t>1-Se realiza cambio de ITM de 10A a 25A segun fotografias de informe</t>
  </si>
  <si>
    <t>2200920</t>
  </si>
  <si>
    <t>207527012023160123</t>
  </si>
  <si>
    <t>DF20227563578</t>
  </si>
  <si>
    <t>Chinchin #1665</t>
  </si>
  <si>
    <t>1-Cliente no se encuentra en domicilio 2-Caja B.T sin tapa  3-Suministro electrico normalizado en sector</t>
  </si>
  <si>
    <t>2200919</t>
  </si>
  <si>
    <t>207627012023160117</t>
  </si>
  <si>
    <t>DF20227572685</t>
  </si>
  <si>
    <t>Maria vial 8759</t>
  </si>
  <si>
    <t>2200914</t>
  </si>
  <si>
    <t>207627012023155310</t>
  </si>
  <si>
    <t>DF20227565619</t>
  </si>
  <si>
    <t>Maria vial 8777</t>
  </si>
  <si>
    <t>2200819</t>
  </si>
  <si>
    <t>207527012023154429</t>
  </si>
  <si>
    <t>DF20227580263</t>
  </si>
  <si>
    <t>Diego Portales #1547 casa 73</t>
  </si>
  <si>
    <t>Suleima Mendez</t>
  </si>
  <si>
    <t>2200699</t>
  </si>
  <si>
    <t>207527012023152941</t>
  </si>
  <si>
    <t>DF20227563890</t>
  </si>
  <si>
    <t>Diego Portales #897</t>
  </si>
  <si>
    <t>1-TD 63180 se encuentra normalizado</t>
  </si>
  <si>
    <t>2200614</t>
  </si>
  <si>
    <t>207527012023151512</t>
  </si>
  <si>
    <t>DF20227573150</t>
  </si>
  <si>
    <t>Diego Portales #197</t>
  </si>
  <si>
    <t>1-Recepcionista de centro de salud, confirma que suministro electrico se encuentra normalizado</t>
  </si>
  <si>
    <t>2200287</t>
  </si>
  <si>
    <t>207527012023141712</t>
  </si>
  <si>
    <t>DF20227580486</t>
  </si>
  <si>
    <t>Coligue Seco #9928</t>
  </si>
  <si>
    <t>2200281</t>
  </si>
  <si>
    <t>207527012023141435</t>
  </si>
  <si>
    <t>DF20227582960</t>
  </si>
  <si>
    <t>2200264</t>
  </si>
  <si>
    <t>207527012023135827</t>
  </si>
  <si>
    <t>DF20227569813</t>
  </si>
  <si>
    <t>Cleopatra #10577 bl 32 dp 15</t>
  </si>
  <si>
    <t>1-Se evita tomar fotografias, vecinos del lugar increpan pensando que se cortara el servicio electrico y no quieren entender  2-Suministro electrico normalizado en sector</t>
  </si>
  <si>
    <t>2200261</t>
  </si>
  <si>
    <t>207527012023135312</t>
  </si>
  <si>
    <t>DF20227573975</t>
  </si>
  <si>
    <t>2200257</t>
  </si>
  <si>
    <t>207527012023134427</t>
  </si>
  <si>
    <t>DF20227581474</t>
  </si>
  <si>
    <t>Cleopatra #10757</t>
  </si>
  <si>
    <t>1-Sector conflictivo, vecinos del sector piensan que me encuentro realizando corte de suministro y se comportan de forma hostil</t>
  </si>
  <si>
    <t>2200238</t>
  </si>
  <si>
    <t>207527012023133032</t>
  </si>
  <si>
    <t>DF20227560719</t>
  </si>
  <si>
    <t>Chacayal #1215</t>
  </si>
  <si>
    <t>2200060</t>
  </si>
  <si>
    <t>207627012023125738</t>
  </si>
  <si>
    <t>DF20227576492</t>
  </si>
  <si>
    <t>Monseñor casanueva 9205</t>
  </si>
  <si>
    <t>Fotos , archivo no resulta cargado en sistema . Sin acceso a pasaje , porton cerrado</t>
  </si>
  <si>
    <t>2199873</t>
  </si>
  <si>
    <t>207627012023114536</t>
  </si>
  <si>
    <t>DF20227585797</t>
  </si>
  <si>
    <t>Pablo lemetayer 9221</t>
  </si>
  <si>
    <t>Sin moradores , no se toman fotos de fachada para prevenir problemas con vecinos q miran reclaman cosas .</t>
  </si>
  <si>
    <t>2199838</t>
  </si>
  <si>
    <t>207627012023113451</t>
  </si>
  <si>
    <t>DF20227564750</t>
  </si>
  <si>
    <t>Manuel rengifo 9082</t>
  </si>
  <si>
    <t>Falta mayor data en fotografias . Sin acceso a pasaje , porton cerrado</t>
  </si>
  <si>
    <t>2199804</t>
  </si>
  <si>
    <t>207627012023112432</t>
  </si>
  <si>
    <t>DF20227571394</t>
  </si>
  <si>
    <t>Ossa 735</t>
  </si>
  <si>
    <t>Falta mayor data en fotos . No se toman fotos por precaucion , vecinos alegan lineas muy bajas y siempre tienen problemas con personal de enel . Sin moradores en domicilio</t>
  </si>
  <si>
    <t>2199750</t>
  </si>
  <si>
    <t>207627012023110351</t>
  </si>
  <si>
    <t>DF20227585656</t>
  </si>
  <si>
    <t>Lucerna 489</t>
  </si>
  <si>
    <t>2199747</t>
  </si>
  <si>
    <t>207627012023105608</t>
  </si>
  <si>
    <t>DF20227569251</t>
  </si>
  <si>
    <t>Lucerna 646</t>
  </si>
  <si>
    <t>Atiende cliente , corrobora visita de personal de emergencia , pero no entrega mas datos ya q dice estar miy ocupada</t>
  </si>
  <si>
    <t>2199740</t>
  </si>
  <si>
    <t>207627012023104647</t>
  </si>
  <si>
    <t>DF20227561836</t>
  </si>
  <si>
    <t>Locarno 1091</t>
  </si>
  <si>
    <t>Atiende cliente , pero no recierda visita de personal de emergencia . No entrega datos .</t>
  </si>
  <si>
    <t>2199736</t>
  </si>
  <si>
    <t>207627012023104447</t>
  </si>
  <si>
    <t>DF20227570101</t>
  </si>
  <si>
    <t>Locarno 835 casa D</t>
  </si>
  <si>
    <t>2199715</t>
  </si>
  <si>
    <t>207627012023101224</t>
  </si>
  <si>
    <t>DF20227587423</t>
  </si>
  <si>
    <t>2199712</t>
  </si>
  <si>
    <t>207627012023100312</t>
  </si>
  <si>
    <t>DF20227582688</t>
  </si>
  <si>
    <t>Maria 6749</t>
  </si>
  <si>
    <t>Falta mejor detalle en algunas fotos . Sin moradores</t>
  </si>
  <si>
    <t>2199707</t>
  </si>
  <si>
    <t>207627012023095750</t>
  </si>
  <si>
    <t>DF20227572273</t>
  </si>
  <si>
    <t>Maria 6512</t>
  </si>
  <si>
    <t>2204801</t>
  </si>
  <si>
    <t>207630012023163848</t>
  </si>
  <si>
    <t>DF20227564578</t>
  </si>
  <si>
    <t>Pintor cicarelli 268</t>
  </si>
  <si>
    <t>Sin moradores , edificios en construccion .</t>
  </si>
  <si>
    <t>2204798</t>
  </si>
  <si>
    <t>207630012023163649</t>
  </si>
  <si>
    <t>DF20227565245</t>
  </si>
  <si>
    <t>Pintor cicarelli 575</t>
  </si>
  <si>
    <t>Sin moradores . Falta maxima de fotos exigidas .</t>
  </si>
  <si>
    <t>2204774</t>
  </si>
  <si>
    <t>207630012023161018</t>
  </si>
  <si>
    <t>DF20227577908</t>
  </si>
  <si>
    <t>Palestrina 2738</t>
  </si>
  <si>
    <t>2204615</t>
  </si>
  <si>
    <t>207630012023154832</t>
  </si>
  <si>
    <t>DF20227573718</t>
  </si>
  <si>
    <t>Falta maxima de fotos exigidas . Sin moradores , no se toman mas fotos por precaucion , por vecinos merodiando</t>
  </si>
  <si>
    <t>2204590</t>
  </si>
  <si>
    <t>207630012023153529</t>
  </si>
  <si>
    <t>DF20227586958</t>
  </si>
  <si>
    <t>Mozart 275</t>
  </si>
  <si>
    <t>2204185</t>
  </si>
  <si>
    <t>207630012023120430</t>
  </si>
  <si>
    <t>DF20227561236</t>
  </si>
  <si>
    <t>Los corcolenes 6855</t>
  </si>
  <si>
    <t>Falta mayor data en fotografias . TD problema externo</t>
  </si>
  <si>
    <t>2204181</t>
  </si>
  <si>
    <t>207630012023115930</t>
  </si>
  <si>
    <t>DF20227587114</t>
  </si>
  <si>
    <t>1 foto sacada dentro de vehiculo , falta mayor data en fotografias . Sin moradores</t>
  </si>
  <si>
    <t>2204178</t>
  </si>
  <si>
    <t>207630012023115745</t>
  </si>
  <si>
    <t>DF20227586869</t>
  </si>
  <si>
    <t>Los corcolenes 6854</t>
  </si>
  <si>
    <t>2204177</t>
  </si>
  <si>
    <t>207630012023115549</t>
  </si>
  <si>
    <t>DF20227586506</t>
  </si>
  <si>
    <t>Sin moradores , todo normal .</t>
  </si>
  <si>
    <t>2204162</t>
  </si>
  <si>
    <t>207630012023112312</t>
  </si>
  <si>
    <t>DF20227580627</t>
  </si>
  <si>
    <t>Las luciernagas 5824</t>
  </si>
  <si>
    <t>2204157</t>
  </si>
  <si>
    <t>207630012023111457</t>
  </si>
  <si>
    <t>DF20227561426</t>
  </si>
  <si>
    <t>Los grillos 5671</t>
  </si>
  <si>
    <t>Sin moradores , corresponde a automotora cerrado , no hay guardia . Sin mayor observacion</t>
  </si>
  <si>
    <t>2204155</t>
  </si>
  <si>
    <t>207630012023110850</t>
  </si>
  <si>
    <t>DF20227575044</t>
  </si>
  <si>
    <t>Los grillos 5613</t>
  </si>
  <si>
    <t>Sin moradores , domicilio en construccion . Sin mayor observacion</t>
  </si>
  <si>
    <t>2204143</t>
  </si>
  <si>
    <t>207630012023105659</t>
  </si>
  <si>
    <t>DF20227573457</t>
  </si>
  <si>
    <t>Las luciernagas 5544</t>
  </si>
  <si>
    <t>2204139</t>
  </si>
  <si>
    <t>207630012023105104</t>
  </si>
  <si>
    <t>DF20227567055</t>
  </si>
  <si>
    <t>Las luciernagas 4461</t>
  </si>
  <si>
    <t>2207857</t>
  </si>
  <si>
    <t>207631012023163913</t>
  </si>
  <si>
    <t>DF20227569608</t>
  </si>
  <si>
    <t>San diego 1492</t>
  </si>
  <si>
    <t>Sin moradores , local comercial . No se toman muchas fotos para prevenir problemas con locatarios</t>
  </si>
  <si>
    <t>2207843</t>
  </si>
  <si>
    <t>207631012023161628</t>
  </si>
  <si>
    <t>DF20227568780</t>
  </si>
  <si>
    <t>Santa elena 1278 ED  A doto 1513</t>
  </si>
  <si>
    <t>Sin acceso a medidores o shaft electricos . Concerge no entrega datos .</t>
  </si>
  <si>
    <t>2207823</t>
  </si>
  <si>
    <t>207631012023154942</t>
  </si>
  <si>
    <t>DF20227568769</t>
  </si>
  <si>
    <t>Santa elena 1496 dpto 805</t>
  </si>
  <si>
    <t>Susana pasmiño</t>
  </si>
  <si>
    <t>962324223</t>
  </si>
  <si>
    <t>Tapa caja concentrador abierto .</t>
  </si>
  <si>
    <t>2207771</t>
  </si>
  <si>
    <t>207631012023132659</t>
  </si>
  <si>
    <t>DF20227568686</t>
  </si>
  <si>
    <t>Vicuña mackena 1281 ED dpto 816</t>
  </si>
  <si>
    <t>Atiende concerge indica q todo bien con cliente , sin acceso a medidores y concerge no entrega datos , indica q personal de enel esta muy cuestionado en condominio</t>
  </si>
  <si>
    <t>2207727</t>
  </si>
  <si>
    <t>207631012023122350</t>
  </si>
  <si>
    <t>DF20227568879</t>
  </si>
  <si>
    <t>Ñuble 507</t>
  </si>
  <si>
    <t>2207719</t>
  </si>
  <si>
    <t>207631012023121221</t>
  </si>
  <si>
    <t>DF20227570123</t>
  </si>
  <si>
    <t>Lira 1908</t>
  </si>
  <si>
    <t>Falta mayor data en 1 foto. Sin moradores .</t>
  </si>
  <si>
    <t>2207716</t>
  </si>
  <si>
    <t>207631012023115656</t>
  </si>
  <si>
    <t>DF20227568777</t>
  </si>
  <si>
    <t>Nicanor plaza 150</t>
  </si>
  <si>
    <t>2207713</t>
  </si>
  <si>
    <t>207631012023114839</t>
  </si>
  <si>
    <t>DF20227569296</t>
  </si>
  <si>
    <t>Victoria 386</t>
  </si>
  <si>
    <t>2207709</t>
  </si>
  <si>
    <t>207631012023112946</t>
  </si>
  <si>
    <t>DF20227568848</t>
  </si>
  <si>
    <t>Portugal 174</t>
  </si>
  <si>
    <t>Sector complicado , frente a posta central , pequeña manifestacion . No se toman fotografias para prevenir problemas . Local comercial  cerrado .</t>
  </si>
  <si>
    <t>2207689</t>
  </si>
  <si>
    <t>207631012023112536</t>
  </si>
  <si>
    <t>DF20227576529</t>
  </si>
  <si>
    <t>Mario kreutzberger 1520 TR A dpto 304</t>
  </si>
  <si>
    <t>Atiende concerge , llama a cliente el cual indica a concerge no dejar ingresar , ya q la ultima vez le cortaron suministro segun el por error , sin acceso a medidores . Concerge no entrega datos</t>
  </si>
  <si>
    <t>2207687</t>
  </si>
  <si>
    <t>207631012023112316</t>
  </si>
  <si>
    <t>DF20227580710</t>
  </si>
  <si>
    <t>Santa lucia 382 SC</t>
  </si>
  <si>
    <t>Falta maxima de fotos exigidas   No se toman fotografias , por precaucion</t>
  </si>
  <si>
    <t>2207641</t>
  </si>
  <si>
    <t>207631012023104927</t>
  </si>
  <si>
    <t>DF20227568902</t>
  </si>
  <si>
    <t>Rafael sotomayor 490 dpto 407</t>
  </si>
  <si>
    <t>Katerina perrier</t>
  </si>
  <si>
    <t>226813794</t>
  </si>
  <si>
    <t>Tapa caja de empalme abierta.</t>
  </si>
  <si>
    <t>2206785</t>
  </si>
  <si>
    <t>207631012023102145</t>
  </si>
  <si>
    <t>DF20227576608</t>
  </si>
  <si>
    <t>Libertador bernardo ohiggins 2732 LOC 19</t>
  </si>
  <si>
    <t>Falta maxima de fotos exigidas . No se toman fotos por precaucion .  Sector hostil , toldos azules</t>
  </si>
  <si>
    <t>2206783</t>
  </si>
  <si>
    <t>207631012023101949</t>
  </si>
  <si>
    <t>DF20227561963</t>
  </si>
  <si>
    <t>Libertad 1144 dpto 1115 A</t>
  </si>
  <si>
    <t>2206781</t>
  </si>
  <si>
    <t>207631012023101044</t>
  </si>
  <si>
    <t>DF20227562356</t>
  </si>
  <si>
    <t>Presidente balmaceda 2610 dpto. 1502</t>
  </si>
  <si>
    <t>Falta maxima de fotos exigidas . Atiende concerge , pero no se puede ingresar ,ya q no se encuentra cliente en dpto .</t>
  </si>
  <si>
    <t>2210603</t>
  </si>
  <si>
    <t>207601022023164746</t>
  </si>
  <si>
    <t>DF20227561729</t>
  </si>
  <si>
    <t>Pedro leon gallo 678 E</t>
  </si>
  <si>
    <t>Falta maxima de fotos exigidas . Atiende persona q corrobora visita de personal de emergencia , pero no entrega mas datos , no se toman fotos a fachada para prevenir posible problema con cliente</t>
  </si>
  <si>
    <t>2210472</t>
  </si>
  <si>
    <t>207601022023164538</t>
  </si>
  <si>
    <t>DF20227576565</t>
  </si>
  <si>
    <t>Monseñor muller 49 P 1 H</t>
  </si>
  <si>
    <t>2210116</t>
  </si>
  <si>
    <t>207601022023160247</t>
  </si>
  <si>
    <t>DF20227565281</t>
  </si>
  <si>
    <t>Suecia 380 dpto 305</t>
  </si>
  <si>
    <t>Sin acceso a medidores , nadie atiende en condominio , no se toman muchas fotos por precaucion</t>
  </si>
  <si>
    <t>2210113</t>
  </si>
  <si>
    <t>207601022023155747</t>
  </si>
  <si>
    <t>DF20227565344</t>
  </si>
  <si>
    <t>Suecia 2510 dpto 703</t>
  </si>
  <si>
    <t>Armando rodriguez</t>
  </si>
  <si>
    <t>229579417</t>
  </si>
  <si>
    <t>No existen fotos en observaciones . Falta mas detalle en observacion  . Concerge indica no tener registro de visita de personal de emergencia . Dpartamento todo normal</t>
  </si>
  <si>
    <t>2210097</t>
  </si>
  <si>
    <t>207601022023155442</t>
  </si>
  <si>
    <t>DF20227561503</t>
  </si>
  <si>
    <t>Pedro de valdivia 2086 dpto 202</t>
  </si>
  <si>
    <t>Falta maxima de fotos exigidas . Sin acceso a edificio , ya q concerge indica no poder dejarme estacionar dentro de condominio   No entrega datos</t>
  </si>
  <si>
    <t>2209950</t>
  </si>
  <si>
    <t>207601022023131935</t>
  </si>
  <si>
    <t>DF20227562094</t>
  </si>
  <si>
    <t>Las tranqueras 1187</t>
  </si>
  <si>
    <t>2209936</t>
  </si>
  <si>
    <t>207601022023130502</t>
  </si>
  <si>
    <t>DF20227561989</t>
  </si>
  <si>
    <t>Los ranchos 8219</t>
  </si>
  <si>
    <t>2209929</t>
  </si>
  <si>
    <t>207601022023122927</t>
  </si>
  <si>
    <t>DF20227562061</t>
  </si>
  <si>
    <t>Martin alonso pinzon 5650 dpto 41</t>
  </si>
  <si>
    <t>Falta mayor data en 1 foto . Atiende señora de la limpieza de edificio . Que no se encuentra concerge a cargo . Sin acceso a medidores</t>
  </si>
  <si>
    <t>2209925</t>
  </si>
  <si>
    <t>207601022023121552</t>
  </si>
  <si>
    <t>DF20227583607</t>
  </si>
  <si>
    <t>Polcura 1880</t>
  </si>
  <si>
    <t>Sin moradores . Falta maxima de fotos exigidas</t>
  </si>
  <si>
    <t>2209919</t>
  </si>
  <si>
    <t>207601022023115359</t>
  </si>
  <si>
    <t>DF20227561550</t>
  </si>
  <si>
    <t>San jose de la sierra 554</t>
  </si>
  <si>
    <t>2209913</t>
  </si>
  <si>
    <t>207601022023113721</t>
  </si>
  <si>
    <t>DF20227561541</t>
  </si>
  <si>
    <t>Luis matte larrain 9895</t>
  </si>
  <si>
    <t>1 foto falta mayor detalle . Sin moradores . Vecinos molestos por toma de fotos .</t>
  </si>
  <si>
    <t>Año Inspección</t>
  </si>
  <si>
    <t>Año ejecución ticket</t>
  </si>
  <si>
    <t>enero</t>
  </si>
  <si>
    <t>2246163</t>
  </si>
  <si>
    <t>207627022023162032</t>
  </si>
  <si>
    <t>DF20237596700</t>
  </si>
  <si>
    <t>Pdte wilson 898</t>
  </si>
  <si>
    <t>Sector conflictivo . Sin moradores . No se toman fotos por precaucion</t>
  </si>
  <si>
    <t>2246119</t>
  </si>
  <si>
    <t>207627022023152257</t>
  </si>
  <si>
    <t>DF20237602062</t>
  </si>
  <si>
    <t>Obispo del pozo 2334</t>
  </si>
  <si>
    <t>2246024</t>
  </si>
  <si>
    <t>207627022023131931</t>
  </si>
  <si>
    <t>DF20237606519</t>
  </si>
  <si>
    <t>Yerbas buenas 319</t>
  </si>
  <si>
    <t>Sin moradores . Sector conflictivo .</t>
  </si>
  <si>
    <t>2245998</t>
  </si>
  <si>
    <t>207627022023124527</t>
  </si>
  <si>
    <t>DF20237602031</t>
  </si>
  <si>
    <t>Los molles 829</t>
  </si>
  <si>
    <t>Sin moradores , corresponde a direccion de bombero ramon cornejo 829</t>
  </si>
  <si>
    <t>2245983</t>
  </si>
  <si>
    <t>207627022023123111</t>
  </si>
  <si>
    <t>DF20237609032</t>
  </si>
  <si>
    <t>Venezuela 1052</t>
  </si>
  <si>
    <t>Sector hostil . Sin moradores . No se toman muchas fotos por precaucion</t>
  </si>
  <si>
    <t>2245960</t>
  </si>
  <si>
    <t>207627022023121104</t>
  </si>
  <si>
    <t>DF20237604840</t>
  </si>
  <si>
    <t>Llancahue 16</t>
  </si>
  <si>
    <t>Sin moradores , sector conflictivo. No se toman fotos por precaucion</t>
  </si>
  <si>
    <t>2245942</t>
  </si>
  <si>
    <t>207627022023115407</t>
  </si>
  <si>
    <t>DF20237591852</t>
  </si>
  <si>
    <t>Victor cuccuini 343</t>
  </si>
  <si>
    <t>Sin acceso a calle por arreglos .</t>
  </si>
  <si>
    <t>2245940</t>
  </si>
  <si>
    <t>207627022023115020</t>
  </si>
  <si>
    <t>DF20237613104</t>
  </si>
  <si>
    <t>Victor cuccuini 451</t>
  </si>
  <si>
    <t>1 foto falta data . Sin moradores .</t>
  </si>
  <si>
    <t>2245920</t>
  </si>
  <si>
    <t>207627022023113132</t>
  </si>
  <si>
    <t>DF20237597538</t>
  </si>
  <si>
    <t>Los pamperos 448</t>
  </si>
  <si>
    <t>2245916</t>
  </si>
  <si>
    <t>207627022023112535</t>
  </si>
  <si>
    <t>DF20237606009</t>
  </si>
  <si>
    <t>La paz 609</t>
  </si>
  <si>
    <t>Falta mejor detalle en fotografias . Atiende persona de local , pero no permite acceso a medidor . No argumenta , pero molesto con compañia</t>
  </si>
  <si>
    <t>2245895</t>
  </si>
  <si>
    <t>207627022023110156</t>
  </si>
  <si>
    <t>DF20237589061</t>
  </si>
  <si>
    <t>Vega central local 194</t>
  </si>
  <si>
    <t>1 foto falta mayor data . Sector muy hostil , sobre todo por camioneta , no se toman fotos por precaucion</t>
  </si>
  <si>
    <t>2245890</t>
  </si>
  <si>
    <t>207627022023105338</t>
  </si>
  <si>
    <t>DF20237601026</t>
  </si>
  <si>
    <t>La paz 259</t>
  </si>
  <si>
    <t>Sin moradores , local cerrado . Sector hostil .</t>
  </si>
  <si>
    <t>2245888</t>
  </si>
  <si>
    <t>207627022023105150</t>
  </si>
  <si>
    <t>DF20237598806</t>
  </si>
  <si>
    <t>Loreto 370</t>
  </si>
  <si>
    <t>Sin moradores . Empalme subterraneo</t>
  </si>
  <si>
    <t>2245036</t>
  </si>
  <si>
    <t>207525022023160515</t>
  </si>
  <si>
    <t>DF20237617814</t>
  </si>
  <si>
    <t>Hipodromo Chile #1390</t>
  </si>
  <si>
    <t>1-Suministro electrico normalizado en sector 2-No declara codigo de material utilizado, pero si describe su uso</t>
  </si>
  <si>
    <t>2245032</t>
  </si>
  <si>
    <t>207525022023155035</t>
  </si>
  <si>
    <t>DF20237618104</t>
  </si>
  <si>
    <t>Hipodromo Chile #1701 dp 1504</t>
  </si>
  <si>
    <t>1-Suministro electrico normalizado  2-Caja empalme abierta, sin adulteraciones</t>
  </si>
  <si>
    <t>2245031</t>
  </si>
  <si>
    <t>207525022023154635</t>
  </si>
  <si>
    <t>DF20237617338</t>
  </si>
  <si>
    <t>Hipodromo Chile #1701 dp 905</t>
  </si>
  <si>
    <t>1-Suministro electrico normalizado  2-Caja empalme con tapa abierta, sin adulteraciones</t>
  </si>
  <si>
    <t>2245027</t>
  </si>
  <si>
    <t>207525022023153524</t>
  </si>
  <si>
    <t>DF20237624580</t>
  </si>
  <si>
    <t>Hipodromo Chile #1820 dp 1514</t>
  </si>
  <si>
    <t>1-Cliente no se encuentra, conserje permite acceso a shaft medidores  2-Suministro electrico normalizado</t>
  </si>
  <si>
    <t>2245022</t>
  </si>
  <si>
    <t>207525022023152021</t>
  </si>
  <si>
    <t>DF20237617650</t>
  </si>
  <si>
    <t>Fermin Vivaceta #867</t>
  </si>
  <si>
    <t>1-Direccion correcta de ticket DOMINGO SANTA MARIA #2675</t>
  </si>
  <si>
    <t>2245014</t>
  </si>
  <si>
    <t>207525022023150351</t>
  </si>
  <si>
    <t>DF20237617860</t>
  </si>
  <si>
    <t>Fermin Vivaceta #864</t>
  </si>
  <si>
    <t>1-DESC. FUS. 73469 se encuentra normalizado  2-No declara codigo de material utilizado, pero si describe su uso</t>
  </si>
  <si>
    <t>2245006</t>
  </si>
  <si>
    <t>207525022023145431</t>
  </si>
  <si>
    <t>DF20237617271</t>
  </si>
  <si>
    <t>Colon #1450 dp 415F</t>
  </si>
  <si>
    <t>2244999</t>
  </si>
  <si>
    <t>207525022023144658</t>
  </si>
  <si>
    <t>DF20237614687</t>
  </si>
  <si>
    <t>Colon #1582 dp 1510</t>
  </si>
  <si>
    <t>1-Cliente no se encuentra en domicilio, conserje no permite acceso</t>
  </si>
  <si>
    <t>2244994</t>
  </si>
  <si>
    <t>207525022023143136</t>
  </si>
  <si>
    <t>DF20237618902</t>
  </si>
  <si>
    <t>Fermin Vivaceta #604</t>
  </si>
  <si>
    <t>1-Cliente no se encuentra  2-No declara codigo de ITM utilizado, pero si describe su uso</t>
  </si>
  <si>
    <t>2244989</t>
  </si>
  <si>
    <t>207525022023142406</t>
  </si>
  <si>
    <t>DF20237618868</t>
  </si>
  <si>
    <t>Comandante Canales #1816</t>
  </si>
  <si>
    <t>2244981</t>
  </si>
  <si>
    <t>207525022023141441</t>
  </si>
  <si>
    <t>DF20237617240</t>
  </si>
  <si>
    <t>Escanilla #460</t>
  </si>
  <si>
    <t>2244977</t>
  </si>
  <si>
    <t>207525022023135812</t>
  </si>
  <si>
    <t>DF20237627406</t>
  </si>
  <si>
    <t>General Prieto #1717 dpto 1705</t>
  </si>
  <si>
    <t>1-Cliente no se encuentra, conserje permite acceso a shaft medidores  2-Suministro electrico normalizado  3-Caja empalme abierta, sin adulteraciones</t>
  </si>
  <si>
    <t>2244976</t>
  </si>
  <si>
    <t>207525022023135434</t>
  </si>
  <si>
    <t>DF20237619814</t>
  </si>
  <si>
    <t>General Prieto #1717 dp 1606</t>
  </si>
  <si>
    <t>1-Cliente no se encuentra, conserje permite acceso a shaft medidores  2-Suminiatro electrico normalizado  3-Caja empalme abierta, sin adulteraciones</t>
  </si>
  <si>
    <t>2244964</t>
  </si>
  <si>
    <t>207525022023133824</t>
  </si>
  <si>
    <t>DF20237623082</t>
  </si>
  <si>
    <t>General Prieto #1305 dp 709 A</t>
  </si>
  <si>
    <t>2244958</t>
  </si>
  <si>
    <t>207525022023133042</t>
  </si>
  <si>
    <t>DF20237623447</t>
  </si>
  <si>
    <t>General Prieto #1305 dp 1009 A</t>
  </si>
  <si>
    <t>2244420</t>
  </si>
  <si>
    <t>207624022023170441</t>
  </si>
  <si>
    <t>DF20237599784</t>
  </si>
  <si>
    <t>Las brisas 671</t>
  </si>
  <si>
    <t>Falta maxima de fotos exigidas . Sector hostil . No se toman muchas fotos por precaucion</t>
  </si>
  <si>
    <t>2244409</t>
  </si>
  <si>
    <t>207524022023163409</t>
  </si>
  <si>
    <t>DF20237626528</t>
  </si>
  <si>
    <t>Fermin Vivaceta #884</t>
  </si>
  <si>
    <t>1-Suministro electrico normalizaso en sector</t>
  </si>
  <si>
    <t>2244404</t>
  </si>
  <si>
    <t>207524022023162140</t>
  </si>
  <si>
    <t>DF20237614504</t>
  </si>
  <si>
    <t>Carrion #1319 dp 1103</t>
  </si>
  <si>
    <t>1-Conserje no permite acceso, ya que no tiene registro en bitacora de visita de tecnicos</t>
  </si>
  <si>
    <t>2244400</t>
  </si>
  <si>
    <t>207524022023160718</t>
  </si>
  <si>
    <t>DF20237617603</t>
  </si>
  <si>
    <t>Fermin Vivaceta #1190 dp 508</t>
  </si>
  <si>
    <t>2244384</t>
  </si>
  <si>
    <t>207624022023154408</t>
  </si>
  <si>
    <t>DF20237607310</t>
  </si>
  <si>
    <t>Las rocas 2816</t>
  </si>
  <si>
    <t>Falta mayor data en fotografias . Sector conflictivo . Sin moradores . No se toman muchas fotografias por precaucion</t>
  </si>
  <si>
    <t>2244382</t>
  </si>
  <si>
    <t>207624022023154155</t>
  </si>
  <si>
    <t>DF20237613261</t>
  </si>
  <si>
    <t>Las rocas 2371</t>
  </si>
  <si>
    <t>Sector muy hostil . Sin moradores . No se toman muchas fotos para evitar problemas</t>
  </si>
  <si>
    <t>2244379</t>
  </si>
  <si>
    <t>207524022023153705</t>
  </si>
  <si>
    <t>DF20237614787</t>
  </si>
  <si>
    <t>Eugenio Matte #2783</t>
  </si>
  <si>
    <t>1-Cliente confirma que se encuentra con suministro electrico normalizado</t>
  </si>
  <si>
    <t>2244375</t>
  </si>
  <si>
    <t>207524022023153233</t>
  </si>
  <si>
    <t>DF20237616585</t>
  </si>
  <si>
    <t>Eugenio Matte #2803</t>
  </si>
  <si>
    <t>2244364</t>
  </si>
  <si>
    <t>207524022023151931</t>
  </si>
  <si>
    <t>DF20237615209</t>
  </si>
  <si>
    <t>Guardia Marina Saenz #2487</t>
  </si>
  <si>
    <t>2244350</t>
  </si>
  <si>
    <t>207524022023150843</t>
  </si>
  <si>
    <t>DF20237625938</t>
  </si>
  <si>
    <t>Freirina #1818</t>
  </si>
  <si>
    <t>2244333</t>
  </si>
  <si>
    <t>207624022023145153</t>
  </si>
  <si>
    <t>DF20237605822</t>
  </si>
  <si>
    <t>Lircay 238</t>
  </si>
  <si>
    <t>2244332</t>
  </si>
  <si>
    <t>207524022023145357</t>
  </si>
  <si>
    <t>DF20237623857</t>
  </si>
  <si>
    <t>Francia #1196A</t>
  </si>
  <si>
    <t>2244191</t>
  </si>
  <si>
    <t>207624022023142323</t>
  </si>
  <si>
    <t>DF20237606522</t>
  </si>
  <si>
    <t>Lircay 213</t>
  </si>
  <si>
    <t>2244138</t>
  </si>
  <si>
    <t>207624022023132627</t>
  </si>
  <si>
    <t>DF20237609562</t>
  </si>
  <si>
    <t>Jotge korterlitz 3617</t>
  </si>
  <si>
    <t>Sector hostil . No se toman muchas fotos para prevenir . Sin moradores .</t>
  </si>
  <si>
    <t>2244136</t>
  </si>
  <si>
    <t>207624022023132343</t>
  </si>
  <si>
    <t>DF20237595648</t>
  </si>
  <si>
    <t>Jose miguel carrera 3382</t>
  </si>
  <si>
    <t>Sector conflictivo . No se toman fotos por precaucion  Faltan maxima de fotos exigidas</t>
  </si>
  <si>
    <t>2244128</t>
  </si>
  <si>
    <t>207624022023130842</t>
  </si>
  <si>
    <t>DF20237627686</t>
  </si>
  <si>
    <t>Pantaleon velez , adolfo ossa</t>
  </si>
  <si>
    <t>Falta maxima de fotos exigidas</t>
  </si>
  <si>
    <t>2244118</t>
  </si>
  <si>
    <t>207624022023125037</t>
  </si>
  <si>
    <t>DF20237625692</t>
  </si>
  <si>
    <t>Victoriano stella 2331</t>
  </si>
  <si>
    <t>2244114</t>
  </si>
  <si>
    <t>207624022023124508</t>
  </si>
  <si>
    <t>DF20237627364</t>
  </si>
  <si>
    <t>Independencia 2264 dpto 702</t>
  </si>
  <si>
    <t>Falta maxima de fotos exigidas . Concerge no permite acceso ya q cliente no se encuentra y piensa se va a reañuzar cyr .  No se toman fotos por precaucion</t>
  </si>
  <si>
    <t>2244111</t>
  </si>
  <si>
    <t>207624022023124251</t>
  </si>
  <si>
    <t>DF20237614459</t>
  </si>
  <si>
    <t>La paz 590</t>
  </si>
  <si>
    <t>Sector hostil . Empalme subt.</t>
  </si>
  <si>
    <t>2244094</t>
  </si>
  <si>
    <t>207624022023120816</t>
  </si>
  <si>
    <t>DF20237625100</t>
  </si>
  <si>
    <t>Salomon sack 400  42</t>
  </si>
  <si>
    <t>Sin acceso a medidores . Sector hostil</t>
  </si>
  <si>
    <t>2244082</t>
  </si>
  <si>
    <t>207624022023114932</t>
  </si>
  <si>
    <t>DF20237622982</t>
  </si>
  <si>
    <t>Pdte eduardo frei montalba 1615</t>
  </si>
  <si>
    <t>Problema externo , fusibles aereos</t>
  </si>
  <si>
    <t>2242945</t>
  </si>
  <si>
    <t>207523022023181809</t>
  </si>
  <si>
    <t>DF20237626296</t>
  </si>
  <si>
    <t>Belisario Prats #1530 servicio comun</t>
  </si>
  <si>
    <t>2242937</t>
  </si>
  <si>
    <t>207523022023180108</t>
  </si>
  <si>
    <t>DF20237619111</t>
  </si>
  <si>
    <t>Belisario Prats #1850 dp 314</t>
  </si>
  <si>
    <t>1-Caja empalme abierta, sin adulteraciones</t>
  </si>
  <si>
    <t>2242307</t>
  </si>
  <si>
    <t>207523022023174944</t>
  </si>
  <si>
    <t>DF20237619060</t>
  </si>
  <si>
    <t>Belisario Prats #1840 dp 2004</t>
  </si>
  <si>
    <t>1-Suministro electrico normalizado  2-Caja empalme abierta</t>
  </si>
  <si>
    <t>2242302</t>
  </si>
  <si>
    <t>207523022023174344</t>
  </si>
  <si>
    <t>DF20237614463</t>
  </si>
  <si>
    <t>Belisario Prats #1840 dp 1809</t>
  </si>
  <si>
    <t>1-Cliente con suministro electrico normalizado  2-No declara codigo de ITM utilizado, pero si describe su uso  3-Equipo de medida con tapa abierta</t>
  </si>
  <si>
    <t>2242297</t>
  </si>
  <si>
    <t>207523022023173541</t>
  </si>
  <si>
    <t>DF20237616020</t>
  </si>
  <si>
    <t>Belisario Prats #1840 dp 407A</t>
  </si>
  <si>
    <t>1-Caja empalme con tapa abierta</t>
  </si>
  <si>
    <t>2242278</t>
  </si>
  <si>
    <t>207523022023171417</t>
  </si>
  <si>
    <t>DF20237618733</t>
  </si>
  <si>
    <t>El Molino #1845 dp 426</t>
  </si>
  <si>
    <t>1-Conserje no permite acceso, ya que no cuenta con registro en bitacora de visita de tecnicos</t>
  </si>
  <si>
    <t>2242265</t>
  </si>
  <si>
    <t>207523022023165913</t>
  </si>
  <si>
    <t>DF20237620703</t>
  </si>
  <si>
    <t>El Molino #1787 dp 408</t>
  </si>
  <si>
    <t>1-Suministro electrico normalizado  2-Caja empalme abierta de #408 y #409. Sin adulteraciones</t>
  </si>
  <si>
    <t>2242246</t>
  </si>
  <si>
    <t>207523022023165202</t>
  </si>
  <si>
    <t>DF20237626154</t>
  </si>
  <si>
    <t>El Molino #1787 dp 312</t>
  </si>
  <si>
    <t>1-Suministro electrico normalizado  2-Caja empalme abierta, sin adulteraciones  3-No declara codigo de ITM utilizado, pero si describe su uso</t>
  </si>
  <si>
    <t>2242233</t>
  </si>
  <si>
    <t>207523022023163535</t>
  </si>
  <si>
    <t>DF20237626185</t>
  </si>
  <si>
    <t>Domingo Santa Maria #2115</t>
  </si>
  <si>
    <t>1-Cliente si se encuentra pero no atiende  2-No declara codigo de material utilizado, pero si describe su uso</t>
  </si>
  <si>
    <t>2242227</t>
  </si>
  <si>
    <t>207523022023162344</t>
  </si>
  <si>
    <t>DF20237623387</t>
  </si>
  <si>
    <t>Domingo Santa Maria #2431</t>
  </si>
  <si>
    <t>2242219</t>
  </si>
  <si>
    <t>207523022023155546</t>
  </si>
  <si>
    <t>DF20237623969</t>
  </si>
  <si>
    <t>Doctor Vicente Izquierdo #1556 C/A</t>
  </si>
  <si>
    <t>Cornelia Vergara</t>
  </si>
  <si>
    <t>992993091</t>
  </si>
  <si>
    <t>1-Cliente sin suministro electrico y medidor explotado</t>
  </si>
  <si>
    <t>2242208</t>
  </si>
  <si>
    <t>207523022023153759</t>
  </si>
  <si>
    <t>DF20237626198</t>
  </si>
  <si>
    <t>Coronel Alvarado #2599</t>
  </si>
  <si>
    <t>2242183</t>
  </si>
  <si>
    <t>207623022023145736</t>
  </si>
  <si>
    <t>DF20237618451</t>
  </si>
  <si>
    <t>Independencia 801 dpto 2619</t>
  </si>
  <si>
    <t>Falta mayor detalle en fotos . Concerge hace esperar largo rato . Indica q todo bien con cliente . Corrobora visita de personal de emergencia</t>
  </si>
  <si>
    <t>2242181</t>
  </si>
  <si>
    <t>207623022023145440</t>
  </si>
  <si>
    <t>DF20237620661</t>
  </si>
  <si>
    <t>Independencia 801 dpto 2112</t>
  </si>
  <si>
    <t>1 foto falta mayor data  Problemas para ingresar a edificio . Concerge hace esperar , corrobora visita de personal de emergencia</t>
  </si>
  <si>
    <t>2242142</t>
  </si>
  <si>
    <t>207623022023135138</t>
  </si>
  <si>
    <t>DF20237625996</t>
  </si>
  <si>
    <t>Venecia 1605 dpto 232</t>
  </si>
  <si>
    <t>Eddy gonzales</t>
  </si>
  <si>
    <t>No entrega num. Fono  Tapa caja concentrador abierta</t>
  </si>
  <si>
    <t>2242121</t>
  </si>
  <si>
    <t>207623022023125933</t>
  </si>
  <si>
    <t>DF20237623045</t>
  </si>
  <si>
    <t>Venecia 1446</t>
  </si>
  <si>
    <t>2242112</t>
  </si>
  <si>
    <t>207623022023124710</t>
  </si>
  <si>
    <t>DF20237617884</t>
  </si>
  <si>
    <t>Independencia 1928</t>
  </si>
  <si>
    <t>1 foto falta mayor data . Local comercial cerrado</t>
  </si>
  <si>
    <t>2242077</t>
  </si>
  <si>
    <t>207623022023120054</t>
  </si>
  <si>
    <t>DF20237615881</t>
  </si>
  <si>
    <t>Santos dumont 1016</t>
  </si>
  <si>
    <t>Corresponde a universidad , no se toman fotos por sector muy comercial  para prevenir problemas .</t>
  </si>
  <si>
    <t>2242075</t>
  </si>
  <si>
    <t>207623022023115847</t>
  </si>
  <si>
    <t>DF20237627536</t>
  </si>
  <si>
    <t>Independencia 740 dpto 2112</t>
  </si>
  <si>
    <t>Sector hostil , conercial , sin acceso a medidores , no se toman fotos por precaucion</t>
  </si>
  <si>
    <t>2242073</t>
  </si>
  <si>
    <t>207623022023115624</t>
  </si>
  <si>
    <t>DF20237622919</t>
  </si>
  <si>
    <t>Independencia 733 TR A 804</t>
  </si>
  <si>
    <t>No se encuentra persona a cargo de llaves para nichos electricos . No se toman fotos por precaucion .</t>
  </si>
  <si>
    <t>2242055</t>
  </si>
  <si>
    <t>207623022023111823</t>
  </si>
  <si>
    <t>DF20237624765</t>
  </si>
  <si>
    <t>Independencia 490</t>
  </si>
  <si>
    <t>Empalme subterraneo , no se toman fotos por precaucion , mucho comercio ambulante</t>
  </si>
  <si>
    <t>2242054</t>
  </si>
  <si>
    <t>207623022023111616</t>
  </si>
  <si>
    <t>DF20237627105</t>
  </si>
  <si>
    <t>Independencia 480</t>
  </si>
  <si>
    <t>Empalme subterraneo . No se toman fotos para prevenir problemas con conercio ambulante</t>
  </si>
  <si>
    <t>2242052</t>
  </si>
  <si>
    <t>207623022023111316</t>
  </si>
  <si>
    <t>DF20237617526</t>
  </si>
  <si>
    <t>Problema externo , subterraneo . No se toman fotos por precaucion , mucho comercio ambulante</t>
  </si>
  <si>
    <t>2242049</t>
  </si>
  <si>
    <t>207623022023111034</t>
  </si>
  <si>
    <t>DF20237617236</t>
  </si>
  <si>
    <t>Independencia 435 dpto 522 A</t>
  </si>
  <si>
    <t>Concerge indica q todo bien con cliente , pero no tiene registro de visita de personal de emergencia . Sin acceso a medidores</t>
  </si>
  <si>
    <t>2242038</t>
  </si>
  <si>
    <t>207623022023105105</t>
  </si>
  <si>
    <t>DF20237617382</t>
  </si>
  <si>
    <t>Pdte eduardo frei 1667 C</t>
  </si>
  <si>
    <t>Sin acceso a medidores . Sin moradores .</t>
  </si>
  <si>
    <t>2241159</t>
  </si>
  <si>
    <t>207522022023152615</t>
  </si>
  <si>
    <t>DF20237605344</t>
  </si>
  <si>
    <t>Calle G #1026 dp 414</t>
  </si>
  <si>
    <t>2241148</t>
  </si>
  <si>
    <t>207522022023150835</t>
  </si>
  <si>
    <t>DF20227564727</t>
  </si>
  <si>
    <t>Dorsal #871</t>
  </si>
  <si>
    <t>1-TD 12138 se encuentra normalizado</t>
  </si>
  <si>
    <t>2241142</t>
  </si>
  <si>
    <t>207522022023145649</t>
  </si>
  <si>
    <t>DF20237610013</t>
  </si>
  <si>
    <t>Confianza #9</t>
  </si>
  <si>
    <t>1-Sector conflictivo  2-Caja B.T sin tapa</t>
  </si>
  <si>
    <t>2241131</t>
  </si>
  <si>
    <t>207522022023144220</t>
  </si>
  <si>
    <t>DF20237600739</t>
  </si>
  <si>
    <t>Abraham Lincoln # 1041</t>
  </si>
  <si>
    <t>1-Sector conflictivo, vecinos del sector increpan de forma hostil por supuestos cobros mal hechos en sus boletas</t>
  </si>
  <si>
    <t>2241128</t>
  </si>
  <si>
    <t>207522022023143759</t>
  </si>
  <si>
    <t>DF20237595792</t>
  </si>
  <si>
    <t>Arbilu #566</t>
  </si>
  <si>
    <t>1-Cliente confirma que se encuentra con suministro electrico normalizado, no permite acceso a empalme</t>
  </si>
  <si>
    <t>2241114</t>
  </si>
  <si>
    <t>207522022023142556</t>
  </si>
  <si>
    <t>DF20237613148</t>
  </si>
  <si>
    <t>Comandante Veliz #1761</t>
  </si>
  <si>
    <t>2241105</t>
  </si>
  <si>
    <t>207522022023141028</t>
  </si>
  <si>
    <t>DF20227560454</t>
  </si>
  <si>
    <t>El Salto #2218</t>
  </si>
  <si>
    <t>2241103</t>
  </si>
  <si>
    <t>207522022023140740</t>
  </si>
  <si>
    <t>DF20237602629</t>
  </si>
  <si>
    <t>El Salto #2212</t>
  </si>
  <si>
    <t>2241099</t>
  </si>
  <si>
    <t>207522022023135232</t>
  </si>
  <si>
    <t>DF20227565629</t>
  </si>
  <si>
    <t>Mexico #326</t>
  </si>
  <si>
    <t>1-No se logra acceso debido a calle en reparacion</t>
  </si>
  <si>
    <t>2241092</t>
  </si>
  <si>
    <t>207622022023134118</t>
  </si>
  <si>
    <t>DF20237627606</t>
  </si>
  <si>
    <t>Reina maria 2551</t>
  </si>
  <si>
    <t>2241090</t>
  </si>
  <si>
    <t>207522022023133147</t>
  </si>
  <si>
    <t>DF20237604865</t>
  </si>
  <si>
    <t>El Roble #629</t>
  </si>
  <si>
    <t>2241089</t>
  </si>
  <si>
    <t>207622022023132753</t>
  </si>
  <si>
    <t>DF20237617717</t>
  </si>
  <si>
    <t>Reina maria 2751</t>
  </si>
  <si>
    <t>1 foto falta mayor data .</t>
  </si>
  <si>
    <t>2241085</t>
  </si>
  <si>
    <t>207522022023130923</t>
  </si>
  <si>
    <t>DF20237598556</t>
  </si>
  <si>
    <t>Einstein #1153</t>
  </si>
  <si>
    <t>1-TD 11315 se encuentra normalizado  2-No declara codigo de material utilizado, pero si describe su uso</t>
  </si>
  <si>
    <t>2241083</t>
  </si>
  <si>
    <t>207622022023130139</t>
  </si>
  <si>
    <t>DF20237627334</t>
  </si>
  <si>
    <t>Nueva andres bello 1890 2B dpto 913</t>
  </si>
  <si>
    <t>Falta maxima de fotos exigidas . Atiende concerge indicando q todo bien con clientes , pero molestos con muchas visitas de personal de enel .  Sin acceso a medidores</t>
  </si>
  <si>
    <t>2241081</t>
  </si>
  <si>
    <t>207622022023125935</t>
  </si>
  <si>
    <t>DF20237615004</t>
  </si>
  <si>
    <t>Nueva andres bello 1890 ED 2B dpto 517</t>
  </si>
  <si>
    <t>Falta 1 foto mayor data .</t>
  </si>
  <si>
    <t>2241074</t>
  </si>
  <si>
    <t>207622022023123506</t>
  </si>
  <si>
    <t>DF20237620469</t>
  </si>
  <si>
    <t>San luis 1454</t>
  </si>
  <si>
    <t>Empalme subterraneo . Sector hostil. No se toman muchas fotos para prevenir problemas</t>
  </si>
  <si>
    <t>2241065</t>
  </si>
  <si>
    <t>207622022023122442</t>
  </si>
  <si>
    <t>DF20237627580</t>
  </si>
  <si>
    <t>San luis 1460 Q</t>
  </si>
  <si>
    <t>Sin moradores , medidores dentro de las casas</t>
  </si>
  <si>
    <t>2241063</t>
  </si>
  <si>
    <t>207622022023122006</t>
  </si>
  <si>
    <t>DF20237623801</t>
  </si>
  <si>
    <t>San luis 1461  11</t>
  </si>
  <si>
    <t>2241056</t>
  </si>
  <si>
    <t>207622022023115749</t>
  </si>
  <si>
    <t>DF20237619070</t>
  </si>
  <si>
    <t>Independencia 1133 dpto 1713</t>
  </si>
  <si>
    <t>Falta mayor data en 1 foto . Concerge no permite acceso a medidores . Indica q cliente esta muy molesto , ya q supuestamente no correspondia corte . No se toman fotos para prevenir</t>
  </si>
  <si>
    <t>2241052</t>
  </si>
  <si>
    <t>207622022023115312</t>
  </si>
  <si>
    <t>DF20237624640</t>
  </si>
  <si>
    <t>Rivera 1233 E</t>
  </si>
  <si>
    <t>Falta mayor data  en 1 foto  Local comercial , no entregan datos  No se toman muchas fotos por precaucion</t>
  </si>
  <si>
    <t>2241043</t>
  </si>
  <si>
    <t>207622022023113959</t>
  </si>
  <si>
    <t>DF20237617367</t>
  </si>
  <si>
    <t>Picarte 246</t>
  </si>
  <si>
    <t>Sin moradores , sin mayir observacion</t>
  </si>
  <si>
    <t>2239377</t>
  </si>
  <si>
    <t>207521022023195231</t>
  </si>
  <si>
    <t>DF20237607329</t>
  </si>
  <si>
    <t>Bismuto #537</t>
  </si>
  <si>
    <t>1-Cliente no se encuentra en domicilio  2-No declara codigo de ITM utilizado, pero si describe su uso</t>
  </si>
  <si>
    <t>2239376</t>
  </si>
  <si>
    <t>207521022023193955</t>
  </si>
  <si>
    <t>DF20237613019</t>
  </si>
  <si>
    <t>Bernardo Becerra #3650</t>
  </si>
  <si>
    <t>2239367</t>
  </si>
  <si>
    <t>207521022023191238</t>
  </si>
  <si>
    <t>DF20237608721</t>
  </si>
  <si>
    <t>Dr. Sotero del Rio #776</t>
  </si>
  <si>
    <t>1-Cliente hostil</t>
  </si>
  <si>
    <t>2239366</t>
  </si>
  <si>
    <t>207521022023190002</t>
  </si>
  <si>
    <t>DF20237612974</t>
  </si>
  <si>
    <t>Antofagasta #3829</t>
  </si>
  <si>
    <t>1-No se logra acceso, pasaje privado</t>
  </si>
  <si>
    <t>2239362</t>
  </si>
  <si>
    <t>207521022023185111</t>
  </si>
  <si>
    <t>DF20227561575</t>
  </si>
  <si>
    <t>1-Sector conflictivo  2-No declara codigo de material utilizado, pero si describe su uso</t>
  </si>
  <si>
    <t>2239361</t>
  </si>
  <si>
    <t>207521022023184528</t>
  </si>
  <si>
    <t>DF20237588345</t>
  </si>
  <si>
    <t>Alberto Blest Gana #4173</t>
  </si>
  <si>
    <t>Juan Pozo</t>
  </si>
  <si>
    <t>1-Cliente con suministro electrico normalizado  2-No declara codigo de ITM utilizado, pero si descrube su uso</t>
  </si>
  <si>
    <t>2239354</t>
  </si>
  <si>
    <t>207521022023183111</t>
  </si>
  <si>
    <t>DF20237603632</t>
  </si>
  <si>
    <t>Adela Martinez #223</t>
  </si>
  <si>
    <t>1-Cliente con suministro electrico normalizado  2-No declara codigo de material utilizado, pero si describe su uso</t>
  </si>
  <si>
    <t>2239353</t>
  </si>
  <si>
    <t>207521022023182829</t>
  </si>
  <si>
    <t>DF20237603806</t>
  </si>
  <si>
    <t>1-Ticket con relacion DF20237603632 2-Cliente confirma suministro electrico normalizado</t>
  </si>
  <si>
    <t>2239344</t>
  </si>
  <si>
    <t>207521022023181711</t>
  </si>
  <si>
    <t>DF20237608349</t>
  </si>
  <si>
    <t>Bombero Ramon Cornejo Nuñez #0545</t>
  </si>
  <si>
    <t>2239339</t>
  </si>
  <si>
    <t>207521022023180848</t>
  </si>
  <si>
    <t>DF20237589045</t>
  </si>
  <si>
    <t>Bombero Ramon Cornejo Nuñez #0908</t>
  </si>
  <si>
    <t>2239317</t>
  </si>
  <si>
    <t>207621022023172050</t>
  </si>
  <si>
    <t>DF20237623351</t>
  </si>
  <si>
    <t>Pablo urzua 1481 dpto 520</t>
  </si>
  <si>
    <t>Sector hostil , no se toman fotos por precaucion . Concerge no permite acceso con vehiculo .no entrega mas datos</t>
  </si>
  <si>
    <t>2239288</t>
  </si>
  <si>
    <t>207621022023160331</t>
  </si>
  <si>
    <t>DF20237622519</t>
  </si>
  <si>
    <t>Luis johnson 2499</t>
  </si>
  <si>
    <t>Falta maxima de fotos exigidas . Mas data . Empalme subterraneo</t>
  </si>
  <si>
    <t>2239276</t>
  </si>
  <si>
    <t>207621022023154742</t>
  </si>
  <si>
    <t>DF20237617333</t>
  </si>
  <si>
    <t>La estrella 2854</t>
  </si>
  <si>
    <t>Sector hostil , calle semicerrada . Sin moradores .</t>
  </si>
  <si>
    <t>2239268</t>
  </si>
  <si>
    <t>207621022023153656</t>
  </si>
  <si>
    <t>DF20237618640</t>
  </si>
  <si>
    <t>Las enredaderas 2118 loc  2</t>
  </si>
  <si>
    <t>Local comercial , no se encuentra encargado de local .</t>
  </si>
  <si>
    <t>2239230</t>
  </si>
  <si>
    <t>207621022023143148</t>
  </si>
  <si>
    <t>DF20237616921</t>
  </si>
  <si>
    <t>Independencia 2098</t>
  </si>
  <si>
    <t>2239228</t>
  </si>
  <si>
    <t>207621022023142757</t>
  </si>
  <si>
    <t>DF20237618044</t>
  </si>
  <si>
    <t>Independencia 1946 C / A  B</t>
  </si>
  <si>
    <t>2239202</t>
  </si>
  <si>
    <t>207621022023134335</t>
  </si>
  <si>
    <t>DF20237616853</t>
  </si>
  <si>
    <t>Independencia 1946 C/A  B</t>
  </si>
  <si>
    <t>2239187</t>
  </si>
  <si>
    <t>207621022023132202</t>
  </si>
  <si>
    <t>DF20237616081</t>
  </si>
  <si>
    <t>Los nidos 1484 C</t>
  </si>
  <si>
    <t>Sin acceso a pasaje .</t>
  </si>
  <si>
    <t>2239177</t>
  </si>
  <si>
    <t>207621022023130342</t>
  </si>
  <si>
    <t>DF20237615682</t>
  </si>
  <si>
    <t>Luis weinstein 1264</t>
  </si>
  <si>
    <t>2239176</t>
  </si>
  <si>
    <t>207621022023125936</t>
  </si>
  <si>
    <t>DF20237620507</t>
  </si>
  <si>
    <t>Longitudinal seis 1241</t>
  </si>
  <si>
    <t>2239157</t>
  </si>
  <si>
    <t>207621022023122925</t>
  </si>
  <si>
    <t>DF20237627099</t>
  </si>
  <si>
    <t>La obra 1069</t>
  </si>
  <si>
    <t>2239150</t>
  </si>
  <si>
    <t>207621022023122211</t>
  </si>
  <si>
    <t>DF20237614755</t>
  </si>
  <si>
    <t>Longitudinal 1935</t>
  </si>
  <si>
    <t>Sector hostil . No se toman muchas fotografias por precaucion</t>
  </si>
  <si>
    <t>2239130</t>
  </si>
  <si>
    <t>207621022023114710</t>
  </si>
  <si>
    <t>DF20237617622</t>
  </si>
  <si>
    <t>Padre jose cifuentes grez 864 dpto 1705</t>
  </si>
  <si>
    <t>Concerge no permite acceso a medidores , ya q no se encuentra gente en dpto . Sector hostil , por precaucion no se toman fotografias , ademas queda vehiculo afuera de edificio</t>
  </si>
  <si>
    <t>2239116</t>
  </si>
  <si>
    <t>207621022023113535</t>
  </si>
  <si>
    <t>DF20237619843</t>
  </si>
  <si>
    <t>Maruri 812</t>
  </si>
  <si>
    <t>2238254</t>
  </si>
  <si>
    <t>207520022023165526</t>
  </si>
  <si>
    <t>DF20237613647</t>
  </si>
  <si>
    <t>7 Norte #1980</t>
  </si>
  <si>
    <t>2238253</t>
  </si>
  <si>
    <t>207520022023164730</t>
  </si>
  <si>
    <t>DF20237609173</t>
  </si>
  <si>
    <t>3 Poniente #2723</t>
  </si>
  <si>
    <t>2238252</t>
  </si>
  <si>
    <t>207520022023164049</t>
  </si>
  <si>
    <t>DF20237607848</t>
  </si>
  <si>
    <t>3 Poniente #2788</t>
  </si>
  <si>
    <t>1-Cliente no se encuentra en domicilio  2-Poste corresponde a A.P</t>
  </si>
  <si>
    <t>2238251</t>
  </si>
  <si>
    <t>207620022023163724</t>
  </si>
  <si>
    <t>DF20227583822</t>
  </si>
  <si>
    <t>Los onas 1249</t>
  </si>
  <si>
    <t>Problema externo , poste chocado . Reparado</t>
  </si>
  <si>
    <t>2238249</t>
  </si>
  <si>
    <t>207620022023163541</t>
  </si>
  <si>
    <t>DF20227569161</t>
  </si>
  <si>
    <t>2238248</t>
  </si>
  <si>
    <t>207520022023162949</t>
  </si>
  <si>
    <t>DF20237613891</t>
  </si>
  <si>
    <t>15 Norte #1986</t>
  </si>
  <si>
    <t>Isabel Vargas Gonzalez</t>
  </si>
  <si>
    <t>2238241</t>
  </si>
  <si>
    <t>207520022023161917</t>
  </si>
  <si>
    <t>DF20237595915</t>
  </si>
  <si>
    <t>2 Poniente #3108</t>
  </si>
  <si>
    <t>1-Cliente confirma tener suministro electrico normalizado despues de visita de tecnicos</t>
  </si>
  <si>
    <t>2237871</t>
  </si>
  <si>
    <t>207520022023160235</t>
  </si>
  <si>
    <t>DF20237602307</t>
  </si>
  <si>
    <t>Exequiel Fernandez #2200</t>
  </si>
  <si>
    <t>1-TD 1689 se encuentra normalizado</t>
  </si>
  <si>
    <t>2237867</t>
  </si>
  <si>
    <t>207520022023155327</t>
  </si>
  <si>
    <t>DF20237589027</t>
  </si>
  <si>
    <t>Exequiel Fernandez #2302 dp 902</t>
  </si>
  <si>
    <t>1-TD 86248 se encuentra normalizado</t>
  </si>
  <si>
    <t>2237865</t>
  </si>
  <si>
    <t>207620022023155412</t>
  </si>
  <si>
    <t>DF20227574009</t>
  </si>
  <si>
    <t>Los onas 1202</t>
  </si>
  <si>
    <t>2237864</t>
  </si>
  <si>
    <t>207520022023155122</t>
  </si>
  <si>
    <t>DF20237588895</t>
  </si>
  <si>
    <t>Exequiel Fernandez #2302</t>
  </si>
  <si>
    <t>2237862</t>
  </si>
  <si>
    <t>207620022023155217</t>
  </si>
  <si>
    <t>DF20227567330</t>
  </si>
  <si>
    <t>2237859</t>
  </si>
  <si>
    <t>207620022023154947</t>
  </si>
  <si>
    <t>DF20227570033</t>
  </si>
  <si>
    <t>Los onas 1117</t>
  </si>
  <si>
    <t>Problema externo AP Falta mayor data en 1 foto</t>
  </si>
  <si>
    <t>2237839</t>
  </si>
  <si>
    <t>207520022023153323</t>
  </si>
  <si>
    <t>DF20237604590</t>
  </si>
  <si>
    <t>Exequiel Fernandez #2697</t>
  </si>
  <si>
    <t>2237832</t>
  </si>
  <si>
    <t>207620022023152508</t>
  </si>
  <si>
    <t>DF20227579743</t>
  </si>
  <si>
    <t>Los geranios 9806</t>
  </si>
  <si>
    <t>2237830</t>
  </si>
  <si>
    <t>207520022023151719</t>
  </si>
  <si>
    <t>DF20237589432</t>
  </si>
  <si>
    <t>Exequiel Fernandez #3774</t>
  </si>
  <si>
    <t>1-TD 4556 se encuentra normalizado  2-No declara codigo de material utilizado, pero si describe su uso</t>
  </si>
  <si>
    <t>2237821</t>
  </si>
  <si>
    <t>207520022023145814</t>
  </si>
  <si>
    <t>DF20237591863</t>
  </si>
  <si>
    <t>Exequiel Fernandez #3829</t>
  </si>
  <si>
    <t>1-A.P se encuentra normalizado</t>
  </si>
  <si>
    <t>2237818</t>
  </si>
  <si>
    <t>207520022023145616</t>
  </si>
  <si>
    <t>DF20237595571</t>
  </si>
  <si>
    <t>2237793</t>
  </si>
  <si>
    <t>207520022023143330</t>
  </si>
  <si>
    <t>DF20237599765</t>
  </si>
  <si>
    <t>Froilan Roa #4910</t>
  </si>
  <si>
    <t>2237784</t>
  </si>
  <si>
    <t>207520022023142153</t>
  </si>
  <si>
    <t>DF20237594930</t>
  </si>
  <si>
    <t>Exequiel Fernandez #4822</t>
  </si>
  <si>
    <t>2237777</t>
  </si>
  <si>
    <t>207520022023140611</t>
  </si>
  <si>
    <t>DF20237588570</t>
  </si>
  <si>
    <t>Estadio Colo Colo #2001</t>
  </si>
  <si>
    <t>1-Se encuentra cliente, pero no estaba presente el dia de visita tecnica 2-Suministro electrico normalizado</t>
  </si>
  <si>
    <t>2237638</t>
  </si>
  <si>
    <t>207620022023114911</t>
  </si>
  <si>
    <t>DF20227570630</t>
  </si>
  <si>
    <t>Los nogales 6338</t>
  </si>
  <si>
    <t>Mayor data en 1 foto . Sin acceso a pasaje por arreglos en calle . Por prevencion no dejo vehiculo muy lejos de mi persona</t>
  </si>
  <si>
    <t>2237632</t>
  </si>
  <si>
    <t>207620022023114245</t>
  </si>
  <si>
    <t>DF20227563533</t>
  </si>
  <si>
    <t>2237626</t>
  </si>
  <si>
    <t>207620022023113411</t>
  </si>
  <si>
    <t>DF20227579635</t>
  </si>
  <si>
    <t>Los husares 5880</t>
  </si>
  <si>
    <t>Falta mayor data en 1 foto  Sin moradores</t>
  </si>
  <si>
    <t>2237622</t>
  </si>
  <si>
    <t>207620022023112252</t>
  </si>
  <si>
    <t>DF20227569230</t>
  </si>
  <si>
    <t>Los liquenes 1990</t>
  </si>
  <si>
    <t>2237614</t>
  </si>
  <si>
    <t>207620022023110905</t>
  </si>
  <si>
    <t>DF20227564853</t>
  </si>
  <si>
    <t>Los papiros 1921</t>
  </si>
  <si>
    <t>2237611</t>
  </si>
  <si>
    <t>207620022023110627</t>
  </si>
  <si>
    <t>DF20227574631</t>
  </si>
  <si>
    <t>Los gladiolos 2033</t>
  </si>
  <si>
    <t>Falta mayor data en forografias  Sin moradores</t>
  </si>
  <si>
    <t>2237544</t>
  </si>
  <si>
    <t>207620022023105253</t>
  </si>
  <si>
    <t>DF20227563736</t>
  </si>
  <si>
    <t>Los dragones 6502</t>
  </si>
  <si>
    <t>Falta naxima exigida en fotografias . Mas data . Sin acceso a pasaje . Sector hostil</t>
  </si>
  <si>
    <t>2236878</t>
  </si>
  <si>
    <t>207519022023151701</t>
  </si>
  <si>
    <t>DF20237593913</t>
  </si>
  <si>
    <t>El Libano #5001</t>
  </si>
  <si>
    <t>1-Complejo deportivo con suministro electrico normalizado</t>
  </si>
  <si>
    <t>2236877</t>
  </si>
  <si>
    <t>207519022023145352</t>
  </si>
  <si>
    <t>DF20237596999</t>
  </si>
  <si>
    <t>Eduardo Fabini #4333</t>
  </si>
  <si>
    <t>Jorge Perez</t>
  </si>
  <si>
    <t>1-Cliente con suministro electrico normalizado despues de poda</t>
  </si>
  <si>
    <t>2236876</t>
  </si>
  <si>
    <t>207519022023144105</t>
  </si>
  <si>
    <t>DF20237608915</t>
  </si>
  <si>
    <t>Alejandro Galaz #4241</t>
  </si>
  <si>
    <t>1-Acometida bien templada  2-Cliente no se encuentra en domicilio</t>
  </si>
  <si>
    <t>2236875</t>
  </si>
  <si>
    <t>207519022023143309</t>
  </si>
  <si>
    <t>DF20237609865</t>
  </si>
  <si>
    <t>El Libano #3954</t>
  </si>
  <si>
    <t>1-Cliente confirma que su llamdo se debia a cables de telecomunicaciones colgando. Ya se encuentran aislados</t>
  </si>
  <si>
    <t>2236874</t>
  </si>
  <si>
    <t>207519022023142827</t>
  </si>
  <si>
    <t>DF20237606990</t>
  </si>
  <si>
    <t>El Libano #3905</t>
  </si>
  <si>
    <t>1-Lineas M.T se encuentran despejadas por podas  2-TD 3314 se encuentra en servicio normal</t>
  </si>
  <si>
    <t>2236873</t>
  </si>
  <si>
    <t>207519022023141912</t>
  </si>
  <si>
    <t>DF20237600709</t>
  </si>
  <si>
    <t>Carlos Cariola #4070</t>
  </si>
  <si>
    <t>Rocio Perez Detudela</t>
  </si>
  <si>
    <t>2236872</t>
  </si>
  <si>
    <t>207519022023141102</t>
  </si>
  <si>
    <t>DF20237610652</t>
  </si>
  <si>
    <t>957080336</t>
  </si>
  <si>
    <t>2236871</t>
  </si>
  <si>
    <t>207519022023135722</t>
  </si>
  <si>
    <t>DF20237608120</t>
  </si>
  <si>
    <t>Carlos Cariola #3665</t>
  </si>
  <si>
    <t>2236870</t>
  </si>
  <si>
    <t>207519022023134734</t>
  </si>
  <si>
    <t>DF20237599166</t>
  </si>
  <si>
    <t>Arturo Gozalvez #3645</t>
  </si>
  <si>
    <t>1-Cliente ya se encuentra con poste de paso particular normalizado  2-Suministro electrico normal</t>
  </si>
  <si>
    <t>2236869</t>
  </si>
  <si>
    <t>207519022023134403</t>
  </si>
  <si>
    <t>DF20237597392</t>
  </si>
  <si>
    <t>Arturo Gozalvez #3630</t>
  </si>
  <si>
    <t>1-Cableado de telecomunicaciones se encuentra retirado  2-Suministro electrico normal en la zona</t>
  </si>
  <si>
    <t>2236868</t>
  </si>
  <si>
    <t>207519022023133903</t>
  </si>
  <si>
    <t>DF20237604863</t>
  </si>
  <si>
    <t>Arturo Gozalvez #3629</t>
  </si>
  <si>
    <t>1-Acometida bien tmplada  2-Suministro electrico normalizado</t>
  </si>
  <si>
    <t>2236867</t>
  </si>
  <si>
    <t>207519022023133146</t>
  </si>
  <si>
    <t>DF20237608693</t>
  </si>
  <si>
    <t>Arturo Gozalvez #3605</t>
  </si>
  <si>
    <t>2236866</t>
  </si>
  <si>
    <t>207519022023131555</t>
  </si>
  <si>
    <t>DF20237604044</t>
  </si>
  <si>
    <t>Armando Moock #3777 tr A dp 201</t>
  </si>
  <si>
    <t>1-Cliente no se encuentra en domicilio, conserje permite acceso a shaft medidores  2-Caja empalme abierta</t>
  </si>
  <si>
    <t>2236865</t>
  </si>
  <si>
    <t>207519022023130047</t>
  </si>
  <si>
    <t>DF20237589632</t>
  </si>
  <si>
    <t>Armando Moock #3727 dp 702</t>
  </si>
  <si>
    <t>1-Conserje no permite acceso debido a que cliente no se encuentra en domicilio</t>
  </si>
  <si>
    <t>2236864</t>
  </si>
  <si>
    <t>207519022023124409</t>
  </si>
  <si>
    <t>DF20237597113</t>
  </si>
  <si>
    <t>Arturo Prat #4328</t>
  </si>
  <si>
    <t>2236863</t>
  </si>
  <si>
    <t>207519022023123520</t>
  </si>
  <si>
    <t>DF20237591225</t>
  </si>
  <si>
    <t>Arturo Prat #4193 C dp 11</t>
  </si>
  <si>
    <t>2236862</t>
  </si>
  <si>
    <t>207519022023122548</t>
  </si>
  <si>
    <t>DF20237590848</t>
  </si>
  <si>
    <t>Arturo Prat #4194 c5</t>
  </si>
  <si>
    <t>2236861</t>
  </si>
  <si>
    <t>207519022023121202</t>
  </si>
  <si>
    <t>DF20237592021</t>
  </si>
  <si>
    <t>Arturo Prat #4194 O dp 11</t>
  </si>
  <si>
    <t>1-Cliente no se encuentr en domicilio</t>
  </si>
  <si>
    <t>2236765</t>
  </si>
  <si>
    <t>207518022023171259</t>
  </si>
  <si>
    <t>DF20237589025</t>
  </si>
  <si>
    <t>Alborada #1219</t>
  </si>
  <si>
    <t>2236764</t>
  </si>
  <si>
    <t>207518022023165833</t>
  </si>
  <si>
    <t>DF20237596955</t>
  </si>
  <si>
    <t>Antofagasta #1156</t>
  </si>
  <si>
    <t>1-Cliente confirma que tenian un falla al interior de su instalacion electrica  2-Suministro electrico normal</t>
  </si>
  <si>
    <t>2236761</t>
  </si>
  <si>
    <t>207518022023164323</t>
  </si>
  <si>
    <t>DF20237609654</t>
  </si>
  <si>
    <t>Cerro la Cruz #9609</t>
  </si>
  <si>
    <t>1-Sector conflictivo, jovenes drogandose</t>
  </si>
  <si>
    <t>2236759</t>
  </si>
  <si>
    <t>207518022023163919</t>
  </si>
  <si>
    <t>DF20237607669</t>
  </si>
  <si>
    <t>Casa Nueva #2175</t>
  </si>
  <si>
    <t>2236753</t>
  </si>
  <si>
    <t>207518022023162105</t>
  </si>
  <si>
    <t>DF20237591112</t>
  </si>
  <si>
    <t>Antupiren #10000 bl A dp 202</t>
  </si>
  <si>
    <t>2236747</t>
  </si>
  <si>
    <t>207518022023161102</t>
  </si>
  <si>
    <t>DF20237590055</t>
  </si>
  <si>
    <t>Anturayen #9701</t>
  </si>
  <si>
    <t>2236728</t>
  </si>
  <si>
    <t>207518022023155512</t>
  </si>
  <si>
    <t>DF20237601722</t>
  </si>
  <si>
    <t>Antupiren #9389</t>
  </si>
  <si>
    <t>2236716</t>
  </si>
  <si>
    <t>207518022023154454</t>
  </si>
  <si>
    <t>DF20237588329</t>
  </si>
  <si>
    <t>Antupiren #8922</t>
  </si>
  <si>
    <t>2236697</t>
  </si>
  <si>
    <t>207518022023152744</t>
  </si>
  <si>
    <t>DF20237588350</t>
  </si>
  <si>
    <t>3 Norte #8249 C/A</t>
  </si>
  <si>
    <t>1-Sector conflictivo, no se logra tomar fotografias  2-Sector con suministro electrico normalizado</t>
  </si>
  <si>
    <t>2236687</t>
  </si>
  <si>
    <t>207518022023150849</t>
  </si>
  <si>
    <t>DF20237606851</t>
  </si>
  <si>
    <t>1 Oriente #2301</t>
  </si>
  <si>
    <t>1-Numeracion correcta #2311  2-Suministro electrico normalizado</t>
  </si>
  <si>
    <t>2236686</t>
  </si>
  <si>
    <t>207518022023150519</t>
  </si>
  <si>
    <t>DF20237607363</t>
  </si>
  <si>
    <t>Geraldine Beratto</t>
  </si>
  <si>
    <t>1-Cliente con suministro electrico normalizado 2-No declara codigo de material utilizado en bajada de acometida</t>
  </si>
  <si>
    <t>2236672</t>
  </si>
  <si>
    <t>207518022023143810</t>
  </si>
  <si>
    <t>DF20237613414</t>
  </si>
  <si>
    <t>4 Oriente #2395</t>
  </si>
  <si>
    <t>2236665</t>
  </si>
  <si>
    <t>207518022023142402</t>
  </si>
  <si>
    <t>DF20237595573</t>
  </si>
  <si>
    <t>Calle 117 #1095</t>
  </si>
  <si>
    <t>2236656</t>
  </si>
  <si>
    <t>207518022023140709</t>
  </si>
  <si>
    <t>DF20237589028</t>
  </si>
  <si>
    <t>Calle 115 #7374</t>
  </si>
  <si>
    <t>Luisa Camilo</t>
  </si>
  <si>
    <t>973030039</t>
  </si>
  <si>
    <t>1-Cliente se encuentra sin suministro hace meses declara</t>
  </si>
  <si>
    <t>2236645</t>
  </si>
  <si>
    <t>207518022023135521</t>
  </si>
  <si>
    <t>DF20237608756</t>
  </si>
  <si>
    <t>Calle 12A #1095</t>
  </si>
  <si>
    <t>1-Cliente con suministro electrico normalizado  2-Caja B.T con tapa abierta</t>
  </si>
  <si>
    <t>2236625</t>
  </si>
  <si>
    <t>207518022023132936</t>
  </si>
  <si>
    <t>DF20237596287</t>
  </si>
  <si>
    <t>Calle 146 #1099</t>
  </si>
  <si>
    <t>2236620</t>
  </si>
  <si>
    <t>207518022023131359</t>
  </si>
  <si>
    <t>DF20237605376</t>
  </si>
  <si>
    <t>Calle 137B #6635</t>
  </si>
  <si>
    <t>Caroline Silva</t>
  </si>
  <si>
    <t>990969308</t>
  </si>
  <si>
    <t>1-Cliente con suministro electrico normalizado  2-Caja empalme abierta, requiere cerrar</t>
  </si>
  <si>
    <t>2236614</t>
  </si>
  <si>
    <t>207518022023125637</t>
  </si>
  <si>
    <t>DF20237597020</t>
  </si>
  <si>
    <t>Aladierno #1222</t>
  </si>
  <si>
    <t>1-Cliente no se encuentra en dlmicilio  2-Se aprecia acometida nueva y en buen estado</t>
  </si>
  <si>
    <t>2235313</t>
  </si>
  <si>
    <t>207517022023154718</t>
  </si>
  <si>
    <t>DF20237592195</t>
  </si>
  <si>
    <t>Aristoteles #1761</t>
  </si>
  <si>
    <t>1-No se logra acceso por passje cerrado  2-Suministro electrico normal en sector</t>
  </si>
  <si>
    <t>2235309</t>
  </si>
  <si>
    <t>207517022023153744</t>
  </si>
  <si>
    <t>DF20237596042</t>
  </si>
  <si>
    <t>Afluente #6180</t>
  </si>
  <si>
    <t>Monica Fernandez</t>
  </si>
  <si>
    <t>2235304</t>
  </si>
  <si>
    <t>207517022023153033</t>
  </si>
  <si>
    <t>DF20237602324</t>
  </si>
  <si>
    <t>2235298</t>
  </si>
  <si>
    <t>207517022023151350</t>
  </si>
  <si>
    <t>DF20237610273</t>
  </si>
  <si>
    <t>Apalaches #6435</t>
  </si>
  <si>
    <t>1-Cliente no se encuentra en domicilio  2-No declaran codigo de ITM utilizado, pero si describen su uso</t>
  </si>
  <si>
    <t>2235291</t>
  </si>
  <si>
    <t>207517022023145833</t>
  </si>
  <si>
    <t>DF20237606226</t>
  </si>
  <si>
    <t>Charcas #6599</t>
  </si>
  <si>
    <t>Erica Moraga</t>
  </si>
  <si>
    <t>222787212</t>
  </si>
  <si>
    <t>1-Cliente con suministro electrico normalizado  2-Cliente requiere cambio de acometida por  daño por paso del tiempo</t>
  </si>
  <si>
    <t>2235284</t>
  </si>
  <si>
    <t>207517022023144708</t>
  </si>
  <si>
    <t>DF20237592657</t>
  </si>
  <si>
    <t>Chaneses #2492</t>
  </si>
  <si>
    <t>1-Cliente confirma encontrarse con suministro electrico normalizado despues de visita de tecnicos</t>
  </si>
  <si>
    <t>2235277</t>
  </si>
  <si>
    <t>207517022023143818</t>
  </si>
  <si>
    <t>DF20237601716</t>
  </si>
  <si>
    <t>Afluente #2326</t>
  </si>
  <si>
    <t>1-No se logran tonar fotografias, sector conflictivo  2-Se aprecian acometidas templadas</t>
  </si>
  <si>
    <t>2235271</t>
  </si>
  <si>
    <t>207517022023143357</t>
  </si>
  <si>
    <t>DF20237610086</t>
  </si>
  <si>
    <t>Afluente #2304</t>
  </si>
  <si>
    <t>1-No se logran tonar fotografias, sector conflictivo</t>
  </si>
  <si>
    <t>2235263</t>
  </si>
  <si>
    <t>207517022023142756</t>
  </si>
  <si>
    <t>DF20237602411</t>
  </si>
  <si>
    <t>Cali #6536</t>
  </si>
  <si>
    <t>2235249</t>
  </si>
  <si>
    <t>207517022023141301</t>
  </si>
  <si>
    <t>DF20237588381</t>
  </si>
  <si>
    <t>Bolivar #6041</t>
  </si>
  <si>
    <t>1-Cliente no se encuentra en domicilio  2-Se aprecia cometida nueva y en buen estado</t>
  </si>
  <si>
    <t>2233862</t>
  </si>
  <si>
    <t>207516022023171602</t>
  </si>
  <si>
    <t>DF20237596434</t>
  </si>
  <si>
    <t>Jamaica #822</t>
  </si>
  <si>
    <t>2233844</t>
  </si>
  <si>
    <t>207516022023165511</t>
  </si>
  <si>
    <t>DF20237589478</t>
  </si>
  <si>
    <t>Jose Miguel Carrera #130 dp 3174</t>
  </si>
  <si>
    <t>1-Cliente no se encuentra en domicilio, conserje permote acceso a shaft medidores  2-Suministro electrico normalizado  3-Tapa de caja empalme abierta</t>
  </si>
  <si>
    <t>2233840</t>
  </si>
  <si>
    <t>207516022023164903</t>
  </si>
  <si>
    <t>DF20237601290</t>
  </si>
  <si>
    <t>Jose Miguel Carrera #130 dp 3156</t>
  </si>
  <si>
    <t>2233831</t>
  </si>
  <si>
    <t>207516022023163916</t>
  </si>
  <si>
    <t>DF20237591019</t>
  </si>
  <si>
    <t>Jose Miguel Carrera #130 dp 1175</t>
  </si>
  <si>
    <t>1-Cliente no se encuentra en domicilio, conserje permite acceso a shaft medidores  2-Suministro electrico normal  3-Tapa de caja empalme abierta</t>
  </si>
  <si>
    <t>2233818</t>
  </si>
  <si>
    <t>207516022023161858</t>
  </si>
  <si>
    <t>DF20237606492</t>
  </si>
  <si>
    <t>Jose Miguel Carrera #675 C/83</t>
  </si>
  <si>
    <t>1-Cliente no se encuentra en domicilio  2-Suministro electrico normalizado</t>
  </si>
  <si>
    <t>2233807</t>
  </si>
  <si>
    <t>207516022023160559</t>
  </si>
  <si>
    <t>DF20237595309</t>
  </si>
  <si>
    <t>La Pergola #354</t>
  </si>
  <si>
    <t>2233802</t>
  </si>
  <si>
    <t>207516022023155609</t>
  </si>
  <si>
    <t>DF20237600195</t>
  </si>
  <si>
    <t>La Tirana #107</t>
  </si>
  <si>
    <t>Heidi Meza Ortiz</t>
  </si>
  <si>
    <t>2233801</t>
  </si>
  <si>
    <t>207516022023155147</t>
  </si>
  <si>
    <t>DF20237610897</t>
  </si>
  <si>
    <t>2233788</t>
  </si>
  <si>
    <t>207516022023151549</t>
  </si>
  <si>
    <t>DF20237606415</t>
  </si>
  <si>
    <t>Joaquin Tocornal #10553</t>
  </si>
  <si>
    <t>2233470</t>
  </si>
  <si>
    <t>207516022023150410</t>
  </si>
  <si>
    <t>DF20237605298</t>
  </si>
  <si>
    <t>Joaquin Tocornal #10785</t>
  </si>
  <si>
    <t>2233454</t>
  </si>
  <si>
    <t>207516022023144738</t>
  </si>
  <si>
    <t>DF20237595813</t>
  </si>
  <si>
    <t>Joaquin Tocornal #11435</t>
  </si>
  <si>
    <t>2233408</t>
  </si>
  <si>
    <t>207516022023133219</t>
  </si>
  <si>
    <t>DF20237599837</t>
  </si>
  <si>
    <t>La Corteza #10594</t>
  </si>
  <si>
    <t>1-Cliente no se encuentra en domicilio  2-Se aprecia instalacion de nueva acometida</t>
  </si>
  <si>
    <t>2233389</t>
  </si>
  <si>
    <t>207516022023130926</t>
  </si>
  <si>
    <t>DF20237604067</t>
  </si>
  <si>
    <t>Cordillera #11240</t>
  </si>
  <si>
    <t>2233377</t>
  </si>
  <si>
    <t>207516022023124040</t>
  </si>
  <si>
    <t>DF20237589457</t>
  </si>
  <si>
    <t>Avenida Uno #10185</t>
  </si>
  <si>
    <t>1-Poste B.T requiere cambio de forma urgente, poste a sufrido demasiado desprendimiento de material en su base</t>
  </si>
  <si>
    <t>2231268</t>
  </si>
  <si>
    <t>207514022023192200</t>
  </si>
  <si>
    <t>DF20237606742</t>
  </si>
  <si>
    <t>Antigonish #10327</t>
  </si>
  <si>
    <t>2231261</t>
  </si>
  <si>
    <t>207514022023191011</t>
  </si>
  <si>
    <t>DF20237589734</t>
  </si>
  <si>
    <t>Central Oriente #847</t>
  </si>
  <si>
    <t>2231259</t>
  </si>
  <si>
    <t>207514022023190103</t>
  </si>
  <si>
    <t>DF20237590706</t>
  </si>
  <si>
    <t>Central #75</t>
  </si>
  <si>
    <t>1-Cliente presente, desconoce de algun llamado a ENEL por falla electrica</t>
  </si>
  <si>
    <t>2231256</t>
  </si>
  <si>
    <t>207514022023185550</t>
  </si>
  <si>
    <t>DF20237590843</t>
  </si>
  <si>
    <t>Central Oriente #52</t>
  </si>
  <si>
    <t>2231253</t>
  </si>
  <si>
    <t>207514022023184247</t>
  </si>
  <si>
    <t>DF20237596741</t>
  </si>
  <si>
    <t>Av. Uno #14</t>
  </si>
  <si>
    <t>Olivia Ortiz</t>
  </si>
  <si>
    <t>1-Cliente ya tiene normalizado poste particular 2-Suministro electrico normalizado</t>
  </si>
  <si>
    <t>2231251</t>
  </si>
  <si>
    <t>207514022023184101</t>
  </si>
  <si>
    <t>DF20237603667</t>
  </si>
  <si>
    <t>Calle 1 #14</t>
  </si>
  <si>
    <t>2231233</t>
  </si>
  <si>
    <t>207514022023181851</t>
  </si>
  <si>
    <t>DF20237600118</t>
  </si>
  <si>
    <t>Central #151</t>
  </si>
  <si>
    <t>1-Cliente no se encuengra en domicilio  2-Caja B.T sin tapa</t>
  </si>
  <si>
    <t>2231201</t>
  </si>
  <si>
    <t>207514022023173954</t>
  </si>
  <si>
    <t>DF20237603958</t>
  </si>
  <si>
    <t>Cerro Caracol #10174</t>
  </si>
  <si>
    <t>1-Cliente real corresponde a la numeracion #10182  2-Cliente con suministro electrico normalizado</t>
  </si>
  <si>
    <t>2231194</t>
  </si>
  <si>
    <t>207514022023171216</t>
  </si>
  <si>
    <t>DF20237588637</t>
  </si>
  <si>
    <t>Av . Uno #10316 C</t>
  </si>
  <si>
    <t>Juana Painen</t>
  </si>
  <si>
    <t>2231183</t>
  </si>
  <si>
    <t>207514022023165606</t>
  </si>
  <si>
    <t>DF20237591447</t>
  </si>
  <si>
    <t>2231180</t>
  </si>
  <si>
    <t>207514022023163840</t>
  </si>
  <si>
    <t>DF20237603659</t>
  </si>
  <si>
    <t>Bahia Catalina #10792</t>
  </si>
  <si>
    <t>Susana Navarrete</t>
  </si>
  <si>
    <t>56981580032</t>
  </si>
  <si>
    <t>1-Cliente asegura nunca haber llamado plr algun problema electrico</t>
  </si>
  <si>
    <t>2231176</t>
  </si>
  <si>
    <t>207514022023162730</t>
  </si>
  <si>
    <t>DF20237607179</t>
  </si>
  <si>
    <t>Bahia Catalina #11055</t>
  </si>
  <si>
    <t>2231168</t>
  </si>
  <si>
    <t>207514022023161611</t>
  </si>
  <si>
    <t>DF20237597562</t>
  </si>
  <si>
    <t>Bahia Catalina #11460</t>
  </si>
  <si>
    <t>Maria Elena</t>
  </si>
  <si>
    <t>2231160</t>
  </si>
  <si>
    <t>207514022023155924</t>
  </si>
  <si>
    <t>DF20237594202</t>
  </si>
  <si>
    <t>Alborada #4559</t>
  </si>
  <si>
    <t>2231150</t>
  </si>
  <si>
    <t>207514022023154433</t>
  </si>
  <si>
    <t>DF20237614228</t>
  </si>
  <si>
    <t>Cafe #12471</t>
  </si>
  <si>
    <t>2231143</t>
  </si>
  <si>
    <t>207514022023153528</t>
  </si>
  <si>
    <t>DF20237591955</t>
  </si>
  <si>
    <t>Azul #12451</t>
  </si>
  <si>
    <t>1-Cliente no se encuentra en domicilio  2-Suministro electrico normal</t>
  </si>
  <si>
    <t>2229951</t>
  </si>
  <si>
    <t>207513022023164851</t>
  </si>
  <si>
    <t>DF20227561800</t>
  </si>
  <si>
    <t>Curico #6761</t>
  </si>
  <si>
    <t>2229945</t>
  </si>
  <si>
    <t>207513022023163502</t>
  </si>
  <si>
    <t>DF20227578358</t>
  </si>
  <si>
    <t>Anibal Zañartu #7941</t>
  </si>
  <si>
    <t>2229937</t>
  </si>
  <si>
    <t>207513022023162117</t>
  </si>
  <si>
    <t>DF20227562426</t>
  </si>
  <si>
    <t>Brasil #1719</t>
  </si>
  <si>
    <t>Carlos Abarca</t>
  </si>
  <si>
    <t>954936070</t>
  </si>
  <si>
    <t>1-Numeracion correcta #1733 2-No declara codigo de material utilizado  3-Cliente con suministro electrico normalizado</t>
  </si>
  <si>
    <t>2229932</t>
  </si>
  <si>
    <t>207513022023161208</t>
  </si>
  <si>
    <t>DF20227587072</t>
  </si>
  <si>
    <t>Brasil #1714</t>
  </si>
  <si>
    <t>Cecilia Maureira Miranda</t>
  </si>
  <si>
    <t>2229914</t>
  </si>
  <si>
    <t>207513022023155237</t>
  </si>
  <si>
    <t>DF20227563113</t>
  </si>
  <si>
    <t>Brasil #1482</t>
  </si>
  <si>
    <t>2229899</t>
  </si>
  <si>
    <t>207513022023153406</t>
  </si>
  <si>
    <t>DF20227575638</t>
  </si>
  <si>
    <t>Bolivia #1217</t>
  </si>
  <si>
    <t>Cecilia Guerra</t>
  </si>
  <si>
    <t>972602558</t>
  </si>
  <si>
    <t>1-Medidor se encuentra en la misma situacion suelto a punto de caerse</t>
  </si>
  <si>
    <t>2229888</t>
  </si>
  <si>
    <t>207513022023152055</t>
  </si>
  <si>
    <t>DF20227561900</t>
  </si>
  <si>
    <t>Anibal Zañartu #8340</t>
  </si>
  <si>
    <t>2229877</t>
  </si>
  <si>
    <t>207513022023150519</t>
  </si>
  <si>
    <t>DF20227578348</t>
  </si>
  <si>
    <t>Carlos Davila #8713</t>
  </si>
  <si>
    <t>1-Cliente se encuentra con suministro electrico normalizado  2-Acometida reparada de forma provisoria con union</t>
  </si>
  <si>
    <t>2229875</t>
  </si>
  <si>
    <t>207513022023145951</t>
  </si>
  <si>
    <t>DF20227576090</t>
  </si>
  <si>
    <t>1-cliente confirma que habia venido una cuadrilla el dia anterior al ticket, ya que habian dejado la acometida a baja altura  2-Acometida reparada de forma provisoria. (UNION)</t>
  </si>
  <si>
    <t>2229871</t>
  </si>
  <si>
    <t>207513022023145540</t>
  </si>
  <si>
    <t>DF20227575059</t>
  </si>
  <si>
    <t>2229867</t>
  </si>
  <si>
    <t>207513022023144033</t>
  </si>
  <si>
    <t>DF20227582817</t>
  </si>
  <si>
    <t>Carlis Davila #8183</t>
  </si>
  <si>
    <t>1-Cliente no se encuentra en domicilio  2-Sector con suministro electrico normalizado</t>
  </si>
  <si>
    <t>2228783</t>
  </si>
  <si>
    <t>207511022023154554</t>
  </si>
  <si>
    <t>DF20227571876</t>
  </si>
  <si>
    <t>Chillan #1443</t>
  </si>
  <si>
    <t>1-Cliente no se encuentra en domicilio  2-Sector con suministro electrico normal</t>
  </si>
  <si>
    <t>2228779</t>
  </si>
  <si>
    <t>207511022023153742</t>
  </si>
  <si>
    <t>DF20227571420</t>
  </si>
  <si>
    <t>Alvear #6730</t>
  </si>
  <si>
    <t>Mitzi Lopez</t>
  </si>
  <si>
    <t>1-Cliente con suministro electrico normalizado 2-No declara codigo de material, ni describe su uso  3-Caja DAE con tapa abierta</t>
  </si>
  <si>
    <t>2228774</t>
  </si>
  <si>
    <t>207511022023152737</t>
  </si>
  <si>
    <t>DF20227561992</t>
  </si>
  <si>
    <t>Alvear #7625</t>
  </si>
  <si>
    <t>Alexis Gonzalez</t>
  </si>
  <si>
    <t>1-Cliente con suministro electrico normalizado  2-No declaran codigo de material utilizado y tampoco describen su uso</t>
  </si>
  <si>
    <t>2228765</t>
  </si>
  <si>
    <t>207511022023151702</t>
  </si>
  <si>
    <t>DF20227564621</t>
  </si>
  <si>
    <t>5 de Abril #7556</t>
  </si>
  <si>
    <t>2228759</t>
  </si>
  <si>
    <t>207511022023150733</t>
  </si>
  <si>
    <t>DF20227568065</t>
  </si>
  <si>
    <t>Carlos Davila #7629</t>
  </si>
  <si>
    <t>Teresa Galvez</t>
  </si>
  <si>
    <t>2228757</t>
  </si>
  <si>
    <t>207511022023150333</t>
  </si>
  <si>
    <t>DF20227568382</t>
  </si>
  <si>
    <t>2228755</t>
  </si>
  <si>
    <t>207511022023145856</t>
  </si>
  <si>
    <t>DF20227577810</t>
  </si>
  <si>
    <t>1-Cliente con medidor normalizado</t>
  </si>
  <si>
    <t>2228750</t>
  </si>
  <si>
    <t>207511022023143602</t>
  </si>
  <si>
    <t>DF20227580017</t>
  </si>
  <si>
    <t>El Parron #1763</t>
  </si>
  <si>
    <t>1-Cliente no se encuentra</t>
  </si>
  <si>
    <t>2228746</t>
  </si>
  <si>
    <t>207511022023142613</t>
  </si>
  <si>
    <t>DF20227563079</t>
  </si>
  <si>
    <t>America del Norte #1952</t>
  </si>
  <si>
    <t>1-Cliente confirma que esta normalizado el A.P en el sector</t>
  </si>
  <si>
    <t>2228735</t>
  </si>
  <si>
    <t>207511022023141430</t>
  </si>
  <si>
    <t>DF20227575523</t>
  </si>
  <si>
    <t>Argentina #2098</t>
  </si>
  <si>
    <t>Mario Arweta</t>
  </si>
  <si>
    <t>2228730</t>
  </si>
  <si>
    <t>207511022023140633</t>
  </si>
  <si>
    <t>DF20227563898</t>
  </si>
  <si>
    <t>Colombia #2086</t>
  </si>
  <si>
    <t>1-TD 3726 se encuentra normalizado  2-No declara codigo de material utilizado</t>
  </si>
  <si>
    <t>2228722</t>
  </si>
  <si>
    <t>207511022023135446</t>
  </si>
  <si>
    <t>DF20227567065</t>
  </si>
  <si>
    <t>Areas Verdes #2004</t>
  </si>
  <si>
    <t>2228712</t>
  </si>
  <si>
    <t>207511022023134245</t>
  </si>
  <si>
    <t>DF20227561106</t>
  </si>
  <si>
    <t>Bolivia #1905</t>
  </si>
  <si>
    <t>1-Sector conflictivo  2-Suministro electrico normal en sector</t>
  </si>
  <si>
    <t>2228709</t>
  </si>
  <si>
    <t>207511022023133652</t>
  </si>
  <si>
    <t>DF20227573768</t>
  </si>
  <si>
    <t>Chorrillos #1872</t>
  </si>
  <si>
    <t>1-Cliente confirma suministro electrico normalizado despues de visita de tecnicos</t>
  </si>
  <si>
    <t>2228706</t>
  </si>
  <si>
    <t>207511022023133131</t>
  </si>
  <si>
    <t>DF20227563451</t>
  </si>
  <si>
    <t>Chorrillos #1855</t>
  </si>
  <si>
    <t>Alvaro Ramirez</t>
  </si>
  <si>
    <t>1-Se normaliza acometida de #1859, la cual estaba apoyada en patio de cliente del #1855  2-Suministro electrico normal</t>
  </si>
  <si>
    <t>2228149</t>
  </si>
  <si>
    <t>207510022023163252</t>
  </si>
  <si>
    <t>DF20227559324</t>
  </si>
  <si>
    <t>La Forja #8710</t>
  </si>
  <si>
    <t>2228140</t>
  </si>
  <si>
    <t>207510022023161910</t>
  </si>
  <si>
    <t>DF20227560123</t>
  </si>
  <si>
    <t>Jorge Alessandri #514</t>
  </si>
  <si>
    <t>1-Se llama por citofono, no hay respuesta 2-Suministro electrico normal en sector</t>
  </si>
  <si>
    <t>2228136</t>
  </si>
  <si>
    <t>207510022023161305</t>
  </si>
  <si>
    <t>DF20227563171</t>
  </si>
  <si>
    <t>1-PPF 57130 se encuentra normalizado  2-No declara codigo de material utilizado</t>
  </si>
  <si>
    <t>2228126</t>
  </si>
  <si>
    <t>207510022023155603</t>
  </si>
  <si>
    <t>DF20227574253</t>
  </si>
  <si>
    <t>Las 3 Pascuales #326</t>
  </si>
  <si>
    <t>2228112</t>
  </si>
  <si>
    <t>207510022023154054</t>
  </si>
  <si>
    <t>DF20227585882</t>
  </si>
  <si>
    <t>Jose Zapiola #8540</t>
  </si>
  <si>
    <t>1-Numeracion correcta es: #8587  2-Cliente no se encuentra en domicilio</t>
  </si>
  <si>
    <t>2228109</t>
  </si>
  <si>
    <t>207510022023153523</t>
  </si>
  <si>
    <t>DF20227585827</t>
  </si>
  <si>
    <t>1-Cliente confirma que tenian una falla electrica interna</t>
  </si>
  <si>
    <t>2228078</t>
  </si>
  <si>
    <t>207510022023150217</t>
  </si>
  <si>
    <t>DF20227587637</t>
  </si>
  <si>
    <t>Jose Zapiola #7972 C/D</t>
  </si>
  <si>
    <t>1-Cliente confirma via citofono encontrarse con suministro electrico normalizado despues de visita de tecnicos</t>
  </si>
  <si>
    <t>2228069</t>
  </si>
  <si>
    <t>207510022023144707</t>
  </si>
  <si>
    <t>DF20227566858</t>
  </si>
  <si>
    <t>Gibraltar #7435 C/A</t>
  </si>
  <si>
    <t>2228062</t>
  </si>
  <si>
    <t>207510022023143807</t>
  </si>
  <si>
    <t>DF20227572173</t>
  </si>
  <si>
    <t>Gibraltar #7380 C/B</t>
  </si>
  <si>
    <t>2228056</t>
  </si>
  <si>
    <t>207510022023141930</t>
  </si>
  <si>
    <t>DF20227565231</t>
  </si>
  <si>
    <t>Jose Arrieta #6374 C/A</t>
  </si>
  <si>
    <t>2228049</t>
  </si>
  <si>
    <t>207510022023140448</t>
  </si>
  <si>
    <t>DF20227566179</t>
  </si>
  <si>
    <t>Jose Arrieta #6632 C/C</t>
  </si>
  <si>
    <t>1-Cliente llamaba por cableado de telecomunicaciones en piso, pensando que eran electricos</t>
  </si>
  <si>
    <t>2228038</t>
  </si>
  <si>
    <t>207510022023133147</t>
  </si>
  <si>
    <t>DF20227562114</t>
  </si>
  <si>
    <t>Bramante #690</t>
  </si>
  <si>
    <t>Viviana Espinoza</t>
  </si>
  <si>
    <t>2228037</t>
  </si>
  <si>
    <t>207510022023132819</t>
  </si>
  <si>
    <t>DF20227577020</t>
  </si>
  <si>
    <t>2227892</t>
  </si>
  <si>
    <t>207510022023130239</t>
  </si>
  <si>
    <t>DF20227564255</t>
  </si>
  <si>
    <t>Blest Gana #6825 casa E</t>
  </si>
  <si>
    <t>2226044</t>
  </si>
  <si>
    <t>207509022023160933</t>
  </si>
  <si>
    <t>DF20227566328</t>
  </si>
  <si>
    <t>Eduardo Allert #6564</t>
  </si>
  <si>
    <t>1-Cliente muy conforme con atencion de cuadrilla  2-Suministro electrico normalizado</t>
  </si>
  <si>
    <t>2226036</t>
  </si>
  <si>
    <t>207509022023155512</t>
  </si>
  <si>
    <t>DF20227574860</t>
  </si>
  <si>
    <t>Carlos Nazarit #51</t>
  </si>
  <si>
    <t>1-TD 3238 se encuentra normalizado  2-Suministro electrico normal en sector</t>
  </si>
  <si>
    <t>2226032</t>
  </si>
  <si>
    <t>207509022023155141</t>
  </si>
  <si>
    <t>DF20227567995</t>
  </si>
  <si>
    <t>Carlos Nazarit #81</t>
  </si>
  <si>
    <t>2226024</t>
  </si>
  <si>
    <t>207509022023154410</t>
  </si>
  <si>
    <t>DF20227567345</t>
  </si>
  <si>
    <t>Carlos Nazarit # 81</t>
  </si>
  <si>
    <t>1-TD 3238 se encuentra en servicio  2-Suministro electrico normalizado en sector</t>
  </si>
  <si>
    <t>2226021</t>
  </si>
  <si>
    <t>207509022023154010</t>
  </si>
  <si>
    <t>DF20227577025</t>
  </si>
  <si>
    <t>Carlos Nazarit #125</t>
  </si>
  <si>
    <t>1-TD 3238 se encuentra normalizado</t>
  </si>
  <si>
    <t>2226018</t>
  </si>
  <si>
    <t>207509022023153551</t>
  </si>
  <si>
    <t>DF20227574247</t>
  </si>
  <si>
    <t>Carlos Nazarit #386</t>
  </si>
  <si>
    <t>1-TD 3238 se encuentra normalizado  2-No declara codigo de material utilizado, pero si describe su uso</t>
  </si>
  <si>
    <t>2226010</t>
  </si>
  <si>
    <t>207509022023152845</t>
  </si>
  <si>
    <t>DF20227567889</t>
  </si>
  <si>
    <t>Drina #282</t>
  </si>
  <si>
    <t>1-TD 3238 se encuentra en servicio  2-Suministro electrico normal en sector</t>
  </si>
  <si>
    <t>2225994</t>
  </si>
  <si>
    <t>207509022023151745</t>
  </si>
  <si>
    <t>DF20227571243</t>
  </si>
  <si>
    <t>Carlos Mondaca #557</t>
  </si>
  <si>
    <t>1-Cliente no se encuentra en domicilio  2-No declara codigo de materil utilizado, ni tampoco describe su uso</t>
  </si>
  <si>
    <t>2225981</t>
  </si>
  <si>
    <t>207509022023150236</t>
  </si>
  <si>
    <t>DF20227576065</t>
  </si>
  <si>
    <t>Francisco de Villagra #6380 Casa G</t>
  </si>
  <si>
    <t>2225969</t>
  </si>
  <si>
    <t>207509022023144024</t>
  </si>
  <si>
    <t>DF20227573997</t>
  </si>
  <si>
    <t>Dragones de la Reina #775B</t>
  </si>
  <si>
    <t>2225960</t>
  </si>
  <si>
    <t>207509022023142355</t>
  </si>
  <si>
    <t>DF20227579438</t>
  </si>
  <si>
    <t>Fidias #649</t>
  </si>
  <si>
    <t>1-Cliente confirma via citofono encontrarae con suministro electrico despues de visita de tecnicos</t>
  </si>
  <si>
    <t>2225957</t>
  </si>
  <si>
    <t>207509022023141851</t>
  </si>
  <si>
    <t>DF20227579471</t>
  </si>
  <si>
    <t>Fidias #663</t>
  </si>
  <si>
    <t>2225954</t>
  </si>
  <si>
    <t>207509022023140920</t>
  </si>
  <si>
    <t>DF20227577094</t>
  </si>
  <si>
    <t>Francisco de Villagra #6786</t>
  </si>
  <si>
    <t>1-Cliente si se encuentra en domicilio, pero no atiende</t>
  </si>
  <si>
    <t>2225951</t>
  </si>
  <si>
    <t>207509022023140157</t>
  </si>
  <si>
    <t>DF20227581493</t>
  </si>
  <si>
    <t>Francisco de Villagra #6793</t>
  </si>
  <si>
    <t>1-Cliente no se encuentra en domicilio  2-Acometida trifasica se encuentra en apoyada en red telecomunicaciones</t>
  </si>
  <si>
    <t>2225943</t>
  </si>
  <si>
    <t>207509022023134416</t>
  </si>
  <si>
    <t>DF20227566356</t>
  </si>
  <si>
    <t>Blest Gana #5919</t>
  </si>
  <si>
    <t>1-TD 13229 se encuentra normalizado a la fecha</t>
  </si>
  <si>
    <t>2225938</t>
  </si>
  <si>
    <t>207509022023133343</t>
  </si>
  <si>
    <t>DF20227567971</t>
  </si>
  <si>
    <t>Blest Gana #5903 S/C</t>
  </si>
  <si>
    <t>1-Cliente no se encuebtra en domicilio</t>
  </si>
  <si>
    <t>2225935</t>
  </si>
  <si>
    <t>207509022023132859</t>
  </si>
  <si>
    <t>DF20227570461</t>
  </si>
  <si>
    <t>Blest Gana #5903 casa J</t>
  </si>
  <si>
    <t>1-Cliente no se encuentra en domicilio  2-Suministro electrico normalizado en sector</t>
  </si>
  <si>
    <t>2225908</t>
  </si>
  <si>
    <t>207509022023132220</t>
  </si>
  <si>
    <t>DF20227566446</t>
  </si>
  <si>
    <t>Blest Gana #5821</t>
  </si>
  <si>
    <t>1-Cliente no se encuentra en domicilio 2-Suministro electrico normal en sector</t>
  </si>
  <si>
    <t>2225901</t>
  </si>
  <si>
    <t>207509022023130820</t>
  </si>
  <si>
    <t>DF20227567343</t>
  </si>
  <si>
    <t>Helsinski #5825</t>
  </si>
  <si>
    <t>2224837</t>
  </si>
  <si>
    <t>207508022023161758</t>
  </si>
  <si>
    <t>DF20227582173</t>
  </si>
  <si>
    <t>Don Pepe #512</t>
  </si>
  <si>
    <t>1-TD 7865 se encuentra normalizado  2-Suministro electrico normal en sector</t>
  </si>
  <si>
    <t>2224826</t>
  </si>
  <si>
    <t>207508022023160448</t>
  </si>
  <si>
    <t>DF20227558929</t>
  </si>
  <si>
    <t>Choapa #1308</t>
  </si>
  <si>
    <t>1-Cliente no se encuentra en domicilio  2-Suministro electrico normalizado en pasaje</t>
  </si>
  <si>
    <t>2224821</t>
  </si>
  <si>
    <t>207508022023155006</t>
  </si>
  <si>
    <t>DF20227584704</t>
  </si>
  <si>
    <t>Doctor Sotero del Rio #1064</t>
  </si>
  <si>
    <t>Eugenio Ita</t>
  </si>
  <si>
    <t>2224808</t>
  </si>
  <si>
    <t>207508022023153314</t>
  </si>
  <si>
    <t>DF20227584508</t>
  </si>
  <si>
    <t>Chillan #8634</t>
  </si>
  <si>
    <t>2224800</t>
  </si>
  <si>
    <t>207508022023152020</t>
  </si>
  <si>
    <t>DF20227567836</t>
  </si>
  <si>
    <t>Frente a Chaiten #8872</t>
  </si>
  <si>
    <t>1-Antena con suministro electrico normalizado</t>
  </si>
  <si>
    <t>2224792</t>
  </si>
  <si>
    <t>207508022023150800</t>
  </si>
  <si>
    <t>DF20227569952</t>
  </si>
  <si>
    <t>Doctor Sotero del Rio #290 C38</t>
  </si>
  <si>
    <t>Alicia Villegas</t>
  </si>
  <si>
    <t>1-Cliente con rapida atencion y solucion</t>
  </si>
  <si>
    <t>2224777</t>
  </si>
  <si>
    <t>207508022023145607</t>
  </si>
  <si>
    <t>DF20227572575</t>
  </si>
  <si>
    <t>Doctor Sotero del Rio #125 S/C</t>
  </si>
  <si>
    <t>1-Condominio sin conserje, no hay respuesta en el intento de llamar a otros domicilios del condominio</t>
  </si>
  <si>
    <t>2224759</t>
  </si>
  <si>
    <t>207508022023143525</t>
  </si>
  <si>
    <t>DF20227560659</t>
  </si>
  <si>
    <t>El Alerce #841</t>
  </si>
  <si>
    <t>1-Cliente confirma que A.P se encuentra normalizado</t>
  </si>
  <si>
    <t>2224755</t>
  </si>
  <si>
    <t>207508022023142812</t>
  </si>
  <si>
    <t>DF20227560608</t>
  </si>
  <si>
    <t>El Mostellar #9599</t>
  </si>
  <si>
    <t>1-Cliente confirma que despues de visita dr tecnicos A.P a funcionado normal</t>
  </si>
  <si>
    <t>2224751</t>
  </si>
  <si>
    <t>207508022023141514</t>
  </si>
  <si>
    <t>DF20227564106</t>
  </si>
  <si>
    <t>El Abrevadero #1295</t>
  </si>
  <si>
    <t>2224749</t>
  </si>
  <si>
    <t>207508022023141205</t>
  </si>
  <si>
    <t>DF20227564357</t>
  </si>
  <si>
    <t>El Campanario #10197</t>
  </si>
  <si>
    <t>2224744</t>
  </si>
  <si>
    <t>207508022023135538</t>
  </si>
  <si>
    <t>DF20227587678</t>
  </si>
  <si>
    <t>El Arreo #1477</t>
  </si>
  <si>
    <t>2224739</t>
  </si>
  <si>
    <t>207508022023134732</t>
  </si>
  <si>
    <t>DF20227576203</t>
  </si>
  <si>
    <t>El Maestro #11416</t>
  </si>
  <si>
    <t>1-Poste B.T ya se encuentra normalizado  2-Suministro electrico normal en sector</t>
  </si>
  <si>
    <t>2224726</t>
  </si>
  <si>
    <t>207508022023133307</t>
  </si>
  <si>
    <t>DF20227570306</t>
  </si>
  <si>
    <t>Entre Isla #11592</t>
  </si>
  <si>
    <t>1-Sector conflictivo</t>
  </si>
  <si>
    <t>2224725</t>
  </si>
  <si>
    <t>207508022023132723</t>
  </si>
  <si>
    <t>DF20227564667</t>
  </si>
  <si>
    <t>El Caramuzal #11686</t>
  </si>
  <si>
    <t>2223796</t>
  </si>
  <si>
    <t>207507022023162310</t>
  </si>
  <si>
    <t>DF20227570768</t>
  </si>
  <si>
    <t>Duble Almeyda #4983</t>
  </si>
  <si>
    <t>2223784</t>
  </si>
  <si>
    <t>207507022023161005</t>
  </si>
  <si>
    <t>DF20227578043</t>
  </si>
  <si>
    <t>Duble Almeyda #4795</t>
  </si>
  <si>
    <t>1-DESC. FUS 59251 se encuentra normalizado</t>
  </si>
  <si>
    <t>2223775</t>
  </si>
  <si>
    <t>207507022023155905</t>
  </si>
  <si>
    <t>DF20227571379</t>
  </si>
  <si>
    <t>Duble Almeyda #3666</t>
  </si>
  <si>
    <t>1-Cliente confirma visita de tecnicos, pero el corte de electricidad era en el sector no solo ellos</t>
  </si>
  <si>
    <t>2223766</t>
  </si>
  <si>
    <t>207507022023154750</t>
  </si>
  <si>
    <t>DF20227566527</t>
  </si>
  <si>
    <t>Duble Almeyda #3276 dp 203</t>
  </si>
  <si>
    <t>2223760</t>
  </si>
  <si>
    <t>207507022023153747</t>
  </si>
  <si>
    <t>DF20227568427</t>
  </si>
  <si>
    <t>Duble Almeyda #2900</t>
  </si>
  <si>
    <t>Felipe Silva</t>
  </si>
  <si>
    <t>942856650</t>
  </si>
  <si>
    <t>2223744</t>
  </si>
  <si>
    <t>207507022023151510</t>
  </si>
  <si>
    <t>DF20227575242</t>
  </si>
  <si>
    <t>Duble Almeyda #2621</t>
  </si>
  <si>
    <t>1-Conserje de edificio, confirma suministro electrico normal</t>
  </si>
  <si>
    <t>2223738</t>
  </si>
  <si>
    <t>207507022023150122</t>
  </si>
  <si>
    <t>DF20227585770</t>
  </si>
  <si>
    <t>Duble Almeyda #2305</t>
  </si>
  <si>
    <t>1-No se logra dar con numeracion del ticket</t>
  </si>
  <si>
    <t>2223737</t>
  </si>
  <si>
    <t>207507022023145333</t>
  </si>
  <si>
    <t>DF20227585787</t>
  </si>
  <si>
    <t>Duble Almeyda #2301</t>
  </si>
  <si>
    <t>2223730</t>
  </si>
  <si>
    <t>207507022023144156</t>
  </si>
  <si>
    <t>DF20227575544</t>
  </si>
  <si>
    <t>Duble Almeyda #1515 dpto 304</t>
  </si>
  <si>
    <t>1-Conserje no permite acceso, debido a que en bitacora no existe registro de visita de tecnicos</t>
  </si>
  <si>
    <t>2222620</t>
  </si>
  <si>
    <t>207506022023153535</t>
  </si>
  <si>
    <t>DF20227585465</t>
  </si>
  <si>
    <t>Chacalluta #9437</t>
  </si>
  <si>
    <t>1-Cliente confirma que A.P se encuentra normalizado despues de visita de tecnicos</t>
  </si>
  <si>
    <t>2222605</t>
  </si>
  <si>
    <t>207506022023150728</t>
  </si>
  <si>
    <t>DF20227573596</t>
  </si>
  <si>
    <t>Emilio Tagle #10300</t>
  </si>
  <si>
    <t>2222601</t>
  </si>
  <si>
    <t>207506022023150337</t>
  </si>
  <si>
    <t>DF20227570902</t>
  </si>
  <si>
    <t>Emilio Tagle #10330</t>
  </si>
  <si>
    <t>1-Suministro electrico normalizado en pasaje</t>
  </si>
  <si>
    <t>2222599</t>
  </si>
  <si>
    <t>207506022023150001</t>
  </si>
  <si>
    <t>DF20227582674</t>
  </si>
  <si>
    <t>Emilio Tagle #10319</t>
  </si>
  <si>
    <t>2222597</t>
  </si>
  <si>
    <t>207506022023144811</t>
  </si>
  <si>
    <t>DF20227560323</t>
  </si>
  <si>
    <t>El Olivo #110</t>
  </si>
  <si>
    <t>2222595</t>
  </si>
  <si>
    <t>207506022023144528</t>
  </si>
  <si>
    <t>DF20227561361</t>
  </si>
  <si>
    <t>1-Pasaje cerrado no se logra acceso</t>
  </si>
  <si>
    <t>2222589</t>
  </si>
  <si>
    <t>207506022023143200</t>
  </si>
  <si>
    <t>DF20227562400</t>
  </si>
  <si>
    <t>Compañia #418</t>
  </si>
  <si>
    <t>1-No se logra acceso, pasaje cerrado sin conserje</t>
  </si>
  <si>
    <t>2222586</t>
  </si>
  <si>
    <t>207506022023141709</t>
  </si>
  <si>
    <t>DF20227565103</t>
  </si>
  <si>
    <t>El Torrente #9856</t>
  </si>
  <si>
    <t>1-Cliente no se encuentra en domicilio y no se logra acceso pasaje cerrado</t>
  </si>
  <si>
    <t>2222584</t>
  </si>
  <si>
    <t>207506022023140550</t>
  </si>
  <si>
    <t>DF20227580517</t>
  </si>
  <si>
    <t>El Pelicano #9962</t>
  </si>
  <si>
    <t>1-Cliente no se encuentra en domicilio 2-Acometida nueva bien templada  3-Caja B.T con tapa abierta</t>
  </si>
  <si>
    <t>2222580</t>
  </si>
  <si>
    <t>207506022023135317</t>
  </si>
  <si>
    <t>DF20227570183</t>
  </si>
  <si>
    <t>El Cristal #10437</t>
  </si>
  <si>
    <t>2222577</t>
  </si>
  <si>
    <t>207506022023134944</t>
  </si>
  <si>
    <t>DF20227570032</t>
  </si>
  <si>
    <t>El Cristal #10433</t>
  </si>
  <si>
    <t>1-Cliente si se encuentra en domicilio, pero no desea atender  2-Acometida bien templada</t>
  </si>
  <si>
    <t>2222576</t>
  </si>
  <si>
    <t>207506022023133914</t>
  </si>
  <si>
    <t>DF20227578139</t>
  </si>
  <si>
    <t>El Acero #10636</t>
  </si>
  <si>
    <t>1-Sector conflictivo se evita tomar fotografias</t>
  </si>
  <si>
    <t>2222574</t>
  </si>
  <si>
    <t>207506022023132922</t>
  </si>
  <si>
    <t>DF20227566797</t>
  </si>
  <si>
    <t>Chimborazo #10841</t>
  </si>
  <si>
    <t>1-Cliente no se encuentra en domicilio  2-Suministro electrico normal en sector  3-Acometida de #10833 y #10825 se encuentran en riesgo electrico debido a enredadera. Se requiere mantencion</t>
  </si>
  <si>
    <t>2222570</t>
  </si>
  <si>
    <t>207506022023132256</t>
  </si>
  <si>
    <t>DF20227578969</t>
  </si>
  <si>
    <t>Chimborazo #10810</t>
  </si>
  <si>
    <t>1-Cliente no se encuentra en domicilio, suministro electrico normal en sector</t>
  </si>
  <si>
    <t>2222563</t>
  </si>
  <si>
    <t>207506022023131124</t>
  </si>
  <si>
    <t>DF20227570257</t>
  </si>
  <si>
    <t>El Concierto #1879</t>
  </si>
  <si>
    <t>2219490</t>
  </si>
  <si>
    <t>207603022023162012</t>
  </si>
  <si>
    <t>DF20227584467</t>
  </si>
  <si>
    <t>Rio de janeiro 1273</t>
  </si>
  <si>
    <t>Sin moradores , sector hostil , locatarios de venta de flores fte a cementerio , para evitar problemas no se toman fotografias</t>
  </si>
  <si>
    <t>2219408</t>
  </si>
  <si>
    <t>207603022023160552</t>
  </si>
  <si>
    <t>DF20227579977</t>
  </si>
  <si>
    <t>Rio de janeiro 697</t>
  </si>
  <si>
    <t>2219403</t>
  </si>
  <si>
    <t>207603022023155830</t>
  </si>
  <si>
    <t>DF20227567064</t>
  </si>
  <si>
    <t>Rio de janeiro 789</t>
  </si>
  <si>
    <t>2215521</t>
  </si>
  <si>
    <t>207603022023120205</t>
  </si>
  <si>
    <t>DF20227580150</t>
  </si>
  <si>
    <t>Poste telefonico , visiblemente solucionado</t>
  </si>
  <si>
    <t>2215519</t>
  </si>
  <si>
    <t>207603022023115957</t>
  </si>
  <si>
    <t>DF20227578961</t>
  </si>
  <si>
    <t>Los baqueanos 10060</t>
  </si>
  <si>
    <t>2215196</t>
  </si>
  <si>
    <t>207603022023114517</t>
  </si>
  <si>
    <t>DF20227587853</t>
  </si>
  <si>
    <t>Los arroyuelos 1459</t>
  </si>
  <si>
    <t>2215191</t>
  </si>
  <si>
    <t>207603022023113430</t>
  </si>
  <si>
    <t>DF20227558545</t>
  </si>
  <si>
    <t>Los araucanos 2156</t>
  </si>
  <si>
    <t>Sector muy hostil .no se toman fotos por precaucion . Sin moradores</t>
  </si>
  <si>
    <t>2214185</t>
  </si>
  <si>
    <t>207603022023112136</t>
  </si>
  <si>
    <t>DF20227577654</t>
  </si>
  <si>
    <t>Lefun 8791</t>
  </si>
  <si>
    <t>2214183</t>
  </si>
  <si>
    <t>207603022023111931</t>
  </si>
  <si>
    <t>DF20227582650</t>
  </si>
  <si>
    <t>Lefun 8854</t>
  </si>
  <si>
    <t>Falta maxima de fotos exigidas , problema extrrno  . Red calpe</t>
  </si>
  <si>
    <t>2214171</t>
  </si>
  <si>
    <t>207603022023105549</t>
  </si>
  <si>
    <t>DF20227576258</t>
  </si>
  <si>
    <t>Los alerces 2390</t>
  </si>
  <si>
    <t>2214160</t>
  </si>
  <si>
    <t>207603022023104701</t>
  </si>
  <si>
    <t>DF20227587847</t>
  </si>
  <si>
    <t>Llanura 6167</t>
  </si>
  <si>
    <t>Sector hostil , ademas feria en lugar   No se toman fotos por precaucion .</t>
  </si>
  <si>
    <t>2214020</t>
  </si>
  <si>
    <t>207603022023102152</t>
  </si>
  <si>
    <t>DF20227559247</t>
  </si>
  <si>
    <t>Los alelies 6779</t>
  </si>
  <si>
    <t>Falta maxima de fotos exigidas . Un vehiculo impide transito por pasaje , dueño de vehiculo indica q no se movera ya q es pasaje privado . No se toman fotos para prevenir problemas</t>
  </si>
  <si>
    <t>2214012</t>
  </si>
  <si>
    <t>207603022023101152</t>
  </si>
  <si>
    <t>DF20227587828</t>
  </si>
  <si>
    <t>Los ceibos 5704</t>
  </si>
  <si>
    <t>Sin acceso a pasaje . Falta maxima de fotos exigidas .</t>
  </si>
  <si>
    <t>2213272</t>
  </si>
  <si>
    <t>207602022023164024</t>
  </si>
  <si>
    <t>DF20227577896</t>
  </si>
  <si>
    <t>Los geranios 35</t>
  </si>
  <si>
    <t>Sin moradores , local comercial cerrado . Hay un letrero q dice en venta</t>
  </si>
  <si>
    <t>2213271</t>
  </si>
  <si>
    <t>207602022023163841</t>
  </si>
  <si>
    <t>DF20227577477</t>
  </si>
  <si>
    <t>2213270</t>
  </si>
  <si>
    <t>207602022023163643</t>
  </si>
  <si>
    <t>DF20227577183</t>
  </si>
  <si>
    <t>Falta maxima de fotos exigidas . Sin moradores , local comercias en venta</t>
  </si>
  <si>
    <t>2213256</t>
  </si>
  <si>
    <t>207602022023155401</t>
  </si>
  <si>
    <t>DF20227569848</t>
  </si>
  <si>
    <t>Los huilliches 1096</t>
  </si>
  <si>
    <t>2213211</t>
  </si>
  <si>
    <t>207602022023133639</t>
  </si>
  <si>
    <t>DF20227570459</t>
  </si>
  <si>
    <t>Longavi 669</t>
  </si>
  <si>
    <t>2213210</t>
  </si>
  <si>
    <t>207602022023133235</t>
  </si>
  <si>
    <t>DF20227576848</t>
  </si>
  <si>
    <t>Longavi 784</t>
  </si>
  <si>
    <t>Sector confluctivo , no se toman muchas fotos por precaucion .</t>
  </si>
  <si>
    <t>2213197</t>
  </si>
  <si>
    <t>207602022023123200</t>
  </si>
  <si>
    <t>DF20227568913</t>
  </si>
  <si>
    <t>Pedro montt 2061</t>
  </si>
  <si>
    <t>2213189</t>
  </si>
  <si>
    <t>207602022023120335</t>
  </si>
  <si>
    <t>DF20227562217</t>
  </si>
  <si>
    <t>Pje matte 956 casa 902</t>
  </si>
  <si>
    <t>Falta maxima de fotos exigidos . Sin acceso a pasaje , sector hostil . No se toman fotos por precaucion</t>
  </si>
  <si>
    <t>2213182</t>
  </si>
  <si>
    <t>207602022023114337</t>
  </si>
  <si>
    <t>DF20227578998</t>
  </si>
  <si>
    <t>San ignacio de loyola 999 TR E dpto 16</t>
  </si>
  <si>
    <t>Falta maxima de fotos exigidas . Corresponde segun observacion a TD ubicado en calle aldunate con santiago .</t>
  </si>
  <si>
    <t>2213170</t>
  </si>
  <si>
    <t>207602022023111540</t>
  </si>
  <si>
    <t>DF20227561959</t>
  </si>
  <si>
    <t>Lira 196 dpto 521</t>
  </si>
  <si>
    <t>Concerge no permite acceso , ya q no se encuentra cliente en dpto , y es protocolo del edificio .no entrega mas datos</t>
  </si>
  <si>
    <t>2213167</t>
  </si>
  <si>
    <t>207602022023111311</t>
  </si>
  <si>
    <t>DF20227576619</t>
  </si>
  <si>
    <t>San francisco 228 dpto 505</t>
  </si>
  <si>
    <t>Atiende guardia , indica que todo bien con cliente , no permite acceso ya q cliente no se encuentra en dpto</t>
  </si>
  <si>
    <t>2213163</t>
  </si>
  <si>
    <t>207602022023111112</t>
  </si>
  <si>
    <t>DF20227576568</t>
  </si>
  <si>
    <t>Santa monica 2107</t>
  </si>
  <si>
    <t>Sector hostil , no se toman fotografias por precaucion .</t>
  </si>
  <si>
    <t>2251009</t>
  </si>
  <si>
    <t>207628022023164527</t>
  </si>
  <si>
    <t>DF20237606187</t>
  </si>
  <si>
    <t>Patria vieja 259 B</t>
  </si>
  <si>
    <t>Falta mayir data en fotos . Sin moradores .</t>
  </si>
  <si>
    <t>2250987</t>
  </si>
  <si>
    <t>207628022023160722</t>
  </si>
  <si>
    <t>DF20237610453</t>
  </si>
  <si>
    <t>Ruben dario 3084</t>
  </si>
  <si>
    <t>2250969</t>
  </si>
  <si>
    <t>207628022023153939</t>
  </si>
  <si>
    <t>DF20237596682</t>
  </si>
  <si>
    <t>Pedro donoso 281</t>
  </si>
  <si>
    <t>Falta data en fotografias . Sin moradores . Sector hostil</t>
  </si>
  <si>
    <t>2250946</t>
  </si>
  <si>
    <t>207628022023143615</t>
  </si>
  <si>
    <t>DF20237610331</t>
  </si>
  <si>
    <t>Nueva recoleta 3657</t>
  </si>
  <si>
    <t>1 foto falta data . Sin moradores . Concerge indica q todo bien con cliente . Pero comolicado para dejar ingresar a medidores</t>
  </si>
  <si>
    <t>2249801</t>
  </si>
  <si>
    <t>207628022023130858</t>
  </si>
  <si>
    <t>DF20237611076</t>
  </si>
  <si>
    <t>Los zapadores 546</t>
  </si>
  <si>
    <t>2248783</t>
  </si>
  <si>
    <t>207628022023124144</t>
  </si>
  <si>
    <t>DF20237600301</t>
  </si>
  <si>
    <t>San pedro 4017</t>
  </si>
  <si>
    <t>2248775</t>
  </si>
  <si>
    <t>207628022023123228</t>
  </si>
  <si>
    <t>DF20237605547</t>
  </si>
  <si>
    <t>Montaña 4058 A</t>
  </si>
  <si>
    <t>1 foto falta data . Sector hostil . Sin acceso a medidores</t>
  </si>
  <si>
    <t>2247767</t>
  </si>
  <si>
    <t>207628022023121647</t>
  </si>
  <si>
    <t>DF20237604867</t>
  </si>
  <si>
    <t>Rangers 1131</t>
  </si>
  <si>
    <t>Sin moradores . Sector conflictivo . No se toman muchas fotos por precaucion</t>
  </si>
  <si>
    <t>2247763</t>
  </si>
  <si>
    <t>207628022023120946</t>
  </si>
  <si>
    <t>DF20237604708</t>
  </si>
  <si>
    <t>Rio de janeiro 244</t>
  </si>
  <si>
    <t>Falta maxima de fotos exigidas . Sector complicado , no se toman fotos para prevenir problemas con locatarios . Sin moradores</t>
  </si>
  <si>
    <t>2247762</t>
  </si>
  <si>
    <t>207628022023120739</t>
  </si>
  <si>
    <t>DF20237601236</t>
  </si>
  <si>
    <t>Patronato 255 C</t>
  </si>
  <si>
    <t>Sector complicado . Atiendo locatario , pero desconoce visita de personal de emergencia . No se tomab fotos para prevenir problemas con locatarios</t>
  </si>
  <si>
    <t>2247759</t>
  </si>
  <si>
    <t>207628022023120531</t>
  </si>
  <si>
    <t>DF20237606651</t>
  </si>
  <si>
    <t>Patronato 251</t>
  </si>
  <si>
    <t>Sector complicado . No se toman fotos para prevenir problemas con locatarios . Problema externo , subt.</t>
  </si>
  <si>
    <t>2247757</t>
  </si>
  <si>
    <t>207628022023120321</t>
  </si>
  <si>
    <t>DF20237610019</t>
  </si>
  <si>
    <t>Patronato 119</t>
  </si>
  <si>
    <t>Sector hostil . Sector comercial</t>
  </si>
  <si>
    <t>2247755</t>
  </si>
  <si>
    <t>207628022023120133</t>
  </si>
  <si>
    <t>DF20237608259</t>
  </si>
  <si>
    <t>Nueva rengifo 209</t>
  </si>
  <si>
    <t>Sector conflictivo . No se toman fotos por precaucion . Sector conercial .</t>
  </si>
  <si>
    <t>Jefe de Equipo</t>
  </si>
  <si>
    <t>2293703</t>
  </si>
  <si>
    <t>207531032023161407</t>
  </si>
  <si>
    <t>DF20227569407</t>
  </si>
  <si>
    <t>Aldunate #1314 casa 10</t>
  </si>
  <si>
    <t>2293574</t>
  </si>
  <si>
    <t>207531032023155717</t>
  </si>
  <si>
    <t>DF20227565959</t>
  </si>
  <si>
    <t>Aldunate #1445</t>
  </si>
  <si>
    <t>ECHEVERRIA DANIEL ALEJANDRO</t>
  </si>
  <si>
    <t>1-Cliente no se encuentra en locsl comercial  2-Numeracion correcta #1431</t>
  </si>
  <si>
    <t>2293059</t>
  </si>
  <si>
    <t>207531032023154341</t>
  </si>
  <si>
    <t>DF20237638461</t>
  </si>
  <si>
    <t>Nataniel Cox #1719</t>
  </si>
  <si>
    <t>QUINTERO ALEXANDER ELBIDIO</t>
  </si>
  <si>
    <t>1-Cliente no se encuentra en domicilio  2-Acometida totalmente nueva, bien templada  3-No declara codigo de material utilizado, pero si describe su uso</t>
  </si>
  <si>
    <t>2293051</t>
  </si>
  <si>
    <t>207531032023152540</t>
  </si>
  <si>
    <t>DF20227570178</t>
  </si>
  <si>
    <t>General Gana #1459</t>
  </si>
  <si>
    <t>1-Linea B.T calpe se encuentra reinstalada por hurto  2-Suministro electrico normalizado en sector</t>
  </si>
  <si>
    <t>2293046</t>
  </si>
  <si>
    <t>207531032023151426</t>
  </si>
  <si>
    <t>DF20227562378</t>
  </si>
  <si>
    <t>General Mitre #1966</t>
  </si>
  <si>
    <t>BRAVO ITALO ALEJANDRO</t>
  </si>
  <si>
    <t>2293005</t>
  </si>
  <si>
    <t>207631032023132702</t>
  </si>
  <si>
    <t>DF20237615737</t>
  </si>
  <si>
    <t>Vicuña mackena 1142</t>
  </si>
  <si>
    <t>ACOSTA JHONNY GERARDO</t>
  </si>
  <si>
    <t>Vecinos hostiles , no se toman fotos para prevenir problemas . Cliente no quiere atender , indica estar ocupado .</t>
  </si>
  <si>
    <t>2292771</t>
  </si>
  <si>
    <t>207631032023122039</t>
  </si>
  <si>
    <t>DF20237614882</t>
  </si>
  <si>
    <t>Pero 8874</t>
  </si>
  <si>
    <t>CARVAJAL GERALD LINO</t>
  </si>
  <si>
    <t>2292756</t>
  </si>
  <si>
    <t>207631032023114501</t>
  </si>
  <si>
    <t>DF20237617054</t>
  </si>
  <si>
    <t>Ossa 180 dpto 309</t>
  </si>
  <si>
    <t>Concerge no permite ingreso , ya q no se encontraria cliente en dpto . Para evitar problemas no se toman fotos de fachada de edificio , ya q hay muchos vecinos</t>
  </si>
  <si>
    <t>2292652</t>
  </si>
  <si>
    <t>207631032023111824</t>
  </si>
  <si>
    <t>DF20237617485</t>
  </si>
  <si>
    <t>Santa isabel 8647</t>
  </si>
  <si>
    <t>COLMENARES DIEGO</t>
  </si>
  <si>
    <t>Ana arriagada</t>
  </si>
  <si>
    <t>998158599</t>
  </si>
  <si>
    <t>Se verifica , sin acceso a medidor . Sin mayor observacion</t>
  </si>
  <si>
    <t>2292650</t>
  </si>
  <si>
    <t>207631032023111604</t>
  </si>
  <si>
    <t>DF20237616839</t>
  </si>
  <si>
    <t>GUTIERREZ GUSTAVO ADOLFO</t>
  </si>
  <si>
    <t>Se verifica , sin observacion</t>
  </si>
  <si>
    <t>2292638</t>
  </si>
  <si>
    <t>207631032023105151</t>
  </si>
  <si>
    <t>DF20237617566</t>
  </si>
  <si>
    <t>Madame adriana bolland 99 dpto 502</t>
  </si>
  <si>
    <t>Luis reyes</t>
  </si>
  <si>
    <t>229864605</t>
  </si>
  <si>
    <t>Itm de departamento 502 se visualiza cortado . Concerge desconoce motivo de corte . Solo tiene automatico operado .</t>
  </si>
  <si>
    <t>2292620</t>
  </si>
  <si>
    <t>207631032023102735</t>
  </si>
  <si>
    <t>DF20237614962</t>
  </si>
  <si>
    <t>Manuel fishman 639</t>
  </si>
  <si>
    <t>Calle hombres trabajando , dificultad para pasar . Sin moradores</t>
  </si>
  <si>
    <t>2292619</t>
  </si>
  <si>
    <t>207631032023101549</t>
  </si>
  <si>
    <t>DF20237614976</t>
  </si>
  <si>
    <t>San luis 7269</t>
  </si>
  <si>
    <t>NILO JOSE LUIS</t>
  </si>
  <si>
    <t>Falta maxima de fotos exigidas . Municipal corresponde al numero 7187. Sin moradores</t>
  </si>
  <si>
    <t>2292616</t>
  </si>
  <si>
    <t>207631032023100735</t>
  </si>
  <si>
    <t>DF20237617447</t>
  </si>
  <si>
    <t>Ignacio carrera pinto 6679</t>
  </si>
  <si>
    <t>IBAÑEZ RENE JULIO</t>
  </si>
  <si>
    <t>2291473</t>
  </si>
  <si>
    <t>207630032023151812</t>
  </si>
  <si>
    <t>DF20237616059</t>
  </si>
  <si>
    <t>Pasaje 5 2822</t>
  </si>
  <si>
    <t>Sector confluctivo . No se toman muchas fotos por precaucion</t>
  </si>
  <si>
    <t>2291465</t>
  </si>
  <si>
    <t>207530032023151014</t>
  </si>
  <si>
    <t>DF20227565874</t>
  </si>
  <si>
    <t>Julio Prado #846</t>
  </si>
  <si>
    <t>1-Cliente presente desconoce de visita de tecnicos, pero confirma suministro electrico normal</t>
  </si>
  <si>
    <t>2291461</t>
  </si>
  <si>
    <t>207530032023150014</t>
  </si>
  <si>
    <t>DF20227561664</t>
  </si>
  <si>
    <t>Julio Prado #899 dp 203</t>
  </si>
  <si>
    <t>2291458</t>
  </si>
  <si>
    <t>207530032023145115</t>
  </si>
  <si>
    <t>DF20227561534</t>
  </si>
  <si>
    <t>Julio Prado #1144 dp 12</t>
  </si>
  <si>
    <t>2291451</t>
  </si>
  <si>
    <t>207530032023143922</t>
  </si>
  <si>
    <t>DF20237639344</t>
  </si>
  <si>
    <t>Lautaro, ote Salvador</t>
  </si>
  <si>
    <t>2291437</t>
  </si>
  <si>
    <t>207530032023135634</t>
  </si>
  <si>
    <t>DF20227561865</t>
  </si>
  <si>
    <t>Ernesto Muzard #2034 dp 5</t>
  </si>
  <si>
    <t>2291400</t>
  </si>
  <si>
    <t>207530032023133651</t>
  </si>
  <si>
    <t>DF20237639629</t>
  </si>
  <si>
    <t>Suecia #2510 dp 402</t>
  </si>
  <si>
    <t>MATURANA CRISTIAN ANDRES</t>
  </si>
  <si>
    <t>1-Cliente no se encuentra en domicilio, conserje no permite acceso a shaft medidores</t>
  </si>
  <si>
    <t>2291396</t>
  </si>
  <si>
    <t>207630032023133308</t>
  </si>
  <si>
    <t>DF20237617004</t>
  </si>
  <si>
    <t>Missouri 3798</t>
  </si>
  <si>
    <t>TORRES JIMMY ALEXANDER</t>
  </si>
  <si>
    <t>2291385</t>
  </si>
  <si>
    <t>207530032023132159</t>
  </si>
  <si>
    <t>DF20237639582</t>
  </si>
  <si>
    <t>Yapeyu #2410</t>
  </si>
  <si>
    <t>ROMERO KEVIN EMMANUEL</t>
  </si>
  <si>
    <t>2291381</t>
  </si>
  <si>
    <t>207630032023131507</t>
  </si>
  <si>
    <t>DF20237616924</t>
  </si>
  <si>
    <t>Los medicos 4654</t>
  </si>
  <si>
    <t>CORONA ARQUIMIDES JOSE</t>
  </si>
  <si>
    <t>Sin acceso a pasaje , obtruccion de vehiculos .</t>
  </si>
  <si>
    <t>2291372</t>
  </si>
  <si>
    <t>207630032023125920</t>
  </si>
  <si>
    <t>DF20237616408</t>
  </si>
  <si>
    <t>Los ingenieros 4828</t>
  </si>
  <si>
    <t>2291278</t>
  </si>
  <si>
    <t>207630032023105038</t>
  </si>
  <si>
    <t>DF20237617579</t>
  </si>
  <si>
    <t>Los cedros 4414</t>
  </si>
  <si>
    <t>2291276</t>
  </si>
  <si>
    <t>207630032023104824</t>
  </si>
  <si>
    <t>DF20237615674</t>
  </si>
  <si>
    <t>Sin moradores , todo ok.</t>
  </si>
  <si>
    <t>2290158</t>
  </si>
  <si>
    <t>207629032023155017</t>
  </si>
  <si>
    <t>DF20237617431</t>
  </si>
  <si>
    <t>Ramon barros luco 10450</t>
  </si>
  <si>
    <t>MARTINEZ DAURY JAVIER</t>
  </si>
  <si>
    <t>2290120</t>
  </si>
  <si>
    <t>207529032023151701</t>
  </si>
  <si>
    <t>DF20237641726</t>
  </si>
  <si>
    <t>Vitacura #3506</t>
  </si>
  <si>
    <t>LAGOS JAIME DAGOBERTO</t>
  </si>
  <si>
    <t>1-Suministro electrico normalizado  2-No declara codigo de material utilizado, pero si describe su uso</t>
  </si>
  <si>
    <t>2290088</t>
  </si>
  <si>
    <t>207529032023143004</t>
  </si>
  <si>
    <t>DF20237642776</t>
  </si>
  <si>
    <t>Vitacura #7604</t>
  </si>
  <si>
    <t>SEPULVEDA VLADIMIR ARNOLDO</t>
  </si>
  <si>
    <t>1-TD 9564 se encuentra normalizado  2-No declara codigo de material utilizado, pero si describe su uso</t>
  </si>
  <si>
    <t>2290061</t>
  </si>
  <si>
    <t>207529032023135741</t>
  </si>
  <si>
    <t>DF20237640942</t>
  </si>
  <si>
    <t>Pie Andino #1699</t>
  </si>
  <si>
    <t>2290054</t>
  </si>
  <si>
    <t>207529032023134613</t>
  </si>
  <si>
    <t>DF20227576941</t>
  </si>
  <si>
    <t>Camino El Huincanal #2543</t>
  </si>
  <si>
    <t>1-PPF 57374 se encuentra normalizado</t>
  </si>
  <si>
    <t>2290044</t>
  </si>
  <si>
    <t>207529032023132855</t>
  </si>
  <si>
    <t>DF20237638868</t>
  </si>
  <si>
    <t>Ruben Barrales #1584</t>
  </si>
  <si>
    <t>1-Cliente no se encuentra en domicilio  2-TD 56722 requiere de poda para evitar cualquier tipo de riesgo electrico</t>
  </si>
  <si>
    <t>2290033</t>
  </si>
  <si>
    <t>207529032023131129</t>
  </si>
  <si>
    <t>DF20237643207</t>
  </si>
  <si>
    <t>San Jose de la Sierra #90 dp 1007</t>
  </si>
  <si>
    <t>BARRIOS LIZARDO ANTONIO</t>
  </si>
  <si>
    <t>2289762</t>
  </si>
  <si>
    <t>207629032023115331</t>
  </si>
  <si>
    <t>DF20237615214</t>
  </si>
  <si>
    <t>Rio parana 2039</t>
  </si>
  <si>
    <t>Falta maxima de fotos exigidas . Sector confluctivo . No se toman muchas fotos por precaucion</t>
  </si>
  <si>
    <t>2289749</t>
  </si>
  <si>
    <t>207629032023113909</t>
  </si>
  <si>
    <t>DF20237616039</t>
  </si>
  <si>
    <t>Profesor david catrilao 8532</t>
  </si>
  <si>
    <t>JARAMILLO ANSHONY</t>
  </si>
  <si>
    <t>2289723</t>
  </si>
  <si>
    <t>207629032023110658</t>
  </si>
  <si>
    <t>DF20237616941</t>
  </si>
  <si>
    <t>Pucon 6035</t>
  </si>
  <si>
    <t>Sector hostil . Problema externo TD</t>
  </si>
  <si>
    <t>2289696</t>
  </si>
  <si>
    <t>207629032023104259</t>
  </si>
  <si>
    <t>DF20237614785</t>
  </si>
  <si>
    <t>Tomas de campanella 4710 A</t>
  </si>
  <si>
    <t>FERRO JACKSON STHUARD</t>
  </si>
  <si>
    <t>2289680</t>
  </si>
  <si>
    <t>207629032023103034</t>
  </si>
  <si>
    <t>DF20237615954</t>
  </si>
  <si>
    <t>Tomas edison 172</t>
  </si>
  <si>
    <t>2289670</t>
  </si>
  <si>
    <t>207629032023102212</t>
  </si>
  <si>
    <t>DF20237616066</t>
  </si>
  <si>
    <t>Palena 3670 dpto 11</t>
  </si>
  <si>
    <t>Sin acceso a medidores . Sector conflictivo .</t>
  </si>
  <si>
    <t>2289657</t>
  </si>
  <si>
    <t>207629032023101128</t>
  </si>
  <si>
    <t>DF20237617534</t>
  </si>
  <si>
    <t>Mejillones 3329</t>
  </si>
  <si>
    <t>2287637</t>
  </si>
  <si>
    <t>207528032023143850</t>
  </si>
  <si>
    <t>DF20237617340</t>
  </si>
  <si>
    <t>Camino Agricola #2465 lc 23</t>
  </si>
  <si>
    <t>1-Local se encuentra cerrado</t>
  </si>
  <si>
    <t>2287630</t>
  </si>
  <si>
    <t>207528032023142751</t>
  </si>
  <si>
    <t>DF20237614748</t>
  </si>
  <si>
    <t>Camino Agricola #2655</t>
  </si>
  <si>
    <t>VALLEJOS DANIEL ABRAHAM</t>
  </si>
  <si>
    <t>1-Cliente se encuentra ocupado, pero confirma estar con suministro electrico normalizado  2-Caja B.T sin tapa</t>
  </si>
  <si>
    <t>2287619</t>
  </si>
  <si>
    <t>207528032023141637</t>
  </si>
  <si>
    <t>DF20237616605</t>
  </si>
  <si>
    <t>Domingo Arteaga #540</t>
  </si>
  <si>
    <t>1-PPF 57979 se encuentra normalizado</t>
  </si>
  <si>
    <t>2287618</t>
  </si>
  <si>
    <t>207528032023141447</t>
  </si>
  <si>
    <t>DF20237616261</t>
  </si>
  <si>
    <t>2287613</t>
  </si>
  <si>
    <t>207528032023140156</t>
  </si>
  <si>
    <t>DF20237614478</t>
  </si>
  <si>
    <t>Av. Marathon #2499</t>
  </si>
  <si>
    <t>PEREZ ANTHONY YUSSET</t>
  </si>
  <si>
    <t>2287602</t>
  </si>
  <si>
    <t>207528032023134748</t>
  </si>
  <si>
    <t>DF20237616320</t>
  </si>
  <si>
    <t>Exequiel Fernandez #2964</t>
  </si>
  <si>
    <t>2287599</t>
  </si>
  <si>
    <t>207628032023134319</t>
  </si>
  <si>
    <t>DF20237616581</t>
  </si>
  <si>
    <t>Subteniente perez del canto 7071</t>
  </si>
  <si>
    <t>Vecinos molestos por toma de fotos  No se toman muchas para evitar problemas .</t>
  </si>
  <si>
    <t>2287593</t>
  </si>
  <si>
    <t>207528032023133011</t>
  </si>
  <si>
    <t>DF20237614756</t>
  </si>
  <si>
    <t>Doctor Amador Neghme R. #4033</t>
  </si>
  <si>
    <t>2287567</t>
  </si>
  <si>
    <t>207628032023124531</t>
  </si>
  <si>
    <t>DF20237616987</t>
  </si>
  <si>
    <t>Tegualda 736 BL 3 dpto 43</t>
  </si>
  <si>
    <t>Sin acceso a medidores  Falta maxima de fotos exigidas</t>
  </si>
  <si>
    <t>2287561</t>
  </si>
  <si>
    <t>207628032023123934</t>
  </si>
  <si>
    <t>DF20237615195</t>
  </si>
  <si>
    <t>Pasaje 1 10465</t>
  </si>
  <si>
    <t>Sector conflictivo . No se toman mas fotos por precaucion</t>
  </si>
  <si>
    <t>2287540</t>
  </si>
  <si>
    <t>207628032023121243</t>
  </si>
  <si>
    <t>DF20237616593</t>
  </si>
  <si>
    <t>Sofia eastman 10681</t>
  </si>
  <si>
    <t>2287532</t>
  </si>
  <si>
    <t>207628032023120339</t>
  </si>
  <si>
    <t>DF20237615849</t>
  </si>
  <si>
    <t>Rio cautin 10399</t>
  </si>
  <si>
    <t>Sector hostil , no se toman fotos para evitar problemas en sector .</t>
  </si>
  <si>
    <t>2287530</t>
  </si>
  <si>
    <t>207628032023120128</t>
  </si>
  <si>
    <t>DF20237616955</t>
  </si>
  <si>
    <t>Maipo 0561</t>
  </si>
  <si>
    <t>2287505</t>
  </si>
  <si>
    <t>207628032023112629</t>
  </si>
  <si>
    <t>DF20237615201</t>
  </si>
  <si>
    <t>Los tilos 1458</t>
  </si>
  <si>
    <t>2287501</t>
  </si>
  <si>
    <t>207628032023112004</t>
  </si>
  <si>
    <t>DF20237616972</t>
  </si>
  <si>
    <t>Los tilos 1528</t>
  </si>
  <si>
    <t>2286158</t>
  </si>
  <si>
    <t>207527032023150336</t>
  </si>
  <si>
    <t>DF20237617660</t>
  </si>
  <si>
    <t>Las Tranqueras #0135</t>
  </si>
  <si>
    <t>2286146</t>
  </si>
  <si>
    <t>207527032023144817</t>
  </si>
  <si>
    <t>DF20237615302</t>
  </si>
  <si>
    <t>Canto General #0672</t>
  </si>
  <si>
    <t>Jaime Caceres</t>
  </si>
  <si>
    <t>1-Clientr con suministro electrico normalizado  2-Caja empalme abierta y sin sello, SIN adulteraciones</t>
  </si>
  <si>
    <t>2286132</t>
  </si>
  <si>
    <t>207527032023143212</t>
  </si>
  <si>
    <t>DF20237617491</t>
  </si>
  <si>
    <t>Isla Negra #8175</t>
  </si>
  <si>
    <t>1-Sector conflictivo, vecinos del lugar molestos por no recepcion de boletas</t>
  </si>
  <si>
    <t>2286125</t>
  </si>
  <si>
    <t>207527032023141719</t>
  </si>
  <si>
    <t>DF20237614922</t>
  </si>
  <si>
    <t>Laurel #104</t>
  </si>
  <si>
    <t>2286116</t>
  </si>
  <si>
    <t>207527032023140726</t>
  </si>
  <si>
    <t>DF20237615198</t>
  </si>
  <si>
    <t>Albacete #53</t>
  </si>
  <si>
    <t>2286105</t>
  </si>
  <si>
    <t>207527032023134921</t>
  </si>
  <si>
    <t>DF20237615247</t>
  </si>
  <si>
    <t>Lo Ovalle #118</t>
  </si>
  <si>
    <t>Raul Garces</t>
  </si>
  <si>
    <t>2286083</t>
  </si>
  <si>
    <t>207527032023132549</t>
  </si>
  <si>
    <t>DF20237616345</t>
  </si>
  <si>
    <t>Curico #7170</t>
  </si>
  <si>
    <t>2286077</t>
  </si>
  <si>
    <t>207527032023130119</t>
  </si>
  <si>
    <t>DF20237617600</t>
  </si>
  <si>
    <t>El Bergatin #9481</t>
  </si>
  <si>
    <t>1-Sector conflictivo, vecinos del lugar comienzan a increpar pensando que se les cortaria el servicio electrico. No quieren entrar en razon y me retiro del lugar</t>
  </si>
  <si>
    <t>2286071</t>
  </si>
  <si>
    <t>207527032023124725</t>
  </si>
  <si>
    <t>DF20237616375</t>
  </si>
  <si>
    <t>Javiera Carrera #10317</t>
  </si>
  <si>
    <t>1-Cliente no se encuentra en domicilio 2-Suministro electrico normalizado</t>
  </si>
  <si>
    <t>2286064</t>
  </si>
  <si>
    <t>207527032023123529</t>
  </si>
  <si>
    <t>DF20237616950</t>
  </si>
  <si>
    <t>Libertad #1899</t>
  </si>
  <si>
    <t>2286058</t>
  </si>
  <si>
    <t>207627032023121650</t>
  </si>
  <si>
    <t>DF20237616700</t>
  </si>
  <si>
    <t>Temu 1610</t>
  </si>
  <si>
    <t>SALAZAR BERNARDO RAFAEL</t>
  </si>
  <si>
    <t>Vecinos complicados , no se toman muchas fotos , ya q causan problemas y preguntan por q fotos . Sin moradores</t>
  </si>
  <si>
    <t>2286045</t>
  </si>
  <si>
    <t>207627032023115338</t>
  </si>
  <si>
    <t>DF20237616786</t>
  </si>
  <si>
    <t>Tupungato 661</t>
  </si>
  <si>
    <t>Camila muruy</t>
  </si>
  <si>
    <t>97759440</t>
  </si>
  <si>
    <t>Sin acceso a medidor , pero cliente conforme</t>
  </si>
  <si>
    <t>2286042</t>
  </si>
  <si>
    <t>207627032023113907</t>
  </si>
  <si>
    <t>DF20237616377</t>
  </si>
  <si>
    <t>Rolando froden 1751 B dpto 13</t>
  </si>
  <si>
    <t>Sin acceso a dptos</t>
  </si>
  <si>
    <t>2286037</t>
  </si>
  <si>
    <t>207627032023112501</t>
  </si>
  <si>
    <t>DF20237615410</t>
  </si>
  <si>
    <t>Santa monica 8300</t>
  </si>
  <si>
    <t>Problema externo AP</t>
  </si>
  <si>
    <t>2286031</t>
  </si>
  <si>
    <t>207627032023110453</t>
  </si>
  <si>
    <t>DF20237617483</t>
  </si>
  <si>
    <t>Sanchez fontecilla 8968</t>
  </si>
  <si>
    <t>HERRERA EDUARDO ERNESTO</t>
  </si>
  <si>
    <t>Corresponde a local supermercado . No se encuentra persona a cargo area electrica .</t>
  </si>
  <si>
    <t>2286030</t>
  </si>
  <si>
    <t>207627032023110206</t>
  </si>
  <si>
    <t>DF20237617081</t>
  </si>
  <si>
    <t>Falta maxima de fotos exigidas . Corresponde a supermercado .  No se encuentra persona a cargo area electrica .</t>
  </si>
  <si>
    <t>2286028</t>
  </si>
  <si>
    <t>207627032023105217</t>
  </si>
  <si>
    <t>DF20237617612</t>
  </si>
  <si>
    <t>Uva de la cordillera 9057</t>
  </si>
  <si>
    <t>1 foto falta data . Problema externo TD</t>
  </si>
  <si>
    <t>2285071</t>
  </si>
  <si>
    <t>207525032023184002</t>
  </si>
  <si>
    <t>DF20237617223</t>
  </si>
  <si>
    <t>La Florida #10297</t>
  </si>
  <si>
    <t>1-Cliente no se encuenyra en domicilio  2-Suministro electrico normalizado</t>
  </si>
  <si>
    <t>2285039</t>
  </si>
  <si>
    <t>207525032023172442</t>
  </si>
  <si>
    <t>DF20237615592</t>
  </si>
  <si>
    <t>El Lazo #5888 A dp 11</t>
  </si>
  <si>
    <t>FUENTES DANILO MANUEL</t>
  </si>
  <si>
    <t>1-A.P normalizado  2-Suministro electrico normal en sector</t>
  </si>
  <si>
    <t>2285038</t>
  </si>
  <si>
    <t>207525032023170609</t>
  </si>
  <si>
    <t>DF20237616430</t>
  </si>
  <si>
    <t>Americo Vespucio #8275 dp 33</t>
  </si>
  <si>
    <t>2285037</t>
  </si>
  <si>
    <t>207525032023165455</t>
  </si>
  <si>
    <t>DF20237615843</t>
  </si>
  <si>
    <t>Federico Garcia Lorca #7480</t>
  </si>
  <si>
    <t>1-Acometida reconectada a red B.T</t>
  </si>
  <si>
    <t>2285033</t>
  </si>
  <si>
    <t>207525032023164248</t>
  </si>
  <si>
    <t>DF20237615375</t>
  </si>
  <si>
    <t>Baltazar #7487 dp 812</t>
  </si>
  <si>
    <t>1-Cliente no se encuentra en domicilio y conserje no permite acceso debido a que no hay registro en bitacora, de visita de tecnicos</t>
  </si>
  <si>
    <t>2285028</t>
  </si>
  <si>
    <t>207525032023162823</t>
  </si>
  <si>
    <t>DF20237617356</t>
  </si>
  <si>
    <t>Departamental #1591 dp 203</t>
  </si>
  <si>
    <t>2285023</t>
  </si>
  <si>
    <t>207525032023160044</t>
  </si>
  <si>
    <t>DF20237616589</t>
  </si>
  <si>
    <t>Alerzal #2460</t>
  </si>
  <si>
    <t>Jacob Prado</t>
  </si>
  <si>
    <t>2285020</t>
  </si>
  <si>
    <t>207525032023153531</t>
  </si>
  <si>
    <t>DF20237615535</t>
  </si>
  <si>
    <t>El Tranque #1589</t>
  </si>
  <si>
    <t>2285016</t>
  </si>
  <si>
    <t>207525032023152056</t>
  </si>
  <si>
    <t>DF20237615146</t>
  </si>
  <si>
    <t>Curtiduria #7588</t>
  </si>
  <si>
    <t>Carlos Vasquez</t>
  </si>
  <si>
    <t>95653386</t>
  </si>
  <si>
    <t>1-Cliente con suministro electrico normalizado  2-No declara codigo de ITM utilizado, pero si describe su uso</t>
  </si>
  <si>
    <t>2285004</t>
  </si>
  <si>
    <t>207525032023145420</t>
  </si>
  <si>
    <t>DF20237615816</t>
  </si>
  <si>
    <t>Jardin Alto # 9695</t>
  </si>
  <si>
    <t>2284279</t>
  </si>
  <si>
    <t>207524032023164618</t>
  </si>
  <si>
    <t>DF20237617183</t>
  </si>
  <si>
    <t>Campo de Deportes #515</t>
  </si>
  <si>
    <t>2284263</t>
  </si>
  <si>
    <t>207624032023163017</t>
  </si>
  <si>
    <t>DF20237617244</t>
  </si>
  <si>
    <t>San patricio 11461</t>
  </si>
  <si>
    <t>2284261</t>
  </si>
  <si>
    <t>207524032023162634</t>
  </si>
  <si>
    <t>DF20237615091</t>
  </si>
  <si>
    <t>Duble Almeyda #2200 dp 1002</t>
  </si>
  <si>
    <t>1-Conserje permite acceso a shaft medidores  2-Caja empalme abierta , SIN adulteraciones</t>
  </si>
  <si>
    <t>2284251</t>
  </si>
  <si>
    <t>207524032023160548</t>
  </si>
  <si>
    <t>DF20237615690</t>
  </si>
  <si>
    <t>Jose Luis Araneda #90 dp 1608</t>
  </si>
  <si>
    <t>CORONADO OSCAR PATRICIO</t>
  </si>
  <si>
    <t>1-Conserje no tiene registro en bitacora de visita de tecnicos el dia de ticket. Por tal motivo no permite acceso a shaft medidores</t>
  </si>
  <si>
    <t>2284236</t>
  </si>
  <si>
    <t>207524032023154704</t>
  </si>
  <si>
    <t>DF20237614703</t>
  </si>
  <si>
    <t>Irarrazabal #1787</t>
  </si>
  <si>
    <t>2284221</t>
  </si>
  <si>
    <t>207524032023153331</t>
  </si>
  <si>
    <t>DF20237615882</t>
  </si>
  <si>
    <t>Jose Miguel Claro #2335</t>
  </si>
  <si>
    <t>2283580</t>
  </si>
  <si>
    <t>207624032023135700</t>
  </si>
  <si>
    <t>DF20237616319</t>
  </si>
  <si>
    <t>Rio piduco 1375</t>
  </si>
  <si>
    <t>Falta mejor imagen en algunas fotos . Sector confluctivo . No se toman muchas fotos para prevenir problemas en sector</t>
  </si>
  <si>
    <t>2283561</t>
  </si>
  <si>
    <t>207524032023131344</t>
  </si>
  <si>
    <t>DF20237616920</t>
  </si>
  <si>
    <t>Gregorio Urrutia #270</t>
  </si>
  <si>
    <t>Claudia Meza</t>
  </si>
  <si>
    <t>979511985</t>
  </si>
  <si>
    <t>2283551</t>
  </si>
  <si>
    <t>207524032023123449</t>
  </si>
  <si>
    <t>DF20237616051</t>
  </si>
  <si>
    <t>Barranquilla #665</t>
  </si>
  <si>
    <t>1-Cliente tiene problema con estabilidad de poste particular, se le indica que es responsable del manteniemiento  2-Relacionn directa con ticket DF20237616153</t>
  </si>
  <si>
    <t>2283550</t>
  </si>
  <si>
    <t>207524032023123142</t>
  </si>
  <si>
    <t>DF20237616153</t>
  </si>
  <si>
    <t>1-Suministro electrico normal, cliente tiene problema con estabilidad con poste particular de todas formas rralizaron mantencion en el empalme  2-Relacion directa con ticket DF20237616051</t>
  </si>
  <si>
    <t>2283544</t>
  </si>
  <si>
    <t>207524032023120847</t>
  </si>
  <si>
    <t>DF20237617157</t>
  </si>
  <si>
    <t>Cerro Retumbadero #803</t>
  </si>
  <si>
    <t>Joel Alarcon</t>
  </si>
  <si>
    <t>941048810</t>
  </si>
  <si>
    <t>2283540</t>
  </si>
  <si>
    <t>207624032023120552</t>
  </si>
  <si>
    <t>DF20237616574</t>
  </si>
  <si>
    <t>Ramon freire 9949</t>
  </si>
  <si>
    <t>2283536</t>
  </si>
  <si>
    <t>207624032023115552</t>
  </si>
  <si>
    <t>DF20237617355</t>
  </si>
  <si>
    <t>Los clarines 10928</t>
  </si>
  <si>
    <t>Atiende persona , pero no entrega datos . No esta al tanto de visita de personal de emergencia</t>
  </si>
  <si>
    <t>2283534</t>
  </si>
  <si>
    <t>207524032023115244</t>
  </si>
  <si>
    <t>DF20237616395</t>
  </si>
  <si>
    <t>Avenida 1 #10874 bl 20 dp 14</t>
  </si>
  <si>
    <t>1-Suministro electrico normal en sector  2-Sector conflictivo</t>
  </si>
  <si>
    <t>2283526</t>
  </si>
  <si>
    <t>207624032023113125</t>
  </si>
  <si>
    <t>DF20237616597</t>
  </si>
  <si>
    <t>Puerta de hierro 227</t>
  </si>
  <si>
    <t>Guardia no permite acceso , ya q cuestiona visita , ademas q no se encuentra cliente en domicilio</t>
  </si>
  <si>
    <t>2283523</t>
  </si>
  <si>
    <t>207624032023112834</t>
  </si>
  <si>
    <t>DF20237616413</t>
  </si>
  <si>
    <t>Puerta de hierro 226</t>
  </si>
  <si>
    <t>Guardia no permite acceso , ya q cuestiona visita . Ademas q no se encuentra cliente en domicilio .</t>
  </si>
  <si>
    <t>2283505</t>
  </si>
  <si>
    <t>207624032023104346</t>
  </si>
  <si>
    <t>DF20237617093</t>
  </si>
  <si>
    <t>San esteban 1741 dpto 33</t>
  </si>
  <si>
    <t>Sin acceso a medidores . Cerrado . Se llama por porton , pero sin respuesta</t>
  </si>
  <si>
    <t>2283498</t>
  </si>
  <si>
    <t>207624032023102905</t>
  </si>
  <si>
    <t>DF20237616791</t>
  </si>
  <si>
    <t>Los castaños 5837 dpto 101</t>
  </si>
  <si>
    <t>Falta maxima de fotos exigidas . Sin moradores , sector hostil . No muchas fotos por precaucion</t>
  </si>
  <si>
    <t>2279489</t>
  </si>
  <si>
    <t>207623032023154146</t>
  </si>
  <si>
    <t>DF20237615363</t>
  </si>
  <si>
    <t>Nueva 10819 dpto 203</t>
  </si>
  <si>
    <t>Sin acceso a medidores . Porton cerrado . Nadie atiende</t>
  </si>
  <si>
    <t>2279478</t>
  </si>
  <si>
    <t>207623032023152238</t>
  </si>
  <si>
    <t>DF20237616918</t>
  </si>
  <si>
    <t>Pedro donoso 8778</t>
  </si>
  <si>
    <t>1 foto falta data  Sin moradores</t>
  </si>
  <si>
    <t>2277421</t>
  </si>
  <si>
    <t>207523032023132217</t>
  </si>
  <si>
    <t>DF20227570152</t>
  </si>
  <si>
    <t>IV Centenario #914</t>
  </si>
  <si>
    <t>2277411</t>
  </si>
  <si>
    <t>207523032023130409</t>
  </si>
  <si>
    <t>DF20237638321</t>
  </si>
  <si>
    <t>Martin de Zamora #6460</t>
  </si>
  <si>
    <t>1-Cliente no se encuentra en domicilio  2-No declara codigo de material utilizado, pero si describe su uso  3-Acometida de cliebte requiere poda</t>
  </si>
  <si>
    <t>2277409</t>
  </si>
  <si>
    <t>207623032023130116</t>
  </si>
  <si>
    <t>DF20237614964</t>
  </si>
  <si>
    <t>Peru 9307</t>
  </si>
  <si>
    <t>Atiende persona , pero no esta al tanto de visita de personal de emergencia . No entrega datos</t>
  </si>
  <si>
    <t>2277400</t>
  </si>
  <si>
    <t>207623032023124650</t>
  </si>
  <si>
    <t>DF20237616989</t>
  </si>
  <si>
    <t>Los musicos 10407</t>
  </si>
  <si>
    <t>No se toman fotos x feria . Para evitar problemas con feriantes .</t>
  </si>
  <si>
    <t>2277399</t>
  </si>
  <si>
    <t>207523032023124443</t>
  </si>
  <si>
    <t>DF20237636886</t>
  </si>
  <si>
    <t>Rosario Sur #620 lc 1</t>
  </si>
  <si>
    <t>HENRIQUEZ JOSE ANTONIO</t>
  </si>
  <si>
    <t>2277386</t>
  </si>
  <si>
    <t>207523032023123119</t>
  </si>
  <si>
    <t>DF20237643411</t>
  </si>
  <si>
    <t>Manquehue Sur #31 lc 79</t>
  </si>
  <si>
    <t>GARCIA GUIDO OMAR</t>
  </si>
  <si>
    <t>2277381</t>
  </si>
  <si>
    <t>207623032023122439</t>
  </si>
  <si>
    <t>DF20237616481</t>
  </si>
  <si>
    <t>Raihuen 7116</t>
  </si>
  <si>
    <t>2277374</t>
  </si>
  <si>
    <t>207623032023120737</t>
  </si>
  <si>
    <t>DF20237615684</t>
  </si>
  <si>
    <t>Los cerezos 5868 A</t>
  </si>
  <si>
    <t>2277373</t>
  </si>
  <si>
    <t>207623032023120505</t>
  </si>
  <si>
    <t>DF20237616067</t>
  </si>
  <si>
    <t>Los cerezos 5868</t>
  </si>
  <si>
    <t>2277368</t>
  </si>
  <si>
    <t>207623032023115000</t>
  </si>
  <si>
    <t>DF20237617071</t>
  </si>
  <si>
    <t>Maria cristina 6993</t>
  </si>
  <si>
    <t>Problema externo , Fusible aereo</t>
  </si>
  <si>
    <t>2276584</t>
  </si>
  <si>
    <t>207522032023164735</t>
  </si>
  <si>
    <t>DF20227565789</t>
  </si>
  <si>
    <t>Las Condes #6901</t>
  </si>
  <si>
    <t>1-Lugar deshabitado</t>
  </si>
  <si>
    <t>2276580</t>
  </si>
  <si>
    <t>207522032023163115</t>
  </si>
  <si>
    <t>DF20227576907</t>
  </si>
  <si>
    <t>La Piedad #211</t>
  </si>
  <si>
    <t>1-Suministro electrico normal en sector  2-Cable corrientes debiles esta retirado</t>
  </si>
  <si>
    <t>2276571</t>
  </si>
  <si>
    <t>207522032023161832</t>
  </si>
  <si>
    <t>DF20227565754</t>
  </si>
  <si>
    <t>Cerro El Plomo #6678 S.C</t>
  </si>
  <si>
    <t>1-Suministro electrico normalizado 2-Conserje presentr el dia de falla, confirma que era problema interno</t>
  </si>
  <si>
    <t>2276565</t>
  </si>
  <si>
    <t>207622032023160206</t>
  </si>
  <si>
    <t>DF20237643107</t>
  </si>
  <si>
    <t>Manuel antonio tocornal 1976</t>
  </si>
  <si>
    <t>IMIL PATRICIO ROBERTO</t>
  </si>
  <si>
    <t>2276564</t>
  </si>
  <si>
    <t>207522032023155932</t>
  </si>
  <si>
    <t>DF20227565365</t>
  </si>
  <si>
    <t>Alonso de Cordoba #4555 dp 702</t>
  </si>
  <si>
    <t>2276562</t>
  </si>
  <si>
    <t>207522032023155427</t>
  </si>
  <si>
    <t>DF20237636869</t>
  </si>
  <si>
    <t>Manquehue Sur #1705</t>
  </si>
  <si>
    <t>1-Cliente no se encuentra en domicilio  2-Acometida aun se encuentra con baja altura debido a escuadra de cliente que aun no repara</t>
  </si>
  <si>
    <t>2276558</t>
  </si>
  <si>
    <t>207522032023154130</t>
  </si>
  <si>
    <t>DF20237641548</t>
  </si>
  <si>
    <t>Victor Rae #5331</t>
  </si>
  <si>
    <t>2276553</t>
  </si>
  <si>
    <t>207622032023153336</t>
  </si>
  <si>
    <t>DF20237639240</t>
  </si>
  <si>
    <t>Lord cochrane 309 dpto 511</t>
  </si>
  <si>
    <t>No se toman fotos por precaucion vial .</t>
  </si>
  <si>
    <t>2276551</t>
  </si>
  <si>
    <t>207622032023153133</t>
  </si>
  <si>
    <t>DF20237638940</t>
  </si>
  <si>
    <t>Hermanos amunategui 890 dpto 1301</t>
  </si>
  <si>
    <t>ANTON FERNANDO</t>
  </si>
  <si>
    <t>No se toman fotos por precaucion vial</t>
  </si>
  <si>
    <t>2276548</t>
  </si>
  <si>
    <t>207522032023152617</t>
  </si>
  <si>
    <t>DF20227570120</t>
  </si>
  <si>
    <t>Juan de Austria #1834</t>
  </si>
  <si>
    <t>Loreto Carabes</t>
  </si>
  <si>
    <t>1-Suministro electrico normalizado  2-No declara codigo de ITM utilizado, pero si describe su uso</t>
  </si>
  <si>
    <t>2276529</t>
  </si>
  <si>
    <t>207522032023151400</t>
  </si>
  <si>
    <t>DF20237643439</t>
  </si>
  <si>
    <t>JEREZ CHRISTIAN NOLASCO</t>
  </si>
  <si>
    <t>1-No declara codigo de material utilizado, pero si describe su uso</t>
  </si>
  <si>
    <t>2276517</t>
  </si>
  <si>
    <t>207522032023145933</t>
  </si>
  <si>
    <t>DF20237643309</t>
  </si>
  <si>
    <t>Rosa de los Andes #1946</t>
  </si>
  <si>
    <t>1-Cliente no se encuentra en domicilio  2-Acometida en buen estado</t>
  </si>
  <si>
    <t>2276466</t>
  </si>
  <si>
    <t>207622032023131223</t>
  </si>
  <si>
    <t>DF20237645117</t>
  </si>
  <si>
    <t>Independencia 435 dpto 519 A</t>
  </si>
  <si>
    <t>Sector hostil . No se toman muchas fotos , por precaucion</t>
  </si>
  <si>
    <t>2276465</t>
  </si>
  <si>
    <t>207622032023130956</t>
  </si>
  <si>
    <t>DF20237644783</t>
  </si>
  <si>
    <t>Inglaterra , independencia</t>
  </si>
  <si>
    <t>2276450</t>
  </si>
  <si>
    <t>207622032023123017</t>
  </si>
  <si>
    <t>DF20237637697</t>
  </si>
  <si>
    <t>Jise alcalde delano 10682</t>
  </si>
  <si>
    <t>2276445</t>
  </si>
  <si>
    <t>207622032023122728</t>
  </si>
  <si>
    <t>DF20237639621</t>
  </si>
  <si>
    <t>La dehesa 226 TR B dpto 407</t>
  </si>
  <si>
    <t>No se toman fotos por precaucion vial  Guardia , no permite acceso ya q no se encuentra cliente en dpto</t>
  </si>
  <si>
    <t>2276436</t>
  </si>
  <si>
    <t>207622032023121351</t>
  </si>
  <si>
    <t>DF20237644531</t>
  </si>
  <si>
    <t>Camino el huinganal 2154</t>
  </si>
  <si>
    <t>Sin acceso a pasaje . No se toman muchas fotos para evitar probkemas con vecinos</t>
  </si>
  <si>
    <t>2275143</t>
  </si>
  <si>
    <t>207521032023161344</t>
  </si>
  <si>
    <t>DF20227560777</t>
  </si>
  <si>
    <t>Las Condes #12725</t>
  </si>
  <si>
    <t>2275139</t>
  </si>
  <si>
    <t>207521032023160935</t>
  </si>
  <si>
    <t>DF20237644021</t>
  </si>
  <si>
    <t>Santa Veronica #696</t>
  </si>
  <si>
    <t>1-Cliente confirma que tenia una falla al interior de su instalacion electrica</t>
  </si>
  <si>
    <t>2275137</t>
  </si>
  <si>
    <t>207521032023155408</t>
  </si>
  <si>
    <t>DF20227506816</t>
  </si>
  <si>
    <t>Cerro Litoria #12132</t>
  </si>
  <si>
    <t>2275128</t>
  </si>
  <si>
    <t>207521032023153500</t>
  </si>
  <si>
    <t>DF20227561782</t>
  </si>
  <si>
    <t>Camino Del Olivar #1367</t>
  </si>
  <si>
    <t>1-Cable de corrientes debiles aislado  2-Suministro electrico normal en sector</t>
  </si>
  <si>
    <t>2275119</t>
  </si>
  <si>
    <t>207521032023152641</t>
  </si>
  <si>
    <t>DF20227562095</t>
  </si>
  <si>
    <t>Camino Del Observatorio #1624</t>
  </si>
  <si>
    <t>2275104</t>
  </si>
  <si>
    <t>207521032023150634</t>
  </si>
  <si>
    <t>DF20227565234</t>
  </si>
  <si>
    <t>Las Condesas #2683</t>
  </si>
  <si>
    <t>Marina Peñaloza</t>
  </si>
  <si>
    <t>1-Cliente con suministro electrico normalizado  2-No declaran codigo de ITM trifasico ni tampoco describen su uso</t>
  </si>
  <si>
    <t>2275083</t>
  </si>
  <si>
    <t>207521032023143934</t>
  </si>
  <si>
    <t>DF20227570179</t>
  </si>
  <si>
    <t>Cerro Alegre #836</t>
  </si>
  <si>
    <t>1-Asesora del hogar confirma suministro electrico normal, pero desconoce si regularizaron medidor. No permite acceso</t>
  </si>
  <si>
    <t>2275058</t>
  </si>
  <si>
    <t>207521032023141455</t>
  </si>
  <si>
    <t>DF20237638455</t>
  </si>
  <si>
    <t>Padre Hurtado Sur #1861 A 51</t>
  </si>
  <si>
    <t>2275055</t>
  </si>
  <si>
    <t>207621032023141125</t>
  </si>
  <si>
    <t>DF20237641736</t>
  </si>
  <si>
    <t>Gertrudis echeñique 234 dpto 101</t>
  </si>
  <si>
    <t>Atiende guardia y no entrega datos . No se toman fotos para prevenir algun tipo de problemas</t>
  </si>
  <si>
    <t>2275022</t>
  </si>
  <si>
    <t>207621032023125550</t>
  </si>
  <si>
    <t>DF20237644454</t>
  </si>
  <si>
    <t>Cerro gloria 9220 V 302</t>
  </si>
  <si>
    <t>Falta maxima de fotos exigidas . No se toman muchas fotos para evitar problemas con vecinos</t>
  </si>
  <si>
    <t>2275017</t>
  </si>
  <si>
    <t>207621032023124617</t>
  </si>
  <si>
    <t>DF20237637359</t>
  </si>
  <si>
    <t>Golfo de maracaibo 537</t>
  </si>
  <si>
    <t>Sector hostil . No se toman muchas fotos para prevenir . Sin moradores</t>
  </si>
  <si>
    <t>2275003</t>
  </si>
  <si>
    <t>207621032023121036</t>
  </si>
  <si>
    <t>DF20237641868</t>
  </si>
  <si>
    <t>Cristina barros 682</t>
  </si>
  <si>
    <t>2274994</t>
  </si>
  <si>
    <t>207621032023115526</t>
  </si>
  <si>
    <t>DF20237637571</t>
  </si>
  <si>
    <t>Alonso de camargo 6568</t>
  </si>
  <si>
    <t>Atiende cliente , pero no permite foto a facahada de casa y no permite acceso a medidor</t>
  </si>
  <si>
    <t>2274984</t>
  </si>
  <si>
    <t>207621032023112714</t>
  </si>
  <si>
    <t>DF20237639200</t>
  </si>
  <si>
    <t>El pillan 1660</t>
  </si>
  <si>
    <t>2274975</t>
  </si>
  <si>
    <t>207621032023110329</t>
  </si>
  <si>
    <t>DF20237637800</t>
  </si>
  <si>
    <t>Alonso de cordova 6152 dpto 208</t>
  </si>
  <si>
    <t>Daniel morales</t>
  </si>
  <si>
    <t>Falta maxima de fotos exigidas . No entrega datos de contacto</t>
  </si>
  <si>
    <t>2274968</t>
  </si>
  <si>
    <t>207621032023104844</t>
  </si>
  <si>
    <t>DF20237637002</t>
  </si>
  <si>
    <t>Alonso de cordova 5045 dpto 210</t>
  </si>
  <si>
    <t>2274967</t>
  </si>
  <si>
    <t>207621032023104522</t>
  </si>
  <si>
    <t>DF20237644356</t>
  </si>
  <si>
    <t>Apoquindo 4925</t>
  </si>
  <si>
    <t>Local conercial , nadie quiere atender . Empalme subterraneo</t>
  </si>
  <si>
    <t>2274235</t>
  </si>
  <si>
    <t>207520032023145655</t>
  </si>
  <si>
    <t>DF20237615767</t>
  </si>
  <si>
    <t>2274231</t>
  </si>
  <si>
    <t>207520032023144026</t>
  </si>
  <si>
    <t>DF20237640748</t>
  </si>
  <si>
    <t>Av. Pdte Edo Frei Montalva #711 dp 32</t>
  </si>
  <si>
    <t>2274229</t>
  </si>
  <si>
    <t>207520032023143720</t>
  </si>
  <si>
    <t>DF20237640653</t>
  </si>
  <si>
    <t>Av. Pdte Edo Frei Montalva #711</t>
  </si>
  <si>
    <t>2274209</t>
  </si>
  <si>
    <t>207620032023141903</t>
  </si>
  <si>
    <t>DF20237642418</t>
  </si>
  <si>
    <t>Francia 1408 2 PB</t>
  </si>
  <si>
    <t>2274206</t>
  </si>
  <si>
    <t>207520032023141703</t>
  </si>
  <si>
    <t>DF20237640456</t>
  </si>
  <si>
    <t>Santos Dumont #910 L</t>
  </si>
  <si>
    <t>QUINTERO ALEXANDER ELBIDO</t>
  </si>
  <si>
    <t>2274204</t>
  </si>
  <si>
    <t>207520032023141248</t>
  </si>
  <si>
    <t>DF20237641546</t>
  </si>
  <si>
    <t>Santos Dumont #910 K</t>
  </si>
  <si>
    <t>MIRANDA MARCELO BENEDICTO</t>
  </si>
  <si>
    <t>2274200</t>
  </si>
  <si>
    <t>207620032023140653</t>
  </si>
  <si>
    <t>DF20237644258</t>
  </si>
  <si>
    <t>Independencia 1946 CA</t>
  </si>
  <si>
    <t>Sin accceso a medidores . Sector hostil</t>
  </si>
  <si>
    <t>2274196</t>
  </si>
  <si>
    <t>207520032023135029</t>
  </si>
  <si>
    <t>DF20237617226</t>
  </si>
  <si>
    <t>Cruz #1484</t>
  </si>
  <si>
    <t>FERREIRA SEBASTIAN</t>
  </si>
  <si>
    <t>2273974</t>
  </si>
  <si>
    <t>207620032023123739</t>
  </si>
  <si>
    <t>DF20237639416</t>
  </si>
  <si>
    <t>Cotapos 1317</t>
  </si>
  <si>
    <t>2273970</t>
  </si>
  <si>
    <t>207620032023122749</t>
  </si>
  <si>
    <t>DF20237644126</t>
  </si>
  <si>
    <t>Hipodromo chile 1380</t>
  </si>
  <si>
    <t>Empalme subterraneo . Sector conflictivo . No se toman muchas fotos por precaucion</t>
  </si>
  <si>
    <t>2273967</t>
  </si>
  <si>
    <t>207620032023121146</t>
  </si>
  <si>
    <t>DF20237639041</t>
  </si>
  <si>
    <t>Julio martinez pradanos 1404</t>
  </si>
  <si>
    <t>2273954</t>
  </si>
  <si>
    <t>207620032023114623</t>
  </si>
  <si>
    <t>DF20237644970</t>
  </si>
  <si>
    <t>Davila baeza 938</t>
  </si>
  <si>
    <t>Falta maxima de fotos exigidas . Sector conflictivo , no se toman fotos por precaucion</t>
  </si>
  <si>
    <t>2273951</t>
  </si>
  <si>
    <t>207620032023114413</t>
  </si>
  <si>
    <t>DF20237644605</t>
  </si>
  <si>
    <t>Zona conflictiva . No se toman fotos por precaucion  Falta maxima de fotos exigidas</t>
  </si>
  <si>
    <t>2273948</t>
  </si>
  <si>
    <t>207620032023113731</t>
  </si>
  <si>
    <t>DF20237644087</t>
  </si>
  <si>
    <t>Dominica 163</t>
  </si>
  <si>
    <t>BALBOA CRISTIAN ROBERT</t>
  </si>
  <si>
    <t>2273946</t>
  </si>
  <si>
    <t>207620032023113110</t>
  </si>
  <si>
    <t>DF20237642018</t>
  </si>
  <si>
    <t>Huasco 3762</t>
  </si>
  <si>
    <t>Sector confluctico . No se toman fotos , por vecinos complicados</t>
  </si>
  <si>
    <t>2273929</t>
  </si>
  <si>
    <t>207620032023104351</t>
  </si>
  <si>
    <t>DF20237644593</t>
  </si>
  <si>
    <t>Dominica 155</t>
  </si>
  <si>
    <t>Problema externo . Empalme subterraneo</t>
  </si>
  <si>
    <t>2273927</t>
  </si>
  <si>
    <t>207620032023103845</t>
  </si>
  <si>
    <t>DF20237644746</t>
  </si>
  <si>
    <t>Eusebio lillo 515</t>
  </si>
  <si>
    <t>NIEVES VIAN CARLOS</t>
  </si>
  <si>
    <t>Sin moradores   Local cerrado</t>
  </si>
  <si>
    <t>2272246</t>
  </si>
  <si>
    <t>207617032023174425</t>
  </si>
  <si>
    <t>DF20237640399</t>
  </si>
  <si>
    <t>El canelo 2749  601</t>
  </si>
  <si>
    <t>2272194</t>
  </si>
  <si>
    <t>207617032023162606</t>
  </si>
  <si>
    <t>DF20237637797</t>
  </si>
  <si>
    <t>Bascuñan guerrero 1909 dpto 137</t>
  </si>
  <si>
    <t>Corresponde a TD , problema externo</t>
  </si>
  <si>
    <t>2272185</t>
  </si>
  <si>
    <t>207617032023160540</t>
  </si>
  <si>
    <t>DF20237644488</t>
  </si>
  <si>
    <t>Fray de la peña 2931</t>
  </si>
  <si>
    <t>Problema externo ,AP</t>
  </si>
  <si>
    <t>2272139</t>
  </si>
  <si>
    <t>207617032023141041</t>
  </si>
  <si>
    <t>DF20237638294</t>
  </si>
  <si>
    <t>Eleuterio ramirez 740 dpto 1309</t>
  </si>
  <si>
    <t>Concerge no permite acceso a medidores , ya q cliente no se encuentra</t>
  </si>
  <si>
    <t>2272138</t>
  </si>
  <si>
    <t>207617032023140847</t>
  </si>
  <si>
    <t>DF20237644469</t>
  </si>
  <si>
    <t>Carmen 1574</t>
  </si>
  <si>
    <t>2272137</t>
  </si>
  <si>
    <t>207617032023140631</t>
  </si>
  <si>
    <t>DF20237644619</t>
  </si>
  <si>
    <t>Carmen 1960</t>
  </si>
  <si>
    <t>2272114</t>
  </si>
  <si>
    <t>207617032023125753</t>
  </si>
  <si>
    <t>DF20237642177</t>
  </si>
  <si>
    <t>Hernando de aguirre</t>
  </si>
  <si>
    <t>Corresponde a edificio , no se tiene claro q departamento , concerge no tiene registro de cuadrilla . No recuerda visita</t>
  </si>
  <si>
    <t>2272105</t>
  </si>
  <si>
    <t>207617032023124324</t>
  </si>
  <si>
    <t>DF20237644709</t>
  </si>
  <si>
    <t>Bustos 2105</t>
  </si>
  <si>
    <t>2272080</t>
  </si>
  <si>
    <t>207617032023114930</t>
  </si>
  <si>
    <t>DF20237638853</t>
  </si>
  <si>
    <t>Los nogales 840 dpto 208</t>
  </si>
  <si>
    <t>David iragorri</t>
  </si>
  <si>
    <t>222323129</t>
  </si>
  <si>
    <t>2272076</t>
  </si>
  <si>
    <t>207617032023113602</t>
  </si>
  <si>
    <t>DF20237644725</t>
  </si>
  <si>
    <t>11 de septiembre 1372 TR A dpto 1101</t>
  </si>
  <si>
    <t>No se toman fotografias , para evitar problema vial . Guardia , indica q todo bien con dpto . Sin acceso a medidores</t>
  </si>
  <si>
    <t>2272064</t>
  </si>
  <si>
    <t>207617032023110931</t>
  </si>
  <si>
    <t>DF20237636498</t>
  </si>
  <si>
    <t>General cordova 1168</t>
  </si>
  <si>
    <t>2272046</t>
  </si>
  <si>
    <t>207617032023102717</t>
  </si>
  <si>
    <t>DF20237640490</t>
  </si>
  <si>
    <t>Girardi 1202</t>
  </si>
  <si>
    <t>2272041</t>
  </si>
  <si>
    <t>207617032023101344</t>
  </si>
  <si>
    <t>DF20237643960</t>
  </si>
  <si>
    <t>General bustamante 130 dpto 1409</t>
  </si>
  <si>
    <t>Sin acceso a medidores . Porton cerrado</t>
  </si>
  <si>
    <t>2270799</t>
  </si>
  <si>
    <t>207516032023142325</t>
  </si>
  <si>
    <t>DF20237640986</t>
  </si>
  <si>
    <t>Reina de Chile #720</t>
  </si>
  <si>
    <t>1-Se llama a cliente via citifono y no hay respuesta</t>
  </si>
  <si>
    <t>2270793</t>
  </si>
  <si>
    <t>207516032023140402</t>
  </si>
  <si>
    <t>DF20237639741</t>
  </si>
  <si>
    <t>Montana #4086 A</t>
  </si>
  <si>
    <t>2270790</t>
  </si>
  <si>
    <t>207516032023135905</t>
  </si>
  <si>
    <t>DF20237638896</t>
  </si>
  <si>
    <t>Montana #4062 A i</t>
  </si>
  <si>
    <t>2270786</t>
  </si>
  <si>
    <t>207516032023135604</t>
  </si>
  <si>
    <t>DF20237644955</t>
  </si>
  <si>
    <t>Montana #4054 A</t>
  </si>
  <si>
    <t>2270250</t>
  </si>
  <si>
    <t>207516032023134150</t>
  </si>
  <si>
    <t>DF20237642375</t>
  </si>
  <si>
    <t>Michimalongo #3975</t>
  </si>
  <si>
    <t>1-Cliente no se encuentra en domicilio  2-Caja B.T requiere despeje con poda</t>
  </si>
  <si>
    <t>2270244</t>
  </si>
  <si>
    <t>207516032023132622</t>
  </si>
  <si>
    <t>DF20237644857</t>
  </si>
  <si>
    <t>Nueva Recoleta #3632</t>
  </si>
  <si>
    <t>2270237</t>
  </si>
  <si>
    <t>207616032023131629</t>
  </si>
  <si>
    <t>DF20237637090</t>
  </si>
  <si>
    <t>Arturo prat 300 dpto 2111</t>
  </si>
  <si>
    <t>Atiende concerge , indica q con depto esta todo bien , no entrega mas datos . Sin acceso a medidores</t>
  </si>
  <si>
    <t>2270235</t>
  </si>
  <si>
    <t>207516032023131438</t>
  </si>
  <si>
    <t>DF20237638276</t>
  </si>
  <si>
    <t>Recoleta #2774</t>
  </si>
  <si>
    <t>2270232</t>
  </si>
  <si>
    <t>207616032023131426</t>
  </si>
  <si>
    <t>DF20237641044</t>
  </si>
  <si>
    <t>Abdon cifuentes 61</t>
  </si>
  <si>
    <t>2270229</t>
  </si>
  <si>
    <t>207516032023130949</t>
  </si>
  <si>
    <t>DF20237642643</t>
  </si>
  <si>
    <t>Munoz Gamero #1148 dp 11</t>
  </si>
  <si>
    <t>1-Fotografias no coinciden con direccion de ticket  2-No declara codigo de material utilizado, pero si describe su uso</t>
  </si>
  <si>
    <t>2270228</t>
  </si>
  <si>
    <t>207616032023130950</t>
  </si>
  <si>
    <t>DF20237637659</t>
  </si>
  <si>
    <t>Chiloe 1512</t>
  </si>
  <si>
    <t>Cliente no quiere entregar datos . Pero indica de segunda cuadrilla realizo bien trabajo</t>
  </si>
  <si>
    <t>2270226</t>
  </si>
  <si>
    <t>207616032023130724</t>
  </si>
  <si>
    <t>DF20237637405</t>
  </si>
  <si>
    <t>Cliente no entrega datos , molesto con visita de primera cuadrilla . No entrega indormacion</t>
  </si>
  <si>
    <t>2270218</t>
  </si>
  <si>
    <t>207516032023125522</t>
  </si>
  <si>
    <t>DF20237605947</t>
  </si>
  <si>
    <t>Aducadora Adela Edwards #1145</t>
  </si>
  <si>
    <t>2270204</t>
  </si>
  <si>
    <t>207516032023123843</t>
  </si>
  <si>
    <t>DF20237640705</t>
  </si>
  <si>
    <t>Mexico #808</t>
  </si>
  <si>
    <t>MORENO REINALDO JAVIER</t>
  </si>
  <si>
    <t>2270181</t>
  </si>
  <si>
    <t>207616032023115729</t>
  </si>
  <si>
    <t>DF20237639394</t>
  </si>
  <si>
    <t>Carmen 237 PS 8 dpto 803</t>
  </si>
  <si>
    <t>Joarhy miranda</t>
  </si>
  <si>
    <t>222132081</t>
  </si>
  <si>
    <t>Falta maxima de fotos exigiadas . Tapa caja concentrador abierta sin perno</t>
  </si>
  <si>
    <t>2270179</t>
  </si>
  <si>
    <t>207516032023115540</t>
  </si>
  <si>
    <t>DF20237638990</t>
  </si>
  <si>
    <t>Recoleta #1760 dp 403</t>
  </si>
  <si>
    <t>1-Cliente no se encuentra en domicilio, conserje permite acceso  2-Conserje no tiene llaves de shaft de medidores</t>
  </si>
  <si>
    <t>2270175</t>
  </si>
  <si>
    <t>207616032023115436</t>
  </si>
  <si>
    <t>DF20237642206</t>
  </si>
  <si>
    <t>Carmen 297 dpto 1208</t>
  </si>
  <si>
    <t>Eddy fuenmayor</t>
  </si>
  <si>
    <t>228427418</t>
  </si>
  <si>
    <t>Falta maxima de fotos  exigidas .</t>
  </si>
  <si>
    <t>2270166</t>
  </si>
  <si>
    <t>207616032023113237</t>
  </si>
  <si>
    <t>DF20237642651</t>
  </si>
  <si>
    <t>Ismael vergara 340 SC</t>
  </si>
  <si>
    <t>Problema externo en camarilla de AP . No se toman fotos para evitar problema vial</t>
  </si>
  <si>
    <t>2270164</t>
  </si>
  <si>
    <t>207516032023112902</t>
  </si>
  <si>
    <t>DF20237644442</t>
  </si>
  <si>
    <t>Maria Graham #449</t>
  </si>
  <si>
    <t>1-Cliente confirma suministro electrico normalizado  2-Caja B.T con tapa abierta</t>
  </si>
  <si>
    <t>2270163</t>
  </si>
  <si>
    <t>207616032023113006</t>
  </si>
  <si>
    <t>DF20237637325</t>
  </si>
  <si>
    <t>General mackena 1555 PS 18 dpto 1820</t>
  </si>
  <si>
    <t>Problema externo , empalme subt  No se toman muchas fotos para evitar problema vial</t>
  </si>
  <si>
    <t>2270162</t>
  </si>
  <si>
    <t>207616032023112301</t>
  </si>
  <si>
    <t>DF20237644514</t>
  </si>
  <si>
    <t>General mackena 1555 PS 15 dpto 1507</t>
  </si>
  <si>
    <t>Atiende concerge , indica q esta todo bien en dpto , no se puede ingresar , ya q no se encuentra cliente   No se toman muchas fotos</t>
  </si>
  <si>
    <t>2270151</t>
  </si>
  <si>
    <t>207616032023105706</t>
  </si>
  <si>
    <t>DF20237644037</t>
  </si>
  <si>
    <t>Andes 2244</t>
  </si>
  <si>
    <t>2270135</t>
  </si>
  <si>
    <t>207616032023102816</t>
  </si>
  <si>
    <t>DF20237637039</t>
  </si>
  <si>
    <t>Chacabuco 1249</t>
  </si>
  <si>
    <t>Atiende guardia , ya q corresponde a construccion  Sin datos</t>
  </si>
  <si>
    <t>2269141</t>
  </si>
  <si>
    <t>207615032023151657</t>
  </si>
  <si>
    <t>DF20237637880</t>
  </si>
  <si>
    <t>Camino otoñal 1502</t>
  </si>
  <si>
    <t>Atiende persona , no esta al tanto de visita de personal de emergencia .  No permite tomar foto a fachada</t>
  </si>
  <si>
    <t>2269133</t>
  </si>
  <si>
    <t>207515032023145120</t>
  </si>
  <si>
    <t>DF20237638208</t>
  </si>
  <si>
    <t>Union #796</t>
  </si>
  <si>
    <t>2269115</t>
  </si>
  <si>
    <t>207515032023142242</t>
  </si>
  <si>
    <t>DF20237596930</t>
  </si>
  <si>
    <t>Antonia Lopez Bello #468</t>
  </si>
  <si>
    <t>1-Cliente no se encuentra en domicilio 2-Acometida se encuentra reparada provisoriamente con union (COLCHA) Y ademas se encuentra afianzada a rama de arbol para dar altura, debido a que cliente no tiene poste o escuadra</t>
  </si>
  <si>
    <t>2269109</t>
  </si>
  <si>
    <t>207515032023141023</t>
  </si>
  <si>
    <t>DF20237596921</t>
  </si>
  <si>
    <t>Antonia Lopez Bello #280</t>
  </si>
  <si>
    <t>2269107</t>
  </si>
  <si>
    <t>207515032023140509</t>
  </si>
  <si>
    <t>DF20237612126</t>
  </si>
  <si>
    <t>Antonia Lopez Bello #242</t>
  </si>
  <si>
    <t>2269102</t>
  </si>
  <si>
    <t>207515032023135549</t>
  </si>
  <si>
    <t>DF20237610392</t>
  </si>
  <si>
    <t>Antonia Lopez Bello #635</t>
  </si>
  <si>
    <t>1-Sector con suministro electrico normalizado  2-No declara codigo de material utilizado, pero si describe su uso  3-Sector conflictivo</t>
  </si>
  <si>
    <t>2269098</t>
  </si>
  <si>
    <t>207515032023135236</t>
  </si>
  <si>
    <t>DF20237604081</t>
  </si>
  <si>
    <t>Antonia Lopez Bello #208A</t>
  </si>
  <si>
    <t>2269096</t>
  </si>
  <si>
    <t>207515032023134922</t>
  </si>
  <si>
    <t>DF20237603362</t>
  </si>
  <si>
    <t>2269090</t>
  </si>
  <si>
    <t>207615032023133803</t>
  </si>
  <si>
    <t>DF20237644133</t>
  </si>
  <si>
    <t>El bosque 500</t>
  </si>
  <si>
    <t>Problema externo , subt. No se toman fotos por precaucion vial</t>
  </si>
  <si>
    <t>2269089</t>
  </si>
  <si>
    <t>207615032023133410</t>
  </si>
  <si>
    <t>DF20237636938</t>
  </si>
  <si>
    <t>Isidora goyenechea , augusto leguia</t>
  </si>
  <si>
    <t>No se toman muchas fotos por precaucion vial</t>
  </si>
  <si>
    <t>2269083</t>
  </si>
  <si>
    <t>207515032023132113</t>
  </si>
  <si>
    <t>DF20237636695</t>
  </si>
  <si>
    <t>Recoleta #267</t>
  </si>
  <si>
    <t>Rosa Wocal</t>
  </si>
  <si>
    <t>1-Cliente con servicio reestablecido</t>
  </si>
  <si>
    <t>2269077</t>
  </si>
  <si>
    <t>207615032023130335</t>
  </si>
  <si>
    <t>DF20237638320</t>
  </si>
  <si>
    <t>Las hualtatas 9356</t>
  </si>
  <si>
    <t>Problema externo , trifasico , edificio</t>
  </si>
  <si>
    <t>2269074</t>
  </si>
  <si>
    <t>207515032023125530</t>
  </si>
  <si>
    <t>DF20237644618</t>
  </si>
  <si>
    <t>Patronato #343 dp 301</t>
  </si>
  <si>
    <t>2269066</t>
  </si>
  <si>
    <t>207615032023124405</t>
  </si>
  <si>
    <t>DF20237643472</t>
  </si>
  <si>
    <t>Lo matta 1180</t>
  </si>
  <si>
    <t>2269062</t>
  </si>
  <si>
    <t>207515032023123301</t>
  </si>
  <si>
    <t>DF20237644496</t>
  </si>
  <si>
    <t>Recoleta #479 dp 12</t>
  </si>
  <si>
    <t>2269058</t>
  </si>
  <si>
    <t>207515032023121814</t>
  </si>
  <si>
    <t>DF20237643286</t>
  </si>
  <si>
    <t>Los Olivos #758</t>
  </si>
  <si>
    <t>2269055</t>
  </si>
  <si>
    <t>207615032023121016</t>
  </si>
  <si>
    <t>DF20237643149</t>
  </si>
  <si>
    <t>Juan 6730 dpto 202</t>
  </si>
  <si>
    <t>Atiende concerge , no permite acceso , ya q no se encontraria cliente , rectifica cliente con suministro .</t>
  </si>
  <si>
    <t>2269054</t>
  </si>
  <si>
    <t>207615032023120646</t>
  </si>
  <si>
    <t>DF20237636923</t>
  </si>
  <si>
    <t>Juan xxiii 6650 dpto 406</t>
  </si>
  <si>
    <t>Ernesto cornejo</t>
  </si>
  <si>
    <t>222195175</t>
  </si>
  <si>
    <t>2269047</t>
  </si>
  <si>
    <t>207515032023115733</t>
  </si>
  <si>
    <t>DF20227567111</t>
  </si>
  <si>
    <t>Gral. De la Lastra #871 loc 11</t>
  </si>
  <si>
    <t>2269044</t>
  </si>
  <si>
    <t>207515032023115347</t>
  </si>
  <si>
    <t>DF20237606534</t>
  </si>
  <si>
    <t>Davila Baeza #745</t>
  </si>
  <si>
    <t>2269040</t>
  </si>
  <si>
    <t>207615032023114811</t>
  </si>
  <si>
    <t>DF20237644013</t>
  </si>
  <si>
    <t>Iguazu 5893</t>
  </si>
  <si>
    <t>Julio pekenino</t>
  </si>
  <si>
    <t>1 foto falta mayor data  Cliente atiende por citofono . No entrega dato telefonico</t>
  </si>
  <si>
    <t>2269031</t>
  </si>
  <si>
    <t>207615032023113319</t>
  </si>
  <si>
    <t>DF20237639848</t>
  </si>
  <si>
    <t>Las hualtatas 5332</t>
  </si>
  <si>
    <t>Sin moradores , se divisa domicilio en remodelacion .</t>
  </si>
  <si>
    <t>2269013</t>
  </si>
  <si>
    <t>207615032023110637</t>
  </si>
  <si>
    <t>DF20237639841</t>
  </si>
  <si>
    <t>Almirante acevedo 5017</t>
  </si>
  <si>
    <t>Sin moradores . No se toman fotos a fachada para evitar problemas con vecinos q salen a mirar</t>
  </si>
  <si>
    <t>2269003</t>
  </si>
  <si>
    <t>207615032023105555</t>
  </si>
  <si>
    <t>DF20237637440</t>
  </si>
  <si>
    <t>Americo vespucio 1960 B doto 501</t>
  </si>
  <si>
    <t>Jose sepulveda</t>
  </si>
  <si>
    <t>2268996</t>
  </si>
  <si>
    <t>207615032023102908</t>
  </si>
  <si>
    <t>DF20237638483</t>
  </si>
  <si>
    <t>Americo vespucio 2700 of. 104</t>
  </si>
  <si>
    <t>Falta mayor data en 1 foto  Atiende concerge e indica q todo bien en oficina , ves q vinieron tenia itm operado  No permite acceso a medidor . Para prevenir problemas no se toman fotos</t>
  </si>
  <si>
    <t>2267418</t>
  </si>
  <si>
    <t>207614032023164459</t>
  </si>
  <si>
    <t>DF20237592961</t>
  </si>
  <si>
    <t>Santa eulalia 11174</t>
  </si>
  <si>
    <t>Falta maxima de fotos exigidas . Problema externo AP</t>
  </si>
  <si>
    <t>2267411</t>
  </si>
  <si>
    <t>207614032023162227</t>
  </si>
  <si>
    <t>DF20237605183</t>
  </si>
  <si>
    <t>Santa cecilia 10976</t>
  </si>
  <si>
    <t>Sector hostil . Sin acceso a calle  No se toman muchas fotos por precaucion</t>
  </si>
  <si>
    <t>2267395</t>
  </si>
  <si>
    <t>207614032023160259</t>
  </si>
  <si>
    <t>DF20237600631</t>
  </si>
  <si>
    <t>San pedro 2199</t>
  </si>
  <si>
    <t>Problema externo , tirante .</t>
  </si>
  <si>
    <t>2267382</t>
  </si>
  <si>
    <t>207614032023154445</t>
  </si>
  <si>
    <t>DF20237589209</t>
  </si>
  <si>
    <t>San patricio 11453</t>
  </si>
  <si>
    <t>Falta 1 foto mayor data . Sector conflictivo . No se toman fotos por precaucion</t>
  </si>
  <si>
    <t>2267358</t>
  </si>
  <si>
    <t>207514032023145845</t>
  </si>
  <si>
    <t>DF20237608708</t>
  </si>
  <si>
    <t>Jose Pedro Alessandri #6200 dp 30</t>
  </si>
  <si>
    <t>2267350</t>
  </si>
  <si>
    <t>207514032023145208</t>
  </si>
  <si>
    <t>DF20237609091</t>
  </si>
  <si>
    <t>Jose Pedro Alessandri #5969</t>
  </si>
  <si>
    <t>2267337</t>
  </si>
  <si>
    <t>207514032023144148</t>
  </si>
  <si>
    <t>DF20237598154</t>
  </si>
  <si>
    <t>Jose Pedro Alessandri #5281 B</t>
  </si>
  <si>
    <t>2267323</t>
  </si>
  <si>
    <t>207514032023142550</t>
  </si>
  <si>
    <t>DF20237601239</t>
  </si>
  <si>
    <t>Jose Pedro Alessandri #2300 D 44</t>
  </si>
  <si>
    <t>2267312</t>
  </si>
  <si>
    <t>207614032023140606</t>
  </si>
  <si>
    <t>DF20237592300</t>
  </si>
  <si>
    <t>San guillermo 285</t>
  </si>
  <si>
    <t>2267305</t>
  </si>
  <si>
    <t>207514032023135312</t>
  </si>
  <si>
    <t>DF20237599056</t>
  </si>
  <si>
    <t>Domingo Arteaga #230</t>
  </si>
  <si>
    <t>1-PPF 57990 se encuentra normalizado</t>
  </si>
  <si>
    <t>2267297</t>
  </si>
  <si>
    <t>207514032023133319</t>
  </si>
  <si>
    <t>DF20237599880</t>
  </si>
  <si>
    <t>Joaquin Rodriguez #2572</t>
  </si>
  <si>
    <t>1-Suministro electrico normalizado  2-Caja empalme abierta y evidente deterioro por el paso del tiempo de está.SIN adulteraciones</t>
  </si>
  <si>
    <t>2267289</t>
  </si>
  <si>
    <t>207514032023132126</t>
  </si>
  <si>
    <t>DF20237602232</t>
  </si>
  <si>
    <t>Joaquin Rodriguez #2255</t>
  </si>
  <si>
    <t>2267283</t>
  </si>
  <si>
    <t>207514032023131123</t>
  </si>
  <si>
    <t>DF20237606363</t>
  </si>
  <si>
    <t>Uno Norte #1924</t>
  </si>
  <si>
    <t>2267281</t>
  </si>
  <si>
    <t>207514032023130209</t>
  </si>
  <si>
    <t>DF20237604370</t>
  </si>
  <si>
    <t>Dos Norte #1986</t>
  </si>
  <si>
    <t>1-Cliente no se encuentra en domicilio  2-No declara codigo de material utilizado, pero si describe su uso  3-Se aprecia cable concentrico en buenestado descrito en informe cuadrilla</t>
  </si>
  <si>
    <t>2267277</t>
  </si>
  <si>
    <t>207514032023125213</t>
  </si>
  <si>
    <t>DF20237591557</t>
  </si>
  <si>
    <t>Cinco Norte #1989</t>
  </si>
  <si>
    <t>2267275</t>
  </si>
  <si>
    <t>207614032023125100</t>
  </si>
  <si>
    <t>DF20237590963</t>
  </si>
  <si>
    <t>San juan 10676</t>
  </si>
  <si>
    <t>2267270</t>
  </si>
  <si>
    <t>207614032023124839</t>
  </si>
  <si>
    <t>DF20237590695</t>
  </si>
  <si>
    <t>2267263</t>
  </si>
  <si>
    <t>207514032023123842</t>
  </si>
  <si>
    <t>DF20237591057</t>
  </si>
  <si>
    <t>Seis Norte #2259</t>
  </si>
  <si>
    <t>2267256</t>
  </si>
  <si>
    <t>207514032023122218</t>
  </si>
  <si>
    <t>DF20237591788</t>
  </si>
  <si>
    <t>Castillo Urizar #2955 A dp 22</t>
  </si>
  <si>
    <t>1-Direccion correcta es: TRES PONIENTE #2709 2-Cliente desconoce de visita de tecnicos, pero confirma suministro electrico normalizado</t>
  </si>
  <si>
    <t>2267240</t>
  </si>
  <si>
    <t>207614032023120243</t>
  </si>
  <si>
    <t>DF20237602347</t>
  </si>
  <si>
    <t>Sal marina 1629</t>
  </si>
  <si>
    <t>2267215</t>
  </si>
  <si>
    <t>207614032023112634</t>
  </si>
  <si>
    <t>DF20237588142</t>
  </si>
  <si>
    <t>San eugenio 3400</t>
  </si>
  <si>
    <t>1 foto falta mayor data . Sin moradores</t>
  </si>
  <si>
    <t>2267208</t>
  </si>
  <si>
    <t>207614032023111135</t>
  </si>
  <si>
    <t>DF20237597252</t>
  </si>
  <si>
    <t>San bernabe 3322</t>
  </si>
  <si>
    <t>Paz baeza</t>
  </si>
  <si>
    <t>998724823</t>
  </si>
  <si>
    <t>Cliente no conforme con trato de personal de emergencia</t>
  </si>
  <si>
    <t>2267206</t>
  </si>
  <si>
    <t>207614032023110800</t>
  </si>
  <si>
    <t>DF20237597054</t>
  </si>
  <si>
    <t>Cliente no conforme con trato de personal de emergencia .</t>
  </si>
  <si>
    <t>2267188</t>
  </si>
  <si>
    <t>207614032023103848</t>
  </si>
  <si>
    <t>DF20237608711</t>
  </si>
  <si>
    <t>San benito 9486</t>
  </si>
  <si>
    <t>Atiende cliente , pero no entrega datos . Corrobora visita , pero no permite foto a fachada</t>
  </si>
  <si>
    <t>2267186</t>
  </si>
  <si>
    <t>207614032023103535</t>
  </si>
  <si>
    <t>DF20237608453</t>
  </si>
  <si>
    <t>Falta maxima dee fotos exigidas . Atiende cliente pero no entrega datos . Corrobora visita de personal de emegencia . No permite fotos a fachada de casa</t>
  </si>
  <si>
    <t>2265831</t>
  </si>
  <si>
    <t>207613032023165041</t>
  </si>
  <si>
    <t>DF20237591171</t>
  </si>
  <si>
    <t>Punta arenas 6327</t>
  </si>
  <si>
    <t>Falta maxima de fotos exigidas . Problema externo , semaforo</t>
  </si>
  <si>
    <t>2265810</t>
  </si>
  <si>
    <t>207613032023161231</t>
  </si>
  <si>
    <t>DF20237588482</t>
  </si>
  <si>
    <t>Recalada oriente 11532</t>
  </si>
  <si>
    <t>2265798</t>
  </si>
  <si>
    <t>207613032023160357</t>
  </si>
  <si>
    <t>DF20237598564</t>
  </si>
  <si>
    <t>Quemchi 10353</t>
  </si>
  <si>
    <t>Falta maxima de fotos exigidas . Problema eztermo AP. Sin acceso a pasaje , porton cerrado</t>
  </si>
  <si>
    <t>2265763</t>
  </si>
  <si>
    <t>207613032023151054</t>
  </si>
  <si>
    <t>DF20237605879</t>
  </si>
  <si>
    <t>Rossini 10777</t>
  </si>
  <si>
    <t>Sector hostil . No se sacan muchas fotos por precaucion</t>
  </si>
  <si>
    <t>2265760</t>
  </si>
  <si>
    <t>207613032023150854</t>
  </si>
  <si>
    <t>DF20237595574</t>
  </si>
  <si>
    <t>Sector hostil . Vecinos no permiten sacar muchas fotos . Ya q no hay gente en domicilio</t>
  </si>
  <si>
    <t>2265754</t>
  </si>
  <si>
    <t>207613032023150001</t>
  </si>
  <si>
    <t>DF20237608972</t>
  </si>
  <si>
    <t>Raihuen 2386</t>
  </si>
  <si>
    <t>2265743</t>
  </si>
  <si>
    <t>207513032023143514</t>
  </si>
  <si>
    <t>DF20237588833</t>
  </si>
  <si>
    <t>Gregorio de la Fuente #3100 dp 1601</t>
  </si>
  <si>
    <t>1-Conserje permite acceso a shaft medidores 2-Suministro electrico normalizado  3-2 Cajas empalme abiertas, SIN adulteraciones</t>
  </si>
  <si>
    <t>2265727</t>
  </si>
  <si>
    <t>207513032023141911</t>
  </si>
  <si>
    <t>DF20237597694</t>
  </si>
  <si>
    <t>Gregorio de la Fuente #3222 dp 1112</t>
  </si>
  <si>
    <t>1-Cliente no se encuentra, conserje permite acceso a shaft medidores  2-Suministro electrico normalizado  3-Caja empalme abierta</t>
  </si>
  <si>
    <t>2265719</t>
  </si>
  <si>
    <t>207513032023140133</t>
  </si>
  <si>
    <t>DF20237590876</t>
  </si>
  <si>
    <t>Jorge Dzazopulos #3184 G</t>
  </si>
  <si>
    <t>1-Cliente no se encuentra en domicilio y no se logra acceso por pasaje privado</t>
  </si>
  <si>
    <t>2265707</t>
  </si>
  <si>
    <t>207513032023134221</t>
  </si>
  <si>
    <t>DF20237591832</t>
  </si>
  <si>
    <t>Gral. Oscar Bonilla #2529</t>
  </si>
  <si>
    <t>Camilo Peña Rodriguez</t>
  </si>
  <si>
    <t>2265706</t>
  </si>
  <si>
    <t>207513032023133731</t>
  </si>
  <si>
    <t>DF20237604423</t>
  </si>
  <si>
    <t>1-Clientecon suministro electrico normalizado 2-Acometida reparada provisoriamente con union (COLCHA)</t>
  </si>
  <si>
    <t>2265688</t>
  </si>
  <si>
    <t>207513032023131207</t>
  </si>
  <si>
    <t>DF20237602149</t>
  </si>
  <si>
    <t>Brown Sur #2959</t>
  </si>
  <si>
    <t>Alfredo Araya</t>
  </si>
  <si>
    <t>2265681</t>
  </si>
  <si>
    <t>207513032023125616</t>
  </si>
  <si>
    <t>DF20237608867</t>
  </si>
  <si>
    <t>Federico Latropp #2752</t>
  </si>
  <si>
    <t>2265665</t>
  </si>
  <si>
    <t>207513032023122939</t>
  </si>
  <si>
    <t>DF20237609217</t>
  </si>
  <si>
    <t>Juana de Aguirre Cerda #4076</t>
  </si>
  <si>
    <t>2265652</t>
  </si>
  <si>
    <t>207513032023121306</t>
  </si>
  <si>
    <t>DF20237601637</t>
  </si>
  <si>
    <t>Americo Vespucio #2339 dp 34</t>
  </si>
  <si>
    <t>1-Cliente no se encuentra en domicilio, no se logra acceso a block</t>
  </si>
  <si>
    <t>2265647</t>
  </si>
  <si>
    <t>207613032023120726</t>
  </si>
  <si>
    <t>DF20237591142</t>
  </si>
  <si>
    <t>Ranquen 8053</t>
  </si>
  <si>
    <t>Problema externo , arbol en ramas</t>
  </si>
  <si>
    <t>2265646</t>
  </si>
  <si>
    <t>207613032023120500</t>
  </si>
  <si>
    <t>DF20237590604</t>
  </si>
  <si>
    <t>No existen fotos en observacion . Problema externo , ramas en cables de telefonia</t>
  </si>
  <si>
    <t>2265644</t>
  </si>
  <si>
    <t>207513032023115605</t>
  </si>
  <si>
    <t>DF20237597722</t>
  </si>
  <si>
    <t>Americo Vespucio #2115 dp 24</t>
  </si>
  <si>
    <t>1-Red M.T se encuentra despejada de ramas de arbol  2-Suministro electrico normalizado</t>
  </si>
  <si>
    <t>2265630</t>
  </si>
  <si>
    <t>207613032023114606</t>
  </si>
  <si>
    <t>DF20237607611</t>
  </si>
  <si>
    <t>Quinahue 7164</t>
  </si>
  <si>
    <t>Problema externo , calpe frente a domicilio .</t>
  </si>
  <si>
    <t>2265624</t>
  </si>
  <si>
    <t>207613032023113523</t>
  </si>
  <si>
    <t>DF20237605175</t>
  </si>
  <si>
    <t>Punitaqui 5841</t>
  </si>
  <si>
    <t>2265620</t>
  </si>
  <si>
    <t>207613032023112615</t>
  </si>
  <si>
    <t>DF20237593880</t>
  </si>
  <si>
    <t>Reina luisa 2009</t>
  </si>
  <si>
    <t>Problema externo , calpe , en direccion reina luisa con el parque</t>
  </si>
  <si>
    <t>2265591</t>
  </si>
  <si>
    <t>207613032023110613</t>
  </si>
  <si>
    <t>DF20237605314</t>
  </si>
  <si>
    <t>Rolando frodden 1720</t>
  </si>
  <si>
    <t>1 foto falta mayor data . Problema externo AP</t>
  </si>
  <si>
    <t>2265588</t>
  </si>
  <si>
    <t>207613032023110006</t>
  </si>
  <si>
    <t>DF20237588877</t>
  </si>
  <si>
    <t>Real pontevedra 1863</t>
  </si>
  <si>
    <t>2265585</t>
  </si>
  <si>
    <t>207613032023105259</t>
  </si>
  <si>
    <t>DF20237588336</t>
  </si>
  <si>
    <t>Real pontevedra 6783</t>
  </si>
  <si>
    <t>2263876</t>
  </si>
  <si>
    <t>207610032023162139</t>
  </si>
  <si>
    <t>DF20237595650</t>
  </si>
  <si>
    <t>Patria vieja 9688</t>
  </si>
  <si>
    <t>2263875</t>
  </si>
  <si>
    <t>207610032023161933</t>
  </si>
  <si>
    <t>DF20237592434</t>
  </si>
  <si>
    <t>Patria vieja 9675</t>
  </si>
  <si>
    <t>2263873</t>
  </si>
  <si>
    <t>207610032023161748</t>
  </si>
  <si>
    <t>DF20237598625</t>
  </si>
  <si>
    <t>Patria vieja 9665</t>
  </si>
  <si>
    <t>Sin moradores . Sector conflictivo</t>
  </si>
  <si>
    <t>2263749</t>
  </si>
  <si>
    <t>207610032023134119</t>
  </si>
  <si>
    <t>DF20237606711</t>
  </si>
  <si>
    <t>Cuarzo 1653</t>
  </si>
  <si>
    <t>Sector hostil  , sin acceso a pasaje . No se toman fotos para prevenir problemas</t>
  </si>
  <si>
    <t>2263746</t>
  </si>
  <si>
    <t>207610032023133630</t>
  </si>
  <si>
    <t>DF20237608345</t>
  </si>
  <si>
    <t>Pielago del sur 1873</t>
  </si>
  <si>
    <t>1 foto falta mayor data . Sector hostil . No se toman fotos por precaucion</t>
  </si>
  <si>
    <t>2263741</t>
  </si>
  <si>
    <t>207610032023133436</t>
  </si>
  <si>
    <t>DF20237598575</t>
  </si>
  <si>
    <t>Pielago del sur 1870</t>
  </si>
  <si>
    <t>2263699</t>
  </si>
  <si>
    <t>207610032023123528</t>
  </si>
  <si>
    <t>DF20237594669</t>
  </si>
  <si>
    <t>Progreso 4688</t>
  </si>
  <si>
    <t>Sin moradores . Falta de fotos exigidas</t>
  </si>
  <si>
    <t>2263688</t>
  </si>
  <si>
    <t>207610032023122523</t>
  </si>
  <si>
    <t>DF20237603776</t>
  </si>
  <si>
    <t>Pudu 737</t>
  </si>
  <si>
    <t>1 foto falta mayor data  Sector hostil . Sin acceso a pasaje . Porton cerrado</t>
  </si>
  <si>
    <t>2263680</t>
  </si>
  <si>
    <t>207610032023121244</t>
  </si>
  <si>
    <t>DF20237598081</t>
  </si>
  <si>
    <t>Piscis 623</t>
  </si>
  <si>
    <t>Sin acceso a pasaje  Porton cerrado . Sector hostil</t>
  </si>
  <si>
    <t>2263658</t>
  </si>
  <si>
    <t>207610032023115350</t>
  </si>
  <si>
    <t>DF20237588989</t>
  </si>
  <si>
    <t>Popayan 651</t>
  </si>
  <si>
    <t>2263657</t>
  </si>
  <si>
    <t>207610032023115006</t>
  </si>
  <si>
    <t>DF20237604318</t>
  </si>
  <si>
    <t>Perpetua freire 703</t>
  </si>
  <si>
    <t>Local comercial. Atiende persona , corrobora visita de personal de emergencia , pero q solo fue itm caido . No quiere entregar mas datos</t>
  </si>
  <si>
    <t>2263638</t>
  </si>
  <si>
    <t>207610032023112421</t>
  </si>
  <si>
    <t>DF20237604440</t>
  </si>
  <si>
    <t>Perpetua freire 1621</t>
  </si>
  <si>
    <t>Evelyn aguiña</t>
  </si>
  <si>
    <t>958780670</t>
  </si>
  <si>
    <t>2263626</t>
  </si>
  <si>
    <t>207610032023111104</t>
  </si>
  <si>
    <t>DF20237588798</t>
  </si>
  <si>
    <t>Pulli 2432</t>
  </si>
  <si>
    <t>2262743</t>
  </si>
  <si>
    <t>207609032023165216</t>
  </si>
  <si>
    <t>DF20237604311</t>
  </si>
  <si>
    <t>Nueve 4883</t>
  </si>
  <si>
    <t>2262732</t>
  </si>
  <si>
    <t>207609032023163852</t>
  </si>
  <si>
    <t>DF20237613586</t>
  </si>
  <si>
    <t>Mujica 66</t>
  </si>
  <si>
    <t>Empalme subt. No se to.an muchas fotos por precaucion</t>
  </si>
  <si>
    <t>2262689</t>
  </si>
  <si>
    <t>207509032023152702</t>
  </si>
  <si>
    <t>DF20237607370</t>
  </si>
  <si>
    <t>Alejandro Avalos #2061</t>
  </si>
  <si>
    <t>Nestor Valdivia</t>
  </si>
  <si>
    <t>975134694</t>
  </si>
  <si>
    <t>1-Cliente con suministro electrico normalizado 2-Fotografias no coinciden con direccion</t>
  </si>
  <si>
    <t>2262669</t>
  </si>
  <si>
    <t>207509032023150419</t>
  </si>
  <si>
    <t>DF20237609464</t>
  </si>
  <si>
    <t>Cap. Ignacio Carrera Pinto #4416</t>
  </si>
  <si>
    <t>Francisco Yevenes</t>
  </si>
  <si>
    <t>1-Suministro normal en el sector</t>
  </si>
  <si>
    <t>2262663</t>
  </si>
  <si>
    <t>207509032023144944</t>
  </si>
  <si>
    <t>DF20237608800</t>
  </si>
  <si>
    <t>Cap. Ignacio Carrera #4416</t>
  </si>
  <si>
    <t>1-Cliente con suministro electrico normal, pero constantemente sufre caida de una fase la cual produjo la quema de una camara de frio trifasica 2-Acometida trifasica se encuentra reparada con uniones por cada fase. Requiere normalizacion de esta</t>
  </si>
  <si>
    <t>2262644</t>
  </si>
  <si>
    <t>207509032023142156</t>
  </si>
  <si>
    <t>DF20237595102</t>
  </si>
  <si>
    <t>Alcalde Jorge Monckeberg #2110 dp 44 B</t>
  </si>
  <si>
    <t>1-No se logra acceso, pasaje y porton cerrados</t>
  </si>
  <si>
    <t>2262641</t>
  </si>
  <si>
    <t>207509032023141202</t>
  </si>
  <si>
    <t>DF20237594864</t>
  </si>
  <si>
    <t>Hermano Martin Panero #4764</t>
  </si>
  <si>
    <t>2262636</t>
  </si>
  <si>
    <t>207509032023135744</t>
  </si>
  <si>
    <t>DF20237598137</t>
  </si>
  <si>
    <t>Francisco Valdes Subercaseaux #4835</t>
  </si>
  <si>
    <t>2262624</t>
  </si>
  <si>
    <t>207509032023133305</t>
  </si>
  <si>
    <t>DF20237593790</t>
  </si>
  <si>
    <t>Americo Vespucio #2875 Q dp 54</t>
  </si>
  <si>
    <t>1-Cliente no se encuentra en domicilio  2-Suministro electrico normalizado  3-Falta sello exterior de caja de empalme</t>
  </si>
  <si>
    <t>2262597</t>
  </si>
  <si>
    <t>207509032023130125</t>
  </si>
  <si>
    <t>DF20237603745</t>
  </si>
  <si>
    <t>Americo Vespucio #4641 dp 812B</t>
  </si>
  <si>
    <t>1-Cliente no se encuentra en domicilio, conserje permite acceso a shaft medidores  2-Suministro electrico normalizado  3-Caja empalme abierta, sin adulteraciones</t>
  </si>
  <si>
    <t>2262585</t>
  </si>
  <si>
    <t>207509032023124434</t>
  </si>
  <si>
    <t>DF20237613550</t>
  </si>
  <si>
    <t>Americo Vespucio #4601 B dp 910</t>
  </si>
  <si>
    <t>1-Conserje no permite acceso debido a que no tiene registro de visita de tecnicos el dia del ticket</t>
  </si>
  <si>
    <t>2262568</t>
  </si>
  <si>
    <t>207509032023121551</t>
  </si>
  <si>
    <t>DF20237602847</t>
  </si>
  <si>
    <t>Luis Valenzuela A #4118</t>
  </si>
  <si>
    <t>2262562</t>
  </si>
  <si>
    <t>207609032023121046</t>
  </si>
  <si>
    <t>DF20237591052</t>
  </si>
  <si>
    <t>Pdte j battle 3923</t>
  </si>
  <si>
    <t>1 foto falta mayor data . No se toman muchas fotos . Ya q vecinos realizan muchas preguntas . Y desconfian de visita . Domicilio sin moradores</t>
  </si>
  <si>
    <t>2262553</t>
  </si>
  <si>
    <t>207609032023115820</t>
  </si>
  <si>
    <t>DF20237589941</t>
  </si>
  <si>
    <t>Marchant pereira 3278</t>
  </si>
  <si>
    <t>Sin moradores . Se divisa gente dentro , pero nadie atiende</t>
  </si>
  <si>
    <t>2262548</t>
  </si>
  <si>
    <t>207609032023114847</t>
  </si>
  <si>
    <t>DF20237598392</t>
  </si>
  <si>
    <t>Quirihue 250 dpto 901</t>
  </si>
  <si>
    <t>Atiende concerge indica q esta todo bien con dpto , pero no se puede ingresar ya q no se encuentra . Sin acceso a shaft</t>
  </si>
  <si>
    <t>2262541</t>
  </si>
  <si>
    <t>207609032023113029</t>
  </si>
  <si>
    <t>DF20237610716</t>
  </si>
  <si>
    <t>Obispo orrego 502</t>
  </si>
  <si>
    <t>1 foto falta data . Sin moradores</t>
  </si>
  <si>
    <t>2262536</t>
  </si>
  <si>
    <t>207609032023111724</t>
  </si>
  <si>
    <t>DF20237596776</t>
  </si>
  <si>
    <t>Panama 445 1 PB</t>
  </si>
  <si>
    <t>Problema externo , crucetas de compañias de telefonias , bajas</t>
  </si>
  <si>
    <t>2262511</t>
  </si>
  <si>
    <t>207609032023105732</t>
  </si>
  <si>
    <t>DF20237601184</t>
  </si>
  <si>
    <t>Pericles 1347  105</t>
  </si>
  <si>
    <t>Sin acceso a medidores . Se llama por citofono , pero sin respuesta</t>
  </si>
  <si>
    <t>2262510</t>
  </si>
  <si>
    <t>207609032023105445</t>
  </si>
  <si>
    <t>DF20237594440</t>
  </si>
  <si>
    <t>Pericles 1347 B 11</t>
  </si>
  <si>
    <t>Sin acceso. Atiende cliente por citofono . Indicando q siempre ha estado con suministro . No da acceso a medidores</t>
  </si>
  <si>
    <t>2262497</t>
  </si>
  <si>
    <t>207609032023103854</t>
  </si>
  <si>
    <t>DF20237598776</t>
  </si>
  <si>
    <t>Nelson 1825</t>
  </si>
  <si>
    <t>Sin acceso a medidor , empresa constructora no permite acceso sin una orden , no estan al tanto de visita de personal de emergencia</t>
  </si>
  <si>
    <t>2262491</t>
  </si>
  <si>
    <t>207609032023102343</t>
  </si>
  <si>
    <t>DF20237598999</t>
  </si>
  <si>
    <t>Los alerces 2484</t>
  </si>
  <si>
    <t>Haritz escala</t>
  </si>
  <si>
    <t>987797499</t>
  </si>
  <si>
    <t>Cliente conforme con visita de personal de emergencia</t>
  </si>
  <si>
    <t>2262451</t>
  </si>
  <si>
    <t>207609032023100415</t>
  </si>
  <si>
    <t>DF20237609600</t>
  </si>
  <si>
    <t>Los alerces 3369</t>
  </si>
  <si>
    <t>Se divisa gente dentro de domicilio , pero no salen a atender .</t>
  </si>
  <si>
    <t>2261428</t>
  </si>
  <si>
    <t>207608032023164426</t>
  </si>
  <si>
    <t>DF20237610389</t>
  </si>
  <si>
    <t>Los limoneros 4208</t>
  </si>
  <si>
    <t>2261418</t>
  </si>
  <si>
    <t>207608032023160537</t>
  </si>
  <si>
    <t>DF20237605276</t>
  </si>
  <si>
    <t>Problema externo TD . No se toman muchas fotos para prevenir problemas con vecinos</t>
  </si>
  <si>
    <t>2261414</t>
  </si>
  <si>
    <t>207608032023160129</t>
  </si>
  <si>
    <t>DF20237594555</t>
  </si>
  <si>
    <t>Sin moradores . Falta maxima de fotos exigidas . Sin mayor observacion</t>
  </si>
  <si>
    <t>2261315</t>
  </si>
  <si>
    <t>207608032023143529</t>
  </si>
  <si>
    <t>DF20237588986</t>
  </si>
  <si>
    <t>Las dalias 2844</t>
  </si>
  <si>
    <t>No atiende nadie , se divisa gente , pero nadie atiende .</t>
  </si>
  <si>
    <t>2261308</t>
  </si>
  <si>
    <t>207508032023142227</t>
  </si>
  <si>
    <t>DF20237613814</t>
  </si>
  <si>
    <t>Coipue #3091 dp 1506</t>
  </si>
  <si>
    <t>1-Cliente no se encuentra en domicilio, conserje permite acceso a shaft medidores  2-Suministro electrico reestablecido</t>
  </si>
  <si>
    <t>2261299</t>
  </si>
  <si>
    <t>207508032023140604</t>
  </si>
  <si>
    <t>DF20237602677</t>
  </si>
  <si>
    <t>Castillo Urizar Sur #6780</t>
  </si>
  <si>
    <t>2261295</t>
  </si>
  <si>
    <t>207508032023135531</t>
  </si>
  <si>
    <t>DF20237592052</t>
  </si>
  <si>
    <t>Castillo Urizar Sur #3971</t>
  </si>
  <si>
    <t>1-Cliente no se encuentra en domicilio 2-Acometida ya se encuentra despejada de cableado de corrientes debiles</t>
  </si>
  <si>
    <t>2261292</t>
  </si>
  <si>
    <t>207508032023134453</t>
  </si>
  <si>
    <t>DF20237595282</t>
  </si>
  <si>
    <t>General Baquedano #4333</t>
  </si>
  <si>
    <t>Hernan Reyes</t>
  </si>
  <si>
    <t>2261290</t>
  </si>
  <si>
    <t>207608032023134625</t>
  </si>
  <si>
    <t>DF20237598922</t>
  </si>
  <si>
    <t>Marathon 2670</t>
  </si>
  <si>
    <t>2261278</t>
  </si>
  <si>
    <t>207508032023133032</t>
  </si>
  <si>
    <t>DF20237607580</t>
  </si>
  <si>
    <t>Escuela Agricola #1904</t>
  </si>
  <si>
    <t>2261277</t>
  </si>
  <si>
    <t>207608032023133227</t>
  </si>
  <si>
    <t>DF20237607512</t>
  </si>
  <si>
    <t>Los tuliperos 2189</t>
  </si>
  <si>
    <t>Sin moradores , trifasico todo normal</t>
  </si>
  <si>
    <t>2261271</t>
  </si>
  <si>
    <t>207608032023132216</t>
  </si>
  <si>
    <t>DF20237593796</t>
  </si>
  <si>
    <t>Los aromos 3814</t>
  </si>
  <si>
    <t>2261265</t>
  </si>
  <si>
    <t>207508032023130803</t>
  </si>
  <si>
    <t>DF20237599555</t>
  </si>
  <si>
    <t>Escuela Agricola #1710 Tr E dp 801</t>
  </si>
  <si>
    <t>1-Cliente no se encuentra en domicilio, conserje permite acceso a shaft medidores  2-Suministro electrico reestablecido  3-Caja empalme abierta</t>
  </si>
  <si>
    <t>2261255</t>
  </si>
  <si>
    <t>207608032023125628</t>
  </si>
  <si>
    <t>DF20237591683</t>
  </si>
  <si>
    <t>Los mañios 1950</t>
  </si>
  <si>
    <t>Cliente no puede atender indica estar ocupado . No se toman muchas fotos para prevenir problema con cliente</t>
  </si>
  <si>
    <t>2261254</t>
  </si>
  <si>
    <t>207608032023125400</t>
  </si>
  <si>
    <t>DF20237610727</t>
  </si>
  <si>
    <t>Los mañios 1807</t>
  </si>
  <si>
    <t>2261251</t>
  </si>
  <si>
    <t>207608032023124855</t>
  </si>
  <si>
    <t>DF20237598915</t>
  </si>
  <si>
    <t>Monseñor carlos casanueva 3127</t>
  </si>
  <si>
    <t>2261249</t>
  </si>
  <si>
    <t>207508032023123921</t>
  </si>
  <si>
    <t>DF20237607936</t>
  </si>
  <si>
    <t>La Querencia #5163</t>
  </si>
  <si>
    <t>Paulina Valladares</t>
  </si>
  <si>
    <t>2261231</t>
  </si>
  <si>
    <t>207508032023121935</t>
  </si>
  <si>
    <t>DF20237590890</t>
  </si>
  <si>
    <t>Juan Baginka #3560</t>
  </si>
  <si>
    <t>1-Cliente con acometida reparada provisoriamente con union (COLCHA)  2-Requiere poda de ramas que se encuentran haciendo fuerza contra acometida</t>
  </si>
  <si>
    <t>2261227</t>
  </si>
  <si>
    <t>207608032023121749</t>
  </si>
  <si>
    <t>DF20237594808</t>
  </si>
  <si>
    <t>Las uvas y el viento 4929</t>
  </si>
  <si>
    <t>Falta mayor data en 1 foto  Atiende persona q corrobora visita de personal de emergencia , pero indica q era un problema externo , cables de telefono muy abajo . Siempre con suministro</t>
  </si>
  <si>
    <t>2261222</t>
  </si>
  <si>
    <t>207508032023120839</t>
  </si>
  <si>
    <t>DF20237605216</t>
  </si>
  <si>
    <t>Juan Baginka #3446</t>
  </si>
  <si>
    <t>1-Poste de TD 10493 se encuentra con un poco de desprendimiento de material, pero nada que afecte su estabilidad</t>
  </si>
  <si>
    <t>2261220</t>
  </si>
  <si>
    <t>207608032023120803</t>
  </si>
  <si>
    <t>DF20237605292</t>
  </si>
  <si>
    <t>Los queltehues 3516</t>
  </si>
  <si>
    <t>2261212</t>
  </si>
  <si>
    <t>207608032023115354</t>
  </si>
  <si>
    <t>DF20237604525</t>
  </si>
  <si>
    <t>Mauricio rugendas 5409 R</t>
  </si>
  <si>
    <t>2261208</t>
  </si>
  <si>
    <t>207508032023114950</t>
  </si>
  <si>
    <t>DF20237610595</t>
  </si>
  <si>
    <t>Buenaventura #3300 D</t>
  </si>
  <si>
    <t>1-Cliente no se encuentra en domicilio  2-Pasaje privado, no se logra acceso</t>
  </si>
  <si>
    <t>2261191</t>
  </si>
  <si>
    <t>207508032023113211</t>
  </si>
  <si>
    <t>DF20237602113</t>
  </si>
  <si>
    <t>Departamental #3444 C3</t>
  </si>
  <si>
    <t>1-TD 7466 se encuentra normalizado</t>
  </si>
  <si>
    <t>2261187</t>
  </si>
  <si>
    <t>207508032023112750</t>
  </si>
  <si>
    <t>DF20237601141</t>
  </si>
  <si>
    <t>2261165</t>
  </si>
  <si>
    <t>207508032023105548</t>
  </si>
  <si>
    <t>DF20237596272</t>
  </si>
  <si>
    <t>Departamental #4400</t>
  </si>
  <si>
    <t>1-Cliente con suministro electrico normalizado  2-Cliente con falla interior  3-Caja empalme trifasico abierta</t>
  </si>
  <si>
    <t>2261161</t>
  </si>
  <si>
    <t>207508032023104928</t>
  </si>
  <si>
    <t>DF20237598973</t>
  </si>
  <si>
    <t>1-Cliente con suministro electrico normalizado 2-Cliente con falla interna 3-Caja empalme trifasico abierta</t>
  </si>
  <si>
    <t>2259949</t>
  </si>
  <si>
    <t>207607032023162235</t>
  </si>
  <si>
    <t>DF20237592487</t>
  </si>
  <si>
    <t>Sofia eastman 10260</t>
  </si>
  <si>
    <t>Sector hostil . No se toman fotos a fachada por precaucion   Sin moradores</t>
  </si>
  <si>
    <t>2259942</t>
  </si>
  <si>
    <t>207607032023161626</t>
  </si>
  <si>
    <t>DF20237592338</t>
  </si>
  <si>
    <t>2259934</t>
  </si>
  <si>
    <t>207607032023161214</t>
  </si>
  <si>
    <t>DF20237602858</t>
  </si>
  <si>
    <t>Sofia carmona 501</t>
  </si>
  <si>
    <t>Falta maxima de fotos exigidas  Sin moradores . Sector hostil</t>
  </si>
  <si>
    <t>2259891</t>
  </si>
  <si>
    <t>207507032023144615</t>
  </si>
  <si>
    <t>DF20237588402</t>
  </si>
  <si>
    <t>Illapel # 9156</t>
  </si>
  <si>
    <t>1-A.P se encuentra normalizado  2-Caja B.T sin tapa</t>
  </si>
  <si>
    <t>2259889</t>
  </si>
  <si>
    <t>207507032023143709</t>
  </si>
  <si>
    <t>DF20237596167</t>
  </si>
  <si>
    <t>El Avellano #9577</t>
  </si>
  <si>
    <t>1-Cliente no estaba presente el dia de visita de tecnicos, pero confirma encontrarse con suministro electrico normalizado</t>
  </si>
  <si>
    <t>2259885</t>
  </si>
  <si>
    <t>207507032023142549</t>
  </si>
  <si>
    <t>DF20237593201</t>
  </si>
  <si>
    <t>El Amanecer #9993</t>
  </si>
  <si>
    <t>1-Pasaje privado, no se logra acceso  2-Suministro electrico normal en sector</t>
  </si>
  <si>
    <t>2259884</t>
  </si>
  <si>
    <t>207507032023142316</t>
  </si>
  <si>
    <t>DF20237598747</t>
  </si>
  <si>
    <t>El Amanecer #9809</t>
  </si>
  <si>
    <t>2259878</t>
  </si>
  <si>
    <t>207507032023140920</t>
  </si>
  <si>
    <t>DF20237595287</t>
  </si>
  <si>
    <t>El Guerrillero #9581</t>
  </si>
  <si>
    <t>2259875</t>
  </si>
  <si>
    <t>207507032023140413</t>
  </si>
  <si>
    <t>DF20237595702</t>
  </si>
  <si>
    <t>El Guerrillero #9666</t>
  </si>
  <si>
    <t>2259871</t>
  </si>
  <si>
    <t>207507032023134910</t>
  </si>
  <si>
    <t>DF20237602163</t>
  </si>
  <si>
    <t>El Algarrobal #10044</t>
  </si>
  <si>
    <t>Adrian Arancibia</t>
  </si>
  <si>
    <t>2259866</t>
  </si>
  <si>
    <t>207507032023133132</t>
  </si>
  <si>
    <t>DF20237592480</t>
  </si>
  <si>
    <t>El Chagual #10189</t>
  </si>
  <si>
    <t>Nicolas Davila</t>
  </si>
  <si>
    <t>1-Cliente con suministro electrico normalizado  2-Caja empalme fijada a muro sin problemas  3-No declara codigo de ITM utilizado y  tampoco describe su uso</t>
  </si>
  <si>
    <t>2259855</t>
  </si>
  <si>
    <t>207507032023131115</t>
  </si>
  <si>
    <t>DF20237603908</t>
  </si>
  <si>
    <t>El Pelicano #10021</t>
  </si>
  <si>
    <t>Susana Araya Tapia</t>
  </si>
  <si>
    <t>1-Cliente con suministro electrico normalizado  2-Caja B.T sin tapa</t>
  </si>
  <si>
    <t>2259845</t>
  </si>
  <si>
    <t>207507032023125405</t>
  </si>
  <si>
    <t>DF20237598889</t>
  </si>
  <si>
    <t>El Marmol #10247</t>
  </si>
  <si>
    <t>Adela Mena Quezada</t>
  </si>
  <si>
    <t>2259843</t>
  </si>
  <si>
    <t>207607032023125433</t>
  </si>
  <si>
    <t>DF20237599469</t>
  </si>
  <si>
    <t>Pedro lira 640</t>
  </si>
  <si>
    <t>1 foto falta mayor data  Sin moradores .</t>
  </si>
  <si>
    <t>2259837</t>
  </si>
  <si>
    <t>207507032023123802</t>
  </si>
  <si>
    <t>DF20237603296</t>
  </si>
  <si>
    <t>El Arriero #213</t>
  </si>
  <si>
    <t>2259833</t>
  </si>
  <si>
    <t>207507032023122226</t>
  </si>
  <si>
    <t>DF20237599871</t>
  </si>
  <si>
    <t>1-Pasaje privado no se logra acceso</t>
  </si>
  <si>
    <t>2259827</t>
  </si>
  <si>
    <t>207507032023121037</t>
  </si>
  <si>
    <t>DF20237593566</t>
  </si>
  <si>
    <t>Jose Miguel Carrera #1340 C14</t>
  </si>
  <si>
    <t>1-Conserje de condominio no permite acceso, ya que cliente no se encuentra en domicilio  2-Suministro electrico normal en sector</t>
  </si>
  <si>
    <t>2259824</t>
  </si>
  <si>
    <t>207507032023120627</t>
  </si>
  <si>
    <t>DF20237605024</t>
  </si>
  <si>
    <t>1-Conserje condominio no permite acceso  2-A.P normalizado</t>
  </si>
  <si>
    <t>2259813</t>
  </si>
  <si>
    <t>207607032023114733</t>
  </si>
  <si>
    <t>DF20237604056</t>
  </si>
  <si>
    <t>Pedro lira 611</t>
  </si>
  <si>
    <t>1 foto falta mayor data . Sin moradores .</t>
  </si>
  <si>
    <t>2259795</t>
  </si>
  <si>
    <t>207607032023111736</t>
  </si>
  <si>
    <t>DF20237595667</t>
  </si>
  <si>
    <t>San gregorio 616</t>
  </si>
  <si>
    <t>Atiende persona q trabaja en local , pero no recuerda visita de personal de emergencia en esa fecha . No permite foto en medidor de luz</t>
  </si>
  <si>
    <t>2259794</t>
  </si>
  <si>
    <t>207607032023111533</t>
  </si>
  <si>
    <t>DF20237605145</t>
  </si>
  <si>
    <t>Tupungato 8973</t>
  </si>
  <si>
    <t>Sector hostil . Sin moradores . Nobse toman muchas fotos por precaucion</t>
  </si>
  <si>
    <t>2259789</t>
  </si>
  <si>
    <t>207607032023111327</t>
  </si>
  <si>
    <t>DF20237600945</t>
  </si>
  <si>
    <t>Quilan 8931</t>
  </si>
  <si>
    <t>2259782</t>
  </si>
  <si>
    <t>207607032023104720</t>
  </si>
  <si>
    <t>DF20237590127</t>
  </si>
  <si>
    <t>Padre juan meyer 921</t>
  </si>
  <si>
    <t>2259780</t>
  </si>
  <si>
    <t>207607032023104437</t>
  </si>
  <si>
    <t>DF20237589594</t>
  </si>
  <si>
    <t>Falta maxima de fotos exigidas . Sector hostil . Sin moradores</t>
  </si>
  <si>
    <t>2259779</t>
  </si>
  <si>
    <t>207607032023104234</t>
  </si>
  <si>
    <t>DF20237591849</t>
  </si>
  <si>
    <t>Padre juan meyer 933</t>
  </si>
  <si>
    <t>Sin moradores  Sector hostil  Falta maxima de fotos exigidas</t>
  </si>
  <si>
    <t>2259774</t>
  </si>
  <si>
    <t>207607032023103316</t>
  </si>
  <si>
    <t>DF20237593234</t>
  </si>
  <si>
    <t>Padre juan meyer 730</t>
  </si>
  <si>
    <t>1 foto falta mayor data . Sector hostil . No se toman muchas fotos por precaucion . Sin moradores</t>
  </si>
  <si>
    <t>2259770</t>
  </si>
  <si>
    <t>207607032023103025</t>
  </si>
  <si>
    <t>DF20237591092</t>
  </si>
  <si>
    <t>Tome 668</t>
  </si>
  <si>
    <t>1 foto falta mayor data</t>
  </si>
  <si>
    <t>2259757</t>
  </si>
  <si>
    <t>207607032023100556</t>
  </si>
  <si>
    <t>DF20237603940</t>
  </si>
  <si>
    <t>Santa ana 479</t>
  </si>
  <si>
    <t>Sin moradores . Fabrica , no sale nadie a atender , habiendo gente dentro</t>
  </si>
  <si>
    <t>2258664</t>
  </si>
  <si>
    <t>207606032023172836</t>
  </si>
  <si>
    <t>DF20237601700</t>
  </si>
  <si>
    <t>Padre juan sepulveda 9362</t>
  </si>
  <si>
    <t>2258629</t>
  </si>
  <si>
    <t>207606032023161534</t>
  </si>
  <si>
    <t>DF20237607594</t>
  </si>
  <si>
    <t>Las malvas 10480</t>
  </si>
  <si>
    <t>Sin acceso a pasaje , porton cerrado . Sector hostil</t>
  </si>
  <si>
    <t>2258616</t>
  </si>
  <si>
    <t>207606032023160237</t>
  </si>
  <si>
    <t>DF20237593386</t>
  </si>
  <si>
    <t>Carachilla 997</t>
  </si>
  <si>
    <t>Falta maxima de fotos exigidas . Sector conflictivo . No se toman muchas fotos por precaucion</t>
  </si>
  <si>
    <t>2258611</t>
  </si>
  <si>
    <t>207506032023154625</t>
  </si>
  <si>
    <t>DF20237602871</t>
  </si>
  <si>
    <t>Donizetti #10416</t>
  </si>
  <si>
    <t>Jaime Gonzalez</t>
  </si>
  <si>
    <t>957913811</t>
  </si>
  <si>
    <t>1-Cliente con suministro electrico normalizado  2-Caja empalme abierta</t>
  </si>
  <si>
    <t>2258601</t>
  </si>
  <si>
    <t>207506032023153431</t>
  </si>
  <si>
    <t>DF20237588111</t>
  </si>
  <si>
    <t>El Olmedo #1503 G</t>
  </si>
  <si>
    <t>1-Cliente no se encuentra en domicilio  2-Acometida reparada provisoriamente con union (colcha)</t>
  </si>
  <si>
    <t>2258592</t>
  </si>
  <si>
    <t>207506032023152509</t>
  </si>
  <si>
    <t>DF20237589017</t>
  </si>
  <si>
    <t>Julio Cesar #10524 b44 dp 11</t>
  </si>
  <si>
    <t>2258584</t>
  </si>
  <si>
    <t>207506032023151631</t>
  </si>
  <si>
    <t>DF20237590550</t>
  </si>
  <si>
    <t>Galena #1666</t>
  </si>
  <si>
    <t>1-Pasaje cerrado no se logra acceso  2-Suministro electrico normal en sector</t>
  </si>
  <si>
    <t>2258566</t>
  </si>
  <si>
    <t>207506032023151104</t>
  </si>
  <si>
    <t>DF20237590114</t>
  </si>
  <si>
    <t>La Atajada #1585</t>
  </si>
  <si>
    <t>2258559</t>
  </si>
  <si>
    <t>207506032023150648</t>
  </si>
  <si>
    <t>DF20237604991</t>
  </si>
  <si>
    <t>La Atajada #1644</t>
  </si>
  <si>
    <t>1-Sector conflictivo  2-No declara codigo de ITM utilizado, pero si describe su uso</t>
  </si>
  <si>
    <t>2258556</t>
  </si>
  <si>
    <t>207506032023150033</t>
  </si>
  <si>
    <t>DF20237588536</t>
  </si>
  <si>
    <t>El Apero #1632</t>
  </si>
  <si>
    <t>2258519</t>
  </si>
  <si>
    <t>207606032023134937</t>
  </si>
  <si>
    <t>DF20237609205</t>
  </si>
  <si>
    <t>Maipo 537</t>
  </si>
  <si>
    <t>2258516</t>
  </si>
  <si>
    <t>207506032023133724</t>
  </si>
  <si>
    <t>DF20237588819</t>
  </si>
  <si>
    <t>Igualdad #10964</t>
  </si>
  <si>
    <t>1-No coinciden fotografias del informe cuadrilla, respecto a direccion del ticket</t>
  </si>
  <si>
    <t>2258504</t>
  </si>
  <si>
    <t>207506032023132441</t>
  </si>
  <si>
    <t>DF20237594833</t>
  </si>
  <si>
    <t>El Zorzal #11846</t>
  </si>
  <si>
    <t>2258501</t>
  </si>
  <si>
    <t>207606032023131636</t>
  </si>
  <si>
    <t>DF20237602276</t>
  </si>
  <si>
    <t>Maipo 339</t>
  </si>
  <si>
    <t>Falta maxima de fotos exigidas . Sin moradores . Calle con muchos vecinos mirando . No se toman muchas fotos para prevenir problemas con vecinos</t>
  </si>
  <si>
    <t>2258497</t>
  </si>
  <si>
    <t>207506032023125937</t>
  </si>
  <si>
    <t>DF20237591153</t>
  </si>
  <si>
    <t>Escritores Nacionales #10800</t>
  </si>
  <si>
    <t>Jaqueline Perez</t>
  </si>
  <si>
    <t>959740081</t>
  </si>
  <si>
    <t>1-Cliente con suministro electrico normalizado  2-Cliente requiere cambio de acometida por aislacion vencida</t>
  </si>
  <si>
    <t>2258495</t>
  </si>
  <si>
    <t>207606032023130102</t>
  </si>
  <si>
    <t>DF20237590761</t>
  </si>
  <si>
    <t>Los vilos 8475</t>
  </si>
  <si>
    <t>Sector hostil . Para prevenir problemas con vecinos . No se toman muchas fotos</t>
  </si>
  <si>
    <t>2258490</t>
  </si>
  <si>
    <t>207506032023124544</t>
  </si>
  <si>
    <t>DF20237609227</t>
  </si>
  <si>
    <t>El Libertador #11124</t>
  </si>
  <si>
    <t>1-Cliente no se encuentra en domicilio 2-A simple vista se ve caja empalme montado en pared</t>
  </si>
  <si>
    <t>2258483</t>
  </si>
  <si>
    <t>207506032023123036</t>
  </si>
  <si>
    <t>DF20237604612</t>
  </si>
  <si>
    <t>Diego Portales #322</t>
  </si>
  <si>
    <t>1-Suministro electrico normal en sector  2-Se trata de cableado C.Debiles cortado</t>
  </si>
  <si>
    <t>2258475</t>
  </si>
  <si>
    <t>207606032023122041</t>
  </si>
  <si>
    <t>DF20237591959</t>
  </si>
  <si>
    <t>Osorno 866</t>
  </si>
  <si>
    <t>Atiende persona , pero no puede dar mucha informaciin por estar apurada .</t>
  </si>
  <si>
    <t>2258474</t>
  </si>
  <si>
    <t>207506032023121655</t>
  </si>
  <si>
    <t>DF20237588277</t>
  </si>
  <si>
    <t>Elisa Correa #47</t>
  </si>
  <si>
    <t>2258467</t>
  </si>
  <si>
    <t>207606032023115633</t>
  </si>
  <si>
    <t>DF20237602692</t>
  </si>
  <si>
    <t>Pelluco 884</t>
  </si>
  <si>
    <t>2258463</t>
  </si>
  <si>
    <t>207606032023113714</t>
  </si>
  <si>
    <t>DF20237594169</t>
  </si>
  <si>
    <t>Lirquen 7910</t>
  </si>
  <si>
    <t>Atienze cliente , pero no entrega detalles . Corrobora visita de personal , pero no atiende de muy buena forma . Apenas se pudieron toman fotografias</t>
  </si>
  <si>
    <t>2258461</t>
  </si>
  <si>
    <t>207606032023111206</t>
  </si>
  <si>
    <t>DF20237590116</t>
  </si>
  <si>
    <t>Manio 6425 BL 1 dpto 111</t>
  </si>
  <si>
    <t>Falta 1 foto mayor data . Sector hostil . Sin acceso a medidores</t>
  </si>
  <si>
    <t>2258456</t>
  </si>
  <si>
    <t>207606032023110538</t>
  </si>
  <si>
    <t>DF20237590787</t>
  </si>
  <si>
    <t>Manio 6302</t>
  </si>
  <si>
    <t>Problema externo . Sin moradores</t>
  </si>
  <si>
    <t>2258451</t>
  </si>
  <si>
    <t>207606032023105442</t>
  </si>
  <si>
    <t>DF20237609159</t>
  </si>
  <si>
    <t>Linares 158</t>
  </si>
  <si>
    <t>Problema externo , fusibles .</t>
  </si>
  <si>
    <t>2258444</t>
  </si>
  <si>
    <t>207606032023104432</t>
  </si>
  <si>
    <t>DF20237588730</t>
  </si>
  <si>
    <t>Maipu 6537</t>
  </si>
  <si>
    <t>2258437</t>
  </si>
  <si>
    <t>207606032023102801</t>
  </si>
  <si>
    <t>DF20237589451</t>
  </si>
  <si>
    <t>Maestro peña 6468</t>
  </si>
  <si>
    <t>2258429</t>
  </si>
  <si>
    <t>207606032023102340</t>
  </si>
  <si>
    <t>DF20237600583</t>
  </si>
  <si>
    <t>Maestro peña 6420</t>
  </si>
  <si>
    <t>1 foto falta mayor observacion . Sin moradores</t>
  </si>
  <si>
    <t>2257701</t>
  </si>
  <si>
    <t>207504032023162501</t>
  </si>
  <si>
    <t>DF20237589312</t>
  </si>
  <si>
    <t>John Kennedy #709</t>
  </si>
  <si>
    <t>2257694</t>
  </si>
  <si>
    <t>207504032023161737</t>
  </si>
  <si>
    <t>DF20237589262</t>
  </si>
  <si>
    <t>John Kennedy #922</t>
  </si>
  <si>
    <t>1-Poste no corresponde a ENEL</t>
  </si>
  <si>
    <t>2257678</t>
  </si>
  <si>
    <t>207504032023155630</t>
  </si>
  <si>
    <t>DF20237602886</t>
  </si>
  <si>
    <t>Cosmito #1864</t>
  </si>
  <si>
    <t>2257672</t>
  </si>
  <si>
    <t>207504032023154220</t>
  </si>
  <si>
    <t>DF20237591996</t>
  </si>
  <si>
    <t>Corona del Inca #1548</t>
  </si>
  <si>
    <t>1-Cliente asegura nunca haber llamado ENEL o alguien de su hogar. De todas formas cuadrilla realizo mantencion en caja B.T DAE  2-Suministro electrico normal</t>
  </si>
  <si>
    <t>2257667</t>
  </si>
  <si>
    <t>207504032023152725</t>
  </si>
  <si>
    <t>DF20237600783</t>
  </si>
  <si>
    <t>Aragon #838</t>
  </si>
  <si>
    <t>1-Cliente aun mantiene poste de particular con inclinacion, pero acometida ya tiene altura aceptable</t>
  </si>
  <si>
    <t>2257659</t>
  </si>
  <si>
    <t>207504032023151441</t>
  </si>
  <si>
    <t>DF20237613340</t>
  </si>
  <si>
    <t>Antillanca #1098</t>
  </si>
  <si>
    <t>1-Suministro electrico en sector normalizado  2-No declara codigo de material, pero si describe su uso</t>
  </si>
  <si>
    <t>2257643</t>
  </si>
  <si>
    <t>207504032023145720</t>
  </si>
  <si>
    <t>DF20237606839</t>
  </si>
  <si>
    <t>Cumelen Bajo #8827</t>
  </si>
  <si>
    <t>2257634</t>
  </si>
  <si>
    <t>207504032023144125</t>
  </si>
  <si>
    <t>DF20237593197</t>
  </si>
  <si>
    <t>Britsol #9402</t>
  </si>
  <si>
    <t>Raul Lanas Moraga</t>
  </si>
  <si>
    <t>1-Cliente satisfecho con atencion  2-Suministro electrico normalizado</t>
  </si>
  <si>
    <t>2257629</t>
  </si>
  <si>
    <t>207504032023142300</t>
  </si>
  <si>
    <t>DF20237610654</t>
  </si>
  <si>
    <t>Enrique Olivares #1644</t>
  </si>
  <si>
    <t>1-Cliente confirma suministro electrico normalizado  2-No declara codigo de material ni tampoco describe cantidad de metros</t>
  </si>
  <si>
    <t>2257625</t>
  </si>
  <si>
    <t>207504032023140107</t>
  </si>
  <si>
    <t>DF20237588098</t>
  </si>
  <si>
    <t>El Bosque #1454</t>
  </si>
  <si>
    <t>1-Cliente no se encuentra en domicilio  2-Suministro electrico normalizado  3-Caja B.T sin tapa</t>
  </si>
  <si>
    <t>2257624</t>
  </si>
  <si>
    <t>207504032023135833</t>
  </si>
  <si>
    <t>DF20237588720</t>
  </si>
  <si>
    <t>El Bosque #1450</t>
  </si>
  <si>
    <t>2257623</t>
  </si>
  <si>
    <t>207604032023135805</t>
  </si>
  <si>
    <t>DF20237597298</t>
  </si>
  <si>
    <t>Mozart 62</t>
  </si>
  <si>
    <t>2257621</t>
  </si>
  <si>
    <t>207504032023135248</t>
  </si>
  <si>
    <t>DF20237588852</t>
  </si>
  <si>
    <t>1-TD 23209 se encuentra normalizado  2-Caja B.T se encuentra sin tapa</t>
  </si>
  <si>
    <t>2257610</t>
  </si>
  <si>
    <t>207504032023133433</t>
  </si>
  <si>
    <t>DF20237602105</t>
  </si>
  <si>
    <t>Costa Rica #9337 C</t>
  </si>
  <si>
    <t>1-TD 13489 se encuentra normalizado</t>
  </si>
  <si>
    <t>2257605</t>
  </si>
  <si>
    <t>207504032023132353</t>
  </si>
  <si>
    <t>DF20237595434</t>
  </si>
  <si>
    <t>Ecuador #8952</t>
  </si>
  <si>
    <t>2257604</t>
  </si>
  <si>
    <t>207604032023132427</t>
  </si>
  <si>
    <t>DF20237596197</t>
  </si>
  <si>
    <t>Liszt 2795</t>
  </si>
  <si>
    <t>2257591</t>
  </si>
  <si>
    <t>207504032023130736</t>
  </si>
  <si>
    <t>DF20237601147</t>
  </si>
  <si>
    <t>Brasil #9043</t>
  </si>
  <si>
    <t>2257590</t>
  </si>
  <si>
    <t>207604032023130653</t>
  </si>
  <si>
    <t>DF20237590514</t>
  </si>
  <si>
    <t>Lira 2856</t>
  </si>
  <si>
    <t>2257586</t>
  </si>
  <si>
    <t>207604032023130301</t>
  </si>
  <si>
    <t>DF20237593188</t>
  </si>
  <si>
    <t>Maria elena 3252</t>
  </si>
  <si>
    <t>Zona conflictiva . Sin moradores . No se toman muchas fotos por precaucion</t>
  </si>
  <si>
    <t>2257578</t>
  </si>
  <si>
    <t>207504032023124838</t>
  </si>
  <si>
    <t>DF20237601913</t>
  </si>
  <si>
    <t>Azapa #9538</t>
  </si>
  <si>
    <t>1-Arboles no se encuentran tocando la red electrica  2-Suministro electrico normalizado</t>
  </si>
  <si>
    <t>2257567</t>
  </si>
  <si>
    <t>207604032023123635</t>
  </si>
  <si>
    <t>DF20237593167</t>
  </si>
  <si>
    <t>Matta vial 535</t>
  </si>
  <si>
    <t>Zona confluctiva , cliente no contento con visita , ya q le cortaron suministro y segun el no correspondia . No se toman fotos por precaucion</t>
  </si>
  <si>
    <t>2257564</t>
  </si>
  <si>
    <t>207604032023123414</t>
  </si>
  <si>
    <t>DF20237592378</t>
  </si>
  <si>
    <t>Zona conflictiva ( la legua ) No se toman fotos por precaucion</t>
  </si>
  <si>
    <t>2257562</t>
  </si>
  <si>
    <t>207504032023123235</t>
  </si>
  <si>
    <t>DF20237593462</t>
  </si>
  <si>
    <t>2257559</t>
  </si>
  <si>
    <t>207504032023122936</t>
  </si>
  <si>
    <t>DF20237593618</t>
  </si>
  <si>
    <t>2257550</t>
  </si>
  <si>
    <t>207504032023121657</t>
  </si>
  <si>
    <t>DF20237599588</t>
  </si>
  <si>
    <t>La Arena #1076</t>
  </si>
  <si>
    <t>2257542</t>
  </si>
  <si>
    <t>207604032023120213</t>
  </si>
  <si>
    <t>DF20237594793</t>
  </si>
  <si>
    <t>Lolol 5027</t>
  </si>
  <si>
    <t>Fernando garib</t>
  </si>
  <si>
    <t>934990060</t>
  </si>
  <si>
    <t>Cliente no muy conforme indica q han realuzado muchas visitas . Con suministro normal</t>
  </si>
  <si>
    <t>2257541</t>
  </si>
  <si>
    <t>207604032023115948</t>
  </si>
  <si>
    <t>DF20237593342</t>
  </si>
  <si>
    <t>Lolom 5027</t>
  </si>
  <si>
    <t>Cliente no muy conforme , para el no le solucionaron en ese momento el problema</t>
  </si>
  <si>
    <t>2257540</t>
  </si>
  <si>
    <t>207604032023115632</t>
  </si>
  <si>
    <t>DF20237592247</t>
  </si>
  <si>
    <t>Cliente no muy conforme , ya q es la cuarta vez q vienen y para el no le solucionan el problema</t>
  </si>
  <si>
    <t>2257531</t>
  </si>
  <si>
    <t>207604032023114811</t>
  </si>
  <si>
    <t>DF20237589559</t>
  </si>
  <si>
    <t>2257526</t>
  </si>
  <si>
    <t>207604032023114443</t>
  </si>
  <si>
    <t>DF20237589355</t>
  </si>
  <si>
    <t>Cliente indica q por la variacion de voltaje q tuvo le afectaron las maquinas , y q respondieron muy poco</t>
  </si>
  <si>
    <t>2257504</t>
  </si>
  <si>
    <t>207604032023110056</t>
  </si>
  <si>
    <t>DF20237591389</t>
  </si>
  <si>
    <t>2257488</t>
  </si>
  <si>
    <t>207604032023103123</t>
  </si>
  <si>
    <t>DF20237603418</t>
  </si>
  <si>
    <t>Sector hostil , no se toman fotos por precaucion</t>
  </si>
  <si>
    <t>2257483</t>
  </si>
  <si>
    <t>207604032023102202</t>
  </si>
  <si>
    <t>DF20237605146</t>
  </si>
  <si>
    <t>Latino america 6353</t>
  </si>
  <si>
    <t>Sin moradores  sector hostil</t>
  </si>
  <si>
    <t>2256654</t>
  </si>
  <si>
    <t>207603032023163611</t>
  </si>
  <si>
    <t>DF20237608416</t>
  </si>
  <si>
    <t>Maria elena 767</t>
  </si>
  <si>
    <t>2256606</t>
  </si>
  <si>
    <t>207603032023151324</t>
  </si>
  <si>
    <t>DF20237601689</t>
  </si>
  <si>
    <t>Maria elena 1283 Dpto 11</t>
  </si>
  <si>
    <t>Zona conflictiva   No se toman fotos por precaucion .</t>
  </si>
  <si>
    <t>2256602</t>
  </si>
  <si>
    <t>207603032023151038</t>
  </si>
  <si>
    <t>DF20237605876</t>
  </si>
  <si>
    <t>Maria elena 1217 BL 23 dpto 22</t>
  </si>
  <si>
    <t>1 foto falta mayor data . Zona conflictiva . No se toman fotos por precaucion</t>
  </si>
  <si>
    <t>2256549</t>
  </si>
  <si>
    <t>207503032023140814</t>
  </si>
  <si>
    <t>DF20237596261</t>
  </si>
  <si>
    <t>Dardignac #117 G</t>
  </si>
  <si>
    <t>2256529</t>
  </si>
  <si>
    <t>207503032023135329</t>
  </si>
  <si>
    <t>DF20237590359</t>
  </si>
  <si>
    <t>Bombero Nuñez #281 C5</t>
  </si>
  <si>
    <t>2256527</t>
  </si>
  <si>
    <t>207603032023135400</t>
  </si>
  <si>
    <t>DF20237593007</t>
  </si>
  <si>
    <t>Los aztecas 1242</t>
  </si>
  <si>
    <t>2256518</t>
  </si>
  <si>
    <t>207503032023133826</t>
  </si>
  <si>
    <t>DF20237589793</t>
  </si>
  <si>
    <t>Humorista Carlos Helo #757 dp D</t>
  </si>
  <si>
    <t>2256511</t>
  </si>
  <si>
    <t>207503032023132603</t>
  </si>
  <si>
    <t>DF20237608332</t>
  </si>
  <si>
    <t>Filomena Godoy #189</t>
  </si>
  <si>
    <t>2256508</t>
  </si>
  <si>
    <t>207503032023130758</t>
  </si>
  <si>
    <t>DF20237605269</t>
  </si>
  <si>
    <t>Eucaliptus #850</t>
  </si>
  <si>
    <t>2256505</t>
  </si>
  <si>
    <t>207503032023125725</t>
  </si>
  <si>
    <t>DF20237603139</t>
  </si>
  <si>
    <t>Francisco Silva #1580</t>
  </si>
  <si>
    <t>2256408</t>
  </si>
  <si>
    <t>207603032023121728</t>
  </si>
  <si>
    <t>DF20237609988</t>
  </si>
  <si>
    <t>Los coigues 4225</t>
  </si>
  <si>
    <t>2256403</t>
  </si>
  <si>
    <t>207603032023121050</t>
  </si>
  <si>
    <t>DF20237609253</t>
  </si>
  <si>
    <t>Litres 10938 BL 5 dpto 21 E</t>
  </si>
  <si>
    <t>Zona conflictica . No se toman fotos por precaucion .</t>
  </si>
  <si>
    <t>2256402</t>
  </si>
  <si>
    <t>207603032023120831</t>
  </si>
  <si>
    <t>DF20237608440</t>
  </si>
  <si>
    <t>Zona conflictiva , no se toman muchas fotos por precaucion . Falta maxima de fotos exigidas</t>
  </si>
  <si>
    <t>2256129</t>
  </si>
  <si>
    <t>207603032023114012</t>
  </si>
  <si>
    <t>DF20237609317</t>
  </si>
  <si>
    <t>Los clarines 9366</t>
  </si>
  <si>
    <t>2256126</t>
  </si>
  <si>
    <t>207603032023113454</t>
  </si>
  <si>
    <t>DF20237609334</t>
  </si>
  <si>
    <t>Los clarines 9244</t>
  </si>
  <si>
    <t>2256123</t>
  </si>
  <si>
    <t>207603032023113250</t>
  </si>
  <si>
    <t>DF20237607462</t>
  </si>
  <si>
    <t>Problema externo , AP</t>
  </si>
  <si>
    <t>2256113</t>
  </si>
  <si>
    <t>207603032023110850</t>
  </si>
  <si>
    <t>DF20237595651</t>
  </si>
  <si>
    <t>Los gladiolos 2037</t>
  </si>
  <si>
    <t>Falta mayor data en fotos .</t>
  </si>
  <si>
    <t>2256108</t>
  </si>
  <si>
    <t>207603032023105107</t>
  </si>
  <si>
    <t>DF20237607506</t>
  </si>
  <si>
    <t>Los tolomiros 6457</t>
  </si>
  <si>
    <t>Sector hostil . Vecinos en pasaje , no se toman mejores fotos para evitar problemas con vecinos</t>
  </si>
  <si>
    <t>2256103</t>
  </si>
  <si>
    <t>207603032023104907</t>
  </si>
  <si>
    <t>DF20237603282</t>
  </si>
  <si>
    <t>Los tolomiros 6443</t>
  </si>
  <si>
    <t>1 foto falta mayor detalle</t>
  </si>
  <si>
    <t>2254078</t>
  </si>
  <si>
    <t>207502032023165347</t>
  </si>
  <si>
    <t>DF20237596217</t>
  </si>
  <si>
    <t>Grneral Patton #760</t>
  </si>
  <si>
    <t>Jose Troncoso</t>
  </si>
  <si>
    <t>1-Cliente con suministro electrico normalizado  2-No declaran codigo de material utilizado, pero si describen su uso  3-Acometida repara provisoriamente con union (colcha), en bajada de acometida</t>
  </si>
  <si>
    <t>2254075</t>
  </si>
  <si>
    <t>207502032023164249</t>
  </si>
  <si>
    <t>DF20237613931</t>
  </si>
  <si>
    <t>Esrudiante Navarro #1910</t>
  </si>
  <si>
    <t>1-Cliente no desea atender</t>
  </si>
  <si>
    <t>2253909</t>
  </si>
  <si>
    <t>207602032023163728</t>
  </si>
  <si>
    <t>DF20237605880</t>
  </si>
  <si>
    <t>Las torcazas 8320</t>
  </si>
  <si>
    <t>2253907</t>
  </si>
  <si>
    <t>207502032023162939</t>
  </si>
  <si>
    <t>DF20237600356</t>
  </si>
  <si>
    <t>Jardin #2613</t>
  </si>
  <si>
    <t>2253902</t>
  </si>
  <si>
    <t>207502032023161217</t>
  </si>
  <si>
    <t>DF20237588452</t>
  </si>
  <si>
    <t>Hermanos Carrera #270</t>
  </si>
  <si>
    <t>Maria Contreras Muñoz</t>
  </si>
  <si>
    <t>946757117</t>
  </si>
  <si>
    <t>1-Cliente con suministro electrico normalizado  2-Acometida reparada provisoriamente con union (colcha) 3-Cliente requiere que lleguen sus boletas</t>
  </si>
  <si>
    <t>2253894</t>
  </si>
  <si>
    <t>207502032023155515</t>
  </si>
  <si>
    <t>DF20237601228</t>
  </si>
  <si>
    <t>Heroe Casimiro Olmos #284</t>
  </si>
  <si>
    <t>Adela Silva</t>
  </si>
  <si>
    <t>59831615</t>
  </si>
  <si>
    <t>2253892</t>
  </si>
  <si>
    <t>207602032023155543</t>
  </si>
  <si>
    <t>DF20237597833</t>
  </si>
  <si>
    <t>Limache 838</t>
  </si>
  <si>
    <t>1 foto falta mayor data . Sector conflictivo , no se toman muchas fotografias por precaucion</t>
  </si>
  <si>
    <t>2253890</t>
  </si>
  <si>
    <t>207602032023153526</t>
  </si>
  <si>
    <t>DF20237599842</t>
  </si>
  <si>
    <t>Los alamos 9708</t>
  </si>
  <si>
    <t>2253889</t>
  </si>
  <si>
    <t>207502032023153251</t>
  </si>
  <si>
    <t>DF20237605268</t>
  </si>
  <si>
    <t>Gabriela Palma #1007 ed.Patagua 2 dp 403</t>
  </si>
  <si>
    <t>1-Cliente no se encuentra, conserje permite acceso a concetrado de medidores 2-Suministro electrico normalizado</t>
  </si>
  <si>
    <t>2253882</t>
  </si>
  <si>
    <t>207502032023150749</t>
  </si>
  <si>
    <t>DF20237603358</t>
  </si>
  <si>
    <t>Joaquin Diaz Garces #4254</t>
  </si>
  <si>
    <t>Justina Silva Hernandez</t>
  </si>
  <si>
    <t>977610678</t>
  </si>
  <si>
    <t>1-Cliente nunca llamo por falla electrica, si no que su llamado era por no recepcion de boletas electricas</t>
  </si>
  <si>
    <t>2253877</t>
  </si>
  <si>
    <t>207602032023150800</t>
  </si>
  <si>
    <t>DF20237597438</t>
  </si>
  <si>
    <t>Las nieves 10003</t>
  </si>
  <si>
    <t>2253874</t>
  </si>
  <si>
    <t>207602032023150607</t>
  </si>
  <si>
    <t>DF20237590724</t>
  </si>
  <si>
    <t>2253869</t>
  </si>
  <si>
    <t>207502032023145603</t>
  </si>
  <si>
    <t>DF20237595600</t>
  </si>
  <si>
    <t>Emiliano Zapata #871 cordillera 6 dp 537</t>
  </si>
  <si>
    <t>1-Direccion correcta de ticket:  SARGENTO CANDELARIA PEREZ #3658  2-No declara codigo de material utilizado, pero si describe su uso</t>
  </si>
  <si>
    <t>2253861</t>
  </si>
  <si>
    <t>207502032023144447</t>
  </si>
  <si>
    <t>DF20237607597</t>
  </si>
  <si>
    <t>Jorge Korterlitz #3617</t>
  </si>
  <si>
    <t>2253853</t>
  </si>
  <si>
    <t>207502032023142606</t>
  </si>
  <si>
    <t>DF20237608840</t>
  </si>
  <si>
    <t>Emiliano Zapata #871 edif. Rio 1 dp 405</t>
  </si>
  <si>
    <t>1-Suministro electrico normalizado  2-Cliente no se encuentra en domicilio  3-Falta sello exterior de caja empalme</t>
  </si>
  <si>
    <t>2253848</t>
  </si>
  <si>
    <t>207502032023141917</t>
  </si>
  <si>
    <t>DF20237588694</t>
  </si>
  <si>
    <t>Emiliano Zapata #871</t>
  </si>
  <si>
    <t>Conserje</t>
  </si>
  <si>
    <t>2253845</t>
  </si>
  <si>
    <t>207502032023141017</t>
  </si>
  <si>
    <t>DF20237604195</t>
  </si>
  <si>
    <t>Gilda #3050</t>
  </si>
  <si>
    <t>1-Cliente presente eb domicilio, desconoce que si alguien realizo algun llamado a ENEL</t>
  </si>
  <si>
    <t>2253837</t>
  </si>
  <si>
    <t>207502032023140000</t>
  </si>
  <si>
    <t>DF20237606005</t>
  </si>
  <si>
    <t>Francisco Cerda #1104 dp 102</t>
  </si>
  <si>
    <t>1-Cliente no se encuentra en domicilio  2-Sector conflictivo se evita tomar fotografias</t>
  </si>
  <si>
    <t>2253829</t>
  </si>
  <si>
    <t>207602032023135329</t>
  </si>
  <si>
    <t>DF20237594349</t>
  </si>
  <si>
    <t>Las dalias 1094</t>
  </si>
  <si>
    <t>Sector conflictivo . No se toman fotos para prevenir . Falta data en 1 foto</t>
  </si>
  <si>
    <t>2253768</t>
  </si>
  <si>
    <t>207602032023122909</t>
  </si>
  <si>
    <t>DF20237589002</t>
  </si>
  <si>
    <t>Las quinchas 10958</t>
  </si>
  <si>
    <t>Falta maxima de fotos exigidas . Sector conflictivo  No se toman fotografias por precaucio</t>
  </si>
  <si>
    <t>2253677</t>
  </si>
  <si>
    <t>207602032023114934</t>
  </si>
  <si>
    <t>DF20237593686</t>
  </si>
  <si>
    <t>Lican ray 6920</t>
  </si>
  <si>
    <t>2253674</t>
  </si>
  <si>
    <t>207602032023114718</t>
  </si>
  <si>
    <t>DF20237593502</t>
  </si>
  <si>
    <t>Licanray 6920</t>
  </si>
  <si>
    <t>2253666</t>
  </si>
  <si>
    <t>207602032023111906</t>
  </si>
  <si>
    <t>DF20237590780</t>
  </si>
  <si>
    <t>Las ilusiones 1956</t>
  </si>
  <si>
    <t>Problema externo , de telefonia cables muy abajos . Sector hostil . No se toman mas fotos por precaucion</t>
  </si>
  <si>
    <t>2253656</t>
  </si>
  <si>
    <t>207602032023105824</t>
  </si>
  <si>
    <t>DF20237596954</t>
  </si>
  <si>
    <t>Las clavelinas 2161</t>
  </si>
  <si>
    <t>2253655</t>
  </si>
  <si>
    <t>207602032023105603</t>
  </si>
  <si>
    <t>DF20237589713</t>
  </si>
  <si>
    <t>Las clavelinas 2160</t>
  </si>
  <si>
    <t>Falta mejor detalle en fotos . 1 foto falta mayor data . Problema externo AP</t>
  </si>
  <si>
    <t>2253652</t>
  </si>
  <si>
    <t>207602032023104229</t>
  </si>
  <si>
    <t>DF20227503497</t>
  </si>
  <si>
    <t>San alfonso 437</t>
  </si>
  <si>
    <t>Falta fotos de maxima exigidas . Sector hostil . No se toman fotos por precaucion . Toldos azules</t>
  </si>
  <si>
    <t>2252479</t>
  </si>
  <si>
    <t>207501032023170515</t>
  </si>
  <si>
    <t>DF20237616572</t>
  </si>
  <si>
    <t>Huidobro #1545</t>
  </si>
  <si>
    <t>1-Cliente no se encuentra en domicilio 2-Caja B.T con tapa abierta  3-Acometida reparada provisoriamente con union (colcha)</t>
  </si>
  <si>
    <t>2252248</t>
  </si>
  <si>
    <t>207501032023162346</t>
  </si>
  <si>
    <t>DF20237616729</t>
  </si>
  <si>
    <t>Independencia #1066 F</t>
  </si>
  <si>
    <t>2252246</t>
  </si>
  <si>
    <t>207601032023162121</t>
  </si>
  <si>
    <t>DF20237605455</t>
  </si>
  <si>
    <t>Teniente juan colipi 613</t>
  </si>
  <si>
    <t>2252243</t>
  </si>
  <si>
    <t>207501032023161429</t>
  </si>
  <si>
    <t>DF20237627596</t>
  </si>
  <si>
    <t>Independencia #1050 dp 1207</t>
  </si>
  <si>
    <t>1-Suministro electrico reestablecido  2-Caja empalme abierta, sin adulteraciones  y con cliente aguas abajo ITM desconectados</t>
  </si>
  <si>
    <t>2252239</t>
  </si>
  <si>
    <t>207501032023160737</t>
  </si>
  <si>
    <t>DF20237623144</t>
  </si>
  <si>
    <t>Independencia #1050 dp 411</t>
  </si>
  <si>
    <t>1-Cliente no se encuentra  2-Conserje tiene llaves del shaft  perdidas</t>
  </si>
  <si>
    <t>2252221</t>
  </si>
  <si>
    <t>207501032023153828</t>
  </si>
  <si>
    <t>DF20237616285</t>
  </si>
  <si>
    <t>Carlota Milcher #919</t>
  </si>
  <si>
    <t>2252219</t>
  </si>
  <si>
    <t>207601032023153334</t>
  </si>
  <si>
    <t>DF20237589074</t>
  </si>
  <si>
    <t>Tuyuti 4379</t>
  </si>
  <si>
    <t>Rosa pacheco</t>
  </si>
  <si>
    <t>975419790</t>
  </si>
  <si>
    <t>Cliente aun no coloca poste de paso . Con suministro normal</t>
  </si>
  <si>
    <t>2252218</t>
  </si>
  <si>
    <t>207501032023152608</t>
  </si>
  <si>
    <t>DF20237615163</t>
  </si>
  <si>
    <t>1-TD 19297 se encuentra normalizado</t>
  </si>
  <si>
    <t>2252212</t>
  </si>
  <si>
    <t>207501032023150626</t>
  </si>
  <si>
    <t>DF20237615561</t>
  </si>
  <si>
    <t>Frente a Santos Dumont #1062 c/F</t>
  </si>
  <si>
    <t>1-Fotohrafia no coincide con direccion de ticket</t>
  </si>
  <si>
    <t>2252209</t>
  </si>
  <si>
    <t>207601032023150051</t>
  </si>
  <si>
    <t>DF20237606896</t>
  </si>
  <si>
    <t>Recoleta 424</t>
  </si>
  <si>
    <t>Sector hostil . No se toman fotografias . Para prevenir problemas con locatarios .</t>
  </si>
  <si>
    <t>2252201</t>
  </si>
  <si>
    <t>207501032023143906</t>
  </si>
  <si>
    <t>DF20237620796</t>
  </si>
  <si>
    <t>Amunategui #1267</t>
  </si>
  <si>
    <t>2252193</t>
  </si>
  <si>
    <t>207501032023142122</t>
  </si>
  <si>
    <t>DF20237627200</t>
  </si>
  <si>
    <t>Pdte. Edo. Frei Montalva / Ley 1838</t>
  </si>
  <si>
    <t>1-A.P se encuentra normalizado  2-No declara codigo de material utilizado, pero si describe su uso</t>
  </si>
  <si>
    <t>2252185</t>
  </si>
  <si>
    <t>207501032023140317</t>
  </si>
  <si>
    <t>DF20237624541</t>
  </si>
  <si>
    <t>Pdte. Edo. Frei Montalva/Enrique Soro</t>
  </si>
  <si>
    <t>1-A.P en pasarela normalizado</t>
  </si>
  <si>
    <t>2252170</t>
  </si>
  <si>
    <t>207601032023134543</t>
  </si>
  <si>
    <t>DF20237593241</t>
  </si>
  <si>
    <t>Urmeneta 1108</t>
  </si>
  <si>
    <t>Sector hostil . Sin acceso a medidores</t>
  </si>
  <si>
    <t>2252155</t>
  </si>
  <si>
    <t>207601032023125513</t>
  </si>
  <si>
    <t>DF20237591808</t>
  </si>
  <si>
    <t>Santa silvia 3556</t>
  </si>
  <si>
    <t>2252140</t>
  </si>
  <si>
    <t>207601032023122335</t>
  </si>
  <si>
    <t>DF20237591766</t>
  </si>
  <si>
    <t>Valparaiso 428</t>
  </si>
  <si>
    <t>Sector conflictivo . No se toman muchas fotos por precaucion .</t>
  </si>
  <si>
    <t>2251897</t>
  </si>
  <si>
    <t>207601032023120206</t>
  </si>
  <si>
    <t>DF20237596720</t>
  </si>
  <si>
    <t>Recoleta 1519</t>
  </si>
  <si>
    <t>Sector confluctivo . No se toman fotos para prevenir probkemas con gente de locales de flores</t>
  </si>
  <si>
    <t>2251896</t>
  </si>
  <si>
    <t>207601032023115952</t>
  </si>
  <si>
    <t>DF20237589917</t>
  </si>
  <si>
    <t>Santos dumont 485</t>
  </si>
  <si>
    <t>2251894</t>
  </si>
  <si>
    <t>207601032023115743</t>
  </si>
  <si>
    <t>DF20237604666</t>
  </si>
  <si>
    <t>Recoleta 1129</t>
  </si>
  <si>
    <t>2251873</t>
  </si>
  <si>
    <t>207601032023113020</t>
  </si>
  <si>
    <t>DF20237595888</t>
  </si>
  <si>
    <t>Pio nono 450</t>
  </si>
  <si>
    <t>2251862</t>
  </si>
  <si>
    <t>207601032023110555</t>
  </si>
  <si>
    <t>DF20237593390</t>
  </si>
  <si>
    <t>Recoleta 213</t>
  </si>
  <si>
    <t>Falta maxima de fotos exigidas . Sector hostil por precucion no se toman fotografias . Mucho comercio ambulante .</t>
  </si>
  <si>
    <t>2251857</t>
  </si>
  <si>
    <t>207601032023110359</t>
  </si>
  <si>
    <t>DF20237606383</t>
  </si>
  <si>
    <t>Recoleta 205</t>
  </si>
  <si>
    <t>2251855</t>
  </si>
  <si>
    <t>207601032023110209</t>
  </si>
  <si>
    <t>DF20237596949</t>
  </si>
  <si>
    <t>Santa maria 449  110</t>
  </si>
  <si>
    <t>febrero</t>
  </si>
  <si>
    <t>marzo</t>
  </si>
  <si>
    <t>octubre</t>
  </si>
  <si>
    <t>diciembre</t>
  </si>
  <si>
    <t>2327495</t>
  </si>
  <si>
    <t>207529042023165836</t>
  </si>
  <si>
    <t>DF20237659638</t>
  </si>
  <si>
    <t>Rojas Magallanes #3625</t>
  </si>
  <si>
    <t>2327494</t>
  </si>
  <si>
    <t>207529042023164156</t>
  </si>
  <si>
    <t>DF20237667688</t>
  </si>
  <si>
    <t>Ponce de Zamora 3 #9361</t>
  </si>
  <si>
    <t>1-Suministro electrico normalizado  2-Caja B.T DAE sin tapa</t>
  </si>
  <si>
    <t>2327493</t>
  </si>
  <si>
    <t>207529042023163248</t>
  </si>
  <si>
    <t>DF20237673679</t>
  </si>
  <si>
    <t>Ponce de Zamora 4 #9341</t>
  </si>
  <si>
    <t>Danilo Castro</t>
  </si>
  <si>
    <t>2327492</t>
  </si>
  <si>
    <t>207529042023162347</t>
  </si>
  <si>
    <t>DF20237668558</t>
  </si>
  <si>
    <t>Ponce de Zamora 11 #9328</t>
  </si>
  <si>
    <t>1-A.P normalizado</t>
  </si>
  <si>
    <t>2327491</t>
  </si>
  <si>
    <t>207529042023161621</t>
  </si>
  <si>
    <t>DF20237668565</t>
  </si>
  <si>
    <t>Ponce de Zamora #1935</t>
  </si>
  <si>
    <t>2327489</t>
  </si>
  <si>
    <t>207529042023160715</t>
  </si>
  <si>
    <t>DF20237663941</t>
  </si>
  <si>
    <t>Ponce de Zamora 8 #9353</t>
  </si>
  <si>
    <t>SALGADO IVAN ANTONIO</t>
  </si>
  <si>
    <t>1-Cliente no se encuentra en domicilio  2-Caja B.T DAE sin tapa</t>
  </si>
  <si>
    <t>2327486</t>
  </si>
  <si>
    <t>207529042023155340</t>
  </si>
  <si>
    <t>DF20237662616</t>
  </si>
  <si>
    <t>Santa Cornisa #9360</t>
  </si>
  <si>
    <t>1-A.P normalizado  2-No declara codigo de material utilizado, pero si describe su uso</t>
  </si>
  <si>
    <t>2327484</t>
  </si>
  <si>
    <t>207529042023153206</t>
  </si>
  <si>
    <t>DF20237663113</t>
  </si>
  <si>
    <t>Nor Poniente #2878</t>
  </si>
  <si>
    <t>Luis Cardenas</t>
  </si>
  <si>
    <t>993377317</t>
  </si>
  <si>
    <t>1-Cliente con falla al interior de su domicilio. 2-Suministro electrico normal 3-Caja B.T DAE sin tapa</t>
  </si>
  <si>
    <t>2327483</t>
  </si>
  <si>
    <t>207529042023151633</t>
  </si>
  <si>
    <t>DF20237676057</t>
  </si>
  <si>
    <t>San Lino #3349</t>
  </si>
  <si>
    <t>2327482</t>
  </si>
  <si>
    <t>207529042023150653</t>
  </si>
  <si>
    <t>DF20237670235</t>
  </si>
  <si>
    <t>San Damian #3355</t>
  </si>
  <si>
    <t>IBAÑEZ OSCAR SNEYDER</t>
  </si>
  <si>
    <t>1-Tapa de camara subterranea en mal estado, requiere pronto cambio</t>
  </si>
  <si>
    <t>2327481</t>
  </si>
  <si>
    <t>207529042023145756</t>
  </si>
  <si>
    <t>DF20237676087</t>
  </si>
  <si>
    <t>San Iñigo #3037</t>
  </si>
  <si>
    <t>2327475</t>
  </si>
  <si>
    <t>207529042023141313</t>
  </si>
  <si>
    <t>DF20237658903</t>
  </si>
  <si>
    <t>Nsta. Sra. De Epifania #9412</t>
  </si>
  <si>
    <t>ALVARADO JUAN IVAN</t>
  </si>
  <si>
    <t>2327474</t>
  </si>
  <si>
    <t>207529042023141003</t>
  </si>
  <si>
    <t>DF20237658800</t>
  </si>
  <si>
    <t>2327471</t>
  </si>
  <si>
    <t>207529042023135630</t>
  </si>
  <si>
    <t>DF20237674786</t>
  </si>
  <si>
    <t>Nsta. Sra. De Dolores #1863</t>
  </si>
  <si>
    <t>1-Cliente con suministro electrico normal  2-Caja B.T DAE sin tapa</t>
  </si>
  <si>
    <t>2327470</t>
  </si>
  <si>
    <t>207529042023134734</t>
  </si>
  <si>
    <t>DF20237658806</t>
  </si>
  <si>
    <t>Santa Ines #874</t>
  </si>
  <si>
    <t>1-Cliente no se encuentra en domicilio  2-Acometida reparada</t>
  </si>
  <si>
    <t>2327467</t>
  </si>
  <si>
    <t>207529042023132611</t>
  </si>
  <si>
    <t>DF20237659742</t>
  </si>
  <si>
    <t>Rio Chabunco #799</t>
  </si>
  <si>
    <t>CONTRERAS GILBERTO</t>
  </si>
  <si>
    <t>Erika Zuñiga</t>
  </si>
  <si>
    <t>2327463</t>
  </si>
  <si>
    <t>207529042023130637</t>
  </si>
  <si>
    <t>DF20237663930</t>
  </si>
  <si>
    <t>Rio Cisnes #9472 C</t>
  </si>
  <si>
    <t>1-Suministro electrico normalizado  2-Cliente del #9471 B tiene acometida reparada de forma provisoria con union colcha</t>
  </si>
  <si>
    <t>2327460</t>
  </si>
  <si>
    <t>207529042023124840</t>
  </si>
  <si>
    <t>DF20237663626</t>
  </si>
  <si>
    <t>Rio Valdivia #780</t>
  </si>
  <si>
    <t>1-Cliente comunica que aun no reparan luminaria, pero que el resto de las luminarias publicas si encienden</t>
  </si>
  <si>
    <t>2326527</t>
  </si>
  <si>
    <t>207528042023174112</t>
  </si>
  <si>
    <t>DF20237670864</t>
  </si>
  <si>
    <t>Perpetua Freire #743 c 16</t>
  </si>
  <si>
    <t>2326492</t>
  </si>
  <si>
    <t>207528042023172504</t>
  </si>
  <si>
    <t>DF20237672130</t>
  </si>
  <si>
    <t>Perpetua Freire #580</t>
  </si>
  <si>
    <t>Victor Bustos</t>
  </si>
  <si>
    <t>954356368</t>
  </si>
  <si>
    <t>1-Cliente con suministro electrico  2-Caja B.T DAE sin tapa  3-Acometida con reparacion provisoria union colcha</t>
  </si>
  <si>
    <t>2326474</t>
  </si>
  <si>
    <t>207528042023165818</t>
  </si>
  <si>
    <t>DF20237667405</t>
  </si>
  <si>
    <t>Los Copihues #483</t>
  </si>
  <si>
    <t>Claudia Castillo</t>
  </si>
  <si>
    <t>957202731</t>
  </si>
  <si>
    <t>1-Cliente requiere normalizacion de acometida, ya tiene instalado escuadra definitiva</t>
  </si>
  <si>
    <t>2326453</t>
  </si>
  <si>
    <t>207528042023164229</t>
  </si>
  <si>
    <t>DF20237676599</t>
  </si>
  <si>
    <t>Los Clarines #10844</t>
  </si>
  <si>
    <t>2326445</t>
  </si>
  <si>
    <t>207528042023163602</t>
  </si>
  <si>
    <t>DF20237676244</t>
  </si>
  <si>
    <t>Los Clarines #10944</t>
  </si>
  <si>
    <t>1-TD 5073 se encuentra normalizado</t>
  </si>
  <si>
    <t>2326412</t>
  </si>
  <si>
    <t>207528042023161938</t>
  </si>
  <si>
    <t>DF20237662875</t>
  </si>
  <si>
    <t>San Sebastian #10673</t>
  </si>
  <si>
    <t>2326400</t>
  </si>
  <si>
    <t>207528042023160813</t>
  </si>
  <si>
    <t>DF20237668738</t>
  </si>
  <si>
    <t>Psje. Uno #151</t>
  </si>
  <si>
    <t>1-Cliente no se encuentra en domicilio  2-Cliente con acometida reparada provisoriamente con union colcha  3-Caja B.T DAE sin tapa</t>
  </si>
  <si>
    <t>2326393</t>
  </si>
  <si>
    <t>207528042023155448</t>
  </si>
  <si>
    <t>DF20237668750</t>
  </si>
  <si>
    <t>San Jorge #272</t>
  </si>
  <si>
    <t>1-Cliente no se encuentra  2-Suministro electrico normalizado</t>
  </si>
  <si>
    <t>2326386</t>
  </si>
  <si>
    <t>207528042023154320</t>
  </si>
  <si>
    <t>DF20237661456</t>
  </si>
  <si>
    <t>Millaray #4541</t>
  </si>
  <si>
    <t>2326382</t>
  </si>
  <si>
    <t>207628042023153444</t>
  </si>
  <si>
    <t>DF20237672055</t>
  </si>
  <si>
    <t>Gabriela mistral 83</t>
  </si>
  <si>
    <t>Falta mayor data en fotografias. No se toman fotos por precaucion vial . Sin moradores</t>
  </si>
  <si>
    <t>2326381</t>
  </si>
  <si>
    <t>207528042023153232</t>
  </si>
  <si>
    <t>DF20237672858</t>
  </si>
  <si>
    <t>Los Robles #4217</t>
  </si>
  <si>
    <t>2326373</t>
  </si>
  <si>
    <t>207528042023152156</t>
  </si>
  <si>
    <t>DF20237673211</t>
  </si>
  <si>
    <t>Los Quillayes #278</t>
  </si>
  <si>
    <t>2326369</t>
  </si>
  <si>
    <t>207528042023150817</t>
  </si>
  <si>
    <t>DF20237668358</t>
  </si>
  <si>
    <t>Rafael Matus #1018</t>
  </si>
  <si>
    <t>1-Cliente no se encuentra  2-Poste B.T  requiere cambio, parte superior doblada  3-Caja B.T DAE sin tapa</t>
  </si>
  <si>
    <t>2326361</t>
  </si>
  <si>
    <t>207528042023145906</t>
  </si>
  <si>
    <t>DF20237662456</t>
  </si>
  <si>
    <t>Rafael Matus #1850</t>
  </si>
  <si>
    <t>2326332</t>
  </si>
  <si>
    <t>207528042023143059</t>
  </si>
  <si>
    <t>DF20237660256</t>
  </si>
  <si>
    <t>Weber #1108</t>
  </si>
  <si>
    <t>Oscar Diaz</t>
  </si>
  <si>
    <t>2326318</t>
  </si>
  <si>
    <t>207528042023141158</t>
  </si>
  <si>
    <t>DF20237674132</t>
  </si>
  <si>
    <t>Mastil #11164</t>
  </si>
  <si>
    <t>Regina Alcaino Aralla</t>
  </si>
  <si>
    <t>2326310</t>
  </si>
  <si>
    <t>207528042023135855</t>
  </si>
  <si>
    <t>DF20237673991</t>
  </si>
  <si>
    <t>Mesana #11310</t>
  </si>
  <si>
    <t>1-Sector conflictivo, se evita fotografiar 2-Suministro electrico normalizado</t>
  </si>
  <si>
    <t>2326301</t>
  </si>
  <si>
    <t>207528042023135000</t>
  </si>
  <si>
    <t>DF20237674189</t>
  </si>
  <si>
    <t>Psje Recalada #1853</t>
  </si>
  <si>
    <t>Faviola Venegas</t>
  </si>
  <si>
    <t>2326223</t>
  </si>
  <si>
    <t>207628042023130358</t>
  </si>
  <si>
    <t>DF20237676312</t>
  </si>
  <si>
    <t>El huaso 10905</t>
  </si>
  <si>
    <t>Sector conflictivo , no se toman mas fotos para prevenir problemas con vecinos . Sin moradores</t>
  </si>
  <si>
    <t>2326186</t>
  </si>
  <si>
    <t>207628042023123428</t>
  </si>
  <si>
    <t>DF20237664794</t>
  </si>
  <si>
    <t>El guerrillero 9465</t>
  </si>
  <si>
    <t>2326172</t>
  </si>
  <si>
    <t>207628042023122015</t>
  </si>
  <si>
    <t>DF20237672752</t>
  </si>
  <si>
    <t>El guerrillero 9310</t>
  </si>
  <si>
    <t>Falta maxima de fotos exigidas . Sector hostil. No se toman muchas fotos por precaucion</t>
  </si>
  <si>
    <t>2326155</t>
  </si>
  <si>
    <t>207628042023120719</t>
  </si>
  <si>
    <t>DF20237676079</t>
  </si>
  <si>
    <t>El mostellar 9574</t>
  </si>
  <si>
    <t>2326126</t>
  </si>
  <si>
    <t>207628042023111840</t>
  </si>
  <si>
    <t>DF20237667739</t>
  </si>
  <si>
    <t>Gregorio urrutia 310</t>
  </si>
  <si>
    <t>2326109</t>
  </si>
  <si>
    <t>207628042023110348</t>
  </si>
  <si>
    <t>DF20237664683</t>
  </si>
  <si>
    <t>Grumete cortes 532</t>
  </si>
  <si>
    <t>Sector hostil . Sin moradores . No se toman muchas fotos por precaucion a vecinos q observan</t>
  </si>
  <si>
    <t>2324559</t>
  </si>
  <si>
    <t>207627042023151257</t>
  </si>
  <si>
    <t>DF20237637287</t>
  </si>
  <si>
    <t>Serrano 345dpto 506</t>
  </si>
  <si>
    <t>Sin acceso a medidores . No hay ingreso , ya q las llaves para los nichos las tiene persona q no se encuentra</t>
  </si>
  <si>
    <t>2324558</t>
  </si>
  <si>
    <t>207527042023150818</t>
  </si>
  <si>
    <t>DF20237659692</t>
  </si>
  <si>
    <t>Las Dalias #2728 dp 403</t>
  </si>
  <si>
    <t>CARDENAS VICTOR HUGO</t>
  </si>
  <si>
    <t>2324486</t>
  </si>
  <si>
    <t>207527042023144147</t>
  </si>
  <si>
    <t>DF20237661048</t>
  </si>
  <si>
    <t>Eliodoro Yañez #2839</t>
  </si>
  <si>
    <t>1-Conserje fue quien recepciono a tecnicos el dia de la falla, confirma suministro electrico normal</t>
  </si>
  <si>
    <t>2324454</t>
  </si>
  <si>
    <t>207527042023140920</t>
  </si>
  <si>
    <t>DF20237660358</t>
  </si>
  <si>
    <t>Las Achiras #2978</t>
  </si>
  <si>
    <t>1-Domicilio en remodelacion, no se encuentra nadie</t>
  </si>
  <si>
    <t>2324441</t>
  </si>
  <si>
    <t>207527042023135518</t>
  </si>
  <si>
    <t>DF20237660106</t>
  </si>
  <si>
    <t>Diego de Almagro #3017</t>
  </si>
  <si>
    <t>1-Cliente atiende via citofono, confirma suministro electrico normalizado 2-No declaran codigo de material utilizado, pero si describen su uso</t>
  </si>
  <si>
    <t>2324437</t>
  </si>
  <si>
    <t>207627042023135307</t>
  </si>
  <si>
    <t>DF20237637299</t>
  </si>
  <si>
    <t>Catedral 1757 TA dpto 109</t>
  </si>
  <si>
    <t>No se toman muchas fotos por prevencion vial . Sin acceso a medidores</t>
  </si>
  <si>
    <t>2324428</t>
  </si>
  <si>
    <t>207527042023134141</t>
  </si>
  <si>
    <t>DF20237659599</t>
  </si>
  <si>
    <t>Jorge Matte #2585</t>
  </si>
  <si>
    <t>ESCOBAR SIMON ANTONIO</t>
  </si>
  <si>
    <t>1-Cliente no se encuentra en domicilio  2-Caja B.T DAE se encuentra con tapa abierta</t>
  </si>
  <si>
    <t>2324419</t>
  </si>
  <si>
    <t>207527042023132430</t>
  </si>
  <si>
    <t>DF20237661327</t>
  </si>
  <si>
    <t>Doctor Pedro L. Ferrer #3357 dpto 504</t>
  </si>
  <si>
    <t>1-Conserje fue quien recepciono a tecnicos el dia del ticket 2-Suministro electrico normalizado</t>
  </si>
  <si>
    <t>2324406</t>
  </si>
  <si>
    <t>207627042023125906</t>
  </si>
  <si>
    <t>DF20237637200</t>
  </si>
  <si>
    <t>Tucapel jimenez 76 dpto 2203</t>
  </si>
  <si>
    <t>Falta mayor data en fotografias . Sin acceso a medidores . Concerge i dica no tener llaves para ingresar a medidores</t>
  </si>
  <si>
    <t>2324346</t>
  </si>
  <si>
    <t>207627042023120040</t>
  </si>
  <si>
    <t>DF20237666283</t>
  </si>
  <si>
    <t>Inglaterra 1144 TR B2 dpto 1507</t>
  </si>
  <si>
    <t>Concerge , no entrega nombres</t>
  </si>
  <si>
    <t>Sector hostil , vecinos piensan que se esta cortando suministro</t>
  </si>
  <si>
    <t>2324268</t>
  </si>
  <si>
    <t>207627042023114053</t>
  </si>
  <si>
    <t>DF20237614791</t>
  </si>
  <si>
    <t>Inglaterra 1144 TR B2 dpto 1815</t>
  </si>
  <si>
    <t>RODRIGUEZ FRANCISCO STEVE</t>
  </si>
  <si>
    <t>Concerge , no entrega datos</t>
  </si>
  <si>
    <t>2324262</t>
  </si>
  <si>
    <t>207627042023113441</t>
  </si>
  <si>
    <t>DF20237662784</t>
  </si>
  <si>
    <t>Inglaterra 1144 dpto TR B2 dpto 2214</t>
  </si>
  <si>
    <t>Concerge , no da nombre</t>
  </si>
  <si>
    <t>Tapa caja concentrador , abierta</t>
  </si>
  <si>
    <t>2324226</t>
  </si>
  <si>
    <t>207627042023111056</t>
  </si>
  <si>
    <t>DF20237662111</t>
  </si>
  <si>
    <t>Inglaterra 1144 TR B 1 dpto 2310</t>
  </si>
  <si>
    <t>MORA JUAN LUIS</t>
  </si>
  <si>
    <t>Falta mayor data en fotografias . No hay llaves para ingresar a shaft electrico . Concerge no entrega nombres para evitar problemas con vecinos q son complicados</t>
  </si>
  <si>
    <t>2324220</t>
  </si>
  <si>
    <t>207627042023110739</t>
  </si>
  <si>
    <t>DF20237659951</t>
  </si>
  <si>
    <t>Inglaterra 1144 TR B1 doto 2708</t>
  </si>
  <si>
    <t>Concerge ( no da nombre )</t>
  </si>
  <si>
    <t>Concerge no da nombre para prevenir problemas con vecinos , q son cinflictivos</t>
  </si>
  <si>
    <t>2324203</t>
  </si>
  <si>
    <t>207627042023104124</t>
  </si>
  <si>
    <t>DF20237614466</t>
  </si>
  <si>
    <t>Inglaterra 1144 TR A dpto 504</t>
  </si>
  <si>
    <t>HENRIQUE JOSE ANTONIO</t>
  </si>
  <si>
    <t>Tapa caja concentrador abierta . Concerge no da nombre ya q condominio es conflictivo , para prevenir</t>
  </si>
  <si>
    <t>2324194</t>
  </si>
  <si>
    <t>207627042023103449</t>
  </si>
  <si>
    <t>DF20237615068</t>
  </si>
  <si>
    <t>Inglaterra 1144 TR A dpto 1111</t>
  </si>
  <si>
    <t>2323427</t>
  </si>
  <si>
    <t>207526042023175634</t>
  </si>
  <si>
    <t>DF20237616259</t>
  </si>
  <si>
    <t>Jose Arrieta #9978</t>
  </si>
  <si>
    <t>2323417</t>
  </si>
  <si>
    <t>207526042023174309</t>
  </si>
  <si>
    <t>DF20237616279</t>
  </si>
  <si>
    <t>Los Baqueanos #10055</t>
  </si>
  <si>
    <t>1-Cliente confirma estar con suministro electrico normal  2-Caja B.T DAE con tapa abierta</t>
  </si>
  <si>
    <t>2323406</t>
  </si>
  <si>
    <t>207526042023171250</t>
  </si>
  <si>
    <t>DF20237616925</t>
  </si>
  <si>
    <t>Las Torres Pte calle 464</t>
  </si>
  <si>
    <t>1-Suministro electrico en M.T normal</t>
  </si>
  <si>
    <t>2323068</t>
  </si>
  <si>
    <t>207626042023140742</t>
  </si>
  <si>
    <t>DF20237665005</t>
  </si>
  <si>
    <t>Presidente pinto 1351 TB doto 601</t>
  </si>
  <si>
    <t>IBACACHE RAUL</t>
  </si>
  <si>
    <t>Sector hostil   No se toman muchas fotos por precaucion</t>
  </si>
  <si>
    <t>2323012</t>
  </si>
  <si>
    <t>207626042023122619</t>
  </si>
  <si>
    <t>DF20237659728</t>
  </si>
  <si>
    <t>Independencia 435 dpto 930 A</t>
  </si>
  <si>
    <t>Atiende concerge pero no permite accesob. No se toman fotografias por precaucion a conercio ambulante . Concerge indica q todo bien con dpto</t>
  </si>
  <si>
    <t>2323003</t>
  </si>
  <si>
    <t>207626042023121948</t>
  </si>
  <si>
    <t>DF20237664459</t>
  </si>
  <si>
    <t>Hipodromo chile 1608 dpto 1241</t>
  </si>
  <si>
    <t>Atiende concerge , sin acceso a medidores . No entrega datos ya q no se encuentra cluente en dpto . No se toman mas fotos por precaucion con vecinos complicados</t>
  </si>
  <si>
    <t>2322997</t>
  </si>
  <si>
    <t>207626042023121258</t>
  </si>
  <si>
    <t>DF20237663983</t>
  </si>
  <si>
    <t>Venecia 1635 dpto 1606</t>
  </si>
  <si>
    <t>Atiende concerge e indica q no esta la persona encargada de las llaves . No entrega mas datos</t>
  </si>
  <si>
    <t>2322985</t>
  </si>
  <si>
    <t>207626042023115318</t>
  </si>
  <si>
    <t>DF20237663574</t>
  </si>
  <si>
    <t>Fermin vivaceta 910 dpto 307</t>
  </si>
  <si>
    <t>Atiende trabajador de local pero no entrega datos , corronora visita de personal de emergencia</t>
  </si>
  <si>
    <t>2322982</t>
  </si>
  <si>
    <t>207626042023114315</t>
  </si>
  <si>
    <t>DF20237665904</t>
  </si>
  <si>
    <t>Bezanilla 1585</t>
  </si>
  <si>
    <t>Sin acceso a medidores . Atiende concerge , no entrega datos . Indica q esta todo bien con dptos</t>
  </si>
  <si>
    <t>2322979</t>
  </si>
  <si>
    <t>207626042023113053</t>
  </si>
  <si>
    <t>DF20237666294</t>
  </si>
  <si>
    <t>Independencia 435 dpto 1125 A</t>
  </si>
  <si>
    <t>Atiende concerge , no da acceso a shaft electrico ya q no se encuentra cliente . Pero indica q todo bien con dpto . No se toman muchas fotos por precaucion a conercio ambulante</t>
  </si>
  <si>
    <t>2322978</t>
  </si>
  <si>
    <t>207626042023112742</t>
  </si>
  <si>
    <t>DF20237664719</t>
  </si>
  <si>
    <t>Independencia 733 TR B dpto 815</t>
  </si>
  <si>
    <t>Concerge complicado , desconfia de mi visita , sin acceso a medidores . Indica q todo bien con los dptos . No se toman fotos por precaucion sector conercio ambulante</t>
  </si>
  <si>
    <t>2322977</t>
  </si>
  <si>
    <t>207626042023112338</t>
  </si>
  <si>
    <t>DF20237664022</t>
  </si>
  <si>
    <t>Independencia 733 TR B dpto 1606</t>
  </si>
  <si>
    <t>Atiende concerge de muy mala forma . Sin acceso a medidores . Desconfia de mi visita . No entrega datos  No se toman fotos por precaucion a co ercio ambulante fuera de edificio</t>
  </si>
  <si>
    <t>2322157</t>
  </si>
  <si>
    <t>207525042023171347</t>
  </si>
  <si>
    <t>DF20237659713</t>
  </si>
  <si>
    <t>Los Leones #2000 dp 805 B</t>
  </si>
  <si>
    <t>1-Conserje permite acceso a shaft medidores  2-No declara codigo de ITM 40A utilizado, pero si describe su uso  3-Caja empalme abierta, SIN adulteraciones</t>
  </si>
  <si>
    <t>2322127</t>
  </si>
  <si>
    <t>207525042023165130</t>
  </si>
  <si>
    <t>DF20237658853</t>
  </si>
  <si>
    <t>Francisco Bilbao #2284 dp 95</t>
  </si>
  <si>
    <t>1-TD 12483 se encuentra normalizado 2-No declara codigo de material utilizado, pero si describe su uso</t>
  </si>
  <si>
    <t>2322123</t>
  </si>
  <si>
    <t>207525042023164758</t>
  </si>
  <si>
    <t>DF20237658771</t>
  </si>
  <si>
    <t>Francisco Bilbao #2284 dp 124</t>
  </si>
  <si>
    <t>1-TD 12483 se encuentra normalizado  2-No declaran codigo de material utilizado, pero si describen su uso</t>
  </si>
  <si>
    <t>2321825</t>
  </si>
  <si>
    <t>207525042023162913</t>
  </si>
  <si>
    <t>DF20237660088</t>
  </si>
  <si>
    <t>Regimen Cazadores #1212 loc 6</t>
  </si>
  <si>
    <t>1-Personal presente en local #6 y #5 desconocen de visita de tecnicos y confirman suministro electrico normal</t>
  </si>
  <si>
    <t>2321537</t>
  </si>
  <si>
    <t>207525042023155645</t>
  </si>
  <si>
    <t>DF20237660145</t>
  </si>
  <si>
    <t>Carmen Sylva #2315 dp 306</t>
  </si>
  <si>
    <t>1-Conserje no permite acceso debido a que no tiene registro en bitacora de visita de tecnicos</t>
  </si>
  <si>
    <t>2321513</t>
  </si>
  <si>
    <t>207625042023154720</t>
  </si>
  <si>
    <t>DF20237663873</t>
  </si>
  <si>
    <t>Tobalaba 1255 dpto 1102</t>
  </si>
  <si>
    <t>AVILA JESUS ORLANDO</t>
  </si>
  <si>
    <t>Sin acceso a medidores   Concerge indica q todo bien con dpto . No se puede ingresar a medidores , ya q no tiene las llaves electricas a mano</t>
  </si>
  <si>
    <t>2321494</t>
  </si>
  <si>
    <t>207525042023150529</t>
  </si>
  <si>
    <t>DF20237659314</t>
  </si>
  <si>
    <t>Marchant Pereira #139 dp 31</t>
  </si>
  <si>
    <t>2321493</t>
  </si>
  <si>
    <t>207525042023143723</t>
  </si>
  <si>
    <t>DF20237662163</t>
  </si>
  <si>
    <t>Jose Miguel Claro #190 dp 305</t>
  </si>
  <si>
    <t>1-Cliente no se encuentra en domicilio, conserje permite acceso a shaft medidores  2-Se mantiene en misma condicion de no registro de medida consumo  Relacion directa con ticket DF20237659818 3-Caja empalme abierta</t>
  </si>
  <si>
    <t>2321492</t>
  </si>
  <si>
    <t>207525042023143426</t>
  </si>
  <si>
    <t>DF20237659818</t>
  </si>
  <si>
    <t>1-Cliente no se encuentra en domicilio, conserje permite acceso a shaft medidores  2-Suminiatro electrico normal, pero en condicion de puente sin registro de medida de consumo  3-Tapa caja empalme abierta</t>
  </si>
  <si>
    <t>2321489</t>
  </si>
  <si>
    <t>207525042023140311</t>
  </si>
  <si>
    <t>DF20237658843</t>
  </si>
  <si>
    <t>Valenzuela Castillo #1218</t>
  </si>
  <si>
    <t>Cristhoper Bravo</t>
  </si>
  <si>
    <t>987335015</t>
  </si>
  <si>
    <t>1-Cliente requiere cambio de ITM en mal estado</t>
  </si>
  <si>
    <t>2321473</t>
  </si>
  <si>
    <t>207525042023134214</t>
  </si>
  <si>
    <t>DF20237662536</t>
  </si>
  <si>
    <t>Francisco Bilbao #1193 dp 33</t>
  </si>
  <si>
    <t>1-TD 1228 se encuentra normalizado  2-No declara codigo de material utilizado, pero si describe su uso</t>
  </si>
  <si>
    <t>2321447</t>
  </si>
  <si>
    <t>207525042023131652</t>
  </si>
  <si>
    <t>DF20237658386</t>
  </si>
  <si>
    <t>Alferez Real #1063 dp 401</t>
  </si>
  <si>
    <t>2321441</t>
  </si>
  <si>
    <t>207525042023125615</t>
  </si>
  <si>
    <t>DF20237660124</t>
  </si>
  <si>
    <t>Nestor Aracena #727</t>
  </si>
  <si>
    <t>2321440</t>
  </si>
  <si>
    <t>207525042023125331</t>
  </si>
  <si>
    <t>DF20237660021</t>
  </si>
  <si>
    <t>2321425</t>
  </si>
  <si>
    <t>207625042023123919</t>
  </si>
  <si>
    <t>DF20237666186</t>
  </si>
  <si>
    <t>Matilde salamanca 950 dpto 303</t>
  </si>
  <si>
    <t>Sin acceso a dptos y medidores , concerge indica q no hay gente en dpto por ende no permite ingresar</t>
  </si>
  <si>
    <t>2321404</t>
  </si>
  <si>
    <t>207625042023121931</t>
  </si>
  <si>
    <t>DF20237665654</t>
  </si>
  <si>
    <t>Providencia 2216 A 44</t>
  </si>
  <si>
    <t>No se toman fotografias por precaucion vial y de comercio ambulante .</t>
  </si>
  <si>
    <t>2321402</t>
  </si>
  <si>
    <t>207625042023121600</t>
  </si>
  <si>
    <t>DF20237662801</t>
  </si>
  <si>
    <t>11 de septiembre 2040 dpto 1001</t>
  </si>
  <si>
    <t>Local comercial , atiende persona corrobora visita de personal de emergencia , pero no entrega datos . No se toman muchas fotos para prevenir problemas con vecinos de otros locales</t>
  </si>
  <si>
    <t>2321380</t>
  </si>
  <si>
    <t>207625042023115307</t>
  </si>
  <si>
    <t>DF20237666034</t>
  </si>
  <si>
    <t>Galvarino gallardo 1755 dpto 502</t>
  </si>
  <si>
    <t>Atiende concerge no permite ingresar a medidores , ya q cliente no se encuentra en dpto</t>
  </si>
  <si>
    <t>2321379</t>
  </si>
  <si>
    <t>207625042023115025</t>
  </si>
  <si>
    <t>DF20237665820</t>
  </si>
  <si>
    <t>Carlos antunez 1875  201</t>
  </si>
  <si>
    <t>1 foto falta mayor data . Sin acceso a dptos . No se toman mas fotos por prevencion vial</t>
  </si>
  <si>
    <t>2321373</t>
  </si>
  <si>
    <t>207625042023113438</t>
  </si>
  <si>
    <t>DF20237665024</t>
  </si>
  <si>
    <t>Manuel montt 275 SC</t>
  </si>
  <si>
    <t>Sin acceso a medidor</t>
  </si>
  <si>
    <t>2321369</t>
  </si>
  <si>
    <t>207625042023112440</t>
  </si>
  <si>
    <t>DF20237663912</t>
  </si>
  <si>
    <t>Manuel montt 211</t>
  </si>
  <si>
    <t>Local comercial cerrado . Sin acceso</t>
  </si>
  <si>
    <t>2321368</t>
  </si>
  <si>
    <t>207625042023112146</t>
  </si>
  <si>
    <t>DF20237663390</t>
  </si>
  <si>
    <t>Pio nono 223</t>
  </si>
  <si>
    <t>Falta mayor data en fotografias . Local comercial . Atiende persona q trabja , pero no tiene conocimiento de visita de personal de emergencia</t>
  </si>
  <si>
    <t>2321359</t>
  </si>
  <si>
    <t>207625042023105834</t>
  </si>
  <si>
    <t>DF20237666178</t>
  </si>
  <si>
    <t>Jofre 180  12</t>
  </si>
  <si>
    <t>Sin acceso q condominio . Se llama por citofono , sin respuesta</t>
  </si>
  <si>
    <t>2320185</t>
  </si>
  <si>
    <t>207524042023162033</t>
  </si>
  <si>
    <t>DF20237658776</t>
  </si>
  <si>
    <t>Pedro Leon Gallo #725 B</t>
  </si>
  <si>
    <t>2320147</t>
  </si>
  <si>
    <t>207524042023154552</t>
  </si>
  <si>
    <t>DF20237662009</t>
  </si>
  <si>
    <t>Seminario #39 dp 106</t>
  </si>
  <si>
    <t>1-Cliente via citofono confirma encontrarse con suministro electrico normalizado  2-No declara codigo de ITM utilizado, pero si describe su uso</t>
  </si>
  <si>
    <t>2320135</t>
  </si>
  <si>
    <t>207524042023153317</t>
  </si>
  <si>
    <t>DF20237643994</t>
  </si>
  <si>
    <t>Providencia #91 dp 4A</t>
  </si>
  <si>
    <t>2320127</t>
  </si>
  <si>
    <t>207524042023152157</t>
  </si>
  <si>
    <t>DF20237660398</t>
  </si>
  <si>
    <t>Vicuña Mackenna #58 dp 316</t>
  </si>
  <si>
    <t>2320122</t>
  </si>
  <si>
    <t>207524042023151231</t>
  </si>
  <si>
    <t>DF20237641897</t>
  </si>
  <si>
    <t>Viña del Mar #058</t>
  </si>
  <si>
    <t>2320118</t>
  </si>
  <si>
    <t>207524042023145732</t>
  </si>
  <si>
    <t>DF20237640077</t>
  </si>
  <si>
    <t>Vicuña Mackenna #186</t>
  </si>
  <si>
    <t>2320109</t>
  </si>
  <si>
    <t>207524042023142320</t>
  </si>
  <si>
    <t>DF20237659329</t>
  </si>
  <si>
    <t>Rancagua #0217</t>
  </si>
  <si>
    <t>1-TD 20945 se encuentra en servicio normal</t>
  </si>
  <si>
    <t>2320100</t>
  </si>
  <si>
    <t>207524042023140952</t>
  </si>
  <si>
    <t>DF20237661299</t>
  </si>
  <si>
    <t>Gral. Bustamante #86</t>
  </si>
  <si>
    <t>2320088</t>
  </si>
  <si>
    <t>207524042023135517</t>
  </si>
  <si>
    <t>DF20237660267</t>
  </si>
  <si>
    <t>Seminario #143 dp 606</t>
  </si>
  <si>
    <t>1-Cliente no se encuentra en domicilio, conserje permite acceso a shaft medidores  2-Suministro electrico normalizado  3-Caja empalme abierta, SIN adulteraciones</t>
  </si>
  <si>
    <t>2320080</t>
  </si>
  <si>
    <t>207624042023134158</t>
  </si>
  <si>
    <t>DF20237663711</t>
  </si>
  <si>
    <t>El bosque 2265 doto 303</t>
  </si>
  <si>
    <t>Sin acceso a medidores . Se llama por citofono , sin respuesta</t>
  </si>
  <si>
    <t>2320079</t>
  </si>
  <si>
    <t>207524042023133926</t>
  </si>
  <si>
    <t>DF20237615927</t>
  </si>
  <si>
    <t>Francisco Bilbao #225 SC</t>
  </si>
  <si>
    <t>1-Conserje confirma que tenian problema al interior de su instalacion  2-Suministro electrico normal</t>
  </si>
  <si>
    <t>2320059</t>
  </si>
  <si>
    <t>207524042023131740</t>
  </si>
  <si>
    <t>DF20237660378</t>
  </si>
  <si>
    <t>Jofre #185 2P</t>
  </si>
  <si>
    <t>2320049</t>
  </si>
  <si>
    <t>207524042023130859</t>
  </si>
  <si>
    <t>DF20237659391</t>
  </si>
  <si>
    <t>Jofre #11 dp 32</t>
  </si>
  <si>
    <t>2320043</t>
  </si>
  <si>
    <t>207524042023130046</t>
  </si>
  <si>
    <t>DF20237641623</t>
  </si>
  <si>
    <t>Ramon Carnicer #273 dp 22</t>
  </si>
  <si>
    <t>2320033</t>
  </si>
  <si>
    <t>207624042023124736</t>
  </si>
  <si>
    <t>DF20237665742</t>
  </si>
  <si>
    <t>Jorge matte 2536 sc</t>
  </si>
  <si>
    <t>2320026</t>
  </si>
  <si>
    <t>207624042023123743</t>
  </si>
  <si>
    <t>DF20237663006</t>
  </si>
  <si>
    <t>Tobalaba , pocuro</t>
  </si>
  <si>
    <t>Figura como sector normal con suministro</t>
  </si>
  <si>
    <t>2320017</t>
  </si>
  <si>
    <t>207624042023121700</t>
  </si>
  <si>
    <t>DF20237663525</t>
  </si>
  <si>
    <t>Los conquistadores 2604</t>
  </si>
  <si>
    <t>Corresponde a medidor de aguas andinas . Desconectado</t>
  </si>
  <si>
    <t>2320008</t>
  </si>
  <si>
    <t>207624042023115758</t>
  </si>
  <si>
    <t>DF20237665564</t>
  </si>
  <si>
    <t>Francisco noguera 217 P1 10</t>
  </si>
  <si>
    <t>2320004</t>
  </si>
  <si>
    <t>207624042023114454</t>
  </si>
  <si>
    <t>DF20237662639</t>
  </si>
  <si>
    <t>Antonio varas 70 dpto 214</t>
  </si>
  <si>
    <t>Sector problematico , no se toman muchas fotografias , para evitar problema vial . Sin acceso a dptos</t>
  </si>
  <si>
    <t>2319976</t>
  </si>
  <si>
    <t>207624042023112827</t>
  </si>
  <si>
    <t>DF20237662802</t>
  </si>
  <si>
    <t>Providencia 455 dpto 1008</t>
  </si>
  <si>
    <t>Atiende guardia , indica , q todo bien con dpto . Sin acceso a medidores</t>
  </si>
  <si>
    <t>2319971</t>
  </si>
  <si>
    <t>207624042023111453</t>
  </si>
  <si>
    <t>DF20237663852</t>
  </si>
  <si>
    <t>Obispo donoso 19 dpto 258</t>
  </si>
  <si>
    <t>Sin acceso a dptos y medidores . No se tomqn muchas fotos por precaucion con vecinos</t>
  </si>
  <si>
    <t>2319970</t>
  </si>
  <si>
    <t>207624042023111223</t>
  </si>
  <si>
    <t>DF20237664049</t>
  </si>
  <si>
    <t>Jose miguel claro 1165 dpto 258</t>
  </si>
  <si>
    <t>Problema externo , Emp. Subt</t>
  </si>
  <si>
    <t>2319960</t>
  </si>
  <si>
    <t>207624042023105346</t>
  </si>
  <si>
    <t>DF20237662445</t>
  </si>
  <si>
    <t>Santa isabel 260</t>
  </si>
  <si>
    <t>Local comercial , nadie atiende</t>
  </si>
  <si>
    <t>2318784</t>
  </si>
  <si>
    <t>207522042023165320</t>
  </si>
  <si>
    <t>DF20237616933</t>
  </si>
  <si>
    <t>Alvaro Casanova #289</t>
  </si>
  <si>
    <t>2318783</t>
  </si>
  <si>
    <t>207522042023165010</t>
  </si>
  <si>
    <t>DF20237617675</t>
  </si>
  <si>
    <t>2318778</t>
  </si>
  <si>
    <t>207522042023163606</t>
  </si>
  <si>
    <t>DF20237614489</t>
  </si>
  <si>
    <t>Las Perdices #123 C 33</t>
  </si>
  <si>
    <t>1-Cliente no se encuentra en domicilio, conserje no permite acceso a condominio  2-Suministro electrico normal en sector</t>
  </si>
  <si>
    <t>2318773</t>
  </si>
  <si>
    <t>207522042023162239</t>
  </si>
  <si>
    <t>DF20237617690</t>
  </si>
  <si>
    <t>Calle B #200</t>
  </si>
  <si>
    <t>2318769</t>
  </si>
  <si>
    <t>207522042023161704</t>
  </si>
  <si>
    <t>DF20237616290</t>
  </si>
  <si>
    <t>Alcala De Henares #7293</t>
  </si>
  <si>
    <t>2318760</t>
  </si>
  <si>
    <t>207522042023155832</t>
  </si>
  <si>
    <t>DF20237617576</t>
  </si>
  <si>
    <t>Lonquimay #525</t>
  </si>
  <si>
    <t>1-Cliente no se encuentra en domcilio 2-Suministro electrico normal en sector</t>
  </si>
  <si>
    <t>2318737</t>
  </si>
  <si>
    <t>207522042023150056</t>
  </si>
  <si>
    <t>DF20237614629</t>
  </si>
  <si>
    <t>Jose Ingenieros #3366</t>
  </si>
  <si>
    <t>Claudia Cuitiño</t>
  </si>
  <si>
    <t>950610562</t>
  </si>
  <si>
    <t>1-Cliente con suministro electrico normalizado 2-Caja B.T DAE sin tapa</t>
  </si>
  <si>
    <t>2318730</t>
  </si>
  <si>
    <t>207522042023143704</t>
  </si>
  <si>
    <t>DF20237617397</t>
  </si>
  <si>
    <t>Francisca de Rimini #3736</t>
  </si>
  <si>
    <t>2318725</t>
  </si>
  <si>
    <t>207522042023141835</t>
  </si>
  <si>
    <t>DF20237615578</t>
  </si>
  <si>
    <t>Benozzo Gozzolli #4419 A</t>
  </si>
  <si>
    <t>2318714</t>
  </si>
  <si>
    <t>207522042023135849</t>
  </si>
  <si>
    <t>DF20237615789</t>
  </si>
  <si>
    <t>Calbuco #6385</t>
  </si>
  <si>
    <t>1-Cliente presente es menor de edad, confirma suministro electrico normalizado 2-Caja B.T DAE sin tapa</t>
  </si>
  <si>
    <t>2318703</t>
  </si>
  <si>
    <t>207622042023133826</t>
  </si>
  <si>
    <t>DF20237665779</t>
  </si>
  <si>
    <t>Amapolas 3715</t>
  </si>
  <si>
    <t>Se divisa gente dentro de casa pero nadie atiende . Sin mayor observacion</t>
  </si>
  <si>
    <t>2318674</t>
  </si>
  <si>
    <t>207622042023123647</t>
  </si>
  <si>
    <t>DF20237664880</t>
  </si>
  <si>
    <t>El bosque 729 dpto 21</t>
  </si>
  <si>
    <t>Falta mayor data en fotografias . Atuende concerge , pero no permite ingresar a medidores , dice tener problemas con personal de enel . No entrega datos</t>
  </si>
  <si>
    <t>2318672</t>
  </si>
  <si>
    <t>207622042023121427</t>
  </si>
  <si>
    <t>DF20237662586</t>
  </si>
  <si>
    <t>Ricardo lyon 1962  dpto 304</t>
  </si>
  <si>
    <t>2318667</t>
  </si>
  <si>
    <t>207622042023114618</t>
  </si>
  <si>
    <t>DF20237665029</t>
  </si>
  <si>
    <t>Federico froebel 1840 dpto 606</t>
  </si>
  <si>
    <t>Alejandro avila</t>
  </si>
  <si>
    <t>224929100</t>
  </si>
  <si>
    <t>2318660</t>
  </si>
  <si>
    <t>207622042023112347</t>
  </si>
  <si>
    <t>DF20237662581</t>
  </si>
  <si>
    <t>Doctor manuel barros borgoño 236 AZ. P 14</t>
  </si>
  <si>
    <t>2318658</t>
  </si>
  <si>
    <t>207622042023111155</t>
  </si>
  <si>
    <t>DF20237663419</t>
  </si>
  <si>
    <t>Jose miguel claro 783</t>
  </si>
  <si>
    <t>Falta mayor data en fotos . Sector normal , con suministro</t>
  </si>
  <si>
    <t>2318654</t>
  </si>
  <si>
    <t>207622042023105131</t>
  </si>
  <si>
    <t>DF20237663592</t>
  </si>
  <si>
    <t>Los navegantes 2290</t>
  </si>
  <si>
    <t>2318651</t>
  </si>
  <si>
    <t>207622042023104651</t>
  </si>
  <si>
    <t>DF20237637273</t>
  </si>
  <si>
    <t>Jose manuel infante 1333 6</t>
  </si>
  <si>
    <t>Sin acceso a medidores . Falta maxima de fotos exigidas .</t>
  </si>
  <si>
    <t>2318646</t>
  </si>
  <si>
    <t>207622042023103130</t>
  </si>
  <si>
    <t>DF20237666554</t>
  </si>
  <si>
    <t>Fte vicuña mackena 290</t>
  </si>
  <si>
    <t>Problema externo , fuente de poder</t>
  </si>
  <si>
    <t>2318644</t>
  </si>
  <si>
    <t>207622042023102929</t>
  </si>
  <si>
    <t>DF20237665267</t>
  </si>
  <si>
    <t>Fte , vicuña mackena 290</t>
  </si>
  <si>
    <t>2318329</t>
  </si>
  <si>
    <t>207521042023170346</t>
  </si>
  <si>
    <t>DF20237665483</t>
  </si>
  <si>
    <t>Nicolas de Garnica #453</t>
  </si>
  <si>
    <t>2318323</t>
  </si>
  <si>
    <t>207521042023165529</t>
  </si>
  <si>
    <t>DF20237665522</t>
  </si>
  <si>
    <t>Venezuela #0495</t>
  </si>
  <si>
    <t>2318318</t>
  </si>
  <si>
    <t>207521042023163917</t>
  </si>
  <si>
    <t>DF20237664769</t>
  </si>
  <si>
    <t>Castelgandolfo #2812</t>
  </si>
  <si>
    <t>2318316</t>
  </si>
  <si>
    <t>207521042023162730</t>
  </si>
  <si>
    <t>DF20237665101</t>
  </si>
  <si>
    <t>Los Cardenales Ote #414</t>
  </si>
  <si>
    <t>1-Cliente no se encuentra en domicilio 2-Caja B.T DAE con tapa abierta</t>
  </si>
  <si>
    <t>2318315</t>
  </si>
  <si>
    <t>207521042023161313</t>
  </si>
  <si>
    <t>DF20237661784</t>
  </si>
  <si>
    <t>Recoleta #3199</t>
  </si>
  <si>
    <t>2318313</t>
  </si>
  <si>
    <t>207521042023160011</t>
  </si>
  <si>
    <t>DF20237664278</t>
  </si>
  <si>
    <t>Los Andes #3055</t>
  </si>
  <si>
    <t>2318310</t>
  </si>
  <si>
    <t>207521042023154221</t>
  </si>
  <si>
    <t>DF20237661332</t>
  </si>
  <si>
    <t>Francisco #2849</t>
  </si>
  <si>
    <t>2318304</t>
  </si>
  <si>
    <t>207521042023150502</t>
  </si>
  <si>
    <t>DF20237666453</t>
  </si>
  <si>
    <t>La Quintrala #2309</t>
  </si>
  <si>
    <t>1-Cables a baja altura corresponden a Corrientes Debiles</t>
  </si>
  <si>
    <t>2318297</t>
  </si>
  <si>
    <t>207521042023145518</t>
  </si>
  <si>
    <t>DF20237665705</t>
  </si>
  <si>
    <t>Los Flamencos #2484 C dp 30</t>
  </si>
  <si>
    <t>1-Se evita tomar fotografias, vecino del lugar reclama de forma hostil la no recepcion de boletas. No quiere entrar en razon me retiro del lugar</t>
  </si>
  <si>
    <t>2318290</t>
  </si>
  <si>
    <t>207521042023143854</t>
  </si>
  <si>
    <t>DF20237664390</t>
  </si>
  <si>
    <t>El Abedul #2841</t>
  </si>
  <si>
    <t>Rodrigo Llebul</t>
  </si>
  <si>
    <t>2318286</t>
  </si>
  <si>
    <t>207621042023142451</t>
  </si>
  <si>
    <t>DF20237664580</t>
  </si>
  <si>
    <t>San luis 1529</t>
  </si>
  <si>
    <t>Sector hostil . No se toman fotos por precaucion .</t>
  </si>
  <si>
    <t>2318284</t>
  </si>
  <si>
    <t>207521042023142232</t>
  </si>
  <si>
    <t>DF20237665815</t>
  </si>
  <si>
    <t>Arturo Prat #3647</t>
  </si>
  <si>
    <t>2318281</t>
  </si>
  <si>
    <t>207521042023141057</t>
  </si>
  <si>
    <t>DF20237666488</t>
  </si>
  <si>
    <t>Carolina #3519</t>
  </si>
  <si>
    <t>1-Se encuentra menor de edad, la cual confirma suministro electrico normalizado</t>
  </si>
  <si>
    <t>2318273</t>
  </si>
  <si>
    <t>207521042023135831</t>
  </si>
  <si>
    <t>DF20237664910</t>
  </si>
  <si>
    <t>Hanga Roa #1152</t>
  </si>
  <si>
    <t>1-Cliente no se encuentra en domicilio  2-Acometida reparada de forma provisoria con union colcha.</t>
  </si>
  <si>
    <t>2318040</t>
  </si>
  <si>
    <t>207621042023131027</t>
  </si>
  <si>
    <t>DF20237663649</t>
  </si>
  <si>
    <t>Adolfo ossa 2747</t>
  </si>
  <si>
    <t>2318034</t>
  </si>
  <si>
    <t>207621042023125006</t>
  </si>
  <si>
    <t>DF20237662245</t>
  </si>
  <si>
    <t>Belusario prats 1840 dpto 1408</t>
  </si>
  <si>
    <t>Atiende concerge , indica q todo bien con dpto , no entrega datos . Sin acceso a medidores , no se toman mas fotografias por precaucion</t>
  </si>
  <si>
    <t>2318031</t>
  </si>
  <si>
    <t>207621042023124728</t>
  </si>
  <si>
    <t>DF20237662067</t>
  </si>
  <si>
    <t>Belisario prats 1840 dpto 1408</t>
  </si>
  <si>
    <t>Falta mayor data en fotos . Atiende concerge , indicando q todo bien con dpto . Sin acceso a medidores  No entrega datos</t>
  </si>
  <si>
    <t>2318029</t>
  </si>
  <si>
    <t>207621042023124438</t>
  </si>
  <si>
    <t>DF20237661930</t>
  </si>
  <si>
    <t>Belisario prats 1840 dpto 1506</t>
  </si>
  <si>
    <t>Atiende concerge , indica todo bien con dpto , sin acceso a medidores . No atienden de muy buena forma</t>
  </si>
  <si>
    <t>2317986</t>
  </si>
  <si>
    <t>207621042023121936</t>
  </si>
  <si>
    <t>DF20237664548</t>
  </si>
  <si>
    <t>Navarrete lopez 1810</t>
  </si>
  <si>
    <t>Atiende cliente , corrobora visita de personal de emergencia , pero no quiere entregar datos . Por precaucion no se le toma foto a fachada de casa</t>
  </si>
  <si>
    <t>2317934</t>
  </si>
  <si>
    <t>207621042023120120</t>
  </si>
  <si>
    <t>DF20237664621</t>
  </si>
  <si>
    <t>Los nidos 1797</t>
  </si>
  <si>
    <t>2317932</t>
  </si>
  <si>
    <t>207621042023115037</t>
  </si>
  <si>
    <t>DF20237664562</t>
  </si>
  <si>
    <t>13 norte 1142</t>
  </si>
  <si>
    <t>Sector conflictivo . No se toman mas fotos para prevenir</t>
  </si>
  <si>
    <t>2317919</t>
  </si>
  <si>
    <t>207621042023111809</t>
  </si>
  <si>
    <t>DF20237662885</t>
  </si>
  <si>
    <t>Gamero 2821 dpto 41</t>
  </si>
  <si>
    <t>1 foto inapropiada</t>
  </si>
  <si>
    <t>2317912</t>
  </si>
  <si>
    <t>207621042023110147</t>
  </si>
  <si>
    <t>DF20237659480</t>
  </si>
  <si>
    <t>Gamero 1541 dpto 1607</t>
  </si>
  <si>
    <t>Katerine carucci ( concerge )</t>
  </si>
  <si>
    <t>Sin tapa concentrador .</t>
  </si>
  <si>
    <t>2317910</t>
  </si>
  <si>
    <t>207621042023105903</t>
  </si>
  <si>
    <t>DF20237658937</t>
  </si>
  <si>
    <t>Katerine carucci</t>
  </si>
  <si>
    <t>Tapa caja concentrador abierta  .</t>
  </si>
  <si>
    <t>2316412</t>
  </si>
  <si>
    <t>207520042023171228</t>
  </si>
  <si>
    <t>DF20237664142</t>
  </si>
  <si>
    <t>Union #368</t>
  </si>
  <si>
    <t>2316351</t>
  </si>
  <si>
    <t>207520042023154404</t>
  </si>
  <si>
    <t>DF20237661597</t>
  </si>
  <si>
    <t>Renfigo #868</t>
  </si>
  <si>
    <t>1-Cliente si se encuentra pero no desea atender</t>
  </si>
  <si>
    <t>2316344</t>
  </si>
  <si>
    <t>207520042023151814</t>
  </si>
  <si>
    <t>DF20237665456</t>
  </si>
  <si>
    <t>Maestra Lidia Torres #158 dp 101</t>
  </si>
  <si>
    <t>2316343</t>
  </si>
  <si>
    <t>207520042023151559</t>
  </si>
  <si>
    <t>DF20237665034</t>
  </si>
  <si>
    <t>1-Cliente no se encuentra en domicilo, pero conserje permite acceso a shaft medidores</t>
  </si>
  <si>
    <t>2316336</t>
  </si>
  <si>
    <t>207520042023145516</t>
  </si>
  <si>
    <t>DF20237661627</t>
  </si>
  <si>
    <t>Ernesto Pinto Lagarrigue #354</t>
  </si>
  <si>
    <t>1-Direccion corresponde a bar, el cual se encuentra cerrado  2-Suministro electrico normal en el sector</t>
  </si>
  <si>
    <t>2316335</t>
  </si>
  <si>
    <t>207620042023145159</t>
  </si>
  <si>
    <t>DF20237665662</t>
  </si>
  <si>
    <t>5 norte 829</t>
  </si>
  <si>
    <t>2316332</t>
  </si>
  <si>
    <t>207520042023144058</t>
  </si>
  <si>
    <t>DF20237664764</t>
  </si>
  <si>
    <t>Purisima #185 13</t>
  </si>
  <si>
    <t>1-Se llama en puerta de site, no hay respuesta de ningun vecino</t>
  </si>
  <si>
    <t>2316330</t>
  </si>
  <si>
    <t>207520042023142346</t>
  </si>
  <si>
    <t>DF20237662096</t>
  </si>
  <si>
    <t>Loreto #389</t>
  </si>
  <si>
    <t>Leocadio Estalla Miranda</t>
  </si>
  <si>
    <t>971500007</t>
  </si>
  <si>
    <t>1-Cliente se encuentra con 3 ITM de 1x100A 10kA instalados provisoriamente. Cliente requiere normaluzacion con ITM de caja moldeada</t>
  </si>
  <si>
    <t>2316328</t>
  </si>
  <si>
    <t>207520042023140514</t>
  </si>
  <si>
    <t>DF20237664261</t>
  </si>
  <si>
    <t>Loreto #275 bl A dp 805</t>
  </si>
  <si>
    <t>1-No se logra acceso a shaft de medidores debido a que de administracion de edificio la mantienen con llave por cliente con deuda de gastos comunes, conserje no posee esas llaves</t>
  </si>
  <si>
    <t>2316327</t>
  </si>
  <si>
    <t>207620042023140343</t>
  </si>
  <si>
    <t>DF20237663889</t>
  </si>
  <si>
    <t>Eugenio matte 2802</t>
  </si>
  <si>
    <t>2316322</t>
  </si>
  <si>
    <t>207520042023134528</t>
  </si>
  <si>
    <t>DF20237659794</t>
  </si>
  <si>
    <t>Eusebio Lillo #342</t>
  </si>
  <si>
    <t>1-Cliente no se encuentra en domicilio, pero arrendataria confirma encontrarse con suministro electrico  2-No declara codigo de ITM instalado, pero si describe su uso</t>
  </si>
  <si>
    <t>2316320</t>
  </si>
  <si>
    <t>207520042023134213</t>
  </si>
  <si>
    <t>DF20237659343</t>
  </si>
  <si>
    <t>1-Cliente no se encuentra en domicilio, pero arrendatario de local confirma que se encuentra con suministro electrico</t>
  </si>
  <si>
    <t>2316315</t>
  </si>
  <si>
    <t>207620042023133322</t>
  </si>
  <si>
    <t>DF20237663800</t>
  </si>
  <si>
    <t>Bruselas 2709</t>
  </si>
  <si>
    <t>2316304</t>
  </si>
  <si>
    <t>207620042023132425</t>
  </si>
  <si>
    <t>DF20237662610</t>
  </si>
  <si>
    <t>Enrique soro 1051 dpto 33</t>
  </si>
  <si>
    <t>Sector conflictivo . Sin acceso a nedidores . No se toman muchas fotos para prevenir</t>
  </si>
  <si>
    <t>2316097</t>
  </si>
  <si>
    <t>207520042023131327</t>
  </si>
  <si>
    <t>DF20237659904</t>
  </si>
  <si>
    <t>Gutenberg #255</t>
  </si>
  <si>
    <t>1-Suministro electrico normalizado 2-Sector conflictivo</t>
  </si>
  <si>
    <t>2316088</t>
  </si>
  <si>
    <t>207620042023130022</t>
  </si>
  <si>
    <t>DF20237663760</t>
  </si>
  <si>
    <t>Rivera 1768</t>
  </si>
  <si>
    <t>2316087</t>
  </si>
  <si>
    <t>207520042023125640</t>
  </si>
  <si>
    <t>DF20237663172</t>
  </si>
  <si>
    <t>Antonia Lopez Bello #246 B</t>
  </si>
  <si>
    <t>1-Cliente del #246B y #246A ambos confirman que nunca llamaron a ENEL plr alguna falla. Tampoco existio visita de tecnicos a sus locales</t>
  </si>
  <si>
    <t>2316079</t>
  </si>
  <si>
    <t>207620042023124030</t>
  </si>
  <si>
    <t>DF20237665629</t>
  </si>
  <si>
    <t>Quintana 347</t>
  </si>
  <si>
    <t>Se aprecia cliente , pero sin respuesta . Falta maxima de fotos exigidas</t>
  </si>
  <si>
    <t>2316076</t>
  </si>
  <si>
    <t>207620042023123625</t>
  </si>
  <si>
    <t>DF20237663695</t>
  </si>
  <si>
    <t>Personal trabajando en lugar</t>
  </si>
  <si>
    <t>2316074</t>
  </si>
  <si>
    <t>207620042023123430</t>
  </si>
  <si>
    <t>DF20237663343</t>
  </si>
  <si>
    <t>2316072</t>
  </si>
  <si>
    <t>207620042023123234</t>
  </si>
  <si>
    <t>DF20237663291</t>
  </si>
  <si>
    <t>2316071</t>
  </si>
  <si>
    <t>207620042023122852</t>
  </si>
  <si>
    <t>DF20237663150</t>
  </si>
  <si>
    <t>Direccion con personsl trabajando .</t>
  </si>
  <si>
    <t>2316068</t>
  </si>
  <si>
    <t>207620042023122642</t>
  </si>
  <si>
    <t>DF20237663023</t>
  </si>
  <si>
    <t>Quintana 335</t>
  </si>
  <si>
    <t>2316061</t>
  </si>
  <si>
    <t>207520042023115910</t>
  </si>
  <si>
    <t>DF20237663724</t>
  </si>
  <si>
    <t>Jose Maria Caro #1109</t>
  </si>
  <si>
    <t>2315319</t>
  </si>
  <si>
    <t>207519042023182733</t>
  </si>
  <si>
    <t>DF20237662571</t>
  </si>
  <si>
    <t>El Roble #939 esp 3D 502</t>
  </si>
  <si>
    <t>1-Conserje no permite acceso, duda de mi procedencia de ENEL</t>
  </si>
  <si>
    <t>2315317</t>
  </si>
  <si>
    <t>207519042023182413</t>
  </si>
  <si>
    <t>DF20237660182</t>
  </si>
  <si>
    <t>El Roble #738</t>
  </si>
  <si>
    <t>1-Cliente confirma estar con suministro electrico normalizado</t>
  </si>
  <si>
    <t>2314808</t>
  </si>
  <si>
    <t>207619042023152250</t>
  </si>
  <si>
    <t>DF20237663654</t>
  </si>
  <si>
    <t>2314771</t>
  </si>
  <si>
    <t>207519042023135947</t>
  </si>
  <si>
    <t>DF20237659761</t>
  </si>
  <si>
    <t>Muñoz Gamero #1148</t>
  </si>
  <si>
    <t>1-No se logra dar con ubicacion, no coincide direccion con fotografias de informe cuadrilla</t>
  </si>
  <si>
    <t>2314763</t>
  </si>
  <si>
    <t>207519042023134455</t>
  </si>
  <si>
    <t>DF20237659551</t>
  </si>
  <si>
    <t>2314753</t>
  </si>
  <si>
    <t>207519042023133121</t>
  </si>
  <si>
    <t>DF20237659504</t>
  </si>
  <si>
    <t>Emiliano Zapata #916 ed 3 dp 310</t>
  </si>
  <si>
    <t>1-Conserje no tiene registro de visita de tecnicos el dia del ticket. Motivo por el cual no permite acceso</t>
  </si>
  <si>
    <t>2314741</t>
  </si>
  <si>
    <t>207619042023132006</t>
  </si>
  <si>
    <t>DF20237665020</t>
  </si>
  <si>
    <t>Lota 230 dpto 401</t>
  </si>
  <si>
    <t>Jose luis rodriguez</t>
  </si>
  <si>
    <t>2314740</t>
  </si>
  <si>
    <t>207519042023131755</t>
  </si>
  <si>
    <t>DF20237659719</t>
  </si>
  <si>
    <t>Obispo Diego de Medellin #819</t>
  </si>
  <si>
    <t>1-Cliente no se encuentra en domicilio  2-Se aprecia suministro electrico normalizado</t>
  </si>
  <si>
    <t>2314739</t>
  </si>
  <si>
    <t>207619042023131717</t>
  </si>
  <si>
    <t>DF20237664526</t>
  </si>
  <si>
    <t>Lota ote , av. Suecia SN</t>
  </si>
  <si>
    <t>2314725</t>
  </si>
  <si>
    <t>207519042023125914</t>
  </si>
  <si>
    <t>DF20237661321</t>
  </si>
  <si>
    <t>Victor Cuccuini #301</t>
  </si>
  <si>
    <t>1-Sector conflictivo 2-Suministro electrico normal en sector</t>
  </si>
  <si>
    <t>2314723</t>
  </si>
  <si>
    <t>207519042023125402</t>
  </si>
  <si>
    <t>DF20237660528</t>
  </si>
  <si>
    <t>2314718</t>
  </si>
  <si>
    <t>207519042023124912</t>
  </si>
  <si>
    <t>DF20237660265</t>
  </si>
  <si>
    <t>1-Sector conflictivo  2-No declara codigo de ITM utilizado, perobsi describe su uso</t>
  </si>
  <si>
    <t>2314715</t>
  </si>
  <si>
    <t>207619042023124814</t>
  </si>
  <si>
    <t>DF20237663243</t>
  </si>
  <si>
    <t>Renato zanelli 1326</t>
  </si>
  <si>
    <t>Se visualiza gente dentro de domicilio , pero nadie atiende</t>
  </si>
  <si>
    <t>2314705</t>
  </si>
  <si>
    <t>207519042023123714</t>
  </si>
  <si>
    <t>DF20237660081</t>
  </si>
  <si>
    <t>Victor Cuccuini #325</t>
  </si>
  <si>
    <t>1-Cliente hostil, reclama por artefactos quemados y no quiere entrar en razon para el dialogo</t>
  </si>
  <si>
    <t>2314691</t>
  </si>
  <si>
    <t>207619042023122935</t>
  </si>
  <si>
    <t>DF20237663699</t>
  </si>
  <si>
    <t>Los leones 952</t>
  </si>
  <si>
    <t>Problema al poder ingresar a medidor . Atiende persona no muy agradable . No se toman fotos para prevenir problemas con personas</t>
  </si>
  <si>
    <t>2314688</t>
  </si>
  <si>
    <t>207519042023122740</t>
  </si>
  <si>
    <t>DF20237659743</t>
  </si>
  <si>
    <t>Lircay #480</t>
  </si>
  <si>
    <t>2314685</t>
  </si>
  <si>
    <t>207619042023122651</t>
  </si>
  <si>
    <t>DF20237662819</t>
  </si>
  <si>
    <t>Doctor pedro lautaro ferrer 3339</t>
  </si>
  <si>
    <t>Falta mayor data en fotografias . Sin acceso a medidores</t>
  </si>
  <si>
    <t>2314673</t>
  </si>
  <si>
    <t>207619042023121321</t>
  </si>
  <si>
    <t>DF20237664279</t>
  </si>
  <si>
    <t>Corresponde a direccion de doctor pedro lautaro ferrer 3044 , es obra en construccion , sin acceso a medidor , no se encuentra persona a cargo en porteria . No se toman muchas fotos para prevenir</t>
  </si>
  <si>
    <t>2314669</t>
  </si>
  <si>
    <t>207519042023120628</t>
  </si>
  <si>
    <t>DF20237658824</t>
  </si>
  <si>
    <t>Maestra Lidia Torres #45 dp 803</t>
  </si>
  <si>
    <t>1-Cliente no se encuentra en domicilio, conserje permite acceso a shaft electrico  2-Suministro electrico normalizado  3-Caja empalme de equipo medida se encuentra abierto, SIN adulteraciones</t>
  </si>
  <si>
    <t>2314661</t>
  </si>
  <si>
    <t>207619042023120054</t>
  </si>
  <si>
    <t>DF20237663154</t>
  </si>
  <si>
    <t>Francisco bilbao 2260 dpto 11</t>
  </si>
  <si>
    <t>2314657</t>
  </si>
  <si>
    <t>207519042023115058</t>
  </si>
  <si>
    <t>DF20237663660</t>
  </si>
  <si>
    <t>Peru #670</t>
  </si>
  <si>
    <t>1-Cliente si se encuentra en local, pero no atiende  2-Acometida trifasica tiene 2 reparaciones provisorias con union colcha</t>
  </si>
  <si>
    <t>2314649</t>
  </si>
  <si>
    <t>207619042023113353</t>
  </si>
  <si>
    <t>DF20237662641</t>
  </si>
  <si>
    <t>Francisco bilbao 2284 dpto 123</t>
  </si>
  <si>
    <t>Atiende concerge no entrega muchos datos , cliente estaria con suministro normal  No se toman fotos por precaucion vial y por carabineros en lugarv</t>
  </si>
  <si>
    <t>2314647</t>
  </si>
  <si>
    <t>207619042023113116</t>
  </si>
  <si>
    <t>DF20237663318</t>
  </si>
  <si>
    <t>Francisco bilbao 2260 dpto 63</t>
  </si>
  <si>
    <t>Atiende concerge indicando q todo bien con cluente , no permite acceso a medidores , ya q si no esta cliente no puede</t>
  </si>
  <si>
    <t>2314646</t>
  </si>
  <si>
    <t>207619042023112836</t>
  </si>
  <si>
    <t>DF20237663618</t>
  </si>
  <si>
    <t>Regimiento cazadores 1228 dpto 508</t>
  </si>
  <si>
    <t>2312977</t>
  </si>
  <si>
    <t>207618042023130606</t>
  </si>
  <si>
    <t>DF20237662918</t>
  </si>
  <si>
    <t>Venecia 1605 dpto 1034</t>
  </si>
  <si>
    <t>Gerardo narvaez</t>
  </si>
  <si>
    <t>Tapa caja de empalme abierta y sin portasello .</t>
  </si>
  <si>
    <t>2312975</t>
  </si>
  <si>
    <t>207618042023130107</t>
  </si>
  <si>
    <t>DF20237662595</t>
  </si>
  <si>
    <t>Venecoa 1605 dpto 1329</t>
  </si>
  <si>
    <t>Se verifica pero no se puede verificar shaft electrico ya q puerta esta trabada .</t>
  </si>
  <si>
    <t>2312953</t>
  </si>
  <si>
    <t>207618042023122619</t>
  </si>
  <si>
    <t>DF20237662074</t>
  </si>
  <si>
    <t>Cazadores 986</t>
  </si>
  <si>
    <t>Sector hostil  Sin moradores .</t>
  </si>
  <si>
    <t>2312948</t>
  </si>
  <si>
    <t>207618042023121820</t>
  </si>
  <si>
    <t>DF20237661688</t>
  </si>
  <si>
    <t>16 norte 1065</t>
  </si>
  <si>
    <t>1 foto falta mayor data . Sector hostil . No se toman muchas fotos por precaucion , gente comerciante alrededor</t>
  </si>
  <si>
    <t>2312938</t>
  </si>
  <si>
    <t>207618042023115908</t>
  </si>
  <si>
    <t>DF20237659377</t>
  </si>
  <si>
    <t>Salomon sack 640</t>
  </si>
  <si>
    <t>Problema externo , cables telefonicos en suelo</t>
  </si>
  <si>
    <t>2312935</t>
  </si>
  <si>
    <t>207618042023115223</t>
  </si>
  <si>
    <t>DF20237659511</t>
  </si>
  <si>
    <t>Alcalde german dominguez 1007</t>
  </si>
  <si>
    <t>Maria isabel contreras</t>
  </si>
  <si>
    <t>2312923</t>
  </si>
  <si>
    <t>207618042023113430</t>
  </si>
  <si>
    <t>DF20237659404</t>
  </si>
  <si>
    <t>5 norte 838</t>
  </si>
  <si>
    <t>Sin moradores , corresponde en terreno a num. Municipal 741</t>
  </si>
  <si>
    <t>2312893</t>
  </si>
  <si>
    <t>207618042023111345</t>
  </si>
  <si>
    <t>DF20237662049</t>
  </si>
  <si>
    <t>Comandante canales 1804 L</t>
  </si>
  <si>
    <t>2312890</t>
  </si>
  <si>
    <t>207618042023110917</t>
  </si>
  <si>
    <t>DF20237662981</t>
  </si>
  <si>
    <t>Rivera 1710</t>
  </si>
  <si>
    <t>Atiende cliente de negocio , pero no entrega datos , no le da importancia a la visita</t>
  </si>
  <si>
    <t>2312874</t>
  </si>
  <si>
    <t>207618042023104849</t>
  </si>
  <si>
    <t>DF20237662866</t>
  </si>
  <si>
    <t>Echazarreta 734</t>
  </si>
  <si>
    <t>2311530</t>
  </si>
  <si>
    <t>207517042023153254</t>
  </si>
  <si>
    <t>DF20237666000</t>
  </si>
  <si>
    <t>Salas #328 Casa C</t>
  </si>
  <si>
    <t>1-Sector conflictivo, se evita tomar fotografias  2-Suministro electrico normalizado</t>
  </si>
  <si>
    <t>2311525</t>
  </si>
  <si>
    <t>207517042023152537</t>
  </si>
  <si>
    <t>DF20237665633</t>
  </si>
  <si>
    <t>Salas #328 casa C</t>
  </si>
  <si>
    <t>1-Sector conflictivo, se evita tonar fotografias  2-Suministro electrico normalizado</t>
  </si>
  <si>
    <t>2311519</t>
  </si>
  <si>
    <t>207517042023151852</t>
  </si>
  <si>
    <t>DF20237662702</t>
  </si>
  <si>
    <t>San Vicente #1069</t>
  </si>
  <si>
    <t>1-No se logra llamar a cliente debido a un perro, que al intentar acercarse a domicilio intenta morder</t>
  </si>
  <si>
    <t>2311511</t>
  </si>
  <si>
    <t>207517042023150840</t>
  </si>
  <si>
    <t>DF20237665579</t>
  </si>
  <si>
    <t>Huber Benitez #4425</t>
  </si>
  <si>
    <t>2311508</t>
  </si>
  <si>
    <t>207517042023145933</t>
  </si>
  <si>
    <t>DF20237658892</t>
  </si>
  <si>
    <t>Huber Benitez #4398</t>
  </si>
  <si>
    <t>1-Cliente si se encuentra pero no atiende</t>
  </si>
  <si>
    <t>2311505</t>
  </si>
  <si>
    <t>207517042023145003</t>
  </si>
  <si>
    <t>DF20237663907</t>
  </si>
  <si>
    <t>Huber Benitez #4367</t>
  </si>
  <si>
    <t>1-Suministro electrico normalizado  2-En fotografia adjunta en informe de cuadrilla se aprecia ITM 25A SAIME, en inspeccion se encuentra instalado un ITM de 40A CRADY ñ</t>
  </si>
  <si>
    <t>2311482</t>
  </si>
  <si>
    <t>207517042023143429</t>
  </si>
  <si>
    <t>DF20237663717</t>
  </si>
  <si>
    <t>Olegario Lazo #4209</t>
  </si>
  <si>
    <t>Catherine Urzua</t>
  </si>
  <si>
    <t>955276261</t>
  </si>
  <si>
    <t>2311474</t>
  </si>
  <si>
    <t>207517042023142145</t>
  </si>
  <si>
    <t>DF20237663285</t>
  </si>
  <si>
    <t>Alfredo Rosende #1110</t>
  </si>
  <si>
    <t>2311466</t>
  </si>
  <si>
    <t>207517042023141112</t>
  </si>
  <si>
    <t>DF20237659558</t>
  </si>
  <si>
    <t>Uruguayana #4083</t>
  </si>
  <si>
    <t>1-Cliente no se encuentra en domicilio  2-Caja B.T DAE se encuentra sin tapa</t>
  </si>
  <si>
    <t>2311462</t>
  </si>
  <si>
    <t>207517042023135708</t>
  </si>
  <si>
    <t>DF20237658741</t>
  </si>
  <si>
    <t>Montana #3749 B</t>
  </si>
  <si>
    <t>1-Cliente no se encuentra en domicilio  2-No se logra acceso a concentrado de empalmes debido a vecinos del sector que piensan que realizare cortes de suministro, no quieren entrar en razon y me retiro del lugar por seguridad</t>
  </si>
  <si>
    <t>2311460</t>
  </si>
  <si>
    <t>207517042023135448</t>
  </si>
  <si>
    <t>DF20237658662</t>
  </si>
  <si>
    <t>2311438</t>
  </si>
  <si>
    <t>207617042023132552</t>
  </si>
  <si>
    <t>DF20237662591</t>
  </si>
  <si>
    <t>Hinojosa robles 2790</t>
  </si>
  <si>
    <t>2311416</t>
  </si>
  <si>
    <t>207617042023124755</t>
  </si>
  <si>
    <t>DF20237661246</t>
  </si>
  <si>
    <t>Montau 1420</t>
  </si>
  <si>
    <t>Se visualiza gente dentro de domicilio pero no sale nadie</t>
  </si>
  <si>
    <t>2311412</t>
  </si>
  <si>
    <t>207617042023123046</t>
  </si>
  <si>
    <t>DF20237658650</t>
  </si>
  <si>
    <t>Nueva cuatro 1744</t>
  </si>
  <si>
    <t>Sector hostil . Pasaje problematico por vecinos q me siguen y realizan muchas preguntas . No se toman fotos por precaucion</t>
  </si>
  <si>
    <t>2311386</t>
  </si>
  <si>
    <t>207617042023122821</t>
  </si>
  <si>
    <t>DF20237659394</t>
  </si>
  <si>
    <t>Nueva cuatro 1667</t>
  </si>
  <si>
    <t>Sector hostil , pasaje por precaucion no se toman fotografias . Vecinos reclaman Temas externos .</t>
  </si>
  <si>
    <t>2311380</t>
  </si>
  <si>
    <t>207617042023121001</t>
  </si>
  <si>
    <t>DF20237660766</t>
  </si>
  <si>
    <t>Soberania 920 B B 3</t>
  </si>
  <si>
    <t>Sector conflictivo , no se toman muchas fotos por precaucion . Sin acceso a medidores .</t>
  </si>
  <si>
    <t>2311366</t>
  </si>
  <si>
    <t>207617042023114648</t>
  </si>
  <si>
    <t>DF20237658916</t>
  </si>
  <si>
    <t>Longitudinal tres 701</t>
  </si>
  <si>
    <t>2311365</t>
  </si>
  <si>
    <t>207617042023114216</t>
  </si>
  <si>
    <t>DF20237658663</t>
  </si>
  <si>
    <t>Falta data en algunas fotos . Sin moradores , corresponde a local comercial</t>
  </si>
  <si>
    <t>2311361</t>
  </si>
  <si>
    <t>207617042023113055</t>
  </si>
  <si>
    <t>DF20237660566</t>
  </si>
  <si>
    <t>Coronel agustin lopez de alcazar 849</t>
  </si>
  <si>
    <t>Sin moradores . Corresponde a empresa , nadie puede atender indican</t>
  </si>
  <si>
    <t>2311355</t>
  </si>
  <si>
    <t>207617042023112156</t>
  </si>
  <si>
    <t>DF20237660970</t>
  </si>
  <si>
    <t>Grumete bustos 785</t>
  </si>
  <si>
    <t>2311345</t>
  </si>
  <si>
    <t>207617042023110931</t>
  </si>
  <si>
    <t>DF20237660507</t>
  </si>
  <si>
    <t>Teniente bisson 883</t>
  </si>
  <si>
    <t>Atiende persona q trabaja pero no entiende la visita , se le explica pero no entrega datos .</t>
  </si>
  <si>
    <t>2311343</t>
  </si>
  <si>
    <t>207617042023105947</t>
  </si>
  <si>
    <t>DF20237661280</t>
  </si>
  <si>
    <t>Los angeles 2815</t>
  </si>
  <si>
    <t>2309959</t>
  </si>
  <si>
    <t>207515042023145713</t>
  </si>
  <si>
    <t>DF20237659885</t>
  </si>
  <si>
    <t>La Plata #3575</t>
  </si>
  <si>
    <t>1-Sector conflictivo, se evita tomar fotografias</t>
  </si>
  <si>
    <t>2309957</t>
  </si>
  <si>
    <t>207515042023145045</t>
  </si>
  <si>
    <t>DF20237661242</t>
  </si>
  <si>
    <t>Zapadores #741</t>
  </si>
  <si>
    <t>1-Cliente presente desconoce de alguna visita de tecnicos  2-Suministro electrico normal</t>
  </si>
  <si>
    <t>2309952</t>
  </si>
  <si>
    <t>207515042023144018</t>
  </si>
  <si>
    <t>DF20237662818</t>
  </si>
  <si>
    <t>Heroe Manuel Jesus Silva #435</t>
  </si>
  <si>
    <t>2309935</t>
  </si>
  <si>
    <t>207515042023140906</t>
  </si>
  <si>
    <t>DF20237659133</t>
  </si>
  <si>
    <t>Cobre #3945</t>
  </si>
  <si>
    <t>Patricia Lopez</t>
  </si>
  <si>
    <t>988118322</t>
  </si>
  <si>
    <t>1-Cliente con suministro normalizado 2-Caja B.T DAE con tapa abierta</t>
  </si>
  <si>
    <t>2309929</t>
  </si>
  <si>
    <t>207515042023134010</t>
  </si>
  <si>
    <t>DF20237661441</t>
  </si>
  <si>
    <t>Zapadores #411 bl D dp 502</t>
  </si>
  <si>
    <t>1-Suministro electrico normalizado  2-3 Cajas empalme abiertas, SIN adulteraciones</t>
  </si>
  <si>
    <t>2309917</t>
  </si>
  <si>
    <t>207515042023132130</t>
  </si>
  <si>
    <t>DF20237660335</t>
  </si>
  <si>
    <t>Antonia Silva #0298</t>
  </si>
  <si>
    <t>Gabriel Matamala Troncoso</t>
  </si>
  <si>
    <t>1-Cliente confirma que tenian una falla al interior de su instalacion electrica 2-Suministro electrico normal</t>
  </si>
  <si>
    <t>2309913</t>
  </si>
  <si>
    <t>207515042023130533</t>
  </si>
  <si>
    <t>DF20237659330</t>
  </si>
  <si>
    <t>Bombero Ramon Cornejor Nuñez #0882</t>
  </si>
  <si>
    <t>2309908</t>
  </si>
  <si>
    <t>207515042023125540</t>
  </si>
  <si>
    <t>DF20237663656</t>
  </si>
  <si>
    <t>Santa Adela #340</t>
  </si>
  <si>
    <t>1-direccion corresponde a una empresa y se encuentra cerrada  2-Suministro electrico normal en sector</t>
  </si>
  <si>
    <t>2309901</t>
  </si>
  <si>
    <t>207515042023123731</t>
  </si>
  <si>
    <t>DF20237663783</t>
  </si>
  <si>
    <t>Zapadores #0620</t>
  </si>
  <si>
    <t>1-Cliente si se encuentra en domicilio, pero no atiende a llamado</t>
  </si>
  <si>
    <t>2309894</t>
  </si>
  <si>
    <t>207515042023122411</t>
  </si>
  <si>
    <t>DF20237663169</t>
  </si>
  <si>
    <t>Canada #3341</t>
  </si>
  <si>
    <t>1-Cliente no se encuentra en domicilio 2-Acometida bien templada  3-No declara codigo de material utilizado, pero si describe su uso</t>
  </si>
  <si>
    <t>2309339</t>
  </si>
  <si>
    <t>207514042023163938</t>
  </si>
  <si>
    <t>DF20237614803</t>
  </si>
  <si>
    <t>Hamburgo #750</t>
  </si>
  <si>
    <t>1-Se trata de locsl comercial, no se encuentra administradora del local por lo cual no se permite acceso a caja empalme</t>
  </si>
  <si>
    <t>2309333</t>
  </si>
  <si>
    <t>207514042023162608</t>
  </si>
  <si>
    <t>DF20237616655</t>
  </si>
  <si>
    <t>Echeñique #5562</t>
  </si>
  <si>
    <t>1-Cliente no se encuentra en domicilio  2-Acometida bien templada y suministro electrico normal en sector</t>
  </si>
  <si>
    <t>2309325</t>
  </si>
  <si>
    <t>207514042023160119</t>
  </si>
  <si>
    <t>DF20237616638</t>
  </si>
  <si>
    <t>Bremen #1637</t>
  </si>
  <si>
    <t>2309255</t>
  </si>
  <si>
    <t>207614042023141719</t>
  </si>
  <si>
    <t>DF20237637014</t>
  </si>
  <si>
    <t>Sarita stein 720</t>
  </si>
  <si>
    <t>1 foto falta mayor data . Vecinos complicados momestos por toma de fotos , no se toman muchas fotos para eviatar problemas</t>
  </si>
  <si>
    <t>2309237</t>
  </si>
  <si>
    <t>207614042023140214</t>
  </si>
  <si>
    <t>DF20237636514</t>
  </si>
  <si>
    <t>Los juncos 8846</t>
  </si>
  <si>
    <t>2309232</t>
  </si>
  <si>
    <t>207614042023135616</t>
  </si>
  <si>
    <t>DF20237636640</t>
  </si>
  <si>
    <t>Los juncos 8823</t>
  </si>
  <si>
    <t>2309181</t>
  </si>
  <si>
    <t>207514042023124805</t>
  </si>
  <si>
    <t>DF20237614910</t>
  </si>
  <si>
    <t>Guillermo Man #1278</t>
  </si>
  <si>
    <t>1-Sector conflictivo 2-Caja B.T DAE se encuentra abierta</t>
  </si>
  <si>
    <t>2309178</t>
  </si>
  <si>
    <t>207514042023123813</t>
  </si>
  <si>
    <t>DF20237617512</t>
  </si>
  <si>
    <t>Los Carpinteros #1520</t>
  </si>
  <si>
    <t>2309168</t>
  </si>
  <si>
    <t>207514042023122012</t>
  </si>
  <si>
    <t>DF20237614517</t>
  </si>
  <si>
    <t>Azapa #130 E dp 12</t>
  </si>
  <si>
    <t>2309163</t>
  </si>
  <si>
    <t>207614042023120032</t>
  </si>
  <si>
    <t>DF20237637221</t>
  </si>
  <si>
    <t>Pintor murillo 5422</t>
  </si>
  <si>
    <t>2309162</t>
  </si>
  <si>
    <t>207514042023115701</t>
  </si>
  <si>
    <t>DF20237617508</t>
  </si>
  <si>
    <t>Alc. Jorge Monckeberg #1351 dp 319</t>
  </si>
  <si>
    <t>2309155</t>
  </si>
  <si>
    <t>207614042023114337</t>
  </si>
  <si>
    <t>DF20237637251</t>
  </si>
  <si>
    <t>Alcalde pedro alarcon 146 BL 7 dpto 17</t>
  </si>
  <si>
    <t>1 foto falta mayor data . Sector conflictivo . Sin acceso a medidores</t>
  </si>
  <si>
    <t>2309152</t>
  </si>
  <si>
    <t>207614042023114109</t>
  </si>
  <si>
    <t>DF20237636462</t>
  </si>
  <si>
    <t>Alcalde pedro alarcon 146 BL 7 dpto 15</t>
  </si>
  <si>
    <t>Sector conflictivo . Sin acceso a medidores .</t>
  </si>
  <si>
    <t>2309133</t>
  </si>
  <si>
    <t>207614042023112338</t>
  </si>
  <si>
    <t>DF20237636481</t>
  </si>
  <si>
    <t>Liszt 3331</t>
  </si>
  <si>
    <t>2309130</t>
  </si>
  <si>
    <t>207614042023112123</t>
  </si>
  <si>
    <t>DF20237636424</t>
  </si>
  <si>
    <t>Falta maxima de fotos exigidas . Sin acceso a casas porton cerrado</t>
  </si>
  <si>
    <t>2309120</t>
  </si>
  <si>
    <t>207614042023110940</t>
  </si>
  <si>
    <t>DF20237636477</t>
  </si>
  <si>
    <t>Carmen 2420</t>
  </si>
  <si>
    <t>Atiende persona q trabaja ahi , pero no esta al tanto de visita de personal de emergencia . No entrega datos</t>
  </si>
  <si>
    <t>2309101</t>
  </si>
  <si>
    <t>207614042023104317</t>
  </si>
  <si>
    <t>DF20237636920</t>
  </si>
  <si>
    <t>Rivas 694</t>
  </si>
  <si>
    <t>1 foto falta data . Sector hostil , no se toman fotos para eviatar problema vial y de locatarios</t>
  </si>
  <si>
    <t>2306466</t>
  </si>
  <si>
    <t>207613042023152904</t>
  </si>
  <si>
    <t>DF20237636764</t>
  </si>
  <si>
    <t>Berloiz 5741</t>
  </si>
  <si>
    <t>Se divisa gente , pero nadie atiende .</t>
  </si>
  <si>
    <t>2306440</t>
  </si>
  <si>
    <t>207513042023142751</t>
  </si>
  <si>
    <t>DF20237617387</t>
  </si>
  <si>
    <t>Carlos Aguirre Luco #676</t>
  </si>
  <si>
    <t>2306434</t>
  </si>
  <si>
    <t>207513042023141354</t>
  </si>
  <si>
    <t>DF20237614843</t>
  </si>
  <si>
    <t>Incahuasi #592</t>
  </si>
  <si>
    <t>1-Cliente confirma suministro electrico normalizado, no permite acceso debido a que va saliendo a buscar a hijo a la escuela</t>
  </si>
  <si>
    <t>2306422</t>
  </si>
  <si>
    <t>207513042023135602</t>
  </si>
  <si>
    <t>DF20237617410</t>
  </si>
  <si>
    <t>Irarrazabal #4562D</t>
  </si>
  <si>
    <t>2306416</t>
  </si>
  <si>
    <t>207613042023134130</t>
  </si>
  <si>
    <t>DF20237636610</t>
  </si>
  <si>
    <t>Vicuña mackena ote . 7492 ED . 2 dpto 1717</t>
  </si>
  <si>
    <t>Falta 1 foto mayor data . Atiende concerge , no entrega datos . Sin acceso a medidor , hostil con mi persona . No se toman fotografias por precaucion</t>
  </si>
  <si>
    <t>2306413</t>
  </si>
  <si>
    <t>207513042023133141</t>
  </si>
  <si>
    <t>DF20237615394</t>
  </si>
  <si>
    <t>Irarrazabal #3469</t>
  </si>
  <si>
    <t>Rosemarie Perez</t>
  </si>
  <si>
    <t>1-Suministro electrico normalizado  2-Trata de local comercial TECLADOS  Y se parecian 6 empalmes SIN adulteraciones, pero se encuentran abiertos</t>
  </si>
  <si>
    <t>2306380</t>
  </si>
  <si>
    <t>207513042023125110</t>
  </si>
  <si>
    <t>DF20237615735</t>
  </si>
  <si>
    <t>Irarrazabal #2862</t>
  </si>
  <si>
    <t>2306366</t>
  </si>
  <si>
    <t>207513042023122140</t>
  </si>
  <si>
    <t>DF20237615639</t>
  </si>
  <si>
    <t>Duble Almeyda #3221 dp 405</t>
  </si>
  <si>
    <t>1-Conserje no permite acceso, debido a que no tiene registro en bitacora de visita de tecnicos</t>
  </si>
  <si>
    <t>2306351</t>
  </si>
  <si>
    <t>207513042023115633</t>
  </si>
  <si>
    <t>DF20237616809</t>
  </si>
  <si>
    <t>Longitudinal #2794 lc 21</t>
  </si>
  <si>
    <t>1-No se logra dar con direccion, fotografias de informe cuadrilla no coinciden con numeracion</t>
  </si>
  <si>
    <t>2306348</t>
  </si>
  <si>
    <t>207513042023114842</t>
  </si>
  <si>
    <t>DF20237615432</t>
  </si>
  <si>
    <t>Grecia #2838 dp 203</t>
  </si>
  <si>
    <t>1-Cliente no se encuentra en domicilio  2-Ticket con relacion directa  DF20237615493</t>
  </si>
  <si>
    <t>2306346</t>
  </si>
  <si>
    <t>207513042023114616</t>
  </si>
  <si>
    <t>DF20237615493</t>
  </si>
  <si>
    <t>1-Ticket relacionado directamente  DF20237615432  2-Cliente no se encuentra en domicilio</t>
  </si>
  <si>
    <t>2306342</t>
  </si>
  <si>
    <t>207613042023114138</t>
  </si>
  <si>
    <t>DF20237637372</t>
  </si>
  <si>
    <t>La florida 8361</t>
  </si>
  <si>
    <t>Falta maxima de fotos exigidas . No se toman muchas fotos por precaucion vial .</t>
  </si>
  <si>
    <t>2306332</t>
  </si>
  <si>
    <t>207513042023112358</t>
  </si>
  <si>
    <t>DF20237616694</t>
  </si>
  <si>
    <t>Jose Miguel Infante #2393</t>
  </si>
  <si>
    <t>1-Cliente no se encuentra en domicilio, pasaje privado</t>
  </si>
  <si>
    <t>2306324</t>
  </si>
  <si>
    <t>207613042023111320</t>
  </si>
  <si>
    <t>DF20237636418</t>
  </si>
  <si>
    <t>Puelche 2001</t>
  </si>
  <si>
    <t>2306322</t>
  </si>
  <si>
    <t>207613042023111035</t>
  </si>
  <si>
    <t>DF20237636751</t>
  </si>
  <si>
    <t>Los abedules 9786</t>
  </si>
  <si>
    <t>Falta mayor data en fotografias  Sector conflictivo , sector con feria . No se toman muchas fotos por precaucion</t>
  </si>
  <si>
    <t>2306320</t>
  </si>
  <si>
    <t>207513042023110730</t>
  </si>
  <si>
    <t>DF20237617671</t>
  </si>
  <si>
    <t>Crescente Errazuriz #2116</t>
  </si>
  <si>
    <t>2306313</t>
  </si>
  <si>
    <t>207613042023105635</t>
  </si>
  <si>
    <t>DF20237637380</t>
  </si>
  <si>
    <t>Goycolea 1721</t>
  </si>
  <si>
    <t>Sector hostil. Se visualiza aun poste de cliente inclinado , sin moradores</t>
  </si>
  <si>
    <t>2306303</t>
  </si>
  <si>
    <t>207613042023103637</t>
  </si>
  <si>
    <t>DF20237636652</t>
  </si>
  <si>
    <t>Elias fernadez albano 8472</t>
  </si>
  <si>
    <t>Sector hostil . Se encontraria instalada una feria no se toman muchas fotos por precaucion .</t>
  </si>
  <si>
    <t>2306289</t>
  </si>
  <si>
    <t>207613042023102706</t>
  </si>
  <si>
    <t>DF20237636776</t>
  </si>
  <si>
    <t>Futaleufu 8606</t>
  </si>
  <si>
    <t>Supervisor Raul torres . Sin moradores . Sector hostil</t>
  </si>
  <si>
    <t>2306287</t>
  </si>
  <si>
    <t>207613042023102354</t>
  </si>
  <si>
    <t>DF20237636910</t>
  </si>
  <si>
    <t>America del sur 2099</t>
  </si>
  <si>
    <t>Sector hostil , sector comercial . No se toman fotografias para evitar problemas con comerciantes .</t>
  </si>
  <si>
    <t>2306277</t>
  </si>
  <si>
    <t>207613042023100734</t>
  </si>
  <si>
    <t>DF20237636479</t>
  </si>
  <si>
    <t>Mirador 1267</t>
  </si>
  <si>
    <t>2304861</t>
  </si>
  <si>
    <t>207612042023142258</t>
  </si>
  <si>
    <t>DF20237636757</t>
  </si>
  <si>
    <t>Trinidad fte 866</t>
  </si>
  <si>
    <t>Problema externo , Fuente de poder empresa claro</t>
  </si>
  <si>
    <t>2304801</t>
  </si>
  <si>
    <t>207612042023130422</t>
  </si>
  <si>
    <t>DF20237637272</t>
  </si>
  <si>
    <t>Fuerte bulnes 1675</t>
  </si>
  <si>
    <t>Sector conflictivo . No se toman fotogragias por precaucion . Sector muy hostil</t>
  </si>
  <si>
    <t>2304777</t>
  </si>
  <si>
    <t>207612042023122340</t>
  </si>
  <si>
    <t>DF20237636559</t>
  </si>
  <si>
    <t>El bambu 0841</t>
  </si>
  <si>
    <t>Sector conflictivo , no se toman fotografias por precaucion</t>
  </si>
  <si>
    <t>2304771</t>
  </si>
  <si>
    <t>207612042023121427</t>
  </si>
  <si>
    <t>DF20237636738</t>
  </si>
  <si>
    <t>Rio choapa 10430</t>
  </si>
  <si>
    <t>Sector confluctivo . Gente afuera de pasaje  hostil</t>
  </si>
  <si>
    <t>2304768</t>
  </si>
  <si>
    <t>207612042023120807</t>
  </si>
  <si>
    <t>DF20237636907</t>
  </si>
  <si>
    <t>Cardenal raul silva henriquez 10488</t>
  </si>
  <si>
    <t>Sector conflictivo , no se toman muchas fotos por precaucion , ademas por feria</t>
  </si>
  <si>
    <t>2304764</t>
  </si>
  <si>
    <t>207612042023120134</t>
  </si>
  <si>
    <t>DF20237636508</t>
  </si>
  <si>
    <t>2304752</t>
  </si>
  <si>
    <t>207612042023114635</t>
  </si>
  <si>
    <t>DF20237637281</t>
  </si>
  <si>
    <t>Manuel rodriguez 765 dpto 204</t>
  </si>
  <si>
    <t>2304746</t>
  </si>
  <si>
    <t>207612042023113400</t>
  </si>
  <si>
    <t>DF20237637120</t>
  </si>
  <si>
    <t>Isla san javier 785 dpto 11</t>
  </si>
  <si>
    <t>Sector confluctivo . Se verifica , pero ZP.</t>
  </si>
  <si>
    <t>2304738</t>
  </si>
  <si>
    <t>207612042023111254</t>
  </si>
  <si>
    <t>DF20237636571</t>
  </si>
  <si>
    <t>Pdte luis ignacio lula da silva 6456</t>
  </si>
  <si>
    <t>2304737</t>
  </si>
  <si>
    <t>207612042023110254</t>
  </si>
  <si>
    <t>DF20237636768</t>
  </si>
  <si>
    <t>Maestro peña 6449</t>
  </si>
  <si>
    <t>2303961</t>
  </si>
  <si>
    <t>207511042023185115</t>
  </si>
  <si>
    <t>DF20237615341</t>
  </si>
  <si>
    <t>El Parron #681 dp 219</t>
  </si>
  <si>
    <t>1-Suministro electrico normalizado  2-No declara codigo de material utilizado, pero si describe su uso  3-2 cajas empalme bajo caja empalme #219 se encuentran sin tapas y SIN adulteraciones</t>
  </si>
  <si>
    <t>2303960</t>
  </si>
  <si>
    <t>207511042023183105</t>
  </si>
  <si>
    <t>DF20237617401</t>
  </si>
  <si>
    <t>Pedro Aguirre Cerda #0477 dp 304 edif. 1</t>
  </si>
  <si>
    <t>1-Suministro electrico reestablecido</t>
  </si>
  <si>
    <t>2303957</t>
  </si>
  <si>
    <t>207511042023181040</t>
  </si>
  <si>
    <t>DF20237615311</t>
  </si>
  <si>
    <t>Argentina #9233</t>
  </si>
  <si>
    <t>1-Cliente hostil, me retiro del lugar</t>
  </si>
  <si>
    <t>2303953</t>
  </si>
  <si>
    <t>207511042023180230</t>
  </si>
  <si>
    <t>DF20237616161</t>
  </si>
  <si>
    <t>Ines Rivas #098</t>
  </si>
  <si>
    <t>2303942</t>
  </si>
  <si>
    <t>207511042023173401</t>
  </si>
  <si>
    <t>DF20237616391</t>
  </si>
  <si>
    <t>Gran Av. Jose Miguel Carrera #8625</t>
  </si>
  <si>
    <t>1-Cliente requiere cambio de acometida 2-Poste donde nace acometida esta chocado en su base</t>
  </si>
  <si>
    <t>2303240</t>
  </si>
  <si>
    <t>207511042023170748</t>
  </si>
  <si>
    <t>DF20237616760</t>
  </si>
  <si>
    <t>Fernando Urquiola</t>
  </si>
  <si>
    <t>959898062</t>
  </si>
  <si>
    <t>1-Cliente requiere cambio de acometida completa, desgaste de material por paso del tiempo. No puede utilizar al 100% su potencia debido a acometida en mal estado  local comercial  2-N°387522247 numero de caso     N°379797151 numero de caso</t>
  </si>
  <si>
    <t>2303229</t>
  </si>
  <si>
    <t>207511042023164410</t>
  </si>
  <si>
    <t>DF20237615069</t>
  </si>
  <si>
    <t>Gaston Despouy #8740 dpto 1308</t>
  </si>
  <si>
    <t>1-Conserje permite acceso a shaft medidores  2-Suministro electrico reestablecido  3-Caja empalme abierta, SIN adulteraciones</t>
  </si>
  <si>
    <t>2303205</t>
  </si>
  <si>
    <t>207611042023155320</t>
  </si>
  <si>
    <t>DF20237637388</t>
  </si>
  <si>
    <t>Calle 2 PS 23</t>
  </si>
  <si>
    <t>2303076</t>
  </si>
  <si>
    <t>207611042023124144</t>
  </si>
  <si>
    <t>DF20237637225</t>
  </si>
  <si>
    <t>Sin moradores . Falta mayor cantidad de fotos exigidas</t>
  </si>
  <si>
    <t>2303057</t>
  </si>
  <si>
    <t>207611042023120552</t>
  </si>
  <si>
    <t>DF20237614986</t>
  </si>
  <si>
    <t>San jorge 2237</t>
  </si>
  <si>
    <t>Sin acceso a condominio  Porton cerrado</t>
  </si>
  <si>
    <t>2303051</t>
  </si>
  <si>
    <t>207611042023115240</t>
  </si>
  <si>
    <t>DF20237637278</t>
  </si>
  <si>
    <t>Malta 1242</t>
  </si>
  <si>
    <t>2303045</t>
  </si>
  <si>
    <t>207611042023114328</t>
  </si>
  <si>
    <t>DF20237637343</t>
  </si>
  <si>
    <t>Sierra morada 2281</t>
  </si>
  <si>
    <t>2303041</t>
  </si>
  <si>
    <t>207611042023112804</t>
  </si>
  <si>
    <t>DF20237637189</t>
  </si>
  <si>
    <t>Cerro tololo 5838</t>
  </si>
  <si>
    <t>Sector confluctivo . No se toman mas fotos por precaucion</t>
  </si>
  <si>
    <t>2303038</t>
  </si>
  <si>
    <t>207611042023112521</t>
  </si>
  <si>
    <t>DF20237636968</t>
  </si>
  <si>
    <t>Fte departamental 555</t>
  </si>
  <si>
    <t>2303021</t>
  </si>
  <si>
    <t>207611042023104926</t>
  </si>
  <si>
    <t>DF20237637219</t>
  </si>
  <si>
    <t>Pilcomayo 843 dpto 103</t>
  </si>
  <si>
    <t>Falta maxima de fotos exigidas . Sin acceso a medidores . Puerta reja cerrada</t>
  </si>
  <si>
    <t>2303016</t>
  </si>
  <si>
    <t>207611042023103831</t>
  </si>
  <si>
    <t>DF20237637113</t>
  </si>
  <si>
    <t>Fresia 6723</t>
  </si>
  <si>
    <t>2303015</t>
  </si>
  <si>
    <t>207611042023103454</t>
  </si>
  <si>
    <t>DF20237637352</t>
  </si>
  <si>
    <t>Vicuña mackena 6239 dpto 503</t>
  </si>
  <si>
    <t>Atiende concerge no permite ingresar , ya q no se encuentra cliente , ademas indeica q cluente se encontraria molesto con personal de enel</t>
  </si>
  <si>
    <t>2301716</t>
  </si>
  <si>
    <t>207610042023152913</t>
  </si>
  <si>
    <t>DF20237636494</t>
  </si>
  <si>
    <t>Perpetua freire 664</t>
  </si>
  <si>
    <t>Falta maxima de fotos exigidas . Cliente molesto con mi visita , no le interesa entregar datos . No se toman muchas fotos para evitar problemas con cliente</t>
  </si>
  <si>
    <t>2301702</t>
  </si>
  <si>
    <t>207610042023150200</t>
  </si>
  <si>
    <t>DF20237636436</t>
  </si>
  <si>
    <t>Jose miguel carrera 693</t>
  </si>
  <si>
    <t>2301701</t>
  </si>
  <si>
    <t>207610042023150000</t>
  </si>
  <si>
    <t>DF20237636425</t>
  </si>
  <si>
    <t>2301700</t>
  </si>
  <si>
    <t>207610042023145703</t>
  </si>
  <si>
    <t>DF20237636620</t>
  </si>
  <si>
    <t>2301699</t>
  </si>
  <si>
    <t>207510042023145455</t>
  </si>
  <si>
    <t>DF20237615637</t>
  </si>
  <si>
    <t>La Toma #10034</t>
  </si>
  <si>
    <t>2301695</t>
  </si>
  <si>
    <t>207510042023144858</t>
  </si>
  <si>
    <t>DF20237616461</t>
  </si>
  <si>
    <t>8 de Niviembre #1925</t>
  </si>
  <si>
    <t>1-Se encuentra menor de edad en domicilio. Confirma suministro electrico normalizado</t>
  </si>
  <si>
    <t>2301693</t>
  </si>
  <si>
    <t>207510042023144641</t>
  </si>
  <si>
    <t>DF20237616965</t>
  </si>
  <si>
    <t>8 de Noviembre #1925</t>
  </si>
  <si>
    <t>2301688</t>
  </si>
  <si>
    <t>207610042023143936</t>
  </si>
  <si>
    <t>DF20237636916</t>
  </si>
  <si>
    <t>El amanecer 10068</t>
  </si>
  <si>
    <t>2301686</t>
  </si>
  <si>
    <t>207510042023142921</t>
  </si>
  <si>
    <t>DF20237617674</t>
  </si>
  <si>
    <t>Consistorial #2403</t>
  </si>
  <si>
    <t>2301680</t>
  </si>
  <si>
    <t>207610042023142302</t>
  </si>
  <si>
    <t>DF20237637052</t>
  </si>
  <si>
    <t>El galope 1465</t>
  </si>
  <si>
    <t>Sector conflictivo . No se toman fotos por precaucion .</t>
  </si>
  <si>
    <t>2301678</t>
  </si>
  <si>
    <t>207510042023141822</t>
  </si>
  <si>
    <t>DF20237615033</t>
  </si>
  <si>
    <t>Las Flores Ote #2689</t>
  </si>
  <si>
    <t>1-Conserje se contacta con cliente, el cual estaba saliendo de su domicilio. Confirma suministro electrico normalizado</t>
  </si>
  <si>
    <t>2301673</t>
  </si>
  <si>
    <t>207610042023141256</t>
  </si>
  <si>
    <t>DF20237636609</t>
  </si>
  <si>
    <t>Laguna negra 1686</t>
  </si>
  <si>
    <t>Sector hostil , sin moradores . No se toman mas fotos por precaucion</t>
  </si>
  <si>
    <t>2301672</t>
  </si>
  <si>
    <t>207510042023140950</t>
  </si>
  <si>
    <t>DF20237617464</t>
  </si>
  <si>
    <t>El Valle #7639</t>
  </si>
  <si>
    <t>1-Cliente via citofono confirma suministro electrico normalizado</t>
  </si>
  <si>
    <t>2301667</t>
  </si>
  <si>
    <t>207610042023140436</t>
  </si>
  <si>
    <t>DF20237636927</t>
  </si>
  <si>
    <t>El campanario 723</t>
  </si>
  <si>
    <t>2301663</t>
  </si>
  <si>
    <t>207510042023135845</t>
  </si>
  <si>
    <t>DF20237615834</t>
  </si>
  <si>
    <t>Antupiren #7533</t>
  </si>
  <si>
    <t>2301652</t>
  </si>
  <si>
    <t>207510042023133959</t>
  </si>
  <si>
    <t>DF20237617055</t>
  </si>
  <si>
    <t>Calle 36 #6944</t>
  </si>
  <si>
    <t>1-Sector conflictivo, me retiro del lugar</t>
  </si>
  <si>
    <t>2301646</t>
  </si>
  <si>
    <t>207510042023133525</t>
  </si>
  <si>
    <t>DF20237617150</t>
  </si>
  <si>
    <t>Calle 36 #6954</t>
  </si>
  <si>
    <t>2301634</t>
  </si>
  <si>
    <t>207510042023131912</t>
  </si>
  <si>
    <t>DF20237615202</t>
  </si>
  <si>
    <t>Calle 19A #993</t>
  </si>
  <si>
    <t>1-DESC. FUS. 91418 se encuentra normalizado 2-No declara codigo de material utilizado, pero si describe su uso</t>
  </si>
  <si>
    <t>2301624</t>
  </si>
  <si>
    <t>207510042023130601</t>
  </si>
  <si>
    <t>DF20237615558</t>
  </si>
  <si>
    <t>Caupolican #1256</t>
  </si>
  <si>
    <t>1-Cables de C.Debiles aislados  2-Suministro electrico normal en sector</t>
  </si>
  <si>
    <t>2301576</t>
  </si>
  <si>
    <t>207610042023114117</t>
  </si>
  <si>
    <t>DF20237615261</t>
  </si>
  <si>
    <t>Sucre 2439</t>
  </si>
  <si>
    <t>No se toman fotos para prevenir priblemas con cliente</t>
  </si>
  <si>
    <t>2301575</t>
  </si>
  <si>
    <t>207610042023112809</t>
  </si>
  <si>
    <t>DF20237616742</t>
  </si>
  <si>
    <t>Salvador 2685</t>
  </si>
  <si>
    <t>Cliente no acepta sacar fotos . No se toman fotos por precaucion</t>
  </si>
  <si>
    <t>2301505</t>
  </si>
  <si>
    <t>207610042023103209</t>
  </si>
  <si>
    <t>DF20237615706</t>
  </si>
  <si>
    <t>Suecia 2955 dpto 92 A</t>
  </si>
  <si>
    <t>Falta maxima de fotografias exigidas . Concerge no permite acceso a medidores . Indica q todo bien con dpto .</t>
  </si>
  <si>
    <t>2300383</t>
  </si>
  <si>
    <t>207506042023150233</t>
  </si>
  <si>
    <t>DF20237637341</t>
  </si>
  <si>
    <t>Ñuble #57</t>
  </si>
  <si>
    <t>1-Cliente no se encuentra en domicilio  2-Acometida reparada con union (colcha) 3- No declara codigo de material utilizado, pero si describe su uso</t>
  </si>
  <si>
    <t>2300382</t>
  </si>
  <si>
    <t>207506042023145259</t>
  </si>
  <si>
    <t>DF20237644411</t>
  </si>
  <si>
    <t>Portugal #1793</t>
  </si>
  <si>
    <t>2300381</t>
  </si>
  <si>
    <t>207506042023143253</t>
  </si>
  <si>
    <t>DF20237636782</t>
  </si>
  <si>
    <t>Vicuña Mackenna #1433 ed. B dp 1111</t>
  </si>
  <si>
    <t>2300380</t>
  </si>
  <si>
    <t>207506042023135247</t>
  </si>
  <si>
    <t>DF20237644574</t>
  </si>
  <si>
    <t>Sierra Bella #1211</t>
  </si>
  <si>
    <t>1-Local comercial cerrado  2-Suministro electrico normalizado  3-No declara codigo de material utilizado, pero si describe su uso</t>
  </si>
  <si>
    <t>2300379</t>
  </si>
  <si>
    <t>207506042023134322</t>
  </si>
  <si>
    <t>DF20237638375</t>
  </si>
  <si>
    <t>Rogelio Ugarte #1147</t>
  </si>
  <si>
    <t>1-Cliente no atiende a llamado  2-Suministro electrico normal</t>
  </si>
  <si>
    <t>2300372</t>
  </si>
  <si>
    <t>207506042023132439</t>
  </si>
  <si>
    <t>DF20237642370</t>
  </si>
  <si>
    <t>Rauli #451</t>
  </si>
  <si>
    <t>Maria Teresa Belvederessi</t>
  </si>
  <si>
    <t>2300370</t>
  </si>
  <si>
    <t>207506042023130950</t>
  </si>
  <si>
    <t>DF20237643585</t>
  </si>
  <si>
    <t>Marin #440 dp 108</t>
  </si>
  <si>
    <t>1-Cliente no se encuentra en domicilio, conserje permite acceso a shaft medidores  2-Suministro electrico normalizado  3-Cajas de empalme abiertas #108 #109 #110 #111, SIN adulteraciones</t>
  </si>
  <si>
    <t>2300369</t>
  </si>
  <si>
    <t>207506042023124322</t>
  </si>
  <si>
    <t>DF20227587285</t>
  </si>
  <si>
    <t>Carmen #616 dp 1418</t>
  </si>
  <si>
    <t>2300366</t>
  </si>
  <si>
    <t>207506042023121057</t>
  </si>
  <si>
    <t>DF20237643507</t>
  </si>
  <si>
    <t>Santa Rosa #249 dp 1301</t>
  </si>
  <si>
    <t>1-Cliente no se encuentra en domicilio, conserje permite acceso a shaft medidores 2-Suministro electrico normalizado  3-Caja empalme abierta, SIN adulteraciones</t>
  </si>
  <si>
    <t>2300361</t>
  </si>
  <si>
    <t>207506042023113151</t>
  </si>
  <si>
    <t>DF20237643325</t>
  </si>
  <si>
    <t>Santa Rosa #991 tr A dp 210</t>
  </si>
  <si>
    <t>2300353</t>
  </si>
  <si>
    <t>207506042023110908</t>
  </si>
  <si>
    <t>DF20237639801</t>
  </si>
  <si>
    <t>Nataniel Cox #599 dp 503</t>
  </si>
  <si>
    <t>1-Cliente no se encuentra en domicilio, conserje permite acceso a shaft medidores  2-Suministro electrico normalizado 3-Caja empalme abierta, SIN adulteraciones</t>
  </si>
  <si>
    <t>2299046</t>
  </si>
  <si>
    <t>207505042023152937</t>
  </si>
  <si>
    <t>DF20237614635</t>
  </si>
  <si>
    <t>Calle 138 #6419</t>
  </si>
  <si>
    <t>1-Cliente no se encuentra en domicilio  2-Acometida bien templada  3-Suministro electrico normal en sector</t>
  </si>
  <si>
    <t>2299025</t>
  </si>
  <si>
    <t>207605042023143348</t>
  </si>
  <si>
    <t>DF20237617088</t>
  </si>
  <si>
    <t>Rengo 742</t>
  </si>
  <si>
    <t>2298996</t>
  </si>
  <si>
    <t>207605042023134730</t>
  </si>
  <si>
    <t>DF20237616328</t>
  </si>
  <si>
    <t>Ricardo lyon 3364 F</t>
  </si>
  <si>
    <t>Sin acceso a medidores , se llama por citofono , pero sin respuesta . Falta maxima de fotos exigidas</t>
  </si>
  <si>
    <t>2298994</t>
  </si>
  <si>
    <t>207605042023134539</t>
  </si>
  <si>
    <t>DF20237614601</t>
  </si>
  <si>
    <t>Pedro de valdivia 2907</t>
  </si>
  <si>
    <t>Sin moradores . No se toman fotos para evitar problema vial .</t>
  </si>
  <si>
    <t>2298983</t>
  </si>
  <si>
    <t>207605042023131741</t>
  </si>
  <si>
    <t>DF20237616887</t>
  </si>
  <si>
    <t>Ortuzar 1070</t>
  </si>
  <si>
    <t>2298980</t>
  </si>
  <si>
    <t>207605042023131530</t>
  </si>
  <si>
    <t>DF20237615911</t>
  </si>
  <si>
    <t>2298979</t>
  </si>
  <si>
    <t>207605042023131257</t>
  </si>
  <si>
    <t>DF20237616210</t>
  </si>
  <si>
    <t>Simon bolivar 5552</t>
  </si>
  <si>
    <t>2298957</t>
  </si>
  <si>
    <t>207605042023123920</t>
  </si>
  <si>
    <t>DF20237614669</t>
  </si>
  <si>
    <t>Nicanor marambio 3838 dpto 401</t>
  </si>
  <si>
    <t>Sin acceso a medidores   Sin moradores</t>
  </si>
  <si>
    <t>2298953</t>
  </si>
  <si>
    <t>207605042023122420</t>
  </si>
  <si>
    <t>DF20237617239</t>
  </si>
  <si>
    <t>Los jardines 241 A</t>
  </si>
  <si>
    <t>Sin acceso a medidores . Nadie sale a atender</t>
  </si>
  <si>
    <t>2298944</t>
  </si>
  <si>
    <t>207605042023120335</t>
  </si>
  <si>
    <t>DF20237617300</t>
  </si>
  <si>
    <t>Maximo jeria 460 dpto 206</t>
  </si>
  <si>
    <t>Sin acceso a medidores   No hay acceso a dptos  Falta mayor data en fotografias</t>
  </si>
  <si>
    <t>2298939</t>
  </si>
  <si>
    <t>207605042023114850</t>
  </si>
  <si>
    <t>DF20237615803</t>
  </si>
  <si>
    <t>Peatones 21 4343</t>
  </si>
  <si>
    <t>2297464</t>
  </si>
  <si>
    <t>207504042023145734</t>
  </si>
  <si>
    <t>DF20237617568</t>
  </si>
  <si>
    <t>Grecia #6161</t>
  </si>
  <si>
    <t>1-TD 99417 se encuentra normalizado</t>
  </si>
  <si>
    <t>2297455</t>
  </si>
  <si>
    <t>207604042023145125</t>
  </si>
  <si>
    <t>DF20237616270</t>
  </si>
  <si>
    <t>Nocedal 7143 C/ C</t>
  </si>
  <si>
    <t>Falta mayor data en 1 foto . Sin acceso a medidor , porton cerrado .</t>
  </si>
  <si>
    <t>2297436</t>
  </si>
  <si>
    <t>207504042023142929</t>
  </si>
  <si>
    <t>DF20237616569</t>
  </si>
  <si>
    <t>Istmo #1825</t>
  </si>
  <si>
    <t>1-Suministro electrico normalizado  2-Caja B.T sin tapa</t>
  </si>
  <si>
    <t>2297432</t>
  </si>
  <si>
    <t>207504042023142515</t>
  </si>
  <si>
    <t>DF20237616390</t>
  </si>
  <si>
    <t>Istmo #1824</t>
  </si>
  <si>
    <t>2297422</t>
  </si>
  <si>
    <t>207504042023141042</t>
  </si>
  <si>
    <t>DF20237617028</t>
  </si>
  <si>
    <t>Egaña #1459</t>
  </si>
  <si>
    <t>1-Suministro electrico normalizado  2-Cliente no se encuentra en domicilio  3-Acometida tradicional de cliente en riesgo electrico, debido a ramas envolviendo acometida</t>
  </si>
  <si>
    <t>2297415</t>
  </si>
  <si>
    <t>207504042023135530</t>
  </si>
  <si>
    <t>DF20237615508</t>
  </si>
  <si>
    <t>Lago Calafquen #2371</t>
  </si>
  <si>
    <t>2297411</t>
  </si>
  <si>
    <t>207504042023134550</t>
  </si>
  <si>
    <t>DF20237616821</t>
  </si>
  <si>
    <t>Bolivar #6426</t>
  </si>
  <si>
    <t>1-Cliente hostil no desea atender e insulta</t>
  </si>
  <si>
    <t>2297094</t>
  </si>
  <si>
    <t>207504042023132051</t>
  </si>
  <si>
    <t>DF20237615093</t>
  </si>
  <si>
    <t>Casablanca #3977</t>
  </si>
  <si>
    <t>Eliana velasquez</t>
  </si>
  <si>
    <t>2297088</t>
  </si>
  <si>
    <t>207504042023130743</t>
  </si>
  <si>
    <t>DF20237615430</t>
  </si>
  <si>
    <t>Las Torres #5490 tr E dp 307</t>
  </si>
  <si>
    <t>2297083</t>
  </si>
  <si>
    <t>207504042023124522</t>
  </si>
  <si>
    <t>DF20237617554</t>
  </si>
  <si>
    <t>Los Carteros #6564</t>
  </si>
  <si>
    <t>1-Cliente no se encuentra en domicilio  2-Acometida se encuentra reparada con union (colcha)  3-Caja B.T sin tapa</t>
  </si>
  <si>
    <t>2297078</t>
  </si>
  <si>
    <t>207504042023123510</t>
  </si>
  <si>
    <t>DF20237617639</t>
  </si>
  <si>
    <t>Fresia #6135</t>
  </si>
  <si>
    <t>2297075</t>
  </si>
  <si>
    <t>207604042023122649</t>
  </si>
  <si>
    <t>DF20237617527</t>
  </si>
  <si>
    <t>Valenzuela puelma 10029 C/D</t>
  </si>
  <si>
    <t>Sin acceso a medidores . Porton cerrado . Se llama por citofono , sin respuesta</t>
  </si>
  <si>
    <t>2297073</t>
  </si>
  <si>
    <t>207604042023122447</t>
  </si>
  <si>
    <t>DF20237616327</t>
  </si>
  <si>
    <t>Manuel de la lastra , bilbao</t>
  </si>
  <si>
    <t>2297064</t>
  </si>
  <si>
    <t>207604042023115859</t>
  </si>
  <si>
    <t>DF20237616587</t>
  </si>
  <si>
    <t>Principe de gales 8130 C/ D</t>
  </si>
  <si>
    <t>Sin acceso a medidores . Porton cerrado , se llama por citofono . Sin respuestas</t>
  </si>
  <si>
    <t>2297061</t>
  </si>
  <si>
    <t>207604042023114858</t>
  </si>
  <si>
    <t>DF20237617318</t>
  </si>
  <si>
    <t>Principe de gales , esquina vicente perez rosales</t>
  </si>
  <si>
    <t>1 foto falta mayor data  Problema externo , sector normal</t>
  </si>
  <si>
    <t>2297059</t>
  </si>
  <si>
    <t>207604042023114433</t>
  </si>
  <si>
    <t>DF20237614723</t>
  </si>
  <si>
    <t>Principe de gales 7381</t>
  </si>
  <si>
    <t>2297053</t>
  </si>
  <si>
    <t>207604042023113824</t>
  </si>
  <si>
    <t>DF20237615978</t>
  </si>
  <si>
    <t>Mateo de toro y zanbrano 1390 dpto 309</t>
  </si>
  <si>
    <t>Sin acceso a medidores . Atiende concerge , no permite acceso ya q no se encuentra cliente en domicilio</t>
  </si>
  <si>
    <t>2297035</t>
  </si>
  <si>
    <t>207604042023111350</t>
  </si>
  <si>
    <t>DF20237614800</t>
  </si>
  <si>
    <t>Paula jaraquemada 726</t>
  </si>
  <si>
    <t>Sin acceso a medidores . Atiende cluente por citofono , pero molesta con visita</t>
  </si>
  <si>
    <t>2297030</t>
  </si>
  <si>
    <t>207604042023105952</t>
  </si>
  <si>
    <t>DF20237616298</t>
  </si>
  <si>
    <t>Pasaje 3 8780</t>
  </si>
  <si>
    <t>Falta mayor data en 1 foto. Atiende cliente , molesto con visita .</t>
  </si>
  <si>
    <t>2297004</t>
  </si>
  <si>
    <t>207604042023102009</t>
  </si>
  <si>
    <t>DF20237617346</t>
  </si>
  <si>
    <t>Tobalaba , quilin</t>
  </si>
  <si>
    <t>2296976</t>
  </si>
  <si>
    <t>207604042023100945</t>
  </si>
  <si>
    <t>DF20237616682</t>
  </si>
  <si>
    <t>Quilin , mar tirreno</t>
  </si>
  <si>
    <t>2295513</t>
  </si>
  <si>
    <t>207503042023151553</t>
  </si>
  <si>
    <t>DF20227569899</t>
  </si>
  <si>
    <t>Las Azucenas #2041 c/alto</t>
  </si>
  <si>
    <t>2295506</t>
  </si>
  <si>
    <t>207503042023150656</t>
  </si>
  <si>
    <t>DF20227568894</t>
  </si>
  <si>
    <t>Las Azucenas #2021</t>
  </si>
  <si>
    <t>2295493</t>
  </si>
  <si>
    <t>207503042023144724</t>
  </si>
  <si>
    <t>DF20237638879</t>
  </si>
  <si>
    <t>San Vicente #1248</t>
  </si>
  <si>
    <t>1-Acometida calpe bien templada 2-No declara codigo de material utilizado, pero si describe su uso</t>
  </si>
  <si>
    <t>2295487</t>
  </si>
  <si>
    <t>207503042023143531</t>
  </si>
  <si>
    <t>DF20237641096</t>
  </si>
  <si>
    <t>Puerto de Vera #824</t>
  </si>
  <si>
    <t>1-Red Calpe normalizado y templada  2-No declara codigo de material utilizado, pero si describe su uso</t>
  </si>
  <si>
    <t>2295477</t>
  </si>
  <si>
    <t>207603042023141906</t>
  </si>
  <si>
    <t>DF20237617254</t>
  </si>
  <si>
    <t>Peñalolen</t>
  </si>
  <si>
    <t>Sector conflictivo. No se toman fotografias por precaucion en sector</t>
  </si>
  <si>
    <t>2295473</t>
  </si>
  <si>
    <t>207503042023141041</t>
  </si>
  <si>
    <t>DF20227569814</t>
  </si>
  <si>
    <t>Beaucheff #935</t>
  </si>
  <si>
    <t>1-Cliente informa que se encuentra con  suministro electrico de forma cortante, no desea atender  2-Fotografias de informe cuadrilla se ve claramente que ITM 40A lo reemplazan por un ITM 63A.</t>
  </si>
  <si>
    <t>2295455</t>
  </si>
  <si>
    <t>207503042023135318</t>
  </si>
  <si>
    <t>DF20237641589</t>
  </si>
  <si>
    <t>Vergara #532 dp 101</t>
  </si>
  <si>
    <t>2295449</t>
  </si>
  <si>
    <t>207503042023132358</t>
  </si>
  <si>
    <t>DF20237638869</t>
  </si>
  <si>
    <t>Santa Rosa #1537 A</t>
  </si>
  <si>
    <t>2295437</t>
  </si>
  <si>
    <t>207503042023125953</t>
  </si>
  <si>
    <t>DF20227562357</t>
  </si>
  <si>
    <t>Chiloe #1221 dp 2107</t>
  </si>
  <si>
    <t>2295432</t>
  </si>
  <si>
    <t>207603042023124835</t>
  </si>
  <si>
    <t>DF20237616047</t>
  </si>
  <si>
    <t>Pasaje 457 1483  C A</t>
  </si>
  <si>
    <t>Sector muy conflictivo . Sin moradores . No se toman fotos por precaucion</t>
  </si>
  <si>
    <t>2295428</t>
  </si>
  <si>
    <t>207503042023123725</t>
  </si>
  <si>
    <t>DF20237642316</t>
  </si>
  <si>
    <t>Zenteno #1482 dp 1922</t>
  </si>
  <si>
    <t>2295424</t>
  </si>
  <si>
    <t>207603042023123517</t>
  </si>
  <si>
    <t>DF20237614933</t>
  </si>
  <si>
    <t>Pasaje 19 9297 dpto 23</t>
  </si>
  <si>
    <t>1 foto falta mayor data  Sector hostil . Sin acceso a medidores</t>
  </si>
  <si>
    <t>2295417</t>
  </si>
  <si>
    <t>207603042023122745</t>
  </si>
  <si>
    <t>DF20237615920</t>
  </si>
  <si>
    <t>Pasaje 4 1773</t>
  </si>
  <si>
    <t>Pasaje en arreglo . Sin moradores .</t>
  </si>
  <si>
    <t>2295404</t>
  </si>
  <si>
    <t>207603042023121354</t>
  </si>
  <si>
    <t>DF20237639525</t>
  </si>
  <si>
    <t>La pradera 2653</t>
  </si>
  <si>
    <t>2295399</t>
  </si>
  <si>
    <t>207603042023120415</t>
  </si>
  <si>
    <t>DF20237616484</t>
  </si>
  <si>
    <t>Pasaje 447 1666</t>
  </si>
  <si>
    <t>2295390</t>
  </si>
  <si>
    <t>207603042023114929</t>
  </si>
  <si>
    <t>DF20237614460</t>
  </si>
  <si>
    <t>Oriental 7428</t>
  </si>
  <si>
    <t>2295368</t>
  </si>
  <si>
    <t>207603042023112401</t>
  </si>
  <si>
    <t>DF20237617621</t>
  </si>
  <si>
    <t>Tobalaba 13949 LC 11</t>
  </si>
  <si>
    <t>Sin moradores . Pertenece a parte de supermercado santa isabel</t>
  </si>
  <si>
    <t>2295353</t>
  </si>
  <si>
    <t>207603042023110427</t>
  </si>
  <si>
    <t>DF20237617696</t>
  </si>
  <si>
    <t>Rio backer 6827</t>
  </si>
  <si>
    <t>Sin moradores . Sector confluctivo . Por precaucion con vecinos no se toman fotos a fachada</t>
  </si>
  <si>
    <t>2295343</t>
  </si>
  <si>
    <t>207603042023105155</t>
  </si>
  <si>
    <t>DF20237616099</t>
  </si>
  <si>
    <t>Vasco de gama 6266</t>
  </si>
  <si>
    <t>Atiende trabajador de recinto ,pero no esta al tanto de visita de personal de emergencia , sin acceso a medidor . No entregan mas datos</t>
  </si>
  <si>
    <t>2294073</t>
  </si>
  <si>
    <t>207601042023132435</t>
  </si>
  <si>
    <t>DF20237617461</t>
  </si>
  <si>
    <t>Los piuquenes 9551</t>
  </si>
  <si>
    <t>2294050</t>
  </si>
  <si>
    <t>207601042023123659</t>
  </si>
  <si>
    <t>DF20237614697</t>
  </si>
  <si>
    <t>Los cerezos 5780</t>
  </si>
  <si>
    <t>Sector conflictivo , no se toman fotos por precaucion . Sin moradores</t>
  </si>
  <si>
    <t>2294032</t>
  </si>
  <si>
    <t>207601042023120639</t>
  </si>
  <si>
    <t>DF20237615762</t>
  </si>
  <si>
    <t>Sergio vasquez guzman 1710</t>
  </si>
  <si>
    <t>1 foto falta data . Sector hostil  No se toman muchas fotos por precaucion .</t>
  </si>
  <si>
    <t>2294020</t>
  </si>
  <si>
    <t>207601042023115008</t>
  </si>
  <si>
    <t>DF20237616146</t>
  </si>
  <si>
    <t>Quilin 4985 C 41</t>
  </si>
  <si>
    <t>1 foto falta mayor data . Calle en arreglo , sin acceso a esta . Calle cerrada</t>
  </si>
  <si>
    <t>2294014</t>
  </si>
  <si>
    <t>207601042023113947</t>
  </si>
  <si>
    <t>DF20237616202</t>
  </si>
  <si>
    <t>Pasaje xxiii 4685 I</t>
  </si>
  <si>
    <t>Sector hostil , no se toman fotos por precaucion . Sin moradores</t>
  </si>
  <si>
    <t>2294009</t>
  </si>
  <si>
    <t>207601042023113109</t>
  </si>
  <si>
    <t>DF20237616156</t>
  </si>
  <si>
    <t>Peatones uno 3769</t>
  </si>
  <si>
    <t>2293991</t>
  </si>
  <si>
    <t>207601042023110601</t>
  </si>
  <si>
    <t>DF20237617452</t>
  </si>
  <si>
    <t>Los olmos 3140 PS 7Dpto 701</t>
  </si>
  <si>
    <t>1 foto falta mayor data  Sin acceso a medidores . Sector hostil</t>
  </si>
  <si>
    <t>2293988</t>
  </si>
  <si>
    <t>207601042023105555</t>
  </si>
  <si>
    <t>DF20237616546</t>
  </si>
  <si>
    <t>Luis valenzuela aris 3220 Pto 602</t>
  </si>
  <si>
    <t>Concerge problema para ingresar , despues indica q no se encuentra cliente en dpto</t>
  </si>
  <si>
    <t>2293979</t>
  </si>
  <si>
    <t>207601042023103758</t>
  </si>
  <si>
    <t>DF20237616093</t>
  </si>
  <si>
    <t>Pedro de valdivia 7269</t>
  </si>
  <si>
    <t>2293976</t>
  </si>
  <si>
    <t>207601042023102558</t>
  </si>
  <si>
    <t>DF20237616125</t>
  </si>
  <si>
    <t>Maraton 2346</t>
  </si>
  <si>
    <t>abril</t>
  </si>
  <si>
    <t>mayo</t>
  </si>
  <si>
    <t>junio</t>
  </si>
  <si>
    <t>julio</t>
  </si>
  <si>
    <t>agosto</t>
  </si>
  <si>
    <t>Desvest de Cumplimiento</t>
  </si>
  <si>
    <t>Desviacion Estandar</t>
  </si>
  <si>
    <t>Promedio</t>
  </si>
  <si>
    <t>Coeficiente de variacion</t>
  </si>
  <si>
    <t>Supervisor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</si>
</sst>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s>
  <fills count="5">
    <fill>
      <patternFill patternType="none"/>
    </fill>
    <fill>
      <patternFill patternType="gray125"/>
    </fill>
    <fill>
      <patternFill patternType="solid">
        <fgColor theme="9"/>
        <bgColor theme="9"/>
      </patternFill>
    </fill>
    <fill>
      <patternFill patternType="solid">
        <fgColor rgb="FF00B0F0"/>
        <bgColor theme="9"/>
      </patternFill>
    </fill>
    <fill>
      <patternFill patternType="solid">
        <fgColor theme="4"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9">
    <xf numFmtId="0" fontId="0" fillId="0" borderId="0" xfId="0"/>
    <xf numFmtId="0" fontId="1" fillId="2" borderId="3" xfId="0" applyFont="1" applyFill="1" applyBorder="1"/>
    <xf numFmtId="0" fontId="1" fillId="2" borderId="2" xfId="0" applyFont="1" applyFill="1" applyBorder="1"/>
    <xf numFmtId="0" fontId="1" fillId="2" borderId="4" xfId="0" applyFont="1" applyFill="1" applyBorder="1"/>
    <xf numFmtId="0" fontId="1" fillId="3" borderId="1" xfId="0" applyFont="1" applyFill="1" applyBorder="1"/>
    <xf numFmtId="14" fontId="0" fillId="0" borderId="0" xfId="0" applyNumberFormat="1"/>
    <xf numFmtId="9" fontId="0" fillId="0" borderId="0" xfId="0" applyNumberFormat="1"/>
    <xf numFmtId="0" fontId="0" fillId="4" borderId="0" xfId="0" applyFill="1"/>
    <xf numFmtId="10" fontId="0" fillId="4" borderId="0" xfId="0" applyNumberFormat="1" applyFill="1"/>
    <xf numFmtId="0" fontId="3" fillId="0" borderId="0" xfId="0" applyFont="1"/>
    <xf numFmtId="0" fontId="2" fillId="0" borderId="0" xfId="0" applyFont="1"/>
    <xf numFmtId="9" fontId="2" fillId="0" borderId="0" xfId="0" applyNumberFormat="1" applyFont="1"/>
    <xf numFmtId="0" fontId="0" fillId="0" borderId="0" xfId="0" applyAlignment="1">
      <alignment horizontal="left"/>
    </xf>
    <xf numFmtId="0" fontId="0" fillId="0" borderId="0" xfId="0" pivotButton="1"/>
    <xf numFmtId="0" fontId="4" fillId="0" borderId="0" xfId="0" applyFont="1"/>
    <xf numFmtId="0" fontId="0" fillId="0" borderId="0" xfId="0" applyAlignment="1">
      <alignment horizontal="left" indent="1"/>
    </xf>
    <xf numFmtId="14" fontId="0" fillId="0" borderId="0" xfId="0" applyNumberFormat="1" applyAlignment="1">
      <alignment horizontal="left" indent="2"/>
    </xf>
    <xf numFmtId="3" fontId="0" fillId="0" borderId="0" xfId="0" applyNumberFormat="1"/>
    <xf numFmtId="0" fontId="0" fillId="0" borderId="0" xfId="0" applyNumberFormat="1"/>
  </cellXfs>
  <cellStyles count="1">
    <cellStyle name="Normal" xfId="0" builtinId="0"/>
  </cellStyles>
  <dxfs count="99">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font>
        <b/>
        <i val="0"/>
        <strike val="0"/>
        <condense val="0"/>
        <extend val="0"/>
        <outline val="0"/>
        <shadow val="0"/>
        <u val="none"/>
        <vertAlign val="baseline"/>
        <sz val="11"/>
        <color auto="1"/>
        <name val="Calibri"/>
        <family val="2"/>
        <scheme val="minor"/>
      </font>
    </dxf>
    <dxf>
      <numFmt numFmtId="0" formatCode="General"/>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externalLink" Target="externalLinks/externalLink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[Reporte_Ponderaciones_SCE.xlsx]Tablas_datos_ponderaciones!TablaDinámica1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evolutivo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C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CL"/>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61145860390251E-2"/>
          <c:y val="9.9731654978388179E-2"/>
          <c:w val="0.88288926824382019"/>
          <c:h val="0.75288901964523391"/>
        </c:manualLayout>
      </c:layout>
      <c:lineChart>
        <c:grouping val="stacked"/>
        <c:varyColors val="0"/>
        <c:ser>
          <c:idx val="0"/>
          <c:order val="0"/>
          <c:tx>
            <c:strRef>
              <c:f>Tablas_datos_ponderaciones!$B$9</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C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Tablas_datos_ponderaciones!$A$10:$A$26</c:f>
              <c:multiLvlStrCache>
                <c:ptCount val="14"/>
                <c:lvl>
                  <c:pt idx="0">
                    <c:v>enero</c:v>
                  </c:pt>
                  <c:pt idx="1">
                    <c:v>febrero</c:v>
                  </c:pt>
                  <c:pt idx="2">
                    <c:v>marzo</c:v>
                  </c:pt>
                  <c:pt idx="3">
                    <c:v>abril</c:v>
                  </c:pt>
                  <c:pt idx="4">
                    <c:v>mayo</c:v>
                  </c:pt>
                  <c:pt idx="5">
                    <c:v>junio</c:v>
                  </c:pt>
                  <c:pt idx="6">
                    <c:v>julio</c:v>
                  </c:pt>
                  <c:pt idx="7">
                    <c:v>agosto</c:v>
                  </c:pt>
                  <c:pt idx="8">
                    <c:v>octubre</c:v>
                  </c:pt>
                  <c:pt idx="9">
                    <c:v>diciembre</c:v>
                  </c:pt>
                  <c:pt idx="10">
                    <c:v>enero</c:v>
                  </c:pt>
                  <c:pt idx="11">
                    <c:v>febrero</c:v>
                  </c:pt>
                  <c:pt idx="12">
                    <c:v>marzo</c:v>
                  </c:pt>
                  <c:pt idx="13">
                    <c:v>abril</c:v>
                  </c:pt>
                </c:lvl>
                <c:lvl>
                  <c:pt idx="0">
                    <c:v>2022</c:v>
                  </c:pt>
                  <c:pt idx="10">
                    <c:v>2023</c:v>
                  </c:pt>
                </c:lvl>
              </c:multiLvlStrCache>
            </c:multiLvlStrRef>
          </c:cat>
          <c:val>
            <c:numRef>
              <c:f>Tablas_datos_ponderaciones!$B$10:$B$26</c:f>
              <c:numCache>
                <c:formatCode>0%</c:formatCode>
                <c:ptCount val="14"/>
                <c:pt idx="0">
                  <c:v>0.90489950980392164</c:v>
                </c:pt>
                <c:pt idx="1">
                  <c:v>0.91310606060606114</c:v>
                </c:pt>
                <c:pt idx="2">
                  <c:v>0.91978571428571487</c:v>
                </c:pt>
                <c:pt idx="3">
                  <c:v>0.87791666666666657</c:v>
                </c:pt>
                <c:pt idx="4">
                  <c:v>0.9114825581395356</c:v>
                </c:pt>
                <c:pt idx="5">
                  <c:v>0.90057799442895958</c:v>
                </c:pt>
                <c:pt idx="6">
                  <c:v>0.88444196428571509</c:v>
                </c:pt>
                <c:pt idx="7">
                  <c:v>0.93500000000000005</c:v>
                </c:pt>
                <c:pt idx="8">
                  <c:v>0.89941666666666675</c:v>
                </c:pt>
                <c:pt idx="9">
                  <c:v>0.95418131868131884</c:v>
                </c:pt>
                <c:pt idx="10">
                  <c:v>0.87901503164557038</c:v>
                </c:pt>
                <c:pt idx="11">
                  <c:v>0.94405423280423328</c:v>
                </c:pt>
                <c:pt idx="12">
                  <c:v>0.94657407407407423</c:v>
                </c:pt>
                <c:pt idx="13">
                  <c:v>0.95571428571428585</c:v>
                </c:pt>
              </c:numCache>
            </c:numRef>
          </c:val>
          <c:smooth val="0"/>
          <c:extLst>
            <c:ext xmlns:c16="http://schemas.microsoft.com/office/drawing/2014/chart" uri="{C3380CC4-5D6E-409C-BE32-E72D297353CC}">
              <c16:uniqueId val="{00000000-A8D0-4C13-BCDA-2944FD000503}"/>
            </c:ext>
          </c:extLst>
        </c:ser>
        <c:dLbls>
          <c:showLegendKey val="0"/>
          <c:showVal val="0"/>
          <c:showCatName val="0"/>
          <c:showSerName val="0"/>
          <c:showPercent val="0"/>
          <c:showBubbleSize val="0"/>
        </c:dLbls>
        <c:marker val="1"/>
        <c:smooth val="0"/>
        <c:axId val="1954258896"/>
        <c:axId val="1954277616"/>
      </c:lineChart>
      <c:catAx>
        <c:axId val="1954258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CL"/>
          </a:p>
        </c:txPr>
        <c:crossAx val="1954277616"/>
        <c:crosses val="autoZero"/>
        <c:auto val="1"/>
        <c:lblAlgn val="ctr"/>
        <c:lblOffset val="100"/>
        <c:noMultiLvlLbl val="0"/>
      </c:catAx>
      <c:valAx>
        <c:axId val="1954277616"/>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95425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[Reporte_Ponderaciones_SCE.xlsx]Tablas_datos_ponderaciones!TablaDinámica3</c:name>
    <c:fmtId val="2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600" b="1"/>
              <a:t>EVOLUTIVO DESGLOSADO POR DÍA</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s-CL"/>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41665321678315E-2"/>
          <c:y val="0.15618496949533195"/>
          <c:w val="0.93443185830335906"/>
          <c:h val="0.51384099198595157"/>
        </c:manualLayout>
      </c:layout>
      <c:lineChart>
        <c:grouping val="stacked"/>
        <c:varyColors val="0"/>
        <c:ser>
          <c:idx val="0"/>
          <c:order val="0"/>
          <c:tx>
            <c:strRef>
              <c:f>Tablas_datos_ponderaciones!$L$1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Tablas_datos_ponderaciones!$K$2:$K$336</c:f>
              <c:multiLvlStrCache>
                <c:ptCount val="318"/>
                <c:lvl>
                  <c:pt idx="0">
                    <c:v>01-01-2022</c:v>
                  </c:pt>
                  <c:pt idx="1">
                    <c:v>02-01-2022</c:v>
                  </c:pt>
                  <c:pt idx="2">
                    <c:v>03-01-2022</c:v>
                  </c:pt>
                  <c:pt idx="3">
                    <c:v>04-01-2022</c:v>
                  </c:pt>
                  <c:pt idx="4">
                    <c:v>05-01-2022</c:v>
                  </c:pt>
                  <c:pt idx="5">
                    <c:v>06-01-2022</c:v>
                  </c:pt>
                  <c:pt idx="6">
                    <c:v>07-01-2022</c:v>
                  </c:pt>
                  <c:pt idx="7">
                    <c:v>08-01-2022</c:v>
                  </c:pt>
                  <c:pt idx="8">
                    <c:v>09-01-2022</c:v>
                  </c:pt>
                  <c:pt idx="9">
                    <c:v>10-01-2022</c:v>
                  </c:pt>
                  <c:pt idx="10">
                    <c:v>11-01-2022</c:v>
                  </c:pt>
                  <c:pt idx="11">
                    <c:v>12-01-2022</c:v>
                  </c:pt>
                  <c:pt idx="12">
                    <c:v>13-01-2022</c:v>
                  </c:pt>
                  <c:pt idx="13">
                    <c:v>14-01-2022</c:v>
                  </c:pt>
                  <c:pt idx="14">
                    <c:v>15-01-2022</c:v>
                  </c:pt>
                  <c:pt idx="15">
                    <c:v>16-01-2022</c:v>
                  </c:pt>
                  <c:pt idx="16">
                    <c:v>17-01-2022</c:v>
                  </c:pt>
                  <c:pt idx="17">
                    <c:v>18-01-2022</c:v>
                  </c:pt>
                  <c:pt idx="18">
                    <c:v>19-01-2022</c:v>
                  </c:pt>
                  <c:pt idx="19">
                    <c:v>20-01-2022</c:v>
                  </c:pt>
                  <c:pt idx="20">
                    <c:v>21-01-2022</c:v>
                  </c:pt>
                  <c:pt idx="21">
                    <c:v>22-01-2022</c:v>
                  </c:pt>
                  <c:pt idx="22">
                    <c:v>23-01-2022</c:v>
                  </c:pt>
                  <c:pt idx="23">
                    <c:v>24-01-2022</c:v>
                  </c:pt>
                  <c:pt idx="24">
                    <c:v>25-01-2022</c:v>
                  </c:pt>
                  <c:pt idx="25">
                    <c:v>26-01-2022</c:v>
                  </c:pt>
                  <c:pt idx="26">
                    <c:v>27-01-2022</c:v>
                  </c:pt>
                  <c:pt idx="27">
                    <c:v>28-01-2022</c:v>
                  </c:pt>
                  <c:pt idx="28">
                    <c:v>29-01-2022</c:v>
                  </c:pt>
                  <c:pt idx="29">
                    <c:v>30-01-2022</c:v>
                  </c:pt>
                  <c:pt idx="30">
                    <c:v>31-01-2022</c:v>
                  </c:pt>
                  <c:pt idx="31">
                    <c:v>01-02-2022</c:v>
                  </c:pt>
                  <c:pt idx="32">
                    <c:v>02-02-2022</c:v>
                  </c:pt>
                  <c:pt idx="33">
                    <c:v>03-02-2022</c:v>
                  </c:pt>
                  <c:pt idx="34">
                    <c:v>04-02-2022</c:v>
                  </c:pt>
                  <c:pt idx="35">
                    <c:v>05-02-2022</c:v>
                  </c:pt>
                  <c:pt idx="36">
                    <c:v>06-02-2022</c:v>
                  </c:pt>
                  <c:pt idx="37">
                    <c:v>07-02-2022</c:v>
                  </c:pt>
                  <c:pt idx="38">
                    <c:v>08-02-2022</c:v>
                  </c:pt>
                  <c:pt idx="39">
                    <c:v>09-02-2022</c:v>
                  </c:pt>
                  <c:pt idx="40">
                    <c:v>10-02-2022</c:v>
                  </c:pt>
                  <c:pt idx="41">
                    <c:v>11-02-2022</c:v>
                  </c:pt>
                  <c:pt idx="42">
                    <c:v>12-02-2022</c:v>
                  </c:pt>
                  <c:pt idx="43">
                    <c:v>13-02-2022</c:v>
                  </c:pt>
                  <c:pt idx="44">
                    <c:v>14-02-2022</c:v>
                  </c:pt>
                  <c:pt idx="45">
                    <c:v>15-02-2022</c:v>
                  </c:pt>
                  <c:pt idx="46">
                    <c:v>16-02-2022</c:v>
                  </c:pt>
                  <c:pt idx="47">
                    <c:v>17-02-2022</c:v>
                  </c:pt>
                  <c:pt idx="48">
                    <c:v>18-02-2022</c:v>
                  </c:pt>
                  <c:pt idx="49">
                    <c:v>19-02-2022</c:v>
                  </c:pt>
                  <c:pt idx="50">
                    <c:v>20-02-2022</c:v>
                  </c:pt>
                  <c:pt idx="51">
                    <c:v>21-02-2022</c:v>
                  </c:pt>
                  <c:pt idx="52">
                    <c:v>22-02-2022</c:v>
                  </c:pt>
                  <c:pt idx="53">
                    <c:v>23-02-2022</c:v>
                  </c:pt>
                  <c:pt idx="54">
                    <c:v>24-02-2022</c:v>
                  </c:pt>
                  <c:pt idx="55">
                    <c:v>25-02-2022</c:v>
                  </c:pt>
                  <c:pt idx="56">
                    <c:v>01-03-2022</c:v>
                  </c:pt>
                  <c:pt idx="57">
                    <c:v>02-03-2022</c:v>
                  </c:pt>
                  <c:pt idx="58">
                    <c:v>03-03-2022</c:v>
                  </c:pt>
                  <c:pt idx="59">
                    <c:v>04-03-2022</c:v>
                  </c:pt>
                  <c:pt idx="60">
                    <c:v>05-03-2022</c:v>
                  </c:pt>
                  <c:pt idx="61">
                    <c:v>06-03-2022</c:v>
                  </c:pt>
                  <c:pt idx="62">
                    <c:v>07-03-2022</c:v>
                  </c:pt>
                  <c:pt idx="63">
                    <c:v>08-03-2022</c:v>
                  </c:pt>
                  <c:pt idx="64">
                    <c:v>09-03-2022</c:v>
                  </c:pt>
                  <c:pt idx="65">
                    <c:v>10-03-2022</c:v>
                  </c:pt>
                  <c:pt idx="66">
                    <c:v>11-03-2022</c:v>
                  </c:pt>
                  <c:pt idx="67">
                    <c:v>12-03-2022</c:v>
                  </c:pt>
                  <c:pt idx="68">
                    <c:v>13-03-2022</c:v>
                  </c:pt>
                  <c:pt idx="69">
                    <c:v>14-03-2022</c:v>
                  </c:pt>
                  <c:pt idx="70">
                    <c:v>15-03-2022</c:v>
                  </c:pt>
                  <c:pt idx="71">
                    <c:v>16-03-2022</c:v>
                  </c:pt>
                  <c:pt idx="72">
                    <c:v>17-03-2022</c:v>
                  </c:pt>
                  <c:pt idx="73">
                    <c:v>18-03-2022</c:v>
                  </c:pt>
                  <c:pt idx="74">
                    <c:v>19-03-2022</c:v>
                  </c:pt>
                  <c:pt idx="75">
                    <c:v>20-03-2022</c:v>
                  </c:pt>
                  <c:pt idx="76">
                    <c:v>21-03-2022</c:v>
                  </c:pt>
                  <c:pt idx="77">
                    <c:v>22-03-2022</c:v>
                  </c:pt>
                  <c:pt idx="78">
                    <c:v>23-03-2022</c:v>
                  </c:pt>
                  <c:pt idx="79">
                    <c:v>24-03-2022</c:v>
                  </c:pt>
                  <c:pt idx="80">
                    <c:v>25-03-2022</c:v>
                  </c:pt>
                  <c:pt idx="81">
                    <c:v>26-03-2022</c:v>
                  </c:pt>
                  <c:pt idx="82">
                    <c:v>27-03-2022</c:v>
                  </c:pt>
                  <c:pt idx="83">
                    <c:v>28-03-2022</c:v>
                  </c:pt>
                  <c:pt idx="84">
                    <c:v>29-03-2022</c:v>
                  </c:pt>
                  <c:pt idx="85">
                    <c:v>30-03-2022</c:v>
                  </c:pt>
                  <c:pt idx="86">
                    <c:v>31-03-2022</c:v>
                  </c:pt>
                  <c:pt idx="87">
                    <c:v>01-04-2022</c:v>
                  </c:pt>
                  <c:pt idx="88">
                    <c:v>02-04-2022</c:v>
                  </c:pt>
                  <c:pt idx="89">
                    <c:v>03-04-2022</c:v>
                  </c:pt>
                  <c:pt idx="90">
                    <c:v>04-04-2022</c:v>
                  </c:pt>
                  <c:pt idx="91">
                    <c:v>05-04-2022</c:v>
                  </c:pt>
                  <c:pt idx="92">
                    <c:v>06-04-2022</c:v>
                  </c:pt>
                  <c:pt idx="93">
                    <c:v>07-04-2022</c:v>
                  </c:pt>
                  <c:pt idx="94">
                    <c:v>08-04-2022</c:v>
                  </c:pt>
                  <c:pt idx="95">
                    <c:v>12-04-2022</c:v>
                  </c:pt>
                  <c:pt idx="96">
                    <c:v>13-04-2022</c:v>
                  </c:pt>
                  <c:pt idx="97">
                    <c:v>14-04-2022</c:v>
                  </c:pt>
                  <c:pt idx="98">
                    <c:v>15-04-2022</c:v>
                  </c:pt>
                  <c:pt idx="99">
                    <c:v>16-04-2022</c:v>
                  </c:pt>
                  <c:pt idx="100">
                    <c:v>17-04-2022</c:v>
                  </c:pt>
                  <c:pt idx="101">
                    <c:v>18-04-2022</c:v>
                  </c:pt>
                  <c:pt idx="102">
                    <c:v>19-04-2022</c:v>
                  </c:pt>
                  <c:pt idx="103">
                    <c:v>20-04-2022</c:v>
                  </c:pt>
                  <c:pt idx="104">
                    <c:v>21-04-2022</c:v>
                  </c:pt>
                  <c:pt idx="105">
                    <c:v>22-04-2022</c:v>
                  </c:pt>
                  <c:pt idx="106">
                    <c:v>23-04-2022</c:v>
                  </c:pt>
                  <c:pt idx="107">
                    <c:v>24-04-2022</c:v>
                  </c:pt>
                  <c:pt idx="108">
                    <c:v>25-04-2022</c:v>
                  </c:pt>
                  <c:pt idx="109">
                    <c:v>26-04-2022</c:v>
                  </c:pt>
                  <c:pt idx="110">
                    <c:v>27-04-2022</c:v>
                  </c:pt>
                  <c:pt idx="111">
                    <c:v>28-04-2022</c:v>
                  </c:pt>
                  <c:pt idx="112">
                    <c:v>01-05-2022</c:v>
                  </c:pt>
                  <c:pt idx="113">
                    <c:v>02-05-2022</c:v>
                  </c:pt>
                  <c:pt idx="114">
                    <c:v>03-05-2022</c:v>
                  </c:pt>
                  <c:pt idx="115">
                    <c:v>04-05-2022</c:v>
                  </c:pt>
                  <c:pt idx="116">
                    <c:v>05-05-2022</c:v>
                  </c:pt>
                  <c:pt idx="117">
                    <c:v>06-05-2022</c:v>
                  </c:pt>
                  <c:pt idx="118">
                    <c:v>07-05-2022</c:v>
                  </c:pt>
                  <c:pt idx="119">
                    <c:v>08-05-2022</c:v>
                  </c:pt>
                  <c:pt idx="120">
                    <c:v>09-05-2022</c:v>
                  </c:pt>
                  <c:pt idx="121">
                    <c:v>10-05-2022</c:v>
                  </c:pt>
                  <c:pt idx="122">
                    <c:v>11-05-2022</c:v>
                  </c:pt>
                  <c:pt idx="123">
                    <c:v>12-05-2022</c:v>
                  </c:pt>
                  <c:pt idx="124">
                    <c:v>13-05-2022</c:v>
                  </c:pt>
                  <c:pt idx="125">
                    <c:v>14-05-2022</c:v>
                  </c:pt>
                  <c:pt idx="126">
                    <c:v>15-05-2022</c:v>
                  </c:pt>
                  <c:pt idx="127">
                    <c:v>16-05-2022</c:v>
                  </c:pt>
                  <c:pt idx="128">
                    <c:v>17-05-2022</c:v>
                  </c:pt>
                  <c:pt idx="129">
                    <c:v>18-05-2022</c:v>
                  </c:pt>
                  <c:pt idx="130">
                    <c:v>19-05-2022</c:v>
                  </c:pt>
                  <c:pt idx="131">
                    <c:v>20-05-2022</c:v>
                  </c:pt>
                  <c:pt idx="132">
                    <c:v>21-05-2022</c:v>
                  </c:pt>
                  <c:pt idx="133">
                    <c:v>22-05-2022</c:v>
                  </c:pt>
                  <c:pt idx="134">
                    <c:v>23-05-2022</c:v>
                  </c:pt>
                  <c:pt idx="135">
                    <c:v>24-05-2022</c:v>
                  </c:pt>
                  <c:pt idx="136">
                    <c:v>25-05-2022</c:v>
                  </c:pt>
                  <c:pt idx="137">
                    <c:v>26-05-2022</c:v>
                  </c:pt>
                  <c:pt idx="138">
                    <c:v>27-05-2022</c:v>
                  </c:pt>
                  <c:pt idx="139">
                    <c:v>28-05-2022</c:v>
                  </c:pt>
                  <c:pt idx="140">
                    <c:v>29-05-2022</c:v>
                  </c:pt>
                  <c:pt idx="141">
                    <c:v>30-05-2022</c:v>
                  </c:pt>
                  <c:pt idx="142">
                    <c:v>31-05-2022</c:v>
                  </c:pt>
                  <c:pt idx="143">
                    <c:v>01-06-2022</c:v>
                  </c:pt>
                  <c:pt idx="144">
                    <c:v>02-06-2022</c:v>
                  </c:pt>
                  <c:pt idx="145">
                    <c:v>03-06-2022</c:v>
                  </c:pt>
                  <c:pt idx="146">
                    <c:v>04-06-2022</c:v>
                  </c:pt>
                  <c:pt idx="147">
                    <c:v>05-06-2022</c:v>
                  </c:pt>
                  <c:pt idx="148">
                    <c:v>06-06-2022</c:v>
                  </c:pt>
                  <c:pt idx="149">
                    <c:v>07-06-2022</c:v>
                  </c:pt>
                  <c:pt idx="150">
                    <c:v>08-06-2022</c:v>
                  </c:pt>
                  <c:pt idx="151">
                    <c:v>09-06-2022</c:v>
                  </c:pt>
                  <c:pt idx="152">
                    <c:v>10-06-2022</c:v>
                  </c:pt>
                  <c:pt idx="153">
                    <c:v>11-06-2022</c:v>
                  </c:pt>
                  <c:pt idx="154">
                    <c:v>12-06-2022</c:v>
                  </c:pt>
                  <c:pt idx="155">
                    <c:v>13-06-2022</c:v>
                  </c:pt>
                  <c:pt idx="156">
                    <c:v>14-06-2022</c:v>
                  </c:pt>
                  <c:pt idx="157">
                    <c:v>15-06-2022</c:v>
                  </c:pt>
                  <c:pt idx="158">
                    <c:v>16-06-2022</c:v>
                  </c:pt>
                  <c:pt idx="159">
                    <c:v>17-06-2022</c:v>
                  </c:pt>
                  <c:pt idx="160">
                    <c:v>18-06-2022</c:v>
                  </c:pt>
                  <c:pt idx="161">
                    <c:v>19-06-2022</c:v>
                  </c:pt>
                  <c:pt idx="162">
                    <c:v>20-06-2022</c:v>
                  </c:pt>
                  <c:pt idx="163">
                    <c:v>21-06-2022</c:v>
                  </c:pt>
                  <c:pt idx="164">
                    <c:v>22-06-2022</c:v>
                  </c:pt>
                  <c:pt idx="165">
                    <c:v>23-06-2022</c:v>
                  </c:pt>
                  <c:pt idx="166">
                    <c:v>24-06-2022</c:v>
                  </c:pt>
                  <c:pt idx="167">
                    <c:v>25-06-2022</c:v>
                  </c:pt>
                  <c:pt idx="168">
                    <c:v>26-06-2022</c:v>
                  </c:pt>
                  <c:pt idx="169">
                    <c:v>27-06-2022</c:v>
                  </c:pt>
                  <c:pt idx="170">
                    <c:v>28-06-2022</c:v>
                  </c:pt>
                  <c:pt idx="171">
                    <c:v>29-06-2022</c:v>
                  </c:pt>
                  <c:pt idx="172">
                    <c:v>30-06-2022</c:v>
                  </c:pt>
                  <c:pt idx="173">
                    <c:v>01-07-2022</c:v>
                  </c:pt>
                  <c:pt idx="174">
                    <c:v>02-07-2022</c:v>
                  </c:pt>
                  <c:pt idx="175">
                    <c:v>03-07-2022</c:v>
                  </c:pt>
                  <c:pt idx="176">
                    <c:v>04-07-2022</c:v>
                  </c:pt>
                  <c:pt idx="177">
                    <c:v>05-07-2022</c:v>
                  </c:pt>
                  <c:pt idx="178">
                    <c:v>06-07-2022</c:v>
                  </c:pt>
                  <c:pt idx="179">
                    <c:v>07-07-2022</c:v>
                  </c:pt>
                  <c:pt idx="180">
                    <c:v>08-07-2022</c:v>
                  </c:pt>
                  <c:pt idx="181">
                    <c:v>09-07-2022</c:v>
                  </c:pt>
                  <c:pt idx="182">
                    <c:v>10-07-2022</c:v>
                  </c:pt>
                  <c:pt idx="183">
                    <c:v>11-07-2022</c:v>
                  </c:pt>
                  <c:pt idx="184">
                    <c:v>12-07-2022</c:v>
                  </c:pt>
                  <c:pt idx="185">
                    <c:v>13-07-2022</c:v>
                  </c:pt>
                  <c:pt idx="186">
                    <c:v>14-07-2022</c:v>
                  </c:pt>
                  <c:pt idx="187">
                    <c:v>15-07-2022</c:v>
                  </c:pt>
                  <c:pt idx="188">
                    <c:v>16-07-2022</c:v>
                  </c:pt>
                  <c:pt idx="189">
                    <c:v>17-07-2022</c:v>
                  </c:pt>
                  <c:pt idx="190">
                    <c:v>18-07-2022</c:v>
                  </c:pt>
                  <c:pt idx="191">
                    <c:v>19-07-2022</c:v>
                  </c:pt>
                  <c:pt idx="192">
                    <c:v>20-07-2022</c:v>
                  </c:pt>
                  <c:pt idx="193">
                    <c:v>21-07-2022</c:v>
                  </c:pt>
                  <c:pt idx="194">
                    <c:v>22-07-2022</c:v>
                  </c:pt>
                  <c:pt idx="195">
                    <c:v>23-07-2022</c:v>
                  </c:pt>
                  <c:pt idx="196">
                    <c:v>24-07-2022</c:v>
                  </c:pt>
                  <c:pt idx="197">
                    <c:v>25-07-2022</c:v>
                  </c:pt>
                  <c:pt idx="198">
                    <c:v>26-07-2022</c:v>
                  </c:pt>
                  <c:pt idx="199">
                    <c:v>27-07-2022</c:v>
                  </c:pt>
                  <c:pt idx="200">
                    <c:v>28-07-2022</c:v>
                  </c:pt>
                  <c:pt idx="201">
                    <c:v>14-08-2022</c:v>
                  </c:pt>
                  <c:pt idx="202">
                    <c:v>01-10-2022</c:v>
                  </c:pt>
                  <c:pt idx="203">
                    <c:v>02-10-2022</c:v>
                  </c:pt>
                  <c:pt idx="204">
                    <c:v>03-10-2022</c:v>
                  </c:pt>
                  <c:pt idx="205">
                    <c:v>04-10-2022</c:v>
                  </c:pt>
                  <c:pt idx="206">
                    <c:v>05-10-2022</c:v>
                  </c:pt>
                  <c:pt idx="207">
                    <c:v>06-10-2022</c:v>
                  </c:pt>
                  <c:pt idx="208">
                    <c:v>07-10-2022</c:v>
                  </c:pt>
                  <c:pt idx="209">
                    <c:v>08-10-2022</c:v>
                  </c:pt>
                  <c:pt idx="210">
                    <c:v>09-10-2022</c:v>
                  </c:pt>
                  <c:pt idx="211">
                    <c:v>10-10-2022</c:v>
                  </c:pt>
                  <c:pt idx="212">
                    <c:v>11-10-2022</c:v>
                  </c:pt>
                  <c:pt idx="213">
                    <c:v>12-10-2022</c:v>
                  </c:pt>
                  <c:pt idx="214">
                    <c:v>13-10-2022</c:v>
                  </c:pt>
                  <c:pt idx="215">
                    <c:v>14-10-2022</c:v>
                  </c:pt>
                  <c:pt idx="216">
                    <c:v>15-10-2022</c:v>
                  </c:pt>
                  <c:pt idx="217">
                    <c:v>16-10-2022</c:v>
                  </c:pt>
                  <c:pt idx="218">
                    <c:v>17-10-2022</c:v>
                  </c:pt>
                  <c:pt idx="219">
                    <c:v>18-10-2022</c:v>
                  </c:pt>
                  <c:pt idx="220">
                    <c:v>19-10-2022</c:v>
                  </c:pt>
                  <c:pt idx="221">
                    <c:v>20-10-2022</c:v>
                  </c:pt>
                  <c:pt idx="222">
                    <c:v>21-10-2022</c:v>
                  </c:pt>
                  <c:pt idx="223">
                    <c:v>22-10-2022</c:v>
                  </c:pt>
                  <c:pt idx="224">
                    <c:v>25-10-2022</c:v>
                  </c:pt>
                  <c:pt idx="225">
                    <c:v>28-10-2022</c:v>
                  </c:pt>
                  <c:pt idx="226">
                    <c:v>01-12-2022</c:v>
                  </c:pt>
                  <c:pt idx="227">
                    <c:v>02-12-2022</c:v>
                  </c:pt>
                  <c:pt idx="228">
                    <c:v>03-12-2022</c:v>
                  </c:pt>
                  <c:pt idx="229">
                    <c:v>04-12-2022</c:v>
                  </c:pt>
                  <c:pt idx="230">
                    <c:v>05-12-2022</c:v>
                  </c:pt>
                  <c:pt idx="231">
                    <c:v>06-12-2022</c:v>
                  </c:pt>
                  <c:pt idx="232">
                    <c:v>07-12-2022</c:v>
                  </c:pt>
                  <c:pt idx="233">
                    <c:v>08-12-2022</c:v>
                  </c:pt>
                  <c:pt idx="234">
                    <c:v>09-12-2022</c:v>
                  </c:pt>
                  <c:pt idx="235">
                    <c:v>10-12-2022</c:v>
                  </c:pt>
                  <c:pt idx="236">
                    <c:v>11-12-2022</c:v>
                  </c:pt>
                  <c:pt idx="237">
                    <c:v>12-12-2022</c:v>
                  </c:pt>
                  <c:pt idx="238">
                    <c:v>13-12-2022</c:v>
                  </c:pt>
                  <c:pt idx="239">
                    <c:v>14-12-2022</c:v>
                  </c:pt>
                  <c:pt idx="240">
                    <c:v>15-12-2022</c:v>
                  </c:pt>
                  <c:pt idx="241">
                    <c:v>16-12-2022</c:v>
                  </c:pt>
                  <c:pt idx="242">
                    <c:v>17-12-2022</c:v>
                  </c:pt>
                  <c:pt idx="243">
                    <c:v>18-12-2022</c:v>
                  </c:pt>
                  <c:pt idx="244">
                    <c:v>19-12-2022</c:v>
                  </c:pt>
                  <c:pt idx="245">
                    <c:v>20-12-2022</c:v>
                  </c:pt>
                  <c:pt idx="246">
                    <c:v>21-12-2022</c:v>
                  </c:pt>
                  <c:pt idx="247">
                    <c:v>22-12-2022</c:v>
                  </c:pt>
                  <c:pt idx="248">
                    <c:v>23-12-2022</c:v>
                  </c:pt>
                  <c:pt idx="249">
                    <c:v>24-12-2022</c:v>
                  </c:pt>
                  <c:pt idx="250">
                    <c:v>25-12-2022</c:v>
                  </c:pt>
                  <c:pt idx="251">
                    <c:v>26-12-2022</c:v>
                  </c:pt>
                  <c:pt idx="252">
                    <c:v>27-12-2022</c:v>
                  </c:pt>
                  <c:pt idx="253">
                    <c:v>28-12-2022</c:v>
                  </c:pt>
                  <c:pt idx="254">
                    <c:v>29-12-2022</c:v>
                  </c:pt>
                  <c:pt idx="255">
                    <c:v>30-12-2022</c:v>
                  </c:pt>
                  <c:pt idx="256">
                    <c:v>31-12-2022</c:v>
                  </c:pt>
                  <c:pt idx="257">
                    <c:v>01-01-2023</c:v>
                  </c:pt>
                  <c:pt idx="258">
                    <c:v>02-01-2023</c:v>
                  </c:pt>
                  <c:pt idx="259">
                    <c:v>03-01-2023</c:v>
                  </c:pt>
                  <c:pt idx="260">
                    <c:v>04-01-2023</c:v>
                  </c:pt>
                  <c:pt idx="261">
                    <c:v>05-01-2023</c:v>
                  </c:pt>
                  <c:pt idx="262">
                    <c:v>06-01-2023</c:v>
                  </c:pt>
                  <c:pt idx="263">
                    <c:v>07-01-2023</c:v>
                  </c:pt>
                  <c:pt idx="264">
                    <c:v>08-01-2023</c:v>
                  </c:pt>
                  <c:pt idx="265">
                    <c:v>09-01-2023</c:v>
                  </c:pt>
                  <c:pt idx="266">
                    <c:v>10-01-2023</c:v>
                  </c:pt>
                  <c:pt idx="267">
                    <c:v>11-01-2023</c:v>
                  </c:pt>
                  <c:pt idx="268">
                    <c:v>12-01-2023</c:v>
                  </c:pt>
                  <c:pt idx="269">
                    <c:v>13-01-2023</c:v>
                  </c:pt>
                  <c:pt idx="270">
                    <c:v>14-01-2023</c:v>
                  </c:pt>
                  <c:pt idx="271">
                    <c:v>15-01-2023</c:v>
                  </c:pt>
                  <c:pt idx="272">
                    <c:v>16-01-2023</c:v>
                  </c:pt>
                  <c:pt idx="273">
                    <c:v>17-01-2023</c:v>
                  </c:pt>
                  <c:pt idx="274">
                    <c:v>18-01-2023</c:v>
                  </c:pt>
                  <c:pt idx="275">
                    <c:v>19-01-2023</c:v>
                  </c:pt>
                  <c:pt idx="276">
                    <c:v>20-01-2023</c:v>
                  </c:pt>
                  <c:pt idx="277">
                    <c:v>21-01-2023</c:v>
                  </c:pt>
                  <c:pt idx="278">
                    <c:v>22-01-2023</c:v>
                  </c:pt>
                  <c:pt idx="279">
                    <c:v>23-01-2023</c:v>
                  </c:pt>
                  <c:pt idx="280">
                    <c:v>24-01-2023</c:v>
                  </c:pt>
                  <c:pt idx="281">
                    <c:v>25-01-2023</c:v>
                  </c:pt>
                  <c:pt idx="282">
                    <c:v>26-01-2023</c:v>
                  </c:pt>
                  <c:pt idx="283">
                    <c:v>27-01-2023</c:v>
                  </c:pt>
                  <c:pt idx="284">
                    <c:v>28-01-2023</c:v>
                  </c:pt>
                  <c:pt idx="285">
                    <c:v>31-01-2023</c:v>
                  </c:pt>
                  <c:pt idx="286">
                    <c:v>01-02-2023</c:v>
                  </c:pt>
                  <c:pt idx="287">
                    <c:v>02-02-2023</c:v>
                  </c:pt>
                  <c:pt idx="288">
                    <c:v>03-02-2023</c:v>
                  </c:pt>
                  <c:pt idx="289">
                    <c:v>04-02-2023</c:v>
                  </c:pt>
                  <c:pt idx="290">
                    <c:v>01-03-2023</c:v>
                  </c:pt>
                  <c:pt idx="291">
                    <c:v>02-03-2023</c:v>
                  </c:pt>
                  <c:pt idx="292">
                    <c:v>03-03-2023</c:v>
                  </c:pt>
                  <c:pt idx="293">
                    <c:v>04-03-2023</c:v>
                  </c:pt>
                  <c:pt idx="294">
                    <c:v>06-03-2023</c:v>
                  </c:pt>
                  <c:pt idx="295">
                    <c:v>01-04-2023</c:v>
                  </c:pt>
                  <c:pt idx="296">
                    <c:v>02-04-2023</c:v>
                  </c:pt>
                  <c:pt idx="297">
                    <c:v>03-04-2023</c:v>
                  </c:pt>
                  <c:pt idx="298">
                    <c:v>04-04-2023</c:v>
                  </c:pt>
                  <c:pt idx="299">
                    <c:v>05-04-2023</c:v>
                  </c:pt>
                  <c:pt idx="300">
                    <c:v>06-04-2023</c:v>
                  </c:pt>
                  <c:pt idx="301">
                    <c:v>07-04-2023</c:v>
                  </c:pt>
                  <c:pt idx="302">
                    <c:v>08-04-2023</c:v>
                  </c:pt>
                  <c:pt idx="303">
                    <c:v>09-04-2023</c:v>
                  </c:pt>
                  <c:pt idx="304">
                    <c:v>10-04-2023</c:v>
                  </c:pt>
                  <c:pt idx="305">
                    <c:v>11-04-2023</c:v>
                  </c:pt>
                  <c:pt idx="306">
                    <c:v>14-04-2023</c:v>
                  </c:pt>
                  <c:pt idx="307">
                    <c:v>15-04-2023</c:v>
                  </c:pt>
                  <c:pt idx="308">
                    <c:v>16-04-2023</c:v>
                  </c:pt>
                  <c:pt idx="309">
                    <c:v>17-04-2023</c:v>
                  </c:pt>
                  <c:pt idx="310">
                    <c:v>18-04-2023</c:v>
                  </c:pt>
                  <c:pt idx="311">
                    <c:v>19-04-2023</c:v>
                  </c:pt>
                  <c:pt idx="312">
                    <c:v>20-04-2023</c:v>
                  </c:pt>
                  <c:pt idx="313">
                    <c:v>21-04-2023</c:v>
                  </c:pt>
                  <c:pt idx="314">
                    <c:v>22-04-2023</c:v>
                  </c:pt>
                  <c:pt idx="315">
                    <c:v>23-04-2023</c:v>
                  </c:pt>
                  <c:pt idx="316">
                    <c:v>24-04-2023</c:v>
                  </c:pt>
                  <c:pt idx="317">
                    <c:v>25-04-2023</c:v>
                  </c:pt>
                </c:lvl>
                <c:lvl>
                  <c:pt idx="0">
                    <c:v>enero</c:v>
                  </c:pt>
                  <c:pt idx="31">
                    <c:v>febrero</c:v>
                  </c:pt>
                  <c:pt idx="56">
                    <c:v>marzo</c:v>
                  </c:pt>
                  <c:pt idx="87">
                    <c:v>abril</c:v>
                  </c:pt>
                  <c:pt idx="112">
                    <c:v>mayo</c:v>
                  </c:pt>
                  <c:pt idx="143">
                    <c:v>junio</c:v>
                  </c:pt>
                  <c:pt idx="173">
                    <c:v>julio</c:v>
                  </c:pt>
                  <c:pt idx="201">
                    <c:v>agosto</c:v>
                  </c:pt>
                  <c:pt idx="202">
                    <c:v>octubre</c:v>
                  </c:pt>
                  <c:pt idx="226">
                    <c:v>diciembre</c:v>
                  </c:pt>
                  <c:pt idx="257">
                    <c:v>enero</c:v>
                  </c:pt>
                  <c:pt idx="286">
                    <c:v>febrero</c:v>
                  </c:pt>
                  <c:pt idx="290">
                    <c:v>marzo</c:v>
                  </c:pt>
                  <c:pt idx="295">
                    <c:v>abril</c:v>
                  </c:pt>
                </c:lvl>
                <c:lvl>
                  <c:pt idx="0">
                    <c:v>2022</c:v>
                  </c:pt>
                  <c:pt idx="257">
                    <c:v>2023</c:v>
                  </c:pt>
                </c:lvl>
              </c:multiLvlStrCache>
            </c:multiLvlStrRef>
          </c:cat>
          <c:val>
            <c:numRef>
              <c:f>Tablas_datos_ponderaciones!$L$2:$L$336</c:f>
              <c:numCache>
                <c:formatCode>0%</c:formatCode>
                <c:ptCount val="318"/>
                <c:pt idx="0">
                  <c:v>0.89928571428571424</c:v>
                </c:pt>
                <c:pt idx="1">
                  <c:v>0.80381250000000004</c:v>
                </c:pt>
                <c:pt idx="2">
                  <c:v>0.95874999999999999</c:v>
                </c:pt>
                <c:pt idx="3">
                  <c:v>0.91249999999999998</c:v>
                </c:pt>
                <c:pt idx="4">
                  <c:v>0.87092105263157893</c:v>
                </c:pt>
                <c:pt idx="5">
                  <c:v>0.87474999999999992</c:v>
                </c:pt>
                <c:pt idx="6">
                  <c:v>0.95437499999999997</c:v>
                </c:pt>
                <c:pt idx="7">
                  <c:v>0.90464285714285719</c:v>
                </c:pt>
                <c:pt idx="8">
                  <c:v>0.80099999999999993</c:v>
                </c:pt>
                <c:pt idx="9">
                  <c:v>0.82250000000000012</c:v>
                </c:pt>
                <c:pt idx="10">
                  <c:v>0.86925000000000008</c:v>
                </c:pt>
                <c:pt idx="11">
                  <c:v>0.94349999999999989</c:v>
                </c:pt>
                <c:pt idx="12">
                  <c:v>0.94180555555555556</c:v>
                </c:pt>
                <c:pt idx="13">
                  <c:v>0.92749999999999999</c:v>
                </c:pt>
                <c:pt idx="14">
                  <c:v>0.90437500000000004</c:v>
                </c:pt>
                <c:pt idx="15">
                  <c:v>0.90062500000000001</c:v>
                </c:pt>
                <c:pt idx="16">
                  <c:v>0.9213636363636365</c:v>
                </c:pt>
                <c:pt idx="17">
                  <c:v>0.95625000000000004</c:v>
                </c:pt>
                <c:pt idx="18">
                  <c:v>0.95291666666666652</c:v>
                </c:pt>
                <c:pt idx="19">
                  <c:v>0.92699999999999994</c:v>
                </c:pt>
                <c:pt idx="20">
                  <c:v>0.98181818181818192</c:v>
                </c:pt>
                <c:pt idx="21">
                  <c:v>0.96714285714285708</c:v>
                </c:pt>
                <c:pt idx="22">
                  <c:v>0.96250000000000002</c:v>
                </c:pt>
                <c:pt idx="23">
                  <c:v>0.9</c:v>
                </c:pt>
                <c:pt idx="24">
                  <c:v>0.93375000000000008</c:v>
                </c:pt>
                <c:pt idx="25">
                  <c:v>0.96699999999999997</c:v>
                </c:pt>
                <c:pt idx="26">
                  <c:v>0.9</c:v>
                </c:pt>
                <c:pt idx="27">
                  <c:v>0.82750000000000001</c:v>
                </c:pt>
                <c:pt idx="28">
                  <c:v>0.77249999999999996</c:v>
                </c:pt>
                <c:pt idx="29">
                  <c:v>0.98375000000000001</c:v>
                </c:pt>
                <c:pt idx="30">
                  <c:v>0.97833333333333339</c:v>
                </c:pt>
                <c:pt idx="31">
                  <c:v>0.93</c:v>
                </c:pt>
                <c:pt idx="32">
                  <c:v>0.90052631578947362</c:v>
                </c:pt>
                <c:pt idx="33">
                  <c:v>0.89071428571428568</c:v>
                </c:pt>
                <c:pt idx="34">
                  <c:v>0.89694444444444466</c:v>
                </c:pt>
                <c:pt idx="35">
                  <c:v>0.86636363636363645</c:v>
                </c:pt>
                <c:pt idx="36">
                  <c:v>0.90777777777777779</c:v>
                </c:pt>
                <c:pt idx="37">
                  <c:v>1</c:v>
                </c:pt>
                <c:pt idx="38">
                  <c:v>0.87687500000000007</c:v>
                </c:pt>
                <c:pt idx="39">
                  <c:v>0.94083333333333341</c:v>
                </c:pt>
                <c:pt idx="40">
                  <c:v>0.95366666666666677</c:v>
                </c:pt>
                <c:pt idx="41">
                  <c:v>0.85500000000000009</c:v>
                </c:pt>
                <c:pt idx="42">
                  <c:v>0.96961538461538477</c:v>
                </c:pt>
                <c:pt idx="43">
                  <c:v>0.91749999999999998</c:v>
                </c:pt>
                <c:pt idx="44">
                  <c:v>0.91138888888888892</c:v>
                </c:pt>
                <c:pt idx="45">
                  <c:v>0.91468749999999999</c:v>
                </c:pt>
                <c:pt idx="46">
                  <c:v>0.93300000000000005</c:v>
                </c:pt>
                <c:pt idx="47">
                  <c:v>0.95</c:v>
                </c:pt>
                <c:pt idx="48">
                  <c:v>0.94285714285714284</c:v>
                </c:pt>
                <c:pt idx="49">
                  <c:v>0.93200000000000005</c:v>
                </c:pt>
                <c:pt idx="50">
                  <c:v>0.84099999999999997</c:v>
                </c:pt>
                <c:pt idx="51">
                  <c:v>0.89</c:v>
                </c:pt>
                <c:pt idx="52">
                  <c:v>0.875</c:v>
                </c:pt>
                <c:pt idx="53">
                  <c:v>0.95583333333333342</c:v>
                </c:pt>
                <c:pt idx="54">
                  <c:v>0.9381250000000001</c:v>
                </c:pt>
                <c:pt idx="55">
                  <c:v>0.83500000000000008</c:v>
                </c:pt>
                <c:pt idx="56">
                  <c:v>0.98571428571428577</c:v>
                </c:pt>
                <c:pt idx="57">
                  <c:v>0.95000000000000007</c:v>
                </c:pt>
                <c:pt idx="58">
                  <c:v>0.98111111111111116</c:v>
                </c:pt>
                <c:pt idx="59">
                  <c:v>0.96</c:v>
                </c:pt>
                <c:pt idx="60">
                  <c:v>0.92307692307692313</c:v>
                </c:pt>
                <c:pt idx="61">
                  <c:v>0.9</c:v>
                </c:pt>
                <c:pt idx="62">
                  <c:v>0.85000000000000009</c:v>
                </c:pt>
                <c:pt idx="63">
                  <c:v>0.82699999999999996</c:v>
                </c:pt>
                <c:pt idx="64">
                  <c:v>0.90812499999999996</c:v>
                </c:pt>
                <c:pt idx="65">
                  <c:v>0.94714285714285718</c:v>
                </c:pt>
                <c:pt idx="66">
                  <c:v>0.8392857142857143</c:v>
                </c:pt>
                <c:pt idx="67">
                  <c:v>0.8666666666666667</c:v>
                </c:pt>
                <c:pt idx="68">
                  <c:v>1</c:v>
                </c:pt>
                <c:pt idx="69">
                  <c:v>0.94112499999999988</c:v>
                </c:pt>
                <c:pt idx="70">
                  <c:v>0.91083333333333349</c:v>
                </c:pt>
                <c:pt idx="71">
                  <c:v>0.99</c:v>
                </c:pt>
                <c:pt idx="72">
                  <c:v>0.86700000000000021</c:v>
                </c:pt>
                <c:pt idx="73">
                  <c:v>0.90874999999999995</c:v>
                </c:pt>
                <c:pt idx="74">
                  <c:v>0.92249999999999999</c:v>
                </c:pt>
                <c:pt idx="75">
                  <c:v>1</c:v>
                </c:pt>
                <c:pt idx="76">
                  <c:v>1</c:v>
                </c:pt>
                <c:pt idx="77">
                  <c:v>0.97999999999999987</c:v>
                </c:pt>
                <c:pt idx="78">
                  <c:v>0.92500000000000004</c:v>
                </c:pt>
                <c:pt idx="79">
                  <c:v>0.90147727272727285</c:v>
                </c:pt>
                <c:pt idx="80">
                  <c:v>1</c:v>
                </c:pt>
                <c:pt idx="81">
                  <c:v>0.93333333333333324</c:v>
                </c:pt>
                <c:pt idx="82">
                  <c:v>0.92500000000000004</c:v>
                </c:pt>
                <c:pt idx="83">
                  <c:v>0.9</c:v>
                </c:pt>
                <c:pt idx="84">
                  <c:v>0.88142857142857156</c:v>
                </c:pt>
                <c:pt idx="85">
                  <c:v>0.9</c:v>
                </c:pt>
                <c:pt idx="86">
                  <c:v>0.89437500000000003</c:v>
                </c:pt>
                <c:pt idx="87">
                  <c:v>0.9</c:v>
                </c:pt>
                <c:pt idx="88">
                  <c:v>0.95</c:v>
                </c:pt>
                <c:pt idx="89">
                  <c:v>0.75</c:v>
                </c:pt>
                <c:pt idx="90">
                  <c:v>0.86833333333333329</c:v>
                </c:pt>
                <c:pt idx="91">
                  <c:v>0.95</c:v>
                </c:pt>
                <c:pt idx="92">
                  <c:v>0.77400000000000002</c:v>
                </c:pt>
                <c:pt idx="93">
                  <c:v>0.87833333333333341</c:v>
                </c:pt>
                <c:pt idx="94">
                  <c:v>1</c:v>
                </c:pt>
                <c:pt idx="95">
                  <c:v>0.95</c:v>
                </c:pt>
                <c:pt idx="96">
                  <c:v>0.87833333333333341</c:v>
                </c:pt>
                <c:pt idx="97">
                  <c:v>0.80000000000000016</c:v>
                </c:pt>
                <c:pt idx="98">
                  <c:v>0.88250000000000006</c:v>
                </c:pt>
                <c:pt idx="99">
                  <c:v>0.95</c:v>
                </c:pt>
                <c:pt idx="100">
                  <c:v>1</c:v>
                </c:pt>
                <c:pt idx="101">
                  <c:v>1</c:v>
                </c:pt>
                <c:pt idx="102">
                  <c:v>0.53500000000000003</c:v>
                </c:pt>
                <c:pt idx="103">
                  <c:v>0.95</c:v>
                </c:pt>
                <c:pt idx="104">
                  <c:v>0.9</c:v>
                </c:pt>
                <c:pt idx="105">
                  <c:v>0.83250000000000002</c:v>
                </c:pt>
                <c:pt idx="106">
                  <c:v>0.81625000000000003</c:v>
                </c:pt>
                <c:pt idx="107">
                  <c:v>0.9</c:v>
                </c:pt>
                <c:pt idx="108">
                  <c:v>0.87</c:v>
                </c:pt>
                <c:pt idx="109">
                  <c:v>0.96</c:v>
                </c:pt>
                <c:pt idx="110">
                  <c:v>0.90000000000000013</c:v>
                </c:pt>
                <c:pt idx="111">
                  <c:v>0.85499999999999998</c:v>
                </c:pt>
                <c:pt idx="112">
                  <c:v>0.8</c:v>
                </c:pt>
                <c:pt idx="113">
                  <c:v>0.85000000000000009</c:v>
                </c:pt>
                <c:pt idx="114">
                  <c:v>0.91400000000000003</c:v>
                </c:pt>
                <c:pt idx="115">
                  <c:v>0.9285714285714286</c:v>
                </c:pt>
                <c:pt idx="116">
                  <c:v>0.83357142857142841</c:v>
                </c:pt>
                <c:pt idx="117">
                  <c:v>0.97399999999999998</c:v>
                </c:pt>
                <c:pt idx="118">
                  <c:v>0.92611111111111122</c:v>
                </c:pt>
                <c:pt idx="119">
                  <c:v>0.97833333333333339</c:v>
                </c:pt>
                <c:pt idx="120">
                  <c:v>0.94499999999999995</c:v>
                </c:pt>
                <c:pt idx="121">
                  <c:v>0.98625000000000007</c:v>
                </c:pt>
                <c:pt idx="122">
                  <c:v>0.92428571428571427</c:v>
                </c:pt>
                <c:pt idx="123">
                  <c:v>0.86722222222222223</c:v>
                </c:pt>
                <c:pt idx="124">
                  <c:v>0.94111111111111123</c:v>
                </c:pt>
                <c:pt idx="125">
                  <c:v>0.83000000000000007</c:v>
                </c:pt>
                <c:pt idx="126">
                  <c:v>0.84125000000000005</c:v>
                </c:pt>
                <c:pt idx="127">
                  <c:v>0.79999999999999993</c:v>
                </c:pt>
                <c:pt idx="128">
                  <c:v>0.9</c:v>
                </c:pt>
                <c:pt idx="129">
                  <c:v>0.91625000000000001</c:v>
                </c:pt>
                <c:pt idx="130">
                  <c:v>0.90571428571428592</c:v>
                </c:pt>
                <c:pt idx="131">
                  <c:v>0.9</c:v>
                </c:pt>
                <c:pt idx="132">
                  <c:v>0.93500000000000005</c:v>
                </c:pt>
                <c:pt idx="133">
                  <c:v>0.83250000000000002</c:v>
                </c:pt>
                <c:pt idx="134">
                  <c:v>0.92611111111111122</c:v>
                </c:pt>
                <c:pt idx="135">
                  <c:v>0.85818181818181816</c:v>
                </c:pt>
                <c:pt idx="136">
                  <c:v>0.97599999999999998</c:v>
                </c:pt>
                <c:pt idx="137">
                  <c:v>0.99416666666666664</c:v>
                </c:pt>
                <c:pt idx="138">
                  <c:v>0.9</c:v>
                </c:pt>
                <c:pt idx="139">
                  <c:v>0.874</c:v>
                </c:pt>
                <c:pt idx="140">
                  <c:v>1</c:v>
                </c:pt>
                <c:pt idx="141">
                  <c:v>1</c:v>
                </c:pt>
                <c:pt idx="142">
                  <c:v>0.91749999999999998</c:v>
                </c:pt>
                <c:pt idx="143">
                  <c:v>0.87023255813953471</c:v>
                </c:pt>
                <c:pt idx="144">
                  <c:v>0.8830392156862743</c:v>
                </c:pt>
                <c:pt idx="145">
                  <c:v>0.86548780487804877</c:v>
                </c:pt>
                <c:pt idx="146">
                  <c:v>0.9107142857142857</c:v>
                </c:pt>
                <c:pt idx="147">
                  <c:v>0.91718749999999993</c:v>
                </c:pt>
                <c:pt idx="148">
                  <c:v>0.89790816326530598</c:v>
                </c:pt>
                <c:pt idx="149">
                  <c:v>0.92076271186440706</c:v>
                </c:pt>
                <c:pt idx="150">
                  <c:v>0.87431372549019626</c:v>
                </c:pt>
                <c:pt idx="151">
                  <c:v>0.9167647058823527</c:v>
                </c:pt>
                <c:pt idx="152">
                  <c:v>0.90345238095238101</c:v>
                </c:pt>
                <c:pt idx="153">
                  <c:v>0.93271739130434772</c:v>
                </c:pt>
                <c:pt idx="154">
                  <c:v>0.92176470588235282</c:v>
                </c:pt>
                <c:pt idx="155">
                  <c:v>0.90675847457627146</c:v>
                </c:pt>
                <c:pt idx="156">
                  <c:v>0.88409313725490224</c:v>
                </c:pt>
                <c:pt idx="157">
                  <c:v>0.89758620689655211</c:v>
                </c:pt>
                <c:pt idx="158">
                  <c:v>0.88519999999999999</c:v>
                </c:pt>
                <c:pt idx="159">
                  <c:v>0.86865384615384644</c:v>
                </c:pt>
                <c:pt idx="160">
                  <c:v>0.91279999999999961</c:v>
                </c:pt>
                <c:pt idx="161">
                  <c:v>0.87300000000000011</c:v>
                </c:pt>
                <c:pt idx="162">
                  <c:v>0.90283582089552283</c:v>
                </c:pt>
                <c:pt idx="163">
                  <c:v>0.90586206896551746</c:v>
                </c:pt>
                <c:pt idx="164">
                  <c:v>0.91590909090909101</c:v>
                </c:pt>
                <c:pt idx="165">
                  <c:v>0.89487179487179469</c:v>
                </c:pt>
                <c:pt idx="166">
                  <c:v>0.90760416666666666</c:v>
                </c:pt>
                <c:pt idx="167">
                  <c:v>0.91893617021276586</c:v>
                </c:pt>
                <c:pt idx="168">
                  <c:v>0.9163888888888887</c:v>
                </c:pt>
                <c:pt idx="169">
                  <c:v>0.9139772727272728</c:v>
                </c:pt>
                <c:pt idx="170">
                  <c:v>0.91517241379310332</c:v>
                </c:pt>
                <c:pt idx="171">
                  <c:v>0.92028846153846189</c:v>
                </c:pt>
                <c:pt idx="172">
                  <c:v>0.86605769230769247</c:v>
                </c:pt>
                <c:pt idx="173">
                  <c:v>0.70035714285714279</c:v>
                </c:pt>
                <c:pt idx="174">
                  <c:v>0.76</c:v>
                </c:pt>
                <c:pt idx="175">
                  <c:v>1</c:v>
                </c:pt>
                <c:pt idx="176">
                  <c:v>0.64499999999999991</c:v>
                </c:pt>
                <c:pt idx="177">
                  <c:v>0.72333333333333327</c:v>
                </c:pt>
                <c:pt idx="178">
                  <c:v>0.74750000000000005</c:v>
                </c:pt>
                <c:pt idx="179">
                  <c:v>1</c:v>
                </c:pt>
                <c:pt idx="180">
                  <c:v>0.93500000000000005</c:v>
                </c:pt>
                <c:pt idx="181">
                  <c:v>0.93500000000000005</c:v>
                </c:pt>
                <c:pt idx="182">
                  <c:v>1</c:v>
                </c:pt>
                <c:pt idx="183">
                  <c:v>1</c:v>
                </c:pt>
                <c:pt idx="184">
                  <c:v>0.9111111111111112</c:v>
                </c:pt>
                <c:pt idx="185">
                  <c:v>0.96099999999999997</c:v>
                </c:pt>
                <c:pt idx="186">
                  <c:v>0.90833333333333344</c:v>
                </c:pt>
                <c:pt idx="187">
                  <c:v>0.91499999999999992</c:v>
                </c:pt>
                <c:pt idx="188">
                  <c:v>0.93785714285714283</c:v>
                </c:pt>
                <c:pt idx="189">
                  <c:v>0.81400000000000006</c:v>
                </c:pt>
                <c:pt idx="190">
                  <c:v>0.89</c:v>
                </c:pt>
                <c:pt idx="191">
                  <c:v>0.9425</c:v>
                </c:pt>
                <c:pt idx="192">
                  <c:v>0.86750000000000005</c:v>
                </c:pt>
                <c:pt idx="193">
                  <c:v>1</c:v>
                </c:pt>
                <c:pt idx="194">
                  <c:v>0.76833333333333342</c:v>
                </c:pt>
                <c:pt idx="195">
                  <c:v>0.90642857142857147</c:v>
                </c:pt>
                <c:pt idx="196">
                  <c:v>0.98916666666666675</c:v>
                </c:pt>
                <c:pt idx="197">
                  <c:v>0.8869999999999999</c:v>
                </c:pt>
                <c:pt idx="198">
                  <c:v>1</c:v>
                </c:pt>
                <c:pt idx="199">
                  <c:v>0.95</c:v>
                </c:pt>
                <c:pt idx="200">
                  <c:v>1</c:v>
                </c:pt>
                <c:pt idx="201">
                  <c:v>0.93500000000000005</c:v>
                </c:pt>
                <c:pt idx="202">
                  <c:v>0.75</c:v>
                </c:pt>
                <c:pt idx="203">
                  <c:v>0.77999999999999992</c:v>
                </c:pt>
                <c:pt idx="204">
                  <c:v>0.9</c:v>
                </c:pt>
                <c:pt idx="205">
                  <c:v>0.88000000000000012</c:v>
                </c:pt>
                <c:pt idx="206">
                  <c:v>0.84416666666666662</c:v>
                </c:pt>
                <c:pt idx="207">
                  <c:v>0.96625000000000005</c:v>
                </c:pt>
                <c:pt idx="208">
                  <c:v>0.90874999999999995</c:v>
                </c:pt>
                <c:pt idx="209">
                  <c:v>0.83916666666666673</c:v>
                </c:pt>
                <c:pt idx="210">
                  <c:v>0.92500000000000004</c:v>
                </c:pt>
                <c:pt idx="211">
                  <c:v>0.91625000000000001</c:v>
                </c:pt>
                <c:pt idx="212">
                  <c:v>0.83333333333333337</c:v>
                </c:pt>
                <c:pt idx="213">
                  <c:v>0.82857142857142851</c:v>
                </c:pt>
                <c:pt idx="214">
                  <c:v>0.93333333333333335</c:v>
                </c:pt>
                <c:pt idx="215">
                  <c:v>0.90000000000000013</c:v>
                </c:pt>
                <c:pt idx="216">
                  <c:v>0.9</c:v>
                </c:pt>
                <c:pt idx="217">
                  <c:v>0.9870000000000001</c:v>
                </c:pt>
                <c:pt idx="218">
                  <c:v>1</c:v>
                </c:pt>
                <c:pt idx="219">
                  <c:v>1</c:v>
                </c:pt>
                <c:pt idx="220">
                  <c:v>0.9</c:v>
                </c:pt>
                <c:pt idx="221">
                  <c:v>1</c:v>
                </c:pt>
                <c:pt idx="222">
                  <c:v>0.85</c:v>
                </c:pt>
                <c:pt idx="223">
                  <c:v>1</c:v>
                </c:pt>
                <c:pt idx="224">
                  <c:v>0.8</c:v>
                </c:pt>
                <c:pt idx="225">
                  <c:v>0.8</c:v>
                </c:pt>
                <c:pt idx="226">
                  <c:v>0.97368421052631582</c:v>
                </c:pt>
                <c:pt idx="227">
                  <c:v>0.96428571428571441</c:v>
                </c:pt>
                <c:pt idx="228">
                  <c:v>0.93696428571428569</c:v>
                </c:pt>
                <c:pt idx="229">
                  <c:v>0.92500000000000004</c:v>
                </c:pt>
                <c:pt idx="230">
                  <c:v>0.9421739130434782</c:v>
                </c:pt>
                <c:pt idx="231">
                  <c:v>0.9639130434782609</c:v>
                </c:pt>
                <c:pt idx="232">
                  <c:v>0.96153846153846168</c:v>
                </c:pt>
                <c:pt idx="233">
                  <c:v>0.98789473684210527</c:v>
                </c:pt>
                <c:pt idx="234">
                  <c:v>0.97283333333333333</c:v>
                </c:pt>
                <c:pt idx="235">
                  <c:v>0.95166666666666666</c:v>
                </c:pt>
                <c:pt idx="236">
                  <c:v>0.96875</c:v>
                </c:pt>
                <c:pt idx="237">
                  <c:v>0.95024999999999993</c:v>
                </c:pt>
                <c:pt idx="238">
                  <c:v>0.87458333333333327</c:v>
                </c:pt>
                <c:pt idx="239">
                  <c:v>0.95791666666666664</c:v>
                </c:pt>
                <c:pt idx="240">
                  <c:v>0.95656249999999998</c:v>
                </c:pt>
                <c:pt idx="241">
                  <c:v>0.9073214285714285</c:v>
                </c:pt>
                <c:pt idx="242">
                  <c:v>0.96233333333333337</c:v>
                </c:pt>
                <c:pt idx="243">
                  <c:v>0.96666666666666667</c:v>
                </c:pt>
                <c:pt idx="244">
                  <c:v>0.94874999999999998</c:v>
                </c:pt>
                <c:pt idx="245">
                  <c:v>0.94699999999999995</c:v>
                </c:pt>
                <c:pt idx="246">
                  <c:v>0.95874999999999999</c:v>
                </c:pt>
                <c:pt idx="247">
                  <c:v>0.9526315789473685</c:v>
                </c:pt>
                <c:pt idx="248">
                  <c:v>0.9513636363636363</c:v>
                </c:pt>
                <c:pt idx="249">
                  <c:v>1</c:v>
                </c:pt>
                <c:pt idx="250">
                  <c:v>0.96083333333333332</c:v>
                </c:pt>
                <c:pt idx="251">
                  <c:v>0.96500000000000008</c:v>
                </c:pt>
                <c:pt idx="252">
                  <c:v>0.9381250000000001</c:v>
                </c:pt>
                <c:pt idx="253">
                  <c:v>0.97423076923076912</c:v>
                </c:pt>
                <c:pt idx="254">
                  <c:v>0.989375</c:v>
                </c:pt>
                <c:pt idx="255">
                  <c:v>0.93375000000000008</c:v>
                </c:pt>
                <c:pt idx="256">
                  <c:v>0.92307692307692313</c:v>
                </c:pt>
                <c:pt idx="257">
                  <c:v>0.88375000000000004</c:v>
                </c:pt>
                <c:pt idx="258">
                  <c:v>0.88500000000000023</c:v>
                </c:pt>
                <c:pt idx="259">
                  <c:v>0.88312500000000005</c:v>
                </c:pt>
                <c:pt idx="260">
                  <c:v>0.86238636363636378</c:v>
                </c:pt>
                <c:pt idx="261">
                  <c:v>0.91046296296296292</c:v>
                </c:pt>
                <c:pt idx="262">
                  <c:v>0.88632812500000013</c:v>
                </c:pt>
                <c:pt idx="263">
                  <c:v>0.77135416666666679</c:v>
                </c:pt>
                <c:pt idx="264">
                  <c:v>0.86666666666666681</c:v>
                </c:pt>
                <c:pt idx="265">
                  <c:v>0.84687500000000016</c:v>
                </c:pt>
                <c:pt idx="266">
                  <c:v>0.91766666666666674</c:v>
                </c:pt>
                <c:pt idx="267">
                  <c:v>0.92500000000000004</c:v>
                </c:pt>
                <c:pt idx="268">
                  <c:v>0.88700000000000012</c:v>
                </c:pt>
                <c:pt idx="269">
                  <c:v>0.85115384615384615</c:v>
                </c:pt>
                <c:pt idx="270">
                  <c:v>0.92281250000000004</c:v>
                </c:pt>
                <c:pt idx="271">
                  <c:v>1</c:v>
                </c:pt>
                <c:pt idx="272">
                  <c:v>0.92250000000000021</c:v>
                </c:pt>
                <c:pt idx="273">
                  <c:v>0.92222222222222228</c:v>
                </c:pt>
                <c:pt idx="274">
                  <c:v>0.88441176470588245</c:v>
                </c:pt>
                <c:pt idx="275">
                  <c:v>0.80321428571428577</c:v>
                </c:pt>
                <c:pt idx="276">
                  <c:v>0.88500000000000023</c:v>
                </c:pt>
                <c:pt idx="277">
                  <c:v>0.88000000000000012</c:v>
                </c:pt>
                <c:pt idx="278">
                  <c:v>0.87700000000000011</c:v>
                </c:pt>
                <c:pt idx="279">
                  <c:v>0.93916666666666682</c:v>
                </c:pt>
                <c:pt idx="280">
                  <c:v>0.95437499999999997</c:v>
                </c:pt>
                <c:pt idx="281">
                  <c:v>0.79681818181818198</c:v>
                </c:pt>
                <c:pt idx="282">
                  <c:v>0.88136904761904777</c:v>
                </c:pt>
                <c:pt idx="283">
                  <c:v>0.82857142857142851</c:v>
                </c:pt>
                <c:pt idx="284">
                  <c:v>0.82937500000000008</c:v>
                </c:pt>
                <c:pt idx="285">
                  <c:v>0.85875000000000012</c:v>
                </c:pt>
                <c:pt idx="286">
                  <c:v>0.94846874999999997</c:v>
                </c:pt>
                <c:pt idx="287">
                  <c:v>0.91520161290322577</c:v>
                </c:pt>
                <c:pt idx="288">
                  <c:v>0.95610169491525432</c:v>
                </c:pt>
                <c:pt idx="289">
                  <c:v>0.97624999999999995</c:v>
                </c:pt>
                <c:pt idx="290">
                  <c:v>0.93999999999999972</c:v>
                </c:pt>
                <c:pt idx="291">
                  <c:v>0.96333333333333337</c:v>
                </c:pt>
                <c:pt idx="292">
                  <c:v>0.96500000000000008</c:v>
                </c:pt>
                <c:pt idx="293">
                  <c:v>1</c:v>
                </c:pt>
                <c:pt idx="294">
                  <c:v>1</c:v>
                </c:pt>
                <c:pt idx="295">
                  <c:v>0.87</c:v>
                </c:pt>
                <c:pt idx="296">
                  <c:v>1</c:v>
                </c:pt>
                <c:pt idx="297">
                  <c:v>1</c:v>
                </c:pt>
                <c:pt idx="298">
                  <c:v>1</c:v>
                </c:pt>
                <c:pt idx="299">
                  <c:v>1</c:v>
                </c:pt>
                <c:pt idx="300">
                  <c:v>0.85</c:v>
                </c:pt>
                <c:pt idx="301">
                  <c:v>0.7</c:v>
                </c:pt>
                <c:pt idx="302">
                  <c:v>1</c:v>
                </c:pt>
                <c:pt idx="303">
                  <c:v>1</c:v>
                </c:pt>
                <c:pt idx="304">
                  <c:v>1</c:v>
                </c:pt>
                <c:pt idx="305">
                  <c:v>1</c:v>
                </c:pt>
                <c:pt idx="306">
                  <c:v>1</c:v>
                </c:pt>
                <c:pt idx="307">
                  <c:v>0.96666666666666679</c:v>
                </c:pt>
                <c:pt idx="308">
                  <c:v>1</c:v>
                </c:pt>
                <c:pt idx="309">
                  <c:v>1</c:v>
                </c:pt>
                <c:pt idx="310">
                  <c:v>1</c:v>
                </c:pt>
                <c:pt idx="311">
                  <c:v>0.96750000000000003</c:v>
                </c:pt>
                <c:pt idx="312">
                  <c:v>0.93333333333333324</c:v>
                </c:pt>
                <c:pt idx="313">
                  <c:v>0.8</c:v>
                </c:pt>
                <c:pt idx="314">
                  <c:v>0.98833333333333329</c:v>
                </c:pt>
                <c:pt idx="315">
                  <c:v>0.96500000000000008</c:v>
                </c:pt>
                <c:pt idx="316">
                  <c:v>0.90874999999999995</c:v>
                </c:pt>
                <c:pt idx="317">
                  <c:v>0.93500000000000005</c:v>
                </c:pt>
              </c:numCache>
            </c:numRef>
          </c:val>
          <c:smooth val="0"/>
          <c:extLst>
            <c:ext xmlns:c16="http://schemas.microsoft.com/office/drawing/2014/chart" uri="{C3380CC4-5D6E-409C-BE32-E72D297353CC}">
              <c16:uniqueId val="{00000000-40A4-4E30-99C3-8AB8766DAD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59808511"/>
        <c:axId val="1259807263"/>
      </c:lineChart>
      <c:catAx>
        <c:axId val="12598085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s-CL"/>
          </a:p>
        </c:txPr>
        <c:crossAx val="1259807263"/>
        <c:crosses val="autoZero"/>
        <c:auto val="1"/>
        <c:lblAlgn val="ctr"/>
        <c:lblOffset val="100"/>
        <c:noMultiLvlLbl val="0"/>
      </c:catAx>
      <c:valAx>
        <c:axId val="12598072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s-CL"/>
          </a:p>
        </c:txPr>
        <c:crossAx val="125980851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[Reporte_Ponderaciones_SCE.xlsx]Tablas_datos_ponderaciones!TablaDinámica2</c:name>
    <c:fmtId val="14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s-CL"/>
              <a:t>Cumplimiento Supervisores</a:t>
            </a:r>
            <a:r>
              <a:rPr lang="es-CL" baseline="0"/>
              <a:t> % </a:t>
            </a:r>
            <a:endParaRPr lang="es-CL"/>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s-C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CL"/>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Tablas_datos_ponderaciones!$B$36</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Tablas_datos_ponderaciones!$A$37:$A$57</c:f>
              <c:strCache>
                <c:ptCount val="20"/>
                <c:pt idx="0">
                  <c:v>SEPULVEDA VLADIMIR ARNOLDO</c:v>
                </c:pt>
                <c:pt idx="1">
                  <c:v>SALAZAR BERNARDO RAFAEL</c:v>
                </c:pt>
                <c:pt idx="2">
                  <c:v>PEREZ ANTHONY YUSSET</c:v>
                </c:pt>
                <c:pt idx="3">
                  <c:v>CARVAJAL GERALD LINO</c:v>
                </c:pt>
                <c:pt idx="4">
                  <c:v>JARAMILLO ANSHONY</c:v>
                </c:pt>
                <c:pt idx="5">
                  <c:v>MARTINEZ DAURY JAVIER</c:v>
                </c:pt>
                <c:pt idx="6">
                  <c:v>HERRERA EDUARDO ERNESTO</c:v>
                </c:pt>
                <c:pt idx="7">
                  <c:v>VALLEJOS DANIEL ABRAHAM</c:v>
                </c:pt>
                <c:pt idx="8">
                  <c:v>TORRES JIMMY ALEXANDER</c:v>
                </c:pt>
                <c:pt idx="9">
                  <c:v>GUTIERREZ GUSTAVO ADOLFO</c:v>
                </c:pt>
                <c:pt idx="10">
                  <c:v>CORONA ARQUIMIDES JOSE</c:v>
                </c:pt>
                <c:pt idx="11">
                  <c:v>COLMENARES DIEGO</c:v>
                </c:pt>
                <c:pt idx="12">
                  <c:v>CORONADO OSCAR PATRICIO</c:v>
                </c:pt>
                <c:pt idx="13">
                  <c:v>NILO JOSE LUIS</c:v>
                </c:pt>
                <c:pt idx="14">
                  <c:v>IBAÑEZ RENE JULIO</c:v>
                </c:pt>
                <c:pt idx="15">
                  <c:v>FUENTES DANILO MANUEL</c:v>
                </c:pt>
                <c:pt idx="16">
                  <c:v>BRAVO ITALO ALEJANDRO</c:v>
                </c:pt>
                <c:pt idx="17">
                  <c:v>ECHEVERRIA DANIEL ALEJANDRO</c:v>
                </c:pt>
                <c:pt idx="18">
                  <c:v>ACOSTA JHONNY GERARDO</c:v>
                </c:pt>
                <c:pt idx="19">
                  <c:v>FERRO JACKSON STHUARD</c:v>
                </c:pt>
              </c:strCache>
            </c:strRef>
          </c:cat>
          <c:val>
            <c:numRef>
              <c:f>Tablas_datos_ponderaciones!$B$37:$B$57</c:f>
              <c:numCache>
                <c:formatCode>0%</c:formatCode>
                <c:ptCount val="20"/>
                <c:pt idx="0">
                  <c:v>1</c:v>
                </c:pt>
                <c:pt idx="1">
                  <c:v>0.9870000000000001</c:v>
                </c:pt>
                <c:pt idx="2">
                  <c:v>0.9850000000000001</c:v>
                </c:pt>
                <c:pt idx="3">
                  <c:v>0.98477272727272724</c:v>
                </c:pt>
                <c:pt idx="4">
                  <c:v>0.97833333333333339</c:v>
                </c:pt>
                <c:pt idx="5">
                  <c:v>0.97208333333333341</c:v>
                </c:pt>
                <c:pt idx="6">
                  <c:v>0.96849999999999992</c:v>
                </c:pt>
                <c:pt idx="7">
                  <c:v>0.96443181818181822</c:v>
                </c:pt>
                <c:pt idx="8">
                  <c:v>0.9587500000000001</c:v>
                </c:pt>
                <c:pt idx="9">
                  <c:v>0.95156250000000009</c:v>
                </c:pt>
                <c:pt idx="10">
                  <c:v>0.95</c:v>
                </c:pt>
                <c:pt idx="11">
                  <c:v>0.95</c:v>
                </c:pt>
                <c:pt idx="12">
                  <c:v>0.94187500000000002</c:v>
                </c:pt>
                <c:pt idx="13">
                  <c:v>0.93722222222222229</c:v>
                </c:pt>
                <c:pt idx="14">
                  <c:v>0.93684210526315792</c:v>
                </c:pt>
                <c:pt idx="15">
                  <c:v>0.92791666666666661</c:v>
                </c:pt>
                <c:pt idx="16">
                  <c:v>0.92600000000000005</c:v>
                </c:pt>
                <c:pt idx="17">
                  <c:v>0.89068181818181846</c:v>
                </c:pt>
                <c:pt idx="18">
                  <c:v>0.89</c:v>
                </c:pt>
                <c:pt idx="19">
                  <c:v>0.87852941176470589</c:v>
                </c:pt>
              </c:numCache>
            </c:numRef>
          </c:val>
          <c:extLst>
            <c:ext xmlns:c16="http://schemas.microsoft.com/office/drawing/2014/chart" uri="{C3380CC4-5D6E-409C-BE32-E72D297353CC}">
              <c16:uniqueId val="{00000000-A0F2-4E35-8EF0-6092C7BDCF22}"/>
            </c:ext>
          </c:extLst>
        </c:ser>
        <c:dLbls>
          <c:showLegendKey val="0"/>
          <c:showVal val="1"/>
          <c:showCatName val="0"/>
          <c:showSerName val="0"/>
          <c:showPercent val="0"/>
          <c:showBubbleSize val="0"/>
        </c:dLbls>
        <c:gapWidth val="150"/>
        <c:overlap val="-25"/>
        <c:axId val="773586560"/>
        <c:axId val="773566880"/>
      </c:barChart>
      <c:catAx>
        <c:axId val="7735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CL"/>
          </a:p>
        </c:txPr>
        <c:crossAx val="773566880"/>
        <c:crosses val="autoZero"/>
        <c:auto val="1"/>
        <c:lblAlgn val="ctr"/>
        <c:lblOffset val="100"/>
        <c:noMultiLvlLbl val="0"/>
      </c:catAx>
      <c:valAx>
        <c:axId val="773566880"/>
        <c:scaling>
          <c:orientation val="minMax"/>
        </c:scaling>
        <c:delete val="1"/>
        <c:axPos val="b"/>
        <c:numFmt formatCode="0%" sourceLinked="1"/>
        <c:majorTickMark val="none"/>
        <c:minorTickMark val="none"/>
        <c:tickLblPos val="nextTo"/>
        <c:crossAx val="773586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1304325</xdr:colOff>
      <xdr:row>7</xdr:row>
      <xdr:rowOff>108661</xdr:rowOff>
    </xdr:from>
    <xdr:to>
      <xdr:col>10</xdr:col>
      <xdr:colOff>332834</xdr:colOff>
      <xdr:row>14</xdr:row>
      <xdr:rowOff>170268</xdr:rowOff>
    </xdr:to>
    <xdr:sp macro="" textlink="">
      <xdr:nvSpPr>
        <xdr:cNvPr id="2" name="Rectángulo: esquinas redondeadas 1">
          <a:extLst>
            <a:ext uri="{FF2B5EF4-FFF2-40B4-BE49-F238E27FC236}">
              <a16:creationId xmlns:a16="http://schemas.microsoft.com/office/drawing/2014/main" id="{410B2D18-E3A4-470A-A8CE-E267712EC070}"/>
            </a:ext>
          </a:extLst>
        </xdr:cNvPr>
        <xdr:cNvSpPr/>
      </xdr:nvSpPr>
      <xdr:spPr>
        <a:xfrm>
          <a:off x="12560212" y="1399145"/>
          <a:ext cx="2316170" cy="135209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s-CL" sz="1400" b="0" cap="none" spc="0">
              <a:ln w="0"/>
              <a:solidFill>
                <a:schemeClr val="tx1"/>
              </a:solidFill>
              <a:effectLst>
                <a:outerShdw blurRad="38100" dist="19050" dir="2700000" algn="tl" rotWithShape="0">
                  <a:schemeClr val="dk1">
                    <a:alpha val="40000"/>
                  </a:schemeClr>
                </a:outerShdw>
              </a:effectLst>
            </a:rPr>
            <a:t>Porcentaje</a:t>
          </a:r>
          <a:r>
            <a:rPr lang="es-CL" sz="1400" b="0" cap="none" spc="0" baseline="0">
              <a:ln w="0"/>
              <a:solidFill>
                <a:schemeClr val="tx1"/>
              </a:solidFill>
              <a:effectLst>
                <a:outerShdw blurRad="38100" dist="19050" dir="2700000" algn="tl" rotWithShape="0">
                  <a:schemeClr val="dk1">
                    <a:alpha val="40000"/>
                  </a:schemeClr>
                </a:outerShdw>
              </a:effectLst>
            </a:rPr>
            <a:t> de Cumplimiento</a:t>
          </a:r>
          <a:endParaRPr lang="es-CL"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295275</xdr:colOff>
      <xdr:row>0</xdr:row>
      <xdr:rowOff>85725</xdr:rowOff>
    </xdr:from>
    <xdr:to>
      <xdr:col>6</xdr:col>
      <xdr:colOff>720725</xdr:colOff>
      <xdr:row>6</xdr:row>
      <xdr:rowOff>133350</xdr:rowOff>
    </xdr:to>
    <xdr:sp macro="" textlink="">
      <xdr:nvSpPr>
        <xdr:cNvPr id="4" name="CuadroTexto 3">
          <a:extLst>
            <a:ext uri="{FF2B5EF4-FFF2-40B4-BE49-F238E27FC236}">
              <a16:creationId xmlns:a16="http://schemas.microsoft.com/office/drawing/2014/main" id="{AA10EB89-2D55-42DC-8ECC-0FBF5ABC6250}"/>
            </a:ext>
          </a:extLst>
        </xdr:cNvPr>
        <xdr:cNvSpPr txBox="1"/>
      </xdr:nvSpPr>
      <xdr:spPr>
        <a:xfrm>
          <a:off x="1057275" y="85725"/>
          <a:ext cx="4235450" cy="1152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L" sz="3200">
              <a:solidFill>
                <a:sysClr val="windowText" lastClr="000000"/>
              </a:solidFill>
              <a:latin typeface="Aharoni" panose="02010803020104030203" pitchFamily="2" charset="-79"/>
              <a:cs typeface="Aharoni" panose="02010803020104030203" pitchFamily="2" charset="-79"/>
            </a:rPr>
            <a:t>Control Calidad</a:t>
          </a:r>
          <a:r>
            <a:rPr lang="es-CL" sz="3200" baseline="0">
              <a:solidFill>
                <a:sysClr val="windowText" lastClr="000000"/>
              </a:solidFill>
              <a:latin typeface="Aharoni" panose="02010803020104030203" pitchFamily="2" charset="-79"/>
              <a:cs typeface="Aharoni" panose="02010803020104030203" pitchFamily="2" charset="-79"/>
            </a:rPr>
            <a:t> Servicios de  Emergencias</a:t>
          </a:r>
          <a:endParaRPr lang="es-CL" sz="3200">
            <a:solidFill>
              <a:sysClr val="windowText" lastClr="000000"/>
            </a:solidFill>
            <a:latin typeface="Aharoni" panose="02010803020104030203" pitchFamily="2" charset="-79"/>
            <a:cs typeface="Aharoni" panose="02010803020104030203" pitchFamily="2" charset="-79"/>
          </a:endParaRPr>
        </a:p>
      </xdr:txBody>
    </xdr:sp>
    <xdr:clientData/>
  </xdr:twoCellAnchor>
  <xdr:oneCellAnchor>
    <xdr:from>
      <xdr:col>0</xdr:col>
      <xdr:colOff>0</xdr:colOff>
      <xdr:row>0</xdr:row>
      <xdr:rowOff>0</xdr:rowOff>
    </xdr:from>
    <xdr:ext cx="1644887" cy="1076036"/>
    <xdr:pic>
      <xdr:nvPicPr>
        <xdr:cNvPr id="5" name="Imagen 4" descr="OCA Global on Twitter: &quot;⚠️ Os informamos de que ésta pasará a ser la única  cuenta de OCA Global próximamente. Las cuentas @ICP_oca y @ocaitv también  formarán parte de este nuevo perfil.">
          <a:extLst>
            <a:ext uri="{FF2B5EF4-FFF2-40B4-BE49-F238E27FC236}">
              <a16:creationId xmlns:a16="http://schemas.microsoft.com/office/drawing/2014/main" id="{63974018-DB09-46A4-97C5-97E8FA854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44887" cy="10760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889000</xdr:colOff>
      <xdr:row>0</xdr:row>
      <xdr:rowOff>0</xdr:rowOff>
    </xdr:from>
    <xdr:ext cx="2433616" cy="1157492"/>
    <xdr:pic>
      <xdr:nvPicPr>
        <xdr:cNvPr id="8" name="Imagen 7">
          <a:extLst>
            <a:ext uri="{FF2B5EF4-FFF2-40B4-BE49-F238E27FC236}">
              <a16:creationId xmlns:a16="http://schemas.microsoft.com/office/drawing/2014/main" id="{4E763850-C001-4229-9F2A-4625D2D670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00" y="0"/>
          <a:ext cx="2433616" cy="1157492"/>
        </a:xfrm>
        <a:prstGeom prst="rect">
          <a:avLst/>
        </a:prstGeom>
      </xdr:spPr>
    </xdr:pic>
    <xdr:clientData/>
  </xdr:oneCellAnchor>
  <xdr:oneCellAnchor>
    <xdr:from>
      <xdr:col>0</xdr:col>
      <xdr:colOff>78508</xdr:colOff>
      <xdr:row>7</xdr:row>
      <xdr:rowOff>117764</xdr:rowOff>
    </xdr:from>
    <xdr:ext cx="1711037" cy="1279236"/>
    <mc:AlternateContent xmlns:mc="http://schemas.openxmlformats.org/markup-compatibility/2006" xmlns:a14="http://schemas.microsoft.com/office/drawing/2010/main">
      <mc:Choice Requires="a14">
        <xdr:graphicFrame macro="">
          <xdr:nvGraphicFramePr>
            <xdr:cNvPr id="9" name="Mes Ejecución del Ticket">
              <a:extLst>
                <a:ext uri="{FF2B5EF4-FFF2-40B4-BE49-F238E27FC236}">
                  <a16:creationId xmlns:a16="http://schemas.microsoft.com/office/drawing/2014/main" id="{07485A2D-9C7A-4F7C-93A6-4EA87C61E6EE}"/>
                </a:ext>
              </a:extLst>
            </xdr:cNvPr>
            <xdr:cNvGraphicFramePr/>
          </xdr:nvGraphicFramePr>
          <xdr:xfrm>
            <a:off x="0" y="0"/>
            <a:ext cx="0" cy="0"/>
          </xdr:xfrm>
          <a:graphic>
            <a:graphicData uri="http://schemas.microsoft.com/office/drawing/2010/slicer">
              <sle:slicer xmlns:sle="http://schemas.microsoft.com/office/drawing/2010/slicer" name="Mes Ejecución del Ticket"/>
            </a:graphicData>
          </a:graphic>
        </xdr:graphicFrame>
      </mc:Choice>
      <mc:Fallback xmlns="">
        <xdr:sp macro="" textlink="">
          <xdr:nvSpPr>
            <xdr:cNvPr id="0" name=""/>
            <xdr:cNvSpPr>
              <a:spLocks noTextEdit="1"/>
            </xdr:cNvSpPr>
          </xdr:nvSpPr>
          <xdr:spPr>
            <a:xfrm>
              <a:off x="78508" y="1410855"/>
              <a:ext cx="1711037" cy="127923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oneCellAnchor>
  <xdr:oneCellAnchor>
    <xdr:from>
      <xdr:col>2</xdr:col>
      <xdr:colOff>889001</xdr:colOff>
      <xdr:row>7</xdr:row>
      <xdr:rowOff>71879</xdr:rowOff>
    </xdr:from>
    <xdr:ext cx="1828800" cy="1293091"/>
    <mc:AlternateContent xmlns:mc="http://schemas.openxmlformats.org/markup-compatibility/2006" xmlns:a14="http://schemas.microsoft.com/office/drawing/2010/main">
      <mc:Choice Requires="a14">
        <xdr:graphicFrame macro="">
          <xdr:nvGraphicFramePr>
            <xdr:cNvPr id="10" name="Mes Inspección">
              <a:extLst>
                <a:ext uri="{FF2B5EF4-FFF2-40B4-BE49-F238E27FC236}">
                  <a16:creationId xmlns:a16="http://schemas.microsoft.com/office/drawing/2014/main" id="{41CF28CB-5171-4227-92EB-1C4012AFB724}"/>
                </a:ext>
              </a:extLst>
            </xdr:cNvPr>
            <xdr:cNvGraphicFramePr/>
          </xdr:nvGraphicFramePr>
          <xdr:xfrm>
            <a:off x="0" y="0"/>
            <a:ext cx="0" cy="0"/>
          </xdr:xfrm>
          <a:graphic>
            <a:graphicData uri="http://schemas.microsoft.com/office/drawing/2010/slicer">
              <sle:slicer xmlns:sle="http://schemas.microsoft.com/office/drawing/2010/slicer" name="Mes Inspección"/>
            </a:graphicData>
          </a:graphic>
        </xdr:graphicFrame>
      </mc:Choice>
      <mc:Fallback xmlns="">
        <xdr:sp macro="" textlink="">
          <xdr:nvSpPr>
            <xdr:cNvPr id="0" name=""/>
            <xdr:cNvSpPr>
              <a:spLocks noTextEdit="1"/>
            </xdr:cNvSpPr>
          </xdr:nvSpPr>
          <xdr:spPr>
            <a:xfrm>
              <a:off x="3777227" y="1362363"/>
              <a:ext cx="1828800" cy="1293091"/>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oneCellAnchor>
  <xdr:twoCellAnchor>
    <xdr:from>
      <xdr:col>1</xdr:col>
      <xdr:colOff>1610219</xdr:colOff>
      <xdr:row>20</xdr:row>
      <xdr:rowOff>55120</xdr:rowOff>
    </xdr:from>
    <xdr:to>
      <xdr:col>10</xdr:col>
      <xdr:colOff>532581</xdr:colOff>
      <xdr:row>47</xdr:row>
      <xdr:rowOff>101303</xdr:rowOff>
    </xdr:to>
    <xdr:graphicFrame macro="">
      <xdr:nvGraphicFramePr>
        <xdr:cNvPr id="12" name="Gráfico 11">
          <a:extLst>
            <a:ext uri="{FF2B5EF4-FFF2-40B4-BE49-F238E27FC236}">
              <a16:creationId xmlns:a16="http://schemas.microsoft.com/office/drawing/2014/main" id="{03FA36C9-A5B9-41FD-ABB1-6B8556682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1710401</xdr:colOff>
      <xdr:row>7</xdr:row>
      <xdr:rowOff>94969</xdr:rowOff>
    </xdr:from>
    <xdr:to>
      <xdr:col>7</xdr:col>
      <xdr:colOff>140554</xdr:colOff>
      <xdr:row>14</xdr:row>
      <xdr:rowOff>61450</xdr:rowOff>
    </xdr:to>
    <mc:AlternateContent xmlns:mc="http://schemas.openxmlformats.org/markup-compatibility/2006" xmlns:a14="http://schemas.microsoft.com/office/drawing/2010/main">
      <mc:Choice Requires="a14">
        <xdr:graphicFrame macro="">
          <xdr:nvGraphicFramePr>
            <xdr:cNvPr id="13" name="Zonal">
              <a:extLst>
                <a:ext uri="{FF2B5EF4-FFF2-40B4-BE49-F238E27FC236}">
                  <a16:creationId xmlns:a16="http://schemas.microsoft.com/office/drawing/2014/main" id="{0A989E72-8590-4F48-AA6D-6F28EB1AF8E9}"/>
                </a:ext>
              </a:extLst>
            </xdr:cNvPr>
            <xdr:cNvGraphicFramePr/>
          </xdr:nvGraphicFramePr>
          <xdr:xfrm>
            <a:off x="0" y="0"/>
            <a:ext cx="0" cy="0"/>
          </xdr:xfrm>
          <a:graphic>
            <a:graphicData uri="http://schemas.microsoft.com/office/drawing/2010/slicer">
              <sle:slicer xmlns:sle="http://schemas.microsoft.com/office/drawing/2010/slicer" name="Zonal"/>
            </a:graphicData>
          </a:graphic>
        </xdr:graphicFrame>
      </mc:Choice>
      <mc:Fallback xmlns="">
        <xdr:sp macro="" textlink="">
          <xdr:nvSpPr>
            <xdr:cNvPr id="0" name=""/>
            <xdr:cNvSpPr>
              <a:spLocks noTextEdit="1"/>
            </xdr:cNvSpPr>
          </xdr:nvSpPr>
          <xdr:spPr>
            <a:xfrm>
              <a:off x="7579030" y="1385453"/>
              <a:ext cx="1830476" cy="1256965"/>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1337595</xdr:colOff>
      <xdr:row>47</xdr:row>
      <xdr:rowOff>118060</xdr:rowOff>
    </xdr:from>
    <xdr:to>
      <xdr:col>15</xdr:col>
      <xdr:colOff>471128</xdr:colOff>
      <xdr:row>79</xdr:row>
      <xdr:rowOff>184354</xdr:rowOff>
    </xdr:to>
    <xdr:graphicFrame macro="">
      <xdr:nvGraphicFramePr>
        <xdr:cNvPr id="14" name="Gráfico 13">
          <a:extLst>
            <a:ext uri="{FF2B5EF4-FFF2-40B4-BE49-F238E27FC236}">
              <a16:creationId xmlns:a16="http://schemas.microsoft.com/office/drawing/2014/main" id="{5A553AD8-77A1-4CC3-A264-83BA5F564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717753</xdr:colOff>
      <xdr:row>7</xdr:row>
      <xdr:rowOff>87671</xdr:rowOff>
    </xdr:from>
    <xdr:to>
      <xdr:col>5</xdr:col>
      <xdr:colOff>1659193</xdr:colOff>
      <xdr:row>14</xdr:row>
      <xdr:rowOff>133145</xdr:rowOff>
    </xdr:to>
    <mc:AlternateContent xmlns:mc="http://schemas.openxmlformats.org/markup-compatibility/2006" xmlns:a14="http://schemas.microsoft.com/office/drawing/2010/main">
      <mc:Choice Requires="a14">
        <xdr:graphicFrame macro="">
          <xdr:nvGraphicFramePr>
            <xdr:cNvPr id="15" name="Año Inspección">
              <a:extLst>
                <a:ext uri="{FF2B5EF4-FFF2-40B4-BE49-F238E27FC236}">
                  <a16:creationId xmlns:a16="http://schemas.microsoft.com/office/drawing/2014/main" id="{0EF8B7CE-785F-34F0-11BD-D5C3342A9ED6}"/>
                </a:ext>
              </a:extLst>
            </xdr:cNvPr>
            <xdr:cNvGraphicFramePr/>
          </xdr:nvGraphicFramePr>
          <xdr:xfrm>
            <a:off x="0" y="0"/>
            <a:ext cx="0" cy="0"/>
          </xdr:xfrm>
          <a:graphic>
            <a:graphicData uri="http://schemas.microsoft.com/office/drawing/2010/slicer">
              <sle:slicer xmlns:sle="http://schemas.microsoft.com/office/drawing/2010/slicer" name="Año Inspección"/>
            </a:graphicData>
          </a:graphic>
        </xdr:graphicFrame>
      </mc:Choice>
      <mc:Fallback xmlns="">
        <xdr:sp macro="" textlink="">
          <xdr:nvSpPr>
            <xdr:cNvPr id="0" name=""/>
            <xdr:cNvSpPr>
              <a:spLocks noTextEdit="1"/>
            </xdr:cNvSpPr>
          </xdr:nvSpPr>
          <xdr:spPr>
            <a:xfrm>
              <a:off x="5756785" y="1378155"/>
              <a:ext cx="1771037" cy="133595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642376</xdr:colOff>
      <xdr:row>7</xdr:row>
      <xdr:rowOff>87465</xdr:rowOff>
    </xdr:from>
    <xdr:to>
      <xdr:col>2</xdr:col>
      <xdr:colOff>706694</xdr:colOff>
      <xdr:row>14</xdr:row>
      <xdr:rowOff>143386</xdr:rowOff>
    </xdr:to>
    <mc:AlternateContent xmlns:mc="http://schemas.openxmlformats.org/markup-compatibility/2006" xmlns:a14="http://schemas.microsoft.com/office/drawing/2010/main">
      <mc:Choice Requires="a14">
        <xdr:graphicFrame macro="">
          <xdr:nvGraphicFramePr>
            <xdr:cNvPr id="16" name="Año ejecución ticket">
              <a:extLst>
                <a:ext uri="{FF2B5EF4-FFF2-40B4-BE49-F238E27FC236}">
                  <a16:creationId xmlns:a16="http://schemas.microsoft.com/office/drawing/2014/main" id="{6CFD7AC5-668E-6E94-A1FB-9EA1C4EB2045}"/>
                </a:ext>
              </a:extLst>
            </xdr:cNvPr>
            <xdr:cNvGraphicFramePr/>
          </xdr:nvGraphicFramePr>
          <xdr:xfrm>
            <a:off x="0" y="0"/>
            <a:ext cx="0" cy="0"/>
          </xdr:xfrm>
          <a:graphic>
            <a:graphicData uri="http://schemas.microsoft.com/office/drawing/2010/slicer">
              <sle:slicer xmlns:sle="http://schemas.microsoft.com/office/drawing/2010/slicer" name="Año ejecución ticket"/>
            </a:graphicData>
          </a:graphic>
        </xdr:graphicFrame>
      </mc:Choice>
      <mc:Fallback xmlns="">
        <xdr:sp macro="" textlink="">
          <xdr:nvSpPr>
            <xdr:cNvPr id="0" name=""/>
            <xdr:cNvSpPr>
              <a:spLocks noTextEdit="1"/>
            </xdr:cNvSpPr>
          </xdr:nvSpPr>
          <xdr:spPr>
            <a:xfrm>
              <a:off x="1850924" y="1377949"/>
              <a:ext cx="1743996" cy="1346405"/>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1659193</xdr:colOff>
      <xdr:row>92</xdr:row>
      <xdr:rowOff>153628</xdr:rowOff>
    </xdr:from>
    <xdr:to>
      <xdr:col>10</xdr:col>
      <xdr:colOff>553065</xdr:colOff>
      <xdr:row>122</xdr:row>
      <xdr:rowOff>133145</xdr:rowOff>
    </xdr:to>
    <xdr:graphicFrame macro="">
      <xdr:nvGraphicFramePr>
        <xdr:cNvPr id="11" name="Gráfico 10">
          <a:extLst>
            <a:ext uri="{FF2B5EF4-FFF2-40B4-BE49-F238E27FC236}">
              <a16:creationId xmlns:a16="http://schemas.microsoft.com/office/drawing/2014/main" id="{EE322D91-12A1-447B-BE9C-BC9FCFCD7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1668711</xdr:colOff>
      <xdr:row>10</xdr:row>
      <xdr:rowOff>73526</xdr:rowOff>
    </xdr:from>
    <xdr:to>
      <xdr:col>10</xdr:col>
      <xdr:colOff>99723</xdr:colOff>
      <xdr:row>14</xdr:row>
      <xdr:rowOff>47158</xdr:rowOff>
    </xdr:to>
    <xdr:sp macro="" textlink="Tablas_datos_ponderaciones!$E$2">
      <xdr:nvSpPr>
        <xdr:cNvPr id="17" name="CuadroTexto 16">
          <a:extLst>
            <a:ext uri="{FF2B5EF4-FFF2-40B4-BE49-F238E27FC236}">
              <a16:creationId xmlns:a16="http://schemas.microsoft.com/office/drawing/2014/main" id="{E126C436-AAA6-3E37-D8EE-FDE8F7813A0E}"/>
            </a:ext>
          </a:extLst>
        </xdr:cNvPr>
        <xdr:cNvSpPr txBox="1"/>
      </xdr:nvSpPr>
      <xdr:spPr>
        <a:xfrm>
          <a:off x="12924598" y="1917074"/>
          <a:ext cx="1718673" cy="7110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079FF9F-753F-4D37-88DC-8E46F36EB238}" type="TxLink">
            <a:rPr lang="en-US" sz="3600" b="0" i="0" u="none" strike="noStrike">
              <a:solidFill>
                <a:srgbClr val="000000"/>
              </a:solidFill>
              <a:effectLst/>
              <a:latin typeface="Calibri"/>
              <a:ea typeface="Calibri"/>
              <a:cs typeface="Calibri"/>
            </a:rPr>
            <a:pPr algn="ctr"/>
            <a:t>91%</a:t>
          </a:fld>
          <a:endParaRPr lang="es-CL" sz="8800" b="1" i="0" u="none" strike="noStrike">
            <a:solidFill>
              <a:schemeClr val="dk1"/>
            </a:solidFill>
            <a:effectLst/>
            <a:latin typeface="+mn-lt"/>
            <a:ea typeface="+mn-ea"/>
            <a:cs typeface="+mn-cs"/>
          </a:endParaRPr>
        </a:p>
      </xdr:txBody>
    </xdr:sp>
    <xdr:clientData/>
  </xdr:twoCellAnchor>
  <xdr:twoCellAnchor>
    <xdr:from>
      <xdr:col>7</xdr:col>
      <xdr:colOff>853586</xdr:colOff>
      <xdr:row>7</xdr:row>
      <xdr:rowOff>85597</xdr:rowOff>
    </xdr:from>
    <xdr:to>
      <xdr:col>8</xdr:col>
      <xdr:colOff>1203128</xdr:colOff>
      <xdr:row>14</xdr:row>
      <xdr:rowOff>125139</xdr:rowOff>
    </xdr:to>
    <xdr:sp macro="" textlink="">
      <xdr:nvSpPr>
        <xdr:cNvPr id="18" name="Rectángulo: esquinas redondeadas 17">
          <a:extLst>
            <a:ext uri="{FF2B5EF4-FFF2-40B4-BE49-F238E27FC236}">
              <a16:creationId xmlns:a16="http://schemas.microsoft.com/office/drawing/2014/main" id="{228BD0CA-57E3-EE8D-6C31-D92D13AEA3A8}"/>
            </a:ext>
          </a:extLst>
        </xdr:cNvPr>
        <xdr:cNvSpPr/>
      </xdr:nvSpPr>
      <xdr:spPr>
        <a:xfrm>
          <a:off x="10122538" y="1376081"/>
          <a:ext cx="2336477" cy="13300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L" sz="1400" b="0" cap="none" spc="0">
              <a:ln w="0"/>
              <a:solidFill>
                <a:schemeClr val="tx1"/>
              </a:solidFill>
              <a:effectLst>
                <a:outerShdw blurRad="38100" dist="19050" dir="2700000" algn="tl" rotWithShape="0">
                  <a:schemeClr val="dk1">
                    <a:alpha val="40000"/>
                  </a:schemeClr>
                </a:outerShdw>
              </a:effectLst>
            </a:rPr>
            <a:t>N°</a:t>
          </a:r>
          <a:r>
            <a:rPr lang="es-CL" sz="1400" b="0" cap="none" spc="0" baseline="0">
              <a:ln w="0"/>
              <a:solidFill>
                <a:schemeClr val="tx1"/>
              </a:solidFill>
              <a:effectLst>
                <a:outerShdw blurRad="38100" dist="19050" dir="2700000" algn="tl" rotWithShape="0">
                  <a:schemeClr val="dk1">
                    <a:alpha val="40000"/>
                  </a:schemeClr>
                </a:outerShdw>
              </a:effectLst>
            </a:rPr>
            <a:t> Inspecciones</a:t>
          </a:r>
          <a:r>
            <a:rPr lang="es-CL" sz="1400" b="0" cap="none" spc="0">
              <a:ln w="0"/>
              <a:solidFill>
                <a:schemeClr val="tx1"/>
              </a:solidFill>
              <a:effectLst>
                <a:outerShdw blurRad="38100" dist="19050" dir="2700000" algn="tl" rotWithShape="0">
                  <a:schemeClr val="dk1">
                    <a:alpha val="40000"/>
                  </a:schemeClr>
                </a:outerShdw>
              </a:effectLst>
            </a:rPr>
            <a:t> </a:t>
          </a:r>
          <a:r>
            <a:rPr lang="es-CL" sz="1400" b="0" cap="none" spc="0" baseline="0">
              <a:ln w="0"/>
              <a:solidFill>
                <a:schemeClr val="tx1"/>
              </a:solidFill>
              <a:effectLst>
                <a:outerShdw blurRad="38100" dist="19050" dir="2700000" algn="tl" rotWithShape="0">
                  <a:schemeClr val="dk1">
                    <a:alpha val="40000"/>
                  </a:schemeClr>
                </a:outerShdw>
              </a:effectLst>
            </a:rPr>
            <a:t>de Trabajos Ejecutados </a:t>
          </a:r>
          <a:endParaRPr lang="es-CL"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861751</xdr:colOff>
      <xdr:row>10</xdr:row>
      <xdr:rowOff>61119</xdr:rowOff>
    </xdr:from>
    <xdr:to>
      <xdr:col>8</xdr:col>
      <xdr:colOff>1126613</xdr:colOff>
      <xdr:row>13</xdr:row>
      <xdr:rowOff>62918</xdr:rowOff>
    </xdr:to>
    <xdr:sp macro="" textlink="Tablas_datos_ponderaciones!$D$2">
      <xdr:nvSpPr>
        <xdr:cNvPr id="19" name="CuadroTexto 18">
          <a:extLst>
            <a:ext uri="{FF2B5EF4-FFF2-40B4-BE49-F238E27FC236}">
              <a16:creationId xmlns:a16="http://schemas.microsoft.com/office/drawing/2014/main" id="{3730BD95-F9A7-2668-D3F2-823CF92B4ED5}"/>
            </a:ext>
          </a:extLst>
        </xdr:cNvPr>
        <xdr:cNvSpPr txBox="1"/>
      </xdr:nvSpPr>
      <xdr:spPr>
        <a:xfrm>
          <a:off x="10130703" y="1904667"/>
          <a:ext cx="2251797" cy="5548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637CFC-EC67-46DE-BCD1-6DC7919CE2FD}" type="TxLink">
            <a:rPr lang="en-US" sz="3600" b="0" i="0" u="none" strike="noStrike">
              <a:solidFill>
                <a:srgbClr val="000000"/>
              </a:solidFill>
              <a:effectLst/>
              <a:latin typeface="Calibri"/>
              <a:ea typeface="Calibri"/>
              <a:cs typeface="Calibri"/>
            </a:rPr>
            <a:pPr algn="ctr"/>
            <a:t>3686</a:t>
          </a:fld>
          <a:endParaRPr lang="es-CL" sz="400000" b="0" i="0" u="none" strike="noStrike">
            <a:solidFill>
              <a:schemeClr val="dk1"/>
            </a:solidFill>
            <a:effectLst/>
            <a:latin typeface="+mn-lt"/>
            <a:ea typeface="+mn-ea"/>
            <a:cs typeface="+mn-cs"/>
          </a:endParaRPr>
        </a:p>
      </xdr:txBody>
    </xdr:sp>
    <xdr:clientData/>
  </xdr:twoCellAnchor>
  <xdr:twoCellAnchor>
    <xdr:from>
      <xdr:col>10</xdr:col>
      <xdr:colOff>501856</xdr:colOff>
      <xdr:row>7</xdr:row>
      <xdr:rowOff>102419</xdr:rowOff>
    </xdr:from>
    <xdr:to>
      <xdr:col>12</xdr:col>
      <xdr:colOff>882300</xdr:colOff>
      <xdr:row>14</xdr:row>
      <xdr:rowOff>164026</xdr:rowOff>
    </xdr:to>
    <xdr:sp macro="" textlink="">
      <xdr:nvSpPr>
        <xdr:cNvPr id="3" name="Rectángulo: esquinas redondeadas 2">
          <a:extLst>
            <a:ext uri="{FF2B5EF4-FFF2-40B4-BE49-F238E27FC236}">
              <a16:creationId xmlns:a16="http://schemas.microsoft.com/office/drawing/2014/main" id="{B52DCE54-55E2-4B08-8053-8BECF3883579}"/>
            </a:ext>
          </a:extLst>
        </xdr:cNvPr>
        <xdr:cNvSpPr/>
      </xdr:nvSpPr>
      <xdr:spPr>
        <a:xfrm>
          <a:off x="15045404" y="1392903"/>
          <a:ext cx="2316170" cy="135209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s-CL" sz="1400" b="0" cap="none" spc="0">
              <a:ln w="0"/>
              <a:solidFill>
                <a:schemeClr val="tx1"/>
              </a:solidFill>
              <a:effectLst>
                <a:outerShdw blurRad="38100" dist="19050" dir="2700000" algn="tl" rotWithShape="0">
                  <a:schemeClr val="dk1">
                    <a:alpha val="40000"/>
                  </a:schemeClr>
                </a:outerShdw>
              </a:effectLst>
            </a:rPr>
            <a:t>Desviación Estandar</a:t>
          </a:r>
        </a:p>
      </xdr:txBody>
    </xdr:sp>
    <xdr:clientData/>
  </xdr:twoCellAnchor>
  <xdr:twoCellAnchor>
    <xdr:from>
      <xdr:col>11</xdr:col>
      <xdr:colOff>77611</xdr:colOff>
      <xdr:row>9</xdr:row>
      <xdr:rowOff>179944</xdr:rowOff>
    </xdr:from>
    <xdr:to>
      <xdr:col>12</xdr:col>
      <xdr:colOff>618462</xdr:colOff>
      <xdr:row>13</xdr:row>
      <xdr:rowOff>153577</xdr:rowOff>
    </xdr:to>
    <xdr:sp macro="" textlink="$N$3">
      <xdr:nvSpPr>
        <xdr:cNvPr id="6" name="CuadroTexto 5">
          <a:extLst>
            <a:ext uri="{FF2B5EF4-FFF2-40B4-BE49-F238E27FC236}">
              <a16:creationId xmlns:a16="http://schemas.microsoft.com/office/drawing/2014/main" id="{4C6E87E3-C061-4F57-B6F2-1970D62A87D0}"/>
            </a:ext>
          </a:extLst>
        </xdr:cNvPr>
        <xdr:cNvSpPr txBox="1"/>
      </xdr:nvSpPr>
      <xdr:spPr>
        <a:xfrm>
          <a:off x="15379063" y="1839138"/>
          <a:ext cx="1718673" cy="7110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0D61D1-A632-4FD3-B26C-C15676C9548F}" type="TxLink">
            <a:rPr lang="en-US" sz="3600" b="0" i="0" u="none" strike="noStrike">
              <a:solidFill>
                <a:sysClr val="windowText" lastClr="000000"/>
              </a:solidFill>
              <a:effectLst/>
              <a:latin typeface="Calibri"/>
              <a:ea typeface="Calibri"/>
              <a:cs typeface="Calibri"/>
            </a:rPr>
            <a:pPr algn="ctr"/>
            <a:t>12%</a:t>
          </a:fld>
          <a:endParaRPr lang="es-CL" sz="3600" b="1" i="0" u="none" strike="noStrike">
            <a:solidFill>
              <a:sysClr val="windowText" lastClr="000000"/>
            </a:solidFill>
            <a:effectLst/>
            <a:latin typeface="+mn-lt"/>
            <a:ea typeface="+mn-ea"/>
            <a:cs typeface="+mn-cs"/>
          </a:endParaRPr>
        </a:p>
      </xdr:txBody>
    </xdr:sp>
    <xdr:clientData/>
  </xdr:twoCellAnchor>
  <xdr:twoCellAnchor>
    <xdr:from>
      <xdr:col>12</xdr:col>
      <xdr:colOff>1024194</xdr:colOff>
      <xdr:row>7</xdr:row>
      <xdr:rowOff>92178</xdr:rowOff>
    </xdr:from>
    <xdr:to>
      <xdr:col>13</xdr:col>
      <xdr:colOff>1373912</xdr:colOff>
      <xdr:row>14</xdr:row>
      <xdr:rowOff>153785</xdr:rowOff>
    </xdr:to>
    <xdr:sp macro="" textlink="">
      <xdr:nvSpPr>
        <xdr:cNvPr id="7" name="Rectángulo: esquinas redondeadas 6">
          <a:extLst>
            <a:ext uri="{FF2B5EF4-FFF2-40B4-BE49-F238E27FC236}">
              <a16:creationId xmlns:a16="http://schemas.microsoft.com/office/drawing/2014/main" id="{D05A0939-BB0B-4753-8C6E-F3A4FFBA8971}"/>
            </a:ext>
          </a:extLst>
        </xdr:cNvPr>
        <xdr:cNvSpPr/>
      </xdr:nvSpPr>
      <xdr:spPr>
        <a:xfrm>
          <a:off x="17503468" y="1382662"/>
          <a:ext cx="2316170" cy="135209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s-CL" sz="1400" b="0" cap="none" spc="0">
              <a:ln w="0"/>
              <a:solidFill>
                <a:schemeClr val="tx1"/>
              </a:solidFill>
              <a:effectLst>
                <a:outerShdw blurRad="38100" dist="19050" dir="2700000" algn="tl" rotWithShape="0">
                  <a:schemeClr val="dk1">
                    <a:alpha val="40000"/>
                  </a:schemeClr>
                </a:outerShdw>
              </a:effectLst>
            </a:rPr>
            <a:t>Coeficiente de variación</a:t>
          </a:r>
        </a:p>
      </xdr:txBody>
    </xdr:sp>
    <xdr:clientData/>
  </xdr:twoCellAnchor>
  <xdr:twoCellAnchor>
    <xdr:from>
      <xdr:col>12</xdr:col>
      <xdr:colOff>1337370</xdr:colOff>
      <xdr:row>10</xdr:row>
      <xdr:rowOff>5833</xdr:rowOff>
    </xdr:from>
    <xdr:to>
      <xdr:col>13</xdr:col>
      <xdr:colOff>1089591</xdr:colOff>
      <xdr:row>13</xdr:row>
      <xdr:rowOff>163820</xdr:rowOff>
    </xdr:to>
    <xdr:sp macro="" textlink="$O$4">
      <xdr:nvSpPr>
        <xdr:cNvPr id="20" name="CuadroTexto 19">
          <a:extLst>
            <a:ext uri="{FF2B5EF4-FFF2-40B4-BE49-F238E27FC236}">
              <a16:creationId xmlns:a16="http://schemas.microsoft.com/office/drawing/2014/main" id="{358D4A01-3D56-476D-9C66-1ADE25B4E22F}"/>
            </a:ext>
          </a:extLst>
        </xdr:cNvPr>
        <xdr:cNvSpPr txBox="1"/>
      </xdr:nvSpPr>
      <xdr:spPr>
        <a:xfrm>
          <a:off x="17816644" y="1849381"/>
          <a:ext cx="1718673" cy="7110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8028698-F984-43E4-8262-D8261300F5B1}" type="TxLink">
            <a:rPr lang="en-US" sz="3600" b="0" i="0" u="none" strike="noStrike">
              <a:solidFill>
                <a:srgbClr val="000000"/>
              </a:solidFill>
              <a:effectLst/>
              <a:latin typeface="Calibri"/>
              <a:ea typeface="Calibri"/>
              <a:cs typeface="Calibri"/>
            </a:rPr>
            <a:pPr algn="ctr"/>
            <a:t>13%</a:t>
          </a:fld>
          <a:endParaRPr lang="es-CL" sz="3600" b="1" i="0" u="none" strike="noStrike">
            <a:solidFill>
              <a:sysClr val="windowText" lastClr="00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CA\Downloads\SEV_EMERGENCI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GLOBAL"/>
      <sheetName val="Tablas_datos"/>
      <sheetName val="Tablas_datos_ponderaciones"/>
      <sheetName val="Detalle"/>
      <sheetName val="Tablas"/>
      <sheetName val="Asignaciones_2022"/>
      <sheetName val="Detalles_Montos"/>
      <sheetName val="BD_APP_OCA"/>
      <sheetName val="BD_MONTOS"/>
      <sheetName val="BD_COMUNAS"/>
      <sheetName val="SEV_EMERGENCIA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ego" refreshedDate="45049.44239074074" createdVersion="7" refreshedVersion="8" minRefreshableVersion="3" recordCount="6358" xr:uid="{9E41CB44-67BF-4D3D-8846-EDAFD91CA6A3}">
  <cacheSource type="worksheet">
    <worksheetSource name="BD_PONDERACIONES"/>
  </cacheSource>
  <cacheFields count="42">
    <cacheField name="ID INCIDENCIA" numFmtId="0">
      <sharedItems/>
    </cacheField>
    <cacheField name="NUMERO DE INCIDENCIA" numFmtId="0">
      <sharedItems/>
    </cacheField>
    <cacheField name="N° Ticket" numFmtId="0">
      <sharedItems/>
    </cacheField>
    <cacheField name="Fecha de Inspección" numFmtId="14">
      <sharedItems containsSemiMixedTypes="0" containsNonDate="0" containsDate="1" containsString="0" minDate="2022-01-18T00:00:00" maxDate="2023-04-30T00:00:00" count="328">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6T00:00:00"/>
        <d v="2022-03-28T00:00:00"/>
        <d v="2022-03-29T00:00:00"/>
        <d v="2022-03-30T00:00:00"/>
        <d v="2022-03-31T00:00:00"/>
        <d v="2022-04-01T00:00:00"/>
        <d v="2022-04-04T00:00:00"/>
        <d v="2022-04-05T00:00:00"/>
        <d v="2022-04-06T00:00:00"/>
        <d v="2022-04-08T00:00:00"/>
        <d v="2022-04-11T00:00:00"/>
        <d v="2022-04-12T00:00:00"/>
        <d v="2022-04-13T00:00:00"/>
        <d v="2022-04-14T00:00:00"/>
        <d v="2022-04-18T00:00:00"/>
        <d v="2022-04-19T00:00:00"/>
        <d v="2022-04-20T00:00:00"/>
        <d v="2022-04-21T00:00:00"/>
        <d v="2022-04-22T00:00:00"/>
        <d v="2022-04-25T00:00:00"/>
        <d v="2022-04-26T00:00:00"/>
        <d v="2022-04-30T00:00:00"/>
        <d v="2022-05-02T00:00:00"/>
        <d v="2022-05-03T00:00:00"/>
        <d v="2022-05-04T00:00:00"/>
        <d v="2022-05-05T00:00:00"/>
        <d v="2022-05-06T00:00:00"/>
        <d v="2022-05-09T00:00:00"/>
        <d v="2022-05-10T00:00:00"/>
        <d v="2022-05-11T00:00:00"/>
        <d v="2022-05-12T00:00:00"/>
        <d v="2022-05-13T00:00:00"/>
        <d v="2022-05-14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6T00:00:00"/>
        <d v="2022-06-17T00:00:00"/>
        <d v="2022-06-18T00:00:00"/>
        <d v="2022-06-20T00:00:00"/>
        <d v="2022-06-22T00:00:00"/>
        <d v="2022-06-23T00:00:00"/>
        <d v="2022-06-28T00:00:00"/>
        <d v="2022-06-29T00:00:00"/>
        <d v="2022-06-30T00:00:00"/>
        <d v="2022-07-01T00:00:00"/>
        <d v="2022-07-04T00:00:00"/>
        <d v="2022-07-05T00:00:00"/>
        <d v="2022-07-06T00:00:00"/>
        <d v="2022-07-07T00:00:00"/>
        <d v="2022-07-08T00:00:00"/>
        <d v="2022-07-11T00:00:00"/>
        <d v="2022-07-13T00:00:00"/>
        <d v="2022-07-14T00:00:00"/>
        <d v="2022-07-15T00:00:00"/>
        <d v="2022-07-18T00:00:00"/>
        <d v="2022-07-19T00:00:00"/>
        <d v="2022-07-20T00:00:00"/>
        <d v="2022-07-21T00:00:00"/>
        <d v="2022-07-22T00:00:00"/>
        <d v="2022-07-25T00:00:00"/>
        <d v="2022-07-26T00:00:00"/>
        <d v="2022-07-27T00:00:00"/>
        <d v="2022-07-28T00:00:00"/>
        <d v="2022-07-29T00:00:00"/>
        <d v="2022-07-30T00:00:00"/>
        <d v="2022-08-01T00:00:00"/>
        <d v="2022-08-02T00:00:00"/>
        <d v="2022-08-03T00:00:00"/>
        <d v="2022-08-04T00:00:00"/>
        <d v="2022-08-05T00:00:00"/>
        <d v="2022-08-08T00:00:00"/>
        <d v="2022-08-09T00:00:00"/>
        <d v="2022-08-10T00:00:00"/>
        <d v="2022-08-11T00:00:00"/>
        <d v="2022-08-16T00:00:00"/>
        <d v="2022-08-17T00:00:00"/>
        <d v="2022-08-18T00:00:00"/>
        <d v="2022-08-19T00:00:00"/>
        <d v="2022-08-22T00:00:00"/>
        <d v="2022-08-23T00:00:00"/>
        <d v="2022-08-24T00:00:00"/>
        <d v="2022-08-25T00:00:00"/>
        <d v="2022-08-26T00:00:00"/>
        <d v="2022-08-27T00:00:00"/>
        <d v="2022-08-29T00:00:00"/>
        <d v="2022-08-30T00:00:00"/>
        <d v="2022-09-27T00:00:00"/>
        <d v="2022-09-28T00:00:00"/>
        <d v="2022-09-29T00:00:00"/>
        <d v="2022-09-30T00:00:00"/>
        <d v="2022-09-07T00:00:00"/>
        <d v="2022-09-09T00:00:00"/>
        <d v="2022-09-10T00:00:00"/>
        <d v="2022-09-12T00:00:00"/>
        <d v="2022-09-13T00:00:00"/>
        <d v="2022-09-14T00:00:00"/>
        <d v="2022-09-15T00:00:00"/>
        <d v="2022-09-20T00:00:00"/>
        <d v="2022-09-21T00:00:00"/>
        <d v="2022-09-22T00:00:00"/>
        <d v="2022-09-23T00:00:00"/>
        <d v="2022-09-26T00:00:00"/>
        <d v="2022-10-03T00:00:00"/>
        <d v="2022-10-04T00:00:00"/>
        <d v="2022-10-05T00:00:00"/>
        <d v="2022-10-06T00:00:00"/>
        <d v="2022-10-07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1-02T00:00:00"/>
        <d v="2022-11-03T00:00:00"/>
        <d v="2022-11-04T00:00:00"/>
        <d v="2022-11-07T00:00:00"/>
        <d v="2022-11-08T00:00:00"/>
        <d v="2022-11-09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8T00:00:00"/>
        <d v="2022-11-29T00:00:00"/>
        <d v="2022-12-01T00:00:00"/>
        <d v="2022-12-02T00:00:00"/>
        <d v="2022-12-05T00:00:00"/>
        <d v="2022-12-06T00:00:00"/>
        <d v="2022-12-07T00:00:00"/>
        <d v="2022-12-09T00:00:00"/>
        <d v="2022-12-12T00:00:00"/>
        <d v="2022-12-13T00:00:00"/>
        <d v="2022-12-14T00:00:00"/>
        <d v="2022-12-15T00:00:00"/>
        <d v="2022-12-16T00:00:00"/>
        <d v="2022-12-17T00:00:00"/>
        <d v="2022-12-19T00:00:00"/>
        <d v="2022-12-20T00:00:00"/>
        <d v="2022-12-21T00:00:00"/>
        <d v="2022-12-22T00:00:00"/>
        <d v="2022-12-23T00:00:00"/>
        <d v="2022-12-26T00:00:00"/>
        <d v="2022-12-27T00:00:00"/>
        <d v="2022-12-28T00:00:00"/>
        <d v="2022-12-29T00:00:00"/>
        <d v="2022-12-30T00:00:00"/>
        <d v="2023-01-03T00:00:00"/>
        <d v="2023-01-04T00:00:00"/>
        <d v="2023-01-05T00:00:00"/>
        <d v="2023-01-06T00:00:00"/>
        <d v="2023-01-07T00:00:00"/>
        <d v="2023-01-09T00:00:00"/>
        <d v="2023-01-10T00:00:00"/>
        <d v="2023-01-11T00:00:00"/>
        <d v="2023-01-12T00:00:00"/>
        <d v="2023-01-13T00:00:00"/>
        <d v="2023-01-14T00:00:00"/>
        <d v="2023-01-16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1T00:00:00"/>
        <d v="2023-02-13T00:00:00"/>
        <d v="2023-02-14T00:00:00"/>
        <d v="2023-02-16T00:00:00"/>
        <d v="2023-02-17T00:00:00"/>
        <d v="2023-02-18T00:00:00"/>
        <d v="2023-02-19T00:00:00"/>
        <d v="2023-02-20T00:00:00"/>
        <d v="2023-02-21T00:00:00"/>
        <d v="2023-02-22T00:00:00"/>
        <d v="2023-02-23T00:00:00"/>
        <d v="2023-02-24T00:00:00"/>
        <d v="2023-02-25T00:00:00"/>
        <d v="2023-02-27T00:00:00"/>
        <d v="2023-02-28T00:00:00"/>
        <d v="2023-03-31T00:00:00"/>
        <d v="2023-03-30T00:00:00"/>
        <d v="2023-03-29T00:00:00"/>
        <d v="2023-03-28T00:00:00"/>
        <d v="2023-03-27T00:00:00"/>
        <d v="2023-03-25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4T00:00:00"/>
        <d v="2023-03-03T00:00:00"/>
        <d v="2023-03-02T00:00:00"/>
        <d v="2023-03-01T00:00:00"/>
        <d v="2023-04-29T00:00:00"/>
        <d v="2023-04-28T00:00:00"/>
        <d v="2023-04-27T00:00:00"/>
        <d v="2023-04-26T00:00:00"/>
        <d v="2023-04-25T00:00:00"/>
        <d v="2023-04-24T00:00:00"/>
        <d v="2023-04-22T00:00:00"/>
        <d v="2023-04-21T00:00:00"/>
        <d v="2023-04-20T00:00:00"/>
        <d v="2023-04-19T00:00:00"/>
        <d v="2023-04-18T00:00:00"/>
        <d v="2023-04-17T00:00:00"/>
        <d v="2023-04-15T00:00:00"/>
        <d v="2023-04-14T00:00:00"/>
        <d v="2023-04-13T00:00:00"/>
        <d v="2023-04-12T00:00:00"/>
        <d v="2023-04-11T00:00:00"/>
        <d v="2023-04-10T00:00:00"/>
        <d v="2023-04-06T00:00:00"/>
        <d v="2023-04-05T00:00:00"/>
        <d v="2023-04-04T00:00:00"/>
        <d v="2023-04-03T00:00:00"/>
        <d v="2023-04-01T00:00:00"/>
      </sharedItems>
      <fieldGroup par="41" base="3">
        <rangePr groupBy="days" startDate="2022-01-18T00:00:00" endDate="2023-04-30T00:00:00"/>
        <groupItems count="368">
          <s v="&lt;18-01-2022"/>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30-04-2023"/>
        </groupItems>
      </fieldGroup>
    </cacheField>
    <cacheField name="Fecha Ejecución del Ticket" numFmtId="14">
      <sharedItems containsSemiMixedTypes="0" containsNonDate="0" containsDate="1" containsString="0" minDate="2022-01-01T00:00:00" maxDate="2023-04-26T00:00:00" count="387">
        <d v="2022-01-06T00:00:00"/>
        <d v="2022-01-05T00:00:00"/>
        <d v="2022-01-01T00:00:00"/>
        <d v="2022-01-04T00:00:00"/>
        <d v="2022-01-02T00:00:00"/>
        <d v="2022-01-17T00:00:00"/>
        <d v="2022-01-16T00:00:00"/>
        <d v="2022-01-12T00:00:00"/>
        <d v="2022-01-10T00:00:00"/>
        <d v="2022-01-09T00:00:00"/>
        <d v="2022-01-18T00:00:00"/>
        <d v="2022-01-13T00:00:00"/>
        <d v="2022-01-03T00:00:00"/>
        <d v="2022-01-14T00:00:00"/>
        <d v="2022-01-08T00:00:00"/>
        <d v="2022-01-11T00:00:00"/>
        <d v="2022-01-20T00:00:00"/>
        <d v="2022-01-15T00:00:00"/>
        <d v="2022-01-07T00:00:00"/>
        <d v="2022-01-24T00:00:00"/>
        <d v="2022-01-22T00:00:00"/>
        <d v="2022-01-19T00:00:00"/>
        <d v="2022-01-21T00:00:00"/>
        <d v="2022-01-23T00:00:00"/>
        <d v="2022-01-26T00:00:00"/>
        <d v="2022-02-14T00:00:00"/>
        <d v="2022-01-25T00:00:00"/>
        <d v="2022-01-29T00:00:00"/>
        <d v="2022-01-31T00:00:00"/>
        <d v="2022-01-28T00:00:00"/>
        <d v="2022-01-27T00:00:00"/>
        <d v="2022-01-30T00:00:00"/>
        <d v="2022-02-12T00:00:00"/>
        <d v="2022-02-04T00:00:00"/>
        <d v="2022-02-05T00:00:00"/>
        <d v="2022-02-07T00:00:00"/>
        <d v="2022-02-03T00:00:00"/>
        <d v="2022-02-01T00:00:00"/>
        <d v="2022-02-02T00:00:00"/>
        <d v="2022-02-08T00:00:00"/>
        <d v="2022-02-09T00:00:00"/>
        <d v="2022-02-11T00:00:00"/>
        <d v="2022-02-13T00:00:00"/>
        <d v="2022-02-10T00:00:00"/>
        <d v="2022-02-06T00:00:00"/>
        <d v="2022-02-15T00:00:00"/>
        <d v="2022-03-04T00:00:00"/>
        <d v="2022-03-11T00:00:00"/>
        <d v="2022-02-18T00:00:00"/>
        <d v="2022-02-17T00:00:00"/>
        <d v="2022-02-16T00:00:00"/>
        <d v="2022-03-12T00:00:00"/>
        <d v="2022-02-19T00:00:00"/>
        <d v="2022-02-20T00:00:00"/>
        <d v="2022-02-22T00:00:00"/>
        <d v="2022-02-21T00:00:00"/>
        <d v="2022-02-23T00:00:00"/>
        <d v="2022-02-24T00:00:00"/>
        <d v="2022-02-25T00:00:00"/>
        <d v="2022-03-08T00:00:00"/>
        <d v="2022-03-05T00:00:00"/>
        <d v="2022-03-06T00:00:00"/>
        <d v="2022-03-07T00:00:00"/>
        <d v="2022-03-03T00:00:00"/>
        <d v="2022-03-02T00:00:00"/>
        <d v="2022-03-01T00:00:00"/>
        <d v="2022-03-16T00:00:00"/>
        <d v="2022-03-14T00:00:00"/>
        <d v="2022-03-09T00:00:00"/>
        <d v="2022-03-10T00:00:00"/>
        <d v="2022-03-18T00:00:00"/>
        <d v="2022-03-20T00:00:00"/>
        <d v="2022-03-13T00:00:00"/>
        <d v="2022-03-19T00:00:00"/>
        <d v="2022-03-15T00:00:00"/>
        <d v="2022-03-21T00:00:00"/>
        <d v="2022-03-22T00:00:00"/>
        <d v="2022-03-23T00:00:00"/>
        <d v="2022-03-24T00:00:00"/>
        <d v="2022-03-17T00:00:00"/>
        <d v="2022-03-26T00:00:00"/>
        <d v="2022-03-28T00:00:00"/>
        <d v="2022-03-27T00:00:00"/>
        <d v="2022-03-29T00:00:00"/>
        <d v="2022-03-25T00:00:00"/>
        <d v="2022-04-03T00:00:00"/>
        <d v="2022-03-31T00:00:00"/>
        <d v="2022-04-22T00:00:00"/>
        <d v="2022-03-30T00:00:00"/>
        <d v="2022-04-20T00:00:00"/>
        <d v="2022-04-23T00:00:00"/>
        <d v="2022-04-16T00:00:00"/>
        <d v="2022-04-13T00:00:00"/>
        <d v="2022-04-05T00:00:00"/>
        <d v="2022-04-17T00:00:00"/>
        <d v="2022-04-06T00:00:00"/>
        <d v="2022-04-02T00:00:00"/>
        <d v="2022-04-01T00:00:00"/>
        <d v="2022-04-04T00:00:00"/>
        <d v="2022-04-07T00:00:00"/>
        <d v="2022-04-28T00:00:00"/>
        <d v="2022-04-18T00:00:00"/>
        <d v="2022-04-21T00:00:00"/>
        <d v="2022-04-26T00:00:00"/>
        <d v="2022-04-08T00:00:00"/>
        <d v="2022-04-12T00:00:00"/>
        <d v="2022-04-15T00:00:00"/>
        <d v="2022-04-24T00:00:00"/>
        <d v="2022-04-14T00:00:00"/>
        <d v="2022-04-27T00:00:00"/>
        <d v="2022-04-25T00:00:00"/>
        <d v="2022-04-19T00:00:00"/>
        <d v="2022-04-11T00:00:00"/>
        <d v="2022-04-10T00:00:00"/>
        <d v="2022-04-29T00:00:00"/>
        <d v="2022-04-09T00:00:00"/>
        <d v="2022-04-30T00:00:00"/>
        <d v="2022-05-26T00:00:00"/>
        <d v="2022-05-25T00:00:00"/>
        <d v="2022-05-24T00:00:00"/>
        <d v="2022-05-18T00:00:00"/>
        <d v="2022-05-28T00:00:00"/>
        <d v="2022-05-29T00:00:00"/>
        <d v="2022-05-03T00:00:00"/>
        <d v="2022-05-04T00:00:00"/>
        <d v="2022-05-01T00:00:00"/>
        <d v="2022-05-02T00:00:00"/>
        <d v="2022-05-16T00:00:00"/>
        <d v="2022-05-17T00:00:00"/>
        <d v="2022-05-15T00:00:00"/>
        <d v="2022-05-05T00:00:00"/>
        <d v="2022-05-31T00:00:00"/>
        <d v="2022-05-20T00:00:00"/>
        <d v="2022-05-07T00:00:00"/>
        <d v="2022-05-19T00:00:00"/>
        <d v="2022-05-06T00:00:00"/>
        <d v="2022-05-23T00:00:00"/>
        <d v="2022-05-10T00:00:00"/>
        <d v="2022-05-08T00:00:00"/>
        <d v="2022-06-01T00:00:00"/>
        <d v="2022-05-27T00:00:00"/>
        <d v="2022-05-09T00:00:00"/>
        <d v="2022-05-22T00:00:00"/>
        <d v="2022-05-11T00:00:00"/>
        <d v="2022-05-21T00:00:00"/>
        <d v="2022-05-30T00:00:00"/>
        <d v="2022-05-12T00:00:00"/>
        <d v="2022-05-13T00:00:00"/>
        <d v="2022-05-14T00:00:00"/>
        <d v="2022-06-02T00:00:00"/>
        <d v="2022-06-03T00:00:00"/>
        <d v="2022-06-15T00:00:00"/>
        <d v="2022-06-20T00:00:00"/>
        <d v="2022-06-22T00:00:00"/>
        <d v="2022-06-19T00:00:00"/>
        <d v="2022-06-17T00:00:00"/>
        <d v="2022-06-18T00:00:00"/>
        <d v="2022-06-26T00:00:00"/>
        <d v="2022-06-30T00:00:00"/>
        <d v="2022-06-27T00:00:00"/>
        <d v="2022-06-24T00:00:00"/>
        <d v="2022-06-21T00:00:00"/>
        <d v="2022-06-25T00:00:00"/>
        <d v="2022-06-06T00:00:00"/>
        <d v="2022-06-05T00:00:00"/>
        <d v="2022-06-29T00:00:00"/>
        <d v="2022-06-28T00:00:00"/>
        <d v="2022-06-12T00:00:00"/>
        <d v="2022-06-14T00:00:00"/>
        <d v="2022-06-08T00:00:00"/>
        <d v="2022-06-13T00:00:00"/>
        <d v="2022-06-07T00:00:00"/>
        <d v="2022-06-10T00:00:00"/>
        <d v="2022-06-09T00:00:00"/>
        <d v="2022-06-11T00:00:00"/>
        <d v="2022-06-16T00:00:00"/>
        <d v="2022-06-04T00:00:00"/>
        <d v="2022-06-23T00:00:00"/>
        <d v="2022-07-18T00:00:00"/>
        <d v="2022-07-15T00:00:00"/>
        <d v="2022-07-22T00:00:00"/>
        <d v="2022-07-17T00:00:00"/>
        <d v="2022-07-10T00:00:00"/>
        <d v="2022-07-11T00:00:00"/>
        <d v="2022-07-09T00:00:00"/>
        <d v="2022-07-05T00:00:00"/>
        <d v="2022-07-02T00:00:00"/>
        <d v="2022-07-07T00:00:00"/>
        <d v="2022-07-19T00:00:00"/>
        <d v="2022-07-14T00:00:00"/>
        <d v="2022-07-12T00:00:00"/>
        <d v="2022-07-13T00:00:00"/>
        <d v="2022-07-23T00:00:00"/>
        <d v="2022-07-06T00:00:00"/>
        <d v="2022-07-04T00:00:00"/>
        <d v="2022-07-24T00:00:00"/>
        <d v="2022-07-01T00:00:00"/>
        <d v="2022-07-21T00:00:00"/>
        <d v="2022-07-27T00:00:00"/>
        <d v="2022-07-26T00:00:00"/>
        <d v="2022-07-28T00:00:00"/>
        <d v="2022-07-25T00:00:00"/>
        <d v="2022-08-14T00:00:00"/>
        <d v="2022-07-03T00:00:00"/>
        <d v="2022-07-08T00:00:00"/>
        <d v="2022-07-20T00:00:00"/>
        <d v="2022-07-30T00:00:00"/>
        <d v="2022-07-31T00:00:00"/>
        <d v="2022-07-29T00:00:00"/>
        <d v="2022-07-16T00:00:00"/>
        <d v="2022-08-01T00:00:00"/>
        <d v="2022-08-05T00:00:00"/>
        <d v="2022-08-03T00:00:00"/>
        <d v="2022-08-08T00:00:00"/>
        <d v="2022-08-04T00:00:00"/>
        <d v="2022-08-15T00:00:00"/>
        <d v="2022-08-23T00:00:00"/>
        <d v="2022-08-02T00:00:00"/>
        <d v="2022-08-16T00:00:00"/>
        <d v="2022-08-12T00:00:00"/>
        <d v="2022-08-10T00:00:00"/>
        <d v="2022-08-17T00:00:00"/>
        <d v="2022-08-13T00:00:00"/>
        <d v="2022-08-09T00:00:00"/>
        <d v="2022-08-06T00:00:00"/>
        <d v="2022-08-19T00:00:00"/>
        <d v="2022-08-07T00:00:00"/>
        <d v="2022-08-22T00:00:00"/>
        <d v="2022-08-18T00:00:00"/>
        <d v="2022-08-20T00:00:00"/>
        <d v="2022-08-11T00:00:00"/>
        <d v="2022-08-25T00:00:00"/>
        <d v="2022-08-24T00:00:00"/>
        <d v="2022-08-26T00:00:00"/>
        <d v="2022-10-25T00:00:00"/>
        <d v="2022-10-28T00:00:00"/>
        <d v="2022-10-03T00:00:00"/>
        <d v="2022-10-05T00:00:00"/>
        <d v="2022-10-21T00:00:00"/>
        <d v="2022-10-24T00:00:00"/>
        <d v="2022-10-09T00:00:00"/>
        <d v="2022-10-11T00:00:00"/>
        <d v="2022-10-02T00:00:00"/>
        <d v="2022-10-13T00:00:00"/>
        <d v="2022-10-04T00:00:00"/>
        <d v="2022-10-07T00:00:00"/>
        <d v="2022-10-08T00:00:00"/>
        <d v="2022-10-23T00:00:00"/>
        <d v="2022-10-06T00:00:00"/>
        <d v="2022-10-12T00:00:00"/>
        <d v="2022-10-14T00:00:00"/>
        <d v="2022-10-20T00:00:00"/>
        <d v="2022-10-30T00:00:00"/>
        <d v="2022-10-27T00:00:00"/>
        <d v="2022-10-17T00:00:00"/>
        <d v="2022-10-15T00:00:00"/>
        <d v="2022-10-19T00:00:00"/>
        <d v="2022-10-18T00:00:00"/>
        <d v="2022-10-26T00:00:00"/>
        <d v="2022-10-16T00:00:00"/>
        <d v="2022-10-29T00:00:00"/>
        <d v="2022-10-10T00:00:00"/>
        <d v="2022-10-22T00:00:00"/>
        <d v="2022-08-27T00:00:00"/>
        <d v="2022-08-29T00:00:00"/>
        <d v="2022-08-28T00:00:00"/>
        <d v="2022-10-01T00:00:00"/>
        <d v="2022-10-31T00:00:00"/>
        <d v="2022-09-01T00:00:00"/>
        <d v="2022-08-21T00:00:00"/>
        <d v="2022-08-31T00:00:00"/>
        <d v="2022-12-13T00:00:00"/>
        <d v="2022-12-15T00:00:00"/>
        <d v="2022-12-14T00:00:00"/>
        <d v="2022-12-06T00:00:00"/>
        <d v="2022-12-07T00:00:00"/>
        <d v="2022-12-08T00:00:00"/>
        <d v="2022-12-03T00:00:00"/>
        <d v="2022-12-02T00:00:00"/>
        <d v="2022-12-04T00:00:00"/>
        <d v="2022-12-12T00:00:00"/>
        <d v="2022-12-10T00:00:00"/>
        <d v="2022-12-01T00:00:00"/>
        <d v="2022-12-11T00:00:00"/>
        <d v="2022-12-09T00:00:00"/>
        <d v="2022-12-05T00:00:00"/>
        <d v="2022-12-31T00:00:00"/>
        <d v="2022-12-16T00:00:00"/>
        <d v="2022-12-26T00:00:00"/>
        <d v="2022-12-21T00:00:00"/>
        <d v="2022-12-30T00:00:00"/>
        <d v="2022-12-19T00:00:00"/>
        <d v="2022-12-22T00:00:00"/>
        <d v="2022-12-29T00:00:00"/>
        <d v="2022-12-24T00:00:00"/>
        <d v="2022-12-17T00:00:00"/>
        <d v="2022-12-23T00:00:00"/>
        <d v="2022-12-28T00:00:00"/>
        <d v="2022-12-18T00:00:00"/>
        <d v="2022-12-20T00:00:00"/>
        <d v="2022-12-27T00:00:00"/>
        <d v="2022-12-25T00:00:00"/>
        <d v="2023-01-03T00:00:00"/>
        <d v="2023-01-24T00:00:00"/>
        <d v="2023-01-04T00:00:00"/>
        <d v="2023-01-05T00:00:00"/>
        <d v="2023-01-11T00:00:00"/>
        <d v="2023-01-19T00:00:00"/>
        <d v="2023-01-15T00:00:00"/>
        <d v="2023-01-20T00:00:00"/>
        <d v="2023-01-02T00:00:00"/>
        <d v="2023-01-12T00:00:00"/>
        <d v="2023-01-09T00:00:00"/>
        <d v="2023-01-31T00:00:00"/>
        <d v="2023-01-06T00:00:00"/>
        <d v="2023-01-17T00:00:00"/>
        <d v="2023-01-10T00:00:00"/>
        <d v="2023-01-28T00:00:00"/>
        <d v="2023-01-23T00:00:00"/>
        <d v="2023-01-22T00:00:00"/>
        <d v="2023-01-14T00:00:00"/>
        <d v="2023-01-18T00:00:00"/>
        <d v="2023-01-27T00:00:00"/>
        <d v="2023-01-25T00:00:00"/>
        <d v="2023-01-26T00:00:00"/>
        <d v="2023-01-08T00:00:00"/>
        <d v="2023-01-16T00:00:00"/>
        <d v="2023-01-13T00:00:00"/>
        <d v="2023-01-21T00:00:00"/>
        <d v="2023-01-01T00:00:00"/>
        <d v="2023-02-11T00:00:00"/>
        <d v="2023-02-10T00:00:00"/>
        <d v="2023-02-03T00:00:00"/>
        <d v="2023-02-06T00:00:00"/>
        <d v="2023-02-05T00:00:00"/>
        <d v="2023-02-02T00:00:00"/>
        <d v="2023-02-08T00:00:00"/>
        <d v="2023-02-16T00:00:00"/>
        <d v="2023-02-01T00:00:00"/>
        <d v="2023-02-04T00:00:00"/>
        <d v="2023-02-07T00:00:00"/>
        <d v="2023-02-17T00:00:00"/>
        <d v="2023-02-13T00:00:00"/>
        <d v="2023-02-14T00:00:00"/>
        <d v="2023-02-15T00:00:00"/>
        <d v="2023-02-12T00:00:00"/>
        <d v="2023-01-29T00:00:00"/>
        <d v="2023-03-03T00:00:00"/>
        <d v="2023-03-05T00:00:00"/>
        <d v="2023-03-08T00:00:00"/>
        <d v="2023-03-09T00:00:00"/>
        <d v="2023-03-07T00:00:00"/>
        <d v="2023-03-04T00:00:00"/>
        <d v="2023-03-10T00:00:00"/>
        <d v="2023-03-02T00:00:00"/>
        <d v="2023-03-01T00:00:00"/>
        <d v="2023-03-13T00:00:00"/>
        <d v="2023-03-06T00:00:00"/>
        <d v="2023-03-12T00:00:00"/>
        <d v="2023-03-11T00:00:00"/>
        <d v="2023-01-30T00:00:00"/>
        <d v="2023-01-07T00:00:00"/>
        <d v="2023-04-03T00:00:00"/>
        <d v="2023-04-14T00:00:00"/>
        <d v="2023-04-21T00:00:00"/>
        <d v="2023-04-15T00:00:00"/>
        <d v="2023-04-10T00:00:00"/>
        <d v="2023-04-06T00:00:00"/>
        <d v="2023-04-08T00:00:00"/>
        <d v="2023-04-24T00:00:00"/>
        <d v="2023-04-17T00:00:00"/>
        <d v="2023-04-02T00:00:00"/>
        <d v="2023-04-01T00:00:00"/>
        <d v="2023-04-23T00:00:00"/>
        <d v="2023-04-09T00:00:00"/>
        <d v="2023-04-18T00:00:00"/>
        <d v="2023-04-19T00:00:00"/>
        <d v="2023-04-25T00:00:00"/>
        <d v="2023-04-07T00:00:00"/>
        <d v="2023-04-16T00:00:00"/>
        <d v="2023-04-05T00:00:00"/>
        <d v="2023-04-20T00:00:00"/>
        <d v="2023-04-04T00:00:00"/>
        <d v="2023-04-22T00:00:00"/>
        <d v="2023-04-11T00:00:00"/>
        <d v="2023-04-12T00:00:00"/>
        <d v="2023-04-13T00:00:00"/>
      </sharedItems>
    </cacheField>
    <cacheField name="Inspector" numFmtId="0">
      <sharedItems/>
    </cacheField>
    <cacheField name="Dirección" numFmtId="0">
      <sharedItems/>
    </cacheField>
    <cacheField name="Comuna" numFmtId="0">
      <sharedItems/>
    </cacheField>
    <cacheField name="Jefe de Equipo" numFmtId="0">
      <sharedItems containsBlank="1" count="50">
        <m/>
        <s v="S/N"/>
        <s v="ECHEVERRIA DANIEL ALEJANDRO"/>
        <s v="QUINTERO ALEXANDER ELBIDIO"/>
        <s v="BRAVO ITALO ALEJANDRO"/>
        <s v="ACOSTA JHONNY GERARDO"/>
        <s v="CARVAJAL GERALD LINO"/>
        <s v="COLMENARES DIEGO"/>
        <s v="GUTIERREZ GUSTAVO ADOLFO"/>
        <s v="NILO JOSE LUIS"/>
        <s v="IBAÑEZ RENE JULIO"/>
        <s v="MATURANA CRISTIAN ANDRES"/>
        <s v="TORRES JIMMY ALEXANDER"/>
        <s v="ROMERO KEVIN EMMANUEL"/>
        <s v="CORONA ARQUIMIDES JOSE"/>
        <s v="MARTINEZ DAURY JAVIER"/>
        <s v="LAGOS JAIME DAGOBERTO"/>
        <s v="SEPULVEDA VLADIMIR ARNOLDO"/>
        <s v="BARRIOS LIZARDO ANTONIO"/>
        <s v="JARAMILLO ANSHONY"/>
        <s v="FERRO JACKSON STHUARD"/>
        <s v="VALLEJOS DANIEL ABRAHAM"/>
        <s v="PEREZ ANTHONY YUSSET"/>
        <s v="SALAZAR BERNARDO RAFAEL"/>
        <s v="HERRERA EDUARDO ERNESTO"/>
        <s v="FUENTES DANILO MANUEL"/>
        <s v="CORONADO OSCAR PATRICIO"/>
        <s v="HENRIQUEZ JOSE ANTONIO"/>
        <s v="GARCIA GUIDO OMAR"/>
        <s v="IMIL PATRICIO ROBERTO"/>
        <s v="ANTON FERNANDO"/>
        <s v="JEREZ CHRISTIAN NOLASCO"/>
        <s v="QUINTERO ALEXANDER ELBIDO"/>
        <s v="MIRANDA MARCELO BENEDICTO"/>
        <s v="FERREIRA SEBASTIAN"/>
        <s v="BALBOA CRISTIAN ROBERT"/>
        <s v="NIEVES VIAN CARLOS"/>
        <s v="MORENO REINALDO JAVIER"/>
        <s v="S/N "/>
        <s v="SALGADO IVAN ANTONIO"/>
        <s v="IBAÑEZ OSCAR SNEYDER"/>
        <s v="ALVARADO JUAN IVAN"/>
        <s v="CONTRERAS GILBERTO"/>
        <s v="CARDENAS VICTOR HUGO"/>
        <s v="ESCOBAR SIMON ANTONIO"/>
        <s v="RODRIGUEZ FRANCISCO STEVE"/>
        <s v="MORA JUAN LUIS"/>
        <s v="HENRIQUE JOSE ANTONIO"/>
        <s v="IBACACHE RAUL"/>
        <s v="AVILA JESUS ORLANDO"/>
      </sharedItems>
    </cacheField>
    <cacheField name="Código de falla encontrada (informe codificado, Elementos y causa)" numFmtId="0">
      <sharedItems/>
    </cacheField>
    <cacheField name="Estado de Finalización (de elementos averiados terminados ó provisorios)" numFmtId="0">
      <sharedItems/>
    </cacheField>
    <cacheField name="Codificación (código del material)" numFmtId="0">
      <sharedItems/>
    </cacheField>
    <cacheField name="Cantidad informada respecto a lo instalado" numFmtId="0">
      <sharedItems/>
    </cacheField>
    <cacheField name="Limpieza y orden del trabajo efectuado" numFmtId="0">
      <sharedItems/>
    </cacheField>
    <cacheField name="Ejecutado bajo normativa" numFmtId="0">
      <sharedItems/>
    </cacheField>
    <cacheField name="¿Se encuentra Cliente en Domicio al efectuar Entrevista?" numFmtId="0">
      <sharedItems/>
    </cacheField>
    <cacheField name="Nombre de Cliente4" numFmtId="0">
      <sharedItems/>
    </cacheField>
    <cacheField name="N° de Telefono" numFmtId="0">
      <sharedItems/>
    </cacheField>
    <cacheField name="¿Funcionarios presentaron su credencial?" numFmtId="0">
      <sharedItems/>
    </cacheField>
    <cacheField name="¿Funcionarios bien presentados?" numFmtId="0">
      <sharedItems/>
    </cacheField>
    <cacheField name="¿Quedo conforme con atención?" numFmtId="0">
      <sharedItems/>
    </cacheField>
    <cacheField name="Evento cumple con la cantidad de fotografías mínimas requeridas (*)" numFmtId="0">
      <sharedItems/>
    </cacheField>
    <cacheField name="Fotografías cuentan con datos exigidos (Metadata)" numFmtId="0">
      <sharedItems/>
    </cacheField>
    <cacheField name="Observaciones" numFmtId="0">
      <sharedItems longText="1"/>
    </cacheField>
    <cacheField name="Mes Ejecución del Ticket" numFmtId="0">
      <sharedItems count="12">
        <s v="enero"/>
        <s v="febrero"/>
        <s v="marzo"/>
        <s v="abril"/>
        <s v="mayo"/>
        <s v="junio"/>
        <s v="julio"/>
        <s v="agosto"/>
        <s v="octubre"/>
        <s v="septiembre"/>
        <s v="diciembre"/>
        <s v="" u="1"/>
      </sharedItems>
    </cacheField>
    <cacheField name="Año ejecución ticket" numFmtId="0">
      <sharedItems containsSemiMixedTypes="0" containsDate="1" containsString="0" containsMixedTypes="1" minDate="1900-01-06T10:40:04" maxDate="1905-07-15T00:00:00" count="3">
        <n v="2022"/>
        <n v="2023"/>
        <d v="1905-07-14T00:00:00" u="1"/>
      </sharedItems>
    </cacheField>
    <cacheField name="Mes Inspección" numFmtId="0">
      <sharedItems count="12">
        <s v="enero"/>
        <s v="febrero"/>
        <s v="marzo"/>
        <s v="abril"/>
        <s v="mayo"/>
        <s v="junio"/>
        <s v="julio"/>
        <s v="agosto"/>
        <s v="septiembre"/>
        <s v="octubre"/>
        <s v="noviembre"/>
        <s v="diciembre"/>
      </sharedItems>
    </cacheField>
    <cacheField name="Año Inspección" numFmtId="0">
      <sharedItems containsSemiMixedTypes="0" containsString="0" containsNumber="1" containsInteger="1" minValue="2022" maxValue="2023" count="2">
        <n v="2022"/>
        <n v="2023"/>
      </sharedItems>
    </cacheField>
    <cacheField name="Código de falla encontrada (informe codificado, Elementos y causa)2" numFmtId="0">
      <sharedItems containsSemiMixedTypes="0" containsString="0" containsNumber="1" minValue="0" maxValue="0.5"/>
    </cacheField>
    <cacheField name="Estado de Finalización (de elementos averiados terminados ó provisorios)3" numFmtId="0">
      <sharedItems containsSemiMixedTypes="0" containsString="0" containsNumber="1" minValue="0" maxValue="0.5"/>
    </cacheField>
    <cacheField name="Codificación (código del material)2" numFmtId="0">
      <sharedItems containsSemiMixedTypes="0" containsString="0" containsNumber="1" minValue="0" maxValue="0.5"/>
    </cacheField>
    <cacheField name="Cantidad informada respecto a lo instalado3" numFmtId="0">
      <sharedItems containsSemiMixedTypes="0" containsString="0" containsNumber="1" minValue="0" maxValue="0.5"/>
    </cacheField>
    <cacheField name="Limpieza y orden del trabajo efectuado4" numFmtId="0">
      <sharedItems containsSemiMixedTypes="0" containsString="0" containsNumber="1" minValue="0" maxValue="0.5"/>
    </cacheField>
    <cacheField name="Ejecutado bajo normativa5" numFmtId="0">
      <sharedItems containsSemiMixedTypes="0" containsString="0" containsNumber="1" minValue="0" maxValue="0.5"/>
    </cacheField>
    <cacheField name="¿Funcionarios presentaron su credencial?6" numFmtId="0">
      <sharedItems containsSemiMixedTypes="0" containsString="0" containsNumber="1" minValue="0" maxValue="0.25"/>
    </cacheField>
    <cacheField name="¿Funcionarios bien presentados?7" numFmtId="0">
      <sharedItems containsSemiMixedTypes="0" containsString="0" containsNumber="1" minValue="0" maxValue="0.25"/>
    </cacheField>
    <cacheField name="¿Quedo conforme con atención?8" numFmtId="0">
      <sharedItems containsSemiMixedTypes="0" containsString="0" containsNumber="1" minValue="0" maxValue="0.5"/>
    </cacheField>
    <cacheField name="Evento cumple con la cantidad de fotografías mínimas requeridas (*)4" numFmtId="0">
      <sharedItems containsSemiMixedTypes="0" containsString="0" containsNumber="1" minValue="0" maxValue="0.5"/>
    </cacheField>
    <cacheField name="Fotografías cuentan con datos exigidos (Metadata)9" numFmtId="0">
      <sharedItems containsSemiMixedTypes="0" containsString="0" containsNumber="1" minValue="0" maxValue="0.5"/>
    </cacheField>
    <cacheField name="Cumplimiento" numFmtId="9">
      <sharedItems containsSemiMixedTypes="0" containsString="0" containsNumber="1" minValue="0" maxValue="1"/>
    </cacheField>
    <cacheField name="Zonal" numFmtId="0">
      <sharedItems count="3">
        <s v="Florida"/>
        <s v="Cordillera"/>
        <s v="Chacabuco" u="1"/>
      </sharedItems>
    </cacheField>
    <cacheField name="Meses" numFmtId="0" databaseField="0">
      <fieldGroup base="3">
        <rangePr groupBy="months" startDate="2022-01-18T00:00:00" endDate="2023-04-30T00:00:00"/>
        <groupItems count="14">
          <s v="&lt;18-01-2022"/>
          <s v="ene"/>
          <s v="feb"/>
          <s v="mar"/>
          <s v="abr"/>
          <s v="may"/>
          <s v="jun"/>
          <s v="jul"/>
          <s v="ago"/>
          <s v="sept"/>
          <s v="oct"/>
          <s v="nov"/>
          <s v="dic"/>
          <s v="&gt;30-04-2023"/>
        </groupItems>
      </fieldGroup>
    </cacheField>
  </cacheFields>
  <extLst>
    <ext xmlns:x14="http://schemas.microsoft.com/office/spreadsheetml/2009/9/main" uri="{725AE2AE-9491-48be-B2B4-4EB974FC3084}">
      <x14:pivotCacheDefinition pivotCacheId="360326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8">
  <r>
    <s v="1617253"/>
    <s v="207618012022181312"/>
    <s v="DF20227273328"/>
    <x v="0"/>
    <x v="0"/>
    <s v="Cristobal toro"/>
    <s v="Guemes 528"/>
    <s v="La Reina"/>
    <x v="0"/>
    <s v="Cumple"/>
    <s v="Cumple"/>
    <s v="No Aplica"/>
    <s v="No Aplica"/>
    <s v="Cumple"/>
    <s v="Cumple"/>
    <s v="Si"/>
    <s v="S/N "/>
    <s v=" S/N "/>
    <s v=" Cumple"/>
    <s v="Cumple"/>
    <s v="Cumple"/>
    <s v="Cumple"/>
    <s v="Cumple Parcialmente"/>
    <s v="Inspeccion realizada , no se detectan anomalias , cliente conforme con visita de tecnicos ."/>
    <x v="0"/>
    <x v="0"/>
    <x v="0"/>
    <x v="0"/>
    <n v="0.5"/>
    <n v="0.5"/>
    <n v="0.5"/>
    <n v="0.5"/>
    <n v="0.5"/>
    <n v="0.5"/>
    <n v="0"/>
    <n v="0.25"/>
    <n v="0.5"/>
    <n v="0.5"/>
    <n v="0.17499999999999999"/>
    <n v="0.89749999999999996"/>
    <x v="0"/>
  </r>
  <r>
    <s v="1617247"/>
    <s v="207518012022181004"/>
    <s v="DF20227273141"/>
    <x v="0"/>
    <x v="0"/>
    <s v="AARON HUENCHUMIL"/>
    <s v="Guemes #528"/>
    <s v="La Reina"/>
    <x v="0"/>
    <s v="Cumple"/>
    <s v="Cumple"/>
    <s v="No Aplica"/>
    <s v="No Aplica"/>
    <s v="Cumple"/>
    <s v="Cumple"/>
    <s v="Si"/>
    <s v="S/N "/>
    <s v=" S/N "/>
    <s v=" Cumple"/>
    <s v="Cumple"/>
    <s v="Cumple"/>
    <s v="No Cumple"/>
    <s v="No Cumple"/>
    <s v="Fallas mencionadas en informe de cuadrilla, fueron reparadas y rectificadas"/>
    <x v="0"/>
    <x v="0"/>
    <x v="0"/>
    <x v="0"/>
    <n v="0.5"/>
    <n v="0.5"/>
    <n v="0.5"/>
    <n v="0.5"/>
    <n v="0.5"/>
    <n v="0.5"/>
    <n v="0"/>
    <n v="0.25"/>
    <n v="0.5"/>
    <n v="0"/>
    <n v="0"/>
    <n v="0.76249999999999996"/>
    <x v="0"/>
  </r>
  <r>
    <s v="1617245"/>
    <s v="207618012022180003"/>
    <s v="DF20227272929"/>
    <x v="0"/>
    <x v="1"/>
    <s v="Cristobal toro"/>
    <s v="Guemes 528"/>
    <s v="La Reina"/>
    <x v="0"/>
    <s v="Cumple"/>
    <s v="Cumple"/>
    <s v="No Aplica"/>
    <s v="No Aplica"/>
    <s v="Cumple"/>
    <s v="Cumple"/>
    <s v="Si"/>
    <s v="S/N "/>
    <s v=" S/N "/>
    <s v=" Cumple"/>
    <s v="Cumple"/>
    <s v="Cumple"/>
    <s v="Cumple"/>
    <s v="Cumple"/>
    <s v="Inspeccion sin problemas , cliente de domicilio conforme con visita"/>
    <x v="0"/>
    <x v="0"/>
    <x v="0"/>
    <x v="0"/>
    <n v="0.5"/>
    <n v="0.5"/>
    <n v="0.5"/>
    <n v="0.5"/>
    <n v="0.5"/>
    <n v="0.5"/>
    <n v="0"/>
    <n v="0.25"/>
    <n v="0.5"/>
    <n v="0.5"/>
    <n v="0.5"/>
    <n v="0.96249999999999991"/>
    <x v="0"/>
  </r>
  <r>
    <s v="1617106"/>
    <s v="207518012022155856"/>
    <s v="DF20227272587"/>
    <x v="0"/>
    <x v="1"/>
    <s v="AARON HUENCHUMIL"/>
    <s v="Drina #317"/>
    <s v="La Reina"/>
    <x v="0"/>
    <s v="Cumple"/>
    <s v="Cumple"/>
    <s v="No Aplica"/>
    <s v="No Aplica"/>
    <s v="Cumple"/>
    <s v="Cumple"/>
    <s v="No"/>
    <s v="S/N "/>
    <s v=" S/N "/>
    <s v=" No Aplica"/>
    <s v="No Aplica"/>
    <s v="No Aplica"/>
    <s v="Cumple"/>
    <s v="Cumple"/>
    <s v="Propietario no se encuentra en domicilio, lo cual no permite la inspeccion de U.T ubicado en el patio delantero. Solo fue posible tomar fotografia de Tablero que almacena Medidor y TDA"/>
    <x v="0"/>
    <x v="0"/>
    <x v="0"/>
    <x v="0"/>
    <n v="0.5"/>
    <n v="0.5"/>
    <n v="0.5"/>
    <n v="0.5"/>
    <n v="0.5"/>
    <n v="0.5"/>
    <n v="0"/>
    <n v="0.25"/>
    <n v="0.5"/>
    <n v="0.5"/>
    <n v="0.5"/>
    <n v="0.96249999999999991"/>
    <x v="0"/>
  </r>
  <r>
    <s v="1617087"/>
    <s v="207618012022153111"/>
    <s v="DF20227272868"/>
    <x v="0"/>
    <x v="1"/>
    <s v="Cristobal toro"/>
    <s v="Carlos mondaca 503 c/o"/>
    <s v="La Reina"/>
    <x v="0"/>
    <s v="No Aplica"/>
    <s v="No Aplica"/>
    <s v="No Aplica"/>
    <s v="No Aplica"/>
    <s v="No Aplica"/>
    <s v="No Aplica"/>
    <s v="No"/>
    <s v="S/N "/>
    <s v=" S/N "/>
    <s v=" No Aplica"/>
    <s v="No Aplica"/>
    <s v="No Aplica"/>
    <s v="No Cumple"/>
    <s v="No Cumple"/>
    <s v="Sin acceso a pasaje , no se puede verificar a cliente"/>
    <x v="0"/>
    <x v="0"/>
    <x v="0"/>
    <x v="0"/>
    <n v="0.5"/>
    <n v="0.5"/>
    <n v="0.5"/>
    <n v="0.5"/>
    <n v="0.5"/>
    <n v="0.5"/>
    <n v="0"/>
    <n v="0.25"/>
    <n v="0.5"/>
    <n v="0"/>
    <n v="0"/>
    <n v="0.76249999999999996"/>
    <x v="0"/>
  </r>
  <r>
    <s v="1617076"/>
    <s v="207518012022145224"/>
    <s v="DF20227270762"/>
    <x v="0"/>
    <x v="2"/>
    <s v="AARON HUENCHUMIL"/>
    <s v="Javiera Carrera Sur #479"/>
    <s v="La Reina"/>
    <x v="0"/>
    <s v="Cumple"/>
    <s v="Cumple"/>
    <s v="No Aplica"/>
    <s v="No Aplica"/>
    <s v="Cumple"/>
    <s v="Cumple"/>
    <s v="Si"/>
    <s v="S/N "/>
    <s v=" S/N "/>
    <s v=" Cumple"/>
    <s v="Cumple"/>
    <s v="Cumple"/>
    <s v="Cumple"/>
    <s v="Cumple"/>
    <s v="El trabajo fue realizado perfectamente en lo tecnico, estando el cliente satisfecho con la atencion y coordialidad de los funcionarios"/>
    <x v="0"/>
    <x v="0"/>
    <x v="0"/>
    <x v="0"/>
    <n v="0.5"/>
    <n v="0.5"/>
    <n v="0.5"/>
    <n v="0.5"/>
    <n v="0.5"/>
    <n v="0.5"/>
    <n v="0"/>
    <n v="0.25"/>
    <n v="0.5"/>
    <n v="0.5"/>
    <n v="0.5"/>
    <n v="0.96249999999999991"/>
    <x v="0"/>
  </r>
  <r>
    <s v="1617043"/>
    <s v="207618012022140446"/>
    <s v="DF20227270726"/>
    <x v="0"/>
    <x v="2"/>
    <s v="Cristobal toro"/>
    <s v="BLEST GANA 6547"/>
    <s v="La Reina"/>
    <x v="0"/>
    <s v="Cumple"/>
    <s v="Cumple"/>
    <s v="No Aplica"/>
    <s v="No Aplica"/>
    <s v="Cumple"/>
    <s v="Cumple"/>
    <s v="Si"/>
    <s v="S/N "/>
    <s v=" S/N "/>
    <s v=" Cumple"/>
    <s v="Cumple"/>
    <s v="Cumple"/>
    <s v="Cumple Parcialmente"/>
    <s v="Cumple Parcialmente"/>
    <s v="SE VERIFICA DOMICILIO , CLIENTE CONFORME CON VISITA DE PERSONAL DE EMERGENCIA , NO SE DETECTAN ANOMALIAS TECNICAS , SOLO FOTOGRAFIAS CUMPLEN PARCIALMENTE "/>
    <x v="0"/>
    <x v="0"/>
    <x v="0"/>
    <x v="0"/>
    <n v="0.5"/>
    <n v="0.5"/>
    <n v="0.5"/>
    <n v="0.5"/>
    <n v="0.5"/>
    <n v="0.5"/>
    <n v="0"/>
    <n v="0.25"/>
    <n v="0.5"/>
    <n v="0.17499999999999999"/>
    <n v="0.17499999999999999"/>
    <n v="0.83249999999999991"/>
    <x v="0"/>
  </r>
  <r>
    <s v="1620442"/>
    <s v="207619012022170250"/>
    <s v="DF20227272453"/>
    <x v="1"/>
    <x v="1"/>
    <s v="Cristobal toro"/>
    <s v="Hernando de magallanes 468"/>
    <s v="Las Condes"/>
    <x v="0"/>
    <s v="Cumple"/>
    <s v="Cumple"/>
    <s v="No Aplica"/>
    <s v="No Aplica"/>
    <s v="Cumple"/>
    <s v="Cumple"/>
    <s v="Si"/>
    <s v="Oscar arellano"/>
    <s v="987911726"/>
    <s v="Cumple"/>
    <s v="Cumple"/>
    <s v="Cumple"/>
    <s v="No Cumple"/>
    <s v="Cumple Parcialmente"/>
    <s v="Se verifica inspeccion , lo tecnico todo normal"/>
    <x v="0"/>
    <x v="0"/>
    <x v="0"/>
    <x v="0"/>
    <n v="0.5"/>
    <n v="0.5"/>
    <n v="0.5"/>
    <n v="0.5"/>
    <n v="0.5"/>
    <n v="0.5"/>
    <n v="0.25"/>
    <n v="0.25"/>
    <n v="0.5"/>
    <n v="0"/>
    <n v="0.17499999999999999"/>
    <n v="0.83500000000000008"/>
    <x v="1"/>
  </r>
  <r>
    <s v="1620417"/>
    <s v="207519012022163535"/>
    <s v="DF20227272428"/>
    <x v="1"/>
    <x v="3"/>
    <s v="AARON HUENCHUMIL"/>
    <s v="Dra. Ernestina Perez #532"/>
    <s v="Las Condes"/>
    <x v="0"/>
    <s v="Cumple"/>
    <s v="Cumple"/>
    <s v="No Cumple"/>
    <s v="No Cumple"/>
    <s v="Cumple"/>
    <s v="Cumple"/>
    <s v="Si"/>
    <s v="Maite sepulveda"/>
    <s v="98259813"/>
    <s v="Cumple"/>
    <s v="Cumple"/>
    <s v="Cumple"/>
    <s v="Cumple"/>
    <s v="Cumple"/>
    <s v="El trabajo se cumple a cabalidad, solo el detalle que en informe de cuadrilla no agrego el detalle de material utilizado. Ya que se efectuo cambio de ITM debido a falla de este mismo"/>
    <x v="0"/>
    <x v="0"/>
    <x v="0"/>
    <x v="0"/>
    <n v="0.5"/>
    <n v="0.5"/>
    <n v="0"/>
    <n v="0"/>
    <n v="0.5"/>
    <n v="0.5"/>
    <n v="0.25"/>
    <n v="0.25"/>
    <n v="0.5"/>
    <n v="0.5"/>
    <n v="0.5"/>
    <n v="0.7"/>
    <x v="1"/>
  </r>
  <r>
    <s v="1620305"/>
    <s v="207619012022142955"/>
    <s v="DF20227273017"/>
    <x v="1"/>
    <x v="1"/>
    <s v="Cristobal toro"/>
    <s v="Sandro botticceli 7799"/>
    <s v="Las Condes"/>
    <x v="0"/>
    <s v="Cumple"/>
    <s v="Cumple"/>
    <s v="No Aplica"/>
    <s v="No Aplica"/>
    <s v="Cumple"/>
    <s v="Cumple"/>
    <s v="Si"/>
    <s v="S/N "/>
    <s v=" S/N "/>
    <s v=" Cumple"/>
    <s v="Cumple"/>
    <s v="Cumple"/>
    <s v="Cumple"/>
    <s v="Cumple"/>
    <s v="Se verifica inspeccion , ninguna anormalidad ."/>
    <x v="0"/>
    <x v="0"/>
    <x v="0"/>
    <x v="0"/>
    <n v="0.5"/>
    <n v="0.5"/>
    <n v="0.5"/>
    <n v="0.5"/>
    <n v="0.5"/>
    <n v="0.5"/>
    <n v="0"/>
    <n v="0.25"/>
    <n v="0.5"/>
    <n v="0.5"/>
    <n v="0.5"/>
    <n v="0.96249999999999991"/>
    <x v="1"/>
  </r>
  <r>
    <s v="1620020"/>
    <s v="207519012022141241"/>
    <s v="DF20227270951"/>
    <x v="1"/>
    <x v="4"/>
    <s v="AARON HUENCHUMIL"/>
    <s v="Zanzibar ote #7694"/>
    <s v="Las Condes"/>
    <x v="0"/>
    <s v="Cumple"/>
    <s v="Cumple"/>
    <s v="No Aplica"/>
    <s v="No Aplica"/>
    <s v="Cumple"/>
    <s v="Cumple"/>
    <s v="Si"/>
    <s v="S/N "/>
    <s v=" S/N "/>
    <s v=" Cumple"/>
    <s v="Cumple"/>
    <s v="Cumple"/>
    <s v="Cumple"/>
    <s v="Cumple"/>
    <s v="Se realiza trabajo descrito por cuadrilla a la perfeccion"/>
    <x v="0"/>
    <x v="0"/>
    <x v="0"/>
    <x v="0"/>
    <n v="0.5"/>
    <n v="0.5"/>
    <n v="0.5"/>
    <n v="0.5"/>
    <n v="0.5"/>
    <n v="0.5"/>
    <n v="0"/>
    <n v="0.25"/>
    <n v="0.5"/>
    <n v="0.5"/>
    <n v="0.5"/>
    <n v="0.96249999999999991"/>
    <x v="1"/>
  </r>
  <r>
    <s v="1619778"/>
    <s v="207619012022134654"/>
    <s v="DF20227270935"/>
    <x v="1"/>
    <x v="4"/>
    <s v="Cristobal toro"/>
    <s v="Bocaccio 533"/>
    <s v="Las Condes"/>
    <x v="0"/>
    <s v="Cumple"/>
    <s v="Cumple"/>
    <s v="No Aplica"/>
    <s v="No Aplica"/>
    <s v="Cumple"/>
    <s v="Cumple"/>
    <s v="Si"/>
    <s v="S/N "/>
    <s v=" S/N "/>
    <s v=" Cumple"/>
    <s v="Cumple"/>
    <s v="Cumple"/>
    <s v="Cumple"/>
    <s v="Cumple"/>
    <s v="Se verifica inspeccion , detalle , domicilio visitado corresponde a numero municipal 532 y no 533"/>
    <x v="0"/>
    <x v="0"/>
    <x v="0"/>
    <x v="0"/>
    <n v="0.5"/>
    <n v="0.5"/>
    <n v="0.5"/>
    <n v="0.5"/>
    <n v="0.5"/>
    <n v="0.5"/>
    <n v="0"/>
    <n v="0.25"/>
    <n v="0.5"/>
    <n v="0.5"/>
    <n v="0.5"/>
    <n v="0.96249999999999991"/>
    <x v="1"/>
  </r>
  <r>
    <s v="1619774"/>
    <s v="207519012022131348"/>
    <s v="DF20227270892"/>
    <x v="1"/>
    <x v="2"/>
    <s v="AARON HUENCHUMIL"/>
    <s v="Padre Errazuriz #7082"/>
    <s v="Las Condes"/>
    <x v="0"/>
    <s v="No Cumple"/>
    <s v="No Cumple"/>
    <s v="No Aplica"/>
    <s v="No Aplica"/>
    <s v="No Aplica"/>
    <s v="No Aplica"/>
    <s v="Si"/>
    <s v="S/N "/>
    <s v=" S/N "/>
    <s v=" No Cumple"/>
    <s v="Cumple"/>
    <s v="Cumple"/>
    <s v="No Cumple"/>
    <s v="No Cumple"/>
    <s v="Deacuerdo a descripcion de trabajo realizado vs declaracion de cliente, no concuerdan.  Cliente hace mencion de que nunca ingresaron a su domicilio a revision de ITM en UT. Por el contrario el cliente afirma que solo realizaron intervencion en caja DAE.  Fotos presentadas en informe. 1 - No concuerda fachada  2- segun declaracion de cliente, fotos de medicion de Voltaje con tester no corresponden"/>
    <x v="0"/>
    <x v="0"/>
    <x v="0"/>
    <x v="0"/>
    <n v="0"/>
    <n v="0"/>
    <n v="0.5"/>
    <n v="0.5"/>
    <n v="0.5"/>
    <n v="0.5"/>
    <n v="0"/>
    <n v="0.25"/>
    <n v="0.5"/>
    <n v="0"/>
    <n v="0"/>
    <n v="0.5625"/>
    <x v="1"/>
  </r>
  <r>
    <s v="1619697"/>
    <s v="207519012022123358"/>
    <s v="DF20227271835"/>
    <x v="1"/>
    <x v="3"/>
    <s v="AARON HUENCHUMIL"/>
    <s v="IV centenario #495"/>
    <s v="Las Condes"/>
    <x v="0"/>
    <s v="Cumple"/>
    <s v="Cumple"/>
    <s v="No Cumple"/>
    <s v="No Cumple"/>
    <s v="Cumple"/>
    <s v="Cumple"/>
    <s v="No"/>
    <s v="S/N "/>
    <s v=" S/N "/>
    <s v=" No Aplica"/>
    <s v="No Aplica"/>
    <s v="No Aplica"/>
    <s v="Cumple"/>
    <s v="Cumple"/>
    <s v="No se encontraba gente en domicilio, lo cual no permitio tener acceso al medidor. En el detalle de informe cuadrilla hacen mencion de cambio de fusibles por ITM 32A , pero no declaren este mismo en detallado de materiales"/>
    <x v="0"/>
    <x v="0"/>
    <x v="0"/>
    <x v="0"/>
    <n v="0.5"/>
    <n v="0.5"/>
    <n v="0"/>
    <n v="0"/>
    <n v="0.5"/>
    <n v="0.5"/>
    <n v="0"/>
    <n v="0.25"/>
    <n v="0.5"/>
    <n v="0.5"/>
    <n v="0.5"/>
    <n v="0.66249999999999998"/>
    <x v="1"/>
  </r>
  <r>
    <s v="1619688"/>
    <s v="207619012022121546"/>
    <s v="DF20227272527"/>
    <x v="1"/>
    <x v="1"/>
    <s v="AARON HUENCHUMIL"/>
    <s v="Cuarto centenario 231"/>
    <s v="Las Condes"/>
    <x v="0"/>
    <s v="Cumple"/>
    <s v="Cumple"/>
    <s v="No Cumple"/>
    <s v="No Cumple"/>
    <s v="Cumple"/>
    <s v="Cumple"/>
    <s v="Si"/>
    <s v="S/N "/>
    <s v=" S/N "/>
    <s v=" Cumple"/>
    <s v="Cumple"/>
    <s v="Cumple"/>
    <s v="Cumple"/>
    <s v="Cumple"/>
    <s v="Se realiza inspeccion , detalle no se informa material siendo que se realiza cambio de itm 1x40 ."/>
    <x v="0"/>
    <x v="0"/>
    <x v="0"/>
    <x v="0"/>
    <n v="0.5"/>
    <n v="0.5"/>
    <n v="0"/>
    <n v="0"/>
    <n v="0.5"/>
    <n v="0.5"/>
    <n v="0"/>
    <n v="0.25"/>
    <n v="0.5"/>
    <n v="0.5"/>
    <n v="0.5"/>
    <n v="0.66249999999999998"/>
    <x v="1"/>
  </r>
  <r>
    <s v="1619666"/>
    <s v="207619012022114538"/>
    <s v="DF20227272354"/>
    <x v="1"/>
    <x v="3"/>
    <s v="Cristobal toro"/>
    <s v="Medinacelli 1270 casa d"/>
    <s v="Las Condes"/>
    <x v="0"/>
    <s v="Cumple"/>
    <s v="Cumple"/>
    <s v="No Aplica"/>
    <s v="No Aplica"/>
    <s v="Cumple"/>
    <s v="Cumple"/>
    <s v="No"/>
    <s v="S/N "/>
    <s v=" S/N "/>
    <s v=" No Aplica"/>
    <s v="No Aplica"/>
    <s v="No Aplica"/>
    <s v="Cumple"/>
    <s v="Cumple"/>
    <s v="Se verifica inspeccion , pero sin moradores y sin acceso"/>
    <x v="0"/>
    <x v="0"/>
    <x v="0"/>
    <x v="0"/>
    <n v="0.5"/>
    <n v="0.5"/>
    <n v="0.5"/>
    <n v="0.5"/>
    <n v="0.5"/>
    <n v="0.5"/>
    <n v="0"/>
    <n v="0.25"/>
    <n v="0.5"/>
    <n v="0.5"/>
    <n v="0.5"/>
    <n v="0.96249999999999991"/>
    <x v="1"/>
  </r>
  <r>
    <s v="1619643"/>
    <s v="207619012022111722"/>
    <s v="DF20227272290"/>
    <x v="1"/>
    <x v="3"/>
    <s v="Cristobal toro"/>
    <s v="Cristobal colon 4720 dpto 24"/>
    <s v="Las Condes"/>
    <x v="0"/>
    <s v="Cumple"/>
    <s v="Cumple"/>
    <s v="No Aplica"/>
    <s v="No Aplica"/>
    <s v="Cumple"/>
    <s v="Cumple"/>
    <s v="Si"/>
    <s v="S/N "/>
    <s v=" S/N "/>
    <s v=" Cumple"/>
    <s v="Cumple"/>
    <s v="Cumple"/>
    <s v="Cumple Parcialmente"/>
    <s v="Cumple Parcialmente"/>
    <s v="Se verifica inspeccion , sin anomalias"/>
    <x v="0"/>
    <x v="0"/>
    <x v="0"/>
    <x v="0"/>
    <n v="0.5"/>
    <n v="0.5"/>
    <n v="0.5"/>
    <n v="0.5"/>
    <n v="0.5"/>
    <n v="0.5"/>
    <n v="0"/>
    <n v="0.25"/>
    <n v="0.5"/>
    <n v="0.17499999999999999"/>
    <n v="0.17499999999999999"/>
    <n v="0.83249999999999991"/>
    <x v="1"/>
  </r>
  <r>
    <s v="1619631"/>
    <s v="207619012022104833"/>
    <s v="DF20227272077"/>
    <x v="1"/>
    <x v="3"/>
    <s v="Cristobal toro"/>
    <s v="Felix de amesti 963 dpto 56"/>
    <s v="Las Condes"/>
    <x v="0"/>
    <s v="Cumple"/>
    <s v="Cumple"/>
    <s v="No Aplica"/>
    <s v="No Aplica"/>
    <s v="Cumple"/>
    <s v="Cumple"/>
    <s v="Si"/>
    <s v="S/N "/>
    <s v=" S/N "/>
    <s v=" Cumple"/>
    <s v="Cumple"/>
    <s v="Cumple"/>
    <s v="Cumple"/>
    <s v="Cumple"/>
    <s v="Se verifica inspeccion , sin problemas aparentes"/>
    <x v="0"/>
    <x v="0"/>
    <x v="0"/>
    <x v="0"/>
    <n v="0.5"/>
    <n v="0.5"/>
    <n v="0.5"/>
    <n v="0.5"/>
    <n v="0.5"/>
    <n v="0.5"/>
    <n v="0"/>
    <n v="0.25"/>
    <n v="0.5"/>
    <n v="0.5"/>
    <n v="0.5"/>
    <n v="0.96249999999999991"/>
    <x v="1"/>
  </r>
  <r>
    <s v="1619613"/>
    <s v="207619012022102331"/>
    <s v="DF20227272059"/>
    <x v="1"/>
    <x v="3"/>
    <s v="Cristobal toro"/>
    <s v="Evaristo lillo 321"/>
    <s v="Las Condes"/>
    <x v="0"/>
    <s v="Cumple"/>
    <s v="Cumple"/>
    <s v="No Aplica"/>
    <s v="No Aplica"/>
    <s v="Cumple"/>
    <s v="Cumple"/>
    <s v="No"/>
    <s v="S/N "/>
    <s v=" S/N "/>
    <s v=" No Aplica"/>
    <s v="No Aplica"/>
    <s v="No Aplica"/>
    <s v="Cumple"/>
    <s v="Cumple"/>
    <s v="No se detecta anomalia , sin acceso sin moradores"/>
    <x v="0"/>
    <x v="0"/>
    <x v="0"/>
    <x v="0"/>
    <n v="0.5"/>
    <n v="0.5"/>
    <n v="0.5"/>
    <n v="0.5"/>
    <n v="0.5"/>
    <n v="0.5"/>
    <n v="0"/>
    <n v="0.25"/>
    <n v="0.5"/>
    <n v="0.5"/>
    <n v="0.5"/>
    <n v="0.96249999999999991"/>
    <x v="1"/>
  </r>
  <r>
    <s v="1621973"/>
    <s v="207620012022162356"/>
    <s v="DF20227278783"/>
    <x v="2"/>
    <x v="5"/>
    <s v="Cristobal toro"/>
    <s v="Juan francisco gonzales 1025 casa e"/>
    <s v="La Reina"/>
    <x v="0"/>
    <s v="Cumple"/>
    <s v="Cumple"/>
    <s v="Cumple"/>
    <s v="Cumple"/>
    <s v="Cumple"/>
    <s v="Cumple"/>
    <s v="No"/>
    <s v="S/N"/>
    <s v="S/N"/>
    <s v="No Aplica"/>
    <s v="No Aplica"/>
    <s v="No Aplica"/>
    <s v="Cumple"/>
    <s v="Cumple"/>
    <s v="Se verifica falla exterior , frente a condominio con municipal 1025 . Sin informacion de vecinos"/>
    <x v="0"/>
    <x v="0"/>
    <x v="0"/>
    <x v="0"/>
    <n v="0.5"/>
    <n v="0.5"/>
    <n v="0.5"/>
    <n v="0.5"/>
    <n v="0.5"/>
    <n v="0.5"/>
    <n v="0.25"/>
    <n v="0.25"/>
    <n v="0.5"/>
    <n v="0.5"/>
    <n v="0.5"/>
    <n v="1"/>
    <x v="0"/>
  </r>
  <r>
    <s v="1621966"/>
    <s v="207620012022161202"/>
    <s v="DF20227278379"/>
    <x v="2"/>
    <x v="6"/>
    <s v="Cristobal toro"/>
    <s v="Avenida echeñique 8290"/>
    <s v="La Reina"/>
    <x v="0"/>
    <s v="Cumple"/>
    <s v="Cumple"/>
    <s v="Cumple"/>
    <s v="Cumple"/>
    <s v="Cumple"/>
    <s v="Cumple"/>
    <s v="No"/>
    <s v="S/N"/>
    <s v="S/N"/>
    <s v="No Aplica"/>
    <s v="No Aplica"/>
    <s v="No Aplica"/>
    <s v="Cumple"/>
    <s v="Cumple"/>
    <s v="Problema exterior en preensamblado por arbol caido , al momento de visita todo normal ."/>
    <x v="0"/>
    <x v="0"/>
    <x v="0"/>
    <x v="0"/>
    <n v="0.5"/>
    <n v="0.5"/>
    <n v="0.5"/>
    <n v="0.5"/>
    <n v="0.5"/>
    <n v="0.5"/>
    <n v="0.25"/>
    <n v="0.25"/>
    <n v="0.5"/>
    <n v="0.5"/>
    <n v="0.5"/>
    <n v="1"/>
    <x v="0"/>
  </r>
  <r>
    <s v="1621907"/>
    <s v="207520012022160001"/>
    <s v="DF20227278820"/>
    <x v="2"/>
    <x v="5"/>
    <s v="AARON HUENCHUMIL"/>
    <s v="Echeñique #8251 casa F"/>
    <s v="La Reina"/>
    <x v="0"/>
    <s v="Cumple"/>
    <s v="Cumple"/>
    <s v="No Aplica"/>
    <s v="No Aplica"/>
    <s v="Cumple"/>
    <s v="Cumple"/>
    <s v="No"/>
    <s v="S/N"/>
    <s v="S/N"/>
    <s v="No Aplica"/>
    <s v="No Aplica"/>
    <s v="No Aplica"/>
    <s v="Cumple"/>
    <s v="Cumple"/>
    <s v="Cliente no se encuentra en domicilio"/>
    <x v="0"/>
    <x v="0"/>
    <x v="0"/>
    <x v="0"/>
    <n v="0.5"/>
    <n v="0.5"/>
    <n v="0.5"/>
    <n v="0.5"/>
    <n v="0.5"/>
    <n v="0.5"/>
    <n v="0.25"/>
    <n v="0.25"/>
    <n v="0.5"/>
    <n v="0.5"/>
    <n v="0.5"/>
    <n v="1"/>
    <x v="0"/>
  </r>
  <r>
    <s v="1621872"/>
    <s v="207620012022155217"/>
    <s v="DF20227276526"/>
    <x v="2"/>
    <x v="7"/>
    <s v="AARON HUENCHUMIL"/>
    <s v="Avenida echeñique 8140"/>
    <s v="La Reina"/>
    <x v="0"/>
    <s v="Cumple"/>
    <s v="Cumple"/>
    <s v="No Aplica"/>
    <s v="No Aplica"/>
    <s v="Cumple"/>
    <s v="Cumple"/>
    <s v="Si"/>
    <s v="S/N"/>
    <s v="S/N"/>
    <s v="Cumple"/>
    <s v="Cumple"/>
    <s v="Cumple"/>
    <s v="Cumple"/>
    <s v="Cumple"/>
    <s v="Todo normal , cliente me informa dentro de domicilio , no permite acceso"/>
    <x v="0"/>
    <x v="0"/>
    <x v="0"/>
    <x v="0"/>
    <n v="0.5"/>
    <n v="0.5"/>
    <n v="0.5"/>
    <n v="0.5"/>
    <n v="0.5"/>
    <n v="0.5"/>
    <n v="0.25"/>
    <n v="0.25"/>
    <n v="0.5"/>
    <n v="0.5"/>
    <n v="0.5"/>
    <n v="1"/>
    <x v="0"/>
  </r>
  <r>
    <s v="1621859"/>
    <s v="207620012022152937"/>
    <s v="DF20227278410"/>
    <x v="2"/>
    <x v="5"/>
    <s v="Cristobal toro"/>
    <s v="Maria monvel 993"/>
    <s v="La Reina"/>
    <x v="0"/>
    <s v="Cumple"/>
    <s v="Cumple"/>
    <s v="No Aplica"/>
    <s v="No Aplica"/>
    <s v="Cumple"/>
    <s v="Cumple"/>
    <s v="Si"/>
    <s v="Fernando sepulveda"/>
    <s v="965414188"/>
    <s v="Cumple"/>
    <s v="Cumple"/>
    <s v="Cumple"/>
    <s v="Cumple"/>
    <s v="Cumple"/>
    <s v="Atencion sin problema , normal"/>
    <x v="0"/>
    <x v="0"/>
    <x v="0"/>
    <x v="0"/>
    <n v="0.5"/>
    <n v="0.5"/>
    <n v="0.5"/>
    <n v="0.5"/>
    <n v="0.5"/>
    <n v="0.5"/>
    <n v="0.25"/>
    <n v="0.25"/>
    <n v="0.5"/>
    <n v="0.5"/>
    <n v="0.5"/>
    <n v="1"/>
    <x v="0"/>
  </r>
  <r>
    <s v="1621809"/>
    <s v="207520012022135438"/>
    <s v="DF20227275486"/>
    <x v="2"/>
    <x v="8"/>
    <s v="AARON HUENCHUMIL"/>
    <s v="Los Litres #261"/>
    <s v="La Reina"/>
    <x v="0"/>
    <s v="Cumple"/>
    <s v="Cumple"/>
    <s v="No Cumple"/>
    <s v="No Cumple"/>
    <s v="Cumple"/>
    <s v="Cumple"/>
    <s v="No"/>
    <s v="S/N"/>
    <s v="S/N"/>
    <s v="No Aplica"/>
    <s v="No Aplica"/>
    <s v="No Aplica"/>
    <s v="Cumple"/>
    <s v="Cumple"/>
    <s v="1 - La falla no fue en el interior del domicilio. (Falla en fusible MT de TD 1233) 2 - No declara materiales utilizados, deacuerdo a la descripcion hecha en el informe de cuadrilla. 3 - Resto del trabajo realizado de forma impecable"/>
    <x v="0"/>
    <x v="0"/>
    <x v="0"/>
    <x v="0"/>
    <n v="0.5"/>
    <n v="0.5"/>
    <n v="0"/>
    <n v="0"/>
    <n v="0.5"/>
    <n v="0.5"/>
    <n v="0.25"/>
    <n v="0.25"/>
    <n v="0.5"/>
    <n v="0.5"/>
    <n v="0.5"/>
    <n v="0.7"/>
    <x v="0"/>
  </r>
  <r>
    <s v="1621804"/>
    <s v="207620012022133854"/>
    <s v="DF20227274896"/>
    <x v="2"/>
    <x v="9"/>
    <s v="Cristobal toro"/>
    <s v="El tambo 893"/>
    <s v="La Reina"/>
    <x v="0"/>
    <s v="Cumple"/>
    <s v="Cumple"/>
    <s v="No Aplica"/>
    <s v="No Aplica"/>
    <s v="Cumple"/>
    <s v="Cumple"/>
    <s v="Si"/>
    <s v="No da nombre"/>
    <s v="S/N"/>
    <s v="Cumple"/>
    <s v="Cumple"/>
    <s v="Cumple"/>
    <s v="Cumple"/>
    <s v="Cumple"/>
    <s v="Se verifica todo normal , cliente conforme con visita"/>
    <x v="0"/>
    <x v="0"/>
    <x v="0"/>
    <x v="0"/>
    <n v="0.5"/>
    <n v="0.5"/>
    <n v="0.5"/>
    <n v="0.5"/>
    <n v="0.5"/>
    <n v="0.5"/>
    <n v="0.25"/>
    <n v="0.25"/>
    <n v="0.5"/>
    <n v="0.5"/>
    <n v="0.5"/>
    <n v="1"/>
    <x v="0"/>
  </r>
  <r>
    <s v="1621793"/>
    <s v="207520012022131409"/>
    <s v="DF20227278945"/>
    <x v="2"/>
    <x v="10"/>
    <s v="AARON HUENCHUMIL"/>
    <s v="Pontevedra #7356"/>
    <s v="La Reina"/>
    <x v="0"/>
    <s v="Cumple"/>
    <s v="Cumple"/>
    <s v="No Aplica"/>
    <s v="No Aplica"/>
    <s v="Cumple"/>
    <s v="Cumple"/>
    <s v="No"/>
    <s v="S/N"/>
    <s v="S/N"/>
    <s v="No Aplica"/>
    <s v="No Aplica"/>
    <s v="No Aplica"/>
    <s v="Cumple"/>
    <s v="Cumple"/>
    <s v="Cliente no se encontraba en su domicilio, lo cual no permite la inspeccion del reapriete de terminales mencionados en informe de cuadrilla en UT. Falta tapa en caja DAE"/>
    <x v="0"/>
    <x v="0"/>
    <x v="0"/>
    <x v="0"/>
    <n v="0.5"/>
    <n v="0.5"/>
    <n v="0.5"/>
    <n v="0.5"/>
    <n v="0.5"/>
    <n v="0.5"/>
    <n v="0.25"/>
    <n v="0.25"/>
    <n v="0.5"/>
    <n v="0.5"/>
    <n v="0.5"/>
    <n v="1"/>
    <x v="0"/>
  </r>
  <r>
    <s v="1621790"/>
    <s v="207620012022131138"/>
    <s v="DF20227274993"/>
    <x v="2"/>
    <x v="8"/>
    <s v="Cristobal toro"/>
    <s v="Pepe vila 75"/>
    <s v="La Reina"/>
    <x v="0"/>
    <s v="Cumple"/>
    <s v="Cumple"/>
    <s v="No Aplica"/>
    <s v="No Aplica"/>
    <s v="Cumple"/>
    <s v="Cumple"/>
    <s v="Si"/>
    <s v="Pamela tapia"/>
    <s v="967280149"/>
    <s v="Cumple"/>
    <s v="Cumple"/>
    <s v="Cumple"/>
    <s v="Cumple"/>
    <s v="Cumple"/>
    <s v="No se verifica ninguna anomalia"/>
    <x v="0"/>
    <x v="0"/>
    <x v="0"/>
    <x v="0"/>
    <n v="0.5"/>
    <n v="0.5"/>
    <n v="0.5"/>
    <n v="0.5"/>
    <n v="0.5"/>
    <n v="0.5"/>
    <n v="0.25"/>
    <n v="0.25"/>
    <n v="0.5"/>
    <n v="0.5"/>
    <n v="0.5"/>
    <n v="1"/>
    <x v="0"/>
  </r>
  <r>
    <s v="1621781"/>
    <s v="207520012022124902"/>
    <s v="DF20227272573"/>
    <x v="2"/>
    <x v="1"/>
    <s v="AARON HUENCHUMIL"/>
    <s v="Talinay #7193"/>
    <s v="La Reina"/>
    <x v="0"/>
    <s v="Cumple"/>
    <s v="Cumple"/>
    <s v="No Aplica"/>
    <s v="No Aplica"/>
    <s v="Cumple"/>
    <s v="Cumple"/>
    <s v="No"/>
    <s v="S/N"/>
    <s v="S/N"/>
    <s v="No Aplica"/>
    <s v="No Aplica"/>
    <s v="No Aplica"/>
    <s v="Cumple"/>
    <s v="Cumple"/>
    <s v="Cliente no se encontraba en su domicilio, por ende no se pudo efectuar entrevista de conformidad ni tampoco acceso a inspeccion visual de los trabajos realizados en el interior del domicilio Tecnicamente en el exterior se ve un buen desempeño en el trabajo"/>
    <x v="0"/>
    <x v="0"/>
    <x v="0"/>
    <x v="0"/>
    <n v="0.5"/>
    <n v="0.5"/>
    <n v="0.5"/>
    <n v="0.5"/>
    <n v="0.5"/>
    <n v="0.5"/>
    <n v="0.25"/>
    <n v="0.25"/>
    <n v="0.5"/>
    <n v="0.5"/>
    <n v="0.5"/>
    <n v="1"/>
    <x v="0"/>
  </r>
  <r>
    <s v="1621772"/>
    <s v="207620012022122915"/>
    <s v="DF20227276715"/>
    <x v="2"/>
    <x v="11"/>
    <s v="Cristobal toro"/>
    <s v="Pasaje 4 8309"/>
    <s v="La Reina"/>
    <x v="0"/>
    <s v="Cumple"/>
    <s v="Cumple"/>
    <s v="No Aplica"/>
    <s v="No Aplica"/>
    <s v="Cumple"/>
    <s v="Cumple"/>
    <s v="No"/>
    <s v="S/N"/>
    <s v="S/N"/>
    <s v="No Aplica"/>
    <s v="No Aplica"/>
    <s v="No Aplica"/>
    <s v="Cumple"/>
    <s v="Cumple"/>
    <s v="Todo normal , problema externo a domicilio citado ( alimentacion ), todo normal"/>
    <x v="0"/>
    <x v="0"/>
    <x v="0"/>
    <x v="0"/>
    <n v="0.5"/>
    <n v="0.5"/>
    <n v="0.5"/>
    <n v="0.5"/>
    <n v="0.5"/>
    <n v="0.5"/>
    <n v="0.25"/>
    <n v="0.25"/>
    <n v="0.5"/>
    <n v="0.5"/>
    <n v="0.5"/>
    <n v="1"/>
    <x v="0"/>
  </r>
  <r>
    <s v="1621741"/>
    <s v="207520012022115610"/>
    <s v="DF20227273015"/>
    <x v="2"/>
    <x v="0"/>
    <s v="AARON HUENCHUMIL"/>
    <s v="Caquena #588"/>
    <s v="La Reina"/>
    <x v="0"/>
    <s v="Cumple"/>
    <s v="Cumple"/>
    <s v="No Cumple"/>
    <s v="No Cumple"/>
    <s v="Cumple"/>
    <s v="Cumple"/>
    <s v="No"/>
    <s v="S/N"/>
    <s v="S/N"/>
    <s v="Cumple"/>
    <s v="Cumple"/>
    <s v="Cumple"/>
    <s v="Cumple"/>
    <s v="Cumple"/>
    <s v="En informe realizado por cuadrilla no detalla uso de materiales"/>
    <x v="0"/>
    <x v="0"/>
    <x v="0"/>
    <x v="0"/>
    <n v="0.5"/>
    <n v="0.5"/>
    <n v="0"/>
    <n v="0"/>
    <n v="0.5"/>
    <n v="0.5"/>
    <n v="0.25"/>
    <n v="0.25"/>
    <n v="0.5"/>
    <n v="0.5"/>
    <n v="0.5"/>
    <n v="0.7"/>
    <x v="0"/>
  </r>
  <r>
    <s v="1621733"/>
    <s v="207520012022111023"/>
    <s v="DF20227271011"/>
    <x v="2"/>
    <x v="4"/>
    <s v="AARON HUENCHUMIL"/>
    <s v="Los Quenes #1007 casa 81"/>
    <s v="La Reina"/>
    <x v="0"/>
    <s v="Cumple"/>
    <s v="Cumple"/>
    <s v="No Aplica"/>
    <s v="No Aplica"/>
    <s v="Cumple"/>
    <s v="Cumple"/>
    <s v="Si"/>
    <s v="S/N"/>
    <s v="S/N"/>
    <s v="Cumple"/>
    <s v="Cumple"/>
    <s v="Cumple"/>
    <s v="Cumple"/>
    <s v="Cumple"/>
    <s v="Se realiza de forma efectiva la reparacion de la falla Cliente comparte fotografia adicional a este informe, haciendo mencion que al momento que el tecnico hizo apertura de la carcaza del medidor hallaron una moneda de 50 pesos haciendo puente y esa era la falla. Tecnico corrige esta mala practica, dejando en servicio el domicilio"/>
    <x v="0"/>
    <x v="0"/>
    <x v="0"/>
    <x v="0"/>
    <n v="0.5"/>
    <n v="0.5"/>
    <n v="0.5"/>
    <n v="0.5"/>
    <n v="0.5"/>
    <n v="0.5"/>
    <n v="0.25"/>
    <n v="0.25"/>
    <n v="0.5"/>
    <n v="0.5"/>
    <n v="0.5"/>
    <n v="1"/>
    <x v="0"/>
  </r>
  <r>
    <s v="1621732"/>
    <s v="207620012022112738"/>
    <s v="DF20227270949"/>
    <x v="2"/>
    <x v="4"/>
    <s v="Cristobal toro"/>
    <s v="Los queñes 1007"/>
    <s v="La Reina"/>
    <x v="0"/>
    <s v="No Cumple"/>
    <s v="No Cumple"/>
    <s v="No Cumple"/>
    <s v="No Cumple"/>
    <s v="No Cumple"/>
    <s v="No Cumple"/>
    <s v="Si"/>
    <s v="No da nombre"/>
    <s v="S/N"/>
    <s v="No Cumple"/>
    <s v="No Cumple"/>
    <s v="No Cumple"/>
    <s v="No Cumple"/>
    <s v="No Cumple"/>
    <s v="En primera visita cliente no pudo atender a personal de emergencia ."/>
    <x v="0"/>
    <x v="0"/>
    <x v="0"/>
    <x v="0"/>
    <n v="0"/>
    <n v="0"/>
    <n v="0"/>
    <n v="0"/>
    <n v="0"/>
    <n v="0"/>
    <n v="0"/>
    <n v="0"/>
    <n v="0"/>
    <n v="0"/>
    <n v="0"/>
    <n v="0"/>
    <x v="0"/>
  </r>
  <r>
    <s v="1621517"/>
    <s v="207620012022095319"/>
    <s v="DF20227270877"/>
    <x v="2"/>
    <x v="2"/>
    <s v="Cristobal toro"/>
    <s v="Alcalde fernando castillo velasco 9100"/>
    <s v="La Reina"/>
    <x v="0"/>
    <s v="Cumple"/>
    <s v="Cumple"/>
    <s v="No Aplica"/>
    <s v="No Aplica"/>
    <s v="Cumple"/>
    <s v="Cumple"/>
    <s v="Si"/>
    <s v="Alejandro muños"/>
    <s v="939113342"/>
    <s v="Cumple"/>
    <s v="Cumple"/>
    <s v="Cumple"/>
    <s v="No Cumple"/>
    <s v="No Cumple"/>
    <s v="Se verifica inspeccion , se conversa con personal militar el cual indica que hubo problema de baja tension en cierto sector de hospital , pero que al momento de visita de personal de emergencia estaba solucionado , considerar que no permiten sacar fotografias de ningun tipo por protocolo de defensa militar ."/>
    <x v="0"/>
    <x v="0"/>
    <x v="0"/>
    <x v="0"/>
    <n v="0.5"/>
    <n v="0.5"/>
    <n v="0.5"/>
    <n v="0.5"/>
    <n v="0.5"/>
    <n v="0.5"/>
    <n v="0.25"/>
    <n v="0.25"/>
    <n v="0.5"/>
    <n v="0"/>
    <n v="0"/>
    <n v="0.8"/>
    <x v="0"/>
  </r>
  <r>
    <s v="1623576"/>
    <s v="207521012022143229"/>
    <s v="DF20227271028"/>
    <x v="3"/>
    <x v="4"/>
    <s v="AARON HUENCHUMIL"/>
    <s v="Cristobal Colon #5636"/>
    <s v="Las Condes"/>
    <x v="0"/>
    <s v="Cumple"/>
    <s v="Cumple"/>
    <s v="No Aplica"/>
    <s v="No Aplica"/>
    <s v="Cumple"/>
    <s v="Cumple"/>
    <s v="Si"/>
    <s v="S/N"/>
    <s v="S/N"/>
    <s v="Cumple"/>
    <s v="Cumple"/>
    <s v="Cumple"/>
    <s v="Cumple"/>
    <s v="Cumple"/>
    <s v="1 - Se realiza entrevista con cliente y efectivamente el problema que presenta el domicilio es interno"/>
    <x v="0"/>
    <x v="0"/>
    <x v="0"/>
    <x v="0"/>
    <n v="0.5"/>
    <n v="0.5"/>
    <n v="0.5"/>
    <n v="0.5"/>
    <n v="0.5"/>
    <n v="0.5"/>
    <n v="0.25"/>
    <n v="0.25"/>
    <n v="0.5"/>
    <n v="0.5"/>
    <n v="0.5"/>
    <n v="1"/>
    <x v="1"/>
  </r>
  <r>
    <s v="1623559"/>
    <s v="207621012022140611"/>
    <s v="DF20227270993"/>
    <x v="3"/>
    <x v="4"/>
    <s v="Cristobal toro"/>
    <s v="Del inca 4909"/>
    <s v="Las Condes"/>
    <x v="0"/>
    <s v="Cumple"/>
    <s v="Cumple"/>
    <s v="No Cumple"/>
    <s v="No Cumple"/>
    <s v="Cumple"/>
    <s v="Cumple"/>
    <s v="Si"/>
    <s v="No da nombre y no permite acceso"/>
    <s v="S/N"/>
    <s v="Cumple"/>
    <s v="Cumple"/>
    <s v="Cumple"/>
    <s v="Cumple"/>
    <s v="No Cumple"/>
    <s v="Todo normal en visita , no permite acceso a medidor"/>
    <x v="0"/>
    <x v="0"/>
    <x v="0"/>
    <x v="0"/>
    <n v="0.5"/>
    <n v="0.5"/>
    <n v="0"/>
    <n v="0"/>
    <n v="0.5"/>
    <n v="0.5"/>
    <n v="0.25"/>
    <n v="0.25"/>
    <n v="0.5"/>
    <n v="0.5"/>
    <n v="0"/>
    <n v="0.6"/>
    <x v="1"/>
  </r>
  <r>
    <s v="1623480"/>
    <s v="207621012022134848"/>
    <s v="DF20227271263"/>
    <x v="3"/>
    <x v="12"/>
    <s v="AARON HUENCHUMIL"/>
    <s v="Sebastian elcano  1779"/>
    <s v="Las Condes"/>
    <x v="0"/>
    <s v="Cumple"/>
    <s v="Cumple"/>
    <s v="No Cumple"/>
    <s v="No Cumple"/>
    <s v="Cumple"/>
    <s v="Cumple"/>
    <s v="Si"/>
    <s v="No da nombre"/>
    <s v="S/N"/>
    <s v="Cumple"/>
    <s v="Cumple"/>
    <s v="Cumple Parcialmente"/>
    <s v="Cumple"/>
    <s v="Cumple"/>
    <s v="Todo normal en visita"/>
    <x v="0"/>
    <x v="0"/>
    <x v="0"/>
    <x v="0"/>
    <n v="0.5"/>
    <n v="0.5"/>
    <n v="0"/>
    <n v="0"/>
    <n v="0.5"/>
    <n v="0.5"/>
    <n v="0.25"/>
    <n v="0.25"/>
    <n v="0.17499999999999999"/>
    <n v="0.5"/>
    <n v="0.5"/>
    <n v="0.65125"/>
    <x v="1"/>
  </r>
  <r>
    <s v="1623340"/>
    <s v="207621012022131016"/>
    <s v="DF20227273059"/>
    <x v="3"/>
    <x v="1"/>
    <s v="Cristobal toro"/>
    <s v="Quebrada honda 11693"/>
    <s v="Las Condes"/>
    <x v="0"/>
    <s v="Cumple"/>
    <s v="Cumple"/>
    <s v="No Aplica"/>
    <s v="No Aplica"/>
    <s v="Cumple"/>
    <s v="Cumple"/>
    <s v="Si"/>
    <s v="Alfredo mella"/>
    <s v="988993078"/>
    <s v="Cumple"/>
    <s v="Cumple"/>
    <s v="Cumple"/>
    <s v="Cumple Parcialmente"/>
    <s v="Cumple Parcialmente"/>
    <s v="Sin observaciones en visita ."/>
    <x v="0"/>
    <x v="0"/>
    <x v="0"/>
    <x v="0"/>
    <n v="0.5"/>
    <n v="0.5"/>
    <n v="0.5"/>
    <n v="0.5"/>
    <n v="0.5"/>
    <n v="0.5"/>
    <n v="0.25"/>
    <n v="0.25"/>
    <n v="0.5"/>
    <n v="0.17499999999999999"/>
    <n v="0.17499999999999999"/>
    <n v="0.87"/>
    <x v="1"/>
  </r>
  <r>
    <s v="1623069"/>
    <s v="207521012022125436"/>
    <s v="DF20227272966"/>
    <x v="3"/>
    <x v="1"/>
    <s v="AARON HUENCHUMIL"/>
    <s v="San Vicente Ferrer #2490"/>
    <s v="Las Condes"/>
    <x v="0"/>
    <s v="Cumple"/>
    <s v="Cumple"/>
    <s v="No Aplica"/>
    <s v="No Aplica"/>
    <s v="Cumple"/>
    <s v="Cumple"/>
    <s v="Si"/>
    <s v="S/N"/>
    <s v="S/N"/>
    <s v="Cumple"/>
    <s v="Cumple"/>
    <s v="Cumple"/>
    <s v="Cumple"/>
    <s v="No Cumple"/>
    <s v="1 - fotografias de la incidencia no cuentan con geo referencia 2 - cliente conforme con el trabajo realizado"/>
    <x v="0"/>
    <x v="0"/>
    <x v="0"/>
    <x v="0"/>
    <n v="0.5"/>
    <n v="0.5"/>
    <n v="0.5"/>
    <n v="0.5"/>
    <n v="0.5"/>
    <n v="0.5"/>
    <n v="0.25"/>
    <n v="0.25"/>
    <n v="0.5"/>
    <n v="0.5"/>
    <n v="0"/>
    <n v="0.9"/>
    <x v="1"/>
  </r>
  <r>
    <s v="1623061"/>
    <s v="207621012022124127"/>
    <s v="DF20227271083"/>
    <x v="3"/>
    <x v="4"/>
    <s v="Cristobal toro"/>
    <s v="Colina del mirador 2557"/>
    <s v="Las Condes"/>
    <x v="0"/>
    <s v="Cumple"/>
    <s v="Cumple"/>
    <s v="No Aplica"/>
    <s v="No Aplica"/>
    <s v="Cumple"/>
    <s v="Cumple"/>
    <s v="Si"/>
    <s v="No quiere dar nombre"/>
    <s v="S/N"/>
    <s v="Cumple"/>
    <s v="Cumple"/>
    <s v="Cumple"/>
    <s v="Cumple"/>
    <s v="Cumple"/>
    <s v="Todo normal al momento de visita , cliente no entrega nombre y telefono"/>
    <x v="0"/>
    <x v="0"/>
    <x v="0"/>
    <x v="0"/>
    <n v="0.5"/>
    <n v="0.5"/>
    <n v="0.5"/>
    <n v="0.5"/>
    <n v="0.5"/>
    <n v="0.5"/>
    <n v="0.25"/>
    <n v="0.25"/>
    <n v="0.5"/>
    <n v="0.5"/>
    <n v="0.5"/>
    <n v="1"/>
    <x v="1"/>
  </r>
  <r>
    <s v="1623034"/>
    <s v="207621012022115938"/>
    <s v="DF20227272237"/>
    <x v="3"/>
    <x v="3"/>
    <s v="Cristobal toro"/>
    <s v="General blanche 9085"/>
    <s v="Las Condes"/>
    <x v="0"/>
    <s v="Cumple"/>
    <s v="Cumple"/>
    <s v="No Aplica"/>
    <s v="No Aplica"/>
    <s v="Cumple"/>
    <s v="Cumple"/>
    <s v="Si"/>
    <s v="Sofia baeza"/>
    <s v="984580486"/>
    <s v="Cumple"/>
    <s v="Cumple"/>
    <s v="Cumple"/>
    <s v="Cumple"/>
    <s v="Cumple"/>
    <s v="Cliente indica que problema siempre se situa en medidor que pertenece a empresa wom , pero que esta dentro de su domicilio"/>
    <x v="0"/>
    <x v="0"/>
    <x v="0"/>
    <x v="0"/>
    <n v="0.5"/>
    <n v="0.5"/>
    <n v="0.5"/>
    <n v="0.5"/>
    <n v="0.5"/>
    <n v="0.5"/>
    <n v="0.25"/>
    <n v="0.25"/>
    <n v="0.5"/>
    <n v="0.5"/>
    <n v="0.5"/>
    <n v="1"/>
    <x v="1"/>
  </r>
  <r>
    <s v="1622999"/>
    <s v="207521012022111701"/>
    <s v="DF20227271226"/>
    <x v="3"/>
    <x v="12"/>
    <s v="AARON HUENCHUMIL"/>
    <s v="Sierra Nevada #9142"/>
    <s v="Las Condes"/>
    <x v="0"/>
    <s v="Cumple"/>
    <s v="Cumple"/>
    <s v="No Aplica"/>
    <s v="No Aplica"/>
    <s v="Cumple"/>
    <s v="Cumple"/>
    <s v="Si"/>
    <s v="Angel Inostroza"/>
    <s v="98043264"/>
    <s v="No Aplica"/>
    <s v="No Aplica"/>
    <s v="No Aplica"/>
    <s v="Cumple"/>
    <s v="Cumple"/>
    <s v="1 - Cliente por x motivos en el momento de visita de cuadrilla el 03-01-2022 no se pudo efectuar ingreso a su Medidor, asi que solo se realizo mantenimiento en el exterior de su acometida 2 - En nuestra inspeccion dia 21-01-2022 cliente no permite el acceso a su domicilio, pero si accede a compartir su nombre y telefono"/>
    <x v="0"/>
    <x v="0"/>
    <x v="0"/>
    <x v="0"/>
    <n v="0.5"/>
    <n v="0.5"/>
    <n v="0.5"/>
    <n v="0.5"/>
    <n v="0.5"/>
    <n v="0.5"/>
    <n v="0.25"/>
    <n v="0.25"/>
    <n v="0.5"/>
    <n v="0.5"/>
    <n v="0.5"/>
    <n v="1"/>
    <x v="1"/>
  </r>
  <r>
    <s v="1622971"/>
    <s v="207521012022105754"/>
    <s v="DF20227272466"/>
    <x v="3"/>
    <x v="1"/>
    <s v="Cristobal toro"/>
    <s v="Vilanova #762"/>
    <s v="Las Condes"/>
    <x v="0"/>
    <s v="Cumple"/>
    <s v="Cumple"/>
    <s v="No Aplica"/>
    <s v="No Aplica"/>
    <s v="Cumple"/>
    <s v="Cumple"/>
    <s v="No"/>
    <s v="S/N"/>
    <s v="S/N"/>
    <s v="No Aplica"/>
    <s v="No Aplica"/>
    <s v="No Aplica"/>
    <s v="No Cumple"/>
    <s v="No Cumple"/>
    <s v="1 - informe de cuadrilla no presenta fotos minimas requeridas 2 - en observaciones de informe cuadrilla, se hace mencion a la declaracion por parte de cliente que el problema era el alumbrado publico frente a casa del cliente.  Y no algun problema en el interior de su domicilio"/>
    <x v="0"/>
    <x v="0"/>
    <x v="0"/>
    <x v="0"/>
    <n v="0.5"/>
    <n v="0.5"/>
    <n v="0.5"/>
    <n v="0.5"/>
    <n v="0.5"/>
    <n v="0.5"/>
    <n v="0.25"/>
    <n v="0.25"/>
    <n v="0.5"/>
    <n v="0"/>
    <n v="0"/>
    <n v="0.8"/>
    <x v="1"/>
  </r>
  <r>
    <s v="1622950"/>
    <s v="207521012022103223"/>
    <s v="DF20227272459"/>
    <x v="3"/>
    <x v="1"/>
    <s v="AARON HUENCHUMIL"/>
    <s v="Vital Apoquindo #1690 C6 dpto 202"/>
    <s v="Las Condes"/>
    <x v="0"/>
    <s v="Cumple"/>
    <s v="Cumple"/>
    <s v="No Aplica"/>
    <s v="No Aplica"/>
    <s v="Cumple"/>
    <s v="Cumple"/>
    <s v="No"/>
    <s v="S/N"/>
    <s v="S/N"/>
    <s v="No Aplica"/>
    <s v="No Aplica"/>
    <s v="No Aplica"/>
    <s v="No Cumple"/>
    <s v="No Cumple"/>
    <s v="1 - No se reportan fotografias solicitadas en informe de cuadrilla."/>
    <x v="0"/>
    <x v="0"/>
    <x v="0"/>
    <x v="0"/>
    <n v="0.5"/>
    <n v="0.5"/>
    <n v="0.5"/>
    <n v="0.5"/>
    <n v="0.5"/>
    <n v="0.5"/>
    <n v="0.25"/>
    <n v="0.25"/>
    <n v="0.5"/>
    <n v="0"/>
    <n v="0"/>
    <n v="0.8"/>
    <x v="1"/>
  </r>
  <r>
    <s v="1627081"/>
    <s v="207624012022165105"/>
    <s v="DF20227271898"/>
    <x v="4"/>
    <x v="3"/>
    <s v="Cristobal toro"/>
    <s v="Mariano sanches fontecilla 380"/>
    <s v="Las Condes"/>
    <x v="0"/>
    <s v="Cumple"/>
    <s v="Cumple"/>
    <s v="No Aplica"/>
    <s v="No Aplica"/>
    <s v="Cumple"/>
    <s v="Cumple"/>
    <s v="No"/>
    <s v="S/N"/>
    <s v="S/N"/>
    <s v="No Aplica"/>
    <s v="No Aplica"/>
    <s v="No Aplica"/>
    <s v="Cumple"/>
    <s v="Cumple"/>
    <s v="Todo normal , sin anomalias"/>
    <x v="0"/>
    <x v="0"/>
    <x v="0"/>
    <x v="0"/>
    <n v="0.5"/>
    <n v="0.5"/>
    <n v="0.5"/>
    <n v="0.5"/>
    <n v="0.5"/>
    <n v="0.5"/>
    <n v="0.25"/>
    <n v="0.25"/>
    <n v="0.5"/>
    <n v="0.5"/>
    <n v="0.5"/>
    <n v="1"/>
    <x v="1"/>
  </r>
  <r>
    <s v="1627058"/>
    <s v="207624012022161557"/>
    <s v="DF20227271908"/>
    <x v="4"/>
    <x v="3"/>
    <s v="Cristobal toro"/>
    <s v="Van dick 1847"/>
    <s v="Las Condes"/>
    <x v="0"/>
    <s v="Cumple"/>
    <s v="Cumple"/>
    <s v="No Cumple"/>
    <s v="No Cumple"/>
    <s v="Cumple"/>
    <s v="Cumple"/>
    <s v="Si"/>
    <s v="Solange carrere"/>
    <s v="S/N"/>
    <s v="Cumple"/>
    <s v="Cumple"/>
    <s v="Cumple"/>
    <s v="Cumple"/>
    <s v="No Cumple"/>
    <s v="Todo normal , cliente no da fono"/>
    <x v="0"/>
    <x v="0"/>
    <x v="0"/>
    <x v="0"/>
    <n v="0.5"/>
    <n v="0.5"/>
    <n v="0"/>
    <n v="0"/>
    <n v="0.5"/>
    <n v="0.5"/>
    <n v="0.25"/>
    <n v="0.25"/>
    <n v="0.5"/>
    <n v="0.5"/>
    <n v="0"/>
    <n v="0.6"/>
    <x v="1"/>
  </r>
  <r>
    <s v="1627029"/>
    <s v="207524012022153854"/>
    <s v="DF20227272139"/>
    <x v="4"/>
    <x v="3"/>
    <s v="AARON HUENCHUMIL"/>
    <s v="Nocedal #7265"/>
    <s v="La Reina"/>
    <x v="0"/>
    <s v="Cumple"/>
    <s v="Cumple"/>
    <s v="No Cumple"/>
    <s v="No Cumple"/>
    <s v="Cumple"/>
    <s v="Cumple"/>
    <s v="Si"/>
    <s v="Marcelo castro"/>
    <s v="S/N"/>
    <s v="Cumple"/>
    <s v="Cumple"/>
    <s v="Cumple"/>
    <s v="Cumple"/>
    <s v="Cumple"/>
    <s v="1 - cliente queda muy conforme con el servicio prestado por el personal tecnico  2 - en informe de cuadrilla no se detalla material utilizado"/>
    <x v="0"/>
    <x v="0"/>
    <x v="0"/>
    <x v="0"/>
    <n v="0.5"/>
    <n v="0.5"/>
    <n v="0"/>
    <n v="0"/>
    <n v="0.5"/>
    <n v="0.5"/>
    <n v="0.25"/>
    <n v="0.25"/>
    <n v="0.5"/>
    <n v="0.5"/>
    <n v="0.5"/>
    <n v="0.7"/>
    <x v="0"/>
  </r>
  <r>
    <s v="1627014"/>
    <s v="207524012022152514"/>
    <s v="DF20227272526"/>
    <x v="4"/>
    <x v="1"/>
    <s v="AARON HUENCHUMIL"/>
    <s v="Juan Bocaccio #7295"/>
    <s v="La Reina"/>
    <x v="0"/>
    <s v="Cumple"/>
    <s v="Cumple"/>
    <s v="Cumple"/>
    <s v="Cumple"/>
    <s v="Cumple"/>
    <s v="Cumple"/>
    <s v="No"/>
    <s v="S/N"/>
    <s v="S/N"/>
    <s v="No Aplica"/>
    <s v="No Aplica"/>
    <s v="No Aplica"/>
    <s v="Cumple"/>
    <s v="Cumple"/>
    <s v="1 - cliente no se encuentre en domicilio lo cual no permite inspeccion del tramo de la acometida conectada a medidor, pero si se pudo apreciar el trabajo en el exterior del domicilio. 2 - trabajo si concuerda con el descrito en informe de cuadrilla"/>
    <x v="0"/>
    <x v="0"/>
    <x v="0"/>
    <x v="0"/>
    <n v="0.5"/>
    <n v="0.5"/>
    <n v="0.5"/>
    <n v="0.5"/>
    <n v="0.5"/>
    <n v="0.5"/>
    <n v="0.25"/>
    <n v="0.25"/>
    <n v="0.5"/>
    <n v="0.5"/>
    <n v="0.5"/>
    <n v="1"/>
    <x v="0"/>
  </r>
  <r>
    <s v="1626982"/>
    <s v="207524012022150525"/>
    <s v="DF20227277366"/>
    <x v="4"/>
    <x v="13"/>
    <s v="AARON HUENCHUMIL"/>
    <s v="Jesus #695 casa B"/>
    <s v="La Reina"/>
    <x v="0"/>
    <s v="Cumple"/>
    <s v="Cumple"/>
    <s v="No Aplica"/>
    <s v="No Aplica"/>
    <s v="Cumple"/>
    <s v="Cumple"/>
    <s v="No"/>
    <s v="S/N"/>
    <s v="S/N"/>
    <s v="No Aplica"/>
    <s v="No Aplica"/>
    <s v="No Aplica"/>
    <s v="Cumple"/>
    <s v="Cumple"/>
    <s v="1 - El domicilio a visitar, se encuentra en micro barrio sin conserje y cliente no se encuentra en domicilio. Por lo cual no se tubo acceso a revision de trabajo descrito en informe de cuadrilla"/>
    <x v="0"/>
    <x v="0"/>
    <x v="0"/>
    <x v="0"/>
    <n v="0.5"/>
    <n v="0.5"/>
    <n v="0.5"/>
    <n v="0.5"/>
    <n v="0.5"/>
    <n v="0.5"/>
    <n v="0.25"/>
    <n v="0.25"/>
    <n v="0.5"/>
    <n v="0.5"/>
    <n v="0.5"/>
    <n v="1"/>
    <x v="0"/>
  </r>
  <r>
    <s v="1626966"/>
    <s v="207624012022144741"/>
    <s v="DF20227271025"/>
    <x v="4"/>
    <x v="4"/>
    <s v="Cristobal toro"/>
    <s v="Malaga 1147"/>
    <s v="Las Condes"/>
    <x v="0"/>
    <s v="Cumple"/>
    <s v="Cumple"/>
    <s v="No Aplica"/>
    <s v="No Aplica"/>
    <s v="Cumple"/>
    <s v="Cumple"/>
    <s v="Si"/>
    <s v="Andres gonzales"/>
    <s v="995450637"/>
    <s v="Cumple"/>
    <s v="Cumple"/>
    <s v="Cumple"/>
    <s v="Cumple"/>
    <s v="Cumple"/>
    <s v="Todo normal , sin anomalias"/>
    <x v="0"/>
    <x v="0"/>
    <x v="0"/>
    <x v="0"/>
    <n v="0.5"/>
    <n v="0.5"/>
    <n v="0.5"/>
    <n v="0.5"/>
    <n v="0.5"/>
    <n v="0.5"/>
    <n v="0.25"/>
    <n v="0.25"/>
    <n v="0.5"/>
    <n v="0.5"/>
    <n v="0.5"/>
    <n v="1"/>
    <x v="1"/>
  </r>
  <r>
    <s v="1626962"/>
    <s v="207524012022144400"/>
    <s v="DF20227276854"/>
    <x v="4"/>
    <x v="11"/>
    <s v="AARON HUENCHUMIL"/>
    <s v="Loreley #1023"/>
    <s v="La Reina"/>
    <x v="0"/>
    <s v="Cumple"/>
    <s v="Cumple"/>
    <s v="No Aplica"/>
    <s v="No Aplica"/>
    <s v="No Aplica"/>
    <s v="No Aplica"/>
    <s v="No"/>
    <s v="S/N"/>
    <s v="S/N"/>
    <s v="No Aplica"/>
    <s v="No Aplica"/>
    <s v="No Aplica"/>
    <s v="Cumple"/>
    <s v="Cumple"/>
    <s v="1 - cliente no se encontraba en domicilio 2 - en informe de cuadrilla describen que solo era un corte de servicio al cliente por NO PAGO"/>
    <x v="0"/>
    <x v="0"/>
    <x v="0"/>
    <x v="0"/>
    <n v="0.5"/>
    <n v="0.5"/>
    <n v="0.5"/>
    <n v="0.5"/>
    <n v="0.5"/>
    <n v="0.5"/>
    <n v="0.25"/>
    <n v="0.25"/>
    <n v="0.5"/>
    <n v="0.5"/>
    <n v="0.5"/>
    <n v="1"/>
    <x v="0"/>
  </r>
  <r>
    <s v="1626947"/>
    <s v="207624012022142711"/>
    <s v="DF20227270906"/>
    <x v="4"/>
    <x v="2"/>
    <s v="Cristobal toro"/>
    <s v="Marco polo 1053"/>
    <s v="Las Condes"/>
    <x v="0"/>
    <s v="Cumple"/>
    <s v="Cumple"/>
    <s v="No Aplica"/>
    <s v="No Aplica"/>
    <s v="Cumple"/>
    <s v="Cumple"/>
    <s v="No"/>
    <s v="Sin moradores"/>
    <s v="S/N"/>
    <s v="No Aplica"/>
    <s v="No Aplica"/>
    <s v="No Aplica"/>
    <s v="Cumple"/>
    <s v="Cumple Parcialmente"/>
    <s v="No se verifica anomalias en transformador , ya que segun informacion de personal de emergencia fue problema de sector ."/>
    <x v="0"/>
    <x v="0"/>
    <x v="0"/>
    <x v="0"/>
    <n v="0.5"/>
    <n v="0.5"/>
    <n v="0.5"/>
    <n v="0.5"/>
    <n v="0.5"/>
    <n v="0.5"/>
    <n v="0.25"/>
    <n v="0.25"/>
    <n v="0.5"/>
    <n v="0.5"/>
    <n v="0.17499999999999999"/>
    <n v="0.93500000000000005"/>
    <x v="1"/>
  </r>
  <r>
    <s v="1626945"/>
    <s v="207524012022142314"/>
    <s v="DF20227274324"/>
    <x v="4"/>
    <x v="14"/>
    <s v="AARON HUENCHUMIL"/>
    <s v="Alcala de Henares #7262"/>
    <s v="La Reina"/>
    <x v="0"/>
    <s v="Cumple"/>
    <s v="Cumple"/>
    <s v="No Aplica"/>
    <s v="No Aplica"/>
    <s v="Cumple"/>
    <s v="Cumple"/>
    <s v="No"/>
    <s v="S/N"/>
    <s v="S/N"/>
    <s v="No Aplica"/>
    <s v="No Aplica"/>
    <s v="No Aplica"/>
    <s v="No Cumple"/>
    <s v="Cumple"/>
    <s v="1 - En informe de cuadrilla en la descripcion de la falla, hace mencion de fase cortada por arbol. No especifica bien si debio hacer cambio de cableado o solo volver a conectar a red BT tradicional. 2 - en el CASO que debio cambiar cableado no lo detalla en materiales empleados"/>
    <x v="0"/>
    <x v="0"/>
    <x v="0"/>
    <x v="0"/>
    <n v="0.5"/>
    <n v="0.5"/>
    <n v="0.5"/>
    <n v="0.5"/>
    <n v="0.5"/>
    <n v="0.5"/>
    <n v="0.25"/>
    <n v="0.25"/>
    <n v="0.5"/>
    <n v="0"/>
    <n v="0.5"/>
    <n v="0.9"/>
    <x v="0"/>
  </r>
  <r>
    <s v="1626904"/>
    <s v="207524012022135657"/>
    <s v="DF20227275529"/>
    <x v="4"/>
    <x v="15"/>
    <s v="AARON HUENCHUMIL"/>
    <s v="Paula Jaraquemada #732"/>
    <s v="La Reina"/>
    <x v="0"/>
    <s v="Cumple"/>
    <s v="Cumple"/>
    <s v="Cumple"/>
    <s v="Cumple"/>
    <s v="Cumple"/>
    <s v="Cumple"/>
    <s v="Si"/>
    <s v="Marci flores domingue"/>
    <s v="991296199"/>
    <s v="No Cumple"/>
    <s v="Cumple"/>
    <s v="No Cumple"/>
    <s v="No Cumple"/>
    <s v="Cumple Parcialmente"/>
    <s v="1 - cliente no esta conforme con atencion del dia de la incidencia. Hace mencion que no es primera vez que ocurre el mismo problema"/>
    <x v="0"/>
    <x v="0"/>
    <x v="0"/>
    <x v="0"/>
    <n v="0.5"/>
    <n v="0.5"/>
    <n v="0.5"/>
    <n v="0.5"/>
    <n v="0.5"/>
    <n v="0.5"/>
    <n v="0"/>
    <n v="0.25"/>
    <n v="0"/>
    <n v="0"/>
    <n v="0.17499999999999999"/>
    <n v="0.72250000000000003"/>
    <x v="0"/>
  </r>
  <r>
    <s v="1626897"/>
    <s v="207624012022135907"/>
    <s v="DF20227272263"/>
    <x v="4"/>
    <x v="3"/>
    <s v="Cristobal toro"/>
    <s v="San sebastian 2711 dpto 1502"/>
    <s v="Las Condes"/>
    <x v="0"/>
    <s v="Cumple"/>
    <s v="Cumple"/>
    <s v="No Aplica"/>
    <s v="No Aplica"/>
    <s v="Cumple"/>
    <s v="Cumple"/>
    <s v="Si"/>
    <s v="Maria parra"/>
    <s v="947395971"/>
    <s v="Cumple"/>
    <s v="Cumple"/>
    <s v="Cumple"/>
    <s v="Cumple"/>
    <s v="Cumple"/>
    <s v="Todo normal , sin anomalias"/>
    <x v="0"/>
    <x v="0"/>
    <x v="0"/>
    <x v="0"/>
    <n v="0.5"/>
    <n v="0.5"/>
    <n v="0.5"/>
    <n v="0.5"/>
    <n v="0.5"/>
    <n v="0.5"/>
    <n v="0.25"/>
    <n v="0.25"/>
    <n v="0.5"/>
    <n v="0.5"/>
    <n v="0.5"/>
    <n v="1"/>
    <x v="1"/>
  </r>
  <r>
    <s v="1626888"/>
    <s v="207524012022133514"/>
    <s v="DF20227276630"/>
    <x v="4"/>
    <x v="7"/>
    <s v="AARON HUENCHUMIL"/>
    <s v="Eleodoro Asterquiza #590"/>
    <s v="La Reina"/>
    <x v="0"/>
    <s v="Cumple"/>
    <s v="Cumple"/>
    <s v="Cumple"/>
    <s v="Cumple"/>
    <s v="Cumple"/>
    <s v="Cumple"/>
    <s v="Si"/>
    <s v="S/N"/>
    <s v="S/N"/>
    <s v="Cumple"/>
    <s v="Cumple"/>
    <s v="Cumple"/>
    <s v="Cumple"/>
    <s v="Cumple"/>
    <s v="1 - trabajo descrito en informe de cuadrilla, si concuerda con lo visto en terreno."/>
    <x v="0"/>
    <x v="0"/>
    <x v="0"/>
    <x v="0"/>
    <n v="0.5"/>
    <n v="0.5"/>
    <n v="0.5"/>
    <n v="0.5"/>
    <n v="0.5"/>
    <n v="0.5"/>
    <n v="0.25"/>
    <n v="0.25"/>
    <n v="0.5"/>
    <n v="0.5"/>
    <n v="0.5"/>
    <n v="1"/>
    <x v="0"/>
  </r>
  <r>
    <s v="1626887"/>
    <s v="207624012022133427"/>
    <s v="DF20227271842"/>
    <x v="4"/>
    <x v="12"/>
    <s v="Cristobal toro"/>
    <s v="Roger de flor 2871 oficina 402"/>
    <s v="Las Condes"/>
    <x v="0"/>
    <s v="Cumple"/>
    <s v="Cumple"/>
    <s v="No Cumple"/>
    <s v="No Cumple"/>
    <s v="Cumple"/>
    <s v="Cumple"/>
    <s v="Si"/>
    <s v="Antonio ormeño"/>
    <s v="222332670"/>
    <s v="Cumple"/>
    <s v="Cumple"/>
    <s v="Cumple"/>
    <s v="Cumple"/>
    <s v="Cumple"/>
    <s v="Todo normal a la inspeccion"/>
    <x v="0"/>
    <x v="0"/>
    <x v="0"/>
    <x v="0"/>
    <n v="0.5"/>
    <n v="0.5"/>
    <n v="0"/>
    <n v="0"/>
    <n v="0.5"/>
    <n v="0.5"/>
    <n v="0.25"/>
    <n v="0.25"/>
    <n v="0.5"/>
    <n v="0.5"/>
    <n v="0.5"/>
    <n v="0.7"/>
    <x v="1"/>
  </r>
  <r>
    <s v="1626876"/>
    <s v="207524012022131557"/>
    <s v="DF20227275117"/>
    <x v="4"/>
    <x v="8"/>
    <s v="AARON HUENCHUMIL"/>
    <s v="Jose Arrieta #6524"/>
    <s v="La Reina"/>
    <x v="0"/>
    <s v="Cumple"/>
    <s v="Cumple"/>
    <s v="No Aplica"/>
    <s v="No Aplica"/>
    <s v="Cumple"/>
    <s v="Cumple"/>
    <s v="Si"/>
    <s v="S/N"/>
    <s v="S/N"/>
    <s v="Cumple"/>
    <s v="Cumple"/>
    <s v="Cumple"/>
    <s v="No Cumple"/>
    <s v="Cumple Parcialmente"/>
    <s v="1 - cliente queda conforme con servicio"/>
    <x v="0"/>
    <x v="0"/>
    <x v="0"/>
    <x v="0"/>
    <n v="0.5"/>
    <n v="0.5"/>
    <n v="0.5"/>
    <n v="0.5"/>
    <n v="0.5"/>
    <n v="0.5"/>
    <n v="0.25"/>
    <n v="0.25"/>
    <n v="0.5"/>
    <n v="0"/>
    <n v="0.17499999999999999"/>
    <n v="0.83500000000000008"/>
    <x v="0"/>
  </r>
  <r>
    <s v="1626872"/>
    <s v="207624012022130902"/>
    <s v="DF20227271370"/>
    <x v="4"/>
    <x v="12"/>
    <s v="Cristobal toro"/>
    <s v="Carmencita 265"/>
    <s v="Las Condes"/>
    <x v="0"/>
    <s v="Cumple"/>
    <s v="Cumple"/>
    <s v="No Aplica"/>
    <s v="No Aplica"/>
    <s v="Cumple"/>
    <s v="Cumple"/>
    <s v="Si"/>
    <s v="No da nombre , no da telefono , solo trabaja ahi"/>
    <s v="S/N"/>
    <s v="Cumple"/>
    <s v="Cumple"/>
    <s v="Cumple"/>
    <s v="Cumple"/>
    <s v="Cumple"/>
    <s v="Todo normal , ninguna anomalia"/>
    <x v="0"/>
    <x v="0"/>
    <x v="0"/>
    <x v="0"/>
    <n v="0.5"/>
    <n v="0.5"/>
    <n v="0.5"/>
    <n v="0.5"/>
    <n v="0.5"/>
    <n v="0.5"/>
    <n v="0.25"/>
    <n v="0.25"/>
    <n v="0.5"/>
    <n v="0.5"/>
    <n v="0.5"/>
    <n v="1"/>
    <x v="1"/>
  </r>
  <r>
    <s v="1626838"/>
    <s v="207524012022125541"/>
    <s v="DF20227274449"/>
    <x v="4"/>
    <x v="14"/>
    <s v="AARON HUENCHUMIL"/>
    <s v="Bramante #610"/>
    <s v="La Reina"/>
    <x v="0"/>
    <s v="Cumple"/>
    <s v="Cumple"/>
    <s v="No Aplica"/>
    <s v="No Aplica"/>
    <s v="Cumple"/>
    <s v="Cumple"/>
    <s v="No"/>
    <s v="S/N"/>
    <s v="S/N"/>
    <s v="No Aplica"/>
    <s v="No Aplica"/>
    <s v="No Aplica"/>
    <s v="No Cumple"/>
    <s v="Cumple Parcialmente"/>
    <s v="1 - cliente no se encuentre en domicilio"/>
    <x v="0"/>
    <x v="0"/>
    <x v="0"/>
    <x v="0"/>
    <n v="0.5"/>
    <n v="0.5"/>
    <n v="0.5"/>
    <n v="0.5"/>
    <n v="0.5"/>
    <n v="0.5"/>
    <n v="0.25"/>
    <n v="0.25"/>
    <n v="0.5"/>
    <n v="0"/>
    <n v="0.17499999999999999"/>
    <n v="0.83500000000000008"/>
    <x v="0"/>
  </r>
  <r>
    <s v="1626453"/>
    <s v="207624012022124507"/>
    <s v="DF20227272468"/>
    <x v="4"/>
    <x v="1"/>
    <s v="Cristobal toro"/>
    <s v="La gloria 30 dpto 38"/>
    <s v="Las Condes"/>
    <x v="0"/>
    <s v="Cumple"/>
    <s v="Cumple"/>
    <s v="No Aplica"/>
    <s v="No Aplica"/>
    <s v="Cumple"/>
    <s v="Cumple"/>
    <s v="Si"/>
    <s v="Ivan del campo"/>
    <s v="S/N"/>
    <s v="Cumple"/>
    <s v="Cumple"/>
    <s v="Cumple"/>
    <s v="Cumple"/>
    <s v="Cumple"/>
    <s v="Todo normal , sin anomalias"/>
    <x v="0"/>
    <x v="0"/>
    <x v="0"/>
    <x v="0"/>
    <n v="0.5"/>
    <n v="0.5"/>
    <n v="0.5"/>
    <n v="0.5"/>
    <n v="0.5"/>
    <n v="0.5"/>
    <n v="0.25"/>
    <n v="0.25"/>
    <n v="0.5"/>
    <n v="0.5"/>
    <n v="0.5"/>
    <n v="1"/>
    <x v="1"/>
  </r>
  <r>
    <s v="1626040"/>
    <s v="207624012022121443"/>
    <s v="DF20227271177"/>
    <x v="4"/>
    <x v="4"/>
    <s v="Cristobal toro"/>
    <s v="Luis zegers 365"/>
    <s v="Las Condes"/>
    <x v="0"/>
    <s v="Cumple"/>
    <s v="Cumple"/>
    <s v="No Cumple"/>
    <s v="No Cumple"/>
    <s v="Cumple"/>
    <s v="Cumple"/>
    <s v="Si"/>
    <s v="Atiende asesora del hogar , no da nombre"/>
    <s v="S/N"/>
    <s v="Cumple"/>
    <s v="Cumple"/>
    <s v="Cumple"/>
    <s v="Cumple"/>
    <s v="Cumple"/>
    <s v="Todo normal , sin acceso a medidor"/>
    <x v="0"/>
    <x v="0"/>
    <x v="0"/>
    <x v="0"/>
    <n v="0.5"/>
    <n v="0.5"/>
    <n v="0"/>
    <n v="0"/>
    <n v="0.5"/>
    <n v="0.5"/>
    <n v="0.25"/>
    <n v="0.25"/>
    <n v="0.5"/>
    <n v="0.5"/>
    <n v="0.5"/>
    <n v="0.7"/>
    <x v="1"/>
  </r>
  <r>
    <s v="1626037"/>
    <s v="207524012022121042"/>
    <s v="DF20227277068"/>
    <x v="4"/>
    <x v="11"/>
    <s v="AARON HUENCHUMIL"/>
    <s v="Av Larrain #5922 dp 208"/>
    <s v="La Reina"/>
    <x v="0"/>
    <s v="Cumple"/>
    <s v="Cumple"/>
    <s v="No Aplica"/>
    <s v="No Aplica"/>
    <s v="Cumple"/>
    <s v="Cumple"/>
    <s v="Si"/>
    <s v="S/N"/>
    <s v="S/N"/>
    <s v="Cumple"/>
    <s v="Cumple"/>
    <s v="Cumple"/>
    <s v="Cumple"/>
    <s v="Cumple"/>
    <s v="1 - cliente no se encontraba en domicilio. 2 - conserje permite acceso a medidor y asegura que personal tecnico de cuadrilla asistio el problema"/>
    <x v="0"/>
    <x v="0"/>
    <x v="0"/>
    <x v="0"/>
    <n v="0.5"/>
    <n v="0.5"/>
    <n v="0.5"/>
    <n v="0.5"/>
    <n v="0.5"/>
    <n v="0.5"/>
    <n v="0.25"/>
    <n v="0.25"/>
    <n v="0.5"/>
    <n v="0.5"/>
    <n v="0.5"/>
    <n v="1"/>
    <x v="0"/>
  </r>
  <r>
    <s v="1625896"/>
    <s v="207524012022113520"/>
    <s v="DF20227272941"/>
    <x v="4"/>
    <x v="0"/>
    <s v="AARON HUENCHUMIL"/>
    <s v="Egaña #252 local 1"/>
    <s v="La Reina"/>
    <x v="0"/>
    <s v="Cumple"/>
    <s v="Cumple Parcialmente"/>
    <s v="No Aplica"/>
    <s v="No Aplica"/>
    <s v="No Aplica"/>
    <s v="No Aplica"/>
    <s v="Si"/>
    <s v="S/N"/>
    <s v="S/N"/>
    <s v="No Aplica"/>
    <s v="No Aplica"/>
    <s v="No Aplica"/>
    <s v="No Cumple"/>
    <s v="Cumple Parcialmente"/>
    <s v="1 - la fotografia en informe de cuadrilla pertenece a la direccion EGAÑA #322 y cliente asegura nunca haber venido personal tecnico  2 - segun direccion de N°de incidencia (EGAÑA #252 LOCAL 1), corresponde a una tienda de mascotas. Se entrevista a personal del local y ocurre la misma situacion, aseguran que personal tecnico nunca fue y que no tuvieron el ITM operado"/>
    <x v="0"/>
    <x v="0"/>
    <x v="0"/>
    <x v="0"/>
    <n v="0.5"/>
    <n v="0"/>
    <n v="0.5"/>
    <n v="0.5"/>
    <n v="0.5"/>
    <n v="0.5"/>
    <n v="0.25"/>
    <n v="0.25"/>
    <n v="0.5"/>
    <n v="0"/>
    <n v="0.17499999999999999"/>
    <n v="0.7350000000000001"/>
    <x v="0"/>
  </r>
  <r>
    <s v="1625895"/>
    <s v="207624012022113706"/>
    <s v="DF20227271484"/>
    <x v="4"/>
    <x v="12"/>
    <s v="Cristobal toro"/>
    <s v="San francisco de asis 115"/>
    <s v="Las Condes"/>
    <x v="0"/>
    <s v="Cumple"/>
    <s v="Cumple"/>
    <s v="No Aplica"/>
    <s v="No Aplica"/>
    <s v="Cumple"/>
    <s v="Cumple"/>
    <s v="No"/>
    <s v="S/N"/>
    <s v="S/N"/>
    <s v="No Aplica"/>
    <s v="No Aplica"/>
    <s v="No Aplica"/>
    <s v="No Cumple"/>
    <s v="Cumple Parcialmente"/>
    <s v="Todo normal , sin acceso a medidor"/>
    <x v="0"/>
    <x v="0"/>
    <x v="0"/>
    <x v="0"/>
    <n v="0.5"/>
    <n v="0.5"/>
    <n v="0.5"/>
    <n v="0.5"/>
    <n v="0.5"/>
    <n v="0.5"/>
    <n v="0.25"/>
    <n v="0.25"/>
    <n v="0.5"/>
    <n v="0"/>
    <n v="0.17499999999999999"/>
    <n v="0.83500000000000008"/>
    <x v="1"/>
  </r>
  <r>
    <s v="1625720"/>
    <s v="207624012022111138"/>
    <s v="DF20227271332"/>
    <x v="4"/>
    <x v="12"/>
    <s v="Cristobal toro"/>
    <s v="Camino la fuente 1081  p/s  26"/>
    <s v="Las Condes"/>
    <x v="0"/>
    <s v="Cumple"/>
    <s v="Cumple"/>
    <s v="No Aplica"/>
    <s v="No Aplica"/>
    <s v="Cumple"/>
    <s v="Cumple"/>
    <s v="Si"/>
    <s v="No da nombre , informe dentro de condominio"/>
    <s v="S/N"/>
    <s v="Cumple"/>
    <s v="Cumple"/>
    <s v="Cumple"/>
    <s v="Cumple"/>
    <s v="Cumple"/>
    <s v="Se verifica , todo normal"/>
    <x v="0"/>
    <x v="0"/>
    <x v="0"/>
    <x v="0"/>
    <n v="0.5"/>
    <n v="0.5"/>
    <n v="0.5"/>
    <n v="0.5"/>
    <n v="0.5"/>
    <n v="0.5"/>
    <n v="0.25"/>
    <n v="0.25"/>
    <n v="0.5"/>
    <n v="0.5"/>
    <n v="0.5"/>
    <n v="1"/>
    <x v="1"/>
  </r>
  <r>
    <s v="1625719"/>
    <s v="207524012022111042"/>
    <s v="DF20227273282"/>
    <x v="4"/>
    <x v="0"/>
    <s v="AARON HUENCHUMIL"/>
    <s v="Helsinski #5729"/>
    <s v="La Reina"/>
    <x v="0"/>
    <s v="Cumple"/>
    <s v="Cumple"/>
    <s v="Cumple"/>
    <s v="Cumple"/>
    <s v="Cumple"/>
    <s v="Cumple"/>
    <s v="No"/>
    <s v="S/N"/>
    <s v="S/N"/>
    <s v="No Aplica"/>
    <s v="No Aplica"/>
    <s v="No Aplica"/>
    <s v="Cumple"/>
    <s v="Cumple"/>
    <s v="1 - cliente no se encontraba en domicilio, por ende no se pudo hacer revision del trabajo descrito por informe de cuadrilla"/>
    <x v="0"/>
    <x v="0"/>
    <x v="0"/>
    <x v="0"/>
    <n v="0.5"/>
    <n v="0.5"/>
    <n v="0.5"/>
    <n v="0.5"/>
    <n v="0.5"/>
    <n v="0.5"/>
    <n v="0.25"/>
    <n v="0.25"/>
    <n v="0.5"/>
    <n v="0.5"/>
    <n v="0.5"/>
    <n v="1"/>
    <x v="0"/>
  </r>
  <r>
    <s v="1630267"/>
    <s v="207525012022164953"/>
    <s v="DF20227276358"/>
    <x v="5"/>
    <x v="7"/>
    <s v="AARON HUENCHUMIL"/>
    <s v="Alcalde Alejandro Chadwick #2582"/>
    <s v="La Reina"/>
    <x v="0"/>
    <s v="Cumple"/>
    <s v="Cumple"/>
    <s v="No Aplica"/>
    <s v="No Aplica"/>
    <s v="Cumple"/>
    <s v="Cumple"/>
    <s v="No"/>
    <s v="S/N"/>
    <s v="S/N"/>
    <s v="No Aplica"/>
    <s v="No Aplica"/>
    <s v="No Aplica"/>
    <s v="No Cumple"/>
    <s v="Cumple"/>
    <s v="1 - cliente no se encuentra en domicilio"/>
    <x v="0"/>
    <x v="0"/>
    <x v="0"/>
    <x v="0"/>
    <n v="0.5"/>
    <n v="0.5"/>
    <n v="0.5"/>
    <n v="0.5"/>
    <n v="0.5"/>
    <n v="0.5"/>
    <n v="0.25"/>
    <n v="0.25"/>
    <n v="0.5"/>
    <n v="0"/>
    <n v="0.5"/>
    <n v="0.9"/>
    <x v="0"/>
  </r>
  <r>
    <s v="1630259"/>
    <s v="207625012022164812"/>
    <s v="DF20227276379"/>
    <x v="5"/>
    <x v="7"/>
    <s v="Cristobal toro"/>
    <s v="Avenida ossa 2119"/>
    <s v="La Reina"/>
    <x v="0"/>
    <s v="Cumple"/>
    <s v="Cumple"/>
    <s v="No Aplica"/>
    <s v="No Aplica"/>
    <s v="Cumple"/>
    <s v="Cumple"/>
    <s v="No"/>
    <s v="S/N"/>
    <s v="S/N"/>
    <s v="No Aplica"/>
    <s v="No Aplica"/>
    <s v="No Aplica"/>
    <s v="Cumple"/>
    <s v="Cumple Parcialmente"/>
    <s v="Se verifica y es lo que personal informa en terreno , ninguna anomalia"/>
    <x v="0"/>
    <x v="0"/>
    <x v="0"/>
    <x v="0"/>
    <n v="0.5"/>
    <n v="0.5"/>
    <n v="0.5"/>
    <n v="0.5"/>
    <n v="0.5"/>
    <n v="0.5"/>
    <n v="0.25"/>
    <n v="0.25"/>
    <n v="0.5"/>
    <n v="0.5"/>
    <n v="0.17499999999999999"/>
    <n v="0.93500000000000005"/>
    <x v="0"/>
  </r>
  <r>
    <s v="1630240"/>
    <s v="207625012022162621"/>
    <s v="DF20227274894"/>
    <x v="5"/>
    <x v="9"/>
    <s v="Cristobal toro"/>
    <s v="Mariano sanchez fontecilla frente 2020"/>
    <s v="La Reina"/>
    <x v="0"/>
    <s v="Cumple"/>
    <s v="Cumple"/>
    <s v="No Aplica"/>
    <s v="No Aplica"/>
    <s v="Cumple"/>
    <s v="Cumple"/>
    <s v="No"/>
    <s v="S/N"/>
    <s v="S/N"/>
    <s v="No Aplica"/>
    <s v="No Aplica"/>
    <s v="No Aplica"/>
    <s v="Cumple"/>
    <s v="Cumple Parcialmente"/>
    <s v="Corresponde a medidor trifasico de antena entel  ."/>
    <x v="0"/>
    <x v="0"/>
    <x v="0"/>
    <x v="0"/>
    <n v="0.5"/>
    <n v="0.5"/>
    <n v="0.5"/>
    <n v="0.5"/>
    <n v="0.5"/>
    <n v="0.5"/>
    <n v="0.25"/>
    <n v="0.25"/>
    <n v="0.5"/>
    <n v="0.5"/>
    <n v="0.17499999999999999"/>
    <n v="0.93500000000000005"/>
    <x v="0"/>
  </r>
  <r>
    <s v="1630239"/>
    <s v="207525012022162607"/>
    <s v="DF20227278301"/>
    <x v="5"/>
    <x v="6"/>
    <s v="AARON HUENCHUMIL"/>
    <s v="Reina Victoria #7036"/>
    <s v="La Reina"/>
    <x v="0"/>
    <s v="Cumple"/>
    <s v="Cumple"/>
    <s v="No Aplica"/>
    <s v="No Aplica"/>
    <s v="Cumple"/>
    <s v="Cumple"/>
    <s v="Si"/>
    <s v="S/N"/>
    <s v="S/N"/>
    <s v="Cumple"/>
    <s v="Cumple"/>
    <s v="Cumple"/>
    <s v="No Cumple"/>
    <s v="Cumple Parcialmente"/>
    <s v="1 - Cliente confirma que problema o falla era en el interior de su domicilio"/>
    <x v="0"/>
    <x v="0"/>
    <x v="0"/>
    <x v="0"/>
    <n v="0.5"/>
    <n v="0.5"/>
    <n v="0.5"/>
    <n v="0.5"/>
    <n v="0.5"/>
    <n v="0.5"/>
    <n v="0.25"/>
    <n v="0.25"/>
    <n v="0.5"/>
    <n v="0"/>
    <n v="0.17499999999999999"/>
    <n v="0.83500000000000008"/>
    <x v="0"/>
  </r>
  <r>
    <s v="1630231"/>
    <s v="207525012022161038"/>
    <s v="DF20227277663"/>
    <x v="5"/>
    <x v="13"/>
    <s v="AARON HUENCHUMIL"/>
    <s v="Mateo de Toro y Zambrano #1349 casa A"/>
    <s v="La Reina"/>
    <x v="0"/>
    <s v="Cumple"/>
    <s v="Cumple"/>
    <s v="No Aplica"/>
    <s v="No Aplica"/>
    <s v="Cumple"/>
    <s v="Cumple"/>
    <s v="Si"/>
    <s v="S/N"/>
    <s v="S/N"/>
    <s v="No Cumple"/>
    <s v="Cumple"/>
    <s v="Cumple"/>
    <s v="Cumple"/>
    <s v="Cumple"/>
    <s v="1 - En informe de cuadrilla hace mencion a reapriete en UT. Nana del domicilio asegura que personal tecnico nunca entro a domicilio a realizar ningun tipo de trabajo en el medidor. Que solo fue en la via publica"/>
    <x v="0"/>
    <x v="0"/>
    <x v="0"/>
    <x v="0"/>
    <n v="0.5"/>
    <n v="0.5"/>
    <n v="0.5"/>
    <n v="0.5"/>
    <n v="0.5"/>
    <n v="0.5"/>
    <n v="0"/>
    <n v="0.25"/>
    <n v="0.5"/>
    <n v="0.5"/>
    <n v="0.5"/>
    <n v="0.96249999999999991"/>
    <x v="0"/>
  </r>
  <r>
    <s v="1630217"/>
    <s v="207625012022155654"/>
    <s v="DF20227271085"/>
    <x v="5"/>
    <x v="4"/>
    <s v="Cristobal toro"/>
    <s v="Vicente perez rosales 1244"/>
    <s v="La Reina"/>
    <x v="0"/>
    <s v="Cumple"/>
    <s v="Cumple"/>
    <s v="No Aplica"/>
    <s v="No Aplica"/>
    <s v="Cumple"/>
    <s v="Cumple"/>
    <s v="No"/>
    <s v="S/N"/>
    <s v="S/N"/>
    <s v="No Aplica"/>
    <s v="No Aplica"/>
    <s v="No Aplica"/>
    <s v="No Cumple"/>
    <s v="Cumple Parcialmente"/>
    <s v="Sin moradores , vecina del 1246 indica que efectivamente visualizaron a personal de emergencia ese dia , no da nombre"/>
    <x v="0"/>
    <x v="0"/>
    <x v="0"/>
    <x v="0"/>
    <n v="0.5"/>
    <n v="0.5"/>
    <n v="0.5"/>
    <n v="0.5"/>
    <n v="0.5"/>
    <n v="0.5"/>
    <n v="0.25"/>
    <n v="0.25"/>
    <n v="0.5"/>
    <n v="0"/>
    <n v="0.17499999999999999"/>
    <n v="0.83500000000000008"/>
    <x v="0"/>
  </r>
  <r>
    <s v="1630215"/>
    <s v="207525012022155446"/>
    <s v="DF20227277482"/>
    <x v="5"/>
    <x v="13"/>
    <s v="AARON HUENCHUMIL"/>
    <s v="Santa Rita #1165"/>
    <s v="La Reina"/>
    <x v="0"/>
    <s v="Cumple"/>
    <s v="Cumple"/>
    <s v="Cumple"/>
    <s v="Cumple"/>
    <s v="Cumple"/>
    <s v="Cumple"/>
    <s v="No"/>
    <s v="S/N"/>
    <s v="S/N"/>
    <s v="No Aplica"/>
    <s v="No Aplica"/>
    <s v="No Aplica"/>
    <s v="Cumple"/>
    <s v="Cumple"/>
    <s v="1- Se cumple el diagnostico de la falla y la solucion por parte del informe realizado por cuadrilla"/>
    <x v="0"/>
    <x v="0"/>
    <x v="0"/>
    <x v="0"/>
    <n v="0.5"/>
    <n v="0.5"/>
    <n v="0.5"/>
    <n v="0.5"/>
    <n v="0.5"/>
    <n v="0.5"/>
    <n v="0.25"/>
    <n v="0.25"/>
    <n v="0.5"/>
    <n v="0.5"/>
    <n v="0.5"/>
    <n v="1"/>
    <x v="0"/>
  </r>
  <r>
    <s v="1630191"/>
    <s v="207625012022153609"/>
    <s v="DF20227275816"/>
    <x v="5"/>
    <x v="15"/>
    <s v="Cristobal toro"/>
    <s v="Aguas claras 1571 bl sc"/>
    <s v="La Reina"/>
    <x v="0"/>
    <s v="Cumple"/>
    <s v="Cumple"/>
    <s v="Cumple"/>
    <s v="Cumple"/>
    <s v="Cumple"/>
    <s v="Cumple"/>
    <s v="No"/>
    <s v="S/N"/>
    <s v="S/N"/>
    <s v="Cumple"/>
    <s v="Cumple"/>
    <s v="Cumple"/>
    <s v="Cumple"/>
    <s v="Cumple Parcialmente"/>
    <s v="Atiende guardia que, corrobora visita de personal de emergencia , guardia no da nombre . Pero indica que estuvo todo bien"/>
    <x v="0"/>
    <x v="0"/>
    <x v="0"/>
    <x v="0"/>
    <n v="0.5"/>
    <n v="0.5"/>
    <n v="0.5"/>
    <n v="0.5"/>
    <n v="0.5"/>
    <n v="0.5"/>
    <n v="0.25"/>
    <n v="0.25"/>
    <n v="0.5"/>
    <n v="0.5"/>
    <n v="0.17499999999999999"/>
    <n v="0.93500000000000005"/>
    <x v="0"/>
  </r>
  <r>
    <s v="1630187"/>
    <s v="207525012022152718"/>
    <s v="DF20227277656"/>
    <x v="5"/>
    <x v="13"/>
    <s v="AARON HUENCHUMIL"/>
    <s v="Via Regina #6911"/>
    <s v="La Reina"/>
    <x v="0"/>
    <s v="Cumple"/>
    <s v="Cumple"/>
    <s v="No Aplica"/>
    <s v="No Aplica"/>
    <s v="Cumple"/>
    <s v="Cumple"/>
    <s v="No"/>
    <s v="S/N"/>
    <s v="S/N"/>
    <s v="No Aplica"/>
    <s v="No Aplica"/>
    <s v="No Aplica"/>
    <s v="No Cumple"/>
    <s v="Cumple Parcialmente"/>
    <s v="1 - No se encontraba cliente en domicilio, solo se encontraban unos maestros en el domicilio y si reconocen que existio un corte de suministro electrico"/>
    <x v="0"/>
    <x v="0"/>
    <x v="0"/>
    <x v="0"/>
    <n v="0.5"/>
    <n v="0.5"/>
    <n v="0.5"/>
    <n v="0.5"/>
    <n v="0.5"/>
    <n v="0.5"/>
    <n v="0.25"/>
    <n v="0.25"/>
    <n v="0.5"/>
    <n v="0"/>
    <n v="0.17499999999999999"/>
    <n v="0.83500000000000008"/>
    <x v="0"/>
  </r>
  <r>
    <s v="1630152"/>
    <s v="207525012022145501"/>
    <s v="DF20227272935"/>
    <x v="5"/>
    <x v="1"/>
    <s v="AARON HUENCHUMIL"/>
    <s v="Helsinski #5729"/>
    <s v="La Reina"/>
    <x v="0"/>
    <s v="Cumple"/>
    <s v="Cumple"/>
    <s v="No Cumple"/>
    <s v="No Cumple"/>
    <s v="Cumple"/>
    <s v="Cumple"/>
    <s v="No"/>
    <s v="S/N"/>
    <s v="S/N"/>
    <s v="No Aplica"/>
    <s v="No Aplica"/>
    <s v="No Aplica"/>
    <s v="Cumple"/>
    <s v="Cumple"/>
    <s v="1 - en descripcion del trabajo realizado por cuadrilla, hace mencion de cambio de fusibles NH y no los declara en detallado de materiales utilizados"/>
    <x v="0"/>
    <x v="0"/>
    <x v="0"/>
    <x v="0"/>
    <n v="0.5"/>
    <n v="0.5"/>
    <n v="0"/>
    <n v="0"/>
    <n v="0.5"/>
    <n v="0.5"/>
    <n v="0.25"/>
    <n v="0.25"/>
    <n v="0.5"/>
    <n v="0.5"/>
    <n v="0.5"/>
    <n v="0.7"/>
    <x v="0"/>
  </r>
  <r>
    <s v="1629784"/>
    <s v="207625012022143148"/>
    <s v="DF20227276318"/>
    <x v="5"/>
    <x v="7"/>
    <s v="Cristobal toro"/>
    <s v="Valenzuela puelma 10061"/>
    <s v="La Reina"/>
    <x v="0"/>
    <s v="Cumple"/>
    <s v="Cumple"/>
    <s v="No Aplica"/>
    <s v="No Aplica"/>
    <s v="Cumple"/>
    <s v="Cumple"/>
    <s v="Si"/>
    <s v="No da nombre , solo atiende por citofono"/>
    <s v="S/N"/>
    <s v="Cumple"/>
    <s v="Cumple"/>
    <s v="Cumple"/>
    <s v="No Cumple"/>
    <s v="No Cumple"/>
    <s v="Sin acceso , cliente atiende por citofono"/>
    <x v="0"/>
    <x v="0"/>
    <x v="0"/>
    <x v="0"/>
    <n v="0.5"/>
    <n v="0.5"/>
    <n v="0.5"/>
    <n v="0.5"/>
    <n v="0.5"/>
    <n v="0.5"/>
    <n v="0.25"/>
    <n v="0.25"/>
    <n v="0.5"/>
    <n v="0"/>
    <n v="0"/>
    <n v="0.8"/>
    <x v="0"/>
  </r>
  <r>
    <s v="1628615"/>
    <s v="207625012022123239"/>
    <s v="DF20227272806"/>
    <x v="5"/>
    <x v="1"/>
    <s v="Cristobal toro"/>
    <s v="Cristobal colon 3837 dpto 42"/>
    <s v="Las Condes"/>
    <x v="0"/>
    <s v="Cumple"/>
    <s v="Cumple"/>
    <s v="No Aplica"/>
    <s v="No Aplica"/>
    <s v="Cumple"/>
    <s v="Cumple"/>
    <s v="No"/>
    <s v="S/N"/>
    <s v="S/N"/>
    <s v="No Aplica"/>
    <s v="No Aplica"/>
    <s v="No Aplica"/>
    <s v="Cumple"/>
    <s v="Cumple"/>
    <s v="Se verifica todo bien , concerge no da nombre y sin moradores domicilio"/>
    <x v="0"/>
    <x v="0"/>
    <x v="0"/>
    <x v="0"/>
    <n v="0.5"/>
    <n v="0.5"/>
    <n v="0.5"/>
    <n v="0.5"/>
    <n v="0.5"/>
    <n v="0.5"/>
    <n v="0.25"/>
    <n v="0.25"/>
    <n v="0.5"/>
    <n v="0.5"/>
    <n v="0.5"/>
    <n v="1"/>
    <x v="1"/>
  </r>
  <r>
    <s v="1628518"/>
    <s v="207625012022114630"/>
    <s v="DF20227271452"/>
    <x v="5"/>
    <x v="12"/>
    <s v="Cristobal toro"/>
    <s v="Caletera kennedy - manquehue"/>
    <s v="Las Condes"/>
    <x v="0"/>
    <s v="Cumple"/>
    <s v="Cumple"/>
    <s v="No Aplica"/>
    <s v="No Aplica"/>
    <s v="Cumple"/>
    <s v="Cumple"/>
    <s v="No"/>
    <s v="S/N"/>
    <s v="S/N"/>
    <s v="No Aplica"/>
    <s v="No Aplica"/>
    <s v="No Aplica"/>
    <s v="Cumple"/>
    <s v="Cumple"/>
    <s v="Se verifica , problema exterior , frente a manquehue 887 , con av kennedy"/>
    <x v="0"/>
    <x v="0"/>
    <x v="0"/>
    <x v="0"/>
    <n v="0.5"/>
    <n v="0.5"/>
    <n v="0.5"/>
    <n v="0.5"/>
    <n v="0.5"/>
    <n v="0.5"/>
    <n v="0.25"/>
    <n v="0.25"/>
    <n v="0.5"/>
    <n v="0.5"/>
    <n v="0.5"/>
    <n v="1"/>
    <x v="1"/>
  </r>
  <r>
    <s v="1628363"/>
    <s v="207625012022105605"/>
    <s v="DF20227271193"/>
    <x v="5"/>
    <x v="4"/>
    <s v="Cristobal toro"/>
    <s v="El bosque sur 115 p/3 f"/>
    <s v="Las Condes"/>
    <x v="0"/>
    <s v="Cumple"/>
    <s v="Cumple"/>
    <s v="No Aplica"/>
    <s v="No Aplica"/>
    <s v="Cumple"/>
    <s v="Cumple"/>
    <s v="No"/>
    <s v="S/N"/>
    <s v="S/N"/>
    <s v="No Aplica"/>
    <s v="No Aplica"/>
    <s v="No Aplica"/>
    <s v="Cumple"/>
    <s v="Cumple"/>
    <s v="Sin acceso a medidores , se conversa con un vecino , corroborando visita de tecnicos , pero no entrega mas datos , no permite acceso a medidores"/>
    <x v="0"/>
    <x v="0"/>
    <x v="0"/>
    <x v="0"/>
    <n v="0.5"/>
    <n v="0.5"/>
    <n v="0.5"/>
    <n v="0.5"/>
    <n v="0.5"/>
    <n v="0.5"/>
    <n v="0.25"/>
    <n v="0.25"/>
    <n v="0.5"/>
    <n v="0.5"/>
    <n v="0.5"/>
    <n v="1"/>
    <x v="1"/>
  </r>
  <r>
    <s v="1628111"/>
    <s v="207625012022100219"/>
    <s v="DF20227270847"/>
    <x v="5"/>
    <x v="2"/>
    <s v="Cristobal toro"/>
    <s v="Apoquindo 2735 dpto 204"/>
    <s v="Las Condes"/>
    <x v="0"/>
    <s v="Cumple"/>
    <s v="Cumple"/>
    <s v="No Aplica"/>
    <s v="No Aplica"/>
    <s v="Cumple"/>
    <s v="Cumple"/>
    <s v="Si"/>
    <s v="Javier hernandez  ( conserje ) , sin moradores"/>
    <s v="223351332"/>
    <s v="Cumple"/>
    <s v="Cumple"/>
    <s v="Cumple"/>
    <s v="No Cumple"/>
    <s v="No Cumple"/>
    <s v="Se verifica y conserje indica , que hay informacion pero del dpto 404 ese dia y que fue un problema interno , igual sin moradores ."/>
    <x v="0"/>
    <x v="0"/>
    <x v="0"/>
    <x v="0"/>
    <n v="0.5"/>
    <n v="0.5"/>
    <n v="0.5"/>
    <n v="0.5"/>
    <n v="0.5"/>
    <n v="0.5"/>
    <n v="0.25"/>
    <n v="0.25"/>
    <n v="0.5"/>
    <n v="0"/>
    <n v="0"/>
    <n v="0.8"/>
    <x v="1"/>
  </r>
  <r>
    <s v="1635374"/>
    <s v="207628012022112602"/>
    <s v="DF20227280294"/>
    <x v="6"/>
    <x v="16"/>
    <s v="Cristobal toro"/>
    <s v="Los laureles 1531"/>
    <s v="Vitacura"/>
    <x v="0"/>
    <s v="Cumple"/>
    <s v="Cumple"/>
    <s v="No Cumple"/>
    <s v="No Cumple"/>
    <s v="Cumple"/>
    <s v="Cumple"/>
    <s v="No"/>
    <s v="S/N"/>
    <s v="S/N"/>
    <s v="Cumple"/>
    <s v="Cumple"/>
    <s v="Cumple"/>
    <s v="Cumple"/>
    <s v="Cumple"/>
    <s v="Todo normal , sin anomalias"/>
    <x v="0"/>
    <x v="0"/>
    <x v="0"/>
    <x v="0"/>
    <n v="0.5"/>
    <n v="0.5"/>
    <n v="0"/>
    <n v="0"/>
    <n v="0.5"/>
    <n v="0.5"/>
    <n v="0.25"/>
    <n v="0.25"/>
    <n v="0.5"/>
    <n v="0.5"/>
    <n v="0.5"/>
    <n v="0.7"/>
    <x v="1"/>
  </r>
  <r>
    <s v="1632383"/>
    <s v="207526012022172601"/>
    <s v="DF20227271183"/>
    <x v="6"/>
    <x v="4"/>
    <s v="AARON HUENCHUMIL"/>
    <s v="Av Jose Pedro Alessandri #1827 B dp 303"/>
    <s v="Ñuñoa"/>
    <x v="0"/>
    <s v="Cumple"/>
    <s v="Cumple"/>
    <s v="No Aplica"/>
    <s v="No Aplica"/>
    <s v="Cumple"/>
    <s v="Cumple"/>
    <s v="No"/>
    <s v="S/N"/>
    <s v="S/N"/>
    <s v="No Aplica"/>
    <s v="No Aplica"/>
    <s v="No Aplica"/>
    <s v="No Cumple"/>
    <s v="No Cumple"/>
    <s v="1 - cliente no se encontraba en dpto, pero conserje de edificio permitio el acceso a revision de ITM de medidor"/>
    <x v="0"/>
    <x v="0"/>
    <x v="0"/>
    <x v="0"/>
    <n v="0.5"/>
    <n v="0.5"/>
    <n v="0.5"/>
    <n v="0.5"/>
    <n v="0.5"/>
    <n v="0.5"/>
    <n v="0.25"/>
    <n v="0.25"/>
    <n v="0.5"/>
    <n v="0"/>
    <n v="0"/>
    <n v="0.8"/>
    <x v="0"/>
  </r>
  <r>
    <s v="1632319"/>
    <s v="207526012022165738"/>
    <s v="DF20227271257"/>
    <x v="6"/>
    <x v="12"/>
    <s v="AARON HUENCHUMIL"/>
    <s v="Av Jorge Pedro Alessandri #1280"/>
    <s v="Ñuñoa"/>
    <x v="0"/>
    <s v="Cumple"/>
    <s v="Cumple"/>
    <s v="No Aplica"/>
    <s v="No Aplica"/>
    <s v="Cumple"/>
    <s v="Cumple"/>
    <s v="Si"/>
    <s v="S/N"/>
    <s v="S/N"/>
    <s v="Cumple"/>
    <s v="Cumple"/>
    <s v="Cumple"/>
    <s v="Cumple"/>
    <s v="Cumple"/>
    <s v="1 - Cliente confirma que falla se encontraba en la instalacion subterranea y hasta hoy no ha vuelto a presentar problemas. 2 - clientes satisfechos con atencion"/>
    <x v="0"/>
    <x v="0"/>
    <x v="0"/>
    <x v="0"/>
    <n v="0.5"/>
    <n v="0.5"/>
    <n v="0.5"/>
    <n v="0.5"/>
    <n v="0.5"/>
    <n v="0.5"/>
    <n v="0.25"/>
    <n v="0.25"/>
    <n v="0.5"/>
    <n v="0.5"/>
    <n v="0.5"/>
    <n v="1"/>
    <x v="0"/>
  </r>
  <r>
    <s v="1632287"/>
    <s v="207626012022161945"/>
    <s v="DF20227276811"/>
    <x v="6"/>
    <x v="11"/>
    <s v="Cristobal toro"/>
    <s v="Geronimo de alderete 1587"/>
    <s v="Vitacura"/>
    <x v="0"/>
    <s v="Cumple"/>
    <s v="Cumple"/>
    <s v="No Aplica"/>
    <s v="No Aplica"/>
    <s v="Cumple"/>
    <s v="Cumple"/>
    <s v="Si"/>
    <s v="Jose melendez"/>
    <s v="950514687"/>
    <s v="Cumple"/>
    <s v="Cumple"/>
    <s v="Cumple"/>
    <s v="Cumple"/>
    <s v="Cumple"/>
    <s v="Corresponde a la direccion 1595 , medidor trifasico"/>
    <x v="0"/>
    <x v="0"/>
    <x v="0"/>
    <x v="0"/>
    <n v="0.5"/>
    <n v="0.5"/>
    <n v="0.5"/>
    <n v="0.5"/>
    <n v="0.5"/>
    <n v="0.5"/>
    <n v="0.25"/>
    <n v="0.25"/>
    <n v="0.5"/>
    <n v="0.5"/>
    <n v="0.5"/>
    <n v="1"/>
    <x v="1"/>
  </r>
  <r>
    <s v="1632277"/>
    <s v="207526012022160618"/>
    <s v="DF20227271354"/>
    <x v="6"/>
    <x v="12"/>
    <s v="AARON HUENCHUMIL"/>
    <s v="Grecia #3348 ps 14 dp 1409"/>
    <s v="Ñuñoa"/>
    <x v="0"/>
    <s v="Cumple"/>
    <s v="Cumple"/>
    <s v="No Aplica"/>
    <s v="No Aplica"/>
    <s v="Cumple"/>
    <s v="Cumple"/>
    <s v="No"/>
    <s v="S/N"/>
    <s v="S/N"/>
    <s v="No Aplica"/>
    <s v="No Aplica"/>
    <s v="No Aplica"/>
    <s v="No Cumple"/>
    <s v="Cumple Parcialmente"/>
    <s v="1 - cliente no se encontraba en domicilio, pero conserje permite el acceso a shaft electrico"/>
    <x v="0"/>
    <x v="0"/>
    <x v="0"/>
    <x v="0"/>
    <n v="0.5"/>
    <n v="0.5"/>
    <n v="0.5"/>
    <n v="0.5"/>
    <n v="0.5"/>
    <n v="0.5"/>
    <n v="0.25"/>
    <n v="0.25"/>
    <n v="0.5"/>
    <n v="0"/>
    <n v="0.17499999999999999"/>
    <n v="0.83500000000000008"/>
    <x v="0"/>
  </r>
  <r>
    <s v="1632273"/>
    <s v="207626012022151727"/>
    <s v="DF20227277966"/>
    <x v="6"/>
    <x v="17"/>
    <s v="Cristobal toro"/>
    <s v="Lo beltran 1873"/>
    <s v="Vitacura"/>
    <x v="0"/>
    <s v="Cumple"/>
    <s v="Cumple"/>
    <s v="No Aplica"/>
    <s v="No Aplica"/>
    <s v="Cumple"/>
    <s v="Cumple"/>
    <s v="No"/>
    <s v="S/N"/>
    <s v="S/N"/>
    <s v="No Aplica"/>
    <s v="No Aplica"/>
    <s v="No Aplica"/>
    <s v="Cumple"/>
    <s v="Cumple"/>
    <s v="Sin acceso , sin moradores , vecino del local 1919 indica haber visto a personal trabajando en sector"/>
    <x v="0"/>
    <x v="0"/>
    <x v="0"/>
    <x v="0"/>
    <n v="0.5"/>
    <n v="0.5"/>
    <n v="0.5"/>
    <n v="0.5"/>
    <n v="0.5"/>
    <n v="0.5"/>
    <n v="0.25"/>
    <n v="0.25"/>
    <n v="0.5"/>
    <n v="0.5"/>
    <n v="0.5"/>
    <n v="1"/>
    <x v="1"/>
  </r>
  <r>
    <s v="1632262"/>
    <s v="207526012022153612"/>
    <s v="DF20227273746"/>
    <x v="6"/>
    <x v="18"/>
    <s v="AARON HUENCHUMIL"/>
    <s v="Rodrigo de Araya #5092 dp 41"/>
    <s v="Ñuñoa"/>
    <x v="0"/>
    <s v="Cumple"/>
    <s v="Cumple"/>
    <s v="No Aplica"/>
    <s v="No Aplica"/>
    <s v="Cumple"/>
    <s v="Cumple"/>
    <s v="No"/>
    <s v="S/N"/>
    <s v="S/N"/>
    <s v="No Aplica"/>
    <s v="No Aplica"/>
    <s v="No Aplica"/>
    <s v="Cumple"/>
    <s v="Cumple"/>
    <s v="1 - Trabajo consistia en poste chocado afectando un arranque de fusibles MT N° posicion 66124"/>
    <x v="0"/>
    <x v="0"/>
    <x v="0"/>
    <x v="0"/>
    <n v="0.5"/>
    <n v="0.5"/>
    <n v="0.5"/>
    <n v="0.5"/>
    <n v="0.5"/>
    <n v="0.5"/>
    <n v="0.25"/>
    <n v="0.25"/>
    <n v="0.5"/>
    <n v="0.5"/>
    <n v="0.5"/>
    <n v="1"/>
    <x v="0"/>
  </r>
  <r>
    <s v="1632190"/>
    <s v="207626012022145604"/>
    <s v="DF20227279099"/>
    <x v="6"/>
    <x v="10"/>
    <s v="Cristobal toro"/>
    <s v="Thor heyerdhal 2129"/>
    <s v="Vitacura"/>
    <x v="0"/>
    <s v="Cumple"/>
    <s v="Cumple"/>
    <s v="No Aplica"/>
    <s v="No Aplica"/>
    <s v="Cumple"/>
    <s v="Cumple"/>
    <s v="Si"/>
    <s v="Norka lopez"/>
    <s v="997515120"/>
    <s v="Cumple"/>
    <s v="Cumple"/>
    <s v="Cumple"/>
    <s v="No Cumple"/>
    <s v="Cumple Parcialmente"/>
    <s v="Sin anomalia al momento de inspeccion , cliente problema electrico interior solucionado"/>
    <x v="0"/>
    <x v="0"/>
    <x v="0"/>
    <x v="0"/>
    <n v="0.5"/>
    <n v="0.5"/>
    <n v="0.5"/>
    <n v="0.5"/>
    <n v="0.5"/>
    <n v="0.5"/>
    <n v="0.25"/>
    <n v="0.25"/>
    <n v="0.5"/>
    <n v="0"/>
    <n v="0.17499999999999999"/>
    <n v="0.83500000000000008"/>
    <x v="1"/>
  </r>
  <r>
    <s v="1632174"/>
    <s v="207626012022142833"/>
    <s v="DF20227278761"/>
    <x v="6"/>
    <x v="5"/>
    <s v="Cristobal toro"/>
    <s v="Carabobo 6006"/>
    <s v="Vitacura"/>
    <x v="0"/>
    <s v="Cumple"/>
    <s v="Cumple"/>
    <s v="No Cumple"/>
    <s v="No Cumple"/>
    <s v="Cumple"/>
    <s v="Cumple"/>
    <s v="Si"/>
    <s v="Rodrigo bullard"/>
    <s v="963009419"/>
    <s v="Cumple"/>
    <s v="Cumple"/>
    <s v="Cumple"/>
    <s v="Cumple"/>
    <s v="Cumple"/>
    <s v="No se detectan anomalias"/>
    <x v="0"/>
    <x v="0"/>
    <x v="0"/>
    <x v="0"/>
    <n v="0.5"/>
    <n v="0.5"/>
    <n v="0"/>
    <n v="0"/>
    <n v="0.5"/>
    <n v="0.5"/>
    <n v="0.25"/>
    <n v="0.25"/>
    <n v="0.5"/>
    <n v="0.5"/>
    <n v="0.5"/>
    <n v="0.7"/>
    <x v="1"/>
  </r>
  <r>
    <s v="1632163"/>
    <s v="207626012022140746"/>
    <s v="DF20227276935"/>
    <x v="6"/>
    <x v="11"/>
    <s v="Cristobal toro"/>
    <s v="Candelaria goyenechea 4599"/>
    <s v="Vitacura"/>
    <x v="0"/>
    <s v="Cumple"/>
    <s v="Cumple"/>
    <s v="No Aplica"/>
    <s v="No Aplica"/>
    <s v="Cumple"/>
    <s v="Cumple"/>
    <s v="Si"/>
    <s v="Sergio jara  ( conserge )"/>
    <s v="223179845"/>
    <s v="Cumple"/>
    <s v="Cumple"/>
    <s v="Cumple"/>
    <s v="Cumple"/>
    <s v="Cumple"/>
    <s v="Sin moradores en dpto , todo sin anomalia"/>
    <x v="0"/>
    <x v="0"/>
    <x v="0"/>
    <x v="0"/>
    <n v="0.5"/>
    <n v="0.5"/>
    <n v="0.5"/>
    <n v="0.5"/>
    <n v="0.5"/>
    <n v="0.5"/>
    <n v="0.25"/>
    <n v="0.25"/>
    <n v="0.5"/>
    <n v="0.5"/>
    <n v="0.5"/>
    <n v="1"/>
    <x v="1"/>
  </r>
  <r>
    <s v="1632149"/>
    <s v="207626012022134218"/>
    <s v="DF20227278335"/>
    <x v="6"/>
    <x v="6"/>
    <s v="Cristobal toro"/>
    <s v="Francisco de ginebra 4789"/>
    <s v="Vitacura"/>
    <x v="0"/>
    <s v="Cumple"/>
    <s v="Cumple"/>
    <s v="No Cumple"/>
    <s v="No Cumple"/>
    <s v="Cumple"/>
    <s v="Cumple"/>
    <s v="Si"/>
    <s v="Maria campos"/>
    <s v="S/N"/>
    <s v="Cumple"/>
    <s v="Cumple"/>
    <s v="Cumple"/>
    <s v="Cumple"/>
    <s v="Cumple"/>
    <s v="No se encuentras anomalias"/>
    <x v="0"/>
    <x v="0"/>
    <x v="0"/>
    <x v="0"/>
    <n v="0.5"/>
    <n v="0.5"/>
    <n v="0"/>
    <n v="0"/>
    <n v="0.5"/>
    <n v="0.5"/>
    <n v="0.25"/>
    <n v="0.25"/>
    <n v="0.5"/>
    <n v="0.5"/>
    <n v="0.5"/>
    <n v="0.7"/>
    <x v="1"/>
  </r>
  <r>
    <s v="1632148"/>
    <s v="207526012022134252"/>
    <s v="DF20227273375"/>
    <x v="6"/>
    <x v="0"/>
    <s v="AARON HUENCHUMIL"/>
    <s v="Azapa #130 B dp 12"/>
    <s v="Ñuñoa"/>
    <x v="0"/>
    <s v="Cumple"/>
    <s v="Cumple"/>
    <s v="No Aplica"/>
    <s v="No Aplica"/>
    <s v="Cumple"/>
    <s v="Cumple"/>
    <s v="No"/>
    <s v="S/N"/>
    <s v="S/N"/>
    <s v="No Aplica"/>
    <s v="No Aplica"/>
    <s v="No Aplica"/>
    <s v="Cumple"/>
    <s v="Cumple"/>
    <s v="1 - Cliente no se encuentra en domicilio"/>
    <x v="0"/>
    <x v="0"/>
    <x v="0"/>
    <x v="0"/>
    <n v="0.5"/>
    <n v="0.5"/>
    <n v="0.5"/>
    <n v="0.5"/>
    <n v="0.5"/>
    <n v="0.5"/>
    <n v="0.25"/>
    <n v="0.25"/>
    <n v="0.5"/>
    <n v="0.5"/>
    <n v="0.5"/>
    <n v="1"/>
    <x v="0"/>
  </r>
  <r>
    <s v="1632090"/>
    <s v="207526012022131737"/>
    <s v="DF20227272611"/>
    <x v="6"/>
    <x v="1"/>
    <s v="AARON HUENCHUMIL"/>
    <s v="Pasaje 8 #1688"/>
    <s v="Ñuñoa"/>
    <x v="0"/>
    <s v="Cumple"/>
    <s v="Cumple"/>
    <s v="No Aplica"/>
    <s v="No Aplica"/>
    <s v="Cumple"/>
    <s v="Cumple"/>
    <s v="No"/>
    <s v="S/N"/>
    <s v="S/N"/>
    <s v="No Aplica"/>
    <s v="No Aplica"/>
    <s v="No Aplica"/>
    <s v="Cumple"/>
    <s v="Cumple"/>
    <s v="1 - cliente no se encuentra en domicilio, pero vecina de casa pareada confirma que existia un problema electrico que le afectaba en su domicilio. Al momento de venir personal tecnico, dieron solucion al problema"/>
    <x v="0"/>
    <x v="0"/>
    <x v="0"/>
    <x v="0"/>
    <n v="0.5"/>
    <n v="0.5"/>
    <n v="0.5"/>
    <n v="0.5"/>
    <n v="0.5"/>
    <n v="0.5"/>
    <n v="0.25"/>
    <n v="0.25"/>
    <n v="0.5"/>
    <n v="0.5"/>
    <n v="0.5"/>
    <n v="1"/>
    <x v="0"/>
  </r>
  <r>
    <s v="1632076"/>
    <s v="207526012022125224"/>
    <s v="DF20227270976"/>
    <x v="6"/>
    <x v="4"/>
    <s v="AARON HUENCHUMIL"/>
    <s v="Psje Santa Julia #525"/>
    <s v="Ñuñoa"/>
    <x v="0"/>
    <s v="Cumple"/>
    <s v="Cumple"/>
    <s v="No Cumple"/>
    <s v="No Cumple"/>
    <s v="Cumple"/>
    <s v="Cumple"/>
    <s v="No"/>
    <s v="S/N"/>
    <s v="S/N"/>
    <s v="No Aplica"/>
    <s v="No Aplica"/>
    <s v="No Aplica"/>
    <s v="No Cumple"/>
    <s v="No Cumple"/>
    <s v="1 - Direccion correcta es psje Santa Julia #525  2 - falla fue en el exterior del domicilio, tal cual como se indica en el informe de cuadrilla  3 - No declaran detalle de materiales utilizados, en el informe"/>
    <x v="0"/>
    <x v="0"/>
    <x v="0"/>
    <x v="0"/>
    <n v="0.5"/>
    <n v="0.5"/>
    <n v="0"/>
    <n v="0"/>
    <n v="0.5"/>
    <n v="0.5"/>
    <n v="0.25"/>
    <n v="0.25"/>
    <n v="0.5"/>
    <n v="0"/>
    <n v="0"/>
    <n v="0.5"/>
    <x v="0"/>
  </r>
  <r>
    <s v="1632073"/>
    <s v="207626012022124854"/>
    <s v="DF20227277506"/>
    <x v="6"/>
    <x v="13"/>
    <s v="Cristobal toro"/>
    <s v="General o' brien 2717"/>
    <s v="Vitacura"/>
    <x v="0"/>
    <s v="Cumple"/>
    <s v="Cumple"/>
    <s v="No Aplica"/>
    <s v="No Aplica"/>
    <s v="Cumple"/>
    <s v="Cumple"/>
    <s v="No"/>
    <s v="S/N"/>
    <s v="S/N"/>
    <s v="No Aplica"/>
    <s v="No Aplica"/>
    <s v="No Aplica"/>
    <s v="Cumple"/>
    <s v="Cumple"/>
    <s v="Problema exterior ( sector ) , vecino que no da nombre y es de 2710 , indica que personal estuvo trabajando en poste , dejando todo sin problemas"/>
    <x v="0"/>
    <x v="0"/>
    <x v="0"/>
    <x v="0"/>
    <n v="0.5"/>
    <n v="0.5"/>
    <n v="0.5"/>
    <n v="0.5"/>
    <n v="0.5"/>
    <n v="0.5"/>
    <n v="0.25"/>
    <n v="0.25"/>
    <n v="0.5"/>
    <n v="0.5"/>
    <n v="0.5"/>
    <n v="1"/>
    <x v="1"/>
  </r>
  <r>
    <s v="1632038"/>
    <s v="207626012022120841"/>
    <s v="DF20227279938"/>
    <x v="6"/>
    <x v="16"/>
    <s v="Cristobal toro"/>
    <s v="Alonso de cordova 2335"/>
    <s v="Vitacura"/>
    <x v="0"/>
    <s v="Cumple"/>
    <s v="Cumple"/>
    <s v="No Aplica"/>
    <s v="No Aplica"/>
    <s v="Cumple"/>
    <s v="Cumple"/>
    <s v="Si"/>
    <s v="Trabajador , no da nombre"/>
    <s v="S/N"/>
    <s v="Cumple"/>
    <s v="Cumple"/>
    <s v="Cumple"/>
    <s v="Cumple"/>
    <s v="Cumple Parcialmente"/>
    <s v="Construccion , no permiten acceso a medidor , ya q no esta encargado"/>
    <x v="0"/>
    <x v="0"/>
    <x v="0"/>
    <x v="0"/>
    <n v="0.5"/>
    <n v="0.5"/>
    <n v="0.5"/>
    <n v="0.5"/>
    <n v="0.5"/>
    <n v="0.5"/>
    <n v="0.25"/>
    <n v="0.25"/>
    <n v="0.5"/>
    <n v="0.5"/>
    <n v="0.17499999999999999"/>
    <n v="0.93500000000000005"/>
    <x v="1"/>
  </r>
  <r>
    <s v="1632017"/>
    <s v="207626012022114534"/>
    <s v="DF20227278006"/>
    <x v="6"/>
    <x v="17"/>
    <s v="Cristobal toro"/>
    <s v="Eduardo mariquina 4026"/>
    <s v="Vitacura"/>
    <x v="0"/>
    <s v="Cumple"/>
    <s v="Cumple"/>
    <s v="No Aplica"/>
    <s v="No Aplica"/>
    <s v="Cumple"/>
    <s v="Cumple"/>
    <s v="Si"/>
    <s v="Hugo galindo"/>
    <s v="22427913"/>
    <s v="Cumple"/>
    <s v="Cumple"/>
    <s v="Cumple"/>
    <s v="No Cumple"/>
    <s v="No Cumple"/>
    <s v="No se verifica anomalias"/>
    <x v="0"/>
    <x v="0"/>
    <x v="0"/>
    <x v="0"/>
    <n v="0.5"/>
    <n v="0.5"/>
    <n v="0.5"/>
    <n v="0.5"/>
    <n v="0.5"/>
    <n v="0.5"/>
    <n v="0.25"/>
    <n v="0.25"/>
    <n v="0.5"/>
    <n v="0"/>
    <n v="0"/>
    <n v="0.8"/>
    <x v="1"/>
  </r>
  <r>
    <s v="1632012"/>
    <s v="207526012022113723"/>
    <s v="DF20227271105"/>
    <x v="6"/>
    <x v="4"/>
    <s v="AARON HUENCHUMIL"/>
    <s v="Los Grillos 5630 A"/>
    <s v="La Reina"/>
    <x v="0"/>
    <s v="Cumple"/>
    <s v="Cumple"/>
    <s v="No Aplica"/>
    <s v="No Aplica"/>
    <s v="Cumple"/>
    <s v="Cumple"/>
    <s v="No"/>
    <s v="S/N"/>
    <s v="S/N"/>
    <s v="No Aplica"/>
    <s v="No Aplica"/>
    <s v="No Aplica"/>
    <s v="Cumple"/>
    <s v="Cumple"/>
    <s v="1 - Direccion de pasaje uno 5630 C no es correcta, se llega a direccion correcta gracias a georeferencia y fotografias en informe de cuadrilla  2 - Los Grillos # 5630 A direccion correcta"/>
    <x v="0"/>
    <x v="0"/>
    <x v="0"/>
    <x v="0"/>
    <n v="0.5"/>
    <n v="0.5"/>
    <n v="0.5"/>
    <n v="0.5"/>
    <n v="0.5"/>
    <n v="0.5"/>
    <n v="0.25"/>
    <n v="0.25"/>
    <n v="0.5"/>
    <n v="0.5"/>
    <n v="0.5"/>
    <n v="1"/>
    <x v="0"/>
  </r>
  <r>
    <s v="1631883"/>
    <s v="207626012022112346"/>
    <s v="DF20227277897"/>
    <x v="6"/>
    <x v="17"/>
    <s v="Cristobal toro"/>
    <s v="Espoz 4141dpto 52"/>
    <s v="Vitacura"/>
    <x v="0"/>
    <s v="Cumple"/>
    <s v="Cumple"/>
    <s v="No Aplica"/>
    <s v="No Aplica"/>
    <s v="Cumple"/>
    <s v="Cumple"/>
    <s v="No"/>
    <s v="S/N"/>
    <s v="S/N"/>
    <s v="No Aplica"/>
    <s v="No Aplica"/>
    <s v="No Aplica"/>
    <s v="Cumple"/>
    <s v="Cumple"/>
    <s v="Se verifica , problema externo , tranformador frente al 4233"/>
    <x v="0"/>
    <x v="0"/>
    <x v="0"/>
    <x v="0"/>
    <n v="0.5"/>
    <n v="0.5"/>
    <n v="0.5"/>
    <n v="0.5"/>
    <n v="0.5"/>
    <n v="0.5"/>
    <n v="0.25"/>
    <n v="0.25"/>
    <n v="0.5"/>
    <n v="0.5"/>
    <n v="0.5"/>
    <n v="1"/>
    <x v="1"/>
  </r>
  <r>
    <s v="1631874"/>
    <s v="207526012022110900"/>
    <s v="DF20227277826"/>
    <x v="6"/>
    <x v="17"/>
    <s v="AARON HUENCHUMIL"/>
    <s v="Monseñor Edwards #2380"/>
    <s v="La Reina"/>
    <x v="0"/>
    <s v="Cumple"/>
    <s v="Cumple"/>
    <s v="Cumple"/>
    <s v="Cumple"/>
    <s v="Cumple"/>
    <s v="Cumple"/>
    <s v="No"/>
    <s v="S/N"/>
    <s v="S/N"/>
    <s v="No Aplica"/>
    <s v="No Aplica"/>
    <s v="No Aplica"/>
    <s v="Cumple"/>
    <s v="Cumple"/>
    <s v="1 - Trabajo descrito en informe de cuadrilla, concuerda con lo visto en terreno. Excelente trabajo"/>
    <x v="0"/>
    <x v="0"/>
    <x v="0"/>
    <x v="0"/>
    <n v="0.5"/>
    <n v="0.5"/>
    <n v="0.5"/>
    <n v="0.5"/>
    <n v="0.5"/>
    <n v="0.5"/>
    <n v="0.25"/>
    <n v="0.25"/>
    <n v="0.5"/>
    <n v="0.5"/>
    <n v="0.5"/>
    <n v="1"/>
    <x v="0"/>
  </r>
  <r>
    <s v="1631870"/>
    <s v="207526012022105615"/>
    <s v="DF20227276230"/>
    <x v="6"/>
    <x v="7"/>
    <s v="AARON HUENCHUMIL"/>
    <s v="Monseñor Edwards #2423"/>
    <s v="La Reina"/>
    <x v="0"/>
    <s v="Cumple"/>
    <s v="Cumple"/>
    <s v="No Aplica"/>
    <s v="No Aplica"/>
    <s v="Cumple"/>
    <s v="Cumple"/>
    <s v="No"/>
    <s v="S/N"/>
    <s v="S/N"/>
    <s v="No Aplica"/>
    <s v="No Aplica"/>
    <s v="No Aplica"/>
    <s v="Cumple"/>
    <s v="Cumple"/>
    <s v="1 - cliente no se encontraba en domicilio, lo cual no permite el acceso a inspeccion del ITM operado segun informe y fotos de cuadrilla"/>
    <x v="0"/>
    <x v="0"/>
    <x v="0"/>
    <x v="0"/>
    <n v="0.5"/>
    <n v="0.5"/>
    <n v="0.5"/>
    <n v="0.5"/>
    <n v="0.5"/>
    <n v="0.5"/>
    <n v="0.25"/>
    <n v="0.25"/>
    <n v="0.5"/>
    <n v="0.5"/>
    <n v="0.5"/>
    <n v="1"/>
    <x v="0"/>
  </r>
  <r>
    <s v="1634563"/>
    <s v="207527012022171643"/>
    <s v="DF20227273984"/>
    <x v="7"/>
    <x v="18"/>
    <s v="AARON HUENCHUMIL"/>
    <s v="Suarez Mujica #371"/>
    <s v="Ñuñoa"/>
    <x v="0"/>
    <s v="Cumple"/>
    <s v="Cumple"/>
    <s v="No Aplica"/>
    <s v="No Aplica"/>
    <s v="Cumple"/>
    <s v="Cumple"/>
    <s v="No"/>
    <s v="S/N"/>
    <s v="S/N"/>
    <s v="No Aplica"/>
    <s v="No Aplica"/>
    <s v="No Aplica"/>
    <s v="No Cumple"/>
    <s v="Cumple Parcialmente"/>
    <s v="1- Se corrige problema de tensores MT topando con linea tradicional BT"/>
    <x v="0"/>
    <x v="0"/>
    <x v="0"/>
    <x v="0"/>
    <n v="0.5"/>
    <n v="0.5"/>
    <n v="0.5"/>
    <n v="0.5"/>
    <n v="0.5"/>
    <n v="0.5"/>
    <n v="0.25"/>
    <n v="0.25"/>
    <n v="0.5"/>
    <n v="0"/>
    <n v="0.17499999999999999"/>
    <n v="0.83500000000000008"/>
    <x v="0"/>
  </r>
  <r>
    <s v="1634548"/>
    <s v="207527012022165132"/>
    <s v="DF20227275997"/>
    <x v="7"/>
    <x v="15"/>
    <s v="AARON HUENCHUMIL"/>
    <s v="Rodrigo de araya #1492"/>
    <s v="Ñuñoa"/>
    <x v="0"/>
    <s v="Cumple"/>
    <s v="Cumple"/>
    <s v="No Cumple"/>
    <s v="No Cumple"/>
    <s v="Cumple"/>
    <s v="Cumple"/>
    <s v="No"/>
    <s v="S/N"/>
    <s v="S/N"/>
    <s v="No Aplica"/>
    <s v="No Aplica"/>
    <s v="No Aplica"/>
    <s v="Cumple Parcialmente"/>
    <s v="No Cumple"/>
    <s v="1- Fotografias de informe se encuentran sin georeferencia y solo se enfocaron en las podas 2- No declaran el detalle de material utilizado, como los fusibles NH y cable concentrico 6mm"/>
    <x v="0"/>
    <x v="0"/>
    <x v="0"/>
    <x v="0"/>
    <n v="0.5"/>
    <n v="0.5"/>
    <n v="0"/>
    <n v="0"/>
    <n v="0.5"/>
    <n v="0.5"/>
    <n v="0.25"/>
    <n v="0.25"/>
    <n v="0.5"/>
    <n v="0.17499999999999999"/>
    <n v="0"/>
    <n v="0.53500000000000003"/>
    <x v="0"/>
  </r>
  <r>
    <s v="1634438"/>
    <s v="207527012022162139"/>
    <s v="DF20227276615"/>
    <x v="7"/>
    <x v="11"/>
    <s v="AARON HUENCHUMIL"/>
    <s v="Seminario #1538"/>
    <s v="Ñuñoa"/>
    <x v="0"/>
    <s v="Cumple"/>
    <s v="No Cumple"/>
    <s v="No Aplica"/>
    <s v="No Aplica"/>
    <s v="Cumple"/>
    <s v="No Cumple"/>
    <s v="Si"/>
    <s v="S/N"/>
    <s v="S/N"/>
    <s v="Cumple"/>
    <s v="Cumple"/>
    <s v="Cumple Parcialmente"/>
    <s v="Cumple"/>
    <s v="Cumple"/>
    <s v="1- Medidor se encuentra deshabilitado debido a explosion, mismos tecnicos dejan cableado UT sin proteccion ITM (lo dejaron directo). Esta condicion en el mismo informe de cuadrilla si lo informan. Cableado de acometida se encuentra con temperatura, ya que la carga del cliente debe ser mayor a la potencia instalada.  2-Se requiere urgente normalizacion de este cliente, ya que"/>
    <x v="0"/>
    <x v="0"/>
    <x v="0"/>
    <x v="0"/>
    <n v="0.5"/>
    <n v="0"/>
    <n v="0.5"/>
    <n v="0.5"/>
    <n v="0.5"/>
    <n v="0"/>
    <n v="0.25"/>
    <n v="0.25"/>
    <n v="0.17499999999999999"/>
    <n v="0.5"/>
    <n v="0.5"/>
    <n v="0.77625000000000011"/>
    <x v="0"/>
  </r>
  <r>
    <s v="1634434"/>
    <s v="207627012022161638"/>
    <s v="DF20227273027"/>
    <x v="7"/>
    <x v="1"/>
    <s v="Cristobal toro"/>
    <s v="Virgo 1871"/>
    <s v="Vitacura"/>
    <x v="0"/>
    <s v="No Cumple"/>
    <s v="Cumple"/>
    <s v="No Aplica"/>
    <s v="No Aplica"/>
    <s v="Cumple"/>
    <s v="Cumple"/>
    <s v="Si"/>
    <s v="Roxana pelosi"/>
    <s v="995332471"/>
    <s v="Cumple"/>
    <s v="Cumple"/>
    <s v="Cumple"/>
    <s v="Cumple"/>
    <s v="No Cumple"/>
    <s v="Cliente indica , que personal solo conectaron itm que estaba operado , pero que en ningun momento se subieron a poste a trabajar , cliente indica que nunca les dijo de la poda de arbol"/>
    <x v="0"/>
    <x v="0"/>
    <x v="0"/>
    <x v="0"/>
    <n v="0"/>
    <n v="0.5"/>
    <n v="0.5"/>
    <n v="0.5"/>
    <n v="0.5"/>
    <n v="0.5"/>
    <n v="0.25"/>
    <n v="0.25"/>
    <n v="0.5"/>
    <n v="0.5"/>
    <n v="0"/>
    <n v="0.8"/>
    <x v="1"/>
  </r>
  <r>
    <s v="1634378"/>
    <s v="207527012022154043"/>
    <s v="DF20227276185"/>
    <x v="7"/>
    <x v="7"/>
    <s v="AARON HUENCHUMIL"/>
    <s v="Los Talaveras #45 local 1A"/>
    <s v="Ñuñoa"/>
    <x v="0"/>
    <s v="Cumple"/>
    <s v="Cumple"/>
    <s v="Cumple"/>
    <s v="Cumple"/>
    <s v="Cumple"/>
    <s v="Cumple"/>
    <s v="Si"/>
    <s v="S/N"/>
    <s v="S/N"/>
    <s v="Cumple"/>
    <s v="Cumple"/>
    <s v="Cumple"/>
    <s v="Cumple"/>
    <s v="Cumple"/>
    <s v="1- En informe de cuadrilla se hace mencion que hicieron cambio de ITM 1x40A, en fotografia se ve claramente que existe un ITM 40A &quot;C&quot;. Al inspeccionar y en las fotos adjuntas solo se aprecia en el ITM la curvatura &quot;C&quot; y no la capacidad de amperaje. Se encuentra manualmente borrado lo cual no permite comprobar si, efectivamente instalaron un ITM 1x40A"/>
    <x v="0"/>
    <x v="0"/>
    <x v="0"/>
    <x v="0"/>
    <n v="0.5"/>
    <n v="0.5"/>
    <n v="0.5"/>
    <n v="0.5"/>
    <n v="0.5"/>
    <n v="0.5"/>
    <n v="0.25"/>
    <n v="0.25"/>
    <n v="0.5"/>
    <n v="0.5"/>
    <n v="0.5"/>
    <n v="1"/>
    <x v="0"/>
  </r>
  <r>
    <s v="1634364"/>
    <s v="207627012022152418"/>
    <s v="DF20227277240"/>
    <x v="7"/>
    <x v="11"/>
    <s v="Cristobal toro"/>
    <s v="Las hualtatas 8685"/>
    <s v="Vitacura"/>
    <x v="0"/>
    <s v="Cumple"/>
    <s v="Cumple"/>
    <s v="No Aplica"/>
    <s v="No Aplica"/>
    <s v="Cumple"/>
    <s v="Cumple"/>
    <s v="Si"/>
    <s v="No da nombre , ni permite acceso"/>
    <s v="S/N"/>
    <s v="Cumple"/>
    <s v="Cumple"/>
    <s v="Cumple"/>
    <s v="Cumple"/>
    <s v="Cumple"/>
    <s v="Cliente no entrega mayores datos , no se verifica anomalias"/>
    <x v="0"/>
    <x v="0"/>
    <x v="0"/>
    <x v="0"/>
    <n v="0.5"/>
    <n v="0.5"/>
    <n v="0.5"/>
    <n v="0.5"/>
    <n v="0.5"/>
    <n v="0.5"/>
    <n v="0.25"/>
    <n v="0.25"/>
    <n v="0.5"/>
    <n v="0.5"/>
    <n v="0.5"/>
    <n v="1"/>
    <x v="1"/>
  </r>
  <r>
    <s v="1634354"/>
    <s v="207527012022151204"/>
    <s v="DF20227275339"/>
    <x v="7"/>
    <x v="8"/>
    <s v="AARON HUENCHUMIL"/>
    <s v="Espronceda #400 torre B dpto 1103"/>
    <s v="Ñuñoa"/>
    <x v="0"/>
    <s v="Cumple"/>
    <s v="Cumple"/>
    <s v="No Cumple"/>
    <s v="No Cumple"/>
    <s v="Cumple"/>
    <s v="Cumple"/>
    <s v="No"/>
    <s v="S/N"/>
    <s v="S/N"/>
    <s v="No Aplica"/>
    <s v="No Aplica"/>
    <s v="No Aplica"/>
    <s v="Cumple"/>
    <s v="Cumple"/>
    <s v="1- Cliente no se encuentra en domicilio, pero conserje permite acceso a shaft de medidores 2- No detalla material utilizado en este caso ITM 1x25A"/>
    <x v="0"/>
    <x v="0"/>
    <x v="0"/>
    <x v="0"/>
    <n v="0.5"/>
    <n v="0.5"/>
    <n v="0"/>
    <n v="0"/>
    <n v="0.5"/>
    <n v="0.5"/>
    <n v="0.25"/>
    <n v="0.25"/>
    <n v="0.5"/>
    <n v="0.5"/>
    <n v="0.5"/>
    <n v="0.7"/>
    <x v="0"/>
  </r>
  <r>
    <s v="1634352"/>
    <s v="207627012022150945"/>
    <s v="DF20227277944"/>
    <x v="7"/>
    <x v="17"/>
    <s v="Cristobal toro"/>
    <s v="Puerto rico 8250"/>
    <s v="Vitacura"/>
    <x v="0"/>
    <s v="Cumple"/>
    <s v="Cumple"/>
    <s v="No Cumple"/>
    <s v="No Cumple"/>
    <s v="Cumple"/>
    <s v="Cumple"/>
    <s v="Si"/>
    <s v="Fernando torres"/>
    <s v="998228524"/>
    <s v="Cumple"/>
    <s v="Cumple"/>
    <s v="Cumple"/>
    <s v="Cumple"/>
    <s v="Cumple"/>
    <s v="Corresponde a direccion 8260 , sin anomalias"/>
    <x v="0"/>
    <x v="0"/>
    <x v="0"/>
    <x v="0"/>
    <n v="0.5"/>
    <n v="0.5"/>
    <n v="0"/>
    <n v="0"/>
    <n v="0.5"/>
    <n v="0.5"/>
    <n v="0.25"/>
    <n v="0.25"/>
    <n v="0.5"/>
    <n v="0.5"/>
    <n v="0.5"/>
    <n v="0.7"/>
    <x v="1"/>
  </r>
  <r>
    <s v="1634342"/>
    <s v="207527012022144441"/>
    <s v="DF20227275077"/>
    <x v="7"/>
    <x v="8"/>
    <s v="AARON HUENCHUMIL"/>
    <s v="Marchant Pereira #3278"/>
    <s v="Ñuñoa"/>
    <x v="0"/>
    <s v="Cumple"/>
    <s v="Cumple"/>
    <s v="Cumple"/>
    <s v="Cumple"/>
    <s v="Cumple"/>
    <s v="Cumple"/>
    <s v="Si"/>
    <s v="Luis bolivar"/>
    <s v="S/N"/>
    <s v="Cumple"/>
    <s v="Cumple"/>
    <s v="Cumple"/>
    <s v="Cumple"/>
    <s v="Cumple"/>
    <s v="1- Cliente muy conforme con el tiempo de respuesta y solucion del problema"/>
    <x v="0"/>
    <x v="0"/>
    <x v="0"/>
    <x v="0"/>
    <n v="0.5"/>
    <n v="0.5"/>
    <n v="0.5"/>
    <n v="0.5"/>
    <n v="0.5"/>
    <n v="0.5"/>
    <n v="0.25"/>
    <n v="0.25"/>
    <n v="0.5"/>
    <n v="0.5"/>
    <n v="0.5"/>
    <n v="1"/>
    <x v="0"/>
  </r>
  <r>
    <s v="1634339"/>
    <s v="207627012022144059"/>
    <s v="DF20227273868"/>
    <x v="7"/>
    <x v="18"/>
    <s v="Cristobal toro"/>
    <s v="San felix 1421"/>
    <s v="Vitacura"/>
    <x v="0"/>
    <s v="No Aplica"/>
    <s v="No Aplica"/>
    <s v="No Aplica"/>
    <s v="No Aplica"/>
    <s v="No Aplica"/>
    <s v="No Aplica"/>
    <s v="No"/>
    <s v="S/N"/>
    <s v="S/N"/>
    <s v="No Aplica"/>
    <s v="No Aplica"/>
    <s v="No Aplica"/>
    <s v="Cumple"/>
    <s v="Cumple"/>
    <s v="Sin moradores en momento de inspeccion , vecina indica haber visto personal de emergencia trabajando"/>
    <x v="0"/>
    <x v="0"/>
    <x v="0"/>
    <x v="0"/>
    <n v="0.5"/>
    <n v="0.5"/>
    <n v="0.5"/>
    <n v="0.5"/>
    <n v="0.5"/>
    <n v="0.5"/>
    <n v="0.25"/>
    <n v="0.25"/>
    <n v="0.5"/>
    <n v="0.5"/>
    <n v="0.5"/>
    <n v="1"/>
    <x v="1"/>
  </r>
  <r>
    <s v="1634326"/>
    <s v="207527012022142716"/>
    <s v="DF20227275950"/>
    <x v="7"/>
    <x v="15"/>
    <s v="AARON HUENCHUMIL"/>
    <s v="Campos de Deportes #550"/>
    <s v="Ñuñoa"/>
    <x v="0"/>
    <s v="Cumple"/>
    <s v="Cumple"/>
    <s v="No Aplica"/>
    <s v="No Aplica"/>
    <s v="Cumple"/>
    <s v="Cumple"/>
    <s v="No"/>
    <s v="S/N"/>
    <s v="S/N"/>
    <s v="No Aplica"/>
    <s v="No Aplica"/>
    <s v="No Aplica"/>
    <s v="Cumple"/>
    <s v="Cumple"/>
    <s v="1- Falla se encontraba en TD 1575 ubicado en Suarez Mujica 2172, servicio normal"/>
    <x v="0"/>
    <x v="0"/>
    <x v="0"/>
    <x v="0"/>
    <n v="0.5"/>
    <n v="0.5"/>
    <n v="0.5"/>
    <n v="0.5"/>
    <n v="0.5"/>
    <n v="0.5"/>
    <n v="0.25"/>
    <n v="0.25"/>
    <n v="0.5"/>
    <n v="0.5"/>
    <n v="0.5"/>
    <n v="1"/>
    <x v="0"/>
  </r>
  <r>
    <s v="1634319"/>
    <s v="207627012022141811"/>
    <s v="DF20227273910"/>
    <x v="7"/>
    <x v="18"/>
    <s v="Cristobal toro"/>
    <s v="Pasadena 7389"/>
    <s v="Vitacura"/>
    <x v="0"/>
    <s v="Cumple"/>
    <s v="Cumple"/>
    <s v="No Aplica"/>
    <s v="No Aplica"/>
    <s v="Cumple"/>
    <s v="Cumple"/>
    <s v="Si"/>
    <s v="Ana luisa leon"/>
    <s v="94405114"/>
    <s v="Cumple"/>
    <s v="Cumple"/>
    <s v="Cumple"/>
    <s v="Cumple"/>
    <s v="No Cumple"/>
    <s v="Se verifica , sin mayor anomalia"/>
    <x v="0"/>
    <x v="0"/>
    <x v="0"/>
    <x v="0"/>
    <n v="0.5"/>
    <n v="0.5"/>
    <n v="0.5"/>
    <n v="0.5"/>
    <n v="0.5"/>
    <n v="0.5"/>
    <n v="0.25"/>
    <n v="0.25"/>
    <n v="0.5"/>
    <n v="0.5"/>
    <n v="0"/>
    <n v="0.9"/>
    <x v="1"/>
  </r>
  <r>
    <s v="1634301"/>
    <s v="207627012022135347"/>
    <s v="DF20227277637"/>
    <x v="7"/>
    <x v="13"/>
    <s v="Cristobal toro"/>
    <s v="Fernando de arguello 6970"/>
    <s v="Vitacura"/>
    <x v="0"/>
    <s v="Cumple"/>
    <s v="Cumple"/>
    <s v="No Cumple"/>
    <s v="No Cumple"/>
    <s v="Cumple"/>
    <s v="Cumple"/>
    <s v="Si"/>
    <s v="Ingrid sepulveda"/>
    <s v="978532321"/>
    <s v="Cumple"/>
    <s v="Cumple"/>
    <s v="Cumple"/>
    <s v="Cumple"/>
    <s v="Cumple"/>
    <s v="Se verifica , sin anomalias"/>
    <x v="0"/>
    <x v="0"/>
    <x v="0"/>
    <x v="0"/>
    <n v="0.5"/>
    <n v="0.5"/>
    <n v="0"/>
    <n v="0"/>
    <n v="0.5"/>
    <n v="0.5"/>
    <n v="0.25"/>
    <n v="0.25"/>
    <n v="0.5"/>
    <n v="0.5"/>
    <n v="0.5"/>
    <n v="0.7"/>
    <x v="1"/>
  </r>
  <r>
    <s v="1634184"/>
    <s v="207627012022133002"/>
    <s v="DF20227276904"/>
    <x v="7"/>
    <x v="11"/>
    <s v="Cristobal toro"/>
    <s v="Arthur rimbaud 6658"/>
    <s v="Vitacura"/>
    <x v="0"/>
    <s v="No Aplica"/>
    <s v="No Aplica"/>
    <s v="No Aplica"/>
    <s v="No Aplica"/>
    <s v="No Aplica"/>
    <s v="No Aplica"/>
    <s v="Si"/>
    <s v="No da nombre"/>
    <s v="S/N"/>
    <s v="No Aplica"/>
    <s v="Cumple"/>
    <s v="Cumple"/>
    <s v="No Cumple"/>
    <s v="Cumple Parcialmente"/>
    <s v="Cliente indica , que realizaron visita , pero ella en ese momento no lo requeria , ya que iba a conversar con pareja , pero que personal al momento de llegar se presento sin problemas"/>
    <x v="0"/>
    <x v="0"/>
    <x v="0"/>
    <x v="0"/>
    <n v="0.5"/>
    <n v="0.5"/>
    <n v="0.5"/>
    <n v="0.5"/>
    <n v="0.5"/>
    <n v="0.5"/>
    <n v="0.25"/>
    <n v="0.25"/>
    <n v="0.5"/>
    <n v="0"/>
    <n v="0.17499999999999999"/>
    <n v="0.83500000000000008"/>
    <x v="1"/>
  </r>
  <r>
    <s v="1634136"/>
    <s v="207627012022131155"/>
    <s v="DF20227273034"/>
    <x v="7"/>
    <x v="1"/>
    <s v="Cristobal toro"/>
    <s v="Lo beltran 2504"/>
    <s v="Vitacura"/>
    <x v="0"/>
    <s v="Cumple"/>
    <s v="Cumple"/>
    <s v="No Aplica"/>
    <s v="No Aplica"/>
    <s v="Cumple"/>
    <s v="Cumple"/>
    <s v="Si"/>
    <s v="Asesora del hogar , no quiere dar nombre"/>
    <s v="S/N"/>
    <s v="Cumple"/>
    <s v="Cumple"/>
    <s v="Cumple"/>
    <s v="Cumple"/>
    <s v="Cumple"/>
    <s v="Sin acceso a medidor , asesora del hogar no permite ingreso  , ya que no estan los dueños de casa , pero corrobora visita de personal de emergencia"/>
    <x v="0"/>
    <x v="0"/>
    <x v="0"/>
    <x v="0"/>
    <n v="0.5"/>
    <n v="0.5"/>
    <n v="0.5"/>
    <n v="0.5"/>
    <n v="0.5"/>
    <n v="0.5"/>
    <n v="0.25"/>
    <n v="0.25"/>
    <n v="0.5"/>
    <n v="0.5"/>
    <n v="0.5"/>
    <n v="1"/>
    <x v="1"/>
  </r>
  <r>
    <s v="1634126"/>
    <s v="207527012022125140"/>
    <s v="DF20227273384"/>
    <x v="7"/>
    <x v="0"/>
    <s v="AARON HUENCHUMIL"/>
    <s v="Suarez Mujica #943 40"/>
    <s v="Ñuñoa"/>
    <x v="0"/>
    <s v="Cumple"/>
    <s v="Cumple"/>
    <s v="Cumple"/>
    <s v="Cumple"/>
    <s v="Cumple"/>
    <s v="Cumple"/>
    <s v="No"/>
    <s v="S/N"/>
    <s v="S/N"/>
    <s v="No Aplica"/>
    <s v="No Aplica"/>
    <s v="No Aplica"/>
    <s v="Cumple"/>
    <s v="Cumple"/>
    <s v="1- Falla era en el fusible NH del TD 372, ya esta solucionado y con servicio normal"/>
    <x v="0"/>
    <x v="0"/>
    <x v="0"/>
    <x v="0"/>
    <n v="0.5"/>
    <n v="0.5"/>
    <n v="0.5"/>
    <n v="0.5"/>
    <n v="0.5"/>
    <n v="0.5"/>
    <n v="0.25"/>
    <n v="0.25"/>
    <n v="0.5"/>
    <n v="0.5"/>
    <n v="0.5"/>
    <n v="1"/>
    <x v="0"/>
  </r>
  <r>
    <s v="1634088"/>
    <s v="207627012022123523"/>
    <s v="DF20227274556"/>
    <x v="7"/>
    <x v="14"/>
    <s v="Cristobal toro"/>
    <s v="Tahiti 6553"/>
    <s v="Vitacura"/>
    <x v="0"/>
    <s v="Cumple"/>
    <s v="Cumple"/>
    <s v="No Aplica"/>
    <s v="No Aplica"/>
    <s v="Cumple"/>
    <s v="Cumple"/>
    <s v="Si"/>
    <s v="Juan schwarts"/>
    <s v="222180905"/>
    <s v="Cumple"/>
    <s v="Cumple"/>
    <s v="Cumple"/>
    <s v="Cumple"/>
    <s v="Cumple"/>
    <s v="No se verifica anomalias"/>
    <x v="0"/>
    <x v="0"/>
    <x v="0"/>
    <x v="0"/>
    <n v="0.5"/>
    <n v="0.5"/>
    <n v="0.5"/>
    <n v="0.5"/>
    <n v="0.5"/>
    <n v="0.5"/>
    <n v="0.25"/>
    <n v="0.25"/>
    <n v="0.5"/>
    <n v="0.5"/>
    <n v="0.5"/>
    <n v="1"/>
    <x v="1"/>
  </r>
  <r>
    <s v="1634083"/>
    <s v="207527012022123224"/>
    <s v="DF20227272931"/>
    <x v="7"/>
    <x v="1"/>
    <s v="AARON HUENCHUMIL"/>
    <s v="Capitan Fuentes #495"/>
    <s v="Ñuñoa"/>
    <x v="0"/>
    <s v="Cumple"/>
    <s v="Cumple"/>
    <s v="No Cumple"/>
    <s v="No Cumple"/>
    <s v="Cumple"/>
    <s v="Cumple"/>
    <s v="No"/>
    <s v="S/N"/>
    <s v="S/N"/>
    <s v="No Aplica"/>
    <s v="No Aplica"/>
    <s v="No Aplica"/>
    <s v="Cumple"/>
    <s v="Cumple"/>
    <s v="1- En informe de cuadrilla hacen mencion que direccion asociada a N°incidencia no es la correcta. EDUARDO CASTILLO VELASCO #1418 correcta. 2- No se encontraba cliente en domicilio"/>
    <x v="0"/>
    <x v="0"/>
    <x v="0"/>
    <x v="0"/>
    <n v="0.5"/>
    <n v="0.5"/>
    <n v="0"/>
    <n v="0"/>
    <n v="0.5"/>
    <n v="0.5"/>
    <n v="0.25"/>
    <n v="0.25"/>
    <n v="0.5"/>
    <n v="0.5"/>
    <n v="0.5"/>
    <n v="0.7"/>
    <x v="0"/>
  </r>
  <r>
    <s v="1634068"/>
    <s v="207627012022121208"/>
    <s v="DF20227271459"/>
    <x v="7"/>
    <x v="12"/>
    <s v="Cristobal toro"/>
    <s v="Ausonia 2234"/>
    <s v="Vitacura"/>
    <x v="0"/>
    <s v="Cumple"/>
    <s v="Cumple"/>
    <s v="No Aplica"/>
    <s v="No Aplica"/>
    <s v="Cumple"/>
    <s v="Cumple"/>
    <s v="Si"/>
    <s v="S/N"/>
    <s v="S/N"/>
    <s v="Cumple"/>
    <s v="Cumple"/>
    <s v="Cumple"/>
    <s v="Cumple"/>
    <s v="Cumple"/>
    <s v="Se encuentra solo persona realizando trabajo de obras , no entrega sus datos , pero corrobora que personal de emergencia trabajo en domicilio ."/>
    <x v="0"/>
    <x v="0"/>
    <x v="0"/>
    <x v="0"/>
    <n v="0.5"/>
    <n v="0.5"/>
    <n v="0.5"/>
    <n v="0.5"/>
    <n v="0.5"/>
    <n v="0.5"/>
    <n v="0.25"/>
    <n v="0.25"/>
    <n v="0.5"/>
    <n v="0.5"/>
    <n v="0.5"/>
    <n v="1"/>
    <x v="1"/>
  </r>
  <r>
    <s v="1634065"/>
    <s v="207527012022120537"/>
    <s v="DF20227274340"/>
    <x v="7"/>
    <x v="14"/>
    <s v="AARON HUENCHUMIL"/>
    <s v="Pericles #1347 A dpto 22"/>
    <s v="Ñuñoa"/>
    <x v="0"/>
    <s v="Cumple"/>
    <s v="Cumple"/>
    <s v="No Aplica"/>
    <s v="No Aplica"/>
    <s v="Cumple"/>
    <s v="Cumple"/>
    <s v="Si"/>
    <s v="S/N"/>
    <s v="S/N"/>
    <s v="Cumple"/>
    <s v="Cumple"/>
    <s v="Cumple"/>
    <s v="No Cumple"/>
    <s v="Cumple"/>
    <s v="1- Cliente queda muy conforme con el tiempo de respuesta y solucion del problema"/>
    <x v="0"/>
    <x v="0"/>
    <x v="0"/>
    <x v="0"/>
    <n v="0.5"/>
    <n v="0.5"/>
    <n v="0.5"/>
    <n v="0.5"/>
    <n v="0.5"/>
    <n v="0.5"/>
    <n v="0.25"/>
    <n v="0.25"/>
    <n v="0.5"/>
    <n v="0"/>
    <n v="0.5"/>
    <n v="0.9"/>
    <x v="0"/>
  </r>
  <r>
    <s v="1634057"/>
    <s v="207627012022115548"/>
    <s v="DF20227272190"/>
    <x v="7"/>
    <x v="3"/>
    <s v="Cristobal toro"/>
    <s v="Vitacura 5900 oficina 402"/>
    <s v="Vitacura"/>
    <x v="0"/>
    <s v="Cumple"/>
    <s v="Cumple"/>
    <s v="No Aplica"/>
    <s v="No Aplica"/>
    <s v="Cumple"/>
    <s v="Cumple"/>
    <s v="Si"/>
    <s v="Jesus barrenechea"/>
    <s v="232452528"/>
    <s v="Cumple"/>
    <s v="Cumple"/>
    <s v="Cumple"/>
    <s v="Cumple"/>
    <s v="No Cumple"/>
    <s v="No se verifican anomalias para observacion"/>
    <x v="0"/>
    <x v="0"/>
    <x v="0"/>
    <x v="0"/>
    <n v="0.5"/>
    <n v="0.5"/>
    <n v="0.5"/>
    <n v="0.5"/>
    <n v="0.5"/>
    <n v="0.5"/>
    <n v="0.25"/>
    <n v="0.25"/>
    <n v="0.5"/>
    <n v="0.5"/>
    <n v="0"/>
    <n v="0.9"/>
    <x v="1"/>
  </r>
  <r>
    <s v="1634048"/>
    <s v="207527012022114408"/>
    <s v="DF20227270827"/>
    <x v="7"/>
    <x v="2"/>
    <s v="AARON HUENCHUMIL"/>
    <s v="Platon #864 bl 39 dpto 406"/>
    <s v="Ñuñoa"/>
    <x v="0"/>
    <s v="Cumple"/>
    <s v="Cumple"/>
    <s v="No Cumple"/>
    <s v="No Cumple"/>
    <s v="Cumple"/>
    <s v="Cumple"/>
    <s v="No"/>
    <s v="S/N"/>
    <s v="S/N"/>
    <s v="No Aplica"/>
    <s v="No Aplica"/>
    <s v="No Aplica"/>
    <s v="Cumple"/>
    <s v="Cumple"/>
    <s v="1- Cliente no se encuentra en domicilio 2- No se declara detalle de materiales usados en informe de cuadrilla"/>
    <x v="0"/>
    <x v="0"/>
    <x v="0"/>
    <x v="0"/>
    <n v="0.5"/>
    <n v="0.5"/>
    <n v="0"/>
    <n v="0"/>
    <n v="0.5"/>
    <n v="0.5"/>
    <n v="0.25"/>
    <n v="0.25"/>
    <n v="0.5"/>
    <n v="0.5"/>
    <n v="0.5"/>
    <n v="0.7"/>
    <x v="0"/>
  </r>
  <r>
    <s v="1634002"/>
    <s v="207527012022112311"/>
    <s v="DF20227273769"/>
    <x v="7"/>
    <x v="18"/>
    <s v="AARON HUENCHUMIL"/>
    <s v="Zañartu #980"/>
    <s v="Ñuñoa"/>
    <x v="0"/>
    <s v="Cumple"/>
    <s v="Cumple"/>
    <s v="No Aplica"/>
    <s v="No Aplica"/>
    <s v="No Aplica"/>
    <s v="No Aplica"/>
    <s v="Si"/>
    <s v="S/N"/>
    <s v="S/N"/>
    <s v="Cumple"/>
    <s v="Cumple"/>
    <s v="Cumple"/>
    <s v="Cumple"/>
    <s v="Cumple"/>
    <s v="1 - cliente confirma que el problema se presento en el derrame de aceite en TD particular  2 - personal tecnico no intervino, ya que la falla era del particular, en este caso la constructora INGEVEC"/>
    <x v="0"/>
    <x v="0"/>
    <x v="0"/>
    <x v="0"/>
    <n v="0.5"/>
    <n v="0.5"/>
    <n v="0.5"/>
    <n v="0.5"/>
    <n v="0.5"/>
    <n v="0.5"/>
    <n v="0.25"/>
    <n v="0.25"/>
    <n v="0.5"/>
    <n v="0.5"/>
    <n v="0.5"/>
    <n v="1"/>
    <x v="0"/>
  </r>
  <r>
    <s v="1633999"/>
    <s v="207627012022111541"/>
    <s v="DF20227272576"/>
    <x v="7"/>
    <x v="1"/>
    <s v="Cristobal toro"/>
    <s v="Eduardo marquina 3937 of. 310"/>
    <s v="Vitacura"/>
    <x v="0"/>
    <s v="Cumple"/>
    <s v="Cumple"/>
    <s v="No Aplica"/>
    <s v="No Aplica"/>
    <s v="Cumple"/>
    <s v="Cumple"/>
    <s v="Si"/>
    <s v="Jose prieto ( concerge )"/>
    <s v="222287236"/>
    <s v="Cumple"/>
    <s v="Cumple"/>
    <s v="Cumple"/>
    <s v="Cumple"/>
    <s v="Cumple Parcialmente"/>
    <s v="Se verifica , sin anomalias"/>
    <x v="0"/>
    <x v="0"/>
    <x v="0"/>
    <x v="0"/>
    <n v="0.5"/>
    <n v="0.5"/>
    <n v="0.5"/>
    <n v="0.5"/>
    <n v="0.5"/>
    <n v="0.5"/>
    <n v="0.25"/>
    <n v="0.25"/>
    <n v="0.5"/>
    <n v="0.5"/>
    <n v="0.17499999999999999"/>
    <n v="0.93500000000000005"/>
    <x v="1"/>
  </r>
  <r>
    <s v="1633996"/>
    <s v="207527012022110812"/>
    <s v="DF20227273280"/>
    <x v="7"/>
    <x v="0"/>
    <s v="AARON HUENCHUMIL"/>
    <s v="Zañartu #1499"/>
    <s v="Ñuñoa"/>
    <x v="0"/>
    <s v="Cumple"/>
    <s v="Cumple"/>
    <s v="No Aplica"/>
    <s v="No Aplica"/>
    <s v="Cumple"/>
    <s v="Cumple"/>
    <s v="Si"/>
    <s v="S/N"/>
    <s v="S/N"/>
    <s v="Cumple"/>
    <s v="Cumple"/>
    <s v="Cumple"/>
    <s v="Cumple"/>
    <s v="Cumple"/>
    <s v="1- Efectivamente cliente llama para que pudierab hacer separacion de medidor trifasico del monofasico, ya que, el local de dividira en dos.  2- personal tecnico realiza reapriete de acometida en red tradicional"/>
    <x v="0"/>
    <x v="0"/>
    <x v="0"/>
    <x v="0"/>
    <n v="0.5"/>
    <n v="0.5"/>
    <n v="0.5"/>
    <n v="0.5"/>
    <n v="0.5"/>
    <n v="0.5"/>
    <n v="0.25"/>
    <n v="0.25"/>
    <n v="0.5"/>
    <n v="0.5"/>
    <n v="0.5"/>
    <n v="1"/>
    <x v="0"/>
  </r>
  <r>
    <s v="1633983"/>
    <s v="207627012022104948"/>
    <s v="DF20227273822"/>
    <x v="7"/>
    <x v="18"/>
    <s v="Cristobal toro"/>
    <s v="Candelaria goyenechea 3820 local 121"/>
    <s v="Vitacura"/>
    <x v="0"/>
    <s v="Cumple"/>
    <s v="Cumple"/>
    <s v="No Cumple"/>
    <s v="No Cumple"/>
    <s v="Cumple"/>
    <s v="Cumple"/>
    <s v="Si"/>
    <s v="Humberto chavez , encargado de mantencion locales"/>
    <s v="944791196"/>
    <s v="Cumple"/>
    <s v="Cumple"/>
    <s v="Cumple"/>
    <s v="Cumple"/>
    <s v="Cumple"/>
    <s v="No se detectan anomalias ."/>
    <x v="0"/>
    <x v="0"/>
    <x v="0"/>
    <x v="0"/>
    <n v="0.5"/>
    <n v="0.5"/>
    <n v="0"/>
    <n v="0"/>
    <n v="0.5"/>
    <n v="0.5"/>
    <n v="0.25"/>
    <n v="0.25"/>
    <n v="0.5"/>
    <n v="0.5"/>
    <n v="0.5"/>
    <n v="0.7"/>
    <x v="1"/>
  </r>
  <r>
    <s v="1633982"/>
    <s v="207527012022104846"/>
    <s v="DF20227272495"/>
    <x v="7"/>
    <x v="1"/>
    <s v="AARON HUENCHUMIL"/>
    <s v="Los Avellanos #2286"/>
    <s v="Ñuñoa"/>
    <x v="0"/>
    <s v="Cumple"/>
    <s v="Cumple"/>
    <s v="No Cumple"/>
    <s v="No Cumple"/>
    <s v="Cumple"/>
    <s v="Cumple"/>
    <s v="No"/>
    <s v="S/N"/>
    <s v="S/N"/>
    <s v="No Aplica"/>
    <s v="No Aplica"/>
    <s v="No Aplica"/>
    <s v="No Cumple"/>
    <s v="Cumple"/>
    <s v="1 - Cliente no se encuentra en domicilio 2 - En informe de cuadrilla especifican cambio de sistema tapon a ITM  1x25A y no lo detallan en materiales utilizados"/>
    <x v="0"/>
    <x v="0"/>
    <x v="0"/>
    <x v="0"/>
    <n v="0.5"/>
    <n v="0.5"/>
    <n v="0"/>
    <n v="0"/>
    <n v="0.5"/>
    <n v="0.5"/>
    <n v="0.25"/>
    <n v="0.25"/>
    <n v="0.5"/>
    <n v="0"/>
    <n v="0.5"/>
    <n v="0.6"/>
    <x v="0"/>
  </r>
  <r>
    <s v="1635722"/>
    <s v="207528012022173129"/>
    <s v="DF20227274696"/>
    <x v="8"/>
    <x v="9"/>
    <s v="AARON HUENCHUMIL"/>
    <s v="Frente a Contramaestre Micalvi #543"/>
    <s v="Ñuñoa"/>
    <x v="0"/>
    <s v="Cumple"/>
    <s v="Cumple"/>
    <s v="No Aplica"/>
    <s v="No Aplica"/>
    <s v="Cumple"/>
    <s v="Cumple"/>
    <s v="No"/>
    <s v="S/N"/>
    <s v="S/N"/>
    <s v="No Aplica"/>
    <s v="No Aplica"/>
    <s v="No Aplica"/>
    <s v="No Cumple"/>
    <s v="Cumple Parcialmente"/>
    <s v="1- Esta incidencia tiene directa relacion con la incidencia N°DF20227274683 La Falla ocurrida en esa incidencia provoca el corte de servicio de esta incidencia"/>
    <x v="0"/>
    <x v="0"/>
    <x v="0"/>
    <x v="0"/>
    <n v="0.5"/>
    <n v="0.5"/>
    <n v="0.5"/>
    <n v="0.5"/>
    <n v="0.5"/>
    <n v="0.5"/>
    <n v="0.25"/>
    <n v="0.25"/>
    <n v="0.5"/>
    <n v="0"/>
    <n v="0.17499999999999999"/>
    <n v="0.83500000000000008"/>
    <x v="0"/>
  </r>
  <r>
    <s v="1635721"/>
    <s v="207528012022172556"/>
    <s v="DF20227274683"/>
    <x v="8"/>
    <x v="9"/>
    <s v="AARON HUENCHUMIL"/>
    <s v="Contramaestre micalvi #543 dpto 209"/>
    <s v="Ñuñoa"/>
    <x v="0"/>
    <s v="Cumple"/>
    <s v="Cumple"/>
    <s v="No Cumple"/>
    <s v="No Cumple"/>
    <s v="Cumple"/>
    <s v="Cumple"/>
    <s v="No"/>
    <s v="S/N"/>
    <s v="S/N"/>
    <s v="No Aplica"/>
    <s v="No Aplica"/>
    <s v="No Aplica"/>
    <s v="Cumple"/>
    <s v="Cumple"/>
    <s v="1- Trabajos realizados descritos en informe de cuadrilla se ejecutaron. 2- No detallan materiales utilizados 3- Esta incidencia tiene directa relacion con la incidencia N°DF20227274696"/>
    <x v="0"/>
    <x v="0"/>
    <x v="0"/>
    <x v="0"/>
    <n v="0.5"/>
    <n v="0.5"/>
    <n v="0"/>
    <n v="0"/>
    <n v="0.5"/>
    <n v="0.5"/>
    <n v="0.25"/>
    <n v="0.25"/>
    <n v="0.5"/>
    <n v="0.5"/>
    <n v="0.5"/>
    <n v="0.7"/>
    <x v="0"/>
  </r>
  <r>
    <s v="1635714"/>
    <s v="207528012022164852"/>
    <s v="DF20227274582"/>
    <x v="8"/>
    <x v="14"/>
    <s v="AARON HUENCHUMIL"/>
    <s v="Ortuzar #587 bl P dpto 92"/>
    <s v="Ñuñoa"/>
    <x v="0"/>
    <s v="Cumple"/>
    <s v="Cumple"/>
    <s v="No Aplica"/>
    <s v="No Aplica"/>
    <s v="No Aplica"/>
    <s v="No Aplica"/>
    <s v="No"/>
    <s v="S/N"/>
    <s v="S/N"/>
    <s v="No Aplica"/>
    <s v="No Aplica"/>
    <s v="No Aplica"/>
    <s v="No Cumple"/>
    <s v="Cumple Parcialmente"/>
    <s v="1- Cliente no se encuentra en domicilio y conserje tampoco permite el acceso a revisar medidor 2- En informe de cuadrilla faltan fotografias del trabajo  realizado"/>
    <x v="0"/>
    <x v="0"/>
    <x v="0"/>
    <x v="0"/>
    <n v="0.5"/>
    <n v="0.5"/>
    <n v="0.5"/>
    <n v="0.5"/>
    <n v="0.5"/>
    <n v="0.5"/>
    <n v="0.25"/>
    <n v="0.25"/>
    <n v="0.5"/>
    <n v="0"/>
    <n v="0.17499999999999999"/>
    <n v="0.83500000000000008"/>
    <x v="0"/>
  </r>
  <r>
    <s v="1635713"/>
    <s v="207628012022164528"/>
    <s v="DF20227276097"/>
    <x v="8"/>
    <x v="7"/>
    <s v="Cristobal toro"/>
    <s v="Espoz 4141 dpto 62"/>
    <s v="Vitacura"/>
    <x v="0"/>
    <s v="Cumple"/>
    <s v="Cumple"/>
    <s v="No Aplica"/>
    <s v="No Aplica"/>
    <s v="Cumple"/>
    <s v="Cumple"/>
    <s v="Si"/>
    <s v="Luis paillan"/>
    <s v="224533957"/>
    <s v="Cumple"/>
    <s v="Cumple"/>
    <s v="Cumple"/>
    <s v="Cumple"/>
    <s v="No Cumple"/>
    <s v="Se verifica sin mas observaciones"/>
    <x v="0"/>
    <x v="0"/>
    <x v="0"/>
    <x v="0"/>
    <n v="0.5"/>
    <n v="0.5"/>
    <n v="0.5"/>
    <n v="0.5"/>
    <n v="0.5"/>
    <n v="0.5"/>
    <n v="0.25"/>
    <n v="0.25"/>
    <n v="0.5"/>
    <n v="0.5"/>
    <n v="0"/>
    <n v="0.9"/>
    <x v="1"/>
  </r>
  <r>
    <s v="1635672"/>
    <s v="207528012022162916"/>
    <s v="DF20227275932"/>
    <x v="8"/>
    <x v="15"/>
    <s v="AARON HUENCHUMIL"/>
    <s v="Hernando de Aguirre #4116"/>
    <s v="Ñuñoa"/>
    <x v="0"/>
    <s v="Cumple"/>
    <s v="Cumple"/>
    <s v="No Cumple"/>
    <s v="No Cumple"/>
    <s v="Cumple"/>
    <s v="Cumple"/>
    <s v="No"/>
    <s v="S/N"/>
    <s v="S/N"/>
    <s v="No Aplica"/>
    <s v="No Aplica"/>
    <s v="No Aplica"/>
    <s v="No Cumple"/>
    <s v="Cumple"/>
    <s v="1- Cliente no se encuentra en domicilio, lo cual no permite visualizar el trabajo realizado por cuadrilla 2- Cuadrilla no declara el detalle de material utilizado"/>
    <x v="0"/>
    <x v="0"/>
    <x v="0"/>
    <x v="0"/>
    <n v="0.5"/>
    <n v="0.5"/>
    <n v="0"/>
    <n v="0"/>
    <n v="0.5"/>
    <n v="0.5"/>
    <n v="0.25"/>
    <n v="0.25"/>
    <n v="0.5"/>
    <n v="0"/>
    <n v="0.5"/>
    <n v="0.6"/>
    <x v="0"/>
  </r>
  <r>
    <s v="1635651"/>
    <s v="207528012022160839"/>
    <s v="DF20227275865"/>
    <x v="8"/>
    <x v="15"/>
    <s v="AARON HUENCHUMIL"/>
    <s v="Amapolas #5234"/>
    <s v="Ñuñoa"/>
    <x v="0"/>
    <s v="Cumple"/>
    <s v="Cumple"/>
    <s v="No Aplica"/>
    <s v="No Aplica"/>
    <s v="Cumple"/>
    <s v="Cumple"/>
    <s v="Si"/>
    <s v="Fernando herrera"/>
    <s v="S/N"/>
    <s v="Cumple"/>
    <s v="Cumple"/>
    <s v="Cumple"/>
    <s v="Cumple"/>
    <s v="Cumple"/>
    <s v="1- Persona entrevistada no es el cliente, si no que un maestro que se encuentra haciendo modificaciones al domicilio."/>
    <x v="0"/>
    <x v="0"/>
    <x v="0"/>
    <x v="0"/>
    <n v="0.5"/>
    <n v="0.5"/>
    <n v="0.5"/>
    <n v="0.5"/>
    <n v="0.5"/>
    <n v="0.5"/>
    <n v="0.25"/>
    <n v="0.25"/>
    <n v="0.5"/>
    <n v="0.5"/>
    <n v="0.5"/>
    <n v="1"/>
    <x v="0"/>
  </r>
  <r>
    <s v="1635645"/>
    <s v="207528012022155622"/>
    <s v="DF20227271900"/>
    <x v="8"/>
    <x v="3"/>
    <s v="AARON HUENCHUMIL"/>
    <s v="Rosita Renard #1525"/>
    <s v="Ñuñoa"/>
    <x v="0"/>
    <s v="Cumple"/>
    <s v="Cumple"/>
    <s v="No Aplica"/>
    <s v="No Aplica"/>
    <s v="Cumple"/>
    <s v="Cumple"/>
    <s v="Si"/>
    <s v="S/N"/>
    <s v="S/N"/>
    <s v="Cumple"/>
    <s v="Cumple"/>
    <s v="Cumple"/>
    <s v="Cumple"/>
    <s v="Cumple"/>
    <s v="1- Cliente conforme con la rapida respuesta a su problema"/>
    <x v="0"/>
    <x v="0"/>
    <x v="0"/>
    <x v="0"/>
    <n v="0.5"/>
    <n v="0.5"/>
    <n v="0.5"/>
    <n v="0.5"/>
    <n v="0.5"/>
    <n v="0.5"/>
    <n v="0.25"/>
    <n v="0.25"/>
    <n v="0.5"/>
    <n v="0.5"/>
    <n v="0.5"/>
    <n v="1"/>
    <x v="0"/>
  </r>
  <r>
    <s v="1635634"/>
    <s v="207528012022154007"/>
    <s v="DF20227273371"/>
    <x v="8"/>
    <x v="0"/>
    <s v="AARON HUENCHUMIL"/>
    <s v="Giron de las Palmas #5234"/>
    <s v="Ñuñoa"/>
    <x v="0"/>
    <s v="Cumple"/>
    <s v="Cumple Parcialmente"/>
    <s v="No Aplica"/>
    <s v="No Aplica"/>
    <s v="No Aplica"/>
    <s v="No Aplica"/>
    <s v="No"/>
    <s v="S/N"/>
    <s v="S/N"/>
    <s v="No Aplica"/>
    <s v="No Aplica"/>
    <s v="No Aplica"/>
    <s v="No Cumple"/>
    <s v="Cumple Parcialmente"/>
    <s v="1- En informe de cuadrilla faltan fotografias del trabajo en sí, tampoco se detalla que numeracion de domicilio exacto era la incidencia"/>
    <x v="0"/>
    <x v="0"/>
    <x v="0"/>
    <x v="0"/>
    <n v="0.5"/>
    <n v="0"/>
    <n v="0.5"/>
    <n v="0.5"/>
    <n v="0.5"/>
    <n v="0.5"/>
    <n v="0.25"/>
    <n v="0.25"/>
    <n v="0.5"/>
    <n v="0"/>
    <n v="0.17499999999999999"/>
    <n v="0.7350000000000001"/>
    <x v="0"/>
  </r>
  <r>
    <s v="1635632"/>
    <s v="207628012022154006"/>
    <s v="DF20227271693"/>
    <x v="8"/>
    <x v="12"/>
    <s v="Cristobal toro"/>
    <s v="Via azul 4783"/>
    <s v="Vitacura"/>
    <x v="0"/>
    <s v="Cumple"/>
    <s v="Cumple"/>
    <s v="No Aplica"/>
    <s v="No Aplica"/>
    <s v="Cumple"/>
    <s v="Cumple"/>
    <s v="Si"/>
    <s v="No da nombre"/>
    <s v="S/N"/>
    <s v="Cumple"/>
    <s v="Cumple"/>
    <s v="Cumple"/>
    <s v="No Cumple"/>
    <s v="No Cumple"/>
    <s v="Sin mayor observacion , asesora del hogar no da nombre"/>
    <x v="0"/>
    <x v="0"/>
    <x v="0"/>
    <x v="0"/>
    <n v="0.5"/>
    <n v="0.5"/>
    <n v="0.5"/>
    <n v="0.5"/>
    <n v="0.5"/>
    <n v="0.5"/>
    <n v="0.25"/>
    <n v="0.25"/>
    <n v="0.5"/>
    <n v="0"/>
    <n v="0"/>
    <n v="0.8"/>
    <x v="1"/>
  </r>
  <r>
    <s v="1635625"/>
    <s v="207628012022152258"/>
    <s v="DF20227277018"/>
    <x v="8"/>
    <x v="11"/>
    <s v="Cristobal toro"/>
    <s v="Via roja 6680"/>
    <s v="Vitacura"/>
    <x v="0"/>
    <s v="Cumple"/>
    <s v="Cumple"/>
    <s v="No Aplica"/>
    <s v="No Aplica"/>
    <s v="Cumple"/>
    <s v="Cumple"/>
    <s v="Si"/>
    <s v="Margaret venegas"/>
    <s v="S/N"/>
    <s v="Cumple"/>
    <s v="Cumple"/>
    <s v="Cumple"/>
    <s v="Cumple"/>
    <s v="Cumple"/>
    <s v="Asesora del hogar corrobora visita de personal de emergencia , no permite acceso a medidor"/>
    <x v="0"/>
    <x v="0"/>
    <x v="0"/>
    <x v="0"/>
    <n v="0.5"/>
    <n v="0.5"/>
    <n v="0.5"/>
    <n v="0.5"/>
    <n v="0.5"/>
    <n v="0.5"/>
    <n v="0.25"/>
    <n v="0.25"/>
    <n v="0.5"/>
    <n v="0.5"/>
    <n v="0.5"/>
    <n v="1"/>
    <x v="1"/>
  </r>
  <r>
    <s v="1635617"/>
    <s v="207628012022150118"/>
    <s v="DF20227277898"/>
    <x v="8"/>
    <x v="17"/>
    <s v="Cristobal toro"/>
    <s v="Via roja 4160"/>
    <s v="Vitacura"/>
    <x v="0"/>
    <s v="No Aplica"/>
    <s v="No Aplica"/>
    <s v="No Aplica"/>
    <s v="No Aplica"/>
    <s v="No Aplica"/>
    <s v="No Aplica"/>
    <s v="Si"/>
    <s v="Sebastian espinoza"/>
    <s v="S/N"/>
    <s v="No Aplica"/>
    <s v="No Aplica"/>
    <s v="No Aplica"/>
    <s v="Cumple"/>
    <s v="Cumple"/>
    <s v="Guardia de recinto militar , no tiene datos de visita realizada por personal de emergencia con esa fecha , consulta a superior y le informa lo mismo"/>
    <x v="0"/>
    <x v="0"/>
    <x v="0"/>
    <x v="0"/>
    <n v="0.5"/>
    <n v="0.5"/>
    <n v="0.5"/>
    <n v="0.5"/>
    <n v="0.5"/>
    <n v="0.5"/>
    <n v="0.25"/>
    <n v="0.25"/>
    <n v="0.5"/>
    <n v="0.5"/>
    <n v="0.5"/>
    <n v="1"/>
    <x v="1"/>
  </r>
  <r>
    <s v="1635598"/>
    <s v="207628012022143124"/>
    <s v="DF20227278525"/>
    <x v="8"/>
    <x v="5"/>
    <s v="Cristobal toro"/>
    <s v="Camino el canal 8155"/>
    <s v="Vitacura"/>
    <x v="0"/>
    <s v="Cumple"/>
    <s v="Cumple"/>
    <s v="No Aplica"/>
    <s v="No Aplica"/>
    <s v="Cumple"/>
    <s v="Cumple"/>
    <s v="Si"/>
    <s v="Fabian sanchez"/>
    <s v="995159043"/>
    <s v="Cumple"/>
    <s v="Cumple"/>
    <s v="Cumple"/>
    <s v="Cumple"/>
    <s v="Cumple"/>
    <s v="Sin anomalias , solo que cliente pide que se retire medidor que se encuentra guardado y el cual no tiene acceso a el en el momento de visita , ya lo solicito a enel ."/>
    <x v="0"/>
    <x v="0"/>
    <x v="0"/>
    <x v="0"/>
    <n v="0.5"/>
    <n v="0.5"/>
    <n v="0.5"/>
    <n v="0.5"/>
    <n v="0.5"/>
    <n v="0.5"/>
    <n v="0.25"/>
    <n v="0.25"/>
    <n v="0.5"/>
    <n v="0.5"/>
    <n v="0.5"/>
    <n v="1"/>
    <x v="1"/>
  </r>
  <r>
    <s v="1635553"/>
    <s v="207528012022135035"/>
    <s v="DF20227273167"/>
    <x v="8"/>
    <x v="0"/>
    <s v="AARON HUENCHUMIL"/>
    <s v="Los Almendros #5234"/>
    <s v="Ñuñoa"/>
    <x v="0"/>
    <s v="Cumple"/>
    <s v="Cumple"/>
    <s v="No Aplica"/>
    <s v="No Aplica"/>
    <s v="Cumple"/>
    <s v="Cumple"/>
    <s v="Si"/>
    <s v="S/N"/>
    <s v="S/N"/>
    <s v="Cumple"/>
    <s v="Cumple"/>
    <s v="Cumple"/>
    <s v="Cumple"/>
    <s v="Cumple"/>
    <s v="1- cliente conforme con rapida respuesta de enel"/>
    <x v="0"/>
    <x v="0"/>
    <x v="0"/>
    <x v="0"/>
    <n v="0.5"/>
    <n v="0.5"/>
    <n v="0.5"/>
    <n v="0.5"/>
    <n v="0.5"/>
    <n v="0.5"/>
    <n v="0.25"/>
    <n v="0.25"/>
    <n v="0.5"/>
    <n v="0.5"/>
    <n v="0.5"/>
    <n v="1"/>
    <x v="0"/>
  </r>
  <r>
    <s v="1635548"/>
    <s v="207628012022134337"/>
    <s v="DF20227274166"/>
    <x v="8"/>
    <x v="18"/>
    <s v="Cristobal toro"/>
    <s v="Los dragones 10067"/>
    <s v="Vitacura"/>
    <x v="0"/>
    <s v="No Aplica"/>
    <s v="No Aplica"/>
    <s v="No Aplica"/>
    <s v="No Aplica"/>
    <s v="No Aplica"/>
    <s v="No Aplica"/>
    <s v="No"/>
    <s v="S/N"/>
    <s v="S/N"/>
    <s v="No Aplica"/>
    <s v="No Aplica"/>
    <s v="No Aplica"/>
    <s v="Cumple"/>
    <s v="No Cumple"/>
    <s v="Sin moradores , sin acceso al momento de visita"/>
    <x v="0"/>
    <x v="0"/>
    <x v="0"/>
    <x v="0"/>
    <n v="0.5"/>
    <n v="0.5"/>
    <n v="0.5"/>
    <n v="0.5"/>
    <n v="0.5"/>
    <n v="0.5"/>
    <n v="0.25"/>
    <n v="0.25"/>
    <n v="0.5"/>
    <n v="0.5"/>
    <n v="0"/>
    <n v="0.9"/>
    <x v="1"/>
  </r>
  <r>
    <s v="1635539"/>
    <s v="207528012022133117"/>
    <s v="DF20227272816"/>
    <x v="8"/>
    <x v="1"/>
    <s v="AARON HUENCHUMIL"/>
    <s v="Simon Bolivar #4800 local 106"/>
    <s v="Ñuñoa"/>
    <x v="0"/>
    <s v="Cumple"/>
    <s v="Cumple"/>
    <s v="No Aplica"/>
    <s v="No Aplica"/>
    <s v="Cumple"/>
    <s v="Cumple"/>
    <s v="Si"/>
    <s v="S/N"/>
    <s v="S/N"/>
    <s v="Cumple"/>
    <s v="Cumple"/>
    <s v="Cumple"/>
    <s v="Cumple Parcialmente"/>
    <s v="Cumple Parcialmente"/>
    <s v="1- Cliente esta en un stripcenter lo cual no permitio el acceso a inspeccionar el ITM, ya que el administrador general del stripcenter tiene llaves de ese shaft electrico 2- Direccion correcta en numeracion, pero es en local 104"/>
    <x v="0"/>
    <x v="0"/>
    <x v="0"/>
    <x v="0"/>
    <n v="0.5"/>
    <n v="0.5"/>
    <n v="0.5"/>
    <n v="0.5"/>
    <n v="0.5"/>
    <n v="0.5"/>
    <n v="0.25"/>
    <n v="0.25"/>
    <n v="0.5"/>
    <n v="0.17499999999999999"/>
    <n v="0.17499999999999999"/>
    <n v="0.87"/>
    <x v="0"/>
  </r>
  <r>
    <s v="1635535"/>
    <s v="207628012022132740"/>
    <s v="DF20227279004"/>
    <x v="8"/>
    <x v="10"/>
    <s v="Cristobal toro"/>
    <s v="La llaveria 1166"/>
    <s v="Vitacura"/>
    <x v="0"/>
    <s v="Cumple"/>
    <s v="Cumple"/>
    <s v="No Aplica"/>
    <s v="No Aplica"/>
    <s v="Cumple"/>
    <s v="Cumple"/>
    <s v="Si"/>
    <s v="Marcela castro"/>
    <s v="940460911"/>
    <s v="Cumple"/>
    <s v="Cumple"/>
    <s v="Cumple"/>
    <s v="No Cumple"/>
    <s v="Cumple Parcialmente"/>
    <s v="Se verifica , sin anomalias"/>
    <x v="0"/>
    <x v="0"/>
    <x v="0"/>
    <x v="0"/>
    <n v="0.5"/>
    <n v="0.5"/>
    <n v="0.5"/>
    <n v="0.5"/>
    <n v="0.5"/>
    <n v="0.5"/>
    <n v="0.25"/>
    <n v="0.25"/>
    <n v="0.5"/>
    <n v="0"/>
    <n v="0.17499999999999999"/>
    <n v="0.83500000000000008"/>
    <x v="1"/>
  </r>
  <r>
    <s v="1635529"/>
    <s v="207528012022130751"/>
    <s v="DF20227271146"/>
    <x v="8"/>
    <x v="4"/>
    <s v="AARON HUENCHUMIL"/>
    <s v="Graciela #5429"/>
    <s v="Ñuñoa"/>
    <x v="0"/>
    <s v="Cumple"/>
    <s v="Cumple"/>
    <s v="Cumple"/>
    <s v="Cumple"/>
    <s v="Cumple"/>
    <s v="Cumple"/>
    <s v="No"/>
    <s v="S/N"/>
    <s v="S/N"/>
    <s v="No Aplica"/>
    <s v="No Aplica"/>
    <s v="No Aplica"/>
    <s v="Cumple"/>
    <s v="Cumple"/>
    <s v="1- falla se encontraba en fusible tipo reja.  2- vecinos del sector confirman que suministro electrico se encuentra funcionando perfectamente"/>
    <x v="0"/>
    <x v="0"/>
    <x v="0"/>
    <x v="0"/>
    <n v="0.5"/>
    <n v="0.5"/>
    <n v="0.5"/>
    <n v="0.5"/>
    <n v="0.5"/>
    <n v="0.5"/>
    <n v="0.25"/>
    <n v="0.25"/>
    <n v="0.5"/>
    <n v="0.5"/>
    <n v="0.5"/>
    <n v="1"/>
    <x v="0"/>
  </r>
  <r>
    <s v="1635502"/>
    <s v="207628012022124434"/>
    <s v="DF20227276157"/>
    <x v="8"/>
    <x v="7"/>
    <s v="Cristobal toro"/>
    <s v="Nueva lo matta 1667"/>
    <s v="Vitacura"/>
    <x v="0"/>
    <s v="No Aplica"/>
    <s v="No Aplica"/>
    <s v="No Aplica"/>
    <s v="No Aplica"/>
    <s v="No Aplica"/>
    <s v="No Aplica"/>
    <s v="No"/>
    <s v="S/N"/>
    <s v="S/N"/>
    <s v="No Aplica"/>
    <s v="No Aplica"/>
    <s v="No Aplica"/>
    <s v="No Aplica"/>
    <s v="No Aplica "/>
    <s v="Sin acceso a pasaje , se llama por citofono y no contestan"/>
    <x v="0"/>
    <x v="0"/>
    <x v="0"/>
    <x v="0"/>
    <n v="0.5"/>
    <n v="0.5"/>
    <n v="0.5"/>
    <n v="0.5"/>
    <n v="0.5"/>
    <n v="0.5"/>
    <n v="0.25"/>
    <n v="0.25"/>
    <n v="0.5"/>
    <n v="0.5"/>
    <n v="0"/>
    <n v="0.9"/>
    <x v="1"/>
  </r>
  <r>
    <s v="1635499"/>
    <s v="207528012022123930"/>
    <s v="DF20227270994"/>
    <x v="8"/>
    <x v="4"/>
    <s v="AARON HUENCHUMIL"/>
    <s v="Echeñique #4676 Casa 6"/>
    <s v="Ñuñoa"/>
    <x v="0"/>
    <s v="Cumple"/>
    <s v="Cumple"/>
    <s v="No Aplica"/>
    <s v="No Aplica"/>
    <s v="Cumple"/>
    <s v="Cumple"/>
    <s v="No"/>
    <s v="S/N"/>
    <s v="S/N"/>
    <s v="No Aplica"/>
    <s v="No Aplica"/>
    <s v="No Aplica"/>
    <s v="Cumple Mayormente"/>
    <s v="Cumple"/>
    <s v="1- Cliente no se encuentra en domicilio 2- N° de incidencia:     DF20227270983 (CASA CERRADA)     DF20227271027 (SE COMPRUEBA A CLIENTE QUE PROBLEMA ES EN EL INTERIOR DE SU DOMICILIO). Tienen relacion con el mismo cliente y direccion"/>
    <x v="0"/>
    <x v="0"/>
    <x v="0"/>
    <x v="0"/>
    <n v="0.5"/>
    <n v="0.5"/>
    <n v="0.5"/>
    <n v="0.5"/>
    <n v="0.5"/>
    <n v="0.5"/>
    <n v="0.25"/>
    <n v="0.25"/>
    <n v="0.5"/>
    <n v="0.32500000000000001"/>
    <n v="0.5"/>
    <n v="0.96500000000000008"/>
    <x v="0"/>
  </r>
  <r>
    <s v="1635481"/>
    <s v="207528012022120910"/>
    <s v="DF20227274402"/>
    <x v="8"/>
    <x v="14"/>
    <s v="AARON HUENCHUMIL"/>
    <s v="Totoral #4957"/>
    <s v="Ñuñoa"/>
    <x v="0"/>
    <s v="Cumple"/>
    <s v="Cumple"/>
    <s v="Cumple"/>
    <s v="Cumple"/>
    <s v="Cumple"/>
    <s v="Cumple"/>
    <s v="Si"/>
    <s v="S/N"/>
    <s v="S/N"/>
    <s v="Cumple"/>
    <s v="Cumple"/>
    <s v="Cumple"/>
    <s v="Cumple"/>
    <s v="Cumple"/>
    <s v="1- Cliente conforme con pronta respuesta a la solucion de la falla"/>
    <x v="0"/>
    <x v="0"/>
    <x v="0"/>
    <x v="0"/>
    <n v="0.5"/>
    <n v="0.5"/>
    <n v="0.5"/>
    <n v="0.5"/>
    <n v="0.5"/>
    <n v="0.5"/>
    <n v="0.25"/>
    <n v="0.25"/>
    <n v="0.5"/>
    <n v="0.5"/>
    <n v="0.5"/>
    <n v="1"/>
    <x v="0"/>
  </r>
  <r>
    <s v="1635473"/>
    <s v="207628012022115602"/>
    <s v="DF20227278491"/>
    <x v="8"/>
    <x v="5"/>
    <s v="Cristobal toro"/>
    <s v="Filomena comas 2140"/>
    <s v="Vitacura"/>
    <x v="0"/>
    <s v="Cumple"/>
    <s v="Cumple"/>
    <s v="No Aplica"/>
    <s v="No Aplica"/>
    <s v="Cumple"/>
    <s v="Cumple"/>
    <s v="Si"/>
    <s v="No quiere dar nombre , realiza trabajo de obras en domicilio"/>
    <s v="S/N"/>
    <s v="Cumple"/>
    <s v="Cumple"/>
    <s v="Cumple Parcialmente"/>
    <s v="Cumple"/>
    <s v="Cumple"/>
    <s v="Persona de domicilio un poco molesto , ya que exige resellado en medidor ,ya que personal no lo dejo sellado"/>
    <x v="0"/>
    <x v="0"/>
    <x v="0"/>
    <x v="0"/>
    <n v="0.5"/>
    <n v="0.5"/>
    <n v="0.5"/>
    <n v="0.5"/>
    <n v="0.5"/>
    <n v="0.5"/>
    <n v="0.25"/>
    <n v="0.25"/>
    <n v="0.17499999999999999"/>
    <n v="0.5"/>
    <n v="0.5"/>
    <n v="0.95124999999999993"/>
    <x v="1"/>
  </r>
  <r>
    <s v="1635378"/>
    <s v="207528012022113222"/>
    <s v="DF20227274236"/>
    <x v="8"/>
    <x v="14"/>
    <s v="AARON HUENCHUMIL"/>
    <s v="Domingo Faustino Sarmiento #310 dpto 26"/>
    <s v="Ñuñoa"/>
    <x v="0"/>
    <s v="Cumple"/>
    <s v="Cumple"/>
    <s v="No Aplica"/>
    <s v="No Aplica"/>
    <s v="Cumple"/>
    <s v="Cumple"/>
    <s v="No"/>
    <s v="S/N"/>
    <s v="S/N"/>
    <s v="No Aplica"/>
    <s v="No Aplica"/>
    <s v="No Aplica"/>
    <s v="No Cumple"/>
    <s v="Cumple Parcialmente"/>
    <s v="1- cliente no se encontraba en domicilio 2- faltan fotografias en informe de cuadrilla respecto a la operacion o trabajo realizado"/>
    <x v="0"/>
    <x v="0"/>
    <x v="0"/>
    <x v="0"/>
    <n v="0.5"/>
    <n v="0.5"/>
    <n v="0.5"/>
    <n v="0.5"/>
    <n v="0.5"/>
    <n v="0.5"/>
    <n v="0.25"/>
    <n v="0.25"/>
    <n v="0.5"/>
    <n v="0"/>
    <n v="0.17499999999999999"/>
    <n v="0.83500000000000008"/>
    <x v="0"/>
  </r>
  <r>
    <s v="1635369"/>
    <s v="207528012022111821"/>
    <s v="DF20227273300"/>
    <x v="8"/>
    <x v="0"/>
    <s v="AARON HUENCHUMIL"/>
    <s v="Irarrazabal #713"/>
    <s v="Ñuñoa"/>
    <x v="0"/>
    <s v="Cumple Parcialmente"/>
    <s v="Cumple Parcialmente"/>
    <s v="No Aplica"/>
    <s v="No Aplica"/>
    <s v="No Aplica"/>
    <s v="No Aplica"/>
    <s v="No"/>
    <s v="S/N"/>
    <s v="S/N"/>
    <s v="No Aplica"/>
    <s v="No Aplica"/>
    <s v="No Aplica"/>
    <s v="No Cumple"/>
    <s v="Cumple Mayormente"/>
    <s v="1- Cliente no se encuentra en domicilio 2- direccion asociada a N° incidencia no corresponde, IRARRAZABAL 1329G dpto 120 es la correcta  3- en informe de cuadrilla no hay fotografias respecto al trabajo realizado"/>
    <x v="0"/>
    <x v="0"/>
    <x v="0"/>
    <x v="0"/>
    <n v="0"/>
    <n v="0"/>
    <n v="0.5"/>
    <n v="0.5"/>
    <n v="0.5"/>
    <n v="0.5"/>
    <n v="0.25"/>
    <n v="0.25"/>
    <n v="0.5"/>
    <n v="0"/>
    <n v="0.32500000000000001"/>
    <n v="0.66500000000000004"/>
    <x v="0"/>
  </r>
  <r>
    <s v="1635361"/>
    <s v="207628012022111159"/>
    <s v="DF20227281715"/>
    <x v="8"/>
    <x v="19"/>
    <s v="Cristobal toro"/>
    <s v="Las hualtatas 4703"/>
    <s v="Vitacura"/>
    <x v="0"/>
    <s v="Cumple"/>
    <s v="Cumple"/>
    <s v="No Aplica"/>
    <s v="No Aplica"/>
    <s v="Cumple"/>
    <s v="Cumple"/>
    <s v="No"/>
    <s v="S/N"/>
    <s v="S/N"/>
    <s v="No Aplica"/>
    <s v="No Aplica"/>
    <s v="No Aplica"/>
    <s v="No Cumple"/>
    <s v="Cumple Parcialmente"/>
    <s v="Sin moradoes al momento de visita"/>
    <x v="0"/>
    <x v="0"/>
    <x v="0"/>
    <x v="0"/>
    <n v="0.5"/>
    <n v="0.5"/>
    <n v="0.5"/>
    <n v="0.5"/>
    <n v="0.5"/>
    <n v="0.5"/>
    <n v="0.25"/>
    <n v="0.25"/>
    <n v="0.5"/>
    <n v="0"/>
    <n v="0.17499999999999999"/>
    <n v="0.83500000000000008"/>
    <x v="1"/>
  </r>
  <r>
    <s v="1635343"/>
    <s v="207528012022104611"/>
    <s v="DF20227272752"/>
    <x v="8"/>
    <x v="1"/>
    <s v="AARON HUENCHUMIL"/>
    <s v="Av Salvador #1972 Casa C"/>
    <s v="Ñuñoa"/>
    <x v="0"/>
    <s v="No Cumple"/>
    <s v="No Cumple"/>
    <s v="No Aplica"/>
    <s v="No Aplica"/>
    <s v="No Aplica"/>
    <s v="No Aplica"/>
    <s v="Si"/>
    <s v="Carla Gomez Coro"/>
    <s v="S/N"/>
    <s v="No Cumple"/>
    <s v="No Cumple"/>
    <s v="No Cumple"/>
    <s v="No Cumple"/>
    <s v="Cumple Parcialmente"/>
    <s v="1- Cliente asegura que su llamado era solo por luminaria publica frente a su domicilio y que nunca personal tecnico entro al condominio el dia indicado de ejecucion, ni meno hacer algun reapriete en terminales UT"/>
    <x v="0"/>
    <x v="0"/>
    <x v="0"/>
    <x v="0"/>
    <n v="0"/>
    <n v="0"/>
    <n v="0.5"/>
    <n v="0.5"/>
    <n v="0.5"/>
    <n v="0.5"/>
    <n v="0"/>
    <n v="0"/>
    <n v="0"/>
    <n v="0"/>
    <n v="0.17499999999999999"/>
    <n v="0.48499999999999993"/>
    <x v="0"/>
  </r>
  <r>
    <s v="1635339"/>
    <s v="207628012022103804"/>
    <s v="DF20227281163"/>
    <x v="8"/>
    <x v="20"/>
    <s v="Cristobal toro"/>
    <s v="Las encinas 6280"/>
    <s v="Vitacura"/>
    <x v="0"/>
    <s v="Cumple"/>
    <s v="Cumple"/>
    <s v="No Aplica"/>
    <s v="No Aplica"/>
    <s v="Cumple"/>
    <s v="Cumple"/>
    <s v="No"/>
    <s v="S/N"/>
    <s v="S/N"/>
    <s v="No Aplica"/>
    <s v="No Aplica"/>
    <s v="No Aplica"/>
    <s v="Cumple"/>
    <s v="Cumple"/>
    <s v="Problema externo de sector , vecinos indican que personal trabajo para dejarlos con suministro en sector ."/>
    <x v="0"/>
    <x v="0"/>
    <x v="0"/>
    <x v="0"/>
    <n v="0.5"/>
    <n v="0.5"/>
    <n v="0.5"/>
    <n v="0.5"/>
    <n v="0.5"/>
    <n v="0.5"/>
    <n v="0.25"/>
    <n v="0.25"/>
    <n v="0.5"/>
    <n v="0.5"/>
    <n v="0.5"/>
    <n v="1"/>
    <x v="1"/>
  </r>
  <r>
    <s v="1635324"/>
    <s v="207628012022101113"/>
    <s v="DF20227277965"/>
    <x v="8"/>
    <x v="17"/>
    <s v="Cristobal toro"/>
    <s v="Nueva costanera 4031"/>
    <s v="Vitacura"/>
    <x v="0"/>
    <s v="No Aplica"/>
    <s v="No Aplica"/>
    <s v="No Aplica"/>
    <s v="No Aplica"/>
    <s v="No Aplica"/>
    <s v="No Aplica"/>
    <s v="No"/>
    <s v="S/N"/>
    <s v="S/N"/>
    <s v="No Aplica"/>
    <s v="No Aplica"/>
    <s v="No Aplica"/>
    <s v="No Cumple"/>
    <s v="No Cumple"/>
    <s v="Direccion no coincide con numero de incidencia , en observacion de personal de emergencia figura otra direccion ."/>
    <x v="0"/>
    <x v="0"/>
    <x v="0"/>
    <x v="0"/>
    <n v="0.5"/>
    <n v="0.5"/>
    <n v="0.5"/>
    <n v="0.5"/>
    <n v="0.5"/>
    <n v="0.5"/>
    <n v="0.25"/>
    <n v="0.25"/>
    <n v="0.5"/>
    <n v="0"/>
    <n v="0"/>
    <n v="0.8"/>
    <x v="1"/>
  </r>
  <r>
    <s v="1635310"/>
    <s v="207628012022093506"/>
    <s v="DF20227277899"/>
    <x v="8"/>
    <x v="17"/>
    <s v="Cristobal toro"/>
    <s v="Espoz 2401"/>
    <s v="Vitacura"/>
    <x v="0"/>
    <s v="Cumple"/>
    <s v="Cumple"/>
    <s v="No Aplica"/>
    <s v="No Aplica"/>
    <s v="Cumple"/>
    <s v="Cumple"/>
    <s v="Si"/>
    <s v="Atiende por citofono , no da nombre"/>
    <s v="S/N"/>
    <s v="No Aplica"/>
    <s v="No Aplica"/>
    <s v="No Aplica"/>
    <s v="No Cumple"/>
    <s v="Cumple Parcialmente"/>
    <s v="Cliente atiende por citofofo , pero no se encontraba al momento de visita de personal de emergencia , no entrega mas datos"/>
    <x v="0"/>
    <x v="0"/>
    <x v="0"/>
    <x v="0"/>
    <n v="0.5"/>
    <n v="0.5"/>
    <n v="0.5"/>
    <n v="0.5"/>
    <n v="0.5"/>
    <n v="0.5"/>
    <n v="0.25"/>
    <n v="0.25"/>
    <n v="0.5"/>
    <n v="0"/>
    <n v="0.17499999999999999"/>
    <n v="0.83500000000000008"/>
    <x v="1"/>
  </r>
  <r>
    <s v="1638874"/>
    <s v="207531012022171806"/>
    <s v="DF20227279548"/>
    <x v="9"/>
    <x v="21"/>
    <s v="AARON HUENCHUMIL"/>
    <s v="Natalio Stein #4913"/>
    <s v="Ñuñoa"/>
    <x v="0"/>
    <s v="Cumple"/>
    <s v="Cumple"/>
    <s v="No Aplica"/>
    <s v="No Aplica"/>
    <s v="Cumple"/>
    <s v="Cumple"/>
    <s v="No"/>
    <s v="S/N"/>
    <s v="S/N"/>
    <s v="No Aplica"/>
    <s v="No Aplica"/>
    <s v="No Aplica"/>
    <s v="Cumple"/>
    <s v="Cumple"/>
    <s v="1- Cliente no se encuentra en domicilio 2- falta tapa en caja DAE"/>
    <x v="0"/>
    <x v="0"/>
    <x v="0"/>
    <x v="0"/>
    <n v="0.5"/>
    <n v="0.5"/>
    <n v="0.5"/>
    <n v="0.5"/>
    <n v="0.5"/>
    <n v="0.5"/>
    <n v="0.25"/>
    <n v="0.25"/>
    <n v="0.5"/>
    <n v="0.5"/>
    <n v="0.5"/>
    <n v="1"/>
    <x v="0"/>
  </r>
  <r>
    <s v="1638806"/>
    <s v="207631012022162423"/>
    <s v="DF20227280862"/>
    <x v="9"/>
    <x v="22"/>
    <s v="Cristobal toro"/>
    <s v="Carolina rabat 780 casa 8"/>
    <s v="Vitacura"/>
    <x v="0"/>
    <s v="Cumple"/>
    <s v="Cumple"/>
    <s v="No Aplica"/>
    <s v="No Aplica"/>
    <s v="Cumple"/>
    <s v="Cumple"/>
    <s v="Si"/>
    <s v="Jorge villalobos"/>
    <s v="224526487"/>
    <s v="Cumple"/>
    <s v="Cumple"/>
    <s v="Cumple"/>
    <s v="Cumple"/>
    <s v="Cumple"/>
    <s v="Se verifica , sin mayor observacion"/>
    <x v="0"/>
    <x v="0"/>
    <x v="0"/>
    <x v="0"/>
    <n v="0.5"/>
    <n v="0.5"/>
    <n v="0.5"/>
    <n v="0.5"/>
    <n v="0.5"/>
    <n v="0.5"/>
    <n v="0.25"/>
    <n v="0.25"/>
    <n v="0.5"/>
    <n v="0.5"/>
    <n v="0.5"/>
    <n v="1"/>
    <x v="1"/>
  </r>
  <r>
    <s v="1638790"/>
    <s v="207531012022161139"/>
    <s v="DF20227279428"/>
    <x v="9"/>
    <x v="21"/>
    <s v="AARON HUENCHUMIL"/>
    <s v="Eliecer Parada #2439"/>
    <s v="Ñuñoa"/>
    <x v="0"/>
    <s v="Cumple"/>
    <s v="Cumple"/>
    <s v="No Aplica"/>
    <s v="No Aplica"/>
    <s v="Cumple"/>
    <s v="Cumple"/>
    <s v="Si"/>
    <s v="S/N"/>
    <s v="S/N"/>
    <s v="Cumple"/>
    <s v="Cumple"/>
    <s v="Cumple"/>
    <s v="Cumple"/>
    <s v="Cumple"/>
    <s v="1- Cliente queda conforme con servicio y su rapida respuesta"/>
    <x v="0"/>
    <x v="0"/>
    <x v="0"/>
    <x v="0"/>
    <n v="0.5"/>
    <n v="0.5"/>
    <n v="0.5"/>
    <n v="0.5"/>
    <n v="0.5"/>
    <n v="0.5"/>
    <n v="0.25"/>
    <n v="0.25"/>
    <n v="0.5"/>
    <n v="0.5"/>
    <n v="0.5"/>
    <n v="1"/>
    <x v="0"/>
  </r>
  <r>
    <s v="1638769"/>
    <s v="207631012022155536"/>
    <s v="DF20227272389"/>
    <x v="9"/>
    <x v="3"/>
    <s v="Cristobal toro"/>
    <s v="Padre damian deveuster 2517 torre alerce dpto 102"/>
    <s v="Vitacura"/>
    <x v="0"/>
    <s v="Cumple"/>
    <s v="Cumple"/>
    <s v="No Aplica"/>
    <s v="No Aplica"/>
    <s v="Cumple"/>
    <s v="Cumple"/>
    <s v="Si"/>
    <s v="Eder ramirez"/>
    <s v="S/N"/>
    <s v="Cumple"/>
    <s v="Cumple"/>
    <s v="Cumple"/>
    <s v="Cumple"/>
    <s v="Cumple"/>
    <s v="Sin mayor observacion"/>
    <x v="0"/>
    <x v="0"/>
    <x v="0"/>
    <x v="0"/>
    <n v="0.5"/>
    <n v="0.5"/>
    <n v="0.5"/>
    <n v="0.5"/>
    <n v="0.5"/>
    <n v="0.5"/>
    <n v="0.25"/>
    <n v="0.25"/>
    <n v="0.5"/>
    <n v="0.5"/>
    <n v="0.5"/>
    <n v="1"/>
    <x v="1"/>
  </r>
  <r>
    <s v="1638740"/>
    <s v="207531012022153355"/>
    <s v="DF20227278426"/>
    <x v="9"/>
    <x v="6"/>
    <s v="AARON HUENCHUMIL"/>
    <s v="Montenegro #939"/>
    <s v="Ñuñoa"/>
    <x v="0"/>
    <s v="Cumple"/>
    <s v="Cumple"/>
    <s v="No Aplica"/>
    <s v="No Aplica"/>
    <s v="Cumple"/>
    <s v="Cumple"/>
    <s v="No"/>
    <s v="S/N"/>
    <s v="S/N"/>
    <s v="No Aplica"/>
    <s v="No Aplica"/>
    <s v="No Aplica"/>
    <s v="Cumple"/>
    <s v="Cumple"/>
    <s v="1- Cliente no se encuentra en domicilio  2- Suministro electrico en el sector con normalidad"/>
    <x v="0"/>
    <x v="0"/>
    <x v="0"/>
    <x v="0"/>
    <n v="0.5"/>
    <n v="0.5"/>
    <n v="0.5"/>
    <n v="0.5"/>
    <n v="0.5"/>
    <n v="0.5"/>
    <n v="0.25"/>
    <n v="0.25"/>
    <n v="0.5"/>
    <n v="0.5"/>
    <n v="0.5"/>
    <n v="1"/>
    <x v="0"/>
  </r>
  <r>
    <s v="1638732"/>
    <s v="207631012022151706"/>
    <s v="DF20227276014"/>
    <x v="9"/>
    <x v="15"/>
    <s v="Cristobal toro"/>
    <s v="Nueva lo matta 1667"/>
    <s v="Vitacura"/>
    <x v="0"/>
    <s v="Cumple"/>
    <s v="Cumple"/>
    <s v="No Cumple"/>
    <s v="No Cumple"/>
    <s v="Cumple"/>
    <s v="Cumple"/>
    <s v="Si"/>
    <s v="Nicolas izquierdo"/>
    <s v="940438617"/>
    <s v="Cumple"/>
    <s v="Cumple"/>
    <s v="Cumple"/>
    <s v="No Cumple"/>
    <s v="Cumple Parcialmente"/>
    <s v="Se verifica , sin mayor observacion"/>
    <x v="0"/>
    <x v="0"/>
    <x v="0"/>
    <x v="0"/>
    <n v="0.5"/>
    <n v="0.5"/>
    <n v="0"/>
    <n v="0"/>
    <n v="0.5"/>
    <n v="0.5"/>
    <n v="0.25"/>
    <n v="0.25"/>
    <n v="0.5"/>
    <n v="0"/>
    <n v="0.17499999999999999"/>
    <n v="0.53500000000000003"/>
    <x v="1"/>
  </r>
  <r>
    <s v="1638730"/>
    <s v="207531012022151358"/>
    <s v="DF20227278203"/>
    <x v="9"/>
    <x v="6"/>
    <s v="AARON HUENCHUMIL"/>
    <s v="Simon Bolivar #4442"/>
    <s v="Ñuñoa"/>
    <x v="0"/>
    <s v="Cumple"/>
    <s v="Cumple"/>
    <s v="No Cumple"/>
    <s v="No Cumple"/>
    <s v="Cumple"/>
    <s v="Cumple"/>
    <s v="Si"/>
    <s v="S/N"/>
    <s v="S/N"/>
    <s v="Cumple"/>
    <s v="Cumple"/>
    <s v="Cumple"/>
    <s v="Cumple"/>
    <s v="Cumple"/>
    <s v="1- Efectivamente se realizo poda de palmera, causante del cortocircuito en Red BT tradicional 2- No declara en detalle de materiales separador de red BT tradicional"/>
    <x v="0"/>
    <x v="0"/>
    <x v="0"/>
    <x v="0"/>
    <n v="0.5"/>
    <n v="0.5"/>
    <n v="0"/>
    <n v="0"/>
    <n v="0.5"/>
    <n v="0.5"/>
    <n v="0.25"/>
    <n v="0.25"/>
    <n v="0.5"/>
    <n v="0.5"/>
    <n v="0.5"/>
    <n v="0.7"/>
    <x v="0"/>
  </r>
  <r>
    <s v="1638724"/>
    <s v="207531012022145848"/>
    <s v="DF20227278139"/>
    <x v="9"/>
    <x v="6"/>
    <s v="AARON HUENCHUMIL"/>
    <s v="Montenegro #55"/>
    <s v="Ñuñoa"/>
    <x v="0"/>
    <s v="Cumple"/>
    <s v="Cumple"/>
    <s v="No Aplica"/>
    <s v="No Aplica"/>
    <s v="Cumple"/>
    <s v="Cumple"/>
    <s v="Si"/>
    <s v="S/N"/>
    <s v="S/N"/>
    <s v="Cumple"/>
    <s v="Cumple"/>
    <s v="Cumple"/>
    <s v="Cumple"/>
    <s v="Cumple"/>
    <s v="1- cliente conforme con trabajo realizado"/>
    <x v="0"/>
    <x v="0"/>
    <x v="0"/>
    <x v="0"/>
    <n v="0.5"/>
    <n v="0.5"/>
    <n v="0.5"/>
    <n v="0.5"/>
    <n v="0.5"/>
    <n v="0.5"/>
    <n v="0.25"/>
    <n v="0.25"/>
    <n v="0.5"/>
    <n v="0.5"/>
    <n v="0.5"/>
    <n v="1"/>
    <x v="0"/>
  </r>
  <r>
    <s v="1638723"/>
    <s v="207631012022145335"/>
    <s v="DF20227274545"/>
    <x v="9"/>
    <x v="14"/>
    <s v="Cristobal toro"/>
    <s v="Lo matta 1369 A"/>
    <s v="Vitacura"/>
    <x v="0"/>
    <s v="Cumple"/>
    <s v="Cumple"/>
    <s v="No Cumple"/>
    <s v="No Cumple"/>
    <s v="Cumple"/>
    <s v="Cumple"/>
    <s v="Si"/>
    <s v="Cliente no entrega datos"/>
    <s v="S/N"/>
    <s v="Cumple"/>
    <s v="Cumple"/>
    <s v="Cumple"/>
    <s v="Cumple"/>
    <s v="Cumple"/>
    <s v="Cliente corrobora visita de personal emergencia , pero no entrega mas datos"/>
    <x v="0"/>
    <x v="0"/>
    <x v="0"/>
    <x v="0"/>
    <n v="0.5"/>
    <n v="0.5"/>
    <n v="0"/>
    <n v="0"/>
    <n v="0.5"/>
    <n v="0.5"/>
    <n v="0.25"/>
    <n v="0.25"/>
    <n v="0.5"/>
    <n v="0.5"/>
    <n v="0.5"/>
    <n v="0.7"/>
    <x v="1"/>
  </r>
  <r>
    <s v="1638715"/>
    <s v="207531012022144004"/>
    <s v="DF20227277920"/>
    <x v="9"/>
    <x v="17"/>
    <s v="AARON HUENCHUMIL"/>
    <s v="Coventry #96"/>
    <s v="Ñuñoa"/>
    <x v="0"/>
    <s v="Cumple"/>
    <s v="Cumple"/>
    <s v="No Aplica"/>
    <s v="No Aplica"/>
    <s v="Cumple"/>
    <s v="Cumple"/>
    <s v="Si"/>
    <s v="S/N"/>
    <s v="S/N"/>
    <s v="Cumple"/>
    <s v="Cumple"/>
    <s v="Cumple"/>
    <s v="No Cumple"/>
    <s v="No Cumple"/>
    <s v="1- vecinos del sector corroboran que si, existio un corte de servicio y despues de la reparacion no ha habido mas cortes de suministro electrico"/>
    <x v="0"/>
    <x v="0"/>
    <x v="0"/>
    <x v="0"/>
    <n v="0.5"/>
    <n v="0.5"/>
    <n v="0.5"/>
    <n v="0.5"/>
    <n v="0.5"/>
    <n v="0.5"/>
    <n v="0.25"/>
    <n v="0.25"/>
    <n v="0.5"/>
    <n v="0"/>
    <n v="0"/>
    <n v="0.8"/>
    <x v="0"/>
  </r>
  <r>
    <s v="1638709"/>
    <s v="207531012022141822"/>
    <s v="DF20227277843"/>
    <x v="9"/>
    <x v="17"/>
    <s v="AARON HUENCHUMIL"/>
    <s v="Eduardo Castillo Velasco #4017"/>
    <s v="Ñuñoa"/>
    <x v="0"/>
    <s v="Cumple"/>
    <s v="Cumple"/>
    <s v="Cumple"/>
    <s v="Cumple"/>
    <s v="Cumple"/>
    <s v="Cumple"/>
    <s v="Si"/>
    <s v="S/N"/>
    <s v="S/N"/>
    <s v="Cumple"/>
    <s v="Cumple"/>
    <s v="Cumple"/>
    <s v="Cumple"/>
    <s v="Cumple"/>
    <s v="1- Cliente si estaba en domicilio y queda conforme con atencion"/>
    <x v="0"/>
    <x v="0"/>
    <x v="0"/>
    <x v="0"/>
    <n v="0.5"/>
    <n v="0.5"/>
    <n v="0.5"/>
    <n v="0.5"/>
    <n v="0.5"/>
    <n v="0.5"/>
    <n v="0.25"/>
    <n v="0.25"/>
    <n v="0.5"/>
    <n v="0.5"/>
    <n v="0.5"/>
    <n v="1"/>
    <x v="0"/>
  </r>
  <r>
    <s v="1638699"/>
    <s v="207531012022140209"/>
    <s v="DF20227277348"/>
    <x v="9"/>
    <x v="13"/>
    <s v="AARON HUENCHUMIL"/>
    <s v="Los Almendros #4275"/>
    <s v="Ñuñoa"/>
    <x v="0"/>
    <s v="Cumple"/>
    <s v="Cumple"/>
    <s v="No Aplica"/>
    <s v="No Aplica"/>
    <s v="Cumple"/>
    <s v="Cumple"/>
    <s v="No"/>
    <s v="S/N"/>
    <s v="S/N"/>
    <s v="No Aplica"/>
    <s v="No Aplica"/>
    <s v="No Aplica"/>
    <s v="Cumple"/>
    <s v="Cumple"/>
    <s v="1- Cliente no se encontraba en domicilio"/>
    <x v="0"/>
    <x v="0"/>
    <x v="0"/>
    <x v="0"/>
    <n v="0.5"/>
    <n v="0.5"/>
    <n v="0.5"/>
    <n v="0.5"/>
    <n v="0.5"/>
    <n v="0.5"/>
    <n v="0.25"/>
    <n v="0.25"/>
    <n v="0.5"/>
    <n v="0.5"/>
    <n v="0.5"/>
    <n v="1"/>
    <x v="0"/>
  </r>
  <r>
    <s v="1638379"/>
    <s v="207531012022133952"/>
    <s v="DF20227277318"/>
    <x v="9"/>
    <x v="13"/>
    <s v="AARON HUENCHUMIL"/>
    <s v="Brown Sur #548"/>
    <s v="Ñuñoa"/>
    <x v="0"/>
    <s v="Cumple"/>
    <s v="Cumple"/>
    <s v="No Aplica"/>
    <s v="No Aplica"/>
    <s v="Cumple"/>
    <s v="Cumple"/>
    <s v="Si"/>
    <s v="S/N"/>
    <s v="S/N"/>
    <s v="Cumple"/>
    <s v="Cumple"/>
    <s v="No Cumple"/>
    <s v="No Cumple"/>
    <s v="Cumple Parcialmente"/>
    <s v="1- Cliente asegura que este problema lo tiene desde hace 1 año atras y no es falla interna si no que tramo de acometida entre caja DAE y medidor  2- caja DAE sin tapa"/>
    <x v="0"/>
    <x v="0"/>
    <x v="0"/>
    <x v="0"/>
    <n v="0.5"/>
    <n v="0.5"/>
    <n v="0.5"/>
    <n v="0.5"/>
    <n v="0.5"/>
    <n v="0.5"/>
    <n v="0.25"/>
    <n v="0.25"/>
    <n v="0"/>
    <n v="0"/>
    <n v="0.17499999999999999"/>
    <n v="0.76"/>
    <x v="0"/>
  </r>
  <r>
    <s v="1638358"/>
    <s v="207631012022132205"/>
    <s v="DF20227275953"/>
    <x v="9"/>
    <x v="15"/>
    <s v="Cristobal toro"/>
    <s v="Exequiel plaza 1268"/>
    <s v="Vitacura"/>
    <x v="0"/>
    <s v="Cumple"/>
    <s v="Cumple"/>
    <s v="No Aplica"/>
    <s v="No Aplica"/>
    <s v="Cumple"/>
    <s v="Cumple"/>
    <s v="Si"/>
    <s v="Persona trabajando en construccion en domicilio no quiere dar nombre"/>
    <s v="S/N"/>
    <s v="Cumple"/>
    <s v="Cumple"/>
    <s v="Cumple"/>
    <s v="Cumple Parcialmente"/>
    <s v="Cumple"/>
    <s v="Persona trabajando corrobora visita de personal de emergencia , no entrega sus datos ."/>
    <x v="0"/>
    <x v="0"/>
    <x v="0"/>
    <x v="0"/>
    <n v="0.5"/>
    <n v="0.5"/>
    <n v="0.5"/>
    <n v="0.5"/>
    <n v="0.5"/>
    <n v="0.5"/>
    <n v="0.25"/>
    <n v="0.25"/>
    <n v="0.5"/>
    <n v="0.17499999999999999"/>
    <n v="0.5"/>
    <n v="0.93500000000000005"/>
    <x v="1"/>
  </r>
  <r>
    <s v="1638357"/>
    <s v="207531012022132005"/>
    <s v="DF20227277019"/>
    <x v="9"/>
    <x v="11"/>
    <s v="AARON HUENCHUMIL"/>
    <s v="Doctor Johow #348 J"/>
    <s v="Ñuñoa"/>
    <x v="0"/>
    <s v="Cumple"/>
    <s v="Cumple"/>
    <s v="No Aplica"/>
    <s v="No Aplica"/>
    <s v="Cumple"/>
    <s v="Cumple"/>
    <s v="Si"/>
    <s v="S/N"/>
    <s v="S/N"/>
    <s v="Cumple"/>
    <s v="Cumple"/>
    <s v="Cumple"/>
    <s v="Cumple"/>
    <s v="Cumple"/>
    <s v="1- Cliente hostil, no permite acceso a corroborar las fotografias tomadas por cuadrilla"/>
    <x v="0"/>
    <x v="0"/>
    <x v="0"/>
    <x v="0"/>
    <n v="0.5"/>
    <n v="0.5"/>
    <n v="0.5"/>
    <n v="0.5"/>
    <n v="0.5"/>
    <n v="0.5"/>
    <n v="0.25"/>
    <n v="0.25"/>
    <n v="0.5"/>
    <n v="0.5"/>
    <n v="0.5"/>
    <n v="1"/>
    <x v="0"/>
  </r>
  <r>
    <s v="1638299"/>
    <s v="207531012022125634"/>
    <s v="DF20227272915"/>
    <x v="9"/>
    <x v="1"/>
    <s v="AARON HUENCHUMIL"/>
    <s v="Irarrazabal #3790"/>
    <s v="Ñuñoa"/>
    <x v="0"/>
    <s v="Cumple"/>
    <s v="Cumple"/>
    <s v="No Aplica"/>
    <s v="No Aplica"/>
    <s v="Cumple"/>
    <s v="Cumple"/>
    <s v="Si"/>
    <s v="Daniela Morgado"/>
    <s v="S/N"/>
    <s v="No Cumple"/>
    <s v="No Cumple"/>
    <s v="No Cumple"/>
    <s v="Cumple"/>
    <s v="Cumple"/>
    <s v="1- Srta Daniela asegura muy mala atencion por parte de la cuadrilla que vino el dia de la incidencia, no se presentaron, muy prepotentes. Cliente no conforme con atencion"/>
    <x v="0"/>
    <x v="0"/>
    <x v="0"/>
    <x v="0"/>
    <n v="0.5"/>
    <n v="0.5"/>
    <n v="0.5"/>
    <n v="0.5"/>
    <n v="0.5"/>
    <n v="0.5"/>
    <n v="0"/>
    <n v="0"/>
    <n v="0"/>
    <n v="0.5"/>
    <n v="0.5"/>
    <n v="0.85000000000000009"/>
    <x v="0"/>
  </r>
  <r>
    <s v="1638224"/>
    <s v="207631012022130126"/>
    <s v="DF20227279522"/>
    <x v="9"/>
    <x v="21"/>
    <s v="Cristobal toro"/>
    <s v="Manizales 1922"/>
    <s v="Vitacura"/>
    <x v="0"/>
    <s v="Cumple"/>
    <s v="Cumple"/>
    <s v="No Aplica"/>
    <s v="No Aplica"/>
    <s v="Cumple"/>
    <s v="Cumple"/>
    <s v="Si"/>
    <s v="Asesora del hogar , no quiere entregar datos"/>
    <s v="S/N"/>
    <s v="Cumple"/>
    <s v="Cumple"/>
    <s v="Cumple"/>
    <s v="Cumple"/>
    <s v="No Cumple"/>
    <s v="No entrega nombre , sin mayor observacion"/>
    <x v="0"/>
    <x v="0"/>
    <x v="0"/>
    <x v="0"/>
    <n v="0.5"/>
    <n v="0.5"/>
    <n v="0.5"/>
    <n v="0.5"/>
    <n v="0.5"/>
    <n v="0.5"/>
    <n v="0.25"/>
    <n v="0.25"/>
    <n v="0.5"/>
    <n v="0.5"/>
    <n v="0"/>
    <n v="0.9"/>
    <x v="1"/>
  </r>
  <r>
    <s v="1637762"/>
    <s v="207531012022123810"/>
    <s v="DF20227274299"/>
    <x v="9"/>
    <x v="14"/>
    <s v="AARON HUENCHUMIL"/>
    <s v="Jorge Washington #325 dpto 806"/>
    <s v="Ñuñoa"/>
    <x v="0"/>
    <s v="Cumple"/>
    <s v="Cumple"/>
    <s v="No Aplica"/>
    <s v="No Aplica"/>
    <s v="Cumple"/>
    <s v="Cumple"/>
    <s v="No"/>
    <s v="S/N"/>
    <s v="S/N"/>
    <s v="No Aplica"/>
    <s v="No Aplica"/>
    <s v="No Aplica"/>
    <s v="Cumple"/>
    <s v="Cumple"/>
    <s v="1- Cliente no se encuentra en departamento pero, conserje permite el acceso a sala de medidores e inspeccionar medidor involucrado en este caso dpto 806"/>
    <x v="0"/>
    <x v="0"/>
    <x v="0"/>
    <x v="0"/>
    <n v="0.5"/>
    <n v="0.5"/>
    <n v="0.5"/>
    <n v="0.5"/>
    <n v="0.5"/>
    <n v="0.5"/>
    <n v="0.25"/>
    <n v="0.25"/>
    <n v="0.5"/>
    <n v="0.5"/>
    <n v="0.5"/>
    <n v="1"/>
    <x v="0"/>
  </r>
  <r>
    <s v="1637759"/>
    <s v="207631012022123250"/>
    <s v="DF20227276420"/>
    <x v="9"/>
    <x v="7"/>
    <s v="Cristobal toro"/>
    <s v="El mañio 1620"/>
    <s v="Vitacura"/>
    <x v="0"/>
    <s v="Cumple"/>
    <s v="Cumple"/>
    <s v="No Aplica"/>
    <s v="No Aplica"/>
    <s v="Cumple"/>
    <s v="Cumple"/>
    <s v="Si"/>
    <s v="Trabajador de restoran ,no da nombre no esta a cargo"/>
    <s v="S/N"/>
    <s v="Cumple"/>
    <s v="Cumple"/>
    <s v="Cumple"/>
    <s v="Cumple"/>
    <s v="Cumple"/>
    <s v="Se verifica , sin anomalias"/>
    <x v="0"/>
    <x v="0"/>
    <x v="0"/>
    <x v="0"/>
    <n v="0.5"/>
    <n v="0.5"/>
    <n v="0.5"/>
    <n v="0.5"/>
    <n v="0.5"/>
    <n v="0.5"/>
    <n v="0.25"/>
    <n v="0.25"/>
    <n v="0.5"/>
    <n v="0.5"/>
    <n v="0.5"/>
    <n v="1"/>
    <x v="1"/>
  </r>
  <r>
    <s v="1637744"/>
    <s v="207631012022121330"/>
    <s v="DF20227275679"/>
    <x v="9"/>
    <x v="15"/>
    <s v="Cristobal toro"/>
    <s v="Luis carrera 1796"/>
    <s v="Vitacura"/>
    <x v="0"/>
    <s v="Cumple"/>
    <s v="Cumple"/>
    <s v="No Aplica"/>
    <s v="No Aplica"/>
    <s v="Cumple"/>
    <s v="Cumple"/>
    <s v="Si"/>
    <s v="Pia jaque"/>
    <s v="98247796"/>
    <s v="Cumple"/>
    <s v="Cumple"/>
    <s v="Cumple"/>
    <s v="Cumple"/>
    <s v="Cumple"/>
    <s v="Se verifica inspeccion sin anomalias"/>
    <x v="0"/>
    <x v="0"/>
    <x v="0"/>
    <x v="0"/>
    <n v="0.5"/>
    <n v="0.5"/>
    <n v="0.5"/>
    <n v="0.5"/>
    <n v="0.5"/>
    <n v="0.5"/>
    <n v="0.25"/>
    <n v="0.25"/>
    <n v="0.5"/>
    <n v="0.5"/>
    <n v="0.5"/>
    <n v="1"/>
    <x v="1"/>
  </r>
  <r>
    <s v="1637743"/>
    <s v="207531012022121021"/>
    <s v="DF20227272531"/>
    <x v="9"/>
    <x v="1"/>
    <s v="AARON HUENCHUMIL"/>
    <s v="Av pedro de valdivia #2885 Torre A dpto 1402"/>
    <s v="Ñuñoa"/>
    <x v="0"/>
    <s v="Cumple"/>
    <s v="Cumple"/>
    <s v="No Aplica"/>
    <s v="No Aplica"/>
    <s v="Cumple"/>
    <s v="Cumple"/>
    <s v="No"/>
    <s v="S/N"/>
    <s v="S/N"/>
    <s v="No Aplica"/>
    <s v="No Aplica"/>
    <s v="No Aplica"/>
    <s v="No Cumple"/>
    <s v="Cumple Mayormente"/>
    <s v="1- Direcciona sociada a N°incidencia, no se encontraba cliente  2- Guiandose por fotografias de informe de cuadrilla, se encuentra una obra en la cual la persona que entreviste, desconocia del problema electrico que hubo tiempo atras."/>
    <x v="0"/>
    <x v="0"/>
    <x v="0"/>
    <x v="0"/>
    <n v="0.5"/>
    <n v="0.5"/>
    <n v="0.5"/>
    <n v="0.5"/>
    <n v="0.5"/>
    <n v="0.5"/>
    <n v="0.25"/>
    <n v="0.25"/>
    <n v="0.5"/>
    <n v="0"/>
    <n v="0.32500000000000001"/>
    <n v="0.86499999999999999"/>
    <x v="0"/>
  </r>
  <r>
    <s v="1637731"/>
    <s v="207631012022113906"/>
    <s v="DF20227274074"/>
    <x v="9"/>
    <x v="18"/>
    <s v="Cristobal toro"/>
    <s v="Presidente kennedy 5420 dpto 303"/>
    <s v="Vitacura"/>
    <x v="0"/>
    <s v="Cumple"/>
    <s v="Cumple"/>
    <s v="No Aplica"/>
    <s v="No Aplica"/>
    <s v="Cumple"/>
    <s v="Cumple"/>
    <s v="Si"/>
    <s v="Felamir roa"/>
    <s v="229490646"/>
    <s v="Cumple"/>
    <s v="Cumple"/>
    <s v="Cumple"/>
    <s v="Cumple"/>
    <s v="Cumple"/>
    <s v="Se verifica sin anomalias"/>
    <x v="0"/>
    <x v="0"/>
    <x v="0"/>
    <x v="0"/>
    <n v="0.5"/>
    <n v="0.5"/>
    <n v="0.5"/>
    <n v="0.5"/>
    <n v="0.5"/>
    <n v="0.5"/>
    <n v="0.25"/>
    <n v="0.25"/>
    <n v="0.5"/>
    <n v="0.5"/>
    <n v="0.5"/>
    <n v="1"/>
    <x v="1"/>
  </r>
  <r>
    <s v="1637719"/>
    <s v="207631012022111138"/>
    <s v="DF20227275371"/>
    <x v="9"/>
    <x v="8"/>
    <s v="Cristobal toro"/>
    <s v="Vitacura 4981 s/c"/>
    <s v="Vitacura"/>
    <x v="0"/>
    <s v="Cumple"/>
    <s v="Cumple"/>
    <s v="No Aplica"/>
    <s v="No Aplica"/>
    <s v="Cumple"/>
    <s v="Cumple"/>
    <s v="Si"/>
    <s v="Vecina del dpto 101 , no da nombre"/>
    <s v="S/N"/>
    <s v="Cumple"/>
    <s v="Cumple"/>
    <s v="Cumple"/>
    <s v="Cumple"/>
    <s v="Cumple"/>
    <s v="Sin acceso a medidor , vecina del dpto 101 corrobora visita de personal de emergencia , y que problema era medidor de servicio comun , indica que quedo todo ok"/>
    <x v="0"/>
    <x v="0"/>
    <x v="0"/>
    <x v="0"/>
    <n v="0.5"/>
    <n v="0.5"/>
    <n v="0.5"/>
    <n v="0.5"/>
    <n v="0.5"/>
    <n v="0.5"/>
    <n v="0.25"/>
    <n v="0.25"/>
    <n v="0.5"/>
    <n v="0.5"/>
    <n v="0.5"/>
    <n v="1"/>
    <x v="1"/>
  </r>
  <r>
    <s v="1637711"/>
    <s v="207631012022104519"/>
    <s v="DF20227280058"/>
    <x v="9"/>
    <x v="16"/>
    <s v="Cristobal toro"/>
    <s v="Alonso de cordova 2495"/>
    <s v="Vitacura"/>
    <x v="0"/>
    <s v="Cumple"/>
    <s v="Cumple"/>
    <s v="No Aplica"/>
    <s v="No Aplica"/>
    <s v="Cumple"/>
    <s v="Cumple"/>
    <s v="Si"/>
    <s v="No da nombre , trabajador de obras , no se encuentra encargado"/>
    <s v="S/N"/>
    <s v="Cumple"/>
    <s v="Cumple"/>
    <s v="Cumple"/>
    <s v="Cumple"/>
    <s v="No Cumple"/>
    <s v="Sin acceso a medidor ."/>
    <x v="0"/>
    <x v="0"/>
    <x v="0"/>
    <x v="0"/>
    <n v="0.5"/>
    <n v="0.5"/>
    <n v="0.5"/>
    <n v="0.5"/>
    <n v="0.5"/>
    <n v="0.5"/>
    <n v="0.25"/>
    <n v="0.25"/>
    <n v="0.5"/>
    <n v="0.5"/>
    <n v="0"/>
    <n v="0.9"/>
    <x v="1"/>
  </r>
  <r>
    <s v="1637700"/>
    <s v="207631012022101622"/>
    <s v="DF20227281735"/>
    <x v="9"/>
    <x v="19"/>
    <s v="Cristobal toro"/>
    <s v="Alonso de cordova 2830"/>
    <s v="Vitacura"/>
    <x v="0"/>
    <s v="Cumple"/>
    <s v="Cumple"/>
    <s v="No Aplica"/>
    <s v="No Aplica"/>
    <s v="Cumple"/>
    <s v="Cumple"/>
    <s v="No"/>
    <s v="S/N"/>
    <s v="S/N"/>
    <s v="No Aplica"/>
    <s v="No Aplica"/>
    <s v="No Aplica"/>
    <s v="No Cumple"/>
    <s v="Cumple Parcialmente"/>
    <s v="Local comercial , cerrado , sin moradores"/>
    <x v="0"/>
    <x v="0"/>
    <x v="0"/>
    <x v="0"/>
    <n v="0.5"/>
    <n v="0.5"/>
    <n v="0.5"/>
    <n v="0.5"/>
    <n v="0.5"/>
    <n v="0.5"/>
    <n v="0.25"/>
    <n v="0.25"/>
    <n v="0.5"/>
    <n v="0"/>
    <n v="0.17499999999999999"/>
    <n v="0.83500000000000008"/>
    <x v="1"/>
  </r>
  <r>
    <s v="1637691"/>
    <s v="207631012022095637"/>
    <s v="DF20227280692"/>
    <x v="9"/>
    <x v="22"/>
    <s v="Cristobal toro"/>
    <s v="Alonso de cordova 4192"/>
    <s v="Vitacura"/>
    <x v="0"/>
    <s v="Cumple"/>
    <s v="Cumple"/>
    <s v="No Aplica"/>
    <s v="No Aplica"/>
    <s v="Cumple"/>
    <s v="Cumple"/>
    <s v="No"/>
    <s v="S/N"/>
    <s v="S/N"/>
    <s v="No Aplica"/>
    <s v="No Aplica"/>
    <s v="No Aplica"/>
    <s v="Cumple"/>
    <s v="Cumple"/>
    <s v="Corresponde a medidor de camara de seguridad , justo en esquina alonso de cordova con los laureles"/>
    <x v="0"/>
    <x v="0"/>
    <x v="0"/>
    <x v="0"/>
    <n v="0.5"/>
    <n v="0.5"/>
    <n v="0.5"/>
    <n v="0.5"/>
    <n v="0.5"/>
    <n v="0.5"/>
    <n v="0.25"/>
    <n v="0.25"/>
    <n v="0.5"/>
    <n v="0.5"/>
    <n v="0.5"/>
    <n v="1"/>
    <x v="1"/>
  </r>
  <r>
    <s v="1637688"/>
    <s v="207631012022094459"/>
    <s v="DF20227280052"/>
    <x v="9"/>
    <x v="16"/>
    <s v="Cristobal toro"/>
    <s v="Alonso de cordova 4192"/>
    <s v="Vitacura"/>
    <x v="0"/>
    <s v="No Aplica"/>
    <s v="No Aplica"/>
    <s v="No Aplica"/>
    <s v="No Aplica"/>
    <s v="No Aplica"/>
    <s v="No Aplica"/>
    <s v="No"/>
    <s v="S/N"/>
    <s v="S/N"/>
    <s v="No Aplica"/>
    <s v="No Aplica"/>
    <s v="No Aplica"/>
    <s v="Cumple"/>
    <s v="No Cumple"/>
    <s v="Cerrado , sin moradores"/>
    <x v="0"/>
    <x v="0"/>
    <x v="0"/>
    <x v="0"/>
    <n v="0.5"/>
    <n v="0.5"/>
    <n v="0.5"/>
    <n v="0.5"/>
    <n v="0.5"/>
    <n v="0.5"/>
    <n v="0.25"/>
    <n v="0.25"/>
    <n v="0.5"/>
    <n v="0.5"/>
    <n v="0"/>
    <n v="0.9"/>
    <x v="1"/>
  </r>
  <r>
    <s v="1642466"/>
    <s v="207501022022164733"/>
    <s v="DF20227281432"/>
    <x v="10"/>
    <x v="23"/>
    <s v="AARON HUENCHUMIL"/>
    <s v="Manuel Montt #2792"/>
    <s v="Ñuñoa"/>
    <x v="0"/>
    <s v="Cumple"/>
    <s v="Cumple"/>
    <s v="No Aplica"/>
    <s v="No Aplica"/>
    <s v="Cumple"/>
    <s v="Cumple"/>
    <s v="Si"/>
    <s v="S/N"/>
    <s v="S/N"/>
    <s v="Cumple"/>
    <s v="Cumple"/>
    <s v="Cumple"/>
    <s v="Cumple"/>
    <s v="Cumple"/>
    <s v="1- Es local dividido que comparten el mismo medidor, problena electrico fue identificado y solucionado  2- Cliente conforme"/>
    <x v="0"/>
    <x v="0"/>
    <x v="1"/>
    <x v="0"/>
    <n v="0.5"/>
    <n v="0.5"/>
    <n v="0.5"/>
    <n v="0.5"/>
    <n v="0.5"/>
    <n v="0.5"/>
    <n v="0.25"/>
    <n v="0.25"/>
    <n v="0.5"/>
    <n v="0.5"/>
    <n v="0.5"/>
    <n v="1"/>
    <x v="0"/>
  </r>
  <r>
    <s v="1642456"/>
    <s v="207601022022163157"/>
    <s v="DF20227276995"/>
    <x v="10"/>
    <x v="11"/>
    <s v="Cristobal toro"/>
    <s v="Holley 2362"/>
    <s v="Providencia"/>
    <x v="0"/>
    <s v="Cumple"/>
    <s v="Cumple"/>
    <s v="No Aplica"/>
    <s v="No Aplica"/>
    <s v="Cumple"/>
    <s v="Cumple"/>
    <s v="Si"/>
    <s v="Roberto ugarte"/>
    <s v="223786328"/>
    <s v="Cumple"/>
    <s v="Cumple"/>
    <s v="Cumple"/>
    <s v="Cumple"/>
    <s v="Cumple"/>
    <s v="Incidencia corresponde a direccion general holley 2363 A , no mayores observaciones"/>
    <x v="0"/>
    <x v="0"/>
    <x v="1"/>
    <x v="0"/>
    <n v="0.5"/>
    <n v="0.5"/>
    <n v="0.5"/>
    <n v="0.5"/>
    <n v="0.5"/>
    <n v="0.5"/>
    <n v="0.25"/>
    <n v="0.25"/>
    <n v="0.5"/>
    <n v="0.5"/>
    <n v="0.5"/>
    <n v="1"/>
    <x v="1"/>
  </r>
  <r>
    <s v="1642443"/>
    <s v="207501022022161432"/>
    <s v="DF20227279087"/>
    <x v="10"/>
    <x v="10"/>
    <s v="AARON HUENCHUMIL"/>
    <s v="Irarrazabal #1556"/>
    <s v="Ñuñoa"/>
    <x v="0"/>
    <s v="Cumple"/>
    <s v="Cumple"/>
    <s v="No Aplica"/>
    <s v="No Aplica"/>
    <s v="Cumple"/>
    <s v="Cumple"/>
    <s v="Si"/>
    <s v="S/N"/>
    <s v="S/N"/>
    <s v="Cumple"/>
    <s v="Cumple"/>
    <s v="Cumple"/>
    <s v="Cumple"/>
    <s v="Cumple"/>
    <s v="1- Cliente confirma que el problema en el ITM era una fase en mal contacto.  Despues de visita tecnica no ha vuelto a operar"/>
    <x v="0"/>
    <x v="0"/>
    <x v="1"/>
    <x v="0"/>
    <n v="0.5"/>
    <n v="0.5"/>
    <n v="0.5"/>
    <n v="0.5"/>
    <n v="0.5"/>
    <n v="0.5"/>
    <n v="0.25"/>
    <n v="0.25"/>
    <n v="0.5"/>
    <n v="0.5"/>
    <n v="0.5"/>
    <n v="1"/>
    <x v="0"/>
  </r>
  <r>
    <s v="1642433"/>
    <s v="207501022022155250"/>
    <s v="DF20227278724"/>
    <x v="10"/>
    <x v="5"/>
    <s v="AARON HUENCHUMIL"/>
    <s v="Suarez Mujica #1341"/>
    <s v="Ñuñoa"/>
    <x v="0"/>
    <s v="Cumple"/>
    <s v="Cumple"/>
    <s v="No Aplica"/>
    <s v="No Aplica"/>
    <s v="Cumple"/>
    <s v="Cumple"/>
    <s v="Si"/>
    <s v="S/N"/>
    <s v="S/N"/>
    <s v="Cumple"/>
    <s v="Cumple"/>
    <s v="Cumple"/>
    <s v="Cumple"/>
    <s v="Cumple"/>
    <s v="1- Cliente conforme con atencion"/>
    <x v="0"/>
    <x v="0"/>
    <x v="1"/>
    <x v="0"/>
    <n v="0.5"/>
    <n v="0.5"/>
    <n v="0.5"/>
    <n v="0.5"/>
    <n v="0.5"/>
    <n v="0.5"/>
    <n v="0.25"/>
    <n v="0.25"/>
    <n v="0.5"/>
    <n v="0.5"/>
    <n v="0.5"/>
    <n v="1"/>
    <x v="0"/>
  </r>
  <r>
    <s v="1642423"/>
    <s v="207501022022153534"/>
    <s v="DF20227279487"/>
    <x v="10"/>
    <x v="21"/>
    <s v="AARON HUENCHUMIL"/>
    <s v="Alcalde Carlos Aldunate #117"/>
    <s v="Ñuñoa"/>
    <x v="0"/>
    <s v="Cumple"/>
    <s v="Cumple"/>
    <s v="No Aplica"/>
    <s v="No Aplica"/>
    <s v="Cumple"/>
    <s v="Cumple"/>
    <s v="Si"/>
    <s v="S/N"/>
    <s v="S/N"/>
    <s v="Cumple"/>
    <s v="Cumple"/>
    <s v="Cumple"/>
    <s v="Cumple"/>
    <s v="Cumple"/>
    <s v="1- Cliente conforme  con atencion prestada"/>
    <x v="0"/>
    <x v="0"/>
    <x v="1"/>
    <x v="0"/>
    <n v="0.5"/>
    <n v="0.5"/>
    <n v="0.5"/>
    <n v="0.5"/>
    <n v="0.5"/>
    <n v="0.5"/>
    <n v="0.25"/>
    <n v="0.25"/>
    <n v="0.5"/>
    <n v="0.5"/>
    <n v="0.5"/>
    <n v="1"/>
    <x v="0"/>
  </r>
  <r>
    <s v="1642391"/>
    <s v="207501022022151619"/>
    <s v="DF20227279620"/>
    <x v="10"/>
    <x v="21"/>
    <s v="AARON HUENCHUMIL"/>
    <s v="Suecia #3232"/>
    <s v="Ñuñoa"/>
    <x v="0"/>
    <s v="Cumple"/>
    <s v="Cumple"/>
    <s v="No Aplica"/>
    <s v="No Aplica"/>
    <s v="Cumple"/>
    <s v="Cumple"/>
    <s v="Si"/>
    <s v="S/N"/>
    <s v="S/N"/>
    <s v="Cumple"/>
    <s v="Cumple"/>
    <s v="Cumple"/>
    <s v="Cumple"/>
    <s v="Cumple"/>
    <s v="1- Conserje declara que tecnicos hicieron mediciones y restauraron servicio"/>
    <x v="0"/>
    <x v="0"/>
    <x v="1"/>
    <x v="0"/>
    <n v="0.5"/>
    <n v="0.5"/>
    <n v="0.5"/>
    <n v="0.5"/>
    <n v="0.5"/>
    <n v="0.5"/>
    <n v="0.25"/>
    <n v="0.25"/>
    <n v="0.5"/>
    <n v="0.5"/>
    <n v="0.5"/>
    <n v="1"/>
    <x v="0"/>
  </r>
  <r>
    <s v="1642363"/>
    <s v="207601022022150914"/>
    <s v="DF20227271596"/>
    <x v="10"/>
    <x v="12"/>
    <s v="Cristobal toro"/>
    <s v="Via azul 4777  s/5 A"/>
    <s v="Vitacura"/>
    <x v="0"/>
    <s v="Cumple"/>
    <s v="Cumple"/>
    <s v="No Aplica"/>
    <s v="No Aplica"/>
    <s v="Cumple"/>
    <s v="Cumple"/>
    <s v="No"/>
    <s v="S/N"/>
    <s v="S/N"/>
    <s v="No Aplica"/>
    <s v="No Aplica"/>
    <s v="No Aplica"/>
    <s v="Cumple"/>
    <s v="Cumple"/>
    <s v="Problema de sector , sin mayor observacion"/>
    <x v="0"/>
    <x v="0"/>
    <x v="1"/>
    <x v="0"/>
    <n v="0.5"/>
    <n v="0.5"/>
    <n v="0.5"/>
    <n v="0.5"/>
    <n v="0.5"/>
    <n v="0.5"/>
    <n v="0.25"/>
    <n v="0.25"/>
    <n v="0.5"/>
    <n v="0.5"/>
    <n v="0.5"/>
    <n v="1"/>
    <x v="1"/>
  </r>
  <r>
    <s v="1642275"/>
    <s v="207601022022144441"/>
    <s v="DF20227276930"/>
    <x v="10"/>
    <x v="11"/>
    <s v="Cristobal toro"/>
    <s v="Fte a calle via azul 4551"/>
    <s v="Vitacura"/>
    <x v="0"/>
    <s v="Cumple"/>
    <s v="Cumple"/>
    <s v="No Aplica"/>
    <s v="No Aplica"/>
    <s v="Cumple"/>
    <s v="Cumple"/>
    <s v="Si"/>
    <s v="Asesora del hogar , no da nombre"/>
    <s v="S/N"/>
    <s v="Cumple"/>
    <s v="Cumple"/>
    <s v="Cumple"/>
    <s v="Cumple"/>
    <s v="Cumple"/>
    <s v="Asesora no da nombre , sin acceso a medidor , corrobora visita de personal de emergencia"/>
    <x v="0"/>
    <x v="0"/>
    <x v="1"/>
    <x v="0"/>
    <n v="0.5"/>
    <n v="0.5"/>
    <n v="0.5"/>
    <n v="0.5"/>
    <n v="0.5"/>
    <n v="0.5"/>
    <n v="0.25"/>
    <n v="0.25"/>
    <n v="0.5"/>
    <n v="0.5"/>
    <n v="0.5"/>
    <n v="1"/>
    <x v="1"/>
  </r>
  <r>
    <s v="1642139"/>
    <s v="207601022022141448"/>
    <s v="DF20227272462"/>
    <x v="10"/>
    <x v="3"/>
    <s v="Cristobal toro"/>
    <s v="Camino la piramide norte santa maria"/>
    <s v="Vitacura"/>
    <x v="0"/>
    <s v="Cumple"/>
    <s v="Cumple"/>
    <s v="No Aplica"/>
    <s v="No Aplica"/>
    <s v="Cumple"/>
    <s v="Cumple"/>
    <s v="No"/>
    <s v="S/N"/>
    <s v="S/N"/>
    <s v="No Aplica"/>
    <s v="No Aplica"/>
    <s v="No Aplica"/>
    <s v="Cumple"/>
    <s v="Cumple"/>
    <s v="Problema externo , sin mayor verificacion"/>
    <x v="0"/>
    <x v="0"/>
    <x v="1"/>
    <x v="0"/>
    <n v="0.5"/>
    <n v="0.5"/>
    <n v="0.5"/>
    <n v="0.5"/>
    <n v="0.5"/>
    <n v="0.5"/>
    <n v="0.25"/>
    <n v="0.25"/>
    <n v="0.5"/>
    <n v="0.5"/>
    <n v="0.5"/>
    <n v="1"/>
    <x v="1"/>
  </r>
  <r>
    <s v="1641924"/>
    <s v="207501022022135322"/>
    <s v="DF20227278327"/>
    <x v="10"/>
    <x v="24"/>
    <s v="AARON HUENCHUMIL"/>
    <s v="Los Avellanos #2657"/>
    <s v="Ñuñoa"/>
    <x v="0"/>
    <s v="Cumple"/>
    <s v="Cumple"/>
    <s v="No Aplica"/>
    <s v="No Aplica"/>
    <s v="Cumple"/>
    <s v="Cumple"/>
    <s v="Si"/>
    <s v="Teresa Ramirez Riveros"/>
    <s v="S/N"/>
    <s v="Cumple"/>
    <s v="Cumple"/>
    <s v="Cumple"/>
    <s v="Cumple"/>
    <s v="Cumple"/>
    <s v="1-Clienta conforme con atencion y rapida respuesta"/>
    <x v="0"/>
    <x v="0"/>
    <x v="1"/>
    <x v="0"/>
    <n v="0.5"/>
    <n v="0.5"/>
    <n v="0.5"/>
    <n v="0.5"/>
    <n v="0.5"/>
    <n v="0.5"/>
    <n v="0.25"/>
    <n v="0.25"/>
    <n v="0.5"/>
    <n v="0.5"/>
    <n v="0.5"/>
    <n v="1"/>
    <x v="0"/>
  </r>
  <r>
    <s v="1641875"/>
    <s v="207601022022133605"/>
    <s v="DF20227280238"/>
    <x v="10"/>
    <x v="16"/>
    <s v="Cristobal toro"/>
    <s v="Nuestra señora del rosario 1590 dpto 207"/>
    <s v="Vitacura"/>
    <x v="0"/>
    <s v="Cumple"/>
    <s v="Cumple"/>
    <s v="No Aplica"/>
    <s v="No Aplica"/>
    <s v="Cumple"/>
    <s v="Cumple"/>
    <s v="Si"/>
    <s v="Jorge benavides"/>
    <s v="S/N"/>
    <s v="Cumple"/>
    <s v="Cumple"/>
    <s v="Cumple"/>
    <s v="Cumple"/>
    <s v="No Cumple"/>
    <s v="Se verifica , sin mayor observacion"/>
    <x v="0"/>
    <x v="0"/>
    <x v="1"/>
    <x v="0"/>
    <n v="0.5"/>
    <n v="0.5"/>
    <n v="0.5"/>
    <n v="0.5"/>
    <n v="0.5"/>
    <n v="0.5"/>
    <n v="0.25"/>
    <n v="0.25"/>
    <n v="0.5"/>
    <n v="0.5"/>
    <n v="0"/>
    <n v="0.9"/>
    <x v="1"/>
  </r>
  <r>
    <s v="1641134"/>
    <s v="207601022022131153"/>
    <s v="DF20227272451"/>
    <x v="10"/>
    <x v="3"/>
    <s v="Cristobal toro"/>
    <s v="Rododendros 9851"/>
    <s v="Vitacura"/>
    <x v="0"/>
    <s v="Cumple"/>
    <s v="Cumple"/>
    <s v="No Aplica"/>
    <s v="No Aplica"/>
    <s v="Cumple"/>
    <s v="Cumple"/>
    <s v="Si"/>
    <s v="Asesora del hogar , no da nombre"/>
    <s v="S/N"/>
    <s v="Cumple"/>
    <s v="Cumple"/>
    <s v="Cumple"/>
    <s v="No Cumple"/>
    <s v="No Cumple"/>
    <s v="Asesora indica , todo normal . Sin acceso a medidor"/>
    <x v="0"/>
    <x v="0"/>
    <x v="1"/>
    <x v="0"/>
    <n v="0.5"/>
    <n v="0.5"/>
    <n v="0.5"/>
    <n v="0.5"/>
    <n v="0.5"/>
    <n v="0.5"/>
    <n v="0.25"/>
    <n v="0.25"/>
    <n v="0.5"/>
    <n v="0"/>
    <n v="0"/>
    <n v="0.8"/>
    <x v="1"/>
  </r>
  <r>
    <s v="1640579"/>
    <s v="207601022022125057"/>
    <s v="DF20227273684"/>
    <x v="10"/>
    <x v="0"/>
    <s v="Cristobal toro"/>
    <s v="Fernando de arguello 7505 dpto 407"/>
    <s v="Vitacura"/>
    <x v="0"/>
    <s v="Cumple"/>
    <s v="Cumple"/>
    <s v="No Aplica"/>
    <s v="No Aplica"/>
    <s v="Cumple"/>
    <s v="Cumple"/>
    <s v="Si"/>
    <s v="Jose garcia"/>
    <s v="229187692"/>
    <s v="Cumple"/>
    <s v="Cumple"/>
    <s v="Cumple"/>
    <s v="Cumple"/>
    <s v="Cumple"/>
    <s v="Se verifica , sin mayor observacion"/>
    <x v="0"/>
    <x v="0"/>
    <x v="1"/>
    <x v="0"/>
    <n v="0.5"/>
    <n v="0.5"/>
    <n v="0.5"/>
    <n v="0.5"/>
    <n v="0.5"/>
    <n v="0.5"/>
    <n v="0.25"/>
    <n v="0.25"/>
    <n v="0.5"/>
    <n v="0.5"/>
    <n v="0.5"/>
    <n v="1"/>
    <x v="1"/>
  </r>
  <r>
    <s v="1640578"/>
    <s v="207501022022125036"/>
    <s v="DF20227277135"/>
    <x v="10"/>
    <x v="11"/>
    <s v="AARON HUENCHUMIL"/>
    <s v="Diagonal Oriente #1355"/>
    <s v="Ñuñoa"/>
    <x v="0"/>
    <s v="Cumple"/>
    <s v="Cumple"/>
    <s v="No Aplica"/>
    <s v="No Aplica"/>
    <s v="Cumple"/>
    <s v="Cumple"/>
    <s v="No"/>
    <s v="S/N"/>
    <s v="S/N"/>
    <s v="No Aplica"/>
    <s v="No Aplica"/>
    <s v="No Aplica"/>
    <s v="Cumple"/>
    <s v="Cumple"/>
    <s v="1- Cliente no se encuentra en domicilio 2- El trabajo trataba de reposicion de servicio, ya habia pagado"/>
    <x v="0"/>
    <x v="0"/>
    <x v="1"/>
    <x v="0"/>
    <n v="0.5"/>
    <n v="0.5"/>
    <n v="0.5"/>
    <n v="0.5"/>
    <n v="0.5"/>
    <n v="0.5"/>
    <n v="0.25"/>
    <n v="0.25"/>
    <n v="0.5"/>
    <n v="0.5"/>
    <n v="0.5"/>
    <n v="1"/>
    <x v="0"/>
  </r>
  <r>
    <s v="1640515"/>
    <s v="207601022022122034"/>
    <s v="DF20227281329"/>
    <x v="10"/>
    <x v="23"/>
    <s v="Cristobal toro"/>
    <s v="Puerto principe 2838"/>
    <s v="Vitacura"/>
    <x v="0"/>
    <s v="No Cumple"/>
    <s v="No Cumple"/>
    <s v="No Aplica"/>
    <s v="No Aplica"/>
    <s v="No Aplica"/>
    <s v="No Aplica"/>
    <s v="Si"/>
    <s v="Teresa espinoza"/>
    <s v="999594672"/>
    <s v="No Aplica"/>
    <s v="No Aplica"/>
    <s v="No Aplica"/>
    <s v="No Cumple"/>
    <s v="No Cumple"/>
    <s v="Cliente indica que nunca se ha presentado movil de emergencia en su domicilio , nunca a estado sin suministro , lo que alguna vez reclamo fue por luminarias en el sector que estaban apagadas ."/>
    <x v="0"/>
    <x v="0"/>
    <x v="1"/>
    <x v="0"/>
    <n v="0"/>
    <n v="0"/>
    <n v="0.5"/>
    <n v="0.5"/>
    <n v="0.5"/>
    <n v="0.5"/>
    <n v="0.25"/>
    <n v="0.25"/>
    <n v="0.5"/>
    <n v="0"/>
    <n v="0"/>
    <n v="0.6"/>
    <x v="1"/>
  </r>
  <r>
    <s v="1640512"/>
    <s v="207501022022122044"/>
    <s v="DF20227277163"/>
    <x v="10"/>
    <x v="13"/>
    <s v="AARON HUENCHUMIL"/>
    <s v="Simon Bolivar #2621"/>
    <s v="Ñuñoa"/>
    <x v="0"/>
    <s v="Cumple"/>
    <s v="Cumple"/>
    <s v="No Aplica"/>
    <s v="No Aplica"/>
    <s v="Cumple"/>
    <s v="Cumple"/>
    <s v="No"/>
    <s v="S/N"/>
    <s v="S/N"/>
    <s v="No Aplica"/>
    <s v="No Aplica"/>
    <s v="No Aplica"/>
    <s v="No Cumple"/>
    <s v="Cumple Parcialmente"/>
    <s v="1- Cliente no se encuentra en domicilio"/>
    <x v="0"/>
    <x v="0"/>
    <x v="1"/>
    <x v="0"/>
    <n v="0.5"/>
    <n v="0.5"/>
    <n v="0.5"/>
    <n v="0.5"/>
    <n v="0.5"/>
    <n v="0.5"/>
    <n v="0.25"/>
    <n v="0.25"/>
    <n v="0.5"/>
    <n v="0"/>
    <n v="0.17499999999999999"/>
    <n v="0.83500000000000008"/>
    <x v="0"/>
  </r>
  <r>
    <s v="1640487"/>
    <s v="207501022022115333"/>
    <s v="DF20227277012"/>
    <x v="10"/>
    <x v="11"/>
    <s v="AARON HUENCHUMIL"/>
    <s v="Grecia #3348 dpto 1205"/>
    <s v="Ñuñoa"/>
    <x v="0"/>
    <s v="Cumple"/>
    <s v="Cumple"/>
    <s v="No Aplica"/>
    <s v="No Aplica"/>
    <s v="Cumple"/>
    <s v="Cumple"/>
    <s v="No"/>
    <s v="S/N"/>
    <s v="S/N"/>
    <s v="No Aplica"/>
    <s v="No Aplica"/>
    <s v="No Aplica"/>
    <s v="No Cumple"/>
    <s v="Cumple Mayormente"/>
    <s v="1- Cliente no se encuentra en domicilio. 2- Conserje si permite el acceso a shaft de medidores  3- En informe de cuadrilla falta fotografia del trabajo realizado"/>
    <x v="0"/>
    <x v="0"/>
    <x v="1"/>
    <x v="0"/>
    <n v="0.5"/>
    <n v="0.5"/>
    <n v="0.5"/>
    <n v="0.5"/>
    <n v="0.5"/>
    <n v="0.5"/>
    <n v="0.25"/>
    <n v="0.25"/>
    <n v="0.5"/>
    <n v="0"/>
    <n v="0.32500000000000001"/>
    <n v="0.86499999999999999"/>
    <x v="0"/>
  </r>
  <r>
    <s v="1640486"/>
    <s v="207601022022115143"/>
    <s v="DF20227275102"/>
    <x v="10"/>
    <x v="8"/>
    <s v="Cristobal toro"/>
    <s v="Los acantos 1645 dpto 402"/>
    <s v="Vitacura"/>
    <x v="0"/>
    <s v="Cumple"/>
    <s v="Cumple"/>
    <s v="No Cumple"/>
    <s v="No Cumple"/>
    <s v="Cumple"/>
    <s v="Cumple"/>
    <s v="Si"/>
    <s v="Claret chacon"/>
    <s v="S/N"/>
    <s v="Cumple"/>
    <s v="Cumple"/>
    <s v="Cumple"/>
    <s v="Cumple"/>
    <s v="Cumple"/>
    <s v="Se verifica , sin mayor observacion"/>
    <x v="0"/>
    <x v="0"/>
    <x v="1"/>
    <x v="0"/>
    <n v="0.5"/>
    <n v="0.5"/>
    <n v="0"/>
    <n v="0"/>
    <n v="0.5"/>
    <n v="0.5"/>
    <n v="0.25"/>
    <n v="0.25"/>
    <n v="0.5"/>
    <n v="0.5"/>
    <n v="0.5"/>
    <n v="0.7"/>
    <x v="1"/>
  </r>
  <r>
    <s v="1640416"/>
    <s v="207501022022112507"/>
    <s v="DF20227277185"/>
    <x v="10"/>
    <x v="25"/>
    <s v="AARON HUENCHUMIL"/>
    <s v="Irarrazabal #2042 dpto 505"/>
    <s v="Ñuñoa"/>
    <x v="0"/>
    <s v="Cumple"/>
    <s v="Cumple"/>
    <s v="No Aplica"/>
    <s v="No Aplica"/>
    <s v="No Aplica"/>
    <s v="No Aplica"/>
    <s v="No"/>
    <s v="S/N"/>
    <s v="S/N"/>
    <s v="No Aplica"/>
    <s v="No Aplica"/>
    <s v="No Aplica"/>
    <s v="No Cumple"/>
    <s v="Cumple Parcialmente"/>
    <s v="1- Cliente no se encontraba en domicilio 2- Conserje asegura que nunca entraron, ya que el ITM del dpto 505 esta en el piso 5. Y ellos no tienen ningun registro de ingreso de enel el dia de ejecucion del ticket 3- Faltan fotografias del trabajo realizado"/>
    <x v="1"/>
    <x v="0"/>
    <x v="1"/>
    <x v="0"/>
    <n v="0.5"/>
    <n v="0.5"/>
    <n v="0.5"/>
    <n v="0.5"/>
    <n v="0.5"/>
    <n v="0.5"/>
    <n v="0.25"/>
    <n v="0.25"/>
    <n v="0.5"/>
    <n v="0"/>
    <n v="0.17499999999999999"/>
    <n v="0.83500000000000008"/>
    <x v="0"/>
  </r>
  <r>
    <s v="1640415"/>
    <s v="207601022022112420"/>
    <s v="DF20227281782"/>
    <x v="10"/>
    <x v="19"/>
    <s v="Cristobal toro"/>
    <s v="Nueva costanera 3337 A"/>
    <s v="Vitacura"/>
    <x v="0"/>
    <s v="Cumple"/>
    <s v="Cumple"/>
    <s v="No Aplica"/>
    <s v="No Aplica"/>
    <s v="Cumple"/>
    <s v="Cumple"/>
    <s v="No"/>
    <s v="S/N"/>
    <s v="S/N"/>
    <s v="No Aplica"/>
    <s v="No Aplica"/>
    <s v="No Aplica"/>
    <s v="No Cumple"/>
    <s v="No Cumple"/>
    <s v="Sin moradores , con acceso a nicho para medidores"/>
    <x v="0"/>
    <x v="0"/>
    <x v="1"/>
    <x v="0"/>
    <n v="0.5"/>
    <n v="0.5"/>
    <n v="0.5"/>
    <n v="0.5"/>
    <n v="0.5"/>
    <n v="0.5"/>
    <n v="0.25"/>
    <n v="0.25"/>
    <n v="0.5"/>
    <n v="0"/>
    <n v="0"/>
    <n v="0.8"/>
    <x v="1"/>
  </r>
  <r>
    <s v="1640411"/>
    <s v="207601022022111804"/>
    <s v="DF20227281155"/>
    <x v="10"/>
    <x v="20"/>
    <s v="Cristobal toro"/>
    <s v="Autopista costanera norte 3040"/>
    <s v="Vitacura"/>
    <x v="0"/>
    <s v="Cumple"/>
    <s v="Cumple"/>
    <s v="No Aplica"/>
    <s v="No Aplica"/>
    <s v="Cumple"/>
    <s v="Cumple"/>
    <s v="No"/>
    <s v="S/N"/>
    <s v="S/N"/>
    <s v="No Aplica"/>
    <s v="No Aplica"/>
    <s v="No Aplica"/>
    <s v="Cumple"/>
    <s v="Cumple"/>
    <s v="Problema exterior , sin mayor observacion"/>
    <x v="0"/>
    <x v="0"/>
    <x v="1"/>
    <x v="0"/>
    <n v="0.5"/>
    <n v="0.5"/>
    <n v="0.5"/>
    <n v="0.5"/>
    <n v="0.5"/>
    <n v="0.5"/>
    <n v="0.25"/>
    <n v="0.25"/>
    <n v="0.5"/>
    <n v="0.5"/>
    <n v="0.5"/>
    <n v="1"/>
    <x v="1"/>
  </r>
  <r>
    <s v="1640398"/>
    <s v="207501022022104917"/>
    <s v="DF20227278358"/>
    <x v="10"/>
    <x v="6"/>
    <s v="AARON HUENCHUMIL"/>
    <s v="Jorge Washington #210 dpto 401"/>
    <s v="Ñuñoa"/>
    <x v="0"/>
    <s v="Cumple"/>
    <s v="Cumple"/>
    <s v="No Aplica"/>
    <s v="No Aplica"/>
    <s v="Cumple"/>
    <s v="Cumple"/>
    <s v="Si"/>
    <s v="S/N"/>
    <s v="S/N"/>
    <s v="Cumple"/>
    <s v="Cumple"/>
    <s v="Cumple"/>
    <s v="No Cumple"/>
    <s v="Cumple Parcialmente"/>
    <s v="1- Problema electrico se encontraba en el interior del domicilio"/>
    <x v="0"/>
    <x v="0"/>
    <x v="1"/>
    <x v="0"/>
    <n v="0.5"/>
    <n v="0.5"/>
    <n v="0.5"/>
    <n v="0.5"/>
    <n v="0.5"/>
    <n v="0.5"/>
    <n v="0.25"/>
    <n v="0.25"/>
    <n v="0.5"/>
    <n v="0"/>
    <n v="0.17499999999999999"/>
    <n v="0.83500000000000008"/>
    <x v="0"/>
  </r>
  <r>
    <s v="1644685"/>
    <s v="207502022022175125"/>
    <s v="DF20227280611"/>
    <x v="11"/>
    <x v="22"/>
    <s v="AARON HUENCHUMIL"/>
    <s v="Las Palmeras #3086"/>
    <s v="Ñuñoa"/>
    <x v="0"/>
    <s v="Cumple"/>
    <s v="Cumple"/>
    <s v="Cumple"/>
    <s v="Cumple"/>
    <s v="Cumple"/>
    <s v="Cumple"/>
    <s v="No"/>
    <s v="S/N"/>
    <s v="S/N"/>
    <s v="No Aplica"/>
    <s v="No Aplica"/>
    <s v="No Aplica"/>
    <s v="Cumple"/>
    <s v="Cumple"/>
    <s v="1- Cliente no se encuentra en domicilio 2- Segun descripcion del trabajo de cuadrilla se ve claramente que es cable concentrico nuevo 2x4mm"/>
    <x v="0"/>
    <x v="0"/>
    <x v="1"/>
    <x v="0"/>
    <n v="0.5"/>
    <n v="0.5"/>
    <n v="0.5"/>
    <n v="0.5"/>
    <n v="0.5"/>
    <n v="0.5"/>
    <n v="0.25"/>
    <n v="0.25"/>
    <n v="0.5"/>
    <n v="0.5"/>
    <n v="0.5"/>
    <n v="1"/>
    <x v="0"/>
  </r>
  <r>
    <s v="1644679"/>
    <s v="207502022022172958"/>
    <s v="DF20227279839"/>
    <x v="11"/>
    <x v="21"/>
    <s v="AARON HUENCHUMIL"/>
    <s v="Eduardo Castillo Velasco #2680"/>
    <s v="Ñuñoa"/>
    <x v="0"/>
    <s v="Cumple"/>
    <s v="Cumple"/>
    <s v="No Aplica"/>
    <s v="No Aplica"/>
    <s v="Cumple"/>
    <s v="Cumple"/>
    <s v="No"/>
    <s v="S/N"/>
    <s v="S/N"/>
    <s v="No Aplica"/>
    <s v="No Aplica"/>
    <s v="No Aplica"/>
    <s v="No Cumple"/>
    <s v="Cumple Parcialmente"/>
    <s v="1- Cliente no se encuentra en domicilio 2- Falta fotografia del trabajo realizado NOTA:  ACOMETIDA DE CLIENTE HACIENDO CONTACTO CON ALUMBRADO PUBLICO. ADJUNTO FOTOGRAFIA"/>
    <x v="0"/>
    <x v="0"/>
    <x v="1"/>
    <x v="0"/>
    <n v="0.5"/>
    <n v="0.5"/>
    <n v="0.5"/>
    <n v="0.5"/>
    <n v="0.5"/>
    <n v="0.5"/>
    <n v="0.25"/>
    <n v="0.25"/>
    <n v="0.5"/>
    <n v="0"/>
    <n v="0.17499999999999999"/>
    <n v="0.83500000000000008"/>
    <x v="0"/>
  </r>
  <r>
    <s v="1644582"/>
    <s v="207502022022171633"/>
    <s v="DF20227280544"/>
    <x v="11"/>
    <x v="22"/>
    <s v="AARON HUENCHUMIL"/>
    <s v="Duble Almeyda #2903"/>
    <s v="Ñuñoa"/>
    <x v="0"/>
    <s v="Cumple"/>
    <s v="Cumple"/>
    <s v="No Aplica"/>
    <s v="No Aplica"/>
    <s v="Cumple"/>
    <s v="Cumple"/>
    <s v="Si"/>
    <s v="S/N"/>
    <s v="S/N"/>
    <s v="Cumple"/>
    <s v="Cumple"/>
    <s v="Cumple"/>
    <s v="Cumple"/>
    <s v="Cumple"/>
    <s v="1- Cliente confirma que falla era al interior del local"/>
    <x v="0"/>
    <x v="0"/>
    <x v="1"/>
    <x v="0"/>
    <n v="0.5"/>
    <n v="0.5"/>
    <n v="0.5"/>
    <n v="0.5"/>
    <n v="0.5"/>
    <n v="0.5"/>
    <n v="0.25"/>
    <n v="0.25"/>
    <n v="0.5"/>
    <n v="0.5"/>
    <n v="0.5"/>
    <n v="1"/>
    <x v="0"/>
  </r>
  <r>
    <s v="1644542"/>
    <s v="207602022022170339"/>
    <s v="DF20227280295"/>
    <x v="11"/>
    <x v="16"/>
    <s v="Cristobal toro"/>
    <s v="Ossa 554 A dpto 1"/>
    <s v="Ñuñoa"/>
    <x v="0"/>
    <s v="Cumple"/>
    <s v="Cumple"/>
    <s v="No Aplica"/>
    <s v="No Aplica"/>
    <s v="Cumple"/>
    <s v="Cumple"/>
    <s v="Si"/>
    <s v="No da nombre"/>
    <s v="S/N"/>
    <s v="Cumple"/>
    <s v="Cumple"/>
    <s v="Cumple"/>
    <s v="No Cumple"/>
    <s v="Cumple Parcialmente"/>
    <s v="Cliente por citofono , corrobora visita , sin acceso a medidor"/>
    <x v="0"/>
    <x v="0"/>
    <x v="1"/>
    <x v="0"/>
    <n v="0.5"/>
    <n v="0.5"/>
    <n v="0.5"/>
    <n v="0.5"/>
    <n v="0.5"/>
    <n v="0.5"/>
    <n v="0.25"/>
    <n v="0.25"/>
    <n v="0.5"/>
    <n v="0"/>
    <n v="0.17499999999999999"/>
    <n v="0.83500000000000008"/>
    <x v="0"/>
  </r>
  <r>
    <s v="1644536"/>
    <s v="207502022022165436"/>
    <s v="DF20227281162"/>
    <x v="11"/>
    <x v="20"/>
    <s v="AARON HUENCHUMIL"/>
    <s v="Simon Bolivar #1845"/>
    <s v="Ñuñoa"/>
    <x v="0"/>
    <s v="Cumple"/>
    <s v="Cumple"/>
    <s v="Cumple"/>
    <s v="Cumple"/>
    <s v="Cumple"/>
    <s v="Cumple"/>
    <s v="No"/>
    <s v="S/N"/>
    <s v="S/N"/>
    <s v="No Aplica"/>
    <s v="No Aplica"/>
    <s v="No Aplica"/>
    <s v="Cumple"/>
    <s v="Cumple"/>
    <s v="1- Se aprecia claramente porta fusibles NH nuevos, descritos en informacion de informe cuadrilla. 2- Trabajo pefecto y servicio normal"/>
    <x v="0"/>
    <x v="0"/>
    <x v="1"/>
    <x v="0"/>
    <n v="0.5"/>
    <n v="0.5"/>
    <n v="0.5"/>
    <n v="0.5"/>
    <n v="0.5"/>
    <n v="0.5"/>
    <n v="0.25"/>
    <n v="0.25"/>
    <n v="0.5"/>
    <n v="0.5"/>
    <n v="0.5"/>
    <n v="1"/>
    <x v="0"/>
  </r>
  <r>
    <s v="1644513"/>
    <s v="207602022022162428"/>
    <s v="DF20227278750"/>
    <x v="11"/>
    <x v="5"/>
    <s v="Cristobal toro"/>
    <s v="Ernesto ansard 5229"/>
    <s v="Ñuñoa"/>
    <x v="0"/>
    <s v="Cumple"/>
    <s v="Cumple"/>
    <s v="No Aplica"/>
    <s v="No Aplica"/>
    <s v="Cumple"/>
    <s v="Cumple"/>
    <s v="No"/>
    <s v="S/N"/>
    <s v="S/N"/>
    <s v="No Aplica"/>
    <s v="No Aplica"/>
    <s v="No Aplica"/>
    <s v="Cumple Parcialmente"/>
    <s v="Cumple"/>
    <s v="Sin moradores , sin acceso"/>
    <x v="0"/>
    <x v="0"/>
    <x v="1"/>
    <x v="0"/>
    <n v="0.5"/>
    <n v="0.5"/>
    <n v="0.5"/>
    <n v="0.5"/>
    <n v="0.5"/>
    <n v="0.5"/>
    <n v="0.25"/>
    <n v="0.25"/>
    <n v="0.5"/>
    <n v="0.17499999999999999"/>
    <n v="0.5"/>
    <n v="0.93500000000000005"/>
    <x v="0"/>
  </r>
  <r>
    <s v="1644503"/>
    <s v="207602022022160639"/>
    <s v="DF20227281352"/>
    <x v="11"/>
    <x v="23"/>
    <s v="Cristobal toro"/>
    <s v="Pucara 5111  casa E"/>
    <s v="Ñuñoa"/>
    <x v="0"/>
    <s v="Cumple"/>
    <s v="Cumple"/>
    <s v="No Aplica"/>
    <s v="No Cumple"/>
    <s v="Cumple"/>
    <s v="Cumple"/>
    <s v="No"/>
    <s v="S/N"/>
    <s v="S/N"/>
    <s v="No Aplica"/>
    <s v="No Aplica"/>
    <s v="No Aplica"/>
    <s v="Cumple"/>
    <s v="Cumple"/>
    <s v="Sin moradores en domicilio , sin acceso a medidores"/>
    <x v="0"/>
    <x v="0"/>
    <x v="1"/>
    <x v="0"/>
    <n v="0.5"/>
    <n v="0.5"/>
    <n v="0.5"/>
    <n v="0"/>
    <n v="0.5"/>
    <n v="0.5"/>
    <n v="0.25"/>
    <n v="0.25"/>
    <n v="0.5"/>
    <n v="0.5"/>
    <n v="0.5"/>
    <n v="0.85000000000000009"/>
    <x v="0"/>
  </r>
  <r>
    <s v="1644464"/>
    <s v="207502022022143317"/>
    <s v="DF20227278548"/>
    <x v="11"/>
    <x v="5"/>
    <s v="AARON HUENCHUMIL"/>
    <s v="Salvador Sur #1035 dpto 101"/>
    <s v="Ñuñoa"/>
    <x v="0"/>
    <s v="Cumple"/>
    <s v="Cumple"/>
    <s v="No Aplica"/>
    <s v="No Aplica"/>
    <s v="Cumple"/>
    <s v="Cumple"/>
    <s v="Si"/>
    <s v="S/N"/>
    <s v="S/N"/>
    <s v="No Aplica"/>
    <s v="No Aplica"/>
    <s v="No Aplica"/>
    <s v="No Cumple"/>
    <s v="Cumple Mayormente"/>
    <s v="1- Conserje no se encuentra en edificio y no existe acceso a verificar 2- Cliente si se encontraba en domicilio, pero desde el dia de ayer (01-02-22) esta en condicion de arrendatario. Por lo cual desconoce la falla y no permite acceso a medidor, ya que, servicio electrico esta normal"/>
    <x v="0"/>
    <x v="0"/>
    <x v="1"/>
    <x v="0"/>
    <n v="0.5"/>
    <n v="0.5"/>
    <n v="0.5"/>
    <n v="0.5"/>
    <n v="0.5"/>
    <n v="0.5"/>
    <n v="0.25"/>
    <n v="0.25"/>
    <n v="0.5"/>
    <n v="0"/>
    <n v="0.32500000000000001"/>
    <n v="0.86499999999999999"/>
    <x v="0"/>
  </r>
  <r>
    <s v="1644455"/>
    <s v="207502022022141926"/>
    <s v="DF20227279617"/>
    <x v="11"/>
    <x v="21"/>
    <s v="AARON HUENCHUMIL"/>
    <s v="Pericles #1522 dpto 302"/>
    <s v="Ñuñoa"/>
    <x v="0"/>
    <s v="Cumple"/>
    <s v="Cumple"/>
    <s v="No Aplica"/>
    <s v="No Aplica"/>
    <s v="Cumple"/>
    <s v="Cumple"/>
    <s v="No"/>
    <s v="S/N"/>
    <s v="S/N"/>
    <s v="No Aplica"/>
    <s v="No Aplica"/>
    <s v="No Aplica"/>
    <s v="No Cumple"/>
    <s v="No Cumple"/>
    <s v="1- Cliente no se encuentra en domicilio 2- No hay fotografias del trabajo realizado en el informe de cuadrilla"/>
    <x v="0"/>
    <x v="0"/>
    <x v="1"/>
    <x v="0"/>
    <n v="0.5"/>
    <n v="0.5"/>
    <n v="0.5"/>
    <n v="0.5"/>
    <n v="0.5"/>
    <n v="0.5"/>
    <n v="0.25"/>
    <n v="0.25"/>
    <n v="0.5"/>
    <n v="0"/>
    <n v="0"/>
    <n v="0.8"/>
    <x v="0"/>
  </r>
  <r>
    <s v="1644442"/>
    <s v="207502022022135634"/>
    <s v="DF20227281967"/>
    <x v="11"/>
    <x v="19"/>
    <s v="AARON HUENCHUMIL"/>
    <s v="Via Ocho #1162 dpto 4"/>
    <s v="Ñuñoa"/>
    <x v="0"/>
    <s v="Cumple"/>
    <s v="Cumple"/>
    <s v="No Aplica"/>
    <s v="No Aplica"/>
    <s v="Cumple"/>
    <s v="Cumple"/>
    <s v="No"/>
    <s v="S/N"/>
    <s v="S/N"/>
    <s v="No Aplica"/>
    <s v="No Aplica"/>
    <s v="No Aplica"/>
    <s v="No Cumple"/>
    <s v="No Cumple"/>
    <s v="1- Cliente no se encuentra en domicilio 2- En informe de cuadrilla faltan fotografias de trabajo realizado"/>
    <x v="0"/>
    <x v="0"/>
    <x v="1"/>
    <x v="0"/>
    <n v="0.5"/>
    <n v="0.5"/>
    <n v="0.5"/>
    <n v="0.5"/>
    <n v="0.5"/>
    <n v="0.5"/>
    <n v="0.25"/>
    <n v="0.25"/>
    <n v="0.5"/>
    <n v="0"/>
    <n v="0"/>
    <n v="0.8"/>
    <x v="0"/>
  </r>
  <r>
    <s v="1644439"/>
    <s v="207602022022135233"/>
    <s v="DF20227282309"/>
    <x v="11"/>
    <x v="26"/>
    <s v="Cristobal toro"/>
    <s v="Pasaje 12 1477 B 18 dpto 11"/>
    <s v="Ñuñoa"/>
    <x v="0"/>
    <s v="No Aplica"/>
    <s v="No Aplica"/>
    <s v="No Aplica"/>
    <s v="No Aplica"/>
    <s v="No Aplica"/>
    <s v="No Aplica"/>
    <s v="No"/>
    <s v="S/N"/>
    <s v="S/N"/>
    <s v="No Aplica"/>
    <s v="No Aplica"/>
    <s v="No Aplica"/>
    <s v="Cumple"/>
    <s v="No Cumple"/>
    <s v="Incidencia no coincide con observacion de personal de emergencia . Direccion no corresponde en el lugar visitado"/>
    <x v="0"/>
    <x v="0"/>
    <x v="1"/>
    <x v="0"/>
    <n v="0.5"/>
    <n v="0.5"/>
    <n v="0.5"/>
    <n v="0.5"/>
    <n v="0.5"/>
    <n v="0.5"/>
    <n v="0.25"/>
    <n v="0.25"/>
    <n v="0.5"/>
    <n v="0.5"/>
    <n v="0"/>
    <n v="0.9"/>
    <x v="0"/>
  </r>
  <r>
    <s v="1644373"/>
    <s v="207502022022133247"/>
    <s v="DF20227278499"/>
    <x v="11"/>
    <x v="5"/>
    <s v="AARON HUENCHUMIL"/>
    <s v="Luis Beltran #1811 dpto 803"/>
    <s v="Ñuñoa"/>
    <x v="0"/>
    <s v="Cumple"/>
    <s v="Cumple"/>
    <s v="No Aplica"/>
    <s v="No Aplica"/>
    <s v="Cumple"/>
    <s v="Cumple"/>
    <s v="Si"/>
    <s v="S/N"/>
    <s v="S/N"/>
    <s v="Cumple"/>
    <s v="Cumple"/>
    <s v="Cumple"/>
    <s v="No Cumple"/>
    <s v="Cumple Parcialmente"/>
    <s v="1- La falla era interna asegura cliente. Pero queda conforme con rapida respuesta"/>
    <x v="0"/>
    <x v="0"/>
    <x v="1"/>
    <x v="0"/>
    <n v="0.5"/>
    <n v="0.5"/>
    <n v="0.5"/>
    <n v="0.5"/>
    <n v="0.5"/>
    <n v="0.5"/>
    <n v="0.25"/>
    <n v="0.25"/>
    <n v="0.5"/>
    <n v="0"/>
    <n v="0.17499999999999999"/>
    <n v="0.83500000000000008"/>
    <x v="0"/>
  </r>
  <r>
    <s v="1644149"/>
    <s v="207602022022131505"/>
    <s v="DF20227281491"/>
    <x v="11"/>
    <x v="23"/>
    <s v="Cristobal toro"/>
    <s v="Tegualda 1770"/>
    <s v="Ñuñoa"/>
    <x v="0"/>
    <s v="Cumple"/>
    <s v="Cumple"/>
    <s v="No Aplica"/>
    <s v="No Aplica"/>
    <s v="Cumple"/>
    <s v="Cumple"/>
    <s v="No"/>
    <s v="S/N"/>
    <s v="S/N"/>
    <s v="No Aplica"/>
    <s v="No Aplica"/>
    <s v="No Aplica"/>
    <s v="Cumple"/>
    <s v="Cumple"/>
    <s v="Problema externo , transformador esquina sucre con tegualda"/>
    <x v="0"/>
    <x v="0"/>
    <x v="1"/>
    <x v="0"/>
    <n v="0.5"/>
    <n v="0.5"/>
    <n v="0.5"/>
    <n v="0.5"/>
    <n v="0.5"/>
    <n v="0.5"/>
    <n v="0.25"/>
    <n v="0.25"/>
    <n v="0.5"/>
    <n v="0.5"/>
    <n v="0.5"/>
    <n v="1"/>
    <x v="0"/>
  </r>
  <r>
    <s v="1644030"/>
    <s v="207502022022130127"/>
    <s v="DF20227277997"/>
    <x v="11"/>
    <x v="17"/>
    <s v="AARON HUENCHUMIL"/>
    <s v="Grecia #980 dpto 20"/>
    <s v="Ñuñoa"/>
    <x v="0"/>
    <s v="Cumple"/>
    <s v="Cumple"/>
    <s v="No Cumple"/>
    <s v="No Cumple"/>
    <s v="Cumple"/>
    <s v="Cumple"/>
    <s v="No"/>
    <s v="S/N"/>
    <s v="S/N"/>
    <s v="No Aplica"/>
    <s v="No Aplica"/>
    <s v="No Aplica"/>
    <s v="Cumple"/>
    <s v="No Cumple"/>
    <s v="1- Cliente no se encuentra en domicilio. Pero vecinos del sector confirman que fue un corte de suministro del area y tecnicos lo solucionaron 2- En informe de cuadrilla se describe uso de conector dentado, pero no lo deckara en detalle de materiales utilizados"/>
    <x v="0"/>
    <x v="0"/>
    <x v="1"/>
    <x v="0"/>
    <n v="0.5"/>
    <n v="0.5"/>
    <n v="0"/>
    <n v="0"/>
    <n v="0.5"/>
    <n v="0.5"/>
    <n v="0.25"/>
    <n v="0.25"/>
    <n v="0.5"/>
    <n v="0.5"/>
    <n v="0"/>
    <n v="0.6"/>
    <x v="0"/>
  </r>
  <r>
    <s v="1643981"/>
    <s v="207502022022124506"/>
    <s v="DF20227278362"/>
    <x v="11"/>
    <x v="5"/>
    <s v="AARON HUENCHUMIL"/>
    <s v="Via Ocho #980 dpto 5"/>
    <s v="Ñuñoa"/>
    <x v="0"/>
    <s v="Cumple"/>
    <s v="Cumple"/>
    <s v="No Aplica"/>
    <s v="No Aplica"/>
    <s v="Cumple"/>
    <s v="Cumple"/>
    <s v="No"/>
    <s v="S/N"/>
    <s v="S/N"/>
    <s v="No Aplica"/>
    <s v="No Aplica"/>
    <s v="No Aplica"/>
    <s v="Cumple"/>
    <s v="Cumple"/>
    <s v="1- Cliente no se encuentra en domicilio, lo cual no permite el acceso a verificar medidor y su ITM"/>
    <x v="0"/>
    <x v="0"/>
    <x v="1"/>
    <x v="0"/>
    <n v="0.5"/>
    <n v="0.5"/>
    <n v="0.5"/>
    <n v="0.5"/>
    <n v="0.5"/>
    <n v="0.5"/>
    <n v="0.25"/>
    <n v="0.25"/>
    <n v="0.5"/>
    <n v="0.5"/>
    <n v="0.5"/>
    <n v="1"/>
    <x v="0"/>
  </r>
  <r>
    <s v="1643976"/>
    <s v="207602022022123451"/>
    <s v="DF20227280967"/>
    <x v="11"/>
    <x v="20"/>
    <s v="Cristobal toro"/>
    <s v="Ricardo lyon 3301 dpto 82"/>
    <s v="Ñuñoa"/>
    <x v="0"/>
    <s v="Cumple"/>
    <s v="Cumple"/>
    <s v="No Aplica"/>
    <s v="No Aplica"/>
    <s v="Cumple"/>
    <s v="Cumple"/>
    <s v="Si"/>
    <s v="Frank stein"/>
    <s v="229579617"/>
    <s v="Cumple"/>
    <s v="Cumple"/>
    <s v="Cumple"/>
    <s v="Cumple"/>
    <s v="Cumple Parcialmente"/>
    <s v="Se verifica sin mayor observacion"/>
    <x v="0"/>
    <x v="0"/>
    <x v="1"/>
    <x v="0"/>
    <n v="0.5"/>
    <n v="0.5"/>
    <n v="0.5"/>
    <n v="0.5"/>
    <n v="0.5"/>
    <n v="0.5"/>
    <n v="0.25"/>
    <n v="0.25"/>
    <n v="0.5"/>
    <n v="0.5"/>
    <n v="0.17499999999999999"/>
    <n v="0.93500000000000005"/>
    <x v="0"/>
  </r>
  <r>
    <s v="1643973"/>
    <s v="207502022022123419"/>
    <s v="DF20227278425"/>
    <x v="11"/>
    <x v="5"/>
    <s v="AARON HUENCHUMIL"/>
    <s v="Calle 9 #905"/>
    <s v="Ñuñoa"/>
    <x v="0"/>
    <s v="Cumple"/>
    <s v="Cumple"/>
    <s v="No Aplica"/>
    <s v="No Aplica"/>
    <s v="Cumple"/>
    <s v="Cumple"/>
    <s v="No"/>
    <s v="S/N"/>
    <s v="S/N"/>
    <s v="No Aplica"/>
    <s v="No Aplica"/>
    <s v="No Aplica"/>
    <s v="Cumple"/>
    <s v="Cumple"/>
    <s v="1- Cliente no se encuentra en domicilio 2- Si se restaura cableado concentrico en red BT. Servicio normal"/>
    <x v="0"/>
    <x v="0"/>
    <x v="1"/>
    <x v="0"/>
    <n v="0.5"/>
    <n v="0.5"/>
    <n v="0.5"/>
    <n v="0.5"/>
    <n v="0.5"/>
    <n v="0.5"/>
    <n v="0.25"/>
    <n v="0.25"/>
    <n v="0.5"/>
    <n v="0.5"/>
    <n v="0.5"/>
    <n v="1"/>
    <x v="0"/>
  </r>
  <r>
    <s v="1643963"/>
    <s v="207502022022121950"/>
    <s v="DF20227278320"/>
    <x v="11"/>
    <x v="6"/>
    <s v="AARON HUENCHUMIL"/>
    <s v="San Eugenio #2001 dpto 205"/>
    <s v="Ñuñoa"/>
    <x v="0"/>
    <s v="Cumple"/>
    <s v="Cumple"/>
    <s v="No Aplica"/>
    <s v="No Aplica"/>
    <s v="Cumple"/>
    <s v="Cumple"/>
    <s v="Si"/>
    <s v="S/N"/>
    <s v="S/N"/>
    <s v="Cumple"/>
    <s v="Cumple"/>
    <s v="Cumple"/>
    <s v="No Cumple"/>
    <s v="Cumple Parcialmente"/>
    <s v="1- Cliente conforme con visita tecnica, pero reclama por cobros de boleta"/>
    <x v="0"/>
    <x v="0"/>
    <x v="1"/>
    <x v="0"/>
    <n v="0.5"/>
    <n v="0.5"/>
    <n v="0.5"/>
    <n v="0.5"/>
    <n v="0.5"/>
    <n v="0.5"/>
    <n v="0.25"/>
    <n v="0.25"/>
    <n v="0.5"/>
    <n v="0"/>
    <n v="0.17499999999999999"/>
    <n v="0.83500000000000008"/>
    <x v="0"/>
  </r>
  <r>
    <s v="1643956"/>
    <s v="207602022022120634"/>
    <s v="DF20227280639"/>
    <x v="11"/>
    <x v="22"/>
    <s v="Cristobal toro"/>
    <s v="Irarrazabal 5187 C"/>
    <s v="Ñuñoa"/>
    <x v="0"/>
    <s v="Cumple"/>
    <s v="Cumple"/>
    <s v="No Aplica"/>
    <s v="No Aplica"/>
    <s v="Cumple"/>
    <s v="Cumple"/>
    <s v="No"/>
    <s v="S/N"/>
    <s v="S/N"/>
    <s v="No Aplica"/>
    <s v="No Aplica"/>
    <s v="No Aplica"/>
    <s v="No Cumple"/>
    <s v="No Cumple"/>
    <s v="Local comercial cerrado ."/>
    <x v="0"/>
    <x v="0"/>
    <x v="1"/>
    <x v="0"/>
    <n v="0.5"/>
    <n v="0.5"/>
    <n v="0.5"/>
    <n v="0.5"/>
    <n v="0.5"/>
    <n v="0.5"/>
    <n v="0.25"/>
    <n v="0.25"/>
    <n v="0.5"/>
    <n v="0"/>
    <n v="0"/>
    <n v="0.8"/>
    <x v="0"/>
  </r>
  <r>
    <s v="1643947"/>
    <s v="207602022022114617"/>
    <s v="DF20227280285"/>
    <x v="11"/>
    <x v="16"/>
    <s v="Cristobal toro"/>
    <s v="Irarrazabal 3851"/>
    <s v="Ñuñoa"/>
    <x v="0"/>
    <s v="Cumple"/>
    <s v="Cumple"/>
    <s v="No Aplica"/>
    <s v="No Aplica"/>
    <s v="Cumple"/>
    <s v="Cumple"/>
    <s v="No"/>
    <s v="S/N"/>
    <s v="S/N"/>
    <s v="Cumple"/>
    <s v="Cumple"/>
    <s v="Cumple"/>
    <s v="Cumple"/>
    <s v="Cumple Parcialmente"/>
    <s v="Se converza por citofono con concerge o guardia , corrobora que se realizo visita de personal de emergencia , sin acceso a medidor"/>
    <x v="0"/>
    <x v="0"/>
    <x v="1"/>
    <x v="0"/>
    <n v="0.5"/>
    <n v="0.5"/>
    <n v="0.5"/>
    <n v="0.5"/>
    <n v="0.5"/>
    <n v="0.5"/>
    <n v="0.25"/>
    <n v="0.25"/>
    <n v="0.5"/>
    <n v="0.5"/>
    <n v="0.17499999999999999"/>
    <n v="0.93500000000000005"/>
    <x v="0"/>
  </r>
  <r>
    <s v="1643940"/>
    <s v="207502022022113931"/>
    <s v="DF20227280983"/>
    <x v="11"/>
    <x v="20"/>
    <s v="AARON HUENCHUMIL"/>
    <s v="Zañartu #1100 tr 1 dpto 301"/>
    <s v="Ñuñoa"/>
    <x v="0"/>
    <s v="Cumple"/>
    <s v="Cumple"/>
    <s v="No Aplica"/>
    <s v="No Aplica"/>
    <s v="Cumple"/>
    <s v="Cumple"/>
    <s v="No"/>
    <s v="S/N"/>
    <s v="S/N"/>
    <s v="No Aplica"/>
    <s v="No Aplica"/>
    <s v="No Aplica"/>
    <s v="Cumple"/>
    <s v="Cumple"/>
    <s v="1- Cliente no se encuentra en domicilio 2- Conserje permite acceso a shaft de medidores"/>
    <x v="0"/>
    <x v="0"/>
    <x v="1"/>
    <x v="0"/>
    <n v="0.5"/>
    <n v="0.5"/>
    <n v="0.5"/>
    <n v="0.5"/>
    <n v="0.5"/>
    <n v="0.5"/>
    <n v="0.25"/>
    <n v="0.25"/>
    <n v="0.5"/>
    <n v="0.5"/>
    <n v="0.5"/>
    <n v="1"/>
    <x v="0"/>
  </r>
  <r>
    <s v="1646404"/>
    <s v="207603022022165331"/>
    <s v="DF20227275034"/>
    <x v="12"/>
    <x v="8"/>
    <s v="Cristobal toro"/>
    <s v="General saavedra 1136"/>
    <s v="Independencia"/>
    <x v="0"/>
    <s v="Cumple"/>
    <s v="Cumple"/>
    <s v="No Aplica"/>
    <s v="No Aplica"/>
    <s v="Cumple"/>
    <s v="Cumple"/>
    <s v="No"/>
    <s v="S/N"/>
    <s v="S/N"/>
    <s v="No Aplica"/>
    <s v="No Aplica"/>
    <s v="No Aplica"/>
    <s v="No Cumple"/>
    <s v="No Cumple"/>
    <s v="Galpon o bodega , cerrado , sin moradores"/>
    <x v="0"/>
    <x v="0"/>
    <x v="1"/>
    <x v="0"/>
    <n v="0.5"/>
    <n v="0.5"/>
    <n v="0.5"/>
    <n v="0.5"/>
    <n v="0.5"/>
    <n v="0.5"/>
    <n v="0.25"/>
    <n v="0.25"/>
    <n v="0.5"/>
    <n v="0"/>
    <n v="0"/>
    <n v="0.8"/>
    <x v="1"/>
  </r>
  <r>
    <s v="1646387"/>
    <s v="207603022022163000"/>
    <s v="DF20227274912"/>
    <x v="12"/>
    <x v="9"/>
    <s v="Cristobal toro"/>
    <s v="Rafael ramirez 2683"/>
    <s v="Independencia"/>
    <x v="0"/>
    <s v="Cumple"/>
    <s v="Cumple"/>
    <s v="No Aplica"/>
    <s v="No Aplica"/>
    <s v="Cumple"/>
    <s v="Cumple"/>
    <s v="Si"/>
    <s v="Sergio hormazabal"/>
    <s v="985824196"/>
    <s v="Cumple"/>
    <s v="Cumple"/>
    <s v="Cumple"/>
    <s v="Cumple"/>
    <s v="Cumple"/>
    <s v="Se verifica sin mayor observacion"/>
    <x v="0"/>
    <x v="0"/>
    <x v="1"/>
    <x v="0"/>
    <n v="0.5"/>
    <n v="0.5"/>
    <n v="0.5"/>
    <n v="0.5"/>
    <n v="0.5"/>
    <n v="0.5"/>
    <n v="0.25"/>
    <n v="0.25"/>
    <n v="0.5"/>
    <n v="0.5"/>
    <n v="0.5"/>
    <n v="1"/>
    <x v="1"/>
  </r>
  <r>
    <s v="1646340"/>
    <s v="207603022022160907"/>
    <s v="DF20227274981"/>
    <x v="12"/>
    <x v="9"/>
    <s v="Cristobal toro"/>
    <s v="Coronel alvarado 2120 A"/>
    <s v="Independencia"/>
    <x v="0"/>
    <s v="Cumple"/>
    <s v="Cumple"/>
    <s v="No Aplica"/>
    <s v="No Aplica"/>
    <s v="Cumple"/>
    <s v="Cumple"/>
    <s v="Si"/>
    <s v="No da nombre , atiende desde ventana"/>
    <s v="S/N"/>
    <s v="Cumple"/>
    <s v="Cumple"/>
    <s v="Cumple"/>
    <s v="No Cumple"/>
    <s v="No Cumple"/>
    <s v="Cliente da entrevista desde ventana , no entrega mas datos"/>
    <x v="0"/>
    <x v="0"/>
    <x v="1"/>
    <x v="0"/>
    <n v="0.5"/>
    <n v="0.5"/>
    <n v="0.5"/>
    <n v="0.5"/>
    <n v="0.5"/>
    <n v="0.5"/>
    <n v="0.25"/>
    <n v="0.25"/>
    <n v="0.5"/>
    <n v="0"/>
    <n v="0"/>
    <n v="0.8"/>
    <x v="1"/>
  </r>
  <r>
    <s v="1646306"/>
    <s v="207603022022154729"/>
    <s v="DF20227273832"/>
    <x v="12"/>
    <x v="18"/>
    <s v="Cristobal toro"/>
    <s v="4 norte 831"/>
    <s v="Independencia"/>
    <x v="0"/>
    <s v="No Aplica"/>
    <s v="No Aplica"/>
    <s v="No Aplica"/>
    <s v="No Aplica"/>
    <s v="No Aplica"/>
    <s v="No Aplica"/>
    <s v="Si"/>
    <s v="No da nombre y no permite acceso"/>
    <s v="S/N"/>
    <s v="No Aplica"/>
    <s v="No Aplica"/>
    <s v="No Aplica"/>
    <s v="Cumple"/>
    <s v="Cumple"/>
    <s v="Direccion no coincide con fotos de personal de emergencia , cliente indica que nunca ha tenido visita de personal , numero de incidencia no corresponde a domicilio"/>
    <x v="0"/>
    <x v="0"/>
    <x v="1"/>
    <x v="0"/>
    <n v="0.5"/>
    <n v="0.5"/>
    <n v="0.5"/>
    <n v="0.5"/>
    <n v="0.5"/>
    <n v="0.5"/>
    <n v="0.25"/>
    <n v="0.25"/>
    <n v="0.5"/>
    <n v="0.5"/>
    <n v="0.5"/>
    <n v="1"/>
    <x v="1"/>
  </r>
  <r>
    <s v="1646304"/>
    <s v="207503022022154621"/>
    <s v="DF20227272864"/>
    <x v="12"/>
    <x v="1"/>
    <s v="AARON HUENCHUMIL"/>
    <s v="El Libano #3011"/>
    <s v="Macul"/>
    <x v="0"/>
    <s v="Cumple"/>
    <s v="Cumple"/>
    <s v="No Aplica"/>
    <s v="No Aplica"/>
    <s v="Cumple"/>
    <s v="Cumple"/>
    <s v="Si"/>
    <s v="S/N"/>
    <s v="S/N"/>
    <s v="Cumple"/>
    <s v="Cumple"/>
    <s v="No Cumple"/>
    <s v="Cumple"/>
    <s v="Cumple"/>
    <s v="1- Falla es aguas abajo del medidor, corte de cableado entre medidor y TDA"/>
    <x v="0"/>
    <x v="0"/>
    <x v="1"/>
    <x v="0"/>
    <n v="0.5"/>
    <n v="0.5"/>
    <n v="0.5"/>
    <n v="0.5"/>
    <n v="0.5"/>
    <n v="0.5"/>
    <n v="0.25"/>
    <n v="0.25"/>
    <n v="0"/>
    <n v="0.5"/>
    <n v="0.5"/>
    <n v="0.92500000000000004"/>
    <x v="0"/>
  </r>
  <r>
    <s v="1646284"/>
    <s v="207503022022152149"/>
    <s v="DF20227270831"/>
    <x v="12"/>
    <x v="2"/>
    <s v="AARON HUENCHUMIL"/>
    <s v="Los Profetas #3753"/>
    <s v="Macul"/>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46278"/>
    <s v="207503022022150538"/>
    <s v="DF20227275475"/>
    <x v="12"/>
    <x v="15"/>
    <s v="AARON HUENCHUMIL"/>
    <s v="Los Platanos #3663"/>
    <s v="Macul"/>
    <x v="0"/>
    <s v="Cumple"/>
    <s v="Cumple"/>
    <s v="Cumple"/>
    <s v="Cumple"/>
    <s v="Cumple"/>
    <s v="Cumple"/>
    <s v="Si"/>
    <s v="S/N"/>
    <s v="S/N"/>
    <s v="Cumple"/>
    <s v="Cumple"/>
    <s v="Cumple"/>
    <s v="Cumple"/>
    <s v="Cumple"/>
    <s v="1- Cliente conforme con atencion y rapida respuesta"/>
    <x v="0"/>
    <x v="0"/>
    <x v="1"/>
    <x v="0"/>
    <n v="0.5"/>
    <n v="0.5"/>
    <n v="0.5"/>
    <n v="0.5"/>
    <n v="0.5"/>
    <n v="0.5"/>
    <n v="0.25"/>
    <n v="0.25"/>
    <n v="0.5"/>
    <n v="0.5"/>
    <n v="0.5"/>
    <n v="1"/>
    <x v="0"/>
  </r>
  <r>
    <s v="1646274"/>
    <s v="207503022022145000"/>
    <s v="DF20227272756"/>
    <x v="12"/>
    <x v="1"/>
    <s v="AARON HUENCHUMIL"/>
    <s v="Los Platanos #3895"/>
    <s v="Macul"/>
    <x v="0"/>
    <s v="Cumple"/>
    <s v="Cumple"/>
    <s v="No Aplica"/>
    <s v="No Aplica"/>
    <s v="Cumple"/>
    <s v="Cumple"/>
    <s v="Si"/>
    <s v="S/N"/>
    <s v="S/N"/>
    <s v="Cumple"/>
    <s v="Cumple"/>
    <s v="Cumple"/>
    <s v="Cumple"/>
    <s v="Cumple"/>
    <s v="1- Esta falla tiene relacion directa con incidencia N° DF 20227271603"/>
    <x v="0"/>
    <x v="0"/>
    <x v="1"/>
    <x v="0"/>
    <n v="0.5"/>
    <n v="0.5"/>
    <n v="0.5"/>
    <n v="0.5"/>
    <n v="0.5"/>
    <n v="0.5"/>
    <n v="0.25"/>
    <n v="0.25"/>
    <n v="0.5"/>
    <n v="0.5"/>
    <n v="0.5"/>
    <n v="1"/>
    <x v="0"/>
  </r>
  <r>
    <s v="1646260"/>
    <s v="207503022022143129"/>
    <s v="DF20227273951"/>
    <x v="12"/>
    <x v="18"/>
    <s v="AARON HUENCHUMIL"/>
    <s v="Ramon Cruz #1960 dpto 33"/>
    <s v="Macul"/>
    <x v="0"/>
    <s v="Cumple"/>
    <s v="Cumple"/>
    <s v="No Aplica"/>
    <s v="No Aplica"/>
    <s v="No Aplica"/>
    <s v="No Aplica"/>
    <s v="No"/>
    <s v="S/N"/>
    <s v="S/N"/>
    <s v="No Aplica"/>
    <s v="No Aplica"/>
    <s v="No Aplica"/>
    <s v="Cumple"/>
    <s v="Cumple"/>
    <s v="1- Incidencia que tiene directa relacion con incidencia N° DF20227273753"/>
    <x v="0"/>
    <x v="0"/>
    <x v="1"/>
    <x v="0"/>
    <n v="0.5"/>
    <n v="0.5"/>
    <n v="0.5"/>
    <n v="0.5"/>
    <n v="0.5"/>
    <n v="0.5"/>
    <n v="0.25"/>
    <n v="0.25"/>
    <n v="0.5"/>
    <n v="0.5"/>
    <n v="0.5"/>
    <n v="1"/>
    <x v="0"/>
  </r>
  <r>
    <s v="1646000"/>
    <s v="207603022022141342"/>
    <s v="DF20227272975"/>
    <x v="12"/>
    <x v="1"/>
    <s v="Cristobal toro"/>
    <s v="General de la lastra 1178"/>
    <s v="Independencia"/>
    <x v="0"/>
    <s v="Cumple"/>
    <s v="Cumple"/>
    <s v="No Aplica"/>
    <s v="No Aplica"/>
    <s v="Cumple"/>
    <s v="Cumple"/>
    <s v="No"/>
    <s v="S/N"/>
    <s v="S/N"/>
    <s v="No Aplica"/>
    <s v="No Aplica"/>
    <s v="No Aplica"/>
    <s v="No Cumple"/>
    <s v="No Cumple"/>
    <s v="Problema externo , en sector ."/>
    <x v="0"/>
    <x v="0"/>
    <x v="1"/>
    <x v="0"/>
    <n v="0.5"/>
    <n v="0.5"/>
    <n v="0.5"/>
    <n v="0.5"/>
    <n v="0.5"/>
    <n v="0.5"/>
    <n v="0.25"/>
    <n v="0.25"/>
    <n v="0.5"/>
    <n v="0"/>
    <n v="0"/>
    <n v="0.8"/>
    <x v="1"/>
  </r>
  <r>
    <s v="1645996"/>
    <s v="207503022022141239"/>
    <s v="DF20227275767"/>
    <x v="12"/>
    <x v="15"/>
    <s v="AARON HUENCHUMIL"/>
    <s v="Hermano Martin Panero #4994"/>
    <s v="Macul"/>
    <x v="0"/>
    <s v="Cumple"/>
    <s v="Cumple"/>
    <s v="No Aplica"/>
    <s v="No Aplica"/>
    <s v="Cumple"/>
    <s v="Cumple"/>
    <s v="No"/>
    <s v="S/N"/>
    <s v="S/N"/>
    <s v="No Aplica"/>
    <s v="No Aplica"/>
    <s v="No Aplica"/>
    <s v="Cumple"/>
    <s v="No Cumple"/>
    <s v="1- Acometidas bien instaladas, servicio normal"/>
    <x v="0"/>
    <x v="0"/>
    <x v="1"/>
    <x v="0"/>
    <n v="0.5"/>
    <n v="0.5"/>
    <n v="0.5"/>
    <n v="0.5"/>
    <n v="0.5"/>
    <n v="0.5"/>
    <n v="0.25"/>
    <n v="0.25"/>
    <n v="0.5"/>
    <n v="0.5"/>
    <n v="0"/>
    <n v="0.9"/>
    <x v="0"/>
  </r>
  <r>
    <s v="1645984"/>
    <s v="207603022022135100"/>
    <s v="DF20227271313"/>
    <x v="12"/>
    <x v="12"/>
    <s v="Cristobal toro"/>
    <s v="Adolfo ibañes 336"/>
    <s v="Independencia"/>
    <x v="0"/>
    <s v="Cumple"/>
    <s v="Cumple"/>
    <s v="No Cumple"/>
    <s v="No Cumple"/>
    <s v="Cumple"/>
    <s v="Cumple"/>
    <s v="No"/>
    <s v="S/N"/>
    <s v="S/N"/>
    <s v="No Aplica"/>
    <s v="No Aplica"/>
    <s v="No Aplica"/>
    <s v="Cumple"/>
    <s v="Cumple Parcialmente"/>
    <s v="Sin moradores"/>
    <x v="0"/>
    <x v="0"/>
    <x v="1"/>
    <x v="0"/>
    <n v="0.5"/>
    <n v="0.5"/>
    <n v="0"/>
    <n v="0"/>
    <n v="0.5"/>
    <n v="0.5"/>
    <n v="0.25"/>
    <n v="0.25"/>
    <n v="0.5"/>
    <n v="0.5"/>
    <n v="0.17499999999999999"/>
    <n v="0.63500000000000001"/>
    <x v="1"/>
  </r>
  <r>
    <s v="1645978"/>
    <s v="207603022022133300"/>
    <s v="DF20227273347"/>
    <x v="12"/>
    <x v="0"/>
    <s v="Cristobal toro"/>
    <s v="Escanilla 621 b dpto 23"/>
    <s v="Independencia"/>
    <x v="0"/>
    <s v="Cumple"/>
    <s v="Cumple"/>
    <s v="No Cumple"/>
    <s v="No Cumple"/>
    <s v="Cumple"/>
    <s v="Cumple"/>
    <s v="No"/>
    <s v="S/N"/>
    <s v="S/N"/>
    <s v="No Aplica"/>
    <s v="No Aplica"/>
    <s v="No Aplica"/>
    <s v="Cumple"/>
    <s v="Cumple"/>
    <s v="Problema externo , se verifica poste nuevo"/>
    <x v="0"/>
    <x v="0"/>
    <x v="1"/>
    <x v="0"/>
    <n v="0.5"/>
    <n v="0.5"/>
    <n v="0"/>
    <n v="0"/>
    <n v="0.5"/>
    <n v="0.5"/>
    <n v="0.25"/>
    <n v="0.25"/>
    <n v="0.5"/>
    <n v="0.5"/>
    <n v="0.5"/>
    <n v="0.7"/>
    <x v="1"/>
  </r>
  <r>
    <s v="1645973"/>
    <s v="207603022022132749"/>
    <s v="DF20227273078"/>
    <x v="12"/>
    <x v="1"/>
    <s v="Cristobal toro"/>
    <s v="Escanilla 561    8"/>
    <s v="Independencia"/>
    <x v="0"/>
    <s v="Cumple"/>
    <s v="Cumple"/>
    <s v="No Cumple"/>
    <s v="No Cumple"/>
    <s v="Cumple"/>
    <s v="Cumple"/>
    <s v="No"/>
    <s v="S/N"/>
    <s v="S/N"/>
    <s v="No Aplica"/>
    <s v="No Aplica"/>
    <s v="No Aplica"/>
    <s v="Cumple"/>
    <s v="Cumple"/>
    <s v="Problema externo , poste nuevo ."/>
    <x v="0"/>
    <x v="0"/>
    <x v="1"/>
    <x v="0"/>
    <n v="0.5"/>
    <n v="0.5"/>
    <n v="0"/>
    <n v="0"/>
    <n v="0.5"/>
    <n v="0.5"/>
    <n v="0.25"/>
    <n v="0.25"/>
    <n v="0.5"/>
    <n v="0.5"/>
    <n v="0.5"/>
    <n v="0.7"/>
    <x v="1"/>
  </r>
  <r>
    <s v="1645962"/>
    <s v="207503022022131217"/>
    <s v="DF20227274254"/>
    <x v="12"/>
    <x v="14"/>
    <s v="AARON HUENCHUMIL"/>
    <s v="Rodrigo de Araya #4981 C dpto 21"/>
    <s v="Macul"/>
    <x v="0"/>
    <s v="Cumple"/>
    <s v="Cumple"/>
    <s v="No Aplica"/>
    <s v="No Aplica"/>
    <s v="No Aplica"/>
    <s v="No Aplica"/>
    <s v="No"/>
    <s v="S/N"/>
    <s v="S/N"/>
    <s v="No Aplica"/>
    <s v="No Aplica"/>
    <s v="No Aplica"/>
    <s v="No Cumple"/>
    <s v="Cumple Parcialmente"/>
    <s v="1- Cliente no se encuentra en domicilio 2- Faltan fotografias del trabajo realizado en informe de cuadrilla"/>
    <x v="0"/>
    <x v="0"/>
    <x v="1"/>
    <x v="0"/>
    <n v="0.5"/>
    <n v="0.5"/>
    <n v="0.5"/>
    <n v="0.5"/>
    <n v="0.5"/>
    <n v="0.5"/>
    <n v="0.25"/>
    <n v="0.25"/>
    <n v="0.5"/>
    <n v="0"/>
    <n v="0.17499999999999999"/>
    <n v="0.83500000000000008"/>
    <x v="0"/>
  </r>
  <r>
    <s v="1645958"/>
    <s v="207603022022130953"/>
    <s v="DF20227271853"/>
    <x v="12"/>
    <x v="3"/>
    <s v="Cristobal toro"/>
    <s v="Gamero 1398"/>
    <s v="Independencia"/>
    <x v="0"/>
    <s v="Cumple"/>
    <s v="Cumple"/>
    <s v="No Aplica"/>
    <s v="No Aplica"/>
    <s v="Cumple"/>
    <s v="Cumple"/>
    <s v="No"/>
    <s v="S/N"/>
    <s v="S/N"/>
    <s v="No Aplica"/>
    <s v="No Aplica"/>
    <s v="No Aplica"/>
    <s v="Cumple"/>
    <s v="Cumple"/>
    <s v="Problema externo , sin mayor observacion"/>
    <x v="0"/>
    <x v="0"/>
    <x v="1"/>
    <x v="0"/>
    <n v="0.5"/>
    <n v="0.5"/>
    <n v="0.5"/>
    <n v="0.5"/>
    <n v="0.5"/>
    <n v="0.5"/>
    <n v="0.25"/>
    <n v="0.25"/>
    <n v="0.5"/>
    <n v="0.5"/>
    <n v="0.5"/>
    <n v="1"/>
    <x v="1"/>
  </r>
  <r>
    <s v="1645954"/>
    <s v="207503022022130053"/>
    <s v="DF20227273755"/>
    <x v="12"/>
    <x v="18"/>
    <s v="AARON HUENCHUMIL"/>
    <s v="Rodrigo de Araya #4111 V"/>
    <s v="Macul"/>
    <x v="0"/>
    <s v="Cumple"/>
    <s v="Cumple"/>
    <s v="No Aplica"/>
    <s v="No Aplica"/>
    <s v="Cumple"/>
    <s v="Cumple"/>
    <s v="Si"/>
    <s v="S/N"/>
    <s v="S/N"/>
    <s v="Cumple"/>
    <s v="Cumple"/>
    <s v="Cumple"/>
    <s v="Cumple"/>
    <s v="Cumple"/>
    <s v="1- Cliente asegura que tecnicos verificaron en poste el suministro electrico, que ya habia vuelto antes de que llegaran"/>
    <x v="0"/>
    <x v="0"/>
    <x v="1"/>
    <x v="0"/>
    <n v="0.5"/>
    <n v="0.5"/>
    <n v="0.5"/>
    <n v="0.5"/>
    <n v="0.5"/>
    <n v="0.5"/>
    <n v="0.25"/>
    <n v="0.25"/>
    <n v="0.5"/>
    <n v="0.5"/>
    <n v="0.5"/>
    <n v="1"/>
    <x v="0"/>
  </r>
  <r>
    <s v="1645950"/>
    <s v="207603022022125203"/>
    <s v="DF20227272164"/>
    <x v="12"/>
    <x v="3"/>
    <s v="Cristobal toro"/>
    <s v="Carrion 1346"/>
    <s v="Independencia"/>
    <x v="0"/>
    <s v="Cumple"/>
    <s v="Cumple"/>
    <s v="No Aplica"/>
    <s v="No Aplica"/>
    <s v="Cumple"/>
    <s v="Cumple"/>
    <s v="Si"/>
    <s v="Hector cariceo"/>
    <s v="2322800098"/>
    <s v="Cumple"/>
    <s v="Cumple"/>
    <s v="Cumple"/>
    <s v="Cumple"/>
    <s v="Cumple Parcialmente"/>
    <s v="Se verifico , sin mayor observacion"/>
    <x v="0"/>
    <x v="0"/>
    <x v="1"/>
    <x v="0"/>
    <n v="0.5"/>
    <n v="0.5"/>
    <n v="0.5"/>
    <n v="0.5"/>
    <n v="0.5"/>
    <n v="0.5"/>
    <n v="0.25"/>
    <n v="0.25"/>
    <n v="0.5"/>
    <n v="0.5"/>
    <n v="0.17499999999999999"/>
    <n v="0.93500000000000005"/>
    <x v="1"/>
  </r>
  <r>
    <s v="1645945"/>
    <s v="207503022022124527"/>
    <s v="DF20227273753"/>
    <x v="12"/>
    <x v="18"/>
    <s v="AARON HUENCHUMIL"/>
    <s v="Rodrigo de Araya #4601 dp 13"/>
    <s v="Macul"/>
    <x v="0"/>
    <s v="Cumple"/>
    <s v="Cumple"/>
    <s v="Cumple"/>
    <s v="Cumple"/>
    <s v="Cumple"/>
    <s v="Cumple"/>
    <s v="No"/>
    <s v="S/N"/>
    <s v="S/N"/>
    <s v="No Aplica"/>
    <s v="No Aplica"/>
    <s v="No Aplica"/>
    <s v="Cumple"/>
    <s v="Cumple"/>
    <s v="1- Incidencia se trataba de un poste chocado, dejando fusibles en estado de operacion. 2- Trabajo se realizo de muy buena forma"/>
    <x v="0"/>
    <x v="0"/>
    <x v="1"/>
    <x v="0"/>
    <n v="0.5"/>
    <n v="0.5"/>
    <n v="0.5"/>
    <n v="0.5"/>
    <n v="0.5"/>
    <n v="0.5"/>
    <n v="0.25"/>
    <n v="0.25"/>
    <n v="0.5"/>
    <n v="0.5"/>
    <n v="0.5"/>
    <n v="1"/>
    <x v="0"/>
  </r>
  <r>
    <s v="1645931"/>
    <s v="207503022022122120"/>
    <s v="DF20227274242"/>
    <x v="12"/>
    <x v="14"/>
    <s v="AARON HUENCHUMIL"/>
    <s v="Av. Americo Vespucio #3121 H dpto 22"/>
    <s v="Macul"/>
    <x v="0"/>
    <s v="Cumple"/>
    <s v="Cumple"/>
    <s v="Cumple"/>
    <s v="Cumple"/>
    <s v="Cumple"/>
    <s v="Cumple"/>
    <s v="No"/>
    <s v="S/N"/>
    <s v="S/N"/>
    <s v="Cumple"/>
    <s v="Cumple"/>
    <s v="No Aplica"/>
    <s v="Cumple"/>
    <s v="Cumple"/>
    <s v="1- Cliente no se encontraba en su domicilio, pero conserje del condominio permite el acceso a verificar medidor."/>
    <x v="0"/>
    <x v="0"/>
    <x v="1"/>
    <x v="0"/>
    <n v="0.5"/>
    <n v="0.5"/>
    <n v="0.5"/>
    <n v="0.5"/>
    <n v="0.5"/>
    <n v="0.5"/>
    <n v="0.25"/>
    <n v="0.25"/>
    <n v="0.5"/>
    <n v="0.5"/>
    <n v="0.5"/>
    <n v="1"/>
    <x v="0"/>
  </r>
  <r>
    <s v="1645921"/>
    <s v="207603022022120348"/>
    <s v="DF20227271003"/>
    <x v="12"/>
    <x v="4"/>
    <s v="Cristobal toro"/>
    <s v="Aurora de chile 2367"/>
    <s v="Independencia"/>
    <x v="0"/>
    <s v="Cumple"/>
    <s v="Cumple"/>
    <s v="No Aplica"/>
    <s v="No Aplica"/>
    <s v="Cumple"/>
    <s v="Cumple"/>
    <s v="No"/>
    <s v="S/N"/>
    <s v="S/N"/>
    <s v="No Aplica"/>
    <s v="No Aplica"/>
    <s v="No Aplica"/>
    <s v="Cumple"/>
    <s v="Cumple"/>
    <s v="Sin moradores , vecino del 2359 , corrobora visita de personal en fecha de ejecucion , sin mayor observacion"/>
    <x v="0"/>
    <x v="0"/>
    <x v="1"/>
    <x v="0"/>
    <n v="0.5"/>
    <n v="0.5"/>
    <n v="0.5"/>
    <n v="0.5"/>
    <n v="0.5"/>
    <n v="0.5"/>
    <n v="0.25"/>
    <n v="0.25"/>
    <n v="0.5"/>
    <n v="0.5"/>
    <n v="0.5"/>
    <n v="1"/>
    <x v="1"/>
  </r>
  <r>
    <s v="1645908"/>
    <s v="207603022022114519"/>
    <s v="DF20227270805"/>
    <x v="12"/>
    <x v="2"/>
    <s v="Cristobal toro"/>
    <s v="18 norte 1134"/>
    <s v="Independencia"/>
    <x v="0"/>
    <s v="Cumple"/>
    <s v="Cumple"/>
    <s v="No Aplica"/>
    <s v="No Aplica"/>
    <s v="Cumple"/>
    <s v="Cumple"/>
    <s v="Si"/>
    <s v="No da nombre"/>
    <s v="S/N"/>
    <s v="Cumple"/>
    <s v="Cumple"/>
    <s v="Cumple"/>
    <s v="Cumple"/>
    <s v="Cumple"/>
    <s v="Cliente atiende dentro de domicilio , no permite ingreso , sin mas observacion"/>
    <x v="0"/>
    <x v="0"/>
    <x v="1"/>
    <x v="0"/>
    <n v="0.5"/>
    <n v="0.5"/>
    <n v="0.5"/>
    <n v="0.5"/>
    <n v="0.5"/>
    <n v="0.5"/>
    <n v="0.25"/>
    <n v="0.25"/>
    <n v="0.5"/>
    <n v="0.5"/>
    <n v="0.5"/>
    <n v="1"/>
    <x v="1"/>
  </r>
  <r>
    <s v="1645900"/>
    <s v="207503022022113715"/>
    <s v="DF20227271381"/>
    <x v="12"/>
    <x v="12"/>
    <s v="AARON HUENCHUMIL"/>
    <s v="Av. Americo Vespucio #1939 dpto 11"/>
    <s v="Macul"/>
    <x v="0"/>
    <s v="Cumple"/>
    <s v="Cumple"/>
    <s v="No Aplica"/>
    <s v="No Aplica"/>
    <s v="Cumple"/>
    <s v="Cumple"/>
    <s v="No"/>
    <s v="S/N"/>
    <s v="S/N"/>
    <s v="No Aplica"/>
    <s v="No Aplica"/>
    <s v="No Aplica"/>
    <s v="Cumple"/>
    <s v="Cumple"/>
    <s v="1- Cuadrilla si retira el cableado (telefonico) que estaba en el piso."/>
    <x v="0"/>
    <x v="0"/>
    <x v="1"/>
    <x v="0"/>
    <n v="0.5"/>
    <n v="0.5"/>
    <n v="0.5"/>
    <n v="0.5"/>
    <n v="0.5"/>
    <n v="0.5"/>
    <n v="0.25"/>
    <n v="0.25"/>
    <n v="0.5"/>
    <n v="0.5"/>
    <n v="0.5"/>
    <n v="1"/>
    <x v="0"/>
  </r>
  <r>
    <s v="1645898"/>
    <s v="207603022022113148"/>
    <s v="DF20227272699"/>
    <x v="12"/>
    <x v="1"/>
    <s v="Cristobal toro"/>
    <s v="13 norte 888"/>
    <s v="Independencia"/>
    <x v="0"/>
    <s v="No Aplica"/>
    <s v="No Aplica"/>
    <s v="No Aplica"/>
    <s v="No Aplica"/>
    <s v="No Aplica"/>
    <s v="No Aplica"/>
    <s v="No"/>
    <s v="S/N"/>
    <s v="S/N"/>
    <s v="No Aplica"/>
    <s v="No Aplica"/>
    <s v="No Aplica"/>
    <s v="Cumple"/>
    <s v="Cumple"/>
    <s v="Sin acceso a pasaje , cerrado por los 2 extremos"/>
    <x v="0"/>
    <x v="0"/>
    <x v="1"/>
    <x v="0"/>
    <n v="0.5"/>
    <n v="0.5"/>
    <n v="0.5"/>
    <n v="0.5"/>
    <n v="0.5"/>
    <n v="0.5"/>
    <n v="0.25"/>
    <n v="0.25"/>
    <n v="0.5"/>
    <n v="0.5"/>
    <n v="0.5"/>
    <n v="1"/>
    <x v="1"/>
  </r>
  <r>
    <s v="1645894"/>
    <s v="207503022022112345"/>
    <s v="DF20227273390"/>
    <x v="12"/>
    <x v="0"/>
    <s v="AARON HUENCHUMIL"/>
    <s v="Fray Francisco Javier Ramirez #1856"/>
    <s v="Macul"/>
    <x v="0"/>
    <s v="Cumple"/>
    <s v="Cumple"/>
    <s v="No Cumple"/>
    <s v="No Cumple"/>
    <s v="Cumple"/>
    <s v="Cumple"/>
    <s v="Si"/>
    <s v="S/N"/>
    <s v="S/N"/>
    <s v="Cumple"/>
    <s v="Cumple"/>
    <s v="Cumple"/>
    <s v="Cumple"/>
    <s v="Cumple"/>
    <s v="1- Se realiza cambio de ITM, se describe en informe pero no se declara en detalle de materiales utilizados"/>
    <x v="0"/>
    <x v="0"/>
    <x v="1"/>
    <x v="0"/>
    <n v="0.5"/>
    <n v="0.5"/>
    <n v="0"/>
    <n v="0"/>
    <n v="0.5"/>
    <n v="0.5"/>
    <n v="0.25"/>
    <n v="0.25"/>
    <n v="0.5"/>
    <n v="0.5"/>
    <n v="0.5"/>
    <n v="0.7"/>
    <x v="0"/>
  </r>
  <r>
    <s v="1645890"/>
    <s v="207603022022111349"/>
    <s v="DF20227273679"/>
    <x v="12"/>
    <x v="18"/>
    <s v="Cristobal toro"/>
    <s v="20 norte 837"/>
    <s v="Independencia"/>
    <x v="0"/>
    <s v="Cumple"/>
    <s v="Cumple"/>
    <s v="No Cumple"/>
    <s v="No Cumple"/>
    <s v="Cumple"/>
    <s v="Cumple"/>
    <s v="Si"/>
    <s v="Ignacio briones"/>
    <s v="958430124"/>
    <s v="Cumple"/>
    <s v="Cumple"/>
    <s v="Cumple"/>
    <s v="Cumple"/>
    <s v="Cumple"/>
    <s v="Cliente del 837 indica que problema lo tuvo su vecina del 833 ellos solo llamaron , vecina del 833 no se encuentra en domicilio"/>
    <x v="0"/>
    <x v="0"/>
    <x v="1"/>
    <x v="0"/>
    <n v="0.5"/>
    <n v="0.5"/>
    <n v="0"/>
    <n v="0"/>
    <n v="0.5"/>
    <n v="0.5"/>
    <n v="0.25"/>
    <n v="0.25"/>
    <n v="0.5"/>
    <n v="0.5"/>
    <n v="0.5"/>
    <n v="0.7"/>
    <x v="1"/>
  </r>
  <r>
    <s v="1645867"/>
    <s v="207503022022110348"/>
    <s v="DF20227281140"/>
    <x v="12"/>
    <x v="20"/>
    <s v="AARON HUENCHUMIL"/>
    <s v="Alcalde Jorge Monckeberg #1623"/>
    <s v="Ñuñoa"/>
    <x v="0"/>
    <s v="Cumple"/>
    <s v="Cumple"/>
    <s v="No Aplica"/>
    <s v="No Aplica"/>
    <s v="Cumple"/>
    <s v="Cumple"/>
    <s v="Si"/>
    <s v="S/N"/>
    <s v="S/N"/>
    <s v="No Aplica"/>
    <s v="No Aplica"/>
    <s v="No Aplica"/>
    <s v="No Cumple"/>
    <s v="Cumple Parcialmente"/>
    <s v="1- Cliente si se encuentra en domicilio, pero no accede a conversar, cliente hostil y conflictivo"/>
    <x v="0"/>
    <x v="0"/>
    <x v="1"/>
    <x v="0"/>
    <n v="0.5"/>
    <n v="0.5"/>
    <n v="0.5"/>
    <n v="0.5"/>
    <n v="0.5"/>
    <n v="0.5"/>
    <n v="0.25"/>
    <n v="0.25"/>
    <n v="0.5"/>
    <n v="0"/>
    <n v="0.17499999999999999"/>
    <n v="0.83500000000000008"/>
    <x v="0"/>
  </r>
  <r>
    <s v="1645839"/>
    <s v="207503022022104937"/>
    <s v="DF20227280677"/>
    <x v="12"/>
    <x v="22"/>
    <s v="AARON HUENCHUMIL"/>
    <s v="Peatones Veintisiete #1631"/>
    <s v="Ñuñoa"/>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45837"/>
    <s v="207603022022104749"/>
    <s v="DF20227271152"/>
    <x v="12"/>
    <x v="4"/>
    <s v="Cristobal toro"/>
    <s v="Bolivia 2761"/>
    <s v="Independencia"/>
    <x v="0"/>
    <s v="Cumple"/>
    <s v="Cumple"/>
    <s v="No Cumple"/>
    <s v="No Cumple"/>
    <s v="Cumple"/>
    <s v="Cumple"/>
    <s v="Si"/>
    <s v="Maria rodriguez"/>
    <s v="S/N"/>
    <s v="Cumple"/>
    <s v="Cumple"/>
    <s v="Cumple"/>
    <s v="Cumple"/>
    <s v="Cumple"/>
    <s v="Cliente no da fono , sin mayor observacion"/>
    <x v="0"/>
    <x v="0"/>
    <x v="1"/>
    <x v="0"/>
    <n v="0.5"/>
    <n v="0.5"/>
    <n v="0"/>
    <n v="0"/>
    <n v="0.5"/>
    <n v="0.5"/>
    <n v="0.25"/>
    <n v="0.25"/>
    <n v="0.5"/>
    <n v="0.5"/>
    <n v="0.5"/>
    <n v="0.7"/>
    <x v="1"/>
  </r>
  <r>
    <s v="1645830"/>
    <s v="207503022022103300"/>
    <s v="DF20227281075"/>
    <x v="12"/>
    <x v="20"/>
    <s v="AARON HUENCHUMIL"/>
    <s v="Zañartu #2766 E"/>
    <s v="Ñuñoa"/>
    <x v="0"/>
    <s v="Cumple"/>
    <s v="Cumple"/>
    <s v="Cumple"/>
    <s v="Cumple"/>
    <s v="Cumple"/>
    <s v="Cumple"/>
    <s v="No"/>
    <s v="S/N"/>
    <s v="S/N"/>
    <s v="No Aplica"/>
    <s v="No Aplica"/>
    <s v="No Aplica"/>
    <s v="Cumple"/>
    <s v="Cumple"/>
    <s v="1- Cliente no se encuentra en domicilio, pero si hubo acceso a verificar trabajo realizado por cuadrilla"/>
    <x v="0"/>
    <x v="0"/>
    <x v="1"/>
    <x v="0"/>
    <n v="0.5"/>
    <n v="0.5"/>
    <n v="0.5"/>
    <n v="0.5"/>
    <n v="0.5"/>
    <n v="0.5"/>
    <n v="0.25"/>
    <n v="0.25"/>
    <n v="0.5"/>
    <n v="0.5"/>
    <n v="0.5"/>
    <n v="1"/>
    <x v="0"/>
  </r>
  <r>
    <s v="1648385"/>
    <s v="207604022022163943"/>
    <s v="DF20227277673"/>
    <x v="13"/>
    <x v="13"/>
    <s v="Cristobal toro"/>
    <s v="Inglaterra 1477"/>
    <s v="Independencia"/>
    <x v="0"/>
    <s v="Cumple"/>
    <s v="Cumple"/>
    <s v="No Aplica"/>
    <s v="No Aplica"/>
    <s v="Cumple"/>
    <s v="Cumple"/>
    <s v="Si"/>
    <s v="No entrega datos"/>
    <s v="S/N"/>
    <s v="Cumple"/>
    <s v="Cumple"/>
    <s v="Cumple"/>
    <s v="Cumple"/>
    <s v="No Cumple"/>
    <s v="Cliente corrobora visita de personal indicando que vio cable colgando de poste y tecnicos llegaron y lo retiraron"/>
    <x v="0"/>
    <x v="0"/>
    <x v="1"/>
    <x v="0"/>
    <n v="0.5"/>
    <n v="0.5"/>
    <n v="0.5"/>
    <n v="0.5"/>
    <n v="0.5"/>
    <n v="0.5"/>
    <n v="0.25"/>
    <n v="0.25"/>
    <n v="0.5"/>
    <n v="0.5"/>
    <n v="0"/>
    <n v="0.9"/>
    <x v="1"/>
  </r>
  <r>
    <s v="1648378"/>
    <s v="207504022022163239"/>
    <s v="DF20227274594"/>
    <x v="13"/>
    <x v="14"/>
    <s v="AARON HUENCHUMIL"/>
    <s v="La Aguada #5970"/>
    <s v="Macul"/>
    <x v="0"/>
    <s v="Cumple"/>
    <s v="Cumple"/>
    <s v="Cumple"/>
    <s v="Cumple"/>
    <s v="Cumple"/>
    <s v="Cumple"/>
    <s v="Si"/>
    <s v="S/N"/>
    <s v="S/N"/>
    <s v="Cumple"/>
    <s v="Cumple"/>
    <s v="Cumple"/>
    <s v="Cumple"/>
    <s v="Cumple"/>
    <s v="1- Cliente conforme con atencion de cuadrilla"/>
    <x v="0"/>
    <x v="0"/>
    <x v="1"/>
    <x v="0"/>
    <n v="0.5"/>
    <n v="0.5"/>
    <n v="0.5"/>
    <n v="0.5"/>
    <n v="0.5"/>
    <n v="0.5"/>
    <n v="0.25"/>
    <n v="0.25"/>
    <n v="0.5"/>
    <n v="0.5"/>
    <n v="0.5"/>
    <n v="1"/>
    <x v="0"/>
  </r>
  <r>
    <s v="1648373"/>
    <s v="207604022022161925"/>
    <s v="DF20227276895"/>
    <x v="13"/>
    <x v="11"/>
    <s v="Cristobal toro"/>
    <s v="Nueva de matte 1295"/>
    <s v="Independencia"/>
    <x v="0"/>
    <s v="No Aplica"/>
    <s v="No Aplica"/>
    <s v="No Aplica"/>
    <s v="No Aplica"/>
    <s v="No Aplica"/>
    <s v="No Aplica"/>
    <s v="No"/>
    <s v="S/N"/>
    <s v="S/N"/>
    <s v="No Aplica"/>
    <s v="No Aplica"/>
    <s v="No Aplica"/>
    <s v="Cumple"/>
    <s v="Cumple"/>
    <s v="Local comercial cerrado ,  sin moradores"/>
    <x v="0"/>
    <x v="0"/>
    <x v="1"/>
    <x v="0"/>
    <n v="0.5"/>
    <n v="0.5"/>
    <n v="0.5"/>
    <n v="0.5"/>
    <n v="0.5"/>
    <n v="0.5"/>
    <n v="0.25"/>
    <n v="0.25"/>
    <n v="0.5"/>
    <n v="0.5"/>
    <n v="0.5"/>
    <n v="1"/>
    <x v="1"/>
  </r>
  <r>
    <s v="1648362"/>
    <s v="207604022022160125"/>
    <s v="DF20227275511"/>
    <x v="13"/>
    <x v="8"/>
    <s v="Cristobal toro"/>
    <s v="Independencia 2512"/>
    <s v="Independencia"/>
    <x v="0"/>
    <s v="No Aplica"/>
    <s v="No Aplica"/>
    <s v="No Aplica"/>
    <s v="No Aplica"/>
    <s v="No Aplica"/>
    <s v="No Aplica"/>
    <s v="No"/>
    <s v="S/N"/>
    <s v="S/N"/>
    <s v="No Aplica"/>
    <s v="No Aplica"/>
    <s v="No Aplica"/>
    <s v="Cumple"/>
    <s v="Cumple"/>
    <s v="Domicilio cerrado , sin moradores"/>
    <x v="0"/>
    <x v="0"/>
    <x v="1"/>
    <x v="0"/>
    <n v="0.5"/>
    <n v="0.5"/>
    <n v="0.5"/>
    <n v="0.5"/>
    <n v="0.5"/>
    <n v="0.5"/>
    <n v="0.25"/>
    <n v="0.25"/>
    <n v="0.5"/>
    <n v="0.5"/>
    <n v="0.5"/>
    <n v="1"/>
    <x v="1"/>
  </r>
  <r>
    <s v="1648358"/>
    <s v="207504022022155339"/>
    <s v="DF20227274222"/>
    <x v="13"/>
    <x v="14"/>
    <s v="AARON HUENCHUMIL"/>
    <s v="Jose Perotti #5511 J"/>
    <s v="Macul"/>
    <x v="0"/>
    <s v="Cumple"/>
    <s v="Cumple"/>
    <s v="No Aplica"/>
    <s v="No Aplica"/>
    <s v="Cumple"/>
    <s v="Cumple"/>
    <s v="No"/>
    <s v="S/N"/>
    <s v="S/N"/>
    <s v="No Aplica"/>
    <s v="No Aplica"/>
    <s v="No Aplica"/>
    <s v="Cumple"/>
    <s v="Cumple"/>
    <s v="1- Se templan con exito, cableados que estaban a altura de piso."/>
    <x v="0"/>
    <x v="0"/>
    <x v="1"/>
    <x v="0"/>
    <n v="0.5"/>
    <n v="0.5"/>
    <n v="0.5"/>
    <n v="0.5"/>
    <n v="0.5"/>
    <n v="0.5"/>
    <n v="0.25"/>
    <n v="0.25"/>
    <n v="0.5"/>
    <n v="0.5"/>
    <n v="0.5"/>
    <n v="1"/>
    <x v="0"/>
  </r>
  <r>
    <s v="1648351"/>
    <s v="207604022022154453"/>
    <s v="DF20227277491"/>
    <x v="13"/>
    <x v="13"/>
    <s v="Cristobal toro"/>
    <s v="David arellano 1981"/>
    <s v="Independencia"/>
    <x v="0"/>
    <s v="No Aplica"/>
    <s v="No Aplica"/>
    <s v="No Aplica"/>
    <s v="No Aplica"/>
    <s v="No Aplica"/>
    <s v="No Aplica"/>
    <s v="No"/>
    <s v="S/N"/>
    <s v="S/N"/>
    <s v="No Aplica"/>
    <s v="No Aplica"/>
    <s v="No Aplica"/>
    <s v="Cumple"/>
    <s v="Cumple"/>
    <s v="Calle cerrada por trabajos , por los 2 extremos"/>
    <x v="0"/>
    <x v="0"/>
    <x v="1"/>
    <x v="0"/>
    <n v="0.5"/>
    <n v="0.5"/>
    <n v="0.5"/>
    <n v="0.5"/>
    <n v="0.5"/>
    <n v="0.5"/>
    <n v="0.25"/>
    <n v="0.25"/>
    <n v="0.5"/>
    <n v="0.5"/>
    <n v="0.5"/>
    <n v="1"/>
    <x v="1"/>
  </r>
  <r>
    <s v="1648343"/>
    <s v="207504022022153542"/>
    <s v="DF20227272554"/>
    <x v="13"/>
    <x v="1"/>
    <s v="AARON HUENCHUMIL"/>
    <s v="Estadio colo colo #1810"/>
    <s v="Macul"/>
    <x v="0"/>
    <s v="Cumple"/>
    <s v="Cumple"/>
    <s v="No Aplica"/>
    <s v="No Aplica"/>
    <s v="Cumple"/>
    <s v="Cumple"/>
    <s v="No"/>
    <s v="S/N"/>
    <s v="S/N"/>
    <s v="No Aplica"/>
    <s v="No Aplica"/>
    <s v="No Aplica"/>
    <s v="No Cumple"/>
    <s v="Cumple Mayormente"/>
    <s v="1- Cliente no se encuentra en domicilio"/>
    <x v="0"/>
    <x v="0"/>
    <x v="1"/>
    <x v="0"/>
    <n v="0.5"/>
    <n v="0.5"/>
    <n v="0.5"/>
    <n v="0.5"/>
    <n v="0.5"/>
    <n v="0.5"/>
    <n v="0.25"/>
    <n v="0.25"/>
    <n v="0.5"/>
    <n v="0"/>
    <n v="0.32500000000000001"/>
    <n v="0.86499999999999999"/>
    <x v="0"/>
  </r>
  <r>
    <s v="1648330"/>
    <s v="207504022022151942"/>
    <s v="DF20227271150"/>
    <x v="13"/>
    <x v="4"/>
    <s v="AARON HUENCHUMIL"/>
    <s v="Estadio colo colo #2364"/>
    <s v="Macul"/>
    <x v="0"/>
    <s v="Cumple"/>
    <s v="Cumple"/>
    <s v="Cumple"/>
    <s v="Cumple"/>
    <s v="Cumple"/>
    <s v="Cumple"/>
    <s v="Si"/>
    <s v="Marina Salas"/>
    <s v="S/N"/>
    <s v="No Cumple"/>
    <s v="Cumple Parcialmente"/>
    <s v="Cumple"/>
    <s v="Cumple"/>
    <s v="Cumple"/>
    <s v="1- Cliente conforme con atencion, pero dudaba que si eran de ENEL, ya que no presentaban credenciales"/>
    <x v="0"/>
    <x v="0"/>
    <x v="1"/>
    <x v="0"/>
    <n v="0.5"/>
    <n v="0.5"/>
    <n v="0.5"/>
    <n v="0.5"/>
    <n v="0.5"/>
    <n v="0.5"/>
    <n v="0"/>
    <n v="8.7499999999999994E-2"/>
    <n v="0.5"/>
    <n v="0.5"/>
    <n v="0.5"/>
    <n v="0.9381250000000001"/>
    <x v="0"/>
  </r>
  <r>
    <s v="1648326"/>
    <s v="207504022022145229"/>
    <s v="DF20227274802"/>
    <x v="13"/>
    <x v="9"/>
    <s v="AARON HUENCHUMIL"/>
    <s v="Estadio colo colo #2364"/>
    <s v="Macul"/>
    <x v="0"/>
    <s v="Cumple"/>
    <s v="Cumple"/>
    <s v="No Cumple"/>
    <s v="No Cumple"/>
    <s v="Cumple"/>
    <s v="Cumple"/>
    <s v="Si"/>
    <s v="Marina Salinas"/>
    <s v="S/N"/>
    <s v="Cumple"/>
    <s v="Cumple"/>
    <s v="Cumple"/>
    <s v="No Cumple"/>
    <s v="Cumple Parcialmente"/>
    <s v="1- En informe de cuadrilla mencionan cambio de ITM 25A &quot;C&quot; marca EDASSE por uno de la misma capacidad. Me llama la atencion que efectivamente existe el cambio de ITM, pero en este caso por marca LEXO pero alteran raspando la informacion de capacidad en Amperes."/>
    <x v="0"/>
    <x v="0"/>
    <x v="1"/>
    <x v="0"/>
    <n v="0.5"/>
    <n v="0.5"/>
    <n v="0"/>
    <n v="0"/>
    <n v="0.5"/>
    <n v="0.5"/>
    <n v="0.25"/>
    <n v="0.25"/>
    <n v="0.5"/>
    <n v="0"/>
    <n v="0.17499999999999999"/>
    <n v="0.53500000000000003"/>
    <x v="0"/>
  </r>
  <r>
    <s v="1648314"/>
    <s v="207604022022144749"/>
    <s v="DF20227275282"/>
    <x v="13"/>
    <x v="8"/>
    <s v="Cristobal toro"/>
    <s v="Las enredaderas 2105"/>
    <s v="Independencia"/>
    <x v="0"/>
    <s v="Cumple"/>
    <s v="Cumple"/>
    <s v="No Cumple"/>
    <s v="No Cumple"/>
    <s v="Cumple"/>
    <s v="Cumple"/>
    <s v="Si"/>
    <s v="Maria elena solis"/>
    <s v="991242314"/>
    <s v="Cumple"/>
    <s v="Cumple"/>
    <s v="Cumple"/>
    <s v="No Cumple"/>
    <s v="No Cumple"/>
    <s v="Se verifica , cliente sigue sin instalar escuadra para levantamiento de acometida , sin mas observacion"/>
    <x v="0"/>
    <x v="0"/>
    <x v="1"/>
    <x v="0"/>
    <n v="0.5"/>
    <n v="0.5"/>
    <n v="0"/>
    <n v="0"/>
    <n v="0.5"/>
    <n v="0.5"/>
    <n v="0.25"/>
    <n v="0.25"/>
    <n v="0.5"/>
    <n v="0"/>
    <n v="0"/>
    <n v="0.5"/>
    <x v="1"/>
  </r>
  <r>
    <s v="1648265"/>
    <s v="207504022022142733"/>
    <s v="DF20227274447"/>
    <x v="13"/>
    <x v="14"/>
    <s v="AARON HUENCHUMIL"/>
    <s v="Los Zorzales #6145 H"/>
    <s v="Macul"/>
    <x v="0"/>
    <s v="No Aplica"/>
    <s v="No Aplica"/>
    <s v="No Aplica"/>
    <s v="No Aplica"/>
    <s v="No Aplica"/>
    <s v="No Aplica"/>
    <s v="Si"/>
    <s v="S/N"/>
    <s v="S/N"/>
    <s v="No Aplica"/>
    <s v="No Aplica"/>
    <s v="No Aplica"/>
    <s v="Cumple"/>
    <s v="Cumple"/>
    <s v="1- Poste se mantiene en la misma condicion de chocado, aun no se efectua cambio de este."/>
    <x v="0"/>
    <x v="0"/>
    <x v="1"/>
    <x v="0"/>
    <n v="0.5"/>
    <n v="0.5"/>
    <n v="0.5"/>
    <n v="0.5"/>
    <n v="0.5"/>
    <n v="0.5"/>
    <n v="0.25"/>
    <n v="0.25"/>
    <n v="0.5"/>
    <n v="0.5"/>
    <n v="0.5"/>
    <n v="1"/>
    <x v="0"/>
  </r>
  <r>
    <s v="1648216"/>
    <s v="207604022022134346"/>
    <s v="DF20227275659"/>
    <x v="13"/>
    <x v="15"/>
    <s v="Cristobal toro"/>
    <s v="Chillan 2561"/>
    <s v="Independencia"/>
    <x v="0"/>
    <s v="Cumple"/>
    <s v="Cumple"/>
    <s v="No Aplica"/>
    <s v="No Aplica"/>
    <s v="Cumple"/>
    <s v="Cumple"/>
    <s v="No"/>
    <s v="S/N"/>
    <s v="S/N"/>
    <s v="No Aplica"/>
    <s v="No Aplica"/>
    <s v="No Aplica"/>
    <s v="Cumple"/>
    <s v="Cumple"/>
    <s v="Sin moradores , horario de volacion , pero vecino del 2565 corrobora visita de personal de emergencia e indica que se llamo por unos cables pero de compañia de cable"/>
    <x v="0"/>
    <x v="0"/>
    <x v="1"/>
    <x v="0"/>
    <n v="0.5"/>
    <n v="0.5"/>
    <n v="0.5"/>
    <n v="0.5"/>
    <n v="0.5"/>
    <n v="0.5"/>
    <n v="0.25"/>
    <n v="0.25"/>
    <n v="0.5"/>
    <n v="0.5"/>
    <n v="0.5"/>
    <n v="1"/>
    <x v="1"/>
  </r>
  <r>
    <s v="1648210"/>
    <s v="207604022022132622"/>
    <s v="DF20227283049"/>
    <x v="13"/>
    <x v="24"/>
    <s v="Cristobal toro"/>
    <s v="Rosembluth 1151"/>
    <s v="Independencia"/>
    <x v="0"/>
    <s v="Cumple"/>
    <s v="Cumple"/>
    <s v="No Aplica"/>
    <s v="No Aplica"/>
    <s v="Cumple"/>
    <s v="Cumple"/>
    <s v="Si"/>
    <s v="No da nombre"/>
    <s v="S/N"/>
    <s v="Cumple"/>
    <s v="Cumple"/>
    <s v="Cumple"/>
    <s v="Cumple"/>
    <s v="Cumple"/>
    <s v="Cliente molesta al momento de inspeccion , no entrega datos , sin mayor observacion"/>
    <x v="0"/>
    <x v="0"/>
    <x v="1"/>
    <x v="0"/>
    <n v="0.5"/>
    <n v="0.5"/>
    <n v="0.5"/>
    <n v="0.5"/>
    <n v="0.5"/>
    <n v="0.5"/>
    <n v="0.25"/>
    <n v="0.25"/>
    <n v="0.5"/>
    <n v="0.5"/>
    <n v="0.5"/>
    <n v="1"/>
    <x v="1"/>
  </r>
  <r>
    <s v="1648064"/>
    <s v="207604022022130714"/>
    <s v="DF20227275200"/>
    <x v="13"/>
    <x v="8"/>
    <s v="Cristobal toro"/>
    <s v="La camelia 1170"/>
    <s v="Independencia"/>
    <x v="0"/>
    <s v="Cumple"/>
    <s v="Cumple"/>
    <s v="No Aplica"/>
    <s v="No Aplica"/>
    <s v="Cumple"/>
    <s v="Cumple"/>
    <s v="Si"/>
    <s v="Eduardo galvez"/>
    <s v="223574082"/>
    <s v="Cumple"/>
    <s v="Cumple"/>
    <s v="Cumple"/>
    <s v="Cumple"/>
    <s v="Cumple"/>
    <s v="Cliente indica que la llamada fue por cable de piola de acero en muy baja altura , el siempre estuvo con suministro"/>
    <x v="0"/>
    <x v="0"/>
    <x v="1"/>
    <x v="0"/>
    <n v="0.5"/>
    <n v="0.5"/>
    <n v="0.5"/>
    <n v="0.5"/>
    <n v="0.5"/>
    <n v="0.5"/>
    <n v="0.25"/>
    <n v="0.25"/>
    <n v="0.5"/>
    <n v="0.5"/>
    <n v="0.5"/>
    <n v="1"/>
    <x v="1"/>
  </r>
  <r>
    <s v="1647923"/>
    <s v="207504022022125033"/>
    <s v="DF20227273178"/>
    <x v="13"/>
    <x v="0"/>
    <s v="AARON HUENCHUMIL"/>
    <s v="Dos Poniente #2177"/>
    <s v="Macul"/>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47919"/>
    <s v="207604022022123830"/>
    <s v="DF20227274958"/>
    <x v="13"/>
    <x v="9"/>
    <s v="Cristobal toro"/>
    <s v="Amunategui 1267"/>
    <s v="Independencia"/>
    <x v="0"/>
    <s v="Cumple"/>
    <s v="Cumple"/>
    <s v="No Aplica"/>
    <s v="No Aplica"/>
    <s v="Cumple"/>
    <s v="Cumple"/>
    <s v="Si"/>
    <s v="Cliente no quiere dar nombre"/>
    <s v="S/N"/>
    <s v="Cumple"/>
    <s v="Cumple"/>
    <s v="Cumple"/>
    <s v="Cumple"/>
    <s v="Cumple"/>
    <s v="Cliente no recibe de muy buena forma , sin acceso a medidor ."/>
    <x v="0"/>
    <x v="0"/>
    <x v="1"/>
    <x v="0"/>
    <n v="0.5"/>
    <n v="0.5"/>
    <n v="0.5"/>
    <n v="0.5"/>
    <n v="0.5"/>
    <n v="0.5"/>
    <n v="0.25"/>
    <n v="0.25"/>
    <n v="0.5"/>
    <n v="0.5"/>
    <n v="0.5"/>
    <n v="1"/>
    <x v="1"/>
  </r>
  <r>
    <s v="1647917"/>
    <s v="207504022022123756"/>
    <s v="DF20227270929"/>
    <x v="13"/>
    <x v="2"/>
    <s v="AARON HUENCHUMIL"/>
    <s v="Cuatro Norte #1998"/>
    <s v="Macul"/>
    <x v="0"/>
    <s v="Cumple"/>
    <s v="Cumple"/>
    <s v="No Aplica"/>
    <s v="No Aplica"/>
    <s v="Cumple"/>
    <s v="Cumple"/>
    <s v="Si"/>
    <s v="S/N"/>
    <s v="S/N"/>
    <s v="Cumple"/>
    <s v="Cumple"/>
    <s v="Cumple"/>
    <s v="Cumple"/>
    <s v="Cumple"/>
    <s v="1- Acometidas se encuentran en servicio y cliente conforme con la atencion"/>
    <x v="0"/>
    <x v="0"/>
    <x v="1"/>
    <x v="0"/>
    <n v="0.5"/>
    <n v="0.5"/>
    <n v="0.5"/>
    <n v="0.5"/>
    <n v="0.5"/>
    <n v="0.5"/>
    <n v="0.25"/>
    <n v="0.25"/>
    <n v="0.5"/>
    <n v="0.5"/>
    <n v="0.5"/>
    <n v="1"/>
    <x v="0"/>
  </r>
  <r>
    <s v="1647913"/>
    <s v="207504022022121959"/>
    <s v="DF20227274442"/>
    <x v="13"/>
    <x v="14"/>
    <s v="AARON HUENCHUMIL"/>
    <s v="Joaquin Rodriguez #2689"/>
    <s v="Macul"/>
    <x v="0"/>
    <s v="No Cumple"/>
    <s v="No Cumple"/>
    <s v="No Aplica"/>
    <s v="No Aplica"/>
    <s v="No Aplica"/>
    <s v="No Aplica"/>
    <s v="No"/>
    <s v="S/N"/>
    <s v="S/N"/>
    <s v="No Aplica"/>
    <s v="No Aplica"/>
    <s v="No Aplica"/>
    <s v="No Cumple"/>
    <s v="No Cumple"/>
    <s v="1- Trabajo provisorio descrito por informe de cuadrilla, se encuentra tirado en el piso mal aislado y no pude verificar si realmente estaba con tension el cableado 2- Normalizar de forma urgente. Peligro Electrico para peatones"/>
    <x v="0"/>
    <x v="0"/>
    <x v="1"/>
    <x v="0"/>
    <n v="0"/>
    <n v="0"/>
    <n v="0.5"/>
    <n v="0.5"/>
    <n v="0.5"/>
    <n v="0.5"/>
    <n v="0.25"/>
    <n v="0.25"/>
    <n v="0.5"/>
    <n v="0"/>
    <n v="0"/>
    <n v="0.6"/>
    <x v="0"/>
  </r>
  <r>
    <s v="1647908"/>
    <s v="207604022022121537"/>
    <s v="DF20227271591"/>
    <x v="13"/>
    <x v="12"/>
    <s v="Cristobal toro"/>
    <s v="San luis 1491  casa 16"/>
    <s v="Independencia"/>
    <x v="0"/>
    <s v="Cumple"/>
    <s v="Cumple"/>
    <s v="No Cumple"/>
    <s v="No Cumple"/>
    <s v="Cumple"/>
    <s v="Cumple"/>
    <s v="No"/>
    <s v="S/N"/>
    <s v="S/N"/>
    <s v="No Aplica"/>
    <s v="No Aplica"/>
    <s v="No Aplica"/>
    <s v="Cumple"/>
    <s v="Cumple"/>
    <s v="Se verifica , sin moradores en domicilio"/>
    <x v="0"/>
    <x v="0"/>
    <x v="1"/>
    <x v="0"/>
    <n v="0.5"/>
    <n v="0.5"/>
    <n v="0"/>
    <n v="0"/>
    <n v="0.5"/>
    <n v="0.5"/>
    <n v="0.25"/>
    <n v="0.25"/>
    <n v="0.5"/>
    <n v="0.5"/>
    <n v="0.5"/>
    <n v="0.7"/>
    <x v="1"/>
  </r>
  <r>
    <s v="1647872"/>
    <s v="207604022022115506"/>
    <s v="DF20227276360"/>
    <x v="13"/>
    <x v="7"/>
    <s v="Cristobal toro"/>
    <s v="Walter lihn 1711"/>
    <s v="Independencia"/>
    <x v="0"/>
    <s v="Cumple"/>
    <s v="Cumple"/>
    <s v="No Cumple"/>
    <s v="No Cumple"/>
    <s v="Cumple"/>
    <s v="Cumple"/>
    <s v="Si"/>
    <s v="Rodrigo montenegro"/>
    <s v="958141216"/>
    <s v="Cumple"/>
    <s v="Cumple"/>
    <s v="Cumple"/>
    <s v="Cumple"/>
    <s v="Cumple"/>
    <s v="Se verifica , sin mayor observacion"/>
    <x v="0"/>
    <x v="0"/>
    <x v="1"/>
    <x v="0"/>
    <n v="0.5"/>
    <n v="0.5"/>
    <n v="0"/>
    <n v="0"/>
    <n v="0.5"/>
    <n v="0.5"/>
    <n v="0.25"/>
    <n v="0.25"/>
    <n v="0.5"/>
    <n v="0.5"/>
    <n v="0.5"/>
    <n v="0.7"/>
    <x v="1"/>
  </r>
  <r>
    <s v="1647865"/>
    <s v="207504022022115350"/>
    <s v="DF20227272924"/>
    <x v="13"/>
    <x v="0"/>
    <s v="AARON HUENCHUMIL"/>
    <s v="Las Madreselvas #3299"/>
    <s v="Macul"/>
    <x v="0"/>
    <s v="Cumple"/>
    <s v="Cumple"/>
    <s v="No Aplica"/>
    <s v="No Aplica"/>
    <s v="Cumple"/>
    <s v="Cumple"/>
    <s v="Si"/>
    <s v="S/N"/>
    <s v="S/N"/>
    <s v="Cumple"/>
    <s v="Cumple"/>
    <s v="Cumple"/>
    <s v="Cumple"/>
    <s v="Cumple"/>
    <s v="1- Cliente es de 3ra edad, por desconfianza solo atiende a entrevista por reja y no permite verificar su medidor"/>
    <x v="0"/>
    <x v="0"/>
    <x v="1"/>
    <x v="0"/>
    <n v="0.5"/>
    <n v="0.5"/>
    <n v="0.5"/>
    <n v="0.5"/>
    <n v="0.5"/>
    <n v="0.5"/>
    <n v="0.25"/>
    <n v="0.25"/>
    <n v="0.5"/>
    <n v="0.5"/>
    <n v="0.5"/>
    <n v="1"/>
    <x v="0"/>
  </r>
  <r>
    <s v="1647815"/>
    <s v="207604022022113555"/>
    <s v="DF20227271349"/>
    <x v="13"/>
    <x v="12"/>
    <s v="Cristobal toro"/>
    <s v="Padre jose cifuentes 864 dpto 1002"/>
    <s v="Independencia"/>
    <x v="0"/>
    <s v="Cumple"/>
    <s v="Cumple"/>
    <s v="No Aplica"/>
    <s v="No Aplica"/>
    <s v="Cumple"/>
    <s v="Cumple"/>
    <s v="Si"/>
    <s v="Darwin arrieta"/>
    <s v="227173874"/>
    <s v="Cumple"/>
    <s v="Cumple"/>
    <s v="Cumple"/>
    <s v="Cumple"/>
    <s v="Cumple"/>
    <s v="Se verifica sin mayor informacion"/>
    <x v="0"/>
    <x v="0"/>
    <x v="1"/>
    <x v="0"/>
    <n v="0.5"/>
    <n v="0.5"/>
    <n v="0.5"/>
    <n v="0.5"/>
    <n v="0.5"/>
    <n v="0.5"/>
    <n v="0.25"/>
    <n v="0.25"/>
    <n v="0.5"/>
    <n v="0.5"/>
    <n v="0.5"/>
    <n v="1"/>
    <x v="1"/>
  </r>
  <r>
    <s v="1647674"/>
    <s v="207604022022111006"/>
    <s v="DF20227277251"/>
    <x v="13"/>
    <x v="11"/>
    <s v="Cristobal toro"/>
    <s v="Rivera 1370 dpto 902"/>
    <s v="Independencia"/>
    <x v="0"/>
    <s v="Cumple"/>
    <s v="Cumple"/>
    <s v="No Aplica"/>
    <s v="No Aplica"/>
    <s v="Cumple"/>
    <s v="Cumple"/>
    <s v="Si"/>
    <s v="Miguel angel"/>
    <s v="23311113529"/>
    <s v="Cumple"/>
    <s v="Cumple"/>
    <s v="Cumple"/>
    <s v="Cumple"/>
    <s v="No Cumple"/>
    <s v="Se verifica sin mayor observacion"/>
    <x v="0"/>
    <x v="0"/>
    <x v="1"/>
    <x v="0"/>
    <n v="0.5"/>
    <n v="0.5"/>
    <n v="0.5"/>
    <n v="0.5"/>
    <n v="0.5"/>
    <n v="0.5"/>
    <n v="0.25"/>
    <n v="0.25"/>
    <n v="0.5"/>
    <n v="0.5"/>
    <n v="0"/>
    <n v="0.9"/>
    <x v="1"/>
  </r>
  <r>
    <s v="1647672"/>
    <s v="207504022022105935"/>
    <s v="DF20227271110"/>
    <x v="13"/>
    <x v="4"/>
    <s v="AARON HUENCHUMIL"/>
    <s v="Los Limoneros #3666"/>
    <s v="Macul"/>
    <x v="0"/>
    <s v="Cumple"/>
    <s v="Cumple"/>
    <s v="No Aplica"/>
    <s v="No Aplica"/>
    <s v="Cumple"/>
    <s v="Cumple"/>
    <s v="No"/>
    <s v="S/N"/>
    <s v="S/N"/>
    <s v="No Aplica"/>
    <s v="No Aplica"/>
    <s v="No Aplica"/>
    <s v="Cumple"/>
    <s v="Cumple"/>
    <s v="1- Acometidas se ven templadas y en buen estado."/>
    <x v="0"/>
    <x v="0"/>
    <x v="1"/>
    <x v="0"/>
    <n v="0.5"/>
    <n v="0.5"/>
    <n v="0.5"/>
    <n v="0.5"/>
    <n v="0.5"/>
    <n v="0.5"/>
    <n v="0.25"/>
    <n v="0.25"/>
    <n v="0.5"/>
    <n v="0.5"/>
    <n v="0.5"/>
    <n v="1"/>
    <x v="0"/>
  </r>
  <r>
    <s v="1647646"/>
    <s v="207604022022100657"/>
    <s v="DF20227285064"/>
    <x v="13"/>
    <x v="27"/>
    <s v="Cristobal toro"/>
    <s v="4 norte 704"/>
    <s v="Independencia"/>
    <x v="0"/>
    <s v="Cumple"/>
    <s v="Cumple"/>
    <s v="No Aplica"/>
    <s v="No Aplica"/>
    <s v="Cumple"/>
    <s v="Cumple"/>
    <s v="No"/>
    <s v="S/N"/>
    <s v="S/N"/>
    <s v="No Aplica"/>
    <s v="No Aplica"/>
    <s v="No Aplica"/>
    <s v="Cumple"/>
    <s v="Cumple"/>
    <s v="Problema externo de carpel , se verifica sin mayor observacion"/>
    <x v="0"/>
    <x v="0"/>
    <x v="1"/>
    <x v="0"/>
    <n v="0.5"/>
    <n v="0.5"/>
    <n v="0.5"/>
    <n v="0.5"/>
    <n v="0.5"/>
    <n v="0.5"/>
    <n v="0.25"/>
    <n v="0.25"/>
    <n v="0.5"/>
    <n v="0.5"/>
    <n v="0.5"/>
    <n v="1"/>
    <x v="1"/>
  </r>
  <r>
    <s v="1647643"/>
    <s v="207604022022094624"/>
    <s v="DF20227276221"/>
    <x v="13"/>
    <x v="7"/>
    <s v="Cristobal toro"/>
    <s v="18 norte 662 A"/>
    <s v="Independencia"/>
    <x v="0"/>
    <s v="Cumple"/>
    <s v="Cumple"/>
    <s v="No Aplica"/>
    <s v="No Aplica"/>
    <s v="No Aplica"/>
    <s v="No Aplica"/>
    <s v="No"/>
    <s v="S/N"/>
    <s v="S/N"/>
    <s v="No Aplica"/>
    <s v="No Aplica"/>
    <s v="No Aplica"/>
    <s v="Cumple"/>
    <s v="Cumple"/>
    <s v="Sin acceso a dptos . Sin moradores"/>
    <x v="0"/>
    <x v="0"/>
    <x v="1"/>
    <x v="0"/>
    <n v="0.5"/>
    <n v="0.5"/>
    <n v="0.5"/>
    <n v="0.5"/>
    <n v="0.5"/>
    <n v="0.5"/>
    <n v="0.25"/>
    <n v="0.25"/>
    <n v="0.5"/>
    <n v="0.5"/>
    <n v="0.5"/>
    <n v="1"/>
    <x v="1"/>
  </r>
  <r>
    <s v="1652244"/>
    <s v="207607022022165256"/>
    <s v="DF20227281552"/>
    <x v="14"/>
    <x v="19"/>
    <s v="Cristobal toro"/>
    <s v="San luis 1298 casa 15"/>
    <s v="Independencia"/>
    <x v="0"/>
    <s v="No Aplica"/>
    <s v="No Aplica"/>
    <s v="No Aplica"/>
    <s v="No Aplica"/>
    <s v="No Aplica"/>
    <s v="No Aplica"/>
    <s v="No"/>
    <s v="S/N"/>
    <s v="S/N"/>
    <s v="No Aplica"/>
    <s v="No Aplica"/>
    <s v="No Aplica"/>
    <s v="Cumple"/>
    <s v="Cumple"/>
    <s v="Sin moradores , vecino de la casa 12 ratifica visita de personal de emergencia , pero sin acceso a site , corresponde a empalme subterraneo"/>
    <x v="0"/>
    <x v="0"/>
    <x v="1"/>
    <x v="0"/>
    <n v="0.5"/>
    <n v="0.5"/>
    <n v="0.5"/>
    <n v="0.5"/>
    <n v="0.5"/>
    <n v="0.5"/>
    <n v="0.25"/>
    <n v="0.25"/>
    <n v="0.5"/>
    <n v="0.5"/>
    <n v="0.5"/>
    <n v="1"/>
    <x v="1"/>
  </r>
  <r>
    <s v="1652239"/>
    <s v="207507022022164839"/>
    <s v="DF20227275459"/>
    <x v="14"/>
    <x v="8"/>
    <s v="AARON HUENCHUMIL"/>
    <s v="Armando Moock #3945 dpto 801"/>
    <s v="Macul"/>
    <x v="0"/>
    <s v="Cumple"/>
    <s v="Cumple"/>
    <s v="No Cumple"/>
    <s v="No Cumple"/>
    <s v="Cumple"/>
    <s v="Cumple"/>
    <s v="Si"/>
    <s v="S/N"/>
    <s v="S/N"/>
    <s v="Cumple"/>
    <s v="Cumple"/>
    <s v="Cumple"/>
    <s v="Cumple"/>
    <s v="Cumple"/>
    <s v="1- Estado de ITM, se encuentra en un by pass directo ya que el equipo de medida presenta problemas, tal cual como lo describe cuadrilla en su informe. 2- En descripcion de trabajo se deja como nota que el software no deja ingresar material utilizado. En este caso conectador dentado 2- Cliente asegura que personal de ENEL, ya ha venido a hacer mediciones y la proxima semana se efectuara cambio de equipo de medida."/>
    <x v="0"/>
    <x v="0"/>
    <x v="1"/>
    <x v="0"/>
    <n v="0.5"/>
    <n v="0.5"/>
    <n v="0"/>
    <n v="0"/>
    <n v="0.5"/>
    <n v="0.5"/>
    <n v="0.25"/>
    <n v="0.25"/>
    <n v="0.5"/>
    <n v="0.5"/>
    <n v="0.5"/>
    <n v="0.7"/>
    <x v="0"/>
  </r>
  <r>
    <s v="1652230"/>
    <s v="207607022022164026"/>
    <s v="DF20227282531"/>
    <x v="14"/>
    <x v="26"/>
    <s v="Cristobal toro"/>
    <s v="Coronel agustin lopez de alcazar 897"/>
    <s v="Independencia"/>
    <x v="0"/>
    <s v="Cumple"/>
    <s v="Cumple"/>
    <s v="No Aplica"/>
    <s v="No Aplica"/>
    <s v="Cumple"/>
    <s v="Cumple"/>
    <s v="No"/>
    <s v="S/N"/>
    <s v="S/N"/>
    <s v="No Aplica"/>
    <s v="No Aplica"/>
    <s v="No Aplica"/>
    <s v="Cumple"/>
    <s v="Cumple"/>
    <s v="Sin moradores , sin mayor observacion"/>
    <x v="0"/>
    <x v="0"/>
    <x v="1"/>
    <x v="0"/>
    <n v="0.5"/>
    <n v="0.5"/>
    <n v="0.5"/>
    <n v="0.5"/>
    <n v="0.5"/>
    <n v="0.5"/>
    <n v="0.25"/>
    <n v="0.25"/>
    <n v="0.5"/>
    <n v="0.5"/>
    <n v="0.5"/>
    <n v="1"/>
    <x v="1"/>
  </r>
  <r>
    <s v="1652213"/>
    <s v="207607022022161756"/>
    <s v="DF20227275535"/>
    <x v="14"/>
    <x v="8"/>
    <s v="Cristobal toro"/>
    <s v="Genersl agustin lopez de alcazar 842"/>
    <s v="Independencia"/>
    <x v="0"/>
    <s v="Cumple"/>
    <s v="Cumple"/>
    <s v="No Aplica"/>
    <s v="No Aplica"/>
    <s v="Cumple"/>
    <s v="Cumple"/>
    <s v="No"/>
    <s v="S/N"/>
    <s v="S/N"/>
    <s v="No Aplica"/>
    <s v="No Aplica"/>
    <s v="No Aplica"/>
    <s v="Cumple"/>
    <s v="Cumple"/>
    <s v="Sin moradores en domicilio"/>
    <x v="0"/>
    <x v="0"/>
    <x v="1"/>
    <x v="0"/>
    <n v="0.5"/>
    <n v="0.5"/>
    <n v="0.5"/>
    <n v="0.5"/>
    <n v="0.5"/>
    <n v="0.5"/>
    <n v="0.25"/>
    <n v="0.25"/>
    <n v="0.5"/>
    <n v="0.5"/>
    <n v="0.5"/>
    <n v="1"/>
    <x v="1"/>
  </r>
  <r>
    <s v="1652212"/>
    <s v="207507022022161626"/>
    <s v="DF20227272602"/>
    <x v="14"/>
    <x v="1"/>
    <s v="AARON HUENCHUMIL"/>
    <s v="El Libano #4960 bloque A dpto 51"/>
    <s v="Macul"/>
    <x v="0"/>
    <s v="Cumple"/>
    <s v="Cumple"/>
    <s v="No Aplica"/>
    <s v="No Aplica"/>
    <s v="Cumple"/>
    <s v="Cumple"/>
    <s v="Si"/>
    <s v="Alfredo Toledo"/>
    <s v="S/N"/>
    <s v="Cumple"/>
    <s v="Cumple"/>
    <s v="Cumple"/>
    <s v="Cumple"/>
    <s v="Cumple"/>
    <s v="1- Cliente confirma que falla era en BT, despues de intervencion tecnica no ha vuelto a ocurrir"/>
    <x v="0"/>
    <x v="0"/>
    <x v="1"/>
    <x v="0"/>
    <n v="0.5"/>
    <n v="0.5"/>
    <n v="0.5"/>
    <n v="0.5"/>
    <n v="0.5"/>
    <n v="0.5"/>
    <n v="0.25"/>
    <n v="0.25"/>
    <n v="0.5"/>
    <n v="0.5"/>
    <n v="0.5"/>
    <n v="1"/>
    <x v="0"/>
  </r>
  <r>
    <s v="1652207"/>
    <s v="207507022022160148"/>
    <s v="DF20227275647"/>
    <x v="14"/>
    <x v="15"/>
    <s v="AARON HUENCHUMIL"/>
    <s v="Froilan Roa #4761"/>
    <s v="Macul"/>
    <x v="0"/>
    <s v="Cumple"/>
    <s v="Cumple"/>
    <s v="No Aplica"/>
    <s v="No Aplica"/>
    <s v="Cumple"/>
    <s v="Cumple"/>
    <s v="Si"/>
    <s v="S/N"/>
    <s v="S/N"/>
    <s v="Cumple"/>
    <s v="Cumple"/>
    <s v="Cumple"/>
    <s v="Cumple"/>
    <s v="Cumple"/>
    <s v="1- Cliente conforme con atencion de cuadrilla"/>
    <x v="0"/>
    <x v="0"/>
    <x v="1"/>
    <x v="0"/>
    <n v="0.5"/>
    <n v="0.5"/>
    <n v="0.5"/>
    <n v="0.5"/>
    <n v="0.5"/>
    <n v="0.5"/>
    <n v="0.25"/>
    <n v="0.25"/>
    <n v="0.5"/>
    <n v="0.5"/>
    <n v="0.5"/>
    <n v="1"/>
    <x v="0"/>
  </r>
  <r>
    <s v="1652202"/>
    <s v="207507022022154228"/>
    <s v="DF20227272142"/>
    <x v="14"/>
    <x v="3"/>
    <s v="AARON HUENCHUMIL"/>
    <s v="Las Codornices #5747 M"/>
    <s v="Macul"/>
    <x v="0"/>
    <s v="Cumple"/>
    <s v="Cumple"/>
    <s v="No Aplica"/>
    <s v="No Aplica"/>
    <s v="Cumple"/>
    <s v="Cumple"/>
    <s v="No"/>
    <s v="S/N"/>
    <s v="S/N"/>
    <s v="No Aplica"/>
    <s v="No Aplica"/>
    <s v="No Aplica"/>
    <s v="Cumple"/>
    <s v="Cumple"/>
    <s v="1- Cliente no se encuentra en domicilio. 2- Se observa normalidad en la acometida de cliente despues de la poda. 3- Esta incidencia tiene relacion directa con incidencia N°20227271523"/>
    <x v="0"/>
    <x v="0"/>
    <x v="1"/>
    <x v="0"/>
    <n v="0.5"/>
    <n v="0.5"/>
    <n v="0.5"/>
    <n v="0.5"/>
    <n v="0.5"/>
    <n v="0.5"/>
    <n v="0.25"/>
    <n v="0.25"/>
    <n v="0.5"/>
    <n v="0.5"/>
    <n v="0.5"/>
    <n v="1"/>
    <x v="0"/>
  </r>
  <r>
    <s v="1652201"/>
    <s v="207607022022154200"/>
    <s v="DF20227282665"/>
    <x v="14"/>
    <x v="26"/>
    <s v="Cristobal toro"/>
    <s v="Presidente eduardo frei montalba 1377"/>
    <s v="Independencia"/>
    <x v="0"/>
    <s v="Cumple"/>
    <s v="Cumple"/>
    <s v="No Aplica"/>
    <s v="No Aplica"/>
    <s v="Cumple"/>
    <s v="Cumple"/>
    <s v="Si"/>
    <s v="Guardia , no da nombre"/>
    <s v="S/N"/>
    <s v="Cumple"/>
    <s v="Cumple"/>
    <s v="Cumple"/>
    <s v="Cumple Parcialmente"/>
    <s v="No Cumple"/>
    <s v="Guardia corrobora visita de personal de emergencia en establecimiento ."/>
    <x v="0"/>
    <x v="0"/>
    <x v="1"/>
    <x v="0"/>
    <n v="0.5"/>
    <n v="0.5"/>
    <n v="0.5"/>
    <n v="0.5"/>
    <n v="0.5"/>
    <n v="0.5"/>
    <n v="0.25"/>
    <n v="0.25"/>
    <n v="0.5"/>
    <n v="0.17499999999999999"/>
    <n v="0"/>
    <n v="0.83500000000000008"/>
    <x v="1"/>
  </r>
  <r>
    <s v="1652173"/>
    <s v="207507022022152453"/>
    <s v="DF20227273824"/>
    <x v="14"/>
    <x v="18"/>
    <s v="AARON HUENCHUMIL"/>
    <s v="Las Codornices #3672"/>
    <s v="Macul"/>
    <x v="0"/>
    <s v="Cumple"/>
    <s v="Cumple"/>
    <s v="Cumple"/>
    <s v="Cumple"/>
    <s v="Cumple"/>
    <s v="Cumple"/>
    <s v="No"/>
    <s v="S/N"/>
    <s v="S/N"/>
    <s v="No Aplica"/>
    <s v="No Aplica"/>
    <s v="No Aplica"/>
    <s v="Cumple"/>
    <s v="Cumple"/>
    <s v="1- Cliente no se encuentra en domicilio 2- Esta incidencia tiene relacion directa con incidedencia N°20227273334."/>
    <x v="0"/>
    <x v="0"/>
    <x v="1"/>
    <x v="0"/>
    <n v="0.5"/>
    <n v="0.5"/>
    <n v="0.5"/>
    <n v="0.5"/>
    <n v="0.5"/>
    <n v="0.5"/>
    <n v="0.25"/>
    <n v="0.25"/>
    <n v="0.5"/>
    <n v="0.5"/>
    <n v="0.5"/>
    <n v="1"/>
    <x v="0"/>
  </r>
  <r>
    <s v="1652156"/>
    <s v="207607022022143230"/>
    <s v="DF20227282244"/>
    <x v="14"/>
    <x v="19"/>
    <s v="Cristobal toro"/>
    <s v="Gamero 2841"/>
    <s v="Independencia"/>
    <x v="0"/>
    <s v="No Aplica"/>
    <s v="No Aplica"/>
    <s v="No Aplica"/>
    <s v="No Aplica"/>
    <s v="No Aplica"/>
    <s v="No Aplica"/>
    <s v="S/N"/>
    <s v="S/N"/>
    <s v="S/N"/>
    <s v="No Aplica"/>
    <s v="No Aplica"/>
    <s v="No Aplica"/>
    <s v="No Cumple"/>
    <s v="No Cumple"/>
    <s v="Sin moradores , sin acceso a block"/>
    <x v="0"/>
    <x v="0"/>
    <x v="1"/>
    <x v="0"/>
    <n v="0.5"/>
    <n v="0.5"/>
    <n v="0.5"/>
    <n v="0.5"/>
    <n v="0.5"/>
    <n v="0.5"/>
    <n v="0.25"/>
    <n v="0.25"/>
    <n v="0.5"/>
    <n v="0"/>
    <n v="0"/>
    <n v="0.8"/>
    <x v="1"/>
  </r>
  <r>
    <s v="1652140"/>
    <s v="207607022022134745"/>
    <s v="DF20227285939"/>
    <x v="14"/>
    <x v="28"/>
    <s v="Cristobal toro"/>
    <s v="Gamero 520"/>
    <s v="Independencia"/>
    <x v="0"/>
    <s v="Cumple"/>
    <s v="Cumple"/>
    <s v="No Aplica"/>
    <s v="No Aplica"/>
    <s v="Cumple"/>
    <s v="Cumple"/>
    <s v="No"/>
    <s v="S/N"/>
    <s v="S/N"/>
    <s v="No Aplica"/>
    <s v="No Aplica"/>
    <s v="No Aplica"/>
    <s v="Cumple"/>
    <s v="Cumple"/>
    <s v="Problema externo , poste inclinado , sin mayor observacion"/>
    <x v="0"/>
    <x v="0"/>
    <x v="1"/>
    <x v="0"/>
    <n v="0.5"/>
    <n v="0.5"/>
    <n v="0.5"/>
    <n v="0.5"/>
    <n v="0.5"/>
    <n v="0.5"/>
    <n v="0.25"/>
    <n v="0.25"/>
    <n v="0.5"/>
    <n v="0.5"/>
    <n v="0.5"/>
    <n v="1"/>
    <x v="1"/>
  </r>
  <r>
    <s v="1651821"/>
    <s v="207507022022133527"/>
    <s v="DF20227274363"/>
    <x v="14"/>
    <x v="14"/>
    <s v="AARON HUENCHUMIL"/>
    <s v="Exequiel Fernandez #3680"/>
    <s v="Macul"/>
    <x v="0"/>
    <s v="Cumple"/>
    <s v="Cumple"/>
    <s v="No Aplica"/>
    <s v="No Aplica"/>
    <s v="Cumple"/>
    <s v="Cumple"/>
    <s v="Si"/>
    <s v="S/N"/>
    <s v="S/N"/>
    <s v="Cumple"/>
    <s v="Cumple"/>
    <s v="No Cumple"/>
    <s v="Cumple"/>
    <s v="Cumple"/>
    <s v="1- Cliente no conforme llevaba 24 hrs sin servicio electrico"/>
    <x v="0"/>
    <x v="0"/>
    <x v="1"/>
    <x v="0"/>
    <n v="0.5"/>
    <n v="0.5"/>
    <n v="0.5"/>
    <n v="0.5"/>
    <n v="0.5"/>
    <n v="0.5"/>
    <n v="0.25"/>
    <n v="0.25"/>
    <n v="0"/>
    <n v="0.5"/>
    <n v="0.5"/>
    <n v="0.92500000000000004"/>
    <x v="0"/>
  </r>
  <r>
    <s v="1651820"/>
    <s v="207607022022133348"/>
    <s v="DF20227281114"/>
    <x v="14"/>
    <x v="20"/>
    <s v="Cristobal toro"/>
    <s v="Longitudinal 502 A"/>
    <s v="Independencia"/>
    <x v="0"/>
    <s v="Cumple"/>
    <s v="Cumple"/>
    <s v="No Aplica"/>
    <s v="No Aplica"/>
    <s v="Cumple"/>
    <s v="Cumple"/>
    <s v="Si"/>
    <s v="Marilin monje"/>
    <s v="948686871"/>
    <s v="Cumple"/>
    <s v="Cumple"/>
    <s v="Cumple"/>
    <s v="Cumple"/>
    <s v="Cumple"/>
    <s v="Corresponde a direccion de longitudinal 3 sin mas obseevacion"/>
    <x v="0"/>
    <x v="0"/>
    <x v="1"/>
    <x v="0"/>
    <n v="0.5"/>
    <n v="0.5"/>
    <n v="0.5"/>
    <n v="0.5"/>
    <n v="0.5"/>
    <n v="0.5"/>
    <n v="0.25"/>
    <n v="0.25"/>
    <n v="0.5"/>
    <n v="0.5"/>
    <n v="0.5"/>
    <n v="1"/>
    <x v="1"/>
  </r>
  <r>
    <s v="1651673"/>
    <s v="207507022022125422"/>
    <s v="DF20227273634"/>
    <x v="14"/>
    <x v="18"/>
    <s v="AARON HUENCHUMIL"/>
    <s v="Coipue #2948"/>
    <s v="Macul"/>
    <x v="0"/>
    <s v="Cumple"/>
    <s v="Cumple"/>
    <s v="No Aplica"/>
    <s v="No Aplica"/>
    <s v="Cumple"/>
    <s v="Cumple"/>
    <s v="No"/>
    <s v="S/N"/>
    <s v="S/N"/>
    <s v="No Aplica"/>
    <s v="No Aplica"/>
    <s v="No Aplica"/>
    <s v="No Cumple"/>
    <s v="No Cumple"/>
    <s v="1 - Cliente no se encuentra en domicilio"/>
    <x v="0"/>
    <x v="0"/>
    <x v="1"/>
    <x v="0"/>
    <n v="0.5"/>
    <n v="0.5"/>
    <n v="0.5"/>
    <n v="0.5"/>
    <n v="0.5"/>
    <n v="0.5"/>
    <n v="0.25"/>
    <n v="0.25"/>
    <n v="0.5"/>
    <n v="0"/>
    <n v="0"/>
    <n v="0.8"/>
    <x v="0"/>
  </r>
  <r>
    <s v="1651667"/>
    <s v="207607022022125207"/>
    <s v="DF20227279107"/>
    <x v="14"/>
    <x v="10"/>
    <s v="Cristobal toro"/>
    <s v="Gamero 2821 dpto 52"/>
    <s v="Independencia"/>
    <x v="0"/>
    <s v="Cumple"/>
    <s v="Cumple"/>
    <s v="No Aplica"/>
    <s v="No Aplica"/>
    <s v="Cumple"/>
    <s v="Cumple"/>
    <s v="No"/>
    <s v="S/N"/>
    <s v="S/N"/>
    <s v="No Aplica"/>
    <s v="No Aplica"/>
    <s v="No Aplica"/>
    <s v="Cumple"/>
    <s v="No Cumple"/>
    <s v="Sin moradores , sin mayor observacion"/>
    <x v="0"/>
    <x v="0"/>
    <x v="1"/>
    <x v="0"/>
    <n v="0.5"/>
    <n v="0.5"/>
    <n v="0.5"/>
    <n v="0.5"/>
    <n v="0.5"/>
    <n v="0.5"/>
    <n v="0.25"/>
    <n v="0.25"/>
    <n v="0.5"/>
    <n v="0.5"/>
    <n v="0"/>
    <n v="0.9"/>
    <x v="1"/>
  </r>
  <r>
    <s v="1651662"/>
    <s v="207507022022123744"/>
    <s v="DF20227273596"/>
    <x v="14"/>
    <x v="0"/>
    <s v="AARON HUENCHUMIL"/>
    <s v="Coipue #2983"/>
    <s v="Macul"/>
    <x v="0"/>
    <s v="Cumple"/>
    <s v="Cumple"/>
    <s v="No Cumple"/>
    <s v="No Cumple"/>
    <s v="Cumple"/>
    <s v="Cumple"/>
    <s v="No"/>
    <s v="S/N"/>
    <s v="S/N"/>
    <s v="No Aplica"/>
    <s v="No Aplica"/>
    <s v="No Aplica"/>
    <s v="Cumple"/>
    <s v="Cumple"/>
    <s v="1- Cliente no se encuentra en domicilio (club deportivo) 2- En informe cuadrilla describe uso de 30 mt de concentrico 2 x 6mm y no lo declara en detalle de materiales utilizados"/>
    <x v="0"/>
    <x v="0"/>
    <x v="1"/>
    <x v="0"/>
    <n v="0.5"/>
    <n v="0.5"/>
    <n v="0"/>
    <n v="0"/>
    <n v="0.5"/>
    <n v="0.5"/>
    <n v="0.25"/>
    <n v="0.25"/>
    <n v="0.5"/>
    <n v="0.5"/>
    <n v="0.5"/>
    <n v="0.7"/>
    <x v="0"/>
  </r>
  <r>
    <s v="1651659"/>
    <s v="207507022022122111"/>
    <s v="DF20227272493"/>
    <x v="14"/>
    <x v="1"/>
    <s v="AARON HUENCHUMIL"/>
    <s v="Escuela Agricola #2734"/>
    <s v="Macul"/>
    <x v="0"/>
    <s v="Cumple"/>
    <s v="Cumple"/>
    <s v="No Aplica"/>
    <s v="No Aplica"/>
    <s v="Cumple"/>
    <s v="Cumple"/>
    <s v="No"/>
    <s v="S/N"/>
    <s v="S/N"/>
    <s v="No Aplica"/>
    <s v="No Aplica"/>
    <s v="No Aplica"/>
    <s v="Cumple"/>
    <s v="Cumple"/>
    <s v="1- Semaforo funcionando correctamente"/>
    <x v="0"/>
    <x v="0"/>
    <x v="1"/>
    <x v="0"/>
    <n v="0.5"/>
    <n v="0.5"/>
    <n v="0.5"/>
    <n v="0.5"/>
    <n v="0.5"/>
    <n v="0.5"/>
    <n v="0.25"/>
    <n v="0.25"/>
    <n v="0.5"/>
    <n v="0.5"/>
    <n v="0.5"/>
    <n v="1"/>
    <x v="0"/>
  </r>
  <r>
    <s v="1651624"/>
    <s v="207607022022121908"/>
    <s v="DF20227278112"/>
    <x v="14"/>
    <x v="17"/>
    <s v="Cristobal toro"/>
    <s v="Alcalde german dominguez 1012"/>
    <s v="Independencia"/>
    <x v="0"/>
    <s v="Cumple"/>
    <s v="Cumple"/>
    <s v="Cumple"/>
    <s v="Cumple"/>
    <s v="Cumple"/>
    <s v="Cumple"/>
    <s v="Si"/>
    <s v="S/N"/>
    <s v="S/N"/>
    <s v="Cumple"/>
    <s v="Cumple"/>
    <s v="Cumple"/>
    <s v="Cumple"/>
    <s v="Cumple"/>
    <s v="Cliente atiende desde adentro de domicilio , no entrega datos"/>
    <x v="0"/>
    <x v="0"/>
    <x v="1"/>
    <x v="0"/>
    <n v="0.5"/>
    <n v="0.5"/>
    <n v="0.5"/>
    <n v="0.5"/>
    <n v="0.5"/>
    <n v="0.5"/>
    <n v="0.25"/>
    <n v="0.25"/>
    <n v="0.5"/>
    <n v="0.5"/>
    <n v="0.5"/>
    <n v="1"/>
    <x v="1"/>
  </r>
  <r>
    <s v="1651406"/>
    <s v="207507022022120118"/>
    <s v="DF20227271979"/>
    <x v="14"/>
    <x v="3"/>
    <s v="AARON HUENCHUMIL"/>
    <s v="Los Planetas #7280"/>
    <s v="Macul"/>
    <x v="0"/>
    <s v="Cumple"/>
    <s v="Cumple"/>
    <s v="No Aplica"/>
    <s v="No Aplica"/>
    <s v="Cumple"/>
    <s v="Cumple"/>
    <s v="Si"/>
    <s v="S/N"/>
    <s v="S/N"/>
    <s v="Cumple"/>
    <s v="Cumple"/>
    <s v="Cumple"/>
    <s v="No Cumple"/>
    <s v="Cumple"/>
    <s v="1- Cliente confirma que falla era interna, la cual provoco la operacion del ITM del medidor"/>
    <x v="0"/>
    <x v="0"/>
    <x v="1"/>
    <x v="0"/>
    <n v="0.5"/>
    <n v="0.5"/>
    <n v="0.5"/>
    <n v="0.5"/>
    <n v="0.5"/>
    <n v="0.5"/>
    <n v="0.25"/>
    <n v="0.25"/>
    <n v="0.5"/>
    <n v="0"/>
    <n v="0.5"/>
    <n v="0.9"/>
    <x v="0"/>
  </r>
  <r>
    <s v="1651404"/>
    <s v="207607022022115815"/>
    <s v="DF20227277060"/>
    <x v="14"/>
    <x v="11"/>
    <s v="Cristobal toro"/>
    <s v="Chillan 2340"/>
    <s v="Independencia"/>
    <x v="0"/>
    <s v="Cumple"/>
    <s v="Cumple"/>
    <s v="No Aplica"/>
    <s v="No Aplica"/>
    <s v="Cumple"/>
    <s v="Cumple"/>
    <s v="Si"/>
    <s v="No da nombre ( molesto )"/>
    <s v="S/N"/>
    <s v="Cumple"/>
    <s v="Cumple"/>
    <s v="Cumple Parcialmente"/>
    <s v="No Cumple"/>
    <s v="No Cumple"/>
    <s v="Cliente un poco molesto con personal de emergencia , ya que indica que no le solucionaron problema en el momento siendo que personal explico que era problema interno ."/>
    <x v="0"/>
    <x v="0"/>
    <x v="1"/>
    <x v="0"/>
    <n v="0.5"/>
    <n v="0.5"/>
    <n v="0.5"/>
    <n v="0.5"/>
    <n v="0.5"/>
    <n v="0.5"/>
    <n v="0.25"/>
    <n v="0.25"/>
    <n v="0.17499999999999999"/>
    <n v="0"/>
    <n v="0"/>
    <n v="0.75124999999999997"/>
    <x v="1"/>
  </r>
  <r>
    <s v="1651356"/>
    <s v="207507022022114524"/>
    <s v="DF20227271904"/>
    <x v="14"/>
    <x v="3"/>
    <s v="AARON HUENCHUMIL"/>
    <s v="Castillo Urizar Sur #3965"/>
    <s v="Macul"/>
    <x v="0"/>
    <s v="Cumple"/>
    <s v="Cumple"/>
    <s v="No Aplica"/>
    <s v="No Aplica"/>
    <s v="Cumple"/>
    <s v="Cumple"/>
    <s v="Si"/>
    <s v="S/N"/>
    <s v="S/N"/>
    <s v="No Cumple"/>
    <s v="Cumple"/>
    <s v="Cumple"/>
    <s v="Cumple"/>
    <s v="Cumple"/>
    <s v="1- Caja DAE sin tapa, para normalizar"/>
    <x v="0"/>
    <x v="0"/>
    <x v="1"/>
    <x v="0"/>
    <n v="0.5"/>
    <n v="0.5"/>
    <n v="0.5"/>
    <n v="0.5"/>
    <n v="0.5"/>
    <n v="0.5"/>
    <n v="0"/>
    <n v="0.25"/>
    <n v="0.5"/>
    <n v="0.5"/>
    <n v="0.5"/>
    <n v="0.96249999999999991"/>
    <x v="0"/>
  </r>
  <r>
    <s v="1651355"/>
    <s v="207607022022114254"/>
    <s v="DF20227278000"/>
    <x v="14"/>
    <x v="17"/>
    <s v="Cristobal toro"/>
    <s v="Marcos macuada 1760"/>
    <s v="Independencia"/>
    <x v="0"/>
    <s v="Cumple"/>
    <s v="Cumple"/>
    <s v="No Aplica"/>
    <s v="No Aplica"/>
    <s v="Cumple"/>
    <s v="Cumple"/>
    <s v="Si"/>
    <s v="Mercedes flores"/>
    <s v="950117443"/>
    <s v="Cumple"/>
    <s v="Cumple"/>
    <s v="Cumple"/>
    <s v="Cumple"/>
    <s v="Cumple"/>
    <s v="Se verifica , sin mayores observaciones"/>
    <x v="0"/>
    <x v="0"/>
    <x v="1"/>
    <x v="0"/>
    <n v="0.5"/>
    <n v="0.5"/>
    <n v="0.5"/>
    <n v="0.5"/>
    <n v="0.5"/>
    <n v="0.5"/>
    <n v="0.25"/>
    <n v="0.25"/>
    <n v="0.5"/>
    <n v="0.5"/>
    <n v="0.5"/>
    <n v="1"/>
    <x v="1"/>
  </r>
  <r>
    <s v="1651346"/>
    <s v="207507022022113025"/>
    <s v="DF20227271259"/>
    <x v="14"/>
    <x v="12"/>
    <s v="AARON HUENCHUMIL"/>
    <s v="Pasaje Seis #7342 A"/>
    <s v="Macul"/>
    <x v="0"/>
    <s v="Cumple"/>
    <s v="Cumple"/>
    <s v="No Aplica"/>
    <s v="No Aplica"/>
    <s v="Cumple"/>
    <s v="Cumple"/>
    <s v="No"/>
    <s v="S/N"/>
    <s v="S/N"/>
    <s v="No Aplica"/>
    <s v="No Aplica"/>
    <s v="No Aplica"/>
    <s v="Cumple"/>
    <s v="Cumple"/>
    <s v="1- Cliente no se encuentra en domicilio 2- Trabajo se realiza, servicio normal"/>
    <x v="0"/>
    <x v="0"/>
    <x v="1"/>
    <x v="0"/>
    <n v="0.5"/>
    <n v="0.5"/>
    <n v="0.5"/>
    <n v="0.5"/>
    <n v="0.5"/>
    <n v="0.5"/>
    <n v="0.25"/>
    <n v="0.25"/>
    <n v="0.5"/>
    <n v="0.5"/>
    <n v="0.5"/>
    <n v="1"/>
    <x v="0"/>
  </r>
  <r>
    <s v="1651338"/>
    <s v="207607022022112141"/>
    <s v="DF20227275757"/>
    <x v="14"/>
    <x v="15"/>
    <s v="Cristobal toro"/>
    <s v="Cañete 2017"/>
    <s v="Independencia"/>
    <x v="0"/>
    <s v="Cumple"/>
    <s v="Cumple"/>
    <s v="Cumple"/>
    <s v="Cumple"/>
    <s v="Cumple"/>
    <s v="Cumple"/>
    <s v="Si"/>
    <s v="Carlos saez"/>
    <s v="958470953"/>
    <s v="Cumple"/>
    <s v="Cumple"/>
    <s v="Cumple"/>
    <s v="Cumple"/>
    <s v="Cumple"/>
    <s v="Se verifica inspeccion , la unica observacion es que domicilio corresponde a comuna de conchali , cliente  solicita que se verifique esa informacion"/>
    <x v="0"/>
    <x v="0"/>
    <x v="1"/>
    <x v="0"/>
    <n v="0.5"/>
    <n v="0.5"/>
    <n v="0.5"/>
    <n v="0.5"/>
    <n v="0.5"/>
    <n v="0.5"/>
    <n v="0.25"/>
    <n v="0.25"/>
    <n v="0.5"/>
    <n v="0.5"/>
    <n v="0.5"/>
    <n v="1"/>
    <x v="1"/>
  </r>
  <r>
    <s v="1651335"/>
    <s v="207507022022110924"/>
    <s v="DF20227273579"/>
    <x v="14"/>
    <x v="0"/>
    <s v="AARON HUENCHUMIL"/>
    <s v="San Vicente de Paul #4416"/>
    <s v="Macul"/>
    <x v="0"/>
    <s v="Cumple"/>
    <s v="No Aplica"/>
    <s v="No Aplica"/>
    <s v="No Aplica"/>
    <s v="No Aplica"/>
    <s v="No Aplica"/>
    <s v="No"/>
    <s v="S/N"/>
    <s v="S/N"/>
    <s v="No Aplica"/>
    <s v="No Aplica"/>
    <s v="No Aplica"/>
    <s v="Cumple"/>
    <s v="Cumple"/>
    <s v="1- Cliente no se encuentra en domicilio 2- Se da solucion a esta incidencia y a la N° DF20227273448 en la N° DF 20227273667 que tienen directa relacion con la falla"/>
    <x v="0"/>
    <x v="0"/>
    <x v="1"/>
    <x v="0"/>
    <n v="0.5"/>
    <n v="0.5"/>
    <n v="0.5"/>
    <n v="0.5"/>
    <n v="0.5"/>
    <n v="0.5"/>
    <n v="0.25"/>
    <n v="0.25"/>
    <n v="0.5"/>
    <n v="0.5"/>
    <n v="0.5"/>
    <n v="1"/>
    <x v="0"/>
  </r>
  <r>
    <s v="1651330"/>
    <s v="207507022022110010"/>
    <s v="DF20227273667"/>
    <x v="14"/>
    <x v="0"/>
    <s v="AARON HUENCHUMIL"/>
    <s v="San Vicente de Paul #4410"/>
    <s v="Macul"/>
    <x v="0"/>
    <s v="Cumple"/>
    <s v="Cumple"/>
    <s v="No Cumple"/>
    <s v="No Cumple"/>
    <s v="Cumple"/>
    <s v="Cumple"/>
    <s v="No"/>
    <s v="S/N"/>
    <s v="S/N"/>
    <s v="No Aplica"/>
    <s v="No Aplica"/>
    <s v="No Aplica"/>
    <s v="Cumple"/>
    <s v="No Cumple"/>
    <s v="1- Cliente no se encuentra en domicilio 2- En descripcion del trabajo realizado en informe de cuadrilla, se menciona uso de cableado concentrico y no se declara en detallado de materiales. 3- En esta incidencia se da solucion a incidencias N°DF20227273579 y N°DF 20227273448"/>
    <x v="0"/>
    <x v="0"/>
    <x v="1"/>
    <x v="0"/>
    <n v="0.5"/>
    <n v="0.5"/>
    <n v="0"/>
    <n v="0"/>
    <n v="0.5"/>
    <n v="0.5"/>
    <n v="0.25"/>
    <n v="0.25"/>
    <n v="0.5"/>
    <n v="0.5"/>
    <n v="0"/>
    <n v="0.6"/>
    <x v="0"/>
  </r>
  <r>
    <s v="1651320"/>
    <s v="207607022022103828"/>
    <s v="DF20227283105"/>
    <x v="14"/>
    <x v="24"/>
    <s v="Cristobal toro"/>
    <s v="Jose bernstein 2704"/>
    <s v="Independencia"/>
    <x v="0"/>
    <s v="Cumple"/>
    <s v="Cumple"/>
    <s v="No Aplica"/>
    <s v="No Aplica"/>
    <s v="Cumple"/>
    <s v="Cumple"/>
    <s v="No"/>
    <s v="S/N"/>
    <s v="S/N"/>
    <s v="No Aplica"/>
    <s v="No Aplica"/>
    <s v="No Aplica"/>
    <s v="Cumple"/>
    <s v="Cumple"/>
    <s v="Sin moradores en domicilio . Sin mas observacion"/>
    <x v="0"/>
    <x v="0"/>
    <x v="1"/>
    <x v="0"/>
    <n v="0.5"/>
    <n v="0.5"/>
    <n v="0.5"/>
    <n v="0.5"/>
    <n v="0.5"/>
    <n v="0.5"/>
    <n v="0.25"/>
    <n v="0.25"/>
    <n v="0.5"/>
    <n v="0.5"/>
    <n v="0.5"/>
    <n v="1"/>
    <x v="1"/>
  </r>
  <r>
    <s v="1651084"/>
    <s v="207507022022102548"/>
    <s v="DF20227272845"/>
    <x v="14"/>
    <x v="1"/>
    <s v="AARON HUENCHUMIL"/>
    <s v="Juan de Luigi #3707"/>
    <s v="Macul"/>
    <x v="0"/>
    <s v="Cumple"/>
    <s v="Cumple"/>
    <s v="No Aplica"/>
    <s v="No Aplica"/>
    <s v="Cumple"/>
    <s v="Cumple"/>
    <s v="No"/>
    <s v="S/N"/>
    <s v="S/N"/>
    <s v="No Aplica"/>
    <s v="No Aplica"/>
    <s v="No Aplica"/>
    <s v="Cumple"/>
    <s v="Cumple"/>
    <s v="1- Cliente no se encuentra en domicilio 2- Servicio normal"/>
    <x v="0"/>
    <x v="0"/>
    <x v="1"/>
    <x v="0"/>
    <n v="0.5"/>
    <n v="0.5"/>
    <n v="0.5"/>
    <n v="0.5"/>
    <n v="0.5"/>
    <n v="0.5"/>
    <n v="0.25"/>
    <n v="0.25"/>
    <n v="0.5"/>
    <n v="0.5"/>
    <n v="0.5"/>
    <n v="1"/>
    <x v="0"/>
  </r>
  <r>
    <s v="1651078"/>
    <s v="207607022022100250"/>
    <s v="DF20227283721"/>
    <x v="14"/>
    <x v="24"/>
    <s v="Cristobal toro"/>
    <s v="Ecuador 2862"/>
    <s v="Independencia"/>
    <x v="0"/>
    <s v="Cumple"/>
    <s v="Cumple"/>
    <s v="No Aplica"/>
    <s v="No Aplica"/>
    <s v="Cumple"/>
    <s v="Cumple"/>
    <s v="Si"/>
    <s v="No da nombre , atiende adentro de domicilio"/>
    <s v="S/N"/>
    <s v="Cumple"/>
    <s v="Cumple"/>
    <s v="Cumple"/>
    <s v="Cumple"/>
    <s v="No Cumple"/>
    <s v="Sin acceso a medidor , sin mayor observacion"/>
    <x v="0"/>
    <x v="0"/>
    <x v="1"/>
    <x v="0"/>
    <n v="0.5"/>
    <n v="0.5"/>
    <n v="0.5"/>
    <n v="0.5"/>
    <n v="0.5"/>
    <n v="0.5"/>
    <n v="0.25"/>
    <n v="0.25"/>
    <n v="0.5"/>
    <n v="0.5"/>
    <n v="0"/>
    <n v="0.9"/>
    <x v="1"/>
  </r>
  <r>
    <s v="1653961"/>
    <s v="207508022022175850"/>
    <s v="DF20227277628"/>
    <x v="15"/>
    <x v="13"/>
    <s v="AARON HUENCHUMIL"/>
    <s v="Coipue #2804"/>
    <s v="Macul"/>
    <x v="0"/>
    <s v="Cumple"/>
    <s v="Cumple"/>
    <s v="Cumple"/>
    <s v="Cumple"/>
    <s v="Cumple"/>
    <s v="Cumple"/>
    <s v="Si"/>
    <s v="S/N"/>
    <s v="S/N"/>
    <s v="Cumple"/>
    <s v="Cumple"/>
    <s v="Cumple"/>
    <s v="Cumple"/>
    <s v="Cumple"/>
    <s v="1- Falla involucro un corte masivo, donde dos domicilios se vieron afectados por corte de acometidas y dos mas con destemplado. 2- cliente y vecinos del sector conformes con atencion rapida   NOTA: SE OBSERVA POTENCIAL PELIGRO ELECTRICO CON UNA ACOMETIDA EN FRICCION CON ARBOL. Adjunto fotografia en este informe"/>
    <x v="0"/>
    <x v="0"/>
    <x v="1"/>
    <x v="0"/>
    <n v="0.5"/>
    <n v="0.5"/>
    <n v="0.5"/>
    <n v="0.5"/>
    <n v="0.5"/>
    <n v="0.5"/>
    <n v="0.25"/>
    <n v="0.25"/>
    <n v="0.5"/>
    <n v="0.5"/>
    <n v="0.5"/>
    <n v="1"/>
    <x v="0"/>
  </r>
  <r>
    <s v="1653915"/>
    <s v="207608022022173604"/>
    <s v="DF20227283692"/>
    <x v="15"/>
    <x v="24"/>
    <s v="Cristobal toro"/>
    <s v="San luis 1410"/>
    <s v="Independencia"/>
    <x v="0"/>
    <s v="Cumple"/>
    <s v="Cumple"/>
    <s v="No Aplica"/>
    <s v="No Aplica"/>
    <s v="Cumple"/>
    <s v="Cumple"/>
    <s v="Si"/>
    <s v="Ximena morales"/>
    <s v="936155093"/>
    <s v="Cumple"/>
    <s v="Cumple"/>
    <s v="Cumple"/>
    <s v="Cumple"/>
    <s v="Cumple"/>
    <s v="Cliente corrobora problema de instalacion interior , empalme subterraneo"/>
    <x v="0"/>
    <x v="0"/>
    <x v="1"/>
    <x v="0"/>
    <n v="0.5"/>
    <n v="0.5"/>
    <n v="0.5"/>
    <n v="0.5"/>
    <n v="0.5"/>
    <n v="0.5"/>
    <n v="0.25"/>
    <n v="0.25"/>
    <n v="0.5"/>
    <n v="0.5"/>
    <n v="0.5"/>
    <n v="1"/>
    <x v="1"/>
  </r>
  <r>
    <s v="1653909"/>
    <s v="207508022022172948"/>
    <s v="DF20227279564"/>
    <x v="15"/>
    <x v="21"/>
    <s v="AARON HUENCHUMIL"/>
    <s v="Quinchamali #3001"/>
    <s v="Macul"/>
    <x v="0"/>
    <s v="Cumple"/>
    <s v="Cumple"/>
    <s v="No Aplica"/>
    <s v="No Aplica"/>
    <s v="Cumple"/>
    <s v="Cumple"/>
    <s v="Si"/>
    <s v="S/N"/>
    <s v="S/N"/>
    <s v="Cumple"/>
    <s v="Cumple"/>
    <s v="Cumple"/>
    <s v="Cumple"/>
    <s v="Cumple"/>
    <s v="1- Cableado de comunicaciones fue retirado 2- Incidencia tiene relacion  con incidencia N°DF20227279249"/>
    <x v="0"/>
    <x v="0"/>
    <x v="1"/>
    <x v="0"/>
    <n v="0.5"/>
    <n v="0.5"/>
    <n v="0.5"/>
    <n v="0.5"/>
    <n v="0.5"/>
    <n v="0.5"/>
    <n v="0.25"/>
    <n v="0.25"/>
    <n v="0.5"/>
    <n v="0.5"/>
    <n v="0.5"/>
    <n v="1"/>
    <x v="0"/>
  </r>
  <r>
    <s v="1653906"/>
    <s v="207608022022171323"/>
    <s v="DF20227275646"/>
    <x v="15"/>
    <x v="15"/>
    <s v="Cristobal toro"/>
    <s v="Inglaterra 1144 dpto B 21 dpto 2310"/>
    <s v="Independencia"/>
    <x v="0"/>
    <s v="Cumple"/>
    <s v="Cumple"/>
    <s v="No Aplica"/>
    <s v="No Aplica"/>
    <s v="Cumple"/>
    <s v="Cumple"/>
    <s v="Si"/>
    <s v="Claudio villanueva"/>
    <s v="228147254"/>
    <s v="Cumple"/>
    <s v="Cumple"/>
    <s v="Cumple"/>
    <s v="Cumple"/>
    <s v="Cumple"/>
    <s v="Tapa caja conconcentradores abiertas , sin perno"/>
    <x v="0"/>
    <x v="0"/>
    <x v="1"/>
    <x v="0"/>
    <n v="0.5"/>
    <n v="0.5"/>
    <n v="0.5"/>
    <n v="0.5"/>
    <n v="0.5"/>
    <n v="0.5"/>
    <n v="0.25"/>
    <n v="0.25"/>
    <n v="0.5"/>
    <n v="0.5"/>
    <n v="0.5"/>
    <n v="1"/>
    <x v="1"/>
  </r>
  <r>
    <s v="1653902"/>
    <s v="207508022022170315"/>
    <s v="DF20227279249"/>
    <x v="15"/>
    <x v="10"/>
    <s v="AARON HUENCHUMIL"/>
    <s v="Exequiel Fernandez #3875"/>
    <s v="Macul"/>
    <x v="0"/>
    <s v="No Aplica"/>
    <s v="No Aplica"/>
    <s v="No Aplica"/>
    <s v="No Aplica"/>
    <s v="No Aplica"/>
    <s v="No Aplica"/>
    <s v="Si"/>
    <s v="S/N"/>
    <s v="S/N"/>
    <s v="Cumple"/>
    <s v="Cumple"/>
    <s v="Cumple"/>
    <s v="Cumple"/>
    <s v="Cumple"/>
    <s v="1- Cliente asegura que tecnicos le aclaran que no era cableado electrico, si no de comunicaciones. 2- Cableado BT en buen estado y altura"/>
    <x v="0"/>
    <x v="0"/>
    <x v="1"/>
    <x v="0"/>
    <n v="0.5"/>
    <n v="0.5"/>
    <n v="0.5"/>
    <n v="0.5"/>
    <n v="0.5"/>
    <n v="0.5"/>
    <n v="0.25"/>
    <n v="0.25"/>
    <n v="0.5"/>
    <n v="0.5"/>
    <n v="0.5"/>
    <n v="1"/>
    <x v="0"/>
  </r>
  <r>
    <s v="1653893"/>
    <s v="207508022022164832"/>
    <s v="DF20227277806"/>
    <x v="15"/>
    <x v="17"/>
    <s v="AARON HUENCHUMIL"/>
    <s v="Exequiel Fernandez #4375"/>
    <s v="Macul"/>
    <x v="0"/>
    <s v="Cumple"/>
    <s v="Cumple"/>
    <s v="No Aplica"/>
    <s v="No Aplica"/>
    <s v="Cumple"/>
    <s v="Cumple"/>
    <s v="No"/>
    <s v="S/N"/>
    <s v="S/N"/>
    <s v="No Aplica"/>
    <s v="No Aplica"/>
    <s v="No Aplica"/>
    <s v="Cumple"/>
    <s v="Cumple"/>
    <s v="1- Poste de paso ya se encuentra cambiado y en perfecto estado 2- Luminarias publicas y cableado carpe bien templado"/>
    <x v="0"/>
    <x v="0"/>
    <x v="1"/>
    <x v="0"/>
    <n v="0.5"/>
    <n v="0.5"/>
    <n v="0.5"/>
    <n v="0.5"/>
    <n v="0.5"/>
    <n v="0.5"/>
    <n v="0.25"/>
    <n v="0.25"/>
    <n v="0.5"/>
    <n v="0.5"/>
    <n v="0.5"/>
    <n v="1"/>
    <x v="0"/>
  </r>
  <r>
    <s v="1653887"/>
    <s v="207608022022164130"/>
    <s v="DF20227275208"/>
    <x v="15"/>
    <x v="8"/>
    <s v="Cristobal toro"/>
    <s v="Belisario prats 1639"/>
    <s v="Independencia"/>
    <x v="0"/>
    <s v="Cumple"/>
    <s v="Cumple"/>
    <s v="No Aplica"/>
    <s v="No Aplica"/>
    <s v="Cumple"/>
    <s v="Cumple"/>
    <s v="Si"/>
    <s v="No da nombre"/>
    <s v="S/N"/>
    <s v="No Aplica"/>
    <s v="No Aplica"/>
    <s v="No Aplica"/>
    <s v="Cumple"/>
    <s v="Cumple"/>
    <s v="Persona que atiende , no sabia de visita de personal de emergencia , por lo cual no entrega muchos datos"/>
    <x v="0"/>
    <x v="0"/>
    <x v="1"/>
    <x v="0"/>
    <n v="0.5"/>
    <n v="0.5"/>
    <n v="0.5"/>
    <n v="0.5"/>
    <n v="0.5"/>
    <n v="0.5"/>
    <n v="0.25"/>
    <n v="0.25"/>
    <n v="0.5"/>
    <n v="0.5"/>
    <n v="0.5"/>
    <n v="1"/>
    <x v="1"/>
  </r>
  <r>
    <s v="1653882"/>
    <s v="207508022022163745"/>
    <s v="DF20227277706"/>
    <x v="15"/>
    <x v="13"/>
    <s v="AARON HUENCHUMIL"/>
    <s v="Exequiel Fernandez #4285"/>
    <s v="Macul"/>
    <x v="0"/>
    <s v="Cumple"/>
    <s v="Cumple"/>
    <s v="Cumple"/>
    <s v="Cumple"/>
    <s v="Cumple"/>
    <s v="Cumple"/>
    <s v="Si"/>
    <s v="S/N"/>
    <s v="S/N"/>
    <s v="Cumple"/>
    <s v="Cumple"/>
    <s v="Cumple"/>
    <s v="Cumple"/>
    <s v="Cumple"/>
    <s v="1- Cliente no permite acceso a ver medidor, pero asegura que su servicio esta normal despues de intervencion de tecnicos"/>
    <x v="0"/>
    <x v="0"/>
    <x v="1"/>
    <x v="0"/>
    <n v="0.5"/>
    <n v="0.5"/>
    <n v="0.5"/>
    <n v="0.5"/>
    <n v="0.5"/>
    <n v="0.5"/>
    <n v="0.25"/>
    <n v="0.25"/>
    <n v="0.5"/>
    <n v="0.5"/>
    <n v="0.5"/>
    <n v="1"/>
    <x v="0"/>
  </r>
  <r>
    <s v="1653870"/>
    <s v="207508022022162711"/>
    <s v="DF20227277409"/>
    <x v="15"/>
    <x v="13"/>
    <s v="AARON HUENCHUMIL"/>
    <s v="Exequiel Fernandez #4240 casa 33"/>
    <s v="Macul"/>
    <x v="0"/>
    <s v="Cumple"/>
    <s v="Cumple"/>
    <s v="No Aplica"/>
    <s v="No Aplica"/>
    <s v="Cumple"/>
    <s v="Cumple"/>
    <s v="Si"/>
    <s v="S/N"/>
    <s v="S/N"/>
    <s v="Cumple"/>
    <s v="Cumple"/>
    <s v="Cumple"/>
    <s v="No Cumple"/>
    <s v="Cumple Mayormente"/>
    <s v="1- Cliente conforme con atencion, asegurando que falla era en el interior de su domicilio"/>
    <x v="0"/>
    <x v="0"/>
    <x v="1"/>
    <x v="0"/>
    <n v="0.5"/>
    <n v="0.5"/>
    <n v="0.5"/>
    <n v="0.5"/>
    <n v="0.5"/>
    <n v="0.5"/>
    <n v="0.25"/>
    <n v="0.25"/>
    <n v="0.5"/>
    <n v="0"/>
    <n v="0.32500000000000001"/>
    <n v="0.86499999999999999"/>
    <x v="0"/>
  </r>
  <r>
    <s v="1653859"/>
    <s v="207608022022161106"/>
    <s v="DF20227272967"/>
    <x v="15"/>
    <x v="1"/>
    <s v="Cristobal toro"/>
    <s v="Echeverria 959 N"/>
    <s v="Independencia"/>
    <x v="0"/>
    <s v="Cumple"/>
    <s v="Cumple"/>
    <s v="No Aplica"/>
    <s v="No Aplica"/>
    <s v="Cumple"/>
    <s v="Cumple"/>
    <s v="No"/>
    <s v="S/N"/>
    <s v="S/N"/>
    <s v="No Aplica"/>
    <s v="No Aplica"/>
    <s v="No Aplica"/>
    <s v="Cumple"/>
    <s v="Cumple"/>
    <s v="Sin moradores , corresponde a empalme sunterraneo"/>
    <x v="0"/>
    <x v="0"/>
    <x v="1"/>
    <x v="0"/>
    <n v="0.5"/>
    <n v="0.5"/>
    <n v="0.5"/>
    <n v="0.5"/>
    <n v="0.5"/>
    <n v="0.5"/>
    <n v="0.25"/>
    <n v="0.25"/>
    <n v="0.5"/>
    <n v="0.5"/>
    <n v="0.5"/>
    <n v="1"/>
    <x v="1"/>
  </r>
  <r>
    <s v="1653855"/>
    <s v="207608022022160258"/>
    <s v="DF20227271444"/>
    <x v="15"/>
    <x v="12"/>
    <s v="Cristobal toro"/>
    <s v="Echeverria 953 B"/>
    <s v="Independencia"/>
    <x v="0"/>
    <s v="Cumple"/>
    <s v="Cumple"/>
    <s v="No Aplica"/>
    <s v="No Aplica"/>
    <s v="Cumple"/>
    <s v="Cumple"/>
    <s v="No"/>
    <s v="S/N"/>
    <s v="S/N"/>
    <s v="No Aplica"/>
    <s v="No Aplica"/>
    <s v="No Aplica"/>
    <s v="Cumple Parcialmente"/>
    <s v="No Cumple"/>
    <s v="Problema externo , subterraneo , corresponde a locales comerciales deshabotados ( en venta )"/>
    <x v="0"/>
    <x v="0"/>
    <x v="1"/>
    <x v="0"/>
    <n v="0.5"/>
    <n v="0.5"/>
    <n v="0.5"/>
    <n v="0.5"/>
    <n v="0.5"/>
    <n v="0.5"/>
    <n v="0.25"/>
    <n v="0.25"/>
    <n v="0.5"/>
    <n v="0.17499999999999999"/>
    <n v="0"/>
    <n v="0.83500000000000008"/>
    <x v="1"/>
  </r>
  <r>
    <s v="1653817"/>
    <s v="207508022022151953"/>
    <s v="DF20227280382"/>
    <x v="15"/>
    <x v="16"/>
    <s v="AARON HUENCHUMIL"/>
    <s v="Monseñor Carlos Casanueva #2867"/>
    <s v="Macul"/>
    <x v="0"/>
    <s v="Cumple"/>
    <s v="Cumple"/>
    <s v="No Aplica"/>
    <s v="No Aplica"/>
    <s v="Cumple"/>
    <s v="Cumple"/>
    <s v="No"/>
    <s v="S/N"/>
    <s v="S/N"/>
    <s v="No Aplica"/>
    <s v="No Aplica"/>
    <s v="No Aplica"/>
    <s v="Cumple"/>
    <s v="Cumple"/>
    <s v="1- Poste chocado ya se encuentra regularizado y en perfecto estado, al igual que el servicio electrico"/>
    <x v="0"/>
    <x v="0"/>
    <x v="1"/>
    <x v="0"/>
    <n v="0.5"/>
    <n v="0.5"/>
    <n v="0.5"/>
    <n v="0.5"/>
    <n v="0.5"/>
    <n v="0.5"/>
    <n v="0.25"/>
    <n v="0.25"/>
    <n v="0.5"/>
    <n v="0.5"/>
    <n v="0.5"/>
    <n v="1"/>
    <x v="0"/>
  </r>
  <r>
    <s v="1653677"/>
    <s v="207608022022114656"/>
    <s v="DF20227278872"/>
    <x v="15"/>
    <x v="5"/>
    <s v="Cristobal toro"/>
    <s v="Gamero 1942"/>
    <s v="Independencia"/>
    <x v="0"/>
    <s v="Cumple"/>
    <s v="Cumple"/>
    <s v="No Aplica"/>
    <s v="No Aplica"/>
    <s v="Cumple"/>
    <s v="Cumple"/>
    <s v="No"/>
    <s v="S/N"/>
    <s v="S/N"/>
    <s v="No Aplica"/>
    <s v="No Aplica"/>
    <s v="No Aplica"/>
    <s v="Cumple"/>
    <s v="Cumple"/>
    <s v="Problema externo , corresponde a luminaria , y esta ubicada frente al nunero 1541 , sin mas observacion"/>
    <x v="0"/>
    <x v="0"/>
    <x v="1"/>
    <x v="0"/>
    <n v="0.5"/>
    <n v="0.5"/>
    <n v="0.5"/>
    <n v="0.5"/>
    <n v="0.5"/>
    <n v="0.5"/>
    <n v="0.25"/>
    <n v="0.25"/>
    <n v="0.5"/>
    <n v="0.5"/>
    <n v="0.5"/>
    <n v="1"/>
    <x v="1"/>
  </r>
  <r>
    <s v="1653676"/>
    <s v="207608022022114241"/>
    <s v="DF20227283140"/>
    <x v="15"/>
    <x v="24"/>
    <s v="Cristobal toro"/>
    <s v="Padre jose cifuentes grez 864 dpto 213"/>
    <s v="Independencia"/>
    <x v="0"/>
    <s v="Cumple"/>
    <s v="Cumple"/>
    <s v="No Aplica"/>
    <s v="No Aplica"/>
    <s v="Cumple"/>
    <s v="Cumple"/>
    <s v="Si"/>
    <s v="Emma sierra"/>
    <s v="227173847"/>
    <s v="Cumple"/>
    <s v="Cumple"/>
    <s v="Cumple"/>
    <s v="Cumple"/>
    <s v="Cumple"/>
    <s v="Tapa caja de concentrador abierto , sin perno"/>
    <x v="0"/>
    <x v="0"/>
    <x v="1"/>
    <x v="0"/>
    <n v="0.5"/>
    <n v="0.5"/>
    <n v="0.5"/>
    <n v="0.5"/>
    <n v="0.5"/>
    <n v="0.5"/>
    <n v="0.25"/>
    <n v="0.25"/>
    <n v="0.5"/>
    <n v="0.5"/>
    <n v="0.5"/>
    <n v="1"/>
    <x v="1"/>
  </r>
  <r>
    <s v="1653633"/>
    <s v="207608022022104101"/>
    <s v="DF20227277753"/>
    <x v="15"/>
    <x v="13"/>
    <s v="Cristobal toro"/>
    <s v="Padre jose cifuentes grez 864 dpto 901"/>
    <s v="Independencia"/>
    <x v="0"/>
    <s v="Cumple"/>
    <s v="Cumple"/>
    <s v="No Aplica"/>
    <s v="No Aplica"/>
    <s v="Cumple"/>
    <s v="Cumple"/>
    <s v="Si"/>
    <s v="Emma sierra"/>
    <s v="227173874"/>
    <s v="Cumple"/>
    <s v="Cumple"/>
    <s v="Cumple"/>
    <s v="No Cumple"/>
    <s v="Cumple Parcialmente"/>
    <s v="Tapa caja concentrador abierta sin perno"/>
    <x v="0"/>
    <x v="0"/>
    <x v="1"/>
    <x v="0"/>
    <n v="0.5"/>
    <n v="0.5"/>
    <n v="0.5"/>
    <n v="0.5"/>
    <n v="0.5"/>
    <n v="0.5"/>
    <n v="0.25"/>
    <n v="0.25"/>
    <n v="0.5"/>
    <n v="0"/>
    <n v="0.17499999999999999"/>
    <n v="0.83500000000000008"/>
    <x v="1"/>
  </r>
  <r>
    <s v="1653627"/>
    <s v="207608022022103004"/>
    <s v="DF20227281811"/>
    <x v="15"/>
    <x v="19"/>
    <s v="Cristobal toro"/>
    <s v="Padre jose cifuentes grez 864 dpto 1804"/>
    <s v="Independencia"/>
    <x v="0"/>
    <s v="Cumple"/>
    <s v="Cumple"/>
    <s v="No Aplica"/>
    <s v="No Aplica"/>
    <s v="Cumple"/>
    <s v="Cumple"/>
    <s v="Si"/>
    <s v="Emma sierra ( concerge )"/>
    <s v="227173874"/>
    <s v="Cumple"/>
    <s v="Cumple"/>
    <s v="Cumple"/>
    <s v="Cumple"/>
    <s v="Cumple"/>
    <s v="Sin mayor observacion"/>
    <x v="0"/>
    <x v="0"/>
    <x v="1"/>
    <x v="0"/>
    <n v="0.5"/>
    <n v="0.5"/>
    <n v="0.5"/>
    <n v="0.5"/>
    <n v="0.5"/>
    <n v="0.5"/>
    <n v="0.25"/>
    <n v="0.25"/>
    <n v="0.5"/>
    <n v="0.5"/>
    <n v="0.5"/>
    <n v="1"/>
    <x v="1"/>
  </r>
  <r>
    <s v="1653623"/>
    <s v="207608022022101853"/>
    <s v="DF20227271804"/>
    <x v="15"/>
    <x v="3"/>
    <s v="Cristobal toro"/>
    <s v="Padre jose cifuentes grez 864 dpto 1809"/>
    <s v="Independencia"/>
    <x v="0"/>
    <s v="Cumple"/>
    <s v="Cumple"/>
    <s v="No Aplica"/>
    <s v="No Aplica"/>
    <s v="Cumple"/>
    <s v="Cumple"/>
    <s v="Si"/>
    <s v="Emma sierra ( concerge )"/>
    <s v="227173874"/>
    <s v="Cumple"/>
    <s v="Cumple"/>
    <s v="Cumple"/>
    <s v="Cumple"/>
    <s v="Cumple"/>
    <s v="Se verifica , al parecer clinte del dpto 1809 tiene problemas con boletas , le llegan facturaciones del dpto 1808 explica concerge"/>
    <x v="0"/>
    <x v="0"/>
    <x v="1"/>
    <x v="0"/>
    <n v="0.5"/>
    <n v="0.5"/>
    <n v="0.5"/>
    <n v="0.5"/>
    <n v="0.5"/>
    <n v="0.5"/>
    <n v="0.25"/>
    <n v="0.25"/>
    <n v="0.5"/>
    <n v="0.5"/>
    <n v="0.5"/>
    <n v="1"/>
    <x v="1"/>
  </r>
  <r>
    <s v="1659832"/>
    <s v="207611022022111510"/>
    <s v="DF20227284311"/>
    <x v="16"/>
    <x v="29"/>
    <s v="Cristobal toro"/>
    <s v="Nueva cinco 1750"/>
    <s v="Independencia"/>
    <x v="0"/>
    <s v="Cumple"/>
    <s v="Cumple"/>
    <s v="Cumple"/>
    <s v="Cumple"/>
    <s v="Cumple"/>
    <s v="Cumple"/>
    <s v="No"/>
    <s v="S/N"/>
    <s v="S/N"/>
    <s v="No Aplica"/>
    <s v="No Aplica"/>
    <s v="No Aplica"/>
    <s v="Cumple Parcialmente"/>
    <s v="Cumple Parcialmente"/>
    <s v="Sin moradores , sin mayor observacion"/>
    <x v="0"/>
    <x v="0"/>
    <x v="1"/>
    <x v="0"/>
    <n v="0.5"/>
    <n v="0.5"/>
    <n v="0.5"/>
    <n v="0.5"/>
    <n v="0.5"/>
    <n v="0.5"/>
    <n v="0.25"/>
    <n v="0.25"/>
    <n v="0.5"/>
    <n v="0.17499999999999999"/>
    <n v="0.17499999999999999"/>
    <n v="0.87"/>
    <x v="1"/>
  </r>
  <r>
    <s v="1655938"/>
    <s v="207609022022165900"/>
    <s v="DF20227284986"/>
    <x v="16"/>
    <x v="27"/>
    <s v="Cristobal toro"/>
    <s v="Belgica 1757"/>
    <s v="Independencia"/>
    <x v="0"/>
    <s v="Cumple"/>
    <s v="Cumple"/>
    <s v="No Aplica"/>
    <s v="No Aplica"/>
    <s v="Cumple"/>
    <s v="Cumple"/>
    <s v="No"/>
    <s v="S/N"/>
    <s v="S/N"/>
    <s v="No Aplica"/>
    <s v="No Aplica"/>
    <s v="No Aplica"/>
    <s v="Cumple"/>
    <s v="Cumple"/>
    <s v="Se verifica sin mayor observacion"/>
    <x v="0"/>
    <x v="0"/>
    <x v="1"/>
    <x v="0"/>
    <n v="0.5"/>
    <n v="0.5"/>
    <n v="0.5"/>
    <n v="0.5"/>
    <n v="0.5"/>
    <n v="0.5"/>
    <n v="0.25"/>
    <n v="0.25"/>
    <n v="0.5"/>
    <n v="0.5"/>
    <n v="0.5"/>
    <n v="1"/>
    <x v="1"/>
  </r>
  <r>
    <s v="1655917"/>
    <s v="207609022022162206"/>
    <s v="DF20227273911"/>
    <x v="16"/>
    <x v="18"/>
    <s v="Cristobal toro"/>
    <s v="Maruri 850"/>
    <s v="Independencia"/>
    <x v="0"/>
    <s v="Cumple"/>
    <s v="Cumple"/>
    <s v="No Aplica"/>
    <s v="No Aplica"/>
    <s v="Cumple"/>
    <s v="Cumple"/>
    <s v="Si"/>
    <s v="Guardia no da nombre , no esta a cargo dice"/>
    <s v="S/N"/>
    <s v="Cumple"/>
    <s v="Cumple"/>
    <s v="Cumple"/>
    <s v="Cumple"/>
    <s v="Cumple"/>
    <s v="Se verifica sin mayor observacion"/>
    <x v="0"/>
    <x v="0"/>
    <x v="1"/>
    <x v="0"/>
    <n v="0.5"/>
    <n v="0.5"/>
    <n v="0.5"/>
    <n v="0.5"/>
    <n v="0.5"/>
    <n v="0.5"/>
    <n v="0.25"/>
    <n v="0.25"/>
    <n v="0.5"/>
    <n v="0.5"/>
    <n v="0.5"/>
    <n v="1"/>
    <x v="1"/>
  </r>
  <r>
    <s v="1655904"/>
    <s v="207509022022160635"/>
    <s v="DF20227276330"/>
    <x v="16"/>
    <x v="7"/>
    <s v="AARON HUENCHUMIL"/>
    <s v="Los Lirios #3779"/>
    <s v="Macul"/>
    <x v="0"/>
    <s v="Cumple"/>
    <s v="Cumple"/>
    <s v="No Aplica"/>
    <s v="No Aplica"/>
    <s v="Cumple"/>
    <s v="Cumple"/>
    <s v="No"/>
    <s v="S/N"/>
    <s v="S/N"/>
    <s v="No Aplica"/>
    <s v="No Aplica"/>
    <s v="No Aplica"/>
    <s v="No Cumple"/>
    <s v="No Cumple"/>
    <s v="1- Cliente no se encuentra en domicilio 2- En informe de cuadrilla no hay fotografias del reacondicionamiento realizado"/>
    <x v="0"/>
    <x v="0"/>
    <x v="1"/>
    <x v="0"/>
    <n v="0.5"/>
    <n v="0.5"/>
    <n v="0.5"/>
    <n v="0.5"/>
    <n v="0.5"/>
    <n v="0.5"/>
    <n v="0.25"/>
    <n v="0.25"/>
    <n v="0.5"/>
    <n v="0"/>
    <n v="0"/>
    <n v="0.8"/>
    <x v="0"/>
  </r>
  <r>
    <s v="1655894"/>
    <s v="207609022022155847"/>
    <s v="DF20227284571"/>
    <x v="16"/>
    <x v="29"/>
    <s v="Cristobal toro"/>
    <s v="Rivera 1914"/>
    <s v="Independencia"/>
    <x v="0"/>
    <s v="Cumple"/>
    <s v="Cumple"/>
    <s v="No Aplica"/>
    <s v="No Aplica"/>
    <s v="Cumple"/>
    <s v="Cumple"/>
    <s v="No"/>
    <s v="S/N"/>
    <s v="S/N"/>
    <s v="No Aplica"/>
    <s v="No Aplica"/>
    <s v="No Aplica"/>
    <s v="Cumple Parcialmente"/>
    <s v="Cumple"/>
    <s v="Sin moradores , sin acceso"/>
    <x v="0"/>
    <x v="0"/>
    <x v="1"/>
    <x v="0"/>
    <n v="0.5"/>
    <n v="0.5"/>
    <n v="0.5"/>
    <n v="0.5"/>
    <n v="0.5"/>
    <n v="0.5"/>
    <n v="0.25"/>
    <n v="0.25"/>
    <n v="0.5"/>
    <n v="0.17499999999999999"/>
    <n v="0.5"/>
    <n v="0.93500000000000005"/>
    <x v="1"/>
  </r>
  <r>
    <s v="1655617"/>
    <s v="207509022022154827"/>
    <s v="DF20227275476"/>
    <x v="16"/>
    <x v="15"/>
    <s v="AARON HUENCHUMIL"/>
    <s v="Av. Quilin #3233"/>
    <s v="Macul"/>
    <x v="0"/>
    <s v="Cumple"/>
    <s v="Cumple"/>
    <s v="No Aplica"/>
    <s v="No Aplica"/>
    <s v="Cumple"/>
    <s v="Cumple"/>
    <s v="No"/>
    <s v="S/N"/>
    <s v="S/N"/>
    <s v="No Aplica"/>
    <s v="No Aplica"/>
    <s v="No Aplica"/>
    <s v="Cumple"/>
    <s v="Cumple"/>
    <s v="1- Cliente no se encuentra a domicilio"/>
    <x v="0"/>
    <x v="0"/>
    <x v="1"/>
    <x v="0"/>
    <n v="0.5"/>
    <n v="0.5"/>
    <n v="0.5"/>
    <n v="0.5"/>
    <n v="0.5"/>
    <n v="0.5"/>
    <n v="0.25"/>
    <n v="0.25"/>
    <n v="0.5"/>
    <n v="0.5"/>
    <n v="0.5"/>
    <n v="1"/>
    <x v="0"/>
  </r>
  <r>
    <s v="1655487"/>
    <s v="207509022022152827"/>
    <s v="DF20227277404"/>
    <x v="16"/>
    <x v="13"/>
    <s v="AARON HUENCHUMIL"/>
    <s v="La Fundacion 4075 B dpto 11"/>
    <s v="Macul"/>
    <x v="0"/>
    <s v="No Aplica"/>
    <s v="No Aplica"/>
    <s v="No Aplica"/>
    <s v="No Aplica"/>
    <s v="No Aplica"/>
    <s v="No Aplica"/>
    <s v="No"/>
    <s v="S/N"/>
    <s v="S/N"/>
    <s v="No Aplica"/>
    <s v="No Aplica"/>
    <s v="No Aplica"/>
    <s v="No Cumple"/>
    <s v="No Cumple"/>
    <s v="1- No se realiza inspeccion, sector hostil"/>
    <x v="0"/>
    <x v="0"/>
    <x v="1"/>
    <x v="0"/>
    <n v="0.5"/>
    <n v="0.5"/>
    <n v="0.5"/>
    <n v="0.5"/>
    <n v="0.5"/>
    <n v="0.5"/>
    <n v="0.25"/>
    <n v="0.25"/>
    <n v="0.5"/>
    <n v="0"/>
    <n v="0"/>
    <n v="0.8"/>
    <x v="0"/>
  </r>
  <r>
    <s v="1655247"/>
    <s v="207509022022151027"/>
    <s v="DF20227276883"/>
    <x v="16"/>
    <x v="11"/>
    <s v="AARON HUENCHUMIL"/>
    <s v="Camilo Ortuzar #5671 C dpto 11"/>
    <s v="Macul"/>
    <x v="0"/>
    <s v="Cumple"/>
    <s v="Cumple"/>
    <s v="No Aplica"/>
    <s v="No Aplica"/>
    <s v="Cumple"/>
    <s v="Cumple"/>
    <s v="No"/>
    <s v="S/N"/>
    <s v="S/N"/>
    <s v="No Aplica"/>
    <s v="No Aplica"/>
    <s v="No Aplica"/>
    <s v="Cumple"/>
    <s v="Cumple"/>
    <s v="1- Cliente no se encuentra en domicilio 2- Conserje de condominio al no estar cliente no permite acceso 3- Direccion asociada a incidencia no es correcta. AMERICO VESPUCIO 5671 C dpto 20 CORRECTA"/>
    <x v="0"/>
    <x v="0"/>
    <x v="1"/>
    <x v="0"/>
    <n v="0.5"/>
    <n v="0.5"/>
    <n v="0.5"/>
    <n v="0.5"/>
    <n v="0.5"/>
    <n v="0.5"/>
    <n v="0.25"/>
    <n v="0.25"/>
    <n v="0.5"/>
    <n v="0.5"/>
    <n v="0.5"/>
    <n v="1"/>
    <x v="0"/>
  </r>
  <r>
    <s v="1655130"/>
    <s v="207609022022143655"/>
    <s v="DF20227283988"/>
    <x v="16"/>
    <x v="30"/>
    <s v="Cristobal toro"/>
    <s v="Gamero 1954 A"/>
    <s v="Independencia"/>
    <x v="0"/>
    <s v="Cumple"/>
    <s v="Cumple"/>
    <s v="No Aplica"/>
    <s v="No Aplica"/>
    <s v="Cumple"/>
    <s v="Cumple"/>
    <s v="No"/>
    <s v="S/N"/>
    <s v="S/N"/>
    <s v="No Aplica"/>
    <s v="No Aplica"/>
    <s v="No Aplica"/>
    <s v="Cumple"/>
    <s v="Cumple"/>
    <s v="Sin acceso a blocks . Se visualisa desde afuera , numero de incidencia no concuerda con direccion de visita de personal de emergencia , ya que corresponde a la direccion 2 norte 892 , dptos ."/>
    <x v="0"/>
    <x v="0"/>
    <x v="1"/>
    <x v="0"/>
    <n v="0.5"/>
    <n v="0.5"/>
    <n v="0.5"/>
    <n v="0.5"/>
    <n v="0.5"/>
    <n v="0.5"/>
    <n v="0.25"/>
    <n v="0.25"/>
    <n v="0.5"/>
    <n v="0.5"/>
    <n v="0.5"/>
    <n v="1"/>
    <x v="1"/>
  </r>
  <r>
    <s v="1655126"/>
    <s v="207509022022143502"/>
    <s v="DF20227278582"/>
    <x v="16"/>
    <x v="5"/>
    <s v="AARON HUENCHUMIL"/>
    <s v="Las Papayas #5283"/>
    <s v="Macul"/>
    <x v="0"/>
    <s v="Cumple"/>
    <s v="Cumple"/>
    <s v="No Cumple"/>
    <s v="No Cumple"/>
    <s v="Cumple"/>
    <s v="Cumple"/>
    <s v="Si"/>
    <s v="Alfonso Vargas"/>
    <s v="S/N"/>
    <s v="Cumple"/>
    <s v="Cumple"/>
    <s v="Cumple"/>
    <s v="Cumple"/>
    <s v="Cumple"/>
    <s v="1- Cliente conforme con atencion de tecnicos  2- En informe de cuadrilla no declara ITM 25A en detallado de materiales utilizados"/>
    <x v="0"/>
    <x v="0"/>
    <x v="1"/>
    <x v="0"/>
    <n v="0.5"/>
    <n v="0.5"/>
    <n v="0"/>
    <n v="0"/>
    <n v="0.5"/>
    <n v="0.5"/>
    <n v="0.25"/>
    <n v="0.25"/>
    <n v="0.5"/>
    <n v="0.5"/>
    <n v="0.5"/>
    <n v="0.7"/>
    <x v="0"/>
  </r>
  <r>
    <s v="1655113"/>
    <s v="207609022022141543"/>
    <s v="DF20227282817"/>
    <x v="16"/>
    <x v="26"/>
    <s v="Cristobal toro"/>
    <s v="Gamero 1623"/>
    <s v="Independencia"/>
    <x v="0"/>
    <s v="Cumple"/>
    <s v="Cumple"/>
    <s v="No Aplica"/>
    <s v="No Aplica"/>
    <s v="Cumple"/>
    <s v="Cumple"/>
    <s v="Si"/>
    <s v="No da nombre"/>
    <s v="S/N"/>
    <s v="No Aplica"/>
    <s v="No Aplica"/>
    <s v="No Aplica"/>
    <s v="Cumple"/>
    <s v="No Cumple"/>
    <s v="Cliente indica que no tiene tiempo para atender inspeccion  . No entrega mas datos"/>
    <x v="0"/>
    <x v="0"/>
    <x v="1"/>
    <x v="0"/>
    <n v="0.5"/>
    <n v="0.5"/>
    <n v="0.5"/>
    <n v="0.5"/>
    <n v="0.5"/>
    <n v="0.5"/>
    <n v="0.25"/>
    <n v="0.25"/>
    <n v="0.5"/>
    <n v="0.5"/>
    <n v="0"/>
    <n v="0.9"/>
    <x v="1"/>
  </r>
  <r>
    <s v="1655089"/>
    <s v="207509022022133846"/>
    <s v="DF20227280379"/>
    <x v="16"/>
    <x v="16"/>
    <s v="AARON HUENCHUMIL"/>
    <s v="Buenaventura #3415"/>
    <s v="Macul"/>
    <x v="0"/>
    <s v="Cumple"/>
    <s v="Cumple"/>
    <s v="No Aplica"/>
    <s v="No Aplica"/>
    <s v="Cumple"/>
    <s v="Cumple"/>
    <s v="No"/>
    <s v="S/N"/>
    <s v="S/N"/>
    <s v="No Aplica"/>
    <s v="No Aplica"/>
    <s v="No Aplica"/>
    <s v="Cumple"/>
    <s v="Cumple"/>
    <s v="1- Falla fue despejada con exito, servicio en el sector normal"/>
    <x v="0"/>
    <x v="0"/>
    <x v="1"/>
    <x v="0"/>
    <n v="0.5"/>
    <n v="0.5"/>
    <n v="0.5"/>
    <n v="0.5"/>
    <n v="0.5"/>
    <n v="0.5"/>
    <n v="0.25"/>
    <n v="0.25"/>
    <n v="0.5"/>
    <n v="0.5"/>
    <n v="0.5"/>
    <n v="1"/>
    <x v="0"/>
  </r>
  <r>
    <s v="1655081"/>
    <s v="207609022022132906"/>
    <s v="DF20227281009"/>
    <x v="16"/>
    <x v="20"/>
    <s v="Cristobal toro"/>
    <s v="Domingo santa maria 1946"/>
    <s v="Independencia"/>
    <x v="0"/>
    <s v="Cumple"/>
    <s v="Cumple"/>
    <s v="No Aplica"/>
    <s v="No Aplica"/>
    <s v="Cumple"/>
    <s v="Cumple"/>
    <s v="Si"/>
    <s v="Carlos salinas"/>
    <s v="993310015"/>
    <s v="Cumple"/>
    <s v="Cumple"/>
    <s v="Cumple"/>
    <s v="Cumple"/>
    <s v="Cumple"/>
    <s v="Se verifica , sin mayor observacion"/>
    <x v="0"/>
    <x v="0"/>
    <x v="1"/>
    <x v="0"/>
    <n v="0.5"/>
    <n v="0.5"/>
    <n v="0.5"/>
    <n v="0.5"/>
    <n v="0.5"/>
    <n v="0.5"/>
    <n v="0.25"/>
    <n v="0.25"/>
    <n v="0.5"/>
    <n v="0.5"/>
    <n v="0.5"/>
    <n v="1"/>
    <x v="1"/>
  </r>
  <r>
    <s v="1655074"/>
    <s v="207509022022131556"/>
    <s v="DF20227279593"/>
    <x v="16"/>
    <x v="21"/>
    <s v="AARON HUENCHUMIL"/>
    <s v="Av. Americo Vespucio 5389 A depto 11"/>
    <s v="Macul"/>
    <x v="0"/>
    <s v="Cumple"/>
    <s v="Cumple"/>
    <s v="Cumple"/>
    <s v="Cumple"/>
    <s v="No Aplica"/>
    <s v="No Aplica"/>
    <s v="No"/>
    <s v="S/N"/>
    <s v="S/N"/>
    <s v="No Aplica"/>
    <s v="No Aplica"/>
    <s v="No Aplica"/>
    <s v="No Cumple"/>
    <s v="No Cumple"/>
    <s v="1- No pude tener acceso al lugar del trabajo. Departamentos tipo bloque sin timbre. 2- En informe de cuadrilla faltan fotografias del trabajo realizado"/>
    <x v="0"/>
    <x v="0"/>
    <x v="1"/>
    <x v="0"/>
    <n v="0.5"/>
    <n v="0.5"/>
    <n v="0.5"/>
    <n v="0.5"/>
    <n v="0.5"/>
    <n v="0.5"/>
    <n v="0.25"/>
    <n v="0.25"/>
    <n v="0.5"/>
    <n v="0"/>
    <n v="0"/>
    <n v="0.8"/>
    <x v="0"/>
  </r>
  <r>
    <s v="1655071"/>
    <s v="207609022022131221"/>
    <s v="DF20227277166"/>
    <x v="16"/>
    <x v="11"/>
    <s v="Cristobal toro"/>
    <s v="Domingo santa maria 1842"/>
    <s v="Independencia"/>
    <x v="0"/>
    <s v="Cumple"/>
    <s v="Cumple"/>
    <s v="No Aplica"/>
    <s v="No Aplica"/>
    <s v="Cumple"/>
    <s v="Cumple"/>
    <s v="No"/>
    <s v="S/N"/>
    <s v="S/N"/>
    <s v="No Aplica"/>
    <s v="No Aplica"/>
    <s v="No Aplica"/>
    <s v="Cumple"/>
    <s v="Cumple"/>
    <s v="Sin acceso a medidor , problema exterior"/>
    <x v="0"/>
    <x v="0"/>
    <x v="1"/>
    <x v="0"/>
    <n v="0.5"/>
    <n v="0.5"/>
    <n v="0.5"/>
    <n v="0.5"/>
    <n v="0.5"/>
    <n v="0.5"/>
    <n v="0.25"/>
    <n v="0.25"/>
    <n v="0.5"/>
    <n v="0.5"/>
    <n v="0.5"/>
    <n v="1"/>
    <x v="1"/>
  </r>
  <r>
    <s v="1655050"/>
    <s v="207609022022125214"/>
    <s v="DF20227285033"/>
    <x v="16"/>
    <x v="27"/>
    <s v="Cristobal toro"/>
    <s v="Capitan bynon"/>
    <s v="Independencia"/>
    <x v="0"/>
    <s v="Cumple"/>
    <s v="Cumple"/>
    <s v="No Aplica"/>
    <s v="No Aplica"/>
    <s v="Cumple"/>
    <s v="Cumple"/>
    <s v="No"/>
    <s v="S/N"/>
    <s v="S/N"/>
    <s v="No Aplica"/>
    <s v="No Aplica"/>
    <s v="No Aplica"/>
    <s v="Cumple"/>
    <s v="Cumple"/>
    <s v="Se verifica , sin moradores , sin mayor observacion"/>
    <x v="0"/>
    <x v="0"/>
    <x v="1"/>
    <x v="0"/>
    <n v="0.5"/>
    <n v="0.5"/>
    <n v="0.5"/>
    <n v="0.5"/>
    <n v="0.5"/>
    <n v="0.5"/>
    <n v="0.25"/>
    <n v="0.25"/>
    <n v="0.5"/>
    <n v="0.5"/>
    <n v="0.5"/>
    <n v="1"/>
    <x v="1"/>
  </r>
  <r>
    <s v="1655049"/>
    <s v="207509022022124838"/>
    <s v="DF20227278012"/>
    <x v="16"/>
    <x v="17"/>
    <s v="AARON HUENCHUMIL"/>
    <s v="Av. Americo Vespucio #4455 depto 808"/>
    <s v="Macul"/>
    <x v="0"/>
    <s v="Cumple"/>
    <s v="Cumple"/>
    <s v="Cumple"/>
    <s v="Cumple"/>
    <s v="Cumple"/>
    <s v="Cumple"/>
    <s v="Si"/>
    <s v="S/N"/>
    <s v="S/N"/>
    <s v="Cumple"/>
    <s v="Cumple"/>
    <s v="Cumple"/>
    <s v="No Cumple"/>
    <s v="Cumple Parcialmente"/>
    <s v="1- Cliente reclama que a pesar que esta con servicio electrico, tecnico el dia de la incidencia (mal contacto cable en ITM) le dio solucion provisoria ya que el medidor tenia ITM de 50A y tecnico instalo un ITM 32A porque no contaba con uno de la misma capacidad. 2- Faltan fotografias del trabajo realizado"/>
    <x v="0"/>
    <x v="0"/>
    <x v="1"/>
    <x v="0"/>
    <n v="0.5"/>
    <n v="0.5"/>
    <n v="0.5"/>
    <n v="0.5"/>
    <n v="0.5"/>
    <n v="0.5"/>
    <n v="0.25"/>
    <n v="0.25"/>
    <n v="0.5"/>
    <n v="0"/>
    <n v="0.17499999999999999"/>
    <n v="0.83500000000000008"/>
    <x v="0"/>
  </r>
  <r>
    <s v="1655036"/>
    <s v="207509022022121548"/>
    <s v="DF20227279466"/>
    <x v="16"/>
    <x v="21"/>
    <s v="AARON HUENCHUMIL"/>
    <s v="Pasaje 9 #4889"/>
    <s v="Macul"/>
    <x v="0"/>
    <s v="Cumple"/>
    <s v="Cumple"/>
    <s v="Cumple"/>
    <s v="Cumple"/>
    <s v="Cumple"/>
    <s v="Cumple"/>
    <s v="Si"/>
    <s v="S/N"/>
    <s v="S/N"/>
    <s v="Cumple"/>
    <s v="Cumple"/>
    <s v="Cumple"/>
    <s v="Cumple"/>
    <s v="Cumple"/>
    <s v="1- Domicilio se encuentra en obra, maestro trabajando en lugar fue quien recibio al personal y efectivamente si existio un aumento de potencia de ITM 10A a 16A"/>
    <x v="0"/>
    <x v="0"/>
    <x v="1"/>
    <x v="0"/>
    <n v="0.5"/>
    <n v="0.5"/>
    <n v="0.5"/>
    <n v="0.5"/>
    <n v="0.5"/>
    <n v="0.5"/>
    <n v="0.25"/>
    <n v="0.25"/>
    <n v="0.5"/>
    <n v="0.5"/>
    <n v="0.5"/>
    <n v="1"/>
    <x v="0"/>
  </r>
  <r>
    <s v="1655034"/>
    <s v="207609022022121521"/>
    <s v="DF20227285247"/>
    <x v="16"/>
    <x v="27"/>
    <s v="Cristobal toro"/>
    <s v="Chillan 2595"/>
    <s v="Independencia"/>
    <x v="0"/>
    <s v="Cumple"/>
    <s v="Cumple"/>
    <s v="No Cumple"/>
    <s v="No Cumple"/>
    <s v="Cumple"/>
    <s v="Cumple"/>
    <s v="Si"/>
    <s v="Pascual aguilar"/>
    <s v="920675047"/>
    <s v="Cumple"/>
    <s v="Cumple"/>
    <s v="Cumple"/>
    <s v="Cumple"/>
    <s v="Cumple"/>
    <s v="Se verifica sin mayor observacion"/>
    <x v="0"/>
    <x v="0"/>
    <x v="1"/>
    <x v="0"/>
    <n v="0.5"/>
    <n v="0.5"/>
    <n v="0"/>
    <n v="0"/>
    <n v="0.5"/>
    <n v="0.5"/>
    <n v="0.25"/>
    <n v="0.25"/>
    <n v="0.5"/>
    <n v="0.5"/>
    <n v="0.5"/>
    <n v="0.7"/>
    <x v="1"/>
  </r>
  <r>
    <s v="1655018"/>
    <s v="207609022022115044"/>
    <s v="DF20227283786"/>
    <x v="16"/>
    <x v="24"/>
    <s v="Cristobal toro"/>
    <s v="5 de mayo 2463"/>
    <s v="Independencia"/>
    <x v="0"/>
    <s v="Cumple"/>
    <s v="Cumple"/>
    <s v="No Aplica"/>
    <s v="No Aplica"/>
    <s v="Cumple"/>
    <s v="Cumple"/>
    <s v="No"/>
    <s v="S/N"/>
    <s v="S/N"/>
    <s v="No Aplica"/>
    <s v="No Aplica"/>
    <s v="No Aplica"/>
    <s v="Cumple"/>
    <s v="No Cumple"/>
    <s v="Sin moradores , sin mayor observacion"/>
    <x v="0"/>
    <x v="0"/>
    <x v="1"/>
    <x v="0"/>
    <n v="0.5"/>
    <n v="0.5"/>
    <n v="0.5"/>
    <n v="0.5"/>
    <n v="0.5"/>
    <n v="0.5"/>
    <n v="0.25"/>
    <n v="0.25"/>
    <n v="0.5"/>
    <n v="0.5"/>
    <n v="0"/>
    <n v="0.9"/>
    <x v="1"/>
  </r>
  <r>
    <s v="1654989"/>
    <s v="207509022022111930"/>
    <s v="DF20227280410"/>
    <x v="16"/>
    <x v="16"/>
    <s v="AARON HUENCHUMIL"/>
    <s v="Pedro de Valdivia #6921 23C"/>
    <s v="Macul"/>
    <x v="0"/>
    <s v="Cumple"/>
    <s v="Cumple"/>
    <s v="No Cumple"/>
    <s v="No Cumple"/>
    <s v="Cumple"/>
    <s v="Cumple"/>
    <s v="No"/>
    <s v="S/N"/>
    <s v="S/N"/>
    <s v="No Aplica"/>
    <s v="No Aplica"/>
    <s v="No Aplica"/>
    <s v="Cumple"/>
    <s v="Cumple"/>
    <s v="1- Cliente no se encuentra en domicilio 2- En informe cuadrilla no declara material utilizado, en descripcion de trabajo menciona 25 mt concentrico 2x6mm."/>
    <x v="0"/>
    <x v="0"/>
    <x v="1"/>
    <x v="0"/>
    <n v="0.5"/>
    <n v="0.5"/>
    <n v="0"/>
    <n v="0"/>
    <n v="0.5"/>
    <n v="0.5"/>
    <n v="0.25"/>
    <n v="0.25"/>
    <n v="0.5"/>
    <n v="0.5"/>
    <n v="0.5"/>
    <n v="0.7"/>
    <x v="0"/>
  </r>
  <r>
    <s v="1654977"/>
    <s v="207509022022105642"/>
    <s v="DF20227280288"/>
    <x v="16"/>
    <x v="16"/>
    <s v="AARON HUENCHUMIL"/>
    <s v="Pedro de Valdivia #6936"/>
    <s v="Macul"/>
    <x v="0"/>
    <s v="Cumple"/>
    <s v="Cumple"/>
    <s v="Cumple"/>
    <s v="Cumple"/>
    <s v="Cumple"/>
    <s v="Cumple"/>
    <s v="Si"/>
    <s v="S/N"/>
    <s v="S/N"/>
    <s v="Cumple"/>
    <s v="Cumple"/>
    <s v="Cumple"/>
    <s v="Cumple"/>
    <s v="Cumple"/>
    <s v="1- Clientes del sector conformes con atencion, ya que fueron 4 clientes afectados, por un poste chocado y corte de lineas."/>
    <x v="0"/>
    <x v="0"/>
    <x v="1"/>
    <x v="0"/>
    <n v="0.5"/>
    <n v="0.5"/>
    <n v="0.5"/>
    <n v="0.5"/>
    <n v="0.5"/>
    <n v="0.5"/>
    <n v="0.25"/>
    <n v="0.25"/>
    <n v="0.5"/>
    <n v="0.5"/>
    <n v="0.5"/>
    <n v="1"/>
    <x v="0"/>
  </r>
  <r>
    <s v="1654975"/>
    <s v="207609022022105557"/>
    <s v="DF20227284017"/>
    <x v="16"/>
    <x v="30"/>
    <s v="Cristobal toro"/>
    <s v="Nueva uno 1736"/>
    <s v="Independencia"/>
    <x v="0"/>
    <s v="Cumple"/>
    <s v="Cumple"/>
    <s v="No Cumple"/>
    <s v="No Cumple"/>
    <s v="Cumple"/>
    <s v="Cumple"/>
    <s v="No"/>
    <s v="S/N"/>
    <s v="S/N"/>
    <s v="No Aplica"/>
    <s v="No Aplica"/>
    <s v="No Aplica"/>
    <s v="Cumple"/>
    <s v="Cumple"/>
    <s v="Se verifica , problema externo , sin moradores . Sin mayor observacion"/>
    <x v="0"/>
    <x v="0"/>
    <x v="1"/>
    <x v="0"/>
    <n v="0.5"/>
    <n v="0.5"/>
    <n v="0"/>
    <n v="0"/>
    <n v="0.5"/>
    <n v="0.5"/>
    <n v="0.25"/>
    <n v="0.25"/>
    <n v="0.5"/>
    <n v="0.5"/>
    <n v="0.5"/>
    <n v="0.7"/>
    <x v="1"/>
  </r>
  <r>
    <s v="1654971"/>
    <s v="207509022022104745"/>
    <s v="DF20227280175"/>
    <x v="16"/>
    <x v="16"/>
    <s v="AARON HUENCHUMIL"/>
    <s v="Av. Pedro de Valdivia #6931"/>
    <s v="Macul"/>
    <x v="0"/>
    <s v="Cumple"/>
    <s v="Cumple"/>
    <s v="No Aplica"/>
    <s v="No Aplica"/>
    <s v="Cumple"/>
    <s v="Cumple"/>
    <s v="No"/>
    <s v="S/N"/>
    <s v="S/N"/>
    <s v="No Aplica"/>
    <s v="No Aplica"/>
    <s v="No Aplica"/>
    <s v="Cumple"/>
    <s v="Cumple"/>
    <s v="1- Poste ya se encuentra regularizado, con suministro electrico habilitado y en funcionamiento normal"/>
    <x v="0"/>
    <x v="0"/>
    <x v="1"/>
    <x v="0"/>
    <n v="0.5"/>
    <n v="0.5"/>
    <n v="0.5"/>
    <n v="0.5"/>
    <n v="0.5"/>
    <n v="0.5"/>
    <n v="0.25"/>
    <n v="0.25"/>
    <n v="0.5"/>
    <n v="0.5"/>
    <n v="0.5"/>
    <n v="1"/>
    <x v="0"/>
  </r>
  <r>
    <s v="1654952"/>
    <s v="207509022022101734"/>
    <s v="DF20227278072"/>
    <x v="16"/>
    <x v="17"/>
    <s v="AARON HUENCHUMIL"/>
    <s v="Padre Mariano Chaparro #3501"/>
    <s v="Macul"/>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54943"/>
    <s v="207609022022100146"/>
    <s v="DF20227274850"/>
    <x v="16"/>
    <x v="9"/>
    <s v="Cristobal toro"/>
    <s v="Caletera panamericana , carlos medina"/>
    <s v="Independencia"/>
    <x v="0"/>
    <s v="Cumple"/>
    <s v="Cumple"/>
    <s v="No Aplica"/>
    <s v="No Aplica"/>
    <s v="Cumple"/>
    <s v="Cumple"/>
    <s v="No"/>
    <s v="S/N"/>
    <s v="S/N"/>
    <s v="No Aplica"/>
    <s v="No Aplica"/>
    <s v="No Aplica"/>
    <s v="Cumple"/>
    <s v="Cumple"/>
    <s v="Se verifica  ,sin mayor observacion"/>
    <x v="0"/>
    <x v="0"/>
    <x v="1"/>
    <x v="0"/>
    <n v="0.5"/>
    <n v="0.5"/>
    <n v="0.5"/>
    <n v="0.5"/>
    <n v="0.5"/>
    <n v="0.5"/>
    <n v="0.25"/>
    <n v="0.25"/>
    <n v="0.5"/>
    <n v="0.5"/>
    <n v="0.5"/>
    <n v="1"/>
    <x v="1"/>
  </r>
  <r>
    <s v="1659828"/>
    <s v="207611022022110600"/>
    <s v="DF20227274251"/>
    <x v="17"/>
    <x v="18"/>
    <s v="Cristobal toro"/>
    <s v="Nueva cuatro 1009"/>
    <s v="Independencia"/>
    <x v="0"/>
    <s v="Cumple"/>
    <s v="Cumple"/>
    <s v="No Aplica"/>
    <s v="No Aplica"/>
    <s v="Cumple"/>
    <s v="Cumple"/>
    <s v="No"/>
    <s v="S/N"/>
    <s v="S/N"/>
    <s v="No Aplica"/>
    <s v="No Aplica"/>
    <s v="No Aplica"/>
    <s v="Cumple"/>
    <s v="Cumple"/>
    <s v="Sin moradores , sin mas observaciones"/>
    <x v="0"/>
    <x v="0"/>
    <x v="1"/>
    <x v="0"/>
    <n v="0.5"/>
    <n v="0.5"/>
    <n v="0.5"/>
    <n v="0.5"/>
    <n v="0.5"/>
    <n v="0.5"/>
    <n v="0.25"/>
    <n v="0.25"/>
    <n v="0.5"/>
    <n v="0.5"/>
    <n v="0.5"/>
    <n v="1"/>
    <x v="1"/>
  </r>
  <r>
    <s v="1658467"/>
    <s v="207610022022163856"/>
    <s v="DF20227276209"/>
    <x v="17"/>
    <x v="7"/>
    <s v="Cristobal toro"/>
    <s v="Ley 1838  787"/>
    <s v="Independencia"/>
    <x v="0"/>
    <s v="Cumple"/>
    <s v="Cumple"/>
    <s v="No Aplica"/>
    <s v="No Aplica"/>
    <s v="Cumple"/>
    <s v="Cumple"/>
    <s v="No"/>
    <s v="S/N"/>
    <s v="S/N"/>
    <s v="No Aplica"/>
    <s v="No Aplica"/>
    <s v="No Aplica"/>
    <s v="Cumple"/>
    <s v="Cumple"/>
    <s v="Sin moradores , sin mayor observacion"/>
    <x v="0"/>
    <x v="0"/>
    <x v="1"/>
    <x v="0"/>
    <n v="0.5"/>
    <n v="0.5"/>
    <n v="0.5"/>
    <n v="0.5"/>
    <n v="0.5"/>
    <n v="0.5"/>
    <n v="0.25"/>
    <n v="0.25"/>
    <n v="0.5"/>
    <n v="0.5"/>
    <n v="0.5"/>
    <n v="1"/>
    <x v="1"/>
  </r>
  <r>
    <s v="1658432"/>
    <s v="207510022022154000"/>
    <s v="DF20227280472"/>
    <x v="17"/>
    <x v="16"/>
    <s v="AARON HUENCHUMIL"/>
    <s v="Brown Sur #2285"/>
    <s v="Macul"/>
    <x v="0"/>
    <s v="Cumple"/>
    <s v="Cumple"/>
    <s v="No Aplica"/>
    <s v="No Aplica"/>
    <s v="Cumple"/>
    <s v="Cumple"/>
    <s v="No"/>
    <s v="S/N"/>
    <s v="S/N"/>
    <s v="No Aplica"/>
    <s v="No Aplica"/>
    <s v="No Aplica"/>
    <s v="Cumple"/>
    <s v="Cumple"/>
    <s v="1- Direccion asociada a N° de incidencia no corresponde. Direccion correcta es calle AUCOPUJO. 2- Lugar corresponde a sede de club deportivo. No se encuentea nadie en lugar"/>
    <x v="0"/>
    <x v="0"/>
    <x v="1"/>
    <x v="0"/>
    <n v="0.5"/>
    <n v="0.5"/>
    <n v="0.5"/>
    <n v="0.5"/>
    <n v="0.5"/>
    <n v="0.5"/>
    <n v="0.25"/>
    <n v="0.25"/>
    <n v="0.5"/>
    <n v="0.5"/>
    <n v="0.5"/>
    <n v="1"/>
    <x v="0"/>
  </r>
  <r>
    <s v="1658423"/>
    <s v="207510022022152356"/>
    <s v="DF20227280262"/>
    <x v="17"/>
    <x v="16"/>
    <s v="AARON HUENCHUMIL"/>
    <s v="Max Jara #4070 LL"/>
    <s v="Macul"/>
    <x v="0"/>
    <s v="Cumple"/>
    <s v="Cumple"/>
    <s v="Cumple"/>
    <s v="Cumple"/>
    <s v="Cumple"/>
    <s v="Cumple"/>
    <s v="No"/>
    <s v="S/N"/>
    <s v="S/N"/>
    <s v="No Aplica"/>
    <s v="No Aplica"/>
    <s v="No Aplica"/>
    <s v="No Cumple"/>
    <s v="No Cumple"/>
    <s v="1- Sector muy conflictivo y hostil. Cuadrilla de tecnicos no pudieron tomar fotografias por mismo motivo"/>
    <x v="0"/>
    <x v="0"/>
    <x v="1"/>
    <x v="0"/>
    <n v="0.5"/>
    <n v="0.5"/>
    <n v="0.5"/>
    <n v="0.5"/>
    <n v="0.5"/>
    <n v="0.5"/>
    <n v="0.25"/>
    <n v="0.25"/>
    <n v="0.5"/>
    <n v="0"/>
    <n v="0"/>
    <n v="0.8"/>
    <x v="0"/>
  </r>
  <r>
    <s v="1658415"/>
    <s v="207510022022150819"/>
    <s v="DF20227280040"/>
    <x v="17"/>
    <x v="16"/>
    <s v="AARON HUENCHUMIL"/>
    <s v="Santa Julia #2354"/>
    <s v="Macul"/>
    <x v="0"/>
    <s v="Cumple"/>
    <s v="Cumple"/>
    <s v="No Aplica"/>
    <s v="No Aplica"/>
    <s v="Cumple"/>
    <s v="Cumple"/>
    <s v="No"/>
    <s v="S/N"/>
    <s v="S/N"/>
    <s v="No Aplica"/>
    <s v="No Aplica"/>
    <s v="No Aplica"/>
    <s v="Cumple"/>
    <s v="Cumple"/>
    <s v="1- No se encontraba nadie en jardin infantil  2- Se adjunta fotografia donde muestra solucion provisoria en union en la acometida cerca de de caja DAE  3- caja DAE abierta 4- altura de acometida esta extremadamente baja"/>
    <x v="0"/>
    <x v="0"/>
    <x v="1"/>
    <x v="0"/>
    <n v="0.5"/>
    <n v="0.5"/>
    <n v="0.5"/>
    <n v="0.5"/>
    <n v="0.5"/>
    <n v="0.5"/>
    <n v="0.25"/>
    <n v="0.25"/>
    <n v="0.5"/>
    <n v="0.5"/>
    <n v="0.5"/>
    <n v="1"/>
    <x v="0"/>
  </r>
  <r>
    <s v="1658406"/>
    <s v="207610022022145605"/>
    <s v="DF20227285446"/>
    <x v="17"/>
    <x v="27"/>
    <s v="Cristobal toro"/>
    <s v="Huanuco 2365"/>
    <s v="Independencia"/>
    <x v="0"/>
    <s v="Cumple"/>
    <s v="Cumple"/>
    <s v="No Aplica"/>
    <s v="No Aplica"/>
    <s v="Cumple"/>
    <s v="Cumple"/>
    <s v="No"/>
    <s v="S/N"/>
    <s v="S/N"/>
    <s v="No Aplica"/>
    <s v="No Aplica"/>
    <s v="No Aplica"/>
    <s v="Cumple Parcialmente"/>
    <s v="No Cumple"/>
    <s v="Sin moradores , sin mayor observacion"/>
    <x v="0"/>
    <x v="0"/>
    <x v="1"/>
    <x v="0"/>
    <n v="0.5"/>
    <n v="0.5"/>
    <n v="0.5"/>
    <n v="0.5"/>
    <n v="0.5"/>
    <n v="0.5"/>
    <n v="0.25"/>
    <n v="0.25"/>
    <n v="0.5"/>
    <n v="0.17499999999999999"/>
    <n v="0"/>
    <n v="0.83500000000000008"/>
    <x v="1"/>
  </r>
  <r>
    <s v="1658395"/>
    <s v="207610022022144157"/>
    <s v="DF20227283278"/>
    <x v="17"/>
    <x v="24"/>
    <s v="Cristobal toro"/>
    <s v="Guanaco 2152 casa A"/>
    <s v="Independencia"/>
    <x v="0"/>
    <s v="Cumple"/>
    <s v="Cumple"/>
    <s v="No Cumple"/>
    <s v="No Cumple"/>
    <s v="Cumple"/>
    <s v="Cumple"/>
    <s v="Si"/>
    <s v="Clara carrasco"/>
    <s v="S/N"/>
    <s v="Cumple"/>
    <s v="Cumple"/>
    <s v="Cumple"/>
    <s v="Cumple"/>
    <s v="Cumple"/>
    <s v="Cliente no entrega fono , sin mayor observacion"/>
    <x v="0"/>
    <x v="0"/>
    <x v="1"/>
    <x v="0"/>
    <n v="0.5"/>
    <n v="0.5"/>
    <n v="0"/>
    <n v="0"/>
    <n v="0.5"/>
    <n v="0.5"/>
    <n v="0.25"/>
    <n v="0.25"/>
    <n v="0.5"/>
    <n v="0.5"/>
    <n v="0.5"/>
    <n v="0.7"/>
    <x v="1"/>
  </r>
  <r>
    <s v="1658377"/>
    <s v="207610022022142117"/>
    <s v="DF20227272078"/>
    <x v="17"/>
    <x v="3"/>
    <s v="Cristobal toro"/>
    <s v="Independencia 2249"/>
    <s v="Independencia"/>
    <x v="0"/>
    <s v="Cumple"/>
    <s v="Cumple"/>
    <s v="No Aplica"/>
    <s v="No Aplica"/>
    <s v="Cumple"/>
    <s v="Cumple"/>
    <s v="No"/>
    <s v="S/N"/>
    <s v="S/N"/>
    <s v="No Aplica"/>
    <s v="No Aplica"/>
    <s v="No Aplica"/>
    <s v="Cumple"/>
    <s v="Cumple"/>
    <s v="Sin moradores , local comercial"/>
    <x v="0"/>
    <x v="0"/>
    <x v="1"/>
    <x v="0"/>
    <n v="0.5"/>
    <n v="0.5"/>
    <n v="0.5"/>
    <n v="0.5"/>
    <n v="0.5"/>
    <n v="0.5"/>
    <n v="0.25"/>
    <n v="0.25"/>
    <n v="0.5"/>
    <n v="0.5"/>
    <n v="0.5"/>
    <n v="1"/>
    <x v="1"/>
  </r>
  <r>
    <s v="1658084"/>
    <s v="207610022022134618"/>
    <s v="DF20227285330"/>
    <x v="17"/>
    <x v="27"/>
    <s v="Cristobal toro"/>
    <s v="San rafael 2714"/>
    <s v="Independencia"/>
    <x v="0"/>
    <s v="Cumple"/>
    <s v="Cumple"/>
    <s v="No Aplica"/>
    <s v="No Aplica"/>
    <s v="Cumple"/>
    <s v="Cumple"/>
    <s v="No"/>
    <s v="S/N"/>
    <s v="S/N"/>
    <s v="No Aplica"/>
    <s v="No Aplica"/>
    <s v="No Aplica"/>
    <s v="No Cumple"/>
    <s v="No Cumple"/>
    <s v="Personal emergencia no incluye fotografias asociadas a trabajo realizado , sin moradores domicilio"/>
    <x v="0"/>
    <x v="0"/>
    <x v="1"/>
    <x v="0"/>
    <n v="0.5"/>
    <n v="0.5"/>
    <n v="0.5"/>
    <n v="0.5"/>
    <n v="0.5"/>
    <n v="0.5"/>
    <n v="0.25"/>
    <n v="0.25"/>
    <n v="0.5"/>
    <n v="0"/>
    <n v="0"/>
    <n v="0.8"/>
    <x v="1"/>
  </r>
  <r>
    <s v="1657995"/>
    <s v="207510022022133614"/>
    <s v="DF20227279571"/>
    <x v="17"/>
    <x v="21"/>
    <s v="AARON HUENCHUMIL"/>
    <s v="Palquin #3796"/>
    <s v="Macul"/>
    <x v="0"/>
    <s v="Cumple"/>
    <s v="Cumple"/>
    <s v="No Aplica"/>
    <s v="No Aplica"/>
    <s v="Cumple"/>
    <s v="Cumple"/>
    <s v="Si"/>
    <s v="S/N"/>
    <s v="S/N"/>
    <s v="Cumple"/>
    <s v="Cumple"/>
    <s v="Cumple"/>
    <s v="Cumple"/>
    <s v="Cumple"/>
    <s v="1- Cableado bien templado y suministrando servicio electrico normalmente 2- Cliente conforme con rapida atencion"/>
    <x v="0"/>
    <x v="0"/>
    <x v="1"/>
    <x v="0"/>
    <n v="0.5"/>
    <n v="0.5"/>
    <n v="0.5"/>
    <n v="0.5"/>
    <n v="0.5"/>
    <n v="0.5"/>
    <n v="0.25"/>
    <n v="0.25"/>
    <n v="0.5"/>
    <n v="0.5"/>
    <n v="0.5"/>
    <n v="1"/>
    <x v="0"/>
  </r>
  <r>
    <s v="1657990"/>
    <s v="207610022022132818"/>
    <s v="DF20227276287"/>
    <x v="17"/>
    <x v="7"/>
    <s v="Cristobal toro"/>
    <s v="Fermin vivaceta 2838 A"/>
    <s v="Independencia"/>
    <x v="0"/>
    <s v="Cumple"/>
    <s v="Cumple"/>
    <s v="No Aplica"/>
    <s v="No Aplica"/>
    <s v="Cumple"/>
    <s v="Cumple"/>
    <s v="No"/>
    <s v="S/N"/>
    <s v="S/N"/>
    <s v="No Aplica"/>
    <s v="No Aplica"/>
    <s v="No Aplica"/>
    <s v="Cumple"/>
    <s v="Cumple"/>
    <s v="Local comercial cerrado , sin moradores , sin mayor observacion"/>
    <x v="0"/>
    <x v="0"/>
    <x v="1"/>
    <x v="0"/>
    <n v="0.5"/>
    <n v="0.5"/>
    <n v="0.5"/>
    <n v="0.5"/>
    <n v="0.5"/>
    <n v="0.5"/>
    <n v="0.25"/>
    <n v="0.25"/>
    <n v="0.5"/>
    <n v="0.5"/>
    <n v="0.5"/>
    <n v="1"/>
    <x v="1"/>
  </r>
  <r>
    <s v="1657983"/>
    <s v="207610022022132317"/>
    <s v="DF20227285310"/>
    <x v="17"/>
    <x v="27"/>
    <s v="Cristobal toro"/>
    <s v="3 de diciembre 2943"/>
    <s v="Independencia"/>
    <x v="0"/>
    <s v="Cumple"/>
    <s v="Cumple"/>
    <s v="No Aplica"/>
    <s v="No Aplica"/>
    <s v="Cumple"/>
    <s v="Cumple"/>
    <s v="No"/>
    <s v="S/N"/>
    <s v="S/N"/>
    <s v="No Aplica"/>
    <s v="No Aplica"/>
    <s v="No Aplica"/>
    <s v="Cumple"/>
    <s v="Cumple"/>
    <s v="Sin moradores , sin mas observacion"/>
    <x v="0"/>
    <x v="0"/>
    <x v="1"/>
    <x v="0"/>
    <n v="0.5"/>
    <n v="0.5"/>
    <n v="0.5"/>
    <n v="0.5"/>
    <n v="0.5"/>
    <n v="0.5"/>
    <n v="0.25"/>
    <n v="0.25"/>
    <n v="0.5"/>
    <n v="0.5"/>
    <n v="0.5"/>
    <n v="1"/>
    <x v="1"/>
  </r>
  <r>
    <s v="1657979"/>
    <s v="207510022022131017"/>
    <s v="DF20227278888"/>
    <x v="17"/>
    <x v="10"/>
    <s v="AARON HUENCHUMIL"/>
    <s v="Av. Marathon #2602"/>
    <s v="Macul"/>
    <x v="0"/>
    <s v="Cumple"/>
    <s v="Cumple"/>
    <s v="No Aplica"/>
    <s v="No Aplica"/>
    <s v="No Cumple"/>
    <s v="Cumple"/>
    <s v="No"/>
    <s v="S/N"/>
    <s v="S/N"/>
    <s v="No Aplica"/>
    <s v="No Aplica"/>
    <s v="No Aplica"/>
    <s v="Cumple"/>
    <s v="No Cumple"/>
    <s v="1- Cliente no se encuentra en domicilio 2- Acometidas se ven bien templadas.  3- Trabajo de podas aun estan ramas en el lugar"/>
    <x v="0"/>
    <x v="0"/>
    <x v="1"/>
    <x v="0"/>
    <n v="0.5"/>
    <n v="0.5"/>
    <n v="0.5"/>
    <n v="0.5"/>
    <n v="0"/>
    <n v="0.5"/>
    <n v="0.25"/>
    <n v="0.25"/>
    <n v="0.5"/>
    <n v="0.5"/>
    <n v="0"/>
    <n v="0.82499999999999996"/>
    <x v="0"/>
  </r>
  <r>
    <s v="1657976"/>
    <s v="207510022022130004"/>
    <s v="DF20227278400"/>
    <x v="17"/>
    <x v="6"/>
    <s v="AARON HUENCHUMIL"/>
    <s v="Ocho Norte #2240"/>
    <s v="Macul"/>
    <x v="0"/>
    <s v="Cumple"/>
    <s v="Cumple"/>
    <s v="No Aplica"/>
    <s v="No Aplica"/>
    <s v="Cumple"/>
    <s v="Cumple"/>
    <s v="Si"/>
    <s v="S/N"/>
    <s v="S/N"/>
    <s v="Cumple"/>
    <s v="Cumple"/>
    <s v="Cumple"/>
    <s v="Cumple"/>
    <s v="Cumple"/>
    <s v="1- Acometidas se encuentran bien templadas entregando servicio electrico normal"/>
    <x v="0"/>
    <x v="0"/>
    <x v="1"/>
    <x v="0"/>
    <n v="0.5"/>
    <n v="0.5"/>
    <n v="0.5"/>
    <n v="0.5"/>
    <n v="0.5"/>
    <n v="0.5"/>
    <n v="0.25"/>
    <n v="0.25"/>
    <n v="0.5"/>
    <n v="0.5"/>
    <n v="0.5"/>
    <n v="1"/>
    <x v="0"/>
  </r>
  <r>
    <s v="1657962"/>
    <s v="207510022022122748"/>
    <s v="DF20227277605"/>
    <x v="17"/>
    <x v="13"/>
    <s v="AARON HUENCHUMIL"/>
    <s v="Exequiel Fernandez #2792"/>
    <s v="Macul"/>
    <x v="0"/>
    <s v="Cumple"/>
    <s v="Cumple"/>
    <s v="No Aplica"/>
    <s v="No Aplica"/>
    <s v="Cumple"/>
    <s v="Cumple"/>
    <s v="Si"/>
    <s v="S/N"/>
    <s v="S/N"/>
    <s v="Cumple"/>
    <s v="Cumple"/>
    <s v="Cumple"/>
    <s v="Cumple"/>
    <s v="Cumple"/>
    <s v="1- Cableado telefonico ya se encuentra templado, cableado electrico sin problemas de altura. 2- Poste debe programarse para cambio ya que presenta condicion de desprendimiento de material en la base"/>
    <x v="0"/>
    <x v="0"/>
    <x v="1"/>
    <x v="0"/>
    <n v="0.5"/>
    <n v="0.5"/>
    <n v="0.5"/>
    <n v="0.5"/>
    <n v="0.5"/>
    <n v="0.5"/>
    <n v="0.25"/>
    <n v="0.25"/>
    <n v="0.5"/>
    <n v="0.5"/>
    <n v="0.5"/>
    <n v="1"/>
    <x v="0"/>
  </r>
  <r>
    <s v="1657633"/>
    <s v="207510022022120715"/>
    <s v="DF20227277890"/>
    <x v="17"/>
    <x v="17"/>
    <s v="AARON HUENCHUMIL"/>
    <s v="Los Platanos #3802"/>
    <s v="Macul"/>
    <x v="0"/>
    <s v="Cumple"/>
    <s v="Cumple"/>
    <s v="No Aplica"/>
    <s v="No Aplica"/>
    <s v="Cumple"/>
    <s v="Cumple"/>
    <s v="No"/>
    <s v="S/N"/>
    <s v="S/N"/>
    <s v="No Aplica"/>
    <s v="No Aplica"/>
    <s v="No Aplica"/>
    <s v="Cumple"/>
    <s v="Cumple"/>
    <s v="1- Cliente no se encuentra en domicilio 2- Acometida ya se encuentra bien templada y cliente con servicio normalizado"/>
    <x v="0"/>
    <x v="0"/>
    <x v="1"/>
    <x v="0"/>
    <n v="0.5"/>
    <n v="0.5"/>
    <n v="0.5"/>
    <n v="0.5"/>
    <n v="0.5"/>
    <n v="0.5"/>
    <n v="0.25"/>
    <n v="0.25"/>
    <n v="0.5"/>
    <n v="0.5"/>
    <n v="0.5"/>
    <n v="1"/>
    <x v="0"/>
  </r>
  <r>
    <s v="1657622"/>
    <s v="207510022022115543"/>
    <s v="DF20227279442"/>
    <x v="17"/>
    <x v="21"/>
    <s v="AARON HUENCHUMIL"/>
    <s v="Los Ombues #3072"/>
    <s v="Macul"/>
    <x v="0"/>
    <s v="Cumple"/>
    <s v="Cumple"/>
    <s v="Cumple"/>
    <s v="Cumple"/>
    <s v="Cumple"/>
    <s v="Cumple"/>
    <s v="Si"/>
    <s v="S/N"/>
    <s v="S/N"/>
    <s v="Cumple"/>
    <s v="Cumple"/>
    <s v="Cumple"/>
    <s v="Cumple"/>
    <s v="Cumple"/>
    <s v="1- Cliente queda conforme con atencion de cuadrilla tecnica, pero no permite acceso a dlmicilio para verificar trabajo en medidor"/>
    <x v="0"/>
    <x v="0"/>
    <x v="1"/>
    <x v="0"/>
    <n v="0.5"/>
    <n v="0.5"/>
    <n v="0.5"/>
    <n v="0.5"/>
    <n v="0.5"/>
    <n v="0.5"/>
    <n v="0.25"/>
    <n v="0.25"/>
    <n v="0.5"/>
    <n v="0.5"/>
    <n v="0.5"/>
    <n v="1"/>
    <x v="0"/>
  </r>
  <r>
    <s v="1657619"/>
    <s v="207610022022115040"/>
    <s v="DF20227285085"/>
    <x v="17"/>
    <x v="27"/>
    <s v="Cristobal toro"/>
    <s v="Padre las casas 2394"/>
    <s v="Independencia"/>
    <x v="0"/>
    <s v="Cumple"/>
    <s v="Cumple"/>
    <s v="No Aplica"/>
    <s v="No Aplica"/>
    <s v="Cumple"/>
    <s v="Cumple"/>
    <s v="No"/>
    <s v="S/N"/>
    <s v="S/N"/>
    <s v="No Aplica"/>
    <s v="No Aplica"/>
    <s v="No Aplica"/>
    <s v="Cumple"/>
    <s v="Cumple"/>
    <s v="Numero de incidencia no corresponde a direccion de visita de personal de emergencia , la direccion visitada es cronista gongora 1359 . Sin mas observacion"/>
    <x v="0"/>
    <x v="0"/>
    <x v="1"/>
    <x v="0"/>
    <n v="0.5"/>
    <n v="0.5"/>
    <n v="0.5"/>
    <n v="0.5"/>
    <n v="0.5"/>
    <n v="0.5"/>
    <n v="0.25"/>
    <n v="0.25"/>
    <n v="0.5"/>
    <n v="0.5"/>
    <n v="0.5"/>
    <n v="1"/>
    <x v="1"/>
  </r>
  <r>
    <s v="1657612"/>
    <s v="207510022022113224"/>
    <s v="DF20227278719"/>
    <x v="17"/>
    <x v="5"/>
    <s v="AARON HUENCHUMIL"/>
    <s v="Los Clarines #3051 dpto 602"/>
    <s v="Macul"/>
    <x v="0"/>
    <s v="Cumple"/>
    <s v="Cumple"/>
    <s v="No Aplica"/>
    <s v="No Aplica"/>
    <s v="Cumple"/>
    <s v="Cumple"/>
    <s v="No"/>
    <s v="S/N"/>
    <s v="S/N"/>
    <s v="No Aplica"/>
    <s v="No Aplica"/>
    <s v="No Aplica"/>
    <s v="No Cumple"/>
    <s v="No Cumple"/>
    <s v="1- En inforne de cuadrilla falta fotografias del trabajo realizado. 2- Cliente no se encontraba en domicilio, pero conserje de edificio permite el acceso a shaft de medidores"/>
    <x v="0"/>
    <x v="0"/>
    <x v="1"/>
    <x v="0"/>
    <n v="0.5"/>
    <n v="0.5"/>
    <n v="0.5"/>
    <n v="0.5"/>
    <n v="0.5"/>
    <n v="0.5"/>
    <n v="0.25"/>
    <n v="0.25"/>
    <n v="0.5"/>
    <n v="0"/>
    <n v="0"/>
    <n v="0.8"/>
    <x v="0"/>
  </r>
  <r>
    <s v="1657563"/>
    <s v="207610022022112607"/>
    <s v="DF20227285244"/>
    <x v="17"/>
    <x v="27"/>
    <s v="Cristobal toro"/>
    <s v="Colon 1422 casa 12"/>
    <s v="Independencia"/>
    <x v="0"/>
    <s v="Cumple"/>
    <s v="Cumple"/>
    <s v="No Aplica"/>
    <s v="No Aplica"/>
    <s v="Cumple"/>
    <s v="Cumple"/>
    <s v="No"/>
    <s v="S/N"/>
    <s v="S/N"/>
    <s v="No Aplica"/>
    <s v="No Aplica"/>
    <s v="No Aplica"/>
    <s v="Cumple"/>
    <s v="Cumple"/>
    <s v="Sin moradores , sin mas observacion"/>
    <x v="0"/>
    <x v="0"/>
    <x v="1"/>
    <x v="0"/>
    <n v="0.5"/>
    <n v="0.5"/>
    <n v="0.5"/>
    <n v="0.5"/>
    <n v="0.5"/>
    <n v="0.5"/>
    <n v="0.25"/>
    <n v="0.25"/>
    <n v="0.5"/>
    <n v="0.5"/>
    <n v="0.5"/>
    <n v="1"/>
    <x v="1"/>
  </r>
  <r>
    <s v="1657344"/>
    <s v="207510022022110809"/>
    <s v="DF20227276628"/>
    <x v="17"/>
    <x v="11"/>
    <s v="AARON HUENCHUMIL"/>
    <s v="Av. Quilin #3129 dpto 33"/>
    <s v="Macul"/>
    <x v="0"/>
    <s v="Cumple"/>
    <s v="Cumple"/>
    <s v="No Aplica"/>
    <s v="No Aplica"/>
    <s v="Cumple"/>
    <s v="Cumple"/>
    <s v="No"/>
    <s v="S/N"/>
    <s v="S/N"/>
    <s v="No Aplica"/>
    <s v="No Aplica"/>
    <s v="No Aplica"/>
    <s v="No Cumple"/>
    <s v="Cumple Parcialmente"/>
    <s v="1- Cliente no se encontraba en domicilio"/>
    <x v="0"/>
    <x v="0"/>
    <x v="1"/>
    <x v="0"/>
    <n v="0.5"/>
    <n v="0.5"/>
    <n v="0.5"/>
    <n v="0.5"/>
    <n v="0.5"/>
    <n v="0.5"/>
    <n v="0.25"/>
    <n v="0.25"/>
    <n v="0.5"/>
    <n v="0"/>
    <n v="0.17499999999999999"/>
    <n v="0.83500000000000008"/>
    <x v="0"/>
  </r>
  <r>
    <s v="1657311"/>
    <s v="207610022022104826"/>
    <s v="DF20227278515"/>
    <x v="17"/>
    <x v="5"/>
    <s v="Cristobal toro"/>
    <s v="Lafayette 1652"/>
    <s v="Independencia"/>
    <x v="0"/>
    <s v="Cumple"/>
    <s v="Cumple"/>
    <s v="No Aplica"/>
    <s v="No Aplica"/>
    <s v="Cumple"/>
    <s v="Cumple"/>
    <s v="Si"/>
    <s v="Leticia  cortes"/>
    <s v="940468466"/>
    <s v="Cumple"/>
    <s v="Cumple"/>
    <s v="Cumple"/>
    <s v="Cumple"/>
    <s v="Cumple"/>
    <s v="Se verifica , sin mayor observacion"/>
    <x v="0"/>
    <x v="0"/>
    <x v="1"/>
    <x v="0"/>
    <n v="0.5"/>
    <n v="0.5"/>
    <n v="0.5"/>
    <n v="0.5"/>
    <n v="0.5"/>
    <n v="0.5"/>
    <n v="0.25"/>
    <n v="0.25"/>
    <n v="0.5"/>
    <n v="0.5"/>
    <n v="0.5"/>
    <n v="1"/>
    <x v="1"/>
  </r>
  <r>
    <s v="1657309"/>
    <s v="207510022022104558"/>
    <s v="DF20227276428"/>
    <x v="17"/>
    <x v="7"/>
    <s v="AARON HUENCHUMIL"/>
    <s v="Av. Sergio de Mello #6220 ed. 8 dpto 1304"/>
    <s v="Macul"/>
    <x v="0"/>
    <s v="Cumple"/>
    <s v="Cumple"/>
    <s v="No Aplica"/>
    <s v="No Aplica"/>
    <s v="Cumple"/>
    <s v="Cumple"/>
    <s v="No"/>
    <s v="S/N"/>
    <s v="S/N"/>
    <s v="No Aplica"/>
    <s v="No Aplica"/>
    <s v="No Aplica"/>
    <s v="Cumple"/>
    <s v="Cumple"/>
    <s v="1- Poste ya fue cambiado y se encuentra en perfecto estado junto con cableados BT y luminarias. 2- Direccion correcta es Av. Sergio de Mello #4100"/>
    <x v="0"/>
    <x v="0"/>
    <x v="1"/>
    <x v="0"/>
    <n v="0.5"/>
    <n v="0.5"/>
    <n v="0.5"/>
    <n v="0.5"/>
    <n v="0.5"/>
    <n v="0.5"/>
    <n v="0.25"/>
    <n v="0.25"/>
    <n v="0.5"/>
    <n v="0.5"/>
    <n v="0.5"/>
    <n v="1"/>
    <x v="0"/>
  </r>
  <r>
    <s v="1660596"/>
    <s v="207611022022165251"/>
    <s v="DF20227275651"/>
    <x v="18"/>
    <x v="15"/>
    <s v="Cristobal toro"/>
    <s v="Hipodromo chile 1820 dpto 1501"/>
    <s v="Independencia"/>
    <x v="0"/>
    <s v="Cumple"/>
    <s v="Cumple"/>
    <s v="No Aplica"/>
    <s v="No Aplica"/>
    <s v="Cumple"/>
    <s v="Cumple"/>
    <s v="Si"/>
    <s v="Yeilen carrasco"/>
    <s v="996327308"/>
    <s v="Cumple"/>
    <s v="Cumple"/>
    <s v="Cumple"/>
    <s v="Cumple"/>
    <s v="Cumple"/>
    <s v="Tapa caja concentrador abierta  , sin mayor observacion"/>
    <x v="0"/>
    <x v="0"/>
    <x v="1"/>
    <x v="0"/>
    <n v="0.5"/>
    <n v="0.5"/>
    <n v="0.5"/>
    <n v="0.5"/>
    <n v="0.5"/>
    <n v="0.5"/>
    <n v="0.25"/>
    <n v="0.25"/>
    <n v="0.5"/>
    <n v="0.5"/>
    <n v="0.5"/>
    <n v="1"/>
    <x v="1"/>
  </r>
  <r>
    <s v="1660587"/>
    <s v="207611022022162719"/>
    <s v="DF20227275626"/>
    <x v="18"/>
    <x v="15"/>
    <s v="Cristobal toro"/>
    <s v="Hipodromo chile 1310 dpto 1411"/>
    <s v="Independencia"/>
    <x v="0"/>
    <s v="Cumple"/>
    <s v="Cumple"/>
    <s v="No Aplica"/>
    <s v="No Aplica"/>
    <s v="Cumple"/>
    <s v="Cumple"/>
    <s v="Si"/>
    <s v="Jorge arevalo"/>
    <s v="975392306"/>
    <s v="No Cumple"/>
    <s v="No Cumple"/>
    <s v="No Cumple"/>
    <s v="No Cumple"/>
    <s v="No Cumple"/>
    <s v="Concerge indica que no tiene registro de personal de emergencia en esa fecha y hora , tapa caja de concentrador abierta"/>
    <x v="0"/>
    <x v="0"/>
    <x v="1"/>
    <x v="0"/>
    <n v="0.5"/>
    <n v="0.5"/>
    <n v="0.5"/>
    <n v="0.5"/>
    <n v="0.5"/>
    <n v="0.5"/>
    <n v="0"/>
    <n v="0"/>
    <n v="0"/>
    <n v="0"/>
    <n v="0"/>
    <n v="0.65"/>
    <x v="1"/>
  </r>
  <r>
    <s v="1660586"/>
    <s v="207511022022161604"/>
    <s v="DF20227284293"/>
    <x v="18"/>
    <x v="29"/>
    <s v="AARON HUENCHUMIL"/>
    <s v="1 Oriente #2853"/>
    <s v="Macul"/>
    <x v="0"/>
    <s v="Cumple"/>
    <s v="No Cumple"/>
    <s v="No Aplica"/>
    <s v="No Aplica"/>
    <s v="No Cumple"/>
    <s v="No Cumple"/>
    <s v="Si"/>
    <s v="Gustavo Elgueda"/>
    <s v="S/N"/>
    <s v="Cumple"/>
    <s v="Cumple"/>
    <s v="No Cumple"/>
    <s v="No Cumple"/>
    <s v="No Cumple"/>
    <s v="1- Cliente no conforme con solucion provisoria y fuera de norma. 2- Se requiere cambio de cableado concentrico por aislacion vencida."/>
    <x v="0"/>
    <x v="0"/>
    <x v="1"/>
    <x v="0"/>
    <n v="0.5"/>
    <n v="0"/>
    <n v="0.5"/>
    <n v="0.5"/>
    <n v="0"/>
    <n v="0"/>
    <n v="0.25"/>
    <n v="0.25"/>
    <n v="0"/>
    <n v="0"/>
    <n v="0"/>
    <n v="0.47500000000000003"/>
    <x v="0"/>
  </r>
  <r>
    <s v="1660555"/>
    <s v="207511022022160250"/>
    <s v="DF20227284345"/>
    <x v="18"/>
    <x v="30"/>
    <s v="AARON HUENCHUMIL"/>
    <s v="Trece Norte #1985"/>
    <s v="Macul"/>
    <x v="0"/>
    <s v="Cumple"/>
    <s v="Cumple"/>
    <s v="Cumple"/>
    <s v="Cumple"/>
    <s v="Cumple"/>
    <s v="Cumple"/>
    <s v="No"/>
    <s v="S/N"/>
    <s v="S/N"/>
    <s v="No Aplica"/>
    <s v="No Aplica"/>
    <s v="No Aplica"/>
    <s v="Cumple"/>
    <s v="Cumple"/>
    <s v="1- Servicio ya se encuentra normalizado. Buen trabajo realizado"/>
    <x v="0"/>
    <x v="0"/>
    <x v="1"/>
    <x v="0"/>
    <n v="0.5"/>
    <n v="0.5"/>
    <n v="0.5"/>
    <n v="0.5"/>
    <n v="0.5"/>
    <n v="0.5"/>
    <n v="0.25"/>
    <n v="0.25"/>
    <n v="0.5"/>
    <n v="0.5"/>
    <n v="0.5"/>
    <n v="1"/>
    <x v="0"/>
  </r>
  <r>
    <s v="1660551"/>
    <s v="207611022022155934"/>
    <s v="DF20227277457"/>
    <x v="18"/>
    <x v="13"/>
    <s v="Cristobal toro"/>
    <s v="Independencia 1901"/>
    <s v="Independencia"/>
    <x v="0"/>
    <s v="Cumple"/>
    <s v="Cumple"/>
    <s v="No Aplica"/>
    <s v="No Aplica"/>
    <s v="Cumple"/>
    <s v="Cumple"/>
    <s v="No"/>
    <s v="S/N"/>
    <s v="S/N"/>
    <s v="No Aplica"/>
    <s v="No Aplica"/>
    <s v="No Aplica"/>
    <s v="Cumple"/>
    <s v="Cumple"/>
    <s v="Sin moradores , empalme subterraneo , sin mas observacion"/>
    <x v="0"/>
    <x v="0"/>
    <x v="1"/>
    <x v="0"/>
    <n v="0.5"/>
    <n v="0.5"/>
    <n v="0.5"/>
    <n v="0.5"/>
    <n v="0.5"/>
    <n v="0.5"/>
    <n v="0.25"/>
    <n v="0.25"/>
    <n v="0.5"/>
    <n v="0.5"/>
    <n v="0.5"/>
    <n v="1"/>
    <x v="1"/>
  </r>
  <r>
    <s v="1660545"/>
    <s v="207511022022154952"/>
    <s v="DF20227280594"/>
    <x v="18"/>
    <x v="22"/>
    <s v="AARON HUENCHUMIL"/>
    <s v="Diez Norte #2085"/>
    <s v="Macul"/>
    <x v="0"/>
    <s v="Cumple"/>
    <s v="Cumple"/>
    <s v="No Aplica"/>
    <s v="No Aplica"/>
    <s v="Cumple"/>
    <s v="Cumple"/>
    <s v="Si"/>
    <s v="S/N"/>
    <s v="S/N"/>
    <s v="Cumple"/>
    <s v="Cumple"/>
    <s v="Cumple"/>
    <s v="Cumple"/>
    <s v="Cumple"/>
    <s v="1- Acometida templada. 2- Cliente asegura servicio electrico normal, pero no permite acceso a fotografiar medidor"/>
    <x v="0"/>
    <x v="0"/>
    <x v="1"/>
    <x v="0"/>
    <n v="0.5"/>
    <n v="0.5"/>
    <n v="0.5"/>
    <n v="0.5"/>
    <n v="0.5"/>
    <n v="0.5"/>
    <n v="0.25"/>
    <n v="0.25"/>
    <n v="0.5"/>
    <n v="0.5"/>
    <n v="0.5"/>
    <n v="1"/>
    <x v="0"/>
  </r>
  <r>
    <s v="1660537"/>
    <s v="207511022022153218"/>
    <s v="DF20227280595"/>
    <x v="18"/>
    <x v="22"/>
    <s v="AARON HUENCHUMIL"/>
    <s v="Los Espinos #3356"/>
    <s v="Macul"/>
    <x v="0"/>
    <s v="Cumple"/>
    <s v="Cumple"/>
    <s v="No Aplica"/>
    <s v="No Aplica"/>
    <s v="Cumple"/>
    <s v="Cumple"/>
    <s v="No"/>
    <s v="S/N"/>
    <s v="S/N"/>
    <s v="No Aplica"/>
    <s v="No Aplica"/>
    <s v="No Aplica"/>
    <s v="Cumple"/>
    <s v="Cumple"/>
    <s v="1- Cableado calpe se mantiene en la misma condicion (aislado).  2- Acometida templada y en servicio  3- Caja DAE sin tapa"/>
    <x v="0"/>
    <x v="0"/>
    <x v="1"/>
    <x v="0"/>
    <n v="0.5"/>
    <n v="0.5"/>
    <n v="0.5"/>
    <n v="0.5"/>
    <n v="0.5"/>
    <n v="0.5"/>
    <n v="0.25"/>
    <n v="0.25"/>
    <n v="0.5"/>
    <n v="0.5"/>
    <n v="0.5"/>
    <n v="1"/>
    <x v="0"/>
  </r>
  <r>
    <s v="1660531"/>
    <s v="207511022022151831"/>
    <s v="DF20227284510"/>
    <x v="18"/>
    <x v="29"/>
    <s v="AARON HUENCHUMIL"/>
    <s v="Los Olmos #3088"/>
    <s v="Macul"/>
    <x v="0"/>
    <s v="Cumple"/>
    <s v="Cumple"/>
    <s v="Cumple"/>
    <s v="Cumple"/>
    <s v="Cumple"/>
    <s v="Cumple"/>
    <s v="Si"/>
    <s v="S/N"/>
    <s v="S/N"/>
    <s v="Cumple"/>
    <s v="Cumple"/>
    <s v="Cumple"/>
    <s v="Cumple"/>
    <s v="Cumple"/>
    <s v="1- Acometidas templadas prestando servicio electrico normal 2- Cliente conforme con atencion"/>
    <x v="0"/>
    <x v="0"/>
    <x v="1"/>
    <x v="0"/>
    <n v="0.5"/>
    <n v="0.5"/>
    <n v="0.5"/>
    <n v="0.5"/>
    <n v="0.5"/>
    <n v="0.5"/>
    <n v="0.25"/>
    <n v="0.25"/>
    <n v="0.5"/>
    <n v="0.5"/>
    <n v="0.5"/>
    <n v="1"/>
    <x v="0"/>
  </r>
  <r>
    <s v="1660520"/>
    <s v="207611022022145053"/>
    <s v="DF20227285384"/>
    <x v="18"/>
    <x v="27"/>
    <s v="Cristobal toro"/>
    <s v="Independencia 1274"/>
    <s v="Independencia"/>
    <x v="0"/>
    <s v="Cumple"/>
    <s v="Cumple"/>
    <s v="No Aplica"/>
    <s v="No Aplica"/>
    <s v="Cumple"/>
    <s v="Cumple"/>
    <s v="No"/>
    <s v="S/N"/>
    <s v="S/N"/>
    <s v="No Aplica"/>
    <s v="No Aplica"/>
    <s v="No Aplica"/>
    <s v="No Cumple"/>
    <s v="Cumple Parcialmente"/>
    <s v="Sin moradores , faltan fotografias verificando problema ."/>
    <x v="0"/>
    <x v="0"/>
    <x v="1"/>
    <x v="0"/>
    <n v="0.5"/>
    <n v="0.5"/>
    <n v="0.5"/>
    <n v="0.5"/>
    <n v="0.5"/>
    <n v="0.5"/>
    <n v="0.25"/>
    <n v="0.25"/>
    <n v="0.5"/>
    <n v="0"/>
    <n v="0.17499999999999999"/>
    <n v="0.83500000000000008"/>
    <x v="1"/>
  </r>
  <r>
    <s v="1660509"/>
    <s v="207611022022142754"/>
    <s v="DF20227286265"/>
    <x v="18"/>
    <x v="28"/>
    <s v="Cristobal toro"/>
    <s v="General concha pedregal 888"/>
    <s v="Independencia"/>
    <x v="0"/>
    <s v="Cumple"/>
    <s v="Cumple"/>
    <s v="No Aplica"/>
    <s v="No Aplica"/>
    <s v="Cumple"/>
    <s v="Cumple"/>
    <s v="No"/>
    <s v="S/N"/>
    <s v="S/N"/>
    <s v="No Aplica"/>
    <s v="No Aplica"/>
    <s v="No Aplica"/>
    <s v="Cumple Parcialmente"/>
    <s v="Cumple"/>
    <s v="Problema externo , domicilio de reclamo fue del municipal 810 de misma direccion"/>
    <x v="0"/>
    <x v="0"/>
    <x v="1"/>
    <x v="0"/>
    <n v="0.5"/>
    <n v="0.5"/>
    <n v="0.5"/>
    <n v="0.5"/>
    <n v="0.5"/>
    <n v="0.5"/>
    <n v="0.25"/>
    <n v="0.25"/>
    <n v="0.5"/>
    <n v="0.17499999999999999"/>
    <n v="0.5"/>
    <n v="0.93500000000000005"/>
    <x v="1"/>
  </r>
  <r>
    <s v="1660493"/>
    <s v="207511022022134937"/>
    <s v="DF20227285362"/>
    <x v="18"/>
    <x v="31"/>
    <s v="AARON HUENCHUMIL"/>
    <s v="Capitan Ignacio Carrera Pinto #4501"/>
    <s v="Macul"/>
    <x v="0"/>
    <s v="Cumple"/>
    <s v="Cumple"/>
    <s v="No Aplica"/>
    <s v="No Aplica"/>
    <s v="Cumple"/>
    <s v="Cumple"/>
    <s v="Si"/>
    <s v="S/N"/>
    <s v="S/N"/>
    <s v="Cumple"/>
    <s v="Cumple"/>
    <s v="Cumple"/>
    <s v="Cumple"/>
    <s v="Cumple"/>
    <s v="1- Cliente conforme pero muy preocupado por situaciob ocurrida a su vecino respecto al incendio electrico. 2- Acometida de cliente entre el tramo de postacion particular y medidor esta muy mal templada, en condicion de mas menos unos 10 cm de tocar techo. Se adjuntan fotografias que corroboran lo que describo"/>
    <x v="0"/>
    <x v="0"/>
    <x v="1"/>
    <x v="0"/>
    <n v="0.5"/>
    <n v="0.5"/>
    <n v="0.5"/>
    <n v="0.5"/>
    <n v="0.5"/>
    <n v="0.5"/>
    <n v="0.25"/>
    <n v="0.25"/>
    <n v="0.5"/>
    <n v="0.5"/>
    <n v="0.5"/>
    <n v="1"/>
    <x v="0"/>
  </r>
  <r>
    <s v="1660492"/>
    <s v="207611022022134842"/>
    <s v="DF20227284436"/>
    <x v="18"/>
    <x v="29"/>
    <s v="Cristobal toro"/>
    <s v="Independencia 1815 dpto 209"/>
    <s v="Independencia"/>
    <x v="0"/>
    <s v="Cumple"/>
    <s v="Cumple"/>
    <s v="No Aplica"/>
    <s v="No Aplica"/>
    <s v="Cumple"/>
    <s v="Cumple"/>
    <s v="No"/>
    <s v="S/N"/>
    <s v="S/N"/>
    <s v="No Aplica"/>
    <s v="No Aplica"/>
    <s v="No Aplica"/>
    <s v="Cumple Parcialmente"/>
    <s v="Cumple Parcialmente"/>
    <s v="Concerge de condominio indica no tener registro de visita de personal de emergencia en la fecha indicada de ejecucion de trabajo , por lo cual no entrega mas datos , tapa de concentrador de shaf electrico abierto"/>
    <x v="0"/>
    <x v="0"/>
    <x v="1"/>
    <x v="0"/>
    <n v="0.5"/>
    <n v="0.5"/>
    <n v="0.5"/>
    <n v="0.5"/>
    <n v="0.5"/>
    <n v="0.5"/>
    <n v="0.25"/>
    <n v="0.25"/>
    <n v="0.5"/>
    <n v="0.17499999999999999"/>
    <n v="0.17499999999999999"/>
    <n v="0.87"/>
    <x v="1"/>
  </r>
  <r>
    <s v="1660477"/>
    <s v="207511022022132134"/>
    <s v="DF20227284502"/>
    <x v="18"/>
    <x v="29"/>
    <s v="AARON HUENCHUMIL"/>
    <s v="Capitan Ignacio Carrera Pinto #4505"/>
    <s v="Macul"/>
    <x v="0"/>
    <s v="Cumple"/>
    <s v="Cumple"/>
    <s v="No Aplica"/>
    <s v="No Aplica"/>
    <s v="Cumple"/>
    <s v="Cumple"/>
    <s v="No"/>
    <s v="S/N"/>
    <s v="S/N"/>
    <s v="No Aplica"/>
    <s v="No Aplica"/>
    <s v="No Aplica"/>
    <s v="Cumple"/>
    <s v="Cumple"/>
    <s v="1- Incidencia se encuentra despajada y solucionada 2- Tiene relacion con incidencia N°DF20227284455"/>
    <x v="0"/>
    <x v="0"/>
    <x v="1"/>
    <x v="0"/>
    <n v="0.5"/>
    <n v="0.5"/>
    <n v="0.5"/>
    <n v="0.5"/>
    <n v="0.5"/>
    <n v="0.5"/>
    <n v="0.25"/>
    <n v="0.25"/>
    <n v="0.5"/>
    <n v="0.5"/>
    <n v="0.5"/>
    <n v="1"/>
    <x v="0"/>
  </r>
  <r>
    <s v="1660468"/>
    <s v="207511022022131103"/>
    <s v="DF20227284455"/>
    <x v="18"/>
    <x v="29"/>
    <s v="AARON HUENCHUMIL"/>
    <s v="Capitan Ignacio Carrera Pinto #4498"/>
    <s v="Macul"/>
    <x v="0"/>
    <s v="Cumple"/>
    <s v="Cumple"/>
    <s v="No Cumple"/>
    <s v="No Cumple"/>
    <s v="Cumple"/>
    <s v="Cumple"/>
    <s v="No"/>
    <s v="S/N"/>
    <s v="S/N"/>
    <s v="No Aplica"/>
    <s v="No Aplica"/>
    <s v="No Aplica"/>
    <s v="No Cumple"/>
    <s v="No Cumple"/>
    <s v="1- Servicio electrico en el sector normalizado 2- En informe de cuadrilla describe uso de 3 Fusibles NH pero no declara codigo ni cantidad en detalle materiales utilizados"/>
    <x v="0"/>
    <x v="0"/>
    <x v="1"/>
    <x v="0"/>
    <n v="0.5"/>
    <n v="0.5"/>
    <n v="0"/>
    <n v="0"/>
    <n v="0.5"/>
    <n v="0.5"/>
    <n v="0.25"/>
    <n v="0.25"/>
    <n v="0.5"/>
    <n v="0"/>
    <n v="0"/>
    <n v="0.5"/>
    <x v="0"/>
  </r>
  <r>
    <s v="1660460"/>
    <s v="207511022022125606"/>
    <s v="DF20227284430"/>
    <x v="18"/>
    <x v="29"/>
    <s v="AARON HUENCHUMIL"/>
    <s v="Ramon Cruz Montt #1924"/>
    <s v="Macul"/>
    <x v="0"/>
    <s v="Cumple"/>
    <s v="Cumple"/>
    <s v="No Aplica"/>
    <s v="No Aplica"/>
    <s v="Cumple"/>
    <s v="Cumple"/>
    <s v="No"/>
    <s v="S/N"/>
    <s v="S/N"/>
    <s v="No Aplica"/>
    <s v="No Aplica"/>
    <s v="No Aplica"/>
    <s v="Cumple"/>
    <s v="No Cumple"/>
    <s v="1- Caja DAE sin tapa 2- Cliente no se encuentra en domicilio 3- Acometida templada"/>
    <x v="0"/>
    <x v="0"/>
    <x v="1"/>
    <x v="0"/>
    <n v="0.5"/>
    <n v="0.5"/>
    <n v="0.5"/>
    <n v="0.5"/>
    <n v="0.5"/>
    <n v="0.5"/>
    <n v="0.25"/>
    <n v="0.25"/>
    <n v="0.5"/>
    <n v="0.5"/>
    <n v="0"/>
    <n v="0.9"/>
    <x v="0"/>
  </r>
  <r>
    <s v="1660455"/>
    <s v="207511022022123834"/>
    <s v="DF20227285211"/>
    <x v="18"/>
    <x v="27"/>
    <s v="AARON HUENCHUMIL"/>
    <s v="Ramin Cruz Montt #2526 B/D dpto 208"/>
    <s v="Macul"/>
    <x v="0"/>
    <s v="Cumple"/>
    <s v="Cumple"/>
    <s v="No Aplica"/>
    <s v="No Aplica"/>
    <s v="Cumple"/>
    <s v="Cumple"/>
    <s v="Si"/>
    <s v="Maite Yarza"/>
    <s v="985481054"/>
    <s v="Cumple"/>
    <s v="Cumple"/>
    <s v="Cumple"/>
    <s v="No Cumple"/>
    <s v="No Cumple"/>
    <s v="1- En informe de cuadrilla no se adjunta ninguna fotografia de trabajo realizado"/>
    <x v="0"/>
    <x v="0"/>
    <x v="1"/>
    <x v="0"/>
    <n v="0.5"/>
    <n v="0.5"/>
    <n v="0.5"/>
    <n v="0.5"/>
    <n v="0.5"/>
    <n v="0.5"/>
    <n v="0.25"/>
    <n v="0.25"/>
    <n v="0.5"/>
    <n v="0"/>
    <n v="0"/>
    <n v="0.8"/>
    <x v="0"/>
  </r>
  <r>
    <s v="1660452"/>
    <s v="207611022022123657"/>
    <s v="DF20227286180"/>
    <x v="18"/>
    <x v="28"/>
    <s v="Cristobal toro"/>
    <s v="Sevilla 1743"/>
    <s v="Independencia"/>
    <x v="0"/>
    <s v="Cumple"/>
    <s v="Cumple"/>
    <s v="No Aplica"/>
    <s v="No Aplica"/>
    <s v="Cumple"/>
    <s v="Cumple"/>
    <s v="No"/>
    <s v="S/N"/>
    <s v="S/N"/>
    <s v="No Aplica"/>
    <s v="No Aplica"/>
    <s v="No Aplica"/>
    <s v="Cumple"/>
    <s v="Cumple"/>
    <s v="Sin moradores , sin acceso faltan fotografias realizando trabajo a ejecutado"/>
    <x v="0"/>
    <x v="0"/>
    <x v="1"/>
    <x v="0"/>
    <n v="0.5"/>
    <n v="0.5"/>
    <n v="0.5"/>
    <n v="0.5"/>
    <n v="0.5"/>
    <n v="0.5"/>
    <n v="0.25"/>
    <n v="0.25"/>
    <n v="0.5"/>
    <n v="0.5"/>
    <n v="0.5"/>
    <n v="1"/>
    <x v="1"/>
  </r>
  <r>
    <s v="1660143"/>
    <s v="207611022022121520"/>
    <s v="DF20227285853"/>
    <x v="18"/>
    <x v="28"/>
    <s v="Cristobal toro"/>
    <s v="Padre faustino sarmiento 2582"/>
    <s v="Independencia"/>
    <x v="0"/>
    <s v="Cumple"/>
    <s v="Cumple"/>
    <s v="No Aplica"/>
    <s v="No Aplica"/>
    <s v="Cumple"/>
    <s v="Cumple"/>
    <s v="No"/>
    <s v="S/N"/>
    <s v="S/N"/>
    <s v="No Aplica"/>
    <s v="No Aplica"/>
    <s v="No Aplica"/>
    <s v="No Cumple"/>
    <s v="No Cumple"/>
    <s v="Numro de incidencia no corresponde a direccion de trabajo donde personal de emergencia realiza trabajo , corresponde a municipal 2501 , local comercial cerrado ."/>
    <x v="0"/>
    <x v="0"/>
    <x v="1"/>
    <x v="0"/>
    <n v="0.5"/>
    <n v="0.5"/>
    <n v="0.5"/>
    <n v="0.5"/>
    <n v="0.5"/>
    <n v="0.5"/>
    <n v="0.25"/>
    <n v="0.25"/>
    <n v="0.5"/>
    <n v="0"/>
    <n v="0"/>
    <n v="0.8"/>
    <x v="1"/>
  </r>
  <r>
    <s v="1660142"/>
    <s v="207511022022121646"/>
    <s v="DF20227284460"/>
    <x v="18"/>
    <x v="29"/>
    <s v="AARON HUENCHUMIL"/>
    <s v="Ramon Cruz Montt #2526 B/A dpto 303"/>
    <s v="Macul"/>
    <x v="0"/>
    <s v="Cumple"/>
    <s v="Cumple"/>
    <s v="No Cumple"/>
    <s v="No Cumple"/>
    <s v="Cumple"/>
    <s v="Cumple"/>
    <s v="No"/>
    <s v="S/N"/>
    <s v="S/N"/>
    <s v="No Aplica"/>
    <s v="No Aplica"/>
    <s v="No Aplica"/>
    <s v="Cumple"/>
    <s v="Cumple"/>
    <s v="1 - Servicio electrico normal en el sector"/>
    <x v="0"/>
    <x v="0"/>
    <x v="1"/>
    <x v="0"/>
    <n v="0.5"/>
    <n v="0.5"/>
    <n v="0"/>
    <n v="0"/>
    <n v="0.5"/>
    <n v="0.5"/>
    <n v="0.25"/>
    <n v="0.25"/>
    <n v="0.5"/>
    <n v="0.5"/>
    <n v="0.5"/>
    <n v="0.7"/>
    <x v="0"/>
  </r>
  <r>
    <s v="1660012"/>
    <s v="207511022022114843"/>
    <s v="DF20227283376"/>
    <x v="18"/>
    <x v="24"/>
    <s v="AARON HUENCHUMIL"/>
    <s v="Peatones veintiuno #4735 C/F"/>
    <s v="Macul"/>
    <x v="0"/>
    <s v="Cumple"/>
    <s v="Cumple"/>
    <s v="No Aplica"/>
    <s v="No Aplica"/>
    <s v="Cumple"/>
    <s v="Cumple"/>
    <s v="No"/>
    <s v="S/N"/>
    <s v="S/N"/>
    <s v="No Aplica"/>
    <s v="No Aplica"/>
    <s v="No Aplica"/>
    <s v="Cumple"/>
    <s v="Cumple"/>
    <s v="1- Se verifica servicio normal en el sector, se  inspecciona TD 8249"/>
    <x v="0"/>
    <x v="0"/>
    <x v="1"/>
    <x v="0"/>
    <n v="0.5"/>
    <n v="0.5"/>
    <n v="0.5"/>
    <n v="0.5"/>
    <n v="0.5"/>
    <n v="0.5"/>
    <n v="0.25"/>
    <n v="0.25"/>
    <n v="0.5"/>
    <n v="0.5"/>
    <n v="0.5"/>
    <n v="1"/>
    <x v="0"/>
  </r>
  <r>
    <s v="1660011"/>
    <s v="207611022022114638"/>
    <s v="DF20227284295"/>
    <x v="18"/>
    <x v="30"/>
    <s v="Cristobal toro"/>
    <s v="Salomon sack 455 dpto 1209"/>
    <s v="Independencia"/>
    <x v="0"/>
    <s v="Cumple"/>
    <s v="Cumple"/>
    <s v="No Aplica"/>
    <s v="No Aplica"/>
    <s v="Cumple"/>
    <s v="Cumple"/>
    <s v="Si"/>
    <s v="Teresa hinojosa ( concerge )"/>
    <s v="S/N"/>
    <s v="Cumple"/>
    <s v="Cumple"/>
    <s v="Cumple"/>
    <s v="No Cumple"/>
    <s v="No Cumple"/>
    <s v="Falta de fotografias de visita efectuada , como de trabajo realizado . Sin mas observacion , sin moradores dpto"/>
    <x v="0"/>
    <x v="0"/>
    <x v="1"/>
    <x v="0"/>
    <n v="0.5"/>
    <n v="0.5"/>
    <n v="0.5"/>
    <n v="0.5"/>
    <n v="0.5"/>
    <n v="0.5"/>
    <n v="0.25"/>
    <n v="0.25"/>
    <n v="0.5"/>
    <n v="0"/>
    <n v="0"/>
    <n v="0.8"/>
    <x v="1"/>
  </r>
  <r>
    <s v="1660004"/>
    <s v="207511022022113013"/>
    <s v="DF20227281119"/>
    <x v="18"/>
    <x v="20"/>
    <s v="AARON HUENCHUMIL"/>
    <s v="Los Olmos #4029"/>
    <s v="Macul"/>
    <x v="0"/>
    <s v="Cumple"/>
    <s v="Cumple"/>
    <s v="Cumple"/>
    <s v="Cumple"/>
    <s v="Cumple"/>
    <s v="Cumple"/>
    <s v="Si"/>
    <s v="Rainier Obiedo"/>
    <s v="S/N"/>
    <s v="Cumple"/>
    <s v="Cumple"/>
    <s v="Cumple"/>
    <s v="Cumple"/>
    <s v="Cumple"/>
    <s v="1- Cliente conforme con atencion prestada por tecnicos"/>
    <x v="0"/>
    <x v="0"/>
    <x v="1"/>
    <x v="0"/>
    <n v="0.5"/>
    <n v="0.5"/>
    <n v="0.5"/>
    <n v="0.5"/>
    <n v="0.5"/>
    <n v="0.5"/>
    <n v="0.25"/>
    <n v="0.25"/>
    <n v="0.5"/>
    <n v="0.5"/>
    <n v="0.5"/>
    <n v="1"/>
    <x v="0"/>
  </r>
  <r>
    <s v="1659830"/>
    <s v="207511022022111319"/>
    <s v="DF20227281081"/>
    <x v="18"/>
    <x v="20"/>
    <s v="AARON HUENCHUMIL"/>
    <s v="Siria #3208"/>
    <s v="Macul"/>
    <x v="0"/>
    <s v="Cumple"/>
    <s v="Cumple"/>
    <s v="No Aplica"/>
    <s v="No Aplica"/>
    <s v="Cumple"/>
    <s v="Cumple"/>
    <s v="No"/>
    <s v="S/N"/>
    <s v="S/N"/>
    <s v="No Aplica"/>
    <s v="No Aplica"/>
    <s v="No Aplica"/>
    <s v="Cumple"/>
    <s v="Cumple"/>
    <s v="1- Cliente no se encuentra en domicilio 2- Se observa acometida bien templada y con servicio normal"/>
    <x v="0"/>
    <x v="0"/>
    <x v="1"/>
    <x v="0"/>
    <n v="0.5"/>
    <n v="0.5"/>
    <n v="0.5"/>
    <n v="0.5"/>
    <n v="0.5"/>
    <n v="0.5"/>
    <n v="0.25"/>
    <n v="0.25"/>
    <n v="0.5"/>
    <n v="0.5"/>
    <n v="0.5"/>
    <n v="1"/>
    <x v="0"/>
  </r>
  <r>
    <s v="1659822"/>
    <s v="207611022022110116"/>
    <s v="DF20227286170"/>
    <x v="18"/>
    <x v="28"/>
    <s v="Cristobal toro"/>
    <s v="Gamero 1982  p1"/>
    <s v="Independencia"/>
    <x v="0"/>
    <s v="Cumple"/>
    <s v="Cumple"/>
    <s v="No Aplica"/>
    <s v="No Aplica"/>
    <s v="Cumple"/>
    <s v="Cumple"/>
    <s v="Si"/>
    <s v="Marcela soto"/>
    <s v="990941697"/>
    <s v="Cumple"/>
    <s v="Cumple"/>
    <s v="Cumple"/>
    <s v="Cumple"/>
    <s v="Cumple"/>
    <s v="Se verifica , sin mayor observacion"/>
    <x v="0"/>
    <x v="0"/>
    <x v="1"/>
    <x v="0"/>
    <n v="0.5"/>
    <n v="0.5"/>
    <n v="0.5"/>
    <n v="0.5"/>
    <n v="0.5"/>
    <n v="0.5"/>
    <n v="0.25"/>
    <n v="0.25"/>
    <n v="0.5"/>
    <n v="0.5"/>
    <n v="0.5"/>
    <n v="1"/>
    <x v="1"/>
  </r>
  <r>
    <s v="1659817"/>
    <s v="207511022022103816"/>
    <s v="DF20227284208"/>
    <x v="18"/>
    <x v="30"/>
    <s v="AARON HUENCHUMIL"/>
    <s v="Nueva dos #3056"/>
    <s v="Macul"/>
    <x v="0"/>
    <s v="Cumple"/>
    <s v="Cumple"/>
    <s v="Cumple"/>
    <s v="Cumple"/>
    <s v="Cumple"/>
    <s v="Cumple"/>
    <s v="Si"/>
    <s v="Juan Acuña Medina"/>
    <s v="222836374"/>
    <s v="Cumple"/>
    <s v="Cumple"/>
    <s v="Cumple"/>
    <s v="Cumple"/>
    <s v="Cumple"/>
    <s v="1- acometida bien templada y cliente con servicio electrico normal"/>
    <x v="0"/>
    <x v="0"/>
    <x v="1"/>
    <x v="0"/>
    <n v="0.5"/>
    <n v="0.5"/>
    <n v="0.5"/>
    <n v="0.5"/>
    <n v="0.5"/>
    <n v="0.5"/>
    <n v="0.25"/>
    <n v="0.25"/>
    <n v="0.5"/>
    <n v="0.5"/>
    <n v="0.5"/>
    <n v="1"/>
    <x v="0"/>
  </r>
  <r>
    <s v="1659809"/>
    <s v="207611022022102855"/>
    <s v="DF20227285004"/>
    <x v="18"/>
    <x v="27"/>
    <s v="Cristobal toro"/>
    <s v="Domingo santa maria 1686"/>
    <s v="Independencia"/>
    <x v="0"/>
    <s v="Cumple"/>
    <s v="Cumple"/>
    <s v="No Aplica"/>
    <s v="No Aplica"/>
    <s v="Cumple"/>
    <s v="Cumple"/>
    <s v="No"/>
    <s v="S/N"/>
    <s v="S/N"/>
    <s v="No Aplica"/>
    <s v="No Aplica"/>
    <s v="No Aplica"/>
    <s v="Cumple"/>
    <s v="Cumple"/>
    <s v="Sin moradores en domicilio , sin mayor observacion"/>
    <x v="0"/>
    <x v="0"/>
    <x v="1"/>
    <x v="0"/>
    <n v="0.5"/>
    <n v="0.5"/>
    <n v="0.5"/>
    <n v="0.5"/>
    <n v="0.5"/>
    <n v="0.5"/>
    <n v="0.25"/>
    <n v="0.25"/>
    <n v="0.5"/>
    <n v="0.5"/>
    <n v="0.5"/>
    <n v="1"/>
    <x v="1"/>
  </r>
  <r>
    <s v="1659803"/>
    <s v="207611022022101703"/>
    <s v="DF20227285763"/>
    <x v="18"/>
    <x v="28"/>
    <s v="Cristobal toro"/>
    <s v="Domingo santa maria 1644"/>
    <s v="Independencia"/>
    <x v="0"/>
    <s v="Cumple"/>
    <s v="Cumple"/>
    <s v="No Aplica"/>
    <s v="No Aplica"/>
    <s v="Cumple"/>
    <s v="Cumple"/>
    <s v="Si"/>
    <s v="Felix solis"/>
    <s v="993125233"/>
    <s v="No Cumple"/>
    <s v="Cumple"/>
    <s v="Cumple"/>
    <s v="Cumple"/>
    <s v="No Cumple"/>
    <s v="Problema exterior en conexion en luminaria , cliente solo le pidieron el nombre , no tuvo mucho contacto con personal , cliente siempre estuvo con suministro normal"/>
    <x v="0"/>
    <x v="0"/>
    <x v="1"/>
    <x v="0"/>
    <n v="0.5"/>
    <n v="0.5"/>
    <n v="0.5"/>
    <n v="0.5"/>
    <n v="0.5"/>
    <n v="0.5"/>
    <n v="0"/>
    <n v="0.25"/>
    <n v="0.5"/>
    <n v="0.5"/>
    <n v="0"/>
    <n v="0.86249999999999993"/>
    <x v="1"/>
  </r>
  <r>
    <s v="1659473"/>
    <s v="207611022022093837"/>
    <s v="DF20227285669"/>
    <x v="18"/>
    <x v="31"/>
    <s v="Cristobal toro"/>
    <s v="Amalia errazuriz 924"/>
    <s v="Independencia"/>
    <x v="0"/>
    <s v="Cumple"/>
    <s v="Cumple"/>
    <s v="No Aplica"/>
    <s v="No Aplica"/>
    <s v="Cumple"/>
    <s v="Cumple"/>
    <s v="No"/>
    <s v="S/N"/>
    <s v="S/N"/>
    <s v="No Aplica"/>
    <s v="No Aplica"/>
    <s v="No Aplica"/>
    <s v="Cumple"/>
    <s v="No Cumple"/>
    <s v="Sin moradores en domicilio , sin mayor observacion"/>
    <x v="0"/>
    <x v="0"/>
    <x v="1"/>
    <x v="0"/>
    <n v="0.5"/>
    <n v="0.5"/>
    <n v="0.5"/>
    <n v="0.5"/>
    <n v="0.5"/>
    <n v="0.5"/>
    <n v="0.25"/>
    <n v="0.25"/>
    <n v="0.5"/>
    <n v="0.5"/>
    <n v="0"/>
    <n v="0.9"/>
    <x v="1"/>
  </r>
  <r>
    <s v="1663769"/>
    <s v="207614022022165256"/>
    <s v="DF20227281798"/>
    <x v="19"/>
    <x v="19"/>
    <s v="Cristobal toro"/>
    <s v="La paz 520"/>
    <s v="Independencia"/>
    <x v="0"/>
    <s v="Cumple"/>
    <s v="Cumple"/>
    <s v="No Aplica"/>
    <s v="No Aplica"/>
    <s v="Cumple"/>
    <s v="Cumple"/>
    <s v="No"/>
    <s v="S/N"/>
    <s v="S/N"/>
    <s v="No Aplica"/>
    <s v="No Aplica"/>
    <s v="No Aplica"/>
    <s v="Cumple"/>
    <s v="Cumple"/>
    <s v="Problema externo , paleta publicitaria , nicho de medidor con candado ."/>
    <x v="0"/>
    <x v="0"/>
    <x v="1"/>
    <x v="0"/>
    <n v="0.5"/>
    <n v="0.5"/>
    <n v="0.5"/>
    <n v="0.5"/>
    <n v="0.5"/>
    <n v="0.5"/>
    <n v="0.25"/>
    <n v="0.25"/>
    <n v="0.5"/>
    <n v="0.5"/>
    <n v="0.5"/>
    <n v="1"/>
    <x v="1"/>
  </r>
  <r>
    <s v="1663752"/>
    <s v="207614022022163502"/>
    <s v="DF20227278465"/>
    <x v="19"/>
    <x v="5"/>
    <s v="Cristobal toro"/>
    <s v="La paz 910"/>
    <s v="Independencia"/>
    <x v="0"/>
    <s v="Cumple"/>
    <s v="Cumple"/>
    <s v="No Aplica"/>
    <s v="No Aplica"/>
    <s v="Cumple"/>
    <s v="Cumple"/>
    <s v="No"/>
    <s v="S/N"/>
    <s v="S/N"/>
    <s v="No Aplica"/>
    <s v="No Aplica"/>
    <s v="No Aplica"/>
    <s v="Cumple"/>
    <s v="Cumple"/>
    <s v="Sin moradores , jardin infantil , sin mas observacion"/>
    <x v="0"/>
    <x v="0"/>
    <x v="1"/>
    <x v="0"/>
    <n v="0.5"/>
    <n v="0.5"/>
    <n v="0.5"/>
    <n v="0.5"/>
    <n v="0.5"/>
    <n v="0.5"/>
    <n v="0.25"/>
    <n v="0.25"/>
    <n v="0.5"/>
    <n v="0.5"/>
    <n v="0.5"/>
    <n v="1"/>
    <x v="1"/>
  </r>
  <r>
    <s v="1663740"/>
    <s v="207514022022162306"/>
    <s v="DF20227284939"/>
    <x v="19"/>
    <x v="29"/>
    <s v="AARON HUENCHUMIL"/>
    <s v="Luis Durand #3985"/>
    <s v="Macul"/>
    <x v="0"/>
    <s v="Cumple"/>
    <s v="Cumple"/>
    <s v="No Aplica"/>
    <s v="No Aplica"/>
    <s v="Cumple"/>
    <s v="Cumple"/>
    <s v="Si"/>
    <s v="S/N"/>
    <s v="S/N"/>
    <s v="Cumple"/>
    <s v="Cumple"/>
    <s v="Cumple"/>
    <s v="Cumple"/>
    <s v="No Cumple"/>
    <s v="1- Ramas de arbol cayeron en cableado de telecomunicaciones, servicio electrico sin problemas"/>
    <x v="0"/>
    <x v="0"/>
    <x v="1"/>
    <x v="0"/>
    <n v="0.5"/>
    <n v="0.5"/>
    <n v="0.5"/>
    <n v="0.5"/>
    <n v="0.5"/>
    <n v="0.5"/>
    <n v="0.25"/>
    <n v="0.25"/>
    <n v="0.5"/>
    <n v="0.5"/>
    <n v="0"/>
    <n v="0.9"/>
    <x v="0"/>
  </r>
  <r>
    <s v="1663661"/>
    <s v="207614022022161122"/>
    <s v="DF20227275340"/>
    <x v="19"/>
    <x v="8"/>
    <s v="Cristobal toro"/>
    <s v="Profesor alberto zañartu frente 01010 B"/>
    <s v="Independencia"/>
    <x v="0"/>
    <s v="Cumple"/>
    <s v="Cumple"/>
    <s v="No Aplica"/>
    <s v="No Aplica"/>
    <s v="Cumple"/>
    <s v="Cumple"/>
    <s v="No"/>
    <s v="S/N"/>
    <s v="S/N"/>
    <s v="No Aplica"/>
    <s v="No Aplica"/>
    <s v="No Aplica"/>
    <s v="Cumple"/>
    <s v="Cumple"/>
    <s v="Sin moradores , kiosco frente 01010"/>
    <x v="0"/>
    <x v="0"/>
    <x v="1"/>
    <x v="0"/>
    <n v="0.5"/>
    <n v="0.5"/>
    <n v="0.5"/>
    <n v="0.5"/>
    <n v="0.5"/>
    <n v="0.5"/>
    <n v="0.25"/>
    <n v="0.25"/>
    <n v="0.5"/>
    <n v="0.5"/>
    <n v="0.5"/>
    <n v="1"/>
    <x v="1"/>
  </r>
  <r>
    <s v="1663645"/>
    <s v="207514022022155345"/>
    <s v="DF20227284235"/>
    <x v="19"/>
    <x v="30"/>
    <s v="AARON HUENCHUMIL"/>
    <s v="Exequiel Fernandez #4580"/>
    <s v="Macul"/>
    <x v="0"/>
    <s v="Cumple"/>
    <s v="Cumple"/>
    <s v="No Cumple"/>
    <s v="No Cumple"/>
    <s v="Cumple"/>
    <s v="Cumple"/>
    <s v="No"/>
    <s v="S/N"/>
    <s v="S/N"/>
    <s v="No Aplica"/>
    <s v="No Aplica"/>
    <s v="No Aplica"/>
    <s v="Cumple"/>
    <s v="Cumple"/>
    <s v="1- En ninguna de los dos domicilios afectados se encontro cliente. 2- Se ven conectados a red BT ambos concentricos."/>
    <x v="0"/>
    <x v="0"/>
    <x v="1"/>
    <x v="0"/>
    <n v="0.5"/>
    <n v="0.5"/>
    <n v="0"/>
    <n v="0"/>
    <n v="0.5"/>
    <n v="0.5"/>
    <n v="0.25"/>
    <n v="0.25"/>
    <n v="0.5"/>
    <n v="0.5"/>
    <n v="0.5"/>
    <n v="0.7"/>
    <x v="0"/>
  </r>
  <r>
    <s v="1663627"/>
    <s v="207514022022152735"/>
    <s v="DF20227283913"/>
    <x v="19"/>
    <x v="30"/>
    <s v="AARON HUENCHUMIL"/>
    <s v="Froilan roa / sur Peatones Uno"/>
    <s v="Macul"/>
    <x v="0"/>
    <s v="Cumple"/>
    <s v="Cumple"/>
    <s v="No Cumple"/>
    <s v="No Cumple"/>
    <s v="Cumple"/>
    <s v="Cumple"/>
    <s v="No"/>
    <s v="S/N"/>
    <s v="S/N"/>
    <s v="No Aplica"/>
    <s v="No Aplica"/>
    <s v="No Aplica"/>
    <s v="Cumple"/>
    <s v="Cumple"/>
    <s v="1- TD 2421 se encuentra normalizado y en servicio normal 2- En informe de cuadrilla describe pero no declara codigos ni cantidad de materiales utilizados. 3- Esta incidencia tiene directa relacion con incidencia N°DF20227283889"/>
    <x v="0"/>
    <x v="0"/>
    <x v="1"/>
    <x v="0"/>
    <n v="0.5"/>
    <n v="0.5"/>
    <n v="0"/>
    <n v="0"/>
    <n v="0.5"/>
    <n v="0.5"/>
    <n v="0.25"/>
    <n v="0.25"/>
    <n v="0.5"/>
    <n v="0.5"/>
    <n v="0.5"/>
    <n v="0.7"/>
    <x v="0"/>
  </r>
  <r>
    <s v="1663621"/>
    <s v="207514022022151600"/>
    <s v="DF20227283889"/>
    <x v="19"/>
    <x v="30"/>
    <s v="AARON HUENCHUMIL"/>
    <s v="Psje Peatones Uno #3090"/>
    <s v="Macul"/>
    <x v="0"/>
    <s v="Cumple"/>
    <s v="Cumple"/>
    <s v="No Aplica"/>
    <s v="No Aplica"/>
    <s v="Cumple"/>
    <s v="Cumple"/>
    <s v="No"/>
    <s v="S/N"/>
    <s v="S/N"/>
    <s v="No Aplica"/>
    <s v="No Aplica"/>
    <s v="No Aplica"/>
    <s v="Cumple"/>
    <s v="Cumple"/>
    <s v="1- La incidencia se encuentra en EXEQUIEL FERNANDEZ 4513, trataba de un poste chocado. 2- Poste se  cambio y se encuentra en buen estado, junto con linas calpe, alumbrado publico."/>
    <x v="0"/>
    <x v="0"/>
    <x v="1"/>
    <x v="0"/>
    <n v="0.5"/>
    <n v="0.5"/>
    <n v="0.5"/>
    <n v="0.5"/>
    <n v="0.5"/>
    <n v="0.5"/>
    <n v="0.25"/>
    <n v="0.25"/>
    <n v="0.5"/>
    <n v="0.5"/>
    <n v="0.5"/>
    <n v="1"/>
    <x v="0"/>
  </r>
  <r>
    <s v="1663604"/>
    <s v="207514022022145134"/>
    <s v="DF20227285124"/>
    <x v="19"/>
    <x v="27"/>
    <s v="AARON HUENCHUMIL"/>
    <s v="Marathon #5127 43"/>
    <s v="Macul"/>
    <x v="0"/>
    <s v="Cumple"/>
    <s v="Cumple"/>
    <s v="No Cumple"/>
    <s v="No Cumple"/>
    <s v="Cumple"/>
    <s v="Cumple"/>
    <s v="No"/>
    <s v="S/N"/>
    <s v="S/N"/>
    <s v="No Aplica"/>
    <s v="No Aplica"/>
    <s v="No Aplica"/>
    <s v="No Cumple"/>
    <s v="No Cumple"/>
    <s v="1- En informde de cuadrilla menciona cambio de fusibles MT pero no declara en detallado de materiales utilizados 2- No existe ninguna fotografia del trabajo realizado en informe de cuadrilla 3- Servicio normal en el sector"/>
    <x v="0"/>
    <x v="0"/>
    <x v="1"/>
    <x v="0"/>
    <n v="0.5"/>
    <n v="0.5"/>
    <n v="0"/>
    <n v="0"/>
    <n v="0.5"/>
    <n v="0.5"/>
    <n v="0.25"/>
    <n v="0.25"/>
    <n v="0.5"/>
    <n v="0"/>
    <n v="0"/>
    <n v="0.5"/>
    <x v="0"/>
  </r>
  <r>
    <s v="1663566"/>
    <s v="207614022022141853"/>
    <s v="DF20227278673"/>
    <x v="19"/>
    <x v="5"/>
    <s v="Cristobal toro"/>
    <s v="Independencia 1548"/>
    <s v="Independencia"/>
    <x v="0"/>
    <s v="Cumple"/>
    <s v="Cumple"/>
    <s v="No Aplica"/>
    <s v="No Aplica"/>
    <s v="Cumple"/>
    <s v="Cumple"/>
    <s v="No"/>
    <s v="S/N"/>
    <s v="S/N"/>
    <s v="No Aplica"/>
    <s v="No Aplica"/>
    <s v="No Aplica"/>
    <s v="Cumple"/>
    <s v="No Cumple"/>
    <s v="Sin moradores , empalme subterraneo"/>
    <x v="0"/>
    <x v="0"/>
    <x v="1"/>
    <x v="0"/>
    <n v="0.5"/>
    <n v="0.5"/>
    <n v="0.5"/>
    <n v="0.5"/>
    <n v="0.5"/>
    <n v="0.5"/>
    <n v="0.25"/>
    <n v="0.25"/>
    <n v="0.5"/>
    <n v="0.5"/>
    <n v="0"/>
    <n v="0.9"/>
    <x v="1"/>
  </r>
  <r>
    <s v="1663560"/>
    <s v="207614022022141520"/>
    <s v="DF20227284882"/>
    <x v="19"/>
    <x v="27"/>
    <s v="Cristobal toro"/>
    <s v="Independencia 1547"/>
    <s v="Independencia"/>
    <x v="0"/>
    <s v="Cumple"/>
    <s v="Cumple"/>
    <s v="No Aplica"/>
    <s v="No Aplica"/>
    <s v="Cumple"/>
    <s v="Cumple"/>
    <s v="No"/>
    <s v="S/N"/>
    <s v="S/N"/>
    <s v="No Aplica"/>
    <s v="No Aplica"/>
    <s v="No Aplica"/>
    <s v="Cumple"/>
    <s v="Cumple"/>
    <s v="Sin moradores , sin mayor observacion"/>
    <x v="0"/>
    <x v="0"/>
    <x v="1"/>
    <x v="0"/>
    <n v="0.5"/>
    <n v="0.5"/>
    <n v="0.5"/>
    <n v="0.5"/>
    <n v="0.5"/>
    <n v="0.5"/>
    <n v="0.25"/>
    <n v="0.25"/>
    <n v="0.5"/>
    <n v="0.5"/>
    <n v="0.5"/>
    <n v="1"/>
    <x v="1"/>
  </r>
  <r>
    <s v="1663541"/>
    <s v="207514022022135706"/>
    <s v="DF20227280605"/>
    <x v="19"/>
    <x v="22"/>
    <s v="AARON HUENCHUMIL"/>
    <s v="Av. Quilin #1920 C dpto 14"/>
    <s v="Macul"/>
    <x v="0"/>
    <s v="Cumple"/>
    <s v="Cumple"/>
    <s v="No Aplica"/>
    <s v="No Aplica"/>
    <s v="Cumple"/>
    <s v="Cumple"/>
    <s v="No"/>
    <s v="S/N"/>
    <s v="S/N"/>
    <s v="No Aplica"/>
    <s v="No Aplica"/>
    <s v="No Aplica"/>
    <s v="Cumple"/>
    <s v="Cumple"/>
    <s v="1- Cliente no se encuentra en domicilio, por lo cual no existio acceso a verificar trabajo realizado"/>
    <x v="0"/>
    <x v="0"/>
    <x v="1"/>
    <x v="0"/>
    <n v="0.5"/>
    <n v="0.5"/>
    <n v="0.5"/>
    <n v="0.5"/>
    <n v="0.5"/>
    <n v="0.5"/>
    <n v="0.25"/>
    <n v="0.25"/>
    <n v="0.5"/>
    <n v="0.5"/>
    <n v="0.5"/>
    <n v="1"/>
    <x v="0"/>
  </r>
  <r>
    <s v="1663525"/>
    <s v="207614022022133654"/>
    <s v="DF20227281290"/>
    <x v="19"/>
    <x v="23"/>
    <s v="Cristobal toro"/>
    <s v="Independencia 1056 casa 2"/>
    <s v="Independencia"/>
    <x v="0"/>
    <s v="Cumple"/>
    <s v="Cumple"/>
    <s v="No Aplica"/>
    <s v="No Aplica"/>
    <s v="Cumple"/>
    <s v="Cumple"/>
    <s v="No"/>
    <s v="S/N"/>
    <s v="S/N"/>
    <s v="No Aplica"/>
    <s v="No Aplica"/>
    <s v="No Aplica"/>
    <s v="Cumple"/>
    <s v="No Cumple"/>
    <s v="Sin moradores , sin mayor observacion"/>
    <x v="0"/>
    <x v="0"/>
    <x v="1"/>
    <x v="0"/>
    <n v="0.5"/>
    <n v="0.5"/>
    <n v="0.5"/>
    <n v="0.5"/>
    <n v="0.5"/>
    <n v="0.5"/>
    <n v="0.25"/>
    <n v="0.25"/>
    <n v="0.5"/>
    <n v="0.5"/>
    <n v="0"/>
    <n v="0.9"/>
    <x v="1"/>
  </r>
  <r>
    <s v="1663514"/>
    <s v="207614022022133123"/>
    <s v="DF20227273424"/>
    <x v="19"/>
    <x v="0"/>
    <s v="Cristobal toro"/>
    <s v="Independencia 1266"/>
    <s v="Independencia"/>
    <x v="0"/>
    <s v="Cumple"/>
    <s v="Cumple"/>
    <s v="No Aplica"/>
    <s v="No Aplica"/>
    <s v="Cumple"/>
    <s v="Cumple"/>
    <s v="No"/>
    <s v="S/N"/>
    <s v="S/N"/>
    <s v="No Aplica"/>
    <s v="No Aplica"/>
    <s v="No Aplica"/>
    <s v="No Cumple"/>
    <s v="Cumple Parcialmente"/>
    <s v="Sin moradores , local comercial , sin mayor observacion"/>
    <x v="0"/>
    <x v="0"/>
    <x v="1"/>
    <x v="0"/>
    <n v="0.5"/>
    <n v="0.5"/>
    <n v="0.5"/>
    <n v="0.5"/>
    <n v="0.5"/>
    <n v="0.5"/>
    <n v="0.25"/>
    <n v="0.25"/>
    <n v="0.5"/>
    <n v="0"/>
    <n v="0.17499999999999999"/>
    <n v="0.83500000000000008"/>
    <x v="1"/>
  </r>
  <r>
    <s v="1663506"/>
    <s v="207514022022132459"/>
    <s v="DF20227285048"/>
    <x v="19"/>
    <x v="27"/>
    <s v="AARON HUENCHUMIL"/>
    <s v="Alcalde Jorge Monckeberg #2320"/>
    <s v="Macul"/>
    <x v="0"/>
    <s v="Cumple"/>
    <s v="Cumple"/>
    <s v="No Cumple"/>
    <s v="No Cumple"/>
    <s v="Cumple"/>
    <s v="Cumple"/>
    <s v="Si"/>
    <s v="S/N"/>
    <s v="S/N"/>
    <s v="Cumple"/>
    <s v="Cumple"/>
    <s v="Cumple"/>
    <s v="Cumple"/>
    <s v="Cumple Parcialmente"/>
    <s v="1- Se trata de una pasteleria lugar donde se presento falla, no se encontraba jefe del local lo cual solo el tiene acceso a medidor. Encargado de local atiende visita confirmando servicio normal despues de reparacion sin presentar mas problemas"/>
    <x v="0"/>
    <x v="0"/>
    <x v="1"/>
    <x v="0"/>
    <n v="0.5"/>
    <n v="0.5"/>
    <n v="0"/>
    <n v="0"/>
    <n v="0.5"/>
    <n v="0.5"/>
    <n v="0.25"/>
    <n v="0.25"/>
    <n v="0.5"/>
    <n v="0.5"/>
    <n v="0.17499999999999999"/>
    <n v="0.63500000000000001"/>
    <x v="0"/>
  </r>
  <r>
    <s v="1663490"/>
    <s v="207514022022130124"/>
    <s v="DF20227285014"/>
    <x v="19"/>
    <x v="27"/>
    <s v="AARON HUENCHUMIL"/>
    <s v="Iran #2384"/>
    <s v="Macul"/>
    <x v="0"/>
    <s v="Cumple"/>
    <s v="Cumple"/>
    <s v="No Aplica"/>
    <s v="No Aplica"/>
    <s v="Cumple"/>
    <s v="Cumple"/>
    <s v="No"/>
    <s v="S/N"/>
    <s v="S/N"/>
    <s v="No Aplica"/>
    <s v="No Aplica"/>
    <s v="No Aplica"/>
    <s v="Cumple"/>
    <s v="No Cumple"/>
    <s v="1- Cliente no se encuentra en domicilio"/>
    <x v="0"/>
    <x v="0"/>
    <x v="1"/>
    <x v="0"/>
    <n v="0.5"/>
    <n v="0.5"/>
    <n v="0.5"/>
    <n v="0.5"/>
    <n v="0.5"/>
    <n v="0.5"/>
    <n v="0.25"/>
    <n v="0.25"/>
    <n v="0.5"/>
    <n v="0.5"/>
    <n v="0"/>
    <n v="0.9"/>
    <x v="0"/>
  </r>
  <r>
    <s v="1663439"/>
    <s v="207514022022124310"/>
    <s v="DF20227285643"/>
    <x v="19"/>
    <x v="31"/>
    <s v="AARON HUENCHUMIL"/>
    <s v="Max Jara #4325"/>
    <s v="Macul"/>
    <x v="0"/>
    <s v="Cumple"/>
    <s v="Cumple"/>
    <s v="No Aplica"/>
    <s v="No Aplica"/>
    <s v="Cumple"/>
    <s v="Cumple"/>
    <s v="Si"/>
    <s v="S/N"/>
    <s v="S/N"/>
    <s v="Cumple"/>
    <s v="Cumple"/>
    <s v="Cumple"/>
    <s v="Cumple"/>
    <s v="Cumple"/>
    <s v="1- Cliente confirma que falla que presenta es interna."/>
    <x v="0"/>
    <x v="0"/>
    <x v="1"/>
    <x v="0"/>
    <n v="0.5"/>
    <n v="0.5"/>
    <n v="0.5"/>
    <n v="0.5"/>
    <n v="0.5"/>
    <n v="0.5"/>
    <n v="0.25"/>
    <n v="0.25"/>
    <n v="0.5"/>
    <n v="0.5"/>
    <n v="0.5"/>
    <n v="1"/>
    <x v="0"/>
  </r>
  <r>
    <s v="1663422"/>
    <s v="207614022022123837"/>
    <s v="DF20227283858"/>
    <x v="19"/>
    <x v="30"/>
    <s v="Cristobal toro"/>
    <s v="Independencia 733 t/A  dpto 2406"/>
    <s v="Independencia"/>
    <x v="0"/>
    <s v="Cumple"/>
    <s v="Cumple"/>
    <s v="No Aplica"/>
    <s v="No Aplica"/>
    <s v="Cumple"/>
    <s v="Cumple"/>
    <s v="Si"/>
    <s v="Guardia , no da nombre"/>
    <s v="S/N"/>
    <s v="Cumple"/>
    <s v="Cumple"/>
    <s v="Cumple"/>
    <s v="Cumple"/>
    <s v="Cumple"/>
    <s v="Sin moradores dpto . Tapa concentrador abierta"/>
    <x v="0"/>
    <x v="0"/>
    <x v="1"/>
    <x v="0"/>
    <n v="0.5"/>
    <n v="0.5"/>
    <n v="0.5"/>
    <n v="0.5"/>
    <n v="0.5"/>
    <n v="0.5"/>
    <n v="0.25"/>
    <n v="0.25"/>
    <n v="0.5"/>
    <n v="0.5"/>
    <n v="0.5"/>
    <n v="1"/>
    <x v="1"/>
  </r>
  <r>
    <s v="1663395"/>
    <s v="207614022022123324"/>
    <s v="DF20227285582"/>
    <x v="19"/>
    <x v="31"/>
    <s v="Cristobal toro"/>
    <s v="Independencia 620"/>
    <s v="Independencia"/>
    <x v="0"/>
    <s v="Cumple"/>
    <s v="Cumple"/>
    <s v="No Aplica"/>
    <s v="No Aplica"/>
    <s v="Cumple"/>
    <s v="Cumple"/>
    <s v="No"/>
    <s v="S/N"/>
    <s v="S/N"/>
    <s v="No Aplica"/>
    <s v="No Aplica"/>
    <s v="No Aplica"/>
    <s v="No Cumple"/>
    <s v="Cumple Parcialmente"/>
    <s v="Sin moradores , falta de fotografias para detallar trabajo , sin mas observacion"/>
    <x v="0"/>
    <x v="0"/>
    <x v="1"/>
    <x v="0"/>
    <n v="0.5"/>
    <n v="0.5"/>
    <n v="0.5"/>
    <n v="0.5"/>
    <n v="0.5"/>
    <n v="0.5"/>
    <n v="0.25"/>
    <n v="0.25"/>
    <n v="0.5"/>
    <n v="0"/>
    <n v="0.17499999999999999"/>
    <n v="0.83500000000000008"/>
    <x v="1"/>
  </r>
  <r>
    <s v="1663394"/>
    <s v="207514022022123354"/>
    <s v="DF20227284875"/>
    <x v="19"/>
    <x v="27"/>
    <s v="AARON HUENCHUMIL"/>
    <s v="Max Jara #4070 K"/>
    <s v="Macul"/>
    <x v="0"/>
    <s v="Cumple"/>
    <s v="Cumple"/>
    <s v="No Aplica"/>
    <s v="No Aplica"/>
    <s v="Cumple"/>
    <s v="Cumple"/>
    <s v="No"/>
    <s v="S/N"/>
    <s v="S/N"/>
    <s v="No Aplica"/>
    <s v="No Aplica"/>
    <s v="No Aplica"/>
    <s v="No Cumple"/>
    <s v="No Cumple"/>
    <s v="1- Cliente no se encuentra en domicilio 2- No se puede tomar fotografias sector hostil y conflictivo"/>
    <x v="0"/>
    <x v="0"/>
    <x v="1"/>
    <x v="0"/>
    <n v="0.5"/>
    <n v="0.5"/>
    <n v="0.5"/>
    <n v="0.5"/>
    <n v="0.5"/>
    <n v="0.5"/>
    <n v="0.25"/>
    <n v="0.25"/>
    <n v="0.5"/>
    <n v="0"/>
    <n v="0"/>
    <n v="0.8"/>
    <x v="0"/>
  </r>
  <r>
    <s v="1663388"/>
    <s v="207514022022122106"/>
    <s v="DF20227284843"/>
    <x v="19"/>
    <x v="29"/>
    <s v="AARON HUENCHUMIL"/>
    <s v="Ignacio Carrera Pinto #4337"/>
    <s v="Macul"/>
    <x v="0"/>
    <s v="Cumple"/>
    <s v="Cumple"/>
    <s v="Cumple"/>
    <s v="Cumple"/>
    <s v="Cumple"/>
    <s v="Cumple"/>
    <s v="No"/>
    <s v="S/N"/>
    <s v="S/N"/>
    <s v="No Aplica"/>
    <s v="No Aplica"/>
    <s v="No Aplica"/>
    <s v="No Cumple"/>
    <s v="No Cumple"/>
    <s v="1- Se inspecciona TD 2759 mencionado en informe de cuadrilla, se verifica servicio normal en el sector"/>
    <x v="0"/>
    <x v="0"/>
    <x v="1"/>
    <x v="0"/>
    <n v="0.5"/>
    <n v="0.5"/>
    <n v="0.5"/>
    <n v="0.5"/>
    <n v="0.5"/>
    <n v="0.5"/>
    <n v="0.25"/>
    <n v="0.25"/>
    <n v="0.5"/>
    <n v="0"/>
    <n v="0"/>
    <n v="0.8"/>
    <x v="0"/>
  </r>
  <r>
    <s v="1663378"/>
    <s v="207514022022120303"/>
    <s v="DF20227283618"/>
    <x v="19"/>
    <x v="24"/>
    <s v="AARON HUENCHUMIL"/>
    <s v="Ignacio Carrera Pinto #4731 D D1"/>
    <s v="Macul"/>
    <x v="0"/>
    <s v="Cumple"/>
    <s v="Cumple"/>
    <s v="No Aplica"/>
    <s v="No Aplica"/>
    <s v="Cumple"/>
    <s v="Cumple"/>
    <s v="No"/>
    <s v="S/N"/>
    <s v="S/N"/>
    <s v="No Aplica"/>
    <s v="No Aplica"/>
    <s v="No Aplica"/>
    <s v="No Cumple"/>
    <s v="Cumple Parcialmente"/>
    <s v="1- Cliente no se encuentra en domicilio 2- Se inspecciona TD 8249 mencionado en informe de cuadrilla, servicio se encuentra en normalidad"/>
    <x v="0"/>
    <x v="0"/>
    <x v="1"/>
    <x v="0"/>
    <n v="0.5"/>
    <n v="0.5"/>
    <n v="0.5"/>
    <n v="0.5"/>
    <n v="0.5"/>
    <n v="0.5"/>
    <n v="0.25"/>
    <n v="0.25"/>
    <n v="0.5"/>
    <n v="0"/>
    <n v="0.17499999999999999"/>
    <n v="0.83500000000000008"/>
    <x v="0"/>
  </r>
  <r>
    <s v="1663291"/>
    <s v="207614022022114640"/>
    <s v="DF20227284669"/>
    <x v="19"/>
    <x v="29"/>
    <s v="Cristobal toro"/>
    <s v="Presidente eduardo frei montalba esquina puente bulnes"/>
    <s v="Independencia"/>
    <x v="0"/>
    <s v="Cumple Parcialmente"/>
    <s v="Cumple Parcialmente"/>
    <s v="No Aplica"/>
    <s v="No Aplica"/>
    <s v="Cumple"/>
    <s v="Cumple"/>
    <s v="No"/>
    <s v="S/N"/>
    <s v="S/N"/>
    <s v="No Aplica"/>
    <s v="No Aplica"/>
    <s v="No Aplica"/>
    <s v="No Cumple"/>
    <s v="No Cumple"/>
    <s v="Se verifica coordenada de incidencia  , sin datos por parte de personal de emergencia , fotografias no reconoce verificacion de trabajo en terreno"/>
    <x v="0"/>
    <x v="0"/>
    <x v="1"/>
    <x v="0"/>
    <n v="0"/>
    <n v="0"/>
    <n v="0.5"/>
    <n v="0.5"/>
    <n v="0.5"/>
    <n v="0.5"/>
    <n v="0.25"/>
    <n v="0.25"/>
    <n v="0.5"/>
    <n v="0"/>
    <n v="0"/>
    <n v="0.6"/>
    <x v="1"/>
  </r>
  <r>
    <s v="1663090"/>
    <s v="207514022022114357"/>
    <s v="DF20227284544"/>
    <x v="19"/>
    <x v="29"/>
    <s v="AARON HUENCHUMIL"/>
    <s v="Castillo Urizar #2664"/>
    <s v="Macul"/>
    <x v="0"/>
    <s v="Cumple"/>
    <s v="Cumple"/>
    <s v="No Aplica"/>
    <s v="No Aplica"/>
    <s v="Cumple"/>
    <s v="Cumple"/>
    <s v="No"/>
    <s v="S/N"/>
    <s v="S/N"/>
    <s v="No Aplica"/>
    <s v="No Aplica"/>
    <s v="No Aplica"/>
    <s v="Cumple"/>
    <s v="Cumple"/>
    <s v="1- Cliente no se encuentra en domicilio. 2- Domicilio en servicio normal"/>
    <x v="0"/>
    <x v="0"/>
    <x v="1"/>
    <x v="0"/>
    <n v="0.5"/>
    <n v="0.5"/>
    <n v="0.5"/>
    <n v="0.5"/>
    <n v="0.5"/>
    <n v="0.5"/>
    <n v="0.25"/>
    <n v="0.25"/>
    <n v="0.5"/>
    <n v="0.5"/>
    <n v="0.5"/>
    <n v="1"/>
    <x v="0"/>
  </r>
  <r>
    <s v="1663077"/>
    <s v="207514022022111720"/>
    <s v="DF20227283985"/>
    <x v="19"/>
    <x v="30"/>
    <s v="AARON HUENCHUMIL"/>
    <s v="Exequiel Fernandez #2180 B"/>
    <s v="Macul"/>
    <x v="0"/>
    <s v="Cumple"/>
    <s v="Cumple"/>
    <s v="Cumple"/>
    <s v="Cumple"/>
    <s v="Cumple"/>
    <s v="Cumple"/>
    <s v="Si"/>
    <s v="ROSA FUENZALIDA"/>
    <s v="S/N"/>
    <s v="Cumple"/>
    <s v="Cumple"/>
    <s v="Cumple"/>
    <s v="Cumple"/>
    <s v="Cumple"/>
    <s v="1- Cliente conforme con atencion"/>
    <x v="0"/>
    <x v="0"/>
    <x v="1"/>
    <x v="0"/>
    <n v="0.5"/>
    <n v="0.5"/>
    <n v="0.5"/>
    <n v="0.5"/>
    <n v="0.5"/>
    <n v="0.5"/>
    <n v="0.25"/>
    <n v="0.25"/>
    <n v="0.5"/>
    <n v="0.5"/>
    <n v="0.5"/>
    <n v="1"/>
    <x v="0"/>
  </r>
  <r>
    <s v="1663074"/>
    <s v="207614022022111351"/>
    <s v="DF20227280981"/>
    <x v="19"/>
    <x v="20"/>
    <s v="Cristobal toro"/>
    <s v="Quintana 445 casa 5"/>
    <s v="Independencia"/>
    <x v="0"/>
    <s v="Cumple"/>
    <s v="Cumple"/>
    <s v="Cumple"/>
    <s v="Cumple"/>
    <s v="Cumple"/>
    <s v="Cumple"/>
    <s v="No"/>
    <s v="S/N"/>
    <s v="S/N"/>
    <s v="No Aplica"/>
    <s v="No Aplica"/>
    <s v="No Aplica"/>
    <s v="No Cumple"/>
    <s v="No Cumple"/>
    <s v="Problema externo , corresponde a caja api ubicada frente a num. Municipal 417  . Sin mas observacion"/>
    <x v="0"/>
    <x v="0"/>
    <x v="1"/>
    <x v="0"/>
    <n v="0.5"/>
    <n v="0.5"/>
    <n v="0.5"/>
    <n v="0.5"/>
    <n v="0.5"/>
    <n v="0.5"/>
    <n v="0.25"/>
    <n v="0.25"/>
    <n v="0.5"/>
    <n v="0"/>
    <n v="0"/>
    <n v="0.8"/>
    <x v="1"/>
  </r>
  <r>
    <s v="1662991"/>
    <s v="207614022022103537"/>
    <s v="DF20227276167"/>
    <x v="19"/>
    <x v="7"/>
    <s v="Cristobal toro"/>
    <s v="Rosa salas 2786"/>
    <s v="Independencia"/>
    <x v="0"/>
    <s v="Cumple"/>
    <s v="Cumple"/>
    <s v="No Aplica"/>
    <s v="No Aplica"/>
    <s v="Cumple"/>
    <s v="Cumple"/>
    <s v="No"/>
    <s v="S/N"/>
    <s v="S/N"/>
    <s v="No Aplica"/>
    <s v="No Aplica"/>
    <s v="No Aplica"/>
    <s v="Cumple"/>
    <s v="Cumple"/>
    <s v="Sin moradores , sin mas observacion"/>
    <x v="0"/>
    <x v="0"/>
    <x v="1"/>
    <x v="0"/>
    <n v="0.5"/>
    <n v="0.5"/>
    <n v="0.5"/>
    <n v="0.5"/>
    <n v="0.5"/>
    <n v="0.5"/>
    <n v="0.25"/>
    <n v="0.25"/>
    <n v="0.5"/>
    <n v="0.5"/>
    <n v="0.5"/>
    <n v="1"/>
    <x v="1"/>
  </r>
  <r>
    <s v="1662721"/>
    <s v="207614022022100708"/>
    <s v="DF20227278730"/>
    <x v="19"/>
    <x v="5"/>
    <s v="Cristobal toro"/>
    <s v="Freirina 2059"/>
    <s v="Independencia"/>
    <x v="0"/>
    <s v="Cumple"/>
    <s v="Cumple"/>
    <s v="No Aplica"/>
    <s v="No Aplica"/>
    <s v="Cumple"/>
    <s v="Cumple"/>
    <s v="Si"/>
    <s v="Gustavo fesci"/>
    <s v="945138839"/>
    <s v="Cumple"/>
    <s v="Cumple"/>
    <s v="Cumple"/>
    <s v="Cumple"/>
    <s v="No Cumple"/>
    <s v="Cliente indica que solicito cambio de cable concentrico por mantencion y no visita de personal de emergencia , personal le indico que lo derivarian a area de normalizacion pero aun no tiene visita , cliente siempre estuvo con suministro ."/>
    <x v="0"/>
    <x v="0"/>
    <x v="1"/>
    <x v="0"/>
    <n v="0.5"/>
    <n v="0.5"/>
    <n v="0.5"/>
    <n v="0.5"/>
    <n v="0.5"/>
    <n v="0.5"/>
    <n v="0.25"/>
    <n v="0.25"/>
    <n v="0.5"/>
    <n v="0.5"/>
    <n v="0"/>
    <n v="0.9"/>
    <x v="1"/>
  </r>
  <r>
    <s v="1665835"/>
    <s v="207515022022171212"/>
    <s v="DF20227283245"/>
    <x v="20"/>
    <x v="24"/>
    <s v="AARON HUENCHUMIL"/>
    <s v="Av . Americo Vespucio #5801"/>
    <s v="Macul"/>
    <x v="0"/>
    <s v="Cumple"/>
    <s v="No Aplica"/>
    <s v="No Aplica"/>
    <s v="No Aplica"/>
    <s v="No Aplica"/>
    <s v="No Aplica"/>
    <s v="No"/>
    <s v="S/N"/>
    <s v="S/N"/>
    <s v="No Aplica"/>
    <s v="No Aplica"/>
    <s v="No Aplica"/>
    <s v="Cumple"/>
    <s v="Cumple"/>
    <s v="1- Segund informe de cuadrilla, se cumple diagnostico, de que visualmente no existio ningun cableado en cortocircuito del cartel publicitario y tampoco en el sector"/>
    <x v="0"/>
    <x v="0"/>
    <x v="1"/>
    <x v="0"/>
    <n v="0.5"/>
    <n v="0.5"/>
    <n v="0.5"/>
    <n v="0.5"/>
    <n v="0.5"/>
    <n v="0.5"/>
    <n v="0.25"/>
    <n v="0.25"/>
    <n v="0.5"/>
    <n v="0.5"/>
    <n v="0.5"/>
    <n v="1"/>
    <x v="0"/>
  </r>
  <r>
    <s v="1665832"/>
    <s v="207615022022170701"/>
    <s v="DF20227286146"/>
    <x v="20"/>
    <x v="28"/>
    <s v="Cristobal toro"/>
    <s v="Uno norte 1092"/>
    <s v="Macul"/>
    <x v="0"/>
    <s v="Cumple"/>
    <s v="Cumple"/>
    <s v="No Aplica"/>
    <s v="No Aplica"/>
    <s v="Cumple"/>
    <s v="Cumple"/>
    <s v="No"/>
    <s v="S/N"/>
    <s v="S/N"/>
    <s v="No Aplica"/>
    <s v="No Aplica"/>
    <s v="No Aplica"/>
    <s v="Cumple"/>
    <s v="Cumple"/>
    <s v="Sin moradores domicilio , sin mayor observacion"/>
    <x v="0"/>
    <x v="0"/>
    <x v="1"/>
    <x v="0"/>
    <n v="0.5"/>
    <n v="0.5"/>
    <n v="0.5"/>
    <n v="0.5"/>
    <n v="0.5"/>
    <n v="0.5"/>
    <n v="0.25"/>
    <n v="0.25"/>
    <n v="0.5"/>
    <n v="0.5"/>
    <n v="0.5"/>
    <n v="1"/>
    <x v="0"/>
  </r>
  <r>
    <s v="1665805"/>
    <s v="207615022022164458"/>
    <s v="DF20227286148"/>
    <x v="20"/>
    <x v="28"/>
    <s v="Cristobal toro"/>
    <s v="Carrera pinto 4481"/>
    <s v="Macul"/>
    <x v="0"/>
    <s v="Cumple"/>
    <s v="Cumple"/>
    <s v="No Aplica"/>
    <s v="No Aplica"/>
    <s v="Cumple"/>
    <s v="Cumple"/>
    <s v="No"/>
    <s v="S/N"/>
    <s v="S/N"/>
    <s v="No Aplica"/>
    <s v="No Aplica"/>
    <s v="No Aplica"/>
    <s v="Cumple"/>
    <s v="Cumple"/>
    <s v="Sin moradores , sin mayor observacion"/>
    <x v="0"/>
    <x v="0"/>
    <x v="1"/>
    <x v="0"/>
    <n v="0.5"/>
    <n v="0.5"/>
    <n v="0.5"/>
    <n v="0.5"/>
    <n v="0.5"/>
    <n v="0.5"/>
    <n v="0.25"/>
    <n v="0.25"/>
    <n v="0.5"/>
    <n v="0.5"/>
    <n v="0.5"/>
    <n v="1"/>
    <x v="0"/>
  </r>
  <r>
    <s v="1665802"/>
    <s v="207515022022164258"/>
    <s v="DF20227282813"/>
    <x v="20"/>
    <x v="26"/>
    <s v="AARON HUENCHUMIL"/>
    <s v="Av. Americo Vespucio #4601 dpto 304"/>
    <s v="Macul"/>
    <x v="0"/>
    <s v="Cumple"/>
    <s v="Cumple"/>
    <s v="No Aplica"/>
    <s v="No Aplica"/>
    <s v="Cumple"/>
    <s v="Cumple"/>
    <s v="No"/>
    <s v="S/N"/>
    <s v="S/N"/>
    <s v="No Aplica"/>
    <s v="No Aplica"/>
    <s v="No Aplica"/>
    <s v="No Cumple"/>
    <s v="Cumple Parcialmente"/>
    <s v="1- Cliente no se encuentra en domicilio por lo cual, conserje no permite el acceso a medidor. 2- En informe de cuadrilla falta fotografia de trabajo realizado"/>
    <x v="0"/>
    <x v="0"/>
    <x v="1"/>
    <x v="0"/>
    <n v="0.5"/>
    <n v="0.5"/>
    <n v="0.5"/>
    <n v="0.5"/>
    <n v="0.5"/>
    <n v="0.5"/>
    <n v="0.25"/>
    <n v="0.25"/>
    <n v="0.5"/>
    <n v="0"/>
    <n v="0.17499999999999999"/>
    <n v="0.83500000000000008"/>
    <x v="0"/>
  </r>
  <r>
    <s v="1665791"/>
    <s v="207515022022163521"/>
    <s v="DF20227282532"/>
    <x v="20"/>
    <x v="26"/>
    <s v="AARON HUENCHUMIL"/>
    <s v="Av. Americo Vespucio #4455 dpto 510"/>
    <s v="Macul"/>
    <x v="0"/>
    <s v="Cumple"/>
    <s v="Cumple"/>
    <s v="Cumple"/>
    <s v="Cumple"/>
    <s v="Cumple"/>
    <s v="Cumple"/>
    <s v="Si"/>
    <s v="Alvaro Palma"/>
    <s v="S/N"/>
    <s v="Cumple"/>
    <s v="Cumple"/>
    <s v="Cumple"/>
    <s v="Cumple"/>
    <s v="Cumple"/>
    <s v="1- Cliente conforme con atencion y rapida respuesta de tecnicos."/>
    <x v="0"/>
    <x v="0"/>
    <x v="1"/>
    <x v="0"/>
    <n v="0.5"/>
    <n v="0.5"/>
    <n v="0.5"/>
    <n v="0.5"/>
    <n v="0.5"/>
    <n v="0.5"/>
    <n v="0.25"/>
    <n v="0.25"/>
    <n v="0.5"/>
    <n v="0.5"/>
    <n v="0.5"/>
    <n v="1"/>
    <x v="0"/>
  </r>
  <r>
    <s v="1665773"/>
    <s v="207615022022161652"/>
    <s v="DF20227285689"/>
    <x v="20"/>
    <x v="31"/>
    <s v="Cristobal toro"/>
    <s v="Los constructores 4875"/>
    <s v="Macul"/>
    <x v="0"/>
    <s v="Cumple"/>
    <s v="Cumple"/>
    <s v="No Aplica"/>
    <s v="No Aplica"/>
    <s v="Cumple"/>
    <s v="Cumple"/>
    <s v="Si"/>
    <s v="Cliente conflictivo no da nombre"/>
    <s v="S/N"/>
    <s v="No Aplica"/>
    <s v="No Aplica"/>
    <s v="No Aplica"/>
    <s v="Cumple"/>
    <s v="Cumple"/>
    <s v="Cliente conflictivo , no entrega datos , y no acepta entrevista , ordena que me retire de su domicilio"/>
    <x v="0"/>
    <x v="0"/>
    <x v="1"/>
    <x v="0"/>
    <n v="0.5"/>
    <n v="0.5"/>
    <n v="0.5"/>
    <n v="0.5"/>
    <n v="0.5"/>
    <n v="0.5"/>
    <n v="0.25"/>
    <n v="0.25"/>
    <n v="0.5"/>
    <n v="0.5"/>
    <n v="0.5"/>
    <n v="1"/>
    <x v="0"/>
  </r>
  <r>
    <s v="1665676"/>
    <s v="207515022022140920"/>
    <s v="DF20227283261"/>
    <x v="20"/>
    <x v="24"/>
    <s v="AARON HUENCHUMIL"/>
    <s v="Av. Macul #3893"/>
    <s v="Macul"/>
    <x v="0"/>
    <s v="Cumple"/>
    <s v="Cumple"/>
    <s v="No Aplica"/>
    <s v="No Aplica"/>
    <s v="Cumple"/>
    <s v="Cumple"/>
    <s v="Si"/>
    <s v="Silvia"/>
    <s v="S/N"/>
    <s v="Cumple"/>
    <s v="Cumple"/>
    <s v="Cumple"/>
    <s v="Cumple"/>
    <s v="Cumple"/>
    <s v="1- Cliente si contaba con una postacion adicional para recibir acometida. Adjunto fotografias de prueba en este informe  2- templado de acometida provisoria se encuentra templada gracias a rama de un arbol. 3- Urge poda en el sector  4- Direccion asociada a N° incidencia es incorrecta. MACUL #3930 ES LA CORRECTA"/>
    <x v="0"/>
    <x v="0"/>
    <x v="1"/>
    <x v="0"/>
    <n v="0.5"/>
    <n v="0.5"/>
    <n v="0.5"/>
    <n v="0.5"/>
    <n v="0.5"/>
    <n v="0.5"/>
    <n v="0.25"/>
    <n v="0.25"/>
    <n v="0.5"/>
    <n v="0.5"/>
    <n v="0.5"/>
    <n v="1"/>
    <x v="0"/>
  </r>
  <r>
    <s v="1665622"/>
    <s v="207615022022132137"/>
    <s v="DF20227277601"/>
    <x v="20"/>
    <x v="13"/>
    <s v="Cristobal toro"/>
    <s v="Arturo prat 4194 c sc"/>
    <s v="Macul"/>
    <x v="0"/>
    <s v="Cumple"/>
    <s v="Cumple"/>
    <s v="No Aplica"/>
    <s v="No Aplica"/>
    <s v="Cumple"/>
    <s v="Cumple"/>
    <s v="No"/>
    <s v="S/N"/>
    <s v="S/N"/>
    <s v="No Aplica"/>
    <s v="No Aplica"/>
    <s v="No Aplica"/>
    <s v="Cumple"/>
    <s v="Cumple"/>
    <s v="Sin contacto con vecinos , medidor servicio comun"/>
    <x v="0"/>
    <x v="0"/>
    <x v="1"/>
    <x v="0"/>
    <n v="0.5"/>
    <n v="0.5"/>
    <n v="0.5"/>
    <n v="0.5"/>
    <n v="0.5"/>
    <n v="0.5"/>
    <n v="0.25"/>
    <n v="0.25"/>
    <n v="0.5"/>
    <n v="0.5"/>
    <n v="0.5"/>
    <n v="1"/>
    <x v="0"/>
  </r>
  <r>
    <s v="1665621"/>
    <s v="207515022022130141"/>
    <s v="DF20227281492"/>
    <x v="20"/>
    <x v="23"/>
    <s v="AARON HUENCHUMIL"/>
    <s v="Mario Silva Ossa #3869"/>
    <s v="Macul"/>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65590"/>
    <s v="207615022022125527"/>
    <s v="DF20227273243"/>
    <x v="20"/>
    <x v="0"/>
    <s v="Cristobal toro"/>
    <s v="Macul 3226"/>
    <s v="Macul"/>
    <x v="0"/>
    <s v="Cumple"/>
    <s v="Cumple"/>
    <s v="No Aplica"/>
    <s v="No Aplica"/>
    <s v="Cumple"/>
    <s v="Cumple"/>
    <s v="No"/>
    <s v="S/N"/>
    <s v="S/N"/>
    <s v="No Aplica"/>
    <s v="No Aplica"/>
    <s v="No Aplica"/>
    <s v="Cumple"/>
    <s v="Cumple"/>
    <s v="Sin acceso a calle , porton cerrado , sin moradores , se llama por citofono y no hay contacto"/>
    <x v="0"/>
    <x v="0"/>
    <x v="1"/>
    <x v="0"/>
    <n v="0.5"/>
    <n v="0.5"/>
    <n v="0.5"/>
    <n v="0.5"/>
    <n v="0.5"/>
    <n v="0.5"/>
    <n v="0.25"/>
    <n v="0.25"/>
    <n v="0.5"/>
    <n v="0.5"/>
    <n v="0.5"/>
    <n v="1"/>
    <x v="0"/>
  </r>
  <r>
    <s v="1665586"/>
    <s v="207515022022124431"/>
    <s v="DF20227282507"/>
    <x v="20"/>
    <x v="26"/>
    <s v="AARON HUENCHUMIL"/>
    <s v="Termas de Puritama #3814"/>
    <s v="Macul"/>
    <x v="0"/>
    <s v="Cumple"/>
    <s v="Cumple"/>
    <s v="No Aplica"/>
    <s v="No Aplica"/>
    <s v="Cumple"/>
    <s v="Cumple"/>
    <s v="No"/>
    <s v="S/N"/>
    <s v="S/N"/>
    <s v="No Aplica"/>
    <s v="No Aplica"/>
    <s v="No Aplica"/>
    <s v="Cumple"/>
    <s v="Cumple"/>
    <s v="1- Cliente no se encuentra en domicilio"/>
    <x v="0"/>
    <x v="0"/>
    <x v="1"/>
    <x v="0"/>
    <n v="0.5"/>
    <n v="0.5"/>
    <n v="0.5"/>
    <n v="0.5"/>
    <n v="0.5"/>
    <n v="0.5"/>
    <n v="0.25"/>
    <n v="0.25"/>
    <n v="0.5"/>
    <n v="0.5"/>
    <n v="0.5"/>
    <n v="1"/>
    <x v="0"/>
  </r>
  <r>
    <s v="1665394"/>
    <s v="207515022022122045"/>
    <s v="DF20227285068"/>
    <x v="20"/>
    <x v="27"/>
    <s v="AARON HUENCHUMIL"/>
    <s v="Pedro de Valdivia #6931"/>
    <s v="Macul"/>
    <x v="0"/>
    <s v="Cumple"/>
    <s v="Cumple"/>
    <s v="No Aplica"/>
    <s v="No Aplica"/>
    <s v="Cumple"/>
    <s v="Cumple"/>
    <s v="Si"/>
    <s v="S/N"/>
    <s v="S/N"/>
    <s v="Cumple"/>
    <s v="Cumple"/>
    <s v="Cumple"/>
    <s v="Cumple"/>
    <s v="Cumple"/>
    <s v="1- Tramo de acometida entre caja DAE y medidor esta solucionado de forma provisoria, se requiere normalizacion de esta condicion. 2- Cliente en rasgos generales conforme. Le incomoda la misma situacion prrsentada en el punto 1"/>
    <x v="0"/>
    <x v="0"/>
    <x v="1"/>
    <x v="0"/>
    <n v="0.5"/>
    <n v="0.5"/>
    <n v="0.5"/>
    <n v="0.5"/>
    <n v="0.5"/>
    <n v="0.5"/>
    <n v="0.25"/>
    <n v="0.25"/>
    <n v="0.5"/>
    <n v="0.5"/>
    <n v="0.5"/>
    <n v="1"/>
    <x v="0"/>
  </r>
  <r>
    <s v="1665370"/>
    <s v="207615022022120225"/>
    <s v="DF20227276932"/>
    <x v="20"/>
    <x v="11"/>
    <s v="Cristobal toro"/>
    <s v="Presidente eduardo frei 1898"/>
    <s v="Independencia"/>
    <x v="0"/>
    <s v="Cumple"/>
    <s v="Cumple"/>
    <s v="No Aplica"/>
    <s v="No Aplica"/>
    <s v="Cumple"/>
    <s v="Cumple"/>
    <s v="No"/>
    <s v="S/N"/>
    <s v="S/N"/>
    <s v="No Aplica"/>
    <s v="No Aplica"/>
    <s v="No Aplica"/>
    <s v="Cumple"/>
    <s v="Cumple"/>
    <s v="Sin moradores , sin mayor observacion"/>
    <x v="0"/>
    <x v="0"/>
    <x v="1"/>
    <x v="0"/>
    <n v="0.5"/>
    <n v="0.5"/>
    <n v="0.5"/>
    <n v="0.5"/>
    <n v="0.5"/>
    <n v="0.5"/>
    <n v="0.25"/>
    <n v="0.25"/>
    <n v="0.5"/>
    <n v="0.5"/>
    <n v="0.5"/>
    <n v="1"/>
    <x v="1"/>
  </r>
  <r>
    <s v="1665026"/>
    <s v="207515022022113641"/>
    <s v="DF20227281689"/>
    <x v="20"/>
    <x v="19"/>
    <s v="AARON HUENCHUMIL"/>
    <s v="Pedro de Valdivia #6960"/>
    <s v="Macul"/>
    <x v="0"/>
    <s v="Cumple"/>
    <s v="Cumple"/>
    <s v="No Aplica"/>
    <s v="No Aplica"/>
    <s v="Cumple"/>
    <s v="Cumple"/>
    <s v="Si"/>
    <s v="S/N"/>
    <s v="S/N"/>
    <s v="Cumple"/>
    <s v="Cumple"/>
    <s v="Cumple"/>
    <s v="Cumple"/>
    <s v="Cumple"/>
    <s v="1- Cableado que esta colgando corresponde a telecomunicaciones, cliente ya habia quedado en claridad respecto a quien corresponden esos cables. De todas formas cuadrilla realiza reaprietes de lineas BT y acometidas en caja DAE"/>
    <x v="0"/>
    <x v="0"/>
    <x v="1"/>
    <x v="0"/>
    <n v="0.5"/>
    <n v="0.5"/>
    <n v="0.5"/>
    <n v="0.5"/>
    <n v="0.5"/>
    <n v="0.5"/>
    <n v="0.25"/>
    <n v="0.25"/>
    <n v="0.5"/>
    <n v="0.5"/>
    <n v="0.5"/>
    <n v="1"/>
    <x v="0"/>
  </r>
  <r>
    <s v="1665022"/>
    <s v="207515022022112416"/>
    <s v="DF20227280681"/>
    <x v="20"/>
    <x v="22"/>
    <s v="AARON HUENCHUMIL"/>
    <s v="Pedro de Valdivia #6968 E"/>
    <s v="Macul"/>
    <x v="0"/>
    <s v="Cumple"/>
    <s v="Cumple"/>
    <s v="Cumple"/>
    <s v="Cumple"/>
    <s v="Cumple"/>
    <s v="Cumple"/>
    <s v="No"/>
    <s v="S/N"/>
    <s v="S/N"/>
    <s v="No Aplica"/>
    <s v="No Aplica"/>
    <s v="No Aplica"/>
    <s v="Cumple"/>
    <s v="Cumple"/>
    <s v="1- Trabajo bien realizado, entregando suministro electrico normal"/>
    <x v="0"/>
    <x v="0"/>
    <x v="1"/>
    <x v="0"/>
    <n v="0.5"/>
    <n v="0.5"/>
    <n v="0.5"/>
    <n v="0.5"/>
    <n v="0.5"/>
    <n v="0.5"/>
    <n v="0.25"/>
    <n v="0.25"/>
    <n v="0.5"/>
    <n v="0.5"/>
    <n v="0.5"/>
    <n v="1"/>
    <x v="0"/>
  </r>
  <r>
    <s v="1665021"/>
    <s v="207615022022112356"/>
    <s v="DF20227273025"/>
    <x v="20"/>
    <x v="1"/>
    <s v="Cristobal toro"/>
    <s v="La paz 408 fte."/>
    <s v="Independencia"/>
    <x v="0"/>
    <s v="Cumple"/>
    <s v="Cumple"/>
    <s v="No Aplica"/>
    <s v="No Aplica"/>
    <s v="Cumple"/>
    <s v="Cumple"/>
    <s v="No"/>
    <s v="S/N"/>
    <s v="S/N"/>
    <s v="No Aplica"/>
    <s v="No Aplica"/>
    <s v="No Aplica"/>
    <s v="Cumple"/>
    <s v="Cumple"/>
    <s v="Sin moradores , kiosko frente 408 , empalme subterraneo"/>
    <x v="0"/>
    <x v="0"/>
    <x v="1"/>
    <x v="0"/>
    <n v="0.5"/>
    <n v="0.5"/>
    <n v="0.5"/>
    <n v="0.5"/>
    <n v="0.5"/>
    <n v="0.5"/>
    <n v="0.25"/>
    <n v="0.25"/>
    <n v="0.5"/>
    <n v="0.5"/>
    <n v="0.5"/>
    <n v="1"/>
    <x v="1"/>
  </r>
  <r>
    <s v="1665018"/>
    <s v="207515022022111448"/>
    <s v="DF20227280625"/>
    <x v="20"/>
    <x v="22"/>
    <s v="AARON HUENCHUMIL"/>
    <s v="Pedro de Valdivia frente al #6935"/>
    <s v="Macul"/>
    <x v="0"/>
    <s v="Cumple"/>
    <s v="Cumple"/>
    <s v="No Aplica"/>
    <s v="No Aplica"/>
    <s v="Cumple"/>
    <s v="Cumple"/>
    <s v="No"/>
    <s v="S/N"/>
    <s v="S/N"/>
    <s v="No Aplica"/>
    <s v="No Aplica"/>
    <s v="No Aplica"/>
    <s v="Cumple"/>
    <s v="Cumple"/>
    <s v="1- Caja DAE en perfecto estado y suministrando servicio electrico normal en el sector"/>
    <x v="0"/>
    <x v="0"/>
    <x v="1"/>
    <x v="0"/>
    <n v="0.5"/>
    <n v="0.5"/>
    <n v="0.5"/>
    <n v="0.5"/>
    <n v="0.5"/>
    <n v="0.5"/>
    <n v="0.25"/>
    <n v="0.25"/>
    <n v="0.5"/>
    <n v="0.5"/>
    <n v="0.5"/>
    <n v="1"/>
    <x v="0"/>
  </r>
  <r>
    <s v="1665008"/>
    <s v="207515022022105726"/>
    <s v="DF20227280623"/>
    <x v="20"/>
    <x v="22"/>
    <s v="AARON HUENCHUMIL"/>
    <s v="General Baquedano #4193 J 5"/>
    <s v="Macul"/>
    <x v="0"/>
    <s v="Cumple"/>
    <s v="Cumple"/>
    <s v="No Aplica"/>
    <s v="No Aplica"/>
    <s v="Cumple"/>
    <s v="Cumple"/>
    <s v="Si"/>
    <s v="S/N"/>
    <s v="S/N"/>
    <s v="Cumple"/>
    <s v="Cumple"/>
    <s v="Cumple"/>
    <s v="Cumple"/>
    <s v="Cumple"/>
    <s v="1- Clientes conformes con atencion, pero mencionan que tuvieron equipo quemados debido al alza de voltaje"/>
    <x v="0"/>
    <x v="0"/>
    <x v="1"/>
    <x v="0"/>
    <n v="0.5"/>
    <n v="0.5"/>
    <n v="0.5"/>
    <n v="0.5"/>
    <n v="0.5"/>
    <n v="0.5"/>
    <n v="0.25"/>
    <n v="0.25"/>
    <n v="0.5"/>
    <n v="0.5"/>
    <n v="0.5"/>
    <n v="1"/>
    <x v="0"/>
  </r>
  <r>
    <s v="1665002"/>
    <s v="207615022022104801"/>
    <s v="DF20227285533"/>
    <x v="20"/>
    <x v="31"/>
    <s v="Cristobal toro"/>
    <s v="Independencia 178 loc. 804"/>
    <s v="Independencia"/>
    <x v="0"/>
    <s v="Cumple"/>
    <s v="Cumple"/>
    <s v="No Aplica"/>
    <s v="No Aplica"/>
    <s v="Cumple"/>
    <s v="Cumple"/>
    <s v="No"/>
    <s v="S/N"/>
    <s v="S/N"/>
    <s v="No Aplica"/>
    <s v="No Aplica"/>
    <s v="No Aplica"/>
    <s v="Cumple"/>
    <s v="Cumple"/>
    <s v="Sin moradores en local , empalme subterraneo , sin mas observacion"/>
    <x v="0"/>
    <x v="0"/>
    <x v="1"/>
    <x v="0"/>
    <n v="0.5"/>
    <n v="0.5"/>
    <n v="0.5"/>
    <n v="0.5"/>
    <n v="0.5"/>
    <n v="0.5"/>
    <n v="0.25"/>
    <n v="0.25"/>
    <n v="0.5"/>
    <n v="0.5"/>
    <n v="0.5"/>
    <n v="1"/>
    <x v="1"/>
  </r>
  <r>
    <s v="1667300"/>
    <s v="207616022022162421"/>
    <s v="DF20227284515"/>
    <x v="21"/>
    <x v="29"/>
    <s v="Cristobal toro"/>
    <s v="Excequiel fernandez , vasconia"/>
    <s v="Macul"/>
    <x v="0"/>
    <s v="Cumple"/>
    <s v="Cumple"/>
    <s v="No Aplica"/>
    <s v="No Aplica"/>
    <s v="Cumple"/>
    <s v="Cumple"/>
    <s v="No"/>
    <s v="S/N"/>
    <s v="S/N"/>
    <s v="No Aplica"/>
    <s v="No Aplica"/>
    <s v="No Aplica"/>
    <s v="Cumple"/>
    <s v="Cumple"/>
    <s v="Problema externo , semaforos , sin mayor observacion"/>
    <x v="0"/>
    <x v="0"/>
    <x v="1"/>
    <x v="0"/>
    <n v="0.5"/>
    <n v="0.5"/>
    <n v="0.5"/>
    <n v="0.5"/>
    <n v="0.5"/>
    <n v="0.5"/>
    <n v="0.25"/>
    <n v="0.25"/>
    <n v="0.5"/>
    <n v="0.5"/>
    <n v="0.5"/>
    <n v="1"/>
    <x v="0"/>
  </r>
  <r>
    <s v="1667279"/>
    <s v="207616022022154838"/>
    <s v="DF20227280911"/>
    <x v="21"/>
    <x v="22"/>
    <s v="Cristobal toro"/>
    <s v="Pedro de valdivia , esquina lautaro"/>
    <s v="Macul"/>
    <x v="0"/>
    <s v="Cumple"/>
    <s v="Cumple"/>
    <s v="No Aplica"/>
    <s v="No Aplica"/>
    <s v="Cumple"/>
    <s v="Cumple"/>
    <s v="No"/>
    <s v="S/N"/>
    <s v="S/N"/>
    <s v="No Aplica"/>
    <s v="No Aplica"/>
    <s v="No Aplica"/>
    <s v="Cumple"/>
    <s v="Cumple"/>
    <s v="Problema externo en preensamblado , luminaria , sin mas observacion"/>
    <x v="0"/>
    <x v="0"/>
    <x v="1"/>
    <x v="0"/>
    <n v="0.5"/>
    <n v="0.5"/>
    <n v="0.5"/>
    <n v="0.5"/>
    <n v="0.5"/>
    <n v="0.5"/>
    <n v="0.25"/>
    <n v="0.25"/>
    <n v="0.5"/>
    <n v="0.5"/>
    <n v="0.5"/>
    <n v="1"/>
    <x v="0"/>
  </r>
  <r>
    <s v="1666977"/>
    <s v="207616022022123826"/>
    <s v="DF20227276191"/>
    <x v="21"/>
    <x v="7"/>
    <s v="Cristobal toro"/>
    <s v="Peatones xv 4775 i"/>
    <s v="Macul"/>
    <x v="0"/>
    <s v="Cumple"/>
    <s v="Cumple"/>
    <s v="No Aplica"/>
    <s v="No Aplica"/>
    <s v="Cumple"/>
    <s v="Cumple"/>
    <s v="No"/>
    <s v="S/N"/>
    <s v="S/N"/>
    <s v="No Aplica"/>
    <s v="No Aplica"/>
    <s v="No Aplica"/>
    <s v="Cumple"/>
    <s v="Cumple"/>
    <s v="Sin moradores , se contacta por citofono pero sin resultado , sin acceso a pasaje ."/>
    <x v="0"/>
    <x v="0"/>
    <x v="1"/>
    <x v="0"/>
    <n v="0.5"/>
    <n v="0.5"/>
    <n v="0.5"/>
    <n v="0.5"/>
    <n v="0.5"/>
    <n v="0.5"/>
    <n v="0.25"/>
    <n v="0.25"/>
    <n v="0.5"/>
    <n v="0.5"/>
    <n v="0.5"/>
    <n v="1"/>
    <x v="0"/>
  </r>
  <r>
    <s v="1666955"/>
    <s v="207616022022121644"/>
    <s v="DF20227273245"/>
    <x v="21"/>
    <x v="0"/>
    <s v="Cristobal toro"/>
    <s v="Pasaje xxvII  4884  i"/>
    <s v="Macul"/>
    <x v="0"/>
    <s v="Cumple"/>
    <s v="Cumple"/>
    <s v="No Aplica"/>
    <s v="No Aplica"/>
    <s v="Cumple"/>
    <s v="Cumple"/>
    <s v="No"/>
    <s v="S/N"/>
    <s v="S/N"/>
    <s v="No Aplica"/>
    <s v="No Aplica"/>
    <s v="No Aplica"/>
    <s v="Cumple"/>
    <s v="Cumple"/>
    <s v="Sin moradores , sin acceso a pasaje sin mayor observacion"/>
    <x v="0"/>
    <x v="0"/>
    <x v="1"/>
    <x v="0"/>
    <n v="0.5"/>
    <n v="0.5"/>
    <n v="0.5"/>
    <n v="0.5"/>
    <n v="0.5"/>
    <n v="0.5"/>
    <n v="0.25"/>
    <n v="0.25"/>
    <n v="0.5"/>
    <n v="0.5"/>
    <n v="0.5"/>
    <n v="1"/>
    <x v="0"/>
  </r>
  <r>
    <s v="1666922"/>
    <s v="207616022022113534"/>
    <s v="DF20227279549"/>
    <x v="21"/>
    <x v="21"/>
    <s v="Cristobal toro"/>
    <s v="Fte monseñor carlos casanueva 2942"/>
    <s v="Macul"/>
    <x v="0"/>
    <s v="Cumple"/>
    <s v="Cumple"/>
    <s v="No Aplica"/>
    <s v="No Aplica"/>
    <s v="Cumple"/>
    <s v="Cumple"/>
    <s v="No"/>
    <s v="S/N"/>
    <s v="S/N"/>
    <s v="No Aplica"/>
    <s v="No Aplica"/>
    <s v="No Aplica"/>
    <s v="Cumple"/>
    <s v="Cumple"/>
    <s v="Problema externo , sector . Sin mayor observacion"/>
    <x v="0"/>
    <x v="0"/>
    <x v="1"/>
    <x v="0"/>
    <n v="0.5"/>
    <n v="0.5"/>
    <n v="0.5"/>
    <n v="0.5"/>
    <n v="0.5"/>
    <n v="0.5"/>
    <n v="0.25"/>
    <n v="0.25"/>
    <n v="0.5"/>
    <n v="0.5"/>
    <n v="0.5"/>
    <n v="1"/>
    <x v="0"/>
  </r>
  <r>
    <s v="1666909"/>
    <s v="207616022022110928"/>
    <s v="DF20227285654"/>
    <x v="21"/>
    <x v="31"/>
    <s v="Cristobal toro"/>
    <s v="Vicuña maquena 4192   T 1 dpto 1213"/>
    <s v="Macul"/>
    <x v="0"/>
    <s v="Cumple"/>
    <s v="Cumple"/>
    <s v="No Aplica"/>
    <s v="No Aplica"/>
    <s v="Cumple"/>
    <s v="Cumple"/>
    <s v="Si"/>
    <s v="Fabian ramos ( guardia )"/>
    <s v="932430542"/>
    <s v="Cumple"/>
    <s v="Cumple"/>
    <s v="Cumple"/>
    <s v="Cumple"/>
    <s v="Cumple Parcialmente"/>
    <s v="Guardia no permite acceso a shaft electrico , ya que indica que hay que esperar a mayordomo , pero que se encuentra muy ocupado , y que es el protocolo a seguir , se espera un tiempo prudente pero no hay avistamiento de mayordomo ."/>
    <x v="0"/>
    <x v="0"/>
    <x v="1"/>
    <x v="0"/>
    <n v="0.5"/>
    <n v="0.5"/>
    <n v="0.5"/>
    <n v="0.5"/>
    <n v="0.5"/>
    <n v="0.5"/>
    <n v="0.25"/>
    <n v="0.25"/>
    <n v="0.5"/>
    <n v="0.5"/>
    <n v="0.17499999999999999"/>
    <n v="0.93500000000000005"/>
    <x v="0"/>
  </r>
  <r>
    <s v="1666775"/>
    <s v="207616022022102007"/>
    <s v="DF20227286007"/>
    <x v="21"/>
    <x v="28"/>
    <s v="Cristobal toro"/>
    <s v="Juan jofre 5473 dpto 202"/>
    <s v="Macul"/>
    <x v="0"/>
    <s v="Cumple"/>
    <s v="Cumple"/>
    <s v="No Aplica"/>
    <s v="No Aplica"/>
    <s v="Cumple"/>
    <s v="Cumple"/>
    <s v="No"/>
    <s v="S/N"/>
    <s v="S/N"/>
    <s v="No Aplica"/>
    <s v="No Aplica"/>
    <s v="No Aplica"/>
    <s v="Cumple"/>
    <s v="Cumple Parcialmente"/>
    <s v="Sin moradores , sin contacto con vecinos ,sin mas observacion"/>
    <x v="0"/>
    <x v="0"/>
    <x v="1"/>
    <x v="0"/>
    <n v="0.5"/>
    <n v="0.5"/>
    <n v="0.5"/>
    <n v="0.5"/>
    <n v="0.5"/>
    <n v="0.5"/>
    <n v="0.25"/>
    <n v="0.25"/>
    <n v="0.5"/>
    <n v="0.5"/>
    <n v="0.17499999999999999"/>
    <n v="0.93500000000000005"/>
    <x v="0"/>
  </r>
  <r>
    <s v="1669199"/>
    <s v="207617022022151808"/>
    <s v="DF20227292523"/>
    <x v="22"/>
    <x v="32"/>
    <s v="Cristobal toro"/>
    <s v="Los prados 1706"/>
    <s v="Lo Barnechea"/>
    <x v="0"/>
    <s v="Cumple"/>
    <s v="Cumple"/>
    <s v="No Aplica"/>
    <s v="No Aplica"/>
    <s v="Cumple"/>
    <s v="Cumple"/>
    <s v="No"/>
    <s v="S/N"/>
    <s v="S/N"/>
    <s v="No Aplica"/>
    <s v="No Aplica"/>
    <s v="No Aplica"/>
    <s v="Cumple"/>
    <s v="No Cumple"/>
    <s v="Sin moradores . Sin mayor observacion"/>
    <x v="1"/>
    <x v="0"/>
    <x v="1"/>
    <x v="0"/>
    <n v="0.5"/>
    <n v="0.5"/>
    <n v="0.5"/>
    <n v="0.5"/>
    <n v="0.5"/>
    <n v="0.5"/>
    <n v="0.25"/>
    <n v="0.25"/>
    <n v="0.5"/>
    <n v="0.5"/>
    <n v="0"/>
    <n v="0.9"/>
    <x v="1"/>
  </r>
  <r>
    <s v="1669196"/>
    <s v="207517022022151420"/>
    <s v="DF20227288336"/>
    <x v="22"/>
    <x v="33"/>
    <s v="AARON HUENCHUMIL"/>
    <s v="Victor Jara #2015"/>
    <s v="Peñalolén"/>
    <x v="0"/>
    <s v="Cumple"/>
    <s v="Cumple"/>
    <s v="No Aplica"/>
    <s v="No Aplica"/>
    <s v="Cumple"/>
    <s v="Cumple"/>
    <s v="Si"/>
    <s v="S/N"/>
    <s v="S/N"/>
    <s v="Cumple"/>
    <s v="Cumple"/>
    <s v="Cumple"/>
    <s v="Cumple"/>
    <s v="Cumple"/>
    <s v="1- Acometidas de Victor Jara #2015 y #2009 se encuentran bien templadas y suministrando servicio electrico"/>
    <x v="1"/>
    <x v="0"/>
    <x v="1"/>
    <x v="0"/>
    <n v="0.5"/>
    <n v="0.5"/>
    <n v="0.5"/>
    <n v="0.5"/>
    <n v="0.5"/>
    <n v="0.5"/>
    <n v="0.25"/>
    <n v="0.25"/>
    <n v="0.5"/>
    <n v="0.5"/>
    <n v="0.5"/>
    <n v="1"/>
    <x v="0"/>
  </r>
  <r>
    <s v="1669188"/>
    <s v="207517022022145537"/>
    <s v="DF20227288607"/>
    <x v="22"/>
    <x v="34"/>
    <s v="AARON HUENCHUMIL"/>
    <s v="Las Parcelas #9371 bloque 7 dpto 302"/>
    <s v="Peñalolén"/>
    <x v="0"/>
    <s v="Cumple"/>
    <s v="Cumple"/>
    <s v="No Aplica"/>
    <s v="No Aplica"/>
    <s v="Cumple"/>
    <s v="Cumple"/>
    <s v="No"/>
    <s v="S/N"/>
    <s v="S/N"/>
    <s v="Cumple"/>
    <s v="Cumple"/>
    <s v="Cumple"/>
    <s v="Cumple"/>
    <s v="Cumple"/>
    <s v="1- Cliente no se encuentra en domicilio, pero se llama a numero telefonico del cliente y confirma servicio normal, la falla quw presentaba era interna 2- Incidencias N°DF20227288258 Y N°DF20227288045. Tienen relacion directa"/>
    <x v="1"/>
    <x v="0"/>
    <x v="1"/>
    <x v="0"/>
    <n v="0.5"/>
    <n v="0.5"/>
    <n v="0.5"/>
    <n v="0.5"/>
    <n v="0.5"/>
    <n v="0.5"/>
    <n v="0.25"/>
    <n v="0.25"/>
    <n v="0.5"/>
    <n v="0.5"/>
    <n v="0.5"/>
    <n v="1"/>
    <x v="0"/>
  </r>
  <r>
    <s v="1669185"/>
    <s v="207617022022144848"/>
    <s v="DF20227289928"/>
    <x v="22"/>
    <x v="35"/>
    <s v="Cristobal toro"/>
    <s v="Camino el cajon"/>
    <s v="Lo Barnechea"/>
    <x v="0"/>
    <s v="Cumple"/>
    <s v="Cumple"/>
    <s v="No Aplica"/>
    <s v="No Aplica"/>
    <s v="Cumple"/>
    <s v="Cumple"/>
    <s v="No"/>
    <s v="S/N"/>
    <s v="S/N"/>
    <s v="No Aplica"/>
    <s v="No Aplica"/>
    <s v="No Aplica"/>
    <s v="Cumple"/>
    <s v="No Cumple"/>
    <s v="Vecinos de sector molestos e indican que no debo sacar fotografias a las fachadas de las casas , no permiten ir mas alla"/>
    <x v="1"/>
    <x v="0"/>
    <x v="1"/>
    <x v="0"/>
    <n v="0.5"/>
    <n v="0.5"/>
    <n v="0.5"/>
    <n v="0.5"/>
    <n v="0.5"/>
    <n v="0.5"/>
    <n v="0.25"/>
    <n v="0.25"/>
    <n v="0.5"/>
    <n v="0.5"/>
    <n v="0"/>
    <n v="0.9"/>
    <x v="1"/>
  </r>
  <r>
    <s v="1669178"/>
    <s v="207517022022143633"/>
    <s v="DF20227288229"/>
    <x v="22"/>
    <x v="33"/>
    <s v="AARON HUENCHUMIL"/>
    <s v="Las Encinas #2411"/>
    <s v="Peñalolén"/>
    <x v="0"/>
    <s v="Cumple"/>
    <s v="Cumple"/>
    <s v="Cumple"/>
    <s v="Cumple"/>
    <s v="Cumple"/>
    <s v="Cumple"/>
    <s v="Si"/>
    <s v="S/N"/>
    <s v="S/N"/>
    <s v="Cumple"/>
    <s v="Cumple"/>
    <s v="Cumple"/>
    <s v="Cumple"/>
    <s v="Cumple"/>
    <s v="1- Diagnostico y solucion en informe de cuadrilla es correcto"/>
    <x v="1"/>
    <x v="0"/>
    <x v="1"/>
    <x v="0"/>
    <n v="0.5"/>
    <n v="0.5"/>
    <n v="0.5"/>
    <n v="0.5"/>
    <n v="0.5"/>
    <n v="0.5"/>
    <n v="0.25"/>
    <n v="0.25"/>
    <n v="0.5"/>
    <n v="0.5"/>
    <n v="0.5"/>
    <n v="1"/>
    <x v="0"/>
  </r>
  <r>
    <s v="1669172"/>
    <s v="207517022022142358"/>
    <s v="DF20227288257"/>
    <x v="22"/>
    <x v="33"/>
    <s v="AARON HUENCHUMIL"/>
    <s v="El Solar #7970 Casa 16"/>
    <s v="Peñalolén"/>
    <x v="0"/>
    <s v="Cumple"/>
    <s v="Cumple"/>
    <s v="No Cumple"/>
    <s v="No Cumple"/>
    <s v="Cumple"/>
    <s v="Cumple"/>
    <s v="Si"/>
    <s v="S/N"/>
    <s v="S/N"/>
    <s v="Cumple"/>
    <s v="Cumple"/>
    <s v="Cumple"/>
    <s v="Cumple"/>
    <s v="Cumple"/>
    <s v="1- En informe de cuadrilla se describe trabajo realizado donde se cambia ITM 40A, pero no declara codigo ni cantidad de material utilizado"/>
    <x v="1"/>
    <x v="0"/>
    <x v="1"/>
    <x v="0"/>
    <n v="0.5"/>
    <n v="0.5"/>
    <n v="0"/>
    <n v="0"/>
    <n v="0.5"/>
    <n v="0.5"/>
    <n v="0.25"/>
    <n v="0.25"/>
    <n v="0.5"/>
    <n v="0.5"/>
    <n v="0.5"/>
    <n v="0.7"/>
    <x v="0"/>
  </r>
  <r>
    <s v="1669157"/>
    <s v="207617022022140046"/>
    <s v="DF20227287617"/>
    <x v="22"/>
    <x v="36"/>
    <s v="Cristobal toro"/>
    <s v="Camino a farellones 25857"/>
    <s v="Lo Barnechea"/>
    <x v="0"/>
    <s v="Cumple"/>
    <s v="Cumple"/>
    <s v="No Aplica"/>
    <s v="No Aplica"/>
    <s v="Cumple"/>
    <s v="Cumple"/>
    <s v="No"/>
    <s v="S/N"/>
    <s v="S/N"/>
    <s v="No Aplica"/>
    <s v="No Aplica"/>
    <s v="No Aplica"/>
    <s v="Cumple"/>
    <s v="No Cumple"/>
    <s v="Sin moradores , sin mayor observacion"/>
    <x v="1"/>
    <x v="0"/>
    <x v="1"/>
    <x v="0"/>
    <n v="0.5"/>
    <n v="0.5"/>
    <n v="0.5"/>
    <n v="0.5"/>
    <n v="0.5"/>
    <n v="0.5"/>
    <n v="0.25"/>
    <n v="0.25"/>
    <n v="0.5"/>
    <n v="0.5"/>
    <n v="0"/>
    <n v="0.9"/>
    <x v="1"/>
  </r>
  <r>
    <s v="1669156"/>
    <s v="207517022022135955"/>
    <s v="DF20227286548"/>
    <x v="22"/>
    <x v="37"/>
    <s v="AARON HUENCHUMIL"/>
    <s v="19 de Junio #2026"/>
    <s v="Peñalolén"/>
    <x v="0"/>
    <s v="Cumple"/>
    <s v="Cumple"/>
    <s v="Cumple"/>
    <s v="Cumple"/>
    <s v="Cumple"/>
    <s v="Cumple"/>
    <s v="Si"/>
    <s v="S/N"/>
    <s v="S/N"/>
    <s v="Cumple"/>
    <s v="Cumple"/>
    <s v="Cumple"/>
    <s v="Cumple"/>
    <s v="Cumple"/>
    <s v="1- Cliente conforme con rapida solucion por parte de tecnicos"/>
    <x v="1"/>
    <x v="0"/>
    <x v="1"/>
    <x v="0"/>
    <n v="0.5"/>
    <n v="0.5"/>
    <n v="0.5"/>
    <n v="0.5"/>
    <n v="0.5"/>
    <n v="0.5"/>
    <n v="0.25"/>
    <n v="0.25"/>
    <n v="0.5"/>
    <n v="0.5"/>
    <n v="0.5"/>
    <n v="1"/>
    <x v="0"/>
  </r>
  <r>
    <s v="1669149"/>
    <s v="207517022022133438"/>
    <s v="DF20227286978"/>
    <x v="22"/>
    <x v="38"/>
    <s v="AARON HUENCHUMIL"/>
    <s v="El Acueducto #1850 B dp 15"/>
    <s v="Peñalolén"/>
    <x v="0"/>
    <s v="Cumple"/>
    <s v="Cumple"/>
    <s v="No Aplica"/>
    <s v="No Aplica"/>
    <s v="Cumple"/>
    <s v="Cumple"/>
    <s v="Si"/>
    <s v="Cynthia Castillo"/>
    <s v="953069861"/>
    <s v="Cumple"/>
    <s v="Cumple"/>
    <s v="Cumple"/>
    <s v="No Cumple"/>
    <s v="Cumple Parcialmente"/>
    <s v="1- La operacion del ITM es debido a sobreconsumo, ya que cliente tiene un ITM de 10A al usar sus electrodomesticos supera esta capacidad. 2- Cliente asegura que tecnicos no quisieron atenderla en la madrugada avisando que era lugar conflictivo y agrega que tecnicos el dia de la visita le ofrecieron hacer le cambio del medidor y automatico por 400 mil pesos"/>
    <x v="1"/>
    <x v="0"/>
    <x v="1"/>
    <x v="0"/>
    <n v="0.5"/>
    <n v="0.5"/>
    <n v="0.5"/>
    <n v="0.5"/>
    <n v="0.5"/>
    <n v="0.5"/>
    <n v="0.25"/>
    <n v="0.25"/>
    <n v="0.5"/>
    <n v="0"/>
    <n v="0.17499999999999999"/>
    <n v="0.83500000000000008"/>
    <x v="0"/>
  </r>
  <r>
    <s v="1668979"/>
    <s v="207617022022133358"/>
    <s v="DF20227290549"/>
    <x v="22"/>
    <x v="39"/>
    <s v="Cristobal toro"/>
    <s v="Camino a farellones 21220"/>
    <s v="Lo Barnechea"/>
    <x v="0"/>
    <s v="Cumple"/>
    <s v="Cumple"/>
    <s v="No Aplica"/>
    <s v="No Aplica"/>
    <s v="Cumple"/>
    <s v="Cumple"/>
    <s v="No"/>
    <s v="S/N"/>
    <s v="S/N"/>
    <s v="No Aplica"/>
    <s v="No Aplica"/>
    <s v="No Aplica"/>
    <s v="Cumple"/>
    <s v="No Cumple"/>
    <s v="Problema externo , sector . Sin mayor observacion"/>
    <x v="1"/>
    <x v="0"/>
    <x v="1"/>
    <x v="0"/>
    <n v="0.5"/>
    <n v="0.5"/>
    <n v="0.5"/>
    <n v="0.5"/>
    <n v="0.5"/>
    <n v="0.5"/>
    <n v="0.25"/>
    <n v="0.25"/>
    <n v="0.5"/>
    <n v="0.5"/>
    <n v="0"/>
    <n v="0.9"/>
    <x v="1"/>
  </r>
  <r>
    <s v="1668919"/>
    <s v="207517022022130938"/>
    <s v="DF20227287520"/>
    <x v="22"/>
    <x v="36"/>
    <s v="AARON HUENCHUMIL"/>
    <s v="Tres Norte #7840"/>
    <s v="Peñalolén"/>
    <x v="0"/>
    <s v="Cumple"/>
    <s v="Cumple"/>
    <s v="No Aplica"/>
    <s v="No Aplica"/>
    <s v="Cumple"/>
    <s v="Cumple"/>
    <s v="Si"/>
    <s v="S/N"/>
    <s v="S/N"/>
    <s v="Cumple"/>
    <s v="Cumple"/>
    <s v="Cumple"/>
    <s v="Cumple"/>
    <s v="Cumple"/>
    <s v="1- Cliente confirma que tecnicos le demostraron que falla pertenecia al interior de su domicilio"/>
    <x v="1"/>
    <x v="0"/>
    <x v="1"/>
    <x v="0"/>
    <n v="0.5"/>
    <n v="0.5"/>
    <n v="0.5"/>
    <n v="0.5"/>
    <n v="0.5"/>
    <n v="0.5"/>
    <n v="0.25"/>
    <n v="0.25"/>
    <n v="0.5"/>
    <n v="0.5"/>
    <n v="0.5"/>
    <n v="1"/>
    <x v="0"/>
  </r>
  <r>
    <s v="1668918"/>
    <s v="207617022022130657"/>
    <s v="DF20227292529"/>
    <x v="22"/>
    <x v="32"/>
    <s v="Cristobal toro"/>
    <s v="Lucas araya 14289"/>
    <s v="Lo Barnechea"/>
    <x v="0"/>
    <s v="Cumple"/>
    <s v="Cumple"/>
    <s v="No Aplica"/>
    <s v="No Aplica"/>
    <s v="Cumple"/>
    <s v="Cumple"/>
    <s v="Si"/>
    <s v="Benjamin guasch"/>
    <s v="940091810"/>
    <s v="Cumple"/>
    <s v="Cumple"/>
    <s v="Cumple"/>
    <s v="Cumple"/>
    <s v="No Cumple"/>
    <s v="Tapa de medidor sin portasello , sin mayor observacion"/>
    <x v="1"/>
    <x v="0"/>
    <x v="1"/>
    <x v="0"/>
    <n v="0.5"/>
    <n v="0.5"/>
    <n v="0.5"/>
    <n v="0.5"/>
    <n v="0.5"/>
    <n v="0.5"/>
    <n v="0.25"/>
    <n v="0.25"/>
    <n v="0.5"/>
    <n v="0.5"/>
    <n v="0"/>
    <n v="0.9"/>
    <x v="1"/>
  </r>
  <r>
    <s v="1668911"/>
    <s v="207517022022125453"/>
    <s v="DF20227287779"/>
    <x v="22"/>
    <x v="36"/>
    <s v="AARON HUENCHUMIL"/>
    <s v="Los Chercanes #1978"/>
    <s v="Peñalolén"/>
    <x v="0"/>
    <s v="Cumple"/>
    <s v="Cumple"/>
    <s v="No Aplica"/>
    <s v="No Aplica"/>
    <s v="Cumple"/>
    <s v="Cumple"/>
    <s v="Si"/>
    <s v="S/N"/>
    <s v="S/N"/>
    <s v="Cumple"/>
    <s v="Cumple"/>
    <s v="Cumple"/>
    <s v="Cumple"/>
    <s v="Cumple"/>
    <s v="1- Cliente asegura que falla era en el interior del domicilio en un enchufe. 2- Tecnicos de todas formas igual corroboran conexion de acometida"/>
    <x v="1"/>
    <x v="0"/>
    <x v="1"/>
    <x v="0"/>
    <n v="0.5"/>
    <n v="0.5"/>
    <n v="0.5"/>
    <n v="0.5"/>
    <n v="0.5"/>
    <n v="0.5"/>
    <n v="0.25"/>
    <n v="0.25"/>
    <n v="0.5"/>
    <n v="0.5"/>
    <n v="0.5"/>
    <n v="1"/>
    <x v="0"/>
  </r>
  <r>
    <s v="1668908"/>
    <s v="207617022022125200"/>
    <s v="DF20227289438"/>
    <x v="22"/>
    <x v="35"/>
    <s v="Cristobal toro"/>
    <s v="El sauce 14243"/>
    <s v="Lo Barnechea"/>
    <x v="0"/>
    <s v="Cumple"/>
    <s v="Cumple"/>
    <s v="No Aplica"/>
    <s v="No Aplica"/>
    <s v="Cumple"/>
    <s v="Cumple"/>
    <s v="No"/>
    <s v="S/N"/>
    <s v="S/N"/>
    <s v="No Aplica"/>
    <s v="No Aplica"/>
    <s v="No Aplica"/>
    <s v="No Cumple"/>
    <s v="No Cumple"/>
    <s v="Sin moradores , faltan fotografias para detallar lo realizado"/>
    <x v="1"/>
    <x v="0"/>
    <x v="1"/>
    <x v="0"/>
    <n v="0.5"/>
    <n v="0.5"/>
    <n v="0.5"/>
    <n v="0.5"/>
    <n v="0.5"/>
    <n v="0.5"/>
    <n v="0.25"/>
    <n v="0.25"/>
    <n v="0.5"/>
    <n v="0"/>
    <n v="0"/>
    <n v="0.8"/>
    <x v="1"/>
  </r>
  <r>
    <s v="1668903"/>
    <s v="207617022022124446"/>
    <s v="DF20227287454"/>
    <x v="22"/>
    <x v="36"/>
    <s v="Cristobal toro"/>
    <s v="El sauce 14249"/>
    <s v="Lo Barnechea"/>
    <x v="0"/>
    <s v="Cumple"/>
    <s v="Cumple"/>
    <s v="No Aplica"/>
    <s v="No Aplica"/>
    <s v="Cumple"/>
    <s v="Cumple"/>
    <s v="No"/>
    <s v="S/N"/>
    <s v="S/N"/>
    <s v="No Aplica"/>
    <s v="No Aplica"/>
    <s v="No Aplica"/>
    <s v="Cumple Parcialmente"/>
    <s v="Cumple"/>
    <s v="Sin moradores , fotografias no detallan trabajo ejecutado por personal de emergencia ."/>
    <x v="1"/>
    <x v="0"/>
    <x v="1"/>
    <x v="0"/>
    <n v="0.5"/>
    <n v="0.5"/>
    <n v="0.5"/>
    <n v="0.5"/>
    <n v="0.5"/>
    <n v="0.5"/>
    <n v="0.25"/>
    <n v="0.25"/>
    <n v="0.5"/>
    <n v="0.17499999999999999"/>
    <n v="0.5"/>
    <n v="0.93500000000000005"/>
    <x v="1"/>
  </r>
  <r>
    <s v="1668898"/>
    <s v="207517022022123614"/>
    <s v="DF20227291292"/>
    <x v="22"/>
    <x v="40"/>
    <s v="AARON HUENCHUMIL"/>
    <s v="Av. Grecia #7310"/>
    <s v="Peñalolén"/>
    <x v="0"/>
    <s v="Cumple"/>
    <s v="Cumple"/>
    <s v="No Aplica"/>
    <s v="No Aplica"/>
    <s v="Cumple"/>
    <s v="Cumple"/>
    <s v="No"/>
    <s v="S/N"/>
    <s v="S/N"/>
    <s v="No Aplica"/>
    <s v="No Aplica"/>
    <s v="No Aplica"/>
    <s v="Cumple"/>
    <s v="Cumple"/>
    <s v="1- Se trata de un local comercial, en el momento de la visita no se encontraba abierto. Pero en diagnostico de cuadrilla aseguran que falla era interna"/>
    <x v="1"/>
    <x v="0"/>
    <x v="1"/>
    <x v="0"/>
    <n v="0.5"/>
    <n v="0.5"/>
    <n v="0.5"/>
    <n v="0.5"/>
    <n v="0.5"/>
    <n v="0.5"/>
    <n v="0.25"/>
    <n v="0.25"/>
    <n v="0.5"/>
    <n v="0.5"/>
    <n v="0.5"/>
    <n v="1"/>
    <x v="0"/>
  </r>
  <r>
    <s v="1668890"/>
    <s v="207617022022122357"/>
    <s v="DF20227292301"/>
    <x v="22"/>
    <x v="41"/>
    <s v="Cristobal toro"/>
    <s v="Comandandante malvec 12851"/>
    <s v="Lo Barnechea"/>
    <x v="0"/>
    <s v="Cumple"/>
    <s v="Cumple"/>
    <s v="No Aplica"/>
    <s v="No Aplica"/>
    <s v="Cumple"/>
    <s v="Cumple"/>
    <s v="No"/>
    <s v="S/N"/>
    <s v="S/N"/>
    <s v="No Aplica"/>
    <s v="No Aplica"/>
    <s v="No Aplica"/>
    <s v="Cumple"/>
    <s v="Cumple"/>
    <s v="Sin moradores , numero de incidencia no corresponde con direccion de trabajo de personal de emergencia , direccion de trabajo efectuado corresponde a las rosas 13061 ."/>
    <x v="1"/>
    <x v="0"/>
    <x v="1"/>
    <x v="0"/>
    <n v="0.5"/>
    <n v="0.5"/>
    <n v="0.5"/>
    <n v="0.5"/>
    <n v="0.5"/>
    <n v="0.5"/>
    <n v="0.25"/>
    <n v="0.25"/>
    <n v="0.5"/>
    <n v="0.5"/>
    <n v="0.5"/>
    <n v="1"/>
    <x v="1"/>
  </r>
  <r>
    <s v="1668879"/>
    <s v="207517022022121805"/>
    <s v="DF20227290851"/>
    <x v="22"/>
    <x v="40"/>
    <s v="AARON HUENCHUMIL"/>
    <s v="Las Bandurrias #2086"/>
    <s v="Peñalolén"/>
    <x v="0"/>
    <s v="Cumple"/>
    <s v="Cumple"/>
    <s v="No Cumple"/>
    <s v="No Cumple"/>
    <s v="Cumple"/>
    <s v="Cumple"/>
    <s v="Si"/>
    <s v="S/N"/>
    <s v="S/N"/>
    <s v="Cumple"/>
    <s v="Cumple"/>
    <s v="Cumple"/>
    <s v="Cumple"/>
    <s v="Cumple"/>
    <s v="1- En informe de cuadrilla se describe instalacion de ITM 16A pero no declara codigo ni cantidad en detallado de materiales usados. 2- Cliente conforme con atencion"/>
    <x v="1"/>
    <x v="0"/>
    <x v="1"/>
    <x v="0"/>
    <n v="0.5"/>
    <n v="0.5"/>
    <n v="0"/>
    <n v="0"/>
    <n v="0.5"/>
    <n v="0.5"/>
    <n v="0.25"/>
    <n v="0.25"/>
    <n v="0.5"/>
    <n v="0.5"/>
    <n v="0.5"/>
    <n v="0.7"/>
    <x v="0"/>
  </r>
  <r>
    <s v="1668866"/>
    <s v="207517022022120153"/>
    <s v="DF20227287368"/>
    <x v="22"/>
    <x v="36"/>
    <s v="AARON HUENCHUMIL"/>
    <s v="Av. Grecia #7345"/>
    <s v="Peñalolén"/>
    <x v="0"/>
    <s v="Cumple"/>
    <s v="Cumple"/>
    <s v="No Aplica"/>
    <s v="No Aplica"/>
    <s v="Cumple"/>
    <s v="Cumple"/>
    <s v="No"/>
    <s v="S/N"/>
    <s v="S/N"/>
    <s v="No Aplica"/>
    <s v="No Aplica"/>
    <s v="No Aplica"/>
    <s v="Cumple"/>
    <s v="Cumple"/>
    <s v="1- Acometida se ve bien templada y sector en servicio electrico normal. 2- Existe otro N°incidencia asociada a esta direccion DF20227287103 la cual fue el dia 02-02-22 la cual fue solucionada"/>
    <x v="1"/>
    <x v="0"/>
    <x v="1"/>
    <x v="0"/>
    <n v="0.5"/>
    <n v="0.5"/>
    <n v="0.5"/>
    <n v="0.5"/>
    <n v="0.5"/>
    <n v="0.5"/>
    <n v="0.25"/>
    <n v="0.25"/>
    <n v="0.5"/>
    <n v="0.5"/>
    <n v="0.5"/>
    <n v="1"/>
    <x v="0"/>
  </r>
  <r>
    <s v="1668864"/>
    <s v="207617022022115613"/>
    <s v="DF20227287446"/>
    <x v="22"/>
    <x v="36"/>
    <s v="Cristobal toro"/>
    <s v="Santo tomas 13308"/>
    <s v="Lo Barnechea"/>
    <x v="0"/>
    <s v="Cumple"/>
    <s v="Cumple"/>
    <s v="No Aplica"/>
    <s v="No Aplica"/>
    <s v="Cumple"/>
    <s v="Cumple"/>
    <s v="No"/>
    <s v="S/N"/>
    <s v="S/N"/>
    <s v="No Aplica"/>
    <s v="No Aplica"/>
    <s v="No Aplica"/>
    <s v="No Cumple"/>
    <s v="Cumple Parcialmente"/>
    <s v="Sin moradores , vecinos conflictivos , no permiten sacar mas fotografias ."/>
    <x v="1"/>
    <x v="0"/>
    <x v="1"/>
    <x v="0"/>
    <n v="0.5"/>
    <n v="0.5"/>
    <n v="0.5"/>
    <n v="0.5"/>
    <n v="0.5"/>
    <n v="0.5"/>
    <n v="0.25"/>
    <n v="0.25"/>
    <n v="0.5"/>
    <n v="0"/>
    <n v="0.17499999999999999"/>
    <n v="0.83500000000000008"/>
    <x v="1"/>
  </r>
  <r>
    <s v="1668849"/>
    <s v="207517022022114330"/>
    <s v="DF20227289715"/>
    <x v="22"/>
    <x v="35"/>
    <s v="AARON HUENCHUMIL"/>
    <s v="Crnl. Alejandro Sepulveda #1851"/>
    <s v="Peñalolén"/>
    <x v="0"/>
    <s v="Cumple"/>
    <s v="Cumple"/>
    <s v="Cumple"/>
    <s v="Cumple"/>
    <s v="Cumple"/>
    <s v="Cumple"/>
    <s v="Si"/>
    <s v="S/N"/>
    <s v="S/N"/>
    <s v="Cumple"/>
    <s v="Cumple"/>
    <s v="Cumple"/>
    <s v="Cumple"/>
    <s v="Cumple"/>
    <s v="1- Cliente conforme con atencion de tecnicos, despues del cambio del ITM no ha vuelto a presentar problemas electricos"/>
    <x v="1"/>
    <x v="0"/>
    <x v="1"/>
    <x v="0"/>
    <n v="0.5"/>
    <n v="0.5"/>
    <n v="0.5"/>
    <n v="0.5"/>
    <n v="0.5"/>
    <n v="0.5"/>
    <n v="0.25"/>
    <n v="0.25"/>
    <n v="0.5"/>
    <n v="0.5"/>
    <n v="0.5"/>
    <n v="1"/>
    <x v="0"/>
  </r>
  <r>
    <s v="1668840"/>
    <s v="207517022022112332"/>
    <s v="DF20227287130"/>
    <x v="22"/>
    <x v="38"/>
    <s v="AARON HUENCHUMIL"/>
    <s v="El Valle #6885"/>
    <s v="Peñalolén"/>
    <x v="0"/>
    <s v="Cumple"/>
    <s v="Cumple"/>
    <s v="No Aplica"/>
    <s v="No Aplica"/>
    <s v="Cumple"/>
    <s v="Cumple"/>
    <s v="No"/>
    <s v="S/N"/>
    <s v="S/N"/>
    <s v="No Aplica"/>
    <s v="No Aplica"/>
    <s v="No Aplica"/>
    <s v="Cumple"/>
    <s v="No Cumple"/>
    <s v="1- Cliente no se encuentra en domicilio"/>
    <x v="1"/>
    <x v="0"/>
    <x v="1"/>
    <x v="0"/>
    <n v="0.5"/>
    <n v="0.5"/>
    <n v="0.5"/>
    <n v="0.5"/>
    <n v="0.5"/>
    <n v="0.5"/>
    <n v="0.25"/>
    <n v="0.25"/>
    <n v="0.5"/>
    <n v="0.5"/>
    <n v="0"/>
    <n v="0.9"/>
    <x v="0"/>
  </r>
  <r>
    <s v="1668839"/>
    <s v="207617022022112221"/>
    <s v="DF20227286705"/>
    <x v="22"/>
    <x v="37"/>
    <s v="Cristobal toro"/>
    <s v="Las taguas 1557"/>
    <s v="Lo Barneche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1"/>
  </r>
  <r>
    <s v="1668829"/>
    <s v="207517022022105844"/>
    <s v="DF20227286642"/>
    <x v="22"/>
    <x v="37"/>
    <s v="AARON HUENCHUMIL"/>
    <s v="Sechura #6374"/>
    <s v="Peñalolén"/>
    <x v="0"/>
    <s v="Cumple"/>
    <s v="Cumple"/>
    <s v="No Aplica"/>
    <s v="No Aplica"/>
    <s v="Cumple"/>
    <s v="Cumple"/>
    <s v="Si"/>
    <s v="S/N"/>
    <s v="S/N"/>
    <s v="Cumple"/>
    <s v="Cumple"/>
    <s v="Cumple"/>
    <s v="Cumple"/>
    <s v="Cumple"/>
    <s v="1- Cliente no se encuentra en domicilio, pero atiende via telefonica por medio de vecina y verifica quw su servicio fue reestablecido, sin presentar mas problemas desde el dia de intervencion de tecnicos"/>
    <x v="1"/>
    <x v="0"/>
    <x v="1"/>
    <x v="0"/>
    <n v="0.5"/>
    <n v="0.5"/>
    <n v="0.5"/>
    <n v="0.5"/>
    <n v="0.5"/>
    <n v="0.5"/>
    <n v="0.25"/>
    <n v="0.25"/>
    <n v="0.5"/>
    <n v="0.5"/>
    <n v="0.5"/>
    <n v="1"/>
    <x v="0"/>
  </r>
  <r>
    <s v="1671159"/>
    <s v="207618022022150632"/>
    <s v="DF20227293327"/>
    <x v="23"/>
    <x v="25"/>
    <s v="Cristobal toro"/>
    <s v="Camino del sol 3244 casa B"/>
    <s v="Lo Barnechea"/>
    <x v="0"/>
    <s v="Cumple"/>
    <s v="Cumple"/>
    <s v="No Aplica"/>
    <s v="No Aplica"/>
    <s v="Cumple"/>
    <s v="Cumple"/>
    <s v="Si"/>
    <s v="Sergio flores"/>
    <s v="985764255"/>
    <s v="Cumple"/>
    <s v="Cumple"/>
    <s v="Cumple"/>
    <s v="Cumple"/>
    <s v="Cumple"/>
    <s v="Se verifica , sin mayor observacion"/>
    <x v="1"/>
    <x v="0"/>
    <x v="1"/>
    <x v="0"/>
    <n v="0.5"/>
    <n v="0.5"/>
    <n v="0.5"/>
    <n v="0.5"/>
    <n v="0.5"/>
    <n v="0.5"/>
    <n v="0.25"/>
    <n v="0.25"/>
    <n v="0.5"/>
    <n v="0.5"/>
    <n v="0.5"/>
    <n v="1"/>
    <x v="1"/>
  </r>
  <r>
    <s v="1671130"/>
    <s v="207518022022144909"/>
    <s v="DF20227289762"/>
    <x v="23"/>
    <x v="39"/>
    <s v="AARON HUENCHUMIL"/>
    <s v="El Arrayan #2581"/>
    <s v="Peñalolén"/>
    <x v="0"/>
    <s v="Cumple"/>
    <s v="Cumple"/>
    <s v="Cumple"/>
    <s v="Cumple"/>
    <s v="Cumple"/>
    <s v="Cumple"/>
    <s v="Si"/>
    <s v="S/N"/>
    <s v="S/N"/>
    <s v="Cumple"/>
    <s v="Cumple"/>
    <s v="Cumple"/>
    <s v="Cumple"/>
    <s v="Cumple"/>
    <s v="1- Cliente conforme con atencion de tecnicos. 2- Acometida bien templada y suministrando servicio normalizado"/>
    <x v="1"/>
    <x v="0"/>
    <x v="1"/>
    <x v="0"/>
    <n v="0.5"/>
    <n v="0.5"/>
    <n v="0.5"/>
    <n v="0.5"/>
    <n v="0.5"/>
    <n v="0.5"/>
    <n v="0.25"/>
    <n v="0.25"/>
    <n v="0.5"/>
    <n v="0.5"/>
    <n v="0.5"/>
    <n v="1"/>
    <x v="0"/>
  </r>
  <r>
    <s v="1671079"/>
    <s v="207618022022143713"/>
    <s v="DF20227293223"/>
    <x v="23"/>
    <x v="42"/>
    <s v="Cristobal toro"/>
    <s v="Las estrellas 13884"/>
    <s v="Lo Barnechea"/>
    <x v="0"/>
    <s v="Cumple"/>
    <s v="Cumple"/>
    <s v="No Aplica"/>
    <s v="No Aplica"/>
    <s v="Cumple"/>
    <s v="Cumple"/>
    <s v="Si"/>
    <s v="No da nombre , trabajador en domicilio"/>
    <s v="S/N"/>
    <s v="Cumple"/>
    <s v="Cumple"/>
    <s v="Cumple"/>
    <s v="Cumple"/>
    <s v="No Cumple"/>
    <s v="Trabajador en construccion , corrobora visita de personal de emergencia , sin mayor observacion"/>
    <x v="1"/>
    <x v="0"/>
    <x v="1"/>
    <x v="0"/>
    <n v="0.5"/>
    <n v="0.5"/>
    <n v="0.5"/>
    <n v="0.5"/>
    <n v="0.5"/>
    <n v="0.5"/>
    <n v="0.25"/>
    <n v="0.25"/>
    <n v="0.5"/>
    <n v="0.5"/>
    <n v="0"/>
    <n v="0.9"/>
    <x v="1"/>
  </r>
  <r>
    <s v="1671077"/>
    <s v="207518022022142826"/>
    <s v="DF20227288580"/>
    <x v="23"/>
    <x v="34"/>
    <s v="AARON HUENCHUMIL"/>
    <s v="El Valle #7856"/>
    <s v="Peñalolén"/>
    <x v="0"/>
    <s v="Cumple"/>
    <s v="Cumple"/>
    <s v="No Aplica"/>
    <s v="No Aplica"/>
    <s v="Cumple"/>
    <s v="Cumple"/>
    <s v="No"/>
    <s v="S/N"/>
    <s v="S/N"/>
    <s v="No Aplica"/>
    <s v="No Aplica"/>
    <s v="No Aplica"/>
    <s v="Cumple"/>
    <s v="Cumple"/>
    <s v="1- Cliente no se encuentra en domicilio 2- Se aprecia acometida bien templada, suministrando servicio electrico normalmente"/>
    <x v="1"/>
    <x v="0"/>
    <x v="1"/>
    <x v="0"/>
    <n v="0.5"/>
    <n v="0.5"/>
    <n v="0.5"/>
    <n v="0.5"/>
    <n v="0.5"/>
    <n v="0.5"/>
    <n v="0.25"/>
    <n v="0.25"/>
    <n v="0.5"/>
    <n v="0.5"/>
    <n v="0.5"/>
    <n v="1"/>
    <x v="0"/>
  </r>
  <r>
    <s v="1670750"/>
    <s v="207518022022141009"/>
    <s v="DF20227289014"/>
    <x v="23"/>
    <x v="0"/>
    <s v="AARON HUENCHUMIL"/>
    <s v="Santa Monica #610"/>
    <s v="Peñalolén"/>
    <x v="0"/>
    <s v="Cumple"/>
    <s v="Cumple"/>
    <s v="Cumple"/>
    <s v="Cumple"/>
    <s v="Cumple"/>
    <s v="Cumple"/>
    <s v="Si"/>
    <s v="S/N"/>
    <s v="S/N"/>
    <s v="Cumple"/>
    <s v="Cumple"/>
    <s v="Cumple"/>
    <s v="Cumple"/>
    <s v="Cumple"/>
    <s v="1- Se encuentran en servicio normal domicilios afectados por corte #610 y #606"/>
    <x v="0"/>
    <x v="0"/>
    <x v="1"/>
    <x v="0"/>
    <n v="0.5"/>
    <n v="0.5"/>
    <n v="0.5"/>
    <n v="0.5"/>
    <n v="0.5"/>
    <n v="0.5"/>
    <n v="0.25"/>
    <n v="0.25"/>
    <n v="0.5"/>
    <n v="0.5"/>
    <n v="0.5"/>
    <n v="1"/>
    <x v="0"/>
  </r>
  <r>
    <s v="1670748"/>
    <s v="207618022022140548"/>
    <s v="DF20227291182"/>
    <x v="23"/>
    <x v="40"/>
    <s v="Cristobal toro"/>
    <s v="Camino la golondrina 5146"/>
    <s v="Lo Barnechea"/>
    <x v="0"/>
    <s v="Cumple"/>
    <s v="Cumple"/>
    <s v="No Aplica"/>
    <s v="No Aplica"/>
    <s v="Cumple"/>
    <s v="Cumple"/>
    <s v="Si"/>
    <s v="Liliana kinderman"/>
    <s v="989215787"/>
    <s v="Cumple"/>
    <s v="Cumple"/>
    <s v="Cumple"/>
    <s v="Cumple"/>
    <s v="Cumple Parcialmente"/>
    <s v="Se verifica , sin mayor observacion"/>
    <x v="1"/>
    <x v="0"/>
    <x v="1"/>
    <x v="0"/>
    <n v="0.5"/>
    <n v="0.5"/>
    <n v="0.5"/>
    <n v="0.5"/>
    <n v="0.5"/>
    <n v="0.5"/>
    <n v="0.25"/>
    <n v="0.25"/>
    <n v="0.5"/>
    <n v="0.5"/>
    <n v="0.17499999999999999"/>
    <n v="0.93500000000000005"/>
    <x v="1"/>
  </r>
  <r>
    <s v="1670742"/>
    <s v="207518022022133151"/>
    <s v="DF20227290508"/>
    <x v="23"/>
    <x v="39"/>
    <s v="AARON HUENCHUMIL"/>
    <s v="Calle diecinueve #1365"/>
    <s v="Peñalolén"/>
    <x v="0"/>
    <s v="Cumple"/>
    <s v="Cumple"/>
    <s v="No Cumple"/>
    <s v="No Cumple"/>
    <s v="Cumple"/>
    <s v="Cumple"/>
    <s v="Si"/>
    <s v="Nelson Bahamondes"/>
    <s v="S/N"/>
    <s v="Cumple"/>
    <s v="Cumple"/>
    <s v="Cumple"/>
    <s v="Cumple"/>
    <s v="Cumple"/>
    <s v="1- Cliente comenta que le hicieron cambio de acometida y de medidor junto con su ITM, cosa que no mencionan en informe 2- ITM instalado borran informacion de su capacidad. Adjunto fotografia"/>
    <x v="1"/>
    <x v="0"/>
    <x v="1"/>
    <x v="0"/>
    <n v="0.5"/>
    <n v="0.5"/>
    <n v="0"/>
    <n v="0"/>
    <n v="0.5"/>
    <n v="0.5"/>
    <n v="0.25"/>
    <n v="0.25"/>
    <n v="0.5"/>
    <n v="0.5"/>
    <n v="0.5"/>
    <n v="0.7"/>
    <x v="0"/>
  </r>
  <r>
    <s v="1670738"/>
    <s v="207618022022134027"/>
    <s v="DF20227292668"/>
    <x v="23"/>
    <x v="32"/>
    <s v="Cristobal toro"/>
    <s v="Valle del monasterio 2656 ed 20 dpto 22"/>
    <s v="Lo Barnechea"/>
    <x v="0"/>
    <s v="Cumple"/>
    <s v="Cumple"/>
    <s v="No Aplica"/>
    <s v="No Aplica"/>
    <s v="Cumple"/>
    <s v="Cumple"/>
    <s v="Si"/>
    <s v="Mario cardenas"/>
    <s v="222417893"/>
    <s v="Cumple"/>
    <s v="Cumple"/>
    <s v="Cumple"/>
    <s v="Cumple"/>
    <s v="Cumple Parcialmente"/>
    <s v="Concerge indica , tratar de no tomar fotografias de fachada , sin mayor observacion"/>
    <x v="1"/>
    <x v="0"/>
    <x v="1"/>
    <x v="0"/>
    <n v="0.5"/>
    <n v="0.5"/>
    <n v="0.5"/>
    <n v="0.5"/>
    <n v="0.5"/>
    <n v="0.5"/>
    <n v="0.25"/>
    <n v="0.25"/>
    <n v="0.5"/>
    <n v="0.5"/>
    <n v="0.17499999999999999"/>
    <n v="0.93500000000000005"/>
    <x v="1"/>
  </r>
  <r>
    <s v="1670703"/>
    <s v="207518022022125820"/>
    <s v="DF20227291079"/>
    <x v="23"/>
    <x v="40"/>
    <s v="AARON HUENCHUMIL"/>
    <s v="Calle 7 #6454"/>
    <s v="Peñalolén"/>
    <x v="0"/>
    <s v="Cumple"/>
    <s v="Cumple"/>
    <s v="No Aplica"/>
    <s v="No Aplica"/>
    <s v="Cumple"/>
    <s v="Cumple"/>
    <s v="Si"/>
    <s v="S/N"/>
    <s v="S/N"/>
    <s v="Cumple"/>
    <s v="Cumple"/>
    <s v="Cumple"/>
    <s v="Cumple"/>
    <s v="Cumple"/>
    <s v="1- Cliente conforme con atencion de tecnicos y rapida solucion"/>
    <x v="1"/>
    <x v="0"/>
    <x v="1"/>
    <x v="0"/>
    <n v="0.5"/>
    <n v="0.5"/>
    <n v="0.5"/>
    <n v="0.5"/>
    <n v="0.5"/>
    <n v="0.5"/>
    <n v="0.25"/>
    <n v="0.25"/>
    <n v="0.5"/>
    <n v="0.5"/>
    <n v="0.5"/>
    <n v="1"/>
    <x v="0"/>
  </r>
  <r>
    <s v="1670693"/>
    <s v="207618022022124644"/>
    <s v="DF20227290939"/>
    <x v="23"/>
    <x v="40"/>
    <s v="Cristobal toro"/>
    <s v="Camino de la villa 671"/>
    <s v="Lo Barneche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1"/>
  </r>
  <r>
    <s v="1670687"/>
    <s v="207618022022123057"/>
    <s v="DF20227291578"/>
    <x v="23"/>
    <x v="43"/>
    <s v="Cristobal toro"/>
    <s v="El tranque 11133"/>
    <s v="Lo Barnechea"/>
    <x v="0"/>
    <s v="Cumple"/>
    <s v="Cumple"/>
    <s v="No Aplica"/>
    <s v="No Aplica"/>
    <s v="Cumple"/>
    <s v="Cumple"/>
    <s v="Si"/>
    <s v="Asesora del hogar , no da nombre"/>
    <s v="S/N"/>
    <s v="Cumple"/>
    <s v="Cumple"/>
    <s v="Cumple"/>
    <s v="Cumple"/>
    <s v="No Cumple"/>
    <s v="Sin acceso a medidor , sin mayor observacion"/>
    <x v="1"/>
    <x v="0"/>
    <x v="1"/>
    <x v="0"/>
    <n v="0.5"/>
    <n v="0.5"/>
    <n v="0.5"/>
    <n v="0.5"/>
    <n v="0.5"/>
    <n v="0.5"/>
    <n v="0.25"/>
    <n v="0.25"/>
    <n v="0.5"/>
    <n v="0.5"/>
    <n v="0"/>
    <n v="0.9"/>
    <x v="1"/>
  </r>
  <r>
    <s v="1670677"/>
    <s v="207518022022122003"/>
    <s v="DF20227290916"/>
    <x v="23"/>
    <x v="40"/>
    <s v="AARON HUENCHUMIL"/>
    <s v="Andrea Lopez Zarate #810 bl 1 dpto 41"/>
    <s v="Peñalolén"/>
    <x v="0"/>
    <s v="Cumple"/>
    <s v="Cumple"/>
    <s v="No Aplica"/>
    <s v="No Aplica"/>
    <s v="Cumple"/>
    <s v="Cumple"/>
    <s v="No"/>
    <s v="S/N"/>
    <s v="S/N"/>
    <s v="No Aplica"/>
    <s v="No Aplica"/>
    <s v="No Aplica"/>
    <s v="Cumple"/>
    <s v="Cumple"/>
    <s v="1- Cliente no se encuentra en domicilio 2- Se observa conexiones en red BT tradicional 3- Se consulta a gente del bloque y confirman servicio electrico normal"/>
    <x v="1"/>
    <x v="0"/>
    <x v="1"/>
    <x v="0"/>
    <n v="0.5"/>
    <n v="0.5"/>
    <n v="0.5"/>
    <n v="0.5"/>
    <n v="0.5"/>
    <n v="0.5"/>
    <n v="0.25"/>
    <n v="0.25"/>
    <n v="0.5"/>
    <n v="0.5"/>
    <n v="0.5"/>
    <n v="1"/>
    <x v="0"/>
  </r>
  <r>
    <s v="1670661"/>
    <s v="207518022022115718"/>
    <s v="DF20227290121"/>
    <x v="23"/>
    <x v="39"/>
    <s v="AARON HUENCHUMIL"/>
    <s v="Padre Alberto Hurtado #7363"/>
    <s v="Peñalolén"/>
    <x v="0"/>
    <s v="Cumple"/>
    <s v="Cumple"/>
    <s v="No Cumple"/>
    <s v="No Cumple"/>
    <s v="Cumple"/>
    <s v="Cumple"/>
    <s v="No"/>
    <s v="S/N"/>
    <s v="S/N"/>
    <s v="No Aplica"/>
    <s v="No Aplica"/>
    <s v="No Aplica"/>
    <s v="No Cumple"/>
    <s v="Cumple Mayormente"/>
    <s v="1- Cliente no se encuentra en domicilio 2- En informe de cuadrilla se describe el cambio de ITM 40A pero no declara codigo ni cantidad en detllado de materiales utilizados"/>
    <x v="1"/>
    <x v="0"/>
    <x v="1"/>
    <x v="0"/>
    <n v="0.5"/>
    <n v="0.5"/>
    <n v="0"/>
    <n v="0"/>
    <n v="0.5"/>
    <n v="0.5"/>
    <n v="0.25"/>
    <n v="0.25"/>
    <n v="0.5"/>
    <n v="0"/>
    <n v="0.32500000000000001"/>
    <n v="0.56499999999999995"/>
    <x v="0"/>
  </r>
  <r>
    <s v="1670657"/>
    <s v="207518022022114332"/>
    <s v="DF20227289964"/>
    <x v="23"/>
    <x v="39"/>
    <s v="AARON HUENCHUMIL"/>
    <s v="Calle Trece #1252"/>
    <s v="Peñalolén"/>
    <x v="0"/>
    <s v="Cumple"/>
    <s v="Cumple"/>
    <s v="No Aplica"/>
    <s v="No Aplica"/>
    <s v="Cumple"/>
    <s v="Cumple"/>
    <s v="No"/>
    <s v="S/N"/>
    <s v="S/N"/>
    <s v="No Aplica"/>
    <s v="No Aplica"/>
    <s v="No Aplica"/>
    <s v="Cumple"/>
    <s v="Cumple"/>
    <s v="1- Cliente no se encuentra en domicilio. 2- caja DAE sin tapa"/>
    <x v="1"/>
    <x v="0"/>
    <x v="1"/>
    <x v="0"/>
    <n v="0.5"/>
    <n v="0.5"/>
    <n v="0.5"/>
    <n v="0.5"/>
    <n v="0.5"/>
    <n v="0.5"/>
    <n v="0.25"/>
    <n v="0.25"/>
    <n v="0.5"/>
    <n v="0.5"/>
    <n v="0.5"/>
    <n v="1"/>
    <x v="0"/>
  </r>
  <r>
    <s v="1670655"/>
    <s v="207618022022114050"/>
    <s v="DF20227292550"/>
    <x v="23"/>
    <x v="32"/>
    <s v="Cristobal toro"/>
    <s v="Camino los trapenses 4638"/>
    <s v="Lo Barnechea"/>
    <x v="0"/>
    <s v="Cumple"/>
    <s v="Cumple"/>
    <s v="No Aplica"/>
    <s v="No Aplica"/>
    <s v="Cumple"/>
    <s v="Cumple"/>
    <s v="No"/>
    <s v="S/N"/>
    <s v="S/N"/>
    <s v="No Aplica"/>
    <s v="No Aplica"/>
    <s v="No Aplica"/>
    <s v="Cumple"/>
    <s v="No Cumple"/>
    <s v="Sin moradores , vecina indica que trabajan todo el dia y llegan tarde , sin mas observacion"/>
    <x v="1"/>
    <x v="0"/>
    <x v="1"/>
    <x v="0"/>
    <n v="0.5"/>
    <n v="0.5"/>
    <n v="0.5"/>
    <n v="0.5"/>
    <n v="0.5"/>
    <n v="0.5"/>
    <n v="0.25"/>
    <n v="0.25"/>
    <n v="0.5"/>
    <n v="0.5"/>
    <n v="0"/>
    <n v="0.9"/>
    <x v="1"/>
  </r>
  <r>
    <s v="1670648"/>
    <s v="207518022022112454"/>
    <s v="DF20227289818"/>
    <x v="23"/>
    <x v="39"/>
    <s v="AARON HUENCHUMIL"/>
    <s v="Ictinos #1016"/>
    <s v="Peñalolén"/>
    <x v="0"/>
    <s v="Cumple"/>
    <s v="Cumple"/>
    <s v="No Aplica"/>
    <s v="No Aplica"/>
    <s v="Cumple"/>
    <s v="Cumple"/>
    <s v="No"/>
    <s v="S/N"/>
    <s v="S/N"/>
    <s v="No Aplica"/>
    <s v="No Aplica"/>
    <s v="No Aplica"/>
    <s v="No Cumple"/>
    <s v="Cumple Mayormente"/>
    <s v="1- Cliente no se encuentra en domicilio, pero se aprecia que si tiene suministro electrico. 2- Incidencia N°DF20227289472 tiene relacion directa"/>
    <x v="1"/>
    <x v="0"/>
    <x v="1"/>
    <x v="0"/>
    <n v="0.5"/>
    <n v="0.5"/>
    <n v="0.5"/>
    <n v="0.5"/>
    <n v="0.5"/>
    <n v="0.5"/>
    <n v="0.25"/>
    <n v="0.25"/>
    <n v="0.5"/>
    <n v="0"/>
    <n v="0.32500000000000001"/>
    <n v="0.86499999999999999"/>
    <x v="0"/>
  </r>
  <r>
    <s v="1670640"/>
    <s v="207618022022111559"/>
    <s v="DF20227289492"/>
    <x v="23"/>
    <x v="35"/>
    <s v="Cristobal toro"/>
    <s v="Paso de alcala 12136"/>
    <s v="Lo Barnechea"/>
    <x v="0"/>
    <s v="Cumple"/>
    <s v="Cumple"/>
    <s v="No Aplica"/>
    <s v="No Aplica"/>
    <s v="Cumple"/>
    <s v="Cumple"/>
    <s v="Si"/>
    <s v="Cliente conflictivo no da nombre"/>
    <s v="S/N"/>
    <s v="No Aplica"/>
    <s v="No Aplica"/>
    <s v="No Aplica"/>
    <s v="Cumple"/>
    <s v="No Cumple"/>
    <s v="Cliente no entrega mas datos , solicita que saque rapido fotos al medidor y que me retire"/>
    <x v="1"/>
    <x v="0"/>
    <x v="1"/>
    <x v="0"/>
    <n v="0.5"/>
    <n v="0.5"/>
    <n v="0.5"/>
    <n v="0.5"/>
    <n v="0.5"/>
    <n v="0.5"/>
    <n v="0.25"/>
    <n v="0.25"/>
    <n v="0.5"/>
    <n v="0.5"/>
    <n v="0"/>
    <n v="0.9"/>
    <x v="1"/>
  </r>
  <r>
    <s v="1670633"/>
    <s v="207518022022110949"/>
    <s v="DF20227289060"/>
    <x v="23"/>
    <x v="44"/>
    <s v="AARON HUENCHUMIL"/>
    <s v="Calle 2 A #1156"/>
    <s v="Peñalolén"/>
    <x v="0"/>
    <s v="Cumple"/>
    <s v="Cumple"/>
    <s v="No Aplica"/>
    <s v="No Aplica"/>
    <s v="Cumple"/>
    <s v="Cumple"/>
    <s v="No"/>
    <s v="S/N"/>
    <s v="S/N"/>
    <s v="No Aplica"/>
    <s v="No Aplica"/>
    <s v="No Aplica"/>
    <s v="Cumple"/>
    <s v="Cumple"/>
    <s v="1- Cliente no se encuentra en domicilio. 2- Vecinos del sector confirman servicio electrico normal"/>
    <x v="1"/>
    <x v="0"/>
    <x v="1"/>
    <x v="0"/>
    <n v="0.5"/>
    <n v="0.5"/>
    <n v="0.5"/>
    <n v="0.5"/>
    <n v="0.5"/>
    <n v="0.5"/>
    <n v="0.25"/>
    <n v="0.25"/>
    <n v="0.5"/>
    <n v="0.5"/>
    <n v="0.5"/>
    <n v="1"/>
    <x v="0"/>
  </r>
  <r>
    <s v="1670625"/>
    <s v="207618022022105628"/>
    <s v="DF20227288939"/>
    <x v="23"/>
    <x v="44"/>
    <s v="Cristobal toro"/>
    <s v="La dehesa 3018"/>
    <s v="Lo Barnechea"/>
    <x v="0"/>
    <s v="Cumple"/>
    <s v="Cumple"/>
    <s v="No Aplica"/>
    <s v="No Aplica"/>
    <s v="Cumple"/>
    <s v="Cumple"/>
    <s v="No"/>
    <s v="S/N"/>
    <s v="S/N"/>
    <s v="No Aplica"/>
    <s v="No Aplica"/>
    <s v="No Aplica"/>
    <s v="Cumple"/>
    <s v="No Cumple"/>
    <s v="Sin moradores , sin mayor observacion"/>
    <x v="1"/>
    <x v="0"/>
    <x v="1"/>
    <x v="0"/>
    <n v="0.5"/>
    <n v="0.5"/>
    <n v="0.5"/>
    <n v="0.5"/>
    <n v="0.5"/>
    <n v="0.5"/>
    <n v="0.25"/>
    <n v="0.25"/>
    <n v="0.5"/>
    <n v="0.5"/>
    <n v="0"/>
    <n v="0.9"/>
    <x v="1"/>
  </r>
  <r>
    <s v="1670619"/>
    <s v="207618022022104019"/>
    <s v="DF20227292987"/>
    <x v="23"/>
    <x v="42"/>
    <s v="Cristobal toro"/>
    <s v="La dehesa 3374"/>
    <s v="Lo Barneche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1"/>
  </r>
  <r>
    <s v="1674302"/>
    <s v="207521022022152233"/>
    <s v="DF20227289949"/>
    <x v="24"/>
    <x v="39"/>
    <s v="AARON HUENCHUMIL"/>
    <s v="Los Claveles #5702"/>
    <s v="Peñalolén"/>
    <x v="0"/>
    <s v="Cumple"/>
    <s v="Cumple"/>
    <s v="No Cumple"/>
    <s v="No Cumple"/>
    <s v="Cumple"/>
    <s v="Cumple"/>
    <s v="No"/>
    <s v="S/N"/>
    <s v="S/N"/>
    <s v="No Aplica"/>
    <s v="No Aplica"/>
    <s v="No Aplica"/>
    <s v="Cumple"/>
    <s v="Cumple"/>
    <s v="1- Cliente no se encuentra en domicilio 2- En informe de cuadrilla se describe cambio de cableado concentrico pero no se declara codigo ni cantidad en detallado de materiales utilizados."/>
    <x v="1"/>
    <x v="0"/>
    <x v="1"/>
    <x v="0"/>
    <n v="0.5"/>
    <n v="0.5"/>
    <n v="0"/>
    <n v="0"/>
    <n v="0.5"/>
    <n v="0.5"/>
    <n v="0.25"/>
    <n v="0.25"/>
    <n v="0.5"/>
    <n v="0.5"/>
    <n v="0.5"/>
    <n v="0.7"/>
    <x v="0"/>
  </r>
  <r>
    <s v="1674286"/>
    <s v="207521022022142609"/>
    <s v="DF20227290173"/>
    <x v="24"/>
    <x v="39"/>
    <s v="AARON HUENCHUMIL"/>
    <s v="Sargento Segundo Juan Hormazabal #4711"/>
    <s v="Peñalolén"/>
    <x v="0"/>
    <s v="Cumple"/>
    <s v="Cumple"/>
    <s v="No Aplica"/>
    <s v="No Aplica"/>
    <s v="Cumple"/>
    <s v="Cumple"/>
    <s v="Si"/>
    <s v="Rodis Zuñiga"/>
    <s v="S/N"/>
    <s v="Cumple"/>
    <s v="Cumple"/>
    <s v="Cumple"/>
    <s v="Cumple"/>
    <s v="Cumple"/>
    <s v="1- Diagnostico y solucion de tecnicos es correcta."/>
    <x v="1"/>
    <x v="0"/>
    <x v="1"/>
    <x v="0"/>
    <n v="0.5"/>
    <n v="0.5"/>
    <n v="0.5"/>
    <n v="0.5"/>
    <n v="0.5"/>
    <n v="0.5"/>
    <n v="0.25"/>
    <n v="0.25"/>
    <n v="0.5"/>
    <n v="0.5"/>
    <n v="0.5"/>
    <n v="1"/>
    <x v="0"/>
  </r>
  <r>
    <s v="1674276"/>
    <s v="207521022022135358"/>
    <s v="DF20227288872"/>
    <x v="24"/>
    <x v="34"/>
    <s v="AARON HUENCHUMIL"/>
    <s v="Los Mueblistas #6261"/>
    <s v="Peñalolén"/>
    <x v="0"/>
    <s v="Cumple"/>
    <s v="Cumple"/>
    <s v="No Cumple"/>
    <s v="No Cumple"/>
    <s v="Cumple"/>
    <s v="Cumple"/>
    <s v="Si"/>
    <s v="Juan Nuñez"/>
    <s v="S/N"/>
    <s v="Cumple"/>
    <s v="Cumple"/>
    <s v="No Cumple"/>
    <s v="Cumple"/>
    <s v="Cumple"/>
    <s v="1- La solucion dada es provisoria, se requiere el cambio completo del cableado de acometida entre postacion y medidor 2- En informe de cuadrilla describe uso de 10 mt de concentrico de 2x4 mm, pero no declara codigo ni cantidad de material utilizado"/>
    <x v="1"/>
    <x v="0"/>
    <x v="1"/>
    <x v="0"/>
    <n v="0.5"/>
    <n v="0.5"/>
    <n v="0"/>
    <n v="0"/>
    <n v="0.5"/>
    <n v="0.5"/>
    <n v="0.25"/>
    <n v="0.25"/>
    <n v="0"/>
    <n v="0.5"/>
    <n v="0.5"/>
    <n v="0.625"/>
    <x v="0"/>
  </r>
  <r>
    <s v="1674202"/>
    <s v="207521022022133543"/>
    <s v="DF20227287857"/>
    <x v="24"/>
    <x v="33"/>
    <s v="AARON HUENCHUMIL"/>
    <s v="Pasaje Siete Sur #6257"/>
    <s v="Peñalolén"/>
    <x v="0"/>
    <s v="Cumple"/>
    <s v="Cumple"/>
    <s v="No Aplica"/>
    <s v="No Aplica"/>
    <s v="Cumple"/>
    <s v="Cumple"/>
    <s v="Si"/>
    <s v="S/N"/>
    <s v="S/N"/>
    <s v="Cumple"/>
    <s v="Cumple"/>
    <s v="Cumple"/>
    <s v="Cumple"/>
    <s v="Cumple"/>
    <s v="1- Caja DAE sin tapa 2- Servicio electrico normal"/>
    <x v="1"/>
    <x v="0"/>
    <x v="1"/>
    <x v="0"/>
    <n v="0.5"/>
    <n v="0.5"/>
    <n v="0.5"/>
    <n v="0.5"/>
    <n v="0.5"/>
    <n v="0.5"/>
    <n v="0.25"/>
    <n v="0.25"/>
    <n v="0.5"/>
    <n v="0.5"/>
    <n v="0.5"/>
    <n v="1"/>
    <x v="0"/>
  </r>
  <r>
    <s v="1674023"/>
    <s v="207621022022131630"/>
    <s v="DF20227291382"/>
    <x v="24"/>
    <x v="34"/>
    <s v="Cristobal toro"/>
    <s v="Los guayacanes 104"/>
    <s v="Lo Barnechea"/>
    <x v="0"/>
    <s v="Cumple"/>
    <s v="Cumple"/>
    <s v="No Aplica"/>
    <s v="No Aplica"/>
    <s v="Cumple"/>
    <s v="Cumple"/>
    <s v="No"/>
    <s v="S/N"/>
    <s v="S/N"/>
    <s v="No Aplica"/>
    <s v="No Aplica"/>
    <s v="No Aplica"/>
    <s v="Cumple"/>
    <s v="Cumple"/>
    <s v="Sin moradores , camino en mal estado , sin mayor observacion"/>
    <x v="1"/>
    <x v="0"/>
    <x v="1"/>
    <x v="0"/>
    <n v="0.5"/>
    <n v="0.5"/>
    <n v="0.5"/>
    <n v="0.5"/>
    <n v="0.5"/>
    <n v="0.5"/>
    <n v="0.25"/>
    <n v="0.25"/>
    <n v="0.5"/>
    <n v="0.5"/>
    <n v="0.5"/>
    <n v="1"/>
    <x v="1"/>
  </r>
  <r>
    <s v="1673953"/>
    <s v="207521022022130335"/>
    <s v="DF20227286810"/>
    <x v="24"/>
    <x v="38"/>
    <s v="AARON HUENCHUMIL"/>
    <s v="Pasaje 499 #5837"/>
    <s v="Peñalolén"/>
    <x v="0"/>
    <s v="Cumple"/>
    <s v="Cumple"/>
    <s v="Cumple"/>
    <s v="Cumple"/>
    <s v="Cumple"/>
    <s v="Cumple"/>
    <s v="No"/>
    <s v="S/N"/>
    <s v="S/N"/>
    <s v="No Aplica"/>
    <s v="No Aplica"/>
    <s v="No Aplica"/>
    <s v="Cumple"/>
    <s v="Cumple"/>
    <s v="1- Cliente no se encuentra en domicilio"/>
    <x v="1"/>
    <x v="0"/>
    <x v="1"/>
    <x v="0"/>
    <n v="0.5"/>
    <n v="0.5"/>
    <n v="0.5"/>
    <n v="0.5"/>
    <n v="0.5"/>
    <n v="0.5"/>
    <n v="0.25"/>
    <n v="0.25"/>
    <n v="0.5"/>
    <n v="0.5"/>
    <n v="0.5"/>
    <n v="1"/>
    <x v="0"/>
  </r>
  <r>
    <s v="1673902"/>
    <s v="207521022022125143"/>
    <s v="DF20227287305"/>
    <x v="24"/>
    <x v="38"/>
    <s v="AARON HUENCHUMIL"/>
    <s v="La Costurera #4507"/>
    <s v="Peñalolén"/>
    <x v="0"/>
    <s v="Cumple"/>
    <s v="Cumple"/>
    <s v="No Aplica"/>
    <s v="No Aplica"/>
    <s v="Cumple"/>
    <s v="Cumple"/>
    <s v="No"/>
    <s v="S/N"/>
    <s v="S/N"/>
    <s v="No Aplica"/>
    <s v="No Aplica"/>
    <s v="No Aplica"/>
    <s v="No Cumple"/>
    <s v="Cumple Parcialmente"/>
    <s v="1 - Cliente no se encuentra en domicilio"/>
    <x v="1"/>
    <x v="0"/>
    <x v="1"/>
    <x v="0"/>
    <n v="0.5"/>
    <n v="0.5"/>
    <n v="0.5"/>
    <n v="0.5"/>
    <n v="0.5"/>
    <n v="0.5"/>
    <n v="0.25"/>
    <n v="0.25"/>
    <n v="0.5"/>
    <n v="0"/>
    <n v="0.17499999999999999"/>
    <n v="0.83500000000000008"/>
    <x v="0"/>
  </r>
  <r>
    <s v="1673865"/>
    <s v="207521022022123442"/>
    <s v="DF20227287151"/>
    <x v="24"/>
    <x v="38"/>
    <s v="AARON HUENCHUMIL"/>
    <s v="La Herradura # 5842"/>
    <s v="Peñalolén"/>
    <x v="0"/>
    <s v="No Cumple"/>
    <s v="No Cumple"/>
    <s v="No Aplica"/>
    <s v="No Aplica"/>
    <s v="No Aplica"/>
    <s v="No Aplica"/>
    <s v="Si"/>
    <s v="S/N"/>
    <s v="S/N"/>
    <s v="Cumple"/>
    <s v="Cumple"/>
    <s v="No Aplica"/>
    <s v="Cumple"/>
    <s v="No Cumple"/>
    <s v="1- Cliente nunca tubo problema electrico, expresa que llamaba a ENEL para solucionar problema con otro domicilio y le enviaron una cuadrilla  2- Cliente molesto y hostil"/>
    <x v="1"/>
    <x v="0"/>
    <x v="1"/>
    <x v="0"/>
    <n v="0"/>
    <n v="0"/>
    <n v="0.5"/>
    <n v="0.5"/>
    <n v="0.5"/>
    <n v="0.5"/>
    <n v="0.25"/>
    <n v="0.25"/>
    <n v="0.5"/>
    <n v="0.5"/>
    <n v="0"/>
    <n v="0.7"/>
    <x v="0"/>
  </r>
  <r>
    <s v="1673856"/>
    <s v="207521022022121918"/>
    <s v="DF20227290246"/>
    <x v="24"/>
    <x v="39"/>
    <s v="AARON HUENCHUMIL"/>
    <s v="Embalse el Abanico #4870"/>
    <s v="Peñalolén"/>
    <x v="0"/>
    <s v="Cumple"/>
    <s v="Cumple"/>
    <s v="No Cumple"/>
    <s v="No Cumple"/>
    <s v="Cumple"/>
    <s v="Cumple"/>
    <s v="Si"/>
    <s v="Rosa Arancibia"/>
    <s v="S/N"/>
    <s v="Cumple"/>
    <s v="Cumple"/>
    <s v="Cumple"/>
    <s v="Cumple"/>
    <s v="Cumple"/>
    <s v="1- Servicio electrico normalizado 2- En informe cuadrilla describe el trabajo realizado, en estw caso cambio de ITM 25A C pero no declara codigo ni cantidad en detalle de materiales usados"/>
    <x v="1"/>
    <x v="0"/>
    <x v="1"/>
    <x v="0"/>
    <n v="0.5"/>
    <n v="0.5"/>
    <n v="0"/>
    <n v="0"/>
    <n v="0.5"/>
    <n v="0.5"/>
    <n v="0.25"/>
    <n v="0.25"/>
    <n v="0.5"/>
    <n v="0.5"/>
    <n v="0.5"/>
    <n v="0.7"/>
    <x v="0"/>
  </r>
  <r>
    <s v="1673696"/>
    <s v="207521022022120523"/>
    <s v="DF20227290100"/>
    <x v="24"/>
    <x v="39"/>
    <s v="AARON HUENCHUMIL"/>
    <s v="Jose Arrieta #7401"/>
    <s v="Peñalolén"/>
    <x v="0"/>
    <s v="Cumple"/>
    <s v="Cumple"/>
    <s v="No Aplica"/>
    <s v="No Aplica"/>
    <s v="Cumple"/>
    <s v="Cumple"/>
    <s v="Si"/>
    <s v="S/N"/>
    <s v="S/N"/>
    <s v="Cumple"/>
    <s v="Cumple"/>
    <s v="Cumple"/>
    <s v="Cumple"/>
    <s v="Cumple"/>
    <s v="1- Se confirma servicio electrico normalizado 2- Direccion asociada a incidencia es incorrecta. 4 ORIENTE #5131 DIRECCION CORRECTA"/>
    <x v="1"/>
    <x v="0"/>
    <x v="1"/>
    <x v="0"/>
    <n v="0.5"/>
    <n v="0.5"/>
    <n v="0.5"/>
    <n v="0.5"/>
    <n v="0.5"/>
    <n v="0.5"/>
    <n v="0.25"/>
    <n v="0.25"/>
    <n v="0.5"/>
    <n v="0.5"/>
    <n v="0.5"/>
    <n v="1"/>
    <x v="0"/>
  </r>
  <r>
    <s v="1673688"/>
    <s v="207621022022115706"/>
    <s v="DF20227288614"/>
    <x v="24"/>
    <x v="34"/>
    <s v="Cristobal toro"/>
    <s v="Pasaje 2 945"/>
    <s v="Lo Barnechea"/>
    <x v="0"/>
    <s v="Cumple"/>
    <s v="Cumple"/>
    <s v="No Aplica"/>
    <s v="No Aplica"/>
    <s v="Cumple"/>
    <s v="Cumple"/>
    <s v="No"/>
    <s v="S/N"/>
    <s v="S/N"/>
    <s v="No Aplica"/>
    <s v="No Aplica"/>
    <s v="No Aplica"/>
    <s v="Cumple"/>
    <s v="Cumple"/>
    <s v="Se verifica , sector conflictivo , vecinos impiden sacar muchas fotos ."/>
    <x v="1"/>
    <x v="0"/>
    <x v="1"/>
    <x v="0"/>
    <n v="0.5"/>
    <n v="0.5"/>
    <n v="0.5"/>
    <n v="0.5"/>
    <n v="0.5"/>
    <n v="0.5"/>
    <n v="0.25"/>
    <n v="0.25"/>
    <n v="0.5"/>
    <n v="0.5"/>
    <n v="0.5"/>
    <n v="1"/>
    <x v="1"/>
  </r>
  <r>
    <s v="1673685"/>
    <s v="207521022022115150"/>
    <s v="DF20227287645"/>
    <x v="24"/>
    <x v="36"/>
    <s v="AARON HUENCHUMIL"/>
    <s v="San Luis de Macul #5085 B"/>
    <s v="Peñalolén"/>
    <x v="0"/>
    <s v="Cumple"/>
    <s v="Cumple"/>
    <s v="No Aplica"/>
    <s v="No Aplica"/>
    <s v="Cumple"/>
    <s v="Cumple"/>
    <s v="No"/>
    <s v="S/N"/>
    <s v="S/N"/>
    <s v="No Aplica"/>
    <s v="No Aplica"/>
    <s v="No Aplica"/>
    <s v="Cumple"/>
    <s v="Cumple"/>
    <s v="1- locatarios vecinos aseguran que cliente de local B esta de vacaciones, lo cual no permite corroborar si se encuentran con el  servicio reestablecido."/>
    <x v="1"/>
    <x v="0"/>
    <x v="1"/>
    <x v="0"/>
    <n v="0.5"/>
    <n v="0.5"/>
    <n v="0.5"/>
    <n v="0.5"/>
    <n v="0.5"/>
    <n v="0.5"/>
    <n v="0.25"/>
    <n v="0.25"/>
    <n v="0.5"/>
    <n v="0.5"/>
    <n v="0.5"/>
    <n v="1"/>
    <x v="0"/>
  </r>
  <r>
    <s v="1673673"/>
    <s v="207621022022113405"/>
    <s v="DF20227290993"/>
    <x v="24"/>
    <x v="40"/>
    <s v="Cristobal toro"/>
    <s v="La dehesa 6501"/>
    <s v="Lo Barneche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1"/>
  </r>
  <r>
    <s v="1673229"/>
    <s v="207621022022111037"/>
    <s v="DF20227293196"/>
    <x v="24"/>
    <x v="42"/>
    <s v="Cristobal toro"/>
    <s v="Camino del cerro alto 10037 dpto 602"/>
    <s v="Lo Barnechea"/>
    <x v="0"/>
    <s v="Cumple"/>
    <s v="Cumple"/>
    <s v="No Aplica"/>
    <s v="No Aplica"/>
    <s v="Cumple"/>
    <s v="Cumple"/>
    <s v="Si"/>
    <s v="Diego de la fuente"/>
    <s v="222425087"/>
    <s v="Cumple"/>
    <s v="Cumple"/>
    <s v="Cumple"/>
    <s v="Cumple"/>
    <s v="No Cumple"/>
    <s v="Tapa caja de empalme abierta , sin mayor observacion"/>
    <x v="1"/>
    <x v="0"/>
    <x v="1"/>
    <x v="0"/>
    <n v="0.5"/>
    <n v="0.5"/>
    <n v="0.5"/>
    <n v="0.5"/>
    <n v="0.5"/>
    <n v="0.5"/>
    <n v="0.25"/>
    <n v="0.25"/>
    <n v="0.5"/>
    <n v="0.5"/>
    <n v="0"/>
    <n v="0.9"/>
    <x v="1"/>
  </r>
  <r>
    <s v="1673217"/>
    <s v="207621022022104001"/>
    <s v="DF20227292656"/>
    <x v="24"/>
    <x v="32"/>
    <s v="Cristobal toro"/>
    <s v="Manquecura 4290 sit. 22"/>
    <s v="Lo Barnechea"/>
    <x v="0"/>
    <s v="Cumple"/>
    <s v="Cumple"/>
    <s v="No Aplica"/>
    <s v="No Aplica"/>
    <s v="Cumple"/>
    <s v="Cumple"/>
    <s v="Si"/>
    <s v="Rodrigo vergara"/>
    <s v="987907545"/>
    <s v="Cumple"/>
    <s v="Cumple"/>
    <s v="Cumple"/>
    <s v="Cumple"/>
    <s v="Cumple"/>
    <s v="Se verifica , sin mayor observacion"/>
    <x v="1"/>
    <x v="0"/>
    <x v="1"/>
    <x v="0"/>
    <n v="0.5"/>
    <n v="0.5"/>
    <n v="0.5"/>
    <n v="0.5"/>
    <n v="0.5"/>
    <n v="0.5"/>
    <n v="0.25"/>
    <n v="0.25"/>
    <n v="0.5"/>
    <n v="0.5"/>
    <n v="0.5"/>
    <n v="1"/>
    <x v="1"/>
  </r>
  <r>
    <s v="1676461"/>
    <s v="207522022022174211"/>
    <s v="DF20227293439"/>
    <x v="25"/>
    <x v="25"/>
    <s v="AARON HUENCHUMIL"/>
    <s v="Pasaje 499 #5920"/>
    <s v="Peñalolén"/>
    <x v="0"/>
    <s v="Cumple"/>
    <s v="Cumple"/>
    <s v="No Aplica"/>
    <s v="No Aplica"/>
    <s v="Cumple"/>
    <s v="Cumple"/>
    <s v="Si"/>
    <s v="S/N"/>
    <s v="S/N"/>
    <s v="Cumple"/>
    <s v="Cumple"/>
    <s v="Cumple"/>
    <s v="Cumple"/>
    <s v="Cumple"/>
    <s v="1- Cliente confirma que falla era en caja DAE  despues de mantencion de tecnicos no ha existido mas el problema"/>
    <x v="1"/>
    <x v="0"/>
    <x v="1"/>
    <x v="0"/>
    <n v="0.5"/>
    <n v="0.5"/>
    <n v="0.5"/>
    <n v="0.5"/>
    <n v="0.5"/>
    <n v="0.5"/>
    <n v="0.25"/>
    <n v="0.25"/>
    <n v="0.5"/>
    <n v="0.5"/>
    <n v="0.5"/>
    <n v="1"/>
    <x v="0"/>
  </r>
  <r>
    <s v="1676456"/>
    <s v="207522022022170840"/>
    <s v="DF20227293646"/>
    <x v="25"/>
    <x v="25"/>
    <s v="AARON HUENCHUMIL"/>
    <s v="Los Talaberteros #6479"/>
    <s v="Peñalolén"/>
    <x v="0"/>
    <s v="Cumple"/>
    <s v="Cumple"/>
    <s v="No Cumple"/>
    <s v="No Cumple"/>
    <s v="Cumple"/>
    <s v="Cumple"/>
    <s v="Si"/>
    <s v="Maria Medina"/>
    <s v="961143906"/>
    <s v="Cumple"/>
    <s v="Cumple"/>
    <s v="Cumple"/>
    <s v="Cumple"/>
    <s v="Cumple"/>
    <s v="1- En informe de cuadrilla menciona que realiza cambio de ITM 10A por unos de 16A. Lo cual no es efectivo si no quw mantubo la misma capacidad de 10A. ( se adjunta fotografia)"/>
    <x v="1"/>
    <x v="0"/>
    <x v="1"/>
    <x v="0"/>
    <n v="0.5"/>
    <n v="0.5"/>
    <n v="0"/>
    <n v="0"/>
    <n v="0.5"/>
    <n v="0.5"/>
    <n v="0.25"/>
    <n v="0.25"/>
    <n v="0.5"/>
    <n v="0.5"/>
    <n v="0.5"/>
    <n v="0.7"/>
    <x v="0"/>
  </r>
  <r>
    <s v="1676445"/>
    <s v="207622022022165936"/>
    <s v="DF20227292756"/>
    <x v="25"/>
    <x v="32"/>
    <s v="Cristobal toro"/>
    <s v="Plazuela las cortezas 10530"/>
    <s v="Peñalolén"/>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0"/>
  </r>
  <r>
    <s v="1676434"/>
    <s v="207522022022163406"/>
    <s v="DF20227293141"/>
    <x v="25"/>
    <x v="42"/>
    <s v="AARON HUENCHUMIL"/>
    <s v="Los Robles #7220"/>
    <s v="Peñalolén"/>
    <x v="0"/>
    <s v="Cumple"/>
    <s v="Cumple"/>
    <s v="No Aplica"/>
    <s v="No Aplica"/>
    <s v="Cumple"/>
    <s v="Cumple"/>
    <s v="Si"/>
    <s v="Rosanna Albornett"/>
    <s v="S/N"/>
    <s v="Cumple"/>
    <s v="Cumple"/>
    <s v="Cumple"/>
    <s v="No Cumple"/>
    <s v="Cumple Parcialmente"/>
    <s v="1- Cliente confirma que operacion del ITM del medidor era por una falla en el interior de su domicilio (enchufe)"/>
    <x v="1"/>
    <x v="0"/>
    <x v="1"/>
    <x v="0"/>
    <n v="0.5"/>
    <n v="0.5"/>
    <n v="0.5"/>
    <n v="0.5"/>
    <n v="0.5"/>
    <n v="0.5"/>
    <n v="0.25"/>
    <n v="0.25"/>
    <n v="0.5"/>
    <n v="0"/>
    <n v="0.17499999999999999"/>
    <n v="0.83500000000000008"/>
    <x v="0"/>
  </r>
  <r>
    <s v="1676433"/>
    <s v="207622022022163716"/>
    <s v="DF20227292456"/>
    <x v="25"/>
    <x v="32"/>
    <s v="Cristobal toro"/>
    <s v="Orlando letelier 10029"/>
    <s v="Peñalolén"/>
    <x v="0"/>
    <s v="Cumple"/>
    <s v="Cumple"/>
    <s v="No Aplica"/>
    <s v="No Aplica"/>
    <s v="Cumple"/>
    <s v="Cumple"/>
    <s v="No"/>
    <s v="S/N"/>
    <s v="S/N"/>
    <s v="No Aplica"/>
    <s v="No Aplica"/>
    <s v="No Aplica"/>
    <s v="Cumple"/>
    <s v="Cumple"/>
    <s v="Por fuerza mayor fue imposible sacar fotografias , ya que sector hostil no lo permite ."/>
    <x v="1"/>
    <x v="0"/>
    <x v="1"/>
    <x v="0"/>
    <n v="0.5"/>
    <n v="0.5"/>
    <n v="0.5"/>
    <n v="0.5"/>
    <n v="0.5"/>
    <n v="0.5"/>
    <n v="0.25"/>
    <n v="0.25"/>
    <n v="0.5"/>
    <n v="0.5"/>
    <n v="0.5"/>
    <n v="1"/>
    <x v="0"/>
  </r>
  <r>
    <s v="1676423"/>
    <s v="207622022022162340"/>
    <s v="DF20227292381"/>
    <x v="25"/>
    <x v="41"/>
    <s v="Cristobal toro"/>
    <s v="Las aguilas 2076"/>
    <s v="Peñalolén"/>
    <x v="0"/>
    <s v="Cumple"/>
    <s v="Cumple"/>
    <s v="No Aplica"/>
    <s v="No Aplica"/>
    <s v="Cumple"/>
    <s v="Cumple"/>
    <s v="Si"/>
    <s v="Matias barros"/>
    <s v="994988141"/>
    <s v="Cumple"/>
    <s v="Cumple"/>
    <s v="Cumple"/>
    <s v="Cumple"/>
    <s v="Cumple Parcialmente"/>
    <s v="Sin mayor observacion , faltan datos en fotos"/>
    <x v="1"/>
    <x v="0"/>
    <x v="1"/>
    <x v="0"/>
    <n v="0.5"/>
    <n v="0.5"/>
    <n v="0.5"/>
    <n v="0.5"/>
    <n v="0.5"/>
    <n v="0.5"/>
    <n v="0.25"/>
    <n v="0.25"/>
    <n v="0.5"/>
    <n v="0.5"/>
    <n v="0.17499999999999999"/>
    <n v="0.93500000000000005"/>
    <x v="0"/>
  </r>
  <r>
    <s v="1676415"/>
    <s v="207522022022160657"/>
    <s v="DF20227287859"/>
    <x v="25"/>
    <x v="33"/>
    <s v="AARON HUENCHUMIL"/>
    <s v="Las Perdices #4240 casa 87"/>
    <s v="Peñalolén"/>
    <x v="0"/>
    <s v="No Cumple"/>
    <s v="No Cumple"/>
    <s v="No Aplica"/>
    <s v="No Aplica"/>
    <s v="No Cumple"/>
    <s v="No Cumple"/>
    <s v="Si"/>
    <s v="S/N"/>
    <s v="S/N"/>
    <s v="No Aplica"/>
    <s v="No Aplica"/>
    <s v="No Aplica"/>
    <s v="No Cumple"/>
    <s v="No Cumple"/>
    <s v="1- La direccion asociada a N° incidencia corresponde a un condominio en el cual se conversa con conserje y este llama a cliente el cual confirma que si realizaron llamado el dia de el ticket, pero tecnicos nunca llegaron."/>
    <x v="1"/>
    <x v="0"/>
    <x v="1"/>
    <x v="0"/>
    <n v="0"/>
    <n v="0"/>
    <n v="0.5"/>
    <n v="0.5"/>
    <n v="0"/>
    <n v="0"/>
    <n v="0.25"/>
    <n v="0.25"/>
    <n v="0.5"/>
    <n v="0"/>
    <n v="0"/>
    <n v="0.44999999999999996"/>
    <x v="0"/>
  </r>
  <r>
    <s v="1676411"/>
    <s v="207622022022155801"/>
    <s v="DF20227292743"/>
    <x v="25"/>
    <x v="32"/>
    <s v="Cristobal toro"/>
    <s v="El litoral 5960"/>
    <s v="Peñalolén"/>
    <x v="0"/>
    <s v="Cumple"/>
    <s v="Cumple"/>
    <s v="No Aplica"/>
    <s v="No Aplica"/>
    <s v="Cumple"/>
    <s v="Cumple"/>
    <s v="No"/>
    <s v="S/N"/>
    <s v="S/N"/>
    <s v="No Aplica"/>
    <s v="No Aplica"/>
    <s v="No Aplica"/>
    <s v="Cumple Parcialmente"/>
    <s v="Cumple"/>
    <s v="Corresponde a centro de salud . Nadie atiende ."/>
    <x v="1"/>
    <x v="0"/>
    <x v="1"/>
    <x v="0"/>
    <n v="0.5"/>
    <n v="0.5"/>
    <n v="0.5"/>
    <n v="0.5"/>
    <n v="0.5"/>
    <n v="0.5"/>
    <n v="0.25"/>
    <n v="0.25"/>
    <n v="0.5"/>
    <n v="0.17499999999999999"/>
    <n v="0.5"/>
    <n v="0.93500000000000005"/>
    <x v="0"/>
  </r>
  <r>
    <s v="1676333"/>
    <s v="207622022022141118"/>
    <s v="DF20227292348"/>
    <x v="25"/>
    <x v="41"/>
    <s v="Cristobal toro"/>
    <s v="Payas 1926"/>
    <s v="Peñalolén"/>
    <x v="0"/>
    <s v="Cumple"/>
    <s v="Cumple"/>
    <s v="No Cumple"/>
    <s v="No Cumple"/>
    <s v="Cumple"/>
    <s v="Cumple"/>
    <s v="Si"/>
    <s v="Jose castro"/>
    <s v="995952533"/>
    <s v="Cumple"/>
    <s v="Cumple"/>
    <s v="Cumple"/>
    <s v="Cumple"/>
    <s v="No Cumple"/>
    <s v="Sin mayor observacion"/>
    <x v="1"/>
    <x v="0"/>
    <x v="1"/>
    <x v="0"/>
    <n v="0.5"/>
    <n v="0.5"/>
    <n v="0"/>
    <n v="0"/>
    <n v="0.5"/>
    <n v="0.5"/>
    <n v="0.25"/>
    <n v="0.25"/>
    <n v="0.5"/>
    <n v="0.5"/>
    <n v="0"/>
    <n v="0.6"/>
    <x v="0"/>
  </r>
  <r>
    <s v="1676303"/>
    <s v="207622022022134826"/>
    <s v="DF20227292046"/>
    <x v="25"/>
    <x v="41"/>
    <s v="Cristobal toro"/>
    <s v="Angamos 2080"/>
    <s v="Peñalolén"/>
    <x v="0"/>
    <s v="Cumple"/>
    <s v="Cumple"/>
    <s v="No Aplica"/>
    <s v="No Aplica"/>
    <s v="Cumple"/>
    <s v="Cumple"/>
    <s v="Si"/>
    <s v="Job pilquiman"/>
    <s v="956258359"/>
    <s v="Cumple"/>
    <s v="Cumple"/>
    <s v="Cumple"/>
    <s v="Cumple"/>
    <s v="Cumple"/>
    <s v="Sin mayor observacion"/>
    <x v="1"/>
    <x v="0"/>
    <x v="1"/>
    <x v="0"/>
    <n v="0.5"/>
    <n v="0.5"/>
    <n v="0.5"/>
    <n v="0.5"/>
    <n v="0.5"/>
    <n v="0.5"/>
    <n v="0.25"/>
    <n v="0.25"/>
    <n v="0.5"/>
    <n v="0.5"/>
    <n v="0.5"/>
    <n v="1"/>
    <x v="0"/>
  </r>
  <r>
    <s v="1676129"/>
    <s v="207522022022133636"/>
    <s v="DF20227289413"/>
    <x v="25"/>
    <x v="35"/>
    <s v="AARON HUENCHUMIL"/>
    <s v="Altos del Parque Oriente #8180 Casa 21"/>
    <s v="Peñalolén"/>
    <x v="0"/>
    <s v="Cumple"/>
    <s v="Cumple"/>
    <s v="No Aplica"/>
    <s v="No Aplica"/>
    <s v="Cumple"/>
    <s v="Cumple"/>
    <s v="Si"/>
    <s v="Marianet Parra"/>
    <s v="S/N"/>
    <s v="Cumple"/>
    <s v="Cumple"/>
    <s v="Cumple"/>
    <s v="Cumple"/>
    <s v="Cumple"/>
    <s v="1- La falla presentada era por conexiones sulfatadas en camara subterranea, servicio se encuentra normalizado"/>
    <x v="1"/>
    <x v="0"/>
    <x v="1"/>
    <x v="0"/>
    <n v="0.5"/>
    <n v="0.5"/>
    <n v="0.5"/>
    <n v="0.5"/>
    <n v="0.5"/>
    <n v="0.5"/>
    <n v="0.25"/>
    <n v="0.25"/>
    <n v="0.5"/>
    <n v="0.5"/>
    <n v="0.5"/>
    <n v="1"/>
    <x v="0"/>
  </r>
  <r>
    <s v="1675963"/>
    <s v="207622022022131803"/>
    <s v="DF20227292337"/>
    <x v="25"/>
    <x v="41"/>
    <s v="Cristobal toro"/>
    <s v="El abanico 2203"/>
    <s v="Peñalolén"/>
    <x v="0"/>
    <s v="Cumple"/>
    <s v="Cumple"/>
    <s v="No Aplica"/>
    <s v="No Aplica"/>
    <s v="Cumple"/>
    <s v="Cumple"/>
    <s v="Si"/>
    <s v="No da nombre"/>
    <s v="S/N"/>
    <s v="Cumple"/>
    <s v="Cumple"/>
    <s v="Cumple"/>
    <s v="Cumple"/>
    <s v="Cumple"/>
    <s v="Atiende trabajador de local , pero no entrega datos , corrobora visita de personal de emergencia"/>
    <x v="1"/>
    <x v="0"/>
    <x v="1"/>
    <x v="0"/>
    <n v="0.5"/>
    <n v="0.5"/>
    <n v="0.5"/>
    <n v="0.5"/>
    <n v="0.5"/>
    <n v="0.5"/>
    <n v="0.25"/>
    <n v="0.25"/>
    <n v="0.5"/>
    <n v="0.5"/>
    <n v="0.5"/>
    <n v="1"/>
    <x v="0"/>
  </r>
  <r>
    <s v="1675957"/>
    <s v="207522022022131044"/>
    <s v="DF20227287738"/>
    <x v="25"/>
    <x v="36"/>
    <s v="AARON HUENCHUMIL"/>
    <s v="El Olivillo #5796"/>
    <s v="Peñalolén"/>
    <x v="0"/>
    <s v="Cumple"/>
    <s v="Cumple"/>
    <s v="No Aplica"/>
    <s v="No Aplica"/>
    <s v="Cumple"/>
    <s v="Cumple"/>
    <s v="No"/>
    <s v="S/N"/>
    <s v="S/N"/>
    <s v="No Aplica"/>
    <s v="No Aplica"/>
    <s v="No Aplica"/>
    <s v="No Cumple"/>
    <s v="Cumple Parcialmente"/>
    <s v="1- Cliente no se encuentra en domicilio 2- Caja DAE sin tapa"/>
    <x v="1"/>
    <x v="0"/>
    <x v="1"/>
    <x v="0"/>
    <n v="0.5"/>
    <n v="0.5"/>
    <n v="0.5"/>
    <n v="0.5"/>
    <n v="0.5"/>
    <n v="0.5"/>
    <n v="0.25"/>
    <n v="0.25"/>
    <n v="0.5"/>
    <n v="0"/>
    <n v="0.17499999999999999"/>
    <n v="0.83500000000000008"/>
    <x v="0"/>
  </r>
  <r>
    <s v="1675952"/>
    <s v="207622022022130121"/>
    <s v="DF20227292109"/>
    <x v="25"/>
    <x v="41"/>
    <s v="Cristobal toro"/>
    <s v="Las parcelas 8841"/>
    <s v="Peñalolén"/>
    <x v="0"/>
    <s v="Cumple"/>
    <s v="Cumple"/>
    <s v="No Cumple"/>
    <s v="No Cumple"/>
    <s v="Cumple"/>
    <s v="Cumple"/>
    <s v="Si"/>
    <s v="Rosa andrade"/>
    <s v="996963664"/>
    <s v="Cumple"/>
    <s v="Cumple"/>
    <s v="Cumple"/>
    <s v="No Cumple"/>
    <s v="No Aplica "/>
    <s v="Faltan fotografias con detalle de trabajo realizado , sin mayor observacion"/>
    <x v="1"/>
    <x v="0"/>
    <x v="1"/>
    <x v="0"/>
    <n v="0.5"/>
    <n v="0.5"/>
    <n v="0"/>
    <n v="0"/>
    <n v="0.5"/>
    <n v="0.5"/>
    <n v="0.25"/>
    <n v="0.25"/>
    <n v="0.5"/>
    <n v="0"/>
    <n v="0"/>
    <n v="0.5"/>
    <x v="0"/>
  </r>
  <r>
    <s v="1675946"/>
    <s v="207522022022124532"/>
    <s v="DF20227286717"/>
    <x v="25"/>
    <x v="37"/>
    <s v="AARON HUENCHUMIL"/>
    <s v="Tobalaba #13833"/>
    <s v="Peñalolén"/>
    <x v="0"/>
    <s v="Cumple"/>
    <s v="Cumple"/>
    <s v="No Aplica"/>
    <s v="No Aplica"/>
    <s v="Cumple"/>
    <s v="Cumple"/>
    <s v="Si"/>
    <s v="Rodrigo Oñate"/>
    <s v="972354278"/>
    <s v="Cumple"/>
    <s v="Cumple"/>
    <s v="Cumple"/>
    <s v="Cumple"/>
    <s v="Cumple"/>
    <s v="1- Se restaura servicio por no pago, cliente asegura que le estan haciendo mal el cobro de su boleta"/>
    <x v="1"/>
    <x v="0"/>
    <x v="1"/>
    <x v="0"/>
    <n v="0.5"/>
    <n v="0.5"/>
    <n v="0.5"/>
    <n v="0.5"/>
    <n v="0.5"/>
    <n v="0.5"/>
    <n v="0.25"/>
    <n v="0.25"/>
    <n v="0.5"/>
    <n v="0.5"/>
    <n v="0.5"/>
    <n v="1"/>
    <x v="0"/>
  </r>
  <r>
    <s v="1675931"/>
    <s v="207522022022120442"/>
    <s v="DF20227287343"/>
    <x v="25"/>
    <x v="36"/>
    <s v="AARON HUENCHUMIL"/>
    <s v="Calle Plazoleta Tres #5163 C/1"/>
    <s v="Peñalolén"/>
    <x v="0"/>
    <s v="Cumple"/>
    <s v="Cumple"/>
    <s v="No Aplica"/>
    <s v="No Aplica"/>
    <s v="Cumple"/>
    <s v="Cumple"/>
    <s v="No"/>
    <s v="S/N"/>
    <s v="S/N"/>
    <s v="No Aplica"/>
    <s v="No Aplica"/>
    <s v="No Aplica"/>
    <s v="Cumple"/>
    <s v="Cumple"/>
    <s v="1- Falla se encuentra en luminaria fuera de condominio, conserje confirma la normalizacion de este"/>
    <x v="1"/>
    <x v="0"/>
    <x v="1"/>
    <x v="0"/>
    <n v="0.5"/>
    <n v="0.5"/>
    <n v="0.5"/>
    <n v="0.5"/>
    <n v="0.5"/>
    <n v="0.5"/>
    <n v="0.25"/>
    <n v="0.25"/>
    <n v="0.5"/>
    <n v="0.5"/>
    <n v="0.5"/>
    <n v="1"/>
    <x v="0"/>
  </r>
  <r>
    <s v="1675920"/>
    <s v="207522022022114528"/>
    <s v="DF20227291072"/>
    <x v="25"/>
    <x v="40"/>
    <s v="AARON HUENCHUMIL"/>
    <s v="Las Torres #5490 torre M dpto 101"/>
    <s v="Peñalolén"/>
    <x v="0"/>
    <s v="Cumple"/>
    <s v="Cumple"/>
    <s v="No Aplica"/>
    <s v="No Aplica"/>
    <s v="Cumple"/>
    <s v="Cumple"/>
    <s v="No"/>
    <s v="S/N"/>
    <s v="S/N"/>
    <s v="No Aplica"/>
    <s v="No Aplica"/>
    <s v="No Aplica"/>
    <s v="Cumple"/>
    <s v="Cumple"/>
    <s v="1- Cliente no se encuentra en domicilio. 2- No se pudo acceder a banco medidores se encontraba con candado."/>
    <x v="1"/>
    <x v="0"/>
    <x v="1"/>
    <x v="0"/>
    <n v="0.5"/>
    <n v="0.5"/>
    <n v="0.5"/>
    <n v="0.5"/>
    <n v="0.5"/>
    <n v="0.5"/>
    <n v="0.25"/>
    <n v="0.25"/>
    <n v="0.5"/>
    <n v="0.5"/>
    <n v="0.5"/>
    <n v="1"/>
    <x v="0"/>
  </r>
  <r>
    <s v="1675909"/>
    <s v="207522022022112911"/>
    <s v="DF20227292997"/>
    <x v="25"/>
    <x v="42"/>
    <s v="AARON HUENCHUMIL"/>
    <s v="Las Torres #5290 torre O dpto 204"/>
    <s v="Peñalolén"/>
    <x v="0"/>
    <s v="Cumple"/>
    <s v="Cumple"/>
    <s v="No Aplica"/>
    <s v="No Aplica"/>
    <s v="Cumple"/>
    <s v="Cumple"/>
    <s v="No"/>
    <s v="S/N"/>
    <s v="S/N"/>
    <s v="No Aplica"/>
    <s v="No Aplica"/>
    <s v="No Aplica"/>
    <s v="Cumple"/>
    <s v="Cumple"/>
    <s v="1- Cliente no se encuentra en domicilio, pero se observa en banco de medidores que servicio electrico esta reestablecido"/>
    <x v="1"/>
    <x v="0"/>
    <x v="1"/>
    <x v="0"/>
    <n v="0.5"/>
    <n v="0.5"/>
    <n v="0.5"/>
    <n v="0.5"/>
    <n v="0.5"/>
    <n v="0.5"/>
    <n v="0.25"/>
    <n v="0.25"/>
    <n v="0.5"/>
    <n v="0.5"/>
    <n v="0.5"/>
    <n v="1"/>
    <x v="0"/>
  </r>
  <r>
    <s v="1678358"/>
    <s v="207523022022175236"/>
    <s v="DF20227288395"/>
    <x v="26"/>
    <x v="33"/>
    <s v="AARON HUENCHUMIL"/>
    <s v="Diputada Laura Rodriguez #6816"/>
    <s v="Peñalolén"/>
    <x v="0"/>
    <s v="Cumple"/>
    <s v="Cumple"/>
    <s v="No Aplica"/>
    <s v="No Aplica"/>
    <s v="Cumple"/>
    <s v="Cumple"/>
    <s v="No"/>
    <s v="S/N"/>
    <s v="S/N"/>
    <s v="No Aplica"/>
    <s v="No Aplica"/>
    <s v="No Aplica"/>
    <s v="No Cumple"/>
    <s v="Cumple Parcialmente"/>
    <s v="1- Cliente no se encontraba en domicilio"/>
    <x v="1"/>
    <x v="0"/>
    <x v="1"/>
    <x v="0"/>
    <n v="0.5"/>
    <n v="0.5"/>
    <n v="0.5"/>
    <n v="0.5"/>
    <n v="0.5"/>
    <n v="0.5"/>
    <n v="0.25"/>
    <n v="0.25"/>
    <n v="0.5"/>
    <n v="0"/>
    <n v="0.17499999999999999"/>
    <n v="0.83500000000000008"/>
    <x v="0"/>
  </r>
  <r>
    <s v="1678352"/>
    <s v="207523022022173257"/>
    <s v="DF20227293589"/>
    <x v="26"/>
    <x v="25"/>
    <s v="AARON HUENCHUMIL"/>
    <s v="Diputada Laura Rodriguez #6462"/>
    <s v="Peñalolén"/>
    <x v="0"/>
    <s v="Cumple"/>
    <s v="Cumple"/>
    <s v="Cumple"/>
    <s v="Cumple"/>
    <s v="Cumple"/>
    <s v="Cumple"/>
    <s v="No"/>
    <s v="S/N"/>
    <s v="S/N"/>
    <s v="No Aplica"/>
    <s v="No Aplica"/>
    <s v="No Aplica"/>
    <s v="Cumple"/>
    <s v="Cumple"/>
    <s v="1- Cliente no se encuentra en domicilio"/>
    <x v="1"/>
    <x v="0"/>
    <x v="1"/>
    <x v="0"/>
    <n v="0.5"/>
    <n v="0.5"/>
    <n v="0.5"/>
    <n v="0.5"/>
    <n v="0.5"/>
    <n v="0.5"/>
    <n v="0.25"/>
    <n v="0.25"/>
    <n v="0.5"/>
    <n v="0.5"/>
    <n v="0.5"/>
    <n v="1"/>
    <x v="0"/>
  </r>
  <r>
    <s v="1678183"/>
    <s v="207523022022165936"/>
    <s v="DF20227293394"/>
    <x v="26"/>
    <x v="25"/>
    <s v="AARON HUENCHUMIL"/>
    <s v="Hacienda Macul #5521 casa 22"/>
    <s v="Peñalolén"/>
    <x v="0"/>
    <s v="Cumple"/>
    <s v="Cumple"/>
    <s v="No Cumple"/>
    <s v="No Cumple"/>
    <s v="Cumple"/>
    <s v="Cumple"/>
    <s v="Si"/>
    <s v="Danay Palominos"/>
    <s v="S/N"/>
    <s v="Cumple"/>
    <s v="Cumple"/>
    <s v="Cumple"/>
    <s v="Cumple"/>
    <s v="Cumple"/>
    <s v="1- Cuadrilla que realizo repacion de cableado subterraneo. Lo realizo con conector dentado aereo. Cliente confirma que ante su presencia tecnico realiza llamado a supervisor para la aprobacion de este material para dar solucion, ya que cuadrilla no era cuadrilla subterranea"/>
    <x v="1"/>
    <x v="0"/>
    <x v="1"/>
    <x v="0"/>
    <n v="0.5"/>
    <n v="0.5"/>
    <n v="0"/>
    <n v="0"/>
    <n v="0.5"/>
    <n v="0.5"/>
    <n v="0.25"/>
    <n v="0.25"/>
    <n v="0.5"/>
    <n v="0.5"/>
    <n v="0.5"/>
    <n v="0.7"/>
    <x v="0"/>
  </r>
  <r>
    <s v="1678148"/>
    <s v="207623022022163514"/>
    <s v="DF20227292768"/>
    <x v="26"/>
    <x v="32"/>
    <s v="Cristobal toro"/>
    <s v="Tobalaba, francisco contreras"/>
    <s v="Peñalolén"/>
    <x v="0"/>
    <s v="Cumple"/>
    <s v="Cumple"/>
    <s v="No Aplica"/>
    <s v="No Aplica"/>
    <s v="Cumple"/>
    <s v="Cumple"/>
    <s v="No"/>
    <s v="S/N"/>
    <s v="S/N"/>
    <s v="No Aplica"/>
    <s v="No Aplica"/>
    <s v="No Aplica"/>
    <s v="Cumple"/>
    <s v="Cumple Parcialmente"/>
    <s v="Problema externo , sector , sin mayor observacion"/>
    <x v="1"/>
    <x v="0"/>
    <x v="1"/>
    <x v="0"/>
    <n v="0.5"/>
    <n v="0.5"/>
    <n v="0.5"/>
    <n v="0.5"/>
    <n v="0.5"/>
    <n v="0.5"/>
    <n v="0.25"/>
    <n v="0.25"/>
    <n v="0.5"/>
    <n v="0.5"/>
    <n v="0.17499999999999999"/>
    <n v="0.93500000000000005"/>
    <x v="0"/>
  </r>
  <r>
    <s v="1678147"/>
    <s v="207523022022163426"/>
    <s v="DF20227291402"/>
    <x v="26"/>
    <x v="43"/>
    <s v="AARON HUENCHUMIL"/>
    <s v="Tobalaba con Padre Alberto Hurtado"/>
    <s v="Peñalolén"/>
    <x v="0"/>
    <s v="Cumple"/>
    <s v="Cumple"/>
    <s v="No Aplica"/>
    <s v="No Aplica"/>
    <s v="Cumple"/>
    <s v="Cumple"/>
    <s v="No"/>
    <s v="S/N"/>
    <s v="S/N"/>
    <s v="No Aplica"/>
    <s v="No Aplica"/>
    <s v="No Aplica"/>
    <s v="Cumple"/>
    <s v="Cumple"/>
    <s v="1- La falla ya se encuentra despejada y normalizado. 2- Poste nuevo se encuentra en perfecto estado."/>
    <x v="1"/>
    <x v="0"/>
    <x v="1"/>
    <x v="0"/>
    <n v="0.5"/>
    <n v="0.5"/>
    <n v="0.5"/>
    <n v="0.5"/>
    <n v="0.5"/>
    <n v="0.5"/>
    <n v="0.25"/>
    <n v="0.25"/>
    <n v="0.5"/>
    <n v="0.5"/>
    <n v="0.5"/>
    <n v="1"/>
    <x v="0"/>
  </r>
  <r>
    <s v="1678136"/>
    <s v="207623022022161210"/>
    <s v="DF20227291481"/>
    <x v="26"/>
    <x v="43"/>
    <s v="Cristobal toro"/>
    <s v="Las nieves poniente 2601"/>
    <s v="Peñalolén"/>
    <x v="0"/>
    <s v="Cumple"/>
    <s v="Cumple"/>
    <s v="No Aplica"/>
    <s v="No Aplica"/>
    <s v="Cumple"/>
    <s v="Cumple"/>
    <s v="Si"/>
    <s v="Carlos pino"/>
    <s v="966280792"/>
    <s v="Cumple"/>
    <s v="Cumple"/>
    <s v="Cumple"/>
    <s v="Cumple"/>
    <s v="Cumple Parcialmente"/>
    <s v="Se verifica sin mayor observacion"/>
    <x v="1"/>
    <x v="0"/>
    <x v="1"/>
    <x v="0"/>
    <n v="0.5"/>
    <n v="0.5"/>
    <n v="0.5"/>
    <n v="0.5"/>
    <n v="0.5"/>
    <n v="0.5"/>
    <n v="0.25"/>
    <n v="0.25"/>
    <n v="0.5"/>
    <n v="0.5"/>
    <n v="0.17499999999999999"/>
    <n v="0.93500000000000005"/>
    <x v="0"/>
  </r>
  <r>
    <s v="1678128"/>
    <s v="207623022022155539"/>
    <s v="DF20227291515"/>
    <x v="26"/>
    <x v="43"/>
    <s v="Cristobal toro"/>
    <s v="Antupiren 8280"/>
    <s v="Peñalolén"/>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0"/>
  </r>
  <r>
    <s v="1678126"/>
    <s v="207523022022155412"/>
    <s v="DF20227291867"/>
    <x v="26"/>
    <x v="43"/>
    <s v="AARON HUENCHUMIL"/>
    <s v="Winenbagos #6785"/>
    <s v="Peñalolén"/>
    <x v="0"/>
    <s v="Cumple"/>
    <s v="Cumple"/>
    <s v="Cumple"/>
    <s v="Cumple"/>
    <s v="Cumple"/>
    <s v="Cumple"/>
    <s v="No"/>
    <s v="S/N"/>
    <s v="S/N"/>
    <s v="No Aplica"/>
    <s v="No Aplica"/>
    <s v="No Aplica"/>
    <s v="Cumple"/>
    <s v="Cumple"/>
    <s v="1- Cliente no se encuentra en domicilio 2- Caja DAE sin tapa"/>
    <x v="1"/>
    <x v="0"/>
    <x v="1"/>
    <x v="0"/>
    <n v="0.5"/>
    <n v="0.5"/>
    <n v="0.5"/>
    <n v="0.5"/>
    <n v="0.5"/>
    <n v="0.5"/>
    <n v="0.25"/>
    <n v="0.25"/>
    <n v="0.5"/>
    <n v="0.5"/>
    <n v="0.5"/>
    <n v="1"/>
    <x v="0"/>
  </r>
  <r>
    <s v="1677755"/>
    <s v="207523022022125726"/>
    <s v="DF20227293502"/>
    <x v="26"/>
    <x v="25"/>
    <s v="AARON HUENCHUMIL"/>
    <s v="Angamos #2050"/>
    <s v="Peñalolén"/>
    <x v="0"/>
    <s v="Cumple"/>
    <s v="Cumple"/>
    <s v="Cumple"/>
    <s v="Cumple"/>
    <s v="Cumple"/>
    <s v="Cumple"/>
    <s v="Si"/>
    <s v="S/N"/>
    <s v="S/N"/>
    <s v="Cumple"/>
    <s v="Cumple"/>
    <s v="Cumple"/>
    <s v="No Cumple"/>
    <s v="Cumple Parcialmente"/>
    <s v="1- Cliente no  se encuentra en domicilio 2- Se observa poco orden en el trabajo de red BT calpe  3- Faltan fotografias del trabajo realizado en informe de cuadrilla"/>
    <x v="1"/>
    <x v="0"/>
    <x v="1"/>
    <x v="0"/>
    <n v="0.5"/>
    <n v="0.5"/>
    <n v="0.5"/>
    <n v="0.5"/>
    <n v="0.5"/>
    <n v="0.5"/>
    <n v="0.25"/>
    <n v="0.25"/>
    <n v="0.5"/>
    <n v="0"/>
    <n v="0.17499999999999999"/>
    <n v="0.83500000000000008"/>
    <x v="0"/>
  </r>
  <r>
    <s v="1677751"/>
    <s v="207623022022124749"/>
    <s v="DF20227293750"/>
    <x v="26"/>
    <x v="45"/>
    <s v="Cristobal toro"/>
    <s v="Guardi 8980"/>
    <s v="Peñalolén"/>
    <x v="0"/>
    <s v="Cumple"/>
    <s v="Cumple"/>
    <s v="No Aplica"/>
    <s v="No Aplica"/>
    <s v="Cumple"/>
    <s v="Cumple"/>
    <s v="No"/>
    <s v="S/N"/>
    <s v="S/N"/>
    <s v="No Aplica"/>
    <s v="No Aplica"/>
    <s v="No Aplica"/>
    <s v="No Cumple"/>
    <s v="No Cumple"/>
    <s v="Faltan fotografias de detalle de trabajo , sin moradores"/>
    <x v="1"/>
    <x v="0"/>
    <x v="1"/>
    <x v="0"/>
    <n v="0.5"/>
    <n v="0.5"/>
    <n v="0.5"/>
    <n v="0.5"/>
    <n v="0.5"/>
    <n v="0.5"/>
    <n v="0.25"/>
    <n v="0.25"/>
    <n v="0.5"/>
    <n v="0"/>
    <n v="0"/>
    <n v="0.8"/>
    <x v="0"/>
  </r>
  <r>
    <s v="1677747"/>
    <s v="207523022022123406"/>
    <s v="DF20227291490"/>
    <x v="26"/>
    <x v="43"/>
    <s v="AARON HUENCHUMIL"/>
    <s v="Lago Gris #8118"/>
    <s v="Peñalolén"/>
    <x v="0"/>
    <s v="Cumple"/>
    <s v="Cumple"/>
    <s v="No Aplica"/>
    <s v="No Aplica"/>
    <s v="Cumple"/>
    <s v="Cumple"/>
    <s v="Si"/>
    <s v="S/N"/>
    <s v="S/N"/>
    <s v="Cumple"/>
    <s v="Cumple"/>
    <s v="Cumple"/>
    <s v="Cumple"/>
    <s v="Cumple"/>
    <s v="1- Cliente se encuentra con servicio normalizado despues de visita tecnica"/>
    <x v="1"/>
    <x v="0"/>
    <x v="1"/>
    <x v="0"/>
    <n v="0.5"/>
    <n v="0.5"/>
    <n v="0.5"/>
    <n v="0.5"/>
    <n v="0.5"/>
    <n v="0.5"/>
    <n v="0.25"/>
    <n v="0.25"/>
    <n v="0.5"/>
    <n v="0.5"/>
    <n v="0.5"/>
    <n v="1"/>
    <x v="0"/>
  </r>
  <r>
    <s v="1677738"/>
    <s v="207623022022122606"/>
    <s v="DF20227293415"/>
    <x v="26"/>
    <x v="25"/>
    <s v="Cristobal toro"/>
    <s v="Ricardo grellet de los reyes 2150"/>
    <s v="Peñalolén"/>
    <x v="0"/>
    <s v="Cumple"/>
    <s v="Cumple"/>
    <s v="Cumple"/>
    <s v="Cumple"/>
    <s v="Cumple"/>
    <s v="Cumple"/>
    <s v="No"/>
    <s v="S/N"/>
    <s v="S/N"/>
    <s v="No Aplica"/>
    <s v="No Aplica"/>
    <s v="No Aplica"/>
    <s v="Cumple"/>
    <s v="Cumple Parcialmente"/>
    <s v="Sin moradores , sin mayor observacion"/>
    <x v="1"/>
    <x v="0"/>
    <x v="1"/>
    <x v="0"/>
    <n v="0.5"/>
    <n v="0.5"/>
    <n v="0.5"/>
    <n v="0.5"/>
    <n v="0.5"/>
    <n v="0.5"/>
    <n v="0.25"/>
    <n v="0.25"/>
    <n v="0.5"/>
    <n v="0.5"/>
    <n v="0.17499999999999999"/>
    <n v="0.93500000000000005"/>
    <x v="0"/>
  </r>
  <r>
    <s v="1677731"/>
    <s v="207623022022120959"/>
    <s v="DF20227292876"/>
    <x v="26"/>
    <x v="32"/>
    <s v="Cristobal toro"/>
    <s v="Oceano pacifico norte 8304"/>
    <s v="Peñalolén"/>
    <x v="0"/>
    <s v="Cumple"/>
    <s v="Cumple"/>
    <s v="No Aplica"/>
    <s v="No Aplica"/>
    <s v="Cumple"/>
    <s v="Cumple"/>
    <s v="Si"/>
    <s v="Alicia urzua"/>
    <s v="961580680"/>
    <s v="Cumple"/>
    <s v="Cumple"/>
    <s v="Cumple"/>
    <s v="Cumple"/>
    <s v="Cumple"/>
    <s v="Se verifica , sin mayor observacion"/>
    <x v="1"/>
    <x v="0"/>
    <x v="1"/>
    <x v="0"/>
    <n v="0.5"/>
    <n v="0.5"/>
    <n v="0.5"/>
    <n v="0.5"/>
    <n v="0.5"/>
    <n v="0.5"/>
    <n v="0.25"/>
    <n v="0.25"/>
    <n v="0.5"/>
    <n v="0.5"/>
    <n v="0.5"/>
    <n v="1"/>
    <x v="0"/>
  </r>
  <r>
    <s v="1677724"/>
    <s v="207523022022114710"/>
    <s v="DF20227291765"/>
    <x v="26"/>
    <x v="43"/>
    <s v="AARON HUENCHUMIL"/>
    <s v="Departamental #7154"/>
    <s v="Peñalolén"/>
    <x v="0"/>
    <s v="Cumple"/>
    <s v="Cumple"/>
    <s v="No Aplica"/>
    <s v="No Aplica"/>
    <s v="Cumple"/>
    <s v="Cumple"/>
    <s v="No"/>
    <s v="S/N"/>
    <s v="S/N"/>
    <s v="No Aplica"/>
    <s v="No Aplica"/>
    <s v="No Aplica"/>
    <s v="Cumple"/>
    <s v="Cumple"/>
    <s v="1- Direccion asociada a esta incidencia no corresponde, direccion coreecta es TOBALABA #10699 bl 28 dpto 14.  Cliente no se encuentra pero se hace acondicionamiento a red BT de block completo"/>
    <x v="1"/>
    <x v="0"/>
    <x v="1"/>
    <x v="0"/>
    <n v="0.5"/>
    <n v="0.5"/>
    <n v="0.5"/>
    <n v="0.5"/>
    <n v="0.5"/>
    <n v="0.5"/>
    <n v="0.25"/>
    <n v="0.25"/>
    <n v="0.5"/>
    <n v="0.5"/>
    <n v="0.5"/>
    <n v="1"/>
    <x v="0"/>
  </r>
  <r>
    <s v="1677666"/>
    <s v="207623022022112353"/>
    <s v="DF20227292596"/>
    <x v="26"/>
    <x v="32"/>
    <s v="Cristobal toro"/>
    <s v="Nueva 1768 A"/>
    <s v="Peñalolén"/>
    <x v="0"/>
    <s v="Cumple"/>
    <s v="Cumple"/>
    <s v="No Aplica"/>
    <s v="No Aplica"/>
    <s v="Cumple"/>
    <s v="Cumple"/>
    <s v="No"/>
    <s v="S/N"/>
    <s v="S/N"/>
    <s v="No Aplica"/>
    <s v="No Aplica"/>
    <s v="No Aplica"/>
    <s v="Cumple"/>
    <s v="Cumple"/>
    <s v="Sin moradores , pasaje sin acceso , sin mayor observacion"/>
    <x v="1"/>
    <x v="0"/>
    <x v="1"/>
    <x v="0"/>
    <n v="0.5"/>
    <n v="0.5"/>
    <n v="0.5"/>
    <n v="0.5"/>
    <n v="0.5"/>
    <n v="0.5"/>
    <n v="0.25"/>
    <n v="0.25"/>
    <n v="0.5"/>
    <n v="0.5"/>
    <n v="0.5"/>
    <n v="1"/>
    <x v="0"/>
  </r>
  <r>
    <s v="1677555"/>
    <s v="207523022022111212"/>
    <s v="DF20227292054"/>
    <x v="26"/>
    <x v="41"/>
    <s v="AARON HUENCHUMIL"/>
    <s v="Av. Quilin #5635"/>
    <s v="Peñalolén"/>
    <x v="0"/>
    <s v="Cumple"/>
    <s v="Cumple"/>
    <s v="No Aplica"/>
    <s v="No Aplica"/>
    <s v="Cumple"/>
    <s v="Cumple"/>
    <s v="Si"/>
    <s v="S/N"/>
    <s v="S/N"/>
    <s v="Cumple"/>
    <s v="Cumple"/>
    <s v="Cumple"/>
    <s v="Cumple"/>
    <s v="Cumple"/>
    <s v="1- Se conversa con guardia en porteria y confirma quw servicio elecrrico despues de visita de tecnicos no ha vuelto a ocurrir"/>
    <x v="1"/>
    <x v="0"/>
    <x v="1"/>
    <x v="0"/>
    <n v="0.5"/>
    <n v="0.5"/>
    <n v="0.5"/>
    <n v="0.5"/>
    <n v="0.5"/>
    <n v="0.5"/>
    <n v="0.25"/>
    <n v="0.25"/>
    <n v="0.5"/>
    <n v="0.5"/>
    <n v="0.5"/>
    <n v="1"/>
    <x v="0"/>
  </r>
  <r>
    <s v="1677547"/>
    <s v="207623022022110454"/>
    <s v="DF20227293591"/>
    <x v="26"/>
    <x v="25"/>
    <s v="Cristobal toro"/>
    <s v="Calle 104 7225"/>
    <s v="Peñalolén"/>
    <x v="0"/>
    <s v="Cumple"/>
    <s v="Cumple"/>
    <s v="No Aplica"/>
    <s v="No Aplica"/>
    <s v="Cumple"/>
    <s v="Cumple"/>
    <s v="No"/>
    <s v="S/N"/>
    <s v="S/N"/>
    <s v="No Aplica"/>
    <s v="No Aplica"/>
    <s v="No Aplica"/>
    <s v="Cumple"/>
    <s v="Cumple"/>
    <s v="Sin moradores , sector hostil ."/>
    <x v="1"/>
    <x v="0"/>
    <x v="1"/>
    <x v="0"/>
    <n v="0.5"/>
    <n v="0.5"/>
    <n v="0.5"/>
    <n v="0.5"/>
    <n v="0.5"/>
    <n v="0.5"/>
    <n v="0.25"/>
    <n v="0.25"/>
    <n v="0.5"/>
    <n v="0.5"/>
    <n v="0.5"/>
    <n v="1"/>
    <x v="0"/>
  </r>
  <r>
    <s v="1677541"/>
    <s v="207623022022104743"/>
    <s v="DF20227293696"/>
    <x v="26"/>
    <x v="45"/>
    <s v="Cristobal toro"/>
    <s v="Calle 63 1341"/>
    <s v="Peñalolén"/>
    <x v="0"/>
    <s v="Cumple"/>
    <s v="Cumple"/>
    <s v="No Aplica"/>
    <s v="No Aplica"/>
    <s v="Cumple"/>
    <s v="Cumple"/>
    <s v="Si"/>
    <s v="No entrega datos"/>
    <s v="S/N"/>
    <s v="No Aplica"/>
    <s v="No Aplica"/>
    <s v="No Aplica"/>
    <s v="Cumple"/>
    <s v="Cumple"/>
    <s v="Cliente no entrega datos , no accede entrevista , sin mayor observacion"/>
    <x v="1"/>
    <x v="0"/>
    <x v="1"/>
    <x v="0"/>
    <n v="0.5"/>
    <n v="0.5"/>
    <n v="0.5"/>
    <n v="0.5"/>
    <n v="0.5"/>
    <n v="0.5"/>
    <n v="0.25"/>
    <n v="0.25"/>
    <n v="0.5"/>
    <n v="0.5"/>
    <n v="0.5"/>
    <n v="1"/>
    <x v="0"/>
  </r>
  <r>
    <s v="1677540"/>
    <s v="207523022022104520"/>
    <s v="DF20227293328"/>
    <x v="26"/>
    <x v="25"/>
    <s v="AARON HUENCHUMIL"/>
    <s v="Av. Las Torres #4552 bl H dpto 201 Cond 1"/>
    <s v="Peñalolén"/>
    <x v="0"/>
    <s v="Cumple"/>
    <s v="Cumple"/>
    <s v="No Aplica"/>
    <s v="No Aplica"/>
    <s v="Cumple"/>
    <s v="Cumple"/>
    <s v="No"/>
    <s v="S/N"/>
    <s v="S/N"/>
    <s v="No Aplica"/>
    <s v="No Aplica"/>
    <s v="No Aplica"/>
    <s v="Cumple"/>
    <s v="Cumple"/>
    <s v="1- En informe de cuadrilla se aclara que cliente no se encontraba en domicilio pero se hizo revision del TD 104912 efectuando mediciones y reaprietes. 2- Se inspecciona TD mencionado anteriormente y no hay fusibles en estado de operacion, vecinos del sector confirman suministro electrico normal. 3- Esta incidencia tiene relacion directa con N°DF20227293099 el dia anterior."/>
    <x v="1"/>
    <x v="0"/>
    <x v="1"/>
    <x v="0"/>
    <n v="0.5"/>
    <n v="0.5"/>
    <n v="0.5"/>
    <n v="0.5"/>
    <n v="0.5"/>
    <n v="0.5"/>
    <n v="0.25"/>
    <n v="0.25"/>
    <n v="0.5"/>
    <n v="0.5"/>
    <n v="0.5"/>
    <n v="1"/>
    <x v="0"/>
  </r>
  <r>
    <s v="1677533"/>
    <s v="207623022022103527"/>
    <s v="DF20227293576"/>
    <x v="26"/>
    <x v="25"/>
    <s v="Cristobal toro"/>
    <s v="Calle B 7154"/>
    <s v="Peñalolén"/>
    <x v="0"/>
    <s v="Cumple"/>
    <s v="Cumple"/>
    <s v="No Aplica"/>
    <s v="No Aplica"/>
    <s v="Cumple"/>
    <s v="Cumple"/>
    <s v="No"/>
    <s v="S/N"/>
    <s v="S/N"/>
    <s v="No Aplica"/>
    <s v="No Aplica"/>
    <s v="No Aplica"/>
    <s v="No Cumple"/>
    <s v="No Cumple"/>
    <s v="Faltan fotos mas detallas , datos igual forma , sin moradores"/>
    <x v="1"/>
    <x v="0"/>
    <x v="1"/>
    <x v="0"/>
    <n v="0.5"/>
    <n v="0.5"/>
    <n v="0.5"/>
    <n v="0.5"/>
    <n v="0.5"/>
    <n v="0.5"/>
    <n v="0.25"/>
    <n v="0.25"/>
    <n v="0.5"/>
    <n v="0"/>
    <n v="0"/>
    <n v="0.8"/>
    <x v="0"/>
  </r>
  <r>
    <s v="1677531"/>
    <s v="207523022022102833"/>
    <s v="DF20227287545"/>
    <x v="26"/>
    <x v="36"/>
    <s v="AARON HUENCHUMIL"/>
    <s v="Frente a Av. Las Torres #4781"/>
    <s v="Peñalolén"/>
    <x v="0"/>
    <s v="Cumple"/>
    <s v="Cumple"/>
    <s v="No Aplica"/>
    <s v="No Aplica"/>
    <s v="Cumple"/>
    <s v="Cumple"/>
    <s v="No"/>
    <s v="S/N"/>
    <s v="S/N"/>
    <s v="No Aplica"/>
    <s v="No Aplica"/>
    <s v="No Aplica"/>
    <s v="No Cumple"/>
    <s v="No Cumple"/>
    <s v="1- En tipologia TDC observaciones:  Se refiere a la falla de semaforos de la calle Av. Las Torres con El Torrion que llevaba varios dias sin sirvicio electrico. En informe de cuadrilla no atienden esta falla de los semaforos, si no que envian fotos de un medidor en una supuesta reposicion de servicio por deuda  2- Semaforos se encuentran con suministro electrico reestablecid"/>
    <x v="1"/>
    <x v="0"/>
    <x v="1"/>
    <x v="0"/>
    <n v="0.5"/>
    <n v="0.5"/>
    <n v="0.5"/>
    <n v="0.5"/>
    <n v="0.5"/>
    <n v="0.5"/>
    <n v="0.25"/>
    <n v="0.25"/>
    <n v="0.5"/>
    <n v="0"/>
    <n v="0"/>
    <n v="0.8"/>
    <x v="0"/>
  </r>
  <r>
    <s v="1679655"/>
    <s v="207524022022133009"/>
    <s v="DF20227288752"/>
    <x v="27"/>
    <x v="34"/>
    <s v="AARON HUENCHUMIL"/>
    <s v="Psj El Valle Sur #4969"/>
    <s v="Peñalolén"/>
    <x v="0"/>
    <s v="Cumple"/>
    <s v="Cumple"/>
    <s v="No Aplica"/>
    <s v="No Aplica"/>
    <s v="Cumple"/>
    <s v="Cumple"/>
    <s v="Si"/>
    <s v="S/N"/>
    <s v="S/N"/>
    <s v="Cumple"/>
    <s v="Cumple"/>
    <s v="Cumple"/>
    <s v="No Cumple"/>
    <s v="No Cumple"/>
    <s v="1- Cliente se encuentra suministro electrico normalizado 2- Falta sello de medidor."/>
    <x v="1"/>
    <x v="0"/>
    <x v="1"/>
    <x v="0"/>
    <n v="0.5"/>
    <n v="0.5"/>
    <n v="0.5"/>
    <n v="0.5"/>
    <n v="0.5"/>
    <n v="0.5"/>
    <n v="0.25"/>
    <n v="0.25"/>
    <n v="0.5"/>
    <n v="0"/>
    <n v="0"/>
    <n v="0.8"/>
    <x v="0"/>
  </r>
  <r>
    <s v="1681711"/>
    <s v="207625022022164219"/>
    <s v="DF20227287125"/>
    <x v="28"/>
    <x v="38"/>
    <s v="Cristobal toro"/>
    <s v="Santa raquel 9487"/>
    <s v="La Florida"/>
    <x v="0"/>
    <s v="Cumple"/>
    <s v="Cumple"/>
    <s v="No Cumple"/>
    <s v="No Cumple"/>
    <s v="Cumple"/>
    <s v="Cumple"/>
    <s v="No"/>
    <s v="S/N"/>
    <s v="S/N"/>
    <s v="No Aplica"/>
    <s v="No Aplica"/>
    <s v="No Aplica"/>
    <s v="Cumple"/>
    <s v="No Cumple"/>
    <s v="Sin moradores , sin mayor observacion"/>
    <x v="1"/>
    <x v="0"/>
    <x v="1"/>
    <x v="0"/>
    <n v="0.5"/>
    <n v="0.5"/>
    <n v="0"/>
    <n v="0"/>
    <n v="0.5"/>
    <n v="0.5"/>
    <n v="0.25"/>
    <n v="0.25"/>
    <n v="0.5"/>
    <n v="0.5"/>
    <n v="0"/>
    <n v="0.6"/>
    <x v="0"/>
  </r>
  <r>
    <s v="1681708"/>
    <s v="207525022022163512"/>
    <s v="DF20227287459"/>
    <x v="28"/>
    <x v="36"/>
    <s v="AARON HUENCHUMIL"/>
    <s v="San Nicolas #7356"/>
    <s v="La Florida"/>
    <x v="0"/>
    <s v="Cumple"/>
    <s v="Cumple"/>
    <s v="No Aplica"/>
    <s v="No Aplica"/>
    <s v="Cumple"/>
    <s v="Cumple"/>
    <s v="Si"/>
    <s v="S/N"/>
    <s v="S/N"/>
    <s v="Cumple"/>
    <s v="Cumple"/>
    <s v="Cumple"/>
    <s v="No Cumple"/>
    <s v="Cumple Parcialmente"/>
    <s v="1- Se trataba de una falla en el alumbrado publico dentro del sector 2- Esta falla tiene relacion con incidencia N°20227287325 RUPANCO #328"/>
    <x v="1"/>
    <x v="0"/>
    <x v="1"/>
    <x v="0"/>
    <n v="0.5"/>
    <n v="0.5"/>
    <n v="0.5"/>
    <n v="0.5"/>
    <n v="0.5"/>
    <n v="0.5"/>
    <n v="0.25"/>
    <n v="0.25"/>
    <n v="0.5"/>
    <n v="0"/>
    <n v="0.17499999999999999"/>
    <n v="0.83500000000000008"/>
    <x v="0"/>
  </r>
  <r>
    <s v="1681706"/>
    <s v="207625022022163043"/>
    <s v="DF20227287000"/>
    <x v="28"/>
    <x v="38"/>
    <s v="Cristobal toro"/>
    <s v="Rojas magallanes 0837"/>
    <s v="La Florida"/>
    <x v="0"/>
    <s v="Cumple"/>
    <s v="Cumple"/>
    <s v="No Aplica"/>
    <s v="No Aplica"/>
    <s v="Cumple"/>
    <s v="Cumple"/>
    <s v="No"/>
    <s v="S/N"/>
    <s v="S/N"/>
    <s v="No Aplica"/>
    <s v="No Aplica"/>
    <s v="No Aplica"/>
    <s v="Cumple"/>
    <s v="Cumple Parcialmente"/>
    <s v="Sin moradores , sin mayor observacion"/>
    <x v="1"/>
    <x v="0"/>
    <x v="1"/>
    <x v="0"/>
    <n v="0.5"/>
    <n v="0.5"/>
    <n v="0.5"/>
    <n v="0.5"/>
    <n v="0.5"/>
    <n v="0.5"/>
    <n v="0.25"/>
    <n v="0.25"/>
    <n v="0.5"/>
    <n v="0.5"/>
    <n v="0.17499999999999999"/>
    <n v="0.93500000000000005"/>
    <x v="0"/>
  </r>
  <r>
    <s v="1681698"/>
    <s v="207625022022161501"/>
    <s v="DF20227287179"/>
    <x v="28"/>
    <x v="38"/>
    <s v="Cristobal toro"/>
    <s v="El galope 1411"/>
    <s v="La Florida"/>
    <x v="0"/>
    <s v="Cumple"/>
    <s v="Cumple"/>
    <s v="No Aplica"/>
    <s v="No Aplica"/>
    <s v="Cumple"/>
    <s v="Cumple"/>
    <s v="No"/>
    <s v="S/N"/>
    <s v="S/N"/>
    <s v="No Aplica"/>
    <s v="No Aplica"/>
    <s v="No Aplica"/>
    <s v="No Cumple"/>
    <s v="Cumple Parcialmente"/>
    <s v="Sin moradores , no se toman mas fotografias por sector hostil ."/>
    <x v="1"/>
    <x v="0"/>
    <x v="1"/>
    <x v="0"/>
    <n v="0.5"/>
    <n v="0.5"/>
    <n v="0.5"/>
    <n v="0.5"/>
    <n v="0.5"/>
    <n v="0.5"/>
    <n v="0.25"/>
    <n v="0.25"/>
    <n v="0.5"/>
    <n v="0"/>
    <n v="0.17499999999999999"/>
    <n v="0.83500000000000008"/>
    <x v="0"/>
  </r>
  <r>
    <s v="1681696"/>
    <s v="207525022022160914"/>
    <s v="DF20227288669"/>
    <x v="28"/>
    <x v="34"/>
    <s v="AARON HUENCHUMIL"/>
    <s v="Pudeto #6631 dpto 908"/>
    <s v="La Florida"/>
    <x v="0"/>
    <s v="Cumple"/>
    <s v="Cumple"/>
    <s v="No Aplica"/>
    <s v="No Aplica"/>
    <s v="Cumple"/>
    <s v="Cumple"/>
    <s v="Si"/>
    <s v="Nelson Ramirez"/>
    <s v="S/N"/>
    <s v="Cumple"/>
    <s v="Cumple"/>
    <s v="Cumple"/>
    <s v="No Cumple"/>
    <s v="No Cumple"/>
    <s v="1- Cliente se encuentra con suministro normalizado 2- No se pudo inspeccionar equipo de medida ya que, conserje no encontraba llaves de shaft electrico"/>
    <x v="1"/>
    <x v="0"/>
    <x v="1"/>
    <x v="0"/>
    <n v="0.5"/>
    <n v="0.5"/>
    <n v="0.5"/>
    <n v="0.5"/>
    <n v="0.5"/>
    <n v="0.5"/>
    <n v="0.25"/>
    <n v="0.25"/>
    <n v="0.5"/>
    <n v="0"/>
    <n v="0"/>
    <n v="0.8"/>
    <x v="0"/>
  </r>
  <r>
    <s v="1681690"/>
    <s v="207625022022160012"/>
    <s v="DF20227286219"/>
    <x v="28"/>
    <x v="37"/>
    <s v="Cristobal toro"/>
    <s v="Donnizetti 10592"/>
    <s v="La Florida"/>
    <x v="0"/>
    <s v="Cumple"/>
    <s v="Cumple"/>
    <s v="No Aplica"/>
    <s v="No Aplica"/>
    <s v="Cumple"/>
    <s v="Cumple"/>
    <s v="No"/>
    <s v="S/N"/>
    <s v="S/N"/>
    <s v="No Aplica"/>
    <s v="No Aplica"/>
    <s v="No Aplica"/>
    <s v="No Cumple"/>
    <s v="No Aplica "/>
    <s v="Sin moradores , vecina del 10595 corrobora visita de personal de emergencia en calle , ya que se trataba de cables que se encontraban en el suelo"/>
    <x v="1"/>
    <x v="0"/>
    <x v="1"/>
    <x v="0"/>
    <n v="0.5"/>
    <n v="0.5"/>
    <n v="0.5"/>
    <n v="0.5"/>
    <n v="0.5"/>
    <n v="0.5"/>
    <n v="0.25"/>
    <n v="0.25"/>
    <n v="0.5"/>
    <n v="0"/>
    <n v="0"/>
    <n v="0.8"/>
    <x v="0"/>
  </r>
  <r>
    <s v="1681688"/>
    <s v="207525022022155118"/>
    <s v="DF20227288626"/>
    <x v="28"/>
    <x v="34"/>
    <s v="AARON HUENCHUMIL"/>
    <s v="Av. Americo Vespucio #7557 casa D"/>
    <s v="La Florida"/>
    <x v="0"/>
    <s v="Cumple"/>
    <s v="Cumple"/>
    <s v="Cumple"/>
    <s v="Cumple"/>
    <s v="No Aplica"/>
    <s v="No Aplica"/>
    <s v="No"/>
    <s v="S/N"/>
    <s v="S/N"/>
    <s v="No Aplica"/>
    <s v="No Aplica"/>
    <s v="No Aplica"/>
    <s v="Cumple"/>
    <s v="No Cumple"/>
    <s v="1- Cliente no se encuentra en domicilio 2- Domicilio corresponde a un condominio y en este caso a lo estar cliente no se pudo obtener acceso a inspeccionar desde pasaje"/>
    <x v="1"/>
    <x v="0"/>
    <x v="1"/>
    <x v="0"/>
    <n v="0.5"/>
    <n v="0.5"/>
    <n v="0.5"/>
    <n v="0.5"/>
    <n v="0.5"/>
    <n v="0.5"/>
    <n v="0.25"/>
    <n v="0.25"/>
    <n v="0.5"/>
    <n v="0.5"/>
    <n v="0"/>
    <n v="0.9"/>
    <x v="0"/>
  </r>
  <r>
    <s v="1681684"/>
    <s v="207625022022154138"/>
    <s v="DF20227287114"/>
    <x v="28"/>
    <x v="38"/>
    <s v="Cristobal toro"/>
    <s v="El acero 10648 dpto 31"/>
    <s v="La Florida"/>
    <x v="0"/>
    <s v="Cumple"/>
    <s v="Cumple"/>
    <s v="No Aplica"/>
    <s v="No Aplica"/>
    <s v="Cumple"/>
    <s v="Cumple"/>
    <s v="No"/>
    <s v="S/N"/>
    <s v="S/N"/>
    <s v="No Aplica"/>
    <s v="No Aplica"/>
    <s v="No Aplica"/>
    <s v="No Cumple"/>
    <s v="No Cumple"/>
    <s v="Sin moradores , faltan fotografias para detallar trabajo de personal , sin mayor observacion"/>
    <x v="1"/>
    <x v="0"/>
    <x v="1"/>
    <x v="0"/>
    <n v="0.5"/>
    <n v="0.5"/>
    <n v="0.5"/>
    <n v="0.5"/>
    <n v="0.5"/>
    <n v="0.5"/>
    <n v="0.25"/>
    <n v="0.25"/>
    <n v="0.5"/>
    <n v="0"/>
    <n v="0"/>
    <n v="0.8"/>
    <x v="0"/>
  </r>
  <r>
    <s v="1681683"/>
    <s v="207525022022154000"/>
    <s v="DF20227288243"/>
    <x v="28"/>
    <x v="33"/>
    <s v="AARON HUENCHUMIL"/>
    <s v="Belen #7427"/>
    <s v="La Florida"/>
    <x v="0"/>
    <s v="Cumple"/>
    <s v="Cumple"/>
    <s v="No Aplica"/>
    <s v="No Aplica"/>
    <s v="Cumple"/>
    <s v="Cumple"/>
    <s v="Si"/>
    <s v="S/N"/>
    <s v="S/N"/>
    <s v="Cumple"/>
    <s v="Cumple"/>
    <s v="Cumple"/>
    <s v="Cumple"/>
    <s v="Cumple"/>
    <s v="1- Cliente se encuentra con suministro electrico normalizado"/>
    <x v="1"/>
    <x v="0"/>
    <x v="1"/>
    <x v="0"/>
    <n v="0.5"/>
    <n v="0.5"/>
    <n v="0.5"/>
    <n v="0.5"/>
    <n v="0.5"/>
    <n v="0.5"/>
    <n v="0.25"/>
    <n v="0.25"/>
    <n v="0.5"/>
    <n v="0.5"/>
    <n v="0.5"/>
    <n v="1"/>
    <x v="0"/>
  </r>
  <r>
    <s v="1681678"/>
    <s v="207525022022152846"/>
    <s v="DF20227287325"/>
    <x v="28"/>
    <x v="38"/>
    <s v="AARON HUENCHUMIL"/>
    <s v="Rupanco #328"/>
    <s v="La Florida"/>
    <x v="0"/>
    <s v="Cumple"/>
    <s v="Cumple"/>
    <s v="No Aplica"/>
    <s v="No Aplica"/>
    <s v="Cumple"/>
    <s v="Cumple"/>
    <s v="No"/>
    <s v="S/N"/>
    <s v="S/N"/>
    <s v="No Aplica"/>
    <s v="No Aplica"/>
    <s v="No Aplica"/>
    <s v="Cumple"/>
    <s v="Cumple"/>
    <s v="1- Vecinos del sector confirman reparacion de alumbrado publico, servicio normalizado"/>
    <x v="1"/>
    <x v="0"/>
    <x v="1"/>
    <x v="0"/>
    <n v="0.5"/>
    <n v="0.5"/>
    <n v="0.5"/>
    <n v="0.5"/>
    <n v="0.5"/>
    <n v="0.5"/>
    <n v="0.25"/>
    <n v="0.25"/>
    <n v="0.5"/>
    <n v="0.5"/>
    <n v="0.5"/>
    <n v="1"/>
    <x v="0"/>
  </r>
  <r>
    <s v="1681669"/>
    <s v="207625022022152058"/>
    <s v="DF20227286940"/>
    <x v="28"/>
    <x v="38"/>
    <s v="Cristobal toro"/>
    <s v="El marmol 10565"/>
    <s v="La Florida"/>
    <x v="0"/>
    <s v="Cumple"/>
    <s v="Cumple"/>
    <s v="No Aplica"/>
    <s v="No Aplica"/>
    <s v="Cumple"/>
    <s v="Cumple"/>
    <s v="No"/>
    <s v="S/N"/>
    <s v="S/N"/>
    <s v="No Aplica"/>
    <s v="No Aplica"/>
    <s v="No Aplica"/>
    <s v="No Cumple"/>
    <s v="Cumple Parcialmente"/>
    <s v="Sin moradores , faltan mas fotografias  detallando trabajo ."/>
    <x v="1"/>
    <x v="0"/>
    <x v="1"/>
    <x v="0"/>
    <n v="0.5"/>
    <n v="0.5"/>
    <n v="0.5"/>
    <n v="0.5"/>
    <n v="0.5"/>
    <n v="0.5"/>
    <n v="0.25"/>
    <n v="0.25"/>
    <n v="0.5"/>
    <n v="0"/>
    <n v="0.17499999999999999"/>
    <n v="0.83500000000000008"/>
    <x v="0"/>
  </r>
  <r>
    <s v="1681667"/>
    <s v="207525022022151541"/>
    <s v="DF20227287423"/>
    <x v="28"/>
    <x v="36"/>
    <s v="AARON HUENCHUMIL"/>
    <s v="Rupanco #400 edif B dpto 88"/>
    <s v="La Florida"/>
    <x v="0"/>
    <s v="No Aplica"/>
    <s v="No Aplica"/>
    <s v="No Aplica"/>
    <s v="No Aplica"/>
    <s v="No Aplica"/>
    <s v="No Aplica"/>
    <s v="Si"/>
    <s v="Jose Opazo Valenzuela"/>
    <s v="S/N"/>
    <s v="Cumple"/>
    <s v="Cumple"/>
    <s v="Cumple"/>
    <s v="No Cumple"/>
    <s v="No Cumple"/>
    <s v="1- Cliente asegura que su llamado a ENEL fue por iluminacion publica en calle RUPANCO, ya que llevaban 2 dias sin iluminacion publica, no corrsponde descripcion de trabajo en informe de cuadrilla"/>
    <x v="1"/>
    <x v="0"/>
    <x v="1"/>
    <x v="0"/>
    <n v="0.5"/>
    <n v="0.5"/>
    <n v="0.5"/>
    <n v="0.5"/>
    <n v="0.5"/>
    <n v="0.5"/>
    <n v="0.25"/>
    <n v="0.25"/>
    <n v="0.5"/>
    <n v="0"/>
    <n v="0"/>
    <n v="0.8"/>
    <x v="0"/>
  </r>
  <r>
    <s v="1681663"/>
    <s v="207625022022151017"/>
    <s v="DF20227286565"/>
    <x v="28"/>
    <x v="37"/>
    <s v="Cristobal toro"/>
    <s v="Paul lambert 768"/>
    <s v="La Florida"/>
    <x v="0"/>
    <s v="Cumple"/>
    <s v="Cumple"/>
    <s v="No Aplica"/>
    <s v="No Aplica"/>
    <s v="Cumple"/>
    <s v="Cumple"/>
    <s v="Si"/>
    <s v="Maria moreno"/>
    <s v="986856838"/>
    <s v="Cumple"/>
    <s v="Cumple"/>
    <s v="Cumple"/>
    <s v="Cumple"/>
    <s v="Cumple"/>
    <s v="Se verifica , sin mayor observacion"/>
    <x v="1"/>
    <x v="0"/>
    <x v="1"/>
    <x v="0"/>
    <n v="0.5"/>
    <n v="0.5"/>
    <n v="0.5"/>
    <n v="0.5"/>
    <n v="0.5"/>
    <n v="0.5"/>
    <n v="0.25"/>
    <n v="0.25"/>
    <n v="0.5"/>
    <n v="0.5"/>
    <n v="0.5"/>
    <n v="1"/>
    <x v="0"/>
  </r>
  <r>
    <s v="1681641"/>
    <s v="207625022022143921"/>
    <s v="DF20227286361"/>
    <x v="28"/>
    <x v="37"/>
    <s v="Cristobal toro"/>
    <s v="Antofagasta  3447"/>
    <s v="La Florida"/>
    <x v="0"/>
    <s v="Cumple"/>
    <s v="Cumple"/>
    <s v="No Aplica"/>
    <s v="No Aplica"/>
    <s v="Cumple"/>
    <s v="Cumple"/>
    <s v="No"/>
    <s v="S/N"/>
    <s v="S/N"/>
    <s v="No Aplica"/>
    <s v="No Aplica"/>
    <s v="No Aplica"/>
    <s v="No Cumple"/>
    <s v="No Cumple"/>
    <s v="Sin moradores , faltas fotografias  ."/>
    <x v="1"/>
    <x v="0"/>
    <x v="1"/>
    <x v="0"/>
    <n v="0.5"/>
    <n v="0.5"/>
    <n v="0.5"/>
    <n v="0.5"/>
    <n v="0.5"/>
    <n v="0.5"/>
    <n v="0.25"/>
    <n v="0.25"/>
    <n v="0.5"/>
    <n v="0"/>
    <n v="0"/>
    <n v="0.8"/>
    <x v="0"/>
  </r>
  <r>
    <s v="1681619"/>
    <s v="207625022022141613"/>
    <s v="DF20227286610"/>
    <x v="28"/>
    <x v="37"/>
    <s v="Cristobal toro"/>
    <s v="Alonso de ercilla 6773"/>
    <s v="La Florida"/>
    <x v="0"/>
    <s v="Cumple"/>
    <s v="Cumple"/>
    <s v="No Aplica"/>
    <s v="No Aplica"/>
    <s v="Cumple"/>
    <s v="Cumple"/>
    <s v="Si"/>
    <s v="S/N"/>
    <s v="S/N"/>
    <s v="Cumple"/>
    <s v="Cumple"/>
    <s v="Cumple"/>
    <s v="Cumple"/>
    <s v="Cumple"/>
    <s v="Se encuentra solo persona que trabaja , no entrega datos"/>
    <x v="1"/>
    <x v="0"/>
    <x v="1"/>
    <x v="0"/>
    <n v="0.5"/>
    <n v="0.5"/>
    <n v="0.5"/>
    <n v="0.5"/>
    <n v="0.5"/>
    <n v="0.5"/>
    <n v="0.25"/>
    <n v="0.25"/>
    <n v="0.5"/>
    <n v="0.5"/>
    <n v="0.5"/>
    <n v="1"/>
    <x v="0"/>
  </r>
  <r>
    <s v="1681613"/>
    <s v="207625022022140255"/>
    <s v="DF20227286472"/>
    <x v="28"/>
    <x v="37"/>
    <s v="Cristobal toro"/>
    <s v="Lima 1327"/>
    <s v="La Florida"/>
    <x v="0"/>
    <s v="Cumple"/>
    <s v="Cumple"/>
    <s v="No Cumple"/>
    <s v="No Cumple"/>
    <s v="Cumple"/>
    <s v="Cumple"/>
    <s v="Si"/>
    <s v="Graciela orellana"/>
    <s v="956298419"/>
    <s v="Cumple"/>
    <s v="Cumple"/>
    <s v="Cumple"/>
    <s v="Cumple"/>
    <s v="Cumple"/>
    <s v="Se verifica , sin mayor observacion"/>
    <x v="1"/>
    <x v="0"/>
    <x v="1"/>
    <x v="0"/>
    <n v="0.5"/>
    <n v="0.5"/>
    <n v="0"/>
    <n v="0"/>
    <n v="0.5"/>
    <n v="0.5"/>
    <n v="0.25"/>
    <n v="0.25"/>
    <n v="0.5"/>
    <n v="0.5"/>
    <n v="0.5"/>
    <n v="0.7"/>
    <x v="0"/>
  </r>
  <r>
    <s v="1684901"/>
    <s v="207528022022174643"/>
    <s v="DF20227288835"/>
    <x v="29"/>
    <x v="44"/>
    <s v="AARON HUENCHUMIL"/>
    <s v="Mexico #8495"/>
    <s v="La Florida"/>
    <x v="0"/>
    <s v="Cumple"/>
    <s v="Cumple"/>
    <s v="No Aplica"/>
    <s v="No Aplica"/>
    <s v="Cumple"/>
    <s v="Cumple"/>
    <s v="No"/>
    <s v="S/N"/>
    <s v="S/N"/>
    <s v="No Aplica"/>
    <s v="No Aplica"/>
    <s v="No Aplica"/>
    <s v="No Cumple"/>
    <s v="Cumple Parcialmente"/>
    <s v="1- Cliente no se encuentra en domicilio 2- Caja BT sin tapa, se aprecia acometida bien templada"/>
    <x v="1"/>
    <x v="0"/>
    <x v="1"/>
    <x v="0"/>
    <n v="0.5"/>
    <n v="0.5"/>
    <n v="0.5"/>
    <n v="0.5"/>
    <n v="0.5"/>
    <n v="0.5"/>
    <n v="0.25"/>
    <n v="0.25"/>
    <n v="0.5"/>
    <n v="0"/>
    <n v="0.17499999999999999"/>
    <n v="0.83500000000000008"/>
    <x v="0"/>
  </r>
  <r>
    <s v="1684882"/>
    <s v="207528022022172354"/>
    <s v="DF20227288840"/>
    <x v="29"/>
    <x v="44"/>
    <s v="AARON HUENCHUMIL"/>
    <s v="Rio Tajo #519"/>
    <s v="La Florida"/>
    <x v="0"/>
    <s v="Cumple"/>
    <s v="Cumple"/>
    <s v="No Aplica"/>
    <s v="No Aplica"/>
    <s v="Cumple"/>
    <s v="Cumple"/>
    <s v="No"/>
    <s v="S/N"/>
    <s v="S/N"/>
    <s v="No Aplica"/>
    <s v="No Aplica"/>
    <s v="No Aplica"/>
    <s v="Cumple"/>
    <s v="Cumple"/>
    <s v="1- Cliente no se encuentra en domicilio"/>
    <x v="1"/>
    <x v="0"/>
    <x v="1"/>
    <x v="0"/>
    <n v="0.5"/>
    <n v="0.5"/>
    <n v="0.5"/>
    <n v="0.5"/>
    <n v="0.5"/>
    <n v="0.5"/>
    <n v="0.25"/>
    <n v="0.25"/>
    <n v="0.5"/>
    <n v="0.5"/>
    <n v="0.5"/>
    <n v="1"/>
    <x v="0"/>
  </r>
  <r>
    <s v="1684845"/>
    <s v="207528022022162430"/>
    <s v="DF20227287667"/>
    <x v="29"/>
    <x v="36"/>
    <s v="AARON HUENCHUMIL"/>
    <s v="Callao #825"/>
    <s v="La Florida"/>
    <x v="0"/>
    <s v="Cumple"/>
    <s v="Cumple"/>
    <s v="Cumple"/>
    <s v="Cumple"/>
    <s v="Cumple"/>
    <s v="Cumple"/>
    <s v="No"/>
    <s v="S/N"/>
    <s v="S/N"/>
    <s v="No Aplica"/>
    <s v="No Aplica"/>
    <s v="No Aplica"/>
    <s v="Cumple"/>
    <s v="Cumple"/>
    <s v="1- Cliente no se encuentra en domicilio"/>
    <x v="1"/>
    <x v="0"/>
    <x v="1"/>
    <x v="0"/>
    <n v="0.5"/>
    <n v="0.5"/>
    <n v="0.5"/>
    <n v="0.5"/>
    <n v="0.5"/>
    <n v="0.5"/>
    <n v="0.25"/>
    <n v="0.25"/>
    <n v="0.5"/>
    <n v="0.5"/>
    <n v="0.5"/>
    <n v="1"/>
    <x v="0"/>
  </r>
  <r>
    <s v="1684794"/>
    <s v="207628022022161456"/>
    <s v="DF20227287218"/>
    <x v="29"/>
    <x v="38"/>
    <s v="Cristobal toro"/>
    <s v="Guacolda 64"/>
    <s v="La Florid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0"/>
  </r>
  <r>
    <s v="1684752"/>
    <s v="207528022022145647"/>
    <s v="DF20227288803"/>
    <x v="29"/>
    <x v="44"/>
    <s v="AARON HUENCHUMIL"/>
    <s v="Chillan #8813"/>
    <s v="La Florida"/>
    <x v="0"/>
    <s v="Cumple"/>
    <s v="Cumple"/>
    <s v="No Aplica"/>
    <s v="No Aplica"/>
    <s v="Cumple"/>
    <s v="Cumple"/>
    <s v="Si"/>
    <s v="S/N"/>
    <s v="S/N"/>
    <s v="Cumple"/>
    <s v="Cumple"/>
    <s v="Cumple"/>
    <s v="No Cumple"/>
    <s v="Cumple"/>
    <s v="1- Cliente se encuentra con servicio normalizado"/>
    <x v="1"/>
    <x v="0"/>
    <x v="1"/>
    <x v="0"/>
    <n v="0.5"/>
    <n v="0.5"/>
    <n v="0.5"/>
    <n v="0.5"/>
    <n v="0.5"/>
    <n v="0.5"/>
    <n v="0.25"/>
    <n v="0.25"/>
    <n v="0.5"/>
    <n v="0"/>
    <n v="0.5"/>
    <n v="0.9"/>
    <x v="0"/>
  </r>
  <r>
    <s v="1684703"/>
    <s v="207528022022143007"/>
    <s v="DF20227287755"/>
    <x v="29"/>
    <x v="36"/>
    <s v="AARON HUENCHUMIL"/>
    <s v="Ollagüe #838"/>
    <s v="La Florida"/>
    <x v="0"/>
    <s v="Cumple"/>
    <s v="Cumple"/>
    <s v="No Aplica"/>
    <s v="No Aplica"/>
    <s v="Cumple"/>
    <s v="Cumple"/>
    <s v="Si"/>
    <s v="S/N"/>
    <s v="S/N"/>
    <s v="Cumple"/>
    <s v="Cumple"/>
    <s v="Cumple"/>
    <s v="Cumple"/>
    <s v="Cumple"/>
    <s v="1- Cliente confirma que despues de visita de tecnicos no ha vuelto a presentar intermitencia en el suministro electrico"/>
    <x v="1"/>
    <x v="0"/>
    <x v="1"/>
    <x v="0"/>
    <n v="0.5"/>
    <n v="0.5"/>
    <n v="0.5"/>
    <n v="0.5"/>
    <n v="0.5"/>
    <n v="0.5"/>
    <n v="0.25"/>
    <n v="0.25"/>
    <n v="0.5"/>
    <n v="0.5"/>
    <n v="0.5"/>
    <n v="1"/>
    <x v="0"/>
  </r>
  <r>
    <s v="1684693"/>
    <s v="207528022022141432"/>
    <s v="DF20227287576"/>
    <x v="29"/>
    <x v="36"/>
    <s v="AARON HUENCHUMIL"/>
    <s v="Av. Americo Vespucio #9150"/>
    <s v="La Florida"/>
    <x v="0"/>
    <s v="Cumple"/>
    <s v="Cumple"/>
    <s v="No Aplica"/>
    <s v="No Aplica"/>
    <s v="Cumple"/>
    <s v="Cumple"/>
    <s v="Si"/>
    <s v="S/N"/>
    <s v="S/N"/>
    <s v="Cumple"/>
    <s v="Cumple"/>
    <s v="Cumple"/>
    <s v="No Cumple"/>
    <s v="No Cumple"/>
    <s v="1- Cableado de telecomunicaciones ya se encuentra regularizado"/>
    <x v="1"/>
    <x v="0"/>
    <x v="1"/>
    <x v="0"/>
    <n v="0.5"/>
    <n v="0.5"/>
    <n v="0.5"/>
    <n v="0.5"/>
    <n v="0.5"/>
    <n v="0.5"/>
    <n v="0.25"/>
    <n v="0.25"/>
    <n v="0.5"/>
    <n v="0"/>
    <n v="0"/>
    <n v="0.8"/>
    <x v="0"/>
  </r>
  <r>
    <s v="1684403"/>
    <s v="207528022022140154"/>
    <s v="DF20227287714"/>
    <x v="29"/>
    <x v="36"/>
    <s v="AARON HUENCHUMIL"/>
    <s v="Carlos Castellon #1454"/>
    <s v="La Florida"/>
    <x v="0"/>
    <s v="Cumple"/>
    <s v="Cumple"/>
    <s v="No Aplica"/>
    <s v="No Aplica"/>
    <s v="Cumple"/>
    <s v="Cumple"/>
    <s v="Si"/>
    <s v="S/N"/>
    <s v="S/N"/>
    <s v="Cumple"/>
    <s v="Cumple"/>
    <s v="Cumple"/>
    <s v="No Cumple"/>
    <s v="Cumple Parcialmente"/>
    <s v="1- Cliente confirma que se encuentra con servicio normalizado y que falla que presentaba era en el interior de su domicilio"/>
    <x v="1"/>
    <x v="0"/>
    <x v="1"/>
    <x v="0"/>
    <n v="0.5"/>
    <n v="0.5"/>
    <n v="0.5"/>
    <n v="0.5"/>
    <n v="0.5"/>
    <n v="0.5"/>
    <n v="0.25"/>
    <n v="0.25"/>
    <n v="0.5"/>
    <n v="0"/>
    <n v="0.17499999999999999"/>
    <n v="0.83500000000000008"/>
    <x v="0"/>
  </r>
  <r>
    <s v="1684389"/>
    <s v="207528022022134336"/>
    <s v="DF20227288448"/>
    <x v="29"/>
    <x v="33"/>
    <s v="AARON HUENCHUMIL"/>
    <s v="Reina Mar #9774"/>
    <s v="La Florida"/>
    <x v="0"/>
    <s v="Cumple"/>
    <s v="Cumple"/>
    <s v="Cumple"/>
    <s v="Cumple"/>
    <s v="Cumple"/>
    <s v="Cumple"/>
    <s v="Si"/>
    <s v="S/N"/>
    <s v="S/N"/>
    <s v="Cumple"/>
    <s v="Cumple"/>
    <s v="Cumple"/>
    <s v="Cumple"/>
    <s v="No Cumple"/>
    <s v="1- Cliente se encuentra con servicio electrico normalizado y cables de telecomunicaciones son los que estan maltemplados. Acometida bien templada"/>
    <x v="1"/>
    <x v="0"/>
    <x v="1"/>
    <x v="0"/>
    <n v="0.5"/>
    <n v="0.5"/>
    <n v="0.5"/>
    <n v="0.5"/>
    <n v="0.5"/>
    <n v="0.5"/>
    <n v="0.25"/>
    <n v="0.25"/>
    <n v="0.5"/>
    <n v="0.5"/>
    <n v="0"/>
    <n v="0.9"/>
    <x v="0"/>
  </r>
  <r>
    <s v="1684384"/>
    <s v="207628022022133307"/>
    <s v="DF20227287342"/>
    <x v="29"/>
    <x v="36"/>
    <s v="Cristobal toro"/>
    <s v="San damian 11162"/>
    <s v="La Florida"/>
    <x v="0"/>
    <s v="Cumple"/>
    <s v="Cumple"/>
    <s v="No Aplica"/>
    <s v="No Aplica"/>
    <s v="Cumple"/>
    <s v="Cumple"/>
    <s v="No"/>
    <s v="S/N"/>
    <s v="S/N"/>
    <s v="No Aplica"/>
    <s v="No Aplica"/>
    <s v="No Aplica"/>
    <s v="Cumple"/>
    <s v="Cumple"/>
    <s v="Sin acceso a pje , sin moradores ."/>
    <x v="1"/>
    <x v="0"/>
    <x v="1"/>
    <x v="0"/>
    <n v="0.5"/>
    <n v="0.5"/>
    <n v="0.5"/>
    <n v="0.5"/>
    <n v="0.5"/>
    <n v="0.5"/>
    <n v="0.25"/>
    <n v="0.25"/>
    <n v="0.5"/>
    <n v="0.5"/>
    <n v="0.5"/>
    <n v="1"/>
    <x v="0"/>
  </r>
  <r>
    <s v="1684380"/>
    <s v="207528022022132216"/>
    <s v="DF20227288430"/>
    <x v="29"/>
    <x v="33"/>
    <s v="AARON HUENCHUMIL"/>
    <s v="Valentina leppe #9676 local D"/>
    <s v="La Florida"/>
    <x v="0"/>
    <s v="Cumple"/>
    <s v="Cumple"/>
    <s v="No Aplica"/>
    <s v="No Aplica"/>
    <s v="Cumple"/>
    <s v="Cumple"/>
    <s v="Si"/>
    <s v="Wilson Joaquin Rojas"/>
    <s v="S/N"/>
    <s v="Cumple"/>
    <s v="Cumple"/>
    <s v="Cumple"/>
    <s v="Cumple"/>
    <s v="Cumple"/>
    <s v="1- Cliente se encuentra con servicio normalizado 2- A medidor le hace falta sello"/>
    <x v="1"/>
    <x v="0"/>
    <x v="1"/>
    <x v="0"/>
    <n v="0.5"/>
    <n v="0.5"/>
    <n v="0.5"/>
    <n v="0.5"/>
    <n v="0.5"/>
    <n v="0.5"/>
    <n v="0.25"/>
    <n v="0.25"/>
    <n v="0.5"/>
    <n v="0.5"/>
    <n v="0.5"/>
    <n v="1"/>
    <x v="0"/>
  </r>
  <r>
    <s v="1684278"/>
    <s v="207528022022130726"/>
    <s v="DF20227288610"/>
    <x v="29"/>
    <x v="34"/>
    <s v="AARON HUENCHUMIL"/>
    <s v="Marigen #9795"/>
    <s v="La Florida"/>
    <x v="0"/>
    <s v="Cumple"/>
    <s v="Cumple"/>
    <s v="No Aplica"/>
    <s v="No Aplica"/>
    <s v="Cumple"/>
    <s v="Cumple"/>
    <s v="No"/>
    <s v="S/N"/>
    <s v="S/N"/>
    <s v="No Aplica"/>
    <s v="No Aplica"/>
    <s v="No Aplica"/>
    <s v="Cumple"/>
    <s v="Cumple Parcialmente"/>
    <s v="1- Cliente no se encuentra en domicilio 2- Se aprecia acometida templada y buen estado"/>
    <x v="1"/>
    <x v="0"/>
    <x v="1"/>
    <x v="0"/>
    <n v="0.5"/>
    <n v="0.5"/>
    <n v="0.5"/>
    <n v="0.5"/>
    <n v="0.5"/>
    <n v="0.5"/>
    <n v="0.25"/>
    <n v="0.25"/>
    <n v="0.5"/>
    <n v="0.5"/>
    <n v="0.17499999999999999"/>
    <n v="0.93500000000000005"/>
    <x v="0"/>
  </r>
  <r>
    <s v="1684277"/>
    <s v="207628022022130440"/>
    <s v="DF20227287172"/>
    <x v="29"/>
    <x v="38"/>
    <s v="Cristobal toro"/>
    <s v="Fte pasaje negrillo 9356"/>
    <s v="La Florida"/>
    <x v="0"/>
    <s v="Cumple"/>
    <s v="Cumple"/>
    <s v="No Aplica"/>
    <s v="No Aplica"/>
    <s v="Cumple"/>
    <s v="Cumple"/>
    <s v="No"/>
    <s v="S/N"/>
    <s v="S/N"/>
    <s v="No Aplica"/>
    <s v="No Aplica"/>
    <s v="No Aplica"/>
    <s v="Cumple"/>
    <s v="Cumple"/>
    <s v="Problema externo , corresponde a caja de empresa gtd . Sin moradores en domicilio de orden , sin mayor observacion"/>
    <x v="1"/>
    <x v="0"/>
    <x v="1"/>
    <x v="0"/>
    <n v="0.5"/>
    <n v="0.5"/>
    <n v="0.5"/>
    <n v="0.5"/>
    <n v="0.5"/>
    <n v="0.5"/>
    <n v="0.25"/>
    <n v="0.25"/>
    <n v="0.5"/>
    <n v="0.5"/>
    <n v="0.5"/>
    <n v="1"/>
    <x v="0"/>
  </r>
  <r>
    <s v="1684262"/>
    <s v="207628022022123521"/>
    <s v="DF20227286781"/>
    <x v="29"/>
    <x v="37"/>
    <s v="Cristobal toro"/>
    <s v="Pasaje 3 3401"/>
    <s v="La Florida"/>
    <x v="0"/>
    <s v="Cumple"/>
    <s v="Cumple"/>
    <s v="No Aplica"/>
    <s v="No Aplica"/>
    <s v="Cumple"/>
    <s v="Cumple"/>
    <s v="No"/>
    <s v="S/N"/>
    <s v="S/N"/>
    <s v="No Aplica"/>
    <s v="No Aplica"/>
    <s v="No Aplica"/>
    <s v="Cumple"/>
    <s v="Cumple"/>
    <s v="Sin moradores , sin mayor observacion"/>
    <x v="1"/>
    <x v="0"/>
    <x v="1"/>
    <x v="0"/>
    <n v="0.5"/>
    <n v="0.5"/>
    <n v="0.5"/>
    <n v="0.5"/>
    <n v="0.5"/>
    <n v="0.5"/>
    <n v="0.25"/>
    <n v="0.25"/>
    <n v="0.5"/>
    <n v="0.5"/>
    <n v="0.5"/>
    <n v="1"/>
    <x v="0"/>
  </r>
  <r>
    <s v="1684248"/>
    <s v="207628022022121032"/>
    <s v="DF20227286643"/>
    <x v="29"/>
    <x v="37"/>
    <s v="Cristobal toro"/>
    <s v="Macul alto 6116"/>
    <s v="La Florida"/>
    <x v="0"/>
    <s v="Cumple"/>
    <s v="Cumple"/>
    <s v="No Aplica"/>
    <s v="No Aplica"/>
    <s v="Cumple"/>
    <s v="Cumple"/>
    <s v="Si"/>
    <s v="S/N"/>
    <s v="S/N"/>
    <s v="Cumple"/>
    <s v="Cumple"/>
    <s v="Cumple"/>
    <s v="Cumple"/>
    <s v="Cumple"/>
    <s v="Trabajadora de local , corrobora visita de personal de emergencia , no entrega datos , sin mayor observacion"/>
    <x v="1"/>
    <x v="0"/>
    <x v="1"/>
    <x v="0"/>
    <n v="0.5"/>
    <n v="0.5"/>
    <n v="0.5"/>
    <n v="0.5"/>
    <n v="0.5"/>
    <n v="0.5"/>
    <n v="0.25"/>
    <n v="0.25"/>
    <n v="0.5"/>
    <n v="0.5"/>
    <n v="0.5"/>
    <n v="1"/>
    <x v="0"/>
  </r>
  <r>
    <s v="1684210"/>
    <s v="207628022022113234"/>
    <s v="DF20227287012"/>
    <x v="29"/>
    <x v="38"/>
    <s v="Cristobal toro"/>
    <s v="Volcan huesqui 5901"/>
    <s v="La Florida"/>
    <x v="0"/>
    <s v="Cumple"/>
    <s v="Cumple"/>
    <s v="Cumple"/>
    <s v="Cumple"/>
    <s v="Cumple"/>
    <s v="Cumple"/>
    <s v="Si"/>
    <s v="Ramon aguilera"/>
    <s v="974291636"/>
    <s v="Cumple"/>
    <s v="Cumple"/>
    <s v="Cumple"/>
    <s v="Cumple"/>
    <s v="Cumple"/>
    <s v="Se verifica , sin mayor observacion"/>
    <x v="1"/>
    <x v="0"/>
    <x v="1"/>
    <x v="0"/>
    <n v="0.5"/>
    <n v="0.5"/>
    <n v="0.5"/>
    <n v="0.5"/>
    <n v="0.5"/>
    <n v="0.5"/>
    <n v="0.25"/>
    <n v="0.25"/>
    <n v="0.5"/>
    <n v="0.5"/>
    <n v="0.5"/>
    <n v="1"/>
    <x v="0"/>
  </r>
  <r>
    <s v="1683942"/>
    <s v="207628022022110428"/>
    <s v="DF20227286984"/>
    <x v="29"/>
    <x v="38"/>
    <s v="Cristobal toro"/>
    <s v="Viña del mar 6406  ED A  dpto 11"/>
    <s v="La Florida"/>
    <x v="0"/>
    <s v="Cumple"/>
    <s v="Cumple"/>
    <s v="Cumple"/>
    <s v="Cumple"/>
    <s v="Cumple"/>
    <s v="Cumple"/>
    <s v="No"/>
    <s v="S/N"/>
    <s v="S/N"/>
    <s v="No Aplica"/>
    <s v="No Aplica"/>
    <s v="No Aplica"/>
    <s v="Cumple"/>
    <s v="Cumple"/>
    <s v="Sin moradores en dpto , sin mayor observacion"/>
    <x v="1"/>
    <x v="0"/>
    <x v="1"/>
    <x v="0"/>
    <n v="0.5"/>
    <n v="0.5"/>
    <n v="0.5"/>
    <n v="0.5"/>
    <n v="0.5"/>
    <n v="0.5"/>
    <n v="0.25"/>
    <n v="0.25"/>
    <n v="0.5"/>
    <n v="0.5"/>
    <n v="0.5"/>
    <n v="1"/>
    <x v="0"/>
  </r>
  <r>
    <s v="1683790"/>
    <s v="207628022022104220"/>
    <s v="DF20227286944"/>
    <x v="29"/>
    <x v="38"/>
    <s v="Cristobal toro"/>
    <s v="Pasaje 2 7576"/>
    <s v="La Florida"/>
    <x v="0"/>
    <s v="Cumple"/>
    <s v="Cumple"/>
    <s v="No Aplica"/>
    <s v="No Aplica"/>
    <s v="Cumple"/>
    <s v="Cumple"/>
    <s v="No"/>
    <s v="S/N"/>
    <s v="S/N"/>
    <s v="No Aplica"/>
    <s v="No Aplica"/>
    <s v="No Aplica"/>
    <s v="No Cumple"/>
    <s v="Cumple Parcialmente"/>
    <s v="Sin moradores , sin mayor observacion"/>
    <x v="1"/>
    <x v="0"/>
    <x v="1"/>
    <x v="0"/>
    <n v="0.5"/>
    <n v="0.5"/>
    <n v="0.5"/>
    <n v="0.5"/>
    <n v="0.5"/>
    <n v="0.5"/>
    <n v="0.25"/>
    <n v="0.25"/>
    <n v="0.5"/>
    <n v="0"/>
    <n v="0.17499999999999999"/>
    <n v="0.83500000000000008"/>
    <x v="0"/>
  </r>
  <r>
    <s v="1683681"/>
    <s v="207628022022101833"/>
    <s v="DF20227287263"/>
    <x v="29"/>
    <x v="38"/>
    <s v="Cristobal toro"/>
    <s v="Friburgo 457"/>
    <s v="La Florida"/>
    <x v="0"/>
    <s v="Cumple"/>
    <s v="Cumple"/>
    <s v="No Aplica"/>
    <s v="No Aplica"/>
    <s v="Cumple"/>
    <s v="Cumple"/>
    <s v="Si"/>
    <s v="Roberto mañan"/>
    <s v="996200050"/>
    <s v="Cumple"/>
    <s v="Cumple"/>
    <s v="Cumple"/>
    <s v="Cumple"/>
    <s v="Cumple"/>
    <s v="Cliente reclama por poste de luminaria ubicada en plaza frente a su domicilio , personal de emergencia le indica que reclamo debe hacerlo en departamento electrico de municipalidad . Cliente conforme con visita de personal , pero no conforme con municipalidad que aun no recibe respuesta , su domicilio con suministro normal"/>
    <x v="1"/>
    <x v="0"/>
    <x v="1"/>
    <x v="0"/>
    <n v="0.5"/>
    <n v="0.5"/>
    <n v="0.5"/>
    <n v="0.5"/>
    <n v="0.5"/>
    <n v="0.5"/>
    <n v="0.25"/>
    <n v="0.25"/>
    <n v="0.5"/>
    <n v="0.5"/>
    <n v="0.5"/>
    <n v="1"/>
    <x v="0"/>
  </r>
  <r>
    <s v="1683435"/>
    <s v="207628022022095434"/>
    <s v="DF20227287309"/>
    <x v="29"/>
    <x v="38"/>
    <s v="Cristobal toro"/>
    <s v="Fresia 6935"/>
    <s v="La Florida"/>
    <x v="0"/>
    <s v="Cumple"/>
    <s v="Cumple"/>
    <s v="No Aplica"/>
    <s v="No Aplica"/>
    <s v="Cumple"/>
    <s v="Cumple"/>
    <s v="Si"/>
    <s v="Oscar pallacan"/>
    <s v="983820728"/>
    <s v="Cumple"/>
    <s v="Cumple"/>
    <s v="Cumple"/>
    <s v="Cumple"/>
    <s v="Cumple"/>
    <s v="Se verifica , sin mayor observacion"/>
    <x v="1"/>
    <x v="0"/>
    <x v="1"/>
    <x v="0"/>
    <n v="0.5"/>
    <n v="0.5"/>
    <n v="0.5"/>
    <n v="0.5"/>
    <n v="0.5"/>
    <n v="0.5"/>
    <n v="0.25"/>
    <n v="0.25"/>
    <n v="0.5"/>
    <n v="0.5"/>
    <n v="0.5"/>
    <n v="1"/>
    <x v="0"/>
  </r>
  <r>
    <s v="1689629"/>
    <s v="207501032022160204"/>
    <s v="DF20227288452"/>
    <x v="30"/>
    <x v="46"/>
    <s v="AARON HUENCHUMIL"/>
    <s v="Santa Julia #551"/>
    <s v="La Florida"/>
    <x v="0"/>
    <s v="Cumple"/>
    <s v="Cumple"/>
    <s v="No Aplica"/>
    <s v="No Aplica"/>
    <s v="Cumple"/>
    <s v="Cumple"/>
    <s v="Si"/>
    <s v="S/N"/>
    <s v="S/N"/>
    <s v="Cumple"/>
    <s v="Cumple"/>
    <s v="Cumple"/>
    <s v="Cumple"/>
    <s v="Cumple"/>
    <s v="1- Cliente con servicio reestablecido y sin intermitencias"/>
    <x v="2"/>
    <x v="0"/>
    <x v="2"/>
    <x v="0"/>
    <n v="0.5"/>
    <n v="0.5"/>
    <n v="0.5"/>
    <n v="0.5"/>
    <n v="0.5"/>
    <n v="0.5"/>
    <n v="0.25"/>
    <n v="0.25"/>
    <n v="0.5"/>
    <n v="0.5"/>
    <n v="0.5"/>
    <n v="1"/>
    <x v="0"/>
  </r>
  <r>
    <s v="1689610"/>
    <s v="207601032022155427"/>
    <s v="DF20227290078"/>
    <x v="30"/>
    <x v="39"/>
    <s v="Cristobal toro"/>
    <s v="El acero 11065"/>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89572"/>
    <s v="207501032022153625"/>
    <s v="DF20227287982"/>
    <x v="30"/>
    <x v="33"/>
    <s v="AARON HUENCHUMIL"/>
    <s v="Universidad de Chile #6927"/>
    <s v="La Florida"/>
    <x v="0"/>
    <s v="Cumple"/>
    <s v="Cumple"/>
    <s v="No Aplica"/>
    <s v="No Aplica"/>
    <s v="Cumple"/>
    <s v="Cumple"/>
    <s v="No"/>
    <s v="S/N"/>
    <s v="S/N"/>
    <s v="No Aplica"/>
    <s v="No Aplica"/>
    <s v="No Aplica"/>
    <s v="Cumple"/>
    <s v="Cumple"/>
    <s v="1- Falla se trataba se corte de sumistro en el sector, servicio ya se encuentra normalizado"/>
    <x v="1"/>
    <x v="0"/>
    <x v="2"/>
    <x v="0"/>
    <n v="0.5"/>
    <n v="0.5"/>
    <n v="0.5"/>
    <n v="0.5"/>
    <n v="0.5"/>
    <n v="0.5"/>
    <n v="0.25"/>
    <n v="0.25"/>
    <n v="0.5"/>
    <n v="0.5"/>
    <n v="0.5"/>
    <n v="1"/>
    <x v="0"/>
  </r>
  <r>
    <s v="1687960"/>
    <s v="207501032022143233"/>
    <s v="DF20227288437"/>
    <x v="30"/>
    <x v="33"/>
    <s v="AARON HUENCHUMIL"/>
    <s v="Volcan Guallatiri #5924"/>
    <s v="La Florida"/>
    <x v="0"/>
    <s v="Cumple"/>
    <s v="Cumple"/>
    <s v="Cumple"/>
    <s v="Cumple"/>
    <s v="Cumple"/>
    <s v="Cumple"/>
    <s v="No"/>
    <s v="S/N"/>
    <s v="S/N"/>
    <s v="No Aplica"/>
    <s v="No Aplica"/>
    <s v="No Aplica"/>
    <s v="No Cumple"/>
    <s v="No Cumple"/>
    <s v="1- TD 8364 se encuentra normalizado en BT  con sus fusibles NH correspondientes"/>
    <x v="1"/>
    <x v="0"/>
    <x v="2"/>
    <x v="0"/>
    <n v="0.5"/>
    <n v="0.5"/>
    <n v="0.5"/>
    <n v="0.5"/>
    <n v="0.5"/>
    <n v="0.5"/>
    <n v="0.25"/>
    <n v="0.25"/>
    <n v="0.5"/>
    <n v="0"/>
    <n v="0"/>
    <n v="0.8"/>
    <x v="0"/>
  </r>
  <r>
    <s v="1687546"/>
    <s v="207501032022140819"/>
    <s v="DF20227287633"/>
    <x v="30"/>
    <x v="36"/>
    <s v="AARON HUENCHUMIL"/>
    <s v="Cam. Del Monte #6150 casona 5 dpto 401"/>
    <s v="La Florida"/>
    <x v="0"/>
    <s v="Cumple"/>
    <s v="Cumple"/>
    <s v="No Aplica"/>
    <s v="No Aplica"/>
    <s v="Cumple"/>
    <s v="Cumple"/>
    <s v="No"/>
    <s v="S/N"/>
    <s v="S/N"/>
    <s v="No Aplica"/>
    <s v="No Aplica"/>
    <s v="No Aplica"/>
    <s v="No Cumple"/>
    <s v="No Cumple"/>
    <s v="1- Cliente no se encuentra en domicilio 2- Conserje de porteria permite acceso a condominio, pero no se pudo tener acceso a shaft medidores por no contar con llaves"/>
    <x v="1"/>
    <x v="0"/>
    <x v="2"/>
    <x v="0"/>
    <n v="0.5"/>
    <n v="0.5"/>
    <n v="0.5"/>
    <n v="0.5"/>
    <n v="0.5"/>
    <n v="0.5"/>
    <n v="0.25"/>
    <n v="0.25"/>
    <n v="0.5"/>
    <n v="0"/>
    <n v="0"/>
    <n v="0.8"/>
    <x v="0"/>
  </r>
  <r>
    <s v="1687323"/>
    <s v="207601032022140027"/>
    <s v="DF20227290021"/>
    <x v="30"/>
    <x v="39"/>
    <s v="Cristobal toro"/>
    <s v="Quintay 1269"/>
    <s v="La Florida"/>
    <x v="0"/>
    <s v="Cumple"/>
    <s v="Cumple"/>
    <s v="No Aplica"/>
    <s v="No Aplica"/>
    <s v="Cumple"/>
    <s v="Cumple"/>
    <s v="Si"/>
    <s v="Ana alisa"/>
    <s v="S/N"/>
    <s v="Cumple"/>
    <s v="Cumple"/>
    <s v="Cumple"/>
    <s v="Cumple"/>
    <s v="Cumple"/>
    <s v="Problema de sector , externo , sin mayor obervacion"/>
    <x v="1"/>
    <x v="0"/>
    <x v="2"/>
    <x v="0"/>
    <n v="0.5"/>
    <n v="0.5"/>
    <n v="0.5"/>
    <n v="0.5"/>
    <n v="0.5"/>
    <n v="0.5"/>
    <n v="0.25"/>
    <n v="0.25"/>
    <n v="0.5"/>
    <n v="0.5"/>
    <n v="0.5"/>
    <n v="1"/>
    <x v="0"/>
  </r>
  <r>
    <s v="1686910"/>
    <s v="207501032022134136"/>
    <s v="DF20227288074"/>
    <x v="30"/>
    <x v="33"/>
    <s v="AARON HUENCHUMIL"/>
    <s v="San Francisco #3620 dpto 18"/>
    <s v="La Florida"/>
    <x v="0"/>
    <s v="Cumple"/>
    <s v="Cumple"/>
    <s v="No Aplica"/>
    <s v="No Aplica"/>
    <s v="Cumple"/>
    <s v="Cumple"/>
    <s v="No"/>
    <s v="S/N"/>
    <s v="S/N"/>
    <s v="No Aplica"/>
    <s v="No Aplica"/>
    <s v="No Aplica"/>
    <s v="Cumple"/>
    <s v="Cumple"/>
    <s v="1- Cliente no se encuentra en domicilio, pero se observa ITM que ya no se encuentra en estado de operacion"/>
    <x v="1"/>
    <x v="0"/>
    <x v="2"/>
    <x v="0"/>
    <n v="0.5"/>
    <n v="0.5"/>
    <n v="0.5"/>
    <n v="0.5"/>
    <n v="0.5"/>
    <n v="0.5"/>
    <n v="0.25"/>
    <n v="0.25"/>
    <n v="0.5"/>
    <n v="0.5"/>
    <n v="0.5"/>
    <n v="1"/>
    <x v="0"/>
  </r>
  <r>
    <s v="1686562"/>
    <s v="207601032022131536"/>
    <s v="DF20227288869"/>
    <x v="30"/>
    <x v="44"/>
    <s v="Cristobal toro"/>
    <s v="Antumalal 288"/>
    <s v="La Florida"/>
    <x v="0"/>
    <s v="Cumple"/>
    <s v="Cumple"/>
    <s v="No Aplica"/>
    <s v="No Aplica"/>
    <s v="Cumple"/>
    <s v="Cumple"/>
    <s v="Si"/>
    <s v="Gabriela encalada"/>
    <s v="S/N"/>
    <s v="Cumple"/>
    <s v="Cumple"/>
    <s v="Cumple"/>
    <s v="No Cumple"/>
    <s v="Cumple Parcialmente"/>
    <s v="Tapa caja de empalme abierta ( sin perno ) , cliente no entrega datos fono"/>
    <x v="1"/>
    <x v="0"/>
    <x v="2"/>
    <x v="0"/>
    <n v="0.5"/>
    <n v="0.5"/>
    <n v="0.5"/>
    <n v="0.5"/>
    <n v="0.5"/>
    <n v="0.5"/>
    <n v="0.25"/>
    <n v="0.25"/>
    <n v="0.5"/>
    <n v="0"/>
    <n v="0.17499999999999999"/>
    <n v="0.83500000000000008"/>
    <x v="0"/>
  </r>
  <r>
    <s v="1686560"/>
    <s v="207501032022131338"/>
    <s v="DF20227288539"/>
    <x v="30"/>
    <x v="34"/>
    <s v="AARON HUENCHUMIL"/>
    <s v="El hualle sur #9493"/>
    <s v="La Florida"/>
    <x v="0"/>
    <s v="Cumple"/>
    <s v="Cumple"/>
    <s v="No Aplica"/>
    <s v="No Aplica"/>
    <s v="Cumple"/>
    <s v="Cumple"/>
    <s v="Si"/>
    <s v="S/N"/>
    <s v="S/N"/>
    <s v="Cumple"/>
    <s v="Cumple"/>
    <s v="Cumple"/>
    <s v="No Cumple"/>
    <s v="Cumple Parcialmente"/>
    <s v="1- Cliente confirma que falla era en el interior de su domicilio"/>
    <x v="1"/>
    <x v="0"/>
    <x v="2"/>
    <x v="0"/>
    <n v="0.5"/>
    <n v="0.5"/>
    <n v="0.5"/>
    <n v="0.5"/>
    <n v="0.5"/>
    <n v="0.5"/>
    <n v="0.25"/>
    <n v="0.25"/>
    <n v="0.5"/>
    <n v="0"/>
    <n v="0.17499999999999999"/>
    <n v="0.83500000000000008"/>
    <x v="0"/>
  </r>
  <r>
    <s v="1686189"/>
    <s v="207601032022125541"/>
    <s v="DF20227289474"/>
    <x v="30"/>
    <x v="35"/>
    <s v="Cristobal toro"/>
    <s v="Los guindos 9184"/>
    <s v="La Florida"/>
    <x v="0"/>
    <s v="Cumple"/>
    <s v="Cumple"/>
    <s v="No Aplica"/>
    <s v="No Aplica"/>
    <s v="Cumple"/>
    <s v="Cumple"/>
    <s v="No"/>
    <s v="S/N"/>
    <s v="S/N"/>
    <s v="No Aplica"/>
    <s v="No Aplica"/>
    <s v="No Aplica"/>
    <s v="Cumple"/>
    <s v="Cumple"/>
    <s v="Sin acceso a pasaje por los 2 extremos , sin moradores"/>
    <x v="1"/>
    <x v="0"/>
    <x v="2"/>
    <x v="0"/>
    <n v="0.5"/>
    <n v="0.5"/>
    <n v="0.5"/>
    <n v="0.5"/>
    <n v="0.5"/>
    <n v="0.5"/>
    <n v="0.25"/>
    <n v="0.25"/>
    <n v="0.5"/>
    <n v="0.5"/>
    <n v="0.5"/>
    <n v="1"/>
    <x v="0"/>
  </r>
  <r>
    <s v="1686148"/>
    <s v="207501032022124643"/>
    <s v="DF20227287476"/>
    <x v="30"/>
    <x v="36"/>
    <s v="AARON HUENCHUMIL"/>
    <s v="Santa Amalia #1064 casa 39"/>
    <s v="La Florida"/>
    <x v="0"/>
    <s v="Cumple"/>
    <s v="Cumple"/>
    <s v="Cumple"/>
    <s v="Cumple"/>
    <s v="Cumple"/>
    <s v="Cumple"/>
    <s v="No"/>
    <s v="S/N"/>
    <s v="S/N"/>
    <s v="No Aplica"/>
    <s v="No Aplica"/>
    <s v="No Aplica"/>
    <s v="Cumple"/>
    <s v="Cumple"/>
    <s v="1- Falla fue despejada con exito, buen trabajo realizado en buchin de TD 30296"/>
    <x v="1"/>
    <x v="0"/>
    <x v="2"/>
    <x v="0"/>
    <n v="0.5"/>
    <n v="0.5"/>
    <n v="0.5"/>
    <n v="0.5"/>
    <n v="0.5"/>
    <n v="0.5"/>
    <n v="0.25"/>
    <n v="0.25"/>
    <n v="0.5"/>
    <n v="0.5"/>
    <n v="0.5"/>
    <n v="1"/>
    <x v="0"/>
  </r>
  <r>
    <s v="1686144"/>
    <s v="207601032022124014"/>
    <s v="DF20227288981"/>
    <x v="30"/>
    <x v="44"/>
    <s v="Cristobal toro"/>
    <s v="Santa julia 41"/>
    <s v="La Florida"/>
    <x v="0"/>
    <s v="Cumple"/>
    <s v="Cumple"/>
    <s v="No Aplica"/>
    <s v="No Aplica"/>
    <s v="Cumple"/>
    <s v="Cumple"/>
    <s v="No"/>
    <s v="S/N"/>
    <s v="S/N"/>
    <s v="No Aplica"/>
    <s v="No Aplica"/>
    <s v="No Aplica"/>
    <s v="Cumple"/>
    <s v="No Cumple"/>
    <s v="Sin moradores , sin mas observacion"/>
    <x v="1"/>
    <x v="0"/>
    <x v="2"/>
    <x v="0"/>
    <n v="0.5"/>
    <n v="0.5"/>
    <n v="0.5"/>
    <n v="0.5"/>
    <n v="0.5"/>
    <n v="0.5"/>
    <n v="0.25"/>
    <n v="0.25"/>
    <n v="0.5"/>
    <n v="0.5"/>
    <n v="0"/>
    <n v="0.9"/>
    <x v="0"/>
  </r>
  <r>
    <s v="1686140"/>
    <s v="207501032022122727"/>
    <s v="DF20227288048"/>
    <x v="30"/>
    <x v="33"/>
    <s v="AARON HUENCHUMIL"/>
    <s v="La Aralias #1483"/>
    <s v="La Florida"/>
    <x v="0"/>
    <s v="Cumple"/>
    <s v="Cumple"/>
    <s v="No Aplica"/>
    <s v="No Aplica"/>
    <s v="Cumple"/>
    <s v="Cumple"/>
    <s v="Si"/>
    <s v="S/N"/>
    <s v="S/N"/>
    <s v="Cumple"/>
    <s v="Cumple"/>
    <s v="Cumple"/>
    <s v="Cumple"/>
    <s v="Cumple"/>
    <s v="1- Incidencia tiene relacion directa con DF20227288184  2- Acometida bien templada y sumistro electrico normalizado"/>
    <x v="1"/>
    <x v="0"/>
    <x v="2"/>
    <x v="0"/>
    <n v="0.5"/>
    <n v="0.5"/>
    <n v="0.5"/>
    <n v="0.5"/>
    <n v="0.5"/>
    <n v="0.5"/>
    <n v="0.25"/>
    <n v="0.25"/>
    <n v="0.5"/>
    <n v="0.5"/>
    <n v="0.5"/>
    <n v="1"/>
    <x v="0"/>
  </r>
  <r>
    <s v="1686129"/>
    <s v="207501032022121155"/>
    <s v="DF20227288184"/>
    <x v="30"/>
    <x v="33"/>
    <s v="AARON HUENCHUMIL"/>
    <s v="Las Aralias #1501"/>
    <s v="La Florida"/>
    <x v="0"/>
    <s v="Cumple"/>
    <s v="Cumple"/>
    <s v="No Aplica"/>
    <s v="No Aplica"/>
    <s v="Cumple"/>
    <s v="Cumple"/>
    <s v="No"/>
    <s v="S/N"/>
    <s v="S/N"/>
    <s v="No Aplica"/>
    <s v="No Aplica"/>
    <s v="No Aplica"/>
    <s v="Cumple"/>
    <s v="Cumple"/>
    <s v="1- Cliente no sd encuentra en domicilio 2- Caja BT sin tapa 3- TD sin placa de numero posicion 4- Vecinos del pasaje confirman servicio normalizado"/>
    <x v="1"/>
    <x v="0"/>
    <x v="2"/>
    <x v="0"/>
    <n v="0.5"/>
    <n v="0.5"/>
    <n v="0.5"/>
    <n v="0.5"/>
    <n v="0.5"/>
    <n v="0.5"/>
    <n v="0.25"/>
    <n v="0.25"/>
    <n v="0.5"/>
    <n v="0.5"/>
    <n v="0.5"/>
    <n v="1"/>
    <x v="0"/>
  </r>
  <r>
    <s v="1686122"/>
    <s v="207601032022120854"/>
    <s v="DF20227289435"/>
    <x v="30"/>
    <x v="35"/>
    <s v="Cristobal toro"/>
    <s v="Volcan tolhuaca 5937"/>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86111"/>
    <s v="207501032022115231"/>
    <s v="DF20227288735"/>
    <x v="30"/>
    <x v="34"/>
    <s v="AARON HUENCHUMIL"/>
    <s v="Las Hortensias #8775"/>
    <s v="La Florida"/>
    <x v="0"/>
    <s v="Cumple"/>
    <s v="Cumple"/>
    <s v="No Aplica"/>
    <s v="No Aplica"/>
    <s v="Cumple"/>
    <s v="Cumple"/>
    <s v="No"/>
    <s v="S/N"/>
    <s v="S/N"/>
    <s v="No Aplica"/>
    <s v="No Aplica"/>
    <s v="No Aplica"/>
    <s v="Cumple"/>
    <s v="No Cumple"/>
    <s v="1- Acometida reparada pero provisoria."/>
    <x v="1"/>
    <x v="0"/>
    <x v="2"/>
    <x v="0"/>
    <n v="0.5"/>
    <n v="0.5"/>
    <n v="0.5"/>
    <n v="0.5"/>
    <n v="0.5"/>
    <n v="0.5"/>
    <n v="0.25"/>
    <n v="0.25"/>
    <n v="0.5"/>
    <n v="0.5"/>
    <n v="0"/>
    <n v="0.9"/>
    <x v="0"/>
  </r>
  <r>
    <s v="1686104"/>
    <s v="207601032022115147"/>
    <s v="DF20227289079"/>
    <x v="30"/>
    <x v="44"/>
    <s v="Cristobal toro"/>
    <s v="Central 7240"/>
    <s v="La Florida"/>
    <x v="0"/>
    <s v="Cumple"/>
    <s v="Cumple"/>
    <s v="No Aplica"/>
    <s v="No Aplica"/>
    <s v="Cumple"/>
    <s v="Cumple"/>
    <s v="No"/>
    <s v="S/N"/>
    <s v="S/N"/>
    <s v="No Aplica"/>
    <s v="No Aplica"/>
    <s v="No Aplica"/>
    <s v="Cumple"/>
    <s v="Cumple"/>
    <s v="Sin moradores , taller mecanico , sin mayor observacion"/>
    <x v="1"/>
    <x v="0"/>
    <x v="2"/>
    <x v="0"/>
    <n v="0.5"/>
    <n v="0.5"/>
    <n v="0.5"/>
    <n v="0.5"/>
    <n v="0.5"/>
    <n v="0.5"/>
    <n v="0.25"/>
    <n v="0.25"/>
    <n v="0.5"/>
    <n v="0.5"/>
    <n v="0.5"/>
    <n v="1"/>
    <x v="0"/>
  </r>
  <r>
    <s v="1686039"/>
    <s v="207501032022112049"/>
    <s v="DF20227287542"/>
    <x v="30"/>
    <x v="36"/>
    <s v="AARON HUENCHUMIL"/>
    <s v="Osaka #6866"/>
    <s v="La Florida"/>
    <x v="0"/>
    <s v="Cumple"/>
    <s v="Cumple"/>
    <s v="No Cumple"/>
    <s v="No Cumple"/>
    <s v="Cumple"/>
    <s v="Cumple"/>
    <s v="Si"/>
    <s v="S/N"/>
    <s v="S/N"/>
    <s v="Cumple"/>
    <s v="Cumple"/>
    <s v="Cumple"/>
    <s v="No Cumple"/>
    <s v="No Cumple"/>
    <s v="1- En informe de cuadrilla se describe cambio de ITM de 20A por uno de 25A, pero no es efectivo tal cambio si no, que el cambio fue por uno de 32A y en informacion de ITM borraron informacion (se adjunta fotografia de prueba) 2- En el momento de visita de tecnicos medidor se encontraba fijado a muro, pero domicilio se encuentra en remodelacion completa y lo retiraron del mur"/>
    <x v="1"/>
    <x v="0"/>
    <x v="2"/>
    <x v="0"/>
    <n v="0.5"/>
    <n v="0.5"/>
    <n v="0"/>
    <n v="0"/>
    <n v="0.5"/>
    <n v="0.5"/>
    <n v="0.25"/>
    <n v="0.25"/>
    <n v="0.5"/>
    <n v="0"/>
    <n v="0"/>
    <n v="0.5"/>
    <x v="0"/>
  </r>
  <r>
    <s v="1686024"/>
    <s v="207601032022110502"/>
    <s v="DF20227289580"/>
    <x v="30"/>
    <x v="35"/>
    <s v="Cristobal toro"/>
    <s v="Lago ranco 4643"/>
    <s v="La Florida"/>
    <x v="0"/>
    <s v="Cumple"/>
    <s v="Cumple"/>
    <s v="No Aplica"/>
    <s v="No Aplica"/>
    <s v="Cumple"/>
    <s v="Cumple"/>
    <s v="Si"/>
    <s v="Eduardo biscaya"/>
    <s v="S/N"/>
    <s v="Cumple"/>
    <s v="Cumple"/>
    <s v="Cumple"/>
    <s v="Cumple"/>
    <s v="Cumple"/>
    <s v="Cliente no entrega num. Fono , sin mayor observacion"/>
    <x v="1"/>
    <x v="0"/>
    <x v="2"/>
    <x v="0"/>
    <n v="0.5"/>
    <n v="0.5"/>
    <n v="0.5"/>
    <n v="0.5"/>
    <n v="0.5"/>
    <n v="0.5"/>
    <n v="0.25"/>
    <n v="0.25"/>
    <n v="0.5"/>
    <n v="0.5"/>
    <n v="0.5"/>
    <n v="1"/>
    <x v="0"/>
  </r>
  <r>
    <s v="1686023"/>
    <s v="207501032022110317"/>
    <s v="DF20227287978"/>
    <x v="30"/>
    <x v="33"/>
    <s v="AARON HUENCHUMIL"/>
    <s v="Walker Martinez #688"/>
    <s v="La Florida"/>
    <x v="0"/>
    <s v="Cumple"/>
    <s v="Cumple"/>
    <s v="No Aplica"/>
    <s v="No Aplica"/>
    <s v="Cumple"/>
    <s v="Cumple"/>
    <s v="No"/>
    <s v="S/N"/>
    <s v="S/N"/>
    <s v="No Aplica"/>
    <s v="No Aplica"/>
    <s v="No Aplica"/>
    <s v="Cumple"/>
    <s v="Cumple"/>
    <s v="1- Cliente no se encontraba en domicilio 2- Acometidas de vivienda #688 y #686 se encuentran bien templadas. Pero guiandome por fotografias de informe de cuadrilla cableado de telecomunicaciones sigue en condicion de mal templado."/>
    <x v="1"/>
    <x v="0"/>
    <x v="2"/>
    <x v="0"/>
    <n v="0.5"/>
    <n v="0.5"/>
    <n v="0.5"/>
    <n v="0.5"/>
    <n v="0.5"/>
    <n v="0.5"/>
    <n v="0.25"/>
    <n v="0.25"/>
    <n v="0.5"/>
    <n v="0.5"/>
    <n v="0.5"/>
    <n v="1"/>
    <x v="0"/>
  </r>
  <r>
    <s v="1686012"/>
    <s v="207601032022104543"/>
    <s v="DF20227289570"/>
    <x v="30"/>
    <x v="35"/>
    <s v="Cristobal toro"/>
    <s v="Oriente 10942 BL 7 dpto 12"/>
    <s v="La Florida"/>
    <x v="0"/>
    <s v="Cumple"/>
    <s v="Cumple"/>
    <s v="No Aplica"/>
    <s v="No Aplica"/>
    <s v="Cumple"/>
    <s v="Cumple"/>
    <s v="No"/>
    <s v="S/N"/>
    <s v="S/N"/>
    <s v="No Aplica"/>
    <s v="No Aplica"/>
    <s v="No Aplica"/>
    <s v="Cumple"/>
    <s v="Cumple"/>
    <s v="Por motivos de resguardo no se pueden tomar fotografias , ya que sector es conflictivo , hay gente desconfiada frente a mi cuestionando mi visita"/>
    <x v="1"/>
    <x v="0"/>
    <x v="2"/>
    <x v="0"/>
    <n v="0.5"/>
    <n v="0.5"/>
    <n v="0.5"/>
    <n v="0.5"/>
    <n v="0.5"/>
    <n v="0.5"/>
    <n v="0.25"/>
    <n v="0.25"/>
    <n v="0.5"/>
    <n v="0.5"/>
    <n v="0.5"/>
    <n v="1"/>
    <x v="0"/>
  </r>
  <r>
    <s v="1686004"/>
    <s v="207601032022101927"/>
    <s v="DF20227287230"/>
    <x v="30"/>
    <x v="38"/>
    <s v="Cristobal toro"/>
    <s v="Travertino 1576"/>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1353"/>
    <s v="207602032022161856"/>
    <s v="DF20227290956"/>
    <x v="31"/>
    <x v="40"/>
    <s v="Cristobal toro"/>
    <s v="Los clarines 9473"/>
    <s v="La Florida"/>
    <x v="0"/>
    <s v="Cumple"/>
    <s v="Cumple"/>
    <s v="No Aplica"/>
    <s v="No Aplica"/>
    <s v="Cumple"/>
    <s v="Cumple"/>
    <s v="No"/>
    <s v="S/N"/>
    <s v="S/N"/>
    <s v="No Aplica"/>
    <s v="No Aplica"/>
    <s v="No Aplica"/>
    <s v="Cumple"/>
    <s v="Cumple"/>
    <s v="Como dato : sector conflictivo , sin moradores"/>
    <x v="1"/>
    <x v="0"/>
    <x v="2"/>
    <x v="0"/>
    <n v="0.5"/>
    <n v="0.5"/>
    <n v="0.5"/>
    <n v="0.5"/>
    <n v="0.5"/>
    <n v="0.5"/>
    <n v="0.25"/>
    <n v="0.25"/>
    <n v="0.5"/>
    <n v="0.5"/>
    <n v="0.5"/>
    <n v="1"/>
    <x v="0"/>
  </r>
  <r>
    <s v="1691345"/>
    <s v="207502032022154638"/>
    <s v="DF20227287651"/>
    <x v="31"/>
    <x v="36"/>
    <s v="AARON HUENCHUMIL"/>
    <s v="Cobre Nativo #10691"/>
    <s v="La Florida"/>
    <x v="0"/>
    <s v="Cumple"/>
    <s v="Cumple"/>
    <s v="No Aplica"/>
    <s v="No Aplica"/>
    <s v="Cumple"/>
    <s v="Cumple"/>
    <s v="Si"/>
    <s v="S/N"/>
    <s v="S/N"/>
    <s v="Cumple"/>
    <s v="Cumple"/>
    <s v="Cumple"/>
    <s v="Cumple"/>
    <s v="No Cumple"/>
    <s v="1- Cliente confirma servicio electrico normal 2- Caja DAE sin tapa 3- Direccion asociada a incidencia no corresponde. TURQUESA 10434 ES LA CORRECTA"/>
    <x v="1"/>
    <x v="0"/>
    <x v="2"/>
    <x v="0"/>
    <n v="0.5"/>
    <n v="0.5"/>
    <n v="0.5"/>
    <n v="0.5"/>
    <n v="0.5"/>
    <n v="0.5"/>
    <n v="0.25"/>
    <n v="0.25"/>
    <n v="0.5"/>
    <n v="0.5"/>
    <n v="0"/>
    <n v="0.9"/>
    <x v="0"/>
  </r>
  <r>
    <s v="1691335"/>
    <s v="207502032022153414"/>
    <s v="DF20227287482"/>
    <x v="31"/>
    <x v="36"/>
    <s v="AARON HUENCHUMIL"/>
    <s v="Aillaguriche #1374"/>
    <s v="La Florida"/>
    <x v="0"/>
    <s v="Cumple"/>
    <s v="Cumple"/>
    <s v="No Aplica"/>
    <s v="No Aplica"/>
    <s v="Cumple"/>
    <s v="Cumple"/>
    <s v="Si"/>
    <s v="S/N"/>
    <s v="S/N"/>
    <s v="No Aplica"/>
    <s v="No Aplica"/>
    <s v="No Aplica"/>
    <s v="Cumple"/>
    <s v="No Cumple"/>
    <s v="1- Cliente confirma servicio electrico normal 2- Cajas DAE sin tapas"/>
    <x v="1"/>
    <x v="0"/>
    <x v="2"/>
    <x v="0"/>
    <n v="0.5"/>
    <n v="0.5"/>
    <n v="0.5"/>
    <n v="0.5"/>
    <n v="0.5"/>
    <n v="0.5"/>
    <n v="0.25"/>
    <n v="0.25"/>
    <n v="0.5"/>
    <n v="0.5"/>
    <n v="0"/>
    <n v="0.9"/>
    <x v="0"/>
  </r>
  <r>
    <s v="1691330"/>
    <s v="207502032022151658"/>
    <s v="DF20227287435"/>
    <x v="31"/>
    <x v="36"/>
    <s v="AARON HUENCHUMIL"/>
    <s v="Trinidad #18 C12 A"/>
    <s v="La Florida"/>
    <x v="0"/>
    <s v="Cumple"/>
    <s v="Cumple"/>
    <s v="No Aplica"/>
    <s v="No Aplica"/>
    <s v="Cumple"/>
    <s v="Cumple"/>
    <s v="No"/>
    <s v="S/N"/>
    <s v="S/N"/>
    <s v="No Aplica"/>
    <s v="No Aplica"/>
    <s v="No Aplica"/>
    <s v="No Cumple"/>
    <s v="Cumple"/>
    <s v="1- Cableado en piso corresponde a compañia de telecomunicaciones. 2- Suministro electrico en el sector en estado normal"/>
    <x v="1"/>
    <x v="0"/>
    <x v="2"/>
    <x v="0"/>
    <n v="0.5"/>
    <n v="0.5"/>
    <n v="0.5"/>
    <n v="0.5"/>
    <n v="0.5"/>
    <n v="0.5"/>
    <n v="0.25"/>
    <n v="0.25"/>
    <n v="0.5"/>
    <n v="0"/>
    <n v="0.5"/>
    <n v="0.9"/>
    <x v="0"/>
  </r>
  <r>
    <s v="1691015"/>
    <s v="207502032022144345"/>
    <s v="DF20227288634"/>
    <x v="31"/>
    <x v="34"/>
    <s v="AARON HUENCHUMIL"/>
    <s v="Cesar Guzman #10635"/>
    <s v="La Florida"/>
    <x v="0"/>
    <s v="Cumple"/>
    <s v="Cumple"/>
    <s v="No Aplica"/>
    <s v="No Aplica"/>
    <s v="Cumple"/>
    <s v="Cumple"/>
    <s v="No"/>
    <s v="S/N"/>
    <s v="S/N"/>
    <s v="No Aplica"/>
    <s v="No Aplica"/>
    <s v="No Aplica"/>
    <s v="Cumple"/>
    <s v="No Cumple"/>
    <s v="1- Cliente no se encuentra en domicilio 2- Caja BT sin tapa"/>
    <x v="1"/>
    <x v="0"/>
    <x v="2"/>
    <x v="0"/>
    <n v="0.5"/>
    <n v="0.5"/>
    <n v="0.5"/>
    <n v="0.5"/>
    <n v="0.5"/>
    <n v="0.5"/>
    <n v="0.25"/>
    <n v="0.25"/>
    <n v="0.5"/>
    <n v="0.5"/>
    <n v="0"/>
    <n v="0.9"/>
    <x v="0"/>
  </r>
  <r>
    <s v="1691010"/>
    <s v="207502032022143146"/>
    <s v="DF20227287968"/>
    <x v="31"/>
    <x v="33"/>
    <s v="AARON HUENCHUMIL"/>
    <s v="Simon Rodriguez #1377"/>
    <s v="La Florida"/>
    <x v="0"/>
    <s v="Cumple"/>
    <s v="Cumple"/>
    <s v="No Cumple"/>
    <s v="No Cumple"/>
    <s v="Cumple"/>
    <s v="Cumple"/>
    <s v="No"/>
    <s v="S/N"/>
    <s v="S/N"/>
    <s v="No Aplica"/>
    <s v="No Aplica"/>
    <s v="No Aplica"/>
    <s v="Cumple"/>
    <s v="Cumple"/>
    <s v="1- Cliente no se encuentra en domicilio 2- En informe de cuadrilla describe uso de conector dentado pero no declara codigo ni cantidad en detallado de material utilizado"/>
    <x v="1"/>
    <x v="0"/>
    <x v="2"/>
    <x v="0"/>
    <n v="0.5"/>
    <n v="0.5"/>
    <n v="0"/>
    <n v="0"/>
    <n v="0.5"/>
    <n v="0.5"/>
    <n v="0.25"/>
    <n v="0.25"/>
    <n v="0.5"/>
    <n v="0.5"/>
    <n v="0.5"/>
    <n v="0.7"/>
    <x v="0"/>
  </r>
  <r>
    <s v="1691003"/>
    <s v="207602032022141751"/>
    <s v="DF20227291189"/>
    <x v="31"/>
    <x v="40"/>
    <s v="Cristobal toro"/>
    <s v="Santa caterina 29"/>
    <s v="La Florida"/>
    <x v="0"/>
    <s v="Cumple"/>
    <s v="Cumple"/>
    <s v="No Aplica"/>
    <s v="No Aplica"/>
    <s v="Cumple"/>
    <s v="Cumple"/>
    <s v="No"/>
    <s v="S/N"/>
    <s v="S/N"/>
    <s v="No Aplica"/>
    <s v="No Aplica"/>
    <s v="No Aplica"/>
    <s v="No Cumple"/>
    <s v="No Cumple"/>
    <s v="Sin moradores , sin acceso a pasaje , se llama por citofono y no contestan"/>
    <x v="1"/>
    <x v="0"/>
    <x v="2"/>
    <x v="0"/>
    <n v="0.5"/>
    <n v="0.5"/>
    <n v="0.5"/>
    <n v="0.5"/>
    <n v="0.5"/>
    <n v="0.5"/>
    <n v="0.25"/>
    <n v="0.25"/>
    <n v="0.5"/>
    <n v="0"/>
    <n v="0"/>
    <n v="0.8"/>
    <x v="0"/>
  </r>
  <r>
    <s v="1690997"/>
    <s v="207602032022140157"/>
    <s v="DF20227290358"/>
    <x v="31"/>
    <x v="39"/>
    <s v="Cristobal toro"/>
    <s v="Ramon freire 9812"/>
    <s v="La Florida"/>
    <x v="0"/>
    <s v="Cumple"/>
    <s v="Cumple"/>
    <s v="Cumple"/>
    <s v="Cumple"/>
    <s v="Cumple"/>
    <s v="Cumple"/>
    <s v="Si"/>
    <s v="Veronica jaime"/>
    <s v="993098048"/>
    <s v="Cumple"/>
    <s v="Cumple"/>
    <s v="Cumple"/>
    <s v="Cumple"/>
    <s v="Cumple"/>
    <s v="Se verifica , sin mayor observacion"/>
    <x v="1"/>
    <x v="0"/>
    <x v="2"/>
    <x v="0"/>
    <n v="0.5"/>
    <n v="0.5"/>
    <n v="0.5"/>
    <n v="0.5"/>
    <n v="0.5"/>
    <n v="0.5"/>
    <n v="0.25"/>
    <n v="0.25"/>
    <n v="0.5"/>
    <n v="0.5"/>
    <n v="0.5"/>
    <n v="1"/>
    <x v="0"/>
  </r>
  <r>
    <s v="1690984"/>
    <s v="207602032022134024"/>
    <s v="DF20227290351"/>
    <x v="31"/>
    <x v="39"/>
    <s v="Cristobal toro"/>
    <s v="San jose de la estrella 429"/>
    <s v="La Florida"/>
    <x v="0"/>
    <s v="Cumple"/>
    <s v="Cumple"/>
    <s v="No Cumple"/>
    <s v="No Cumple"/>
    <s v="Cumple"/>
    <s v="Cumple"/>
    <s v="No"/>
    <s v="S/N"/>
    <s v="S/N"/>
    <s v="No Aplica"/>
    <s v="No Aplica"/>
    <s v="No Aplica"/>
    <s v="Cumple"/>
    <s v="Cumple"/>
    <s v="Sin moradores , falta detalle y codificado de materiales ."/>
    <x v="1"/>
    <x v="0"/>
    <x v="2"/>
    <x v="0"/>
    <n v="0.5"/>
    <n v="0.5"/>
    <n v="0"/>
    <n v="0"/>
    <n v="0.5"/>
    <n v="0.5"/>
    <n v="0.25"/>
    <n v="0.25"/>
    <n v="0.5"/>
    <n v="0.5"/>
    <n v="0.5"/>
    <n v="0.7"/>
    <x v="0"/>
  </r>
  <r>
    <s v="1690936"/>
    <s v="207602032022132225"/>
    <s v="DF20227291192"/>
    <x v="31"/>
    <x v="40"/>
    <s v="Cristobal toro"/>
    <s v="Los portones 242"/>
    <s v="La Florida"/>
    <x v="0"/>
    <s v="Cumple"/>
    <s v="Cumple"/>
    <s v="No Aplica"/>
    <s v="No Aplica"/>
    <s v="Cumple"/>
    <s v="Cumple"/>
    <s v="No"/>
    <s v="S/N"/>
    <s v="S/N"/>
    <s v="No Aplica"/>
    <s v="No Aplica"/>
    <s v="No Aplica"/>
    <s v="Cumple"/>
    <s v="Cumple"/>
    <s v="Pasaje cerrado , sin acceso ."/>
    <x v="1"/>
    <x v="0"/>
    <x v="2"/>
    <x v="0"/>
    <n v="0.5"/>
    <n v="0.5"/>
    <n v="0.5"/>
    <n v="0.5"/>
    <n v="0.5"/>
    <n v="0.5"/>
    <n v="0.25"/>
    <n v="0.25"/>
    <n v="0.5"/>
    <n v="0.5"/>
    <n v="0.5"/>
    <n v="1"/>
    <x v="0"/>
  </r>
  <r>
    <s v="1690807"/>
    <s v="207602032022125543"/>
    <s v="DF20227289072"/>
    <x v="31"/>
    <x v="44"/>
    <s v="Cristobal toro"/>
    <s v="Santa ana 10979"/>
    <s v="La Florida"/>
    <x v="0"/>
    <s v="Cumple"/>
    <s v="Cumple"/>
    <s v="No Aplica"/>
    <s v="No Aplica"/>
    <s v="Cumple"/>
    <s v="Cumple"/>
    <s v="No"/>
    <s v="S/N"/>
    <s v="S/N"/>
    <s v="No Aplica"/>
    <s v="No Aplica"/>
    <s v="No Aplica"/>
    <s v="Cumple"/>
    <s v="Cumple"/>
    <s v="Sin moradores, sin mayor observacion"/>
    <x v="1"/>
    <x v="0"/>
    <x v="2"/>
    <x v="0"/>
    <n v="0.5"/>
    <n v="0.5"/>
    <n v="0.5"/>
    <n v="0.5"/>
    <n v="0.5"/>
    <n v="0.5"/>
    <n v="0.25"/>
    <n v="0.25"/>
    <n v="0.5"/>
    <n v="0.5"/>
    <n v="0.5"/>
    <n v="1"/>
    <x v="0"/>
  </r>
  <r>
    <s v="1690670"/>
    <s v="207602032022121725"/>
    <s v="DF20227291299"/>
    <x v="31"/>
    <x v="40"/>
    <s v="Cristobal toro"/>
    <s v="Oriente 9322"/>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0649"/>
    <s v="207602032022113240"/>
    <s v="DF20227291224"/>
    <x v="31"/>
    <x v="40"/>
    <s v="Cristobal toro"/>
    <s v="Camino el paisaje 6750 casa 4"/>
    <s v="La Florida"/>
    <x v="0"/>
    <s v="Cumple"/>
    <s v="Cumple"/>
    <s v="No Aplica"/>
    <s v="No Aplica"/>
    <s v="Cumple"/>
    <s v="Cumple"/>
    <s v="No"/>
    <s v="S/N"/>
    <s v="S/N"/>
    <s v="No Aplica"/>
    <s v="No Aplica"/>
    <s v="No Aplica"/>
    <s v="Cumple"/>
    <s v="Cumple"/>
    <s v="Concerge no permite acceso a domicilio , indicando q dueña de casa ko se encuentra , solo se encuentra asesora del hogar , y no permite ingreso , concerge de nombre javier , no quiere entregar mas datos . Sin acceso"/>
    <x v="1"/>
    <x v="0"/>
    <x v="2"/>
    <x v="0"/>
    <n v="0.5"/>
    <n v="0.5"/>
    <n v="0.5"/>
    <n v="0.5"/>
    <n v="0.5"/>
    <n v="0.5"/>
    <n v="0.25"/>
    <n v="0.25"/>
    <n v="0.5"/>
    <n v="0.5"/>
    <n v="0.5"/>
    <n v="1"/>
    <x v="0"/>
  </r>
  <r>
    <s v="1690639"/>
    <s v="207602032022111052"/>
    <s v="DF20227291014"/>
    <x v="31"/>
    <x v="40"/>
    <s v="Cristobal toro"/>
    <s v="Las higueras 3681 B 1 f dpto 11"/>
    <s v="La Florida"/>
    <x v="0"/>
    <s v="Cumple"/>
    <s v="Cumple"/>
    <s v="No Aplica"/>
    <s v="No Aplica"/>
    <s v="Cumple"/>
    <s v="Cumple"/>
    <s v="No"/>
    <s v="S/N"/>
    <s v="S/N"/>
    <s v="No Aplica"/>
    <s v="No Aplica"/>
    <s v="No Aplica"/>
    <s v="Cumple"/>
    <s v="Cumple"/>
    <s v="Corresponde problema externo , luminaria , fte a 3681 , vecinos corroboran visita de personal de emergencia"/>
    <x v="1"/>
    <x v="0"/>
    <x v="2"/>
    <x v="0"/>
    <n v="0.5"/>
    <n v="0.5"/>
    <n v="0.5"/>
    <n v="0.5"/>
    <n v="0.5"/>
    <n v="0.5"/>
    <n v="0.25"/>
    <n v="0.25"/>
    <n v="0.5"/>
    <n v="0.5"/>
    <n v="0.5"/>
    <n v="1"/>
    <x v="0"/>
  </r>
  <r>
    <s v="1690626"/>
    <s v="207602032022104757"/>
    <s v="DF20227290359"/>
    <x v="31"/>
    <x v="39"/>
    <s v="Cristobal toro"/>
    <s v="Los nirres 2134"/>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0609"/>
    <s v="207502032022103013"/>
    <s v="DF20227288057"/>
    <x v="31"/>
    <x v="33"/>
    <s v="AARON HUENCHUMIL"/>
    <s v="El Maestro #11378"/>
    <s v="La Florida"/>
    <x v="0"/>
    <s v="Cumple"/>
    <s v="Cumple"/>
    <s v="No Aplica"/>
    <s v="No Aplica"/>
    <s v="Cumple"/>
    <s v="Cumple"/>
    <s v="Si"/>
    <s v="S/N"/>
    <s v="S/N"/>
    <s v="Cumple"/>
    <s v="Cumple"/>
    <s v="No Cumple"/>
    <s v="Cumple"/>
    <s v="Cumple"/>
    <s v="1- Cliente confirma que se encuentra con servicio normalizado, pero molesta plr la demora de atencion."/>
    <x v="1"/>
    <x v="0"/>
    <x v="2"/>
    <x v="0"/>
    <n v="0.5"/>
    <n v="0.5"/>
    <n v="0.5"/>
    <n v="0.5"/>
    <n v="0.5"/>
    <n v="0.5"/>
    <n v="0.25"/>
    <n v="0.25"/>
    <n v="0"/>
    <n v="0.5"/>
    <n v="0.5"/>
    <n v="0.92500000000000004"/>
    <x v="0"/>
  </r>
  <r>
    <s v="1690604"/>
    <s v="207602032022101917"/>
    <s v="DF20227291157"/>
    <x v="31"/>
    <x v="40"/>
    <s v="Cristobal toro"/>
    <s v="Famasol 7733"/>
    <s v="La Florida"/>
    <x v="0"/>
    <s v="Cumple"/>
    <s v="Cumple"/>
    <s v="No Aplica"/>
    <s v="No Aplica"/>
    <s v="Cumple"/>
    <s v="Cumple"/>
    <s v="Si"/>
    <s v="Rodrigo sanhueza"/>
    <s v="974546832"/>
    <s v="Cumple"/>
    <s v="Cumple"/>
    <s v="Cumple"/>
    <s v="No Cumple"/>
    <s v="No Cumple"/>
    <s v="Faltan fotografias de personal tecnico para detallar trabajo realizado ."/>
    <x v="1"/>
    <x v="0"/>
    <x v="2"/>
    <x v="0"/>
    <n v="0.5"/>
    <n v="0.5"/>
    <n v="0.5"/>
    <n v="0.5"/>
    <n v="0.5"/>
    <n v="0.5"/>
    <n v="0.25"/>
    <n v="0.25"/>
    <n v="0.5"/>
    <n v="0"/>
    <n v="0"/>
    <n v="0.8"/>
    <x v="0"/>
  </r>
  <r>
    <s v="1690599"/>
    <s v="207502032022100857"/>
    <s v="DF20227288598"/>
    <x v="31"/>
    <x v="34"/>
    <s v="AARON HUENCHUMIL"/>
    <s v="Elisa Correa #311"/>
    <s v="La Florida"/>
    <x v="0"/>
    <s v="Cumple"/>
    <s v="Cumple"/>
    <s v="No Aplica"/>
    <s v="No Aplica"/>
    <s v="Cumple"/>
    <s v="Cumple"/>
    <s v="No"/>
    <s v="S/N"/>
    <s v="S/N"/>
    <s v="No Aplica"/>
    <s v="No Aplica"/>
    <s v="No Aplica"/>
    <s v="No Cumple"/>
    <s v="Cumple Parcialmente"/>
    <s v="1- Cliente no se encuentra en domicilio"/>
    <x v="1"/>
    <x v="0"/>
    <x v="2"/>
    <x v="0"/>
    <n v="0.5"/>
    <n v="0.5"/>
    <n v="0.5"/>
    <n v="0.5"/>
    <n v="0.5"/>
    <n v="0.5"/>
    <n v="0.25"/>
    <n v="0.25"/>
    <n v="0.5"/>
    <n v="0"/>
    <n v="0.17499999999999999"/>
    <n v="0.83500000000000008"/>
    <x v="0"/>
  </r>
  <r>
    <s v="1693157"/>
    <s v="207603032022160320"/>
    <s v="DF20227291119"/>
    <x v="32"/>
    <x v="40"/>
    <s v="Cristobal toro"/>
    <s v="Quemchi 10382"/>
    <s v="La Florida"/>
    <x v="0"/>
    <s v="Cumple"/>
    <s v="Cumple"/>
    <s v="No Aplica"/>
    <s v="No Aplica"/>
    <s v="Cumple"/>
    <s v="Cumple"/>
    <s v="No"/>
    <s v="S/N"/>
    <s v="S/N"/>
    <s v="No Aplica"/>
    <s v="No Aplica"/>
    <s v="No Aplica"/>
    <s v="No Cumple"/>
    <s v="Cumple Parcialmente"/>
    <s v="Sin acceso a pasaje , sin acceso ."/>
    <x v="1"/>
    <x v="0"/>
    <x v="2"/>
    <x v="0"/>
    <n v="0.5"/>
    <n v="0.5"/>
    <n v="0.5"/>
    <n v="0.5"/>
    <n v="0.5"/>
    <n v="0.5"/>
    <n v="0.25"/>
    <n v="0.25"/>
    <n v="0.5"/>
    <n v="0"/>
    <n v="0.17499999999999999"/>
    <n v="0.83500000000000008"/>
    <x v="0"/>
  </r>
  <r>
    <s v="1693152"/>
    <s v="207603032022153652"/>
    <s v="DF20227291363"/>
    <x v="32"/>
    <x v="43"/>
    <s v="Cristobal toro"/>
    <s v="Las nalcas sur 8918"/>
    <s v="La Florida"/>
    <x v="0"/>
    <s v="Cumple"/>
    <s v="Cumple"/>
    <s v="No Aplica"/>
    <s v="No Aplica"/>
    <s v="Cumple"/>
    <s v="Cumple"/>
    <s v="No"/>
    <s v="S/N"/>
    <s v="S/N"/>
    <s v="No Aplica"/>
    <s v="No Aplica"/>
    <s v="No Aplica"/>
    <s v="Cumple"/>
    <s v="Cumple"/>
    <s v="Sin moradores , problema externo , de luminaria , sin mayor observacion"/>
    <x v="1"/>
    <x v="0"/>
    <x v="2"/>
    <x v="0"/>
    <n v="0.5"/>
    <n v="0.5"/>
    <n v="0.5"/>
    <n v="0.5"/>
    <n v="0.5"/>
    <n v="0.5"/>
    <n v="0.25"/>
    <n v="0.25"/>
    <n v="0.5"/>
    <n v="0.5"/>
    <n v="0.5"/>
    <n v="1"/>
    <x v="0"/>
  </r>
  <r>
    <s v="1693144"/>
    <s v="207503032022151418"/>
    <s v="DF20227294230"/>
    <x v="32"/>
    <x v="45"/>
    <s v="AARON HUENCHUMIL"/>
    <s v="Concordia #4674"/>
    <s v="La Florida"/>
    <x v="0"/>
    <s v="Cumple"/>
    <s v="Cumple"/>
    <s v="No Aplica"/>
    <s v="No Aplica"/>
    <s v="Cumple"/>
    <s v="Cumple"/>
    <s v="No"/>
    <s v="S/N"/>
    <s v="S/N"/>
    <s v="No Aplica"/>
    <s v="No Aplica"/>
    <s v="No Aplica"/>
    <s v="Cumple"/>
    <s v="No Cumple"/>
    <s v="1- Cliente no se encuentra en domicilio 2- Trabajo descrito en informe, corresponde al visto en terreno. Servicio electrico normalizado"/>
    <x v="1"/>
    <x v="0"/>
    <x v="2"/>
    <x v="0"/>
    <n v="0.5"/>
    <n v="0.5"/>
    <n v="0.5"/>
    <n v="0.5"/>
    <n v="0.5"/>
    <n v="0.5"/>
    <n v="0.25"/>
    <n v="0.25"/>
    <n v="0.5"/>
    <n v="0.5"/>
    <n v="0"/>
    <n v="0.9"/>
    <x v="0"/>
  </r>
  <r>
    <s v="1693143"/>
    <s v="207603032022151424"/>
    <s v="DF20227291367"/>
    <x v="32"/>
    <x v="43"/>
    <s v="Cristobal toro"/>
    <s v="Los rosales 8422"/>
    <s v="La Florida"/>
    <x v="0"/>
    <s v="Cumple"/>
    <s v="Cumple"/>
    <s v="No Aplica"/>
    <s v="No Aplica"/>
    <s v="Cumple"/>
    <s v="Cumple"/>
    <s v="No"/>
    <s v="S/N"/>
    <s v="S/N"/>
    <s v="No Aplica"/>
    <s v="No Aplica"/>
    <s v="No Aplica"/>
    <s v="Cumple Parcialmente"/>
    <s v="No Cumple"/>
    <s v="Fotografias no muy visibles , falta mas detalle y mas datos en fotos  tambien"/>
    <x v="1"/>
    <x v="0"/>
    <x v="2"/>
    <x v="0"/>
    <n v="0.5"/>
    <n v="0.5"/>
    <n v="0.5"/>
    <n v="0.5"/>
    <n v="0.5"/>
    <n v="0.5"/>
    <n v="0.25"/>
    <n v="0.25"/>
    <n v="0.5"/>
    <n v="0.17499999999999999"/>
    <n v="0"/>
    <n v="0.83500000000000008"/>
    <x v="0"/>
  </r>
  <r>
    <s v="1693139"/>
    <s v="207603032022150012"/>
    <s v="DF20227291441"/>
    <x v="32"/>
    <x v="43"/>
    <s v="Cristobal toro"/>
    <s v="Rodrigo de triana 8568"/>
    <s v="La Florida"/>
    <x v="0"/>
    <s v="Cumple"/>
    <s v="Cumple"/>
    <s v="No Aplica"/>
    <s v="No Aplica"/>
    <s v="Cumple"/>
    <s v="Cumple"/>
    <s v="Si"/>
    <s v="No quiere dar nombre"/>
    <s v="S/N"/>
    <s v="Cumple"/>
    <s v="Cumple"/>
    <s v="Cumple"/>
    <s v="Cumple"/>
    <s v="No Cumple"/>
    <s v="Cliente conversa desde adentro de domicilio , no entrega datos personales"/>
    <x v="1"/>
    <x v="0"/>
    <x v="2"/>
    <x v="0"/>
    <n v="0.5"/>
    <n v="0.5"/>
    <n v="0.5"/>
    <n v="0.5"/>
    <n v="0.5"/>
    <n v="0.5"/>
    <n v="0.25"/>
    <n v="0.25"/>
    <n v="0.5"/>
    <n v="0.5"/>
    <n v="0"/>
    <n v="0.9"/>
    <x v="0"/>
  </r>
  <r>
    <s v="1693135"/>
    <s v="207503032022145728"/>
    <s v="DF20227293501"/>
    <x v="32"/>
    <x v="25"/>
    <s v="AARON HUENCHUMIL"/>
    <s v="Palo Mayor #1831"/>
    <s v="La Florida"/>
    <x v="0"/>
    <s v="Cumple"/>
    <s v="Cumple"/>
    <s v="No Aplica"/>
    <s v="No Aplica"/>
    <s v="Cumple"/>
    <s v="Cumple"/>
    <s v="No"/>
    <s v="S/N"/>
    <s v="S/N"/>
    <s v="No Aplica"/>
    <s v="No Aplica"/>
    <s v="No Aplica"/>
    <s v="Cumple"/>
    <s v="Cumple"/>
    <s v="1- Cliente no se encuentra en domicilio 2- caja DAE sin tapa"/>
    <x v="1"/>
    <x v="0"/>
    <x v="2"/>
    <x v="0"/>
    <n v="0.5"/>
    <n v="0.5"/>
    <n v="0.5"/>
    <n v="0.5"/>
    <n v="0.5"/>
    <n v="0.5"/>
    <n v="0.25"/>
    <n v="0.25"/>
    <n v="0.5"/>
    <n v="0.5"/>
    <n v="0.5"/>
    <n v="1"/>
    <x v="0"/>
  </r>
  <r>
    <s v="1693121"/>
    <s v="207503032022143501"/>
    <s v="DF20227292187"/>
    <x v="32"/>
    <x v="47"/>
    <s v="AARON HUENCHUMIL"/>
    <s v="La Atajada #1655"/>
    <s v="La Florida"/>
    <x v="0"/>
    <s v="Cumple"/>
    <s v="Cumple"/>
    <s v="No Cumple"/>
    <s v="No Cumple"/>
    <s v="Cumple"/>
    <s v="Cumple"/>
    <s v="No"/>
    <s v="S/N"/>
    <s v="S/N"/>
    <s v="No Aplica"/>
    <s v="No Aplica"/>
    <s v="No Aplica"/>
    <s v="Cumple"/>
    <s v="Cumple"/>
    <s v="1- Cliente no se encuentra en domicilio 2- En inforne cuadrilla no declara codigo ni cantidad de ITM 16A en detallado de materiales 3- Caja DAE sin tapa"/>
    <x v="2"/>
    <x v="0"/>
    <x v="2"/>
    <x v="0"/>
    <n v="0.5"/>
    <n v="0.5"/>
    <n v="0"/>
    <n v="0"/>
    <n v="0.5"/>
    <n v="0.5"/>
    <n v="0.25"/>
    <n v="0.25"/>
    <n v="0.5"/>
    <n v="0.5"/>
    <n v="0.5"/>
    <n v="0.7"/>
    <x v="0"/>
  </r>
  <r>
    <s v="1693116"/>
    <s v="207603032022143140"/>
    <s v="DF20227291469"/>
    <x v="32"/>
    <x v="43"/>
    <s v="Cristobal toro"/>
    <s v="Montana 11431 b"/>
    <s v="La Florida"/>
    <x v="0"/>
    <s v="Cumple"/>
    <s v="Cumple"/>
    <s v="No Aplica"/>
    <s v="No Aplica"/>
    <s v="Cumple"/>
    <s v="Cumple"/>
    <s v="No"/>
    <s v="S/N"/>
    <s v="S/N"/>
    <s v="No Aplica"/>
    <s v="No Aplica"/>
    <s v="No Aplica"/>
    <s v="Cumple"/>
    <s v="No Cumple"/>
    <s v="Sin acceso a pasaje , por ninguno de los 2 costados"/>
    <x v="1"/>
    <x v="0"/>
    <x v="2"/>
    <x v="0"/>
    <n v="0.5"/>
    <n v="0.5"/>
    <n v="0.5"/>
    <n v="0.5"/>
    <n v="0.5"/>
    <n v="0.5"/>
    <n v="0.25"/>
    <n v="0.25"/>
    <n v="0.5"/>
    <n v="0.5"/>
    <n v="0"/>
    <n v="0.9"/>
    <x v="0"/>
  </r>
  <r>
    <s v="1693103"/>
    <s v="207503032022141654"/>
    <s v="DF20227292358"/>
    <x v="32"/>
    <x v="41"/>
    <s v="AARON HUENCHUMIL"/>
    <s v="Concordia #4699"/>
    <s v="La Florida"/>
    <x v="0"/>
    <s v="Cumple"/>
    <s v="Cumple"/>
    <s v="No Cumple"/>
    <s v="No Cumple"/>
    <s v="Cumple"/>
    <s v="Cumple"/>
    <s v="Si"/>
    <s v="S/N"/>
    <s v="S/N"/>
    <s v="Cumple"/>
    <s v="Cumple"/>
    <s v="Cumple"/>
    <s v="Cumple"/>
    <s v="Cumple"/>
    <s v="1- Cliente se encuentra con servicio normalizado 2- En informe de cuadrilla menciona que falla era en chicote de ITM, pero en inspeccion observo cambio de ITM 25A LEXO el cual no se declaro codigo ni cantidad en detalle material"/>
    <x v="1"/>
    <x v="0"/>
    <x v="2"/>
    <x v="0"/>
    <n v="0.5"/>
    <n v="0.5"/>
    <n v="0"/>
    <n v="0"/>
    <n v="0.5"/>
    <n v="0.5"/>
    <n v="0.25"/>
    <n v="0.25"/>
    <n v="0.5"/>
    <n v="0.5"/>
    <n v="0.5"/>
    <n v="0.7"/>
    <x v="0"/>
  </r>
  <r>
    <s v="1693100"/>
    <s v="207603032022140711"/>
    <s v="DF20227291432"/>
    <x v="32"/>
    <x v="43"/>
    <s v="Cristobal toro"/>
    <s v="Los copihues 419"/>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3098"/>
    <s v="207503032022132946"/>
    <s v="DF20227291634"/>
    <x v="32"/>
    <x v="43"/>
    <s v="AARON HUENCHUMIL"/>
    <s v="Vivaldi #1017"/>
    <s v="La Florida"/>
    <x v="0"/>
    <s v="Cumple"/>
    <s v="Cumple"/>
    <s v="No Aplica"/>
    <s v="No Aplica"/>
    <s v="Cumple"/>
    <s v="Cumple"/>
    <s v="No"/>
    <s v="S/N"/>
    <s v="S/N"/>
    <s v="No Aplica"/>
    <s v="No Aplica"/>
    <s v="No Aplica"/>
    <s v="No Cumple"/>
    <s v="Cumple Parcialmente"/>
    <s v="1- No se pudo tener acceso, reja cerrada"/>
    <x v="1"/>
    <x v="0"/>
    <x v="2"/>
    <x v="0"/>
    <n v="0.5"/>
    <n v="0.5"/>
    <n v="0.5"/>
    <n v="0.5"/>
    <n v="0.5"/>
    <n v="0.5"/>
    <n v="0.25"/>
    <n v="0.25"/>
    <n v="0.5"/>
    <n v="0"/>
    <n v="0.17499999999999999"/>
    <n v="0.83500000000000008"/>
    <x v="0"/>
  </r>
  <r>
    <s v="1693060"/>
    <s v="207503032022134818"/>
    <s v="DF20227292288"/>
    <x v="32"/>
    <x v="41"/>
    <s v="AARON HUENCHUMIL"/>
    <s v="Maria Elena #697"/>
    <s v="La Florida"/>
    <x v="0"/>
    <s v="Cumple"/>
    <s v="Cumple"/>
    <s v="No Cumple"/>
    <s v="No Cumple"/>
    <s v="Cumple"/>
    <s v="Cumple"/>
    <s v="No"/>
    <s v="S/N"/>
    <s v="S/N"/>
    <s v="No Aplica"/>
    <s v="No Aplica"/>
    <s v="No Aplica"/>
    <s v="Cumple"/>
    <s v="Cumple Parcialmente"/>
    <s v="1- Cliente no se encuentra en domicilio (iglesia). 2- Acometida templada y normalizada"/>
    <x v="1"/>
    <x v="0"/>
    <x v="2"/>
    <x v="0"/>
    <n v="0.5"/>
    <n v="0.5"/>
    <n v="0"/>
    <n v="0"/>
    <n v="0.5"/>
    <n v="0.5"/>
    <n v="0.25"/>
    <n v="0.25"/>
    <n v="0.5"/>
    <n v="0.5"/>
    <n v="0.17499999999999999"/>
    <n v="0.63500000000000001"/>
    <x v="0"/>
  </r>
  <r>
    <s v="1692790"/>
    <s v="207603032022134437"/>
    <s v="DF20227290837"/>
    <x v="32"/>
    <x v="40"/>
    <s v="Cristobal toro"/>
    <s v="Rafael matus 1086 B 27 dpto 22"/>
    <s v="La Florida"/>
    <x v="0"/>
    <s v="Cumple"/>
    <s v="Cumple"/>
    <s v="No Aplica"/>
    <s v="No Aplica"/>
    <s v="Cumple"/>
    <s v="Cumple"/>
    <s v="No"/>
    <s v="S/N"/>
    <s v="S/N"/>
    <s v="No Aplica"/>
    <s v="No Aplica"/>
    <s v="No Aplica"/>
    <s v="Cumple"/>
    <s v="Cumple"/>
    <s v="Problema externo  caja de alimentacion , sin moradores , sector conflictivo"/>
    <x v="1"/>
    <x v="0"/>
    <x v="2"/>
    <x v="0"/>
    <n v="0.5"/>
    <n v="0.5"/>
    <n v="0.5"/>
    <n v="0.5"/>
    <n v="0.5"/>
    <n v="0.5"/>
    <n v="0.25"/>
    <n v="0.25"/>
    <n v="0.5"/>
    <n v="0.5"/>
    <n v="0.5"/>
    <n v="1"/>
    <x v="0"/>
  </r>
  <r>
    <s v="1692578"/>
    <s v="207503032022130955"/>
    <s v="DF20227292335"/>
    <x v="32"/>
    <x v="41"/>
    <s v="AARON HUENCHUMIL"/>
    <s v="Frente a calle San Jose de la Estrella #496"/>
    <s v="La Florida"/>
    <x v="0"/>
    <s v="Cumple"/>
    <s v="Cumple"/>
    <s v="No Aplica"/>
    <s v="No Aplica"/>
    <s v="Cumple"/>
    <s v="Cumple"/>
    <s v="No"/>
    <s v="S/N"/>
    <s v="S/N"/>
    <s v="No Aplica"/>
    <s v="No Aplica"/>
    <s v="No Aplica"/>
    <s v="Cumple"/>
    <s v="Cumple"/>
    <s v="1- Cliente no se encuentra en domicilio 2- Direccion exacta es SAN JOSE DE LA ESTRELLA #1418"/>
    <x v="1"/>
    <x v="0"/>
    <x v="2"/>
    <x v="0"/>
    <n v="0.5"/>
    <n v="0.5"/>
    <n v="0.5"/>
    <n v="0.5"/>
    <n v="0.5"/>
    <n v="0.5"/>
    <n v="0.25"/>
    <n v="0.25"/>
    <n v="0.5"/>
    <n v="0.5"/>
    <n v="0.5"/>
    <n v="1"/>
    <x v="0"/>
  </r>
  <r>
    <s v="1692573"/>
    <s v="207603032022125513"/>
    <s v="DF20227290912"/>
    <x v="32"/>
    <x v="40"/>
    <s v="Cristobal toro"/>
    <s v="Los pinos 9673"/>
    <s v="La Florida"/>
    <x v="0"/>
    <s v="Cumple"/>
    <s v="Cumple"/>
    <s v="No Aplica"/>
    <s v="No Aplica"/>
    <s v="Cumple"/>
    <s v="Cumple"/>
    <s v="No"/>
    <s v="S/N"/>
    <s v="S/N"/>
    <s v="No Aplica"/>
    <s v="No Aplica"/>
    <s v="No Aplica"/>
    <s v="No Cumple"/>
    <s v="No Cumple"/>
    <s v="Faltan fotografias de visita a domicilio , no existe ninguna , sin moradores"/>
    <x v="1"/>
    <x v="0"/>
    <x v="2"/>
    <x v="0"/>
    <n v="0.5"/>
    <n v="0.5"/>
    <n v="0.5"/>
    <n v="0.5"/>
    <n v="0.5"/>
    <n v="0.5"/>
    <n v="0.25"/>
    <n v="0.25"/>
    <n v="0.5"/>
    <n v="0"/>
    <n v="0"/>
    <n v="0.8"/>
    <x v="0"/>
  </r>
  <r>
    <s v="1692370"/>
    <s v="207603032022121845"/>
    <s v="DF20227291049"/>
    <x v="32"/>
    <x v="40"/>
    <s v="Cristobal toro"/>
    <s v="Primavera norte 1589"/>
    <s v="La Florida"/>
    <x v="0"/>
    <s v="Cumple"/>
    <s v="Cumple"/>
    <s v="No Aplica"/>
    <s v="No Aplica"/>
    <s v="Cumple"/>
    <s v="Cumple"/>
    <s v="No"/>
    <s v="S/N"/>
    <s v="S/N"/>
    <s v="No Aplica"/>
    <s v="No Aplica"/>
    <s v="No Aplica"/>
    <s v="Cumple"/>
    <s v="Cumple"/>
    <s v="Sin acceso a pasaje , sin moradores"/>
    <x v="1"/>
    <x v="0"/>
    <x v="2"/>
    <x v="0"/>
    <n v="0.5"/>
    <n v="0.5"/>
    <n v="0.5"/>
    <n v="0.5"/>
    <n v="0.5"/>
    <n v="0.5"/>
    <n v="0.25"/>
    <n v="0.25"/>
    <n v="0.5"/>
    <n v="0.5"/>
    <n v="0.5"/>
    <n v="1"/>
    <x v="0"/>
  </r>
  <r>
    <s v="1694628"/>
    <s v="207504032022142458"/>
    <s v="DF20227292143"/>
    <x v="33"/>
    <x v="41"/>
    <s v="AARON HUENCHUMIL"/>
    <s v="Enrique Olivares #1803 A"/>
    <s v="La Florida"/>
    <x v="0"/>
    <s v="Cumple"/>
    <s v="Cumple"/>
    <s v="No Aplica"/>
    <s v="No Aplica"/>
    <s v="Cumple"/>
    <s v="Cumple"/>
    <s v="Si"/>
    <s v="S/N"/>
    <s v="S/N"/>
    <s v="Cumple"/>
    <s v="Cumple"/>
    <s v="Cumple"/>
    <s v="Cumple"/>
    <s v="Cumple"/>
    <s v="1- Cliente ya pago deuda y  se encuentra con servicio reestablecido."/>
    <x v="1"/>
    <x v="0"/>
    <x v="2"/>
    <x v="0"/>
    <n v="0.5"/>
    <n v="0.5"/>
    <n v="0.5"/>
    <n v="0.5"/>
    <n v="0.5"/>
    <n v="0.5"/>
    <n v="0.25"/>
    <n v="0.25"/>
    <n v="0.5"/>
    <n v="0.5"/>
    <n v="0.5"/>
    <n v="1"/>
    <x v="0"/>
  </r>
  <r>
    <s v="1694626"/>
    <s v="207604032022142401"/>
    <s v="DF20227295753"/>
    <x v="33"/>
    <x v="48"/>
    <s v="Cristobal toro"/>
    <s v="Los castaños 431"/>
    <s v="La Florida"/>
    <x v="0"/>
    <s v="Cumple"/>
    <s v="Cumple"/>
    <s v="No Aplica"/>
    <s v="No Aplica"/>
    <s v="Cumple"/>
    <s v="Cumple"/>
    <s v="No"/>
    <s v="S/N"/>
    <s v="S/N"/>
    <s v="No Aplica"/>
    <s v="No Aplica"/>
    <s v="No Aplica"/>
    <s v="Cumple"/>
    <s v="Cumple"/>
    <s v="Sin moradores , corresponde a obra en construccion ."/>
    <x v="1"/>
    <x v="0"/>
    <x v="2"/>
    <x v="0"/>
    <n v="0.5"/>
    <n v="0.5"/>
    <n v="0.5"/>
    <n v="0.5"/>
    <n v="0.5"/>
    <n v="0.5"/>
    <n v="0.25"/>
    <n v="0.25"/>
    <n v="0.5"/>
    <n v="0.5"/>
    <n v="0.5"/>
    <n v="1"/>
    <x v="0"/>
  </r>
  <r>
    <s v="1694423"/>
    <s v="207504032022141815"/>
    <s v="DF20227291778"/>
    <x v="33"/>
    <x v="43"/>
    <s v="AARON HUENCHUMIL"/>
    <s v="Enrique Olivares #1803"/>
    <s v="La Florida"/>
    <x v="0"/>
    <s v="Cumple"/>
    <s v="Cumple"/>
    <s v="No Aplica"/>
    <s v="No Aplica"/>
    <s v="Cumple"/>
    <s v="Cumple"/>
    <s v="Si"/>
    <s v="S/N"/>
    <s v="S/N"/>
    <s v="Cumple"/>
    <s v="Cumple"/>
    <s v="Cumple"/>
    <s v="Cumple"/>
    <s v="Cumple"/>
    <s v="1- Cliente ya cancelo deuda y tiene suministro electrico reestablecido"/>
    <x v="1"/>
    <x v="0"/>
    <x v="2"/>
    <x v="0"/>
    <n v="0.5"/>
    <n v="0.5"/>
    <n v="0.5"/>
    <n v="0.5"/>
    <n v="0.5"/>
    <n v="0.5"/>
    <n v="0.25"/>
    <n v="0.25"/>
    <n v="0.5"/>
    <n v="0.5"/>
    <n v="0.5"/>
    <n v="1"/>
    <x v="0"/>
  </r>
  <r>
    <s v="1694418"/>
    <s v="207504032022135156"/>
    <s v="DF20227292648"/>
    <x v="33"/>
    <x v="32"/>
    <s v="AARON HUENCHUMIL"/>
    <s v="Maria Cristina #7087"/>
    <s v="La Florida"/>
    <x v="0"/>
    <s v="Cumple"/>
    <s v="Cumple"/>
    <s v="No Aplica"/>
    <s v="No Aplica"/>
    <s v="Cumple"/>
    <s v="Cumple"/>
    <s v="Si"/>
    <s v="S/N"/>
    <s v="S/N"/>
    <s v="Cumple"/>
    <s v="Cumple"/>
    <s v="Cumple"/>
    <s v="Cumple"/>
    <s v="Cumple"/>
    <s v="1- Cliente se encuentra con sumistro electrico normalizado  2- Se realizan podas"/>
    <x v="1"/>
    <x v="0"/>
    <x v="2"/>
    <x v="0"/>
    <n v="0.5"/>
    <n v="0.5"/>
    <n v="0.5"/>
    <n v="0.5"/>
    <n v="0.5"/>
    <n v="0.5"/>
    <n v="0.25"/>
    <n v="0.25"/>
    <n v="0.5"/>
    <n v="0.5"/>
    <n v="0.5"/>
    <n v="1"/>
    <x v="0"/>
  </r>
  <r>
    <s v="1694414"/>
    <s v="207504032022134540"/>
    <s v="DF20227292501"/>
    <x v="33"/>
    <x v="32"/>
    <s v="AARON HUENCHUMIL"/>
    <s v="Maria Cristina #7090"/>
    <s v="La Florida"/>
    <x v="0"/>
    <s v="Cumple"/>
    <s v="Cumple"/>
    <s v="No Aplica"/>
    <s v="No Aplica"/>
    <s v="Cumple"/>
    <s v="Cumple"/>
    <s v="No"/>
    <s v="S/N"/>
    <s v="S/N"/>
    <s v="No Aplica"/>
    <s v="No Aplica"/>
    <s v="No Aplica"/>
    <s v="Cumple"/>
    <s v="Cumple"/>
    <s v="1- Cliente no se encuentra en domicilio"/>
    <x v="1"/>
    <x v="0"/>
    <x v="2"/>
    <x v="0"/>
    <n v="0.5"/>
    <n v="0.5"/>
    <n v="0.5"/>
    <n v="0.5"/>
    <n v="0.5"/>
    <n v="0.5"/>
    <n v="0.25"/>
    <n v="0.25"/>
    <n v="0.5"/>
    <n v="0.5"/>
    <n v="0.5"/>
    <n v="1"/>
    <x v="0"/>
  </r>
  <r>
    <s v="1694401"/>
    <s v="207604032022130024"/>
    <s v="DF20227295706"/>
    <x v="33"/>
    <x v="48"/>
    <s v="Cristobal toro"/>
    <s v="Anunuca 9650"/>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4328"/>
    <s v="207604032022123946"/>
    <s v="DF20227295695"/>
    <x v="33"/>
    <x v="48"/>
    <s v="Cristobal toro"/>
    <s v="Juan rulfo 8299"/>
    <s v="La Florida"/>
    <x v="0"/>
    <s v="Cumple"/>
    <s v="Cumple"/>
    <s v="No Aplica"/>
    <s v="No Aplica"/>
    <s v="Cumple"/>
    <s v="Cumple"/>
    <s v="No"/>
    <s v="S/N"/>
    <s v="S/N"/>
    <s v="No Aplica"/>
    <s v="No Aplica"/>
    <s v="No Aplica"/>
    <s v="Cumple"/>
    <s v="Cumple"/>
    <s v="Se verifica sin mayor observacion , sin moradores"/>
    <x v="1"/>
    <x v="0"/>
    <x v="2"/>
    <x v="0"/>
    <n v="0.5"/>
    <n v="0.5"/>
    <n v="0.5"/>
    <n v="0.5"/>
    <n v="0.5"/>
    <n v="0.5"/>
    <n v="0.25"/>
    <n v="0.25"/>
    <n v="0.5"/>
    <n v="0.5"/>
    <n v="0.5"/>
    <n v="1"/>
    <x v="0"/>
  </r>
  <r>
    <s v="1694321"/>
    <s v="207504032022122559"/>
    <s v="DF20227293865"/>
    <x v="33"/>
    <x v="45"/>
    <s v="AARON HUENCHUMIL"/>
    <s v="Cerro el Altar #823"/>
    <s v="La Florida"/>
    <x v="0"/>
    <s v="Cumple"/>
    <s v="Cumple"/>
    <s v="No Aplica"/>
    <s v="No Aplica"/>
    <s v="Cumple"/>
    <s v="Cumple"/>
    <s v="Si"/>
    <s v="S/N"/>
    <s v="S/N"/>
    <s v="Cumple"/>
    <s v="Cumple"/>
    <s v="Cumple"/>
    <s v="Cumple"/>
    <s v="No Cumple"/>
    <s v="1- Cliente con servicio normalizado 2- Caja DAE sin tapa"/>
    <x v="1"/>
    <x v="0"/>
    <x v="2"/>
    <x v="0"/>
    <n v="0.5"/>
    <n v="0.5"/>
    <n v="0.5"/>
    <n v="0.5"/>
    <n v="0.5"/>
    <n v="0.5"/>
    <n v="0.25"/>
    <n v="0.25"/>
    <n v="0.5"/>
    <n v="0.5"/>
    <n v="0"/>
    <n v="0.9"/>
    <x v="0"/>
  </r>
  <r>
    <s v="1694312"/>
    <s v="207504032022121032"/>
    <s v="DF20227293555"/>
    <x v="33"/>
    <x v="25"/>
    <s v="AARON HUENCHUMIL"/>
    <s v="Av. Uno #10391 A"/>
    <s v="La Florida"/>
    <x v="0"/>
    <s v="Cumple"/>
    <s v="Cumple"/>
    <s v="Cumple"/>
    <s v="Cumple"/>
    <s v="Cumple"/>
    <s v="Cumple"/>
    <s v="No"/>
    <s v="S/N"/>
    <s v="S/N"/>
    <s v="No Aplica"/>
    <s v="No Aplica"/>
    <s v="No Aplica"/>
    <s v="Cumple"/>
    <s v="Cumple"/>
    <s v="1- Fusible reja se encuentra provisoriamente cambiado por un fusible NH. Suministro electrico normalizado para todo el sector"/>
    <x v="1"/>
    <x v="0"/>
    <x v="2"/>
    <x v="0"/>
    <n v="0.5"/>
    <n v="0.5"/>
    <n v="0.5"/>
    <n v="0.5"/>
    <n v="0.5"/>
    <n v="0.5"/>
    <n v="0.25"/>
    <n v="0.25"/>
    <n v="0.5"/>
    <n v="0.5"/>
    <n v="0.5"/>
    <n v="1"/>
    <x v="0"/>
  </r>
  <r>
    <s v="1694311"/>
    <s v="207604032022121152"/>
    <s v="DF20227295146"/>
    <x v="33"/>
    <x v="49"/>
    <s v="Cristobal toro"/>
    <s v="Sotero del rio 132"/>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4303"/>
    <s v="207604032022115417"/>
    <s v="DF20227295479"/>
    <x v="33"/>
    <x v="49"/>
    <s v="Cristobal toro"/>
    <s v="Eros 596"/>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694302"/>
    <s v="207504032022115236"/>
    <s v="DF20227294288"/>
    <x v="33"/>
    <x v="45"/>
    <s v="AARON HUENCHUMIL"/>
    <s v="Julio Cesar #10671"/>
    <s v="La Florida"/>
    <x v="0"/>
    <s v="Cumple"/>
    <s v="Cumple"/>
    <s v="No Aplica"/>
    <s v="No Aplica"/>
    <s v="Cumple"/>
    <s v="Cumple"/>
    <s v="Si"/>
    <s v="S/N"/>
    <s v="S/N"/>
    <s v="Cumple"/>
    <s v="Cumple"/>
    <s v="Cumple"/>
    <s v="Cumple"/>
    <s v="Cumple"/>
    <s v="1- Acometida bien templada y sujetada  2- Sumistro electrico normalizado"/>
    <x v="1"/>
    <x v="0"/>
    <x v="2"/>
    <x v="0"/>
    <n v="0.5"/>
    <n v="0.5"/>
    <n v="0.5"/>
    <n v="0.5"/>
    <n v="0.5"/>
    <n v="0.5"/>
    <n v="0.25"/>
    <n v="0.25"/>
    <n v="0.5"/>
    <n v="0.5"/>
    <n v="0.5"/>
    <n v="1"/>
    <x v="0"/>
  </r>
  <r>
    <s v="1694293"/>
    <s v="207604032022114055"/>
    <s v="DF20227295731"/>
    <x v="33"/>
    <x v="48"/>
    <s v="Cristobal toro"/>
    <s v="Quinchao 1487"/>
    <s v="La Florida"/>
    <x v="0"/>
    <s v="Cumple"/>
    <s v="Cumple"/>
    <s v="No Cumple"/>
    <s v="No Cumple"/>
    <s v="Cumple"/>
    <s v="Cumple"/>
    <s v="No"/>
    <s v="S/N"/>
    <s v="S/N"/>
    <s v="No Aplica"/>
    <s v="No Aplica"/>
    <s v="No Aplica"/>
    <s v="Cumple"/>
    <s v="No Cumple"/>
    <s v="Sin acceso a pasaje . No se ingresa"/>
    <x v="1"/>
    <x v="0"/>
    <x v="2"/>
    <x v="0"/>
    <n v="0.5"/>
    <n v="0.5"/>
    <n v="0"/>
    <n v="0"/>
    <n v="0.5"/>
    <n v="0.5"/>
    <n v="0.25"/>
    <n v="0.25"/>
    <n v="0.5"/>
    <n v="0.5"/>
    <n v="0"/>
    <n v="0.6"/>
    <x v="0"/>
  </r>
  <r>
    <s v="1694289"/>
    <s v="207504032022113740"/>
    <s v="DF20227294425"/>
    <x v="33"/>
    <x v="50"/>
    <s v="AARON HUENCHUMIL"/>
    <s v="Hermandad #4460"/>
    <s v="La Florida"/>
    <x v="0"/>
    <s v="Cumple"/>
    <s v="Cumple"/>
    <s v="No Aplica"/>
    <s v="No Aplica"/>
    <s v="Cumple"/>
    <s v="Cumple"/>
    <s v="No"/>
    <s v="S/N"/>
    <s v="S/N"/>
    <s v="No Aplica"/>
    <s v="No Aplica"/>
    <s v="No Aplica"/>
    <s v="Cumple"/>
    <s v="Cumple"/>
    <s v="1- Cliente no se encuentra en domicilio"/>
    <x v="1"/>
    <x v="0"/>
    <x v="2"/>
    <x v="0"/>
    <n v="0.5"/>
    <n v="0.5"/>
    <n v="0.5"/>
    <n v="0.5"/>
    <n v="0.5"/>
    <n v="0.5"/>
    <n v="0.25"/>
    <n v="0.25"/>
    <n v="0.5"/>
    <n v="0.5"/>
    <n v="0.5"/>
    <n v="1"/>
    <x v="0"/>
  </r>
  <r>
    <s v="1694287"/>
    <s v="207604032022113537"/>
    <s v="DF20227295348"/>
    <x v="33"/>
    <x v="49"/>
    <s v="Cristobal toro"/>
    <s v="Jose cisternas lema 1604"/>
    <s v="La Florida"/>
    <x v="0"/>
    <s v="Cumple"/>
    <s v="Cumple"/>
    <s v="No Aplica"/>
    <s v="No Aplica"/>
    <s v="Cumple"/>
    <s v="Cumple"/>
    <s v="No"/>
    <s v="S/N"/>
    <s v="S/N"/>
    <s v="No Aplica"/>
    <s v="No Aplica"/>
    <s v="No Aplica"/>
    <s v="Cumple"/>
    <s v="Cumple"/>
    <s v="Se visualiza poste de paso con las ac correspondientes en orden , sin moradores"/>
    <x v="1"/>
    <x v="0"/>
    <x v="2"/>
    <x v="0"/>
    <n v="0.5"/>
    <n v="0.5"/>
    <n v="0.5"/>
    <n v="0.5"/>
    <n v="0.5"/>
    <n v="0.5"/>
    <n v="0.25"/>
    <n v="0.25"/>
    <n v="0.5"/>
    <n v="0.5"/>
    <n v="0.5"/>
    <n v="1"/>
    <x v="0"/>
  </r>
  <r>
    <s v="1694278"/>
    <s v="207504032022111548"/>
    <s v="DF20227294926"/>
    <x v="33"/>
    <x v="45"/>
    <s v="AARON HUENCHUMIL"/>
    <s v="La Corteza #10573"/>
    <s v="La Florida"/>
    <x v="0"/>
    <s v="Cumple"/>
    <s v="Cumple"/>
    <s v="No Aplica"/>
    <s v="No Aplica"/>
    <s v="Cumple"/>
    <s v="Cumple"/>
    <s v="Si"/>
    <s v="S/N"/>
    <s v="S/N"/>
    <s v="Cumple"/>
    <s v="Cumple"/>
    <s v="Cumple"/>
    <s v="Cumple"/>
    <s v="Cumple"/>
    <s v="1- Cliente confirma suministro electrico normalizado y sin interrupciones"/>
    <x v="1"/>
    <x v="0"/>
    <x v="2"/>
    <x v="0"/>
    <n v="0.5"/>
    <n v="0.5"/>
    <n v="0.5"/>
    <n v="0.5"/>
    <n v="0.5"/>
    <n v="0.5"/>
    <n v="0.25"/>
    <n v="0.25"/>
    <n v="0.5"/>
    <n v="0.5"/>
    <n v="0.5"/>
    <n v="1"/>
    <x v="0"/>
  </r>
  <r>
    <s v="1694258"/>
    <s v="207504032022105912"/>
    <s v="DF20227293639"/>
    <x v="33"/>
    <x v="45"/>
    <s v="AARON HUENCHUMIL"/>
    <s v="Manuel Rodriguez #10072 dpto 318"/>
    <s v="La Florida"/>
    <x v="0"/>
    <s v="Cumple"/>
    <s v="Cumple"/>
    <s v="No Aplica"/>
    <s v="No Aplica"/>
    <s v="Cumple"/>
    <s v="Cumple"/>
    <s v="No"/>
    <s v="S/N"/>
    <s v="S/N"/>
    <s v="No Aplica"/>
    <s v="No Aplica"/>
    <s v="No Aplica"/>
    <s v="Cumple Parcialmente"/>
    <s v="Cumple"/>
    <s v="1- Cliente no se encuentra en domicilio 2- Fotografias de informe cuadrilla no hay claridad del trabajo realizado, pero vecinos del sector conforman suministro electrico normal"/>
    <x v="1"/>
    <x v="0"/>
    <x v="2"/>
    <x v="0"/>
    <n v="0.5"/>
    <n v="0.5"/>
    <n v="0.5"/>
    <n v="0.5"/>
    <n v="0.5"/>
    <n v="0.5"/>
    <n v="0.25"/>
    <n v="0.25"/>
    <n v="0.5"/>
    <n v="0.17499999999999999"/>
    <n v="0.5"/>
    <n v="0.93500000000000005"/>
    <x v="0"/>
  </r>
  <r>
    <s v="1694225"/>
    <s v="207604032022104819"/>
    <s v="DF20227295806"/>
    <x v="33"/>
    <x v="48"/>
    <s v="Cristobal toro"/>
    <s v="El arrayan 9367"/>
    <s v="La Florida"/>
    <x v="0"/>
    <s v="Cumple"/>
    <s v="Cumple"/>
    <s v="Cumple"/>
    <s v="Cumple"/>
    <s v="Cumple"/>
    <s v="Cumple"/>
    <s v="Si"/>
    <s v="Margarita castro"/>
    <s v="22814535"/>
    <s v="Cumple"/>
    <s v="Cumple"/>
    <s v="Cumple"/>
    <s v="Cumple"/>
    <s v="Cumple"/>
    <s v="Se verifica sin mayor observacion"/>
    <x v="1"/>
    <x v="0"/>
    <x v="2"/>
    <x v="0"/>
    <n v="0.5"/>
    <n v="0.5"/>
    <n v="0.5"/>
    <n v="0.5"/>
    <n v="0.5"/>
    <n v="0.5"/>
    <n v="0.25"/>
    <n v="0.25"/>
    <n v="0.5"/>
    <n v="0.5"/>
    <n v="0.5"/>
    <n v="1"/>
    <x v="0"/>
  </r>
  <r>
    <s v="1694220"/>
    <s v="207504032022104059"/>
    <s v="DF20227292746"/>
    <x v="33"/>
    <x v="32"/>
    <s v="AARON HUENCHUMIL"/>
    <s v="Av . Mexico #10647"/>
    <s v="La Florida"/>
    <x v="0"/>
    <s v="Cumple"/>
    <s v="Cumple"/>
    <s v="No Aplica"/>
    <s v="No Aplica"/>
    <s v="Cumple"/>
    <s v="Cumple"/>
    <s v="No"/>
    <s v="S/N"/>
    <s v="S/N"/>
    <s v="No Aplica"/>
    <s v="No Aplica"/>
    <s v="No Aplica"/>
    <s v="Cumple"/>
    <s v="Cumple"/>
    <s v="1- Cliente no se encuentra en domicilio 2- Caja DAE sin tapa"/>
    <x v="1"/>
    <x v="0"/>
    <x v="2"/>
    <x v="0"/>
    <n v="0.5"/>
    <n v="0.5"/>
    <n v="0.5"/>
    <n v="0.5"/>
    <n v="0.5"/>
    <n v="0.5"/>
    <n v="0.25"/>
    <n v="0.25"/>
    <n v="0.5"/>
    <n v="0.5"/>
    <n v="0.5"/>
    <n v="1"/>
    <x v="0"/>
  </r>
  <r>
    <s v="1694172"/>
    <s v="207504032022102322"/>
    <s v="DF20227292681"/>
    <x v="33"/>
    <x v="51"/>
    <s v="AARON HUENCHUMIL"/>
    <s v="Vicuña Mackenna 10270 F local 6"/>
    <s v="La Florida"/>
    <x v="0"/>
    <s v="Cumple"/>
    <s v="Cumple"/>
    <s v="Cumple"/>
    <s v="Cumple"/>
    <s v="Cumple"/>
    <s v="Cumple"/>
    <s v="Si"/>
    <s v="S/N"/>
    <s v="S/N"/>
    <s v="Cumple"/>
    <s v="Cumple"/>
    <s v="Cumple"/>
    <s v="Cumple"/>
    <s v="Cumple"/>
    <s v="1- Cliente se encuentra con suministro electrico normalizado"/>
    <x v="2"/>
    <x v="0"/>
    <x v="2"/>
    <x v="0"/>
    <n v="0.5"/>
    <n v="0.5"/>
    <n v="0.5"/>
    <n v="0.5"/>
    <n v="0.5"/>
    <n v="0.5"/>
    <n v="0.25"/>
    <n v="0.25"/>
    <n v="0.5"/>
    <n v="0.5"/>
    <n v="0.5"/>
    <n v="1"/>
    <x v="0"/>
  </r>
  <r>
    <s v="1694135"/>
    <s v="207604032022101036"/>
    <s v="DF20227296209"/>
    <x v="33"/>
    <x v="52"/>
    <s v="Cristobal toro"/>
    <s v="Rupanco 332"/>
    <s v="La Florida"/>
    <x v="0"/>
    <s v="Cumple"/>
    <s v="Cumple"/>
    <s v="No Aplica"/>
    <s v="No Aplica"/>
    <s v="Cumple"/>
    <s v="Cumple"/>
    <s v="Si"/>
    <s v="Yolanda donoso"/>
    <s v="222215310"/>
    <s v="Cumple"/>
    <s v="Cumple"/>
    <s v="Cumple"/>
    <s v="No Cumple"/>
    <s v="No Cumple"/>
    <s v="Instalacion de equipo electrogeno , se retiro mismo dia 19.02., sin mas observacion"/>
    <x v="1"/>
    <x v="0"/>
    <x v="2"/>
    <x v="0"/>
    <n v="0.5"/>
    <n v="0.5"/>
    <n v="0.5"/>
    <n v="0.5"/>
    <n v="0.5"/>
    <n v="0.5"/>
    <n v="0.25"/>
    <n v="0.25"/>
    <n v="0.5"/>
    <n v="0"/>
    <n v="0"/>
    <n v="0.8"/>
    <x v="0"/>
  </r>
  <r>
    <s v="1694133"/>
    <s v="207504032022100642"/>
    <s v="DF20227292082"/>
    <x v="33"/>
    <x v="41"/>
    <s v="AARON HUENCHUMIL"/>
    <s v="Sombra blanca #271"/>
    <s v="La Florida"/>
    <x v="0"/>
    <s v="Cumple"/>
    <s v="Cumple"/>
    <s v="Cumple"/>
    <s v="Cumple"/>
    <s v="Cumple"/>
    <s v="Cumple"/>
    <s v="Si"/>
    <s v="S/N"/>
    <s v="S/N"/>
    <s v="Cumple"/>
    <s v="Cumple"/>
    <s v="Cumple"/>
    <s v="Cumple"/>
    <s v="Cumple"/>
    <s v="1- Servicio electrico se encuentra normalizado 2- Direccion correcta es FRANZ LISZT #271"/>
    <x v="1"/>
    <x v="0"/>
    <x v="2"/>
    <x v="0"/>
    <n v="0.5"/>
    <n v="0.5"/>
    <n v="0.5"/>
    <n v="0.5"/>
    <n v="0.5"/>
    <n v="0.5"/>
    <n v="0.25"/>
    <n v="0.25"/>
    <n v="0.5"/>
    <n v="0.5"/>
    <n v="0.5"/>
    <n v="1"/>
    <x v="0"/>
  </r>
  <r>
    <s v="1694122"/>
    <s v="207504032022094740"/>
    <s v="DF20227293601"/>
    <x v="33"/>
    <x v="25"/>
    <s v="AARON HUENCHUMIL"/>
    <s v="Calle Diez #11273"/>
    <s v="La Florida"/>
    <x v="0"/>
    <s v="Cumple"/>
    <s v="Cumple"/>
    <s v="No Aplica"/>
    <s v="No Aplica"/>
    <s v="Cumple"/>
    <s v="Cumple"/>
    <s v="Si"/>
    <s v="S/N"/>
    <s v="S/N"/>
    <s v="No Aplica"/>
    <s v="No Aplica"/>
    <s v="No Aplica"/>
    <s v="No Cumple"/>
    <s v="Cumple"/>
    <s v="1- Cliente confirma no tener problemas con el sumistro electrico"/>
    <x v="1"/>
    <x v="0"/>
    <x v="2"/>
    <x v="0"/>
    <n v="0.5"/>
    <n v="0.5"/>
    <n v="0.5"/>
    <n v="0.5"/>
    <n v="0.5"/>
    <n v="0.5"/>
    <n v="0.25"/>
    <n v="0.25"/>
    <n v="0.5"/>
    <n v="0"/>
    <n v="0.5"/>
    <n v="0.9"/>
    <x v="0"/>
  </r>
  <r>
    <s v="1694121"/>
    <s v="207604032022094230"/>
    <s v="DF20227295803"/>
    <x v="33"/>
    <x v="48"/>
    <s v="Cristobal toro"/>
    <s v="Callao 887"/>
    <s v="La Florida"/>
    <x v="0"/>
    <s v="Cumple"/>
    <s v="Cumple"/>
    <s v="No Aplica"/>
    <s v="No Aplica"/>
    <s v="Cumple"/>
    <s v="Cumple"/>
    <s v="No"/>
    <s v="S/N"/>
    <s v="S/N"/>
    <s v="No Aplica"/>
    <s v="No Aplica"/>
    <s v="No Aplica"/>
    <s v="Cumple"/>
    <s v="Cumple"/>
    <s v="Problema externo , transformador , sin moradores"/>
    <x v="1"/>
    <x v="0"/>
    <x v="2"/>
    <x v="0"/>
    <n v="0.5"/>
    <n v="0.5"/>
    <n v="0.5"/>
    <n v="0.5"/>
    <n v="0.5"/>
    <n v="0.5"/>
    <n v="0.25"/>
    <n v="0.25"/>
    <n v="0.5"/>
    <n v="0.5"/>
    <n v="0.5"/>
    <n v="1"/>
    <x v="0"/>
  </r>
  <r>
    <s v="1694118"/>
    <s v="207504032022093008"/>
    <s v="DF20227294020"/>
    <x v="33"/>
    <x v="45"/>
    <s v="AARON HUENCHUMIL"/>
    <s v="Diego Portales #1246 tr C dpto 321"/>
    <s v="La Florida"/>
    <x v="0"/>
    <s v="Cumple"/>
    <s v="Cumple"/>
    <s v="No Aplica"/>
    <s v="No Aplica"/>
    <s v="Cumple"/>
    <s v="Cumple"/>
    <s v="No"/>
    <s v="S/N"/>
    <s v="S/N"/>
    <s v="No Aplica"/>
    <s v="No Aplica"/>
    <s v="No Aplica"/>
    <s v="Cumple"/>
    <s v="Cumple"/>
    <s v="1- Cliente no se encuentra en domicilio 2- Sumistro electrico ya se encuentra normalizado."/>
    <x v="1"/>
    <x v="0"/>
    <x v="2"/>
    <x v="0"/>
    <n v="0.5"/>
    <n v="0.5"/>
    <n v="0.5"/>
    <n v="0.5"/>
    <n v="0.5"/>
    <n v="0.5"/>
    <n v="0.25"/>
    <n v="0.25"/>
    <n v="0.5"/>
    <n v="0.5"/>
    <n v="0.5"/>
    <n v="1"/>
    <x v="0"/>
  </r>
  <r>
    <s v="1697563"/>
    <s v="207607032022165617"/>
    <s v="DF20227296230"/>
    <x v="34"/>
    <x v="52"/>
    <s v="Cristobal toro"/>
    <s v="Honduras 9225"/>
    <s v="La Florida"/>
    <x v="0"/>
    <s v="Cumple"/>
    <s v="Cumple"/>
    <s v="No Cumple"/>
    <s v="No Aplica"/>
    <s v="Cumple"/>
    <s v="Cumple"/>
    <s v="No"/>
    <s v="S/N"/>
    <s v="S/N"/>
    <s v="No Aplica"/>
    <s v="No Aplica"/>
    <s v="No Aplica"/>
    <s v="Cumple"/>
    <s v="Cumple"/>
    <s v="Sin moradores , se verifica sin mayor observacion"/>
    <x v="1"/>
    <x v="0"/>
    <x v="2"/>
    <x v="0"/>
    <n v="0.5"/>
    <n v="0.5"/>
    <n v="0"/>
    <n v="0.5"/>
    <n v="0.5"/>
    <n v="0.5"/>
    <n v="0.25"/>
    <n v="0.25"/>
    <n v="0.5"/>
    <n v="0.5"/>
    <n v="0.5"/>
    <n v="0.85000000000000009"/>
    <x v="0"/>
  </r>
  <r>
    <s v="1697561"/>
    <s v="207607032022163747"/>
    <s v="DF20227296436"/>
    <x v="34"/>
    <x v="53"/>
    <s v="Cristobal toro"/>
    <s v="La realeza 1075"/>
    <s v="La Florida"/>
    <x v="0"/>
    <s v="Cumple"/>
    <s v="Cumple"/>
    <s v="No Cumple"/>
    <s v="No Cumple"/>
    <s v="Cumple"/>
    <s v="Cumple"/>
    <s v="No"/>
    <s v="S/N"/>
    <s v="S/N"/>
    <s v="No Aplica"/>
    <s v="No Aplica"/>
    <s v="No Aplica"/>
    <s v="Cumple"/>
    <s v="Cumple"/>
    <s v="Sin moradores , sin mas observacion"/>
    <x v="1"/>
    <x v="0"/>
    <x v="2"/>
    <x v="0"/>
    <n v="0.5"/>
    <n v="0.5"/>
    <n v="0"/>
    <n v="0"/>
    <n v="0.5"/>
    <n v="0.5"/>
    <n v="0.25"/>
    <n v="0.25"/>
    <n v="0.5"/>
    <n v="0.5"/>
    <n v="0.5"/>
    <n v="0.7"/>
    <x v="0"/>
  </r>
  <r>
    <s v="1697554"/>
    <s v="207607032022161835"/>
    <s v="DF20227296333"/>
    <x v="34"/>
    <x v="52"/>
    <s v="Cristobal toro"/>
    <s v="Joaquin tocornal 10505"/>
    <s v="La Florida"/>
    <x v="0"/>
    <s v="Cumple"/>
    <s v="Cumple"/>
    <s v="Cumple"/>
    <s v="Cumple"/>
    <s v="Cumple"/>
    <s v="Cumple"/>
    <s v="No"/>
    <s v="S/N"/>
    <s v="S/N"/>
    <s v="No Aplica"/>
    <s v="No Aplica"/>
    <s v="No Aplica"/>
    <s v="Cumple"/>
    <s v="Cumple"/>
    <s v="Sin moradores , sin mayor observacion"/>
    <x v="1"/>
    <x v="0"/>
    <x v="2"/>
    <x v="0"/>
    <n v="0.5"/>
    <n v="0.5"/>
    <n v="0.5"/>
    <n v="0.5"/>
    <n v="0.5"/>
    <n v="0.5"/>
    <n v="0.25"/>
    <n v="0.25"/>
    <n v="0.5"/>
    <n v="0.5"/>
    <n v="0.5"/>
    <n v="1"/>
    <x v="0"/>
  </r>
  <r>
    <s v="1697511"/>
    <s v="207607032022145630"/>
    <s v="DF20227296544"/>
    <x v="34"/>
    <x v="53"/>
    <s v="Cristobal toro"/>
    <s v="Macul alto 6270"/>
    <s v="La Florida"/>
    <x v="0"/>
    <s v="Cumple"/>
    <s v="Cumple"/>
    <s v="No Aplica"/>
    <s v="No Aplica"/>
    <s v="Cumple"/>
    <s v="Cumple"/>
    <s v="No"/>
    <s v="S/N"/>
    <s v="S/N"/>
    <s v="No Aplica"/>
    <s v="No Aplica"/>
    <s v="No Aplica"/>
    <s v="No Cumple"/>
    <s v="Cumple Parcialmente"/>
    <s v="Faltan fotografias de personal de emeegencia , sin detalle , sin moradores ."/>
    <x v="1"/>
    <x v="0"/>
    <x v="2"/>
    <x v="0"/>
    <n v="0.5"/>
    <n v="0.5"/>
    <n v="0.5"/>
    <n v="0.5"/>
    <n v="0.5"/>
    <n v="0.5"/>
    <n v="0.25"/>
    <n v="0.25"/>
    <n v="0.5"/>
    <n v="0"/>
    <n v="0.17499999999999999"/>
    <n v="0.83500000000000008"/>
    <x v="0"/>
  </r>
  <r>
    <s v="1697507"/>
    <s v="207507032022144517"/>
    <s v="DF20227293943"/>
    <x v="34"/>
    <x v="45"/>
    <s v="AARON HUENCHUMIL"/>
    <s v="Belen #7420"/>
    <s v="La Florida"/>
    <x v="0"/>
    <s v="Cumple"/>
    <s v="Cumple"/>
    <s v="No Aplica"/>
    <s v="No Aplica"/>
    <s v="Cumple"/>
    <s v="Cumple"/>
    <s v="Si"/>
    <s v="S/N"/>
    <s v="S/N"/>
    <s v="Cumple"/>
    <s v="Cumple"/>
    <s v="Cumple"/>
    <s v="Cumple"/>
    <s v="No Cumple"/>
    <s v="1- Cliente confirma normalidad en suministro electrico"/>
    <x v="1"/>
    <x v="0"/>
    <x v="2"/>
    <x v="0"/>
    <n v="0.5"/>
    <n v="0.5"/>
    <n v="0.5"/>
    <n v="0.5"/>
    <n v="0.5"/>
    <n v="0.5"/>
    <n v="0.25"/>
    <n v="0.25"/>
    <n v="0.5"/>
    <n v="0.5"/>
    <n v="0"/>
    <n v="0.9"/>
    <x v="0"/>
  </r>
  <r>
    <s v="1697500"/>
    <s v="207607032022143538"/>
    <s v="DF20227296338"/>
    <x v="34"/>
    <x v="52"/>
    <s v="Cristobal toro"/>
    <s v="Los jasmines 6435"/>
    <s v="La Florida"/>
    <x v="0"/>
    <s v="Cumple"/>
    <s v="Cumple"/>
    <s v="No Aplica"/>
    <s v="No Aplica"/>
    <s v="Cumple"/>
    <s v="Cumple"/>
    <s v="No"/>
    <s v="S/N"/>
    <s v="S/N"/>
    <s v="No Aplica"/>
    <s v="No Aplica"/>
    <s v="No Aplica"/>
    <s v="Cumple"/>
    <s v="Cumple Parcialmente"/>
    <s v="Sin moradores , peoblema externo , sin mayor observacion"/>
    <x v="1"/>
    <x v="0"/>
    <x v="2"/>
    <x v="0"/>
    <n v="0.5"/>
    <n v="0.5"/>
    <n v="0.5"/>
    <n v="0.5"/>
    <n v="0.5"/>
    <n v="0.5"/>
    <n v="0.25"/>
    <n v="0.25"/>
    <n v="0.5"/>
    <n v="0.5"/>
    <n v="0.17499999999999999"/>
    <n v="0.93500000000000005"/>
    <x v="0"/>
  </r>
  <r>
    <s v="1697494"/>
    <s v="207507032022142845"/>
    <s v="DF20227293873"/>
    <x v="34"/>
    <x v="45"/>
    <s v="AARON HUENCHUMIL"/>
    <s v="Los Carrera #7454"/>
    <s v="La Florida"/>
    <x v="0"/>
    <s v="No Aplica"/>
    <s v="No Aplica"/>
    <s v="No Aplica"/>
    <s v="No Aplica"/>
    <s v="No Aplica"/>
    <s v="No Aplica"/>
    <s v="No"/>
    <s v="S/N"/>
    <s v="S/N"/>
    <s v="No Aplica"/>
    <s v="No Aplica"/>
    <s v="No Aplica"/>
    <s v="Cumple"/>
    <s v="Cumple"/>
    <s v="1- Cliente no se encuentra en domicilio, no se pudo ingresar a calle. (Porton electrico) 2- Numeracion correcta de direccion es #7354."/>
    <x v="1"/>
    <x v="0"/>
    <x v="2"/>
    <x v="0"/>
    <n v="0.5"/>
    <n v="0.5"/>
    <n v="0.5"/>
    <n v="0.5"/>
    <n v="0.5"/>
    <n v="0.5"/>
    <n v="0.25"/>
    <n v="0.25"/>
    <n v="0.5"/>
    <n v="0.5"/>
    <n v="0.5"/>
    <n v="1"/>
    <x v="0"/>
  </r>
  <r>
    <s v="1697124"/>
    <s v="207507032022134902"/>
    <s v="DF20227292262"/>
    <x v="34"/>
    <x v="41"/>
    <s v="AARON HUENCHUMIL"/>
    <s v="Av. Mexico #7966"/>
    <s v="La Florida"/>
    <x v="0"/>
    <s v="Cumple"/>
    <s v="Cumple"/>
    <s v="No Aplica"/>
    <s v="No Aplica"/>
    <s v="Cumple"/>
    <s v="Cumple"/>
    <s v="Si"/>
    <s v="S/N"/>
    <s v="S/N"/>
    <s v="Cumple"/>
    <s v="Cumple"/>
    <s v="Cumple"/>
    <s v="Cumple"/>
    <s v="Cumple"/>
    <s v="1- Cliente confirma que suministro electrico esta regularizado y sin intermitencias"/>
    <x v="1"/>
    <x v="0"/>
    <x v="2"/>
    <x v="0"/>
    <n v="0.5"/>
    <n v="0.5"/>
    <n v="0.5"/>
    <n v="0.5"/>
    <n v="0.5"/>
    <n v="0.5"/>
    <n v="0.25"/>
    <n v="0.25"/>
    <n v="0.5"/>
    <n v="0.5"/>
    <n v="0.5"/>
    <n v="1"/>
    <x v="0"/>
  </r>
  <r>
    <s v="1697106"/>
    <s v="207507032022133317"/>
    <s v="DF20227294306"/>
    <x v="34"/>
    <x v="45"/>
    <s v="AARON HUENCHUMIL"/>
    <s v="Quipulco #7221"/>
    <s v="La Florida"/>
    <x v="0"/>
    <s v="Cumple"/>
    <s v="Cumple"/>
    <s v="No Aplica"/>
    <s v="No Aplica"/>
    <s v="Cumple"/>
    <s v="Cumple"/>
    <s v="No"/>
    <s v="S/N"/>
    <s v="S/N"/>
    <s v="No Aplica"/>
    <s v="No Aplica"/>
    <s v="No Aplica"/>
    <s v="Cumple"/>
    <s v="No Cumple"/>
    <s v="1- Cliente no se encuentra en domicilio"/>
    <x v="1"/>
    <x v="0"/>
    <x v="2"/>
    <x v="0"/>
    <n v="0.5"/>
    <n v="0.5"/>
    <n v="0.5"/>
    <n v="0.5"/>
    <n v="0.5"/>
    <n v="0.5"/>
    <n v="0.25"/>
    <n v="0.25"/>
    <n v="0.5"/>
    <n v="0.5"/>
    <n v="0"/>
    <n v="0.9"/>
    <x v="0"/>
  </r>
  <r>
    <s v="1697101"/>
    <s v="207507032022132113"/>
    <s v="DF20227294066"/>
    <x v="34"/>
    <x v="45"/>
    <s v="AARON HUENCHUMIL"/>
    <s v="Walker Martibez # 1940"/>
    <s v="La Florida"/>
    <x v="0"/>
    <s v="Cumple"/>
    <s v="Cumple"/>
    <s v="No Aplica"/>
    <s v="No Aplica"/>
    <s v="Cumple"/>
    <s v="Cumple"/>
    <s v="Si"/>
    <s v="S/N"/>
    <s v="S/N"/>
    <s v="Cumple"/>
    <s v="Cumple"/>
    <s v="Cumple"/>
    <s v="Cumple"/>
    <s v="Cumple"/>
    <s v="1- Cableado de telecomunicaciones fue templado con exito"/>
    <x v="1"/>
    <x v="0"/>
    <x v="2"/>
    <x v="0"/>
    <n v="0.5"/>
    <n v="0.5"/>
    <n v="0.5"/>
    <n v="0.5"/>
    <n v="0.5"/>
    <n v="0.5"/>
    <n v="0.25"/>
    <n v="0.25"/>
    <n v="0.5"/>
    <n v="0.5"/>
    <n v="0.5"/>
    <n v="1"/>
    <x v="0"/>
  </r>
  <r>
    <s v="1696889"/>
    <s v="207507032022130543"/>
    <s v="DF20227291699"/>
    <x v="34"/>
    <x v="43"/>
    <s v="AARON HUENCHUMIL"/>
    <s v="Queule #2261"/>
    <s v="La Florida"/>
    <x v="0"/>
    <s v="Cumple"/>
    <s v="Cumple"/>
    <s v="No Aplica"/>
    <s v="No Aplica"/>
    <s v="Cumple"/>
    <s v="Cumple"/>
    <s v="No"/>
    <s v="S/N"/>
    <s v="S/N"/>
    <s v="No Aplica"/>
    <s v="No Aplica"/>
    <s v="No Aplica"/>
    <s v="Cumple"/>
    <s v="Cumple"/>
    <s v="1- Cliente no se encuentra en domicilio 2- Tapa de caja DAE abierta"/>
    <x v="1"/>
    <x v="0"/>
    <x v="2"/>
    <x v="0"/>
    <n v="0.5"/>
    <n v="0.5"/>
    <n v="0.5"/>
    <n v="0.5"/>
    <n v="0.5"/>
    <n v="0.5"/>
    <n v="0.25"/>
    <n v="0.25"/>
    <n v="0.5"/>
    <n v="0.5"/>
    <n v="0.5"/>
    <n v="1"/>
    <x v="0"/>
  </r>
  <r>
    <s v="1696766"/>
    <s v="207507032022124615"/>
    <s v="DF20227292428"/>
    <x v="34"/>
    <x v="41"/>
    <s v="AARON HUENCHUMIL"/>
    <s v="Araucania #8399"/>
    <s v="La Florida"/>
    <x v="0"/>
    <s v="Cumple"/>
    <s v="Cumple"/>
    <s v="No Aplica"/>
    <s v="No Aplica"/>
    <s v="Cumple"/>
    <s v="Cumple"/>
    <s v="No"/>
    <s v="S/N"/>
    <s v="S/N"/>
    <s v="No Aplica"/>
    <s v="No Aplica"/>
    <s v="No Aplica"/>
    <s v="Cumple"/>
    <s v="No Cumple"/>
    <s v="1- Cliente no se encuentra en domicilio 2- Caja BT abierta"/>
    <x v="1"/>
    <x v="0"/>
    <x v="2"/>
    <x v="0"/>
    <n v="0.5"/>
    <n v="0.5"/>
    <n v="0.5"/>
    <n v="0.5"/>
    <n v="0.5"/>
    <n v="0.5"/>
    <n v="0.25"/>
    <n v="0.25"/>
    <n v="0.5"/>
    <n v="0.5"/>
    <n v="0"/>
    <n v="0.9"/>
    <x v="0"/>
  </r>
  <r>
    <s v="1696758"/>
    <s v="207507032022122310"/>
    <s v="DF20227294409"/>
    <x v="34"/>
    <x v="45"/>
    <s v="AARON HUENCHUMIL"/>
    <s v="Rojas Magallanes #870 A"/>
    <s v="La Florida"/>
    <x v="0"/>
    <s v="Cumple"/>
    <s v="Cumple"/>
    <s v="No Cumple"/>
    <s v="No Cumple"/>
    <s v="Cumple"/>
    <s v="Cumple"/>
    <s v="No"/>
    <s v="S/N"/>
    <s v="S/N"/>
    <s v="No Aplica"/>
    <s v="No Aplica"/>
    <s v="No Aplica"/>
    <s v="Cumple"/>
    <s v="Cumple"/>
    <s v="1- Cliente no se encuentra en domicilio 2- En informe de cuadrilla no declara codigo de material utilizado"/>
    <x v="1"/>
    <x v="0"/>
    <x v="2"/>
    <x v="0"/>
    <n v="0.5"/>
    <n v="0.5"/>
    <n v="0"/>
    <n v="0"/>
    <n v="0.5"/>
    <n v="0.5"/>
    <n v="0.25"/>
    <n v="0.25"/>
    <n v="0.5"/>
    <n v="0.5"/>
    <n v="0.5"/>
    <n v="0.7"/>
    <x v="0"/>
  </r>
  <r>
    <s v="1696740"/>
    <s v="207507032022115627"/>
    <s v="DF20227294980"/>
    <x v="34"/>
    <x v="50"/>
    <s v="AARON HUENCHUMIL"/>
    <s v="Av. La Florida #9081"/>
    <s v="La Florida"/>
    <x v="0"/>
    <s v="Cumple"/>
    <s v="Cumple"/>
    <s v="No Cumple"/>
    <s v="No Cumple"/>
    <s v="Cumple"/>
    <s v="Cumple"/>
    <s v="Si"/>
    <s v="S/N"/>
    <s v="S/N"/>
    <s v="Cumple"/>
    <s v="Cumple"/>
    <s v="Cumple"/>
    <s v="Cumple"/>
    <s v="Cumple Mayormente"/>
    <s v="1- Comisaria de carabineros se encuentra con suministro electrico normalizado"/>
    <x v="1"/>
    <x v="0"/>
    <x v="2"/>
    <x v="0"/>
    <n v="0.5"/>
    <n v="0.5"/>
    <n v="0"/>
    <n v="0"/>
    <n v="0.5"/>
    <n v="0.5"/>
    <n v="0.25"/>
    <n v="0.25"/>
    <n v="0.5"/>
    <n v="0.5"/>
    <n v="0.32500000000000001"/>
    <n v="0.66500000000000004"/>
    <x v="0"/>
  </r>
  <r>
    <s v="1696731"/>
    <s v="207507032022113928"/>
    <s v="DF20227294643"/>
    <x v="34"/>
    <x v="50"/>
    <s v="AARON HUENCHUMIL"/>
    <s v="Enrique Olivares #1448 local 3"/>
    <s v="La Florida"/>
    <x v="0"/>
    <s v="Cumple"/>
    <s v="Cumple"/>
    <s v="No Aplica"/>
    <s v="No Aplica"/>
    <s v="Cumple"/>
    <s v="Cumple"/>
    <s v="Si"/>
    <s v="S/N"/>
    <s v="S/N"/>
    <s v="Cumple"/>
    <s v="Cumple"/>
    <s v="Cumple"/>
    <s v="Cumple"/>
    <s v="Cumple"/>
    <s v="1- Cliente se encuentra con suministro electrico reestablecido 2- Falta sello en medidor"/>
    <x v="1"/>
    <x v="0"/>
    <x v="2"/>
    <x v="0"/>
    <n v="0.5"/>
    <n v="0.5"/>
    <n v="0.5"/>
    <n v="0.5"/>
    <n v="0.5"/>
    <n v="0.5"/>
    <n v="0.25"/>
    <n v="0.25"/>
    <n v="0.5"/>
    <n v="0.5"/>
    <n v="0.5"/>
    <n v="1"/>
    <x v="0"/>
  </r>
  <r>
    <s v="1696702"/>
    <s v="207507032022112012"/>
    <s v="DF20227293962"/>
    <x v="34"/>
    <x v="45"/>
    <s v="AARON HUENCHUMIL"/>
    <s v="Peru #8892"/>
    <s v="La Florida"/>
    <x v="0"/>
    <s v="Cumple"/>
    <s v="Cumple"/>
    <s v="No Aplica"/>
    <s v="No Aplica"/>
    <s v="Cumple"/>
    <s v="Cumple"/>
    <s v="Si"/>
    <s v="S/N"/>
    <s v="S/N"/>
    <s v="No Aplica"/>
    <s v="No Aplica"/>
    <s v="No Aplica"/>
    <s v="Cumple"/>
    <s v="Cumple"/>
    <s v="1- Cliente se encuentra con sumistro electrico normalizado 2- Tapa de caja DAE abierta 3- Acometida trifasica en contacto con arbol, se necesita poda"/>
    <x v="1"/>
    <x v="0"/>
    <x v="2"/>
    <x v="0"/>
    <n v="0.5"/>
    <n v="0.5"/>
    <n v="0.5"/>
    <n v="0.5"/>
    <n v="0.5"/>
    <n v="0.5"/>
    <n v="0.25"/>
    <n v="0.25"/>
    <n v="0.5"/>
    <n v="0.5"/>
    <n v="0.5"/>
    <n v="1"/>
    <x v="0"/>
  </r>
  <r>
    <s v="1696658"/>
    <s v="207507032022110307"/>
    <s v="DF20227293849"/>
    <x v="34"/>
    <x v="45"/>
    <s v="AARON HUENCHUMIL"/>
    <s v="Uruguay #9474 A"/>
    <s v="La Florida"/>
    <x v="0"/>
    <s v="Cumple"/>
    <s v="Cumple"/>
    <s v="No Cumple"/>
    <s v="No Cumple"/>
    <s v="Cumple"/>
    <s v="Cumple"/>
    <s v="Si"/>
    <s v="S/N"/>
    <s v="S/N"/>
    <s v="Cumple"/>
    <s v="Cumple"/>
    <s v="Cumple"/>
    <s v="Cumple"/>
    <s v="No Cumple"/>
    <s v="1- Cliente se encuentra con servicio normalizado 2- En informe no declaran codigo ni cantidad de material utilizado, en este caso un ITM 25A"/>
    <x v="1"/>
    <x v="0"/>
    <x v="2"/>
    <x v="0"/>
    <n v="0.5"/>
    <n v="0.5"/>
    <n v="0"/>
    <n v="0"/>
    <n v="0.5"/>
    <n v="0.5"/>
    <n v="0.25"/>
    <n v="0.25"/>
    <n v="0.5"/>
    <n v="0.5"/>
    <n v="0"/>
    <n v="0.6"/>
    <x v="0"/>
  </r>
  <r>
    <s v="1699936"/>
    <s v="207608032022165839"/>
    <s v="DF20227297136"/>
    <x v="35"/>
    <x v="54"/>
    <s v="Cristobal toro"/>
    <s v="Plaza r 6776"/>
    <s v="La Florida"/>
    <x v="0"/>
    <s v="Cumple"/>
    <s v="Cumple"/>
    <s v="No Aplica"/>
    <s v="No Aplica"/>
    <s v="Cumple"/>
    <s v="Cumple"/>
    <s v="No"/>
    <s v="S/N"/>
    <s v="S/N"/>
    <s v="No Aplica"/>
    <s v="No Aplica"/>
    <s v="No Aplica"/>
    <s v="Cumple Parcialmente"/>
    <s v="Cumple Parcialmente"/>
    <s v="Fotografias poco visibles , sin moradores"/>
    <x v="1"/>
    <x v="0"/>
    <x v="2"/>
    <x v="0"/>
    <n v="0.5"/>
    <n v="0.5"/>
    <n v="0.5"/>
    <n v="0.5"/>
    <n v="0.5"/>
    <n v="0.5"/>
    <n v="0.25"/>
    <n v="0.25"/>
    <n v="0.5"/>
    <n v="0.17499999999999999"/>
    <n v="0.17499999999999999"/>
    <n v="0.87"/>
    <x v="0"/>
  </r>
  <r>
    <s v="1699927"/>
    <s v="207608032022162526"/>
    <s v="DF20227296221"/>
    <x v="35"/>
    <x v="52"/>
    <s v="Cristobal toro"/>
    <s v="Calle 4 10152"/>
    <s v="La Florida"/>
    <x v="0"/>
    <s v="Cumple"/>
    <s v="Cumple"/>
    <s v="Cumple"/>
    <s v="Cumple"/>
    <s v="Cumple"/>
    <s v="Cumple"/>
    <s v="Si"/>
    <s v="Rosa carrasco"/>
    <s v="934844650"/>
    <s v="Cumple"/>
    <s v="Cumple"/>
    <s v="Cumple"/>
    <s v="No Cumple"/>
    <s v="No Cumple"/>
    <s v="Faltan fotografias detallando trabajo , cliente no permite fotos en su domicilio"/>
    <x v="1"/>
    <x v="0"/>
    <x v="2"/>
    <x v="0"/>
    <n v="0.5"/>
    <n v="0.5"/>
    <n v="0.5"/>
    <n v="0.5"/>
    <n v="0.5"/>
    <n v="0.5"/>
    <n v="0.25"/>
    <n v="0.25"/>
    <n v="0.5"/>
    <n v="0"/>
    <n v="0"/>
    <n v="0.8"/>
    <x v="0"/>
  </r>
  <r>
    <s v="1699894"/>
    <s v="207508032022160748"/>
    <s v="DF20227294534"/>
    <x v="35"/>
    <x v="50"/>
    <s v="AARON HUENCHUMIL"/>
    <s v="Psje. Nuestra Señora de Pompey #1663"/>
    <s v="La Florida"/>
    <x v="0"/>
    <s v="Cumple"/>
    <s v="Cumple"/>
    <s v="No Aplica"/>
    <s v="No Aplica"/>
    <s v="Cumple"/>
    <s v="Cumple"/>
    <s v="No"/>
    <s v="S/N"/>
    <s v="S/N"/>
    <s v="No Aplica"/>
    <s v="No Aplica"/>
    <s v="No Aplica"/>
    <s v="Cumple"/>
    <s v="Cumple"/>
    <s v="1- Cliente no se encuentra en domicilio 2- Se encuentra arbol podado y acometidas bien templadas"/>
    <x v="1"/>
    <x v="0"/>
    <x v="2"/>
    <x v="0"/>
    <n v="0.5"/>
    <n v="0.5"/>
    <n v="0.5"/>
    <n v="0.5"/>
    <n v="0.5"/>
    <n v="0.5"/>
    <n v="0.25"/>
    <n v="0.25"/>
    <n v="0.5"/>
    <n v="0.5"/>
    <n v="0.5"/>
    <n v="1"/>
    <x v="0"/>
  </r>
  <r>
    <s v="1699889"/>
    <s v="207608032022155851"/>
    <s v="DF20227296915"/>
    <x v="35"/>
    <x v="55"/>
    <s v="Cristobal toro"/>
    <s v="Lago chungara 10449"/>
    <s v="La Florida"/>
    <x v="0"/>
    <s v="Cumple"/>
    <s v="Cumple"/>
    <s v="Cumple"/>
    <s v="Cumple"/>
    <s v="Cumple"/>
    <s v="Cumple"/>
    <s v="Si"/>
    <s v="Maria ruiz"/>
    <s v="99289855"/>
    <s v="Cumple"/>
    <s v="Cumple"/>
    <s v="Cumple"/>
    <s v="Cumple"/>
    <s v="Cumple Parcialmente"/>
    <s v="Se verifica , sin mayor observacion"/>
    <x v="1"/>
    <x v="0"/>
    <x v="2"/>
    <x v="0"/>
    <n v="0.5"/>
    <n v="0.5"/>
    <n v="0.5"/>
    <n v="0.5"/>
    <n v="0.5"/>
    <n v="0.5"/>
    <n v="0.25"/>
    <n v="0.25"/>
    <n v="0.5"/>
    <n v="0.5"/>
    <n v="0.17499999999999999"/>
    <n v="0.93500000000000005"/>
    <x v="0"/>
  </r>
  <r>
    <s v="1699657"/>
    <s v="207608032022152845"/>
    <s v="DF20227295198"/>
    <x v="35"/>
    <x v="49"/>
    <s v="Cristobal toro"/>
    <s v="Jaspe 1472 b/ 2 dpto 21"/>
    <s v="La Florida"/>
    <x v="0"/>
    <s v="Cumple"/>
    <s v="Cumple"/>
    <s v="No Aplica"/>
    <s v="No Aplica"/>
    <s v="Cumple"/>
    <s v="Cumple"/>
    <s v="No"/>
    <s v="S/N"/>
    <s v="S/N"/>
    <s v="No Aplica"/>
    <s v="No Aplica"/>
    <s v="No Aplica"/>
    <s v="No Cumple"/>
    <s v="No Cumple"/>
    <s v="Sin moradores , no se toman fotografias por sector conflictivo."/>
    <x v="1"/>
    <x v="0"/>
    <x v="2"/>
    <x v="0"/>
    <n v="0.5"/>
    <n v="0.5"/>
    <n v="0.5"/>
    <n v="0.5"/>
    <n v="0.5"/>
    <n v="0.5"/>
    <n v="0.25"/>
    <n v="0.25"/>
    <n v="0.5"/>
    <n v="0"/>
    <n v="0"/>
    <n v="0.8"/>
    <x v="0"/>
  </r>
  <r>
    <s v="1699655"/>
    <s v="207508032022152445"/>
    <s v="DF20227294056"/>
    <x v="35"/>
    <x v="45"/>
    <s v="AARON HUENCHUMIL"/>
    <s v="Calle 5 B"/>
    <s v="La Florida"/>
    <x v="0"/>
    <s v="Cumple"/>
    <s v="Cumple"/>
    <s v="No Aplica"/>
    <s v="No Aplica"/>
    <s v="Cumple"/>
    <s v="Cumple"/>
    <s v="No"/>
    <s v="S/N"/>
    <s v="S/N"/>
    <s v="No Aplica"/>
    <s v="No Aplica"/>
    <s v="No Aplica"/>
    <s v="Cumple"/>
    <s v="Cumple"/>
    <s v="1- Cliente no se encuentra en domicilio 2- Tapa de caja DAE abierta"/>
    <x v="1"/>
    <x v="0"/>
    <x v="2"/>
    <x v="0"/>
    <n v="0.5"/>
    <n v="0.5"/>
    <n v="0.5"/>
    <n v="0.5"/>
    <n v="0.5"/>
    <n v="0.5"/>
    <n v="0.25"/>
    <n v="0.25"/>
    <n v="0.5"/>
    <n v="0.5"/>
    <n v="0.5"/>
    <n v="1"/>
    <x v="0"/>
  </r>
  <r>
    <s v="1699649"/>
    <s v="207508032022151102"/>
    <s v="DF20227293429"/>
    <x v="35"/>
    <x v="25"/>
    <s v="AARON HUENCHUMIL"/>
    <s v="Calle Cinco #4535 parcela 16"/>
    <s v="La Florida"/>
    <x v="0"/>
    <s v="Cumple"/>
    <s v="Cumple"/>
    <s v="No Aplica"/>
    <s v="No Aplica"/>
    <s v="Cumple"/>
    <s v="Cumple"/>
    <s v="Si"/>
    <s v="S/N"/>
    <s v="S/N"/>
    <s v="Cumple"/>
    <s v="Cumple"/>
    <s v="Cumple"/>
    <s v="Cumple"/>
    <s v="Cumple"/>
    <s v="1- Cliente se encuentra con suministro electrico, pero por su parte aun no regulariza postacion para recibir caja medidor"/>
    <x v="1"/>
    <x v="0"/>
    <x v="2"/>
    <x v="0"/>
    <n v="0.5"/>
    <n v="0.5"/>
    <n v="0.5"/>
    <n v="0.5"/>
    <n v="0.5"/>
    <n v="0.5"/>
    <n v="0.25"/>
    <n v="0.25"/>
    <n v="0.5"/>
    <n v="0.5"/>
    <n v="0.5"/>
    <n v="1"/>
    <x v="0"/>
  </r>
  <r>
    <s v="1699648"/>
    <s v="207608032022150724"/>
    <s v="DF20227296665"/>
    <x v="35"/>
    <x v="53"/>
    <s v="Cristobal toro"/>
    <s v="Villarrica 3060"/>
    <s v="La Florida"/>
    <x v="0"/>
    <s v="Cumple"/>
    <s v="Cumple"/>
    <s v="No Aplica"/>
    <s v="No Aplica"/>
    <s v="Cumple"/>
    <s v="Cumple"/>
    <s v="No"/>
    <s v="S/N"/>
    <s v="S/N"/>
    <s v="No Aplica"/>
    <s v="No Aplica"/>
    <s v="No Aplica"/>
    <s v="Cumple"/>
    <s v="Cumple Parcialmente"/>
    <s v="Sin acceso a pasaje , cerrado."/>
    <x v="1"/>
    <x v="0"/>
    <x v="2"/>
    <x v="0"/>
    <n v="0.5"/>
    <n v="0.5"/>
    <n v="0.5"/>
    <n v="0.5"/>
    <n v="0.5"/>
    <n v="0.5"/>
    <n v="0.25"/>
    <n v="0.25"/>
    <n v="0.5"/>
    <n v="0.5"/>
    <n v="0.17499999999999999"/>
    <n v="0.93500000000000005"/>
    <x v="0"/>
  </r>
  <r>
    <s v="1699639"/>
    <s v="207608032022144855"/>
    <s v="DF20227296960"/>
    <x v="35"/>
    <x v="55"/>
    <s v="Cristobal toro"/>
    <s v="El marmol 10641"/>
    <s v="La Florida"/>
    <x v="0"/>
    <s v="Cumple"/>
    <s v="Cumple"/>
    <s v="No Cumple"/>
    <s v="No Cumple"/>
    <s v="Cumple"/>
    <s v="Cumple"/>
    <s v="Si"/>
    <s v="Nataly pereira"/>
    <s v="982700919"/>
    <s v="Cumple"/>
    <s v="Cumple"/>
    <s v="Cumple"/>
    <s v="Cumple"/>
    <s v="Cumple Parcialmente"/>
    <s v="Se le indica a cliente colocar escuadra , ya que por paso de camion se desprendio de techo y servicio de emergencia deja provisorio ."/>
    <x v="1"/>
    <x v="0"/>
    <x v="2"/>
    <x v="0"/>
    <n v="0.5"/>
    <n v="0.5"/>
    <n v="0"/>
    <n v="0"/>
    <n v="0.5"/>
    <n v="0.5"/>
    <n v="0.25"/>
    <n v="0.25"/>
    <n v="0.5"/>
    <n v="0.5"/>
    <n v="0.17499999999999999"/>
    <n v="0.63500000000000001"/>
    <x v="0"/>
  </r>
  <r>
    <s v="1699629"/>
    <s v="207508032022142631"/>
    <s v="DF20227292701"/>
    <x v="35"/>
    <x v="32"/>
    <s v="AARON HUENCHUMIL"/>
    <s v="Paseo Los Perales #3661 dpto 13"/>
    <s v="La Florida"/>
    <x v="0"/>
    <s v="Cumple"/>
    <s v="Cumple"/>
    <s v="No Aplica"/>
    <s v="No Aplica"/>
    <s v="Cumple"/>
    <s v="Cumple"/>
    <s v="No"/>
    <s v="S/N"/>
    <s v="S/N"/>
    <s v="No Aplica"/>
    <s v="No Aplica"/>
    <s v="No Aplica"/>
    <s v="Cumple"/>
    <s v="Cumple Parcialmente"/>
    <s v="1- Cliente no se encuentra en domicilio, pero si se pudo revisar ITM, el cual se encuentro en funcionamiento"/>
    <x v="1"/>
    <x v="0"/>
    <x v="2"/>
    <x v="0"/>
    <n v="0.5"/>
    <n v="0.5"/>
    <n v="0.5"/>
    <n v="0.5"/>
    <n v="0.5"/>
    <n v="0.5"/>
    <n v="0.25"/>
    <n v="0.25"/>
    <n v="0.5"/>
    <n v="0.5"/>
    <n v="0.17499999999999999"/>
    <n v="0.93500000000000005"/>
    <x v="0"/>
  </r>
  <r>
    <s v="1699621"/>
    <s v="207508032022141346"/>
    <s v="DF20227292925"/>
    <x v="35"/>
    <x v="32"/>
    <s v="AARON HUENCHUMIL"/>
    <s v="Andalien #7270 dpto 108"/>
    <s v="La Florida"/>
    <x v="0"/>
    <s v="Cumple"/>
    <s v="Cumple"/>
    <s v="No Aplica"/>
    <s v="No Aplica"/>
    <s v="Cumple"/>
    <s v="Cumple"/>
    <s v="No"/>
    <s v="S/N"/>
    <s v="S/N"/>
    <s v="No Aplica"/>
    <s v="No Aplica"/>
    <s v="No Aplica"/>
    <s v="No Cumple"/>
    <s v="No Cumple"/>
    <s v="1- Cliente no se encuentra en domicilio, pero conserje permite el acceso a shaft medidores. 2- Suministro se encuentra reestablecido"/>
    <x v="1"/>
    <x v="0"/>
    <x v="2"/>
    <x v="0"/>
    <n v="0.5"/>
    <n v="0.5"/>
    <n v="0.5"/>
    <n v="0.5"/>
    <n v="0.5"/>
    <n v="0.5"/>
    <n v="0.25"/>
    <n v="0.25"/>
    <n v="0.5"/>
    <n v="0"/>
    <n v="0"/>
    <n v="0.8"/>
    <x v="0"/>
  </r>
  <r>
    <s v="1699619"/>
    <s v="207608032022141419"/>
    <s v="DF20227296694"/>
    <x v="35"/>
    <x v="53"/>
    <s v="Cristobal toro"/>
    <s v="Peralillo 8398"/>
    <s v="La Florida"/>
    <x v="0"/>
    <s v="Cumple"/>
    <s v="Cumple"/>
    <s v="No Aplica"/>
    <s v="No Aplica"/>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699445"/>
    <s v="207608032022134152"/>
    <s v="DF20227296808"/>
    <x v="35"/>
    <x v="55"/>
    <s v="Cristobal toro"/>
    <s v="Macul alto 6228"/>
    <s v="La Florida"/>
    <x v="0"/>
    <s v="Cumple"/>
    <s v="Cumple"/>
    <s v="No Aplica"/>
    <s v="No Aplica"/>
    <s v="Cumple"/>
    <s v="Cumple"/>
    <s v="Si"/>
    <s v="Monica salas"/>
    <s v="942232935"/>
    <s v="Cumple"/>
    <s v="Cumple"/>
    <s v="Cumple"/>
    <s v="Cumple"/>
    <s v="Cumple Parcialmente"/>
    <s v="Se verifica , sin mayor observacion"/>
    <x v="1"/>
    <x v="0"/>
    <x v="2"/>
    <x v="0"/>
    <n v="0.5"/>
    <n v="0.5"/>
    <n v="0.5"/>
    <n v="0.5"/>
    <n v="0.5"/>
    <n v="0.5"/>
    <n v="0.25"/>
    <n v="0.25"/>
    <n v="0.5"/>
    <n v="0.5"/>
    <n v="0.17499999999999999"/>
    <n v="0.93500000000000005"/>
    <x v="0"/>
  </r>
  <r>
    <s v="1699175"/>
    <s v="207508032022132428"/>
    <s v="DF20227293349"/>
    <x v="35"/>
    <x v="25"/>
    <s v="AARON HUENCHUMIL"/>
    <s v="San Esteban #7287A depto 32"/>
    <s v="La Florida"/>
    <x v="0"/>
    <s v="Cumple"/>
    <s v="Cumple"/>
    <s v="Cumple"/>
    <s v="Cumple"/>
    <s v="Cumple"/>
    <s v="Cumple"/>
    <s v="Si"/>
    <s v="S/N"/>
    <s v="S/N"/>
    <s v="Cumple"/>
    <s v="Cumple"/>
    <s v="Cumple"/>
    <s v="Cumple"/>
    <s v="Cumple"/>
    <s v="1- Cliente se encuentea con suministro normalizado y sin intermitencias"/>
    <x v="1"/>
    <x v="0"/>
    <x v="2"/>
    <x v="0"/>
    <n v="0.5"/>
    <n v="0.5"/>
    <n v="0.5"/>
    <n v="0.5"/>
    <n v="0.5"/>
    <n v="0.5"/>
    <n v="0.25"/>
    <n v="0.25"/>
    <n v="0.5"/>
    <n v="0.5"/>
    <n v="0.5"/>
    <n v="1"/>
    <x v="0"/>
  </r>
  <r>
    <s v="1699164"/>
    <s v="207608032022131501"/>
    <s v="DF20227296369"/>
    <x v="35"/>
    <x v="52"/>
    <s v="Cristobal toro"/>
    <s v="Los sauces 4005"/>
    <s v="La Florida"/>
    <x v="0"/>
    <s v="Cumple"/>
    <s v="Cumple"/>
    <s v="No Aplica"/>
    <s v="No Aplica"/>
    <s v="Cumple"/>
    <s v="Cumple"/>
    <s v="Si"/>
    <s v="S/N"/>
    <s v="S/N"/>
    <s v="No Aplica"/>
    <s v="No Aplica"/>
    <s v="No Aplica"/>
    <s v="Cumple"/>
    <s v="Cumple Parcialmente"/>
    <s v="Cliente indica problema externo , sector sin luz , ella solo llamo , no entrega datos"/>
    <x v="1"/>
    <x v="0"/>
    <x v="2"/>
    <x v="0"/>
    <n v="0.5"/>
    <n v="0.5"/>
    <n v="0.5"/>
    <n v="0.5"/>
    <n v="0.5"/>
    <n v="0.5"/>
    <n v="0.25"/>
    <n v="0.25"/>
    <n v="0.5"/>
    <n v="0.5"/>
    <n v="0.17499999999999999"/>
    <n v="0.93500000000000005"/>
    <x v="0"/>
  </r>
  <r>
    <s v="1699026"/>
    <s v="207608032022125239"/>
    <s v="DF20227296623"/>
    <x v="35"/>
    <x v="53"/>
    <s v="Cristobal toro"/>
    <s v="Las clarisas 2114"/>
    <s v="La Florida"/>
    <x v="0"/>
    <s v="Cumple"/>
    <s v="Cumple"/>
    <s v="No Aplica"/>
    <s v="No Aplica"/>
    <s v="Cumple"/>
    <s v="Cumple"/>
    <s v="No"/>
    <s v="S/N"/>
    <s v="S/N"/>
    <s v="No Aplica"/>
    <s v="No Aplica"/>
    <s v="No Aplica"/>
    <s v="No Cumple"/>
    <s v="No Cumple"/>
    <s v="Faltan fotografias detalladas , sin moradores"/>
    <x v="1"/>
    <x v="0"/>
    <x v="2"/>
    <x v="0"/>
    <n v="0.5"/>
    <n v="0.5"/>
    <n v="0.5"/>
    <n v="0.5"/>
    <n v="0.5"/>
    <n v="0.5"/>
    <n v="0.25"/>
    <n v="0.25"/>
    <n v="0.5"/>
    <n v="0"/>
    <n v="0"/>
    <n v="0.8"/>
    <x v="0"/>
  </r>
  <r>
    <s v="1699020"/>
    <s v="207508032022123659"/>
    <s v="DF20227293602"/>
    <x v="35"/>
    <x v="25"/>
    <s v="AARON HUENCHUMIL"/>
    <s v="Choapa # 1259"/>
    <s v="La Florida"/>
    <x v="0"/>
    <s v="Cumple"/>
    <s v="Cumple"/>
    <s v="No Cumple"/>
    <s v="No Cumple"/>
    <s v="Cumple"/>
    <s v="Cumple"/>
    <s v="Si"/>
    <s v="Cecilia Catalan"/>
    <s v="S/N"/>
    <s v="Cumple"/>
    <s v="Cumple"/>
    <s v="Cumple"/>
    <s v="Cumple"/>
    <s v="Cumple"/>
    <s v="1- Cliente se encuentra con suministro electrico regularizado 2- En informe cuadrilla no declara codigo y cantidad de material utilizado, solo describe el uso de este. 3- Solucion que dieron tecnicos se aprecia muy cerca de perfiles metalicos del techo de cliente, riesgo electrico."/>
    <x v="1"/>
    <x v="0"/>
    <x v="2"/>
    <x v="0"/>
    <n v="0.5"/>
    <n v="0.5"/>
    <n v="0"/>
    <n v="0"/>
    <n v="0.5"/>
    <n v="0.5"/>
    <n v="0.25"/>
    <n v="0.25"/>
    <n v="0.5"/>
    <n v="0.5"/>
    <n v="0.5"/>
    <n v="0.7"/>
    <x v="0"/>
  </r>
  <r>
    <s v="1699007"/>
    <s v="207508032022120140"/>
    <s v="DF20227293417"/>
    <x v="35"/>
    <x v="25"/>
    <s v="AARON HUENCHUMIL"/>
    <s v="Av. Americo Vespucio #8737"/>
    <s v="La Florida"/>
    <x v="0"/>
    <s v="Cumple"/>
    <s v="Cumple"/>
    <s v="No Aplica"/>
    <s v="No Aplica"/>
    <s v="Cumple"/>
    <s v="Cumple"/>
    <s v="Si"/>
    <s v="S/N"/>
    <s v="S/N"/>
    <s v="Cumple"/>
    <s v="Cumple"/>
    <s v="Cumple"/>
    <s v="Cumple"/>
    <s v="Cumple"/>
    <s v="1- Cliente confirma que suministro electrico se encuentra normalizado"/>
    <x v="1"/>
    <x v="0"/>
    <x v="2"/>
    <x v="0"/>
    <n v="0.5"/>
    <n v="0.5"/>
    <n v="0.5"/>
    <n v="0.5"/>
    <n v="0.5"/>
    <n v="0.5"/>
    <n v="0.25"/>
    <n v="0.25"/>
    <n v="0.5"/>
    <n v="0.5"/>
    <n v="0.5"/>
    <n v="1"/>
    <x v="0"/>
  </r>
  <r>
    <s v="1698998"/>
    <s v="207508032022114343"/>
    <s v="DF20227293414"/>
    <x v="35"/>
    <x v="25"/>
    <s v="AARON HUENCHUMIL"/>
    <s v="Chillan #8546"/>
    <s v="La Florida"/>
    <x v="0"/>
    <s v="Cumple"/>
    <s v="Cumple"/>
    <s v="No Aplica"/>
    <s v="No Aplica"/>
    <s v="Cumple"/>
    <s v="Cumple"/>
    <s v="Si"/>
    <s v="S/N"/>
    <s v="S/N"/>
    <s v="Cumple"/>
    <s v="Cumple"/>
    <s v="Cumple"/>
    <s v="Cumple"/>
    <s v="Cumple"/>
    <s v="1- Cliente confirma suministro electrico regularizado"/>
    <x v="1"/>
    <x v="0"/>
    <x v="2"/>
    <x v="0"/>
    <n v="0.5"/>
    <n v="0.5"/>
    <n v="0.5"/>
    <n v="0.5"/>
    <n v="0.5"/>
    <n v="0.5"/>
    <n v="0.25"/>
    <n v="0.25"/>
    <n v="0.5"/>
    <n v="0.5"/>
    <n v="0.5"/>
    <n v="1"/>
    <x v="0"/>
  </r>
  <r>
    <s v="1698958"/>
    <s v="207508032022112852"/>
    <s v="DF20227292758"/>
    <x v="35"/>
    <x v="32"/>
    <s v="AARON HUENCHUMIL"/>
    <s v="Williams King #8482"/>
    <s v="La Florida"/>
    <x v="0"/>
    <s v="Cumple"/>
    <s v="Cumple"/>
    <s v="No Aplica"/>
    <s v="No Aplica"/>
    <s v="Cumple"/>
    <s v="Cumple"/>
    <s v="No"/>
    <s v="S/N"/>
    <s v="S/N"/>
    <s v="No Aplica"/>
    <s v="No Aplica"/>
    <s v="No Aplica"/>
    <s v="Cumple"/>
    <s v="Cumple"/>
    <s v="1- Cliente no se encuentra en domicilio 2- Acometida esta bien templada"/>
    <x v="1"/>
    <x v="0"/>
    <x v="2"/>
    <x v="0"/>
    <n v="0.5"/>
    <n v="0.5"/>
    <n v="0.5"/>
    <n v="0.5"/>
    <n v="0.5"/>
    <n v="0.5"/>
    <n v="0.25"/>
    <n v="0.25"/>
    <n v="0.5"/>
    <n v="0.5"/>
    <n v="0.5"/>
    <n v="1"/>
    <x v="0"/>
  </r>
  <r>
    <s v="1698706"/>
    <s v="207508032022111221"/>
    <s v="DF20227292281"/>
    <x v="35"/>
    <x v="41"/>
    <s v="AARON HUENCHUMIL"/>
    <s v="Av. Vicuña Mackenna #9124"/>
    <s v="La Florida"/>
    <x v="0"/>
    <s v="Cumple"/>
    <s v="Cumple"/>
    <s v="No Cumple"/>
    <s v="No Cumple"/>
    <s v="Cumple"/>
    <s v="Cumple"/>
    <s v="No"/>
    <s v="S/N"/>
    <s v="S/N"/>
    <s v="No Aplica"/>
    <s v="No Aplica"/>
    <s v="No Aplica"/>
    <s v="Cumple"/>
    <s v="Cumple"/>
    <s v="1- Direccion asociada a incidencia corresponde a local comercial y se encuentra cerrado 2- En informe de cuadrilla no declara material utilizado, solo describe su uso"/>
    <x v="1"/>
    <x v="0"/>
    <x v="2"/>
    <x v="0"/>
    <n v="0.5"/>
    <n v="0.5"/>
    <n v="0"/>
    <n v="0"/>
    <n v="0.5"/>
    <n v="0.5"/>
    <n v="0.25"/>
    <n v="0.25"/>
    <n v="0.5"/>
    <n v="0.5"/>
    <n v="0.5"/>
    <n v="0.7"/>
    <x v="0"/>
  </r>
  <r>
    <s v="1698699"/>
    <s v="207508032022105631"/>
    <s v="DF20227292724"/>
    <x v="35"/>
    <x v="32"/>
    <s v="AARON HUENCHUMIL"/>
    <s v="San Cristobal Cuatro #580"/>
    <s v="La Florida"/>
    <x v="0"/>
    <s v="Cumple"/>
    <s v="Cumple"/>
    <s v="No Aplica"/>
    <s v="No Aplica"/>
    <s v="Cumple"/>
    <s v="Cumple"/>
    <s v="Si"/>
    <s v="S/N"/>
    <s v="S/N"/>
    <s v="Cumple"/>
    <s v="Cumple"/>
    <s v="Cumple"/>
    <s v="Cumple"/>
    <s v="Cumple"/>
    <s v="1- Cliente confirma sumistro electrico regularizado"/>
    <x v="1"/>
    <x v="0"/>
    <x v="2"/>
    <x v="0"/>
    <n v="0.5"/>
    <n v="0.5"/>
    <n v="0.5"/>
    <n v="0.5"/>
    <n v="0.5"/>
    <n v="0.5"/>
    <n v="0.25"/>
    <n v="0.25"/>
    <n v="0.5"/>
    <n v="0.5"/>
    <n v="0.5"/>
    <n v="1"/>
    <x v="0"/>
  </r>
  <r>
    <s v="1698691"/>
    <s v="207508032022103720"/>
    <s v="DF20227294437"/>
    <x v="35"/>
    <x v="50"/>
    <s v="AARON HUENCHUMIL"/>
    <s v="Pasaje Uno #942"/>
    <s v="La Florida"/>
    <x v="0"/>
    <s v="Cumple"/>
    <s v="Cumple"/>
    <s v="No Aplica"/>
    <s v="No Aplica"/>
    <s v="Cumple"/>
    <s v="Cumple"/>
    <s v="No"/>
    <s v="S/N"/>
    <s v="S/N"/>
    <s v="No Aplica"/>
    <s v="No Aplica"/>
    <s v="No Aplica"/>
    <s v="Cumple"/>
    <s v="Cumple"/>
    <s v="1- Cliente no se encuentra en domicilio, pero vecinos del sector confirman que luminarias publicas estan operativas"/>
    <x v="1"/>
    <x v="0"/>
    <x v="2"/>
    <x v="0"/>
    <n v="0.5"/>
    <n v="0.5"/>
    <n v="0.5"/>
    <n v="0.5"/>
    <n v="0.5"/>
    <n v="0.5"/>
    <n v="0.25"/>
    <n v="0.25"/>
    <n v="0.5"/>
    <n v="0.5"/>
    <n v="0.5"/>
    <n v="1"/>
    <x v="0"/>
  </r>
  <r>
    <s v="1702100"/>
    <s v="207609032022164839"/>
    <s v="DF20227298362"/>
    <x v="36"/>
    <x v="56"/>
    <s v="Cristobal toro"/>
    <s v="Marchiguas 7701"/>
    <s v="La Florida"/>
    <x v="0"/>
    <s v="Cumple"/>
    <s v="Cumple"/>
    <s v="Cumple"/>
    <s v="Cumple"/>
    <s v="Cumple"/>
    <s v="Cumple"/>
    <s v="No"/>
    <s v="S/N"/>
    <s v="S/N"/>
    <s v="No Aplica"/>
    <s v="No Aplica"/>
    <s v="No Aplica"/>
    <s v="Cumple"/>
    <s v="Cumple"/>
    <s v="Pasaje sin acceso , sin moradores , se llama por citofono y no contestan"/>
    <x v="1"/>
    <x v="0"/>
    <x v="2"/>
    <x v="0"/>
    <n v="0.5"/>
    <n v="0.5"/>
    <n v="0.5"/>
    <n v="0.5"/>
    <n v="0.5"/>
    <n v="0.5"/>
    <n v="0.25"/>
    <n v="0.25"/>
    <n v="0.5"/>
    <n v="0.5"/>
    <n v="0.5"/>
    <n v="1"/>
    <x v="0"/>
  </r>
  <r>
    <s v="1701781"/>
    <s v="207609032022161913"/>
    <s v="DF20227298740"/>
    <x v="36"/>
    <x v="57"/>
    <s v="Cristobal toro"/>
    <s v="Antofagasta 3450"/>
    <s v="La Florida"/>
    <x v="0"/>
    <s v="Cumple"/>
    <s v="Cumple"/>
    <s v="No Cumple"/>
    <s v="No Cumple"/>
    <s v="Cumple"/>
    <s v="Cumple"/>
    <s v="Si"/>
    <s v="S/N"/>
    <s v="S/N"/>
    <s v="No Aplica"/>
    <s v="No Aplica"/>
    <s v="No Aplica"/>
    <s v="Cumple"/>
    <s v="Cumple Parcialmente"/>
    <s v="Cliente no quiere entregar datos personales . Sin mayor observacion"/>
    <x v="1"/>
    <x v="0"/>
    <x v="2"/>
    <x v="0"/>
    <n v="0.5"/>
    <n v="0.5"/>
    <n v="0"/>
    <n v="0"/>
    <n v="0.5"/>
    <n v="0.5"/>
    <n v="0.25"/>
    <n v="0.25"/>
    <n v="0.5"/>
    <n v="0.5"/>
    <n v="0.17499999999999999"/>
    <n v="0.63500000000000001"/>
    <x v="0"/>
  </r>
  <r>
    <s v="1701759"/>
    <s v="207609032022145748"/>
    <s v="DF20227297938"/>
    <x v="36"/>
    <x v="56"/>
    <s v="Cristobal toro"/>
    <s v="San esteban 1671 h dpto 33"/>
    <s v="La Florida"/>
    <x v="0"/>
    <s v="Cumple"/>
    <s v="Cumple"/>
    <s v="No Aplica"/>
    <s v="No Aplica"/>
    <s v="Cumple"/>
    <s v="Cumple"/>
    <s v="No"/>
    <s v="S/N"/>
    <s v="S/N"/>
    <s v="No Aplica"/>
    <s v="No Aplica"/>
    <s v="No Aplica"/>
    <s v="No Cumple"/>
    <s v="No Cumple"/>
    <s v="Sin moradores , se considera sector conflictivo"/>
    <x v="1"/>
    <x v="0"/>
    <x v="2"/>
    <x v="0"/>
    <n v="0.5"/>
    <n v="0.5"/>
    <n v="0.5"/>
    <n v="0.5"/>
    <n v="0.5"/>
    <n v="0.5"/>
    <n v="0.25"/>
    <n v="0.25"/>
    <n v="0.5"/>
    <n v="0"/>
    <n v="0"/>
    <n v="0.8"/>
    <x v="0"/>
  </r>
  <r>
    <s v="1701752"/>
    <s v="207609032022144354"/>
    <s v="DF20227297536"/>
    <x v="36"/>
    <x v="54"/>
    <s v="Cristobal toro"/>
    <s v="Santa julia 196"/>
    <s v="La Florida"/>
    <x v="0"/>
    <s v="Cumple"/>
    <s v="Cumple"/>
    <s v="No Aplica"/>
    <s v="No Aplica"/>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701744"/>
    <s v="207609032022142236"/>
    <s v="DF20227297516"/>
    <x v="36"/>
    <x v="54"/>
    <s v="Cristobal toro"/>
    <s v="Santa raquel 10049"/>
    <s v="La Florida"/>
    <x v="0"/>
    <s v="Cumple"/>
    <s v="Cumple"/>
    <s v="No Aplica"/>
    <s v="No Aplica"/>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701731"/>
    <s v="207609032022134256"/>
    <s v="DF20227297617"/>
    <x v="36"/>
    <x v="54"/>
    <s v="Cristobal toro"/>
    <s v="La semilla 2176"/>
    <s v="La Florida"/>
    <x v="0"/>
    <s v="Cumple"/>
    <s v="Cumple"/>
    <s v="Cumple"/>
    <s v="Cumple"/>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701701"/>
    <s v="207609032022131228"/>
    <s v="DF20227297895"/>
    <x v="36"/>
    <x v="56"/>
    <s v="Cristobal toro"/>
    <s v="La llanura 8941"/>
    <s v="La Florida"/>
    <x v="0"/>
    <s v="Cumple"/>
    <s v="Cumple"/>
    <s v="No Aplica"/>
    <s v="No Aplica"/>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703614"/>
    <s v="207610032022165144"/>
    <s v="DF20227299311"/>
    <x v="37"/>
    <x v="58"/>
    <s v="Cristobal toro"/>
    <s v="Los recuerdos 3897"/>
    <s v="La Florida"/>
    <x v="0"/>
    <s v="Cumple"/>
    <s v="Cumple"/>
    <s v="No Aplica"/>
    <s v="No Aplica"/>
    <s v="Cumple"/>
    <s v="Cumple"/>
    <s v="No"/>
    <s v="S/N"/>
    <s v="S/N"/>
    <s v="No Aplica"/>
    <s v="No Aplica"/>
    <s v="No Aplica"/>
    <s v="No Cumple"/>
    <s v="Cumple Parcialmente"/>
    <s v="Faltan fotografias , mas detalle , sin moradores"/>
    <x v="1"/>
    <x v="0"/>
    <x v="2"/>
    <x v="0"/>
    <n v="0.5"/>
    <n v="0.5"/>
    <n v="0.5"/>
    <n v="0.5"/>
    <n v="0.5"/>
    <n v="0.5"/>
    <n v="0.25"/>
    <n v="0.25"/>
    <n v="0.5"/>
    <n v="0"/>
    <n v="0.17499999999999999"/>
    <n v="0.83500000000000008"/>
    <x v="0"/>
  </r>
  <r>
    <s v="1703596"/>
    <s v="207610032022163023"/>
    <s v="DF20227298924"/>
    <x v="37"/>
    <x v="57"/>
    <s v="Cristobal toro"/>
    <s v="Santa raquel 8364"/>
    <s v="La Florida"/>
    <x v="0"/>
    <s v="Cumple"/>
    <s v="Cumple"/>
    <s v="Cumple"/>
    <s v="Cumple"/>
    <s v="Cumple"/>
    <s v="Cumple"/>
    <s v="Si"/>
    <s v="Maria inez ponce"/>
    <s v="98644898"/>
    <s v="Cumple"/>
    <s v="Cumple"/>
    <s v="Cumple"/>
    <s v="Cumple"/>
    <s v="Cumple"/>
    <s v="Se verifica , sin mayor observacion"/>
    <x v="1"/>
    <x v="0"/>
    <x v="2"/>
    <x v="0"/>
    <n v="0.5"/>
    <n v="0.5"/>
    <n v="0.5"/>
    <n v="0.5"/>
    <n v="0.5"/>
    <n v="0.5"/>
    <n v="0.25"/>
    <n v="0.25"/>
    <n v="0.5"/>
    <n v="0.5"/>
    <n v="0.5"/>
    <n v="1"/>
    <x v="0"/>
  </r>
  <r>
    <s v="1703553"/>
    <s v="207610032022145421"/>
    <s v="DF20227299352"/>
    <x v="37"/>
    <x v="57"/>
    <s v="Cristobal toro"/>
    <s v="Walker martinez 1840"/>
    <s v="La Florida"/>
    <x v="0"/>
    <s v="Cumple"/>
    <s v="Cumple"/>
    <s v="No Aplica"/>
    <s v="No Aplica"/>
    <s v="Cumple"/>
    <s v="Cumple"/>
    <s v="No"/>
    <s v="S/N"/>
    <s v="S/N"/>
    <s v="No Aplica"/>
    <s v="No Aplica"/>
    <s v="No Aplica"/>
    <s v="Cumple"/>
    <s v="Cumple"/>
    <s v="Sin moradores , local  comercial cerrado"/>
    <x v="1"/>
    <x v="0"/>
    <x v="2"/>
    <x v="0"/>
    <n v="0.5"/>
    <n v="0.5"/>
    <n v="0.5"/>
    <n v="0.5"/>
    <n v="0.5"/>
    <n v="0.5"/>
    <n v="0.25"/>
    <n v="0.25"/>
    <n v="0.5"/>
    <n v="0.5"/>
    <n v="0.5"/>
    <n v="1"/>
    <x v="0"/>
  </r>
  <r>
    <s v="1703545"/>
    <s v="207610032022144034"/>
    <s v="DF20227291535"/>
    <x v="37"/>
    <x v="43"/>
    <s v="Cristobal toro"/>
    <s v="Central 7290"/>
    <s v="La Florida"/>
    <x v="0"/>
    <s v="Cumple"/>
    <s v="Cumple"/>
    <s v="No Aplica"/>
    <s v="No Aplica"/>
    <s v="Cumple"/>
    <s v="Cumple"/>
    <s v="No"/>
    <s v="S/N"/>
    <s v="S/N"/>
    <s v="No Aplica"/>
    <s v="No Aplica"/>
    <s v="No Aplica"/>
    <s v="Cumple"/>
    <s v="No Cumple"/>
    <s v="Sin moradores , sin mayor observacion"/>
    <x v="1"/>
    <x v="0"/>
    <x v="2"/>
    <x v="0"/>
    <n v="0.5"/>
    <n v="0.5"/>
    <n v="0.5"/>
    <n v="0.5"/>
    <n v="0.5"/>
    <n v="0.5"/>
    <n v="0.25"/>
    <n v="0.25"/>
    <n v="0.5"/>
    <n v="0.5"/>
    <n v="0"/>
    <n v="0.9"/>
    <x v="0"/>
  </r>
  <r>
    <s v="1703532"/>
    <s v="207610032022134950"/>
    <s v="DF20227305897"/>
    <x v="37"/>
    <x v="59"/>
    <s v="Cristobal toro"/>
    <s v="Simon bolivar  3679"/>
    <s v="Ñuñoa"/>
    <x v="0"/>
    <s v="Cumple"/>
    <s v="Cumple"/>
    <s v="Cumple"/>
    <s v="Cumple"/>
    <s v="Cumple"/>
    <s v="Cumple"/>
    <s v="Si"/>
    <s v="Ingeberg moreno"/>
    <s v="944664402"/>
    <s v="Cumple"/>
    <s v="Cumple"/>
    <s v="Cumple"/>
    <s v="Cumple"/>
    <s v="Cumple"/>
    <s v="Siendo las 11.45  hrs. Del dia 8.03.2022 , llega cuadrilla de emergencia a domicilio detallado , posteriormente visualizaron problema para poder darle solucion y dejar posteriormente a cliente con suministro , cuando alrededor de las 12.10 hrs mas menos cliente se percata que a una persona de la cuadrilla se le cae unas ramas encima del cuerpo especificamente , segun cliente , entre cabeza y espalda , provocandole a supervisor dolor y molestia en zonas corporales señaladas lo que conlleva a indicarle a cliente que llamaran a otra cuadrilla para terminar trabajo señalado en domicilio , personal de emergencia se retira aprox . 13.00 hrs . A la espera de 2da cuadrilla . La cual llega y realiza trabajos provisorios , dejando a cliente con suministro ."/>
    <x v="2"/>
    <x v="0"/>
    <x v="2"/>
    <x v="0"/>
    <n v="0.5"/>
    <n v="0.5"/>
    <n v="0.5"/>
    <n v="0.5"/>
    <n v="0.5"/>
    <n v="0.5"/>
    <n v="0.25"/>
    <n v="0.25"/>
    <n v="0.5"/>
    <n v="0.5"/>
    <n v="0.5"/>
    <n v="1"/>
    <x v="0"/>
  </r>
  <r>
    <s v="1706236"/>
    <s v="207611032022155107"/>
    <s v="DF20227299093"/>
    <x v="38"/>
    <x v="57"/>
    <s v="Cristobal toro"/>
    <s v="Pasaje 56 8676"/>
    <s v="La Florida"/>
    <x v="0"/>
    <s v="Cumple"/>
    <s v="Cumple"/>
    <s v="No Aplica"/>
    <s v="No Aplica"/>
    <s v="Cumple"/>
    <s v="Cumple"/>
    <s v="No"/>
    <s v="S/N"/>
    <s v="S/N"/>
    <s v="No Aplica"/>
    <s v="No Aplica"/>
    <s v="No Aplica"/>
    <s v="Cumple"/>
    <s v="Cumple Parcialmente"/>
    <s v="Sin moradores , sector hostil , no se toman fotografias por precaucion"/>
    <x v="1"/>
    <x v="0"/>
    <x v="2"/>
    <x v="0"/>
    <n v="0.5"/>
    <n v="0.5"/>
    <n v="0.5"/>
    <n v="0.5"/>
    <n v="0.5"/>
    <n v="0.5"/>
    <n v="0.25"/>
    <n v="0.25"/>
    <n v="0.5"/>
    <n v="0.5"/>
    <n v="0.17499999999999999"/>
    <n v="0.93500000000000005"/>
    <x v="0"/>
  </r>
  <r>
    <s v="1706190"/>
    <s v="207511032022144210"/>
    <s v="DF20227296247"/>
    <x v="38"/>
    <x v="52"/>
    <s v="AARON HUENCHUMIL"/>
    <s v="Pasaje cinco #1417"/>
    <s v="La Florida"/>
    <x v="0"/>
    <s v="Cumple"/>
    <s v="Cumple"/>
    <s v="No Aplica"/>
    <s v="No Aplica"/>
    <s v="Cumple"/>
    <s v="Cumple"/>
    <s v="No"/>
    <s v="S/N"/>
    <s v="S/N"/>
    <s v="No Aplica"/>
    <s v="No Aplica"/>
    <s v="No Aplica"/>
    <s v="Cumple"/>
    <s v="Cumple"/>
    <s v="1- Cliente no se encuentra en domicilio 2- Caja DAE sin tapa 3- Direccion correcta es EL PARRON #1417"/>
    <x v="1"/>
    <x v="0"/>
    <x v="2"/>
    <x v="0"/>
    <n v="0.5"/>
    <n v="0.5"/>
    <n v="0.5"/>
    <n v="0.5"/>
    <n v="0.5"/>
    <n v="0.5"/>
    <n v="0.25"/>
    <n v="0.25"/>
    <n v="0.5"/>
    <n v="0.5"/>
    <n v="0.5"/>
    <n v="1"/>
    <x v="0"/>
  </r>
  <r>
    <s v="1706175"/>
    <s v="207511032022141002"/>
    <s v="DF20227290133"/>
    <x v="38"/>
    <x v="39"/>
    <s v="AARON HUENCHUMIL"/>
    <s v="Av. Vicuña Mackenna #5862 dpto 511"/>
    <s v="La Florida"/>
    <x v="0"/>
    <s v="Cumple"/>
    <s v="Cumple"/>
    <s v="No Aplica"/>
    <s v="No Aplica"/>
    <s v="Cumple"/>
    <s v="Cumple"/>
    <s v="No"/>
    <s v="S/N"/>
    <s v="S/N"/>
    <s v="No Aplica"/>
    <s v="No Aplica"/>
    <s v="No Aplica"/>
    <s v="Cumple"/>
    <s v="Cumple"/>
    <s v="1- Cliente no se encuentra en domicilio, pero conserje permite acceso a shaft electrico y se confirma suministro electrico operativo para dpto 511"/>
    <x v="1"/>
    <x v="0"/>
    <x v="2"/>
    <x v="0"/>
    <n v="0.5"/>
    <n v="0.5"/>
    <n v="0.5"/>
    <n v="0.5"/>
    <n v="0.5"/>
    <n v="0.5"/>
    <n v="0.25"/>
    <n v="0.25"/>
    <n v="0.5"/>
    <n v="0.5"/>
    <n v="0.5"/>
    <n v="1"/>
    <x v="0"/>
  </r>
  <r>
    <s v="1706153"/>
    <s v="207611032022135313"/>
    <s v="DF20227298801"/>
    <x v="38"/>
    <x v="57"/>
    <s v="Cristobal toro"/>
    <s v="Pasaje 2 poniente 138"/>
    <s v="La Florida"/>
    <x v="0"/>
    <s v="Cumple"/>
    <s v="Cumple"/>
    <s v="Cumple"/>
    <s v="Cumple"/>
    <s v="Cumple"/>
    <s v="Cumple"/>
    <s v="No"/>
    <s v="S/N"/>
    <s v="S/N"/>
    <s v="No Aplica"/>
    <s v="No Aplica"/>
    <s v="No Aplica"/>
    <s v="Cumple"/>
    <s v="Cumple"/>
    <s v="Sin moradores , sin mayor observacion"/>
    <x v="1"/>
    <x v="0"/>
    <x v="2"/>
    <x v="0"/>
    <n v="0.5"/>
    <n v="0.5"/>
    <n v="0.5"/>
    <n v="0.5"/>
    <n v="0.5"/>
    <n v="0.5"/>
    <n v="0.25"/>
    <n v="0.25"/>
    <n v="0.5"/>
    <n v="0.5"/>
    <n v="0.5"/>
    <n v="1"/>
    <x v="0"/>
  </r>
  <r>
    <s v="1705910"/>
    <s v="207511032022134250"/>
    <s v="DF20227296443"/>
    <x v="38"/>
    <x v="52"/>
    <s v="AARON HUENCHUMIL"/>
    <s v="La Viña #6557"/>
    <s v="La Florida"/>
    <x v="0"/>
    <s v="Cumple"/>
    <s v="Cumple"/>
    <s v="No Aplica"/>
    <s v="No Aplica"/>
    <s v="Cumple"/>
    <s v="Cumple"/>
    <s v="Si"/>
    <s v="S/N"/>
    <s v="S/N"/>
    <s v="No Aplica"/>
    <s v="No Aplica"/>
    <s v="Cumple"/>
    <s v="Cumple"/>
    <s v="Cumple"/>
    <s v="1- Cliente confirma que suministro electrico se encuentra normalizado."/>
    <x v="1"/>
    <x v="0"/>
    <x v="2"/>
    <x v="0"/>
    <n v="0.5"/>
    <n v="0.5"/>
    <n v="0.5"/>
    <n v="0.5"/>
    <n v="0.5"/>
    <n v="0.5"/>
    <n v="0.25"/>
    <n v="0.25"/>
    <n v="0.5"/>
    <n v="0.5"/>
    <n v="0.5"/>
    <n v="1"/>
    <x v="0"/>
  </r>
  <r>
    <s v="1705897"/>
    <s v="207611032022132001"/>
    <s v="DF20227299095"/>
    <x v="38"/>
    <x v="57"/>
    <s v="Cristobal toro"/>
    <s v="Colombia 2 9561"/>
    <s v="La Florida"/>
    <x v="0"/>
    <s v="Cumple"/>
    <s v="Cumple"/>
    <s v="No Aplica"/>
    <s v="No Aplica"/>
    <s v="Cumple"/>
    <s v="Cumple"/>
    <s v="No"/>
    <s v="S/N"/>
    <s v="S/N"/>
    <s v="No Aplica"/>
    <s v="No Aplica"/>
    <s v="No Aplica"/>
    <s v="Cumple"/>
    <s v="Cumple Parcialmente"/>
    <s v="Sin moradores , sin mayor observacion"/>
    <x v="1"/>
    <x v="0"/>
    <x v="2"/>
    <x v="0"/>
    <n v="0.5"/>
    <n v="0.5"/>
    <n v="0.5"/>
    <n v="0.5"/>
    <n v="0.5"/>
    <n v="0.5"/>
    <n v="0.25"/>
    <n v="0.25"/>
    <n v="0.5"/>
    <n v="0.5"/>
    <n v="0.17499999999999999"/>
    <n v="0.93500000000000005"/>
    <x v="0"/>
  </r>
  <r>
    <s v="1705817"/>
    <s v="207511032022130213"/>
    <s v="DF20227296354"/>
    <x v="38"/>
    <x v="52"/>
    <s v="AARON HUENCHUMIL"/>
    <s v="Los Jasmines #6789"/>
    <s v="Peñalolén"/>
    <x v="0"/>
    <s v="Cumple"/>
    <s v="Cumple"/>
    <s v="No Aplica"/>
    <s v="No Aplica"/>
    <s v="Cumple"/>
    <s v="Cumple"/>
    <s v="No"/>
    <s v="S/N"/>
    <s v="S/N"/>
    <s v="No Aplica"/>
    <s v="No Aplica"/>
    <s v="No Aplica"/>
    <s v="Cumple"/>
    <s v="Cumple"/>
    <s v="1- Cliente no se encuentra en domicilio 2- Acometida se ve en buen estado y bien templada"/>
    <x v="1"/>
    <x v="0"/>
    <x v="2"/>
    <x v="0"/>
    <n v="0.5"/>
    <n v="0.5"/>
    <n v="0.5"/>
    <n v="0.5"/>
    <n v="0.5"/>
    <n v="0.5"/>
    <n v="0.25"/>
    <n v="0.25"/>
    <n v="0.5"/>
    <n v="0.5"/>
    <n v="0.5"/>
    <n v="1"/>
    <x v="0"/>
  </r>
  <r>
    <s v="1705798"/>
    <s v="207611032022124928"/>
    <s v="DF20227297426"/>
    <x v="38"/>
    <x v="54"/>
    <s v="Cristobal toro"/>
    <s v="Walker martines 1033"/>
    <s v="La Florida"/>
    <x v="0"/>
    <s v="Cumple"/>
    <s v="Cumple"/>
    <s v="No Cumple"/>
    <s v="No Cumple"/>
    <s v="Cumple"/>
    <s v="Cumple"/>
    <s v="No"/>
    <s v="S/N"/>
    <s v="S/N"/>
    <s v="No Aplica"/>
    <s v="No Aplica"/>
    <s v="No Aplica"/>
    <s v="Cumple"/>
    <s v="Cumple"/>
    <s v="Sin moradores , sin mayor observacion"/>
    <x v="1"/>
    <x v="0"/>
    <x v="2"/>
    <x v="0"/>
    <n v="0.5"/>
    <n v="0.5"/>
    <n v="0"/>
    <n v="0"/>
    <n v="0.5"/>
    <n v="0.5"/>
    <n v="0.25"/>
    <n v="0.25"/>
    <n v="0.5"/>
    <n v="0.5"/>
    <n v="0.5"/>
    <n v="0.7"/>
    <x v="0"/>
  </r>
  <r>
    <s v="1705777"/>
    <s v="207511032022122352"/>
    <s v="DF20227291087"/>
    <x v="38"/>
    <x v="40"/>
    <s v="AARON HUENCHUMIL"/>
    <s v="Santa Delia #7724"/>
    <s v="La Florida"/>
    <x v="0"/>
    <s v="Cumple"/>
    <s v="Cumple"/>
    <s v="No Aplica"/>
    <s v="No Aplica"/>
    <s v="Cumple"/>
    <s v="Cumple"/>
    <s v="No"/>
    <s v="S/N"/>
    <s v="S/N"/>
    <s v="No Aplica"/>
    <s v="No Aplica"/>
    <s v="No Aplica"/>
    <s v="Cumple"/>
    <s v="Cumple"/>
    <s v="1- Cliente no se encuentra en domicilio, pero conserje permite acceso a shaft electrico y suministro electrico se encuentra reestablecido 2- Direccion correcta de incidencia GERONIMO DE ALDERETE #1800 dpto 809"/>
    <x v="1"/>
    <x v="0"/>
    <x v="2"/>
    <x v="0"/>
    <n v="0.5"/>
    <n v="0.5"/>
    <n v="0.5"/>
    <n v="0.5"/>
    <n v="0.5"/>
    <n v="0.5"/>
    <n v="0.25"/>
    <n v="0.25"/>
    <n v="0.5"/>
    <n v="0.5"/>
    <n v="0.5"/>
    <n v="1"/>
    <x v="0"/>
  </r>
  <r>
    <s v="1705776"/>
    <s v="207611032022122418"/>
    <s v="DF20227298394"/>
    <x v="38"/>
    <x v="56"/>
    <s v="Cristobal toro"/>
    <s v="Walker martines 1501"/>
    <s v="La Florida"/>
    <x v="0"/>
    <s v="Cumple"/>
    <s v="Cumple"/>
    <s v="Cumple"/>
    <s v="Cumple"/>
    <s v="Cumple"/>
    <s v="Cumple"/>
    <s v="No"/>
    <s v="S/N"/>
    <s v="S/N"/>
    <s v="No Aplica"/>
    <s v="No Aplica"/>
    <s v="No Aplica"/>
    <s v="Cumple"/>
    <s v="Cumple"/>
    <s v="Sin moradores , sin mayor observaciones"/>
    <x v="1"/>
    <x v="0"/>
    <x v="2"/>
    <x v="0"/>
    <n v="0.5"/>
    <n v="0.5"/>
    <n v="0.5"/>
    <n v="0.5"/>
    <n v="0.5"/>
    <n v="0.5"/>
    <n v="0.25"/>
    <n v="0.25"/>
    <n v="0.5"/>
    <n v="0.5"/>
    <n v="0.5"/>
    <n v="1"/>
    <x v="0"/>
  </r>
  <r>
    <s v="1705723"/>
    <s v="207511032022115131"/>
    <s v="DF20227296160"/>
    <x v="38"/>
    <x v="52"/>
    <s v="AARON HUENCHUMIL"/>
    <s v="Santa Amalia #11"/>
    <s v="La Florida"/>
    <x v="0"/>
    <s v="Cumple"/>
    <s v="Cumple"/>
    <s v="No Aplica"/>
    <s v="No Aplica"/>
    <s v="Cumple"/>
    <s v="Cumple"/>
    <s v="No"/>
    <s v="S/N"/>
    <s v="S/N"/>
    <s v="No Aplica"/>
    <s v="No Aplica"/>
    <s v="No Aplica"/>
    <s v="Cumple"/>
    <s v="Cumple"/>
    <s v="1- Cliente no se encuentra en local comercial, pero se aprecia acometida bien templada y sector con servicio regularizado"/>
    <x v="1"/>
    <x v="0"/>
    <x v="2"/>
    <x v="0"/>
    <n v="0.5"/>
    <n v="0.5"/>
    <n v="0.5"/>
    <n v="0.5"/>
    <n v="0.5"/>
    <n v="0.5"/>
    <n v="0.25"/>
    <n v="0.25"/>
    <n v="0.5"/>
    <n v="0.5"/>
    <n v="0.5"/>
    <n v="1"/>
    <x v="0"/>
  </r>
  <r>
    <s v="1705715"/>
    <s v="207511032022113414"/>
    <s v="DF20227290962"/>
    <x v="38"/>
    <x v="40"/>
    <s v="AARON HUENCHUMIL"/>
    <s v="Av. Diego Portales #32 local N"/>
    <s v="La Florida"/>
    <x v="0"/>
    <s v="Cumple"/>
    <s v="Cumple"/>
    <s v="No Aplica"/>
    <s v="No Aplica"/>
    <s v="Cumple"/>
    <s v="Cumple"/>
    <s v="Si"/>
    <s v="S/N"/>
    <s v="S/N"/>
    <s v="No Aplica"/>
    <s v="No Aplica"/>
    <s v="No Aplica"/>
    <s v="Cumple"/>
    <s v="Cumple"/>
    <s v="1- Cliente al momento de visita tecnicos no se encontraba en local, pero confirma suministro electrico sin intermitencias"/>
    <x v="1"/>
    <x v="0"/>
    <x v="2"/>
    <x v="0"/>
    <n v="0.5"/>
    <n v="0.5"/>
    <n v="0.5"/>
    <n v="0.5"/>
    <n v="0.5"/>
    <n v="0.5"/>
    <n v="0.25"/>
    <n v="0.25"/>
    <n v="0.5"/>
    <n v="0.5"/>
    <n v="0.5"/>
    <n v="1"/>
    <x v="0"/>
  </r>
  <r>
    <s v="1705714"/>
    <s v="207611032022113437"/>
    <s v="DF20227298870"/>
    <x v="38"/>
    <x v="57"/>
    <s v="Cristobal toro"/>
    <s v="Calle uno parcela 13 a"/>
    <s v="La Florida"/>
    <x v="0"/>
    <s v="Cumple"/>
    <s v="Cumple"/>
    <s v="No Aplica"/>
    <s v="No Aplica"/>
    <s v="Cumple"/>
    <s v="Cumple"/>
    <s v="No"/>
    <s v="S/N"/>
    <s v="S/N"/>
    <s v="No Aplica"/>
    <s v="No Aplica"/>
    <s v="No Aplica"/>
    <s v="Cumple"/>
    <s v="Cumple"/>
    <s v="Sin moradores , sin mayor observacion"/>
    <x v="1"/>
    <x v="0"/>
    <x v="2"/>
    <x v="0"/>
    <n v="0.5"/>
    <n v="0.5"/>
    <n v="0.5"/>
    <n v="0.5"/>
    <n v="0.5"/>
    <n v="0.5"/>
    <n v="0.25"/>
    <n v="0.25"/>
    <n v="0.5"/>
    <n v="0.5"/>
    <n v="0.5"/>
    <n v="1"/>
    <x v="0"/>
  </r>
  <r>
    <s v="1705407"/>
    <s v="207611032022110639"/>
    <s v="DF20227296931"/>
    <x v="38"/>
    <x v="55"/>
    <s v="Cristobal toro"/>
    <s v="Santa amalia 3500 ed. G dpto 13"/>
    <s v="La Florida"/>
    <x v="0"/>
    <s v="Cumple"/>
    <s v="Cumple"/>
    <s v="No Aplica"/>
    <s v="No Aplica"/>
    <s v="Cumple"/>
    <s v="Cumple"/>
    <s v="No"/>
    <s v="S/N"/>
    <s v="S/N"/>
    <s v="No Aplica"/>
    <s v="No Aplica"/>
    <s v="No Aplica"/>
    <s v="Cumple"/>
    <s v="No Cumple"/>
    <s v="Tapa concentrador abierta , sin perno , concerge no entrega datos ."/>
    <x v="1"/>
    <x v="0"/>
    <x v="2"/>
    <x v="0"/>
    <n v="0.5"/>
    <n v="0.5"/>
    <n v="0.5"/>
    <n v="0.5"/>
    <n v="0.5"/>
    <n v="0.5"/>
    <n v="0.25"/>
    <n v="0.25"/>
    <n v="0.5"/>
    <n v="0.5"/>
    <n v="0"/>
    <n v="0.9"/>
    <x v="0"/>
  </r>
  <r>
    <s v="1705161"/>
    <s v="207611032022102008"/>
    <s v="DF20227298947"/>
    <x v="38"/>
    <x v="57"/>
    <s v="Cristobal toro"/>
    <s v="Departamental 1933"/>
    <s v="La Florida"/>
    <x v="0"/>
    <s v="Cumple"/>
    <s v="Cumple"/>
    <s v="No Aplica"/>
    <s v="No Aplica"/>
    <s v="Cumple"/>
    <s v="Cumple"/>
    <s v="Si"/>
    <s v="Luz soto"/>
    <s v="229369825"/>
    <s v="Cumple"/>
    <s v="Cumple"/>
    <s v="Cumple"/>
    <s v="Cumple"/>
    <s v="Cumple"/>
    <s v="Se verifica , sin mayor observacion"/>
    <x v="1"/>
    <x v="0"/>
    <x v="2"/>
    <x v="0"/>
    <n v="0.5"/>
    <n v="0.5"/>
    <n v="0.5"/>
    <n v="0.5"/>
    <n v="0.5"/>
    <n v="0.5"/>
    <n v="0.25"/>
    <n v="0.25"/>
    <n v="0.5"/>
    <n v="0.5"/>
    <n v="0.5"/>
    <n v="1"/>
    <x v="0"/>
  </r>
  <r>
    <s v="1709478"/>
    <s v="207514032022163021"/>
    <s v="DF20227304772"/>
    <x v="39"/>
    <x v="60"/>
    <s v="AARON HUENCHUMIL"/>
    <s v="Copiapo #463 casa 771"/>
    <s v="Santiago"/>
    <x v="0"/>
    <s v="Cumple"/>
    <s v="Cumple"/>
    <s v="No Aplica"/>
    <s v="No Aplica"/>
    <s v="No Aplica"/>
    <s v="No Aplica"/>
    <s v="No"/>
    <s v="S/N"/>
    <s v="S/N"/>
    <s v="No Aplica"/>
    <s v="No Aplica"/>
    <s v="No Aplica"/>
    <s v="Cumple"/>
    <s v="Cumple"/>
    <s v="1- Cliente no se encuentra en domicilio y no se pudo ingresar pasaje cerrado"/>
    <x v="2"/>
    <x v="0"/>
    <x v="2"/>
    <x v="0"/>
    <n v="0.5"/>
    <n v="0.5"/>
    <n v="0.5"/>
    <n v="0.5"/>
    <n v="0.5"/>
    <n v="0.5"/>
    <n v="0.25"/>
    <n v="0.25"/>
    <n v="0.5"/>
    <n v="0.5"/>
    <n v="0.5"/>
    <n v="1"/>
    <x v="1"/>
  </r>
  <r>
    <s v="1709477"/>
    <s v="207614032022162916"/>
    <s v="DF20227296886"/>
    <x v="39"/>
    <x v="55"/>
    <s v="Cristobal toro"/>
    <s v="Millaray 4505"/>
    <s v="La Florida"/>
    <x v="0"/>
    <s v="Cumple"/>
    <s v="Cumple"/>
    <s v="No Aplica"/>
    <s v="No Aplica"/>
    <s v="Cumple"/>
    <s v="Cumple"/>
    <s v="No"/>
    <s v="S/N"/>
    <s v="S/N"/>
    <s v="No Aplica"/>
    <s v="No Aplica"/>
    <s v="No Aplica"/>
    <s v="Cumple"/>
    <s v="Cumple Parcialmente"/>
    <s v="Sin moradores , sin acceso , incidencia no corresponde a direccion , direccion es manuel rodrigues 10072"/>
    <x v="1"/>
    <x v="0"/>
    <x v="2"/>
    <x v="0"/>
    <n v="0.5"/>
    <n v="0.5"/>
    <n v="0.5"/>
    <n v="0.5"/>
    <n v="0.5"/>
    <n v="0.5"/>
    <n v="0.25"/>
    <n v="0.25"/>
    <n v="0.5"/>
    <n v="0.5"/>
    <n v="0.17499999999999999"/>
    <n v="0.93500000000000005"/>
    <x v="0"/>
  </r>
  <r>
    <s v="1709435"/>
    <s v="207514032022160317"/>
    <s v="DF20227304840"/>
    <x v="39"/>
    <x v="60"/>
    <s v="AARON HUENCHUMIL"/>
    <s v="Av. Manuel A. Matta #1344 L/2"/>
    <s v="Santiago"/>
    <x v="0"/>
    <s v="Cumple"/>
    <s v="Cumple"/>
    <s v="No Cumple"/>
    <s v="No Cumple"/>
    <s v="Cumple"/>
    <s v="Cumple"/>
    <s v="Si"/>
    <s v="S/N"/>
    <s v="S/N"/>
    <s v="Cumple"/>
    <s v="Cumple"/>
    <s v="No Cumple"/>
    <s v="Cumple"/>
    <s v="Cumple"/>
    <s v="1-Cliente se encuentra con servicio normalizado, pero descontento con la demora de 2 dias de no tener suministro electrico"/>
    <x v="2"/>
    <x v="0"/>
    <x v="2"/>
    <x v="0"/>
    <n v="0.5"/>
    <n v="0.5"/>
    <n v="0"/>
    <n v="0"/>
    <n v="0.5"/>
    <n v="0.5"/>
    <n v="0.25"/>
    <n v="0.25"/>
    <n v="0"/>
    <n v="0.5"/>
    <n v="0.5"/>
    <n v="0.625"/>
    <x v="1"/>
  </r>
  <r>
    <s v="1709434"/>
    <s v="207514032022155346"/>
    <s v="DF20227304915"/>
    <x v="39"/>
    <x v="61"/>
    <s v="AARON HUENCHUMIL"/>
    <s v="Av. Manuel A. Matta #1344 3/B"/>
    <s v="Santiago"/>
    <x v="0"/>
    <s v="Cumple"/>
    <s v="Cumple"/>
    <s v="No Aplica"/>
    <s v="No Aplica"/>
    <s v="Cumple"/>
    <s v="Cumple"/>
    <s v="Si"/>
    <s v="S/N"/>
    <s v="S/N"/>
    <s v="Cumple"/>
    <s v="Cumple"/>
    <s v="No Cumple"/>
    <s v="No Cumple"/>
    <s v="No Cumple"/>
    <s v="1- Cliente confirma corte de suministro electrico fue en el sector y ya se encuentra con servicio normal 2- Incidencia en directa relacion con N°DF20227304840 3-Faltan fotografias de trabajo realizado en informe cuadrilla"/>
    <x v="2"/>
    <x v="0"/>
    <x v="2"/>
    <x v="0"/>
    <n v="0.5"/>
    <n v="0.5"/>
    <n v="0.5"/>
    <n v="0.5"/>
    <n v="0.5"/>
    <n v="0.5"/>
    <n v="0.25"/>
    <n v="0.25"/>
    <n v="0"/>
    <n v="0"/>
    <n v="0"/>
    <n v="0.72499999999999998"/>
    <x v="1"/>
  </r>
  <r>
    <s v="1709427"/>
    <s v="207614032022153728"/>
    <s v="DF20227297011"/>
    <x v="39"/>
    <x v="55"/>
    <s v="Cristobal toro"/>
    <s v="La florida 10425"/>
    <s v="La Florida"/>
    <x v="0"/>
    <s v="Cumple"/>
    <s v="Cumple"/>
    <s v="No Aplica"/>
    <s v="No Aplica"/>
    <s v="Cumple"/>
    <s v="Cumple"/>
    <s v="Si"/>
    <s v="No da nombre"/>
    <s v="S/N"/>
    <s v="Cumple"/>
    <s v="Cumple"/>
    <s v="Cumple"/>
    <s v="Cumple"/>
    <s v="Cumple"/>
    <s v="Cliente no permite fotos , no entrega datos"/>
    <x v="1"/>
    <x v="0"/>
    <x v="2"/>
    <x v="0"/>
    <n v="0.5"/>
    <n v="0.5"/>
    <n v="0.5"/>
    <n v="0.5"/>
    <n v="0.5"/>
    <n v="0.5"/>
    <n v="0.25"/>
    <n v="0.25"/>
    <n v="0.5"/>
    <n v="0.5"/>
    <n v="0.5"/>
    <n v="1"/>
    <x v="0"/>
  </r>
  <r>
    <s v="1709402"/>
    <s v="207514032022151726"/>
    <s v="DF20227305677"/>
    <x v="39"/>
    <x v="62"/>
    <s v="AARON HUENCHUMIL"/>
    <s v="San Alfonso #805"/>
    <s v="Santiago"/>
    <x v="0"/>
    <s v="Cumple"/>
    <s v="Cumple"/>
    <s v="No Cumple"/>
    <s v="No Cumple"/>
    <s v="Cumple"/>
    <s v="Cumple"/>
    <s v="Si"/>
    <s v="S/N"/>
    <s v="S/N"/>
    <s v="Cumple"/>
    <s v="Cumple"/>
    <s v="Cumple"/>
    <s v="No Cumple"/>
    <s v="Cumple Parcialmente"/>
    <s v="1-Cliente se encuentra con suministro electrico normalizado 2-En informe de cuadrilla no declara codigo de materiales utilizados 3-Faltan fotografias de trabajo realizado"/>
    <x v="2"/>
    <x v="0"/>
    <x v="2"/>
    <x v="0"/>
    <n v="0.5"/>
    <n v="0.5"/>
    <n v="0"/>
    <n v="0"/>
    <n v="0.5"/>
    <n v="0.5"/>
    <n v="0.25"/>
    <n v="0.25"/>
    <n v="0.5"/>
    <n v="0"/>
    <n v="0.17499999999999999"/>
    <n v="0.53500000000000003"/>
    <x v="1"/>
  </r>
  <r>
    <s v="1709192"/>
    <s v="207614032022151347"/>
    <s v="DF20227287911"/>
    <x v="39"/>
    <x v="33"/>
    <s v="Cristobal toro"/>
    <s v="San esteban 1651 dpto 13 c"/>
    <s v="La Florida"/>
    <x v="0"/>
    <s v="Cumple"/>
    <s v="Cumple"/>
    <s v="No Aplica"/>
    <s v="No Aplica"/>
    <s v="Cumple"/>
    <s v="Cumple"/>
    <s v="No"/>
    <s v="S/N"/>
    <s v="S/N"/>
    <s v="No Aplica"/>
    <s v="No Aplica"/>
    <s v="No Aplica"/>
    <s v="No Cumple"/>
    <s v="Cumple Parcialmente"/>
    <s v="Sin acceso a block , sin moradores , sector un poco hostil"/>
    <x v="1"/>
    <x v="0"/>
    <x v="2"/>
    <x v="0"/>
    <n v="0.5"/>
    <n v="0.5"/>
    <n v="0.5"/>
    <n v="0.5"/>
    <n v="0.5"/>
    <n v="0.5"/>
    <n v="0.25"/>
    <n v="0.25"/>
    <n v="0.5"/>
    <n v="0"/>
    <n v="0.17499999999999999"/>
    <n v="0.83500000000000008"/>
    <x v="0"/>
  </r>
  <r>
    <s v="1709181"/>
    <s v="207514032022144801"/>
    <s v="DF20227304845"/>
    <x v="39"/>
    <x v="60"/>
    <s v="AARON HUENCHUMIL"/>
    <s v="Gnral. Las Heras #1610 edif A dpto 209"/>
    <s v="Santiago"/>
    <x v="0"/>
    <s v="Cumple"/>
    <s v="Cumple"/>
    <s v="No Aplica"/>
    <s v="No Aplica"/>
    <s v="Cumple"/>
    <s v="Cumple"/>
    <s v="Si"/>
    <s v="S/N"/>
    <s v="S/N"/>
    <s v="Cumple"/>
    <s v="Cumple"/>
    <s v="Cumple"/>
    <s v="Cumple"/>
    <s v="Cumple"/>
    <s v="1- Cliente confirma que falla era en su instalacion electrica  2- Suministro electrico en servicio normal"/>
    <x v="2"/>
    <x v="0"/>
    <x v="2"/>
    <x v="0"/>
    <n v="0.5"/>
    <n v="0.5"/>
    <n v="0.5"/>
    <n v="0.5"/>
    <n v="0.5"/>
    <n v="0.5"/>
    <n v="0.25"/>
    <n v="0.25"/>
    <n v="0.5"/>
    <n v="0.5"/>
    <n v="0.5"/>
    <n v="1"/>
    <x v="1"/>
  </r>
  <r>
    <s v="1709180"/>
    <s v="207614032022144703"/>
    <s v="DF20227295745"/>
    <x v="39"/>
    <x v="48"/>
    <s v="Cristobal toro"/>
    <s v="Camino de la naturaleza 6526 casa 12"/>
    <s v="La Florida"/>
    <x v="0"/>
    <s v="Cumple"/>
    <s v="Cumple"/>
    <s v="No Aplica"/>
    <s v="No Aplica"/>
    <s v="Cumple"/>
    <s v="Cumple"/>
    <s v="No"/>
    <s v="S/N"/>
    <s v="S/N"/>
    <s v="No Aplica"/>
    <s v="No Aplica"/>
    <s v="No Aplica"/>
    <s v="Cumple"/>
    <s v="Cumple"/>
    <s v="Problema externo , luminaria , solucionado . Sin moradores"/>
    <x v="1"/>
    <x v="0"/>
    <x v="2"/>
    <x v="0"/>
    <n v="0.5"/>
    <n v="0.5"/>
    <n v="0.5"/>
    <n v="0.5"/>
    <n v="0.5"/>
    <n v="0.5"/>
    <n v="0.25"/>
    <n v="0.25"/>
    <n v="0.5"/>
    <n v="0.5"/>
    <n v="0.5"/>
    <n v="1"/>
    <x v="0"/>
  </r>
  <r>
    <s v="1709175"/>
    <s v="207614032022143309"/>
    <s v="DF20227289891"/>
    <x v="39"/>
    <x v="39"/>
    <s v="Cristobal toro"/>
    <s v="Camino del retiro 5878"/>
    <s v="La Florida"/>
    <x v="0"/>
    <s v="Cumple"/>
    <s v="Cumple"/>
    <s v="No Aplica"/>
    <s v="No Aplica"/>
    <s v="Cumple"/>
    <s v="Cumple"/>
    <s v="No"/>
    <s v="S/N"/>
    <s v="S/N"/>
    <s v="No Aplica"/>
    <s v="No Aplica"/>
    <s v="No Aplica"/>
    <s v="No Cumple"/>
    <s v="No Cumple"/>
    <s v="Sin acceso a pasaje , porton cerrado"/>
    <x v="1"/>
    <x v="0"/>
    <x v="2"/>
    <x v="0"/>
    <n v="0.5"/>
    <n v="0.5"/>
    <n v="0.5"/>
    <n v="0.5"/>
    <n v="0.5"/>
    <n v="0.5"/>
    <n v="0.25"/>
    <n v="0.25"/>
    <n v="0.5"/>
    <n v="0"/>
    <n v="0"/>
    <n v="0.8"/>
    <x v="0"/>
  </r>
  <r>
    <s v="1709120"/>
    <s v="207514032022141417"/>
    <s v="DF20227305183"/>
    <x v="39"/>
    <x v="61"/>
    <s v="AARON HUENCHUMIL"/>
    <s v="Ricardo Cumming #990"/>
    <s v="Santiago"/>
    <x v="0"/>
    <s v="Cumple"/>
    <s v="Cumple"/>
    <s v="No Aplica"/>
    <s v="No Aplica"/>
    <s v="Cumple"/>
    <s v="Cumple"/>
    <s v="Si"/>
    <s v="S/N"/>
    <s v="S/N"/>
    <s v="Cumple"/>
    <s v="Cumple"/>
    <s v="Cumple"/>
    <s v="Cumple"/>
    <s v="Cumple"/>
    <s v="1- Cliente confirma que falla era en el interior de su instalacion electrica 2- Direccion correcta CATEDRAL #2306"/>
    <x v="2"/>
    <x v="0"/>
    <x v="2"/>
    <x v="0"/>
    <n v="0.5"/>
    <n v="0.5"/>
    <n v="0.5"/>
    <n v="0.5"/>
    <n v="0.5"/>
    <n v="0.5"/>
    <n v="0.25"/>
    <n v="0.25"/>
    <n v="0.5"/>
    <n v="0.5"/>
    <n v="0.5"/>
    <n v="1"/>
    <x v="1"/>
  </r>
  <r>
    <s v="1709119"/>
    <s v="207614032022141155"/>
    <s v="DF20227298056"/>
    <x v="39"/>
    <x v="56"/>
    <s v="Cristobal toro"/>
    <s v="Lo cañas 3636"/>
    <s v="La Florida"/>
    <x v="0"/>
    <s v="Cumple"/>
    <s v="Cumple"/>
    <s v="No Aplica"/>
    <s v="No Aplica"/>
    <s v="Cumple"/>
    <s v="Cumple"/>
    <s v="Si"/>
    <s v="Fernando lizana"/>
    <s v="957692315"/>
    <s v="Cumple"/>
    <s v="Cumple"/>
    <s v="Cumple"/>
    <s v="Cumple"/>
    <s v="Cumple"/>
    <s v="Cliente espera tralado de medidor trifasico a poste ya instalado a metros del lugar donde esta caido  ."/>
    <x v="1"/>
    <x v="0"/>
    <x v="2"/>
    <x v="0"/>
    <n v="0.5"/>
    <n v="0.5"/>
    <n v="0.5"/>
    <n v="0.5"/>
    <n v="0.5"/>
    <n v="0.5"/>
    <n v="0.25"/>
    <n v="0.25"/>
    <n v="0.5"/>
    <n v="0.5"/>
    <n v="0.5"/>
    <n v="1"/>
    <x v="0"/>
  </r>
  <r>
    <s v="1709110"/>
    <s v="207514032022135753"/>
    <s v="DF20227305738"/>
    <x v="39"/>
    <x v="62"/>
    <s v="AARON HUENCHUMIL"/>
    <s v="Rosas #2234"/>
    <s v="Santiago"/>
    <x v="0"/>
    <s v="Cumple"/>
    <s v="Cumple"/>
    <s v="No Aplica"/>
    <s v="No Aplica"/>
    <s v="No Aplica"/>
    <s v="No Aplica"/>
    <s v="No"/>
    <s v="S/N"/>
    <s v="S/N"/>
    <s v="No Aplica"/>
    <s v="No Aplica"/>
    <s v="No Aplica"/>
    <s v="Cumple"/>
    <s v="Cumple"/>
    <s v="1- Clientw no se encuentra en domicilio"/>
    <x v="2"/>
    <x v="0"/>
    <x v="2"/>
    <x v="0"/>
    <n v="0.5"/>
    <n v="0.5"/>
    <n v="0.5"/>
    <n v="0.5"/>
    <n v="0.5"/>
    <n v="0.5"/>
    <n v="0.25"/>
    <n v="0.25"/>
    <n v="0.5"/>
    <n v="0.5"/>
    <n v="0.5"/>
    <n v="1"/>
    <x v="1"/>
  </r>
  <r>
    <s v="1709086"/>
    <s v="207514032022133811"/>
    <s v="DF20227305747"/>
    <x v="39"/>
    <x v="62"/>
    <s v="AARON HUENCHUMIL"/>
    <s v="Libertad #1454"/>
    <s v="Santiago"/>
    <x v="0"/>
    <s v="Cumple"/>
    <s v="Cumple"/>
    <s v="No Aplica"/>
    <s v="No Aplica"/>
    <s v="Cumple"/>
    <s v="Cumple"/>
    <s v="Si"/>
    <s v="S/N"/>
    <s v="S/N"/>
    <s v="Cumple"/>
    <s v="Cumple"/>
    <s v="Cumple"/>
    <s v="Cumple"/>
    <s v="Cumple"/>
    <s v="1- Cliente confirma que servicio electrico se encuentra sin interrupciones"/>
    <x v="2"/>
    <x v="0"/>
    <x v="2"/>
    <x v="0"/>
    <n v="0.5"/>
    <n v="0.5"/>
    <n v="0.5"/>
    <n v="0.5"/>
    <n v="0.5"/>
    <n v="0.5"/>
    <n v="0.25"/>
    <n v="0.25"/>
    <n v="0.5"/>
    <n v="0.5"/>
    <n v="0.5"/>
    <n v="1"/>
    <x v="1"/>
  </r>
  <r>
    <s v="1709002"/>
    <s v="207514032022131007"/>
    <s v="DF20227305237"/>
    <x v="39"/>
    <x v="62"/>
    <s v="AARON HUENCHUMIL"/>
    <s v="Romero #2683"/>
    <s v="Santiago"/>
    <x v="0"/>
    <s v="Cumple"/>
    <s v="Cumple"/>
    <s v="No Aplica"/>
    <s v="No Aplica"/>
    <s v="Cumple"/>
    <s v="Cumple"/>
    <s v="Si"/>
    <s v="S/N"/>
    <s v="S/N"/>
    <s v="Cumple"/>
    <s v="Cumple"/>
    <s v="Cumple"/>
    <s v="Cumple"/>
    <s v="Cumple"/>
    <s v="1- Suministro electrico se encuentra regularizado y en servicio normal"/>
    <x v="2"/>
    <x v="0"/>
    <x v="2"/>
    <x v="0"/>
    <n v="0.5"/>
    <n v="0.5"/>
    <n v="0.5"/>
    <n v="0.5"/>
    <n v="0.5"/>
    <n v="0.5"/>
    <n v="0.25"/>
    <n v="0.25"/>
    <n v="0.5"/>
    <n v="0.5"/>
    <n v="0.5"/>
    <n v="1"/>
    <x v="1"/>
  </r>
  <r>
    <s v="1708859"/>
    <s v="207614032022130728"/>
    <s v="DF20227287372"/>
    <x v="39"/>
    <x v="36"/>
    <s v="Cristobal toro"/>
    <s v="Don pepe 88 dpto 1905"/>
    <s v="La Florida"/>
    <x v="0"/>
    <s v="Cumple"/>
    <s v="Cumple"/>
    <s v="No Aplica"/>
    <s v="No Aplica"/>
    <s v="Cumple"/>
    <s v="Cumple"/>
    <s v="Si"/>
    <s v="Angelica calvo"/>
    <s v="93236574"/>
    <s v="Cumple"/>
    <s v="Cumple"/>
    <s v="Cumple"/>
    <s v="No Cumple"/>
    <s v="No Cumple"/>
    <s v="Se verifica , sin mayor observacion"/>
    <x v="1"/>
    <x v="0"/>
    <x v="2"/>
    <x v="0"/>
    <n v="0.5"/>
    <n v="0.5"/>
    <n v="0.5"/>
    <n v="0.5"/>
    <n v="0.5"/>
    <n v="0.5"/>
    <n v="0.25"/>
    <n v="0.25"/>
    <n v="0.5"/>
    <n v="0"/>
    <n v="0"/>
    <n v="0.8"/>
    <x v="0"/>
  </r>
  <r>
    <s v="1708825"/>
    <s v="207614032022125108"/>
    <s v="DF20227289571"/>
    <x v="39"/>
    <x v="35"/>
    <s v="Cristobal toro"/>
    <s v="Las palmeras 53"/>
    <s v="La Florida"/>
    <x v="0"/>
    <s v="Cumple"/>
    <s v="Cumple"/>
    <s v="No Aplica"/>
    <s v="No Aplica"/>
    <s v="Cumple"/>
    <s v="Cumple"/>
    <s v="No"/>
    <s v="S/N"/>
    <s v="S/N"/>
    <s v="No Aplica"/>
    <s v="No Aplica"/>
    <s v="No Aplica"/>
    <s v="Cumple"/>
    <s v="Cumple"/>
    <s v="Sin acceso a pasaje , se llama por citofono y no contestan , sin moradores"/>
    <x v="1"/>
    <x v="0"/>
    <x v="2"/>
    <x v="0"/>
    <n v="0.5"/>
    <n v="0.5"/>
    <n v="0.5"/>
    <n v="0.5"/>
    <n v="0.5"/>
    <n v="0.5"/>
    <n v="0.25"/>
    <n v="0.25"/>
    <n v="0.5"/>
    <n v="0.5"/>
    <n v="0.5"/>
    <n v="1"/>
    <x v="0"/>
  </r>
  <r>
    <s v="1708819"/>
    <s v="207614032022123423"/>
    <s v="DF20227298007"/>
    <x v="39"/>
    <x v="56"/>
    <s v="Cristobal toro"/>
    <s v="Pudeto 6631"/>
    <s v="La Florida"/>
    <x v="0"/>
    <s v="Cumple"/>
    <s v="Cumple"/>
    <s v="No Aplica"/>
    <s v="No Aplica"/>
    <s v="Cumple"/>
    <s v="Cumple"/>
    <s v="No"/>
    <s v="S/N"/>
    <s v="S/N"/>
    <s v="No Aplica"/>
    <s v="No Aplica"/>
    <s v="No Aplica"/>
    <s v="Cumple"/>
    <s v="Cumple"/>
    <s v="Concerge no permite acceso , no entrega datos"/>
    <x v="1"/>
    <x v="0"/>
    <x v="2"/>
    <x v="0"/>
    <n v="0.5"/>
    <n v="0.5"/>
    <n v="0.5"/>
    <n v="0.5"/>
    <n v="0.5"/>
    <n v="0.5"/>
    <n v="0.25"/>
    <n v="0.25"/>
    <n v="0.5"/>
    <n v="0.5"/>
    <n v="0.5"/>
    <n v="1"/>
    <x v="0"/>
  </r>
  <r>
    <s v="1708809"/>
    <s v="207514032022122738"/>
    <s v="DF20227304432"/>
    <x v="39"/>
    <x v="46"/>
    <s v="AARON HUENCHUMIL"/>
    <s v="Agustinas #2376 dpto 209"/>
    <s v="Santiago"/>
    <x v="0"/>
    <s v="Cumple"/>
    <s v="Cumple"/>
    <s v="No Aplica"/>
    <s v="No Aplica"/>
    <s v="Cumple"/>
    <s v="Cumple"/>
    <s v="No"/>
    <s v="S/N"/>
    <s v="S/N"/>
    <s v="No Aplica"/>
    <s v="No Aplica"/>
    <s v="No Aplica"/>
    <s v="Cumple"/>
    <s v="Cumple"/>
    <s v="1- Cliente no se encuentra en domicilio, pero conserje permite acceso a shaft electrico. 2- Suministro electrico se encuentra normalizado"/>
    <x v="2"/>
    <x v="0"/>
    <x v="2"/>
    <x v="0"/>
    <n v="0.5"/>
    <n v="0.5"/>
    <n v="0.5"/>
    <n v="0.5"/>
    <n v="0.5"/>
    <n v="0.5"/>
    <n v="0.25"/>
    <n v="0.25"/>
    <n v="0.5"/>
    <n v="0.5"/>
    <n v="0.5"/>
    <n v="1"/>
    <x v="1"/>
  </r>
  <r>
    <s v="1708800"/>
    <s v="207614032022121249"/>
    <s v="DF20227289049"/>
    <x v="39"/>
    <x v="44"/>
    <s v="Cristobal toro"/>
    <s v="Vicuña maquena poniente 7438"/>
    <s v="La Florida"/>
    <x v="0"/>
    <s v="Cumple"/>
    <s v="Cumple"/>
    <s v="No Cumple"/>
    <s v="No Cumple"/>
    <s v="Cumple"/>
    <s v="Cumple"/>
    <s v="No"/>
    <s v="S/N"/>
    <s v="S/N"/>
    <s v="No Aplica"/>
    <s v="No Aplica"/>
    <s v="No Aplica"/>
    <s v="Cumple"/>
    <s v="Cumple"/>
    <s v="Sin moradores , sin mayor observacion"/>
    <x v="1"/>
    <x v="0"/>
    <x v="2"/>
    <x v="0"/>
    <n v="0.5"/>
    <n v="0.5"/>
    <n v="0"/>
    <n v="0"/>
    <n v="0.5"/>
    <n v="0.5"/>
    <n v="0.25"/>
    <n v="0.25"/>
    <n v="0.5"/>
    <n v="0.5"/>
    <n v="0.5"/>
    <n v="0.7"/>
    <x v="0"/>
  </r>
  <r>
    <s v="1711614"/>
    <s v="207615032022164440"/>
    <s v="DF20227303604"/>
    <x v="40"/>
    <x v="63"/>
    <s v="Cristobal toro"/>
    <s v="Victoria 1472 casa 3 a"/>
    <s v="Santiago"/>
    <x v="0"/>
    <s v="Cumple"/>
    <s v="Cumple"/>
    <s v="No Aplica"/>
    <s v="No Aplica"/>
    <s v="Cumple"/>
    <s v="Cumple"/>
    <s v="No"/>
    <s v="S/N"/>
    <s v="S/N"/>
    <s v="No Aplica"/>
    <s v="No Aplica"/>
    <s v="No Aplica"/>
    <s v="No Cumple"/>
    <s v="No Cumple"/>
    <s v="No hay fotografias asociadas a incidencia , sin acceso a pasaje , se anuncia por citofono , pero sin respuesta ."/>
    <x v="2"/>
    <x v="0"/>
    <x v="2"/>
    <x v="0"/>
    <n v="0.5"/>
    <n v="0.5"/>
    <n v="0.5"/>
    <n v="0.5"/>
    <n v="0.5"/>
    <n v="0.5"/>
    <n v="0.25"/>
    <n v="0.25"/>
    <n v="0.5"/>
    <n v="0"/>
    <n v="0"/>
    <n v="0.8"/>
    <x v="1"/>
  </r>
  <r>
    <s v="1711605"/>
    <s v="207615032022161423"/>
    <s v="DF20227302622"/>
    <x v="40"/>
    <x v="64"/>
    <s v="Cristobal toro"/>
    <s v="Nataniel cox 983"/>
    <s v="Santiago"/>
    <x v="0"/>
    <s v="Cumple"/>
    <s v="Cumple"/>
    <s v="No Aplica"/>
    <s v="No Aplica"/>
    <s v="Cumple"/>
    <s v="Cumple"/>
    <s v="No"/>
    <s v="S/N"/>
    <s v="S/N"/>
    <s v="No Aplica"/>
    <s v="No Aplica"/>
    <s v="No Aplica"/>
    <s v="Cumple"/>
    <s v="Cumple"/>
    <s v="Problema externo , sector , camarilla ubicada en calle coquimbo con roberto espinoza , sin moradores en domicilio de reclamo"/>
    <x v="2"/>
    <x v="0"/>
    <x v="2"/>
    <x v="0"/>
    <n v="0.5"/>
    <n v="0.5"/>
    <n v="0.5"/>
    <n v="0.5"/>
    <n v="0.5"/>
    <n v="0.5"/>
    <n v="0.25"/>
    <n v="0.25"/>
    <n v="0.5"/>
    <n v="0.5"/>
    <n v="0.5"/>
    <n v="1"/>
    <x v="1"/>
  </r>
  <r>
    <s v="1711589"/>
    <s v="207615032022153740"/>
    <s v="DF20227302583"/>
    <x v="40"/>
    <x v="64"/>
    <s v="Cristobal toro"/>
    <s v="Roberto espinoza 933 , 5"/>
    <s v="Santiago"/>
    <x v="0"/>
    <s v="Cumple"/>
    <s v="Cumple"/>
    <s v="No Aplica"/>
    <s v="No Aplica"/>
    <s v="Cumple"/>
    <s v="Cumple"/>
    <s v="No"/>
    <s v="S/N"/>
    <s v="S/N"/>
    <s v="No Aplica"/>
    <s v="No Aplica"/>
    <s v="No Aplica"/>
    <s v="Cumple"/>
    <s v="Cumple"/>
    <s v="Sin moradores , problema externo de sector , empalme subterraneo ."/>
    <x v="2"/>
    <x v="0"/>
    <x v="2"/>
    <x v="0"/>
    <n v="0.5"/>
    <n v="0.5"/>
    <n v="0.5"/>
    <n v="0.5"/>
    <n v="0.5"/>
    <n v="0.5"/>
    <n v="0.25"/>
    <n v="0.25"/>
    <n v="0.5"/>
    <n v="0.5"/>
    <n v="0.5"/>
    <n v="1"/>
    <x v="1"/>
  </r>
  <r>
    <s v="1711588"/>
    <s v="207515032022153309"/>
    <s v="DF20227305755"/>
    <x v="40"/>
    <x v="62"/>
    <s v="AARON HUENCHUMIL"/>
    <s v="San Francisco #231"/>
    <s v="Santiago"/>
    <x v="0"/>
    <s v="Cumple"/>
    <s v="No Aplica"/>
    <s v="No Aplica"/>
    <s v="No Aplica"/>
    <s v="No Aplica"/>
    <s v="No Aplica"/>
    <s v="No"/>
    <s v="S/N"/>
    <s v="S/N"/>
    <s v="No Aplica"/>
    <s v="No Aplica"/>
    <s v="No Aplica"/>
    <s v="Cumple"/>
    <s v="Cumple"/>
    <s v="1- Direccion correcta TARAPACA #782 2- Corte de suministro electrico era debido a trabajos subterraneos relacion con N°DF20227305650"/>
    <x v="2"/>
    <x v="0"/>
    <x v="2"/>
    <x v="0"/>
    <n v="0.5"/>
    <n v="0.5"/>
    <n v="0.5"/>
    <n v="0.5"/>
    <n v="0.5"/>
    <n v="0.5"/>
    <n v="0.25"/>
    <n v="0.25"/>
    <n v="0.5"/>
    <n v="0.5"/>
    <n v="0.5"/>
    <n v="1"/>
    <x v="1"/>
  </r>
  <r>
    <s v="1711580"/>
    <s v="207515032022145452"/>
    <s v="DF20227305716"/>
    <x v="40"/>
    <x v="62"/>
    <s v="AARON HUENCHUMIL"/>
    <s v="Santa Rosa #170 dpto 1501"/>
    <s v="Santiago"/>
    <x v="0"/>
    <s v="Cumple"/>
    <s v="No Aplica"/>
    <s v="No Aplica"/>
    <s v="No Aplica"/>
    <s v="No Aplica"/>
    <s v="No Aplica"/>
    <s v="No"/>
    <s v="S/N"/>
    <s v="S/N"/>
    <s v="No Aplica"/>
    <s v="No Aplica"/>
    <s v="No Aplica"/>
    <s v="Cumple"/>
    <s v="Cumple Parcialmente"/>
    <s v="1- Corte de electricidad se debia  por seguridad de trabajo de personal de aguas andinas. Suministro electrico ya normalizado 2- Direccion correcta TARAPACA #782 3- Incidencia con directa relacion con N°DF20227305716"/>
    <x v="2"/>
    <x v="0"/>
    <x v="2"/>
    <x v="0"/>
    <n v="0.5"/>
    <n v="0.5"/>
    <n v="0.5"/>
    <n v="0.5"/>
    <n v="0.5"/>
    <n v="0.5"/>
    <n v="0.25"/>
    <n v="0.25"/>
    <n v="0.5"/>
    <n v="0.5"/>
    <n v="0.17499999999999999"/>
    <n v="0.93500000000000005"/>
    <x v="1"/>
  </r>
  <r>
    <s v="1711576"/>
    <s v="207515032022144519"/>
    <s v="DF20227305650"/>
    <x v="40"/>
    <x v="62"/>
    <s v="AARON HUENCHUMIL"/>
    <s v="Santa Rosa #75"/>
    <s v="Santiago"/>
    <x v="0"/>
    <s v="Cumple"/>
    <s v="No Aplica"/>
    <s v="No Aplica"/>
    <s v="No Aplica"/>
    <s v="No Aplica"/>
    <s v="No Aplica"/>
    <s v="Si"/>
    <s v="S/N"/>
    <s v="S/N"/>
    <s v="Cumple"/>
    <s v="Cumple"/>
    <s v="Cumple"/>
    <s v="Cumple"/>
    <s v="Cumple Parcialmente"/>
    <s v="1- El corte de suministro de debia por seguridad, en trabajo de personal de aguas andinas. SECTOR SIN ELECTRICIDAD. Ya se encuentra normalizado suministro electrico  2-Direccio  correcta TARAPACA #724"/>
    <x v="2"/>
    <x v="0"/>
    <x v="2"/>
    <x v="0"/>
    <n v="0.5"/>
    <n v="0.5"/>
    <n v="0.5"/>
    <n v="0.5"/>
    <n v="0.5"/>
    <n v="0.5"/>
    <n v="0.25"/>
    <n v="0.25"/>
    <n v="0.5"/>
    <n v="0.5"/>
    <n v="0.17499999999999999"/>
    <n v="0.93500000000000005"/>
    <x v="1"/>
  </r>
  <r>
    <s v="1711559"/>
    <s v="207515032022140634"/>
    <s v="DF20227305334"/>
    <x v="40"/>
    <x v="62"/>
    <s v="AARON HUENCHUMIL"/>
    <s v="Monjitas #395"/>
    <s v="Santiago"/>
    <x v="0"/>
    <s v="Cumple"/>
    <s v="Cumple"/>
    <s v="No Aplica"/>
    <s v="No Aplica"/>
    <s v="Cumple"/>
    <s v="Cumple"/>
    <s v="Si"/>
    <s v="S/N"/>
    <s v="S/N"/>
    <s v="Cumple"/>
    <s v="Cumple"/>
    <s v="Cumple"/>
    <s v="Cumple"/>
    <s v="Cumple"/>
    <s v="1- Cliente confirma rapida atencion de tecnicos y que se encuentra con servicio normalizado"/>
    <x v="2"/>
    <x v="0"/>
    <x v="2"/>
    <x v="0"/>
    <n v="0.5"/>
    <n v="0.5"/>
    <n v="0.5"/>
    <n v="0.5"/>
    <n v="0.5"/>
    <n v="0.5"/>
    <n v="0.25"/>
    <n v="0.25"/>
    <n v="0.5"/>
    <n v="0.5"/>
    <n v="0.5"/>
    <n v="1"/>
    <x v="1"/>
  </r>
  <r>
    <s v="1711508"/>
    <s v="207515032022132854"/>
    <s v="DF20227305712"/>
    <x v="40"/>
    <x v="62"/>
    <s v="AARON HUENCHUMIL"/>
    <s v="San Pablo #978"/>
    <s v="Santiago"/>
    <x v="0"/>
    <s v="Cumple"/>
    <s v="Cumple"/>
    <s v="No Aplica"/>
    <s v="No Aplica"/>
    <s v="Cumple"/>
    <s v="Cumple"/>
    <s v="Si"/>
    <s v="S/N"/>
    <s v="S/N"/>
    <s v="No Aplica"/>
    <s v="No Aplica"/>
    <s v="No Aplica"/>
    <s v="Cumple"/>
    <s v="Cumple"/>
    <s v="1- local se encuentra en remodelacion, atiende maestro que confirma suministro electrico sin intermitencias"/>
    <x v="2"/>
    <x v="0"/>
    <x v="2"/>
    <x v="0"/>
    <n v="0.5"/>
    <n v="0.5"/>
    <n v="0.5"/>
    <n v="0.5"/>
    <n v="0.5"/>
    <n v="0.5"/>
    <n v="0.25"/>
    <n v="0.25"/>
    <n v="0.5"/>
    <n v="0.5"/>
    <n v="0.5"/>
    <n v="1"/>
    <x v="1"/>
  </r>
  <r>
    <s v="1710525"/>
    <s v="207515032022114628"/>
    <s v="DF20227304451"/>
    <x v="40"/>
    <x v="46"/>
    <s v="AARON HUENCHUMIL"/>
    <s v="Catedral #1462"/>
    <s v="Santiago"/>
    <x v="0"/>
    <s v="Cumple"/>
    <s v="Cumple"/>
    <s v="No Aplica"/>
    <s v="No Aplica"/>
    <s v="Cumple"/>
    <s v="Cumple"/>
    <s v="Si"/>
    <s v="S/N"/>
    <s v="S/N"/>
    <s v="No Aplica"/>
    <s v="No Aplica"/>
    <s v="No Aplica"/>
    <s v="Cumple"/>
    <s v="Cumple"/>
    <s v="1- Direccion trata de lugar de patio de comidas foodtruck, en donde un trabajor del lugar confirma que existio un problema en la instalacion electrica.  2- Suministro electrico normalizado y sin intermitencias"/>
    <x v="2"/>
    <x v="0"/>
    <x v="2"/>
    <x v="0"/>
    <n v="0.5"/>
    <n v="0.5"/>
    <n v="0.5"/>
    <n v="0.5"/>
    <n v="0.5"/>
    <n v="0.5"/>
    <n v="0.25"/>
    <n v="0.25"/>
    <n v="0.5"/>
    <n v="0.5"/>
    <n v="0.5"/>
    <n v="1"/>
    <x v="1"/>
  </r>
  <r>
    <s v="1710507"/>
    <s v="207515032022112324"/>
    <s v="DF20227304599"/>
    <x v="40"/>
    <x v="34"/>
    <s v="AARON HUENCHUMIL"/>
    <s v="Tucapel Jimenez #22"/>
    <s v="Santiago"/>
    <x v="0"/>
    <s v="Cumple"/>
    <s v="Cumple"/>
    <s v="No Aplica"/>
    <s v="No Aplica"/>
    <s v="Cumple"/>
    <s v="Cumple"/>
    <s v="Si"/>
    <s v="S/N"/>
    <s v="S/N"/>
    <s v="Cumple"/>
    <s v="Cumple"/>
    <s v="Cumple"/>
    <s v="Cumple"/>
    <s v="Cumple"/>
    <s v="1-Cliente en este caso OBRA se encuentra con suministro electrico normalizado"/>
    <x v="1"/>
    <x v="0"/>
    <x v="2"/>
    <x v="0"/>
    <n v="0.5"/>
    <n v="0.5"/>
    <n v="0.5"/>
    <n v="0.5"/>
    <n v="0.5"/>
    <n v="0.5"/>
    <n v="0.25"/>
    <n v="0.25"/>
    <n v="0.5"/>
    <n v="0.5"/>
    <n v="0.5"/>
    <n v="1"/>
    <x v="1"/>
  </r>
  <r>
    <s v="1710452"/>
    <s v="207515032022105034"/>
    <s v="DF20227305270"/>
    <x v="40"/>
    <x v="62"/>
    <s v="AARON HUENCHUMIL"/>
    <s v="Nueva San Martin #65 dpto 908"/>
    <s v="Santiago"/>
    <x v="0"/>
    <s v="Cumple"/>
    <s v="Cumple"/>
    <s v="No Aplica"/>
    <s v="No Aplica"/>
    <s v="Cumple"/>
    <s v="Cumple"/>
    <s v="Si"/>
    <s v="Cristian Leal Fonseca"/>
    <s v="S/N"/>
    <s v="No Cumple"/>
    <s v="No Cumple"/>
    <s v="No Cumple"/>
    <s v="Cumple"/>
    <s v="Cumple"/>
    <s v="1- Cliente expresa que se encontraba fuera de santiago y le hicieron corte de servicio. Teniendo su cuenta al dia, reclama perdida de alimentos y sin servicio por 4 dias  2- Medidor sin sello"/>
    <x v="2"/>
    <x v="0"/>
    <x v="2"/>
    <x v="0"/>
    <n v="0.5"/>
    <n v="0.5"/>
    <n v="0.5"/>
    <n v="0.5"/>
    <n v="0.5"/>
    <n v="0.5"/>
    <n v="0"/>
    <n v="0"/>
    <n v="0"/>
    <n v="0.5"/>
    <n v="0.5"/>
    <n v="0.85000000000000009"/>
    <x v="1"/>
  </r>
  <r>
    <s v="1713936"/>
    <s v="207516032022164106"/>
    <s v="DF20227304598"/>
    <x v="41"/>
    <x v="60"/>
    <s v="AARON HUENCHUMIL"/>
    <s v="Lord Cochrane #1710"/>
    <s v="Santiago"/>
    <x v="0"/>
    <s v="Cumple"/>
    <s v="Cumple"/>
    <s v="No Cumple"/>
    <s v="No Cumple"/>
    <s v="Cumple"/>
    <s v="Cumple"/>
    <s v="Si"/>
    <s v="S/N"/>
    <s v="S/N"/>
    <s v="Cumple"/>
    <s v="Cumple"/>
    <s v="Cumple"/>
    <s v="Cumple"/>
    <s v="Cumple"/>
    <s v="1- Cliente ya se encuentra con suministro normalizado. 2- En informe de cuadrilla no declara codigo ni cantidad de material utilizado 3- Caja DAE abierta"/>
    <x v="2"/>
    <x v="0"/>
    <x v="2"/>
    <x v="0"/>
    <n v="0.5"/>
    <n v="0.5"/>
    <n v="0"/>
    <n v="0"/>
    <n v="0.5"/>
    <n v="0.5"/>
    <n v="0.25"/>
    <n v="0.25"/>
    <n v="0.5"/>
    <n v="0.5"/>
    <n v="0.5"/>
    <n v="0.7"/>
    <x v="1"/>
  </r>
  <r>
    <s v="1713930"/>
    <s v="207516032022162537"/>
    <s v="DF20227305291"/>
    <x v="41"/>
    <x v="62"/>
    <s v="AARON HUENCHUMIL"/>
    <s v="Pedro Lagos #1036"/>
    <s v="Santiago"/>
    <x v="0"/>
    <s v="Cumple"/>
    <s v="Cumple"/>
    <s v="No Aplica"/>
    <s v="No Aplica"/>
    <s v="Cumple"/>
    <s v="Cumple"/>
    <s v="No"/>
    <s v="S/N"/>
    <s v="S/N"/>
    <s v="No Aplica"/>
    <s v="No Aplica"/>
    <s v="No Aplica"/>
    <s v="Cumple"/>
    <s v="Cumple"/>
    <s v="1- Cliente no se encuentra en domicilio 2- Acometida en condicion insegura tocando arbol"/>
    <x v="2"/>
    <x v="0"/>
    <x v="2"/>
    <x v="0"/>
    <n v="0.5"/>
    <n v="0.5"/>
    <n v="0.5"/>
    <n v="0.5"/>
    <n v="0.5"/>
    <n v="0.5"/>
    <n v="0.25"/>
    <n v="0.25"/>
    <n v="0.5"/>
    <n v="0.5"/>
    <n v="0.5"/>
    <n v="1"/>
    <x v="1"/>
  </r>
  <r>
    <s v="1713826"/>
    <s v="207516032022161445"/>
    <s v="DF20227304792"/>
    <x v="41"/>
    <x v="60"/>
    <s v="AARON HUENCHUMIL"/>
    <s v="Pedro Lagos #1182 dpto 206"/>
    <s v="Santiago"/>
    <x v="0"/>
    <s v="Cumple"/>
    <s v="Cumple"/>
    <s v="No Aplica"/>
    <s v="No Aplica"/>
    <s v="Cumple"/>
    <s v="Cumple"/>
    <s v="No"/>
    <s v="S/N"/>
    <s v="S/N"/>
    <s v="No Aplica"/>
    <s v="No Aplica"/>
    <s v="No Aplica"/>
    <s v="Cumple"/>
    <s v="Cumple"/>
    <s v="1- Cliente no se encuentra en domicilio, pero conserje permite acceso a shaft de medidores  2- Servicio se encuentra normal, solo detalle que no tiene tapa medidor (partes energizadas a la vista)"/>
    <x v="2"/>
    <x v="0"/>
    <x v="2"/>
    <x v="0"/>
    <n v="0.5"/>
    <n v="0.5"/>
    <n v="0.5"/>
    <n v="0.5"/>
    <n v="0.5"/>
    <n v="0.5"/>
    <n v="0.25"/>
    <n v="0.25"/>
    <n v="0.5"/>
    <n v="0.5"/>
    <n v="0.5"/>
    <n v="1"/>
    <x v="1"/>
  </r>
  <r>
    <s v="1713794"/>
    <s v="207616032022160210"/>
    <s v="DF20227302383"/>
    <x v="41"/>
    <x v="65"/>
    <s v="Cristobal toro"/>
    <s v="Catedral 1350 dpto 411"/>
    <s v="Santiago"/>
    <x v="0"/>
    <s v="Cumple"/>
    <s v="Cumple"/>
    <s v="No Aplica"/>
    <s v="No Aplica"/>
    <s v="Cumple"/>
    <s v="Cumple"/>
    <s v="Si"/>
    <s v="Cristian muñoz  ( concerge )"/>
    <s v="226729165"/>
    <s v="Cumple"/>
    <s v="Cumple"/>
    <s v="Cumple"/>
    <s v="No Cumple"/>
    <s v="Cumple Parcialmente"/>
    <s v="Faltan fotografias minimas , atiende concerge ."/>
    <x v="2"/>
    <x v="0"/>
    <x v="2"/>
    <x v="0"/>
    <n v="0.5"/>
    <n v="0.5"/>
    <n v="0.5"/>
    <n v="0.5"/>
    <n v="0.5"/>
    <n v="0.5"/>
    <n v="0.25"/>
    <n v="0.25"/>
    <n v="0.5"/>
    <n v="0"/>
    <n v="0.17499999999999999"/>
    <n v="0.83500000000000008"/>
    <x v="1"/>
  </r>
  <r>
    <s v="1713586"/>
    <s v="2207516032022154626"/>
    <s v="DF20227304595"/>
    <x v="41"/>
    <x v="60"/>
    <s v="AARON HUENCHUMIL"/>
    <s v="Aldunate #1064 dpto 69 A"/>
    <s v="Santiago"/>
    <x v="0"/>
    <s v="Cumple"/>
    <s v="Cumple"/>
    <s v="No Aplica"/>
    <s v="No Aplica"/>
    <s v="Cumple"/>
    <s v="Cumple"/>
    <s v="No"/>
    <s v="S/N"/>
    <s v="S/N"/>
    <s v="No Aplica"/>
    <s v="No Aplica"/>
    <s v="No Aplica"/>
    <s v="Cumple"/>
    <s v="Cumple"/>
    <s v="1- Cliente no se encuentra en domicilio, pero conserje permite acceso a shaft de medidores. 2- Suministro electrico se encuentra normalizado"/>
    <x v="2"/>
    <x v="0"/>
    <x v="2"/>
    <x v="0"/>
    <n v="0.5"/>
    <n v="0.5"/>
    <n v="0.5"/>
    <n v="0.5"/>
    <n v="0.5"/>
    <n v="0.5"/>
    <n v="0.25"/>
    <n v="0.25"/>
    <n v="0.5"/>
    <n v="0.5"/>
    <n v="0.5"/>
    <n v="1"/>
    <x v="1"/>
  </r>
  <r>
    <s v="1713574"/>
    <s v="207516032022151417"/>
    <s v="DF20227304614"/>
    <x v="41"/>
    <x v="60"/>
    <s v="AARON HUENCHUMIL"/>
    <s v="Portugal #730"/>
    <s v="Santiago"/>
    <x v="0"/>
    <s v="Cumple"/>
    <s v="Cumple"/>
    <s v="No Aplica"/>
    <s v="No Aplica"/>
    <s v="Cumple"/>
    <s v="Cumple"/>
    <s v="Si"/>
    <s v="S/N"/>
    <s v="S/N"/>
    <s v="Cumple"/>
    <s v="Cumple"/>
    <s v="Cumple"/>
    <s v="Cumple"/>
    <s v="Cumple"/>
    <s v="1- Cliente se encuentra con servicio reestablecido y normalizado nota: TDA de cliente fuera de norma"/>
    <x v="2"/>
    <x v="0"/>
    <x v="2"/>
    <x v="0"/>
    <n v="0.5"/>
    <n v="0.5"/>
    <n v="0.5"/>
    <n v="0.5"/>
    <n v="0.5"/>
    <n v="0.5"/>
    <n v="0.25"/>
    <n v="0.25"/>
    <n v="0.5"/>
    <n v="0.5"/>
    <n v="0.5"/>
    <n v="1"/>
    <x v="1"/>
  </r>
  <r>
    <s v="1713566"/>
    <s v="207616032022145926"/>
    <s v="DF20227304301"/>
    <x v="41"/>
    <x v="46"/>
    <s v="Cristobal toro"/>
    <s v="Huerfanos 1373 dpto 904"/>
    <s v="Santiago"/>
    <x v="0"/>
    <s v="Cumple"/>
    <s v="Cumple"/>
    <s v="No Aplica"/>
    <s v="No Aplica"/>
    <s v="Cumple"/>
    <s v="Cumple"/>
    <s v="Si"/>
    <s v="Luis gutierrez"/>
    <s v="232242176"/>
    <s v="Cumple"/>
    <s v="Cumple"/>
    <s v="Cumple"/>
    <s v="Cumple"/>
    <s v="Cumple"/>
    <s v="Se verifica , sin mayor observacion"/>
    <x v="2"/>
    <x v="0"/>
    <x v="2"/>
    <x v="0"/>
    <n v="0.5"/>
    <n v="0.5"/>
    <n v="0.5"/>
    <n v="0.5"/>
    <n v="0.5"/>
    <n v="0.5"/>
    <n v="0.25"/>
    <n v="0.25"/>
    <n v="0.5"/>
    <n v="0.5"/>
    <n v="0.5"/>
    <n v="1"/>
    <x v="1"/>
  </r>
  <r>
    <s v="1713564"/>
    <s v="207516032022145618"/>
    <s v="DF20227304798"/>
    <x v="41"/>
    <x v="60"/>
    <s v="AARON HUENCHUMIL"/>
    <s v="Portugal #451 dpto 1304"/>
    <s v="Santiago"/>
    <x v="0"/>
    <s v="Cumple"/>
    <s v="Cumple"/>
    <s v="No Aplica"/>
    <s v="No Aplica"/>
    <s v="No Aplica"/>
    <s v="No Aplica"/>
    <s v="No"/>
    <s v="S/N"/>
    <s v="S/N"/>
    <s v="No Aplica"/>
    <s v="No Aplica"/>
    <s v="No Aplica"/>
    <s v="Cumple"/>
    <s v="Cumple"/>
    <s v="1- Corte de suministro se debia a trabajos electricos en camara subterranea, ya se encuentra reestablecido el servicio electrico."/>
    <x v="2"/>
    <x v="0"/>
    <x v="2"/>
    <x v="0"/>
    <n v="0.5"/>
    <n v="0.5"/>
    <n v="0.5"/>
    <n v="0.5"/>
    <n v="0.5"/>
    <n v="0.5"/>
    <n v="0.25"/>
    <n v="0.25"/>
    <n v="0.5"/>
    <n v="0.5"/>
    <n v="0.5"/>
    <n v="1"/>
    <x v="1"/>
  </r>
  <r>
    <s v="1713077"/>
    <s v="207616032022133833"/>
    <s v="DF20227302352"/>
    <x v="41"/>
    <x v="65"/>
    <s v="Cristobal toro"/>
    <s v="Huerfanos 1117 of. 842"/>
    <s v="Santiago"/>
    <x v="0"/>
    <s v="Cumple"/>
    <s v="Cumple"/>
    <s v="No Aplica"/>
    <s v="No Aplica"/>
    <s v="Cumple"/>
    <s v="Cumple"/>
    <s v="Si"/>
    <s v="Abigail general"/>
    <s v="226984047"/>
    <s v="Cumple"/>
    <s v="Cumple"/>
    <s v="Cumple"/>
    <s v="Cumple"/>
    <s v="Cumple"/>
    <s v="Se verifica, sin mayor problema"/>
    <x v="2"/>
    <x v="0"/>
    <x v="2"/>
    <x v="0"/>
    <n v="0.5"/>
    <n v="0.5"/>
    <n v="0.5"/>
    <n v="0.5"/>
    <n v="0.5"/>
    <n v="0.5"/>
    <n v="0.25"/>
    <n v="0.25"/>
    <n v="0.5"/>
    <n v="0.5"/>
    <n v="0.5"/>
    <n v="1"/>
    <x v="1"/>
  </r>
  <r>
    <s v="1713071"/>
    <s v="207516032022132927"/>
    <s v="DF20227305741"/>
    <x v="41"/>
    <x v="62"/>
    <s v="AARON HUENCHUMIL"/>
    <s v="Huerfanos #547 tr C dpto 514"/>
    <s v="Santiago"/>
    <x v="0"/>
    <s v="Cumple"/>
    <s v="Cumple"/>
    <s v="No Aplica"/>
    <s v="No Aplica"/>
    <s v="Cumple"/>
    <s v="Cumple"/>
    <s v="No"/>
    <s v="S/N"/>
    <s v="S/N"/>
    <s v="No Aplica"/>
    <s v="No Aplica"/>
    <s v="No Aplica"/>
    <s v="Cumple"/>
    <s v="Cumple"/>
    <s v="1- Cliente no se encuentra en domicilio, pero conserje permite acceso a shaft de medidores 2- Suministro electrico normalizado"/>
    <x v="2"/>
    <x v="0"/>
    <x v="2"/>
    <x v="0"/>
    <n v="0.5"/>
    <n v="0.5"/>
    <n v="0.5"/>
    <n v="0.5"/>
    <n v="0.5"/>
    <n v="0.5"/>
    <n v="0.25"/>
    <n v="0.25"/>
    <n v="0.5"/>
    <n v="0.5"/>
    <n v="0.5"/>
    <n v="1"/>
    <x v="1"/>
  </r>
  <r>
    <s v="1713057"/>
    <s v="207616032022131651"/>
    <s v="DF20227303967"/>
    <x v="41"/>
    <x v="46"/>
    <s v="Cristobal toro"/>
    <s v="Ahumada 254 of. 305"/>
    <s v="Santiago"/>
    <x v="0"/>
    <s v="Cumple"/>
    <s v="Cumple"/>
    <s v="No Aplica"/>
    <s v="No Aplica"/>
    <s v="Cumple"/>
    <s v="Cumple"/>
    <s v="Si"/>
    <s v="Marco olivares"/>
    <s v="226962834"/>
    <s v="Cumple"/>
    <s v="Cumple"/>
    <s v="Cumple"/>
    <s v="Cumple"/>
    <s v="Cumple Parcialmente"/>
    <s v="Se verifica sin mayor observacion"/>
    <x v="2"/>
    <x v="0"/>
    <x v="2"/>
    <x v="0"/>
    <n v="0.5"/>
    <n v="0.5"/>
    <n v="0.5"/>
    <n v="0.5"/>
    <n v="0.5"/>
    <n v="0.5"/>
    <n v="0.25"/>
    <n v="0.25"/>
    <n v="0.5"/>
    <n v="0.5"/>
    <n v="0.17499999999999999"/>
    <n v="0.93500000000000005"/>
    <x v="1"/>
  </r>
  <r>
    <s v="1713048"/>
    <s v="207516032022125934"/>
    <s v="DF20227305754"/>
    <x v="41"/>
    <x v="62"/>
    <s v="AARON HUENCHUMIL"/>
    <s v="Enrique Mac Iver #22 dpto 508"/>
    <s v="Santiago"/>
    <x v="0"/>
    <s v="Cumple"/>
    <s v="Cumple"/>
    <s v="No Aplica"/>
    <s v="No Aplica"/>
    <s v="Cumple"/>
    <s v="Cumple"/>
    <s v="No"/>
    <s v="S/N"/>
    <s v="S/N"/>
    <s v="No Aplica"/>
    <s v="No Aplica"/>
    <s v="No Aplica"/>
    <s v="Cumple"/>
    <s v="Cumple"/>
    <s v="1- Cliente no se encuentra en domicilio, pero conserje permite acceso a shaft de medidores. Verificando suministro electrico y servicio normalizado"/>
    <x v="2"/>
    <x v="0"/>
    <x v="2"/>
    <x v="0"/>
    <n v="0.5"/>
    <n v="0.5"/>
    <n v="0.5"/>
    <n v="0.5"/>
    <n v="0.5"/>
    <n v="0.5"/>
    <n v="0.25"/>
    <n v="0.25"/>
    <n v="0.5"/>
    <n v="0.5"/>
    <n v="0.5"/>
    <n v="1"/>
    <x v="1"/>
  </r>
  <r>
    <s v="1713047"/>
    <s v="207616032022130014"/>
    <s v="DF20227302297"/>
    <x v="41"/>
    <x v="65"/>
    <s v="Cristobal toro"/>
    <s v="Moneda 920 dpto 606"/>
    <s v="Santiago"/>
    <x v="0"/>
    <s v="Cumple"/>
    <s v="Cumple"/>
    <s v="No Aplica"/>
    <s v="No Aplica"/>
    <s v="Cumple"/>
    <s v="Cumple"/>
    <s v="Si"/>
    <s v="Juan diaz"/>
    <s v="961775741"/>
    <s v="Cumple"/>
    <s v="Cumple"/>
    <s v="Cumple"/>
    <s v="Cumple"/>
    <s v="Cumple"/>
    <s v="Se verifica , sin mayor observacion"/>
    <x v="2"/>
    <x v="0"/>
    <x v="2"/>
    <x v="0"/>
    <n v="0.5"/>
    <n v="0.5"/>
    <n v="0.5"/>
    <n v="0.5"/>
    <n v="0.5"/>
    <n v="0.5"/>
    <n v="0.25"/>
    <n v="0.25"/>
    <n v="0.5"/>
    <n v="0.5"/>
    <n v="0.5"/>
    <n v="1"/>
    <x v="1"/>
  </r>
  <r>
    <s v="1713042"/>
    <s v="207616032022123548"/>
    <s v="DF20227302312"/>
    <x v="41"/>
    <x v="65"/>
    <s v="Cristobal toro"/>
    <s v="Enrique macgiver 180 dpto 111"/>
    <s v="Santiago"/>
    <x v="0"/>
    <s v="Cumple"/>
    <s v="Cumple"/>
    <s v="No Aplica"/>
    <s v="No Aplica"/>
    <s v="Cumple"/>
    <s v="Cumple"/>
    <s v="S/N"/>
    <s v="Jose espinoza"/>
    <s v="232452625"/>
    <s v="Cumple"/>
    <s v="Cumple"/>
    <s v="Cumple"/>
    <s v="No Cumple"/>
    <s v="No Cumple"/>
    <s v="Concerge , sin llaves para acceder a los medidores ."/>
    <x v="2"/>
    <x v="0"/>
    <x v="2"/>
    <x v="0"/>
    <n v="0.5"/>
    <n v="0.5"/>
    <n v="0.5"/>
    <n v="0.5"/>
    <n v="0.5"/>
    <n v="0.5"/>
    <n v="0.25"/>
    <n v="0.25"/>
    <n v="0.5"/>
    <n v="0"/>
    <n v="0"/>
    <n v="0.8"/>
    <x v="1"/>
  </r>
  <r>
    <s v="1713008"/>
    <s v="207616032022120957"/>
    <s v="DF20227303529"/>
    <x v="41"/>
    <x v="63"/>
    <s v="Cristobal toro"/>
    <s v="Tarapaca 722 loc. 1"/>
    <s v="Santiago"/>
    <x v="0"/>
    <s v="Cumple"/>
    <s v="Cumple"/>
    <s v="No Aplica"/>
    <s v="No Aplica"/>
    <s v="Cumple"/>
    <s v="Cumple"/>
    <s v="Si"/>
    <s v="S/N"/>
    <s v="S/N"/>
    <s v="No Aplica"/>
    <s v="No Aplica"/>
    <s v="No Aplica"/>
    <s v="No Cumple"/>
    <s v="No Cumple"/>
    <s v="Cliente no entrega datos , dice que no puede atender y no permite fotografias"/>
    <x v="2"/>
    <x v="0"/>
    <x v="2"/>
    <x v="0"/>
    <n v="0.5"/>
    <n v="0.5"/>
    <n v="0.5"/>
    <n v="0.5"/>
    <n v="0.5"/>
    <n v="0.5"/>
    <n v="0.25"/>
    <n v="0.25"/>
    <n v="0.5"/>
    <n v="0"/>
    <n v="0"/>
    <n v="0.8"/>
    <x v="1"/>
  </r>
  <r>
    <s v="1712999"/>
    <s v="207616032022115233"/>
    <s v="DF20227303197"/>
    <x v="41"/>
    <x v="63"/>
    <s v="Cristobal toro"/>
    <s v="Tarapaca 850 dpto 1808"/>
    <s v="Santiago"/>
    <x v="0"/>
    <s v="Cumple"/>
    <s v="Cumple"/>
    <s v="No Aplica"/>
    <s v="No Aplica"/>
    <s v="Cumple"/>
    <s v="Cumple"/>
    <s v="Si"/>
    <s v="Angel apeo"/>
    <s v="229821072"/>
    <s v="Cumple"/>
    <s v="Cumple"/>
    <s v="Cumple"/>
    <s v="Cumple"/>
    <s v="Cumple"/>
    <s v="Se verifica , sin mayor observacion"/>
    <x v="2"/>
    <x v="0"/>
    <x v="2"/>
    <x v="0"/>
    <n v="0.5"/>
    <n v="0.5"/>
    <n v="0.5"/>
    <n v="0.5"/>
    <n v="0.5"/>
    <n v="0.5"/>
    <n v="0.25"/>
    <n v="0.25"/>
    <n v="0.5"/>
    <n v="0.5"/>
    <n v="0.5"/>
    <n v="1"/>
    <x v="1"/>
  </r>
  <r>
    <s v="1712991"/>
    <s v="207516032022114616"/>
    <s v="DF20227304803"/>
    <x v="41"/>
    <x v="60"/>
    <s v="AARON HUENCHUMIL"/>
    <s v="San Francisco #659 casa 5"/>
    <s v="Santiago"/>
    <x v="0"/>
    <s v="Cumple"/>
    <s v="Cumple"/>
    <s v="No Aplica"/>
    <s v="No Aplica"/>
    <s v="No Aplica"/>
    <s v="No Aplica"/>
    <s v="No"/>
    <s v="S/N"/>
    <s v="S/N"/>
    <s v="No Aplica"/>
    <s v="No Aplica"/>
    <s v="No Aplica"/>
    <s v="Cumple"/>
    <s v="Cumple"/>
    <s v="1- Cliente no se encuentra en domicilio."/>
    <x v="2"/>
    <x v="0"/>
    <x v="2"/>
    <x v="0"/>
    <n v="0.5"/>
    <n v="0.5"/>
    <n v="0.5"/>
    <n v="0.5"/>
    <n v="0.5"/>
    <n v="0.5"/>
    <n v="0.25"/>
    <n v="0.25"/>
    <n v="0.5"/>
    <n v="0.5"/>
    <n v="0.5"/>
    <n v="1"/>
    <x v="1"/>
  </r>
  <r>
    <s v="1712987"/>
    <s v="207616032022113927"/>
    <s v="DF20227303701"/>
    <x v="41"/>
    <x v="63"/>
    <s v="Cristobal toro"/>
    <s v="San francisco 207 4 ps d"/>
    <s v="Santiago"/>
    <x v="0"/>
    <s v="Cumple"/>
    <s v="Cumple"/>
    <s v="No Aplica"/>
    <s v="No Aplica"/>
    <s v="Cumple"/>
    <s v="Cumple"/>
    <s v="No"/>
    <s v="S/N"/>
    <s v="S/N"/>
    <s v="No Aplica"/>
    <s v="No Aplica"/>
    <s v="No Aplica"/>
    <s v="No Cumple"/>
    <s v="No Cumple"/>
    <s v="Fotografia no coincide con direccion en numerode incidencia , sin moradores"/>
    <x v="2"/>
    <x v="0"/>
    <x v="2"/>
    <x v="0"/>
    <n v="0.5"/>
    <n v="0.5"/>
    <n v="0.5"/>
    <n v="0.5"/>
    <n v="0.5"/>
    <n v="0.5"/>
    <n v="0.25"/>
    <n v="0.25"/>
    <n v="0.5"/>
    <n v="0"/>
    <n v="0"/>
    <n v="0.8"/>
    <x v="1"/>
  </r>
  <r>
    <s v="1712981"/>
    <s v="207516032022112510"/>
    <s v="DF20227304447"/>
    <x v="41"/>
    <x v="46"/>
    <s v="AARON HUENCHUMIL"/>
    <s v="Arturo Prat #407 dpto 1202"/>
    <s v="Santiago"/>
    <x v="0"/>
    <s v="Cumple"/>
    <s v="Cumple"/>
    <s v="No Aplica"/>
    <s v="No Aplica"/>
    <s v="Cumple"/>
    <s v="Cumple"/>
    <s v="Si"/>
    <s v="S/N"/>
    <s v="S/N"/>
    <s v="No Aplica"/>
    <s v="No Aplica"/>
    <s v="Cumple"/>
    <s v="Cumple"/>
    <s v="Cumple"/>
    <s v="1- Cliente confirma que se encuentra con servicio normalizado"/>
    <x v="2"/>
    <x v="0"/>
    <x v="2"/>
    <x v="0"/>
    <n v="0.5"/>
    <n v="0.5"/>
    <n v="0.5"/>
    <n v="0.5"/>
    <n v="0.5"/>
    <n v="0.5"/>
    <n v="0.25"/>
    <n v="0.25"/>
    <n v="0.5"/>
    <n v="0.5"/>
    <n v="0.5"/>
    <n v="1"/>
    <x v="1"/>
  </r>
  <r>
    <s v="1712979"/>
    <s v="207616032022111935"/>
    <s v="DF20227303728"/>
    <x v="41"/>
    <x v="63"/>
    <s v="Cristobal toro"/>
    <s v="Condor 1071"/>
    <s v="Santiago"/>
    <x v="0"/>
    <s v="Cumple"/>
    <s v="Cumple"/>
    <s v="No Aplica"/>
    <s v="No Aplica"/>
    <s v="Cumple"/>
    <s v="Cumple"/>
    <s v="No"/>
    <s v="S/N"/>
    <s v="S/N"/>
    <s v="No Aplica"/>
    <s v="No Aplica"/>
    <s v="No Aplica"/>
    <s v="Cumple"/>
    <s v="Cumple"/>
    <s v="Sin acceso a medidor ."/>
    <x v="2"/>
    <x v="0"/>
    <x v="2"/>
    <x v="0"/>
    <n v="0.5"/>
    <n v="0.5"/>
    <n v="0.5"/>
    <n v="0.5"/>
    <n v="0.5"/>
    <n v="0.5"/>
    <n v="0.25"/>
    <n v="0.25"/>
    <n v="0.5"/>
    <n v="0.5"/>
    <n v="0.5"/>
    <n v="1"/>
    <x v="1"/>
  </r>
  <r>
    <s v="1716492"/>
    <s v="207517032022164246"/>
    <s v="DF20227304784"/>
    <x v="42"/>
    <x v="60"/>
    <s v="AARON HUENCHUMIL"/>
    <s v="San Francisco #2291 local 50"/>
    <s v="Santiago"/>
    <x v="0"/>
    <s v="Cumple"/>
    <s v="Cumple"/>
    <s v="No Cumple"/>
    <s v="No Cumple"/>
    <s v="Cumple"/>
    <s v="Cumple"/>
    <s v="Si"/>
    <s v="S/N"/>
    <s v="S/N"/>
    <s v="No Aplica"/>
    <s v="No Aplica"/>
    <s v="No Aplica"/>
    <s v="Cumple"/>
    <s v="Cumple"/>
    <s v="1- Cliente se encuentra en local, pero no estaba presente al momento de visita. Confirma suministro electrico normal 2- No declara codigo ni cantidad de material utilizado  3- Al momento de inspeccion se aprecia FUSIBLE REJA lado oriente en estado de  operacion"/>
    <x v="2"/>
    <x v="0"/>
    <x v="2"/>
    <x v="0"/>
    <n v="0.5"/>
    <n v="0.5"/>
    <n v="0"/>
    <n v="0"/>
    <n v="0.5"/>
    <n v="0.5"/>
    <n v="0.25"/>
    <n v="0.25"/>
    <n v="0.5"/>
    <n v="0.5"/>
    <n v="0.5"/>
    <n v="0.7"/>
    <x v="1"/>
  </r>
  <r>
    <s v="1716478"/>
    <s v="207617032022163012"/>
    <s v="DF20227303696"/>
    <x v="42"/>
    <x v="63"/>
    <s v="Cristobal toro"/>
    <s v="Victoria 550"/>
    <s v="Santiago"/>
    <x v="0"/>
    <s v="Cumple"/>
    <s v="Cumple"/>
    <s v="No Aplica"/>
    <s v="No Aplica"/>
    <s v="Cumple"/>
    <s v="Cumple"/>
    <s v="No"/>
    <s v="S/N"/>
    <s v="S/N"/>
    <s v="No Aplica"/>
    <s v="No Aplica"/>
    <s v="No Aplica"/>
    <s v="No Cumple"/>
    <s v="Cumple Parcialmente"/>
    <s v="Sin moradores , se visualiza gente dentro del domicilio , pero no sale"/>
    <x v="2"/>
    <x v="0"/>
    <x v="2"/>
    <x v="0"/>
    <n v="0.5"/>
    <n v="0.5"/>
    <n v="0.5"/>
    <n v="0.5"/>
    <n v="0.5"/>
    <n v="0.5"/>
    <n v="0.25"/>
    <n v="0.25"/>
    <n v="0.5"/>
    <n v="0"/>
    <n v="0.17499999999999999"/>
    <n v="0.83500000000000008"/>
    <x v="1"/>
  </r>
  <r>
    <s v="1716466"/>
    <s v="207517032022160311"/>
    <s v="DF20227305200"/>
    <x v="42"/>
    <x v="61"/>
    <s v="AARON HUENCHUMIL"/>
    <s v="General Gana #723"/>
    <s v="Santiago"/>
    <x v="0"/>
    <s v="Cumple"/>
    <s v="Cumple"/>
    <s v="No Aplica"/>
    <s v="No Aplica"/>
    <s v="No Aplica"/>
    <s v="No Aplica"/>
    <s v="Si"/>
    <s v="S/N"/>
    <s v="S/N"/>
    <s v="No Aplica"/>
    <s v="No Aplica"/>
    <s v="No Aplica"/>
    <s v="No Cumple"/>
    <s v="No Cumple"/>
    <s v="1- Cliente confirma que nunca ha tenido corte de suministro electrico"/>
    <x v="2"/>
    <x v="0"/>
    <x v="2"/>
    <x v="0"/>
    <n v="0.5"/>
    <n v="0.5"/>
    <n v="0.5"/>
    <n v="0.5"/>
    <n v="0.5"/>
    <n v="0.5"/>
    <n v="0.25"/>
    <n v="0.25"/>
    <n v="0.5"/>
    <n v="0"/>
    <n v="0"/>
    <n v="0.8"/>
    <x v="1"/>
  </r>
  <r>
    <s v="1716433"/>
    <s v="207617032022152917"/>
    <s v="DF20227302088"/>
    <x v="42"/>
    <x v="65"/>
    <s v="Cristobal toro"/>
    <s v="Ricardo cumming 4"/>
    <s v="Santiago"/>
    <x v="0"/>
    <s v="Cumple"/>
    <s v="Cumple"/>
    <s v="No Aplica"/>
    <s v="No Aplica"/>
    <s v="Cumple"/>
    <s v="Cumple"/>
    <s v="No"/>
    <s v="S/N"/>
    <s v="S/N"/>
    <s v="No Aplica"/>
    <s v="No Aplica"/>
    <s v="No Aplica"/>
    <s v="Cumple"/>
    <s v="Cumple"/>
    <s v="Problema externo , empalme subterraneo"/>
    <x v="2"/>
    <x v="0"/>
    <x v="2"/>
    <x v="0"/>
    <n v="0.5"/>
    <n v="0.5"/>
    <n v="0.5"/>
    <n v="0.5"/>
    <n v="0.5"/>
    <n v="0.5"/>
    <n v="0.25"/>
    <n v="0.25"/>
    <n v="0.5"/>
    <n v="0.5"/>
    <n v="0.5"/>
    <n v="1"/>
    <x v="1"/>
  </r>
  <r>
    <s v="1716432"/>
    <s v="207517032022152522"/>
    <s v="DF20227304873"/>
    <x v="42"/>
    <x v="61"/>
    <s v="AARON HUENCHUMIL"/>
    <s v="Padre Orellana #1491"/>
    <s v="Santiago"/>
    <x v="0"/>
    <s v="Cumple"/>
    <s v="Cumple"/>
    <s v="No Aplica"/>
    <s v="No Aplica"/>
    <s v="Cumple"/>
    <s v="Cumple"/>
    <s v="Si"/>
    <s v="S/N"/>
    <s v="S/N"/>
    <s v="No Aplica"/>
    <s v="No Aplica"/>
    <s v="Cumple"/>
    <s v="Cumple"/>
    <s v="No Cumple"/>
    <s v="1- Cliente no estaba presente al momento de visita cuadrilla, pero confirma servicio electrico normal"/>
    <x v="2"/>
    <x v="0"/>
    <x v="2"/>
    <x v="0"/>
    <n v="0.5"/>
    <n v="0.5"/>
    <n v="0.5"/>
    <n v="0.5"/>
    <n v="0.5"/>
    <n v="0.5"/>
    <n v="0.25"/>
    <n v="0.25"/>
    <n v="0.5"/>
    <n v="0.5"/>
    <n v="0"/>
    <n v="0.9"/>
    <x v="1"/>
  </r>
  <r>
    <s v="1716423"/>
    <s v="207617032022151353"/>
    <s v="DF20227302441"/>
    <x v="42"/>
    <x v="65"/>
    <s v="Cristobal toro"/>
    <s v="Romero 2358"/>
    <s v="Santiago"/>
    <x v="0"/>
    <s v="Cumple"/>
    <s v="Cumple"/>
    <s v="No Aplica"/>
    <s v="No Aplica"/>
    <s v="Cumple"/>
    <s v="Cumple"/>
    <s v="No"/>
    <s v="S/N"/>
    <s v="S/N"/>
    <s v="No Aplica"/>
    <s v="No Aplica"/>
    <s v="No Aplica"/>
    <s v="No Cumple"/>
    <s v="No Cumple"/>
    <s v="Empalme subterraneo"/>
    <x v="2"/>
    <x v="0"/>
    <x v="2"/>
    <x v="0"/>
    <n v="0.5"/>
    <n v="0.5"/>
    <n v="0.5"/>
    <n v="0.5"/>
    <n v="0.5"/>
    <n v="0.5"/>
    <n v="0.25"/>
    <n v="0.25"/>
    <n v="0.5"/>
    <n v="0"/>
    <n v="0"/>
    <n v="0.8"/>
    <x v="1"/>
  </r>
  <r>
    <s v="1716395"/>
    <s v="207517032022143951"/>
    <s v="DF20227270804"/>
    <x v="42"/>
    <x v="2"/>
    <s v="AARON HUENCHUMIL"/>
    <s v="Americo Vespucio #2059 dpto 41"/>
    <s v="Macul"/>
    <x v="0"/>
    <s v="Cumple"/>
    <s v="Cumple"/>
    <s v="No Aplica"/>
    <s v="No Aplica"/>
    <s v="Cumple"/>
    <s v="Cumple"/>
    <s v="No"/>
    <s v="S/N"/>
    <s v="S/N"/>
    <s v="No Aplica"/>
    <s v="No Aplica"/>
    <s v="No Aplica"/>
    <s v="Cumple"/>
    <s v="Cumple"/>
    <s v="1- Cliente no se encuentra en domicilio, pero vecino permite acceso a verificar medidor de dpto 41. 2- Suministro electrico regularizado"/>
    <x v="0"/>
    <x v="0"/>
    <x v="2"/>
    <x v="0"/>
    <n v="0.5"/>
    <n v="0.5"/>
    <n v="0.5"/>
    <n v="0.5"/>
    <n v="0.5"/>
    <n v="0.5"/>
    <n v="0.25"/>
    <n v="0.25"/>
    <n v="0.5"/>
    <n v="0.5"/>
    <n v="0.5"/>
    <n v="1"/>
    <x v="0"/>
  </r>
  <r>
    <s v="1716393"/>
    <s v="207617032022143648"/>
    <s v="DF20227302084"/>
    <x v="42"/>
    <x v="65"/>
    <s v="Cristobal toro"/>
    <s v="Maipu 1481"/>
    <s v="Santiago"/>
    <x v="0"/>
    <s v="Cumple"/>
    <s v="Cumple"/>
    <s v="No Aplica"/>
    <s v="No Aplica"/>
    <s v="Cumple"/>
    <s v="Cumple"/>
    <s v="No"/>
    <s v="S/N"/>
    <s v="S/N"/>
    <s v="No Aplica"/>
    <s v="No Aplica"/>
    <s v="No Aplica"/>
    <s v="Cumple"/>
    <s v="Cumple"/>
    <s v="Sin moradores . Sin mayor observacion"/>
    <x v="2"/>
    <x v="0"/>
    <x v="2"/>
    <x v="0"/>
    <n v="0.5"/>
    <n v="0.5"/>
    <n v="0.5"/>
    <n v="0.5"/>
    <n v="0.5"/>
    <n v="0.5"/>
    <n v="0.25"/>
    <n v="0.25"/>
    <n v="0.5"/>
    <n v="0.5"/>
    <n v="0.5"/>
    <n v="1"/>
    <x v="1"/>
  </r>
  <r>
    <s v="1716279"/>
    <s v="207617032022140434"/>
    <s v="DF20227302305"/>
    <x v="42"/>
    <x v="65"/>
    <s v="Cristobal toro"/>
    <s v="Andes 2313"/>
    <s v="Santiago"/>
    <x v="0"/>
    <s v="Cumple"/>
    <s v="Cumple"/>
    <s v="No Aplica"/>
    <s v="No Aplica"/>
    <s v="Cumple"/>
    <s v="Cumple"/>
    <s v="Si"/>
    <s v="Hugo mancilla"/>
    <s v="978744356"/>
    <s v="Cumple"/>
    <s v="Cumple"/>
    <s v="Cumple"/>
    <s v="Cumple"/>
    <s v="Cumple"/>
    <s v="Caja dae abierta , sin mayor observacion"/>
    <x v="2"/>
    <x v="0"/>
    <x v="2"/>
    <x v="0"/>
    <n v="0.5"/>
    <n v="0.5"/>
    <n v="0.5"/>
    <n v="0.5"/>
    <n v="0.5"/>
    <n v="0.5"/>
    <n v="0.25"/>
    <n v="0.25"/>
    <n v="0.5"/>
    <n v="0.5"/>
    <n v="0.5"/>
    <n v="1"/>
    <x v="1"/>
  </r>
  <r>
    <s v="1715440"/>
    <s v="207517032022113339"/>
    <s v="DF20227305728"/>
    <x v="42"/>
    <x v="62"/>
    <s v="AARON HUENCHUMIL"/>
    <s v="Compañia de Jesus #1656 dpto 1003"/>
    <s v="Santiago"/>
    <x v="0"/>
    <s v="Cumple"/>
    <s v="Cumple"/>
    <s v="No Aplica"/>
    <s v="No Aplica"/>
    <s v="Cumple"/>
    <s v="Cumple"/>
    <s v="No"/>
    <s v="S/N"/>
    <s v="S/N"/>
    <s v="No Aplica"/>
    <s v="No Aplica"/>
    <s v="No Aplica"/>
    <s v="Cumple"/>
    <s v="Cumple"/>
    <s v="1- Cliente no se encuentra en domicilio, conserje permite acceso a shaft de medidores. Cliente se encuentra con suministro electrico reestablecido 2- Tapa tablero de equipo medida mal instalada"/>
    <x v="2"/>
    <x v="0"/>
    <x v="2"/>
    <x v="0"/>
    <n v="0.5"/>
    <n v="0.5"/>
    <n v="0.5"/>
    <n v="0.5"/>
    <n v="0.5"/>
    <n v="0.5"/>
    <n v="0.25"/>
    <n v="0.25"/>
    <n v="0.5"/>
    <n v="0.5"/>
    <n v="0.5"/>
    <n v="1"/>
    <x v="1"/>
  </r>
  <r>
    <s v="1715430"/>
    <s v="207517032022105547"/>
    <s v="DF20227304938"/>
    <x v="42"/>
    <x v="61"/>
    <s v="AARON HUENCHUMIL"/>
    <s v="Vergara #24 dpto 504"/>
    <s v="Santiago"/>
    <x v="0"/>
    <s v="Cumple"/>
    <s v="Cumple"/>
    <s v="No Aplica"/>
    <s v="No Aplica"/>
    <s v="Cumple"/>
    <s v="Cumple"/>
    <s v="No"/>
    <s v="S/N"/>
    <s v="S/N"/>
    <s v="No Aplica"/>
    <s v="No Aplica"/>
    <s v="No Aplica"/>
    <s v="Cumple"/>
    <s v="Cumple"/>
    <s v="1- Cliente no se encuentra en domicilio, conserje permite acceso a shaft medidores. Suministro electrico normalizado 2- Numeracion de dpto 410 es la correcta 3- Sin tapa de caja medidor 505 y sin riel din para ITM. Partes energizadas a la vista"/>
    <x v="2"/>
    <x v="0"/>
    <x v="2"/>
    <x v="0"/>
    <n v="0.5"/>
    <n v="0.5"/>
    <n v="0.5"/>
    <n v="0.5"/>
    <n v="0.5"/>
    <n v="0.5"/>
    <n v="0.25"/>
    <n v="0.25"/>
    <n v="0.5"/>
    <n v="0.5"/>
    <n v="0.5"/>
    <n v="1"/>
    <x v="1"/>
  </r>
  <r>
    <s v="1718470"/>
    <s v="207618032022152314"/>
    <s v="DF20227303525"/>
    <x v="43"/>
    <x v="63"/>
    <s v="Cristobal toro"/>
    <s v="Los retamos 2134"/>
    <s v="Santiago"/>
    <x v="0"/>
    <s v="Cumple"/>
    <s v="Cumple"/>
    <s v="No Aplica"/>
    <s v="No Aplica"/>
    <s v="Cumple"/>
    <s v="Cumple"/>
    <s v="No"/>
    <s v="S/N"/>
    <s v="S/N"/>
    <s v="No Aplica"/>
    <s v="No Aplica"/>
    <s v="No Aplica"/>
    <s v="No Cumple"/>
    <s v="No Cumple"/>
    <s v="Faltan fotografias de trabajo realizado mas detallado , sin moradores"/>
    <x v="2"/>
    <x v="0"/>
    <x v="2"/>
    <x v="0"/>
    <n v="0.5"/>
    <n v="0.5"/>
    <n v="0.5"/>
    <n v="0.5"/>
    <n v="0.5"/>
    <n v="0.5"/>
    <n v="0.25"/>
    <n v="0.25"/>
    <n v="0.5"/>
    <n v="0"/>
    <n v="0"/>
    <n v="0.8"/>
    <x v="1"/>
  </r>
  <r>
    <s v="1718468"/>
    <s v="207518032022151606"/>
    <s v="DF20227302155"/>
    <x v="43"/>
    <x v="65"/>
    <s v="AARON HUENCHUMIL"/>
    <s v="Cuevas #1171"/>
    <s v="Santiago"/>
    <x v="0"/>
    <s v="Cumple"/>
    <s v="Cumple"/>
    <s v="No Aplica"/>
    <s v="No Aplica"/>
    <s v="Cumple"/>
    <s v="Cumple"/>
    <s v="Si"/>
    <s v="S/N"/>
    <s v="S/N"/>
    <s v="Cumple"/>
    <s v="Cumple"/>
    <s v="Cumple"/>
    <s v="Cumple"/>
    <s v="Cumple"/>
    <s v="1- Cliente se encuentra con suministro electrico normalizado sin intermitencias"/>
    <x v="2"/>
    <x v="0"/>
    <x v="2"/>
    <x v="0"/>
    <n v="0.5"/>
    <n v="0.5"/>
    <n v="0.5"/>
    <n v="0.5"/>
    <n v="0.5"/>
    <n v="0.5"/>
    <n v="0.25"/>
    <n v="0.25"/>
    <n v="0.5"/>
    <n v="0.5"/>
    <n v="0.5"/>
    <n v="1"/>
    <x v="1"/>
  </r>
  <r>
    <s v="1718461"/>
    <s v="207618032022145218"/>
    <s v="DF20227303370"/>
    <x v="43"/>
    <x v="63"/>
    <s v="Cristobal toro"/>
    <s v="General gana 1063  TB dpto 2013"/>
    <s v="Santiago"/>
    <x v="0"/>
    <s v="Cumple"/>
    <s v="Cumple"/>
    <s v="No Aplica"/>
    <s v="No Aplica"/>
    <s v="Cumple"/>
    <s v="Cumple"/>
    <s v="Si"/>
    <s v="Perla felix"/>
    <s v="232244391"/>
    <s v="Cumple"/>
    <s v="Cumple"/>
    <s v="Cumple"/>
    <s v="Cumple"/>
    <s v="Cumple"/>
    <s v="Se verifica , sin mayor observacion"/>
    <x v="2"/>
    <x v="0"/>
    <x v="2"/>
    <x v="0"/>
    <n v="0.5"/>
    <n v="0.5"/>
    <n v="0.5"/>
    <n v="0.5"/>
    <n v="0.5"/>
    <n v="0.5"/>
    <n v="0.25"/>
    <n v="0.25"/>
    <n v="0.5"/>
    <n v="0.5"/>
    <n v="0.5"/>
    <n v="1"/>
    <x v="1"/>
  </r>
  <r>
    <s v="1718459"/>
    <s v="207518032022145142"/>
    <s v="DF20227302716"/>
    <x v="43"/>
    <x v="64"/>
    <s v="AARON HUENCHUMIL"/>
    <s v="Aldunate #552"/>
    <s v="Santiago"/>
    <x v="0"/>
    <s v="Cumple"/>
    <s v="Cumple"/>
    <s v="No Aplica"/>
    <s v="No Aplica"/>
    <s v="Cumple"/>
    <s v="Cumple"/>
    <s v="No"/>
    <s v="S/N"/>
    <s v="S/N"/>
    <s v="No Aplica"/>
    <s v="No Aplica"/>
    <s v="No Aplica"/>
    <s v="Cumple"/>
    <s v="Cumple"/>
    <s v="1- Cliente no se encuentra en domicilio"/>
    <x v="2"/>
    <x v="0"/>
    <x v="2"/>
    <x v="0"/>
    <n v="0.5"/>
    <n v="0.5"/>
    <n v="0.5"/>
    <n v="0.5"/>
    <n v="0.5"/>
    <n v="0.5"/>
    <n v="0.25"/>
    <n v="0.25"/>
    <n v="0.5"/>
    <n v="0.5"/>
    <n v="0.5"/>
    <n v="1"/>
    <x v="1"/>
  </r>
  <r>
    <s v="1718439"/>
    <s v="207618032022140511"/>
    <s v="DF20227303147"/>
    <x v="43"/>
    <x v="64"/>
    <s v="Cristobal toro"/>
    <s v="Portugal loc.1"/>
    <s v="Santiago"/>
    <x v="0"/>
    <s v="Cumple"/>
    <s v="Cumple"/>
    <s v="No Aplica"/>
    <s v="No Aplica"/>
    <s v="Cumple"/>
    <s v="Cumple"/>
    <s v="Si"/>
    <s v="S/N"/>
    <s v="S/N"/>
    <s v="No Aplica"/>
    <s v="No Aplica"/>
    <s v="Cumple"/>
    <s v="Cumple"/>
    <s v="Cumple Parcialmente"/>
    <s v="Faltan fotos mas detalladas de trabajo , empleada no ds nombre"/>
    <x v="2"/>
    <x v="0"/>
    <x v="2"/>
    <x v="0"/>
    <n v="0.5"/>
    <n v="0.5"/>
    <n v="0.5"/>
    <n v="0.5"/>
    <n v="0.5"/>
    <n v="0.5"/>
    <n v="0.25"/>
    <n v="0.25"/>
    <n v="0.5"/>
    <n v="0.5"/>
    <n v="0.17499999999999999"/>
    <n v="0.93500000000000005"/>
    <x v="1"/>
  </r>
  <r>
    <s v="1718435"/>
    <s v="207518032022135506"/>
    <s v="DF20227302888"/>
    <x v="43"/>
    <x v="64"/>
    <s v="AARON HUENCHUMIL"/>
    <s v="Monjitas #386"/>
    <s v="Santiago"/>
    <x v="0"/>
    <s v="Cumple"/>
    <s v="Cumple"/>
    <s v="No Aplica"/>
    <s v="No Aplica"/>
    <s v="Cumple"/>
    <s v="Cumple"/>
    <s v="Si"/>
    <s v="S/N"/>
    <s v="S/N"/>
    <s v="No Aplica"/>
    <s v="No Aplica"/>
    <s v="No Aplica"/>
    <s v="Cumple"/>
    <s v="Cumple"/>
    <s v="1- Cliente no se encontraba al momento de visita tecnica, pero ahora se encuentra con suministro electrico y sin intermirencias"/>
    <x v="2"/>
    <x v="0"/>
    <x v="2"/>
    <x v="0"/>
    <n v="0.5"/>
    <n v="0.5"/>
    <n v="0.5"/>
    <n v="0.5"/>
    <n v="0.5"/>
    <n v="0.5"/>
    <n v="0.25"/>
    <n v="0.25"/>
    <n v="0.5"/>
    <n v="0.5"/>
    <n v="0.5"/>
    <n v="1"/>
    <x v="1"/>
  </r>
  <r>
    <s v="1718405"/>
    <s v="207618032022134630"/>
    <s v="DF20227302170"/>
    <x v="43"/>
    <x v="65"/>
    <s v="Cristobal toro"/>
    <s v="Manuel antonio tocornal 601 dpto 2101"/>
    <s v="Santiago"/>
    <x v="0"/>
    <s v="Cumple"/>
    <s v="Cumple"/>
    <s v="No Aplica"/>
    <s v="No Aplica"/>
    <s v="Cumple"/>
    <s v="Cumple"/>
    <s v="Si"/>
    <s v="Mauricio salazar"/>
    <s v="228649269"/>
    <s v="Cumple"/>
    <s v="Cumple"/>
    <s v="Cumple"/>
    <s v="Cumple"/>
    <s v="Cumple"/>
    <s v="Se verifica sin mayor observacion"/>
    <x v="2"/>
    <x v="0"/>
    <x v="2"/>
    <x v="0"/>
    <n v="0.5"/>
    <n v="0.5"/>
    <n v="0.5"/>
    <n v="0.5"/>
    <n v="0.5"/>
    <n v="0.5"/>
    <n v="0.25"/>
    <n v="0.25"/>
    <n v="0.5"/>
    <n v="0.5"/>
    <n v="0.5"/>
    <n v="1"/>
    <x v="1"/>
  </r>
  <r>
    <s v="1718388"/>
    <s v="207518032022132142"/>
    <s v="DF20227303057"/>
    <x v="43"/>
    <x v="64"/>
    <s v="AARON HUENCHUMIL"/>
    <s v="Serrano #32"/>
    <s v="Santiago"/>
    <x v="0"/>
    <s v="No Aplica"/>
    <s v="No Aplica"/>
    <s v="No Aplica"/>
    <s v="No Aplica"/>
    <s v="No Aplica"/>
    <s v="No Aplica"/>
    <s v="No"/>
    <s v="S/N"/>
    <s v="S/N"/>
    <s v="No Aplica"/>
    <s v="No Aplica"/>
    <s v="No Aplica"/>
    <s v="No Cumple"/>
    <s v="Cumple"/>
    <s v="1- No se pudo realizar inspeccion, ya que direccion no corresponde 2- Me guio por georeferencia de fotografia de informe cuadrilla tampoco se da con lugar 3- Se llama a numero de cliente y no contesta"/>
    <x v="2"/>
    <x v="0"/>
    <x v="2"/>
    <x v="0"/>
    <n v="0.5"/>
    <n v="0.5"/>
    <n v="0.5"/>
    <n v="0.5"/>
    <n v="0.5"/>
    <n v="0.5"/>
    <n v="0.25"/>
    <n v="0.25"/>
    <n v="0.5"/>
    <n v="0"/>
    <n v="0.5"/>
    <n v="0.9"/>
    <x v="1"/>
  </r>
  <r>
    <s v="1718204"/>
    <s v="207618032022130006"/>
    <s v="DF20227303984"/>
    <x v="43"/>
    <x v="46"/>
    <s v="Cristobal toro"/>
    <s v="Juan vicuña 1523"/>
    <s v="Santiago"/>
    <x v="0"/>
    <s v="Cumple"/>
    <s v="Cumple"/>
    <s v="No Aplica"/>
    <s v="No Aplica"/>
    <s v="Cumple"/>
    <s v="Cumple"/>
    <s v="Si"/>
    <s v="S/N"/>
    <s v="S/N"/>
    <s v="Cumple"/>
    <s v="Cumple"/>
    <s v="Cumple"/>
    <s v="Cumple"/>
    <s v="Cumple"/>
    <s v="Cliente no entrega datos , dice q no esta a cargo , sin mayor observacion"/>
    <x v="2"/>
    <x v="0"/>
    <x v="2"/>
    <x v="0"/>
    <n v="0.5"/>
    <n v="0.5"/>
    <n v="0.5"/>
    <n v="0.5"/>
    <n v="0.5"/>
    <n v="0.5"/>
    <n v="0.25"/>
    <n v="0.25"/>
    <n v="0.5"/>
    <n v="0.5"/>
    <n v="0.5"/>
    <n v="1"/>
    <x v="1"/>
  </r>
  <r>
    <s v="1718202"/>
    <s v="207518032022125806"/>
    <s v="DF20227303038"/>
    <x v="43"/>
    <x v="64"/>
    <s v="AARON HUENCHUMIL"/>
    <s v="Paris #869"/>
    <s v="Santiago"/>
    <x v="0"/>
    <s v="Cumple"/>
    <s v="Cumple"/>
    <s v="No Cumple"/>
    <s v="No Cumple"/>
    <s v="Cumple"/>
    <s v="Cumple"/>
    <s v="No"/>
    <s v="S/N"/>
    <s v="S/N"/>
    <s v="No Aplica"/>
    <s v="No Aplica"/>
    <s v="No Aplica"/>
    <s v="Cumple"/>
    <s v="Cumple"/>
    <s v="1- Sector se encuentra con suministro electrico regularizado"/>
    <x v="2"/>
    <x v="0"/>
    <x v="2"/>
    <x v="0"/>
    <n v="0.5"/>
    <n v="0.5"/>
    <n v="0"/>
    <n v="0"/>
    <n v="0.5"/>
    <n v="0.5"/>
    <n v="0.25"/>
    <n v="0.25"/>
    <n v="0.5"/>
    <n v="0.5"/>
    <n v="0.5"/>
    <n v="0.7"/>
    <x v="1"/>
  </r>
  <r>
    <s v="1718163"/>
    <s v="207518032022122649"/>
    <s v="DF20227302359"/>
    <x v="43"/>
    <x v="65"/>
    <s v="AARON HUENCHUMIL"/>
    <s v="Compañia de Jesus #2690"/>
    <s v="Santiago"/>
    <x v="0"/>
    <s v="Cumple"/>
    <s v="Cumple"/>
    <s v="No Cumple"/>
    <s v="No Cumple"/>
    <s v="Cumple"/>
    <s v="Cumple"/>
    <s v="Si"/>
    <s v="S/N"/>
    <s v="S/N"/>
    <s v="Cumple"/>
    <s v="Cumple"/>
    <s v="Cumple"/>
    <s v="Cumple"/>
    <s v="Cumple"/>
    <s v="1- Sector ya se encuentra con suministro electrico regularizado 2- En informe cuadrilla describe cambio de conector dentado pero no declara codigo ni cantidad"/>
    <x v="2"/>
    <x v="0"/>
    <x v="2"/>
    <x v="0"/>
    <n v="0.5"/>
    <n v="0.5"/>
    <n v="0"/>
    <n v="0"/>
    <n v="0.5"/>
    <n v="0.5"/>
    <n v="0.25"/>
    <n v="0.25"/>
    <n v="0.5"/>
    <n v="0.5"/>
    <n v="0.5"/>
    <n v="0.7"/>
    <x v="1"/>
  </r>
  <r>
    <s v="1718072"/>
    <s v="207518032022120727"/>
    <s v="DF20227302500"/>
    <x v="43"/>
    <x v="65"/>
    <s v="AARON HUENCHUMIL"/>
    <s v="Castor Villarin #35"/>
    <s v="Santiago"/>
    <x v="0"/>
    <s v="Cumple"/>
    <s v="Cumple"/>
    <s v="No Aplica"/>
    <s v="No Aplica"/>
    <s v="Cumple"/>
    <s v="Cumple"/>
    <s v="Si"/>
    <s v="S/N"/>
    <s v="S/N"/>
    <s v="Cumple"/>
    <s v="Cumple"/>
    <s v="Cumple"/>
    <s v="Cumple"/>
    <s v="Cumple"/>
    <s v="1- Cliente se encuentra con suministro electrico regularizado"/>
    <x v="2"/>
    <x v="0"/>
    <x v="2"/>
    <x v="0"/>
    <n v="0.5"/>
    <n v="0.5"/>
    <n v="0.5"/>
    <n v="0.5"/>
    <n v="0.5"/>
    <n v="0.5"/>
    <n v="0.25"/>
    <n v="0.25"/>
    <n v="0.5"/>
    <n v="0.5"/>
    <n v="0.5"/>
    <n v="1"/>
    <x v="1"/>
  </r>
  <r>
    <s v="1718044"/>
    <s v="207518032022114000"/>
    <s v="DF20227305092"/>
    <x v="43"/>
    <x v="61"/>
    <s v="AARON HUENCHUMIL"/>
    <s v="El Mirador #1934"/>
    <s v="Santiago"/>
    <x v="0"/>
    <s v="Cumple"/>
    <s v="Cumple"/>
    <s v="No Aplica"/>
    <s v="No Aplica"/>
    <s v="Cumple"/>
    <s v="Cumple"/>
    <s v="No"/>
    <s v="S/N"/>
    <s v="S/N"/>
    <s v="No Aplica"/>
    <s v="No Aplica"/>
    <s v="No Aplica"/>
    <s v="Cumple"/>
    <s v="Cumple"/>
    <s v="1- Cliente no se encuentra en domicilio 2- Vecinos del sector confirman suministro electrico normalizado"/>
    <x v="2"/>
    <x v="0"/>
    <x v="2"/>
    <x v="0"/>
    <n v="0.5"/>
    <n v="0.5"/>
    <n v="0.5"/>
    <n v="0.5"/>
    <n v="0.5"/>
    <n v="0.5"/>
    <n v="0.25"/>
    <n v="0.25"/>
    <n v="0.5"/>
    <n v="0.5"/>
    <n v="0.5"/>
    <n v="1"/>
    <x v="1"/>
  </r>
  <r>
    <s v="1718030"/>
    <s v="207518032022111410"/>
    <s v="DF20227304921"/>
    <x v="43"/>
    <x v="61"/>
    <s v="AARON HUENCHUMIL"/>
    <s v="Franklin #900 local 191"/>
    <s v="Santiago"/>
    <x v="0"/>
    <s v="Cumple"/>
    <s v="Cumple"/>
    <s v="No Cumple"/>
    <s v="No Cumple"/>
    <s v="Cumple"/>
    <s v="Cumple"/>
    <s v="No"/>
    <s v="S/N"/>
    <s v="S/N"/>
    <s v="No Aplica"/>
    <s v="No Aplica"/>
    <s v="No Aplica"/>
    <s v="Cumple"/>
    <s v="Cumple"/>
    <s v="1- Cliente no se encuentra en local  2- local correcto es #383 3- En informe cuadrilla no declara codigo ni cantidad de material utilizado. (ITM 3X20A)"/>
    <x v="2"/>
    <x v="0"/>
    <x v="2"/>
    <x v="0"/>
    <n v="0.5"/>
    <n v="0.5"/>
    <n v="0"/>
    <n v="0"/>
    <n v="0.5"/>
    <n v="0.5"/>
    <n v="0.25"/>
    <n v="0.25"/>
    <n v="0.5"/>
    <n v="0.5"/>
    <n v="0.5"/>
    <n v="0.7"/>
    <x v="1"/>
  </r>
  <r>
    <s v="1718002"/>
    <s v="207618032022100624"/>
    <s v="DF20227303010"/>
    <x v="43"/>
    <x v="64"/>
    <s v="Cristobal toro"/>
    <s v="Padre orellana 1594"/>
    <s v="Santiago"/>
    <x v="0"/>
    <s v="Cumple"/>
    <s v="Cumple"/>
    <s v="No Aplica"/>
    <s v="No Aplica"/>
    <s v="Cumple"/>
    <s v="Cumple"/>
    <s v="No"/>
    <s v="S/N"/>
    <s v="S/N"/>
    <s v="No Aplica"/>
    <s v="No Aplica"/>
    <s v="No Aplica"/>
    <s v="No Cumple"/>
    <s v="No Cumple"/>
    <s v="Faltan fotografias detallando trabajo , sin moradores"/>
    <x v="2"/>
    <x v="0"/>
    <x v="2"/>
    <x v="0"/>
    <n v="0.5"/>
    <n v="0.5"/>
    <n v="0.5"/>
    <n v="0.5"/>
    <n v="0.5"/>
    <n v="0.5"/>
    <n v="0.25"/>
    <n v="0.25"/>
    <n v="0.5"/>
    <n v="0"/>
    <n v="0"/>
    <n v="0.8"/>
    <x v="1"/>
  </r>
  <r>
    <s v="1721117"/>
    <s v="207621032022170324"/>
    <s v="DF20227303116"/>
    <x v="44"/>
    <x v="64"/>
    <s v="Cristobal toro"/>
    <s v="Jose miguel carrera 143"/>
    <s v="Santiago"/>
    <x v="0"/>
    <s v="Cumple"/>
    <s v="Cumple"/>
    <s v="No Aplica"/>
    <s v="No Aplica"/>
    <s v="Cumple"/>
    <s v="Cumple"/>
    <s v="No"/>
    <s v="S/N"/>
    <s v="S/N"/>
    <s v="No Aplica"/>
    <s v="No Aplica"/>
    <s v="No Aplica"/>
    <s v="Cumple"/>
    <s v="Cumple"/>
    <s v="Sin moradores , sin mayor observacion"/>
    <x v="2"/>
    <x v="0"/>
    <x v="2"/>
    <x v="0"/>
    <n v="0.5"/>
    <n v="0.5"/>
    <n v="0.5"/>
    <n v="0.5"/>
    <n v="0.5"/>
    <n v="0.5"/>
    <n v="0.25"/>
    <n v="0.25"/>
    <n v="0.5"/>
    <n v="0.5"/>
    <n v="0.5"/>
    <n v="1"/>
    <x v="1"/>
  </r>
  <r>
    <s v="1721099"/>
    <s v="207521032022160353"/>
    <s v="DF20227304523"/>
    <x v="44"/>
    <x v="60"/>
    <s v="AARON HUENCHUMIL"/>
    <s v="Artes #6786"/>
    <s v="San Ramón"/>
    <x v="0"/>
    <s v="Cumple"/>
    <s v="Cumple"/>
    <s v="No Aplica"/>
    <s v="No Aplica"/>
    <s v="Cumple"/>
    <s v="Cumple"/>
    <s v="Si"/>
    <s v="S/N"/>
    <s v="S/N"/>
    <s v="Cumple"/>
    <s v="Cumple"/>
    <s v="Cumple"/>
    <s v="No Cumple"/>
    <s v="Cumple"/>
    <s v="1- Cliente se encuentra con suministro electrico normalizado 2- Caja DAE sin tapa"/>
    <x v="2"/>
    <x v="0"/>
    <x v="2"/>
    <x v="0"/>
    <n v="0.5"/>
    <n v="0.5"/>
    <n v="0.5"/>
    <n v="0.5"/>
    <n v="0.5"/>
    <n v="0.5"/>
    <n v="0.25"/>
    <n v="0.25"/>
    <n v="0.5"/>
    <n v="0"/>
    <n v="0.5"/>
    <n v="0.9"/>
    <x v="0"/>
  </r>
  <r>
    <s v="1721093"/>
    <s v="207521032022155231"/>
    <s v="DF20227301848"/>
    <x v="44"/>
    <x v="65"/>
    <s v="AARON HUENCHUMIL"/>
    <s v="Artes #7089"/>
    <s v="San Ramón"/>
    <x v="0"/>
    <s v="Cumple"/>
    <s v="Cumple"/>
    <s v="No Aplica"/>
    <s v="No Aplica"/>
    <s v="Cumple"/>
    <s v="Cumple"/>
    <s v="Si"/>
    <s v="S/N"/>
    <s v="S/N"/>
    <s v="No Aplica"/>
    <s v="No Aplica"/>
    <s v="Cumple"/>
    <s v="Cumple"/>
    <s v="Cumple"/>
    <s v="1- Clienta asegura que llamado era por el alumbrado publico que ya se encuentra normalizado en el pasaje"/>
    <x v="2"/>
    <x v="0"/>
    <x v="2"/>
    <x v="0"/>
    <n v="0.5"/>
    <n v="0.5"/>
    <n v="0.5"/>
    <n v="0.5"/>
    <n v="0.5"/>
    <n v="0.5"/>
    <n v="0.25"/>
    <n v="0.25"/>
    <n v="0.5"/>
    <n v="0.5"/>
    <n v="0.5"/>
    <n v="1"/>
    <x v="0"/>
  </r>
  <r>
    <s v="1720889"/>
    <s v="207521032022153908"/>
    <s v="DF20227304654"/>
    <x v="44"/>
    <x v="60"/>
    <s v="AARON HUENCHUMIL"/>
    <s v="America Central #1852"/>
    <s v="San Ramón"/>
    <x v="0"/>
    <s v="Cumple"/>
    <s v="Cumple"/>
    <s v="No Aplica"/>
    <s v="No Aplica"/>
    <s v="Cumple"/>
    <s v="Cumple"/>
    <s v="Si"/>
    <s v="S/N"/>
    <s v="S/N"/>
    <s v="Cumple"/>
    <s v="Cumple"/>
    <s v="Cumple"/>
    <s v="Cumple"/>
    <s v="Cumple"/>
    <s v="1- Cliente asegura que nunca llamo por alguna emergencia de electricidad, de todas formas permitio el acceso a tecnico el dia de su visita"/>
    <x v="2"/>
    <x v="0"/>
    <x v="2"/>
    <x v="0"/>
    <n v="0.5"/>
    <n v="0.5"/>
    <n v="0.5"/>
    <n v="0.5"/>
    <n v="0.5"/>
    <n v="0.5"/>
    <n v="0.25"/>
    <n v="0.25"/>
    <n v="0.5"/>
    <n v="0.5"/>
    <n v="0.5"/>
    <n v="1"/>
    <x v="0"/>
  </r>
  <r>
    <s v="1720881"/>
    <s v="207521032022152213"/>
    <s v="DF20227304833"/>
    <x v="44"/>
    <x v="60"/>
    <s v="AARON HUENCHUMIL"/>
    <s v="Bolivia #1712"/>
    <s v="San Ramón"/>
    <x v="0"/>
    <s v="Cumple"/>
    <s v="Cumple"/>
    <s v="No Aplica"/>
    <s v="No Aplica"/>
    <s v="Cumple"/>
    <s v="Cumple"/>
    <s v="Si"/>
    <s v="S/N"/>
    <s v="S/N"/>
    <s v="Cumple"/>
    <s v="Cumple"/>
    <s v="Cumple"/>
    <s v="Cumple"/>
    <s v="Cumple"/>
    <s v="1- Cliente se encuentra con suministro electrico normalizado"/>
    <x v="2"/>
    <x v="0"/>
    <x v="2"/>
    <x v="0"/>
    <n v="0.5"/>
    <n v="0.5"/>
    <n v="0.5"/>
    <n v="0.5"/>
    <n v="0.5"/>
    <n v="0.5"/>
    <n v="0.25"/>
    <n v="0.25"/>
    <n v="0.5"/>
    <n v="0.5"/>
    <n v="0.5"/>
    <n v="1"/>
    <x v="0"/>
  </r>
  <r>
    <s v="1720878"/>
    <s v="207621032022151823"/>
    <s v="DF20227303910"/>
    <x v="44"/>
    <x v="46"/>
    <s v="Cristobal toro"/>
    <s v="Ismael valdes vergara 296 dpto 31"/>
    <s v="Santiago"/>
    <x v="0"/>
    <s v="Cumple"/>
    <s v="Cumple"/>
    <s v="No Aplica"/>
    <s v="No Aplica"/>
    <s v="Cumple"/>
    <s v="Cumple"/>
    <s v="No"/>
    <s v="S/N"/>
    <s v="S/N"/>
    <s v="No Aplica"/>
    <s v="No Aplica"/>
    <s v="No Aplica"/>
    <s v="Cumple"/>
    <s v="Cumple"/>
    <s v="Corresponde a plaza cercana , parque forestal , sin contacto"/>
    <x v="2"/>
    <x v="0"/>
    <x v="2"/>
    <x v="0"/>
    <n v="0.5"/>
    <n v="0.5"/>
    <n v="0.5"/>
    <n v="0.5"/>
    <n v="0.5"/>
    <n v="0.5"/>
    <n v="0.25"/>
    <n v="0.25"/>
    <n v="0.5"/>
    <n v="0.5"/>
    <n v="0.5"/>
    <n v="1"/>
    <x v="1"/>
  </r>
  <r>
    <s v="1720875"/>
    <s v="207521032022150923"/>
    <s v="DF20227303210"/>
    <x v="44"/>
    <x v="64"/>
    <s v="AARON HUENCHUMIL"/>
    <s v="Rapel #1943"/>
    <s v="San Ramón"/>
    <x v="0"/>
    <s v="Cumple"/>
    <s v="Cumple"/>
    <s v="No Cumple"/>
    <s v="No Cumple"/>
    <s v="Cumple"/>
    <s v="Cumple"/>
    <s v="Si"/>
    <s v="S/N"/>
    <s v="S/N"/>
    <s v="Cumple"/>
    <s v="Cumple"/>
    <s v="Cumple"/>
    <s v="Cumple"/>
    <s v="Cumple"/>
    <s v="1- Cliente se encuentra con suministro electrico normalizado 2- En informe cuadrilla no declara codigo de ITM utilizado"/>
    <x v="2"/>
    <x v="0"/>
    <x v="2"/>
    <x v="0"/>
    <n v="0.5"/>
    <n v="0.5"/>
    <n v="0"/>
    <n v="0"/>
    <n v="0.5"/>
    <n v="0.5"/>
    <n v="0.25"/>
    <n v="0.25"/>
    <n v="0.5"/>
    <n v="0.5"/>
    <n v="0.5"/>
    <n v="0.7"/>
    <x v="0"/>
  </r>
  <r>
    <s v="1720870"/>
    <s v="207521032022145719"/>
    <s v="DF20227302101"/>
    <x v="44"/>
    <x v="65"/>
    <s v="AARON HUENCHUMIL"/>
    <s v="Carlos Davila #8031"/>
    <s v="San Ramón"/>
    <x v="0"/>
    <s v="Cumple"/>
    <s v="Cumple"/>
    <s v="No Aplica"/>
    <s v="No Aplica"/>
    <s v="Cumple"/>
    <s v="Cumple"/>
    <s v="No"/>
    <s v="S/N"/>
    <s v="S/N"/>
    <s v="No Aplica"/>
    <s v="No Aplica"/>
    <s v="No Aplica"/>
    <s v="Cumple"/>
    <s v="Cumple"/>
    <s v="1- Cliente no se encuentra en domicilio"/>
    <x v="2"/>
    <x v="0"/>
    <x v="2"/>
    <x v="0"/>
    <n v="0.5"/>
    <n v="0.5"/>
    <n v="0.5"/>
    <n v="0.5"/>
    <n v="0.5"/>
    <n v="0.5"/>
    <n v="0.25"/>
    <n v="0.25"/>
    <n v="0.5"/>
    <n v="0.5"/>
    <n v="0.5"/>
    <n v="1"/>
    <x v="0"/>
  </r>
  <r>
    <s v="1720868"/>
    <s v="207621032022145313"/>
    <s v="DF20227303321"/>
    <x v="44"/>
    <x v="63"/>
    <s v="Cristobal toro"/>
    <s v="Libertador bernardo ohiggins 1465 dpto 604"/>
    <s v="Santiago"/>
    <x v="0"/>
    <s v="Cumple"/>
    <s v="Cumple"/>
    <s v="No Aplica"/>
    <s v="No Aplica"/>
    <s v="Cumple"/>
    <s v="Cumple"/>
    <s v="Si"/>
    <s v="Robinson almonacid"/>
    <s v="939195834"/>
    <s v="Cumple"/>
    <s v="Cumple"/>
    <s v="Cumple"/>
    <s v="Cumple"/>
    <s v="Cumple"/>
    <s v="Numero de incidencia no corresponde a direccion señalada , direccion exacta es , san pablo 1145 local k . Sin mayor observacion"/>
    <x v="2"/>
    <x v="0"/>
    <x v="2"/>
    <x v="0"/>
    <n v="0.5"/>
    <n v="0.5"/>
    <n v="0.5"/>
    <n v="0.5"/>
    <n v="0.5"/>
    <n v="0.5"/>
    <n v="0.25"/>
    <n v="0.25"/>
    <n v="0.5"/>
    <n v="0.5"/>
    <n v="0.5"/>
    <n v="1"/>
    <x v="1"/>
  </r>
  <r>
    <s v="1720599"/>
    <s v="207521032022131654"/>
    <s v="DF20227304021"/>
    <x v="44"/>
    <x v="46"/>
    <s v="AARON HUENCHUMIL"/>
    <s v="Maipu #32 dpto 51"/>
    <s v="Santiago"/>
    <x v="0"/>
    <s v="Cumple"/>
    <s v="Cumple"/>
    <s v="No Aplica"/>
    <s v="No Aplica"/>
    <s v="No Aplica"/>
    <s v="No Aplica"/>
    <s v="No"/>
    <s v="S/N"/>
    <s v="S/N"/>
    <s v="No Aplica"/>
    <s v="No Aplica"/>
    <s v="No Aplica"/>
    <s v="Cumple"/>
    <s v="Cumple"/>
    <s v="1- Cliente no se encuentra en domicilio y conserje tampoco"/>
    <x v="2"/>
    <x v="0"/>
    <x v="2"/>
    <x v="0"/>
    <n v="0.5"/>
    <n v="0.5"/>
    <n v="0.5"/>
    <n v="0.5"/>
    <n v="0.5"/>
    <n v="0.5"/>
    <n v="0.25"/>
    <n v="0.25"/>
    <n v="0.5"/>
    <n v="0.5"/>
    <n v="0.5"/>
    <n v="1"/>
    <x v="1"/>
  </r>
  <r>
    <s v="1720591"/>
    <s v="207521032022125126"/>
    <s v="DF20227304387"/>
    <x v="44"/>
    <x v="46"/>
    <s v="AARON HUENCHUMIL"/>
    <s v="San Pablo #3097"/>
    <s v="Santiago"/>
    <x v="0"/>
    <s v="Cumple"/>
    <s v="Cumple"/>
    <s v="No Aplica"/>
    <s v="No Aplica"/>
    <s v="No Aplica"/>
    <s v="No Aplica"/>
    <s v="No"/>
    <s v="S/N"/>
    <s v="S/N"/>
    <s v="No Aplica"/>
    <s v="No Aplica"/>
    <s v="No Aplica"/>
    <s v="Cumple"/>
    <s v="Cumple"/>
    <s v="1- Cliente no se encuentra en local comercial"/>
    <x v="2"/>
    <x v="0"/>
    <x v="2"/>
    <x v="0"/>
    <n v="0.5"/>
    <n v="0.5"/>
    <n v="0.5"/>
    <n v="0.5"/>
    <n v="0.5"/>
    <n v="0.5"/>
    <n v="0.25"/>
    <n v="0.25"/>
    <n v="0.5"/>
    <n v="0.5"/>
    <n v="0.5"/>
    <n v="1"/>
    <x v="1"/>
  </r>
  <r>
    <s v="1720585"/>
    <s v="207521032022122617"/>
    <s v="DF20227304197"/>
    <x v="44"/>
    <x v="46"/>
    <s v="AARON HUENCHUMIL"/>
    <s v="Brasil #886"/>
    <s v="Santiago"/>
    <x v="0"/>
    <s v="Cumple"/>
    <s v="Cumple"/>
    <s v="No Aplica"/>
    <s v="No Aplica"/>
    <s v="No Aplica"/>
    <s v="No Aplica"/>
    <s v="No"/>
    <s v="S/N"/>
    <s v="S/N"/>
    <s v="No Aplica"/>
    <s v="No Aplica"/>
    <s v="No Aplica"/>
    <s v="Cumple"/>
    <s v="Cumple"/>
    <s v="1- Cliente no se encuentra en domicilio, pero por lo visto se mantiene misma condicion despues del incendio."/>
    <x v="2"/>
    <x v="0"/>
    <x v="2"/>
    <x v="0"/>
    <n v="0.5"/>
    <n v="0.5"/>
    <n v="0.5"/>
    <n v="0.5"/>
    <n v="0.5"/>
    <n v="0.5"/>
    <n v="0.25"/>
    <n v="0.25"/>
    <n v="0.5"/>
    <n v="0.5"/>
    <n v="0.5"/>
    <n v="1"/>
    <x v="1"/>
  </r>
  <r>
    <s v="1720429"/>
    <s v="207521032022121352"/>
    <s v="DF20227304389"/>
    <x v="44"/>
    <x v="46"/>
    <s v="AARON HUENCHUMIL"/>
    <s v="General Mackenna #1773"/>
    <s v="Santiago"/>
    <x v="0"/>
    <s v="Cumple"/>
    <s v="Cumple"/>
    <s v="No Aplica"/>
    <s v="No Aplica"/>
    <s v="Cumple"/>
    <s v="Cumple"/>
    <s v="Si"/>
    <s v="S/N"/>
    <s v="S/N"/>
    <s v="No Aplica"/>
    <s v="No Aplica"/>
    <s v="Cumple"/>
    <s v="Cumple"/>
    <s v="Cumple"/>
    <s v="1- Los 3 medidores se encuentran con suministro electrico normalizado"/>
    <x v="2"/>
    <x v="0"/>
    <x v="2"/>
    <x v="0"/>
    <n v="0.5"/>
    <n v="0.5"/>
    <n v="0.5"/>
    <n v="0.5"/>
    <n v="0.5"/>
    <n v="0.5"/>
    <n v="0.25"/>
    <n v="0.25"/>
    <n v="0.5"/>
    <n v="0.5"/>
    <n v="0.5"/>
    <n v="1"/>
    <x v="1"/>
  </r>
  <r>
    <s v="1723015"/>
    <s v="207622032022170425"/>
    <s v="DF20227310442"/>
    <x v="45"/>
    <x v="66"/>
    <s v="Cristobal toro"/>
    <s v="Parroquia 1238"/>
    <s v="San Ramón"/>
    <x v="0"/>
    <s v="Cumple"/>
    <s v="Cumple"/>
    <s v="No Aplica"/>
    <s v="No Aplica"/>
    <s v="Cumple"/>
    <s v="Cumple"/>
    <s v="No"/>
    <s v="S/N"/>
    <s v="S/N"/>
    <s v="No Aplica"/>
    <s v="No Aplica"/>
    <s v="No Aplica"/>
    <s v="Cumple"/>
    <s v="Cumple"/>
    <s v="Sin moradores , sin mayor observacion"/>
    <x v="2"/>
    <x v="0"/>
    <x v="2"/>
    <x v="0"/>
    <n v="0.5"/>
    <n v="0.5"/>
    <n v="0.5"/>
    <n v="0.5"/>
    <n v="0.5"/>
    <n v="0.5"/>
    <n v="0.25"/>
    <n v="0.25"/>
    <n v="0.5"/>
    <n v="0.5"/>
    <n v="0.5"/>
    <n v="1"/>
    <x v="0"/>
  </r>
  <r>
    <s v="1722972"/>
    <s v="207622032022164247"/>
    <s v="DF20227308564"/>
    <x v="45"/>
    <x v="51"/>
    <s v="Cristobal toro"/>
    <s v="Guatemala 1835"/>
    <s v="San Ramón"/>
    <x v="0"/>
    <s v="Cumple"/>
    <s v="Cumple"/>
    <s v="No Aplica"/>
    <s v="No Aplica"/>
    <s v="Cumple"/>
    <s v="Cumple"/>
    <s v="No"/>
    <s v="S/N"/>
    <s v="S/N"/>
    <s v="No Aplica"/>
    <s v="No Aplica"/>
    <s v="No Aplica"/>
    <s v="No Cumple"/>
    <s v="No Cumple"/>
    <s v="Faltan fotografias , y mas detalle , sin moradores"/>
    <x v="2"/>
    <x v="0"/>
    <x v="2"/>
    <x v="0"/>
    <n v="0.5"/>
    <n v="0.5"/>
    <n v="0.5"/>
    <n v="0.5"/>
    <n v="0.5"/>
    <n v="0.5"/>
    <n v="0.25"/>
    <n v="0.25"/>
    <n v="0.5"/>
    <n v="0"/>
    <n v="0"/>
    <n v="0.8"/>
    <x v="0"/>
  </r>
  <r>
    <s v="1722966"/>
    <s v="207622032022161732"/>
    <s v="DF20227309394"/>
    <x v="45"/>
    <x v="67"/>
    <s v="Cristobal toro"/>
    <s v="Rene schneider 9431"/>
    <s v="San Ramón"/>
    <x v="0"/>
    <s v="Cumple"/>
    <s v="Cumple"/>
    <s v="Cumple"/>
    <s v="Cumple"/>
    <s v="Cumple"/>
    <s v="Cumple"/>
    <s v="No"/>
    <s v="S/N"/>
    <s v="S/N"/>
    <s v="No Aplica"/>
    <s v="No Aplica"/>
    <s v="No Aplica"/>
    <s v="Cumple"/>
    <s v="Cumple"/>
    <s v="Sin moradores , no se toman mas fotografias por precaucion"/>
    <x v="2"/>
    <x v="0"/>
    <x v="2"/>
    <x v="0"/>
    <n v="0.5"/>
    <n v="0.5"/>
    <n v="0.5"/>
    <n v="0.5"/>
    <n v="0.5"/>
    <n v="0.5"/>
    <n v="0.25"/>
    <n v="0.25"/>
    <n v="0.5"/>
    <n v="0.5"/>
    <n v="0.5"/>
    <n v="1"/>
    <x v="0"/>
  </r>
  <r>
    <s v="1722403"/>
    <s v="207622032022142718"/>
    <s v="DF20227303494"/>
    <x v="45"/>
    <x v="63"/>
    <s v="Cristobal toro"/>
    <s v="Puerto de vera 976"/>
    <s v="Santiago"/>
    <x v="0"/>
    <s v="Cumple"/>
    <s v="Cumple"/>
    <s v="No Aplica"/>
    <s v="No Aplica"/>
    <s v="Cumple"/>
    <s v="Cumple"/>
    <s v="No"/>
    <s v="S/N"/>
    <s v="S/N"/>
    <s v="No Aplica"/>
    <s v="No Aplica"/>
    <s v="No Aplica"/>
    <s v="Cumple"/>
    <s v="No Cumple"/>
    <s v="Sin moradores , sector conflictivo"/>
    <x v="2"/>
    <x v="0"/>
    <x v="2"/>
    <x v="0"/>
    <n v="0.5"/>
    <n v="0.5"/>
    <n v="0.5"/>
    <n v="0.5"/>
    <n v="0.5"/>
    <n v="0.5"/>
    <n v="0.25"/>
    <n v="0.25"/>
    <n v="0.5"/>
    <n v="0.5"/>
    <n v="0"/>
    <n v="0.9"/>
    <x v="1"/>
  </r>
  <r>
    <s v="1722355"/>
    <s v="207522032022125308"/>
    <s v="DF20227305667"/>
    <x v="45"/>
    <x v="62"/>
    <s v="AARON HUENCHUMIL"/>
    <s v="Fernandez Albano #9550"/>
    <s v="San Ramón"/>
    <x v="0"/>
    <s v="Cumple"/>
    <s v="Cumple"/>
    <s v="Cumple"/>
    <s v="Cumple"/>
    <s v="Cumple"/>
    <s v="Cumple"/>
    <s v="No"/>
    <s v="S/N"/>
    <s v="S/N"/>
    <s v="No Aplica"/>
    <s v="No Aplica"/>
    <s v="No Aplica"/>
    <s v="No Cumple"/>
    <s v="Cumple"/>
    <s v="1- Cliente no se encuentra en domicilio 2- Caja DAE abierta"/>
    <x v="2"/>
    <x v="0"/>
    <x v="2"/>
    <x v="0"/>
    <n v="0.5"/>
    <n v="0.5"/>
    <n v="0.5"/>
    <n v="0.5"/>
    <n v="0.5"/>
    <n v="0.5"/>
    <n v="0.25"/>
    <n v="0.25"/>
    <n v="0.5"/>
    <n v="0"/>
    <n v="0.5"/>
    <n v="0.9"/>
    <x v="0"/>
  </r>
  <r>
    <s v="1722350"/>
    <s v="207522032022123642"/>
    <s v="DF20227303972"/>
    <x v="45"/>
    <x v="46"/>
    <s v="AARON HUENCHUMIL"/>
    <s v="Eugenio Matte Hurtado #9445"/>
    <s v="San Ramón"/>
    <x v="0"/>
    <s v="Cumple"/>
    <s v="Cumple"/>
    <s v="No Aplica"/>
    <s v="No Aplica"/>
    <s v="Cumple"/>
    <s v="Cumple"/>
    <s v="No"/>
    <s v="S/N"/>
    <s v="S/N"/>
    <s v="No Aplica"/>
    <s v="No Aplica"/>
    <s v="No Aplica"/>
    <s v="Cumple"/>
    <s v="No Cumple"/>
    <s v="1- Suministro electrico del sector se encuentra regularizado y normalizado 2- Estado de poste chocado es critica, se requiere cambio de este con urgencia ya que se escuentra destruido el 90% de su base"/>
    <x v="2"/>
    <x v="0"/>
    <x v="2"/>
    <x v="0"/>
    <n v="0.5"/>
    <n v="0.5"/>
    <n v="0.5"/>
    <n v="0.5"/>
    <n v="0.5"/>
    <n v="0.5"/>
    <n v="0.25"/>
    <n v="0.25"/>
    <n v="0.5"/>
    <n v="0.5"/>
    <n v="0"/>
    <n v="0.9"/>
    <x v="0"/>
  </r>
  <r>
    <s v="1722341"/>
    <s v="207522032022122444"/>
    <s v="DF20227308260"/>
    <x v="45"/>
    <x v="51"/>
    <s v="AARON HUENCHUMIL"/>
    <s v="Ismael Tocornal #9424"/>
    <s v="San Ramón"/>
    <x v="0"/>
    <s v="Cumple"/>
    <s v="Cumple"/>
    <s v="Cumple"/>
    <s v="Cumple"/>
    <s v="Cumple"/>
    <s v="Cumple"/>
    <s v="No"/>
    <s v="S/N"/>
    <s v="S/N"/>
    <s v="No Aplica"/>
    <s v="No Aplica"/>
    <s v="No Aplica"/>
    <s v="Cumple"/>
    <s v="No Cumple"/>
    <s v="1- TD 23726  se encuentra en funcionamiento  2- caja de BT esta abierta y presenta desorden en ITM que no estan sujetos a riel din."/>
    <x v="2"/>
    <x v="0"/>
    <x v="2"/>
    <x v="0"/>
    <n v="0.5"/>
    <n v="0.5"/>
    <n v="0.5"/>
    <n v="0.5"/>
    <n v="0.5"/>
    <n v="0.5"/>
    <n v="0.25"/>
    <n v="0.25"/>
    <n v="0.5"/>
    <n v="0.5"/>
    <n v="0"/>
    <n v="0.9"/>
    <x v="0"/>
  </r>
  <r>
    <s v="1722327"/>
    <s v="207522032022120457"/>
    <s v="DF20227304684"/>
    <x v="45"/>
    <x v="60"/>
    <s v="AARON HUENCHUMIL"/>
    <s v="Emiliano Figueroa #7952"/>
    <s v="San Ramón"/>
    <x v="0"/>
    <s v="Cumple"/>
    <s v="Cumple"/>
    <s v="No Aplica"/>
    <s v="No Aplica"/>
    <s v="Cumple"/>
    <s v="Cumple"/>
    <s v="No"/>
    <s v="S/N"/>
    <s v="S/N"/>
    <s v="No Aplica"/>
    <s v="No Aplica"/>
    <s v="No Aplica"/>
    <s v="Cumple"/>
    <s v="No Cumple"/>
    <s v="1- Cliente no se encuentra en domicilio 2- Acometida bien templada 3- Se requiere poda"/>
    <x v="2"/>
    <x v="0"/>
    <x v="2"/>
    <x v="0"/>
    <n v="0.5"/>
    <n v="0.5"/>
    <n v="0.5"/>
    <n v="0.5"/>
    <n v="0.5"/>
    <n v="0.5"/>
    <n v="0.25"/>
    <n v="0.25"/>
    <n v="0.5"/>
    <n v="0.5"/>
    <n v="0"/>
    <n v="0.9"/>
    <x v="0"/>
  </r>
  <r>
    <s v="1722309"/>
    <s v="207522032022112538"/>
    <s v="DF20227305953"/>
    <x v="45"/>
    <x v="59"/>
    <s v="AARON HUENCHUMIL"/>
    <s v="Parroquia #1449"/>
    <s v="San Ramón"/>
    <x v="0"/>
    <s v="Cumple"/>
    <s v="Cumple"/>
    <s v="No Aplica"/>
    <s v="No Aplica"/>
    <s v="Cumple"/>
    <s v="Cumple"/>
    <s v="Si"/>
    <s v="S/N"/>
    <s v="S/N"/>
    <s v="Cumple"/>
    <s v="Cumple"/>
    <s v="Cumple"/>
    <s v="Cumple"/>
    <s v="Cumple"/>
    <s v="1- Cliente confirma que falla era al interior de su instalacion electrica"/>
    <x v="2"/>
    <x v="0"/>
    <x v="2"/>
    <x v="0"/>
    <n v="0.5"/>
    <n v="0.5"/>
    <n v="0.5"/>
    <n v="0.5"/>
    <n v="0.5"/>
    <n v="0.5"/>
    <n v="0.25"/>
    <n v="0.25"/>
    <n v="0.5"/>
    <n v="0.5"/>
    <n v="0.5"/>
    <n v="1"/>
    <x v="0"/>
  </r>
  <r>
    <s v="1722104"/>
    <s v="207522032022111137"/>
    <s v="DF20227306718"/>
    <x v="45"/>
    <x v="68"/>
    <s v="AARON HUENCHUMIL"/>
    <s v="Cinco Poniente #7885"/>
    <s v="San Ramón"/>
    <x v="0"/>
    <s v="Cumple"/>
    <s v="Cumple"/>
    <s v="No Aplica"/>
    <s v="No Aplica"/>
    <s v="Cumple"/>
    <s v="Cumple"/>
    <s v="Si"/>
    <s v="S/N"/>
    <s v="S/N"/>
    <s v="Cumple"/>
    <s v="Cumple"/>
    <s v="Cumple"/>
    <s v="Cumple"/>
    <s v="Cumple"/>
    <s v="1- Cliente confirma que falla era en el interior de su domicilio. Suministro electrico sin problemas"/>
    <x v="2"/>
    <x v="0"/>
    <x v="2"/>
    <x v="0"/>
    <n v="0.5"/>
    <n v="0.5"/>
    <n v="0.5"/>
    <n v="0.5"/>
    <n v="0.5"/>
    <n v="0.5"/>
    <n v="0.25"/>
    <n v="0.25"/>
    <n v="0.5"/>
    <n v="0.5"/>
    <n v="0.5"/>
    <n v="1"/>
    <x v="0"/>
  </r>
  <r>
    <s v="1722091"/>
    <s v="207522032022105538"/>
    <s v="DF20227305386"/>
    <x v="45"/>
    <x v="62"/>
    <s v="AARON HUENCHUMIL"/>
    <s v="Paseo de la Alborada #1881"/>
    <s v="San Ramón"/>
    <x v="0"/>
    <s v="Cumple"/>
    <s v="Cumple"/>
    <s v="No Aplica"/>
    <s v="No Aplica"/>
    <s v="Cumple"/>
    <s v="Cumple"/>
    <s v="No"/>
    <s v="S/N"/>
    <s v="S/N"/>
    <s v="No Aplica"/>
    <s v="No Aplica"/>
    <s v="No Aplica"/>
    <s v="No Cumple"/>
    <s v="Cumple"/>
    <s v="1- Cliente no se encuentra en domicilio 2- Caja DAE abierta"/>
    <x v="2"/>
    <x v="0"/>
    <x v="2"/>
    <x v="0"/>
    <n v="0.5"/>
    <n v="0.5"/>
    <n v="0.5"/>
    <n v="0.5"/>
    <n v="0.5"/>
    <n v="0.5"/>
    <n v="0.25"/>
    <n v="0.25"/>
    <n v="0.5"/>
    <n v="0"/>
    <n v="0.5"/>
    <n v="0.9"/>
    <x v="0"/>
  </r>
  <r>
    <s v="1722086"/>
    <s v="207522032022103044"/>
    <s v="DF20227307467"/>
    <x v="45"/>
    <x v="69"/>
    <s v="AARON HUENCHUMIL"/>
    <s v="Placilla #8727"/>
    <s v="San Ramón"/>
    <x v="0"/>
    <s v="Cumple"/>
    <s v="Cumple"/>
    <s v="No Aplica"/>
    <s v="No Aplica"/>
    <s v="Cumple"/>
    <s v="Cumple"/>
    <s v="No"/>
    <s v="S/N"/>
    <s v="S/N"/>
    <s v="No Aplica"/>
    <s v="No Aplica"/>
    <s v="No Aplica"/>
    <s v="Cumple"/>
    <s v="Cumple"/>
    <s v="1- Cliente no se encuentra en domicilio 2- Caja DAE abierta"/>
    <x v="2"/>
    <x v="0"/>
    <x v="2"/>
    <x v="0"/>
    <n v="0.5"/>
    <n v="0.5"/>
    <n v="0.5"/>
    <n v="0.5"/>
    <n v="0.5"/>
    <n v="0.5"/>
    <n v="0.25"/>
    <n v="0.25"/>
    <n v="0.5"/>
    <n v="0.5"/>
    <n v="0.5"/>
    <n v="1"/>
    <x v="0"/>
  </r>
  <r>
    <s v="1722081"/>
    <s v="207522032022102409"/>
    <s v="DF20227304982"/>
    <x v="45"/>
    <x v="61"/>
    <s v="AARON HUENCHUMIL"/>
    <s v="Placilla #8750"/>
    <s v="San Ramón"/>
    <x v="0"/>
    <s v="Cumple"/>
    <s v="Cumple"/>
    <s v="No Aplica"/>
    <s v="No Aplica"/>
    <s v="Cumple"/>
    <s v="Cumple"/>
    <s v="Si"/>
    <s v="S/N"/>
    <s v="S/N"/>
    <s v="Cumple"/>
    <s v="Cumple"/>
    <s v="Cumple"/>
    <s v="Cumple"/>
    <s v="Cumple"/>
    <s v="1- Cliente se encuentra con suministro electrico normalizado 2- Caja DAE abierta"/>
    <x v="2"/>
    <x v="0"/>
    <x v="2"/>
    <x v="0"/>
    <n v="0.5"/>
    <n v="0.5"/>
    <n v="0.5"/>
    <n v="0.5"/>
    <n v="0.5"/>
    <n v="0.5"/>
    <n v="0.25"/>
    <n v="0.25"/>
    <n v="0.5"/>
    <n v="0.5"/>
    <n v="0.5"/>
    <n v="1"/>
    <x v="0"/>
  </r>
  <r>
    <s v="1730130"/>
    <s v="207625032022111211"/>
    <s v="DF20227309064"/>
    <x v="46"/>
    <x v="67"/>
    <s v="Cristobal toro"/>
    <s v="Ana maria 7245"/>
    <s v="San Ramón"/>
    <x v="0"/>
    <s v="Cumple"/>
    <s v="Cumple"/>
    <s v="No Aplica"/>
    <s v="No Aplica"/>
    <s v="Cumple"/>
    <s v="Cumple"/>
    <s v="Si"/>
    <s v="Soledad gonzales"/>
    <s v="935087239"/>
    <s v="Cumple"/>
    <s v="Cumple"/>
    <s v="Cumple"/>
    <s v="Cumple"/>
    <s v="Cumple"/>
    <s v="Sin mayor observacion"/>
    <x v="2"/>
    <x v="0"/>
    <x v="2"/>
    <x v="0"/>
    <n v="0.5"/>
    <n v="0.5"/>
    <n v="0.5"/>
    <n v="0.5"/>
    <n v="0.5"/>
    <n v="0.5"/>
    <n v="0.25"/>
    <n v="0.25"/>
    <n v="0.5"/>
    <n v="0.5"/>
    <n v="0.5"/>
    <n v="1"/>
    <x v="0"/>
  </r>
  <r>
    <s v="1725752"/>
    <s v="207623032022160728"/>
    <s v="DF20227312355"/>
    <x v="46"/>
    <x v="70"/>
    <s v="Cristobal toro"/>
    <s v="El salvador 1833"/>
    <s v="San Ramón"/>
    <x v="0"/>
    <s v="Cumple"/>
    <s v="Cumple"/>
    <s v="No Aplica"/>
    <s v="No Aplica"/>
    <s v="Cumple"/>
    <s v="Cumple"/>
    <s v="No"/>
    <s v="S/N"/>
    <s v="S/N"/>
    <s v="No Aplica"/>
    <s v="No Aplica"/>
    <s v="No Aplica"/>
    <s v="No Cumple"/>
    <s v="Cumple Parcialmente"/>
    <s v="Sin moradores , faltas fotografias"/>
    <x v="2"/>
    <x v="0"/>
    <x v="2"/>
    <x v="0"/>
    <n v="0.5"/>
    <n v="0.5"/>
    <n v="0.5"/>
    <n v="0.5"/>
    <n v="0.5"/>
    <n v="0.5"/>
    <n v="0.25"/>
    <n v="0.25"/>
    <n v="0.5"/>
    <n v="0"/>
    <n v="0.17499999999999999"/>
    <n v="0.83500000000000008"/>
    <x v="0"/>
  </r>
  <r>
    <s v="1725417"/>
    <s v="207623032022142133"/>
    <s v="DF20227308521"/>
    <x v="46"/>
    <x v="51"/>
    <s v="Cristobal toro"/>
    <s v="Rio san lorenzo 2084"/>
    <s v="San Ramón"/>
    <x v="0"/>
    <s v="Cumple"/>
    <s v="Cumple"/>
    <s v="No Aplica"/>
    <s v="No Aplica"/>
    <s v="Cumple"/>
    <s v="Cumple"/>
    <s v="No"/>
    <s v="S/N"/>
    <s v="S/N"/>
    <s v="No Aplica"/>
    <s v="No Aplica"/>
    <s v="No Aplica"/>
    <s v="No Cumple"/>
    <s v="No Cumple"/>
    <s v="Faltan fotos detalladas y datos sin moradores"/>
    <x v="2"/>
    <x v="0"/>
    <x v="2"/>
    <x v="0"/>
    <n v="0.5"/>
    <n v="0.5"/>
    <n v="0.5"/>
    <n v="0.5"/>
    <n v="0.5"/>
    <n v="0.5"/>
    <n v="0.25"/>
    <n v="0.25"/>
    <n v="0.5"/>
    <n v="0"/>
    <n v="0"/>
    <n v="0.8"/>
    <x v="0"/>
  </r>
  <r>
    <s v="1725407"/>
    <s v="207523032022135306"/>
    <s v="DF20227313111"/>
    <x v="46"/>
    <x v="71"/>
    <s v="AARON HUENCHUMIL"/>
    <s v="M Rodriguez #1646"/>
    <s v="San Ramón"/>
    <x v="0"/>
    <s v="Cumple"/>
    <s v="Cumple"/>
    <s v="No Aplica"/>
    <s v="No Aplica"/>
    <s v="Cumple"/>
    <s v="Cumple"/>
    <s v="No"/>
    <s v="S/N"/>
    <s v="S/N"/>
    <s v="No Aplica"/>
    <s v="No Aplica"/>
    <s v="No Aplica"/>
    <s v="Cumple"/>
    <s v="Cumple"/>
    <s v="1- Ya se encuentra normalizado el suministro electrico"/>
    <x v="2"/>
    <x v="0"/>
    <x v="2"/>
    <x v="0"/>
    <n v="0.5"/>
    <n v="0.5"/>
    <n v="0.5"/>
    <n v="0.5"/>
    <n v="0.5"/>
    <n v="0.5"/>
    <n v="0.25"/>
    <n v="0.25"/>
    <n v="0.5"/>
    <n v="0.5"/>
    <n v="0.5"/>
    <n v="1"/>
    <x v="0"/>
  </r>
  <r>
    <s v="1725397"/>
    <s v="207623032022134225"/>
    <s v="DF20227308742"/>
    <x v="46"/>
    <x v="72"/>
    <s v="Cristobal toro"/>
    <s v="Los pinos 9846"/>
    <s v="San Ramón"/>
    <x v="0"/>
    <s v="Cumple"/>
    <s v="Cumple"/>
    <s v="No Aplica"/>
    <s v="No Aplica"/>
    <s v="Cumple"/>
    <s v="Cumple"/>
    <s v="No"/>
    <s v="S/N"/>
    <s v="S/N"/>
    <s v="No Aplica"/>
    <s v="No Aplica"/>
    <s v="No Aplica"/>
    <s v="Cumple"/>
    <s v="Cumple"/>
    <s v="No se toman fotografias por sector conflictivo , gente en plaza hace preguntas , sin moradores"/>
    <x v="2"/>
    <x v="0"/>
    <x v="2"/>
    <x v="0"/>
    <n v="0.5"/>
    <n v="0.5"/>
    <n v="0.5"/>
    <n v="0.5"/>
    <n v="0.5"/>
    <n v="0.5"/>
    <n v="0.25"/>
    <n v="0.25"/>
    <n v="0.5"/>
    <n v="0.5"/>
    <n v="0.5"/>
    <n v="1"/>
    <x v="0"/>
  </r>
  <r>
    <s v="1725386"/>
    <s v="207623032022133108"/>
    <s v="DF20227312464"/>
    <x v="46"/>
    <x v="73"/>
    <s v="Cristobal toro"/>
    <s v="Anibal zañartu 10354"/>
    <s v="San Ramón"/>
    <x v="0"/>
    <s v="Cumple"/>
    <s v="Cumple"/>
    <s v="No Aplica"/>
    <s v="No Aplica"/>
    <s v="Cumple"/>
    <s v="Cumple"/>
    <s v="No"/>
    <s v="S/N"/>
    <s v="S/N"/>
    <s v="No Aplica"/>
    <s v="No Aplica"/>
    <s v="No Aplica"/>
    <s v="Cumple"/>
    <s v="Cumple Parcialmente"/>
    <s v="Sin moradores , zp."/>
    <x v="2"/>
    <x v="0"/>
    <x v="2"/>
    <x v="0"/>
    <n v="0.5"/>
    <n v="0.5"/>
    <n v="0.5"/>
    <n v="0.5"/>
    <n v="0.5"/>
    <n v="0.5"/>
    <n v="0.25"/>
    <n v="0.25"/>
    <n v="0.5"/>
    <n v="0.5"/>
    <n v="0.17499999999999999"/>
    <n v="0.93500000000000005"/>
    <x v="0"/>
  </r>
  <r>
    <s v="1725383"/>
    <s v="207523032022132653"/>
    <s v="DF20227313097"/>
    <x v="46"/>
    <x v="71"/>
    <s v="AARON HUENCHUMIL"/>
    <s v="America Central #1809"/>
    <s v="San Ramón"/>
    <x v="0"/>
    <s v="Cumple"/>
    <s v="Cumple"/>
    <s v="No Aplica"/>
    <s v="No Aplica"/>
    <s v="Cumple"/>
    <s v="Cumple"/>
    <s v="Si"/>
    <s v="S/N"/>
    <s v="S/N"/>
    <s v="Cumple"/>
    <s v="Cumple"/>
    <s v="Cumple"/>
    <s v="Cumple"/>
    <s v="Cumple"/>
    <s v="1- Cliente se encuentra con suministro electrico normalizado"/>
    <x v="2"/>
    <x v="0"/>
    <x v="2"/>
    <x v="0"/>
    <n v="0.5"/>
    <n v="0.5"/>
    <n v="0.5"/>
    <n v="0.5"/>
    <n v="0.5"/>
    <n v="0.5"/>
    <n v="0.25"/>
    <n v="0.25"/>
    <n v="0.5"/>
    <n v="0.5"/>
    <n v="0.5"/>
    <n v="1"/>
    <x v="0"/>
  </r>
  <r>
    <s v="1725354"/>
    <s v="207523032022131039"/>
    <s v="DF20227312075"/>
    <x v="46"/>
    <x v="70"/>
    <s v="AARON HUENCHUMIL"/>
    <s v="Lo Ovalle #1445"/>
    <s v="San Ramón"/>
    <x v="0"/>
    <s v="Cumple"/>
    <s v="Cumple"/>
    <s v="Cumple"/>
    <s v="Cumple"/>
    <s v="Cumple"/>
    <s v="Cumple"/>
    <s v="Si"/>
    <s v="S/N"/>
    <s v="S/N"/>
    <s v="Cumple"/>
    <s v="Cumple"/>
    <s v="Cumple"/>
    <s v="Cumple"/>
    <s v="Cumple"/>
    <s v="1- Maestro trabajando en remodelacion confirma que camion arraso con linea trifasica. 2- Tecnicos dejan provisoriamente cableado concentrico monofasico."/>
    <x v="2"/>
    <x v="0"/>
    <x v="2"/>
    <x v="0"/>
    <n v="0.5"/>
    <n v="0.5"/>
    <n v="0.5"/>
    <n v="0.5"/>
    <n v="0.5"/>
    <n v="0.5"/>
    <n v="0.25"/>
    <n v="0.25"/>
    <n v="0.5"/>
    <n v="0.5"/>
    <n v="0.5"/>
    <n v="1"/>
    <x v="0"/>
  </r>
  <r>
    <s v="1725353"/>
    <s v="207623032022131028"/>
    <s v="DF20227311964"/>
    <x v="46"/>
    <x v="70"/>
    <s v="Cristobal toro"/>
    <s v="San francisco 9901"/>
    <s v="San Ramón"/>
    <x v="0"/>
    <s v="Cumple"/>
    <s v="Cumple"/>
    <s v="No Aplica"/>
    <s v="No Aplica"/>
    <s v="Cumple"/>
    <s v="Cumple"/>
    <s v="No"/>
    <s v="S/N"/>
    <s v="S/N"/>
    <s v="No Aplica"/>
    <s v="No Aplica"/>
    <s v="No Aplica"/>
    <s v="Cumple"/>
    <s v="Cumple"/>
    <s v="No se toman fotografias por precaucion , sector conflictivo , sin moradores"/>
    <x v="2"/>
    <x v="0"/>
    <x v="2"/>
    <x v="0"/>
    <n v="0.5"/>
    <n v="0.5"/>
    <n v="0.5"/>
    <n v="0.5"/>
    <n v="0.5"/>
    <n v="0.5"/>
    <n v="0.25"/>
    <n v="0.25"/>
    <n v="0.5"/>
    <n v="0.5"/>
    <n v="0.5"/>
    <n v="1"/>
    <x v="0"/>
  </r>
  <r>
    <s v="1725341"/>
    <s v="207523032022124853"/>
    <s v="DF20227302381"/>
    <x v="46"/>
    <x v="65"/>
    <s v="AARON HUENCHUMIL"/>
    <s v="Mayo #1600"/>
    <s v="San Ramón"/>
    <x v="0"/>
    <s v="Cumple"/>
    <s v="Cumple"/>
    <s v="No Aplica"/>
    <s v="No Aplica"/>
    <s v="Cumple"/>
    <s v="Cumple"/>
    <s v="No"/>
    <s v="S/N"/>
    <s v="S/N"/>
    <s v="No Aplica"/>
    <s v="No Aplica"/>
    <s v="No Aplica"/>
    <s v="Cumple"/>
    <s v="Cumple"/>
    <s v="1- Cliente no se encuentra en domicilio 2- Direccion correcta es RIVADAVIA #6624"/>
    <x v="2"/>
    <x v="0"/>
    <x v="2"/>
    <x v="0"/>
    <n v="0.5"/>
    <n v="0.5"/>
    <n v="0.5"/>
    <n v="0.5"/>
    <n v="0.5"/>
    <n v="0.5"/>
    <n v="0.25"/>
    <n v="0.25"/>
    <n v="0.5"/>
    <n v="0.5"/>
    <n v="0.5"/>
    <n v="1"/>
    <x v="0"/>
  </r>
  <r>
    <s v="1725339"/>
    <s v="207623032022124355"/>
    <s v="DF20227309311"/>
    <x v="46"/>
    <x v="67"/>
    <s v="Cristobal toro"/>
    <s v="Independencia 9554"/>
    <s v="San Ramón"/>
    <x v="0"/>
    <s v="Cumple"/>
    <s v="Cumple"/>
    <s v="No Aplica"/>
    <s v="No Aplica"/>
    <s v="Cumple"/>
    <s v="Cumple"/>
    <s v="No"/>
    <s v="Alejandro rosas"/>
    <s v="979197635"/>
    <s v="Cumple"/>
    <s v="Cumple"/>
    <s v="Cumple Parcialmente"/>
    <s v="Cumple"/>
    <s v="Cumple"/>
    <s v="Medidor no queda afiansado , cliente reclama que movil solo pregunto si estaba con suministro y no realizaron el afiance ."/>
    <x v="2"/>
    <x v="0"/>
    <x v="2"/>
    <x v="0"/>
    <n v="0.5"/>
    <n v="0.5"/>
    <n v="0.5"/>
    <n v="0.5"/>
    <n v="0.5"/>
    <n v="0.5"/>
    <n v="0.25"/>
    <n v="0.25"/>
    <n v="0.17499999999999999"/>
    <n v="0.5"/>
    <n v="0.5"/>
    <n v="0.95124999999999993"/>
    <x v="0"/>
  </r>
  <r>
    <s v="1725153"/>
    <s v="207523032022122853"/>
    <s v="DF20227307904"/>
    <x v="46"/>
    <x v="47"/>
    <s v="AARON HUENCHUMIL"/>
    <s v="Carlos Cariola #1460"/>
    <s v="San Ramón"/>
    <x v="0"/>
    <s v="Cumple"/>
    <s v="Cumple"/>
    <s v="No Aplica"/>
    <s v="No Cumple"/>
    <s v="Cumple"/>
    <s v="Cumple"/>
    <s v="No"/>
    <s v="S/N"/>
    <s v="S/N"/>
    <s v="No Aplica"/>
    <s v="No Aplica"/>
    <s v="No Aplica"/>
    <s v="Cumple"/>
    <s v="No Cumple"/>
    <s v="1- Cliente no se encuentra en domicilio"/>
    <x v="2"/>
    <x v="0"/>
    <x v="2"/>
    <x v="0"/>
    <n v="0.5"/>
    <n v="0.5"/>
    <n v="0.5"/>
    <n v="0"/>
    <n v="0.5"/>
    <n v="0.5"/>
    <n v="0.25"/>
    <n v="0.25"/>
    <n v="0.5"/>
    <n v="0.5"/>
    <n v="0"/>
    <n v="0.75"/>
    <x v="0"/>
  </r>
  <r>
    <s v="1725138"/>
    <s v="207523032022121616"/>
    <s v="DF20227306721"/>
    <x v="46"/>
    <x v="68"/>
    <s v="AARON HUENCHUMIL"/>
    <s v="Cruz del Sur #1909"/>
    <s v="San Ramón"/>
    <x v="0"/>
    <s v="Cumple"/>
    <s v="Cumple"/>
    <s v="No Aplica"/>
    <s v="No Aplica"/>
    <s v="Cumple"/>
    <s v="Cumple"/>
    <s v="No"/>
    <s v="S/N"/>
    <s v="S/N"/>
    <s v="No Aplica"/>
    <s v="No Aplica"/>
    <s v="No Aplica"/>
    <s v="No Cumple"/>
    <s v="Cumple"/>
    <s v="1- Cliente no se encuentra en domicilio"/>
    <x v="2"/>
    <x v="0"/>
    <x v="2"/>
    <x v="0"/>
    <n v="0.5"/>
    <n v="0.5"/>
    <n v="0.5"/>
    <n v="0.5"/>
    <n v="0.5"/>
    <n v="0.5"/>
    <n v="0.25"/>
    <n v="0.25"/>
    <n v="0.5"/>
    <n v="0"/>
    <n v="0.5"/>
    <n v="0.9"/>
    <x v="0"/>
  </r>
  <r>
    <s v="1725129"/>
    <s v="207623032022120420"/>
    <s v="DF20227309698"/>
    <x v="46"/>
    <x v="74"/>
    <s v="Cristobal toro"/>
    <s v="Cruz del sur 1854"/>
    <s v="San Ramón"/>
    <x v="0"/>
    <s v="Cumple"/>
    <s v="Cumple"/>
    <s v="No Aplica"/>
    <s v="No Aplica"/>
    <s v="Cumple"/>
    <s v="Cumple"/>
    <s v="No"/>
    <s v="S/N"/>
    <s v="S/N"/>
    <s v="No Aplica"/>
    <s v="No Aplica"/>
    <s v="No Aplica"/>
    <s v="No Cumple"/>
    <s v="No Cumple"/>
    <s v="Sin moradores, faltan fotografias , sector hostil , problema externo ."/>
    <x v="2"/>
    <x v="0"/>
    <x v="2"/>
    <x v="0"/>
    <n v="0.5"/>
    <n v="0.5"/>
    <n v="0.5"/>
    <n v="0.5"/>
    <n v="0.5"/>
    <n v="0.5"/>
    <n v="0.25"/>
    <n v="0.25"/>
    <n v="0.5"/>
    <n v="0"/>
    <n v="0"/>
    <n v="0.8"/>
    <x v="0"/>
  </r>
  <r>
    <s v="1725123"/>
    <s v="207623032022115711"/>
    <s v="DF20227309741"/>
    <x v="46"/>
    <x v="74"/>
    <s v="Cristobal toro"/>
    <s v="Cruz del sur 1865"/>
    <s v="San Ramón"/>
    <x v="0"/>
    <s v="Cumple"/>
    <s v="Cumple"/>
    <s v="No Aplica"/>
    <s v="No Aplica"/>
    <s v="Cumple"/>
    <s v="Cumple"/>
    <s v="No"/>
    <s v="S/N"/>
    <s v="S/N"/>
    <s v="No Aplica"/>
    <s v="No Aplica"/>
    <s v="No Aplica"/>
    <s v="No Cumple"/>
    <s v="No Cumple"/>
    <s v="Faltan fotografias detalladas y con los datos , sin moradores , problema sector"/>
    <x v="2"/>
    <x v="0"/>
    <x v="2"/>
    <x v="0"/>
    <n v="0.5"/>
    <n v="0.5"/>
    <n v="0.5"/>
    <n v="0.5"/>
    <n v="0.5"/>
    <n v="0.5"/>
    <n v="0.25"/>
    <n v="0.25"/>
    <n v="0.5"/>
    <n v="0"/>
    <n v="0"/>
    <n v="0.8"/>
    <x v="0"/>
  </r>
  <r>
    <s v="1725122"/>
    <s v="207523032022114856"/>
    <s v="DF20227304661"/>
    <x v="46"/>
    <x v="60"/>
    <s v="AARON HUENCHUMIL"/>
    <s v="Alpatacal #2241 A"/>
    <s v="San Ramón"/>
    <x v="0"/>
    <s v="Cumple"/>
    <s v="Cumple"/>
    <s v="No Cumple"/>
    <s v="No Cumple"/>
    <s v="Cumple"/>
    <s v="Cumple"/>
    <s v="No"/>
    <s v="S/N"/>
    <s v="S/N"/>
    <s v="No Aplica"/>
    <s v="No Aplica"/>
    <s v="No Aplica"/>
    <s v="Cumple"/>
    <s v="Cumple"/>
    <s v="1- Cliente no se encuentra en domicilio 2- No declara codigo de ITM utilizado en informe cuadrilla 3- Existen 2 uniones en acometida en tramo caja DAE y poste cliente"/>
    <x v="2"/>
    <x v="0"/>
    <x v="2"/>
    <x v="0"/>
    <n v="0.5"/>
    <n v="0.5"/>
    <n v="0"/>
    <n v="0"/>
    <n v="0.5"/>
    <n v="0.5"/>
    <n v="0.25"/>
    <n v="0.25"/>
    <n v="0.5"/>
    <n v="0.5"/>
    <n v="0.5"/>
    <n v="0.7"/>
    <x v="0"/>
  </r>
  <r>
    <s v="1725118"/>
    <s v="207623032022114119"/>
    <s v="DF20227309685"/>
    <x v="46"/>
    <x v="74"/>
    <s v="Cristobal toro"/>
    <s v="Cruz del sur 1861"/>
    <s v="San Ramón"/>
    <x v="0"/>
    <s v="Cumple"/>
    <s v="Cumple"/>
    <s v="No Aplica"/>
    <s v="No Aplica"/>
    <s v="Cumple"/>
    <s v="Cumple"/>
    <s v="No"/>
    <s v="S/N"/>
    <s v="S/N"/>
    <s v="No Aplica"/>
    <s v="No Aplica"/>
    <s v="No Aplica"/>
    <s v="Cumple Parcialmente"/>
    <s v="Cumple Parcialmente"/>
    <s v="Faltan mas fotos detalladas y datos , sin moradores"/>
    <x v="2"/>
    <x v="0"/>
    <x v="2"/>
    <x v="0"/>
    <n v="0.5"/>
    <n v="0.5"/>
    <n v="0.5"/>
    <n v="0.5"/>
    <n v="0.5"/>
    <n v="0.5"/>
    <n v="0.25"/>
    <n v="0.25"/>
    <n v="0.5"/>
    <n v="0.17499999999999999"/>
    <n v="0.17499999999999999"/>
    <n v="0.87"/>
    <x v="0"/>
  </r>
  <r>
    <s v="1725114"/>
    <s v="207523032022113319"/>
    <s v="DF20227304004"/>
    <x v="46"/>
    <x v="46"/>
    <s v="AARON HUENCHUMIL"/>
    <s v="Antartica Chilena #1845"/>
    <s v="San Ramón"/>
    <x v="0"/>
    <s v="Cumple"/>
    <s v="Cumple"/>
    <s v="No Aplica"/>
    <s v="No Aplica"/>
    <s v="Cumple"/>
    <s v="Cumple"/>
    <s v="No"/>
    <s v="S/N"/>
    <s v="S/N"/>
    <s v="No Aplica"/>
    <s v="No Aplica"/>
    <s v="No Aplica"/>
    <s v="No Cumple"/>
    <s v="Cumple Parcialmente"/>
    <s v="1- Cliente no se encuentra en domicilio. 2- Acometida bien  templada"/>
    <x v="2"/>
    <x v="0"/>
    <x v="2"/>
    <x v="0"/>
    <n v="0.5"/>
    <n v="0.5"/>
    <n v="0.5"/>
    <n v="0.5"/>
    <n v="0.5"/>
    <n v="0.5"/>
    <n v="0.25"/>
    <n v="0.25"/>
    <n v="0.5"/>
    <n v="0"/>
    <n v="0.17499999999999999"/>
    <n v="0.83500000000000008"/>
    <x v="0"/>
  </r>
  <r>
    <s v="1725110"/>
    <s v="207523032022111304"/>
    <s v="DF20227304785"/>
    <x v="46"/>
    <x v="60"/>
    <s v="AARON HUENCHUMIL"/>
    <s v="Alpatacal # 1766"/>
    <s v="San Ramón"/>
    <x v="0"/>
    <s v="Cumple"/>
    <s v="Cumple Parcialmente"/>
    <s v="No Aplica"/>
    <s v="No Aplica"/>
    <s v="Cumple"/>
    <s v="Cumple"/>
    <s v="Si"/>
    <s v="Ana Diaz"/>
    <s v="984355893"/>
    <s v="No Aplica"/>
    <s v="No Aplica"/>
    <s v="Cumple"/>
    <s v="No Cumple"/>
    <s v="Cumple"/>
    <s v="1- Cliente se encuentra con suministro electrico estable  2- Acometida sin templar, se encuentra sostenida en cable de telecomunicaciones"/>
    <x v="2"/>
    <x v="0"/>
    <x v="2"/>
    <x v="0"/>
    <n v="0.5"/>
    <n v="0"/>
    <n v="0.5"/>
    <n v="0.5"/>
    <n v="0.5"/>
    <n v="0.5"/>
    <n v="0.25"/>
    <n v="0.25"/>
    <n v="0.5"/>
    <n v="0"/>
    <n v="0.5"/>
    <n v="0.8"/>
    <x v="0"/>
  </r>
  <r>
    <s v="1725101"/>
    <s v="207523032022104742"/>
    <s v="DF20227304559"/>
    <x v="46"/>
    <x v="60"/>
    <s v="AARON HUENCHUMIL"/>
    <s v="Vicuña Mackenna #1719"/>
    <s v="San Ramón"/>
    <x v="0"/>
    <s v="Cumple"/>
    <s v="Cumple"/>
    <s v="No Aplica"/>
    <s v="No Aplica"/>
    <s v="Cumple"/>
    <s v="Cumple"/>
    <s v="No"/>
    <s v="S/N"/>
    <s v="S/N"/>
    <s v="No Aplica"/>
    <s v="No Aplica"/>
    <s v="No Aplica"/>
    <s v="Cumple"/>
    <s v="No Cumple"/>
    <s v="1- Cliente no se encuentra en domicilio 2- Acometida se encuentra bien templada"/>
    <x v="2"/>
    <x v="0"/>
    <x v="2"/>
    <x v="0"/>
    <n v="0.5"/>
    <n v="0.5"/>
    <n v="0.5"/>
    <n v="0.5"/>
    <n v="0.5"/>
    <n v="0.5"/>
    <n v="0.25"/>
    <n v="0.25"/>
    <n v="0.5"/>
    <n v="0.5"/>
    <n v="0"/>
    <n v="0.9"/>
    <x v="0"/>
  </r>
  <r>
    <s v="1729007"/>
    <s v="207624032022172604"/>
    <s v="DF20227312996"/>
    <x v="47"/>
    <x v="73"/>
    <s v="Cristobal toro"/>
    <s v="Vicuña maquena 1309"/>
    <s v="San Ramón"/>
    <x v="0"/>
    <s v="Cumple"/>
    <s v="Cumple"/>
    <s v="No Aplica"/>
    <s v="No Aplica"/>
    <s v="Cumple"/>
    <s v="Cumple"/>
    <s v="No"/>
    <s v="S/N"/>
    <s v="S/N"/>
    <s v="No Aplica"/>
    <s v="No Aplica"/>
    <s v="No Aplica"/>
    <s v="Cumple"/>
    <s v="No Cumple"/>
    <s v="Sun moradores , sin mayor observacion"/>
    <x v="2"/>
    <x v="0"/>
    <x v="2"/>
    <x v="0"/>
    <n v="0.5"/>
    <n v="0.5"/>
    <n v="0.5"/>
    <n v="0.5"/>
    <n v="0.5"/>
    <n v="0.5"/>
    <n v="0.25"/>
    <n v="0.25"/>
    <n v="0.5"/>
    <n v="0.5"/>
    <n v="0"/>
    <n v="0.9"/>
    <x v="0"/>
  </r>
  <r>
    <s v="1728630"/>
    <s v="207624032022161111"/>
    <s v="DF20227312060"/>
    <x v="47"/>
    <x v="70"/>
    <s v="Cristobal toro"/>
    <s v="Barcelo lira 1630 bl 13 dpto 14"/>
    <s v="San Ramón"/>
    <x v="0"/>
    <s v="Cumple"/>
    <s v="Cumple"/>
    <s v="No Aplica"/>
    <s v="No Aplica"/>
    <s v="Cumple"/>
    <s v="Cumple"/>
    <s v="No"/>
    <s v="S/N"/>
    <s v="S/N"/>
    <s v="No Aplica"/>
    <s v="No Aplica"/>
    <s v="No Aplica"/>
    <s v="No Cumple"/>
    <s v="No Cumple"/>
    <s v="Faltan fotografias detalladas , sector conflictivo , sin moradores"/>
    <x v="2"/>
    <x v="0"/>
    <x v="2"/>
    <x v="0"/>
    <n v="0.5"/>
    <n v="0.5"/>
    <n v="0.5"/>
    <n v="0.5"/>
    <n v="0.5"/>
    <n v="0.5"/>
    <n v="0.25"/>
    <n v="0.25"/>
    <n v="0.5"/>
    <n v="0"/>
    <n v="0"/>
    <n v="0.8"/>
    <x v="0"/>
  </r>
  <r>
    <s v="1728582"/>
    <s v="207624032022155647"/>
    <s v="DF20227313417"/>
    <x v="47"/>
    <x v="75"/>
    <s v="Cristobal toro"/>
    <s v="Riquelme 2038"/>
    <s v="San Ramón"/>
    <x v="0"/>
    <s v="Cumple"/>
    <s v="Cumple"/>
    <s v="No Aplica"/>
    <s v="No Aplica"/>
    <s v="Cumple"/>
    <s v="Cumple"/>
    <s v="No"/>
    <s v="S/N"/>
    <s v="S/N"/>
    <s v="No Aplica"/>
    <s v="No Aplica"/>
    <s v="No Aplica"/>
    <s v="Cumple"/>
    <s v="Cumple"/>
    <s v="Sin moradores , sin mayor observacion"/>
    <x v="2"/>
    <x v="0"/>
    <x v="2"/>
    <x v="0"/>
    <n v="0.5"/>
    <n v="0.5"/>
    <n v="0.5"/>
    <n v="0.5"/>
    <n v="0.5"/>
    <n v="0.5"/>
    <n v="0.25"/>
    <n v="0.25"/>
    <n v="0.5"/>
    <n v="0.5"/>
    <n v="0.5"/>
    <n v="1"/>
    <x v="0"/>
  </r>
  <r>
    <s v="1730379"/>
    <s v="207625032022163103"/>
    <s v="DF20227312942"/>
    <x v="48"/>
    <x v="73"/>
    <s v="Cristobal toro"/>
    <s v="Las brisas 0727"/>
    <s v="Recoleta"/>
    <x v="0"/>
    <s v="Cumple"/>
    <s v="Cumple"/>
    <s v="No Aplica"/>
    <s v="No Aplica"/>
    <s v="Cumple"/>
    <s v="Cumple"/>
    <s v="No"/>
    <s v="S/N"/>
    <s v="S/N"/>
    <s v="No Aplica"/>
    <s v="No Aplica"/>
    <s v="No Aplica"/>
    <s v="Cumple"/>
    <s v="Cumple"/>
    <s v="Sin moradores , sin mayor observacion"/>
    <x v="2"/>
    <x v="0"/>
    <x v="2"/>
    <x v="0"/>
    <n v="0.5"/>
    <n v="0.5"/>
    <n v="0.5"/>
    <n v="0.5"/>
    <n v="0.5"/>
    <n v="0.5"/>
    <n v="0.25"/>
    <n v="0.25"/>
    <n v="0.5"/>
    <n v="0.5"/>
    <n v="0.5"/>
    <n v="1"/>
    <x v="1"/>
  </r>
  <r>
    <s v="1730375"/>
    <s v="207525032022162207"/>
    <s v="DF20227308117"/>
    <x v="48"/>
    <x v="47"/>
    <s v="AARON HUENCHUMIL"/>
    <s v="Los Angeles #1641"/>
    <s v="Independencia"/>
    <x v="0"/>
    <s v="Cumple"/>
    <s v="Cumple"/>
    <s v="No Aplica"/>
    <s v="No Aplica"/>
    <s v="Cumple"/>
    <s v="Cumple"/>
    <s v="Si"/>
    <s v="S/N"/>
    <s v="S/N"/>
    <s v="No Aplica"/>
    <s v="No Aplica"/>
    <s v="Cumple"/>
    <s v="Cumple"/>
    <s v="Cumple"/>
    <s v="1- Cliente confirma que se encuentra con suministro electrico normal. 2- Acometida bien  templada"/>
    <x v="2"/>
    <x v="0"/>
    <x v="2"/>
    <x v="0"/>
    <n v="0.5"/>
    <n v="0.5"/>
    <n v="0.5"/>
    <n v="0.5"/>
    <n v="0.5"/>
    <n v="0.5"/>
    <n v="0.25"/>
    <n v="0.25"/>
    <n v="0.5"/>
    <n v="0.5"/>
    <n v="0.5"/>
    <n v="1"/>
    <x v="1"/>
  </r>
  <r>
    <s v="1730371"/>
    <s v="207525032022160907"/>
    <s v="DF20227309028"/>
    <x v="48"/>
    <x v="67"/>
    <s v="AARON HUENCHUMIL"/>
    <s v="Gamero #2046"/>
    <s v="Independencia"/>
    <x v="0"/>
    <s v="Cumple"/>
    <s v="Cumple"/>
    <s v="No Aplica"/>
    <s v="No Aplica"/>
    <s v="Cumple"/>
    <s v="Cumple"/>
    <s v="No"/>
    <s v="S/N"/>
    <s v="S/N"/>
    <s v="No Aplica"/>
    <s v="No Aplica"/>
    <s v="No Aplica"/>
    <s v="Cumple"/>
    <s v="No Cumple"/>
    <s v="1- TD 10157 se encuentra en funcionamiento normalizado.  Sector con sumisnitro electrico"/>
    <x v="2"/>
    <x v="0"/>
    <x v="2"/>
    <x v="0"/>
    <n v="0.5"/>
    <n v="0.5"/>
    <n v="0.5"/>
    <n v="0.5"/>
    <n v="0.5"/>
    <n v="0.5"/>
    <n v="0.25"/>
    <n v="0.25"/>
    <n v="0.5"/>
    <n v="0.5"/>
    <n v="0"/>
    <n v="0.9"/>
    <x v="1"/>
  </r>
  <r>
    <s v="1730370"/>
    <s v="207625032022161020"/>
    <s v="DF20227306301"/>
    <x v="48"/>
    <x v="59"/>
    <s v="Cristobal toro"/>
    <s v="San jose 3259"/>
    <s v="Recoleta"/>
    <x v="0"/>
    <s v="Cumple"/>
    <s v="Cumple"/>
    <s v="No Aplica"/>
    <s v="No Aplica"/>
    <s v="Cumple"/>
    <s v="Cumple"/>
    <s v="No"/>
    <s v="S/N"/>
    <s v="S/N"/>
    <s v="No Aplica"/>
    <s v="No Aplica"/>
    <s v="No Aplica"/>
    <s v="Cumple"/>
    <s v="Cumple"/>
    <s v="Sin moradores , sector conflictivo"/>
    <x v="2"/>
    <x v="0"/>
    <x v="2"/>
    <x v="0"/>
    <n v="0.5"/>
    <n v="0.5"/>
    <n v="0.5"/>
    <n v="0.5"/>
    <n v="0.5"/>
    <n v="0.5"/>
    <n v="0.25"/>
    <n v="0.25"/>
    <n v="0.5"/>
    <n v="0.5"/>
    <n v="0.5"/>
    <n v="1"/>
    <x v="1"/>
  </r>
  <r>
    <s v="1730344"/>
    <s v="207525032022155500"/>
    <s v="DF20227308368"/>
    <x v="48"/>
    <x v="51"/>
    <s v="AARON HUENCHUMIL"/>
    <s v="Nueva San Cristobal #1241"/>
    <s v="Independencia"/>
    <x v="0"/>
    <s v="Cumple"/>
    <s v="Cumple"/>
    <s v="No Aplica"/>
    <s v="No Aplica"/>
    <s v="Cumple"/>
    <s v="Cumple"/>
    <s v="No"/>
    <s v="S/N"/>
    <s v="S/N"/>
    <s v="No Aplica"/>
    <s v="No Aplica"/>
    <s v="No Aplica"/>
    <s v="No Cumple"/>
    <s v="Cumple"/>
    <s v="1- Cliente no se encuentra en domicilio 2- Acometida se encuentra bien templada"/>
    <x v="2"/>
    <x v="0"/>
    <x v="2"/>
    <x v="0"/>
    <n v="0.5"/>
    <n v="0.5"/>
    <n v="0.5"/>
    <n v="0.5"/>
    <n v="0.5"/>
    <n v="0.5"/>
    <n v="0.25"/>
    <n v="0.25"/>
    <n v="0.5"/>
    <n v="0"/>
    <n v="0.5"/>
    <n v="0.9"/>
    <x v="1"/>
  </r>
  <r>
    <s v="1730337"/>
    <s v="207525032022153737"/>
    <s v="DF20227314022"/>
    <x v="48"/>
    <x v="76"/>
    <s v="AARON HUENCHUMIL"/>
    <s v="Reina Maria #2760"/>
    <s v="Independencia"/>
    <x v="0"/>
    <s v="Cumple"/>
    <s v="Cumple"/>
    <s v="No Cumple"/>
    <s v="No Cumple"/>
    <s v="Cumple"/>
    <s v="Cumple"/>
    <s v="No"/>
    <s v="S/N"/>
    <s v="S/N"/>
    <s v="No Aplica"/>
    <s v="No Aplica"/>
    <s v="No Aplica"/>
    <s v="Cumple"/>
    <s v="Cumple"/>
    <s v="1- Cliente no se encuentra en domicilio 2- Cableado concentrico se encuentra bien templado"/>
    <x v="2"/>
    <x v="0"/>
    <x v="2"/>
    <x v="0"/>
    <n v="0.5"/>
    <n v="0.5"/>
    <n v="0"/>
    <n v="0"/>
    <n v="0.5"/>
    <n v="0.5"/>
    <n v="0.25"/>
    <n v="0.25"/>
    <n v="0.5"/>
    <n v="0.5"/>
    <n v="0.5"/>
    <n v="0.7"/>
    <x v="1"/>
  </r>
  <r>
    <s v="1730330"/>
    <s v="207625032022150955"/>
    <s v="DF20227309836"/>
    <x v="48"/>
    <x v="74"/>
    <s v="Cristobal toro"/>
    <s v="Victor cucuinni 251"/>
    <s v="Recoleta"/>
    <x v="0"/>
    <s v="Cumple"/>
    <s v="Cumple"/>
    <s v="No Aplica"/>
    <s v="No Aplica"/>
    <s v="Cumple"/>
    <s v="Cumple"/>
    <s v="Si"/>
    <s v="S/N"/>
    <s v="S/N"/>
    <s v="Cumple"/>
    <s v="Cumple"/>
    <s v="Cumple"/>
    <s v="Cumple"/>
    <s v="No Cumple"/>
    <s v="Cliente no entrega datos , no quiere , corrobora visita de personal de emergencia"/>
    <x v="2"/>
    <x v="0"/>
    <x v="2"/>
    <x v="0"/>
    <n v="0.5"/>
    <n v="0.5"/>
    <n v="0.5"/>
    <n v="0.5"/>
    <n v="0.5"/>
    <n v="0.5"/>
    <n v="0.25"/>
    <n v="0.25"/>
    <n v="0.5"/>
    <n v="0.5"/>
    <n v="0"/>
    <n v="0.9"/>
    <x v="1"/>
  </r>
  <r>
    <s v="1730287"/>
    <s v="207625032022141520"/>
    <s v="DF20227308917"/>
    <x v="48"/>
    <x v="67"/>
    <s v="Cristobal toro"/>
    <s v="Schlack 561"/>
    <s v="Recoleta"/>
    <x v="0"/>
    <s v="Cumple"/>
    <s v="Cumple"/>
    <s v="No Aplica"/>
    <s v="No Aplica"/>
    <s v="Cumple"/>
    <s v="Cumple"/>
    <s v="No"/>
    <s v="S/N"/>
    <s v="S/N"/>
    <s v="No Aplica"/>
    <s v="No Aplica"/>
    <s v="No Aplica"/>
    <s v="Cumple"/>
    <s v="Cumple"/>
    <s v="Sin moradores ."/>
    <x v="2"/>
    <x v="0"/>
    <x v="2"/>
    <x v="0"/>
    <n v="0.5"/>
    <n v="0.5"/>
    <n v="0.5"/>
    <n v="0.5"/>
    <n v="0.5"/>
    <n v="0.5"/>
    <n v="0.25"/>
    <n v="0.25"/>
    <n v="0.5"/>
    <n v="0.5"/>
    <n v="0.5"/>
    <n v="1"/>
    <x v="1"/>
  </r>
  <r>
    <s v="1730265"/>
    <s v="207625032022135823"/>
    <s v="DF20227306631"/>
    <x v="48"/>
    <x v="68"/>
    <s v="Cristobal toro"/>
    <s v="Schlack"/>
    <s v="Recoleta"/>
    <x v="0"/>
    <s v="Cumple"/>
    <s v="Cumple"/>
    <s v="No Aplica"/>
    <s v="No Aplica"/>
    <s v="Cumple"/>
    <s v="Cumple"/>
    <s v="No"/>
    <s v="S/N"/>
    <s v="S/N"/>
    <s v="No Aplica"/>
    <s v="No Aplica"/>
    <s v="No Aplica"/>
    <s v="Cumple"/>
    <s v="Cumple"/>
    <s v="Sin acceso a medidores y a dptos , sin moradores"/>
    <x v="2"/>
    <x v="0"/>
    <x v="2"/>
    <x v="0"/>
    <n v="0.5"/>
    <n v="0.5"/>
    <n v="0.5"/>
    <n v="0.5"/>
    <n v="0.5"/>
    <n v="0.5"/>
    <n v="0.25"/>
    <n v="0.25"/>
    <n v="0.5"/>
    <n v="0.5"/>
    <n v="0.5"/>
    <n v="1"/>
    <x v="1"/>
  </r>
  <r>
    <s v="1730255"/>
    <s v="207625032022132912"/>
    <s v="DF20227307834"/>
    <x v="48"/>
    <x v="47"/>
    <s v="Cristobal toro"/>
    <s v="Santos dummont 642"/>
    <s v="Recoleta"/>
    <x v="0"/>
    <s v="Cumple"/>
    <s v="Cumple"/>
    <s v="No Aplica"/>
    <s v="No Aplica"/>
    <s v="Cumple"/>
    <s v="Cumple"/>
    <s v="No"/>
    <s v="S/N"/>
    <s v="S/N"/>
    <s v="No Aplica"/>
    <s v="No Aplica"/>
    <s v="No Aplica"/>
    <s v="Cumple"/>
    <s v="Cumple"/>
    <s v="Sin moradores , local comercial , empalme subterraneo"/>
    <x v="2"/>
    <x v="0"/>
    <x v="2"/>
    <x v="0"/>
    <n v="0.5"/>
    <n v="0.5"/>
    <n v="0.5"/>
    <n v="0.5"/>
    <n v="0.5"/>
    <n v="0.5"/>
    <n v="0.25"/>
    <n v="0.25"/>
    <n v="0.5"/>
    <n v="0.5"/>
    <n v="0.5"/>
    <n v="1"/>
    <x v="1"/>
  </r>
  <r>
    <s v="1730251"/>
    <s v="207625032022131425"/>
    <s v="DF20227307825"/>
    <x v="48"/>
    <x v="47"/>
    <s v="Cristobal toro"/>
    <s v="Rengifo 874"/>
    <s v="Recoleta"/>
    <x v="0"/>
    <s v="Cumple"/>
    <s v="Cumple"/>
    <s v="No Aplica"/>
    <s v="No Aplica"/>
    <s v="Cumple"/>
    <s v="Cumple"/>
    <s v="No"/>
    <s v="S/N"/>
    <s v="S/N"/>
    <s v="No Aplica"/>
    <s v="No Aplica"/>
    <s v="No Aplica"/>
    <s v="No Cumple"/>
    <s v="Cumple Parcialmente"/>
    <s v="Sin moradores , no se toman mejores fotos por sector peligroso , por precaucion"/>
    <x v="2"/>
    <x v="0"/>
    <x v="2"/>
    <x v="0"/>
    <n v="0.5"/>
    <n v="0.5"/>
    <n v="0.5"/>
    <n v="0.5"/>
    <n v="0.5"/>
    <n v="0.5"/>
    <n v="0.25"/>
    <n v="0.25"/>
    <n v="0.5"/>
    <n v="0"/>
    <n v="0.17499999999999999"/>
    <n v="0.83500000000000008"/>
    <x v="1"/>
  </r>
  <r>
    <s v="1730247"/>
    <s v="207625032022130929"/>
    <s v="DF20227307156"/>
    <x v="48"/>
    <x v="69"/>
    <s v="Cristobal toro"/>
    <s v="Dr. Raimundo charlin 660"/>
    <s v="Recoleta"/>
    <x v="0"/>
    <s v="Cumple"/>
    <s v="Cumple"/>
    <s v="No Aplica"/>
    <s v="No Aplica"/>
    <s v="Cumple"/>
    <s v="Cumple"/>
    <s v="No"/>
    <s v="S/N"/>
    <s v="S/N"/>
    <s v="No Aplica"/>
    <s v="No Aplica"/>
    <s v="No Aplica"/>
    <s v="Cumple"/>
    <s v="No Cumple"/>
    <s v="Sin moradores , sector hostil"/>
    <x v="2"/>
    <x v="0"/>
    <x v="2"/>
    <x v="0"/>
    <n v="0.5"/>
    <n v="0.5"/>
    <n v="0.5"/>
    <n v="0.5"/>
    <n v="0.5"/>
    <n v="0.5"/>
    <n v="0.25"/>
    <n v="0.25"/>
    <n v="0.5"/>
    <n v="0.5"/>
    <n v="0"/>
    <n v="0.9"/>
    <x v="1"/>
  </r>
  <r>
    <s v="1730242"/>
    <s v="207625032022125405"/>
    <s v="DF20227307146"/>
    <x v="48"/>
    <x v="69"/>
    <s v="Cristobal toro"/>
    <s v="Olivos 730 A"/>
    <s v="Recoleta"/>
    <x v="0"/>
    <s v="Cumple"/>
    <s v="Cumple"/>
    <s v="No Aplica"/>
    <s v="No Aplica"/>
    <s v="Cumple"/>
    <s v="Cumple"/>
    <s v="No"/>
    <s v="S/N"/>
    <s v="S/N"/>
    <s v="No Aplica"/>
    <s v="No Aplica"/>
    <s v="No Aplica"/>
    <s v="Cumple"/>
    <s v="Cumple"/>
    <s v="Problema externo en camarilla , sin moradores , no se mejoran fotos por sector hostil"/>
    <x v="2"/>
    <x v="0"/>
    <x v="2"/>
    <x v="0"/>
    <n v="0.5"/>
    <n v="0.5"/>
    <n v="0.5"/>
    <n v="0.5"/>
    <n v="0.5"/>
    <n v="0.5"/>
    <n v="0.25"/>
    <n v="0.25"/>
    <n v="0.5"/>
    <n v="0.5"/>
    <n v="0.5"/>
    <n v="1"/>
    <x v="1"/>
  </r>
  <r>
    <s v="1730228"/>
    <s v="207625032022122746"/>
    <s v="DF20227307808"/>
    <x v="48"/>
    <x v="51"/>
    <s v="Cristobal toro"/>
    <s v="Rio de janeiro 427"/>
    <s v="Recoleta"/>
    <x v="0"/>
    <s v="Cumple"/>
    <s v="Cumple"/>
    <s v="No Aplica"/>
    <s v="No Aplica"/>
    <s v="Cumple"/>
    <s v="Cumple"/>
    <s v="No"/>
    <s v="S/N"/>
    <s v="S/N"/>
    <s v="No Aplica"/>
    <s v="No Aplica"/>
    <s v="No Aplica"/>
    <s v="Cumple"/>
    <s v="Cumple"/>
    <s v="Sin moradores , local comercial , empalme subterraneo"/>
    <x v="2"/>
    <x v="0"/>
    <x v="2"/>
    <x v="0"/>
    <n v="0.5"/>
    <n v="0.5"/>
    <n v="0.5"/>
    <n v="0.5"/>
    <n v="0.5"/>
    <n v="0.5"/>
    <n v="0.25"/>
    <n v="0.25"/>
    <n v="0.5"/>
    <n v="0.5"/>
    <n v="0.5"/>
    <n v="1"/>
    <x v="1"/>
  </r>
  <r>
    <s v="1730216"/>
    <s v="207625032022120716"/>
    <s v="DF20227308354"/>
    <x v="48"/>
    <x v="51"/>
    <s v="Cristobal toro"/>
    <s v="Loreto 341"/>
    <s v="Recoleta"/>
    <x v="0"/>
    <s v="Cumple"/>
    <s v="Cumple"/>
    <s v="No Aplica"/>
    <s v="No Aplica"/>
    <s v="Cumple"/>
    <s v="Cumple"/>
    <s v="No"/>
    <s v="S/N"/>
    <s v="S/N"/>
    <s v="No Aplica"/>
    <s v="No Aplica"/>
    <s v="No Aplica"/>
    <s v="Cumple"/>
    <s v="Cumple"/>
    <s v="Local comercial , atiende persona , pero no entrega datos , corrobora visita de personal de emergencia"/>
    <x v="2"/>
    <x v="0"/>
    <x v="2"/>
    <x v="0"/>
    <n v="0.5"/>
    <n v="0.5"/>
    <n v="0.5"/>
    <n v="0.5"/>
    <n v="0.5"/>
    <n v="0.5"/>
    <n v="0.25"/>
    <n v="0.25"/>
    <n v="0.5"/>
    <n v="0.5"/>
    <n v="0.5"/>
    <n v="1"/>
    <x v="1"/>
  </r>
  <r>
    <s v="1731218"/>
    <s v="207526032022152235"/>
    <s v="DF20227314737"/>
    <x v="49"/>
    <x v="77"/>
    <s v="AARON HUENCHUMIL"/>
    <s v="General de Lastra #1074"/>
    <s v="Independencia"/>
    <x v="0"/>
    <s v="Cumple"/>
    <s v="Cumple"/>
    <s v="No Aplica"/>
    <s v="No Aplica"/>
    <s v="Cumple"/>
    <s v="Cumple"/>
    <s v="No"/>
    <s v="S/N"/>
    <s v="S/N"/>
    <s v="No Aplica"/>
    <s v="No Aplica"/>
    <s v="No Aplica"/>
    <s v="Cumple"/>
    <s v="Cumple"/>
    <s v="1- En el momento de vista tecnicos se encuentran con recurso insuficiente, ya que se trataba de un trabajo mayor y programable, de todas formas en el momento de mi inspeccion, ya se encontraba regularizada la instalacion electrica ( SE ADJUNTAN FOTOGRAFIAS)"/>
    <x v="2"/>
    <x v="0"/>
    <x v="2"/>
    <x v="0"/>
    <n v="0.5"/>
    <n v="0.5"/>
    <n v="0.5"/>
    <n v="0.5"/>
    <n v="0.5"/>
    <n v="0.5"/>
    <n v="0.25"/>
    <n v="0.25"/>
    <n v="0.5"/>
    <n v="0.5"/>
    <n v="0.5"/>
    <n v="1"/>
    <x v="1"/>
  </r>
  <r>
    <s v="1731211"/>
    <s v="207526032022151810"/>
    <s v="DF20227314143"/>
    <x v="49"/>
    <x v="76"/>
    <s v="AARON HUENCHUMIL"/>
    <s v="General de Lastra #1074"/>
    <s v="Independencia"/>
    <x v="0"/>
    <s v="Cumple"/>
    <s v="Cumple"/>
    <s v="No Aplica"/>
    <s v="No Aplica"/>
    <s v="Cumple"/>
    <s v="Cumple"/>
    <s v="No"/>
    <s v="S/N"/>
    <s v="S/N"/>
    <s v="No Aplica"/>
    <s v="No Aplica"/>
    <s v="No Aplica"/>
    <s v="Cumple"/>
    <s v="Cumple"/>
    <s v="1- Se aislan cables de telecomunicaciones 2- Relacion directa con indicendia N°DF20227314737"/>
    <x v="2"/>
    <x v="0"/>
    <x v="2"/>
    <x v="0"/>
    <n v="0.5"/>
    <n v="0.5"/>
    <n v="0.5"/>
    <n v="0.5"/>
    <n v="0.5"/>
    <n v="0.5"/>
    <n v="0.25"/>
    <n v="0.25"/>
    <n v="0.5"/>
    <n v="0.5"/>
    <n v="0.5"/>
    <n v="1"/>
    <x v="1"/>
  </r>
  <r>
    <s v="1731195"/>
    <s v="207526032022143107"/>
    <s v="DF20227315207"/>
    <x v="49"/>
    <x v="78"/>
    <s v="AARON HUENCHUMIL"/>
    <s v="Coronel Agustin Lopez de Alcazar #441"/>
    <s v="Independencia"/>
    <x v="0"/>
    <s v="Cumple"/>
    <s v="Cumple"/>
    <s v="No Aplica"/>
    <s v="No Aplica"/>
    <s v="Cumple"/>
    <s v="Cumple"/>
    <s v="No"/>
    <s v="S/N"/>
    <s v="S/N"/>
    <s v="No Aplica"/>
    <s v="No Aplica"/>
    <s v="No Aplica"/>
    <s v="Cumple"/>
    <s v="Cumple"/>
    <s v="1-Cliente no se encuentra en domicilio 2- Suministro electrico se encuentra normalizado 3- Incidencia en directa relacion con N°DF20227314607"/>
    <x v="2"/>
    <x v="0"/>
    <x v="2"/>
    <x v="0"/>
    <n v="0.5"/>
    <n v="0.5"/>
    <n v="0.5"/>
    <n v="0.5"/>
    <n v="0.5"/>
    <n v="0.5"/>
    <n v="0.25"/>
    <n v="0.25"/>
    <n v="0.5"/>
    <n v="0.5"/>
    <n v="0.5"/>
    <n v="1"/>
    <x v="1"/>
  </r>
  <r>
    <s v="1731193"/>
    <s v="207526032022142335"/>
    <s v="DF20227314607"/>
    <x v="49"/>
    <x v="78"/>
    <s v="AARON HUENCHUMIL"/>
    <s v="Coronel Agustin Lopez Alcazar #441"/>
    <s v="Independencia"/>
    <x v="0"/>
    <s v="No Aplica"/>
    <s v="No Aplica"/>
    <s v="No Aplica"/>
    <s v="No Aplica"/>
    <s v="No Aplica"/>
    <s v="No Aplica"/>
    <s v="No"/>
    <s v="S/N"/>
    <s v="S/N"/>
    <s v="No Aplica"/>
    <s v="No Aplica"/>
    <s v="No Aplica"/>
    <s v="Cumple"/>
    <s v="Cumple"/>
    <s v="1- Cuadrilla no interviene ya que necesita apoyo de cuadrilla subterranea 2- Incidencia en relacion directa con N°DF20227314598 (HURTO CABLE SUBT)"/>
    <x v="2"/>
    <x v="0"/>
    <x v="2"/>
    <x v="0"/>
    <n v="0.5"/>
    <n v="0.5"/>
    <n v="0.5"/>
    <n v="0.5"/>
    <n v="0.5"/>
    <n v="0.5"/>
    <n v="0.25"/>
    <n v="0.25"/>
    <n v="0.5"/>
    <n v="0.5"/>
    <n v="0.5"/>
    <n v="1"/>
    <x v="1"/>
  </r>
  <r>
    <s v="1731187"/>
    <s v="207526032022140945"/>
    <s v="DF20227313387"/>
    <x v="49"/>
    <x v="75"/>
    <s v="AARON HUENCHUMIL"/>
    <s v="Colon #1422 c/14"/>
    <s v="Independencia"/>
    <x v="0"/>
    <s v="Cumple"/>
    <s v="Cumple"/>
    <s v="No Aplica"/>
    <s v="No Aplica"/>
    <s v="Cumple"/>
    <s v="Cumple"/>
    <s v="No"/>
    <s v="S/N"/>
    <s v="S/N"/>
    <s v="No Aplica"/>
    <s v="No Aplica"/>
    <s v="No Aplica"/>
    <s v="Cumple"/>
    <s v="Cumple"/>
    <s v="1- Suministro electrico se encuentra normalizado en el sector"/>
    <x v="2"/>
    <x v="0"/>
    <x v="2"/>
    <x v="0"/>
    <n v="0.5"/>
    <n v="0.5"/>
    <n v="0.5"/>
    <n v="0.5"/>
    <n v="0.5"/>
    <n v="0.5"/>
    <n v="0.25"/>
    <n v="0.25"/>
    <n v="0.5"/>
    <n v="0.5"/>
    <n v="0.5"/>
    <n v="1"/>
    <x v="1"/>
  </r>
  <r>
    <s v="1731173"/>
    <s v="207526032022134211"/>
    <s v="DF20227306452"/>
    <x v="49"/>
    <x v="68"/>
    <s v="AARON HUENCHUMIL"/>
    <s v="Enrique Montt #1126"/>
    <s v="Independencia"/>
    <x v="0"/>
    <s v="Cumple"/>
    <s v="Cumple"/>
    <s v="No Aplica"/>
    <s v="No Aplica"/>
    <s v="No Aplica"/>
    <s v="No Aplica"/>
    <s v="No"/>
    <s v="S/N"/>
    <s v="S/N"/>
    <s v="No Aplica"/>
    <s v="No Aplica"/>
    <s v="No Aplica"/>
    <s v="No Cumple"/>
    <s v="No Cumple"/>
    <s v="1- No existe acceso a pasaje, ni citofono para comunicarse con cliente 2-Faltan fotografias del trabajo en informe de cuadrilla"/>
    <x v="2"/>
    <x v="0"/>
    <x v="2"/>
    <x v="0"/>
    <n v="0.5"/>
    <n v="0.5"/>
    <n v="0.5"/>
    <n v="0.5"/>
    <n v="0.5"/>
    <n v="0.5"/>
    <n v="0.25"/>
    <n v="0.25"/>
    <n v="0.5"/>
    <n v="0"/>
    <n v="0"/>
    <n v="0.8"/>
    <x v="1"/>
  </r>
  <r>
    <s v="1731165"/>
    <s v="207526032022132023"/>
    <s v="DF20227313102"/>
    <x v="49"/>
    <x v="71"/>
    <s v="AARON HUENCHUMIL"/>
    <s v="Nueva de Matte #2276"/>
    <s v="Independencia"/>
    <x v="0"/>
    <s v="Cumple"/>
    <s v="Cumple"/>
    <s v="No Aplica"/>
    <s v="No Aplica"/>
    <s v="Cumple"/>
    <s v="Cumple"/>
    <s v="No"/>
    <s v="S/N"/>
    <s v="S/N"/>
    <s v="No Aplica"/>
    <s v="No Aplica"/>
    <s v="No Aplica"/>
    <s v="Cumple"/>
    <s v="No Cumple"/>
    <s v="1- Cliente no se encuentra en domicilio 2- Acometida trifasica bien templada"/>
    <x v="2"/>
    <x v="0"/>
    <x v="2"/>
    <x v="0"/>
    <n v="0.5"/>
    <n v="0.5"/>
    <n v="0.5"/>
    <n v="0.5"/>
    <n v="0.5"/>
    <n v="0.5"/>
    <n v="0.25"/>
    <n v="0.25"/>
    <n v="0.5"/>
    <n v="0.5"/>
    <n v="0"/>
    <n v="0.9"/>
    <x v="1"/>
  </r>
  <r>
    <s v="1731144"/>
    <s v="207526032022125345"/>
    <s v="DF20227312466"/>
    <x v="49"/>
    <x v="70"/>
    <s v="AARON HUENCHUMIL"/>
    <s v="Pantaleon Velez Silva #954"/>
    <s v="Independencia"/>
    <x v="0"/>
    <s v="Cumple"/>
    <s v="Cumple"/>
    <s v="No Cumple"/>
    <s v="No Cumple"/>
    <s v="Cumple"/>
    <s v="Cumple"/>
    <s v="Si"/>
    <s v="S/N"/>
    <s v="S/N"/>
    <s v="No Aplica"/>
    <s v="No Aplica"/>
    <s v="Cumple"/>
    <s v="Cumple"/>
    <s v="Cumple"/>
    <s v="1- Clientes del #954 y #962 se encuentran con suministros electricos normalizado 2- No declaran codigo de material utilizado"/>
    <x v="2"/>
    <x v="0"/>
    <x v="2"/>
    <x v="0"/>
    <n v="0.5"/>
    <n v="0.5"/>
    <n v="0"/>
    <n v="0"/>
    <n v="0.5"/>
    <n v="0.5"/>
    <n v="0.25"/>
    <n v="0.25"/>
    <n v="0.5"/>
    <n v="0.5"/>
    <n v="0.5"/>
    <n v="0.7"/>
    <x v="1"/>
  </r>
  <r>
    <s v="1731126"/>
    <s v="207526032022122412"/>
    <s v="DF20227312964"/>
    <x v="49"/>
    <x v="73"/>
    <s v="AARON HUENCHUMIL"/>
    <s v="General Saavedra # 1247 dpto 707"/>
    <s v="Independencia"/>
    <x v="0"/>
    <s v="Cumple"/>
    <s v="Cumple"/>
    <s v="No Cumple"/>
    <s v="No Cumple"/>
    <s v="Cumple"/>
    <s v="Cumple"/>
    <s v="No"/>
    <s v="S/N"/>
    <s v="S/N"/>
    <s v="No Aplica"/>
    <s v="No Aplica"/>
    <s v="No Aplica"/>
    <s v="Cumple"/>
    <s v="No Cumple"/>
    <s v="1-Cliente no se encuentra en domicilio, pero conserje permite el acceso a shaft de medidores  2-No declara codigo de material utilizado (ITM 40A)"/>
    <x v="2"/>
    <x v="0"/>
    <x v="2"/>
    <x v="0"/>
    <n v="0.5"/>
    <n v="0.5"/>
    <n v="0"/>
    <n v="0"/>
    <n v="0.5"/>
    <n v="0.5"/>
    <n v="0.25"/>
    <n v="0.25"/>
    <n v="0.5"/>
    <n v="0.5"/>
    <n v="0"/>
    <n v="0.6"/>
    <x v="1"/>
  </r>
  <r>
    <s v="1731114"/>
    <s v="207526032022120441"/>
    <s v="DF20227307186"/>
    <x v="49"/>
    <x v="69"/>
    <s v="AARON HUENCHUMIL"/>
    <s v="Av. Profesor Zañartu #1101"/>
    <s v="Independencia"/>
    <x v="0"/>
    <s v="Cumple"/>
    <s v="Cumple"/>
    <s v="No Aplica"/>
    <s v="No Aplica"/>
    <s v="No Cumple"/>
    <s v="No Cumple"/>
    <s v="Si"/>
    <s v="S/N"/>
    <s v="S/N"/>
    <s v="Cumple"/>
    <s v="Cumple"/>
    <s v="Cumple"/>
    <s v="Cumple"/>
    <s v="Cumple"/>
    <s v="1- Suministro electrico se encuentra normalizado. 2- Direccion correcta PROFESOR ZAÑARTU #860"/>
    <x v="2"/>
    <x v="0"/>
    <x v="2"/>
    <x v="0"/>
    <n v="0.5"/>
    <n v="0.5"/>
    <n v="0.5"/>
    <n v="0.5"/>
    <n v="0"/>
    <n v="0"/>
    <n v="0.25"/>
    <n v="0.25"/>
    <n v="0.5"/>
    <n v="0.5"/>
    <n v="0.5"/>
    <n v="0.85000000000000009"/>
    <x v="1"/>
  </r>
  <r>
    <s v="1731085"/>
    <s v="207526032022111212"/>
    <s v="DF20227311216"/>
    <x v="49"/>
    <x v="66"/>
    <s v="AARON HUENCHUMIL"/>
    <s v="Rivera #1878"/>
    <s v="Independencia"/>
    <x v="0"/>
    <s v="Cumple"/>
    <s v="Cumple"/>
    <s v="No Aplica"/>
    <s v="No Aplica"/>
    <s v="Cumple"/>
    <s v="Cumple"/>
    <s v="No"/>
    <s v="S/N"/>
    <s v="S/N"/>
    <s v="No Aplica"/>
    <s v="No Aplica"/>
    <s v="No Aplica"/>
    <s v="Cumple"/>
    <s v="Cumple"/>
    <s v="1- Cliente no se encuentra en domicilio, vecinos del sector confirman alumbrado publico ya normalizado"/>
    <x v="2"/>
    <x v="0"/>
    <x v="2"/>
    <x v="0"/>
    <n v="0.5"/>
    <n v="0.5"/>
    <n v="0.5"/>
    <n v="0.5"/>
    <n v="0.5"/>
    <n v="0.5"/>
    <n v="0.25"/>
    <n v="0.25"/>
    <n v="0.5"/>
    <n v="0.5"/>
    <n v="0.5"/>
    <n v="1"/>
    <x v="1"/>
  </r>
  <r>
    <s v="1731075"/>
    <s v="207526032022105403"/>
    <s v="DF20227312394"/>
    <x v="49"/>
    <x v="70"/>
    <s v="AARON HUENCHUMIL"/>
    <s v="Anibal Pinto #1401"/>
    <s v="Independencia"/>
    <x v="0"/>
    <s v="Cumple"/>
    <s v="Cumple"/>
    <s v="No Aplica"/>
    <s v="No Aplica"/>
    <s v="Cumple"/>
    <s v="Cumple"/>
    <s v="No"/>
    <s v="S/N"/>
    <s v="S/N"/>
    <s v="No Aplica"/>
    <s v="No Aplica"/>
    <s v="No Aplica"/>
    <s v="Cumple"/>
    <s v="Cumple"/>
    <s v="1- Cliente no se encuentra en domicilio 2- Suministro electrico se encuentra reestablecido en el sector"/>
    <x v="2"/>
    <x v="0"/>
    <x v="2"/>
    <x v="0"/>
    <n v="0.5"/>
    <n v="0.5"/>
    <n v="0.5"/>
    <n v="0.5"/>
    <n v="0.5"/>
    <n v="0.5"/>
    <n v="0.25"/>
    <n v="0.25"/>
    <n v="0.5"/>
    <n v="0.5"/>
    <n v="0.5"/>
    <n v="1"/>
    <x v="1"/>
  </r>
  <r>
    <s v="1731071"/>
    <s v="207526032022103913"/>
    <s v="DF20227315169"/>
    <x v="49"/>
    <x v="77"/>
    <s v="AARON HUENCHUMIL"/>
    <s v="Escanilla #433"/>
    <s v="Independencia"/>
    <x v="0"/>
    <s v="Cumple"/>
    <s v="Cumple"/>
    <s v="No Aplica"/>
    <s v="No Aplica"/>
    <s v="Cumple"/>
    <s v="Cumple"/>
    <s v="No"/>
    <s v="S/N"/>
    <s v="S/N"/>
    <s v="No Aplica"/>
    <s v="No Aplica"/>
    <s v="No Aplica"/>
    <s v="Cumple"/>
    <s v="Cumple"/>
    <s v="1- Suministro electrico se encuentra regularizado y normalizado en el sector"/>
    <x v="2"/>
    <x v="0"/>
    <x v="2"/>
    <x v="0"/>
    <n v="0.5"/>
    <n v="0.5"/>
    <n v="0.5"/>
    <n v="0.5"/>
    <n v="0.5"/>
    <n v="0.5"/>
    <n v="0.25"/>
    <n v="0.25"/>
    <n v="0.5"/>
    <n v="0.5"/>
    <n v="0.5"/>
    <n v="1"/>
    <x v="1"/>
  </r>
  <r>
    <s v="1731067"/>
    <s v="207526032022102935"/>
    <s v="DF20227315246"/>
    <x v="49"/>
    <x v="78"/>
    <s v="AARON HUENCHUMIL"/>
    <s v="Barnechea #418"/>
    <s v="Independencia"/>
    <x v="0"/>
    <s v="Cumple"/>
    <s v="Cumple"/>
    <s v="No Aplica"/>
    <s v="No Aplica"/>
    <s v="No Aplica"/>
    <s v="No Aplica"/>
    <s v="No"/>
    <s v="S/N"/>
    <s v="S/N"/>
    <s v="No Aplica"/>
    <s v="No Aplica"/>
    <s v="No Aplica"/>
    <s v="Cumple"/>
    <s v="Cumple"/>
    <s v="1- Incidencia en directa relacion con N°DF20227315169 (hurto de cableado)"/>
    <x v="2"/>
    <x v="0"/>
    <x v="2"/>
    <x v="0"/>
    <n v="0.5"/>
    <n v="0.5"/>
    <n v="0.5"/>
    <n v="0.5"/>
    <n v="0.5"/>
    <n v="0.5"/>
    <n v="0.25"/>
    <n v="0.25"/>
    <n v="0.5"/>
    <n v="0.5"/>
    <n v="0.5"/>
    <n v="1"/>
    <x v="1"/>
  </r>
  <r>
    <s v="1731062"/>
    <s v="207526032022101816"/>
    <s v="DF20227314598"/>
    <x v="49"/>
    <x v="77"/>
    <s v="AARON HUENCHUMIL"/>
    <s v="Barnechea #474"/>
    <s v="Independencia"/>
    <x v="0"/>
    <s v="Cumple"/>
    <s v="Cumple"/>
    <s v="No Cumple"/>
    <s v="No Cumple"/>
    <s v="Cumple"/>
    <s v="Cumple"/>
    <s v="Si"/>
    <s v="S/N"/>
    <s v="S/N"/>
    <s v="No Aplica"/>
    <s v="No Aplica"/>
    <s v="No Aplica"/>
    <s v="Cumple"/>
    <s v="No Cumple"/>
    <s v="1- Suministro electrico se encuentra regularizado y normalizado despues de hurto en camara subterranea. 2- En informe cuadrilla no declara material utilizado"/>
    <x v="2"/>
    <x v="0"/>
    <x v="2"/>
    <x v="0"/>
    <n v="0.5"/>
    <n v="0.5"/>
    <n v="0"/>
    <n v="0"/>
    <n v="0.5"/>
    <n v="0.5"/>
    <n v="0.25"/>
    <n v="0.25"/>
    <n v="0.5"/>
    <n v="0.5"/>
    <n v="0"/>
    <n v="0.6"/>
    <x v="1"/>
  </r>
  <r>
    <s v="1733529"/>
    <s v="207628032022163848"/>
    <s v="DF20227309757"/>
    <x v="50"/>
    <x v="74"/>
    <s v="Cristobal toro"/>
    <s v="La paz 937 c dpto 103"/>
    <s v="Recoleta"/>
    <x v="0"/>
    <s v="Cumple"/>
    <s v="Cumple"/>
    <s v="No Aplica"/>
    <s v="No Aplica"/>
    <s v="Cumple"/>
    <s v="Cumple"/>
    <s v="No"/>
    <s v="S/N"/>
    <s v="S/N"/>
    <s v="No Aplica"/>
    <s v="No Aplica"/>
    <s v="No Aplica"/>
    <s v="Cumple"/>
    <s v="No Cumple"/>
    <s v="Sin acceso a medidores , sin moradores"/>
    <x v="2"/>
    <x v="0"/>
    <x v="2"/>
    <x v="0"/>
    <n v="0.5"/>
    <n v="0.5"/>
    <n v="0.5"/>
    <n v="0.5"/>
    <n v="0.5"/>
    <n v="0.5"/>
    <n v="0.25"/>
    <n v="0.25"/>
    <n v="0.5"/>
    <n v="0.5"/>
    <n v="0"/>
    <n v="0.9"/>
    <x v="1"/>
  </r>
  <r>
    <s v="1733520"/>
    <s v="207628032022161230"/>
    <s v="DF20227310964"/>
    <x v="50"/>
    <x v="66"/>
    <s v="Cristobal toro"/>
    <s v="Montserrat 934 g 103"/>
    <s v="Recoleta"/>
    <x v="0"/>
    <s v="Cumple"/>
    <s v="Cumple"/>
    <s v="No Aplica"/>
    <s v="No Aplica"/>
    <s v="Cumple"/>
    <s v="Cumple"/>
    <s v="No"/>
    <s v="S/N"/>
    <s v="S/N"/>
    <s v="No Aplica"/>
    <s v="No Aplica"/>
    <s v="No Aplica"/>
    <s v="Cumple"/>
    <s v="Cumple"/>
    <s v="Sin moradores , sin acceso a nichos de medidores"/>
    <x v="2"/>
    <x v="0"/>
    <x v="2"/>
    <x v="0"/>
    <n v="0.5"/>
    <n v="0.5"/>
    <n v="0.5"/>
    <n v="0.5"/>
    <n v="0.5"/>
    <n v="0.5"/>
    <n v="0.25"/>
    <n v="0.25"/>
    <n v="0.5"/>
    <n v="0.5"/>
    <n v="0.5"/>
    <n v="1"/>
    <x v="1"/>
  </r>
  <r>
    <s v="1733516"/>
    <s v="207628032022153203"/>
    <s v="DF20227311944"/>
    <x v="50"/>
    <x v="79"/>
    <s v="Cristobal toro"/>
    <s v="La paz 477"/>
    <s v="Recoleta"/>
    <x v="0"/>
    <s v="Cumple"/>
    <s v="Cumple"/>
    <s v="No Aplica"/>
    <s v="No Aplica"/>
    <s v="Cumple"/>
    <s v="Cumple"/>
    <s v="No"/>
    <s v="S/N"/>
    <s v="S/N"/>
    <s v="No Aplica"/>
    <s v="No Aplica"/>
    <s v="No Aplica"/>
    <s v="No Cumple"/>
    <s v="Cumple Parcialmente"/>
    <s v="Problema externo , sector , faltan fotografias mas detalladas , sector hostil ."/>
    <x v="2"/>
    <x v="0"/>
    <x v="2"/>
    <x v="0"/>
    <n v="0.5"/>
    <n v="0.5"/>
    <n v="0.5"/>
    <n v="0.5"/>
    <n v="0.5"/>
    <n v="0.5"/>
    <n v="0.25"/>
    <n v="0.25"/>
    <n v="0.5"/>
    <n v="0"/>
    <n v="0.17499999999999999"/>
    <n v="0.83500000000000008"/>
    <x v="1"/>
  </r>
  <r>
    <s v="1733278"/>
    <s v="207628032022152907"/>
    <s v="DF20227311319"/>
    <x v="50"/>
    <x v="79"/>
    <s v="Cristobal toro"/>
    <s v="La paz 477 dpto 71 c"/>
    <s v="Recoleta"/>
    <x v="0"/>
    <s v="Cumple"/>
    <s v="Cumple"/>
    <s v="No Aplica"/>
    <s v="No Aplica"/>
    <s v="Cumple"/>
    <s v="Cumple"/>
    <s v="No"/>
    <s v="S/N"/>
    <s v="S/N"/>
    <s v="No Aplica"/>
    <s v="No Aplica"/>
    <s v="No Aplica"/>
    <s v="Cumple Parcialmente"/>
    <s v="Cumple"/>
    <s v="Problema externo , sector , sector conflictivo"/>
    <x v="2"/>
    <x v="0"/>
    <x v="2"/>
    <x v="0"/>
    <n v="0.5"/>
    <n v="0.5"/>
    <n v="0.5"/>
    <n v="0.5"/>
    <n v="0.5"/>
    <n v="0.5"/>
    <n v="0.25"/>
    <n v="0.25"/>
    <n v="0.5"/>
    <n v="0.17499999999999999"/>
    <n v="0.5"/>
    <n v="0.93500000000000005"/>
    <x v="1"/>
  </r>
  <r>
    <s v="1733227"/>
    <s v="207628032022142055"/>
    <s v="DF20227311677"/>
    <x v="50"/>
    <x v="79"/>
    <s v="Cristobal toro"/>
    <s v="Juarez corta 579"/>
    <s v="Recoleta"/>
    <x v="0"/>
    <s v="Cumple"/>
    <s v="Cumple"/>
    <s v="No Aplica"/>
    <s v="No Aplica"/>
    <s v="Cumple"/>
    <s v="Cumple"/>
    <s v="No"/>
    <s v="S/N"/>
    <s v="S/N"/>
    <s v="No Aplica"/>
    <s v="No Aplica"/>
    <s v="No Aplica"/>
    <s v="Cumple"/>
    <s v="Cumple Parcialmente"/>
    <s v="Sin moradores , no se toman fotografias por precaucion , sector hostil"/>
    <x v="2"/>
    <x v="0"/>
    <x v="2"/>
    <x v="0"/>
    <n v="0.5"/>
    <n v="0.5"/>
    <n v="0.5"/>
    <n v="0.5"/>
    <n v="0.5"/>
    <n v="0.5"/>
    <n v="0.25"/>
    <n v="0.25"/>
    <n v="0.5"/>
    <n v="0.5"/>
    <n v="0.17499999999999999"/>
    <n v="0.93500000000000005"/>
    <x v="1"/>
  </r>
  <r>
    <s v="1733209"/>
    <s v="207628032022140226"/>
    <s v="DF20227311422"/>
    <x v="50"/>
    <x v="79"/>
    <s v="Cristobal toro"/>
    <s v="Juarez 621 dpto 1607"/>
    <s v="Recoleta"/>
    <x v="0"/>
    <s v="Cumple"/>
    <s v="Cumple"/>
    <s v="No Cumple"/>
    <s v="No Cumple"/>
    <s v="Cumple"/>
    <s v="Cumple"/>
    <s v="Si"/>
    <s v="Gabriela molina ( concerge )"/>
    <s v="223232121"/>
    <s v="Cumple"/>
    <s v="Cumple"/>
    <s v="Cumple"/>
    <s v="Cumple"/>
    <s v="No Cumple"/>
    <s v="Sin moradores , atiende concerge , tapa caja concentrador abierta , sin portasellos"/>
    <x v="2"/>
    <x v="0"/>
    <x v="2"/>
    <x v="0"/>
    <n v="0.5"/>
    <n v="0.5"/>
    <n v="0"/>
    <n v="0"/>
    <n v="0.5"/>
    <n v="0.5"/>
    <n v="0.25"/>
    <n v="0.25"/>
    <n v="0.5"/>
    <n v="0.5"/>
    <n v="0"/>
    <n v="0.6"/>
    <x v="1"/>
  </r>
  <r>
    <s v="1733203"/>
    <s v="207628032022134957"/>
    <s v="DF20227311171"/>
    <x v="50"/>
    <x v="66"/>
    <s v="Cristobal toro"/>
    <s v="Juarez 621 dpto 303"/>
    <s v="Recoleta"/>
    <x v="0"/>
    <s v="Cumple"/>
    <s v="Cumple"/>
    <s v="No Aplica"/>
    <s v="No Aplica"/>
    <s v="Cumple"/>
    <s v="Cumple"/>
    <s v="Si"/>
    <s v="Gabriela molina ( concerge )"/>
    <s v="223232121"/>
    <s v="Cumple"/>
    <s v="Cumple"/>
    <s v="Cumple"/>
    <s v="Cumple Parcialmente"/>
    <s v="Cumple"/>
    <s v="Se verifico , sin moradores , atiende concerge"/>
    <x v="2"/>
    <x v="0"/>
    <x v="2"/>
    <x v="0"/>
    <n v="0.5"/>
    <n v="0.5"/>
    <n v="0.5"/>
    <n v="0.5"/>
    <n v="0.5"/>
    <n v="0.5"/>
    <n v="0.25"/>
    <n v="0.25"/>
    <n v="0.5"/>
    <n v="0.17499999999999999"/>
    <n v="0.5"/>
    <n v="0.93500000000000005"/>
    <x v="1"/>
  </r>
  <r>
    <s v="1733070"/>
    <s v="207628032022132413"/>
    <s v="DF20227311358"/>
    <x v="50"/>
    <x v="79"/>
    <s v="Cristobal toro"/>
    <s v="Eusebio lillo 590 D , H"/>
    <s v="Recoleta"/>
    <x v="0"/>
    <s v="Cumple"/>
    <s v="Cumple"/>
    <s v="No Aplica"/>
    <s v="No Aplica"/>
    <s v="Cumple"/>
    <s v="Cumple"/>
    <s v="No"/>
    <s v="S/N"/>
    <s v="S/N"/>
    <s v="No Aplica"/>
    <s v="No Aplica"/>
    <s v="No Aplica"/>
    <s v="Cumple"/>
    <s v="No Cumple"/>
    <s v="Sin moradores , sin acceso"/>
    <x v="2"/>
    <x v="0"/>
    <x v="2"/>
    <x v="0"/>
    <n v="0.5"/>
    <n v="0.5"/>
    <n v="0.5"/>
    <n v="0.5"/>
    <n v="0.5"/>
    <n v="0.5"/>
    <n v="0.25"/>
    <n v="0.25"/>
    <n v="0.5"/>
    <n v="0.5"/>
    <n v="0"/>
    <n v="0.9"/>
    <x v="1"/>
  </r>
  <r>
    <s v="1733063"/>
    <s v="207628032022130333"/>
    <s v="DF20227311433"/>
    <x v="50"/>
    <x v="79"/>
    <s v="Cristobal toro"/>
    <s v="Patronato 155"/>
    <s v="Recoleta"/>
    <x v="0"/>
    <s v="Cumple"/>
    <s v="Cumple"/>
    <s v="No Aplica"/>
    <s v="No Aplica"/>
    <s v="Cumple"/>
    <s v="Cumple"/>
    <s v="Si"/>
    <s v="S/N"/>
    <s v="S/N"/>
    <s v="No Aplica"/>
    <s v="No Aplica"/>
    <s v="No Aplica"/>
    <s v="Cumple"/>
    <s v="Cumple"/>
    <s v="Cliente no quiere entregar datos , no atiende de muy buena factura"/>
    <x v="2"/>
    <x v="0"/>
    <x v="2"/>
    <x v="0"/>
    <n v="0.5"/>
    <n v="0.5"/>
    <n v="0.5"/>
    <n v="0.5"/>
    <n v="0.5"/>
    <n v="0.5"/>
    <n v="0.25"/>
    <n v="0.25"/>
    <n v="0.5"/>
    <n v="0.5"/>
    <n v="0.5"/>
    <n v="1"/>
    <x v="1"/>
  </r>
  <r>
    <s v="1733054"/>
    <s v="207628032022124641"/>
    <s v="DF20227311111"/>
    <x v="50"/>
    <x v="66"/>
    <s v="Cristobal toro"/>
    <s v="Bombero fredes 21 dpto 402"/>
    <s v="Recoleta"/>
    <x v="0"/>
    <s v="Cumple"/>
    <s v="Cumple"/>
    <s v="No Aplica"/>
    <s v="No Aplica"/>
    <s v="Cumple"/>
    <s v="Cumple"/>
    <s v="No"/>
    <s v="S/N"/>
    <s v="S/N"/>
    <s v="No Aplica"/>
    <s v="No Aplica"/>
    <s v="No Aplica"/>
    <s v="Cumple"/>
    <s v="Cumple"/>
    <s v="Sin moradores ,sin acceso a nicho medidores , se llama por citofono y no contestan , sin concerge"/>
    <x v="2"/>
    <x v="0"/>
    <x v="2"/>
    <x v="0"/>
    <n v="0.5"/>
    <n v="0.5"/>
    <n v="0.5"/>
    <n v="0.5"/>
    <n v="0.5"/>
    <n v="0.5"/>
    <n v="0.25"/>
    <n v="0.25"/>
    <n v="0.5"/>
    <n v="0.5"/>
    <n v="0.5"/>
    <n v="1"/>
    <x v="1"/>
  </r>
  <r>
    <s v="1733051"/>
    <s v="207628032022124237"/>
    <s v="DF20227310386"/>
    <x v="50"/>
    <x v="66"/>
    <s v="Cristobal toro"/>
    <s v="Bombero fredes 21 dpto 102"/>
    <s v="Recoleta"/>
    <x v="0"/>
    <s v="Cumple"/>
    <s v="Cumple"/>
    <s v="No Aplica"/>
    <s v="No Aplica"/>
    <s v="Cumple"/>
    <s v="Cumple"/>
    <s v="No"/>
    <s v="S/N"/>
    <s v="S/N"/>
    <s v="No Aplica"/>
    <s v="No Aplica"/>
    <s v="No Aplica"/>
    <s v="Cumple"/>
    <s v="No Cumple"/>
    <s v="Sin moradores , sin acceso a nicho medidores"/>
    <x v="2"/>
    <x v="0"/>
    <x v="2"/>
    <x v="0"/>
    <n v="0.5"/>
    <n v="0.5"/>
    <n v="0.5"/>
    <n v="0.5"/>
    <n v="0.5"/>
    <n v="0.5"/>
    <n v="0.25"/>
    <n v="0.25"/>
    <n v="0.5"/>
    <n v="0.5"/>
    <n v="0"/>
    <n v="0.9"/>
    <x v="1"/>
  </r>
  <r>
    <s v="1735601"/>
    <s v="207629032022162120"/>
    <s v="DF20227313444"/>
    <x v="51"/>
    <x v="75"/>
    <s v="Cristobal toro"/>
    <s v="Santa adela 0536"/>
    <s v="Recoleta"/>
    <x v="0"/>
    <s v="Cumple"/>
    <s v="Cumple"/>
    <s v="No Aplica"/>
    <s v="No Aplica"/>
    <s v="Cumple"/>
    <s v="Cumple"/>
    <s v="No"/>
    <s v="S/N"/>
    <s v="S/N"/>
    <s v="No Aplica"/>
    <s v="No Aplica"/>
    <s v="No Aplica"/>
    <s v="Cumple"/>
    <s v="No Cumple"/>
    <s v="Sin moradores , faltan data en fotografias"/>
    <x v="2"/>
    <x v="0"/>
    <x v="2"/>
    <x v="0"/>
    <n v="0.5"/>
    <n v="0.5"/>
    <n v="0.5"/>
    <n v="0.5"/>
    <n v="0.5"/>
    <n v="0.5"/>
    <n v="0.25"/>
    <n v="0.25"/>
    <n v="0.5"/>
    <n v="0.5"/>
    <n v="0"/>
    <n v="0.9"/>
    <x v="1"/>
  </r>
  <r>
    <s v="1735593"/>
    <s v="207629032022160511"/>
    <s v="DF20227313257"/>
    <x v="51"/>
    <x v="71"/>
    <s v="Cristobal toro"/>
    <s v="Lucrecia 2905"/>
    <s v="Recoleta"/>
    <x v="0"/>
    <s v="Cumple"/>
    <s v="Cumple"/>
    <s v="No Aplica"/>
    <s v="No Aplica"/>
    <s v="Cumple"/>
    <s v="Cumple"/>
    <s v="No"/>
    <s v="S/N"/>
    <s v="S/N"/>
    <s v="No Aplica"/>
    <s v="No Aplica"/>
    <s v="No Aplica"/>
    <s v="Cumple"/>
    <s v="No Cumple"/>
    <s v="Sin moradores , sin mayor observacion"/>
    <x v="2"/>
    <x v="0"/>
    <x v="2"/>
    <x v="0"/>
    <n v="0.5"/>
    <n v="0.5"/>
    <n v="0.5"/>
    <n v="0.5"/>
    <n v="0.5"/>
    <n v="0.5"/>
    <n v="0.25"/>
    <n v="0.25"/>
    <n v="0.5"/>
    <n v="0.5"/>
    <n v="0"/>
    <n v="0.9"/>
    <x v="1"/>
  </r>
  <r>
    <s v="1735588"/>
    <s v="207629032022154333"/>
    <s v="DF20227312767"/>
    <x v="51"/>
    <x v="73"/>
    <s v="Cristobal toro"/>
    <s v="Doctor ostornol 301"/>
    <s v="Recoleta"/>
    <x v="0"/>
    <s v="Cumple"/>
    <s v="Cumple"/>
    <s v="No Aplica"/>
    <s v="No Aplica"/>
    <s v="Cumple"/>
    <s v="Cumple"/>
    <s v="No"/>
    <s v="S/N"/>
    <s v="S/N"/>
    <s v="No Aplica"/>
    <s v="No Aplica"/>
    <s v="No Aplica"/>
    <s v="Cumple"/>
    <s v="No Cumple"/>
    <s v="Sin moradores , sin mayor observacion"/>
    <x v="2"/>
    <x v="0"/>
    <x v="2"/>
    <x v="0"/>
    <n v="0.5"/>
    <n v="0.5"/>
    <n v="0.5"/>
    <n v="0.5"/>
    <n v="0.5"/>
    <n v="0.5"/>
    <n v="0.25"/>
    <n v="0.25"/>
    <n v="0.5"/>
    <n v="0.5"/>
    <n v="0"/>
    <n v="0.9"/>
    <x v="1"/>
  </r>
  <r>
    <s v="1735585"/>
    <s v="207629032022152652"/>
    <s v="DF20227313421"/>
    <x v="51"/>
    <x v="75"/>
    <s v="Cristobal toro"/>
    <s v="Rengifo 767"/>
    <s v="Recoleta"/>
    <x v="0"/>
    <s v="Cumple"/>
    <s v="Cumple"/>
    <s v="No Aplica"/>
    <s v="No Aplica"/>
    <s v="Cumple"/>
    <s v="Cumple"/>
    <s v="No"/>
    <s v="S/N"/>
    <s v="S/N"/>
    <s v="No Aplica"/>
    <s v="No Aplica"/>
    <s v="No Aplica"/>
    <s v="Cumple"/>
    <s v="Cumple"/>
    <s v="Sin moradores , sector hostil"/>
    <x v="2"/>
    <x v="0"/>
    <x v="2"/>
    <x v="0"/>
    <n v="0.5"/>
    <n v="0.5"/>
    <n v="0.5"/>
    <n v="0.5"/>
    <n v="0.5"/>
    <n v="0.5"/>
    <n v="0.25"/>
    <n v="0.25"/>
    <n v="0.5"/>
    <n v="0.5"/>
    <n v="0.5"/>
    <n v="1"/>
    <x v="1"/>
  </r>
  <r>
    <s v="1735548"/>
    <s v="207529032022140709"/>
    <s v="DF20227311700"/>
    <x v="51"/>
    <x v="79"/>
    <s v="AARON HUENCHUMIL"/>
    <s v="Independencia #2584"/>
    <s v="Independencia"/>
    <x v="0"/>
    <s v="Cumple"/>
    <s v="Cumple"/>
    <s v="No Aplica"/>
    <s v="No Aplica"/>
    <s v="No Aplica"/>
    <s v="No Aplica"/>
    <s v="No"/>
    <s v="S/N"/>
    <s v="S/N"/>
    <s v="No Aplica"/>
    <s v="No Aplica"/>
    <s v="No Aplica"/>
    <s v="Cumple"/>
    <s v="No Cumple"/>
    <s v="1- Suministro electrico en el sector se encuentra regularizado y normalizado 2- Direccion correcta INDEPENDENCIA #862"/>
    <x v="2"/>
    <x v="0"/>
    <x v="2"/>
    <x v="0"/>
    <n v="0.5"/>
    <n v="0.5"/>
    <n v="0.5"/>
    <n v="0.5"/>
    <n v="0.5"/>
    <n v="0.5"/>
    <n v="0.25"/>
    <n v="0.25"/>
    <n v="0.5"/>
    <n v="0.5"/>
    <n v="0"/>
    <n v="0.9"/>
    <x v="1"/>
  </r>
  <r>
    <s v="1735328"/>
    <s v="207529032022132804"/>
    <s v="DF20227312824"/>
    <x v="51"/>
    <x v="73"/>
    <s v="AARON HUENCHUMIL"/>
    <s v="Echeverria #1031"/>
    <s v="Independencia"/>
    <x v="0"/>
    <s v="Cumple"/>
    <s v="Cumple"/>
    <s v="No Aplica"/>
    <s v="No Aplica"/>
    <s v="No Aplica"/>
    <s v="No Aplica"/>
    <s v="No"/>
    <s v="S/N"/>
    <s v="S/N"/>
    <s v="No Aplica"/>
    <s v="No Aplica"/>
    <s v="No Aplica"/>
    <s v="No Cumple"/>
    <s v="No Cumple"/>
    <s v="1- Cliente no se encuentra en domicilio"/>
    <x v="2"/>
    <x v="0"/>
    <x v="2"/>
    <x v="0"/>
    <n v="0.5"/>
    <n v="0.5"/>
    <n v="0.5"/>
    <n v="0.5"/>
    <n v="0.5"/>
    <n v="0.5"/>
    <n v="0.25"/>
    <n v="0.25"/>
    <n v="0.5"/>
    <n v="0"/>
    <n v="0"/>
    <n v="0.8"/>
    <x v="1"/>
  </r>
  <r>
    <s v="1735300"/>
    <s v="207529032022130116"/>
    <s v="DF20227314173"/>
    <x v="51"/>
    <x v="76"/>
    <s v="AARON HUENCHUMIL"/>
    <s v="Independencia #432"/>
    <s v="Independencia"/>
    <x v="0"/>
    <s v="Cumple"/>
    <s v="Cumple"/>
    <s v="No Aplica"/>
    <s v="No Aplica"/>
    <s v="Cumple"/>
    <s v="Cumple"/>
    <s v="No"/>
    <s v="S/N"/>
    <s v="S/N"/>
    <s v="No Aplica"/>
    <s v="No Aplica"/>
    <s v="No Aplica"/>
    <s v="No Cumple"/>
    <s v="No Cumple"/>
    <s v="1- Se encuentra con suministro electrico normalizado el cliente  2- Faltan fotografias en informe de cuadrilla del trabajo o lugar"/>
    <x v="2"/>
    <x v="0"/>
    <x v="2"/>
    <x v="0"/>
    <n v="0.5"/>
    <n v="0.5"/>
    <n v="0.5"/>
    <n v="0.5"/>
    <n v="0.5"/>
    <n v="0.5"/>
    <n v="0.25"/>
    <n v="0.25"/>
    <n v="0.5"/>
    <n v="0"/>
    <n v="0"/>
    <n v="0.8"/>
    <x v="1"/>
  </r>
  <r>
    <s v="1735052"/>
    <s v="207529032022124419"/>
    <s v="DF20227312415"/>
    <x v="51"/>
    <x v="70"/>
    <s v="AARON HUENCHUMIL"/>
    <s v="Independencia #435 dpto 1526A"/>
    <s v="Independencia"/>
    <x v="0"/>
    <s v="Cumple"/>
    <s v="Cumple"/>
    <s v="No Aplica"/>
    <s v="No Aplica"/>
    <s v="No Aplica"/>
    <s v="No Aplica"/>
    <s v="No"/>
    <s v="S/N"/>
    <s v="S/N"/>
    <s v="No Aplica"/>
    <s v="No Aplica"/>
    <s v="No Aplica"/>
    <s v="Cumple"/>
    <s v="No Cumple"/>
    <s v="1- Direccion correcta es INDEPENDENCIA # 801 2- Suministro electrico se encuentra reestablecido y normalizado en el sector"/>
    <x v="2"/>
    <x v="0"/>
    <x v="2"/>
    <x v="0"/>
    <n v="0.5"/>
    <n v="0.5"/>
    <n v="0.5"/>
    <n v="0.5"/>
    <n v="0.5"/>
    <n v="0.5"/>
    <n v="0.25"/>
    <n v="0.25"/>
    <n v="0.5"/>
    <n v="0.5"/>
    <n v="0"/>
    <n v="0.9"/>
    <x v="1"/>
  </r>
  <r>
    <s v="1735035"/>
    <s v="207529032022123710"/>
    <s v="DF20227307992"/>
    <x v="51"/>
    <x v="47"/>
    <s v="AARON HUENCHUMIL"/>
    <s v="Independencia #854"/>
    <s v="Independencia"/>
    <x v="0"/>
    <s v="Cumple"/>
    <s v="Cumple"/>
    <s v="No Aplica"/>
    <s v="No Aplica"/>
    <s v="No Aplica"/>
    <s v="No Aplica"/>
    <s v="Si"/>
    <s v="S/N"/>
    <s v="S/N"/>
    <s v="No Aplica"/>
    <s v="No Aplica"/>
    <s v="Cumple"/>
    <s v="Cumple"/>
    <s v="Cumple"/>
    <s v="1- Cliente confirma que suministro electrico se encuentra reestablecido y sin intermitencias"/>
    <x v="2"/>
    <x v="0"/>
    <x v="2"/>
    <x v="0"/>
    <n v="0.5"/>
    <n v="0.5"/>
    <n v="0.5"/>
    <n v="0.5"/>
    <n v="0.5"/>
    <n v="0.5"/>
    <n v="0.25"/>
    <n v="0.25"/>
    <n v="0.5"/>
    <n v="0.5"/>
    <n v="0.5"/>
    <n v="1"/>
    <x v="1"/>
  </r>
  <r>
    <s v="1735025"/>
    <s v="207529032022121631"/>
    <s v="DF20227311318"/>
    <x v="51"/>
    <x v="79"/>
    <s v="AARON HUENCHUMIL"/>
    <s v="Independencia #850"/>
    <s v="Independencia"/>
    <x v="0"/>
    <s v="Cumple"/>
    <s v="Cumple"/>
    <s v="No Aplica"/>
    <s v="No Aplica"/>
    <s v="No Aplica"/>
    <s v="No Aplica"/>
    <s v="No"/>
    <s v="S/N"/>
    <s v="S/N"/>
    <s v="No Aplica"/>
    <s v="No Aplica"/>
    <s v="No Aplica"/>
    <s v="No Cumple"/>
    <s v="No Cumple"/>
    <s v="1- Suministro electrico en el sector se encuentra normalizado y operativo"/>
    <x v="2"/>
    <x v="0"/>
    <x v="2"/>
    <x v="0"/>
    <n v="0.5"/>
    <n v="0.5"/>
    <n v="0.5"/>
    <n v="0.5"/>
    <n v="0.5"/>
    <n v="0.5"/>
    <n v="0.25"/>
    <n v="0.25"/>
    <n v="0.5"/>
    <n v="0"/>
    <n v="0"/>
    <n v="0.8"/>
    <x v="1"/>
  </r>
  <r>
    <s v="1734895"/>
    <s v="207529032022115750"/>
    <s v="DF20227312555"/>
    <x v="51"/>
    <x v="73"/>
    <s v="AARON HUENCHUMIL"/>
    <s v="Independencia #801 torre oriente Dpto 2516"/>
    <s v="Independencia"/>
    <x v="0"/>
    <s v="Cumple"/>
    <s v="Cumple"/>
    <s v="No Aplica"/>
    <s v="No Aplica"/>
    <s v="No Aplica"/>
    <s v="No Aplica"/>
    <s v="No"/>
    <s v="S/N"/>
    <s v="S/N"/>
    <s v="No Aplica"/>
    <s v="No Aplica"/>
    <s v="No Aplica"/>
    <s v="Cumple"/>
    <s v="Cumple"/>
    <s v="1- Cliente no se encuentra en domicilio 2- Incidencia en relacion directa con N°DF20227312144 (fallo suministro en el sector)"/>
    <x v="2"/>
    <x v="0"/>
    <x v="2"/>
    <x v="0"/>
    <n v="0.5"/>
    <n v="0.5"/>
    <n v="0.5"/>
    <n v="0.5"/>
    <n v="0.5"/>
    <n v="0.5"/>
    <n v="0.25"/>
    <n v="0.25"/>
    <n v="0.5"/>
    <n v="0.5"/>
    <n v="0.5"/>
    <n v="1"/>
    <x v="1"/>
  </r>
  <r>
    <s v="1734885"/>
    <s v="207529032022115222"/>
    <s v="DF20227312144"/>
    <x v="51"/>
    <x v="70"/>
    <s v="AARON HUENCHUMIL"/>
    <s v="Independencia #801 torre oriente Dpto 1820"/>
    <s v="Independencia"/>
    <x v="0"/>
    <s v="Cumple"/>
    <s v="Cumple"/>
    <s v="No Aplica"/>
    <s v="No Aplica"/>
    <s v="Cumple"/>
    <s v="Cumple"/>
    <s v="No"/>
    <s v="S/N"/>
    <s v="S/N"/>
    <s v="No Aplica"/>
    <s v="No Aplica"/>
    <s v="No Aplica"/>
    <s v="No Cumple"/>
    <s v="No Cumple"/>
    <s v="1- Cliente no se encuentra en domicilio 2- Suministro electrico se encuentra reestablecido y normalizado en el sector"/>
    <x v="2"/>
    <x v="0"/>
    <x v="2"/>
    <x v="0"/>
    <n v="0.5"/>
    <n v="0.5"/>
    <n v="0.5"/>
    <n v="0.5"/>
    <n v="0.5"/>
    <n v="0.5"/>
    <n v="0.25"/>
    <n v="0.25"/>
    <n v="0.5"/>
    <n v="0"/>
    <n v="0"/>
    <n v="0.8"/>
    <x v="1"/>
  </r>
  <r>
    <s v="1737447"/>
    <s v="207630032022162034"/>
    <s v="DF20227315086"/>
    <x v="52"/>
    <x v="78"/>
    <s v="Cristobal toro"/>
    <s v="Venezuela 0690"/>
    <s v="Recoleta"/>
    <x v="0"/>
    <s v="Cumple"/>
    <s v="Cumple"/>
    <s v="No Aplica"/>
    <s v="No Aplica"/>
    <s v="Cumple"/>
    <s v="Cumple"/>
    <s v="No"/>
    <s v="S/N"/>
    <s v="S/N"/>
    <s v="No Aplica"/>
    <s v="No Aplica"/>
    <s v="No Aplica"/>
    <s v="Cumple"/>
    <s v="Cumple"/>
    <s v="Sin moradores, sin mayor observacion"/>
    <x v="2"/>
    <x v="0"/>
    <x v="2"/>
    <x v="0"/>
    <n v="0.5"/>
    <n v="0.5"/>
    <n v="0.5"/>
    <n v="0.5"/>
    <n v="0.5"/>
    <n v="0.5"/>
    <n v="0.25"/>
    <n v="0.25"/>
    <n v="0.5"/>
    <n v="0.5"/>
    <n v="0.5"/>
    <n v="1"/>
    <x v="1"/>
  </r>
  <r>
    <s v="1737438"/>
    <s v="207630032022160344"/>
    <s v="DF20227314076"/>
    <x v="52"/>
    <x v="76"/>
    <s v="Cristobal toro"/>
    <s v="Pedro donoso 264"/>
    <s v="Recoleta"/>
    <x v="0"/>
    <s v="Cumple"/>
    <s v="Cumple"/>
    <s v="No Aplica"/>
    <s v="No Aplica"/>
    <s v="Cumple"/>
    <s v="Cumple"/>
    <s v="No"/>
    <s v="S/N"/>
    <s v="S/N"/>
    <s v="No Aplica"/>
    <s v="No Aplica"/>
    <s v="No Aplica"/>
    <s v="Cumple Parcialmente"/>
    <s v="Cumple Parcialmente"/>
    <s v="Sin moradores , sin mayor observacion"/>
    <x v="2"/>
    <x v="0"/>
    <x v="2"/>
    <x v="0"/>
    <n v="0.5"/>
    <n v="0.5"/>
    <n v="0.5"/>
    <n v="0.5"/>
    <n v="0.5"/>
    <n v="0.5"/>
    <n v="0.25"/>
    <n v="0.25"/>
    <n v="0.5"/>
    <n v="0.17499999999999999"/>
    <n v="0.17499999999999999"/>
    <n v="0.87"/>
    <x v="1"/>
  </r>
  <r>
    <s v="1737043"/>
    <s v="207630032022122035"/>
    <s v="DF20227315519"/>
    <x v="52"/>
    <x v="78"/>
    <s v="Cristobal toro"/>
    <s v="Fte santa filomena 561"/>
    <s v="Recoleta"/>
    <x v="0"/>
    <s v="Cumple"/>
    <s v="Cumple"/>
    <s v="No Aplica"/>
    <s v="No Aplica"/>
    <s v="Cumple"/>
    <s v="Cumple"/>
    <s v="No"/>
    <s v="S/N"/>
    <s v="S/N"/>
    <s v="No Aplica"/>
    <s v="No Aplica"/>
    <s v="No Aplica"/>
    <s v="Cumple"/>
    <s v="No Cumple"/>
    <s v="Sin moradores . Cerrado"/>
    <x v="2"/>
    <x v="0"/>
    <x v="2"/>
    <x v="0"/>
    <n v="0.5"/>
    <n v="0.5"/>
    <n v="0.5"/>
    <n v="0.5"/>
    <n v="0.5"/>
    <n v="0.5"/>
    <n v="0.25"/>
    <n v="0.25"/>
    <n v="0.5"/>
    <n v="0.5"/>
    <n v="0"/>
    <n v="0.9"/>
    <x v="1"/>
  </r>
  <r>
    <s v="1737024"/>
    <s v="207630032022115842"/>
    <s v="DF20227313303"/>
    <x v="52"/>
    <x v="71"/>
    <s v="Cristobal toro"/>
    <s v="Patronato 453"/>
    <s v="Recoleta"/>
    <x v="0"/>
    <s v="Cumple"/>
    <s v="Cumple"/>
    <s v="No Aplica"/>
    <s v="No Aplica"/>
    <s v="Cumple"/>
    <s v="Cumple"/>
    <s v="No"/>
    <s v="S/N"/>
    <s v="S/N"/>
    <s v="No Aplica"/>
    <s v="No Aplica"/>
    <s v="No Aplica"/>
    <s v="Cumple"/>
    <s v="Cumple Parcialmente"/>
    <s v="Sin moradores , local cerrado"/>
    <x v="2"/>
    <x v="0"/>
    <x v="2"/>
    <x v="0"/>
    <n v="0.5"/>
    <n v="0.5"/>
    <n v="0.5"/>
    <n v="0.5"/>
    <n v="0.5"/>
    <n v="0.5"/>
    <n v="0.25"/>
    <n v="0.25"/>
    <n v="0.5"/>
    <n v="0.5"/>
    <n v="0.17499999999999999"/>
    <n v="0.93500000000000005"/>
    <x v="1"/>
  </r>
  <r>
    <s v="1737018"/>
    <s v="207630032022114652"/>
    <s v="DF20227313132"/>
    <x v="52"/>
    <x v="71"/>
    <s v="Cristobal toro"/>
    <s v="Bellavista 135 dpto 43"/>
    <s v="Recoleta"/>
    <x v="0"/>
    <s v="Cumple"/>
    <s v="Cumple"/>
    <s v="No Aplica"/>
    <s v="No Aplica"/>
    <s v="Cumple"/>
    <s v="Cumple"/>
    <s v="No"/>
    <s v="S/N"/>
    <s v="S/N"/>
    <s v="No Aplica"/>
    <s v="No Aplica"/>
    <s v="No Aplica"/>
    <s v="Cumple Parcialmente"/>
    <s v="No Cumple"/>
    <s v="No se toman fotografias por precaucion sin acceso"/>
    <x v="2"/>
    <x v="0"/>
    <x v="2"/>
    <x v="0"/>
    <n v="0.5"/>
    <n v="0.5"/>
    <n v="0.5"/>
    <n v="0.5"/>
    <n v="0.5"/>
    <n v="0.5"/>
    <n v="0.25"/>
    <n v="0.25"/>
    <n v="0.5"/>
    <n v="0.17499999999999999"/>
    <n v="0"/>
    <n v="0.83500000000000008"/>
    <x v="1"/>
  </r>
  <r>
    <s v="1736915"/>
    <s v="207630032022112810"/>
    <s v="DF20227311986"/>
    <x v="52"/>
    <x v="70"/>
    <s v="Cristobal toro"/>
    <s v="Santa maria 467 dpto 11"/>
    <s v="Recoleta"/>
    <x v="0"/>
    <s v="Cumple"/>
    <s v="Cumple"/>
    <s v="No Aplica"/>
    <s v="No Aplica"/>
    <s v="Cumple"/>
    <s v="Cumple"/>
    <s v="No"/>
    <s v="S/N"/>
    <s v="S/N"/>
    <s v="No Aplica"/>
    <s v="No Aplica"/>
    <s v="No Aplica"/>
    <s v="Cumple"/>
    <s v="Cumple"/>
    <s v="Sin moradores , sin acceso a dptos"/>
    <x v="2"/>
    <x v="0"/>
    <x v="2"/>
    <x v="0"/>
    <n v="0.5"/>
    <n v="0.5"/>
    <n v="0.5"/>
    <n v="0.5"/>
    <n v="0.5"/>
    <n v="0.5"/>
    <n v="0.25"/>
    <n v="0.25"/>
    <n v="0.5"/>
    <n v="0.5"/>
    <n v="0.5"/>
    <n v="1"/>
    <x v="1"/>
  </r>
  <r>
    <s v="1744701"/>
    <s v="207604042022115752"/>
    <s v="DF20227315324"/>
    <x v="52"/>
    <x v="78"/>
    <s v="Cristobal toro"/>
    <s v="Loreto 170"/>
    <s v="Recoleta"/>
    <x v="0"/>
    <s v="Cumple"/>
    <s v="Cumple"/>
    <s v="No Aplica"/>
    <s v="No Aplica"/>
    <s v="Cumple"/>
    <s v="Cumple"/>
    <s v="No"/>
    <s v="S/N"/>
    <s v="S/N"/>
    <s v="No Aplica"/>
    <s v="No Aplica"/>
    <s v="No Aplica"/>
    <s v="Cumple"/>
    <s v="Cumple"/>
    <s v="Sin moradores"/>
    <x v="2"/>
    <x v="0"/>
    <x v="2"/>
    <x v="0"/>
    <n v="0.5"/>
    <n v="0.5"/>
    <n v="0.5"/>
    <n v="0.5"/>
    <n v="0.5"/>
    <n v="0.5"/>
    <n v="0.25"/>
    <n v="0.25"/>
    <n v="0.5"/>
    <n v="0.5"/>
    <n v="0.5"/>
    <n v="1"/>
    <x v="1"/>
  </r>
  <r>
    <s v="1739069"/>
    <s v="207631032022144434"/>
    <s v="DF20227311497"/>
    <x v="53"/>
    <x v="79"/>
    <s v="Cristobal toro"/>
    <s v="Moneda 2332"/>
    <s v="Santiago"/>
    <x v="0"/>
    <s v="Cumple"/>
    <s v="Cumple"/>
    <s v="No Aplica"/>
    <s v="No Aplica"/>
    <s v="Cumple"/>
    <s v="Cumple"/>
    <s v="No"/>
    <s v="S/N"/>
    <s v="S/N"/>
    <s v="No Aplica"/>
    <s v="No Aplica"/>
    <s v="No Aplica"/>
    <s v="Cumple"/>
    <s v="No Cumple"/>
    <s v="Sin moradores , falta data en fotografias"/>
    <x v="2"/>
    <x v="0"/>
    <x v="2"/>
    <x v="0"/>
    <n v="0.5"/>
    <n v="0.5"/>
    <n v="0.5"/>
    <n v="0.5"/>
    <n v="0.5"/>
    <n v="0.5"/>
    <n v="0.25"/>
    <n v="0.25"/>
    <n v="0.5"/>
    <n v="0.5"/>
    <n v="0"/>
    <n v="0.9"/>
    <x v="1"/>
  </r>
  <r>
    <s v="1739033"/>
    <s v="207631032022143307"/>
    <s v="DF20227314805"/>
    <x v="53"/>
    <x v="77"/>
    <s v="Cristobal toro"/>
    <s v="General de la lastra 846"/>
    <s v="Recoleta"/>
    <x v="0"/>
    <s v="Cumple"/>
    <s v="Cumple"/>
    <s v="No Aplica"/>
    <s v="No Aplica"/>
    <s v="Cumple"/>
    <s v="Cumple"/>
    <s v="No"/>
    <s v="S/N"/>
    <s v="S/N"/>
    <s v="No Aplica"/>
    <s v="No Aplica"/>
    <s v="No Aplica"/>
    <s v="Cumple Parcialmente"/>
    <s v="Cumple Parcialmente"/>
    <s v="Sin moradores , sector conflictivo"/>
    <x v="2"/>
    <x v="0"/>
    <x v="2"/>
    <x v="0"/>
    <n v="0.5"/>
    <n v="0.5"/>
    <n v="0.5"/>
    <n v="0.5"/>
    <n v="0.5"/>
    <n v="0.5"/>
    <n v="0.25"/>
    <n v="0.25"/>
    <n v="0.5"/>
    <n v="0.17499999999999999"/>
    <n v="0.17499999999999999"/>
    <n v="0.87"/>
    <x v="1"/>
  </r>
  <r>
    <s v="1738983"/>
    <s v="207631032022134736"/>
    <s v="DF20227314195"/>
    <x v="53"/>
    <x v="76"/>
    <s v="Cristobal toro"/>
    <s v="Davila baeza 662"/>
    <s v="Recoleta"/>
    <x v="0"/>
    <s v="Cumple"/>
    <s v="Cumple"/>
    <s v="No Aplica"/>
    <s v="No Aplica"/>
    <s v="Cumple"/>
    <s v="Cumple"/>
    <s v="No"/>
    <s v="S/N"/>
    <s v="S/N"/>
    <s v="No Aplica"/>
    <s v="No Aplica"/>
    <s v="No Aplica"/>
    <s v="Cumple"/>
    <s v="Cumple"/>
    <s v="Sin moradores , no se toman fotografias , por precaucion , sector hostil"/>
    <x v="2"/>
    <x v="0"/>
    <x v="2"/>
    <x v="0"/>
    <n v="0.5"/>
    <n v="0.5"/>
    <n v="0.5"/>
    <n v="0.5"/>
    <n v="0.5"/>
    <n v="0.5"/>
    <n v="0.25"/>
    <n v="0.25"/>
    <n v="0.5"/>
    <n v="0.5"/>
    <n v="0.5"/>
    <n v="1"/>
    <x v="1"/>
  </r>
  <r>
    <s v="1738972"/>
    <s v="207531032022133646"/>
    <s v="DF20227315339"/>
    <x v="53"/>
    <x v="78"/>
    <s v="AARON HUENCHUMIL"/>
    <s v="Padre Mariano #391 of 502"/>
    <s v="Providencia"/>
    <x v="0"/>
    <s v="Cumple"/>
    <s v="Cumple"/>
    <s v="No Aplica"/>
    <s v="No Aplica"/>
    <s v="Cumple"/>
    <s v="Cumple"/>
    <s v="No"/>
    <s v="S/N"/>
    <s v="S/N"/>
    <s v="No Aplica"/>
    <s v="No Aplica"/>
    <s v="No Aplica"/>
    <s v="Cumple"/>
    <s v="Cumple Parcialmente"/>
    <s v="1- Suministro electrico se encuentra reestablecido para cliente"/>
    <x v="2"/>
    <x v="0"/>
    <x v="2"/>
    <x v="0"/>
    <n v="0.5"/>
    <n v="0.5"/>
    <n v="0.5"/>
    <n v="0.5"/>
    <n v="0.5"/>
    <n v="0.5"/>
    <n v="0.25"/>
    <n v="0.25"/>
    <n v="0.5"/>
    <n v="0.5"/>
    <n v="0.17499999999999999"/>
    <n v="0.93500000000000005"/>
    <x v="1"/>
  </r>
  <r>
    <s v="1738952"/>
    <s v="207531032022131712"/>
    <s v="DF20227308576"/>
    <x v="53"/>
    <x v="51"/>
    <s v="AARON HUENCHUMIL"/>
    <s v="Antonio Varas #71 dpto 103"/>
    <s v="Providencia"/>
    <x v="0"/>
    <s v="Cumple"/>
    <s v="Cumple"/>
    <s v="No Aplica"/>
    <s v="No Aplica"/>
    <s v="No Aplica"/>
    <s v="No Aplica"/>
    <s v="No"/>
    <s v="S/N"/>
    <s v="S/N"/>
    <s v="No Aplica"/>
    <s v="No Aplica"/>
    <s v="No Aplica"/>
    <s v="Cumple"/>
    <s v="Cumple"/>
    <s v="1- Cliente no se encuentra en domicilio"/>
    <x v="2"/>
    <x v="0"/>
    <x v="2"/>
    <x v="0"/>
    <n v="0.5"/>
    <n v="0.5"/>
    <n v="0.5"/>
    <n v="0.5"/>
    <n v="0.5"/>
    <n v="0.5"/>
    <n v="0.25"/>
    <n v="0.25"/>
    <n v="0.5"/>
    <n v="0.5"/>
    <n v="0.5"/>
    <n v="1"/>
    <x v="1"/>
  </r>
  <r>
    <s v="1738944"/>
    <s v="207631032022130814"/>
    <s v="DF20227312348"/>
    <x v="53"/>
    <x v="70"/>
    <s v="Cristobal toro"/>
    <s v="Recoleta 1790"/>
    <s v="Recoleta"/>
    <x v="0"/>
    <s v="Cumple"/>
    <s v="Cumple"/>
    <s v="No Aplica"/>
    <s v="No Aplica"/>
    <s v="Cumple"/>
    <s v="Cumple"/>
    <s v="No"/>
    <s v="S/N"/>
    <s v="S/N"/>
    <s v="No Aplica"/>
    <s v="No Aplica"/>
    <s v="No Aplica"/>
    <s v="Cumple"/>
    <s v="Cumple"/>
    <s v="Sin moradores ."/>
    <x v="2"/>
    <x v="0"/>
    <x v="2"/>
    <x v="0"/>
    <n v="0.5"/>
    <n v="0.5"/>
    <n v="0.5"/>
    <n v="0.5"/>
    <n v="0.5"/>
    <n v="0.5"/>
    <n v="0.25"/>
    <n v="0.25"/>
    <n v="0.5"/>
    <n v="0.5"/>
    <n v="0.5"/>
    <n v="1"/>
    <x v="1"/>
  </r>
  <r>
    <s v="1738932"/>
    <s v="207531032022124629"/>
    <s v="DF20227310101"/>
    <x v="53"/>
    <x v="74"/>
    <s v="AARON HUENCHUMIL"/>
    <s v="11 de septiembre #2214 dpto 166"/>
    <s v="Providencia"/>
    <x v="0"/>
    <s v="Cumple"/>
    <s v="Cumple"/>
    <s v="No Aplica"/>
    <s v="No Aplica"/>
    <s v="Cumple"/>
    <s v="Cumple"/>
    <s v="No"/>
    <s v="S/N"/>
    <s v="S/N"/>
    <s v="No Aplica"/>
    <s v="No Aplica"/>
    <s v="No Aplica"/>
    <s v="Cumple"/>
    <s v="Cumple"/>
    <s v="1- Cliente no se encuentra en domicilio 2- Suministro electrico se encuentra reestablecido en el sector"/>
    <x v="2"/>
    <x v="0"/>
    <x v="2"/>
    <x v="0"/>
    <n v="0.5"/>
    <n v="0.5"/>
    <n v="0.5"/>
    <n v="0.5"/>
    <n v="0.5"/>
    <n v="0.5"/>
    <n v="0.25"/>
    <n v="0.25"/>
    <n v="0.5"/>
    <n v="0.5"/>
    <n v="0.5"/>
    <n v="1"/>
    <x v="1"/>
  </r>
  <r>
    <s v="1738920"/>
    <s v="207531032022121448"/>
    <s v="DF20227308144"/>
    <x v="53"/>
    <x v="47"/>
    <s v="AARON HUENCHUMIL"/>
    <s v="Carmen Silva #2733 dpto 34"/>
    <s v="Providencia"/>
    <x v="0"/>
    <s v="Cumple"/>
    <s v="Cumple"/>
    <s v="No Aplica"/>
    <s v="No Aplica"/>
    <s v="Cumple"/>
    <s v="Cumple"/>
    <s v="No"/>
    <s v="S/N"/>
    <s v="S/N"/>
    <s v="No Aplica"/>
    <s v="No Aplica"/>
    <s v="No Aplica"/>
    <s v="No Cumple"/>
    <s v="Cumple"/>
    <s v="1- Cliente no se encuentra en domicilio, pero conserje permite acceso a shaft medidores 2- Suministro electrico normalizado"/>
    <x v="2"/>
    <x v="0"/>
    <x v="2"/>
    <x v="0"/>
    <n v="0.5"/>
    <n v="0.5"/>
    <n v="0.5"/>
    <n v="0.5"/>
    <n v="0.5"/>
    <n v="0.5"/>
    <n v="0.25"/>
    <n v="0.25"/>
    <n v="0.5"/>
    <n v="0"/>
    <n v="0.5"/>
    <n v="0.9"/>
    <x v="1"/>
  </r>
  <r>
    <s v="1738893"/>
    <s v="207531032022114807"/>
    <s v="DF20227312568"/>
    <x v="53"/>
    <x v="73"/>
    <s v="AARON HUENCHUMIL"/>
    <s v="Biarritz #1924 dpto 23"/>
    <s v="Providencia"/>
    <x v="0"/>
    <s v="Cumple"/>
    <s v="Cumple Parcialmente"/>
    <s v="No Cumple"/>
    <s v="No Cumple"/>
    <s v="Cumple"/>
    <s v="Cumple Parcialmente"/>
    <s v="No"/>
    <s v="S/N"/>
    <s v="S/N"/>
    <s v="No Aplica"/>
    <s v="No Aplica"/>
    <s v="No Aplica"/>
    <s v="Cumple"/>
    <s v="No Cumple"/>
    <s v="1- Cliente no se encuentra en domicilio, pero conserje permite acceso a medidor 2- En informe de cuadrilla describen cambio de ITM por misma capacidad.( ITM 10A anterior e instalaron un ITM 25A.) SE NECESITA REGULARIZACION, se sobre dimensiono ITM"/>
    <x v="2"/>
    <x v="0"/>
    <x v="2"/>
    <x v="0"/>
    <n v="0.5"/>
    <n v="0"/>
    <n v="0"/>
    <n v="0"/>
    <n v="0.5"/>
    <n v="0.17499999999999999"/>
    <n v="0.25"/>
    <n v="0.25"/>
    <n v="0.5"/>
    <n v="0.5"/>
    <n v="0"/>
    <n v="0.45125000000000004"/>
    <x v="1"/>
  </r>
  <r>
    <s v="1738796"/>
    <s v="207531032022112550"/>
    <s v="DF20227314230"/>
    <x v="53"/>
    <x v="76"/>
    <s v="AARON HUENCHUMIL"/>
    <s v="Salvador #1505"/>
    <s v="Providencia"/>
    <x v="0"/>
    <s v="Cumple"/>
    <s v="Cumple"/>
    <s v="No Cumple"/>
    <s v="No Cumple"/>
    <s v="Cumple"/>
    <s v="Cumple"/>
    <s v="No"/>
    <s v="S/N"/>
    <s v="S/N"/>
    <s v="No Aplica"/>
    <s v="No Aplica"/>
    <s v="No Aplica"/>
    <s v="Cumple"/>
    <s v="No Cumple"/>
    <s v="1- Cliente no se encuentra en domicilio 2- En informe cuadrilla no declara codigo de material utilizado 3- Acometida bien templada"/>
    <x v="2"/>
    <x v="0"/>
    <x v="2"/>
    <x v="0"/>
    <n v="0.5"/>
    <n v="0.5"/>
    <n v="0"/>
    <n v="0"/>
    <n v="0.5"/>
    <n v="0.5"/>
    <n v="0.25"/>
    <n v="0.25"/>
    <n v="0.5"/>
    <n v="0.5"/>
    <n v="0"/>
    <n v="0.6"/>
    <x v="1"/>
  </r>
  <r>
    <s v="1742581"/>
    <s v="207501042022163357"/>
    <s v="DF20227310043"/>
    <x v="54"/>
    <x v="74"/>
    <s v="AARON HUENCHUMIL"/>
    <s v="El Belloto #3833"/>
    <s v="Providencia"/>
    <x v="0"/>
    <s v="Cumple"/>
    <s v="Cumple"/>
    <s v="No Aplica"/>
    <s v="No Aplica"/>
    <s v="Cumple"/>
    <s v="Cumple"/>
    <s v="No"/>
    <s v="S/N"/>
    <s v="S/N"/>
    <s v="No Aplica"/>
    <s v="No Aplica"/>
    <s v="No Aplica"/>
    <s v="Cumple"/>
    <s v="Cumple"/>
    <s v="1- Poda a ramas que interferian con la acometida de cliente ya se encuentra realizada.  2- Acometida bien templada"/>
    <x v="2"/>
    <x v="0"/>
    <x v="3"/>
    <x v="0"/>
    <n v="0.5"/>
    <n v="0.5"/>
    <n v="0.5"/>
    <n v="0.5"/>
    <n v="0.5"/>
    <n v="0.5"/>
    <n v="0.25"/>
    <n v="0.25"/>
    <n v="0.5"/>
    <n v="0.5"/>
    <n v="0.5"/>
    <n v="1"/>
    <x v="1"/>
  </r>
  <r>
    <s v="1742580"/>
    <s v="207601042022162040"/>
    <s v="DF20227315484"/>
    <x v="54"/>
    <x v="78"/>
    <s v="Cristobal toro"/>
    <s v="Domeyko 2364"/>
    <s v="Santiago"/>
    <x v="0"/>
    <s v="Cumple"/>
    <s v="Cumple"/>
    <s v="No Aplica"/>
    <s v="No Aplica"/>
    <s v="Cumple"/>
    <s v="Cumple"/>
    <s v="No"/>
    <s v="S/N"/>
    <s v="S/N"/>
    <s v="No Aplica"/>
    <s v="No Aplica"/>
    <s v="No Aplica"/>
    <s v="Cumple"/>
    <s v="No Cumple"/>
    <s v="Faltan data en forografias , sin moradores , empalme subterraneo"/>
    <x v="2"/>
    <x v="0"/>
    <x v="3"/>
    <x v="0"/>
    <n v="0.5"/>
    <n v="0.5"/>
    <n v="0.5"/>
    <n v="0.5"/>
    <n v="0.5"/>
    <n v="0.5"/>
    <n v="0.25"/>
    <n v="0.25"/>
    <n v="0.5"/>
    <n v="0.5"/>
    <n v="0"/>
    <n v="0.9"/>
    <x v="1"/>
  </r>
  <r>
    <s v="1742578"/>
    <s v="207501042022160732"/>
    <s v="DF20227314175"/>
    <x v="54"/>
    <x v="76"/>
    <s v="AARON HUENCHUMIL"/>
    <s v="Luis Thayer Ojeda #95 local 3"/>
    <s v="Providencia"/>
    <x v="0"/>
    <s v="Cumple"/>
    <s v="Cumple"/>
    <s v="No Aplica"/>
    <s v="No Aplica"/>
    <s v="Cumple"/>
    <s v="Cumple"/>
    <s v="Si"/>
    <s v="S/N"/>
    <s v="S/N"/>
    <s v="Cumple"/>
    <s v="Cumple"/>
    <s v="Cumple"/>
    <s v="Cumple"/>
    <s v="No Cumple"/>
    <s v="1- Cliente confirma que suministro electrico se encuentra normalizado despues de visita tecnica"/>
    <x v="2"/>
    <x v="0"/>
    <x v="3"/>
    <x v="0"/>
    <n v="0.5"/>
    <n v="0.5"/>
    <n v="0.5"/>
    <n v="0.5"/>
    <n v="0.5"/>
    <n v="0.5"/>
    <n v="0.25"/>
    <n v="0.25"/>
    <n v="0.5"/>
    <n v="0.5"/>
    <n v="0"/>
    <n v="0.9"/>
    <x v="1"/>
  </r>
  <r>
    <s v="1742570"/>
    <s v="207501042022154629"/>
    <s v="DF20227313036"/>
    <x v="54"/>
    <x v="73"/>
    <s v="AARON HUENCHUMIL"/>
    <s v="G. Mardones #1171 dpto 402"/>
    <s v="Providencia"/>
    <x v="0"/>
    <s v="Cumple"/>
    <s v="Cumple"/>
    <s v="No Aplica"/>
    <s v="No Aplica"/>
    <s v="Cumple"/>
    <s v="Cumple"/>
    <s v="No"/>
    <s v="S/N"/>
    <s v="S/N"/>
    <s v="No Aplica"/>
    <s v="No Aplica"/>
    <s v="No Aplica"/>
    <s v="Cumple Parcialmente"/>
    <s v="No Cumple"/>
    <s v="1- Cliente no se encuentra en domicilio"/>
    <x v="2"/>
    <x v="0"/>
    <x v="3"/>
    <x v="0"/>
    <n v="0.5"/>
    <n v="0.5"/>
    <n v="0.5"/>
    <n v="0.5"/>
    <n v="0.5"/>
    <n v="0.5"/>
    <n v="0.25"/>
    <n v="0.25"/>
    <n v="0.5"/>
    <n v="0.17499999999999999"/>
    <n v="0"/>
    <n v="0.83500000000000008"/>
    <x v="1"/>
  </r>
  <r>
    <s v="1742564"/>
    <s v="207601042022153820"/>
    <s v="DF20227312022"/>
    <x v="54"/>
    <x v="70"/>
    <s v="Cristobal toro"/>
    <s v="Victoria 459"/>
    <s v="Santiago"/>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42552"/>
    <s v="207501042022151508"/>
    <s v="DF20227313288"/>
    <x v="54"/>
    <x v="71"/>
    <s v="AARON HUENCHUMIL"/>
    <s v="Mallinkrodt #18"/>
    <s v="Providencia"/>
    <x v="0"/>
    <s v="Cumple"/>
    <s v="Cumple"/>
    <s v="No Cumple"/>
    <s v="No Cumple"/>
    <s v="Cumple"/>
    <s v="Cumple"/>
    <s v="No"/>
    <s v="S/N"/>
    <s v="S/N"/>
    <s v="No Aplica"/>
    <s v="No Aplica"/>
    <s v="No Aplica"/>
    <s v="Cumple"/>
    <s v="Cumple"/>
    <s v="1- Sector se encuentra con suministro electrico normalizado"/>
    <x v="2"/>
    <x v="0"/>
    <x v="3"/>
    <x v="0"/>
    <n v="0.5"/>
    <n v="0.5"/>
    <n v="0"/>
    <n v="0"/>
    <n v="0.5"/>
    <n v="0.5"/>
    <n v="0.25"/>
    <n v="0.25"/>
    <n v="0.5"/>
    <n v="0.5"/>
    <n v="0.5"/>
    <n v="0.7"/>
    <x v="1"/>
  </r>
  <r>
    <s v="1742469"/>
    <s v="207601042022145435"/>
    <s v="DF20227307895"/>
    <x v="54"/>
    <x v="47"/>
    <s v="Cristobal toro"/>
    <s v="General gana 1151"/>
    <s v="Santiago"/>
    <x v="0"/>
    <s v="Cumple"/>
    <s v="Cumple"/>
    <s v="No Aplica"/>
    <s v="No Aplica"/>
    <s v="Cumple"/>
    <s v="Cumple"/>
    <s v="No"/>
    <s v="S/N"/>
    <s v="S/N"/>
    <s v="No Aplica"/>
    <s v="No Aplica"/>
    <s v="No Aplica"/>
    <s v="Cumple Parcialmente"/>
    <s v="Cumple Parcialmente"/>
    <s v="Sin moradores .sin mayor observacion"/>
    <x v="2"/>
    <x v="0"/>
    <x v="3"/>
    <x v="0"/>
    <n v="0.5"/>
    <n v="0.5"/>
    <n v="0.5"/>
    <n v="0.5"/>
    <n v="0.5"/>
    <n v="0.5"/>
    <n v="0.25"/>
    <n v="0.25"/>
    <n v="0.5"/>
    <n v="0.17499999999999999"/>
    <n v="0.17499999999999999"/>
    <n v="0.87"/>
    <x v="1"/>
  </r>
  <r>
    <s v="1742457"/>
    <s v="207601042022142616"/>
    <s v="DF20227307627"/>
    <x v="54"/>
    <x v="69"/>
    <s v="Cristobal toro"/>
    <s v="San francisco 2038"/>
    <s v="Santiago"/>
    <x v="0"/>
    <s v="Cumple"/>
    <s v="Cumple"/>
    <s v="No Aplica"/>
    <s v="No Aplica"/>
    <s v="Cumple"/>
    <s v="Cumple"/>
    <s v="Si"/>
    <s v="Joan jaramillo"/>
    <s v="959432285"/>
    <s v="Cumple"/>
    <s v="Cumple"/>
    <s v="Cumple"/>
    <s v="Cumple"/>
    <s v="Cumple"/>
    <s v="Cliente solicita cambio de itm trifasico , sin mayor observacion"/>
    <x v="2"/>
    <x v="0"/>
    <x v="3"/>
    <x v="0"/>
    <n v="0.5"/>
    <n v="0.5"/>
    <n v="0.5"/>
    <n v="0.5"/>
    <n v="0.5"/>
    <n v="0.5"/>
    <n v="0.25"/>
    <n v="0.25"/>
    <n v="0.5"/>
    <n v="0.5"/>
    <n v="0.5"/>
    <n v="1"/>
    <x v="1"/>
  </r>
  <r>
    <s v="1742456"/>
    <s v="207601042022142254"/>
    <s v="DF20227311863"/>
    <x v="54"/>
    <x v="79"/>
    <s v="Cristobal toro"/>
    <s v="Franklin 716"/>
    <s v="Santiago"/>
    <x v="0"/>
    <s v="Cumple"/>
    <s v="Cumple"/>
    <s v="No Aplica"/>
    <s v="No Aplica"/>
    <s v="Cumple"/>
    <s v="Cumple"/>
    <s v="Si"/>
    <s v="S/N"/>
    <s v="S/N"/>
    <s v="Cumple"/>
    <s v="Cumple"/>
    <s v="Cumple"/>
    <s v="Cumple"/>
    <s v="No Cumple"/>
    <s v="Trabajadora de local corrobora visita de personal , pero no entrega datos ya q no es la dueña ."/>
    <x v="2"/>
    <x v="0"/>
    <x v="3"/>
    <x v="0"/>
    <n v="0.5"/>
    <n v="0.5"/>
    <n v="0.5"/>
    <n v="0.5"/>
    <n v="0.5"/>
    <n v="0.5"/>
    <n v="0.25"/>
    <n v="0.25"/>
    <n v="0.5"/>
    <n v="0.5"/>
    <n v="0"/>
    <n v="0.9"/>
    <x v="1"/>
  </r>
  <r>
    <s v="1742428"/>
    <s v="207601042022131319"/>
    <s v="DF20227314399"/>
    <x v="54"/>
    <x v="76"/>
    <s v="Cristobal toro"/>
    <s v="Franklin 867"/>
    <s v="Santiago"/>
    <x v="0"/>
    <s v="Cumple"/>
    <s v="Cumple"/>
    <s v="No Aplica"/>
    <s v="No Aplica"/>
    <s v="Cumple"/>
    <s v="Cumple"/>
    <s v="Si"/>
    <s v="S/N"/>
    <s v="S/N"/>
    <s v="Cumple"/>
    <s v="Cumple"/>
    <s v="Cumple"/>
    <s v="Cumple"/>
    <s v="Cumple Parcialmente"/>
    <s v="Cliente no quiere entregar datos para formulario solo trabaja en lugar y no permite muchas fotos"/>
    <x v="2"/>
    <x v="0"/>
    <x v="3"/>
    <x v="0"/>
    <n v="0.5"/>
    <n v="0.5"/>
    <n v="0.5"/>
    <n v="0.5"/>
    <n v="0.5"/>
    <n v="0.5"/>
    <n v="0.25"/>
    <n v="0.25"/>
    <n v="0.5"/>
    <n v="0.5"/>
    <n v="0.17499999999999999"/>
    <n v="0.93500000000000005"/>
    <x v="1"/>
  </r>
  <r>
    <s v="1742410"/>
    <s v="207601042022121607"/>
    <s v="DF20227314664"/>
    <x v="54"/>
    <x v="77"/>
    <s v="Cristobal toro"/>
    <s v="Agustinas 1856"/>
    <s v="Santiago"/>
    <x v="0"/>
    <s v="Cumple"/>
    <s v="Cumple"/>
    <s v="No Aplica"/>
    <s v="No Aplica"/>
    <s v="Cumple"/>
    <s v="Cumple"/>
    <s v="No"/>
    <s v="S/N"/>
    <s v="S/N"/>
    <s v="No Aplica"/>
    <s v="No Aplica"/>
    <s v="No Aplica"/>
    <s v="Cumple"/>
    <s v="No Cumple"/>
    <s v="Sin moradores ."/>
    <x v="2"/>
    <x v="0"/>
    <x v="3"/>
    <x v="0"/>
    <n v="0.5"/>
    <n v="0.5"/>
    <n v="0.5"/>
    <n v="0.5"/>
    <n v="0.5"/>
    <n v="0.5"/>
    <n v="0.25"/>
    <n v="0.25"/>
    <n v="0.5"/>
    <n v="0.5"/>
    <n v="0"/>
    <n v="0.9"/>
    <x v="1"/>
  </r>
  <r>
    <s v="1745373"/>
    <s v="207604042022163000"/>
    <s v="DF20227310583"/>
    <x v="55"/>
    <x v="66"/>
    <s v="Cristobal toro"/>
    <s v="Brazil 745"/>
    <s v="Santiago"/>
    <x v="0"/>
    <s v="Cumple"/>
    <s v="Cumple"/>
    <s v="No Aplica"/>
    <s v="No Aplica"/>
    <s v="Cumple"/>
    <s v="Cumple"/>
    <s v="No"/>
    <s v="S/N"/>
    <s v="S/N"/>
    <s v="No Aplica"/>
    <s v="No Aplica"/>
    <s v="No Aplica"/>
    <s v="No Cumple"/>
    <s v="No Cumple"/>
    <s v="Faltan fotografias de incidencia , problema externo ."/>
    <x v="2"/>
    <x v="0"/>
    <x v="3"/>
    <x v="0"/>
    <n v="0.5"/>
    <n v="0.5"/>
    <n v="0.5"/>
    <n v="0.5"/>
    <n v="0.5"/>
    <n v="0.5"/>
    <n v="0.25"/>
    <n v="0.25"/>
    <n v="0.5"/>
    <n v="0"/>
    <n v="0"/>
    <n v="0.8"/>
    <x v="1"/>
  </r>
  <r>
    <s v="1745356"/>
    <s v="207604042022154444"/>
    <s v="DF20227307979"/>
    <x v="55"/>
    <x v="47"/>
    <s v="Cristobal toro"/>
    <s v="General bulnes 1491"/>
    <s v="Santiago"/>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45338"/>
    <s v="207604042022151732"/>
    <s v="DF20227307914"/>
    <x v="55"/>
    <x v="47"/>
    <s v="Cristobal toro"/>
    <s v="Angel guarello 2937"/>
    <s v="Santiago"/>
    <x v="0"/>
    <s v="Cumple"/>
    <s v="Cumple"/>
    <s v="No Aplica"/>
    <s v="No Aplica"/>
    <s v="Cumple"/>
    <s v="Cumple"/>
    <s v="No"/>
    <s v="S/N"/>
    <s v="S/N"/>
    <s v="No Aplica"/>
    <s v="No Aplica"/>
    <s v="No Aplica"/>
    <s v="No Cumple"/>
    <s v="No Cumple"/>
    <s v="Faltan fotografias , no existen . Domicilio sin moradores"/>
    <x v="2"/>
    <x v="0"/>
    <x v="3"/>
    <x v="0"/>
    <n v="0.5"/>
    <n v="0.5"/>
    <n v="0.5"/>
    <n v="0.5"/>
    <n v="0.5"/>
    <n v="0.5"/>
    <n v="0.25"/>
    <n v="0.25"/>
    <n v="0.5"/>
    <n v="0"/>
    <n v="0"/>
    <n v="0.8"/>
    <x v="1"/>
  </r>
  <r>
    <s v="1745334"/>
    <s v="207604042022145036"/>
    <s v="DF20227314715"/>
    <x v="55"/>
    <x v="77"/>
    <s v="Cristobal toro"/>
    <s v="Andes 2994"/>
    <s v="Santiago"/>
    <x v="0"/>
    <s v="Cumple"/>
    <s v="Cumple"/>
    <s v="No Aplica"/>
    <s v="No Aplica"/>
    <s v="Cumple"/>
    <s v="Cumple"/>
    <s v="No"/>
    <s v="S/N"/>
    <s v="S/N"/>
    <s v="No Aplica"/>
    <s v="No Aplica"/>
    <s v="No Aplica"/>
    <s v="Cumple Parcialmente"/>
    <s v="No Cumple"/>
    <s v="Sin moradores , fotos algunas no muy claras , falta data"/>
    <x v="2"/>
    <x v="0"/>
    <x v="3"/>
    <x v="0"/>
    <n v="0.5"/>
    <n v="0.5"/>
    <n v="0.5"/>
    <n v="0.5"/>
    <n v="0.5"/>
    <n v="0.5"/>
    <n v="0.25"/>
    <n v="0.25"/>
    <n v="0.5"/>
    <n v="0.17499999999999999"/>
    <n v="0"/>
    <n v="0.83500000000000008"/>
    <x v="1"/>
  </r>
  <r>
    <s v="1745139"/>
    <s v="207604042022142353"/>
    <s v="DF20227310288"/>
    <x v="55"/>
    <x v="66"/>
    <s v="Cristobal toro"/>
    <s v="Domeyko 1934"/>
    <s v="Santiago"/>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44997"/>
    <s v="207604042022134029"/>
    <s v="DF20227307974"/>
    <x v="55"/>
    <x v="47"/>
    <s v="Cristobal toro"/>
    <s v="San ignacio 902 dpto 308"/>
    <s v="Santiago"/>
    <x v="0"/>
    <s v="Cumple"/>
    <s v="Cumple"/>
    <s v="No Aplica"/>
    <s v="No Aplica"/>
    <s v="Cumple"/>
    <s v="Cumple"/>
    <s v="Si"/>
    <s v="S/N"/>
    <s v="S/N"/>
    <s v="Cumple"/>
    <s v="Cumple"/>
    <s v="Cumple"/>
    <s v="Cumple"/>
    <s v="Cumple"/>
    <s v="Cliente no quiere entregar datos solo corrobora visita de personal ."/>
    <x v="2"/>
    <x v="0"/>
    <x v="3"/>
    <x v="0"/>
    <n v="0.5"/>
    <n v="0.5"/>
    <n v="0.5"/>
    <n v="0.5"/>
    <n v="0.5"/>
    <n v="0.5"/>
    <n v="0.25"/>
    <n v="0.25"/>
    <n v="0.5"/>
    <n v="0.5"/>
    <n v="0.5"/>
    <n v="1"/>
    <x v="1"/>
  </r>
  <r>
    <s v="1744988"/>
    <s v="207604042022131411"/>
    <s v="DF20227308755"/>
    <x v="55"/>
    <x v="72"/>
    <s v="Cristobal toro"/>
    <s v="San diego 1344 ed.o dpto 1808"/>
    <s v="Santiago"/>
    <x v="0"/>
    <s v="Cumple"/>
    <s v="Cumple"/>
    <s v="No Aplica"/>
    <s v="No Aplica"/>
    <s v="Cumple"/>
    <s v="Cumple"/>
    <s v="Si"/>
    <s v="Antonio ramirez"/>
    <s v="224001327"/>
    <s v="Cumple"/>
    <s v="Cumple"/>
    <s v="Cumple"/>
    <s v="Cumple"/>
    <s v="No Cumple"/>
    <s v="Caja tapa concentrador abierta sin perno"/>
    <x v="2"/>
    <x v="0"/>
    <x v="3"/>
    <x v="0"/>
    <n v="0.5"/>
    <n v="0.5"/>
    <n v="0.5"/>
    <n v="0.5"/>
    <n v="0.5"/>
    <n v="0.5"/>
    <n v="0.25"/>
    <n v="0.25"/>
    <n v="0.5"/>
    <n v="0.5"/>
    <n v="0"/>
    <n v="0.9"/>
    <x v="1"/>
  </r>
  <r>
    <s v="1747266"/>
    <s v="207505042022161106"/>
    <s v="DF20227309293"/>
    <x v="56"/>
    <x v="67"/>
    <s v="AARON HUENCHUMIL"/>
    <s v="Los Gladiolos #10258"/>
    <s v="Las Condes"/>
    <x v="0"/>
    <s v="Cumple"/>
    <s v="Cumple"/>
    <s v="No Aplica"/>
    <s v="No Aplica"/>
    <s v="Cumple"/>
    <s v="Cumple"/>
    <s v="Si"/>
    <s v="S/N"/>
    <s v="S/N"/>
    <s v="No Aplica"/>
    <s v="No Aplica"/>
    <s v="Cumple"/>
    <s v="No Cumple"/>
    <s v="No Cumple"/>
    <s v="1-Cliente confirmas que suministro electrico se encuentra normalizado sin intermitencias"/>
    <x v="2"/>
    <x v="0"/>
    <x v="3"/>
    <x v="0"/>
    <n v="0.5"/>
    <n v="0.5"/>
    <n v="0.5"/>
    <n v="0.5"/>
    <n v="0.5"/>
    <n v="0.5"/>
    <n v="0.25"/>
    <n v="0.25"/>
    <n v="0.5"/>
    <n v="0"/>
    <n v="0"/>
    <n v="0.8"/>
    <x v="1"/>
  </r>
  <r>
    <s v="1747262"/>
    <s v="207505042022154246"/>
    <s v="DF20227314696"/>
    <x v="56"/>
    <x v="77"/>
    <s v="AARON HUENCHUMIL"/>
    <s v="Santa Paula #664"/>
    <s v="Las Condes"/>
    <x v="0"/>
    <s v="Cumple"/>
    <s v="Cumple"/>
    <s v="No Aplica"/>
    <s v="No Aplica"/>
    <s v="Cumple"/>
    <s v="Cumple"/>
    <s v="Si"/>
    <s v="S/N"/>
    <s v="S/N"/>
    <s v="Cumple"/>
    <s v="Cumple"/>
    <s v="Cumple"/>
    <s v="Cumple"/>
    <s v="Cumple"/>
    <s v="1- Cliente confirma suministro electrico sin problemas"/>
    <x v="2"/>
    <x v="0"/>
    <x v="3"/>
    <x v="0"/>
    <n v="0.5"/>
    <n v="0.5"/>
    <n v="0.5"/>
    <n v="0.5"/>
    <n v="0.5"/>
    <n v="0.5"/>
    <n v="0.25"/>
    <n v="0.25"/>
    <n v="0.5"/>
    <n v="0.5"/>
    <n v="0.5"/>
    <n v="1"/>
    <x v="1"/>
  </r>
  <r>
    <s v="1747257"/>
    <s v="207505042022151214"/>
    <s v="DF20227310195"/>
    <x v="56"/>
    <x v="74"/>
    <s v="AARON HUENCHUMIL"/>
    <s v="La Fontana #11221"/>
    <s v="Las Condes"/>
    <x v="0"/>
    <s v="Cumple"/>
    <s v="Cumple"/>
    <s v="No Aplica"/>
    <s v="No Aplica"/>
    <s v="Cumple"/>
    <s v="Cumple"/>
    <s v="Si"/>
    <s v="S/N"/>
    <s v="S/N"/>
    <s v="No Aplica"/>
    <s v="No Aplica"/>
    <s v="Cumple"/>
    <s v="Cumple Mayormente"/>
    <s v="Cumple Mayormente"/>
    <s v="1- Asesora del hogar es quien atiende y confirma que suministro electrico no ha vuelto a presentar intermitencias 2- Se recomienda poda para red tradicional"/>
    <x v="2"/>
    <x v="0"/>
    <x v="3"/>
    <x v="0"/>
    <n v="0.5"/>
    <n v="0.5"/>
    <n v="0.5"/>
    <n v="0.5"/>
    <n v="0.5"/>
    <n v="0.5"/>
    <n v="0.25"/>
    <n v="0.25"/>
    <n v="0.5"/>
    <n v="0.32500000000000001"/>
    <n v="0.32500000000000001"/>
    <n v="0.93"/>
    <x v="1"/>
  </r>
  <r>
    <s v="1747081"/>
    <s v="207605042022142418"/>
    <s v="DF20227309447"/>
    <x v="56"/>
    <x v="74"/>
    <s v="Cristobal toro"/>
    <s v="Nataniel cox 621"/>
    <s v="Santiago"/>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47079"/>
    <s v="207605042022135541"/>
    <s v="DF20227305923"/>
    <x v="56"/>
    <x v="59"/>
    <s v="Cristobal toro"/>
    <s v="Portales 3025 casa 10"/>
    <s v="Santiago"/>
    <x v="0"/>
    <s v="Cumple"/>
    <s v="Cumple"/>
    <s v="No Aplica"/>
    <s v="No Aplica"/>
    <s v="Cumple"/>
    <s v="Cumple"/>
    <s v="No"/>
    <s v="S/N"/>
    <s v="S/N"/>
    <s v="No Aplica"/>
    <s v="No Aplica"/>
    <s v="No Aplica"/>
    <s v="No Cumple"/>
    <s v="No Cumple"/>
    <s v="Faltan forografias con mas detalles , sin moradores , sin acceso , se toca citofono y no hay contacto"/>
    <x v="2"/>
    <x v="0"/>
    <x v="3"/>
    <x v="0"/>
    <n v="0.5"/>
    <n v="0.5"/>
    <n v="0.5"/>
    <n v="0.5"/>
    <n v="0.5"/>
    <n v="0.5"/>
    <n v="0.25"/>
    <n v="0.25"/>
    <n v="0.5"/>
    <n v="0"/>
    <n v="0"/>
    <n v="0.8"/>
    <x v="1"/>
  </r>
  <r>
    <s v="1747077"/>
    <s v="207505042022134816"/>
    <s v="DF20227309549"/>
    <x v="56"/>
    <x v="67"/>
    <s v="AARON HUENCHUMIL"/>
    <s v="Doctora Ernestina Perez #754"/>
    <s v="Las Condes"/>
    <x v="0"/>
    <s v="Cumple"/>
    <s v="Cumple"/>
    <s v="No Aplica"/>
    <s v="No Aplica"/>
    <s v="Cumple"/>
    <s v="Cumple"/>
    <s v="No"/>
    <s v="S/N"/>
    <s v="S/N"/>
    <s v="No Aplica"/>
    <s v="No Aplica"/>
    <s v="No Aplica"/>
    <s v="Cumple"/>
    <s v="Cumple"/>
    <s v="1-Cliente no se encuentra en domicilio 2- Se aprecia acometida bien templada, pero se es necsario una mejor poda (ACOMETIDA EN CONTACTO CON RAMAS)"/>
    <x v="2"/>
    <x v="0"/>
    <x v="3"/>
    <x v="0"/>
    <n v="0.5"/>
    <n v="0.5"/>
    <n v="0.5"/>
    <n v="0.5"/>
    <n v="0.5"/>
    <n v="0.5"/>
    <n v="0.25"/>
    <n v="0.25"/>
    <n v="0.5"/>
    <n v="0.5"/>
    <n v="0.5"/>
    <n v="1"/>
    <x v="1"/>
  </r>
  <r>
    <s v="1747074"/>
    <s v="207605042022133549"/>
    <s v="DF20227308719"/>
    <x v="56"/>
    <x v="72"/>
    <s v="Cristobal toro"/>
    <s v="San pablo 1990"/>
    <s v="Santiago"/>
    <x v="0"/>
    <s v="Cumple"/>
    <s v="Cumple"/>
    <s v="No Aplica"/>
    <s v="No Aplica"/>
    <s v="Cumple"/>
    <s v="Cumple"/>
    <s v="No"/>
    <s v="S/N"/>
    <s v="S/N"/>
    <s v="No Aplica"/>
    <s v="No Aplica"/>
    <s v="No Aplica"/>
    <s v="Cumple"/>
    <s v="Cumple"/>
    <s v="Sin moradores , problema externo en camarilla , frente al municipal 1919"/>
    <x v="2"/>
    <x v="0"/>
    <x v="3"/>
    <x v="0"/>
    <n v="0.5"/>
    <n v="0.5"/>
    <n v="0.5"/>
    <n v="0.5"/>
    <n v="0.5"/>
    <n v="0.5"/>
    <n v="0.25"/>
    <n v="0.25"/>
    <n v="0.5"/>
    <n v="0.5"/>
    <n v="0.5"/>
    <n v="1"/>
    <x v="1"/>
  </r>
  <r>
    <s v="1747073"/>
    <s v="207505042022133205"/>
    <s v="DF20227306176"/>
    <x v="56"/>
    <x v="59"/>
    <s v="AARON HUENCHUMIL"/>
    <s v="Gulliver #773"/>
    <s v="Las Condes"/>
    <x v="0"/>
    <s v="Cumple"/>
    <s v="Cumple"/>
    <s v="No Aplica"/>
    <s v="No Aplica"/>
    <s v="Cumple"/>
    <s v="Cumple"/>
    <s v="Si"/>
    <s v="S/N"/>
    <s v="S/N"/>
    <s v="No Aplica"/>
    <s v="No Aplica"/>
    <s v="Cumple"/>
    <s v="Cumple"/>
    <s v="No Cumple"/>
    <s v="1- relacion directa con incidencia N° DF20227306359"/>
    <x v="2"/>
    <x v="0"/>
    <x v="3"/>
    <x v="0"/>
    <n v="0.5"/>
    <n v="0.5"/>
    <n v="0.5"/>
    <n v="0.5"/>
    <n v="0.5"/>
    <n v="0.5"/>
    <n v="0.25"/>
    <n v="0.25"/>
    <n v="0.5"/>
    <n v="0.5"/>
    <n v="0"/>
    <n v="0.9"/>
    <x v="1"/>
  </r>
  <r>
    <s v="1747070"/>
    <s v="207505042022132808"/>
    <s v="DF20227306359"/>
    <x v="56"/>
    <x v="68"/>
    <s v="AARON HUENCHUMIL"/>
    <s v="Gulliver #773"/>
    <s v="Las Condes"/>
    <x v="0"/>
    <s v="Cumple"/>
    <s v="Cumple"/>
    <s v="No Cumple"/>
    <s v="No Cumple"/>
    <s v="Cumple"/>
    <s v="Cumple"/>
    <s v="Si"/>
    <s v="S/N"/>
    <s v="S/N"/>
    <s v="No Aplica"/>
    <s v="No Aplica"/>
    <s v="Cumple"/>
    <s v="Cumple"/>
    <s v="Cumple"/>
    <s v="1- Cliente confirma que suministro electrico se encuentra normalizado 2- En informe cuadrilla no declara codigo y cantidad de material utlizado, solo describe el uso 3- relacion directa con N° DF20227306176"/>
    <x v="2"/>
    <x v="0"/>
    <x v="3"/>
    <x v="0"/>
    <n v="0.5"/>
    <n v="0.5"/>
    <n v="0"/>
    <n v="0"/>
    <n v="0.5"/>
    <n v="0.5"/>
    <n v="0.25"/>
    <n v="0.25"/>
    <n v="0.5"/>
    <n v="0.5"/>
    <n v="0.5"/>
    <n v="0.7"/>
    <x v="1"/>
  </r>
  <r>
    <s v="1747068"/>
    <s v="207505042022131250"/>
    <s v="DF20227314408"/>
    <x v="56"/>
    <x v="76"/>
    <s v="AARON HUENCHUMIL"/>
    <s v="Piacenza #1227"/>
    <s v="Las Condes"/>
    <x v="0"/>
    <s v="Cumple"/>
    <s v="Cumple"/>
    <s v="No Cumple"/>
    <s v="No Cumple"/>
    <s v="Cumple"/>
    <s v="Cumple"/>
    <s v="No"/>
    <s v="S/N"/>
    <s v="S/N"/>
    <s v="No Aplica"/>
    <s v="No Aplica"/>
    <s v="No Aplica"/>
    <s v="Cumple"/>
    <s v="Cumple"/>
    <s v="1- Cliente no se encuentra en domicilio 2- En informe cuadrilla no declara codigo de material usado (ITM)"/>
    <x v="2"/>
    <x v="0"/>
    <x v="3"/>
    <x v="0"/>
    <n v="0.5"/>
    <n v="0.5"/>
    <n v="0"/>
    <n v="0"/>
    <n v="0.5"/>
    <n v="0.5"/>
    <n v="0.25"/>
    <n v="0.25"/>
    <n v="0.5"/>
    <n v="0.5"/>
    <n v="0.5"/>
    <n v="0.7"/>
    <x v="1"/>
  </r>
  <r>
    <s v="1747066"/>
    <s v="207605042022130557"/>
    <s v="DF20227315321"/>
    <x v="56"/>
    <x v="78"/>
    <s v="Cristobal toro"/>
    <s v="Rafael sotomayor 737"/>
    <s v="Santiago"/>
    <x v="0"/>
    <s v="Cumple"/>
    <s v="Cumple"/>
    <s v="No Aplica"/>
    <s v="No Aplica"/>
    <s v="Cumple"/>
    <s v="Cumple"/>
    <s v="No"/>
    <s v="S/N"/>
    <s v="S/N"/>
    <s v="No Aplica"/>
    <s v="No Aplica"/>
    <s v="No Aplica"/>
    <s v="Cumple Parcialmente"/>
    <s v="No Cumple"/>
    <s v="Sin moradores , sin data fotografias"/>
    <x v="2"/>
    <x v="0"/>
    <x v="3"/>
    <x v="0"/>
    <n v="0.5"/>
    <n v="0.5"/>
    <n v="0.5"/>
    <n v="0.5"/>
    <n v="0.5"/>
    <n v="0.5"/>
    <n v="0.25"/>
    <n v="0.25"/>
    <n v="0.5"/>
    <n v="0.17499999999999999"/>
    <n v="0"/>
    <n v="0.83500000000000008"/>
    <x v="1"/>
  </r>
  <r>
    <s v="1747063"/>
    <s v="207505042022125352"/>
    <s v="DF20227306954"/>
    <x v="56"/>
    <x v="68"/>
    <s v="AARON HUENCHUMIL"/>
    <s v="Francisco Bilbao #7628"/>
    <s v="Las Condes"/>
    <x v="0"/>
    <s v="Cumple"/>
    <s v="Cumple"/>
    <s v="No Aplica"/>
    <s v="No Aplica"/>
    <s v="Cumple"/>
    <s v="Cumple"/>
    <s v="No"/>
    <s v="S/N"/>
    <s v="S/N"/>
    <s v="No Aplica"/>
    <s v="No Aplica"/>
    <s v="No Aplica"/>
    <s v="Cumple"/>
    <s v="No Cumple"/>
    <s v="1- Cliente no se encuentra en domicilio 2- Acometida bien templada"/>
    <x v="2"/>
    <x v="0"/>
    <x v="3"/>
    <x v="0"/>
    <n v="0.5"/>
    <n v="0.5"/>
    <n v="0.5"/>
    <n v="0.5"/>
    <n v="0.5"/>
    <n v="0.5"/>
    <n v="0.25"/>
    <n v="0.25"/>
    <n v="0.5"/>
    <n v="0.5"/>
    <n v="0"/>
    <n v="0.9"/>
    <x v="1"/>
  </r>
  <r>
    <s v="1747032"/>
    <s v="207505042022124107"/>
    <s v="DF20227313156"/>
    <x v="56"/>
    <x v="71"/>
    <s v="AARON HUENCHUMIL"/>
    <s v="Francisco Bilbao #7182 dpto 303"/>
    <s v="Las Condes"/>
    <x v="0"/>
    <s v="Cumple"/>
    <s v="Cumple"/>
    <s v="No Aplica"/>
    <s v="No Aplica"/>
    <s v="Cumple"/>
    <s v="Cumple"/>
    <s v="No"/>
    <s v="S/N"/>
    <s v="S/N"/>
    <s v="No Aplica"/>
    <s v="No Aplica"/>
    <s v="No Aplica"/>
    <s v="Cumple"/>
    <s v="No Cumple"/>
    <s v="1- Cliente no se encuentra en domicilio, por lo cual no existio ingreso a edificio"/>
    <x v="2"/>
    <x v="0"/>
    <x v="3"/>
    <x v="0"/>
    <n v="0.5"/>
    <n v="0.5"/>
    <n v="0.5"/>
    <n v="0.5"/>
    <n v="0.5"/>
    <n v="0.5"/>
    <n v="0.25"/>
    <n v="0.25"/>
    <n v="0.5"/>
    <n v="0.5"/>
    <n v="0"/>
    <n v="0.9"/>
    <x v="1"/>
  </r>
  <r>
    <s v="1749311"/>
    <s v="207606042022161254"/>
    <s v="DF20227314454"/>
    <x v="57"/>
    <x v="76"/>
    <s v="Cristobal toro"/>
    <s v="Matucana 17 D"/>
    <s v="Santiago"/>
    <x v="0"/>
    <s v="Cumple"/>
    <s v="Cumple"/>
    <s v="No Aplica"/>
    <s v="No Aplica"/>
    <s v="Cumple"/>
    <s v="Cumple"/>
    <s v="Si"/>
    <s v="S/N"/>
    <s v="S/N"/>
    <s v="No Aplica"/>
    <s v="No Aplica"/>
    <s v="No Aplica"/>
    <s v="Cumple"/>
    <s v="Cumple"/>
    <s v="Atiende empleada de local no quiere entregar datos ya q no esta a cargo . Problema subterraneo , corrobora visita de personal pero no entrega mas datos"/>
    <x v="2"/>
    <x v="0"/>
    <x v="3"/>
    <x v="0"/>
    <n v="0.5"/>
    <n v="0.5"/>
    <n v="0.5"/>
    <n v="0.5"/>
    <n v="0.5"/>
    <n v="0.5"/>
    <n v="0.25"/>
    <n v="0.25"/>
    <n v="0.5"/>
    <n v="0.5"/>
    <n v="0.5"/>
    <n v="1"/>
    <x v="1"/>
  </r>
  <r>
    <s v="1749306"/>
    <s v="207606042022155350"/>
    <s v="DF20227312911"/>
    <x v="57"/>
    <x v="73"/>
    <s v="Cristobal toro"/>
    <s v="Matucana"/>
    <s v="Santiago"/>
    <x v="0"/>
    <s v="Cumple"/>
    <s v="Cumple"/>
    <s v="No Aplica"/>
    <s v="No Aplica"/>
    <s v="Cumple"/>
    <s v="Cumple"/>
    <s v="No"/>
    <s v="S/N"/>
    <s v="S/N"/>
    <s v="No Aplica"/>
    <s v="No Aplica"/>
    <s v="No Aplica"/>
    <s v="Cumple"/>
    <s v="Cumple"/>
    <s v="Corresponde a local comercial. Problema externo en camarilla , no se tomas mucha fotografia por precaucion"/>
    <x v="2"/>
    <x v="0"/>
    <x v="3"/>
    <x v="0"/>
    <n v="0.5"/>
    <n v="0.5"/>
    <n v="0.5"/>
    <n v="0.5"/>
    <n v="0.5"/>
    <n v="0.5"/>
    <n v="0.25"/>
    <n v="0.25"/>
    <n v="0.5"/>
    <n v="0.5"/>
    <n v="0.5"/>
    <n v="1"/>
    <x v="1"/>
  </r>
  <r>
    <s v="1749206"/>
    <s v="207606042022142754"/>
    <s v="DF20227314516"/>
    <x v="57"/>
    <x v="76"/>
    <s v="Cristobal toro"/>
    <s v="Nueva de valdes 948"/>
    <s v="Santiago"/>
    <x v="0"/>
    <s v="Cumple"/>
    <s v="Cumple"/>
    <s v="No Aplica"/>
    <s v="No Aplica"/>
    <s v="Cumple"/>
    <s v="Cumple"/>
    <s v="No"/>
    <s v="S/N"/>
    <s v="S/N"/>
    <s v="No Aplica"/>
    <s v="No Aplica"/>
    <s v="No Aplica"/>
    <s v="Cumple"/>
    <s v="Cumple"/>
    <s v="Sin moradores ,sin mayor observacion"/>
    <x v="2"/>
    <x v="0"/>
    <x v="3"/>
    <x v="0"/>
    <n v="0.5"/>
    <n v="0.5"/>
    <n v="0.5"/>
    <n v="0.5"/>
    <n v="0.5"/>
    <n v="0.5"/>
    <n v="0.25"/>
    <n v="0.25"/>
    <n v="0.5"/>
    <n v="0.5"/>
    <n v="0.5"/>
    <n v="1"/>
    <x v="1"/>
  </r>
  <r>
    <s v="1749050"/>
    <s v="207606042022140151"/>
    <s v="DF20227313997"/>
    <x v="57"/>
    <x v="76"/>
    <s v="Cristobal toro"/>
    <s v="Serrano 871"/>
    <s v="Santiago"/>
    <x v="0"/>
    <s v="Cumple"/>
    <s v="Cumple"/>
    <s v="No Aplica"/>
    <s v="No Aplica"/>
    <s v="Cumple"/>
    <s v="Cumple"/>
    <s v="No"/>
    <s v="S/N"/>
    <s v="S/N"/>
    <s v="No Aplica"/>
    <s v="No Aplica"/>
    <s v="No Aplica"/>
    <s v="No Cumple"/>
    <s v="No Cumple"/>
    <s v="No figuran fotografias en observaciones de personal . Sin moradores"/>
    <x v="2"/>
    <x v="0"/>
    <x v="3"/>
    <x v="0"/>
    <n v="0.5"/>
    <n v="0.5"/>
    <n v="0.5"/>
    <n v="0.5"/>
    <n v="0.5"/>
    <n v="0.5"/>
    <n v="0.25"/>
    <n v="0.25"/>
    <n v="0.5"/>
    <n v="0"/>
    <n v="0"/>
    <n v="0.8"/>
    <x v="1"/>
  </r>
  <r>
    <s v="1748879"/>
    <s v="207606042022132956"/>
    <s v="DF20227306116"/>
    <x v="57"/>
    <x v="59"/>
    <s v="Cristobal toro"/>
    <s v="Argomedo 320 tr. A dpto 1209"/>
    <s v="Santiago"/>
    <x v="0"/>
    <s v="Cumple"/>
    <s v="Cumple"/>
    <s v="No Aplica"/>
    <s v="No Aplica"/>
    <s v="Cumple"/>
    <s v="Cumple"/>
    <s v="No"/>
    <s v="S/N"/>
    <s v="S/N"/>
    <s v="No Aplica"/>
    <s v="No Aplica"/>
    <s v="No Aplica"/>
    <s v="Cumple"/>
    <s v="Cumple"/>
    <s v="Problema externo , de acuerdo a observacion de personal , problema subterraneo ."/>
    <x v="2"/>
    <x v="0"/>
    <x v="3"/>
    <x v="0"/>
    <n v="0.5"/>
    <n v="0.5"/>
    <n v="0.5"/>
    <n v="0.5"/>
    <n v="0.5"/>
    <n v="0.5"/>
    <n v="0.25"/>
    <n v="0.25"/>
    <n v="0.5"/>
    <n v="0.5"/>
    <n v="0.5"/>
    <n v="1"/>
    <x v="1"/>
  </r>
  <r>
    <s v="1748853"/>
    <s v="207606042022124956"/>
    <s v="DF20227308313"/>
    <x v="57"/>
    <x v="51"/>
    <s v="Cristobal toro"/>
    <s v="Marin 461"/>
    <s v="Santiago"/>
    <x v="0"/>
    <s v="Cumple"/>
    <s v="Cumple"/>
    <s v="No Aplica"/>
    <s v="No Aplica"/>
    <s v="Cumple"/>
    <s v="Cumple"/>
    <s v="No"/>
    <s v="S/N"/>
    <s v="S/N"/>
    <s v="No Aplica"/>
    <s v="No Aplica"/>
    <s v="No Aplica"/>
    <s v="No Cumple"/>
    <s v="Cumple Parcialmente"/>
    <s v="Sin moradores , sin mayor observacion"/>
    <x v="2"/>
    <x v="0"/>
    <x v="3"/>
    <x v="0"/>
    <n v="0.5"/>
    <n v="0.5"/>
    <n v="0.5"/>
    <n v="0.5"/>
    <n v="0.5"/>
    <n v="0.5"/>
    <n v="0.25"/>
    <n v="0.25"/>
    <n v="0.5"/>
    <n v="0"/>
    <n v="0.17499999999999999"/>
    <n v="0.83500000000000008"/>
    <x v="1"/>
  </r>
  <r>
    <s v="1748851"/>
    <s v="207606042022124655"/>
    <s v="DF20227310265"/>
    <x v="57"/>
    <x v="74"/>
    <s v="Cristobal toro"/>
    <s v="Marin 395 bl.  C 1  dpto 220"/>
    <s v="Santiago"/>
    <x v="0"/>
    <s v="Cumple"/>
    <s v="Cumple"/>
    <s v="No Cumple"/>
    <s v="No Cumple"/>
    <s v="Cumple"/>
    <s v="Cumple"/>
    <s v="No"/>
    <s v="S/N"/>
    <s v="S/N"/>
    <s v="No Aplica"/>
    <s v="No Aplica"/>
    <s v="No Aplica"/>
    <s v="Cumple"/>
    <s v="Cumple"/>
    <s v="Sin moradores ."/>
    <x v="2"/>
    <x v="0"/>
    <x v="3"/>
    <x v="0"/>
    <n v="0.5"/>
    <n v="0.5"/>
    <n v="0"/>
    <n v="0"/>
    <n v="0.5"/>
    <n v="0.5"/>
    <n v="0.25"/>
    <n v="0.25"/>
    <n v="0.5"/>
    <n v="0.5"/>
    <n v="0.5"/>
    <n v="0.7"/>
    <x v="1"/>
  </r>
  <r>
    <s v="1753511"/>
    <s v="207608042022151434"/>
    <s v="DF20227315281"/>
    <x v="58"/>
    <x v="78"/>
    <s v="Cristobal toro"/>
    <s v="Alcantara 970 dpto 34"/>
    <s v="Las Condes"/>
    <x v="0"/>
    <s v="Cumple"/>
    <s v="Cumple"/>
    <s v="No Aplica"/>
    <s v="No Aplica"/>
    <s v="Cumple"/>
    <s v="Cumple"/>
    <s v="Si"/>
    <s v="Angie sanches"/>
    <s v="222061396"/>
    <s v="Cumple"/>
    <s v="Cumple"/>
    <s v="Cumple"/>
    <s v="Cumple"/>
    <s v="No Cumple"/>
    <s v="Se verifica , sin mayor observacion"/>
    <x v="2"/>
    <x v="0"/>
    <x v="3"/>
    <x v="0"/>
    <n v="0.5"/>
    <n v="0.5"/>
    <n v="0.5"/>
    <n v="0.5"/>
    <n v="0.5"/>
    <n v="0.5"/>
    <n v="0.25"/>
    <n v="0.25"/>
    <n v="0.5"/>
    <n v="0.5"/>
    <n v="0"/>
    <n v="0.9"/>
    <x v="1"/>
  </r>
  <r>
    <s v="1753210"/>
    <s v="207608042022141252"/>
    <s v="DF20227314887"/>
    <x v="58"/>
    <x v="77"/>
    <s v="Cristobal toro"/>
    <s v="Kon tiki 745"/>
    <s v="Las Condes"/>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53203"/>
    <s v="207608042022135335"/>
    <s v="DF20227308341"/>
    <x v="58"/>
    <x v="51"/>
    <s v="Cristobal toro"/>
    <s v="Estrella del norte 915"/>
    <s v="Las Condes"/>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53044"/>
    <s v="207608042022132452"/>
    <s v="DF20227314869"/>
    <x v="58"/>
    <x v="77"/>
    <s v="Cristobal toro"/>
    <s v="Las verbenas 8442"/>
    <s v="Las Condes"/>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53014"/>
    <s v="207608042022122745"/>
    <s v="DF20227306979"/>
    <x v="58"/>
    <x v="68"/>
    <s v="Cristobal toro"/>
    <s v="Valenzuela c /10"/>
    <s v="Santiago"/>
    <x v="0"/>
    <s v="Cumple"/>
    <s v="Cumple"/>
    <s v="No Aplica"/>
    <s v="No Aplica"/>
    <s v="Cumple"/>
    <s v="Cumple"/>
    <s v="Si"/>
    <s v="S/N"/>
    <s v="S/N"/>
    <s v="Cumple"/>
    <s v="Cumple"/>
    <s v="Cumple"/>
    <s v="Cumple"/>
    <s v="No Cumple"/>
    <s v="Cliente contesta por citofono y corrobora visita de personal , no entrega datos y no permite acceso"/>
    <x v="2"/>
    <x v="0"/>
    <x v="3"/>
    <x v="0"/>
    <n v="0.5"/>
    <n v="0.5"/>
    <n v="0.5"/>
    <n v="0.5"/>
    <n v="0.5"/>
    <n v="0.5"/>
    <n v="0.25"/>
    <n v="0.25"/>
    <n v="0.5"/>
    <n v="0.5"/>
    <n v="0"/>
    <n v="0.9"/>
    <x v="1"/>
  </r>
  <r>
    <s v="1752956"/>
    <s v="207608042022115327"/>
    <s v="DF20227307171"/>
    <x v="58"/>
    <x v="69"/>
    <s v="Cristobal toro"/>
    <s v="Zenteno 45"/>
    <s v="Santiago"/>
    <x v="0"/>
    <s v="Cumple"/>
    <s v="Cumple"/>
    <s v="No Aplica"/>
    <s v="No Aplica"/>
    <s v="Cumple"/>
    <s v="Cumple"/>
    <s v="Si"/>
    <s v="S/N"/>
    <s v="S/N"/>
    <s v="Cumple"/>
    <s v="Cumple"/>
    <s v="Cumple"/>
    <s v="Cumple"/>
    <s v="Cumple"/>
    <s v="No permiten tomar fotografias calle cerrada con barreras , carabineros custodiando , persona q ariende no entrega datos"/>
    <x v="2"/>
    <x v="0"/>
    <x v="3"/>
    <x v="0"/>
    <n v="0.5"/>
    <n v="0.5"/>
    <n v="0.5"/>
    <n v="0.5"/>
    <n v="0.5"/>
    <n v="0.5"/>
    <n v="0.25"/>
    <n v="0.25"/>
    <n v="0.5"/>
    <n v="0.5"/>
    <n v="0.5"/>
    <n v="1"/>
    <x v="1"/>
  </r>
  <r>
    <s v="1752928"/>
    <s v="207608042022110617"/>
    <s v="DF20227306425"/>
    <x v="58"/>
    <x v="68"/>
    <s v="Cristobal toro"/>
    <s v="Cienfuegos 81 dpto a 42"/>
    <s v="Santiago"/>
    <x v="0"/>
    <s v="Cumple"/>
    <s v="Cumple"/>
    <s v="No Aplica"/>
    <s v="No Aplica"/>
    <s v="Cumple"/>
    <s v="Cumple"/>
    <s v="Si"/>
    <s v="Oscar castro"/>
    <s v="981560856"/>
    <s v="Cumple"/>
    <s v="Cumple"/>
    <s v="Cumple"/>
    <s v="Cumple"/>
    <s v="Cumple"/>
    <s v="Se verifica sin mayor observacion"/>
    <x v="2"/>
    <x v="0"/>
    <x v="3"/>
    <x v="0"/>
    <n v="0.5"/>
    <n v="0.5"/>
    <n v="0.5"/>
    <n v="0.5"/>
    <n v="0.5"/>
    <n v="0.5"/>
    <n v="0.25"/>
    <n v="0.25"/>
    <n v="0.5"/>
    <n v="0.5"/>
    <n v="0.5"/>
    <n v="1"/>
    <x v="1"/>
  </r>
  <r>
    <s v="1752924"/>
    <s v="207608042022110228"/>
    <s v="DF20227310315"/>
    <x v="58"/>
    <x v="66"/>
    <s v="Cristobal toro"/>
    <s v="San martin 237dpto 1403"/>
    <s v="Santiago"/>
    <x v="0"/>
    <s v="Cumple"/>
    <s v="Cumple"/>
    <s v="No Aplica"/>
    <s v="No Aplica"/>
    <s v="Cumple"/>
    <s v="Cumple"/>
    <s v="Si"/>
    <s v="Dagoberto henriquez"/>
    <s v="226996147"/>
    <s v="Cumple"/>
    <s v="Cumple"/>
    <s v="Cumple"/>
    <s v="Cumple"/>
    <s v="Cumple"/>
    <s v="Se verifica sin mayor observacion"/>
    <x v="2"/>
    <x v="0"/>
    <x v="3"/>
    <x v="0"/>
    <n v="0.5"/>
    <n v="0.5"/>
    <n v="0.5"/>
    <n v="0.5"/>
    <n v="0.5"/>
    <n v="0.5"/>
    <n v="0.25"/>
    <n v="0.25"/>
    <n v="0.5"/>
    <n v="0.5"/>
    <n v="0.5"/>
    <n v="1"/>
    <x v="1"/>
  </r>
  <r>
    <s v="1752864"/>
    <s v="207608042022095824"/>
    <s v="DF20227314775"/>
    <x v="58"/>
    <x v="77"/>
    <s v="Cristobal toro"/>
    <s v="Carmen 36"/>
    <s v="Santiago"/>
    <x v="0"/>
    <s v="Cumple"/>
    <s v="Cumple"/>
    <s v="No Aplica"/>
    <s v="No Aplica"/>
    <s v="Cumple"/>
    <s v="Cumple"/>
    <s v="No"/>
    <s v="S/N"/>
    <s v="S/N"/>
    <s v="No Aplica"/>
    <s v="No Aplica"/>
    <s v="No Aplica"/>
    <s v="Cumple"/>
    <s v="Cumple"/>
    <s v="Sin moradores , no permiten acceso a dptos , sin mayor detalle"/>
    <x v="2"/>
    <x v="0"/>
    <x v="3"/>
    <x v="0"/>
    <n v="0.5"/>
    <n v="0.5"/>
    <n v="0.5"/>
    <n v="0.5"/>
    <n v="0.5"/>
    <n v="0.5"/>
    <n v="0.25"/>
    <n v="0.25"/>
    <n v="0.5"/>
    <n v="0.5"/>
    <n v="0.5"/>
    <n v="1"/>
    <x v="1"/>
  </r>
  <r>
    <s v="1755973"/>
    <s v="207511042022140617"/>
    <s v="DF20227310984"/>
    <x v="59"/>
    <x v="66"/>
    <s v="AARON HUENCHUMIL"/>
    <s v="San Damian #149"/>
    <s v="Vitacura"/>
    <x v="0"/>
    <s v="Cumple"/>
    <s v="Cumple"/>
    <s v="No Aplica"/>
    <s v="No Aplica"/>
    <s v="Cumple"/>
    <s v="Cumple"/>
    <s v="No"/>
    <s v="S/N"/>
    <s v="S/N"/>
    <s v="No Aplica"/>
    <s v="No Aplica"/>
    <s v="No Aplica"/>
    <s v="Cumple"/>
    <s v="No Cumple"/>
    <s v="1- Falla se encontraba en la RED M.T, a la cual cuadrilla realizo patrullaje  2- Suministro electrico en el sector se encuentra regularizado"/>
    <x v="2"/>
    <x v="0"/>
    <x v="3"/>
    <x v="0"/>
    <n v="0.5"/>
    <n v="0.5"/>
    <n v="0.5"/>
    <n v="0.5"/>
    <n v="0.5"/>
    <n v="0.5"/>
    <n v="0.25"/>
    <n v="0.25"/>
    <n v="0.5"/>
    <n v="0.5"/>
    <n v="0"/>
    <n v="0.9"/>
    <x v="1"/>
  </r>
  <r>
    <s v="1755971"/>
    <s v="207611042022140708"/>
    <s v="DF20227312690"/>
    <x v="59"/>
    <x v="73"/>
    <s v="Cristobal toro"/>
    <s v="Las condes 10800"/>
    <s v="Vitacura"/>
    <x v="0"/>
    <s v="Cumple"/>
    <s v="Cumple"/>
    <s v="No Aplica"/>
    <s v="No Aplica"/>
    <s v="Cumple"/>
    <s v="Cumple"/>
    <s v="No"/>
    <s v="S/N"/>
    <s v="S/N"/>
    <s v="No Aplica"/>
    <s v="No Aplica"/>
    <s v="No Aplica"/>
    <s v="Cumple"/>
    <s v="No Aplica "/>
    <s v="Sin moradores , problema externo"/>
    <x v="2"/>
    <x v="0"/>
    <x v="3"/>
    <x v="0"/>
    <n v="0.5"/>
    <n v="0.5"/>
    <n v="0.5"/>
    <n v="0.5"/>
    <n v="0.5"/>
    <n v="0.5"/>
    <n v="0.25"/>
    <n v="0.25"/>
    <n v="0.5"/>
    <n v="0.5"/>
    <n v="0"/>
    <n v="0.9"/>
    <x v="1"/>
  </r>
  <r>
    <s v="1755963"/>
    <s v="207511042022135935"/>
    <s v="DF20227310936"/>
    <x v="59"/>
    <x v="66"/>
    <s v="AARON HUENCHUMIL"/>
    <s v="San Damian #149"/>
    <s v="Vitacura"/>
    <x v="0"/>
    <s v="Cumple"/>
    <s v="Cumple"/>
    <s v="No Aplica"/>
    <s v="No Aplica"/>
    <s v="Cumple"/>
    <s v="Cumple"/>
    <s v="Si"/>
    <s v="S/N"/>
    <s v="S/N"/>
    <s v="Cumple"/>
    <s v="Cumple"/>
    <s v="Cumple"/>
    <s v="Cumple Mayormente"/>
    <s v="Cumple Mayormente"/>
    <s v="1- Cliente se encuentra con suministro electrico ya regularizado, falla era en el sector  2- Direccion correcta SAN FRANCISCO DE ASIS #159"/>
    <x v="2"/>
    <x v="0"/>
    <x v="3"/>
    <x v="0"/>
    <n v="0.5"/>
    <n v="0.5"/>
    <n v="0.5"/>
    <n v="0.5"/>
    <n v="0.5"/>
    <n v="0.5"/>
    <n v="0.25"/>
    <n v="0.25"/>
    <n v="0.5"/>
    <n v="0.32500000000000001"/>
    <n v="0.32500000000000001"/>
    <n v="0.93"/>
    <x v="1"/>
  </r>
  <r>
    <s v="1755948"/>
    <s v="207611042022134333"/>
    <s v="DF20227312652"/>
    <x v="59"/>
    <x v="73"/>
    <s v="Cristobal toro"/>
    <s v="Alaejandro serani sur 9393"/>
    <s v="Vitacura"/>
    <x v="0"/>
    <s v="Cumple"/>
    <s v="Cumple"/>
    <s v="No Cumple"/>
    <s v="No Cumple"/>
    <s v="Cumple"/>
    <s v="Cumple"/>
    <s v="No"/>
    <s v="S/N"/>
    <s v="S/N"/>
    <s v="No Aplica"/>
    <s v="No Aplica"/>
    <s v="No Aplica"/>
    <s v="Cumple"/>
    <s v="Cumple"/>
    <s v="Sin moradores , sin mayor observacion"/>
    <x v="2"/>
    <x v="0"/>
    <x v="3"/>
    <x v="0"/>
    <n v="0.5"/>
    <n v="0.5"/>
    <n v="0"/>
    <n v="0"/>
    <n v="0.5"/>
    <n v="0.5"/>
    <n v="0.25"/>
    <n v="0.25"/>
    <n v="0.5"/>
    <n v="0.5"/>
    <n v="0.5"/>
    <n v="0.7"/>
    <x v="1"/>
  </r>
  <r>
    <s v="1755751"/>
    <s v="207611042022131531"/>
    <s v="DF20227311955"/>
    <x v="59"/>
    <x v="70"/>
    <s v="Cristobal toro"/>
    <s v="Virginia 7916"/>
    <s v="Vitacur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55750"/>
    <s v="207511042022130640"/>
    <s v="DF20227310944"/>
    <x v="59"/>
    <x v="66"/>
    <s v="AARON HUENCHUMIL"/>
    <s v="Eleodoro Guerra #156"/>
    <s v="Lo Barnechea"/>
    <x v="0"/>
    <s v="Cumple"/>
    <s v="Cumple"/>
    <s v="No Aplica"/>
    <s v="No Aplica"/>
    <s v="Cumple"/>
    <s v="Cumple"/>
    <s v="No"/>
    <s v="S/N"/>
    <s v="S/N"/>
    <s v="No Aplica"/>
    <s v="No Aplica"/>
    <s v="No Aplica"/>
    <s v="Cumple"/>
    <s v="Cumple"/>
    <s v="1- Cliente no se encuentra en domicilio  2- Acometida bien templada"/>
    <x v="2"/>
    <x v="0"/>
    <x v="3"/>
    <x v="0"/>
    <n v="0.5"/>
    <n v="0.5"/>
    <n v="0.5"/>
    <n v="0.5"/>
    <n v="0.5"/>
    <n v="0.5"/>
    <n v="0.25"/>
    <n v="0.25"/>
    <n v="0.5"/>
    <n v="0.5"/>
    <n v="0.5"/>
    <n v="1"/>
    <x v="1"/>
  </r>
  <r>
    <s v="1755742"/>
    <s v="207611042022125239"/>
    <s v="DF20227311962"/>
    <x v="59"/>
    <x v="70"/>
    <s v="Cristobal toro"/>
    <s v="Huentelauquen 1456"/>
    <s v="Vitacur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1"/>
  </r>
  <r>
    <s v="1755741"/>
    <s v="207511042022124923"/>
    <s v="DF20227307098"/>
    <x v="59"/>
    <x v="68"/>
    <s v="AARON HUENCHUMIL"/>
    <s v="San Damian 115 E A dpto 601"/>
    <s v="Las Condes"/>
    <x v="0"/>
    <s v="Cumple"/>
    <s v="Cumple"/>
    <s v="No Cumple"/>
    <s v="No Cumple"/>
    <s v="Cumple"/>
    <s v="Cumple"/>
    <s v="Si"/>
    <s v="S/N"/>
    <s v="S/N"/>
    <s v="No Aplica"/>
    <s v="No Aplica"/>
    <s v="No Aplica"/>
    <s v="Cumple"/>
    <s v="Cumple"/>
    <s v="1- Cliente no se encuentra en domicilio, pero conserje en porteria confirma que suministro electrico se encuentra reestablecido y sin problemas. Despues de falla en alimentador subterraneo"/>
    <x v="2"/>
    <x v="0"/>
    <x v="3"/>
    <x v="0"/>
    <n v="0.5"/>
    <n v="0.5"/>
    <n v="0"/>
    <n v="0"/>
    <n v="0.5"/>
    <n v="0.5"/>
    <n v="0.25"/>
    <n v="0.25"/>
    <n v="0.5"/>
    <n v="0.5"/>
    <n v="0.5"/>
    <n v="0.7"/>
    <x v="1"/>
  </r>
  <r>
    <s v="1755729"/>
    <s v="207611042022123433"/>
    <s v="DF20227313130"/>
    <x v="59"/>
    <x v="71"/>
    <s v="Cristobal toro"/>
    <s v="Raoul duffi 7389"/>
    <s v="Vitacura"/>
    <x v="0"/>
    <s v="Cumple"/>
    <s v="Cumple"/>
    <s v="No Aplica"/>
    <s v="No Aplica"/>
    <s v="Cumple"/>
    <s v="Cumple"/>
    <s v="No"/>
    <s v="S/N"/>
    <s v="S/N"/>
    <s v="No Aplica"/>
    <s v="No Aplica"/>
    <s v="No Aplica"/>
    <s v="Cumple"/>
    <s v="No Cumple"/>
    <s v="Sin moradores , falta data en fotografias"/>
    <x v="2"/>
    <x v="0"/>
    <x v="3"/>
    <x v="0"/>
    <n v="0.5"/>
    <n v="0.5"/>
    <n v="0.5"/>
    <n v="0.5"/>
    <n v="0.5"/>
    <n v="0.5"/>
    <n v="0.25"/>
    <n v="0.25"/>
    <n v="0.5"/>
    <n v="0.5"/>
    <n v="0"/>
    <n v="0.9"/>
    <x v="1"/>
  </r>
  <r>
    <s v="1755725"/>
    <s v="207511042022122512"/>
    <s v="DF20227309213"/>
    <x v="59"/>
    <x v="67"/>
    <s v="AARON HUENCHUMIL"/>
    <s v="Presidente Riesco #2965"/>
    <s v="Las Condes"/>
    <x v="0"/>
    <s v="Cumple"/>
    <s v="Cumple"/>
    <s v="No Cumple"/>
    <s v="No Cumple"/>
    <s v="Cumple"/>
    <s v="Cumple"/>
    <s v="Si"/>
    <s v="S/N"/>
    <s v="S/N"/>
    <s v="Cumple"/>
    <s v="Cumple"/>
    <s v="Cumple"/>
    <s v="No Cumple"/>
    <s v="No Cumple"/>
    <s v="1- Conserje estaba presente el dia de visita de tecnicos, confirma que suministro electrico no ha vuelto a fallar 2- En informe cuadrilla no declara codigo de material utilizado (ITM 63A) y tampoco existen fotografias"/>
    <x v="2"/>
    <x v="0"/>
    <x v="3"/>
    <x v="0"/>
    <n v="0.5"/>
    <n v="0.5"/>
    <n v="0"/>
    <n v="0"/>
    <n v="0.5"/>
    <n v="0.5"/>
    <n v="0.25"/>
    <n v="0.25"/>
    <n v="0.5"/>
    <n v="0"/>
    <n v="0"/>
    <n v="0.5"/>
    <x v="1"/>
  </r>
  <r>
    <s v="1755708"/>
    <s v="207611042022121206"/>
    <s v="DF20227306309"/>
    <x v="59"/>
    <x v="59"/>
    <s v="Cristobal toro"/>
    <s v="Vitacura 5342"/>
    <s v="Vitacura"/>
    <x v="0"/>
    <s v="Cumple"/>
    <s v="Cumple"/>
    <s v="No Aplica"/>
    <s v="No Aplica"/>
    <s v="Cumple"/>
    <s v="Cumple"/>
    <s v="No"/>
    <s v="S/N"/>
    <s v="S/N"/>
    <s v="No Aplica"/>
    <s v="No Aplica"/>
    <s v="No Aplica"/>
    <s v="Cumple"/>
    <s v="No Cumple"/>
    <s v="Sin moradores , falta de data"/>
    <x v="2"/>
    <x v="0"/>
    <x v="3"/>
    <x v="0"/>
    <n v="0.5"/>
    <n v="0.5"/>
    <n v="0.5"/>
    <n v="0.5"/>
    <n v="0.5"/>
    <n v="0.5"/>
    <n v="0.25"/>
    <n v="0.25"/>
    <n v="0.5"/>
    <n v="0.5"/>
    <n v="0"/>
    <n v="0.9"/>
    <x v="1"/>
  </r>
  <r>
    <s v="1755706"/>
    <s v="207511042022120750"/>
    <s v="DF20227315703"/>
    <x v="59"/>
    <x v="78"/>
    <s v="AARON HUENCHUMIL"/>
    <s v="Napoleon #2905 dpto 43"/>
    <s v="Las Condes"/>
    <x v="0"/>
    <s v="Cumple"/>
    <s v="Cumple"/>
    <s v="No Aplica"/>
    <s v="No Aplica"/>
    <s v="Cumple"/>
    <s v="Cumple"/>
    <s v="Si"/>
    <s v="S/N"/>
    <s v="S/N"/>
    <s v="No Aplica"/>
    <s v="No Aplica"/>
    <s v="No Aplica"/>
    <s v="Cumple"/>
    <s v="No Cumple"/>
    <s v="1- Cliente no se encuentra en domicilio, pero conserje permite acceso a shat medidores  2- Cliente se encuentra sin suministro electrico, pero por parte de administracion edificio por no pago gastos comunes"/>
    <x v="2"/>
    <x v="0"/>
    <x v="3"/>
    <x v="0"/>
    <n v="0.5"/>
    <n v="0.5"/>
    <n v="0.5"/>
    <n v="0.5"/>
    <n v="0.5"/>
    <n v="0.5"/>
    <n v="0.25"/>
    <n v="0.25"/>
    <n v="0.5"/>
    <n v="0.5"/>
    <n v="0"/>
    <n v="0.9"/>
    <x v="1"/>
  </r>
  <r>
    <s v="1755664"/>
    <s v="207611042022115031"/>
    <s v="DF20227310120"/>
    <x v="59"/>
    <x v="74"/>
    <s v="Cristobal toro"/>
    <s v="Armando jaramillo 1179 sc"/>
    <s v="Vitacura"/>
    <x v="0"/>
    <s v="Cumple"/>
    <s v="Cumple"/>
    <s v="No Aplica"/>
    <s v="No Aplica"/>
    <s v="Cumple"/>
    <s v="Cumple"/>
    <s v="Si"/>
    <s v="Belanino muena"/>
    <s v="222064916"/>
    <s v="Cumple"/>
    <s v="Cumple"/>
    <s v="Cumple"/>
    <s v="Cumple"/>
    <s v="Cumple"/>
    <s v="Se verifica , sin mayor observacion"/>
    <x v="2"/>
    <x v="0"/>
    <x v="3"/>
    <x v="0"/>
    <n v="0.5"/>
    <n v="0.5"/>
    <n v="0.5"/>
    <n v="0.5"/>
    <n v="0.5"/>
    <n v="0.5"/>
    <n v="0.25"/>
    <n v="0.25"/>
    <n v="0.5"/>
    <n v="0.5"/>
    <n v="0.5"/>
    <n v="1"/>
    <x v="1"/>
  </r>
  <r>
    <s v="1755653"/>
    <s v="207511042022114619"/>
    <s v="DF20227306741"/>
    <x v="59"/>
    <x v="68"/>
    <s v="AARON HUENCHUMIL"/>
    <s v="Mariano Sanchez Fontecilla #538"/>
    <s v="Las Condes"/>
    <x v="0"/>
    <s v="Cumple"/>
    <s v="Cumple"/>
    <s v="No Aplica"/>
    <s v="No Aplica"/>
    <s v="Cumple"/>
    <s v="Cumple"/>
    <s v="Si"/>
    <s v="S/N"/>
    <s v="S/N"/>
    <s v="Cumple"/>
    <s v="Cumple"/>
    <s v="Cumple"/>
    <s v="Cumple"/>
    <s v="Cumple"/>
    <s v="1- Cliente confirma que se encuentra con suministro electrico normalizado"/>
    <x v="2"/>
    <x v="0"/>
    <x v="3"/>
    <x v="0"/>
    <n v="0.5"/>
    <n v="0.5"/>
    <n v="0.5"/>
    <n v="0.5"/>
    <n v="0.5"/>
    <n v="0.5"/>
    <n v="0.25"/>
    <n v="0.25"/>
    <n v="0.5"/>
    <n v="0.5"/>
    <n v="0.5"/>
    <n v="1"/>
    <x v="1"/>
  </r>
  <r>
    <s v="1755620"/>
    <s v="207611042022112415"/>
    <s v="DF20227306540"/>
    <x v="59"/>
    <x v="68"/>
    <s v="Cristobal toro"/>
    <s v="Pedro de villagra 2902 sc"/>
    <s v="Vitacura"/>
    <x v="0"/>
    <s v="Cumple"/>
    <s v="Cumple"/>
    <s v="No Aplica"/>
    <s v="No Aplica"/>
    <s v="Cumple"/>
    <s v="Cumple"/>
    <s v="Si"/>
    <s v="S/N"/>
    <s v="S/N"/>
    <s v="Cumple"/>
    <s v="Cumple"/>
    <s v="Cumple"/>
    <s v="Cumple"/>
    <s v="Cumple"/>
    <s v="Concerge no entrega datos , corrobora visita de personal de emergencia ."/>
    <x v="2"/>
    <x v="0"/>
    <x v="3"/>
    <x v="0"/>
    <n v="0.5"/>
    <n v="0.5"/>
    <n v="0.5"/>
    <n v="0.5"/>
    <n v="0.5"/>
    <n v="0.5"/>
    <n v="0.25"/>
    <n v="0.25"/>
    <n v="0.5"/>
    <n v="0.5"/>
    <n v="0.5"/>
    <n v="1"/>
    <x v="1"/>
  </r>
  <r>
    <s v="1755601"/>
    <s v="207611042022111125"/>
    <s v="DF20227306292"/>
    <x v="59"/>
    <x v="59"/>
    <s v="Cristobal toro"/>
    <s v="Nueva costanera 3835"/>
    <s v="Vitacura"/>
    <x v="0"/>
    <s v="Cumple"/>
    <s v="Cumple"/>
    <s v="No Aplica"/>
    <s v="No Aplica"/>
    <s v="Cumple"/>
    <s v="Cumple"/>
    <s v="No"/>
    <s v="S/N"/>
    <s v="S/N"/>
    <s v="No Aplica"/>
    <s v="No Aplica"/>
    <s v="No Aplica"/>
    <s v="Cumple"/>
    <s v="Cumple"/>
    <s v="Sin moradores , local comercial cerrado"/>
    <x v="2"/>
    <x v="0"/>
    <x v="3"/>
    <x v="0"/>
    <n v="0.5"/>
    <n v="0.5"/>
    <n v="0.5"/>
    <n v="0.5"/>
    <n v="0.5"/>
    <n v="0.5"/>
    <n v="0.25"/>
    <n v="0.25"/>
    <n v="0.5"/>
    <n v="0.5"/>
    <n v="0.5"/>
    <n v="1"/>
    <x v="1"/>
  </r>
  <r>
    <s v="1758746"/>
    <s v="207612042022160517"/>
    <s v="DF20227316456"/>
    <x v="60"/>
    <x v="80"/>
    <s v="Cristobal toro"/>
    <s v="Patricio lynch 9316"/>
    <s v="La Cisterna"/>
    <x v="0"/>
    <s v="Cumple"/>
    <s v="Cumple"/>
    <s v="Cumple"/>
    <s v="Cumple"/>
    <s v="Cumple"/>
    <s v="Cumple"/>
    <s v="No"/>
    <s v="S/N"/>
    <s v="S/N"/>
    <s v="No Aplica"/>
    <s v="No Aplica"/>
    <s v="No Aplica"/>
    <s v="Cumple"/>
    <s v="Cumple"/>
    <s v="Sin moradores , no se toman muchas fotografias por precaucion"/>
    <x v="2"/>
    <x v="0"/>
    <x v="3"/>
    <x v="0"/>
    <n v="0.5"/>
    <n v="0.5"/>
    <n v="0.5"/>
    <n v="0.5"/>
    <n v="0.5"/>
    <n v="0.5"/>
    <n v="0.25"/>
    <n v="0.25"/>
    <n v="0.5"/>
    <n v="0.5"/>
    <n v="0.5"/>
    <n v="1"/>
    <x v="0"/>
  </r>
  <r>
    <s v="1758723"/>
    <s v="207612042022154620"/>
    <s v="DF20227315342"/>
    <x v="60"/>
    <x v="78"/>
    <s v="Cristobal toro"/>
    <s v="Eleuterio ramirez"/>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58711"/>
    <s v="207512042022152522"/>
    <s v="DF20227309265"/>
    <x v="60"/>
    <x v="67"/>
    <s v="AARON HUENCHUMIL"/>
    <s v="Manuel Ballesteros #9194"/>
    <s v="La Cisterna"/>
    <x v="0"/>
    <s v="Cumple"/>
    <s v="Cumple"/>
    <s v="No Aplica"/>
    <s v="No Aplica"/>
    <s v="No Aplica"/>
    <s v="No Aplica"/>
    <s v="No"/>
    <s v="S/N"/>
    <s v="S/N"/>
    <s v="No Aplica"/>
    <s v="No Aplica"/>
    <s v="No Aplica"/>
    <s v="Cumple"/>
    <s v="No Cumple"/>
    <s v="1- Poste se encuentra en la misma condicion (chocado) 2- Directa relacion con N°DF20227303063"/>
    <x v="2"/>
    <x v="0"/>
    <x v="3"/>
    <x v="0"/>
    <n v="0.5"/>
    <n v="0.5"/>
    <n v="0.5"/>
    <n v="0.5"/>
    <n v="0.5"/>
    <n v="0.5"/>
    <n v="0.25"/>
    <n v="0.25"/>
    <n v="0.5"/>
    <n v="0.5"/>
    <n v="0"/>
    <n v="0.9"/>
    <x v="0"/>
  </r>
  <r>
    <s v="1758708"/>
    <s v="207612042022152347"/>
    <s v="DF20227315317"/>
    <x v="60"/>
    <x v="78"/>
    <s v="Cristobal toro"/>
    <s v="La vendimia 8949"/>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58706"/>
    <s v="207512042022152057"/>
    <s v="DF20227303545"/>
    <x v="60"/>
    <x v="63"/>
    <s v="AARON HUENCHUMIL"/>
    <s v="Manuel Ballesteros #9185"/>
    <s v="La Cisterna"/>
    <x v="0"/>
    <s v="Cumple"/>
    <s v="Cumple"/>
    <s v="No Aplica"/>
    <s v="No Aplica"/>
    <s v="No Aplica"/>
    <s v="No Aplica"/>
    <s v="No"/>
    <s v="S/N"/>
    <s v="S/N"/>
    <s v="No Aplica"/>
    <s v="No Aplica"/>
    <s v="No Aplica"/>
    <s v="Cumple"/>
    <s v="Cumple"/>
    <s v="1- Poste se encuentra en misma condicion (chocado) 2- Directa relacion con N°DF20227303063"/>
    <x v="2"/>
    <x v="0"/>
    <x v="3"/>
    <x v="0"/>
    <n v="0.5"/>
    <n v="0.5"/>
    <n v="0.5"/>
    <n v="0.5"/>
    <n v="0.5"/>
    <n v="0.5"/>
    <n v="0.25"/>
    <n v="0.25"/>
    <n v="0.5"/>
    <n v="0.5"/>
    <n v="0.5"/>
    <n v="1"/>
    <x v="0"/>
  </r>
  <r>
    <s v="1758668"/>
    <s v="207512042022151239"/>
    <s v="DF20227303063"/>
    <x v="60"/>
    <x v="64"/>
    <s v="AARON HUENCHUMIL"/>
    <s v="Manuel Ballesteros #9168"/>
    <s v="La Cisterna"/>
    <x v="0"/>
    <s v="Cumple"/>
    <s v="Cumple"/>
    <s v="No Aplica"/>
    <s v="No Aplica"/>
    <s v="No Aplica"/>
    <s v="No Aplica"/>
    <s v="No"/>
    <s v="S/N"/>
    <s v="S/N"/>
    <s v="No Aplica"/>
    <s v="No Aplica"/>
    <s v="No Aplica"/>
    <s v="Cumple"/>
    <s v="Cumple"/>
    <s v="1- Suministro electrico se encuentra sin problemas en el sector, pero poste sigue en el mismo estado. Se requiere el cambio de este, ya que fue desplazado de su base al ser chocado"/>
    <x v="2"/>
    <x v="0"/>
    <x v="3"/>
    <x v="0"/>
    <n v="0.5"/>
    <n v="0.5"/>
    <n v="0.5"/>
    <n v="0.5"/>
    <n v="0.5"/>
    <n v="0.5"/>
    <n v="0.25"/>
    <n v="0.25"/>
    <n v="0.5"/>
    <n v="0.5"/>
    <n v="0.5"/>
    <n v="1"/>
    <x v="0"/>
  </r>
  <r>
    <s v="1758485"/>
    <s v="207512042022145943"/>
    <s v="DF20227302357"/>
    <x v="60"/>
    <x v="65"/>
    <s v="AARON HUENCHUMIL"/>
    <s v="Ossa #0567"/>
    <s v="La Cisterna"/>
    <x v="0"/>
    <s v="Cumple"/>
    <s v="Cumple"/>
    <s v="No Aplica"/>
    <s v="No Aplica"/>
    <s v="Cumple"/>
    <s v="Cumple"/>
    <s v="No"/>
    <s v="S/N"/>
    <s v="S/N"/>
    <s v="No Aplica"/>
    <s v="No Aplica"/>
    <s v="No Aplica"/>
    <s v="Cumple"/>
    <s v="Cumple"/>
    <s v="1- Cliente no se encuentra en domicilio 2- Suministro electrico normalizado en eñ sector"/>
    <x v="2"/>
    <x v="0"/>
    <x v="3"/>
    <x v="0"/>
    <n v="0.5"/>
    <n v="0.5"/>
    <n v="0.5"/>
    <n v="0.5"/>
    <n v="0.5"/>
    <n v="0.5"/>
    <n v="0.25"/>
    <n v="0.25"/>
    <n v="0.5"/>
    <n v="0.5"/>
    <n v="0.5"/>
    <n v="1"/>
    <x v="0"/>
  </r>
  <r>
    <s v="1758475"/>
    <s v="207512042022144355"/>
    <s v="DF20227304800"/>
    <x v="60"/>
    <x v="60"/>
    <s v="AARON HUENCHUMIL"/>
    <s v="Goycolea #0537"/>
    <s v="La Cisterna"/>
    <x v="0"/>
    <s v="Cumple"/>
    <s v="Cumple"/>
    <s v="No Aplica"/>
    <s v="No Aplica"/>
    <s v="Cumple"/>
    <s v="Cumple"/>
    <s v="No"/>
    <s v="S/N"/>
    <s v="S/N"/>
    <s v="No Aplica"/>
    <s v="No Aplica"/>
    <s v="No Aplica"/>
    <s v="Cumple"/>
    <s v="Cumple"/>
    <s v="1- Cliente no se encuentra en domicilio 2- Directa relacion con N°DF20227303304"/>
    <x v="2"/>
    <x v="0"/>
    <x v="3"/>
    <x v="0"/>
    <n v="0.5"/>
    <n v="0.5"/>
    <n v="0.5"/>
    <n v="0.5"/>
    <n v="0.5"/>
    <n v="0.5"/>
    <n v="0.25"/>
    <n v="0.25"/>
    <n v="0.5"/>
    <n v="0.5"/>
    <n v="0.5"/>
    <n v="1"/>
    <x v="0"/>
  </r>
  <r>
    <s v="1758474"/>
    <s v="207612042022144337"/>
    <s v="DF20227317049"/>
    <x v="60"/>
    <x v="81"/>
    <s v="Cristobal toro"/>
    <s v="Trinidad ramirez 01085"/>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58469"/>
    <s v="207512042022143138"/>
    <s v="DF20227303405"/>
    <x v="60"/>
    <x v="63"/>
    <s v="AARON HUENCHUMIL"/>
    <s v="Salas #9029"/>
    <s v="La Cisterna"/>
    <x v="0"/>
    <s v="Cumple"/>
    <s v="Cumple"/>
    <s v="No Aplica"/>
    <s v="No Aplica"/>
    <s v="Cumple"/>
    <s v="Cumple"/>
    <s v="No"/>
    <s v="S/N"/>
    <s v="S/N"/>
    <s v="No Aplica"/>
    <s v="No Aplica"/>
    <s v="No Aplica"/>
    <s v="Cumple"/>
    <s v="Cumple"/>
    <s v="1- Cliente no se encuentra en domicilio 2- Acometida bien templada"/>
    <x v="2"/>
    <x v="0"/>
    <x v="3"/>
    <x v="0"/>
    <n v="0.5"/>
    <n v="0.5"/>
    <n v="0.5"/>
    <n v="0.5"/>
    <n v="0.5"/>
    <n v="0.5"/>
    <n v="0.25"/>
    <n v="0.25"/>
    <n v="0.5"/>
    <n v="0.5"/>
    <n v="0.5"/>
    <n v="1"/>
    <x v="0"/>
  </r>
  <r>
    <s v="1758460"/>
    <s v="207612042022142102"/>
    <s v="DF20227316708"/>
    <x v="60"/>
    <x v="82"/>
    <s v="Cristobal toro"/>
    <s v="Trinidad ramirez 848"/>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58458"/>
    <s v="207512042022141822"/>
    <s v="DF20227302710"/>
    <x v="60"/>
    <x v="64"/>
    <s v="AARON HUENCHUMIL"/>
    <s v="Goycolea #086 bloque A dpto 402"/>
    <s v="La Cisterna"/>
    <x v="0"/>
    <s v="Cumple"/>
    <s v="Cumple"/>
    <s v="No Aplica"/>
    <s v="No Aplica"/>
    <s v="Cumple"/>
    <s v="Cumple"/>
    <s v="No"/>
    <s v="S/N"/>
    <s v="S/N"/>
    <s v="No Aplica"/>
    <s v="No Aplica"/>
    <s v="No Aplica"/>
    <s v="Cumple"/>
    <s v="Cumple"/>
    <s v="1- Cliente no se encuentra en domicilio, pero conserje permite acceso a medidor  2- Direccion dpto correcto #102"/>
    <x v="2"/>
    <x v="0"/>
    <x v="3"/>
    <x v="0"/>
    <n v="0.5"/>
    <n v="0.5"/>
    <n v="0.5"/>
    <n v="0.5"/>
    <n v="0.5"/>
    <n v="0.5"/>
    <n v="0.25"/>
    <n v="0.25"/>
    <n v="0.5"/>
    <n v="0.5"/>
    <n v="0.5"/>
    <n v="1"/>
    <x v="0"/>
  </r>
  <r>
    <s v="1758450"/>
    <s v="207612042022141017"/>
    <s v="DF20227317056"/>
    <x v="60"/>
    <x v="81"/>
    <s v="Cristobal toro"/>
    <s v="Trinidad ramirez 499"/>
    <s v="La Cisterna"/>
    <x v="0"/>
    <s v="Cumple"/>
    <s v="Cumple"/>
    <s v="No Cumple"/>
    <s v="No Cumple"/>
    <s v="Cumple"/>
    <s v="Cumple"/>
    <s v="No"/>
    <s v="S/N"/>
    <s v="S/N"/>
    <s v="No Aplica"/>
    <s v="No Aplica"/>
    <s v="No Aplica"/>
    <s v="Cumple"/>
    <s v="Cumple"/>
    <s v="Sin  moradores , sin mayor observacion"/>
    <x v="2"/>
    <x v="0"/>
    <x v="3"/>
    <x v="0"/>
    <n v="0.5"/>
    <n v="0.5"/>
    <n v="0"/>
    <n v="0"/>
    <n v="0.5"/>
    <n v="0.5"/>
    <n v="0.25"/>
    <n v="0.25"/>
    <n v="0.5"/>
    <n v="0.5"/>
    <n v="0.5"/>
    <n v="0.7"/>
    <x v="0"/>
  </r>
  <r>
    <s v="1758443"/>
    <s v="207612042022135655"/>
    <s v="DF20227317660"/>
    <x v="60"/>
    <x v="83"/>
    <s v="Cristobal toro"/>
    <s v="Trinidad ramires 133"/>
    <s v="La Cisterna"/>
    <x v="0"/>
    <s v="Cumple"/>
    <s v="Cumple"/>
    <s v="No Aplica"/>
    <s v="No Aplica"/>
    <s v="Cumple"/>
    <s v="Cumple"/>
    <s v="No"/>
    <s v="S/N"/>
    <s v="S/N"/>
    <s v="No Aplica"/>
    <s v="No Aplica"/>
    <s v="No Aplica"/>
    <s v="No Cumple"/>
    <s v="No Cumple"/>
    <s v="Sin moradores , faltan mas fotografias mas detalladas , falta data"/>
    <x v="2"/>
    <x v="0"/>
    <x v="3"/>
    <x v="0"/>
    <n v="0.5"/>
    <n v="0.5"/>
    <n v="0.5"/>
    <n v="0.5"/>
    <n v="0.5"/>
    <n v="0.5"/>
    <n v="0.25"/>
    <n v="0.25"/>
    <n v="0.5"/>
    <n v="0"/>
    <n v="0"/>
    <n v="0.8"/>
    <x v="0"/>
  </r>
  <r>
    <s v="1758423"/>
    <s v="207512042022131734"/>
    <s v="DF20227310170"/>
    <x v="60"/>
    <x v="74"/>
    <s v="AARON HUENCHUMIL"/>
    <s v="Aida #8982"/>
    <s v="La Cisterna"/>
    <x v="0"/>
    <s v="Cumple"/>
    <s v="Cumple"/>
    <s v="No Aplica"/>
    <s v="No Aplica"/>
    <s v="Cumple"/>
    <s v="Cumple"/>
    <s v="Si"/>
    <s v="Monica Zamorano"/>
    <s v="S/N"/>
    <s v="Cumple"/>
    <s v="Cumple"/>
    <s v="Cumple"/>
    <s v="Cumple"/>
    <s v="Cumple"/>
    <s v="1- Cliente ya tiene instalado poste particular definitivo y tecnicos templan acometida  2- Cliente con sumunistro electrico normalizado"/>
    <x v="2"/>
    <x v="0"/>
    <x v="3"/>
    <x v="0"/>
    <n v="0.5"/>
    <n v="0.5"/>
    <n v="0.5"/>
    <n v="0.5"/>
    <n v="0.5"/>
    <n v="0.5"/>
    <n v="0.25"/>
    <n v="0.25"/>
    <n v="0.5"/>
    <n v="0.5"/>
    <n v="0.5"/>
    <n v="1"/>
    <x v="0"/>
  </r>
  <r>
    <s v="1758420"/>
    <s v="207512042022131220"/>
    <s v="DF20227303801"/>
    <x v="60"/>
    <x v="46"/>
    <s v="AARON HUENCHUMIL"/>
    <s v="Aida #8982"/>
    <s v="La Cisterna"/>
    <x v="0"/>
    <s v="Cumple"/>
    <s v="Cumple"/>
    <s v="No Aplica"/>
    <s v="No Aplica"/>
    <s v="Cumple"/>
    <s v="Cumple"/>
    <s v="Si"/>
    <s v="Monica Zamorano"/>
    <s v="S/N"/>
    <s v="Cumple"/>
    <s v="Cumple"/>
    <s v="Cumple"/>
    <s v="Cumple"/>
    <s v="Cumple"/>
    <s v="1- Se realiza retiro de cables de telecomunicaciones colgando en calle  2- Directa relacion con N°DF20227303274"/>
    <x v="2"/>
    <x v="0"/>
    <x v="3"/>
    <x v="0"/>
    <n v="0.5"/>
    <n v="0.5"/>
    <n v="0.5"/>
    <n v="0.5"/>
    <n v="0.5"/>
    <n v="0.5"/>
    <n v="0.25"/>
    <n v="0.25"/>
    <n v="0.5"/>
    <n v="0.5"/>
    <n v="0.5"/>
    <n v="1"/>
    <x v="0"/>
  </r>
  <r>
    <s v="1758416"/>
    <s v="207512042022125833"/>
    <s v="DF20227303274"/>
    <x v="60"/>
    <x v="63"/>
    <s v="AARON HUENCHUMIL"/>
    <s v="Aida #8982"/>
    <s v="La Cisterna"/>
    <x v="0"/>
    <s v="Cumple"/>
    <s v="Cumple"/>
    <s v="No Aplica"/>
    <s v="No Aplica"/>
    <s v="Cumple"/>
    <s v="Cumple"/>
    <s v="Si"/>
    <s v="Monica Zamorano"/>
    <s v="988355893"/>
    <s v="Cumple"/>
    <s v="Cumple"/>
    <s v="Cumple"/>
    <s v="Cumple"/>
    <s v="Cumple"/>
    <s v="1- Cliente se encuentra con suministro electrico normalizado provisoriamiente por falta de poste particular doblado por camion 2- Caja DAE sin tapa"/>
    <x v="2"/>
    <x v="0"/>
    <x v="3"/>
    <x v="0"/>
    <n v="0.5"/>
    <n v="0.5"/>
    <n v="0.5"/>
    <n v="0.5"/>
    <n v="0.5"/>
    <n v="0.5"/>
    <n v="0.25"/>
    <n v="0.25"/>
    <n v="0.5"/>
    <n v="0.5"/>
    <n v="0.5"/>
    <n v="1"/>
    <x v="0"/>
  </r>
  <r>
    <s v="1760853"/>
    <s v="207613042022164552"/>
    <s v="DF20227314159"/>
    <x v="61"/>
    <x v="76"/>
    <s v="Cristobal toro"/>
    <s v="Sergio ceppi 640"/>
    <s v="La Cisterna"/>
    <x v="0"/>
    <s v="Cumple"/>
    <s v="Cumple"/>
    <s v="Cumple"/>
    <s v="Cumple"/>
    <s v="Cumple"/>
    <s v="Cumple"/>
    <s v="No"/>
    <s v="S/N"/>
    <s v="S/N"/>
    <s v="No Aplica"/>
    <s v="No Aplica"/>
    <s v="No Aplica"/>
    <s v="Cumple"/>
    <s v="Cumple"/>
    <s v="Sin moradores , sin mayor observacion"/>
    <x v="2"/>
    <x v="0"/>
    <x v="3"/>
    <x v="0"/>
    <n v="0.5"/>
    <n v="0.5"/>
    <n v="0.5"/>
    <n v="0.5"/>
    <n v="0.5"/>
    <n v="0.5"/>
    <n v="0.25"/>
    <n v="0.25"/>
    <n v="0.5"/>
    <n v="0.5"/>
    <n v="0.5"/>
    <n v="1"/>
    <x v="0"/>
  </r>
  <r>
    <s v="1760846"/>
    <s v="207613042022160918"/>
    <s v="DF20227314004"/>
    <x v="61"/>
    <x v="76"/>
    <s v="Cristobal toro"/>
    <s v="Goycolea 01065"/>
    <s v="La Cisterna"/>
    <x v="0"/>
    <s v="Cumple"/>
    <s v="Cumple"/>
    <s v="Cumple"/>
    <s v="Cumple"/>
    <s v="Cumple"/>
    <s v="Cumple"/>
    <s v="No"/>
    <s v="S/N"/>
    <s v="S/N"/>
    <s v="No Aplica"/>
    <s v="No Aplica"/>
    <s v="No Aplica"/>
    <s v="Cumple"/>
    <s v="Cumple"/>
    <s v="Problema externo , sin moradores"/>
    <x v="2"/>
    <x v="0"/>
    <x v="3"/>
    <x v="0"/>
    <n v="0.5"/>
    <n v="0.5"/>
    <n v="0.5"/>
    <n v="0.5"/>
    <n v="0.5"/>
    <n v="0.5"/>
    <n v="0.25"/>
    <n v="0.25"/>
    <n v="0.5"/>
    <n v="0.5"/>
    <n v="0.5"/>
    <n v="1"/>
    <x v="0"/>
  </r>
  <r>
    <s v="1760836"/>
    <s v="207613042022152603"/>
    <s v="DF20227316689"/>
    <x v="61"/>
    <x v="82"/>
    <s v="Cristobal toro"/>
    <s v="Industria 8474"/>
    <s v="La Cisterna"/>
    <x v="0"/>
    <s v="Cumple"/>
    <s v="Cumple"/>
    <s v="No Aplica"/>
    <s v="No Aplica"/>
    <s v="Cumple"/>
    <s v="Cumple"/>
    <s v="No"/>
    <s v="S/N"/>
    <s v="S/N"/>
    <s v="No Aplica"/>
    <s v="No Aplica"/>
    <s v="No Aplica"/>
    <s v="No Cumple"/>
    <s v="No Cumple"/>
    <s v="Problema externo , sin moradores"/>
    <x v="2"/>
    <x v="0"/>
    <x v="3"/>
    <x v="0"/>
    <n v="0.5"/>
    <n v="0.5"/>
    <n v="0.5"/>
    <n v="0.5"/>
    <n v="0.5"/>
    <n v="0.5"/>
    <n v="0.25"/>
    <n v="0.25"/>
    <n v="0.5"/>
    <n v="0"/>
    <n v="0"/>
    <n v="0.8"/>
    <x v="0"/>
  </r>
  <r>
    <s v="1760823"/>
    <s v="207613042022144842"/>
    <s v="DF20227315103"/>
    <x v="61"/>
    <x v="78"/>
    <s v="Cristobal toro"/>
    <s v="Quito 8576"/>
    <s v="La Cisterna"/>
    <x v="0"/>
    <s v="Cumple"/>
    <s v="Cumple"/>
    <s v="No Aplica"/>
    <s v="No Aplica"/>
    <s v="Cumple"/>
    <s v="Cumple"/>
    <s v="Si"/>
    <s v="Jaime venegas"/>
    <s v="S/N"/>
    <s v="No Cumple"/>
    <s v="No Cumple"/>
    <s v="Cumple Parcialmente"/>
    <s v="Cumple Parcialmente"/>
    <s v="Cumple Parcialmente"/>
    <s v="Cliente indica que personal le hablaron desde fuera y al rato llego suministro , cliente no tiene fono"/>
    <x v="2"/>
    <x v="0"/>
    <x v="3"/>
    <x v="0"/>
    <n v="0.5"/>
    <n v="0.5"/>
    <n v="0.5"/>
    <n v="0.5"/>
    <n v="0.5"/>
    <n v="0.5"/>
    <n v="0"/>
    <n v="0"/>
    <n v="0.17499999999999999"/>
    <n v="0.17499999999999999"/>
    <n v="0.17499999999999999"/>
    <n v="0.74624999999999997"/>
    <x v="0"/>
  </r>
  <r>
    <s v="1760815"/>
    <s v="207613042022143223"/>
    <s v="DF20227315114"/>
    <x v="61"/>
    <x v="78"/>
    <s v="Cristobal toro"/>
    <s v="Paz 8539"/>
    <s v="La Cisterna"/>
    <x v="0"/>
    <s v="Cumple"/>
    <s v="Cumple"/>
    <s v="No Aplica"/>
    <s v="No Aplica"/>
    <s v="Cumple"/>
    <s v="Cumple"/>
    <s v="No"/>
    <s v="S/N"/>
    <s v="S/N"/>
    <s v="No Aplica"/>
    <s v="No Aplica"/>
    <s v="No Aplica"/>
    <s v="Cumple"/>
    <s v="Cumple Parcialmente"/>
    <s v="Sin moradores , sin mayor observacion"/>
    <x v="2"/>
    <x v="0"/>
    <x v="3"/>
    <x v="0"/>
    <n v="0.5"/>
    <n v="0.5"/>
    <n v="0.5"/>
    <n v="0.5"/>
    <n v="0.5"/>
    <n v="0.5"/>
    <n v="0.25"/>
    <n v="0.25"/>
    <n v="0.5"/>
    <n v="0.5"/>
    <n v="0.17499999999999999"/>
    <n v="0.93500000000000005"/>
    <x v="0"/>
  </r>
  <r>
    <s v="1760804"/>
    <s v="207613042022142404"/>
    <s v="DF20227317625"/>
    <x v="61"/>
    <x v="83"/>
    <s v="Cristobal toro"/>
    <s v="Paz 8411"/>
    <s v="La Cisterna"/>
    <x v="0"/>
    <s v="Cumple"/>
    <s v="Cumple"/>
    <s v="No Aplica"/>
    <s v="No Aplica"/>
    <s v="Cumple"/>
    <s v="Cumple"/>
    <s v="No"/>
    <s v="S/N"/>
    <s v="S/N"/>
    <s v="No Aplica"/>
    <s v="No Aplica"/>
    <s v="No Aplica"/>
    <s v="Cumple"/>
    <s v="Cumple Parcialmente"/>
    <s v="Sin moradores , sin mayor observacion"/>
    <x v="2"/>
    <x v="0"/>
    <x v="3"/>
    <x v="0"/>
    <n v="0.5"/>
    <n v="0.5"/>
    <n v="0.5"/>
    <n v="0.5"/>
    <n v="0.5"/>
    <n v="0.5"/>
    <n v="0.25"/>
    <n v="0.25"/>
    <n v="0.5"/>
    <n v="0.5"/>
    <n v="0.17499999999999999"/>
    <n v="0.93500000000000005"/>
    <x v="0"/>
  </r>
  <r>
    <s v="1760780"/>
    <s v="207613042022140019"/>
    <s v="DF20227316413"/>
    <x v="61"/>
    <x v="80"/>
    <s v="Cristobal toro"/>
    <s v="San jorge 7691"/>
    <s v="La Cisterna"/>
    <x v="0"/>
    <s v="Cumple"/>
    <s v="Cumple"/>
    <s v="No Aplica"/>
    <s v="No Aplica"/>
    <s v="Cumple"/>
    <s v="Cumple"/>
    <s v="Si"/>
    <s v="Ricardo barahona"/>
    <s v="989649039"/>
    <s v="Cumple"/>
    <s v="Cumple"/>
    <s v="Cumple"/>
    <s v="Cumple"/>
    <s v="Cumple"/>
    <s v="Se verifica , sin mayor observacion"/>
    <x v="2"/>
    <x v="0"/>
    <x v="3"/>
    <x v="0"/>
    <n v="0.5"/>
    <n v="0.5"/>
    <n v="0.5"/>
    <n v="0.5"/>
    <n v="0.5"/>
    <n v="0.5"/>
    <n v="0.25"/>
    <n v="0.25"/>
    <n v="0.5"/>
    <n v="0.5"/>
    <n v="0.5"/>
    <n v="1"/>
    <x v="0"/>
  </r>
  <r>
    <s v="1760748"/>
    <s v="207513042022135146"/>
    <s v="DF20227306864"/>
    <x v="61"/>
    <x v="68"/>
    <s v="AARON HUENCHUMIL"/>
    <s v="Paulina #6419"/>
    <s v="La Cisterna"/>
    <x v="0"/>
    <s v="Cumple"/>
    <s v="Cumple"/>
    <s v="No Aplica"/>
    <s v="No Aplica"/>
    <s v="Cumple"/>
    <s v="Cumple"/>
    <s v="Si"/>
    <s v="S/N"/>
    <s v="S/N"/>
    <s v="Cumple"/>
    <s v="Cumple"/>
    <s v="Cumple"/>
    <s v="Cumple Mayormente"/>
    <s v="No Cumple"/>
    <s v="1- Cliente confirma que suministro electrico ya esta normalizado"/>
    <x v="2"/>
    <x v="0"/>
    <x v="3"/>
    <x v="0"/>
    <n v="0.5"/>
    <n v="0.5"/>
    <n v="0.5"/>
    <n v="0.5"/>
    <n v="0.5"/>
    <n v="0.5"/>
    <n v="0.25"/>
    <n v="0.25"/>
    <n v="0.5"/>
    <n v="0.32500000000000001"/>
    <n v="0"/>
    <n v="0.86499999999999999"/>
    <x v="0"/>
  </r>
  <r>
    <s v="1760597"/>
    <s v="207513042022133634"/>
    <s v="DF20227309250"/>
    <x v="61"/>
    <x v="67"/>
    <s v="AARON HUENCHUMIL"/>
    <s v="Briones Luco #355"/>
    <s v="La Cisterna"/>
    <x v="0"/>
    <s v="Cumple"/>
    <s v="Cumple"/>
    <s v="No Aplica"/>
    <s v="No Aplica"/>
    <s v="Cumple"/>
    <s v="Cumple"/>
    <s v="Si"/>
    <s v="S/N"/>
    <s v="S/N"/>
    <s v="Cumple"/>
    <s v="Cumple"/>
    <s v="Cumple"/>
    <s v="Cumple"/>
    <s v="Cumple"/>
    <s v="1- Portero de obra (edificio) confirma la normalidad del suministro electrico"/>
    <x v="2"/>
    <x v="0"/>
    <x v="3"/>
    <x v="0"/>
    <n v="0.5"/>
    <n v="0.5"/>
    <n v="0.5"/>
    <n v="0.5"/>
    <n v="0.5"/>
    <n v="0.5"/>
    <n v="0.25"/>
    <n v="0.25"/>
    <n v="0.5"/>
    <n v="0.5"/>
    <n v="0.5"/>
    <n v="1"/>
    <x v="0"/>
  </r>
  <r>
    <s v="1760592"/>
    <s v="207613042022133551"/>
    <s v="DF20227315044"/>
    <x v="61"/>
    <x v="78"/>
    <s v="Cristobal toro"/>
    <s v="Blas vial 8273"/>
    <s v="La Cisterna"/>
    <x v="0"/>
    <s v="Cumple"/>
    <s v="Cumple"/>
    <s v="No Aplica"/>
    <s v="No Aplica"/>
    <s v="Cumple"/>
    <s v="Cumple"/>
    <s v="No"/>
    <s v="S/N"/>
    <s v="S/N"/>
    <s v="No Aplica"/>
    <s v="No Aplica"/>
    <s v="No Aplica"/>
    <s v="No Cumple"/>
    <s v="No Aplica "/>
    <s v="Sin moradores ."/>
    <x v="2"/>
    <x v="0"/>
    <x v="3"/>
    <x v="0"/>
    <n v="0.5"/>
    <n v="0.5"/>
    <n v="0.5"/>
    <n v="0.5"/>
    <n v="0.5"/>
    <n v="0.5"/>
    <n v="0.25"/>
    <n v="0.25"/>
    <n v="0.5"/>
    <n v="0"/>
    <n v="0"/>
    <n v="0.8"/>
    <x v="0"/>
  </r>
  <r>
    <s v="1760590"/>
    <s v="207513042022132518"/>
    <s v="DF20227303047"/>
    <x v="61"/>
    <x v="64"/>
    <s v="AARON HUENCHUMIL"/>
    <s v="Briones Luco #0139"/>
    <s v="La Cisterna"/>
    <x v="0"/>
    <s v="Cumple"/>
    <s v="Cumple"/>
    <s v="No Aplica"/>
    <s v="No Aplica"/>
    <s v="Cumple"/>
    <s v="Cumple"/>
    <s v="No"/>
    <s v="S/N"/>
    <s v="S/N"/>
    <s v="No Aplica"/>
    <s v="No Aplica"/>
    <s v="No Aplica"/>
    <s v="Cumple"/>
    <s v="Cumple"/>
    <s v="1- Cliente no se encuentra en domicilio, conserje confirma suministro electrico funcionando sin intermitencias"/>
    <x v="2"/>
    <x v="0"/>
    <x v="3"/>
    <x v="0"/>
    <n v="0.5"/>
    <n v="0.5"/>
    <n v="0.5"/>
    <n v="0.5"/>
    <n v="0.5"/>
    <n v="0.5"/>
    <n v="0.25"/>
    <n v="0.25"/>
    <n v="0.5"/>
    <n v="0.5"/>
    <n v="0.5"/>
    <n v="1"/>
    <x v="0"/>
  </r>
  <r>
    <s v="1760587"/>
    <s v="207613042022132002"/>
    <s v="DF20227316600"/>
    <x v="61"/>
    <x v="80"/>
    <s v="Cristobal toro"/>
    <s v="Ignacio echeverria 7936"/>
    <s v="La Cisterna"/>
    <x v="0"/>
    <s v="Cumple"/>
    <s v="Cumple"/>
    <s v="No Aplica"/>
    <s v="No Aplica"/>
    <s v="Cumple"/>
    <s v="Cumple"/>
    <s v="Si"/>
    <s v="Miriam verdugo"/>
    <s v="994855357"/>
    <s v="Cumple"/>
    <s v="Cumple"/>
    <s v="Cumple"/>
    <s v="No Cumple"/>
    <s v="No Cumple"/>
    <s v="Se verifica , faltan fotografias detalladas"/>
    <x v="2"/>
    <x v="0"/>
    <x v="3"/>
    <x v="0"/>
    <n v="0.5"/>
    <n v="0.5"/>
    <n v="0.5"/>
    <n v="0.5"/>
    <n v="0.5"/>
    <n v="0.5"/>
    <n v="0.25"/>
    <n v="0.25"/>
    <n v="0.5"/>
    <n v="0"/>
    <n v="0"/>
    <n v="0.8"/>
    <x v="0"/>
  </r>
  <r>
    <s v="1760577"/>
    <s v="207513042022130332"/>
    <s v="DF20227303986"/>
    <x v="61"/>
    <x v="46"/>
    <s v="AARON HUENCHUMIL"/>
    <s v="Eulogio Altamirano #8380"/>
    <s v="La Cisterna"/>
    <x v="0"/>
    <s v="Cumple"/>
    <s v="Cumple"/>
    <s v="No Aplica"/>
    <s v="No Aplica"/>
    <s v="Cumple"/>
    <s v="Cumple"/>
    <s v="No"/>
    <s v="S/N"/>
    <s v="S/N"/>
    <s v="No Aplica"/>
    <s v="No Aplica"/>
    <s v="No Aplica"/>
    <s v="Cumple"/>
    <s v="Cumple"/>
    <s v="1- Falla ya fue regularizada en la alimentacion para el alumbrado publico"/>
    <x v="2"/>
    <x v="0"/>
    <x v="3"/>
    <x v="0"/>
    <n v="0.5"/>
    <n v="0.5"/>
    <n v="0.5"/>
    <n v="0.5"/>
    <n v="0.5"/>
    <n v="0.5"/>
    <n v="0.25"/>
    <n v="0.25"/>
    <n v="0.5"/>
    <n v="0.5"/>
    <n v="0.5"/>
    <n v="1"/>
    <x v="0"/>
  </r>
  <r>
    <s v="1760571"/>
    <s v="207613042022125904"/>
    <s v="DF20227316532"/>
    <x v="61"/>
    <x v="80"/>
    <s v="Cristobal toro"/>
    <s v="Maria isabel 8413"/>
    <s v="La Cisterna"/>
    <x v="0"/>
    <s v="Cumple"/>
    <s v="Cumple"/>
    <s v="No Aplica"/>
    <s v="No Aplica"/>
    <s v="Cumple"/>
    <s v="Cumple"/>
    <s v="No"/>
    <s v="S/N"/>
    <s v="S/N"/>
    <s v="No Aplica"/>
    <s v="No Aplica"/>
    <s v="No Aplica"/>
    <s v="No Cumple"/>
    <s v="No Cumple"/>
    <s v="Sin moradores , no figuran fotografias de domicilio y menos la data"/>
    <x v="2"/>
    <x v="0"/>
    <x v="3"/>
    <x v="0"/>
    <n v="0.5"/>
    <n v="0.5"/>
    <n v="0.5"/>
    <n v="0.5"/>
    <n v="0.5"/>
    <n v="0.5"/>
    <n v="0.25"/>
    <n v="0.25"/>
    <n v="0.5"/>
    <n v="0"/>
    <n v="0"/>
    <n v="0.8"/>
    <x v="0"/>
  </r>
  <r>
    <s v="1760564"/>
    <s v="207613042022124823"/>
    <s v="DF20227315708"/>
    <x v="61"/>
    <x v="78"/>
    <s v="Cristobal toro"/>
    <s v="Maria vial 8236"/>
    <s v="La Cisterna"/>
    <x v="0"/>
    <s v="Cumple"/>
    <s v="Cumple"/>
    <s v="Cumple"/>
    <s v="Cumple"/>
    <s v="Cumple"/>
    <s v="Cumple"/>
    <s v="No"/>
    <s v="S/N"/>
    <s v="S/N"/>
    <s v="No Aplica"/>
    <s v="No Aplica"/>
    <s v="No Aplica"/>
    <s v="Cumple"/>
    <s v="Cumple"/>
    <s v="Sin moradores , problema externo"/>
    <x v="2"/>
    <x v="0"/>
    <x v="3"/>
    <x v="0"/>
    <n v="0.5"/>
    <n v="0.5"/>
    <n v="0.5"/>
    <n v="0.5"/>
    <n v="0.5"/>
    <n v="0.5"/>
    <n v="0.25"/>
    <n v="0.25"/>
    <n v="0.5"/>
    <n v="0.5"/>
    <n v="0.5"/>
    <n v="1"/>
    <x v="0"/>
  </r>
  <r>
    <s v="1760562"/>
    <s v="207513042022124644"/>
    <s v="DF20227308156"/>
    <x v="61"/>
    <x v="47"/>
    <s v="AARON HUENCHUMIL"/>
    <s v="Iquique #7543 A"/>
    <s v="La Cisterna"/>
    <x v="0"/>
    <s v="Cumple"/>
    <s v="Cumple"/>
    <s v="No Cumple"/>
    <s v="No Cumple"/>
    <s v="Cumple"/>
    <s v="Cumple"/>
    <s v="No"/>
    <s v="S/N"/>
    <s v="S/N"/>
    <s v="No Aplica"/>
    <s v="No Aplica"/>
    <s v="No Aplica"/>
    <s v="Cumple Parcialmente"/>
    <s v="No Cumple"/>
    <s v="1- Cliente no se encuentra en domicilio"/>
    <x v="2"/>
    <x v="0"/>
    <x v="3"/>
    <x v="0"/>
    <n v="0.5"/>
    <n v="0.5"/>
    <n v="0"/>
    <n v="0"/>
    <n v="0.5"/>
    <n v="0.5"/>
    <n v="0.25"/>
    <n v="0.25"/>
    <n v="0.5"/>
    <n v="0.17499999999999999"/>
    <n v="0"/>
    <n v="0.53500000000000003"/>
    <x v="0"/>
  </r>
  <r>
    <s v="1760547"/>
    <s v="207513042022123001"/>
    <s v="DF20227303246"/>
    <x v="61"/>
    <x v="63"/>
    <s v="AARON HUENCHUMIL"/>
    <s v="Iquique #6932"/>
    <s v="La Cisterna"/>
    <x v="0"/>
    <s v="Cumple"/>
    <s v="Cumple"/>
    <s v="No Aplica"/>
    <s v="No Aplica"/>
    <s v="Cumple"/>
    <s v="Cumple"/>
    <s v="Si"/>
    <s v="S/N"/>
    <s v="S/N"/>
    <s v="No Aplica"/>
    <s v="No Aplica"/>
    <s v="Cumple"/>
    <s v="Cumple"/>
    <s v="Cumple"/>
    <s v="1- Cliente confirma que problema era en el alumbrado publico y no en su domicilio"/>
    <x v="2"/>
    <x v="0"/>
    <x v="3"/>
    <x v="0"/>
    <n v="0.5"/>
    <n v="0.5"/>
    <n v="0.5"/>
    <n v="0.5"/>
    <n v="0.5"/>
    <n v="0.5"/>
    <n v="0.25"/>
    <n v="0.25"/>
    <n v="0.5"/>
    <n v="0.5"/>
    <n v="0.5"/>
    <n v="1"/>
    <x v="0"/>
  </r>
  <r>
    <s v="1760544"/>
    <s v="207613042022122443"/>
    <s v="DF20227315716"/>
    <x v="61"/>
    <x v="84"/>
    <s v="Cristobal toro"/>
    <s v="Argentina 1029"/>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60537"/>
    <s v="207513042022121423"/>
    <s v="DF20227303426"/>
    <x v="61"/>
    <x v="63"/>
    <s v="AARON HUENCHUMIL"/>
    <s v="Domingo Correa #432"/>
    <s v="La Cisterna"/>
    <x v="0"/>
    <s v="Cumple"/>
    <s v="Cumple"/>
    <s v="No Aplica"/>
    <s v="No Aplica"/>
    <s v="Cumple"/>
    <s v="Cumple"/>
    <s v="Si"/>
    <s v="S/N"/>
    <s v="S/N"/>
    <s v="Cumple"/>
    <s v="Cumple"/>
    <s v="Cumple"/>
    <s v="Cumple"/>
    <s v="Cumple"/>
    <s v="1- Cliente confirma normalidad en suministro electrico"/>
    <x v="2"/>
    <x v="0"/>
    <x v="3"/>
    <x v="0"/>
    <n v="0.5"/>
    <n v="0.5"/>
    <n v="0.5"/>
    <n v="0.5"/>
    <n v="0.5"/>
    <n v="0.5"/>
    <n v="0.25"/>
    <n v="0.25"/>
    <n v="0.5"/>
    <n v="0.5"/>
    <n v="0.5"/>
    <n v="1"/>
    <x v="0"/>
  </r>
  <r>
    <s v="1760526"/>
    <s v="207513042022115654"/>
    <s v="DF20227304992"/>
    <x v="61"/>
    <x v="61"/>
    <s v="AARON HUENCHUMIL"/>
    <s v="Victoria #8214"/>
    <s v="La Cisterna"/>
    <x v="0"/>
    <s v="Cumple"/>
    <s v="Cumple"/>
    <s v="No Cumple"/>
    <s v="No Cumple"/>
    <s v="Cumple"/>
    <s v="Cumple"/>
    <s v="No"/>
    <s v="S/N"/>
    <s v="S/N"/>
    <s v="No Aplica"/>
    <s v="No Aplica"/>
    <s v="No Aplica"/>
    <s v="Cumple"/>
    <s v="Cumple"/>
    <s v="1- Cliente no se encuentra en domicilio"/>
    <x v="2"/>
    <x v="0"/>
    <x v="3"/>
    <x v="0"/>
    <n v="0.5"/>
    <n v="0.5"/>
    <n v="0"/>
    <n v="0"/>
    <n v="0.5"/>
    <n v="0.5"/>
    <n v="0.25"/>
    <n v="0.25"/>
    <n v="0.5"/>
    <n v="0.5"/>
    <n v="0.5"/>
    <n v="0.7"/>
    <x v="0"/>
  </r>
  <r>
    <s v="1760519"/>
    <s v="207513042022114500"/>
    <s v="DF20227305805"/>
    <x v="61"/>
    <x v="62"/>
    <s v="AARON HUENCHUMIL"/>
    <s v="Maria Vial #8452"/>
    <s v="La Cisterna"/>
    <x v="0"/>
    <s v="Cumple"/>
    <s v="Cumple"/>
    <s v="No Aplica"/>
    <s v="No Aplica"/>
    <s v="Cumple"/>
    <s v="Cumple"/>
    <s v="No"/>
    <s v="S/N"/>
    <s v="S/N"/>
    <s v="No Aplica"/>
    <s v="No Aplica"/>
    <s v="No Aplica"/>
    <s v="Cumple"/>
    <s v="No Cumple"/>
    <s v="1- Directa relacion con incidencia N°DF20227303736"/>
    <x v="2"/>
    <x v="0"/>
    <x v="3"/>
    <x v="0"/>
    <n v="0.5"/>
    <n v="0.5"/>
    <n v="0.5"/>
    <n v="0.5"/>
    <n v="0.5"/>
    <n v="0.5"/>
    <n v="0.25"/>
    <n v="0.25"/>
    <n v="0.5"/>
    <n v="0.5"/>
    <n v="0"/>
    <n v="0.9"/>
    <x v="0"/>
  </r>
  <r>
    <s v="1760512"/>
    <s v="207513042022113910"/>
    <s v="DF20227303672"/>
    <x v="61"/>
    <x v="46"/>
    <s v="AARON HUENCHUMIL"/>
    <s v="Ignacio Echeverria #8332"/>
    <s v="La Cisterna"/>
    <x v="0"/>
    <s v="Cumple"/>
    <s v="Cumple"/>
    <s v="No Aplica"/>
    <s v="No Aplica"/>
    <s v="Cumple"/>
    <s v="Cumple"/>
    <s v="No"/>
    <s v="S/N"/>
    <s v="S/N"/>
    <s v="No Aplica"/>
    <s v="No Aplica"/>
    <s v="No Aplica"/>
    <s v="Cumple"/>
    <s v="Cumple Parcialmente"/>
    <s v="1- Cliente no se encuentra en domicilio"/>
    <x v="2"/>
    <x v="0"/>
    <x v="3"/>
    <x v="0"/>
    <n v="0.5"/>
    <n v="0.5"/>
    <n v="0.5"/>
    <n v="0.5"/>
    <n v="0.5"/>
    <n v="0.5"/>
    <n v="0.25"/>
    <n v="0.25"/>
    <n v="0.5"/>
    <n v="0.5"/>
    <n v="0.17499999999999999"/>
    <n v="0.93500000000000005"/>
    <x v="0"/>
  </r>
  <r>
    <s v="1760505"/>
    <s v="207513042022112805"/>
    <s v="DF20227306047"/>
    <x v="61"/>
    <x v="59"/>
    <s v="AARON HUENCHUMIL"/>
    <s v="Ignacio Echeverria #8623"/>
    <s v="La Cisterna"/>
    <x v="0"/>
    <s v="Cumple"/>
    <s v="Cumple"/>
    <s v="Cumple Parcialmente"/>
    <s v="Cumple Parcialmente"/>
    <s v="Cumple"/>
    <s v="Cumple"/>
    <s v="Si"/>
    <s v="S/N"/>
    <s v="S/N"/>
    <s v="Cumple"/>
    <s v="Cumple"/>
    <s v="Cumple"/>
    <s v="Cumple"/>
    <s v="Cumple"/>
    <s v="1- En informe de cuadrilla declara y adjunta fotografias de ITM 25A, pero encuentro otro ITM 32A marca LEXO."/>
    <x v="2"/>
    <x v="0"/>
    <x v="3"/>
    <x v="0"/>
    <n v="0.5"/>
    <n v="0.5"/>
    <n v="0"/>
    <n v="0"/>
    <n v="0.5"/>
    <n v="0.5"/>
    <n v="0.25"/>
    <n v="0.25"/>
    <n v="0.5"/>
    <n v="0.5"/>
    <n v="0.5"/>
    <n v="0.7"/>
    <x v="0"/>
  </r>
  <r>
    <s v="1760485"/>
    <s v="207513042022110506"/>
    <s v="DF20227306898"/>
    <x v="61"/>
    <x v="68"/>
    <s v="AARON HUENCHUMIL"/>
    <s v="Maria Vial #8612"/>
    <s v="La Cisterna"/>
    <x v="0"/>
    <s v="Cumple"/>
    <s v="Cumple"/>
    <s v="No Aplica"/>
    <s v="No Aplica"/>
    <s v="Cumple"/>
    <s v="Cumple"/>
    <s v="Si"/>
    <s v="S/N"/>
    <s v="S/N"/>
    <s v="No Aplica"/>
    <s v="No Aplica"/>
    <s v="Cumple"/>
    <s v="No Cumple"/>
    <s v="No Cumple"/>
    <s v="1- Cliente confirma que suministro electrico se encuentra normalizado"/>
    <x v="2"/>
    <x v="0"/>
    <x v="3"/>
    <x v="0"/>
    <n v="0.5"/>
    <n v="0.5"/>
    <n v="0.5"/>
    <n v="0.5"/>
    <n v="0.5"/>
    <n v="0.5"/>
    <n v="0.25"/>
    <n v="0.25"/>
    <n v="0.5"/>
    <n v="0"/>
    <n v="0"/>
    <n v="0.8"/>
    <x v="0"/>
  </r>
  <r>
    <s v="1760447"/>
    <s v="207513042022105434"/>
    <s v="DF20227307007"/>
    <x v="61"/>
    <x v="68"/>
    <s v="AARON HUENCHUMIL"/>
    <s v="Maria Vial #8498"/>
    <s v="La Cisterna"/>
    <x v="0"/>
    <s v="Cumple"/>
    <s v="Cumple"/>
    <s v="No Aplica"/>
    <s v="No Aplica"/>
    <s v="Cumple"/>
    <s v="Cumple"/>
    <s v="No"/>
    <s v="S/N"/>
    <s v="S/N"/>
    <s v="No Aplica"/>
    <s v="No Aplica"/>
    <s v="No Aplica"/>
    <s v="No Cumple"/>
    <s v="No Cumple"/>
    <s v="1- Cliente no se encuentra en domicilio o local comercial 2- Acometida bien templada"/>
    <x v="2"/>
    <x v="0"/>
    <x v="3"/>
    <x v="0"/>
    <n v="0.5"/>
    <n v="0.5"/>
    <n v="0.5"/>
    <n v="0.5"/>
    <n v="0.5"/>
    <n v="0.5"/>
    <n v="0.25"/>
    <n v="0.25"/>
    <n v="0.5"/>
    <n v="0"/>
    <n v="0"/>
    <n v="0.8"/>
    <x v="0"/>
  </r>
  <r>
    <s v="1760352"/>
    <s v="207513042022104119"/>
    <s v="DF20227307757"/>
    <x v="61"/>
    <x v="47"/>
    <s v="AARON HUENCHUMIL"/>
    <s v="Maria Vial #8449"/>
    <s v="La Cisterna"/>
    <x v="0"/>
    <s v="Cumple"/>
    <s v="Cumple"/>
    <s v="No Aplica"/>
    <s v="No Aplica"/>
    <s v="Cumple"/>
    <s v="Cumple"/>
    <s v="No"/>
    <s v="S/N"/>
    <s v="S/N"/>
    <s v="No Aplica"/>
    <s v="No Aplica"/>
    <s v="No Aplica"/>
    <s v="Cumple"/>
    <s v="Cumple"/>
    <s v="1- Cableado de alumbrado publico cortado 2- Directa relacion con N°DF20227307706"/>
    <x v="2"/>
    <x v="0"/>
    <x v="3"/>
    <x v="0"/>
    <n v="0.5"/>
    <n v="0.5"/>
    <n v="0.5"/>
    <n v="0.5"/>
    <n v="0.5"/>
    <n v="0.5"/>
    <n v="0.25"/>
    <n v="0.25"/>
    <n v="0.5"/>
    <n v="0.5"/>
    <n v="0.5"/>
    <n v="1"/>
    <x v="0"/>
  </r>
  <r>
    <s v="1760346"/>
    <s v="207513042022103326"/>
    <s v="DF20227307706"/>
    <x v="61"/>
    <x v="47"/>
    <s v="AARON HUENCHUMIL"/>
    <s v="Maria Vial #8354"/>
    <s v="La Cisterna"/>
    <x v="0"/>
    <s v="Cumple"/>
    <s v="Cumple"/>
    <s v="No Aplica"/>
    <s v="No Aplica"/>
    <s v="Cumple"/>
    <s v="Cumple"/>
    <s v="No"/>
    <s v="S/N"/>
    <s v="S/N"/>
    <s v="No Aplica"/>
    <s v="No Aplica"/>
    <s v="No Aplica"/>
    <s v="Cumple"/>
    <s v="Cumple"/>
    <s v="1- tecnicos aislan cableado cortado de alumbrado publico, se desconoce el motivo por el cual estaban cortados"/>
    <x v="2"/>
    <x v="0"/>
    <x v="3"/>
    <x v="0"/>
    <n v="0.5"/>
    <n v="0.5"/>
    <n v="0.5"/>
    <n v="0.5"/>
    <n v="0.5"/>
    <n v="0.5"/>
    <n v="0.25"/>
    <n v="0.25"/>
    <n v="0.5"/>
    <n v="0.5"/>
    <n v="0.5"/>
    <n v="1"/>
    <x v="0"/>
  </r>
  <r>
    <s v="1760339"/>
    <s v="207513042022102059"/>
    <s v="DF20227303736"/>
    <x v="61"/>
    <x v="46"/>
    <s v="AARON HUENCHUMIL"/>
    <s v="Maria Vial #8382"/>
    <s v="La Cisterna"/>
    <x v="0"/>
    <s v="Cumple"/>
    <s v="Cumple"/>
    <s v="No Aplica"/>
    <s v="No Aplica"/>
    <s v="Cumple"/>
    <s v="Cumple"/>
    <s v="No"/>
    <s v="S/N"/>
    <s v="S/N"/>
    <s v="No Aplica"/>
    <s v="No Aplica"/>
    <s v="No Aplica"/>
    <s v="Cumple"/>
    <s v="Cumple"/>
    <s v="1- Cliente no se encuentra en domicilio 2- caja DAE sin tapa"/>
    <x v="2"/>
    <x v="0"/>
    <x v="3"/>
    <x v="0"/>
    <n v="0.5"/>
    <n v="0.5"/>
    <n v="0.5"/>
    <n v="0.5"/>
    <n v="0.5"/>
    <n v="0.5"/>
    <n v="0.25"/>
    <n v="0.25"/>
    <n v="0.5"/>
    <n v="0.5"/>
    <n v="0.5"/>
    <n v="1"/>
    <x v="0"/>
  </r>
  <r>
    <s v="1762569"/>
    <s v="207614042022155113"/>
    <s v="DF20227317196"/>
    <x v="62"/>
    <x v="81"/>
    <s v="Cristobal toro"/>
    <s v="Jose ureta 435"/>
    <s v="La Cisterna"/>
    <x v="0"/>
    <s v="Cumple"/>
    <s v="Cumple"/>
    <s v="No Aplica"/>
    <s v="No Aplica"/>
    <s v="Cumple"/>
    <s v="Cumple"/>
    <s v="No"/>
    <s v="S/N"/>
    <s v="S/N"/>
    <s v="No Aplica"/>
    <s v="No Aplica"/>
    <s v="No Aplica"/>
    <s v="Cumple"/>
    <s v="Cumple"/>
    <s v="Sin moradores , problema externo"/>
    <x v="2"/>
    <x v="0"/>
    <x v="3"/>
    <x v="0"/>
    <n v="0.5"/>
    <n v="0.5"/>
    <n v="0.5"/>
    <n v="0.5"/>
    <n v="0.5"/>
    <n v="0.5"/>
    <n v="0.25"/>
    <n v="0.25"/>
    <n v="0.5"/>
    <n v="0.5"/>
    <n v="0.5"/>
    <n v="1"/>
    <x v="0"/>
  </r>
  <r>
    <s v="1762155"/>
    <s v="207614042022142506"/>
    <s v="DF20227316832"/>
    <x v="62"/>
    <x v="82"/>
    <s v="Cristobal toro"/>
    <s v="Bolivia 647"/>
    <s v="La Cisterna"/>
    <x v="0"/>
    <s v="Cumple"/>
    <s v="Cumple"/>
    <s v="No Aplica"/>
    <s v="No Aplica"/>
    <s v="Cumple"/>
    <s v="Cumple"/>
    <s v="Si"/>
    <s v="Patricia alvares"/>
    <s v="966625133"/>
    <s v="Cumple"/>
    <s v="Cumple"/>
    <s v="Cumple"/>
    <s v="Cumple"/>
    <s v="No Cumple"/>
    <s v="Se verifica , falta de data , sin mayor observacion"/>
    <x v="2"/>
    <x v="0"/>
    <x v="3"/>
    <x v="0"/>
    <n v="0.5"/>
    <n v="0.5"/>
    <n v="0.5"/>
    <n v="0.5"/>
    <n v="0.5"/>
    <n v="0.5"/>
    <n v="0.25"/>
    <n v="0.25"/>
    <n v="0.5"/>
    <n v="0.5"/>
    <n v="0"/>
    <n v="0.9"/>
    <x v="0"/>
  </r>
  <r>
    <s v="1762150"/>
    <s v="207514042022140233"/>
    <s v="DF20227304519"/>
    <x v="62"/>
    <x v="60"/>
    <s v="AARON HUENCHUMIL"/>
    <s v="Pintados #316"/>
    <s v="La Cisterna"/>
    <x v="0"/>
    <s v="Cumple"/>
    <s v="Cumple"/>
    <s v="No Aplica"/>
    <s v="No Aplica"/>
    <s v="Cumple"/>
    <s v="Cumple"/>
    <s v="Si"/>
    <s v="S/N"/>
    <s v="S/N"/>
    <s v="No Aplica"/>
    <s v="No Aplica"/>
    <s v="Cumple"/>
    <s v="Cumple"/>
    <s v="Cumple"/>
    <s v="1- Cliente confirma que se encuentra con suministro electrico normalizado"/>
    <x v="2"/>
    <x v="0"/>
    <x v="3"/>
    <x v="0"/>
    <n v="0.5"/>
    <n v="0.5"/>
    <n v="0.5"/>
    <n v="0.5"/>
    <n v="0.5"/>
    <n v="0.5"/>
    <n v="0.25"/>
    <n v="0.25"/>
    <n v="0.5"/>
    <n v="0.5"/>
    <n v="0.5"/>
    <n v="1"/>
    <x v="0"/>
  </r>
  <r>
    <s v="1762149"/>
    <s v="207614042022140253"/>
    <s v="DF20227310701"/>
    <x v="62"/>
    <x v="66"/>
    <s v="Cristobal toro"/>
    <s v="Goycolea 410"/>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62142"/>
    <s v="207514042022134813"/>
    <s v="DF20227307755"/>
    <x v="62"/>
    <x v="47"/>
    <s v="AARON HUENCHUMIL"/>
    <s v="Augusto Biaut #213"/>
    <s v="La Cisterna"/>
    <x v="0"/>
    <s v="Cumple"/>
    <s v="Cumple"/>
    <s v="No Aplica"/>
    <s v="No Aplica"/>
    <s v="Cumple"/>
    <s v="Cumple"/>
    <s v="No"/>
    <s v="S/N"/>
    <s v="S/N"/>
    <s v="No Aplica"/>
    <s v="No Aplica"/>
    <s v="No Aplica"/>
    <s v="Cumple Parcialmente"/>
    <s v="Cumple Parcialmente"/>
    <s v="1- Cliente no se encuentra en domicilio"/>
    <x v="2"/>
    <x v="0"/>
    <x v="3"/>
    <x v="0"/>
    <n v="0.5"/>
    <n v="0.5"/>
    <n v="0.5"/>
    <n v="0.5"/>
    <n v="0.5"/>
    <n v="0.5"/>
    <n v="0.25"/>
    <n v="0.25"/>
    <n v="0.5"/>
    <n v="0.17499999999999999"/>
    <n v="0.17499999999999999"/>
    <n v="0.87"/>
    <x v="0"/>
  </r>
  <r>
    <s v="1762139"/>
    <s v="207614042022134201"/>
    <s v="DF20227315140"/>
    <x v="62"/>
    <x v="78"/>
    <s v="Cristobal toro"/>
    <s v="Monitor huascar 9297"/>
    <s v="La Cisterna"/>
    <x v="0"/>
    <s v="Cumple"/>
    <s v="Cumple"/>
    <s v="No Cumple"/>
    <s v="No Cumple"/>
    <s v="Cumple"/>
    <s v="Cumple"/>
    <s v="Si"/>
    <s v="Maria ignacia herrera"/>
    <s v="977658543"/>
    <s v="Cumple"/>
    <s v="Cumple"/>
    <s v="Cumple"/>
    <s v="Cumple"/>
    <s v="Cumple"/>
    <s v="Se verifica , sin mayor observacion"/>
    <x v="2"/>
    <x v="0"/>
    <x v="3"/>
    <x v="0"/>
    <n v="0.5"/>
    <n v="0.5"/>
    <n v="0"/>
    <n v="0"/>
    <n v="0.5"/>
    <n v="0.5"/>
    <n v="0.25"/>
    <n v="0.25"/>
    <n v="0.5"/>
    <n v="0.5"/>
    <n v="0.5"/>
    <n v="0.7"/>
    <x v="0"/>
  </r>
  <r>
    <s v="1762136"/>
    <s v="207514042022133328"/>
    <s v="DF20227306753"/>
    <x v="62"/>
    <x v="68"/>
    <s v="AARON HUENCHUMIL"/>
    <s v="Pedro Aguirre Cerda #0502"/>
    <s v="La Cisterna"/>
    <x v="0"/>
    <s v="Cumple"/>
    <s v="Cumple"/>
    <s v="No Aplica"/>
    <s v="No Aplica"/>
    <s v="Cumple"/>
    <s v="Cumple"/>
    <s v="Si"/>
    <s v="S/N"/>
    <s v="S/N"/>
    <s v="Cumple"/>
    <s v="Cumple"/>
    <s v="Cumple"/>
    <s v="Cumple"/>
    <s v="No Cumple"/>
    <s v="1- Cliente confirma que despues de visita de tecnicos, no ha vuelto a presentar intermitencias en el suministro electrico"/>
    <x v="2"/>
    <x v="0"/>
    <x v="3"/>
    <x v="0"/>
    <n v="0.5"/>
    <n v="0.5"/>
    <n v="0.5"/>
    <n v="0.5"/>
    <n v="0.5"/>
    <n v="0.5"/>
    <n v="0.25"/>
    <n v="0.25"/>
    <n v="0.5"/>
    <n v="0.5"/>
    <n v="0"/>
    <n v="0.9"/>
    <x v="0"/>
  </r>
  <r>
    <s v="1762134"/>
    <s v="207514042022131140"/>
    <s v="DF20227304539"/>
    <x v="62"/>
    <x v="60"/>
    <s v="AARON HUENCHUMIL"/>
    <s v="Italia #995"/>
    <s v="La Cisterna"/>
    <x v="0"/>
    <s v="Cumple"/>
    <s v="Cumple"/>
    <s v="No Aplica"/>
    <s v="No Aplica"/>
    <s v="Cumple"/>
    <s v="Cumple"/>
    <s v="No"/>
    <s v="S/N"/>
    <s v="S/N"/>
    <s v="No Aplica"/>
    <s v="No Aplica"/>
    <s v="No Aplica"/>
    <s v="Cumple"/>
    <s v="Cumple"/>
    <s v="1- Falla se encontraba en el interior de circuito de alumbrado publico segun diagnostico de tecnicos"/>
    <x v="2"/>
    <x v="0"/>
    <x v="3"/>
    <x v="0"/>
    <n v="0.5"/>
    <n v="0.5"/>
    <n v="0.5"/>
    <n v="0.5"/>
    <n v="0.5"/>
    <n v="0.5"/>
    <n v="0.25"/>
    <n v="0.25"/>
    <n v="0.5"/>
    <n v="0.5"/>
    <n v="0.5"/>
    <n v="1"/>
    <x v="0"/>
  </r>
  <r>
    <s v="1762128"/>
    <s v="207514042022125833"/>
    <s v="DF20227304421"/>
    <x v="62"/>
    <x v="46"/>
    <s v="AARON HUENCHUMIL"/>
    <s v="Paz #8450"/>
    <s v="La Cisterna"/>
    <x v="0"/>
    <s v="Cumple"/>
    <s v="Cumple"/>
    <s v="No Aplica"/>
    <s v="No Aplica"/>
    <s v="Cumple"/>
    <s v="Cumple"/>
    <s v="No"/>
    <s v="S/N"/>
    <s v="S/N"/>
    <s v="No Aplica"/>
    <s v="No Aplica"/>
    <s v="No Aplica"/>
    <s v="Cumple"/>
    <s v="Cumple"/>
    <s v="1- Cliente no se encuentra en domicilio 2- Acometida bien templada y en buena altura"/>
    <x v="2"/>
    <x v="0"/>
    <x v="3"/>
    <x v="0"/>
    <n v="0.5"/>
    <n v="0.5"/>
    <n v="0.5"/>
    <n v="0.5"/>
    <n v="0.5"/>
    <n v="0.5"/>
    <n v="0.25"/>
    <n v="0.25"/>
    <n v="0.5"/>
    <n v="0.5"/>
    <n v="0.5"/>
    <n v="1"/>
    <x v="0"/>
  </r>
  <r>
    <s v="1762127"/>
    <s v="207614042022125119"/>
    <s v="DF20227315456"/>
    <x v="62"/>
    <x v="78"/>
    <s v="Cristobal toro"/>
    <s v="Rio de janeiro 515"/>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62125"/>
    <s v="207514042022124003"/>
    <s v="DF20227304977"/>
    <x v="62"/>
    <x v="61"/>
    <s v="AARON HUENCHUMIL"/>
    <s v="Augusto Biaut #947"/>
    <s v="La Cisterna"/>
    <x v="0"/>
    <s v="Cumple"/>
    <s v="Cumple"/>
    <s v="No Aplica"/>
    <s v="No Aplica"/>
    <s v="Cumple"/>
    <s v="Cumple"/>
    <s v="No"/>
    <s v="S/N"/>
    <s v="S/N"/>
    <s v="No Aplica"/>
    <s v="No Aplica"/>
    <s v="No Aplica"/>
    <s v="Cumple"/>
    <s v="Cumple"/>
    <s v="1- Cliente no se encuentra en domicilio 2- Directa relacion con N°DF20227304130"/>
    <x v="2"/>
    <x v="0"/>
    <x v="3"/>
    <x v="0"/>
    <n v="0.5"/>
    <n v="0.5"/>
    <n v="0.5"/>
    <n v="0.5"/>
    <n v="0.5"/>
    <n v="0.5"/>
    <n v="0.25"/>
    <n v="0.25"/>
    <n v="0.5"/>
    <n v="0.5"/>
    <n v="0.5"/>
    <n v="1"/>
    <x v="0"/>
  </r>
  <r>
    <s v="1762086"/>
    <s v="207514042022120747"/>
    <s v="DF20227303461"/>
    <x v="62"/>
    <x v="85"/>
    <s v="AARON HUENCHUMIL"/>
    <s v="Navarra #8369"/>
    <s v="La Cisterna"/>
    <x v="0"/>
    <s v="Cumple"/>
    <s v="Cumple"/>
    <s v="No Aplica"/>
    <s v="No Aplica"/>
    <s v="Cumple"/>
    <s v="Cumple"/>
    <s v="No"/>
    <s v="S/N"/>
    <s v="S/N"/>
    <s v="No Aplica"/>
    <s v="No Aplica"/>
    <s v="No Aplica"/>
    <s v="Cumple"/>
    <s v="Cumple"/>
    <s v="1- Cliente no se encuentra en domicilio 2- Tecnicos aislaron cableado de telecomunicaciones  3-Reacondicionamiento de acometida"/>
    <x v="3"/>
    <x v="0"/>
    <x v="3"/>
    <x v="0"/>
    <n v="0.5"/>
    <n v="0.5"/>
    <n v="0.5"/>
    <n v="0.5"/>
    <n v="0.5"/>
    <n v="0.5"/>
    <n v="0.25"/>
    <n v="0.25"/>
    <n v="0.5"/>
    <n v="0.5"/>
    <n v="0.5"/>
    <n v="1"/>
    <x v="0"/>
  </r>
  <r>
    <s v="1762084"/>
    <s v="207514042022115335"/>
    <s v="DF20227303557"/>
    <x v="62"/>
    <x v="63"/>
    <s v="AARON HUENCHUMIL"/>
    <s v="Rio de Janeiro #477"/>
    <s v="La Cisterna"/>
    <x v="0"/>
    <s v="Cumple"/>
    <s v="Cumple"/>
    <s v="No Aplica"/>
    <s v="No Aplica"/>
    <s v="Cumple"/>
    <s v="Cumple"/>
    <s v="Si"/>
    <s v="S/N"/>
    <s v="S/N"/>
    <s v="Cumple"/>
    <s v="Cumple"/>
    <s v="Cumple"/>
    <s v="Cumple"/>
    <s v="Cumple"/>
    <s v="1- Cliente confirma que se encuentra con suministro electrico normalizado"/>
    <x v="2"/>
    <x v="0"/>
    <x v="3"/>
    <x v="0"/>
    <n v="0.5"/>
    <n v="0.5"/>
    <n v="0.5"/>
    <n v="0.5"/>
    <n v="0.5"/>
    <n v="0.5"/>
    <n v="0.25"/>
    <n v="0.25"/>
    <n v="0.5"/>
    <n v="0.5"/>
    <n v="0.5"/>
    <n v="1"/>
    <x v="0"/>
  </r>
  <r>
    <s v="1762077"/>
    <s v="207514042022114123"/>
    <s v="DF20227304511"/>
    <x v="62"/>
    <x v="46"/>
    <s v="AARON HUENCHUMIL"/>
    <s v="Rio de Janeiro #516"/>
    <s v="La Cisterna"/>
    <x v="0"/>
    <s v="Cumple"/>
    <s v="Cumple"/>
    <s v="No Aplica"/>
    <s v="No Aplica"/>
    <s v="Cumple"/>
    <s v="Cumple"/>
    <s v="No"/>
    <s v="S/N"/>
    <s v="S/N"/>
    <s v="No Aplica"/>
    <s v="No Aplica"/>
    <s v="No Aplica"/>
    <s v="Cumple Mayormente"/>
    <s v="Cumple Mayormente"/>
    <s v="1- Cliente no se encuentra en domicilio 2- Acometida bien templada"/>
    <x v="2"/>
    <x v="0"/>
    <x v="3"/>
    <x v="0"/>
    <n v="0.5"/>
    <n v="0.5"/>
    <n v="0.5"/>
    <n v="0.5"/>
    <n v="0.5"/>
    <n v="0.5"/>
    <n v="0.25"/>
    <n v="0.25"/>
    <n v="0.5"/>
    <n v="0.32500000000000001"/>
    <n v="0.32500000000000001"/>
    <n v="0.93"/>
    <x v="0"/>
  </r>
  <r>
    <s v="1762045"/>
    <s v="207514042022112203"/>
    <s v="DF20227303212"/>
    <x v="62"/>
    <x v="63"/>
    <s v="AARON HUENCHUMIL"/>
    <s v="Bogota #8679"/>
    <s v="La Cisterna"/>
    <x v="0"/>
    <s v="Cumple"/>
    <s v="Cumple"/>
    <s v="No Aplica"/>
    <s v="No Aplica"/>
    <s v="Cumple"/>
    <s v="Cumple"/>
    <s v="No"/>
    <s v="S/N"/>
    <s v="S/N"/>
    <s v="No Aplica"/>
    <s v="No Aplica"/>
    <s v="No Aplica"/>
    <s v="Cumple Mayormente"/>
    <s v="Cumple Mayormente"/>
    <s v="1- Falla se encontraba en alumbrado publico, vecinos del sectoe confirman que ya estan operativas"/>
    <x v="2"/>
    <x v="0"/>
    <x v="3"/>
    <x v="0"/>
    <n v="0.5"/>
    <n v="0.5"/>
    <n v="0.5"/>
    <n v="0.5"/>
    <n v="0.5"/>
    <n v="0.5"/>
    <n v="0.25"/>
    <n v="0.25"/>
    <n v="0.5"/>
    <n v="0.32500000000000001"/>
    <n v="0.32500000000000001"/>
    <n v="0.93"/>
    <x v="0"/>
  </r>
  <r>
    <s v="1762041"/>
    <s v="207514042022110915"/>
    <s v="DF20227304673"/>
    <x v="62"/>
    <x v="60"/>
    <s v="AARON HUENCHUMIL"/>
    <s v="Isabel la Catolica #467"/>
    <s v="La Cisterna"/>
    <x v="0"/>
    <s v="Cumple"/>
    <s v="Cumple"/>
    <s v="No Aplica"/>
    <s v="No Aplica"/>
    <s v="Cumple"/>
    <s v="Cumple"/>
    <s v="Si"/>
    <s v="S/N"/>
    <s v="S/N"/>
    <s v="Cumple"/>
    <s v="Cumple"/>
    <s v="Cumple"/>
    <s v="Cumple"/>
    <s v="Cumple"/>
    <s v="1- Cliente confirma normalidad en suministro electrico"/>
    <x v="2"/>
    <x v="0"/>
    <x v="3"/>
    <x v="0"/>
    <n v="0.5"/>
    <n v="0.5"/>
    <n v="0.5"/>
    <n v="0.5"/>
    <n v="0.5"/>
    <n v="0.5"/>
    <n v="0.25"/>
    <n v="0.25"/>
    <n v="0.5"/>
    <n v="0.5"/>
    <n v="0.5"/>
    <n v="1"/>
    <x v="0"/>
  </r>
  <r>
    <s v="1762025"/>
    <s v="207514042022104629"/>
    <s v="DF20227302918"/>
    <x v="62"/>
    <x v="64"/>
    <s v="AARON HUENCHUMIL"/>
    <s v="Abel  Gonzalez # 241"/>
    <s v="La Cisterna"/>
    <x v="0"/>
    <s v="Cumple"/>
    <s v="Cumple"/>
    <s v="No Aplica"/>
    <s v="No Aplica"/>
    <s v="Cumple"/>
    <s v="Cumple"/>
    <s v="No"/>
    <s v="S/N"/>
    <s v="S/N"/>
    <s v="No Aplica"/>
    <s v="No Aplica"/>
    <s v="No Aplica"/>
    <s v="Cumple"/>
    <s v="Cumple"/>
    <s v="1- Cliente no se encuentra en domicilio 2- Cableado de telecomunicaciones retirado, acometida bien templada"/>
    <x v="2"/>
    <x v="0"/>
    <x v="3"/>
    <x v="0"/>
    <n v="0.5"/>
    <n v="0.5"/>
    <n v="0.5"/>
    <n v="0.5"/>
    <n v="0.5"/>
    <n v="0.5"/>
    <n v="0.25"/>
    <n v="0.25"/>
    <n v="0.5"/>
    <n v="0.5"/>
    <n v="0.5"/>
    <n v="1"/>
    <x v="0"/>
  </r>
  <r>
    <s v="1762020"/>
    <s v="207514042022103422"/>
    <s v="DF20227304951"/>
    <x v="62"/>
    <x v="61"/>
    <s v="AARON HUENCHUMIL"/>
    <s v="Ginebra #33"/>
    <s v="La Cisterna"/>
    <x v="0"/>
    <s v="Cumple"/>
    <s v="Cumple"/>
    <s v="No Cumple"/>
    <s v="No Cumple"/>
    <s v="Cumple"/>
    <s v="Cumple"/>
    <s v="No"/>
    <s v="S/N"/>
    <s v="S/N"/>
    <s v="No Aplica"/>
    <s v="No Aplica"/>
    <s v="No Aplica"/>
    <s v="Cumple"/>
    <s v="Cumple"/>
    <s v="1- Cliente no se encuentra en domicilio 2- No declara codigo de material utilizado  (Concentrico 4mm)"/>
    <x v="2"/>
    <x v="0"/>
    <x v="3"/>
    <x v="0"/>
    <n v="0.5"/>
    <n v="0.5"/>
    <n v="0"/>
    <n v="0"/>
    <n v="0.5"/>
    <n v="0.5"/>
    <n v="0.25"/>
    <n v="0.25"/>
    <n v="0.5"/>
    <n v="0.5"/>
    <n v="0.5"/>
    <n v="0.7"/>
    <x v="0"/>
  </r>
  <r>
    <s v="1765206"/>
    <s v="207518042022154131"/>
    <s v="DF20227308281"/>
    <x v="63"/>
    <x v="51"/>
    <s v="AARON HUENCHUMIL"/>
    <s v="Jorge Caceres #865"/>
    <s v="La Cisterna"/>
    <x v="0"/>
    <s v="Cumple"/>
    <s v="Cumple"/>
    <s v="No Aplica"/>
    <s v="No Aplica"/>
    <s v="Cumple"/>
    <s v="Cumple"/>
    <s v="No"/>
    <s v="S/N"/>
    <s v="S/N"/>
    <s v="No Aplica"/>
    <s v="No Aplica"/>
    <s v="No Aplica"/>
    <s v="Cumple"/>
    <s v="Cumple"/>
    <s v="1- Cliente no se encuentra en domicilio 2- Acometida bien templada 3- Caja DAE mal cerrada"/>
    <x v="2"/>
    <x v="0"/>
    <x v="3"/>
    <x v="0"/>
    <n v="0.5"/>
    <n v="0.5"/>
    <n v="0.5"/>
    <n v="0.5"/>
    <n v="0.5"/>
    <n v="0.5"/>
    <n v="0.25"/>
    <n v="0.25"/>
    <n v="0.5"/>
    <n v="0.5"/>
    <n v="0.5"/>
    <n v="1"/>
    <x v="0"/>
  </r>
  <r>
    <s v="1765203"/>
    <s v="207518042022153337"/>
    <s v="DF20227310000"/>
    <x v="63"/>
    <x v="74"/>
    <s v="AARON HUENCHUMIL"/>
    <s v="Jorge Caceres #459"/>
    <s v="La Cisterna"/>
    <x v="0"/>
    <s v="Cumple"/>
    <s v="Cumple"/>
    <s v="No Aplica"/>
    <s v="No Aplica"/>
    <s v="Cumple"/>
    <s v="Cumple"/>
    <s v="No"/>
    <s v="S/N"/>
    <s v="S/N"/>
    <s v="No Aplica"/>
    <s v="No Aplica"/>
    <s v="No Aplica"/>
    <s v="Cumple"/>
    <s v="Cumple"/>
    <s v="1- Cliente no se encuentra en domicilio 2- caja DAE sin tapa"/>
    <x v="2"/>
    <x v="0"/>
    <x v="3"/>
    <x v="0"/>
    <n v="0.5"/>
    <n v="0.5"/>
    <n v="0.5"/>
    <n v="0.5"/>
    <n v="0.5"/>
    <n v="0.5"/>
    <n v="0.25"/>
    <n v="0.25"/>
    <n v="0.5"/>
    <n v="0.5"/>
    <n v="0.5"/>
    <n v="1"/>
    <x v="0"/>
  </r>
  <r>
    <s v="1765198"/>
    <s v="207518042022152313"/>
    <s v="DF20227305780"/>
    <x v="63"/>
    <x v="62"/>
    <s v="AARON HUENCHUMIL"/>
    <s v="Jorge Caceres #205"/>
    <s v="La Cisterna"/>
    <x v="0"/>
    <s v="Cumple"/>
    <s v="Cumple"/>
    <s v="No Aplica"/>
    <s v="No Aplica"/>
    <s v="Cumple"/>
    <s v="Cumple"/>
    <s v="No"/>
    <s v="S/N"/>
    <s v="S/N"/>
    <s v="No Aplica"/>
    <s v="No Aplica"/>
    <s v="No Aplica"/>
    <s v="Cumple"/>
    <s v="No Cumple"/>
    <s v="1- Se aisla cable de telecomunicaciones que se encontraba colgando"/>
    <x v="2"/>
    <x v="0"/>
    <x v="3"/>
    <x v="0"/>
    <n v="0.5"/>
    <n v="0.5"/>
    <n v="0.5"/>
    <n v="0.5"/>
    <n v="0.5"/>
    <n v="0.5"/>
    <n v="0.25"/>
    <n v="0.25"/>
    <n v="0.5"/>
    <n v="0.5"/>
    <n v="0"/>
    <n v="0.9"/>
    <x v="0"/>
  </r>
  <r>
    <s v="1765054"/>
    <s v="207518042022145317"/>
    <s v="DF20227304524"/>
    <x v="63"/>
    <x v="60"/>
    <s v="AARON HUENCHUMIL"/>
    <s v="San Rafael #6956"/>
    <s v="La Cisterna"/>
    <x v="0"/>
    <s v="Cumple"/>
    <s v="Cumple"/>
    <s v="No Aplica"/>
    <s v="No Aplica"/>
    <s v="Cumple"/>
    <s v="Cumple"/>
    <s v="No"/>
    <s v="S/N"/>
    <s v="S/N"/>
    <s v="No Aplica"/>
    <s v="No Aplica"/>
    <s v="No Aplica"/>
    <s v="Cumple"/>
    <s v="Cumple"/>
    <s v="1- Cliente no se encuentra en domicilio, vecinos confirman que alumbrado publico se encuentra en funcionamiento"/>
    <x v="2"/>
    <x v="0"/>
    <x v="3"/>
    <x v="0"/>
    <n v="0.5"/>
    <n v="0.5"/>
    <n v="0.5"/>
    <n v="0.5"/>
    <n v="0.5"/>
    <n v="0.5"/>
    <n v="0.25"/>
    <n v="0.25"/>
    <n v="0.5"/>
    <n v="0.5"/>
    <n v="0.5"/>
    <n v="1"/>
    <x v="0"/>
  </r>
  <r>
    <s v="1764657"/>
    <s v="207518042022140539"/>
    <s v="DF20227302178"/>
    <x v="63"/>
    <x v="65"/>
    <s v="AARON HUENCHUMIL"/>
    <s v="Esmeralda #7865"/>
    <s v="La Cisterna"/>
    <x v="0"/>
    <s v="Cumple"/>
    <s v="Cumple"/>
    <s v="No Aplica"/>
    <s v="No Aplica"/>
    <s v="Cumple"/>
    <s v="Cumple"/>
    <s v="No"/>
    <s v="S/N"/>
    <s v="S/N"/>
    <s v="No Aplica"/>
    <s v="No Aplica"/>
    <s v="No Aplica"/>
    <s v="Cumple"/>
    <s v="No Cumple"/>
    <s v="1- Cliente no se encuentra en #7865 no se tiene acceso a verificar antena de comunucaciones"/>
    <x v="2"/>
    <x v="0"/>
    <x v="3"/>
    <x v="0"/>
    <n v="0.5"/>
    <n v="0.5"/>
    <n v="0.5"/>
    <n v="0.5"/>
    <n v="0.5"/>
    <n v="0.5"/>
    <n v="0.25"/>
    <n v="0.25"/>
    <n v="0.5"/>
    <n v="0.5"/>
    <n v="0"/>
    <n v="0.9"/>
    <x v="0"/>
  </r>
  <r>
    <s v="1764651"/>
    <s v="207518042022135546"/>
    <s v="DF20227307666"/>
    <x v="63"/>
    <x v="69"/>
    <s v="AARON HUENCHUMIL"/>
    <s v="Esmeralda #7219"/>
    <s v="La Cisterna"/>
    <x v="0"/>
    <s v="Cumple"/>
    <s v="Cumple"/>
    <s v="No Aplica"/>
    <s v="No Aplica"/>
    <s v="Cumple"/>
    <s v="Cumple"/>
    <s v="No"/>
    <s v="S/N"/>
    <s v="S/N"/>
    <s v="No Aplica"/>
    <s v="No Aplica"/>
    <s v="No Aplica"/>
    <s v="Cumple"/>
    <s v="Cumple"/>
    <s v="1- Cliente no se encuentra en domicilio"/>
    <x v="2"/>
    <x v="0"/>
    <x v="3"/>
    <x v="0"/>
    <n v="0.5"/>
    <n v="0.5"/>
    <n v="0.5"/>
    <n v="0.5"/>
    <n v="0.5"/>
    <n v="0.5"/>
    <n v="0.25"/>
    <n v="0.25"/>
    <n v="0.5"/>
    <n v="0.5"/>
    <n v="0.5"/>
    <n v="1"/>
    <x v="0"/>
  </r>
  <r>
    <s v="1764643"/>
    <s v="207518042022133642"/>
    <s v="DF20227309314"/>
    <x v="63"/>
    <x v="67"/>
    <s v="AARON HUENCHUMIL"/>
    <s v="Santa Clara #1097"/>
    <s v="La Cisterna"/>
    <x v="0"/>
    <s v="Cumple"/>
    <s v="Cumple"/>
    <s v="No Aplica"/>
    <s v="No Aplica"/>
    <s v="Cumple"/>
    <s v="Cumple"/>
    <s v="No"/>
    <s v="S/N"/>
    <s v="S/N"/>
    <s v="No Aplica"/>
    <s v="No Aplica"/>
    <s v="No Aplica"/>
    <s v="Cumple"/>
    <s v="Cumple"/>
    <s v="1- Cliente no se encuentra en domicilio 2- acometida bien templada"/>
    <x v="2"/>
    <x v="0"/>
    <x v="3"/>
    <x v="0"/>
    <n v="0.5"/>
    <n v="0.5"/>
    <n v="0.5"/>
    <n v="0.5"/>
    <n v="0.5"/>
    <n v="0.5"/>
    <n v="0.25"/>
    <n v="0.25"/>
    <n v="0.5"/>
    <n v="0.5"/>
    <n v="0.5"/>
    <n v="1"/>
    <x v="0"/>
  </r>
  <r>
    <s v="1764630"/>
    <s v="207518042022132136"/>
    <s v="DF20227303708"/>
    <x v="63"/>
    <x v="63"/>
    <s v="AARON HUENCHUMIL"/>
    <s v="Santa Clara #78"/>
    <s v="La Cisterna"/>
    <x v="0"/>
    <s v="Cumple"/>
    <s v="Cumple"/>
    <s v="No Aplica"/>
    <s v="No Aplica"/>
    <s v="Cumple"/>
    <s v="Cumple"/>
    <s v="Si"/>
    <s v="S/N"/>
    <s v="S/N"/>
    <s v="Cumple"/>
    <s v="Cumple"/>
    <s v="Cumple"/>
    <s v="Cumple Mayormente"/>
    <s v="Cumple Parcialmente"/>
    <s v="1- Cliente se encuentra con suministro electrico normalizado"/>
    <x v="2"/>
    <x v="0"/>
    <x v="3"/>
    <x v="0"/>
    <n v="0.5"/>
    <n v="0.5"/>
    <n v="0.5"/>
    <n v="0.5"/>
    <n v="0.5"/>
    <n v="0.5"/>
    <n v="0.25"/>
    <n v="0.25"/>
    <n v="0.5"/>
    <n v="0.32500000000000001"/>
    <n v="0.17499999999999999"/>
    <n v="0.9"/>
    <x v="0"/>
  </r>
  <r>
    <s v="1764617"/>
    <s v="207518042022125752"/>
    <s v="DF20227303288"/>
    <x v="63"/>
    <x v="63"/>
    <s v="AARON HUENCHUMIL"/>
    <s v="Carvajal #0123"/>
    <s v="La Cisterna"/>
    <x v="0"/>
    <s v="Cumple"/>
    <s v="Cumple"/>
    <s v="No Aplica"/>
    <s v="No Aplica"/>
    <s v="Cumple"/>
    <s v="Cumple"/>
    <s v="Si"/>
    <s v="Rosa Tellez"/>
    <s v="933156809"/>
    <s v="Cumple"/>
    <s v="Cumple"/>
    <s v="Cumple"/>
    <s v="Cumple"/>
    <s v="Cumple"/>
    <s v="1- Cliente con suministro electrico normalizado"/>
    <x v="2"/>
    <x v="0"/>
    <x v="3"/>
    <x v="0"/>
    <n v="0.5"/>
    <n v="0.5"/>
    <n v="0.5"/>
    <n v="0.5"/>
    <n v="0.5"/>
    <n v="0.5"/>
    <n v="0.25"/>
    <n v="0.25"/>
    <n v="0.5"/>
    <n v="0.5"/>
    <n v="0.5"/>
    <n v="1"/>
    <x v="0"/>
  </r>
  <r>
    <s v="1767090"/>
    <s v="207519042022174657"/>
    <s v="DF20227308014"/>
    <x v="64"/>
    <x v="47"/>
    <s v="AARON HUENCHUMIL"/>
    <s v="Letras #8435"/>
    <s v="La Cisterna"/>
    <x v="0"/>
    <s v="Cumple"/>
    <s v="Cumple"/>
    <s v="No Aplica"/>
    <s v="No Aplica"/>
    <s v="Cumple"/>
    <s v="Cumple"/>
    <s v="No"/>
    <s v="S/N"/>
    <s v="S/N"/>
    <s v="No Aplica"/>
    <s v="No Aplica"/>
    <s v="No Aplica"/>
    <s v="Cumple Parcialmente"/>
    <s v="Cumple Parcialmente"/>
    <s v="1- Sector conflictivo"/>
    <x v="2"/>
    <x v="0"/>
    <x v="3"/>
    <x v="0"/>
    <n v="0.5"/>
    <n v="0.5"/>
    <n v="0.5"/>
    <n v="0.5"/>
    <n v="0.5"/>
    <n v="0.5"/>
    <n v="0.25"/>
    <n v="0.25"/>
    <n v="0.5"/>
    <n v="0.17499999999999999"/>
    <n v="0.17499999999999999"/>
    <n v="0.87"/>
    <x v="0"/>
  </r>
  <r>
    <s v="1767035"/>
    <s v="207519042022172615"/>
    <s v="DF20227308267"/>
    <x v="64"/>
    <x v="47"/>
    <s v="AARON HUENCHUMIL"/>
    <s v="San Jorge #7673"/>
    <s v="La Cisterna"/>
    <x v="0"/>
    <s v="Cumple"/>
    <s v="Cumple"/>
    <s v="No Cumple"/>
    <s v="No Cumple"/>
    <s v="Cumple"/>
    <s v="Cumple"/>
    <s v="Si"/>
    <s v="S/N"/>
    <s v="S/N"/>
    <s v="Cumple"/>
    <s v="Cumple"/>
    <s v="Cumple"/>
    <s v="Cumple"/>
    <s v="Cumple"/>
    <s v="1- Cliente se encuentra con suministro electrico normalizado, pero provisorio. 2- En informe cuadrilla no declara material utilizado"/>
    <x v="2"/>
    <x v="0"/>
    <x v="3"/>
    <x v="0"/>
    <n v="0.5"/>
    <n v="0.5"/>
    <n v="0"/>
    <n v="0"/>
    <n v="0.5"/>
    <n v="0.5"/>
    <n v="0.25"/>
    <n v="0.25"/>
    <n v="0.5"/>
    <n v="0.5"/>
    <n v="0.5"/>
    <n v="0.7"/>
    <x v="0"/>
  </r>
  <r>
    <s v="1767025"/>
    <s v="207519042022170259"/>
    <s v="DF20227308089"/>
    <x v="64"/>
    <x v="47"/>
    <s v="AARON HUENCHUMIL"/>
    <s v="San Miguel #9079"/>
    <s v="La Cisterna"/>
    <x v="0"/>
    <s v="Cumple"/>
    <s v="Cumple"/>
    <s v="No Cumple"/>
    <s v="No Cumple"/>
    <s v="Cumple"/>
    <s v="Cumple"/>
    <s v="No"/>
    <s v="S/N"/>
    <s v="S/N"/>
    <s v="No Aplica"/>
    <s v="No Aplica"/>
    <s v="No Aplica"/>
    <s v="Cumple Mayormente"/>
    <s v="Cumple Mayormente"/>
    <s v="1- Cliente no se encuentra en domicilio 2- Acometida con baja altura en tramo desde fachada casa a poste"/>
    <x v="2"/>
    <x v="0"/>
    <x v="3"/>
    <x v="0"/>
    <n v="0.5"/>
    <n v="0.5"/>
    <n v="0"/>
    <n v="0"/>
    <n v="0.5"/>
    <n v="0.5"/>
    <n v="0.25"/>
    <n v="0.25"/>
    <n v="0.5"/>
    <n v="0.32500000000000001"/>
    <n v="0.32500000000000001"/>
    <n v="0.63"/>
    <x v="0"/>
  </r>
  <r>
    <s v="1766930"/>
    <s v="207519042022134628"/>
    <s v="DF20227305810"/>
    <x v="64"/>
    <x v="59"/>
    <s v="AARON HUENCHUMIL"/>
    <s v="Fuenzalida Urrejola #490 dpto 804"/>
    <s v="La Cisterna"/>
    <x v="0"/>
    <s v="Cumple"/>
    <s v="Cumple"/>
    <s v="No Aplica"/>
    <s v="No Aplica"/>
    <s v="Cumple"/>
    <s v="Cumple"/>
    <s v="Si"/>
    <s v="S/N"/>
    <s v="S/N"/>
    <s v="No Aplica"/>
    <s v="No Aplica"/>
    <s v="Cumple"/>
    <s v="Cumple Parcialmente"/>
    <s v="No Cumple"/>
    <s v="1- Conserje confirma que problema en luminarias correspondian a luminarias del edificio"/>
    <x v="2"/>
    <x v="0"/>
    <x v="3"/>
    <x v="0"/>
    <n v="0.5"/>
    <n v="0.5"/>
    <n v="0.5"/>
    <n v="0.5"/>
    <n v="0.5"/>
    <n v="0.5"/>
    <n v="0.25"/>
    <n v="0.25"/>
    <n v="0.5"/>
    <n v="0.17499999999999999"/>
    <n v="0"/>
    <n v="0.83500000000000008"/>
    <x v="0"/>
  </r>
  <r>
    <s v="1766747"/>
    <s v="207519042022133809"/>
    <s v="DF20227308137"/>
    <x v="64"/>
    <x v="47"/>
    <s v="AARON HUENCHUMIL"/>
    <s v="Fuenzalida Urrejola #615"/>
    <s v="La Cisterna"/>
    <x v="0"/>
    <s v="Cumple"/>
    <s v="Cumple"/>
    <s v="No Aplica"/>
    <s v="No Aplica"/>
    <s v="Cumple"/>
    <s v="Cumple"/>
    <s v="Si"/>
    <s v="S/N"/>
    <s v="S/N"/>
    <s v="Cumple"/>
    <s v="Cumple"/>
    <s v="Cumple"/>
    <s v="Cumple Mayormente"/>
    <s v="Cumple Mayormente"/>
    <s v="1- Cliente confirma que tecnicos en su visita le demostraron que falla se encontraba en el interior de su instalacion electrica"/>
    <x v="2"/>
    <x v="0"/>
    <x v="3"/>
    <x v="0"/>
    <n v="0.5"/>
    <n v="0.5"/>
    <n v="0.5"/>
    <n v="0.5"/>
    <n v="0.5"/>
    <n v="0.5"/>
    <n v="0.25"/>
    <n v="0.25"/>
    <n v="0.5"/>
    <n v="0.32500000000000001"/>
    <n v="0.32500000000000001"/>
    <n v="0.93"/>
    <x v="0"/>
  </r>
  <r>
    <s v="1766742"/>
    <s v="207519042022132609"/>
    <s v="DF20227310255"/>
    <x v="64"/>
    <x v="66"/>
    <s v="AARON HUENCHUMIL"/>
    <s v="Fuenzalida Urrejola #852"/>
    <s v="La Cisterna"/>
    <x v="0"/>
    <s v="Cumple"/>
    <s v="Cumple"/>
    <s v="No Aplica"/>
    <s v="No Aplica"/>
    <s v="Cumple"/>
    <s v="Cumple"/>
    <s v="No"/>
    <s v="S/N"/>
    <s v="S/N"/>
    <s v="No Aplica"/>
    <s v="No Aplica"/>
    <s v="No Aplica"/>
    <s v="Cumple Mayormente"/>
    <s v="Cumple Mayormente"/>
    <s v="1- Se aisla luminaria publica por CCTO."/>
    <x v="2"/>
    <x v="0"/>
    <x v="3"/>
    <x v="0"/>
    <n v="0.5"/>
    <n v="0.5"/>
    <n v="0.5"/>
    <n v="0.5"/>
    <n v="0.5"/>
    <n v="0.5"/>
    <n v="0.25"/>
    <n v="0.25"/>
    <n v="0.5"/>
    <n v="0.32500000000000001"/>
    <n v="0.32500000000000001"/>
    <n v="0.93"/>
    <x v="0"/>
  </r>
  <r>
    <s v="1766729"/>
    <s v="207519042022125912"/>
    <s v="DF20227310182"/>
    <x v="64"/>
    <x v="74"/>
    <s v="AARON HUENCHUMIL"/>
    <s v="Vicuña Mackenna #330J"/>
    <s v="La Cisterna"/>
    <x v="0"/>
    <s v="Cumple"/>
    <s v="Cumple"/>
    <s v="No Aplica"/>
    <s v="No Aplica"/>
    <s v="Cumple"/>
    <s v="Cumple"/>
    <s v="No"/>
    <s v="S/N"/>
    <s v="S/N"/>
    <s v="No Aplica"/>
    <s v="No Aplica"/>
    <s v="No Aplica"/>
    <s v="Cumple"/>
    <s v="Cumple"/>
    <s v="1- Sector se encuentra con suministro electrico normalizado"/>
    <x v="2"/>
    <x v="0"/>
    <x v="3"/>
    <x v="0"/>
    <n v="0.5"/>
    <n v="0.5"/>
    <n v="0.5"/>
    <n v="0.5"/>
    <n v="0.5"/>
    <n v="0.5"/>
    <n v="0.25"/>
    <n v="0.25"/>
    <n v="0.5"/>
    <n v="0.5"/>
    <n v="0.5"/>
    <n v="1"/>
    <x v="0"/>
  </r>
  <r>
    <s v="1766716"/>
    <s v="207519042022123947"/>
    <s v="DF20227310067"/>
    <x v="64"/>
    <x v="74"/>
    <s v="AARON HUENCHUMIL"/>
    <s v="Eleuterio Ramirez #9319"/>
    <s v="La Cisterna"/>
    <x v="0"/>
    <s v="Cumple"/>
    <s v="Cumple"/>
    <s v="No Aplica"/>
    <s v="No Aplica"/>
    <s v="Cumple"/>
    <s v="Cumple"/>
    <s v="Si"/>
    <s v="S/N"/>
    <s v="S/N"/>
    <s v="No Aplica"/>
    <s v="No Aplica"/>
    <s v="Cumple"/>
    <s v="Cumple"/>
    <s v="Cumple"/>
    <s v="1- Cliente confirma que suministro electrico esta normalizado"/>
    <x v="2"/>
    <x v="0"/>
    <x v="3"/>
    <x v="0"/>
    <n v="0.5"/>
    <n v="0.5"/>
    <n v="0.5"/>
    <n v="0.5"/>
    <n v="0.5"/>
    <n v="0.5"/>
    <n v="0.25"/>
    <n v="0.25"/>
    <n v="0.5"/>
    <n v="0.5"/>
    <n v="0.5"/>
    <n v="1"/>
    <x v="0"/>
  </r>
  <r>
    <s v="1766701"/>
    <s v="207519042022121917"/>
    <s v="DF20227308447"/>
    <x v="64"/>
    <x v="51"/>
    <s v="AARON HUENCHUMIL"/>
    <s v="Bolivia #1249"/>
    <s v="La Cisterna"/>
    <x v="0"/>
    <s v="Cumple"/>
    <s v="Cumple"/>
    <s v="No Cumple"/>
    <s v="No Cumple"/>
    <s v="Cumple"/>
    <s v="Cumple"/>
    <s v="No"/>
    <s v="S/N"/>
    <s v="S/N"/>
    <s v="No Aplica"/>
    <s v="No Aplica"/>
    <s v="No Aplica"/>
    <s v="Cumple"/>
    <s v="Cumple"/>
    <s v="1- Cliente no se encuentra en domicilio 2- En informe cuadrilla no declara codigo de material utilizado"/>
    <x v="2"/>
    <x v="0"/>
    <x v="3"/>
    <x v="0"/>
    <n v="0.5"/>
    <n v="0.5"/>
    <n v="0"/>
    <n v="0"/>
    <n v="0.5"/>
    <n v="0.5"/>
    <n v="0.25"/>
    <n v="0.25"/>
    <n v="0.5"/>
    <n v="0.5"/>
    <n v="0.5"/>
    <n v="0.7"/>
    <x v="0"/>
  </r>
  <r>
    <s v="1766695"/>
    <s v="207519042022120943"/>
    <s v="DF20227307690"/>
    <x v="64"/>
    <x v="47"/>
    <s v="AARON HUENCHUMIL"/>
    <s v="Bolivia #1076"/>
    <s v="La Cisterna"/>
    <x v="0"/>
    <s v="Cumple"/>
    <s v="Cumple"/>
    <s v="No Aplica"/>
    <s v="No Aplica"/>
    <s v="Cumple"/>
    <s v="Cumple"/>
    <s v="No"/>
    <s v="S/N"/>
    <s v="S/N"/>
    <s v="No Aplica"/>
    <s v="No Aplica"/>
    <s v="No Aplica"/>
    <s v="Cumple Mayormente"/>
    <s v="Cumple"/>
    <s v="1- Alumbrado publico se encuentra normalizado"/>
    <x v="2"/>
    <x v="0"/>
    <x v="3"/>
    <x v="0"/>
    <n v="0.5"/>
    <n v="0.5"/>
    <n v="0.5"/>
    <n v="0.5"/>
    <n v="0.5"/>
    <n v="0.5"/>
    <n v="0.25"/>
    <n v="0.25"/>
    <n v="0.5"/>
    <n v="0.32500000000000001"/>
    <n v="0.5"/>
    <n v="0.96500000000000008"/>
    <x v="0"/>
  </r>
  <r>
    <s v="1766684"/>
    <s v="207519042022114814"/>
    <s v="DF20227302152"/>
    <x v="64"/>
    <x v="65"/>
    <s v="AARON HUENCHUMIL"/>
    <s v="Ossa #573"/>
    <s v="La Cisterna"/>
    <x v="0"/>
    <s v="Cumple"/>
    <s v="Cumple"/>
    <s v="No Aplica"/>
    <s v="No Aplica"/>
    <s v="Cumple"/>
    <s v="Cumple"/>
    <s v="No"/>
    <s v="S/N"/>
    <s v="S/N"/>
    <s v="No Aplica"/>
    <s v="No Aplica"/>
    <s v="No Aplica"/>
    <s v="Cumple"/>
    <s v="Cumple"/>
    <s v="1- Zona se encuentra con servicio electrico normalizado"/>
    <x v="2"/>
    <x v="0"/>
    <x v="3"/>
    <x v="0"/>
    <n v="0.5"/>
    <n v="0.5"/>
    <n v="0.5"/>
    <n v="0.5"/>
    <n v="0.5"/>
    <n v="0.5"/>
    <n v="0.25"/>
    <n v="0.25"/>
    <n v="0.5"/>
    <n v="0.5"/>
    <n v="0.5"/>
    <n v="1"/>
    <x v="0"/>
  </r>
  <r>
    <s v="1766671"/>
    <s v="207519042022113028"/>
    <s v="DF20227302026"/>
    <x v="64"/>
    <x v="65"/>
    <s v="AARON HUENCHUMIL"/>
    <s v="Ines Rivas #207"/>
    <s v="La Cisterna"/>
    <x v="0"/>
    <s v="Cumple"/>
    <s v="Cumple"/>
    <s v="Cumple"/>
    <s v="Cumple"/>
    <s v="Cumple"/>
    <s v="Cumple"/>
    <s v="No"/>
    <s v="S/N"/>
    <s v="S/N"/>
    <s v="No Aplica"/>
    <s v="No Aplica"/>
    <s v="No Aplica"/>
    <s v="Cumple"/>
    <s v="Cumple"/>
    <s v="1- Falla se encuentra normalizada y despejada"/>
    <x v="2"/>
    <x v="0"/>
    <x v="3"/>
    <x v="0"/>
    <n v="0.5"/>
    <n v="0.5"/>
    <n v="0.5"/>
    <n v="0.5"/>
    <n v="0.5"/>
    <n v="0.5"/>
    <n v="0.25"/>
    <n v="0.25"/>
    <n v="0.5"/>
    <n v="0.5"/>
    <n v="0.5"/>
    <n v="1"/>
    <x v="0"/>
  </r>
  <r>
    <s v="1768749"/>
    <s v="207520042022172924"/>
    <s v="DF20227302824"/>
    <x v="65"/>
    <x v="64"/>
    <s v="AARON HUENCHUMIL"/>
    <s v="Argentina #9260"/>
    <s v="La Cisterna"/>
    <x v="0"/>
    <s v="Cumple"/>
    <s v="Cumple"/>
    <s v="Cumple"/>
    <s v="Cumple"/>
    <s v="Cumple"/>
    <s v="Cumple"/>
    <s v="No"/>
    <s v="S/N"/>
    <s v="S/N"/>
    <s v="No Aplica"/>
    <s v="No Aplica"/>
    <s v="No Aplica"/>
    <s v="Cumple"/>
    <s v="Cumple"/>
    <s v="1- TD 10713 se encuentra en funcionamiento normal"/>
    <x v="2"/>
    <x v="0"/>
    <x v="3"/>
    <x v="0"/>
    <n v="0.5"/>
    <n v="0.5"/>
    <n v="0.5"/>
    <n v="0.5"/>
    <n v="0.5"/>
    <n v="0.5"/>
    <n v="0.25"/>
    <n v="0.25"/>
    <n v="0.5"/>
    <n v="0.5"/>
    <n v="0.5"/>
    <n v="1"/>
    <x v="0"/>
  </r>
  <r>
    <s v="1768747"/>
    <s v="207520042022171042"/>
    <s v="DF20227309852"/>
    <x v="65"/>
    <x v="74"/>
    <s v="AARON HUENCHUMIL"/>
    <s v="Colon #8346"/>
    <s v="La Cisterna"/>
    <x v="0"/>
    <s v="Cumple"/>
    <s v="Cumple Parcialmente"/>
    <s v="No Aplica"/>
    <s v="No Aplica"/>
    <s v="Cumple Parcialmente"/>
    <s v="Cumple Parcialmente"/>
    <s v="Si"/>
    <s v="Hector Castillo"/>
    <s v="961907071"/>
    <s v="Cumple"/>
    <s v="Cumple"/>
    <s v="No Cumple"/>
    <s v="Cumple"/>
    <s v="Cumple"/>
    <s v="1- Tecnicos no fijaron caja de medidor por falta de herramientas, cliente tiene fijada caja provisoriamente"/>
    <x v="2"/>
    <x v="0"/>
    <x v="3"/>
    <x v="0"/>
    <n v="0.5"/>
    <n v="0"/>
    <n v="0.5"/>
    <n v="0.5"/>
    <n v="0.17499999999999999"/>
    <n v="0.17499999999999999"/>
    <n v="0.25"/>
    <n v="0.25"/>
    <n v="0"/>
    <n v="0.5"/>
    <n v="0.5"/>
    <n v="0.72750000000000004"/>
    <x v="0"/>
  </r>
  <r>
    <s v="1768704"/>
    <s v="207520042022165018"/>
    <s v="DF20227309446"/>
    <x v="65"/>
    <x v="67"/>
    <s v="AARON HUENCHUMIL"/>
    <s v="Canal Alberto #8926"/>
    <s v="La Cisterna"/>
    <x v="0"/>
    <s v="Cumple"/>
    <s v="Cumple"/>
    <s v="No Aplica"/>
    <s v="No Aplica"/>
    <s v="Cumple"/>
    <s v="Cumple"/>
    <s v="Si"/>
    <s v="S/N"/>
    <s v="S/N"/>
    <s v="Cumple"/>
    <s v="Cumple"/>
    <s v="Cumple"/>
    <s v="Cumple Mayormente"/>
    <s v="Cumple Mayormente"/>
    <s v="1- Cliente confirma suministro electrico normalizado 2- Caja DAE abierta"/>
    <x v="2"/>
    <x v="0"/>
    <x v="3"/>
    <x v="0"/>
    <n v="0.5"/>
    <n v="0.5"/>
    <n v="0.5"/>
    <n v="0.5"/>
    <n v="0.5"/>
    <n v="0.5"/>
    <n v="0.25"/>
    <n v="0.25"/>
    <n v="0.5"/>
    <n v="0.32500000000000001"/>
    <n v="0.32500000000000001"/>
    <n v="0.93"/>
    <x v="0"/>
  </r>
  <r>
    <s v="1768689"/>
    <s v="207520042022163356"/>
    <s v="DF20227308989"/>
    <x v="65"/>
    <x v="67"/>
    <s v="AARON HUENCHUMIL"/>
    <s v="Goycolea #1072"/>
    <s v="La Cisterna"/>
    <x v="0"/>
    <s v="Cumple"/>
    <s v="Cumple"/>
    <s v="No Aplica"/>
    <s v="No Aplica"/>
    <s v="Cumple"/>
    <s v="Cumple"/>
    <s v="No"/>
    <s v="S/N"/>
    <s v="S/N"/>
    <s v="No Aplica"/>
    <s v="No Aplica"/>
    <s v="No Aplica"/>
    <s v="Cumple Mayormente"/>
    <s v="Cumple Mayormente"/>
    <s v="1- Cliente no se encuentra en domicilio 2- Acometida con buena altura y bien templada  3- Caja DAE sin tapa"/>
    <x v="2"/>
    <x v="0"/>
    <x v="3"/>
    <x v="0"/>
    <n v="0.5"/>
    <n v="0.5"/>
    <n v="0.5"/>
    <n v="0.5"/>
    <n v="0.5"/>
    <n v="0.5"/>
    <n v="0.25"/>
    <n v="0.25"/>
    <n v="0.5"/>
    <n v="0.32500000000000001"/>
    <n v="0.32500000000000001"/>
    <n v="0.93"/>
    <x v="0"/>
  </r>
  <r>
    <s v="1768635"/>
    <s v="207520042022142444"/>
    <s v="DF20227308477"/>
    <x v="65"/>
    <x v="51"/>
    <s v="AARON HUENCHUMIL"/>
    <s v="El Parron #01080"/>
    <s v="La Cisterna"/>
    <x v="0"/>
    <s v="Cumple"/>
    <s v="Cumple"/>
    <s v="No Aplica"/>
    <s v="No Aplica"/>
    <s v="Cumple"/>
    <s v="Cumple"/>
    <s v="No"/>
    <s v="S/N"/>
    <s v="S/N"/>
    <s v="No Aplica"/>
    <s v="No Aplica"/>
    <s v="No Aplica"/>
    <s v="Cumple"/>
    <s v="Cumple"/>
    <s v="1- Cliente no se encuentra en domicilio 2- Acometida bien templada en buena altura"/>
    <x v="2"/>
    <x v="0"/>
    <x v="3"/>
    <x v="0"/>
    <n v="0.5"/>
    <n v="0.5"/>
    <n v="0.5"/>
    <n v="0.5"/>
    <n v="0.5"/>
    <n v="0.5"/>
    <n v="0.25"/>
    <n v="0.25"/>
    <n v="0.5"/>
    <n v="0.5"/>
    <n v="0.5"/>
    <n v="1"/>
    <x v="0"/>
  </r>
  <r>
    <s v="1768465"/>
    <s v="207520042022135834"/>
    <s v="DF20227308493"/>
    <x v="65"/>
    <x v="51"/>
    <s v="AARON HUENCHUMIL"/>
    <s v="El Parron #804"/>
    <s v="La Cisterna"/>
    <x v="0"/>
    <s v="Cumple"/>
    <s v="Cumple"/>
    <s v="No Cumple"/>
    <s v="No Cumple"/>
    <s v="No Aplica"/>
    <s v="No Aplica"/>
    <s v="No"/>
    <s v="S/N"/>
    <s v="S/N"/>
    <s v="No Aplica"/>
    <s v="No Aplica"/>
    <s v="No Aplica"/>
    <s v="Cumple"/>
    <s v="No Cumple"/>
    <s v="1- No se logra dar con ubicacion de domicilio, direccion en terreno no existe 2- Me guie por fotografias del informe domicilio cerca de interseccion de EL PARRON / IQUIQUE (fotos sin georeferencia)"/>
    <x v="2"/>
    <x v="0"/>
    <x v="3"/>
    <x v="0"/>
    <n v="0.5"/>
    <n v="0.5"/>
    <n v="0"/>
    <n v="0"/>
    <n v="0.5"/>
    <n v="0.5"/>
    <n v="0.25"/>
    <n v="0.25"/>
    <n v="0.5"/>
    <n v="0.5"/>
    <n v="0"/>
    <n v="0.6"/>
    <x v="0"/>
  </r>
  <r>
    <s v="1768451"/>
    <s v="207520042022133535"/>
    <s v="DF20227306391"/>
    <x v="65"/>
    <x v="59"/>
    <s v="AARON HUENCHUMIL"/>
    <s v="El Parron #150"/>
    <s v="La Cisterna"/>
    <x v="0"/>
    <s v="Cumple"/>
    <s v="Cumple"/>
    <s v="No Cumple"/>
    <s v="No Cumple"/>
    <s v="Cumple"/>
    <s v="Cumple"/>
    <s v="No"/>
    <s v="S/N"/>
    <s v="S/N"/>
    <s v="No Aplica"/>
    <s v="No Aplica"/>
    <s v="No Aplica"/>
    <s v="Cumple"/>
    <s v="No Cumple"/>
    <s v="1- Cliente no se encuentra en domicilio 2- En informe cuadrilla no declara codigo ni cantidad de material utilizado"/>
    <x v="2"/>
    <x v="0"/>
    <x v="3"/>
    <x v="0"/>
    <n v="0.5"/>
    <n v="0.5"/>
    <n v="0"/>
    <n v="0"/>
    <n v="0.5"/>
    <n v="0.5"/>
    <n v="0.25"/>
    <n v="0.25"/>
    <n v="0.5"/>
    <n v="0.5"/>
    <n v="0"/>
    <n v="0.6"/>
    <x v="0"/>
  </r>
  <r>
    <s v="1768432"/>
    <s v="207520042022131005"/>
    <s v="DF20227305009"/>
    <x v="65"/>
    <x v="61"/>
    <s v="AARON HUENCHUMIL"/>
    <s v="El Parron #0218 lc B"/>
    <s v="La Cisterna"/>
    <x v="0"/>
    <s v="Cumple"/>
    <s v="Cumple"/>
    <s v="No Aplica"/>
    <s v="No Aplica"/>
    <s v="Cumple"/>
    <s v="Cumple"/>
    <s v="No"/>
    <s v="S/N"/>
    <s v="S/N"/>
    <s v="No Aplica"/>
    <s v="No Aplica"/>
    <s v="No Aplica"/>
    <s v="Cumple"/>
    <s v="Cumple"/>
    <s v="1- Poste 11,50 para red M.T  se encuentra cambiado por uno nuevo"/>
    <x v="2"/>
    <x v="0"/>
    <x v="3"/>
    <x v="0"/>
    <n v="0.5"/>
    <n v="0.5"/>
    <n v="0.5"/>
    <n v="0.5"/>
    <n v="0.5"/>
    <n v="0.5"/>
    <n v="0.25"/>
    <n v="0.25"/>
    <n v="0.5"/>
    <n v="0.5"/>
    <n v="0.5"/>
    <n v="1"/>
    <x v="0"/>
  </r>
  <r>
    <s v="1768424"/>
    <s v="207520042022125551"/>
    <s v="DF20227307193"/>
    <x v="65"/>
    <x v="69"/>
    <s v="AARON HUENCHUMIL"/>
    <s v="El Parron #681 dpto 201"/>
    <s v="La Cisterna"/>
    <x v="0"/>
    <s v="Cumple"/>
    <s v="Cumple"/>
    <s v="No Aplica"/>
    <s v="No Aplica"/>
    <s v="Cumple"/>
    <s v="Cumple"/>
    <s v="No"/>
    <s v="S/N"/>
    <s v="S/N"/>
    <s v="No Aplica"/>
    <s v="No Aplica"/>
    <s v="No Aplica"/>
    <s v="Cumple Mayormente"/>
    <s v="Cumple Mayormente"/>
    <s v="1- Cliente no se encuentra en domicilio, pero conserje permite acceso a shaft de medidores 2- Suministro electrico normalizado"/>
    <x v="2"/>
    <x v="0"/>
    <x v="3"/>
    <x v="0"/>
    <n v="0.5"/>
    <n v="0.5"/>
    <n v="0.5"/>
    <n v="0.5"/>
    <n v="0.5"/>
    <n v="0.5"/>
    <n v="0.25"/>
    <n v="0.25"/>
    <n v="0.5"/>
    <n v="0.32500000000000001"/>
    <n v="0.32500000000000001"/>
    <n v="0.93"/>
    <x v="0"/>
  </r>
  <r>
    <s v="1768394"/>
    <s v="207520042022122232"/>
    <s v="DF20227307261"/>
    <x v="65"/>
    <x v="69"/>
    <s v="AARON HUENCHUMIL"/>
    <s v="J.J.Prieto #6902"/>
    <s v="La Cisterna"/>
    <x v="0"/>
    <s v="Cumple"/>
    <s v="Cumple"/>
    <s v="No Aplica"/>
    <s v="No Aplica"/>
    <s v="Cumple"/>
    <s v="Cumple"/>
    <s v="No"/>
    <s v="S/N"/>
    <s v="S/N"/>
    <s v="No Aplica"/>
    <s v="No Aplica"/>
    <s v="No Aplica"/>
    <s v="Cumple"/>
    <s v="Cumple"/>
    <s v="1- Cliente no se encuentra en domicilio 2- Acometida a baja altura"/>
    <x v="2"/>
    <x v="0"/>
    <x v="3"/>
    <x v="0"/>
    <n v="0.5"/>
    <n v="0.5"/>
    <n v="0.5"/>
    <n v="0.5"/>
    <n v="0.5"/>
    <n v="0.5"/>
    <n v="0.25"/>
    <n v="0.25"/>
    <n v="0.5"/>
    <n v="0.5"/>
    <n v="0.5"/>
    <n v="1"/>
    <x v="0"/>
  </r>
  <r>
    <s v="1768383"/>
    <s v="207520042022120900"/>
    <s v="DF20227305462"/>
    <x v="65"/>
    <x v="62"/>
    <s v="AARON HUENCHUMIL"/>
    <s v="Jose Joaquin Prieto Vial #8020"/>
    <s v="La Cisterna"/>
    <x v="0"/>
    <s v="Cumple"/>
    <s v="Cumple"/>
    <s v="No Aplica"/>
    <s v="No Aplica"/>
    <s v="Cumple"/>
    <s v="Cumple"/>
    <s v="Si"/>
    <s v="S/N"/>
    <s v="S/N"/>
    <s v="Cumple"/>
    <s v="Cumple"/>
    <s v="Cumple"/>
    <s v="No Cumple"/>
    <s v="No Cumple"/>
    <s v="1- Guardia en porteria recepciono a tecnicos el dia de visita, confirma que tienen suministro electrico sin problemas"/>
    <x v="2"/>
    <x v="0"/>
    <x v="3"/>
    <x v="0"/>
    <n v="0.5"/>
    <n v="0.5"/>
    <n v="0.5"/>
    <n v="0.5"/>
    <n v="0.5"/>
    <n v="0.5"/>
    <n v="0.25"/>
    <n v="0.25"/>
    <n v="0.5"/>
    <n v="0"/>
    <n v="0"/>
    <n v="0.8"/>
    <x v="0"/>
  </r>
  <r>
    <s v="1768370"/>
    <s v="207520042022115219"/>
    <s v="DF20227307693"/>
    <x v="65"/>
    <x v="47"/>
    <s v="AARON HUENCHUMIL"/>
    <s v="Tolten #8653"/>
    <s v="La Cisterna"/>
    <x v="0"/>
    <s v="Cumple"/>
    <s v="Cumple"/>
    <s v="No Aplica"/>
    <s v="No Aplica"/>
    <s v="Cumple"/>
    <s v="Cumple"/>
    <s v="No"/>
    <s v="S/N"/>
    <s v="S/N"/>
    <s v="No Aplica"/>
    <s v="No Aplica"/>
    <s v="No Aplica"/>
    <s v="No Cumple"/>
    <s v="No Cumple"/>
    <s v="1- Cliente no se encuentra en domicilio 2- Acometida bien templada"/>
    <x v="2"/>
    <x v="0"/>
    <x v="3"/>
    <x v="0"/>
    <n v="0.5"/>
    <n v="0.5"/>
    <n v="0.5"/>
    <n v="0.5"/>
    <n v="0.5"/>
    <n v="0.5"/>
    <n v="0.25"/>
    <n v="0.25"/>
    <n v="0.5"/>
    <n v="0"/>
    <n v="0"/>
    <n v="0.8"/>
    <x v="0"/>
  </r>
  <r>
    <s v="1768361"/>
    <s v="207520042022113350"/>
    <s v="DF20227307369"/>
    <x v="65"/>
    <x v="69"/>
    <s v="AARON HUENCHUMIL"/>
    <s v="San Simon #873"/>
    <s v="La Cisterna"/>
    <x v="0"/>
    <s v="Cumple"/>
    <s v="Cumple"/>
    <s v="No Aplica"/>
    <s v="No Aplica"/>
    <s v="Cumple"/>
    <s v="Cumple"/>
    <s v="No"/>
    <s v="S/N"/>
    <s v="S/N"/>
    <s v="No Aplica"/>
    <s v="No Aplica"/>
    <s v="No Aplica"/>
    <s v="Cumple"/>
    <s v="Cumple"/>
    <s v="1- Cliente no se encuentra en domicilio 2- Cables de telecomunicaciones aislados y recogidos"/>
    <x v="2"/>
    <x v="0"/>
    <x v="3"/>
    <x v="0"/>
    <n v="0.5"/>
    <n v="0.5"/>
    <n v="0.5"/>
    <n v="0.5"/>
    <n v="0.5"/>
    <n v="0.5"/>
    <n v="0.25"/>
    <n v="0.25"/>
    <n v="0.5"/>
    <n v="0.5"/>
    <n v="0.5"/>
    <n v="1"/>
    <x v="0"/>
  </r>
  <r>
    <s v="1768324"/>
    <s v="207520042022112430"/>
    <s v="DF20227305194"/>
    <x v="65"/>
    <x v="61"/>
    <s v="AARON HUENCHUMIL"/>
    <s v="Manuel Fischman #390"/>
    <s v="La Cisterna"/>
    <x v="0"/>
    <s v="Cumple"/>
    <s v="Cumple"/>
    <s v="No Aplica"/>
    <s v="No Aplica"/>
    <s v="Cumple"/>
    <s v="Cumple"/>
    <s v="No"/>
    <s v="S/N"/>
    <s v="S/N"/>
    <s v="No Aplica"/>
    <s v="No Aplica"/>
    <s v="No Aplica"/>
    <s v="Cumple"/>
    <s v="Cumple"/>
    <s v="1- Cliente no se encuentra en domicilio 2- Aconetida bien templada"/>
    <x v="2"/>
    <x v="0"/>
    <x v="3"/>
    <x v="0"/>
    <n v="0.5"/>
    <n v="0.5"/>
    <n v="0.5"/>
    <n v="0.5"/>
    <n v="0.5"/>
    <n v="0.5"/>
    <n v="0.25"/>
    <n v="0.25"/>
    <n v="0.5"/>
    <n v="0.5"/>
    <n v="0.5"/>
    <n v="1"/>
    <x v="0"/>
  </r>
  <r>
    <s v="1768314"/>
    <s v="207520042022110141"/>
    <s v="DF20227306541"/>
    <x v="65"/>
    <x v="68"/>
    <s v="AARON HUENCHUMIL"/>
    <s v="Sarita Stein #864"/>
    <s v="La Cisterna"/>
    <x v="0"/>
    <s v="Cumple"/>
    <s v="Cumple"/>
    <s v="Cumple"/>
    <s v="Cumple"/>
    <s v="Cumple"/>
    <s v="Cumple"/>
    <s v="Si"/>
    <s v="Nicole Perez Silva"/>
    <s v="936724543"/>
    <s v="Cumple"/>
    <s v="Cumple"/>
    <s v="Cumple"/>
    <s v="Cumple"/>
    <s v="Cumple"/>
    <s v="1- Cliente con suministro electrico normalizado 2- Cliente necesita que regularicen cobro de su boleta"/>
    <x v="2"/>
    <x v="0"/>
    <x v="3"/>
    <x v="0"/>
    <n v="0.5"/>
    <n v="0.5"/>
    <n v="0.5"/>
    <n v="0.5"/>
    <n v="0.5"/>
    <n v="0.5"/>
    <n v="0.25"/>
    <n v="0.25"/>
    <n v="0.5"/>
    <n v="0.5"/>
    <n v="0.5"/>
    <n v="1"/>
    <x v="0"/>
  </r>
  <r>
    <s v="1768291"/>
    <s v="207520042022102419"/>
    <s v="DF20227307881"/>
    <x v="65"/>
    <x v="47"/>
    <s v="AARON HUENCHUMIL"/>
    <s v="Mercurio #8588"/>
    <s v="La Cisterna"/>
    <x v="0"/>
    <s v="Cumple"/>
    <s v="Cumple"/>
    <s v="Cumple"/>
    <s v="Cumple"/>
    <s v="Cumple"/>
    <s v="Cumple"/>
    <s v="No"/>
    <s v="S/N"/>
    <s v="S/N"/>
    <s v="No Aplica"/>
    <s v="No Aplica"/>
    <s v="No Aplica"/>
    <s v="Cumple"/>
    <s v="Cumple"/>
    <s v="1- Cliente no se encuentra en domicilio, no se tiene acceso a verificar acometida por porton cerrado a la entrada de pasaje"/>
    <x v="2"/>
    <x v="0"/>
    <x v="3"/>
    <x v="0"/>
    <n v="0.5"/>
    <n v="0.5"/>
    <n v="0.5"/>
    <n v="0.5"/>
    <n v="0.5"/>
    <n v="0.5"/>
    <n v="0.25"/>
    <n v="0.25"/>
    <n v="0.5"/>
    <n v="0.5"/>
    <n v="0.5"/>
    <n v="1"/>
    <x v="0"/>
  </r>
  <r>
    <s v="1768279"/>
    <s v="207520042022100607"/>
    <s v="DF20227308360"/>
    <x v="65"/>
    <x v="51"/>
    <s v="AARON HUENCHUMIL"/>
    <s v="Madame A. Bolland #147"/>
    <s v="La Cisterna"/>
    <x v="0"/>
    <s v="Cumple"/>
    <s v="Cumple"/>
    <s v="No Aplica"/>
    <s v="No Aplica"/>
    <s v="Cumple"/>
    <s v="Cumple"/>
    <s v="No"/>
    <s v="S/N"/>
    <s v="S/N"/>
    <s v="No Aplica"/>
    <s v="No Aplica"/>
    <s v="No Aplica"/>
    <s v="Cumple"/>
    <s v="Cumple"/>
    <s v="1- Cliente no se encuentra en domicilio 2- Acometida bien templada, pero a baja altura debido a soporte de cliente"/>
    <x v="2"/>
    <x v="0"/>
    <x v="3"/>
    <x v="0"/>
    <n v="0.5"/>
    <n v="0.5"/>
    <n v="0.5"/>
    <n v="0.5"/>
    <n v="0.5"/>
    <n v="0.5"/>
    <n v="0.25"/>
    <n v="0.25"/>
    <n v="0.5"/>
    <n v="0.5"/>
    <n v="0.5"/>
    <n v="1"/>
    <x v="0"/>
  </r>
  <r>
    <s v="1770631"/>
    <s v="207521042022163011"/>
    <s v="DF20227309871"/>
    <x v="66"/>
    <x v="74"/>
    <s v="AARON HUENCHUMIL"/>
    <s v="Ciencias #6553"/>
    <s v="La Cisterna"/>
    <x v="0"/>
    <s v="Cumple"/>
    <s v="Cumple"/>
    <s v="No Aplica"/>
    <s v="No Aplica"/>
    <s v="Cumple"/>
    <s v="Cumple"/>
    <s v="No"/>
    <s v="S/N"/>
    <s v="S/N"/>
    <s v="No Aplica"/>
    <s v="No Aplica"/>
    <s v="No Aplica"/>
    <s v="Cumple"/>
    <s v="Cumple"/>
    <s v="1- Cliente no se encuentra en domicilio 2- Acometida bien templada y a buena altura"/>
    <x v="2"/>
    <x v="0"/>
    <x v="3"/>
    <x v="0"/>
    <n v="0.5"/>
    <n v="0.5"/>
    <n v="0.5"/>
    <n v="0.5"/>
    <n v="0.5"/>
    <n v="0.5"/>
    <n v="0.25"/>
    <n v="0.25"/>
    <n v="0.5"/>
    <n v="0.5"/>
    <n v="0.5"/>
    <n v="1"/>
    <x v="0"/>
  </r>
  <r>
    <s v="1770629"/>
    <s v="207521042022161757"/>
    <s v="DF20227304823"/>
    <x v="66"/>
    <x v="60"/>
    <s v="AARON HUENCHUMIL"/>
    <s v="Sergio Ceppi #839 tr A dpto 309"/>
    <s v="La Cisterna"/>
    <x v="0"/>
    <s v="Cumple"/>
    <s v="Cumple"/>
    <s v="No Aplica"/>
    <s v="No Aplica"/>
    <s v="Cumple"/>
    <s v="Cumple"/>
    <s v="No"/>
    <s v="S/N"/>
    <s v="S/N"/>
    <s v="No Aplica"/>
    <s v="No Aplica"/>
    <s v="No Aplica"/>
    <s v="No Cumple"/>
    <s v="No Cumple"/>
    <s v="1- Cliente no se encuentra en domicilio, pero conserje permite acceso a shaft medidores  2- Cliente con suministro electrico normalizado"/>
    <x v="2"/>
    <x v="0"/>
    <x v="3"/>
    <x v="0"/>
    <n v="0.5"/>
    <n v="0.5"/>
    <n v="0.5"/>
    <n v="0.5"/>
    <n v="0.5"/>
    <n v="0.5"/>
    <n v="0.25"/>
    <n v="0.25"/>
    <n v="0.5"/>
    <n v="0"/>
    <n v="0"/>
    <n v="0.8"/>
    <x v="0"/>
  </r>
  <r>
    <s v="1770619"/>
    <s v="207521042022154142"/>
    <s v="DF20227306777"/>
    <x v="66"/>
    <x v="68"/>
    <s v="AARON HUENCHUMIL"/>
    <s v="Santa Corina #127"/>
    <s v="La Cisterna"/>
    <x v="0"/>
    <s v="Cumple"/>
    <s v="Cumple"/>
    <s v="No Aplica"/>
    <s v="No Aplica"/>
    <s v="Cumple"/>
    <s v="Cumple"/>
    <s v="No"/>
    <s v="S/N"/>
    <s v="S/N"/>
    <s v="No Aplica"/>
    <s v="No Aplica"/>
    <s v="No Aplica"/>
    <s v="Cumple"/>
    <s v="Cumple"/>
    <s v="1- Poste ya se encuentra regularizado"/>
    <x v="2"/>
    <x v="0"/>
    <x v="3"/>
    <x v="0"/>
    <n v="0.5"/>
    <n v="0.5"/>
    <n v="0.5"/>
    <n v="0.5"/>
    <n v="0.5"/>
    <n v="0.5"/>
    <n v="0.25"/>
    <n v="0.25"/>
    <n v="0.5"/>
    <n v="0.5"/>
    <n v="0.5"/>
    <n v="1"/>
    <x v="0"/>
  </r>
  <r>
    <s v="1770590"/>
    <s v="207521042022145955"/>
    <s v="DF20227307084"/>
    <x v="66"/>
    <x v="69"/>
    <s v="AARON HUENCHUMIL"/>
    <s v="Almirante Neff Sur #317"/>
    <s v="La Cisterna"/>
    <x v="0"/>
    <s v="Cumple"/>
    <s v="Cumple"/>
    <s v="No Cumple"/>
    <s v="No Cumple"/>
    <s v="Cumple"/>
    <s v="Cumple"/>
    <s v="Si"/>
    <s v="S/N"/>
    <s v="S/N"/>
    <s v="Cumple"/>
    <s v="Cumple"/>
    <s v="Cumple"/>
    <s v="Cumple"/>
    <s v="Cumple"/>
    <s v="1- Cliente confirma estar con suministro electrico sin problemas"/>
    <x v="2"/>
    <x v="0"/>
    <x v="3"/>
    <x v="0"/>
    <n v="0.5"/>
    <n v="0.5"/>
    <n v="0"/>
    <n v="0"/>
    <n v="0.5"/>
    <n v="0.5"/>
    <n v="0.25"/>
    <n v="0.25"/>
    <n v="0.5"/>
    <n v="0.5"/>
    <n v="0.5"/>
    <n v="0.7"/>
    <x v="0"/>
  </r>
  <r>
    <s v="1770569"/>
    <s v="207521042022143451"/>
    <s v="DF20227318567"/>
    <x v="66"/>
    <x v="86"/>
    <s v="AARON HUENCHUMIL"/>
    <s v="Ramon Carvallo #588"/>
    <s v="La Cisterna"/>
    <x v="0"/>
    <s v="Cumple"/>
    <s v="Cumple"/>
    <s v="Cumple"/>
    <s v="Cumple"/>
    <s v="Cumple"/>
    <s v="Cumple"/>
    <s v="No"/>
    <s v="S/N"/>
    <s v="S/N"/>
    <s v="No Aplica"/>
    <s v="No Aplica"/>
    <s v="No Aplica"/>
    <s v="Cumple"/>
    <s v="Cumple"/>
    <s v="1- Cliente no se encuentra en domicilio 2- Red calpe fue restituida, suministro electrico regularizado y normalizado en el sector 3- Directa relacion con N°DF20227318479"/>
    <x v="2"/>
    <x v="0"/>
    <x v="3"/>
    <x v="0"/>
    <n v="0.5"/>
    <n v="0.5"/>
    <n v="0.5"/>
    <n v="0.5"/>
    <n v="0.5"/>
    <n v="0.5"/>
    <n v="0.25"/>
    <n v="0.25"/>
    <n v="0.5"/>
    <n v="0.5"/>
    <n v="0.5"/>
    <n v="1"/>
    <x v="0"/>
  </r>
  <r>
    <s v="1770544"/>
    <s v="207521042022141339"/>
    <s v="DF20227313636"/>
    <x v="66"/>
    <x v="75"/>
    <s v="AARON HUENCHUMIL"/>
    <s v="Las Brisas #478"/>
    <s v="La Cisterna"/>
    <x v="0"/>
    <s v="Cumple"/>
    <s v="Cumple"/>
    <s v="No Aplica"/>
    <s v="No Aplica"/>
    <s v="Cumple"/>
    <s v="Cumple"/>
    <s v="No"/>
    <s v="S/N"/>
    <s v="S/N"/>
    <s v="No Aplica"/>
    <s v="No Aplica"/>
    <s v="No Aplica"/>
    <s v="Cumple"/>
    <s v="Cumple"/>
    <s v="1- Cliente no se encuengra en domicilio 2- Directa relacion con N°DF20227314313"/>
    <x v="2"/>
    <x v="0"/>
    <x v="3"/>
    <x v="0"/>
    <n v="0.5"/>
    <n v="0.5"/>
    <n v="0.5"/>
    <n v="0.5"/>
    <n v="0.5"/>
    <n v="0.5"/>
    <n v="0.25"/>
    <n v="0.25"/>
    <n v="0.5"/>
    <n v="0.5"/>
    <n v="0.5"/>
    <n v="1"/>
    <x v="0"/>
  </r>
  <r>
    <s v="1770513"/>
    <s v="207521042022140801"/>
    <s v="DF20227314313"/>
    <x v="66"/>
    <x v="87"/>
    <s v="AARON HUENCHUMIL"/>
    <s v="Las Brisas #468"/>
    <s v="La Cisterna"/>
    <x v="0"/>
    <s v="Cumple"/>
    <s v="Cumple"/>
    <s v="Cumple"/>
    <s v="Cumple"/>
    <s v="Cumple"/>
    <s v="Cumple"/>
    <s v="No"/>
    <s v="S/N"/>
    <s v="S/N"/>
    <s v="No Aplica"/>
    <s v="No Aplica"/>
    <s v="No Aplica"/>
    <s v="No Cumple"/>
    <s v="No Cumple"/>
    <s v="1- Cliente no se encuentra en domicilio 2- Cliente se encuentra con suministro electrico normalizado"/>
    <x v="3"/>
    <x v="0"/>
    <x v="3"/>
    <x v="0"/>
    <n v="0.5"/>
    <n v="0.5"/>
    <n v="0.5"/>
    <n v="0.5"/>
    <n v="0.5"/>
    <n v="0.5"/>
    <n v="0.25"/>
    <n v="0.25"/>
    <n v="0.5"/>
    <n v="0"/>
    <n v="0"/>
    <n v="0.8"/>
    <x v="0"/>
  </r>
  <r>
    <s v="1770351"/>
    <s v="207521042022135050"/>
    <s v="DF20227313626"/>
    <x v="66"/>
    <x v="75"/>
    <s v="AARON HUENCHUMIL"/>
    <s v="Vespucio - Ayacara"/>
    <s v="La Cisterna"/>
    <x v="0"/>
    <s v="Cumple"/>
    <s v="Cumple"/>
    <s v="No Aplica"/>
    <s v="No Aplica"/>
    <s v="Cumple"/>
    <s v="Cumple"/>
    <s v="No"/>
    <s v="S/N"/>
    <s v="S/N"/>
    <s v="No Aplica"/>
    <s v="No Aplica"/>
    <s v="No Aplica"/>
    <s v="Cumple"/>
    <s v="Cumple"/>
    <s v="1- Se realiza apertura y cierre de equipo maniobra  C/U 84972  2- Directa relacion con N°DF20227313504"/>
    <x v="2"/>
    <x v="0"/>
    <x v="3"/>
    <x v="0"/>
    <n v="0.5"/>
    <n v="0.5"/>
    <n v="0.5"/>
    <n v="0.5"/>
    <n v="0.5"/>
    <n v="0.5"/>
    <n v="0.25"/>
    <n v="0.25"/>
    <n v="0.5"/>
    <n v="0.5"/>
    <n v="0.5"/>
    <n v="1"/>
    <x v="0"/>
  </r>
  <r>
    <s v="1770192"/>
    <s v="207521042022132623"/>
    <s v="DF20227315003"/>
    <x v="66"/>
    <x v="77"/>
    <s v="AARON HUENCHUMIL"/>
    <s v="Patricio Lynch #9316"/>
    <s v="La Cisterna"/>
    <x v="0"/>
    <s v="Cumple"/>
    <s v="Cumple"/>
    <s v="No Cumple"/>
    <s v="No Cumple"/>
    <s v="Cumple"/>
    <s v="Cumple"/>
    <s v="No"/>
    <s v="S/N"/>
    <s v="S/N"/>
    <s v="No Aplica"/>
    <s v="No Aplica"/>
    <s v="No Aplica"/>
    <s v="Cumple"/>
    <s v="Cumple"/>
    <s v="1- Cliente no se encuentra en domicilio 2- Cliente ya se encuentra con acometida instalada en poste particular definitivo  3- directa relacion con N°DF20227314677"/>
    <x v="2"/>
    <x v="0"/>
    <x v="3"/>
    <x v="0"/>
    <n v="0.5"/>
    <n v="0.5"/>
    <n v="0"/>
    <n v="0"/>
    <n v="0.5"/>
    <n v="0.5"/>
    <n v="0.25"/>
    <n v="0.25"/>
    <n v="0.5"/>
    <n v="0.5"/>
    <n v="0.5"/>
    <n v="0.7"/>
    <x v="0"/>
  </r>
  <r>
    <s v="1770180"/>
    <s v="207521042022131342"/>
    <s v="DF20227314476"/>
    <x v="66"/>
    <x v="76"/>
    <s v="AARON HUENCHUMIL"/>
    <s v="Pedro Lagos #782"/>
    <s v="La Cisterna"/>
    <x v="0"/>
    <s v="Cumple"/>
    <s v="Cumple"/>
    <s v="No Aplica"/>
    <s v="No Aplica"/>
    <s v="Cumple"/>
    <s v="Cumple"/>
    <s v="No"/>
    <s v="S/N"/>
    <s v="S/N"/>
    <s v="No Aplica"/>
    <s v="No Aplica"/>
    <s v="No Aplica"/>
    <s v="Cumple"/>
    <s v="Cumple"/>
    <s v="1- Cliente no se encuentra en domicilio 2- Cliente aun no hace cambio de poste particular, para regularizacion de altura de acometida 3- Numeracion correcta #988"/>
    <x v="2"/>
    <x v="0"/>
    <x v="3"/>
    <x v="0"/>
    <n v="0.5"/>
    <n v="0.5"/>
    <n v="0.5"/>
    <n v="0.5"/>
    <n v="0.5"/>
    <n v="0.5"/>
    <n v="0.25"/>
    <n v="0.25"/>
    <n v="0.5"/>
    <n v="0.5"/>
    <n v="0.5"/>
    <n v="1"/>
    <x v="0"/>
  </r>
  <r>
    <s v="1770156"/>
    <s v="207521042022123037"/>
    <s v="DF20227315560"/>
    <x v="66"/>
    <x v="78"/>
    <s v="AARON HUENCHUMIL"/>
    <s v="Ossa #347 tr 1 dpto 203"/>
    <s v="La Cisterna"/>
    <x v="0"/>
    <s v="Cumple"/>
    <s v="Cumple"/>
    <s v="No Aplica"/>
    <s v="No Aplica"/>
    <s v="Cumple"/>
    <s v="Cumple"/>
    <s v="No"/>
    <s v="S/N"/>
    <s v="S/N"/>
    <s v="No Aplica"/>
    <s v="No Aplica"/>
    <s v="No Aplica"/>
    <s v="Cumple"/>
    <s v="Cumple"/>
    <s v="1- Conserje confirma que nunca tuvieron problemas de suministro electrico"/>
    <x v="2"/>
    <x v="0"/>
    <x v="3"/>
    <x v="0"/>
    <n v="0.5"/>
    <n v="0.5"/>
    <n v="0.5"/>
    <n v="0.5"/>
    <n v="0.5"/>
    <n v="0.5"/>
    <n v="0.25"/>
    <n v="0.25"/>
    <n v="0.5"/>
    <n v="0.5"/>
    <n v="0.5"/>
    <n v="1"/>
    <x v="0"/>
  </r>
  <r>
    <s v="1770097"/>
    <s v="207521042022114515"/>
    <s v="DF20227318739"/>
    <x v="66"/>
    <x v="86"/>
    <s v="AARON HUENCHUMIL"/>
    <s v="Rosario Santa Fe #9164"/>
    <s v="La Cisterna"/>
    <x v="0"/>
    <s v="Cumple"/>
    <s v="Cumple"/>
    <s v="No Aplica"/>
    <s v="No Aplica"/>
    <s v="Cumple"/>
    <s v="Cumple"/>
    <s v="No"/>
    <s v="S/N"/>
    <s v="S/N"/>
    <s v="No Aplica"/>
    <s v="No Aplica"/>
    <s v="No Aplica"/>
    <s v="Cumple Mayormente"/>
    <s v="Cumple Mayormente"/>
    <s v="1- Cableado de telecomunicaciones fue templado con exito"/>
    <x v="2"/>
    <x v="0"/>
    <x v="3"/>
    <x v="0"/>
    <n v="0.5"/>
    <n v="0.5"/>
    <n v="0.5"/>
    <n v="0.5"/>
    <n v="0.5"/>
    <n v="0.5"/>
    <n v="0.25"/>
    <n v="0.25"/>
    <n v="0.5"/>
    <n v="0.32500000000000001"/>
    <n v="0.32500000000000001"/>
    <n v="0.93"/>
    <x v="0"/>
  </r>
  <r>
    <s v="1770077"/>
    <s v="207521042022112956"/>
    <s v="DF20227318983"/>
    <x v="66"/>
    <x v="86"/>
    <s v="AARON HUENCHUMIL"/>
    <s v="Ines Rivas #01077"/>
    <s v="La Cisterna"/>
    <x v="0"/>
    <s v="Cumple"/>
    <s v="Cumple"/>
    <s v="No Cumple"/>
    <s v="No Cumple"/>
    <s v="Cumple"/>
    <s v="Cumple"/>
    <s v="No"/>
    <s v="S/N"/>
    <s v="S/N"/>
    <s v="No Aplica"/>
    <s v="No Aplica"/>
    <s v="No Aplica"/>
    <s v="Cumple"/>
    <s v="Cumple"/>
    <s v="1- Cliente no se encuentra en domicilio 2- En informe cuadrilla no declara codigo y cantidad de material utilizado"/>
    <x v="2"/>
    <x v="0"/>
    <x v="3"/>
    <x v="0"/>
    <n v="0.5"/>
    <n v="0.5"/>
    <n v="0"/>
    <n v="0"/>
    <n v="0.5"/>
    <n v="0.5"/>
    <n v="0.25"/>
    <n v="0.25"/>
    <n v="0.5"/>
    <n v="0.5"/>
    <n v="0.5"/>
    <n v="0.7"/>
    <x v="0"/>
  </r>
  <r>
    <s v="1770057"/>
    <s v="207521042022110936"/>
    <s v="DF20227318908"/>
    <x v="66"/>
    <x v="86"/>
    <s v="AARON HUENCHUMIL"/>
    <s v="Ines Rivas #68"/>
    <s v="La Cisterna"/>
    <x v="0"/>
    <s v="Cumple"/>
    <s v="Cumple"/>
    <s v="No Aplica"/>
    <s v="No Aplica"/>
    <s v="No Aplica"/>
    <s v="No Aplica"/>
    <s v="No"/>
    <s v="S/N"/>
    <s v="S/N"/>
    <s v="No Aplica"/>
    <s v="No Aplica"/>
    <s v="No Aplica"/>
    <s v="Cumple"/>
    <s v="No Cumple"/>
    <s v="1- Poste chocado no corresponde a ENEL"/>
    <x v="2"/>
    <x v="0"/>
    <x v="3"/>
    <x v="0"/>
    <n v="0.5"/>
    <n v="0.5"/>
    <n v="0.5"/>
    <n v="0.5"/>
    <n v="0.5"/>
    <n v="0.5"/>
    <n v="0.25"/>
    <n v="0.25"/>
    <n v="0.5"/>
    <n v="0.5"/>
    <n v="0"/>
    <n v="0.9"/>
    <x v="0"/>
  </r>
  <r>
    <s v="1770044"/>
    <s v="207521042022105327"/>
    <s v="DF20227309263"/>
    <x v="66"/>
    <x v="67"/>
    <s v="AARON HUENCHUMIL"/>
    <s v="Gran avenida Jose Miguel Carrera #9313"/>
    <s v="La Cisterna"/>
    <x v="0"/>
    <s v="Cumple"/>
    <s v="Cumple"/>
    <s v="Cumple"/>
    <s v="Cumple"/>
    <s v="Cumple"/>
    <s v="Cumple"/>
    <s v="No"/>
    <s v="S/N"/>
    <s v="S/N"/>
    <s v="No Aplica"/>
    <s v="No Aplica"/>
    <s v="No Aplica"/>
    <s v="Cumple"/>
    <s v="Cumple"/>
    <s v="1- Suministro electrico normalizado en el sector"/>
    <x v="2"/>
    <x v="0"/>
    <x v="3"/>
    <x v="0"/>
    <n v="0.5"/>
    <n v="0.5"/>
    <n v="0.5"/>
    <n v="0.5"/>
    <n v="0.5"/>
    <n v="0.5"/>
    <n v="0.25"/>
    <n v="0.25"/>
    <n v="0.5"/>
    <n v="0.5"/>
    <n v="0.5"/>
    <n v="1"/>
    <x v="0"/>
  </r>
  <r>
    <s v="1772666"/>
    <s v="207522042022181129"/>
    <s v="DF20227305286"/>
    <x v="67"/>
    <x v="62"/>
    <s v="AARON HUENCHUMIL"/>
    <s v="Jose Ureta #1037"/>
    <s v="La Cisterna"/>
    <x v="0"/>
    <s v="Cumple"/>
    <s v="Cumple"/>
    <s v="No Cumple"/>
    <s v="No Cumple"/>
    <s v="Cumple"/>
    <s v="Cumple"/>
    <s v="No"/>
    <s v="S/N"/>
    <s v="S/N"/>
    <s v="No Aplica"/>
    <s v="No Aplica"/>
    <s v="No Aplica"/>
    <s v="Cumple"/>
    <s v="Cumple"/>
    <s v="1- Cliente no se encuentra en domicilio 2- TD 20786 ya se encuentra regularizado en la red M.T  3- En infirme de cuadrilla no declara codigo de material utilizado ( FUSIBLE M.T)"/>
    <x v="2"/>
    <x v="0"/>
    <x v="3"/>
    <x v="0"/>
    <n v="0.5"/>
    <n v="0.5"/>
    <n v="0"/>
    <n v="0"/>
    <n v="0.5"/>
    <n v="0.5"/>
    <n v="0.25"/>
    <n v="0.25"/>
    <n v="0.5"/>
    <n v="0.5"/>
    <n v="0.5"/>
    <n v="0.7"/>
    <x v="0"/>
  </r>
  <r>
    <s v="1772639"/>
    <s v="207522042022172349"/>
    <s v="DF20227313369"/>
    <x v="67"/>
    <x v="75"/>
    <s v="AARON HUENCHUMIL"/>
    <s v="Julio Montt #6538"/>
    <s v="La Cisterna"/>
    <x v="0"/>
    <s v="Cumple"/>
    <s v="Cumple"/>
    <s v="No Aplica"/>
    <s v="No Aplica"/>
    <s v="Cumple"/>
    <s v="Cumple"/>
    <s v="No"/>
    <s v="S/N"/>
    <s v="S/N"/>
    <s v="No Aplica"/>
    <s v="No Aplica"/>
    <s v="No Aplica"/>
    <s v="Cumple"/>
    <s v="Cumple"/>
    <s v="1- Cliente no se encuentra en domicilio"/>
    <x v="2"/>
    <x v="0"/>
    <x v="3"/>
    <x v="0"/>
    <n v="0.5"/>
    <n v="0.5"/>
    <n v="0.5"/>
    <n v="0.5"/>
    <n v="0.5"/>
    <n v="0.5"/>
    <n v="0.25"/>
    <n v="0.25"/>
    <n v="0.5"/>
    <n v="0.5"/>
    <n v="0.5"/>
    <n v="1"/>
    <x v="0"/>
  </r>
  <r>
    <s v="1772608"/>
    <s v="207522042022170431"/>
    <s v="DF20227317929"/>
    <x v="67"/>
    <x v="83"/>
    <s v="AARON HUENCHUMIL"/>
    <s v="Locarno #0968"/>
    <s v="La Cisterna"/>
    <x v="0"/>
    <s v="Cumple"/>
    <s v="Cumple"/>
    <s v="No Aplica"/>
    <s v="No Aplica"/>
    <s v="No Aplica"/>
    <s v="No Aplica"/>
    <s v="Si"/>
    <s v="S/N"/>
    <s v="S/N"/>
    <s v="Cumple"/>
    <s v="Cumple"/>
    <s v="No Aplica"/>
    <s v="No Cumple"/>
    <s v="No Cumple"/>
    <s v="1- Cliente asegura que nunca llamo a ENEL"/>
    <x v="2"/>
    <x v="0"/>
    <x v="3"/>
    <x v="0"/>
    <n v="0.5"/>
    <n v="0.5"/>
    <n v="0.5"/>
    <n v="0.5"/>
    <n v="0.5"/>
    <n v="0.5"/>
    <n v="0.25"/>
    <n v="0.25"/>
    <n v="0.5"/>
    <n v="0"/>
    <n v="0"/>
    <n v="0.8"/>
    <x v="0"/>
  </r>
  <r>
    <s v="1772593"/>
    <s v="207522042022164413"/>
    <s v="DF20227318619"/>
    <x v="67"/>
    <x v="86"/>
    <s v="AARON HUENCHUMIL"/>
    <s v="Zurich Sur #0321"/>
    <s v="La Cisterna"/>
    <x v="0"/>
    <s v="Cumple"/>
    <s v="Cumple"/>
    <s v="No Aplica"/>
    <s v="No Aplica"/>
    <s v="Cumple"/>
    <s v="Cumple"/>
    <s v="Si"/>
    <s v="Francisco gonzalez"/>
    <s v="942145540"/>
    <s v="Cumple"/>
    <s v="Cumple"/>
    <s v="No Cumple"/>
    <s v="Cumple"/>
    <s v="No Cumple"/>
    <s v="1- caja de medidor sigue desprendido del muro, tecnicos no contaban con las herramientas necesarias para dar solucion a cliente.SE REQUIERE PRONTA SOLUCION"/>
    <x v="2"/>
    <x v="0"/>
    <x v="3"/>
    <x v="0"/>
    <n v="0.5"/>
    <n v="0.5"/>
    <n v="0.5"/>
    <n v="0.5"/>
    <n v="0.5"/>
    <n v="0.5"/>
    <n v="0.25"/>
    <n v="0.25"/>
    <n v="0"/>
    <n v="0.5"/>
    <n v="0"/>
    <n v="0.82499999999999996"/>
    <x v="0"/>
  </r>
  <r>
    <s v="1772585"/>
    <s v="207522042022162017"/>
    <s v="DF20227314260"/>
    <x v="67"/>
    <x v="76"/>
    <s v="AARON HUENCHUMIL"/>
    <s v="Briones Luco #334"/>
    <s v="La Cisterna"/>
    <x v="0"/>
    <s v="Cumple"/>
    <s v="Cumple"/>
    <s v="No Aplica"/>
    <s v="No Aplica"/>
    <s v="Cumple"/>
    <s v="Cumple"/>
    <s v="No"/>
    <s v="S/N"/>
    <s v="S/N"/>
    <s v="No Aplica"/>
    <s v="No Aplica"/>
    <s v="No Aplica"/>
    <s v="Cumple"/>
    <s v="Cumple"/>
    <s v="1- Cliente no se encuentra en domicilio NOTA: ●SE ENCUENTRAS DOS ACOMETIDAS COLGANDO (AISLADAS), PERO DE TODAS FORMAS IGUAL EXISTE UN RIESGO ELECTRICO AL ESTAR A LA ALTURA DE PEATONES"/>
    <x v="2"/>
    <x v="0"/>
    <x v="3"/>
    <x v="0"/>
    <n v="0.5"/>
    <n v="0.5"/>
    <n v="0.5"/>
    <n v="0.5"/>
    <n v="0.5"/>
    <n v="0.5"/>
    <n v="0.25"/>
    <n v="0.25"/>
    <n v="0.5"/>
    <n v="0.5"/>
    <n v="0.5"/>
    <n v="1"/>
    <x v="0"/>
  </r>
  <r>
    <s v="1772579"/>
    <s v="207522042022160708"/>
    <s v="DF20227314491"/>
    <x v="67"/>
    <x v="76"/>
    <s v="AARON HUENCHUMIL"/>
    <s v="Lucerna #730"/>
    <s v="La Cisterna"/>
    <x v="0"/>
    <s v="Cumple"/>
    <s v="Cumple"/>
    <s v="No Aplica"/>
    <s v="No Aplica"/>
    <s v="Cumple"/>
    <s v="Cumple"/>
    <s v="No"/>
    <s v="S/N"/>
    <s v="S/N"/>
    <s v="No Aplica"/>
    <s v="No Aplica"/>
    <s v="No Aplica"/>
    <s v="Cumple Mayormente"/>
    <s v="Cumple Mayormente"/>
    <s v="1- Cliente no se encuentra en domicilio"/>
    <x v="2"/>
    <x v="0"/>
    <x v="3"/>
    <x v="0"/>
    <n v="0.5"/>
    <n v="0.5"/>
    <n v="0.5"/>
    <n v="0.5"/>
    <n v="0.5"/>
    <n v="0.5"/>
    <n v="0.25"/>
    <n v="0.25"/>
    <n v="0.5"/>
    <n v="0.32500000000000001"/>
    <n v="0.32500000000000001"/>
    <n v="0.93"/>
    <x v="0"/>
  </r>
  <r>
    <s v="1772576"/>
    <s v="207522042022155322"/>
    <s v="DF20227313482"/>
    <x v="67"/>
    <x v="75"/>
    <s v="AARON HUENCHUMIL"/>
    <s v="El Parron #948"/>
    <s v="La Cisterna"/>
    <x v="0"/>
    <s v="Cumple"/>
    <s v="Cumple"/>
    <s v="No Aplica"/>
    <s v="No Aplica"/>
    <s v="Cumple"/>
    <s v="Cumple"/>
    <s v="Si"/>
    <s v="S/N"/>
    <s v="S/N"/>
    <s v="Cumple"/>
    <s v="Cumple"/>
    <s v="Cumple"/>
    <s v="Cumple"/>
    <s v="Cumple"/>
    <s v="1- Cableados cortados correspondian a telecomunicaciones"/>
    <x v="2"/>
    <x v="0"/>
    <x v="3"/>
    <x v="0"/>
    <n v="0.5"/>
    <n v="0.5"/>
    <n v="0.5"/>
    <n v="0.5"/>
    <n v="0.5"/>
    <n v="0.5"/>
    <n v="0.25"/>
    <n v="0.25"/>
    <n v="0.5"/>
    <n v="0.5"/>
    <n v="0.5"/>
    <n v="1"/>
    <x v="0"/>
  </r>
  <r>
    <s v="1772573"/>
    <s v="207522042022154121"/>
    <s v="DF20227314368"/>
    <x v="67"/>
    <x v="76"/>
    <s v="AARON HUENCHUMIL"/>
    <s v="Progreso #8203"/>
    <s v="La Cisterna"/>
    <x v="0"/>
    <s v="Cumple"/>
    <s v="Cumple"/>
    <s v="No Aplica"/>
    <s v="No Aplica"/>
    <s v="Cumple"/>
    <s v="Cumple"/>
    <s v="Si"/>
    <s v="S/N"/>
    <s v="S/N"/>
    <s v="No Aplica"/>
    <s v="No Aplica"/>
    <s v="Cumple"/>
    <s v="Cumple Mayormente"/>
    <s v="Cumple Mayormente"/>
    <s v="1- Cliente confirmas estar con suministro electrico normal"/>
    <x v="2"/>
    <x v="0"/>
    <x v="3"/>
    <x v="0"/>
    <n v="0.5"/>
    <n v="0.5"/>
    <n v="0.5"/>
    <n v="0.5"/>
    <n v="0.5"/>
    <n v="0.5"/>
    <n v="0.25"/>
    <n v="0.25"/>
    <n v="0.5"/>
    <n v="0.32500000000000001"/>
    <n v="0.32500000000000001"/>
    <n v="0.93"/>
    <x v="0"/>
  </r>
  <r>
    <s v="1772430"/>
    <s v="207522042022145049"/>
    <s v="DF20227313822"/>
    <x v="67"/>
    <x v="75"/>
    <s v="AARON HUENCHUMIL"/>
    <s v="Fernando de Aragon #8225"/>
    <s v="La Cisterna"/>
    <x v="0"/>
    <s v="Cumple"/>
    <s v="Cumple"/>
    <s v="No Aplica"/>
    <s v="No Aplica"/>
    <s v="Cumple"/>
    <s v="Cumple"/>
    <s v="No"/>
    <s v="S/N"/>
    <s v="S/N"/>
    <s v="No Aplica"/>
    <s v="No Aplica"/>
    <s v="No Aplica"/>
    <s v="Cumple"/>
    <s v="Cumple"/>
    <s v="1- Alumbrado publico se encuentra normalizado confirman vecinos del sector"/>
    <x v="2"/>
    <x v="0"/>
    <x v="3"/>
    <x v="0"/>
    <n v="0.5"/>
    <n v="0.5"/>
    <n v="0.5"/>
    <n v="0.5"/>
    <n v="0.5"/>
    <n v="0.5"/>
    <n v="0.25"/>
    <n v="0.25"/>
    <n v="0.5"/>
    <n v="0.5"/>
    <n v="0.5"/>
    <n v="1"/>
    <x v="0"/>
  </r>
  <r>
    <s v="1772416"/>
    <s v="207522042022143027"/>
    <s v="DF20227310821"/>
    <x v="67"/>
    <x v="66"/>
    <s v="AARON HUENCHUMIL"/>
    <s v="Brisas del Maipo #0632"/>
    <s v="La Cisterna"/>
    <x v="0"/>
    <s v="Cumple"/>
    <s v="Cumple"/>
    <s v="No Aplica"/>
    <s v="No Aplica"/>
    <s v="Cumple"/>
    <s v="Cumple"/>
    <s v="No"/>
    <s v="S/N"/>
    <s v="S/N"/>
    <s v="No Aplica"/>
    <s v="No Aplica"/>
    <s v="No Aplica"/>
    <s v="Cumple"/>
    <s v="Cumple"/>
    <s v="1- Cliente no se encuentra en domicilio 2- Acometida templada"/>
    <x v="2"/>
    <x v="0"/>
    <x v="3"/>
    <x v="0"/>
    <n v="0.5"/>
    <n v="0.5"/>
    <n v="0.5"/>
    <n v="0.5"/>
    <n v="0.5"/>
    <n v="0.5"/>
    <n v="0.25"/>
    <n v="0.25"/>
    <n v="0.5"/>
    <n v="0.5"/>
    <n v="0.5"/>
    <n v="1"/>
    <x v="0"/>
  </r>
  <r>
    <s v="1772409"/>
    <s v="207522042022141254"/>
    <s v="DF20227318820"/>
    <x v="67"/>
    <x v="86"/>
    <s v="AARON HUENCHUMIL"/>
    <s v="Pedro Aguirre Cerda #0832"/>
    <s v="La Cisterna"/>
    <x v="0"/>
    <s v="Cumple"/>
    <s v="Cumple"/>
    <s v="No Aplica"/>
    <s v="No Aplica"/>
    <s v="Cumple"/>
    <s v="Cumple"/>
    <s v="Si"/>
    <s v="S/N"/>
    <s v="S/N"/>
    <s v="No Aplica"/>
    <s v="No Aplica"/>
    <s v="Cumple"/>
    <s v="Cumple"/>
    <s v="No Cumple"/>
    <s v="1- Cliente confirma suministro electrico normalizado 2- Acometida trasladada y  templada en poste definitivo particular"/>
    <x v="2"/>
    <x v="0"/>
    <x v="3"/>
    <x v="0"/>
    <n v="0.5"/>
    <n v="0.5"/>
    <n v="0.5"/>
    <n v="0.5"/>
    <n v="0.5"/>
    <n v="0.5"/>
    <n v="0.25"/>
    <n v="0.25"/>
    <n v="0.5"/>
    <n v="0.5"/>
    <n v="0"/>
    <n v="0.9"/>
    <x v="0"/>
  </r>
  <r>
    <s v="1772401"/>
    <s v="207522042022135035"/>
    <s v="DF20227316690"/>
    <x v="67"/>
    <x v="80"/>
    <s v="AARON HUENCHUMIL"/>
    <s v="Industria #8419"/>
    <s v="La Cisterna"/>
    <x v="0"/>
    <s v="Cumple"/>
    <s v="Cumple"/>
    <s v="No Aplica"/>
    <s v="No Aplica"/>
    <s v="Cumple"/>
    <s v="Cumple"/>
    <s v="No"/>
    <s v="S/N"/>
    <s v="S/N"/>
    <s v="No Aplica"/>
    <s v="No Aplica"/>
    <s v="No Aplica"/>
    <s v="Cumple"/>
    <s v="Cumple"/>
    <s v="1- Cliente no se encuentra en domicilio 2- Acometida templada y buena altura"/>
    <x v="2"/>
    <x v="0"/>
    <x v="3"/>
    <x v="0"/>
    <n v="0.5"/>
    <n v="0.5"/>
    <n v="0.5"/>
    <n v="0.5"/>
    <n v="0.5"/>
    <n v="0.5"/>
    <n v="0.25"/>
    <n v="0.25"/>
    <n v="0.5"/>
    <n v="0.5"/>
    <n v="0.5"/>
    <n v="1"/>
    <x v="0"/>
  </r>
  <r>
    <s v="1772398"/>
    <s v="207522042022134218"/>
    <s v="DF20227315100"/>
    <x v="67"/>
    <x v="78"/>
    <s v="AARON HUENCHUMIL"/>
    <s v="Industria #8452"/>
    <s v="La Cisterna"/>
    <x v="0"/>
    <s v="Cumple"/>
    <s v="Cumple"/>
    <s v="No Aplica"/>
    <s v="No Aplica"/>
    <s v="Cumple"/>
    <s v="Cumple"/>
    <s v="No"/>
    <s v="S/N"/>
    <s v="S/N"/>
    <s v="No Aplica"/>
    <s v="No Aplica"/>
    <s v="No Aplica"/>
    <s v="Cumple Parcialmente"/>
    <s v="Cumple Mayormente"/>
    <s v="1- Cliente no se encuentra en domicilio 2-Acometida templada en buena altura"/>
    <x v="2"/>
    <x v="0"/>
    <x v="3"/>
    <x v="0"/>
    <n v="0.5"/>
    <n v="0.5"/>
    <n v="0.5"/>
    <n v="0.5"/>
    <n v="0.5"/>
    <n v="0.5"/>
    <n v="0.25"/>
    <n v="0.25"/>
    <n v="0.5"/>
    <n v="0.17499999999999999"/>
    <n v="0.32500000000000001"/>
    <n v="0.9"/>
    <x v="0"/>
  </r>
  <r>
    <s v="1772378"/>
    <s v="207522042022132200"/>
    <s v="DF20227318086"/>
    <x v="67"/>
    <x v="88"/>
    <s v="AARON HUENCHUMIL"/>
    <s v="Paz #8411"/>
    <s v="La Cisterna"/>
    <x v="0"/>
    <s v="Cumple"/>
    <s v="Cumple"/>
    <s v="Cumple"/>
    <s v="Cumple"/>
    <s v="Cumple"/>
    <s v="Cumple"/>
    <s v="Si"/>
    <s v="S/N"/>
    <s v="S/N"/>
    <s v="Cumple"/>
    <s v="Cumple"/>
    <s v="Cumple"/>
    <s v="Cumple"/>
    <s v="Cumple"/>
    <s v="1- Clienta se encuentra con suministro normalizado"/>
    <x v="2"/>
    <x v="0"/>
    <x v="3"/>
    <x v="0"/>
    <n v="0.5"/>
    <n v="0.5"/>
    <n v="0.5"/>
    <n v="0.5"/>
    <n v="0.5"/>
    <n v="0.5"/>
    <n v="0.25"/>
    <n v="0.25"/>
    <n v="0.5"/>
    <n v="0.5"/>
    <n v="0.5"/>
    <n v="1"/>
    <x v="0"/>
  </r>
  <r>
    <s v="1772372"/>
    <s v="207522042022130750"/>
    <s v="DF20227315087"/>
    <x v="67"/>
    <x v="77"/>
    <s v="AARON HUENCHUMIL"/>
    <s v="Industria #8391"/>
    <s v="La Cisterna"/>
    <x v="0"/>
    <s v="Cumple"/>
    <s v="Cumple"/>
    <s v="Cumple"/>
    <s v="Cumple"/>
    <s v="Cumple"/>
    <s v="Cumple"/>
    <s v="No"/>
    <s v="S/N"/>
    <s v="S/N"/>
    <s v="No Aplica"/>
    <s v="No Aplica"/>
    <s v="No Aplica"/>
    <s v="Cumple"/>
    <s v="Cumple"/>
    <s v="1- Suministro electrico regularizado en el sector"/>
    <x v="2"/>
    <x v="0"/>
    <x v="3"/>
    <x v="0"/>
    <n v="0.5"/>
    <n v="0.5"/>
    <n v="0.5"/>
    <n v="0.5"/>
    <n v="0.5"/>
    <n v="0.5"/>
    <n v="0.25"/>
    <n v="0.25"/>
    <n v="0.5"/>
    <n v="0.5"/>
    <n v="0.5"/>
    <n v="1"/>
    <x v="0"/>
  </r>
  <r>
    <s v="1772362"/>
    <s v="207522042022125213"/>
    <s v="DF20227304271"/>
    <x v="67"/>
    <x v="46"/>
    <s v="AARON HUENCHUMIL"/>
    <s v="Santa Monica #280"/>
    <s v="La Cisterna"/>
    <x v="0"/>
    <s v="Cumple"/>
    <s v="Cumple"/>
    <s v="No Aplica"/>
    <s v="No Aplica"/>
    <s v="Cumple"/>
    <s v="Cumple"/>
    <s v="Si"/>
    <s v="S/N"/>
    <s v="S/N"/>
    <s v="No Aplica"/>
    <s v="No Aplica"/>
    <s v="Cumple"/>
    <s v="Cumple"/>
    <s v="Cumple"/>
    <s v="1- Cliente confirma suministro electrico normalizado 2- Caja DAE abierta"/>
    <x v="2"/>
    <x v="0"/>
    <x v="3"/>
    <x v="0"/>
    <n v="0.5"/>
    <n v="0.5"/>
    <n v="0.5"/>
    <n v="0.5"/>
    <n v="0.5"/>
    <n v="0.5"/>
    <n v="0.25"/>
    <n v="0.25"/>
    <n v="0.5"/>
    <n v="0.5"/>
    <n v="0.5"/>
    <n v="1"/>
    <x v="0"/>
  </r>
  <r>
    <s v="1772346"/>
    <s v="207522042022123209"/>
    <s v="DF20227318495"/>
    <x v="67"/>
    <x v="88"/>
    <s v="AARON HUENCHUMIL"/>
    <s v="Esmeralda #7525"/>
    <s v="La Cisterna"/>
    <x v="0"/>
    <s v="Cumple"/>
    <s v="Cumple"/>
    <s v="No Aplica"/>
    <s v="No Aplica"/>
    <s v="Cumple"/>
    <s v="Cumple"/>
    <s v="No"/>
    <s v="S/N"/>
    <s v="S/N"/>
    <s v="No Aplica"/>
    <s v="No Aplica"/>
    <s v="No Aplica"/>
    <s v="No Cumple"/>
    <s v="No Cumple"/>
    <s v="1- Suministro electrico en el sector se encuentra normalizado"/>
    <x v="2"/>
    <x v="0"/>
    <x v="3"/>
    <x v="0"/>
    <n v="0.5"/>
    <n v="0.5"/>
    <n v="0.5"/>
    <n v="0.5"/>
    <n v="0.5"/>
    <n v="0.5"/>
    <n v="0.25"/>
    <n v="0.25"/>
    <n v="0.5"/>
    <n v="0"/>
    <n v="0"/>
    <n v="0.8"/>
    <x v="0"/>
  </r>
  <r>
    <s v="1772331"/>
    <s v="207522042022120553"/>
    <s v="DF20227309157"/>
    <x v="67"/>
    <x v="67"/>
    <s v="AARON HUENCHUMIL"/>
    <s v="Americo Vespucio #711"/>
    <s v="La Cisterna"/>
    <x v="0"/>
    <s v="Cumple"/>
    <s v="Cumple"/>
    <s v="No Cumple"/>
    <s v="No Cumple"/>
    <s v="Cumple"/>
    <s v="Cumple"/>
    <s v="Si"/>
    <s v="S/N"/>
    <s v="S/N"/>
    <s v="Cumple"/>
    <s v="Cumple"/>
    <s v="Cumple"/>
    <s v="Cumple"/>
    <s v="Cumple"/>
    <s v="1- Cliente confirma que suministro electrico ya esta normalizado"/>
    <x v="2"/>
    <x v="0"/>
    <x v="3"/>
    <x v="0"/>
    <n v="0.5"/>
    <n v="0.5"/>
    <n v="0"/>
    <n v="0"/>
    <n v="0.5"/>
    <n v="0.5"/>
    <n v="0.25"/>
    <n v="0.25"/>
    <n v="0.5"/>
    <n v="0.5"/>
    <n v="0.5"/>
    <n v="0.7"/>
    <x v="0"/>
  </r>
  <r>
    <s v="1775926"/>
    <s v="207525042022163822"/>
    <s v="DF20227316683"/>
    <x v="68"/>
    <x v="83"/>
    <s v="AARON HUENCHUMIL"/>
    <s v="Fernando Rioja #103 M"/>
    <s v="La Cisterna"/>
    <x v="0"/>
    <s v="Cumple"/>
    <s v="Cumple"/>
    <s v="No Aplica"/>
    <s v="No Aplica"/>
    <s v="Cumple"/>
    <s v="Cumple"/>
    <s v="Si"/>
    <s v="S/N"/>
    <s v="S/N"/>
    <s v="No Aplica"/>
    <s v="No Aplica"/>
    <s v="No Aplica"/>
    <s v="Cumple"/>
    <s v="Cumple"/>
    <s v="1- Cliente dice que nunca llamo ENEL por alguna falla en el suminstro electrico"/>
    <x v="2"/>
    <x v="0"/>
    <x v="3"/>
    <x v="0"/>
    <n v="0.5"/>
    <n v="0.5"/>
    <n v="0.5"/>
    <n v="0.5"/>
    <n v="0.5"/>
    <n v="0.5"/>
    <n v="0.25"/>
    <n v="0.25"/>
    <n v="0.5"/>
    <n v="0.5"/>
    <n v="0.5"/>
    <n v="1"/>
    <x v="0"/>
  </r>
  <r>
    <s v="1775918"/>
    <s v="207525042022161510"/>
    <s v="DF20227318746"/>
    <x v="68"/>
    <x v="86"/>
    <s v="AARON HUENCHUMIL"/>
    <s v="Av. Maria #6505"/>
    <s v="La Cisterna"/>
    <x v="0"/>
    <s v="Cumple"/>
    <s v="Cumple"/>
    <s v="No Aplica"/>
    <s v="No Aplica"/>
    <s v="Cumple"/>
    <s v="Cumple"/>
    <s v="No"/>
    <s v="S/N"/>
    <s v="S/N"/>
    <s v="No Aplica"/>
    <s v="No Aplica"/>
    <s v="No Aplica"/>
    <s v="Cumple"/>
    <s v="Cumple"/>
    <s v="1- Cliente no se encuentra en domicilio 2- Acometida ya se encuentra regularizada"/>
    <x v="2"/>
    <x v="0"/>
    <x v="3"/>
    <x v="0"/>
    <n v="0.5"/>
    <n v="0.5"/>
    <n v="0.5"/>
    <n v="0.5"/>
    <n v="0.5"/>
    <n v="0.5"/>
    <n v="0.25"/>
    <n v="0.25"/>
    <n v="0.5"/>
    <n v="0.5"/>
    <n v="0.5"/>
    <n v="1"/>
    <x v="0"/>
  </r>
  <r>
    <s v="1775795"/>
    <s v="207525042022160517"/>
    <s v="DF20227311780"/>
    <x v="68"/>
    <x v="79"/>
    <s v="AARON HUENCHUMIL"/>
    <s v="Santa Elisa #485"/>
    <s v="La Cisterna"/>
    <x v="0"/>
    <s v="Cumple"/>
    <s v="Cumple"/>
    <s v="No Aplica"/>
    <s v="No Aplica"/>
    <s v="Cumple"/>
    <s v="Cumple"/>
    <s v="No"/>
    <s v="S/N"/>
    <s v="S/N"/>
    <s v="No Aplica"/>
    <s v="No Aplica"/>
    <s v="No Aplica"/>
    <s v="Cumple"/>
    <s v="Cumple"/>
    <s v="1- Cliente no se encuentra en domicilio 2- Caja DAE sin tapa"/>
    <x v="2"/>
    <x v="0"/>
    <x v="3"/>
    <x v="0"/>
    <n v="0.5"/>
    <n v="0.5"/>
    <n v="0.5"/>
    <n v="0.5"/>
    <n v="0.5"/>
    <n v="0.5"/>
    <n v="0.25"/>
    <n v="0.25"/>
    <n v="0.5"/>
    <n v="0.5"/>
    <n v="0.5"/>
    <n v="1"/>
    <x v="0"/>
  </r>
  <r>
    <s v="1775552"/>
    <s v="207525042022154847"/>
    <s v="DF20227310883"/>
    <x v="68"/>
    <x v="66"/>
    <s v="AARON HUENCHUMIL"/>
    <s v="Fuenzalida Urrejola #198"/>
    <s v="La Cisterna"/>
    <x v="0"/>
    <s v="Cumple"/>
    <s v="Cumple"/>
    <s v="No Aplica"/>
    <s v="No Aplica"/>
    <s v="Cumple"/>
    <s v="Cumple"/>
    <s v="No"/>
    <s v="S/N"/>
    <s v="S/N"/>
    <s v="No Aplica"/>
    <s v="No Aplica"/>
    <s v="No Aplica"/>
    <s v="Cumple"/>
    <s v="Cumple"/>
    <s v="1- Cliente no se encuentra en domicilio"/>
    <x v="2"/>
    <x v="0"/>
    <x v="3"/>
    <x v="0"/>
    <n v="0.5"/>
    <n v="0.5"/>
    <n v="0.5"/>
    <n v="0.5"/>
    <n v="0.5"/>
    <n v="0.5"/>
    <n v="0.25"/>
    <n v="0.25"/>
    <n v="0.5"/>
    <n v="0.5"/>
    <n v="0.5"/>
    <n v="1"/>
    <x v="0"/>
  </r>
  <r>
    <s v="1774959"/>
    <s v="207525042022135839"/>
    <s v="DF20227312551"/>
    <x v="68"/>
    <x v="73"/>
    <s v="AARON HUENCHUMIL"/>
    <s v="Profesor Alcaino #399"/>
    <s v="La Cisterna"/>
    <x v="0"/>
    <s v="Cumple"/>
    <s v="Cumple"/>
    <s v="Cumple"/>
    <s v="Cumple"/>
    <s v="Cumple"/>
    <s v="Cumple"/>
    <s v="Si"/>
    <s v="S/N"/>
    <s v="S/N"/>
    <s v="Cumple"/>
    <s v="Cumple"/>
    <s v="Cumple"/>
    <s v="Cumple"/>
    <s v="Cumple"/>
    <s v="1- Cliente conforme con solucion brindada por tecnicos"/>
    <x v="2"/>
    <x v="0"/>
    <x v="3"/>
    <x v="0"/>
    <n v="0.5"/>
    <n v="0.5"/>
    <n v="0.5"/>
    <n v="0.5"/>
    <n v="0.5"/>
    <n v="0.5"/>
    <n v="0.25"/>
    <n v="0.25"/>
    <n v="0.5"/>
    <n v="0.5"/>
    <n v="0.5"/>
    <n v="1"/>
    <x v="0"/>
  </r>
  <r>
    <s v="1774957"/>
    <s v="207625042022135155"/>
    <s v="DF20227314811"/>
    <x v="68"/>
    <x v="77"/>
    <s v="Cristobal toro"/>
    <s v="Doctor elguin 1287"/>
    <s v="La Cisterna"/>
    <x v="0"/>
    <s v="Cumple"/>
    <s v="Cumple"/>
    <s v="No Aplica"/>
    <s v="No Aplica"/>
    <s v="Cumple"/>
    <s v="Cumple"/>
    <s v="No"/>
    <s v="S/N"/>
    <s v="S/N"/>
    <s v="No Aplica"/>
    <s v="No Aplica"/>
    <s v="No Aplica"/>
    <s v="No Cumple"/>
    <s v="No Cumple"/>
    <s v="Sin moradores , problema externo"/>
    <x v="2"/>
    <x v="0"/>
    <x v="3"/>
    <x v="0"/>
    <n v="0.5"/>
    <n v="0.5"/>
    <n v="0.5"/>
    <n v="0.5"/>
    <n v="0.5"/>
    <n v="0.5"/>
    <n v="0.25"/>
    <n v="0.25"/>
    <n v="0.5"/>
    <n v="0"/>
    <n v="0"/>
    <n v="0.8"/>
    <x v="0"/>
  </r>
  <r>
    <s v="1774950"/>
    <s v="207525042022133627"/>
    <s v="DF20227313149"/>
    <x v="68"/>
    <x v="89"/>
    <s v="AARON HUENCHUMIL"/>
    <s v="Monarca #992"/>
    <s v="La Cisterna"/>
    <x v="0"/>
    <s v="Cumple"/>
    <s v="Cumple"/>
    <s v="No Aplica"/>
    <s v="No Aplica"/>
    <s v="Cumple"/>
    <s v="Cumple"/>
    <s v="No"/>
    <s v="S/N"/>
    <s v="S/N"/>
    <s v="No Aplica"/>
    <s v="No Aplica"/>
    <s v="No Aplica"/>
    <s v="Cumple"/>
    <s v="Cumple"/>
    <s v="1- Cliente no se encuentra en domicilio 2- Acometida bien templada"/>
    <x v="3"/>
    <x v="0"/>
    <x v="3"/>
    <x v="0"/>
    <n v="0.5"/>
    <n v="0.5"/>
    <n v="0.5"/>
    <n v="0.5"/>
    <n v="0.5"/>
    <n v="0.5"/>
    <n v="0.25"/>
    <n v="0.25"/>
    <n v="0.5"/>
    <n v="0.5"/>
    <n v="0.5"/>
    <n v="1"/>
    <x v="0"/>
  </r>
  <r>
    <s v="1774946"/>
    <s v="207625042022133147"/>
    <s v="DF20227314718"/>
    <x v="68"/>
    <x v="77"/>
    <s v="Cristobal toro"/>
    <s v="Gran avenida 8619"/>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74940"/>
    <s v="207525042022132513"/>
    <s v="DF20227318849"/>
    <x v="68"/>
    <x v="86"/>
    <s v="AARON HUENCHUMIL"/>
    <s v="Av. Fdez Albano #97 dpto 41"/>
    <s v="La Cisterna"/>
    <x v="0"/>
    <s v="Cumple"/>
    <s v="Cumple"/>
    <s v="No Aplica"/>
    <s v="No Aplica"/>
    <s v="Cumple"/>
    <s v="Cumple"/>
    <s v="Si"/>
    <s v="S/N"/>
    <s v="S/N"/>
    <s v="Cumple"/>
    <s v="Cumple"/>
    <s v="Cumple"/>
    <s v="Cumple"/>
    <s v="No Cumple"/>
    <s v="1- Cliente confirma que tecnicos le demostraron que eran cables de telecomunicaciones"/>
    <x v="2"/>
    <x v="0"/>
    <x v="3"/>
    <x v="0"/>
    <n v="0.5"/>
    <n v="0.5"/>
    <n v="0.5"/>
    <n v="0.5"/>
    <n v="0.5"/>
    <n v="0.5"/>
    <n v="0.25"/>
    <n v="0.25"/>
    <n v="0.5"/>
    <n v="0.5"/>
    <n v="0"/>
    <n v="0.9"/>
    <x v="0"/>
  </r>
  <r>
    <s v="1774629"/>
    <s v="207525042022115243"/>
    <s v="DF20227316539"/>
    <x v="68"/>
    <x v="80"/>
    <s v="AARON HUENCHUMIL"/>
    <s v="El Parron #1009"/>
    <s v="La Cisterna"/>
    <x v="0"/>
    <s v="Cumple"/>
    <s v="Cumple"/>
    <s v="No Aplica"/>
    <s v="No Aplica"/>
    <s v="Cumple"/>
    <s v="Cumple"/>
    <s v="Si"/>
    <s v="S/N"/>
    <s v="S/N"/>
    <s v="Cumple"/>
    <s v="Cumple"/>
    <s v="Cumple"/>
    <s v="Cumple"/>
    <s v="Cumple"/>
    <s v="1- Cliente confirma estar con suministro electrico nornalizado, despues de visita de tecnicos 2- Numeracion correcta de direccion es #1109"/>
    <x v="2"/>
    <x v="0"/>
    <x v="3"/>
    <x v="0"/>
    <n v="0.5"/>
    <n v="0.5"/>
    <n v="0.5"/>
    <n v="0.5"/>
    <n v="0.5"/>
    <n v="0.5"/>
    <n v="0.25"/>
    <n v="0.25"/>
    <n v="0.5"/>
    <n v="0.5"/>
    <n v="0.5"/>
    <n v="1"/>
    <x v="0"/>
  </r>
  <r>
    <s v="1774614"/>
    <s v="207525042022113345"/>
    <s v="DF20227314589"/>
    <x v="68"/>
    <x v="77"/>
    <s v="AARON HUENCHUMIL"/>
    <s v="Alejandro Vial #8320"/>
    <s v="La Cisterna"/>
    <x v="0"/>
    <s v="Cumple"/>
    <s v="Cumple"/>
    <s v="No Aplica"/>
    <s v="No Aplica"/>
    <s v="Cumple"/>
    <s v="Cumple"/>
    <s v="No"/>
    <s v="S/N"/>
    <s v="S/N"/>
    <s v="No Aplica"/>
    <s v="No Aplica"/>
    <s v="No Aplica"/>
    <s v="Cumple"/>
    <s v="Cumple"/>
    <s v="1- Cliente no se encuentra en domicilio 2- Direccion correcta de siniestro BLAS VIAL #8203"/>
    <x v="2"/>
    <x v="0"/>
    <x v="3"/>
    <x v="0"/>
    <n v="0.5"/>
    <n v="0.5"/>
    <n v="0.5"/>
    <n v="0.5"/>
    <n v="0.5"/>
    <n v="0.5"/>
    <n v="0.25"/>
    <n v="0.25"/>
    <n v="0.5"/>
    <n v="0.5"/>
    <n v="0.5"/>
    <n v="1"/>
    <x v="0"/>
  </r>
  <r>
    <s v="1774589"/>
    <s v="207525042022110954"/>
    <s v="DF20227314838"/>
    <x v="68"/>
    <x v="77"/>
    <s v="AARON HUENCHUMIL"/>
    <s v="Av. Elias Fdez. Albano # 565 tr A dpto 1207"/>
    <s v="La Cisterna"/>
    <x v="0"/>
    <s v="Cumple"/>
    <s v="Cumple"/>
    <s v="No Aplica"/>
    <s v="No Aplica"/>
    <s v="Cumple"/>
    <s v="Cumple"/>
    <s v="No"/>
    <s v="S/N"/>
    <s v="S/N"/>
    <s v="No Aplica"/>
    <s v="No Aplica"/>
    <s v="No Aplica"/>
    <s v="Cumple"/>
    <s v="Cumple"/>
    <s v="1- Cliente no se encuentra en domicilio, pero conserje permite acceso a shaft electrico 2- Cliente se encuentra con suministro electrico reestablecido"/>
    <x v="2"/>
    <x v="0"/>
    <x v="3"/>
    <x v="0"/>
    <n v="0.5"/>
    <n v="0.5"/>
    <n v="0.5"/>
    <n v="0.5"/>
    <n v="0.5"/>
    <n v="0.5"/>
    <n v="0.25"/>
    <n v="0.25"/>
    <n v="0.5"/>
    <n v="0.5"/>
    <n v="0.5"/>
    <n v="1"/>
    <x v="0"/>
  </r>
  <r>
    <s v="1774565"/>
    <s v="207525042022105104"/>
    <s v="DF20227314642"/>
    <x v="68"/>
    <x v="77"/>
    <s v="AARON HUENCHUMIL"/>
    <s v="Sarita Stein #870"/>
    <s v="La Cisterna"/>
    <x v="0"/>
    <s v="Cumple"/>
    <s v="Cumple"/>
    <s v="No Aplica"/>
    <s v="No Aplica"/>
    <s v="Cumple"/>
    <s v="Cumple"/>
    <s v="Si"/>
    <s v="S/N"/>
    <s v="S/N"/>
    <s v="Cumple"/>
    <s v="Cumple"/>
    <s v="Cumple"/>
    <s v="Cumple"/>
    <s v="No Cumple"/>
    <s v="1- Cliente con suministro normalizado 2- Directa relacion con N°DF20227306541"/>
    <x v="2"/>
    <x v="0"/>
    <x v="3"/>
    <x v="0"/>
    <n v="0.5"/>
    <n v="0.5"/>
    <n v="0.5"/>
    <n v="0.5"/>
    <n v="0.5"/>
    <n v="0.5"/>
    <n v="0.25"/>
    <n v="0.25"/>
    <n v="0.5"/>
    <n v="0.5"/>
    <n v="0"/>
    <n v="0.9"/>
    <x v="0"/>
  </r>
  <r>
    <s v="1774485"/>
    <s v="207525042022104035"/>
    <s v="DF20227314500"/>
    <x v="68"/>
    <x v="76"/>
    <s v="AARON HUENCHUMIL"/>
    <s v="Victoria #8779"/>
    <s v="La Cisterna"/>
    <x v="0"/>
    <s v="Cumple"/>
    <s v="Cumple"/>
    <s v="Cumple"/>
    <s v="Cumple"/>
    <s v="Cumple"/>
    <s v="Cumple"/>
    <s v="No"/>
    <s v="S/N"/>
    <s v="S/N"/>
    <s v="No Aplica"/>
    <s v="No Aplica"/>
    <s v="No Aplica"/>
    <s v="Cumple"/>
    <s v="Cumple"/>
    <s v="1- Cliente no se encuentra en domicilio 2- Alumbrado publico de encuentra operativo, confirma vecino del sector"/>
    <x v="2"/>
    <x v="0"/>
    <x v="3"/>
    <x v="0"/>
    <n v="0.5"/>
    <n v="0.5"/>
    <n v="0.5"/>
    <n v="0.5"/>
    <n v="0.5"/>
    <n v="0.5"/>
    <n v="0.25"/>
    <n v="0.25"/>
    <n v="0.5"/>
    <n v="0.5"/>
    <n v="0.5"/>
    <n v="1"/>
    <x v="0"/>
  </r>
  <r>
    <s v="1777951"/>
    <s v="207626042022141430"/>
    <s v="DF20227314526"/>
    <x v="69"/>
    <x v="77"/>
    <s v="Cristobal toro"/>
    <s v="Vicuña maquena 1001"/>
    <s v="La Cisterna"/>
    <x v="0"/>
    <s v="Cumple"/>
    <s v="Cumple"/>
    <s v="No Aplica"/>
    <s v="No Aplica"/>
    <s v="Cumple"/>
    <s v="Cumple"/>
    <s v="No"/>
    <s v="S/N"/>
    <s v="S/N"/>
    <s v="No Aplica"/>
    <s v="No Aplica"/>
    <s v="No Aplica"/>
    <s v="Cumple"/>
    <s v="Cumple"/>
    <s v="Sin moradores , sin mayor observacion"/>
    <x v="2"/>
    <x v="0"/>
    <x v="3"/>
    <x v="0"/>
    <n v="0.5"/>
    <n v="0.5"/>
    <n v="0.5"/>
    <n v="0.5"/>
    <n v="0.5"/>
    <n v="0.5"/>
    <n v="0.25"/>
    <n v="0.25"/>
    <n v="0.5"/>
    <n v="0.5"/>
    <n v="0.5"/>
    <n v="1"/>
    <x v="0"/>
  </r>
  <r>
    <s v="1777667"/>
    <s v="207626042022133133"/>
    <s v="DF20227314941"/>
    <x v="69"/>
    <x v="78"/>
    <s v="Cristobal toro"/>
    <s v="Pasaje 1 8838"/>
    <s v="La Cisterna"/>
    <x v="0"/>
    <s v="Cumple"/>
    <s v="Cumple"/>
    <s v="No Aplica"/>
    <s v="No Aplica"/>
    <s v="Cumple"/>
    <s v="Cumple"/>
    <s v="No"/>
    <s v="S/N"/>
    <s v="S/N"/>
    <s v="No Aplica"/>
    <s v="No Aplica"/>
    <s v="No Aplica"/>
    <s v="No Cumple"/>
    <s v="Cumple Parcialmente"/>
    <s v="Sin moradores , sector hostil"/>
    <x v="2"/>
    <x v="0"/>
    <x v="3"/>
    <x v="0"/>
    <n v="0.5"/>
    <n v="0.5"/>
    <n v="0.5"/>
    <n v="0.5"/>
    <n v="0.5"/>
    <n v="0.5"/>
    <n v="0.25"/>
    <n v="0.25"/>
    <n v="0.5"/>
    <n v="0"/>
    <n v="0.17499999999999999"/>
    <n v="0.83500000000000008"/>
    <x v="0"/>
  </r>
  <r>
    <s v="1777665"/>
    <s v="207526042022133012"/>
    <s v="DF20227312269"/>
    <x v="69"/>
    <x v="73"/>
    <s v="AARON HUENCHUMIL"/>
    <s v="Nueva Oriente #9272"/>
    <s v="La Cisterna"/>
    <x v="0"/>
    <s v="Cumple"/>
    <s v="Cumple"/>
    <s v="No Aplica"/>
    <s v="No Aplica"/>
    <s v="Cumple"/>
    <s v="Cumple"/>
    <s v="Si"/>
    <s v="S/N"/>
    <s v="S/N"/>
    <s v="Cumple"/>
    <s v="Cumple"/>
    <s v="Cumple"/>
    <s v="Cumple"/>
    <s v="Cumple"/>
    <s v="1- Cliente pensaba que cableado que colgaba era electrico, tecnicos le aclararon que son de telecomunicaciones"/>
    <x v="2"/>
    <x v="0"/>
    <x v="3"/>
    <x v="0"/>
    <n v="0.5"/>
    <n v="0.5"/>
    <n v="0.5"/>
    <n v="0.5"/>
    <n v="0.5"/>
    <n v="0.5"/>
    <n v="0.25"/>
    <n v="0.25"/>
    <n v="0.5"/>
    <n v="0.5"/>
    <n v="0.5"/>
    <n v="1"/>
    <x v="0"/>
  </r>
  <r>
    <s v="1777659"/>
    <s v="207526042022132041"/>
    <s v="DF20227311554"/>
    <x v="69"/>
    <x v="79"/>
    <s v="AARON HUENCHUMIL"/>
    <s v="Nueva Poniente #9212"/>
    <s v="La Cisterna"/>
    <x v="0"/>
    <s v="Cumple"/>
    <s v="Cumple"/>
    <s v="No Aplica"/>
    <s v="No Aplica"/>
    <s v="Cumple"/>
    <s v="Cumple"/>
    <s v="No"/>
    <s v="S/N"/>
    <s v="S/N"/>
    <s v="No Aplica"/>
    <s v="No Aplica"/>
    <s v="No Aplica"/>
    <s v="Cumple"/>
    <s v="Cumple"/>
    <s v="1- Cliente no se encuentra en domicilio"/>
    <x v="2"/>
    <x v="0"/>
    <x v="3"/>
    <x v="0"/>
    <n v="0.5"/>
    <n v="0.5"/>
    <n v="0.5"/>
    <n v="0.5"/>
    <n v="0.5"/>
    <n v="0.5"/>
    <n v="0.25"/>
    <n v="0.25"/>
    <n v="0.5"/>
    <n v="0.5"/>
    <n v="0.5"/>
    <n v="1"/>
    <x v="0"/>
  </r>
  <r>
    <s v="1777647"/>
    <s v="207626042022131131"/>
    <s v="DF20227317244"/>
    <x v="69"/>
    <x v="81"/>
    <s v="Cristobal toro"/>
    <s v="Gran avenida 8471"/>
    <s v="La Cisterna"/>
    <x v="0"/>
    <s v="Cumple"/>
    <s v="Cumple"/>
    <s v="No Aplica"/>
    <s v="No Aplica"/>
    <s v="Cumple"/>
    <s v="Cumple"/>
    <s v="No"/>
    <s v="S/N"/>
    <s v="S/N"/>
    <s v="No Aplica"/>
    <s v="No Aplica"/>
    <s v="No Aplica"/>
    <s v="Cumple"/>
    <s v="No Cumple"/>
    <s v="Sin moradores , problema externo en poste frente a 8471 ."/>
    <x v="2"/>
    <x v="0"/>
    <x v="3"/>
    <x v="0"/>
    <n v="0.5"/>
    <n v="0.5"/>
    <n v="0.5"/>
    <n v="0.5"/>
    <n v="0.5"/>
    <n v="0.5"/>
    <n v="0.25"/>
    <n v="0.25"/>
    <n v="0.5"/>
    <n v="0.5"/>
    <n v="0"/>
    <n v="0.9"/>
    <x v="0"/>
  </r>
  <r>
    <s v="1777642"/>
    <s v="207626042022130528"/>
    <s v="DF20227317037"/>
    <x v="69"/>
    <x v="82"/>
    <s v="Cristobal toro"/>
    <s v="Gran avenida 8243"/>
    <s v="La Cisterna"/>
    <x v="0"/>
    <s v="Cumple"/>
    <s v="Cumple"/>
    <s v="No Aplica"/>
    <s v="No Aplica"/>
    <s v="Cumple"/>
    <s v="Cumple"/>
    <s v="No"/>
    <s v="S/N"/>
    <s v="S/N"/>
    <s v="No Aplica"/>
    <s v="No Aplica"/>
    <s v="No Aplica"/>
    <s v="Cumple"/>
    <s v="Cumple"/>
    <s v="Sin moradores ."/>
    <x v="2"/>
    <x v="0"/>
    <x v="3"/>
    <x v="0"/>
    <n v="0.5"/>
    <n v="0.5"/>
    <n v="0.5"/>
    <n v="0.5"/>
    <n v="0.5"/>
    <n v="0.5"/>
    <n v="0.25"/>
    <n v="0.25"/>
    <n v="0.5"/>
    <n v="0.5"/>
    <n v="0.5"/>
    <n v="1"/>
    <x v="0"/>
  </r>
  <r>
    <s v="1777638"/>
    <s v="207526042022130040"/>
    <s v="DF20227307265"/>
    <x v="69"/>
    <x v="69"/>
    <s v="AARON HUENCHUMIL"/>
    <s v="Gran Avenida Jose Miguel Carrera #8912"/>
    <s v="La Cisterna"/>
    <x v="0"/>
    <s v="Cumple"/>
    <s v="Cumple"/>
    <s v="No Aplica"/>
    <s v="No Aplica"/>
    <s v="Cumple"/>
    <s v="Cumple"/>
    <s v="No"/>
    <s v="S/N"/>
    <s v="S/N"/>
    <s v="No Aplica"/>
    <s v="No Aplica"/>
    <s v="No Aplica"/>
    <s v="Cumple"/>
    <s v="Cumple"/>
    <s v="1- No se logra ubicar local comercial, ya que se encuentra dentro de intermodal la cisterna 2- Se llama a cliente sin respuesta"/>
    <x v="2"/>
    <x v="0"/>
    <x v="3"/>
    <x v="0"/>
    <n v="0.5"/>
    <n v="0.5"/>
    <n v="0.5"/>
    <n v="0.5"/>
    <n v="0.5"/>
    <n v="0.5"/>
    <n v="0.25"/>
    <n v="0.25"/>
    <n v="0.5"/>
    <n v="0.5"/>
    <n v="0.5"/>
    <n v="1"/>
    <x v="0"/>
  </r>
  <r>
    <s v="1777625"/>
    <s v="207526042022124312"/>
    <s v="DF20227312674"/>
    <x v="69"/>
    <x v="73"/>
    <s v="AARON HUENCHUMIL"/>
    <s v="A. Mackenny #375"/>
    <s v="La Cisterna"/>
    <x v="0"/>
    <s v="Cumple"/>
    <s v="Cumple"/>
    <s v="No Aplica"/>
    <s v="No Aplica"/>
    <s v="Cumple"/>
    <s v="Cumple"/>
    <s v="No"/>
    <s v="S/N"/>
    <s v="S/N"/>
    <s v="No Aplica"/>
    <s v="No Aplica"/>
    <s v="No Aplica"/>
    <s v="Cumple"/>
    <s v="Cumple"/>
    <s v="1- Cliente no se encuentra en domicilio"/>
    <x v="2"/>
    <x v="0"/>
    <x v="3"/>
    <x v="0"/>
    <n v="0.5"/>
    <n v="0.5"/>
    <n v="0.5"/>
    <n v="0.5"/>
    <n v="0.5"/>
    <n v="0.5"/>
    <n v="0.25"/>
    <n v="0.25"/>
    <n v="0.5"/>
    <n v="0.5"/>
    <n v="0.5"/>
    <n v="1"/>
    <x v="0"/>
  </r>
  <r>
    <s v="1777621"/>
    <s v="207526042022122936"/>
    <s v="DF20227307714"/>
    <x v="69"/>
    <x v="47"/>
    <s v="AARON HUENCHUMIL"/>
    <s v="Pasaje 2 #8326 A"/>
    <s v="La Cisterna"/>
    <x v="0"/>
    <s v="Cumple"/>
    <s v="Cumple"/>
    <s v="No Aplica"/>
    <s v="No Aplica"/>
    <s v="Cumple"/>
    <s v="Cumple"/>
    <s v="Si"/>
    <s v="S/N"/>
    <s v="S/N"/>
    <s v="No Aplica"/>
    <s v="No Aplica"/>
    <s v="Cumple"/>
    <s v="Cumple"/>
    <s v="Cumple"/>
    <s v="1- Cliente confirma que alumbrado publico se encuentra operativo"/>
    <x v="2"/>
    <x v="0"/>
    <x v="3"/>
    <x v="0"/>
    <n v="0.5"/>
    <n v="0.5"/>
    <n v="0.5"/>
    <n v="0.5"/>
    <n v="0.5"/>
    <n v="0.5"/>
    <n v="0.25"/>
    <n v="0.25"/>
    <n v="0.5"/>
    <n v="0.5"/>
    <n v="0.5"/>
    <n v="1"/>
    <x v="0"/>
  </r>
  <r>
    <s v="1777618"/>
    <s v="207626042022122319"/>
    <s v="DF20227317645"/>
    <x v="69"/>
    <x v="83"/>
    <s v="Cristobal toro"/>
    <s v="Fernando rioja 15"/>
    <s v="La Cisterna"/>
    <x v="0"/>
    <s v="Cumple"/>
    <s v="Cumple"/>
    <s v="No Aplica"/>
    <s v="No Aplica"/>
    <s v="Cumple"/>
    <s v="Cumple"/>
    <s v="No"/>
    <s v="S/N"/>
    <s v="S/N"/>
    <s v="No Aplica"/>
    <s v="No Aplica"/>
    <s v="No Aplica"/>
    <s v="Cumple"/>
    <s v="No Cumple"/>
    <s v="Sin moradores , falta data en fotografias"/>
    <x v="2"/>
    <x v="0"/>
    <x v="3"/>
    <x v="0"/>
    <n v="0.5"/>
    <n v="0.5"/>
    <n v="0.5"/>
    <n v="0.5"/>
    <n v="0.5"/>
    <n v="0.5"/>
    <n v="0.25"/>
    <n v="0.25"/>
    <n v="0.5"/>
    <n v="0.5"/>
    <n v="0"/>
    <n v="0.9"/>
    <x v="0"/>
  </r>
  <r>
    <s v="1777617"/>
    <s v="207526042022121621"/>
    <s v="DF20227311428"/>
    <x v="69"/>
    <x v="79"/>
    <s v="AARON HUENCHUMIL"/>
    <s v="El Parron #0218 local 2"/>
    <s v="La Cisterna"/>
    <x v="0"/>
    <s v="Cumple"/>
    <s v="Cumple"/>
    <s v="No Cumple"/>
    <s v="No Cumple"/>
    <s v="Cumple"/>
    <s v="Cumple"/>
    <s v="No"/>
    <s v="S/N"/>
    <s v="S/N"/>
    <s v="No Aplica"/>
    <s v="No Aplica"/>
    <s v="No Aplica"/>
    <s v="Cumple"/>
    <s v="Cumple"/>
    <s v="1- Cliente no se encuentra en domicilio"/>
    <x v="2"/>
    <x v="0"/>
    <x v="3"/>
    <x v="0"/>
    <n v="0.5"/>
    <n v="0.5"/>
    <n v="0"/>
    <n v="0"/>
    <n v="0.5"/>
    <n v="0.5"/>
    <n v="0.25"/>
    <n v="0.25"/>
    <n v="0.5"/>
    <n v="0.5"/>
    <n v="0.5"/>
    <n v="0.7"/>
    <x v="0"/>
  </r>
  <r>
    <s v="1777611"/>
    <s v="207526042022121157"/>
    <s v="DF20227311423"/>
    <x v="69"/>
    <x v="79"/>
    <s v="AARON HUENCHUMIL"/>
    <s v="El Parron #0218 local B"/>
    <s v="La Cisterna"/>
    <x v="0"/>
    <s v="Cumple"/>
    <s v="Cumple"/>
    <s v="No Cumple"/>
    <s v="No Cumple"/>
    <s v="Cumple"/>
    <s v="Cumple"/>
    <s v="Si"/>
    <s v="S/N"/>
    <s v="S/N"/>
    <s v="Cumple"/>
    <s v="Cumple"/>
    <s v="Cumple"/>
    <s v="Cumple"/>
    <s v="Cumple"/>
    <s v="1- Cliente se encuentra con suministro electrico normalizado 2- Direccion correcta EL PARRON #0216"/>
    <x v="2"/>
    <x v="0"/>
    <x v="3"/>
    <x v="0"/>
    <n v="0.5"/>
    <n v="0.5"/>
    <n v="0"/>
    <n v="0"/>
    <n v="0.5"/>
    <n v="0.5"/>
    <n v="0.25"/>
    <n v="0.25"/>
    <n v="0.5"/>
    <n v="0.5"/>
    <n v="0.5"/>
    <n v="0.7"/>
    <x v="0"/>
  </r>
  <r>
    <s v="1777567"/>
    <s v="207626042022115647"/>
    <s v="DF20227317752"/>
    <x v="69"/>
    <x v="83"/>
    <s v="Cristobal toro"/>
    <s v="La blanca 448"/>
    <s v="La Cisterna"/>
    <x v="0"/>
    <s v="Cumple"/>
    <s v="Cumple"/>
    <s v="No Aplica"/>
    <s v="No Aplica"/>
    <s v="Cumple"/>
    <s v="Cumple"/>
    <s v="No"/>
    <s v="S/N"/>
    <s v="S/N"/>
    <s v="No Aplica"/>
    <s v="No Aplica"/>
    <s v="No Aplica"/>
    <s v="Cumple"/>
    <s v="Cumple Parcialmente"/>
    <s v="Sin moradores , faltan mas detalle de data en fotografias"/>
    <x v="2"/>
    <x v="0"/>
    <x v="3"/>
    <x v="0"/>
    <n v="0.5"/>
    <n v="0.5"/>
    <n v="0.5"/>
    <n v="0.5"/>
    <n v="0.5"/>
    <n v="0.5"/>
    <n v="0.25"/>
    <n v="0.25"/>
    <n v="0.5"/>
    <n v="0.5"/>
    <n v="0.17499999999999999"/>
    <n v="0.93500000000000005"/>
    <x v="0"/>
  </r>
  <r>
    <s v="1777564"/>
    <s v="207526042022115643"/>
    <s v="DF20227310622"/>
    <x v="69"/>
    <x v="66"/>
    <s v="AARON HUENCHUMIL"/>
    <s v="El Parron #784"/>
    <s v="La Cisterna"/>
    <x v="0"/>
    <s v="Cumple"/>
    <s v="Cumple"/>
    <s v="No Aplica"/>
    <s v="No Aplica"/>
    <s v="Cumple"/>
    <s v="Cumple"/>
    <s v="No"/>
    <s v="S/N"/>
    <s v="S/N"/>
    <s v="No Aplica"/>
    <s v="No Aplica"/>
    <s v="No Aplica"/>
    <s v="Cumple"/>
    <s v="Cumple"/>
    <s v="1- Cliente no se encuentra en domicilio 2- Acometida bien templada"/>
    <x v="2"/>
    <x v="0"/>
    <x v="3"/>
    <x v="0"/>
    <n v="0.5"/>
    <n v="0.5"/>
    <n v="0.5"/>
    <n v="0.5"/>
    <n v="0.5"/>
    <n v="0.5"/>
    <n v="0.25"/>
    <n v="0.25"/>
    <n v="0.5"/>
    <n v="0.5"/>
    <n v="0.5"/>
    <n v="1"/>
    <x v="0"/>
  </r>
  <r>
    <s v="1777550"/>
    <s v="207526042022113614"/>
    <s v="DF20227311706"/>
    <x v="69"/>
    <x v="79"/>
    <s v="AARON HUENCHUMIL"/>
    <s v="Briones Luco #5 L107 B"/>
    <s v="La Cisterna"/>
    <x v="0"/>
    <s v="No Aplica"/>
    <s v="No Aplica"/>
    <s v="No Aplica"/>
    <s v="No Aplica"/>
    <s v="No Aplica"/>
    <s v="No Aplica"/>
    <s v="No"/>
    <s v="S/N"/>
    <s v="S/N"/>
    <s v="No Aplica"/>
    <s v="No Aplica"/>
    <s v="No Aplica"/>
    <s v="Cumple"/>
    <s v="Cumple Parcialmente"/>
    <s v="1- No se logra dar con ubicacion real del lugar de trabajo, direccion no coincide con fotografias de informe cuadrilla 2- Se llama a numero de cliente sin obtener respuesta"/>
    <x v="2"/>
    <x v="0"/>
    <x v="3"/>
    <x v="0"/>
    <n v="0.5"/>
    <n v="0.5"/>
    <n v="0.5"/>
    <n v="0.5"/>
    <n v="0.5"/>
    <n v="0.5"/>
    <n v="0.25"/>
    <n v="0.25"/>
    <n v="0.5"/>
    <n v="0.5"/>
    <n v="0.17499999999999999"/>
    <n v="0.93500000000000005"/>
    <x v="0"/>
  </r>
  <r>
    <s v="1777549"/>
    <s v="207626042022113820"/>
    <s v="DF20227317101"/>
    <x v="69"/>
    <x v="81"/>
    <s v="Cristobal toro"/>
    <s v="Nueva 3 6550"/>
    <s v="La Cisterna"/>
    <x v="0"/>
    <s v="Cumple"/>
    <s v="Cumple"/>
    <s v="Cumple"/>
    <s v="Cumple"/>
    <s v="Cumple"/>
    <s v="Cumple"/>
    <s v="No"/>
    <s v="S/N"/>
    <s v="S/N"/>
    <s v="No Aplica"/>
    <s v="No Aplica"/>
    <s v="No Aplica"/>
    <s v="Cumple"/>
    <s v="No Cumple"/>
    <s v="Sin moradores , falta data en forografias"/>
    <x v="2"/>
    <x v="0"/>
    <x v="3"/>
    <x v="0"/>
    <n v="0.5"/>
    <n v="0.5"/>
    <n v="0.5"/>
    <n v="0.5"/>
    <n v="0.5"/>
    <n v="0.5"/>
    <n v="0.25"/>
    <n v="0.25"/>
    <n v="0.5"/>
    <n v="0.5"/>
    <n v="0"/>
    <n v="0.9"/>
    <x v="0"/>
  </r>
  <r>
    <s v="1777540"/>
    <s v="207626042022112334"/>
    <s v="DF20227317506"/>
    <x v="69"/>
    <x v="83"/>
    <s v="Cristobal toro"/>
    <s v="Gran avenida 6610 c/A"/>
    <s v="La Cisterna"/>
    <x v="0"/>
    <s v="Cumple"/>
    <s v="Cumple"/>
    <s v="No Aplica"/>
    <s v="No Aplica"/>
    <s v="Cumple"/>
    <s v="Cumple"/>
    <s v="No"/>
    <s v="S/N"/>
    <s v="S/N"/>
    <s v="No Aplica"/>
    <s v="No Aplica"/>
    <s v="No Aplica"/>
    <s v="No Cumple"/>
    <s v="No Cumple"/>
    <s v="Sin moradores , problema externo , faltan fotografias"/>
    <x v="2"/>
    <x v="0"/>
    <x v="3"/>
    <x v="0"/>
    <n v="0.5"/>
    <n v="0.5"/>
    <n v="0.5"/>
    <n v="0.5"/>
    <n v="0.5"/>
    <n v="0.5"/>
    <n v="0.25"/>
    <n v="0.25"/>
    <n v="0.5"/>
    <n v="0"/>
    <n v="0"/>
    <n v="0.8"/>
    <x v="0"/>
  </r>
  <r>
    <s v="1777538"/>
    <s v="207626042022112047"/>
    <s v="DF20227318282"/>
    <x v="69"/>
    <x v="88"/>
    <s v="Cristobal toro"/>
    <s v="Gran avenida 6544"/>
    <s v="La Cisterna"/>
    <x v="0"/>
    <s v="Cumple"/>
    <s v="Cumple"/>
    <s v="Cumple"/>
    <s v="Cumple"/>
    <s v="Cumple"/>
    <s v="Cumple"/>
    <s v="No"/>
    <s v="S/N"/>
    <s v="S/N"/>
    <s v="No Aplica"/>
    <s v="No Aplica"/>
    <s v="No Aplica"/>
    <s v="Cumple"/>
    <s v="No Cumple"/>
    <s v="Sin moradores , sin data en forografias"/>
    <x v="2"/>
    <x v="0"/>
    <x v="3"/>
    <x v="0"/>
    <n v="0.5"/>
    <n v="0.5"/>
    <n v="0.5"/>
    <n v="0.5"/>
    <n v="0.5"/>
    <n v="0.5"/>
    <n v="0.25"/>
    <n v="0.25"/>
    <n v="0.5"/>
    <n v="0.5"/>
    <n v="0"/>
    <n v="0.9"/>
    <x v="0"/>
  </r>
  <r>
    <s v="1777527"/>
    <s v="207526042022111139"/>
    <s v="DF20227310803"/>
    <x v="69"/>
    <x v="66"/>
    <s v="AARON HUENCHUMIL"/>
    <s v="Nueva Dos #6614"/>
    <s v="La Cisterna"/>
    <x v="0"/>
    <s v="Cumple"/>
    <s v="Cumple"/>
    <s v="No Aplica"/>
    <s v="No Aplica"/>
    <s v="Cumple"/>
    <s v="Cumple"/>
    <s v="Si"/>
    <s v="S/N"/>
    <s v="S/N"/>
    <s v="Cumple"/>
    <s v="Cumple"/>
    <s v="Cumple"/>
    <s v="Cumple"/>
    <s v="Cumple"/>
    <s v="1- Se le da solucion provisoria, mientras se espera instalacion de poste particular  2- Directa relacion con N° DF20227312914 DONDE SE DA SOLUCION DEFINITIVA. 3- Direccion correcta NUEVA DOS#6613"/>
    <x v="2"/>
    <x v="0"/>
    <x v="3"/>
    <x v="0"/>
    <n v="0.5"/>
    <n v="0.5"/>
    <n v="0.5"/>
    <n v="0.5"/>
    <n v="0.5"/>
    <n v="0.5"/>
    <n v="0.25"/>
    <n v="0.25"/>
    <n v="0.5"/>
    <n v="0.5"/>
    <n v="0.5"/>
    <n v="1"/>
    <x v="0"/>
  </r>
  <r>
    <s v="1777524"/>
    <s v="207526042022110719"/>
    <s v="DF20227312914"/>
    <x v="69"/>
    <x v="73"/>
    <s v="AARON HUENCHUMIL"/>
    <s v="Nueva Dos #6613"/>
    <s v="La Cisterna"/>
    <x v="0"/>
    <s v="Cumple"/>
    <s v="Cumple"/>
    <s v="No Cumple"/>
    <s v="No Cumple"/>
    <s v="Cumple"/>
    <s v="Cumple"/>
    <s v="Si"/>
    <s v="S/N"/>
    <s v="S/N"/>
    <s v="Cumple"/>
    <s v="Cumple"/>
    <s v="Cumple"/>
    <s v="Cumple"/>
    <s v="Cumple"/>
    <s v="1- Cliente confirma suministro electrico normalizado. SOLUCION DEFINITIVA 2- Directa relacion con N°DF20227310803"/>
    <x v="2"/>
    <x v="0"/>
    <x v="3"/>
    <x v="0"/>
    <n v="0.5"/>
    <n v="0.5"/>
    <n v="0"/>
    <n v="0"/>
    <n v="0.5"/>
    <n v="0.5"/>
    <n v="0.25"/>
    <n v="0.25"/>
    <n v="0.5"/>
    <n v="0.5"/>
    <n v="0.5"/>
    <n v="0.7"/>
    <x v="0"/>
  </r>
  <r>
    <s v="1788430"/>
    <s v="207530042022173336"/>
    <s v="DF20227328908"/>
    <x v="70"/>
    <x v="89"/>
    <s v="AARON HUENCHUMIL"/>
    <s v="Viña del Mar #470"/>
    <s v="La Granja"/>
    <x v="0"/>
    <s v="Cumple"/>
    <s v="Cumple"/>
    <s v="Cumple"/>
    <s v="Cumple"/>
    <s v="Cumple"/>
    <s v="Cumple"/>
    <s v="No"/>
    <s v="S/N"/>
    <s v="S/N"/>
    <s v="No Aplica"/>
    <s v="No Aplica"/>
    <s v="No Aplica"/>
    <s v="Cumple"/>
    <s v="No Cumple"/>
    <s v="1- Cliente no se encuentra en domicilio 2- No se pueden tomar fotografias, vecinos hostiles en el sector"/>
    <x v="3"/>
    <x v="0"/>
    <x v="3"/>
    <x v="0"/>
    <n v="0.5"/>
    <n v="0.5"/>
    <n v="0.5"/>
    <n v="0.5"/>
    <n v="0.5"/>
    <n v="0.5"/>
    <n v="0.25"/>
    <n v="0.25"/>
    <n v="0.5"/>
    <n v="0.5"/>
    <n v="0"/>
    <n v="0.9"/>
    <x v="0"/>
  </r>
  <r>
    <s v="1788427"/>
    <s v="207530042022172121"/>
    <s v="DF20227330819"/>
    <x v="70"/>
    <x v="90"/>
    <s v="AARON HUENCHUMIL"/>
    <s v="Elqui #7838"/>
    <s v="La Granja"/>
    <x v="0"/>
    <s v="Cumple"/>
    <s v="Cumple"/>
    <s v="No Aplica"/>
    <s v="No Aplica"/>
    <s v="Cumple"/>
    <s v="Cumple"/>
    <s v="Si"/>
    <s v="S/N"/>
    <s v="S/N"/>
    <s v="Cumple"/>
    <s v="Cumple"/>
    <s v="Cumple"/>
    <s v="Cumple Mayormente"/>
    <s v="No Cumple"/>
    <s v="1- Cliente confirma encontrarse con suministro electrico normalizado"/>
    <x v="3"/>
    <x v="0"/>
    <x v="3"/>
    <x v="0"/>
    <n v="0.5"/>
    <n v="0.5"/>
    <n v="0.5"/>
    <n v="0.5"/>
    <n v="0.5"/>
    <n v="0.5"/>
    <n v="0.25"/>
    <n v="0.25"/>
    <n v="0.5"/>
    <n v="0.32500000000000001"/>
    <n v="0"/>
    <n v="0.86499999999999999"/>
    <x v="0"/>
  </r>
  <r>
    <s v="1788425"/>
    <s v="207530042022170725"/>
    <s v="DF20227326888"/>
    <x v="70"/>
    <x v="91"/>
    <s v="AARON HUENCHUMIL"/>
    <s v="4 Poniente #8028"/>
    <s v="La Granja"/>
    <x v="0"/>
    <s v="Cumple"/>
    <s v="Cumple"/>
    <s v="Cumple"/>
    <s v="Cumple"/>
    <s v="Cumple"/>
    <s v="Cumple"/>
    <s v="Si"/>
    <s v="Miguel Bustamante"/>
    <s v="949652024"/>
    <s v="Cumple"/>
    <s v="Cumple"/>
    <s v="Cumple"/>
    <s v="Cumple"/>
    <s v="Cumple"/>
    <s v="1- Cliente confirma normalidad en suministro electrico"/>
    <x v="3"/>
    <x v="0"/>
    <x v="3"/>
    <x v="0"/>
    <n v="0.5"/>
    <n v="0.5"/>
    <n v="0.5"/>
    <n v="0.5"/>
    <n v="0.5"/>
    <n v="0.5"/>
    <n v="0.25"/>
    <n v="0.25"/>
    <n v="0.5"/>
    <n v="0.5"/>
    <n v="0.5"/>
    <n v="1"/>
    <x v="0"/>
  </r>
  <r>
    <s v="1788419"/>
    <s v="207530042022165457"/>
    <s v="DF20227324912"/>
    <x v="70"/>
    <x v="92"/>
    <s v="AARON HUENCHUMIL"/>
    <s v="1 Oriente #8085"/>
    <s v="La Granja"/>
    <x v="0"/>
    <s v="Cumple"/>
    <s v="Cumple"/>
    <s v="No Aplica"/>
    <s v="No Aplica"/>
    <s v="Cumple"/>
    <s v="Cumple"/>
    <s v="No"/>
    <s v="S/N"/>
    <s v="S/N"/>
    <s v="No Aplica"/>
    <s v="No Aplica"/>
    <s v="No Aplica"/>
    <s v="No Cumple"/>
    <s v="No Cumple"/>
    <s v="1- Cliente no se encuentra en domicilio 2- Se aprecia material nuevo en acometida, pero no declarado en informe con su codigo"/>
    <x v="3"/>
    <x v="0"/>
    <x v="3"/>
    <x v="0"/>
    <n v="0.5"/>
    <n v="0.5"/>
    <n v="0.5"/>
    <n v="0.5"/>
    <n v="0.5"/>
    <n v="0.5"/>
    <n v="0.25"/>
    <n v="0.25"/>
    <n v="0.5"/>
    <n v="0"/>
    <n v="0"/>
    <n v="0.8"/>
    <x v="0"/>
  </r>
  <r>
    <s v="1788407"/>
    <s v="207630042022162011"/>
    <s v="DF20227321053"/>
    <x v="70"/>
    <x v="93"/>
    <s v="Cristobal toro"/>
    <s v="Las uvas y el viento 0550"/>
    <s v="La Granja"/>
    <x v="0"/>
    <s v="Cumple"/>
    <s v="Cumple"/>
    <s v="No Aplica"/>
    <s v="No Aplica"/>
    <s v="Cumple"/>
    <s v="Cumple"/>
    <s v="No"/>
    <s v="S/N"/>
    <s v="S/N"/>
    <s v="No Aplica"/>
    <s v="No Aplica"/>
    <s v="No Aplica"/>
    <s v="Cumple"/>
    <s v="Cumple"/>
    <s v="Direccion de numero de incidencia no corresponde a lugar de trabajo ejecutado , corresponde a colegio ubicado en cardenal raul silva henriquez con san gregorio ."/>
    <x v="3"/>
    <x v="0"/>
    <x v="3"/>
    <x v="0"/>
    <n v="0.5"/>
    <n v="0.5"/>
    <n v="0.5"/>
    <n v="0.5"/>
    <n v="0.5"/>
    <n v="0.5"/>
    <n v="0.25"/>
    <n v="0.25"/>
    <n v="0.5"/>
    <n v="0.5"/>
    <n v="0.5"/>
    <n v="1"/>
    <x v="0"/>
  </r>
  <r>
    <s v="1788405"/>
    <s v="207530042022160605"/>
    <s v="DF20227330983"/>
    <x v="70"/>
    <x v="90"/>
    <s v="AARON HUENCHUMIL"/>
    <s v="1 Oriiente #8393"/>
    <s v="La Granja"/>
    <x v="0"/>
    <s v="Cumple"/>
    <s v="Cumple"/>
    <s v="No Aplica"/>
    <s v="No Aplica"/>
    <s v="Cumple"/>
    <s v="Cumple"/>
    <s v="No"/>
    <s v="S/N"/>
    <s v="S/N"/>
    <s v="No Aplica"/>
    <s v="No Aplica"/>
    <s v="No Aplica"/>
    <s v="Cumple"/>
    <s v="No Cumple"/>
    <s v="1- Cliente no se encuentra en domicilio 2- Se aprecia reparacion provisoria de cable concentrico"/>
    <x v="3"/>
    <x v="0"/>
    <x v="3"/>
    <x v="0"/>
    <n v="0.5"/>
    <n v="0.5"/>
    <n v="0.5"/>
    <n v="0.5"/>
    <n v="0.5"/>
    <n v="0.5"/>
    <n v="0.25"/>
    <n v="0.25"/>
    <n v="0.5"/>
    <n v="0.5"/>
    <n v="0"/>
    <n v="0.9"/>
    <x v="0"/>
  </r>
  <r>
    <s v="1788404"/>
    <s v="207530042022155544"/>
    <s v="DF20227327215"/>
    <x v="70"/>
    <x v="94"/>
    <s v="AARON HUENCHUMIL"/>
    <s v="Tres Sur #0575"/>
    <s v="La Granja"/>
    <x v="0"/>
    <s v="Cumple"/>
    <s v="Cumple"/>
    <s v="No Aplica"/>
    <s v="No Aplica"/>
    <s v="Cumple"/>
    <s v="Cumple"/>
    <s v="Si"/>
    <s v="S/N"/>
    <s v="S/N"/>
    <s v="Cumple"/>
    <s v="Cumple"/>
    <s v="Cumple"/>
    <s v="Cumple"/>
    <s v="Cumple"/>
    <s v="1- Cliente confirma que despues de atencion de tecnicos, no ha vuelto a ocurrir problemas de intermitencias"/>
    <x v="3"/>
    <x v="0"/>
    <x v="3"/>
    <x v="0"/>
    <n v="0.5"/>
    <n v="0.5"/>
    <n v="0.5"/>
    <n v="0.5"/>
    <n v="0.5"/>
    <n v="0.5"/>
    <n v="0.25"/>
    <n v="0.25"/>
    <n v="0.5"/>
    <n v="0.5"/>
    <n v="0.5"/>
    <n v="1"/>
    <x v="0"/>
  </r>
  <r>
    <s v="1788389"/>
    <s v="207630042022152608"/>
    <s v="DF20227321469"/>
    <x v="70"/>
    <x v="95"/>
    <s v="Cristobal toro"/>
    <s v="Rio ñuble 0928"/>
    <s v="La Granja"/>
    <x v="0"/>
    <s v="Cumple"/>
    <s v="Cumple"/>
    <s v="No Aplica"/>
    <s v="No Aplica"/>
    <s v="Cumple"/>
    <s v="Cumple"/>
    <s v="No"/>
    <s v="S/N"/>
    <s v="S/N"/>
    <s v="No Aplica"/>
    <s v="No Aplica"/>
    <s v="No Aplica"/>
    <s v="No Cumple"/>
    <s v="Cumple Parcialmente"/>
    <s v="Sin moradores , no se toman mas fotografias por precaucion , sector conflictivo"/>
    <x v="3"/>
    <x v="0"/>
    <x v="3"/>
    <x v="0"/>
    <n v="0.5"/>
    <n v="0.5"/>
    <n v="0.5"/>
    <n v="0.5"/>
    <n v="0.5"/>
    <n v="0.5"/>
    <n v="0.25"/>
    <n v="0.25"/>
    <n v="0.5"/>
    <n v="0"/>
    <n v="0.17499999999999999"/>
    <n v="0.83500000000000008"/>
    <x v="0"/>
  </r>
  <r>
    <s v="1788369"/>
    <s v="207630042022135046"/>
    <s v="DF20227319544"/>
    <x v="70"/>
    <x v="96"/>
    <s v="Cristobal toro"/>
    <s v="Esmeralda 833"/>
    <s v="La Granja"/>
    <x v="0"/>
    <s v="Cumple"/>
    <s v="Cumple"/>
    <s v="No Aplica"/>
    <s v="No Aplica"/>
    <s v="Cumple"/>
    <s v="Cumple"/>
    <s v="No"/>
    <s v="S/N"/>
    <s v="S/N"/>
    <s v="No Aplica"/>
    <s v="No Aplica"/>
    <s v="No Aplica"/>
    <s v="Cumple"/>
    <s v="No Cumple"/>
    <s v="Sin moradores , sector hostil ."/>
    <x v="3"/>
    <x v="0"/>
    <x v="3"/>
    <x v="0"/>
    <n v="0.5"/>
    <n v="0.5"/>
    <n v="0.5"/>
    <n v="0.5"/>
    <n v="0.5"/>
    <n v="0.5"/>
    <n v="0.25"/>
    <n v="0.25"/>
    <n v="0.5"/>
    <n v="0.5"/>
    <n v="0"/>
    <n v="0.9"/>
    <x v="0"/>
  </r>
  <r>
    <s v="1788362"/>
    <s v="207630042022133308"/>
    <s v="DF20227321467"/>
    <x v="70"/>
    <x v="95"/>
    <s v="Cristobal toro"/>
    <s v="Coronel 8614"/>
    <s v="La Granja"/>
    <x v="0"/>
    <s v="Cumple"/>
    <s v="Cumple"/>
    <s v="No Aplica"/>
    <s v="No Aplica"/>
    <s v="Cumple"/>
    <s v="Cumple"/>
    <s v="No"/>
    <s v="S/N"/>
    <s v="S/N"/>
    <s v="No Aplica"/>
    <s v="No Aplica"/>
    <s v="No Aplica"/>
    <s v="No Cumple"/>
    <s v="Cumple Parcialmente"/>
    <s v="Sin moradores , faltan fotografias con detalle , y data"/>
    <x v="3"/>
    <x v="0"/>
    <x v="3"/>
    <x v="0"/>
    <n v="0.5"/>
    <n v="0.5"/>
    <n v="0.5"/>
    <n v="0.5"/>
    <n v="0.5"/>
    <n v="0.5"/>
    <n v="0.25"/>
    <n v="0.25"/>
    <n v="0.5"/>
    <n v="0"/>
    <n v="0.17499999999999999"/>
    <n v="0.83500000000000008"/>
    <x v="0"/>
  </r>
  <r>
    <s v="1788354"/>
    <s v="207630042022131135"/>
    <s v="DF20227319108"/>
    <x v="70"/>
    <x v="97"/>
    <s v="Cristobal toro"/>
    <s v="3 sur 585"/>
    <s v="La Granja"/>
    <x v="0"/>
    <s v="Cumple"/>
    <s v="Cumple"/>
    <s v="No Aplica"/>
    <s v="No Aplica"/>
    <s v="Cumple"/>
    <s v="Cumple"/>
    <s v="Si"/>
    <s v="S/N"/>
    <s v="S/N"/>
    <s v="No Aplica"/>
    <s v="No Aplica"/>
    <s v="No Aplica"/>
    <s v="Cumple"/>
    <s v="No Cumple"/>
    <s v="Se encuentran en domicilio pero no salen , no se toman fotografias por precaucion , personas en esquina bebiendo alcohol"/>
    <x v="3"/>
    <x v="0"/>
    <x v="3"/>
    <x v="0"/>
    <n v="0.5"/>
    <n v="0.5"/>
    <n v="0.5"/>
    <n v="0.5"/>
    <n v="0.5"/>
    <n v="0.5"/>
    <n v="0.25"/>
    <n v="0.25"/>
    <n v="0.5"/>
    <n v="0.5"/>
    <n v="0"/>
    <n v="0.9"/>
    <x v="0"/>
  </r>
  <r>
    <s v="1788353"/>
    <s v="207630042022125412"/>
    <s v="DF20227321292"/>
    <x v="70"/>
    <x v="95"/>
    <s v="Cristobal toro"/>
    <s v="Cardenal raul silva henriquez 8286"/>
    <s v="La Granja"/>
    <x v="0"/>
    <s v="Cumple"/>
    <s v="Cumple"/>
    <s v="No Aplica"/>
    <s v="No Aplica"/>
    <s v="Cumple"/>
    <s v="Cumple"/>
    <s v="No"/>
    <s v="S/N"/>
    <s v="S/N"/>
    <s v="No Aplica"/>
    <s v="No Aplica"/>
    <s v="No Aplica"/>
    <s v="Cumple"/>
    <s v="Cumple"/>
    <s v="Corresponde a local comercial , personal que trabaja en lugar no quieren atender , no se encuentra persona a cargo"/>
    <x v="3"/>
    <x v="0"/>
    <x v="3"/>
    <x v="0"/>
    <n v="0.5"/>
    <n v="0.5"/>
    <n v="0.5"/>
    <n v="0.5"/>
    <n v="0.5"/>
    <n v="0.5"/>
    <n v="0.25"/>
    <n v="0.25"/>
    <n v="0.5"/>
    <n v="0.5"/>
    <n v="0.5"/>
    <n v="1"/>
    <x v="0"/>
  </r>
  <r>
    <s v="1788346"/>
    <s v="207630042022123627"/>
    <s v="DF20227320341"/>
    <x v="70"/>
    <x v="98"/>
    <s v="Cristobal toro"/>
    <s v="8 oriente 8265"/>
    <s v="La Granja"/>
    <x v="0"/>
    <s v="Cumple"/>
    <s v="Cumple"/>
    <s v="No Aplica"/>
    <s v="No Aplica"/>
    <s v="Cumple"/>
    <s v="Cumple"/>
    <s v="No"/>
    <s v="S/N"/>
    <s v="S/N"/>
    <s v="No Aplica"/>
    <s v="No Aplica"/>
    <s v="No Aplica"/>
    <s v="No Cumple"/>
    <s v="Cumple Parcialmente"/>
    <s v="Sin moradores , no se toman fotografias por precaucion , sector hostil"/>
    <x v="3"/>
    <x v="0"/>
    <x v="3"/>
    <x v="0"/>
    <n v="0.5"/>
    <n v="0.5"/>
    <n v="0.5"/>
    <n v="0.5"/>
    <n v="0.5"/>
    <n v="0.5"/>
    <n v="0.25"/>
    <n v="0.25"/>
    <n v="0.5"/>
    <n v="0"/>
    <n v="0.17499999999999999"/>
    <n v="0.83500000000000008"/>
    <x v="0"/>
  </r>
  <r>
    <s v="1788340"/>
    <s v="207630042022122332"/>
    <s v="DF20227321041"/>
    <x v="70"/>
    <x v="93"/>
    <s v="Cristobal toro"/>
    <s v="3 norte 895"/>
    <s v="La Granja"/>
    <x v="0"/>
    <s v="Cumple"/>
    <s v="Cumple"/>
    <s v="Cumple"/>
    <s v="Cumple"/>
    <s v="Cumple"/>
    <s v="Cumple"/>
    <s v="Si"/>
    <s v="Cindy benitez"/>
    <s v="942909523"/>
    <s v="Cumple"/>
    <s v="Cumple"/>
    <s v="Cumple"/>
    <s v="Cumple"/>
    <s v="No Cumple"/>
    <s v="Se verifica , sin mayor observacion"/>
    <x v="3"/>
    <x v="0"/>
    <x v="3"/>
    <x v="0"/>
    <n v="0.5"/>
    <n v="0.5"/>
    <n v="0.5"/>
    <n v="0.5"/>
    <n v="0.5"/>
    <n v="0.5"/>
    <n v="0.25"/>
    <n v="0.25"/>
    <n v="0.5"/>
    <n v="0.5"/>
    <n v="0"/>
    <n v="0.9"/>
    <x v="0"/>
  </r>
  <r>
    <s v="1788333"/>
    <s v="207630042022120141"/>
    <s v="DF20227321621"/>
    <x v="70"/>
    <x v="95"/>
    <s v="Cristobal toro"/>
    <s v="Cardenal raul silva henriquez 7831 B"/>
    <s v="La Granja"/>
    <x v="0"/>
    <s v="Cumple Parcialmente"/>
    <s v="Cumple"/>
    <s v="No Cumple"/>
    <s v="No Cumple"/>
    <s v="Cumple"/>
    <s v="Cumple"/>
    <s v="Si"/>
    <s v="Alicia paez"/>
    <s v="S/N"/>
    <s v="Cumple"/>
    <s v="Cumple"/>
    <s v="Cumple"/>
    <s v="Cumple"/>
    <s v="Cumple"/>
    <s v="Acometida no esta cambiada completa segun informe , solo queda provisoria con acolche , cliente con suministro . Cliente no quiere entregar fono contacto"/>
    <x v="3"/>
    <x v="0"/>
    <x v="3"/>
    <x v="0"/>
    <n v="0"/>
    <n v="0.5"/>
    <n v="0"/>
    <n v="0"/>
    <n v="0.5"/>
    <n v="0.5"/>
    <n v="0.25"/>
    <n v="0.25"/>
    <n v="0.5"/>
    <n v="0.5"/>
    <n v="0.5"/>
    <n v="0.60000000000000009"/>
    <x v="0"/>
  </r>
  <r>
    <s v="1788320"/>
    <s v="207630042022112647"/>
    <s v="DF20227321503"/>
    <x v="70"/>
    <x v="95"/>
    <s v="Cristobal toro"/>
    <s v="Calbuco 7857"/>
    <s v="La Granja"/>
    <x v="0"/>
    <s v="Cumple Parcialmente"/>
    <s v="Cumple"/>
    <s v="No Cumple"/>
    <s v="No Cumple"/>
    <s v="Cumple"/>
    <s v="Cumple"/>
    <s v="No"/>
    <s v="S/N"/>
    <s v="S/N"/>
    <s v="No Aplica"/>
    <s v="No Aplica"/>
    <s v="No Aplica"/>
    <s v="Cumple"/>
    <s v="Cumple"/>
    <s v="Sin moradores , se visualiza acometida , solo parche provisorio no cambio completo ."/>
    <x v="3"/>
    <x v="0"/>
    <x v="3"/>
    <x v="0"/>
    <n v="0"/>
    <n v="0.5"/>
    <n v="0"/>
    <n v="0"/>
    <n v="0.5"/>
    <n v="0.5"/>
    <n v="0.25"/>
    <n v="0.25"/>
    <n v="0.5"/>
    <n v="0.5"/>
    <n v="0.5"/>
    <n v="0.60000000000000009"/>
    <x v="0"/>
  </r>
  <r>
    <s v="1788308"/>
    <s v="207630042022111101"/>
    <s v="DF20227319137"/>
    <x v="70"/>
    <x v="97"/>
    <s v="Cristobal toro"/>
    <s v="Lota 7836"/>
    <s v="La Granja"/>
    <x v="0"/>
    <s v="Cumple"/>
    <s v="Cumple"/>
    <s v="No Aplica"/>
    <s v="No Aplica"/>
    <s v="Cumple"/>
    <s v="Cumple"/>
    <s v="No"/>
    <s v="S/N"/>
    <s v="S/N"/>
    <s v="No Aplica"/>
    <s v="No Aplica"/>
    <s v="No Aplica"/>
    <s v="Cumple"/>
    <s v="No Cumple"/>
    <s v="Sin moradores , falta data en fotografias"/>
    <x v="3"/>
    <x v="0"/>
    <x v="3"/>
    <x v="0"/>
    <n v="0.5"/>
    <n v="0.5"/>
    <n v="0.5"/>
    <n v="0.5"/>
    <n v="0.5"/>
    <n v="0.5"/>
    <n v="0.25"/>
    <n v="0.25"/>
    <n v="0.5"/>
    <n v="0.5"/>
    <n v="0"/>
    <n v="0.9"/>
    <x v="0"/>
  </r>
  <r>
    <s v="1788299"/>
    <s v="207630042022105519"/>
    <s v="DF20227319735"/>
    <x v="70"/>
    <x v="85"/>
    <s v="Cristobal toro"/>
    <s v="Inca de oro 7779"/>
    <s v="La Granja"/>
    <x v="0"/>
    <s v="Cumple"/>
    <s v="Cumple"/>
    <s v="No Cumple"/>
    <s v="No Cumple"/>
    <s v="Cumple"/>
    <s v="Cumple"/>
    <s v="Si"/>
    <s v="Carlos muñoz"/>
    <s v="959304815"/>
    <s v="Cumple"/>
    <s v="Cumple"/>
    <s v="Cumple"/>
    <s v="No Cumple"/>
    <s v="No Cumple"/>
    <s v="Observacion de personal de emrgencia no concuerda con datos de cliente que indica que el problema era en itm y que personal lo cambio , no hay datos , registro de aquello ."/>
    <x v="3"/>
    <x v="0"/>
    <x v="3"/>
    <x v="0"/>
    <n v="0.5"/>
    <n v="0.5"/>
    <n v="0"/>
    <n v="0"/>
    <n v="0.5"/>
    <n v="0.5"/>
    <n v="0.25"/>
    <n v="0.25"/>
    <n v="0.5"/>
    <n v="0"/>
    <n v="0"/>
    <n v="0.5"/>
    <x v="0"/>
  </r>
  <r>
    <s v="1788282"/>
    <s v="207630042022104125"/>
    <s v="DF20227321909"/>
    <x v="70"/>
    <x v="99"/>
    <s v="Cristobal toro"/>
    <s v="Coronel 6699"/>
    <s v="La Granja"/>
    <x v="0"/>
    <s v="Cumple"/>
    <s v="Cumple"/>
    <s v="No Aplica"/>
    <s v="No Aplica"/>
    <s v="Cumple"/>
    <s v="Cumple"/>
    <s v="No"/>
    <s v="S/N"/>
    <s v="S/N"/>
    <s v="No Aplica"/>
    <s v="No Aplica"/>
    <s v="No Aplica"/>
    <s v="Cumple"/>
    <s v="No Cumple"/>
    <s v="Sin moradores , falta de data en fotografias"/>
    <x v="3"/>
    <x v="0"/>
    <x v="3"/>
    <x v="0"/>
    <n v="0.5"/>
    <n v="0.5"/>
    <n v="0.5"/>
    <n v="0.5"/>
    <n v="0.5"/>
    <n v="0.5"/>
    <n v="0.25"/>
    <n v="0.25"/>
    <n v="0.5"/>
    <n v="0.5"/>
    <n v="0"/>
    <n v="0.9"/>
    <x v="0"/>
  </r>
  <r>
    <s v="1788276"/>
    <s v="207630042022103023"/>
    <s v="DF20227319457"/>
    <x v="70"/>
    <x v="96"/>
    <s v="Cristobal toro"/>
    <s v="Manio 6656"/>
    <s v="La Granja"/>
    <x v="0"/>
    <s v="Cumple"/>
    <s v="Cumple"/>
    <s v="No Aplica"/>
    <s v="No Aplica"/>
    <s v="Cumple"/>
    <s v="Cumple"/>
    <s v="No"/>
    <s v="S/N"/>
    <s v="S/N"/>
    <s v="No Aplica"/>
    <s v="No Aplica"/>
    <s v="No Aplica"/>
    <s v="Cumple"/>
    <s v="Cumple"/>
    <s v="Sin moradores , no se toman mas fotografias por precaucion , sector conflictivo"/>
    <x v="3"/>
    <x v="0"/>
    <x v="3"/>
    <x v="0"/>
    <n v="0.5"/>
    <n v="0.5"/>
    <n v="0.5"/>
    <n v="0.5"/>
    <n v="0.5"/>
    <n v="0.5"/>
    <n v="0.25"/>
    <n v="0.25"/>
    <n v="0.5"/>
    <n v="0.5"/>
    <n v="0.5"/>
    <n v="1"/>
    <x v="0"/>
  </r>
  <r>
    <s v="1788259"/>
    <s v="207630042022101428"/>
    <s v="DF20227321920"/>
    <x v="70"/>
    <x v="99"/>
    <s v="Cristobal toro"/>
    <s v="Yungay 313"/>
    <s v="La Granja"/>
    <x v="0"/>
    <s v="Cumple"/>
    <s v="Cumple"/>
    <s v="No Aplica"/>
    <s v="No Aplica"/>
    <s v="Cumple"/>
    <s v="Cumple"/>
    <s v="No"/>
    <s v="S/N"/>
    <s v="S/N"/>
    <s v="No Aplica"/>
    <s v="No Aplica"/>
    <s v="No Aplica"/>
    <s v="No Cumple"/>
    <s v="No Cumple"/>
    <s v="Sin moradores , faltan fotografias y data"/>
    <x v="3"/>
    <x v="0"/>
    <x v="3"/>
    <x v="0"/>
    <n v="0.5"/>
    <n v="0.5"/>
    <n v="0.5"/>
    <n v="0.5"/>
    <n v="0.5"/>
    <n v="0.5"/>
    <n v="0.25"/>
    <n v="0.25"/>
    <n v="0.5"/>
    <n v="0"/>
    <n v="0"/>
    <n v="0.8"/>
    <x v="0"/>
  </r>
  <r>
    <s v="1790054"/>
    <s v="207502052022152216"/>
    <s v="DF20227339610"/>
    <x v="71"/>
    <x v="100"/>
    <s v="AARON HUENCHUMIL"/>
    <s v="Las Capuchinas #10533"/>
    <s v="La Granja"/>
    <x v="0"/>
    <s v="Cumple"/>
    <s v="Cumple"/>
    <s v="No Aplica"/>
    <s v="No Aplica"/>
    <s v="Cumple"/>
    <s v="Cumple"/>
    <s v="No"/>
    <s v="S/N"/>
    <s v="S/N"/>
    <s v="No Aplica"/>
    <s v="No Aplica"/>
    <s v="No Aplica"/>
    <s v="Cumple Mayormente"/>
    <s v="No Cumple"/>
    <s v="1- No se logra acceso a pasaje, debido a porton privado cerrado"/>
    <x v="3"/>
    <x v="0"/>
    <x v="4"/>
    <x v="0"/>
    <n v="0.5"/>
    <n v="0.5"/>
    <n v="0.5"/>
    <n v="0.5"/>
    <n v="0.5"/>
    <n v="0.5"/>
    <n v="0.25"/>
    <n v="0.25"/>
    <n v="0.5"/>
    <n v="0.32500000000000001"/>
    <n v="0"/>
    <n v="0.86499999999999999"/>
    <x v="0"/>
  </r>
  <r>
    <s v="1790003"/>
    <s v="207502052022150341"/>
    <s v="DF20227327653"/>
    <x v="71"/>
    <x v="101"/>
    <s v="AARON HUENCHUMIL"/>
    <s v="Rio aconcagua #0963"/>
    <s v="La Granja"/>
    <x v="0"/>
    <s v="Cumple"/>
    <s v="Cumple"/>
    <s v="No Aplica"/>
    <s v="No Aplica"/>
    <s v="Cumple"/>
    <s v="Cumple"/>
    <s v="No"/>
    <s v="S/N"/>
    <s v="S/N"/>
    <s v="No Aplica"/>
    <s v="No Aplica"/>
    <s v="No Aplica"/>
    <s v="Cumple"/>
    <s v="Cumple"/>
    <s v="1- Cliente no se encuentra en domicilio 2- cable concentrico se ve reparado"/>
    <x v="3"/>
    <x v="0"/>
    <x v="4"/>
    <x v="0"/>
    <n v="0.5"/>
    <n v="0.5"/>
    <n v="0.5"/>
    <n v="0.5"/>
    <n v="0.5"/>
    <n v="0.5"/>
    <n v="0.25"/>
    <n v="0.25"/>
    <n v="0.5"/>
    <n v="0.5"/>
    <n v="0.5"/>
    <n v="1"/>
    <x v="0"/>
  </r>
  <r>
    <s v="1789962"/>
    <s v="207502052022145309"/>
    <s v="DF20227329670"/>
    <x v="71"/>
    <x v="102"/>
    <s v="AARON HUENCHUMIL"/>
    <s v="Higueritas #0977"/>
    <s v="La Granja"/>
    <x v="0"/>
    <s v="Cumple"/>
    <s v="Cumple"/>
    <s v="No Aplica"/>
    <s v="No Aplica"/>
    <s v="Cumple"/>
    <s v="Cumple"/>
    <s v="No"/>
    <s v="S/N"/>
    <s v="S/N"/>
    <s v="No Aplica"/>
    <s v="No Aplica"/>
    <s v="No Aplica"/>
    <s v="Cumple Mayormente"/>
    <s v="Cumple Mayormente"/>
    <s v="1- Cliente no se encuentra en domicilio"/>
    <x v="3"/>
    <x v="0"/>
    <x v="4"/>
    <x v="0"/>
    <n v="0.5"/>
    <n v="0.5"/>
    <n v="0.5"/>
    <n v="0.5"/>
    <n v="0.5"/>
    <n v="0.5"/>
    <n v="0.25"/>
    <n v="0.25"/>
    <n v="0.5"/>
    <n v="0.32500000000000001"/>
    <n v="0.32500000000000001"/>
    <n v="0.93"/>
    <x v="0"/>
  </r>
  <r>
    <s v="1789923"/>
    <s v="207502052022144325"/>
    <s v="DF20227333364"/>
    <x v="71"/>
    <x v="103"/>
    <s v="AARON HUENCHUMIL"/>
    <s v="Pichidangui #9103"/>
    <s v="La Granja"/>
    <x v="0"/>
    <s v="Cumple"/>
    <s v="Cumple"/>
    <s v="No Aplica"/>
    <s v="No Aplica"/>
    <s v="Cumple"/>
    <s v="Cumple"/>
    <s v="No"/>
    <s v="S/N"/>
    <s v="S/N"/>
    <s v="No Aplica"/>
    <s v="No Aplica"/>
    <s v="No Aplica"/>
    <s v="Cumple"/>
    <s v="No Cumple"/>
    <s v="1-Cliente no se encuentra en domicilio 2- Cableado cortado se trata de cable de telecomunicaciones"/>
    <x v="3"/>
    <x v="0"/>
    <x v="4"/>
    <x v="0"/>
    <n v="0.5"/>
    <n v="0.5"/>
    <n v="0.5"/>
    <n v="0.5"/>
    <n v="0.5"/>
    <n v="0.5"/>
    <n v="0.25"/>
    <n v="0.25"/>
    <n v="0.5"/>
    <n v="0.5"/>
    <n v="0"/>
    <n v="0.9"/>
    <x v="0"/>
  </r>
  <r>
    <s v="1789888"/>
    <s v="207502052022142836"/>
    <s v="DF20227329746"/>
    <x v="71"/>
    <x v="102"/>
    <s v="AARON HUENCHUMIL"/>
    <s v="Alejandro Muñoz #9409"/>
    <s v="La Granja"/>
    <x v="0"/>
    <s v="Cumple"/>
    <s v="Cumple"/>
    <s v="No Aplica"/>
    <s v="No Aplica"/>
    <s v="Cumple"/>
    <s v="Cumple"/>
    <s v="Si"/>
    <s v="Magaly Villagran"/>
    <s v="S/N"/>
    <s v="Cumple"/>
    <s v="Cumple"/>
    <s v="Cumple"/>
    <s v="Cumple Parcialmente"/>
    <s v="Cumple Parcialmente"/>
    <s v="1- Cliente se encuentra con suministro normalizado, pero aun mantiene falla en el interior de su domicilio 2- Caja DAE abierta"/>
    <x v="3"/>
    <x v="0"/>
    <x v="4"/>
    <x v="0"/>
    <n v="0.5"/>
    <n v="0.5"/>
    <n v="0.5"/>
    <n v="0.5"/>
    <n v="0.5"/>
    <n v="0.5"/>
    <n v="0.25"/>
    <n v="0.25"/>
    <n v="0.5"/>
    <n v="0.17499999999999999"/>
    <n v="0.17499999999999999"/>
    <n v="0.87"/>
    <x v="0"/>
  </r>
  <r>
    <s v="1789868"/>
    <s v="207602052022140207"/>
    <s v="DF20227325400"/>
    <x v="71"/>
    <x v="92"/>
    <s v="Cristobal toro"/>
    <s v="Chañaral 6942"/>
    <s v="La Granja"/>
    <x v="0"/>
    <s v="Cumple"/>
    <s v="Cumple"/>
    <s v="No Aplica"/>
    <s v="No Aplica"/>
    <s v="Cumple"/>
    <s v="Cumple"/>
    <s v="No"/>
    <s v="S/N"/>
    <s v="S/N"/>
    <s v="No Aplica"/>
    <s v="No Aplica"/>
    <s v="No Aplica"/>
    <s v="Cumple"/>
    <s v="Cumple"/>
    <s v="Sin moradores , sector hostil"/>
    <x v="3"/>
    <x v="0"/>
    <x v="4"/>
    <x v="0"/>
    <n v="0.5"/>
    <n v="0.5"/>
    <n v="0.5"/>
    <n v="0.5"/>
    <n v="0.5"/>
    <n v="0.5"/>
    <n v="0.25"/>
    <n v="0.25"/>
    <n v="0.5"/>
    <n v="0.5"/>
    <n v="0.5"/>
    <n v="1"/>
    <x v="0"/>
  </r>
  <r>
    <s v="1789865"/>
    <s v="207502052022135226"/>
    <s v="DF20227327491"/>
    <x v="71"/>
    <x v="101"/>
    <s v="AARON HUENCHUMIL"/>
    <s v="Las Barrancas #9235"/>
    <s v="La Granja"/>
    <x v="0"/>
    <s v="Cumple"/>
    <s v="Cumple"/>
    <s v="No Aplica"/>
    <s v="No Aplica"/>
    <s v="Cumple"/>
    <s v="Cumple"/>
    <s v="No"/>
    <s v="S/N"/>
    <s v="S/N"/>
    <s v="No Aplica"/>
    <s v="No Aplica"/>
    <s v="No Aplica"/>
    <s v="Cumple"/>
    <s v="Cumple"/>
    <s v="1- Cliente no se encuentra en domicilio 2- Acometida templada y en buena altura"/>
    <x v="3"/>
    <x v="0"/>
    <x v="4"/>
    <x v="0"/>
    <n v="0.5"/>
    <n v="0.5"/>
    <n v="0.5"/>
    <n v="0.5"/>
    <n v="0.5"/>
    <n v="0.5"/>
    <n v="0.25"/>
    <n v="0.25"/>
    <n v="0.5"/>
    <n v="0.5"/>
    <n v="0.5"/>
    <n v="1"/>
    <x v="0"/>
  </r>
  <r>
    <s v="1789860"/>
    <s v="207602052022134359"/>
    <s v="DF20227322465"/>
    <x v="71"/>
    <x v="104"/>
    <s v="Cristobal toro"/>
    <s v="13 poniente 8483"/>
    <s v="La Granja"/>
    <x v="0"/>
    <s v="Cumple"/>
    <s v="Cumple"/>
    <s v="No Aplica"/>
    <s v="No Aplica"/>
    <s v="Cumple"/>
    <s v="Cumple"/>
    <s v="Si"/>
    <s v="Gabriel betancourt"/>
    <s v="225461304"/>
    <s v="Cumple"/>
    <s v="Cumple"/>
    <s v="Cumple"/>
    <s v="Cumple"/>
    <s v="Cumple"/>
    <s v="Se verifica , sin mayor observacion"/>
    <x v="3"/>
    <x v="0"/>
    <x v="4"/>
    <x v="0"/>
    <n v="0.5"/>
    <n v="0.5"/>
    <n v="0.5"/>
    <n v="0.5"/>
    <n v="0.5"/>
    <n v="0.5"/>
    <n v="0.25"/>
    <n v="0.25"/>
    <n v="0.5"/>
    <n v="0.5"/>
    <n v="0.5"/>
    <n v="1"/>
    <x v="0"/>
  </r>
  <r>
    <s v="1789854"/>
    <s v="207602052022132815"/>
    <s v="DF20227324327"/>
    <x v="71"/>
    <x v="105"/>
    <s v="Cristobal toro"/>
    <s v="Almendrillo 9149"/>
    <s v="La Granja"/>
    <x v="0"/>
    <s v="Cumple"/>
    <s v="Cumple"/>
    <s v="Cumple"/>
    <s v="Cumple"/>
    <s v="Cumple"/>
    <s v="Cumple"/>
    <s v="No"/>
    <s v="S/N"/>
    <s v="S/N"/>
    <s v="No Aplica"/>
    <s v="No Aplica"/>
    <s v="No Aplica"/>
    <s v="Cumple"/>
    <s v="Cumple"/>
    <s v="Sin moradores , sector conflictivo , no se sacan mejores fotos por sector"/>
    <x v="3"/>
    <x v="0"/>
    <x v="4"/>
    <x v="0"/>
    <n v="0.5"/>
    <n v="0.5"/>
    <n v="0.5"/>
    <n v="0.5"/>
    <n v="0.5"/>
    <n v="0.5"/>
    <n v="0.25"/>
    <n v="0.25"/>
    <n v="0.5"/>
    <n v="0.5"/>
    <n v="0.5"/>
    <n v="1"/>
    <x v="0"/>
  </r>
  <r>
    <s v="1789845"/>
    <s v="207602052022131519"/>
    <s v="DF20227322004"/>
    <x v="71"/>
    <x v="99"/>
    <s v="Cristobal toro"/>
    <s v="Canto general 0809"/>
    <s v="La Granja"/>
    <x v="0"/>
    <s v="Cumple"/>
    <s v="Cumple"/>
    <s v="No Aplica"/>
    <s v="No Aplica"/>
    <s v="Cumple"/>
    <s v="Cumple"/>
    <s v="No"/>
    <s v="S/N"/>
    <s v="S/N"/>
    <s v="No Aplica"/>
    <s v="No Aplica"/>
    <s v="No Aplica"/>
    <s v="Cumple"/>
    <s v="Cumple Parcialmente"/>
    <s v="Sin moradores , falta mejorar data en fotografia"/>
    <x v="3"/>
    <x v="0"/>
    <x v="4"/>
    <x v="0"/>
    <n v="0.5"/>
    <n v="0.5"/>
    <n v="0.5"/>
    <n v="0.5"/>
    <n v="0.5"/>
    <n v="0.5"/>
    <n v="0.25"/>
    <n v="0.25"/>
    <n v="0.5"/>
    <n v="0.5"/>
    <n v="0.17499999999999999"/>
    <n v="0.93500000000000005"/>
    <x v="0"/>
  </r>
  <r>
    <s v="1789835"/>
    <s v="207602052022125628"/>
    <s v="DF20227320062"/>
    <x v="71"/>
    <x v="98"/>
    <s v="Cristobal toro"/>
    <s v="Tacora 9046"/>
    <s v="La Granja"/>
    <x v="0"/>
    <s v="Cumple"/>
    <s v="Cumple"/>
    <s v="Cumple"/>
    <s v="Cumple"/>
    <s v="Cumple"/>
    <s v="Cumple"/>
    <s v="Si"/>
    <s v="S/N"/>
    <s v="S/N"/>
    <s v="Cumple"/>
    <s v="Cumple"/>
    <s v="Cumple"/>
    <s v="Cumple Parcialmente"/>
    <s v="Cumple Parcialmente"/>
    <s v="Atiende persona que trabaja en local , pero no quiere entregar datos"/>
    <x v="3"/>
    <x v="0"/>
    <x v="4"/>
    <x v="0"/>
    <n v="0.5"/>
    <n v="0.5"/>
    <n v="0.5"/>
    <n v="0.5"/>
    <n v="0.5"/>
    <n v="0.5"/>
    <n v="0.25"/>
    <n v="0.25"/>
    <n v="0.5"/>
    <n v="0.17499999999999999"/>
    <n v="0.17499999999999999"/>
    <n v="0.87"/>
    <x v="0"/>
  </r>
  <r>
    <s v="1789711"/>
    <s v="207502052022120958"/>
    <s v="DF20227330273"/>
    <x v="71"/>
    <x v="87"/>
    <s v="AARON HUENCHUMIL"/>
    <s v="La Chimba #0976"/>
    <s v="La Granja"/>
    <x v="0"/>
    <s v="Cumple"/>
    <s v="Cumple"/>
    <s v="No Aplica"/>
    <s v="No Aplica"/>
    <s v="Cumple"/>
    <s v="Cumple"/>
    <s v="Si"/>
    <s v="S/N"/>
    <s v="S/N"/>
    <s v="Cumple"/>
    <s v="Cumple"/>
    <s v="Cumple"/>
    <s v="Cumple Mayormente"/>
    <s v="No Cumple"/>
    <s v="1- Cliente confirma normalidad en suministro electrico"/>
    <x v="3"/>
    <x v="0"/>
    <x v="4"/>
    <x v="0"/>
    <n v="0.5"/>
    <n v="0.5"/>
    <n v="0.5"/>
    <n v="0.5"/>
    <n v="0.5"/>
    <n v="0.5"/>
    <n v="0.25"/>
    <n v="0.25"/>
    <n v="0.5"/>
    <n v="0.32500000000000001"/>
    <n v="0"/>
    <n v="0.86499999999999999"/>
    <x v="0"/>
  </r>
  <r>
    <s v="1789693"/>
    <s v="207502052022114913"/>
    <s v="DF20227332907"/>
    <x v="71"/>
    <x v="103"/>
    <s v="AARON HUENCHUMIL"/>
    <s v="Isla Tenglo #8667"/>
    <s v="La Granja"/>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0"/>
  </r>
  <r>
    <s v="1789657"/>
    <s v="207502052022113358"/>
    <s v="DF20227326696"/>
    <x v="71"/>
    <x v="91"/>
    <s v="AARON HUENCHUMIL"/>
    <s v="Manco Capac #0613"/>
    <s v="La Granja"/>
    <x v="0"/>
    <s v="Cumple"/>
    <s v="Cumple"/>
    <s v="No Aplica"/>
    <s v="No Aplica"/>
    <s v="Cumple"/>
    <s v="Cumple"/>
    <s v="No"/>
    <s v="S/N"/>
    <s v="S/N"/>
    <s v="No Aplica"/>
    <s v="No Aplica"/>
    <s v="No Aplica"/>
    <s v="Cumple"/>
    <s v="No Cumple"/>
    <s v="1- Cliente no se encuentra en domicilio 2-Caja DAE sin tapa"/>
    <x v="3"/>
    <x v="0"/>
    <x v="4"/>
    <x v="0"/>
    <n v="0.5"/>
    <n v="0.5"/>
    <n v="0.5"/>
    <n v="0.5"/>
    <n v="0.5"/>
    <n v="0.5"/>
    <n v="0.25"/>
    <n v="0.25"/>
    <n v="0.5"/>
    <n v="0.5"/>
    <n v="0"/>
    <n v="0.9"/>
    <x v="0"/>
  </r>
  <r>
    <s v="1789644"/>
    <s v="207502052022111856"/>
    <s v="DF20227326574"/>
    <x v="71"/>
    <x v="106"/>
    <s v="AARON HUENCHUMIL"/>
    <s v="Isla Tenglo #8695"/>
    <s v="La Granja"/>
    <x v="0"/>
    <s v="Cumple"/>
    <s v="Cumple"/>
    <s v="No Aplica"/>
    <s v="No Aplica"/>
    <s v="Cumple"/>
    <s v="Cumple"/>
    <s v="No"/>
    <s v="S/N"/>
    <s v="S/N"/>
    <s v="No Aplica"/>
    <s v="No Aplica"/>
    <s v="No Aplica"/>
    <s v="Cumple Mayormente"/>
    <s v="Cumple Mayormente"/>
    <s v="1- Cliente no se encuentra en domicilio 2- Caja BT con tapa abierta"/>
    <x v="3"/>
    <x v="0"/>
    <x v="4"/>
    <x v="0"/>
    <n v="0.5"/>
    <n v="0.5"/>
    <n v="0.5"/>
    <n v="0.5"/>
    <n v="0.5"/>
    <n v="0.5"/>
    <n v="0.25"/>
    <n v="0.25"/>
    <n v="0.5"/>
    <n v="0.32500000000000001"/>
    <n v="0.32500000000000001"/>
    <n v="0.93"/>
    <x v="0"/>
  </r>
  <r>
    <s v="1789631"/>
    <s v="2207502052022110505"/>
    <s v="DF20227326539"/>
    <x v="71"/>
    <x v="106"/>
    <s v="AARON HUENCHUMIL"/>
    <s v="Islas Salas y Gomez #8789"/>
    <s v="La Granja"/>
    <x v="0"/>
    <s v="Cumple"/>
    <s v="Cumple"/>
    <s v="No Aplica"/>
    <s v="No Aplica"/>
    <s v="Cumple"/>
    <s v="Cumple"/>
    <s v="No"/>
    <s v="S/N"/>
    <s v="S/N"/>
    <s v="No Aplica"/>
    <s v="No Aplica"/>
    <s v="No Aplica"/>
    <s v="Cumple"/>
    <s v="Cumple"/>
    <s v="1- Cliente no se encuentra en domicilio 2- Acometida templada y buena altura"/>
    <x v="3"/>
    <x v="0"/>
    <x v="4"/>
    <x v="0"/>
    <n v="0.5"/>
    <n v="0.5"/>
    <n v="0.5"/>
    <n v="0.5"/>
    <n v="0.5"/>
    <n v="0.5"/>
    <n v="0.25"/>
    <n v="0.25"/>
    <n v="0.5"/>
    <n v="0.5"/>
    <n v="0.5"/>
    <n v="1"/>
    <x v="0"/>
  </r>
  <r>
    <s v="1792562"/>
    <s v="207603052022153913"/>
    <s v="DF20227326171"/>
    <x v="72"/>
    <x v="106"/>
    <s v="Cristobal toro"/>
    <s v="Vasco nuñes de balboa 0781"/>
    <s v="La Granja"/>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0"/>
  </r>
  <r>
    <s v="1791608"/>
    <s v="207603052022133549"/>
    <s v="DF20227325586"/>
    <x v="72"/>
    <x v="92"/>
    <s v="Cristobal toro"/>
    <s v="Rodrigo de bastidas 9611"/>
    <s v="La Granja"/>
    <x v="0"/>
    <s v="Cumple"/>
    <s v="Cumple"/>
    <s v="No Aplica"/>
    <s v="No Aplica"/>
    <s v="Cumple"/>
    <s v="Cumple"/>
    <s v="No"/>
    <s v="S/N"/>
    <s v="S/N"/>
    <s v="No Aplica"/>
    <s v="No Aplica"/>
    <s v="No Aplica"/>
    <s v="Cumple Parcialmente"/>
    <s v="No Cumple"/>
    <s v="Sin acceso a pasaje , sin moradores , fotografias falta mas detalle , fotos sin data"/>
    <x v="3"/>
    <x v="0"/>
    <x v="4"/>
    <x v="0"/>
    <n v="0.5"/>
    <n v="0.5"/>
    <n v="0.5"/>
    <n v="0.5"/>
    <n v="0.5"/>
    <n v="0.5"/>
    <n v="0.25"/>
    <n v="0.25"/>
    <n v="0.5"/>
    <n v="0.17499999999999999"/>
    <n v="0"/>
    <n v="0.83500000000000008"/>
    <x v="0"/>
  </r>
  <r>
    <s v="1791587"/>
    <s v="207503052022131056"/>
    <s v="DF20227332310"/>
    <x v="72"/>
    <x v="107"/>
    <s v="AARON HUENCHUMIL"/>
    <s v="Aranjuez #6336"/>
    <s v="La Granja"/>
    <x v="0"/>
    <s v="Cumple"/>
    <s v="Cumple"/>
    <s v="No Aplica"/>
    <s v="No Aplica"/>
    <s v="Cumple"/>
    <s v="Cumple"/>
    <s v="Si"/>
    <s v="S/N"/>
    <s v="S/N"/>
    <s v="Cumple"/>
    <s v="Cumple"/>
    <s v="Cumple"/>
    <s v="Cumple"/>
    <s v="No Cumple"/>
    <s v="1- Cliente confirma que suministro elecrrico se encuentra normalizado despues de visita de tecnicos"/>
    <x v="3"/>
    <x v="0"/>
    <x v="4"/>
    <x v="0"/>
    <n v="0.5"/>
    <n v="0.5"/>
    <n v="0.5"/>
    <n v="0.5"/>
    <n v="0.5"/>
    <n v="0.5"/>
    <n v="0.25"/>
    <n v="0.25"/>
    <n v="0.5"/>
    <n v="0.5"/>
    <n v="0"/>
    <n v="0.9"/>
    <x v="0"/>
  </r>
  <r>
    <s v="1791580"/>
    <s v="207603052022125820"/>
    <s v="DF20227325983"/>
    <x v="72"/>
    <x v="108"/>
    <s v="Cristobal toro"/>
    <s v="Pasaje uno 834"/>
    <s v="La Granja"/>
    <x v="0"/>
    <s v="Cumple"/>
    <s v="Cumple"/>
    <s v="No Cumple"/>
    <s v="No Cumple"/>
    <s v="Cumple"/>
    <s v="Cumple"/>
    <s v="No"/>
    <s v="S/N"/>
    <s v="S/N"/>
    <s v="No Aplica"/>
    <s v="No Aplica"/>
    <s v="No Aplica"/>
    <s v="Cumple"/>
    <s v="Cumple"/>
    <s v="Sin moradores , num.incidencia no corresponde a direccion en terreno ."/>
    <x v="3"/>
    <x v="0"/>
    <x v="4"/>
    <x v="0"/>
    <n v="0.5"/>
    <n v="0.5"/>
    <n v="0"/>
    <n v="0"/>
    <n v="0.5"/>
    <n v="0.5"/>
    <n v="0.25"/>
    <n v="0.25"/>
    <n v="0.5"/>
    <n v="0.5"/>
    <n v="0.5"/>
    <n v="0.7"/>
    <x v="0"/>
  </r>
  <r>
    <s v="1791561"/>
    <s v="207503052022124343"/>
    <s v="DF20227337186"/>
    <x v="72"/>
    <x v="109"/>
    <s v="AARON HUENCHUMIL"/>
    <s v="Cardenal Raul Silva Henriquez #7750"/>
    <s v="La Granja"/>
    <x v="0"/>
    <s v="Cumple"/>
    <s v="Cumple"/>
    <s v="No Aplica"/>
    <s v="No Aplica"/>
    <s v="Cumple"/>
    <s v="Cumple"/>
    <s v="No"/>
    <s v="S/N"/>
    <s v="S/N"/>
    <s v="No Aplica"/>
    <s v="No Aplica"/>
    <s v="No Aplica"/>
    <s v="Cumple Mayormente"/>
    <s v="Cumple"/>
    <s v="1- Cliente no se encuentra en domicilio"/>
    <x v="3"/>
    <x v="0"/>
    <x v="4"/>
    <x v="0"/>
    <n v="0.5"/>
    <n v="0.5"/>
    <n v="0.5"/>
    <n v="0.5"/>
    <n v="0.5"/>
    <n v="0.5"/>
    <n v="0.25"/>
    <n v="0.25"/>
    <n v="0.5"/>
    <n v="0.32500000000000001"/>
    <n v="0.5"/>
    <n v="0.96500000000000008"/>
    <x v="0"/>
  </r>
  <r>
    <s v="1791517"/>
    <s v="207503052022123238"/>
    <s v="DF20227331693"/>
    <x v="72"/>
    <x v="90"/>
    <s v="AARON HUENCHUMIL"/>
    <s v="Frente a San Ana #0434"/>
    <s v="La Granja"/>
    <x v="0"/>
    <s v="Cumple"/>
    <s v="Cumple"/>
    <s v="No Aplica"/>
    <s v="No Aplica"/>
    <s v="Cumple"/>
    <s v="Cumple"/>
    <s v="No"/>
    <s v="S/N"/>
    <s v="S/N"/>
    <s v="No Aplica"/>
    <s v="No Aplica"/>
    <s v="No Aplica"/>
    <s v="Cumple"/>
    <s v="No Cumple"/>
    <s v="1- Se aprecia cableado concentrico restaurado a cliente"/>
    <x v="3"/>
    <x v="0"/>
    <x v="4"/>
    <x v="0"/>
    <n v="0.5"/>
    <n v="0.5"/>
    <n v="0.5"/>
    <n v="0.5"/>
    <n v="0.5"/>
    <n v="0.5"/>
    <n v="0.25"/>
    <n v="0.25"/>
    <n v="0.5"/>
    <n v="0.5"/>
    <n v="0"/>
    <n v="0.9"/>
    <x v="0"/>
  </r>
  <r>
    <s v="1791478"/>
    <s v="207603052022123052"/>
    <s v="DF20227320236"/>
    <x v="72"/>
    <x v="98"/>
    <s v="Cristobal toro"/>
    <s v="Santa rosa 7954"/>
    <s v="La Granja"/>
    <x v="0"/>
    <s v="Cumple"/>
    <s v="Cumple"/>
    <s v="Cumple"/>
    <s v="Cumple"/>
    <s v="Cumple"/>
    <s v="Cumple"/>
    <s v="No"/>
    <s v="S/N"/>
    <s v="S/N"/>
    <s v="No Aplica"/>
    <s v="No Aplica"/>
    <s v="No Aplica"/>
    <s v="Cumple"/>
    <s v="No Cumple"/>
    <s v="Sin moradores , falta data en fotografias"/>
    <x v="3"/>
    <x v="0"/>
    <x v="4"/>
    <x v="0"/>
    <n v="0.5"/>
    <n v="0.5"/>
    <n v="0.5"/>
    <n v="0.5"/>
    <n v="0.5"/>
    <n v="0.5"/>
    <n v="0.25"/>
    <n v="0.25"/>
    <n v="0.5"/>
    <n v="0.5"/>
    <n v="0"/>
    <n v="0.9"/>
    <x v="0"/>
  </r>
  <r>
    <s v="1791474"/>
    <s v="207503052022122358"/>
    <s v="DF20227332521"/>
    <x v="72"/>
    <x v="110"/>
    <s v="AARON HUENCHUMIL"/>
    <s v="Santa Ana #427"/>
    <s v="La Granja"/>
    <x v="0"/>
    <s v="Cumple"/>
    <s v="Cumple"/>
    <s v="No Aplica"/>
    <s v="No Aplica"/>
    <s v="Cumple"/>
    <s v="Cumple"/>
    <s v="Si"/>
    <s v="S/N"/>
    <s v="S/N"/>
    <s v="No Aplica"/>
    <s v="No Aplica"/>
    <s v="Cumple"/>
    <s v="Cumple Parcialmente"/>
    <s v="Cumple Parcialmente"/>
    <s v="1- No se logra acceso a empresa debido a que supervisor del local se encontraba en reunion, pero portero confirma suministro electrico normalizado"/>
    <x v="3"/>
    <x v="0"/>
    <x v="4"/>
    <x v="0"/>
    <n v="0.5"/>
    <n v="0.5"/>
    <n v="0.5"/>
    <n v="0.5"/>
    <n v="0.5"/>
    <n v="0.5"/>
    <n v="0.25"/>
    <n v="0.25"/>
    <n v="0.5"/>
    <n v="0.17499999999999999"/>
    <n v="0.17499999999999999"/>
    <n v="0.87"/>
    <x v="0"/>
  </r>
  <r>
    <s v="1791465"/>
    <s v="207603052022121115"/>
    <s v="DF20227326404"/>
    <x v="72"/>
    <x v="106"/>
    <s v="Cristobal toro"/>
    <s v="Presidente balmaceda 6682"/>
    <s v="La Granja"/>
    <x v="0"/>
    <s v="Cumple"/>
    <s v="Cumple"/>
    <s v="No Cumple"/>
    <s v="No Cumple"/>
    <s v="Cumple"/>
    <s v="Cumple"/>
    <s v="No"/>
    <s v="S/N"/>
    <s v="S/N"/>
    <s v="No Aplica"/>
    <s v="No Aplica"/>
    <s v="No Aplica"/>
    <s v="Cumple"/>
    <s v="Cumple"/>
    <s v="Sin moradores , sin mayor observacion"/>
    <x v="3"/>
    <x v="0"/>
    <x v="4"/>
    <x v="0"/>
    <n v="0.5"/>
    <n v="0.5"/>
    <n v="0"/>
    <n v="0"/>
    <n v="0.5"/>
    <n v="0.5"/>
    <n v="0.25"/>
    <n v="0.25"/>
    <n v="0.5"/>
    <n v="0.5"/>
    <n v="0.5"/>
    <n v="0.7"/>
    <x v="0"/>
  </r>
  <r>
    <s v="1791456"/>
    <s v="207503052022120010"/>
    <s v="DF20227337793"/>
    <x v="72"/>
    <x v="100"/>
    <s v="AARON HUENCHUMIL"/>
    <s v="Yungay #0687"/>
    <s v="La Granja"/>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0"/>
  </r>
  <r>
    <s v="1791446"/>
    <s v="207503052022114510"/>
    <s v="DF20227328485"/>
    <x v="72"/>
    <x v="111"/>
    <s v="AARON HUENCHUMIL"/>
    <s v="Lirquen #7935"/>
    <s v="La Granja"/>
    <x v="0"/>
    <s v="Cumple"/>
    <s v="Cumple"/>
    <s v="No Cumple"/>
    <s v="No Cumple"/>
    <s v="Cumple"/>
    <s v="Cumple"/>
    <s v="No"/>
    <s v="S/N"/>
    <s v="S/N"/>
    <s v="No Aplica"/>
    <s v="No Aplica"/>
    <s v="No Aplica"/>
    <s v="Cumple Parcialmente"/>
    <s v="No Cumple"/>
    <s v="1- TD 11375 se encuentra normalizado su funcionamiento en red BT  2- No declaran fusible NH"/>
    <x v="3"/>
    <x v="0"/>
    <x v="4"/>
    <x v="0"/>
    <n v="0.5"/>
    <n v="0.5"/>
    <n v="0"/>
    <n v="0"/>
    <n v="0.5"/>
    <n v="0.5"/>
    <n v="0.25"/>
    <n v="0.25"/>
    <n v="0.5"/>
    <n v="0.17499999999999999"/>
    <n v="0"/>
    <n v="0.53500000000000003"/>
    <x v="0"/>
  </r>
  <r>
    <s v="1791443"/>
    <s v="207603052022113628"/>
    <s v="DF20227325866"/>
    <x v="72"/>
    <x v="108"/>
    <s v="Cristobal toro"/>
    <s v="Parral 7993"/>
    <s v="La Granja"/>
    <x v="0"/>
    <s v="Cumple"/>
    <s v="Cumple"/>
    <s v="Cumple"/>
    <s v="Cumple"/>
    <s v="Cumple"/>
    <s v="Cumple"/>
    <s v="Si"/>
    <s v="Osman lecaros"/>
    <s v="S/N"/>
    <s v="Cumple"/>
    <s v="Cumple"/>
    <s v="Cumple"/>
    <s v="Cumple"/>
    <s v="No Cumple"/>
    <s v="Falta data en fotografias , cliente no quiere entregar num. Fono"/>
    <x v="3"/>
    <x v="0"/>
    <x v="4"/>
    <x v="0"/>
    <n v="0.5"/>
    <n v="0.5"/>
    <n v="0.5"/>
    <n v="0.5"/>
    <n v="0.5"/>
    <n v="0.5"/>
    <n v="0.25"/>
    <n v="0.25"/>
    <n v="0.5"/>
    <n v="0.5"/>
    <n v="0"/>
    <n v="0.9"/>
    <x v="0"/>
  </r>
  <r>
    <s v="1791434"/>
    <s v="207503052022112114"/>
    <s v="DF20227339421"/>
    <x v="72"/>
    <x v="100"/>
    <s v="AARON HUENCHUMIL"/>
    <s v="Combarbala #0868"/>
    <s v="La Granja"/>
    <x v="0"/>
    <s v="Cumple"/>
    <s v="Cumple"/>
    <s v="No Cumple"/>
    <s v="No Cumple"/>
    <s v="Cumple"/>
    <s v="Cumple"/>
    <s v="No"/>
    <s v="S/N"/>
    <s v="S/N"/>
    <s v="No Aplica"/>
    <s v="No Aplica"/>
    <s v="No Aplica"/>
    <s v="Cumple"/>
    <s v="Cumple"/>
    <s v="1- Cliente no se encuentra en domicilio 2- Se aprecia cableado concentrico desde caja DAE hasta poste particular cliente normalizado"/>
    <x v="3"/>
    <x v="0"/>
    <x v="4"/>
    <x v="0"/>
    <n v="0.5"/>
    <n v="0.5"/>
    <n v="0"/>
    <n v="0"/>
    <n v="0.5"/>
    <n v="0.5"/>
    <n v="0.25"/>
    <n v="0.25"/>
    <n v="0.5"/>
    <n v="0.5"/>
    <n v="0.5"/>
    <n v="0.7"/>
    <x v="0"/>
  </r>
  <r>
    <s v="1791369"/>
    <s v="207603052022111640"/>
    <s v="DF20227324765"/>
    <x v="72"/>
    <x v="105"/>
    <s v="Cristobal toro"/>
    <s v="La parva 0574"/>
    <s v="La Granja"/>
    <x v="0"/>
    <s v="Cumple"/>
    <s v="Cumple"/>
    <s v="No Aplica"/>
    <s v="No Aplica"/>
    <s v="Cumple"/>
    <s v="Cumple"/>
    <s v="No"/>
    <s v="S/N"/>
    <s v="S/N"/>
    <s v="No Aplica"/>
    <s v="No Aplica"/>
    <s v="No Aplica"/>
    <s v="Cumple"/>
    <s v="No Cumple"/>
    <s v="Sin moradores , sector hostil , dificulta tomar mas fotografias , ademas feria municipal en lugar dificulta tomar mas tiempo"/>
    <x v="3"/>
    <x v="0"/>
    <x v="4"/>
    <x v="0"/>
    <n v="0.5"/>
    <n v="0.5"/>
    <n v="0.5"/>
    <n v="0.5"/>
    <n v="0.5"/>
    <n v="0.5"/>
    <n v="0.25"/>
    <n v="0.25"/>
    <n v="0.5"/>
    <n v="0.5"/>
    <n v="0"/>
    <n v="0.9"/>
    <x v="0"/>
  </r>
  <r>
    <s v="1791356"/>
    <s v="207503052022105445"/>
    <s v="DF20227331534"/>
    <x v="72"/>
    <x v="90"/>
    <s v="AARON HUENCHUMIL"/>
    <s v="Valdivia #730"/>
    <s v="La Granja"/>
    <x v="0"/>
    <s v="Cumple"/>
    <s v="Cumple"/>
    <s v="No Cumple"/>
    <s v="No Cumple"/>
    <s v="Cumple"/>
    <s v="Cumple"/>
    <s v="Si"/>
    <s v="S/N"/>
    <s v="S/N"/>
    <s v="Cumple"/>
    <s v="Cumple"/>
    <s v="Cumple"/>
    <s v="Cumple"/>
    <s v="No Cumple"/>
    <s v="1- Cliente confirma normalidad en suministro electrico  2- No declaran codigo de ITM 40A"/>
    <x v="3"/>
    <x v="0"/>
    <x v="4"/>
    <x v="0"/>
    <n v="0.5"/>
    <n v="0.5"/>
    <n v="0"/>
    <n v="0"/>
    <n v="0.5"/>
    <n v="0.5"/>
    <n v="0.25"/>
    <n v="0.25"/>
    <n v="0.5"/>
    <n v="0.5"/>
    <n v="0"/>
    <n v="0.6"/>
    <x v="0"/>
  </r>
  <r>
    <s v="1791186"/>
    <s v="207503052022103832"/>
    <s v="DF20227336201"/>
    <x v="72"/>
    <x v="109"/>
    <s v="AARON HUENCHUMIL"/>
    <s v="El Tabo #8182"/>
    <s v="La Granja"/>
    <x v="0"/>
    <s v="Cumple"/>
    <s v="Cumple"/>
    <s v="No Aplica"/>
    <s v="No Aplica"/>
    <s v="Cumple"/>
    <s v="Cumple"/>
    <s v="Si"/>
    <s v="S/N"/>
    <s v="S/N"/>
    <s v="Cumple"/>
    <s v="Cumple"/>
    <s v="Cumple"/>
    <s v="Cumple Parcialmente"/>
    <s v="No Cumple"/>
    <s v="1- Clientw confirma encontrarse con suministro electrico normalizado"/>
    <x v="3"/>
    <x v="0"/>
    <x v="4"/>
    <x v="0"/>
    <n v="0.5"/>
    <n v="0.5"/>
    <n v="0.5"/>
    <n v="0.5"/>
    <n v="0.5"/>
    <n v="0.5"/>
    <n v="0.25"/>
    <n v="0.25"/>
    <n v="0.5"/>
    <n v="0.17499999999999999"/>
    <n v="0"/>
    <n v="0.83500000000000008"/>
    <x v="0"/>
  </r>
  <r>
    <s v="1791174"/>
    <s v="207503052022102845"/>
    <s v="DF20227333151"/>
    <x v="72"/>
    <x v="103"/>
    <s v="AARON HUENCHUMIL"/>
    <s v="Los Vilos #8256"/>
    <s v="La Granja"/>
    <x v="0"/>
    <s v="Cumple"/>
    <s v="Cumple"/>
    <s v="No Aplica"/>
    <s v="No Aplica"/>
    <s v="Cumple"/>
    <s v="Cumple"/>
    <s v="No"/>
    <s v="S/N"/>
    <s v="S/N"/>
    <s v="No Aplica"/>
    <s v="No Aplica"/>
    <s v="No Aplica"/>
    <s v="Cumple"/>
    <s v="Cumple"/>
    <s v="1- Cliente no se encuentra en domicilio 2- Acometida templada y buena altura"/>
    <x v="3"/>
    <x v="0"/>
    <x v="4"/>
    <x v="0"/>
    <n v="0.5"/>
    <n v="0.5"/>
    <n v="0.5"/>
    <n v="0.5"/>
    <n v="0.5"/>
    <n v="0.5"/>
    <n v="0.25"/>
    <n v="0.25"/>
    <n v="0.5"/>
    <n v="0.5"/>
    <n v="0.5"/>
    <n v="1"/>
    <x v="0"/>
  </r>
  <r>
    <s v="1794634"/>
    <s v="207604052022164426"/>
    <s v="DF20217085032"/>
    <x v="73"/>
    <x v="108"/>
    <s v="Cristobal toro"/>
    <s v="Los pozos 7221"/>
    <s v="Las Condes"/>
    <x v="0"/>
    <s v="Cumple"/>
    <s v="Cumple"/>
    <s v="No Aplica"/>
    <s v="No Aplica"/>
    <s v="Cumple"/>
    <s v="Cumple"/>
    <s v="Si"/>
    <s v="Chinquikira martinez"/>
    <s v="222294410"/>
    <s v="Cumple"/>
    <s v="Cumple"/>
    <s v="Cumple"/>
    <s v="Cumple"/>
    <s v="Cumple"/>
    <s v="Se verifica , sin mayor observacion"/>
    <x v="3"/>
    <x v="0"/>
    <x v="4"/>
    <x v="0"/>
    <n v="0.5"/>
    <n v="0.5"/>
    <n v="0.5"/>
    <n v="0.5"/>
    <n v="0.5"/>
    <n v="0.5"/>
    <n v="0.25"/>
    <n v="0.25"/>
    <n v="0.5"/>
    <n v="0.5"/>
    <n v="0.5"/>
    <n v="1"/>
    <x v="1"/>
  </r>
  <r>
    <s v="1794615"/>
    <s v="207604052022162134"/>
    <s v="DF20217083154"/>
    <x v="73"/>
    <x v="112"/>
    <s v="Cristobal toro"/>
    <s v="Manuel novoa 658"/>
    <s v="Las Condes"/>
    <x v="0"/>
    <s v="Cumple"/>
    <s v="Cumple"/>
    <s v="No Aplica"/>
    <s v="No Aplica"/>
    <s v="Cumple"/>
    <s v="Cumple"/>
    <s v="Si"/>
    <s v="S/N"/>
    <s v="S/N"/>
    <s v="No Aplica"/>
    <s v="No Aplica"/>
    <s v="No Aplica"/>
    <s v="Cumple"/>
    <s v="Cumple"/>
    <s v="Atiende menor de edad , no entrega muchos datos"/>
    <x v="3"/>
    <x v="0"/>
    <x v="4"/>
    <x v="0"/>
    <n v="0.5"/>
    <n v="0.5"/>
    <n v="0.5"/>
    <n v="0.5"/>
    <n v="0.5"/>
    <n v="0.5"/>
    <n v="0.25"/>
    <n v="0.25"/>
    <n v="0.5"/>
    <n v="0.5"/>
    <n v="0.5"/>
    <n v="1"/>
    <x v="1"/>
  </r>
  <r>
    <s v="1794581"/>
    <s v="207604052022154457"/>
    <s v="DF20217082821"/>
    <x v="73"/>
    <x v="113"/>
    <s v="Cristobal toro"/>
    <s v="Las carmelitas 91 dpto 103"/>
    <s v="Las Condes"/>
    <x v="0"/>
    <s v="Cumple"/>
    <s v="Cumple"/>
    <s v="No Aplica"/>
    <s v="No Aplica"/>
    <s v="Cumple"/>
    <s v="Cumple"/>
    <s v="No"/>
    <s v="S/N"/>
    <s v="S/N"/>
    <s v="No Aplica"/>
    <s v="No Aplica"/>
    <s v="No Aplica"/>
    <s v="Cumple"/>
    <s v="Cumple"/>
    <s v="Sin moradores , problema externo , trabajo ejecutado corresponde a general carol urzua fte al 6950"/>
    <x v="3"/>
    <x v="0"/>
    <x v="4"/>
    <x v="0"/>
    <n v="0.5"/>
    <n v="0.5"/>
    <n v="0.5"/>
    <n v="0.5"/>
    <n v="0.5"/>
    <n v="0.5"/>
    <n v="0.25"/>
    <n v="0.25"/>
    <n v="0.5"/>
    <n v="0.5"/>
    <n v="0.5"/>
    <n v="1"/>
    <x v="1"/>
  </r>
  <r>
    <s v="1794575"/>
    <s v="207604052022153303"/>
    <s v="DF20217082965"/>
    <x v="73"/>
    <x v="113"/>
    <s v="Cristobal toro"/>
    <s v="General carol urzua 7003"/>
    <s v="Las Condes"/>
    <x v="0"/>
    <s v="Cumple"/>
    <s v="Cumple"/>
    <s v="No Aplica"/>
    <s v="No Aplica"/>
    <s v="Cumple"/>
    <s v="Cumple"/>
    <s v="No"/>
    <s v="S/N"/>
    <s v="S/N"/>
    <s v="No Aplica"/>
    <s v="No Aplica"/>
    <s v="No Aplica"/>
    <s v="Cumple"/>
    <s v="Cumple"/>
    <s v="Sin moradores , problema externo , sin mayor observacion"/>
    <x v="3"/>
    <x v="0"/>
    <x v="4"/>
    <x v="0"/>
    <n v="0.5"/>
    <n v="0.5"/>
    <n v="0.5"/>
    <n v="0.5"/>
    <n v="0.5"/>
    <n v="0.5"/>
    <n v="0.25"/>
    <n v="0.25"/>
    <n v="0.5"/>
    <n v="0.5"/>
    <n v="0.5"/>
    <n v="1"/>
    <x v="1"/>
  </r>
  <r>
    <s v="1794572"/>
    <s v="207604052022152403"/>
    <s v="DF20217082822"/>
    <x v="73"/>
    <x v="113"/>
    <s v="Cristobal toro"/>
    <s v="General carol urzua 6969"/>
    <s v="Las Condes"/>
    <x v="0"/>
    <s v="Cumple"/>
    <s v="Cumple"/>
    <s v="No Aplica"/>
    <s v="No Aplica"/>
    <s v="Cumple"/>
    <s v="Cumple"/>
    <s v="No"/>
    <s v="S/N"/>
    <s v="S/N"/>
    <s v="No Aplica"/>
    <s v="No Aplica"/>
    <s v="No Aplica"/>
    <s v="Cumple"/>
    <s v="Cumple"/>
    <s v="Sin moradores , problema externo poste chocado ."/>
    <x v="3"/>
    <x v="0"/>
    <x v="4"/>
    <x v="0"/>
    <n v="0.5"/>
    <n v="0.5"/>
    <n v="0.5"/>
    <n v="0.5"/>
    <n v="0.5"/>
    <n v="0.5"/>
    <n v="0.25"/>
    <n v="0.25"/>
    <n v="0.5"/>
    <n v="0.5"/>
    <n v="0.5"/>
    <n v="1"/>
    <x v="1"/>
  </r>
  <r>
    <s v="1794231"/>
    <s v="207504052022115235"/>
    <s v="DF20227332835"/>
    <x v="73"/>
    <x v="103"/>
    <s v="AARON HUENCHUMIL"/>
    <s v="Navarino #6409"/>
    <s v="La Granja"/>
    <x v="0"/>
    <s v="Cumple"/>
    <s v="Cumple"/>
    <s v="Cumple"/>
    <s v="Cumple"/>
    <s v="Cumple"/>
    <s v="Cumple"/>
    <s v="No"/>
    <s v="S/N"/>
    <s v="S/N"/>
    <s v="No Aplica"/>
    <s v="No Aplica"/>
    <s v="No Aplica"/>
    <s v="Cumple"/>
    <s v="Cumple"/>
    <s v="1- Cliente no se encuentra en domicilio 2- Suministro electrico se encuentra normalizado"/>
    <x v="3"/>
    <x v="0"/>
    <x v="4"/>
    <x v="0"/>
    <n v="0.5"/>
    <n v="0.5"/>
    <n v="0.5"/>
    <n v="0.5"/>
    <n v="0.5"/>
    <n v="0.5"/>
    <n v="0.25"/>
    <n v="0.25"/>
    <n v="0.5"/>
    <n v="0.5"/>
    <n v="0.5"/>
    <n v="1"/>
    <x v="0"/>
  </r>
  <r>
    <s v="1793895"/>
    <s v="207504052022101926"/>
    <s v="DF20227333007"/>
    <x v="73"/>
    <x v="103"/>
    <s v="AARON HUENCHUMIL"/>
    <s v="Rio Cisnes #043"/>
    <s v="La Granja"/>
    <x v="0"/>
    <s v="Cumple"/>
    <s v="Cumple"/>
    <s v="Cumple"/>
    <s v="Cumple"/>
    <s v="Cumple"/>
    <s v="Cumple"/>
    <s v="No"/>
    <s v="S/N"/>
    <s v="S/N"/>
    <s v="No Aplica"/>
    <s v="No Aplica"/>
    <s v="No Aplica"/>
    <s v="Cumple"/>
    <s v="Cumple"/>
    <s v="1- Cliente se encuentra con suministro electrico 2- Se requiere cambio de poste de BT 8.7mt  Evidente desprendimiento de hormigon en base"/>
    <x v="3"/>
    <x v="0"/>
    <x v="4"/>
    <x v="0"/>
    <n v="0.5"/>
    <n v="0.5"/>
    <n v="0.5"/>
    <n v="0.5"/>
    <n v="0.5"/>
    <n v="0.5"/>
    <n v="0.25"/>
    <n v="0.25"/>
    <n v="0.5"/>
    <n v="0.5"/>
    <n v="0.5"/>
    <n v="1"/>
    <x v="0"/>
  </r>
  <r>
    <s v="1793865"/>
    <s v="207604052022094901"/>
    <s v="DF20227325899"/>
    <x v="73"/>
    <x v="108"/>
    <s v="Cristobal toro"/>
    <s v="Angelmo 828"/>
    <s v="La Granja"/>
    <x v="0"/>
    <s v="Cumple"/>
    <s v="Cumple"/>
    <s v="No Aplica"/>
    <s v="No Aplica"/>
    <s v="Cumple"/>
    <s v="Cumple"/>
    <s v="No"/>
    <s v="S/N"/>
    <s v="S/N"/>
    <s v="No Aplica"/>
    <s v="No Aplica"/>
    <s v="No Aplica"/>
    <s v="No Cumple"/>
    <s v="No Cumple"/>
    <s v="Sin moradores , sector hostil"/>
    <x v="3"/>
    <x v="0"/>
    <x v="4"/>
    <x v="0"/>
    <n v="0.5"/>
    <n v="0.5"/>
    <n v="0.5"/>
    <n v="0.5"/>
    <n v="0.5"/>
    <n v="0.5"/>
    <n v="0.25"/>
    <n v="0.25"/>
    <n v="0.5"/>
    <n v="0"/>
    <n v="0"/>
    <n v="0.8"/>
    <x v="0"/>
  </r>
  <r>
    <s v="1796635"/>
    <s v="207605052022152047"/>
    <s v="DF20217091074"/>
    <x v="74"/>
    <x v="90"/>
    <s v="Cristobal toro"/>
    <s v="Manuel barrios 5332"/>
    <s v="Las Condes"/>
    <x v="0"/>
    <s v="Cumple"/>
    <s v="Cumple"/>
    <s v="No Aplica"/>
    <s v="No Aplica"/>
    <s v="Cumple"/>
    <s v="Cumple"/>
    <s v="No"/>
    <s v="S/N"/>
    <s v="S/N"/>
    <s v="No Aplica"/>
    <s v="No Aplica"/>
    <s v="No Aplica"/>
    <s v="Cumple"/>
    <s v="Cumple"/>
    <s v="Sin moradores , se verifica sin mayor observacion"/>
    <x v="3"/>
    <x v="0"/>
    <x v="4"/>
    <x v="0"/>
    <n v="0.5"/>
    <n v="0.5"/>
    <n v="0.5"/>
    <n v="0.5"/>
    <n v="0.5"/>
    <n v="0.5"/>
    <n v="0.25"/>
    <n v="0.25"/>
    <n v="0.5"/>
    <n v="0.5"/>
    <n v="0.5"/>
    <n v="1"/>
    <x v="1"/>
  </r>
  <r>
    <s v="1796605"/>
    <s v="207605052022151412"/>
    <s v="DF20217091069"/>
    <x v="74"/>
    <x v="90"/>
    <s v="Cristobal toro"/>
    <s v="Manuel barrios 5355"/>
    <s v="Las Condes"/>
    <x v="0"/>
    <s v="Cumple"/>
    <s v="Cumple"/>
    <s v="No Aplica"/>
    <s v="No Aplica"/>
    <s v="Cumple"/>
    <s v="Cumple"/>
    <s v="No"/>
    <s v="S/N"/>
    <s v="S/N"/>
    <s v="No Aplica"/>
    <s v="No Aplica"/>
    <s v="No Aplica"/>
    <s v="Cumple"/>
    <s v="Cumple"/>
    <s v="Sin moradores"/>
    <x v="3"/>
    <x v="0"/>
    <x v="4"/>
    <x v="0"/>
    <n v="0.5"/>
    <n v="0.5"/>
    <n v="0.5"/>
    <n v="0.5"/>
    <n v="0.5"/>
    <n v="0.5"/>
    <n v="0.25"/>
    <n v="0.25"/>
    <n v="0.5"/>
    <n v="0.5"/>
    <n v="0.5"/>
    <n v="1"/>
    <x v="1"/>
  </r>
  <r>
    <s v="1796578"/>
    <s v="207605052022145747"/>
    <s v="DF20217090510"/>
    <x v="74"/>
    <x v="87"/>
    <s v="Cristobal toro"/>
    <s v="Antonia salas 548"/>
    <s v="Las Condes"/>
    <x v="0"/>
    <s v="Cumple"/>
    <s v="Cumple"/>
    <s v="No Aplica"/>
    <s v="No Aplica"/>
    <s v="Cumple"/>
    <s v="Cumple"/>
    <s v="No"/>
    <s v="S/N"/>
    <s v="S/N"/>
    <s v="No Aplica"/>
    <s v="No Aplica"/>
    <s v="No Aplica"/>
    <s v="Cumple"/>
    <s v="No Cumple"/>
    <s v="Sin moradores , sin mayor observacion"/>
    <x v="3"/>
    <x v="0"/>
    <x v="4"/>
    <x v="0"/>
    <n v="0.5"/>
    <n v="0.5"/>
    <n v="0.5"/>
    <n v="0.5"/>
    <n v="0.5"/>
    <n v="0.5"/>
    <n v="0.25"/>
    <n v="0.25"/>
    <n v="0.5"/>
    <n v="0.5"/>
    <n v="0"/>
    <n v="0.9"/>
    <x v="1"/>
  </r>
  <r>
    <s v="1796552"/>
    <s v="207605052022144945"/>
    <s v="DF20217091755"/>
    <x v="74"/>
    <x v="90"/>
    <s v="Cristobal toro"/>
    <s v="Antonia salas 852"/>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6533"/>
    <s v="207605052022141309"/>
    <s v="DF20217090477"/>
    <x v="74"/>
    <x v="87"/>
    <s v="Cristobal toro"/>
    <s v="El contrabajo 7292"/>
    <s v="Las Condes"/>
    <x v="0"/>
    <s v="Cumple"/>
    <s v="Cumple"/>
    <s v="No Aplica"/>
    <s v="No Aplica"/>
    <s v="Cumple"/>
    <s v="Cumple"/>
    <s v="No"/>
    <s v="S/N"/>
    <s v="S/N"/>
    <s v="No Aplica"/>
    <s v="No Aplica"/>
    <s v="No Aplica"/>
    <s v="Cumple Parcialmente"/>
    <s v="No Cumple"/>
    <s v="Falta fotografias mas detalladas , y falta data en las mismas , sin moradores"/>
    <x v="3"/>
    <x v="0"/>
    <x v="4"/>
    <x v="0"/>
    <n v="0.5"/>
    <n v="0.5"/>
    <n v="0.5"/>
    <n v="0.5"/>
    <n v="0.5"/>
    <n v="0.5"/>
    <n v="0.25"/>
    <n v="0.25"/>
    <n v="0.5"/>
    <n v="0.17499999999999999"/>
    <n v="0"/>
    <n v="0.83500000000000008"/>
    <x v="1"/>
  </r>
  <r>
    <s v="1796519"/>
    <s v="207605052022135343"/>
    <s v="DF20217091861"/>
    <x v="74"/>
    <x v="107"/>
    <s v="Cristobal toro"/>
    <s v="Fuente ovejuna 1194"/>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6320"/>
    <s v="207605052022134036"/>
    <s v="DF20217091878"/>
    <x v="74"/>
    <x v="107"/>
    <s v="Cristobal toro"/>
    <s v="Toconao 1249"/>
    <s v="Las Condes"/>
    <x v="0"/>
    <s v="Cumple"/>
    <s v="Cumple"/>
    <s v="Cumple"/>
    <s v="Cumple"/>
    <s v="Cumple"/>
    <s v="Cumple"/>
    <s v="No"/>
    <s v="S/N"/>
    <s v="S/N"/>
    <s v="No Aplica"/>
    <s v="No Aplica"/>
    <s v="No Aplica"/>
    <s v="Cumple"/>
    <s v="Cumple"/>
    <s v="Sin moradores , problema externo"/>
    <x v="3"/>
    <x v="0"/>
    <x v="4"/>
    <x v="0"/>
    <n v="0.5"/>
    <n v="0.5"/>
    <n v="0.5"/>
    <n v="0.5"/>
    <n v="0.5"/>
    <n v="0.5"/>
    <n v="0.25"/>
    <n v="0.25"/>
    <n v="0.5"/>
    <n v="0.5"/>
    <n v="0.5"/>
    <n v="1"/>
    <x v="1"/>
  </r>
  <r>
    <s v="1796303"/>
    <s v="207605052022131420"/>
    <s v="DF20217090860"/>
    <x v="74"/>
    <x v="87"/>
    <s v="Cristobal toro"/>
    <s v="Los arados 7396"/>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6288"/>
    <s v="207505052022125529"/>
    <s v="DF20227341034"/>
    <x v="74"/>
    <x v="114"/>
    <s v="AARON HUENCHUMIL"/>
    <s v="Laredo #8460 B"/>
    <s v="Las Condes"/>
    <x v="0"/>
    <s v="Cumple"/>
    <s v="Cumple"/>
    <s v="No Aplica"/>
    <s v="No Aplica"/>
    <s v="Cumple"/>
    <s v="Cumple"/>
    <s v="No"/>
    <s v="S/N"/>
    <s v="S/N"/>
    <s v="No Aplica"/>
    <s v="No Aplica"/>
    <s v="No Aplica"/>
    <s v="Cumple"/>
    <s v="No Cumple"/>
    <s v="1- Cliente no se encuentra en domicilio 2- Cliente aun no regulariza poste particular"/>
    <x v="3"/>
    <x v="0"/>
    <x v="4"/>
    <x v="0"/>
    <n v="0.5"/>
    <n v="0.5"/>
    <n v="0.5"/>
    <n v="0.5"/>
    <n v="0.5"/>
    <n v="0.5"/>
    <n v="0.25"/>
    <n v="0.25"/>
    <n v="0.5"/>
    <n v="0.5"/>
    <n v="0"/>
    <n v="0.9"/>
    <x v="1"/>
  </r>
  <r>
    <s v="1796236"/>
    <s v="207505052022124214"/>
    <s v="DF20227341127"/>
    <x v="74"/>
    <x v="114"/>
    <s v="AARON HUENCHUMIL"/>
    <s v="Zanzibar Poniente #7320"/>
    <s v="Las Condes"/>
    <x v="0"/>
    <s v="Cumple"/>
    <s v="Cumple"/>
    <s v="No Cumple"/>
    <s v="No Cumple"/>
    <s v="Cumple"/>
    <s v="Cumple"/>
    <s v="No"/>
    <s v="S/N"/>
    <s v="S/N"/>
    <s v="No Aplica"/>
    <s v="No Aplica"/>
    <s v="No Aplica"/>
    <s v="Cumple"/>
    <s v="Cumple"/>
    <s v="1- Suministro electrico se encuentra normalizado en el sector"/>
    <x v="3"/>
    <x v="0"/>
    <x v="4"/>
    <x v="0"/>
    <n v="0.5"/>
    <n v="0.5"/>
    <n v="0"/>
    <n v="0"/>
    <n v="0.5"/>
    <n v="0.5"/>
    <n v="0.25"/>
    <n v="0.25"/>
    <n v="0.5"/>
    <n v="0.5"/>
    <n v="0.5"/>
    <n v="0.7"/>
    <x v="1"/>
  </r>
  <r>
    <s v="1796201"/>
    <s v="207505052022122950"/>
    <s v="DF20227319742"/>
    <x v="74"/>
    <x v="85"/>
    <s v="AARON HUENCHUMIL"/>
    <s v="Zanzibar Poniente #7042"/>
    <s v="Las Condes"/>
    <x v="0"/>
    <s v="Cumple"/>
    <s v="Cumple"/>
    <s v="No Aplica"/>
    <s v="No Aplica"/>
    <s v="Cumple"/>
    <s v="Cumple"/>
    <s v="Si"/>
    <s v="S/N"/>
    <s v="S/N"/>
    <s v="No Aplica"/>
    <s v="No Aplica"/>
    <s v="No Aplica"/>
    <s v="Cumple Mayormente"/>
    <s v="Cumple Mayormente"/>
    <s v="1- Cliente confirma quese encuentra con suministro electrico normalizado"/>
    <x v="3"/>
    <x v="0"/>
    <x v="4"/>
    <x v="0"/>
    <n v="0.5"/>
    <n v="0.5"/>
    <n v="0.5"/>
    <n v="0.5"/>
    <n v="0.5"/>
    <n v="0.5"/>
    <n v="0.25"/>
    <n v="0.25"/>
    <n v="0.5"/>
    <n v="0.32500000000000001"/>
    <n v="0.32500000000000001"/>
    <n v="0.93"/>
    <x v="1"/>
  </r>
  <r>
    <s v="1796191"/>
    <s v="207505052022121507"/>
    <s v="DF20227323282"/>
    <x v="74"/>
    <x v="115"/>
    <s v="AARON HUENCHUMIL"/>
    <s v="Tomas Moro # 895 dpto 112"/>
    <s v="Las Condes"/>
    <x v="0"/>
    <s v="Cumple"/>
    <s v="Cumple"/>
    <s v="No Aplica"/>
    <s v="No Aplica"/>
    <s v="Cumple"/>
    <s v="Cumple"/>
    <s v="Si"/>
    <s v="S/N"/>
    <s v="S/N"/>
    <s v="Cumple"/>
    <s v="Cumple"/>
    <s v="Cumple"/>
    <s v="Cumple"/>
    <s v="Cumple"/>
    <s v="1- Cliente confirma suministro electrico regularizado"/>
    <x v="3"/>
    <x v="0"/>
    <x v="4"/>
    <x v="0"/>
    <n v="0.5"/>
    <n v="0.5"/>
    <n v="0.5"/>
    <n v="0.5"/>
    <n v="0.5"/>
    <n v="0.5"/>
    <n v="0.25"/>
    <n v="0.25"/>
    <n v="0.5"/>
    <n v="0.5"/>
    <n v="0.5"/>
    <n v="1"/>
    <x v="1"/>
  </r>
  <r>
    <s v="1796178"/>
    <s v="207505052022115709"/>
    <s v="DF20217094291"/>
    <x v="74"/>
    <x v="100"/>
    <s v="AARON HUENCHUMIL"/>
    <s v="Tomas Moro #894"/>
    <s v="Las Condes"/>
    <x v="0"/>
    <s v="Cumple"/>
    <s v="Cumple"/>
    <s v="No Aplica"/>
    <s v="No Aplica"/>
    <s v="Cumple"/>
    <s v="Cumple"/>
    <s v="Si"/>
    <s v="S/N"/>
    <s v="S/N"/>
    <s v="Cumple"/>
    <s v="Cumple"/>
    <s v="Cumple"/>
    <s v="Cumple"/>
    <s v="No Cumple"/>
    <s v="1- Cliente confirma reposicion de suministro electrico"/>
    <x v="3"/>
    <x v="0"/>
    <x v="4"/>
    <x v="0"/>
    <n v="0.5"/>
    <n v="0.5"/>
    <n v="0.5"/>
    <n v="0.5"/>
    <n v="0.5"/>
    <n v="0.5"/>
    <n v="0.25"/>
    <n v="0.25"/>
    <n v="0.5"/>
    <n v="0.5"/>
    <n v="0"/>
    <n v="0.9"/>
    <x v="1"/>
  </r>
  <r>
    <s v="1796146"/>
    <s v="207505052022114305"/>
    <s v="DF20217093303"/>
    <x v="74"/>
    <x v="109"/>
    <s v="AARON HUENCHUMIL"/>
    <s v="Tomas Moro #1048"/>
    <s v="Las Condes"/>
    <x v="0"/>
    <s v="Cumple"/>
    <s v="Cumple"/>
    <s v="No Cumple"/>
    <s v="No Cumple"/>
    <s v="Cumple"/>
    <s v="Cumple"/>
    <s v="Si"/>
    <s v="Glenda Caceres"/>
    <s v="S/N"/>
    <s v="Cumple"/>
    <s v="Cumple"/>
    <s v="Cumple"/>
    <s v="Cumple"/>
    <s v="Cumple"/>
    <s v="1- Cliente confirma encontrarse con suministro electrico y sin intermitencias despues de visita de tecnicos"/>
    <x v="3"/>
    <x v="0"/>
    <x v="4"/>
    <x v="0"/>
    <n v="0.5"/>
    <n v="0.5"/>
    <n v="0"/>
    <n v="0"/>
    <n v="0.5"/>
    <n v="0.5"/>
    <n v="0.25"/>
    <n v="0.25"/>
    <n v="0.5"/>
    <n v="0.5"/>
    <n v="0.5"/>
    <n v="0.7"/>
    <x v="1"/>
  </r>
  <r>
    <s v="1796030"/>
    <s v="207505052022111939"/>
    <s v="DF20217092886"/>
    <x v="74"/>
    <x v="103"/>
    <s v="AARON HUENCHUMIL"/>
    <s v="Duqueco #1965 dpto 101"/>
    <s v="Las Condes"/>
    <x v="0"/>
    <s v="Cumple"/>
    <s v="Cumple"/>
    <s v="No Cumple"/>
    <s v="No Cumple"/>
    <s v="Cumple"/>
    <s v="Cumple"/>
    <s v="Si"/>
    <s v="S/N"/>
    <s v="S/N"/>
    <s v="Cumple"/>
    <s v="Cumple"/>
    <s v="Cumple"/>
    <s v="Cumple"/>
    <s v="No Cumple"/>
    <s v="1- Cliente se encuentra con suministro electrico regularizado"/>
    <x v="3"/>
    <x v="0"/>
    <x v="4"/>
    <x v="0"/>
    <n v="0.5"/>
    <n v="0.5"/>
    <n v="0"/>
    <n v="0"/>
    <n v="0.5"/>
    <n v="0.5"/>
    <n v="0.25"/>
    <n v="0.25"/>
    <n v="0.5"/>
    <n v="0.5"/>
    <n v="0"/>
    <n v="0.6"/>
    <x v="1"/>
  </r>
  <r>
    <s v="1795926"/>
    <s v="207505052022105502"/>
    <s v="DF20227342289"/>
    <x v="74"/>
    <x v="116"/>
    <s v="AARON HUENCHUMIL"/>
    <s v="Duqueco #1965 dpto 34"/>
    <s v="Las Condes"/>
    <x v="0"/>
    <s v="Cumple"/>
    <s v="Cumple"/>
    <s v="No Aplica"/>
    <s v="No Aplica"/>
    <s v="No Aplica"/>
    <s v="No Aplica"/>
    <s v="No"/>
    <s v="S/N"/>
    <s v="S/N"/>
    <s v="No Aplica"/>
    <s v="No Aplica"/>
    <s v="No Aplica"/>
    <s v="No Cumple"/>
    <s v="No Cumple"/>
    <s v="1- Cliente no se encuentra en domicilio, pero conserje permite acceso a shaft medidores 2- Cliente con sumistro electrico normal"/>
    <x v="3"/>
    <x v="0"/>
    <x v="4"/>
    <x v="0"/>
    <n v="0.5"/>
    <n v="0.5"/>
    <n v="0.5"/>
    <n v="0.5"/>
    <n v="0.5"/>
    <n v="0.5"/>
    <n v="0.25"/>
    <n v="0.25"/>
    <n v="0.5"/>
    <n v="0"/>
    <n v="0"/>
    <n v="0.8"/>
    <x v="1"/>
  </r>
  <r>
    <s v="1799013"/>
    <s v="207506052022172834"/>
    <s v="DF20227322251"/>
    <x v="75"/>
    <x v="99"/>
    <s v="AARON HUENCHUMIL"/>
    <s v="Flandes #1371"/>
    <s v="Las Condes"/>
    <x v="0"/>
    <s v="Cumple"/>
    <s v="Cumple"/>
    <s v="No Aplica"/>
    <s v="No Aplica"/>
    <s v="Cumple"/>
    <s v="Cumple"/>
    <s v="Si"/>
    <s v="S/N"/>
    <s v="S/N"/>
    <s v="Cumple"/>
    <s v="Cumple"/>
    <s v="Cumple"/>
    <s v="Cumple"/>
    <s v="Cumple"/>
    <s v="1- Cliente confirmas encontrarse con suministro electrico normalizado"/>
    <x v="3"/>
    <x v="0"/>
    <x v="4"/>
    <x v="0"/>
    <n v="0.5"/>
    <n v="0.5"/>
    <n v="0.5"/>
    <n v="0.5"/>
    <n v="0.5"/>
    <n v="0.5"/>
    <n v="0.25"/>
    <n v="0.25"/>
    <n v="0.5"/>
    <n v="0.5"/>
    <n v="0.5"/>
    <n v="1"/>
    <x v="1"/>
  </r>
  <r>
    <s v="1799009"/>
    <s v="207506052022172058"/>
    <s v="DF20227322344"/>
    <x v="75"/>
    <x v="104"/>
    <s v="AARON HUENCHUMIL"/>
    <s v="Flandes #1355"/>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799007"/>
    <s v="207506052022170603"/>
    <s v="DF20227337897"/>
    <x v="75"/>
    <x v="109"/>
    <s v="AARON HUENCHUMIL"/>
    <s v="Isabel la Catolica#4208"/>
    <s v="Las Condes"/>
    <x v="0"/>
    <s v="Cumple"/>
    <s v="Cumple"/>
    <s v="No Aplica"/>
    <s v="No Aplica"/>
    <s v="Cumple"/>
    <s v="Cumple"/>
    <s v="Si"/>
    <s v="Eduardo Cid"/>
    <s v="958088330"/>
    <s v="Cumple"/>
    <s v="Cumple"/>
    <s v="Cumple"/>
    <s v="Cumple"/>
    <s v="Cumple"/>
    <s v="1- Cliente se encuentra con suministro electrico normalizado"/>
    <x v="3"/>
    <x v="0"/>
    <x v="4"/>
    <x v="0"/>
    <n v="0.5"/>
    <n v="0.5"/>
    <n v="0.5"/>
    <n v="0.5"/>
    <n v="0.5"/>
    <n v="0.5"/>
    <n v="0.25"/>
    <n v="0.25"/>
    <n v="0.5"/>
    <n v="0.5"/>
    <n v="0.5"/>
    <n v="1"/>
    <x v="1"/>
  </r>
  <r>
    <s v="1799002"/>
    <s v="207506052022164123"/>
    <s v="DF20227339926"/>
    <x v="75"/>
    <x v="100"/>
    <s v="AARON HUENCHUMIL"/>
    <s v="Manuel Barrios #4730"/>
    <s v="Las Condes"/>
    <x v="0"/>
    <s v="Cumple"/>
    <s v="Cumple"/>
    <s v="No Aplica"/>
    <s v="No Aplica"/>
    <s v="Cumple"/>
    <s v="Cumple"/>
    <s v="Si"/>
    <s v="Patricio Inostroza"/>
    <s v="984625626"/>
    <s v="Cumple"/>
    <s v="Cumple"/>
    <s v="Cumple Parcialmente"/>
    <s v="Cumple"/>
    <s v="Cumple Parcialmente"/>
    <s v="1- Cliente mantiene intermitencias aun despues de visita de tecnicos. Cliente requiere cambio a cable concentrico"/>
    <x v="3"/>
    <x v="0"/>
    <x v="4"/>
    <x v="0"/>
    <n v="0.5"/>
    <n v="0.5"/>
    <n v="0.5"/>
    <n v="0.5"/>
    <n v="0.5"/>
    <n v="0.5"/>
    <n v="0.25"/>
    <n v="0.25"/>
    <n v="0.17499999999999999"/>
    <n v="0.5"/>
    <n v="0.17499999999999999"/>
    <n v="0.88624999999999998"/>
    <x v="1"/>
  </r>
  <r>
    <s v="1798872"/>
    <s v="207506052022161146"/>
    <s v="DF20227340432"/>
    <x v="75"/>
    <x v="114"/>
    <s v="AARON HUENCHUMIL"/>
    <s v="Isabel la Catolica #5695"/>
    <s v="Las Condes"/>
    <x v="0"/>
    <s v="Cumple"/>
    <s v="Cumple"/>
    <s v="No Aplica"/>
    <s v="No Aplica"/>
    <s v="Cumple"/>
    <s v="Cumple"/>
    <s v="No"/>
    <s v="S/N"/>
    <s v="S/N"/>
    <s v="No Aplica"/>
    <s v="No Aplica"/>
    <s v="No Aplica"/>
    <s v="Cumple"/>
    <s v="No Cumple"/>
    <s v="1- Cliente no se encuentra en domicilio 2- Caja DAE abierta"/>
    <x v="3"/>
    <x v="0"/>
    <x v="4"/>
    <x v="0"/>
    <n v="0.5"/>
    <n v="0.5"/>
    <n v="0.5"/>
    <n v="0.5"/>
    <n v="0.5"/>
    <n v="0.5"/>
    <n v="0.25"/>
    <n v="0.25"/>
    <n v="0.5"/>
    <n v="0.5"/>
    <n v="0"/>
    <n v="0.9"/>
    <x v="1"/>
  </r>
  <r>
    <s v="1798870"/>
    <s v="207606052022160535"/>
    <s v="DF20217091705"/>
    <x v="75"/>
    <x v="90"/>
    <s v="Cristobal toro"/>
    <s v="Camino otoñal 1063"/>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8867"/>
    <s v="207506052022160021"/>
    <s v="DF20217093262"/>
    <x v="75"/>
    <x v="109"/>
    <s v="AARON HUENCHUMIL"/>
    <s v="Manuel Barrios #5332"/>
    <s v="Las Condes"/>
    <x v="0"/>
    <s v="Cumple"/>
    <s v="Cumple"/>
    <s v="No Aplica"/>
    <s v="No Aplica"/>
    <s v="Cumple"/>
    <s v="Cumple"/>
    <s v="No"/>
    <s v="S/N"/>
    <s v="S/N"/>
    <s v="No Aplica"/>
    <s v="No Aplica"/>
    <s v="No Aplica"/>
    <s v="Cumple"/>
    <s v="No Cumple"/>
    <s v="1- Cliente se encuentra con poste particular reparado 2- Cliente no se encuentra en domicilio"/>
    <x v="3"/>
    <x v="0"/>
    <x v="4"/>
    <x v="0"/>
    <n v="0.5"/>
    <n v="0.5"/>
    <n v="0.5"/>
    <n v="0.5"/>
    <n v="0.5"/>
    <n v="0.5"/>
    <n v="0.25"/>
    <n v="0.25"/>
    <n v="0.5"/>
    <n v="0.5"/>
    <n v="0"/>
    <n v="0.9"/>
    <x v="1"/>
  </r>
  <r>
    <s v="1798863"/>
    <s v="207506052022155123"/>
    <s v="DF20227340550"/>
    <x v="75"/>
    <x v="114"/>
    <s v="AARON HUENCHUMIL"/>
    <s v="Manuel Barrios #5019"/>
    <s v="Las Condes"/>
    <x v="0"/>
    <s v="Cumple"/>
    <s v="Cumple"/>
    <s v="No Cumple"/>
    <s v="No Cumple"/>
    <s v="Cumple"/>
    <s v="Cumple"/>
    <s v="No"/>
    <s v="S/N"/>
    <s v="S/N"/>
    <s v="No Aplica"/>
    <s v="No Aplica"/>
    <s v="No Aplica"/>
    <s v="Cumple"/>
    <s v="Cumple"/>
    <s v="1- Cliente no se encuentra en domicilio"/>
    <x v="3"/>
    <x v="0"/>
    <x v="4"/>
    <x v="0"/>
    <n v="0.5"/>
    <n v="0.5"/>
    <n v="0"/>
    <n v="0"/>
    <n v="0.5"/>
    <n v="0.5"/>
    <n v="0.25"/>
    <n v="0.25"/>
    <n v="0.5"/>
    <n v="0.5"/>
    <n v="0.5"/>
    <n v="0.7"/>
    <x v="1"/>
  </r>
  <r>
    <s v="1798830"/>
    <s v="207606052022152128"/>
    <s v="DF20217091643"/>
    <x v="75"/>
    <x v="90"/>
    <s v="Cristobal toro"/>
    <s v="Camino mirasol 1392"/>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8822"/>
    <s v="207606052022145331"/>
    <s v="DF20217090476"/>
    <x v="75"/>
    <x v="87"/>
    <s v="Cristobal toro"/>
    <s v="Arturo 8958"/>
    <s v="Las Condes"/>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1"/>
  </r>
  <r>
    <s v="1798807"/>
    <s v="207606052022143540"/>
    <s v="DF20217091678"/>
    <x v="75"/>
    <x v="90"/>
    <s v="Cristobal toro"/>
    <s v="Cachapoal 7760"/>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798772"/>
    <s v="207606052022141854"/>
    <s v="DF20217090949"/>
    <x v="75"/>
    <x v="87"/>
    <s v="Cristobal toro"/>
    <s v="Pehuen 7124 dpto 201"/>
    <s v="Las Condes"/>
    <x v="0"/>
    <s v="Cumple"/>
    <s v="Cumple"/>
    <s v="No Aplica"/>
    <s v="No Aplica"/>
    <s v="Cumple"/>
    <s v="Cumple"/>
    <s v="No"/>
    <s v="S/N"/>
    <s v="S/N"/>
    <s v="No Aplica"/>
    <s v="No Aplica"/>
    <s v="No Aplica"/>
    <s v="Cumple"/>
    <s v="Cumple Parcialmente"/>
    <s v="Sin acceso a medidores , sin moradores , se llama por citofono y no contestan"/>
    <x v="3"/>
    <x v="0"/>
    <x v="4"/>
    <x v="0"/>
    <n v="0.5"/>
    <n v="0.5"/>
    <n v="0.5"/>
    <n v="0.5"/>
    <n v="0.5"/>
    <n v="0.5"/>
    <n v="0.25"/>
    <n v="0.25"/>
    <n v="0.5"/>
    <n v="0.5"/>
    <n v="0.17499999999999999"/>
    <n v="0.93500000000000005"/>
    <x v="1"/>
  </r>
  <r>
    <s v="1798735"/>
    <s v="207606052022135807"/>
    <s v="DF20217090877"/>
    <x v="75"/>
    <x v="87"/>
    <s v="Cristobal toro"/>
    <s v="Gaspar de las casas 6878"/>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798704"/>
    <s v="207606052022133550"/>
    <s v="DF20217090714"/>
    <x v="75"/>
    <x v="87"/>
    <s v="Cristobal toro"/>
    <s v="Los militares 5277 dpto 801"/>
    <s v="Las Condes"/>
    <x v="0"/>
    <s v="Cumple"/>
    <s v="Cumple"/>
    <s v="No Aplica"/>
    <s v="No Aplica"/>
    <s v="Cumple"/>
    <s v="Cumple"/>
    <s v="Si"/>
    <s v="Manuel bravo"/>
    <s v="229733901"/>
    <s v="Cumple"/>
    <s v="Cumple"/>
    <s v="Cumple"/>
    <s v="Cumple"/>
    <s v="Cumple"/>
    <s v="Tapa caja de empalme sin sello , sin mayor observacion"/>
    <x v="3"/>
    <x v="0"/>
    <x v="4"/>
    <x v="0"/>
    <n v="0.5"/>
    <n v="0.5"/>
    <n v="0.5"/>
    <n v="0.5"/>
    <n v="0.5"/>
    <n v="0.5"/>
    <n v="0.25"/>
    <n v="0.25"/>
    <n v="0.5"/>
    <n v="0.5"/>
    <n v="0.5"/>
    <n v="1"/>
    <x v="1"/>
  </r>
  <r>
    <s v="1798469"/>
    <s v="207606052022130902"/>
    <s v="DF20217090892"/>
    <x v="75"/>
    <x v="87"/>
    <s v="Cristobal toro"/>
    <s v="Jorge VI 405"/>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798461"/>
    <s v="207606052022125518"/>
    <s v="DF20217091640"/>
    <x v="75"/>
    <x v="90"/>
    <s v="Cristobal toro"/>
    <s v="Pablo el verones 532"/>
    <s v="Las Condes"/>
    <x v="0"/>
    <s v="Cumple"/>
    <s v="Cumple"/>
    <s v="No Aplica"/>
    <s v="No Aplica"/>
    <s v="Cumple"/>
    <s v="Cumple"/>
    <s v="Si"/>
    <s v="S/N"/>
    <s v="S/N"/>
    <s v="Cumple"/>
    <s v="Cumple"/>
    <s v="Cumple"/>
    <s v="Cumple"/>
    <s v="Cumple"/>
    <s v="Atiende asesora del hogar , no entrega datos ya q no se encuentra dueña , pero corrobora visita de personal de emegencia"/>
    <x v="3"/>
    <x v="0"/>
    <x v="4"/>
    <x v="0"/>
    <n v="0.5"/>
    <n v="0.5"/>
    <n v="0.5"/>
    <n v="0.5"/>
    <n v="0.5"/>
    <n v="0.5"/>
    <n v="0.25"/>
    <n v="0.25"/>
    <n v="0.5"/>
    <n v="0.5"/>
    <n v="0.5"/>
    <n v="1"/>
    <x v="1"/>
  </r>
  <r>
    <s v="1798448"/>
    <s v="207606052022122747"/>
    <s v="DF20217091501"/>
    <x v="75"/>
    <x v="90"/>
    <s v="Cristobal toro"/>
    <s v="San sebastian 2711 S/C"/>
    <s v="Las Condes"/>
    <x v="0"/>
    <s v="Cumple"/>
    <s v="Cumple"/>
    <s v="No Aplica"/>
    <s v="No Aplica"/>
    <s v="Cumple"/>
    <s v="Cumple"/>
    <s v="Si"/>
    <s v="Ivan domingues ( concerge )"/>
    <s v="22330544"/>
    <s v="Cumple"/>
    <s v="Cumple"/>
    <s v="Cumple"/>
    <s v="Cumple"/>
    <s v="Cumple Parcialmente"/>
    <s v="Se verifica , sin mayor observacion"/>
    <x v="3"/>
    <x v="0"/>
    <x v="4"/>
    <x v="0"/>
    <n v="0.5"/>
    <n v="0.5"/>
    <n v="0.5"/>
    <n v="0.5"/>
    <n v="0.5"/>
    <n v="0.5"/>
    <n v="0.25"/>
    <n v="0.25"/>
    <n v="0.5"/>
    <n v="0.5"/>
    <n v="0.17499999999999999"/>
    <n v="0.93500000000000005"/>
    <x v="1"/>
  </r>
  <r>
    <s v="1798444"/>
    <s v="207606052022122410"/>
    <s v="DF20217090967"/>
    <x v="75"/>
    <x v="87"/>
    <s v="Cristobal toro"/>
    <s v="San sebastian 2711 dpto 605"/>
    <s v="Las Condes"/>
    <x v="0"/>
    <s v="Cumple"/>
    <s v="Cumple"/>
    <s v="No Aplica"/>
    <s v="No Aplica"/>
    <s v="Cumple"/>
    <s v="Cumple"/>
    <s v="Si"/>
    <s v="Ivan domingues ( concerge )"/>
    <s v="22330544"/>
    <s v="Cumple"/>
    <s v="Cumple"/>
    <s v="Cumple"/>
    <s v="Cumple"/>
    <s v="Cumple"/>
    <s v="Se verifica , sin mayor observacion"/>
    <x v="3"/>
    <x v="0"/>
    <x v="4"/>
    <x v="0"/>
    <n v="0.5"/>
    <n v="0.5"/>
    <n v="0.5"/>
    <n v="0.5"/>
    <n v="0.5"/>
    <n v="0.5"/>
    <n v="0.25"/>
    <n v="0.25"/>
    <n v="0.5"/>
    <n v="0.5"/>
    <n v="0.5"/>
    <n v="1"/>
    <x v="1"/>
  </r>
  <r>
    <s v="1801429"/>
    <s v="207509052022153925"/>
    <s v="DF20227342126"/>
    <x v="76"/>
    <x v="116"/>
    <s v="AARON HUENCHUMIL"/>
    <s v="Cerro alegre #841"/>
    <s v="Las Condes"/>
    <x v="0"/>
    <s v="Cumple"/>
    <s v="Cumple"/>
    <s v="No Aplica"/>
    <s v="No Aplica"/>
    <s v="Cumple"/>
    <s v="Cumple"/>
    <s v="Si"/>
    <s v="S/N"/>
    <s v="S/N"/>
    <s v="No Aplica"/>
    <s v="No Aplica"/>
    <s v="Cumple"/>
    <s v="Cumple"/>
    <s v="Cumple"/>
    <s v="1- Cliente confirma encontrarse con suministri electrico normalizado"/>
    <x v="3"/>
    <x v="0"/>
    <x v="4"/>
    <x v="0"/>
    <n v="0.5"/>
    <n v="0.5"/>
    <n v="0.5"/>
    <n v="0.5"/>
    <n v="0.5"/>
    <n v="0.5"/>
    <n v="0.25"/>
    <n v="0.25"/>
    <n v="0.5"/>
    <n v="0.5"/>
    <n v="0.5"/>
    <n v="1"/>
    <x v="1"/>
  </r>
  <r>
    <s v="1801424"/>
    <s v="207609052022152432"/>
    <s v="DF20217091533"/>
    <x v="76"/>
    <x v="90"/>
    <s v="Cristobal toro"/>
    <s v="Camino gran vista 11024"/>
    <s v="Las Condes"/>
    <x v="0"/>
    <s v="Cumple"/>
    <s v="Cumple"/>
    <s v="No Cumple"/>
    <s v="No Cumple"/>
    <s v="Cumple"/>
    <s v="Cumple"/>
    <s v="No"/>
    <s v="S/N"/>
    <s v="S/N"/>
    <s v="No Aplica"/>
    <s v="No Aplica"/>
    <s v="No Aplica"/>
    <s v="Cumple"/>
    <s v="No Cumple"/>
    <s v="Guardia no permite sacar fotografias , dice por precaucion , no entrega mas datos , sin moradores"/>
    <x v="3"/>
    <x v="0"/>
    <x v="4"/>
    <x v="0"/>
    <n v="0.5"/>
    <n v="0.5"/>
    <n v="0"/>
    <n v="0"/>
    <n v="0.5"/>
    <n v="0.5"/>
    <n v="0.25"/>
    <n v="0.25"/>
    <n v="0.5"/>
    <n v="0.5"/>
    <n v="0"/>
    <n v="0.6"/>
    <x v="1"/>
  </r>
  <r>
    <s v="1801374"/>
    <s v="207609052022145958"/>
    <s v="DF20217091766"/>
    <x v="76"/>
    <x v="107"/>
    <s v="Cristobal toro"/>
    <s v="Pichidangui 1328"/>
    <s v="Las Condes"/>
    <x v="0"/>
    <s v="Cumple"/>
    <s v="Cumple"/>
    <s v="No Aplica"/>
    <s v="No Aplica"/>
    <s v="Cumple"/>
    <s v="Cumple"/>
    <s v="No"/>
    <s v="S/N"/>
    <s v="S/N"/>
    <s v="No Aplica"/>
    <s v="No Aplica"/>
    <s v="No Aplica"/>
    <s v="Cumple"/>
    <s v="Cumple Parcialmente"/>
    <s v="Sin moradores , sin mayor observacion"/>
    <x v="3"/>
    <x v="0"/>
    <x v="4"/>
    <x v="0"/>
    <n v="0.5"/>
    <n v="0.5"/>
    <n v="0.5"/>
    <n v="0.5"/>
    <n v="0.5"/>
    <n v="0.5"/>
    <n v="0.25"/>
    <n v="0.25"/>
    <n v="0.5"/>
    <n v="0.5"/>
    <n v="0.17499999999999999"/>
    <n v="0.93500000000000005"/>
    <x v="1"/>
  </r>
  <r>
    <s v="1801146"/>
    <s v="207609052022142901"/>
    <s v="DF20217091779"/>
    <x v="76"/>
    <x v="90"/>
    <s v="Cristobal toro"/>
    <s v="Alonso de camargo 8649"/>
    <s v="Las Condes"/>
    <x v="0"/>
    <s v="Cumple"/>
    <s v="Cumple"/>
    <s v="No Aplica"/>
    <s v="No Aplica"/>
    <s v="Cumple"/>
    <s v="Cumple"/>
    <s v="No"/>
    <s v="S/N"/>
    <s v="S/N"/>
    <s v="No Aplica"/>
    <s v="No Aplica"/>
    <s v="No Aplica"/>
    <s v="Cumple Parcialmente"/>
    <s v="No Cumple"/>
    <s v="Sin moradores , falta data en fotografias"/>
    <x v="3"/>
    <x v="0"/>
    <x v="4"/>
    <x v="0"/>
    <n v="0.5"/>
    <n v="0.5"/>
    <n v="0.5"/>
    <n v="0.5"/>
    <n v="0.5"/>
    <n v="0.5"/>
    <n v="0.25"/>
    <n v="0.25"/>
    <n v="0.5"/>
    <n v="0.17499999999999999"/>
    <n v="0"/>
    <n v="0.83500000000000008"/>
    <x v="1"/>
  </r>
  <r>
    <s v="1801137"/>
    <s v="207609052022141517"/>
    <s v="DF20217091683"/>
    <x v="76"/>
    <x v="90"/>
    <s v="Cristobal toro"/>
    <s v="Cachapoal 7769"/>
    <s v="Las Condes"/>
    <x v="0"/>
    <s v="Cumple"/>
    <s v="Cumple"/>
    <s v="No Aplica"/>
    <s v="No Aplica"/>
    <s v="Cumple"/>
    <s v="Cumple"/>
    <s v="No"/>
    <s v="S/N"/>
    <s v="S/N"/>
    <s v="No Aplica"/>
    <s v="No Aplica"/>
    <s v="No Aplica"/>
    <s v="Cumple"/>
    <s v="Cumple Parcialmente"/>
    <s v="Sin moradores , falta data en fotografias"/>
    <x v="3"/>
    <x v="0"/>
    <x v="4"/>
    <x v="0"/>
    <n v="0.5"/>
    <n v="0.5"/>
    <n v="0.5"/>
    <n v="0.5"/>
    <n v="0.5"/>
    <n v="0.5"/>
    <n v="0.25"/>
    <n v="0.25"/>
    <n v="0.5"/>
    <n v="0.5"/>
    <n v="0.17499999999999999"/>
    <n v="0.93500000000000005"/>
    <x v="1"/>
  </r>
  <r>
    <s v="1801135"/>
    <s v="207509052022141201"/>
    <s v="DF20227335723"/>
    <x v="76"/>
    <x v="109"/>
    <s v="AARON HUENCHUMIL"/>
    <s v="Padre Errazuriz #7807"/>
    <s v="Las Condes"/>
    <x v="0"/>
    <s v="Cumple"/>
    <s v="Cumple"/>
    <s v="No Cumple"/>
    <s v="No Cumple"/>
    <s v="Cumple"/>
    <s v="Cumple"/>
    <s v="Si"/>
    <s v="S/N"/>
    <s v="S/N"/>
    <s v="No Aplica"/>
    <s v="No Aplica"/>
    <s v="Cumple"/>
    <s v="Cumple"/>
    <s v="Cumple"/>
    <s v="1- Direccion correcta es PADRE ERRAZURIZ #7813"/>
    <x v="3"/>
    <x v="0"/>
    <x v="4"/>
    <x v="0"/>
    <n v="0.5"/>
    <n v="0.5"/>
    <n v="0"/>
    <n v="0"/>
    <n v="0.5"/>
    <n v="0.5"/>
    <n v="0.25"/>
    <n v="0.25"/>
    <n v="0.5"/>
    <n v="0.5"/>
    <n v="0.5"/>
    <n v="0.7"/>
    <x v="1"/>
  </r>
  <r>
    <s v="1801127"/>
    <s v="207609052022140414"/>
    <s v="DF20217091848"/>
    <x v="76"/>
    <x v="107"/>
    <s v="Cristobal toro"/>
    <s v="Cerro provincia 159"/>
    <s v="Las Condes"/>
    <x v="0"/>
    <s v="Cumple"/>
    <s v="Cumple"/>
    <s v="No Cumple"/>
    <s v="No Cumple"/>
    <s v="Cumple"/>
    <s v="Cumple"/>
    <s v="No"/>
    <s v="S/N"/>
    <s v="S/N"/>
    <s v="No Aplica"/>
    <s v="No Aplica"/>
    <s v="No Aplica"/>
    <s v="Cumple"/>
    <s v="No Cumple"/>
    <s v="Sin moradores , falta data en fotografias"/>
    <x v="3"/>
    <x v="0"/>
    <x v="4"/>
    <x v="0"/>
    <n v="0.5"/>
    <n v="0.5"/>
    <n v="0"/>
    <n v="0"/>
    <n v="0.5"/>
    <n v="0.5"/>
    <n v="0.25"/>
    <n v="0.25"/>
    <n v="0.5"/>
    <n v="0.5"/>
    <n v="0"/>
    <n v="0.6"/>
    <x v="1"/>
  </r>
  <r>
    <s v="1801125"/>
    <s v="207509052022140150"/>
    <s v="DF20227329594"/>
    <x v="76"/>
    <x v="102"/>
    <s v="AARON HUENCHUMIL"/>
    <s v="Pedro Errazuriz #7987"/>
    <s v="Las Condes"/>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1"/>
  </r>
  <r>
    <s v="1801111"/>
    <s v="207509052022134420"/>
    <s v="DF20227323917"/>
    <x v="76"/>
    <x v="112"/>
    <s v="AARON HUENCHUMIL"/>
    <s v="Pedro de Gamboa #387"/>
    <s v="Las Condes"/>
    <x v="0"/>
    <s v="Cumple"/>
    <s v="Cumple"/>
    <s v="No Aplica"/>
    <s v="No Aplica"/>
    <s v="Cumple"/>
    <s v="Cumple"/>
    <s v="Si"/>
    <s v="S/N"/>
    <s v="S/N"/>
    <s v="Cumple"/>
    <s v="Cumple"/>
    <s v="Cumple"/>
    <s v="Cumple"/>
    <s v="Cumple"/>
    <s v="1- Cliente confirmas encontrarse con suministro electrico normalizado 2- Cliente llamaba por tema de mal cobros en su boleta 3- Clientr requiere de poda en acometida pi"/>
    <x v="3"/>
    <x v="0"/>
    <x v="4"/>
    <x v="0"/>
    <n v="0.5"/>
    <n v="0.5"/>
    <n v="0.5"/>
    <n v="0.5"/>
    <n v="0.5"/>
    <n v="0.5"/>
    <n v="0.25"/>
    <n v="0.25"/>
    <n v="0.5"/>
    <n v="0.5"/>
    <n v="0.5"/>
    <n v="1"/>
    <x v="1"/>
  </r>
  <r>
    <s v="1801104"/>
    <s v="207609052022133952"/>
    <s v="DF20217091754"/>
    <x v="76"/>
    <x v="90"/>
    <s v="Cristobal toro"/>
    <s v="Las penas 3111"/>
    <s v="Las Condes"/>
    <x v="0"/>
    <s v="Cumple"/>
    <s v="Cumple"/>
    <s v="No Aplica"/>
    <s v="No Aplica"/>
    <s v="Cumple"/>
    <s v="Cumple"/>
    <s v="No"/>
    <s v="S/N"/>
    <s v="S/N"/>
    <s v="No Aplica"/>
    <s v="No Aplica"/>
    <s v="No Aplica"/>
    <s v="Cumple"/>
    <s v="Cumple Parcialmente"/>
    <s v="Sin moradores , falta data en fotografias"/>
    <x v="3"/>
    <x v="0"/>
    <x v="4"/>
    <x v="0"/>
    <n v="0.5"/>
    <n v="0.5"/>
    <n v="0.5"/>
    <n v="0.5"/>
    <n v="0.5"/>
    <n v="0.5"/>
    <n v="0.25"/>
    <n v="0.25"/>
    <n v="0.5"/>
    <n v="0.5"/>
    <n v="0.17499999999999999"/>
    <n v="0.93500000000000005"/>
    <x v="1"/>
  </r>
  <r>
    <s v="1801094"/>
    <s v="207509052022133312"/>
    <s v="DF20227340354"/>
    <x v="76"/>
    <x v="114"/>
    <s v="AARON HUENCHUMIL"/>
    <s v="Pedro de Gamboa #231"/>
    <s v="Las Condes"/>
    <x v="0"/>
    <s v="Cumple"/>
    <s v="Cumple"/>
    <s v="No Aplica"/>
    <s v="No Aplica"/>
    <s v="Cumple"/>
    <s v="Cumple"/>
    <s v="No"/>
    <s v="S/N"/>
    <s v="S/N"/>
    <s v="No Aplica"/>
    <s v="No Aplica"/>
    <s v="No Aplica"/>
    <s v="Cumple Mayormente"/>
    <s v="Cumple Mayormente"/>
    <s v="1- Cliente no se encuentra en domicilio"/>
    <x v="3"/>
    <x v="0"/>
    <x v="4"/>
    <x v="0"/>
    <n v="0.5"/>
    <n v="0.5"/>
    <n v="0.5"/>
    <n v="0.5"/>
    <n v="0.5"/>
    <n v="0.5"/>
    <n v="0.25"/>
    <n v="0.25"/>
    <n v="0.5"/>
    <n v="0.32500000000000001"/>
    <n v="0.32500000000000001"/>
    <n v="0.93"/>
    <x v="1"/>
  </r>
  <r>
    <s v="1801082"/>
    <s v="207509052022131504"/>
    <s v="DF20227337924"/>
    <x v="76"/>
    <x v="109"/>
    <s v="AARON HUENCHUMIL"/>
    <s v="Filippo lippi #7980"/>
    <s v="Las Condes"/>
    <x v="0"/>
    <s v="Cumple"/>
    <s v="Cumple"/>
    <s v="No Aplica"/>
    <s v="No Aplica"/>
    <s v="Cumple"/>
    <s v="Cumple"/>
    <s v="No"/>
    <s v="S/N"/>
    <s v="S/N"/>
    <s v="No Aplica"/>
    <s v="No Aplica"/>
    <s v="No Aplica"/>
    <s v="No Cumple"/>
    <s v="No Cumple"/>
    <s v="1- Cliente no se encuentra en domicilio"/>
    <x v="3"/>
    <x v="0"/>
    <x v="4"/>
    <x v="0"/>
    <n v="0.5"/>
    <n v="0.5"/>
    <n v="0.5"/>
    <n v="0.5"/>
    <n v="0.5"/>
    <n v="0.5"/>
    <n v="0.25"/>
    <n v="0.25"/>
    <n v="0.5"/>
    <n v="0"/>
    <n v="0"/>
    <n v="0.8"/>
    <x v="1"/>
  </r>
  <r>
    <s v="1801072"/>
    <s v="207509052022130138"/>
    <s v="DF20227324728"/>
    <x v="76"/>
    <x v="105"/>
    <s v="AARON HUENCHUMIL"/>
    <s v="Rafael Sanzio #163"/>
    <s v="Las Condes"/>
    <x v="0"/>
    <s v="Cumple"/>
    <s v="Cumple"/>
    <s v="No Cumple"/>
    <s v="No Cumple"/>
    <s v="Cumple"/>
    <s v="Cumple"/>
    <s v="No"/>
    <s v="S/N"/>
    <s v="S/N"/>
    <s v="No Aplica"/>
    <s v="No Aplica"/>
    <s v="No Aplica"/>
    <s v="Cumple"/>
    <s v="Cumple"/>
    <s v="1-Cliente no se encuentra en domicilio 2- No declara codigo material utilizado ITM 25A y conectoras dentadas"/>
    <x v="3"/>
    <x v="0"/>
    <x v="4"/>
    <x v="0"/>
    <n v="0.5"/>
    <n v="0.5"/>
    <n v="0"/>
    <n v="0"/>
    <n v="0.5"/>
    <n v="0.5"/>
    <n v="0.25"/>
    <n v="0.25"/>
    <n v="0.5"/>
    <n v="0.5"/>
    <n v="0.5"/>
    <n v="0.7"/>
    <x v="1"/>
  </r>
  <r>
    <s v="1801071"/>
    <s v="207609052022130012"/>
    <s v="DF20217091555"/>
    <x v="76"/>
    <x v="90"/>
    <s v="Cristobal toro"/>
    <s v="Hamlet 4000 dpto 1415"/>
    <s v="Las Condes"/>
    <x v="0"/>
    <s v="Cumple"/>
    <s v="Cumple"/>
    <s v="No Aplica"/>
    <s v="No Aplica"/>
    <s v="Cumple"/>
    <s v="Cumple"/>
    <s v="Si"/>
    <s v="Carolina farias"/>
    <s v="222079033"/>
    <s v="Cumple"/>
    <s v="Cumple"/>
    <s v="Cumple"/>
    <s v="Cumple"/>
    <s v="No Cumple"/>
    <s v="Se verifica , sin mayor informacion"/>
    <x v="3"/>
    <x v="0"/>
    <x v="4"/>
    <x v="0"/>
    <n v="0.5"/>
    <n v="0.5"/>
    <n v="0.5"/>
    <n v="0.5"/>
    <n v="0.5"/>
    <n v="0.5"/>
    <n v="0.25"/>
    <n v="0.25"/>
    <n v="0.5"/>
    <n v="0.5"/>
    <n v="0"/>
    <n v="0.9"/>
    <x v="1"/>
  </r>
  <r>
    <s v="1801066"/>
    <s v="207509052022125446"/>
    <s v="DF20227320874"/>
    <x v="76"/>
    <x v="93"/>
    <s v="AARON HUENCHUMIL"/>
    <s v="Rafael Sanzio #163"/>
    <s v="Las Condes"/>
    <x v="0"/>
    <s v="Cumple"/>
    <s v="Cumple"/>
    <s v="No Aplica"/>
    <s v="No Aplica"/>
    <s v="Cumple"/>
    <s v="Cumple"/>
    <s v="No"/>
    <s v="S/N"/>
    <s v="S/N"/>
    <s v="No Aplica"/>
    <s v="No Aplica"/>
    <s v="No Aplica"/>
    <s v="Cumple"/>
    <s v="Cumple"/>
    <s v="1- Cliente no se encuentra en domicilio 2- Acometida buena altura y bien templada"/>
    <x v="3"/>
    <x v="0"/>
    <x v="4"/>
    <x v="0"/>
    <n v="0.5"/>
    <n v="0.5"/>
    <n v="0.5"/>
    <n v="0.5"/>
    <n v="0.5"/>
    <n v="0.5"/>
    <n v="0.25"/>
    <n v="0.25"/>
    <n v="0.5"/>
    <n v="0.5"/>
    <n v="0.5"/>
    <n v="1"/>
    <x v="1"/>
  </r>
  <r>
    <s v="1801056"/>
    <s v="207609052022123753"/>
    <s v="DF20217091590"/>
    <x v="76"/>
    <x v="90"/>
    <s v="Cristobal toro"/>
    <s v="Albacete 4420 dpto 115"/>
    <s v="Las Condes"/>
    <x v="0"/>
    <s v="Cumple"/>
    <s v="Cumple"/>
    <s v="No Aplica"/>
    <s v="No Aplica"/>
    <s v="Cumple"/>
    <s v="Cumple"/>
    <s v="Si"/>
    <s v="Juan santander"/>
    <s v="222066937"/>
    <s v="Cumple"/>
    <s v="Cumple"/>
    <s v="Cumple"/>
    <s v="Cumple"/>
    <s v="No Cumple"/>
    <s v="Se verifica , sin mayor observacion"/>
    <x v="3"/>
    <x v="0"/>
    <x v="4"/>
    <x v="0"/>
    <n v="0.5"/>
    <n v="0.5"/>
    <n v="0.5"/>
    <n v="0.5"/>
    <n v="0.5"/>
    <n v="0.5"/>
    <n v="0.25"/>
    <n v="0.25"/>
    <n v="0.5"/>
    <n v="0.5"/>
    <n v="0"/>
    <n v="0.9"/>
    <x v="1"/>
  </r>
  <r>
    <s v="1801054"/>
    <s v="207509052022123541"/>
    <s v="DF20227341275"/>
    <x v="76"/>
    <x v="116"/>
    <s v="AARON HUENCHUMIL"/>
    <s v="Rafael Sanzio #193"/>
    <s v="Las Condes"/>
    <x v="0"/>
    <s v="Cumple"/>
    <s v="Cumple"/>
    <s v="No Cumple"/>
    <s v="No Cumple"/>
    <s v="Cumple"/>
    <s v="Cumple"/>
    <s v="Si"/>
    <s v="S/N"/>
    <s v="S/N"/>
    <s v="No Aplica"/>
    <s v="No Aplica"/>
    <s v="Cumple"/>
    <s v="Cumple"/>
    <s v="Cumple"/>
    <s v="1- Cliente confirmas encontrarse co n suministro electrico normalizado"/>
    <x v="3"/>
    <x v="0"/>
    <x v="4"/>
    <x v="0"/>
    <n v="0.5"/>
    <n v="0.5"/>
    <n v="0"/>
    <n v="0"/>
    <n v="0.5"/>
    <n v="0.5"/>
    <n v="0.25"/>
    <n v="0.25"/>
    <n v="0.5"/>
    <n v="0.5"/>
    <n v="0.5"/>
    <n v="0.7"/>
    <x v="1"/>
  </r>
  <r>
    <s v="1801044"/>
    <s v="207509052022122024"/>
    <s v="DF20227320743"/>
    <x v="76"/>
    <x v="93"/>
    <s v="AARON HUENCHUMIL"/>
    <s v="Brunellesco #411"/>
    <s v="Las Condes"/>
    <x v="0"/>
    <s v="Cumple"/>
    <s v="Cumple"/>
    <s v="No Aplica"/>
    <s v="No Aplica"/>
    <s v="Cumple"/>
    <s v="Cumple"/>
    <s v="Si"/>
    <s v="S/N"/>
    <s v="S/N"/>
    <s v="Cumple"/>
    <s v="Cumple"/>
    <s v="Cumple"/>
    <s v="Cumple"/>
    <s v="No Cumple"/>
    <s v="1- Cliente confirma encontrarse con suministro electrico normalizado"/>
    <x v="3"/>
    <x v="0"/>
    <x v="4"/>
    <x v="0"/>
    <n v="0.5"/>
    <n v="0.5"/>
    <n v="0.5"/>
    <n v="0.5"/>
    <n v="0.5"/>
    <n v="0.5"/>
    <n v="0.25"/>
    <n v="0.25"/>
    <n v="0.5"/>
    <n v="0.5"/>
    <n v="0"/>
    <n v="0.9"/>
    <x v="1"/>
  </r>
  <r>
    <s v="1801034"/>
    <s v="207509052022120855"/>
    <s v="DF20227340962"/>
    <x v="76"/>
    <x v="114"/>
    <s v="AARON HUENCHUMIL"/>
    <s v="Brunellesco #236"/>
    <s v="Las Condes"/>
    <x v="0"/>
    <s v="Cumple"/>
    <s v="Cumple"/>
    <s v="No Aplica"/>
    <s v="No Aplica"/>
    <s v="Cumple"/>
    <s v="Cumple"/>
    <s v="No"/>
    <s v="S/N"/>
    <s v="S/N"/>
    <s v="No Aplica"/>
    <s v="No Aplica"/>
    <s v="No Aplica"/>
    <s v="Cumple"/>
    <s v="Cumple"/>
    <s v="1- Cliente no se encuentra en domicilio 2- Concentrico en buena altura y templado"/>
    <x v="3"/>
    <x v="0"/>
    <x v="4"/>
    <x v="0"/>
    <n v="0.5"/>
    <n v="0.5"/>
    <n v="0.5"/>
    <n v="0.5"/>
    <n v="0.5"/>
    <n v="0.5"/>
    <n v="0.25"/>
    <n v="0.25"/>
    <n v="0.5"/>
    <n v="0.5"/>
    <n v="0.5"/>
    <n v="1"/>
    <x v="1"/>
  </r>
  <r>
    <s v="1800988"/>
    <s v="207609052022115507"/>
    <s v="DF20217091935"/>
    <x v="76"/>
    <x v="107"/>
    <s v="Cristobal toro"/>
    <s v="Cristobal colon 4275 dpto 114"/>
    <s v="Las Condes"/>
    <x v="0"/>
    <s v="Cumple"/>
    <s v="Cumple"/>
    <s v="No Aplica"/>
    <s v="No Aplica"/>
    <s v="Cumple"/>
    <s v="Cumple"/>
    <s v="Si"/>
    <s v="Julio ruiz"/>
    <s v="229423271"/>
    <s v="Cumple"/>
    <s v="Cumple"/>
    <s v="Cumple"/>
    <s v="Cumple"/>
    <s v="Cumple"/>
    <s v="Se verifica , sin mayor observacion"/>
    <x v="3"/>
    <x v="0"/>
    <x v="4"/>
    <x v="0"/>
    <n v="0.5"/>
    <n v="0.5"/>
    <n v="0.5"/>
    <n v="0.5"/>
    <n v="0.5"/>
    <n v="0.5"/>
    <n v="0.25"/>
    <n v="0.25"/>
    <n v="0.5"/>
    <n v="0.5"/>
    <n v="0.5"/>
    <n v="1"/>
    <x v="1"/>
  </r>
  <r>
    <s v="1800979"/>
    <s v="207509052022115454"/>
    <s v="DF20227329802"/>
    <x v="76"/>
    <x v="102"/>
    <s v="AARON HUENCHUMIL"/>
    <s v="Gaspar de las Casas #6686"/>
    <s v="Las Condes"/>
    <x v="0"/>
    <s v="Cumple"/>
    <s v="Cumple"/>
    <s v="No Aplica"/>
    <s v="No Aplica"/>
    <s v="Cumple"/>
    <s v="Cumple"/>
    <s v="Si"/>
    <s v="S/N"/>
    <s v="S/N"/>
    <s v="Cumple"/>
    <s v="Cumple"/>
    <s v="Cumple"/>
    <s v="Cumple"/>
    <s v="Cumple Parcialmente"/>
    <s v="1- Casa en remodelacion, maestro a cargo de obra confirma que suministro electrico se encuentra normalizado despues de visita de tecnicos"/>
    <x v="3"/>
    <x v="0"/>
    <x v="4"/>
    <x v="0"/>
    <n v="0.5"/>
    <n v="0.5"/>
    <n v="0.5"/>
    <n v="0.5"/>
    <n v="0.5"/>
    <n v="0.5"/>
    <n v="0.25"/>
    <n v="0.25"/>
    <n v="0.5"/>
    <n v="0.5"/>
    <n v="0.17499999999999999"/>
    <n v="0.93500000000000005"/>
    <x v="1"/>
  </r>
  <r>
    <s v="1800970"/>
    <s v="207509052022114428"/>
    <s v="DF20227340948"/>
    <x v="76"/>
    <x v="114"/>
    <s v="AARON HUENCHUMIL"/>
    <s v="Gaspar de las Casas #6904"/>
    <s v="Las Condes"/>
    <x v="0"/>
    <s v="Cumple"/>
    <s v="Cumple"/>
    <s v="No Aplica"/>
    <s v="No Aplica"/>
    <s v="Cumple"/>
    <s v="Cumple"/>
    <s v="No"/>
    <s v="S/N"/>
    <s v="S/N"/>
    <s v="No Aplica"/>
    <s v="No Aplica"/>
    <s v="No Aplica"/>
    <s v="Cumple"/>
    <s v="Cumple Parcialmente"/>
    <s v="1- Cliente no se encuentra en domicilio 2- Acometida templada y en buena altura"/>
    <x v="3"/>
    <x v="0"/>
    <x v="4"/>
    <x v="0"/>
    <n v="0.5"/>
    <n v="0.5"/>
    <n v="0.5"/>
    <n v="0.5"/>
    <n v="0.5"/>
    <n v="0.5"/>
    <n v="0.25"/>
    <n v="0.25"/>
    <n v="0.5"/>
    <n v="0.5"/>
    <n v="0.17499999999999999"/>
    <n v="0.93500000000000005"/>
    <x v="1"/>
  </r>
  <r>
    <s v="1800964"/>
    <s v="207609052022113325"/>
    <s v="DF20217090517"/>
    <x v="76"/>
    <x v="87"/>
    <s v="Cristobal toro"/>
    <s v="Latadia 4269 t/c dpto 34"/>
    <s v="Las Condes"/>
    <x v="0"/>
    <s v="Cumple"/>
    <s v="Cumple"/>
    <s v="No Aplica"/>
    <s v="No Aplica"/>
    <s v="Cumple"/>
    <s v="Cumple"/>
    <s v="No"/>
    <s v="S/N"/>
    <s v="S/N"/>
    <s v="No Aplica"/>
    <s v="No Aplica"/>
    <s v="No Aplica"/>
    <s v="Cumple"/>
    <s v="Cumple"/>
    <s v="Sin moradores , sin acceso a dptos , se llama por citofono , sin respuesta"/>
    <x v="3"/>
    <x v="0"/>
    <x v="4"/>
    <x v="0"/>
    <n v="0.5"/>
    <n v="0.5"/>
    <n v="0.5"/>
    <n v="0.5"/>
    <n v="0.5"/>
    <n v="0.5"/>
    <n v="0.25"/>
    <n v="0.25"/>
    <n v="0.5"/>
    <n v="0.5"/>
    <n v="0.5"/>
    <n v="1"/>
    <x v="1"/>
  </r>
  <r>
    <s v="1803051"/>
    <s v="207610052022172825"/>
    <s v="DF20217078993"/>
    <x v="77"/>
    <x v="97"/>
    <s v="Cristobal toro"/>
    <s v="Las condes 9248"/>
    <s v="Las Condes"/>
    <x v="0"/>
    <s v="Cumple"/>
    <s v="Cumple"/>
    <s v="No Aplica"/>
    <s v="No Aplica"/>
    <s v="Cumple"/>
    <s v="Cumple"/>
    <s v="No"/>
    <s v="S/N"/>
    <s v="S/N"/>
    <s v="No Aplica"/>
    <s v="No Aplica"/>
    <s v="No Aplica"/>
    <s v="Cumple"/>
    <s v="Cumple"/>
    <s v="Sin moradores , local comercial ."/>
    <x v="3"/>
    <x v="0"/>
    <x v="4"/>
    <x v="0"/>
    <n v="0.5"/>
    <n v="0.5"/>
    <n v="0.5"/>
    <n v="0.5"/>
    <n v="0.5"/>
    <n v="0.5"/>
    <n v="0.25"/>
    <n v="0.25"/>
    <n v="0.5"/>
    <n v="0.5"/>
    <n v="0.5"/>
    <n v="1"/>
    <x v="1"/>
  </r>
  <r>
    <s v="1802950"/>
    <s v="207610052022155600"/>
    <s v="DF20217091121"/>
    <x v="77"/>
    <x v="90"/>
    <s v="Cristobal toro"/>
    <s v="Amancai 353"/>
    <s v="Las Condes"/>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1"/>
  </r>
  <r>
    <s v="1802919"/>
    <s v="207610052022152446"/>
    <s v="DF20217079274"/>
    <x v="77"/>
    <x v="97"/>
    <s v="Cristobal toro"/>
    <s v="Carlos peña otaegui 11567"/>
    <s v="Las Condes"/>
    <x v="0"/>
    <s v="Cumple"/>
    <s v="Cumple"/>
    <s v="No Aplica"/>
    <s v="No Aplica"/>
    <s v="Cumple"/>
    <s v="Cumple"/>
    <s v="No"/>
    <s v="S/N"/>
    <s v="S/N"/>
    <s v="No Aplica"/>
    <s v="No Aplica"/>
    <s v="No Aplica"/>
    <s v="Cumple Parcialmente"/>
    <s v="No Cumple"/>
    <s v="Sin moradores , problema externo . Focos plaza , al costado de domicilio"/>
    <x v="3"/>
    <x v="0"/>
    <x v="4"/>
    <x v="0"/>
    <n v="0.5"/>
    <n v="0.5"/>
    <n v="0.5"/>
    <n v="0.5"/>
    <n v="0.5"/>
    <n v="0.5"/>
    <n v="0.25"/>
    <n v="0.25"/>
    <n v="0.5"/>
    <n v="0.17499999999999999"/>
    <n v="0"/>
    <n v="0.83500000000000008"/>
    <x v="1"/>
  </r>
  <r>
    <s v="1802908"/>
    <s v="207610052022151351"/>
    <s v="DF20217079561"/>
    <x v="77"/>
    <x v="96"/>
    <s v="Cristobal toro"/>
    <s v="Las condesas 2883"/>
    <s v="Las Condes"/>
    <x v="0"/>
    <s v="Cumple"/>
    <s v="Cumple"/>
    <s v="Cumple"/>
    <s v="Cumple"/>
    <s v="Cumple"/>
    <s v="Cumple"/>
    <s v="No"/>
    <s v="S/N"/>
    <s v="S/N"/>
    <s v="No Aplica"/>
    <s v="No Aplica"/>
    <s v="No Aplica"/>
    <s v="Cumple"/>
    <s v="Cumple"/>
    <s v="Atiende asesora del hogar , no quiere entregar datos , corrobora visita de personal de emergencia"/>
    <x v="3"/>
    <x v="0"/>
    <x v="4"/>
    <x v="0"/>
    <n v="0.5"/>
    <n v="0.5"/>
    <n v="0.5"/>
    <n v="0.5"/>
    <n v="0.5"/>
    <n v="0.5"/>
    <n v="0.25"/>
    <n v="0.25"/>
    <n v="0.5"/>
    <n v="0.5"/>
    <n v="0.5"/>
    <n v="1"/>
    <x v="1"/>
  </r>
  <r>
    <s v="1802903"/>
    <s v="207510052022150450"/>
    <s v="DF20227329641"/>
    <x v="77"/>
    <x v="102"/>
    <s v="AARON HUENCHUMIL"/>
    <s v="Roberto Peragallo #5869"/>
    <s v="Las Condes"/>
    <x v="0"/>
    <s v="Cumple"/>
    <s v="Cumple"/>
    <s v="No Cumple"/>
    <s v="No Cumple"/>
    <s v="Cumple"/>
    <s v="Cumple"/>
    <s v="No"/>
    <s v="S/N"/>
    <s v="S/N"/>
    <s v="No Aplica"/>
    <s v="No Aplica"/>
    <s v="No Aplica"/>
    <s v="Cumple"/>
    <s v="Cumple Parcialmente"/>
    <s v="1- TD 65119 se encuentra operativo, dando suministro electrico al sector"/>
    <x v="3"/>
    <x v="0"/>
    <x v="4"/>
    <x v="0"/>
    <n v="0.5"/>
    <n v="0.5"/>
    <n v="0"/>
    <n v="0"/>
    <n v="0.5"/>
    <n v="0.5"/>
    <n v="0.25"/>
    <n v="0.25"/>
    <n v="0.5"/>
    <n v="0.5"/>
    <n v="0.17499999999999999"/>
    <n v="0.63500000000000001"/>
    <x v="1"/>
  </r>
  <r>
    <s v="1802896"/>
    <s v="207510052022144644"/>
    <s v="DF20227328868"/>
    <x v="77"/>
    <x v="89"/>
    <s v="AARON HUENCHUMIL"/>
    <s v="Pachica #8368"/>
    <s v="Las Condes"/>
    <x v="0"/>
    <s v="Cumple"/>
    <s v="Cumple"/>
    <s v="No Aplica"/>
    <s v="No Aplica"/>
    <s v="Cumple"/>
    <s v="Cumple"/>
    <s v="Si"/>
    <s v="S/N"/>
    <s v="S/N"/>
    <s v="No Aplica"/>
    <s v="No Aplica"/>
    <s v="Cumple"/>
    <s v="Cumple"/>
    <s v="Cumple"/>
    <s v="1- Cliente confirma que corte de electricidad era por no pago"/>
    <x v="3"/>
    <x v="0"/>
    <x v="4"/>
    <x v="0"/>
    <n v="0.5"/>
    <n v="0.5"/>
    <n v="0.5"/>
    <n v="0.5"/>
    <n v="0.5"/>
    <n v="0.5"/>
    <n v="0.25"/>
    <n v="0.25"/>
    <n v="0.5"/>
    <n v="0.5"/>
    <n v="0.5"/>
    <n v="1"/>
    <x v="1"/>
  </r>
  <r>
    <s v="1802894"/>
    <s v="207610052022144425"/>
    <s v="DF20217079730"/>
    <x v="77"/>
    <x v="85"/>
    <s v="Cristobal toro"/>
    <s v="Lily marlen 9156"/>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2890"/>
    <s v="207510052022143530"/>
    <s v="DF20227325527"/>
    <x v="77"/>
    <x v="92"/>
    <s v="AARON HUENCHUMIL"/>
    <s v="Alonso de Camargo #8808"/>
    <s v="Las Condes"/>
    <x v="0"/>
    <s v="Cumple"/>
    <s v="Cumple"/>
    <s v="No Aplica"/>
    <s v="No Aplica"/>
    <s v="Cumple"/>
    <s v="Cumple"/>
    <s v="Si"/>
    <s v="S/N"/>
    <s v="S/N"/>
    <s v="Cumple"/>
    <s v="Cumple"/>
    <s v="Cumple"/>
    <s v="Cumple"/>
    <s v="Cumple"/>
    <s v="1- Cliente confirma que suministro electrico se encuentra normalizado"/>
    <x v="3"/>
    <x v="0"/>
    <x v="4"/>
    <x v="0"/>
    <n v="0.5"/>
    <n v="0.5"/>
    <n v="0.5"/>
    <n v="0.5"/>
    <n v="0.5"/>
    <n v="0.5"/>
    <n v="0.25"/>
    <n v="0.25"/>
    <n v="0.5"/>
    <n v="0.5"/>
    <n v="0.5"/>
    <n v="1"/>
    <x v="1"/>
  </r>
  <r>
    <s v="1802882"/>
    <s v="207610052022142855"/>
    <s v="DF20217079970"/>
    <x v="77"/>
    <x v="98"/>
    <s v="Cristobal toro"/>
    <s v="Cerro meson alto 8963"/>
    <s v="Las Condes"/>
    <x v="0"/>
    <s v="Cumple"/>
    <s v="Cumple"/>
    <s v="No Aplica"/>
    <s v="No Aplica"/>
    <s v="Cumple"/>
    <s v="Cumple"/>
    <s v="No"/>
    <s v="S/N"/>
    <s v="S/N"/>
    <s v="No Aplica"/>
    <s v="No Aplica"/>
    <s v="No Aplica"/>
    <s v="Cumple"/>
    <s v="No Cumple"/>
    <s v="Sin moradores , sin mayor observacion"/>
    <x v="3"/>
    <x v="0"/>
    <x v="4"/>
    <x v="0"/>
    <n v="0.5"/>
    <n v="0.5"/>
    <n v="0.5"/>
    <n v="0.5"/>
    <n v="0.5"/>
    <n v="0.5"/>
    <n v="0.25"/>
    <n v="0.25"/>
    <n v="0.5"/>
    <n v="0.5"/>
    <n v="0"/>
    <n v="0.9"/>
    <x v="1"/>
  </r>
  <r>
    <s v="1802878"/>
    <s v="207510052022142029"/>
    <s v="DF20227323047"/>
    <x v="77"/>
    <x v="115"/>
    <s v="AARON HUENCHUMIL"/>
    <s v="Tongoy #1269"/>
    <s v="Las Condes"/>
    <x v="0"/>
    <s v="Cumple"/>
    <s v="Cumple"/>
    <s v="No Aplica"/>
    <s v="No Aplica"/>
    <s v="Cumple"/>
    <s v="Cumple"/>
    <s v="No"/>
    <s v="S/N"/>
    <s v="S/N"/>
    <s v="No Aplica"/>
    <s v="No Aplica"/>
    <s v="No Aplica"/>
    <s v="No Cumple"/>
    <s v="No Cumple"/>
    <s v="1- Cliente no se encuentra en domicilio 2- Se requiere poda para acometida cliente, potencial riesgo electrico  se adjuntan fotografias"/>
    <x v="3"/>
    <x v="0"/>
    <x v="4"/>
    <x v="0"/>
    <n v="0.5"/>
    <n v="0.5"/>
    <n v="0.5"/>
    <n v="0.5"/>
    <n v="0.5"/>
    <n v="0.5"/>
    <n v="0.25"/>
    <n v="0.25"/>
    <n v="0.5"/>
    <n v="0"/>
    <n v="0"/>
    <n v="0.8"/>
    <x v="1"/>
  </r>
  <r>
    <s v="1802869"/>
    <s v="207610052022140712"/>
    <s v="DF20217079773"/>
    <x v="77"/>
    <x v="85"/>
    <s v="Cristobal toro"/>
    <s v="Cristobal colon 8039"/>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2847"/>
    <s v="207510052022135226"/>
    <s v="DF20227332725"/>
    <x v="77"/>
    <x v="110"/>
    <s v="AARON HUENCHUMIL"/>
    <s v="Santa Zita #9115 lc 9"/>
    <s v="Las Condes"/>
    <x v="0"/>
    <s v="Cumple"/>
    <s v="Cumple"/>
    <s v="No Aplica"/>
    <s v="No Aplica"/>
    <s v="Cumple"/>
    <s v="Cumple"/>
    <s v="No"/>
    <s v="S/N"/>
    <s v="S/N"/>
    <s v="No Aplica"/>
    <s v="No Aplica"/>
    <s v="No Aplica"/>
    <s v="Cumple Parcialmente"/>
    <s v="Cumple Parcialmente"/>
    <s v="1- Cliente no se encuentra en local 2- Faltan fotografias de trabajo en informe cuadrilla"/>
    <x v="3"/>
    <x v="0"/>
    <x v="4"/>
    <x v="0"/>
    <n v="0.5"/>
    <n v="0.5"/>
    <n v="0.5"/>
    <n v="0.5"/>
    <n v="0.5"/>
    <n v="0.5"/>
    <n v="0.25"/>
    <n v="0.25"/>
    <n v="0.5"/>
    <n v="0.17499999999999999"/>
    <n v="0.17499999999999999"/>
    <n v="0.87"/>
    <x v="1"/>
  </r>
  <r>
    <s v="1802845"/>
    <s v="207610052022135054"/>
    <s v="DF20217079689"/>
    <x v="77"/>
    <x v="85"/>
    <s v="Cristobal toro"/>
    <s v="Lampa 8160"/>
    <s v="Las Condes"/>
    <x v="0"/>
    <s v="Cumple"/>
    <s v="Cumple"/>
    <s v="No Aplica"/>
    <s v="No Aplica"/>
    <s v="Cumple"/>
    <s v="Cumple"/>
    <s v="No"/>
    <s v="S/N"/>
    <s v="S/N"/>
    <s v="No Aplica"/>
    <s v="No Aplica"/>
    <s v="No Aplica"/>
    <s v="Cumple"/>
    <s v="Cumple Parcialmente"/>
    <s v="Sin moradores , sin mayor observacion , vecinos del sector molestos por estar sacanddo fotos"/>
    <x v="3"/>
    <x v="0"/>
    <x v="4"/>
    <x v="0"/>
    <n v="0.5"/>
    <n v="0.5"/>
    <n v="0.5"/>
    <n v="0.5"/>
    <n v="0.5"/>
    <n v="0.5"/>
    <n v="0.25"/>
    <n v="0.25"/>
    <n v="0.5"/>
    <n v="0.5"/>
    <n v="0.17499999999999999"/>
    <n v="0.93500000000000005"/>
    <x v="1"/>
  </r>
  <r>
    <s v="1802825"/>
    <s v="207510052022132934"/>
    <s v="DF20227332443"/>
    <x v="77"/>
    <x v="110"/>
    <s v="AARON HUENCHUMIL"/>
    <s v="Chiu Chiu #1168"/>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2818"/>
    <s v="207610052022131801"/>
    <s v="DF20217092351"/>
    <x v="77"/>
    <x v="110"/>
    <s v="Cristobal toro"/>
    <s v="Jose de moraleda 4876 c/ A"/>
    <s v="Las Condes"/>
    <x v="0"/>
    <s v="Cumple"/>
    <s v="Cumple"/>
    <s v="No Aplica"/>
    <s v="No Aplica"/>
    <s v="Cumple"/>
    <s v="Cumple"/>
    <s v="No"/>
    <s v="S/N"/>
    <s v="S/N"/>
    <s v="No Aplica"/>
    <s v="No Aplica"/>
    <s v="No Aplica"/>
    <s v="Cumple"/>
    <s v="Cumple"/>
    <s v="Sin moradores , sin acceso a condominio , se toca citofono y no hay respuesta"/>
    <x v="3"/>
    <x v="0"/>
    <x v="4"/>
    <x v="0"/>
    <n v="0.5"/>
    <n v="0.5"/>
    <n v="0.5"/>
    <n v="0.5"/>
    <n v="0.5"/>
    <n v="0.5"/>
    <n v="0.25"/>
    <n v="0.25"/>
    <n v="0.5"/>
    <n v="0.5"/>
    <n v="0.5"/>
    <n v="1"/>
    <x v="1"/>
  </r>
  <r>
    <s v="1802814"/>
    <s v="207610052022131503"/>
    <s v="DF20217090480"/>
    <x v="77"/>
    <x v="87"/>
    <s v="Cristobal toro"/>
    <s v="Jose de moraleda 4889"/>
    <s v="Las Condes"/>
    <x v="0"/>
    <s v="Cumple"/>
    <s v="Cumple"/>
    <s v="No Aplica"/>
    <s v="No Aplica"/>
    <s v="Cumple"/>
    <s v="Cumple"/>
    <s v="No"/>
    <s v="S/N"/>
    <s v="S/N"/>
    <s v="No Aplica"/>
    <s v="No Aplica"/>
    <s v="No Aplica"/>
    <s v="Cumple"/>
    <s v="Cumple"/>
    <s v="Sin moradores , sin acceso a condominio , se llama por citofono y no responden"/>
    <x v="3"/>
    <x v="0"/>
    <x v="4"/>
    <x v="0"/>
    <n v="0.5"/>
    <n v="0.5"/>
    <n v="0.5"/>
    <n v="0.5"/>
    <n v="0.5"/>
    <n v="0.5"/>
    <n v="0.25"/>
    <n v="0.25"/>
    <n v="0.5"/>
    <n v="0.5"/>
    <n v="0.5"/>
    <n v="1"/>
    <x v="1"/>
  </r>
  <r>
    <s v="1802800"/>
    <s v="207610052022125237"/>
    <s v="DF20217079654"/>
    <x v="77"/>
    <x v="85"/>
    <s v="Cristobal toro"/>
    <s v="Presidente riesco 3210"/>
    <s v="Las Condes"/>
    <x v="0"/>
    <s v="Cumple"/>
    <s v="Cumple"/>
    <s v="No Aplica"/>
    <s v="No Aplica"/>
    <s v="Cumple"/>
    <s v="Cumple"/>
    <s v="No"/>
    <s v="S/N"/>
    <s v="S/N"/>
    <s v="No Aplica"/>
    <s v="No Aplica"/>
    <s v="No Aplica"/>
    <s v="Cumple"/>
    <s v="Cumple Parcialmente"/>
    <s v="Sin moradores , local comercial ."/>
    <x v="3"/>
    <x v="0"/>
    <x v="4"/>
    <x v="0"/>
    <n v="0.5"/>
    <n v="0.5"/>
    <n v="0.5"/>
    <n v="0.5"/>
    <n v="0.5"/>
    <n v="0.5"/>
    <n v="0.25"/>
    <n v="0.25"/>
    <n v="0.5"/>
    <n v="0.5"/>
    <n v="0.17499999999999999"/>
    <n v="0.93500000000000005"/>
    <x v="1"/>
  </r>
  <r>
    <s v="1802780"/>
    <s v="207510052022122628"/>
    <s v="DF20227335935"/>
    <x v="77"/>
    <x v="109"/>
    <s v="AARON HUENCHUMIL"/>
    <s v="Huara Huara #1666"/>
    <s v="Las Condes"/>
    <x v="0"/>
    <s v="Cumple"/>
    <s v="Cumple"/>
    <s v="No Cumple"/>
    <s v="No Cumple"/>
    <s v="Cumple"/>
    <s v="Cumple"/>
    <s v="No"/>
    <s v="S/N"/>
    <s v="S/N"/>
    <s v="No Aplica"/>
    <s v="No Aplica"/>
    <s v="No Aplica"/>
    <s v="Cumple"/>
    <s v="No Cumple"/>
    <s v="1- Cliente no se encuentra en domicilio 2- No declara codigo de material utilizado 3- Numeracion correcta #1691"/>
    <x v="3"/>
    <x v="0"/>
    <x v="4"/>
    <x v="0"/>
    <n v="0.5"/>
    <n v="0.5"/>
    <n v="0"/>
    <n v="0"/>
    <n v="0.5"/>
    <n v="0.5"/>
    <n v="0.25"/>
    <n v="0.25"/>
    <n v="0.5"/>
    <n v="0.5"/>
    <n v="0"/>
    <n v="0.6"/>
    <x v="1"/>
  </r>
  <r>
    <s v="1802771"/>
    <s v="207510052022121447"/>
    <s v="DF20227336235"/>
    <x v="77"/>
    <x v="109"/>
    <s v="AARON HUENCHUMIL"/>
    <s v="Vichato #1864"/>
    <s v="Las Condes"/>
    <x v="0"/>
    <s v="Cumple"/>
    <s v="Cumple"/>
    <s v="No Cumple"/>
    <s v="No Cumple"/>
    <s v="Cumple"/>
    <s v="Cumple"/>
    <s v="No"/>
    <s v="S/N"/>
    <s v="S/N"/>
    <s v="No Aplica"/>
    <s v="No Aplica"/>
    <s v="No Aplica"/>
    <s v="Cumple"/>
    <s v="Cumple"/>
    <s v="1- Cliente no se encuentra en domicilio"/>
    <x v="3"/>
    <x v="0"/>
    <x v="4"/>
    <x v="0"/>
    <n v="0.5"/>
    <n v="0.5"/>
    <n v="0"/>
    <n v="0"/>
    <n v="0.5"/>
    <n v="0.5"/>
    <n v="0.25"/>
    <n v="0.25"/>
    <n v="0.5"/>
    <n v="0.5"/>
    <n v="0.5"/>
    <n v="0.7"/>
    <x v="1"/>
  </r>
  <r>
    <s v="1802769"/>
    <s v="207610052022120917"/>
    <s v="DF20217092399"/>
    <x v="77"/>
    <x v="110"/>
    <s v="Cristobal toro"/>
    <s v="Vaticano 3946 dpto 3 D"/>
    <s v="Las Condes"/>
    <x v="0"/>
    <s v="Cumple"/>
    <s v="Cumple"/>
    <s v="No Aplica"/>
    <s v="No Aplica"/>
    <s v="Cumple"/>
    <s v="Cumple"/>
    <s v="Si"/>
    <s v="Marco villanueva"/>
    <s v="222070604"/>
    <s v="Cumple"/>
    <s v="Cumple"/>
    <s v="Cumple"/>
    <s v="Cumple"/>
    <s v="Cumple"/>
    <s v="Se verifica , sin mayor observacion"/>
    <x v="3"/>
    <x v="0"/>
    <x v="4"/>
    <x v="0"/>
    <n v="0.5"/>
    <n v="0.5"/>
    <n v="0.5"/>
    <n v="0.5"/>
    <n v="0.5"/>
    <n v="0.5"/>
    <n v="0.25"/>
    <n v="0.25"/>
    <n v="0.5"/>
    <n v="0.5"/>
    <n v="0.5"/>
    <n v="1"/>
    <x v="1"/>
  </r>
  <r>
    <s v="1802767"/>
    <s v="207510052022120221"/>
    <s v="DF20217093237"/>
    <x v="77"/>
    <x v="109"/>
    <s v="AARON HUENCHUMIL"/>
    <s v="Vichato #1890"/>
    <s v="Las Condes"/>
    <x v="0"/>
    <s v="Cumple"/>
    <s v="Cumple"/>
    <s v="Cumple"/>
    <s v="Cumple"/>
    <s v="Cumple"/>
    <s v="Cumple"/>
    <s v="No"/>
    <s v="S/N"/>
    <s v="S/N"/>
    <s v="No Aplica"/>
    <s v="No Aplica"/>
    <s v="No Aplica"/>
    <s v="Cumple"/>
    <s v="Cumple"/>
    <s v="1- Cliente no se encuentra en domicilio"/>
    <x v="3"/>
    <x v="0"/>
    <x v="4"/>
    <x v="0"/>
    <n v="0.5"/>
    <n v="0.5"/>
    <n v="0.5"/>
    <n v="0.5"/>
    <n v="0.5"/>
    <n v="0.5"/>
    <n v="0.25"/>
    <n v="0.25"/>
    <n v="0.5"/>
    <n v="0.5"/>
    <n v="0.5"/>
    <n v="1"/>
    <x v="1"/>
  </r>
  <r>
    <s v="1802725"/>
    <s v="207510052022114318"/>
    <s v="DF20217093046"/>
    <x v="77"/>
    <x v="103"/>
    <s v="AARON HUENCHUMIL"/>
    <s v="Tinguiririca #775"/>
    <s v="Las Condes"/>
    <x v="0"/>
    <s v="Cumple"/>
    <s v="Cumple"/>
    <s v="No Cumple"/>
    <s v="No Cumple"/>
    <s v="Cumple"/>
    <s v="Cumple"/>
    <s v="Si"/>
    <s v="S/N"/>
    <s v="S/N"/>
    <s v="Cumple"/>
    <s v="Cumple"/>
    <s v="Cumple"/>
    <s v="Cumple"/>
    <s v="Cumple"/>
    <s v="1- Cliente con suministro electrico normalizado 2- No declaran CODIGO ITM 25A"/>
    <x v="3"/>
    <x v="0"/>
    <x v="4"/>
    <x v="0"/>
    <n v="0.5"/>
    <n v="0.5"/>
    <n v="0"/>
    <n v="0"/>
    <n v="0.5"/>
    <n v="0.5"/>
    <n v="0.25"/>
    <n v="0.25"/>
    <n v="0.5"/>
    <n v="0.5"/>
    <n v="0.5"/>
    <n v="0.7"/>
    <x v="1"/>
  </r>
  <r>
    <s v="1802700"/>
    <s v="207510052022112956"/>
    <s v="DF20227329202"/>
    <x v="77"/>
    <x v="89"/>
    <s v="AARON HUENCHUMIL"/>
    <s v="Yelcho #660"/>
    <s v="Las Condes"/>
    <x v="0"/>
    <s v="Cumple"/>
    <s v="Cumple"/>
    <s v="No Cumple"/>
    <s v="No Cumple"/>
    <s v="Cumple"/>
    <s v="Cumple"/>
    <s v="No"/>
    <s v="S/N"/>
    <s v="S/N"/>
    <s v="No Aplica"/>
    <s v="No Aplica"/>
    <s v="No Aplica"/>
    <s v="Cumple"/>
    <s v="Cumple"/>
    <s v="1- TD 4466 se encuentra operativo, entregando suministro electrico al sector"/>
    <x v="3"/>
    <x v="0"/>
    <x v="4"/>
    <x v="0"/>
    <n v="0.5"/>
    <n v="0.5"/>
    <n v="0"/>
    <n v="0"/>
    <n v="0.5"/>
    <n v="0.5"/>
    <n v="0.25"/>
    <n v="0.25"/>
    <n v="0.5"/>
    <n v="0.5"/>
    <n v="0.5"/>
    <n v="0.7"/>
    <x v="1"/>
  </r>
  <r>
    <s v="1802684"/>
    <s v="207510052022111223"/>
    <s v="DF20227338912"/>
    <x v="77"/>
    <x v="100"/>
    <s v="AARON HUENCHUMIL"/>
    <s v="Teno #8116"/>
    <s v="Las Condes"/>
    <x v="0"/>
    <s v="Cumple"/>
    <s v="Cumple"/>
    <s v="No Aplica"/>
    <s v="No Aplica"/>
    <s v="Cumple"/>
    <s v="Cumple"/>
    <s v="Si"/>
    <s v="S/N"/>
    <s v="S/N"/>
    <s v="Cumple"/>
    <s v="Cumple"/>
    <s v="Cumple"/>
    <s v="Cumple"/>
    <s v="Cumple"/>
    <s v="1- Cliebte confirma encontrarse con suministro electrico normalizado"/>
    <x v="3"/>
    <x v="0"/>
    <x v="4"/>
    <x v="0"/>
    <n v="0.5"/>
    <n v="0.5"/>
    <n v="0.5"/>
    <n v="0.5"/>
    <n v="0.5"/>
    <n v="0.5"/>
    <n v="0.25"/>
    <n v="0.25"/>
    <n v="0.5"/>
    <n v="0.5"/>
    <n v="0.5"/>
    <n v="1"/>
    <x v="1"/>
  </r>
  <r>
    <s v="1802661"/>
    <s v="207510052022110030"/>
    <s v="DF20227340575"/>
    <x v="77"/>
    <x v="114"/>
    <s v="AARON HUENCHUMIL"/>
    <s v="Teno #8111"/>
    <s v="Las Condes"/>
    <x v="0"/>
    <s v="Cumple"/>
    <s v="Cumple"/>
    <s v="No Cumple"/>
    <s v="No Cumple"/>
    <s v="Cumple"/>
    <s v="Cumple"/>
    <s v="Si"/>
    <s v="S/N"/>
    <s v="S/N"/>
    <s v="Cumple"/>
    <s v="Cumple"/>
    <s v="Cumple"/>
    <s v="No Cumple"/>
    <s v="Cumple Parcialmente"/>
    <s v="1- Asesora del hogar confirma que suministro electrico de encuentra normalizado"/>
    <x v="3"/>
    <x v="0"/>
    <x v="4"/>
    <x v="0"/>
    <n v="0.5"/>
    <n v="0.5"/>
    <n v="0"/>
    <n v="0"/>
    <n v="0.5"/>
    <n v="0.5"/>
    <n v="0.25"/>
    <n v="0.25"/>
    <n v="0.5"/>
    <n v="0"/>
    <n v="0.17499999999999999"/>
    <n v="0.53500000000000003"/>
    <x v="1"/>
  </r>
  <r>
    <s v="1804997"/>
    <s v="207511052022173509"/>
    <s v="DF20227337051"/>
    <x v="78"/>
    <x v="109"/>
    <s v="AARON HUENCHUMIL"/>
    <s v="Maria Teresa #6349"/>
    <s v="Las Condes"/>
    <x v="0"/>
    <s v="Cumple"/>
    <s v="Cumple"/>
    <s v="No Cumple"/>
    <s v="No Cumple"/>
    <s v="Cumple"/>
    <s v="Cumple"/>
    <s v="No"/>
    <s v="S/N"/>
    <s v="S/N"/>
    <s v="No Aplica"/>
    <s v="No Aplica"/>
    <s v="No Aplica"/>
    <s v="Cumple"/>
    <s v="Cumple Parcialmente"/>
    <s v="1- TD 54451 se encuentra operativo, entregando suministro electrico al sector 2- No declaran codigo material utilizado"/>
    <x v="3"/>
    <x v="0"/>
    <x v="4"/>
    <x v="0"/>
    <n v="0.5"/>
    <n v="0.5"/>
    <n v="0"/>
    <n v="0"/>
    <n v="0.5"/>
    <n v="0.5"/>
    <n v="0.25"/>
    <n v="0.25"/>
    <n v="0.5"/>
    <n v="0.5"/>
    <n v="0.17499999999999999"/>
    <n v="0.63500000000000001"/>
    <x v="1"/>
  </r>
  <r>
    <s v="1804979"/>
    <s v="207511052022171650"/>
    <s v="DF20227335321"/>
    <x v="78"/>
    <x v="109"/>
    <s v="AARON HUENCHUMIL"/>
    <s v="Maria Teresa #6376"/>
    <s v="Las Condes"/>
    <x v="0"/>
    <s v="Cumple"/>
    <s v="Cumple"/>
    <s v="No Aplica"/>
    <s v="No Aplica"/>
    <s v="Cumple"/>
    <s v="Cumple"/>
    <s v="No"/>
    <s v="S/N"/>
    <s v="S/N"/>
    <s v="No Aplica"/>
    <s v="No Aplica"/>
    <s v="No Aplica"/>
    <s v="Cumple"/>
    <s v="No Cumple"/>
    <s v="1- Cliente no se encuentra en domicilio 2- Vecinos del lugar confirman que AP se encuentra operativo"/>
    <x v="3"/>
    <x v="0"/>
    <x v="4"/>
    <x v="0"/>
    <n v="0.5"/>
    <n v="0.5"/>
    <n v="0.5"/>
    <n v="0.5"/>
    <n v="0.5"/>
    <n v="0.5"/>
    <n v="0.25"/>
    <n v="0.25"/>
    <n v="0.5"/>
    <n v="0.5"/>
    <n v="0"/>
    <n v="0.9"/>
    <x v="1"/>
  </r>
  <r>
    <s v="1804926"/>
    <s v="207511052022170035"/>
    <s v="DF20227332849"/>
    <x v="78"/>
    <x v="110"/>
    <s v="AARON HUENCHUMIL"/>
    <s v="Las Malvas #379 dpto 113"/>
    <s v="Las Condes"/>
    <x v="0"/>
    <s v="Cumple"/>
    <s v="Cumple"/>
    <s v="No Aplica"/>
    <s v="No Aplica"/>
    <s v="Cumple"/>
    <s v="Cumple"/>
    <s v="No"/>
    <s v="S/N"/>
    <s v="S/N"/>
    <s v="No Aplica"/>
    <s v="No Aplica"/>
    <s v="No Aplica"/>
    <s v="No Cumple"/>
    <s v="No Cumple"/>
    <s v="1-Cliente no se encuentra en domicilio, al no encontrarse conserje no permite acceso a shaft medidores"/>
    <x v="3"/>
    <x v="0"/>
    <x v="4"/>
    <x v="0"/>
    <n v="0.5"/>
    <n v="0.5"/>
    <n v="0.5"/>
    <n v="0.5"/>
    <n v="0.5"/>
    <n v="0.5"/>
    <n v="0.25"/>
    <n v="0.25"/>
    <n v="0.5"/>
    <n v="0"/>
    <n v="0"/>
    <n v="0.8"/>
    <x v="1"/>
  </r>
  <r>
    <s v="1804902"/>
    <s v="207511052022164143"/>
    <s v="DF20227338143"/>
    <x v="78"/>
    <x v="100"/>
    <s v="AARON HUENCHUMIL"/>
    <s v="Los Almendros #421"/>
    <s v="Las Condes"/>
    <x v="0"/>
    <s v="Cumple"/>
    <s v="Cumple"/>
    <s v="No Aplica"/>
    <s v="No Aplica"/>
    <s v="Cumple"/>
    <s v="Cumple"/>
    <s v="Si"/>
    <s v="S/N"/>
    <s v="S/N"/>
    <s v="Cumple"/>
    <s v="Cumple"/>
    <s v="Cumple"/>
    <s v="Cumple"/>
    <s v="Cumple"/>
    <s v="1- Cliente confirma encontrarse con suministro electrico normalizado despues de visita de tecnicos"/>
    <x v="3"/>
    <x v="0"/>
    <x v="4"/>
    <x v="0"/>
    <n v="0.5"/>
    <n v="0.5"/>
    <n v="0.5"/>
    <n v="0.5"/>
    <n v="0.5"/>
    <n v="0.5"/>
    <n v="0.25"/>
    <n v="0.25"/>
    <n v="0.5"/>
    <n v="0.5"/>
    <n v="0.5"/>
    <n v="1"/>
    <x v="1"/>
  </r>
  <r>
    <s v="1804884"/>
    <s v="207511052022163210"/>
    <s v="DF20217095513"/>
    <x v="78"/>
    <x v="116"/>
    <s v="AARON HUENCHUMIL"/>
    <s v="Los Almendros #520"/>
    <s v="Las Condes"/>
    <x v="0"/>
    <s v="Cumple"/>
    <s v="Cumple"/>
    <s v="No Aplica"/>
    <s v="No Aplica"/>
    <s v="Cumple"/>
    <s v="Cumple"/>
    <s v="Si"/>
    <s v="S/N"/>
    <s v="S/N"/>
    <s v="Cumple"/>
    <s v="Cumple"/>
    <s v="Cumple"/>
    <s v="Cumple"/>
    <s v="No Cumple"/>
    <s v="1- Cliente confirma que suministro electrico se encuentra normalizado"/>
    <x v="3"/>
    <x v="0"/>
    <x v="4"/>
    <x v="0"/>
    <n v="0.5"/>
    <n v="0.5"/>
    <n v="0.5"/>
    <n v="0.5"/>
    <n v="0.5"/>
    <n v="0.5"/>
    <n v="0.25"/>
    <n v="0.25"/>
    <n v="0.5"/>
    <n v="0.5"/>
    <n v="0"/>
    <n v="0.9"/>
    <x v="1"/>
  </r>
  <r>
    <s v="1804850"/>
    <s v="207511052022161317"/>
    <s v="DF20227332804"/>
    <x v="78"/>
    <x v="110"/>
    <s v="AARON HUENCHUMIL"/>
    <s v="Andorra #6658"/>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4830"/>
    <s v="207511052022155421"/>
    <s v="DF20217094365"/>
    <x v="78"/>
    <x v="100"/>
    <s v="AARON HUENCHUMIL"/>
    <s v="Bello Horizonte #1086 dpto 402"/>
    <s v="Las Condes"/>
    <x v="0"/>
    <s v="Cumple"/>
    <s v="Cumple"/>
    <s v="No Aplica"/>
    <s v="No Aplica"/>
    <s v="Cumple"/>
    <s v="Cumple"/>
    <s v="No"/>
    <s v="S/N"/>
    <s v="S/N"/>
    <s v="No Aplica"/>
    <s v="No Aplica"/>
    <s v="No Aplica"/>
    <s v="Cumple"/>
    <s v="Cumple"/>
    <s v="1-Edificio sin conserje, cliente no se encuentra en domicilio"/>
    <x v="3"/>
    <x v="0"/>
    <x v="4"/>
    <x v="0"/>
    <n v="0.5"/>
    <n v="0.5"/>
    <n v="0.5"/>
    <n v="0.5"/>
    <n v="0.5"/>
    <n v="0.5"/>
    <n v="0.25"/>
    <n v="0.25"/>
    <n v="0.5"/>
    <n v="0.5"/>
    <n v="0.5"/>
    <n v="1"/>
    <x v="1"/>
  </r>
  <r>
    <s v="1804817"/>
    <s v="207511052022153654"/>
    <s v="DF20227338813"/>
    <x v="78"/>
    <x v="109"/>
    <s v="AARON HUENCHUMIL"/>
    <s v="Mar del Sur #1050 dpto 901"/>
    <s v="Las Condes"/>
    <x v="0"/>
    <s v="Cumple"/>
    <s v="Cumple"/>
    <s v="No Aplica"/>
    <s v="No Aplica"/>
    <s v="No Aplica"/>
    <s v="No Aplica"/>
    <s v="No"/>
    <s v="S/N"/>
    <s v="S/N"/>
    <s v="No Aplica"/>
    <s v="No Aplica"/>
    <s v="No Aplica"/>
    <s v="No Cumple"/>
    <s v="No Cumple"/>
    <s v="1- Cliente no se encuentra en domicilio 2- Conserje de efificio confirma que se encuentran con suministro electrico normalizado"/>
    <x v="3"/>
    <x v="0"/>
    <x v="4"/>
    <x v="0"/>
    <n v="0.5"/>
    <n v="0.5"/>
    <n v="0.5"/>
    <n v="0.5"/>
    <n v="0.5"/>
    <n v="0.5"/>
    <n v="0.25"/>
    <n v="0.25"/>
    <n v="0.5"/>
    <n v="0"/>
    <n v="0"/>
    <n v="0.8"/>
    <x v="1"/>
  </r>
  <r>
    <s v="1804812"/>
    <s v="207511052022152206"/>
    <s v="DF20217093576"/>
    <x v="78"/>
    <x v="109"/>
    <s v="AARON HUENCHUMIL"/>
    <s v="Medinacelli #1221"/>
    <s v="Las Condes"/>
    <x v="0"/>
    <s v="Cumple"/>
    <s v="Cumple"/>
    <s v="No Cumple"/>
    <s v="No Cumple"/>
    <s v="Cumple"/>
    <s v="Cumple"/>
    <s v="Si"/>
    <s v="S/N"/>
    <s v="S/N"/>
    <s v="Cumple"/>
    <s v="Cumple"/>
    <s v="Cumple"/>
    <s v="Cumple"/>
    <s v="Cumple"/>
    <s v="1- Cliente confirma encontarse con suministro electrico normalizado 2- Caja DAE sin tapa"/>
    <x v="3"/>
    <x v="0"/>
    <x v="4"/>
    <x v="0"/>
    <n v="0.5"/>
    <n v="0.5"/>
    <n v="0"/>
    <n v="0"/>
    <n v="0.5"/>
    <n v="0.5"/>
    <n v="0.25"/>
    <n v="0.25"/>
    <n v="0.5"/>
    <n v="0.5"/>
    <n v="0.5"/>
    <n v="0.7"/>
    <x v="1"/>
  </r>
  <r>
    <s v="1804805"/>
    <s v="207511052022150933"/>
    <s v="DF20227337849"/>
    <x v="78"/>
    <x v="109"/>
    <s v="AARON HUENCHUMIL"/>
    <s v="Medinacelli #1059 dpto 82"/>
    <s v="Las Condes"/>
    <x v="0"/>
    <s v="Cumple"/>
    <s v="Cumple"/>
    <s v="No Cumple"/>
    <s v="No Cumple"/>
    <s v="Cumple"/>
    <s v="Cumple"/>
    <s v="No"/>
    <s v="S/N"/>
    <s v="S/N"/>
    <s v="No Aplica"/>
    <s v="No Aplica"/>
    <s v="No Aplica"/>
    <s v="Cumple"/>
    <s v="Cumple"/>
    <s v="1-Se encuentra regularizado y normalizado el suministro electrico en el sector  2- No declara codigo de materiales utilizados"/>
    <x v="3"/>
    <x v="0"/>
    <x v="4"/>
    <x v="0"/>
    <n v="0.5"/>
    <n v="0.5"/>
    <n v="0"/>
    <n v="0"/>
    <n v="0.5"/>
    <n v="0.5"/>
    <n v="0.25"/>
    <n v="0.25"/>
    <n v="0.5"/>
    <n v="0.5"/>
    <n v="0.5"/>
    <n v="0.7"/>
    <x v="1"/>
  </r>
  <r>
    <s v="1804800"/>
    <s v="207611052022150145"/>
    <s v="DF20217079695"/>
    <x v="78"/>
    <x v="85"/>
    <s v="Cristobal toro"/>
    <s v="Alejandro fleming 9060"/>
    <s v="Las Condes"/>
    <x v="0"/>
    <s v="Cumple"/>
    <s v="Cumple"/>
    <s v="No Aplica"/>
    <s v="No Aplica"/>
    <s v="Cumple"/>
    <s v="Cumple"/>
    <s v="No"/>
    <s v="S/N"/>
    <s v="S/N"/>
    <s v="No Aplica"/>
    <s v="No Aplica"/>
    <s v="No Aplica"/>
    <s v="Cumple"/>
    <s v="Cumple Parcialmente"/>
    <s v="Sin moradores , sin mayor observacion"/>
    <x v="3"/>
    <x v="0"/>
    <x v="4"/>
    <x v="0"/>
    <n v="0.5"/>
    <n v="0.5"/>
    <n v="0.5"/>
    <n v="0.5"/>
    <n v="0.5"/>
    <n v="0.5"/>
    <n v="0.25"/>
    <n v="0.25"/>
    <n v="0.5"/>
    <n v="0.5"/>
    <n v="0.17499999999999999"/>
    <n v="0.93500000000000005"/>
    <x v="1"/>
  </r>
  <r>
    <s v="1804790"/>
    <s v="207511052022145203"/>
    <s v="DF20217093297"/>
    <x v="78"/>
    <x v="109"/>
    <s v="AARON HUENCHUMIL"/>
    <s v="La Rabida #5530"/>
    <s v="Las Condes"/>
    <x v="0"/>
    <s v="Cumple"/>
    <s v="Cumple"/>
    <s v="No Aplica"/>
    <s v="No Aplica"/>
    <s v="Cumple"/>
    <s v="Cumple"/>
    <s v="No"/>
    <s v="S/N"/>
    <s v="S/N"/>
    <s v="No Aplica"/>
    <s v="No Aplica"/>
    <s v="No Aplica"/>
    <s v="Cumple"/>
    <s v="Cumple"/>
    <s v="1- TD 2725 se encuentra operativo, con suministro electrico normalizado en el sector"/>
    <x v="3"/>
    <x v="0"/>
    <x v="4"/>
    <x v="0"/>
    <n v="0.5"/>
    <n v="0.5"/>
    <n v="0.5"/>
    <n v="0.5"/>
    <n v="0.5"/>
    <n v="0.5"/>
    <n v="0.25"/>
    <n v="0.25"/>
    <n v="0.5"/>
    <n v="0.5"/>
    <n v="0.5"/>
    <n v="1"/>
    <x v="1"/>
  </r>
  <r>
    <s v="1804746"/>
    <s v="207511052022143035"/>
    <s v="DF20227335840"/>
    <x v="78"/>
    <x v="109"/>
    <s v="AARON HUENCHUMIL"/>
    <s v="Roberto Lopez #1503"/>
    <s v="Las Condes"/>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1"/>
  </r>
  <r>
    <s v="1804735"/>
    <s v="207511052022141632"/>
    <s v="DF20217094417"/>
    <x v="78"/>
    <x v="100"/>
    <s v="AARON HUENCHUMIL"/>
    <s v="Sandokan #7078"/>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4731"/>
    <s v="207611052022141155"/>
    <s v="DF20217080317"/>
    <x v="78"/>
    <x v="93"/>
    <s v="Cristobal toro"/>
    <s v="Las trompetas 7528"/>
    <s v="Las Condes"/>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1"/>
  </r>
  <r>
    <s v="1804465"/>
    <s v="207611052022135725"/>
    <s v="DF20217081381"/>
    <x v="78"/>
    <x v="99"/>
    <s v="Cristobal toro"/>
    <s v="Manuel novoa 658"/>
    <s v="Las Condes"/>
    <x v="0"/>
    <s v="Cumple"/>
    <s v="Cumple"/>
    <s v="No Cumple"/>
    <s v="No Cumple"/>
    <s v="Cumple"/>
    <s v="Cumple"/>
    <s v="No"/>
    <s v="S/N"/>
    <s v="S/N"/>
    <s v="No Aplica"/>
    <s v="No Aplica"/>
    <s v="No Aplica"/>
    <s v="Cumple"/>
    <s v="No Cumple"/>
    <s v="Sin moradores , falta data en fotografias"/>
    <x v="3"/>
    <x v="0"/>
    <x v="4"/>
    <x v="0"/>
    <n v="0.5"/>
    <n v="0.5"/>
    <n v="0"/>
    <n v="0"/>
    <n v="0.5"/>
    <n v="0.5"/>
    <n v="0.25"/>
    <n v="0.25"/>
    <n v="0.5"/>
    <n v="0.5"/>
    <n v="0"/>
    <n v="0.6"/>
    <x v="1"/>
  </r>
  <r>
    <s v="1804424"/>
    <s v="207511052022134644"/>
    <s v="DF20227334376"/>
    <x v="78"/>
    <x v="109"/>
    <s v="AARON HUENCHUMIL"/>
    <s v="Canumanqui #1245 A dpto 23"/>
    <s v="Las Condes"/>
    <x v="0"/>
    <s v="Cumple"/>
    <s v="Cumple"/>
    <s v="No Cumple"/>
    <s v="No Cumple"/>
    <s v="Cumple"/>
    <s v="Cumple"/>
    <s v="No"/>
    <s v="S/N"/>
    <s v="S/N"/>
    <s v="No Aplica"/>
    <s v="No Aplica"/>
    <s v="No Aplica"/>
    <s v="Cumple"/>
    <s v="Cumple"/>
    <s v="1- TD 9705  se encuentra operativo, dando suministro electrico para el sector"/>
    <x v="3"/>
    <x v="0"/>
    <x v="4"/>
    <x v="0"/>
    <n v="0.5"/>
    <n v="0.5"/>
    <n v="0"/>
    <n v="0"/>
    <n v="0.5"/>
    <n v="0.5"/>
    <n v="0.25"/>
    <n v="0.25"/>
    <n v="0.5"/>
    <n v="0.5"/>
    <n v="0.5"/>
    <n v="0.7"/>
    <x v="1"/>
  </r>
  <r>
    <s v="1804421"/>
    <s v="207611052022134149"/>
    <s v="DF20217080510"/>
    <x v="78"/>
    <x v="93"/>
    <s v="Cristobal toro"/>
    <s v="Virgilio figueroa 6666 dpto 102"/>
    <s v="Las Condes"/>
    <x v="0"/>
    <s v="Cumple"/>
    <s v="Cumple"/>
    <s v="No Aplica"/>
    <s v="No Aplica"/>
    <s v="Cumple"/>
    <s v="Cumple"/>
    <s v="No"/>
    <s v="S/N"/>
    <s v="S/N"/>
    <s v="No Aplica"/>
    <s v="No Aplica"/>
    <s v="No Aplica"/>
    <s v="Cumple"/>
    <s v="Cumple"/>
    <s v="Sin moradores , se marca citofono y no contestan . Sin acceso a medidores"/>
    <x v="3"/>
    <x v="0"/>
    <x v="4"/>
    <x v="0"/>
    <n v="0.5"/>
    <n v="0.5"/>
    <n v="0.5"/>
    <n v="0.5"/>
    <n v="0.5"/>
    <n v="0.5"/>
    <n v="0.25"/>
    <n v="0.25"/>
    <n v="0.5"/>
    <n v="0.5"/>
    <n v="0.5"/>
    <n v="1"/>
    <x v="1"/>
  </r>
  <r>
    <s v="1804415"/>
    <s v="207611052022132238"/>
    <s v="DF20217081261"/>
    <x v="78"/>
    <x v="95"/>
    <s v="Cristobal toro"/>
    <s v="Bello horizonte 933 depto 1201"/>
    <s v="Las Condes"/>
    <x v="0"/>
    <s v="Cumple"/>
    <s v="Cumple"/>
    <s v="No Aplica"/>
    <s v="No Aplica"/>
    <s v="Cumple"/>
    <s v="Cumple"/>
    <s v="Si"/>
    <s v="Carmen esquivel ( concerge )"/>
    <s v="227935907"/>
    <s v="Cumple"/>
    <s v="Cumple"/>
    <s v="Cumple"/>
    <s v="Cumple"/>
    <s v="Cumple"/>
    <s v="Se genera orden, pero cliente reclama por dpto 703 , cliente del 1201 siempre estuvo con suministro"/>
    <x v="3"/>
    <x v="0"/>
    <x v="4"/>
    <x v="0"/>
    <n v="0.5"/>
    <n v="0.5"/>
    <n v="0.5"/>
    <n v="0.5"/>
    <n v="0.5"/>
    <n v="0.5"/>
    <n v="0.25"/>
    <n v="0.25"/>
    <n v="0.5"/>
    <n v="0.5"/>
    <n v="0.5"/>
    <n v="1"/>
    <x v="1"/>
  </r>
  <r>
    <s v="1804412"/>
    <s v="207611052022131934"/>
    <s v="DF20217081026"/>
    <x v="78"/>
    <x v="95"/>
    <s v="Cristobal toro"/>
    <s v="Bello horizonte 933 dpto 703"/>
    <s v="Las Condes"/>
    <x v="0"/>
    <s v="Cumple"/>
    <s v="Cumple"/>
    <s v="No Aplica"/>
    <s v="No Aplica"/>
    <s v="Cumple"/>
    <s v="Cumple"/>
    <s v="Si"/>
    <s v="Carmen esquivel ( concerge )"/>
    <s v="227935907"/>
    <s v="Cumple"/>
    <s v="Cumple"/>
    <s v="Cumple"/>
    <s v="Cumple"/>
    <s v="Cumple"/>
    <s v="Se verifica , sin mayor observacion"/>
    <x v="3"/>
    <x v="0"/>
    <x v="4"/>
    <x v="0"/>
    <n v="0.5"/>
    <n v="0.5"/>
    <n v="0.5"/>
    <n v="0.5"/>
    <n v="0.5"/>
    <n v="0.5"/>
    <n v="0.25"/>
    <n v="0.25"/>
    <n v="0.5"/>
    <n v="0.5"/>
    <n v="0.5"/>
    <n v="1"/>
    <x v="1"/>
  </r>
  <r>
    <s v="1804373"/>
    <s v="207611052022124724"/>
    <s v="DF20217079734"/>
    <x v="78"/>
    <x v="85"/>
    <s v="Cristobal toro"/>
    <s v="El bergantin 961"/>
    <s v="Las Condes"/>
    <x v="0"/>
    <s v="Cumple"/>
    <s v="Cumple"/>
    <s v="Cumple"/>
    <s v="Cumple"/>
    <s v="Cumple"/>
    <s v="Cumple"/>
    <s v="Si"/>
    <s v="S/N"/>
    <s v="S/N"/>
    <s v="No Aplica"/>
    <s v="No Aplica"/>
    <s v="No Aplica"/>
    <s v="Cumple"/>
    <s v="Cumple"/>
    <s v="Atiende cliente , pero indica que desconoce trabajo de personal de emegencia en esa fecha , por lo cual no entrega datos"/>
    <x v="3"/>
    <x v="0"/>
    <x v="4"/>
    <x v="0"/>
    <n v="0.5"/>
    <n v="0.5"/>
    <n v="0.5"/>
    <n v="0.5"/>
    <n v="0.5"/>
    <n v="0.5"/>
    <n v="0.25"/>
    <n v="0.25"/>
    <n v="0.5"/>
    <n v="0.5"/>
    <n v="0.5"/>
    <n v="1"/>
    <x v="1"/>
  </r>
  <r>
    <s v="1804334"/>
    <s v="207611052022122752"/>
    <s v="DF20217091682"/>
    <x v="78"/>
    <x v="90"/>
    <s v="Cristobal toro"/>
    <s v="Tomas moro 1759"/>
    <s v="Las Condes"/>
    <x v="0"/>
    <s v="Cumple"/>
    <s v="Cumple"/>
    <s v="No Aplica"/>
    <s v="No Aplica"/>
    <s v="Cumple"/>
    <s v="Cumple"/>
    <s v="No"/>
    <s v="S/N"/>
    <s v="S/N"/>
    <s v="Cumple"/>
    <s v="Cumple"/>
    <s v="Cumple"/>
    <s v="Cumple"/>
    <s v="No Cumple"/>
    <s v="Sin moradores , sin mayor observacion"/>
    <x v="3"/>
    <x v="0"/>
    <x v="4"/>
    <x v="0"/>
    <n v="0.5"/>
    <n v="0.5"/>
    <n v="0.5"/>
    <n v="0.5"/>
    <n v="0.5"/>
    <n v="0.5"/>
    <n v="0.25"/>
    <n v="0.25"/>
    <n v="0.5"/>
    <n v="0.5"/>
    <n v="0"/>
    <n v="0.9"/>
    <x v="1"/>
  </r>
  <r>
    <s v="1804319"/>
    <s v="207611052022120645"/>
    <s v="DF20217080574"/>
    <x v="78"/>
    <x v="93"/>
    <s v="Cristobal toro"/>
    <s v="Vasco de gama 4885"/>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4303"/>
    <s v="207611052022114721"/>
    <s v="DF20217080204"/>
    <x v="78"/>
    <x v="93"/>
    <s v="Cristobal toro"/>
    <s v="San cresente 416 b"/>
    <s v="Las Condes"/>
    <x v="0"/>
    <s v="Cumple"/>
    <s v="Cumple"/>
    <s v="No Aplica"/>
    <s v="No Aplica"/>
    <s v="Cumple"/>
    <s v="Cumple"/>
    <s v="Si"/>
    <s v="S/N"/>
    <s v="S/N"/>
    <s v="Cumple"/>
    <s v="Cumple"/>
    <s v="Cumple"/>
    <s v="Cumple"/>
    <s v="Cumple Parcialmente"/>
    <s v="Atiende cliente , no entrega datos , no permite fotografias"/>
    <x v="3"/>
    <x v="0"/>
    <x v="4"/>
    <x v="0"/>
    <n v="0.5"/>
    <n v="0.5"/>
    <n v="0.5"/>
    <n v="0.5"/>
    <n v="0.5"/>
    <n v="0.5"/>
    <n v="0.25"/>
    <n v="0.25"/>
    <n v="0.5"/>
    <n v="0.5"/>
    <n v="0.17499999999999999"/>
    <n v="0.93500000000000005"/>
    <x v="1"/>
  </r>
  <r>
    <s v="1804299"/>
    <s v="207611052022112628"/>
    <s v="DF20217091245"/>
    <x v="78"/>
    <x v="90"/>
    <s v="Cristobal toro"/>
    <s v="Americo vespucio sur 1281 dpto 303"/>
    <s v="Las Condes"/>
    <x v="0"/>
    <s v="Cumple"/>
    <s v="Cumple"/>
    <s v="No Aplica"/>
    <s v="No Aplica"/>
    <s v="Cumple"/>
    <s v="Cumple"/>
    <s v="No"/>
    <s v="S/N"/>
    <s v="S/N"/>
    <s v="No Aplica"/>
    <s v="No Aplica"/>
    <s v="No Aplica"/>
    <s v="Cumple"/>
    <s v="Cumple Parcialmente"/>
    <s v="Sin moradores , sin acceso a medidores , se llama a citofono y no contestan"/>
    <x v="3"/>
    <x v="0"/>
    <x v="4"/>
    <x v="0"/>
    <n v="0.5"/>
    <n v="0.5"/>
    <n v="0.5"/>
    <n v="0.5"/>
    <n v="0.5"/>
    <n v="0.5"/>
    <n v="0.25"/>
    <n v="0.25"/>
    <n v="0.5"/>
    <n v="0.5"/>
    <n v="0.17499999999999999"/>
    <n v="0.93500000000000005"/>
    <x v="1"/>
  </r>
  <r>
    <s v="1804292"/>
    <s v="207611052022110501"/>
    <s v="DF20217079226"/>
    <x v="78"/>
    <x v="97"/>
    <s v="Cristobal toro"/>
    <s v="Victor rae 4500 dpto 207"/>
    <s v="Las Condes"/>
    <x v="0"/>
    <s v="Cumple"/>
    <s v="Cumple"/>
    <s v="No Aplica"/>
    <s v="No Aplica"/>
    <s v="Cumple"/>
    <s v="Cumple"/>
    <s v="Si"/>
    <s v="Enrique rodrigues"/>
    <s v="223709147"/>
    <s v="Cumple"/>
    <s v="Cumple"/>
    <s v="Cumple"/>
    <s v="Cumple"/>
    <s v="Cumple"/>
    <s v="Se verifica , sin mayor observacion"/>
    <x v="3"/>
    <x v="0"/>
    <x v="4"/>
    <x v="0"/>
    <n v="0.5"/>
    <n v="0.5"/>
    <n v="0.5"/>
    <n v="0.5"/>
    <n v="0.5"/>
    <n v="0.5"/>
    <n v="0.25"/>
    <n v="0.25"/>
    <n v="0.5"/>
    <n v="0.5"/>
    <n v="0.5"/>
    <n v="1"/>
    <x v="1"/>
  </r>
  <r>
    <s v="1807007"/>
    <s v="207612052022165013"/>
    <s v="DF20217082648"/>
    <x v="79"/>
    <x v="115"/>
    <s v="Cristobal toro"/>
    <s v="Los ilanes 135"/>
    <s v="Las Condes"/>
    <x v="0"/>
    <s v="Cumple"/>
    <s v="Cumple"/>
    <s v="No Aplica"/>
    <s v="No Aplica"/>
    <s v="Cumple"/>
    <s v="Cumple"/>
    <s v="Si"/>
    <s v="Maria clotilde vega"/>
    <s v="S/N"/>
    <s v="Cumple"/>
    <s v="Cumple"/>
    <s v="Cumple"/>
    <s v="Cumple"/>
    <s v="No Cumple"/>
    <s v="Cliente no quiere entregar fono ."/>
    <x v="3"/>
    <x v="0"/>
    <x v="4"/>
    <x v="0"/>
    <n v="0.5"/>
    <n v="0.5"/>
    <n v="0.5"/>
    <n v="0.5"/>
    <n v="0.5"/>
    <n v="0.5"/>
    <n v="0.25"/>
    <n v="0.25"/>
    <n v="0.5"/>
    <n v="0.5"/>
    <n v="0"/>
    <n v="0.9"/>
    <x v="1"/>
  </r>
  <r>
    <s v="1807005"/>
    <s v="207512052022164716"/>
    <s v="DF20217094178"/>
    <x v="79"/>
    <x v="100"/>
    <s v="AARON HUENCHUMIL"/>
    <s v="Estocolmo #410 dpto 106"/>
    <s v="Las Condes"/>
    <x v="0"/>
    <s v="Cumple"/>
    <s v="Cumple"/>
    <s v="No Aplica"/>
    <s v="No Aplica"/>
    <s v="Cumple"/>
    <s v="Cumple"/>
    <s v="No"/>
    <s v="S/N"/>
    <s v="S/N"/>
    <s v="No Aplica"/>
    <s v="No Aplica"/>
    <s v="No Aplica"/>
    <s v="Cumple"/>
    <s v="Cumple"/>
    <s v="1- No se logra acceso ni comunicacion con cliente"/>
    <x v="3"/>
    <x v="0"/>
    <x v="4"/>
    <x v="0"/>
    <n v="0.5"/>
    <n v="0.5"/>
    <n v="0.5"/>
    <n v="0.5"/>
    <n v="0.5"/>
    <n v="0.5"/>
    <n v="0.25"/>
    <n v="0.25"/>
    <n v="0.5"/>
    <n v="0.5"/>
    <n v="0.5"/>
    <n v="1"/>
    <x v="1"/>
  </r>
  <r>
    <s v="1807001"/>
    <s v="207512052022164229"/>
    <s v="DF20227327590"/>
    <x v="79"/>
    <x v="101"/>
    <s v="AARON HUENCHUMIL"/>
    <s v="Estocolmo #416 dpto 104"/>
    <s v="Las Condes"/>
    <x v="0"/>
    <s v="Cumple"/>
    <s v="Cumple"/>
    <s v="No Aplica"/>
    <s v="No Aplica"/>
    <s v="No Aplica"/>
    <s v="No Aplica"/>
    <s v="No"/>
    <s v="S/N"/>
    <s v="S/N"/>
    <s v="No Aplica"/>
    <s v="No Aplica"/>
    <s v="No Aplica"/>
    <s v="Cumple"/>
    <s v="No Cumple"/>
    <s v="1- no se logra acceso a lugar, ni  comunicacion con cliente"/>
    <x v="3"/>
    <x v="0"/>
    <x v="4"/>
    <x v="0"/>
    <n v="0.5"/>
    <n v="0.5"/>
    <n v="0.5"/>
    <n v="0.5"/>
    <n v="0.5"/>
    <n v="0.5"/>
    <n v="0.25"/>
    <n v="0.25"/>
    <n v="0.5"/>
    <n v="0.5"/>
    <n v="0"/>
    <n v="0.9"/>
    <x v="1"/>
  </r>
  <r>
    <s v="1806990"/>
    <s v="207512052022162433"/>
    <s v="DF20227339643"/>
    <x v="79"/>
    <x v="100"/>
    <s v="AARON HUENCHUMIL"/>
    <s v="Cerro el Plomo #5855"/>
    <s v="Las Condes"/>
    <x v="0"/>
    <s v="Cumple"/>
    <s v="Cumple"/>
    <s v="No Aplica"/>
    <s v="No Aplica"/>
    <s v="Cumple"/>
    <s v="Cumple"/>
    <s v="No"/>
    <s v="S/N"/>
    <s v="S/N"/>
    <s v="No Aplica"/>
    <s v="No Aplica"/>
    <s v="No Aplica"/>
    <s v="Cumple"/>
    <s v="Cumple"/>
    <s v="1- Suministro electrico se encuentra normalizado en el sector"/>
    <x v="3"/>
    <x v="0"/>
    <x v="4"/>
    <x v="0"/>
    <n v="0.5"/>
    <n v="0.5"/>
    <n v="0.5"/>
    <n v="0.5"/>
    <n v="0.5"/>
    <n v="0.5"/>
    <n v="0.25"/>
    <n v="0.25"/>
    <n v="0.5"/>
    <n v="0.5"/>
    <n v="0.5"/>
    <n v="1"/>
    <x v="1"/>
  </r>
  <r>
    <s v="1806901"/>
    <s v="207512052022151738"/>
    <s v="DF20227329517"/>
    <x v="79"/>
    <x v="102"/>
    <s v="AARON HUENCHUMIL"/>
    <s v="Cerro el Plomo #6571 dpto 304"/>
    <s v="Las Condes"/>
    <x v="0"/>
    <s v="Cumple"/>
    <s v="Cumple"/>
    <s v="No Aplica"/>
    <s v="No Aplica"/>
    <s v="Cumple"/>
    <s v="Cumple"/>
    <s v="No"/>
    <s v="S/N"/>
    <s v="S/N"/>
    <s v="No Aplica"/>
    <s v="No Aplica"/>
    <s v="No Aplica"/>
    <s v="Cumple"/>
    <s v="No Cumple"/>
    <s v="1- Cliente no se encuentra en domicilio y no se tiene acceso a banco de medidores (edificio sin conserje)"/>
    <x v="3"/>
    <x v="0"/>
    <x v="4"/>
    <x v="0"/>
    <n v="0.5"/>
    <n v="0.5"/>
    <n v="0.5"/>
    <n v="0.5"/>
    <n v="0.5"/>
    <n v="0.5"/>
    <n v="0.25"/>
    <n v="0.25"/>
    <n v="0.5"/>
    <n v="0.5"/>
    <n v="0"/>
    <n v="0.9"/>
    <x v="1"/>
  </r>
  <r>
    <s v="1806896"/>
    <s v="207612052022151320"/>
    <s v="DF20217090421"/>
    <x v="79"/>
    <x v="87"/>
    <s v="Cristobal toro"/>
    <s v="Santa paula 675"/>
    <s v="Las Condes"/>
    <x v="0"/>
    <s v="Cumple"/>
    <s v="Cumple"/>
    <s v="No Aplica"/>
    <s v="No Aplica"/>
    <s v="Cumple"/>
    <s v="Cumple"/>
    <s v="No"/>
    <s v="S/N"/>
    <s v="S/N"/>
    <s v="No Aplica"/>
    <s v="No Aplica"/>
    <s v="No Aplica"/>
    <s v="No Cumple"/>
    <s v="No Cumple"/>
    <s v="Faltan fotografias en informacion , sin moradores"/>
    <x v="3"/>
    <x v="0"/>
    <x v="4"/>
    <x v="0"/>
    <n v="0.5"/>
    <n v="0.5"/>
    <n v="0.5"/>
    <n v="0.5"/>
    <n v="0.5"/>
    <n v="0.5"/>
    <n v="0.25"/>
    <n v="0.25"/>
    <n v="0.5"/>
    <n v="0"/>
    <n v="0"/>
    <n v="0.8"/>
    <x v="1"/>
  </r>
  <r>
    <s v="1806885"/>
    <s v="207512052022150540"/>
    <s v="DF20217095483"/>
    <x v="79"/>
    <x v="116"/>
    <s v="AARON HUENCHUMIL"/>
    <s v="Cerro el Plomo #6644 dpto 702"/>
    <s v="Las Condes"/>
    <x v="0"/>
    <s v="Cumple"/>
    <s v="Cumple"/>
    <s v="No Aplica"/>
    <s v="No Aplica"/>
    <s v="No Aplica"/>
    <s v="No Aplica"/>
    <s v="No"/>
    <s v="S/N"/>
    <s v="S/N"/>
    <s v="No Aplica"/>
    <s v="No Aplica"/>
    <s v="No Aplica"/>
    <s v="Cumple"/>
    <s v="Cumple"/>
    <s v="1- Numeracion correcta #6622 2- Cliente no se encuentra en domicilio"/>
    <x v="3"/>
    <x v="0"/>
    <x v="4"/>
    <x v="0"/>
    <n v="0.5"/>
    <n v="0.5"/>
    <n v="0.5"/>
    <n v="0.5"/>
    <n v="0.5"/>
    <n v="0.5"/>
    <n v="0.25"/>
    <n v="0.25"/>
    <n v="0.5"/>
    <n v="0.5"/>
    <n v="0.5"/>
    <n v="1"/>
    <x v="1"/>
  </r>
  <r>
    <s v="1806878"/>
    <s v="207612052022144948"/>
    <s v="DF20217082375"/>
    <x v="79"/>
    <x v="115"/>
    <s v="Cristobal toro"/>
    <s v="Cerro provincia 1442"/>
    <s v="Las Condes"/>
    <x v="0"/>
    <s v="Cumple"/>
    <s v="Cumple"/>
    <s v="No Cumple"/>
    <s v="No Cumple"/>
    <s v="Cumple"/>
    <s v="Cumple"/>
    <s v="No"/>
    <s v="S/N"/>
    <s v="S/N"/>
    <s v="No Aplica"/>
    <s v="No Aplica"/>
    <s v="No Aplica"/>
    <s v="Cumple"/>
    <s v="Cumple Parcialmente"/>
    <s v="Sin moradores , falta mejor claridad en data"/>
    <x v="3"/>
    <x v="0"/>
    <x v="4"/>
    <x v="0"/>
    <n v="0.5"/>
    <n v="0.5"/>
    <n v="0"/>
    <n v="0"/>
    <n v="0.5"/>
    <n v="0.5"/>
    <n v="0.25"/>
    <n v="0.25"/>
    <n v="0.5"/>
    <n v="0.5"/>
    <n v="0.17499999999999999"/>
    <n v="0.63500000000000001"/>
    <x v="1"/>
  </r>
  <r>
    <s v="1806866"/>
    <s v="207512052022144610"/>
    <s v="DF20227321211"/>
    <x v="79"/>
    <x v="93"/>
    <s v="AARON HUENCHUMIL"/>
    <s v="Noruega #6650 dpto 133"/>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3- Caja empalme sin sello"/>
    <x v="3"/>
    <x v="0"/>
    <x v="4"/>
    <x v="0"/>
    <n v="0.5"/>
    <n v="0.5"/>
    <n v="0.5"/>
    <n v="0.5"/>
    <n v="0.5"/>
    <n v="0.5"/>
    <n v="0.25"/>
    <n v="0.25"/>
    <n v="0.5"/>
    <n v="0.5"/>
    <n v="0.5"/>
    <n v="1"/>
    <x v="1"/>
  </r>
  <r>
    <s v="1806858"/>
    <s v="207512052022143314"/>
    <s v="DF20227335732"/>
    <x v="79"/>
    <x v="109"/>
    <s v="AARON HUENCHUMIL"/>
    <s v="Noruega #6655 dpto 102"/>
    <s v="Las Condes"/>
    <x v="0"/>
    <s v="Cumple"/>
    <s v="Cumple"/>
    <s v="No Cumple"/>
    <s v="No Cumple"/>
    <s v="Cumple"/>
    <s v="Cumple"/>
    <s v="No"/>
    <s v="S/N"/>
    <s v="S/N"/>
    <s v="No Aplica"/>
    <s v="No Aplica"/>
    <s v="No Aplica"/>
    <s v="Cumple"/>
    <s v="Cumple"/>
    <s v="1-TD 3194 se encuentra operativo  2- No declaran codigo de fusibles en informe cuadrilla"/>
    <x v="3"/>
    <x v="0"/>
    <x v="4"/>
    <x v="0"/>
    <n v="0.5"/>
    <n v="0.5"/>
    <n v="0"/>
    <n v="0"/>
    <n v="0.5"/>
    <n v="0.5"/>
    <n v="0.25"/>
    <n v="0.25"/>
    <n v="0.5"/>
    <n v="0.5"/>
    <n v="0.5"/>
    <n v="0.7"/>
    <x v="1"/>
  </r>
  <r>
    <s v="1806852"/>
    <s v="207512052022142546"/>
    <s v="DF20227333267"/>
    <x v="79"/>
    <x v="103"/>
    <s v="AARON HUENCHUMIL"/>
    <s v="Los Vikingos #6444 dpto 84"/>
    <s v="Las Condes"/>
    <x v="0"/>
    <s v="Cumple"/>
    <s v="Cumple"/>
    <s v="No Aplica"/>
    <s v="No Aplica"/>
    <s v="Cumple"/>
    <s v="Cumple"/>
    <s v="No"/>
    <s v="S/N"/>
    <s v="S/N"/>
    <s v="No Aplica"/>
    <s v="No Aplica"/>
    <s v="No Aplica"/>
    <s v="Cumple"/>
    <s v="Cumple"/>
    <s v="1- Directa relacion con N°DF20227339511"/>
    <x v="3"/>
    <x v="0"/>
    <x v="4"/>
    <x v="0"/>
    <n v="0.5"/>
    <n v="0.5"/>
    <n v="0.5"/>
    <n v="0.5"/>
    <n v="0.5"/>
    <n v="0.5"/>
    <n v="0.25"/>
    <n v="0.25"/>
    <n v="0.5"/>
    <n v="0.5"/>
    <n v="0.5"/>
    <n v="1"/>
    <x v="1"/>
  </r>
  <r>
    <s v="1806850"/>
    <s v="207512052022142028"/>
    <s v="DF20227321296"/>
    <x v="79"/>
    <x v="95"/>
    <s v="AARON HUENCHUMIL"/>
    <s v="Los Vikingos #6444 dpto 73"/>
    <s v="Las Condes"/>
    <x v="0"/>
    <s v="Cumple"/>
    <s v="Cumple"/>
    <s v="No Aplica"/>
    <s v="No Aplica"/>
    <s v="Cumple"/>
    <s v="Cumple"/>
    <s v="No"/>
    <s v="S/N"/>
    <s v="S/N"/>
    <s v="No Aplica"/>
    <s v="No Aplica"/>
    <s v="No Aplica"/>
    <s v="Cumple"/>
    <s v="No Cumple"/>
    <s v="1- Relacion directa con N° DF20227339511"/>
    <x v="3"/>
    <x v="0"/>
    <x v="4"/>
    <x v="0"/>
    <n v="0.5"/>
    <n v="0.5"/>
    <n v="0.5"/>
    <n v="0.5"/>
    <n v="0.5"/>
    <n v="0.5"/>
    <n v="0.25"/>
    <n v="0.25"/>
    <n v="0.5"/>
    <n v="0.5"/>
    <n v="0"/>
    <n v="0.9"/>
    <x v="1"/>
  </r>
  <r>
    <s v="1806816"/>
    <s v="207512052022141729"/>
    <s v="DF20227339511"/>
    <x v="79"/>
    <x v="100"/>
    <s v="AARON HUENCHUMIL"/>
    <s v="Los Vikingos #6444"/>
    <s v="Las Condes"/>
    <x v="0"/>
    <s v="Cumple"/>
    <s v="Cumple"/>
    <s v="No Cumple"/>
    <s v="No Cumple"/>
    <s v="Cumple"/>
    <s v="Cumple"/>
    <s v="Si"/>
    <s v="S/N"/>
    <s v="S/N"/>
    <s v="Cumple"/>
    <s v="Cumple"/>
    <s v="Cumple"/>
    <s v="Cumple"/>
    <s v="Cumple"/>
    <s v="1- Conserje confirma que despues de reparacion no ha vuelto a existir problemas con el suministro electrico"/>
    <x v="3"/>
    <x v="0"/>
    <x v="4"/>
    <x v="0"/>
    <n v="0.5"/>
    <n v="0.5"/>
    <n v="0"/>
    <n v="0"/>
    <n v="0.5"/>
    <n v="0.5"/>
    <n v="0.25"/>
    <n v="0.25"/>
    <n v="0.5"/>
    <n v="0.5"/>
    <n v="0.5"/>
    <n v="0.7"/>
    <x v="1"/>
  </r>
  <r>
    <s v="1806812"/>
    <s v="207612052022141201"/>
    <s v="DF20217081629"/>
    <x v="79"/>
    <x v="99"/>
    <s v="Cristobal toro"/>
    <s v="Cerro sombrero 116"/>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6492"/>
    <s v="207612052022135731"/>
    <s v="DF20217080390"/>
    <x v="79"/>
    <x v="93"/>
    <s v="Cristobal toro"/>
    <s v="Manantiales"/>
    <s v="Las Condes"/>
    <x v="0"/>
    <s v="Cumple"/>
    <s v="Cumple"/>
    <s v="No Aplica"/>
    <s v="No Aplica"/>
    <s v="Cumple"/>
    <s v="Cumple"/>
    <s v="No"/>
    <s v="S/N"/>
    <s v="S/N"/>
    <s v="No Aplica"/>
    <s v="No Aplica"/>
    <s v="No Aplica"/>
    <s v="Cumple"/>
    <s v="Cumple Parcialmente"/>
    <s v="Sin moradores , sin mayor observacion"/>
    <x v="3"/>
    <x v="0"/>
    <x v="4"/>
    <x v="0"/>
    <n v="0.5"/>
    <n v="0.5"/>
    <n v="0.5"/>
    <n v="0.5"/>
    <n v="0.5"/>
    <n v="0.5"/>
    <n v="0.25"/>
    <n v="0.25"/>
    <n v="0.5"/>
    <n v="0.5"/>
    <n v="0.17499999999999999"/>
    <n v="0.93500000000000005"/>
    <x v="1"/>
  </r>
  <r>
    <s v="1806477"/>
    <s v="207612052022134104"/>
    <s v="DF20217080084"/>
    <x v="79"/>
    <x v="98"/>
    <s v="Cristobal toro"/>
    <s v="Colina la gloria 2281"/>
    <s v="Las Condes"/>
    <x v="0"/>
    <s v="Cumple"/>
    <s v="Cumple"/>
    <s v="No Aplica"/>
    <s v="No Aplica"/>
    <s v="Cumple"/>
    <s v="Cumple"/>
    <s v="No"/>
    <s v="S/N"/>
    <s v="S/N"/>
    <s v="No Aplica"/>
    <s v="No Aplica"/>
    <s v="No Aplica"/>
    <s v="Cumple Parcialmente"/>
    <s v="Cumple Parcialmente"/>
    <s v="Mejorar fotografias , sin moradores"/>
    <x v="3"/>
    <x v="0"/>
    <x v="4"/>
    <x v="0"/>
    <n v="0.5"/>
    <n v="0.5"/>
    <n v="0.5"/>
    <n v="0.5"/>
    <n v="0.5"/>
    <n v="0.5"/>
    <n v="0.25"/>
    <n v="0.25"/>
    <n v="0.5"/>
    <n v="0.17499999999999999"/>
    <n v="0.17499999999999999"/>
    <n v="0.87"/>
    <x v="1"/>
  </r>
  <r>
    <s v="1806469"/>
    <s v="207612052022132940"/>
    <s v="DF20217080416"/>
    <x v="79"/>
    <x v="93"/>
    <s v="Cristobal toro"/>
    <s v="Las lomas 402"/>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6466"/>
    <s v="207512052022132418"/>
    <s v="DF20217095448"/>
    <x v="79"/>
    <x v="116"/>
    <s v="AARON HUENCHUMIL"/>
    <s v="Escandinavia #81"/>
    <s v="Las Condes"/>
    <x v="0"/>
    <s v="Cumple"/>
    <s v="Cumple"/>
    <s v="Cumple"/>
    <s v="Cumple"/>
    <s v="Cumple"/>
    <s v="Cumple"/>
    <s v="No"/>
    <s v="S/N"/>
    <s v="S/N"/>
    <s v="No Aplica"/>
    <s v="No Aplica"/>
    <s v="No Aplica"/>
    <s v="Cumple"/>
    <s v="No Cumple"/>
    <s v="1- Cliente no se encuentra en domicilio"/>
    <x v="3"/>
    <x v="0"/>
    <x v="4"/>
    <x v="0"/>
    <n v="0.5"/>
    <n v="0.5"/>
    <n v="0.5"/>
    <n v="0.5"/>
    <n v="0.5"/>
    <n v="0.5"/>
    <n v="0.25"/>
    <n v="0.25"/>
    <n v="0.5"/>
    <n v="0.5"/>
    <n v="0"/>
    <n v="0.9"/>
    <x v="1"/>
  </r>
  <r>
    <s v="1806458"/>
    <s v="207512052022130911"/>
    <s v="DF20227326455"/>
    <x v="79"/>
    <x v="106"/>
    <s v="AARON HUENCHUMIL"/>
    <s v="Volcan Llaima #7145"/>
    <s v="Las Condes"/>
    <x v="0"/>
    <s v="Cumple"/>
    <s v="Cumple"/>
    <s v="No Aplica"/>
    <s v="No Aplica"/>
    <s v="Cumple"/>
    <s v="Cumple"/>
    <s v="Si"/>
    <s v="S/N"/>
    <s v="S/N"/>
    <s v="Cumple"/>
    <s v="Cumple"/>
    <s v="Cumple"/>
    <s v="Cumple"/>
    <s v="No Cumple"/>
    <s v="1- Asesora del hogar confirma estar con suministro electrico normalizado"/>
    <x v="3"/>
    <x v="0"/>
    <x v="4"/>
    <x v="0"/>
    <n v="0.5"/>
    <n v="0.5"/>
    <n v="0.5"/>
    <n v="0.5"/>
    <n v="0.5"/>
    <n v="0.5"/>
    <n v="0.25"/>
    <n v="0.25"/>
    <n v="0.5"/>
    <n v="0.5"/>
    <n v="0"/>
    <n v="0.9"/>
    <x v="1"/>
  </r>
  <r>
    <s v="1806457"/>
    <s v="207612052022130828"/>
    <s v="DF20217081457"/>
    <x v="79"/>
    <x v="99"/>
    <s v="Cristobal toro"/>
    <s v="La piedad 334"/>
    <s v="Las Condes"/>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1"/>
  </r>
  <r>
    <s v="1806453"/>
    <s v="207512052022125952"/>
    <s v="DF20227333806"/>
    <x v="79"/>
    <x v="109"/>
    <s v="AARON HUENCHUMIL"/>
    <s v="Volcan llaima #7355"/>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6446"/>
    <s v="207612052022125425"/>
    <s v="DF20217092436"/>
    <x v="79"/>
    <x v="110"/>
    <s v="Cristobal toro"/>
    <s v="Estocolmo 410 dpto 106"/>
    <s v="Las Condes"/>
    <x v="0"/>
    <s v="Cumple"/>
    <s v="Cumple"/>
    <s v="No Aplica"/>
    <s v="No Aplica"/>
    <s v="Cumple"/>
    <s v="Cumple"/>
    <s v="No"/>
    <s v="S/N"/>
    <s v="S/N"/>
    <s v="No Aplica"/>
    <s v="No Aplica"/>
    <s v="No Aplica"/>
    <s v="Cumple"/>
    <s v="Cumple"/>
    <s v="Sin moradores , sin acceso a medidores"/>
    <x v="3"/>
    <x v="0"/>
    <x v="4"/>
    <x v="0"/>
    <n v="0.5"/>
    <n v="0.5"/>
    <n v="0.5"/>
    <n v="0.5"/>
    <n v="0.5"/>
    <n v="0.5"/>
    <n v="0.25"/>
    <n v="0.25"/>
    <n v="0.5"/>
    <n v="0.5"/>
    <n v="0.5"/>
    <n v="1"/>
    <x v="1"/>
  </r>
  <r>
    <s v="1806444"/>
    <s v="207612052022124712"/>
    <s v="DF20217080641"/>
    <x v="79"/>
    <x v="93"/>
    <s v="Cristobal toro"/>
    <s v="Estocolmo 338 dpto 111"/>
    <s v="Las Condes"/>
    <x v="0"/>
    <s v="Cumple"/>
    <s v="Cumple"/>
    <s v="No Aplica"/>
    <s v="No Aplica"/>
    <s v="Cumple"/>
    <s v="Cumple"/>
    <s v="No"/>
    <s v="S/N"/>
    <s v="S/N"/>
    <s v="No Aplica"/>
    <s v="No Aplica"/>
    <s v="No Aplica"/>
    <s v="No Cumple"/>
    <s v="No Cumple"/>
    <s v="Falta fotografias con mas detalles , sin moradores ."/>
    <x v="3"/>
    <x v="0"/>
    <x v="4"/>
    <x v="0"/>
    <n v="0.5"/>
    <n v="0.5"/>
    <n v="0.5"/>
    <n v="0.5"/>
    <n v="0.5"/>
    <n v="0.5"/>
    <n v="0.25"/>
    <n v="0.25"/>
    <n v="0.5"/>
    <n v="0"/>
    <n v="0"/>
    <n v="0.8"/>
    <x v="1"/>
  </r>
  <r>
    <s v="1806432"/>
    <s v="207612052022122016"/>
    <s v="DF20217082004"/>
    <x v="79"/>
    <x v="104"/>
    <s v="Cristobal toro"/>
    <s v="Gulliver 788"/>
    <s v="Las Condes"/>
    <x v="0"/>
    <s v="Cumple"/>
    <s v="Cumple"/>
    <s v="Cumple"/>
    <s v="Cumple"/>
    <s v="Cumple"/>
    <s v="Cumple"/>
    <s v="No"/>
    <s v="S/N"/>
    <s v="S/N"/>
    <s v="No Aplica"/>
    <s v="No Aplica"/>
    <s v="No Aplica"/>
    <s v="Cumple"/>
    <s v="Cumple Parcialmente"/>
    <s v="Sin moradores , sin mayor observacion"/>
    <x v="3"/>
    <x v="0"/>
    <x v="4"/>
    <x v="0"/>
    <n v="0.5"/>
    <n v="0.5"/>
    <n v="0.5"/>
    <n v="0.5"/>
    <n v="0.5"/>
    <n v="0.5"/>
    <n v="0.25"/>
    <n v="0.25"/>
    <n v="0.5"/>
    <n v="0.5"/>
    <n v="0.17499999999999999"/>
    <n v="0.93500000000000005"/>
    <x v="1"/>
  </r>
  <r>
    <s v="1806429"/>
    <s v="207612052022120638"/>
    <s v="DF20217079705"/>
    <x v="79"/>
    <x v="85"/>
    <s v="Cristobal toro"/>
    <s v="Real pontevedra 1112 dpto 22"/>
    <s v="Las Condes"/>
    <x v="0"/>
    <s v="Cumple"/>
    <s v="Cumple"/>
    <s v="No Cumple"/>
    <s v="No Cumple"/>
    <s v="Cumple"/>
    <s v="Cumple"/>
    <s v="Si"/>
    <s v="Salomon vilchez"/>
    <s v="222011290"/>
    <s v="Cumple"/>
    <s v="Cumple"/>
    <s v="Cumple"/>
    <s v="Cumple"/>
    <s v="Cumple Parcialmente"/>
    <s v="Se verifica , sin mayor observacion"/>
    <x v="3"/>
    <x v="0"/>
    <x v="4"/>
    <x v="0"/>
    <n v="0.5"/>
    <n v="0.5"/>
    <n v="0"/>
    <n v="0"/>
    <n v="0.5"/>
    <n v="0.5"/>
    <n v="0.25"/>
    <n v="0.25"/>
    <n v="0.5"/>
    <n v="0.5"/>
    <n v="0.17499999999999999"/>
    <n v="0.63500000000000001"/>
    <x v="1"/>
  </r>
  <r>
    <s v="1806347"/>
    <s v="207612052022114233"/>
    <s v="DF20217080695"/>
    <x v="79"/>
    <x v="93"/>
    <s v="Cristobal toro"/>
    <s v="Ingeniero pedro blanquier 6565 c/D"/>
    <s v="Las Condes"/>
    <x v="0"/>
    <s v="Cumple"/>
    <s v="Cumple"/>
    <s v="No Aplica"/>
    <s v="No Aplica"/>
    <s v="Cumple"/>
    <s v="Cumple"/>
    <s v="No"/>
    <s v="S/N"/>
    <s v="S/N"/>
    <s v="No Aplica"/>
    <s v="No Aplica"/>
    <s v="No Aplica"/>
    <s v="Cumple"/>
    <s v="Cumple"/>
    <s v="Sin moradores , se llama por citofono y no contesta nadie ."/>
    <x v="3"/>
    <x v="0"/>
    <x v="4"/>
    <x v="0"/>
    <n v="0.5"/>
    <n v="0.5"/>
    <n v="0.5"/>
    <n v="0.5"/>
    <n v="0.5"/>
    <n v="0.5"/>
    <n v="0.25"/>
    <n v="0.25"/>
    <n v="0.5"/>
    <n v="0.5"/>
    <n v="0.5"/>
    <n v="1"/>
    <x v="1"/>
  </r>
  <r>
    <s v="1806339"/>
    <s v="207612052022112403"/>
    <s v="DF20217080328"/>
    <x v="79"/>
    <x v="93"/>
    <s v="Cristobal toro"/>
    <s v="Sebastian elcano 1100 dpto 152"/>
    <s v="Las Condes"/>
    <x v="0"/>
    <s v="Cumple"/>
    <s v="Cumple"/>
    <s v="No Aplica"/>
    <s v="No Aplica"/>
    <s v="Cumple"/>
    <s v="Cumple"/>
    <s v="Si"/>
    <s v="Antonio salazar"/>
    <s v="222399880"/>
    <s v="Cumple"/>
    <s v="Cumple"/>
    <s v="Cumple"/>
    <s v="Cumple Parcialmente"/>
    <s v="Cumple Parcialmente"/>
    <s v="Falta  fotografias mas detalladas de trabajos . Sin mayor observacion"/>
    <x v="3"/>
    <x v="0"/>
    <x v="4"/>
    <x v="0"/>
    <n v="0.5"/>
    <n v="0.5"/>
    <n v="0.5"/>
    <n v="0.5"/>
    <n v="0.5"/>
    <n v="0.5"/>
    <n v="0.25"/>
    <n v="0.25"/>
    <n v="0.5"/>
    <n v="0.17499999999999999"/>
    <n v="0.17499999999999999"/>
    <n v="0.87"/>
    <x v="1"/>
  </r>
  <r>
    <s v="1806327"/>
    <s v="207612052022105947"/>
    <s v="DF20217079711"/>
    <x v="79"/>
    <x v="85"/>
    <s v="Cristobal toro"/>
    <s v="El dante 4200 dpto 314"/>
    <s v="Las Condes"/>
    <x v="0"/>
    <s v="Cumple"/>
    <s v="Cumple"/>
    <s v="Cumple"/>
    <s v="Cumple"/>
    <s v="Cumple"/>
    <s v="Cumple"/>
    <s v="Si"/>
    <s v="Patricio zamora"/>
    <s v="222632892"/>
    <s v="Cumple"/>
    <s v="Cumple"/>
    <s v="Cumple"/>
    <s v="Cumple"/>
    <s v="Cumple"/>
    <s v="Se verifica , sin mayor observacion"/>
    <x v="3"/>
    <x v="0"/>
    <x v="4"/>
    <x v="0"/>
    <n v="0.5"/>
    <n v="0.5"/>
    <n v="0.5"/>
    <n v="0.5"/>
    <n v="0.5"/>
    <n v="0.5"/>
    <n v="0.25"/>
    <n v="0.25"/>
    <n v="0.5"/>
    <n v="0.5"/>
    <n v="0.5"/>
    <n v="1"/>
    <x v="1"/>
  </r>
  <r>
    <s v="1806170"/>
    <s v="207612052022090555"/>
    <s v="DF20217078988"/>
    <x v="79"/>
    <x v="97"/>
    <s v="Cristobal toro"/>
    <s v="Cuarto centenario 1745"/>
    <s v="Las Condes"/>
    <x v="0"/>
    <s v="Cumple"/>
    <s v="Cumple"/>
    <s v="No Aplica"/>
    <s v="No Aplica"/>
    <s v="Cumple"/>
    <s v="Cumple"/>
    <s v="No"/>
    <s v="S/N"/>
    <s v="S/N"/>
    <s v="No Aplica"/>
    <s v="No Aplica"/>
    <s v="No Aplica"/>
    <s v="Cumple"/>
    <s v="Cumple Parcialmente"/>
    <s v="Sin moradores , sin acceso a medidores"/>
    <x v="3"/>
    <x v="0"/>
    <x v="4"/>
    <x v="0"/>
    <n v="0.5"/>
    <n v="0.5"/>
    <n v="0.5"/>
    <n v="0.5"/>
    <n v="0.5"/>
    <n v="0.5"/>
    <n v="0.25"/>
    <n v="0.25"/>
    <n v="0.5"/>
    <n v="0.5"/>
    <n v="0.17499999999999999"/>
    <n v="0.93500000000000005"/>
    <x v="1"/>
  </r>
  <r>
    <s v="1808559"/>
    <s v="207613052022182357"/>
    <s v="DF20217087415"/>
    <x v="80"/>
    <x v="111"/>
    <s v="Cristobal toro"/>
    <s v="Ayquina 1510"/>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08510"/>
    <s v="207513052022162850"/>
    <s v="DF20227319116"/>
    <x v="80"/>
    <x v="97"/>
    <s v="AARON HUENCHUMIL"/>
    <s v="Pehuenches #8397"/>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8495"/>
    <s v="207513052022161552"/>
    <s v="DF20227336386"/>
    <x v="80"/>
    <x v="109"/>
    <s v="AARON HUENCHUMIL"/>
    <s v="Comodoro Arturo Benitez #393"/>
    <s v="Las Condes"/>
    <x v="0"/>
    <s v="Cumple"/>
    <s v="Cumple"/>
    <s v="No Aplica"/>
    <s v="No Aplica"/>
    <s v="Cumple"/>
    <s v="Cumple"/>
    <s v="Si"/>
    <s v="S/N"/>
    <s v="S/N"/>
    <s v="Cumple"/>
    <s v="Cumple"/>
    <s v="Cumple"/>
    <s v="No Cumple"/>
    <s v="No Cumple"/>
    <s v="1- Cliente confirma que falla era en el interior de su instalacion electrica"/>
    <x v="3"/>
    <x v="0"/>
    <x v="4"/>
    <x v="0"/>
    <n v="0.5"/>
    <n v="0.5"/>
    <n v="0.5"/>
    <n v="0.5"/>
    <n v="0.5"/>
    <n v="0.5"/>
    <n v="0.25"/>
    <n v="0.25"/>
    <n v="0.5"/>
    <n v="0"/>
    <n v="0"/>
    <n v="0.8"/>
    <x v="1"/>
  </r>
  <r>
    <s v="1808410"/>
    <s v="207513052022144502"/>
    <s v="DF20227339151"/>
    <x v="80"/>
    <x v="100"/>
    <s v="AARON HUENCHUMIL"/>
    <s v="Los Dominicos #8659"/>
    <s v="Las Condes"/>
    <x v="0"/>
    <s v="Cumple"/>
    <s v="Cumple"/>
    <s v="No Aplica"/>
    <s v="No Aplica"/>
    <s v="Cumple"/>
    <s v="Cumple"/>
    <s v="No"/>
    <s v="S/N"/>
    <s v="S/N"/>
    <s v="No Aplica"/>
    <s v="No Aplica"/>
    <s v="No Aplica"/>
    <s v="Cumple"/>
    <s v="Cumple"/>
    <s v="1- Cliente no se encuentra en domicilio 2- Direccio  correcta es RIO GUADIANA #8186"/>
    <x v="3"/>
    <x v="0"/>
    <x v="4"/>
    <x v="0"/>
    <n v="0.5"/>
    <n v="0.5"/>
    <n v="0.5"/>
    <n v="0.5"/>
    <n v="0.5"/>
    <n v="0.5"/>
    <n v="0.25"/>
    <n v="0.25"/>
    <n v="0.5"/>
    <n v="0.5"/>
    <n v="0.5"/>
    <n v="1"/>
    <x v="1"/>
  </r>
  <r>
    <s v="1808389"/>
    <s v="207513052022142851"/>
    <s v="DF20227321825"/>
    <x v="80"/>
    <x v="99"/>
    <s v="AARON HUENCHUMIL"/>
    <s v="Patagonia #267 E dpto 303"/>
    <s v="Las Condes"/>
    <x v="0"/>
    <s v="Cumple"/>
    <s v="Cumple"/>
    <s v="No Cumple"/>
    <s v="No Cumple"/>
    <s v="Cumple"/>
    <s v="Cumple"/>
    <s v="No"/>
    <s v="S/N"/>
    <s v="S/N"/>
    <s v="No Aplica"/>
    <s v="No Aplica"/>
    <s v="No Aplica"/>
    <s v="Cumple"/>
    <s v="Cumple"/>
    <s v="1- Cliente no se encuentra en domicilio 2- no declara codigo de ITM 25 Utilizado"/>
    <x v="3"/>
    <x v="0"/>
    <x v="4"/>
    <x v="0"/>
    <n v="0.5"/>
    <n v="0.5"/>
    <n v="0"/>
    <n v="0"/>
    <n v="0.5"/>
    <n v="0.5"/>
    <n v="0.25"/>
    <n v="0.25"/>
    <n v="0.5"/>
    <n v="0.5"/>
    <n v="0.5"/>
    <n v="0.7"/>
    <x v="1"/>
  </r>
  <r>
    <s v="1808386"/>
    <s v="207513052022141622"/>
    <s v="DF20227320750"/>
    <x v="80"/>
    <x v="93"/>
    <s v="AARON HUENCHUMIL"/>
    <s v="Lugo #8397"/>
    <s v="Las Condes"/>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1"/>
  </r>
  <r>
    <s v="1808105"/>
    <s v="207513052022135648"/>
    <s v="DF20227322455"/>
    <x v="80"/>
    <x v="104"/>
    <s v="AARON HUENCHUMIL"/>
    <s v="Bartolome Coleone #7620"/>
    <s v="Las Condes"/>
    <x v="0"/>
    <s v="Cumple"/>
    <s v="Cumple"/>
    <s v="No Aplica"/>
    <s v="No Aplica"/>
    <s v="Cumple"/>
    <s v="Cumple"/>
    <s v="Si"/>
    <s v="S/N"/>
    <s v="S/N"/>
    <s v="Cumple"/>
    <s v="Cumple"/>
    <s v="Cumple"/>
    <s v="Cumple"/>
    <s v="Cumple Parcialmente"/>
    <s v="1-Cliente confirmas encontrarse co  suministro electrico normalizado despues de visita de tecnicos"/>
    <x v="3"/>
    <x v="0"/>
    <x v="4"/>
    <x v="0"/>
    <n v="0.5"/>
    <n v="0.5"/>
    <n v="0.5"/>
    <n v="0.5"/>
    <n v="0.5"/>
    <n v="0.5"/>
    <n v="0.25"/>
    <n v="0.25"/>
    <n v="0.5"/>
    <n v="0.5"/>
    <n v="0.17499999999999999"/>
    <n v="0.93500000000000005"/>
    <x v="1"/>
  </r>
  <r>
    <s v="1808093"/>
    <s v="207513052022133824"/>
    <s v="DF20227321426"/>
    <x v="80"/>
    <x v="95"/>
    <s v="AARON HUENCHUMIL"/>
    <s v="Victor Sotta #7097"/>
    <s v="Las Condes"/>
    <x v="0"/>
    <s v="Cumple"/>
    <s v="Cumple"/>
    <s v="No Aplica"/>
    <s v="No Aplica"/>
    <s v="Cumple"/>
    <s v="Cumple"/>
    <s v="Si"/>
    <s v="S/N"/>
    <s v="S/N"/>
    <s v="Cumple"/>
    <s v="Cumple"/>
    <s v="Cumple"/>
    <s v="Cumple Mayormente"/>
    <s v="Cumple Mayormente"/>
    <s v="1- Cliente confirma encontrarse con suministro electrico normalizado"/>
    <x v="3"/>
    <x v="0"/>
    <x v="4"/>
    <x v="0"/>
    <n v="0.5"/>
    <n v="0.5"/>
    <n v="0.5"/>
    <n v="0.5"/>
    <n v="0.5"/>
    <n v="0.5"/>
    <n v="0.25"/>
    <n v="0.25"/>
    <n v="0.5"/>
    <n v="0.32500000000000001"/>
    <n v="0.32500000000000001"/>
    <n v="0.93"/>
    <x v="1"/>
  </r>
  <r>
    <s v="1808075"/>
    <s v="207513052022131951"/>
    <s v="DF20227321174"/>
    <x v="80"/>
    <x v="93"/>
    <s v="AARON HUENCHUMIL"/>
    <s v="Mayecura #1241"/>
    <s v="Las Condes"/>
    <x v="0"/>
    <s v="Cumple"/>
    <s v="Cumple"/>
    <s v="No Aplica"/>
    <s v="No Aplica"/>
    <s v="Cumple"/>
    <s v="Cumple"/>
    <s v="Si"/>
    <s v="S/N"/>
    <s v="S/N"/>
    <s v="Cumple"/>
    <s v="Cumple"/>
    <s v="Cumple"/>
    <s v="Cumple"/>
    <s v="Cumple"/>
    <s v="1- Direccion correcta MARTIN ALONSO PINZON #7411 2- Cliente confirma que falla era en la instalacion de su domicilio"/>
    <x v="3"/>
    <x v="0"/>
    <x v="4"/>
    <x v="0"/>
    <n v="0.5"/>
    <n v="0.5"/>
    <n v="0.5"/>
    <n v="0.5"/>
    <n v="0.5"/>
    <n v="0.5"/>
    <n v="0.25"/>
    <n v="0.25"/>
    <n v="0.5"/>
    <n v="0.5"/>
    <n v="0.5"/>
    <n v="1"/>
    <x v="1"/>
  </r>
  <r>
    <s v="1808062"/>
    <s v="207513052022125012"/>
    <s v="DF20227319678"/>
    <x v="80"/>
    <x v="96"/>
    <s v="AARON HUENCHUMIL"/>
    <s v="Parinacota #1193"/>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08045"/>
    <s v="207513052022121337"/>
    <s v="DF20227337181"/>
    <x v="80"/>
    <x v="109"/>
    <s v="AARON HUENCHUMIL"/>
    <s v="Pje Domingo Santa Cruz #1886"/>
    <s v="Las Condes"/>
    <x v="0"/>
    <s v="Cumple"/>
    <s v="Cumple"/>
    <s v="No Cumple"/>
    <s v="No Cumple"/>
    <s v="Cumple"/>
    <s v="Cumple"/>
    <s v="Si"/>
    <s v="S/N"/>
    <s v="S/N"/>
    <s v="No Aplica"/>
    <s v="No Aplica"/>
    <s v="Cumple"/>
    <s v="No Cumple"/>
    <s v="No Cumple"/>
    <s v="1- Cliente confirma encontrarse con suministro electrico normalizado"/>
    <x v="3"/>
    <x v="0"/>
    <x v="4"/>
    <x v="0"/>
    <n v="0.5"/>
    <n v="0.5"/>
    <n v="0"/>
    <n v="0"/>
    <n v="0.5"/>
    <n v="0.5"/>
    <n v="0.25"/>
    <n v="0.25"/>
    <n v="0.5"/>
    <n v="0"/>
    <n v="0"/>
    <n v="0.5"/>
    <x v="1"/>
  </r>
  <r>
    <s v="1808037"/>
    <s v="207513052022120042"/>
    <s v="DF20227322250"/>
    <x v="80"/>
    <x v="99"/>
    <s v="AARON HUENCHUMIL"/>
    <s v="Lolco #7640 dpto 205"/>
    <s v="Las Condes"/>
    <x v="0"/>
    <s v="Cumple"/>
    <s v="Cumple"/>
    <s v="No Aplica"/>
    <s v="No Aplica"/>
    <s v="Cumple"/>
    <s v="Cumple"/>
    <s v="No"/>
    <s v="S/N"/>
    <s v="S/N"/>
    <s v="No Aplica"/>
    <s v="No Aplica"/>
    <s v="No Aplica"/>
    <s v="Cumple"/>
    <s v="Cumple"/>
    <s v="1- No se logra acceso, ni comunicacion con cliente"/>
    <x v="3"/>
    <x v="0"/>
    <x v="4"/>
    <x v="0"/>
    <n v="0.5"/>
    <n v="0.5"/>
    <n v="0.5"/>
    <n v="0.5"/>
    <n v="0.5"/>
    <n v="0.5"/>
    <n v="0.25"/>
    <n v="0.25"/>
    <n v="0.5"/>
    <n v="0.5"/>
    <n v="0.5"/>
    <n v="1"/>
    <x v="1"/>
  </r>
  <r>
    <s v="1808026"/>
    <s v="207513052022114235"/>
    <s v="DF20227319301"/>
    <x v="80"/>
    <x v="97"/>
    <s v="AARON HUENCHUMIL"/>
    <s v="Delia Matte #1929"/>
    <s v="Las Condes"/>
    <x v="0"/>
    <s v="Cumple"/>
    <s v="Cumple"/>
    <s v="No Cumple"/>
    <s v="No Cumple"/>
    <s v="Cumple"/>
    <s v="Cumple"/>
    <s v="Si"/>
    <s v="S/N"/>
    <s v="S/N"/>
    <s v="Cumple"/>
    <s v="Cumple"/>
    <s v="Cumple"/>
    <s v="Cumple"/>
    <s v="Cumple"/>
    <s v="1- Cliente confirma encontrarse con suministro electrico regularizado despues de visita de tecnicos"/>
    <x v="3"/>
    <x v="0"/>
    <x v="4"/>
    <x v="0"/>
    <n v="0.5"/>
    <n v="0.5"/>
    <n v="0"/>
    <n v="0"/>
    <n v="0.5"/>
    <n v="0.5"/>
    <n v="0.25"/>
    <n v="0.25"/>
    <n v="0.5"/>
    <n v="0.5"/>
    <n v="0.5"/>
    <n v="0.7"/>
    <x v="1"/>
  </r>
  <r>
    <s v="1808019"/>
    <s v="207513052022112616"/>
    <s v="DF20227319609"/>
    <x v="80"/>
    <x v="96"/>
    <s v="AARON HUENCHUMIL"/>
    <s v="Fuente Ovejuna #1353"/>
    <s v="Las Condes"/>
    <x v="0"/>
    <s v="Cumple"/>
    <s v="Cumple"/>
    <s v="No Cumple"/>
    <s v="No Cumple"/>
    <s v="Cumple"/>
    <s v="Cumple"/>
    <s v="No"/>
    <s v="S/N"/>
    <s v="S/N"/>
    <s v="No Aplica"/>
    <s v="No Aplica"/>
    <s v="No Aplica"/>
    <s v="Cumple"/>
    <s v="Cumple Parcialmente"/>
    <s v="1- TD 11170 se encuentra normalizado  2- No declaran codigo de fusible en informe cuadrilla"/>
    <x v="3"/>
    <x v="0"/>
    <x v="4"/>
    <x v="0"/>
    <n v="0.5"/>
    <n v="0.5"/>
    <n v="0"/>
    <n v="0"/>
    <n v="0.5"/>
    <n v="0.5"/>
    <n v="0.25"/>
    <n v="0.25"/>
    <n v="0.5"/>
    <n v="0.5"/>
    <n v="0.17499999999999999"/>
    <n v="0.63500000000000001"/>
    <x v="1"/>
  </r>
  <r>
    <s v="1808004"/>
    <s v="207513052022110609"/>
    <s v="DF20227325834"/>
    <x v="80"/>
    <x v="108"/>
    <s v="AARON HUENCHUMIL"/>
    <s v="Florencio Barrios #1262 K dpto 32"/>
    <s v="Las Condes"/>
    <x v="0"/>
    <s v="Cumple"/>
    <s v="Cumple"/>
    <s v="No Aplica"/>
    <s v="No Aplica"/>
    <s v="No Aplica"/>
    <s v="No Aplica"/>
    <s v="No"/>
    <s v="S/N"/>
    <s v="S/N"/>
    <s v="No Aplica"/>
    <s v="No Aplica"/>
    <s v="No Aplica"/>
    <s v="No Cumple"/>
    <s v="Cumple Parcialmente"/>
    <s v="1- Cliente no se encuentra en domicilio 2- Faltan fotografias del trabajo realizado en informe cuadrilla"/>
    <x v="3"/>
    <x v="0"/>
    <x v="4"/>
    <x v="0"/>
    <n v="0.5"/>
    <n v="0.5"/>
    <n v="0.5"/>
    <n v="0.5"/>
    <n v="0.5"/>
    <n v="0.5"/>
    <n v="0.25"/>
    <n v="0.25"/>
    <n v="0.5"/>
    <n v="0"/>
    <n v="0.17499999999999999"/>
    <n v="0.83500000000000008"/>
    <x v="1"/>
  </r>
  <r>
    <s v="1809091"/>
    <s v="207514052022152336"/>
    <s v="DF20227328074"/>
    <x v="81"/>
    <x v="111"/>
    <s v="AARON HUENCHUMIL"/>
    <s v="El Convento #785"/>
    <s v="Las Condes"/>
    <x v="0"/>
    <s v="Cumple"/>
    <s v="Cumple"/>
    <s v="No Aplica"/>
    <s v="No Aplica"/>
    <s v="Cumple"/>
    <s v="Cumple"/>
    <s v="Si"/>
    <s v="S/N"/>
    <s v="S/N"/>
    <s v="Cumple"/>
    <s v="Cumple"/>
    <s v="Cumple"/>
    <s v="Cumple"/>
    <s v="Cumple"/>
    <s v="1- Cliente se encuentra con suministro electrico normalizado 2- Se requiere poda en postacion RIESGO ELECTRICO"/>
    <x v="3"/>
    <x v="0"/>
    <x v="4"/>
    <x v="0"/>
    <n v="0.5"/>
    <n v="0.5"/>
    <n v="0.5"/>
    <n v="0.5"/>
    <n v="0.5"/>
    <n v="0.5"/>
    <n v="0.25"/>
    <n v="0.25"/>
    <n v="0.5"/>
    <n v="0.5"/>
    <n v="0.5"/>
    <n v="1"/>
    <x v="1"/>
  </r>
  <r>
    <s v="1809090"/>
    <s v="207514052022151423"/>
    <s v="DF20227325801"/>
    <x v="81"/>
    <x v="108"/>
    <s v="AARON HUENCHUMIL"/>
    <s v="El Capellan #12108"/>
    <s v="Las Condes"/>
    <x v="0"/>
    <s v="Cumple"/>
    <s v="Cumple"/>
    <s v="No Cumple"/>
    <s v="No Cumple"/>
    <s v="Cumple"/>
    <s v="Cumple"/>
    <s v="No"/>
    <s v="S/N"/>
    <s v="S/N"/>
    <s v="No Aplica"/>
    <s v="No Aplica"/>
    <s v="No Aplica"/>
    <s v="Cumple"/>
    <s v="Cumple"/>
    <s v="1- Cliente no se encuentra en domicilio 2- No declaran codigo de ITM 40A utilizado"/>
    <x v="3"/>
    <x v="0"/>
    <x v="4"/>
    <x v="0"/>
    <n v="0.5"/>
    <n v="0.5"/>
    <n v="0"/>
    <n v="0"/>
    <n v="0.5"/>
    <n v="0.5"/>
    <n v="0.25"/>
    <n v="0.25"/>
    <n v="0.5"/>
    <n v="0.5"/>
    <n v="0.5"/>
    <n v="0.7"/>
    <x v="1"/>
  </r>
  <r>
    <s v="1809086"/>
    <s v="207514052022150039"/>
    <s v="DF20227323948"/>
    <x v="81"/>
    <x v="112"/>
    <s v="AARON HUENCHUMIL"/>
    <s v="Perugia #2254"/>
    <s v="Las Condes"/>
    <x v="0"/>
    <s v="Cumple"/>
    <s v="Cumple"/>
    <s v="No Aplica"/>
    <s v="No Aplica"/>
    <s v="Cumple"/>
    <s v="Cumple"/>
    <s v="Si"/>
    <s v="S/N"/>
    <s v="S/N"/>
    <s v="Cumple"/>
    <s v="Cumple"/>
    <s v="Cumple"/>
    <s v="Cumple Mayormente"/>
    <s v="Cumple Mayormente"/>
    <s v="1- Cliente con suministro electrico normalizado 2- Direccion correcta: FRANCISCO DE ASIS #2100 casa 34"/>
    <x v="3"/>
    <x v="0"/>
    <x v="4"/>
    <x v="0"/>
    <n v="0.5"/>
    <n v="0.5"/>
    <n v="0.5"/>
    <n v="0.5"/>
    <n v="0.5"/>
    <n v="0.5"/>
    <n v="0.25"/>
    <n v="0.25"/>
    <n v="0.5"/>
    <n v="0.32500000000000001"/>
    <n v="0.32500000000000001"/>
    <n v="0.93"/>
    <x v="1"/>
  </r>
  <r>
    <s v="1809076"/>
    <s v="207514052022144137"/>
    <s v="DF20217094930"/>
    <x v="81"/>
    <x v="114"/>
    <s v="AARON HUENCHUMIL"/>
    <s v="Santa Rita #979"/>
    <s v="Las Condes"/>
    <x v="0"/>
    <s v="Cumple"/>
    <s v="Cumple"/>
    <s v="No Aplica"/>
    <s v="No Aplica"/>
    <s v="Cumple"/>
    <s v="Cumple"/>
    <s v="No"/>
    <s v="S/N"/>
    <s v="S/N"/>
    <s v="No Aplica"/>
    <s v="No Aplica"/>
    <s v="No Aplica"/>
    <s v="Cumple"/>
    <s v="Cumple"/>
    <s v="1- Cliente no se encuentra en domicilio 2- Direccion correcta: SAN MIGUEL #12470"/>
    <x v="3"/>
    <x v="0"/>
    <x v="4"/>
    <x v="0"/>
    <n v="0.5"/>
    <n v="0.5"/>
    <n v="0.5"/>
    <n v="0.5"/>
    <n v="0.5"/>
    <n v="0.5"/>
    <n v="0.25"/>
    <n v="0.25"/>
    <n v="0.5"/>
    <n v="0.5"/>
    <n v="0.5"/>
    <n v="1"/>
    <x v="1"/>
  </r>
  <r>
    <s v="1809064"/>
    <s v="207514052022142241"/>
    <s v="DF20217093819"/>
    <x v="81"/>
    <x v="109"/>
    <s v="AARON HUENCHUMIL"/>
    <s v="Camino el Alba #12082"/>
    <s v="Las Condes"/>
    <x v="0"/>
    <s v="Cumple"/>
    <s v="Cumple"/>
    <s v="No Aplica"/>
    <s v="No Aplica"/>
    <s v="Cumple"/>
    <s v="Cumple"/>
    <s v="Si"/>
    <s v="S/N"/>
    <s v="S/N"/>
    <s v="Cumple"/>
    <s v="Cumple"/>
    <s v="Cumple"/>
    <s v="Cumple"/>
    <s v="Cumple"/>
    <s v="1- Cliente asegura que este trabajo de realixo hace mas de 1 año y no el 27/04/22 2- Cliente con suministro electrico normalizado"/>
    <x v="3"/>
    <x v="0"/>
    <x v="4"/>
    <x v="0"/>
    <n v="0.5"/>
    <n v="0.5"/>
    <n v="0.5"/>
    <n v="0.5"/>
    <n v="0.5"/>
    <n v="0.5"/>
    <n v="0.25"/>
    <n v="0.25"/>
    <n v="0.5"/>
    <n v="0.5"/>
    <n v="0.5"/>
    <n v="1"/>
    <x v="1"/>
  </r>
  <r>
    <s v="1809061"/>
    <s v="207514052022135907"/>
    <s v="DF20217093108"/>
    <x v="81"/>
    <x v="103"/>
    <s v="AARON HUENCHUMIL"/>
    <s v="Santa Teresa Jornet #1018"/>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9056"/>
    <s v="207514052022133915"/>
    <s v="DF20217093359"/>
    <x v="81"/>
    <x v="109"/>
    <s v="AARON HUENCHUMIL"/>
    <s v="Carlos Peña Otaegui #12501 B dpto 52"/>
    <s v="Las Condes"/>
    <x v="0"/>
    <s v="Cumple"/>
    <s v="Cumple"/>
    <s v="No Cumple"/>
    <s v="No Cumple"/>
    <s v="Cumple"/>
    <s v="Cumple"/>
    <s v="No"/>
    <s v="S/N"/>
    <s v="S/N"/>
    <s v="No Aplica"/>
    <s v="No Aplica"/>
    <s v="No Aplica"/>
    <s v="Cumple"/>
    <s v="Cumple"/>
    <s v="1- Cliente no se encuentra en domicilio, pero conserje permite acceso a shaft medidores  2- Suministro electrico normalizado"/>
    <x v="3"/>
    <x v="0"/>
    <x v="4"/>
    <x v="0"/>
    <n v="0.5"/>
    <n v="0.5"/>
    <n v="0"/>
    <n v="0"/>
    <n v="0.5"/>
    <n v="0.5"/>
    <n v="0.25"/>
    <n v="0.25"/>
    <n v="0.5"/>
    <n v="0.5"/>
    <n v="0.5"/>
    <n v="0.7"/>
    <x v="1"/>
  </r>
  <r>
    <s v="1809041"/>
    <s v="207514052022131939"/>
    <s v="DF20217094642"/>
    <x v="81"/>
    <x v="100"/>
    <s v="AARON HUENCHUMIL"/>
    <s v="Francisco Bulnes Correa #2970"/>
    <s v="Las Condes"/>
    <x v="0"/>
    <s v="Cumple"/>
    <s v="Cumple"/>
    <s v="No Aplica"/>
    <s v="No Aplica"/>
    <s v="Cumple"/>
    <s v="Cumple"/>
    <s v="Si"/>
    <s v="S/N"/>
    <s v="S/N"/>
    <s v="No Aplica"/>
    <s v="No Aplica"/>
    <s v="Cumple"/>
    <s v="Cumple"/>
    <s v="Cumple"/>
    <s v="1- Cliente confirma que AP ya se encuentra restaurado y operativo"/>
    <x v="3"/>
    <x v="0"/>
    <x v="4"/>
    <x v="0"/>
    <n v="0.5"/>
    <n v="0.5"/>
    <n v="0.5"/>
    <n v="0.5"/>
    <n v="0.5"/>
    <n v="0.5"/>
    <n v="0.25"/>
    <n v="0.25"/>
    <n v="0.5"/>
    <n v="0.5"/>
    <n v="0.5"/>
    <n v="1"/>
    <x v="1"/>
  </r>
  <r>
    <s v="1809039"/>
    <s v="207514052022130858"/>
    <s v="DF20217095422"/>
    <x v="81"/>
    <x v="116"/>
    <s v="AARON HUENCHUMIL"/>
    <s v="Quebrada Honda Norte #11924"/>
    <s v="Las Condes"/>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1"/>
  </r>
  <r>
    <s v="1809037"/>
    <s v="207514052022125027"/>
    <s v="DF20227336290"/>
    <x v="81"/>
    <x v="109"/>
    <s v="AARON HUENCHUMIL"/>
    <s v="Carlos Peña Otaegui #9748"/>
    <s v="Las Condes"/>
    <x v="0"/>
    <s v="Cumple"/>
    <s v="Cumple"/>
    <s v="No Cumple"/>
    <s v="No Cumple"/>
    <s v="Cumple"/>
    <s v="Cumple"/>
    <s v="No"/>
    <s v="S/N"/>
    <s v="S/N"/>
    <s v="No Aplica"/>
    <s v="No Aplica"/>
    <s v="No Aplica"/>
    <s v="No Cumple"/>
    <s v="No Cumple"/>
    <s v="1- TD 32310 se encuentra normalizado y operativo  2- No declaran codigo de material ultilizado en informe cuadrilla"/>
    <x v="3"/>
    <x v="0"/>
    <x v="4"/>
    <x v="0"/>
    <n v="0.5"/>
    <n v="0.5"/>
    <n v="0"/>
    <n v="0"/>
    <n v="0.5"/>
    <n v="0.5"/>
    <n v="0.25"/>
    <n v="0.25"/>
    <n v="0.5"/>
    <n v="0"/>
    <n v="0"/>
    <n v="0.5"/>
    <x v="1"/>
  </r>
  <r>
    <s v="1809030"/>
    <s v="207514052022124040"/>
    <s v="DF20227336337"/>
    <x v="81"/>
    <x v="109"/>
    <s v="AARON HUENCHUMIL"/>
    <s v="Colina del Peumo #921"/>
    <s v="Las Condes"/>
    <x v="0"/>
    <s v="Cumple"/>
    <s v="Cumple"/>
    <s v="No Aplica"/>
    <s v="No Aplica"/>
    <s v="Cumple"/>
    <s v="Cumple"/>
    <s v="Si"/>
    <s v="S/N"/>
    <s v="S/N"/>
    <s v="No Aplica"/>
    <s v="No Aplica"/>
    <s v="Cumple"/>
    <s v="No Cumple"/>
    <s v="No Cumple"/>
    <s v="1- Cliente confirma encontrarse con suministro electrico normalizado"/>
    <x v="3"/>
    <x v="0"/>
    <x v="4"/>
    <x v="0"/>
    <n v="0.5"/>
    <n v="0.5"/>
    <n v="0.5"/>
    <n v="0.5"/>
    <n v="0.5"/>
    <n v="0.5"/>
    <n v="0.25"/>
    <n v="0.25"/>
    <n v="0.5"/>
    <n v="0"/>
    <n v="0"/>
    <n v="0.8"/>
    <x v="1"/>
  </r>
  <r>
    <s v="1808994"/>
    <s v="207514052022122640"/>
    <s v="DF20227319310"/>
    <x v="81"/>
    <x v="97"/>
    <s v="AARON HUENCHUMIL"/>
    <s v="Las Tortolas #2261"/>
    <s v="Las Condes"/>
    <x v="0"/>
    <s v="Cumple"/>
    <s v="Cumple"/>
    <s v="No Cumple"/>
    <s v="No Cumple"/>
    <s v="Cumple"/>
    <s v="Cumple"/>
    <s v="No"/>
    <s v="S/N"/>
    <s v="S/N"/>
    <s v="No Aplica"/>
    <s v="No Aplica"/>
    <s v="No Aplica"/>
    <s v="Cumple"/>
    <s v="Cumple"/>
    <s v="1- Cliente no se encuentra en domicilio 2- No declaran codigo de conectoras utilizadas"/>
    <x v="3"/>
    <x v="0"/>
    <x v="4"/>
    <x v="0"/>
    <n v="0.5"/>
    <n v="0.5"/>
    <n v="0"/>
    <n v="0"/>
    <n v="0.5"/>
    <n v="0.5"/>
    <n v="0.25"/>
    <n v="0.25"/>
    <n v="0.5"/>
    <n v="0.5"/>
    <n v="0.5"/>
    <n v="0.7"/>
    <x v="1"/>
  </r>
  <r>
    <s v="1808944"/>
    <s v="207514052022115111"/>
    <s v="DF20227340158"/>
    <x v="81"/>
    <x v="114"/>
    <s v="AARON HUENCHUMIL"/>
    <s v="La Escuela #576"/>
    <s v="Las Condes"/>
    <x v="0"/>
    <s v="Cumple"/>
    <s v="Cumple"/>
    <s v="No Aplica"/>
    <s v="No Aplica"/>
    <s v="Cumple"/>
    <s v="Cumple"/>
    <s v="No"/>
    <s v="S/N"/>
    <s v="S/N"/>
    <s v="No Aplica"/>
    <s v="No Aplica"/>
    <s v="No Aplica"/>
    <s v="Cumple"/>
    <s v="No Cumple"/>
    <s v="1- Cliente no se encuentra en domicilio, pero caja de empalme se encuentra en calle y se aprecia que se encuentra con suministro electrico 2- Sello roto"/>
    <x v="3"/>
    <x v="0"/>
    <x v="4"/>
    <x v="0"/>
    <n v="0.5"/>
    <n v="0.5"/>
    <n v="0.5"/>
    <n v="0.5"/>
    <n v="0.5"/>
    <n v="0.5"/>
    <n v="0.25"/>
    <n v="0.25"/>
    <n v="0.5"/>
    <n v="0.5"/>
    <n v="0"/>
    <n v="0.9"/>
    <x v="1"/>
  </r>
  <r>
    <s v="1808938"/>
    <s v="207514052022113707"/>
    <s v="DF20227321512"/>
    <x v="81"/>
    <x v="95"/>
    <s v="AARON HUENCHUMIL"/>
    <s v="Luis Matte Larrain #873"/>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08931"/>
    <s v="207514052022112236"/>
    <s v="DF20217086835"/>
    <x v="81"/>
    <x v="114"/>
    <s v="AARON HUENCHUMIL"/>
    <s v="Descabezado grande #9091"/>
    <s v="Las Condes"/>
    <x v="0"/>
    <s v="Cumple"/>
    <s v="Cumple"/>
    <s v="Cumple"/>
    <s v="Cumple"/>
    <s v="Cumple"/>
    <s v="Cumple"/>
    <s v="Si"/>
    <s v="S/N"/>
    <s v="S/N"/>
    <s v="Cumple"/>
    <s v="Cumple"/>
    <s v="Cumple"/>
    <s v="Cumple"/>
    <s v="Cumple"/>
    <s v="1- Cliente conforme con rapida atencion de parte de tecnicos"/>
    <x v="3"/>
    <x v="0"/>
    <x v="4"/>
    <x v="0"/>
    <n v="0.5"/>
    <n v="0.5"/>
    <n v="0.5"/>
    <n v="0.5"/>
    <n v="0.5"/>
    <n v="0.5"/>
    <n v="0.25"/>
    <n v="0.25"/>
    <n v="0.5"/>
    <n v="0.5"/>
    <n v="0.5"/>
    <n v="1"/>
    <x v="1"/>
  </r>
  <r>
    <s v="1808923"/>
    <s v="207514052022110805"/>
    <s v="DF20217094154"/>
    <x v="81"/>
    <x v="100"/>
    <s v="AARON HUENCHUMIL"/>
    <s v="La Quebrada #9434"/>
    <s v="Las Condes"/>
    <x v="0"/>
    <s v="Cumple"/>
    <s v="Cumple"/>
    <s v="No Aplica"/>
    <s v="No Aplica"/>
    <s v="Cumple"/>
    <s v="Cumple"/>
    <s v="No"/>
    <s v="S/N"/>
    <s v="S/N"/>
    <s v="No Aplica"/>
    <s v="No Aplica"/>
    <s v="No Aplica"/>
    <s v="Cumple"/>
    <s v="Cumple"/>
    <s v="1-No existe acceso a lugar, ni comunicacion con cliente"/>
    <x v="3"/>
    <x v="0"/>
    <x v="4"/>
    <x v="0"/>
    <n v="0.5"/>
    <n v="0.5"/>
    <n v="0.5"/>
    <n v="0.5"/>
    <n v="0.5"/>
    <n v="0.5"/>
    <n v="0.25"/>
    <n v="0.25"/>
    <n v="0.5"/>
    <n v="0.5"/>
    <n v="0.5"/>
    <n v="1"/>
    <x v="1"/>
  </r>
  <r>
    <s v="1808915"/>
    <s v="207514052022105442"/>
    <s v="DF20227324549"/>
    <x v="81"/>
    <x v="105"/>
    <s v="AARON HUENCHUMIL"/>
    <s v="Paul Harris #1460"/>
    <s v="Las Condes"/>
    <x v="0"/>
    <s v="Cumple"/>
    <s v="Cumple"/>
    <s v="No Aplica"/>
    <s v="No Aplica"/>
    <s v="Cumple"/>
    <s v="Cumple"/>
    <s v="No"/>
    <s v="S/N"/>
    <s v="S/N"/>
    <s v="No Aplica"/>
    <s v="No Aplica"/>
    <s v="No Aplica"/>
    <s v="Cumple"/>
    <s v="No Cumple"/>
    <s v="1- Se trata de local comercial, pero se encuentra cerrado"/>
    <x v="3"/>
    <x v="0"/>
    <x v="4"/>
    <x v="0"/>
    <n v="0.5"/>
    <n v="0.5"/>
    <n v="0.5"/>
    <n v="0.5"/>
    <n v="0.5"/>
    <n v="0.5"/>
    <n v="0.25"/>
    <n v="0.25"/>
    <n v="0.5"/>
    <n v="0.5"/>
    <n v="0"/>
    <n v="0.9"/>
    <x v="1"/>
  </r>
  <r>
    <s v="1808909"/>
    <s v="207514052022104341"/>
    <s v="DF20227319859"/>
    <x v="81"/>
    <x v="85"/>
    <s v="AARON HUENCHUMIL"/>
    <s v="Achinal #1627"/>
    <s v="Las Condes"/>
    <x v="0"/>
    <s v="Cumple"/>
    <s v="Cumple"/>
    <s v="No Aplica"/>
    <s v="No Aplica"/>
    <s v="Cumple"/>
    <s v="Cumple"/>
    <s v="Si"/>
    <s v="S/N"/>
    <s v="S/N"/>
    <s v="Cumple"/>
    <s v="Cumple"/>
    <s v="Cumple"/>
    <s v="Cumple"/>
    <s v="Cumple"/>
    <s v="1- Cliente confirma encontrarse con suminisyro electrico normalizado despues de visita de tecnicos"/>
    <x v="3"/>
    <x v="0"/>
    <x v="4"/>
    <x v="0"/>
    <n v="0.5"/>
    <n v="0.5"/>
    <n v="0.5"/>
    <n v="0.5"/>
    <n v="0.5"/>
    <n v="0.5"/>
    <n v="0.25"/>
    <n v="0.25"/>
    <n v="0.5"/>
    <n v="0.5"/>
    <n v="0.5"/>
    <n v="1"/>
    <x v="1"/>
  </r>
  <r>
    <s v="1811322"/>
    <s v="207616052022173138"/>
    <s v="DF20217083857"/>
    <x v="82"/>
    <x v="105"/>
    <s v="Cristobal toro"/>
    <s v="Padre werner fromm"/>
    <s v="Las Condes"/>
    <x v="0"/>
    <s v="Cumple"/>
    <s v="Cumple"/>
    <s v="No Aplica"/>
    <s v="No Aplica"/>
    <s v="Cumple"/>
    <s v="Cumple"/>
    <s v="Si"/>
    <s v="S/N"/>
    <s v="S/N"/>
    <s v="No Aplica"/>
    <s v="No Aplica"/>
    <s v="No Aplica"/>
    <s v="Cumple"/>
    <s v="Cumple"/>
    <s v="Atiende joven menor de edad , pero no recuerda visita de personal , por razones obvias no entrega datos ."/>
    <x v="3"/>
    <x v="0"/>
    <x v="4"/>
    <x v="0"/>
    <n v="0.5"/>
    <n v="0.5"/>
    <n v="0.5"/>
    <n v="0.5"/>
    <n v="0.5"/>
    <n v="0.5"/>
    <n v="0.25"/>
    <n v="0.25"/>
    <n v="0.5"/>
    <n v="0.5"/>
    <n v="0.5"/>
    <n v="1"/>
    <x v="1"/>
  </r>
  <r>
    <s v="1811182"/>
    <s v="207616052022161229"/>
    <s v="DF20217083966"/>
    <x v="82"/>
    <x v="105"/>
    <s v="Cristobal toro"/>
    <s v="Los pozos 6855 dpto 1803"/>
    <s v="Las Condes"/>
    <x v="0"/>
    <s v="Cumple"/>
    <s v="Cumple"/>
    <s v="No Aplica"/>
    <s v="No Aplica"/>
    <s v="Cumple"/>
    <s v="Cumple"/>
    <s v="Si"/>
    <s v="Hugo gacitua"/>
    <s v="227162157"/>
    <s v="Cumple"/>
    <s v="Cumple"/>
    <s v="Cumple"/>
    <s v="Cumple"/>
    <s v="No Cumple"/>
    <s v="Se verifica , sin mayor observacion"/>
    <x v="3"/>
    <x v="0"/>
    <x v="4"/>
    <x v="0"/>
    <n v="0.5"/>
    <n v="0.5"/>
    <n v="0.5"/>
    <n v="0.5"/>
    <n v="0.5"/>
    <n v="0.5"/>
    <n v="0.25"/>
    <n v="0.25"/>
    <n v="0.5"/>
    <n v="0.5"/>
    <n v="0"/>
    <n v="0.9"/>
    <x v="1"/>
  </r>
  <r>
    <s v="1811143"/>
    <s v="207616052022154305"/>
    <s v="DF20217083312"/>
    <x v="82"/>
    <x v="112"/>
    <s v="Cristobal toro"/>
    <s v="Los dominicos 8162"/>
    <s v="Las Condes"/>
    <x v="0"/>
    <s v="Cumple"/>
    <s v="Cumple"/>
    <s v="No Aplica"/>
    <s v="No Aplica"/>
    <s v="Cumple"/>
    <s v="Cumple"/>
    <s v="Si"/>
    <s v="S/N"/>
    <s v="S/N"/>
    <s v="Cumple"/>
    <s v="Cumple"/>
    <s v="Cumple"/>
    <s v="Cumple"/>
    <s v="Cumple Parcialmente"/>
    <s v="Atiende cliente nacionalidad china , no entrega datos , corresponde a local de comida china"/>
    <x v="3"/>
    <x v="0"/>
    <x v="4"/>
    <x v="0"/>
    <n v="0.5"/>
    <n v="0.5"/>
    <n v="0.5"/>
    <n v="0.5"/>
    <n v="0.5"/>
    <n v="0.5"/>
    <n v="0.25"/>
    <n v="0.25"/>
    <n v="0.5"/>
    <n v="0.5"/>
    <n v="0.17499999999999999"/>
    <n v="0.93500000000000005"/>
    <x v="1"/>
  </r>
  <r>
    <s v="1811112"/>
    <s v="207616052022151039"/>
    <s v="DF20217083057"/>
    <x v="82"/>
    <x v="113"/>
    <s v="Cristobal toro"/>
    <s v="Fray leon 12560 B"/>
    <s v="Las Condes"/>
    <x v="0"/>
    <s v="Cumple"/>
    <s v="Cumple"/>
    <s v="No Aplica"/>
    <s v="No Aplica"/>
    <s v="Cumple"/>
    <s v="Cumple"/>
    <s v="No"/>
    <s v="S/N"/>
    <s v="S/N"/>
    <s v="No Aplica"/>
    <s v="No Aplica"/>
    <s v="No Aplica"/>
    <s v="Cumple"/>
    <s v="Cumple"/>
    <s v="Sin acceso a medidores , sin moradores"/>
    <x v="3"/>
    <x v="0"/>
    <x v="4"/>
    <x v="0"/>
    <n v="0.5"/>
    <n v="0.5"/>
    <n v="0.5"/>
    <n v="0.5"/>
    <n v="0.5"/>
    <n v="0.5"/>
    <n v="0.25"/>
    <n v="0.25"/>
    <n v="0.5"/>
    <n v="0.5"/>
    <n v="0.5"/>
    <n v="1"/>
    <x v="1"/>
  </r>
  <r>
    <s v="1811101"/>
    <s v="207616052022145200"/>
    <s v="DF20217083881"/>
    <x v="82"/>
    <x v="105"/>
    <s v="Cristobal toro"/>
    <s v="Camino los andes 1484"/>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1091"/>
    <s v="207616052022143440"/>
    <s v="DF20217083944"/>
    <x v="82"/>
    <x v="105"/>
    <s v="Cristobal toro"/>
    <s v="La escuela 897"/>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1071"/>
    <s v="207616052022141425"/>
    <s v="DF20217082296"/>
    <x v="82"/>
    <x v="104"/>
    <s v="Cristobal toro"/>
    <s v="Loma larga 957"/>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1057"/>
    <s v="207516052022135301"/>
    <s v="DF20227341236"/>
    <x v="82"/>
    <x v="116"/>
    <s v="AARON HUENCHUMIL"/>
    <s v="San Francisco de Asis #1800 edif. D dpto 13"/>
    <s v="Las Condes"/>
    <x v="0"/>
    <s v="Cumple"/>
    <s v="Cumple"/>
    <s v="No Aplica"/>
    <s v="No Aplica"/>
    <s v="Cumple"/>
    <s v="Cumple"/>
    <s v="Si"/>
    <s v="S/N"/>
    <s v="S/N"/>
    <s v="No Aplica"/>
    <s v="No Aplica"/>
    <s v="Cumple"/>
    <s v="Cumple"/>
    <s v="Cumple"/>
    <s v="1- No se puede verificar medidor, conserje no contaba con llaves de shaft electrico 2- Cliente confirma suministro electrico normalizado"/>
    <x v="3"/>
    <x v="0"/>
    <x v="4"/>
    <x v="0"/>
    <n v="0.5"/>
    <n v="0.5"/>
    <n v="0.5"/>
    <n v="0.5"/>
    <n v="0.5"/>
    <n v="0.5"/>
    <n v="0.25"/>
    <n v="0.25"/>
    <n v="0.5"/>
    <n v="0.5"/>
    <n v="0.5"/>
    <n v="1"/>
    <x v="1"/>
  </r>
  <r>
    <s v="1810883"/>
    <s v="207516052022133355"/>
    <s v="DF20227326870"/>
    <x v="82"/>
    <x v="91"/>
    <s v="AARON HUENCHUMIL"/>
    <s v="Plaza #570 C 313"/>
    <s v="Las Condes"/>
    <x v="0"/>
    <s v="Cumple"/>
    <s v="Cumple"/>
    <s v="No Cumple"/>
    <s v="No Cumple"/>
    <s v="Cumple"/>
    <s v="Cumple"/>
    <s v="No"/>
    <s v="S/N"/>
    <s v="S/N"/>
    <s v="No Aplica"/>
    <s v="No Aplica"/>
    <s v="No Aplica"/>
    <s v="Cumple"/>
    <s v="Cumple"/>
    <s v="1- Cliente no se encuentra en domicilio, motuvo por el cual conserje no permite acceso a condominio 2- En fotografias de informe cuadrilla se aprecia que existe un cambio de ITM y no declara codigo ni describe en el trabajo realizado"/>
    <x v="3"/>
    <x v="0"/>
    <x v="4"/>
    <x v="0"/>
    <n v="0.5"/>
    <n v="0.5"/>
    <n v="0"/>
    <n v="0"/>
    <n v="0.5"/>
    <n v="0.5"/>
    <n v="0.25"/>
    <n v="0.25"/>
    <n v="0.5"/>
    <n v="0.5"/>
    <n v="0.5"/>
    <n v="0.7"/>
    <x v="1"/>
  </r>
  <r>
    <s v="1810875"/>
    <s v="207616052022133104"/>
    <s v="DF20217079938"/>
    <x v="82"/>
    <x v="98"/>
    <s v="Cristobal toro"/>
    <s v="Padre hurtado sur 1621"/>
    <s v="Las Condes"/>
    <x v="0"/>
    <s v="Cumple"/>
    <s v="Cumple"/>
    <s v="No Aplica"/>
    <s v="No Aplica"/>
    <s v="Cumple"/>
    <s v="Cumple"/>
    <s v="No"/>
    <s v="S/N"/>
    <s v="S/N"/>
    <s v="No Aplica"/>
    <s v="No Aplica"/>
    <s v="No Aplica"/>
    <s v="Cumple"/>
    <s v="No Cumple"/>
    <s v="Problema externo , referencia locales comerciales ."/>
    <x v="3"/>
    <x v="0"/>
    <x v="4"/>
    <x v="0"/>
    <n v="0.5"/>
    <n v="0.5"/>
    <n v="0.5"/>
    <n v="0.5"/>
    <n v="0.5"/>
    <n v="0.5"/>
    <n v="0.25"/>
    <n v="0.25"/>
    <n v="0.5"/>
    <n v="0.5"/>
    <n v="0"/>
    <n v="0.9"/>
    <x v="1"/>
  </r>
  <r>
    <s v="1810868"/>
    <s v="207516052022132035"/>
    <s v="DF20227321139"/>
    <x v="82"/>
    <x v="93"/>
    <s v="AARON HUENCHUMIL"/>
    <s v="Plaza #555 casa 78"/>
    <s v="Las Condes"/>
    <x v="0"/>
    <s v="Cumple"/>
    <s v="Cumple"/>
    <s v="No Aplica"/>
    <s v="No Aplica"/>
    <s v="Cumple"/>
    <s v="Cumple"/>
    <s v="Si"/>
    <s v="S/N"/>
    <s v="S/N"/>
    <s v="Cumple"/>
    <s v="Cumple"/>
    <s v="Cumple"/>
    <s v="Cumple"/>
    <s v="Cumple"/>
    <s v="1- Cliente confirma encontrarse con suministro electrico normalizado despues de visita de tecnicos 2- No declaran codigo ITM 40A instalado"/>
    <x v="3"/>
    <x v="0"/>
    <x v="4"/>
    <x v="0"/>
    <n v="0.5"/>
    <n v="0.5"/>
    <n v="0.5"/>
    <n v="0.5"/>
    <n v="0.5"/>
    <n v="0.5"/>
    <n v="0.25"/>
    <n v="0.25"/>
    <n v="0.5"/>
    <n v="0.5"/>
    <n v="0.5"/>
    <n v="1"/>
    <x v="1"/>
  </r>
  <r>
    <s v="1810850"/>
    <s v="207516052022130329"/>
    <s v="DF20227322128"/>
    <x v="82"/>
    <x v="99"/>
    <s v="AARON HUENCHUMIL"/>
    <s v="San Carlos de Apoquindo #450 frente porteria"/>
    <s v="Las Condes"/>
    <x v="0"/>
    <s v="Cumple"/>
    <s v="Cumple"/>
    <s v="No Aplica"/>
    <s v="No Aplica"/>
    <s v="Cumple"/>
    <s v="Cumple"/>
    <s v="No"/>
    <s v="S/N"/>
    <s v="S/N"/>
    <s v="No Aplica"/>
    <s v="No Aplica"/>
    <s v="No Aplica"/>
    <s v="Cumple"/>
    <s v="Cumple Parcialmente"/>
    <s v="1- No se logra ubicar direccion, fotografias de informe no estan georeferenciadas"/>
    <x v="3"/>
    <x v="0"/>
    <x v="4"/>
    <x v="0"/>
    <n v="0.5"/>
    <n v="0.5"/>
    <n v="0.5"/>
    <n v="0.5"/>
    <n v="0.5"/>
    <n v="0.5"/>
    <n v="0.25"/>
    <n v="0.25"/>
    <n v="0.5"/>
    <n v="0.5"/>
    <n v="0.17499999999999999"/>
    <n v="0.93500000000000005"/>
    <x v="1"/>
  </r>
  <r>
    <s v="1810841"/>
    <s v="207616052022125736"/>
    <s v="DF20217082034"/>
    <x v="82"/>
    <x v="104"/>
    <s v="Cristobal toro"/>
    <s v="Alonso de cordova 6152 dpto 708"/>
    <s v="Las Condes"/>
    <x v="0"/>
    <s v="Cumple"/>
    <s v="Cumple"/>
    <s v="No Aplica"/>
    <s v="No Aplica"/>
    <s v="Cumple"/>
    <s v="Cumple"/>
    <s v="Si"/>
    <s v="Juan carlos meneses"/>
    <s v="225022772"/>
    <s v="Cumple"/>
    <s v="Cumple"/>
    <s v="Cumple"/>
    <s v="Cumple"/>
    <s v="Cumple Parcialmente"/>
    <s v="Se verifica , sin mayor observacion"/>
    <x v="3"/>
    <x v="0"/>
    <x v="4"/>
    <x v="0"/>
    <n v="0.5"/>
    <n v="0.5"/>
    <n v="0.5"/>
    <n v="0.5"/>
    <n v="0.5"/>
    <n v="0.5"/>
    <n v="0.25"/>
    <n v="0.25"/>
    <n v="0.5"/>
    <n v="0.5"/>
    <n v="0.17499999999999999"/>
    <n v="0.93500000000000005"/>
    <x v="1"/>
  </r>
  <r>
    <s v="1810783"/>
    <s v="207516052022124928"/>
    <s v="DF20227321450"/>
    <x v="82"/>
    <x v="95"/>
    <s v="AARON HUENCHUMIL"/>
    <s v="San Carlos de Apoquindo #936"/>
    <s v="Las Condes"/>
    <x v="0"/>
    <s v="Cumple"/>
    <s v="Cumple"/>
    <s v="No Cumple"/>
    <s v="No Cumple"/>
    <s v="Cumple"/>
    <s v="Cumple"/>
    <s v="No"/>
    <s v="S/N"/>
    <s v="S/N"/>
    <s v="No Aplica"/>
    <s v="No Aplica"/>
    <s v="No Aplica"/>
    <s v="Cumple"/>
    <s v="Cumple"/>
    <s v="1- Cliente no se encuentra en domicilio 2- No declara codigo de ITM 40A instalado"/>
    <x v="3"/>
    <x v="0"/>
    <x v="4"/>
    <x v="0"/>
    <n v="0.5"/>
    <n v="0.5"/>
    <n v="0"/>
    <n v="0"/>
    <n v="0.5"/>
    <n v="0.5"/>
    <n v="0.25"/>
    <n v="0.25"/>
    <n v="0.5"/>
    <n v="0.5"/>
    <n v="0.5"/>
    <n v="0.7"/>
    <x v="1"/>
  </r>
  <r>
    <s v="1810599"/>
    <s v="207516052022123704"/>
    <s v="DF20227337052"/>
    <x v="82"/>
    <x v="109"/>
    <s v="AARON HUENCHUMIL"/>
    <s v="El Capellan #12170"/>
    <s v="Las Condes"/>
    <x v="0"/>
    <s v="Cumple"/>
    <s v="Cumple"/>
    <s v="No Aplica"/>
    <s v="No Aplica"/>
    <s v="Cumple"/>
    <s v="Cumple"/>
    <s v="Si"/>
    <s v="S/N"/>
    <s v="S/N"/>
    <s v="Cumple"/>
    <s v="Cumple"/>
    <s v="Cumple"/>
    <s v="No Cumple"/>
    <s v="No Cumple"/>
    <s v="1-Cliente confirma que falla era en el interior de su instalacion electrica"/>
    <x v="3"/>
    <x v="0"/>
    <x v="4"/>
    <x v="0"/>
    <n v="0.5"/>
    <n v="0.5"/>
    <n v="0.5"/>
    <n v="0.5"/>
    <n v="0.5"/>
    <n v="0.5"/>
    <n v="0.25"/>
    <n v="0.25"/>
    <n v="0.5"/>
    <n v="0"/>
    <n v="0"/>
    <n v="0.8"/>
    <x v="1"/>
  </r>
  <r>
    <s v="1810594"/>
    <s v="207616052022122929"/>
    <s v="DF20217080557"/>
    <x v="82"/>
    <x v="93"/>
    <s v="Cristobal toro"/>
    <s v="Los estandartes 593 dpto 302"/>
    <s v="Las Condes"/>
    <x v="0"/>
    <s v="Cumple"/>
    <s v="Cumple"/>
    <s v="No Cumple"/>
    <s v="No Cumple"/>
    <s v="Cumple"/>
    <s v="Cumple"/>
    <s v="No"/>
    <s v="S/N"/>
    <s v="S/N"/>
    <s v="No Aplica"/>
    <s v="No Aplica"/>
    <s v="No Aplica"/>
    <s v="Cumple Parcialmente"/>
    <s v="Cumple Parcialmente"/>
    <s v="Sin moradores , falta fotografias y data en la misma"/>
    <x v="3"/>
    <x v="0"/>
    <x v="4"/>
    <x v="0"/>
    <n v="0.5"/>
    <n v="0.5"/>
    <n v="0"/>
    <n v="0"/>
    <n v="0.5"/>
    <n v="0.5"/>
    <n v="0.25"/>
    <n v="0.25"/>
    <n v="0.5"/>
    <n v="0.17499999999999999"/>
    <n v="0.17499999999999999"/>
    <n v="0.56999999999999995"/>
    <x v="1"/>
  </r>
  <r>
    <s v="1810588"/>
    <s v="207516052022122243"/>
    <s v="DF20227323527"/>
    <x v="82"/>
    <x v="113"/>
    <s v="AARON HUENCHUMIL"/>
    <s v="Camino la Fuente #1053 depto 103B1 torre B"/>
    <s v="Las Condes"/>
    <x v="0"/>
    <s v="Cumple"/>
    <s v="Cumple"/>
    <s v="No Aplica"/>
    <s v="No Aplica"/>
    <s v="Cumple"/>
    <s v="Cumple"/>
    <s v="No"/>
    <s v="S/N"/>
    <s v="S/N"/>
    <s v="No Aplica"/>
    <s v="No Aplica"/>
    <s v="No Aplica"/>
    <s v="Cumple"/>
    <s v="No Cumple"/>
    <s v="1- Cliente no se encuentra en domicilio, pero conserje permite acceso a shaft medidores  2- Suministro electrico normalizado"/>
    <x v="3"/>
    <x v="0"/>
    <x v="4"/>
    <x v="0"/>
    <n v="0.5"/>
    <n v="0.5"/>
    <n v="0.5"/>
    <n v="0.5"/>
    <n v="0.5"/>
    <n v="0.5"/>
    <n v="0.25"/>
    <n v="0.25"/>
    <n v="0.5"/>
    <n v="0.5"/>
    <n v="0"/>
    <n v="0.9"/>
    <x v="1"/>
  </r>
  <r>
    <s v="1810586"/>
    <s v="207616052022122028"/>
    <s v="DF20217081727"/>
    <x v="82"/>
    <x v="99"/>
    <s v="Cristobal toro"/>
    <s v="Los estandartes 569 dpto 204"/>
    <s v="Las Condes"/>
    <x v="0"/>
    <s v="Cumple"/>
    <s v="Cumple"/>
    <s v="No Aplica"/>
    <s v="No Aplica"/>
    <s v="Cumple"/>
    <s v="Cumple"/>
    <s v="No"/>
    <s v="S/N"/>
    <s v="S/N"/>
    <s v="No Aplica"/>
    <s v="No Aplica"/>
    <s v="No Aplica"/>
    <s v="No Cumple"/>
    <s v="No Cumple"/>
    <s v="Sin moradores , no figuran forografias de trabajo realizado ."/>
    <x v="3"/>
    <x v="0"/>
    <x v="4"/>
    <x v="0"/>
    <n v="0.5"/>
    <n v="0.5"/>
    <n v="0.5"/>
    <n v="0.5"/>
    <n v="0.5"/>
    <n v="0.5"/>
    <n v="0.25"/>
    <n v="0.25"/>
    <n v="0.5"/>
    <n v="0"/>
    <n v="0"/>
    <n v="0.8"/>
    <x v="1"/>
  </r>
  <r>
    <s v="1810582"/>
    <s v="207616052022121112"/>
    <s v="DF20217079484"/>
    <x v="82"/>
    <x v="96"/>
    <s v="Cristobal toro"/>
    <s v="Los estandartes 411 dpto 403"/>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0573"/>
    <s v="207516052022120406"/>
    <s v="DF20227338963"/>
    <x v="82"/>
    <x v="100"/>
    <s v="AARON HUENCHUMIL"/>
    <s v="Camino del Manzanar #11937"/>
    <s v="Las Condes"/>
    <x v="0"/>
    <s v="Cumple"/>
    <s v="Cumple"/>
    <s v="No Cumple"/>
    <s v="No Cumple"/>
    <s v="Cumple"/>
    <s v="Cumple"/>
    <s v="No"/>
    <s v="S/N"/>
    <s v="S/N"/>
    <s v="No Aplica"/>
    <s v="No Aplica"/>
    <s v="No Aplica"/>
    <s v="Cumple"/>
    <s v="No Cumple"/>
    <s v="1- Cliente se encuentra con suministro electrico normalizado 2- No declaran codigo de materiales utilizados"/>
    <x v="3"/>
    <x v="0"/>
    <x v="4"/>
    <x v="0"/>
    <n v="0.5"/>
    <n v="0.5"/>
    <n v="0"/>
    <n v="0"/>
    <n v="0.5"/>
    <n v="0.5"/>
    <n v="0.25"/>
    <n v="0.25"/>
    <n v="0.5"/>
    <n v="0.5"/>
    <n v="0"/>
    <n v="0.6"/>
    <x v="1"/>
  </r>
  <r>
    <s v="1810564"/>
    <s v="207616052022115641"/>
    <s v="DF20217081034"/>
    <x v="82"/>
    <x v="95"/>
    <s v="Cristobal toro"/>
    <s v="Enrique foster 71 dpto 2004"/>
    <s v="Las Condes"/>
    <x v="0"/>
    <s v="Cumple"/>
    <s v="Cumple"/>
    <s v="No Aplica"/>
    <s v="No Aplica"/>
    <s v="Cumple"/>
    <s v="Cumple"/>
    <s v="No"/>
    <s v="S/N"/>
    <s v="S/N"/>
    <s v="No Aplica"/>
    <s v="No Aplica"/>
    <s v="No Aplica"/>
    <s v="Cumple"/>
    <s v="Cumple"/>
    <s v="Sin moradores , concerge al momento de visita no se encuentra"/>
    <x v="3"/>
    <x v="0"/>
    <x v="4"/>
    <x v="0"/>
    <n v="0.5"/>
    <n v="0.5"/>
    <n v="0.5"/>
    <n v="0.5"/>
    <n v="0.5"/>
    <n v="0.5"/>
    <n v="0.25"/>
    <n v="0.25"/>
    <n v="0.5"/>
    <n v="0.5"/>
    <n v="0.5"/>
    <n v="1"/>
    <x v="1"/>
  </r>
  <r>
    <s v="1810553"/>
    <s v="207516052022115133"/>
    <s v="DF20227331989"/>
    <x v="82"/>
    <x v="107"/>
    <s v="AARON HUENCHUMIL"/>
    <s v="Circunvalacion las Flores #11967 A dpto 12"/>
    <s v="Las Condes"/>
    <x v="0"/>
    <s v="Cumple"/>
    <s v="Cumple"/>
    <s v="No Cumple"/>
    <s v="No Cumple"/>
    <s v="Cumple"/>
    <s v="Cumple"/>
    <s v="No"/>
    <s v="S/N"/>
    <s v="S/N"/>
    <s v="No Aplica"/>
    <s v="No Aplica"/>
    <s v="No Aplica"/>
    <s v="Cumple"/>
    <s v="No Cumple"/>
    <s v="1- TD 28306 se encuentra con suministro electrico normalizado 2- Cliente no se encuentra en domicilio"/>
    <x v="3"/>
    <x v="0"/>
    <x v="4"/>
    <x v="0"/>
    <n v="0.5"/>
    <n v="0.5"/>
    <n v="0"/>
    <n v="0"/>
    <n v="0.5"/>
    <n v="0.5"/>
    <n v="0.25"/>
    <n v="0.25"/>
    <n v="0.5"/>
    <n v="0.5"/>
    <n v="0"/>
    <n v="0.6"/>
    <x v="1"/>
  </r>
  <r>
    <s v="1810545"/>
    <s v="207616052022114603"/>
    <s v="DF20217082033"/>
    <x v="82"/>
    <x v="104"/>
    <s v="Cristobal toro"/>
    <s v="Gertrudis echeñique 421 C"/>
    <s v="Las Condes"/>
    <x v="0"/>
    <s v="Cumple"/>
    <s v="Cumple"/>
    <s v="No Aplica"/>
    <s v="No Aplica"/>
    <s v="Cumple"/>
    <s v="Cumple"/>
    <s v="No"/>
    <s v="S/N"/>
    <s v="S/N"/>
    <s v="No Aplica"/>
    <s v="No Aplica"/>
    <s v="No Aplica"/>
    <s v="Cumple"/>
    <s v="Cumple Parcialmente"/>
    <s v="Sin moradores , vecino del edificio no permite acceso a medidor"/>
    <x v="3"/>
    <x v="0"/>
    <x v="4"/>
    <x v="0"/>
    <n v="0.5"/>
    <n v="0.5"/>
    <n v="0.5"/>
    <n v="0.5"/>
    <n v="0.5"/>
    <n v="0.5"/>
    <n v="0.25"/>
    <n v="0.25"/>
    <n v="0.5"/>
    <n v="0.5"/>
    <n v="0.17499999999999999"/>
    <n v="0.93500000000000005"/>
    <x v="1"/>
  </r>
  <r>
    <s v="1810510"/>
    <s v="207516052022113621"/>
    <s v="DF20227332195"/>
    <x v="82"/>
    <x v="107"/>
    <s v="AARON HUENCHUMIL"/>
    <s v="Camino el Alba #12351"/>
    <s v="Las Condes"/>
    <x v="0"/>
    <s v="Cumple"/>
    <s v="Cumple"/>
    <s v="No Aplica"/>
    <s v="No Aplica"/>
    <s v="Cumple"/>
    <s v="Cumple"/>
    <s v="Si"/>
    <s v="S/N"/>
    <s v="S/N"/>
    <s v="Cumple"/>
    <s v="Cumple"/>
    <s v="Cumple"/>
    <s v="Cumple"/>
    <s v="No Cumple"/>
    <s v="1- Clinica se encuentra con suministro electrico normalizado"/>
    <x v="3"/>
    <x v="0"/>
    <x v="4"/>
    <x v="0"/>
    <n v="0.5"/>
    <n v="0.5"/>
    <n v="0.5"/>
    <n v="0.5"/>
    <n v="0.5"/>
    <n v="0.5"/>
    <n v="0.25"/>
    <n v="0.25"/>
    <n v="0.5"/>
    <n v="0.5"/>
    <n v="0"/>
    <n v="0.9"/>
    <x v="1"/>
  </r>
  <r>
    <s v="1813556"/>
    <s v="207617052022172559"/>
    <s v="DF20217091525"/>
    <x v="83"/>
    <x v="90"/>
    <s v="Cristobal toro"/>
    <s v="Plaza 570 casa 307"/>
    <s v="Las Condes"/>
    <x v="0"/>
    <s v="Cumple"/>
    <s v="Cumple"/>
    <s v="No Aplica"/>
    <s v="No Aplica"/>
    <s v="Cumple"/>
    <s v="Cumple"/>
    <s v="No"/>
    <s v="S/N"/>
    <s v="S/N"/>
    <s v="No Aplica"/>
    <s v="No Aplica"/>
    <s v="No Aplica"/>
    <s v="Cumple Parcialmente"/>
    <s v="No Cumple"/>
    <s v="Sin moradores , guardia no permite sacar fotografias"/>
    <x v="3"/>
    <x v="0"/>
    <x v="4"/>
    <x v="0"/>
    <n v="0.5"/>
    <n v="0.5"/>
    <n v="0.5"/>
    <n v="0.5"/>
    <n v="0.5"/>
    <n v="0.5"/>
    <n v="0.25"/>
    <n v="0.25"/>
    <n v="0.5"/>
    <n v="0.17499999999999999"/>
    <n v="0"/>
    <n v="0.83500000000000008"/>
    <x v="1"/>
  </r>
  <r>
    <s v="1813507"/>
    <s v="207617052022152415"/>
    <s v="DF20217082721"/>
    <x v="83"/>
    <x v="115"/>
    <s v="Cristobal toro"/>
    <s v="Plaza interior 2440 casa 24"/>
    <s v="Las Condes"/>
    <x v="0"/>
    <s v="Cumple"/>
    <s v="Cumple"/>
    <s v="Cumple"/>
    <s v="Cumple"/>
    <s v="Cumple"/>
    <s v="Cumple"/>
    <s v="No"/>
    <s v="S/N"/>
    <s v="S/N"/>
    <s v="No Aplica"/>
    <s v="No Aplica"/>
    <s v="No Aplica"/>
    <s v="Cumple"/>
    <s v="No Cumple"/>
    <s v="Sin acceso a condominio , guardia no permite acceso ya q en domicilio no hay gente"/>
    <x v="3"/>
    <x v="0"/>
    <x v="4"/>
    <x v="0"/>
    <n v="0.5"/>
    <n v="0.5"/>
    <n v="0.5"/>
    <n v="0.5"/>
    <n v="0.5"/>
    <n v="0.5"/>
    <n v="0.25"/>
    <n v="0.25"/>
    <n v="0.5"/>
    <n v="0.5"/>
    <n v="0"/>
    <n v="0.9"/>
    <x v="1"/>
  </r>
  <r>
    <s v="1813477"/>
    <s v="207617052022150607"/>
    <s v="DF20217080115"/>
    <x v="83"/>
    <x v="98"/>
    <s v="Cristobal toro"/>
    <s v="San ramon casa 25"/>
    <s v="Las Condes"/>
    <x v="0"/>
    <s v="Cumple"/>
    <s v="Cumple"/>
    <s v="No Aplica"/>
    <s v="No Aplica"/>
    <s v="Cumple"/>
    <s v="Cumple"/>
    <s v="No"/>
    <s v="S/N"/>
    <s v="S/N"/>
    <s v="No Aplica"/>
    <s v="No Aplica"/>
    <s v="No Aplica"/>
    <s v="Cumple Parcialmente"/>
    <s v="No Cumple"/>
    <s v="Falta data en fotografias , y falta mas cantidad de fotos . Sin moradores"/>
    <x v="3"/>
    <x v="0"/>
    <x v="4"/>
    <x v="0"/>
    <n v="0.5"/>
    <n v="0.5"/>
    <n v="0.5"/>
    <n v="0.5"/>
    <n v="0.5"/>
    <n v="0.5"/>
    <n v="0.25"/>
    <n v="0.25"/>
    <n v="0.5"/>
    <n v="0.17499999999999999"/>
    <n v="0"/>
    <n v="0.83500000000000008"/>
    <x v="1"/>
  </r>
  <r>
    <s v="1815832"/>
    <s v="207618052022173556"/>
    <s v="DF20217084447"/>
    <x v="84"/>
    <x v="92"/>
    <s v="Cristobal toro"/>
    <s v="Waterloo 301 casa E"/>
    <s v="Las Condes"/>
    <x v="0"/>
    <s v="Cumple"/>
    <s v="Cumple"/>
    <s v="No Aplica"/>
    <s v="No Aplica"/>
    <s v="Cumple"/>
    <s v="Cumple"/>
    <s v="No"/>
    <s v="S/N"/>
    <s v="S/N"/>
    <s v="No Aplica"/>
    <s v="No Aplica"/>
    <s v="No Aplica"/>
    <s v="Cumple"/>
    <s v="Cumple"/>
    <s v="Sin moradores , sin acceso a pasaje"/>
    <x v="3"/>
    <x v="0"/>
    <x v="4"/>
    <x v="0"/>
    <n v="0.5"/>
    <n v="0.5"/>
    <n v="0.5"/>
    <n v="0.5"/>
    <n v="0.5"/>
    <n v="0.5"/>
    <n v="0.25"/>
    <n v="0.25"/>
    <n v="0.5"/>
    <n v="0.5"/>
    <n v="0.5"/>
    <n v="1"/>
    <x v="1"/>
  </r>
  <r>
    <s v="1815358"/>
    <s v="207618052022161402"/>
    <s v="DF20217084280"/>
    <x v="84"/>
    <x v="105"/>
    <s v="Cristobal toro"/>
    <s v="Luis goni 9084"/>
    <s v="Las Condes"/>
    <x v="0"/>
    <s v="Cumple"/>
    <s v="Cumple"/>
    <s v="No Aplica"/>
    <s v="No Aplica"/>
    <s v="Cumple"/>
    <s v="Cumple"/>
    <s v="No"/>
    <s v="S/N"/>
    <s v="S/N"/>
    <s v="No Aplica"/>
    <s v="No Aplica"/>
    <s v="No Aplica"/>
    <s v="Cumple"/>
    <s v="No Cumple"/>
    <s v="Sin moradores , falta data en fotografias"/>
    <x v="3"/>
    <x v="0"/>
    <x v="4"/>
    <x v="0"/>
    <n v="0.5"/>
    <n v="0.5"/>
    <n v="0.5"/>
    <n v="0.5"/>
    <n v="0.5"/>
    <n v="0.5"/>
    <n v="0.25"/>
    <n v="0.25"/>
    <n v="0.5"/>
    <n v="0.5"/>
    <n v="0"/>
    <n v="0.9"/>
    <x v="1"/>
  </r>
  <r>
    <s v="1815356"/>
    <s v="207618052022155758"/>
    <s v="DF20217084517"/>
    <x v="84"/>
    <x v="92"/>
    <s v="Cristobal toro"/>
    <s v="Rio guadiana 9010"/>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5335"/>
    <s v="207518052022152136"/>
    <s v="DF20227319188"/>
    <x v="84"/>
    <x v="97"/>
    <s v="AARON HUENCHUMIL"/>
    <s v="Hans Ch. Anderson #17 dpto 32"/>
    <s v="Las Condes"/>
    <x v="0"/>
    <s v="Cumple"/>
    <s v="Cumple"/>
    <s v="No Aplica"/>
    <s v="No Aplica"/>
    <s v="Cumple"/>
    <s v="Cumple"/>
    <s v="Si"/>
    <s v="S/N"/>
    <s v="S/N"/>
    <s v="Cumple"/>
    <s v="Cumple"/>
    <s v="Cumple"/>
    <s v="Cumple"/>
    <s v="Cumple"/>
    <s v="1- Cliente se encuentra con suministro electrico normalizado"/>
    <x v="3"/>
    <x v="0"/>
    <x v="4"/>
    <x v="0"/>
    <n v="0.5"/>
    <n v="0.5"/>
    <n v="0.5"/>
    <n v="0.5"/>
    <n v="0.5"/>
    <n v="0.5"/>
    <n v="0.25"/>
    <n v="0.25"/>
    <n v="0.5"/>
    <n v="0.5"/>
    <n v="0.5"/>
    <n v="1"/>
    <x v="1"/>
  </r>
  <r>
    <s v="1815333"/>
    <s v="207518052022150230"/>
    <s v="DF20227319385"/>
    <x v="84"/>
    <x v="97"/>
    <s v="AARON HUENCHUMIL"/>
    <s v="Hans Ch. Anderson #12 dpto 22"/>
    <s v="Las Condes"/>
    <x v="0"/>
    <s v="Cumple"/>
    <s v="Cumple"/>
    <s v="No Aplica"/>
    <s v="No Aplica"/>
    <s v="Cumple"/>
    <s v="Cumple"/>
    <s v="Si"/>
    <s v="S/N"/>
    <s v="S/N"/>
    <s v="Cumple"/>
    <s v="Cumple"/>
    <s v="Cumple"/>
    <s v="Cumple"/>
    <s v="No Cumple"/>
    <s v="1- Medidor se encuentra repuesto y suministro electrico normalizado"/>
    <x v="3"/>
    <x v="0"/>
    <x v="4"/>
    <x v="0"/>
    <n v="0.5"/>
    <n v="0.5"/>
    <n v="0.5"/>
    <n v="0.5"/>
    <n v="0.5"/>
    <n v="0.5"/>
    <n v="0.25"/>
    <n v="0.25"/>
    <n v="0.5"/>
    <n v="0.5"/>
    <n v="0"/>
    <n v="0.9"/>
    <x v="1"/>
  </r>
  <r>
    <s v="1815332"/>
    <s v="207618052022151457"/>
    <s v="DF20217084212"/>
    <x v="84"/>
    <x v="105"/>
    <s v="Cristobal toro"/>
    <s v="Martin a pinzon 6507"/>
    <s v="Las Condes"/>
    <x v="0"/>
    <s v="Cumple"/>
    <s v="Cumple"/>
    <s v="No Aplica"/>
    <s v="No Aplica"/>
    <s v="Cumple"/>
    <s v="Cumple"/>
    <s v="Si"/>
    <s v="S/N"/>
    <s v="S/N"/>
    <s v="No Aplica"/>
    <s v="No Aplica"/>
    <s v="No Aplica"/>
    <s v="Cumple"/>
    <s v="No Cumple"/>
    <s v="Falta data en fotografias , atiende persona q realiza trabajo en domicilio no entrega mas datos"/>
    <x v="3"/>
    <x v="0"/>
    <x v="4"/>
    <x v="0"/>
    <n v="0.5"/>
    <n v="0.5"/>
    <n v="0.5"/>
    <n v="0.5"/>
    <n v="0.5"/>
    <n v="0.5"/>
    <n v="0.25"/>
    <n v="0.25"/>
    <n v="0.5"/>
    <n v="0.5"/>
    <n v="0"/>
    <n v="0.9"/>
    <x v="1"/>
  </r>
  <r>
    <s v="1815329"/>
    <s v="207618052022150343"/>
    <s v="DF20217085139"/>
    <x v="84"/>
    <x v="108"/>
    <s v="Cristobal toro"/>
    <s v="Martin alonso de pinzon 5770 dpto 71"/>
    <s v="Las Condes"/>
    <x v="0"/>
    <s v="Cumple"/>
    <s v="Cumple"/>
    <s v="Cumple"/>
    <s v="Cumple"/>
    <s v="Cumple"/>
    <s v="Cumple"/>
    <s v="Si"/>
    <s v="Mario castillo"/>
    <s v="22455899"/>
    <s v="Cumple"/>
    <s v="Cumple"/>
    <s v="Cumple"/>
    <s v="Cumple Parcialmente"/>
    <s v="Cumple"/>
    <s v="Tapa caja de empalme sin portasello ."/>
    <x v="3"/>
    <x v="0"/>
    <x v="4"/>
    <x v="0"/>
    <n v="0.5"/>
    <n v="0.5"/>
    <n v="0.5"/>
    <n v="0.5"/>
    <n v="0.5"/>
    <n v="0.5"/>
    <n v="0.25"/>
    <n v="0.25"/>
    <n v="0.5"/>
    <n v="0.17499999999999999"/>
    <n v="0.5"/>
    <n v="0.93500000000000005"/>
    <x v="1"/>
  </r>
  <r>
    <s v="1815319"/>
    <s v="207618052022144004"/>
    <s v="DF20217083862"/>
    <x v="84"/>
    <x v="105"/>
    <s v="Cristobal toro"/>
    <s v="Cuarto centenario 524"/>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5318"/>
    <s v="207518052022143740"/>
    <s v="DF20227323331"/>
    <x v="84"/>
    <x v="113"/>
    <s v="AARON HUENCHUMIL"/>
    <s v="Martin de Zamora #5695 dpto 202"/>
    <s v="Las Condes"/>
    <x v="0"/>
    <s v="Cumple"/>
    <s v="Cumple"/>
    <s v="No Aplica"/>
    <s v="No Aplica"/>
    <s v="Cumple"/>
    <s v="Cumple"/>
    <s v="Si"/>
    <s v="S/N"/>
    <s v="S/N"/>
    <s v="Cumple"/>
    <s v="Cumple"/>
    <s v="Cumple"/>
    <s v="Cumple"/>
    <s v="Cumple"/>
    <s v="1- Existosa reposicion de suministro electrico para cliente"/>
    <x v="3"/>
    <x v="0"/>
    <x v="4"/>
    <x v="0"/>
    <n v="0.5"/>
    <n v="0.5"/>
    <n v="0.5"/>
    <n v="0.5"/>
    <n v="0.5"/>
    <n v="0.5"/>
    <n v="0.25"/>
    <n v="0.25"/>
    <n v="0.5"/>
    <n v="0.5"/>
    <n v="0.5"/>
    <n v="1"/>
    <x v="1"/>
  </r>
  <r>
    <s v="1815310"/>
    <s v="207618052022142054"/>
    <s v="DF20217084027"/>
    <x v="84"/>
    <x v="105"/>
    <s v="Cristobal toro"/>
    <s v="Leonardo da vinci 7056"/>
    <s v="Las Condes"/>
    <x v="0"/>
    <s v="Cumple"/>
    <s v="Cumple"/>
    <s v="No Aplica"/>
    <s v="No Aplica"/>
    <s v="Cumple"/>
    <s v="Cumple"/>
    <s v="No"/>
    <s v="S/N"/>
    <s v="S/N"/>
    <s v="No Aplica"/>
    <s v="No Aplica"/>
    <s v="No Aplica"/>
    <s v="Cumple Parcialmente"/>
    <s v="No Cumple"/>
    <s v="Sin moradores , faltan fotografias y data en la misma"/>
    <x v="3"/>
    <x v="0"/>
    <x v="4"/>
    <x v="0"/>
    <n v="0.5"/>
    <n v="0.5"/>
    <n v="0.5"/>
    <n v="0.5"/>
    <n v="0.5"/>
    <n v="0.5"/>
    <n v="0.25"/>
    <n v="0.25"/>
    <n v="0.5"/>
    <n v="0.17499999999999999"/>
    <n v="0"/>
    <n v="0.83500000000000008"/>
    <x v="1"/>
  </r>
  <r>
    <s v="1815307"/>
    <s v="207518052022141339"/>
    <s v="DF20227326010"/>
    <x v="84"/>
    <x v="108"/>
    <s v="AARON HUENCHUMIL"/>
    <s v="Arqueria #1247 dpto 46"/>
    <s v="Las Condes"/>
    <x v="0"/>
    <s v="Cumple"/>
    <s v="Cumple"/>
    <s v="No Aplica"/>
    <s v="No Aplica"/>
    <s v="Cumple"/>
    <s v="Cumple"/>
    <s v="Si"/>
    <s v="S/N"/>
    <s v="S/N"/>
    <s v="Cumple"/>
    <s v="Cumple"/>
    <s v="Cumple"/>
    <s v="Cumple"/>
    <s v="Cumple"/>
    <s v="1- Cliente confirma que suministro electrico se encuentra regularizado despues de visita de tecnicos"/>
    <x v="3"/>
    <x v="0"/>
    <x v="4"/>
    <x v="0"/>
    <n v="0.5"/>
    <n v="0.5"/>
    <n v="0.5"/>
    <n v="0.5"/>
    <n v="0.5"/>
    <n v="0.5"/>
    <n v="0.25"/>
    <n v="0.25"/>
    <n v="0.5"/>
    <n v="0.5"/>
    <n v="0.5"/>
    <n v="1"/>
    <x v="1"/>
  </r>
  <r>
    <s v="1815295"/>
    <s v="207518052022135255"/>
    <s v="DF20227325731"/>
    <x v="84"/>
    <x v="108"/>
    <s v="AARON HUENCHUMIL"/>
    <s v="Manquehue Sur #970 dpto 501"/>
    <s v="Las Condes"/>
    <x v="0"/>
    <s v="Cumple"/>
    <s v="Cumple"/>
    <s v="No Aplica"/>
    <s v="No Aplica"/>
    <s v="Cumple"/>
    <s v="Cumple"/>
    <s v="No"/>
    <s v="S/N"/>
    <s v="S/N"/>
    <s v="No Aplica"/>
    <s v="No Aplica"/>
    <s v="No Aplica"/>
    <s v="Cumple"/>
    <s v="Cumple"/>
    <s v="1- Cliente no se encuentra en domicilio, pero conserje permite acceso a shaft medidores 2- Cliente con suministro electrico normalizado"/>
    <x v="3"/>
    <x v="0"/>
    <x v="4"/>
    <x v="0"/>
    <n v="0.5"/>
    <n v="0.5"/>
    <n v="0.5"/>
    <n v="0.5"/>
    <n v="0.5"/>
    <n v="0.5"/>
    <n v="0.25"/>
    <n v="0.25"/>
    <n v="0.5"/>
    <n v="0.5"/>
    <n v="0.5"/>
    <n v="1"/>
    <x v="1"/>
  </r>
  <r>
    <s v="1815291"/>
    <s v="207618052022134321"/>
    <s v="DF20217084843"/>
    <x v="84"/>
    <x v="92"/>
    <s v="Cristobal toro"/>
    <s v="Cerro el plomo 6678 dpto 1503"/>
    <s v="Las Condes"/>
    <x v="0"/>
    <s v="Cumple"/>
    <s v="Cumple"/>
    <s v="No Aplica"/>
    <s v="No Aplica"/>
    <s v="Cumple"/>
    <s v="Cumple"/>
    <s v="Si"/>
    <s v="Marcelo carrasco"/>
    <s v="224531316"/>
    <s v="Cumple"/>
    <s v="Cumple"/>
    <s v="Cumple"/>
    <s v="Cumple"/>
    <s v="Cumple"/>
    <s v="Se verifica , sin mayor observacion"/>
    <x v="3"/>
    <x v="0"/>
    <x v="4"/>
    <x v="0"/>
    <n v="0.5"/>
    <n v="0.5"/>
    <n v="0.5"/>
    <n v="0.5"/>
    <n v="0.5"/>
    <n v="0.5"/>
    <n v="0.25"/>
    <n v="0.25"/>
    <n v="0.5"/>
    <n v="0.5"/>
    <n v="0.5"/>
    <n v="1"/>
    <x v="1"/>
  </r>
  <r>
    <s v="1815288"/>
    <s v="207518052022133443"/>
    <s v="DF20227327501"/>
    <x v="84"/>
    <x v="101"/>
    <s v="AARON HUENCHUMIL"/>
    <s v="Las Gaviotas #6284"/>
    <s v="Las Condes"/>
    <x v="0"/>
    <s v="Cumple"/>
    <s v="Cumple"/>
    <s v="No Aplica"/>
    <s v="No Aplica"/>
    <s v="Cumple"/>
    <s v="Cumple"/>
    <s v="Si"/>
    <s v="S/N"/>
    <s v="S/N"/>
    <s v="No Aplica"/>
    <s v="No Aplica"/>
    <s v="Cumple"/>
    <s v="Cumple"/>
    <s v="Cumple"/>
    <s v="1- Cliente confirmas encontrase con suministro electrico normalizado"/>
    <x v="3"/>
    <x v="0"/>
    <x v="4"/>
    <x v="0"/>
    <n v="0.5"/>
    <n v="0.5"/>
    <n v="0.5"/>
    <n v="0.5"/>
    <n v="0.5"/>
    <n v="0.5"/>
    <n v="0.25"/>
    <n v="0.25"/>
    <n v="0.5"/>
    <n v="0.5"/>
    <n v="0.5"/>
    <n v="1"/>
    <x v="1"/>
  </r>
  <r>
    <s v="1815265"/>
    <s v="207618052022130015"/>
    <s v="DF20217081309"/>
    <x v="84"/>
    <x v="99"/>
    <s v="Cristobal toro"/>
    <s v="Presidente riesco 5275 dpto 74"/>
    <s v="Las Condes"/>
    <x v="0"/>
    <s v="Cumple"/>
    <s v="Cumple"/>
    <s v="No Aplica"/>
    <s v="No Aplica"/>
    <s v="Cumple"/>
    <s v="Cumple"/>
    <s v="Si"/>
    <s v="Eugenio wasil"/>
    <s v="224581684"/>
    <s v="Cumple"/>
    <s v="Cumple"/>
    <s v="Cumple"/>
    <s v="Cumple"/>
    <s v="Cumple"/>
    <s v="Se verifica , sin mayor observacion"/>
    <x v="3"/>
    <x v="0"/>
    <x v="4"/>
    <x v="0"/>
    <n v="0.5"/>
    <n v="0.5"/>
    <n v="0.5"/>
    <n v="0.5"/>
    <n v="0.5"/>
    <n v="0.5"/>
    <n v="0.25"/>
    <n v="0.25"/>
    <n v="0.5"/>
    <n v="0.5"/>
    <n v="0.5"/>
    <n v="1"/>
    <x v="1"/>
  </r>
  <r>
    <s v="1815254"/>
    <s v="207518052022124738"/>
    <s v="DF20227326150"/>
    <x v="84"/>
    <x v="108"/>
    <s v="AARON HUENCHUMIL"/>
    <s v="Los Militares #5151  dpto 24"/>
    <s v="Las Condes"/>
    <x v="0"/>
    <s v="Cumple"/>
    <s v="Cumple"/>
    <s v="No Aplica"/>
    <s v="No Aplica"/>
    <s v="Cumple"/>
    <s v="Cumple"/>
    <s v="No"/>
    <s v="S/N"/>
    <s v="S/N"/>
    <s v="No Aplica"/>
    <s v="No Aplica"/>
    <s v="No Aplica"/>
    <s v="No Cumple"/>
    <s v="No Cumple"/>
    <s v="1- Cliente no se encuentra en domicilio, pero conserje permite acceso a shaft medidores 2- Cliente con suministro electrico normalizado"/>
    <x v="3"/>
    <x v="0"/>
    <x v="4"/>
    <x v="0"/>
    <n v="0.5"/>
    <n v="0.5"/>
    <n v="0.5"/>
    <n v="0.5"/>
    <n v="0.5"/>
    <n v="0.5"/>
    <n v="0.25"/>
    <n v="0.25"/>
    <n v="0.5"/>
    <n v="0"/>
    <n v="0"/>
    <n v="0.8"/>
    <x v="1"/>
  </r>
  <r>
    <s v="1815246"/>
    <s v="207618052022123259"/>
    <s v="DF20217083356"/>
    <x v="84"/>
    <x v="112"/>
    <s v="Cristobal toro"/>
    <s v="Orinoco 99 dpto 1404"/>
    <s v="Las Condes"/>
    <x v="0"/>
    <s v="Cumple"/>
    <s v="Cumple"/>
    <s v="Cumple"/>
    <s v="Cumple"/>
    <s v="Cumple"/>
    <s v="Cumple"/>
    <s v="Si"/>
    <s v="Julian sandoval"/>
    <s v="222076285"/>
    <s v="Cumple"/>
    <s v="Cumple"/>
    <s v="Cumple"/>
    <s v="Cumple"/>
    <s v="Cumple"/>
    <s v="Tapa caja de empalme abierta , sin perno ."/>
    <x v="3"/>
    <x v="0"/>
    <x v="4"/>
    <x v="0"/>
    <n v="0.5"/>
    <n v="0.5"/>
    <n v="0.5"/>
    <n v="0.5"/>
    <n v="0.5"/>
    <n v="0.5"/>
    <n v="0.25"/>
    <n v="0.25"/>
    <n v="0.5"/>
    <n v="0.5"/>
    <n v="0.5"/>
    <n v="1"/>
    <x v="1"/>
  </r>
  <r>
    <s v="1815242"/>
    <s v="207518052022121613"/>
    <s v="DF20227325854"/>
    <x v="84"/>
    <x v="108"/>
    <s v="AARON HUENCHUMIL"/>
    <s v="Los Militares #5620 of 1517"/>
    <s v="Las Condes"/>
    <x v="0"/>
    <s v="Cumple"/>
    <s v="Cumple"/>
    <s v="No Aplica"/>
    <s v="No Aplica"/>
    <s v="Cumple"/>
    <s v="Cumple"/>
    <s v="Si"/>
    <s v="S/N"/>
    <s v="S/N"/>
    <s v="No Aplica"/>
    <s v="No Aplica"/>
    <s v="Cumple"/>
    <s v="Cumple Parcialmente"/>
    <s v="Cumple Parcialmente"/>
    <s v="1- Cliente confirma que falla era en el interior de su instalacion electrica"/>
    <x v="3"/>
    <x v="0"/>
    <x v="4"/>
    <x v="0"/>
    <n v="0.5"/>
    <n v="0.5"/>
    <n v="0.5"/>
    <n v="0.5"/>
    <n v="0.5"/>
    <n v="0.5"/>
    <n v="0.25"/>
    <n v="0.25"/>
    <n v="0.5"/>
    <n v="0.17499999999999999"/>
    <n v="0.17499999999999999"/>
    <n v="0.87"/>
    <x v="1"/>
  </r>
  <r>
    <s v="1815226"/>
    <s v="207618052022121216"/>
    <s v="DF20217081774"/>
    <x v="84"/>
    <x v="99"/>
    <s v="Cristobal toro"/>
    <s v="Americo vespucio sur 330"/>
    <s v="Las Condes"/>
    <x v="0"/>
    <s v="Cumple"/>
    <s v="Cumple"/>
    <s v="No Aplica"/>
    <s v="No Aplica"/>
    <s v="Cumple"/>
    <s v="Cumple"/>
    <s v="No"/>
    <s v="S/N"/>
    <s v="S/N"/>
    <s v="No Aplica"/>
    <s v="No Aplica"/>
    <s v="No Aplica"/>
    <s v="Cumple"/>
    <s v="Cumple"/>
    <s v="Sin moradores , problema externo"/>
    <x v="3"/>
    <x v="0"/>
    <x v="4"/>
    <x v="0"/>
    <n v="0.5"/>
    <n v="0.5"/>
    <n v="0.5"/>
    <n v="0.5"/>
    <n v="0.5"/>
    <n v="0.5"/>
    <n v="0.25"/>
    <n v="0.25"/>
    <n v="0.5"/>
    <n v="0.5"/>
    <n v="0.5"/>
    <n v="1"/>
    <x v="1"/>
  </r>
  <r>
    <s v="1815217"/>
    <s v="207618052022120856"/>
    <s v="DF20217092120"/>
    <x v="84"/>
    <x v="107"/>
    <s v="Cristobal toro"/>
    <s v="Felix de amesti 128 of. 32"/>
    <s v="Las Condes"/>
    <x v="0"/>
    <s v="Cumple"/>
    <s v="Cumple"/>
    <s v="No Aplica"/>
    <s v="No Aplica"/>
    <s v="Cumple"/>
    <s v="Cumple"/>
    <s v="No"/>
    <s v="S/N"/>
    <s v="S/N"/>
    <s v="No Aplica"/>
    <s v="No Aplica"/>
    <s v="No Aplica"/>
    <s v="Cumple"/>
    <s v="Cumple"/>
    <s v="Problema externo ."/>
    <x v="3"/>
    <x v="0"/>
    <x v="4"/>
    <x v="0"/>
    <n v="0.5"/>
    <n v="0.5"/>
    <n v="0.5"/>
    <n v="0.5"/>
    <n v="0.5"/>
    <n v="0.5"/>
    <n v="0.25"/>
    <n v="0.25"/>
    <n v="0.5"/>
    <n v="0.5"/>
    <n v="0.5"/>
    <n v="1"/>
    <x v="1"/>
  </r>
  <r>
    <s v="1815167"/>
    <s v="207518052022114422"/>
    <s v="DF20227325709"/>
    <x v="84"/>
    <x v="108"/>
    <s v="AARON HUENCHUMIL"/>
    <s v="Luis Zegers # 89 dpto 34"/>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15154"/>
    <s v="207518052022113017"/>
    <s v="DF20227329649"/>
    <x v="84"/>
    <x v="102"/>
    <s v="AARON HUENCHUMIL"/>
    <s v="Warren Smith #28"/>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15152"/>
    <s v="207618052022112809"/>
    <s v="DF20217084848"/>
    <x v="84"/>
    <x v="92"/>
    <s v="Cristobal toro"/>
    <s v="Alicante 858 dpto 302"/>
    <s v="Las Condes"/>
    <x v="0"/>
    <s v="No Cumple"/>
    <s v="Cumple Parcialmente"/>
    <s v="No Aplica"/>
    <s v="No Aplica"/>
    <s v="Cumple"/>
    <s v="Cumple"/>
    <s v="Si"/>
    <s v="Susana smith"/>
    <s v="998240009"/>
    <s v="No Aplica"/>
    <s v="No Aplica"/>
    <s v="No Aplica"/>
    <s v="No Cumple"/>
    <s v="No Cumple"/>
    <s v="Cliente que atiende , desconoce visita de personal de emergencia  es hermana de dueña que no se encuentra en dpto ."/>
    <x v="3"/>
    <x v="0"/>
    <x v="4"/>
    <x v="0"/>
    <n v="0"/>
    <n v="0"/>
    <n v="0.5"/>
    <n v="0.5"/>
    <n v="0.5"/>
    <n v="0.5"/>
    <n v="0.25"/>
    <n v="0.25"/>
    <n v="0.5"/>
    <n v="0"/>
    <n v="0"/>
    <n v="0.6"/>
    <x v="1"/>
  </r>
  <r>
    <s v="1815143"/>
    <s v="207518052022112125"/>
    <s v="DF20227320623"/>
    <x v="84"/>
    <x v="93"/>
    <s v="AARON HUENCHUMIL"/>
    <s v="Warren smith #98"/>
    <s v="Las Condes"/>
    <x v="0"/>
    <s v="Cumple"/>
    <s v="Cumple"/>
    <s v="No Aplica"/>
    <s v="No Aplica"/>
    <s v="Cumple"/>
    <s v="Cumple"/>
    <s v="No"/>
    <s v="S/N"/>
    <s v="S/N"/>
    <s v="No Aplica"/>
    <s v="No Aplica"/>
    <s v="No Aplica"/>
    <s v="Cumple Parcialmente"/>
    <s v="Cumple Parcialmente"/>
    <s v="1- Cliente no se encuentra en domicilio"/>
    <x v="3"/>
    <x v="0"/>
    <x v="4"/>
    <x v="0"/>
    <n v="0.5"/>
    <n v="0.5"/>
    <n v="0.5"/>
    <n v="0.5"/>
    <n v="0.5"/>
    <n v="0.5"/>
    <n v="0.25"/>
    <n v="0.25"/>
    <n v="0.5"/>
    <n v="0.17499999999999999"/>
    <n v="0.17499999999999999"/>
    <n v="0.87"/>
    <x v="1"/>
  </r>
  <r>
    <s v="1815092"/>
    <s v="207518052022110812"/>
    <s v="DF20217094740"/>
    <x v="84"/>
    <x v="114"/>
    <s v="AARON HUENCHUMIL"/>
    <s v="La Gloria #77"/>
    <s v="Las Condes"/>
    <x v="0"/>
    <s v="Cumple"/>
    <s v="Cumple"/>
    <s v="No Aplica"/>
    <s v="No Aplica"/>
    <s v="Cumple"/>
    <s v="Cumple"/>
    <s v="No"/>
    <s v="S/N"/>
    <s v="S/N"/>
    <s v="No Aplica"/>
    <s v="No Aplica"/>
    <s v="No Aplica"/>
    <s v="Cumple"/>
    <s v="No Cumple"/>
    <s v="1- suministro electrico en el sector se encuentra normal"/>
    <x v="3"/>
    <x v="0"/>
    <x v="4"/>
    <x v="0"/>
    <n v="0.5"/>
    <n v="0.5"/>
    <n v="0.5"/>
    <n v="0.5"/>
    <n v="0.5"/>
    <n v="0.5"/>
    <n v="0.25"/>
    <n v="0.25"/>
    <n v="0.5"/>
    <n v="0.5"/>
    <n v="0"/>
    <n v="0.9"/>
    <x v="1"/>
  </r>
  <r>
    <s v="1815074"/>
    <s v="207518052022105024"/>
    <s v="DF20217094024"/>
    <x v="84"/>
    <x v="100"/>
    <s v="AARON HUENCHUMIL"/>
    <s v="La Castellana Norte #44 dpto 121"/>
    <s v="Las Condes"/>
    <x v="0"/>
    <s v="Cumple"/>
    <s v="Cumple"/>
    <s v="No Aplica"/>
    <s v="No Aplica"/>
    <s v="Cumple"/>
    <s v="Cumple"/>
    <s v="No"/>
    <s v="S/N"/>
    <s v="S/N"/>
    <s v="No Aplica"/>
    <s v="No Aplica"/>
    <s v="No Aplica"/>
    <s v="Cumple"/>
    <s v="No Cumple"/>
    <s v="1- Cliente no se encuentra en domicilio, pero conserje permite acceso a shaft medidores  2- Cliente con suministro electrico normalizado"/>
    <x v="3"/>
    <x v="0"/>
    <x v="4"/>
    <x v="0"/>
    <n v="0.5"/>
    <n v="0.5"/>
    <n v="0.5"/>
    <n v="0.5"/>
    <n v="0.5"/>
    <n v="0.5"/>
    <n v="0.25"/>
    <n v="0.25"/>
    <n v="0.5"/>
    <n v="0.5"/>
    <n v="0"/>
    <n v="0.9"/>
    <x v="1"/>
  </r>
  <r>
    <s v="1817567"/>
    <s v="207619052022170307"/>
    <s v="DF20217092598"/>
    <x v="85"/>
    <x v="103"/>
    <s v="Cristobal toro"/>
    <s v="Isabel la catolica 5952"/>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17289"/>
    <s v="207619052022153001"/>
    <s v="DF20217081798"/>
    <x v="85"/>
    <x v="99"/>
    <s v="Cristobal toro"/>
    <s v="La capitania 100 dpto 41"/>
    <s v="Las Condes"/>
    <x v="0"/>
    <s v="Cumple"/>
    <s v="Cumple"/>
    <s v="No Aplica"/>
    <s v="No Aplica"/>
    <s v="Cumple"/>
    <s v="Cumple"/>
    <s v="Si"/>
    <s v="Daniel herrera"/>
    <s v="222297682"/>
    <s v="Cumple"/>
    <s v="Cumple"/>
    <s v="Cumple"/>
    <s v="Cumple"/>
    <s v="Cumple"/>
    <s v="Se verifica , sin mayor observacion"/>
    <x v="3"/>
    <x v="0"/>
    <x v="4"/>
    <x v="0"/>
    <n v="0.5"/>
    <n v="0.5"/>
    <n v="0.5"/>
    <n v="0.5"/>
    <n v="0.5"/>
    <n v="0.5"/>
    <n v="0.25"/>
    <n v="0.25"/>
    <n v="0.5"/>
    <n v="0.5"/>
    <n v="0.5"/>
    <n v="1"/>
    <x v="1"/>
  </r>
  <r>
    <s v="1817266"/>
    <s v="207619052022151158"/>
    <s v="DF20217082951"/>
    <x v="85"/>
    <x v="113"/>
    <s v="Cristobal toro"/>
    <s v="La gloria 115 dpto 902"/>
    <s v="Las Condes"/>
    <x v="0"/>
    <s v="Cumple"/>
    <s v="Cumple"/>
    <s v="No Aplica"/>
    <s v="No Aplica"/>
    <s v="Cumple"/>
    <s v="Cumple"/>
    <s v="Si"/>
    <s v="Juan toro"/>
    <s v="222286083"/>
    <s v="Cumple"/>
    <s v="Cumple"/>
    <s v="Cumple"/>
    <s v="Cumple"/>
    <s v="No Cumple"/>
    <s v="Falta data en fotografias , tapa caja de empalme abierta sin perno"/>
    <x v="3"/>
    <x v="0"/>
    <x v="4"/>
    <x v="0"/>
    <n v="0.5"/>
    <n v="0.5"/>
    <n v="0.5"/>
    <n v="0.5"/>
    <n v="0.5"/>
    <n v="0.5"/>
    <n v="0.25"/>
    <n v="0.25"/>
    <n v="0.5"/>
    <n v="0.5"/>
    <n v="0"/>
    <n v="0.9"/>
    <x v="1"/>
  </r>
  <r>
    <s v="1821493"/>
    <s v="207520052022180520"/>
    <s v="DF20217094758"/>
    <x v="86"/>
    <x v="114"/>
    <s v="AARON HUENCHUMIL"/>
    <s v="Mar del Sur #1238"/>
    <s v="Las Condes"/>
    <x v="0"/>
    <s v="Cumple"/>
    <s v="Cumple"/>
    <s v="No Aplica"/>
    <s v="No Aplica"/>
    <s v="Cumple"/>
    <s v="Cumple"/>
    <s v="Si"/>
    <s v="S/N"/>
    <s v="S/N"/>
    <s v="Cumple"/>
    <s v="Cumple"/>
    <s v="Cumple"/>
    <s v="Cumple"/>
    <s v="No Cumple"/>
    <s v="1- Cliente confirma que falla era en el interior de su instalacion electrica (contactor de transferencia)"/>
    <x v="3"/>
    <x v="0"/>
    <x v="4"/>
    <x v="0"/>
    <n v="0.5"/>
    <n v="0.5"/>
    <n v="0.5"/>
    <n v="0.5"/>
    <n v="0.5"/>
    <n v="0.5"/>
    <n v="0.25"/>
    <n v="0.25"/>
    <n v="0.5"/>
    <n v="0.5"/>
    <n v="0"/>
    <n v="0.9"/>
    <x v="1"/>
  </r>
  <r>
    <s v="1821483"/>
    <s v="207520052022174623"/>
    <s v="DF20217093704"/>
    <x v="86"/>
    <x v="109"/>
    <s v="AARON HUENCHUMIL"/>
    <s v="Puerto de Palos #5284"/>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21477"/>
    <s v="207520052022172737"/>
    <s v="DF20217094085"/>
    <x v="86"/>
    <x v="100"/>
    <s v="AARON HUENCHUMIL"/>
    <s v="Felix de Amesti #991 dpto 404"/>
    <s v="Las Condes"/>
    <x v="0"/>
    <s v="Cumple"/>
    <s v="Cumple"/>
    <s v="Cumple"/>
    <s v="Cumple"/>
    <s v="Cumple"/>
    <s v="Cumple"/>
    <s v="No"/>
    <s v="S/N"/>
    <s v="S/N"/>
    <s v="No Aplica"/>
    <s v="No Aplica"/>
    <s v="No Aplica"/>
    <s v="Cumple"/>
    <s v="Cumple"/>
    <s v="1- Cliente no se encuentra en domicilio, pero conserje permite acceso a shaft medidores 2- Suministro electrico normalizado"/>
    <x v="3"/>
    <x v="0"/>
    <x v="4"/>
    <x v="0"/>
    <n v="0.5"/>
    <n v="0.5"/>
    <n v="0.5"/>
    <n v="0.5"/>
    <n v="0.5"/>
    <n v="0.5"/>
    <n v="0.25"/>
    <n v="0.25"/>
    <n v="0.5"/>
    <n v="0.5"/>
    <n v="0.5"/>
    <n v="1"/>
    <x v="1"/>
  </r>
  <r>
    <s v="1821388"/>
    <s v="207520052022165921"/>
    <s v="DF20217093520"/>
    <x v="86"/>
    <x v="109"/>
    <s v="AARON HUENCHUMIL"/>
    <s v="Frente a Rafael Gumucio #665"/>
    <s v="Las Condes"/>
    <x v="0"/>
    <s v="Cumple"/>
    <s v="Cumple"/>
    <s v="No Aplica"/>
    <s v="No Aplica"/>
    <s v="Cumple"/>
    <s v="Cumple"/>
    <s v="No"/>
    <s v="S/N"/>
    <s v="S/N"/>
    <s v="No Aplica"/>
    <s v="No Aplica"/>
    <s v="No Aplica"/>
    <s v="No Cumple"/>
    <s v="No Cumple"/>
    <s v="1- vecinos del sector confirman AP normalizado"/>
    <x v="3"/>
    <x v="0"/>
    <x v="4"/>
    <x v="0"/>
    <n v="0.5"/>
    <n v="0.5"/>
    <n v="0.5"/>
    <n v="0.5"/>
    <n v="0.5"/>
    <n v="0.5"/>
    <n v="0.25"/>
    <n v="0.25"/>
    <n v="0.5"/>
    <n v="0"/>
    <n v="0"/>
    <n v="0.8"/>
    <x v="1"/>
  </r>
  <r>
    <s v="1821207"/>
    <s v="207520052022164314"/>
    <s v="DF20227339327"/>
    <x v="86"/>
    <x v="100"/>
    <s v="AARON HUENCHUMIL"/>
    <s v="Cristobal Colon #4275 dpto 24"/>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4"/>
    <x v="0"/>
    <n v="0.5"/>
    <n v="0.5"/>
    <n v="0.5"/>
    <n v="0.5"/>
    <n v="0.5"/>
    <n v="0.5"/>
    <n v="0.25"/>
    <n v="0.25"/>
    <n v="0.5"/>
    <n v="0.5"/>
    <n v="0.5"/>
    <n v="1"/>
    <x v="1"/>
  </r>
  <r>
    <s v="1820490"/>
    <s v="207520052022142033"/>
    <s v="DF20227340780"/>
    <x v="86"/>
    <x v="114"/>
    <s v="AARON HUENCHUMIL"/>
    <s v="Jean Mermoz #18"/>
    <s v="Las Condes"/>
    <x v="0"/>
    <s v="Cumple"/>
    <s v="Cumple"/>
    <s v="No Aplica"/>
    <s v="No Aplica"/>
    <s v="Cumple"/>
    <s v="Cumple"/>
    <s v="Si"/>
    <s v="Johana Perez"/>
    <s v="S/N"/>
    <s v="Cumple"/>
    <s v="Cumple"/>
    <s v="Cumple"/>
    <s v="Cumple"/>
    <s v="No Cumple"/>
    <s v="1- Cliente se encuentra con suministro electrico normalizado"/>
    <x v="3"/>
    <x v="0"/>
    <x v="4"/>
    <x v="0"/>
    <n v="0.5"/>
    <n v="0.5"/>
    <n v="0.5"/>
    <n v="0.5"/>
    <n v="0.5"/>
    <n v="0.5"/>
    <n v="0.25"/>
    <n v="0.25"/>
    <n v="0.5"/>
    <n v="0.5"/>
    <n v="0"/>
    <n v="0.9"/>
    <x v="1"/>
  </r>
  <r>
    <s v="1820146"/>
    <s v="207520052022140152"/>
    <s v="DF20227319694"/>
    <x v="86"/>
    <x v="96"/>
    <s v="AARON HUENCHUMIL"/>
    <s v="San Crescente #474"/>
    <s v="Las Condes"/>
    <x v="0"/>
    <s v="Cumple"/>
    <s v="Cumple"/>
    <s v="No Aplica"/>
    <s v="No Aplica"/>
    <s v="Cumple"/>
    <s v="Cumple"/>
    <s v="No"/>
    <s v="S/N"/>
    <s v="S/N"/>
    <s v="No Aplica"/>
    <s v="No Aplica"/>
    <s v="No Aplica"/>
    <s v="Cumple Mayormente"/>
    <s v="Cumple Parcialmente"/>
    <s v="1- Cliente no se encuentra en domicilio"/>
    <x v="3"/>
    <x v="0"/>
    <x v="4"/>
    <x v="0"/>
    <n v="0.5"/>
    <n v="0.5"/>
    <n v="0.5"/>
    <n v="0.5"/>
    <n v="0.5"/>
    <n v="0.5"/>
    <n v="0.25"/>
    <n v="0.25"/>
    <n v="0.5"/>
    <n v="0.32500000000000001"/>
    <n v="0.17499999999999999"/>
    <n v="0.9"/>
    <x v="1"/>
  </r>
  <r>
    <s v="1819869"/>
    <s v="207520052022133908"/>
    <s v="DF20217094549"/>
    <x v="86"/>
    <x v="100"/>
    <s v="AARON HUENCHUMIL"/>
    <s v="Cristobal Colon #4101"/>
    <s v="Las Condes"/>
    <x v="0"/>
    <s v="Cumple"/>
    <s v="Cumple"/>
    <s v="No Aplica"/>
    <s v="No Aplica"/>
    <s v="Cumple"/>
    <s v="Cumple"/>
    <s v="No"/>
    <s v="S/N"/>
    <s v="S/N"/>
    <s v="No Aplica"/>
    <s v="No Aplica"/>
    <s v="No Aplica"/>
    <s v="Cumple"/>
    <s v="Cumple"/>
    <s v="1- Cliente no se encuentra en domicilio, pero conserje permite acceso a shaft medidores  2- Sumunistro electrico normalizado"/>
    <x v="3"/>
    <x v="0"/>
    <x v="4"/>
    <x v="0"/>
    <n v="0.5"/>
    <n v="0.5"/>
    <n v="0.5"/>
    <n v="0.5"/>
    <n v="0.5"/>
    <n v="0.5"/>
    <n v="0.25"/>
    <n v="0.25"/>
    <n v="0.5"/>
    <n v="0.5"/>
    <n v="0.5"/>
    <n v="1"/>
    <x v="1"/>
  </r>
  <r>
    <s v="1819802"/>
    <s v="207520052022131445"/>
    <s v="DF20227319691"/>
    <x v="86"/>
    <x v="96"/>
    <s v="AARON HUENCHUMIL"/>
    <s v="Vaticano #3800"/>
    <s v="Las Condes"/>
    <x v="0"/>
    <s v="Cumple"/>
    <s v="Cumple"/>
    <s v="No Aplica"/>
    <s v="No Aplica"/>
    <s v="Cumple"/>
    <s v="Cumple"/>
    <s v="Si"/>
    <s v="Tomas Mir"/>
    <s v="S/N"/>
    <s v="Cumple"/>
    <s v="Cumple"/>
    <s v="Cumple"/>
    <s v="Cumple"/>
    <s v="Cumple Parcialmente"/>
    <s v="1- En el momento de la visita de tecnicos se encontraba normal el suministro electrico 2- Directa relacion con N°DF20227322454 en la cual se da solucion provisoria"/>
    <x v="3"/>
    <x v="0"/>
    <x v="4"/>
    <x v="0"/>
    <n v="0.5"/>
    <n v="0.5"/>
    <n v="0.5"/>
    <n v="0.5"/>
    <n v="0.5"/>
    <n v="0.5"/>
    <n v="0.25"/>
    <n v="0.25"/>
    <n v="0.5"/>
    <n v="0.5"/>
    <n v="0.17499999999999999"/>
    <n v="0.93500000000000005"/>
    <x v="1"/>
  </r>
  <r>
    <s v="1819793"/>
    <s v="207620052022130140"/>
    <s v="DF20217094984"/>
    <x v="86"/>
    <x v="114"/>
    <s v="Cristobal toro"/>
    <s v="Descabezado grande 9091"/>
    <s v="Las Condes"/>
    <x v="0"/>
    <s v="Cumple"/>
    <s v="Cumple"/>
    <s v="Cumple"/>
    <s v="Cumple"/>
    <s v="Cumple"/>
    <s v="Cumple"/>
    <s v="Si"/>
    <s v="S/N"/>
    <s v="S/N"/>
    <s v="Cumple"/>
    <s v="Cumple"/>
    <s v="Cumple"/>
    <s v="Cumple"/>
    <s v="No Cumple"/>
    <s v="Falta data en fotografias , ariende cliente corrobora visita , pero no quiere entregar datos y no permite fotos"/>
    <x v="3"/>
    <x v="0"/>
    <x v="4"/>
    <x v="0"/>
    <n v="0.5"/>
    <n v="0.5"/>
    <n v="0.5"/>
    <n v="0.5"/>
    <n v="0.5"/>
    <n v="0.5"/>
    <n v="0.25"/>
    <n v="0.25"/>
    <n v="0.5"/>
    <n v="0.5"/>
    <n v="0"/>
    <n v="0.9"/>
    <x v="1"/>
  </r>
  <r>
    <s v="1819792"/>
    <s v="207520052022130029"/>
    <s v="DF20227322454"/>
    <x v="86"/>
    <x v="104"/>
    <s v="AARON HUENCHUMIL"/>
    <s v="Vaticano #3800"/>
    <s v="Las Condes"/>
    <x v="0"/>
    <s v="Cumple"/>
    <s v="Cumple"/>
    <s v="No Aplica"/>
    <s v="No Aplica"/>
    <s v="Cumple"/>
    <s v="Cumple"/>
    <s v="Si"/>
    <s v="Tomas Mir"/>
    <s v="955375687"/>
    <s v="Cumple"/>
    <s v="Cumple"/>
    <s v="Cumple"/>
    <s v="Cumple"/>
    <s v="Cumple Parcialmente"/>
    <s v="1- Cliente confirma encontrarse con suministro electrico normalizado 2- Cliente requiere cambio de acometida por cableado CONCENTRICO  3- relacion directa con N°DF20227319691"/>
    <x v="3"/>
    <x v="0"/>
    <x v="4"/>
    <x v="0"/>
    <n v="0.5"/>
    <n v="0.5"/>
    <n v="0.5"/>
    <n v="0.5"/>
    <n v="0.5"/>
    <n v="0.5"/>
    <n v="0.25"/>
    <n v="0.25"/>
    <n v="0.5"/>
    <n v="0.5"/>
    <n v="0.17499999999999999"/>
    <n v="0.93500000000000005"/>
    <x v="1"/>
  </r>
  <r>
    <s v="1819765"/>
    <s v="207520052022123114"/>
    <s v="DF20227338239"/>
    <x v="86"/>
    <x v="100"/>
    <s v="AARON HUENCHUMIL"/>
    <s v="Francisco Bilbao #3858"/>
    <s v="Las Condes"/>
    <x v="0"/>
    <s v="Cumple"/>
    <s v="Cumple"/>
    <s v="No Cumple"/>
    <s v="No Cumple"/>
    <s v="Cumple"/>
    <s v="Cumple"/>
    <s v="No"/>
    <s v="S/N"/>
    <s v="S/N"/>
    <s v="No Aplica"/>
    <s v="No Aplica"/>
    <s v="No Aplica"/>
    <s v="Cumple"/>
    <s v="No Cumple"/>
    <s v="1- Cliente no se encuentra en domicilio 2- No declaran codigo de conectoras en subterraneo 3- numeracion correcta #3856"/>
    <x v="3"/>
    <x v="0"/>
    <x v="4"/>
    <x v="0"/>
    <n v="0.5"/>
    <n v="0.5"/>
    <n v="0"/>
    <n v="0"/>
    <n v="0.5"/>
    <n v="0.5"/>
    <n v="0.25"/>
    <n v="0.25"/>
    <n v="0.5"/>
    <n v="0.5"/>
    <n v="0"/>
    <n v="0.6"/>
    <x v="1"/>
  </r>
  <r>
    <s v="1819723"/>
    <s v="207520052022121659"/>
    <s v="DF20227333790"/>
    <x v="86"/>
    <x v="109"/>
    <s v="AARON HUENCHUMIL"/>
    <s v="Canciller Dollfus #1971 dpto 304"/>
    <s v="Las Condes"/>
    <x v="0"/>
    <s v="Cumple"/>
    <s v="Cumple"/>
    <s v="No Aplica"/>
    <s v="No Aplica"/>
    <s v="Cumple"/>
    <s v="Cumple"/>
    <s v="Si"/>
    <s v="S/N"/>
    <s v="S/N"/>
    <s v="Cumple"/>
    <s v="Cumple"/>
    <s v="Cumple"/>
    <s v="No Cumple"/>
    <s v="No Cumple"/>
    <s v="1- Cliente atiende por citofono y confirma encontrarse con suministro electrico normalizado"/>
    <x v="3"/>
    <x v="0"/>
    <x v="4"/>
    <x v="0"/>
    <n v="0.5"/>
    <n v="0.5"/>
    <n v="0.5"/>
    <n v="0.5"/>
    <n v="0.5"/>
    <n v="0.5"/>
    <n v="0.25"/>
    <n v="0.25"/>
    <n v="0.5"/>
    <n v="0"/>
    <n v="0"/>
    <n v="0.8"/>
    <x v="1"/>
  </r>
  <r>
    <s v="1819685"/>
    <s v="207520052022115852"/>
    <s v="DF20227320957"/>
    <x v="86"/>
    <x v="93"/>
    <s v="AARON HUENCHUMIL"/>
    <s v="Francisco Bilbao #4780"/>
    <s v="Las Condes"/>
    <x v="0"/>
    <s v="Cumple"/>
    <s v="Cumple Parcialmente"/>
    <s v="No Aplica"/>
    <s v="No Aplica"/>
    <s v="Cumple Parcialmente"/>
    <s v="Cumple Parcialmente"/>
    <s v="Si"/>
    <s v="S/N"/>
    <s v="S/N"/>
    <s v="Cumple"/>
    <s v="Cumple"/>
    <s v="Cumple"/>
    <s v="Cumple"/>
    <s v="Cumple"/>
    <s v="1- Encargado de local confirma que tiene suministro electrico, ya que su empalme se encuentra directo sin lectura por medidor quemado. 2- Condicion de equipo de medicion e n riesgo electrico potencial, ya que se encuentra sin tapa de caja empalme con partes energizadas expuestas a la interperie SE REQUIERE NORMALIZAR CON URGENCIA"/>
    <x v="3"/>
    <x v="0"/>
    <x v="4"/>
    <x v="0"/>
    <n v="0.5"/>
    <n v="0"/>
    <n v="0.5"/>
    <n v="0.5"/>
    <n v="0.17499999999999999"/>
    <n v="0.17499999999999999"/>
    <n v="0.25"/>
    <n v="0.25"/>
    <n v="0.5"/>
    <n v="0.5"/>
    <n v="0.5"/>
    <n v="0.80249999999999999"/>
    <x v="1"/>
  </r>
  <r>
    <s v="1819336"/>
    <s v="207620052022101433"/>
    <s v="DF20217094768"/>
    <x v="86"/>
    <x v="114"/>
    <s v="Cristobal toro"/>
    <s v="Nicolas de ovando 912"/>
    <s v="Las Condes"/>
    <x v="0"/>
    <s v="Cumple"/>
    <s v="Cumple"/>
    <s v="No Aplica"/>
    <s v="No Aplica"/>
    <s v="Cumple"/>
    <s v="Cumple"/>
    <s v="No"/>
    <s v="S/N"/>
    <s v="S/N"/>
    <s v="No Aplica"/>
    <s v="No Aplica"/>
    <s v="No Aplica"/>
    <s v="Cumple"/>
    <s v="No Cumple"/>
    <s v="Falta data en fotografias , sin moradores"/>
    <x v="3"/>
    <x v="0"/>
    <x v="4"/>
    <x v="0"/>
    <n v="0.5"/>
    <n v="0.5"/>
    <n v="0.5"/>
    <n v="0.5"/>
    <n v="0.5"/>
    <n v="0.5"/>
    <n v="0.25"/>
    <n v="0.25"/>
    <n v="0.5"/>
    <n v="0.5"/>
    <n v="0"/>
    <n v="0.9"/>
    <x v="1"/>
  </r>
  <r>
    <s v="1824601"/>
    <s v="207523052022145556"/>
    <s v="DF20227333597"/>
    <x v="87"/>
    <x v="103"/>
    <s v="AARON HUENCHUMIL"/>
    <s v="Callao #2970"/>
    <s v="Las Condes"/>
    <x v="0"/>
    <s v="Cumple"/>
    <s v="Cumple"/>
    <s v="No Cumple"/>
    <s v="No Cumple"/>
    <s v="Cumple"/>
    <s v="Cumple"/>
    <s v="No"/>
    <s v="S/N"/>
    <s v="S/N"/>
    <s v="No Aplica"/>
    <s v="No Aplica"/>
    <s v="No Aplica"/>
    <s v="Cumple"/>
    <s v="Cumple"/>
    <s v="1- TD 26221 se encuentra normalizado 2- No declaran codigo de fusibles utilizados en informe cuadrilla"/>
    <x v="3"/>
    <x v="0"/>
    <x v="4"/>
    <x v="0"/>
    <n v="0.5"/>
    <n v="0.5"/>
    <n v="0"/>
    <n v="0"/>
    <n v="0.5"/>
    <n v="0.5"/>
    <n v="0.25"/>
    <n v="0.25"/>
    <n v="0.5"/>
    <n v="0.5"/>
    <n v="0.5"/>
    <n v="0.7"/>
    <x v="1"/>
  </r>
  <r>
    <s v="1824535"/>
    <s v="207523052022143526"/>
    <s v="DF20227333583"/>
    <x v="87"/>
    <x v="103"/>
    <s v="AARON HUENCHUMIL"/>
    <s v="Burgos #155 dpto 168"/>
    <s v="Las Condes"/>
    <x v="0"/>
    <s v="Cumple"/>
    <s v="Cumple"/>
    <s v="No Aplica"/>
    <s v="No Aplica"/>
    <s v="Cumple"/>
    <s v="Cumple"/>
    <s v="No"/>
    <s v="S/N"/>
    <s v="S/N"/>
    <s v="No Aplica"/>
    <s v="No Aplica"/>
    <s v="No Aplica"/>
    <s v="Cumple"/>
    <s v="No Cumple"/>
    <s v="1- Cliente no se encuentra en domicilio 2- Suministro electrico normalizado 3- caja equipo medida sin sello"/>
    <x v="3"/>
    <x v="0"/>
    <x v="4"/>
    <x v="0"/>
    <n v="0.5"/>
    <n v="0.5"/>
    <n v="0.5"/>
    <n v="0.5"/>
    <n v="0.5"/>
    <n v="0.5"/>
    <n v="0.25"/>
    <n v="0.25"/>
    <n v="0.5"/>
    <n v="0.5"/>
    <n v="0"/>
    <n v="0.9"/>
    <x v="1"/>
  </r>
  <r>
    <s v="1824476"/>
    <s v="207523052022141037"/>
    <s v="DF20227329789"/>
    <x v="87"/>
    <x v="102"/>
    <s v="AARON HUENCHUMIL"/>
    <s v="San Pascual #78"/>
    <s v="Las Condes"/>
    <x v="0"/>
    <s v="Cumple"/>
    <s v="Cumple"/>
    <s v="No Aplica"/>
    <s v="No Aplica"/>
    <s v="Cumple"/>
    <s v="Cumple"/>
    <s v="No"/>
    <s v="S/N"/>
    <s v="S/N"/>
    <s v="No Aplica"/>
    <s v="No Aplica"/>
    <s v="No Aplica"/>
    <s v="Cumple"/>
    <s v="Cumple"/>
    <s v="1- Domicilio deshabitado para arriendo 2- Suministro electrico normalizado"/>
    <x v="3"/>
    <x v="0"/>
    <x v="4"/>
    <x v="0"/>
    <n v="0.5"/>
    <n v="0.5"/>
    <n v="0.5"/>
    <n v="0.5"/>
    <n v="0.5"/>
    <n v="0.5"/>
    <n v="0.25"/>
    <n v="0.25"/>
    <n v="0.5"/>
    <n v="0.5"/>
    <n v="0.5"/>
    <n v="1"/>
    <x v="1"/>
  </r>
  <r>
    <s v="1824127"/>
    <s v="207523052022133858"/>
    <s v="DF20217093878"/>
    <x v="87"/>
    <x v="109"/>
    <s v="AARON HUENCHUMIL"/>
    <s v="Cerro el Plomo #6583 dpto 405"/>
    <s v="Las Condes"/>
    <x v="0"/>
    <s v="Cumple"/>
    <s v="Cumple"/>
    <s v="No Aplica"/>
    <s v="No Aplica"/>
    <s v="Cumple"/>
    <s v="Cumple"/>
    <s v="No"/>
    <s v="S/N"/>
    <s v="S/N"/>
    <s v="No Aplica"/>
    <s v="No Aplica"/>
    <s v="No Aplica"/>
    <s v="Cumple"/>
    <s v="Cumple"/>
    <s v="1-No se lo logra acceso ni comunicacion con cliente, edificio sin citofono"/>
    <x v="3"/>
    <x v="0"/>
    <x v="4"/>
    <x v="0"/>
    <n v="0.5"/>
    <n v="0.5"/>
    <n v="0.5"/>
    <n v="0.5"/>
    <n v="0.5"/>
    <n v="0.5"/>
    <n v="0.25"/>
    <n v="0.25"/>
    <n v="0.5"/>
    <n v="0.5"/>
    <n v="0.5"/>
    <n v="1"/>
    <x v="1"/>
  </r>
  <r>
    <s v="1824004"/>
    <s v="207523052022131145"/>
    <s v="DF20227329752"/>
    <x v="87"/>
    <x v="102"/>
    <s v="AARON HUENCHUMIL"/>
    <s v="Maria Teresa #6286 bl B dpto 612"/>
    <s v="Las Condes"/>
    <x v="0"/>
    <s v="Cumple"/>
    <s v="Cumple"/>
    <s v="No Aplica"/>
    <s v="No Aplica"/>
    <s v="Cumple"/>
    <s v="Cumple"/>
    <s v="No"/>
    <s v="S/N"/>
    <s v="S/N"/>
    <s v="No Aplica"/>
    <s v="No Aplica"/>
    <s v="No Aplica"/>
    <s v="Cumple"/>
    <s v="Cumple Parcialmente"/>
    <s v="1-Cliente no se encuentra en domicilio, conserje permite acceso a shaft medidores 2- Caja nedidor sin sello"/>
    <x v="3"/>
    <x v="0"/>
    <x v="4"/>
    <x v="0"/>
    <n v="0.5"/>
    <n v="0.5"/>
    <n v="0.5"/>
    <n v="0.5"/>
    <n v="0.5"/>
    <n v="0.5"/>
    <n v="0.25"/>
    <n v="0.25"/>
    <n v="0.5"/>
    <n v="0.5"/>
    <n v="0.17499999999999999"/>
    <n v="0.93500000000000005"/>
    <x v="1"/>
  </r>
  <r>
    <s v="1823951"/>
    <s v="207523052022125256"/>
    <s v="DF20227319639"/>
    <x v="87"/>
    <x v="96"/>
    <s v="AARON HUENCHUMIL"/>
    <s v="Republica Arabe de Egipto #670"/>
    <s v="Las Condes"/>
    <x v="0"/>
    <s v="Cumple"/>
    <s v="Cumple"/>
    <s v="No Aplica"/>
    <s v="No Aplica"/>
    <s v="Cumple"/>
    <s v="Cumple"/>
    <s v="No"/>
    <s v="S/N"/>
    <s v="S/N"/>
    <s v="No Aplica"/>
    <s v="No Aplica"/>
    <s v="No Aplica"/>
    <s v="Cumple"/>
    <s v="Cumple"/>
    <s v="1- Cliente se encuentra con suministro electrico normalizado"/>
    <x v="3"/>
    <x v="0"/>
    <x v="4"/>
    <x v="0"/>
    <n v="0.5"/>
    <n v="0.5"/>
    <n v="0.5"/>
    <n v="0.5"/>
    <n v="0.5"/>
    <n v="0.5"/>
    <n v="0.25"/>
    <n v="0.25"/>
    <n v="0.5"/>
    <n v="0.5"/>
    <n v="0.5"/>
    <n v="1"/>
    <x v="1"/>
  </r>
  <r>
    <s v="1823949"/>
    <s v="207623052022125126"/>
    <s v="DF20217084166"/>
    <x v="87"/>
    <x v="105"/>
    <s v="Cristobal toro"/>
    <s v="Camino del mirador 2365"/>
    <s v="Las Condes"/>
    <x v="0"/>
    <s v="Cumple"/>
    <s v="Cumple"/>
    <s v="No Aplica"/>
    <s v="No Aplica"/>
    <s v="Cumple"/>
    <s v="Cumple"/>
    <s v="Si"/>
    <s v="S/N"/>
    <s v="S/N"/>
    <s v="No Aplica"/>
    <s v="No Aplica"/>
    <s v="No Aplica"/>
    <s v="Cumple"/>
    <s v="Cumple Parcialmente"/>
    <s v="Falta data en fotografias , atuende persona que no es dueña de casa , no esta al tanto de visita de personal de emergencia , no entrega mas datos"/>
    <x v="3"/>
    <x v="0"/>
    <x v="4"/>
    <x v="0"/>
    <n v="0.5"/>
    <n v="0.5"/>
    <n v="0.5"/>
    <n v="0.5"/>
    <n v="0.5"/>
    <n v="0.5"/>
    <n v="0.25"/>
    <n v="0.25"/>
    <n v="0.5"/>
    <n v="0.5"/>
    <n v="0.17499999999999999"/>
    <n v="0.93500000000000005"/>
    <x v="1"/>
  </r>
  <r>
    <s v="1823922"/>
    <s v="207523052022123045"/>
    <s v="DF20227337568"/>
    <x v="87"/>
    <x v="109"/>
    <s v="AARON HUENCHUMIL"/>
    <s v="Cristobal Colon #6465 dpto 711"/>
    <s v="Las Condes"/>
    <x v="0"/>
    <s v="Cumple"/>
    <s v="Cumple"/>
    <s v="No Aplica"/>
    <s v="No Aplica"/>
    <s v="Cumple"/>
    <s v="Cumple"/>
    <s v="No"/>
    <s v="S/N"/>
    <s v="S/N"/>
    <s v="No Aplica"/>
    <s v="No Aplica"/>
    <s v="No Aplica"/>
    <s v="Cumple"/>
    <s v="Cumple"/>
    <s v="1- Cliente no se encuentra en domicilio, conserje no permite acceso a shaft"/>
    <x v="3"/>
    <x v="0"/>
    <x v="4"/>
    <x v="0"/>
    <n v="0.5"/>
    <n v="0.5"/>
    <n v="0.5"/>
    <n v="0.5"/>
    <n v="0.5"/>
    <n v="0.5"/>
    <n v="0.25"/>
    <n v="0.25"/>
    <n v="0.5"/>
    <n v="0.5"/>
    <n v="0.5"/>
    <n v="1"/>
    <x v="1"/>
  </r>
  <r>
    <s v="1823920"/>
    <s v="207623052022122958"/>
    <s v="DF20217082081"/>
    <x v="87"/>
    <x v="104"/>
    <s v="Cristobal toro"/>
    <s v="Alhue 1238"/>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23875"/>
    <s v="207523052022121348"/>
    <s v="DF20227338769"/>
    <x v="87"/>
    <x v="109"/>
    <s v="AARON HUENCHUMIL"/>
    <s v="Cristobal Colon #5289"/>
    <s v="Las Condes"/>
    <x v="0"/>
    <s v="Cumple"/>
    <s v="Cumple"/>
    <s v="No Cumple"/>
    <s v="No Cumple"/>
    <s v="Cumple"/>
    <s v="Cumple"/>
    <s v="No"/>
    <s v="S/N"/>
    <s v="S/N"/>
    <s v="No Aplica"/>
    <s v="No Aplica"/>
    <s v="No Aplica"/>
    <s v="No Cumple"/>
    <s v="No Cumple"/>
    <s v="1- TD 9863 se encuentra normalizado en falla BT de fusible NH"/>
    <x v="3"/>
    <x v="0"/>
    <x v="4"/>
    <x v="0"/>
    <n v="0.5"/>
    <n v="0.5"/>
    <n v="0"/>
    <n v="0"/>
    <n v="0.5"/>
    <n v="0.5"/>
    <n v="0.25"/>
    <n v="0.25"/>
    <n v="0.5"/>
    <n v="0"/>
    <n v="0"/>
    <n v="0.5"/>
    <x v="1"/>
  </r>
  <r>
    <s v="1823872"/>
    <s v="207623052022121126"/>
    <s v="DF20217078714"/>
    <x v="87"/>
    <x v="97"/>
    <s v="Cristobal toro"/>
    <s v="Tomas moro 1690 dpto 83"/>
    <s v="Las Condes"/>
    <x v="0"/>
    <s v="Cumple"/>
    <s v="Cumple"/>
    <s v="No Aplica"/>
    <s v="No Aplica"/>
    <s v="Cumple"/>
    <s v="Cumple"/>
    <s v="No"/>
    <s v="S/N"/>
    <s v="S/N"/>
    <s v="No Aplica"/>
    <s v="No Aplica"/>
    <s v="No Aplica"/>
    <s v="Cumple"/>
    <s v="Cumple Parcialmente"/>
    <s v="Sin moradores , sin concerge , se llama por citofono y no contesta cliente , sin acceso a medidores"/>
    <x v="3"/>
    <x v="0"/>
    <x v="4"/>
    <x v="0"/>
    <n v="0.5"/>
    <n v="0.5"/>
    <n v="0.5"/>
    <n v="0.5"/>
    <n v="0.5"/>
    <n v="0.5"/>
    <n v="0.25"/>
    <n v="0.25"/>
    <n v="0.5"/>
    <n v="0.5"/>
    <n v="0.17499999999999999"/>
    <n v="0.93500000000000005"/>
    <x v="1"/>
  </r>
  <r>
    <s v="1823853"/>
    <s v="207623052022114809"/>
    <s v="DF20217084687"/>
    <x v="87"/>
    <x v="92"/>
    <s v="Cristobal toro"/>
    <s v="Bello horizonte 979 dpto 33"/>
    <s v="Las Condes"/>
    <x v="0"/>
    <s v="Cumple"/>
    <s v="Cumple"/>
    <s v="No Aplica"/>
    <s v="No Aplica"/>
    <s v="Cumple"/>
    <s v="Cumple"/>
    <s v="Si"/>
    <s v="Hector urriola"/>
    <s v="945198429"/>
    <s v="Cumple"/>
    <s v="Cumple"/>
    <s v="Cumple"/>
    <s v="Cumple Parcialmente"/>
    <s v="No Cumple"/>
    <s v="Falta data en fotografias , y faltan fotos mas detalladas"/>
    <x v="3"/>
    <x v="0"/>
    <x v="4"/>
    <x v="0"/>
    <n v="0.5"/>
    <n v="0.5"/>
    <n v="0.5"/>
    <n v="0.5"/>
    <n v="0.5"/>
    <n v="0.5"/>
    <n v="0.25"/>
    <n v="0.25"/>
    <n v="0.5"/>
    <n v="0.17499999999999999"/>
    <n v="0"/>
    <n v="0.83500000000000008"/>
    <x v="1"/>
  </r>
  <r>
    <s v="1823841"/>
    <s v="207623052022112546"/>
    <s v="DF20217092681"/>
    <x v="87"/>
    <x v="103"/>
    <s v="Cristobal toro"/>
    <s v="Martin de zamora 5375 dpto 111  t/b"/>
    <s v="Las Condes"/>
    <x v="0"/>
    <s v="Cumple"/>
    <s v="Cumple"/>
    <s v="Cumple"/>
    <s v="Cumple"/>
    <s v="Cumple"/>
    <s v="Cumple"/>
    <s v="Si"/>
    <s v="Mario chavez"/>
    <s v="S/N"/>
    <s v="Cumple"/>
    <s v="Cumple"/>
    <s v="Cumple"/>
    <s v="Cumple"/>
    <s v="Cumple"/>
    <s v="Sin fono de contacto ."/>
    <x v="3"/>
    <x v="0"/>
    <x v="4"/>
    <x v="0"/>
    <n v="0.5"/>
    <n v="0.5"/>
    <n v="0.5"/>
    <n v="0.5"/>
    <n v="0.5"/>
    <n v="0.5"/>
    <n v="0.25"/>
    <n v="0.25"/>
    <n v="0.5"/>
    <n v="0.5"/>
    <n v="0.5"/>
    <n v="1"/>
    <x v="1"/>
  </r>
  <r>
    <s v="1829032"/>
    <s v="207624052022164538"/>
    <s v="DF20217086253"/>
    <x v="88"/>
    <x v="91"/>
    <s v="Cristobal toro"/>
    <s v="Hermanos cabot 8284"/>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28935"/>
    <s v="207624052022152833"/>
    <s v="DF20217085662"/>
    <x v="88"/>
    <x v="106"/>
    <s v="Cristobal toro"/>
    <s v="Bombay 8760"/>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828912"/>
    <s v="207624052022144757"/>
    <s v="DF20217085854"/>
    <x v="88"/>
    <x v="106"/>
    <s v="Cristobal toro"/>
    <s v="Monroe 6780"/>
    <s v="Las Condes"/>
    <x v="0"/>
    <s v="Cumple"/>
    <s v="Cumple"/>
    <s v="No Aplica"/>
    <s v="No Aplica"/>
    <s v="Cumple"/>
    <s v="Cumple"/>
    <s v="Si"/>
    <s v="S/N"/>
    <s v="S/N"/>
    <s v="No Aplica"/>
    <s v="No Aplica"/>
    <s v="No Aplica"/>
    <s v="Cumple"/>
    <s v="Cumple Parcialmente"/>
    <s v="Atiende persona , pero desconoce visita de personal de emergencia , no entrega datos"/>
    <x v="3"/>
    <x v="0"/>
    <x v="4"/>
    <x v="0"/>
    <n v="0.5"/>
    <n v="0.5"/>
    <n v="0.5"/>
    <n v="0.5"/>
    <n v="0.5"/>
    <n v="0.5"/>
    <n v="0.25"/>
    <n v="0.25"/>
    <n v="0.5"/>
    <n v="0.5"/>
    <n v="0.17499999999999999"/>
    <n v="0.93500000000000005"/>
    <x v="1"/>
  </r>
  <r>
    <s v="1828907"/>
    <s v="207624052022143419"/>
    <s v="DF20217085178"/>
    <x v="88"/>
    <x v="108"/>
    <s v="Cristobal toro"/>
    <s v="El director 5987 dpto 303"/>
    <s v="Las Condes"/>
    <x v="0"/>
    <s v="Cumple"/>
    <s v="Cumple"/>
    <s v="No Aplica"/>
    <s v="No Aplica"/>
    <s v="Cumple"/>
    <s v="Cumple"/>
    <s v="Si"/>
    <s v="Luis silva"/>
    <s v="224743083"/>
    <s v="Cumple"/>
    <s v="Cumple"/>
    <s v="Cumple"/>
    <s v="Cumple"/>
    <s v="Cumple"/>
    <s v="Se verifica , sin mayor observacion"/>
    <x v="3"/>
    <x v="0"/>
    <x v="4"/>
    <x v="0"/>
    <n v="0.5"/>
    <n v="0.5"/>
    <n v="0.5"/>
    <n v="0.5"/>
    <n v="0.5"/>
    <n v="0.5"/>
    <n v="0.25"/>
    <n v="0.25"/>
    <n v="0.5"/>
    <n v="0.5"/>
    <n v="0.5"/>
    <n v="1"/>
    <x v="1"/>
  </r>
  <r>
    <s v="1828781"/>
    <s v="207524052022135649"/>
    <s v="DF20227328597"/>
    <x v="88"/>
    <x v="111"/>
    <s v="AARON HUENCHUMIL"/>
    <s v="Presidente Riesco #2963 dpto 203"/>
    <s v="Las Condes"/>
    <x v="0"/>
    <s v="Cumple"/>
    <s v="Cumple"/>
    <s v="No Cumple"/>
    <s v="No Cumple"/>
    <s v="Cumple"/>
    <s v="Cumple"/>
    <s v="No"/>
    <s v="S/N"/>
    <s v="S/N"/>
    <s v="No Aplica"/>
    <s v="No Aplica"/>
    <s v="No Aplica"/>
    <s v="Cumple"/>
    <s v="Cumple"/>
    <s v="1- Cliente no se encuentra en domicilio, pero conserje permite acceso a shaft medidores 2- Suministro electrico normalizado 3- Caja ze empalme sin sello  4- no declara codigo de material utilizado ITM 25A"/>
    <x v="3"/>
    <x v="0"/>
    <x v="4"/>
    <x v="0"/>
    <n v="0.5"/>
    <n v="0.5"/>
    <n v="0"/>
    <n v="0"/>
    <n v="0.5"/>
    <n v="0.5"/>
    <n v="0.25"/>
    <n v="0.25"/>
    <n v="0.5"/>
    <n v="0.5"/>
    <n v="0.5"/>
    <n v="0.7"/>
    <x v="1"/>
  </r>
  <r>
    <s v="1828448"/>
    <s v="207524052022133840"/>
    <s v="DF20227328387"/>
    <x v="88"/>
    <x v="111"/>
    <s v="AARON HUENCHUMIL"/>
    <s v="Andres Bello #2829"/>
    <s v="Las Condes"/>
    <x v="0"/>
    <s v="Cumple"/>
    <s v="Cumple"/>
    <s v="No Aplica"/>
    <s v="No Aplica"/>
    <s v="Cumple Parcialmente"/>
    <s v="Cumple"/>
    <s v="No"/>
    <s v="S/N"/>
    <s v="S/N"/>
    <s v="No Aplica"/>
    <s v="No Aplica"/>
    <s v="No Aplica"/>
    <s v="Cumple"/>
    <s v="Cumple Parcialmente"/>
    <s v="1-Cliente no se encuentra en local comercial"/>
    <x v="3"/>
    <x v="0"/>
    <x v="4"/>
    <x v="0"/>
    <n v="0.5"/>
    <n v="0.5"/>
    <n v="0.5"/>
    <n v="0.5"/>
    <n v="0.17499999999999999"/>
    <n v="0.5"/>
    <n v="0.25"/>
    <n v="0.25"/>
    <n v="0.5"/>
    <n v="0.5"/>
    <n v="0.17499999999999999"/>
    <n v="0.88625000000000009"/>
    <x v="1"/>
  </r>
  <r>
    <s v="1828445"/>
    <s v="207624052022133642"/>
    <s v="DF20217085277"/>
    <x v="88"/>
    <x v="108"/>
    <s v="Cristobal toro"/>
    <s v="Plaza avila 1142"/>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828440"/>
    <s v="207524052022132041"/>
    <s v="DF20217095369"/>
    <x v="88"/>
    <x v="116"/>
    <s v="AARON HUENCHUMIL"/>
    <s v="Luz #2986"/>
    <s v="Las Condes"/>
    <x v="0"/>
    <s v="Cumple"/>
    <s v="Cumple"/>
    <s v="Cumple"/>
    <s v="Cumple"/>
    <s v="Cumple"/>
    <s v="Cumple"/>
    <s v="Si"/>
    <s v="S/N"/>
    <s v="S/N"/>
    <s v="Cumple"/>
    <s v="Cumple"/>
    <s v="Cumple"/>
    <s v="Cumple"/>
    <s v="No Cumple"/>
    <s v="1- Cliente confirma encontrarse con suministro electrico regularizado"/>
    <x v="3"/>
    <x v="0"/>
    <x v="4"/>
    <x v="0"/>
    <n v="0.5"/>
    <n v="0.5"/>
    <n v="0.5"/>
    <n v="0.5"/>
    <n v="0.5"/>
    <n v="0.5"/>
    <n v="0.25"/>
    <n v="0.25"/>
    <n v="0.5"/>
    <n v="0.5"/>
    <n v="0"/>
    <n v="0.9"/>
    <x v="1"/>
  </r>
  <r>
    <s v="1828439"/>
    <s v="207624052022132022"/>
    <s v="DF20217085756"/>
    <x v="88"/>
    <x v="106"/>
    <s v="Cristobal toro"/>
    <s v="Teruel 1076"/>
    <s v="Las Condes"/>
    <x v="0"/>
    <s v="Cumple"/>
    <s v="Cumple"/>
    <s v="No Aplica"/>
    <s v="No Aplica"/>
    <s v="Cumple"/>
    <s v="Cumple"/>
    <s v="No"/>
    <s v="S/N"/>
    <s v="S/N"/>
    <s v="No Aplica"/>
    <s v="No Aplica"/>
    <s v="No Aplica"/>
    <s v="No Cumple"/>
    <s v="No Cumple"/>
    <s v="Faltan fotografias para detallar trabajo realizado , no existen , sin moradores"/>
    <x v="3"/>
    <x v="0"/>
    <x v="4"/>
    <x v="0"/>
    <n v="0.5"/>
    <n v="0.5"/>
    <n v="0.5"/>
    <n v="0.5"/>
    <n v="0.5"/>
    <n v="0.5"/>
    <n v="0.25"/>
    <n v="0.25"/>
    <n v="0.5"/>
    <n v="0"/>
    <n v="0"/>
    <n v="0.8"/>
    <x v="1"/>
  </r>
  <r>
    <s v="1828063"/>
    <s v="207524052022125909"/>
    <s v="DF20217094599"/>
    <x v="88"/>
    <x v="100"/>
    <s v="AARON HUENCHUMIL"/>
    <s v="Luz #2929 dpto 144"/>
    <s v="Las Condes"/>
    <x v="0"/>
    <s v="Cumple"/>
    <s v="Cumple"/>
    <s v="No Aplica"/>
    <s v="No Aplica"/>
    <s v="Cumple"/>
    <s v="Cumple"/>
    <s v="No"/>
    <s v="S/N"/>
    <s v="S/N"/>
    <s v="No Aplica"/>
    <s v="No Aplica"/>
    <s v="No Aplica"/>
    <s v="Cumple"/>
    <s v="No Cumple"/>
    <s v="1- Cliente no se encuentra en domicilio, pero conserje permite acceso a shaft medidores  2- Suministro electrico normalizado"/>
    <x v="3"/>
    <x v="0"/>
    <x v="4"/>
    <x v="0"/>
    <n v="0.5"/>
    <n v="0.5"/>
    <n v="0.5"/>
    <n v="0.5"/>
    <n v="0.5"/>
    <n v="0.5"/>
    <n v="0.25"/>
    <n v="0.25"/>
    <n v="0.5"/>
    <n v="0.5"/>
    <n v="0"/>
    <n v="0.9"/>
    <x v="1"/>
  </r>
  <r>
    <s v="1828060"/>
    <s v="207524052022125450"/>
    <s v="DF20217094677"/>
    <x v="88"/>
    <x v="100"/>
    <s v="AARON HUENCHUMIL"/>
    <s v="Luz #2929 dpto 95"/>
    <s v="Las Condes"/>
    <x v="0"/>
    <s v="Cumple"/>
    <s v="Cumple"/>
    <s v="No Aplica"/>
    <s v="No Aplica"/>
    <s v="Cumple"/>
    <s v="Cumple"/>
    <s v="Si"/>
    <s v="S/N"/>
    <s v="S/N"/>
    <s v="No Aplica"/>
    <s v="No Aplica"/>
    <s v="Cumple"/>
    <s v="Cumple"/>
    <s v="Cumple"/>
    <s v="1- Cliente confirmas encontrarse con suministro electrico normalizado"/>
    <x v="3"/>
    <x v="0"/>
    <x v="4"/>
    <x v="0"/>
    <n v="0.5"/>
    <n v="0.5"/>
    <n v="0.5"/>
    <n v="0.5"/>
    <n v="0.5"/>
    <n v="0.5"/>
    <n v="0.25"/>
    <n v="0.25"/>
    <n v="0.5"/>
    <n v="0.5"/>
    <n v="0.5"/>
    <n v="1"/>
    <x v="1"/>
  </r>
  <r>
    <s v="1827297"/>
    <s v="207524052022121309"/>
    <s v="DF20217094943"/>
    <x v="88"/>
    <x v="114"/>
    <s v="AARON HUENCHUMIL"/>
    <s v="Nicolas de Ovando #912"/>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27282"/>
    <s v="207524052022115344"/>
    <s v="DF20217095221"/>
    <x v="88"/>
    <x v="116"/>
    <s v="AARON HUENCHUMIL"/>
    <s v="Los Oleandros #953"/>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27225"/>
    <s v="207524052022113349"/>
    <s v="DF20227326385"/>
    <x v="88"/>
    <x v="106"/>
    <s v="AARON HUENCHUMIL"/>
    <s v="Hernando de Magallanes #1798"/>
    <s v="Las Condes"/>
    <x v="0"/>
    <s v="Cumple"/>
    <s v="Cumple"/>
    <s v="No Cumple"/>
    <s v="No Cumple"/>
    <s v="Cumple"/>
    <s v="Cumple"/>
    <s v="No"/>
    <s v="S/N"/>
    <s v="S/N"/>
    <s v="No Aplica"/>
    <s v="No Aplica"/>
    <s v="No Aplica"/>
    <s v="Cumple"/>
    <s v="No Cumple"/>
    <s v="1- Cliente no se encuentra en domicilio 2- No declara codigo de material utilizado ITM 40A"/>
    <x v="3"/>
    <x v="0"/>
    <x v="4"/>
    <x v="0"/>
    <n v="0.5"/>
    <n v="0.5"/>
    <n v="0"/>
    <n v="0"/>
    <n v="0.5"/>
    <n v="0.5"/>
    <n v="0.25"/>
    <n v="0.25"/>
    <n v="0.5"/>
    <n v="0.5"/>
    <n v="0"/>
    <n v="0.6"/>
    <x v="1"/>
  </r>
  <r>
    <s v="1827087"/>
    <s v="207524052022111954"/>
    <s v="DF20227325084"/>
    <x v="88"/>
    <x v="92"/>
    <s v="AARON HUENCHUMIL"/>
    <s v="Americo Vespucio Sur #1991"/>
    <s v="Las Condes"/>
    <x v="0"/>
    <s v="Cumple"/>
    <s v="Cumple"/>
    <s v="No Aplica"/>
    <s v="No Aplica"/>
    <s v="Cumple"/>
    <s v="Cumple"/>
    <s v="No"/>
    <s v="S/N"/>
    <s v="S/N"/>
    <s v="No Aplica"/>
    <s v="No Aplica"/>
    <s v="No Aplica"/>
    <s v="Cumple"/>
    <s v="No Cumple"/>
    <s v="1- Suministro electrico normalizado"/>
    <x v="3"/>
    <x v="0"/>
    <x v="4"/>
    <x v="0"/>
    <n v="0.5"/>
    <n v="0.5"/>
    <n v="0.5"/>
    <n v="0.5"/>
    <n v="0.5"/>
    <n v="0.5"/>
    <n v="0.25"/>
    <n v="0.25"/>
    <n v="0.5"/>
    <n v="0.5"/>
    <n v="0"/>
    <n v="0.9"/>
    <x v="1"/>
  </r>
  <r>
    <s v="1827072"/>
    <s v="207524052022110229"/>
    <s v="DF20227325792"/>
    <x v="88"/>
    <x v="108"/>
    <s v="AARON HUENCHUMIL"/>
    <s v="Plaza Avila #1142"/>
    <s v="Las Condes"/>
    <x v="0"/>
    <s v="Cumple"/>
    <s v="Cumple"/>
    <s v="No Aplica"/>
    <s v="No Aplica"/>
    <s v="Cumple"/>
    <s v="Cumple"/>
    <s v="No"/>
    <s v="S/N"/>
    <s v="S/N"/>
    <s v="No Aplica"/>
    <s v="No Aplica"/>
    <s v="No Aplica"/>
    <s v="Cumple"/>
    <s v="No Cumple"/>
    <s v="1- Cliente no se encuentra en domicilio"/>
    <x v="3"/>
    <x v="0"/>
    <x v="4"/>
    <x v="0"/>
    <n v="0.5"/>
    <n v="0.5"/>
    <n v="0.5"/>
    <n v="0.5"/>
    <n v="0.5"/>
    <n v="0.5"/>
    <n v="0.25"/>
    <n v="0.25"/>
    <n v="0.5"/>
    <n v="0.5"/>
    <n v="0"/>
    <n v="0.9"/>
    <x v="1"/>
  </r>
  <r>
    <s v="1831009"/>
    <s v="207625052022153008"/>
    <s v="DF20217085450"/>
    <x v="89"/>
    <x v="108"/>
    <s v="Cristobal toro"/>
    <s v="Beuron 11853"/>
    <s v="Las Condes"/>
    <x v="0"/>
    <s v="Cumple"/>
    <s v="Cumple"/>
    <s v="No Aplica"/>
    <s v="No Aplica"/>
    <s v="Cumple"/>
    <s v="Cumple"/>
    <s v="No"/>
    <s v="S/N"/>
    <s v="S/N"/>
    <s v="No Aplica"/>
    <s v="No Aplica"/>
    <s v="No Aplica"/>
    <s v="Cumple"/>
    <s v="No Cumple"/>
    <s v="Falta data en fotografias , sin moradores"/>
    <x v="3"/>
    <x v="0"/>
    <x v="4"/>
    <x v="0"/>
    <n v="0.5"/>
    <n v="0.5"/>
    <n v="0.5"/>
    <n v="0.5"/>
    <n v="0.5"/>
    <n v="0.5"/>
    <n v="0.25"/>
    <n v="0.25"/>
    <n v="0.5"/>
    <n v="0.5"/>
    <n v="0"/>
    <n v="0.9"/>
    <x v="1"/>
  </r>
  <r>
    <s v="1831002"/>
    <s v="207625052022150520"/>
    <s v="DF20217084593"/>
    <x v="89"/>
    <x v="92"/>
    <s v="Cristobal toro"/>
    <s v="Monseñor alvaro del portillo 13261 casa 4"/>
    <s v="Las Condes"/>
    <x v="0"/>
    <s v="Cumple"/>
    <s v="Cumple"/>
    <s v="No Aplica"/>
    <s v="No Aplica"/>
    <s v="Cumple"/>
    <s v="Cumple"/>
    <s v="No"/>
    <s v="S/N"/>
    <s v="S/N"/>
    <s v="No Aplica"/>
    <s v="No Aplica"/>
    <s v="No Aplica"/>
    <s v="Cumple Parcialmente"/>
    <s v="No Cumple"/>
    <s v="Atiende guardia el cual indica que no hay gente en casa , por lo cual no puede permitir el acceso , no entrega mas datos"/>
    <x v="3"/>
    <x v="0"/>
    <x v="4"/>
    <x v="0"/>
    <n v="0.5"/>
    <n v="0.5"/>
    <n v="0.5"/>
    <n v="0.5"/>
    <n v="0.5"/>
    <n v="0.5"/>
    <n v="0.25"/>
    <n v="0.25"/>
    <n v="0.5"/>
    <n v="0.17499999999999999"/>
    <n v="0"/>
    <n v="0.83500000000000008"/>
    <x v="1"/>
  </r>
  <r>
    <s v="1830992"/>
    <s v="207625052022144429"/>
    <s v="DF20217085024"/>
    <x v="89"/>
    <x v="108"/>
    <s v="Cristobal toro"/>
    <s v="Las tortolas 2620"/>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830990"/>
    <s v="207525052022144232"/>
    <s v="DF20227321696"/>
    <x v="89"/>
    <x v="95"/>
    <s v="AARON HUENCHUMIL"/>
    <s v="Campanario #949"/>
    <s v="Las Condes"/>
    <x v="0"/>
    <s v="Cumple"/>
    <s v="Cumple"/>
    <s v="No Aplica"/>
    <s v="No Aplica"/>
    <s v="Cumple"/>
    <s v="Cumple"/>
    <s v="No"/>
    <s v="S/N"/>
    <s v="S/N"/>
    <s v="No Aplica"/>
    <s v="No Aplica"/>
    <s v="No Aplica"/>
    <s v="Cumple"/>
    <s v="Cumple"/>
    <s v="1- Cliente no se encuentra en domicilio 2- Suministro electrico normalizado"/>
    <x v="3"/>
    <x v="0"/>
    <x v="4"/>
    <x v="0"/>
    <n v="0.5"/>
    <n v="0.5"/>
    <n v="0.5"/>
    <n v="0.5"/>
    <n v="0.5"/>
    <n v="0.5"/>
    <n v="0.25"/>
    <n v="0.25"/>
    <n v="0.5"/>
    <n v="0.5"/>
    <n v="0.5"/>
    <n v="1"/>
    <x v="1"/>
  </r>
  <r>
    <s v="1830983"/>
    <s v="207525052022143139"/>
    <s v="DF20227321182"/>
    <x v="89"/>
    <x v="93"/>
    <s v="AARON HUENCHUMIL"/>
    <s v="Camino Piedra Roja #1414"/>
    <s v="Las Condes"/>
    <x v="0"/>
    <s v="Cumple"/>
    <s v="Cumple"/>
    <s v="No Aplica"/>
    <s v="No Aplica"/>
    <s v="Cumple"/>
    <s v="Cumple"/>
    <s v="No"/>
    <s v="S/N"/>
    <s v="S/N"/>
    <s v="No Aplica"/>
    <s v="No Aplica"/>
    <s v="No Aplica"/>
    <s v="Cumple"/>
    <s v="Cumple"/>
    <s v="1- Cliente no se encuentra en domicilio 2- acomtida templada y en buena altura"/>
    <x v="3"/>
    <x v="0"/>
    <x v="4"/>
    <x v="0"/>
    <n v="0.5"/>
    <n v="0.5"/>
    <n v="0.5"/>
    <n v="0.5"/>
    <n v="0.5"/>
    <n v="0.5"/>
    <n v="0.25"/>
    <n v="0.25"/>
    <n v="0.5"/>
    <n v="0.5"/>
    <n v="0.5"/>
    <n v="1"/>
    <x v="1"/>
  </r>
  <r>
    <s v="1830982"/>
    <s v="207625052022143143"/>
    <s v="DF20217085579"/>
    <x v="89"/>
    <x v="106"/>
    <s v="Cristobal toro"/>
    <s v="Carlos peña otaegui 9784"/>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30967"/>
    <s v="207525052022141314"/>
    <s v="DF20217094751"/>
    <x v="89"/>
    <x v="114"/>
    <s v="AARON HUENCHUMIL"/>
    <s v="Montecassino #971"/>
    <s v="Las Condes"/>
    <x v="0"/>
    <s v="Cumple"/>
    <s v="Cumple"/>
    <s v="Cumple"/>
    <s v="Cumple"/>
    <s v="Cumple"/>
    <s v="Cumple"/>
    <s v="No"/>
    <s v="S/N"/>
    <s v="S/N"/>
    <s v="No Aplica"/>
    <s v="No Aplica"/>
    <s v="No Aplica"/>
    <s v="Cumple"/>
    <s v="No Cumple"/>
    <s v="1- Cliente no se encuentra en domicilio"/>
    <x v="3"/>
    <x v="0"/>
    <x v="4"/>
    <x v="0"/>
    <n v="0.5"/>
    <n v="0.5"/>
    <n v="0.5"/>
    <n v="0.5"/>
    <n v="0.5"/>
    <n v="0.5"/>
    <n v="0.25"/>
    <n v="0.25"/>
    <n v="0.5"/>
    <n v="0.5"/>
    <n v="0"/>
    <n v="0.9"/>
    <x v="1"/>
  </r>
  <r>
    <s v="1830962"/>
    <s v="207525052022135513"/>
    <s v="DF20217095415"/>
    <x v="89"/>
    <x v="116"/>
    <s v="AARON HUENCHUMIL"/>
    <s v="Campanario #335 casa A1"/>
    <s v="Las Condes"/>
    <x v="0"/>
    <s v="Cumple"/>
    <s v="Cumple"/>
    <s v="No Aplica"/>
    <s v="No Aplica"/>
    <s v="Cumple"/>
    <s v="Cumple"/>
    <s v="Si"/>
    <s v="S/N"/>
    <s v="S/N"/>
    <s v="No Aplica"/>
    <s v="No Aplica"/>
    <s v="No Aplica"/>
    <s v="Cumple"/>
    <s v="No Cumple"/>
    <s v="1- Cliente asegura que nunca ha venido personal tecnico a su domicilio, ya que no ha presentado problemas electricos"/>
    <x v="3"/>
    <x v="0"/>
    <x v="4"/>
    <x v="0"/>
    <n v="0.5"/>
    <n v="0.5"/>
    <n v="0.5"/>
    <n v="0.5"/>
    <n v="0.5"/>
    <n v="0.5"/>
    <n v="0.25"/>
    <n v="0.25"/>
    <n v="0.5"/>
    <n v="0.5"/>
    <n v="0"/>
    <n v="0.9"/>
    <x v="1"/>
  </r>
  <r>
    <s v="1830806"/>
    <s v="207525052022134343"/>
    <s v="DF20227334826"/>
    <x v="89"/>
    <x v="109"/>
    <s v="AARON HUENCHUMIL"/>
    <s v="Paul Harris #10028 C 1"/>
    <s v="Las Condes"/>
    <x v="0"/>
    <s v="Cumple"/>
    <s v="Cumple"/>
    <s v="No Cumple"/>
    <s v="No Cumple"/>
    <s v="No Aplica"/>
    <s v="No Aplica"/>
    <s v="No"/>
    <s v="S/N"/>
    <s v="S/N"/>
    <s v="No Aplica"/>
    <s v="No Aplica"/>
    <s v="No Aplica"/>
    <s v="Cumple"/>
    <s v="No Cumple"/>
    <s v="1- Cliente no se encuentra en domicilio 2- No declara codigo de material utilizado ITM 25A"/>
    <x v="3"/>
    <x v="0"/>
    <x v="4"/>
    <x v="0"/>
    <n v="0.5"/>
    <n v="0.5"/>
    <n v="0"/>
    <n v="0"/>
    <n v="0.5"/>
    <n v="0.5"/>
    <n v="0.25"/>
    <n v="0.25"/>
    <n v="0.5"/>
    <n v="0.5"/>
    <n v="0"/>
    <n v="0.6"/>
    <x v="1"/>
  </r>
  <r>
    <s v="1830680"/>
    <s v="207625052022133050"/>
    <s v="DF20217086471"/>
    <x v="89"/>
    <x v="91"/>
    <s v="Cristobal toro"/>
    <s v="Gredos 7738"/>
    <s v="Las Condes"/>
    <x v="0"/>
    <s v="Cumple"/>
    <s v="Cumple"/>
    <s v="No Cumple"/>
    <s v="No Cumple"/>
    <s v="Cumple"/>
    <s v="Cumple"/>
    <s v="No"/>
    <s v="S/N"/>
    <s v="S/N"/>
    <s v="No Aplica"/>
    <s v="No Aplica"/>
    <s v="No Aplica"/>
    <s v="Cumple"/>
    <s v="Cumple Parcialmente"/>
    <s v="Sin moradores , falta data en fotos"/>
    <x v="3"/>
    <x v="0"/>
    <x v="4"/>
    <x v="0"/>
    <n v="0.5"/>
    <n v="0.5"/>
    <n v="0"/>
    <n v="0"/>
    <n v="0.5"/>
    <n v="0.5"/>
    <n v="0.25"/>
    <n v="0.25"/>
    <n v="0.5"/>
    <n v="0.5"/>
    <n v="0.17499999999999999"/>
    <n v="0.63500000000000001"/>
    <x v="1"/>
  </r>
  <r>
    <s v="1830675"/>
    <s v="207525052022132607"/>
    <s v="DF20227328350"/>
    <x v="89"/>
    <x v="111"/>
    <s v="AARON HUENCHUMIL"/>
    <s v="Charles Hamilton #10220"/>
    <s v="Las Condes"/>
    <x v="0"/>
    <s v="Cumple"/>
    <s v="Cumple"/>
    <s v="No Aplica"/>
    <s v="No Aplica"/>
    <s v="Cumple"/>
    <s v="Cumple"/>
    <s v="Si"/>
    <s v="S/N"/>
    <s v="S/N"/>
    <s v="Cumple"/>
    <s v="Cumple"/>
    <s v="Cumple"/>
    <s v="Cumple"/>
    <s v="Cumple Parcialmente"/>
    <s v="1- Cliente confirma que falla es en el interior de su instalacion electrica"/>
    <x v="3"/>
    <x v="0"/>
    <x v="4"/>
    <x v="0"/>
    <n v="0.5"/>
    <n v="0.5"/>
    <n v="0.5"/>
    <n v="0.5"/>
    <n v="0.5"/>
    <n v="0.5"/>
    <n v="0.25"/>
    <n v="0.25"/>
    <n v="0.5"/>
    <n v="0.5"/>
    <n v="0.17499999999999999"/>
    <n v="0.93500000000000005"/>
    <x v="1"/>
  </r>
  <r>
    <s v="1830620"/>
    <s v="207625052022131751"/>
    <s v="DF20217087453"/>
    <x v="89"/>
    <x v="111"/>
    <s v="Cristobal toro"/>
    <s v="Mayecura 1229"/>
    <s v="Las Condes"/>
    <x v="0"/>
    <s v="Cumple"/>
    <s v="Cumple"/>
    <s v="No Cumple"/>
    <s v="No Cumple"/>
    <s v="Cumple"/>
    <s v="Cumple"/>
    <s v="Si"/>
    <s v="Leonor miranda"/>
    <s v="92194640"/>
    <s v="Cumple"/>
    <s v="Cumple"/>
    <s v="Cumple"/>
    <s v="Cumple"/>
    <s v="Cumple"/>
    <s v="Falta codigo de materiales , sin mayor observacion"/>
    <x v="3"/>
    <x v="0"/>
    <x v="4"/>
    <x v="0"/>
    <n v="0.5"/>
    <n v="0.5"/>
    <n v="0"/>
    <n v="0"/>
    <n v="0.5"/>
    <n v="0.5"/>
    <n v="0.25"/>
    <n v="0.25"/>
    <n v="0.5"/>
    <n v="0.5"/>
    <n v="0.5"/>
    <n v="0.7"/>
    <x v="1"/>
  </r>
  <r>
    <s v="1830583"/>
    <s v="207525052022130833"/>
    <s v="DF20217093773"/>
    <x v="89"/>
    <x v="109"/>
    <s v="AARON HUENCHUMIL"/>
    <s v="Charles Hamilton #10061"/>
    <s v="Las Condes"/>
    <x v="0"/>
    <s v="Cumple"/>
    <s v="Cumple"/>
    <s v="No Aplica"/>
    <s v="No Aplica"/>
    <s v="Cumple"/>
    <s v="Cumple"/>
    <s v="No"/>
    <s v="S/N"/>
    <s v="S/N"/>
    <s v="No Aplica"/>
    <s v="No Aplica"/>
    <s v="No Aplica"/>
    <s v="Cumple"/>
    <s v="No Cumple"/>
    <s v="1- Cliente no se encuntra en domicilio"/>
    <x v="3"/>
    <x v="0"/>
    <x v="4"/>
    <x v="0"/>
    <n v="0.5"/>
    <n v="0.5"/>
    <n v="0.5"/>
    <n v="0.5"/>
    <n v="0.5"/>
    <n v="0.5"/>
    <n v="0.25"/>
    <n v="0.25"/>
    <n v="0.5"/>
    <n v="0.5"/>
    <n v="0"/>
    <n v="0.9"/>
    <x v="1"/>
  </r>
  <r>
    <s v="1830579"/>
    <s v="207625052022125818"/>
    <s v="DF20217085228"/>
    <x v="89"/>
    <x v="108"/>
    <s v="Cristobal toro"/>
    <s v="Hernando de magallanes 1699 dpto 608"/>
    <s v="Las Condes"/>
    <x v="0"/>
    <s v="Cumple"/>
    <s v="Cumple"/>
    <s v="No Cumple"/>
    <s v="No Cumple"/>
    <s v="Cumple"/>
    <s v="Cumple"/>
    <s v="Si"/>
    <s v="Gustavo cequera ( concerge )"/>
    <s v="229208276"/>
    <s v="Cumple"/>
    <s v="Cumple"/>
    <s v="Cumple"/>
    <s v="Cumple"/>
    <s v="Cumple"/>
    <s v="Se verifica , sin mayor observacion"/>
    <x v="3"/>
    <x v="0"/>
    <x v="4"/>
    <x v="0"/>
    <n v="0.5"/>
    <n v="0.5"/>
    <n v="0"/>
    <n v="0"/>
    <n v="0.5"/>
    <n v="0.5"/>
    <n v="0.25"/>
    <n v="0.25"/>
    <n v="0.5"/>
    <n v="0.5"/>
    <n v="0.5"/>
    <n v="0.7"/>
    <x v="1"/>
  </r>
  <r>
    <s v="1830578"/>
    <s v="207525052022125406"/>
    <s v="DF20227329648"/>
    <x v="89"/>
    <x v="102"/>
    <s v="AARON HUENCHUMIL"/>
    <s v="Frente a Paul Harris #9320"/>
    <s v="Las Condes"/>
    <x v="0"/>
    <s v="Cumple"/>
    <s v="Cumple"/>
    <s v="No Aplica"/>
    <s v="No Aplica"/>
    <s v="Cumple"/>
    <s v="Cumple"/>
    <s v="No"/>
    <s v="S/N"/>
    <s v="S/N"/>
    <s v="No Aplica"/>
    <s v="No Aplica"/>
    <s v="No Aplica"/>
    <s v="Cumple"/>
    <s v="Cumple"/>
    <s v="1- Se trata de kiosko en frente de direccion asociada  2- kiosko se encuentra cerrado"/>
    <x v="3"/>
    <x v="0"/>
    <x v="4"/>
    <x v="0"/>
    <n v="0.5"/>
    <n v="0.5"/>
    <n v="0.5"/>
    <n v="0.5"/>
    <n v="0.5"/>
    <n v="0.5"/>
    <n v="0.25"/>
    <n v="0.25"/>
    <n v="0.5"/>
    <n v="0.5"/>
    <n v="0.5"/>
    <n v="1"/>
    <x v="1"/>
  </r>
  <r>
    <s v="1830576"/>
    <s v="207525052022124116"/>
    <s v="DF20227337499"/>
    <x v="89"/>
    <x v="109"/>
    <s v="AARON HUENCHUMIL"/>
    <s v="Capitan Leniz #180"/>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30570"/>
    <s v="207525052022123105"/>
    <s v="DF20227339182"/>
    <x v="89"/>
    <x v="100"/>
    <s v="AARON HUENCHUMIL"/>
    <s v="Presidente Sanfuentes #193"/>
    <s v="Las Condes"/>
    <x v="0"/>
    <s v="Cumple"/>
    <s v="Cumple"/>
    <s v="No Aplica"/>
    <s v="No Aplica"/>
    <s v="Cumple"/>
    <s v="Cumple"/>
    <s v="No"/>
    <s v="S/N"/>
    <s v="S/N"/>
    <s v="No Aplica"/>
    <s v="No Aplica"/>
    <s v="No Aplica"/>
    <s v="Cumple"/>
    <s v="No Cumple"/>
    <s v="1- Cliente no se encuentra en domicilio 2- Caja DAE sin tapa 3- Poste BT con inclinacion fuera de norma, se requiere regularizar"/>
    <x v="3"/>
    <x v="0"/>
    <x v="4"/>
    <x v="0"/>
    <n v="0.5"/>
    <n v="0.5"/>
    <n v="0.5"/>
    <n v="0.5"/>
    <n v="0.5"/>
    <n v="0.5"/>
    <n v="0.25"/>
    <n v="0.25"/>
    <n v="0.5"/>
    <n v="0.5"/>
    <n v="0"/>
    <n v="0.9"/>
    <x v="1"/>
  </r>
  <r>
    <s v="1830565"/>
    <s v="207625052022122433"/>
    <s v="DF20217084865"/>
    <x v="89"/>
    <x v="92"/>
    <s v="Cristobal toro"/>
    <s v="Escandinavia 18 loc 9"/>
    <s v="Las Condes"/>
    <x v="0"/>
    <s v="Cumple"/>
    <s v="Cumple"/>
    <s v="No Cumple"/>
    <s v="No Cumple"/>
    <s v="Cumple"/>
    <s v="Cumple"/>
    <s v="No"/>
    <s v="S/N"/>
    <s v="S/N"/>
    <s v="No Aplica"/>
    <s v="No Aplica"/>
    <s v="No Aplica"/>
    <s v="No Cumple"/>
    <s v="No Cumple"/>
    <s v="No existen fotografias de trabajos realizado , personas de locales piden no sacar fotografias dicen ellos por precaucion"/>
    <x v="3"/>
    <x v="0"/>
    <x v="4"/>
    <x v="0"/>
    <n v="0.5"/>
    <n v="0.5"/>
    <n v="0"/>
    <n v="0"/>
    <n v="0.5"/>
    <n v="0.5"/>
    <n v="0.25"/>
    <n v="0.25"/>
    <n v="0.5"/>
    <n v="0"/>
    <n v="0"/>
    <n v="0.5"/>
    <x v="1"/>
  </r>
  <r>
    <s v="1830560"/>
    <s v="207525052022121037"/>
    <s v="DF20227319738"/>
    <x v="89"/>
    <x v="85"/>
    <s v="AARON HUENCHUMIL"/>
    <s v="Tapihue #8566"/>
    <s v="Las Condes"/>
    <x v="0"/>
    <s v="Cumple"/>
    <s v="Cumple"/>
    <s v="No Aplica"/>
    <s v="No Aplica"/>
    <s v="Cumple"/>
    <s v="Cumple"/>
    <s v="Si"/>
    <s v="Marcelo Nuñez"/>
    <s v="976698909"/>
    <s v="Cumple"/>
    <s v="Cumple"/>
    <s v="Cumple"/>
    <s v="Cumple Parcialmente"/>
    <s v="Cumple"/>
    <s v="1- Cliente se encuentra satisfecho con atencion de tecnicos"/>
    <x v="3"/>
    <x v="0"/>
    <x v="4"/>
    <x v="0"/>
    <n v="0.5"/>
    <n v="0.5"/>
    <n v="0.5"/>
    <n v="0.5"/>
    <n v="0.5"/>
    <n v="0.5"/>
    <n v="0.25"/>
    <n v="0.25"/>
    <n v="0.5"/>
    <n v="0.17499999999999999"/>
    <n v="0.5"/>
    <n v="0.93500000000000005"/>
    <x v="1"/>
  </r>
  <r>
    <s v="1830557"/>
    <s v="207625052022121009"/>
    <s v="DF20217087162"/>
    <x v="89"/>
    <x v="101"/>
    <s v="Cristobal toro"/>
    <s v="Nuestra señora del rosario 575"/>
    <s v="Las Condes"/>
    <x v="0"/>
    <s v="Cumple"/>
    <s v="Cumple"/>
    <s v="No Cumple"/>
    <s v="No Cumple"/>
    <s v="Cumple"/>
    <s v="Cumple"/>
    <s v="No"/>
    <s v="S/N"/>
    <s v="S/N"/>
    <s v="No Aplica"/>
    <s v="No Aplica"/>
    <s v="No Aplica"/>
    <s v="Cumple Parcialmente"/>
    <s v="Cumple Parcialmente"/>
    <s v="Sin moradores , faltan fotografias y data"/>
    <x v="3"/>
    <x v="0"/>
    <x v="4"/>
    <x v="0"/>
    <n v="0.5"/>
    <n v="0.5"/>
    <n v="0"/>
    <n v="0"/>
    <n v="0.5"/>
    <n v="0.5"/>
    <n v="0.25"/>
    <n v="0.25"/>
    <n v="0.5"/>
    <n v="0.17499999999999999"/>
    <n v="0.17499999999999999"/>
    <n v="0.56999999999999995"/>
    <x v="1"/>
  </r>
  <r>
    <s v="1830548"/>
    <s v="207625052022115212"/>
    <s v="DF20217084373"/>
    <x v="89"/>
    <x v="92"/>
    <s v="Cristobal toro"/>
    <s v="Presisente kennedy 6969 dpto 1001"/>
    <s v="Las Condes"/>
    <x v="0"/>
    <s v="Cumple"/>
    <s v="Cumple"/>
    <s v="No Aplica"/>
    <s v="No Aplica"/>
    <s v="Cumple"/>
    <s v="Cumple"/>
    <s v="Si"/>
    <s v="Omar barreto ( concerge )"/>
    <s v="223563745"/>
    <s v="Cumple"/>
    <s v="Cumple"/>
    <s v="Cumple"/>
    <s v="Cumple"/>
    <s v="Cumple"/>
    <s v="No se sacan fotografias en medidores con open camara por mala señal en lugar subterraneo , sin mayor observacion"/>
    <x v="3"/>
    <x v="0"/>
    <x v="4"/>
    <x v="0"/>
    <n v="0.5"/>
    <n v="0.5"/>
    <n v="0.5"/>
    <n v="0.5"/>
    <n v="0.5"/>
    <n v="0.5"/>
    <n v="0.25"/>
    <n v="0.25"/>
    <n v="0.5"/>
    <n v="0.5"/>
    <n v="0.5"/>
    <n v="1"/>
    <x v="1"/>
  </r>
  <r>
    <s v="1830546"/>
    <s v="207625052022114752"/>
    <s v="DF20217082424"/>
    <x v="89"/>
    <x v="115"/>
    <s v="Cristobal toro"/>
    <s v="Presidente kenedy 6969 dpto 401"/>
    <s v="Las Condes"/>
    <x v="0"/>
    <s v="Cumple"/>
    <s v="Cumple"/>
    <s v="Cumple"/>
    <s v="Cumple"/>
    <s v="Cumple"/>
    <s v="Cumple"/>
    <s v="Si"/>
    <s v="Omar barreto"/>
    <s v="223563745"/>
    <s v="Cumple"/>
    <s v="Cumple"/>
    <s v="Cumple"/>
    <s v="Cumple"/>
    <s v="Cumple"/>
    <s v="Se verifica , sin mayor observacion , se sacan fotigrafias sin open camara , ya que no habia señal en lugar subterraneo donde se encontraban los medidores"/>
    <x v="3"/>
    <x v="0"/>
    <x v="4"/>
    <x v="0"/>
    <n v="0.5"/>
    <n v="0.5"/>
    <n v="0.5"/>
    <n v="0.5"/>
    <n v="0.5"/>
    <n v="0.5"/>
    <n v="0.25"/>
    <n v="0.25"/>
    <n v="0.5"/>
    <n v="0.5"/>
    <n v="0.5"/>
    <n v="1"/>
    <x v="1"/>
  </r>
  <r>
    <s v="1830545"/>
    <s v="207525052022114447"/>
    <s v="DF20217093771"/>
    <x v="89"/>
    <x v="109"/>
    <s v="AARON HUENCHUMIL"/>
    <s v="Oxford #482"/>
    <s v="Las Condes"/>
    <x v="0"/>
    <s v="Cumple"/>
    <s v="Cumple"/>
    <s v="No Aplica"/>
    <s v="No Aplica"/>
    <s v="Cumple"/>
    <s v="Cumple"/>
    <s v="Si"/>
    <s v="S/N"/>
    <s v="S/N"/>
    <s v="Cumple"/>
    <s v="Cumple"/>
    <s v="Cumple"/>
    <s v="Cumple"/>
    <s v="No Cumple"/>
    <s v="1- Asesora del hogar confirma encontrase con suministro electrico normalizado"/>
    <x v="3"/>
    <x v="0"/>
    <x v="4"/>
    <x v="0"/>
    <n v="0.5"/>
    <n v="0.5"/>
    <n v="0.5"/>
    <n v="0.5"/>
    <n v="0.5"/>
    <n v="0.5"/>
    <n v="0.25"/>
    <n v="0.25"/>
    <n v="0.5"/>
    <n v="0.5"/>
    <n v="0"/>
    <n v="0.9"/>
    <x v="1"/>
  </r>
  <r>
    <s v="1830468"/>
    <s v="207525052022112715"/>
    <s v="DF20217092826"/>
    <x v="89"/>
    <x v="103"/>
    <s v="AARON HUENCHUMIL"/>
    <s v="Camino del Observatorio #1616"/>
    <s v="Las Condes"/>
    <x v="0"/>
    <s v="Cumple"/>
    <s v="Cumple"/>
    <s v="Cumple"/>
    <s v="Cumple"/>
    <s v="Cumple"/>
    <s v="Cumple"/>
    <s v="No"/>
    <s v="S/N"/>
    <s v="S/N"/>
    <s v="No Aplica"/>
    <s v="No Aplica"/>
    <s v="No Aplica"/>
    <s v="Cumple"/>
    <s v="Cumple"/>
    <s v="1- Cliente no se encuentra en domicilio, pero se observa medidor con suministro electrico normalizado"/>
    <x v="3"/>
    <x v="0"/>
    <x v="4"/>
    <x v="0"/>
    <n v="0.5"/>
    <n v="0.5"/>
    <n v="0.5"/>
    <n v="0.5"/>
    <n v="0.5"/>
    <n v="0.5"/>
    <n v="0.25"/>
    <n v="0.25"/>
    <n v="0.5"/>
    <n v="0.5"/>
    <n v="0.5"/>
    <n v="1"/>
    <x v="1"/>
  </r>
  <r>
    <s v="1830404"/>
    <s v="207625052022110111"/>
    <s v="DF20217086901"/>
    <x v="89"/>
    <x v="94"/>
    <s v="Cristobal toro"/>
    <s v="Flor de azucena 150 dpto 1003"/>
    <s v="Las Condes"/>
    <x v="0"/>
    <s v="Cumple"/>
    <s v="Cumple"/>
    <s v="No Aplica"/>
    <s v="No Aplica"/>
    <s v="Cumple"/>
    <s v="Cumple"/>
    <s v="Si"/>
    <s v="Julio rai ( concerge )"/>
    <s v="224948236"/>
    <s v="Cumple"/>
    <s v="Cumple"/>
    <s v="Cumple"/>
    <s v="Cumple Parcialmente"/>
    <s v="Cumple Parcialmente"/>
    <s v="Faltan fotografias y data de igual forma"/>
    <x v="3"/>
    <x v="0"/>
    <x v="4"/>
    <x v="0"/>
    <n v="0.5"/>
    <n v="0.5"/>
    <n v="0.5"/>
    <n v="0.5"/>
    <n v="0.5"/>
    <n v="0.5"/>
    <n v="0.25"/>
    <n v="0.25"/>
    <n v="0.5"/>
    <n v="0.17499999999999999"/>
    <n v="0.17499999999999999"/>
    <n v="0.87"/>
    <x v="1"/>
  </r>
  <r>
    <s v="1830396"/>
    <s v="207625052022105029"/>
    <s v="DF20217079855"/>
    <x v="89"/>
    <x v="98"/>
    <s v="Cristobal toro"/>
    <s v="Flor de azucena 112 dpto 181"/>
    <s v="Las Condes"/>
    <x v="0"/>
    <s v="Cumple"/>
    <s v="Cumple"/>
    <s v="No Aplica"/>
    <s v="No Aplica"/>
    <s v="Cumple"/>
    <s v="Cumple"/>
    <s v="Si"/>
    <s v="Katerine perez"/>
    <s v="222111186"/>
    <s v="Cumple"/>
    <s v="Cumple"/>
    <s v="Cumple"/>
    <s v="Cumple"/>
    <s v="No Cumple"/>
    <s v="Falta data en fotografias , sin mayor observacion"/>
    <x v="3"/>
    <x v="0"/>
    <x v="4"/>
    <x v="0"/>
    <n v="0.5"/>
    <n v="0.5"/>
    <n v="0.5"/>
    <n v="0.5"/>
    <n v="0.5"/>
    <n v="0.5"/>
    <n v="0.25"/>
    <n v="0.25"/>
    <n v="0.5"/>
    <n v="0.5"/>
    <n v="0"/>
    <n v="0.9"/>
    <x v="1"/>
  </r>
  <r>
    <s v="1830313"/>
    <s v="207625052022102044"/>
    <s v="DF20217085460"/>
    <x v="89"/>
    <x v="106"/>
    <s v="Cristobal toro"/>
    <s v="Gertrudis echeñique 349 E"/>
    <s v="Las Condes"/>
    <x v="0"/>
    <s v="Cumple"/>
    <s v="Cumple"/>
    <s v="No Aplica"/>
    <s v="No Aplica"/>
    <s v="Cumple"/>
    <s v="Cumple"/>
    <s v="No"/>
    <s v="S/N"/>
    <s v="S/N"/>
    <s v="No Aplica"/>
    <s v="No Aplica"/>
    <s v="No Aplica"/>
    <s v="Cumple"/>
    <s v="No Cumple"/>
    <s v="Falta data en fotografias , sin moradores"/>
    <x v="3"/>
    <x v="0"/>
    <x v="4"/>
    <x v="0"/>
    <n v="0.5"/>
    <n v="0.5"/>
    <n v="0.5"/>
    <n v="0.5"/>
    <n v="0.5"/>
    <n v="0.5"/>
    <n v="0.25"/>
    <n v="0.25"/>
    <n v="0.5"/>
    <n v="0.5"/>
    <n v="0"/>
    <n v="0.9"/>
    <x v="1"/>
  </r>
  <r>
    <s v="1833310"/>
    <s v="207526052022155232"/>
    <s v="DF20227335997"/>
    <x v="90"/>
    <x v="109"/>
    <s v="AARON HUENCHUMIL"/>
    <s v="Los Gladiolos #9779"/>
    <s v="Las Condes"/>
    <x v="0"/>
    <s v="Cumple"/>
    <s v="Cumple"/>
    <s v="No Cumple"/>
    <s v="No Cumple"/>
    <s v="Cumple"/>
    <s v="Cumple"/>
    <s v="Si"/>
    <s v="S/N"/>
    <s v="S/N"/>
    <s v="Cumple"/>
    <s v="Cumple"/>
    <s v="Cumple"/>
    <s v="Cumple"/>
    <s v="No Cumple"/>
    <s v="1- Cliente confirmas encontrarse con suministro electrico normalizado 2- No declaran codigo material utilizado"/>
    <x v="3"/>
    <x v="0"/>
    <x v="4"/>
    <x v="0"/>
    <n v="0.5"/>
    <n v="0.5"/>
    <n v="0"/>
    <n v="0"/>
    <n v="0.5"/>
    <n v="0.5"/>
    <n v="0.25"/>
    <n v="0.25"/>
    <n v="0.5"/>
    <n v="0.5"/>
    <n v="0"/>
    <n v="0.6"/>
    <x v="1"/>
  </r>
  <r>
    <s v="1833297"/>
    <s v="207526052022152949"/>
    <s v="DF20227340995"/>
    <x v="90"/>
    <x v="116"/>
    <s v="AARON HUENCHUMIL"/>
    <s v="Lo Fontecilla #201 of 324"/>
    <s v="Las Condes"/>
    <x v="0"/>
    <s v="Cumple"/>
    <s v="Cumple"/>
    <s v="No Aplica"/>
    <s v="No Aplica"/>
    <s v="Cumple"/>
    <s v="Cumple"/>
    <s v="No"/>
    <s v="S/N"/>
    <s v="S/N"/>
    <s v="No Aplica"/>
    <s v="No Aplica"/>
    <s v="No Aplica"/>
    <s v="Cumple"/>
    <s v="Cumple"/>
    <s v="1- Cliente no se encuentra en domicilio, pero conserje permite acceso a shaft medidores  2- caja de empalme sin sello"/>
    <x v="3"/>
    <x v="0"/>
    <x v="4"/>
    <x v="0"/>
    <n v="0.5"/>
    <n v="0.5"/>
    <n v="0.5"/>
    <n v="0.5"/>
    <n v="0.5"/>
    <n v="0.5"/>
    <n v="0.25"/>
    <n v="0.25"/>
    <n v="0.5"/>
    <n v="0.5"/>
    <n v="0.5"/>
    <n v="1"/>
    <x v="1"/>
  </r>
  <r>
    <s v="1833291"/>
    <s v="207626052022150250"/>
    <s v="DF20217086881"/>
    <x v="90"/>
    <x v="94"/>
    <s v="Cristobal toro"/>
    <s v="Bocaccio 286"/>
    <s v="Las Condes"/>
    <x v="0"/>
    <s v="Cumple"/>
    <s v="Cumple"/>
    <s v="No Aplica"/>
    <s v="No Aplica"/>
    <s v="Cumple"/>
    <s v="Cumple"/>
    <s v="No"/>
    <s v="S/N"/>
    <s v="S/N"/>
    <s v="No Aplica"/>
    <s v="No Aplica"/>
    <s v="No Aplica"/>
    <s v="Cumple Parcialmente"/>
    <s v="Cumple Parcialmente"/>
    <s v="Problema externo , sin mayores detalles , sin acceso a pasaje"/>
    <x v="3"/>
    <x v="0"/>
    <x v="4"/>
    <x v="0"/>
    <n v="0.5"/>
    <n v="0.5"/>
    <n v="0.5"/>
    <n v="0.5"/>
    <n v="0.5"/>
    <n v="0.5"/>
    <n v="0.25"/>
    <n v="0.25"/>
    <n v="0.5"/>
    <n v="0.17499999999999999"/>
    <n v="0.17499999999999999"/>
    <n v="0.87"/>
    <x v="1"/>
  </r>
  <r>
    <s v="1833289"/>
    <s v="207526052022145913"/>
    <s v="DF20227334981"/>
    <x v="90"/>
    <x v="109"/>
    <s v="AARON HUENCHUMIL"/>
    <s v="El Canelillo #402"/>
    <s v="Las Condes"/>
    <x v="0"/>
    <s v="Cumple"/>
    <s v="Cumple"/>
    <s v="No Cumple"/>
    <s v="No Cumple"/>
    <s v="Cumple"/>
    <s v="Cumple"/>
    <s v="Si"/>
    <s v="S/N"/>
    <s v="S/N"/>
    <s v="No Aplica"/>
    <s v="No Aplica"/>
    <s v="Cumple"/>
    <s v="Cumple"/>
    <s v="No Cumple"/>
    <s v="1- Asesora del hogar confirma encontrarse con suministro electrico normalizado 2- No declara codigo de material utilizado en informe cuadrilla"/>
    <x v="3"/>
    <x v="0"/>
    <x v="4"/>
    <x v="0"/>
    <n v="0.5"/>
    <n v="0.5"/>
    <n v="0"/>
    <n v="0"/>
    <n v="0.5"/>
    <n v="0.5"/>
    <n v="0.25"/>
    <n v="0.25"/>
    <n v="0.5"/>
    <n v="0.5"/>
    <n v="0"/>
    <n v="0.6"/>
    <x v="1"/>
  </r>
  <r>
    <s v="1833284"/>
    <s v="207526052022144751"/>
    <s v="DF20227335599"/>
    <x v="90"/>
    <x v="109"/>
    <s v="AARON HUENCHUMIL"/>
    <s v="San Damian #115 dpto 601 A"/>
    <s v="Las Condes"/>
    <x v="0"/>
    <s v="Cumple"/>
    <s v="Cumple"/>
    <s v="No Cumple"/>
    <s v="No Cumple"/>
    <s v="Cumple"/>
    <s v="Cumple"/>
    <s v="No"/>
    <s v="S/N"/>
    <s v="S/N"/>
    <s v="No Aplica"/>
    <s v="No Aplica"/>
    <s v="No Aplica"/>
    <s v="Cumple"/>
    <s v="Cumple"/>
    <s v="1- TD 53782 se encuentra normalizado"/>
    <x v="3"/>
    <x v="0"/>
    <x v="4"/>
    <x v="0"/>
    <n v="0.5"/>
    <n v="0.5"/>
    <n v="0"/>
    <n v="0"/>
    <n v="0.5"/>
    <n v="0.5"/>
    <n v="0.25"/>
    <n v="0.25"/>
    <n v="0.5"/>
    <n v="0.5"/>
    <n v="0.5"/>
    <n v="0.7"/>
    <x v="1"/>
  </r>
  <r>
    <s v="1833243"/>
    <s v="207626052022143909"/>
    <s v="DF20217088093"/>
    <x v="90"/>
    <x v="89"/>
    <s v="Cristobal toro"/>
    <s v="La capitania 760"/>
    <s v="Las Condes"/>
    <x v="0"/>
    <s v="Cumple"/>
    <s v="Cumple"/>
    <s v="No Aplica"/>
    <s v="No Aplica"/>
    <s v="Cumple"/>
    <s v="Cumple"/>
    <s v="No"/>
    <s v="S/N"/>
    <s v="S/N"/>
    <s v="No Aplica"/>
    <s v="No Aplica"/>
    <s v="No Aplica"/>
    <s v="Cumple"/>
    <s v="Cumple Parcialmente"/>
    <s v="Sin moradores , falta mayor data en fotografias"/>
    <x v="3"/>
    <x v="0"/>
    <x v="4"/>
    <x v="0"/>
    <n v="0.5"/>
    <n v="0.5"/>
    <n v="0.5"/>
    <n v="0.5"/>
    <n v="0.5"/>
    <n v="0.5"/>
    <n v="0.25"/>
    <n v="0.25"/>
    <n v="0.5"/>
    <n v="0.5"/>
    <n v="0.17499999999999999"/>
    <n v="0.93500000000000005"/>
    <x v="1"/>
  </r>
  <r>
    <s v="1833236"/>
    <s v="207526052022142542"/>
    <s v="DF20227321717"/>
    <x v="90"/>
    <x v="95"/>
    <s v="AARON HUENCHUMIL"/>
    <s v="Las Condes #12587 torre B dpto 901"/>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4"/>
    <x v="0"/>
    <n v="0.5"/>
    <n v="0.5"/>
    <n v="0.5"/>
    <n v="0.5"/>
    <n v="0.5"/>
    <n v="0.5"/>
    <n v="0.25"/>
    <n v="0.25"/>
    <n v="0.5"/>
    <n v="0.5"/>
    <n v="0.5"/>
    <n v="1"/>
    <x v="1"/>
  </r>
  <r>
    <s v="1833232"/>
    <s v="207626052022141735"/>
    <s v="DF20217087585"/>
    <x v="90"/>
    <x v="111"/>
    <s v="Cristobal toro"/>
    <s v="Vaticano 4192 dpto 43"/>
    <s v="Las Condes"/>
    <x v="0"/>
    <s v="Cumple"/>
    <s v="Cumple"/>
    <s v="No Cumple"/>
    <s v="No Cumple"/>
    <s v="Cumple"/>
    <s v="Cumple"/>
    <s v="Si"/>
    <s v="Jorge herrera"/>
    <s v="222085428"/>
    <s v="Cumple"/>
    <s v="Cumple"/>
    <s v="Cumple"/>
    <s v="Cumple"/>
    <s v="Cumple"/>
    <s v="Se verifica , sin mayor observacion"/>
    <x v="3"/>
    <x v="0"/>
    <x v="4"/>
    <x v="0"/>
    <n v="0.5"/>
    <n v="0.5"/>
    <n v="0"/>
    <n v="0"/>
    <n v="0.5"/>
    <n v="0.5"/>
    <n v="0.25"/>
    <n v="0.25"/>
    <n v="0.5"/>
    <n v="0.5"/>
    <n v="0.5"/>
    <n v="0.7"/>
    <x v="1"/>
  </r>
  <r>
    <s v="1832978"/>
    <s v="207626052022140355"/>
    <s v="DF20217088311"/>
    <x v="90"/>
    <x v="89"/>
    <s v="Cristobal toro"/>
    <s v="Vaticano 4105"/>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32975"/>
    <s v="207526052022135416"/>
    <s v="DF20217093976"/>
    <x v="90"/>
    <x v="100"/>
    <s v="AARON HUENCHUMIL"/>
    <s v="Fernandez Concha #477 dpto 31A"/>
    <s v="Las Condes"/>
    <x v="0"/>
    <s v="Cumple"/>
    <s v="Cumple"/>
    <s v="No Cumple"/>
    <s v="No Cumple"/>
    <s v="Cumple"/>
    <s v="Cumple"/>
    <s v="No"/>
    <s v="S/N"/>
    <s v="S/N"/>
    <s v="No Aplica"/>
    <s v="No Aplica"/>
    <s v="No Aplica"/>
    <s v="Cumple"/>
    <s v="No Cumple"/>
    <s v="1- Cliente no se encuentra en domicilio, pero conserje permite acceso a shaft medidores  2- Suministro electrico normalizado 3- no declara codigo de ITM 40A"/>
    <x v="3"/>
    <x v="0"/>
    <x v="4"/>
    <x v="0"/>
    <n v="0.5"/>
    <n v="0.5"/>
    <n v="0"/>
    <n v="0"/>
    <n v="0.5"/>
    <n v="0.5"/>
    <n v="0.25"/>
    <n v="0.25"/>
    <n v="0.5"/>
    <n v="0.5"/>
    <n v="0"/>
    <n v="0.6"/>
    <x v="1"/>
  </r>
  <r>
    <s v="1832883"/>
    <s v="207526052022133741"/>
    <s v="DF20217095278"/>
    <x v="90"/>
    <x v="116"/>
    <s v="AARON HUENCHUMIL"/>
    <s v="Fray Jorge #775"/>
    <s v="Las Condes"/>
    <x v="0"/>
    <s v="Cumple"/>
    <s v="Cumple"/>
    <s v="No Cumple"/>
    <s v="No Cumple"/>
    <s v="Cumple"/>
    <s v="Cumple"/>
    <s v="No"/>
    <s v="S/N"/>
    <s v="S/N"/>
    <s v="No Aplica"/>
    <s v="No Aplica"/>
    <s v="No Aplica"/>
    <s v="Cumple"/>
    <s v="No Cumple"/>
    <s v="1- No se logra dar con numeracion de la direccion. Similiar a esa nuneracion #776 y cliente no se encuentra en ese domicilio"/>
    <x v="3"/>
    <x v="0"/>
    <x v="4"/>
    <x v="0"/>
    <n v="0.5"/>
    <n v="0.5"/>
    <n v="0"/>
    <n v="0"/>
    <n v="0.5"/>
    <n v="0.5"/>
    <n v="0.25"/>
    <n v="0.25"/>
    <n v="0.5"/>
    <n v="0.5"/>
    <n v="0"/>
    <n v="0.6"/>
    <x v="1"/>
  </r>
  <r>
    <s v="1832866"/>
    <s v="207526052022131643"/>
    <s v="DF20217092353"/>
    <x v="90"/>
    <x v="114"/>
    <s v="AARON HUENCHUMIL"/>
    <s v="Nueva La Condes #12253 loal 66"/>
    <s v="Las Condes"/>
    <x v="0"/>
    <s v="Cumple"/>
    <s v="Cumple"/>
    <s v="No Aplica"/>
    <s v="No Aplica"/>
    <s v="Cumple"/>
    <s v="Cumple"/>
    <s v="Si"/>
    <s v="S/N"/>
    <s v="S/N"/>
    <s v="Cumple"/>
    <s v="Cumple"/>
    <s v="Cumple"/>
    <s v="Cumple"/>
    <s v="Cumple"/>
    <s v="1- Cliente confirma que falla era en el interior de su instalacion electrica"/>
    <x v="3"/>
    <x v="0"/>
    <x v="4"/>
    <x v="0"/>
    <n v="0.5"/>
    <n v="0.5"/>
    <n v="0.5"/>
    <n v="0.5"/>
    <n v="0.5"/>
    <n v="0.5"/>
    <n v="0.25"/>
    <n v="0.25"/>
    <n v="0.5"/>
    <n v="0.5"/>
    <n v="0.5"/>
    <n v="1"/>
    <x v="1"/>
  </r>
  <r>
    <s v="1832852"/>
    <s v="207526052022130451"/>
    <s v="DF20217093936"/>
    <x v="90"/>
    <x v="100"/>
    <s v="AARON HUENCHUMIL"/>
    <s v="Nueva Las Condes #12235 local 25"/>
    <s v="Las Condes"/>
    <x v="0"/>
    <s v="Cumple"/>
    <s v="Cumple"/>
    <s v="No Aplica"/>
    <s v="No Aplica"/>
    <s v="Cumple"/>
    <s v="Cumple"/>
    <s v="Si"/>
    <s v="S/N"/>
    <s v="S/N"/>
    <s v="No Aplica"/>
    <s v="No Aplica"/>
    <s v="Cumple"/>
    <s v="Cumple"/>
    <s v="Cumple"/>
    <s v="1- Cliente confirma encontrarse con suministro electrico normalizado"/>
    <x v="3"/>
    <x v="0"/>
    <x v="4"/>
    <x v="0"/>
    <n v="0.5"/>
    <n v="0.5"/>
    <n v="0.5"/>
    <n v="0.5"/>
    <n v="0.5"/>
    <n v="0.5"/>
    <n v="0.25"/>
    <n v="0.25"/>
    <n v="0.5"/>
    <n v="0.5"/>
    <n v="0.5"/>
    <n v="1"/>
    <x v="1"/>
  </r>
  <r>
    <s v="1832814"/>
    <s v="207526052022122938"/>
    <s v="DF20217093726"/>
    <x v="90"/>
    <x v="109"/>
    <s v="AARON HUENCHUMIL"/>
    <s v="La posada #12796"/>
    <s v="Las Condes"/>
    <x v="0"/>
    <s v="Cumple"/>
    <s v="Cumple"/>
    <s v="Cumple"/>
    <s v="Cumple"/>
    <s v="Cumple"/>
    <s v="Cumple"/>
    <s v="No"/>
    <s v="S/N"/>
    <s v="S/N"/>
    <s v="No Aplica"/>
    <s v="No Aplica"/>
    <s v="No Aplica"/>
    <s v="Cumple"/>
    <s v="Cumple"/>
    <s v="1- Cliente no se encuentra en domicilio"/>
    <x v="3"/>
    <x v="0"/>
    <x v="4"/>
    <x v="0"/>
    <n v="0.5"/>
    <n v="0.5"/>
    <n v="0.5"/>
    <n v="0.5"/>
    <n v="0.5"/>
    <n v="0.5"/>
    <n v="0.25"/>
    <n v="0.25"/>
    <n v="0.5"/>
    <n v="0.5"/>
    <n v="0.5"/>
    <n v="1"/>
    <x v="1"/>
  </r>
  <r>
    <s v="1834978"/>
    <s v="207527052022154231"/>
    <s v="DF20227328194"/>
    <x v="91"/>
    <x v="111"/>
    <s v="AARON HUENCHUMIL"/>
    <s v="Presidente Riesco #7297"/>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34939"/>
    <s v="207527052022152909"/>
    <s v="DF20217092931"/>
    <x v="91"/>
    <x v="103"/>
    <s v="AARON HUENCHUMIL"/>
    <s v="Mardoñal #8684"/>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34936"/>
    <s v="207627052022152046"/>
    <s v="DF20217088390"/>
    <x v="91"/>
    <x v="89"/>
    <s v="Cristobal toro"/>
    <s v="Los pintores 9520"/>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834933"/>
    <s v="207527052022151502"/>
    <s v="DF20227328160"/>
    <x v="91"/>
    <x v="111"/>
    <s v="AARON HUENCHUMIL"/>
    <s v="San Alberto #31"/>
    <s v="Las Condes"/>
    <x v="0"/>
    <s v="Cumple"/>
    <s v="Cumple"/>
    <s v="No Aplica"/>
    <s v="No Aplica"/>
    <s v="Cumple"/>
    <s v="Cumple"/>
    <s v="Si"/>
    <s v="S/N"/>
    <s v="S/N"/>
    <s v="Cumple"/>
    <s v="Cumple"/>
    <s v="Cumple"/>
    <s v="Cumple"/>
    <s v="No Cumple"/>
    <s v="1- Asesora del hogar confirma suministro electrico normalizado"/>
    <x v="3"/>
    <x v="0"/>
    <x v="4"/>
    <x v="0"/>
    <n v="0.5"/>
    <n v="0.5"/>
    <n v="0.5"/>
    <n v="0.5"/>
    <n v="0.5"/>
    <n v="0.5"/>
    <n v="0.25"/>
    <n v="0.25"/>
    <n v="0.5"/>
    <n v="0.5"/>
    <n v="0"/>
    <n v="0.9"/>
    <x v="1"/>
  </r>
  <r>
    <s v="1834910"/>
    <s v="207527052022150149"/>
    <s v="DF20227320903"/>
    <x v="91"/>
    <x v="93"/>
    <s v="AARON HUENCHUMIL"/>
    <s v="Rosario Rosales #67 local 1"/>
    <s v="Las Condes"/>
    <x v="0"/>
    <s v="Cumple"/>
    <s v="Cumple"/>
    <s v="No Cumple"/>
    <s v="No Cumple"/>
    <s v="Cumple"/>
    <s v="Cumple"/>
    <s v="Si"/>
    <s v="S/N"/>
    <s v="S/N"/>
    <s v="Cumple"/>
    <s v="Cumple"/>
    <s v="Cumple"/>
    <s v="Cumple"/>
    <s v="Cumple Parcialmente"/>
    <s v="1-Cliente se encuentra con suministro electrico normalizado"/>
    <x v="3"/>
    <x v="0"/>
    <x v="4"/>
    <x v="0"/>
    <n v="0.5"/>
    <n v="0.5"/>
    <n v="0"/>
    <n v="0"/>
    <n v="0.5"/>
    <n v="0.5"/>
    <n v="0.25"/>
    <n v="0.25"/>
    <n v="0.5"/>
    <n v="0.5"/>
    <n v="0.17499999999999999"/>
    <n v="0.63500000000000001"/>
    <x v="1"/>
  </r>
  <r>
    <s v="1834888"/>
    <s v="207527052022144601"/>
    <s v="DF20227325886"/>
    <x v="91"/>
    <x v="108"/>
    <s v="AARON HUENCHUMIL"/>
    <s v="Capitan Crosbie #800 tr 2 dpto 201"/>
    <s v="Las Condes"/>
    <x v="0"/>
    <s v="Cumple"/>
    <s v="Cumple"/>
    <s v="No Aplica"/>
    <s v="No Aplica"/>
    <s v="Cumple"/>
    <s v="Cumple"/>
    <s v="No"/>
    <s v="S/N"/>
    <s v="S/N"/>
    <s v="No Aplica"/>
    <s v="No Aplica"/>
    <s v="No Aplica"/>
    <s v="Cumple"/>
    <s v="Cumple"/>
    <s v="1- Cliente no se encuentra en domicilio, pero conserje permitr acceso a shaft medidored  2- Suministro electrico normalizado"/>
    <x v="3"/>
    <x v="0"/>
    <x v="4"/>
    <x v="0"/>
    <n v="0.5"/>
    <n v="0.5"/>
    <n v="0.5"/>
    <n v="0.5"/>
    <n v="0.5"/>
    <n v="0.5"/>
    <n v="0.25"/>
    <n v="0.25"/>
    <n v="0.5"/>
    <n v="0.5"/>
    <n v="0.5"/>
    <n v="1"/>
    <x v="1"/>
  </r>
  <r>
    <s v="1834887"/>
    <s v="207627052022144425"/>
    <s v="DF20217087991"/>
    <x v="91"/>
    <x v="89"/>
    <s v="Cristobal toro"/>
    <s v="Alborada 11897"/>
    <s v="Las Condes"/>
    <x v="0"/>
    <s v="Cumple"/>
    <s v="Cumple"/>
    <s v="No Aplica"/>
    <s v="No Aplica"/>
    <s v="Cumple"/>
    <s v="Cumple"/>
    <s v="No"/>
    <s v="S/N"/>
    <s v="S/N"/>
    <s v="No Aplica"/>
    <s v="No Aplica"/>
    <s v="No Aplica"/>
    <s v="Cumple Parcialmente"/>
    <s v="Cumple Parcialmente"/>
    <s v="Sin acceso a pasaje , calle , sin contacto para ingresar"/>
    <x v="3"/>
    <x v="0"/>
    <x v="4"/>
    <x v="0"/>
    <n v="0.5"/>
    <n v="0.5"/>
    <n v="0.5"/>
    <n v="0.5"/>
    <n v="0.5"/>
    <n v="0.5"/>
    <n v="0.25"/>
    <n v="0.25"/>
    <n v="0.5"/>
    <n v="0.17499999999999999"/>
    <n v="0.17499999999999999"/>
    <n v="0.87"/>
    <x v="1"/>
  </r>
  <r>
    <s v="1834878"/>
    <s v="207527052022143217"/>
    <s v="DF20227328227"/>
    <x v="91"/>
    <x v="111"/>
    <s v="AARON HUENCHUMIL"/>
    <s v="Sven Hedin #733 tr 1 dpto 201"/>
    <s v="Las Condes"/>
    <x v="0"/>
    <s v="Cumple"/>
    <s v="Cumple"/>
    <s v="No Aplica"/>
    <s v="No Aplica"/>
    <s v="Cumple"/>
    <s v="Cumple"/>
    <s v="No"/>
    <s v="S/N"/>
    <s v="S/N"/>
    <s v="No Aplica"/>
    <s v="No Aplica"/>
    <s v="No Aplica"/>
    <s v="Cumple"/>
    <s v="Cumple Parcialmente"/>
    <s v="1- TD 5712 se encuentra con suministro electrico normalizado"/>
    <x v="3"/>
    <x v="0"/>
    <x v="4"/>
    <x v="0"/>
    <n v="0.5"/>
    <n v="0.5"/>
    <n v="0.5"/>
    <n v="0.5"/>
    <n v="0.5"/>
    <n v="0.5"/>
    <n v="0.25"/>
    <n v="0.25"/>
    <n v="0.5"/>
    <n v="0.5"/>
    <n v="0.17499999999999999"/>
    <n v="0.93500000000000005"/>
    <x v="1"/>
  </r>
  <r>
    <s v="1834859"/>
    <s v="207527052022141702"/>
    <s v="DF20227337938"/>
    <x v="91"/>
    <x v="109"/>
    <s v="AARON HUENCHUMIL"/>
    <s v="Nuestra Señora Del Rosario #123"/>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34856"/>
    <s v="207627052022141554"/>
    <s v="DF20217089841"/>
    <x v="91"/>
    <x v="102"/>
    <s v="Cristobal toro"/>
    <s v="Isla mocha 9182"/>
    <s v="Las Condes"/>
    <x v="0"/>
    <s v="Cumple"/>
    <s v="Cumple"/>
    <s v="No Aplica"/>
    <s v="No Aplica"/>
    <s v="Cumple"/>
    <s v="Cumple"/>
    <s v="No"/>
    <s v="S/N"/>
    <s v="S/N"/>
    <s v="No Aplica"/>
    <s v="No Aplica"/>
    <s v="No Aplica"/>
    <s v="Cumple"/>
    <s v="Cumple"/>
    <s v="Sin moradores , vecinos cuestionan mi visita y piden que me vaya de lugar. Sin mejores fotos"/>
    <x v="3"/>
    <x v="0"/>
    <x v="4"/>
    <x v="0"/>
    <n v="0.5"/>
    <n v="0.5"/>
    <n v="0.5"/>
    <n v="0.5"/>
    <n v="0.5"/>
    <n v="0.5"/>
    <n v="0.25"/>
    <n v="0.25"/>
    <n v="0.5"/>
    <n v="0.5"/>
    <n v="0.5"/>
    <n v="1"/>
    <x v="1"/>
  </r>
  <r>
    <s v="1834829"/>
    <s v="207527052022140432"/>
    <s v="DF20227339551"/>
    <x v="91"/>
    <x v="100"/>
    <s v="AARON HUENCHUMIL"/>
    <s v="Las Trinitarias #7101"/>
    <s v="Las Condes"/>
    <x v="0"/>
    <s v="Cumple"/>
    <s v="Cumple"/>
    <s v="No Aplica"/>
    <s v="No Aplica"/>
    <s v="Cumple"/>
    <s v="Cumple"/>
    <s v="Si"/>
    <s v="S/N"/>
    <s v="S/N"/>
    <s v="Cumple"/>
    <s v="Cumple"/>
    <s v="Cumple"/>
    <s v="Cumple"/>
    <s v="Cumple"/>
    <s v="1- Cliente confirmas encontrarse con suministro electrico normalizado"/>
    <x v="3"/>
    <x v="0"/>
    <x v="4"/>
    <x v="0"/>
    <n v="0.5"/>
    <n v="0.5"/>
    <n v="0.5"/>
    <n v="0.5"/>
    <n v="0.5"/>
    <n v="0.5"/>
    <n v="0.25"/>
    <n v="0.25"/>
    <n v="0.5"/>
    <n v="0.5"/>
    <n v="0.5"/>
    <n v="1"/>
    <x v="1"/>
  </r>
  <r>
    <s v="1834824"/>
    <s v="207627052022140128"/>
    <s v="DF20217087125"/>
    <x v="91"/>
    <x v="101"/>
    <s v="Cristobal toro"/>
    <s v="Nueva bilbao 9456"/>
    <s v="Las Condes"/>
    <x v="0"/>
    <s v="Cumple"/>
    <s v="Cumple"/>
    <s v="No Aplica"/>
    <s v="No Aplica"/>
    <s v="Cumple"/>
    <s v="Cumple"/>
    <s v="No"/>
    <s v="S/N"/>
    <s v="S/N"/>
    <s v="No Aplica"/>
    <s v="No Aplica"/>
    <s v="No Aplica"/>
    <s v="Cumple"/>
    <s v="No Cumple"/>
    <s v="Falta data en fotos , sin moradores"/>
    <x v="3"/>
    <x v="0"/>
    <x v="4"/>
    <x v="0"/>
    <n v="0.5"/>
    <n v="0.5"/>
    <n v="0.5"/>
    <n v="0.5"/>
    <n v="0.5"/>
    <n v="0.5"/>
    <n v="0.25"/>
    <n v="0.25"/>
    <n v="0.5"/>
    <n v="0.5"/>
    <n v="0"/>
    <n v="0.9"/>
    <x v="1"/>
  </r>
  <r>
    <s v="1834820"/>
    <s v="207527052022135246"/>
    <s v="DF20227338218"/>
    <x v="91"/>
    <x v="109"/>
    <s v="AARON HUENCHUMIL"/>
    <s v="Las Pircas #7389"/>
    <s v="Las Condes"/>
    <x v="0"/>
    <s v="Cumple"/>
    <s v="Cumple"/>
    <s v="No Cumple"/>
    <s v="No Cumple"/>
    <s v="Cumple"/>
    <s v="Cumple"/>
    <s v="No"/>
    <s v="S/N"/>
    <s v="S/N"/>
    <s v="No Aplica"/>
    <s v="No Aplica"/>
    <s v="No Aplica"/>
    <s v="Cumple"/>
    <s v="Cumple"/>
    <s v="1- TD 2000  se encuentra normalizado 2- No declaran codigo de fusibles NH utilizados en informe cuadrilla"/>
    <x v="3"/>
    <x v="0"/>
    <x v="4"/>
    <x v="0"/>
    <n v="0.5"/>
    <n v="0.5"/>
    <n v="0"/>
    <n v="0"/>
    <n v="0.5"/>
    <n v="0.5"/>
    <n v="0.25"/>
    <n v="0.25"/>
    <n v="0.5"/>
    <n v="0.5"/>
    <n v="0.5"/>
    <n v="0.7"/>
    <x v="1"/>
  </r>
  <r>
    <s v="1834809"/>
    <s v="207627052022134448"/>
    <s v="DF20217089957"/>
    <x v="91"/>
    <x v="102"/>
    <s v="Cristobal toro"/>
    <s v="La guaica 8313"/>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34797"/>
    <s v="207527052022133405"/>
    <s v="DF20227339305"/>
    <x v="91"/>
    <x v="100"/>
    <s v="AARON HUENCHUMIL"/>
    <s v="Lucas de la Robbia #7750"/>
    <s v="Las Condes"/>
    <x v="0"/>
    <s v="Cumple"/>
    <s v="Cumple"/>
    <s v="No Aplica"/>
    <s v="No Aplica"/>
    <s v="Cumple"/>
    <s v="Cumple"/>
    <s v="Si"/>
    <s v="S/N"/>
    <s v="S/N"/>
    <s v="Cumple"/>
    <s v="Cumple"/>
    <s v="Cumple"/>
    <s v="Cumple"/>
    <s v="Cumple Parcialmente"/>
    <s v="1- Cliente confirmas encontrarse con suministro electrico normalizado"/>
    <x v="3"/>
    <x v="0"/>
    <x v="4"/>
    <x v="0"/>
    <n v="0.5"/>
    <n v="0.5"/>
    <n v="0.5"/>
    <n v="0.5"/>
    <n v="0.5"/>
    <n v="0.5"/>
    <n v="0.25"/>
    <n v="0.25"/>
    <n v="0.5"/>
    <n v="0.5"/>
    <n v="0.17499999999999999"/>
    <n v="0.93500000000000005"/>
    <x v="1"/>
  </r>
  <r>
    <s v="1834652"/>
    <s v="207627052022132129"/>
    <s v="DF20217087316"/>
    <x v="91"/>
    <x v="111"/>
    <s v="Cristobal toro"/>
    <s v="Robinson crusoe 947 dpto 93"/>
    <s v="Las Condes"/>
    <x v="0"/>
    <s v="Cumple"/>
    <s v="Cumple"/>
    <s v="Cumple"/>
    <s v="Cumple"/>
    <s v="Cumple"/>
    <s v="Cumple"/>
    <s v="Si"/>
    <s v="Fernando aliste ( concerge )"/>
    <s v="222017279"/>
    <s v="Cumple"/>
    <s v="Cumple"/>
    <s v="Cumple"/>
    <s v="Cumple"/>
    <s v="Cumple"/>
    <s v="Se verifica , sin mayor observacion"/>
    <x v="3"/>
    <x v="0"/>
    <x v="4"/>
    <x v="0"/>
    <n v="0.5"/>
    <n v="0.5"/>
    <n v="0.5"/>
    <n v="0.5"/>
    <n v="0.5"/>
    <n v="0.5"/>
    <n v="0.25"/>
    <n v="0.25"/>
    <n v="0.5"/>
    <n v="0.5"/>
    <n v="0.5"/>
    <n v="1"/>
    <x v="1"/>
  </r>
  <r>
    <s v="1834634"/>
    <s v="207627052022125301"/>
    <s v="DF20217086892"/>
    <x v="91"/>
    <x v="94"/>
    <s v="Cristobal toro"/>
    <s v="Fontana rosa 7150 dpto 306"/>
    <s v="Las Condes"/>
    <x v="0"/>
    <s v="Cumple"/>
    <s v="Cumple"/>
    <s v="No Aplica"/>
    <s v="No Aplica"/>
    <s v="Cumple"/>
    <s v="Cumple"/>
    <s v="Si"/>
    <s v="Andres maldonado"/>
    <s v="227243015"/>
    <s v="Cumple"/>
    <s v="Cumple"/>
    <s v="Cumple"/>
    <s v="Cumple Parcialmente"/>
    <s v="No Cumple"/>
    <s v="Falta data en fotografias , faltan mas fotos"/>
    <x v="3"/>
    <x v="0"/>
    <x v="4"/>
    <x v="0"/>
    <n v="0.5"/>
    <n v="0.5"/>
    <n v="0.5"/>
    <n v="0.5"/>
    <n v="0.5"/>
    <n v="0.5"/>
    <n v="0.25"/>
    <n v="0.25"/>
    <n v="0.5"/>
    <n v="0.17499999999999999"/>
    <n v="0"/>
    <n v="0.83500000000000008"/>
    <x v="1"/>
  </r>
  <r>
    <s v="1834608"/>
    <s v="207627052022123051"/>
    <s v="DF20217086298"/>
    <x v="91"/>
    <x v="91"/>
    <s v="Cristobal toro"/>
    <s v="Isabel la catolica 7180"/>
    <s v="Las Condes"/>
    <x v="0"/>
    <s v="Cumple"/>
    <s v="Cumple"/>
    <s v="No Aplica"/>
    <s v="No Aplica"/>
    <s v="Cumple"/>
    <s v="Cumple"/>
    <s v="No"/>
    <s v="S/N"/>
    <s v="S/N"/>
    <s v="No Aplica"/>
    <s v="No Aplica"/>
    <s v="No Aplica"/>
    <s v="Cumple Parcialmente"/>
    <s v="Cumple Parcialmente"/>
    <s v="Falta mas fotografias , y data en la misma  Problema de sector"/>
    <x v="3"/>
    <x v="0"/>
    <x v="4"/>
    <x v="0"/>
    <n v="0.5"/>
    <n v="0.5"/>
    <n v="0.5"/>
    <n v="0.5"/>
    <n v="0.5"/>
    <n v="0.5"/>
    <n v="0.25"/>
    <n v="0.25"/>
    <n v="0.5"/>
    <n v="0.17499999999999999"/>
    <n v="0.17499999999999999"/>
    <n v="0.87"/>
    <x v="1"/>
  </r>
  <r>
    <s v="1834600"/>
    <s v="207627052022121623"/>
    <s v="DF20217088895"/>
    <x v="91"/>
    <x v="102"/>
    <s v="Cristobal toro"/>
    <s v="Hernando de magallanes 1212"/>
    <s v="Las Condes"/>
    <x v="0"/>
    <s v="Cumple"/>
    <s v="Cumple"/>
    <s v="Cumple"/>
    <s v="Cumple"/>
    <s v="Cumple"/>
    <s v="Cumple"/>
    <s v="No"/>
    <s v="S/N"/>
    <s v="S/N"/>
    <s v="No Aplica"/>
    <s v="No Aplica"/>
    <s v="No Aplica"/>
    <s v="Cumple"/>
    <s v="Cumple"/>
    <s v="Sin moradores , sin mayor observacion"/>
    <x v="3"/>
    <x v="0"/>
    <x v="4"/>
    <x v="0"/>
    <n v="0.5"/>
    <n v="0.5"/>
    <n v="0.5"/>
    <n v="0.5"/>
    <n v="0.5"/>
    <n v="0.5"/>
    <n v="0.25"/>
    <n v="0.25"/>
    <n v="0.5"/>
    <n v="0.5"/>
    <n v="0.5"/>
    <n v="1"/>
    <x v="1"/>
  </r>
  <r>
    <s v="1834583"/>
    <s v="207627052022120229"/>
    <s v="DF20217087254"/>
    <x v="91"/>
    <x v="101"/>
    <s v="Cristobal toro"/>
    <s v="La calesa 6140 dpto 701"/>
    <s v="Las Condes"/>
    <x v="0"/>
    <s v="Cumple"/>
    <s v="Cumple"/>
    <s v="No Aplica"/>
    <s v="No Aplica"/>
    <s v="Cumple"/>
    <s v="Cumple"/>
    <s v="Si"/>
    <s v="Gregorio narvaez"/>
    <s v="945397749"/>
    <s v="Cumple"/>
    <s v="Cumple"/>
    <s v="Cumple"/>
    <s v="Cumple"/>
    <s v="No Cumple"/>
    <s v="Falta data en fotografias , sin mayor observacion"/>
    <x v="3"/>
    <x v="0"/>
    <x v="4"/>
    <x v="0"/>
    <n v="0.5"/>
    <n v="0.5"/>
    <n v="0.5"/>
    <n v="0.5"/>
    <n v="0.5"/>
    <n v="0.5"/>
    <n v="0.25"/>
    <n v="0.25"/>
    <n v="0.5"/>
    <n v="0.5"/>
    <n v="0"/>
    <n v="0.9"/>
    <x v="1"/>
  </r>
  <r>
    <s v="1837542"/>
    <s v="207630052022172233"/>
    <s v="DF20217086759"/>
    <x v="92"/>
    <x v="94"/>
    <s v="Cristobal toro"/>
    <s v="Costa de marfil 218"/>
    <s v="Las Condes"/>
    <x v="0"/>
    <s v="Cumple"/>
    <s v="Cumple"/>
    <s v="No Aplica"/>
    <s v="No Aplica"/>
    <s v="Cumple"/>
    <s v="Cumple"/>
    <s v="No"/>
    <s v="S/N"/>
    <s v="S/N"/>
    <s v="No Aplica"/>
    <s v="No Aplica"/>
    <s v="No Aplica"/>
    <s v="Cumple"/>
    <s v="Cumple"/>
    <s v="Sin moradores , sin mayor observacion"/>
    <x v="3"/>
    <x v="0"/>
    <x v="4"/>
    <x v="0"/>
    <n v="0.5"/>
    <n v="0.5"/>
    <n v="0.5"/>
    <n v="0.5"/>
    <n v="0.5"/>
    <n v="0.5"/>
    <n v="0.25"/>
    <n v="0.25"/>
    <n v="0.5"/>
    <n v="0.5"/>
    <n v="0.5"/>
    <n v="1"/>
    <x v="1"/>
  </r>
  <r>
    <s v="1837496"/>
    <s v="207530052022160112"/>
    <s v="DF20227333678"/>
    <x v="92"/>
    <x v="103"/>
    <s v="AARON HUENCHUMIL"/>
    <s v="Nueva Bilbao #"/>
    <s v="Las Condes"/>
    <x v="0"/>
    <s v="Cumple"/>
    <s v="Cumple"/>
    <s v="No Aplica"/>
    <s v="No Aplica"/>
    <s v="Cumple"/>
    <s v="Cumple"/>
    <s v="No"/>
    <s v="S/N"/>
    <s v="S/N"/>
    <s v="No Aplica"/>
    <s v="No Aplica"/>
    <s v="No Aplica"/>
    <s v="Cumple"/>
    <s v="Cumple"/>
    <s v="1- Suministro electrico normalizado"/>
    <x v="3"/>
    <x v="0"/>
    <x v="4"/>
    <x v="0"/>
    <n v="0.5"/>
    <n v="0.5"/>
    <n v="0.5"/>
    <n v="0.5"/>
    <n v="0.5"/>
    <n v="0.5"/>
    <n v="0.25"/>
    <n v="0.25"/>
    <n v="0.5"/>
    <n v="0.5"/>
    <n v="0.5"/>
    <n v="1"/>
    <x v="1"/>
  </r>
  <r>
    <s v="1837482"/>
    <s v="207530052022154147"/>
    <s v="DF20227336597"/>
    <x v="92"/>
    <x v="109"/>
    <s v="AARON HUENCHUMIL"/>
    <s v="Los Puiquenes #9125"/>
    <s v="Las Condes"/>
    <x v="0"/>
    <s v="Cumple"/>
    <s v="Cumple"/>
    <s v="No Cumple"/>
    <s v="No Cumple"/>
    <s v="Cumple"/>
    <s v="Cumple"/>
    <s v="Si"/>
    <s v="S/N"/>
    <s v="S/N"/>
    <s v="Cumple"/>
    <s v="Cumple"/>
    <s v="Cumple"/>
    <s v="Cumple"/>
    <s v="Cumple"/>
    <s v="1- Cliente confirmas tener suministro electrico normalizado, pero no permite acceso a domicilio"/>
    <x v="3"/>
    <x v="0"/>
    <x v="4"/>
    <x v="0"/>
    <n v="0.5"/>
    <n v="0.5"/>
    <n v="0"/>
    <n v="0"/>
    <n v="0.5"/>
    <n v="0.5"/>
    <n v="0.25"/>
    <n v="0.25"/>
    <n v="0.5"/>
    <n v="0.5"/>
    <n v="0.5"/>
    <n v="0.7"/>
    <x v="1"/>
  </r>
  <r>
    <s v="1837462"/>
    <s v="207530052022144711"/>
    <s v="DF20227321385"/>
    <x v="92"/>
    <x v="95"/>
    <s v="AARON HUENCHUMIL"/>
    <s v="Apoquindo #7034"/>
    <s v="Las Condes"/>
    <x v="0"/>
    <s v="Cumple"/>
    <s v="Cumple"/>
    <s v="No Aplica"/>
    <s v="No Aplica"/>
    <s v="Cumple"/>
    <s v="Cumple"/>
    <s v="No"/>
    <s v="S/N"/>
    <s v="S/N"/>
    <s v="No Aplica"/>
    <s v="No Aplica"/>
    <s v="No Aplica"/>
    <s v="Cumple"/>
    <s v="No Cumple"/>
    <s v="1- Cliente no se encuentra en momento de visita debido a horario colacion"/>
    <x v="3"/>
    <x v="0"/>
    <x v="4"/>
    <x v="0"/>
    <n v="0.5"/>
    <n v="0.5"/>
    <n v="0.5"/>
    <n v="0.5"/>
    <n v="0.5"/>
    <n v="0.5"/>
    <n v="0.25"/>
    <n v="0.25"/>
    <n v="0.5"/>
    <n v="0.5"/>
    <n v="0"/>
    <n v="0.9"/>
    <x v="1"/>
  </r>
  <r>
    <s v="1837456"/>
    <s v="207630052022143622"/>
    <s v="DF20217089146"/>
    <x v="92"/>
    <x v="102"/>
    <s v="Cristobal toro"/>
    <s v="Puerto williams 6678"/>
    <s v="Las Condes"/>
    <x v="0"/>
    <s v="Cumple"/>
    <s v="Cumple"/>
    <s v="No Aplica"/>
    <s v="No Aplica"/>
    <s v="Cumple"/>
    <s v="Cumple"/>
    <s v="No"/>
    <s v="S/N"/>
    <s v="S/N"/>
    <s v="No Aplica"/>
    <s v="No Aplica"/>
    <s v="No Aplica"/>
    <s v="Cumple"/>
    <s v="No Cumple"/>
    <s v="Falta data en fotografias , visualmente se divisa escuadra en la misma condicion que informaron de personal de emergencia , sin moradores"/>
    <x v="3"/>
    <x v="0"/>
    <x v="4"/>
    <x v="0"/>
    <n v="0.5"/>
    <n v="0.5"/>
    <n v="0.5"/>
    <n v="0.5"/>
    <n v="0.5"/>
    <n v="0.5"/>
    <n v="0.25"/>
    <n v="0.25"/>
    <n v="0.5"/>
    <n v="0.5"/>
    <n v="0"/>
    <n v="0.9"/>
    <x v="1"/>
  </r>
  <r>
    <s v="1837454"/>
    <s v="207530052022143056"/>
    <s v="DF20227333488"/>
    <x v="92"/>
    <x v="103"/>
    <s v="AARON HUENCHUMIL"/>
    <s v="Apoquindo #7227 dpto 202"/>
    <s v="Las Condes"/>
    <x v="0"/>
    <s v="Cumple"/>
    <s v="Cumple"/>
    <s v="No Aplica"/>
    <s v="No Aplica"/>
    <s v="Cumple"/>
    <s v="Cumple"/>
    <s v="No"/>
    <s v="S/N"/>
    <s v="S/N"/>
    <s v="No Aplica"/>
    <s v="No Aplica"/>
    <s v="No Aplica"/>
    <s v="Cumple"/>
    <s v="Cumple"/>
    <s v="1- Cliente no se encuentra en domicilio"/>
    <x v="3"/>
    <x v="0"/>
    <x v="4"/>
    <x v="0"/>
    <n v="0.5"/>
    <n v="0.5"/>
    <n v="0.5"/>
    <n v="0.5"/>
    <n v="0.5"/>
    <n v="0.5"/>
    <n v="0.25"/>
    <n v="0.25"/>
    <n v="0.5"/>
    <n v="0.5"/>
    <n v="0.5"/>
    <n v="1"/>
    <x v="1"/>
  </r>
  <r>
    <s v="1837436"/>
    <s v="207530052022141244"/>
    <s v="DF20227332423"/>
    <x v="92"/>
    <x v="110"/>
    <s v="AARON HUENCHUMIL"/>
    <s v="Apoquindo #6420 local 2"/>
    <s v="Las Condes"/>
    <x v="0"/>
    <s v="Cumple"/>
    <s v="Cumple"/>
    <s v="No Aplica"/>
    <s v="No Aplica"/>
    <s v="Cumple"/>
    <s v="Cumple"/>
    <s v="Si"/>
    <s v="S/N"/>
    <s v="S/N"/>
    <s v="Cumple"/>
    <s v="Cumple"/>
    <s v="Cumple"/>
    <s v="Cumple"/>
    <s v="Cumple"/>
    <s v="1- Se trata de oficina comercial de ENEL 2- Suministro electrico normalizado"/>
    <x v="3"/>
    <x v="0"/>
    <x v="4"/>
    <x v="0"/>
    <n v="0.5"/>
    <n v="0.5"/>
    <n v="0.5"/>
    <n v="0.5"/>
    <n v="0.5"/>
    <n v="0.5"/>
    <n v="0.25"/>
    <n v="0.25"/>
    <n v="0.5"/>
    <n v="0.5"/>
    <n v="0.5"/>
    <n v="1"/>
    <x v="1"/>
  </r>
  <r>
    <s v="1837434"/>
    <s v="207630052022141353"/>
    <s v="DF20217090142"/>
    <x v="92"/>
    <x v="102"/>
    <s v="Cristobal toro"/>
    <s v="Presidente riesco 6579 block 39 dpto 109"/>
    <s v="Las Condes"/>
    <x v="0"/>
    <s v="Cumple"/>
    <s v="Cumple"/>
    <s v="No Aplica"/>
    <s v="No Aplica"/>
    <s v="Cumple"/>
    <s v="Cumple"/>
    <s v="No"/>
    <s v="S/N"/>
    <s v="S/N"/>
    <s v="No Aplica"/>
    <s v="No Aplica"/>
    <s v="No Aplica"/>
    <s v="Cumple"/>
    <s v="Cumple"/>
    <s v="Sin acceso a dptos , sin ningun contacto ."/>
    <x v="3"/>
    <x v="0"/>
    <x v="4"/>
    <x v="0"/>
    <n v="0.5"/>
    <n v="0.5"/>
    <n v="0.5"/>
    <n v="0.5"/>
    <n v="0.5"/>
    <n v="0.5"/>
    <n v="0.25"/>
    <n v="0.25"/>
    <n v="0.5"/>
    <n v="0.5"/>
    <n v="0.5"/>
    <n v="1"/>
    <x v="1"/>
  </r>
  <r>
    <s v="1837103"/>
    <s v="207530052022133809"/>
    <s v="DF20227328589"/>
    <x v="92"/>
    <x v="111"/>
    <s v="AARON HUENCHUMIL"/>
    <s v="Apoquindo #6445 dpto 907"/>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4"/>
    <x v="0"/>
    <n v="0.5"/>
    <n v="0.5"/>
    <n v="0.5"/>
    <n v="0.5"/>
    <n v="0.5"/>
    <n v="0.5"/>
    <n v="0.25"/>
    <n v="0.25"/>
    <n v="0.5"/>
    <n v="0.5"/>
    <n v="0.5"/>
    <n v="1"/>
    <x v="1"/>
  </r>
  <r>
    <s v="1837101"/>
    <s v="207630052022133447"/>
    <s v="DF20217088972"/>
    <x v="92"/>
    <x v="102"/>
    <s v="Cristobal toro"/>
    <s v="Presidente riesco 6161 dpto 114"/>
    <s v="Las Condes"/>
    <x v="0"/>
    <s v="Cumple"/>
    <s v="Cumple"/>
    <s v="No Aplica"/>
    <s v="No Aplica"/>
    <s v="Cumple"/>
    <s v="Cumple"/>
    <s v="Si"/>
    <s v="Jose riquelme"/>
    <s v="222245878"/>
    <s v="Cumple"/>
    <s v="Cumple"/>
    <s v="Cumple"/>
    <s v="Cumple"/>
    <s v="Cumple"/>
    <s v="Se verifica , sin mayor observacion"/>
    <x v="3"/>
    <x v="0"/>
    <x v="4"/>
    <x v="0"/>
    <n v="0.5"/>
    <n v="0.5"/>
    <n v="0.5"/>
    <n v="0.5"/>
    <n v="0.5"/>
    <n v="0.5"/>
    <n v="0.25"/>
    <n v="0.25"/>
    <n v="0.5"/>
    <n v="0.5"/>
    <n v="0.5"/>
    <n v="1"/>
    <x v="1"/>
  </r>
  <r>
    <s v="1837086"/>
    <s v="207530052022131115"/>
    <s v="DF20227333559"/>
    <x v="92"/>
    <x v="103"/>
    <s v="AARON HUENCHUMIL"/>
    <s v="Apoquindo #3795 dpto 151"/>
    <s v="Las Condes"/>
    <x v="0"/>
    <s v="Cumple"/>
    <s v="Cumple"/>
    <s v="No Aplica"/>
    <s v="No Aplica"/>
    <s v="Cumple"/>
    <s v="Cumple"/>
    <s v="No"/>
    <s v="S/N"/>
    <s v="S/N"/>
    <s v="No Aplica"/>
    <s v="No Aplica"/>
    <s v="No Aplica"/>
    <s v="Cumple"/>
    <s v="Cumple"/>
    <s v="1- Conserje permite acceso a shaft medidores  2- Suministro electrico normalizado"/>
    <x v="3"/>
    <x v="0"/>
    <x v="4"/>
    <x v="0"/>
    <n v="0.5"/>
    <n v="0.5"/>
    <n v="0.5"/>
    <n v="0.5"/>
    <n v="0.5"/>
    <n v="0.5"/>
    <n v="0.25"/>
    <n v="0.25"/>
    <n v="0.5"/>
    <n v="0.5"/>
    <n v="0.5"/>
    <n v="1"/>
    <x v="1"/>
  </r>
  <r>
    <s v="1837064"/>
    <s v="207630052022125154"/>
    <s v="DF20217085897"/>
    <x v="92"/>
    <x v="106"/>
    <s v="Cristobal toro"/>
    <s v="Del inca 5415"/>
    <s v="Las Condes"/>
    <x v="0"/>
    <s v="Cumple"/>
    <s v="Cumple"/>
    <s v="No Aplica"/>
    <s v="No Aplica"/>
    <s v="Cumple"/>
    <s v="Cumple"/>
    <s v="No"/>
    <s v="S/N"/>
    <s v="S/N"/>
    <s v="No Aplica"/>
    <s v="No Aplica"/>
    <s v="No Aplica"/>
    <s v="Cumple"/>
    <s v="Cumple Parcialmente"/>
    <s v="Sin moradores , sin mayor observacion"/>
    <x v="3"/>
    <x v="0"/>
    <x v="4"/>
    <x v="0"/>
    <n v="0.5"/>
    <n v="0.5"/>
    <n v="0.5"/>
    <n v="0.5"/>
    <n v="0.5"/>
    <n v="0.5"/>
    <n v="0.25"/>
    <n v="0.25"/>
    <n v="0.5"/>
    <n v="0.5"/>
    <n v="0.17499999999999999"/>
    <n v="0.93500000000000005"/>
    <x v="1"/>
  </r>
  <r>
    <s v="1836999"/>
    <s v="207530052022124357"/>
    <s v="DF20227332619"/>
    <x v="92"/>
    <x v="110"/>
    <s v="AARON HUENCHUMIL"/>
    <s v="Av. Presidente Kennedy #4885 dpto 903"/>
    <s v="Las Condes"/>
    <x v="0"/>
    <s v="Cumple"/>
    <s v="Cumple"/>
    <s v="No Aplica"/>
    <s v="No Aplica"/>
    <s v="Cumple"/>
    <s v="Cumple"/>
    <s v="No"/>
    <s v="S/N"/>
    <s v="S/N"/>
    <s v="No Aplica"/>
    <s v="No Aplica"/>
    <s v="No Aplica"/>
    <s v="Cumple"/>
    <s v="Cumple"/>
    <s v="1- Suministro electrico para equipo VTR normalizado"/>
    <x v="3"/>
    <x v="0"/>
    <x v="4"/>
    <x v="0"/>
    <n v="0.5"/>
    <n v="0.5"/>
    <n v="0.5"/>
    <n v="0.5"/>
    <n v="0.5"/>
    <n v="0.5"/>
    <n v="0.25"/>
    <n v="0.25"/>
    <n v="0.5"/>
    <n v="0.5"/>
    <n v="0.5"/>
    <n v="1"/>
    <x v="1"/>
  </r>
  <r>
    <s v="1836987"/>
    <s v="207630052022122910"/>
    <s v="DF20217089133"/>
    <x v="92"/>
    <x v="102"/>
    <s v="Cristobal toro"/>
    <s v="Sebastian elcano 1055 dpto 803"/>
    <s v="Las Condes"/>
    <x v="0"/>
    <s v="Cumple"/>
    <s v="Cumple"/>
    <s v="No Aplica"/>
    <s v="No Aplica"/>
    <s v="Cumple"/>
    <s v="Cumple"/>
    <s v="Si"/>
    <s v="Gerardo venegas"/>
    <s v="232250943"/>
    <s v="Cumple"/>
    <s v="Cumple"/>
    <s v="Cumple"/>
    <s v="Cumple"/>
    <s v="No Cumple"/>
    <s v="Falta data en fotografias , sin mayor observacion"/>
    <x v="3"/>
    <x v="0"/>
    <x v="4"/>
    <x v="0"/>
    <n v="0.5"/>
    <n v="0.5"/>
    <n v="0.5"/>
    <n v="0.5"/>
    <n v="0.5"/>
    <n v="0.5"/>
    <n v="0.25"/>
    <n v="0.25"/>
    <n v="0.5"/>
    <n v="0.5"/>
    <n v="0"/>
    <n v="0.9"/>
    <x v="1"/>
  </r>
  <r>
    <s v="1836974"/>
    <s v="207530052022121926"/>
    <s v="DF20227326357"/>
    <x v="92"/>
    <x v="106"/>
    <s v="AARON HUENCHUMIL"/>
    <s v="Av. Presidente Kennedy #5947 torre B dpto 1704"/>
    <s v="Las Condes"/>
    <x v="0"/>
    <s v="Cumple"/>
    <s v="Cumple"/>
    <s v="No Aplica"/>
    <s v="No Aplica"/>
    <s v="Cumple"/>
    <s v="Cumple"/>
    <s v="No"/>
    <s v="S/N"/>
    <s v="S/N"/>
    <s v="No Aplica"/>
    <s v="No Aplica"/>
    <s v="No Aplica"/>
    <s v="Cumple"/>
    <s v="No Cumple"/>
    <s v="1-Cliente no se encuentra en domicilio, pero conserje permite acceso a shaft medidores 2-Suministro electrico normalizado"/>
    <x v="3"/>
    <x v="0"/>
    <x v="4"/>
    <x v="0"/>
    <n v="0.5"/>
    <n v="0.5"/>
    <n v="0.5"/>
    <n v="0.5"/>
    <n v="0.5"/>
    <n v="0.5"/>
    <n v="0.25"/>
    <n v="0.25"/>
    <n v="0.5"/>
    <n v="0.5"/>
    <n v="0"/>
    <n v="0.9"/>
    <x v="1"/>
  </r>
  <r>
    <s v="1836972"/>
    <s v="207530052022121101"/>
    <s v="DF20227325785"/>
    <x v="92"/>
    <x v="108"/>
    <s v="AARON HUENCHUMIL"/>
    <s v="Av. Presidente Kennedy #5947 torre B dpto 1406"/>
    <s v="Las Condes"/>
    <x v="0"/>
    <s v="Cumple"/>
    <s v="Cumple"/>
    <s v="No Aplica"/>
    <s v="No Aplica"/>
    <s v="Cumple"/>
    <s v="Cumple"/>
    <s v="No"/>
    <s v="S/N"/>
    <s v="S/N"/>
    <s v="No Aplica"/>
    <s v="No Aplica"/>
    <s v="No Aplica"/>
    <s v="Cumple"/>
    <s v="No Cumple"/>
    <s v="1-Cliente no se encuentra en domicilio, pero conserje permite acceso a shaft medidores 2- Suministro electrico normalizado"/>
    <x v="3"/>
    <x v="0"/>
    <x v="4"/>
    <x v="0"/>
    <n v="0.5"/>
    <n v="0.5"/>
    <n v="0.5"/>
    <n v="0.5"/>
    <n v="0.5"/>
    <n v="0.5"/>
    <n v="0.25"/>
    <n v="0.25"/>
    <n v="0.5"/>
    <n v="0.5"/>
    <n v="0"/>
    <n v="0.9"/>
    <x v="1"/>
  </r>
  <r>
    <s v="1836970"/>
    <s v="207630052022120758"/>
    <s v="DF20217087988"/>
    <x v="92"/>
    <x v="89"/>
    <s v="Cristobal toro"/>
    <s v="Rodrigo de triana 4433 dpto 114"/>
    <s v="Las Condes"/>
    <x v="0"/>
    <s v="Cumple"/>
    <s v="Cumple"/>
    <s v="No Aplica"/>
    <s v="No Aplica"/>
    <s v="Cumple"/>
    <s v="Cumple"/>
    <s v="Si"/>
    <s v="Jesus dominguez"/>
    <s v="222070768"/>
    <s v="Cumple"/>
    <s v="Cumple"/>
    <s v="Cumple"/>
    <s v="Cumple"/>
    <s v="Cumple Parcialmente"/>
    <s v="Tapa caja de empalme sin portasello , sin mayor observacion"/>
    <x v="3"/>
    <x v="0"/>
    <x v="4"/>
    <x v="0"/>
    <n v="0.5"/>
    <n v="0.5"/>
    <n v="0.5"/>
    <n v="0.5"/>
    <n v="0.5"/>
    <n v="0.5"/>
    <n v="0.25"/>
    <n v="0.25"/>
    <n v="0.5"/>
    <n v="0.5"/>
    <n v="0.17499999999999999"/>
    <n v="0.93500000000000005"/>
    <x v="1"/>
  </r>
  <r>
    <s v="1836963"/>
    <s v="207530052022120134"/>
    <s v="DF20227325974"/>
    <x v="92"/>
    <x v="108"/>
    <s v="AARON HUENCHUMIL"/>
    <s v="Av. Presidente Kennedy #5947 Torre B dpto 1005"/>
    <s v="Las Condes"/>
    <x v="0"/>
    <s v="Cumple"/>
    <s v="Cumple"/>
    <s v="No Aplica"/>
    <s v="No Aplica"/>
    <s v="Cumple"/>
    <s v="Cumple"/>
    <s v="No"/>
    <s v="S/N"/>
    <s v="S/N"/>
    <s v="No Aplica"/>
    <s v="No Aplica"/>
    <s v="No Aplica"/>
    <s v="Cumple Parcialmente"/>
    <s v="Cumple Parcialmente"/>
    <s v="1-Cliente no se encuentra en domicilio, pero conserje permite acceso a shaft medidores  2- Suministro electrico reestablecido"/>
    <x v="3"/>
    <x v="0"/>
    <x v="4"/>
    <x v="0"/>
    <n v="0.5"/>
    <n v="0.5"/>
    <n v="0.5"/>
    <n v="0.5"/>
    <n v="0.5"/>
    <n v="0.5"/>
    <n v="0.25"/>
    <n v="0.25"/>
    <n v="0.5"/>
    <n v="0.17499999999999999"/>
    <n v="0.17499999999999999"/>
    <n v="0.87"/>
    <x v="1"/>
  </r>
  <r>
    <s v="1836719"/>
    <s v="207630052022114329"/>
    <s v="DF20217089337"/>
    <x v="92"/>
    <x v="102"/>
    <s v="Cristobal toro"/>
    <s v="Martin de zamora 3371 dpto 1204"/>
    <s v="Las Condes"/>
    <x v="0"/>
    <s v="Cumple"/>
    <s v="Cumple"/>
    <s v="Cumple"/>
    <s v="Cumple"/>
    <s v="Cumple"/>
    <s v="Cumple"/>
    <s v="Si"/>
    <s v="Sebastian rodrigo"/>
    <s v="222072036"/>
    <s v="Cumple"/>
    <s v="Cumple"/>
    <s v="Cumple"/>
    <s v="Cumple"/>
    <s v="Cumple"/>
    <s v="Tapa caja d empalme abierta , sin mayor observacion"/>
    <x v="3"/>
    <x v="0"/>
    <x v="4"/>
    <x v="0"/>
    <n v="0.5"/>
    <n v="0.5"/>
    <n v="0.5"/>
    <n v="0.5"/>
    <n v="0.5"/>
    <n v="0.5"/>
    <n v="0.25"/>
    <n v="0.25"/>
    <n v="0.5"/>
    <n v="0.5"/>
    <n v="0.5"/>
    <n v="1"/>
    <x v="1"/>
  </r>
  <r>
    <s v="1840473"/>
    <s v="207531052022154604"/>
    <s v="DF20227331376"/>
    <x v="93"/>
    <x v="90"/>
    <s v="AARON HUENCHUMIL"/>
    <s v="Vital Apoquindo #643"/>
    <s v="Las Condes"/>
    <x v="0"/>
    <s v="Cumple"/>
    <s v="Cumple"/>
    <s v="No Aplica"/>
    <s v="No Aplica"/>
    <s v="Cumple"/>
    <s v="Cumple"/>
    <s v="Si"/>
    <s v="S/N"/>
    <s v="S/N"/>
    <s v="No Aplica"/>
    <s v="No Aplica"/>
    <s v="No Aplica"/>
    <s v="No Cumple"/>
    <s v="No Cumple"/>
    <s v="1- Cliente presente en domicilio, asegura que ella no recibio a tecnicos el dia de visita . Asi que no tiene conocimiento de alguna reparacion en medidor"/>
    <x v="3"/>
    <x v="0"/>
    <x v="4"/>
    <x v="0"/>
    <n v="0.5"/>
    <n v="0.5"/>
    <n v="0.5"/>
    <n v="0.5"/>
    <n v="0.5"/>
    <n v="0.5"/>
    <n v="0.25"/>
    <n v="0.25"/>
    <n v="0.5"/>
    <n v="0"/>
    <n v="0"/>
    <n v="0.8"/>
    <x v="1"/>
  </r>
  <r>
    <s v="1840470"/>
    <s v="207531052022153925"/>
    <s v="DF20227332063"/>
    <x v="93"/>
    <x v="107"/>
    <s v="AARON HUENCHUMIL"/>
    <s v="Vital Apoquindo #1690 c3 403"/>
    <s v="Las Condes"/>
    <x v="0"/>
    <s v="Cumple"/>
    <s v="Cumple"/>
    <s v="No Cumple"/>
    <s v="No Cumple"/>
    <s v="Cumple"/>
    <s v="Cumple"/>
    <s v="No"/>
    <s v="S/N"/>
    <s v="S/N"/>
    <s v="No Aplica"/>
    <s v="No Aplica"/>
    <s v="No Aplica"/>
    <s v="No Cumple"/>
    <s v="No Cumple"/>
    <s v="1- TD normalizado"/>
    <x v="3"/>
    <x v="0"/>
    <x v="4"/>
    <x v="0"/>
    <n v="0.5"/>
    <n v="0.5"/>
    <n v="0"/>
    <n v="0"/>
    <n v="0.5"/>
    <n v="0.5"/>
    <n v="0.25"/>
    <n v="0.25"/>
    <n v="0.5"/>
    <n v="0"/>
    <n v="0"/>
    <n v="0.5"/>
    <x v="1"/>
  </r>
  <r>
    <s v="1840454"/>
    <s v="207531052022145821"/>
    <s v="DF20227331273"/>
    <x v="93"/>
    <x v="90"/>
    <s v="AARON HUENCHUMIL"/>
    <s v="Cristobal Colon #8000"/>
    <s v="Las Condes"/>
    <x v="0"/>
    <s v="Cumple"/>
    <s v="Cumple"/>
    <s v="No Aplica"/>
    <s v="No Aplica"/>
    <s v="Cumple"/>
    <s v="Cumple"/>
    <s v="No"/>
    <s v="S/N"/>
    <s v="S/N"/>
    <s v="No Aplica"/>
    <s v="No Aplica"/>
    <s v="No Aplica"/>
    <s v="Cumple"/>
    <s v="No Cumple"/>
    <s v="1- Cliente no se encuentra en domicilio 2- Direccion correcta es EL PASTOR #8027"/>
    <x v="3"/>
    <x v="0"/>
    <x v="4"/>
    <x v="0"/>
    <n v="0.5"/>
    <n v="0.5"/>
    <n v="0.5"/>
    <n v="0.5"/>
    <n v="0.5"/>
    <n v="0.5"/>
    <n v="0.25"/>
    <n v="0.25"/>
    <n v="0.5"/>
    <n v="0.5"/>
    <n v="0"/>
    <n v="0.9"/>
    <x v="1"/>
  </r>
  <r>
    <s v="1840425"/>
    <s v="207631052022140500"/>
    <s v="DF20217090942"/>
    <x v="93"/>
    <x v="87"/>
    <s v="Cristobal toro"/>
    <s v="Las verbenas 9216 - 1"/>
    <s v="Las Condes"/>
    <x v="0"/>
    <s v="Cumple"/>
    <s v="Cumple"/>
    <s v="Cumple"/>
    <s v="Cumple"/>
    <s v="Cumple"/>
    <s v="Cumple"/>
    <s v="No"/>
    <s v="S/N"/>
    <s v="S/N"/>
    <s v="No Aplica"/>
    <s v="No Aplica"/>
    <s v="No Aplica"/>
    <s v="Cumple Parcialmente"/>
    <s v="Cumple"/>
    <s v="Falta fotografias mas visibles"/>
    <x v="3"/>
    <x v="0"/>
    <x v="4"/>
    <x v="0"/>
    <n v="0.5"/>
    <n v="0.5"/>
    <n v="0.5"/>
    <n v="0.5"/>
    <n v="0.5"/>
    <n v="0.5"/>
    <n v="0.25"/>
    <n v="0.25"/>
    <n v="0.5"/>
    <n v="0.17499999999999999"/>
    <n v="0.5"/>
    <n v="0.93500000000000005"/>
    <x v="1"/>
  </r>
  <r>
    <s v="1840402"/>
    <s v="207531052022131422"/>
    <s v="DF20227319669"/>
    <x v="93"/>
    <x v="96"/>
    <s v="AARON HUENCHUMIL"/>
    <s v="M. Sanchez F. #360"/>
    <s v="Las Condes"/>
    <x v="0"/>
    <s v="Cumple"/>
    <s v="Cumple"/>
    <s v="No Aplica"/>
    <s v="No Aplica"/>
    <s v="Cumple"/>
    <s v="Cumple"/>
    <s v="No"/>
    <s v="S/N"/>
    <s v="S/N"/>
    <s v="No Aplica"/>
    <s v="No Aplica"/>
    <s v="No Aplica"/>
    <s v="Cumple"/>
    <s v="Cumple Parcialmente"/>
    <s v="1- Cliente no se encuentra en domicilio"/>
    <x v="3"/>
    <x v="0"/>
    <x v="4"/>
    <x v="0"/>
    <n v="0.5"/>
    <n v="0.5"/>
    <n v="0.5"/>
    <n v="0.5"/>
    <n v="0.5"/>
    <n v="0.5"/>
    <n v="0.25"/>
    <n v="0.25"/>
    <n v="0.5"/>
    <n v="0.5"/>
    <n v="0.17499999999999999"/>
    <n v="0.93500000000000005"/>
    <x v="1"/>
  </r>
  <r>
    <s v="1840394"/>
    <s v="207631052022133044"/>
    <s v="DF20217089514"/>
    <x v="93"/>
    <x v="102"/>
    <s v="Cristobal toro"/>
    <s v="Las tranqueras 198"/>
    <s v="Las Condes"/>
    <x v="0"/>
    <s v="Cumple"/>
    <s v="Cumple"/>
    <s v="Cumple"/>
    <s v="Cumple"/>
    <s v="Cumple"/>
    <s v="Cumple"/>
    <s v="No"/>
    <s v="S/N"/>
    <s v="S/N"/>
    <s v="No Aplica"/>
    <s v="No Aplica"/>
    <s v="No Aplica"/>
    <s v="Cumple"/>
    <s v="Cumple"/>
    <s v="Sin acceso a pasaje , sin contacto , se llama por citofono , pero no contestan"/>
    <x v="3"/>
    <x v="0"/>
    <x v="4"/>
    <x v="0"/>
    <n v="0.5"/>
    <n v="0.5"/>
    <n v="0.5"/>
    <n v="0.5"/>
    <n v="0.5"/>
    <n v="0.5"/>
    <n v="0.25"/>
    <n v="0.25"/>
    <n v="0.5"/>
    <n v="0.5"/>
    <n v="0.5"/>
    <n v="1"/>
    <x v="1"/>
  </r>
  <r>
    <s v="1840142"/>
    <s v="207531052022125147"/>
    <s v="DF20227319337"/>
    <x v="93"/>
    <x v="97"/>
    <s v="AARON HUENCHUMIL"/>
    <s v="Carmencita #220 dpto 305"/>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4"/>
    <x v="0"/>
    <n v="0.5"/>
    <n v="0.5"/>
    <n v="0.5"/>
    <n v="0.5"/>
    <n v="0.5"/>
    <n v="0.5"/>
    <n v="0.25"/>
    <n v="0.25"/>
    <n v="0.5"/>
    <n v="0.5"/>
    <n v="0.5"/>
    <n v="1"/>
    <x v="1"/>
  </r>
  <r>
    <s v="1840124"/>
    <s v="207531052022123109"/>
    <s v="DF20227339599"/>
    <x v="93"/>
    <x v="100"/>
    <s v="AARON HUENCHUMIL"/>
    <s v="Andres Bello #2772"/>
    <s v="Las Condes"/>
    <x v="0"/>
    <s v="Cumple"/>
    <s v="Cumple"/>
    <s v="No Cumple"/>
    <s v="No Cumple"/>
    <s v="Cumple"/>
    <s v="Cumple"/>
    <s v="No"/>
    <s v="S/N"/>
    <s v="S/N"/>
    <s v="No Aplica"/>
    <s v="No Aplica"/>
    <s v="No Aplica"/>
    <s v="Cumple"/>
    <s v="Cumple"/>
    <s v="1- Suministro electrico normalizado 2- No declaran codigo de fusibles MT utilizados"/>
    <x v="3"/>
    <x v="0"/>
    <x v="4"/>
    <x v="0"/>
    <n v="0.5"/>
    <n v="0.5"/>
    <n v="0"/>
    <n v="0"/>
    <n v="0.5"/>
    <n v="0.5"/>
    <n v="0.25"/>
    <n v="0.25"/>
    <n v="0.5"/>
    <n v="0.5"/>
    <n v="0.5"/>
    <n v="0.7"/>
    <x v="1"/>
  </r>
  <r>
    <s v="1840111"/>
    <s v="207531052022122038"/>
    <s v="DF20227334195"/>
    <x v="93"/>
    <x v="109"/>
    <s v="AARON HUENCHUMIL"/>
    <s v="Vitacura #2670"/>
    <s v="Las Condes"/>
    <x v="0"/>
    <s v="Cumple"/>
    <s v="Cumple"/>
    <s v="No Aplica"/>
    <s v="No Aplica"/>
    <s v="Cumple"/>
    <s v="Cumple"/>
    <s v="No"/>
    <s v="S/N"/>
    <s v="S/N"/>
    <s v="No Aplica"/>
    <s v="No Aplica"/>
    <s v="No Aplica"/>
    <s v="Cumple"/>
    <s v="Cumple Parcialmente"/>
    <s v="1- Conserje confirma que edificio se encuentra con suministro electrico normalizado"/>
    <x v="3"/>
    <x v="0"/>
    <x v="4"/>
    <x v="0"/>
    <n v="0.5"/>
    <n v="0.5"/>
    <n v="0.5"/>
    <n v="0.5"/>
    <n v="0.5"/>
    <n v="0.5"/>
    <n v="0.25"/>
    <n v="0.25"/>
    <n v="0.5"/>
    <n v="0.5"/>
    <n v="0.17499999999999999"/>
    <n v="0.93500000000000005"/>
    <x v="1"/>
  </r>
  <r>
    <s v="1840109"/>
    <s v="207531052022121531"/>
    <s v="DF20227331113"/>
    <x v="93"/>
    <x v="90"/>
    <s v="AARON HUENCHUMIL"/>
    <s v="Vitacura #2670"/>
    <s v="Las Condes"/>
    <x v="0"/>
    <s v="Cumple"/>
    <s v="Cumple"/>
    <s v="No Aplica"/>
    <s v="No Aplica"/>
    <s v="Cumple"/>
    <s v="Cumple"/>
    <s v="No"/>
    <s v="S/N"/>
    <s v="S/N"/>
    <s v="No Aplica"/>
    <s v="No Aplica"/>
    <s v="No Aplica"/>
    <s v="No Cumple"/>
    <s v="No Cumple"/>
    <s v="1- Conserje confirma edificio encontrarse con suministro electrico normalizado"/>
    <x v="3"/>
    <x v="0"/>
    <x v="4"/>
    <x v="0"/>
    <n v="0.5"/>
    <n v="0.5"/>
    <n v="0.5"/>
    <n v="0.5"/>
    <n v="0.5"/>
    <n v="0.5"/>
    <n v="0.25"/>
    <n v="0.25"/>
    <n v="0.5"/>
    <n v="0"/>
    <n v="0"/>
    <n v="0.8"/>
    <x v="1"/>
  </r>
  <r>
    <s v="1840091"/>
    <s v="207531052022115127"/>
    <s v="DF20227331941"/>
    <x v="93"/>
    <x v="107"/>
    <s v="AARON HUENCHUMIL"/>
    <s v="Alcantara #200"/>
    <s v="Las Condes"/>
    <x v="0"/>
    <s v="Cumple"/>
    <s v="Cumple"/>
    <s v="No Aplica"/>
    <s v="No Aplica"/>
    <s v="Cumple"/>
    <s v="Cumple"/>
    <s v="Si"/>
    <s v="S/N"/>
    <s v="S/N"/>
    <s v="Cumple"/>
    <s v="Cumple"/>
    <s v="Cumple"/>
    <s v="Cumple"/>
    <s v="Cumple"/>
    <s v="1- Conserje confirma edificio encontrarse con suministro electrico normalizado"/>
    <x v="3"/>
    <x v="0"/>
    <x v="4"/>
    <x v="0"/>
    <n v="0.5"/>
    <n v="0.5"/>
    <n v="0.5"/>
    <n v="0.5"/>
    <n v="0.5"/>
    <n v="0.5"/>
    <n v="0.25"/>
    <n v="0.25"/>
    <n v="0.5"/>
    <n v="0.5"/>
    <n v="0.5"/>
    <n v="1"/>
    <x v="1"/>
  </r>
  <r>
    <s v="1842084"/>
    <s v="207501062022133230"/>
    <s v="DF20227324531"/>
    <x v="94"/>
    <x v="105"/>
    <s v="AARON HUENCHUMIL"/>
    <s v="Las Condes #12207 A"/>
    <s v="Las Condes"/>
    <x v="0"/>
    <s v="Cumple"/>
    <s v="Cumple"/>
    <s v="No Aplica"/>
    <s v="No Aplica"/>
    <s v="Cumple"/>
    <s v="Cumple"/>
    <s v="Si"/>
    <s v="S/N"/>
    <s v="S/N"/>
    <s v="Cumple"/>
    <s v="Cumple"/>
    <s v="Cumple"/>
    <s v="Cumple"/>
    <s v="No Cumple"/>
    <s v="1- Cliente confirma que falla es en el interior de su instalacion electrica, por parte compañia normalizado"/>
    <x v="3"/>
    <x v="0"/>
    <x v="5"/>
    <x v="0"/>
    <n v="0.5"/>
    <n v="0.5"/>
    <n v="0.5"/>
    <n v="0.5"/>
    <n v="0.5"/>
    <n v="0.5"/>
    <n v="0.25"/>
    <n v="0.25"/>
    <n v="0.5"/>
    <n v="0.5"/>
    <n v="0"/>
    <n v="0.9"/>
    <x v="1"/>
  </r>
  <r>
    <s v="1842068"/>
    <s v="207501062022130433"/>
    <s v="DF20227322981"/>
    <x v="94"/>
    <x v="115"/>
    <s v="AARON HUENCHUMIL"/>
    <s v="Las Condes #11555 local 1"/>
    <s v="Las Condes"/>
    <x v="0"/>
    <s v="Cumple"/>
    <s v="Cumple"/>
    <s v="No Aplica"/>
    <s v="No Aplica"/>
    <s v="Cumple"/>
    <s v="Cumple"/>
    <s v="Si"/>
    <s v="S/N"/>
    <s v="S/N"/>
    <s v="Cumple"/>
    <s v="Cumple"/>
    <s v="Cumple"/>
    <s v="Cumple Mayormente"/>
    <s v="Cumple Mayormente"/>
    <s v="1-Cliente confirma suministro electrico normalizado"/>
    <x v="3"/>
    <x v="0"/>
    <x v="5"/>
    <x v="0"/>
    <n v="0.5"/>
    <n v="0.5"/>
    <n v="0.5"/>
    <n v="0.5"/>
    <n v="0.5"/>
    <n v="0.5"/>
    <n v="0.25"/>
    <n v="0.25"/>
    <n v="0.5"/>
    <n v="0.32500000000000001"/>
    <n v="0.32500000000000001"/>
    <n v="0.93"/>
    <x v="1"/>
  </r>
  <r>
    <s v="1842003"/>
    <s v="207601062022123235"/>
    <s v="DF20217086884"/>
    <x v="94"/>
    <x v="94"/>
    <s v="Cristobal toro"/>
    <s v="Circulo de apolo 337 dpto 908"/>
    <s v="Las Condes"/>
    <x v="0"/>
    <s v="Cumple"/>
    <s v="Cumple"/>
    <s v="No Cumple"/>
    <s v="No Cumple"/>
    <s v="Cumple"/>
    <s v="Cumple"/>
    <s v="Si"/>
    <s v="Luis carrasco"/>
    <s v="222497353"/>
    <s v="Cumple"/>
    <s v="Cumple"/>
    <s v="Cumple"/>
    <s v="Cumple"/>
    <s v="Cumple Parcialmente"/>
    <s v="Tapa concentrador abierta , sin perno"/>
    <x v="3"/>
    <x v="0"/>
    <x v="5"/>
    <x v="0"/>
    <n v="0.5"/>
    <n v="0.5"/>
    <n v="0"/>
    <n v="0"/>
    <n v="0.5"/>
    <n v="0.5"/>
    <n v="0.25"/>
    <n v="0.25"/>
    <n v="0.5"/>
    <n v="0.5"/>
    <n v="0.17499999999999999"/>
    <n v="0.63500000000000001"/>
    <x v="1"/>
  </r>
  <r>
    <s v="1842002"/>
    <s v="207501062022122830"/>
    <s v="DF20227326681"/>
    <x v="94"/>
    <x v="91"/>
    <s v="AARON HUENCHUMIL"/>
    <s v="Las Condes #7393"/>
    <s v="Las Condes"/>
    <x v="0"/>
    <s v="Cumple"/>
    <s v="Cumple"/>
    <s v="No Aplica"/>
    <s v="No Aplica"/>
    <s v="Cumple"/>
    <s v="Cumple"/>
    <s v="Si"/>
    <s v="S/N"/>
    <s v="S/N"/>
    <s v="No Aplica"/>
    <s v="No Aplica"/>
    <s v="Cumple"/>
    <s v="Cumple"/>
    <s v="Cumple"/>
    <s v="1- Cliente confirma encontrarse con suministro electrico normalizado"/>
    <x v="3"/>
    <x v="0"/>
    <x v="5"/>
    <x v="0"/>
    <n v="0.5"/>
    <n v="0.5"/>
    <n v="0.5"/>
    <n v="0.5"/>
    <n v="0.5"/>
    <n v="0.5"/>
    <n v="0.25"/>
    <n v="0.25"/>
    <n v="0.5"/>
    <n v="0.5"/>
    <n v="0.5"/>
    <n v="1"/>
    <x v="1"/>
  </r>
  <r>
    <s v="1841963"/>
    <s v="207501062022120310"/>
    <s v="DF20227320923"/>
    <x v="94"/>
    <x v="93"/>
    <s v="AARON HUENCHUMIL"/>
    <s v="Brasilia #780 dpto 1503"/>
    <s v="Las Condes"/>
    <x v="0"/>
    <s v="Cumple"/>
    <s v="Cumple"/>
    <s v="No Aplica"/>
    <s v="No Aplica"/>
    <s v="Cumple"/>
    <s v="Cumple"/>
    <s v="No"/>
    <s v="S/N"/>
    <s v="S/N"/>
    <s v="No Aplica"/>
    <s v="No Aplica"/>
    <s v="No Aplica"/>
    <s v="Cumple"/>
    <s v="Cumple"/>
    <s v="1- Cliente no se encuentra en domicilio, pero conserje permite acceso a shaft medidores  2- Suministro electrico reestablecido"/>
    <x v="3"/>
    <x v="0"/>
    <x v="5"/>
    <x v="0"/>
    <n v="0.5"/>
    <n v="0.5"/>
    <n v="0.5"/>
    <n v="0.5"/>
    <n v="0.5"/>
    <n v="0.5"/>
    <n v="0.25"/>
    <n v="0.25"/>
    <n v="0.5"/>
    <n v="0.5"/>
    <n v="0.5"/>
    <n v="1"/>
    <x v="1"/>
  </r>
  <r>
    <s v="1841924"/>
    <s v="207501062022114105"/>
    <s v="DF20227326665"/>
    <x v="94"/>
    <x v="106"/>
    <s v="AARON HUENCHUMIL"/>
    <s v="Rosario Norte #399 dpto 51"/>
    <s v="Las Condes"/>
    <x v="0"/>
    <s v="Cumple"/>
    <s v="Cumple"/>
    <s v="No Aplica"/>
    <s v="No Aplica"/>
    <s v="Cumple"/>
    <s v="Cumple"/>
    <s v="No"/>
    <s v="S/N"/>
    <s v="S/N"/>
    <s v="No Aplica"/>
    <s v="No Aplica"/>
    <s v="No Aplica"/>
    <s v="Cumple"/>
    <s v="Cumple"/>
    <s v="1- Cliente no se encuentra en domicilio, pero conserje permite accesoba shaft medidores 2- Suministro electrico reestablecido"/>
    <x v="3"/>
    <x v="0"/>
    <x v="5"/>
    <x v="0"/>
    <n v="0.5"/>
    <n v="0.5"/>
    <n v="0.5"/>
    <n v="0.5"/>
    <n v="0.5"/>
    <n v="0.5"/>
    <n v="0.25"/>
    <n v="0.25"/>
    <n v="0.5"/>
    <n v="0.5"/>
    <n v="0.5"/>
    <n v="1"/>
    <x v="1"/>
  </r>
  <r>
    <s v="1841902"/>
    <s v="207601062022113203"/>
    <s v="DF20217087742"/>
    <x v="94"/>
    <x v="111"/>
    <s v="Cristobal toro"/>
    <s v="Francisco bilbao 6582"/>
    <s v="Las Condes"/>
    <x v="0"/>
    <s v="Cumple"/>
    <s v="Cumple"/>
    <s v="Cumple"/>
    <s v="Cumple"/>
    <s v="Cumple"/>
    <s v="Cumple"/>
    <s v="No"/>
    <s v="S/N"/>
    <s v="S/N"/>
    <s v="No Aplica"/>
    <s v="No Aplica"/>
    <s v="No Aplica"/>
    <s v="Cumple"/>
    <s v="Cumple"/>
    <s v="Problema externo , semaforo , .sin mayor observacion"/>
    <x v="3"/>
    <x v="0"/>
    <x v="5"/>
    <x v="0"/>
    <n v="0.5"/>
    <n v="0.5"/>
    <n v="0.5"/>
    <n v="0.5"/>
    <n v="0.5"/>
    <n v="0.5"/>
    <n v="0.25"/>
    <n v="0.25"/>
    <n v="0.5"/>
    <n v="0.5"/>
    <n v="0.5"/>
    <n v="1"/>
    <x v="1"/>
  </r>
  <r>
    <s v="1849828"/>
    <s v="207502062022165852"/>
    <s v="DF20227329253"/>
    <x v="95"/>
    <x v="89"/>
    <s v="AARON HUENCHUMIL"/>
    <s v="TD 17546"/>
    <s v="Las Condes"/>
    <x v="0"/>
    <s v="Cumple"/>
    <s v="Cumple"/>
    <s v="No Cumple"/>
    <s v="No Cumple"/>
    <s v="Cumple"/>
    <s v="Cumple"/>
    <s v="No"/>
    <s v="S/N"/>
    <s v="S/N"/>
    <s v="No Aplica"/>
    <s v="No Aplica"/>
    <s v="No Aplica"/>
    <s v="Cumple"/>
    <s v="No Cumple"/>
    <s v="1- TD 17546 se encuentra normalizado 2- No declaran codigo de materiales utilizados"/>
    <x v="3"/>
    <x v="0"/>
    <x v="5"/>
    <x v="0"/>
    <n v="0.5"/>
    <n v="0.5"/>
    <n v="0"/>
    <n v="0"/>
    <n v="0.5"/>
    <n v="0.5"/>
    <n v="0.25"/>
    <n v="0.25"/>
    <n v="0.5"/>
    <n v="0.5"/>
    <n v="0"/>
    <n v="0.6"/>
    <x v="1"/>
  </r>
  <r>
    <s v="1849803"/>
    <s v="207502062022163345"/>
    <s v="DF20227326661"/>
    <x v="95"/>
    <x v="106"/>
    <s v="AARON HUENCHUMIL"/>
    <s v="Manquehue #555 dpto 23"/>
    <s v="Las Condes"/>
    <x v="0"/>
    <s v="Cumple"/>
    <s v="Cumple"/>
    <s v="No Aplica"/>
    <s v="No Aplica"/>
    <s v="Cumple"/>
    <s v="Cumple"/>
    <s v="Si"/>
    <s v="S/N"/>
    <s v="S/N"/>
    <s v="Cumple"/>
    <s v="Cumple"/>
    <s v="Cumple"/>
    <s v="Cumple"/>
    <s v="Cumple"/>
    <s v="1- Cliente se encuentra con suministro electrico normalizado"/>
    <x v="3"/>
    <x v="0"/>
    <x v="5"/>
    <x v="0"/>
    <n v="0.5"/>
    <n v="0.5"/>
    <n v="0.5"/>
    <n v="0.5"/>
    <n v="0.5"/>
    <n v="0.5"/>
    <n v="0.25"/>
    <n v="0.25"/>
    <n v="0.5"/>
    <n v="0.5"/>
    <n v="0.5"/>
    <n v="1"/>
    <x v="1"/>
  </r>
  <r>
    <s v="1849778"/>
    <s v="207502062022160919"/>
    <s v="DF20227325114"/>
    <x v="95"/>
    <x v="92"/>
    <s v="AARON HUENCHUMIL"/>
    <s v="Hualtatas con Walter scott"/>
    <s v="Las Condes"/>
    <x v="0"/>
    <s v="Cumple"/>
    <s v="Cumple"/>
    <s v="No Aplica"/>
    <s v="No Aplica"/>
    <s v="Cumple"/>
    <s v="Cumple"/>
    <s v="No"/>
    <s v="S/N"/>
    <s v="S/N"/>
    <s v="No Aplica"/>
    <s v="No Aplica"/>
    <s v="No Aplica"/>
    <s v="Cumple"/>
    <s v="Cumple"/>
    <s v="1- Sector con suministro electrico regularizado"/>
    <x v="3"/>
    <x v="0"/>
    <x v="5"/>
    <x v="0"/>
    <n v="0.5"/>
    <n v="0.5"/>
    <n v="0.5"/>
    <n v="0.5"/>
    <n v="0.5"/>
    <n v="0.5"/>
    <n v="0.25"/>
    <n v="0.25"/>
    <n v="0.5"/>
    <n v="0.5"/>
    <n v="0.5"/>
    <n v="1"/>
    <x v="1"/>
  </r>
  <r>
    <s v="1849693"/>
    <s v="207502062022135519"/>
    <s v="DF20227332176"/>
    <x v="95"/>
    <x v="107"/>
    <s v="AARON HUENCHUMIL"/>
    <s v="Fray leon con Francisco Asis"/>
    <s v="Las Condes"/>
    <x v="0"/>
    <s v="Cumple"/>
    <s v="Cumple"/>
    <s v="No Aplica"/>
    <s v="No Aplica"/>
    <s v="Cumple"/>
    <s v="Cumple"/>
    <s v="No"/>
    <s v="S/N"/>
    <s v="S/N"/>
    <s v="No Aplica"/>
    <s v="No Aplica"/>
    <s v="No Aplica"/>
    <s v="Cumple"/>
    <s v="Cumple"/>
    <s v="1-Suministro electrico normalizado"/>
    <x v="3"/>
    <x v="0"/>
    <x v="5"/>
    <x v="0"/>
    <n v="0.5"/>
    <n v="0.5"/>
    <n v="0.5"/>
    <n v="0.5"/>
    <n v="0.5"/>
    <n v="0.5"/>
    <n v="0.25"/>
    <n v="0.25"/>
    <n v="0.5"/>
    <n v="0.5"/>
    <n v="0.5"/>
    <n v="1"/>
    <x v="1"/>
  </r>
  <r>
    <s v="1849664"/>
    <s v="207502062022134557"/>
    <s v="DF20227339493"/>
    <x v="95"/>
    <x v="100"/>
    <s v="AARON HUENCHUMIL"/>
    <s v="San Francisco de Asis #719"/>
    <s v="Las Condes"/>
    <x v="0"/>
    <s v="Cumple"/>
    <s v="Cumple"/>
    <s v="No Cumple"/>
    <s v="No Cumple"/>
    <s v="Cumple"/>
    <s v="Cumple"/>
    <s v="Si"/>
    <s v="S/N"/>
    <s v="S/N"/>
    <s v="Cumple"/>
    <s v="Cumple"/>
    <s v="Cumple"/>
    <s v="Cumple"/>
    <s v="Cumple"/>
    <s v="1- Asesora del hogar confirma, suministro electrico normalizado via citofono 2- No declara codigo de material utilizado ITM 3X16A"/>
    <x v="3"/>
    <x v="0"/>
    <x v="5"/>
    <x v="0"/>
    <n v="0.5"/>
    <n v="0.5"/>
    <n v="0"/>
    <n v="0"/>
    <n v="0.5"/>
    <n v="0.5"/>
    <n v="0.25"/>
    <n v="0.25"/>
    <n v="0.5"/>
    <n v="0.5"/>
    <n v="0.5"/>
    <n v="0.7"/>
    <x v="1"/>
  </r>
  <r>
    <s v="1849495"/>
    <s v="207602062022133406"/>
    <s v="DF20227322128"/>
    <x v="95"/>
    <x v="99"/>
    <s v="Cristobal toro"/>
    <s v="San carlos de apoquindo 450"/>
    <s v="Las Condes"/>
    <x v="0"/>
    <s v="Cumple"/>
    <s v="Cumple"/>
    <s v="No Aplica"/>
    <s v="No Aplica"/>
    <s v="Cumple"/>
    <s v="Cumple"/>
    <s v="No"/>
    <s v="S/N"/>
    <s v="S/N"/>
    <s v="No Aplica"/>
    <s v="No Aplica"/>
    <s v="No Aplica"/>
    <s v="Cumple"/>
    <s v="Cumple Parcialmente"/>
    <s v="Sin moradores , nadie atiende en condominio"/>
    <x v="3"/>
    <x v="0"/>
    <x v="5"/>
    <x v="0"/>
    <n v="0.5"/>
    <n v="0.5"/>
    <n v="0.5"/>
    <n v="0.5"/>
    <n v="0.5"/>
    <n v="0.5"/>
    <n v="0.25"/>
    <n v="0.25"/>
    <n v="0.5"/>
    <n v="0.5"/>
    <n v="0.17499999999999999"/>
    <n v="0.93500000000000005"/>
    <x v="1"/>
  </r>
  <r>
    <s v="1849491"/>
    <s v="207502062022133003"/>
    <s v="DF20227328330"/>
    <x v="95"/>
    <x v="111"/>
    <s v="AARON HUENCHUMIL"/>
    <s v="Circunv. El Sendero #11979"/>
    <s v="Las Condes"/>
    <x v="0"/>
    <s v="Cumple"/>
    <s v="Cumple"/>
    <s v="No Cumple"/>
    <s v="No Cumple"/>
    <s v="Cumple"/>
    <s v="Cumple"/>
    <s v="No"/>
    <s v="S/N"/>
    <s v="S/N"/>
    <s v="No Aplica"/>
    <s v="No Aplica"/>
    <s v="No Aplica"/>
    <s v="Cumple"/>
    <s v="Cumple"/>
    <s v="1- No declaran codigo material utilizado en informe de cuadrilla  2- Suministro electrico regularizado"/>
    <x v="3"/>
    <x v="0"/>
    <x v="5"/>
    <x v="0"/>
    <n v="0.5"/>
    <n v="0.5"/>
    <n v="0"/>
    <n v="0"/>
    <n v="0.5"/>
    <n v="0.5"/>
    <n v="0.25"/>
    <n v="0.25"/>
    <n v="0.5"/>
    <n v="0.5"/>
    <n v="0.5"/>
    <n v="0.7"/>
    <x v="1"/>
  </r>
  <r>
    <s v="1849458"/>
    <s v="207502062022131500"/>
    <s v="DF20227323355"/>
    <x v="95"/>
    <x v="113"/>
    <s v="AARON HUENCHUMIL"/>
    <s v="PPF 57331 FUNCACION DUOC UC, CAM EL ALBA"/>
    <s v="Las Condes"/>
    <x v="0"/>
    <s v="Cumple"/>
    <s v="Cumple"/>
    <s v="No Aplica"/>
    <s v="No Aplica"/>
    <s v="Cumple"/>
    <s v="Cumple"/>
    <s v="No"/>
    <s v="S/N"/>
    <s v="S/N"/>
    <s v="No Aplica"/>
    <s v="No Aplica"/>
    <s v="No Aplica"/>
    <s v="Cumple"/>
    <s v="No Cumple"/>
    <s v="1- Suministro electrico normalizado"/>
    <x v="3"/>
    <x v="0"/>
    <x v="5"/>
    <x v="0"/>
    <n v="0.5"/>
    <n v="0.5"/>
    <n v="0.5"/>
    <n v="0.5"/>
    <n v="0.5"/>
    <n v="0.5"/>
    <n v="0.25"/>
    <n v="0.25"/>
    <n v="0.5"/>
    <n v="0.5"/>
    <n v="0"/>
    <n v="0.9"/>
    <x v="1"/>
  </r>
  <r>
    <s v="1849431"/>
    <s v="207602062022124602"/>
    <s v="DF20227324616"/>
    <x v="95"/>
    <x v="105"/>
    <s v="Cristobal toro"/>
    <s v="Las verbenas 8880"/>
    <s v="Las Condes"/>
    <x v="0"/>
    <s v="Cumple"/>
    <s v="Cumple"/>
    <s v="No Aplica"/>
    <s v="No Aplica"/>
    <s v="Cumple"/>
    <s v="Cumple"/>
    <s v="No"/>
    <s v="S/N"/>
    <s v="S/N"/>
    <s v="No Aplica"/>
    <s v="No Aplica"/>
    <s v="No Aplica"/>
    <s v="No Cumple"/>
    <s v="No Cumple"/>
    <s v="Sin moradores , sin mayor observacion"/>
    <x v="3"/>
    <x v="0"/>
    <x v="5"/>
    <x v="0"/>
    <n v="0.5"/>
    <n v="0.5"/>
    <n v="0.5"/>
    <n v="0.5"/>
    <n v="0.5"/>
    <n v="0.5"/>
    <n v="0.25"/>
    <n v="0.25"/>
    <n v="0.5"/>
    <n v="0"/>
    <n v="0"/>
    <n v="0.8"/>
    <x v="1"/>
  </r>
  <r>
    <s v="1846814"/>
    <s v="207602062022110524"/>
    <s v="DF20227324701"/>
    <x v="95"/>
    <x v="105"/>
    <s v="Cristobal toro"/>
    <s v="Juan de austria 1920 80"/>
    <s v="Las Condes"/>
    <x v="0"/>
    <s v="Cumple"/>
    <s v="Cumple"/>
    <s v="No Aplica"/>
    <s v="No Aplica"/>
    <s v="Cumple"/>
    <s v="Cumple"/>
    <s v="No"/>
    <s v="S/N"/>
    <s v="S/N"/>
    <s v="No Aplica"/>
    <s v="No Aplica"/>
    <s v="No Aplica"/>
    <s v="No Cumple"/>
    <s v="No Cumple"/>
    <s v="Faltan mas fotografias detalladas y lo mismo en data , local comercial"/>
    <x v="3"/>
    <x v="0"/>
    <x v="5"/>
    <x v="0"/>
    <n v="0.5"/>
    <n v="0.5"/>
    <n v="0.5"/>
    <n v="0.5"/>
    <n v="0.5"/>
    <n v="0.5"/>
    <n v="0.25"/>
    <n v="0.25"/>
    <n v="0.5"/>
    <n v="0"/>
    <n v="0"/>
    <n v="0.8"/>
    <x v="1"/>
  </r>
  <r>
    <s v="1850969"/>
    <s v="207603062022142553"/>
    <s v="DF20217085884"/>
    <x v="96"/>
    <x v="106"/>
    <s v="Cristobal toro"/>
    <s v="Camino san francisco de asis 2100 casa 14"/>
    <s v="Las Condes"/>
    <x v="0"/>
    <s v="Cumple"/>
    <s v="Cumple"/>
    <s v="No Aplica"/>
    <s v="No Aplica"/>
    <s v="Cumple"/>
    <s v="Cumple"/>
    <s v="No"/>
    <s v="S/N"/>
    <s v="S/N"/>
    <s v="No Aplica"/>
    <s v="No Aplica"/>
    <s v="No Aplica"/>
    <s v="Cumple"/>
    <s v="No Cumple"/>
    <s v="Sin moradores , sin acceso a condominio"/>
    <x v="3"/>
    <x v="0"/>
    <x v="5"/>
    <x v="0"/>
    <n v="0.5"/>
    <n v="0.5"/>
    <n v="0.5"/>
    <n v="0.5"/>
    <n v="0.5"/>
    <n v="0.5"/>
    <n v="0.25"/>
    <n v="0.25"/>
    <n v="0.5"/>
    <n v="0.5"/>
    <n v="0"/>
    <n v="0.9"/>
    <x v="1"/>
  </r>
  <r>
    <s v="1850802"/>
    <s v="207603062022125211"/>
    <s v="DF20217085210"/>
    <x v="96"/>
    <x v="108"/>
    <s v="Cristobal toro"/>
    <s v="Camino del manzanar 11824"/>
    <s v="Las Condes"/>
    <x v="0"/>
    <s v="Cumple"/>
    <s v="Cumple"/>
    <s v="No Aplica"/>
    <s v="No Aplica"/>
    <s v="Cumple"/>
    <s v="Cumple"/>
    <s v="No"/>
    <s v="S/N"/>
    <s v="S/N"/>
    <s v="No Aplica"/>
    <s v="No Aplica"/>
    <s v="No Aplica"/>
    <s v="Cumple"/>
    <s v="No Cumple"/>
    <s v="Sin moradores , sin mayor observacion"/>
    <x v="3"/>
    <x v="0"/>
    <x v="5"/>
    <x v="0"/>
    <n v="0.5"/>
    <n v="0.5"/>
    <n v="0.5"/>
    <n v="0.5"/>
    <n v="0.5"/>
    <n v="0.5"/>
    <n v="0.25"/>
    <n v="0.25"/>
    <n v="0.5"/>
    <n v="0.5"/>
    <n v="0"/>
    <n v="0.9"/>
    <x v="1"/>
  </r>
  <r>
    <s v="1850779"/>
    <s v="207503062022121904"/>
    <s v="DF20227332040"/>
    <x v="96"/>
    <x v="107"/>
    <s v="AARON HUENCHUMIL"/>
    <s v="Luis Pasteur con Lo Arcaya"/>
    <s v="Las Condes"/>
    <x v="0"/>
    <s v="Cumple"/>
    <s v="Cumple"/>
    <s v="No Aplica"/>
    <s v="No Aplica"/>
    <s v="Cumple"/>
    <s v="Cumple"/>
    <s v="No"/>
    <s v="S/N"/>
    <s v="S/N"/>
    <s v="No Aplica"/>
    <s v="No Aplica"/>
    <s v="No Aplica"/>
    <s v="Cumple"/>
    <s v="Cumple"/>
    <s v="1- DESC. CUCHILLO 38593"/>
    <x v="3"/>
    <x v="0"/>
    <x v="5"/>
    <x v="0"/>
    <n v="0.5"/>
    <n v="0.5"/>
    <n v="0.5"/>
    <n v="0.5"/>
    <n v="0.5"/>
    <n v="0.5"/>
    <n v="0.25"/>
    <n v="0.25"/>
    <n v="0.5"/>
    <n v="0.5"/>
    <n v="0.5"/>
    <n v="1"/>
    <x v="1"/>
  </r>
  <r>
    <s v="1850763"/>
    <s v="207503062022115111"/>
    <s v="DF20227330025"/>
    <x v="96"/>
    <x v="87"/>
    <s v="AARON HUENCHUMIL"/>
    <s v="av. Presidente Kennedy con R.Astrid"/>
    <s v="Las Condes"/>
    <x v="0"/>
    <s v="Cumple"/>
    <s v="Cumple"/>
    <s v="No Aplica"/>
    <s v="No Aplica"/>
    <s v="Cumple"/>
    <s v="Cumple"/>
    <s v="No"/>
    <s v="S/N"/>
    <s v="S/N"/>
    <s v="No Aplica"/>
    <s v="No Aplica"/>
    <s v="No Aplica"/>
    <s v="Cumple"/>
    <s v="Cumple"/>
    <s v="1- TD 51228 se encuentra normalizado"/>
    <x v="3"/>
    <x v="0"/>
    <x v="5"/>
    <x v="0"/>
    <n v="0.5"/>
    <n v="0.5"/>
    <n v="0.5"/>
    <n v="0.5"/>
    <n v="0.5"/>
    <n v="0.5"/>
    <n v="0.25"/>
    <n v="0.25"/>
    <n v="0.5"/>
    <n v="0.5"/>
    <n v="0.5"/>
    <n v="1"/>
    <x v="1"/>
  </r>
  <r>
    <s v="1850737"/>
    <s v="207503062022112526"/>
    <s v="DF20227329992"/>
    <x v="96"/>
    <x v="87"/>
    <s v="AARON HUENCHUMIL"/>
    <s v="Nuestra Señora de los Angeles #174 dpto 901"/>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5"/>
    <x v="0"/>
    <n v="0.5"/>
    <n v="0.5"/>
    <n v="0.5"/>
    <n v="0.5"/>
    <n v="0.5"/>
    <n v="0.5"/>
    <n v="0.25"/>
    <n v="0.25"/>
    <n v="0.5"/>
    <n v="0.5"/>
    <n v="0.5"/>
    <n v="1"/>
    <x v="1"/>
  </r>
  <r>
    <s v="1853575"/>
    <s v="207506062022155331"/>
    <s v="DF20217083951"/>
    <x v="97"/>
    <x v="105"/>
    <s v="AARON HUENCHUMIL"/>
    <s v="Nevado Puiquenes #9184"/>
    <s v="Las Condes"/>
    <x v="0"/>
    <s v="Cumple"/>
    <s v="Cumple"/>
    <s v="No Aplica"/>
    <s v="No Aplica"/>
    <s v="Cumple"/>
    <s v="Cumple"/>
    <s v="No"/>
    <s v="S/N"/>
    <s v="S/N"/>
    <s v="No Aplica"/>
    <s v="No Aplica"/>
    <s v="No Aplica"/>
    <s v="Cumple"/>
    <s v="Cumple"/>
    <s v="1- Cliente no se encuentra en domicilio 2- No se pueden tomar fotografias debido a vecinos hostiles en el sector"/>
    <x v="3"/>
    <x v="0"/>
    <x v="5"/>
    <x v="0"/>
    <n v="0.5"/>
    <n v="0.5"/>
    <n v="0.5"/>
    <n v="0.5"/>
    <n v="0.5"/>
    <n v="0.5"/>
    <n v="0.25"/>
    <n v="0.25"/>
    <n v="0.5"/>
    <n v="0.5"/>
    <n v="0.5"/>
    <n v="1"/>
    <x v="1"/>
  </r>
  <r>
    <s v="1853574"/>
    <s v="207606062022154652"/>
    <s v="DF20227324688"/>
    <x v="97"/>
    <x v="105"/>
    <s v="Cristobal toro"/>
    <s v="Hernando de magallanes 1226"/>
    <s v="Las Condes"/>
    <x v="0"/>
    <s v="Cumple"/>
    <s v="Cumple"/>
    <s v="No Aplica"/>
    <s v="No Aplica"/>
    <s v="Cumple"/>
    <s v="Cumple"/>
    <s v="No"/>
    <s v="S/N"/>
    <s v="S/N"/>
    <s v="No Aplica"/>
    <s v="No Aplica"/>
    <s v="No Aplica"/>
    <s v="Cumple"/>
    <s v="Cumple"/>
    <s v="Sin moradores , problema externo"/>
    <x v="3"/>
    <x v="0"/>
    <x v="5"/>
    <x v="0"/>
    <n v="0.5"/>
    <n v="0.5"/>
    <n v="0.5"/>
    <n v="0.5"/>
    <n v="0.5"/>
    <n v="0.5"/>
    <n v="0.25"/>
    <n v="0.25"/>
    <n v="0.5"/>
    <n v="0.5"/>
    <n v="0.5"/>
    <n v="1"/>
    <x v="1"/>
  </r>
  <r>
    <s v="1853567"/>
    <s v="207606062022151227"/>
    <s v="DF20217090190"/>
    <x v="97"/>
    <x v="102"/>
    <s v="Cristobal toro"/>
    <s v="Jose de moraleda 4889"/>
    <s v="Las Condes"/>
    <x v="0"/>
    <s v="Cumple"/>
    <s v="Cumple"/>
    <s v="No Aplica"/>
    <s v="No Aplica"/>
    <s v="Cumple"/>
    <s v="Cumple"/>
    <s v="No"/>
    <s v="S/N"/>
    <s v="S/N"/>
    <s v="No Aplica"/>
    <s v="No Aplica"/>
    <s v="No Aplica"/>
    <s v="Cumple"/>
    <s v="Cumple"/>
    <s v="Sin acceso a condominio , se llama por citofono , pero no contestan"/>
    <x v="3"/>
    <x v="0"/>
    <x v="5"/>
    <x v="0"/>
    <n v="0.5"/>
    <n v="0.5"/>
    <n v="0.5"/>
    <n v="0.5"/>
    <n v="0.5"/>
    <n v="0.5"/>
    <n v="0.25"/>
    <n v="0.25"/>
    <n v="0.5"/>
    <n v="0.5"/>
    <n v="0.5"/>
    <n v="1"/>
    <x v="1"/>
  </r>
  <r>
    <s v="1853562"/>
    <s v="207506062022150056"/>
    <s v="DF20217086280"/>
    <x v="97"/>
    <x v="91"/>
    <s v="AARON HUENCHUMIL"/>
    <s v="Vilanova #763"/>
    <s v="Las Condes"/>
    <x v="0"/>
    <s v="Cumple"/>
    <s v="Cumple"/>
    <s v="No Cumple"/>
    <s v="No Cumple"/>
    <s v="Cumple"/>
    <s v="Cumple"/>
    <s v="Si"/>
    <s v="S/N"/>
    <s v="S/N"/>
    <s v="No Aplica"/>
    <s v="No Aplica"/>
    <s v="Cumple"/>
    <s v="Cumple"/>
    <s v="Cumple"/>
    <s v="1- Cliente confirma encontarse con suministro electrico normalizado"/>
    <x v="3"/>
    <x v="0"/>
    <x v="5"/>
    <x v="0"/>
    <n v="0.5"/>
    <n v="0.5"/>
    <n v="0"/>
    <n v="0"/>
    <n v="0.5"/>
    <n v="0.5"/>
    <n v="0.25"/>
    <n v="0.25"/>
    <n v="0.5"/>
    <n v="0.5"/>
    <n v="0.5"/>
    <n v="0.7"/>
    <x v="1"/>
  </r>
  <r>
    <s v="1853481"/>
    <s v="207506062022143240"/>
    <s v="DF20217085604"/>
    <x v="97"/>
    <x v="106"/>
    <s v="AARON HUENCHUMIL"/>
    <s v="Augusto Legui Sur #79 dpto 605"/>
    <s v="Las Condes"/>
    <x v="0"/>
    <s v="Cumple"/>
    <s v="Cumple"/>
    <s v="Cumple Mayormente"/>
    <s v="Cumple Mayormente"/>
    <s v="Cumple"/>
    <s v="Cumple"/>
    <s v="No"/>
    <s v="S/N"/>
    <s v="S/N"/>
    <s v="No Aplica"/>
    <s v="No Aplica"/>
    <s v="No Aplica"/>
    <s v="Cumple"/>
    <s v="No Cumple"/>
    <s v="1- Cliente no se encuentra en domicilio, pero conserje permite acceso a shaft medidores 2- Suministro electrico normalizado 3- Falta declarar codigo de ITM"/>
    <x v="3"/>
    <x v="0"/>
    <x v="5"/>
    <x v="0"/>
    <n v="0.5"/>
    <n v="0.5"/>
    <n v="0"/>
    <n v="0"/>
    <n v="0.5"/>
    <n v="0.5"/>
    <n v="0.25"/>
    <n v="0.25"/>
    <n v="0.5"/>
    <n v="0.5"/>
    <n v="0"/>
    <n v="0.6"/>
    <x v="1"/>
  </r>
  <r>
    <s v="1853435"/>
    <s v="207506062022141508"/>
    <s v="DF20217085523"/>
    <x v="97"/>
    <x v="106"/>
    <s v="AARON HUENCHUMIL"/>
    <s v="M. Sanchez F #650"/>
    <s v="Las Condes"/>
    <x v="0"/>
    <s v="Cumple"/>
    <s v="Cumple"/>
    <s v="No Aplica"/>
    <s v="No Aplica"/>
    <s v="Cumple"/>
    <s v="Cumple"/>
    <s v="Si"/>
    <s v="S/N"/>
    <s v="S/N"/>
    <s v="Cumple"/>
    <s v="Cumple"/>
    <s v="Cumple"/>
    <s v="Cumple"/>
    <s v="Cumple"/>
    <s v="1- Cliente confirma via citofono, encontrarse con suministro electrico normalizado"/>
    <x v="3"/>
    <x v="0"/>
    <x v="5"/>
    <x v="0"/>
    <n v="0.5"/>
    <n v="0.5"/>
    <n v="0.5"/>
    <n v="0.5"/>
    <n v="0.5"/>
    <n v="0.5"/>
    <n v="0.25"/>
    <n v="0.25"/>
    <n v="0.5"/>
    <n v="0.5"/>
    <n v="0.5"/>
    <n v="1"/>
    <x v="1"/>
  </r>
  <r>
    <s v="1853430"/>
    <s v="207606062022141441"/>
    <s v="DF20217088807"/>
    <x v="97"/>
    <x v="89"/>
    <s v="Cristobal toro"/>
    <s v="Chesterton 7079"/>
    <s v="Las Condes"/>
    <x v="0"/>
    <s v="Cumple"/>
    <s v="Cumple"/>
    <s v="No Aplica"/>
    <s v="No Aplica"/>
    <s v="Cumple"/>
    <s v="Cumple"/>
    <s v="No"/>
    <s v="S/N"/>
    <s v="S/N"/>
    <s v="No Aplica"/>
    <s v="No Aplica"/>
    <s v="No Aplica"/>
    <s v="Cumple"/>
    <s v="Cumple"/>
    <s v="Falla , problema externo , transformador"/>
    <x v="3"/>
    <x v="0"/>
    <x v="5"/>
    <x v="0"/>
    <n v="0.5"/>
    <n v="0.5"/>
    <n v="0.5"/>
    <n v="0.5"/>
    <n v="0.5"/>
    <n v="0.5"/>
    <n v="0.25"/>
    <n v="0.25"/>
    <n v="0.5"/>
    <n v="0.5"/>
    <n v="0.5"/>
    <n v="1"/>
    <x v="1"/>
  </r>
  <r>
    <s v="1853422"/>
    <s v="207606062022141123"/>
    <s v="DF20217088762"/>
    <x v="97"/>
    <x v="89"/>
    <s v="Cristobal toro"/>
    <s v="Apoquindo 7460"/>
    <s v="Las Condes"/>
    <x v="0"/>
    <s v="Cumple"/>
    <s v="Cumple"/>
    <s v="No Aplica"/>
    <s v="No Aplica"/>
    <s v="Cumple"/>
    <s v="Cumple"/>
    <s v="No"/>
    <s v="S/N"/>
    <s v="S/N"/>
    <s v="No Aplica"/>
    <s v="No Aplica"/>
    <s v="No Aplica"/>
    <s v="Cumple"/>
    <s v="Cumple"/>
    <s v="Falla externa , en transformador"/>
    <x v="3"/>
    <x v="0"/>
    <x v="5"/>
    <x v="0"/>
    <n v="0.5"/>
    <n v="0.5"/>
    <n v="0.5"/>
    <n v="0.5"/>
    <n v="0.5"/>
    <n v="0.5"/>
    <n v="0.25"/>
    <n v="0.25"/>
    <n v="0.5"/>
    <n v="0.5"/>
    <n v="0.5"/>
    <n v="1"/>
    <x v="1"/>
  </r>
  <r>
    <s v="1853405"/>
    <s v="207506062022140342"/>
    <s v="DF20217083128"/>
    <x v="97"/>
    <x v="112"/>
    <s v="AARON HUENCHUMIL"/>
    <s v="Gertrudis Echeñique #265 E"/>
    <s v="Las Condes"/>
    <x v="0"/>
    <s v="Cumple"/>
    <s v="Cumple"/>
    <s v="No Aplica"/>
    <s v="No Aplica"/>
    <s v="Cumple"/>
    <s v="Cumple"/>
    <s v="No"/>
    <s v="S/N"/>
    <s v="S/N"/>
    <s v="No Aplica"/>
    <s v="No Aplica"/>
    <s v="No Aplica"/>
    <s v="Cumple"/>
    <s v="Cumple"/>
    <s v="1- Cliente no se encuentra en domicilio"/>
    <x v="3"/>
    <x v="0"/>
    <x v="5"/>
    <x v="0"/>
    <n v="0.5"/>
    <n v="0.5"/>
    <n v="0.5"/>
    <n v="0.5"/>
    <n v="0.5"/>
    <n v="0.5"/>
    <n v="0.25"/>
    <n v="0.25"/>
    <n v="0.5"/>
    <n v="0.5"/>
    <n v="0.5"/>
    <n v="1"/>
    <x v="1"/>
  </r>
  <r>
    <s v="1853369"/>
    <s v="207606062022134620"/>
    <s v="DF20217087104"/>
    <x v="97"/>
    <x v="101"/>
    <s v="Cristobal toro"/>
    <s v="Chesterton 7176 TG dpto 141"/>
    <s v="Las Condes"/>
    <x v="0"/>
    <s v="Cumple"/>
    <s v="Cumple"/>
    <s v="Cumple"/>
    <s v="Cumple"/>
    <s v="Cumple"/>
    <s v="Cumple"/>
    <s v="No"/>
    <s v="S/N"/>
    <s v="S/N"/>
    <s v="No Aplica"/>
    <s v="No Aplica"/>
    <s v="No Aplica"/>
    <s v="Cumple"/>
    <s v="No Cumple"/>
    <s v="Falta data en fotografias , guardia no quiere entregar datos"/>
    <x v="3"/>
    <x v="0"/>
    <x v="5"/>
    <x v="0"/>
    <n v="0.5"/>
    <n v="0.5"/>
    <n v="0.5"/>
    <n v="0.5"/>
    <n v="0.5"/>
    <n v="0.5"/>
    <n v="0.25"/>
    <n v="0.25"/>
    <n v="0.5"/>
    <n v="0.5"/>
    <n v="0"/>
    <n v="0.9"/>
    <x v="1"/>
  </r>
  <r>
    <s v="1853284"/>
    <s v="207506062022133632"/>
    <s v="DF20217084007"/>
    <x v="97"/>
    <x v="105"/>
    <s v="AARON HUENCHUMIL"/>
    <s v="Apoquindo #4900 local 132"/>
    <s v="Las Condes"/>
    <x v="0"/>
    <s v="Cumple"/>
    <s v="Cumple"/>
    <s v="No Aplica"/>
    <s v="No Aplica"/>
    <s v="Cumple"/>
    <s v="Cumple"/>
    <s v="No"/>
    <s v="S/N"/>
    <s v="S/N"/>
    <s v="No Aplica"/>
    <s v="No Aplica"/>
    <s v="No Aplica"/>
    <s v="Cumple"/>
    <s v="No Cumple"/>
    <s v="1-Cliente se encuentra con suministro electrico normalizado"/>
    <x v="3"/>
    <x v="0"/>
    <x v="5"/>
    <x v="0"/>
    <n v="0.5"/>
    <n v="0.5"/>
    <n v="0.5"/>
    <n v="0.5"/>
    <n v="0.5"/>
    <n v="0.5"/>
    <n v="0.25"/>
    <n v="0.25"/>
    <n v="0.5"/>
    <n v="0.5"/>
    <n v="0"/>
    <n v="0.9"/>
    <x v="1"/>
  </r>
  <r>
    <s v="1853128"/>
    <s v="207506062022131530"/>
    <s v="DF20217082916"/>
    <x v="97"/>
    <x v="113"/>
    <s v="AARON HUENCHUMIL"/>
    <s v="Del Inca #4576"/>
    <s v="Las Condes"/>
    <x v="0"/>
    <s v="Cumple"/>
    <s v="Cumple"/>
    <s v="No Aplica"/>
    <s v="No Aplica"/>
    <s v="Cumple"/>
    <s v="Cumple"/>
    <s v="No"/>
    <s v="S/N"/>
    <s v="S/N"/>
    <s v="No Aplica"/>
    <s v="No Aplica"/>
    <s v="No Aplica"/>
    <s v="Cumple"/>
    <s v="Cumple"/>
    <s v="1- Cliente no se encuentra en domicilio"/>
    <x v="3"/>
    <x v="0"/>
    <x v="5"/>
    <x v="0"/>
    <n v="0.5"/>
    <n v="0.5"/>
    <n v="0.5"/>
    <n v="0.5"/>
    <n v="0.5"/>
    <n v="0.5"/>
    <n v="0.25"/>
    <n v="0.25"/>
    <n v="0.5"/>
    <n v="0.5"/>
    <n v="0.5"/>
    <n v="1"/>
    <x v="1"/>
  </r>
  <r>
    <s v="1853125"/>
    <s v="207606062022130808"/>
    <s v="DF20217087336"/>
    <x v="97"/>
    <x v="111"/>
    <s v="Cristobal toro"/>
    <s v="Las condes 9889 dpto d 11"/>
    <s v="Las Condes"/>
    <x v="0"/>
    <s v="Cumple"/>
    <s v="Cumple"/>
    <s v="No Aplica"/>
    <s v="No Aplica"/>
    <s v="Cumple"/>
    <s v="Cumple"/>
    <s v="Si"/>
    <s v="Luis rodrigues"/>
    <s v="S/N"/>
    <s v="Cumple"/>
    <s v="Cumple"/>
    <s v="Cumple"/>
    <s v="Cumple"/>
    <s v="Cumple"/>
    <s v="Atuende cliente , no entrega mas datos , fotos de medidores no se toman con open camara ya que no toma la señal en subterrraneo ."/>
    <x v="3"/>
    <x v="0"/>
    <x v="5"/>
    <x v="0"/>
    <n v="0.5"/>
    <n v="0.5"/>
    <n v="0.5"/>
    <n v="0.5"/>
    <n v="0.5"/>
    <n v="0.5"/>
    <n v="0.25"/>
    <n v="0.25"/>
    <n v="0.5"/>
    <n v="0.5"/>
    <n v="0.5"/>
    <n v="1"/>
    <x v="1"/>
  </r>
  <r>
    <s v="1853119"/>
    <s v="207506062022125351"/>
    <s v="DF20217080246"/>
    <x v="97"/>
    <x v="93"/>
    <s v="AARON HUENCHUMIL"/>
    <s v="Manquehue Sur #1735"/>
    <s v="Las Condes"/>
    <x v="0"/>
    <s v="Cumple"/>
    <s v="Cumple"/>
    <s v="No Cumple"/>
    <s v="No Cumple"/>
    <s v="Cumple"/>
    <s v="Cumple"/>
    <s v="No"/>
    <s v="S/N"/>
    <s v="S/N"/>
    <s v="No Aplica"/>
    <s v="No Aplica"/>
    <s v="No Aplica"/>
    <s v="Cumple"/>
    <s v="Cumple"/>
    <s v="1- Cliente no se encuentra en domicilio 2- No declaran codigo de material utilizado ITM 25A en informe cuadrilla"/>
    <x v="3"/>
    <x v="0"/>
    <x v="5"/>
    <x v="0"/>
    <n v="0.5"/>
    <n v="0.5"/>
    <n v="0"/>
    <n v="0"/>
    <n v="0.5"/>
    <n v="0.5"/>
    <n v="0.25"/>
    <n v="0.25"/>
    <n v="0.5"/>
    <n v="0.5"/>
    <n v="0.5"/>
    <n v="0.7"/>
    <x v="1"/>
  </r>
  <r>
    <s v="1853104"/>
    <s v="207606062022124045"/>
    <s v="DF20217088124"/>
    <x v="97"/>
    <x v="89"/>
    <s v="Cristobal toro"/>
    <s v="Las condes 12253 local 90"/>
    <s v="Las Condes"/>
    <x v="0"/>
    <s v="Cumple"/>
    <s v="Cumple"/>
    <s v="No Aplica"/>
    <s v="No Aplica"/>
    <s v="Cumple"/>
    <s v="Cumple"/>
    <s v="No"/>
    <s v="S/N"/>
    <s v="S/N"/>
    <s v="No Aplica"/>
    <s v="No Aplica"/>
    <s v="No Aplica"/>
    <s v="Cumple"/>
    <s v="No Cumple"/>
    <s v="Sin moradores , falta data en fotografias"/>
    <x v="3"/>
    <x v="0"/>
    <x v="5"/>
    <x v="0"/>
    <n v="0.5"/>
    <n v="0.5"/>
    <n v="0.5"/>
    <n v="0.5"/>
    <n v="0.5"/>
    <n v="0.5"/>
    <n v="0.25"/>
    <n v="0.25"/>
    <n v="0.5"/>
    <n v="0.5"/>
    <n v="0"/>
    <n v="0.9"/>
    <x v="1"/>
  </r>
  <r>
    <s v="1853095"/>
    <s v="207506062022123411"/>
    <s v="DF20217085715"/>
    <x v="97"/>
    <x v="106"/>
    <s v="AARON HUENCHUMIL"/>
    <s v="Longopilla #1460"/>
    <s v="Las Condes"/>
    <x v="0"/>
    <s v="Cumple"/>
    <s v="Cumple"/>
    <s v="Cumple"/>
    <s v="Cumple"/>
    <s v="Cumple"/>
    <s v="Cumple"/>
    <s v="No"/>
    <s v="S/N"/>
    <s v="S/N"/>
    <s v="No Aplica"/>
    <s v="No Aplica"/>
    <s v="No Aplica"/>
    <s v="Cumple"/>
    <s v="Cumple"/>
    <s v="1- Cliente no se encuentra en domicilio, pero se encuentran contratistas de paisajismo y permiten acceso a medidor  2- Suministro electrico normalizado"/>
    <x v="3"/>
    <x v="0"/>
    <x v="5"/>
    <x v="0"/>
    <n v="0.5"/>
    <n v="0.5"/>
    <n v="0.5"/>
    <n v="0.5"/>
    <n v="0.5"/>
    <n v="0.5"/>
    <n v="0.25"/>
    <n v="0.25"/>
    <n v="0.5"/>
    <n v="0.5"/>
    <n v="0.5"/>
    <n v="1"/>
    <x v="1"/>
  </r>
  <r>
    <s v="1853048"/>
    <s v="207506062022120731"/>
    <s v="DF20217081826"/>
    <x v="97"/>
    <x v="104"/>
    <s v="AARON HUENCHUMIL"/>
    <s v="Cristobal Colon #7000 dpto 73 D"/>
    <s v="Las Condes"/>
    <x v="0"/>
    <s v="Cumple"/>
    <s v="Cumple"/>
    <s v="No Aplica"/>
    <s v="No Aplica"/>
    <s v="Cumple"/>
    <s v="Cumple"/>
    <s v="No"/>
    <s v="S/N"/>
    <s v="S/N"/>
    <s v="No Aplica"/>
    <s v="No Aplica"/>
    <s v="No Aplica"/>
    <s v="Cumple"/>
    <s v="No Cumple"/>
    <s v="1- Cliente no se encuentra en domicilio, pero conserje permite acceso a shaft medidores 2- Suministro electrico normalizado"/>
    <x v="3"/>
    <x v="0"/>
    <x v="5"/>
    <x v="0"/>
    <n v="0.5"/>
    <n v="0.5"/>
    <n v="0.5"/>
    <n v="0.5"/>
    <n v="0.5"/>
    <n v="0.5"/>
    <n v="0.25"/>
    <n v="0.25"/>
    <n v="0.5"/>
    <n v="0.5"/>
    <n v="0"/>
    <n v="0.9"/>
    <x v="1"/>
  </r>
  <r>
    <s v="1852909"/>
    <s v="207606062022111016"/>
    <s v="DF20227338589"/>
    <x v="97"/>
    <x v="100"/>
    <s v="Cristobal toro"/>
    <s v="Ralun 71"/>
    <s v="Las Condes"/>
    <x v="0"/>
    <s v="Cumple"/>
    <s v="Cumple"/>
    <s v="No Aplica"/>
    <s v="No Aplica"/>
    <s v="Cumple"/>
    <s v="Cumple"/>
    <s v="No"/>
    <s v="S/N"/>
    <s v="S/N"/>
    <s v="No Aplica"/>
    <s v="No Aplica"/>
    <s v="No Aplica"/>
    <s v="Cumple"/>
    <s v="Cumple"/>
    <s v="Sin moradores ,"/>
    <x v="3"/>
    <x v="0"/>
    <x v="5"/>
    <x v="0"/>
    <n v="0.5"/>
    <n v="0.5"/>
    <n v="0.5"/>
    <n v="0.5"/>
    <n v="0.5"/>
    <n v="0.5"/>
    <n v="0.25"/>
    <n v="0.25"/>
    <n v="0.5"/>
    <n v="0.5"/>
    <n v="0.5"/>
    <n v="1"/>
    <x v="1"/>
  </r>
  <r>
    <s v="1856482"/>
    <s v="207607062022160741"/>
    <s v="DF20217092743"/>
    <x v="98"/>
    <x v="103"/>
    <s v="Cristobal toro"/>
    <s v="Manquehue sur 1144 dpto 502"/>
    <s v="Las Condes"/>
    <x v="0"/>
    <s v="Cumple"/>
    <s v="Cumple"/>
    <s v="No Aplica"/>
    <s v="No Aplica"/>
    <s v="Cumple"/>
    <s v="Cumple"/>
    <s v="Si"/>
    <s v="Jaime perez"/>
    <s v="233002513"/>
    <s v="Cumple"/>
    <s v="Cumple"/>
    <s v="Cumple"/>
    <s v="Cumple"/>
    <s v="Cumple"/>
    <s v="Se verifica , tapa caja empalme sin portasello , sin mayor observacion"/>
    <x v="3"/>
    <x v="0"/>
    <x v="5"/>
    <x v="0"/>
    <n v="0.5"/>
    <n v="0.5"/>
    <n v="0.5"/>
    <n v="0.5"/>
    <n v="0.5"/>
    <n v="0.5"/>
    <n v="0.25"/>
    <n v="0.25"/>
    <n v="0.5"/>
    <n v="0.5"/>
    <n v="0.5"/>
    <n v="1"/>
    <x v="1"/>
  </r>
  <r>
    <s v="1856474"/>
    <s v="207507062022155655"/>
    <s v="DF20217080837"/>
    <x v="98"/>
    <x v="95"/>
    <s v="AARON HUENCHUMIL"/>
    <s v="Apoquindo #7910 dpto 2004"/>
    <s v="Las Condes"/>
    <x v="0"/>
    <s v="No Aplica"/>
    <s v="No Aplica"/>
    <s v="No Aplica"/>
    <s v="No Aplica"/>
    <s v="No Aplica"/>
    <s v="No Aplica"/>
    <s v="Si"/>
    <s v="S/N"/>
    <s v="S/N"/>
    <s v="No Aplica"/>
    <s v="No Aplica"/>
    <s v="No Aplica"/>
    <s v="Cumple"/>
    <s v="No Cumple"/>
    <s v="1- Cliente asegura nunca haber solicitado una visita de tecnicos por alguna falla electrica en su medido o alguna intermitencia"/>
    <x v="3"/>
    <x v="0"/>
    <x v="5"/>
    <x v="0"/>
    <n v="0.5"/>
    <n v="0.5"/>
    <n v="0.5"/>
    <n v="0.5"/>
    <n v="0.5"/>
    <n v="0.5"/>
    <n v="0.25"/>
    <n v="0.25"/>
    <n v="0.5"/>
    <n v="0.5"/>
    <n v="0"/>
    <n v="0.9"/>
    <x v="1"/>
  </r>
  <r>
    <s v="1856458"/>
    <s v="207507062022153644"/>
    <s v="DF20217082731"/>
    <x v="98"/>
    <x v="115"/>
    <s v="AARON HUENCHUMIL"/>
    <s v="Camino del Observatorio s/n°"/>
    <s v="Las Condes"/>
    <x v="0"/>
    <s v="Cumple"/>
    <s v="Cumple"/>
    <s v="No Aplica"/>
    <s v="No Aplica"/>
    <s v="Cumple"/>
    <s v="Cumple"/>
    <s v="No"/>
    <s v="S/N"/>
    <s v="S/N"/>
    <s v="No Aplica"/>
    <s v="No Aplica"/>
    <s v="No Aplica"/>
    <s v="Cumple Mayormente"/>
    <s v="No Cumple"/>
    <s v="1- Suministro electrico normalizado"/>
    <x v="3"/>
    <x v="0"/>
    <x v="5"/>
    <x v="0"/>
    <n v="0.5"/>
    <n v="0.5"/>
    <n v="0.5"/>
    <n v="0.5"/>
    <n v="0.5"/>
    <n v="0.5"/>
    <n v="0.25"/>
    <n v="0.25"/>
    <n v="0.5"/>
    <n v="0.32500000000000001"/>
    <n v="0"/>
    <n v="0.86499999999999999"/>
    <x v="1"/>
  </r>
  <r>
    <s v="1856448"/>
    <s v="207507062022152040"/>
    <s v="DF20217080187"/>
    <x v="98"/>
    <x v="93"/>
    <s v="AARON HUENCHUMIL"/>
    <s v="Apoquindo / el Alba"/>
    <s v="Las Condes"/>
    <x v="0"/>
    <s v="Cumple"/>
    <s v="Cumple"/>
    <s v="No Cumple"/>
    <s v="No Cumple"/>
    <s v="Cumple"/>
    <s v="Cumple"/>
    <s v="No"/>
    <s v="S/N"/>
    <s v="S/N"/>
    <s v="No Aplica"/>
    <s v="No Aplica"/>
    <s v="No Aplica"/>
    <s v="No Cumple"/>
    <s v="No Cumple"/>
    <s v="1- PPF 36923 Luis Matte Larrain ote vital apoquindo regularizado 2- No se declara codigo de Fusibles utilizados"/>
    <x v="3"/>
    <x v="0"/>
    <x v="5"/>
    <x v="0"/>
    <n v="0.5"/>
    <n v="0.5"/>
    <n v="0"/>
    <n v="0"/>
    <n v="0.5"/>
    <n v="0.5"/>
    <n v="0.25"/>
    <n v="0.25"/>
    <n v="0.5"/>
    <n v="0"/>
    <n v="0"/>
    <n v="0.5"/>
    <x v="1"/>
  </r>
  <r>
    <s v="1856444"/>
    <s v="207507062022150924"/>
    <s v="DF20217087056"/>
    <x v="98"/>
    <x v="101"/>
    <s v="AARON HUENCHUMIL"/>
    <s v="Vital Apoquindo #941 dpto 45"/>
    <s v="Las Condes"/>
    <x v="0"/>
    <s v="Cumple"/>
    <s v="Cumple"/>
    <s v="No Aplica"/>
    <s v="No Aplica"/>
    <s v="Cumple"/>
    <s v="Cumple"/>
    <s v="No"/>
    <s v="S/N"/>
    <s v="S/N"/>
    <s v="No Aplica"/>
    <s v="No Aplica"/>
    <s v="No Aplica"/>
    <s v="Cumple"/>
    <s v="Cumple"/>
    <s v="1- Alumbrado publico normalizado"/>
    <x v="3"/>
    <x v="0"/>
    <x v="5"/>
    <x v="0"/>
    <n v="0.5"/>
    <n v="0.5"/>
    <n v="0.5"/>
    <n v="0.5"/>
    <n v="0.5"/>
    <n v="0.5"/>
    <n v="0.25"/>
    <n v="0.25"/>
    <n v="0.5"/>
    <n v="0.5"/>
    <n v="0.5"/>
    <n v="1"/>
    <x v="1"/>
  </r>
  <r>
    <s v="1856414"/>
    <s v="207607062022141226"/>
    <s v="DF20217087172"/>
    <x v="98"/>
    <x v="101"/>
    <s v="Cristobal toro"/>
    <s v="Americo vespucio , pdte riesco"/>
    <s v="Las Condes"/>
    <x v="0"/>
    <s v="Cumple"/>
    <s v="Cumple"/>
    <s v="No Aplica"/>
    <s v="No Aplica"/>
    <s v="Cumple"/>
    <s v="Cumple"/>
    <s v="No"/>
    <s v="S/N"/>
    <s v="S/N"/>
    <s v="No Aplica"/>
    <s v="No Aplica"/>
    <s v="No Aplica"/>
    <s v="No Cumple"/>
    <s v="Cumple Parcialmente"/>
    <s v="Falta foto para detallar mejor sector , problema externo semaforo"/>
    <x v="3"/>
    <x v="0"/>
    <x v="5"/>
    <x v="0"/>
    <n v="0.5"/>
    <n v="0.5"/>
    <n v="0.5"/>
    <n v="0.5"/>
    <n v="0.5"/>
    <n v="0.5"/>
    <n v="0.25"/>
    <n v="0.25"/>
    <n v="0.5"/>
    <n v="0"/>
    <n v="0.17499999999999999"/>
    <n v="0.83500000000000008"/>
    <x v="1"/>
  </r>
  <r>
    <s v="1856412"/>
    <s v="207507062022140717"/>
    <s v="DF20217080192"/>
    <x v="98"/>
    <x v="93"/>
    <s v="AARON HUENCHUMIL"/>
    <s v="Cuarto Centenario"/>
    <s v="Las Condes"/>
    <x v="0"/>
    <s v="Cumple"/>
    <s v="Cumple"/>
    <s v="No Aplica"/>
    <s v="No Aplica"/>
    <s v="Cumple"/>
    <s v="Cumple"/>
    <s v="No"/>
    <s v="S/N"/>
    <s v="S/N"/>
    <s v="No Aplica"/>
    <s v="No Aplica"/>
    <s v="No Aplica"/>
    <s v="Cumple"/>
    <s v="No Cumple"/>
    <s v="1- Aldutti 36170"/>
    <x v="3"/>
    <x v="0"/>
    <x v="5"/>
    <x v="0"/>
    <n v="0.5"/>
    <n v="0.5"/>
    <n v="0.5"/>
    <n v="0.5"/>
    <n v="0.5"/>
    <n v="0.5"/>
    <n v="0.25"/>
    <n v="0.25"/>
    <n v="0.5"/>
    <n v="0.5"/>
    <n v="0"/>
    <n v="0.9"/>
    <x v="1"/>
  </r>
  <r>
    <s v="1856119"/>
    <s v="207607062022135822"/>
    <s v="DF20217090856"/>
    <x v="98"/>
    <x v="87"/>
    <s v="Cristobal toro"/>
    <s v="Americo vespucio norte 212 dpto 302"/>
    <s v="Las Condes"/>
    <x v="0"/>
    <s v="Cumple"/>
    <s v="Cumple"/>
    <s v="No Aplica"/>
    <s v="No Aplica"/>
    <s v="Cumple"/>
    <s v="Cumple"/>
    <s v="No"/>
    <s v="S/N"/>
    <s v="S/N"/>
    <s v="No Aplica"/>
    <s v="No Aplica"/>
    <s v="No Aplica"/>
    <s v="Cumple"/>
    <s v="Cumple Parcialmente"/>
    <s v="Sin acceso a medidores se llama por citofono a concerge pero no hay contacto , sin moradores"/>
    <x v="3"/>
    <x v="0"/>
    <x v="5"/>
    <x v="0"/>
    <n v="0.5"/>
    <n v="0.5"/>
    <n v="0.5"/>
    <n v="0.5"/>
    <n v="0.5"/>
    <n v="0.5"/>
    <n v="0.25"/>
    <n v="0.25"/>
    <n v="0.5"/>
    <n v="0.5"/>
    <n v="0.17499999999999999"/>
    <n v="0.93500000000000005"/>
    <x v="1"/>
  </r>
  <r>
    <s v="1856081"/>
    <s v="207507062022133835"/>
    <s v="DF20217084435"/>
    <x v="98"/>
    <x v="92"/>
    <s v="AARON HUENCHUMIL"/>
    <s v="Presidente Riesco #6841"/>
    <s v="Las Condes"/>
    <x v="0"/>
    <s v="Cumple"/>
    <s v="Cumple"/>
    <s v="No Aplica"/>
    <s v="No Aplica"/>
    <s v="Cumple"/>
    <s v="Cumple"/>
    <s v="No"/>
    <s v="S/N"/>
    <s v="S/N"/>
    <s v="No Aplica"/>
    <s v="No Aplica"/>
    <s v="No Aplica"/>
    <s v="Cumple"/>
    <s v="Cumple"/>
    <s v="1- Cliente no se encuentra en domicilio"/>
    <x v="3"/>
    <x v="0"/>
    <x v="5"/>
    <x v="0"/>
    <n v="0.5"/>
    <n v="0.5"/>
    <n v="0.5"/>
    <n v="0.5"/>
    <n v="0.5"/>
    <n v="0.5"/>
    <n v="0.25"/>
    <n v="0.25"/>
    <n v="0.5"/>
    <n v="0.5"/>
    <n v="0.5"/>
    <n v="1"/>
    <x v="1"/>
  </r>
  <r>
    <s v="1856077"/>
    <s v="207607062022133816"/>
    <s v="DF20217090210"/>
    <x v="98"/>
    <x v="102"/>
    <s v="Cristobal toro"/>
    <s v="San sebastian 2839 of. 102"/>
    <s v="Las Condes"/>
    <x v="0"/>
    <s v="Cumple"/>
    <s v="Cumple"/>
    <s v="No Aplica"/>
    <s v="No Aplica"/>
    <s v="Cumple"/>
    <s v="Cumple"/>
    <s v="Si"/>
    <s v="Nicolas pedreros"/>
    <s v="22460944"/>
    <s v="Cumple"/>
    <s v="Cumple"/>
    <s v="Cumple"/>
    <s v="Cumple"/>
    <s v="Cumple"/>
    <s v="Se verifica , sin mayor observacion"/>
    <x v="3"/>
    <x v="0"/>
    <x v="5"/>
    <x v="0"/>
    <n v="0.5"/>
    <n v="0.5"/>
    <n v="0.5"/>
    <n v="0.5"/>
    <n v="0.5"/>
    <n v="0.5"/>
    <n v="0.25"/>
    <n v="0.25"/>
    <n v="0.5"/>
    <n v="0.5"/>
    <n v="0.5"/>
    <n v="1"/>
    <x v="1"/>
  </r>
  <r>
    <s v="1856076"/>
    <s v="207607062022133544"/>
    <s v="DF20217087081"/>
    <x v="98"/>
    <x v="101"/>
    <s v="Cristobal toro"/>
    <s v="Vitacura 2902 dpto 607"/>
    <s v="Las Condes"/>
    <x v="0"/>
    <s v="Cumple"/>
    <s v="Cumple"/>
    <s v="No Aplica"/>
    <s v="No Aplica"/>
    <s v="Cumple"/>
    <s v="Cumple"/>
    <s v="No"/>
    <s v="S/N"/>
    <s v="S/N"/>
    <s v="No Aplica"/>
    <s v="No Aplica"/>
    <s v="No Aplica"/>
    <s v="Cumple"/>
    <s v="Cumple"/>
    <s v="Sin acceso a medidores , personal a cargo de llaves no se encuentra en el momento de visita"/>
    <x v="3"/>
    <x v="0"/>
    <x v="5"/>
    <x v="0"/>
    <n v="0.5"/>
    <n v="0.5"/>
    <n v="0.5"/>
    <n v="0.5"/>
    <n v="0.5"/>
    <n v="0.5"/>
    <n v="0.25"/>
    <n v="0.25"/>
    <n v="0.5"/>
    <n v="0.5"/>
    <n v="0.5"/>
    <n v="1"/>
    <x v="1"/>
  </r>
  <r>
    <s v="1856070"/>
    <s v="207507062022132832"/>
    <s v="DF20217085449"/>
    <x v="98"/>
    <x v="108"/>
    <s v="AARON HUENCHUMIL"/>
    <s v="Presidente Riesco #6483"/>
    <s v="Las Condes"/>
    <x v="0"/>
    <s v="Cumple"/>
    <s v="Cumple"/>
    <s v="No Aplica"/>
    <s v="No Aplica"/>
    <s v="Cumple"/>
    <s v="Cumple"/>
    <s v="No"/>
    <s v="S/N"/>
    <s v="S/N"/>
    <s v="No Aplica"/>
    <s v="No Aplica"/>
    <s v="No Aplica"/>
    <s v="Cumple"/>
    <s v="No Cumple"/>
    <s v="1- Cliente no se encuentra en domicilio"/>
    <x v="3"/>
    <x v="0"/>
    <x v="5"/>
    <x v="0"/>
    <n v="0.5"/>
    <n v="0.5"/>
    <n v="0.5"/>
    <n v="0.5"/>
    <n v="0.5"/>
    <n v="0.5"/>
    <n v="0.25"/>
    <n v="0.25"/>
    <n v="0.5"/>
    <n v="0.5"/>
    <n v="0"/>
    <n v="0.9"/>
    <x v="1"/>
  </r>
  <r>
    <s v="1856055"/>
    <s v="207507062022125926"/>
    <s v="DF20217085911"/>
    <x v="98"/>
    <x v="106"/>
    <s v="AARON HUENCHUMIL"/>
    <s v="Americo Vespucio #984 dpto 401"/>
    <s v="Las Condes"/>
    <x v="0"/>
    <s v="Cumple"/>
    <s v="Cumple"/>
    <s v="No Aplica"/>
    <s v="No Aplica"/>
    <s v="Cumple"/>
    <s v="Cumple"/>
    <s v="No"/>
    <s v="S/N"/>
    <s v="S/N"/>
    <s v="No Aplica"/>
    <s v="No Aplica"/>
    <s v="No Aplica"/>
    <s v="Cumple"/>
    <s v="No Cumple"/>
    <s v="1-conserje no permite acceso a equipo de medida del cliente Sandra Sanhueza conserje"/>
    <x v="3"/>
    <x v="0"/>
    <x v="5"/>
    <x v="0"/>
    <n v="0.5"/>
    <n v="0.5"/>
    <n v="0.5"/>
    <n v="0.5"/>
    <n v="0.5"/>
    <n v="0.5"/>
    <n v="0.25"/>
    <n v="0.25"/>
    <n v="0.5"/>
    <n v="0.5"/>
    <n v="0"/>
    <n v="0.9"/>
    <x v="1"/>
  </r>
  <r>
    <s v="1856038"/>
    <s v="207507062022123228"/>
    <s v="DF20217079466"/>
    <x v="98"/>
    <x v="96"/>
    <s v="AARON HUENCHUMIL"/>
    <s v="Apoquindo #4760 dpto 21"/>
    <s v="Las Condes"/>
    <x v="0"/>
    <s v="Cumple"/>
    <s v="Cumple"/>
    <s v="No Aplica"/>
    <s v="No Aplica"/>
    <s v="Cumple"/>
    <s v="Cumple"/>
    <s v="No"/>
    <s v="S/N"/>
    <s v="S/N"/>
    <s v="No Aplica"/>
    <s v="No Aplica"/>
    <s v="No Aplica"/>
    <s v="Cumple"/>
    <s v="Cumple Parcialmente"/>
    <s v="1- Cliente no se encuentra en domicilio"/>
    <x v="3"/>
    <x v="0"/>
    <x v="5"/>
    <x v="0"/>
    <n v="0.5"/>
    <n v="0.5"/>
    <n v="0.5"/>
    <n v="0.5"/>
    <n v="0.5"/>
    <n v="0.5"/>
    <n v="0.25"/>
    <n v="0.25"/>
    <n v="0.5"/>
    <n v="0.5"/>
    <n v="0.17499999999999999"/>
    <n v="0.93500000000000005"/>
    <x v="1"/>
  </r>
  <r>
    <s v="1856026"/>
    <s v="207507062022115630"/>
    <s v="DF20217080363"/>
    <x v="98"/>
    <x v="93"/>
    <s v="AARON HUENCHUMIL"/>
    <s v="Vitacura #2902 dpto 510"/>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3"/>
    <x v="0"/>
    <x v="5"/>
    <x v="0"/>
    <n v="0.5"/>
    <n v="0.5"/>
    <n v="0.5"/>
    <n v="0.5"/>
    <n v="0.5"/>
    <n v="0.5"/>
    <n v="0.25"/>
    <n v="0.25"/>
    <n v="0.5"/>
    <n v="0.5"/>
    <n v="0.5"/>
    <n v="1"/>
    <x v="1"/>
  </r>
  <r>
    <s v="1855976"/>
    <s v="207507062022112952"/>
    <s v="DF20217084560"/>
    <x v="98"/>
    <x v="92"/>
    <s v="AARON HUENCHUMIL"/>
    <s v="Vitacura #2736 dpto 601"/>
    <s v="Las Condes"/>
    <x v="0"/>
    <s v="Cumple"/>
    <s v="Cumple"/>
    <s v="No Aplica"/>
    <s v="No Aplica"/>
    <s v="Cumple"/>
    <s v="Cumple"/>
    <s v="No"/>
    <s v="S/N"/>
    <s v="S/N"/>
    <s v="No Aplica"/>
    <s v="No Aplica"/>
    <s v="No Aplica"/>
    <s v="Cumple"/>
    <s v="Cumple"/>
    <s v="1- Suministro electrico normalizado"/>
    <x v="3"/>
    <x v="0"/>
    <x v="5"/>
    <x v="0"/>
    <n v="0.5"/>
    <n v="0.5"/>
    <n v="0.5"/>
    <n v="0.5"/>
    <n v="0.5"/>
    <n v="0.5"/>
    <n v="0.25"/>
    <n v="0.25"/>
    <n v="0.5"/>
    <n v="0.5"/>
    <n v="0.5"/>
    <n v="1"/>
    <x v="1"/>
  </r>
  <r>
    <s v="1858552"/>
    <s v="207608062022153659"/>
    <s v="DF20227332252"/>
    <x v="99"/>
    <x v="107"/>
    <s v="Cristobal toro"/>
    <s v="Luis pasteur 5873"/>
    <s v="Las Condes"/>
    <x v="0"/>
    <s v="Cumple"/>
    <s v="Cumple"/>
    <s v="No Aplica"/>
    <s v="No Aplica"/>
    <s v="Cumple"/>
    <s v="Cumple"/>
    <s v="No"/>
    <s v="S/N"/>
    <s v="S/N"/>
    <s v="No Aplica"/>
    <s v="No Aplica"/>
    <s v="No Aplica"/>
    <s v="Cumple"/>
    <s v="Cumple"/>
    <s v="Problema externo , sin mayor observacion"/>
    <x v="3"/>
    <x v="0"/>
    <x v="5"/>
    <x v="0"/>
    <n v="0.5"/>
    <n v="0.5"/>
    <n v="0.5"/>
    <n v="0.5"/>
    <n v="0.5"/>
    <n v="0.5"/>
    <n v="0.25"/>
    <n v="0.25"/>
    <n v="0.5"/>
    <n v="0.5"/>
    <n v="0.5"/>
    <n v="1"/>
    <x v="1"/>
  </r>
  <r>
    <s v="1858522"/>
    <s v="207508062022144809"/>
    <s v="DF20217082064"/>
    <x v="99"/>
    <x v="104"/>
    <s v="AARON HUENCHUMIL"/>
    <s v="Fernandez Concha #700"/>
    <s v="Las Condes"/>
    <x v="0"/>
    <s v="Cumple"/>
    <s v="Cumple"/>
    <s v="No Aplica"/>
    <s v="No Aplica"/>
    <s v="Cumple"/>
    <s v="Cumple"/>
    <s v="Si"/>
    <s v="S/N"/>
    <s v="S/N"/>
    <s v="Cumple"/>
    <s v="Cumple"/>
    <s v="Cumple"/>
    <s v="Cumple"/>
    <s v="Cumple"/>
    <s v="1-Cliente se encuentra con sumunistro electrico, aun no regulariza poste particular"/>
    <x v="3"/>
    <x v="0"/>
    <x v="5"/>
    <x v="0"/>
    <n v="0.5"/>
    <n v="0.5"/>
    <n v="0.5"/>
    <n v="0.5"/>
    <n v="0.5"/>
    <n v="0.5"/>
    <n v="0.25"/>
    <n v="0.25"/>
    <n v="0.5"/>
    <n v="0.5"/>
    <n v="0.5"/>
    <n v="1"/>
    <x v="1"/>
  </r>
  <r>
    <s v="1858512"/>
    <s v="207508062022141950"/>
    <s v="DF20217083022"/>
    <x v="99"/>
    <x v="113"/>
    <s v="AARON HUENCHUMIL"/>
    <s v="Vasco de Gama #4610 dpto 103"/>
    <s v="Las Condes"/>
    <x v="0"/>
    <s v="Cumple"/>
    <s v="Cumple"/>
    <s v="No Aplica"/>
    <s v="No Aplica"/>
    <s v="Cumple"/>
    <s v="Cumple"/>
    <s v="No"/>
    <s v="S/N"/>
    <s v="S/N"/>
    <s v="No Aplica"/>
    <s v="No Aplica"/>
    <s v="No Aplica"/>
    <s v="Cumple"/>
    <s v="Cumple"/>
    <s v="1- Sector normalizado"/>
    <x v="3"/>
    <x v="0"/>
    <x v="5"/>
    <x v="0"/>
    <n v="0.5"/>
    <n v="0.5"/>
    <n v="0.5"/>
    <n v="0.5"/>
    <n v="0.5"/>
    <n v="0.5"/>
    <n v="0.25"/>
    <n v="0.25"/>
    <n v="0.5"/>
    <n v="0.5"/>
    <n v="0.5"/>
    <n v="1"/>
    <x v="1"/>
  </r>
  <r>
    <s v="1858498"/>
    <s v="207508062022135216"/>
    <s v="DF20217086896"/>
    <x v="99"/>
    <x v="94"/>
    <s v="AARON HUENCHUMIL"/>
    <s v="Santa Paula #676"/>
    <s v="Las Condes"/>
    <x v="0"/>
    <s v="Cumple"/>
    <s v="Cumple"/>
    <s v="No Cumple"/>
    <s v="No Cumple"/>
    <s v="Cumple"/>
    <s v="Cumple"/>
    <s v="Si"/>
    <s v="S/N"/>
    <s v="S/N"/>
    <s v="Cumple"/>
    <s v="Cumple"/>
    <s v="Cumple"/>
    <s v="Cumple"/>
    <s v="Cumple"/>
    <s v="1- Cliente confirma que trabajo fue hace 1 año atras, y desde visita no ha vuelto a presentar fallas en el suministro electrico"/>
    <x v="3"/>
    <x v="0"/>
    <x v="5"/>
    <x v="0"/>
    <n v="0.5"/>
    <n v="0.5"/>
    <n v="0"/>
    <n v="0"/>
    <n v="0.5"/>
    <n v="0.5"/>
    <n v="0.25"/>
    <n v="0.25"/>
    <n v="0.5"/>
    <n v="0.5"/>
    <n v="0.5"/>
    <n v="0.7"/>
    <x v="1"/>
  </r>
  <r>
    <s v="1858161"/>
    <s v="207508062022133040"/>
    <s v="DF20217085870"/>
    <x v="99"/>
    <x v="106"/>
    <s v="AARON HUENCHUMIL"/>
    <s v="Tikal #188"/>
    <s v="Las Condes"/>
    <x v="0"/>
    <s v="Cumple"/>
    <s v="Cumple"/>
    <s v="No Aplica"/>
    <s v="No Aplica"/>
    <s v="Cumple"/>
    <s v="Cumple"/>
    <s v="No"/>
    <s v="S/N"/>
    <s v="S/N"/>
    <s v="No Aplica"/>
    <s v="No Aplica"/>
    <s v="No Aplica"/>
    <s v="Cumple"/>
    <s v="No Cumple"/>
    <s v="1- Direccion correcta es SANTOS APOSTOLES #2588 trata de caseta de seguridad"/>
    <x v="3"/>
    <x v="0"/>
    <x v="5"/>
    <x v="0"/>
    <n v="0.5"/>
    <n v="0.5"/>
    <n v="0.5"/>
    <n v="0.5"/>
    <n v="0.5"/>
    <n v="0.5"/>
    <n v="0.25"/>
    <n v="0.25"/>
    <n v="0.5"/>
    <n v="0.5"/>
    <n v="0"/>
    <n v="0.9"/>
    <x v="1"/>
  </r>
  <r>
    <s v="1858152"/>
    <s v="207608062022131159"/>
    <s v="DF20217092685"/>
    <x v="99"/>
    <x v="103"/>
    <s v="Cristobal toro"/>
    <s v="Apoquindo 6498"/>
    <s v="Las Condes"/>
    <x v="0"/>
    <s v="Cumple"/>
    <s v="Cumple"/>
    <s v="No Aplica"/>
    <s v="No Aplica"/>
    <s v="Cumple"/>
    <s v="Cumple"/>
    <s v="No"/>
    <s v="S/N"/>
    <s v="S/N"/>
    <s v="No Aplica"/>
    <s v="No Aplica"/>
    <s v="No Aplica"/>
    <s v="Cumple"/>
    <s v="Cumple"/>
    <s v="Sin personal que atienda ,"/>
    <x v="3"/>
    <x v="0"/>
    <x v="5"/>
    <x v="0"/>
    <n v="0.5"/>
    <n v="0.5"/>
    <n v="0.5"/>
    <n v="0.5"/>
    <n v="0.5"/>
    <n v="0.5"/>
    <n v="0.25"/>
    <n v="0.25"/>
    <n v="0.5"/>
    <n v="0.5"/>
    <n v="0.5"/>
    <n v="1"/>
    <x v="1"/>
  </r>
  <r>
    <s v="1858141"/>
    <s v="207508062022125718"/>
    <s v="DF20217084716"/>
    <x v="99"/>
    <x v="92"/>
    <s v="AARON HUENCHUMIL"/>
    <s v="Tikal #188"/>
    <s v="Las Condes"/>
    <x v="0"/>
    <s v="Cumple"/>
    <s v="Cumple"/>
    <s v="No Aplica"/>
    <s v="No Aplica"/>
    <s v="Cumple"/>
    <s v="Cumple"/>
    <s v="No"/>
    <s v="S/N"/>
    <s v="S/N"/>
    <s v="No Aplica"/>
    <s v="No Aplica"/>
    <s v="No Aplica"/>
    <s v="Cumple"/>
    <s v="No Cumple"/>
    <s v="1- Cliente no se encuentra en domicilio"/>
    <x v="3"/>
    <x v="0"/>
    <x v="5"/>
    <x v="0"/>
    <n v="0.5"/>
    <n v="0.5"/>
    <n v="0.5"/>
    <n v="0.5"/>
    <n v="0.5"/>
    <n v="0.5"/>
    <n v="0.25"/>
    <n v="0.25"/>
    <n v="0.5"/>
    <n v="0.5"/>
    <n v="0"/>
    <n v="0.9"/>
    <x v="1"/>
  </r>
  <r>
    <s v="1858127"/>
    <s v="207608062022124127"/>
    <s v="DF20217088914"/>
    <x v="99"/>
    <x v="102"/>
    <s v="Cristobal toro"/>
    <s v="Apoquindo 5701 lc 18"/>
    <s v="Las Condes"/>
    <x v="0"/>
    <s v="Cumple"/>
    <s v="Cumple"/>
    <s v="No Aplica"/>
    <s v="No Aplica"/>
    <s v="Cumple"/>
    <s v="Cumple"/>
    <s v="No"/>
    <s v="S/N"/>
    <s v="S/N"/>
    <s v="No Aplica"/>
    <s v="No Aplica"/>
    <s v="No Aplica"/>
    <s v="Cumple"/>
    <s v="Cumple"/>
    <s v="Sin acceso a medidores , no se toman fotos por problema de señal de celular con open camara y sin open camara"/>
    <x v="3"/>
    <x v="0"/>
    <x v="5"/>
    <x v="0"/>
    <n v="0.5"/>
    <n v="0.5"/>
    <n v="0.5"/>
    <n v="0.5"/>
    <n v="0.5"/>
    <n v="0.5"/>
    <n v="0.25"/>
    <n v="0.25"/>
    <n v="0.5"/>
    <n v="0.5"/>
    <n v="0.5"/>
    <n v="1"/>
    <x v="1"/>
  </r>
  <r>
    <s v="1858111"/>
    <s v="207508062022122712"/>
    <s v="DF20217079322"/>
    <x v="99"/>
    <x v="96"/>
    <s v="AARON HUENCHUMIL"/>
    <s v="Apoquindo #6946"/>
    <s v="Las Condes"/>
    <x v="0"/>
    <s v="Cumple"/>
    <s v="Cumple"/>
    <s v="No Aplica"/>
    <s v="No Aplica"/>
    <s v="Cumple"/>
    <s v="Cumple"/>
    <s v="Si"/>
    <s v="S/N"/>
    <s v="S/N"/>
    <s v="No Aplica"/>
    <s v="No Aplica"/>
    <s v="Cumple"/>
    <s v="Cumple Mayormente"/>
    <s v="Cumple Mayormente"/>
    <s v="1- Direccion correcta APOQUINDO #6960 se trata edificio en obra  2- portero de obra confirma encontrarse con suministro electrico la obra, no permite acceso debido a que no estaba su supervisor"/>
    <x v="3"/>
    <x v="0"/>
    <x v="5"/>
    <x v="0"/>
    <n v="0.5"/>
    <n v="0.5"/>
    <n v="0.5"/>
    <n v="0.5"/>
    <n v="0.5"/>
    <n v="0.5"/>
    <n v="0.25"/>
    <n v="0.25"/>
    <n v="0.5"/>
    <n v="0.32500000000000001"/>
    <n v="0.32500000000000001"/>
    <n v="0.93"/>
    <x v="1"/>
  </r>
  <r>
    <s v="1858108"/>
    <s v="207508062022121708"/>
    <s v="DF20217078800"/>
    <x v="99"/>
    <x v="97"/>
    <s v="AARON HUENCHUMIL"/>
    <s v="Apoquindo #6946"/>
    <s v="Las Condes"/>
    <x v="0"/>
    <s v="Cumple"/>
    <s v="Cumple"/>
    <s v="No Cumple"/>
    <s v="No Cumple"/>
    <s v="Cumple"/>
    <s v="Cumple"/>
    <s v="No"/>
    <s v="S/N"/>
    <s v="S/N"/>
    <s v="No Aplica"/>
    <s v="No Aplica"/>
    <s v="No Aplica"/>
    <s v="Cumple"/>
    <s v="Cumple"/>
    <s v="1- Cliente no se encuentra en domicilio, pero conserje permite acceso a shaft medidores  2- Suministro electrico normalizado 3- No declaran codigo de material utilizado ITM 25A"/>
    <x v="3"/>
    <x v="0"/>
    <x v="5"/>
    <x v="0"/>
    <n v="0.5"/>
    <n v="0.5"/>
    <n v="0"/>
    <n v="0"/>
    <n v="0.5"/>
    <n v="0.5"/>
    <n v="0.25"/>
    <n v="0.25"/>
    <n v="0.5"/>
    <n v="0.5"/>
    <n v="0.5"/>
    <n v="0.7"/>
    <x v="1"/>
  </r>
  <r>
    <s v="1857861"/>
    <s v="207608062022112734"/>
    <s v="DF20227333352"/>
    <x v="99"/>
    <x v="103"/>
    <s v="Cristobal toro"/>
    <s v="Apoquindo 4130"/>
    <s v="Las Condes"/>
    <x v="0"/>
    <s v="Cumple"/>
    <s v="Cumple"/>
    <s v="No Aplica"/>
    <s v="No Aplica"/>
    <s v="Cumple"/>
    <s v="Cumple"/>
    <s v="No"/>
    <s v="S/N"/>
    <s v="S/N"/>
    <s v="No Aplica"/>
    <s v="No Aplica"/>
    <s v="No Aplica"/>
    <s v="Cumple"/>
    <s v="Cumple"/>
    <s v="Problema externo"/>
    <x v="3"/>
    <x v="0"/>
    <x v="5"/>
    <x v="0"/>
    <n v="0.5"/>
    <n v="0.5"/>
    <n v="0.5"/>
    <n v="0.5"/>
    <n v="0.5"/>
    <n v="0.5"/>
    <n v="0.25"/>
    <n v="0.25"/>
    <n v="0.5"/>
    <n v="0.5"/>
    <n v="0.5"/>
    <n v="1"/>
    <x v="1"/>
  </r>
  <r>
    <s v="1860262"/>
    <s v="207509062022151735"/>
    <s v="DF20227367082"/>
    <x v="100"/>
    <x v="117"/>
    <s v="AARON HUENCHUMIL"/>
    <s v="Antupiren #9901 A  parc 11"/>
    <s v="Peñalolén"/>
    <x v="0"/>
    <s v="Cumple"/>
    <s v="Cumple"/>
    <s v="No Aplica"/>
    <s v="No Aplica"/>
    <s v="No Aplica"/>
    <s v="No Aplica"/>
    <s v="No"/>
    <s v="S/N"/>
    <s v="S/N"/>
    <s v="No Aplica"/>
    <s v="No Aplica"/>
    <s v="No Aplica"/>
    <s v="Cumple Mayormente"/>
    <s v="Cumple"/>
    <s v="1- Cliente no se encuentra en domicilio"/>
    <x v="4"/>
    <x v="0"/>
    <x v="5"/>
    <x v="0"/>
    <n v="0.5"/>
    <n v="0.5"/>
    <n v="0.5"/>
    <n v="0.5"/>
    <n v="0.5"/>
    <n v="0.5"/>
    <n v="0.25"/>
    <n v="0.25"/>
    <n v="0.5"/>
    <n v="0.32500000000000001"/>
    <n v="0.5"/>
    <n v="0.96500000000000008"/>
    <x v="0"/>
  </r>
  <r>
    <s v="1860260"/>
    <s v="207609062022151533"/>
    <s v="DF20227319014"/>
    <x v="100"/>
    <x v="97"/>
    <s v="Cristobal toro"/>
    <s v="Rucalhue , camino del alba"/>
    <s v="Las Condes"/>
    <x v="0"/>
    <s v="Cumple"/>
    <s v="Cumple"/>
    <s v="No Aplica"/>
    <s v="No Aplica"/>
    <s v="Cumple"/>
    <s v="Cumple"/>
    <s v="No"/>
    <s v="S/N"/>
    <s v="S/N"/>
    <s v="No Aplica"/>
    <s v="No Aplica"/>
    <s v="No Aplica"/>
    <s v="Cumple"/>
    <s v="Cumple"/>
    <s v="Problema externo , poste chocado . Sin moradores"/>
    <x v="3"/>
    <x v="0"/>
    <x v="5"/>
    <x v="0"/>
    <n v="0.5"/>
    <n v="0.5"/>
    <n v="0.5"/>
    <n v="0.5"/>
    <n v="0.5"/>
    <n v="0.5"/>
    <n v="0.25"/>
    <n v="0.25"/>
    <n v="0.5"/>
    <n v="0.5"/>
    <n v="0.5"/>
    <n v="1"/>
    <x v="1"/>
  </r>
  <r>
    <s v="1860257"/>
    <s v="207609062022151243"/>
    <s v="DF20217087583"/>
    <x v="100"/>
    <x v="111"/>
    <s v="Cristobal toro"/>
    <s v="Frente a calle vital apoquindo 1690"/>
    <s v="Las Condes"/>
    <x v="0"/>
    <s v="Cumple"/>
    <s v="Cumple"/>
    <s v="No Aplica"/>
    <s v="No Aplica"/>
    <s v="Cumple"/>
    <s v="Cumple"/>
    <s v="No"/>
    <s v="S/N"/>
    <s v="S/N"/>
    <s v="No Aplica"/>
    <s v="No Aplica"/>
    <s v="No Aplica"/>
    <s v="Cumple"/>
    <s v="No Cumple"/>
    <s v="Falta data en fotos , problemas al ingreso a condominio , sin mas datos"/>
    <x v="3"/>
    <x v="0"/>
    <x v="5"/>
    <x v="0"/>
    <n v="0.5"/>
    <n v="0.5"/>
    <n v="0.5"/>
    <n v="0.5"/>
    <n v="0.5"/>
    <n v="0.5"/>
    <n v="0.25"/>
    <n v="0.25"/>
    <n v="0.5"/>
    <n v="0.5"/>
    <n v="0"/>
    <n v="0.9"/>
    <x v="1"/>
  </r>
  <r>
    <s v="1860253"/>
    <s v="207509062022150325"/>
    <s v="DF20227367151"/>
    <x v="100"/>
    <x v="117"/>
    <s v="AARON HUENCHUMIL"/>
    <s v="Acueducto #2121"/>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60225"/>
    <s v="207509062022145110"/>
    <s v="DF20227367021"/>
    <x v="100"/>
    <x v="118"/>
    <s v="AARON HUENCHUMIL"/>
    <s v="Acueducto #1849 A dp 37"/>
    <s v="Peñalolén"/>
    <x v="0"/>
    <s v="Cumple"/>
    <s v="Cumple"/>
    <s v="No Aplica"/>
    <s v="No Aplica"/>
    <s v="Cumple"/>
    <s v="Cumple"/>
    <s v="Si"/>
    <s v="S/N"/>
    <s v="S/N"/>
    <s v="No Aplica"/>
    <s v="No Aplica"/>
    <s v="No Aplica"/>
    <s v="Cumple"/>
    <s v="Cumple"/>
    <s v="1- Personal de seguridad desconocen si existio alguna visita de tecnicos al lugar, por tal motivo no se logra acceso a establecimiento"/>
    <x v="4"/>
    <x v="0"/>
    <x v="5"/>
    <x v="0"/>
    <n v="0.5"/>
    <n v="0.5"/>
    <n v="0.5"/>
    <n v="0.5"/>
    <n v="0.5"/>
    <n v="0.5"/>
    <n v="0.25"/>
    <n v="0.25"/>
    <n v="0.5"/>
    <n v="0.5"/>
    <n v="0.5"/>
    <n v="1"/>
    <x v="0"/>
  </r>
  <r>
    <s v="1860210"/>
    <s v="207509062022142904"/>
    <s v="DF20227366996"/>
    <x v="100"/>
    <x v="117"/>
    <s v="AARON HUENCHUMIL"/>
    <s v="Lago Gris #9245 dpto 33 B"/>
    <s v="Peñalolén"/>
    <x v="0"/>
    <s v="Cumple"/>
    <s v="Cumple"/>
    <s v="No Aplica"/>
    <s v="No Aplica"/>
    <s v="Cumple"/>
    <s v="Cumple"/>
    <s v="No"/>
    <s v="S/N"/>
    <s v="S/N"/>
    <s v="No Aplica"/>
    <s v="No Aplica"/>
    <s v="No Aplica"/>
    <s v="Cumple"/>
    <s v="Cumple"/>
    <s v="1- No se logra acceso ni comunicacion con cliente"/>
    <x v="4"/>
    <x v="0"/>
    <x v="5"/>
    <x v="0"/>
    <n v="0.5"/>
    <n v="0.5"/>
    <n v="0.5"/>
    <n v="0.5"/>
    <n v="0.5"/>
    <n v="0.5"/>
    <n v="0.25"/>
    <n v="0.25"/>
    <n v="0.5"/>
    <n v="0.5"/>
    <n v="0.5"/>
    <n v="1"/>
    <x v="0"/>
  </r>
  <r>
    <s v="1860198"/>
    <s v="207509062022141848"/>
    <s v="DF20227365308"/>
    <x v="100"/>
    <x v="119"/>
    <s v="AARON HUENCHUMIL"/>
    <s v="Quebrada de Suca #1271"/>
    <s v="Peñalolén"/>
    <x v="0"/>
    <s v="Cumple"/>
    <s v="Cumple"/>
    <s v="No Aplica"/>
    <s v="No Aplica"/>
    <s v="Cumple"/>
    <s v="Cumple"/>
    <s v="No"/>
    <s v="S/N"/>
    <s v="S/N"/>
    <s v="No Aplica"/>
    <s v="No Aplica"/>
    <s v="No Aplica"/>
    <s v="Cumple"/>
    <s v="Cumple"/>
    <s v="1- Cliente no se encuentra en domicilio 2- Caja DAE con tapa abierta"/>
    <x v="4"/>
    <x v="0"/>
    <x v="5"/>
    <x v="0"/>
    <n v="0.5"/>
    <n v="0.5"/>
    <n v="0.5"/>
    <n v="0.5"/>
    <n v="0.5"/>
    <n v="0.5"/>
    <n v="0.25"/>
    <n v="0.25"/>
    <n v="0.5"/>
    <n v="0.5"/>
    <n v="0.5"/>
    <n v="1"/>
    <x v="0"/>
  </r>
  <r>
    <s v="1860196"/>
    <s v="207509062022141003"/>
    <s v="DF20227365434"/>
    <x v="100"/>
    <x v="119"/>
    <s v="AARON HUENCHUMIL"/>
    <s v="Quebrada de Suca #1260"/>
    <s v="Peñalolén"/>
    <x v="0"/>
    <s v="Cumple"/>
    <s v="Cumple"/>
    <s v="Cumple"/>
    <s v="Cumple"/>
    <s v="Cumple"/>
    <s v="Cumple"/>
    <s v="Si"/>
    <s v="Marcelo Gonzalez"/>
    <s v="S/N"/>
    <s v="Cumple"/>
    <s v="Cumple"/>
    <s v="Cumple"/>
    <s v="Cumple"/>
    <s v="Cumple"/>
    <s v="1- Cliente con suministro electrico normalizado 2- Caja DAE tapa abierta"/>
    <x v="4"/>
    <x v="0"/>
    <x v="5"/>
    <x v="0"/>
    <n v="0.5"/>
    <n v="0.5"/>
    <n v="0.5"/>
    <n v="0.5"/>
    <n v="0.5"/>
    <n v="0.5"/>
    <n v="0.25"/>
    <n v="0.25"/>
    <n v="0.5"/>
    <n v="0.5"/>
    <n v="0.5"/>
    <n v="1"/>
    <x v="0"/>
  </r>
  <r>
    <s v="1860176"/>
    <s v="207509062022134949"/>
    <s v="DF20227365974"/>
    <x v="100"/>
    <x v="119"/>
    <s v="AARON HUENCHUMIL"/>
    <s v="Las Vertientes #10052"/>
    <s v="Peñalolén"/>
    <x v="0"/>
    <s v="Cumple"/>
    <s v="Cumple"/>
    <s v="No Cumple"/>
    <s v="No Cumple"/>
    <s v="Cumple"/>
    <s v="Cumple"/>
    <s v="Si"/>
    <s v="S/N"/>
    <s v="S/N"/>
    <s v="No Aplica"/>
    <s v="No Aplica"/>
    <s v="Cumple"/>
    <s v="Cumple"/>
    <s v="Cumple"/>
    <s v="1- Cliente confirma que no fue quien recibio a tecnicos, pero se encuentra con suministro electrico normalizado"/>
    <x v="4"/>
    <x v="0"/>
    <x v="5"/>
    <x v="0"/>
    <n v="0.5"/>
    <n v="0.5"/>
    <n v="0"/>
    <n v="0"/>
    <n v="0.5"/>
    <n v="0.5"/>
    <n v="0.25"/>
    <n v="0.25"/>
    <n v="0.5"/>
    <n v="0.5"/>
    <n v="0.5"/>
    <n v="0.7"/>
    <x v="0"/>
  </r>
  <r>
    <s v="1859998"/>
    <s v="207509062022132120"/>
    <s v="DF20227359019"/>
    <x v="100"/>
    <x v="120"/>
    <s v="AARON HUENCHUMIL"/>
    <s v="Las Vertientes #10026"/>
    <s v="Peñalolén"/>
    <x v="0"/>
    <s v="Cumple"/>
    <s v="Cumple"/>
    <s v="No Cumple"/>
    <s v="No Cumple"/>
    <s v="Cumple"/>
    <s v="Cumple"/>
    <s v="No"/>
    <s v="S/N"/>
    <s v="S/N"/>
    <s v="No Aplica"/>
    <s v="No Aplica"/>
    <s v="No Aplica"/>
    <s v="Cumple"/>
    <s v="Cumple"/>
    <s v="1- Cliente no se encuentra en domicilio 2- No declaran codigo de material utilizado en informe de cuadrilla"/>
    <x v="4"/>
    <x v="0"/>
    <x v="5"/>
    <x v="0"/>
    <n v="0.5"/>
    <n v="0.5"/>
    <n v="0"/>
    <n v="0"/>
    <n v="0.5"/>
    <n v="0.5"/>
    <n v="0.25"/>
    <n v="0.25"/>
    <n v="0.5"/>
    <n v="0.5"/>
    <n v="0.5"/>
    <n v="0.7"/>
    <x v="0"/>
  </r>
  <r>
    <s v="1859993"/>
    <s v="207509062022130932"/>
    <s v="DF20227369277"/>
    <x v="100"/>
    <x v="121"/>
    <s v="AARON HUENCHUMIL"/>
    <s v="Rio Lauca #866"/>
    <s v="Peñalolén"/>
    <x v="0"/>
    <s v="Cumple"/>
    <s v="Cumple"/>
    <s v="No Aplica"/>
    <s v="No Aplica"/>
    <s v="Cumple"/>
    <s v="Cumple"/>
    <s v="No"/>
    <s v="S/N"/>
    <s v="S/N"/>
    <s v="No Aplica"/>
    <s v="No Aplica"/>
    <s v="No Aplica"/>
    <s v="Cumple Mayormente"/>
    <s v="No Cumple"/>
    <s v="1- Cliente no se encontraba al momento de visita, pero se aisla cable concentrico cortado 2- Ya se encuentra regularizado y normalizado directa relacion con DF20227369898"/>
    <x v="4"/>
    <x v="0"/>
    <x v="5"/>
    <x v="0"/>
    <n v="0.5"/>
    <n v="0.5"/>
    <n v="0.5"/>
    <n v="0.5"/>
    <n v="0.5"/>
    <n v="0.5"/>
    <n v="0.25"/>
    <n v="0.25"/>
    <n v="0.5"/>
    <n v="0.32500000000000001"/>
    <n v="0"/>
    <n v="0.86499999999999999"/>
    <x v="0"/>
  </r>
  <r>
    <s v="1859990"/>
    <s v="207509062022130550"/>
    <s v="DF20227369898"/>
    <x v="100"/>
    <x v="122"/>
    <s v="AARON HUENCHUMIL"/>
    <s v="Rio Lauca #866"/>
    <s v="Peñalolén"/>
    <x v="0"/>
    <s v="Cumple"/>
    <s v="Cumple"/>
    <s v="Cumple"/>
    <s v="Cumple"/>
    <s v="Cumple"/>
    <s v="Cumple"/>
    <s v="No"/>
    <s v="S/N"/>
    <s v="S/N"/>
    <s v="No Aplica"/>
    <s v="No Aplica"/>
    <s v="No Aplica"/>
    <s v="Cumple"/>
    <s v="Cumple"/>
    <s v="1- Cliente no se encuentra en domicilio 2- Caja DAE sin tapa"/>
    <x v="4"/>
    <x v="0"/>
    <x v="5"/>
    <x v="0"/>
    <n v="0.5"/>
    <n v="0.5"/>
    <n v="0.5"/>
    <n v="0.5"/>
    <n v="0.5"/>
    <n v="0.5"/>
    <n v="0.25"/>
    <n v="0.25"/>
    <n v="0.5"/>
    <n v="0.5"/>
    <n v="0.5"/>
    <n v="1"/>
    <x v="0"/>
  </r>
  <r>
    <s v="1861824"/>
    <s v="207610062022142535"/>
    <s v="DF20227343703"/>
    <x v="101"/>
    <x v="123"/>
    <s v="Cristobal toro"/>
    <s v="Tala 1233"/>
    <s v="Peñalolén"/>
    <x v="0"/>
    <s v="Cumple"/>
    <s v="Cumple"/>
    <s v="No Aplica"/>
    <s v="No Aplica"/>
    <s v="Cumple"/>
    <s v="Cumple"/>
    <s v="No"/>
    <s v="S/N"/>
    <s v="S/N"/>
    <s v="No Aplica"/>
    <s v="No Aplica"/>
    <s v="No Aplica"/>
    <s v="Cumple"/>
    <s v="Cumple"/>
    <s v="Personas en salida de pasaje no permiten sacar fotografias por precaucion , sin moradores"/>
    <x v="4"/>
    <x v="0"/>
    <x v="5"/>
    <x v="0"/>
    <n v="0.5"/>
    <n v="0.5"/>
    <n v="0.5"/>
    <n v="0.5"/>
    <n v="0.5"/>
    <n v="0.5"/>
    <n v="0.25"/>
    <n v="0.25"/>
    <n v="0.5"/>
    <n v="0.5"/>
    <n v="0.5"/>
    <n v="1"/>
    <x v="0"/>
  </r>
  <r>
    <s v="1861793"/>
    <s v="207610062022134645"/>
    <s v="DF20227345213"/>
    <x v="101"/>
    <x v="124"/>
    <s v="Cristobal toro"/>
    <s v="El archipielago 7313"/>
    <s v="Peñalolén"/>
    <x v="0"/>
    <s v="Cumple"/>
    <s v="Cumple"/>
    <s v="No Aplica"/>
    <s v="No Aplica"/>
    <s v="Cumple"/>
    <s v="Cumple"/>
    <s v="No"/>
    <s v="S/N"/>
    <s v="S/N"/>
    <s v="No Aplica"/>
    <s v="No Aplica"/>
    <s v="No Aplica"/>
    <s v="No Cumple"/>
    <s v="No Cumple"/>
    <s v="Faltan fotos y data en fotografias , sin moradores"/>
    <x v="4"/>
    <x v="0"/>
    <x v="5"/>
    <x v="0"/>
    <n v="0.5"/>
    <n v="0.5"/>
    <n v="0.5"/>
    <n v="0.5"/>
    <n v="0.5"/>
    <n v="0.5"/>
    <n v="0.25"/>
    <n v="0.25"/>
    <n v="0.5"/>
    <n v="0"/>
    <n v="0"/>
    <n v="0.8"/>
    <x v="0"/>
  </r>
  <r>
    <s v="1861514"/>
    <s v="207610062022132801"/>
    <s v="DF20227342664"/>
    <x v="101"/>
    <x v="125"/>
    <s v="Cristobal toro"/>
    <s v="Los presidentes 6970"/>
    <s v="Peñalolén"/>
    <x v="0"/>
    <s v="Cumple"/>
    <s v="Cumple"/>
    <s v="Cumple"/>
    <s v="Cumple"/>
    <s v="Cumple"/>
    <s v="Cumple"/>
    <s v="No"/>
    <s v="S/N"/>
    <s v="S/N"/>
    <s v="No Aplica"/>
    <s v="No Aplica"/>
    <s v="No Aplica"/>
    <s v="Cumple"/>
    <s v="No Cumple"/>
    <s v="Falta data en fotografias , sin moradores"/>
    <x v="4"/>
    <x v="0"/>
    <x v="5"/>
    <x v="0"/>
    <n v="0.5"/>
    <n v="0.5"/>
    <n v="0.5"/>
    <n v="0.5"/>
    <n v="0.5"/>
    <n v="0.5"/>
    <n v="0.25"/>
    <n v="0.25"/>
    <n v="0.5"/>
    <n v="0.5"/>
    <n v="0"/>
    <n v="0.9"/>
    <x v="0"/>
  </r>
  <r>
    <s v="1861504"/>
    <s v="207610062022131052"/>
    <s v="DF20227342617"/>
    <x v="101"/>
    <x v="125"/>
    <s v="Cristobal toro"/>
    <s v="Cali 6672"/>
    <s v="Peñalolén"/>
    <x v="0"/>
    <s v="Cumple"/>
    <s v="Cumple"/>
    <s v="No Aplica"/>
    <s v="No Aplica"/>
    <s v="Cumple"/>
    <s v="Cumple"/>
    <s v="No"/>
    <s v="S/N"/>
    <s v="S/N"/>
    <s v="No Aplica"/>
    <s v="No Aplica"/>
    <s v="No Aplica"/>
    <s v="No Cumple"/>
    <s v="No Cumple"/>
    <s v="Sector conflictivo , no se fotografias por precaucion"/>
    <x v="4"/>
    <x v="0"/>
    <x v="5"/>
    <x v="0"/>
    <n v="0.5"/>
    <n v="0.5"/>
    <n v="0.5"/>
    <n v="0.5"/>
    <n v="0.5"/>
    <n v="0.5"/>
    <n v="0.25"/>
    <n v="0.25"/>
    <n v="0.5"/>
    <n v="0"/>
    <n v="0"/>
    <n v="0.8"/>
    <x v="0"/>
  </r>
  <r>
    <s v="1861499"/>
    <s v="207610062022125947"/>
    <s v="DF20227342539"/>
    <x v="101"/>
    <x v="125"/>
    <s v="Cristobal toro"/>
    <s v="Pasaje E 6254"/>
    <s v="Peñalolén"/>
    <x v="0"/>
    <s v="Cumple"/>
    <s v="Cumple"/>
    <s v="No Aplica"/>
    <s v="No Aplica"/>
    <s v="Cumple"/>
    <s v="Cumple"/>
    <s v="No"/>
    <s v="S/N"/>
    <s v="S/N"/>
    <s v="No Aplica"/>
    <s v="No Aplica"/>
    <s v="No Aplica"/>
    <s v="No Cumple"/>
    <s v="No Cumple"/>
    <s v="No se toman fotografias por precaucion , faltan fotografias de personql de emergencia"/>
    <x v="4"/>
    <x v="0"/>
    <x v="5"/>
    <x v="0"/>
    <n v="0.5"/>
    <n v="0.5"/>
    <n v="0.5"/>
    <n v="0.5"/>
    <n v="0.5"/>
    <n v="0.5"/>
    <n v="0.25"/>
    <n v="0.25"/>
    <n v="0.5"/>
    <n v="0"/>
    <n v="0"/>
    <n v="0.8"/>
    <x v="0"/>
  </r>
  <r>
    <s v="1861492"/>
    <s v="207610062022124903"/>
    <s v="DF20227345433"/>
    <x v="101"/>
    <x v="124"/>
    <s v="Cristobal toro"/>
    <s v="El cuzco 5994"/>
    <s v="Peñalolén"/>
    <x v="0"/>
    <s v="Cumple"/>
    <s v="Cumple"/>
    <s v="No Aplica"/>
    <s v="No Aplica"/>
    <s v="Cumple"/>
    <s v="Cumple"/>
    <s v="No"/>
    <s v="S/N"/>
    <s v="S/N"/>
    <s v="No Aplica"/>
    <s v="No Aplica"/>
    <s v="No Aplica"/>
    <s v="Cumple"/>
    <s v="Cumple"/>
    <s v="Sin moradores , sector conflictivo , no se toman mas fotos por precaucion"/>
    <x v="4"/>
    <x v="0"/>
    <x v="5"/>
    <x v="0"/>
    <n v="0.5"/>
    <n v="0.5"/>
    <n v="0.5"/>
    <n v="0.5"/>
    <n v="0.5"/>
    <n v="0.5"/>
    <n v="0.25"/>
    <n v="0.25"/>
    <n v="0.5"/>
    <n v="0.5"/>
    <n v="0.5"/>
    <n v="1"/>
    <x v="0"/>
  </r>
  <r>
    <s v="1861470"/>
    <s v="207610062022123119"/>
    <s v="DF20227343223"/>
    <x v="101"/>
    <x v="126"/>
    <s v="Cristobal toro"/>
    <s v="Pasaje 2 5440"/>
    <s v="Peñalolén"/>
    <x v="0"/>
    <s v="Cumple"/>
    <s v="Cumple"/>
    <s v="No Aplica"/>
    <s v="No Aplica"/>
    <s v="Cumple"/>
    <s v="Cumple"/>
    <s v="No"/>
    <s v="S/N"/>
    <s v="S/N"/>
    <s v="No Aplica"/>
    <s v="No Aplica"/>
    <s v="No Aplica"/>
    <s v="No Cumple"/>
    <s v="No Cumple"/>
    <s v="Sin moradores , sector hostil , no se toman muchas fotografias"/>
    <x v="4"/>
    <x v="0"/>
    <x v="5"/>
    <x v="0"/>
    <n v="0.5"/>
    <n v="0.5"/>
    <n v="0.5"/>
    <n v="0.5"/>
    <n v="0.5"/>
    <n v="0.5"/>
    <n v="0.25"/>
    <n v="0.25"/>
    <n v="0.5"/>
    <n v="0"/>
    <n v="0"/>
    <n v="0.8"/>
    <x v="0"/>
  </r>
  <r>
    <s v="1861454"/>
    <s v="207610062022121548"/>
    <s v="DF20227344584"/>
    <x v="101"/>
    <x v="123"/>
    <s v="Cristobal toro"/>
    <s v="Nevado 3 cruces 5882"/>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61425"/>
    <s v="207610062022115840"/>
    <s v="DF20227345430"/>
    <x v="101"/>
    <x v="124"/>
    <s v="Cristobal toro"/>
    <s v="La ballesta 4822"/>
    <s v="Peñalolén"/>
    <x v="0"/>
    <s v="Cumple"/>
    <s v="Cumple"/>
    <s v="No Aplica"/>
    <s v="No Aplica"/>
    <s v="Cumple"/>
    <s v="Cumple"/>
    <s v="Si"/>
    <s v="S/N"/>
    <s v="S/N"/>
    <s v="No Aplica"/>
    <s v="No Aplica"/>
    <s v="No Aplica"/>
    <s v="No Cumple"/>
    <s v="No Cumple"/>
    <s v="Faltan mas fotos , y no hay data en las fotografias que figuran  Atiende persona q trabaja en casa , pero no entrega datos y no esta al tanto de visita de personal"/>
    <x v="4"/>
    <x v="0"/>
    <x v="5"/>
    <x v="0"/>
    <n v="0.5"/>
    <n v="0.5"/>
    <n v="0.5"/>
    <n v="0.5"/>
    <n v="0.5"/>
    <n v="0.5"/>
    <n v="0.25"/>
    <n v="0.25"/>
    <n v="0.5"/>
    <n v="0"/>
    <n v="0"/>
    <n v="0.8"/>
    <x v="0"/>
  </r>
  <r>
    <s v="1861407"/>
    <s v="207610062022114527"/>
    <s v="DF20227342931"/>
    <x v="101"/>
    <x v="125"/>
    <s v="Cristobal toro"/>
    <s v="Lota 4571"/>
    <s v="Peñalolén"/>
    <x v="0"/>
    <s v="Cumple"/>
    <s v="Cumple"/>
    <s v="No Cumple"/>
    <s v="No Cumple"/>
    <s v="Cumple"/>
    <s v="Cumple"/>
    <s v="No"/>
    <s v="S/N"/>
    <s v="S/N"/>
    <s v="No Aplica"/>
    <s v="No Aplica"/>
    <s v="No Aplica"/>
    <s v="Cumple"/>
    <s v="Cumple"/>
    <s v="Sin moradores , problema externo , distribucion"/>
    <x v="4"/>
    <x v="0"/>
    <x v="5"/>
    <x v="0"/>
    <n v="0.5"/>
    <n v="0.5"/>
    <n v="0"/>
    <n v="0"/>
    <n v="0.5"/>
    <n v="0.5"/>
    <n v="0.25"/>
    <n v="0.25"/>
    <n v="0.5"/>
    <n v="0.5"/>
    <n v="0.5"/>
    <n v="0.7"/>
    <x v="0"/>
  </r>
  <r>
    <s v="1864133"/>
    <s v="207513062022155240"/>
    <s v="DF20227356522"/>
    <x v="102"/>
    <x v="127"/>
    <s v="AARON HUENCHUMIL"/>
    <s v="Diagonal las Torres #3980"/>
    <s v="Peñalolén"/>
    <x v="0"/>
    <s v="Cumple"/>
    <s v="Cumple"/>
    <s v="No Cumple"/>
    <s v="No Cumple"/>
    <s v="Cumple"/>
    <s v="Cumple"/>
    <s v="No"/>
    <s v="S/N"/>
    <s v="S/N"/>
    <s v="No Aplica"/>
    <s v="No Aplica"/>
    <s v="No Aplica"/>
    <s v="Cumple"/>
    <s v="Cumple"/>
    <s v="1- Lugar privado no se tiene acceso 2- No declara codigo de conectara utilizada  en informe cuadrilla"/>
    <x v="4"/>
    <x v="0"/>
    <x v="5"/>
    <x v="0"/>
    <n v="0.5"/>
    <n v="0.5"/>
    <n v="0"/>
    <n v="0"/>
    <n v="0.5"/>
    <n v="0.5"/>
    <n v="0.25"/>
    <n v="0.25"/>
    <n v="0.5"/>
    <n v="0.5"/>
    <n v="0.5"/>
    <n v="0.7"/>
    <x v="0"/>
  </r>
  <r>
    <s v="1864121"/>
    <s v="207513062022151309"/>
    <s v="DF20227358617"/>
    <x v="102"/>
    <x v="128"/>
    <s v="AARON HUENCHUMIL"/>
    <s v="Antupiren #9900"/>
    <s v="Peñalolén"/>
    <x v="0"/>
    <s v="Cumple"/>
    <s v="Cumple"/>
    <s v="No Aplica"/>
    <s v="No Aplica"/>
    <s v="Cumple"/>
    <s v="Cumple"/>
    <s v="No"/>
    <s v="S/N"/>
    <s v="S/N"/>
    <s v="No Aplica"/>
    <s v="No Aplica"/>
    <s v="No Aplica"/>
    <s v="Cumple"/>
    <s v="Cumple"/>
    <s v="1- Vecinos del edificio confirman encontrarse con AP y suministro electrico normalizado 2- Caja DAE sin tapa"/>
    <x v="4"/>
    <x v="0"/>
    <x v="5"/>
    <x v="0"/>
    <n v="0.5"/>
    <n v="0.5"/>
    <n v="0.5"/>
    <n v="0.5"/>
    <n v="0.5"/>
    <n v="0.5"/>
    <n v="0.25"/>
    <n v="0.25"/>
    <n v="0.5"/>
    <n v="0.5"/>
    <n v="0.5"/>
    <n v="1"/>
    <x v="0"/>
  </r>
  <r>
    <s v="1864114"/>
    <s v="207613062022150439"/>
    <s v="DF20227344451"/>
    <x v="102"/>
    <x v="123"/>
    <s v="Cristobal toro"/>
    <s v="Mariano sanchez fontecilla 11748"/>
    <s v="Peñalolén"/>
    <x v="0"/>
    <s v="Cumple"/>
    <s v="Cumple"/>
    <s v="No Aplica"/>
    <s v="No Aplica"/>
    <s v="Cumple"/>
    <s v="Cumple"/>
    <s v="Si"/>
    <s v="S/N"/>
    <s v="S/N"/>
    <s v="No Aplica"/>
    <s v="No Aplica"/>
    <s v="No Aplica"/>
    <s v="No Cumple"/>
    <s v="Cumple Parcialmente"/>
    <s v="Faltan fotografias en observaciones , atiende persona que trabaja en domicilio , pero no esta al tanto de alguna visita de personal de emergencia"/>
    <x v="4"/>
    <x v="0"/>
    <x v="5"/>
    <x v="0"/>
    <n v="0.5"/>
    <n v="0.5"/>
    <n v="0.5"/>
    <n v="0.5"/>
    <n v="0.5"/>
    <n v="0.5"/>
    <n v="0.25"/>
    <n v="0.25"/>
    <n v="0.5"/>
    <n v="0"/>
    <n v="0.17499999999999999"/>
    <n v="0.83500000000000008"/>
    <x v="0"/>
  </r>
  <r>
    <s v="1864111"/>
    <s v="207613062022150127"/>
    <s v="DF20227344447"/>
    <x v="102"/>
    <x v="123"/>
    <s v="Cristobal toro"/>
    <s v="Mariano sanchez fontecilla 11808"/>
    <s v="Peñalolén"/>
    <x v="0"/>
    <s v="Cumple"/>
    <s v="Cumple"/>
    <s v="No Aplica"/>
    <s v="No Aplica"/>
    <s v="Cumple"/>
    <s v="Cumple"/>
    <s v="No"/>
    <s v="S/N"/>
    <s v="S/N"/>
    <s v="No Aplica"/>
    <s v="No Aplica"/>
    <s v="No Aplica"/>
    <s v="No Cumple"/>
    <s v="Cumple Parcialmente"/>
    <s v="Sin moradores , faltan mas fotos en observaciones ."/>
    <x v="4"/>
    <x v="0"/>
    <x v="5"/>
    <x v="0"/>
    <n v="0.5"/>
    <n v="0.5"/>
    <n v="0.5"/>
    <n v="0.5"/>
    <n v="0.5"/>
    <n v="0.5"/>
    <n v="0.25"/>
    <n v="0.25"/>
    <n v="0.5"/>
    <n v="0"/>
    <n v="0.17499999999999999"/>
    <n v="0.83500000000000008"/>
    <x v="0"/>
  </r>
  <r>
    <s v="1864100"/>
    <s v="207513062022144529"/>
    <s v="DF20227358097"/>
    <x v="102"/>
    <x v="128"/>
    <s v="AARON HUENCHUMIL"/>
    <s v="Pasaje 11 #1170"/>
    <s v="Peñalolén"/>
    <x v="0"/>
    <s v="Cumple"/>
    <s v="Cumple"/>
    <s v="No Aplica"/>
    <s v="No Aplica"/>
    <s v="Cumple"/>
    <s v="Cumple"/>
    <s v="Si"/>
    <s v="S/N"/>
    <s v="S/N"/>
    <s v="No Aplica"/>
    <s v="No Aplica"/>
    <s v="Cumple"/>
    <s v="Cumple"/>
    <s v="No Cumple"/>
    <s v="1- Cliente confirma encontrarse con suministro electrico normalizado 2- Caja DAE sin tapa"/>
    <x v="4"/>
    <x v="0"/>
    <x v="5"/>
    <x v="0"/>
    <n v="0.5"/>
    <n v="0.5"/>
    <n v="0.5"/>
    <n v="0.5"/>
    <n v="0.5"/>
    <n v="0.5"/>
    <n v="0.25"/>
    <n v="0.25"/>
    <n v="0.5"/>
    <n v="0.5"/>
    <n v="0"/>
    <n v="0.9"/>
    <x v="0"/>
  </r>
  <r>
    <s v="1864098"/>
    <s v="207513062022143019"/>
    <s v="DF20227355761"/>
    <x v="102"/>
    <x v="129"/>
    <s v="AARON HUENCHUMIL"/>
    <s v="Ictinos #1069"/>
    <s v="Peñalolén"/>
    <x v="0"/>
    <s v="Cumple"/>
    <s v="Cumple"/>
    <s v="No Cumple"/>
    <s v="No Cumple"/>
    <s v="Cumple"/>
    <s v="Cumple"/>
    <s v="No"/>
    <s v="S/N"/>
    <s v="S/N"/>
    <s v="No Aplica"/>
    <s v="No Aplica"/>
    <s v="No Aplica"/>
    <s v="Cumple"/>
    <s v="Cumple"/>
    <s v="1- Cliente no se encuentra en domicilio 2- No declara codigo de ITM 25 A utilizado"/>
    <x v="4"/>
    <x v="0"/>
    <x v="5"/>
    <x v="0"/>
    <n v="0.5"/>
    <n v="0.5"/>
    <n v="0"/>
    <n v="0"/>
    <n v="0.5"/>
    <n v="0.5"/>
    <n v="0.25"/>
    <n v="0.25"/>
    <n v="0.5"/>
    <n v="0.5"/>
    <n v="0.5"/>
    <n v="0.7"/>
    <x v="0"/>
  </r>
  <r>
    <s v="1864096"/>
    <s v="207613062022142848"/>
    <s v="DF20227346678"/>
    <x v="102"/>
    <x v="130"/>
    <s v="Cristobal toro"/>
    <s v="Las cortesas oriente 1830"/>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64090"/>
    <s v="207513062022140745"/>
    <s v="DF20227367256"/>
    <x v="102"/>
    <x v="117"/>
    <s v="AARON HUENCHUMIL"/>
    <s v="Calle 139 #981"/>
    <s v="Peñalolén"/>
    <x v="0"/>
    <s v="Cumple"/>
    <s v="Cumple"/>
    <s v="No Aplica"/>
    <s v="No Aplica"/>
    <s v="Cumple"/>
    <s v="Cumple"/>
    <s v="No"/>
    <s v="S/N"/>
    <s v="S/N"/>
    <s v="No Aplica"/>
    <s v="No Aplica"/>
    <s v="No Aplica"/>
    <s v="Cumple"/>
    <s v="Cumple"/>
    <s v="1-Cliente no se encuentra en domicilio"/>
    <x v="4"/>
    <x v="0"/>
    <x v="5"/>
    <x v="0"/>
    <n v="0.5"/>
    <n v="0.5"/>
    <n v="0.5"/>
    <n v="0.5"/>
    <n v="0.5"/>
    <n v="0.5"/>
    <n v="0.25"/>
    <n v="0.25"/>
    <n v="0.5"/>
    <n v="0.5"/>
    <n v="0.5"/>
    <n v="1"/>
    <x v="0"/>
  </r>
  <r>
    <s v="1864088"/>
    <s v="207513062022134734"/>
    <s v="DF20227365927"/>
    <x v="102"/>
    <x v="118"/>
    <s v="AARON HUENCHUMIL"/>
    <s v="Alonso de Berrios #6220"/>
    <s v="Peñalolén"/>
    <x v="0"/>
    <s v="Cumple"/>
    <s v="Cumple"/>
    <s v="No Aplica"/>
    <s v="No Aplica"/>
    <s v="Cumple"/>
    <s v="Cumple"/>
    <s v="Si"/>
    <s v="S/N"/>
    <s v="S/N"/>
    <s v="No Aplica"/>
    <s v="No Aplica"/>
    <s v="Cumple"/>
    <s v="Cumple"/>
    <s v="Cumple"/>
    <s v="1- Cliente confirma encontrarse con suministro electrico normalizado"/>
    <x v="4"/>
    <x v="0"/>
    <x v="5"/>
    <x v="0"/>
    <n v="0.5"/>
    <n v="0.5"/>
    <n v="0.5"/>
    <n v="0.5"/>
    <n v="0.5"/>
    <n v="0.5"/>
    <n v="0.25"/>
    <n v="0.25"/>
    <n v="0.5"/>
    <n v="0.5"/>
    <n v="0.5"/>
    <n v="1"/>
    <x v="0"/>
  </r>
  <r>
    <s v="1864085"/>
    <s v="207613062022133245"/>
    <s v="DF20227345884"/>
    <x v="102"/>
    <x v="130"/>
    <s v="Cristobal toro"/>
    <s v="8 de noviembre 2161"/>
    <s v="Peñalolén"/>
    <x v="0"/>
    <s v="Cumple"/>
    <s v="Cumple"/>
    <s v="No Aplica"/>
    <s v="No Aplica"/>
    <s v="Cumple"/>
    <s v="Cumple"/>
    <s v="No"/>
    <s v="S/N"/>
    <s v="S/N"/>
    <s v="No Aplica"/>
    <s v="No Aplica"/>
    <s v="No Aplica"/>
    <s v="No Cumple"/>
    <s v="Cumple Parcialmente"/>
    <s v="Faltan mas fotos en observacion  No se toman fotos por precaucion , sector condlictivo ."/>
    <x v="4"/>
    <x v="0"/>
    <x v="5"/>
    <x v="0"/>
    <n v="0.5"/>
    <n v="0.5"/>
    <n v="0.5"/>
    <n v="0.5"/>
    <n v="0.5"/>
    <n v="0.5"/>
    <n v="0.25"/>
    <n v="0.25"/>
    <n v="0.5"/>
    <n v="0"/>
    <n v="0.17499999999999999"/>
    <n v="0.83500000000000008"/>
    <x v="0"/>
  </r>
  <r>
    <s v="1864041"/>
    <s v="207513062022132536"/>
    <s v="DF20227363855"/>
    <x v="102"/>
    <x v="119"/>
    <s v="AARON HUENCHUMIL"/>
    <s v="El Litoral #5959"/>
    <s v="Peñalolén"/>
    <x v="0"/>
    <s v="Cumple"/>
    <s v="Cumple"/>
    <s v="No Aplica"/>
    <s v="No Aplica"/>
    <s v="Cumple"/>
    <s v="Cumple"/>
    <s v="Si"/>
    <s v="S/N"/>
    <s v="S/N"/>
    <s v="No Aplica"/>
    <s v="Cumple"/>
    <s v="Cumple"/>
    <s v="Cumple Parcialmente"/>
    <s v="No Cumple"/>
    <s v="1- Cliente confirma encontrarse con suministro electrico normalizado"/>
    <x v="4"/>
    <x v="0"/>
    <x v="5"/>
    <x v="0"/>
    <n v="0.5"/>
    <n v="0.5"/>
    <n v="0.5"/>
    <n v="0.5"/>
    <n v="0.5"/>
    <n v="0.5"/>
    <n v="0.25"/>
    <n v="0.25"/>
    <n v="0.5"/>
    <n v="0.17499999999999999"/>
    <n v="0"/>
    <n v="0.83500000000000008"/>
    <x v="0"/>
  </r>
  <r>
    <s v="1863969"/>
    <s v="207613062022131559"/>
    <s v="DF20227345917"/>
    <x v="102"/>
    <x v="130"/>
    <s v="Cristobal toro"/>
    <s v="Catalpas oriente 6037"/>
    <s v="Peñalolén"/>
    <x v="0"/>
    <s v="Cumple"/>
    <s v="Cumple"/>
    <s v="No Aplica"/>
    <s v="No Aplica"/>
    <s v="Cumple"/>
    <s v="Cumple"/>
    <s v="No"/>
    <s v="S/N"/>
    <s v="S/N"/>
    <s v="No Aplica"/>
    <s v="No Aplica"/>
    <s v="No Aplica"/>
    <s v="No Cumple"/>
    <s v="No Cumple"/>
    <s v="Faltan mas fotos en observacion y data , sin moradores"/>
    <x v="4"/>
    <x v="0"/>
    <x v="5"/>
    <x v="0"/>
    <n v="0.5"/>
    <n v="0.5"/>
    <n v="0.5"/>
    <n v="0.5"/>
    <n v="0.5"/>
    <n v="0.5"/>
    <n v="0.25"/>
    <n v="0.25"/>
    <n v="0.5"/>
    <n v="0"/>
    <n v="0"/>
    <n v="0.8"/>
    <x v="0"/>
  </r>
  <r>
    <s v="1863965"/>
    <s v="207513062022130950"/>
    <s v="DF20227371961"/>
    <x v="102"/>
    <x v="131"/>
    <s v="AARON HUENCHUMIL"/>
    <s v="Llanura #6131"/>
    <s v="Peñalolén"/>
    <x v="0"/>
    <s v="Cumple"/>
    <s v="Cumple"/>
    <s v="No Aplica"/>
    <s v="No Aplica"/>
    <s v="Cumple"/>
    <s v="Cumple"/>
    <s v="No"/>
    <s v="S/N"/>
    <s v="S/N"/>
    <s v="No Aplica"/>
    <s v="No Aplica"/>
    <s v="No Aplica"/>
    <s v="Cumple"/>
    <s v="No Cumple"/>
    <s v="1-Cliente no se encuentra en domicilio 2- Caja DAE sin tapa y contactos de barras distribucion en evidente estado de sulfato"/>
    <x v="4"/>
    <x v="0"/>
    <x v="5"/>
    <x v="0"/>
    <n v="0.5"/>
    <n v="0.5"/>
    <n v="0.5"/>
    <n v="0.5"/>
    <n v="0.5"/>
    <n v="0.5"/>
    <n v="0.25"/>
    <n v="0.25"/>
    <n v="0.5"/>
    <n v="0.5"/>
    <n v="0"/>
    <n v="0.9"/>
    <x v="0"/>
  </r>
  <r>
    <s v="1863922"/>
    <s v="207513062022125228"/>
    <s v="DF20227361054"/>
    <x v="102"/>
    <x v="132"/>
    <s v="AARON HUENCHUMIL"/>
    <s v="Afluente #2571 B dpto 23"/>
    <s v="Peñalolén"/>
    <x v="0"/>
    <s v="Cumple"/>
    <s v="Cumple"/>
    <s v="No Aplica"/>
    <s v="No Aplica"/>
    <s v="Cumple"/>
    <s v="Cumple"/>
    <s v="No"/>
    <s v="S/N"/>
    <s v="S/N"/>
    <s v="No Aplica"/>
    <s v="No Aplica"/>
    <s v="No Aplica"/>
    <s v="Cumple"/>
    <s v="Cumple"/>
    <s v="1- No se logra acceso por sector conflictivo y hostil"/>
    <x v="4"/>
    <x v="0"/>
    <x v="5"/>
    <x v="0"/>
    <n v="0.5"/>
    <n v="0.5"/>
    <n v="0.5"/>
    <n v="0.5"/>
    <n v="0.5"/>
    <n v="0.5"/>
    <n v="0.25"/>
    <n v="0.25"/>
    <n v="0.5"/>
    <n v="0.5"/>
    <n v="0.5"/>
    <n v="1"/>
    <x v="0"/>
  </r>
  <r>
    <s v="1863921"/>
    <s v="207613062022125219"/>
    <s v="DF20227347720"/>
    <x v="102"/>
    <x v="133"/>
    <s v="Cristobal toro"/>
    <s v="Mariano sanches fontecilla 14038"/>
    <s v="Peñalolén"/>
    <x v="0"/>
    <s v="Cumple"/>
    <s v="Cumple"/>
    <s v="No Aplica"/>
    <s v="No Aplica"/>
    <s v="Cumple"/>
    <s v="Cumple"/>
    <s v="No"/>
    <s v="S/N"/>
    <s v="S/N"/>
    <s v="No Aplica"/>
    <s v="No Aplica"/>
    <s v="No Aplica"/>
    <s v="Cumple"/>
    <s v="No Cumple"/>
    <s v="Falta data en fotografias"/>
    <x v="4"/>
    <x v="0"/>
    <x v="5"/>
    <x v="0"/>
    <n v="0.5"/>
    <n v="0.5"/>
    <n v="0.5"/>
    <n v="0.5"/>
    <n v="0.5"/>
    <n v="0.5"/>
    <n v="0.25"/>
    <n v="0.25"/>
    <n v="0.5"/>
    <n v="0.5"/>
    <n v="0"/>
    <n v="0.9"/>
    <x v="0"/>
  </r>
  <r>
    <s v="1863915"/>
    <s v="207513062022124652"/>
    <s v="DF20227360622"/>
    <x v="102"/>
    <x v="134"/>
    <s v="AARON HUENCHUMIL"/>
    <s v="Venezuela #5889"/>
    <s v="Peñalolén"/>
    <x v="0"/>
    <s v="Cumple"/>
    <s v="Cumple"/>
    <s v="No Aplica"/>
    <s v="No Aplica"/>
    <s v="Cumple"/>
    <s v="Cumple"/>
    <s v="No"/>
    <s v="S/N"/>
    <s v="S/N"/>
    <s v="No Aplica"/>
    <s v="No Aplica"/>
    <s v="No Aplica"/>
    <s v="Cumple Mayormente"/>
    <s v="No Cumple"/>
    <s v="1- Cliente no se encuentra en domicilio 2- Se requiere poda para poste B.T, potencial peligro de incendio"/>
    <x v="4"/>
    <x v="0"/>
    <x v="5"/>
    <x v="0"/>
    <n v="0.5"/>
    <n v="0.5"/>
    <n v="0.5"/>
    <n v="0.5"/>
    <n v="0.5"/>
    <n v="0.5"/>
    <n v="0.25"/>
    <n v="0.25"/>
    <n v="0.5"/>
    <n v="0.32500000000000001"/>
    <n v="0"/>
    <n v="0.86499999999999999"/>
    <x v="0"/>
  </r>
  <r>
    <s v="1863910"/>
    <s v="207613062022123801"/>
    <s v="DF20227346786"/>
    <x v="102"/>
    <x v="135"/>
    <s v="Cristobal toro"/>
    <s v="Los carteros 6391"/>
    <s v="Peñalolén"/>
    <x v="0"/>
    <s v="Cumple"/>
    <s v="Cumple"/>
    <s v="No Aplica"/>
    <s v="No Aplica"/>
    <s v="Cumple"/>
    <s v="Cumple"/>
    <s v="No"/>
    <s v="S/N"/>
    <s v="S/N"/>
    <s v="No Aplica"/>
    <s v="No Aplica"/>
    <s v="No Aplica"/>
    <s v="Cumple"/>
    <s v="Cumple"/>
    <s v="Sin moradores , casa desocupada por siniestro de incendio"/>
    <x v="4"/>
    <x v="0"/>
    <x v="5"/>
    <x v="0"/>
    <n v="0.5"/>
    <n v="0.5"/>
    <n v="0.5"/>
    <n v="0.5"/>
    <n v="0.5"/>
    <n v="0.5"/>
    <n v="0.25"/>
    <n v="0.25"/>
    <n v="0.5"/>
    <n v="0.5"/>
    <n v="0.5"/>
    <n v="1"/>
    <x v="0"/>
  </r>
  <r>
    <s v="1863903"/>
    <s v="207613062022123119"/>
    <s v="DF20227347309"/>
    <x v="102"/>
    <x v="135"/>
    <s v="Cristobal toro"/>
    <s v="Los guindos 5923"/>
    <s v="Peñalolén"/>
    <x v="0"/>
    <s v="Cumple"/>
    <s v="Cumple"/>
    <s v="Cumple"/>
    <s v="Cumple"/>
    <s v="Cumple"/>
    <s v="Cumple"/>
    <s v="No"/>
    <s v="S/N"/>
    <s v="S/N"/>
    <s v="No Aplica"/>
    <s v="No Aplica"/>
    <s v="No Aplica"/>
    <s v="Cumple"/>
    <s v="Cumple"/>
    <s v="Sin moradores , sin mayor observacion"/>
    <x v="4"/>
    <x v="0"/>
    <x v="5"/>
    <x v="0"/>
    <n v="0.5"/>
    <n v="0.5"/>
    <n v="0.5"/>
    <n v="0.5"/>
    <n v="0.5"/>
    <n v="0.5"/>
    <n v="0.25"/>
    <n v="0.25"/>
    <n v="0.5"/>
    <n v="0.5"/>
    <n v="0.5"/>
    <n v="1"/>
    <x v="0"/>
  </r>
  <r>
    <s v="1863902"/>
    <s v="207513062022122620"/>
    <s v="DF20227358067"/>
    <x v="102"/>
    <x v="128"/>
    <s v="AARON HUENCHUMIL"/>
    <s v="Frente a calle El Desierto #1999"/>
    <s v="Peñalolén"/>
    <x v="0"/>
    <s v="Cumple"/>
    <s v="Cumple"/>
    <s v="No Aplica"/>
    <s v="No Aplica"/>
    <s v="Cumple"/>
    <s v="Cumple"/>
    <s v="No"/>
    <s v="S/N"/>
    <s v="S/N"/>
    <s v="No Aplica"/>
    <s v="No Aplica"/>
    <s v="No Aplica"/>
    <s v="Cumple"/>
    <s v="No Cumple"/>
    <s v="1-Cableado concentrico para AP de plaza y cancha se encuentra reestablecido"/>
    <x v="4"/>
    <x v="0"/>
    <x v="5"/>
    <x v="0"/>
    <n v="0.5"/>
    <n v="0.5"/>
    <n v="0.5"/>
    <n v="0.5"/>
    <n v="0.5"/>
    <n v="0.5"/>
    <n v="0.25"/>
    <n v="0.25"/>
    <n v="0.5"/>
    <n v="0.5"/>
    <n v="0"/>
    <n v="0.9"/>
    <x v="0"/>
  </r>
  <r>
    <s v="1863894"/>
    <s v="207513062022121026"/>
    <s v="DF20227356433"/>
    <x v="102"/>
    <x v="127"/>
    <s v="AARON HUENCHUMIL"/>
    <s v="Afluente #5957"/>
    <s v="Peñalolén"/>
    <x v="0"/>
    <s v="Cumple"/>
    <s v="Cumple"/>
    <s v="No Cumple"/>
    <s v="No Cumple"/>
    <s v="Cumple"/>
    <s v="Cumple"/>
    <s v="No"/>
    <s v="S/N"/>
    <s v="S/N"/>
    <s v="No Aplica"/>
    <s v="No Aplica"/>
    <s v="No Aplica"/>
    <s v="Cumple"/>
    <s v="Cumple"/>
    <s v="1- Cliente no se encuentra en domicilio 2- No declara codigo de material utilizado"/>
    <x v="4"/>
    <x v="0"/>
    <x v="5"/>
    <x v="0"/>
    <n v="0.5"/>
    <n v="0.5"/>
    <n v="0"/>
    <n v="0"/>
    <n v="0.5"/>
    <n v="0.5"/>
    <n v="0.25"/>
    <n v="0.25"/>
    <n v="0.5"/>
    <n v="0.5"/>
    <n v="0.5"/>
    <n v="0.7"/>
    <x v="0"/>
  </r>
  <r>
    <s v="1863888"/>
    <s v="207613062022120304"/>
    <s v="DF20227345664"/>
    <x v="102"/>
    <x v="124"/>
    <s v="Cristobal toro"/>
    <s v="El arroyo 6441"/>
    <s v="Peñalolén"/>
    <x v="0"/>
    <s v="Cumple"/>
    <s v="Cumple"/>
    <s v="No Aplica"/>
    <s v="No Aplica"/>
    <s v="Cumple"/>
    <s v="Cumple"/>
    <s v="No"/>
    <s v="S/N"/>
    <s v="S/N"/>
    <s v="No Aplica"/>
    <s v="No Aplica"/>
    <s v="No Aplica"/>
    <s v="Cumple"/>
    <s v="Cumple"/>
    <s v="Sin moradores , sector hostil"/>
    <x v="4"/>
    <x v="0"/>
    <x v="5"/>
    <x v="0"/>
    <n v="0.5"/>
    <n v="0.5"/>
    <n v="0.5"/>
    <n v="0.5"/>
    <n v="0.5"/>
    <n v="0.5"/>
    <n v="0.25"/>
    <n v="0.25"/>
    <n v="0.5"/>
    <n v="0.5"/>
    <n v="0.5"/>
    <n v="1"/>
    <x v="0"/>
  </r>
  <r>
    <s v="1863882"/>
    <s v="207513062022115534"/>
    <s v="DF20227355735"/>
    <x v="102"/>
    <x v="129"/>
    <s v="AARON HUENCHUMIL"/>
    <s v="Afluente #2580 B dpto 11"/>
    <s v="Peñalolén"/>
    <x v="0"/>
    <s v="Cumple"/>
    <s v="Cumple"/>
    <s v="No Aplica"/>
    <s v="No Aplica"/>
    <s v="Cumple"/>
    <s v="Cumple"/>
    <s v="No"/>
    <s v="S/N"/>
    <s v="S/N"/>
    <s v="No Aplica"/>
    <s v="No Aplica"/>
    <s v="No Aplica"/>
    <s v="Cumple Mayormente"/>
    <s v="Cumple"/>
    <s v="1- No se logra acceso a block, vecinos del sector adoptan actitud hostil al enterarse que venia de parte de ENEL"/>
    <x v="4"/>
    <x v="0"/>
    <x v="5"/>
    <x v="0"/>
    <n v="0.5"/>
    <n v="0.5"/>
    <n v="0.5"/>
    <n v="0.5"/>
    <n v="0.5"/>
    <n v="0.5"/>
    <n v="0.25"/>
    <n v="0.25"/>
    <n v="0.5"/>
    <n v="0.32500000000000001"/>
    <n v="0.5"/>
    <n v="0.96500000000000008"/>
    <x v="0"/>
  </r>
  <r>
    <s v="1863872"/>
    <s v="207613062022115110"/>
    <s v="DF20227345761"/>
    <x v="102"/>
    <x v="124"/>
    <s v="Cristobal toro"/>
    <s v="Frente a calle el desierto 1999"/>
    <s v="Peñalolén"/>
    <x v="0"/>
    <s v="Cumple"/>
    <s v="Cumple"/>
    <s v="No Aplica"/>
    <s v="No Aplica"/>
    <s v="Cumple"/>
    <s v="Cumple"/>
    <s v="No"/>
    <s v="S/N"/>
    <s v="S/N"/>
    <s v="No Aplica"/>
    <s v="No Aplica"/>
    <s v="No Aplica"/>
    <s v="Cumple"/>
    <s v="Cumple"/>
    <s v="Corresponde a multicancha , sin moradores ."/>
    <x v="4"/>
    <x v="0"/>
    <x v="5"/>
    <x v="0"/>
    <n v="0.5"/>
    <n v="0.5"/>
    <n v="0.5"/>
    <n v="0.5"/>
    <n v="0.5"/>
    <n v="0.5"/>
    <n v="0.25"/>
    <n v="0.25"/>
    <n v="0.5"/>
    <n v="0.5"/>
    <n v="0.5"/>
    <n v="1"/>
    <x v="0"/>
  </r>
  <r>
    <s v="1863845"/>
    <s v="207513062022114013"/>
    <s v="DF20227355965"/>
    <x v="102"/>
    <x v="127"/>
    <s v="AARON HUENCHUMIL"/>
    <s v="Rio Cochamo #2775"/>
    <s v="Las Condes"/>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1"/>
  </r>
  <r>
    <s v="1863843"/>
    <s v="207613062022113928"/>
    <s v="DF20227346287"/>
    <x v="102"/>
    <x v="130"/>
    <s v="Cristobal toro"/>
    <s v="Desembocadura 6224"/>
    <s v="Peñalolén"/>
    <x v="0"/>
    <s v="Cumple"/>
    <s v="Cumple"/>
    <s v="No Aplica"/>
    <s v="No Aplica"/>
    <s v="Cumple"/>
    <s v="Cumple"/>
    <s v="No"/>
    <s v="S/N"/>
    <s v="S/N"/>
    <s v="No Aplica"/>
    <s v="No Aplica"/>
    <s v="No Aplica"/>
    <s v="Cumple"/>
    <s v="Cumple"/>
    <s v="Sin moradores , sector hostil ."/>
    <x v="4"/>
    <x v="0"/>
    <x v="5"/>
    <x v="0"/>
    <n v="0.5"/>
    <n v="0.5"/>
    <n v="0.5"/>
    <n v="0.5"/>
    <n v="0.5"/>
    <n v="0.5"/>
    <n v="0.25"/>
    <n v="0.25"/>
    <n v="0.5"/>
    <n v="0.5"/>
    <n v="0.5"/>
    <n v="1"/>
    <x v="0"/>
  </r>
  <r>
    <s v="1863826"/>
    <s v="207613062022112446"/>
    <s v="DF20227346583"/>
    <x v="102"/>
    <x v="130"/>
    <s v="Cristobal toro"/>
    <s v="Frutillar 2245"/>
    <s v="Peñalolén"/>
    <x v="0"/>
    <s v="Cumple"/>
    <s v="Cumple"/>
    <s v="No Aplica"/>
    <s v="No Aplica"/>
    <s v="Cumple"/>
    <s v="Cumple"/>
    <s v="No"/>
    <s v="S/N"/>
    <s v="S/N"/>
    <s v="No Aplica"/>
    <s v="No Aplica"/>
    <s v="No Aplica"/>
    <s v="No Cumple"/>
    <s v="No Cumple"/>
    <s v="Faltan mas fotografas en obs. Y al igual que data , sector hostil ."/>
    <x v="4"/>
    <x v="0"/>
    <x v="5"/>
    <x v="0"/>
    <n v="0.5"/>
    <n v="0.5"/>
    <n v="0.5"/>
    <n v="0.5"/>
    <n v="0.5"/>
    <n v="0.5"/>
    <n v="0.25"/>
    <n v="0.25"/>
    <n v="0.5"/>
    <n v="0"/>
    <n v="0"/>
    <n v="0.8"/>
    <x v="0"/>
  </r>
  <r>
    <s v="1863757"/>
    <s v="207613062022111114"/>
    <s v="DF20227345841"/>
    <x v="102"/>
    <x v="130"/>
    <s v="Cristobal toro"/>
    <s v="Guajira 6511"/>
    <s v="Peñalolén"/>
    <x v="0"/>
    <s v="Cumple"/>
    <s v="Cumple"/>
    <s v="No Cumple"/>
    <s v="No Cumple"/>
    <s v="Cumple"/>
    <s v="Cumple"/>
    <s v="No"/>
    <s v="S/N"/>
    <s v="S/N"/>
    <s v="No Aplica"/>
    <s v="No Aplica"/>
    <s v="No Aplica"/>
    <s v="Cumple"/>
    <s v="No Cumple"/>
    <s v="Sin moradores , falta data en fotografias , sector hostil , por precaucion no se toman fotografias"/>
    <x v="4"/>
    <x v="0"/>
    <x v="5"/>
    <x v="0"/>
    <n v="0.5"/>
    <n v="0.5"/>
    <n v="0"/>
    <n v="0"/>
    <n v="0.5"/>
    <n v="0.5"/>
    <n v="0.25"/>
    <n v="0.25"/>
    <n v="0.5"/>
    <n v="0.5"/>
    <n v="0"/>
    <n v="0.6"/>
    <x v="0"/>
  </r>
  <r>
    <s v="1863568"/>
    <s v="207613062022105104"/>
    <s v="DF20227346975"/>
    <x v="102"/>
    <x v="135"/>
    <s v="Cristobal toro"/>
    <s v="Peatones 3 5095"/>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67262"/>
    <s v="207514062022163148"/>
    <s v="DF20227363221"/>
    <x v="103"/>
    <x v="136"/>
    <s v="AARON HUENCHUMIL"/>
    <s v="Los Hibiscus #2000"/>
    <s v="Peñalolén"/>
    <x v="0"/>
    <s v="Cumple"/>
    <s v="Cumple"/>
    <s v="No Aplica"/>
    <s v="No Aplica"/>
    <s v="Cumple"/>
    <s v="Cumple"/>
    <s v="No"/>
    <s v="S/N"/>
    <s v="S/N"/>
    <s v="No Aplica"/>
    <s v="No Aplica"/>
    <s v="No Aplica"/>
    <s v="No Cumple"/>
    <s v="No Cumple"/>
    <s v="1-Se encuentra cableado de comunicaciones aislado"/>
    <x v="4"/>
    <x v="0"/>
    <x v="5"/>
    <x v="0"/>
    <n v="0.5"/>
    <n v="0.5"/>
    <n v="0.5"/>
    <n v="0.5"/>
    <n v="0.5"/>
    <n v="0.5"/>
    <n v="0.25"/>
    <n v="0.25"/>
    <n v="0.5"/>
    <n v="0"/>
    <n v="0"/>
    <n v="0.8"/>
    <x v="0"/>
  </r>
  <r>
    <s v="1867257"/>
    <s v="207514062022162340"/>
    <s v="DF20227362241"/>
    <x v="103"/>
    <x v="132"/>
    <s v="AARON HUENCHUMIL"/>
    <s v="Los Chercanes #2031"/>
    <s v="Peñalolén"/>
    <x v="0"/>
    <s v="Cumple"/>
    <s v="Cumple"/>
    <s v="No Aplica"/>
    <s v="No Aplica"/>
    <s v="Cumple"/>
    <s v="Cumple"/>
    <s v="No"/>
    <s v="S/N"/>
    <s v="S/N"/>
    <s v="No Aplica"/>
    <s v="No Aplica"/>
    <s v="No Aplica"/>
    <s v="Cumple"/>
    <s v="No Cumple"/>
    <s v="1- Cliente no se encuentra en domicilio 2-Suministro electrico normalizado en el sector"/>
    <x v="4"/>
    <x v="0"/>
    <x v="5"/>
    <x v="0"/>
    <n v="0.5"/>
    <n v="0.5"/>
    <n v="0.5"/>
    <n v="0.5"/>
    <n v="0.5"/>
    <n v="0.5"/>
    <n v="0.25"/>
    <n v="0.25"/>
    <n v="0.5"/>
    <n v="0.5"/>
    <n v="0"/>
    <n v="0.9"/>
    <x v="0"/>
  </r>
  <r>
    <s v="1867256"/>
    <s v="207514062022161417"/>
    <s v="DF20227361374"/>
    <x v="103"/>
    <x v="132"/>
    <s v="AARON HUENCHUMIL"/>
    <s v="Las Rosas #2171"/>
    <s v="Peñalolén"/>
    <x v="0"/>
    <s v="Cumple"/>
    <s v="Cumple"/>
    <s v="Cumple"/>
    <s v="Cumple"/>
    <s v="Cumple"/>
    <s v="Cumple"/>
    <s v="No"/>
    <s v="S/N"/>
    <s v="S/N"/>
    <s v="No Aplica"/>
    <s v="No Aplica"/>
    <s v="No Aplica"/>
    <s v="Cumple"/>
    <s v="Cumple"/>
    <s v="1- Cliente no se encuentra en domicilio 2- Acometida bien templada"/>
    <x v="4"/>
    <x v="0"/>
    <x v="5"/>
    <x v="0"/>
    <n v="0.5"/>
    <n v="0.5"/>
    <n v="0.5"/>
    <n v="0.5"/>
    <n v="0.5"/>
    <n v="0.5"/>
    <n v="0.25"/>
    <n v="0.25"/>
    <n v="0.5"/>
    <n v="0.5"/>
    <n v="0.5"/>
    <n v="1"/>
    <x v="0"/>
  </r>
  <r>
    <s v="1867252"/>
    <s v="207514062022155228"/>
    <s v="DF20227361039"/>
    <x v="103"/>
    <x v="132"/>
    <s v="AARON HUENCHUMIL"/>
    <s v="Portal Sur #6973"/>
    <s v="Peñalolén"/>
    <x v="0"/>
    <s v="Cumple"/>
    <s v="Cumple"/>
    <s v="No Cumple"/>
    <s v="No Cumple"/>
    <s v="Cumple"/>
    <s v="Cumple"/>
    <s v="No"/>
    <s v="S/N"/>
    <s v="S/N"/>
    <s v="No Aplica"/>
    <s v="No Aplica"/>
    <s v="No Aplica"/>
    <s v="Cumple"/>
    <s v="Cumple"/>
    <s v="1- Cliente no se encuentra en domicilio 2-No declara codigo de material utilizado"/>
    <x v="4"/>
    <x v="0"/>
    <x v="5"/>
    <x v="0"/>
    <n v="0.5"/>
    <n v="0.5"/>
    <n v="0"/>
    <n v="0"/>
    <n v="0.5"/>
    <n v="0.5"/>
    <n v="0.25"/>
    <n v="0.25"/>
    <n v="0.5"/>
    <n v="0.5"/>
    <n v="0.5"/>
    <n v="0.7"/>
    <x v="0"/>
  </r>
  <r>
    <s v="1866942"/>
    <s v="207614062022133438"/>
    <s v="DF20227347949"/>
    <x v="103"/>
    <x v="133"/>
    <s v="Cristobal toro"/>
    <s v="Los herreros 5979"/>
    <s v="Peñalolén"/>
    <x v="0"/>
    <s v="Cumple"/>
    <s v="Cumple"/>
    <s v="No Aplica"/>
    <s v="No Aplica"/>
    <s v="Cumple"/>
    <s v="Cumple"/>
    <s v="No"/>
    <s v="S/N"/>
    <s v="S/N"/>
    <s v="No Aplica"/>
    <s v="No Aplica"/>
    <s v="No Aplica"/>
    <s v="Cumple"/>
    <s v="No Cumple"/>
    <s v="Falta data en fotografias , sin moradores"/>
    <x v="4"/>
    <x v="0"/>
    <x v="5"/>
    <x v="0"/>
    <n v="0.5"/>
    <n v="0.5"/>
    <n v="0.5"/>
    <n v="0.5"/>
    <n v="0.5"/>
    <n v="0.5"/>
    <n v="0.25"/>
    <n v="0.25"/>
    <n v="0.5"/>
    <n v="0.5"/>
    <n v="0"/>
    <n v="0.9"/>
    <x v="0"/>
  </r>
  <r>
    <s v="1866941"/>
    <s v="207514062022133246"/>
    <s v="DF20227357604"/>
    <x v="103"/>
    <x v="128"/>
    <s v="AARON HUENCHUMIL"/>
    <s v="Las Torres #5490 tr S dpto 410"/>
    <s v="Peñalolén"/>
    <x v="0"/>
    <s v="Cumple"/>
    <s v="Cumple"/>
    <s v="No Cumple"/>
    <s v="No Cumple"/>
    <s v="Cumple"/>
    <s v="Cumple"/>
    <s v="No"/>
    <s v="S/N"/>
    <s v="S/N"/>
    <s v="No Aplica"/>
    <s v="No Aplica"/>
    <s v="No Aplica"/>
    <s v="Cumple"/>
    <s v="Cumple"/>
    <s v="1-Cliente no se encuentra en domicilio 2- Conserje permite acceso a concentracion de medidores, suministro electrico normalizado  3- No declaran codigo de material utilizado ITM 16A"/>
    <x v="4"/>
    <x v="0"/>
    <x v="5"/>
    <x v="0"/>
    <n v="0.5"/>
    <n v="0.5"/>
    <n v="0"/>
    <n v="0"/>
    <n v="0.5"/>
    <n v="0.5"/>
    <n v="0.25"/>
    <n v="0.25"/>
    <n v="0.5"/>
    <n v="0.5"/>
    <n v="0.5"/>
    <n v="0.7"/>
    <x v="0"/>
  </r>
  <r>
    <s v="1866938"/>
    <s v="207614062022132834"/>
    <s v="DF20227343147"/>
    <x v="103"/>
    <x v="126"/>
    <s v="Cristobal toro"/>
    <s v="Peatones 6 6293"/>
    <s v="Peñalolén"/>
    <x v="0"/>
    <s v="Cumple"/>
    <s v="Cumple"/>
    <s v="No Aplica"/>
    <s v="No Aplica"/>
    <s v="Cumple"/>
    <s v="Cumple"/>
    <s v="No"/>
    <s v="S/N"/>
    <s v="S/N"/>
    <s v="No Aplica"/>
    <s v="No Aplica"/>
    <s v="No Aplica"/>
    <s v="Cumple"/>
    <s v="No Cumple"/>
    <s v="Falta  data en fotografias , sector hostil"/>
    <x v="4"/>
    <x v="0"/>
    <x v="5"/>
    <x v="0"/>
    <n v="0.5"/>
    <n v="0.5"/>
    <n v="0.5"/>
    <n v="0.5"/>
    <n v="0.5"/>
    <n v="0.5"/>
    <n v="0.25"/>
    <n v="0.25"/>
    <n v="0.5"/>
    <n v="0.5"/>
    <n v="0"/>
    <n v="0.9"/>
    <x v="0"/>
  </r>
  <r>
    <s v="1866921"/>
    <s v="207614062022130228"/>
    <s v="DF20227347834"/>
    <x v="103"/>
    <x v="133"/>
    <s v="Cristobal toro"/>
    <s v="Cali 6523"/>
    <s v="Peñalolén"/>
    <x v="0"/>
    <s v="Cumple"/>
    <s v="Cumple"/>
    <s v="No Aplica"/>
    <s v="No Aplica"/>
    <s v="Cumple"/>
    <s v="Cumple"/>
    <s v="No"/>
    <s v="S/N"/>
    <s v="S/N"/>
    <s v="No Aplica"/>
    <s v="No Aplica"/>
    <s v="No Aplica"/>
    <s v="Cumple"/>
    <s v="No Cumple"/>
    <s v="Falta data en fotos ,sector conflictivo , por precaucion no se toman fotografias"/>
    <x v="4"/>
    <x v="0"/>
    <x v="5"/>
    <x v="0"/>
    <n v="0.5"/>
    <n v="0.5"/>
    <n v="0.5"/>
    <n v="0.5"/>
    <n v="0.5"/>
    <n v="0.5"/>
    <n v="0.25"/>
    <n v="0.25"/>
    <n v="0.5"/>
    <n v="0.5"/>
    <n v="0"/>
    <n v="0.9"/>
    <x v="0"/>
  </r>
  <r>
    <s v="1866920"/>
    <s v="207514062022130112"/>
    <s v="DF20227361069"/>
    <x v="103"/>
    <x v="132"/>
    <s v="AARON HUENCHUMIL"/>
    <s v="Los Arrieros #5785"/>
    <s v="Peñalolén"/>
    <x v="0"/>
    <s v="Cumple"/>
    <s v="Cumple"/>
    <s v="No Aplica"/>
    <s v="No Aplica"/>
    <s v="Cumple"/>
    <s v="Cumple"/>
    <s v="No"/>
    <s v="S/N"/>
    <s v="S/N"/>
    <s v="No Aplica"/>
    <s v="No Aplica"/>
    <s v="No Aplica"/>
    <s v="Cumple Mayormente"/>
    <s v="Cumple Parcialmente"/>
    <s v="1-Cliente no se encuentra en domicilio 2- Caja DAE sin tapa"/>
    <x v="4"/>
    <x v="0"/>
    <x v="5"/>
    <x v="0"/>
    <n v="0.5"/>
    <n v="0.5"/>
    <n v="0.5"/>
    <n v="0.5"/>
    <n v="0.5"/>
    <n v="0.5"/>
    <n v="0.25"/>
    <n v="0.25"/>
    <n v="0.5"/>
    <n v="0.32500000000000001"/>
    <n v="0.17499999999999999"/>
    <n v="0.9"/>
    <x v="0"/>
  </r>
  <r>
    <s v="1866916"/>
    <s v="207614062022125459"/>
    <s v="DF20227348329"/>
    <x v="103"/>
    <x v="133"/>
    <s v="Cristobal toro"/>
    <s v="Peru 2326"/>
    <s v="Peñalolén"/>
    <x v="0"/>
    <s v="Cumple"/>
    <s v="Cumple"/>
    <s v="No Aplica"/>
    <s v="No Aplica"/>
    <s v="Cumple"/>
    <s v="Cumple"/>
    <s v="No"/>
    <s v="S/N"/>
    <s v="S/N"/>
    <s v="No Aplica"/>
    <s v="No Aplica"/>
    <s v="No Aplica"/>
    <s v="No Cumple"/>
    <s v="No Cumple"/>
    <s v="Sin moradores , falta data y fotos"/>
    <x v="4"/>
    <x v="0"/>
    <x v="5"/>
    <x v="0"/>
    <n v="0.5"/>
    <n v="0.5"/>
    <n v="0.5"/>
    <n v="0.5"/>
    <n v="0.5"/>
    <n v="0.5"/>
    <n v="0.25"/>
    <n v="0.25"/>
    <n v="0.5"/>
    <n v="0"/>
    <n v="0"/>
    <n v="0.8"/>
    <x v="0"/>
  </r>
  <r>
    <s v="1866909"/>
    <s v="207614062022124524"/>
    <s v="DF20227345278"/>
    <x v="103"/>
    <x v="124"/>
    <s v="Cristobal toro"/>
    <s v="Calle 7 6469"/>
    <s v="Peñalolén"/>
    <x v="0"/>
    <s v="Cumple"/>
    <s v="Cumple"/>
    <s v="No Aplica"/>
    <s v="No Aplica"/>
    <s v="Cumple"/>
    <s v="Cumple"/>
    <s v="No"/>
    <s v="S/N"/>
    <s v="S/N"/>
    <s v="No Aplica"/>
    <s v="No Aplica"/>
    <s v="No Aplica"/>
    <s v="Cumple"/>
    <s v="No Cumple"/>
    <s v="Sin moradores , sector hostil"/>
    <x v="4"/>
    <x v="0"/>
    <x v="5"/>
    <x v="0"/>
    <n v="0.5"/>
    <n v="0.5"/>
    <n v="0.5"/>
    <n v="0.5"/>
    <n v="0.5"/>
    <n v="0.5"/>
    <n v="0.25"/>
    <n v="0.25"/>
    <n v="0.5"/>
    <n v="0.5"/>
    <n v="0"/>
    <n v="0.9"/>
    <x v="0"/>
  </r>
  <r>
    <s v="1866908"/>
    <s v="207514062022124727"/>
    <s v="DF20227363463"/>
    <x v="103"/>
    <x v="136"/>
    <s v="AARON HUENCHUMIL"/>
    <s v="Los Talladores #5861"/>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66900"/>
    <s v="207514062022123356"/>
    <s v="DF20227358135"/>
    <x v="103"/>
    <x v="128"/>
    <s v="AARON HUENCHUMIL"/>
    <s v="Pasaje 480 #5368"/>
    <s v="Peñalolén"/>
    <x v="0"/>
    <s v="Cumple"/>
    <s v="Cumple"/>
    <s v="Cumple"/>
    <s v="Cumple"/>
    <s v="Cumple"/>
    <s v="Cumple"/>
    <s v="No"/>
    <s v="S/N"/>
    <s v="S/N"/>
    <s v="No Aplica"/>
    <s v="No Aplica"/>
    <s v="No Aplica"/>
    <s v="Cumple"/>
    <s v="Cumple"/>
    <s v="1-Cliente no se encuentra en domicilio 2- Caja DAE sin tapa"/>
    <x v="4"/>
    <x v="0"/>
    <x v="5"/>
    <x v="0"/>
    <n v="0.5"/>
    <n v="0.5"/>
    <n v="0.5"/>
    <n v="0.5"/>
    <n v="0.5"/>
    <n v="0.5"/>
    <n v="0.25"/>
    <n v="0.25"/>
    <n v="0.5"/>
    <n v="0.5"/>
    <n v="0.5"/>
    <n v="1"/>
    <x v="0"/>
  </r>
  <r>
    <s v="1866890"/>
    <s v="207514062022121803"/>
    <s v="DF20227358989"/>
    <x v="103"/>
    <x v="120"/>
    <s v="AARON HUENCHUMIL"/>
    <s v="Nueva 1 #5931"/>
    <s v="Peñalolén"/>
    <x v="0"/>
    <s v="Cumple"/>
    <s v="Cumple"/>
    <s v="No Aplica"/>
    <s v="No Aplica"/>
    <s v="Cumple"/>
    <s v="Cumple"/>
    <s v="Si"/>
    <s v="S/N"/>
    <s v="S/N"/>
    <s v="No Aplica"/>
    <s v="No Aplica"/>
    <s v="Cumple"/>
    <s v="Cumple"/>
    <s v="Cumple"/>
    <s v="1- Cliente confirma encontrarse con suministro electrico normalizado"/>
    <x v="4"/>
    <x v="0"/>
    <x v="5"/>
    <x v="0"/>
    <n v="0.5"/>
    <n v="0.5"/>
    <n v="0.5"/>
    <n v="0.5"/>
    <n v="0.5"/>
    <n v="0.5"/>
    <n v="0.25"/>
    <n v="0.25"/>
    <n v="0.5"/>
    <n v="0.5"/>
    <n v="0.5"/>
    <n v="1"/>
    <x v="0"/>
  </r>
  <r>
    <s v="1866883"/>
    <s v="207514062022120259"/>
    <s v="DF20227360659"/>
    <x v="103"/>
    <x v="134"/>
    <s v="AARON HUENCHUMIL"/>
    <s v="Americo Vespucio #4860 dpto 21"/>
    <s v="Peñalolén"/>
    <x v="0"/>
    <s v="Cumple"/>
    <s v="Cumple"/>
    <s v="No Aplica"/>
    <s v="No Aplica"/>
    <s v="Cumple"/>
    <s v="Cumple"/>
    <s v="No"/>
    <s v="S/N"/>
    <s v="S/N"/>
    <s v="No Aplica"/>
    <s v="No Aplica"/>
    <s v="No Aplica"/>
    <s v="Cumple Mayormente"/>
    <s v="Cumple Parcialmente"/>
    <s v="1- cliente no se encuentra en domicilio"/>
    <x v="4"/>
    <x v="0"/>
    <x v="5"/>
    <x v="0"/>
    <n v="0.5"/>
    <n v="0.5"/>
    <n v="0.5"/>
    <n v="0.5"/>
    <n v="0.5"/>
    <n v="0.5"/>
    <n v="0.25"/>
    <n v="0.25"/>
    <n v="0.5"/>
    <n v="0.32500000000000001"/>
    <n v="0.17499999999999999"/>
    <n v="0.9"/>
    <x v="0"/>
  </r>
  <r>
    <s v="1870369"/>
    <s v="207616062022155050"/>
    <s v="DF20227350276"/>
    <x v="104"/>
    <x v="137"/>
    <s v="Cristobal toro"/>
    <s v="Llaima 5534"/>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0346"/>
    <s v="207616062022151951"/>
    <s v="DF20227348935"/>
    <x v="104"/>
    <x v="138"/>
    <s v="Cristobal toro"/>
    <s v="Grecia 9950"/>
    <s v="Peñalolén"/>
    <x v="0"/>
    <s v="Cumple"/>
    <s v="Cumple"/>
    <s v="No Aplica"/>
    <s v="No Aplica"/>
    <s v="Cumple"/>
    <s v="Cumple"/>
    <s v="No"/>
    <s v="S/N"/>
    <s v="S/N"/>
    <s v="No Aplica"/>
    <s v="No Aplica"/>
    <s v="No Aplica"/>
    <s v="Cumple"/>
    <s v="Cumple"/>
    <s v="Sin moradores , sector conflictivo , no se toman muchas fotografias"/>
    <x v="4"/>
    <x v="0"/>
    <x v="5"/>
    <x v="0"/>
    <n v="0.5"/>
    <n v="0.5"/>
    <n v="0.5"/>
    <n v="0.5"/>
    <n v="0.5"/>
    <n v="0.5"/>
    <n v="0.25"/>
    <n v="0.25"/>
    <n v="0.5"/>
    <n v="0.5"/>
    <n v="0.5"/>
    <n v="1"/>
    <x v="0"/>
  </r>
  <r>
    <s v="1870331"/>
    <s v="207516062022145844"/>
    <s v="DF20227374329"/>
    <x v="104"/>
    <x v="139"/>
    <s v="AARON HUENCHUMIL"/>
    <s v="2 Norte #7478"/>
    <s v="Peñalolén"/>
    <x v="0"/>
    <s v="Cumple"/>
    <s v="Cumple"/>
    <s v="No Aplica"/>
    <s v="No Aplica"/>
    <s v="Cumple"/>
    <s v="Cumple"/>
    <s v="No"/>
    <s v="S/N"/>
    <s v="S/N"/>
    <s v="No Aplica"/>
    <s v="No Aplica"/>
    <s v="No Aplica"/>
    <s v="Cumple"/>
    <s v="Cumple"/>
    <s v="1- Cliente no se encuentra en domicilio"/>
    <x v="5"/>
    <x v="0"/>
    <x v="5"/>
    <x v="0"/>
    <n v="0.5"/>
    <n v="0.5"/>
    <n v="0.5"/>
    <n v="0.5"/>
    <n v="0.5"/>
    <n v="0.5"/>
    <n v="0.25"/>
    <n v="0.25"/>
    <n v="0.5"/>
    <n v="0.5"/>
    <n v="0.5"/>
    <n v="1"/>
    <x v="0"/>
  </r>
  <r>
    <s v="1870327"/>
    <s v="207516062022144915"/>
    <s v="DF20227363435"/>
    <x v="104"/>
    <x v="136"/>
    <s v="AARON HUENCHUMIL"/>
    <s v="Mar Egeo #8197"/>
    <s v="Peñalolén"/>
    <x v="0"/>
    <s v="Cumple"/>
    <s v="Cumple"/>
    <s v="No Aplica"/>
    <s v="No Aplica"/>
    <s v="Cumple"/>
    <s v="Cumple"/>
    <s v="No"/>
    <s v="S/N"/>
    <s v="S/N"/>
    <s v="No Aplica"/>
    <s v="No Aplica"/>
    <s v="No Aplica"/>
    <s v="Cumple Parcialmente"/>
    <s v="Cumple"/>
    <s v="1- Cliente no se encuentra en domicilio"/>
    <x v="4"/>
    <x v="0"/>
    <x v="5"/>
    <x v="0"/>
    <n v="0.5"/>
    <n v="0.5"/>
    <n v="0.5"/>
    <n v="0.5"/>
    <n v="0.5"/>
    <n v="0.5"/>
    <n v="0.25"/>
    <n v="0.25"/>
    <n v="0.5"/>
    <n v="0.17499999999999999"/>
    <n v="0.5"/>
    <n v="0.93500000000000005"/>
    <x v="0"/>
  </r>
  <r>
    <s v="1870321"/>
    <s v="207616062022143918"/>
    <s v="DF20227347674"/>
    <x v="104"/>
    <x v="133"/>
    <s v="Cristobal toro"/>
    <s v="Los baqueanos 10098"/>
    <s v="Peñalolén"/>
    <x v="0"/>
    <s v="Cumple"/>
    <s v="Cumple"/>
    <s v="No Aplica"/>
    <s v="No Aplica"/>
    <s v="Cumple"/>
    <s v="Cumple"/>
    <s v="No"/>
    <s v="S/N"/>
    <s v="S/N"/>
    <s v="No Aplica"/>
    <s v="No Aplica"/>
    <s v="No Aplica"/>
    <s v="Cumple"/>
    <s v="Cumple"/>
    <s v="Problema de poste inclinado , se encuentra de la misma forma ."/>
    <x v="4"/>
    <x v="0"/>
    <x v="5"/>
    <x v="0"/>
    <n v="0.5"/>
    <n v="0.5"/>
    <n v="0.5"/>
    <n v="0.5"/>
    <n v="0.5"/>
    <n v="0.5"/>
    <n v="0.25"/>
    <n v="0.25"/>
    <n v="0.5"/>
    <n v="0.5"/>
    <n v="0.5"/>
    <n v="1"/>
    <x v="0"/>
  </r>
  <r>
    <s v="1870313"/>
    <s v="207516062022143328"/>
    <s v="DF20227364213"/>
    <x v="104"/>
    <x v="119"/>
    <s v="AARON HUENCHUMIL"/>
    <s v="Exequiel Fontecilla #2875"/>
    <s v="Peñalolén"/>
    <x v="0"/>
    <s v="Cumple"/>
    <s v="Cumple"/>
    <s v="No Cumple"/>
    <s v="No Cumple"/>
    <s v="Cumple"/>
    <s v="Cumple"/>
    <s v="Si"/>
    <s v="S/N"/>
    <s v="S/N"/>
    <s v="Cumple"/>
    <s v="Cumple"/>
    <s v="Cumple"/>
    <s v="Cumple"/>
    <s v="Cumple Parcialmente"/>
    <s v="1- Se da solucion definitiva con cambio cableado acometida   2-No declara codigo de material utilizado, solo describe el uso de este 3-Relacion directa con DF20227363172"/>
    <x v="4"/>
    <x v="0"/>
    <x v="5"/>
    <x v="0"/>
    <n v="0.5"/>
    <n v="0.5"/>
    <n v="0"/>
    <n v="0"/>
    <n v="0.5"/>
    <n v="0.5"/>
    <n v="0.25"/>
    <n v="0.25"/>
    <n v="0.5"/>
    <n v="0.5"/>
    <n v="0.17499999999999999"/>
    <n v="0.63500000000000001"/>
    <x v="0"/>
  </r>
  <r>
    <s v="1870309"/>
    <s v="207616062022142732"/>
    <s v="DF20227347832"/>
    <x v="104"/>
    <x v="133"/>
    <s v="Cristobal toro"/>
    <s v="Los pehuenches 9704"/>
    <s v="Peñalolén"/>
    <x v="0"/>
    <s v="Cumple"/>
    <s v="Cumple"/>
    <s v="No Aplica"/>
    <s v="No Aplica"/>
    <s v="Cumple"/>
    <s v="Cumple"/>
    <s v="No"/>
    <s v="S/N"/>
    <s v="S/N"/>
    <s v="No Aplica"/>
    <s v="No Aplica"/>
    <s v="No Aplica"/>
    <s v="Cumple"/>
    <s v="No Cumple"/>
    <s v="Falta data en fotografias"/>
    <x v="4"/>
    <x v="0"/>
    <x v="5"/>
    <x v="0"/>
    <n v="0.5"/>
    <n v="0.5"/>
    <n v="0.5"/>
    <n v="0.5"/>
    <n v="0.5"/>
    <n v="0.5"/>
    <n v="0.25"/>
    <n v="0.25"/>
    <n v="0.5"/>
    <n v="0.5"/>
    <n v="0"/>
    <n v="0.9"/>
    <x v="0"/>
  </r>
  <r>
    <s v="1870306"/>
    <s v="207516062022142304"/>
    <s v="DF20227359953"/>
    <x v="104"/>
    <x v="120"/>
    <s v="AARON HUENCHUMIL"/>
    <s v="1 Sur #7627"/>
    <s v="Peñalolén"/>
    <x v="0"/>
    <s v="Cumple"/>
    <s v="Cumple"/>
    <s v="No Aplica"/>
    <s v="No Aplica"/>
    <s v="Cumple"/>
    <s v="Cumple"/>
    <s v="Si"/>
    <s v="S/N"/>
    <s v="S/N"/>
    <s v="No Aplica"/>
    <s v="No Aplica"/>
    <s v="Cumple"/>
    <s v="Cumple"/>
    <s v="Cumple"/>
    <s v="1- Cliente confirma encontarse con suministro electrico normalizado"/>
    <x v="4"/>
    <x v="0"/>
    <x v="5"/>
    <x v="0"/>
    <n v="0.5"/>
    <n v="0.5"/>
    <n v="0.5"/>
    <n v="0.5"/>
    <n v="0.5"/>
    <n v="0.5"/>
    <n v="0.25"/>
    <n v="0.25"/>
    <n v="0.5"/>
    <n v="0.5"/>
    <n v="0.5"/>
    <n v="1"/>
    <x v="0"/>
  </r>
  <r>
    <s v="1870304"/>
    <s v="207516062022141212"/>
    <s v="DF20227359064"/>
    <x v="104"/>
    <x v="120"/>
    <s v="AARON HUENCHUMIL"/>
    <s v="Mar Rojo #8195"/>
    <s v="Peñalolén"/>
    <x v="0"/>
    <s v="Cumple"/>
    <s v="Cumple"/>
    <s v="No Aplica"/>
    <s v="No Aplica"/>
    <s v="Cumple"/>
    <s v="Cumple"/>
    <s v="No"/>
    <s v="S/N"/>
    <s v="S/N"/>
    <s v="No Aplica"/>
    <s v="No Aplica"/>
    <s v="No Aplica"/>
    <s v="Cumple Mayormente"/>
    <s v="Cumple"/>
    <s v="1- Cliente no se encuentra en domicilio, no se logra acceso a calle"/>
    <x v="4"/>
    <x v="0"/>
    <x v="5"/>
    <x v="0"/>
    <n v="0.5"/>
    <n v="0.5"/>
    <n v="0.5"/>
    <n v="0.5"/>
    <n v="0.5"/>
    <n v="0.5"/>
    <n v="0.25"/>
    <n v="0.25"/>
    <n v="0.5"/>
    <n v="0.32500000000000001"/>
    <n v="0.5"/>
    <n v="0.96500000000000008"/>
    <x v="0"/>
  </r>
  <r>
    <s v="1870303"/>
    <s v="207616062022141229"/>
    <s v="DF20227348181"/>
    <x v="104"/>
    <x v="133"/>
    <s v="Cristobal toro"/>
    <s v="Santa monica 610"/>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0295"/>
    <s v="207516062022140136"/>
    <s v="DF20227363172"/>
    <x v="104"/>
    <x v="136"/>
    <s v="AARON HUENCHUMIL"/>
    <s v="Exequiel Fontecilla #2875"/>
    <s v="Peñalolén"/>
    <x v="0"/>
    <s v="Cumple"/>
    <s v="Cumple"/>
    <s v="No Cumple"/>
    <s v="No Cumple"/>
    <s v="Cumple"/>
    <s v="Cumple"/>
    <s v="Si"/>
    <s v="S/N"/>
    <s v="S/N"/>
    <s v="Cumple"/>
    <s v="Cumple"/>
    <s v="Cumple"/>
    <s v="Cumple"/>
    <s v="Cumple"/>
    <s v="1- Cliente confirma encontrarse con suministro electrico normalizado provisoriamente en primera visita tecnicos 2- No declara codigo de material utilizado en informe cuadrilla 3- Relacion directa con DF20227364213"/>
    <x v="4"/>
    <x v="0"/>
    <x v="5"/>
    <x v="0"/>
    <n v="0.5"/>
    <n v="0.5"/>
    <n v="0"/>
    <n v="0"/>
    <n v="0.5"/>
    <n v="0.5"/>
    <n v="0.25"/>
    <n v="0.25"/>
    <n v="0.5"/>
    <n v="0.5"/>
    <n v="0.5"/>
    <n v="0.7"/>
    <x v="0"/>
  </r>
  <r>
    <s v="1870285"/>
    <s v="207616062022135221"/>
    <s v="DF20227347070"/>
    <x v="104"/>
    <x v="135"/>
    <s v="Cristobal toro"/>
    <s v="4 norte 8194"/>
    <s v="Peñalolén"/>
    <x v="0"/>
    <s v="Cumple"/>
    <s v="Cumple"/>
    <s v="No Aplica"/>
    <s v="No Aplica"/>
    <s v="Cumple"/>
    <s v="Cumple"/>
    <s v="No"/>
    <s v="S/N"/>
    <s v="S/N"/>
    <s v="No Aplica"/>
    <s v="No Aplica"/>
    <s v="No Aplica"/>
    <s v="Cumple"/>
    <s v="Cumple Parcialmente"/>
    <s v="Sin moradores , sector hostil , sin mayor observacion"/>
    <x v="4"/>
    <x v="0"/>
    <x v="5"/>
    <x v="0"/>
    <n v="0.5"/>
    <n v="0.5"/>
    <n v="0.5"/>
    <n v="0.5"/>
    <n v="0.5"/>
    <n v="0.5"/>
    <n v="0.25"/>
    <n v="0.25"/>
    <n v="0.5"/>
    <n v="0.5"/>
    <n v="0.17499999999999999"/>
    <n v="0.93500000000000005"/>
    <x v="0"/>
  </r>
  <r>
    <s v="1870277"/>
    <s v="207516062022133957"/>
    <s v="DF20227360037"/>
    <x v="104"/>
    <x v="134"/>
    <s v="AARON HUENCHUMIL"/>
    <s v="Av. Quilin #6801"/>
    <s v="Peñalolén"/>
    <x v="0"/>
    <s v="Cumple"/>
    <s v="Cumple"/>
    <s v="No Aplica"/>
    <s v="No Aplica"/>
    <s v="Cumple"/>
    <s v="Cumple"/>
    <s v="No"/>
    <s v="S/N"/>
    <s v="S/N"/>
    <s v="No Aplica"/>
    <s v="No Aplica"/>
    <s v="No Aplica"/>
    <s v="Cumple Parcialmente"/>
    <s v="Cumple Parcialmente"/>
    <s v="1- AP normalizado"/>
    <x v="4"/>
    <x v="0"/>
    <x v="5"/>
    <x v="0"/>
    <n v="0.5"/>
    <n v="0.5"/>
    <n v="0.5"/>
    <n v="0.5"/>
    <n v="0.5"/>
    <n v="0.5"/>
    <n v="0.25"/>
    <n v="0.25"/>
    <n v="0.5"/>
    <n v="0.17499999999999999"/>
    <n v="0.17499999999999999"/>
    <n v="0.87"/>
    <x v="0"/>
  </r>
  <r>
    <s v="1870276"/>
    <s v="207616062022133837"/>
    <s v="DF20227347607"/>
    <x v="104"/>
    <x v="133"/>
    <s v="Cristobal toro"/>
    <s v="Pasaje 9 1739"/>
    <s v="Peñalolén"/>
    <x v="0"/>
    <s v="Cumple"/>
    <s v="Cumple"/>
    <s v="No Aplica"/>
    <s v="No Aplica"/>
    <s v="Cumple"/>
    <s v="Cumple"/>
    <s v="No"/>
    <s v="S/N"/>
    <s v="S/N"/>
    <s v="No Aplica"/>
    <s v="No Aplica"/>
    <s v="No Aplica"/>
    <s v="Cumple"/>
    <s v="Cumple Parcialmente"/>
    <s v="Sin moradores , sector hostil , no se toman fotografias por precaucion"/>
    <x v="4"/>
    <x v="0"/>
    <x v="5"/>
    <x v="0"/>
    <n v="0.5"/>
    <n v="0.5"/>
    <n v="0.5"/>
    <n v="0.5"/>
    <n v="0.5"/>
    <n v="0.5"/>
    <n v="0.25"/>
    <n v="0.25"/>
    <n v="0.5"/>
    <n v="0.5"/>
    <n v="0.17499999999999999"/>
    <n v="0.93500000000000005"/>
    <x v="0"/>
  </r>
  <r>
    <s v="1870268"/>
    <s v="207616062022132408"/>
    <s v="DF20227348913"/>
    <x v="104"/>
    <x v="138"/>
    <s v="Cristobal toro"/>
    <s v="1 sur 7837"/>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0256"/>
    <s v="207616062022130521"/>
    <s v="DF20227347351"/>
    <x v="104"/>
    <x v="135"/>
    <s v="Cristobal toro"/>
    <s v="El olivillo 5823"/>
    <s v="Peñalolén"/>
    <x v="0"/>
    <s v="Cumple"/>
    <s v="Cumple"/>
    <s v="No Aplica"/>
    <s v="No Aplica"/>
    <s v="Cumple"/>
    <s v="Cumple"/>
    <s v="No"/>
    <s v="S/N"/>
    <s v="S/N"/>
    <s v="No Aplica"/>
    <s v="No Aplica"/>
    <s v="No Aplica"/>
    <s v="Cumple Parcialmente"/>
    <s v="Cumple"/>
    <s v="Faltan fotografias tomadas de otra perspectiva , sin moradores"/>
    <x v="4"/>
    <x v="0"/>
    <x v="5"/>
    <x v="0"/>
    <n v="0.5"/>
    <n v="0.5"/>
    <n v="0.5"/>
    <n v="0.5"/>
    <n v="0.5"/>
    <n v="0.5"/>
    <n v="0.25"/>
    <n v="0.25"/>
    <n v="0.5"/>
    <n v="0.17499999999999999"/>
    <n v="0.5"/>
    <n v="0.93500000000000005"/>
    <x v="0"/>
  </r>
  <r>
    <s v="1870244"/>
    <s v="207616062022124925"/>
    <s v="DF20227343850"/>
    <x v="104"/>
    <x v="123"/>
    <s v="Cristobal toro"/>
    <s v="Calle 461 5311"/>
    <s v="Peñalolén"/>
    <x v="0"/>
    <s v="Cumple"/>
    <s v="Cumple"/>
    <s v="No Aplica"/>
    <s v="No Aplica"/>
    <s v="Cumple"/>
    <s v="Cumple"/>
    <s v="Si"/>
    <s v="Magdalena chavez"/>
    <s v="965580032"/>
    <s v="Cumple"/>
    <s v="Cumple"/>
    <s v="Cumple"/>
    <s v="Cumple"/>
    <s v="No Cumple"/>
    <s v="Falta data , sin mayor observacion"/>
    <x v="4"/>
    <x v="0"/>
    <x v="5"/>
    <x v="0"/>
    <n v="0.5"/>
    <n v="0.5"/>
    <n v="0.5"/>
    <n v="0.5"/>
    <n v="0.5"/>
    <n v="0.5"/>
    <n v="0.25"/>
    <n v="0.25"/>
    <n v="0.5"/>
    <n v="0.5"/>
    <n v="0"/>
    <n v="0.9"/>
    <x v="0"/>
  </r>
  <r>
    <s v="1870216"/>
    <s v="207616062022121342"/>
    <s v="DF20227350587"/>
    <x v="104"/>
    <x v="137"/>
    <s v="Cristobal toro"/>
    <s v="Los talladores 6125"/>
    <s v="Peñalolén"/>
    <x v="0"/>
    <s v="Cumple"/>
    <s v="Cumple"/>
    <s v="No Aplica"/>
    <s v="No Aplica"/>
    <s v="Cumple"/>
    <s v="Cumple"/>
    <s v="Si"/>
    <s v="S/N"/>
    <s v="S/N"/>
    <s v="No Aplica"/>
    <s v="No Aplica"/>
    <s v="No Aplica"/>
    <s v="Cumple"/>
    <s v="Cumple"/>
    <s v="Cliente molesto no entrega datos , indica q le habian realizado mal un corte de suministro , y no quiere nada con la compañia"/>
    <x v="4"/>
    <x v="0"/>
    <x v="5"/>
    <x v="0"/>
    <n v="0.5"/>
    <n v="0.5"/>
    <n v="0.5"/>
    <n v="0.5"/>
    <n v="0.5"/>
    <n v="0.5"/>
    <n v="0.25"/>
    <n v="0.25"/>
    <n v="0.5"/>
    <n v="0.5"/>
    <n v="0.5"/>
    <n v="1"/>
    <x v="0"/>
  </r>
  <r>
    <s v="1870209"/>
    <s v="207616062022120133"/>
    <s v="DF20227350252"/>
    <x v="104"/>
    <x v="137"/>
    <s v="Cristobal toro"/>
    <s v="Los textiles 5671"/>
    <s v="Peñalolén"/>
    <x v="0"/>
    <s v="Cumple"/>
    <s v="Cumple"/>
    <s v="No Aplica"/>
    <s v="No Aplica"/>
    <s v="Cumple"/>
    <s v="Cumple"/>
    <s v="Si"/>
    <s v="Patricio castro"/>
    <s v="S/N"/>
    <s v="Cumple"/>
    <s v="Cumple"/>
    <s v="Cumple"/>
    <s v="Cumple"/>
    <s v="Cumple"/>
    <s v="Cliente no desea entregar mas datos , no permite acceso , cliente molesto con mi visita ."/>
    <x v="4"/>
    <x v="0"/>
    <x v="5"/>
    <x v="0"/>
    <n v="0.5"/>
    <n v="0.5"/>
    <n v="0.5"/>
    <n v="0.5"/>
    <n v="0.5"/>
    <n v="0.5"/>
    <n v="0.25"/>
    <n v="0.25"/>
    <n v="0.5"/>
    <n v="0.5"/>
    <n v="0.5"/>
    <n v="1"/>
    <x v="0"/>
  </r>
  <r>
    <s v="1870193"/>
    <s v="207616062022114216"/>
    <s v="DF20227349940"/>
    <x v="104"/>
    <x v="137"/>
    <s v="Cristobal toro"/>
    <s v="San andres de peñalolen 6181"/>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0185"/>
    <s v="207616062022113459"/>
    <s v="DF20227349844"/>
    <x v="104"/>
    <x v="137"/>
    <s v="Cristobal toro"/>
    <s v="San luis 4590"/>
    <s v="Peñalolén"/>
    <x v="0"/>
    <s v="Cumple"/>
    <s v="Cumple"/>
    <s v="No Aplica"/>
    <s v="No Aplica"/>
    <s v="Cumple"/>
    <s v="Cumple"/>
    <s v="No"/>
    <s v="S/N"/>
    <s v="S/N"/>
    <s v="No Aplica"/>
    <s v="No Aplica"/>
    <s v="No Aplica"/>
    <s v="Cumple"/>
    <s v="Cumple"/>
    <s v="Sin moradores , problema externo"/>
    <x v="4"/>
    <x v="0"/>
    <x v="5"/>
    <x v="0"/>
    <n v="0.5"/>
    <n v="0.5"/>
    <n v="0.5"/>
    <n v="0.5"/>
    <n v="0.5"/>
    <n v="0.5"/>
    <n v="0.25"/>
    <n v="0.25"/>
    <n v="0.5"/>
    <n v="0.5"/>
    <n v="0.5"/>
    <n v="1"/>
    <x v="0"/>
  </r>
  <r>
    <s v="1872305"/>
    <s v="207617062022161037"/>
    <s v="DF20227349932"/>
    <x v="105"/>
    <x v="137"/>
    <s v="Cristobal toro"/>
    <s v="Amigos de peñalolen 8741 bc L"/>
    <s v="Peñalolén"/>
    <x v="0"/>
    <s v="Cumple"/>
    <s v="Cumple"/>
    <s v="No Aplica"/>
    <s v="No Aplica"/>
    <s v="Cumple"/>
    <s v="Cumple"/>
    <s v="No"/>
    <s v="S/N"/>
    <s v="S/N"/>
    <s v="No Aplica"/>
    <s v="No Aplica"/>
    <s v="No Aplica"/>
    <s v="Cumple"/>
    <s v="Cumple"/>
    <s v="Sin acceso a condominio , se avisa por citofono , pero no contestan , sin moradores"/>
    <x v="4"/>
    <x v="0"/>
    <x v="5"/>
    <x v="0"/>
    <n v="0.5"/>
    <n v="0.5"/>
    <n v="0.5"/>
    <n v="0.5"/>
    <n v="0.5"/>
    <n v="0.5"/>
    <n v="0.25"/>
    <n v="0.25"/>
    <n v="0.5"/>
    <n v="0.5"/>
    <n v="0.5"/>
    <n v="1"/>
    <x v="0"/>
  </r>
  <r>
    <s v="1872293"/>
    <s v="207517062022154313"/>
    <s v="DF20227365185"/>
    <x v="105"/>
    <x v="119"/>
    <s v="AARON HUENCHUMIL"/>
    <s v="Quechuas #2069"/>
    <s v="Peñalolén"/>
    <x v="0"/>
    <s v="Cumple"/>
    <s v="Cumple"/>
    <s v="No Cumple"/>
    <s v="No Cumple"/>
    <s v="Cumple"/>
    <s v="Cumple"/>
    <s v="No"/>
    <s v="S/N"/>
    <s v="S/N"/>
    <s v="No Aplica"/>
    <s v="No Aplica"/>
    <s v="No Aplica"/>
    <s v="Cumple"/>
    <s v="Cumple"/>
    <s v="1-Cliente no se encuentra en domicilio 2- No declara codigo de material utilizado en informe cuadrilla"/>
    <x v="4"/>
    <x v="0"/>
    <x v="5"/>
    <x v="0"/>
    <n v="0.5"/>
    <n v="0.5"/>
    <n v="0"/>
    <n v="0"/>
    <n v="0.5"/>
    <n v="0.5"/>
    <n v="0.25"/>
    <n v="0.25"/>
    <n v="0.5"/>
    <n v="0.5"/>
    <n v="0.5"/>
    <n v="0.7"/>
    <x v="0"/>
  </r>
  <r>
    <s v="1872275"/>
    <s v="207517062022151226"/>
    <s v="DF20227368461"/>
    <x v="105"/>
    <x v="140"/>
    <s v="AARON HUENCHUMIL"/>
    <s v="Pasaje 450 #1721"/>
    <s v="Peñalolén"/>
    <x v="0"/>
    <s v="Cumple"/>
    <s v="Cumple"/>
    <s v="No Cumple"/>
    <s v="No Cumple"/>
    <s v="Cumple"/>
    <s v="Cumple"/>
    <s v="No"/>
    <s v="S/N"/>
    <s v="S/N"/>
    <s v="No Aplica"/>
    <s v="No Aplica"/>
    <s v="No Aplica"/>
    <s v="Cumple"/>
    <s v="Cumple"/>
    <s v="1- No declara codigo de material utilizado 2- Cliente no se encuentra"/>
    <x v="4"/>
    <x v="0"/>
    <x v="5"/>
    <x v="0"/>
    <n v="0.5"/>
    <n v="0.5"/>
    <n v="0"/>
    <n v="0"/>
    <n v="0.5"/>
    <n v="0.5"/>
    <n v="0.25"/>
    <n v="0.25"/>
    <n v="0.5"/>
    <n v="0.5"/>
    <n v="0.5"/>
    <n v="0.7"/>
    <x v="0"/>
  </r>
  <r>
    <s v="1872262"/>
    <s v="207617062022145313"/>
    <s v="DF20227350201"/>
    <x v="105"/>
    <x v="137"/>
    <s v="Cristobal toro"/>
    <s v="Comite numero 1 10011 9"/>
    <s v="Peñalolén"/>
    <x v="0"/>
    <s v="Cumple"/>
    <s v="Cumple"/>
    <s v="No Aplica"/>
    <s v="No Aplica"/>
    <s v="Cumple"/>
    <s v="Cumple"/>
    <s v="No"/>
    <s v="S/N"/>
    <s v="S/N"/>
    <s v="No Aplica"/>
    <s v="No Aplica"/>
    <s v="No Aplica"/>
    <s v="No Cumple"/>
    <s v="Cumple Parcialmente"/>
    <s v="Faltan mas fotos en observacion , sector conflictivo dificil tomar fotografias ."/>
    <x v="4"/>
    <x v="0"/>
    <x v="5"/>
    <x v="0"/>
    <n v="0.5"/>
    <n v="0.5"/>
    <n v="0.5"/>
    <n v="0.5"/>
    <n v="0.5"/>
    <n v="0.5"/>
    <n v="0.25"/>
    <n v="0.25"/>
    <n v="0.5"/>
    <n v="0"/>
    <n v="0.17499999999999999"/>
    <n v="0.83500000000000008"/>
    <x v="0"/>
  </r>
  <r>
    <s v="1872259"/>
    <s v="207617062022144903"/>
    <s v="DF20227349508"/>
    <x v="105"/>
    <x v="141"/>
    <s v="Cristobal toro"/>
    <s v="Comite numero 1 9971 18"/>
    <s v="Peñalolén"/>
    <x v="0"/>
    <s v="Cumple"/>
    <s v="Cumple"/>
    <s v="No Aplica"/>
    <s v="No Aplica"/>
    <s v="Cumple"/>
    <s v="Cumple"/>
    <s v="No"/>
    <s v="S/N"/>
    <s v="S/N"/>
    <s v="No Aplica"/>
    <s v="No Aplica"/>
    <s v="No Aplica"/>
    <s v="Cumple"/>
    <s v="Cumple"/>
    <s v="Sector conflictivo , sin moradores , no se toman fotografias por precaucion"/>
    <x v="4"/>
    <x v="0"/>
    <x v="5"/>
    <x v="0"/>
    <n v="0.5"/>
    <n v="0.5"/>
    <n v="0.5"/>
    <n v="0.5"/>
    <n v="0.5"/>
    <n v="0.5"/>
    <n v="0.25"/>
    <n v="0.25"/>
    <n v="0.5"/>
    <n v="0.5"/>
    <n v="0.5"/>
    <n v="1"/>
    <x v="0"/>
  </r>
  <r>
    <s v="1872217"/>
    <s v="207517062022140520"/>
    <s v="DF20227362967"/>
    <x v="105"/>
    <x v="142"/>
    <s v="AARON HUENCHUMIL"/>
    <s v="Calle 124 #1046"/>
    <s v="Peñalolén"/>
    <x v="0"/>
    <s v="Cumple"/>
    <s v="Cumple"/>
    <s v="No Cumple"/>
    <s v="No Cumple"/>
    <s v="Cumple"/>
    <s v="Cumple"/>
    <s v="No"/>
    <s v="S/N"/>
    <s v="S/N"/>
    <s v="No Aplica"/>
    <s v="No Aplica"/>
    <s v="No Aplica"/>
    <s v="Cumple"/>
    <s v="Cumple"/>
    <s v="1-Suministro electrico en el sector se encuentra normalizado 2- 3 Cajas DAE se encuentran con tapas abiertas"/>
    <x v="4"/>
    <x v="0"/>
    <x v="5"/>
    <x v="0"/>
    <n v="0.5"/>
    <n v="0.5"/>
    <n v="0"/>
    <n v="0"/>
    <n v="0.5"/>
    <n v="0.5"/>
    <n v="0.25"/>
    <n v="0.25"/>
    <n v="0.5"/>
    <n v="0.5"/>
    <n v="0.5"/>
    <n v="0.7"/>
    <x v="0"/>
  </r>
  <r>
    <s v="1872215"/>
    <s v="207617062022140253"/>
    <s v="DF20227351882"/>
    <x v="105"/>
    <x v="143"/>
    <s v="Cristobal toro"/>
    <s v="Rucaray 9461"/>
    <s v="Peñalolén"/>
    <x v="0"/>
    <s v="Cumple"/>
    <s v="Cumple"/>
    <s v="No Aplica"/>
    <s v="No Aplica"/>
    <s v="Cumple"/>
    <s v="Cumple"/>
    <s v="Si"/>
    <s v="S/N"/>
    <s v="S/N"/>
    <s v="No Aplica"/>
    <s v="No Aplica"/>
    <s v="No Aplica"/>
    <s v="Cumple"/>
    <s v="Cumple"/>
    <s v="Cliente indica no poder recibirme , no permite accso ."/>
    <x v="4"/>
    <x v="0"/>
    <x v="5"/>
    <x v="0"/>
    <n v="0.5"/>
    <n v="0.5"/>
    <n v="0.5"/>
    <n v="0.5"/>
    <n v="0.5"/>
    <n v="0.5"/>
    <n v="0.25"/>
    <n v="0.25"/>
    <n v="0.5"/>
    <n v="0.5"/>
    <n v="0.5"/>
    <n v="1"/>
    <x v="0"/>
  </r>
  <r>
    <s v="1872206"/>
    <s v="207517062022134824"/>
    <s v="DF20227362571"/>
    <x v="105"/>
    <x v="144"/>
    <s v="AARON HUENCHUMIL"/>
    <s v="Calle 126 #7246"/>
    <s v="Peñalolén"/>
    <x v="0"/>
    <s v="Cumple"/>
    <s v="Cumple"/>
    <s v="No Aplica"/>
    <s v="No Aplica"/>
    <s v="Cumple"/>
    <s v="Cumple"/>
    <s v="No"/>
    <s v="S/N"/>
    <s v="S/N"/>
    <s v="No Aplica"/>
    <s v="No Aplica"/>
    <s v="No Aplica"/>
    <s v="Cumple"/>
    <s v="Cumple Parcialmente"/>
    <s v="1- Cliente no se encuentra en domicilio 2- Poste se encuentra con grados de inclinacion se sugiere rectificar"/>
    <x v="4"/>
    <x v="0"/>
    <x v="5"/>
    <x v="0"/>
    <n v="0.5"/>
    <n v="0.5"/>
    <n v="0.5"/>
    <n v="0.5"/>
    <n v="0.5"/>
    <n v="0.5"/>
    <n v="0.25"/>
    <n v="0.25"/>
    <n v="0.5"/>
    <n v="0.5"/>
    <n v="0.17499999999999999"/>
    <n v="0.93500000000000005"/>
    <x v="0"/>
  </r>
  <r>
    <s v="1872199"/>
    <s v="207617062022134439"/>
    <s v="DF20227352238"/>
    <x v="105"/>
    <x v="143"/>
    <s v="Cristobal toro"/>
    <s v="Salomon corvalan 9537"/>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2039"/>
    <s v="207617062022131106"/>
    <s v="DF20227350149"/>
    <x v="105"/>
    <x v="137"/>
    <s v="Cristobal toro"/>
    <s v="Rio claro 885"/>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2036"/>
    <s v="207517062022130455"/>
    <s v="DF20227360401"/>
    <x v="105"/>
    <x v="134"/>
    <s v="AARON HUENCHUMIL"/>
    <s v="Grecia #8311"/>
    <s v="Peñalolén"/>
    <x v="0"/>
    <s v="Cumple"/>
    <s v="Cumple"/>
    <s v="No Aplica"/>
    <s v="No Aplica"/>
    <s v="Cumple"/>
    <s v="Cumple"/>
    <s v="No"/>
    <s v="S/N"/>
    <s v="S/N"/>
    <s v="No Aplica"/>
    <s v="No Aplica"/>
    <s v="No Aplica"/>
    <s v="Cumple"/>
    <s v="Cumple"/>
    <s v="1- Sector se encuentra normalizado sin riesgo electrico, cableado colgante pertenece a telecomunicaciones"/>
    <x v="4"/>
    <x v="0"/>
    <x v="5"/>
    <x v="0"/>
    <n v="0.5"/>
    <n v="0.5"/>
    <n v="0.5"/>
    <n v="0.5"/>
    <n v="0.5"/>
    <n v="0.5"/>
    <n v="0.25"/>
    <n v="0.25"/>
    <n v="0.5"/>
    <n v="0.5"/>
    <n v="0.5"/>
    <n v="1"/>
    <x v="0"/>
  </r>
  <r>
    <s v="1871991"/>
    <s v="207617062022125243"/>
    <s v="DF20227345517"/>
    <x v="105"/>
    <x v="124"/>
    <s v="Cristobal toro"/>
    <s v="Quebrada camarones 1176"/>
    <s v="Peñalolén"/>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0"/>
  </r>
  <r>
    <s v="1871981"/>
    <s v="207517062022123614"/>
    <s v="DF20227360657"/>
    <x v="105"/>
    <x v="134"/>
    <s v="AARON HUENCHUMIL"/>
    <s v="Av. Grecia #6614"/>
    <s v="Peñalolén"/>
    <x v="0"/>
    <s v="Cumple"/>
    <s v="Cumple"/>
    <s v="No Aplica"/>
    <s v="No Aplica"/>
    <s v="Cumple"/>
    <s v="Cumple"/>
    <s v="Si"/>
    <s v="S/N"/>
    <s v="S/N"/>
    <s v="Cumple"/>
    <s v="Cumple"/>
    <s v="Cumple"/>
    <s v="Cumple Parcialmente"/>
    <s v="No Cumple"/>
    <s v="1- Cliente confirma que falla ers al interior de su instalacion electrica"/>
    <x v="4"/>
    <x v="0"/>
    <x v="5"/>
    <x v="0"/>
    <n v="0.5"/>
    <n v="0.5"/>
    <n v="0.5"/>
    <n v="0.5"/>
    <n v="0.5"/>
    <n v="0.5"/>
    <n v="0.25"/>
    <n v="0.25"/>
    <n v="0.5"/>
    <n v="0.17499999999999999"/>
    <n v="0"/>
    <n v="0.83500000000000008"/>
    <x v="0"/>
  </r>
  <r>
    <s v="1871964"/>
    <s v="207517062022122620"/>
    <s v="DF20227368496"/>
    <x v="105"/>
    <x v="140"/>
    <s v="AARON HUENCHUMIL"/>
    <s v="Cesteros #6998"/>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1963"/>
    <s v="207617062022122512"/>
    <s v="DF20227348875"/>
    <x v="105"/>
    <x v="138"/>
    <s v="Cristobal toro"/>
    <s v="6 oriente 2494"/>
    <s v="Peñalolén"/>
    <x v="0"/>
    <s v="Cumple"/>
    <s v="Cumple"/>
    <s v="No Aplica"/>
    <s v="No Aplica"/>
    <s v="Cumple"/>
    <s v="Cumple"/>
    <s v="No"/>
    <s v="S/N"/>
    <s v="S/N"/>
    <s v="No Aplica"/>
    <s v="No Aplica"/>
    <s v="No Aplica"/>
    <s v="Cumple"/>
    <s v="Cumple Parcialmente"/>
    <s v="Sin moradores , sin mayor observacion"/>
    <x v="4"/>
    <x v="0"/>
    <x v="5"/>
    <x v="0"/>
    <n v="0.5"/>
    <n v="0.5"/>
    <n v="0.5"/>
    <n v="0.5"/>
    <n v="0.5"/>
    <n v="0.5"/>
    <n v="0.25"/>
    <n v="0.25"/>
    <n v="0.5"/>
    <n v="0.5"/>
    <n v="0.17499999999999999"/>
    <n v="0.93500000000000005"/>
    <x v="0"/>
  </r>
  <r>
    <s v="1871960"/>
    <s v="207617062022121723"/>
    <s v="DF20227351259"/>
    <x v="105"/>
    <x v="143"/>
    <s v="Cristobal toro"/>
    <s v="Mariano sanchez fontecilla 2076"/>
    <s v="Peñalolén"/>
    <x v="0"/>
    <s v="Cumple"/>
    <s v="Cumple"/>
    <s v="No Aplica"/>
    <s v="No Aplica"/>
    <s v="Cumple"/>
    <s v="Cumple"/>
    <s v="No"/>
    <s v="S/N"/>
    <s v="S/N"/>
    <s v="No Aplica"/>
    <s v="No Aplica"/>
    <s v="No Aplica"/>
    <s v="No Cumple"/>
    <s v="Cumple Parcialmente"/>
    <s v="Falta maximo de fotos , data parcial , sin moradores"/>
    <x v="4"/>
    <x v="0"/>
    <x v="5"/>
    <x v="0"/>
    <n v="0.5"/>
    <n v="0.5"/>
    <n v="0.5"/>
    <n v="0.5"/>
    <n v="0.5"/>
    <n v="0.5"/>
    <n v="0.25"/>
    <n v="0.25"/>
    <n v="0.5"/>
    <n v="0"/>
    <n v="0.17499999999999999"/>
    <n v="0.83500000000000008"/>
    <x v="0"/>
  </r>
  <r>
    <s v="1871956"/>
    <s v="207517062022121047"/>
    <s v="DF20227370017"/>
    <x v="105"/>
    <x v="122"/>
    <s v="AARON HUENCHUMIL"/>
    <s v="Psje Ensenada #6951"/>
    <s v="Peñalolén"/>
    <x v="0"/>
    <s v="Cumple"/>
    <s v="Cumple"/>
    <s v="No Aplica"/>
    <s v="No Aplica"/>
    <s v="Cumple"/>
    <s v="Cumple"/>
    <s v="No"/>
    <s v="S/N"/>
    <s v="S/N"/>
    <s v="No Aplica"/>
    <s v="No Aplica"/>
    <s v="No Aplica"/>
    <s v="Cumple"/>
    <s v="Cumple"/>
    <s v="1-Cliente no se encuentra en domicilio 2-Vecinos del sector confirman que AP se encuentra operativo"/>
    <x v="4"/>
    <x v="0"/>
    <x v="5"/>
    <x v="0"/>
    <n v="0.5"/>
    <n v="0.5"/>
    <n v="0.5"/>
    <n v="0.5"/>
    <n v="0.5"/>
    <n v="0.5"/>
    <n v="0.25"/>
    <n v="0.25"/>
    <n v="0.5"/>
    <n v="0.5"/>
    <n v="0.5"/>
    <n v="1"/>
    <x v="0"/>
  </r>
  <r>
    <s v="1871946"/>
    <s v="207617062022120206"/>
    <s v="DF20227350955"/>
    <x v="105"/>
    <x v="137"/>
    <s v="Cristobal toro"/>
    <s v="Calle 146 1115"/>
    <s v="Peñalolén"/>
    <x v="0"/>
    <s v="Cumple"/>
    <s v="Cumple"/>
    <s v="No Aplica"/>
    <s v="No Aplica"/>
    <s v="Cumple"/>
    <s v="Cumple"/>
    <s v="No"/>
    <s v="S/N"/>
    <s v="S/N"/>
    <s v="No Aplica"/>
    <s v="No Aplica"/>
    <s v="No Aplica"/>
    <s v="Cumple"/>
    <s v="Cumple"/>
    <s v="Sin moradores , sector hostil ."/>
    <x v="4"/>
    <x v="0"/>
    <x v="5"/>
    <x v="0"/>
    <n v="0.5"/>
    <n v="0.5"/>
    <n v="0.5"/>
    <n v="0.5"/>
    <n v="0.5"/>
    <n v="0.5"/>
    <n v="0.25"/>
    <n v="0.25"/>
    <n v="0.5"/>
    <n v="0.5"/>
    <n v="0.5"/>
    <n v="1"/>
    <x v="0"/>
  </r>
  <r>
    <s v="1871939"/>
    <s v="207517062022115543"/>
    <s v="DF20227360722"/>
    <x v="105"/>
    <x v="134"/>
    <s v="AARON HUENCHUMIL"/>
    <s v="Rio Backer #6693"/>
    <s v="Peñalolén"/>
    <x v="0"/>
    <s v="Cumple"/>
    <s v="Cumple"/>
    <s v="No Aplica"/>
    <s v="No Aplica"/>
    <s v="Cumple"/>
    <s v="Cumple"/>
    <s v="No"/>
    <s v="S/N"/>
    <s v="S/N"/>
    <s v="No Aplica"/>
    <s v="No Aplica"/>
    <s v="No Aplica"/>
    <s v="Cumple"/>
    <s v="Cumple Parcialmente"/>
    <s v="1- Cliente no se encuentra en domicilio"/>
    <x v="4"/>
    <x v="0"/>
    <x v="5"/>
    <x v="0"/>
    <n v="0.5"/>
    <n v="0.5"/>
    <n v="0.5"/>
    <n v="0.5"/>
    <n v="0.5"/>
    <n v="0.5"/>
    <n v="0.25"/>
    <n v="0.25"/>
    <n v="0.5"/>
    <n v="0.5"/>
    <n v="0.17499999999999999"/>
    <n v="0.93500000000000005"/>
    <x v="0"/>
  </r>
  <r>
    <s v="1871923"/>
    <s v="207517062022113415"/>
    <s v="DF20227369710"/>
    <x v="105"/>
    <x v="121"/>
    <s v="AARON HUENCHUMIL"/>
    <s v="Mar Indico #4397"/>
    <s v="Peñalolén"/>
    <x v="0"/>
    <s v="Cumple"/>
    <s v="Cumple"/>
    <s v="No Aplica"/>
    <s v="No Aplica"/>
    <s v="Cumple"/>
    <s v="Cumple"/>
    <s v="Si"/>
    <s v="S/N"/>
    <s v="S/N"/>
    <s v="No Aplica"/>
    <s v="No Aplica"/>
    <s v="Cumple"/>
    <s v="Cumple"/>
    <s v="Cumple Parcialmente"/>
    <s v="1- Cliente confirma que nunca tuvo problemas de electricidad, eran cables de telecomunicaciones cortados"/>
    <x v="4"/>
    <x v="0"/>
    <x v="5"/>
    <x v="0"/>
    <n v="0.5"/>
    <n v="0.5"/>
    <n v="0.5"/>
    <n v="0.5"/>
    <n v="0.5"/>
    <n v="0.5"/>
    <n v="0.25"/>
    <n v="0.25"/>
    <n v="0.5"/>
    <n v="0.5"/>
    <n v="0.17499999999999999"/>
    <n v="0.93500000000000005"/>
    <x v="0"/>
  </r>
  <r>
    <s v="1871919"/>
    <s v="207617062022113400"/>
    <s v="DF20227351108"/>
    <x v="105"/>
    <x v="143"/>
    <s v="Cristobal toro"/>
    <s v="Los guindos 5838"/>
    <s v="Peñalolén"/>
    <x v="0"/>
    <s v="Cumple"/>
    <s v="Cumple"/>
    <s v="Cumple"/>
    <s v="Cumple"/>
    <s v="Cumple"/>
    <s v="Cumple"/>
    <s v="No"/>
    <s v="S/N"/>
    <s v="S/N"/>
    <s v="No Aplica"/>
    <s v="No Aplica"/>
    <s v="No Aplica"/>
    <s v="Cumple"/>
    <s v="Cumple"/>
    <s v="Sin moradores , sin mayor observacion"/>
    <x v="4"/>
    <x v="0"/>
    <x v="5"/>
    <x v="0"/>
    <n v="0.5"/>
    <n v="0.5"/>
    <n v="0.5"/>
    <n v="0.5"/>
    <n v="0.5"/>
    <n v="0.5"/>
    <n v="0.25"/>
    <n v="0.25"/>
    <n v="0.5"/>
    <n v="0.5"/>
    <n v="0.5"/>
    <n v="1"/>
    <x v="0"/>
  </r>
  <r>
    <s v="1871911"/>
    <s v="207617062022112245"/>
    <s v="DF20227348236"/>
    <x v="105"/>
    <x v="133"/>
    <s v="Cristobal toro"/>
    <s v="Calle 1 5212"/>
    <s v="Peñalolén"/>
    <x v="0"/>
    <s v="Cumple"/>
    <s v="Cumple"/>
    <s v="No Aplica"/>
    <s v="No Aplica"/>
    <s v="Cumple"/>
    <s v="Cumple"/>
    <s v="No"/>
    <s v="S/N"/>
    <s v="S/N"/>
    <s v="No Aplica"/>
    <s v="No Aplica"/>
    <s v="No Aplica"/>
    <s v="Cumple"/>
    <s v="Cumple"/>
    <s v="Sin moradores , sector hostil"/>
    <x v="4"/>
    <x v="0"/>
    <x v="5"/>
    <x v="0"/>
    <n v="0.5"/>
    <n v="0.5"/>
    <n v="0.5"/>
    <n v="0.5"/>
    <n v="0.5"/>
    <n v="0.5"/>
    <n v="0.25"/>
    <n v="0.25"/>
    <n v="0.5"/>
    <n v="0.5"/>
    <n v="0.5"/>
    <n v="1"/>
    <x v="0"/>
  </r>
  <r>
    <s v="1871908"/>
    <s v="207517062022111627"/>
    <s v="DF20227369504"/>
    <x v="105"/>
    <x v="121"/>
    <s v="AARON HUENCHUMIL"/>
    <s v="Pasaje 4 #5360"/>
    <s v="Peñalolén"/>
    <x v="0"/>
    <s v="Cumple"/>
    <s v="Cumple"/>
    <s v="No Aplica"/>
    <s v="No Aplica"/>
    <s v="Cumple"/>
    <s v="Cumple"/>
    <s v="Si"/>
    <s v="S/N"/>
    <s v="S/N"/>
    <s v="No Aplica"/>
    <s v="No Aplica"/>
    <s v="Cumple"/>
    <s v="Cumple Mayormente"/>
    <s v="Cumple Parcialmente"/>
    <s v="1-Cliente confirma encontrarse con suministro electrico normalizado 2-Caja DAE con tapa abierta"/>
    <x v="4"/>
    <x v="0"/>
    <x v="5"/>
    <x v="0"/>
    <n v="0.5"/>
    <n v="0.5"/>
    <n v="0.5"/>
    <n v="0.5"/>
    <n v="0.5"/>
    <n v="0.5"/>
    <n v="0.25"/>
    <n v="0.25"/>
    <n v="0.5"/>
    <n v="0.32500000000000001"/>
    <n v="0.17499999999999999"/>
    <n v="0.9"/>
    <x v="0"/>
  </r>
  <r>
    <s v="1871899"/>
    <s v="207617062022110601"/>
    <s v="DF20227350722"/>
    <x v="105"/>
    <x v="137"/>
    <s v="Cristobal toro"/>
    <s v="La senda de don juan francisco 5309"/>
    <s v="Peñalolén"/>
    <x v="0"/>
    <s v="Cumple"/>
    <s v="Cumple"/>
    <s v="No Aplica"/>
    <s v="No Aplica"/>
    <s v="Cumple"/>
    <s v="Cumple"/>
    <s v="No"/>
    <s v="S/N"/>
    <s v="S/N"/>
    <s v="No Aplica"/>
    <s v="No Aplica"/>
    <s v="No Aplica"/>
    <s v="Cumple"/>
    <s v="Cumple"/>
    <s v="Sin acceso a pasaje , sin moradores ."/>
    <x v="4"/>
    <x v="0"/>
    <x v="5"/>
    <x v="0"/>
    <n v="0.5"/>
    <n v="0.5"/>
    <n v="0.5"/>
    <n v="0.5"/>
    <n v="0.5"/>
    <n v="0.5"/>
    <n v="0.25"/>
    <n v="0.25"/>
    <n v="0.5"/>
    <n v="0.5"/>
    <n v="0.5"/>
    <n v="1"/>
    <x v="0"/>
  </r>
  <r>
    <s v="1871895"/>
    <s v="207517062022105952"/>
    <s v="DF20227373448"/>
    <x v="105"/>
    <x v="131"/>
    <s v="AARON HUENCHUMIL"/>
    <s v="Pasaje 469 #5279"/>
    <s v="Peñalolén"/>
    <x v="0"/>
    <s v="Cumple"/>
    <s v="Cumple"/>
    <s v="No Aplica"/>
    <s v="No Aplica"/>
    <s v="Cumple"/>
    <s v="Cumple"/>
    <s v="No"/>
    <s v="S/N"/>
    <s v="S/N"/>
    <s v="No Aplica"/>
    <s v="No Aplica"/>
    <s v="No Aplica"/>
    <s v="Cumple"/>
    <s v="Cumple Parcialmente"/>
    <s v="1- Cliente no se encuentra en domicilio 2- caja B.T con tapa abierta"/>
    <x v="4"/>
    <x v="0"/>
    <x v="5"/>
    <x v="0"/>
    <n v="0.5"/>
    <n v="0.5"/>
    <n v="0.5"/>
    <n v="0.5"/>
    <n v="0.5"/>
    <n v="0.5"/>
    <n v="0.25"/>
    <n v="0.25"/>
    <n v="0.5"/>
    <n v="0.5"/>
    <n v="0.17499999999999999"/>
    <n v="0.93500000000000005"/>
    <x v="0"/>
  </r>
  <r>
    <s v="1871892"/>
    <s v="207617062022105301"/>
    <s v="DF20227350436"/>
    <x v="105"/>
    <x v="137"/>
    <s v="Cristobal toro"/>
    <s v="El casco 4803"/>
    <s v="Peñalolén"/>
    <x v="0"/>
    <s v="Cumple"/>
    <s v="Cumple"/>
    <s v="No Aplica"/>
    <s v="No Aplica"/>
    <s v="Cumple"/>
    <s v="Cumple"/>
    <s v="No"/>
    <s v="S/N"/>
    <s v="S/N"/>
    <s v="No Aplica"/>
    <s v="No Aplica"/>
    <s v="No Aplica"/>
    <s v="Cumple"/>
    <s v="Cumple"/>
    <s v="Por precaucion no se toman fotografias gente en esquina de pasaje pregunta q voy a realizar , se les indica pero por prevencion me retiro de lugar"/>
    <x v="4"/>
    <x v="0"/>
    <x v="5"/>
    <x v="0"/>
    <n v="0.5"/>
    <n v="0.5"/>
    <n v="0.5"/>
    <n v="0.5"/>
    <n v="0.5"/>
    <n v="0.5"/>
    <n v="0.25"/>
    <n v="0.25"/>
    <n v="0.5"/>
    <n v="0.5"/>
    <n v="0.5"/>
    <n v="1"/>
    <x v="0"/>
  </r>
  <r>
    <s v="1871887"/>
    <s v="207517062022104221"/>
    <s v="DF20227362825"/>
    <x v="105"/>
    <x v="142"/>
    <s v="AARON HUENCHUMIL"/>
    <s v="Calle 1 #5319"/>
    <s v="Peñalolén"/>
    <x v="0"/>
    <s v="Cumple"/>
    <s v="Cumple"/>
    <s v="No Aplica"/>
    <s v="No Aplica"/>
    <s v="Cumple"/>
    <s v="Cumple"/>
    <s v="No"/>
    <s v="S/N"/>
    <s v="S/N"/>
    <s v="No Aplica"/>
    <s v="No Aplica"/>
    <s v="No Aplica"/>
    <s v="Cumple Mayormente"/>
    <s v="Cumple"/>
    <s v="1-Cliente no se encuentra en domicilio 2- Caja DAE con tapa abierta"/>
    <x v="4"/>
    <x v="0"/>
    <x v="5"/>
    <x v="0"/>
    <n v="0.5"/>
    <n v="0.5"/>
    <n v="0.5"/>
    <n v="0.5"/>
    <n v="0.5"/>
    <n v="0.5"/>
    <n v="0.25"/>
    <n v="0.25"/>
    <n v="0.5"/>
    <n v="0.32500000000000001"/>
    <n v="0.5"/>
    <n v="0.96500000000000008"/>
    <x v="0"/>
  </r>
  <r>
    <s v="1871867"/>
    <s v="207617062022102139"/>
    <s v="DF20227346057"/>
    <x v="105"/>
    <x v="130"/>
    <s v="Cristobal toro"/>
    <s v="Calle 1 publica 5345"/>
    <s v="Peñalolén"/>
    <x v="0"/>
    <s v="Cumple"/>
    <s v="Cumple"/>
    <s v="No Aplica"/>
    <s v="No Aplica"/>
    <s v="Cumple"/>
    <s v="Cumple"/>
    <s v="No"/>
    <s v="S/N"/>
    <s v="S/N"/>
    <s v="No Aplica"/>
    <s v="No Aplica"/>
    <s v="No Aplica"/>
    <s v="No Cumple"/>
    <s v="No Cumple"/>
    <s v="Faltan datos de fotos y data en observacion ,  Sin acceso a medidores ."/>
    <x v="4"/>
    <x v="0"/>
    <x v="5"/>
    <x v="0"/>
    <n v="0.5"/>
    <n v="0.5"/>
    <n v="0.5"/>
    <n v="0.5"/>
    <n v="0.5"/>
    <n v="0.5"/>
    <n v="0.25"/>
    <n v="0.25"/>
    <n v="0.5"/>
    <n v="0"/>
    <n v="0"/>
    <n v="0.8"/>
    <x v="0"/>
  </r>
  <r>
    <s v="1873118"/>
    <s v="207518062022161417"/>
    <s v="DF20227363623"/>
    <x v="106"/>
    <x v="136"/>
    <s v="AARON HUENCHUMIL"/>
    <s v="Calle 141 #1028"/>
    <s v="Peñalolén"/>
    <x v="0"/>
    <s v="Cumple"/>
    <s v="Cumple"/>
    <s v="No Aplica"/>
    <s v="No Aplica"/>
    <s v="Cumple"/>
    <s v="Cumple"/>
    <s v="No"/>
    <s v="S/N"/>
    <s v="S/N"/>
    <s v="No Aplica"/>
    <s v="No Aplica"/>
    <s v="No Aplica"/>
    <s v="Cumple"/>
    <s v="Cumple"/>
    <s v="1- Cliente no se encuentra en domicilio 2- Caja DAE con tapa abierta"/>
    <x v="4"/>
    <x v="0"/>
    <x v="5"/>
    <x v="0"/>
    <n v="0.5"/>
    <n v="0.5"/>
    <n v="0.5"/>
    <n v="0.5"/>
    <n v="0.5"/>
    <n v="0.5"/>
    <n v="0.25"/>
    <n v="0.25"/>
    <n v="0.5"/>
    <n v="0.5"/>
    <n v="0.5"/>
    <n v="1"/>
    <x v="0"/>
  </r>
  <r>
    <s v="1873105"/>
    <s v="207518062022152703"/>
    <s v="DF20227363718"/>
    <x v="106"/>
    <x v="119"/>
    <s v="AARON HUENCHUMIL"/>
    <s v="Oriental #6097"/>
    <s v="Peñalolén"/>
    <x v="0"/>
    <s v="Cumple"/>
    <s v="Cumple"/>
    <s v="No Aplica"/>
    <s v="No Aplica"/>
    <s v="Cumple"/>
    <s v="Cumple"/>
    <s v="Si"/>
    <s v="S/N"/>
    <s v="S/N"/>
    <s v="No Aplica"/>
    <s v="No Aplica"/>
    <s v="Cumple"/>
    <s v="Cumple Parcialmente"/>
    <s v="Cumple"/>
    <s v="1- Cliente confirma encontrarse con suministro electrico normalizado"/>
    <x v="4"/>
    <x v="0"/>
    <x v="5"/>
    <x v="0"/>
    <n v="0.5"/>
    <n v="0.5"/>
    <n v="0.5"/>
    <n v="0.5"/>
    <n v="0.5"/>
    <n v="0.5"/>
    <n v="0.25"/>
    <n v="0.25"/>
    <n v="0.5"/>
    <n v="0.17499999999999999"/>
    <n v="0.5"/>
    <n v="0.93500000000000005"/>
    <x v="0"/>
  </r>
  <r>
    <s v="1873101"/>
    <s v="207518062022151608"/>
    <s v="DF20227366051"/>
    <x v="106"/>
    <x v="118"/>
    <s v="AARON HUENCHUMIL"/>
    <s v="Av. Oriental #6362A"/>
    <s v="Peñalolén"/>
    <x v="0"/>
    <s v="Cumple"/>
    <s v="Cumple"/>
    <s v="No Aplica"/>
    <s v="No Aplica"/>
    <s v="No Aplica"/>
    <s v="No Aplica"/>
    <s v="No"/>
    <s v="S/N"/>
    <s v="S/N"/>
    <s v="No Aplica"/>
    <s v="No Aplica"/>
    <s v="No Aplica"/>
    <s v="Cumple"/>
    <s v="No Cumple"/>
    <s v="1- Postes se encuentran cambiados, situacion regularizada  2- Suministro electrico normalizado"/>
    <x v="4"/>
    <x v="0"/>
    <x v="5"/>
    <x v="0"/>
    <n v="0.5"/>
    <n v="0.5"/>
    <n v="0.5"/>
    <n v="0.5"/>
    <n v="0.5"/>
    <n v="0.5"/>
    <n v="0.25"/>
    <n v="0.25"/>
    <n v="0.5"/>
    <n v="0.5"/>
    <n v="0"/>
    <n v="0.9"/>
    <x v="0"/>
  </r>
  <r>
    <s v="1873068"/>
    <s v="207518062022145646"/>
    <s v="DF20227365558"/>
    <x v="106"/>
    <x v="119"/>
    <s v="AARON HUENCHUMIL"/>
    <s v="Tolten #6756"/>
    <s v="Peñalolén"/>
    <x v="0"/>
    <s v="Cumple"/>
    <s v="Cumple"/>
    <s v="No Aplica"/>
    <s v="No Aplica"/>
    <s v="Cumple"/>
    <s v="Cumple"/>
    <s v="Si"/>
    <s v="S/N"/>
    <s v="S/N"/>
    <s v="No Aplica"/>
    <s v="No Aplica"/>
    <s v="Cumple"/>
    <s v="Cumple Parcialmente"/>
    <s v="Cumple"/>
    <s v="1- Cliente confirma que se encuentra con suministro electrico normalizado"/>
    <x v="4"/>
    <x v="0"/>
    <x v="5"/>
    <x v="0"/>
    <n v="0.5"/>
    <n v="0.5"/>
    <n v="0.5"/>
    <n v="0.5"/>
    <n v="0.5"/>
    <n v="0.5"/>
    <n v="0.25"/>
    <n v="0.25"/>
    <n v="0.5"/>
    <n v="0.17499999999999999"/>
    <n v="0.5"/>
    <n v="0.93500000000000005"/>
    <x v="0"/>
  </r>
  <r>
    <s v="1873053"/>
    <s v="207518062022143610"/>
    <s v="DF20227369178"/>
    <x v="106"/>
    <x v="121"/>
    <s v="AARON HUENCHUMIL"/>
    <s v="Paseo Sur #6602"/>
    <s v="Peñalolén"/>
    <x v="0"/>
    <s v="Cumple"/>
    <s v="Cumple"/>
    <s v="No Aplica"/>
    <s v="No Aplica"/>
    <s v="Cumple"/>
    <s v="Cumple"/>
    <s v="No"/>
    <s v="S/N"/>
    <s v="S/N"/>
    <s v="No Aplica"/>
    <s v="No Aplica"/>
    <s v="No Aplica"/>
    <s v="Cumple Parcialmente"/>
    <s v="No Cumple"/>
    <s v="1- Cliente no se encuentra en domicilio"/>
    <x v="4"/>
    <x v="0"/>
    <x v="5"/>
    <x v="0"/>
    <n v="0.5"/>
    <n v="0.5"/>
    <n v="0.5"/>
    <n v="0.5"/>
    <n v="0.5"/>
    <n v="0.5"/>
    <n v="0.25"/>
    <n v="0.25"/>
    <n v="0.5"/>
    <n v="0.17499999999999999"/>
    <n v="0"/>
    <n v="0.83500000000000008"/>
    <x v="0"/>
  </r>
  <r>
    <s v="1873043"/>
    <s v="207518062022141706"/>
    <s v="DF20227366583"/>
    <x v="106"/>
    <x v="118"/>
    <s v="AARON HUENCHUMIL"/>
    <s v="Camino La Loma #4861"/>
    <s v="Peñalolén"/>
    <x v="0"/>
    <s v="Cumple"/>
    <s v="Cumple"/>
    <s v="No Aplica"/>
    <s v="No Aplica"/>
    <s v="Cumple"/>
    <s v="Cumple"/>
    <s v="No"/>
    <s v="S/N"/>
    <s v="S/N"/>
    <s v="No Aplica"/>
    <s v="No Aplica"/>
    <s v="No Aplica"/>
    <s v="Cumple Mayormente"/>
    <s v="Cumple"/>
    <s v="1- No se logra acceso a condominio, cliente no se encuentra en domicilio"/>
    <x v="4"/>
    <x v="0"/>
    <x v="5"/>
    <x v="0"/>
    <n v="0.5"/>
    <n v="0.5"/>
    <n v="0.5"/>
    <n v="0.5"/>
    <n v="0.5"/>
    <n v="0.5"/>
    <n v="0.25"/>
    <n v="0.25"/>
    <n v="0.5"/>
    <n v="0.32500000000000001"/>
    <n v="0.5"/>
    <n v="0.96500000000000008"/>
    <x v="0"/>
  </r>
  <r>
    <s v="1873034"/>
    <s v="207518062022140126"/>
    <s v="DF20227364186"/>
    <x v="106"/>
    <x v="136"/>
    <s v="AARON HUENCHUMIL"/>
    <s v="Cerro Juncal Poniente #8880"/>
    <s v="Peñalolén"/>
    <x v="0"/>
    <s v="Cumple"/>
    <s v="Cumple"/>
    <s v="No Aplica"/>
    <s v="No Aplica"/>
    <s v="Cumple"/>
    <s v="Cumple"/>
    <s v="Si"/>
    <s v="S/N"/>
    <s v="S/N"/>
    <s v="Cumple"/>
    <s v="Cumple"/>
    <s v="Cumple"/>
    <s v="Cumple Mayormente"/>
    <s v="Cumple"/>
    <s v="1- Cliente confirma que incendio fue en tablero electrico particular  2- Tapa de caja empalme sin vidrio, se REQUIERE REGILARIZAR"/>
    <x v="4"/>
    <x v="0"/>
    <x v="5"/>
    <x v="0"/>
    <n v="0.5"/>
    <n v="0.5"/>
    <n v="0.5"/>
    <n v="0.5"/>
    <n v="0.5"/>
    <n v="0.5"/>
    <n v="0.25"/>
    <n v="0.25"/>
    <n v="0.5"/>
    <n v="0.32500000000000001"/>
    <n v="0.5"/>
    <n v="0.96500000000000008"/>
    <x v="0"/>
  </r>
  <r>
    <s v="1873018"/>
    <s v="207518062022133852"/>
    <s v="DF20227363539"/>
    <x v="106"/>
    <x v="136"/>
    <s v="AARON HUENCHUMIL"/>
    <s v="Las Perdices #4760 C 9"/>
    <s v="Peñalolén"/>
    <x v="0"/>
    <s v="Cumple"/>
    <s v="Cumple"/>
    <s v="No Aplica"/>
    <s v="No Aplica"/>
    <s v="Cumple"/>
    <s v="Cumple"/>
    <s v="No"/>
    <s v="S/N"/>
    <s v="S/N"/>
    <s v="No Aplica"/>
    <s v="No Aplica"/>
    <s v="No Aplica"/>
    <s v="Cumple Parcialmente"/>
    <s v="Cumple"/>
    <s v="1- No se logra acceso a condominio, cliente no se encuentra en domicilio"/>
    <x v="4"/>
    <x v="0"/>
    <x v="5"/>
    <x v="0"/>
    <n v="0.5"/>
    <n v="0.5"/>
    <n v="0.5"/>
    <n v="0.5"/>
    <n v="0.5"/>
    <n v="0.5"/>
    <n v="0.25"/>
    <n v="0.25"/>
    <n v="0.5"/>
    <n v="0.17499999999999999"/>
    <n v="0.5"/>
    <n v="0.93500000000000005"/>
    <x v="0"/>
  </r>
  <r>
    <s v="1873003"/>
    <s v="207518062022131905"/>
    <s v="DF20227363480"/>
    <x v="106"/>
    <x v="136"/>
    <s v="AARON HUENCHUMIL"/>
    <s v="Francisco Otta #7782"/>
    <s v="Peñalolén"/>
    <x v="0"/>
    <s v="Cumple"/>
    <s v="Cumple"/>
    <s v="No Aplica"/>
    <s v="No Aplica"/>
    <s v="Cumple"/>
    <s v="Cumple"/>
    <s v="Si"/>
    <s v="S/N"/>
    <s v="S/N"/>
    <s v="No Aplica"/>
    <s v="No Aplica"/>
    <s v="Cumple"/>
    <s v="Cumple"/>
    <s v="Cumple"/>
    <s v="1- Cliente confirma encontrarse con suministro electrico normalizado"/>
    <x v="4"/>
    <x v="0"/>
    <x v="5"/>
    <x v="0"/>
    <n v="0.5"/>
    <n v="0.5"/>
    <n v="0.5"/>
    <n v="0.5"/>
    <n v="0.5"/>
    <n v="0.5"/>
    <n v="0.25"/>
    <n v="0.25"/>
    <n v="0.5"/>
    <n v="0.5"/>
    <n v="0.5"/>
    <n v="1"/>
    <x v="0"/>
  </r>
  <r>
    <s v="1872982"/>
    <s v="207518062022125510"/>
    <s v="DF20227368994"/>
    <x v="106"/>
    <x v="121"/>
    <s v="AARON HUENCHUMIL"/>
    <s v="Pasaje 22 #9020 A dpto 15"/>
    <s v="Peñalolén"/>
    <x v="0"/>
    <s v="Cumple"/>
    <s v="Cumple"/>
    <s v="No Aplica"/>
    <s v="No Aplica"/>
    <s v="No Aplica"/>
    <s v="No Aplica"/>
    <s v="No"/>
    <s v="S/N"/>
    <s v="S/N"/>
    <s v="No Aplica"/>
    <s v="No Aplica"/>
    <s v="No Aplica"/>
    <s v="Cumple Parcialmente"/>
    <s v="No Cumple"/>
    <s v="1- Cliente no se encuentra en domicilio"/>
    <x v="4"/>
    <x v="0"/>
    <x v="5"/>
    <x v="0"/>
    <n v="0.5"/>
    <n v="0.5"/>
    <n v="0.5"/>
    <n v="0.5"/>
    <n v="0.5"/>
    <n v="0.5"/>
    <n v="0.25"/>
    <n v="0.25"/>
    <n v="0.5"/>
    <n v="0.17499999999999999"/>
    <n v="0"/>
    <n v="0.83500000000000008"/>
    <x v="0"/>
  </r>
  <r>
    <s v="1872958"/>
    <s v="207518062022123215"/>
    <s v="DF20227367066"/>
    <x v="106"/>
    <x v="118"/>
    <s v="AARON HUENCHUMIL"/>
    <s v="Autupiren #9903 prc 11A"/>
    <s v="Peñalolén"/>
    <x v="0"/>
    <s v="Cumple"/>
    <s v="Cumple"/>
    <s v="No Aplica"/>
    <s v="No Aplica"/>
    <s v="Cumple"/>
    <s v="Cumple"/>
    <s v="No"/>
    <s v="S/N"/>
    <s v="S/N"/>
    <s v="No Aplica"/>
    <s v="No Aplica"/>
    <s v="No Aplica"/>
    <s v="Cumple Mayormente"/>
    <s v="Cumple"/>
    <s v="1- Cliente no se encuentra"/>
    <x v="4"/>
    <x v="0"/>
    <x v="5"/>
    <x v="0"/>
    <n v="0.5"/>
    <n v="0.5"/>
    <n v="0.5"/>
    <n v="0.5"/>
    <n v="0.5"/>
    <n v="0.5"/>
    <n v="0.25"/>
    <n v="0.25"/>
    <n v="0.5"/>
    <n v="0.32500000000000001"/>
    <n v="0.5"/>
    <n v="0.96500000000000008"/>
    <x v="0"/>
  </r>
  <r>
    <s v="1872944"/>
    <s v="207518062022115648"/>
    <s v="DF20227365563"/>
    <x v="106"/>
    <x v="119"/>
    <s v="AARON HUENCHUMIL"/>
    <s v="Maullin #8941"/>
    <s v="Peñalolén"/>
    <x v="0"/>
    <s v="Cumple"/>
    <s v="Cumple"/>
    <s v="Cumple"/>
    <s v="Cumple"/>
    <s v="Cumple"/>
    <s v="Cumple"/>
    <s v="No"/>
    <s v="S/N"/>
    <s v="S/N"/>
    <s v="No Aplica"/>
    <s v="No Aplica"/>
    <s v="No Aplica"/>
    <s v="Cumple"/>
    <s v="Cumple"/>
    <s v="1-Cliente no se encuentra en domicilio"/>
    <x v="4"/>
    <x v="0"/>
    <x v="5"/>
    <x v="0"/>
    <n v="0.5"/>
    <n v="0.5"/>
    <n v="0.5"/>
    <n v="0.5"/>
    <n v="0.5"/>
    <n v="0.5"/>
    <n v="0.25"/>
    <n v="0.25"/>
    <n v="0.5"/>
    <n v="0.5"/>
    <n v="0.5"/>
    <n v="1"/>
    <x v="0"/>
  </r>
  <r>
    <s v="1872933"/>
    <s v="207518062022113933"/>
    <s v="DF20227370715"/>
    <x v="106"/>
    <x v="145"/>
    <s v="AARON HUENCHUMIL"/>
    <s v="Puren #2290"/>
    <s v="Peñalolén"/>
    <x v="0"/>
    <s v="Cumple"/>
    <s v="Cumple"/>
    <s v="No Aplica"/>
    <s v="No Aplica"/>
    <s v="Cumple"/>
    <s v="Cumple"/>
    <s v="No"/>
    <s v="S/N"/>
    <s v="S/N"/>
    <s v="No Aplica"/>
    <s v="No Aplica"/>
    <s v="No Aplica"/>
    <s v="Cumple"/>
    <s v="Cumple"/>
    <s v="1- Cliente no se encuentra en domicilio 2- Caja DAE sin tapa"/>
    <x v="4"/>
    <x v="0"/>
    <x v="5"/>
    <x v="0"/>
    <n v="0.5"/>
    <n v="0.5"/>
    <n v="0.5"/>
    <n v="0.5"/>
    <n v="0.5"/>
    <n v="0.5"/>
    <n v="0.25"/>
    <n v="0.25"/>
    <n v="0.5"/>
    <n v="0.5"/>
    <n v="0.5"/>
    <n v="1"/>
    <x v="0"/>
  </r>
  <r>
    <s v="1872928"/>
    <s v="207518062022112346"/>
    <s v="DF20227370271"/>
    <x v="106"/>
    <x v="145"/>
    <s v="AARON HUENCHUMIL"/>
    <s v="Valparaiso #10060"/>
    <s v="Peñalolén"/>
    <x v="0"/>
    <s v="Cumple"/>
    <s v="Cumple"/>
    <s v="Cumple"/>
    <s v="Cumple"/>
    <s v="Cumple"/>
    <s v="Cumple"/>
    <s v="No"/>
    <s v="S/N"/>
    <s v="S/N"/>
    <s v="No Aplica"/>
    <s v="No Aplica"/>
    <s v="No Aplica"/>
    <s v="Cumple"/>
    <s v="Cumple"/>
    <s v="1- No se puede llamar a cliente, vecinos del sector se acercan molestos por dudas en el cobro de sus boletas. Por seguridad opto por retirarme"/>
    <x v="4"/>
    <x v="0"/>
    <x v="5"/>
    <x v="0"/>
    <n v="0.5"/>
    <n v="0.5"/>
    <n v="0.5"/>
    <n v="0.5"/>
    <n v="0.5"/>
    <n v="0.5"/>
    <n v="0.25"/>
    <n v="0.25"/>
    <n v="0.5"/>
    <n v="0.5"/>
    <n v="0.5"/>
    <n v="1"/>
    <x v="0"/>
  </r>
  <r>
    <s v="1872920"/>
    <s v="207518062022110932"/>
    <s v="DF20227355657"/>
    <x v="106"/>
    <x v="129"/>
    <s v="AARON HUENCHUMIL"/>
    <s v="Rio Claro #1402"/>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2916"/>
    <s v="207518062022105518"/>
    <s v="DF20227360013"/>
    <x v="106"/>
    <x v="134"/>
    <s v="AARON HUENCHUMIL"/>
    <s v="Polcura #1955"/>
    <s v="Peñalolén"/>
    <x v="0"/>
    <s v="Cumple"/>
    <s v="Cumple"/>
    <s v="No Aplica"/>
    <s v="No Aplica"/>
    <s v="Cumple"/>
    <s v="Cumple"/>
    <s v="No"/>
    <s v="S/N"/>
    <s v="S/N"/>
    <s v="No Aplica"/>
    <s v="No Aplica"/>
    <s v="No Aplica"/>
    <s v="Cumple"/>
    <s v="Cumple Parcialmente"/>
    <s v="1- Cableado de telecomunicaciones se encuentra islado  2- Suministro electrico del sector normal"/>
    <x v="4"/>
    <x v="0"/>
    <x v="5"/>
    <x v="0"/>
    <n v="0.5"/>
    <n v="0.5"/>
    <n v="0.5"/>
    <n v="0.5"/>
    <n v="0.5"/>
    <n v="0.5"/>
    <n v="0.25"/>
    <n v="0.25"/>
    <n v="0.5"/>
    <n v="0.5"/>
    <n v="0.17499999999999999"/>
    <n v="0.93500000000000005"/>
    <x v="0"/>
  </r>
  <r>
    <s v="1875286"/>
    <s v="207621062022104401"/>
    <s v="DF20227353243"/>
    <x v="107"/>
    <x v="146"/>
    <s v="Cristobal toro"/>
    <s v="Calle 3 5628"/>
    <s v="Peñalolén"/>
    <x v="0"/>
    <s v="Cumple"/>
    <s v="Cumple"/>
    <s v="No Aplica"/>
    <s v="No Aplica"/>
    <s v="Cumple"/>
    <s v="Cumple"/>
    <s v="No"/>
    <s v="S/N"/>
    <s v="S/N"/>
    <s v="No Aplica"/>
    <s v="No Aplica"/>
    <s v="No Aplica"/>
    <s v="Cumple"/>
    <s v="Cumple"/>
    <s v="Sin moradores , no se toman muchas fotografias por precaucion"/>
    <x v="4"/>
    <x v="0"/>
    <x v="5"/>
    <x v="0"/>
    <n v="0.5"/>
    <n v="0.5"/>
    <n v="0.5"/>
    <n v="0.5"/>
    <n v="0.5"/>
    <n v="0.5"/>
    <n v="0.25"/>
    <n v="0.25"/>
    <n v="0.5"/>
    <n v="0.5"/>
    <n v="0.5"/>
    <n v="1"/>
    <x v="0"/>
  </r>
  <r>
    <s v="1874601"/>
    <s v="207620062022154648"/>
    <s v="DF20227354067"/>
    <x v="107"/>
    <x v="147"/>
    <s v="Cristobal toro"/>
    <s v="10 oriente 2248"/>
    <s v="Peñalolén"/>
    <x v="0"/>
    <s v="Cumple"/>
    <s v="Cumple"/>
    <s v="No Aplica"/>
    <s v="No Aplica"/>
    <s v="Cumple"/>
    <s v="Cumple"/>
    <s v="No"/>
    <s v="S/N"/>
    <s v="S/N"/>
    <s v="No Aplica"/>
    <s v="No Aplica"/>
    <s v="No Aplica"/>
    <s v="Cumple"/>
    <s v="Cumple"/>
    <s v="Hay gente dentro de domicilio , pero no salen a atender ."/>
    <x v="4"/>
    <x v="0"/>
    <x v="5"/>
    <x v="0"/>
    <n v="0.5"/>
    <n v="0.5"/>
    <n v="0.5"/>
    <n v="0.5"/>
    <n v="0.5"/>
    <n v="0.5"/>
    <n v="0.25"/>
    <n v="0.25"/>
    <n v="0.5"/>
    <n v="0.5"/>
    <n v="0.5"/>
    <n v="1"/>
    <x v="0"/>
  </r>
  <r>
    <s v="1874585"/>
    <s v="207520062022145742"/>
    <s v="DF20227365186"/>
    <x v="107"/>
    <x v="119"/>
    <s v="AARON HUENCHUMIL"/>
    <s v="Tobalaba #10573"/>
    <s v="Peñalolén"/>
    <x v="0"/>
    <s v="Cumple"/>
    <s v="Cumple"/>
    <s v="No Aplica"/>
    <s v="No Aplica"/>
    <s v="Cumple"/>
    <s v="Cumple"/>
    <s v="No"/>
    <s v="S/N"/>
    <s v="S/N"/>
    <s v="No Aplica"/>
    <s v="No Aplica"/>
    <s v="No Aplica"/>
    <s v="Cumple"/>
    <s v="Cumple"/>
    <s v="1- Vecinos del sector confirman normalizacion en el suministro electrico de areas comunes"/>
    <x v="4"/>
    <x v="0"/>
    <x v="5"/>
    <x v="0"/>
    <n v="0.5"/>
    <n v="0.5"/>
    <n v="0.5"/>
    <n v="0.5"/>
    <n v="0.5"/>
    <n v="0.5"/>
    <n v="0.25"/>
    <n v="0.25"/>
    <n v="0.5"/>
    <n v="0.5"/>
    <n v="0.5"/>
    <n v="1"/>
    <x v="0"/>
  </r>
  <r>
    <s v="1874541"/>
    <s v="207520062022144632"/>
    <s v="DF20227367282"/>
    <x v="107"/>
    <x v="117"/>
    <s v="AARON HUENCHUMIL"/>
    <s v="Tobalaba #11275"/>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4536"/>
    <s v="207520062022143429"/>
    <s v="DF20227366976"/>
    <x v="107"/>
    <x v="118"/>
    <s v="AARON HUENCHUMIL"/>
    <s v="12 Oriente #2351"/>
    <s v="Peñalolén"/>
    <x v="0"/>
    <s v="Cumple"/>
    <s v="Cumple"/>
    <s v="No Aplica"/>
    <s v="No Aplica"/>
    <s v="Cumple"/>
    <s v="Cumple"/>
    <s v="No"/>
    <s v="S/N"/>
    <s v="S/N"/>
    <s v="No Aplica"/>
    <s v="No Aplica"/>
    <s v="No Aplica"/>
    <s v="Cumple"/>
    <s v="Cumple"/>
    <s v="1- Cliente no se encuentra en domicilio  2- Caja DAE con tapa abierta"/>
    <x v="4"/>
    <x v="0"/>
    <x v="5"/>
    <x v="0"/>
    <n v="0.5"/>
    <n v="0.5"/>
    <n v="0.5"/>
    <n v="0.5"/>
    <n v="0.5"/>
    <n v="0.5"/>
    <n v="0.25"/>
    <n v="0.25"/>
    <n v="0.5"/>
    <n v="0.5"/>
    <n v="0.5"/>
    <n v="1"/>
    <x v="0"/>
  </r>
  <r>
    <s v="1874521"/>
    <s v="207520062022142102"/>
    <s v="DF20227366986"/>
    <x v="107"/>
    <x v="118"/>
    <s v="AARON HUENCHUMIL"/>
    <s v="La Concepcion #6382"/>
    <s v="Peñalolén"/>
    <x v="0"/>
    <s v="Cumple"/>
    <s v="Cumple"/>
    <s v="Cumple"/>
    <s v="Cumple"/>
    <s v="Cumple"/>
    <s v="Cumple"/>
    <s v="No"/>
    <s v="S/N"/>
    <s v="S/N"/>
    <s v="No Aplica"/>
    <s v="No Aplica"/>
    <s v="No Aplica"/>
    <s v="Cumple"/>
    <s v="Cumple"/>
    <s v="1- Cliente no se encuentra en domicilio"/>
    <x v="4"/>
    <x v="0"/>
    <x v="5"/>
    <x v="0"/>
    <n v="0.5"/>
    <n v="0.5"/>
    <n v="0.5"/>
    <n v="0.5"/>
    <n v="0.5"/>
    <n v="0.5"/>
    <n v="0.25"/>
    <n v="0.25"/>
    <n v="0.5"/>
    <n v="0.5"/>
    <n v="0.5"/>
    <n v="1"/>
    <x v="0"/>
  </r>
  <r>
    <s v="1874513"/>
    <s v="207520062022140950"/>
    <s v="DF20227368391"/>
    <x v="107"/>
    <x v="140"/>
    <s v="AARON HUENCHUMIL"/>
    <s v="Los Presidentes #6460 bl B dpto 13"/>
    <s v="Peñalolén"/>
    <x v="0"/>
    <s v="Cumple"/>
    <s v="Cumple"/>
    <s v="No Aplica"/>
    <s v="No Aplica"/>
    <s v="Cumple"/>
    <s v="Cumple"/>
    <s v="No"/>
    <s v="S/N"/>
    <s v="S/N"/>
    <s v="No Aplica"/>
    <s v="No Aplica"/>
    <s v="No Aplica"/>
    <s v="Cumple"/>
    <s v="Cumple"/>
    <s v="1- se logra acceso a block, pero no se ligra tomar fotografias ya que, vecinos pensaban que la visita se trataba de descubrir quienes estaban colgados 2- Suministro electrico normalizado para clientes"/>
    <x v="4"/>
    <x v="0"/>
    <x v="5"/>
    <x v="0"/>
    <n v="0.5"/>
    <n v="0.5"/>
    <n v="0.5"/>
    <n v="0.5"/>
    <n v="0.5"/>
    <n v="0.5"/>
    <n v="0.25"/>
    <n v="0.25"/>
    <n v="0.5"/>
    <n v="0.5"/>
    <n v="0.5"/>
    <n v="1"/>
    <x v="0"/>
  </r>
  <r>
    <s v="1874512"/>
    <s v="207620062022140428"/>
    <s v="DF20227353325"/>
    <x v="107"/>
    <x v="146"/>
    <s v="Cristobal toro"/>
    <s v="Los huemules 383"/>
    <s v="Peñalolén"/>
    <x v="0"/>
    <s v="Cumple"/>
    <s v="Cumple"/>
    <s v="No Aplica"/>
    <s v="No Aplica"/>
    <s v="Cumple"/>
    <s v="Cumple"/>
    <s v="No"/>
    <s v="S/N"/>
    <s v="S/N"/>
    <s v="No Aplica"/>
    <s v="No Aplica"/>
    <s v="No Aplica"/>
    <s v="Cumple"/>
    <s v="Cumple"/>
    <s v="Guardia de lugar no permite acceso , ya q no se encontraria nadie en domicilio de cliente , se toma fotografia de perspectiva solamente ."/>
    <x v="4"/>
    <x v="0"/>
    <x v="5"/>
    <x v="0"/>
    <n v="0.5"/>
    <n v="0.5"/>
    <n v="0.5"/>
    <n v="0.5"/>
    <n v="0.5"/>
    <n v="0.5"/>
    <n v="0.25"/>
    <n v="0.25"/>
    <n v="0.5"/>
    <n v="0.5"/>
    <n v="0.5"/>
    <n v="1"/>
    <x v="0"/>
  </r>
  <r>
    <s v="1874503"/>
    <s v="207620062022133717"/>
    <s v="DF20227351794"/>
    <x v="107"/>
    <x v="143"/>
    <s v="Cristobal toro"/>
    <s v="Los troncos 1231"/>
    <s v="Peñalolén"/>
    <x v="0"/>
    <s v="Cumple"/>
    <s v="Cumple"/>
    <s v="No Aplica"/>
    <s v="No Aplica"/>
    <s v="Cumple"/>
    <s v="Cumple"/>
    <s v="No"/>
    <s v="S/N"/>
    <s v="S/N"/>
    <s v="No Aplica"/>
    <s v="No Aplica"/>
    <s v="No Aplica"/>
    <s v="No Cumple"/>
    <s v="No Cumple"/>
    <s v="Sin moradores , guardia toma fotografia a camioneta ."/>
    <x v="4"/>
    <x v="0"/>
    <x v="5"/>
    <x v="0"/>
    <n v="0.5"/>
    <n v="0.5"/>
    <n v="0.5"/>
    <n v="0.5"/>
    <n v="0.5"/>
    <n v="0.5"/>
    <n v="0.25"/>
    <n v="0.25"/>
    <n v="0.5"/>
    <n v="0"/>
    <n v="0"/>
    <n v="0.8"/>
    <x v="0"/>
  </r>
  <r>
    <s v="1874482"/>
    <s v="207620062022132128"/>
    <s v="DF20227352417"/>
    <x v="107"/>
    <x v="146"/>
    <s v="Cristobal toro"/>
    <s v="Violeta parra 2134"/>
    <s v="Peñalolén"/>
    <x v="0"/>
    <s v="Cumple"/>
    <s v="Cumple"/>
    <s v="Cumple"/>
    <s v="Cumple"/>
    <s v="Cumple"/>
    <s v="Cumple"/>
    <s v="No"/>
    <s v="S/N"/>
    <s v="S/N"/>
    <s v="No Aplica"/>
    <s v="No Aplica"/>
    <s v="No Aplica"/>
    <s v="Cumple Parcialmente"/>
    <s v="Cumple Parcialmente"/>
    <s v="Falta fotografias desde otra perspectiva en observaciones , lo mismo la data , sin moradores , no se toman muchas fotografias por precaucion , sector hostil"/>
    <x v="4"/>
    <x v="0"/>
    <x v="5"/>
    <x v="0"/>
    <n v="0.5"/>
    <n v="0.5"/>
    <n v="0.5"/>
    <n v="0.5"/>
    <n v="0.5"/>
    <n v="0.5"/>
    <n v="0.25"/>
    <n v="0.25"/>
    <n v="0.5"/>
    <n v="0.17499999999999999"/>
    <n v="0.17499999999999999"/>
    <n v="0.87"/>
    <x v="0"/>
  </r>
  <r>
    <s v="1874445"/>
    <s v="207520062022131831"/>
    <s v="DF20227365245"/>
    <x v="107"/>
    <x v="119"/>
    <s v="AARON HUENCHUMIL"/>
    <s v="Mar Tirreno #3610"/>
    <s v="Peñalolén"/>
    <x v="0"/>
    <s v="Cumple"/>
    <s v="Cumple"/>
    <s v="No Cumple"/>
    <s v="No Cumple"/>
    <s v="Cumple"/>
    <s v="Cumple"/>
    <s v="Si"/>
    <s v="S/N"/>
    <s v="S/N"/>
    <s v="Cumple"/>
    <s v="Cumple"/>
    <s v="Cumple"/>
    <s v="Cumple"/>
    <s v="Cumple"/>
    <s v="1-Cliente se encuentra con suministro electrico normalizado 2-No declaran codigo  ITM 3X25A en informe cuadrilla"/>
    <x v="4"/>
    <x v="0"/>
    <x v="5"/>
    <x v="0"/>
    <n v="0.5"/>
    <n v="0.5"/>
    <n v="0"/>
    <n v="0"/>
    <n v="0.5"/>
    <n v="0.5"/>
    <n v="0.25"/>
    <n v="0.25"/>
    <n v="0.5"/>
    <n v="0.5"/>
    <n v="0.5"/>
    <n v="0.7"/>
    <x v="0"/>
  </r>
  <r>
    <s v="1874423"/>
    <s v="207620062022125044"/>
    <s v="DF20227352970"/>
    <x v="107"/>
    <x v="146"/>
    <s v="Cristobal toro"/>
    <s v="Lago gris 8132"/>
    <s v="Peñalolén"/>
    <x v="0"/>
    <s v="Cumple"/>
    <s v="Cumple"/>
    <s v="No Aplica"/>
    <s v="No Aplica"/>
    <s v="Cumple"/>
    <s v="Cumple"/>
    <s v="No"/>
    <s v="S/N"/>
    <s v="S/N"/>
    <s v="No Aplica"/>
    <s v="No Aplica"/>
    <s v="No Aplica"/>
    <s v="No Cumple"/>
    <s v="No Cumple"/>
    <s v="Sector hostil , no se toman mas fotografias por precaucion . , sin moradores ."/>
    <x v="4"/>
    <x v="0"/>
    <x v="5"/>
    <x v="0"/>
    <n v="0.5"/>
    <n v="0.5"/>
    <n v="0.5"/>
    <n v="0.5"/>
    <n v="0.5"/>
    <n v="0.5"/>
    <n v="0.25"/>
    <n v="0.25"/>
    <n v="0.5"/>
    <n v="0"/>
    <n v="0"/>
    <n v="0.8"/>
    <x v="0"/>
  </r>
  <r>
    <s v="1874417"/>
    <s v="207520062022124218"/>
    <s v="DF20227355740"/>
    <x v="107"/>
    <x v="129"/>
    <s v="AARON HUENCHUMIL"/>
    <s v="Pasaje 7 #5792"/>
    <s v="Peñalolén"/>
    <x v="0"/>
    <s v="Cumple"/>
    <s v="Cumple"/>
    <s v="No Cumple"/>
    <s v="No Cumple"/>
    <s v="Cumple"/>
    <s v="Cumple"/>
    <s v="Si"/>
    <s v="S/N"/>
    <s v="S/N"/>
    <s v="Cumple"/>
    <s v="Cumple"/>
    <s v="Cumple"/>
    <s v="Cumple"/>
    <s v="Cumple"/>
    <s v="1-Cliente se encuentra con suministro electrico normalizado 2- No declaran codigo de conector dentado utilizado en informe cuadrilla"/>
    <x v="4"/>
    <x v="0"/>
    <x v="5"/>
    <x v="0"/>
    <n v="0.5"/>
    <n v="0.5"/>
    <n v="0"/>
    <n v="0"/>
    <n v="0.5"/>
    <n v="0.5"/>
    <n v="0.25"/>
    <n v="0.25"/>
    <n v="0.5"/>
    <n v="0.5"/>
    <n v="0.5"/>
    <n v="0.7"/>
    <x v="0"/>
  </r>
  <r>
    <s v="1874410"/>
    <s v="207620062022123243"/>
    <s v="DF20227352807"/>
    <x v="107"/>
    <x v="146"/>
    <s v="Cristobal toro"/>
    <s v="2 sur 7653"/>
    <s v="Peñalolén"/>
    <x v="0"/>
    <s v="Cumple"/>
    <s v="Cumple"/>
    <s v="No Aplica"/>
    <s v="No Aplica"/>
    <s v="Cumple"/>
    <s v="Cumple"/>
    <s v="Si"/>
    <s v="S/N"/>
    <s v="S/N"/>
    <s v="No Aplica"/>
    <s v="No Aplica"/>
    <s v="No Aplica"/>
    <s v="No Cumple"/>
    <s v="No Cumple"/>
    <s v="Atiende cliente ,pero no entrega datos , dice no estar al tanto de visita de personal de emerg."/>
    <x v="4"/>
    <x v="0"/>
    <x v="5"/>
    <x v="0"/>
    <n v="0.5"/>
    <n v="0.5"/>
    <n v="0.5"/>
    <n v="0.5"/>
    <n v="0.5"/>
    <n v="0.5"/>
    <n v="0.25"/>
    <n v="0.25"/>
    <n v="0.5"/>
    <n v="0"/>
    <n v="0"/>
    <n v="0.8"/>
    <x v="0"/>
  </r>
  <r>
    <s v="1874405"/>
    <s v="207520062022122849"/>
    <s v="DF20227356338"/>
    <x v="107"/>
    <x v="127"/>
    <s v="AARON HUENCHUMIL"/>
    <s v="Embalse Peñuelas #4942"/>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4398"/>
    <s v="207620062022122221"/>
    <s v="DF20227353335"/>
    <x v="107"/>
    <x v="147"/>
    <s v="Cristobal toro"/>
    <s v="1 sur 7521"/>
    <s v="Peñalolén"/>
    <x v="0"/>
    <s v="Cumple"/>
    <s v="Cumple"/>
    <s v="No Aplica"/>
    <s v="No Aplica"/>
    <s v="Cumple"/>
    <s v="Cumple"/>
    <s v="No"/>
    <s v="S/N"/>
    <s v="S/N"/>
    <s v="No Aplica"/>
    <s v="No Aplica"/>
    <s v="No Aplica"/>
    <s v="Cumple Parcialmente"/>
    <s v="Cumple"/>
    <s v="Faltan mas fotografias de otra perspectivas , sin moradores"/>
    <x v="4"/>
    <x v="0"/>
    <x v="5"/>
    <x v="0"/>
    <n v="0.5"/>
    <n v="0.5"/>
    <n v="0.5"/>
    <n v="0.5"/>
    <n v="0.5"/>
    <n v="0.5"/>
    <n v="0.25"/>
    <n v="0.25"/>
    <n v="0.5"/>
    <n v="0.17499999999999999"/>
    <n v="0.5"/>
    <n v="0.93500000000000005"/>
    <x v="0"/>
  </r>
  <r>
    <s v="1874387"/>
    <s v="207520062022121446"/>
    <s v="DF20227366442"/>
    <x v="107"/>
    <x v="118"/>
    <s v="AARON HUENCHUMIL"/>
    <s v="Hojas Secas #6010 C"/>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4376"/>
    <s v="207520062022120202"/>
    <s v="DF20227363632"/>
    <x v="107"/>
    <x v="136"/>
    <s v="AARON HUENCHUMIL"/>
    <s v="Embalse el Yeso #5989"/>
    <s v="Peñalolén"/>
    <x v="0"/>
    <s v="Cumple"/>
    <s v="Cumple"/>
    <s v="No Aplica"/>
    <s v="No Aplica"/>
    <s v="Cumple"/>
    <s v="Cumple"/>
    <s v="No"/>
    <s v="S/N"/>
    <s v="S/N"/>
    <s v="No Aplica"/>
    <s v="No Aplica"/>
    <s v="No Aplica"/>
    <s v="Cumple"/>
    <s v="Cumple"/>
    <s v="1- Clienge no se encuentra en domicilio"/>
    <x v="4"/>
    <x v="0"/>
    <x v="5"/>
    <x v="0"/>
    <n v="0.5"/>
    <n v="0.5"/>
    <n v="0.5"/>
    <n v="0.5"/>
    <n v="0.5"/>
    <n v="0.5"/>
    <n v="0.25"/>
    <n v="0.25"/>
    <n v="0.5"/>
    <n v="0.5"/>
    <n v="0.5"/>
    <n v="1"/>
    <x v="0"/>
  </r>
  <r>
    <s v="1874340"/>
    <s v="207620062022115725"/>
    <s v="DF20227350063"/>
    <x v="107"/>
    <x v="137"/>
    <s v="Cristobal toro"/>
    <s v="Jose arrieta 6958 dpto 32"/>
    <s v="Peñalolén"/>
    <x v="0"/>
    <s v="Cumple"/>
    <s v="Cumple"/>
    <s v="No Aplica"/>
    <s v="No Aplica"/>
    <s v="Cumple"/>
    <s v="Cumple"/>
    <s v="No"/>
    <s v="S/N"/>
    <s v="S/N"/>
    <s v="No Aplica"/>
    <s v="No Aplica"/>
    <s v="No Aplica"/>
    <s v="Cumple"/>
    <s v="Cumple"/>
    <s v="Sin acceso a dptos a medidores , sin moradores , sector hostil"/>
    <x v="4"/>
    <x v="0"/>
    <x v="5"/>
    <x v="0"/>
    <n v="0.5"/>
    <n v="0.5"/>
    <n v="0.5"/>
    <n v="0.5"/>
    <n v="0.5"/>
    <n v="0.5"/>
    <n v="0.25"/>
    <n v="0.25"/>
    <n v="0.5"/>
    <n v="0.5"/>
    <n v="0.5"/>
    <n v="1"/>
    <x v="0"/>
  </r>
  <r>
    <s v="1874291"/>
    <s v="207620062022114520"/>
    <s v="DF20227352687"/>
    <x v="107"/>
    <x v="146"/>
    <s v="Cristobal toro"/>
    <s v="Ictinos 1009"/>
    <s v="Peñalolén"/>
    <x v="0"/>
    <s v="Cumple"/>
    <s v="Cumple"/>
    <s v="No Aplica"/>
    <s v="No Aplica"/>
    <s v="Cumple"/>
    <s v="Cumple"/>
    <s v="No"/>
    <s v="S/N"/>
    <s v="S/N"/>
    <s v="No Aplica"/>
    <s v="No Aplica"/>
    <s v="No Aplica"/>
    <s v="Cumple"/>
    <s v="Cumple"/>
    <s v="Sector hostil , sin moradores"/>
    <x v="4"/>
    <x v="0"/>
    <x v="5"/>
    <x v="0"/>
    <n v="0.5"/>
    <n v="0.5"/>
    <n v="0.5"/>
    <n v="0.5"/>
    <n v="0.5"/>
    <n v="0.5"/>
    <n v="0.25"/>
    <n v="0.25"/>
    <n v="0.5"/>
    <n v="0.5"/>
    <n v="0.5"/>
    <n v="1"/>
    <x v="0"/>
  </r>
  <r>
    <s v="1874267"/>
    <s v="207620062022112241"/>
    <s v="DF20227353193"/>
    <x v="107"/>
    <x v="146"/>
    <s v="Cristobal toro"/>
    <s v="Chaneses 2487"/>
    <s v="Peñalolén"/>
    <x v="0"/>
    <s v="Cumple"/>
    <s v="Cumple"/>
    <s v="No Aplica"/>
    <s v="No Aplica"/>
    <s v="Cumple"/>
    <s v="Cumple"/>
    <s v="No"/>
    <s v="S/N"/>
    <s v="S/N"/>
    <s v="No Aplica"/>
    <s v="No Aplica"/>
    <s v="No Aplica"/>
    <s v="No Cumple"/>
    <s v="No Cumple"/>
    <s v="Sector hostil , sin moradores , faltan fotografias en observacion y data"/>
    <x v="4"/>
    <x v="0"/>
    <x v="5"/>
    <x v="0"/>
    <n v="0.5"/>
    <n v="0.5"/>
    <n v="0.5"/>
    <n v="0.5"/>
    <n v="0.5"/>
    <n v="0.5"/>
    <n v="0.25"/>
    <n v="0.25"/>
    <n v="0.5"/>
    <n v="0"/>
    <n v="0"/>
    <n v="0.8"/>
    <x v="0"/>
  </r>
  <r>
    <s v="1874254"/>
    <s v="207620062022110923"/>
    <s v="DF20227353072"/>
    <x v="107"/>
    <x v="146"/>
    <s v="Cristobal toro"/>
    <s v="Lago panguipulli 6682"/>
    <s v="Peñalolén"/>
    <x v="0"/>
    <s v="Cumple"/>
    <s v="Cumple"/>
    <s v="No Aplica"/>
    <s v="No Aplica"/>
    <s v="Cumple"/>
    <s v="Cumple"/>
    <s v="No"/>
    <s v="S/N"/>
    <s v="S/N"/>
    <s v="No Aplica"/>
    <s v="No Aplica"/>
    <s v="No Aplica"/>
    <s v="No Cumple"/>
    <s v="Cumple Parcialmente"/>
    <s v="Faltan mas fotografias en observacion , y data , sin moradores"/>
    <x v="4"/>
    <x v="0"/>
    <x v="5"/>
    <x v="0"/>
    <n v="0.5"/>
    <n v="0.5"/>
    <n v="0.5"/>
    <n v="0.5"/>
    <n v="0.5"/>
    <n v="0.5"/>
    <n v="0.25"/>
    <n v="0.25"/>
    <n v="0.5"/>
    <n v="0"/>
    <n v="0.17499999999999999"/>
    <n v="0.83500000000000008"/>
    <x v="0"/>
  </r>
  <r>
    <s v="1874244"/>
    <s v="207620062022105750"/>
    <s v="DF20227352799"/>
    <x v="107"/>
    <x v="146"/>
    <s v="Cristobal toro"/>
    <s v="Afluente 2236"/>
    <s v="Peñalolén"/>
    <x v="0"/>
    <s v="Cumple"/>
    <s v="Cumple"/>
    <s v="No Cumple"/>
    <s v="No Cumple"/>
    <s v="Cumple"/>
    <s v="Cumple"/>
    <s v="No"/>
    <s v="S/N"/>
    <s v="S/N"/>
    <s v="No Aplica"/>
    <s v="No Aplica"/>
    <s v="No Aplica"/>
    <s v="Cumple"/>
    <s v="Cumple"/>
    <s v="Sin moradores , sector conflictivo"/>
    <x v="4"/>
    <x v="0"/>
    <x v="5"/>
    <x v="0"/>
    <n v="0.5"/>
    <n v="0.5"/>
    <n v="0"/>
    <n v="0"/>
    <n v="0.5"/>
    <n v="0.5"/>
    <n v="0.25"/>
    <n v="0.25"/>
    <n v="0.5"/>
    <n v="0.5"/>
    <n v="0.5"/>
    <n v="0.7"/>
    <x v="0"/>
  </r>
  <r>
    <s v="1874228"/>
    <s v="207620062022104216"/>
    <s v="DF20227353911"/>
    <x v="107"/>
    <x v="147"/>
    <s v="Cristobal toro"/>
    <s v="La fuente 2061"/>
    <s v="Peñalolén"/>
    <x v="0"/>
    <s v="Cumple"/>
    <s v="Cumple"/>
    <s v="No Aplica"/>
    <s v="No Aplica"/>
    <s v="Cumple"/>
    <s v="Cumple"/>
    <s v="No"/>
    <s v="S/N"/>
    <s v="S/N"/>
    <s v="No Aplica"/>
    <s v="No Aplica"/>
    <s v="No Aplica"/>
    <s v="No Cumple"/>
    <s v="No Cumple"/>
    <s v="En observaciones faltan mas fotografias y la respectiva data , sin moradores"/>
    <x v="4"/>
    <x v="0"/>
    <x v="5"/>
    <x v="0"/>
    <n v="0.5"/>
    <n v="0.5"/>
    <n v="0.5"/>
    <n v="0.5"/>
    <n v="0.5"/>
    <n v="0.5"/>
    <n v="0.25"/>
    <n v="0.25"/>
    <n v="0.5"/>
    <n v="0"/>
    <n v="0"/>
    <n v="0.8"/>
    <x v="0"/>
  </r>
  <r>
    <s v="1874220"/>
    <s v="207620062022102957"/>
    <s v="DF20227354236"/>
    <x v="107"/>
    <x v="147"/>
    <s v="Cristobal toro"/>
    <s v="El valle 6046"/>
    <s v="Peñalolén"/>
    <x v="0"/>
    <s v="Cumple"/>
    <s v="Cumple"/>
    <s v="No Aplica"/>
    <s v="No Aplica"/>
    <s v="Cumple"/>
    <s v="Cumple"/>
    <s v="No"/>
    <s v="S/N"/>
    <s v="S/N"/>
    <s v="No Aplica"/>
    <s v="No Aplica"/>
    <s v="No Aplica"/>
    <s v="Cumple"/>
    <s v="Cumple"/>
    <s v="Sin moradores , local comercial cerrado"/>
    <x v="4"/>
    <x v="0"/>
    <x v="5"/>
    <x v="0"/>
    <n v="0.5"/>
    <n v="0.5"/>
    <n v="0.5"/>
    <n v="0.5"/>
    <n v="0.5"/>
    <n v="0.5"/>
    <n v="0.25"/>
    <n v="0.25"/>
    <n v="0.5"/>
    <n v="0.5"/>
    <n v="0.5"/>
    <n v="1"/>
    <x v="0"/>
  </r>
  <r>
    <s v="1878770"/>
    <s v="207622062022165141"/>
    <s v="DF20227350180"/>
    <x v="108"/>
    <x v="141"/>
    <s v="Cristobal toro"/>
    <s v="Los corteses 5898"/>
    <s v="Peñalolén"/>
    <x v="0"/>
    <s v="Cumple"/>
    <s v="Cumple"/>
    <s v="No Aplica"/>
    <s v="No Aplica"/>
    <s v="Cumple"/>
    <s v="Cumple"/>
    <s v="No"/>
    <s v="S/N"/>
    <s v="S/N"/>
    <s v="No Aplica"/>
    <s v="No Aplica"/>
    <s v="No Aplica"/>
    <s v="No Cumple"/>
    <s v="Cumple Parcialmente"/>
    <s v="Falta cantidad de fotografias en observacion , sin acceso a pasaje , se llama por citofono , pero no contestan"/>
    <x v="4"/>
    <x v="0"/>
    <x v="5"/>
    <x v="0"/>
    <n v="0.5"/>
    <n v="0.5"/>
    <n v="0.5"/>
    <n v="0.5"/>
    <n v="0.5"/>
    <n v="0.5"/>
    <n v="0.25"/>
    <n v="0.25"/>
    <n v="0.5"/>
    <n v="0"/>
    <n v="0.17499999999999999"/>
    <n v="0.83500000000000008"/>
    <x v="0"/>
  </r>
  <r>
    <s v="1878261"/>
    <s v="207622062022154938"/>
    <s v="DF20227354128"/>
    <x v="108"/>
    <x v="147"/>
    <s v="Cristobal toro"/>
    <s v="Valencia 2332"/>
    <s v="Peñalolén"/>
    <x v="0"/>
    <s v="Cumple"/>
    <s v="Cumple"/>
    <s v="No Aplica"/>
    <s v="No Aplica"/>
    <s v="Cumple"/>
    <s v="Cumple"/>
    <s v="No"/>
    <s v="S/N"/>
    <s v="S/N"/>
    <s v="No Aplica"/>
    <s v="No Aplica"/>
    <s v="No Aplica"/>
    <s v="Cumple"/>
    <s v="Cumple"/>
    <s v="Sector conflictivo , sin moradores"/>
    <x v="4"/>
    <x v="0"/>
    <x v="5"/>
    <x v="0"/>
    <n v="0.5"/>
    <n v="0.5"/>
    <n v="0.5"/>
    <n v="0.5"/>
    <n v="0.5"/>
    <n v="0.5"/>
    <n v="0.25"/>
    <n v="0.25"/>
    <n v="0.5"/>
    <n v="0.5"/>
    <n v="0.5"/>
    <n v="1"/>
    <x v="0"/>
  </r>
  <r>
    <s v="1878229"/>
    <s v="207522062022145130"/>
    <s v="DF20227367062"/>
    <x v="108"/>
    <x v="118"/>
    <s v="AARON HUENCHUMIL"/>
    <s v="Alvaro Casanova #2500"/>
    <s v="Peñalolén"/>
    <x v="0"/>
    <s v="Cumple"/>
    <s v="Cumple"/>
    <s v="No Aplica"/>
    <s v="No Aplica"/>
    <s v="Cumple"/>
    <s v="Cumple"/>
    <s v="No"/>
    <s v="S/N"/>
    <s v="S/N"/>
    <s v="No Aplica"/>
    <s v="No Aplica"/>
    <s v="No Aplica"/>
    <s v="Cumple Mayormente"/>
    <s v="Cumple"/>
    <s v="1- No se pudo tomar fotografias, sector conflictivo"/>
    <x v="4"/>
    <x v="0"/>
    <x v="5"/>
    <x v="0"/>
    <n v="0.5"/>
    <n v="0.5"/>
    <n v="0.5"/>
    <n v="0.5"/>
    <n v="0.5"/>
    <n v="0.5"/>
    <n v="0.25"/>
    <n v="0.25"/>
    <n v="0.5"/>
    <n v="0.32500000000000001"/>
    <n v="0.5"/>
    <n v="0.96500000000000008"/>
    <x v="0"/>
  </r>
  <r>
    <s v="1878213"/>
    <s v="207622062022143813"/>
    <s v="DF20227354720"/>
    <x v="108"/>
    <x v="148"/>
    <s v="Cristobal toro"/>
    <s v="Los maitenes 5342 C"/>
    <s v="Peñalolén"/>
    <x v="0"/>
    <s v="Cumple"/>
    <s v="Cumple"/>
    <s v="No Aplica"/>
    <s v="No Aplica"/>
    <s v="Cumple"/>
    <s v="Cumple"/>
    <s v="No"/>
    <s v="S/N"/>
    <s v="S/N"/>
    <s v="No Aplica"/>
    <s v="No Aplica"/>
    <s v="No Aplica"/>
    <s v="No Cumple"/>
    <s v="No Cumple"/>
    <s v="Sin moradores , sin mayor observacion"/>
    <x v="4"/>
    <x v="0"/>
    <x v="5"/>
    <x v="0"/>
    <n v="0.5"/>
    <n v="0.5"/>
    <n v="0.5"/>
    <n v="0.5"/>
    <n v="0.5"/>
    <n v="0.5"/>
    <n v="0.25"/>
    <n v="0.25"/>
    <n v="0.5"/>
    <n v="0"/>
    <n v="0"/>
    <n v="0.8"/>
    <x v="0"/>
  </r>
  <r>
    <s v="1878183"/>
    <s v="207622062022135954"/>
    <s v="DF20227354876"/>
    <x v="108"/>
    <x v="148"/>
    <s v="Cristobal toro"/>
    <s v="Los boteros 6182"/>
    <s v="Peñalolén"/>
    <x v="0"/>
    <s v="Cumple"/>
    <s v="Cumple"/>
    <s v="No Aplica"/>
    <s v="No Aplica"/>
    <s v="Cumple"/>
    <s v="Cumple"/>
    <s v="No"/>
    <s v="S/N"/>
    <s v="S/N"/>
    <s v="No Aplica"/>
    <s v="No Aplica"/>
    <s v="No Aplica"/>
    <s v="Cumple"/>
    <s v="Cumple Parcialmente"/>
    <s v="Falta data en fotografias , sin moradores sector hostil , dificil tomar muchas fotos"/>
    <x v="4"/>
    <x v="0"/>
    <x v="5"/>
    <x v="0"/>
    <n v="0.5"/>
    <n v="0.5"/>
    <n v="0.5"/>
    <n v="0.5"/>
    <n v="0.5"/>
    <n v="0.5"/>
    <n v="0.25"/>
    <n v="0.25"/>
    <n v="0.5"/>
    <n v="0.5"/>
    <n v="0.17499999999999999"/>
    <n v="0.93500000000000005"/>
    <x v="0"/>
  </r>
  <r>
    <s v="1878181"/>
    <s v="207522062022135649"/>
    <s v="DF20227367080"/>
    <x v="108"/>
    <x v="117"/>
    <s v="AARON HUENCHUMIL"/>
    <s v="Las Parcelas #9246 B dpto 33"/>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8175"/>
    <s v="207622062022134810"/>
    <s v="DF20227354004"/>
    <x v="108"/>
    <x v="147"/>
    <s v="Cristobal toro"/>
    <s v="Pasaje 8 5401"/>
    <s v="Peñalolén"/>
    <x v="0"/>
    <s v="Cumple"/>
    <s v="Cumple"/>
    <s v="No Aplica"/>
    <s v="No Aplica"/>
    <s v="Cumple"/>
    <s v="Cumple"/>
    <s v="No"/>
    <s v="S/N"/>
    <s v="S/N"/>
    <s v="No Aplica"/>
    <s v="No Aplica"/>
    <s v="No Aplica"/>
    <s v="Cumple"/>
    <s v="Cumple"/>
    <s v="Sin moradores sector hostil , no se toman fotografias por precaucion"/>
    <x v="4"/>
    <x v="0"/>
    <x v="5"/>
    <x v="0"/>
    <n v="0.5"/>
    <n v="0.5"/>
    <n v="0.5"/>
    <n v="0.5"/>
    <n v="0.5"/>
    <n v="0.5"/>
    <n v="0.25"/>
    <n v="0.25"/>
    <n v="0.5"/>
    <n v="0.5"/>
    <n v="0.5"/>
    <n v="1"/>
    <x v="0"/>
  </r>
  <r>
    <s v="1878167"/>
    <s v="207522062022133811"/>
    <s v="DF20227370284"/>
    <x v="108"/>
    <x v="145"/>
    <s v="AARON HUENCHUMIL"/>
    <s v="Pasaje 10 #1575"/>
    <s v="Peñalolén"/>
    <x v="0"/>
    <s v="Cumple"/>
    <s v="Cumple"/>
    <s v="No Aplica"/>
    <s v="No Aplica"/>
    <s v="Cumple"/>
    <s v="Cumple"/>
    <s v="No"/>
    <s v="S/N"/>
    <s v="S/N"/>
    <s v="No Aplica"/>
    <s v="No Aplica"/>
    <s v="No Aplica"/>
    <s v="Cumple"/>
    <s v="Cumple"/>
    <s v="1- Cliente no se encuentra en domicilio"/>
    <x v="4"/>
    <x v="0"/>
    <x v="5"/>
    <x v="0"/>
    <n v="0.5"/>
    <n v="0.5"/>
    <n v="0.5"/>
    <n v="0.5"/>
    <n v="0.5"/>
    <n v="0.5"/>
    <n v="0.25"/>
    <n v="0.25"/>
    <n v="0.5"/>
    <n v="0.5"/>
    <n v="0.5"/>
    <n v="1"/>
    <x v="0"/>
  </r>
  <r>
    <s v="1878148"/>
    <s v="207622062022131924"/>
    <s v="DF20227354645"/>
    <x v="108"/>
    <x v="147"/>
    <s v="Cristobal toro"/>
    <s v="Rucaray 9448"/>
    <s v="Peñalolén"/>
    <x v="0"/>
    <s v="Cumple"/>
    <s v="Cumple"/>
    <s v="No Aplica"/>
    <s v="No Aplica"/>
    <s v="Cumple"/>
    <s v="Cumple"/>
    <s v="No"/>
    <s v="S/N"/>
    <s v="S/N"/>
    <s v="No Aplica"/>
    <s v="No Aplica"/>
    <s v="No Aplica"/>
    <s v="No Cumple"/>
    <s v="Cumple Parcialmente"/>
    <s v="Falta cantidad de fotografias en observacion . Sin moradores"/>
    <x v="4"/>
    <x v="0"/>
    <x v="5"/>
    <x v="0"/>
    <n v="0.5"/>
    <n v="0.5"/>
    <n v="0.5"/>
    <n v="0.5"/>
    <n v="0.5"/>
    <n v="0.5"/>
    <n v="0.25"/>
    <n v="0.25"/>
    <n v="0.5"/>
    <n v="0"/>
    <n v="0.17499999999999999"/>
    <n v="0.83500000000000008"/>
    <x v="0"/>
  </r>
  <r>
    <s v="1878136"/>
    <s v="207522062022130914"/>
    <s v="DF20227366609"/>
    <x v="108"/>
    <x v="118"/>
    <s v="AARON HUENCHUMIL"/>
    <s v="Calle 1 #1138"/>
    <s v="Peñalolén"/>
    <x v="0"/>
    <s v="Cumple"/>
    <s v="Cumple"/>
    <s v="No Aplica"/>
    <s v="No Aplica"/>
    <s v="Cumple"/>
    <s v="Cumple"/>
    <s v="No"/>
    <s v="S/N"/>
    <s v="S/N"/>
    <s v="No Aplica"/>
    <s v="No Aplica"/>
    <s v="No Aplica"/>
    <s v="Cumple Mayormente"/>
    <s v="Cumple"/>
    <s v="1- Cliente no se encuentra en domicilio"/>
    <x v="4"/>
    <x v="0"/>
    <x v="5"/>
    <x v="0"/>
    <n v="0.5"/>
    <n v="0.5"/>
    <n v="0.5"/>
    <n v="0.5"/>
    <n v="0.5"/>
    <n v="0.5"/>
    <n v="0.25"/>
    <n v="0.25"/>
    <n v="0.5"/>
    <n v="0.32500000000000001"/>
    <n v="0.5"/>
    <n v="0.96500000000000008"/>
    <x v="0"/>
  </r>
  <r>
    <s v="1878131"/>
    <s v="207622062022130301"/>
    <s v="DF20227354888"/>
    <x v="108"/>
    <x v="148"/>
    <s v="Cristobal toro"/>
    <s v="Rio claro 1316"/>
    <s v="Peñalolén"/>
    <x v="0"/>
    <s v="Cumple"/>
    <s v="Cumple"/>
    <s v="No Aplica"/>
    <s v="No Aplica"/>
    <s v="Cumple"/>
    <s v="Cumple"/>
    <s v="No"/>
    <s v="S/N"/>
    <s v="S/N"/>
    <s v="No Aplica"/>
    <s v="No Aplica"/>
    <s v="No Aplica"/>
    <s v="No Cumple"/>
    <s v="No Cumple"/>
    <s v="Sin moradores , corresponde a iglesia , sin mayor observacion"/>
    <x v="4"/>
    <x v="0"/>
    <x v="5"/>
    <x v="0"/>
    <n v="0.5"/>
    <n v="0.5"/>
    <n v="0.5"/>
    <n v="0.5"/>
    <n v="0.5"/>
    <n v="0.5"/>
    <n v="0.25"/>
    <n v="0.25"/>
    <n v="0.5"/>
    <n v="0"/>
    <n v="0"/>
    <n v="0.8"/>
    <x v="0"/>
  </r>
  <r>
    <s v="1878124"/>
    <s v="207622062022125234"/>
    <s v="DF20227354460"/>
    <x v="108"/>
    <x v="147"/>
    <s v="Cristobal toro"/>
    <s v="Rio claro 670 C/D"/>
    <s v="Peñalolén"/>
    <x v="0"/>
    <s v="Cumple"/>
    <s v="Cumple"/>
    <s v="No Aplica"/>
    <s v="No Aplica"/>
    <s v="Cumple"/>
    <s v="Cumple"/>
    <s v="No"/>
    <s v="S/N"/>
    <s v="S/N"/>
    <s v="No Aplica"/>
    <s v="No Aplica"/>
    <s v="No Aplica"/>
    <s v="Cumple"/>
    <s v="No Cumple"/>
    <s v="Falta data en fotografias , sin moradores"/>
    <x v="4"/>
    <x v="0"/>
    <x v="5"/>
    <x v="0"/>
    <n v="0.5"/>
    <n v="0.5"/>
    <n v="0.5"/>
    <n v="0.5"/>
    <n v="0.5"/>
    <n v="0.5"/>
    <n v="0.25"/>
    <n v="0.25"/>
    <n v="0.5"/>
    <n v="0.5"/>
    <n v="0"/>
    <n v="0.9"/>
    <x v="0"/>
  </r>
  <r>
    <s v="1878114"/>
    <s v="207622062022123545"/>
    <s v="DF20227351947"/>
    <x v="108"/>
    <x v="143"/>
    <s v="Cristobal toro"/>
    <s v="Parque dos 1346"/>
    <s v="Peñalolén"/>
    <x v="0"/>
    <s v="Cumple"/>
    <s v="Cumple"/>
    <s v="No Aplica"/>
    <s v="No Aplica"/>
    <s v="Cumple"/>
    <s v="Cumple"/>
    <s v="No"/>
    <s v="S/N"/>
    <s v="S/N"/>
    <s v="No Aplica"/>
    <s v="No Aplica"/>
    <s v="No Aplica"/>
    <s v="Cumple"/>
    <s v="Cumple"/>
    <s v="Sin moradores , sector hostil"/>
    <x v="4"/>
    <x v="0"/>
    <x v="5"/>
    <x v="0"/>
    <n v="0.5"/>
    <n v="0.5"/>
    <n v="0.5"/>
    <n v="0.5"/>
    <n v="0.5"/>
    <n v="0.5"/>
    <n v="0.25"/>
    <n v="0.25"/>
    <n v="0.5"/>
    <n v="0.5"/>
    <n v="0.5"/>
    <n v="1"/>
    <x v="0"/>
  </r>
  <r>
    <s v="1880082"/>
    <s v="207623062022125109"/>
    <s v="DF20227350819"/>
    <x v="109"/>
    <x v="143"/>
    <s v="Cristobal toro"/>
    <s v="Alvaro casanova 2405"/>
    <s v="Peñalolén"/>
    <x v="0"/>
    <s v="Cumple"/>
    <s v="Cumple"/>
    <s v="No Aplica"/>
    <s v="No Aplica"/>
    <s v="Cumple"/>
    <s v="Cumple"/>
    <s v="No"/>
    <s v="S/N"/>
    <s v="S/N"/>
    <s v="No Aplica"/>
    <s v="No Aplica"/>
    <s v="No Aplica"/>
    <s v="No Cumple"/>
    <s v="Cumple Parcialmente"/>
    <s v="Faltan cantidad de fotos en observacion , sector muy conflictivo , no se toman mas fotografias por precaucion"/>
    <x v="4"/>
    <x v="0"/>
    <x v="5"/>
    <x v="0"/>
    <n v="0.5"/>
    <n v="0.5"/>
    <n v="0.5"/>
    <n v="0.5"/>
    <n v="0.5"/>
    <n v="0.5"/>
    <n v="0.25"/>
    <n v="0.25"/>
    <n v="0.5"/>
    <n v="0"/>
    <n v="0.17499999999999999"/>
    <n v="0.83500000000000008"/>
    <x v="0"/>
  </r>
  <r>
    <s v="1880047"/>
    <s v="207623062022123731"/>
    <s v="DF20227350123"/>
    <x v="109"/>
    <x v="141"/>
    <s v="Cristobal toro"/>
    <s v="Antupiren 9700"/>
    <s v="Peñalolén"/>
    <x v="0"/>
    <s v="Cumple"/>
    <s v="Cumple"/>
    <s v="No Aplica"/>
    <s v="No Aplica"/>
    <s v="Cumple"/>
    <s v="Cumple"/>
    <s v="No"/>
    <s v="S/N"/>
    <s v="S/N"/>
    <s v="No Aplica"/>
    <s v="No Aplica"/>
    <s v="No Aplica"/>
    <s v="Cumple"/>
    <s v="Cumple"/>
    <s v="Problema externo , sin moradores , sin mayor observacion"/>
    <x v="4"/>
    <x v="0"/>
    <x v="5"/>
    <x v="0"/>
    <n v="0.5"/>
    <n v="0.5"/>
    <n v="0.5"/>
    <n v="0.5"/>
    <n v="0.5"/>
    <n v="0.5"/>
    <n v="0.25"/>
    <n v="0.25"/>
    <n v="0.5"/>
    <n v="0.5"/>
    <n v="0.5"/>
    <n v="1"/>
    <x v="0"/>
  </r>
  <r>
    <s v="1880033"/>
    <s v="207623062022121823"/>
    <s v="DF20227355334"/>
    <x v="109"/>
    <x v="148"/>
    <s v="Cristobal toro"/>
    <s v="Amulen 8956"/>
    <s v="Peñalolén"/>
    <x v="0"/>
    <s v="Cumple"/>
    <s v="Cumple"/>
    <s v="No Aplica"/>
    <s v="No Aplica"/>
    <s v="Cumple"/>
    <s v="Cumple"/>
    <s v="No"/>
    <s v="S/N"/>
    <s v="S/N"/>
    <s v="No Aplica"/>
    <s v="No Aplica"/>
    <s v="No Aplica"/>
    <s v="No Cumple"/>
    <s v="Cumple Parcialmente"/>
    <s v="Falta cantidad de fotos en observacion , sin moradores"/>
    <x v="4"/>
    <x v="0"/>
    <x v="5"/>
    <x v="0"/>
    <n v="0.5"/>
    <n v="0.5"/>
    <n v="0.5"/>
    <n v="0.5"/>
    <n v="0.5"/>
    <n v="0.5"/>
    <n v="0.25"/>
    <n v="0.25"/>
    <n v="0.5"/>
    <n v="0"/>
    <n v="0.17499999999999999"/>
    <n v="0.83500000000000008"/>
    <x v="0"/>
  </r>
  <r>
    <s v="1880031"/>
    <s v="207623062022121225"/>
    <s v="DF20227354916"/>
    <x v="109"/>
    <x v="148"/>
    <s v="Cristobal toro"/>
    <s v="Las parcelas 8508"/>
    <s v="Peñalolén"/>
    <x v="0"/>
    <s v="Cumple"/>
    <s v="Cumple"/>
    <s v="No Cumple"/>
    <s v="No Cumple"/>
    <s v="Cumple"/>
    <s v="Cumple"/>
    <s v="No"/>
    <s v="S/N"/>
    <s v="S/N"/>
    <s v="No Aplica"/>
    <s v="No Aplica"/>
    <s v="No Aplica"/>
    <s v="Cumple"/>
    <s v="No Cumple"/>
    <s v="Sin moradores , local comercial , nadie atiende"/>
    <x v="4"/>
    <x v="0"/>
    <x v="5"/>
    <x v="0"/>
    <n v="0.5"/>
    <n v="0.5"/>
    <n v="0"/>
    <n v="0"/>
    <n v="0.5"/>
    <n v="0.5"/>
    <n v="0.25"/>
    <n v="0.25"/>
    <n v="0.5"/>
    <n v="0.5"/>
    <n v="0"/>
    <n v="0.6"/>
    <x v="0"/>
  </r>
  <r>
    <s v="1880009"/>
    <s v="207623062022114401"/>
    <s v="DF20227355310"/>
    <x v="109"/>
    <x v="148"/>
    <s v="Cristobal toro"/>
    <s v="Pasaje 450 1721"/>
    <s v="Peñalolén"/>
    <x v="0"/>
    <s v="Cumple"/>
    <s v="Cumple"/>
    <s v="No Aplica"/>
    <s v="No Aplica"/>
    <s v="Cumple"/>
    <s v="Cumple"/>
    <s v="Si"/>
    <s v="S/N"/>
    <s v="S/N"/>
    <s v="No Aplica"/>
    <s v="No Aplica"/>
    <s v="No Aplica"/>
    <s v="No Cumple"/>
    <s v="Cumple Parcialmente"/>
    <s v="Falta cantidad de fotografias en observacion , atiende cliente , pero no entrega datos , momesta por toma de fotos , no quiere fotos de su fachada de casa  ."/>
    <x v="4"/>
    <x v="0"/>
    <x v="5"/>
    <x v="0"/>
    <n v="0.5"/>
    <n v="0.5"/>
    <n v="0.5"/>
    <n v="0.5"/>
    <n v="0.5"/>
    <n v="0.5"/>
    <n v="0.25"/>
    <n v="0.25"/>
    <n v="0.5"/>
    <n v="0"/>
    <n v="0.17499999999999999"/>
    <n v="0.83500000000000008"/>
    <x v="0"/>
  </r>
  <r>
    <s v="1879967"/>
    <s v="207623062022110802"/>
    <s v="DF20227354996"/>
    <x v="109"/>
    <x v="148"/>
    <s v="Cristobal toro"/>
    <s v="Las torres 5490 tr M dpto 312"/>
    <s v="Peñalolén"/>
    <x v="0"/>
    <s v="Cumple"/>
    <s v="Cumple"/>
    <s v="No Aplica"/>
    <s v="No Aplica"/>
    <s v="Cumple"/>
    <s v="Cumple"/>
    <s v="No"/>
    <s v="S/N"/>
    <s v="S/N"/>
    <s v="No Aplica"/>
    <s v="No Aplica"/>
    <s v="No Aplica"/>
    <s v="Cumple"/>
    <s v="Cumple"/>
    <s v="Sin moradores , sector de block semihostil"/>
    <x v="4"/>
    <x v="0"/>
    <x v="5"/>
    <x v="0"/>
    <n v="0.5"/>
    <n v="0.5"/>
    <n v="0.5"/>
    <n v="0.5"/>
    <n v="0.5"/>
    <n v="0.5"/>
    <n v="0.25"/>
    <n v="0.25"/>
    <n v="0.5"/>
    <n v="0.5"/>
    <n v="0.5"/>
    <n v="1"/>
    <x v="0"/>
  </r>
  <r>
    <s v="1879944"/>
    <s v="207623062022104209"/>
    <s v="DF20227355206"/>
    <x v="109"/>
    <x v="148"/>
    <s v="Cristobal toro"/>
    <s v="Tachira 2321"/>
    <s v="Peñalolén"/>
    <x v="0"/>
    <s v="Cumple"/>
    <s v="Cumple"/>
    <s v="No Aplica"/>
    <s v="No Aplica"/>
    <s v="Cumple"/>
    <s v="Cumple"/>
    <s v="No"/>
    <s v="S/N"/>
    <s v="S/N"/>
    <s v="No Aplica"/>
    <s v="No Aplica"/>
    <s v="No Aplica"/>
    <s v="No Cumple"/>
    <s v="Cumple Parcialmente"/>
    <s v="Falta cantidad de fotos en observacion , sector hostil , no se toman mas fotografias por precaucion , sin moradores"/>
    <x v="4"/>
    <x v="0"/>
    <x v="5"/>
    <x v="0"/>
    <n v="0.5"/>
    <n v="0.5"/>
    <n v="0.5"/>
    <n v="0.5"/>
    <n v="0.5"/>
    <n v="0.5"/>
    <n v="0.25"/>
    <n v="0.25"/>
    <n v="0.5"/>
    <n v="0"/>
    <n v="0.17499999999999999"/>
    <n v="0.83500000000000008"/>
    <x v="0"/>
  </r>
  <r>
    <s v="1879934"/>
    <s v="207623062022102419"/>
    <s v="DF20227354322"/>
    <x v="109"/>
    <x v="147"/>
    <s v="Cristobal toro"/>
    <s v="Los molineros 890"/>
    <s v="Peñalolén"/>
    <x v="0"/>
    <s v="Cumple"/>
    <s v="Cumple"/>
    <s v="No Aplica"/>
    <s v="No Aplica"/>
    <s v="Cumple"/>
    <s v="Cumple"/>
    <s v="No"/>
    <s v="S/N"/>
    <s v="S/N"/>
    <s v="No Aplica"/>
    <s v="No Aplica"/>
    <s v="No Aplica"/>
    <s v="Cumple"/>
    <s v="Cumple"/>
    <s v="Problema externo , subterraneo , sin moradores"/>
    <x v="4"/>
    <x v="0"/>
    <x v="5"/>
    <x v="0"/>
    <n v="0.5"/>
    <n v="0.5"/>
    <n v="0.5"/>
    <n v="0.5"/>
    <n v="0.5"/>
    <n v="0.5"/>
    <n v="0.25"/>
    <n v="0.25"/>
    <n v="0.5"/>
    <n v="0.5"/>
    <n v="0.5"/>
    <n v="1"/>
    <x v="0"/>
  </r>
  <r>
    <s v="1886687"/>
    <s v="207528062022155207"/>
    <s v="DF20227343979"/>
    <x v="110"/>
    <x v="123"/>
    <s v="AARON HUENCHUMIL"/>
    <s v="General Prieto #1717 dpto 1806"/>
    <s v="Independencia"/>
    <x v="0"/>
    <s v="Cumple"/>
    <s v="Cumple"/>
    <s v="No Aplica"/>
    <s v="No Aplica"/>
    <s v="Cumple"/>
    <s v="Cumple"/>
    <s v="No"/>
    <s v="S/N"/>
    <s v="S/N"/>
    <s v="No Aplica"/>
    <s v="No Aplica"/>
    <s v="No Aplica"/>
    <s v="No Cumple"/>
    <s v="No Cumple"/>
    <s v="1- Cliente no se encuentra en domicilio, pero conserje permite acceso a shaft medidores  2- Suministro electrico normalizado"/>
    <x v="4"/>
    <x v="0"/>
    <x v="5"/>
    <x v="0"/>
    <n v="0.5"/>
    <n v="0.5"/>
    <n v="0.5"/>
    <n v="0.5"/>
    <n v="0.5"/>
    <n v="0.5"/>
    <n v="0.25"/>
    <n v="0.25"/>
    <n v="0.5"/>
    <n v="0"/>
    <n v="0"/>
    <n v="0.8"/>
    <x v="1"/>
  </r>
  <r>
    <s v="1886686"/>
    <s v="207528062022154431"/>
    <s v="DF20227343815"/>
    <x v="110"/>
    <x v="123"/>
    <s v="AARON HUENCHUMIL"/>
    <s v="General Prieto #1717 dpto 504"/>
    <s v="Independencia"/>
    <x v="0"/>
    <s v="Cumple"/>
    <s v="Cumple"/>
    <s v="No Aplica"/>
    <s v="No Aplica"/>
    <s v="Cumple"/>
    <s v="Cumple"/>
    <s v="No"/>
    <s v="S/N"/>
    <s v="S/N"/>
    <s v="No Aplica"/>
    <s v="No Aplica"/>
    <s v="No Aplica"/>
    <s v="Cumple Mayormente"/>
    <s v="Cumple"/>
    <s v="1- Cliente no se encuentra en domicilio, pero conserje permite acceso a shaft medidores 2- Suministro electrico normalizado"/>
    <x v="4"/>
    <x v="0"/>
    <x v="5"/>
    <x v="0"/>
    <n v="0.5"/>
    <n v="0.5"/>
    <n v="0.5"/>
    <n v="0.5"/>
    <n v="0.5"/>
    <n v="0.5"/>
    <n v="0.25"/>
    <n v="0.25"/>
    <n v="0.5"/>
    <n v="0.32500000000000001"/>
    <n v="0.5"/>
    <n v="0.96500000000000008"/>
    <x v="1"/>
  </r>
  <r>
    <s v="1886274"/>
    <s v="207528062022150749"/>
    <s v="DF20227343701"/>
    <x v="110"/>
    <x v="123"/>
    <s v="AARON HUENCHUMIL"/>
    <s v="El Carrion #1346 edif B dpto 1515"/>
    <s v="Independencia"/>
    <x v="0"/>
    <s v="Cumple"/>
    <s v="Cumple"/>
    <s v="No Aplica"/>
    <s v="No Aplica"/>
    <s v="No Aplica"/>
    <s v="No Aplica"/>
    <s v="Si"/>
    <s v="S/N"/>
    <s v="S/N"/>
    <s v="No Aplica"/>
    <s v="No Aplica"/>
    <s v="No Aplica"/>
    <s v="Cumple"/>
    <s v="Cumple"/>
    <s v="1- Cliente desconoce que tecnicos hayan realizado visita al domicilio"/>
    <x v="4"/>
    <x v="0"/>
    <x v="5"/>
    <x v="0"/>
    <n v="0.5"/>
    <n v="0.5"/>
    <n v="0.5"/>
    <n v="0.5"/>
    <n v="0.5"/>
    <n v="0.5"/>
    <n v="0.25"/>
    <n v="0.25"/>
    <n v="0.5"/>
    <n v="0.5"/>
    <n v="0.5"/>
    <n v="1"/>
    <x v="1"/>
  </r>
  <r>
    <s v="1886258"/>
    <s v="207528062022144146"/>
    <s v="DF20227343943"/>
    <x v="110"/>
    <x v="123"/>
    <s v="AARON HUENCHUMIL"/>
    <s v="El molino #1845 dpto 1415"/>
    <s v="Independencia"/>
    <x v="0"/>
    <s v="Cumple"/>
    <s v="Cumple"/>
    <s v="No Aplica"/>
    <s v="No Aplica"/>
    <s v="Cumple"/>
    <s v="Cumple"/>
    <s v="No"/>
    <s v="S/N"/>
    <s v="S/N"/>
    <s v="No Aplica"/>
    <s v="No Aplica"/>
    <s v="No Aplica"/>
    <s v="Cumple Mayormente"/>
    <s v="No Cumple"/>
    <s v="1- conserje no permite acceso, debido a que cliente no se encuentra en domicilio"/>
    <x v="4"/>
    <x v="0"/>
    <x v="5"/>
    <x v="0"/>
    <n v="0.5"/>
    <n v="0.5"/>
    <n v="0.5"/>
    <n v="0.5"/>
    <n v="0.5"/>
    <n v="0.5"/>
    <n v="0.25"/>
    <n v="0.25"/>
    <n v="0.5"/>
    <n v="0.32500000000000001"/>
    <n v="0"/>
    <n v="0.86499999999999999"/>
    <x v="1"/>
  </r>
  <r>
    <s v="1885930"/>
    <s v="207528062022141936"/>
    <s v="DF20227345269"/>
    <x v="110"/>
    <x v="124"/>
    <s v="AARON HUENCHUMIL"/>
    <s v="Santiago Arcos #2705 dpto 414"/>
    <s v="Independencia"/>
    <x v="0"/>
    <s v="Cumple"/>
    <s v="Cumple"/>
    <s v="No Cumple"/>
    <s v="No Cumple"/>
    <s v="Cumple"/>
    <s v="Cumple"/>
    <s v="No"/>
    <s v="S/N"/>
    <s v="S/N"/>
    <s v="No Aplica"/>
    <s v="No Aplica"/>
    <s v="No Aplica"/>
    <s v="Cumple"/>
    <s v="Cumple"/>
    <s v="1-Cliente no se encuentra en domicilio 2-No declara codigo de ITM 25A en informe de cuadrilla"/>
    <x v="4"/>
    <x v="0"/>
    <x v="5"/>
    <x v="0"/>
    <n v="0.5"/>
    <n v="0.5"/>
    <n v="0"/>
    <n v="0"/>
    <n v="0.5"/>
    <n v="0.5"/>
    <n v="0.25"/>
    <n v="0.25"/>
    <n v="0.5"/>
    <n v="0.5"/>
    <n v="0.5"/>
    <n v="0.7"/>
    <x v="1"/>
  </r>
  <r>
    <s v="1888930"/>
    <s v="207629062022160059"/>
    <s v="DF20227346170"/>
    <x v="111"/>
    <x v="124"/>
    <s v="Cristobal toro"/>
    <s v="El zodiaco 9177"/>
    <s v="Vitacura"/>
    <x v="0"/>
    <s v="Cumple"/>
    <s v="Cumple"/>
    <s v="No Aplica"/>
    <s v="No Aplica"/>
    <s v="Cumple"/>
    <s v="Cumple"/>
    <s v="No"/>
    <s v="S/N"/>
    <s v="S/N"/>
    <s v="No Aplica"/>
    <s v="No Aplica"/>
    <s v="No Aplica"/>
    <s v="Cumple"/>
    <s v="Cumple Parcialmente"/>
    <s v="Falta mas data en fotografias , sin moradores"/>
    <x v="4"/>
    <x v="0"/>
    <x v="5"/>
    <x v="0"/>
    <n v="0.5"/>
    <n v="0.5"/>
    <n v="0.5"/>
    <n v="0.5"/>
    <n v="0.5"/>
    <n v="0.5"/>
    <n v="0.25"/>
    <n v="0.25"/>
    <n v="0.5"/>
    <n v="0.5"/>
    <n v="0.17499999999999999"/>
    <n v="0.93500000000000005"/>
    <x v="1"/>
  </r>
  <r>
    <s v="1888901"/>
    <s v="207629062022154029"/>
    <s v="DF20227346174"/>
    <x v="111"/>
    <x v="124"/>
    <s v="Cristobal toro"/>
    <s v="Vitacura 8751"/>
    <s v="Vitacura"/>
    <x v="0"/>
    <s v="Cumple"/>
    <s v="Cumple"/>
    <s v="No Aplica"/>
    <s v="No Aplica"/>
    <s v="Cumple"/>
    <s v="Cumple"/>
    <s v="No"/>
    <s v="S/N"/>
    <s v="S/N"/>
    <s v="No Aplica"/>
    <s v="No Aplica"/>
    <s v="No Aplica"/>
    <s v="Cumple"/>
    <s v="Cumple"/>
    <s v="Sin acceso , corresponde a club privado , no permiten acceso , sin mayores datos"/>
    <x v="4"/>
    <x v="0"/>
    <x v="5"/>
    <x v="0"/>
    <n v="0.5"/>
    <n v="0.5"/>
    <n v="0.5"/>
    <n v="0.5"/>
    <n v="0.5"/>
    <n v="0.5"/>
    <n v="0.25"/>
    <n v="0.25"/>
    <n v="0.5"/>
    <n v="0.5"/>
    <n v="0.5"/>
    <n v="1"/>
    <x v="1"/>
  </r>
  <r>
    <s v="1888220"/>
    <s v="207629062022140418"/>
    <s v="DF20227345164"/>
    <x v="111"/>
    <x v="123"/>
    <s v="Cristobal toro"/>
    <s v="Sofocles 8049"/>
    <s v="Vitacura"/>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1"/>
  </r>
  <r>
    <s v="1888171"/>
    <s v="207629062022133338"/>
    <s v="DF20227347298"/>
    <x v="111"/>
    <x v="135"/>
    <s v="Cristobal toro"/>
    <s v="Senegal norte 2512"/>
    <s v="Vitacura"/>
    <x v="0"/>
    <s v="Cumple"/>
    <s v="Cumple"/>
    <s v="No Aplica"/>
    <s v="No Aplica"/>
    <s v="Cumple"/>
    <s v="Cumple"/>
    <s v="No"/>
    <s v="S/N"/>
    <s v="S/N"/>
    <s v="No Aplica"/>
    <s v="No Aplica"/>
    <s v="No Aplica"/>
    <s v="No Cumple"/>
    <s v="No Cumple"/>
    <s v="Falta data y las respectivas fotografias en observacion , sin moradores"/>
    <x v="4"/>
    <x v="0"/>
    <x v="5"/>
    <x v="0"/>
    <n v="0.5"/>
    <n v="0.5"/>
    <n v="0.5"/>
    <n v="0.5"/>
    <n v="0.5"/>
    <n v="0.5"/>
    <n v="0.25"/>
    <n v="0.25"/>
    <n v="0.5"/>
    <n v="0"/>
    <n v="0"/>
    <n v="0.8"/>
    <x v="1"/>
  </r>
  <r>
    <s v="1888155"/>
    <s v="207629062022131251"/>
    <s v="DF20227346933"/>
    <x v="111"/>
    <x v="130"/>
    <s v="Cristobal toro"/>
    <s v="Lo beltran 2232"/>
    <s v="Vitacura"/>
    <x v="0"/>
    <s v="Cumple"/>
    <s v="Cumple"/>
    <s v="No Aplica"/>
    <s v="No Aplica"/>
    <s v="Cumple"/>
    <s v="Cumple"/>
    <s v="No"/>
    <s v="S/N"/>
    <s v="S/N"/>
    <s v="No Aplica"/>
    <s v="No Aplica"/>
    <s v="No Aplica"/>
    <s v="Cumple"/>
    <s v="Cumple"/>
    <s v="Sin moradores , sin mayor detalles"/>
    <x v="4"/>
    <x v="0"/>
    <x v="5"/>
    <x v="0"/>
    <n v="0.5"/>
    <n v="0.5"/>
    <n v="0.5"/>
    <n v="0.5"/>
    <n v="0.5"/>
    <n v="0.5"/>
    <n v="0.25"/>
    <n v="0.25"/>
    <n v="0.5"/>
    <n v="0.5"/>
    <n v="0.5"/>
    <n v="1"/>
    <x v="1"/>
  </r>
  <r>
    <s v="1888146"/>
    <s v="207629062022124828"/>
    <s v="DF20227343129"/>
    <x v="111"/>
    <x v="126"/>
    <s v="Cristobal toro"/>
    <s v="Las hualtatas 7197"/>
    <s v="Vitacura"/>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1"/>
  </r>
  <r>
    <s v="1888144"/>
    <s v="207629062022124534"/>
    <s v="DF20227346145"/>
    <x v="111"/>
    <x v="124"/>
    <s v="Cristobal toro"/>
    <s v="Las hualtatas 7153"/>
    <s v="Vitacura"/>
    <x v="0"/>
    <s v="Cumple"/>
    <s v="Cumple"/>
    <s v="No Aplica"/>
    <s v="No Aplica"/>
    <s v="Cumple"/>
    <s v="Cumple"/>
    <s v="No"/>
    <s v="S/N"/>
    <s v="S/N"/>
    <s v="No Aplica"/>
    <s v="No Aplica"/>
    <s v="No Aplica"/>
    <s v="Cumple"/>
    <s v="Cumple Parcialmente"/>
    <s v="Falta mas data en fotografias , sin moradores ."/>
    <x v="4"/>
    <x v="0"/>
    <x v="5"/>
    <x v="0"/>
    <n v="0.5"/>
    <n v="0.5"/>
    <n v="0.5"/>
    <n v="0.5"/>
    <n v="0.5"/>
    <n v="0.5"/>
    <n v="0.25"/>
    <n v="0.25"/>
    <n v="0.5"/>
    <n v="0.5"/>
    <n v="0.17499999999999999"/>
    <n v="0.93500000000000005"/>
    <x v="1"/>
  </r>
  <r>
    <s v="1888134"/>
    <s v="207629062022122736"/>
    <s v="DF20227343298"/>
    <x v="111"/>
    <x v="126"/>
    <s v="Cristobal toro"/>
    <s v="Guillermo apollinaire 6676"/>
    <s v="Vitacura"/>
    <x v="0"/>
    <s v="Cumple"/>
    <s v="Cumple"/>
    <s v="No Aplica"/>
    <s v="No Aplica"/>
    <s v="Cumple"/>
    <s v="Cumple"/>
    <s v="No"/>
    <s v="S/N"/>
    <s v="S/N"/>
    <s v="No Aplica"/>
    <s v="No Aplica"/>
    <s v="No Aplica"/>
    <s v="Cumple"/>
    <s v="No Cumple"/>
    <s v="Sin moradores , falta data en fotografias , sin mayor observacion"/>
    <x v="4"/>
    <x v="0"/>
    <x v="5"/>
    <x v="0"/>
    <n v="0.5"/>
    <n v="0.5"/>
    <n v="0.5"/>
    <n v="0.5"/>
    <n v="0.5"/>
    <n v="0.5"/>
    <n v="0.25"/>
    <n v="0.25"/>
    <n v="0.5"/>
    <n v="0.5"/>
    <n v="0"/>
    <n v="0.9"/>
    <x v="1"/>
  </r>
  <r>
    <s v="1888128"/>
    <s v="207629062022121019"/>
    <s v="DF20227344124"/>
    <x v="111"/>
    <x v="126"/>
    <s v="Cristobal toro"/>
    <s v="General juan antonio lavalleja 2626"/>
    <s v="Vitacura"/>
    <x v="0"/>
    <s v="Cumple"/>
    <s v="Cumple"/>
    <s v="No Aplica"/>
    <s v="No Aplica"/>
    <s v="Cumple"/>
    <s v="Cumple"/>
    <s v="No"/>
    <s v="S/N"/>
    <s v="S/N"/>
    <s v="No Aplica"/>
    <s v="No Aplica"/>
    <s v="No Aplica"/>
    <s v="Cumple"/>
    <s v="No Cumple"/>
    <s v="Sin moradores , falta data en fotografias"/>
    <x v="4"/>
    <x v="0"/>
    <x v="5"/>
    <x v="0"/>
    <n v="0.5"/>
    <n v="0.5"/>
    <n v="0.5"/>
    <n v="0.5"/>
    <n v="0.5"/>
    <n v="0.5"/>
    <n v="0.25"/>
    <n v="0.25"/>
    <n v="0.5"/>
    <n v="0.5"/>
    <n v="0"/>
    <n v="0.9"/>
    <x v="1"/>
  </r>
  <r>
    <s v="1888066"/>
    <s v="207629062022115728"/>
    <s v="DF20227343097"/>
    <x v="111"/>
    <x v="126"/>
    <s v="Cristobal toro"/>
    <s v="Arquitecto juan herbage 6149 dpto 504"/>
    <s v="Vitacura"/>
    <x v="0"/>
    <s v="Cumple"/>
    <s v="Cumple"/>
    <s v="No Cumple"/>
    <s v="No Cumple"/>
    <s v="Cumple"/>
    <s v="Cumple"/>
    <s v="Si"/>
    <s v="Guillermo vargas"/>
    <s v="229536231"/>
    <s v="Cumple"/>
    <s v="Cumple"/>
    <s v="Cumple"/>
    <s v="Cumple"/>
    <s v="No Cumple"/>
    <s v="Falta data en fotografias , sin mayor observacion"/>
    <x v="4"/>
    <x v="0"/>
    <x v="5"/>
    <x v="0"/>
    <n v="0.5"/>
    <n v="0.5"/>
    <n v="0"/>
    <n v="0"/>
    <n v="0.5"/>
    <n v="0.5"/>
    <n v="0.25"/>
    <n v="0.25"/>
    <n v="0.5"/>
    <n v="0.5"/>
    <n v="0"/>
    <n v="0.6"/>
    <x v="1"/>
  </r>
  <r>
    <s v="1887958"/>
    <s v="207629062022113731"/>
    <s v="DF20227343215"/>
    <x v="111"/>
    <x v="126"/>
    <s v="Cristobal toro"/>
    <s v="Hernan prieto vial 1734 loc 52"/>
    <s v="Vitacura"/>
    <x v="0"/>
    <s v="Cumple"/>
    <s v="Cumple"/>
    <s v="No Aplica"/>
    <s v="No Aplica"/>
    <s v="Cumple"/>
    <s v="Cumple"/>
    <s v="No"/>
    <s v="S/N"/>
    <s v="S/N"/>
    <s v="No Aplica"/>
    <s v="No Aplica"/>
    <s v="No Aplica"/>
    <s v="Cumple"/>
    <s v="Cumple"/>
    <s v="Locales comerciales , persona encargada de llaves para medidores no se encuentra . Sin mayor observacion"/>
    <x v="4"/>
    <x v="0"/>
    <x v="5"/>
    <x v="0"/>
    <n v="0.5"/>
    <n v="0.5"/>
    <n v="0.5"/>
    <n v="0.5"/>
    <n v="0.5"/>
    <n v="0.5"/>
    <n v="0.25"/>
    <n v="0.25"/>
    <n v="0.5"/>
    <n v="0.5"/>
    <n v="0.5"/>
    <n v="1"/>
    <x v="1"/>
  </r>
  <r>
    <s v="1887926"/>
    <s v="207629062022112142"/>
    <s v="DF20227343086"/>
    <x v="111"/>
    <x v="126"/>
    <s v="Cristobal toro"/>
    <s v="Las hualtatas 4703"/>
    <s v="Vitacura"/>
    <x v="0"/>
    <s v="Cumple"/>
    <s v="Cumple"/>
    <s v="No Aplica"/>
    <s v="No Aplica"/>
    <s v="Cumple"/>
    <s v="Cumple"/>
    <s v="No"/>
    <s v="S/N"/>
    <s v="S/N"/>
    <s v="No Aplica"/>
    <s v="No Aplica"/>
    <s v="No Aplica"/>
    <s v="Cumple"/>
    <s v="Cumple"/>
    <s v="Sin moradores , corresponde a constructora , nadie atiende , sin acceso"/>
    <x v="4"/>
    <x v="0"/>
    <x v="5"/>
    <x v="0"/>
    <n v="0.5"/>
    <n v="0.5"/>
    <n v="0.5"/>
    <n v="0.5"/>
    <n v="0.5"/>
    <n v="0.5"/>
    <n v="0.25"/>
    <n v="0.25"/>
    <n v="0.5"/>
    <n v="0.5"/>
    <n v="0.5"/>
    <n v="1"/>
    <x v="1"/>
  </r>
  <r>
    <s v="1887908"/>
    <s v="207629062022110058"/>
    <s v="DF20227343454"/>
    <x v="111"/>
    <x v="126"/>
    <s v="Cristobal toro"/>
    <s v="Alonso de cordova 4048 loc 3"/>
    <s v="Vitacura"/>
    <x v="0"/>
    <s v="Cumple"/>
    <s v="Cumple"/>
    <s v="No Aplica"/>
    <s v="No Aplica"/>
    <s v="Cumple"/>
    <s v="Cumple"/>
    <s v="Si"/>
    <s v="S/N"/>
    <s v="S/N"/>
    <s v="Cumple"/>
    <s v="Cumple"/>
    <s v="Cumple"/>
    <s v="Cumple"/>
    <s v="Cumple"/>
    <s v="Atiende personal de local , nadie entrega datos , corroboran visita de personal de emergencia ."/>
    <x v="4"/>
    <x v="0"/>
    <x v="5"/>
    <x v="0"/>
    <n v="0.5"/>
    <n v="0.5"/>
    <n v="0.5"/>
    <n v="0.5"/>
    <n v="0.5"/>
    <n v="0.5"/>
    <n v="0.25"/>
    <n v="0.25"/>
    <n v="0.5"/>
    <n v="0.5"/>
    <n v="0.5"/>
    <n v="1"/>
    <x v="1"/>
  </r>
  <r>
    <s v="1887901"/>
    <s v="207629062022104952"/>
    <s v="DF20227348109"/>
    <x v="111"/>
    <x v="133"/>
    <s v="Cristobal toro"/>
    <s v="Los acantos 1410"/>
    <s v="Vitacura"/>
    <x v="0"/>
    <s v="Cumple"/>
    <s v="Cumple"/>
    <s v="No Aplica"/>
    <s v="No Aplica"/>
    <s v="Cumple"/>
    <s v="Cumple"/>
    <s v="No"/>
    <s v="S/N"/>
    <s v="S/N"/>
    <s v="No Aplica"/>
    <s v="No Aplica"/>
    <s v="No Aplica"/>
    <s v="Cumple"/>
    <s v="Cumple"/>
    <s v="Problema externo de luminarias , no atienden vecinos , sin mayor detalle"/>
    <x v="4"/>
    <x v="0"/>
    <x v="5"/>
    <x v="0"/>
    <n v="0.5"/>
    <n v="0.5"/>
    <n v="0.5"/>
    <n v="0.5"/>
    <n v="0.5"/>
    <n v="0.5"/>
    <n v="0.25"/>
    <n v="0.25"/>
    <n v="0.5"/>
    <n v="0.5"/>
    <n v="0.5"/>
    <n v="1"/>
    <x v="1"/>
  </r>
  <r>
    <s v="1887893"/>
    <s v="207629062022103336"/>
    <s v="DF20227344237"/>
    <x v="111"/>
    <x v="123"/>
    <s v="Cristobal toro"/>
    <s v="Dag hammarskjold 3177"/>
    <s v="Vitacura"/>
    <x v="0"/>
    <s v="Cumple"/>
    <s v="Cumple"/>
    <s v="No Aplica"/>
    <s v="No Aplica"/>
    <s v="Cumple"/>
    <s v="Cumple"/>
    <s v="Si"/>
    <s v="Cesar lizana"/>
    <s v="S/N"/>
    <s v="Cumple"/>
    <s v="Cumple"/>
    <s v="Cumple"/>
    <s v="Cumple"/>
    <s v="Cumple"/>
    <s v="Encargado no entrega fono , sin mayor observacion"/>
    <x v="4"/>
    <x v="0"/>
    <x v="5"/>
    <x v="0"/>
    <n v="0.5"/>
    <n v="0.5"/>
    <n v="0.5"/>
    <n v="0.5"/>
    <n v="0.5"/>
    <n v="0.5"/>
    <n v="0.25"/>
    <n v="0.25"/>
    <n v="0.5"/>
    <n v="0.5"/>
    <n v="0.5"/>
    <n v="1"/>
    <x v="1"/>
  </r>
  <r>
    <s v="1891188"/>
    <s v="207630062022162053"/>
    <s v="DF20227345908"/>
    <x v="112"/>
    <x v="124"/>
    <s v="Cristobal toro"/>
    <s v="San vicente 1662"/>
    <s v="Santiago"/>
    <x v="0"/>
    <s v="Cumple"/>
    <s v="Cumple"/>
    <s v="No Cumple"/>
    <s v="No Cumple"/>
    <s v="Cumple"/>
    <s v="Cumple"/>
    <s v="No"/>
    <s v="S/N"/>
    <s v="S/N"/>
    <s v="No Aplica"/>
    <s v="No Aplica"/>
    <s v="No Aplica"/>
    <s v="Cumple"/>
    <s v="Cumple"/>
    <s v="Sin moradores , sin mayor observacion"/>
    <x v="4"/>
    <x v="0"/>
    <x v="5"/>
    <x v="0"/>
    <n v="0.5"/>
    <n v="0.5"/>
    <n v="0"/>
    <n v="0"/>
    <n v="0.5"/>
    <n v="0.5"/>
    <n v="0.25"/>
    <n v="0.25"/>
    <n v="0.5"/>
    <n v="0.5"/>
    <n v="0.5"/>
    <n v="0.7"/>
    <x v="1"/>
  </r>
  <r>
    <s v="1891115"/>
    <s v="207630062022152015"/>
    <s v="DF20227343156"/>
    <x v="112"/>
    <x v="126"/>
    <s v="Cristobal toro"/>
    <s v="Portugal 1490"/>
    <s v="Santiago"/>
    <x v="0"/>
    <s v="Cumple"/>
    <s v="Cumple"/>
    <s v="No Aplica"/>
    <s v="No Aplica"/>
    <s v="Cumple"/>
    <s v="Cumple"/>
    <s v="No"/>
    <s v="S/N"/>
    <s v="S/N"/>
    <s v="No Aplica"/>
    <s v="No Aplica"/>
    <s v="No Aplica"/>
    <s v="Cumple"/>
    <s v="No Cumple"/>
    <s v="Falta data en fotografias , sin moradores ,"/>
    <x v="4"/>
    <x v="0"/>
    <x v="5"/>
    <x v="0"/>
    <n v="0.5"/>
    <n v="0.5"/>
    <n v="0.5"/>
    <n v="0.5"/>
    <n v="0.5"/>
    <n v="0.5"/>
    <n v="0.25"/>
    <n v="0.25"/>
    <n v="0.5"/>
    <n v="0.5"/>
    <n v="0"/>
    <n v="0.9"/>
    <x v="1"/>
  </r>
  <r>
    <s v="1891114"/>
    <s v="207530062022151903"/>
    <s v="DF20227343689"/>
    <x v="112"/>
    <x v="126"/>
    <s v="AARON HUENCHUMIL"/>
    <s v="Loreto #159"/>
    <s v="Independencia"/>
    <x v="0"/>
    <s v="Cumple"/>
    <s v="Cumple"/>
    <s v="No Aplica"/>
    <s v="No Aplica"/>
    <s v="Cumple"/>
    <s v="Cumple"/>
    <s v="No"/>
    <s v="S/N"/>
    <s v="S/N"/>
    <s v="No Aplica"/>
    <s v="No Aplica"/>
    <s v="No Aplica"/>
    <s v="Cumple"/>
    <s v="Cumple"/>
    <s v="1- Suministro electrico en el sector regularizado"/>
    <x v="4"/>
    <x v="0"/>
    <x v="5"/>
    <x v="0"/>
    <n v="0.5"/>
    <n v="0.5"/>
    <n v="0.5"/>
    <n v="0.5"/>
    <n v="0.5"/>
    <n v="0.5"/>
    <n v="0.25"/>
    <n v="0.25"/>
    <n v="0.5"/>
    <n v="0.5"/>
    <n v="0.5"/>
    <n v="1"/>
    <x v="1"/>
  </r>
  <r>
    <s v="1891094"/>
    <s v="207530062022150927"/>
    <s v="DF20227344483"/>
    <x v="112"/>
    <x v="123"/>
    <s v="AARON HUENCHUMIL"/>
    <s v="Loreto #175"/>
    <s v="Independencia"/>
    <x v="0"/>
    <s v="Cumple"/>
    <s v="Cumple"/>
    <s v="No Aplica"/>
    <s v="No Aplica"/>
    <s v="Cumple"/>
    <s v="Cumple"/>
    <s v="No"/>
    <s v="S/N"/>
    <s v="S/N"/>
    <s v="No Aplica"/>
    <s v="No Aplica"/>
    <s v="No Aplica"/>
    <s v="Cumple"/>
    <s v="Cumple"/>
    <s v="1- Suministro electrico en el sector se encuentra normalizado"/>
    <x v="4"/>
    <x v="0"/>
    <x v="5"/>
    <x v="0"/>
    <n v="0.5"/>
    <n v="0.5"/>
    <n v="0.5"/>
    <n v="0.5"/>
    <n v="0.5"/>
    <n v="0.5"/>
    <n v="0.25"/>
    <n v="0.25"/>
    <n v="0.5"/>
    <n v="0.5"/>
    <n v="0.5"/>
    <n v="1"/>
    <x v="1"/>
  </r>
  <r>
    <s v="1891040"/>
    <s v="207630062022144841"/>
    <s v="DF20227343089"/>
    <x v="112"/>
    <x v="126"/>
    <s v="Cristobal toro"/>
    <s v="Rogelio ugarte 1336"/>
    <s v="Santiago"/>
    <x v="0"/>
    <s v="Cumple"/>
    <s v="Cumple"/>
    <s v="No Aplica"/>
    <s v="No Aplica"/>
    <s v="Cumple"/>
    <s v="Cumple"/>
    <s v="No"/>
    <s v="S/N"/>
    <s v="S/N"/>
    <s v="No Aplica"/>
    <s v="No Aplica"/>
    <s v="No Aplica"/>
    <s v="Cumple"/>
    <s v="Cumple"/>
    <s v="Sin moradores , sin mayor observacion"/>
    <x v="4"/>
    <x v="0"/>
    <x v="5"/>
    <x v="0"/>
    <n v="0.5"/>
    <n v="0.5"/>
    <n v="0.5"/>
    <n v="0.5"/>
    <n v="0.5"/>
    <n v="0.5"/>
    <n v="0.25"/>
    <n v="0.25"/>
    <n v="0.5"/>
    <n v="0.5"/>
    <n v="0.5"/>
    <n v="1"/>
    <x v="1"/>
  </r>
  <r>
    <s v="1891015"/>
    <s v="207530062022144120"/>
    <s v="DF20227343805"/>
    <x v="112"/>
    <x v="123"/>
    <s v="AARON HUENCHUMIL"/>
    <s v="Recoleta #877 dpto 207"/>
    <s v="Independencia"/>
    <x v="0"/>
    <s v="Cumple"/>
    <s v="Cumple"/>
    <s v="No Aplica"/>
    <s v="No Aplica"/>
    <s v="Cumple"/>
    <s v="Cumple"/>
    <s v="No"/>
    <s v="S/N"/>
    <s v="S/N"/>
    <s v="No Aplica"/>
    <s v="No Aplica"/>
    <s v="No Aplica"/>
    <s v="Cumple"/>
    <s v="No Cumple"/>
    <s v="1- Cliente no se encuentra en domicilio, pero conserje permite acceso a shaft medidores 2- Suministro electrico normalizado"/>
    <x v="4"/>
    <x v="0"/>
    <x v="5"/>
    <x v="0"/>
    <n v="0.5"/>
    <n v="0.5"/>
    <n v="0.5"/>
    <n v="0.5"/>
    <n v="0.5"/>
    <n v="0.5"/>
    <n v="0.25"/>
    <n v="0.25"/>
    <n v="0.5"/>
    <n v="0.5"/>
    <n v="0"/>
    <n v="0.9"/>
    <x v="1"/>
  </r>
  <r>
    <s v="1890996"/>
    <s v="207630062022143429"/>
    <s v="DF20227342858"/>
    <x v="112"/>
    <x v="125"/>
    <s v="Cristobal toro"/>
    <s v="Portugal 990 dpto 1806"/>
    <s v="Santiago"/>
    <x v="0"/>
    <s v="Cumple"/>
    <s v="Cumple"/>
    <s v="No Aplica"/>
    <s v="No Aplica"/>
    <s v="Cumple"/>
    <s v="Cumple"/>
    <s v="Si"/>
    <s v="Victor arriagada"/>
    <s v="223237493"/>
    <s v="Cumple"/>
    <s v="Cumple"/>
    <s v="Cumple"/>
    <s v="Cumple"/>
    <s v="Cumple"/>
    <s v="Se verifica , tapa caja de empalme abierta sin perno ."/>
    <x v="4"/>
    <x v="0"/>
    <x v="5"/>
    <x v="0"/>
    <n v="0.5"/>
    <n v="0.5"/>
    <n v="0.5"/>
    <n v="0.5"/>
    <n v="0.5"/>
    <n v="0.5"/>
    <n v="0.25"/>
    <n v="0.25"/>
    <n v="0.5"/>
    <n v="0.5"/>
    <n v="0.5"/>
    <n v="1"/>
    <x v="1"/>
  </r>
  <r>
    <s v="1890986"/>
    <s v="207530062022142414"/>
    <s v="DF20227343818"/>
    <x v="112"/>
    <x v="123"/>
    <s v="AARON HUENCHUMIL"/>
    <s v="Santos Dumont #560 dpto 1705"/>
    <s v="Independencia"/>
    <x v="0"/>
    <s v="Cumple"/>
    <s v="Cumple"/>
    <s v="No Aplica"/>
    <s v="No Aplica"/>
    <s v="Cumple"/>
    <s v="Cumple"/>
    <s v="No"/>
    <s v="S/N"/>
    <s v="S/N"/>
    <s v="No Aplica"/>
    <s v="No Aplica"/>
    <s v="No Aplica"/>
    <s v="Cumple"/>
    <s v="No Cumple"/>
    <s v="1- Cliente no se encuentra  en domicilio, pero conserje permite acceso a shaft medidores  2- Suministro electrico normalizado"/>
    <x v="4"/>
    <x v="0"/>
    <x v="5"/>
    <x v="0"/>
    <n v="0.5"/>
    <n v="0.5"/>
    <n v="0.5"/>
    <n v="0.5"/>
    <n v="0.5"/>
    <n v="0.5"/>
    <n v="0.25"/>
    <n v="0.25"/>
    <n v="0.5"/>
    <n v="0.5"/>
    <n v="0"/>
    <n v="0.9"/>
    <x v="1"/>
  </r>
  <r>
    <s v="1890977"/>
    <s v="207630062022141544"/>
    <s v="DF20227344195"/>
    <x v="112"/>
    <x v="123"/>
    <s v="Cristobal toro"/>
    <s v="Porvenir 365 casa 14"/>
    <s v="Santiago"/>
    <x v="0"/>
    <s v="Cumple"/>
    <s v="Cumple"/>
    <s v="No Aplica"/>
    <s v="No Aplica"/>
    <s v="Cumple"/>
    <s v="Cumple"/>
    <s v="No"/>
    <s v="S/N"/>
    <s v="S/N"/>
    <s v="No Aplica"/>
    <s v="No Aplica"/>
    <s v="No Aplica"/>
    <s v="Cumple"/>
    <s v="Cumple"/>
    <s v="Problema externo , empalme subterraneo , sin moradores"/>
    <x v="4"/>
    <x v="0"/>
    <x v="5"/>
    <x v="0"/>
    <n v="0.5"/>
    <n v="0.5"/>
    <n v="0.5"/>
    <n v="0.5"/>
    <n v="0.5"/>
    <n v="0.5"/>
    <n v="0.25"/>
    <n v="0.25"/>
    <n v="0.5"/>
    <n v="0.5"/>
    <n v="0.5"/>
    <n v="1"/>
    <x v="1"/>
  </r>
  <r>
    <s v="1890972"/>
    <s v="207530062022140803"/>
    <s v="DF20227344018"/>
    <x v="112"/>
    <x v="123"/>
    <s v="AARON HUENCHUMIL"/>
    <s v="Santos Dumont #720 dpto 504"/>
    <s v="Independencia"/>
    <x v="0"/>
    <s v="Cumple"/>
    <s v="Cumple"/>
    <s v="No Aplica"/>
    <s v="No Aplica"/>
    <s v="Cumple"/>
    <s v="Cumple"/>
    <s v="No"/>
    <s v="S/N"/>
    <s v="S/N"/>
    <s v="No Aplica"/>
    <s v="No Aplica"/>
    <s v="No Aplica"/>
    <s v="Cumple"/>
    <s v="Cumple"/>
    <s v="1- Cliente no se encuentra en domicilio, pero conserje permite acceso a shaft medidores 2- Suministro electrico normalizado"/>
    <x v="4"/>
    <x v="0"/>
    <x v="5"/>
    <x v="0"/>
    <n v="0.5"/>
    <n v="0.5"/>
    <n v="0.5"/>
    <n v="0.5"/>
    <n v="0.5"/>
    <n v="0.5"/>
    <n v="0.25"/>
    <n v="0.25"/>
    <n v="0.5"/>
    <n v="0.5"/>
    <n v="0.5"/>
    <n v="1"/>
    <x v="1"/>
  </r>
  <r>
    <s v="1890542"/>
    <s v="207630062022132858"/>
    <s v="DF20227342679"/>
    <x v="112"/>
    <x v="126"/>
    <s v="Cristobal toro"/>
    <s v="Libertad 30 dpto 104"/>
    <s v="Santiago"/>
    <x v="0"/>
    <s v="Cumple"/>
    <s v="Cumple"/>
    <s v="No Aplica"/>
    <s v="No Aplica"/>
    <s v="Cumple"/>
    <s v="Cumple"/>
    <s v="No"/>
    <s v="S/N"/>
    <s v="S/N"/>
    <s v="No Aplica"/>
    <s v="No Aplica"/>
    <s v="No Aplica"/>
    <s v="Cumple"/>
    <s v="No Cumple"/>
    <s v="Falta data en fotografias , problema externo subterraneo ."/>
    <x v="4"/>
    <x v="0"/>
    <x v="5"/>
    <x v="0"/>
    <n v="0.5"/>
    <n v="0.5"/>
    <n v="0.5"/>
    <n v="0.5"/>
    <n v="0.5"/>
    <n v="0.5"/>
    <n v="0.25"/>
    <n v="0.25"/>
    <n v="0.5"/>
    <n v="0.5"/>
    <n v="0"/>
    <n v="0.9"/>
    <x v="1"/>
  </r>
  <r>
    <s v="1890540"/>
    <s v="207630062022132551"/>
    <s v="DF20227343010"/>
    <x v="112"/>
    <x v="126"/>
    <s v="Cristobal toro"/>
    <s v="Libertad 85 A"/>
    <s v="Santiago"/>
    <x v="0"/>
    <s v="Cumple"/>
    <s v="Cumple"/>
    <s v="No Aplica"/>
    <s v="No Aplica"/>
    <s v="Cumple"/>
    <s v="Cumple"/>
    <s v="No"/>
    <s v="S/N"/>
    <s v="S/N"/>
    <s v="No Aplica"/>
    <s v="No Aplica"/>
    <s v="No Aplica"/>
    <s v="No Cumple"/>
    <s v="Cumple Parcialmente"/>
    <s v="Falta maxima de fotos en observacion , sin moradores"/>
    <x v="4"/>
    <x v="0"/>
    <x v="5"/>
    <x v="0"/>
    <n v="0.5"/>
    <n v="0.5"/>
    <n v="0.5"/>
    <n v="0.5"/>
    <n v="0.5"/>
    <n v="0.5"/>
    <n v="0.25"/>
    <n v="0.25"/>
    <n v="0.5"/>
    <n v="0"/>
    <n v="0.17499999999999999"/>
    <n v="0.83500000000000008"/>
    <x v="1"/>
  </r>
  <r>
    <s v="1890527"/>
    <s v="207530062022125201"/>
    <s v="DF20227343685"/>
    <x v="112"/>
    <x v="123"/>
    <s v="AARON HUENCHUMIL"/>
    <s v="Amalia Errazuriz #956 dpto 1002"/>
    <s v="Independencia"/>
    <x v="0"/>
    <s v="Cumple"/>
    <s v="Cumple"/>
    <s v="No Aplica"/>
    <s v="No Aplica"/>
    <s v="Cumple"/>
    <s v="Cumple"/>
    <s v="No"/>
    <s v="S/N"/>
    <s v="S/N"/>
    <s v="No Aplica"/>
    <s v="No Aplica"/>
    <s v="No Aplica"/>
    <s v="No Cumple"/>
    <s v="No Cumple"/>
    <s v="1-Cliente no se encuentra en domicilio, ñero conserje permite acceso a shaft medidores 2- Suministro electrico reestablecido"/>
    <x v="4"/>
    <x v="0"/>
    <x v="5"/>
    <x v="0"/>
    <n v="0.5"/>
    <n v="0.5"/>
    <n v="0.5"/>
    <n v="0.5"/>
    <n v="0.5"/>
    <n v="0.5"/>
    <n v="0.25"/>
    <n v="0.25"/>
    <n v="0.5"/>
    <n v="0"/>
    <n v="0"/>
    <n v="0.8"/>
    <x v="1"/>
  </r>
  <r>
    <s v="1890514"/>
    <s v="207630062022124359"/>
    <s v="DF20227348089"/>
    <x v="112"/>
    <x v="133"/>
    <s v="Cristobal toro"/>
    <s v="Dominica 325"/>
    <s v="Recoleta"/>
    <x v="0"/>
    <s v="Cumple"/>
    <s v="Cumple"/>
    <s v="No Aplica"/>
    <s v="No Aplica"/>
    <s v="Cumple"/>
    <s v="Cumple"/>
    <s v="No"/>
    <s v="S/N"/>
    <s v="S/N"/>
    <s v="No Aplica"/>
    <s v="No Aplica"/>
    <s v="No Aplica"/>
    <s v="Cumple"/>
    <s v="Cumple Parcialmente"/>
    <s v="No atienden en local , sin acceso , sin mayor detalle"/>
    <x v="4"/>
    <x v="0"/>
    <x v="5"/>
    <x v="0"/>
    <n v="0.5"/>
    <n v="0.5"/>
    <n v="0.5"/>
    <n v="0.5"/>
    <n v="0.5"/>
    <n v="0.5"/>
    <n v="0.25"/>
    <n v="0.25"/>
    <n v="0.5"/>
    <n v="0.5"/>
    <n v="0.17499999999999999"/>
    <n v="0.93500000000000005"/>
    <x v="1"/>
  </r>
  <r>
    <s v="1890490"/>
    <s v="207530062022122455"/>
    <s v="DF20227343898"/>
    <x v="112"/>
    <x v="123"/>
    <s v="AARON HUENCHUMIL"/>
    <s v="Independencia #129 of 302"/>
    <s v="Independencia"/>
    <x v="0"/>
    <s v="Cumple"/>
    <s v="Cumple"/>
    <s v="No Aplica"/>
    <s v="No Aplica"/>
    <s v="Cumple"/>
    <s v="Cumple"/>
    <s v="No"/>
    <s v="S/N"/>
    <s v="S/N"/>
    <s v="No Aplica"/>
    <s v="No Aplica"/>
    <s v="No Aplica"/>
    <s v="Cumple"/>
    <s v="Cumple"/>
    <s v="1-Semaforos en interseccion INDEPENDENCIA CON GRAL BORGOÑO se encuentra normalizado"/>
    <x v="4"/>
    <x v="0"/>
    <x v="5"/>
    <x v="0"/>
    <n v="0.5"/>
    <n v="0.5"/>
    <n v="0.5"/>
    <n v="0.5"/>
    <n v="0.5"/>
    <n v="0.5"/>
    <n v="0.25"/>
    <n v="0.25"/>
    <n v="0.5"/>
    <n v="0.5"/>
    <n v="0.5"/>
    <n v="1"/>
    <x v="1"/>
  </r>
  <r>
    <s v="1890486"/>
    <s v="207630062022122508"/>
    <s v="DF20227347035"/>
    <x v="112"/>
    <x v="130"/>
    <s v="Cristobal toro"/>
    <s v="Urmeneta 840"/>
    <s v="Recoleta"/>
    <x v="0"/>
    <s v="Cumple"/>
    <s v="Cumple"/>
    <s v="No Aplica"/>
    <s v="No Aplica"/>
    <s v="Cumple"/>
    <s v="Cumple"/>
    <s v="No"/>
    <s v="S/N"/>
    <s v="S/N"/>
    <s v="No Aplica"/>
    <s v="No Aplica"/>
    <s v="No Aplica"/>
    <s v="Cumple"/>
    <s v="No Cumple"/>
    <s v="Falta data en fotografias , sin moradores , sector hostil"/>
    <x v="4"/>
    <x v="0"/>
    <x v="5"/>
    <x v="0"/>
    <n v="0.5"/>
    <n v="0.5"/>
    <n v="0.5"/>
    <n v="0.5"/>
    <n v="0.5"/>
    <n v="0.5"/>
    <n v="0.25"/>
    <n v="0.25"/>
    <n v="0.5"/>
    <n v="0.5"/>
    <n v="0"/>
    <n v="0.9"/>
    <x v="1"/>
  </r>
  <r>
    <s v="1890463"/>
    <s v="207630062022121333"/>
    <s v="DF20227347048"/>
    <x v="112"/>
    <x v="135"/>
    <s v="Cristobal toro"/>
    <s v="Teniente juan colipi 985"/>
    <s v="Recoleta"/>
    <x v="0"/>
    <s v="Cumple"/>
    <s v="Cumple"/>
    <s v="No Cumple"/>
    <s v="No Cumple"/>
    <s v="Cumple"/>
    <s v="Cumple"/>
    <s v="No"/>
    <s v="S/N"/>
    <s v="S/N"/>
    <s v="No Aplica"/>
    <s v="No Aplica"/>
    <s v="No Aplica"/>
    <s v="Cumple"/>
    <s v="No Cumple"/>
    <s v="Falta data en forografias , no se toman mas fotografias por precaucion"/>
    <x v="4"/>
    <x v="0"/>
    <x v="5"/>
    <x v="0"/>
    <n v="0.5"/>
    <n v="0.5"/>
    <n v="0"/>
    <n v="0"/>
    <n v="0.5"/>
    <n v="0.5"/>
    <n v="0.25"/>
    <n v="0.25"/>
    <n v="0.5"/>
    <n v="0.5"/>
    <n v="0"/>
    <n v="0.6"/>
    <x v="1"/>
  </r>
  <r>
    <s v="1890458"/>
    <s v="207530062022121053"/>
    <s v="DF20227343947"/>
    <x v="112"/>
    <x v="123"/>
    <s v="AARON HUENCHUMIL"/>
    <s v="Barnechea #432"/>
    <s v="Independencia"/>
    <x v="0"/>
    <s v="Cumple"/>
    <s v="Cumple"/>
    <s v="No Aplica"/>
    <s v="No Aplica"/>
    <s v="Cumple"/>
    <s v="Cumple"/>
    <s v="No"/>
    <s v="S/N"/>
    <s v="S/N"/>
    <s v="No Aplica"/>
    <s v="No Aplica"/>
    <s v="No Aplica"/>
    <s v="No Cumple"/>
    <s v="No Cumple"/>
    <s v="1- Cliente no se encuentra en domicilio"/>
    <x v="4"/>
    <x v="0"/>
    <x v="5"/>
    <x v="0"/>
    <n v="0.5"/>
    <n v="0.5"/>
    <n v="0.5"/>
    <n v="0.5"/>
    <n v="0.5"/>
    <n v="0.5"/>
    <n v="0.25"/>
    <n v="0.25"/>
    <n v="0.5"/>
    <n v="0"/>
    <n v="0"/>
    <n v="0.8"/>
    <x v="1"/>
  </r>
  <r>
    <s v="1890338"/>
    <s v="207530062022114821"/>
    <s v="DF20227343774"/>
    <x v="112"/>
    <x v="123"/>
    <s v="AARON HUENCHUMIL"/>
    <s v="Enrique Soro #831"/>
    <s v="Independencia"/>
    <x v="0"/>
    <s v="Cumple"/>
    <s v="Cumple"/>
    <s v="No Aplica"/>
    <s v="No Aplica"/>
    <s v="Cumple"/>
    <s v="Cumple"/>
    <s v="No"/>
    <s v="S/N"/>
    <s v="S/N"/>
    <s v="No Aplica"/>
    <s v="No Aplica"/>
    <s v="No Aplica"/>
    <s v="Cumple"/>
    <s v="No Cumple"/>
    <s v="1- Cliente no se encuengra en domicilio"/>
    <x v="4"/>
    <x v="0"/>
    <x v="5"/>
    <x v="0"/>
    <n v="0.5"/>
    <n v="0.5"/>
    <n v="0.5"/>
    <n v="0.5"/>
    <n v="0.5"/>
    <n v="0.5"/>
    <n v="0.25"/>
    <n v="0.25"/>
    <n v="0.5"/>
    <n v="0.5"/>
    <n v="0"/>
    <n v="0.9"/>
    <x v="1"/>
  </r>
  <r>
    <s v="1890336"/>
    <s v="207630062022114636"/>
    <s v="DF20227345092"/>
    <x v="112"/>
    <x v="123"/>
    <s v="Cristobal toro"/>
    <s v="Kull kull 5775"/>
    <s v="Vitacura"/>
    <x v="0"/>
    <s v="Cumple"/>
    <s v="Cumple"/>
    <s v="No Cumple"/>
    <s v="No Cumple"/>
    <s v="Cumple"/>
    <s v="Cumple"/>
    <s v="No"/>
    <s v="S/N"/>
    <s v="S/N"/>
    <s v="No Aplica"/>
    <s v="No Aplica"/>
    <s v="No Aplica"/>
    <s v="Cumple"/>
    <s v="Cumple"/>
    <s v="Direccion corresponde a las encinas 5775, sin moradores , sin mayor detalle"/>
    <x v="4"/>
    <x v="0"/>
    <x v="5"/>
    <x v="0"/>
    <n v="0.5"/>
    <n v="0.5"/>
    <n v="0"/>
    <n v="0"/>
    <n v="0.5"/>
    <n v="0.5"/>
    <n v="0.25"/>
    <n v="0.25"/>
    <n v="0.5"/>
    <n v="0.5"/>
    <n v="0.5"/>
    <n v="0.7"/>
    <x v="1"/>
  </r>
  <r>
    <s v="1890312"/>
    <s v="207630062022112622"/>
    <s v="DF20227347361"/>
    <x v="112"/>
    <x v="135"/>
    <s v="Cristobal toro"/>
    <s v="Vitacura 9760 dpto 221 e"/>
    <s v="Vitacura"/>
    <x v="0"/>
    <s v="Cumple"/>
    <s v="Cumple"/>
    <s v="No Aplica"/>
    <s v="No Aplica"/>
    <s v="Cumple"/>
    <s v="Cumple"/>
    <s v="Si"/>
    <s v="Miguel cornejo"/>
    <s v="S/N"/>
    <s v="Cumple"/>
    <s v="Cumple"/>
    <s v="Cumple"/>
    <s v="No Cumple"/>
    <s v="No Cumple"/>
    <s v="No existen datos de fotografias en observaciones , cliente indica no tener fono"/>
    <x v="4"/>
    <x v="0"/>
    <x v="5"/>
    <x v="0"/>
    <n v="0.5"/>
    <n v="0.5"/>
    <n v="0.5"/>
    <n v="0.5"/>
    <n v="0.5"/>
    <n v="0.5"/>
    <n v="0.25"/>
    <n v="0.25"/>
    <n v="0.5"/>
    <n v="0"/>
    <n v="0"/>
    <n v="0.8"/>
    <x v="1"/>
  </r>
  <r>
    <s v="1892713"/>
    <s v="207601072022165244"/>
    <s v="DF20227346195"/>
    <x v="113"/>
    <x v="124"/>
    <s v="Cristobal toro"/>
    <s v="Francisco pizarro 2127"/>
    <s v="Santiago"/>
    <x v="0"/>
    <s v="Cumple"/>
    <s v="Cumple"/>
    <s v="No Aplica"/>
    <s v="No Aplica"/>
    <s v="Cumple"/>
    <s v="Cumple"/>
    <s v="No"/>
    <s v="S/N"/>
    <s v="S/N"/>
    <s v="No Aplica"/>
    <s v="No Aplica"/>
    <s v="No Aplica"/>
    <s v="Cumple"/>
    <s v="Cumple"/>
    <s v="Sin moradores , sector hostil , sin mayor detalle"/>
    <x v="4"/>
    <x v="0"/>
    <x v="6"/>
    <x v="0"/>
    <n v="0.5"/>
    <n v="0.5"/>
    <n v="0.5"/>
    <n v="0.5"/>
    <n v="0.5"/>
    <n v="0.5"/>
    <n v="0.25"/>
    <n v="0.25"/>
    <n v="0.5"/>
    <n v="0.5"/>
    <n v="0.5"/>
    <n v="1"/>
    <x v="1"/>
  </r>
  <r>
    <s v="1892371"/>
    <s v="207601072022153213"/>
    <s v="DF20227346338"/>
    <x v="113"/>
    <x v="130"/>
    <s v="Cristobal toro"/>
    <s v="Zenteno 1490 dpto 1713"/>
    <s v="Santiago"/>
    <x v="0"/>
    <s v="Cumple"/>
    <s v="Cumple"/>
    <s v="No Aplica"/>
    <s v="No Aplica"/>
    <s v="Cumple"/>
    <s v="Cumple"/>
    <s v="No"/>
    <s v="S/N"/>
    <s v="S/N"/>
    <s v="No Aplica"/>
    <s v="No Aplica"/>
    <s v="No Aplica"/>
    <s v="Cumple"/>
    <s v="Cumple"/>
    <s v="Concerges de mala conducta no entregan datos de nada indicando q no les corresponde , tapa concentrador abierta sin pernos"/>
    <x v="4"/>
    <x v="0"/>
    <x v="6"/>
    <x v="0"/>
    <n v="0.5"/>
    <n v="0.5"/>
    <n v="0.5"/>
    <n v="0.5"/>
    <n v="0.5"/>
    <n v="0.5"/>
    <n v="0.25"/>
    <n v="0.25"/>
    <n v="0.5"/>
    <n v="0.5"/>
    <n v="0.5"/>
    <n v="1"/>
    <x v="1"/>
  </r>
  <r>
    <s v="1892364"/>
    <s v="207601072022150756"/>
    <s v="DF20227343001"/>
    <x v="113"/>
    <x v="126"/>
    <s v="Cristobal toro"/>
    <s v="Victor manuel 1814"/>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2361"/>
    <s v="207601072022145339"/>
    <s v="DF20227346189"/>
    <x v="113"/>
    <x v="124"/>
    <s v="Cristobal toro"/>
    <s v="Maria 1488"/>
    <s v="Santiago"/>
    <x v="0"/>
    <s v="Cumple"/>
    <s v="Cumple"/>
    <s v="No Aplica"/>
    <s v="No Aplica"/>
    <s v="Cumple"/>
    <s v="Cumple"/>
    <s v="No"/>
    <s v="S/N"/>
    <s v="S/N"/>
    <s v="No Aplica"/>
    <s v="No Aplica"/>
    <s v="No Aplica"/>
    <s v="No Cumple"/>
    <s v="No Cumple"/>
    <s v="No hay fotografias en observacion , sin acceso a pasaje , se llama por citofono y no hay respuesta ."/>
    <x v="4"/>
    <x v="0"/>
    <x v="6"/>
    <x v="0"/>
    <n v="0.5"/>
    <n v="0.5"/>
    <n v="0.5"/>
    <n v="0.5"/>
    <n v="0.5"/>
    <n v="0.5"/>
    <n v="0.25"/>
    <n v="0.25"/>
    <n v="0.5"/>
    <n v="0"/>
    <n v="0"/>
    <n v="0.8"/>
    <x v="1"/>
  </r>
  <r>
    <s v="1892357"/>
    <s v="207601072022144141"/>
    <s v="DF20227343978"/>
    <x v="113"/>
    <x v="126"/>
    <s v="Cristobal toro"/>
    <s v="Santa elvira 471"/>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2349"/>
    <s v="207601072022142620"/>
    <s v="DF20227346233"/>
    <x v="113"/>
    <x v="130"/>
    <s v="Cristobal toro"/>
    <s v="Zenteno 998 dpto 302"/>
    <s v="Santiago"/>
    <x v="0"/>
    <s v="Cumple"/>
    <s v="Cumple"/>
    <s v="No Aplica"/>
    <s v="No Aplica"/>
    <s v="Cumple"/>
    <s v="Cumple"/>
    <s v="Si"/>
    <s v="Hernan reyes"/>
    <s v="S/N"/>
    <s v="Cumple"/>
    <s v="Cumple"/>
    <s v="Cumple"/>
    <s v="Cumple"/>
    <s v="No Cumple"/>
    <s v="Cliente no entrega num . Fono , sin tapa concentrador . Sin mayor observacion"/>
    <x v="4"/>
    <x v="0"/>
    <x v="6"/>
    <x v="0"/>
    <n v="0.5"/>
    <n v="0.5"/>
    <n v="0.5"/>
    <n v="0.5"/>
    <n v="0.5"/>
    <n v="0.5"/>
    <n v="0.25"/>
    <n v="0.25"/>
    <n v="0.5"/>
    <n v="0.5"/>
    <n v="0"/>
    <n v="0.9"/>
    <x v="1"/>
  </r>
  <r>
    <s v="1892341"/>
    <s v="207501072022141403"/>
    <s v="DF20227345190"/>
    <x v="113"/>
    <x v="124"/>
    <s v="AARON HUENCHUMIL"/>
    <s v="Nueva Esperanza #3778"/>
    <s v="Independencia"/>
    <x v="0"/>
    <s v="Cumple"/>
    <s v="Cumple"/>
    <s v="No Aplica"/>
    <s v="No Aplica"/>
    <s v="Cumple"/>
    <s v="Cumple"/>
    <s v="No"/>
    <s v="S/N"/>
    <s v="S/N"/>
    <s v="No Aplica"/>
    <s v="No Aplica"/>
    <s v="No Aplica"/>
    <s v="Cumple"/>
    <s v="Cumple"/>
    <s v="1-Cliente no se encuentra en domicilio"/>
    <x v="4"/>
    <x v="0"/>
    <x v="6"/>
    <x v="0"/>
    <n v="0.5"/>
    <n v="0.5"/>
    <n v="0.5"/>
    <n v="0.5"/>
    <n v="0.5"/>
    <n v="0.5"/>
    <n v="0.25"/>
    <n v="0.25"/>
    <n v="0.5"/>
    <n v="0.5"/>
    <n v="0.5"/>
    <n v="1"/>
    <x v="1"/>
  </r>
  <r>
    <s v="1892337"/>
    <s v="207601072022140427"/>
    <s v="DF20227345839"/>
    <x v="113"/>
    <x v="124"/>
    <s v="Cristobal toro"/>
    <s v="Roberto espinoza 616"/>
    <s v="Santiago"/>
    <x v="0"/>
    <s v="Cumple"/>
    <s v="Cumple"/>
    <s v="No Aplica"/>
    <s v="No Aplica"/>
    <s v="Cumple"/>
    <s v="Cumple"/>
    <s v="No"/>
    <s v="S/N"/>
    <s v="S/N"/>
    <s v="No Aplica"/>
    <s v="No Aplica"/>
    <s v="No Aplica"/>
    <s v="No Cumple"/>
    <s v="No Cumple"/>
    <s v="Faltan datos de fotografias , no hay , corresponde a construccion , sin maestros en obra , sin moradores"/>
    <x v="4"/>
    <x v="0"/>
    <x v="6"/>
    <x v="0"/>
    <n v="0.5"/>
    <n v="0.5"/>
    <n v="0.5"/>
    <n v="0.5"/>
    <n v="0.5"/>
    <n v="0.5"/>
    <n v="0.25"/>
    <n v="0.25"/>
    <n v="0.5"/>
    <n v="0"/>
    <n v="0"/>
    <n v="0.8"/>
    <x v="1"/>
  </r>
  <r>
    <s v="1892335"/>
    <s v="207501072022135252"/>
    <s v="DF20227345254"/>
    <x v="113"/>
    <x v="124"/>
    <s v="AARON HUENCHUMIL"/>
    <s v="Heroe Manuel Jesus Silva #422"/>
    <s v="Independencia"/>
    <x v="0"/>
    <s v="Cumple"/>
    <s v="Cumple"/>
    <s v="No Aplica"/>
    <s v="No Aplica"/>
    <s v="Cumple"/>
    <s v="Cumple"/>
    <s v="No"/>
    <s v="S/N"/>
    <s v="S/N"/>
    <s v="No Aplica"/>
    <s v="No Aplica"/>
    <s v="No Aplica"/>
    <s v="Cumple"/>
    <s v="Cumple"/>
    <s v="1- Cliente no se encuentra en domicilio"/>
    <x v="4"/>
    <x v="0"/>
    <x v="6"/>
    <x v="0"/>
    <n v="0.5"/>
    <n v="0.5"/>
    <n v="0.5"/>
    <n v="0.5"/>
    <n v="0.5"/>
    <n v="0.5"/>
    <n v="0.25"/>
    <n v="0.25"/>
    <n v="0.5"/>
    <n v="0.5"/>
    <n v="0.5"/>
    <n v="1"/>
    <x v="1"/>
  </r>
  <r>
    <s v="1892332"/>
    <s v="207601072022134455"/>
    <s v="DF20227346259"/>
    <x v="113"/>
    <x v="130"/>
    <s v="Cristobal toro"/>
    <s v="Portugal 810 dpto 1717"/>
    <s v="Santiago"/>
    <x v="0"/>
    <s v="Cumple"/>
    <s v="Cumple"/>
    <s v="No Aplica"/>
    <s v="No Aplica"/>
    <s v="Cumple"/>
    <s v="Cumple"/>
    <s v="Si"/>
    <s v="Maira cordero"/>
    <s v="S/N"/>
    <s v="Cumple"/>
    <s v="Cumple"/>
    <s v="Cumple"/>
    <s v="Cumple"/>
    <s v="No Cumple"/>
    <s v="Falta data en fotografias , tapa caja concentrador abierta sin perno"/>
    <x v="4"/>
    <x v="0"/>
    <x v="6"/>
    <x v="0"/>
    <n v="0.5"/>
    <n v="0.5"/>
    <n v="0.5"/>
    <n v="0.5"/>
    <n v="0.5"/>
    <n v="0.5"/>
    <n v="0.25"/>
    <n v="0.25"/>
    <n v="0.5"/>
    <n v="0.5"/>
    <n v="0"/>
    <n v="0.9"/>
    <x v="1"/>
  </r>
  <r>
    <s v="1892325"/>
    <s v="207501072022132624"/>
    <s v="DF20227342915"/>
    <x v="113"/>
    <x v="149"/>
    <s v="AARON HUENCHUMIL"/>
    <s v="Clavel #3061"/>
    <s v="Independencia"/>
    <x v="0"/>
    <s v="Cumple"/>
    <s v="Cumple"/>
    <s v="No Aplica"/>
    <s v="No Aplica"/>
    <s v="Cumple"/>
    <s v="Cumple"/>
    <s v="No"/>
    <s v="S/N"/>
    <s v="S/N"/>
    <s v="No Aplica"/>
    <s v="No Aplica"/>
    <s v="No Aplica"/>
    <s v="Cumple"/>
    <s v="No Cumple"/>
    <s v="1- AP se encuentra normalizado"/>
    <x v="5"/>
    <x v="0"/>
    <x v="6"/>
    <x v="0"/>
    <n v="0.5"/>
    <n v="0.5"/>
    <n v="0.5"/>
    <n v="0.5"/>
    <n v="0.5"/>
    <n v="0.5"/>
    <n v="0.25"/>
    <n v="0.25"/>
    <n v="0.5"/>
    <n v="0.5"/>
    <n v="0"/>
    <n v="0.9"/>
    <x v="1"/>
  </r>
  <r>
    <s v="1892316"/>
    <s v="207601072022130357"/>
    <s v="DF20227347993"/>
    <x v="113"/>
    <x v="135"/>
    <s v="Cristobal toro"/>
    <s v="Tarapaca 876 dpto 810"/>
    <s v="Santiago"/>
    <x v="0"/>
    <s v="Cumple"/>
    <s v="Cumple"/>
    <s v="No Aplica"/>
    <s v="No Aplica"/>
    <s v="Cumple"/>
    <s v="Cumple"/>
    <s v="Si"/>
    <s v="Josefina saez"/>
    <s v="229731620"/>
    <s v="Cumple"/>
    <s v="Cumple"/>
    <s v="Cumple"/>
    <s v="Cumple"/>
    <s v="Cumple"/>
    <s v="Se encontraria tapa de concentrador abierta sin perno , sin mayor observacion"/>
    <x v="4"/>
    <x v="0"/>
    <x v="6"/>
    <x v="0"/>
    <n v="0.5"/>
    <n v="0.5"/>
    <n v="0.5"/>
    <n v="0.5"/>
    <n v="0.5"/>
    <n v="0.5"/>
    <n v="0.25"/>
    <n v="0.25"/>
    <n v="0.5"/>
    <n v="0.5"/>
    <n v="0.5"/>
    <n v="1"/>
    <x v="1"/>
  </r>
  <r>
    <s v="1892310"/>
    <s v="207601072022130007"/>
    <s v="DF20227346928"/>
    <x v="113"/>
    <x v="130"/>
    <s v="Cristobal toro"/>
    <s v="Tarapaca 752 dpto 721"/>
    <s v="Santiago"/>
    <x v="0"/>
    <s v="Cumple"/>
    <s v="Cumple"/>
    <s v="No Aplica"/>
    <s v="No Aplica"/>
    <s v="Cumple"/>
    <s v="Cumple"/>
    <s v="Si"/>
    <s v="Francisco dias"/>
    <s v="226355647"/>
    <s v="Cumple"/>
    <s v="Cumple"/>
    <s v="Cumple"/>
    <s v="Cumple"/>
    <s v="Cumple"/>
    <s v="Se verifica , sin mayor observacion"/>
    <x v="4"/>
    <x v="0"/>
    <x v="6"/>
    <x v="0"/>
    <n v="0.5"/>
    <n v="0.5"/>
    <n v="0.5"/>
    <n v="0.5"/>
    <n v="0.5"/>
    <n v="0.5"/>
    <n v="0.25"/>
    <n v="0.25"/>
    <n v="0.5"/>
    <n v="0.5"/>
    <n v="0.5"/>
    <n v="1"/>
    <x v="1"/>
  </r>
  <r>
    <s v="1892309"/>
    <s v="207501072022130035"/>
    <s v="DF20227343802"/>
    <x v="113"/>
    <x v="150"/>
    <s v="AARON HUENCHUMIL"/>
    <s v="Recoleta #1259 dpto 1207"/>
    <s v="Independencia"/>
    <x v="0"/>
    <s v="Cumple"/>
    <s v="Cumple"/>
    <s v="No Aplica"/>
    <s v="No Aplica"/>
    <s v="Cumple"/>
    <s v="Cumple"/>
    <s v="No"/>
    <s v="S/N"/>
    <s v="S/N"/>
    <s v="No Aplica"/>
    <s v="No Aplica"/>
    <s v="No Aplica"/>
    <s v="Cumple"/>
    <s v="No Cumple"/>
    <s v="1- Cliente no se encuentra en domicilio, motivo por el cual conserje no permite accesoba shaft medidores"/>
    <x v="5"/>
    <x v="0"/>
    <x v="6"/>
    <x v="0"/>
    <n v="0.5"/>
    <n v="0.5"/>
    <n v="0.5"/>
    <n v="0.5"/>
    <n v="0.5"/>
    <n v="0.5"/>
    <n v="0.25"/>
    <n v="0.25"/>
    <n v="0.5"/>
    <n v="0.5"/>
    <n v="0"/>
    <n v="0.9"/>
    <x v="1"/>
  </r>
  <r>
    <s v="1892256"/>
    <s v="207601072022120908"/>
    <s v="DF20227343275"/>
    <x v="113"/>
    <x v="126"/>
    <s v="Cristobal toro"/>
    <s v="Eleuterio ramirez 780 dpto 619"/>
    <s v="Santiago"/>
    <x v="0"/>
    <s v="Cumple"/>
    <s v="Cumple"/>
    <s v="No Aplica"/>
    <s v="No Aplica"/>
    <s v="Cumple"/>
    <s v="Cumple"/>
    <s v="Si"/>
    <s v="Berta fuentes"/>
    <s v="232918285"/>
    <s v="Cumple"/>
    <s v="Cumple"/>
    <s v="Cumple"/>
    <s v="Cumple"/>
    <s v="Cumple Parcialmente"/>
    <s v="Falta data en fotografias , caja de empalme , sin sello"/>
    <x v="4"/>
    <x v="0"/>
    <x v="6"/>
    <x v="0"/>
    <n v="0.5"/>
    <n v="0.5"/>
    <n v="0.5"/>
    <n v="0.5"/>
    <n v="0.5"/>
    <n v="0.5"/>
    <n v="0.25"/>
    <n v="0.25"/>
    <n v="0.5"/>
    <n v="0.5"/>
    <n v="0.17499999999999999"/>
    <n v="0.93500000000000005"/>
    <x v="1"/>
  </r>
  <r>
    <s v="1892153"/>
    <s v="207601072022104259"/>
    <s v="DF20227346364"/>
    <x v="113"/>
    <x v="130"/>
    <s v="Cristobal toro"/>
    <s v="Maipu 1563"/>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4695"/>
    <s v="207604072022164546"/>
    <s v="DF20227347059"/>
    <x v="114"/>
    <x v="130"/>
    <s v="Cristobal toro"/>
    <s v="Placer 1390"/>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4659"/>
    <s v="207604072022161446"/>
    <s v="DF20227343056"/>
    <x v="114"/>
    <x v="126"/>
    <s v="Cristobal toro"/>
    <s v="Roberto espinoza 2192 A"/>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4648"/>
    <s v="207604072022155912"/>
    <s v="DF20227344593"/>
    <x v="114"/>
    <x v="123"/>
    <s v="Cristobal toro"/>
    <s v="Arauco 1166"/>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4633"/>
    <s v="207604072022154146"/>
    <s v="DF20227343126"/>
    <x v="114"/>
    <x v="126"/>
    <s v="Cristobal toro"/>
    <s v="Sargento aldea 383"/>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4626"/>
    <s v="207604072022152615"/>
    <s v="DF20227346191"/>
    <x v="114"/>
    <x v="124"/>
    <s v="Cristobal toro"/>
    <s v="Ssn diego 1473 dpto 1919"/>
    <s v="Santiago"/>
    <x v="0"/>
    <s v="Cumple"/>
    <s v="Cumple"/>
    <s v="No Aplica"/>
    <s v="No Aplica"/>
    <s v="Cumple"/>
    <s v="Cumple"/>
    <s v="Si"/>
    <s v="Fernando moro"/>
    <s v="223480009"/>
    <s v="Cumple"/>
    <s v="Cumple"/>
    <s v="Cumple"/>
    <s v="Cumple"/>
    <s v="Cumple"/>
    <s v="Tapa caja concentrador shaft abierta sin perno"/>
    <x v="4"/>
    <x v="0"/>
    <x v="6"/>
    <x v="0"/>
    <n v="0.5"/>
    <n v="0.5"/>
    <n v="0.5"/>
    <n v="0.5"/>
    <n v="0.5"/>
    <n v="0.5"/>
    <n v="0.25"/>
    <n v="0.25"/>
    <n v="0.5"/>
    <n v="0.5"/>
    <n v="0.5"/>
    <n v="1"/>
    <x v="1"/>
  </r>
  <r>
    <s v="1894602"/>
    <s v="207504072022144629"/>
    <s v="DF20227344216"/>
    <x v="114"/>
    <x v="123"/>
    <s v="AARON HUENCHUMIL"/>
    <s v="San Diego #2061 dpto 504"/>
    <s v="Santiago"/>
    <x v="0"/>
    <s v="Cumple"/>
    <s v="Cumple"/>
    <s v="No Aplica"/>
    <s v="No Aplica"/>
    <s v="Cumple"/>
    <s v="Cumple"/>
    <s v="No"/>
    <s v="S/N"/>
    <s v="S/N"/>
    <s v="No Aplica"/>
    <s v="No Aplica"/>
    <s v="No Aplica"/>
    <s v="Cumple"/>
    <s v="Cumple"/>
    <s v="1- cliente no se encuentra en domicilio"/>
    <x v="4"/>
    <x v="0"/>
    <x v="6"/>
    <x v="0"/>
    <n v="0.5"/>
    <n v="0.5"/>
    <n v="0.5"/>
    <n v="0.5"/>
    <n v="0.5"/>
    <n v="0.5"/>
    <n v="0.25"/>
    <n v="0.25"/>
    <n v="0.5"/>
    <n v="0.5"/>
    <n v="0.5"/>
    <n v="1"/>
    <x v="1"/>
  </r>
  <r>
    <s v="1894591"/>
    <s v="207504072022143153"/>
    <s v="DF20227344028"/>
    <x v="114"/>
    <x v="126"/>
    <s v="AARON HUENCHUMIL"/>
    <s v="Placer #880"/>
    <s v="Santiago"/>
    <x v="0"/>
    <s v="Cumple"/>
    <s v="Cumple"/>
    <s v="No Aplica"/>
    <s v="No Aplica"/>
    <s v="Cumple"/>
    <s v="Cumple"/>
    <s v="No"/>
    <s v="S/N"/>
    <s v="S/N"/>
    <s v="No Aplica"/>
    <s v="No Aplica"/>
    <s v="No Aplica"/>
    <s v="Cumple"/>
    <s v="Cumple"/>
    <s v="1- Se opta por retirarse del lugar, debido a muchos locatarios molestos acercandose a reclamar por continuidad de suministro electrico"/>
    <x v="4"/>
    <x v="0"/>
    <x v="6"/>
    <x v="0"/>
    <n v="0.5"/>
    <n v="0.5"/>
    <n v="0.5"/>
    <n v="0.5"/>
    <n v="0.5"/>
    <n v="0.5"/>
    <n v="0.25"/>
    <n v="0.25"/>
    <n v="0.5"/>
    <n v="0.5"/>
    <n v="0.5"/>
    <n v="1"/>
    <x v="1"/>
  </r>
  <r>
    <s v="1894512"/>
    <s v="207504072022140430"/>
    <s v="DF20227343032"/>
    <x v="114"/>
    <x v="126"/>
    <s v="AARON HUENCHUMIL"/>
    <s v="General Gana #385"/>
    <s v="Santiago"/>
    <x v="0"/>
    <s v="Cumple"/>
    <s v="Cumple"/>
    <s v="No Aplica"/>
    <s v="No Aplica"/>
    <s v="Cumple"/>
    <s v="Cumple"/>
    <s v="No"/>
    <s v="S/N"/>
    <s v="S/N"/>
    <s v="No Aplica"/>
    <s v="No Aplica"/>
    <s v="No Aplica"/>
    <s v="Cumple"/>
    <s v="Cumple"/>
    <s v="1- TD 51127 se encuentra en servicio normal"/>
    <x v="4"/>
    <x v="0"/>
    <x v="6"/>
    <x v="0"/>
    <n v="0.5"/>
    <n v="0.5"/>
    <n v="0.5"/>
    <n v="0.5"/>
    <n v="0.5"/>
    <n v="0.5"/>
    <n v="0.25"/>
    <n v="0.25"/>
    <n v="0.5"/>
    <n v="0.5"/>
    <n v="0.5"/>
    <n v="1"/>
    <x v="1"/>
  </r>
  <r>
    <s v="1894479"/>
    <s v="207604072022130928"/>
    <s v="DF20227347555"/>
    <x v="114"/>
    <x v="135"/>
    <s v="Cristobal toro"/>
    <s v="Aldunate 846 1"/>
    <s v="Santiago"/>
    <x v="0"/>
    <s v="Cumple"/>
    <s v="Cumple"/>
    <s v="No Aplica"/>
    <s v="No Aplica"/>
    <s v="Cumple"/>
    <s v="Cumple"/>
    <s v="Si"/>
    <s v="S/N"/>
    <s v="S/N"/>
    <s v="No Aplica"/>
    <s v="No Aplica"/>
    <s v="No Aplica"/>
    <s v="Cumple"/>
    <s v="Cumple"/>
    <s v="Cliente no quiere atender indicando estar ocupado , cuestiona el tomar fotografias . Se toman por fuera , sin acceso a medidor , no recuerda visita de personal de emergencia"/>
    <x v="4"/>
    <x v="0"/>
    <x v="6"/>
    <x v="0"/>
    <n v="0.5"/>
    <n v="0.5"/>
    <n v="0.5"/>
    <n v="0.5"/>
    <n v="0.5"/>
    <n v="0.5"/>
    <n v="0.25"/>
    <n v="0.25"/>
    <n v="0.5"/>
    <n v="0.5"/>
    <n v="0.5"/>
    <n v="1"/>
    <x v="1"/>
  </r>
  <r>
    <s v="1894476"/>
    <s v="207604072022130217"/>
    <s v="DF20227346294"/>
    <x v="114"/>
    <x v="130"/>
    <s v="Cristobal toro"/>
    <s v="San francisco 872"/>
    <s v="Santiago"/>
    <x v="0"/>
    <s v="Cumple"/>
    <s v="Cumple"/>
    <s v="No Aplica"/>
    <s v="No Aplica"/>
    <s v="Cumple"/>
    <s v="Cumple"/>
    <s v="No"/>
    <s v="S/N"/>
    <s v="S/N"/>
    <s v="No Aplica"/>
    <s v="No Aplica"/>
    <s v="No Aplica"/>
    <s v="Cumple"/>
    <s v="Cumple"/>
    <s v="Sin moradores , empalme subterraneo a metros de calle 10 de julio vecinos un poco hostil por tomar fotos"/>
    <x v="4"/>
    <x v="0"/>
    <x v="6"/>
    <x v="0"/>
    <n v="0.5"/>
    <n v="0.5"/>
    <n v="0.5"/>
    <n v="0.5"/>
    <n v="0.5"/>
    <n v="0.5"/>
    <n v="0.25"/>
    <n v="0.25"/>
    <n v="0.5"/>
    <n v="0.5"/>
    <n v="0.5"/>
    <n v="1"/>
    <x v="1"/>
  </r>
  <r>
    <s v="1894449"/>
    <s v="207604072022123710"/>
    <s v="DF20227346493"/>
    <x v="114"/>
    <x v="130"/>
    <s v="Cristobal toro"/>
    <s v="Antonio ricaurte 314"/>
    <s v="Santiago"/>
    <x v="0"/>
    <s v="Cumple"/>
    <s v="Cumple"/>
    <s v="No Aplica"/>
    <s v="No Aplica"/>
    <s v="Cumple"/>
    <s v="Cumple"/>
    <s v="No"/>
    <s v="S/N"/>
    <s v="S/N"/>
    <s v="No Aplica"/>
    <s v="No Aplica"/>
    <s v="No Aplica"/>
    <s v="Cumple"/>
    <s v="Cumple"/>
    <s v="Sin moradores , empalme subterraneo , sin mayor observacion"/>
    <x v="4"/>
    <x v="0"/>
    <x v="6"/>
    <x v="0"/>
    <n v="0.5"/>
    <n v="0.5"/>
    <n v="0.5"/>
    <n v="0.5"/>
    <n v="0.5"/>
    <n v="0.5"/>
    <n v="0.25"/>
    <n v="0.25"/>
    <n v="0.5"/>
    <n v="0.5"/>
    <n v="0.5"/>
    <n v="1"/>
    <x v="1"/>
  </r>
  <r>
    <s v="1894409"/>
    <s v="207604072022122807"/>
    <s v="DF20227345160"/>
    <x v="114"/>
    <x v="123"/>
    <s v="Cristobal toro"/>
    <s v="Bombero patricio canto feliu 95 dpto 22"/>
    <s v="Santiago"/>
    <x v="0"/>
    <s v="Cumple"/>
    <s v="Cumple"/>
    <s v="No Aplica"/>
    <s v="No Aplica"/>
    <s v="Cumple"/>
    <s v="Cumple"/>
    <s v="No"/>
    <s v="S/N"/>
    <s v="S/N"/>
    <s v="No Aplica"/>
    <s v="No Aplica"/>
    <s v="No Aplica"/>
    <s v="No Cumple"/>
    <s v="No Cumple"/>
    <s v="Falta maximo ee fotografias en observacion , sin acceso a medidores   , sin moradores"/>
    <x v="4"/>
    <x v="0"/>
    <x v="6"/>
    <x v="0"/>
    <n v="0.5"/>
    <n v="0.5"/>
    <n v="0.5"/>
    <n v="0.5"/>
    <n v="0.5"/>
    <n v="0.5"/>
    <n v="0.25"/>
    <n v="0.25"/>
    <n v="0.5"/>
    <n v="0"/>
    <n v="0"/>
    <n v="0.8"/>
    <x v="1"/>
  </r>
  <r>
    <s v="1894397"/>
    <s v="207604072022121123"/>
    <s v="DF20227347061"/>
    <x v="114"/>
    <x v="130"/>
    <s v="Cristobal toro"/>
    <s v="San isidro 292 dpto 1216"/>
    <s v="Santiago"/>
    <x v="0"/>
    <s v="Cumple"/>
    <s v="Cumple"/>
    <s v="No Aplica"/>
    <s v="No Aplica"/>
    <s v="Cumple"/>
    <s v="Cumple"/>
    <s v="Si"/>
    <s v="Julio moran"/>
    <s v="226343394"/>
    <s v="Cumple"/>
    <s v="Cumple"/>
    <s v="Cumple"/>
    <s v="Cumple"/>
    <s v="Cumple"/>
    <s v="Tapa caja concentrador shaft abierto sin perno"/>
    <x v="4"/>
    <x v="0"/>
    <x v="6"/>
    <x v="0"/>
    <n v="0.5"/>
    <n v="0.5"/>
    <n v="0.5"/>
    <n v="0.5"/>
    <n v="0.5"/>
    <n v="0.5"/>
    <n v="0.25"/>
    <n v="0.25"/>
    <n v="0.5"/>
    <n v="0.5"/>
    <n v="0.5"/>
    <n v="1"/>
    <x v="1"/>
  </r>
  <r>
    <s v="1894389"/>
    <s v="207604072022114655"/>
    <s v="DF20227347428"/>
    <x v="114"/>
    <x v="135"/>
    <s v="Cristobal toro"/>
    <s v="Sara del campo 535 dpto 2315"/>
    <s v="Santiago"/>
    <x v="0"/>
    <s v="Cumple"/>
    <s v="Cumple"/>
    <s v="No Aplica"/>
    <s v="No Aplica"/>
    <s v="Cumple"/>
    <s v="Cumple"/>
    <s v="Si"/>
    <s v="Maria isabel miranda"/>
    <s v="223496013"/>
    <s v="Cumple"/>
    <s v="Cumple"/>
    <s v="Cumple"/>
    <s v="Cumple"/>
    <s v="Cumple"/>
    <s v="Cancentrador de shaft electrico sin tapa , sin mayor observacion"/>
    <x v="4"/>
    <x v="0"/>
    <x v="6"/>
    <x v="0"/>
    <n v="0.5"/>
    <n v="0.5"/>
    <n v="0.5"/>
    <n v="0.5"/>
    <n v="0.5"/>
    <n v="0.5"/>
    <n v="0.25"/>
    <n v="0.25"/>
    <n v="0.5"/>
    <n v="0.5"/>
    <n v="0.5"/>
    <n v="1"/>
    <x v="1"/>
  </r>
  <r>
    <s v="1894330"/>
    <s v="207604072022111035"/>
    <s v="DF20227347085"/>
    <x v="114"/>
    <x v="130"/>
    <s v="Cristobal toro"/>
    <s v="Padre luis de valdivia 368 dpto 303"/>
    <s v="Santiago"/>
    <x v="0"/>
    <s v="Cumple"/>
    <s v="Cumple"/>
    <s v="No Aplica"/>
    <s v="No Aplica"/>
    <s v="Cumple"/>
    <s v="Cumple"/>
    <s v="No"/>
    <s v="S/N"/>
    <s v="S/N"/>
    <s v="No Aplica"/>
    <s v="No Aplica"/>
    <s v="No Aplica"/>
    <s v="Cumple"/>
    <s v="No Cumple"/>
    <s v="Falta data en fotografias , sin acceso a medidores , se llama por citofono , no hay respuesta ."/>
    <x v="4"/>
    <x v="0"/>
    <x v="6"/>
    <x v="0"/>
    <n v="0.5"/>
    <n v="0.5"/>
    <n v="0.5"/>
    <n v="0.5"/>
    <n v="0.5"/>
    <n v="0.5"/>
    <n v="0.25"/>
    <n v="0.25"/>
    <n v="0.5"/>
    <n v="0.5"/>
    <n v="0"/>
    <n v="0.9"/>
    <x v="1"/>
  </r>
  <r>
    <s v="1896532"/>
    <s v="207605072022164541"/>
    <s v="DF20227347342"/>
    <x v="115"/>
    <x v="135"/>
    <s v="Cristobal toro"/>
    <s v="Ricardo cuming 884"/>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896470"/>
    <s v="207605072022160108"/>
    <s v="DF20227347160"/>
    <x v="115"/>
    <x v="130"/>
    <s v="Cristobal toro"/>
    <s v="Ricardo cuming 1350 tr B dpto 2026"/>
    <s v="Santiago"/>
    <x v="0"/>
    <s v="Cumple"/>
    <s v="Cumple"/>
    <s v="No Aplica"/>
    <s v="No Aplica"/>
    <s v="Cumple"/>
    <s v="Cumple"/>
    <s v="Si"/>
    <s v="Nestor hernandes"/>
    <s v="967695570"/>
    <s v="Cumple"/>
    <s v="Cumple"/>
    <s v="Cumple"/>
    <s v="Cumple Parcialmente"/>
    <s v="No Cumple"/>
    <s v="Algunas fotos poco visibles , falta data ."/>
    <x v="4"/>
    <x v="0"/>
    <x v="6"/>
    <x v="0"/>
    <n v="0.5"/>
    <n v="0.5"/>
    <n v="0.5"/>
    <n v="0.5"/>
    <n v="0.5"/>
    <n v="0.5"/>
    <n v="0.25"/>
    <n v="0.25"/>
    <n v="0.5"/>
    <n v="0.17499999999999999"/>
    <n v="0"/>
    <n v="0.83500000000000008"/>
    <x v="1"/>
  </r>
  <r>
    <s v="1896427"/>
    <s v="207605072022152537"/>
    <s v="DF20227347672"/>
    <x v="115"/>
    <x v="135"/>
    <s v="Cristobal toro"/>
    <s v="Santo domingo 2246 dpto 209"/>
    <s v="Santiago"/>
    <x v="0"/>
    <s v="Cumple"/>
    <s v="Cumple"/>
    <s v="No Aplica"/>
    <s v="No Aplica"/>
    <s v="Cumple"/>
    <s v="Cumple"/>
    <s v="Si"/>
    <s v="Oscar vargas"/>
    <s v="223020599"/>
    <s v="Cumple"/>
    <s v="Cumple"/>
    <s v="Cumple"/>
    <s v="Cumple"/>
    <s v="Cumple"/>
    <s v="Tapa caja concentrador abierta , sin perno"/>
    <x v="4"/>
    <x v="0"/>
    <x v="6"/>
    <x v="0"/>
    <n v="0.5"/>
    <n v="0.5"/>
    <n v="0.5"/>
    <n v="0.5"/>
    <n v="0.5"/>
    <n v="0.5"/>
    <n v="0.25"/>
    <n v="0.25"/>
    <n v="0.5"/>
    <n v="0.5"/>
    <n v="0.5"/>
    <n v="1"/>
    <x v="1"/>
  </r>
  <r>
    <s v="1896416"/>
    <s v="207605072022151004"/>
    <s v="DF20227342419"/>
    <x v="115"/>
    <x v="125"/>
    <s v="Cristobal toro"/>
    <s v="Santo domingo 2058 dpto 404"/>
    <s v="Santiago"/>
    <x v="0"/>
    <s v="Cumple"/>
    <s v="Cumple"/>
    <s v="No Aplica"/>
    <s v="No Aplica"/>
    <s v="Cumple"/>
    <s v="Cumple"/>
    <s v="No"/>
    <s v="S/N"/>
    <s v="S/N"/>
    <s v="No Aplica"/>
    <s v="No Aplica"/>
    <s v="No Aplica"/>
    <s v="Cumple"/>
    <s v="Cumple"/>
    <s v="Sin acceso a medidores , se llama por citofono y no hay respuesta . Sin moradores"/>
    <x v="4"/>
    <x v="0"/>
    <x v="6"/>
    <x v="0"/>
    <n v="0.5"/>
    <n v="0.5"/>
    <n v="0.5"/>
    <n v="0.5"/>
    <n v="0.5"/>
    <n v="0.5"/>
    <n v="0.25"/>
    <n v="0.25"/>
    <n v="0.5"/>
    <n v="0.5"/>
    <n v="0.5"/>
    <n v="1"/>
    <x v="1"/>
  </r>
  <r>
    <s v="1896408"/>
    <s v="207605072022150220"/>
    <s v="DF20227347484"/>
    <x v="115"/>
    <x v="135"/>
    <s v="Cristobal toro"/>
    <s v="Maciver fte 623"/>
    <s v="Santiago"/>
    <x v="0"/>
    <s v="Cumple"/>
    <s v="Cumple"/>
    <s v="No Aplica"/>
    <s v="No Aplica"/>
    <s v="Cumple"/>
    <s v="Cumple"/>
    <s v="No"/>
    <s v="S/N"/>
    <s v="S/N"/>
    <s v="No Aplica"/>
    <s v="No Aplica"/>
    <s v="No Aplica"/>
    <s v="No Cumple"/>
    <s v="Cumple Parcialmente"/>
    <s v="Faltan cantidad de fotos solicitadas , problema externo"/>
    <x v="4"/>
    <x v="0"/>
    <x v="6"/>
    <x v="0"/>
    <n v="0.5"/>
    <n v="0.5"/>
    <n v="0.5"/>
    <n v="0.5"/>
    <n v="0.5"/>
    <n v="0.5"/>
    <n v="0.25"/>
    <n v="0.25"/>
    <n v="0.5"/>
    <n v="0"/>
    <n v="0.17499999999999999"/>
    <n v="0.83500000000000008"/>
    <x v="1"/>
  </r>
  <r>
    <s v="1896355"/>
    <s v="207605072022135617"/>
    <s v="DF20227344971"/>
    <x v="115"/>
    <x v="123"/>
    <s v="Cristobal toro"/>
    <s v="Merced 832 loc. 82"/>
    <s v="Santiago"/>
    <x v="0"/>
    <s v="Cumple"/>
    <s v="Cumple"/>
    <s v="No Aplica"/>
    <s v="No Aplica"/>
    <s v="Cumple"/>
    <s v="Cumple"/>
    <s v="Si"/>
    <s v="Didier gonzalez"/>
    <s v="S/N"/>
    <s v="Cumple"/>
    <s v="Cumple"/>
    <s v="Cumple"/>
    <s v="No Cumple"/>
    <s v="No Cumple"/>
    <s v="No hay fotografias en observaciones ."/>
    <x v="4"/>
    <x v="0"/>
    <x v="6"/>
    <x v="0"/>
    <n v="0.5"/>
    <n v="0.5"/>
    <n v="0.5"/>
    <n v="0.5"/>
    <n v="0.5"/>
    <n v="0.5"/>
    <n v="0.25"/>
    <n v="0.25"/>
    <n v="0.5"/>
    <n v="0"/>
    <n v="0"/>
    <n v="0.8"/>
    <x v="1"/>
  </r>
  <r>
    <s v="1896327"/>
    <s v="207605072022132114"/>
    <s v="DF20227348029"/>
    <x v="115"/>
    <x v="135"/>
    <s v="Cristobal toro"/>
    <s v="Mapocho 15222 dpto 1016"/>
    <s v="Santiago"/>
    <x v="0"/>
    <s v="Cumple"/>
    <s v="Cumple"/>
    <s v="No Aplica"/>
    <s v="No Aplica"/>
    <s v="Cumple"/>
    <s v="Cumple"/>
    <s v="Si"/>
    <s v="Jorge calquicura"/>
    <s v="229692157"/>
    <s v="Cumple"/>
    <s v="Cumple"/>
    <s v="Cumple"/>
    <s v="Cumple"/>
    <s v="Cumple"/>
    <s v="Sin tapa concentrador shaf electrico ."/>
    <x v="4"/>
    <x v="0"/>
    <x v="6"/>
    <x v="0"/>
    <n v="0.5"/>
    <n v="0.5"/>
    <n v="0.5"/>
    <n v="0.5"/>
    <n v="0.5"/>
    <n v="0.5"/>
    <n v="0.25"/>
    <n v="0.25"/>
    <n v="0.5"/>
    <n v="0.5"/>
    <n v="0.5"/>
    <n v="1"/>
    <x v="1"/>
  </r>
  <r>
    <s v="1896308"/>
    <s v="207605072022130020"/>
    <s v="DF20227348044"/>
    <x v="115"/>
    <x v="135"/>
    <s v="Cristobal toro"/>
    <s v="San martin 870 dpto 1521"/>
    <s v="Santiago"/>
    <x v="0"/>
    <s v="Cumple"/>
    <s v="Cumple"/>
    <s v="No Aplica"/>
    <s v="No Aplica"/>
    <s v="Cumple"/>
    <s v="Cumple"/>
    <s v="No"/>
    <s v="S/N"/>
    <s v="S/N"/>
    <s v="No Aplica"/>
    <s v="No Aplica"/>
    <s v="No Aplica"/>
    <s v="Cumple"/>
    <s v="Cumple"/>
    <s v="Concerge no quiere entregar datos , sin moradores dpto .tapa caja concentrador shaf abierta , sin tapa"/>
    <x v="4"/>
    <x v="0"/>
    <x v="6"/>
    <x v="0"/>
    <n v="0.5"/>
    <n v="0.5"/>
    <n v="0.5"/>
    <n v="0.5"/>
    <n v="0.5"/>
    <n v="0.5"/>
    <n v="0.25"/>
    <n v="0.25"/>
    <n v="0.5"/>
    <n v="0.5"/>
    <n v="0.5"/>
    <n v="1"/>
    <x v="1"/>
  </r>
  <r>
    <s v="1896293"/>
    <s v="207605072022123749"/>
    <s v="DF20227345025"/>
    <x v="115"/>
    <x v="123"/>
    <s v="Cristobal toro"/>
    <s v="Catedral 1310 dpto 2411"/>
    <s v="Santiago"/>
    <x v="0"/>
    <s v="Cumple"/>
    <s v="Cumple"/>
    <s v="No Aplica"/>
    <s v="No Aplica"/>
    <s v="Cumple"/>
    <s v="Cumple"/>
    <s v="No"/>
    <s v="S/N"/>
    <s v="S/N"/>
    <s v="No Aplica"/>
    <s v="No Aplica"/>
    <s v="No Aplica"/>
    <s v="Cumple"/>
    <s v="Cumple"/>
    <s v="Tapa caja concentrador shaf abieryo sin perno ,"/>
    <x v="4"/>
    <x v="0"/>
    <x v="6"/>
    <x v="0"/>
    <n v="0.5"/>
    <n v="0.5"/>
    <n v="0.5"/>
    <n v="0.5"/>
    <n v="0.5"/>
    <n v="0.5"/>
    <n v="0.25"/>
    <n v="0.25"/>
    <n v="0.5"/>
    <n v="0.5"/>
    <n v="0.5"/>
    <n v="1"/>
    <x v="1"/>
  </r>
  <r>
    <s v="1896284"/>
    <s v="207505072022122932"/>
    <s v="DF20227345234"/>
    <x v="115"/>
    <x v="123"/>
    <s v="AARON HUENCHUMIL"/>
    <s v="Santo Domingo #664 dpto 1101 B"/>
    <s v="Santiago"/>
    <x v="0"/>
    <s v="Cumple"/>
    <s v="Cumple"/>
    <s v="No Aplica"/>
    <s v="No Aplica"/>
    <s v="Cumple"/>
    <s v="Cumple"/>
    <s v="No"/>
    <s v="S/N"/>
    <s v="S/N"/>
    <s v="No Aplica"/>
    <s v="No Aplica"/>
    <s v="No Aplica"/>
    <s v="Cumple"/>
    <s v="Cumple"/>
    <s v="1- Cliente no se encuentra en domicilio, pero conserje permite acceso a shaft medidores"/>
    <x v="4"/>
    <x v="0"/>
    <x v="6"/>
    <x v="0"/>
    <n v="0.5"/>
    <n v="0.5"/>
    <n v="0.5"/>
    <n v="0.5"/>
    <n v="0.5"/>
    <n v="0.5"/>
    <n v="0.25"/>
    <n v="0.25"/>
    <n v="0.5"/>
    <n v="0.5"/>
    <n v="0.5"/>
    <n v="1"/>
    <x v="1"/>
  </r>
  <r>
    <s v="1896282"/>
    <s v="207605072022122738"/>
    <s v="DF20227344022"/>
    <x v="115"/>
    <x v="126"/>
    <s v="Cristobal toro"/>
    <s v="Catedral 1350 dpto 1811"/>
    <s v="Santiago"/>
    <x v="0"/>
    <s v="Cumple"/>
    <s v="Cumple"/>
    <s v="No Aplica"/>
    <s v="No Aplica"/>
    <s v="Cumple"/>
    <s v="Cumple"/>
    <s v="Si"/>
    <s v="Raul carter"/>
    <s v="226729165"/>
    <s v="Cumple"/>
    <s v="Cumple"/>
    <s v="Cumple"/>
    <s v="Cumple"/>
    <s v="Cumple"/>
    <s v="Se verifica , sin mayor observacion"/>
    <x v="4"/>
    <x v="0"/>
    <x v="6"/>
    <x v="0"/>
    <n v="0.5"/>
    <n v="0.5"/>
    <n v="0.5"/>
    <n v="0.5"/>
    <n v="0.5"/>
    <n v="0.5"/>
    <n v="0.25"/>
    <n v="0.25"/>
    <n v="0.5"/>
    <n v="0.5"/>
    <n v="0.5"/>
    <n v="1"/>
    <x v="1"/>
  </r>
  <r>
    <s v="1896272"/>
    <s v="207605072022120454"/>
    <s v="DF20227342805"/>
    <x v="115"/>
    <x v="125"/>
    <s v="Cristobal toro"/>
    <s v="Principe de gales 89"/>
    <s v="Santiago"/>
    <x v="0"/>
    <s v="Cumple"/>
    <s v="Cumple"/>
    <s v="No Aplica"/>
    <s v="No Aplica"/>
    <s v="Cumple"/>
    <s v="Cumple"/>
    <s v="No"/>
    <s v="S/N"/>
    <s v="S/N"/>
    <s v="No Aplica"/>
    <s v="No Aplica"/>
    <s v="No Aplica"/>
    <s v="No Cumple"/>
    <s v="No Cumple"/>
    <s v="Sin fotografias en observaciones , sin moradores"/>
    <x v="4"/>
    <x v="0"/>
    <x v="6"/>
    <x v="0"/>
    <n v="0.5"/>
    <n v="0.5"/>
    <n v="0.5"/>
    <n v="0.5"/>
    <n v="0.5"/>
    <n v="0.5"/>
    <n v="0.25"/>
    <n v="0.25"/>
    <n v="0.5"/>
    <n v="0"/>
    <n v="0"/>
    <n v="0.8"/>
    <x v="1"/>
  </r>
  <r>
    <s v="1896172"/>
    <s v="207605072022110012"/>
    <s v="DF20227344296"/>
    <x v="115"/>
    <x v="123"/>
    <s v="Cristobal toro"/>
    <s v="Bernardo ohiggins 268 T3 dpto 131"/>
    <s v="Santiago"/>
    <x v="0"/>
    <s v="Cumple"/>
    <s v="Cumple"/>
    <s v="No Aplica"/>
    <s v="No Aplica"/>
    <s v="Cumple"/>
    <s v="Cumple"/>
    <s v="Si"/>
    <s v="Cristian luaiza ( concerge )"/>
    <s v="226351302"/>
    <s v="Cumple"/>
    <s v="Cumple"/>
    <s v="Cumple"/>
    <s v="Cumple"/>
    <s v="Cumple"/>
    <s v="Corresponde a servicio comun de edificio , atiende concerge"/>
    <x v="4"/>
    <x v="0"/>
    <x v="6"/>
    <x v="0"/>
    <n v="0.5"/>
    <n v="0.5"/>
    <n v="0.5"/>
    <n v="0.5"/>
    <n v="0.5"/>
    <n v="0.5"/>
    <n v="0.25"/>
    <n v="0.25"/>
    <n v="0.5"/>
    <n v="0.5"/>
    <n v="0.5"/>
    <n v="1"/>
    <x v="1"/>
  </r>
  <r>
    <s v="1896168"/>
    <s v="207605072022105651"/>
    <s v="DF20227346891"/>
    <x v="115"/>
    <x v="130"/>
    <s v="Cristobal toro"/>
    <s v="Bernardo ohiggins 268 dpto 152"/>
    <s v="Santiago"/>
    <x v="0"/>
    <s v="Cumple"/>
    <s v="Cumple"/>
    <s v="No Aplica"/>
    <s v="No Aplica"/>
    <s v="Cumple"/>
    <s v="Cumple"/>
    <s v="Si"/>
    <s v="Cristian luaiza ( concerge )"/>
    <s v="226351302"/>
    <s v="Cumple"/>
    <s v="Cumple"/>
    <s v="Cumple"/>
    <s v="Cumple"/>
    <s v="Cumple"/>
    <s v="Se verifica , sin mayor detalle"/>
    <x v="4"/>
    <x v="0"/>
    <x v="6"/>
    <x v="0"/>
    <n v="0.5"/>
    <n v="0.5"/>
    <n v="0.5"/>
    <n v="0.5"/>
    <n v="0.5"/>
    <n v="0.5"/>
    <n v="0.25"/>
    <n v="0.25"/>
    <n v="0.5"/>
    <n v="0.5"/>
    <n v="0.5"/>
    <n v="1"/>
    <x v="1"/>
  </r>
  <r>
    <s v="1896164"/>
    <s v="207605072022105320"/>
    <s v="DF20227345309"/>
    <x v="115"/>
    <x v="124"/>
    <s v="Cristobal toro"/>
    <s v="Bernardo ohiggins 240 T1"/>
    <s v="Santiago"/>
    <x v="0"/>
    <s v="Cumple"/>
    <s v="Cumple"/>
    <s v="No Aplica"/>
    <s v="No Aplica"/>
    <s v="Cumple"/>
    <s v="Cumple"/>
    <s v="Si"/>
    <s v="Jaime puvedo"/>
    <s v="988878272"/>
    <s v="Cumple"/>
    <s v="Cumple"/>
    <s v="Cumple"/>
    <s v="Cumple"/>
    <s v="Cumple"/>
    <s v="Persona a cargo de llaves para shaf electrico no se encuentra en concergeria ."/>
    <x v="4"/>
    <x v="0"/>
    <x v="6"/>
    <x v="0"/>
    <n v="0.5"/>
    <n v="0.5"/>
    <n v="0.5"/>
    <n v="0.5"/>
    <n v="0.5"/>
    <n v="0.5"/>
    <n v="0.25"/>
    <n v="0.25"/>
    <n v="0.5"/>
    <n v="0.5"/>
    <n v="0.5"/>
    <n v="1"/>
    <x v="1"/>
  </r>
  <r>
    <s v="1898987"/>
    <s v="207506072022161031"/>
    <s v="DF20227344237"/>
    <x v="116"/>
    <x v="123"/>
    <s v="AARON HUENCHUMIL"/>
    <s v="Dag Hammarskjold #3177"/>
    <s v="Vitacura"/>
    <x v="0"/>
    <s v="Cumple"/>
    <s v="Cumple"/>
    <s v="No Aplica"/>
    <s v="No Aplica"/>
    <s v="Cumple"/>
    <s v="Cumple"/>
    <s v="Si"/>
    <s v="S/N"/>
    <s v="S/N"/>
    <s v="No Aplica"/>
    <s v="No Aplica"/>
    <s v="No Aplica"/>
    <s v="Cumple"/>
    <s v="Cumple"/>
    <s v="1-No se logra acceso ya que desconocen la gente de turno en recepcion, la entrada de tecnicos al lugar  2- edificio con suministro electrico"/>
    <x v="4"/>
    <x v="0"/>
    <x v="6"/>
    <x v="0"/>
    <n v="0.5"/>
    <n v="0.5"/>
    <n v="0.5"/>
    <n v="0.5"/>
    <n v="0.5"/>
    <n v="0.5"/>
    <n v="0.25"/>
    <n v="0.25"/>
    <n v="0.5"/>
    <n v="0.5"/>
    <n v="0.5"/>
    <n v="1"/>
    <x v="1"/>
  </r>
  <r>
    <s v="1898983"/>
    <s v="207606072022160749"/>
    <s v="DF20227345589"/>
    <x v="116"/>
    <x v="124"/>
    <s v="Cristobal toro"/>
    <s v="San francisco 2165 loc. 329"/>
    <s v="Santiago"/>
    <x v="0"/>
    <s v="Cumple"/>
    <s v="Cumple"/>
    <s v="No Cumple"/>
    <s v="No Cumple"/>
    <s v="Cumple"/>
    <s v="Cumple"/>
    <s v="No"/>
    <s v="S/N"/>
    <s v="S/N"/>
    <s v="No Aplica"/>
    <s v="No Aplica"/>
    <s v="No Aplica"/>
    <s v="Cumple"/>
    <s v="Cumple"/>
    <s v="Local comercial cerrado , sin acceso a medidores"/>
    <x v="4"/>
    <x v="0"/>
    <x v="6"/>
    <x v="0"/>
    <n v="0.5"/>
    <n v="0.5"/>
    <n v="0"/>
    <n v="0"/>
    <n v="0.5"/>
    <n v="0.5"/>
    <n v="0.25"/>
    <n v="0.25"/>
    <n v="0.5"/>
    <n v="0.5"/>
    <n v="0.5"/>
    <n v="0.7"/>
    <x v="1"/>
  </r>
  <r>
    <s v="1898976"/>
    <s v="207506072022154359"/>
    <s v="DF20227345092"/>
    <x v="116"/>
    <x v="123"/>
    <s v="AARON HUENCHUMIL"/>
    <s v="Psje Kull Kull #5775"/>
    <s v="Vitacura"/>
    <x v="0"/>
    <s v="Cumple"/>
    <s v="Cumple"/>
    <s v="No Cumple"/>
    <s v="No Cumple"/>
    <s v="Cumple"/>
    <s v="Cumple"/>
    <s v="No"/>
    <s v="S/N"/>
    <s v="S/N"/>
    <s v="No Aplica"/>
    <s v="No Aplica"/>
    <s v="No Aplica"/>
    <s v="Cumple"/>
    <s v="Cumple"/>
    <s v="1- Cliente no se encuentra en domicilio 2- En informe cuadrilla describe uso de ITM 40A pero no declara codigo de material  3-Direccion correcta es  LAS ENCINAS INT. #5775"/>
    <x v="4"/>
    <x v="0"/>
    <x v="6"/>
    <x v="0"/>
    <n v="0.5"/>
    <n v="0.5"/>
    <n v="0"/>
    <n v="0"/>
    <n v="0.5"/>
    <n v="0.5"/>
    <n v="0.25"/>
    <n v="0.25"/>
    <n v="0.5"/>
    <n v="0.5"/>
    <n v="0.5"/>
    <n v="0.7"/>
    <x v="1"/>
  </r>
  <r>
    <s v="1898951"/>
    <s v="207506072022153249"/>
    <s v="DF20227344124"/>
    <x v="116"/>
    <x v="126"/>
    <s v="AARON HUENCHUMIL"/>
    <s v="General Juan Antonio Lavalleja #2626"/>
    <s v="Vitacura"/>
    <x v="0"/>
    <s v="Cumple"/>
    <s v="Cumple"/>
    <s v="No Aplica"/>
    <s v="No Aplica"/>
    <s v="Cumple"/>
    <s v="Cumple"/>
    <s v="Si"/>
    <s v="S/N"/>
    <s v="S/N"/>
    <s v="No Aplica"/>
    <s v="No Aplica"/>
    <s v="Cumple"/>
    <s v="Cumple"/>
    <s v="No Cumple"/>
    <s v="1- Asesora del hogar confirma que domicilio se encuentra con suministro electrico normalizado"/>
    <x v="4"/>
    <x v="0"/>
    <x v="6"/>
    <x v="0"/>
    <n v="0.5"/>
    <n v="0.5"/>
    <n v="0.5"/>
    <n v="0.5"/>
    <n v="0.5"/>
    <n v="0.5"/>
    <n v="0.25"/>
    <n v="0.25"/>
    <n v="0.5"/>
    <n v="0.5"/>
    <n v="0"/>
    <n v="0.9"/>
    <x v="1"/>
  </r>
  <r>
    <s v="1898922"/>
    <s v="207506072022150738"/>
    <s v="DF20227345164"/>
    <x v="116"/>
    <x v="123"/>
    <s v="AARON HUENCHUMIL"/>
    <s v="Sofocles #8049"/>
    <s v="Vitacura"/>
    <x v="0"/>
    <s v="Cumple"/>
    <s v="Cumple"/>
    <s v="No Aplica"/>
    <s v="No Aplica"/>
    <s v="Cumple"/>
    <s v="Cumple"/>
    <s v="Si"/>
    <s v="S/N"/>
    <s v="S/N"/>
    <s v="No Aplica"/>
    <s v="No Aplica"/>
    <s v="Cumple"/>
    <s v="Cumple"/>
    <s v="Cumple"/>
    <s v="1- Cliente confirma encontrarse con suministro electrico normalizado"/>
    <x v="4"/>
    <x v="0"/>
    <x v="6"/>
    <x v="0"/>
    <n v="0.5"/>
    <n v="0.5"/>
    <n v="0.5"/>
    <n v="0.5"/>
    <n v="0.5"/>
    <n v="0.5"/>
    <n v="0.25"/>
    <n v="0.25"/>
    <n v="0.5"/>
    <n v="0.5"/>
    <n v="0.5"/>
    <n v="1"/>
    <x v="1"/>
  </r>
  <r>
    <s v="1898887"/>
    <s v="207506072022145538"/>
    <s v="DF20227343129"/>
    <x v="116"/>
    <x v="126"/>
    <s v="AARON HUENCHUMIL"/>
    <s v="Las Hualtatas #7197"/>
    <s v="Vitacura"/>
    <x v="0"/>
    <s v="Cumple"/>
    <s v="Cumple"/>
    <s v="No Aplica"/>
    <s v="No Aplica"/>
    <s v="Cumple"/>
    <s v="Cumple"/>
    <s v="No"/>
    <s v="S/N"/>
    <s v="S/N"/>
    <s v="No Aplica"/>
    <s v="No Aplica"/>
    <s v="No Aplica"/>
    <s v="Cumple"/>
    <s v="Cumple"/>
    <s v="1- Cliente no se encuentra en domicilio"/>
    <x v="4"/>
    <x v="0"/>
    <x v="6"/>
    <x v="0"/>
    <n v="0.5"/>
    <n v="0.5"/>
    <n v="0.5"/>
    <n v="0.5"/>
    <n v="0.5"/>
    <n v="0.5"/>
    <n v="0.25"/>
    <n v="0.25"/>
    <n v="0.5"/>
    <n v="0.5"/>
    <n v="0.5"/>
    <n v="1"/>
    <x v="1"/>
  </r>
  <r>
    <s v="1898882"/>
    <s v="207606072022144616"/>
    <s v="DF20227347803"/>
    <x v="116"/>
    <x v="135"/>
    <s v="Cristobal toro"/>
    <s v="Fray luis de la peña 2855"/>
    <s v="Santiago"/>
    <x v="0"/>
    <s v="Cumple"/>
    <s v="Cumple"/>
    <s v="No Cumple"/>
    <s v="No Cumple"/>
    <s v="Cumple"/>
    <s v="Cumple"/>
    <s v="No"/>
    <s v="S/N"/>
    <s v="S/N"/>
    <s v="No Aplica"/>
    <s v="No Aplica"/>
    <s v="No Aplica"/>
    <s v="Cumple"/>
    <s v="Cumple"/>
    <s v="Sin moradores , sin mayor observacion"/>
    <x v="4"/>
    <x v="0"/>
    <x v="6"/>
    <x v="0"/>
    <n v="0.5"/>
    <n v="0.5"/>
    <n v="0"/>
    <n v="0"/>
    <n v="0.5"/>
    <n v="0.5"/>
    <n v="0.25"/>
    <n v="0.25"/>
    <n v="0.5"/>
    <n v="0.5"/>
    <n v="0.5"/>
    <n v="0.7"/>
    <x v="1"/>
  </r>
  <r>
    <s v="1898881"/>
    <s v="207506072022144441"/>
    <s v="DF20227343298"/>
    <x v="116"/>
    <x v="126"/>
    <s v="AARON HUENCHUMIL"/>
    <s v="Guillermo Apollinaire #6676"/>
    <s v="Vitacura"/>
    <x v="0"/>
    <s v="Cumple"/>
    <s v="Cumple"/>
    <s v="No Aplica"/>
    <s v="No Aplica"/>
    <s v="Cumple"/>
    <s v="Cumple"/>
    <s v="No"/>
    <s v="S/N"/>
    <s v="S/N"/>
    <s v="No Aplica"/>
    <s v="No Aplica"/>
    <s v="No Aplica"/>
    <s v="Cumple"/>
    <s v="No Cumple"/>
    <s v="1- Cliente no se encuentra en domicilio"/>
    <x v="4"/>
    <x v="0"/>
    <x v="6"/>
    <x v="0"/>
    <n v="0.5"/>
    <n v="0.5"/>
    <n v="0.5"/>
    <n v="0.5"/>
    <n v="0.5"/>
    <n v="0.5"/>
    <n v="0.25"/>
    <n v="0.25"/>
    <n v="0.5"/>
    <n v="0.5"/>
    <n v="0"/>
    <n v="0.9"/>
    <x v="1"/>
  </r>
  <r>
    <s v="1898876"/>
    <s v="207606072022143611"/>
    <s v="DF20227347660"/>
    <x v="116"/>
    <x v="135"/>
    <s v="Cristobal toro"/>
    <s v="Manuel de amat 3066 c dpto 21"/>
    <s v="Santiago"/>
    <x v="0"/>
    <s v="Cumple"/>
    <s v="Cumple"/>
    <s v="No Aplica"/>
    <s v="No Aplica"/>
    <s v="Cumple"/>
    <s v="Cumple"/>
    <s v="No"/>
    <s v="S/N"/>
    <s v="S/N"/>
    <s v="No Aplica"/>
    <s v="No Aplica"/>
    <s v="No Aplica"/>
    <s v="Cumple"/>
    <s v="No Cumple"/>
    <s v="Falta data en foto de observaciones , sin acceso a medidores y dptos , sin moradores"/>
    <x v="4"/>
    <x v="0"/>
    <x v="6"/>
    <x v="0"/>
    <n v="0.5"/>
    <n v="0.5"/>
    <n v="0.5"/>
    <n v="0.5"/>
    <n v="0.5"/>
    <n v="0.5"/>
    <n v="0.25"/>
    <n v="0.25"/>
    <n v="0.5"/>
    <n v="0.5"/>
    <n v="0"/>
    <n v="0.9"/>
    <x v="1"/>
  </r>
  <r>
    <s v="1898873"/>
    <s v="207506072022143158"/>
    <s v="DF20227343097"/>
    <x v="116"/>
    <x v="126"/>
    <s v="AARON HUENCHUMIL"/>
    <s v="Arquitecto Juan Herbage #6149 dpto 504"/>
    <s v="Vitacura"/>
    <x v="0"/>
    <s v="Cumple"/>
    <s v="Cumple"/>
    <s v="No Cumple"/>
    <s v="No Cumple"/>
    <s v="Cumple"/>
    <s v="Cumple"/>
    <s v="No"/>
    <s v="S/N"/>
    <s v="S/N"/>
    <s v="No Aplica"/>
    <s v="No Aplica"/>
    <s v="No Aplica"/>
    <s v="Cumple"/>
    <s v="No Cumple"/>
    <s v="1-Cliente no se encuentra en domicilio, motivo por el cual conserje no permite acceso a shaft medidores 2-En informe de cuadrilla describen cambio de 1x40A, pero no declaran codigo de este"/>
    <x v="4"/>
    <x v="0"/>
    <x v="6"/>
    <x v="0"/>
    <n v="0.5"/>
    <n v="0.5"/>
    <n v="0"/>
    <n v="0"/>
    <n v="0.5"/>
    <n v="0.5"/>
    <n v="0.25"/>
    <n v="0.25"/>
    <n v="0.5"/>
    <n v="0.5"/>
    <n v="0"/>
    <n v="0.6"/>
    <x v="1"/>
  </r>
  <r>
    <s v="1898867"/>
    <s v="207606072022141942"/>
    <s v="DF20227347845"/>
    <x v="116"/>
    <x v="135"/>
    <s v="Cristobal toro"/>
    <s v="San diego 1344 ed c dpto 1011"/>
    <s v="Santiago"/>
    <x v="0"/>
    <s v="Cumple"/>
    <s v="Cumple"/>
    <s v="No Aplica"/>
    <s v="No Aplica"/>
    <s v="Cumple"/>
    <s v="Cumple"/>
    <s v="Si"/>
    <s v="Israel gonzales  ( concerge )"/>
    <s v="224001327"/>
    <s v="Cumple"/>
    <s v="Cumple"/>
    <s v="Cumple"/>
    <s v="Cumple"/>
    <s v="No Cumple"/>
    <s v="Falta data en fotografias , departamento figura con luz cortada ( itm operado ) concerge no esta al tanto de situacion , pero puede estar cortado por gasto comun , tapa caja concentrador abierta"/>
    <x v="4"/>
    <x v="0"/>
    <x v="6"/>
    <x v="0"/>
    <n v="0.5"/>
    <n v="0.5"/>
    <n v="0.5"/>
    <n v="0.5"/>
    <n v="0.5"/>
    <n v="0.5"/>
    <n v="0.25"/>
    <n v="0.25"/>
    <n v="0.5"/>
    <n v="0.5"/>
    <n v="0"/>
    <n v="0.9"/>
    <x v="1"/>
  </r>
  <r>
    <s v="1898863"/>
    <s v="207606072022141556"/>
    <s v="DF20227347976"/>
    <x v="116"/>
    <x v="135"/>
    <s v="Cristobal toro"/>
    <s v="San diego 1344 ed o dpto 1108"/>
    <s v="Santiago"/>
    <x v="0"/>
    <s v="Cumple"/>
    <s v="Cumple"/>
    <s v="No Aplica"/>
    <s v="No Aplica"/>
    <s v="Cumple"/>
    <s v="Cumple"/>
    <s v="Si"/>
    <s v="Israel gonzales  ( concerge )"/>
    <s v="224001327"/>
    <s v="Cumple"/>
    <s v="Cumple"/>
    <s v="Cumple"/>
    <s v="No Cumple"/>
    <s v="No Cumple"/>
    <s v="Falta maxima de fotos solicitadas , tapa caja concentrador abierta sin portasello sin perno"/>
    <x v="4"/>
    <x v="0"/>
    <x v="6"/>
    <x v="0"/>
    <n v="0.5"/>
    <n v="0.5"/>
    <n v="0.5"/>
    <n v="0.5"/>
    <n v="0.5"/>
    <n v="0.5"/>
    <n v="0.25"/>
    <n v="0.25"/>
    <n v="0.5"/>
    <n v="0"/>
    <n v="0"/>
    <n v="0.8"/>
    <x v="1"/>
  </r>
  <r>
    <s v="1898861"/>
    <s v="207506072022141304"/>
    <s v="DF20227343215"/>
    <x v="116"/>
    <x v="126"/>
    <s v="AARON HUENCHUMIL"/>
    <s v="Hernan Prieto Vial #1734 lc 52"/>
    <s v="Vitacura"/>
    <x v="0"/>
    <s v="Cumple"/>
    <s v="Cumple"/>
    <s v="No Aplica"/>
    <s v="No Aplica"/>
    <s v="Cumple"/>
    <s v="Cumple"/>
    <s v="Si"/>
    <s v="Claudia Morales"/>
    <s v="962185971"/>
    <s v="Cumple"/>
    <s v="Cumple"/>
    <s v="Cumple"/>
    <s v="Cumple"/>
    <s v="Cumple"/>
    <s v="1- Cliente confirma que falla era al interior de su instalacion electrica"/>
    <x v="4"/>
    <x v="0"/>
    <x v="6"/>
    <x v="0"/>
    <n v="0.5"/>
    <n v="0.5"/>
    <n v="0.5"/>
    <n v="0.5"/>
    <n v="0.5"/>
    <n v="0.5"/>
    <n v="0.25"/>
    <n v="0.25"/>
    <n v="0.5"/>
    <n v="0.5"/>
    <n v="0.5"/>
    <n v="1"/>
    <x v="1"/>
  </r>
  <r>
    <s v="1898852"/>
    <s v="207506072022135237"/>
    <s v="DF20227343086"/>
    <x v="116"/>
    <x v="126"/>
    <s v="AARON HUENCHUMIL"/>
    <s v="Las Hualtatas #4703"/>
    <s v="Vitacura"/>
    <x v="0"/>
    <s v="Cumple"/>
    <s v="Cumple"/>
    <s v="No Cumple"/>
    <s v="No Cumple"/>
    <s v="Cumple"/>
    <s v="Cumple"/>
    <s v="Si"/>
    <s v="S/N"/>
    <s v="S/N"/>
    <s v="Cumple"/>
    <s v="Cumple"/>
    <s v="Cumple"/>
    <s v="Cumple"/>
    <s v="Cumple"/>
    <s v="1- Cliente confirma suministro electrico normalizado 2- En informe cuadrilla describe uso de conectora pero no declara codigo de material"/>
    <x v="4"/>
    <x v="0"/>
    <x v="6"/>
    <x v="0"/>
    <n v="0.5"/>
    <n v="0.5"/>
    <n v="0"/>
    <n v="0"/>
    <n v="0.5"/>
    <n v="0.5"/>
    <n v="0.25"/>
    <n v="0.25"/>
    <n v="0.5"/>
    <n v="0.5"/>
    <n v="0.5"/>
    <n v="0.7"/>
    <x v="1"/>
  </r>
  <r>
    <s v="1898840"/>
    <s v="207506072022133119"/>
    <s v="DF20227343454"/>
    <x v="116"/>
    <x v="126"/>
    <s v="AARON HUENCHUMIL"/>
    <s v="Alonso de Cordova #4048 loc 3"/>
    <s v="Vitacura"/>
    <x v="0"/>
    <s v="Cumple"/>
    <s v="Cumple"/>
    <s v="No Aplica"/>
    <s v="No Aplica"/>
    <s v="Cumple"/>
    <s v="Cumple"/>
    <s v="Si"/>
    <s v="Alfredo Rojas"/>
    <s v="S/N"/>
    <s v="No Aplica"/>
    <s v="No Aplica"/>
    <s v="Cumple"/>
    <s v="Cumple"/>
    <s v="Cumple"/>
    <s v="1- Cliente confirma encontrarse con suministro electrico normalizado"/>
    <x v="4"/>
    <x v="0"/>
    <x v="6"/>
    <x v="0"/>
    <n v="0.5"/>
    <n v="0.5"/>
    <n v="0.5"/>
    <n v="0.5"/>
    <n v="0.5"/>
    <n v="0.5"/>
    <n v="0.25"/>
    <n v="0.25"/>
    <n v="0.5"/>
    <n v="0.5"/>
    <n v="0.5"/>
    <n v="1"/>
    <x v="1"/>
  </r>
  <r>
    <s v="1898827"/>
    <s v="207606072022131208"/>
    <s v="DF20227347697"/>
    <x v="116"/>
    <x v="135"/>
    <s v="Cristobal toro"/>
    <s v="Santa rosa 1185 ps dpto 521"/>
    <s v="Santiago"/>
    <x v="0"/>
    <s v="Cumple"/>
    <s v="Cumple"/>
    <s v="No Aplica"/>
    <s v="No Aplica"/>
    <s v="Cumple"/>
    <s v="Cumple"/>
    <s v="Si"/>
    <s v="Luis herwitte"/>
    <s v="223480002"/>
    <s v="Cumple"/>
    <s v="Cumple"/>
    <s v="Cumple"/>
    <s v="Cumple"/>
    <s v="Cumple Parcialmente"/>
    <s v="Tapa caja concentrador shaf electrico abierta , sin perno , sin mayor observacion"/>
    <x v="4"/>
    <x v="0"/>
    <x v="6"/>
    <x v="0"/>
    <n v="0.5"/>
    <n v="0.5"/>
    <n v="0.5"/>
    <n v="0.5"/>
    <n v="0.5"/>
    <n v="0.5"/>
    <n v="0.25"/>
    <n v="0.25"/>
    <n v="0.5"/>
    <n v="0.5"/>
    <n v="0.17499999999999999"/>
    <n v="0.93500000000000005"/>
    <x v="1"/>
  </r>
  <r>
    <s v="1898804"/>
    <s v="207606072022123541"/>
    <s v="DF20227348080"/>
    <x v="116"/>
    <x v="135"/>
    <s v="Cristobal toro"/>
    <s v="Fray camilo henriquez 676 dpto 11"/>
    <s v="Santiago"/>
    <x v="0"/>
    <s v="Cumple"/>
    <s v="Cumple"/>
    <s v="No Aplica"/>
    <s v="No Aplica"/>
    <s v="Cumple"/>
    <s v="Cumple"/>
    <s v="No"/>
    <s v="S/N"/>
    <s v="S/N"/>
    <s v="No Aplica"/>
    <s v="No Aplica"/>
    <s v="No Aplica"/>
    <s v="Cumple"/>
    <s v="Cumple"/>
    <s v="Sector complicado , locatarios de 10 de julio no contentos con toma de fotos . Problema externo subterraneo"/>
    <x v="4"/>
    <x v="0"/>
    <x v="6"/>
    <x v="0"/>
    <n v="0.5"/>
    <n v="0.5"/>
    <n v="0.5"/>
    <n v="0.5"/>
    <n v="0.5"/>
    <n v="0.5"/>
    <n v="0.25"/>
    <n v="0.25"/>
    <n v="0.5"/>
    <n v="0.5"/>
    <n v="0.5"/>
    <n v="1"/>
    <x v="1"/>
  </r>
  <r>
    <s v="1898797"/>
    <s v="207606072022121633"/>
    <s v="DF20227346762"/>
    <x v="116"/>
    <x v="130"/>
    <s v="Cristobal toro"/>
    <s v="Santa isabel 199 dpto 1409"/>
    <s v="Santiago"/>
    <x v="0"/>
    <s v="Cumple"/>
    <s v="Cumple"/>
    <s v="No Aplica"/>
    <s v="No Aplica"/>
    <s v="Cumple"/>
    <s v="Cumple"/>
    <s v="Si"/>
    <s v="Joel espinoza"/>
    <s v="233403841"/>
    <s v="Cumple"/>
    <s v="Cumple"/>
    <s v="Cumple"/>
    <s v="Cumple"/>
    <s v="Cumple"/>
    <s v="Tapa caja de empalme , sin portasello ."/>
    <x v="4"/>
    <x v="0"/>
    <x v="6"/>
    <x v="0"/>
    <n v="0.5"/>
    <n v="0.5"/>
    <n v="0.5"/>
    <n v="0.5"/>
    <n v="0.5"/>
    <n v="0.5"/>
    <n v="0.25"/>
    <n v="0.25"/>
    <n v="0.5"/>
    <n v="0.5"/>
    <n v="0.5"/>
    <n v="1"/>
    <x v="1"/>
  </r>
  <r>
    <s v="1898777"/>
    <s v="207606072022113611"/>
    <s v="DF20227347769"/>
    <x v="116"/>
    <x v="135"/>
    <s v="Cristobal toro"/>
    <s v="Alcala 2283"/>
    <s v="Santiago"/>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901843"/>
    <s v="207607072022170017"/>
    <s v="DF20227347677"/>
    <x v="117"/>
    <x v="135"/>
    <s v="Cristobal toro"/>
    <s v="Los navegantes 2259"/>
    <s v="Providencia"/>
    <x v="0"/>
    <s v="Cumple"/>
    <s v="Cumple"/>
    <s v="No Aplica"/>
    <s v="No Aplica"/>
    <s v="Cumple"/>
    <s v="Cumple"/>
    <s v="No"/>
    <s v="S/N"/>
    <s v="S/N"/>
    <s v="No Aplica"/>
    <s v="No Aplica"/>
    <s v="No Aplica"/>
    <s v="Cumple"/>
    <s v="No Cumple"/>
    <s v="Falta data en fotos , sin moradores ,."/>
    <x v="4"/>
    <x v="0"/>
    <x v="6"/>
    <x v="0"/>
    <n v="0.5"/>
    <n v="0.5"/>
    <n v="0.5"/>
    <n v="0.5"/>
    <n v="0.5"/>
    <n v="0.5"/>
    <n v="0.25"/>
    <n v="0.25"/>
    <n v="0.5"/>
    <n v="0.5"/>
    <n v="0"/>
    <n v="0.9"/>
    <x v="1"/>
  </r>
  <r>
    <s v="1901836"/>
    <s v="207507072022164211"/>
    <s v="DF20227343230"/>
    <x v="117"/>
    <x v="126"/>
    <s v="AARON HUENCHUMIL"/>
    <s v="Presidente Riesco #4830 dpto 404"/>
    <s v="Las Condes"/>
    <x v="0"/>
    <s v="Cumple"/>
    <s v="Cumple"/>
    <s v="No Aplica"/>
    <s v="No Aplica"/>
    <s v="Cumple"/>
    <s v="Cumple"/>
    <s v="No"/>
    <s v="S/N"/>
    <s v="S/N"/>
    <s v="No Aplica"/>
    <s v="No Aplica"/>
    <s v="No Aplica"/>
    <s v="Cumple"/>
    <s v="No Cumple"/>
    <s v="1- No se logra acceso ni comunicacion con cliente"/>
    <x v="4"/>
    <x v="0"/>
    <x v="6"/>
    <x v="0"/>
    <n v="0.5"/>
    <n v="0.5"/>
    <n v="0.5"/>
    <n v="0.5"/>
    <n v="0.5"/>
    <n v="0.5"/>
    <n v="0.25"/>
    <n v="0.25"/>
    <n v="0.5"/>
    <n v="0.5"/>
    <n v="0"/>
    <n v="0.9"/>
    <x v="1"/>
  </r>
  <r>
    <s v="1901760"/>
    <s v="207507072022162049"/>
    <s v="DF20227343981"/>
    <x v="117"/>
    <x v="126"/>
    <s v="AARON HUENCHUMIL"/>
    <s v="Hamlet #4000 dpto 1709"/>
    <s v="Las Condes"/>
    <x v="0"/>
    <s v="Cumple"/>
    <s v="No Aplica"/>
    <s v="No Aplica"/>
    <s v="No Aplica"/>
    <s v="Cumple"/>
    <s v="Cumple"/>
    <s v="No"/>
    <s v="S/N"/>
    <s v="S/N"/>
    <s v="No Aplica"/>
    <s v="No Aplica"/>
    <s v="No Aplica"/>
    <s v="Cumple"/>
    <s v="Cumple"/>
    <s v="1- Cliente no se encuentra en domicilio, pero conserje permite acceso a shaft medidores 2- Suministro electrico normalizado"/>
    <x v="4"/>
    <x v="0"/>
    <x v="6"/>
    <x v="0"/>
    <n v="0.5"/>
    <n v="0.5"/>
    <n v="0.5"/>
    <n v="0.5"/>
    <n v="0.5"/>
    <n v="0.5"/>
    <n v="0.25"/>
    <n v="0.25"/>
    <n v="0.5"/>
    <n v="0.5"/>
    <n v="0.5"/>
    <n v="1"/>
    <x v="1"/>
  </r>
  <r>
    <s v="1901734"/>
    <s v="207507072022160251"/>
    <s v="DF20227343057"/>
    <x v="117"/>
    <x v="126"/>
    <s v="AARON HUENCHUMIL"/>
    <s v="San Francisco de Asis #205 dpto 1807"/>
    <s v="Las Condes"/>
    <x v="0"/>
    <s v="Cumple"/>
    <s v="Cumple"/>
    <s v="No Aplica"/>
    <s v="No Aplica"/>
    <s v="Cumple"/>
    <s v="Cumple"/>
    <s v="No"/>
    <s v="S/N"/>
    <s v="S/N"/>
    <s v="No Aplica"/>
    <s v="No Aplica"/>
    <s v="No Aplica"/>
    <s v="Cumple"/>
    <s v="Cumple"/>
    <s v="1- Cliente no se encuentra en domicilio, motivo por el cual conserje no permite acceso a shaft medidores"/>
    <x v="4"/>
    <x v="0"/>
    <x v="6"/>
    <x v="0"/>
    <n v="0.5"/>
    <n v="0.5"/>
    <n v="0.5"/>
    <n v="0.5"/>
    <n v="0.5"/>
    <n v="0.5"/>
    <n v="0.25"/>
    <n v="0.25"/>
    <n v="0.5"/>
    <n v="0.5"/>
    <n v="0.5"/>
    <n v="1"/>
    <x v="1"/>
  </r>
  <r>
    <s v="1901726"/>
    <s v="207607072022155827"/>
    <s v="DF20227343209"/>
    <x v="117"/>
    <x v="126"/>
    <s v="Cristobal toro"/>
    <s v="Concordia 2237 dpto 44"/>
    <s v="Providencia"/>
    <x v="0"/>
    <s v="Cumple"/>
    <s v="Cumple"/>
    <s v="No Aplica"/>
    <s v="No Aplica"/>
    <s v="Cumple"/>
    <s v="Cumple"/>
    <s v="No"/>
    <s v="S/N"/>
    <s v="S/N"/>
    <s v="No Aplica"/>
    <s v="No Aplica"/>
    <s v="No Aplica"/>
    <s v="Cumple"/>
    <s v="Cumple"/>
    <s v="Sin moradores , se verifica sin mayor observacion"/>
    <x v="4"/>
    <x v="0"/>
    <x v="6"/>
    <x v="0"/>
    <n v="0.5"/>
    <n v="0.5"/>
    <n v="0.5"/>
    <n v="0.5"/>
    <n v="0.5"/>
    <n v="0.5"/>
    <n v="0.25"/>
    <n v="0.25"/>
    <n v="0.5"/>
    <n v="0.5"/>
    <n v="0.5"/>
    <n v="1"/>
    <x v="1"/>
  </r>
  <r>
    <s v="1901700"/>
    <s v="207607072022154206"/>
    <s v="DF20227343295"/>
    <x v="117"/>
    <x v="126"/>
    <s v="Cristobal toro"/>
    <s v="Carmen silva 2315 dpto 403"/>
    <s v="Providencia"/>
    <x v="0"/>
    <s v="Cumple"/>
    <s v="Cumple"/>
    <s v="No Aplica"/>
    <s v="No Aplica"/>
    <s v="Cumple"/>
    <s v="Cumple"/>
    <s v="No"/>
    <s v="S/N"/>
    <s v="S/N"/>
    <s v="No Aplica"/>
    <s v="No Aplica"/>
    <s v="No Aplica"/>
    <s v="Cumple"/>
    <s v="Cumple"/>
    <s v="Vecina de edificio , indica que por hoy no hay concerge por problemas internos , no hay acceso a medidores . No permiten acceso"/>
    <x v="4"/>
    <x v="0"/>
    <x v="6"/>
    <x v="0"/>
    <n v="0.5"/>
    <n v="0.5"/>
    <n v="0.5"/>
    <n v="0.5"/>
    <n v="0.5"/>
    <n v="0.5"/>
    <n v="0.25"/>
    <n v="0.25"/>
    <n v="0.5"/>
    <n v="0.5"/>
    <n v="0.5"/>
    <n v="1"/>
    <x v="1"/>
  </r>
  <r>
    <s v="1901676"/>
    <s v="207607072022152202"/>
    <s v="DF20227346282"/>
    <x v="117"/>
    <x v="130"/>
    <s v="Cristobal toro"/>
    <s v="Quillay 2526 dpto 61"/>
    <s v="Providencia"/>
    <x v="0"/>
    <s v="Cumple"/>
    <s v="Cumple"/>
    <s v="No Aplica"/>
    <s v="No Aplica"/>
    <s v="Cumple"/>
    <s v="Cumple"/>
    <s v="Si"/>
    <s v="Hector rios"/>
    <s v="223355431"/>
    <s v="Cumple"/>
    <s v="Cumple"/>
    <s v="Cumple"/>
    <s v="Cumple"/>
    <s v="Cumple"/>
    <s v="Se verifica , sin mayor observacion"/>
    <x v="4"/>
    <x v="0"/>
    <x v="6"/>
    <x v="0"/>
    <n v="0.5"/>
    <n v="0.5"/>
    <n v="0.5"/>
    <n v="0.5"/>
    <n v="0.5"/>
    <n v="0.5"/>
    <n v="0.25"/>
    <n v="0.25"/>
    <n v="0.5"/>
    <n v="0.5"/>
    <n v="0.5"/>
    <n v="1"/>
    <x v="1"/>
  </r>
  <r>
    <s v="1901622"/>
    <s v="207607072022145620"/>
    <s v="DF20227345339"/>
    <x v="117"/>
    <x v="124"/>
    <s v="Cristobal toro"/>
    <s v="Francisco bilbao 3517 dpto 1004"/>
    <s v="Providencia"/>
    <x v="0"/>
    <s v="Cumple"/>
    <s v="Cumple"/>
    <s v="No Aplica"/>
    <s v="No Aplica"/>
    <s v="Cumple"/>
    <s v="Cumple"/>
    <s v="Si"/>
    <s v="Darwin pineda"/>
    <s v="223591871"/>
    <s v="Cumple"/>
    <s v="Cumple"/>
    <s v="Cumple"/>
    <s v="Cumple"/>
    <s v="No Cumple"/>
    <s v="Falta data en fotografias , sin mayor detalle"/>
    <x v="4"/>
    <x v="0"/>
    <x v="6"/>
    <x v="0"/>
    <n v="0.5"/>
    <n v="0.5"/>
    <n v="0.5"/>
    <n v="0.5"/>
    <n v="0.5"/>
    <n v="0.5"/>
    <n v="0.25"/>
    <n v="0.25"/>
    <n v="0.5"/>
    <n v="0.5"/>
    <n v="0"/>
    <n v="0.9"/>
    <x v="1"/>
  </r>
  <r>
    <s v="1901597"/>
    <s v="207607072022143427"/>
    <s v="DF20227345462"/>
    <x v="117"/>
    <x v="124"/>
    <s v="Cristobal toro"/>
    <s v="Francisco bilbao A"/>
    <s v="Providencia"/>
    <x v="0"/>
    <s v="Cumple"/>
    <s v="Cumple"/>
    <s v="No Aplica"/>
    <s v="No Aplica"/>
    <s v="Cumple"/>
    <s v="Cumple"/>
    <s v="Si"/>
    <s v="Jose luis cornejo"/>
    <s v="S/N"/>
    <s v="No Cumple"/>
    <s v="No Cumple"/>
    <s v="No Cumple"/>
    <s v="No Cumple"/>
    <s v="No Cumple"/>
    <s v="No hay fotos en observaciones , cliente indica que nunca a recivido visita de personal de emergencia , cliente no entrega datos de fono"/>
    <x v="4"/>
    <x v="0"/>
    <x v="6"/>
    <x v="0"/>
    <n v="0.5"/>
    <n v="0.5"/>
    <n v="0.5"/>
    <n v="0.5"/>
    <n v="0.5"/>
    <n v="0.5"/>
    <n v="0"/>
    <n v="0"/>
    <n v="0"/>
    <n v="0"/>
    <n v="0"/>
    <n v="0.65"/>
    <x v="1"/>
  </r>
  <r>
    <s v="1901280"/>
    <s v="207507072022141708"/>
    <s v="DF20227344188"/>
    <x v="117"/>
    <x v="123"/>
    <s v="AARON HUENCHUMIL"/>
    <s v="Rosa O'higgins #387"/>
    <s v="Las Condes"/>
    <x v="0"/>
    <s v="Cumple"/>
    <s v="Cumple"/>
    <s v="No Aplica"/>
    <s v="No Aplica"/>
    <s v="Cumple"/>
    <s v="Cumple"/>
    <s v="No"/>
    <s v="S/N"/>
    <s v="S/N"/>
    <s v="No Aplica"/>
    <s v="No Aplica"/>
    <s v="No Aplica"/>
    <s v="Cumple"/>
    <s v="Cumple Parcialmente"/>
    <s v="1- Cliente no se encuentra en domicilio"/>
    <x v="4"/>
    <x v="0"/>
    <x v="6"/>
    <x v="0"/>
    <n v="0.5"/>
    <n v="0.5"/>
    <n v="0.5"/>
    <n v="0.5"/>
    <n v="0.5"/>
    <n v="0.5"/>
    <n v="0.25"/>
    <n v="0.25"/>
    <n v="0.5"/>
    <n v="0.5"/>
    <n v="0.17499999999999999"/>
    <n v="0.93500000000000005"/>
    <x v="1"/>
  </r>
  <r>
    <s v="1901274"/>
    <s v="207607072022140923"/>
    <s v="DF20227342613"/>
    <x v="117"/>
    <x v="125"/>
    <s v="Cristobal toro"/>
    <s v="Bustos 2117"/>
    <s v="Providencia"/>
    <x v="0"/>
    <s v="Cumple"/>
    <s v="Cumple"/>
    <s v="No Aplica"/>
    <s v="No Aplica"/>
    <s v="Cumple"/>
    <s v="Cumple"/>
    <s v="No"/>
    <s v="S/N"/>
    <s v="S/N"/>
    <s v="No Aplica"/>
    <s v="No Aplica"/>
    <s v="No Aplica"/>
    <s v="Cumple"/>
    <s v="Cumple"/>
    <s v="Sin moradores , sin mayor detalles"/>
    <x v="4"/>
    <x v="0"/>
    <x v="6"/>
    <x v="0"/>
    <n v="0.5"/>
    <n v="0.5"/>
    <n v="0.5"/>
    <n v="0.5"/>
    <n v="0.5"/>
    <n v="0.5"/>
    <n v="0.25"/>
    <n v="0.25"/>
    <n v="0.5"/>
    <n v="0.5"/>
    <n v="0.5"/>
    <n v="1"/>
    <x v="1"/>
  </r>
  <r>
    <s v="1901265"/>
    <s v="207507072022135758"/>
    <s v="DF20227345120"/>
    <x v="117"/>
    <x v="123"/>
    <s v="AARON HUENCHUMIL"/>
    <s v="Domingo Bondi #1035 dpto 1004"/>
    <s v="Las Condes"/>
    <x v="0"/>
    <s v="Cumple"/>
    <s v="Cumple"/>
    <s v="No Aplica"/>
    <s v="No Aplica"/>
    <s v="Cumple"/>
    <s v="Cumple"/>
    <s v="No"/>
    <s v="S/N"/>
    <s v="S/N"/>
    <s v="No Aplica"/>
    <s v="No Aplica"/>
    <s v="No Aplica"/>
    <s v="Cumple"/>
    <s v="No Cumple"/>
    <s v="1- Cliente no se encuentra en domicilio, pero conserje permite acceso a shaft medidores 2-Suministro electrico normalizado"/>
    <x v="4"/>
    <x v="0"/>
    <x v="6"/>
    <x v="0"/>
    <n v="0.5"/>
    <n v="0.5"/>
    <n v="0.5"/>
    <n v="0.5"/>
    <n v="0.5"/>
    <n v="0.5"/>
    <n v="0.25"/>
    <n v="0.25"/>
    <n v="0.5"/>
    <n v="0.5"/>
    <n v="0"/>
    <n v="0.9"/>
    <x v="1"/>
  </r>
  <r>
    <s v="1901264"/>
    <s v="207607072022135531"/>
    <s v="DF20227344148"/>
    <x v="117"/>
    <x v="123"/>
    <s v="Cristobal toro"/>
    <s v="Valenzuela castillo 1780 dpto 502"/>
    <s v="Providencia"/>
    <x v="0"/>
    <s v="Cumple"/>
    <s v="Cumple"/>
    <s v="No Aplica"/>
    <s v="No Aplica"/>
    <s v="Cumple"/>
    <s v="Cumple"/>
    <s v="Si"/>
    <s v="Oscar anguita"/>
    <s v="222696709"/>
    <s v="Cumple"/>
    <s v="Cumple"/>
    <s v="Cumple"/>
    <s v="Cumple"/>
    <s v="No Cumple"/>
    <s v="Falta data en fotografias , tapa caja de empalme , sin portasello"/>
    <x v="4"/>
    <x v="0"/>
    <x v="6"/>
    <x v="0"/>
    <n v="0.5"/>
    <n v="0.5"/>
    <n v="0.5"/>
    <n v="0.5"/>
    <n v="0.5"/>
    <n v="0.5"/>
    <n v="0.25"/>
    <n v="0.25"/>
    <n v="0.5"/>
    <n v="0.5"/>
    <n v="0"/>
    <n v="0.9"/>
    <x v="1"/>
  </r>
  <r>
    <s v="1901261"/>
    <s v="207507072022134042"/>
    <s v="DF20227342733"/>
    <x v="117"/>
    <x v="125"/>
    <s v="AARON HUENCHUMIL"/>
    <s v="Vasco de Gama #4820 dpto 404"/>
    <s v="Las Condes"/>
    <x v="0"/>
    <s v="Cumple"/>
    <s v="Cumple"/>
    <s v="No Aplica"/>
    <s v="No Aplica"/>
    <s v="Cumple"/>
    <s v="Cumple"/>
    <s v="No"/>
    <s v="S/N"/>
    <s v="S/N"/>
    <s v="No Aplica"/>
    <s v="No Aplica"/>
    <s v="No Aplica"/>
    <s v="Cumple"/>
    <s v="Cumple"/>
    <s v="1- Cliente no se encuentra en domicilio, pero conserje permite acceso a shaft medidores  2- Suministro electrico normalizado"/>
    <x v="4"/>
    <x v="0"/>
    <x v="6"/>
    <x v="0"/>
    <n v="0.5"/>
    <n v="0.5"/>
    <n v="0.5"/>
    <n v="0.5"/>
    <n v="0.5"/>
    <n v="0.5"/>
    <n v="0.25"/>
    <n v="0.25"/>
    <n v="0.5"/>
    <n v="0.5"/>
    <n v="0.5"/>
    <n v="1"/>
    <x v="1"/>
  </r>
  <r>
    <s v="1901259"/>
    <s v="207607072022132752"/>
    <s v="DF20227343640"/>
    <x v="117"/>
    <x v="126"/>
    <s v="Cristobal toro"/>
    <s v="Providencia 1336 loc. 24"/>
    <s v="Providencia"/>
    <x v="0"/>
    <s v="Cumple"/>
    <s v="Cumple"/>
    <s v="No Aplica"/>
    <s v="No Aplica"/>
    <s v="No Aplica"/>
    <s v="Cumple"/>
    <s v="No"/>
    <s v="S/N"/>
    <s v="S/N"/>
    <s v="No Aplica"/>
    <s v="No Aplica"/>
    <s v="No Aplica"/>
    <s v="Cumple"/>
    <s v="Cumple"/>
    <s v="Persona que tiene llaves para acceder a medidores no se encuentra en el momento , local comercial cerrado ."/>
    <x v="4"/>
    <x v="0"/>
    <x v="6"/>
    <x v="0"/>
    <n v="0.5"/>
    <n v="0.5"/>
    <n v="0.5"/>
    <n v="0.5"/>
    <n v="0.5"/>
    <n v="0.5"/>
    <n v="0.25"/>
    <n v="0.25"/>
    <n v="0.5"/>
    <n v="0.5"/>
    <n v="0.5"/>
    <n v="1"/>
    <x v="1"/>
  </r>
  <r>
    <s v="1901257"/>
    <s v="207607072022132517"/>
    <s v="DF20227343240"/>
    <x v="117"/>
    <x v="126"/>
    <s v="Cristobal toro"/>
    <s v="Manuel montt 37 dpto 307"/>
    <s v="Providencia"/>
    <x v="0"/>
    <s v="Cumple"/>
    <s v="Cumple"/>
    <s v="No Aplica"/>
    <s v="No Aplica"/>
    <s v="Cumple"/>
    <s v="Cumple"/>
    <s v="No"/>
    <s v="S/N"/>
    <s v="S/N"/>
    <s v="No Aplica"/>
    <s v="No Aplica"/>
    <s v="No Aplica"/>
    <s v="Cumple"/>
    <s v="Cumple"/>
    <s v="Sin acceso a medidores y dptos , se llama varias veces y nadie atiende"/>
    <x v="4"/>
    <x v="0"/>
    <x v="6"/>
    <x v="0"/>
    <n v="0.5"/>
    <n v="0.5"/>
    <n v="0.5"/>
    <n v="0.5"/>
    <n v="0.5"/>
    <n v="0.5"/>
    <n v="0.25"/>
    <n v="0.25"/>
    <n v="0.5"/>
    <n v="0.5"/>
    <n v="0.5"/>
    <n v="1"/>
    <x v="1"/>
  </r>
  <r>
    <s v="1901254"/>
    <s v="207507072022132237"/>
    <s v="DF20227343236"/>
    <x v="117"/>
    <x v="126"/>
    <s v="AARON HUENCHUMIL"/>
    <s v="Carlos Alvarado #6370"/>
    <s v="Las Condes"/>
    <x v="0"/>
    <s v="Cumple"/>
    <s v="Cumple"/>
    <s v="No Cumple"/>
    <s v="No Cumple"/>
    <s v="Cumple"/>
    <s v="Cumple"/>
    <s v="No"/>
    <s v="S/N"/>
    <s v="S/N"/>
    <s v="No Aplica"/>
    <s v="No Aplica"/>
    <s v="No Aplica"/>
    <s v="Cumple"/>
    <s v="Cumple"/>
    <s v="1-Cliente no se encuentra en domicilio 2-En informe cuadrilla no declara ITM 1x25A utilizado"/>
    <x v="4"/>
    <x v="0"/>
    <x v="6"/>
    <x v="0"/>
    <n v="0.5"/>
    <n v="0.5"/>
    <n v="0"/>
    <n v="0"/>
    <n v="0.5"/>
    <n v="0.5"/>
    <n v="0.25"/>
    <n v="0.25"/>
    <n v="0.5"/>
    <n v="0.5"/>
    <n v="0.5"/>
    <n v="0.7"/>
    <x v="1"/>
  </r>
  <r>
    <s v="1901238"/>
    <s v="207507072022130610"/>
    <s v="DF20227345314"/>
    <x v="117"/>
    <x v="124"/>
    <s v="AARON HUENCHUMIL"/>
    <s v="Rubens #1816"/>
    <s v="Las Condes"/>
    <x v="0"/>
    <s v="Cumple"/>
    <s v="Cumple"/>
    <s v="No Cumple"/>
    <s v="No Cumple"/>
    <s v="Cumple"/>
    <s v="Cumple"/>
    <s v="No"/>
    <s v="S/N"/>
    <s v="S/N"/>
    <s v="No Aplica"/>
    <s v="No Aplica"/>
    <s v="No Aplica"/>
    <s v="Cumple"/>
    <s v="Cumple"/>
    <s v="1- Cliente no se encuentra en domicilio 2-En informe cuadrilla describe uso de concentrico 2x6mm pero no declara codigo de material"/>
    <x v="4"/>
    <x v="0"/>
    <x v="6"/>
    <x v="0"/>
    <n v="0.5"/>
    <n v="0.5"/>
    <n v="0"/>
    <n v="0"/>
    <n v="0.5"/>
    <n v="0.5"/>
    <n v="0.25"/>
    <n v="0.25"/>
    <n v="0.5"/>
    <n v="0.5"/>
    <n v="0.5"/>
    <n v="0.7"/>
    <x v="1"/>
  </r>
  <r>
    <s v="1901228"/>
    <s v="207607072022124416"/>
    <s v="DF20227346352"/>
    <x v="117"/>
    <x v="130"/>
    <s v="Cristobal toro"/>
    <s v="Eduardo de la barra 1322"/>
    <s v="Providencia"/>
    <x v="0"/>
    <s v="Cumple"/>
    <s v="Cumple"/>
    <s v="No Aplica"/>
    <s v="No Aplica"/>
    <s v="Cumple"/>
    <s v="Cumple"/>
    <s v="No"/>
    <s v="S/N"/>
    <s v="S/N"/>
    <s v="No Aplica"/>
    <s v="No Aplica"/>
    <s v="No Aplica"/>
    <s v="Cumple"/>
    <s v="Cumple"/>
    <s v="Sin moradores , sin mayor observacion"/>
    <x v="4"/>
    <x v="0"/>
    <x v="6"/>
    <x v="0"/>
    <n v="0.5"/>
    <n v="0.5"/>
    <n v="0.5"/>
    <n v="0.5"/>
    <n v="0.5"/>
    <n v="0.5"/>
    <n v="0.25"/>
    <n v="0.25"/>
    <n v="0.5"/>
    <n v="0.5"/>
    <n v="0.5"/>
    <n v="1"/>
    <x v="1"/>
  </r>
  <r>
    <s v="1901188"/>
    <s v="207607072022123210"/>
    <s v="DF20227346624"/>
    <x v="117"/>
    <x v="135"/>
    <s v="Cristobal toro"/>
    <s v="Jose miguel claro 2034"/>
    <s v="Providencia"/>
    <x v="0"/>
    <s v="Cumple"/>
    <s v="Cumple"/>
    <s v="No Cumple"/>
    <s v="No Cumple"/>
    <s v="Cumple"/>
    <s v="Cumple"/>
    <s v="No"/>
    <s v="S/N"/>
    <s v="S/N"/>
    <s v="No Aplica"/>
    <s v="No Aplica"/>
    <s v="No Aplica"/>
    <s v="Cumple"/>
    <s v="No Cumple"/>
    <s v="Falta data en fotografias , sin moradores , problema externo"/>
    <x v="4"/>
    <x v="0"/>
    <x v="6"/>
    <x v="0"/>
    <n v="0.5"/>
    <n v="0.5"/>
    <n v="0"/>
    <n v="0"/>
    <n v="0.5"/>
    <n v="0.5"/>
    <n v="0.25"/>
    <n v="0.25"/>
    <n v="0.5"/>
    <n v="0.5"/>
    <n v="0"/>
    <n v="0.6"/>
    <x v="1"/>
  </r>
  <r>
    <s v="1901172"/>
    <s v="207607072022121445"/>
    <s v="DF20227346374"/>
    <x v="117"/>
    <x v="130"/>
    <s v="Cristobal toro"/>
    <s v="Arzobispo vicuña 67 dpto 22"/>
    <s v="Providencia"/>
    <x v="0"/>
    <s v="Cumple"/>
    <s v="Cumple"/>
    <s v="No Aplica"/>
    <s v="No Aplica"/>
    <s v="Cumple"/>
    <s v="Cumple"/>
    <s v="No"/>
    <s v="S/N"/>
    <s v="S/N"/>
    <s v="No Aplica"/>
    <s v="No Aplica"/>
    <s v="No Aplica"/>
    <s v="Cumple"/>
    <s v="No Cumple"/>
    <s v="Falta data en fotografias , sin acceso a medidores , se llama por citofono y no contestan"/>
    <x v="4"/>
    <x v="0"/>
    <x v="6"/>
    <x v="0"/>
    <n v="0.5"/>
    <n v="0.5"/>
    <n v="0.5"/>
    <n v="0.5"/>
    <n v="0.5"/>
    <n v="0.5"/>
    <n v="0.25"/>
    <n v="0.25"/>
    <n v="0.5"/>
    <n v="0.5"/>
    <n v="0"/>
    <n v="0.9"/>
    <x v="1"/>
  </r>
  <r>
    <s v="1903700"/>
    <s v="207608072022175040"/>
    <s v="DF20227347011"/>
    <x v="118"/>
    <x v="130"/>
    <s v="Cristobal toro"/>
    <s v="Capitan ignacio carrera pinto 666"/>
    <s v="Recoleta"/>
    <x v="0"/>
    <s v="Cumple"/>
    <s v="Cumple"/>
    <s v="No Aplica"/>
    <s v="No Aplica"/>
    <s v="Cumple"/>
    <s v="Cumple"/>
    <s v="No"/>
    <s v="S/N"/>
    <s v="S/N"/>
    <s v="No Aplica"/>
    <s v="No Aplica"/>
    <s v="No Aplica"/>
    <s v="Cumple Parcialmente"/>
    <s v="No Cumple"/>
    <s v="Falta data en fotos , falta mejor detalle en fotografias"/>
    <x v="4"/>
    <x v="0"/>
    <x v="6"/>
    <x v="0"/>
    <n v="0.5"/>
    <n v="0.5"/>
    <n v="0.5"/>
    <n v="0.5"/>
    <n v="0.5"/>
    <n v="0.5"/>
    <n v="0.25"/>
    <n v="0.25"/>
    <n v="0.5"/>
    <n v="0.17499999999999999"/>
    <n v="0"/>
    <n v="0.83500000000000008"/>
    <x v="1"/>
  </r>
  <r>
    <s v="1903689"/>
    <s v="207508072022174308"/>
    <s v="DF20227343873"/>
    <x v="118"/>
    <x v="126"/>
    <s v="AARON HUENCHUMIL"/>
    <s v="La Quebrada #9651 A"/>
    <s v="Las Condes"/>
    <x v="0"/>
    <s v="Cumple"/>
    <s v="Cumple"/>
    <s v="No Aplica"/>
    <s v="No Aplica"/>
    <s v="Cumple"/>
    <s v="Cumple"/>
    <s v="No"/>
    <s v="S/N"/>
    <s v="S/N"/>
    <s v="No Aplica"/>
    <s v="No Aplica"/>
    <s v="No Aplica"/>
    <s v="Cumple"/>
    <s v="Cumple"/>
    <s v="1- Cliente no se encuentra en domicilio"/>
    <x v="4"/>
    <x v="0"/>
    <x v="6"/>
    <x v="0"/>
    <n v="0.5"/>
    <n v="0.5"/>
    <n v="0.5"/>
    <n v="0.5"/>
    <n v="0.5"/>
    <n v="0.5"/>
    <n v="0.25"/>
    <n v="0.25"/>
    <n v="0.5"/>
    <n v="0.5"/>
    <n v="0.5"/>
    <n v="1"/>
    <x v="1"/>
  </r>
  <r>
    <s v="1903686"/>
    <s v="207508072022172827"/>
    <s v="DF20227346116"/>
    <x v="118"/>
    <x v="124"/>
    <s v="AARON HUENCHUMIL"/>
    <s v="Visviri #1320 dpto 21"/>
    <s v="Las Condes"/>
    <x v="0"/>
    <s v="Cumple"/>
    <s v="Cumple"/>
    <s v="No Aplica"/>
    <s v="No Aplica"/>
    <s v="Cumple"/>
    <s v="Cumple"/>
    <s v="Si"/>
    <s v="S/N"/>
    <s v="S/N"/>
    <s v="Cumple"/>
    <s v="Cumple"/>
    <s v="Cumple"/>
    <s v="Cumple"/>
    <s v="Cumple"/>
    <s v="1-Cliente atiende via citofono, confirma que falla era al interior de su instalacion electrica 2- Suministro electrico normalizado"/>
    <x v="4"/>
    <x v="0"/>
    <x v="6"/>
    <x v="0"/>
    <n v="0.5"/>
    <n v="0.5"/>
    <n v="0.5"/>
    <n v="0.5"/>
    <n v="0.5"/>
    <n v="0.5"/>
    <n v="0.25"/>
    <n v="0.25"/>
    <n v="0.5"/>
    <n v="0.5"/>
    <n v="0.5"/>
    <n v="1"/>
    <x v="1"/>
  </r>
  <r>
    <s v="1903631"/>
    <s v="207508072022161128"/>
    <s v="DF20227345048"/>
    <x v="118"/>
    <x v="123"/>
    <s v="AARON HUENCHUMIL"/>
    <s v="Robinson Crusoe #992 dpto 1007"/>
    <s v="Las Condes"/>
    <x v="0"/>
    <s v="Cumple"/>
    <s v="Cumple"/>
    <s v="No Aplica"/>
    <s v="No Aplica"/>
    <s v="Cumple"/>
    <s v="Cumple"/>
    <s v="No"/>
    <s v="S/N"/>
    <s v="S/N"/>
    <s v="No Aplica"/>
    <s v="No Aplica"/>
    <s v="No Aplica"/>
    <s v="Cumple Parcialmente"/>
    <s v="No Cumple"/>
    <s v="1-Cliente no se encuentra en domicilio, pero conserje permite acceso a shaft medidores  2- Suministro electrico normalizado"/>
    <x v="4"/>
    <x v="0"/>
    <x v="6"/>
    <x v="0"/>
    <n v="0.5"/>
    <n v="0.5"/>
    <n v="0.5"/>
    <n v="0.5"/>
    <n v="0.5"/>
    <n v="0.5"/>
    <n v="0.25"/>
    <n v="0.25"/>
    <n v="0.5"/>
    <n v="0.17499999999999999"/>
    <n v="0"/>
    <n v="0.83500000000000008"/>
    <x v="1"/>
  </r>
  <r>
    <s v="1903617"/>
    <s v="207508072022155358"/>
    <s v="DF20227345205"/>
    <x v="118"/>
    <x v="123"/>
    <s v="AARON HUENCHUMIL"/>
    <s v="Cristobal Colon #6335 dpto 303"/>
    <s v="Las Condes"/>
    <x v="0"/>
    <s v="Cumple"/>
    <s v="Cumple"/>
    <s v="No Aplica"/>
    <s v="No Aplica"/>
    <s v="Cumple"/>
    <s v="Cumple"/>
    <s v="No"/>
    <s v="S/N"/>
    <s v="S/N"/>
    <s v="No Aplica"/>
    <s v="No Aplica"/>
    <s v="No Aplica"/>
    <s v="Cumple"/>
    <s v="Cumple"/>
    <s v="1-Cliente no se encuentra en domicilio, pero conserje permite acceso a shaft medidores  2- Suministro electrico normalizado"/>
    <x v="4"/>
    <x v="0"/>
    <x v="6"/>
    <x v="0"/>
    <n v="0.5"/>
    <n v="0.5"/>
    <n v="0.5"/>
    <n v="0.5"/>
    <n v="0.5"/>
    <n v="0.5"/>
    <n v="0.25"/>
    <n v="0.25"/>
    <n v="0.5"/>
    <n v="0.5"/>
    <n v="0.5"/>
    <n v="1"/>
    <x v="1"/>
  </r>
  <r>
    <s v="1903607"/>
    <s v="207508072022153249"/>
    <s v="DF20227342511"/>
    <x v="118"/>
    <x v="125"/>
    <s v="AARON HUENCHUMIL"/>
    <s v="Geronimo de Alderete #406"/>
    <s v="Las Condes"/>
    <x v="0"/>
    <s v="Cumple"/>
    <s v="Cumple"/>
    <s v="No Cumple"/>
    <s v="No Cumple"/>
    <s v="Cumple"/>
    <s v="Cumple"/>
    <s v="No"/>
    <s v="S/N"/>
    <s v="S/N"/>
    <s v="No Aplica"/>
    <s v="No Aplica"/>
    <s v="No Aplica"/>
    <s v="Cumple"/>
    <s v="Cumple"/>
    <s v="1-Cliente no se encuentra en domicilio 2- Suministro electrico en el sector normalizado 3- No declara codigo de separarador de red tradicional"/>
    <x v="4"/>
    <x v="0"/>
    <x v="6"/>
    <x v="0"/>
    <n v="0.5"/>
    <n v="0.5"/>
    <n v="0"/>
    <n v="0"/>
    <n v="0.5"/>
    <n v="0.5"/>
    <n v="0.25"/>
    <n v="0.25"/>
    <n v="0.5"/>
    <n v="0.5"/>
    <n v="0.5"/>
    <n v="0.7"/>
    <x v="1"/>
  </r>
  <r>
    <s v="1903604"/>
    <s v="207608072022153128"/>
    <s v="DF20227345237"/>
    <x v="118"/>
    <x v="124"/>
    <s v="Cristobal toro"/>
    <s v="Jose maria caro 3005 dpto 102 B"/>
    <s v="Recoleta"/>
    <x v="0"/>
    <s v="Cumple"/>
    <s v="Cumple"/>
    <s v="No Aplica"/>
    <s v="No Aplica"/>
    <s v="Cumple"/>
    <s v="Cumple"/>
    <s v="No"/>
    <s v="S/N"/>
    <s v="S/N"/>
    <s v="No Aplica"/>
    <s v="No Aplica"/>
    <s v="No Aplica"/>
    <s v="Cumple"/>
    <s v="No Cumple"/>
    <s v="Falta data en fotos , sin moradores"/>
    <x v="4"/>
    <x v="0"/>
    <x v="6"/>
    <x v="0"/>
    <n v="0.5"/>
    <n v="0.5"/>
    <n v="0.5"/>
    <n v="0.5"/>
    <n v="0.5"/>
    <n v="0.5"/>
    <n v="0.25"/>
    <n v="0.25"/>
    <n v="0.5"/>
    <n v="0.5"/>
    <n v="0"/>
    <n v="0.9"/>
    <x v="1"/>
  </r>
  <r>
    <s v="1903593"/>
    <s v="207508072022152021"/>
    <s v="DF20227343002"/>
    <x v="118"/>
    <x v="126"/>
    <s v="AARON HUENCHUMIL"/>
    <s v="Brunellesco #125"/>
    <s v="Las Condes"/>
    <x v="0"/>
    <s v="Cumple"/>
    <s v="Cumple"/>
    <s v="No Aplica"/>
    <s v="No Aplica"/>
    <s v="Cumple"/>
    <s v="Cumple"/>
    <s v="No"/>
    <s v="S/N"/>
    <s v="S/N"/>
    <s v="No Aplica"/>
    <s v="No Aplica"/>
    <s v="No Aplica"/>
    <s v="Cumple"/>
    <s v="Cumple Parcialmente"/>
    <s v="1- Cliente no se encuentra en domicilio"/>
    <x v="4"/>
    <x v="0"/>
    <x v="6"/>
    <x v="0"/>
    <n v="0.5"/>
    <n v="0.5"/>
    <n v="0.5"/>
    <n v="0.5"/>
    <n v="0.5"/>
    <n v="0.5"/>
    <n v="0.25"/>
    <n v="0.25"/>
    <n v="0.5"/>
    <n v="0.5"/>
    <n v="0.17499999999999999"/>
    <n v="0.93500000000000005"/>
    <x v="1"/>
  </r>
  <r>
    <s v="1903576"/>
    <s v="207508072022150001"/>
    <s v="DF20227345802"/>
    <x v="118"/>
    <x v="124"/>
    <s v="AARON HUENCHUMIL"/>
    <s v="Garcia Pica #7353"/>
    <s v="Las Condes"/>
    <x v="0"/>
    <s v="Cumple"/>
    <s v="Cumple"/>
    <s v="No Aplica"/>
    <s v="No Aplica"/>
    <s v="Cumple"/>
    <s v="Cumple"/>
    <s v="No"/>
    <s v="S/N"/>
    <s v="S/N"/>
    <s v="No Aplica"/>
    <s v="No Aplica"/>
    <s v="No Aplica"/>
    <s v="Cumple"/>
    <s v="Cumple"/>
    <s v="1-Cliente no se encuentra en domicilio"/>
    <x v="4"/>
    <x v="0"/>
    <x v="6"/>
    <x v="0"/>
    <n v="0.5"/>
    <n v="0.5"/>
    <n v="0.5"/>
    <n v="0.5"/>
    <n v="0.5"/>
    <n v="0.5"/>
    <n v="0.25"/>
    <n v="0.25"/>
    <n v="0.5"/>
    <n v="0.5"/>
    <n v="0.5"/>
    <n v="1"/>
    <x v="1"/>
  </r>
  <r>
    <s v="1903575"/>
    <s v="207608072022145920"/>
    <s v="DF20227345861"/>
    <x v="118"/>
    <x v="124"/>
    <s v="Cristobal toro"/>
    <s v="Purisima 163 casa 9"/>
    <s v="Recoleta"/>
    <x v="0"/>
    <s v="Cumple"/>
    <s v="Cumple"/>
    <s v="No Aplica"/>
    <s v="No Aplica"/>
    <s v="Cumple"/>
    <s v="Cumple"/>
    <s v="No"/>
    <s v="S/N"/>
    <s v="S/N"/>
    <s v="No Aplica"/>
    <s v="No Aplica"/>
    <s v="No Aplica"/>
    <s v="No Cumple"/>
    <s v="No Cumple"/>
    <s v="Faltan datos en observaciones , sin acceso a site . Sin moradores"/>
    <x v="4"/>
    <x v="0"/>
    <x v="6"/>
    <x v="0"/>
    <n v="0.5"/>
    <n v="0.5"/>
    <n v="0.5"/>
    <n v="0.5"/>
    <n v="0.5"/>
    <n v="0.5"/>
    <n v="0.25"/>
    <n v="0.25"/>
    <n v="0.5"/>
    <n v="0"/>
    <n v="0"/>
    <n v="0.8"/>
    <x v="1"/>
  </r>
  <r>
    <s v="1903568"/>
    <s v="207608072022144331"/>
    <s v="DF20227345143"/>
    <x v="118"/>
    <x v="124"/>
    <s v="Cristobal toro"/>
    <s v="Dardignac 28 dpto 1003 B"/>
    <s v="Recoleta"/>
    <x v="0"/>
    <s v="Cumple"/>
    <s v="Cumple"/>
    <s v="No Aplica"/>
    <s v="No Aplica"/>
    <s v="Cumple"/>
    <s v="Cumple"/>
    <s v="Si"/>
    <s v="Eduardo klagges"/>
    <s v="227320314"/>
    <s v="Cumple"/>
    <s v="Cumple"/>
    <s v="Cumple"/>
    <s v="Cumple"/>
    <s v="No Cumple"/>
    <s v="Falta data en fotografias , tapa caja concentrador abierta sin perno"/>
    <x v="4"/>
    <x v="0"/>
    <x v="6"/>
    <x v="0"/>
    <n v="0.5"/>
    <n v="0.5"/>
    <n v="0.5"/>
    <n v="0.5"/>
    <n v="0.5"/>
    <n v="0.5"/>
    <n v="0.25"/>
    <n v="0.25"/>
    <n v="0.5"/>
    <n v="0.5"/>
    <n v="0"/>
    <n v="0.9"/>
    <x v="1"/>
  </r>
  <r>
    <s v="1903497"/>
    <s v="207508072022142611"/>
    <s v="DF20227347287"/>
    <x v="118"/>
    <x v="135"/>
    <s v="AARON HUENCHUMIL"/>
    <s v="San Jose de la Sierra #1185"/>
    <s v="Las Condes"/>
    <x v="0"/>
    <s v="Cumple"/>
    <s v="Cumple"/>
    <s v="No Aplica"/>
    <s v="No Aplica"/>
    <s v="Cumple"/>
    <s v="Cumple"/>
    <s v="No"/>
    <s v="S/N"/>
    <s v="S/N"/>
    <s v="No Aplica"/>
    <s v="No Aplica"/>
    <s v="No Aplica"/>
    <s v="No Cumple"/>
    <s v="No Cumple"/>
    <s v="1- No se logra acceso  2- Relacion directa con DF20227347287"/>
    <x v="4"/>
    <x v="0"/>
    <x v="6"/>
    <x v="0"/>
    <n v="0.5"/>
    <n v="0.5"/>
    <n v="0.5"/>
    <n v="0.5"/>
    <n v="0.5"/>
    <n v="0.5"/>
    <n v="0.25"/>
    <n v="0.25"/>
    <n v="0.5"/>
    <n v="0"/>
    <n v="0"/>
    <n v="0.8"/>
    <x v="1"/>
  </r>
  <r>
    <s v="1903258"/>
    <s v="207508072022142041"/>
    <s v="DF20227346448"/>
    <x v="118"/>
    <x v="130"/>
    <s v="AARON HUENCHUMIL"/>
    <s v="San Jose de la Sierra #1185"/>
    <s v="Las Condes"/>
    <x v="0"/>
    <s v="Cumple"/>
    <s v="Cumple"/>
    <s v="No Aplica"/>
    <s v="No Aplica"/>
    <s v="Cumple"/>
    <s v="Cumple"/>
    <s v="No"/>
    <s v="S/N"/>
    <s v="S/N"/>
    <s v="No Aplica"/>
    <s v="No Aplica"/>
    <s v="No Aplica"/>
    <s v="Cumple Mayormente"/>
    <s v="Cumple"/>
    <s v="1- No se logra acceso 2-Relacion directa con DF20227347287"/>
    <x v="4"/>
    <x v="0"/>
    <x v="6"/>
    <x v="0"/>
    <n v="0.5"/>
    <n v="0.5"/>
    <n v="0.5"/>
    <n v="0.5"/>
    <n v="0.5"/>
    <n v="0.5"/>
    <n v="0.25"/>
    <n v="0.25"/>
    <n v="0.5"/>
    <n v="0.32500000000000001"/>
    <n v="0.5"/>
    <n v="0.96500000000000008"/>
    <x v="1"/>
  </r>
  <r>
    <s v="1903248"/>
    <s v="207608072022140057"/>
    <s v="DF20227346224"/>
    <x v="118"/>
    <x v="124"/>
    <s v="Cristobal toro"/>
    <s v="Pasaje 5 1012"/>
    <s v="Lo Barnechea"/>
    <x v="0"/>
    <s v="Cumple"/>
    <s v="Cumple"/>
    <s v="No Aplica"/>
    <s v="No Aplica"/>
    <s v="Cumple"/>
    <s v="Cumple"/>
    <s v="No"/>
    <s v="S/N"/>
    <s v="S/N"/>
    <s v="No Aplica"/>
    <s v="No Aplica"/>
    <s v="No Aplica"/>
    <s v="Cumple Parcialmente"/>
    <s v="Cumple"/>
    <s v="Falta mejor visibilidad en fotos en observacion , sin moradores , problema externo ."/>
    <x v="4"/>
    <x v="0"/>
    <x v="6"/>
    <x v="0"/>
    <n v="0.5"/>
    <n v="0.5"/>
    <n v="0.5"/>
    <n v="0.5"/>
    <n v="0.5"/>
    <n v="0.5"/>
    <n v="0.25"/>
    <n v="0.25"/>
    <n v="0.5"/>
    <n v="0.17499999999999999"/>
    <n v="0.5"/>
    <n v="0.93500000000000005"/>
    <x v="1"/>
  </r>
  <r>
    <s v="1903246"/>
    <s v="207608072022135227"/>
    <s v="DF20227345687"/>
    <x v="118"/>
    <x v="124"/>
    <s v="Cristobal toro"/>
    <s v="Lebu 13610"/>
    <s v="Lo Barnechea"/>
    <x v="0"/>
    <s v="Cumple"/>
    <s v="Cumple"/>
    <s v="No Aplica"/>
    <s v="No Aplica"/>
    <s v="Cumple"/>
    <s v="Cumple"/>
    <s v="No"/>
    <s v="S/N"/>
    <s v="S/N"/>
    <s v="No Aplica"/>
    <s v="No Aplica"/>
    <s v="No Aplica"/>
    <s v="Cumple"/>
    <s v="Cumple"/>
    <s v="Se divisa gente dentro de domicilio , pero no salen a atender . Sin mayor observacion"/>
    <x v="4"/>
    <x v="0"/>
    <x v="6"/>
    <x v="0"/>
    <n v="0.5"/>
    <n v="0.5"/>
    <n v="0.5"/>
    <n v="0.5"/>
    <n v="0.5"/>
    <n v="0.5"/>
    <n v="0.25"/>
    <n v="0.25"/>
    <n v="0.5"/>
    <n v="0.5"/>
    <n v="0.5"/>
    <n v="1"/>
    <x v="1"/>
  </r>
  <r>
    <s v="1903245"/>
    <s v="207508072022135117"/>
    <s v="DF20227343808"/>
    <x v="118"/>
    <x v="126"/>
    <s v="AARON HUENCHUMIL"/>
    <s v="Fray Luis de Leon #11575"/>
    <s v="Las Condes"/>
    <x v="0"/>
    <s v="Cumple"/>
    <s v="Cumple"/>
    <s v="No Aplica"/>
    <s v="No Aplica"/>
    <s v="Cumple"/>
    <s v="Cumple"/>
    <s v="Si"/>
    <s v="S/N"/>
    <s v="S/N"/>
    <s v="Cumple"/>
    <s v="Cumple"/>
    <s v="Cumple"/>
    <s v="Cumple"/>
    <s v="Cumple"/>
    <s v="1- Cliente ya se encuentra con situacion regularizada y con suministro electrico normalizado"/>
    <x v="4"/>
    <x v="0"/>
    <x v="6"/>
    <x v="0"/>
    <n v="0.5"/>
    <n v="0.5"/>
    <n v="0.5"/>
    <n v="0.5"/>
    <n v="0.5"/>
    <n v="0.5"/>
    <n v="0.25"/>
    <n v="0.25"/>
    <n v="0.5"/>
    <n v="0.5"/>
    <n v="0.5"/>
    <n v="1"/>
    <x v="1"/>
  </r>
  <r>
    <s v="1903241"/>
    <s v="207608072022134915"/>
    <s v="DF20227347676"/>
    <x v="118"/>
    <x v="135"/>
    <s v="Cristobal toro"/>
    <s v="Lo barnechea 1059 L 5"/>
    <s v="Lo Barnechea"/>
    <x v="0"/>
    <s v="Cumple"/>
    <s v="Cumple"/>
    <s v="No Aplica"/>
    <s v="No Aplica"/>
    <s v="Cumple"/>
    <s v="Cumple"/>
    <s v="Si"/>
    <s v="S/N"/>
    <s v="S/N"/>
    <s v="No Aplica"/>
    <s v="No Aplica"/>
    <s v="No Aplica"/>
    <s v="No Cumple"/>
    <s v="Cumple Parcialmente"/>
    <s v="Locatarios agresivos , indican no querer nada con enel , no permiten inspeccion y no entregan mas datos , no se toman mas fotos por precaucion"/>
    <x v="4"/>
    <x v="0"/>
    <x v="6"/>
    <x v="0"/>
    <n v="0.5"/>
    <n v="0.5"/>
    <n v="0.5"/>
    <n v="0.5"/>
    <n v="0.5"/>
    <n v="0.5"/>
    <n v="0.25"/>
    <n v="0.25"/>
    <n v="0.5"/>
    <n v="0"/>
    <n v="0.17499999999999999"/>
    <n v="0.83500000000000008"/>
    <x v="1"/>
  </r>
  <r>
    <s v="1903233"/>
    <s v="207508072022132917"/>
    <s v="DF20227346331"/>
    <x v="118"/>
    <x v="130"/>
    <s v="AARON HUENCHUMIL"/>
    <s v="Angostura Inglesa #261"/>
    <s v="Las Condes"/>
    <x v="0"/>
    <s v="Cumple"/>
    <s v="Cumple"/>
    <s v="No Aplica"/>
    <s v="No Aplica"/>
    <s v="Cumple"/>
    <s v="Cumple"/>
    <s v="No"/>
    <s v="S/N"/>
    <s v="S/N"/>
    <s v="No Aplica"/>
    <s v="No Aplica"/>
    <s v="No Aplica"/>
    <s v="Cumple"/>
    <s v="Cumple"/>
    <s v="1-Fotografias no coinciden con direccion del ticket  2-Cliente no se encuentra en domicilio"/>
    <x v="4"/>
    <x v="0"/>
    <x v="6"/>
    <x v="0"/>
    <n v="0.5"/>
    <n v="0.5"/>
    <n v="0.5"/>
    <n v="0.5"/>
    <n v="0.5"/>
    <n v="0.5"/>
    <n v="0.25"/>
    <n v="0.25"/>
    <n v="0.5"/>
    <n v="0.5"/>
    <n v="0.5"/>
    <n v="1"/>
    <x v="1"/>
  </r>
  <r>
    <s v="1903229"/>
    <s v="207608072022132710"/>
    <s v="DF20227343971"/>
    <x v="118"/>
    <x v="126"/>
    <s v="Cristobal toro"/>
    <s v="El leon 14031"/>
    <s v="Lo Barnechea"/>
    <x v="0"/>
    <s v="Cumple"/>
    <s v="Cumple"/>
    <s v="No Cumple"/>
    <s v="No Cumple"/>
    <s v="Cumple"/>
    <s v="Cumple"/>
    <s v="No"/>
    <s v="S/N"/>
    <s v="S/N"/>
    <s v="No Aplica"/>
    <s v="No Aplica"/>
    <s v="No Aplica"/>
    <s v="Cumple"/>
    <s v="Cumple"/>
    <s v="Falta mejor detalle en fotografias de observacion , data ok , sin moradores"/>
    <x v="4"/>
    <x v="0"/>
    <x v="6"/>
    <x v="0"/>
    <n v="0.5"/>
    <n v="0.5"/>
    <n v="0"/>
    <n v="0"/>
    <n v="0.5"/>
    <n v="0.5"/>
    <n v="0.25"/>
    <n v="0.25"/>
    <n v="0.5"/>
    <n v="0.5"/>
    <n v="0.5"/>
    <n v="0.7"/>
    <x v="1"/>
  </r>
  <r>
    <s v="1903217"/>
    <s v="207608072022131136"/>
    <s v="DF20227345583"/>
    <x v="118"/>
    <x v="124"/>
    <s v="Cristobal toro"/>
    <s v="La dehesa 2245"/>
    <s v="Lo Barnechea"/>
    <x v="0"/>
    <s v="Cumple"/>
    <s v="Cumple"/>
    <s v="No Aplica"/>
    <s v="No Aplica"/>
    <s v="Cumple"/>
    <s v="Cumple"/>
    <s v="No"/>
    <s v="S/N"/>
    <s v="S/N"/>
    <s v="No Aplica"/>
    <s v="No Aplica"/>
    <s v="No Aplica"/>
    <s v="Cumple"/>
    <s v="Cumple"/>
    <s v="Sin mayor observacion , problema externo  Guardia no permite entrada , no entiende visita ."/>
    <x v="4"/>
    <x v="0"/>
    <x v="6"/>
    <x v="0"/>
    <n v="0.5"/>
    <n v="0.5"/>
    <n v="0.5"/>
    <n v="0.5"/>
    <n v="0.5"/>
    <n v="0.5"/>
    <n v="0.25"/>
    <n v="0.25"/>
    <n v="0.5"/>
    <n v="0.5"/>
    <n v="0.5"/>
    <n v="1"/>
    <x v="1"/>
  </r>
  <r>
    <s v="1903209"/>
    <s v="207508072022125941"/>
    <s v="DF20227345868"/>
    <x v="118"/>
    <x v="124"/>
    <s v="AARON HUENCHUMIL"/>
    <s v="Presidente Kennedy #5947"/>
    <s v="Las Condes"/>
    <x v="0"/>
    <s v="Cumple"/>
    <s v="Cumple"/>
    <s v="No Aplica"/>
    <s v="No Aplica"/>
    <s v="Cumple"/>
    <s v="Cumple"/>
    <s v="No"/>
    <s v="S/N"/>
    <s v="S/N"/>
    <s v="No Aplica"/>
    <s v="No Aplica"/>
    <s v="No Aplica"/>
    <s v="Cumple"/>
    <s v="Cumple"/>
    <s v="1-Conserje no permite acceso ya que, no tiene registro en su bitacora de la visita de tecnicos a pesar de enseñarle fotografias tomadas por tecnicos en la visita  2- Suministro electrico normal por compañia"/>
    <x v="4"/>
    <x v="0"/>
    <x v="6"/>
    <x v="0"/>
    <n v="0.5"/>
    <n v="0.5"/>
    <n v="0.5"/>
    <n v="0.5"/>
    <n v="0.5"/>
    <n v="0.5"/>
    <n v="0.25"/>
    <n v="0.25"/>
    <n v="0.5"/>
    <n v="0.5"/>
    <n v="0.5"/>
    <n v="1"/>
    <x v="1"/>
  </r>
  <r>
    <s v="1903189"/>
    <s v="207608072022124222"/>
    <s v="DF20227346403"/>
    <x v="118"/>
    <x v="130"/>
    <s v="Cristobal toro"/>
    <s v="La huasa 1940 dpto 16"/>
    <s v="Lo Barnechea"/>
    <x v="0"/>
    <s v="Cumple"/>
    <s v="Cumple"/>
    <s v="No Aplica"/>
    <s v="No Aplica"/>
    <s v="Cumple"/>
    <s v="Cumple"/>
    <s v="Si"/>
    <s v="Arquimides peralta"/>
    <s v="233234528"/>
    <s v="Cumple"/>
    <s v="Cumple"/>
    <s v="Cumple"/>
    <s v="Cumple"/>
    <s v="No Cumple"/>
    <s v="Falta data en fotografias , se verifica sin mayor detalle"/>
    <x v="4"/>
    <x v="0"/>
    <x v="6"/>
    <x v="0"/>
    <n v="0.5"/>
    <n v="0.5"/>
    <n v="0.5"/>
    <n v="0.5"/>
    <n v="0.5"/>
    <n v="0.5"/>
    <n v="0.25"/>
    <n v="0.25"/>
    <n v="0.5"/>
    <n v="0.5"/>
    <n v="0"/>
    <n v="0.9"/>
    <x v="1"/>
  </r>
  <r>
    <s v="1903185"/>
    <s v="207508072022123759"/>
    <s v="DF20227346957"/>
    <x v="118"/>
    <x v="130"/>
    <s v="AARON HUENCHUMIL"/>
    <s v="Vitacura #2909 dpto 1203"/>
    <s v="Las Condes"/>
    <x v="0"/>
    <s v="Cumple"/>
    <s v="Cumple"/>
    <s v="No Cumple"/>
    <s v="No Cumple"/>
    <s v="Cumple"/>
    <s v="Cumple"/>
    <s v="No"/>
    <s v="S/N"/>
    <s v="S/N"/>
    <s v="No Aplica"/>
    <s v="No Aplica"/>
    <s v="No Aplica"/>
    <s v="Cumple"/>
    <s v="Cumple Mayormente"/>
    <s v="1- Cliente no se encuentra en domicilio, pero conserje permite acceso a shaft medidores 2- Suministro electrico normalizado 3-No declara codigo de ITM 25A utilizado, solo describe su uso"/>
    <x v="4"/>
    <x v="0"/>
    <x v="6"/>
    <x v="0"/>
    <n v="0.5"/>
    <n v="0.5"/>
    <n v="0"/>
    <n v="0"/>
    <n v="0.5"/>
    <n v="0.5"/>
    <n v="0.25"/>
    <n v="0.25"/>
    <n v="0.5"/>
    <n v="0.5"/>
    <n v="0.32500000000000001"/>
    <n v="0.66500000000000004"/>
    <x v="1"/>
  </r>
  <r>
    <s v="1903178"/>
    <s v="207608072022122513"/>
    <s v="DF20227346398"/>
    <x v="118"/>
    <x v="130"/>
    <s v="Cristobal toro"/>
    <s v="Holanda 067 lc 218 D"/>
    <s v="Providencia"/>
    <x v="0"/>
    <s v="Cumple"/>
    <s v="Cumple"/>
    <s v="No Aplica"/>
    <s v="No Aplica"/>
    <s v="Cumple"/>
    <s v="Cumple"/>
    <s v="No"/>
    <s v="S/N"/>
    <s v="S/N"/>
    <s v="No Aplica"/>
    <s v="No Aplica"/>
    <s v="No Aplica"/>
    <s v="Cumple"/>
    <s v="No Cumple"/>
    <s v="Falta data en fotografias , sin acceso a medidores , persona a cargo de acceso a medidores no se encuentra en lugar , sin moradores en local"/>
    <x v="4"/>
    <x v="0"/>
    <x v="6"/>
    <x v="0"/>
    <n v="0.5"/>
    <n v="0.5"/>
    <n v="0.5"/>
    <n v="0.5"/>
    <n v="0.5"/>
    <n v="0.5"/>
    <n v="0.25"/>
    <n v="0.25"/>
    <n v="0.5"/>
    <n v="0.5"/>
    <n v="0"/>
    <n v="0.9"/>
    <x v="1"/>
  </r>
  <r>
    <s v="1903172"/>
    <s v="207608072022122113"/>
    <s v="DF20227347605"/>
    <x v="118"/>
    <x v="135"/>
    <s v="Cristobal toro"/>
    <s v="San pio x 2530"/>
    <s v="Providencia"/>
    <x v="0"/>
    <s v="Cumple"/>
    <s v="Cumple"/>
    <s v="No Aplica"/>
    <s v="No Aplica"/>
    <s v="Cumple"/>
    <s v="Cumple"/>
    <s v="No"/>
    <s v="S/N"/>
    <s v="S/N"/>
    <s v="No Aplica"/>
    <s v="No Aplica"/>
    <s v="No Aplica"/>
    <s v="Cumple"/>
    <s v="Cumple"/>
    <s v="Corresponde a hotel diego de almagro , guardias no permiten acceso , ya q se visualizan manifestaciones fuera de hotel . Por precaucion no mas fotos"/>
    <x v="4"/>
    <x v="0"/>
    <x v="6"/>
    <x v="0"/>
    <n v="0.5"/>
    <n v="0.5"/>
    <n v="0.5"/>
    <n v="0.5"/>
    <n v="0.5"/>
    <n v="0.5"/>
    <n v="0.25"/>
    <n v="0.25"/>
    <n v="0.5"/>
    <n v="0.5"/>
    <n v="0.5"/>
    <n v="1"/>
    <x v="1"/>
  </r>
  <r>
    <s v="1903171"/>
    <s v="207508072022121929"/>
    <s v="DF20227346002"/>
    <x v="118"/>
    <x v="124"/>
    <s v="AARON HUENCHUMIL"/>
    <s v="Vitacura #2902 dpto 801"/>
    <s v="Las Condes"/>
    <x v="0"/>
    <s v="Cumple"/>
    <s v="Cumple"/>
    <s v="No Aplica"/>
    <s v="No Aplica"/>
    <s v="Cumple"/>
    <s v="Cumple"/>
    <s v="No"/>
    <s v="S/N"/>
    <s v="S/N"/>
    <s v="No Aplica"/>
    <s v="No Aplica"/>
    <s v="No Aplica"/>
    <s v="Cumple"/>
    <s v="No Cumple"/>
    <s v="1-Cliente no se encuentra en domicilio, pero conserje permire acceso a shaft medidores  2-suministro electrico normalizado"/>
    <x v="4"/>
    <x v="0"/>
    <x v="6"/>
    <x v="0"/>
    <n v="0.5"/>
    <n v="0.5"/>
    <n v="0.5"/>
    <n v="0.5"/>
    <n v="0.5"/>
    <n v="0.5"/>
    <n v="0.25"/>
    <n v="0.25"/>
    <n v="0.5"/>
    <n v="0.5"/>
    <n v="0"/>
    <n v="0.9"/>
    <x v="1"/>
  </r>
  <r>
    <s v="1903140"/>
    <s v="207608072022113109"/>
    <s v="DF20227343185"/>
    <x v="118"/>
    <x v="126"/>
    <s v="Cristobal toro"/>
    <s v="Los leones 07 of. 401"/>
    <s v="Providencia"/>
    <x v="0"/>
    <s v="Cumple"/>
    <s v="Cumple"/>
    <s v="No Aplica"/>
    <s v="No Aplica"/>
    <s v="Cumple"/>
    <s v="Cumple"/>
    <s v="Si"/>
    <s v="Eduardo aravena"/>
    <s v="223353755"/>
    <s v="Cumple"/>
    <s v="Cumple"/>
    <s v="Cumple"/>
    <s v="Cumple"/>
    <s v="Cumple"/>
    <s v="Medidor de oficina de reclamo corresponde a oficina 504 y no a oficina 401 q se encuentra cortado el suministro , tapas cambiadas , tapa caja de empalme abierta sin portasellos"/>
    <x v="4"/>
    <x v="0"/>
    <x v="6"/>
    <x v="0"/>
    <n v="0.5"/>
    <n v="0.5"/>
    <n v="0.5"/>
    <n v="0.5"/>
    <n v="0.5"/>
    <n v="0.5"/>
    <n v="0.25"/>
    <n v="0.25"/>
    <n v="0.5"/>
    <n v="0.5"/>
    <n v="0.5"/>
    <n v="1"/>
    <x v="1"/>
  </r>
  <r>
    <s v="1902986"/>
    <s v="207608072022103135"/>
    <s v="DF20227347868"/>
    <x v="118"/>
    <x v="135"/>
    <s v="Cristobal toro"/>
    <s v="Manuel montt 484"/>
    <s v="Providencia"/>
    <x v="0"/>
    <s v="Cumple"/>
    <s v="Cumple"/>
    <s v="No Aplica"/>
    <s v="No Aplica"/>
    <s v="Cumple"/>
    <s v="Cumple"/>
    <s v="No"/>
    <s v="S/N"/>
    <s v="S/N"/>
    <s v="No Aplica"/>
    <s v="No Aplica"/>
    <s v="No Aplica"/>
    <s v="Cumple"/>
    <s v="Cumple"/>
    <s v="Se verifica , sin moradores , sin acceso"/>
    <x v="4"/>
    <x v="0"/>
    <x v="6"/>
    <x v="0"/>
    <n v="0.5"/>
    <n v="0.5"/>
    <n v="0.5"/>
    <n v="0.5"/>
    <n v="0.5"/>
    <n v="0.5"/>
    <n v="0.25"/>
    <n v="0.25"/>
    <n v="0.5"/>
    <n v="0.5"/>
    <n v="0.5"/>
    <n v="1"/>
    <x v="1"/>
  </r>
  <r>
    <s v="1902966"/>
    <s v="207608072022101432"/>
    <s v="DF20227347947"/>
    <x v="118"/>
    <x v="135"/>
    <s v="Cristobal toro"/>
    <s v="Ana luisa prats 933"/>
    <s v="Providencia"/>
    <x v="0"/>
    <s v="Cumple"/>
    <s v="Cumple"/>
    <s v="No Aplica"/>
    <s v="No Aplica"/>
    <s v="Cumple"/>
    <s v="Cumple"/>
    <s v="No"/>
    <s v="S/N"/>
    <s v="S/N"/>
    <s v="No Aplica"/>
    <s v="No Aplica"/>
    <s v="No Aplica"/>
    <s v="Cumple"/>
    <s v="Cumple"/>
    <s v="Sin acceso , sin moradores , sin mayor observacion"/>
    <x v="4"/>
    <x v="0"/>
    <x v="6"/>
    <x v="0"/>
    <n v="0.5"/>
    <n v="0.5"/>
    <n v="0.5"/>
    <n v="0.5"/>
    <n v="0.5"/>
    <n v="0.5"/>
    <n v="0.25"/>
    <n v="0.25"/>
    <n v="0.5"/>
    <n v="0.5"/>
    <n v="0.5"/>
    <n v="1"/>
    <x v="1"/>
  </r>
  <r>
    <s v="1908245"/>
    <s v="207511072022144038"/>
    <s v="DF20227346978"/>
    <x v="119"/>
    <x v="130"/>
    <s v="AARON HUENCHUMIL"/>
    <s v="Pablo Urzua #1481 dpto 403 B"/>
    <s v="Independencia"/>
    <x v="0"/>
    <s v="Cumple"/>
    <s v="Cumple"/>
    <s v="No Aplica"/>
    <s v="No Aplica"/>
    <s v="Cumple"/>
    <s v="Cumple"/>
    <s v="No"/>
    <s v="S/N"/>
    <s v="S/N"/>
    <s v="No Aplica"/>
    <s v="No Aplica"/>
    <s v="No Aplica"/>
    <s v="Cumple"/>
    <s v="No Cumple"/>
    <s v="1- Cliente no se encuentra en domicilio, pero conserje permite acceso a shaft medidores 2- Reposicion de servicio efectiva, suministro electrico normalizado 3- Sin tapas de caja equipo medida y sin sello"/>
    <x v="4"/>
    <x v="0"/>
    <x v="6"/>
    <x v="0"/>
    <n v="0.5"/>
    <n v="0.5"/>
    <n v="0.5"/>
    <n v="0.5"/>
    <n v="0.5"/>
    <n v="0.5"/>
    <n v="0.25"/>
    <n v="0.25"/>
    <n v="0.5"/>
    <n v="0.5"/>
    <n v="0"/>
    <n v="0.9"/>
    <x v="1"/>
  </r>
  <r>
    <s v="1908232"/>
    <s v="207511072022142402"/>
    <s v="DF20227348060"/>
    <x v="119"/>
    <x v="135"/>
    <s v="AARON HUENCHUMIL"/>
    <s v="Julio Martinez Pradanos #1355 dpto 1016"/>
    <s v="Independencia"/>
    <x v="0"/>
    <s v="Cumple"/>
    <s v="Cumple"/>
    <s v="No Cumple"/>
    <s v="No Cumple"/>
    <s v="Cumple"/>
    <s v="Cumple"/>
    <s v="No"/>
    <s v="S/N"/>
    <s v="S/N"/>
    <s v="No Aplica"/>
    <s v="No Aplica"/>
    <s v="No Aplica"/>
    <s v="Cumple"/>
    <s v="No Cumple"/>
    <s v="1-No se logra acceso, conserje no tiene registro de la entrada de tecnicos el dia de la visita  2-Fotografias anexadas en informe cuadrilla no calzan con direccion"/>
    <x v="4"/>
    <x v="0"/>
    <x v="6"/>
    <x v="0"/>
    <n v="0.5"/>
    <n v="0.5"/>
    <n v="0"/>
    <n v="0"/>
    <n v="0.5"/>
    <n v="0.5"/>
    <n v="0.25"/>
    <n v="0.25"/>
    <n v="0.5"/>
    <n v="0.5"/>
    <n v="0"/>
    <n v="0.6"/>
    <x v="1"/>
  </r>
  <r>
    <s v="1908189"/>
    <s v="207511072022140957"/>
    <s v="DF20227345145"/>
    <x v="119"/>
    <x v="124"/>
    <s v="AARON HUENCHUMIL"/>
    <s v="Manco Capac #1581"/>
    <s v="Independencia"/>
    <x v="0"/>
    <s v="Cumple"/>
    <s v="Cumple"/>
    <s v="No Aplica"/>
    <s v="No Aplica"/>
    <s v="Cumple"/>
    <s v="Cumple"/>
    <s v="No"/>
    <s v="S/N"/>
    <s v="S/N"/>
    <s v="No Aplica"/>
    <s v="No Aplica"/>
    <s v="No Aplica"/>
    <s v="Cumple"/>
    <s v="No Cumple"/>
    <s v="1- Cliente no se encuentra en domicilio 2- Caja DAE sin tapa"/>
    <x v="4"/>
    <x v="0"/>
    <x v="6"/>
    <x v="0"/>
    <n v="0.5"/>
    <n v="0.5"/>
    <n v="0.5"/>
    <n v="0.5"/>
    <n v="0.5"/>
    <n v="0.5"/>
    <n v="0.25"/>
    <n v="0.25"/>
    <n v="0.5"/>
    <n v="0.5"/>
    <n v="0"/>
    <n v="0.9"/>
    <x v="1"/>
  </r>
  <r>
    <s v="1907374"/>
    <s v="207511072022135441"/>
    <s v="DF20227345081"/>
    <x v="119"/>
    <x v="124"/>
    <s v="AARON HUENCHUMIL"/>
    <s v="Inglaterra #1144 tr A dpto 1014"/>
    <s v="Independencia"/>
    <x v="0"/>
    <s v="Cumple"/>
    <s v="Cumple"/>
    <s v="No Aplica"/>
    <s v="No Aplica"/>
    <s v="Cumple"/>
    <s v="Cumple"/>
    <s v="No"/>
    <s v="S/N"/>
    <s v="S/N"/>
    <s v="No Aplica"/>
    <s v="No Aplica"/>
    <s v="No Aplica"/>
    <s v="Cumple"/>
    <s v="No Cumple"/>
    <s v="1-  Conserje no tiene registro de entrada de tecnicos del dia de la visita, no permite acceso y cliente no se encuentra en domicilio"/>
    <x v="4"/>
    <x v="0"/>
    <x v="6"/>
    <x v="0"/>
    <n v="0.5"/>
    <n v="0.5"/>
    <n v="0.5"/>
    <n v="0.5"/>
    <n v="0.5"/>
    <n v="0.5"/>
    <n v="0.25"/>
    <n v="0.25"/>
    <n v="0.5"/>
    <n v="0.5"/>
    <n v="0"/>
    <n v="0.9"/>
    <x v="1"/>
  </r>
  <r>
    <s v="1906605"/>
    <s v="207511072022132717"/>
    <s v="DF20227345109"/>
    <x v="119"/>
    <x v="124"/>
    <s v="AARON HUENCHUMIL"/>
    <s v="Carrion #1346 ed A dpto 510"/>
    <s v="Independencia"/>
    <x v="0"/>
    <s v="Cumple"/>
    <s v="Cumple"/>
    <s v="No Aplica"/>
    <s v="No Aplica"/>
    <s v="Cumple"/>
    <s v="Cumple"/>
    <s v="No"/>
    <s v="S/N"/>
    <s v="S/N"/>
    <s v="No Aplica"/>
    <s v="No Aplica"/>
    <s v="No Aplica"/>
    <s v="Cumple"/>
    <s v="No Cumple"/>
    <s v="1-Cliente no se encuentra en domicilio, pero conserje permite acceso a shaft de medidores 2-Reposicion de servicio efectiva, suministro electrico normalizado 3-Caja de empalme sin sello"/>
    <x v="4"/>
    <x v="0"/>
    <x v="6"/>
    <x v="0"/>
    <n v="0.5"/>
    <n v="0.5"/>
    <n v="0.5"/>
    <n v="0.5"/>
    <n v="0.5"/>
    <n v="0.5"/>
    <n v="0.25"/>
    <n v="0.25"/>
    <n v="0.5"/>
    <n v="0.5"/>
    <n v="0"/>
    <n v="0.9"/>
    <x v="1"/>
  </r>
  <r>
    <s v="1905691"/>
    <s v="207511072022125906"/>
    <s v="DF20227346261"/>
    <x v="119"/>
    <x v="130"/>
    <s v="AARON HUENCHUMIL"/>
    <s v="Independencia #733 dpto 1014"/>
    <s v="Independencia"/>
    <x v="0"/>
    <s v="Cumple"/>
    <s v="Cumple"/>
    <s v="No Aplica"/>
    <s v="No Aplica"/>
    <s v="Cumple"/>
    <s v="Cumple"/>
    <s v="No"/>
    <s v="S/N"/>
    <s v="S/N"/>
    <s v="No Aplica"/>
    <s v="No Aplica"/>
    <s v="No Aplica"/>
    <s v="Cumple"/>
    <s v="No Cumple"/>
    <s v="1-Cliente no se encuentra en domicilio, pero conserje permite acceso a shaft medidores  2- Reposicion del servcio efectiva, suministro electrico normalizado 3- Tapa de caja equipo medida abierta sin sello"/>
    <x v="4"/>
    <x v="0"/>
    <x v="6"/>
    <x v="0"/>
    <n v="0.5"/>
    <n v="0.5"/>
    <n v="0.5"/>
    <n v="0.5"/>
    <n v="0.5"/>
    <n v="0.5"/>
    <n v="0.25"/>
    <n v="0.25"/>
    <n v="0.5"/>
    <n v="0.5"/>
    <n v="0"/>
    <n v="0.9"/>
    <x v="1"/>
  </r>
  <r>
    <s v="1905686"/>
    <s v="207511072022124919"/>
    <s v="DF20227346239"/>
    <x v="119"/>
    <x v="130"/>
    <s v="AARON HUENCHUMIL"/>
    <s v="Independencia #733 dpto 707"/>
    <s v="Independencia"/>
    <x v="0"/>
    <s v="Cumple"/>
    <s v="Cumple"/>
    <s v="No Aplica"/>
    <s v="No Aplica"/>
    <s v="Cumple"/>
    <s v="Cumple"/>
    <s v="No"/>
    <s v="S/N"/>
    <s v="S/N"/>
    <s v="No Aplica"/>
    <s v="No Aplica"/>
    <s v="No Aplica"/>
    <s v="Cumple"/>
    <s v="No Cumple"/>
    <s v="1-Cliente no se encuentra en domicilio, pero conserje permite acceso a shaft medidores  2- Reposicion de servicio efectiva , suministro electrico normalizado"/>
    <x v="4"/>
    <x v="0"/>
    <x v="6"/>
    <x v="0"/>
    <n v="0.5"/>
    <n v="0.5"/>
    <n v="0.5"/>
    <n v="0.5"/>
    <n v="0.5"/>
    <n v="0.5"/>
    <n v="0.25"/>
    <n v="0.25"/>
    <n v="0.5"/>
    <n v="0.5"/>
    <n v="0"/>
    <n v="0.9"/>
    <x v="1"/>
  </r>
  <r>
    <s v="1905676"/>
    <s v="207511072022122535"/>
    <s v="DF20227345261"/>
    <x v="119"/>
    <x v="124"/>
    <s v="AARON HUENCHUMIL"/>
    <s v="Maruri #639 dpto 512"/>
    <s v="Independencia"/>
    <x v="0"/>
    <s v="Cumple"/>
    <s v="Cumple"/>
    <s v="No Aplica"/>
    <s v="No Aplica"/>
    <s v="Cumple"/>
    <s v="Cumple"/>
    <s v="No"/>
    <s v="S/N"/>
    <s v="S/N"/>
    <s v="No Aplica"/>
    <s v="No Aplica"/>
    <s v="No Aplica"/>
    <s v="Cumple"/>
    <s v="No Cumple"/>
    <s v="1-Cliente no se encuentra en domicilio, pero conserje permite acceso a shaft medidores 2-Reposicion de servicio efectiva, suministro electrico normalizado"/>
    <x v="4"/>
    <x v="0"/>
    <x v="6"/>
    <x v="0"/>
    <n v="0.5"/>
    <n v="0.5"/>
    <n v="0.5"/>
    <n v="0.5"/>
    <n v="0.5"/>
    <n v="0.5"/>
    <n v="0.25"/>
    <n v="0.25"/>
    <n v="0.5"/>
    <n v="0.5"/>
    <n v="0"/>
    <n v="0.9"/>
    <x v="1"/>
  </r>
  <r>
    <s v="1914165"/>
    <s v="207613072022171859"/>
    <s v="DF20227390425"/>
    <x v="120"/>
    <x v="151"/>
    <s v="Cristobal toro"/>
    <s v="Lizt 2778"/>
    <s v="San Joaquín"/>
    <x v="0"/>
    <s v="Cumple"/>
    <s v="Cumple"/>
    <s v="No Aplica"/>
    <s v="No Aplica"/>
    <s v="Cumple"/>
    <s v="Cumple"/>
    <s v="No"/>
    <s v="S/N"/>
    <s v="S/N"/>
    <s v="No Aplica"/>
    <s v="No Aplica"/>
    <s v="No Aplica"/>
    <s v="Cumple"/>
    <s v="No Cumple"/>
    <s v="Falta data en fotografias , sin moradores . Sin mayor observacion"/>
    <x v="5"/>
    <x v="0"/>
    <x v="6"/>
    <x v="0"/>
    <n v="0.5"/>
    <n v="0.5"/>
    <n v="0.5"/>
    <n v="0.5"/>
    <n v="0.5"/>
    <n v="0.5"/>
    <n v="0.25"/>
    <n v="0.25"/>
    <n v="0.5"/>
    <n v="0.5"/>
    <n v="0"/>
    <n v="0.9"/>
    <x v="0"/>
  </r>
  <r>
    <s v="1913661"/>
    <s v="207613072022142013"/>
    <s v="DF20227394655"/>
    <x v="120"/>
    <x v="152"/>
    <s v="Cristobal toro"/>
    <s v="Las industrias 6261"/>
    <s v="San Joaquín"/>
    <x v="0"/>
    <s v="Cumple"/>
    <s v="Cumple"/>
    <s v="No Aplica"/>
    <s v="No Aplica"/>
    <s v="Cumple"/>
    <s v="Cumple"/>
    <s v="No"/>
    <s v="S/N"/>
    <s v="S/N"/>
    <s v="No Aplica"/>
    <s v="No Aplica"/>
    <s v="No Aplica"/>
    <s v="No Cumple"/>
    <s v="Cumple Parcialmente"/>
    <s v="Sin moradores , falta maxima de fotos exigidas , y datas ."/>
    <x v="5"/>
    <x v="0"/>
    <x v="6"/>
    <x v="0"/>
    <n v="0.5"/>
    <n v="0.5"/>
    <n v="0.5"/>
    <n v="0.5"/>
    <n v="0.5"/>
    <n v="0.5"/>
    <n v="0.25"/>
    <n v="0.25"/>
    <n v="0.5"/>
    <n v="0"/>
    <n v="0.17499999999999999"/>
    <n v="0.83500000000000008"/>
    <x v="0"/>
  </r>
  <r>
    <s v="1913660"/>
    <s v="207613072022141752"/>
    <s v="DF20227390962"/>
    <x v="120"/>
    <x v="151"/>
    <s v="Cristobal toro"/>
    <s v="Ancoa 5190"/>
    <s v="San Joaquín"/>
    <x v="0"/>
    <s v="Cumple"/>
    <s v="Cumple"/>
    <s v="No Aplica"/>
    <s v="No Aplica"/>
    <s v="Cumple"/>
    <s v="Cumple"/>
    <s v="No"/>
    <s v="S/N"/>
    <s v="S/N"/>
    <s v="No Aplica"/>
    <s v="No Aplica"/>
    <s v="No Aplica"/>
    <s v="Cumple"/>
    <s v="No Cumple"/>
    <s v="Sin acceso a pasaje , sin moradores"/>
    <x v="5"/>
    <x v="0"/>
    <x v="6"/>
    <x v="0"/>
    <n v="0.5"/>
    <n v="0.5"/>
    <n v="0.5"/>
    <n v="0.5"/>
    <n v="0.5"/>
    <n v="0.5"/>
    <n v="0.25"/>
    <n v="0.25"/>
    <n v="0.5"/>
    <n v="0.5"/>
    <n v="0"/>
    <n v="0.9"/>
    <x v="0"/>
  </r>
  <r>
    <s v="1913634"/>
    <s v="207613072022133523"/>
    <s v="DF20227397921"/>
    <x v="120"/>
    <x v="153"/>
    <s v="Cristobal toro"/>
    <s v="Canada 5012"/>
    <s v="San Joaquín"/>
    <x v="0"/>
    <s v="Cumple"/>
    <s v="Cumple"/>
    <s v="No Aplica"/>
    <s v="No Aplica"/>
    <s v="Cumple"/>
    <s v="Cumple"/>
    <s v="Si"/>
    <s v="S/N"/>
    <s v="S/N"/>
    <s v="No Aplica"/>
    <s v="No Aplica"/>
    <s v="No Aplica"/>
    <s v="Cumple"/>
    <s v="Cumple"/>
    <s v="Se encuentra cliente , pero dice no tener tiempo para atender visita , corrobora visita de personal de emergencia . Sin mas datos"/>
    <x v="5"/>
    <x v="0"/>
    <x v="6"/>
    <x v="0"/>
    <n v="0.5"/>
    <n v="0.5"/>
    <n v="0.5"/>
    <n v="0.5"/>
    <n v="0.5"/>
    <n v="0.5"/>
    <n v="0.25"/>
    <n v="0.25"/>
    <n v="0.5"/>
    <n v="0.5"/>
    <n v="0.5"/>
    <n v="1"/>
    <x v="0"/>
  </r>
  <r>
    <s v="1913428"/>
    <s v="207613072022132135"/>
    <s v="DF20227394751"/>
    <x v="120"/>
    <x v="152"/>
    <s v="Cristobal toro"/>
    <s v="Pedro mira 345"/>
    <s v="San Joaquín"/>
    <x v="0"/>
    <s v="Cumple"/>
    <s v="Cumple"/>
    <s v="No Cumple"/>
    <s v="No Cumple"/>
    <s v="Cumple"/>
    <s v="Cumple"/>
    <s v="No"/>
    <s v="S/N"/>
    <s v="S/N"/>
    <s v="No Aplica"/>
    <s v="No Aplica"/>
    <s v="No Aplica"/>
    <s v="Cumple"/>
    <s v="Cumple Parcialmente"/>
    <s v="Sin moradores , falta mas data en fotografias"/>
    <x v="5"/>
    <x v="0"/>
    <x v="6"/>
    <x v="0"/>
    <n v="0.5"/>
    <n v="0.5"/>
    <n v="0"/>
    <n v="0"/>
    <n v="0.5"/>
    <n v="0.5"/>
    <n v="0.25"/>
    <n v="0.25"/>
    <n v="0.5"/>
    <n v="0.5"/>
    <n v="0.17499999999999999"/>
    <n v="0.63500000000000001"/>
    <x v="0"/>
  </r>
  <r>
    <s v="1913404"/>
    <s v="207613072022130456"/>
    <s v="DF20227394565"/>
    <x v="120"/>
    <x v="154"/>
    <s v="Cristobal toro"/>
    <s v="Haydn 4336"/>
    <s v="San Joaquín"/>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0"/>
  </r>
  <r>
    <s v="1913396"/>
    <s v="207613072022124856"/>
    <s v="DF20227392838"/>
    <x v="120"/>
    <x v="155"/>
    <s v="Cristobal toro"/>
    <s v="Pintor goya 3345"/>
    <s v="San Joaquín"/>
    <x v="0"/>
    <s v="Cumple"/>
    <s v="Cumple"/>
    <s v="No Aplica"/>
    <s v="No Aplica"/>
    <s v="Cumple"/>
    <s v="Cumple"/>
    <s v="No"/>
    <s v="S/N"/>
    <s v="S/N"/>
    <s v="No Aplica"/>
    <s v="No Aplica"/>
    <s v="No Aplica"/>
    <s v="Cumple"/>
    <s v="Cumple Parcialmente"/>
    <s v="Falta mayor data en fotografias , sin moradores , sector hostil"/>
    <x v="5"/>
    <x v="0"/>
    <x v="6"/>
    <x v="0"/>
    <n v="0.5"/>
    <n v="0.5"/>
    <n v="0.5"/>
    <n v="0.5"/>
    <n v="0.5"/>
    <n v="0.5"/>
    <n v="0.25"/>
    <n v="0.25"/>
    <n v="0.5"/>
    <n v="0.5"/>
    <n v="0.17499999999999999"/>
    <n v="0.93500000000000005"/>
    <x v="0"/>
  </r>
  <r>
    <s v="1913352"/>
    <s v="207613072022123647"/>
    <s v="DF20227396403"/>
    <x v="120"/>
    <x v="153"/>
    <s v="Cristobal toro"/>
    <s v="Sanchez calchero 3295"/>
    <s v="San Joaquín"/>
    <x v="0"/>
    <s v="Cumple"/>
    <s v="Cumple"/>
    <s v="No Aplica"/>
    <s v="No Aplica"/>
    <s v="Cumple"/>
    <s v="Cumple"/>
    <s v="No"/>
    <s v="S/N"/>
    <s v="S/N"/>
    <s v="No Aplica"/>
    <s v="No Aplica"/>
    <s v="No Aplica"/>
    <s v="Cumple"/>
    <s v="No Cumple"/>
    <s v="Falta data en fotos , no se toman fotografias por precaucion , zona roja conflictiva"/>
    <x v="5"/>
    <x v="0"/>
    <x v="6"/>
    <x v="0"/>
    <n v="0.5"/>
    <n v="0.5"/>
    <n v="0.5"/>
    <n v="0.5"/>
    <n v="0.5"/>
    <n v="0.5"/>
    <n v="0.25"/>
    <n v="0.25"/>
    <n v="0.5"/>
    <n v="0.5"/>
    <n v="0"/>
    <n v="0.9"/>
    <x v="0"/>
  </r>
  <r>
    <s v="1913350"/>
    <s v="207613072022123412"/>
    <s v="DF20227393274"/>
    <x v="120"/>
    <x v="156"/>
    <s v="Cristobal toro"/>
    <s v="Karl brunner 3319"/>
    <s v="San Joaquín"/>
    <x v="0"/>
    <s v="Cumple"/>
    <s v="Cumple"/>
    <s v="No Aplica"/>
    <s v="No Aplica"/>
    <s v="Cumple"/>
    <s v="Cumple"/>
    <s v="No"/>
    <s v="S/N"/>
    <s v="S/N"/>
    <s v="No Aplica"/>
    <s v="No Aplica"/>
    <s v="No Aplica"/>
    <s v="Cumple"/>
    <s v="No Cumple"/>
    <s v="Sector conflictivo , la legua , no se toman fotografias por precaucion"/>
    <x v="5"/>
    <x v="0"/>
    <x v="6"/>
    <x v="0"/>
    <n v="0.5"/>
    <n v="0.5"/>
    <n v="0.5"/>
    <n v="0.5"/>
    <n v="0.5"/>
    <n v="0.5"/>
    <n v="0.25"/>
    <n v="0.25"/>
    <n v="0.5"/>
    <n v="0.5"/>
    <n v="0"/>
    <n v="0.9"/>
    <x v="0"/>
  </r>
  <r>
    <s v="1913345"/>
    <s v="207613072022122358"/>
    <s v="DF20227396568"/>
    <x v="120"/>
    <x v="153"/>
    <s v="Cristobal toro"/>
    <s v="Alvaro sanchez pinzon 3303"/>
    <s v="San Joaquín"/>
    <x v="0"/>
    <s v="Cumple"/>
    <s v="Cumple"/>
    <s v="No Aplica"/>
    <s v="No Aplica"/>
    <s v="Cumple"/>
    <s v="Cumple"/>
    <s v="No"/>
    <s v="S/N"/>
    <s v="S/N"/>
    <s v="No Aplica"/>
    <s v="No Aplica"/>
    <s v="No Aplica"/>
    <s v="Cumple"/>
    <s v="Cumple Parcialmente"/>
    <s v="Falta data en fotos , zona  muy conflictiva ( la legua ) , no se toman mas fotos por precaucion"/>
    <x v="5"/>
    <x v="0"/>
    <x v="6"/>
    <x v="0"/>
    <n v="0.5"/>
    <n v="0.5"/>
    <n v="0.5"/>
    <n v="0.5"/>
    <n v="0.5"/>
    <n v="0.5"/>
    <n v="0.25"/>
    <n v="0.25"/>
    <n v="0.5"/>
    <n v="0.5"/>
    <n v="0.17499999999999999"/>
    <n v="0.93500000000000005"/>
    <x v="0"/>
  </r>
  <r>
    <s v="1916028"/>
    <s v="207614072022164308"/>
    <s v="DF20227403065"/>
    <x v="121"/>
    <x v="157"/>
    <s v="Cristobal toro"/>
    <s v="Pericles 336"/>
    <s v="San Joaquín"/>
    <x v="0"/>
    <s v="Cumple"/>
    <s v="Cumple"/>
    <s v="No Cumple"/>
    <s v="No Cumple"/>
    <s v="Cumple"/>
    <s v="Cumple"/>
    <s v="No"/>
    <s v="S/N"/>
    <s v="S/N"/>
    <s v="No Aplica"/>
    <s v="No Aplica"/>
    <s v="No Aplica"/>
    <s v="Cumple"/>
    <s v="No Cumple"/>
    <s v="Falta data en fotografias , sin moradores"/>
    <x v="5"/>
    <x v="0"/>
    <x v="6"/>
    <x v="0"/>
    <n v="0.5"/>
    <n v="0.5"/>
    <n v="0"/>
    <n v="0"/>
    <n v="0.5"/>
    <n v="0.5"/>
    <n v="0.25"/>
    <n v="0.25"/>
    <n v="0.5"/>
    <n v="0.5"/>
    <n v="0"/>
    <n v="0.6"/>
    <x v="0"/>
  </r>
  <r>
    <s v="1916007"/>
    <s v="207614072022161344"/>
    <s v="DF20227408553"/>
    <x v="121"/>
    <x v="158"/>
    <s v="Cristobal toro"/>
    <s v="Jose ingeniero 3445"/>
    <s v="San Joaquín"/>
    <x v="0"/>
    <s v="Cumple"/>
    <s v="Cumple"/>
    <s v="No Cumple"/>
    <s v="No Cumple"/>
    <s v="Cumple"/>
    <s v="Cumple"/>
    <s v="No"/>
    <s v="S/N"/>
    <s v="S/N"/>
    <s v="No Aplica"/>
    <s v="No Aplica"/>
    <s v="No Aplica"/>
    <s v="Cumple Parcialmente"/>
    <s v="Cumple Parcialmente"/>
    <s v="Falta fotografias mas visibles en observacion , sin moradores , no se toman fotografias por precaucion"/>
    <x v="5"/>
    <x v="0"/>
    <x v="6"/>
    <x v="0"/>
    <n v="0.5"/>
    <n v="0.5"/>
    <n v="0"/>
    <n v="0"/>
    <n v="0.5"/>
    <n v="0.5"/>
    <n v="0.25"/>
    <n v="0.25"/>
    <n v="0.5"/>
    <n v="0.17499999999999999"/>
    <n v="0.17499999999999999"/>
    <n v="0.56999999999999995"/>
    <x v="0"/>
  </r>
  <r>
    <s v="1915995"/>
    <s v="207614072022155046"/>
    <s v="DF20227403855"/>
    <x v="121"/>
    <x v="159"/>
    <s v="Cristobal toro"/>
    <s v="Pedro alarcon 138 bl 8 dpto 13"/>
    <s v="San Joaquín"/>
    <x v="0"/>
    <s v="Cumple"/>
    <s v="Cumple"/>
    <s v="No Aplica"/>
    <s v="No Aplica"/>
    <s v="Cumple"/>
    <s v="Cumple"/>
    <s v="No"/>
    <s v="S/N"/>
    <s v="S/N"/>
    <s v="No Aplica"/>
    <s v="No Aplica"/>
    <s v="No Aplica"/>
    <s v="Cumple"/>
    <s v="Cumple"/>
    <s v="Sin moradores , sector hostil , zona peligrosa"/>
    <x v="5"/>
    <x v="0"/>
    <x v="6"/>
    <x v="0"/>
    <n v="0.5"/>
    <n v="0.5"/>
    <n v="0.5"/>
    <n v="0.5"/>
    <n v="0.5"/>
    <n v="0.5"/>
    <n v="0.25"/>
    <n v="0.25"/>
    <n v="0.5"/>
    <n v="0.5"/>
    <n v="0.5"/>
    <n v="1"/>
    <x v="0"/>
  </r>
  <r>
    <s v="1915981"/>
    <s v="207614072022153320"/>
    <s v="DF20227409032"/>
    <x v="121"/>
    <x v="158"/>
    <s v="Cristobal toro"/>
    <s v="Pintor cicarelli 450"/>
    <s v="San Joaquín"/>
    <x v="0"/>
    <s v="Cumple"/>
    <s v="Cumple"/>
    <s v="No Cumple"/>
    <s v="No Cumple"/>
    <s v="Cumple"/>
    <s v="Cumple"/>
    <s v="No"/>
    <s v="S/N"/>
    <s v="S/N"/>
    <s v="No Aplica"/>
    <s v="No Aplica"/>
    <s v="No Aplica"/>
    <s v="Cumple"/>
    <s v="Cumple"/>
    <s v="Local comercial , no atiende nadie , habiendo gente dentro"/>
    <x v="5"/>
    <x v="0"/>
    <x v="6"/>
    <x v="0"/>
    <n v="0.5"/>
    <n v="0.5"/>
    <n v="0"/>
    <n v="0"/>
    <n v="0.5"/>
    <n v="0.5"/>
    <n v="0.25"/>
    <n v="0.25"/>
    <n v="0.5"/>
    <n v="0.5"/>
    <n v="0.5"/>
    <n v="0.7"/>
    <x v="0"/>
  </r>
  <r>
    <s v="1915890"/>
    <s v="207614072022140751"/>
    <s v="DF20227401020"/>
    <x v="121"/>
    <x v="160"/>
    <s v="Cristobal toro"/>
    <s v="Benozzo gozzoli 5175"/>
    <s v="San Joaquín"/>
    <x v="0"/>
    <s v="Cumple"/>
    <s v="Cumple"/>
    <s v="No Aplica"/>
    <s v="No Aplica"/>
    <s v="Cumple"/>
    <s v="Cumple"/>
    <s v="Si"/>
    <s v="S/N"/>
    <s v="S/N"/>
    <s v="No Aplica"/>
    <s v="No Aplica"/>
    <s v="No Aplica"/>
    <s v="No Cumple"/>
    <s v="No Cumple"/>
    <s v="Falta maxima de fotos exigidas , atiende cliente y no quiere entregar datos , no permite fotografias ."/>
    <x v="5"/>
    <x v="0"/>
    <x v="6"/>
    <x v="0"/>
    <n v="0.5"/>
    <n v="0.5"/>
    <n v="0.5"/>
    <n v="0.5"/>
    <n v="0.5"/>
    <n v="0.5"/>
    <n v="0.25"/>
    <n v="0.25"/>
    <n v="0.5"/>
    <n v="0"/>
    <n v="0"/>
    <n v="0.8"/>
    <x v="0"/>
  </r>
  <r>
    <s v="1915862"/>
    <s v="207614072022131934"/>
    <s v="DF20227400972"/>
    <x v="121"/>
    <x v="153"/>
    <s v="Cristobal toro"/>
    <s v="Marsella 169"/>
    <s v="San Joaquín"/>
    <x v="0"/>
    <s v="Cumple"/>
    <s v="Cumple"/>
    <s v="No Cumple"/>
    <s v="No Cumple"/>
    <s v="Cumple"/>
    <s v="Cumple"/>
    <s v="No"/>
    <s v="S/N"/>
    <s v="S/N"/>
    <s v="No Aplica"/>
    <s v="No Aplica"/>
    <s v="No Aplica"/>
    <s v="No Cumple"/>
    <s v="Cumple Parcialmente"/>
    <s v="Falta foto maxima exigida en observacion , sin moradores"/>
    <x v="5"/>
    <x v="0"/>
    <x v="6"/>
    <x v="0"/>
    <n v="0.5"/>
    <n v="0.5"/>
    <n v="0"/>
    <n v="0"/>
    <n v="0.5"/>
    <n v="0.5"/>
    <n v="0.25"/>
    <n v="0.25"/>
    <n v="0.5"/>
    <n v="0"/>
    <n v="0.17499999999999999"/>
    <n v="0.53500000000000003"/>
    <x v="0"/>
  </r>
  <r>
    <s v="1915807"/>
    <s v="207614072022123705"/>
    <s v="DF20227396036"/>
    <x v="121"/>
    <x v="161"/>
    <s v="Cristobal toro"/>
    <s v="Alvares de toledo 592"/>
    <s v="San Joaquín"/>
    <x v="0"/>
    <s v="Cumple"/>
    <s v="Cumple"/>
    <s v="No Aplica"/>
    <s v="No Aplica"/>
    <s v="Cumple"/>
    <s v="Cumple"/>
    <s v="No"/>
    <s v="S/N"/>
    <s v="S/N"/>
    <s v="No Aplica"/>
    <s v="No Aplica"/>
    <s v="No Aplica"/>
    <s v="Cumple"/>
    <s v="Cumple"/>
    <s v="Sin moradores , empalme trifasico"/>
    <x v="5"/>
    <x v="0"/>
    <x v="6"/>
    <x v="0"/>
    <n v="0.5"/>
    <n v="0.5"/>
    <n v="0.5"/>
    <n v="0.5"/>
    <n v="0.5"/>
    <n v="0.5"/>
    <n v="0.25"/>
    <n v="0.25"/>
    <n v="0.5"/>
    <n v="0.5"/>
    <n v="0.5"/>
    <n v="1"/>
    <x v="0"/>
  </r>
  <r>
    <s v="1915802"/>
    <s v="207614072022122747"/>
    <s v="DF20227401021"/>
    <x v="121"/>
    <x v="160"/>
    <s v="Cristobal toro"/>
    <s v="Maria elena 3325"/>
    <s v="San Joaquín"/>
    <x v="0"/>
    <s v="Cumple"/>
    <s v="Cumple"/>
    <s v="No Aplica"/>
    <s v="No Aplica"/>
    <s v="Cumple"/>
    <s v="Cumple"/>
    <s v="No"/>
    <s v="S/N"/>
    <s v="S/N"/>
    <s v="No Aplica"/>
    <s v="No Aplica"/>
    <s v="No Aplica"/>
    <s v="Cumple"/>
    <s v="Cumple"/>
    <s v="Sector hostil , no se toman fotografias por precaucion , sin moradores"/>
    <x v="5"/>
    <x v="0"/>
    <x v="6"/>
    <x v="0"/>
    <n v="0.5"/>
    <n v="0.5"/>
    <n v="0.5"/>
    <n v="0.5"/>
    <n v="0.5"/>
    <n v="0.5"/>
    <n v="0.25"/>
    <n v="0.25"/>
    <n v="0.5"/>
    <n v="0.5"/>
    <n v="0.5"/>
    <n v="1"/>
    <x v="0"/>
  </r>
  <r>
    <s v="1915785"/>
    <s v="207614072022120632"/>
    <s v="DF20227402756"/>
    <x v="121"/>
    <x v="162"/>
    <s v="Cristobal toro"/>
    <s v="Santa catalina 3284"/>
    <s v="San Joaquín"/>
    <x v="0"/>
    <s v="Cumple"/>
    <s v="Cumple"/>
    <s v="No Cumple"/>
    <s v="No Cumple"/>
    <s v="Cumple"/>
    <s v="Cumple"/>
    <s v="No"/>
    <s v="S/N"/>
    <s v="S/N"/>
    <s v="No Aplica"/>
    <s v="No Aplica"/>
    <s v="No Aplica"/>
    <s v="No Cumple"/>
    <s v="No Cumple"/>
    <s v="Zona conflictiva , no se toman fotografias , me retiro raudamente de lugar por intento de asalto , sin mayores concecuencias , por razones logicas no se toman fotografias"/>
    <x v="5"/>
    <x v="0"/>
    <x v="6"/>
    <x v="0"/>
    <n v="0.5"/>
    <n v="0.5"/>
    <n v="0"/>
    <n v="0"/>
    <n v="0.5"/>
    <n v="0.5"/>
    <n v="0.25"/>
    <n v="0.25"/>
    <n v="0.5"/>
    <n v="0"/>
    <n v="0"/>
    <n v="0.5"/>
    <x v="0"/>
  </r>
  <r>
    <s v="1915783"/>
    <s v="207614072022120259"/>
    <s v="DF20227401152"/>
    <x v="121"/>
    <x v="160"/>
    <s v="Cristobal toro"/>
    <s v="Jorge camming 676"/>
    <s v="San Joaquín"/>
    <x v="0"/>
    <s v="Cumple"/>
    <s v="Cumple"/>
    <s v="No Aplica"/>
    <s v="No Aplica"/>
    <s v="Cumple"/>
    <s v="Cumple"/>
    <s v="No"/>
    <s v="S/N"/>
    <s v="S/N"/>
    <s v="No Aplica"/>
    <s v="No Aplica"/>
    <s v="No Aplica"/>
    <s v="No Cumple"/>
    <s v="No Cumple"/>
    <s v="Zona conflictiva , poblacion la legua , no se toman fotografias , me vi en la obligacion de retirarme de lugar por intento de asalto . Sin mayores concecuencias ."/>
    <x v="5"/>
    <x v="0"/>
    <x v="6"/>
    <x v="0"/>
    <n v="0.5"/>
    <n v="0.5"/>
    <n v="0.5"/>
    <n v="0.5"/>
    <n v="0.5"/>
    <n v="0.5"/>
    <n v="0.25"/>
    <n v="0.25"/>
    <n v="0.5"/>
    <n v="0"/>
    <n v="0"/>
    <n v="0.8"/>
    <x v="0"/>
  </r>
  <r>
    <s v="1915751"/>
    <s v="207614072022112534"/>
    <s v="DF20227397880"/>
    <x v="121"/>
    <x v="153"/>
    <s v="Cristobal toro"/>
    <s v="Yalta 2482"/>
    <s v="San Joaquín"/>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0"/>
  </r>
  <r>
    <s v="1915741"/>
    <s v="207614072022110559"/>
    <s v="DF20227403029"/>
    <x v="121"/>
    <x v="157"/>
    <s v="Cristobal toro"/>
    <s v="Isabel riquelme 505 dpto 1D"/>
    <s v="San Joaquín"/>
    <x v="0"/>
    <s v="Cumple"/>
    <s v="Cumple"/>
    <s v="No Aplica"/>
    <s v="No Aplica"/>
    <s v="Cumple"/>
    <s v="Cumple"/>
    <s v="No"/>
    <s v="S/N"/>
    <s v="S/N"/>
    <s v="No Aplica"/>
    <s v="No Aplica"/>
    <s v="No Aplica"/>
    <s v="Cumple"/>
    <s v="No Cumple"/>
    <s v="Sin acceso a medidores , sector hostil ."/>
    <x v="5"/>
    <x v="0"/>
    <x v="6"/>
    <x v="0"/>
    <n v="0.5"/>
    <n v="0.5"/>
    <n v="0.5"/>
    <n v="0.5"/>
    <n v="0.5"/>
    <n v="0.5"/>
    <n v="0.25"/>
    <n v="0.25"/>
    <n v="0.5"/>
    <n v="0.5"/>
    <n v="0"/>
    <n v="0.9"/>
    <x v="0"/>
  </r>
  <r>
    <s v="1915679"/>
    <s v="207614072022105241"/>
    <s v="DF20227394616"/>
    <x v="121"/>
    <x v="154"/>
    <s v="Cristobal toro"/>
    <s v="Carlos valdovinos 44 dpto 2117"/>
    <s v="San Joaquín"/>
    <x v="0"/>
    <s v="Cumple"/>
    <s v="Cumple"/>
    <s v="No Aplica"/>
    <s v="No Aplica"/>
    <s v="Cumple"/>
    <s v="Cumple"/>
    <s v="Si"/>
    <s v="Nicolas briones"/>
    <s v="S/N"/>
    <s v="Cumple"/>
    <s v="Cumple"/>
    <s v="Cumple"/>
    <s v="No Cumple"/>
    <s v="Cumple Parcialmente"/>
    <s v="Falta maxima de fotos exigidas , cliente no quiere entregar num. Fono"/>
    <x v="5"/>
    <x v="0"/>
    <x v="6"/>
    <x v="0"/>
    <n v="0.5"/>
    <n v="0.5"/>
    <n v="0.5"/>
    <n v="0.5"/>
    <n v="0.5"/>
    <n v="0.5"/>
    <n v="0.25"/>
    <n v="0.25"/>
    <n v="0.5"/>
    <n v="0"/>
    <n v="0.17499999999999999"/>
    <n v="0.83500000000000008"/>
    <x v="0"/>
  </r>
  <r>
    <s v="1915668"/>
    <s v="207614072022102452"/>
    <s v="DF20227403798"/>
    <x v="121"/>
    <x v="159"/>
    <s v="Cristobal toro"/>
    <s v="Carlos valdovinos 597"/>
    <s v="San Joaquín"/>
    <x v="0"/>
    <s v="Cumple"/>
    <s v="Cumple"/>
    <s v="No Aplica"/>
    <s v="No Aplica"/>
    <s v="Cumple"/>
    <s v="Cumple"/>
    <s v="No"/>
    <s v="S/N"/>
    <s v="S/N"/>
    <s v="No Aplica"/>
    <s v="No Aplica"/>
    <s v="No Aplica"/>
    <s v="No Cumple"/>
    <s v="Cumple Parcialmente"/>
    <s v="Falta maxima de fotos , nadie atiende"/>
    <x v="5"/>
    <x v="0"/>
    <x v="6"/>
    <x v="0"/>
    <n v="0.5"/>
    <n v="0.5"/>
    <n v="0.5"/>
    <n v="0.5"/>
    <n v="0.5"/>
    <n v="0.5"/>
    <n v="0.25"/>
    <n v="0.25"/>
    <n v="0.5"/>
    <n v="0"/>
    <n v="0.17499999999999999"/>
    <n v="0.83500000000000008"/>
    <x v="0"/>
  </r>
  <r>
    <s v="1917612"/>
    <s v="207615072022163830"/>
    <s v="DF20227382480"/>
    <x v="122"/>
    <x v="163"/>
    <s v="Cristobal toro"/>
    <s v="Francisco de zarate 3376"/>
    <s v="San Joaquín"/>
    <x v="0"/>
    <s v="Cumple"/>
    <s v="Cumple"/>
    <s v="Cumple"/>
    <s v="Cumple"/>
    <s v="Cumple"/>
    <s v="Cumple"/>
    <s v="No"/>
    <s v="S/N"/>
    <s v="S/N"/>
    <s v="No Aplica"/>
    <s v="No Aplica"/>
    <s v="No Aplica"/>
    <s v="No Cumple"/>
    <s v="No Cumple"/>
    <s v="No existen fotos en observacion de personal , zona roja , sector conflictivo ( la legua ) , no se toman fotos por precaucion"/>
    <x v="5"/>
    <x v="0"/>
    <x v="6"/>
    <x v="0"/>
    <n v="0.5"/>
    <n v="0.5"/>
    <n v="0.5"/>
    <n v="0.5"/>
    <n v="0.5"/>
    <n v="0.5"/>
    <n v="0.25"/>
    <n v="0.25"/>
    <n v="0.5"/>
    <n v="0"/>
    <n v="0"/>
    <n v="0.8"/>
    <x v="0"/>
  </r>
  <r>
    <s v="1917543"/>
    <s v="207615072022160129"/>
    <s v="DF20227403081"/>
    <x v="122"/>
    <x v="157"/>
    <s v="Cristobal toro"/>
    <s v="Naciones unidas 106"/>
    <s v="San Joaquín"/>
    <x v="0"/>
    <s v="Cumple"/>
    <s v="Cumple"/>
    <s v="No Aplica"/>
    <s v="No Aplica"/>
    <s v="Cumple"/>
    <s v="Cumple"/>
    <s v="No"/>
    <s v="S/N"/>
    <s v="S/N"/>
    <s v="No Aplica"/>
    <s v="No Aplica"/>
    <s v="No Aplica"/>
    <s v="Cumple"/>
    <s v="No Cumple"/>
    <s v="Falta data en fotografias , problema externo alumbrado publico ."/>
    <x v="5"/>
    <x v="0"/>
    <x v="6"/>
    <x v="0"/>
    <n v="0.5"/>
    <n v="0.5"/>
    <n v="0.5"/>
    <n v="0.5"/>
    <n v="0.5"/>
    <n v="0.5"/>
    <n v="0.25"/>
    <n v="0.25"/>
    <n v="0.5"/>
    <n v="0.5"/>
    <n v="0"/>
    <n v="0.9"/>
    <x v="0"/>
  </r>
  <r>
    <s v="1917510"/>
    <s v="207615072022151320"/>
    <s v="DF20227382190"/>
    <x v="122"/>
    <x v="163"/>
    <s v="Cristobal toro"/>
    <s v="Chopin 2829"/>
    <s v="San Joaquín"/>
    <x v="0"/>
    <s v="Cumple"/>
    <s v="Cumple"/>
    <s v="No Aplica"/>
    <s v="No Aplica"/>
    <s v="Cumple"/>
    <s v="Cumple"/>
    <s v="No"/>
    <s v="S/N"/>
    <s v="S/N"/>
    <s v="No Aplica"/>
    <s v="No Aplica"/>
    <s v="No Aplica"/>
    <s v="No Cumple"/>
    <s v="No Cumple"/>
    <s v="Falta maxima de fotos exigidas y data , sin moradores"/>
    <x v="5"/>
    <x v="0"/>
    <x v="6"/>
    <x v="0"/>
    <n v="0.5"/>
    <n v="0.5"/>
    <n v="0.5"/>
    <n v="0.5"/>
    <n v="0.5"/>
    <n v="0.5"/>
    <n v="0.25"/>
    <n v="0.25"/>
    <n v="0.5"/>
    <n v="0"/>
    <n v="0"/>
    <n v="0.8"/>
    <x v="0"/>
  </r>
  <r>
    <s v="1917493"/>
    <s v="207615072022144547"/>
    <s v="DF20227380781"/>
    <x v="122"/>
    <x v="164"/>
    <s v="Cristobal toro"/>
    <s v="Sanchez calchero 3404"/>
    <s v="San Joaquín"/>
    <x v="0"/>
    <s v="Cumple"/>
    <s v="Cumple"/>
    <s v="No Aplica"/>
    <s v="No Aplica"/>
    <s v="Cumple"/>
    <s v="Cumple"/>
    <s v="No"/>
    <s v="S/N"/>
    <s v="S/N"/>
    <s v="No Aplica"/>
    <s v="No Aplica"/>
    <s v="No Aplica"/>
    <s v="Cumple"/>
    <s v="No Cumple"/>
    <s v="Falta data en observacion  zona roja conflictiva ( la legua ) , sin fotografias por precaucion"/>
    <x v="5"/>
    <x v="0"/>
    <x v="6"/>
    <x v="0"/>
    <n v="0.5"/>
    <n v="0.5"/>
    <n v="0.5"/>
    <n v="0.5"/>
    <n v="0.5"/>
    <n v="0.5"/>
    <n v="0.25"/>
    <n v="0.25"/>
    <n v="0.5"/>
    <n v="0.5"/>
    <n v="0"/>
    <n v="0.9"/>
    <x v="0"/>
  </r>
  <r>
    <s v="1917432"/>
    <s v="207615072022132410"/>
    <s v="DF20227380736"/>
    <x v="122"/>
    <x v="164"/>
    <s v="Cristobal toro"/>
    <s v="Varas mena 170"/>
    <s v="San Joaquín"/>
    <x v="0"/>
    <s v="Cumple"/>
    <s v="Cumple"/>
    <s v="No Aplica"/>
    <s v="No Aplica"/>
    <s v="Cumple"/>
    <s v="Cumple"/>
    <s v="No"/>
    <s v="S/N"/>
    <s v="S/N"/>
    <s v="No Aplica"/>
    <s v="No Aplica"/>
    <s v="No Aplica"/>
    <s v="Cumple"/>
    <s v="No Cumple"/>
    <s v="Falta data en observaciones , sin moradores"/>
    <x v="5"/>
    <x v="0"/>
    <x v="6"/>
    <x v="0"/>
    <n v="0.5"/>
    <n v="0.5"/>
    <n v="0.5"/>
    <n v="0.5"/>
    <n v="0.5"/>
    <n v="0.5"/>
    <n v="0.25"/>
    <n v="0.25"/>
    <n v="0.5"/>
    <n v="0.5"/>
    <n v="0"/>
    <n v="0.9"/>
    <x v="0"/>
  </r>
  <r>
    <s v="1917416"/>
    <s v="207615072022124412"/>
    <s v="DF20227408698"/>
    <x v="122"/>
    <x v="158"/>
    <s v="Cristobal toro"/>
    <s v="Varas mena 331 dpto 58"/>
    <s v="San Joaquín"/>
    <x v="0"/>
    <s v="Cumple"/>
    <s v="Cumple"/>
    <s v="No Aplica"/>
    <s v="No Aplica"/>
    <s v="Cumple"/>
    <s v="Cumple"/>
    <s v="No"/>
    <s v="S/N"/>
    <s v="S/N"/>
    <s v="No Aplica"/>
    <s v="No Aplica"/>
    <s v="No Aplica"/>
    <s v="No Cumple"/>
    <s v="No Cumple"/>
    <s v="Falta maxima se fotos exigida , sin acceso a medidores , se llama por citofono y no contestan , sin moradores"/>
    <x v="5"/>
    <x v="0"/>
    <x v="6"/>
    <x v="0"/>
    <n v="0.5"/>
    <n v="0.5"/>
    <n v="0.5"/>
    <n v="0.5"/>
    <n v="0.5"/>
    <n v="0.5"/>
    <n v="0.25"/>
    <n v="0.25"/>
    <n v="0.5"/>
    <n v="0"/>
    <n v="0"/>
    <n v="0.8"/>
    <x v="0"/>
  </r>
  <r>
    <s v="1917390"/>
    <s v="207615072022121139"/>
    <s v="DF20227407217"/>
    <x v="122"/>
    <x v="165"/>
    <s v="Cristobal toro"/>
    <s v="Juan planas 5733"/>
    <s v="San Joaquín"/>
    <x v="0"/>
    <s v="Cumple"/>
    <s v="Cumple"/>
    <s v="No Aplica"/>
    <s v="No Aplica"/>
    <s v="Cumple"/>
    <s v="Cumple"/>
    <s v="No"/>
    <s v="S/N"/>
    <s v="S/N"/>
    <s v="No Aplica"/>
    <s v="No Aplica"/>
    <s v="No Aplica"/>
    <s v="Cumple"/>
    <s v="No Cumple"/>
    <s v="Falta data en fotografias , sin moradores"/>
    <x v="5"/>
    <x v="0"/>
    <x v="6"/>
    <x v="0"/>
    <n v="0.5"/>
    <n v="0.5"/>
    <n v="0.5"/>
    <n v="0.5"/>
    <n v="0.5"/>
    <n v="0.5"/>
    <n v="0.25"/>
    <n v="0.25"/>
    <n v="0.5"/>
    <n v="0.5"/>
    <n v="0"/>
    <n v="0.9"/>
    <x v="0"/>
  </r>
  <r>
    <s v="1917333"/>
    <s v="207615072022114823"/>
    <s v="DF20227404272"/>
    <x v="122"/>
    <x v="159"/>
    <s v="Cristobal toro"/>
    <s v="Juan rivadeneira 4937"/>
    <s v="San Joaquín"/>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0"/>
  </r>
  <r>
    <s v="1917312"/>
    <s v="207615072022112359"/>
    <s v="DF20227407380"/>
    <x v="122"/>
    <x v="165"/>
    <s v="Cristobal toro"/>
    <s v="Las industrias 4830"/>
    <s v="San Joaquín"/>
    <x v="0"/>
    <s v="Cumple"/>
    <s v="Cumple"/>
    <s v="No Aplica"/>
    <s v="No Aplica"/>
    <s v="Cumple"/>
    <s v="Cumple"/>
    <s v="No"/>
    <s v="S/N"/>
    <s v="S/N"/>
    <s v="No Aplica"/>
    <s v="No Aplica"/>
    <s v="No Aplica"/>
    <s v="Cumple"/>
    <s v="Cumple Parcialmente"/>
    <s v="Sin moradores , corresponde a sala cuna .sin mayor observacion"/>
    <x v="5"/>
    <x v="0"/>
    <x v="6"/>
    <x v="0"/>
    <n v="0.5"/>
    <n v="0.5"/>
    <n v="0.5"/>
    <n v="0.5"/>
    <n v="0.5"/>
    <n v="0.5"/>
    <n v="0.25"/>
    <n v="0.25"/>
    <n v="0.5"/>
    <n v="0.5"/>
    <n v="0.17499999999999999"/>
    <n v="0.93500000000000005"/>
    <x v="0"/>
  </r>
  <r>
    <s v="1917251"/>
    <s v="207615072022111024"/>
    <s v="DF20227408240"/>
    <x v="122"/>
    <x v="158"/>
    <s v="Cristobal toro"/>
    <s v="Rio malleco 3814"/>
    <s v="San Joaquín"/>
    <x v="0"/>
    <s v="Cumple"/>
    <s v="Cumple"/>
    <s v="No Aplica"/>
    <s v="No Aplica"/>
    <s v="Cumple"/>
    <s v="Cumple"/>
    <s v="No"/>
    <s v="S/N"/>
    <s v="S/N"/>
    <s v="No Aplica"/>
    <s v="No Aplica"/>
    <s v="No Aplica"/>
    <s v="Cumple"/>
    <s v="Cumple Parcialmente"/>
    <s v="Falta data en fotografias , sin moradores"/>
    <x v="5"/>
    <x v="0"/>
    <x v="6"/>
    <x v="0"/>
    <n v="0.5"/>
    <n v="0.5"/>
    <n v="0.5"/>
    <n v="0.5"/>
    <n v="0.5"/>
    <n v="0.5"/>
    <n v="0.25"/>
    <n v="0.25"/>
    <n v="0.5"/>
    <n v="0.5"/>
    <n v="0.17499999999999999"/>
    <n v="0.93500000000000005"/>
    <x v="0"/>
  </r>
  <r>
    <s v="1917124"/>
    <s v="207615072022105051"/>
    <s v="DF20227408423"/>
    <x v="122"/>
    <x v="158"/>
    <s v="Cristobal toro"/>
    <s v="San gregorio 3472"/>
    <s v="San Joaquín"/>
    <x v="0"/>
    <s v="Cumple"/>
    <s v="Cumple"/>
    <s v="No Aplica"/>
    <s v="No Aplica"/>
    <s v="Cumple"/>
    <s v="Cumple"/>
    <s v="No"/>
    <s v="S/N"/>
    <s v="S/N"/>
    <s v="No Aplica"/>
    <s v="No Aplica"/>
    <s v="No Aplica"/>
    <s v="Cumple"/>
    <s v="Cumple Parcialmente"/>
    <s v="Falta data en fotografias , zona conflictiva  ( la legua ) , no se toman fotos por precaucion"/>
    <x v="5"/>
    <x v="0"/>
    <x v="6"/>
    <x v="0"/>
    <n v="0.5"/>
    <n v="0.5"/>
    <n v="0.5"/>
    <n v="0.5"/>
    <n v="0.5"/>
    <n v="0.5"/>
    <n v="0.25"/>
    <n v="0.25"/>
    <n v="0.5"/>
    <n v="0.5"/>
    <n v="0.17499999999999999"/>
    <n v="0.93500000000000005"/>
    <x v="0"/>
  </r>
  <r>
    <s v="1917106"/>
    <s v="207615072022104551"/>
    <s v="DF20227405655"/>
    <x v="122"/>
    <x v="166"/>
    <s v="Cristobal toro"/>
    <s v="Cabildo 3830"/>
    <s v="San Joaquín"/>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0"/>
  </r>
  <r>
    <s v="1917090"/>
    <s v="207615072022101757"/>
    <s v="DF20227394990"/>
    <x v="122"/>
    <x v="152"/>
    <s v="Cristobal toro"/>
    <s v="Vicuña maquena 3635 tr pte dpto 1911"/>
    <s v="San Joaquín"/>
    <x v="0"/>
    <s v="Cumple"/>
    <s v="Cumple"/>
    <s v="No Aplica"/>
    <s v="No Aplica"/>
    <s v="Cumple"/>
    <s v="Cumple"/>
    <s v="No"/>
    <s v="S/N"/>
    <s v="S/N"/>
    <s v="No Aplica"/>
    <s v="No Aplica"/>
    <s v="No Aplica"/>
    <s v="No Cumple"/>
    <s v="Cumple Parcialmente"/>
    <s v="Falta maxima de fotografias en observacion , concerge no permite acceso a medidores , ya q no se encuentra gente en dpto , no quiere entregar datos"/>
    <x v="5"/>
    <x v="0"/>
    <x v="6"/>
    <x v="0"/>
    <n v="0.5"/>
    <n v="0.5"/>
    <n v="0.5"/>
    <n v="0.5"/>
    <n v="0.5"/>
    <n v="0.5"/>
    <n v="0.25"/>
    <n v="0.25"/>
    <n v="0.5"/>
    <n v="0"/>
    <n v="0.17499999999999999"/>
    <n v="0.83500000000000008"/>
    <x v="0"/>
  </r>
  <r>
    <s v="1921031"/>
    <s v="207618072022161346"/>
    <s v="DF20227387417"/>
    <x v="123"/>
    <x v="167"/>
    <s v="Cristobal toro"/>
    <s v="Venecia 3325"/>
    <s v="San Joaquín"/>
    <x v="0"/>
    <s v="Cumple"/>
    <s v="Cumple"/>
    <s v="No Aplica"/>
    <s v="No Aplica"/>
    <s v="Cumple"/>
    <s v="Cumple"/>
    <s v="No"/>
    <s v="S/N"/>
    <s v="S/N"/>
    <s v="No Aplica"/>
    <s v="No Aplica"/>
    <s v="No Aplica"/>
    <s v="No Cumple"/>
    <s v="No Cumple"/>
    <s v="Falta maxima de fotos requeridas , hay sola 1 y no visible , zona conflictiva , ( la legua ) , no se toman fotografias por precaucion ."/>
    <x v="5"/>
    <x v="0"/>
    <x v="6"/>
    <x v="0"/>
    <n v="0.5"/>
    <n v="0.5"/>
    <n v="0.5"/>
    <n v="0.5"/>
    <n v="0.5"/>
    <n v="0.5"/>
    <n v="0.25"/>
    <n v="0.25"/>
    <n v="0.5"/>
    <n v="0"/>
    <n v="0"/>
    <n v="0.8"/>
    <x v="0"/>
  </r>
  <r>
    <s v="1920778"/>
    <s v="207618072022154410"/>
    <s v="DF20227389164"/>
    <x v="123"/>
    <x v="168"/>
    <s v="Cristobal toro"/>
    <s v="Mozart 288"/>
    <s v="San Joaquín"/>
    <x v="0"/>
    <s v="Cumple"/>
    <s v="Cumple"/>
    <s v="No Aplica"/>
    <s v="No Aplica"/>
    <s v="Cumple"/>
    <s v="Cumple"/>
    <s v="No"/>
    <s v="S/N"/>
    <s v="S/N"/>
    <s v="No Aplica"/>
    <s v="No Aplica"/>
    <s v="No Aplica"/>
    <s v="Cumple"/>
    <s v="No Cumple"/>
    <s v="Falta mas data en fotografias , sin moradores , problema externo ."/>
    <x v="5"/>
    <x v="0"/>
    <x v="6"/>
    <x v="0"/>
    <n v="0.5"/>
    <n v="0.5"/>
    <n v="0.5"/>
    <n v="0.5"/>
    <n v="0.5"/>
    <n v="0.5"/>
    <n v="0.25"/>
    <n v="0.25"/>
    <n v="0.5"/>
    <n v="0.5"/>
    <n v="0"/>
    <n v="0.9"/>
    <x v="0"/>
  </r>
  <r>
    <s v="1920402"/>
    <s v="207518072022142808"/>
    <s v="DF20227375288"/>
    <x v="123"/>
    <x v="149"/>
    <s v="AARON HUENCHUMIL"/>
    <s v="Santa Rosa #2590 24"/>
    <s v="San Joaquín"/>
    <x v="0"/>
    <s v="Cumple"/>
    <s v="Cumple"/>
    <s v="No Aplica"/>
    <s v="No Aplica"/>
    <s v="Cumple"/>
    <s v="Cumple"/>
    <s v="No"/>
    <s v="S/N"/>
    <s v="S/N"/>
    <s v="No Aplica"/>
    <s v="No Aplica"/>
    <s v="No Aplica"/>
    <s v="Cumple Mayormente"/>
    <s v="Cumple Parcialmente"/>
    <s v="1- Suministro electrico normalizado"/>
    <x v="5"/>
    <x v="0"/>
    <x v="6"/>
    <x v="0"/>
    <n v="0.5"/>
    <n v="0.5"/>
    <n v="0.5"/>
    <n v="0.5"/>
    <n v="0.5"/>
    <n v="0.5"/>
    <n v="0.25"/>
    <n v="0.25"/>
    <n v="0.5"/>
    <n v="0.32500000000000001"/>
    <n v="0.17499999999999999"/>
    <n v="0.9"/>
    <x v="0"/>
  </r>
  <r>
    <s v="1920400"/>
    <s v="207518072022142135"/>
    <s v="DF20227380541"/>
    <x v="123"/>
    <x v="164"/>
    <s v="AARON HUENCHUMIL"/>
    <s v="Liszt #3362 dpto 32"/>
    <s v="San Joaquín"/>
    <x v="0"/>
    <s v="Cumple"/>
    <s v="Cumple"/>
    <s v="No Aplica"/>
    <s v="No Aplica"/>
    <s v="Cumple"/>
    <s v="Cumple"/>
    <s v="No"/>
    <s v="S/N"/>
    <s v="S/N"/>
    <s v="No Aplica"/>
    <s v="No Aplica"/>
    <s v="No Aplica"/>
    <s v="Cumple"/>
    <s v="Cumple Parcialmente"/>
    <s v="1- Cliente no se encuentra en domicilio"/>
    <x v="5"/>
    <x v="0"/>
    <x v="6"/>
    <x v="0"/>
    <n v="0.5"/>
    <n v="0.5"/>
    <n v="0.5"/>
    <n v="0.5"/>
    <n v="0.5"/>
    <n v="0.5"/>
    <n v="0.25"/>
    <n v="0.25"/>
    <n v="0.5"/>
    <n v="0.5"/>
    <n v="0.17499999999999999"/>
    <n v="0.93500000000000005"/>
    <x v="0"/>
  </r>
  <r>
    <s v="1920389"/>
    <s v="207518072022140647"/>
    <s v="DF20227383047"/>
    <x v="123"/>
    <x v="169"/>
    <s v="AARON HUENCHUMIL"/>
    <s v="Chopin #3169"/>
    <s v="San Joaquín"/>
    <x v="0"/>
    <s v="Cumple"/>
    <s v="Cumple"/>
    <s v="Cumple"/>
    <s v="Cumple"/>
    <s v="Cumple"/>
    <s v="Cumple"/>
    <s v="No"/>
    <s v="S/N"/>
    <s v="S/N"/>
    <s v="No Aplica"/>
    <s v="No Aplica"/>
    <s v="No Aplica"/>
    <s v="Cumple"/>
    <s v="Cumple"/>
    <s v="1- Cliente no se encuentra en domicilio"/>
    <x v="5"/>
    <x v="0"/>
    <x v="6"/>
    <x v="0"/>
    <n v="0.5"/>
    <n v="0.5"/>
    <n v="0.5"/>
    <n v="0.5"/>
    <n v="0.5"/>
    <n v="0.5"/>
    <n v="0.25"/>
    <n v="0.25"/>
    <n v="0.5"/>
    <n v="0.5"/>
    <n v="0.5"/>
    <n v="1"/>
    <x v="0"/>
  </r>
  <r>
    <s v="1920168"/>
    <s v="207618072022135712"/>
    <s v="DF20227388599"/>
    <x v="123"/>
    <x v="170"/>
    <s v="Cristobal toro"/>
    <s v="Carlos valdovinos 44 dpto 2313"/>
    <s v="San Joaquín"/>
    <x v="0"/>
    <s v="Cumple"/>
    <s v="Cumple"/>
    <s v="No Aplica"/>
    <s v="No Aplica"/>
    <s v="No Aplica"/>
    <s v="No Aplica"/>
    <s v="Si"/>
    <s v="Nicolas corvalan ( concerge )"/>
    <s v="S/N"/>
    <s v="Cumple"/>
    <s v="Cumple"/>
    <s v="Cumple"/>
    <s v="Cumple"/>
    <s v="Cumple Parcialmente"/>
    <s v="Falta mas data en fotos , concerge no tiene contacto de fono para entregar"/>
    <x v="5"/>
    <x v="0"/>
    <x v="6"/>
    <x v="0"/>
    <n v="0.5"/>
    <n v="0.5"/>
    <n v="0.5"/>
    <n v="0.5"/>
    <n v="0.5"/>
    <n v="0.5"/>
    <n v="0.25"/>
    <n v="0.25"/>
    <n v="0.5"/>
    <n v="0.5"/>
    <n v="0.17499999999999999"/>
    <n v="0.93500000000000005"/>
    <x v="0"/>
  </r>
  <r>
    <s v="1919947"/>
    <s v="207518072022135138"/>
    <s v="DF20227377581"/>
    <x v="123"/>
    <x v="150"/>
    <s v="AARON HUENCHUMIL"/>
    <s v="Alcalde Pedro Alarcon #116 bl 2 dpto 14"/>
    <s v="San Joaquín"/>
    <x v="0"/>
    <s v="Cumple"/>
    <s v="Cumple"/>
    <s v="No Aplica"/>
    <s v="No Aplica"/>
    <s v="Cumple"/>
    <s v="Cumple"/>
    <s v="No"/>
    <s v="S/N"/>
    <s v="S/N"/>
    <s v="No Aplica"/>
    <s v="No Aplica"/>
    <s v="No Aplica"/>
    <s v="Cumple"/>
    <s v="Cumple"/>
    <s v="1- Sector con suministro electrico normalizado"/>
    <x v="5"/>
    <x v="0"/>
    <x v="6"/>
    <x v="0"/>
    <n v="0.5"/>
    <n v="0.5"/>
    <n v="0.5"/>
    <n v="0.5"/>
    <n v="0.5"/>
    <n v="0.5"/>
    <n v="0.25"/>
    <n v="0.25"/>
    <n v="0.5"/>
    <n v="0.5"/>
    <n v="0.5"/>
    <n v="1"/>
    <x v="0"/>
  </r>
  <r>
    <s v="1919933"/>
    <s v="207518072022133954"/>
    <s v="DF20227382977"/>
    <x v="123"/>
    <x v="171"/>
    <s v="AARON HUENCHUMIL"/>
    <s v="Jose Ingenieros #3458"/>
    <s v="San Joaquín"/>
    <x v="0"/>
    <s v="Cumple"/>
    <s v="Cumple"/>
    <s v="No Cumple"/>
    <s v="No Cumple"/>
    <s v="Cumple"/>
    <s v="Cumple"/>
    <s v="No"/>
    <s v="S/N"/>
    <s v="S/N"/>
    <s v="No Aplica"/>
    <s v="No Aplica"/>
    <s v="No Aplica"/>
    <s v="Cumple"/>
    <s v="Cumple"/>
    <s v="1-Cliente no se encuentra en domicilio 2-No declara codigo de ITM 25A en informe cuadrilla"/>
    <x v="5"/>
    <x v="0"/>
    <x v="6"/>
    <x v="0"/>
    <n v="0.5"/>
    <n v="0.5"/>
    <n v="0"/>
    <n v="0"/>
    <n v="0.5"/>
    <n v="0.5"/>
    <n v="0.25"/>
    <n v="0.25"/>
    <n v="0.5"/>
    <n v="0.5"/>
    <n v="0.5"/>
    <n v="0.7"/>
    <x v="0"/>
  </r>
  <r>
    <s v="1919920"/>
    <s v="207518072022132554"/>
    <s v="DF20227387390"/>
    <x v="123"/>
    <x v="167"/>
    <s v="AARON HUENCHUMIL"/>
    <s v="Sanchez Calchero #3296"/>
    <s v="San Joaquín"/>
    <x v="0"/>
    <s v="Cumple"/>
    <s v="Cumple"/>
    <s v="No Aplica"/>
    <s v="No Aplica"/>
    <s v="Cumple"/>
    <s v="Cumple"/>
    <s v="No"/>
    <s v="S/N"/>
    <s v="S/N"/>
    <s v="No Aplica"/>
    <s v="No Aplica"/>
    <s v="No Aplica"/>
    <s v="No Aplica"/>
    <s v="No Aplica "/>
    <s v="1- No se entra a sector peligroso, la legua"/>
    <x v="5"/>
    <x v="0"/>
    <x v="6"/>
    <x v="0"/>
    <n v="0.5"/>
    <n v="0.5"/>
    <n v="0.5"/>
    <n v="0.5"/>
    <n v="0.5"/>
    <n v="0.5"/>
    <n v="0.25"/>
    <n v="0.25"/>
    <n v="0.5"/>
    <n v="0.5"/>
    <n v="0"/>
    <n v="0.9"/>
    <x v="0"/>
  </r>
  <r>
    <s v="1919912"/>
    <s v="207518072022132033"/>
    <s v="DF20227385956"/>
    <x v="123"/>
    <x v="172"/>
    <s v="AARON HUENCHUMIL"/>
    <s v="Magallanes #3537"/>
    <s v="San Joaquín"/>
    <x v="0"/>
    <s v="Cumple"/>
    <s v="Cumple"/>
    <s v="No Cumple"/>
    <s v="No Cumple"/>
    <s v="Cumple"/>
    <s v="Cumple"/>
    <s v="Si"/>
    <s v="S/N"/>
    <s v="S/N"/>
    <s v="No Aplica"/>
    <s v="No Aplica"/>
    <s v="Cumple"/>
    <s v="Cumple"/>
    <s v="Cumple Parcialmente"/>
    <s v="1- Cliente confirma encontrarse con suministro electrico normalizado"/>
    <x v="5"/>
    <x v="0"/>
    <x v="6"/>
    <x v="0"/>
    <n v="0.5"/>
    <n v="0.5"/>
    <n v="0"/>
    <n v="0"/>
    <n v="0.5"/>
    <n v="0.5"/>
    <n v="0.25"/>
    <n v="0.25"/>
    <n v="0.5"/>
    <n v="0.5"/>
    <n v="0.17499999999999999"/>
    <n v="0.63500000000000001"/>
    <x v="0"/>
  </r>
  <r>
    <s v="1919905"/>
    <s v="207518072022130851"/>
    <s v="DF20227384777"/>
    <x v="123"/>
    <x v="173"/>
    <s v="AARON HUENCHUMIL"/>
    <s v="San Gregorio #3329"/>
    <s v="San Joaquín"/>
    <x v="0"/>
    <s v="Cumple"/>
    <s v="Cumple"/>
    <s v="Cumple"/>
    <s v="Cumple"/>
    <s v="Cumple"/>
    <s v="Cumple"/>
    <s v="No"/>
    <s v="S/N"/>
    <s v="S/N"/>
    <s v="No Aplica"/>
    <s v="No Aplica"/>
    <s v="No Aplica"/>
    <s v="Cumple"/>
    <s v="Cumple Parcialmente"/>
    <s v="1-No se toman fotografias, sector peligroso"/>
    <x v="5"/>
    <x v="0"/>
    <x v="6"/>
    <x v="0"/>
    <n v="0.5"/>
    <n v="0.5"/>
    <n v="0.5"/>
    <n v="0.5"/>
    <n v="0.5"/>
    <n v="0.5"/>
    <n v="0.25"/>
    <n v="0.25"/>
    <n v="0.5"/>
    <n v="0.5"/>
    <n v="0.17499999999999999"/>
    <n v="0.93500000000000005"/>
    <x v="0"/>
  </r>
  <r>
    <s v="1919897"/>
    <s v="207618072022130015"/>
    <s v="DF20227389548"/>
    <x v="123"/>
    <x v="151"/>
    <s v="Cristobal toro"/>
    <s v="Martin henriquez 4156"/>
    <s v="San Joaquín"/>
    <x v="0"/>
    <s v="Cumple"/>
    <s v="Cumple"/>
    <s v="No Aplica"/>
    <s v="No Aplica"/>
    <s v="Cumple"/>
    <s v="Cumple"/>
    <s v="No"/>
    <s v="S/N"/>
    <s v="S/N"/>
    <s v="No Aplica"/>
    <s v="No Aplica"/>
    <s v="No Aplica"/>
    <s v="No Cumple"/>
    <s v="Cumple Parcialmente"/>
    <s v="Falta cantidad de maxima de fotos en observaciones , sin moradores , sector hostil , no se toman mas fotos pir precaucion"/>
    <x v="5"/>
    <x v="0"/>
    <x v="6"/>
    <x v="0"/>
    <n v="0.5"/>
    <n v="0.5"/>
    <n v="0.5"/>
    <n v="0.5"/>
    <n v="0.5"/>
    <n v="0.5"/>
    <n v="0.25"/>
    <n v="0.25"/>
    <n v="0.5"/>
    <n v="0"/>
    <n v="0.17499999999999999"/>
    <n v="0.83500000000000008"/>
    <x v="0"/>
  </r>
  <r>
    <s v="1919895"/>
    <s v="207518072022125751"/>
    <s v="DF20227378807"/>
    <x v="123"/>
    <x v="150"/>
    <s v="AARON HUENCHUMIL"/>
    <s v="Alcalde Pedro Alarcon #424"/>
    <s v="San Joaquín"/>
    <x v="0"/>
    <s v="Cumple"/>
    <s v="Cumple"/>
    <s v="No Cumple"/>
    <s v="No Cumple"/>
    <s v="Cumple"/>
    <s v="Cumple"/>
    <s v="No"/>
    <s v="S/N"/>
    <s v="S/N"/>
    <s v="No Aplica"/>
    <s v="No Aplica"/>
    <s v="No Aplica"/>
    <s v="Cumple Parcialmente"/>
    <s v="Cumple"/>
    <s v="1- Cliente no se encuentra en domicilio 2-No declara codigo de material utilizado en informe de cuadrilla"/>
    <x v="5"/>
    <x v="0"/>
    <x v="6"/>
    <x v="0"/>
    <n v="0.5"/>
    <n v="0.5"/>
    <n v="0"/>
    <n v="0"/>
    <n v="0.5"/>
    <n v="0.5"/>
    <n v="0.25"/>
    <n v="0.25"/>
    <n v="0.5"/>
    <n v="0.17499999999999999"/>
    <n v="0.5"/>
    <n v="0.63500000000000001"/>
    <x v="0"/>
  </r>
  <r>
    <s v="1919882"/>
    <s v="207518072022124639"/>
    <s v="DF20227385485"/>
    <x v="123"/>
    <x v="173"/>
    <s v="AARON HUENCHUMIL"/>
    <s v="Alvaro Sanchez Pinzon #3303"/>
    <s v="San Joaquín"/>
    <x v="0"/>
    <s v="Cumple"/>
    <s v="Cumple"/>
    <s v="No Aplica"/>
    <s v="No Aplica"/>
    <s v="Cumple"/>
    <s v="Cumple"/>
    <s v="No"/>
    <s v="S/N"/>
    <s v="S/N"/>
    <s v="No Aplica"/>
    <s v="No Aplica"/>
    <s v="No Aplica"/>
    <s v="Cumple"/>
    <s v="Cumple Parcialmente"/>
    <s v="1- Sector conflictivo, no se pueden tonar fotografias"/>
    <x v="5"/>
    <x v="0"/>
    <x v="6"/>
    <x v="0"/>
    <n v="0.5"/>
    <n v="0.5"/>
    <n v="0.5"/>
    <n v="0.5"/>
    <n v="0.5"/>
    <n v="0.5"/>
    <n v="0.25"/>
    <n v="0.25"/>
    <n v="0.5"/>
    <n v="0.5"/>
    <n v="0.17499999999999999"/>
    <n v="0.93500000000000005"/>
    <x v="0"/>
  </r>
  <r>
    <s v="1919879"/>
    <s v="207618072022124514"/>
    <s v="DF20227389617"/>
    <x v="123"/>
    <x v="151"/>
    <s v="Cristobal toro"/>
    <s v="Jose garibaldi 4846"/>
    <s v="San Joaquín"/>
    <x v="0"/>
    <s v="Cumple"/>
    <s v="Cumple"/>
    <s v="No Cumple"/>
    <s v="No Cumple"/>
    <s v="Cumple"/>
    <s v="Cumple"/>
    <s v="No"/>
    <s v="S/N"/>
    <s v="S/N"/>
    <s v="No Aplica"/>
    <s v="No Aplica"/>
    <s v="No Aplica"/>
    <s v="Cumple"/>
    <s v="No Cumple"/>
    <s v="Falta data en fotografias , sin moradores , sin mayor observacion"/>
    <x v="5"/>
    <x v="0"/>
    <x v="6"/>
    <x v="0"/>
    <n v="0.5"/>
    <n v="0.5"/>
    <n v="0"/>
    <n v="0"/>
    <n v="0.5"/>
    <n v="0.5"/>
    <n v="0.25"/>
    <n v="0.25"/>
    <n v="0.5"/>
    <n v="0.5"/>
    <n v="0"/>
    <n v="0.6"/>
    <x v="0"/>
  </r>
  <r>
    <s v="1919875"/>
    <s v="207518072022124000"/>
    <s v="DF20227386607"/>
    <x v="123"/>
    <x v="174"/>
    <s v="AARON HUENCHUMIL"/>
    <s v="Los Copihues #4036"/>
    <s v="San Joaquín"/>
    <x v="0"/>
    <s v="Cumple"/>
    <s v="Cumple"/>
    <s v="No Aplica"/>
    <s v="No Aplica"/>
    <s v="Cumple"/>
    <s v="Cumple"/>
    <s v="No"/>
    <s v="S/N"/>
    <s v="S/N"/>
    <s v="No Aplica"/>
    <s v="No Aplica"/>
    <s v="No Aplica"/>
    <s v="Cumple"/>
    <s v="Cumple Parcialmente"/>
    <s v="1- Cliente no se encuentra en domicilio 2- Direccion correcta PADRE MARIANO PUGA #4036 3-Caja DAE sin tapa"/>
    <x v="5"/>
    <x v="0"/>
    <x v="6"/>
    <x v="0"/>
    <n v="0.5"/>
    <n v="0.5"/>
    <n v="0.5"/>
    <n v="0.5"/>
    <n v="0.5"/>
    <n v="0.5"/>
    <n v="0.25"/>
    <n v="0.25"/>
    <n v="0.5"/>
    <n v="0.5"/>
    <n v="0.17499999999999999"/>
    <n v="0.93500000000000005"/>
    <x v="0"/>
  </r>
  <r>
    <s v="1919864"/>
    <s v="207618072022123314"/>
    <s v="DF20227389592"/>
    <x v="123"/>
    <x v="151"/>
    <s v="Cristobal toro"/>
    <s v="Vonozo gozolli 4919"/>
    <s v="San Joaquín"/>
    <x v="0"/>
    <s v="Cumple"/>
    <s v="Cumple"/>
    <s v="No Aplica"/>
    <s v="No Aplica"/>
    <s v="Cumple"/>
    <s v="Cumple"/>
    <s v="No"/>
    <s v="S/N"/>
    <s v="S/N"/>
    <s v="No Aplica"/>
    <s v="No Aplica"/>
    <s v="No Aplica"/>
    <s v="No Cumple"/>
    <s v="Cumple Parcialmente"/>
    <s v="Falta maxima de fotos en observaciones , sin moradores . Sin mayores detalles"/>
    <x v="5"/>
    <x v="0"/>
    <x v="6"/>
    <x v="0"/>
    <n v="0.5"/>
    <n v="0.5"/>
    <n v="0.5"/>
    <n v="0.5"/>
    <n v="0.5"/>
    <n v="0.5"/>
    <n v="0.25"/>
    <n v="0.25"/>
    <n v="0.5"/>
    <n v="0"/>
    <n v="0.17499999999999999"/>
    <n v="0.83500000000000008"/>
    <x v="0"/>
  </r>
  <r>
    <s v="1919859"/>
    <s v="207618072022121847"/>
    <s v="DF20227388851"/>
    <x v="123"/>
    <x v="170"/>
    <s v="Cristobal toro"/>
    <s v="Lolco 5022"/>
    <s v="San Joaquín"/>
    <x v="0"/>
    <s v="Cumple"/>
    <s v="Cumple"/>
    <s v="No Aplica"/>
    <s v="No Aplica"/>
    <s v="Cumple"/>
    <s v="Cumple"/>
    <s v="No"/>
    <s v="S/N"/>
    <s v="S/N"/>
    <s v="No Aplica"/>
    <s v="No Aplica"/>
    <s v="No Aplica"/>
    <s v="Cumple"/>
    <s v="Cumple"/>
    <s v="Falta data en fotografias , sin motadores , pareciera sede social , sin moradores"/>
    <x v="5"/>
    <x v="0"/>
    <x v="6"/>
    <x v="0"/>
    <n v="0.5"/>
    <n v="0.5"/>
    <n v="0.5"/>
    <n v="0.5"/>
    <n v="0.5"/>
    <n v="0.5"/>
    <n v="0.25"/>
    <n v="0.25"/>
    <n v="0.5"/>
    <n v="0.5"/>
    <n v="0.5"/>
    <n v="1"/>
    <x v="0"/>
  </r>
  <r>
    <s v="1919858"/>
    <s v="207518072022121940"/>
    <s v="DF20227383018"/>
    <x v="123"/>
    <x v="171"/>
    <s v="AARON HUENCHUMIL"/>
    <s v="Piramide #433"/>
    <s v="San Joaquín"/>
    <x v="0"/>
    <s v="Cumple"/>
    <s v="No Aplica"/>
    <s v="No Aplica"/>
    <s v="No Aplica"/>
    <s v="Cumple"/>
    <s v="Cumple"/>
    <s v="No"/>
    <s v="S/N"/>
    <s v="S/N"/>
    <s v="No Aplica"/>
    <s v="No Aplica"/>
    <s v="No Aplica"/>
    <s v="No Cumple"/>
    <s v="Cumple"/>
    <s v="1- Cliente no se encuentra en domicilio"/>
    <x v="5"/>
    <x v="0"/>
    <x v="6"/>
    <x v="0"/>
    <n v="0.5"/>
    <n v="0.5"/>
    <n v="0.5"/>
    <n v="0.5"/>
    <n v="0.5"/>
    <n v="0.5"/>
    <n v="0.25"/>
    <n v="0.25"/>
    <n v="0.5"/>
    <n v="0"/>
    <n v="0.5"/>
    <n v="0.9"/>
    <x v="0"/>
  </r>
  <r>
    <s v="1919849"/>
    <s v="207518072022120905"/>
    <s v="DF20227386267"/>
    <x v="123"/>
    <x v="174"/>
    <s v="AARON HUENCHUMIL"/>
    <s v="Francisco de Toledo #5030"/>
    <s v="San Joaquín"/>
    <x v="0"/>
    <s v="Cumple"/>
    <s v="Cumple"/>
    <s v="No Aplica"/>
    <s v="No Aplica"/>
    <s v="Cumple"/>
    <s v="Cumple"/>
    <s v="No"/>
    <s v="S/N"/>
    <s v="S/N"/>
    <s v="No Aplica"/>
    <s v="No Aplica"/>
    <s v="No Aplica"/>
    <s v="Cumple"/>
    <s v="Cumple"/>
    <s v="1- Cliente no se encuentra en domicilio 2- Caja DAE sin tapa"/>
    <x v="5"/>
    <x v="0"/>
    <x v="6"/>
    <x v="0"/>
    <n v="0.5"/>
    <n v="0.5"/>
    <n v="0.5"/>
    <n v="0.5"/>
    <n v="0.5"/>
    <n v="0.5"/>
    <n v="0.25"/>
    <n v="0.25"/>
    <n v="0.5"/>
    <n v="0.5"/>
    <n v="0.5"/>
    <n v="1"/>
    <x v="0"/>
  </r>
  <r>
    <s v="1919829"/>
    <s v="207618072022120648"/>
    <s v="DF20227388245"/>
    <x v="123"/>
    <x v="170"/>
    <s v="Cristobal toro"/>
    <s v="Departamental 180"/>
    <s v="San Joaquín"/>
    <x v="0"/>
    <s v="Cumple"/>
    <s v="Cumple"/>
    <s v="No Aplica"/>
    <s v="No Aplica"/>
    <s v="Cumple"/>
    <s v="Cumple"/>
    <s v="No"/>
    <s v="S/N"/>
    <s v="S/N"/>
    <s v="No Aplica"/>
    <s v="No Aplica"/>
    <s v="No Aplica"/>
    <s v="Cumple Parcialmente"/>
    <s v="Cumple Parcialmente"/>
    <s v="Fotografias poco visibles , falta data en fotos , sin moradores"/>
    <x v="5"/>
    <x v="0"/>
    <x v="6"/>
    <x v="0"/>
    <n v="0.5"/>
    <n v="0.5"/>
    <n v="0.5"/>
    <n v="0.5"/>
    <n v="0.5"/>
    <n v="0.5"/>
    <n v="0.25"/>
    <n v="0.25"/>
    <n v="0.5"/>
    <n v="0.17499999999999999"/>
    <n v="0.17499999999999999"/>
    <n v="0.87"/>
    <x v="0"/>
  </r>
  <r>
    <s v="1919787"/>
    <s v="207518072022115741"/>
    <s v="DF20227386888"/>
    <x v="123"/>
    <x v="174"/>
    <s v="AARON HUENCHUMIL"/>
    <s v="Ingeniero Mario Diaz #342"/>
    <s v="San Joaquín"/>
    <x v="0"/>
    <s v="Cumple"/>
    <s v="Cumple"/>
    <s v="No Aplica"/>
    <s v="No Aplica"/>
    <s v="Cumple"/>
    <s v="Cumple"/>
    <s v="Si"/>
    <s v="S/N"/>
    <s v="S/N"/>
    <s v="No Aplica"/>
    <s v="No Aplica"/>
    <s v="No Aplica"/>
    <s v="Cumple"/>
    <s v="Cumple Parcialmente"/>
    <s v="1- No se pueden tomar fotografias, joven del domicilio hostil insiste en que vengo a mirar para cortar servicio. Me retiro del lugar por seguridad"/>
    <x v="5"/>
    <x v="0"/>
    <x v="6"/>
    <x v="0"/>
    <n v="0.5"/>
    <n v="0.5"/>
    <n v="0.5"/>
    <n v="0.5"/>
    <n v="0.5"/>
    <n v="0.5"/>
    <n v="0.25"/>
    <n v="0.25"/>
    <n v="0.5"/>
    <n v="0.5"/>
    <n v="0.17499999999999999"/>
    <n v="0.93500000000000005"/>
    <x v="0"/>
  </r>
  <r>
    <s v="1919784"/>
    <s v="207618072022115005"/>
    <s v="DF20227388232"/>
    <x v="123"/>
    <x v="170"/>
    <s v="Cristobal toro"/>
    <s v="Pintor murillo 5898"/>
    <s v="San Joaquín"/>
    <x v="0"/>
    <s v="Cumple"/>
    <s v="Cumple"/>
    <s v="No Cumple"/>
    <s v="No Cumple"/>
    <s v="Cumple"/>
    <s v="Cumple"/>
    <s v="Si"/>
    <s v="S/N"/>
    <s v="S/N"/>
    <s v="No Aplica"/>
    <s v="No Aplica"/>
    <s v="No Aplica"/>
    <s v="Cumple"/>
    <s v="Cumple Parcialmente"/>
    <s v="Se divisa gente dentro de domicilio , pero no sale nadie a atender . Sin mayor observacion"/>
    <x v="5"/>
    <x v="0"/>
    <x v="6"/>
    <x v="0"/>
    <n v="0.5"/>
    <n v="0.5"/>
    <n v="0"/>
    <n v="0"/>
    <n v="0.5"/>
    <n v="0.5"/>
    <n v="0.25"/>
    <n v="0.25"/>
    <n v="0.5"/>
    <n v="0.5"/>
    <n v="0.17499999999999999"/>
    <n v="0.63500000000000001"/>
    <x v="0"/>
  </r>
  <r>
    <s v="1919780"/>
    <s v="207518072022114605"/>
    <s v="DF20227384097"/>
    <x v="123"/>
    <x v="169"/>
    <s v="AARON HUENCHUMIL"/>
    <s v="Benozzo Gozolli #5375"/>
    <s v="San Joaquín"/>
    <x v="0"/>
    <s v="Cumple"/>
    <s v="Cumple"/>
    <s v="Cumple"/>
    <s v="Cumple"/>
    <s v="Cumple"/>
    <s v="Cumple"/>
    <s v="Si"/>
    <s v="S/N"/>
    <s v="S/N"/>
    <s v="Cumple"/>
    <s v="Cumple"/>
    <s v="Cumple"/>
    <s v="Cumple"/>
    <s v="Cumple"/>
    <s v="1- Cliente confirma encontrarse con sumimistro electrico normalizado"/>
    <x v="5"/>
    <x v="0"/>
    <x v="6"/>
    <x v="0"/>
    <n v="0.5"/>
    <n v="0.5"/>
    <n v="0.5"/>
    <n v="0.5"/>
    <n v="0.5"/>
    <n v="0.5"/>
    <n v="0.25"/>
    <n v="0.25"/>
    <n v="0.5"/>
    <n v="0.5"/>
    <n v="0.5"/>
    <n v="1"/>
    <x v="0"/>
  </r>
  <r>
    <s v="1919776"/>
    <s v="207618072022113923"/>
    <s v="DF20227388328"/>
    <x v="123"/>
    <x v="170"/>
    <s v="Cristobal toro"/>
    <s v="Venozo gozolli 5978"/>
    <s v="San Joaquín"/>
    <x v="0"/>
    <s v="Cumple"/>
    <s v="Cumple"/>
    <s v="No Aplica"/>
    <s v="No Aplica"/>
    <s v="Cumple"/>
    <s v="Cumple"/>
    <s v="No"/>
    <s v="S/N"/>
    <s v="S/N"/>
    <s v="No Aplica"/>
    <s v="No Aplica"/>
    <s v="No Aplica"/>
    <s v="Cumple"/>
    <s v="No Cumple"/>
    <s v="Falta data en fotografias , sin moradores"/>
    <x v="5"/>
    <x v="0"/>
    <x v="6"/>
    <x v="0"/>
    <n v="0.5"/>
    <n v="0.5"/>
    <n v="0.5"/>
    <n v="0.5"/>
    <n v="0.5"/>
    <n v="0.5"/>
    <n v="0.25"/>
    <n v="0.25"/>
    <n v="0.5"/>
    <n v="0.5"/>
    <n v="0"/>
    <n v="0.9"/>
    <x v="0"/>
  </r>
  <r>
    <s v="1919774"/>
    <s v="207618072022113400"/>
    <s v="DF20227389168"/>
    <x v="123"/>
    <x v="151"/>
    <s v="Cristobal toro"/>
    <s v="Aquiles 335"/>
    <s v="San Joaquín"/>
    <x v="0"/>
    <s v="Cumple"/>
    <s v="Cumple"/>
    <s v="No Aplica"/>
    <s v="No Aplica"/>
    <s v="Cumple"/>
    <s v="Cumple"/>
    <s v="No"/>
    <s v="S/N"/>
    <s v="S/N"/>
    <s v="No Aplica"/>
    <s v="No Aplica"/>
    <s v="No Aplica"/>
    <s v="No Cumple"/>
    <s v="Cumple Parcialmente"/>
    <s v="Falta cantidad de fotos maxima exigidas , sin moradores"/>
    <x v="5"/>
    <x v="0"/>
    <x v="6"/>
    <x v="0"/>
    <n v="0.5"/>
    <n v="0.5"/>
    <n v="0.5"/>
    <n v="0.5"/>
    <n v="0.5"/>
    <n v="0.5"/>
    <n v="0.25"/>
    <n v="0.25"/>
    <n v="0.5"/>
    <n v="0"/>
    <n v="0.17499999999999999"/>
    <n v="0.83500000000000008"/>
    <x v="0"/>
  </r>
  <r>
    <s v="1919773"/>
    <s v="207518072022113338"/>
    <s v="DF20227386658"/>
    <x v="123"/>
    <x v="174"/>
    <s v="AARON HUENCHUMIL"/>
    <s v="Canada #55269"/>
    <s v="San Joaquín"/>
    <x v="0"/>
    <s v="Cumple"/>
    <s v="Cumple"/>
    <s v="No Aplica"/>
    <s v="No Aplica"/>
    <s v="Cumple"/>
    <s v="Cumple"/>
    <s v="No"/>
    <s v="S/N"/>
    <s v="S/N"/>
    <s v="No Aplica"/>
    <s v="No Aplica"/>
    <s v="No Aplica"/>
    <s v="Cumple"/>
    <s v="Cumple Parcialmente"/>
    <s v="1- Cliente no se encuentra en domicilio"/>
    <x v="5"/>
    <x v="0"/>
    <x v="6"/>
    <x v="0"/>
    <n v="0.5"/>
    <n v="0.5"/>
    <n v="0.5"/>
    <n v="0.5"/>
    <n v="0.5"/>
    <n v="0.5"/>
    <n v="0.25"/>
    <n v="0.25"/>
    <n v="0.5"/>
    <n v="0.5"/>
    <n v="0.17499999999999999"/>
    <n v="0.93500000000000005"/>
    <x v="0"/>
  </r>
  <r>
    <s v="1919734"/>
    <s v="207618072022103423"/>
    <s v="DF20227388985"/>
    <x v="123"/>
    <x v="168"/>
    <s v="Cristobal toro"/>
    <s v="Santa elisa 3367"/>
    <s v="San Joaquín"/>
    <x v="0"/>
    <s v="Cumple"/>
    <s v="Cumple"/>
    <s v="Cumple"/>
    <s v="Cumple"/>
    <s v="Cumple"/>
    <s v="Cumple"/>
    <s v="No"/>
    <s v="S/N"/>
    <s v="S/N"/>
    <s v="No Aplica"/>
    <s v="No Aplica"/>
    <s v="No Aplica"/>
    <s v="Cumple"/>
    <s v="Cumple Parcialmente"/>
    <s v="Falta mas data en fotografias , zona roja conflictiva , sin fotos tomadas por precaucion , sector  la legua ."/>
    <x v="5"/>
    <x v="0"/>
    <x v="6"/>
    <x v="0"/>
    <n v="0.5"/>
    <n v="0.5"/>
    <n v="0.5"/>
    <n v="0.5"/>
    <n v="0.5"/>
    <n v="0.5"/>
    <n v="0.25"/>
    <n v="0.25"/>
    <n v="0.5"/>
    <n v="0.5"/>
    <n v="0.17499999999999999"/>
    <n v="0.93500000000000005"/>
    <x v="0"/>
  </r>
  <r>
    <s v="1923090"/>
    <s v="207519072022154024"/>
    <s v="DF20227383148"/>
    <x v="124"/>
    <x v="171"/>
    <s v="AARON HUENCHUMIL"/>
    <s v="Groenlandia #1333"/>
    <s v="Providencia"/>
    <x v="0"/>
    <s v="Cumple"/>
    <s v="Cumple"/>
    <s v="No Aplica"/>
    <s v="No Aplica"/>
    <s v="Cumple"/>
    <s v="Cumple"/>
    <s v="No"/>
    <s v="S/N"/>
    <s v="S/N"/>
    <s v="No Aplica"/>
    <s v="No Aplica"/>
    <s v="No Aplica"/>
    <s v="Cumple"/>
    <s v="Cumple"/>
    <s v="1- AP se encuentra normalizado"/>
    <x v="5"/>
    <x v="0"/>
    <x v="6"/>
    <x v="0"/>
    <n v="0.5"/>
    <n v="0.5"/>
    <n v="0.5"/>
    <n v="0.5"/>
    <n v="0.5"/>
    <n v="0.5"/>
    <n v="0.25"/>
    <n v="0.25"/>
    <n v="0.5"/>
    <n v="0.5"/>
    <n v="0.5"/>
    <n v="1"/>
    <x v="1"/>
  </r>
  <r>
    <s v="1923078"/>
    <s v="207519072022152114"/>
    <s v="DF20227403714"/>
    <x v="124"/>
    <x v="149"/>
    <s v="AARON HUENCHUMIL"/>
    <s v="Ignacia de Seura #3879"/>
    <s v="Providencia"/>
    <x v="0"/>
    <s v="Cumple"/>
    <s v="Cumple"/>
    <s v="No Aplica"/>
    <s v="No Aplica"/>
    <s v="Cumple"/>
    <s v="Cumple"/>
    <s v="No"/>
    <s v="S/N"/>
    <s v="S/N"/>
    <s v="No Aplica"/>
    <s v="No Aplica"/>
    <s v="No Aplica"/>
    <s v="Cumple Mayormente"/>
    <s v="Cumple"/>
    <s v="1- Cliente no se encuentra en domicilio"/>
    <x v="5"/>
    <x v="0"/>
    <x v="6"/>
    <x v="0"/>
    <n v="0.5"/>
    <n v="0.5"/>
    <n v="0.5"/>
    <n v="0.5"/>
    <n v="0.5"/>
    <n v="0.5"/>
    <n v="0.25"/>
    <n v="0.25"/>
    <n v="0.5"/>
    <n v="0.32500000000000001"/>
    <n v="0.5"/>
    <n v="0.96500000000000008"/>
    <x v="1"/>
  </r>
  <r>
    <s v="1922753"/>
    <s v="207519072022150446"/>
    <s v="DF20227382493"/>
    <x v="124"/>
    <x v="163"/>
    <s v="AARON HUENCHUMIL"/>
    <s v="Los Leones #1727"/>
    <s v="Providencia"/>
    <x v="0"/>
    <s v="Cumple"/>
    <s v="Cumple"/>
    <s v="No Aplica"/>
    <s v="No Aplica"/>
    <s v="Cumple"/>
    <s v="Cumple"/>
    <s v="No"/>
    <s v="S/N"/>
    <s v="S/N"/>
    <s v="No Aplica"/>
    <s v="No Aplica"/>
    <s v="No Aplica"/>
    <s v="Cumple"/>
    <s v="Cumple Parcialmente"/>
    <s v="1- Suministro electrico normal en el sector"/>
    <x v="5"/>
    <x v="0"/>
    <x v="6"/>
    <x v="0"/>
    <n v="0.5"/>
    <n v="0.5"/>
    <n v="0.5"/>
    <n v="0.5"/>
    <n v="0.5"/>
    <n v="0.5"/>
    <n v="0.25"/>
    <n v="0.25"/>
    <n v="0.5"/>
    <n v="0.5"/>
    <n v="0.17499999999999999"/>
    <n v="0.93500000000000005"/>
    <x v="1"/>
  </r>
  <r>
    <s v="1922747"/>
    <s v="207519072022144834"/>
    <s v="DF20227385561"/>
    <x v="124"/>
    <x v="172"/>
    <s v="AARON HUENCHUMIL"/>
    <s v="Frente a Francisco Bilbao #1079"/>
    <s v="Providencia"/>
    <x v="0"/>
    <s v="Cumple"/>
    <s v="Cumple"/>
    <s v="No Aplica"/>
    <s v="No Aplica"/>
    <s v="Cumple"/>
    <s v="Cumple"/>
    <s v="No"/>
    <s v="S/N"/>
    <s v="S/N"/>
    <s v="No Aplica"/>
    <s v="No Aplica"/>
    <s v="No Aplica"/>
    <s v="Cumple"/>
    <s v="Cumple"/>
    <s v="1- Suministro electrico en el sector normalizado"/>
    <x v="5"/>
    <x v="0"/>
    <x v="6"/>
    <x v="0"/>
    <n v="0.5"/>
    <n v="0.5"/>
    <n v="0.5"/>
    <n v="0.5"/>
    <n v="0.5"/>
    <n v="0.5"/>
    <n v="0.25"/>
    <n v="0.25"/>
    <n v="0.5"/>
    <n v="0.5"/>
    <n v="0.5"/>
    <n v="1"/>
    <x v="1"/>
  </r>
  <r>
    <s v="1922739"/>
    <s v="207519072022143516"/>
    <s v="DF20227383651"/>
    <x v="124"/>
    <x v="171"/>
    <s v="AARON HUENCHUMIL"/>
    <s v="Antonio Varas #1568 dpto 801"/>
    <s v="Providencia"/>
    <x v="0"/>
    <s v="Cumple"/>
    <s v="Cumple"/>
    <s v="No Cumple"/>
    <s v="No Cumple"/>
    <s v="Cumple"/>
    <s v="Cumple"/>
    <s v="No"/>
    <s v="S/N"/>
    <s v="S/N"/>
    <s v="No Aplica"/>
    <s v="No Aplica"/>
    <s v="No Aplica"/>
    <s v="Cumple"/>
    <s v="Cumple Parcialmente"/>
    <s v="1- Se llama en porteria, no existe respuesta de conserje. No se logra acceso"/>
    <x v="5"/>
    <x v="0"/>
    <x v="6"/>
    <x v="0"/>
    <n v="0.5"/>
    <n v="0.5"/>
    <n v="0"/>
    <n v="0"/>
    <n v="0.5"/>
    <n v="0.5"/>
    <n v="0.25"/>
    <n v="0.25"/>
    <n v="0.5"/>
    <n v="0.5"/>
    <n v="0.17499999999999999"/>
    <n v="0.63500000000000001"/>
    <x v="1"/>
  </r>
  <r>
    <s v="1922735"/>
    <s v="207519072022142112"/>
    <s v="DF20227381189"/>
    <x v="124"/>
    <x v="163"/>
    <s v="AARON HUENCHUMIL"/>
    <s v="Antonio Varas #2042"/>
    <s v="Providencia"/>
    <x v="0"/>
    <s v="Cumple"/>
    <s v="Cumple"/>
    <s v="No Aplica"/>
    <s v="No Aplica"/>
    <s v="Cumple"/>
    <s v="Cumple"/>
    <s v="No"/>
    <s v="S/N"/>
    <s v="S/N"/>
    <s v="No Aplica"/>
    <s v="No Aplica"/>
    <s v="No Aplica"/>
    <s v="Cumple"/>
    <s v="Cumple"/>
    <s v="1-Cliente no se encuentra en domicilio"/>
    <x v="5"/>
    <x v="0"/>
    <x v="6"/>
    <x v="0"/>
    <n v="0.5"/>
    <n v="0.5"/>
    <n v="0.5"/>
    <n v="0.5"/>
    <n v="0.5"/>
    <n v="0.5"/>
    <n v="0.25"/>
    <n v="0.25"/>
    <n v="0.5"/>
    <n v="0.5"/>
    <n v="0.5"/>
    <n v="1"/>
    <x v="1"/>
  </r>
  <r>
    <s v="1922725"/>
    <s v="207519072022140757"/>
    <s v="DF20227374943"/>
    <x v="124"/>
    <x v="139"/>
    <s v="AARON HUENCHUMIL"/>
    <s v="Eduardo de la Barra #1338"/>
    <s v="Providencia"/>
    <x v="0"/>
    <s v="Cumple"/>
    <s v="Cumple"/>
    <s v="No Aplica"/>
    <s v="No Aplica"/>
    <s v="Cumple"/>
    <s v="Cumple"/>
    <s v="No"/>
    <s v="S/N"/>
    <s v="S/N"/>
    <s v="No Aplica"/>
    <s v="No Aplica"/>
    <s v="No Aplica"/>
    <s v="Cumple"/>
    <s v="Cumple Parcialmente"/>
    <s v="1- Fotografias del informe cuadrilla no coinciden con direccion"/>
    <x v="5"/>
    <x v="0"/>
    <x v="6"/>
    <x v="0"/>
    <n v="0.5"/>
    <n v="0.5"/>
    <n v="0.5"/>
    <n v="0.5"/>
    <n v="0.5"/>
    <n v="0.5"/>
    <n v="0.25"/>
    <n v="0.25"/>
    <n v="0.5"/>
    <n v="0.5"/>
    <n v="0.17499999999999999"/>
    <n v="0.93500000000000005"/>
    <x v="1"/>
  </r>
  <r>
    <s v="1922706"/>
    <s v="207519072022134933"/>
    <s v="DF20227388407"/>
    <x v="124"/>
    <x v="170"/>
    <s v="AARON HUENCHUMIL"/>
    <s v="Huascar #1302"/>
    <s v="Providencia"/>
    <x v="0"/>
    <s v="Cumple"/>
    <s v="Cumple"/>
    <s v="No Cumple"/>
    <s v="No Cumple"/>
    <s v="Cumple"/>
    <s v="Cumple"/>
    <s v="Si"/>
    <s v="S/N"/>
    <s v="S/N"/>
    <s v="Cumple"/>
    <s v="Cumple"/>
    <s v="Cumple"/>
    <s v="Cumple"/>
    <s v="Cumple"/>
    <s v="1- Suministro electrico normalizado para la obra  2- No declara codigo de conectora dentada"/>
    <x v="5"/>
    <x v="0"/>
    <x v="6"/>
    <x v="0"/>
    <n v="0.5"/>
    <n v="0.5"/>
    <n v="0"/>
    <n v="0"/>
    <n v="0.5"/>
    <n v="0.5"/>
    <n v="0.25"/>
    <n v="0.25"/>
    <n v="0.5"/>
    <n v="0.5"/>
    <n v="0.5"/>
    <n v="0.7"/>
    <x v="1"/>
  </r>
  <r>
    <s v="1922685"/>
    <s v="207519072022133157"/>
    <s v="DF20227387898"/>
    <x v="124"/>
    <x v="170"/>
    <s v="AARON HUENCHUMIL"/>
    <s v="Teresa Salas #868"/>
    <s v="Providencia"/>
    <x v="0"/>
    <s v="Cumple"/>
    <s v="Cumple"/>
    <s v="No Aplica"/>
    <s v="No Aplica"/>
    <s v="Cumple"/>
    <s v="Cumple"/>
    <s v="No"/>
    <s v="S/N"/>
    <s v="S/N"/>
    <s v="No Aplica"/>
    <s v="No Aplica"/>
    <s v="No Aplica"/>
    <s v="Cumple"/>
    <s v="Cumple Parcialmente"/>
    <s v="1- Cliente no se encuentra en domicilio"/>
    <x v="5"/>
    <x v="0"/>
    <x v="6"/>
    <x v="0"/>
    <n v="0.5"/>
    <n v="0.5"/>
    <n v="0.5"/>
    <n v="0.5"/>
    <n v="0.5"/>
    <n v="0.5"/>
    <n v="0.25"/>
    <n v="0.25"/>
    <n v="0.5"/>
    <n v="0.5"/>
    <n v="0.17499999999999999"/>
    <n v="0.93500000000000005"/>
    <x v="1"/>
  </r>
  <r>
    <s v="1922677"/>
    <s v="207519072022131727"/>
    <s v="DF20227377362"/>
    <x v="124"/>
    <x v="149"/>
    <s v="AARON HUENCHUMIL"/>
    <s v="Santa Isabel #650"/>
    <s v="Providencia"/>
    <x v="0"/>
    <s v="Cumple"/>
    <s v="Cumple"/>
    <s v="No Cumple"/>
    <s v="No Cumple"/>
    <s v="Cumple"/>
    <s v="Cumple"/>
    <s v="No"/>
    <s v="S/N"/>
    <s v="S/N"/>
    <s v="No Aplica"/>
    <s v="No Aplica"/>
    <s v="No Aplica"/>
    <s v="Cumple"/>
    <s v="Cumple"/>
    <s v="1- TD 12312 se encuentra normalizado 2- No declaran codigo de material utilizado en informe cuadrilla"/>
    <x v="5"/>
    <x v="0"/>
    <x v="6"/>
    <x v="0"/>
    <n v="0.5"/>
    <n v="0.5"/>
    <n v="0"/>
    <n v="0"/>
    <n v="0.5"/>
    <n v="0.5"/>
    <n v="0.25"/>
    <n v="0.25"/>
    <n v="0.5"/>
    <n v="0.5"/>
    <n v="0.5"/>
    <n v="0.7"/>
    <x v="1"/>
  </r>
  <r>
    <s v="1922673"/>
    <s v="207519072022125837"/>
    <s v="DF20227378233"/>
    <x v="124"/>
    <x v="150"/>
    <s v="AARON HUENCHUMIL"/>
    <s v="Santa Isabel #0592"/>
    <s v="Providencia"/>
    <x v="0"/>
    <s v="Cumple"/>
    <s v="Cumple"/>
    <s v="No Cumple"/>
    <s v="No Cumple"/>
    <s v="Cumple"/>
    <s v="Cumple"/>
    <s v="Si"/>
    <s v="Michelle Infantas"/>
    <s v="994645373"/>
    <s v="Cumple"/>
    <s v="Cumple"/>
    <s v="No Cumple"/>
    <s v="Cumple"/>
    <s v="No Cumple"/>
    <s v="1- Clienta no conforme con atencion de tecnicos debido que el dia anterior dieron por finalizado el ticket como si se hubiese realizado trabajos, siendo que no fue asi. 2- Clienta reclama por alimentos perdidos en febrero con una suma de mas de 1 millon de pesos"/>
    <x v="5"/>
    <x v="0"/>
    <x v="6"/>
    <x v="0"/>
    <n v="0.5"/>
    <n v="0.5"/>
    <n v="0"/>
    <n v="0"/>
    <n v="0.5"/>
    <n v="0.5"/>
    <n v="0.25"/>
    <n v="0.25"/>
    <n v="0"/>
    <n v="0.5"/>
    <n v="0"/>
    <n v="0.52500000000000002"/>
    <x v="1"/>
  </r>
  <r>
    <s v="1922656"/>
    <s v="207519072022122958"/>
    <s v="DF20227377610"/>
    <x v="124"/>
    <x v="149"/>
    <s v="AARON HUENCHUMIL"/>
    <s v="Girardi #1349"/>
    <s v="Providencia"/>
    <x v="0"/>
    <s v="Cumple"/>
    <s v="Cumple"/>
    <s v="No Cumple"/>
    <s v="No Cumple"/>
    <s v="Cumple"/>
    <s v="Cumple"/>
    <s v="No"/>
    <s v="S/N"/>
    <s v="S/N"/>
    <s v="No Aplica"/>
    <s v="No Aplica"/>
    <s v="No Aplica"/>
    <s v="Cumple"/>
    <s v="Cumple"/>
    <s v="1-TD 12312 se encuentra normalizado 2- No declaran codigo de fusible NH utilizado"/>
    <x v="5"/>
    <x v="0"/>
    <x v="6"/>
    <x v="0"/>
    <n v="0.5"/>
    <n v="0.5"/>
    <n v="0"/>
    <n v="0"/>
    <n v="0.5"/>
    <n v="0.5"/>
    <n v="0.25"/>
    <n v="0.25"/>
    <n v="0.5"/>
    <n v="0.5"/>
    <n v="0.5"/>
    <n v="0.7"/>
    <x v="1"/>
  </r>
  <r>
    <s v="1922610"/>
    <s v="207519072022121103"/>
    <s v="DF20227374729"/>
    <x v="124"/>
    <x v="139"/>
    <s v="AARON HUENCHUMIL"/>
    <s v="Malaquias Concha #096 1pb"/>
    <s v="Providencia"/>
    <x v="0"/>
    <s v="Cumple"/>
    <s v="Cumple"/>
    <s v="No Aplica"/>
    <s v="No Aplica"/>
    <s v="Cumple"/>
    <s v="Cumple"/>
    <s v="No"/>
    <s v="S/N"/>
    <s v="S/N"/>
    <s v="No Aplica"/>
    <s v="No Aplica"/>
    <s v="No Aplica"/>
    <s v="Cumple"/>
    <s v="Cumple Parcialmente"/>
    <s v="1- Cliente no se encuentra en domicilio 2-Suministro electrico en el sector normalizado"/>
    <x v="5"/>
    <x v="0"/>
    <x v="6"/>
    <x v="0"/>
    <n v="0.5"/>
    <n v="0.5"/>
    <n v="0.5"/>
    <n v="0.5"/>
    <n v="0.5"/>
    <n v="0.5"/>
    <n v="0.25"/>
    <n v="0.25"/>
    <n v="0.5"/>
    <n v="0.5"/>
    <n v="0.17499999999999999"/>
    <n v="0.93500000000000005"/>
    <x v="1"/>
  </r>
  <r>
    <s v="1924799"/>
    <s v="207520072022161815"/>
    <s v="DF20227387529"/>
    <x v="125"/>
    <x v="167"/>
    <s v="AARON HUENCHUMIL"/>
    <s v="Salvador #865"/>
    <s v="Providencia"/>
    <x v="0"/>
    <s v="Cumple"/>
    <s v="Cumple"/>
    <s v="No Aplica"/>
    <s v="No Aplica"/>
    <s v="Cumple"/>
    <s v="Cumple"/>
    <s v="Si"/>
    <s v="Ivan Barrionuevo"/>
    <s v="988859821"/>
    <s v="Cumple"/>
    <s v="Cumple"/>
    <s v="Cumple"/>
    <s v="Cumple"/>
    <s v="Cumple"/>
    <s v="1- Cliente se encuentra con suministro electrico normalizado"/>
    <x v="5"/>
    <x v="0"/>
    <x v="6"/>
    <x v="0"/>
    <n v="0.5"/>
    <n v="0.5"/>
    <n v="0.5"/>
    <n v="0.5"/>
    <n v="0.5"/>
    <n v="0.5"/>
    <n v="0.25"/>
    <n v="0.25"/>
    <n v="0.5"/>
    <n v="0.5"/>
    <n v="0.5"/>
    <n v="1"/>
    <x v="1"/>
  </r>
  <r>
    <s v="1924456"/>
    <s v="207520072022155745"/>
    <s v="DF20227389705"/>
    <x v="125"/>
    <x v="168"/>
    <s v="AARON HUENCHUMIL"/>
    <s v="General Bustamante #136 local 0132"/>
    <s v="Providencia"/>
    <x v="0"/>
    <s v="Cumple"/>
    <s v="Cumple"/>
    <s v="No Aplica"/>
    <s v="No Aplica"/>
    <s v="Cumple"/>
    <s v="Cumple"/>
    <s v="Si"/>
    <s v="S/N"/>
    <s v="S/N"/>
    <s v="Cumple"/>
    <s v="Cumple"/>
    <s v="Cumple"/>
    <s v="Cumple"/>
    <s v="Cumple"/>
    <s v="1- Cliente se encuentra con suministro electrico reestablecido"/>
    <x v="5"/>
    <x v="0"/>
    <x v="6"/>
    <x v="0"/>
    <n v="0.5"/>
    <n v="0.5"/>
    <n v="0.5"/>
    <n v="0.5"/>
    <n v="0.5"/>
    <n v="0.5"/>
    <n v="0.25"/>
    <n v="0.25"/>
    <n v="0.5"/>
    <n v="0.5"/>
    <n v="0.5"/>
    <n v="1"/>
    <x v="1"/>
  </r>
  <r>
    <s v="1924452"/>
    <s v="207520072022153534"/>
    <s v="DF20227384331"/>
    <x v="125"/>
    <x v="169"/>
    <s v="AARON HUENCHUMIL"/>
    <s v="Providencia #113"/>
    <s v="Providencia"/>
    <x v="0"/>
    <s v="Cumple"/>
    <s v="Cumple"/>
    <s v="No Cumple"/>
    <s v="No Cumple"/>
    <s v="Cumple"/>
    <s v="Cumple"/>
    <s v="No"/>
    <s v="S/N"/>
    <s v="S/N"/>
    <s v="No Aplica"/>
    <s v="No Aplica"/>
    <s v="No Aplica"/>
    <s v="Cumple"/>
    <s v="Cumple Parcialmente"/>
    <s v="1- Cliente no se encuentra en domicilio 2- Direccion correcta es: PASSY #022"/>
    <x v="5"/>
    <x v="0"/>
    <x v="6"/>
    <x v="0"/>
    <n v="0.5"/>
    <n v="0.5"/>
    <n v="0"/>
    <n v="0"/>
    <n v="0.5"/>
    <n v="0.5"/>
    <n v="0.25"/>
    <n v="0.25"/>
    <n v="0.5"/>
    <n v="0.5"/>
    <n v="0.17499999999999999"/>
    <n v="0.63500000000000001"/>
    <x v="1"/>
  </r>
  <r>
    <s v="1924433"/>
    <s v="207520072022150137"/>
    <s v="DF20227386740"/>
    <x v="125"/>
    <x v="172"/>
    <s v="AARON HUENCHUMIL"/>
    <s v="Constitucion #166"/>
    <s v="Providencia"/>
    <x v="0"/>
    <s v="Cumple"/>
    <s v="Cumple"/>
    <s v="No Cumple"/>
    <s v="No Cumple"/>
    <s v="Cumple"/>
    <s v="Cumple"/>
    <s v="No"/>
    <s v="S/N"/>
    <s v="S/N"/>
    <s v="No Aplica"/>
    <s v="No Aplica"/>
    <s v="No Aplica"/>
    <s v="Cumple"/>
    <s v="Cumple"/>
    <s v="1- Suministro electrico normalizado en el sector 2-No declara codigo de materialed utilizados, solo describe el uso"/>
    <x v="5"/>
    <x v="0"/>
    <x v="6"/>
    <x v="0"/>
    <n v="0.5"/>
    <n v="0.5"/>
    <n v="0"/>
    <n v="0"/>
    <n v="0.5"/>
    <n v="0.5"/>
    <n v="0.25"/>
    <n v="0.25"/>
    <n v="0.5"/>
    <n v="0.5"/>
    <n v="0.5"/>
    <n v="0.7"/>
    <x v="1"/>
  </r>
  <r>
    <s v="1924420"/>
    <s v="207520072022144019"/>
    <s v="DF20227387901"/>
    <x v="125"/>
    <x v="170"/>
    <s v="AARON HUENCHUMIL"/>
    <s v="Mallinkrodt #093"/>
    <s v="Providencia"/>
    <x v="0"/>
    <s v="Cumple"/>
    <s v="Cumple"/>
    <s v="No Cumple"/>
    <s v="No Cumple"/>
    <s v="Cumple"/>
    <s v="Cumple"/>
    <s v="No"/>
    <s v="S/N"/>
    <s v="S/N"/>
    <s v="No Aplica"/>
    <s v="No Aplica"/>
    <s v="No Aplica"/>
    <s v="Cumple"/>
    <s v="Cumple"/>
    <s v="1-Suministro electrico normalizado en el sector 2- No declaran codigos de materiales utilizados"/>
    <x v="5"/>
    <x v="0"/>
    <x v="6"/>
    <x v="0"/>
    <n v="0.5"/>
    <n v="0.5"/>
    <n v="0"/>
    <n v="0"/>
    <n v="0.5"/>
    <n v="0.5"/>
    <n v="0.25"/>
    <n v="0.25"/>
    <n v="0.5"/>
    <n v="0.5"/>
    <n v="0.5"/>
    <n v="0.7"/>
    <x v="1"/>
  </r>
  <r>
    <s v="1924416"/>
    <s v="207620072022143522"/>
    <s v="DF20227394574"/>
    <x v="125"/>
    <x v="154"/>
    <s v="Cristobal toro"/>
    <s v="Pocuro 2480"/>
    <s v="Providencia"/>
    <x v="0"/>
    <s v="Cumple"/>
    <s v="Cumple"/>
    <s v="No Aplica"/>
    <s v="No Aplica"/>
    <s v="Cumple"/>
    <s v="Cumple"/>
    <s v="No"/>
    <s v="S/N"/>
    <s v="S/N"/>
    <s v="No Aplica"/>
    <s v="No Aplica"/>
    <s v="No Aplica"/>
    <s v="Cumple"/>
    <s v="Cumple"/>
    <s v="Problema externo subterraneo , sin mayor observacion"/>
    <x v="5"/>
    <x v="0"/>
    <x v="6"/>
    <x v="0"/>
    <n v="0.5"/>
    <n v="0.5"/>
    <n v="0.5"/>
    <n v="0.5"/>
    <n v="0.5"/>
    <n v="0.5"/>
    <n v="0.25"/>
    <n v="0.25"/>
    <n v="0.5"/>
    <n v="0.5"/>
    <n v="0.5"/>
    <n v="1"/>
    <x v="1"/>
  </r>
  <r>
    <s v="1924399"/>
    <s v="207520072022141022"/>
    <s v="DF20227386672"/>
    <x v="125"/>
    <x v="172"/>
    <s v="AARON HUENCHUMIL"/>
    <s v="Monte Carmelo #120 AA dpto 31"/>
    <s v="Providencia"/>
    <x v="0"/>
    <s v="Cumple"/>
    <s v="Cumple"/>
    <s v="No Aplica"/>
    <s v="No Aplica"/>
    <s v="Cumple"/>
    <s v="Cumple"/>
    <s v="No"/>
    <s v="S/N"/>
    <s v="S/N"/>
    <s v="No Aplica"/>
    <s v="No Aplica"/>
    <s v="No Aplica"/>
    <s v="Cumple"/>
    <s v="Cumple"/>
    <s v="1-Clientr no se encuentra en domicilio, ñero conserje permite acceso a shaft medidores  2- Suministro electrico normalizado"/>
    <x v="5"/>
    <x v="0"/>
    <x v="6"/>
    <x v="0"/>
    <n v="0.5"/>
    <n v="0.5"/>
    <n v="0.5"/>
    <n v="0.5"/>
    <n v="0.5"/>
    <n v="0.5"/>
    <n v="0.25"/>
    <n v="0.25"/>
    <n v="0.5"/>
    <n v="0.5"/>
    <n v="0.5"/>
    <n v="1"/>
    <x v="1"/>
  </r>
  <r>
    <s v="1924394"/>
    <s v="207520072022134622"/>
    <s v="DF20227374566"/>
    <x v="125"/>
    <x v="139"/>
    <s v="AARON HUENCHUMIL"/>
    <s v="Bellavista #0202"/>
    <s v="Providencia"/>
    <x v="0"/>
    <s v="Cumple"/>
    <s v="Cumple"/>
    <s v="No Aplica"/>
    <s v="No Aplica"/>
    <s v="Cumple"/>
    <s v="Cumple"/>
    <s v="No"/>
    <s v="S/N"/>
    <s v="S/N"/>
    <s v="No Aplica"/>
    <s v="No Aplica"/>
    <s v="No Aplica"/>
    <s v="Cumple"/>
    <s v="Cumple"/>
    <s v="1- Suministro electrico normalizado en el sector"/>
    <x v="5"/>
    <x v="0"/>
    <x v="6"/>
    <x v="0"/>
    <n v="0.5"/>
    <n v="0.5"/>
    <n v="0.5"/>
    <n v="0.5"/>
    <n v="0.5"/>
    <n v="0.5"/>
    <n v="0.25"/>
    <n v="0.25"/>
    <n v="0.5"/>
    <n v="0.5"/>
    <n v="0.5"/>
    <n v="1"/>
    <x v="1"/>
  </r>
  <r>
    <s v="1924390"/>
    <s v="207620072022134448"/>
    <s v="DF20227391801"/>
    <x v="125"/>
    <x v="175"/>
    <s v="Cristobal toro"/>
    <s v="Francisco bilbao 2375 dpto 204"/>
    <s v="Providencia"/>
    <x v="0"/>
    <s v="Cumple"/>
    <s v="Cumple"/>
    <s v="No Cumple"/>
    <s v="No Cumple"/>
    <s v="Cumple"/>
    <s v="Cumple"/>
    <s v="No"/>
    <s v="S/N"/>
    <s v="S/N"/>
    <s v="No Aplica"/>
    <s v="No Aplica"/>
    <s v="No Aplica"/>
    <s v="Cumple"/>
    <s v="Cumple"/>
    <s v="Problema externo de sector transformador , francisco bilbao con av. Suecia ."/>
    <x v="5"/>
    <x v="0"/>
    <x v="6"/>
    <x v="0"/>
    <n v="0.5"/>
    <n v="0.5"/>
    <n v="0"/>
    <n v="0"/>
    <n v="0.5"/>
    <n v="0.5"/>
    <n v="0.25"/>
    <n v="0.25"/>
    <n v="0.5"/>
    <n v="0.5"/>
    <n v="0.5"/>
    <n v="0.7"/>
    <x v="1"/>
  </r>
  <r>
    <s v="1924307"/>
    <s v="207620072022131818"/>
    <s v="DF20227396342"/>
    <x v="125"/>
    <x v="161"/>
    <s v="Cristobal toro"/>
    <s v="Ricardo lyon 2034 dpto 607"/>
    <s v="Providencia"/>
    <x v="0"/>
    <s v="Cumple"/>
    <s v="Cumple"/>
    <s v="No Aplica"/>
    <s v="No Aplica"/>
    <s v="Cumple"/>
    <s v="Cumple"/>
    <s v="Si"/>
    <s v="Juan sandoval"/>
    <s v="228802105"/>
    <s v="Cumple"/>
    <s v="Cumple"/>
    <s v="Cumple"/>
    <s v="Cumple"/>
    <s v="Cumple"/>
    <s v="Se verifica , sin mayor observacion"/>
    <x v="5"/>
    <x v="0"/>
    <x v="6"/>
    <x v="0"/>
    <n v="0.5"/>
    <n v="0.5"/>
    <n v="0.5"/>
    <n v="0.5"/>
    <n v="0.5"/>
    <n v="0.5"/>
    <n v="0.25"/>
    <n v="0.25"/>
    <n v="0.5"/>
    <n v="0.5"/>
    <n v="0.5"/>
    <n v="1"/>
    <x v="1"/>
  </r>
  <r>
    <s v="1924304"/>
    <s v="207520072022131425"/>
    <s v="DF20227380211"/>
    <x v="125"/>
    <x v="176"/>
    <s v="AARON HUENCHUMIL"/>
    <s v="Vicuña mackenna #20"/>
    <s v="Providencia"/>
    <x v="0"/>
    <s v="Cumple"/>
    <s v="Cumple"/>
    <s v="No Aplica"/>
    <s v="No Aplica"/>
    <s v="Cumple"/>
    <s v="Cumple"/>
    <s v="Si"/>
    <s v="S/N"/>
    <s v="S/N"/>
    <s v="Cumple"/>
    <s v="Cumple"/>
    <s v="Cumple"/>
    <s v="Cumple"/>
    <s v="Cumple"/>
    <s v="1- Supervisor electrico de obra confirma suministro electrico por parte compañia normal"/>
    <x v="5"/>
    <x v="0"/>
    <x v="6"/>
    <x v="0"/>
    <n v="0.5"/>
    <n v="0.5"/>
    <n v="0.5"/>
    <n v="0.5"/>
    <n v="0.5"/>
    <n v="0.5"/>
    <n v="0.25"/>
    <n v="0.25"/>
    <n v="0.5"/>
    <n v="0.5"/>
    <n v="0.5"/>
    <n v="1"/>
    <x v="1"/>
  </r>
  <r>
    <s v="1924299"/>
    <s v="207520072022131047"/>
    <s v="DF20227379942"/>
    <x v="125"/>
    <x v="176"/>
    <s v="AARON HUENCHUMIL"/>
    <s v="Vicuña mackenna #20"/>
    <s v="Providencia"/>
    <x v="0"/>
    <s v="Cumple"/>
    <s v="Cumple"/>
    <s v="No Aplica"/>
    <s v="No Aplica"/>
    <s v="Cumple"/>
    <s v="Cumple"/>
    <s v="Si"/>
    <s v="S/N"/>
    <s v="S/N"/>
    <s v="Cumple"/>
    <s v="Cumple"/>
    <s v="Cumple"/>
    <s v="Cumple"/>
    <s v="Cumple"/>
    <s v="1- Supervisor electrico de obra confirma encontrarse con suministro electrico normalizado"/>
    <x v="5"/>
    <x v="0"/>
    <x v="6"/>
    <x v="0"/>
    <n v="0.5"/>
    <n v="0.5"/>
    <n v="0.5"/>
    <n v="0.5"/>
    <n v="0.5"/>
    <n v="0.5"/>
    <n v="0.25"/>
    <n v="0.25"/>
    <n v="0.5"/>
    <n v="0.5"/>
    <n v="0.5"/>
    <n v="1"/>
    <x v="1"/>
  </r>
  <r>
    <s v="1924284"/>
    <s v="207520072022123433"/>
    <s v="DF20227383639"/>
    <x v="125"/>
    <x v="171"/>
    <s v="AARON HUENCHUMIL"/>
    <s v="Jose Miguel Claro #935 dpto 46"/>
    <s v="Providencia"/>
    <x v="0"/>
    <s v="Cumple"/>
    <s v="Cumple"/>
    <s v="No Aplica"/>
    <s v="No Aplica"/>
    <s v="Cumple"/>
    <s v="Cumple"/>
    <s v="No"/>
    <s v="S/N"/>
    <s v="S/N"/>
    <s v="No Aplica"/>
    <s v="No Aplica"/>
    <s v="No Aplica"/>
    <s v="Cumple"/>
    <s v="Cumple Parcialmente"/>
    <s v="1-Edificio sin conserje, Cliente no se encuentra en domicilio"/>
    <x v="5"/>
    <x v="0"/>
    <x v="6"/>
    <x v="0"/>
    <n v="0.5"/>
    <n v="0.5"/>
    <n v="0.5"/>
    <n v="0.5"/>
    <n v="0.5"/>
    <n v="0.5"/>
    <n v="0.25"/>
    <n v="0.25"/>
    <n v="0.5"/>
    <n v="0.5"/>
    <n v="0.17499999999999999"/>
    <n v="0.93500000000000005"/>
    <x v="1"/>
  </r>
  <r>
    <s v="1924280"/>
    <s v="207620072022122704"/>
    <s v="DF20227401049"/>
    <x v="125"/>
    <x v="160"/>
    <s v="Cristobal toro"/>
    <s v="Enrique delpiano 2102"/>
    <s v="Providencia"/>
    <x v="0"/>
    <s v="Cumple"/>
    <s v="Cumple"/>
    <s v="No Cumple"/>
    <s v="No Cumple"/>
    <s v="Cumple"/>
    <s v="Cumple"/>
    <s v="No"/>
    <s v="S/N"/>
    <s v="S/N"/>
    <s v="No Aplica"/>
    <s v="No Aplica"/>
    <s v="No Aplica"/>
    <s v="Cumple"/>
    <s v="Cumple Parcialmente"/>
    <s v="Falta data en fotografias , sin acceso a condominio , sin moradores"/>
    <x v="5"/>
    <x v="0"/>
    <x v="6"/>
    <x v="0"/>
    <n v="0.5"/>
    <n v="0.5"/>
    <n v="0"/>
    <n v="0"/>
    <n v="0.5"/>
    <n v="0.5"/>
    <n v="0.25"/>
    <n v="0.25"/>
    <n v="0.5"/>
    <n v="0.5"/>
    <n v="0.17499999999999999"/>
    <n v="0.63500000000000001"/>
    <x v="1"/>
  </r>
  <r>
    <s v="1924275"/>
    <s v="207520072022121813"/>
    <s v="DF20227384176"/>
    <x v="125"/>
    <x v="169"/>
    <s v="AARON HUENCHUMIL"/>
    <s v="Seminario #144 dpto 31A"/>
    <s v="Providencia"/>
    <x v="0"/>
    <s v="Cumple"/>
    <s v="Cumple"/>
    <s v="No Aplica"/>
    <s v="No Aplica"/>
    <s v="Cumple"/>
    <s v="Cumple"/>
    <s v="No"/>
    <s v="S/N"/>
    <s v="S/N"/>
    <s v="No Aplica"/>
    <s v="No Aplica"/>
    <s v="No Aplica"/>
    <s v="Cumple"/>
    <s v="Cumple"/>
    <s v="1- Cliente no se encuentra en domicilio"/>
    <x v="5"/>
    <x v="0"/>
    <x v="6"/>
    <x v="0"/>
    <n v="0.5"/>
    <n v="0.5"/>
    <n v="0.5"/>
    <n v="0.5"/>
    <n v="0.5"/>
    <n v="0.5"/>
    <n v="0.25"/>
    <n v="0.25"/>
    <n v="0.5"/>
    <n v="0.5"/>
    <n v="0.5"/>
    <n v="1"/>
    <x v="1"/>
  </r>
  <r>
    <s v="1924272"/>
    <s v="207520072022121112"/>
    <s v="DF20227383673"/>
    <x v="125"/>
    <x v="171"/>
    <s v="AARON HUENCHUMIL"/>
    <s v="Seminario #144 dpto 31A"/>
    <s v="Providencia"/>
    <x v="0"/>
    <s v="Cumple"/>
    <s v="Cumple"/>
    <s v="No Aplica"/>
    <s v="No Aplica"/>
    <s v="Cumple"/>
    <s v="Cumple"/>
    <s v="No"/>
    <s v="S/N"/>
    <s v="S/N"/>
    <s v="No Aplica"/>
    <s v="No Aplica"/>
    <s v="No Aplica"/>
    <s v="Cumple"/>
    <s v="Cumple Parcialmente"/>
    <s v="1- Cliente no se encuentra en domicilio"/>
    <x v="5"/>
    <x v="0"/>
    <x v="6"/>
    <x v="0"/>
    <n v="0.5"/>
    <n v="0.5"/>
    <n v="0.5"/>
    <n v="0.5"/>
    <n v="0.5"/>
    <n v="0.5"/>
    <n v="0.25"/>
    <n v="0.25"/>
    <n v="0.5"/>
    <n v="0.5"/>
    <n v="0.17499999999999999"/>
    <n v="0.93500000000000005"/>
    <x v="1"/>
  </r>
  <r>
    <s v="1924267"/>
    <s v="207620072022120538"/>
    <s v="DF20227392687"/>
    <x v="125"/>
    <x v="155"/>
    <s v="Cristobal toro"/>
    <s v="Perez valenzuela 1206 dpto 42"/>
    <s v="Providencia"/>
    <x v="0"/>
    <s v="Cumple"/>
    <s v="Cumple"/>
    <s v="No Aplica"/>
    <s v="No Aplica"/>
    <s v="Cumple"/>
    <s v="Cumple"/>
    <s v="No"/>
    <s v="S/N"/>
    <s v="S/N"/>
    <s v="No Aplica"/>
    <s v="No Aplica"/>
    <s v="No Aplica"/>
    <s v="No Cumple"/>
    <s v="Cumple Parcialmente"/>
    <s v="Sin acceso a dptos , se llama a citofono , sin respuesta , sin moradores ."/>
    <x v="5"/>
    <x v="0"/>
    <x v="6"/>
    <x v="0"/>
    <n v="0.5"/>
    <n v="0.5"/>
    <n v="0.5"/>
    <n v="0.5"/>
    <n v="0.5"/>
    <n v="0.5"/>
    <n v="0.25"/>
    <n v="0.25"/>
    <n v="0.5"/>
    <n v="0"/>
    <n v="0.17499999999999999"/>
    <n v="0.83500000000000008"/>
    <x v="1"/>
  </r>
  <r>
    <s v="1924257"/>
    <s v="207620072022115125"/>
    <s v="DF20227393136"/>
    <x v="125"/>
    <x v="155"/>
    <s v="Cristobal toro"/>
    <s v="Juan williams noon 645 dpto 304"/>
    <s v="Providencia"/>
    <x v="0"/>
    <s v="Cumple"/>
    <s v="Cumple"/>
    <s v="No Aplica"/>
    <s v="No Aplica"/>
    <s v="Cumple"/>
    <s v="Cumple"/>
    <s v="No"/>
    <s v="S/N"/>
    <s v="S/N"/>
    <s v="No Aplica"/>
    <s v="No Aplica"/>
    <s v="No Aplica"/>
    <s v="Cumple"/>
    <s v="Cumple"/>
    <s v="Sin acceso a medidores , sin moradores ."/>
    <x v="5"/>
    <x v="0"/>
    <x v="6"/>
    <x v="0"/>
    <n v="0.5"/>
    <n v="0.5"/>
    <n v="0.5"/>
    <n v="0.5"/>
    <n v="0.5"/>
    <n v="0.5"/>
    <n v="0.25"/>
    <n v="0.25"/>
    <n v="0.5"/>
    <n v="0.5"/>
    <n v="0.5"/>
    <n v="1"/>
    <x v="1"/>
  </r>
  <r>
    <s v="1924254"/>
    <s v="207520072022114818"/>
    <s v="DF20227379859"/>
    <x v="125"/>
    <x v="176"/>
    <s v="AARON HUENCHUMIL"/>
    <s v="Jofre #0194"/>
    <s v="Providencia"/>
    <x v="0"/>
    <s v="Cumple"/>
    <s v="Cumple"/>
    <s v="No Aplica"/>
    <s v="No Aplica"/>
    <s v="Cumple"/>
    <s v="Cumple"/>
    <s v="No"/>
    <s v="S/N"/>
    <s v="S/N"/>
    <s v="No Aplica"/>
    <s v="No Aplica"/>
    <s v="No Aplica"/>
    <s v="Cumple"/>
    <s v="Cumple"/>
    <s v="1-Local se encuentra abierto, pero no hay respuesta por parte del cliente"/>
    <x v="5"/>
    <x v="0"/>
    <x v="6"/>
    <x v="0"/>
    <n v="0.5"/>
    <n v="0.5"/>
    <n v="0.5"/>
    <n v="0.5"/>
    <n v="0.5"/>
    <n v="0.5"/>
    <n v="0.25"/>
    <n v="0.25"/>
    <n v="0.5"/>
    <n v="0.5"/>
    <n v="0.5"/>
    <n v="1"/>
    <x v="1"/>
  </r>
  <r>
    <s v="1924244"/>
    <s v="207620072022113503"/>
    <s v="DF20227391860"/>
    <x v="125"/>
    <x v="175"/>
    <s v="Cristobal toro"/>
    <s v="Emilio delporte 1492 p1"/>
    <s v="Providencia"/>
    <x v="0"/>
    <s v="Cumple"/>
    <s v="Cumple"/>
    <s v="No Cumple"/>
    <s v="No Cumple"/>
    <s v="Cumple"/>
    <s v="Cumple"/>
    <s v="No"/>
    <s v="S/N"/>
    <s v="S/N"/>
    <s v="No Aplica"/>
    <s v="No Aplica"/>
    <s v="No Cumple"/>
    <s v="Cumple"/>
    <s v="No Cumple"/>
    <s v="Problema externo , transformador ubicado en manuel montt con carlos willson"/>
    <x v="5"/>
    <x v="0"/>
    <x v="6"/>
    <x v="0"/>
    <n v="0.5"/>
    <n v="0.5"/>
    <n v="0"/>
    <n v="0"/>
    <n v="0.5"/>
    <n v="0.5"/>
    <n v="0.25"/>
    <n v="0.25"/>
    <n v="0"/>
    <n v="0.5"/>
    <n v="0"/>
    <n v="0.52500000000000002"/>
    <x v="1"/>
  </r>
  <r>
    <s v="1924234"/>
    <s v="207620072022111708"/>
    <s v="DF20227396571"/>
    <x v="125"/>
    <x v="161"/>
    <s v="Cristobal toro"/>
    <s v="Clemente fabres 1201"/>
    <s v="Providencia"/>
    <x v="0"/>
    <s v="Cumple"/>
    <s v="Cumple"/>
    <s v="No Cumple"/>
    <s v="No Cumple"/>
    <s v="Cumple"/>
    <s v="Cumple"/>
    <s v="No"/>
    <s v="S/N"/>
    <s v="S/N"/>
    <s v="No Aplica"/>
    <s v="No Aplica"/>
    <s v="No Aplica"/>
    <s v="Cumple"/>
    <s v="Cumple Parcialmente"/>
    <s v="Falta data en fotografias , sin moradores . Sin mayor observacion"/>
    <x v="5"/>
    <x v="0"/>
    <x v="6"/>
    <x v="0"/>
    <n v="0.5"/>
    <n v="0.5"/>
    <n v="0"/>
    <n v="0"/>
    <n v="0.5"/>
    <n v="0.5"/>
    <n v="0.25"/>
    <n v="0.25"/>
    <n v="0.5"/>
    <n v="0.5"/>
    <n v="0.17499999999999999"/>
    <n v="0.63500000000000001"/>
    <x v="1"/>
  </r>
  <r>
    <s v="1924221"/>
    <s v="207620072022110120"/>
    <s v="DF20227397315"/>
    <x v="125"/>
    <x v="153"/>
    <s v="Cristobal toro"/>
    <s v="Salvador 1259"/>
    <s v="Providencia"/>
    <x v="0"/>
    <s v="Cumple"/>
    <s v="Cumple"/>
    <s v="No Aplica"/>
    <s v="No Aplica"/>
    <s v="Cumple"/>
    <s v="Cumple"/>
    <s v="Si"/>
    <s v="Danilo arismendi"/>
    <s v="S/N"/>
    <s v="Cumple"/>
    <s v="Cumple"/>
    <s v="Cumple"/>
    <s v="No Cumple"/>
    <s v="Cumple Parcialmente"/>
    <s v="Falta cantidad de maxima de fotos exigidas , cliente indica no tener fono .sin mayor observacion"/>
    <x v="5"/>
    <x v="0"/>
    <x v="6"/>
    <x v="0"/>
    <n v="0.5"/>
    <n v="0.5"/>
    <n v="0.5"/>
    <n v="0.5"/>
    <n v="0.5"/>
    <n v="0.5"/>
    <n v="0.25"/>
    <n v="0.25"/>
    <n v="0.5"/>
    <n v="0"/>
    <n v="0.17499999999999999"/>
    <n v="0.83500000000000008"/>
    <x v="1"/>
  </r>
  <r>
    <s v="1924194"/>
    <s v="207620072022103353"/>
    <s v="DF20227396325"/>
    <x v="125"/>
    <x v="161"/>
    <s v="Cristobal toro"/>
    <s v="Arzobispo vicuña 55 dpto 42"/>
    <s v="Providencia"/>
    <x v="0"/>
    <s v="Cumple"/>
    <s v="Cumple"/>
    <s v="No Aplica"/>
    <s v="No Aplica"/>
    <s v="Cumple"/>
    <s v="Cumple"/>
    <s v="No"/>
    <s v="S/N"/>
    <s v="S/N"/>
    <s v="No Aplica"/>
    <s v="No Aplica"/>
    <s v="No Aplica"/>
    <s v="Cumple"/>
    <s v="Cumple"/>
    <s v="Atiende vecino , muy complicado , llama a otros vecinos del edificio para hacer preguntas , no se toman fotografias por precaucion , vecinos indican que han estado asaltando en el sector ."/>
    <x v="5"/>
    <x v="0"/>
    <x v="6"/>
    <x v="0"/>
    <n v="0.5"/>
    <n v="0.5"/>
    <n v="0.5"/>
    <n v="0.5"/>
    <n v="0.5"/>
    <n v="0.5"/>
    <n v="0.25"/>
    <n v="0.25"/>
    <n v="0.5"/>
    <n v="0.5"/>
    <n v="0.5"/>
    <n v="1"/>
    <x v="1"/>
  </r>
  <r>
    <s v="1924181"/>
    <s v="207620072022102257"/>
    <s v="DF20227396514"/>
    <x v="125"/>
    <x v="161"/>
    <s v="Cristobal toro"/>
    <s v="Juana de lestonac 107 p 2 c"/>
    <s v="Providencia"/>
    <x v="0"/>
    <s v="Cumple"/>
    <s v="Cumple"/>
    <s v="No Aplica"/>
    <s v="No Aplica"/>
    <s v="Cumple"/>
    <s v="Cumple"/>
    <s v="No"/>
    <s v="S/N"/>
    <s v="S/N"/>
    <s v="No Aplica"/>
    <s v="No Aplica"/>
    <s v="No Aplica"/>
    <s v="No Cumple"/>
    <s v="No Cumple"/>
    <s v="Sin fotografias en observacion , faltan . Sin moradores , se llama por citofono y no hay respuestas ."/>
    <x v="5"/>
    <x v="0"/>
    <x v="6"/>
    <x v="0"/>
    <n v="0.5"/>
    <n v="0.5"/>
    <n v="0.5"/>
    <n v="0.5"/>
    <n v="0.5"/>
    <n v="0.5"/>
    <n v="0.25"/>
    <n v="0.25"/>
    <n v="0.5"/>
    <n v="0"/>
    <n v="0"/>
    <n v="0.8"/>
    <x v="1"/>
  </r>
  <r>
    <s v="1924177"/>
    <s v="207620072022101953"/>
    <s v="DF20227392748"/>
    <x v="125"/>
    <x v="155"/>
    <s v="Cristobal toro"/>
    <s v="Juana de lestonac 138 dpto 436"/>
    <s v="Providencia"/>
    <x v="0"/>
    <s v="Cumple"/>
    <s v="Cumple"/>
    <s v="No Aplica"/>
    <s v="No Aplica"/>
    <s v="Cumple"/>
    <s v="Cumple"/>
    <s v="No"/>
    <s v="S/N"/>
    <s v="S/N"/>
    <s v="No Aplica"/>
    <s v="No Aplica"/>
    <s v="No Aplica"/>
    <s v="Cumple"/>
    <s v="Cumple"/>
    <s v="Sin acceso a medidores , se llama por citofono y no contestan , sin moradores"/>
    <x v="5"/>
    <x v="0"/>
    <x v="6"/>
    <x v="0"/>
    <n v="0.5"/>
    <n v="0.5"/>
    <n v="0.5"/>
    <n v="0.5"/>
    <n v="0.5"/>
    <n v="0.5"/>
    <n v="0.25"/>
    <n v="0.25"/>
    <n v="0.5"/>
    <n v="0.5"/>
    <n v="0.5"/>
    <n v="1"/>
    <x v="1"/>
  </r>
  <r>
    <s v="1924154"/>
    <s v="207620072022095931"/>
    <s v="DF20227395432"/>
    <x v="125"/>
    <x v="152"/>
    <s v="Cristobal toro"/>
    <s v="Almirante riveros 060"/>
    <s v="Providencia"/>
    <x v="0"/>
    <s v="Cumple"/>
    <s v="Cumple"/>
    <s v="No Cumple"/>
    <s v="No Cumple"/>
    <s v="Cumple"/>
    <s v="Cumple"/>
    <s v="No"/>
    <s v="S/N"/>
    <s v="S/N"/>
    <s v="No Aplica"/>
    <s v="No Aplica"/>
    <s v="No Aplica"/>
    <s v="Cumple"/>
    <s v="Cumple"/>
    <s v="Sin moradores , empalme subterraneo , sin mayor observacion"/>
    <x v="5"/>
    <x v="0"/>
    <x v="6"/>
    <x v="0"/>
    <n v="0.5"/>
    <n v="0.5"/>
    <n v="0"/>
    <n v="0"/>
    <n v="0.5"/>
    <n v="0.5"/>
    <n v="0.25"/>
    <n v="0.25"/>
    <n v="0.5"/>
    <n v="0.5"/>
    <n v="0.5"/>
    <n v="0.7"/>
    <x v="1"/>
  </r>
  <r>
    <s v="1927664"/>
    <s v="207621072022170614"/>
    <s v="DF20227404414"/>
    <x v="126"/>
    <x v="159"/>
    <s v="Cristobal toro"/>
    <s v="Passy 22B a"/>
    <s v="Providencia"/>
    <x v="0"/>
    <s v="Cumple"/>
    <s v="Cumple"/>
    <s v="No Aplica"/>
    <s v="No Aplica"/>
    <s v="Cumple"/>
    <s v="Cumple"/>
    <s v="No"/>
    <s v="S/N"/>
    <s v="S/N"/>
    <s v="No Aplica"/>
    <s v="No Aplica"/>
    <s v="No Aplica"/>
    <s v="No Cumple"/>
    <s v="No Cumple"/>
    <s v="Faltan datos fotograficos en observacion , sin moradores"/>
    <x v="5"/>
    <x v="0"/>
    <x v="6"/>
    <x v="0"/>
    <n v="0.5"/>
    <n v="0.5"/>
    <n v="0.5"/>
    <n v="0.5"/>
    <n v="0.5"/>
    <n v="0.5"/>
    <n v="0.25"/>
    <n v="0.25"/>
    <n v="0.5"/>
    <n v="0"/>
    <n v="0"/>
    <n v="0.8"/>
    <x v="1"/>
  </r>
  <r>
    <s v="1927660"/>
    <s v="207621072022170144"/>
    <s v="DF20227397608"/>
    <x v="126"/>
    <x v="153"/>
    <s v="Cristobal toro"/>
    <s v="General bustamante 74"/>
    <s v="Providencia"/>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1"/>
  </r>
  <r>
    <s v="1927616"/>
    <s v="207521072022153437"/>
    <s v="DF20227388066"/>
    <x v="126"/>
    <x v="170"/>
    <s v="AARON HUENCHUMIL"/>
    <s v="Carlos Antunez #2880"/>
    <s v="Providencia"/>
    <x v="0"/>
    <s v="Cumple"/>
    <s v="Cumple"/>
    <s v="No Aplica"/>
    <s v="No Aplica"/>
    <s v="Cumple"/>
    <s v="Cumple"/>
    <s v="No"/>
    <s v="S/N"/>
    <s v="S/N"/>
    <s v="No Aplica"/>
    <s v="No Aplica"/>
    <s v="No Aplica"/>
    <s v="Cumple"/>
    <s v="Cumple Parcialmente"/>
    <s v="1- Cliente no se encuentra en domicilio"/>
    <x v="5"/>
    <x v="0"/>
    <x v="6"/>
    <x v="0"/>
    <n v="0.5"/>
    <n v="0.5"/>
    <n v="0.5"/>
    <n v="0.5"/>
    <n v="0.5"/>
    <n v="0.5"/>
    <n v="0.25"/>
    <n v="0.25"/>
    <n v="0.5"/>
    <n v="0.5"/>
    <n v="0.17499999999999999"/>
    <n v="0.93500000000000005"/>
    <x v="1"/>
  </r>
  <r>
    <s v="1927607"/>
    <s v="207521072022151944"/>
    <s v="DF20227385328"/>
    <x v="126"/>
    <x v="173"/>
    <s v="AARON HUENCHUMIL"/>
    <s v="Carmen Silva #2850 dpto 114"/>
    <s v="Providencia"/>
    <x v="0"/>
    <s v="Cumple"/>
    <s v="Cumple"/>
    <s v="No Aplica"/>
    <s v="No Aplica"/>
    <s v="Cumple"/>
    <s v="Cumple"/>
    <s v="No"/>
    <s v="S/N"/>
    <s v="S/N"/>
    <s v="No Aplica"/>
    <s v="No Aplica"/>
    <s v="No Aplica"/>
    <s v="Cumple"/>
    <s v="Cumple"/>
    <s v="1- Cliente no se encuentra en domicilio y conserje no encuentra llaves de shaft de medidores"/>
    <x v="5"/>
    <x v="0"/>
    <x v="6"/>
    <x v="0"/>
    <n v="0.5"/>
    <n v="0.5"/>
    <n v="0.5"/>
    <n v="0.5"/>
    <n v="0.5"/>
    <n v="0.5"/>
    <n v="0.25"/>
    <n v="0.25"/>
    <n v="0.5"/>
    <n v="0.5"/>
    <n v="0.5"/>
    <n v="1"/>
    <x v="1"/>
  </r>
  <r>
    <s v="1927188"/>
    <s v="207521072022145106"/>
    <s v="DF20227389281"/>
    <x v="126"/>
    <x v="168"/>
    <s v="AARON HUENCHUMIL"/>
    <s v="Antonio Varas #242 bl 33 dpto 64"/>
    <s v="Providencia"/>
    <x v="0"/>
    <s v="Cumple"/>
    <s v="Cumple"/>
    <s v="No Cumple"/>
    <s v="No Cumple"/>
    <s v="Cumple"/>
    <s v="Cumple"/>
    <s v="No"/>
    <s v="S/N"/>
    <s v="S/N"/>
    <s v="No Aplica"/>
    <s v="No Aplica"/>
    <s v="No Aplica"/>
    <s v="Cumple"/>
    <s v="Cumple"/>
    <s v="1- Cliente no se encuentra en domicilio"/>
    <x v="5"/>
    <x v="0"/>
    <x v="6"/>
    <x v="0"/>
    <n v="0.5"/>
    <n v="0.5"/>
    <n v="0"/>
    <n v="0"/>
    <n v="0.5"/>
    <n v="0.5"/>
    <n v="0.25"/>
    <n v="0.25"/>
    <n v="0.5"/>
    <n v="0.5"/>
    <n v="0.5"/>
    <n v="0.7"/>
    <x v="1"/>
  </r>
  <r>
    <s v="1927178"/>
    <s v="207521072022143259"/>
    <s v="DF20227386572"/>
    <x v="126"/>
    <x v="172"/>
    <s v="AARON HUENCHUMIL"/>
    <s v="Antonio Varas #394 loc 106"/>
    <s v="Providencia"/>
    <x v="0"/>
    <s v="Cumple"/>
    <s v="Cumple"/>
    <s v="No Aplica"/>
    <s v="No Aplica"/>
    <s v="Cumple"/>
    <s v="Cumple"/>
    <s v="Si"/>
    <s v="Lucas Parolin"/>
    <s v="94494144"/>
    <s v="Cumple"/>
    <s v="Cumple"/>
    <s v="Cumple"/>
    <s v="Cumple"/>
    <s v="Cumple"/>
    <s v="1- Cliente confirma que falla era al interior de su instalacion electrica"/>
    <x v="5"/>
    <x v="0"/>
    <x v="6"/>
    <x v="0"/>
    <n v="0.5"/>
    <n v="0.5"/>
    <n v="0.5"/>
    <n v="0.5"/>
    <n v="0.5"/>
    <n v="0.5"/>
    <n v="0.25"/>
    <n v="0.25"/>
    <n v="0.5"/>
    <n v="0.5"/>
    <n v="0.5"/>
    <n v="1"/>
    <x v="1"/>
  </r>
  <r>
    <s v="1927168"/>
    <s v="207521072022141733"/>
    <s v="DF20227386822"/>
    <x v="126"/>
    <x v="174"/>
    <s v="AARON HUENCHUMIL"/>
    <s v="Frente a Manuel Montt #178"/>
    <s v="Providencia"/>
    <x v="0"/>
    <s v="Cumple"/>
    <s v="Cumple"/>
    <s v="No Cumple"/>
    <s v="No Cumple"/>
    <s v="Cumple"/>
    <s v="Cumple"/>
    <s v="No"/>
    <s v="S/N"/>
    <s v="S/N"/>
    <s v="No Aplica"/>
    <s v="No Aplica"/>
    <s v="No Aplica"/>
    <s v="Cumple"/>
    <s v="Cumple Parcialmente"/>
    <s v="1-Sector con suministro electrico normalizado"/>
    <x v="5"/>
    <x v="0"/>
    <x v="6"/>
    <x v="0"/>
    <n v="0.5"/>
    <n v="0.5"/>
    <n v="0"/>
    <n v="0"/>
    <n v="0.5"/>
    <n v="0.5"/>
    <n v="0.25"/>
    <n v="0.25"/>
    <n v="0.5"/>
    <n v="0.5"/>
    <n v="0.17499999999999999"/>
    <n v="0.63500000000000001"/>
    <x v="1"/>
  </r>
  <r>
    <s v="1927163"/>
    <s v="207521072022140410"/>
    <s v="DF20227382846"/>
    <x v="126"/>
    <x v="163"/>
    <s v="AARON HUENCHUMIL"/>
    <s v="Psje Miguel Claro #385"/>
    <s v="Providencia"/>
    <x v="0"/>
    <s v="Cumple"/>
    <s v="Cumple"/>
    <s v="No Cumple"/>
    <s v="No Cumple"/>
    <s v="Cumple"/>
    <s v="Cumple"/>
    <s v="No"/>
    <s v="S/N"/>
    <s v="S/N"/>
    <s v="No Aplica"/>
    <s v="No Aplica"/>
    <s v="No Aplica"/>
    <s v="Cumple"/>
    <s v="Cumple Parcialmente"/>
    <s v="1-TD se encuentra normalizado"/>
    <x v="5"/>
    <x v="0"/>
    <x v="6"/>
    <x v="0"/>
    <n v="0.5"/>
    <n v="0.5"/>
    <n v="0"/>
    <n v="0"/>
    <n v="0.5"/>
    <n v="0.5"/>
    <n v="0.25"/>
    <n v="0.25"/>
    <n v="0.5"/>
    <n v="0.5"/>
    <n v="0.17499999999999999"/>
    <n v="0.63500000000000001"/>
    <x v="1"/>
  </r>
  <r>
    <s v="1927147"/>
    <s v="207521072022133802"/>
    <s v="DF20227390068"/>
    <x v="126"/>
    <x v="168"/>
    <s v="AARON HUENCHUMIL"/>
    <s v="Emilio Delporte #1308"/>
    <s v="Providencia"/>
    <x v="0"/>
    <s v="Cumple"/>
    <s v="Cumple"/>
    <s v="No Cumple"/>
    <s v="No Cumple"/>
    <s v="Cumple"/>
    <s v="Cumple"/>
    <s v="No"/>
    <s v="S/N"/>
    <s v="S/N"/>
    <s v="No Aplica"/>
    <s v="No Aplica"/>
    <s v="No Aplica"/>
    <s v="Cumple"/>
    <s v="Cumple"/>
    <s v="1- Sector con suministro electrico normalizado"/>
    <x v="5"/>
    <x v="0"/>
    <x v="6"/>
    <x v="0"/>
    <n v="0.5"/>
    <n v="0.5"/>
    <n v="0"/>
    <n v="0"/>
    <n v="0.5"/>
    <n v="0.5"/>
    <n v="0.25"/>
    <n v="0.25"/>
    <n v="0.5"/>
    <n v="0.5"/>
    <n v="0.5"/>
    <n v="0.7"/>
    <x v="1"/>
  </r>
  <r>
    <s v="1927138"/>
    <s v="207521072022132747"/>
    <s v="DF20227390496"/>
    <x v="126"/>
    <x v="151"/>
    <s v="AARON HUENCHUMIL"/>
    <s v="Manuel Antonio Maira #1158"/>
    <s v="Providencia"/>
    <x v="0"/>
    <s v="Cumple"/>
    <s v="Cumple"/>
    <s v="No Aplica"/>
    <s v="No Aplica"/>
    <s v="Cumple"/>
    <s v="Cumple"/>
    <s v="No"/>
    <s v="S/N"/>
    <s v="S/N"/>
    <s v="No Aplica"/>
    <s v="No Aplica"/>
    <s v="No Aplica"/>
    <s v="Cumple"/>
    <s v="Cumple"/>
    <s v="1- Cliente no se encuentra en domicilio"/>
    <x v="5"/>
    <x v="0"/>
    <x v="6"/>
    <x v="0"/>
    <n v="0.5"/>
    <n v="0.5"/>
    <n v="0.5"/>
    <n v="0.5"/>
    <n v="0.5"/>
    <n v="0.5"/>
    <n v="0.25"/>
    <n v="0.25"/>
    <n v="0.5"/>
    <n v="0.5"/>
    <n v="0.5"/>
    <n v="1"/>
    <x v="1"/>
  </r>
  <r>
    <s v="1927123"/>
    <s v="207521072022131433"/>
    <s v="DF20227389405"/>
    <x v="126"/>
    <x v="168"/>
    <s v="AARON HUENCHUMIL"/>
    <s v="Antonia Lopez de Bello # 0118"/>
    <s v="Providencia"/>
    <x v="0"/>
    <s v="Cumple"/>
    <s v="Cumple"/>
    <s v="No Cumple"/>
    <s v="No Cumple"/>
    <s v="Cumple"/>
    <s v="Cumple"/>
    <s v="Si"/>
    <s v="S/N"/>
    <s v="S/N"/>
    <s v="No Aplica"/>
    <s v="No Aplica"/>
    <s v="Cumple"/>
    <s v="Cumple"/>
    <s v="Cumple"/>
    <s v="1- Cliente se encuentra con suministro electrico normalizado 2-Direccion correcta: LINARES #1415"/>
    <x v="5"/>
    <x v="0"/>
    <x v="6"/>
    <x v="0"/>
    <n v="0.5"/>
    <n v="0.5"/>
    <n v="0"/>
    <n v="0"/>
    <n v="0.5"/>
    <n v="0.5"/>
    <n v="0.25"/>
    <n v="0.25"/>
    <n v="0.5"/>
    <n v="0.5"/>
    <n v="0.5"/>
    <n v="0.7"/>
    <x v="1"/>
  </r>
  <r>
    <s v="1927111"/>
    <s v="207521072022130033"/>
    <s v="DF20227389752"/>
    <x v="126"/>
    <x v="168"/>
    <s v="AARON HUENCHUMIL"/>
    <s v="Valenzuela Castillo #1199"/>
    <s v="Providencia"/>
    <x v="0"/>
    <s v="Cumple"/>
    <s v="Cumple"/>
    <s v="No Aplica"/>
    <s v="No Aplica"/>
    <s v="Cumple"/>
    <s v="Cumple"/>
    <s v="No"/>
    <s v="S/N"/>
    <s v="S/N"/>
    <s v="No Aplica"/>
    <s v="No Aplica"/>
    <s v="No Aplica"/>
    <s v="Cumple"/>
    <s v="Cumple"/>
    <s v="1-Edificio sin conserje, no se logra acceso"/>
    <x v="5"/>
    <x v="0"/>
    <x v="6"/>
    <x v="0"/>
    <n v="0.5"/>
    <n v="0.5"/>
    <n v="0.5"/>
    <n v="0.5"/>
    <n v="0.5"/>
    <n v="0.5"/>
    <n v="0.25"/>
    <n v="0.25"/>
    <n v="0.5"/>
    <n v="0.5"/>
    <n v="0.5"/>
    <n v="1"/>
    <x v="1"/>
  </r>
  <r>
    <s v="1927104"/>
    <s v="207521072022124740"/>
    <s v="DF20227378145"/>
    <x v="126"/>
    <x v="150"/>
    <s v="AARON HUENCHUMIL"/>
    <s v="Alberto Magno #1405"/>
    <s v="Providencia"/>
    <x v="0"/>
    <s v="Cumple"/>
    <s v="Cumple"/>
    <s v="No Aplica"/>
    <s v="No Aplica"/>
    <s v="Cumple"/>
    <s v="Cumple"/>
    <s v="Si"/>
    <s v="S/N"/>
    <s v="S/N"/>
    <s v="No Aplica"/>
    <s v="No Aplica"/>
    <s v="Cumple"/>
    <s v="Cumple"/>
    <s v="Cumple"/>
    <s v="1-Cliente se encuentra con suministro electrico normalizado"/>
    <x v="5"/>
    <x v="0"/>
    <x v="6"/>
    <x v="0"/>
    <n v="0.5"/>
    <n v="0.5"/>
    <n v="0.5"/>
    <n v="0.5"/>
    <n v="0.5"/>
    <n v="0.5"/>
    <n v="0.25"/>
    <n v="0.25"/>
    <n v="0.5"/>
    <n v="0.5"/>
    <n v="0.5"/>
    <n v="1"/>
    <x v="1"/>
  </r>
  <r>
    <s v="1927092"/>
    <s v="207521072022123406"/>
    <s v="DF20227391617"/>
    <x v="126"/>
    <x v="175"/>
    <s v="AARON HUENCHUMIL"/>
    <s v="Roman Diaz #549"/>
    <s v="Providencia"/>
    <x v="0"/>
    <s v="Cumple"/>
    <s v="Cumple"/>
    <s v="No Cumple"/>
    <s v="No Cumple"/>
    <s v="Cumple"/>
    <s v="Cumple"/>
    <s v="No"/>
    <s v="S/N"/>
    <s v="S/N"/>
    <s v="No Aplica"/>
    <s v="No Aplica"/>
    <s v="No Aplica"/>
    <s v="Cumple"/>
    <s v="Cumple"/>
    <s v="1- TD 21870 se encuentra normalizado 2- No declaran codigo de materiales utilizados"/>
    <x v="5"/>
    <x v="0"/>
    <x v="6"/>
    <x v="0"/>
    <n v="0.5"/>
    <n v="0.5"/>
    <n v="0"/>
    <n v="0"/>
    <n v="0.5"/>
    <n v="0.5"/>
    <n v="0.25"/>
    <n v="0.25"/>
    <n v="0.5"/>
    <n v="0.5"/>
    <n v="0.5"/>
    <n v="0.7"/>
    <x v="1"/>
  </r>
  <r>
    <s v="1926787"/>
    <s v="207521072022120618"/>
    <s v="DF20227387246"/>
    <x v="126"/>
    <x v="174"/>
    <s v="AARON HUENCHUMIL"/>
    <s v="Roman Diaz #390 dpto 806"/>
    <s v="Providencia"/>
    <x v="0"/>
    <s v="Cumple"/>
    <s v="Cumple"/>
    <s v="No Aplica"/>
    <s v="No Aplica"/>
    <s v="Cumple"/>
    <s v="Cumple"/>
    <s v="No"/>
    <s v="S/N"/>
    <s v="S/N"/>
    <s v="No Aplica"/>
    <s v="No Aplica"/>
    <s v="No Aplica"/>
    <s v="Cumple"/>
    <s v="Cumple"/>
    <s v="1-Cliente no se encuentra en domicilio, pero conserje permite acceso a shaft nedidores 2- Suministro electrico normalizado"/>
    <x v="5"/>
    <x v="0"/>
    <x v="6"/>
    <x v="0"/>
    <n v="0.5"/>
    <n v="0.5"/>
    <n v="0.5"/>
    <n v="0.5"/>
    <n v="0.5"/>
    <n v="0.5"/>
    <n v="0.25"/>
    <n v="0.25"/>
    <n v="0.5"/>
    <n v="0.5"/>
    <n v="0.5"/>
    <n v="1"/>
    <x v="1"/>
  </r>
  <r>
    <s v="1929318"/>
    <s v="207522072022162509"/>
    <s v="DF20227375559"/>
    <x v="127"/>
    <x v="139"/>
    <s v="AARON HUENCHUMIL"/>
    <s v="Los Navegantes #1951"/>
    <s v="Providencia"/>
    <x v="0"/>
    <s v="Cumple"/>
    <s v="Cumple"/>
    <s v="No Cumple"/>
    <s v="No Cumple"/>
    <s v="Cumple"/>
    <s v="Cumple"/>
    <s v="No"/>
    <s v="S/N"/>
    <s v="S/N"/>
    <s v="No Aplica"/>
    <s v="No Aplica"/>
    <s v="No Aplica"/>
    <s v="Cumple"/>
    <s v="Cumple"/>
    <s v="1- Cliente no se encuentra en domicilio 2- No declaran codigo de materiales utilizados, solo describen el uso de ellos en informe de cuadrilla"/>
    <x v="5"/>
    <x v="0"/>
    <x v="6"/>
    <x v="0"/>
    <n v="0.5"/>
    <n v="0.5"/>
    <n v="0"/>
    <n v="0"/>
    <n v="0.5"/>
    <n v="0.5"/>
    <n v="0.25"/>
    <n v="0.25"/>
    <n v="0.5"/>
    <n v="0.5"/>
    <n v="0.5"/>
    <n v="0.7"/>
    <x v="1"/>
  </r>
  <r>
    <s v="1929313"/>
    <s v="207522072022161605"/>
    <s v="DF20227391058"/>
    <x v="127"/>
    <x v="151"/>
    <s v="AARON HUENCHUMIL"/>
    <s v="Los Navegantes #2186 E"/>
    <s v="Providencia"/>
    <x v="0"/>
    <s v="Cumple"/>
    <s v="Cumple"/>
    <s v="No Aplica"/>
    <s v="No Aplica"/>
    <s v="Cumple"/>
    <s v="Cumple"/>
    <s v="No"/>
    <s v="S/N"/>
    <s v="S/N"/>
    <s v="No Aplica"/>
    <s v="No Aplica"/>
    <s v="No Aplica"/>
    <s v="Cumple"/>
    <s v="Cumple Parcialmente"/>
    <s v="1-Cliente no se encuentra en domicilio"/>
    <x v="5"/>
    <x v="0"/>
    <x v="6"/>
    <x v="0"/>
    <n v="0.5"/>
    <n v="0.5"/>
    <n v="0.5"/>
    <n v="0.5"/>
    <n v="0.5"/>
    <n v="0.5"/>
    <n v="0.25"/>
    <n v="0.25"/>
    <n v="0.5"/>
    <n v="0.5"/>
    <n v="0.17499999999999999"/>
    <n v="0.93500000000000005"/>
    <x v="1"/>
  </r>
  <r>
    <s v="1929306"/>
    <s v="207522072022155659"/>
    <s v="DF20227390987"/>
    <x v="127"/>
    <x v="151"/>
    <s v="AARON HUENCHUMIL"/>
    <s v="Monseñor Nuncio Sotero Sanz de Villalba #161"/>
    <s v="Providencia"/>
    <x v="0"/>
    <s v="Cumple"/>
    <s v="Cumple"/>
    <s v="No Aplica"/>
    <s v="No Aplica"/>
    <s v="Cumple"/>
    <s v="Cumple"/>
    <s v="Si"/>
    <s v="S/N"/>
    <s v="S/N"/>
    <s v="Cumple"/>
    <s v="Cumple"/>
    <s v="Cumple"/>
    <s v="Cumple"/>
    <s v="No Cumple"/>
    <s v="1- Conserje estaba presente el dia de visita de tecnicos, falla era al interior de instalacion de cliente"/>
    <x v="5"/>
    <x v="0"/>
    <x v="6"/>
    <x v="0"/>
    <n v="0.5"/>
    <n v="0.5"/>
    <n v="0.5"/>
    <n v="0.5"/>
    <n v="0.5"/>
    <n v="0.5"/>
    <n v="0.25"/>
    <n v="0.25"/>
    <n v="0.5"/>
    <n v="0.5"/>
    <n v="0"/>
    <n v="0.9"/>
    <x v="1"/>
  </r>
  <r>
    <s v="1929303"/>
    <s v="207522072022153257"/>
    <s v="DF20227390655"/>
    <x v="127"/>
    <x v="151"/>
    <s v="AARON HUENCHUMIL"/>
    <s v="Mardoqueo Fernandez #15 dpto 21"/>
    <s v="Providencia"/>
    <x v="0"/>
    <s v="Cumple"/>
    <s v="Cumple"/>
    <s v="No Aplica"/>
    <s v="No Aplica"/>
    <s v="Cumple"/>
    <s v="Cumple"/>
    <s v="No"/>
    <s v="S/N"/>
    <s v="S/N"/>
    <s v="No Aplica"/>
    <s v="No Aplica"/>
    <s v="No Aplica"/>
    <s v="Cumple"/>
    <s v="Cumple"/>
    <s v="1- cliente no se encuentra en domicilio, conserje tampoco da respuesta"/>
    <x v="5"/>
    <x v="0"/>
    <x v="6"/>
    <x v="0"/>
    <n v="0.5"/>
    <n v="0.5"/>
    <n v="0.5"/>
    <n v="0.5"/>
    <n v="0.5"/>
    <n v="0.5"/>
    <n v="0.25"/>
    <n v="0.25"/>
    <n v="0.5"/>
    <n v="0.5"/>
    <n v="0.5"/>
    <n v="1"/>
    <x v="1"/>
  </r>
  <r>
    <s v="1929287"/>
    <s v="207522072022150642"/>
    <s v="DF20227386848"/>
    <x v="127"/>
    <x v="174"/>
    <s v="AARON HUENCHUMIL"/>
    <s v="Hernando de Aguirre #194 dpto 51"/>
    <s v="Providencia"/>
    <x v="0"/>
    <s v="Cumple"/>
    <s v="Cumple"/>
    <s v="No Aplica"/>
    <s v="No Aplica"/>
    <s v="Cumple"/>
    <s v="Cumple"/>
    <s v="No"/>
    <s v="S/N"/>
    <s v="S/N"/>
    <s v="No Aplica"/>
    <s v="No Aplica"/>
    <s v="No Aplica"/>
    <s v="Cumple"/>
    <s v="Cumple"/>
    <s v="1- Cliente no se encuentra en domicilio, pero conserje permite acceso a shaft medidores  2-Suministro electrico normalizado 3- Falta sello en caja de empalme"/>
    <x v="5"/>
    <x v="0"/>
    <x v="6"/>
    <x v="0"/>
    <n v="0.5"/>
    <n v="0.5"/>
    <n v="0.5"/>
    <n v="0.5"/>
    <n v="0.5"/>
    <n v="0.5"/>
    <n v="0.25"/>
    <n v="0.25"/>
    <n v="0.5"/>
    <n v="0.5"/>
    <n v="0.5"/>
    <n v="1"/>
    <x v="1"/>
  </r>
  <r>
    <s v="1929281"/>
    <s v="207522072022145559"/>
    <s v="DF20227388065"/>
    <x v="127"/>
    <x v="170"/>
    <s v="AARON HUENCHUMIL"/>
    <s v="Hernando de Aguirre #162 dpto 1302"/>
    <s v="Providencia"/>
    <x v="0"/>
    <s v="Cumple"/>
    <s v="Cumple"/>
    <s v="No Aplica"/>
    <s v="No Aplica"/>
    <s v="Cumple"/>
    <s v="Cumple"/>
    <s v="Si"/>
    <s v="S/N"/>
    <s v="S/N"/>
    <s v="Cumple"/>
    <s v="Cumple"/>
    <s v="Cumple"/>
    <s v="Cumple"/>
    <s v="Cumple Parcialmente"/>
    <s v="1- Cliente confirma encontrarse con suministro electrico normalizado"/>
    <x v="5"/>
    <x v="0"/>
    <x v="6"/>
    <x v="0"/>
    <n v="0.5"/>
    <n v="0.5"/>
    <n v="0.5"/>
    <n v="0.5"/>
    <n v="0.5"/>
    <n v="0.5"/>
    <n v="0.25"/>
    <n v="0.25"/>
    <n v="0.5"/>
    <n v="0.5"/>
    <n v="0.17499999999999999"/>
    <n v="0.93500000000000005"/>
    <x v="1"/>
  </r>
  <r>
    <s v="1929280"/>
    <s v="207622072022145342"/>
    <s v="DF20227403600"/>
    <x v="127"/>
    <x v="157"/>
    <s v="Cristobal toro"/>
    <s v="Los gladiolos 2965"/>
    <s v="Providencia"/>
    <x v="0"/>
    <s v="Cumple"/>
    <s v="Cumple"/>
    <s v="No Cumple"/>
    <s v="No Cumple"/>
    <s v="Cumple"/>
    <s v="Cumple"/>
    <s v="No"/>
    <s v="S/N"/>
    <s v="S/N"/>
    <s v="No Aplica"/>
    <s v="No Aplica"/>
    <s v="No Aplica"/>
    <s v="No Cumple"/>
    <s v="No Cumple"/>
    <s v="Sin fotografias en observacion , sin moradores ."/>
    <x v="5"/>
    <x v="0"/>
    <x v="6"/>
    <x v="0"/>
    <n v="0.5"/>
    <n v="0.5"/>
    <n v="0"/>
    <n v="0"/>
    <n v="0.5"/>
    <n v="0.5"/>
    <n v="0.25"/>
    <n v="0.25"/>
    <n v="0.5"/>
    <n v="0"/>
    <n v="0"/>
    <n v="0.5"/>
    <x v="1"/>
  </r>
  <r>
    <s v="1929274"/>
    <s v="207522072022143609"/>
    <s v="DF20227391139"/>
    <x v="127"/>
    <x v="151"/>
    <s v="AARON HUENCHUMIL"/>
    <s v="Tobalaba #975"/>
    <s v="Providencia"/>
    <x v="0"/>
    <s v="Cumple"/>
    <s v="Cumple"/>
    <s v="No Aplica"/>
    <s v="No Aplica"/>
    <s v="Cumple"/>
    <s v="Cumple"/>
    <s v="Si"/>
    <s v="S/N"/>
    <s v="S/N"/>
    <s v="Cumple"/>
    <s v="Cumple"/>
    <s v="Cumple"/>
    <s v="Cumple"/>
    <s v="No Cumple"/>
    <s v="1- Cliente confirma que falla era al interior de su instalacion"/>
    <x v="5"/>
    <x v="0"/>
    <x v="6"/>
    <x v="0"/>
    <n v="0.5"/>
    <n v="0.5"/>
    <n v="0.5"/>
    <n v="0.5"/>
    <n v="0.5"/>
    <n v="0.5"/>
    <n v="0.25"/>
    <n v="0.25"/>
    <n v="0.5"/>
    <n v="0.5"/>
    <n v="0"/>
    <n v="0.9"/>
    <x v="1"/>
  </r>
  <r>
    <s v="1929273"/>
    <s v="207622072022143206"/>
    <s v="DF20227397311"/>
    <x v="127"/>
    <x v="153"/>
    <s v="Cristobal toro"/>
    <s v="Hernando de aguirre 353 dpto 71"/>
    <s v="Providencia"/>
    <x v="0"/>
    <s v="Cumple"/>
    <s v="Cumple"/>
    <s v="No Aplica"/>
    <s v="No Aplica"/>
    <s v="Cumple"/>
    <s v="Cumple"/>
    <s v="Si"/>
    <s v="Jose chavez"/>
    <s v="223329111"/>
    <s v="Cumple"/>
    <s v="Cumple"/>
    <s v="Cumple"/>
    <s v="No Cumple"/>
    <s v="Cumple Parcialmente"/>
    <s v="Falta maximo de fotos exigidas , sin mayor observacion"/>
    <x v="5"/>
    <x v="0"/>
    <x v="6"/>
    <x v="0"/>
    <n v="0.5"/>
    <n v="0.5"/>
    <n v="0.5"/>
    <n v="0.5"/>
    <n v="0.5"/>
    <n v="0.5"/>
    <n v="0.25"/>
    <n v="0.25"/>
    <n v="0.5"/>
    <n v="0"/>
    <n v="0.17499999999999999"/>
    <n v="0.83500000000000008"/>
    <x v="1"/>
  </r>
  <r>
    <s v="1929271"/>
    <s v="207522072022142012"/>
    <s v="DF20227377008"/>
    <x v="127"/>
    <x v="149"/>
    <s v="AARON HUENCHUMIL"/>
    <s v="Luis Thayer Ojeda #1330 dpto 702"/>
    <s v="Providencia"/>
    <x v="0"/>
    <s v="Cumple"/>
    <s v="Cumple"/>
    <s v="No Aplica"/>
    <s v="No Aplica"/>
    <s v="Cumple"/>
    <s v="Cumple"/>
    <s v="No"/>
    <s v="S/N"/>
    <s v="S/N"/>
    <s v="No Aplica"/>
    <s v="No Aplica"/>
    <s v="No Aplica"/>
    <s v="Cumple"/>
    <s v="Cumple"/>
    <s v="1-Cliente no se encuentra en domicilio, pero conserje permite acceso a shaft medidores 2- Suministro electrico normalizado"/>
    <x v="5"/>
    <x v="0"/>
    <x v="6"/>
    <x v="0"/>
    <n v="0.5"/>
    <n v="0.5"/>
    <n v="0.5"/>
    <n v="0.5"/>
    <n v="0.5"/>
    <n v="0.5"/>
    <n v="0.25"/>
    <n v="0.25"/>
    <n v="0.5"/>
    <n v="0.5"/>
    <n v="0.5"/>
    <n v="1"/>
    <x v="1"/>
  </r>
  <r>
    <s v="1929267"/>
    <s v="207622072022141243"/>
    <s v="DF20227398897"/>
    <x v="127"/>
    <x v="177"/>
    <s v="Cristobal toro"/>
    <s v="Hernando de aguirre 23"/>
    <s v="Providencia"/>
    <x v="0"/>
    <s v="Cumple"/>
    <s v="Cumple"/>
    <s v="No Aplica"/>
    <s v="No Aplica"/>
    <s v="Cumple"/>
    <s v="Cumple"/>
    <s v="No"/>
    <s v="S/N"/>
    <s v="S/N"/>
    <s v="No Aplica"/>
    <s v="No Aplica"/>
    <s v="No Aplica"/>
    <s v="No Cumple"/>
    <s v="Cumple Parcialmente"/>
    <s v="Falta maximo de fotos exigidas , no se toman mas fotografias por precaucion , gente pendiente de camioneta , problema externo , subterraneo"/>
    <x v="5"/>
    <x v="0"/>
    <x v="6"/>
    <x v="0"/>
    <n v="0.5"/>
    <n v="0.5"/>
    <n v="0.5"/>
    <n v="0.5"/>
    <n v="0.5"/>
    <n v="0.5"/>
    <n v="0.25"/>
    <n v="0.25"/>
    <n v="0.5"/>
    <n v="0"/>
    <n v="0.17499999999999999"/>
    <n v="0.83500000000000008"/>
    <x v="1"/>
  </r>
  <r>
    <s v="1929264"/>
    <s v="207522072022135802"/>
    <s v="DF20227386143"/>
    <x v="127"/>
    <x v="172"/>
    <s v="AARON HUENCHUMIL"/>
    <s v="Copihue #2820 dpto 709"/>
    <s v="Providencia"/>
    <x v="0"/>
    <s v="Cumple"/>
    <s v="Cumple"/>
    <s v="No Aplica"/>
    <s v="No Aplica"/>
    <s v="Cumple"/>
    <s v="Cumple"/>
    <s v="No"/>
    <s v="S/N"/>
    <s v="S/N"/>
    <s v="No Aplica"/>
    <s v="No Aplica"/>
    <s v="No Aplica"/>
    <s v="Cumple Parcialmente"/>
    <s v="Cumple"/>
    <s v="1- Cliente no se encuentra en domicilio, motivo por el cual conserje no permite acceso a shaft medidores"/>
    <x v="5"/>
    <x v="0"/>
    <x v="6"/>
    <x v="0"/>
    <n v="0.5"/>
    <n v="0.5"/>
    <n v="0.5"/>
    <n v="0.5"/>
    <n v="0.5"/>
    <n v="0.5"/>
    <n v="0.25"/>
    <n v="0.25"/>
    <n v="0.5"/>
    <n v="0.17499999999999999"/>
    <n v="0.5"/>
    <n v="0.93500000000000005"/>
    <x v="1"/>
  </r>
  <r>
    <s v="1929258"/>
    <s v="207622072022134901"/>
    <s v="DF20227402520"/>
    <x v="127"/>
    <x v="162"/>
    <s v="Cristobal toro"/>
    <s v="Mardoqueo fernandez 141 1001"/>
    <s v="Providencia"/>
    <x v="0"/>
    <s v="Cumple"/>
    <s v="Cumple"/>
    <s v="No Aplica"/>
    <s v="No Aplica"/>
    <s v="Cumple"/>
    <s v="Cumple"/>
    <s v="Si"/>
    <s v="Reinaldo de la cerda"/>
    <s v="223355723"/>
    <s v="Cumple"/>
    <s v="Cumple"/>
    <s v="Cumple"/>
    <s v="Cumple"/>
    <s v="No Cumple"/>
    <s v="Falta data en fotografias , sin mayor observacion"/>
    <x v="5"/>
    <x v="0"/>
    <x v="6"/>
    <x v="0"/>
    <n v="0.5"/>
    <n v="0.5"/>
    <n v="0.5"/>
    <n v="0.5"/>
    <n v="0.5"/>
    <n v="0.5"/>
    <n v="0.25"/>
    <n v="0.25"/>
    <n v="0.5"/>
    <n v="0.5"/>
    <n v="0"/>
    <n v="0.9"/>
    <x v="1"/>
  </r>
  <r>
    <s v="1929219"/>
    <s v="207622072022131240"/>
    <s v="DF20227397465"/>
    <x v="127"/>
    <x v="153"/>
    <s v="Cristobal toro"/>
    <s v="Diego de velasquez 2071 dpto 1811"/>
    <s v="Providencia"/>
    <x v="0"/>
    <s v="Cumple"/>
    <s v="Cumple"/>
    <s v="No Aplica"/>
    <s v="No Aplica"/>
    <s v="Cumple"/>
    <s v="Cumple"/>
    <s v="No"/>
    <s v="S/N"/>
    <s v="S/N"/>
    <s v="No Aplica"/>
    <s v="No Aplica"/>
    <s v="No Aplica"/>
    <s v="Cumple"/>
    <s v="Cumple"/>
    <s v="Problema externo  , subterraneo"/>
    <x v="5"/>
    <x v="0"/>
    <x v="6"/>
    <x v="0"/>
    <n v="0.5"/>
    <n v="0.5"/>
    <n v="0.5"/>
    <n v="0.5"/>
    <n v="0.5"/>
    <n v="0.5"/>
    <n v="0.25"/>
    <n v="0.25"/>
    <n v="0.5"/>
    <n v="0.5"/>
    <n v="0.5"/>
    <n v="1"/>
    <x v="1"/>
  </r>
  <r>
    <s v="1929196"/>
    <s v="207622072022125211"/>
    <s v="DF20227397528"/>
    <x v="127"/>
    <x v="153"/>
    <s v="Cristobal toro"/>
    <s v="Roman diaz 650 dpto 42"/>
    <s v="Providencia"/>
    <x v="0"/>
    <s v="Cumple"/>
    <s v="Cumple"/>
    <s v="No Aplica"/>
    <s v="No Aplica"/>
    <s v="Cumple"/>
    <s v="Cumple"/>
    <s v="No"/>
    <s v="S/N"/>
    <s v="S/N"/>
    <s v="No Aplica"/>
    <s v="No Aplica"/>
    <s v="No Aplica"/>
    <s v="Cumple"/>
    <s v="No Cumple"/>
    <s v="Problema externo , falta data en fotografias ."/>
    <x v="5"/>
    <x v="0"/>
    <x v="6"/>
    <x v="0"/>
    <n v="0.5"/>
    <n v="0.5"/>
    <n v="0.5"/>
    <n v="0.5"/>
    <n v="0.5"/>
    <n v="0.5"/>
    <n v="0.25"/>
    <n v="0.25"/>
    <n v="0.5"/>
    <n v="0.5"/>
    <n v="0"/>
    <n v="0.9"/>
    <x v="1"/>
  </r>
  <r>
    <s v="1929179"/>
    <s v="207622072022123152"/>
    <s v="DF20227400295"/>
    <x v="127"/>
    <x v="160"/>
    <s v="Cristobal toro"/>
    <s v="Almirante pastene 70 dpto 202"/>
    <s v="Providencia"/>
    <x v="0"/>
    <s v="Cumple"/>
    <s v="Cumple"/>
    <s v="No Cumple"/>
    <s v="No Cumple"/>
    <s v="Cumple"/>
    <s v="Cumple"/>
    <s v="Si"/>
    <s v="Wilson portal ( concerge )"/>
    <s v="227177925"/>
    <s v="Cumple"/>
    <s v="Cumple"/>
    <s v="Cumple"/>
    <s v="No Cumple"/>
    <s v="Cumple Parcialmente"/>
    <s v="Falta maxima de fotos exigidas  ,in mayor observacion"/>
    <x v="5"/>
    <x v="0"/>
    <x v="6"/>
    <x v="0"/>
    <n v="0.5"/>
    <n v="0.5"/>
    <n v="0"/>
    <n v="0"/>
    <n v="0.5"/>
    <n v="0.5"/>
    <n v="0.25"/>
    <n v="0.25"/>
    <n v="0.5"/>
    <n v="0"/>
    <n v="0.17499999999999999"/>
    <n v="0.53500000000000003"/>
    <x v="1"/>
  </r>
  <r>
    <s v="1928915"/>
    <s v="207622072022120221"/>
    <s v="DF20227399620"/>
    <x v="127"/>
    <x v="177"/>
    <s v="Cristobal toro"/>
    <s v="Dardignac 110"/>
    <s v="Providencia"/>
    <x v="0"/>
    <s v="Cumple"/>
    <s v="Cumple"/>
    <s v="No Aplica"/>
    <s v="No Aplica"/>
    <s v="Cumple"/>
    <s v="Cumple"/>
    <s v="No"/>
    <s v="S/N"/>
    <s v="S/N"/>
    <s v="No Aplica"/>
    <s v="No Aplica"/>
    <s v="No Aplica"/>
    <s v="Cumple"/>
    <s v="Cumple Parcialmente"/>
    <s v="Falta data en fotografias , sin acceso a  medidores , sin concerge"/>
    <x v="5"/>
    <x v="0"/>
    <x v="6"/>
    <x v="0"/>
    <n v="0.5"/>
    <n v="0.5"/>
    <n v="0.5"/>
    <n v="0.5"/>
    <n v="0.5"/>
    <n v="0.5"/>
    <n v="0.25"/>
    <n v="0.25"/>
    <n v="0.5"/>
    <n v="0.5"/>
    <n v="0.17499999999999999"/>
    <n v="0.93500000000000005"/>
    <x v="1"/>
  </r>
  <r>
    <s v="1928900"/>
    <s v="207622072022115040"/>
    <s v="DF20227400237"/>
    <x v="127"/>
    <x v="177"/>
    <s v="Cristobal toro"/>
    <s v="Chucre manzur 15"/>
    <s v="Providencia"/>
    <x v="0"/>
    <s v="Cumple"/>
    <s v="Cumple"/>
    <s v="No Aplica"/>
    <s v="No Aplica"/>
    <s v="Cumple"/>
    <s v="Cumple"/>
    <s v="No"/>
    <s v="S/N"/>
    <s v="S/N"/>
    <s v="No Aplica"/>
    <s v="No Aplica"/>
    <s v="No Aplica"/>
    <s v="Cumple"/>
    <s v="No Cumple"/>
    <s v="Falta data en fotografias , problema externo ."/>
    <x v="5"/>
    <x v="0"/>
    <x v="6"/>
    <x v="0"/>
    <n v="0.5"/>
    <n v="0.5"/>
    <n v="0.5"/>
    <n v="0.5"/>
    <n v="0.5"/>
    <n v="0.5"/>
    <n v="0.25"/>
    <n v="0.25"/>
    <n v="0.5"/>
    <n v="0.5"/>
    <n v="0"/>
    <n v="0.9"/>
    <x v="1"/>
  </r>
  <r>
    <s v="1928894"/>
    <s v="207622072022113752"/>
    <s v="DF20227401385"/>
    <x v="127"/>
    <x v="160"/>
    <s v="Cristobal toro"/>
    <s v="Juan urzua 53"/>
    <s v="Providencia"/>
    <x v="0"/>
    <s v="Cumple"/>
    <s v="Cumple"/>
    <s v="No Aplica"/>
    <s v="No Aplica"/>
    <s v="Cumple"/>
    <s v="Cumple"/>
    <s v="No"/>
    <s v="S/N"/>
    <s v="S/N"/>
    <s v="No Aplica"/>
    <s v="No Aplica"/>
    <s v="No Aplica"/>
    <s v="Cumple"/>
    <s v="No Cumple"/>
    <s v="Falta data en fotografias , sin acceso a pasaje , se llama por citofono , sin respuesta , sin moradores"/>
    <x v="5"/>
    <x v="0"/>
    <x v="6"/>
    <x v="0"/>
    <n v="0.5"/>
    <n v="0.5"/>
    <n v="0.5"/>
    <n v="0.5"/>
    <n v="0.5"/>
    <n v="0.5"/>
    <n v="0.25"/>
    <n v="0.25"/>
    <n v="0.5"/>
    <n v="0.5"/>
    <n v="0"/>
    <n v="0.9"/>
    <x v="1"/>
  </r>
  <r>
    <s v="1928872"/>
    <s v="207622072022111429"/>
    <s v="DF20227397304"/>
    <x v="127"/>
    <x v="153"/>
    <s v="Cristobal toro"/>
    <s v="Alarife gamboa 85"/>
    <s v="Providencia"/>
    <x v="0"/>
    <s v="Cumple"/>
    <s v="Cumple"/>
    <s v="No Aplica"/>
    <s v="No Aplica"/>
    <s v="Cumple"/>
    <s v="Cumple"/>
    <s v="No"/>
    <s v="S/N"/>
    <s v="S/N"/>
    <s v="No Aplica"/>
    <s v="No Aplica"/>
    <s v="No Aplica"/>
    <s v="Cumple"/>
    <s v="No Cumple"/>
    <s v="Falta data en fotografias , problema externo , subterraneo"/>
    <x v="5"/>
    <x v="0"/>
    <x v="6"/>
    <x v="0"/>
    <n v="0.5"/>
    <n v="0.5"/>
    <n v="0.5"/>
    <n v="0.5"/>
    <n v="0.5"/>
    <n v="0.5"/>
    <n v="0.25"/>
    <n v="0.25"/>
    <n v="0.5"/>
    <n v="0.5"/>
    <n v="0"/>
    <n v="0.9"/>
    <x v="1"/>
  </r>
  <r>
    <s v="1932644"/>
    <s v="207625072022162435"/>
    <s v="DF20227400434"/>
    <x v="128"/>
    <x v="160"/>
    <s v="Cristobal toro"/>
    <s v="Fte a av. Francisco bilbao 1079"/>
    <s v="Providencia"/>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1"/>
  </r>
  <r>
    <s v="1932474"/>
    <s v="207625072022151420"/>
    <s v="DF20227405947"/>
    <x v="128"/>
    <x v="166"/>
    <s v="Cristobal toro"/>
    <s v="11 de septiembre 2081"/>
    <s v="Providencia"/>
    <x v="0"/>
    <s v="Cumple"/>
    <s v="Cumple"/>
    <s v="No Aplica"/>
    <s v="No Aplica"/>
    <s v="Cumple"/>
    <s v="Cumple"/>
    <s v="No"/>
    <s v="S/N"/>
    <s v="S/N"/>
    <s v="No Aplica"/>
    <s v="No Aplica"/>
    <s v="No Aplica"/>
    <s v="No Cumple"/>
    <s v="Cumple Parcialmente"/>
    <s v="Falta maxima de fotos exigidas , problema externo , subterraneo"/>
    <x v="5"/>
    <x v="0"/>
    <x v="6"/>
    <x v="0"/>
    <n v="0.5"/>
    <n v="0.5"/>
    <n v="0.5"/>
    <n v="0.5"/>
    <n v="0.5"/>
    <n v="0.5"/>
    <n v="0.25"/>
    <n v="0.25"/>
    <n v="0.5"/>
    <n v="0"/>
    <n v="0.17499999999999999"/>
    <n v="0.83500000000000008"/>
    <x v="1"/>
  </r>
  <r>
    <s v="1932470"/>
    <s v="207625072022151128"/>
    <s v="DF20227407297"/>
    <x v="128"/>
    <x v="165"/>
    <s v="Cristobal toro"/>
    <s v="Providencia 2169  loc  22"/>
    <s v="Providencia"/>
    <x v="0"/>
    <s v="Cumple"/>
    <s v="Cumple"/>
    <s v="No Aplica"/>
    <s v="No Aplica"/>
    <s v="Cumple"/>
    <s v="Cumple"/>
    <s v="No"/>
    <s v="S/N"/>
    <s v="S/N"/>
    <s v="No Aplica"/>
    <s v="No Aplica"/>
    <s v="No Aplica"/>
    <s v="No Cumple"/>
    <s v="No Cumple"/>
    <s v="Sin fotografias en observaciones ."/>
    <x v="5"/>
    <x v="0"/>
    <x v="6"/>
    <x v="0"/>
    <n v="0.5"/>
    <n v="0.5"/>
    <n v="0.5"/>
    <n v="0.5"/>
    <n v="0.5"/>
    <n v="0.5"/>
    <n v="0.25"/>
    <n v="0.25"/>
    <n v="0.5"/>
    <n v="0"/>
    <n v="0"/>
    <n v="0.8"/>
    <x v="1"/>
  </r>
  <r>
    <s v="1932469"/>
    <s v="207525072022150850"/>
    <s v="DF20227378617"/>
    <x v="128"/>
    <x v="150"/>
    <s v="AARON HUENCHUMIL"/>
    <s v="Tobalaba #1877 11"/>
    <s v="Providencia"/>
    <x v="0"/>
    <s v="Cumple"/>
    <s v="Cumple"/>
    <s v="No Cumple"/>
    <s v="No Cumple"/>
    <s v="Cumple"/>
    <s v="Cumple"/>
    <s v="No"/>
    <s v="S/N"/>
    <s v="S/N"/>
    <s v="No Aplica"/>
    <s v="No Aplica"/>
    <s v="No Aplica"/>
    <s v="Cumple"/>
    <s v="Cumple Parcialmente"/>
    <s v="1- Cliente no se encuentra en domicilio 2- No declara codigo de material utilizado 3- Direccion correcta: BROWN NORTE #1622"/>
    <x v="5"/>
    <x v="0"/>
    <x v="6"/>
    <x v="0"/>
    <n v="0.5"/>
    <n v="0.5"/>
    <n v="0"/>
    <n v="0"/>
    <n v="0.5"/>
    <n v="0.5"/>
    <n v="0.25"/>
    <n v="0.25"/>
    <n v="0.5"/>
    <n v="0.5"/>
    <n v="0.17499999999999999"/>
    <n v="0.63500000000000001"/>
    <x v="1"/>
  </r>
  <r>
    <s v="1932468"/>
    <s v="207625072022150831"/>
    <s v="DF20227406307"/>
    <x v="128"/>
    <x v="165"/>
    <s v="Cristobal toro"/>
    <s v="Ricardo lyon 32 38"/>
    <s v="Providencia"/>
    <x v="0"/>
    <s v="Cumple"/>
    <s v="Cumple"/>
    <s v="No Aplica"/>
    <s v="No Aplica"/>
    <s v="Cumple"/>
    <s v="Cumple"/>
    <s v="No"/>
    <s v="S/N"/>
    <s v="S/N"/>
    <s v="No Aplica"/>
    <s v="No Aplica"/>
    <s v="No Aplica"/>
    <s v="Cumple"/>
    <s v="Cumple Parcialmente"/>
    <s v="Falta data en observaciones , problema externo subterraneo"/>
    <x v="5"/>
    <x v="0"/>
    <x v="6"/>
    <x v="0"/>
    <n v="0.5"/>
    <n v="0.5"/>
    <n v="0.5"/>
    <n v="0.5"/>
    <n v="0.5"/>
    <n v="0.5"/>
    <n v="0.25"/>
    <n v="0.25"/>
    <n v="0.5"/>
    <n v="0.5"/>
    <n v="0.17499999999999999"/>
    <n v="0.93500000000000005"/>
    <x v="1"/>
  </r>
  <r>
    <s v="1932464"/>
    <s v="207525072022145349"/>
    <s v="DF20227391613"/>
    <x v="128"/>
    <x v="175"/>
    <s v="AARON HUENCHUMIL"/>
    <s v="Rodo #1969"/>
    <s v="Providencia"/>
    <x v="0"/>
    <s v="Cumple"/>
    <s v="Cumple"/>
    <s v="No Aplica"/>
    <s v="No Aplica"/>
    <s v="Cumple"/>
    <s v="Cumple"/>
    <s v="No"/>
    <s v="S/N"/>
    <s v="S/N"/>
    <s v="No Aplica"/>
    <s v="No Aplica"/>
    <s v="No Aplica"/>
    <s v="Cumple"/>
    <s v="Cumple"/>
    <s v="1- Empalmes anexados en fotografias de informe cuadrilla se encuentran normalizados, adicionalmente anexo otros empalmes que registran sin suministro electrico 2- Direccion correcta: RODO #1969"/>
    <x v="5"/>
    <x v="0"/>
    <x v="6"/>
    <x v="0"/>
    <n v="0.5"/>
    <n v="0.5"/>
    <n v="0.5"/>
    <n v="0.5"/>
    <n v="0.5"/>
    <n v="0.5"/>
    <n v="0.25"/>
    <n v="0.25"/>
    <n v="0.5"/>
    <n v="0.5"/>
    <n v="0.5"/>
    <n v="1"/>
    <x v="1"/>
  </r>
  <r>
    <s v="1932453"/>
    <s v="207625072022143514"/>
    <s v="DF20227345390"/>
    <x v="128"/>
    <x v="124"/>
    <s v="Cristobal toro"/>
    <s v="Providencia 2393  501"/>
    <s v="Providencia"/>
    <x v="0"/>
    <s v="Cumple"/>
    <s v="Cumple"/>
    <s v="No Aplica"/>
    <s v="No Aplica"/>
    <s v="Cumple"/>
    <s v="Cumple"/>
    <s v="Si"/>
    <s v="Claudia carrillo"/>
    <s v="931802691"/>
    <s v="No Aplica"/>
    <s v="No Aplica"/>
    <s v="No Aplica"/>
    <s v="Cumple"/>
    <s v="Cumple"/>
    <s v="Atiende concerge , no permite ingreso a medidores , indicando q no se encuentra cliente en dpto"/>
    <x v="4"/>
    <x v="0"/>
    <x v="6"/>
    <x v="0"/>
    <n v="0.5"/>
    <n v="0.5"/>
    <n v="0.5"/>
    <n v="0.5"/>
    <n v="0.5"/>
    <n v="0.5"/>
    <n v="0.25"/>
    <n v="0.25"/>
    <n v="0.5"/>
    <n v="0.5"/>
    <n v="0.5"/>
    <n v="1"/>
    <x v="1"/>
  </r>
  <r>
    <s v="1932452"/>
    <s v="207525072022143426"/>
    <s v="DF20227391156"/>
    <x v="128"/>
    <x v="151"/>
    <s v="AARON HUENCHUMIL"/>
    <s v="Jose M. Cousiño #1794 dpto 32"/>
    <s v="Providencia"/>
    <x v="0"/>
    <s v="Cumple"/>
    <s v="Cumple"/>
    <s v="No Aplica"/>
    <s v="No Aplica"/>
    <s v="Cumple Parcialmente"/>
    <s v="Cumple"/>
    <s v="No"/>
    <s v="S/N"/>
    <s v="S/N"/>
    <s v="No Aplica"/>
    <s v="No Aplica"/>
    <s v="No Aplica"/>
    <s v="Cumple"/>
    <s v="Cumple Parcialmente"/>
    <s v="1- Cliente no se encue tra en domicilio 2-Se encuentra tapa de empalme totalmente abierta"/>
    <x v="5"/>
    <x v="0"/>
    <x v="6"/>
    <x v="0"/>
    <n v="0.5"/>
    <n v="0.5"/>
    <n v="0.5"/>
    <n v="0.5"/>
    <n v="0.17499999999999999"/>
    <n v="0.5"/>
    <n v="0.25"/>
    <n v="0.25"/>
    <n v="0.5"/>
    <n v="0.5"/>
    <n v="0.17499999999999999"/>
    <n v="0.88625000000000009"/>
    <x v="1"/>
  </r>
  <r>
    <s v="1932289"/>
    <s v="207625072022142021"/>
    <s v="DF20227401010"/>
    <x v="128"/>
    <x v="160"/>
    <s v="Cristobal toro"/>
    <s v="Frente a 11 de septiembre 2263"/>
    <s v="Providencia"/>
    <x v="0"/>
    <s v="Cumple"/>
    <s v="Cumple"/>
    <s v="No Aplica"/>
    <s v="No Aplica"/>
    <s v="Cumple"/>
    <s v="Cumple"/>
    <s v="No"/>
    <s v="S/N"/>
    <s v="S/N"/>
    <s v="No Aplica"/>
    <s v="No Aplica"/>
    <s v="No Aplica"/>
    <s v="Cumple"/>
    <s v="Cumple"/>
    <s v="Subterraneo , problema externo"/>
    <x v="5"/>
    <x v="0"/>
    <x v="6"/>
    <x v="0"/>
    <n v="0.5"/>
    <n v="0.5"/>
    <n v="0.5"/>
    <n v="0.5"/>
    <n v="0.5"/>
    <n v="0.5"/>
    <n v="0.25"/>
    <n v="0.25"/>
    <n v="0.5"/>
    <n v="0.5"/>
    <n v="0.5"/>
    <n v="1"/>
    <x v="1"/>
  </r>
  <r>
    <s v="1932201"/>
    <s v="207525072022141814"/>
    <s v="DF20227388326"/>
    <x v="128"/>
    <x v="170"/>
    <s v="AARON HUENCHUMIL"/>
    <s v="Los Leones #1346"/>
    <s v="Providencia"/>
    <x v="0"/>
    <s v="Cumple"/>
    <s v="Cumple"/>
    <s v="No Aplica"/>
    <s v="No Aplica"/>
    <s v="Cumple"/>
    <s v="Cumple"/>
    <s v="Si"/>
    <s v="S/N"/>
    <s v="S/N"/>
    <s v="Cumple"/>
    <s v="Cumple"/>
    <s v="Cumple"/>
    <s v="Cumple"/>
    <s v="Cumple"/>
    <s v="1- Cliente confirma que falla era al interior de su instalacion electrica"/>
    <x v="5"/>
    <x v="0"/>
    <x v="6"/>
    <x v="0"/>
    <n v="0.5"/>
    <n v="0.5"/>
    <n v="0.5"/>
    <n v="0.5"/>
    <n v="0.5"/>
    <n v="0.5"/>
    <n v="0.25"/>
    <n v="0.25"/>
    <n v="0.5"/>
    <n v="0.5"/>
    <n v="0.5"/>
    <n v="1"/>
    <x v="1"/>
  </r>
  <r>
    <s v="1932178"/>
    <s v="207625072022140437"/>
    <s v="DF20227403542"/>
    <x v="128"/>
    <x v="157"/>
    <s v="Cristobal toro"/>
    <s v="Nueva de lyon 105 loc. 8"/>
    <s v="Providencia"/>
    <x v="0"/>
    <s v="Cumple"/>
    <s v="Cumple"/>
    <s v="No Aplica"/>
    <s v="No Aplica"/>
    <s v="Cumple"/>
    <s v="Cumple"/>
    <s v="Si"/>
    <s v="Nestor gatica"/>
    <s v="229294578"/>
    <s v="Cumple"/>
    <s v="Cumple"/>
    <s v="Cumple"/>
    <s v="No Cumple"/>
    <s v="Cumple Parcialmente"/>
    <s v="Falta maxima de fotos exigidas ."/>
    <x v="5"/>
    <x v="0"/>
    <x v="6"/>
    <x v="0"/>
    <n v="0.5"/>
    <n v="0.5"/>
    <n v="0.5"/>
    <n v="0.5"/>
    <n v="0.5"/>
    <n v="0.5"/>
    <n v="0.25"/>
    <n v="0.25"/>
    <n v="0.5"/>
    <n v="0"/>
    <n v="0.17499999999999999"/>
    <n v="0.83500000000000008"/>
    <x v="1"/>
  </r>
  <r>
    <s v="1932176"/>
    <s v="207625072022140141"/>
    <s v="DF20227397388"/>
    <x v="128"/>
    <x v="153"/>
    <s v="Cristobal toro"/>
    <s v="Providencia 2169 of. 308"/>
    <s v="Providencia"/>
    <x v="0"/>
    <s v="Cumple"/>
    <s v="Cumple"/>
    <s v="No Aplica"/>
    <s v="No Aplica"/>
    <s v="Cumple"/>
    <s v="Cumple"/>
    <s v="No"/>
    <s v="S/N"/>
    <s v="S/N"/>
    <s v="No Aplica"/>
    <s v="No Aplica"/>
    <s v="No Aplica"/>
    <s v="Cumple"/>
    <s v="Cumple"/>
    <s v="Problema externo , subterraneo , nadie atiende"/>
    <x v="5"/>
    <x v="0"/>
    <x v="6"/>
    <x v="0"/>
    <n v="0.5"/>
    <n v="0.5"/>
    <n v="0.5"/>
    <n v="0.5"/>
    <n v="0.5"/>
    <n v="0.5"/>
    <n v="0.25"/>
    <n v="0.25"/>
    <n v="0.5"/>
    <n v="0.5"/>
    <n v="0.5"/>
    <n v="1"/>
    <x v="1"/>
  </r>
  <r>
    <s v="1932150"/>
    <s v="207525072022132725"/>
    <s v="DF20227389737"/>
    <x v="128"/>
    <x v="168"/>
    <s v="AARON HUENCHUMIL"/>
    <s v="Los Colonos #0411 A"/>
    <s v="Providencia"/>
    <x v="0"/>
    <s v="Cumple"/>
    <s v="Cumple"/>
    <s v="No Aplica"/>
    <s v="No Aplica"/>
    <s v="Cumple"/>
    <s v="Cumple"/>
    <s v="Si"/>
    <s v="S/N"/>
    <s v="S/N"/>
    <s v="Cumple"/>
    <s v="Cumple"/>
    <s v="Cumple"/>
    <s v="Cumple"/>
    <s v="Cumple Parcialmente"/>
    <s v="1- Clientr por via citofono confirma tener el servicio reestablecido 2- Direccion correcta es: LOS COLONOS #0397"/>
    <x v="5"/>
    <x v="0"/>
    <x v="6"/>
    <x v="0"/>
    <n v="0.5"/>
    <n v="0.5"/>
    <n v="0.5"/>
    <n v="0.5"/>
    <n v="0.5"/>
    <n v="0.5"/>
    <n v="0.25"/>
    <n v="0.25"/>
    <n v="0.5"/>
    <n v="0.5"/>
    <n v="0.17499999999999999"/>
    <n v="0.93500000000000005"/>
    <x v="1"/>
  </r>
  <r>
    <s v="1932149"/>
    <s v="207625072022132657"/>
    <s v="DF20227393979"/>
    <x v="128"/>
    <x v="156"/>
    <s v="Cristobal toro"/>
    <s v="Suecia 476 dpto 81"/>
    <s v="Providencia"/>
    <x v="0"/>
    <s v="Cumple"/>
    <s v="Cumple"/>
    <s v="No Aplica"/>
    <s v="No Aplica"/>
    <s v="Cumple"/>
    <s v="Cumple"/>
    <s v="No"/>
    <s v="S/N"/>
    <s v="S/N"/>
    <s v="No Aplica"/>
    <s v="No Aplica"/>
    <s v="No Aplica"/>
    <s v="Cumple"/>
    <s v="Cumple Parcialmente"/>
    <s v="Problema externo , td . Sector ."/>
    <x v="5"/>
    <x v="0"/>
    <x v="6"/>
    <x v="0"/>
    <n v="0.5"/>
    <n v="0.5"/>
    <n v="0.5"/>
    <n v="0.5"/>
    <n v="0.5"/>
    <n v="0.5"/>
    <n v="0.25"/>
    <n v="0.25"/>
    <n v="0.5"/>
    <n v="0.5"/>
    <n v="0.17499999999999999"/>
    <n v="0.93500000000000005"/>
    <x v="1"/>
  </r>
  <r>
    <s v="1932126"/>
    <s v="207525072022131250"/>
    <s v="DF20227386652"/>
    <x v="128"/>
    <x v="172"/>
    <s v="AARON HUENCHUMIL"/>
    <s v="Monseñor Carlos Casanueva #437 dpto 201"/>
    <s v="Providencia"/>
    <x v="0"/>
    <s v="Cumple"/>
    <s v="Cumple"/>
    <s v="No Aplica"/>
    <s v="No Aplica"/>
    <s v="Cumple"/>
    <s v="Cumple"/>
    <s v="No"/>
    <s v="S/N"/>
    <s v="S/N"/>
    <s v="No Aplica"/>
    <s v="No Aplica"/>
    <s v="No Aplica"/>
    <s v="Cumple"/>
    <s v="Cumple"/>
    <s v="1- Cliente no se encuentra en domicilio"/>
    <x v="5"/>
    <x v="0"/>
    <x v="6"/>
    <x v="0"/>
    <n v="0.5"/>
    <n v="0.5"/>
    <n v="0.5"/>
    <n v="0.5"/>
    <n v="0.5"/>
    <n v="0.5"/>
    <n v="0.25"/>
    <n v="0.25"/>
    <n v="0.5"/>
    <n v="0.5"/>
    <n v="0.5"/>
    <n v="1"/>
    <x v="1"/>
  </r>
  <r>
    <s v="1932121"/>
    <s v="207625072022130658"/>
    <s v="DF20227405196"/>
    <x v="128"/>
    <x v="166"/>
    <s v="Cristobal toro"/>
    <s v="Los leones 1315"/>
    <s v="Providencia"/>
    <x v="0"/>
    <s v="Cumple"/>
    <s v="Cumple"/>
    <s v="No Aplica"/>
    <s v="No Aplica"/>
    <s v="Cumple"/>
    <s v="Cumple"/>
    <s v="Si"/>
    <s v="Patricio sanchez ( concerge )"/>
    <s v="223444628"/>
    <s v="Cumple"/>
    <s v="Cumple"/>
    <s v="Cumple"/>
    <s v="Cumple"/>
    <s v="Cumple"/>
    <s v="Corresponde a servicio comun edificio , sin mayor observacion"/>
    <x v="5"/>
    <x v="0"/>
    <x v="6"/>
    <x v="0"/>
    <n v="0.5"/>
    <n v="0.5"/>
    <n v="0.5"/>
    <n v="0.5"/>
    <n v="0.5"/>
    <n v="0.5"/>
    <n v="0.25"/>
    <n v="0.25"/>
    <n v="0.5"/>
    <n v="0.5"/>
    <n v="0.5"/>
    <n v="1"/>
    <x v="1"/>
  </r>
  <r>
    <s v="1932111"/>
    <s v="207525072022125504"/>
    <s v="DF20227375115"/>
    <x v="128"/>
    <x v="139"/>
    <s v="AARON HUENCHUMIL"/>
    <s v="Nueva Los Leones #0156 local 3"/>
    <s v="Providencia"/>
    <x v="0"/>
    <s v="Cumple"/>
    <s v="Cumple"/>
    <s v="No Aplica"/>
    <s v="No Aplica"/>
    <s v="No Aplica"/>
    <s v="No Aplica"/>
    <s v="Si"/>
    <s v="S/N"/>
    <s v="S/N"/>
    <s v="No Aplica"/>
    <s v="No Aplica"/>
    <s v="No Aplica"/>
    <s v="Cumple"/>
    <s v="Cumple"/>
    <s v="1- Gente de local desconoce si existio una visita por parte de tecnicos  2- Cliente con suminiatro electrico normalizado"/>
    <x v="5"/>
    <x v="0"/>
    <x v="6"/>
    <x v="0"/>
    <n v="0.5"/>
    <n v="0.5"/>
    <n v="0.5"/>
    <n v="0.5"/>
    <n v="0.5"/>
    <n v="0.5"/>
    <n v="0.25"/>
    <n v="0.25"/>
    <n v="0.5"/>
    <n v="0.5"/>
    <n v="0.5"/>
    <n v="1"/>
    <x v="1"/>
  </r>
  <r>
    <s v="1932106"/>
    <s v="207625072022124717"/>
    <s v="DF20227397302"/>
    <x v="128"/>
    <x v="153"/>
    <s v="Cristobal toro"/>
    <s v="Hernando de aguirre 1675 p2 dpto 203"/>
    <s v="Providencia"/>
    <x v="0"/>
    <s v="Cumple"/>
    <s v="Cumple"/>
    <s v="No Cumple"/>
    <s v="No Cumple"/>
    <s v="Cumple"/>
    <s v="Cumple"/>
    <s v="No"/>
    <s v="S/N"/>
    <s v="S/N"/>
    <s v="No Aplica"/>
    <s v="No Aplica"/>
    <s v="No Aplica"/>
    <s v="Cumple"/>
    <s v="Cumple Parcialmente"/>
    <s v="Falta data en fotografias , problema externo , subterraneo"/>
    <x v="5"/>
    <x v="0"/>
    <x v="6"/>
    <x v="0"/>
    <n v="0.5"/>
    <n v="0.5"/>
    <n v="0"/>
    <n v="0"/>
    <n v="0.5"/>
    <n v="0.5"/>
    <n v="0.25"/>
    <n v="0.25"/>
    <n v="0.5"/>
    <n v="0.5"/>
    <n v="0.17499999999999999"/>
    <n v="0.63500000000000001"/>
    <x v="1"/>
  </r>
  <r>
    <s v="1932102"/>
    <s v="207525072022124051"/>
    <s v="DF20227390479"/>
    <x v="128"/>
    <x v="151"/>
    <s v="AARON HUENCHUMIL"/>
    <s v="Providencia #2019 A22"/>
    <s v="Providencia"/>
    <x v="0"/>
    <s v="Cumple"/>
    <s v="Cumple"/>
    <s v="No Aplica"/>
    <s v="No Aplica"/>
    <s v="Cumple"/>
    <s v="Cumple"/>
    <s v="No"/>
    <s v="S/N"/>
    <s v="S/N"/>
    <s v="No Aplica"/>
    <s v="No Aplica"/>
    <s v="No Aplica"/>
    <s v="Cumple"/>
    <s v="Cumple Parcialmente"/>
    <s v="1-Cliente no se encuentra en domicilio, pero conserje permite acceso a medidor 2- Suministro electrico reestablecido"/>
    <x v="5"/>
    <x v="0"/>
    <x v="6"/>
    <x v="0"/>
    <n v="0.5"/>
    <n v="0.5"/>
    <n v="0.5"/>
    <n v="0.5"/>
    <n v="0.5"/>
    <n v="0.5"/>
    <n v="0.25"/>
    <n v="0.25"/>
    <n v="0.5"/>
    <n v="0.5"/>
    <n v="0.17499999999999999"/>
    <n v="0.93500000000000005"/>
    <x v="1"/>
  </r>
  <r>
    <s v="1932097"/>
    <s v="207625072022123337"/>
    <s v="DF20227393048"/>
    <x v="128"/>
    <x v="155"/>
    <s v="Cristobal toro"/>
    <s v="Francisco bilbao 2704 p3"/>
    <s v="Providencia"/>
    <x v="0"/>
    <s v="Cumple"/>
    <s v="Cumple"/>
    <s v="No Aplica"/>
    <s v="No Aplica"/>
    <s v="Cumple"/>
    <s v="Cumple"/>
    <s v="No"/>
    <s v="S/N"/>
    <s v="S/N"/>
    <s v="No Aplica"/>
    <s v="No Aplica"/>
    <s v="No Aplica"/>
    <s v="Cumple"/>
    <s v="Cumple"/>
    <s v="Sin acceso a medidores , sin moradores ."/>
    <x v="5"/>
    <x v="0"/>
    <x v="6"/>
    <x v="0"/>
    <n v="0.5"/>
    <n v="0.5"/>
    <n v="0.5"/>
    <n v="0.5"/>
    <n v="0.5"/>
    <n v="0.5"/>
    <n v="0.25"/>
    <n v="0.25"/>
    <n v="0.5"/>
    <n v="0.5"/>
    <n v="0.5"/>
    <n v="1"/>
    <x v="1"/>
  </r>
  <r>
    <s v="1932044"/>
    <s v="207625072022122128"/>
    <s v="DF20227405257"/>
    <x v="128"/>
    <x v="166"/>
    <s v="Cristobal toro"/>
    <s v="Tobalaba 4129 dpto 42"/>
    <s v="Providencia"/>
    <x v="0"/>
    <s v="Cumple"/>
    <s v="Cumple"/>
    <s v="No Aplica"/>
    <s v="No Aplica"/>
    <s v="Cumple"/>
    <s v="Cumple"/>
    <s v="No"/>
    <s v="S/N"/>
    <s v="S/N"/>
    <s v="No Aplica"/>
    <s v="No Aplica"/>
    <s v="No Aplica"/>
    <s v="Cumple"/>
    <s v="No Cumple"/>
    <s v="Falta data en fotografias , sin moradores , sin mayor observacion"/>
    <x v="5"/>
    <x v="0"/>
    <x v="6"/>
    <x v="0"/>
    <n v="0.5"/>
    <n v="0.5"/>
    <n v="0.5"/>
    <n v="0.5"/>
    <n v="0.5"/>
    <n v="0.5"/>
    <n v="0.25"/>
    <n v="0.25"/>
    <n v="0.5"/>
    <n v="0.5"/>
    <n v="0"/>
    <n v="0.9"/>
    <x v="1"/>
  </r>
  <r>
    <s v="1932041"/>
    <s v="207625072022121821"/>
    <s v="DF20227405277"/>
    <x v="128"/>
    <x v="166"/>
    <s v="Cristobal toro"/>
    <s v="Tobalaba 4121 dpto 21"/>
    <s v="Providencia"/>
    <x v="0"/>
    <s v="Cumple"/>
    <s v="Cumple"/>
    <s v="No Aplica"/>
    <s v="No Aplica"/>
    <s v="Cumple"/>
    <s v="Cumple"/>
    <s v="Si"/>
    <s v="Ignacio herrera"/>
    <s v="975580778"/>
    <s v="Cumple"/>
    <s v="Cumple"/>
    <s v="Cumple"/>
    <s v="Cumple"/>
    <s v="Cumple"/>
    <s v="Problema externo , caja dae aerea . Sin mayor observacion"/>
    <x v="5"/>
    <x v="0"/>
    <x v="6"/>
    <x v="0"/>
    <n v="0.5"/>
    <n v="0.5"/>
    <n v="0.5"/>
    <n v="0.5"/>
    <n v="0.5"/>
    <n v="0.5"/>
    <n v="0.25"/>
    <n v="0.25"/>
    <n v="0.5"/>
    <n v="0.5"/>
    <n v="0.5"/>
    <n v="1"/>
    <x v="1"/>
  </r>
  <r>
    <s v="1932035"/>
    <s v="207525072022121611"/>
    <s v="DF20227376762"/>
    <x v="128"/>
    <x v="149"/>
    <s v="AARON HUENCHUMIL"/>
    <s v="Providencia #1100 tr C dpto 1704"/>
    <s v="Providencia"/>
    <x v="0"/>
    <s v="Cumple"/>
    <s v="Cumple"/>
    <s v="No Aplica"/>
    <s v="No Aplica"/>
    <s v="Cumple"/>
    <s v="Cumple"/>
    <s v="No"/>
    <s v="S/N"/>
    <s v="S/N"/>
    <s v="No Aplica"/>
    <s v="No Aplica"/>
    <s v="No Aplica"/>
    <s v="Cumple"/>
    <s v="Cumple"/>
    <s v="1-Cliente no se encuentra en domicilio, pero conserje permite acceso a shaft medidores  2- Suministro electrico normalizado"/>
    <x v="5"/>
    <x v="0"/>
    <x v="6"/>
    <x v="0"/>
    <n v="0.5"/>
    <n v="0.5"/>
    <n v="0.5"/>
    <n v="0.5"/>
    <n v="0.5"/>
    <n v="0.5"/>
    <n v="0.25"/>
    <n v="0.25"/>
    <n v="0.5"/>
    <n v="0.5"/>
    <n v="0.5"/>
    <n v="1"/>
    <x v="1"/>
  </r>
  <r>
    <s v="1932030"/>
    <s v="207525072022120932"/>
    <s v="DF20227383373"/>
    <x v="128"/>
    <x v="171"/>
    <s v="AARON HUENCHUMIL"/>
    <s v="Providencia #1082"/>
    <s v="Providencia"/>
    <x v="0"/>
    <s v="Cumple"/>
    <s v="Cumple"/>
    <s v="No Aplica"/>
    <s v="No Aplica"/>
    <s v="Cumple"/>
    <s v="Cumple"/>
    <s v="No"/>
    <s v="S/N"/>
    <s v="S/N"/>
    <s v="No Aplica"/>
    <s v="No Aplica"/>
    <s v="No Aplica"/>
    <s v="Cumple"/>
    <s v="Cumple Parcialmente"/>
    <s v="1- AP normalizado"/>
    <x v="5"/>
    <x v="0"/>
    <x v="6"/>
    <x v="0"/>
    <n v="0.5"/>
    <n v="0.5"/>
    <n v="0.5"/>
    <n v="0.5"/>
    <n v="0.5"/>
    <n v="0.5"/>
    <n v="0.25"/>
    <n v="0.25"/>
    <n v="0.5"/>
    <n v="0.5"/>
    <n v="0.17499999999999999"/>
    <n v="0.93500000000000005"/>
    <x v="1"/>
  </r>
  <r>
    <s v="1932015"/>
    <s v="207525072022115430"/>
    <s v="DF20227389747"/>
    <x v="128"/>
    <x v="168"/>
    <s v="AARON HUENCHUMIL"/>
    <s v="Andres Bellos #1337"/>
    <s v="Providencia"/>
    <x v="0"/>
    <s v="Cumple"/>
    <s v="Cumple"/>
    <s v="No Aplica"/>
    <s v="No Aplica"/>
    <s v="Cumple"/>
    <s v="Cumple"/>
    <s v="Si"/>
    <s v="S/N"/>
    <s v="S/N"/>
    <s v="No Aplica"/>
    <s v="No Aplica"/>
    <s v="Cumple"/>
    <s v="Cumple"/>
    <s v="Cumple Parcialmente"/>
    <s v="1- Portero no puede permitir el acceso, ya que persona que recibio a tecnicos el dia de visita no se encuentra  2- Cliente con suministro electrico normalizado"/>
    <x v="5"/>
    <x v="0"/>
    <x v="6"/>
    <x v="0"/>
    <n v="0.5"/>
    <n v="0.5"/>
    <n v="0.5"/>
    <n v="0.5"/>
    <n v="0.5"/>
    <n v="0.5"/>
    <n v="0.25"/>
    <n v="0.25"/>
    <n v="0.5"/>
    <n v="0.5"/>
    <n v="0.17499999999999999"/>
    <n v="0.93500000000000005"/>
    <x v="1"/>
  </r>
  <r>
    <s v="1932011"/>
    <s v="207625072022115249"/>
    <s v="DF20227400340"/>
    <x v="128"/>
    <x v="160"/>
    <s v="Cristobal toro"/>
    <s v="Eliecer parada 1626"/>
    <s v="Providencia"/>
    <x v="0"/>
    <s v="Cumple"/>
    <s v="Cumple"/>
    <s v="No Aplica"/>
    <s v="No Aplica"/>
    <s v="Cumple"/>
    <s v="Cumple"/>
    <s v="No"/>
    <s v="S/N"/>
    <s v="S/N"/>
    <s v="No Aplica"/>
    <s v="No Aplica"/>
    <s v="No Aplica"/>
    <s v="Cumple"/>
    <s v="Cumple"/>
    <s v="Sin moradores , sin mayor observacion"/>
    <x v="5"/>
    <x v="0"/>
    <x v="6"/>
    <x v="0"/>
    <n v="0.5"/>
    <n v="0.5"/>
    <n v="0.5"/>
    <n v="0.5"/>
    <n v="0.5"/>
    <n v="0.5"/>
    <n v="0.25"/>
    <n v="0.25"/>
    <n v="0.5"/>
    <n v="0.5"/>
    <n v="0.5"/>
    <n v="1"/>
    <x v="1"/>
  </r>
  <r>
    <s v="1934887"/>
    <s v="207626072022165728"/>
    <s v="DF20227407701"/>
    <x v="129"/>
    <x v="158"/>
    <s v="Cristobal toro"/>
    <s v="Chile españa 1082 sc"/>
    <s v="Providencia"/>
    <x v="0"/>
    <s v="Cumple"/>
    <s v="Cumple"/>
    <s v="No Aplica"/>
    <s v="No Aplica"/>
    <s v="Cumple"/>
    <s v="Cumple"/>
    <s v="Si"/>
    <s v="Elias huentemil"/>
    <s v="S/N"/>
    <s v="Cumple"/>
    <s v="Cumple"/>
    <s v="Cumple"/>
    <s v="Cumple"/>
    <s v="Cumple"/>
    <s v="Sin fono contacto , sin mayor observacion"/>
    <x v="5"/>
    <x v="0"/>
    <x v="6"/>
    <x v="0"/>
    <n v="0.5"/>
    <n v="0.5"/>
    <n v="0.5"/>
    <n v="0.5"/>
    <n v="0.5"/>
    <n v="0.5"/>
    <n v="0.25"/>
    <n v="0.25"/>
    <n v="0.5"/>
    <n v="0.5"/>
    <n v="0.5"/>
    <n v="1"/>
    <x v="1"/>
  </r>
  <r>
    <s v="1934829"/>
    <s v="207526072022160538"/>
    <s v="DF20227401434"/>
    <x v="129"/>
    <x v="162"/>
    <s v="AARON HUENCHUMIL"/>
    <s v="Las Bellotas #182"/>
    <s v="Providencia"/>
    <x v="0"/>
    <s v="Cumple"/>
    <s v="Cumple"/>
    <s v="No Aplica"/>
    <s v="No Aplica"/>
    <s v="Cumple"/>
    <s v="Cumple"/>
    <s v="No"/>
    <s v="S/N"/>
    <s v="S/N"/>
    <s v="No Aplica"/>
    <s v="No Aplica"/>
    <s v="No Aplica"/>
    <s v="Cumple"/>
    <s v="Cumple"/>
    <s v="1- Suministro electrico normalizado en el sector"/>
    <x v="5"/>
    <x v="0"/>
    <x v="6"/>
    <x v="0"/>
    <n v="0.5"/>
    <n v="0.5"/>
    <n v="0.5"/>
    <n v="0.5"/>
    <n v="0.5"/>
    <n v="0.5"/>
    <n v="0.25"/>
    <n v="0.25"/>
    <n v="0.5"/>
    <n v="0.5"/>
    <n v="0.5"/>
    <n v="1"/>
    <x v="1"/>
  </r>
  <r>
    <s v="1934824"/>
    <s v="207626072022154156"/>
    <s v="DF20227405516"/>
    <x v="129"/>
    <x v="166"/>
    <s v="Cristobal toro"/>
    <s v="Los leones 2270 dpto 1001"/>
    <s v="Providencia"/>
    <x v="0"/>
    <s v="Cumple"/>
    <s v="Cumple"/>
    <s v="No Cumple"/>
    <s v="No Cumple"/>
    <s v="No Aplica"/>
    <s v="No Aplica"/>
    <s v="Si"/>
    <s v="Leonardo santibañez"/>
    <s v="232762631"/>
    <s v="No Aplica"/>
    <s v="No Aplica"/>
    <s v="No Aplica"/>
    <s v="Cumple"/>
    <s v="Cumple Parcialmente"/>
    <s v="Fotografia de medidor informada , no coincide con lo q se inspecciona en terreno , concerge indica que fue cuadrilla pero que no ingresaron a medidores y que cliente nunca habia llamado a emergencia, concerge no registra datos de personal , segun georeferencia corresponde a direccion ."/>
    <x v="5"/>
    <x v="0"/>
    <x v="6"/>
    <x v="0"/>
    <n v="0.5"/>
    <n v="0.5"/>
    <n v="0"/>
    <n v="0"/>
    <n v="0.5"/>
    <n v="0.5"/>
    <n v="0.25"/>
    <n v="0.25"/>
    <n v="0.5"/>
    <n v="0.5"/>
    <n v="0.17499999999999999"/>
    <n v="0.63500000000000001"/>
    <x v="1"/>
  </r>
  <r>
    <s v="1934823"/>
    <s v="207526072022153922"/>
    <s v="DF20227405445"/>
    <x v="129"/>
    <x v="166"/>
    <s v="AARON HUENCHUMIL"/>
    <s v="Ricardo Lyon #322"/>
    <s v="Providencia"/>
    <x v="0"/>
    <s v="Cumple"/>
    <s v="Cumple"/>
    <s v="No Aplica"/>
    <s v="No Aplica"/>
    <s v="Cumple"/>
    <s v="Cumple"/>
    <s v="Si"/>
    <s v="S/N"/>
    <s v="S/N"/>
    <s v="No Aplica"/>
    <s v="No Aplica"/>
    <s v="Cumple"/>
    <s v="Cumple"/>
    <s v="Cumple"/>
    <s v="1- Cliente se encuentra con suministro electrico normalizado"/>
    <x v="5"/>
    <x v="0"/>
    <x v="6"/>
    <x v="0"/>
    <n v="0.5"/>
    <n v="0.5"/>
    <n v="0.5"/>
    <n v="0.5"/>
    <n v="0.5"/>
    <n v="0.5"/>
    <n v="0.25"/>
    <n v="0.25"/>
    <n v="0.5"/>
    <n v="0.5"/>
    <n v="0.5"/>
    <n v="1"/>
    <x v="1"/>
  </r>
  <r>
    <s v="1934818"/>
    <s v="207526072022151909"/>
    <s v="DF20227395093"/>
    <x v="129"/>
    <x v="152"/>
    <s v="AARON HUENCHUMIL"/>
    <s v="Carlos Antunez #1869 bl 19 dpto 605"/>
    <s v="Providencia"/>
    <x v="0"/>
    <s v="Cumple"/>
    <s v="Cumple"/>
    <s v="No Aplica"/>
    <s v="No Aplica"/>
    <s v="Cumple"/>
    <s v="Cumple"/>
    <s v="No"/>
    <s v="S/N"/>
    <s v="S/N"/>
    <s v="No Aplica"/>
    <s v="No Aplica"/>
    <s v="No Aplica"/>
    <s v="Cumple"/>
    <s v="Cumple Parcialmente"/>
    <s v="1-Cliente no se encuentra en domicilio"/>
    <x v="5"/>
    <x v="0"/>
    <x v="6"/>
    <x v="0"/>
    <n v="0.5"/>
    <n v="0.5"/>
    <n v="0.5"/>
    <n v="0.5"/>
    <n v="0.5"/>
    <n v="0.5"/>
    <n v="0.25"/>
    <n v="0.25"/>
    <n v="0.5"/>
    <n v="0.5"/>
    <n v="0.17499999999999999"/>
    <n v="0.93500000000000005"/>
    <x v="1"/>
  </r>
  <r>
    <s v="1934813"/>
    <s v="207626072022150747"/>
    <s v="DF20227406187"/>
    <x v="129"/>
    <x v="165"/>
    <s v="Cristobal toro"/>
    <s v="Francisco bilbao 2075 dpto 905"/>
    <s v="Providencia"/>
    <x v="0"/>
    <s v="Cumple"/>
    <s v="Cumple"/>
    <s v="No Aplica"/>
    <s v="No Aplica"/>
    <s v="Cumple"/>
    <s v="Cumple"/>
    <s v="Si"/>
    <s v="Yashira mercado  ( concerge )"/>
    <s v="224198822"/>
    <s v="Cumple"/>
    <s v="Cumple"/>
    <s v="Cumple"/>
    <s v="Cumple"/>
    <s v="Cumple"/>
    <s v="Se verifico inspeccion , sin mayor observacion"/>
    <x v="5"/>
    <x v="0"/>
    <x v="6"/>
    <x v="0"/>
    <n v="0.5"/>
    <n v="0.5"/>
    <n v="0.5"/>
    <n v="0.5"/>
    <n v="0.5"/>
    <n v="0.5"/>
    <n v="0.25"/>
    <n v="0.25"/>
    <n v="0.5"/>
    <n v="0.5"/>
    <n v="0.5"/>
    <n v="1"/>
    <x v="1"/>
  </r>
  <r>
    <s v="1934805"/>
    <s v="207526072022145824"/>
    <s v="DF20227404487"/>
    <x v="129"/>
    <x v="159"/>
    <s v="AARON HUENCHUMIL"/>
    <s v="General del Canto #230 of 803"/>
    <s v="Providencia"/>
    <x v="0"/>
    <s v="Cumple"/>
    <s v="Cumple"/>
    <s v="No Aplica"/>
    <s v="No Aplica"/>
    <s v="No Aplica"/>
    <s v="No Aplica"/>
    <s v="No"/>
    <s v="S/N"/>
    <s v="S/N"/>
    <s v="No Aplica"/>
    <s v="No Aplica"/>
    <s v="No Aplica"/>
    <s v="Cumple Parcialmente"/>
    <s v="Cumple Parcialmente"/>
    <s v="1-Conserje no permite acceso, ya que no existe registro en bitacora del dia de la visita de tecnicos y en informe cuadrilla no hay fotografias del trabajo para respaldar"/>
    <x v="5"/>
    <x v="0"/>
    <x v="6"/>
    <x v="0"/>
    <n v="0.5"/>
    <n v="0.5"/>
    <n v="0.5"/>
    <n v="0.5"/>
    <n v="0.5"/>
    <n v="0.5"/>
    <n v="0.25"/>
    <n v="0.25"/>
    <n v="0.5"/>
    <n v="0.17499999999999999"/>
    <n v="0.17499999999999999"/>
    <n v="0.87"/>
    <x v="1"/>
  </r>
  <r>
    <s v="1934797"/>
    <s v="207526072022144404"/>
    <s v="DF20227394167"/>
    <x v="129"/>
    <x v="156"/>
    <s v="AARON HUENCHUMIL"/>
    <s v="Alcalde Almanzar Ureta #1201 dpto 102"/>
    <s v="Providencia"/>
    <x v="0"/>
    <s v="Cumple"/>
    <s v="Cumple"/>
    <s v="No Cumple"/>
    <s v="No Cumple"/>
    <s v="Cumple"/>
    <s v="Cumple"/>
    <s v="No"/>
    <s v="S/N"/>
    <s v="S/N"/>
    <s v="No Aplica"/>
    <s v="No Aplica"/>
    <s v="No Aplica"/>
    <s v="Cumple"/>
    <s v="Cumple Parcialmente"/>
    <s v="1- Suministro electrico se encuentra normalizado"/>
    <x v="5"/>
    <x v="0"/>
    <x v="6"/>
    <x v="0"/>
    <n v="0.5"/>
    <n v="0.5"/>
    <n v="0"/>
    <n v="0"/>
    <n v="0.5"/>
    <n v="0.5"/>
    <n v="0.25"/>
    <n v="0.25"/>
    <n v="0.5"/>
    <n v="0.5"/>
    <n v="0.17499999999999999"/>
    <n v="0.63500000000000001"/>
    <x v="1"/>
  </r>
  <r>
    <s v="1934782"/>
    <s v="207526072022142306"/>
    <s v="DF20227398582"/>
    <x v="129"/>
    <x v="153"/>
    <s v="AARON HUENCHUMIL"/>
    <s v="Diego de Almagro #2246 F"/>
    <s v="Providencia"/>
    <x v="0"/>
    <s v="Cumple"/>
    <s v="Cumple"/>
    <s v="No Cumple"/>
    <s v="No Cumple"/>
    <s v="Cumple"/>
    <s v="Cumple"/>
    <s v="No"/>
    <s v="S/N"/>
    <s v="S/N"/>
    <s v="No Aplica"/>
    <s v="No Aplica"/>
    <s v="No Aplica"/>
    <s v="Cumple"/>
    <s v="Cumple"/>
    <s v="1- TD 10358 se encuentra normalizado 2- No declara codigo fusible NH en informe cuadrilla"/>
    <x v="5"/>
    <x v="0"/>
    <x v="6"/>
    <x v="0"/>
    <n v="0.5"/>
    <n v="0.5"/>
    <n v="0"/>
    <n v="0"/>
    <n v="0.5"/>
    <n v="0.5"/>
    <n v="0.25"/>
    <n v="0.25"/>
    <n v="0.5"/>
    <n v="0.5"/>
    <n v="0.5"/>
    <n v="0.7"/>
    <x v="1"/>
  </r>
  <r>
    <s v="1936790"/>
    <s v="207627072022140553"/>
    <s v="DF20227406280"/>
    <x v="130"/>
    <x v="165"/>
    <s v="Cristobal toro"/>
    <s v="Suecia 286"/>
    <s v="Providencia"/>
    <x v="0"/>
    <s v="Cumple"/>
    <s v="Cumple"/>
    <s v="No Aplica"/>
    <s v="No Aplica"/>
    <s v="Cumple"/>
    <s v="Cumple"/>
    <s v="No"/>
    <s v="S/N"/>
    <s v="S/N"/>
    <s v="No Aplica"/>
    <s v="No Aplica"/>
    <s v="No Aplica"/>
    <s v="Cumple"/>
    <s v="Cumple"/>
    <s v="Problema externo , sector ."/>
    <x v="5"/>
    <x v="0"/>
    <x v="6"/>
    <x v="0"/>
    <n v="0.5"/>
    <n v="0.5"/>
    <n v="0.5"/>
    <n v="0.5"/>
    <n v="0.5"/>
    <n v="0.5"/>
    <n v="0.25"/>
    <n v="0.25"/>
    <n v="0.5"/>
    <n v="0.5"/>
    <n v="0.5"/>
    <n v="1"/>
    <x v="1"/>
  </r>
  <r>
    <s v="1936637"/>
    <s v="207627072022125814"/>
    <s v="DF20227406046"/>
    <x v="130"/>
    <x v="166"/>
    <s v="Cristobal toro"/>
    <s v="Carlos sanders 139"/>
    <s v="Providencia"/>
    <x v="0"/>
    <s v="Cumple"/>
    <s v="Cumple"/>
    <s v="No Aplica"/>
    <s v="No Aplica"/>
    <s v="Cumple"/>
    <s v="Cumple"/>
    <s v="No"/>
    <s v="S/N"/>
    <s v="S/N"/>
    <s v="No Aplica"/>
    <s v="No Aplica"/>
    <s v="No Aplica"/>
    <s v="Cumple"/>
    <s v="No Cumple"/>
    <s v="Falta data en fotografias , problema externo , sector ."/>
    <x v="5"/>
    <x v="0"/>
    <x v="6"/>
    <x v="0"/>
    <n v="0.5"/>
    <n v="0.5"/>
    <n v="0.5"/>
    <n v="0.5"/>
    <n v="0.5"/>
    <n v="0.5"/>
    <n v="0.25"/>
    <n v="0.25"/>
    <n v="0.5"/>
    <n v="0.5"/>
    <n v="0"/>
    <n v="0.9"/>
    <x v="1"/>
  </r>
  <r>
    <s v="1936616"/>
    <s v="207627072022122615"/>
    <s v="DF20227406074"/>
    <x v="130"/>
    <x v="165"/>
    <s v="Cristobal toro"/>
    <s v="Antonia lopez de bello 098 p, 2"/>
    <s v="Providencia"/>
    <x v="0"/>
    <s v="Cumple"/>
    <s v="Cumple"/>
    <s v="No Aplica"/>
    <s v="No Aplica"/>
    <s v="Cumple"/>
    <s v="Cumple"/>
    <s v="No"/>
    <s v="S/N"/>
    <s v="S/N"/>
    <s v="No Aplica"/>
    <s v="No Aplica"/>
    <s v="No Aplica"/>
    <s v="Cumple Parcialmente"/>
    <s v="No Cumple"/>
    <s v="Falta data en fotografias , sin moradores , local comercial . Empalme subterraneo"/>
    <x v="5"/>
    <x v="0"/>
    <x v="6"/>
    <x v="0"/>
    <n v="0.5"/>
    <n v="0.5"/>
    <n v="0.5"/>
    <n v="0.5"/>
    <n v="0.5"/>
    <n v="0.5"/>
    <n v="0.25"/>
    <n v="0.25"/>
    <n v="0.5"/>
    <n v="0.17499999999999999"/>
    <n v="0"/>
    <n v="0.83500000000000008"/>
    <x v="1"/>
  </r>
  <r>
    <s v="1936586"/>
    <s v="207627072022121538"/>
    <s v="DF20227406091"/>
    <x v="130"/>
    <x v="166"/>
    <s v="Cristobal toro"/>
    <s v="Pio nono 153"/>
    <s v="Providencia"/>
    <x v="0"/>
    <s v="Cumple"/>
    <s v="Cumple"/>
    <s v="No Aplica"/>
    <s v="No Aplica"/>
    <s v="Cumple"/>
    <s v="Cumple"/>
    <s v="No"/>
    <s v="S/N"/>
    <s v="S/N"/>
    <s v="No Aplica"/>
    <s v="No Aplica"/>
    <s v="No Aplica"/>
    <s v="Cumple"/>
    <s v="Cumple"/>
    <s v="Falta data en fotografias , por precaucion no se toman fotografias ."/>
    <x v="5"/>
    <x v="0"/>
    <x v="6"/>
    <x v="0"/>
    <n v="0.5"/>
    <n v="0.5"/>
    <n v="0.5"/>
    <n v="0.5"/>
    <n v="0.5"/>
    <n v="0.5"/>
    <n v="0.25"/>
    <n v="0.25"/>
    <n v="0.5"/>
    <n v="0.5"/>
    <n v="0.5"/>
    <n v="1"/>
    <x v="1"/>
  </r>
  <r>
    <s v="1936558"/>
    <s v="207627072022115247"/>
    <s v="DF20227408776"/>
    <x v="130"/>
    <x v="158"/>
    <s v="Cristobal toro"/>
    <s v="Santa maria 0112 sc"/>
    <s v="Providencia"/>
    <x v="0"/>
    <s v="Cumple"/>
    <s v="Cumple"/>
    <s v="No Cumple"/>
    <s v="No Cumple"/>
    <s v="Cumple"/>
    <s v="Cumple"/>
    <s v="No"/>
    <s v="S/N"/>
    <s v="S/N"/>
    <s v="No Aplica"/>
    <s v="No Aplica"/>
    <s v="No Aplica"/>
    <s v="Cumple"/>
    <s v="Cumple Parcialmente"/>
    <s v="Falta data en forografias , sin acceso a medidores , se avisa y nadie a cargo"/>
    <x v="5"/>
    <x v="0"/>
    <x v="6"/>
    <x v="0"/>
    <n v="0.5"/>
    <n v="0.5"/>
    <n v="0"/>
    <n v="0"/>
    <n v="0.5"/>
    <n v="0.5"/>
    <n v="0.25"/>
    <n v="0.25"/>
    <n v="0.5"/>
    <n v="0.5"/>
    <n v="0.17499999999999999"/>
    <n v="0.63500000000000001"/>
    <x v="1"/>
  </r>
  <r>
    <s v="1936533"/>
    <s v="207627072022113727"/>
    <s v="DF20227407464"/>
    <x v="130"/>
    <x v="165"/>
    <s v="Cristobal toro"/>
    <s v="Seminario 188"/>
    <s v="Providencia"/>
    <x v="0"/>
    <s v="Cumple"/>
    <s v="Cumple"/>
    <s v="No Aplica"/>
    <s v="No Aplica"/>
    <s v="Cumple"/>
    <s v="Cumple"/>
    <s v="No"/>
    <s v="S/N"/>
    <s v="S/N"/>
    <s v="No Aplica"/>
    <s v="No Aplica"/>
    <s v="No Aplica"/>
    <s v="Cumple"/>
    <s v="Cumple"/>
    <s v="Sin moradores , se visualiza gente adentro pero no salen a atender"/>
    <x v="5"/>
    <x v="0"/>
    <x v="6"/>
    <x v="0"/>
    <n v="0.5"/>
    <n v="0.5"/>
    <n v="0.5"/>
    <n v="0.5"/>
    <n v="0.5"/>
    <n v="0.5"/>
    <n v="0.25"/>
    <n v="0.25"/>
    <n v="0.5"/>
    <n v="0.5"/>
    <n v="0.5"/>
    <n v="1"/>
    <x v="1"/>
  </r>
  <r>
    <s v="1936525"/>
    <s v="207627072022112520"/>
    <s v="DF20227406581"/>
    <x v="130"/>
    <x v="165"/>
    <s v="Cristobal toro"/>
    <s v="Manuel a maira 969"/>
    <s v="Providencia"/>
    <x v="0"/>
    <s v="Cumple"/>
    <s v="Cumple"/>
    <s v="No Aplica"/>
    <s v="No Aplica"/>
    <s v="Cumple"/>
    <s v="Cumple"/>
    <s v="No"/>
    <s v="S/N"/>
    <s v="S/N"/>
    <s v="No Aplica"/>
    <s v="No Aplica"/>
    <s v="No Aplica"/>
    <s v="Cumple"/>
    <s v="No Cumple"/>
    <s v="No hay data en fotografias , sin moradores"/>
    <x v="5"/>
    <x v="0"/>
    <x v="6"/>
    <x v="0"/>
    <n v="0.5"/>
    <n v="0.5"/>
    <n v="0.5"/>
    <n v="0.5"/>
    <n v="0.5"/>
    <n v="0.5"/>
    <n v="0.25"/>
    <n v="0.25"/>
    <n v="0.5"/>
    <n v="0.5"/>
    <n v="0"/>
    <n v="0.9"/>
    <x v="1"/>
  </r>
  <r>
    <s v="1939457"/>
    <s v="207628072022172146"/>
    <s v="DF20227436628"/>
    <x v="131"/>
    <x v="178"/>
    <s v="Cristobal toro"/>
    <s v="Nocedal 6781 cd"/>
    <s v="La Reina"/>
    <x v="0"/>
    <s v="Cumple"/>
    <s v="Cumple"/>
    <s v="No Aplica"/>
    <s v="No Aplica"/>
    <s v="Cumple"/>
    <s v="Cumple"/>
    <s v="No"/>
    <s v="S/N"/>
    <s v="S/N"/>
    <s v="No Aplica"/>
    <s v="No Aplica"/>
    <s v="No Aplica"/>
    <s v="Cumple"/>
    <s v="Cumple Parcialmente"/>
    <s v="Sin acceso a pasaje , sin moradores se llama por citofono , pero no contestan"/>
    <x v="6"/>
    <x v="0"/>
    <x v="6"/>
    <x v="0"/>
    <n v="0.5"/>
    <n v="0.5"/>
    <n v="0.5"/>
    <n v="0.5"/>
    <n v="0.5"/>
    <n v="0.5"/>
    <n v="0.25"/>
    <n v="0.25"/>
    <n v="0.5"/>
    <n v="0.5"/>
    <n v="0.17499999999999999"/>
    <n v="0.93500000000000005"/>
    <x v="0"/>
  </r>
  <r>
    <s v="1939449"/>
    <s v="207628072022154604"/>
    <s v="DF20227434079"/>
    <x v="131"/>
    <x v="179"/>
    <s v="Cristobal toro"/>
    <s v="Alcazar de la reina 2176"/>
    <s v="La Reina"/>
    <x v="0"/>
    <s v="Cumple"/>
    <s v="Cumple"/>
    <s v="No Aplica"/>
    <s v="No Aplica"/>
    <s v="Cumple"/>
    <s v="Cumple"/>
    <s v="No"/>
    <s v="S/N"/>
    <s v="S/N"/>
    <s v="No Aplica"/>
    <s v="No Aplica"/>
    <s v="No Aplica"/>
    <s v="Cumple"/>
    <s v="No Cumple"/>
    <s v="Falta data en fotografias , problema externo de sector"/>
    <x v="6"/>
    <x v="0"/>
    <x v="6"/>
    <x v="0"/>
    <n v="0.5"/>
    <n v="0.5"/>
    <n v="0.5"/>
    <n v="0.5"/>
    <n v="0.5"/>
    <n v="0.5"/>
    <n v="0.25"/>
    <n v="0.25"/>
    <n v="0.5"/>
    <n v="0.5"/>
    <n v="0"/>
    <n v="0.9"/>
    <x v="0"/>
  </r>
  <r>
    <s v="1939445"/>
    <s v="207628072022152520"/>
    <s v="DF20227441124"/>
    <x v="131"/>
    <x v="180"/>
    <s v="Cristobal toro"/>
    <s v="El olmo 7650"/>
    <s v="La Reina"/>
    <x v="0"/>
    <s v="Cumple"/>
    <s v="Cumple"/>
    <s v="No Cumple"/>
    <s v="No Cumple"/>
    <s v="Cumple"/>
    <s v="Cumple"/>
    <s v="No"/>
    <s v="S/N"/>
    <s v="S/N"/>
    <s v="No Aplica"/>
    <s v="No Aplica"/>
    <s v="No Aplica"/>
    <s v="Cumple"/>
    <s v="Cumple Parcialmente"/>
    <s v="Falta data en fotos , sin moradores"/>
    <x v="6"/>
    <x v="0"/>
    <x v="6"/>
    <x v="0"/>
    <n v="0.5"/>
    <n v="0.5"/>
    <n v="0"/>
    <n v="0"/>
    <n v="0.5"/>
    <n v="0.5"/>
    <n v="0.25"/>
    <n v="0.25"/>
    <n v="0.5"/>
    <n v="0.5"/>
    <n v="0.17499999999999999"/>
    <n v="0.63500000000000001"/>
    <x v="0"/>
  </r>
  <r>
    <s v="1939443"/>
    <s v="207628072022150000"/>
    <s v="DF20227436028"/>
    <x v="131"/>
    <x v="181"/>
    <s v="Cristobal toro"/>
    <s v="Reina victoria 6924"/>
    <s v="La Reina"/>
    <x v="0"/>
    <s v="Cumple"/>
    <s v="Cumple"/>
    <s v="No Aplica"/>
    <s v="No Aplica"/>
    <s v="Cumple"/>
    <s v="Cumple"/>
    <s v="No"/>
    <s v="S/N"/>
    <s v="S/N"/>
    <s v="No Aplica"/>
    <s v="No Aplica"/>
    <s v="No Aplica"/>
    <s v="No Cumple"/>
    <s v="Cumple Parcialmente"/>
    <s v="Falta maxino de fotos exigidas . Falta data en fotos , problema de sector"/>
    <x v="6"/>
    <x v="0"/>
    <x v="6"/>
    <x v="0"/>
    <n v="0.5"/>
    <n v="0.5"/>
    <n v="0.5"/>
    <n v="0.5"/>
    <n v="0.5"/>
    <n v="0.5"/>
    <n v="0.25"/>
    <n v="0.25"/>
    <n v="0.5"/>
    <n v="0"/>
    <n v="0.17499999999999999"/>
    <n v="0.83500000000000008"/>
    <x v="0"/>
  </r>
  <r>
    <s v="1941088"/>
    <s v="207529072022173846"/>
    <s v="DF20227423966"/>
    <x v="132"/>
    <x v="182"/>
    <s v="AARON HUENCHUMIL"/>
    <s v="Calama #410 C/ A"/>
    <s v="La Reina"/>
    <x v="0"/>
    <s v="Cumple"/>
    <s v="Cumple"/>
    <s v="Cumple"/>
    <s v="Cumple"/>
    <s v="Cumple"/>
    <s v="Cumple"/>
    <s v="No"/>
    <s v="S/N"/>
    <s v="S/N"/>
    <s v="No Aplica"/>
    <s v="No Aplica"/>
    <s v="No Aplica"/>
    <s v="Cumple"/>
    <s v="Cumple"/>
    <s v="1- TD 75280 se encuentra normalizado"/>
    <x v="6"/>
    <x v="0"/>
    <x v="6"/>
    <x v="0"/>
    <n v="0.5"/>
    <n v="0.5"/>
    <n v="0.5"/>
    <n v="0.5"/>
    <n v="0.5"/>
    <n v="0.5"/>
    <n v="0.25"/>
    <n v="0.25"/>
    <n v="0.5"/>
    <n v="0.5"/>
    <n v="0.5"/>
    <n v="1"/>
    <x v="0"/>
  </r>
  <r>
    <s v="1941087"/>
    <s v="207529072022172909"/>
    <s v="DF20227425445"/>
    <x v="132"/>
    <x v="183"/>
    <s v="AARON HUENCHUMIL"/>
    <s v="Cordillera #505"/>
    <s v="La Reina"/>
    <x v="0"/>
    <s v="Cumple"/>
    <s v="Cumple"/>
    <s v="No Aplica"/>
    <s v="No Aplica"/>
    <s v="Cumple"/>
    <s v="Cumple"/>
    <s v="No"/>
    <s v="S/N"/>
    <s v="S/N"/>
    <s v="No Aplica"/>
    <s v="No Aplica"/>
    <s v="No Aplica"/>
    <s v="Cumple"/>
    <s v="Cumple"/>
    <s v="1- Me retiro del sector, vecinos molestos con ENEL Lugar hostil"/>
    <x v="6"/>
    <x v="0"/>
    <x v="6"/>
    <x v="0"/>
    <n v="0.5"/>
    <n v="0.5"/>
    <n v="0.5"/>
    <n v="0.5"/>
    <n v="0.5"/>
    <n v="0.5"/>
    <n v="0.25"/>
    <n v="0.25"/>
    <n v="0.5"/>
    <n v="0.5"/>
    <n v="0.5"/>
    <n v="1"/>
    <x v="0"/>
  </r>
  <r>
    <s v="1941086"/>
    <s v="207529072022172423"/>
    <s v="DF20227423391"/>
    <x v="132"/>
    <x v="184"/>
    <s v="AARON HUENCHUMIL"/>
    <s v="Cordillera #553"/>
    <s v="La Reina"/>
    <x v="0"/>
    <s v="Cumple"/>
    <s v="Cumple"/>
    <s v="No Aplica"/>
    <s v="No Aplica"/>
    <s v="Cumple"/>
    <s v="Cumple"/>
    <s v="No"/>
    <s v="S/N"/>
    <s v="S/N"/>
    <s v="No Aplica"/>
    <s v="No Aplica"/>
    <s v="No Aplica"/>
    <s v="Cumple Parcialmente"/>
    <s v="Cumple Parcialmente"/>
    <s v="1-Me retiro del lugar debido a vecinos molestos con ENEL, lugar hostil"/>
    <x v="6"/>
    <x v="0"/>
    <x v="6"/>
    <x v="0"/>
    <n v="0.5"/>
    <n v="0.5"/>
    <n v="0.5"/>
    <n v="0.5"/>
    <n v="0.5"/>
    <n v="0.5"/>
    <n v="0.25"/>
    <n v="0.25"/>
    <n v="0.5"/>
    <n v="0.17499999999999999"/>
    <n v="0.17499999999999999"/>
    <n v="0.87"/>
    <x v="0"/>
  </r>
  <r>
    <s v="1941085"/>
    <s v="207529072022171610"/>
    <s v="DF20227414656"/>
    <x v="132"/>
    <x v="185"/>
    <s v="AARON HUENCHUMIL"/>
    <s v="San Pedro de Atacama #664"/>
    <s v="La Reina"/>
    <x v="0"/>
    <s v="Cumple"/>
    <s v="Cumple"/>
    <s v="Cumple"/>
    <s v="Cumple"/>
    <s v="Cumple"/>
    <s v="Cumple"/>
    <s v="No"/>
    <s v="S/N"/>
    <s v="S/N"/>
    <s v="No Aplica"/>
    <s v="No Aplica"/>
    <s v="No Aplica"/>
    <s v="Cumple"/>
    <s v="Cumple Parcialmente"/>
    <s v="1- Cliente no se encuentra en domicilio"/>
    <x v="6"/>
    <x v="0"/>
    <x v="6"/>
    <x v="0"/>
    <n v="0.5"/>
    <n v="0.5"/>
    <n v="0.5"/>
    <n v="0.5"/>
    <n v="0.5"/>
    <n v="0.5"/>
    <n v="0.25"/>
    <n v="0.25"/>
    <n v="0.5"/>
    <n v="0.5"/>
    <n v="0.17499999999999999"/>
    <n v="0.93500000000000005"/>
    <x v="0"/>
  </r>
  <r>
    <s v="1941084"/>
    <s v="207529072022170023"/>
    <s v="DF20227415003"/>
    <x v="132"/>
    <x v="185"/>
    <s v="AARON HUENCHUMIL"/>
    <s v="Los Herreros #8751"/>
    <s v="La Reina"/>
    <x v="0"/>
    <s v="Cumple"/>
    <s v="Cumple"/>
    <s v="No Cumple"/>
    <s v="No Cumple"/>
    <s v="Cumple"/>
    <s v="Cumple"/>
    <s v="No"/>
    <s v="S/N"/>
    <s v="S/N"/>
    <s v="No Aplica"/>
    <s v="No Aplica"/>
    <s v="No Aplica"/>
    <s v="Cumple"/>
    <s v="No Cumple"/>
    <s v="1- TD 6937 se encuentra normalizado 2- No declara codigo de fusible reja utilizado"/>
    <x v="6"/>
    <x v="0"/>
    <x v="6"/>
    <x v="0"/>
    <n v="0.5"/>
    <n v="0.5"/>
    <n v="0"/>
    <n v="0"/>
    <n v="0.5"/>
    <n v="0.5"/>
    <n v="0.25"/>
    <n v="0.25"/>
    <n v="0.5"/>
    <n v="0.5"/>
    <n v="0"/>
    <n v="0.6"/>
    <x v="0"/>
  </r>
  <r>
    <s v="1941081"/>
    <s v="207529072022164933"/>
    <s v="DF20227412069"/>
    <x v="132"/>
    <x v="186"/>
    <s v="AARON HUENCHUMIL"/>
    <s v="Los Ebanistas #8585"/>
    <s v="La Reina"/>
    <x v="0"/>
    <s v="Cumple"/>
    <s v="Cumple"/>
    <s v="No Cumple"/>
    <s v="No Cumple"/>
    <s v="Cumple"/>
    <s v="Cumple"/>
    <s v="Si"/>
    <s v="S/N"/>
    <s v="S/N"/>
    <s v="Cumple"/>
    <s v="Cumple"/>
    <s v="Cumple"/>
    <s v="Cumple"/>
    <s v="Cumple Parcialmente"/>
    <s v="1-Suministro electrico normalizado 2-No declara codigo de conectora utilizada"/>
    <x v="6"/>
    <x v="0"/>
    <x v="6"/>
    <x v="0"/>
    <n v="0.5"/>
    <n v="0.5"/>
    <n v="0"/>
    <n v="0"/>
    <n v="0.5"/>
    <n v="0.5"/>
    <n v="0.25"/>
    <n v="0.25"/>
    <n v="0.5"/>
    <n v="0.5"/>
    <n v="0.17499999999999999"/>
    <n v="0.63500000000000001"/>
    <x v="0"/>
  </r>
  <r>
    <s v="1941079"/>
    <s v="207529072022162938"/>
    <s v="DF20227419998"/>
    <x v="132"/>
    <x v="187"/>
    <s v="AARON HUENCHUMIL"/>
    <s v="Pepe Avila #694 dpto 106"/>
    <s v="La Reina"/>
    <x v="0"/>
    <s v="Cumple"/>
    <s v="Cumple"/>
    <s v="No Aplica"/>
    <s v="No Aplica"/>
    <s v="Cumple"/>
    <s v="Cumple"/>
    <s v="No"/>
    <s v="S/N"/>
    <s v="S/N"/>
    <s v="No Aplica"/>
    <s v="No Aplica"/>
    <s v="No Aplica"/>
    <s v="Cumple"/>
    <s v="Cumple"/>
    <s v="1- Cliente no se encuentra en domicilio, pero vecinos del edificio confirman que se encuentran con suministro electrico normalizado"/>
    <x v="6"/>
    <x v="0"/>
    <x v="6"/>
    <x v="0"/>
    <n v="0.5"/>
    <n v="0.5"/>
    <n v="0.5"/>
    <n v="0.5"/>
    <n v="0.5"/>
    <n v="0.5"/>
    <n v="0.25"/>
    <n v="0.25"/>
    <n v="0.5"/>
    <n v="0.5"/>
    <n v="0.5"/>
    <n v="1"/>
    <x v="0"/>
  </r>
  <r>
    <s v="1941077"/>
    <s v="207629072022162237"/>
    <s v="DF20227437892"/>
    <x v="132"/>
    <x v="188"/>
    <s v="Cristobal toro"/>
    <s v="Helsby 8621 dpto 801"/>
    <s v="La Reina"/>
    <x v="0"/>
    <s v="Cumple"/>
    <s v="Cumple"/>
    <s v="No Aplica"/>
    <s v="No Aplica"/>
    <s v="Cumple"/>
    <s v="Cumple"/>
    <s v="No"/>
    <s v="S/N"/>
    <s v="S/N"/>
    <s v="No Aplica"/>
    <s v="No Aplica"/>
    <s v="No Aplica"/>
    <s v="Cumple"/>
    <s v="No Cumple"/>
    <s v="Falta data en fotografias , sin moradores ."/>
    <x v="6"/>
    <x v="0"/>
    <x v="6"/>
    <x v="0"/>
    <n v="0.5"/>
    <n v="0.5"/>
    <n v="0.5"/>
    <n v="0.5"/>
    <n v="0.5"/>
    <n v="0.5"/>
    <n v="0.25"/>
    <n v="0.25"/>
    <n v="0.5"/>
    <n v="0.5"/>
    <n v="0"/>
    <n v="0.9"/>
    <x v="0"/>
  </r>
  <r>
    <s v="1941076"/>
    <s v="207529072022161942"/>
    <s v="DF20227432179"/>
    <x v="132"/>
    <x v="189"/>
    <s v="AARON HUENCHUMIL"/>
    <s v="Los Prunos #7168"/>
    <s v="La Reina"/>
    <x v="0"/>
    <s v="Cumple"/>
    <s v="Cumple"/>
    <s v="No Aplica"/>
    <s v="No Aplica"/>
    <s v="Cumple"/>
    <s v="Cumple"/>
    <s v="Si"/>
    <s v="S/N"/>
    <s v="S/N"/>
    <s v="No Aplica"/>
    <s v="No Aplica"/>
    <s v="Cumple"/>
    <s v="Cumple"/>
    <s v="Cumple Parcialmente"/>
    <s v="1-Cliente con suministro electrico normalizado"/>
    <x v="6"/>
    <x v="0"/>
    <x v="6"/>
    <x v="0"/>
    <n v="0.5"/>
    <n v="0.5"/>
    <n v="0.5"/>
    <n v="0.5"/>
    <n v="0.5"/>
    <n v="0.5"/>
    <n v="0.25"/>
    <n v="0.25"/>
    <n v="0.5"/>
    <n v="0.5"/>
    <n v="0.17499999999999999"/>
    <n v="0.93500000000000005"/>
    <x v="0"/>
  </r>
  <r>
    <s v="1941074"/>
    <s v="207529072022161145"/>
    <s v="DF20227428784"/>
    <x v="132"/>
    <x v="190"/>
    <s v="AARON HUENCHUMIL"/>
    <s v="Larrain #7379 C B"/>
    <s v="La Reina"/>
    <x v="0"/>
    <s v="Cumple"/>
    <s v="Cumple"/>
    <s v="No Aplica"/>
    <s v="No Aplica"/>
    <s v="Cumple"/>
    <s v="Cumple"/>
    <s v="No"/>
    <s v="S/N"/>
    <s v="S/N"/>
    <s v="No Aplica"/>
    <s v="No Aplica"/>
    <s v="No Aplica"/>
    <s v="Cumple"/>
    <s v="Cumple Parcialmente"/>
    <s v="1-Clientr no se encuentra en domicilio"/>
    <x v="6"/>
    <x v="0"/>
    <x v="6"/>
    <x v="0"/>
    <n v="0.5"/>
    <n v="0.5"/>
    <n v="0.5"/>
    <n v="0.5"/>
    <n v="0.5"/>
    <n v="0.5"/>
    <n v="0.25"/>
    <n v="0.25"/>
    <n v="0.5"/>
    <n v="0.5"/>
    <n v="0.17499999999999999"/>
    <n v="0.93500000000000005"/>
    <x v="0"/>
  </r>
  <r>
    <s v="1941072"/>
    <s v="207529072022160209"/>
    <s v="DF20227424973"/>
    <x v="132"/>
    <x v="183"/>
    <s v="AARON HUENCHUMIL"/>
    <s v="Larrain #6897 C 1"/>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0685"/>
    <s v="207529072022135341"/>
    <s v="DF20227429462"/>
    <x v="132"/>
    <x v="191"/>
    <s v="AARON HUENCHUMIL"/>
    <s v="Larrain #6790"/>
    <s v="La Reina"/>
    <x v="0"/>
    <s v="Cumple"/>
    <s v="Cumple"/>
    <s v="No Aplica"/>
    <s v="No Aplica"/>
    <s v="Cumple"/>
    <s v="Cumple"/>
    <s v="Si"/>
    <s v="S/N"/>
    <s v="S/N"/>
    <s v="No Aplica"/>
    <s v="No Aplica"/>
    <s v="No Aplica"/>
    <s v="Cumple"/>
    <s v="Cumple Parcialmente"/>
    <s v="1-Cliente se encuentra en horario almuerzo, motivo por el cual no atiende. 2- Suministro electrico normalizado"/>
    <x v="6"/>
    <x v="0"/>
    <x v="6"/>
    <x v="0"/>
    <n v="0.5"/>
    <n v="0.5"/>
    <n v="0.5"/>
    <n v="0.5"/>
    <n v="0.5"/>
    <n v="0.5"/>
    <n v="0.25"/>
    <n v="0.25"/>
    <n v="0.5"/>
    <n v="0.5"/>
    <n v="0.17499999999999999"/>
    <n v="0.93500000000000005"/>
    <x v="0"/>
  </r>
  <r>
    <s v="1940684"/>
    <s v="207629072022135515"/>
    <s v="DF20227435763"/>
    <x v="132"/>
    <x v="181"/>
    <s v="Cristobal toro"/>
    <s v="Carlos silva vildosola 8041 C/B"/>
    <s v="La Reina"/>
    <x v="0"/>
    <s v="Cumple"/>
    <s v="Cumple"/>
    <s v="No Aplica"/>
    <s v="No Aplica"/>
    <s v="Cumple"/>
    <s v="Cumple"/>
    <s v="No"/>
    <s v="S/N"/>
    <s v="S/N"/>
    <s v="No Aplica"/>
    <s v="No Aplica"/>
    <s v="No Aplica"/>
    <s v="Cumple"/>
    <s v="No Cumple"/>
    <s v="Falta data en fotografias , problema externo"/>
    <x v="6"/>
    <x v="0"/>
    <x v="6"/>
    <x v="0"/>
    <n v="0.5"/>
    <n v="0.5"/>
    <n v="0.5"/>
    <n v="0.5"/>
    <n v="0.5"/>
    <n v="0.5"/>
    <n v="0.25"/>
    <n v="0.25"/>
    <n v="0.5"/>
    <n v="0.5"/>
    <n v="0"/>
    <n v="0.9"/>
    <x v="0"/>
  </r>
  <r>
    <s v="1940647"/>
    <s v="207529072022133504"/>
    <s v="DF20227426294"/>
    <x v="132"/>
    <x v="190"/>
    <s v="AARON HUENCHUMIL"/>
    <s v="Lynch Sur #44"/>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0645"/>
    <s v="207629072022133232"/>
    <s v="DF20227441925"/>
    <x v="132"/>
    <x v="192"/>
    <s v="Cristobal toro"/>
    <s v="Aguas claras 1420"/>
    <s v="La Reina"/>
    <x v="0"/>
    <s v="Cumple"/>
    <s v="Cumple"/>
    <s v="No Aplica"/>
    <s v="No Aplica"/>
    <s v="Cumple"/>
    <s v="Cumple"/>
    <s v="No"/>
    <s v="S/N"/>
    <s v="S/N"/>
    <s v="No Aplica"/>
    <s v="No Aplica"/>
    <s v="No Aplica"/>
    <s v="Cumple"/>
    <s v="Cumple Parcialmente"/>
    <s v="Falta data en fotografias , sin moradores"/>
    <x v="6"/>
    <x v="0"/>
    <x v="6"/>
    <x v="0"/>
    <n v="0.5"/>
    <n v="0.5"/>
    <n v="0.5"/>
    <n v="0.5"/>
    <n v="0.5"/>
    <n v="0.5"/>
    <n v="0.25"/>
    <n v="0.25"/>
    <n v="0.5"/>
    <n v="0.5"/>
    <n v="0.17499999999999999"/>
    <n v="0.93500000000000005"/>
    <x v="0"/>
  </r>
  <r>
    <s v="1940639"/>
    <s v="207529072022132442"/>
    <s v="DF20227417189"/>
    <x v="132"/>
    <x v="193"/>
    <s v="AARON HUENCHUMIL"/>
    <s v="Blest Gana #6457"/>
    <s v="La Reina"/>
    <x v="0"/>
    <s v="Cumple"/>
    <s v="Cumple"/>
    <s v="No Cumple"/>
    <s v="No Cumple"/>
    <s v="Cumple"/>
    <s v="Cumple"/>
    <s v="No"/>
    <s v="S/N"/>
    <s v="S/N"/>
    <s v="No Aplica"/>
    <s v="No Aplica"/>
    <s v="No Aplica"/>
    <s v="Cumple"/>
    <s v="Cumple Parcialmente"/>
    <s v="1- TD 3238 se encuentra normalizado 2- No declara codigo de fusibles MT utilizados"/>
    <x v="6"/>
    <x v="0"/>
    <x v="6"/>
    <x v="0"/>
    <n v="0.5"/>
    <n v="0.5"/>
    <n v="0"/>
    <n v="0"/>
    <n v="0.5"/>
    <n v="0.5"/>
    <n v="0.25"/>
    <n v="0.25"/>
    <n v="0.5"/>
    <n v="0.5"/>
    <n v="0.17499999999999999"/>
    <n v="0.63500000000000001"/>
    <x v="0"/>
  </r>
  <r>
    <s v="1940638"/>
    <s v="207629072022132426"/>
    <s v="DF20227436036"/>
    <x v="132"/>
    <x v="178"/>
    <s v="Cristobal toro"/>
    <s v="Monseñor edwards 1446 C/C"/>
    <s v="La Reina"/>
    <x v="0"/>
    <s v="Cumple"/>
    <s v="Cumple"/>
    <s v="No Aplica"/>
    <s v="No Aplica"/>
    <s v="Cumple"/>
    <s v="Cumple"/>
    <s v="No"/>
    <s v="S/N"/>
    <s v="S/N"/>
    <s v="No Aplica"/>
    <s v="No Aplica"/>
    <s v="No Aplica"/>
    <s v="No Cumple"/>
    <s v="No Cumple"/>
    <s v="Falta data y falta maxima de fotos exigidas , sin acceso a condominio , sin moradores"/>
    <x v="6"/>
    <x v="0"/>
    <x v="6"/>
    <x v="0"/>
    <n v="0.5"/>
    <n v="0.5"/>
    <n v="0.5"/>
    <n v="0.5"/>
    <n v="0.5"/>
    <n v="0.5"/>
    <n v="0.25"/>
    <n v="0.25"/>
    <n v="0.5"/>
    <n v="0"/>
    <n v="0"/>
    <n v="0.8"/>
    <x v="0"/>
  </r>
  <r>
    <s v="1940634"/>
    <s v="207629072022131202"/>
    <s v="DF20227435419"/>
    <x v="132"/>
    <x v="181"/>
    <s v="Cristobal toro"/>
    <s v="Tobalaba 6149 C/A"/>
    <s v="La Reina"/>
    <x v="0"/>
    <s v="Cumple"/>
    <s v="Cumple"/>
    <s v="No Cumple"/>
    <s v="No Cumple"/>
    <s v="Cumple"/>
    <s v="Cumple"/>
    <s v="No"/>
    <s v="S/N"/>
    <s v="S/N"/>
    <s v="No Aplica"/>
    <s v="No Aplica"/>
    <s v="No Aplica"/>
    <s v="Cumple"/>
    <s v="Cumple"/>
    <s v="Se verifica sin mayor observacion , poste cambiado , externo"/>
    <x v="6"/>
    <x v="0"/>
    <x v="6"/>
    <x v="0"/>
    <n v="0.5"/>
    <n v="0.5"/>
    <n v="0"/>
    <n v="0"/>
    <n v="0.5"/>
    <n v="0.5"/>
    <n v="0.25"/>
    <n v="0.25"/>
    <n v="0.5"/>
    <n v="0.5"/>
    <n v="0.5"/>
    <n v="0.7"/>
    <x v="0"/>
  </r>
  <r>
    <s v="1940633"/>
    <s v="207529072022131052"/>
    <s v="DF20227429661"/>
    <x v="132"/>
    <x v="191"/>
    <s v="AARON HUENCHUMIL"/>
    <s v="Carlos Mondaca #405"/>
    <s v="La Reina"/>
    <x v="0"/>
    <s v="Cumple"/>
    <s v="Cumple"/>
    <s v="No Aplica"/>
    <s v="No Aplica"/>
    <s v="Cumple"/>
    <s v="Cumple"/>
    <s v="Si"/>
    <s v="S/N"/>
    <s v="S/N"/>
    <s v="Cumple"/>
    <s v="Cumple"/>
    <s v="Cumple"/>
    <s v="Cumple"/>
    <s v="Cumple Parcialmente"/>
    <s v="1- Cliente confirma por via citofono encontrarse con suministro electrico normslizado"/>
    <x v="6"/>
    <x v="0"/>
    <x v="6"/>
    <x v="0"/>
    <n v="0.5"/>
    <n v="0.5"/>
    <n v="0.5"/>
    <n v="0.5"/>
    <n v="0.5"/>
    <n v="0.5"/>
    <n v="0.25"/>
    <n v="0.25"/>
    <n v="0.5"/>
    <n v="0.5"/>
    <n v="0.17499999999999999"/>
    <n v="0.93500000000000005"/>
    <x v="0"/>
  </r>
  <r>
    <s v="1940629"/>
    <s v="207529072022125710"/>
    <s v="DF20227428155"/>
    <x v="132"/>
    <x v="190"/>
    <s v="AARON HUENCHUMIL"/>
    <s v="Francisco de Villagra #6580"/>
    <s v="La Reina"/>
    <x v="0"/>
    <s v="Cumple"/>
    <s v="Cumple"/>
    <s v="No Aplica"/>
    <s v="No Aplica"/>
    <s v="Cumple"/>
    <s v="Cumple"/>
    <s v="No"/>
    <s v="S/N"/>
    <s v="S/N"/>
    <s v="No Aplica"/>
    <s v="No Aplica"/>
    <s v="No Aplica"/>
    <s v="Cumple"/>
    <s v="Cumple"/>
    <s v="1- Cliente no se encuentra en domicilio y aun mantiene escuadra desprendida"/>
    <x v="6"/>
    <x v="0"/>
    <x v="6"/>
    <x v="0"/>
    <n v="0.5"/>
    <n v="0.5"/>
    <n v="0.5"/>
    <n v="0.5"/>
    <n v="0.5"/>
    <n v="0.5"/>
    <n v="0.25"/>
    <n v="0.25"/>
    <n v="0.5"/>
    <n v="0.5"/>
    <n v="0.5"/>
    <n v="1"/>
    <x v="0"/>
  </r>
  <r>
    <s v="1940626"/>
    <s v="207629072022124920"/>
    <s v="DF20227441694"/>
    <x v="132"/>
    <x v="192"/>
    <s v="Cristobal toro"/>
    <s v="El molle 7221"/>
    <s v="La Reina"/>
    <x v="0"/>
    <s v="Cumple"/>
    <s v="Cumple"/>
    <s v="No Aplica"/>
    <s v="No Aplica"/>
    <s v="Cumple"/>
    <s v="Cumple"/>
    <s v="Si"/>
    <s v="Carlos alegria"/>
    <s v="998653470"/>
    <s v="Cumple"/>
    <s v="Cumple"/>
    <s v="Cumple"/>
    <s v="No Cumple"/>
    <s v="Cumple Parcialmente"/>
    <s v="Falta maxima de fotos exigidas . Sin amyor observacion"/>
    <x v="6"/>
    <x v="0"/>
    <x v="6"/>
    <x v="0"/>
    <n v="0.5"/>
    <n v="0.5"/>
    <n v="0.5"/>
    <n v="0.5"/>
    <n v="0.5"/>
    <n v="0.5"/>
    <n v="0.25"/>
    <n v="0.25"/>
    <n v="0.5"/>
    <n v="0"/>
    <n v="0.17499999999999999"/>
    <n v="0.83500000000000008"/>
    <x v="0"/>
  </r>
  <r>
    <s v="1940625"/>
    <s v="207529072022124651"/>
    <s v="DF20227413740"/>
    <x v="132"/>
    <x v="194"/>
    <s v="AARON HUENCHUMIL"/>
    <s v="Francisco de Villagra #6608 C/G"/>
    <s v="La Reina"/>
    <x v="0"/>
    <s v="Cumple"/>
    <s v="Cumple"/>
    <s v="No Cumple"/>
    <s v="No Cumple"/>
    <s v="Cumple"/>
    <s v="Cumple"/>
    <s v="No"/>
    <s v="S/N"/>
    <s v="S/N"/>
    <s v="No Aplica"/>
    <s v="No Aplica"/>
    <s v="No Aplica"/>
    <s v="Cumple"/>
    <s v="Cumple Parcialmente"/>
    <s v="1-TD 3398 se encuentra normalizado 2- No declara codigo de fusible utilizado"/>
    <x v="6"/>
    <x v="0"/>
    <x v="6"/>
    <x v="0"/>
    <n v="0.5"/>
    <n v="0.5"/>
    <n v="0"/>
    <n v="0"/>
    <n v="0.5"/>
    <n v="0.5"/>
    <n v="0.25"/>
    <n v="0.25"/>
    <n v="0.5"/>
    <n v="0.5"/>
    <n v="0.17499999999999999"/>
    <n v="0.63500000000000001"/>
    <x v="0"/>
  </r>
  <r>
    <s v="1940618"/>
    <s v="207529072022123519"/>
    <s v="DF20227412003"/>
    <x v="132"/>
    <x v="186"/>
    <s v="AARON HUENCHUMIL"/>
    <s v="Leonidas Banderas #7036"/>
    <s v="La Reina"/>
    <x v="0"/>
    <s v="Cumple"/>
    <s v="Cumple"/>
    <s v="No Cumple"/>
    <s v="No Cumple"/>
    <s v="Cumple"/>
    <s v="Cumple"/>
    <s v="Si"/>
    <s v="S/N"/>
    <s v="S/N"/>
    <s v="No Aplica"/>
    <s v="No Aplica"/>
    <s v="Cumple"/>
    <s v="Cumple"/>
    <s v="Cumple Parcialmente"/>
    <s v="1-Cliente confirma encontrarse con suministro electrico normalizado 2-No declara codigo de material utilizado"/>
    <x v="6"/>
    <x v="0"/>
    <x v="6"/>
    <x v="0"/>
    <n v="0.5"/>
    <n v="0.5"/>
    <n v="0"/>
    <n v="0"/>
    <n v="0.5"/>
    <n v="0.5"/>
    <n v="0.25"/>
    <n v="0.25"/>
    <n v="0.5"/>
    <n v="0.5"/>
    <n v="0.17499999999999999"/>
    <n v="0.63500000000000001"/>
    <x v="0"/>
  </r>
  <r>
    <s v="1940573"/>
    <s v="207629072022122642"/>
    <s v="DF20227437985"/>
    <x v="132"/>
    <x v="188"/>
    <s v="Cristobal toro"/>
    <s v="German casas cordero 7088"/>
    <s v="La Reina"/>
    <x v="0"/>
    <s v="Cumple"/>
    <s v="Cumple"/>
    <s v="No Aplica"/>
    <s v="No Aplica"/>
    <s v="Cumple"/>
    <s v="Cumple"/>
    <s v="No"/>
    <s v="S/N"/>
    <s v="S/N"/>
    <s v="No Aplica"/>
    <s v="No Aplica"/>
    <s v="No Aplica"/>
    <s v="Cumple"/>
    <s v="Cumple Parcialmente"/>
    <s v="Sin moradores , falta data en fotografias"/>
    <x v="6"/>
    <x v="0"/>
    <x v="6"/>
    <x v="0"/>
    <n v="0.5"/>
    <n v="0.5"/>
    <n v="0.5"/>
    <n v="0.5"/>
    <n v="0.5"/>
    <n v="0.5"/>
    <n v="0.25"/>
    <n v="0.25"/>
    <n v="0.5"/>
    <n v="0.5"/>
    <n v="0.17499999999999999"/>
    <n v="0.93500000000000005"/>
    <x v="0"/>
  </r>
  <r>
    <s v="1940541"/>
    <s v="207629072022121104"/>
    <s v="DF20227442515"/>
    <x v="132"/>
    <x v="195"/>
    <s v="Cristobal toro"/>
    <s v="Paula jaraquemada 516"/>
    <s v="La Reina"/>
    <x v="0"/>
    <s v="Cumple"/>
    <s v="Cumple"/>
    <s v="No Aplica"/>
    <s v="No Aplica"/>
    <s v="Cumple"/>
    <s v="Cumple"/>
    <s v="No"/>
    <s v="S/N"/>
    <s v="S/N"/>
    <s v="No Aplica"/>
    <s v="No Aplica"/>
    <s v="No Aplica"/>
    <s v="Cumple"/>
    <s v="Cumple"/>
    <s v="Sin moradores , sin mayor observacion"/>
    <x v="6"/>
    <x v="0"/>
    <x v="6"/>
    <x v="0"/>
    <n v="0.5"/>
    <n v="0.5"/>
    <n v="0.5"/>
    <n v="0.5"/>
    <n v="0.5"/>
    <n v="0.5"/>
    <n v="0.25"/>
    <n v="0.25"/>
    <n v="0.5"/>
    <n v="0.5"/>
    <n v="0.5"/>
    <n v="1"/>
    <x v="0"/>
  </r>
  <r>
    <s v="1940538"/>
    <s v="207629072022120712"/>
    <s v="DF20227441667"/>
    <x v="132"/>
    <x v="192"/>
    <s v="Cristobal toro"/>
    <s v="Paula jaraquemada 678"/>
    <s v="La Reina"/>
    <x v="0"/>
    <s v="Cumple"/>
    <s v="Cumple"/>
    <s v="No Aplica"/>
    <s v="No Aplica"/>
    <s v="Cumple"/>
    <s v="Cumple"/>
    <s v="No"/>
    <s v="S/N"/>
    <s v="S/N"/>
    <s v="No Aplica"/>
    <s v="No Aplica"/>
    <s v="No Aplica"/>
    <s v="Cumple"/>
    <s v="Cumple Parcialmente"/>
    <s v="Sin moradores , falta data en fotografias"/>
    <x v="6"/>
    <x v="0"/>
    <x v="6"/>
    <x v="0"/>
    <n v="0.5"/>
    <n v="0.5"/>
    <n v="0.5"/>
    <n v="0.5"/>
    <n v="0.5"/>
    <n v="0.5"/>
    <n v="0.25"/>
    <n v="0.25"/>
    <n v="0.5"/>
    <n v="0.5"/>
    <n v="0.17499999999999999"/>
    <n v="0.93500000000000005"/>
    <x v="0"/>
  </r>
  <r>
    <s v="1940536"/>
    <s v="207529072022115718"/>
    <s v="DF20227409857"/>
    <x v="132"/>
    <x v="196"/>
    <s v="AARON HUENCHUMIL"/>
    <s v="Diego Rojas #710"/>
    <s v="La Reina"/>
    <x v="0"/>
    <s v="Cumple"/>
    <s v="Cumple"/>
    <s v="No Cumple"/>
    <s v="No Cumple"/>
    <s v="Cumple"/>
    <s v="Cumple"/>
    <s v="No"/>
    <s v="S/N"/>
    <s v="S/N"/>
    <s v="No Aplica"/>
    <s v="No Aplica"/>
    <s v="No Aplica"/>
    <s v="Cumple"/>
    <s v="Cumple"/>
    <s v="1-Cliente no se encuentra en domicilio 2-Caja DAE sin tapa  3-No declara codigo de material utilizado en informe cuadrilla"/>
    <x v="6"/>
    <x v="0"/>
    <x v="6"/>
    <x v="0"/>
    <n v="0.5"/>
    <n v="0.5"/>
    <n v="0"/>
    <n v="0"/>
    <n v="0.5"/>
    <n v="0.5"/>
    <n v="0.25"/>
    <n v="0.25"/>
    <n v="0.5"/>
    <n v="0.5"/>
    <n v="0.5"/>
    <n v="0.7"/>
    <x v="0"/>
  </r>
  <r>
    <s v="1941692"/>
    <s v="207530072022155539"/>
    <s v="DF20227420048"/>
    <x v="133"/>
    <x v="187"/>
    <s v="AARON HUENCHUMIL"/>
    <s v="Pedro Lira #1865"/>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1682"/>
    <s v="207530072022154651"/>
    <s v="DF20227427109"/>
    <x v="133"/>
    <x v="190"/>
    <s v="AARON HUENCHUMIL"/>
    <s v="Carlos Silva Vildosola #8041 C / D"/>
    <s v="La Reina"/>
    <x v="0"/>
    <s v="Cumple"/>
    <s v="Cumple"/>
    <s v="No Cumple"/>
    <s v="No Cumple"/>
    <s v="Cumple"/>
    <s v="Cumple"/>
    <s v="No"/>
    <s v="S/N"/>
    <s v="S/N"/>
    <s v="No Aplica"/>
    <s v="No Aplica"/>
    <s v="No Aplica"/>
    <s v="Cumple"/>
    <s v="Cumple Parcialmente"/>
    <s v="1- Cliente no se encuentra en domicilio, pero conserje de condominio confirma que estube presente el dia de visita de tecnicos 2- Suministro electrico normalizado 3- No declara codigo de conectora utilizada"/>
    <x v="6"/>
    <x v="0"/>
    <x v="6"/>
    <x v="0"/>
    <n v="0.5"/>
    <n v="0.5"/>
    <n v="0"/>
    <n v="0"/>
    <n v="0.5"/>
    <n v="0.5"/>
    <n v="0.25"/>
    <n v="0.25"/>
    <n v="0.5"/>
    <n v="0.5"/>
    <n v="0.17499999999999999"/>
    <n v="0.63500000000000001"/>
    <x v="0"/>
  </r>
  <r>
    <s v="1941664"/>
    <s v="207530072022153011"/>
    <s v="DF20227412173"/>
    <x v="133"/>
    <x v="186"/>
    <s v="AARON HUENCHUMIL"/>
    <s v="Principe de Gales #7105 C / K"/>
    <s v="La Reina"/>
    <x v="0"/>
    <s v="Cumple"/>
    <s v="Cumple"/>
    <s v="No Aplica"/>
    <s v="No Aplica"/>
    <s v="Cumple"/>
    <s v="Cumple"/>
    <s v="Si"/>
    <s v="S/N"/>
    <s v="S/N"/>
    <s v="Cumple"/>
    <s v="Cumple"/>
    <s v="Cumple"/>
    <s v="Cumple"/>
    <s v="Cumple Parcialmente"/>
    <s v="1- Cliente confirma por citofono encontrarse con suministro electrico normalizado"/>
    <x v="6"/>
    <x v="0"/>
    <x v="6"/>
    <x v="0"/>
    <n v="0.5"/>
    <n v="0.5"/>
    <n v="0.5"/>
    <n v="0.5"/>
    <n v="0.5"/>
    <n v="0.5"/>
    <n v="0.25"/>
    <n v="0.25"/>
    <n v="0.5"/>
    <n v="0.5"/>
    <n v="0.17499999999999999"/>
    <n v="0.93500000000000005"/>
    <x v="0"/>
  </r>
  <r>
    <s v="1941654"/>
    <s v="207530072022151525"/>
    <s v="DF20227433469"/>
    <x v="133"/>
    <x v="179"/>
    <s v="AARON HUENCHUMIL"/>
    <s v="Reina Victoria #6130 SC/ E"/>
    <s v="La Reina"/>
    <x v="0"/>
    <s v="Cumple"/>
    <s v="Cumple"/>
    <s v="No Aplica"/>
    <s v="No Aplica"/>
    <s v="Cumple"/>
    <s v="Cumple"/>
    <s v="Si"/>
    <s v="S/N"/>
    <s v="S/N"/>
    <s v="Cumple"/>
    <s v="Cumple"/>
    <s v="Cumple"/>
    <s v="Cumple"/>
    <s v="Cumple Parcialmente"/>
    <s v="1- Cliente confirma por citofono encontrarse con suministro electrico normalizado"/>
    <x v="6"/>
    <x v="0"/>
    <x v="6"/>
    <x v="0"/>
    <n v="0.5"/>
    <n v="0.5"/>
    <n v="0.5"/>
    <n v="0.5"/>
    <n v="0.5"/>
    <n v="0.5"/>
    <n v="0.25"/>
    <n v="0.25"/>
    <n v="0.5"/>
    <n v="0.5"/>
    <n v="0.17499999999999999"/>
    <n v="0.93500000000000005"/>
    <x v="0"/>
  </r>
  <r>
    <s v="1941645"/>
    <s v="207530072022145943"/>
    <s v="DF20227432921"/>
    <x v="133"/>
    <x v="179"/>
    <s v="AARON HUENCHUMIL"/>
    <s v="Monseñor Edwards #1446 C / C"/>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1643"/>
    <s v="207530072022145006"/>
    <s v="DF20227429246"/>
    <x v="133"/>
    <x v="191"/>
    <s v="AARON HUENCHUMIL"/>
    <s v="La Cañada #7125"/>
    <s v="La Reina"/>
    <x v="0"/>
    <s v="Cumple"/>
    <s v="Cumple"/>
    <s v="No Aplica"/>
    <s v="No Aplica"/>
    <s v="Cumple"/>
    <s v="Cumple"/>
    <s v="No"/>
    <s v="S/N"/>
    <s v="S/N"/>
    <s v="No Aplica"/>
    <s v="No Aplica"/>
    <s v="No Aplica"/>
    <s v="Cumple"/>
    <s v="Cumple Parcialmente"/>
    <s v="1-Cliente no se encuentra en domicilio"/>
    <x v="6"/>
    <x v="0"/>
    <x v="6"/>
    <x v="0"/>
    <n v="0.5"/>
    <n v="0.5"/>
    <n v="0.5"/>
    <n v="0.5"/>
    <n v="0.5"/>
    <n v="0.5"/>
    <n v="0.25"/>
    <n v="0.25"/>
    <n v="0.5"/>
    <n v="0.5"/>
    <n v="0.17499999999999999"/>
    <n v="0.93500000000000005"/>
    <x v="0"/>
  </r>
  <r>
    <s v="1941637"/>
    <s v="207530072022141400"/>
    <s v="DF20227430914"/>
    <x v="133"/>
    <x v="189"/>
    <s v="AARON HUENCHUMIL"/>
    <s v="Egaña #158 C / J"/>
    <s v="La Reina"/>
    <x v="0"/>
    <s v="Cumple"/>
    <s v="Cumple"/>
    <s v="No Aplica"/>
    <s v="No Aplica"/>
    <s v="Cumple"/>
    <s v="Cumple"/>
    <s v="No"/>
    <s v="S/N"/>
    <s v="S/N"/>
    <s v="No Aplica"/>
    <s v="No Aplica"/>
    <s v="No Aplica"/>
    <s v="Cumple"/>
    <s v="Cumple Parcialmente"/>
    <s v="1- Cliente no se encuentra en domicilio"/>
    <x v="6"/>
    <x v="0"/>
    <x v="6"/>
    <x v="0"/>
    <n v="0.5"/>
    <n v="0.5"/>
    <n v="0.5"/>
    <n v="0.5"/>
    <n v="0.5"/>
    <n v="0.5"/>
    <n v="0.25"/>
    <n v="0.25"/>
    <n v="0.5"/>
    <n v="0.5"/>
    <n v="0.17499999999999999"/>
    <n v="0.93500000000000005"/>
    <x v="0"/>
  </r>
  <r>
    <s v="1941632"/>
    <s v="207530072022135840"/>
    <s v="DF20227433916"/>
    <x v="133"/>
    <x v="179"/>
    <s v="AARON HUENCHUMIL"/>
    <s v="Jose Caracci #286"/>
    <s v="La Reina"/>
    <x v="0"/>
    <s v="Cumple"/>
    <s v="Cumple"/>
    <s v="No Aplica"/>
    <s v="No Aplica"/>
    <s v="Cumple"/>
    <s v="Cumple"/>
    <s v="Si"/>
    <s v="S/N"/>
    <s v="S/N"/>
    <s v="No Aplica"/>
    <s v="No Aplica"/>
    <s v="Cumple"/>
    <s v="Cumple"/>
    <s v="Cumple"/>
    <s v="1- Cliente confirma encontrarse con suministro electrico normalizado"/>
    <x v="6"/>
    <x v="0"/>
    <x v="6"/>
    <x v="0"/>
    <n v="0.5"/>
    <n v="0.5"/>
    <n v="0.5"/>
    <n v="0.5"/>
    <n v="0.5"/>
    <n v="0.5"/>
    <n v="0.25"/>
    <n v="0.25"/>
    <n v="0.5"/>
    <n v="0.5"/>
    <n v="0.5"/>
    <n v="1"/>
    <x v="0"/>
  </r>
  <r>
    <s v="1941624"/>
    <s v="207530072022134549"/>
    <s v="DF20227432348"/>
    <x v="133"/>
    <x v="189"/>
    <s v="AARON HUENCHUMIL"/>
    <s v="Carlos Ossandon #531"/>
    <s v="La Reina"/>
    <x v="0"/>
    <s v="Cumple"/>
    <s v="Cumple"/>
    <s v="No Aplica"/>
    <s v="No Aplica"/>
    <s v="Cumple"/>
    <s v="Cumple"/>
    <s v="No"/>
    <s v="S/N"/>
    <s v="S/N"/>
    <s v="No Aplica"/>
    <s v="No Aplica"/>
    <s v="No Aplica"/>
    <s v="Cumple"/>
    <s v="Cumple Parcialmente"/>
    <s v="1- TD 80350 se encuentra normalizado, pero aun se mantiene PPF NH sujetado de forma provisoria"/>
    <x v="6"/>
    <x v="0"/>
    <x v="6"/>
    <x v="0"/>
    <n v="0.5"/>
    <n v="0.5"/>
    <n v="0.5"/>
    <n v="0.5"/>
    <n v="0.5"/>
    <n v="0.5"/>
    <n v="0.25"/>
    <n v="0.25"/>
    <n v="0.5"/>
    <n v="0.5"/>
    <n v="0.17499999999999999"/>
    <n v="0.93500000000000005"/>
    <x v="0"/>
  </r>
  <r>
    <s v="1941617"/>
    <s v="207530072022133118"/>
    <s v="DF20227430600"/>
    <x v="133"/>
    <x v="189"/>
    <s v="AARON HUENCHUMIL"/>
    <s v="Santa Rita #717"/>
    <s v="La Reina"/>
    <x v="0"/>
    <s v="Cumple"/>
    <s v="Cumple"/>
    <s v="No Aplica"/>
    <s v="No Aplica"/>
    <s v="Cumple"/>
    <s v="Cumple"/>
    <s v="Si"/>
    <s v="S/N"/>
    <s v="S/N"/>
    <s v="No Aplica"/>
    <s v="No Aplica"/>
    <s v="Cumple"/>
    <s v="Cumple"/>
    <s v="Cumple"/>
    <s v="1- Cliente con suministro electrico normalizado 2-Acometida apoyada en arbol, riesgo electrico"/>
    <x v="6"/>
    <x v="0"/>
    <x v="6"/>
    <x v="0"/>
    <n v="0.5"/>
    <n v="0.5"/>
    <n v="0.5"/>
    <n v="0.5"/>
    <n v="0.5"/>
    <n v="0.5"/>
    <n v="0.25"/>
    <n v="0.25"/>
    <n v="0.5"/>
    <n v="0.5"/>
    <n v="0.5"/>
    <n v="1"/>
    <x v="0"/>
  </r>
  <r>
    <s v="1941609"/>
    <s v="207530072022130841"/>
    <s v="DF20227425228"/>
    <x v="133"/>
    <x v="183"/>
    <s v="AARON HUENCHUMIL"/>
    <s v="Via Regina #6658"/>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1606"/>
    <s v="207530072022125838"/>
    <s v="DF20227427638"/>
    <x v="133"/>
    <x v="190"/>
    <s v="AARON HUENCHUMIL"/>
    <s v="Monseñor Edwards #593"/>
    <s v="La Reina"/>
    <x v="0"/>
    <s v="Cumple"/>
    <s v="Cumple"/>
    <s v="No Aplica"/>
    <s v="No Aplica"/>
    <s v="Cumple"/>
    <s v="Cumple"/>
    <s v="No"/>
    <s v="S/N"/>
    <s v="S/N"/>
    <s v="No Aplica"/>
    <s v="No Aplica"/>
    <s v="No Aplica"/>
    <s v="Cumple Mayormente"/>
    <s v="Cumple"/>
    <s v="1-Cliente no se encuentra en domicilio 2-Acometida apoyada en arbol, riesgo electrico 3-Caja DAE sin tapa y deformada 4- Direccion correcta es:  MONSEÑOR EDWARDS #1033"/>
    <x v="6"/>
    <x v="0"/>
    <x v="6"/>
    <x v="0"/>
    <n v="0.5"/>
    <n v="0.5"/>
    <n v="0.5"/>
    <n v="0.5"/>
    <n v="0.5"/>
    <n v="0.5"/>
    <n v="0.25"/>
    <n v="0.25"/>
    <n v="0.5"/>
    <n v="0.32500000000000001"/>
    <n v="0.5"/>
    <n v="0.96500000000000008"/>
    <x v="0"/>
  </r>
  <r>
    <s v="1941601"/>
    <s v="207530072022124702"/>
    <s v="DF20227430406"/>
    <x v="133"/>
    <x v="189"/>
    <s v="AARON HUENCHUMIL"/>
    <s v="Monseñor Edwards #593"/>
    <s v="La Reina"/>
    <x v="0"/>
    <s v="Cumple"/>
    <s v="Cumple"/>
    <s v="No Aplica"/>
    <s v="No Aplica"/>
    <s v="No Aplica"/>
    <s v="No Aplica"/>
    <s v="Si"/>
    <s v="S/N"/>
    <s v="S/N"/>
    <s v="Cumple"/>
    <s v="Cumple"/>
    <s v="Cumple"/>
    <s v="Cumple Mayormente"/>
    <s v="Cumple Parcialmente"/>
    <s v="1-Cliente se encuentra con suministro electrico normalizado 2- Direccion correcta es:  LARRAIN #6790"/>
    <x v="6"/>
    <x v="0"/>
    <x v="6"/>
    <x v="0"/>
    <n v="0.5"/>
    <n v="0.5"/>
    <n v="0.5"/>
    <n v="0.5"/>
    <n v="0.5"/>
    <n v="0.5"/>
    <n v="0.25"/>
    <n v="0.25"/>
    <n v="0.5"/>
    <n v="0.32500000000000001"/>
    <n v="0.17499999999999999"/>
    <n v="0.9"/>
    <x v="0"/>
  </r>
  <r>
    <s v="1941596"/>
    <s v="207530072022123318"/>
    <s v="DF20227422728"/>
    <x v="133"/>
    <x v="184"/>
    <s v="AARON HUENCHUMIL"/>
    <s v="Simon Gonzalez #8580 C / B"/>
    <s v="La Reina"/>
    <x v="0"/>
    <s v="Cumple"/>
    <s v="Cumple"/>
    <s v="No Aplica"/>
    <s v="No Aplica"/>
    <s v="Cumple"/>
    <s v="Cumple"/>
    <s v="No"/>
    <s v="S/N"/>
    <s v="S/N"/>
    <s v="No Aplica"/>
    <s v="No Aplica"/>
    <s v="No Aplica"/>
    <s v="Cumple"/>
    <s v="Cumple"/>
    <s v="1- Cliente no se encuentra en domicilio"/>
    <x v="6"/>
    <x v="0"/>
    <x v="6"/>
    <x v="0"/>
    <n v="0.5"/>
    <n v="0.5"/>
    <n v="0.5"/>
    <n v="0.5"/>
    <n v="0.5"/>
    <n v="0.5"/>
    <n v="0.25"/>
    <n v="0.25"/>
    <n v="0.5"/>
    <n v="0.5"/>
    <n v="0.5"/>
    <n v="1"/>
    <x v="0"/>
  </r>
  <r>
    <s v="1941594"/>
    <s v="207530072022122107"/>
    <s v="DF20227413530"/>
    <x v="133"/>
    <x v="194"/>
    <s v="AARON HUENCHUMIL"/>
    <s v="Simon Bolivar #7374 C / F"/>
    <s v="La Reina"/>
    <x v="0"/>
    <s v="Cumple"/>
    <s v="Cumple"/>
    <s v="No Cumple"/>
    <s v="No Cumple"/>
    <s v="Cumple"/>
    <s v="Cumple"/>
    <s v="No"/>
    <s v="S/N"/>
    <s v="S/N"/>
    <s v="No Aplica"/>
    <s v="No Aplica"/>
    <s v="No Aplica"/>
    <s v="Cumple Mayormente"/>
    <s v="Cumple Parcialmente"/>
    <s v="1-TD 2523 se encuentra normalizado 2- No declaran codigo de fusible reja utilizado"/>
    <x v="6"/>
    <x v="0"/>
    <x v="6"/>
    <x v="0"/>
    <n v="0.5"/>
    <n v="0.5"/>
    <n v="0"/>
    <n v="0"/>
    <n v="0.5"/>
    <n v="0.5"/>
    <n v="0.25"/>
    <n v="0.25"/>
    <n v="0.5"/>
    <n v="0.32500000000000001"/>
    <n v="0.17499999999999999"/>
    <n v="0.6"/>
    <x v="0"/>
  </r>
  <r>
    <s v="1941588"/>
    <s v="207530072022120751"/>
    <s v="DF20227416914"/>
    <x v="133"/>
    <x v="193"/>
    <s v="AARON HUENCHUMIL"/>
    <s v="Gibraltar #7137"/>
    <s v="La Reina"/>
    <x v="0"/>
    <s v="Cumple"/>
    <s v="Cumple"/>
    <s v="No Cumple"/>
    <s v="No Cumple"/>
    <s v="Cumple"/>
    <s v="Cumple"/>
    <s v="No"/>
    <s v="S/N"/>
    <s v="S/N"/>
    <s v="No Aplica"/>
    <s v="No Aplica"/>
    <s v="No Aplica"/>
    <s v="Cumple"/>
    <s v="Cumple Parcialmente"/>
    <s v="1- TD 1960 se encuentra normalizado 2- No declara codigo de fusible reja utilizado"/>
    <x v="6"/>
    <x v="0"/>
    <x v="6"/>
    <x v="0"/>
    <n v="0.5"/>
    <n v="0.5"/>
    <n v="0"/>
    <n v="0"/>
    <n v="0.5"/>
    <n v="0.5"/>
    <n v="0.25"/>
    <n v="0.25"/>
    <n v="0.5"/>
    <n v="0.5"/>
    <n v="0.17499999999999999"/>
    <n v="0.63500000000000001"/>
    <x v="0"/>
  </r>
  <r>
    <s v="1941584"/>
    <s v="207530072022120300"/>
    <s v="DF20227414091"/>
    <x v="133"/>
    <x v="194"/>
    <s v="AARON HUENCHUMIL"/>
    <s v="Gibraltar #7503"/>
    <s v="La Reina"/>
    <x v="0"/>
    <s v="Cumple"/>
    <s v="Cumple"/>
    <s v="No Cumple"/>
    <s v="No Cumple"/>
    <s v="Cumple"/>
    <s v="Cumple"/>
    <s v="No"/>
    <s v="S/N"/>
    <s v="S/N"/>
    <s v="No Aplica"/>
    <s v="No Aplica"/>
    <s v="No Aplica"/>
    <s v="Cumple"/>
    <s v="Cumple"/>
    <s v="1- TD 1960 se encuentra normalizado 2- No declara codigo de fusible reja utilizado"/>
    <x v="6"/>
    <x v="0"/>
    <x v="6"/>
    <x v="0"/>
    <n v="0.5"/>
    <n v="0.5"/>
    <n v="0"/>
    <n v="0"/>
    <n v="0.5"/>
    <n v="0.5"/>
    <n v="0.25"/>
    <n v="0.25"/>
    <n v="0.5"/>
    <n v="0.5"/>
    <n v="0.5"/>
    <n v="0.7"/>
    <x v="0"/>
  </r>
  <r>
    <s v="1943986"/>
    <s v="207601082022172138"/>
    <s v="DF20227442378"/>
    <x v="134"/>
    <x v="195"/>
    <s v="Cristobal toro"/>
    <s v="Domingo calderon 226 g"/>
    <s v="La Reina"/>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0"/>
  </r>
  <r>
    <s v="1943319"/>
    <s v="207601082022160811"/>
    <s v="DF20227440970"/>
    <x v="134"/>
    <x v="180"/>
    <s v="Cristobal toro"/>
    <s v="Alvaro casanova 2233"/>
    <s v="La Reina"/>
    <x v="0"/>
    <s v="Cumple"/>
    <s v="Cumple"/>
    <s v="No Aplica"/>
    <s v="No Aplica"/>
    <s v="Cumple"/>
    <s v="Cumple"/>
    <s v="No"/>
    <s v="S/N"/>
    <s v="S/N"/>
    <s v="No Aplica"/>
    <s v="No Aplica"/>
    <s v="No Aplica"/>
    <s v="No Cumple"/>
    <s v="Cumple Parcialmente"/>
    <s v="Problema externo , td  , sin mayor observacion"/>
    <x v="6"/>
    <x v="0"/>
    <x v="7"/>
    <x v="0"/>
    <n v="0.5"/>
    <n v="0.5"/>
    <n v="0.5"/>
    <n v="0.5"/>
    <n v="0.5"/>
    <n v="0.5"/>
    <n v="0.25"/>
    <n v="0.25"/>
    <n v="0.5"/>
    <n v="0"/>
    <n v="0.17499999999999999"/>
    <n v="0.83500000000000008"/>
    <x v="0"/>
  </r>
  <r>
    <s v="1943316"/>
    <s v="207601082022160046"/>
    <s v="DF20227440946"/>
    <x v="134"/>
    <x v="180"/>
    <s v="Cristobal toro"/>
    <s v="Alvaro casanova 2307 C/E"/>
    <s v="La Reina"/>
    <x v="0"/>
    <s v="Cumple"/>
    <s v="Cumple"/>
    <s v="No Aplica"/>
    <s v="No Aplica"/>
    <s v="Cumple"/>
    <s v="Cumple"/>
    <s v="No"/>
    <s v="S/N"/>
    <s v="S/N"/>
    <s v="No Aplica"/>
    <s v="No Aplica"/>
    <s v="No Aplica"/>
    <s v="No Cumple"/>
    <s v="Cumple Parcialmente"/>
    <s v="Falta maxima de fotos exigidas , sin moradores ."/>
    <x v="6"/>
    <x v="0"/>
    <x v="7"/>
    <x v="0"/>
    <n v="0.5"/>
    <n v="0.5"/>
    <n v="0.5"/>
    <n v="0.5"/>
    <n v="0.5"/>
    <n v="0.5"/>
    <n v="0.25"/>
    <n v="0.25"/>
    <n v="0.5"/>
    <n v="0"/>
    <n v="0.17499999999999999"/>
    <n v="0.83500000000000008"/>
    <x v="0"/>
  </r>
  <r>
    <s v="1943308"/>
    <s v="207601082022153625"/>
    <s v="DF20227436570"/>
    <x v="134"/>
    <x v="178"/>
    <s v="Cristobal toro"/>
    <s v="Julia bernstein 296 C/B"/>
    <s v="La Reina"/>
    <x v="0"/>
    <s v="Cumple"/>
    <s v="Cumple"/>
    <s v="No Aplica"/>
    <s v="No Aplica"/>
    <s v="Cumple"/>
    <s v="Cumple"/>
    <s v="No"/>
    <s v="S/N"/>
    <s v="S/N"/>
    <s v="No Aplica"/>
    <s v="No Aplica"/>
    <s v="No Aplica"/>
    <s v="Cumple"/>
    <s v="Cumple Parcialmente"/>
    <s v="Falta data en fotografias , sin acceso a condominio , sin concerge"/>
    <x v="6"/>
    <x v="0"/>
    <x v="7"/>
    <x v="0"/>
    <n v="0.5"/>
    <n v="0.5"/>
    <n v="0.5"/>
    <n v="0.5"/>
    <n v="0.5"/>
    <n v="0.5"/>
    <n v="0.25"/>
    <n v="0.25"/>
    <n v="0.5"/>
    <n v="0.5"/>
    <n v="0.17499999999999999"/>
    <n v="0.93500000000000005"/>
    <x v="0"/>
  </r>
  <r>
    <s v="1943275"/>
    <s v="207601082022142922"/>
    <s v="DF20227442439"/>
    <x v="134"/>
    <x v="195"/>
    <s v="Cristobal toro"/>
    <s v="Pintor pacheco altamirano 233 C/K"/>
    <s v="La Reina"/>
    <x v="0"/>
    <s v="Cumple"/>
    <s v="Cumple"/>
    <s v="No Aplica"/>
    <s v="No Aplica"/>
    <s v="Cumple"/>
    <s v="Cumple"/>
    <s v="No"/>
    <s v="S/N"/>
    <s v="S/N"/>
    <s v="No Aplica"/>
    <s v="No Aplica"/>
    <s v="No Aplica"/>
    <s v="Cumple"/>
    <s v="Cumple Parcialmente"/>
    <s v="Problema externo , sin mayor observacion"/>
    <x v="6"/>
    <x v="0"/>
    <x v="7"/>
    <x v="0"/>
    <n v="0.5"/>
    <n v="0.5"/>
    <n v="0.5"/>
    <n v="0.5"/>
    <n v="0.5"/>
    <n v="0.5"/>
    <n v="0.25"/>
    <n v="0.25"/>
    <n v="0.5"/>
    <n v="0.5"/>
    <n v="0.17499999999999999"/>
    <n v="0.93500000000000005"/>
    <x v="0"/>
  </r>
  <r>
    <s v="1943249"/>
    <s v="207601082022141203"/>
    <s v="DF20227442665"/>
    <x v="134"/>
    <x v="195"/>
    <s v="Cristobal toro"/>
    <s v="Salar del carmen 217"/>
    <s v="La Reina"/>
    <x v="0"/>
    <s v="Cumple"/>
    <s v="Cumple"/>
    <s v="No Aplica"/>
    <s v="No Aplica"/>
    <s v="Cumple"/>
    <s v="Cumple"/>
    <s v="No"/>
    <s v="S/N"/>
    <s v="S/N"/>
    <s v="No Aplica"/>
    <s v="No Aplica"/>
    <s v="No Aplica"/>
    <s v="Cumple"/>
    <s v="Cumple"/>
    <s v="Sin moradores , sin mayor observacion , sector hostil ."/>
    <x v="6"/>
    <x v="0"/>
    <x v="7"/>
    <x v="0"/>
    <n v="0.5"/>
    <n v="0.5"/>
    <n v="0.5"/>
    <n v="0.5"/>
    <n v="0.5"/>
    <n v="0.5"/>
    <n v="0.25"/>
    <n v="0.25"/>
    <n v="0.5"/>
    <n v="0.5"/>
    <n v="0.5"/>
    <n v="1"/>
    <x v="0"/>
  </r>
  <r>
    <s v="1943020"/>
    <s v="207601082022140718"/>
    <s v="DF20227441863"/>
    <x v="134"/>
    <x v="192"/>
    <s v="Cristobal toro"/>
    <s v="Nueva larrain 9740"/>
    <s v="La Reina"/>
    <x v="0"/>
    <s v="Cumple"/>
    <s v="Cumple"/>
    <s v="Cumple"/>
    <s v="Cumple"/>
    <s v="Cumple"/>
    <s v="Cumple"/>
    <s v="No"/>
    <s v="S/N"/>
    <s v="S/N"/>
    <s v="No Aplica"/>
    <s v="No Aplica"/>
    <s v="No Aplica"/>
    <s v="Cumple"/>
    <s v="Cumple Parcialmente"/>
    <s v="Falta data en fotografias , sin moradores"/>
    <x v="6"/>
    <x v="0"/>
    <x v="7"/>
    <x v="0"/>
    <n v="0.5"/>
    <n v="0.5"/>
    <n v="0.5"/>
    <n v="0.5"/>
    <n v="0.5"/>
    <n v="0.5"/>
    <n v="0.25"/>
    <n v="0.25"/>
    <n v="0.5"/>
    <n v="0.5"/>
    <n v="0.17499999999999999"/>
    <n v="0.93500000000000005"/>
    <x v="0"/>
  </r>
  <r>
    <s v="1942847"/>
    <s v="207601082022133109"/>
    <s v="DF20227442621"/>
    <x v="134"/>
    <x v="195"/>
    <s v="Cristobal toro"/>
    <s v="Jose zapiola 7327"/>
    <s v="La Reina"/>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0"/>
  </r>
  <r>
    <s v="1942827"/>
    <s v="207601082022131231"/>
    <s v="DF20227441965"/>
    <x v="134"/>
    <x v="192"/>
    <s v="Cristobal toro"/>
    <s v="Januario espinoza 6966"/>
    <s v="La Reina"/>
    <x v="0"/>
    <s v="Cumple"/>
    <s v="Cumple"/>
    <s v="No Aplica"/>
    <s v="No Aplica"/>
    <s v="Cumple"/>
    <s v="Cumple"/>
    <s v="No"/>
    <s v="S/N"/>
    <s v="S/N"/>
    <s v="No Aplica"/>
    <s v="No Aplica"/>
    <s v="No Aplica"/>
    <s v="Cumple"/>
    <s v="Cumple Parcialmente"/>
    <s v="Falta data en fotografias , sin moradores"/>
    <x v="6"/>
    <x v="0"/>
    <x v="7"/>
    <x v="0"/>
    <n v="0.5"/>
    <n v="0.5"/>
    <n v="0.5"/>
    <n v="0.5"/>
    <n v="0.5"/>
    <n v="0.5"/>
    <n v="0.25"/>
    <n v="0.25"/>
    <n v="0.5"/>
    <n v="0.5"/>
    <n v="0.17499999999999999"/>
    <n v="0.93500000000000005"/>
    <x v="0"/>
  </r>
  <r>
    <s v="1942815"/>
    <s v="207501082022124457"/>
    <s v="DF20227430646"/>
    <x v="134"/>
    <x v="189"/>
    <s v="AARON HUENCHUMIL"/>
    <s v="Luis Vivanco Castro #7412"/>
    <s v="La Reina"/>
    <x v="0"/>
    <s v="Cumple"/>
    <s v="Cumple"/>
    <s v="No Cumple"/>
    <s v="No Cumple"/>
    <s v="Cumple"/>
    <s v="Cumple"/>
    <s v="No"/>
    <s v="S/N"/>
    <s v="S/N"/>
    <s v="No Aplica"/>
    <s v="No Aplica"/>
    <s v="No Aplica"/>
    <s v="Cumple"/>
    <s v="Cumple"/>
    <s v="1- TD 14848 se encuentra normalizado"/>
    <x v="6"/>
    <x v="0"/>
    <x v="7"/>
    <x v="0"/>
    <n v="0.5"/>
    <n v="0.5"/>
    <n v="0"/>
    <n v="0"/>
    <n v="0.5"/>
    <n v="0.5"/>
    <n v="0.25"/>
    <n v="0.25"/>
    <n v="0.5"/>
    <n v="0.5"/>
    <n v="0.5"/>
    <n v="0.7"/>
    <x v="0"/>
  </r>
  <r>
    <s v="1942813"/>
    <s v="207601082022124245"/>
    <s v="DF20227441575"/>
    <x v="134"/>
    <x v="192"/>
    <s v="Cristobal toro"/>
    <s v="Monseñor edwards 1004"/>
    <s v="La Reina"/>
    <x v="0"/>
    <s v="Cumple"/>
    <s v="Cumple"/>
    <s v="No Aplica"/>
    <s v="No Aplica"/>
    <s v="Cumple"/>
    <s v="Cumple"/>
    <s v="No"/>
    <s v="S/N"/>
    <s v="S/N"/>
    <s v="No Aplica"/>
    <s v="No Aplica"/>
    <s v="No Aplica"/>
    <s v="No Cumple"/>
    <s v="Cumple Parcialmente"/>
    <s v="Falta maxima de fotografias exigidas , sin moradores , local cerrado"/>
    <x v="6"/>
    <x v="0"/>
    <x v="7"/>
    <x v="0"/>
    <n v="0.5"/>
    <n v="0.5"/>
    <n v="0.5"/>
    <n v="0.5"/>
    <n v="0.5"/>
    <n v="0.5"/>
    <n v="0.25"/>
    <n v="0.25"/>
    <n v="0.5"/>
    <n v="0"/>
    <n v="0.17499999999999999"/>
    <n v="0.83500000000000008"/>
    <x v="0"/>
  </r>
  <r>
    <s v="1942805"/>
    <s v="207601082022121958"/>
    <s v="DF20227438546"/>
    <x v="134"/>
    <x v="188"/>
    <s v="Cristobal toro"/>
    <s v="San vicente de paul 5816 dpto 204"/>
    <s v="La Reina"/>
    <x v="0"/>
    <s v="Cumple"/>
    <s v="Cumple"/>
    <s v="No Aplica"/>
    <s v="No Aplica"/>
    <s v="Cumple"/>
    <s v="Cumple"/>
    <s v="No"/>
    <s v="S/N"/>
    <s v="S/N"/>
    <s v="No Aplica"/>
    <s v="No Aplica"/>
    <s v="No Aplica"/>
    <s v="Cumple"/>
    <s v="Cumple"/>
    <s v="Problema externo , sector"/>
    <x v="6"/>
    <x v="0"/>
    <x v="7"/>
    <x v="0"/>
    <n v="0.5"/>
    <n v="0.5"/>
    <n v="0.5"/>
    <n v="0.5"/>
    <n v="0.5"/>
    <n v="0.5"/>
    <n v="0.25"/>
    <n v="0.25"/>
    <n v="0.5"/>
    <n v="0.5"/>
    <n v="0.5"/>
    <n v="1"/>
    <x v="0"/>
  </r>
  <r>
    <s v="1942804"/>
    <s v="207501082022121803"/>
    <s v="DF20227410383"/>
    <x v="134"/>
    <x v="196"/>
    <s v="AARON HUENCHUMIL"/>
    <s v="Monseñor Edwards #2408"/>
    <s v="La Reina"/>
    <x v="0"/>
    <s v="Cumple"/>
    <s v="Cumple"/>
    <s v="No Cumple"/>
    <s v="No Cumple"/>
    <s v="Cumple"/>
    <s v="Cumple"/>
    <s v="No"/>
    <s v="S/N"/>
    <s v="S/N"/>
    <s v="No Aplica"/>
    <s v="No Aplica"/>
    <s v="No Aplica"/>
    <s v="Cumple"/>
    <s v="Cumple Parcialmente"/>
    <s v="1- TD 2552 se encuentra normalizado 2- No declaran codigo de materiales utilizados"/>
    <x v="6"/>
    <x v="0"/>
    <x v="7"/>
    <x v="0"/>
    <n v="0.5"/>
    <n v="0.5"/>
    <n v="0"/>
    <n v="0"/>
    <n v="0.5"/>
    <n v="0.5"/>
    <n v="0.25"/>
    <n v="0.25"/>
    <n v="0.5"/>
    <n v="0.5"/>
    <n v="0.17499999999999999"/>
    <n v="0.63500000000000001"/>
    <x v="0"/>
  </r>
  <r>
    <s v="1942793"/>
    <s v="207601082022120850"/>
    <s v="DF20227440009"/>
    <x v="134"/>
    <x v="197"/>
    <s v="Cristobal toro"/>
    <s v="Ossa 1872 dpto 904"/>
    <s v="La Reina"/>
    <x v="0"/>
    <s v="Cumple"/>
    <s v="Cumple"/>
    <s v="Cumple"/>
    <s v="Cumple"/>
    <s v="Cumple"/>
    <s v="Cumple"/>
    <s v="No"/>
    <s v="S/N"/>
    <s v="S/N"/>
    <s v="No Aplica"/>
    <s v="No Aplica"/>
    <s v="No Aplica"/>
    <s v="Cumple"/>
    <s v="Cumple"/>
    <s v="Problema externo de sector , sin mayor observacion"/>
    <x v="6"/>
    <x v="0"/>
    <x v="7"/>
    <x v="0"/>
    <n v="0.5"/>
    <n v="0.5"/>
    <n v="0.5"/>
    <n v="0.5"/>
    <n v="0.5"/>
    <n v="0.5"/>
    <n v="0.25"/>
    <n v="0.25"/>
    <n v="0.5"/>
    <n v="0.5"/>
    <n v="0.5"/>
    <n v="1"/>
    <x v="0"/>
  </r>
  <r>
    <s v="1942791"/>
    <s v="207501082022120712"/>
    <s v="DF20227431316"/>
    <x v="134"/>
    <x v="189"/>
    <s v="AARON HUENCHUMIL"/>
    <s v="Alcalde Francisco Dominguez #2055"/>
    <s v="La Reina"/>
    <x v="0"/>
    <s v="Cumple"/>
    <s v="Cumple"/>
    <s v="No Aplica"/>
    <s v="No Aplica"/>
    <s v="Cumple"/>
    <s v="Cumple"/>
    <s v="Si"/>
    <s v="S/N"/>
    <s v="S/N"/>
    <s v="Cumple"/>
    <s v="Cumple"/>
    <s v="Cumple"/>
    <s v="Cumple"/>
    <s v="Cumple Parcialmente"/>
    <s v="1- Cliente confirma encontrarse con suministro electrico normalizado"/>
    <x v="6"/>
    <x v="0"/>
    <x v="7"/>
    <x v="0"/>
    <n v="0.5"/>
    <n v="0.5"/>
    <n v="0.5"/>
    <n v="0.5"/>
    <n v="0.5"/>
    <n v="0.5"/>
    <n v="0.25"/>
    <n v="0.25"/>
    <n v="0.5"/>
    <n v="0.5"/>
    <n v="0.17499999999999999"/>
    <n v="0.93500000000000005"/>
    <x v="0"/>
  </r>
  <r>
    <s v="1942789"/>
    <s v="207601082022120513"/>
    <s v="DF20227437770"/>
    <x v="134"/>
    <x v="188"/>
    <s v="Cristobal toro"/>
    <s v="Av. Ossa 1872 dpto 801"/>
    <s v="La Reina"/>
    <x v="0"/>
    <s v="Cumple"/>
    <s v="Cumple"/>
    <s v="Cumple"/>
    <s v="Cumple"/>
    <s v="Cumple"/>
    <s v="Cumple"/>
    <s v="No"/>
    <s v="S/N"/>
    <s v="S/N"/>
    <s v="No Aplica"/>
    <s v="No Aplica"/>
    <s v="No Aplica"/>
    <s v="Cumple"/>
    <s v="Cumple Parcialmente"/>
    <s v="Problema sector , td. Sin mayor observacion"/>
    <x v="6"/>
    <x v="0"/>
    <x v="7"/>
    <x v="0"/>
    <n v="0.5"/>
    <n v="0.5"/>
    <n v="0.5"/>
    <n v="0.5"/>
    <n v="0.5"/>
    <n v="0.5"/>
    <n v="0.25"/>
    <n v="0.25"/>
    <n v="0.5"/>
    <n v="0.5"/>
    <n v="0.17499999999999999"/>
    <n v="0.93500000000000005"/>
    <x v="0"/>
  </r>
  <r>
    <s v="1942781"/>
    <s v="207601082022114740"/>
    <s v="DF20227435351"/>
    <x v="134"/>
    <x v="181"/>
    <s v="Cristobal toro"/>
    <s v="Mariano sanchez fontecilla 2140"/>
    <s v="La Reina"/>
    <x v="0"/>
    <s v="Cumple"/>
    <s v="Cumple"/>
    <s v="No Aplica"/>
    <s v="No Aplica"/>
    <s v="Cumple"/>
    <s v="Cumple"/>
    <s v="No"/>
    <s v="S/N"/>
    <s v="S/N"/>
    <s v="No Aplica"/>
    <s v="No Aplica"/>
    <s v="No Aplica"/>
    <s v="Cumple"/>
    <s v="Cumple"/>
    <s v="Problema externo , sin moradores"/>
    <x v="6"/>
    <x v="0"/>
    <x v="7"/>
    <x v="0"/>
    <n v="0.5"/>
    <n v="0.5"/>
    <n v="0.5"/>
    <n v="0.5"/>
    <n v="0.5"/>
    <n v="0.5"/>
    <n v="0.25"/>
    <n v="0.25"/>
    <n v="0.5"/>
    <n v="0.5"/>
    <n v="0.5"/>
    <n v="1"/>
    <x v="0"/>
  </r>
  <r>
    <s v="1945954"/>
    <s v="207602082022164051"/>
    <s v="DF20227445949"/>
    <x v="135"/>
    <x v="198"/>
    <s v="Cristobal toro"/>
    <s v="Francisco de villagra 6608 C/J"/>
    <s v="La Reina"/>
    <x v="0"/>
    <s v="Cumple"/>
    <s v="Cumple"/>
    <s v="No Aplica"/>
    <s v="No Aplica"/>
    <s v="Cumple"/>
    <s v="Cumple"/>
    <s v="No"/>
    <s v="S/N"/>
    <s v="S/N"/>
    <s v="No Aplica"/>
    <s v="No Aplica"/>
    <s v="No Aplica"/>
    <s v="Cumple"/>
    <s v="Cumple"/>
    <s v="Problema externo , td."/>
    <x v="6"/>
    <x v="0"/>
    <x v="7"/>
    <x v="0"/>
    <n v="0.5"/>
    <n v="0.5"/>
    <n v="0.5"/>
    <n v="0.5"/>
    <n v="0.5"/>
    <n v="0.5"/>
    <n v="0.25"/>
    <n v="0.25"/>
    <n v="0.5"/>
    <n v="0.5"/>
    <n v="0.5"/>
    <n v="1"/>
    <x v="0"/>
  </r>
  <r>
    <s v="1945926"/>
    <s v="207602082022155800"/>
    <s v="DF20227444414"/>
    <x v="135"/>
    <x v="199"/>
    <s v="Cristobal toro"/>
    <s v="Francisco de villagra 6608 C/G"/>
    <s v="La Reina"/>
    <x v="0"/>
    <s v="Cumple"/>
    <s v="Cumple"/>
    <s v="No Aplica"/>
    <s v="No Aplica"/>
    <s v="Cumple"/>
    <s v="Cumple"/>
    <s v="No"/>
    <s v="S/N"/>
    <s v="S/N"/>
    <s v="No Aplica"/>
    <s v="No Aplica"/>
    <s v="No Aplica"/>
    <s v="Cumple"/>
    <s v="Cumple"/>
    <s v="Problema externo td. , sin mayor observacion"/>
    <x v="6"/>
    <x v="0"/>
    <x v="7"/>
    <x v="0"/>
    <n v="0.5"/>
    <n v="0.5"/>
    <n v="0.5"/>
    <n v="0.5"/>
    <n v="0.5"/>
    <n v="0.5"/>
    <n v="0.25"/>
    <n v="0.25"/>
    <n v="0.5"/>
    <n v="0.5"/>
    <n v="0.5"/>
    <n v="1"/>
    <x v="0"/>
  </r>
  <r>
    <s v="1945489"/>
    <s v="207602082022150515"/>
    <s v="DF20227447132"/>
    <x v="135"/>
    <x v="200"/>
    <s v="Cristobal toro"/>
    <s v="Francisco de villagra 6653"/>
    <s v="La Reina"/>
    <x v="0"/>
    <s v="Cumple"/>
    <s v="Cumple"/>
    <s v="No Aplica"/>
    <s v="No Aplica"/>
    <s v="Cumple"/>
    <s v="Cumple"/>
    <s v="No"/>
    <s v="S/N"/>
    <s v="S/N"/>
    <s v="No Aplica"/>
    <s v="No Aplica"/>
    <s v="No Aplica"/>
    <s v="Cumple"/>
    <s v="Cumple"/>
    <s v="Problema externo , td. Sin mayor observacion"/>
    <x v="6"/>
    <x v="0"/>
    <x v="7"/>
    <x v="0"/>
    <n v="0.5"/>
    <n v="0.5"/>
    <n v="0.5"/>
    <n v="0.5"/>
    <n v="0.5"/>
    <n v="0.5"/>
    <n v="0.25"/>
    <n v="0.25"/>
    <n v="0.5"/>
    <n v="0.5"/>
    <n v="0.5"/>
    <n v="1"/>
    <x v="0"/>
  </r>
  <r>
    <s v="1945485"/>
    <s v="207602082022150155"/>
    <s v="DF20227445952"/>
    <x v="135"/>
    <x v="198"/>
    <s v="Cristobal toro"/>
    <s v="Dragones de la reina 571 C/C"/>
    <s v="La Reina"/>
    <x v="0"/>
    <s v="Cumple"/>
    <s v="Cumple"/>
    <s v="No Aplica"/>
    <s v="No Aplica"/>
    <s v="Cumple"/>
    <s v="Cumple"/>
    <s v="No"/>
    <s v="S/N"/>
    <s v="S/N"/>
    <s v="No Aplica"/>
    <s v="No Aplica"/>
    <s v="No Aplica"/>
    <s v="Cumple"/>
    <s v="Cumple"/>
    <s v="Sin acceso a condominio , vecina indica tocar el citofono , se realiza y no hay respuesta , sin moradores"/>
    <x v="6"/>
    <x v="0"/>
    <x v="7"/>
    <x v="0"/>
    <n v="0.5"/>
    <n v="0.5"/>
    <n v="0.5"/>
    <n v="0.5"/>
    <n v="0.5"/>
    <n v="0.5"/>
    <n v="0.25"/>
    <n v="0.25"/>
    <n v="0.5"/>
    <n v="0.5"/>
    <n v="0.5"/>
    <n v="1"/>
    <x v="0"/>
  </r>
  <r>
    <s v="1945458"/>
    <s v="207602082022143953"/>
    <s v="DF20227443394"/>
    <x v="135"/>
    <x v="201"/>
    <s v="Cristobal toro"/>
    <s v="Los herreros 8535"/>
    <s v="La Reina"/>
    <x v="0"/>
    <s v="Cumple"/>
    <s v="Cumple"/>
    <s v="No Aplica"/>
    <s v="No Aplica"/>
    <s v="Cumple"/>
    <s v="Cumple"/>
    <s v="No"/>
    <s v="S/N"/>
    <s v="S/N"/>
    <s v="No Aplica"/>
    <s v="No Aplica"/>
    <s v="No Aplica"/>
    <s v="Cumple"/>
    <s v="Cumple"/>
    <s v="Sin moradores , sin acceso , sin mayor observacion"/>
    <x v="6"/>
    <x v="0"/>
    <x v="7"/>
    <x v="0"/>
    <n v="0.5"/>
    <n v="0.5"/>
    <n v="0.5"/>
    <n v="0.5"/>
    <n v="0.5"/>
    <n v="0.5"/>
    <n v="0.25"/>
    <n v="0.25"/>
    <n v="0.5"/>
    <n v="0.5"/>
    <n v="0.5"/>
    <n v="1"/>
    <x v="0"/>
  </r>
  <r>
    <s v="1945440"/>
    <s v="207602082022142428"/>
    <s v="DF20227443193"/>
    <x v="135"/>
    <x v="201"/>
    <s v="Cristobal toro"/>
    <s v="Talinay 9673 b.ohiggins 211"/>
    <s v="La Reina"/>
    <x v="0"/>
    <s v="Cumple"/>
    <s v="Cumple"/>
    <s v="No Aplica"/>
    <s v="No Aplica"/>
    <s v="Cumple"/>
    <s v="Cumple"/>
    <s v="No"/>
    <s v="S/N"/>
    <s v="S/N"/>
    <s v="No Aplica"/>
    <s v="No Aplica"/>
    <s v="No Aplica"/>
    <s v="No Cumple"/>
    <s v="No Cumple"/>
    <s v="Guardia de condominio no permite acceso , indicando que si no hay cliente en domicilio no puede dejar ingresar . Sin moradores . Falta maxima de fotos exigidas"/>
    <x v="6"/>
    <x v="0"/>
    <x v="7"/>
    <x v="0"/>
    <n v="0.5"/>
    <n v="0.5"/>
    <n v="0.5"/>
    <n v="0.5"/>
    <n v="0.5"/>
    <n v="0.5"/>
    <n v="0.25"/>
    <n v="0.25"/>
    <n v="0.5"/>
    <n v="0"/>
    <n v="0"/>
    <n v="0.8"/>
    <x v="0"/>
  </r>
  <r>
    <s v="1945426"/>
    <s v="207602082022141054"/>
    <s v="DF20227434110"/>
    <x v="135"/>
    <x v="179"/>
    <s v="Cristobal toro"/>
    <s v="Echeñique 9220"/>
    <s v="La Reina"/>
    <x v="0"/>
    <s v="Cumple"/>
    <s v="Cumple"/>
    <s v="No Aplica"/>
    <s v="No Aplica"/>
    <s v="Cumple"/>
    <s v="Cumple"/>
    <s v="No"/>
    <s v="S/N"/>
    <s v="S/N"/>
    <s v="No Aplica"/>
    <s v="No Aplica"/>
    <s v="No Aplica"/>
    <s v="Cumple"/>
    <s v="Cumple Parcialmente"/>
    <s v="Sin moradores , falta data en fotografias ."/>
    <x v="6"/>
    <x v="0"/>
    <x v="7"/>
    <x v="0"/>
    <n v="0.5"/>
    <n v="0.5"/>
    <n v="0.5"/>
    <n v="0.5"/>
    <n v="0.5"/>
    <n v="0.5"/>
    <n v="0.25"/>
    <n v="0.25"/>
    <n v="0.5"/>
    <n v="0.5"/>
    <n v="0.17499999999999999"/>
    <n v="0.93500000000000005"/>
    <x v="0"/>
  </r>
  <r>
    <s v="1945412"/>
    <s v="207602082022135652"/>
    <s v="DF20227443192"/>
    <x v="135"/>
    <x v="201"/>
    <s v="Cristobal toro"/>
    <s v="Vicente perez rosales 1244"/>
    <s v="La Reina"/>
    <x v="0"/>
    <s v="Cumple"/>
    <s v="Cumple"/>
    <s v="No Aplica"/>
    <s v="No Aplica"/>
    <s v="Cumple"/>
    <s v="Cumple"/>
    <s v="No"/>
    <s v="S/N"/>
    <s v="S/N"/>
    <s v="No Aplica"/>
    <s v="No Aplica"/>
    <s v="No Aplica"/>
    <s v="Cumple"/>
    <s v="Cumple"/>
    <s v="Sin acceso a condominio , se llama por citofono y sin respuesta , porton cerrado"/>
    <x v="6"/>
    <x v="0"/>
    <x v="7"/>
    <x v="0"/>
    <n v="0.5"/>
    <n v="0.5"/>
    <n v="0.5"/>
    <n v="0.5"/>
    <n v="0.5"/>
    <n v="0.5"/>
    <n v="0.25"/>
    <n v="0.25"/>
    <n v="0.5"/>
    <n v="0.5"/>
    <n v="0.5"/>
    <n v="1"/>
    <x v="0"/>
  </r>
  <r>
    <s v="1945409"/>
    <s v="207602082022135203"/>
    <s v="DF20227443255"/>
    <x v="135"/>
    <x v="201"/>
    <s v="Cristobal toro"/>
    <s v="23 de febrero 7783 C/D"/>
    <s v="La Reina"/>
    <x v="0"/>
    <s v="Cumple"/>
    <s v="Cumple"/>
    <s v="No Cumple"/>
    <s v="No Cumple"/>
    <s v="Cumple"/>
    <s v="Cumple"/>
    <s v="No"/>
    <s v="S/N"/>
    <s v="S/N"/>
    <s v="No Aplica"/>
    <s v="No Aplica"/>
    <s v="No Aplica"/>
    <s v="Cumple"/>
    <s v="Cumple Parcialmente"/>
    <s v="Falta data en fotografias , sin moradores"/>
    <x v="6"/>
    <x v="0"/>
    <x v="7"/>
    <x v="0"/>
    <n v="0.5"/>
    <n v="0.5"/>
    <n v="0"/>
    <n v="0"/>
    <n v="0.5"/>
    <n v="0.5"/>
    <n v="0.25"/>
    <n v="0.25"/>
    <n v="0.5"/>
    <n v="0.5"/>
    <n v="0.17499999999999999"/>
    <n v="0.63500000000000001"/>
    <x v="0"/>
  </r>
  <r>
    <s v="1945380"/>
    <s v="207602082022132751"/>
    <s v="DF20227443190"/>
    <x v="135"/>
    <x v="201"/>
    <s v="Cristobal toro"/>
    <s v="Domingo villalobos 29"/>
    <s v="La Reina"/>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0"/>
  </r>
  <r>
    <s v="1945363"/>
    <s v="207602082022131424"/>
    <s v="DF20227445242"/>
    <x v="135"/>
    <x v="199"/>
    <s v="Cristobal toro"/>
    <s v="Joaquin godoy 135"/>
    <s v="La Reina"/>
    <x v="0"/>
    <s v="Cumple"/>
    <s v="Cumple"/>
    <s v="Cumple"/>
    <s v="Cumple"/>
    <s v="No Aplica"/>
    <s v="No Aplica"/>
    <s v="No"/>
    <s v="S/N"/>
    <s v="S/N"/>
    <s v="No Aplica"/>
    <s v="No Aplica"/>
    <s v="No Aplica"/>
    <s v="Cumple"/>
    <s v="Cumple"/>
    <s v="Sin moradores , sin mayor observacion"/>
    <x v="6"/>
    <x v="0"/>
    <x v="7"/>
    <x v="0"/>
    <n v="0.5"/>
    <n v="0.5"/>
    <n v="0.5"/>
    <n v="0.5"/>
    <n v="0.5"/>
    <n v="0.5"/>
    <n v="0.25"/>
    <n v="0.25"/>
    <n v="0.5"/>
    <n v="0.5"/>
    <n v="0.5"/>
    <n v="1"/>
    <x v="0"/>
  </r>
  <r>
    <s v="1945362"/>
    <s v="207502082022131124"/>
    <s v="DF20227428008"/>
    <x v="135"/>
    <x v="190"/>
    <s v="AARON HUENCHUMIL"/>
    <s v="Talinay #10520 C/N"/>
    <s v="La Reina"/>
    <x v="0"/>
    <s v="Cumple"/>
    <s v="Cumple"/>
    <s v="No Aplica"/>
    <s v="No Aplica"/>
    <s v="Cumple"/>
    <s v="Cumple"/>
    <s v="No"/>
    <s v="S/N"/>
    <s v="S/N"/>
    <s v="No Aplica"/>
    <s v="No Aplica"/>
    <s v="No Aplica"/>
    <s v="Cumple"/>
    <s v="Cumple"/>
    <s v="1- Cliente no se encuentra en domicilio"/>
    <x v="6"/>
    <x v="0"/>
    <x v="7"/>
    <x v="0"/>
    <n v="0.5"/>
    <n v="0.5"/>
    <n v="0.5"/>
    <n v="0.5"/>
    <n v="0.5"/>
    <n v="0.5"/>
    <n v="0.25"/>
    <n v="0.25"/>
    <n v="0.5"/>
    <n v="0.5"/>
    <n v="0.5"/>
    <n v="1"/>
    <x v="0"/>
  </r>
  <r>
    <s v="1945353"/>
    <s v="207502082022125914"/>
    <s v="DF20227427712"/>
    <x v="135"/>
    <x v="190"/>
    <s v="AARON HUENCHUMIL"/>
    <s v="Nueva Principe de Gales #534"/>
    <s v="La Reina"/>
    <x v="0"/>
    <s v="Cumple"/>
    <s v="Cumple"/>
    <s v="No Cumple"/>
    <s v="No Cumple"/>
    <s v="Cumple"/>
    <s v="Cumple"/>
    <s v="No"/>
    <s v="S/N"/>
    <s v="S/N"/>
    <s v="No Aplica"/>
    <s v="No Aplica"/>
    <s v="No Aplica"/>
    <s v="Cumple"/>
    <s v="Cumple"/>
    <s v="1- Cliente no se encuentra en domicilio 2-No declara codigo de material utilizado"/>
    <x v="6"/>
    <x v="0"/>
    <x v="7"/>
    <x v="0"/>
    <n v="0.5"/>
    <n v="0.5"/>
    <n v="0"/>
    <n v="0"/>
    <n v="0.5"/>
    <n v="0.5"/>
    <n v="0.25"/>
    <n v="0.25"/>
    <n v="0.5"/>
    <n v="0.5"/>
    <n v="0.5"/>
    <n v="0.7"/>
    <x v="0"/>
  </r>
  <r>
    <s v="1945280"/>
    <s v="207502082022124611"/>
    <s v="DF20227417015"/>
    <x v="135"/>
    <x v="193"/>
    <s v="AARON HUENCHUMIL"/>
    <s v="Alvaro Casanova #311A"/>
    <s v="La Reina"/>
    <x v="0"/>
    <s v="Cumple"/>
    <s v="Cumple"/>
    <s v="No Cumple"/>
    <s v="Cumple"/>
    <s v="Cumple"/>
    <s v="Cumple"/>
    <s v="No"/>
    <s v="S/N"/>
    <s v="S/N"/>
    <s v="No Aplica"/>
    <s v="No Aplica"/>
    <s v="No Aplica"/>
    <s v="Cumple"/>
    <s v="Cumple Parcialmente"/>
    <s v="1- Fusible 90432 se encuentra normalizado"/>
    <x v="6"/>
    <x v="0"/>
    <x v="7"/>
    <x v="0"/>
    <n v="0.5"/>
    <n v="0.5"/>
    <n v="0"/>
    <n v="0.5"/>
    <n v="0.5"/>
    <n v="0.5"/>
    <n v="0.25"/>
    <n v="0.25"/>
    <n v="0.5"/>
    <n v="0.5"/>
    <n v="0.17499999999999999"/>
    <n v="0.78500000000000003"/>
    <x v="0"/>
  </r>
  <r>
    <s v="1945263"/>
    <s v="207502082022123006"/>
    <s v="DF20227426268"/>
    <x v="135"/>
    <x v="190"/>
    <s v="AARON HUENCHUMIL"/>
    <s v="Av. Tobalaba S/N"/>
    <s v="La Reina"/>
    <x v="0"/>
    <s v="Cumple"/>
    <s v="Cumple"/>
    <s v="No Aplica"/>
    <s v="No Aplica"/>
    <s v="Cumple"/>
    <s v="Cumple"/>
    <s v="No"/>
    <s v="S/N"/>
    <s v="S/N"/>
    <s v="No Aplica"/>
    <s v="No Aplica"/>
    <s v="No Aplica"/>
    <s v="Cumple"/>
    <s v="Cumple"/>
    <s v="1- Direccion corresponde al AERODROMO EULOGIO SANCHEZ hangar A21B  2-No se permite acceso."/>
    <x v="6"/>
    <x v="0"/>
    <x v="7"/>
    <x v="0"/>
    <n v="0.5"/>
    <n v="0.5"/>
    <n v="0.5"/>
    <n v="0.5"/>
    <n v="0.5"/>
    <n v="0.5"/>
    <n v="0.25"/>
    <n v="0.25"/>
    <n v="0.5"/>
    <n v="0.5"/>
    <n v="0.5"/>
    <n v="1"/>
    <x v="0"/>
  </r>
  <r>
    <s v="1945238"/>
    <s v="207502082022120527"/>
    <s v="DF20227415656"/>
    <x v="135"/>
    <x v="193"/>
    <s v="AARON HUENCHUMIL"/>
    <s v="Mariano Sanchez Fontecilla #4660"/>
    <s v="La Reina"/>
    <x v="0"/>
    <s v="Cumple"/>
    <s v="Cumple"/>
    <s v="No Aplica"/>
    <s v="No Aplica"/>
    <s v="Cumple"/>
    <s v="Cumple"/>
    <s v="No"/>
    <s v="S/N"/>
    <s v="S/N"/>
    <s v="No Aplica"/>
    <s v="No Aplica"/>
    <s v="No Aplica"/>
    <s v="Cumple Parcialmente"/>
    <s v="Cumple"/>
    <s v="1-Cliente no se encuentra en domicilio"/>
    <x v="6"/>
    <x v="0"/>
    <x v="7"/>
    <x v="0"/>
    <n v="0.5"/>
    <n v="0.5"/>
    <n v="0.5"/>
    <n v="0.5"/>
    <n v="0.5"/>
    <n v="0.5"/>
    <n v="0.25"/>
    <n v="0.25"/>
    <n v="0.5"/>
    <n v="0.17499999999999999"/>
    <n v="0.5"/>
    <n v="0.93500000000000005"/>
    <x v="0"/>
  </r>
  <r>
    <s v="1945201"/>
    <s v="207502082022113738"/>
    <s v="DF20227433223"/>
    <x v="135"/>
    <x v="179"/>
    <s v="AARON HUENCHUMIL"/>
    <s v="Francisco Bilbao #6967"/>
    <s v="La Reina"/>
    <x v="0"/>
    <s v="Cumple"/>
    <s v="Cumple"/>
    <s v="No Cumple"/>
    <s v="No Cumple"/>
    <s v="Cumple"/>
    <s v="Cumple"/>
    <s v="Si"/>
    <s v="Mauricio Sotelo"/>
    <s v="959022244"/>
    <s v="Cumple"/>
    <s v="Cumple"/>
    <s v="Cumple"/>
    <s v="Cumple"/>
    <s v="Cumple Parcialmente"/>
    <s v="1- Cliente informa que lleva esperando mas de 2 semanas regularizacion de acometida subterranea, aun se mantiene puenteado desde empalme del vecino #6951"/>
    <x v="6"/>
    <x v="0"/>
    <x v="7"/>
    <x v="0"/>
    <n v="0.5"/>
    <n v="0.5"/>
    <n v="0"/>
    <n v="0"/>
    <n v="0.5"/>
    <n v="0.5"/>
    <n v="0.25"/>
    <n v="0.25"/>
    <n v="0.5"/>
    <n v="0.5"/>
    <n v="0.17499999999999999"/>
    <n v="0.63500000000000001"/>
    <x v="0"/>
  </r>
  <r>
    <s v="1945188"/>
    <s v="207502082022112203"/>
    <s v="DF20227430273"/>
    <x v="135"/>
    <x v="189"/>
    <s v="AARON HUENCHUMIL"/>
    <s v="Francisco Bilbao #6445"/>
    <s v="La Reina"/>
    <x v="0"/>
    <s v="Cumple"/>
    <s v="Cumple"/>
    <s v="No Aplica"/>
    <s v="No Aplica"/>
    <s v="Cumple"/>
    <s v="Cumple"/>
    <s v="No"/>
    <s v="S/N"/>
    <s v="S/N"/>
    <s v="No Aplica"/>
    <s v="No Aplica"/>
    <s v="No Aplica"/>
    <s v="Cumple"/>
    <s v="Cumple Parcialmente"/>
    <s v="1- Empalme se encuentra normalizado"/>
    <x v="6"/>
    <x v="0"/>
    <x v="7"/>
    <x v="0"/>
    <n v="0.5"/>
    <n v="0.5"/>
    <n v="0.5"/>
    <n v="0.5"/>
    <n v="0.5"/>
    <n v="0.5"/>
    <n v="0.25"/>
    <n v="0.25"/>
    <n v="0.5"/>
    <n v="0.5"/>
    <n v="0.17499999999999999"/>
    <n v="0.93500000000000005"/>
    <x v="0"/>
  </r>
  <r>
    <s v="1945183"/>
    <s v="207502082022110711"/>
    <s v="DF20227431460"/>
    <x v="135"/>
    <x v="202"/>
    <s v="AARON HUENCHUMIL"/>
    <s v="Francisco Bilbao #5845"/>
    <s v="La Reina"/>
    <x v="0"/>
    <s v="Cumple"/>
    <s v="Cumple"/>
    <s v="No Aplica"/>
    <s v="No Aplica"/>
    <s v="Cumple"/>
    <s v="Cumple"/>
    <s v="Si"/>
    <s v="S/N"/>
    <s v="S/N"/>
    <s v="Cumple"/>
    <s v="Cumple"/>
    <s v="Cumple"/>
    <s v="Cumple"/>
    <s v="Cumple Parcialmente"/>
    <s v="1- Empalme se encuentra bien, incendio ocurre en instalacion electrica de cliente"/>
    <x v="7"/>
    <x v="0"/>
    <x v="7"/>
    <x v="0"/>
    <n v="0.5"/>
    <n v="0.5"/>
    <n v="0.5"/>
    <n v="0.5"/>
    <n v="0.5"/>
    <n v="0.5"/>
    <n v="0.25"/>
    <n v="0.25"/>
    <n v="0.5"/>
    <n v="0.5"/>
    <n v="0.17499999999999999"/>
    <n v="0.93500000000000005"/>
    <x v="0"/>
  </r>
  <r>
    <s v="1947581"/>
    <s v="207603082022172540"/>
    <s v="DF20227444349"/>
    <x v="136"/>
    <x v="199"/>
    <s v="Cristobal toro"/>
    <s v="Camino otoñal 2299"/>
    <s v="Las Condes"/>
    <x v="0"/>
    <s v="Cumple"/>
    <s v="Cumple"/>
    <s v="No Aplica"/>
    <s v="No Aplica"/>
    <s v="Cumple"/>
    <s v="Cumple"/>
    <s v="No"/>
    <s v="S/N"/>
    <s v="S/N"/>
    <s v="No Aplica"/>
    <s v="No Aplica"/>
    <s v="No Aplica"/>
    <s v="Cumple"/>
    <s v="Cumple Parcialmente"/>
    <s v="Falta mayor data en observacion , Problema externo"/>
    <x v="6"/>
    <x v="0"/>
    <x v="7"/>
    <x v="0"/>
    <n v="0.5"/>
    <n v="0.5"/>
    <n v="0.5"/>
    <n v="0.5"/>
    <n v="0.5"/>
    <n v="0.5"/>
    <n v="0.25"/>
    <n v="0.25"/>
    <n v="0.5"/>
    <n v="0.5"/>
    <n v="0.17499999999999999"/>
    <n v="0.93500000000000005"/>
    <x v="1"/>
  </r>
  <r>
    <s v="1947257"/>
    <s v="207503082022162903"/>
    <s v="DF20227409758"/>
    <x v="136"/>
    <x v="196"/>
    <s v="AARON HUENCHUMIL"/>
    <s v="Mayecura #1497"/>
    <s v="Las Condes"/>
    <x v="0"/>
    <s v="Cumple"/>
    <s v="Cumple"/>
    <s v="No Aplica"/>
    <s v="No Aplica"/>
    <s v="No Aplica"/>
    <s v="No Aplica"/>
    <s v="No"/>
    <s v="S/N"/>
    <s v="S/N"/>
    <s v="No Aplica"/>
    <s v="No Aplica"/>
    <s v="No Aplica"/>
    <s v="Cumple Parcialmente"/>
    <s v="Cumple"/>
    <s v="1- Sector ya  se encuentra con suministro electrico normalizado"/>
    <x v="6"/>
    <x v="0"/>
    <x v="7"/>
    <x v="0"/>
    <n v="0.5"/>
    <n v="0.5"/>
    <n v="0.5"/>
    <n v="0.5"/>
    <n v="0.5"/>
    <n v="0.5"/>
    <n v="0.25"/>
    <n v="0.25"/>
    <n v="0.5"/>
    <n v="0.17499999999999999"/>
    <n v="0.5"/>
    <n v="0.93500000000000005"/>
    <x v="1"/>
  </r>
  <r>
    <s v="1947247"/>
    <s v="207503082022162021"/>
    <s v="DF20227412722"/>
    <x v="136"/>
    <x v="203"/>
    <s v="AARON HUENCHUMIL"/>
    <s v="Isabel la Catolica #7180"/>
    <s v="Las Condes"/>
    <x v="0"/>
    <s v="Cumple"/>
    <s v="Cumple"/>
    <s v="No Aplica"/>
    <s v="No Aplica"/>
    <s v="Cumple"/>
    <s v="Cumple"/>
    <s v="No"/>
    <s v="S/N"/>
    <s v="S/N"/>
    <s v="No Aplica"/>
    <s v="No Aplica"/>
    <s v="No Aplica"/>
    <s v="Cumple Mayormente"/>
    <s v="Cumple Parcialmente"/>
    <s v="1- Cliente no se encuentra en domicilio"/>
    <x v="6"/>
    <x v="0"/>
    <x v="7"/>
    <x v="0"/>
    <n v="0.5"/>
    <n v="0.5"/>
    <n v="0.5"/>
    <n v="0.5"/>
    <n v="0.5"/>
    <n v="0.5"/>
    <n v="0.25"/>
    <n v="0.25"/>
    <n v="0.5"/>
    <n v="0.32500000000000001"/>
    <n v="0.17499999999999999"/>
    <n v="0.9"/>
    <x v="1"/>
  </r>
  <r>
    <s v="1947246"/>
    <s v="207503082022161115"/>
    <s v="DF20227420345"/>
    <x v="136"/>
    <x v="204"/>
    <s v="AARON HUENCHUMIL"/>
    <s v="Hernando de Magallanes #1798"/>
    <s v="Las Condes"/>
    <x v="0"/>
    <s v="Cumple"/>
    <s v="Cumple"/>
    <s v="No Aplica"/>
    <s v="No Aplica"/>
    <s v="Cumple"/>
    <s v="Cumple"/>
    <s v="No"/>
    <s v="S/N"/>
    <s v="S/N"/>
    <s v="No Aplica"/>
    <s v="No Aplica"/>
    <s v="No Aplica"/>
    <s v="Cumple"/>
    <s v="Cumple Parcialmente"/>
    <s v="1- Cliente no se encuentra en domicilio"/>
    <x v="6"/>
    <x v="0"/>
    <x v="7"/>
    <x v="0"/>
    <n v="0.5"/>
    <n v="0.5"/>
    <n v="0.5"/>
    <n v="0.5"/>
    <n v="0.5"/>
    <n v="0.5"/>
    <n v="0.25"/>
    <n v="0.25"/>
    <n v="0.5"/>
    <n v="0.5"/>
    <n v="0.17499999999999999"/>
    <n v="0.93500000000000005"/>
    <x v="1"/>
  </r>
  <r>
    <s v="1947241"/>
    <s v="207503082022160227"/>
    <s v="DF20227417199"/>
    <x v="136"/>
    <x v="185"/>
    <s v="AARON HUENCHUMIL"/>
    <s v="Carlos Alvarado #6549"/>
    <s v="Las Condes"/>
    <x v="0"/>
    <s v="Cumple"/>
    <s v="Cumple"/>
    <s v="No Cumple"/>
    <s v="No Cumple"/>
    <s v="Cumple"/>
    <s v="Cumple"/>
    <s v="No"/>
    <s v="S/N"/>
    <s v="S/N"/>
    <s v="No Aplica"/>
    <s v="No Aplica"/>
    <s v="No Aplica"/>
    <s v="Cumple"/>
    <s v="Cumple Parcialmente"/>
    <s v="1-TD 1676 Se encuentra normalizado 2- No declara codigo de fusible utilizado"/>
    <x v="6"/>
    <x v="0"/>
    <x v="7"/>
    <x v="0"/>
    <n v="0.5"/>
    <n v="0.5"/>
    <n v="0"/>
    <n v="0"/>
    <n v="0.5"/>
    <n v="0.5"/>
    <n v="0.25"/>
    <n v="0.25"/>
    <n v="0.5"/>
    <n v="0.5"/>
    <n v="0.17499999999999999"/>
    <n v="0.63500000000000001"/>
    <x v="1"/>
  </r>
  <r>
    <s v="1947236"/>
    <s v="207603082022155245"/>
    <s v="DF20227442778"/>
    <x v="136"/>
    <x v="201"/>
    <s v="Cristobal toro"/>
    <s v="Las condesas 2719"/>
    <s v="Las Condes"/>
    <x v="0"/>
    <s v="Cumple"/>
    <s v="Cumple"/>
    <s v="No Aplica"/>
    <s v="No Aplica"/>
    <s v="Cumple"/>
    <s v="Cumple"/>
    <s v="No"/>
    <s v="S/N"/>
    <s v="S/N"/>
    <s v="No Aplica"/>
    <s v="No Aplica"/>
    <s v="No Aplica"/>
    <s v="Cumple"/>
    <s v="Cumple Parcialmente"/>
    <s v="Falta data en fotografias , sin moradores ."/>
    <x v="6"/>
    <x v="0"/>
    <x v="7"/>
    <x v="0"/>
    <n v="0.5"/>
    <n v="0.5"/>
    <n v="0.5"/>
    <n v="0.5"/>
    <n v="0.5"/>
    <n v="0.5"/>
    <n v="0.25"/>
    <n v="0.25"/>
    <n v="0.5"/>
    <n v="0.5"/>
    <n v="0.17499999999999999"/>
    <n v="0.93500000000000005"/>
    <x v="1"/>
  </r>
  <r>
    <s v="1947232"/>
    <s v="207503082022154415"/>
    <s v="DF20227410700"/>
    <x v="136"/>
    <x v="196"/>
    <s v="AARON HUENCHUMIL"/>
    <s v="Fontana Rosa #6526 SC"/>
    <s v="Las Condes"/>
    <x v="0"/>
    <s v="Cumple"/>
    <s v="Cumple"/>
    <s v="No Cumple"/>
    <s v="No Cumple"/>
    <s v="Cumple"/>
    <s v="Cumple"/>
    <s v="No"/>
    <s v="S/N"/>
    <s v="S/N"/>
    <s v="No Aplica"/>
    <s v="No Aplica"/>
    <s v="No Aplica"/>
    <s v="Cumple Parcialmente"/>
    <s v="Cumple"/>
    <s v="1-TD 32475 se encuentra normalizado 2- No declara codigo de fusible utilizado"/>
    <x v="6"/>
    <x v="0"/>
    <x v="7"/>
    <x v="0"/>
    <n v="0.5"/>
    <n v="0.5"/>
    <n v="0"/>
    <n v="0"/>
    <n v="0.5"/>
    <n v="0.5"/>
    <n v="0.25"/>
    <n v="0.25"/>
    <n v="0.5"/>
    <n v="0.17499999999999999"/>
    <n v="0.5"/>
    <n v="0.63500000000000001"/>
    <x v="1"/>
  </r>
  <r>
    <s v="1947228"/>
    <s v="207503082022152931"/>
    <s v="DF20227413275"/>
    <x v="136"/>
    <x v="203"/>
    <s v="AARON HUENCHUMIL"/>
    <s v="Jose de Moraleda #5047"/>
    <s v="Las Condes"/>
    <x v="0"/>
    <s v="Cumple"/>
    <s v="Cumple"/>
    <s v="No Cumple"/>
    <s v="No Cumple"/>
    <s v="Cumple"/>
    <s v="Cumple"/>
    <s v="No"/>
    <s v="S/N"/>
    <s v="S/N"/>
    <s v="No Aplica"/>
    <s v="No Aplica"/>
    <s v="No Aplica"/>
    <s v="Cumple"/>
    <s v="Cumple Parcialmente"/>
    <s v="1- TD 11207 se encuentra normalizado 2- No declara codigo de material utilizado"/>
    <x v="6"/>
    <x v="0"/>
    <x v="7"/>
    <x v="0"/>
    <n v="0.5"/>
    <n v="0.5"/>
    <n v="0"/>
    <n v="0"/>
    <n v="0.5"/>
    <n v="0.5"/>
    <n v="0.25"/>
    <n v="0.25"/>
    <n v="0.5"/>
    <n v="0.5"/>
    <n v="0.17499999999999999"/>
    <n v="0.63500000000000001"/>
    <x v="1"/>
  </r>
  <r>
    <s v="1947210"/>
    <s v="207603082022150634"/>
    <s v="DF20227442940"/>
    <x v="136"/>
    <x v="201"/>
    <s v="Cristobal toro"/>
    <s v="Camino otoñal 1642"/>
    <s v="Las Condes"/>
    <x v="0"/>
    <s v="Cumple"/>
    <s v="Cumple"/>
    <s v="No Aplica"/>
    <s v="No Aplica"/>
    <s v="Cumple"/>
    <s v="Cumple"/>
    <s v="No"/>
    <s v="S/N"/>
    <s v="S/N"/>
    <s v="No Aplica"/>
    <s v="No Aplica"/>
    <s v="No Aplica"/>
    <s v="Cumple"/>
    <s v="Cumple Parcialmente"/>
    <s v="Atiende concerge , no permite acceso , ya q no se encontaria nadie en domicilio . Sin moradores"/>
    <x v="6"/>
    <x v="0"/>
    <x v="7"/>
    <x v="0"/>
    <n v="0.5"/>
    <n v="0.5"/>
    <n v="0.5"/>
    <n v="0.5"/>
    <n v="0.5"/>
    <n v="0.5"/>
    <n v="0.25"/>
    <n v="0.25"/>
    <n v="0.5"/>
    <n v="0.5"/>
    <n v="0.17499999999999999"/>
    <n v="0.93500000000000005"/>
    <x v="1"/>
  </r>
  <r>
    <s v="1947097"/>
    <s v="207603082022140006"/>
    <s v="DF20227442635"/>
    <x v="136"/>
    <x v="201"/>
    <s v="Cristobal toro"/>
    <s v="Tikal 228"/>
    <s v="Las Condes"/>
    <x v="0"/>
    <s v="Cumple"/>
    <s v="Cumple"/>
    <s v="No Aplica"/>
    <s v="No Aplica"/>
    <s v="Cumple"/>
    <s v="Cumple"/>
    <s v="No"/>
    <s v="S/N"/>
    <s v="S/N"/>
    <s v="No Aplica"/>
    <s v="No Aplica"/>
    <s v="No Aplica"/>
    <s v="No Cumple"/>
    <s v="Cumple Parcialmente"/>
    <s v="Falta maxima de fotografias exigidas , sin moradores"/>
    <x v="6"/>
    <x v="0"/>
    <x v="7"/>
    <x v="0"/>
    <n v="0.5"/>
    <n v="0.5"/>
    <n v="0.5"/>
    <n v="0.5"/>
    <n v="0.5"/>
    <n v="0.5"/>
    <n v="0.25"/>
    <n v="0.25"/>
    <n v="0.5"/>
    <n v="0"/>
    <n v="0.17499999999999999"/>
    <n v="0.83500000000000008"/>
    <x v="1"/>
  </r>
  <r>
    <s v="1947083"/>
    <s v="207603082022134208"/>
    <s v="DF20227443867"/>
    <x v="136"/>
    <x v="199"/>
    <s v="Cristobal toro"/>
    <s v="Miguel angel 213"/>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47072"/>
    <s v="207603082022132459"/>
    <s v="DF20227442813"/>
    <x v="136"/>
    <x v="201"/>
    <s v="Cristobal toro"/>
    <s v="Rio loa 7640"/>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47053"/>
    <s v="207603082022130951"/>
    <s v="DF20227442548"/>
    <x v="136"/>
    <x v="195"/>
    <s v="Cristobal toro"/>
    <s v="Domingo bondi 1210"/>
    <s v="Las Condes"/>
    <x v="0"/>
    <s v="Cumple"/>
    <s v="Cumple"/>
    <s v="No Aplica"/>
    <s v="No Aplica"/>
    <s v="Cumple"/>
    <s v="Cumple"/>
    <s v="No"/>
    <s v="S/N"/>
    <s v="S/N"/>
    <s v="No Aplica"/>
    <s v="No Aplica"/>
    <s v="No Aplica"/>
    <s v="Cumple"/>
    <s v="Cumple Parcialmente"/>
    <s v="Sin moradores , sin mayor observacion"/>
    <x v="6"/>
    <x v="0"/>
    <x v="7"/>
    <x v="0"/>
    <n v="0.5"/>
    <n v="0.5"/>
    <n v="0.5"/>
    <n v="0.5"/>
    <n v="0.5"/>
    <n v="0.5"/>
    <n v="0.25"/>
    <n v="0.25"/>
    <n v="0.5"/>
    <n v="0.5"/>
    <n v="0.17499999999999999"/>
    <n v="0.93500000000000005"/>
    <x v="1"/>
  </r>
  <r>
    <s v="1947039"/>
    <s v="207603082022125515"/>
    <s v="DF20227442252"/>
    <x v="136"/>
    <x v="192"/>
    <s v="Cristobal toro"/>
    <s v="Roberto peragallo 6751"/>
    <s v="Las Condes"/>
    <x v="0"/>
    <s v="Cumple"/>
    <s v="Cumple"/>
    <s v="No Aplica"/>
    <s v="No Aplica"/>
    <s v="Cumple"/>
    <s v="Cumple"/>
    <s v="No"/>
    <s v="S/N"/>
    <s v="S/N"/>
    <s v="No Aplica"/>
    <s v="No Aplica"/>
    <s v="No Aplica"/>
    <s v="No Cumple"/>
    <s v="No Cumple"/>
    <s v="Faltan fotografias en observacion , sin moradores"/>
    <x v="6"/>
    <x v="0"/>
    <x v="7"/>
    <x v="0"/>
    <n v="0.5"/>
    <n v="0.5"/>
    <n v="0.5"/>
    <n v="0.5"/>
    <n v="0.5"/>
    <n v="0.5"/>
    <n v="0.25"/>
    <n v="0.25"/>
    <n v="0.5"/>
    <n v="0"/>
    <n v="0"/>
    <n v="0.8"/>
    <x v="1"/>
  </r>
  <r>
    <s v="1946970"/>
    <s v="207603082022122156"/>
    <s v="DF20227438902"/>
    <x v="136"/>
    <x v="205"/>
    <s v="Cristobal toro"/>
    <s v="Valenzuela llanos , carlos silva vildosola"/>
    <s v="La Reina"/>
    <x v="0"/>
    <s v="Cumple"/>
    <s v="Cumple"/>
    <s v="No Aplica"/>
    <s v="No Aplica"/>
    <s v="Cumple"/>
    <s v="Cumple"/>
    <s v="No"/>
    <s v="S/N"/>
    <s v="S/N"/>
    <s v="No Aplica"/>
    <s v="No Aplica"/>
    <s v="No Aplica"/>
    <s v="Cumple"/>
    <s v="No Cumple"/>
    <s v="Problema externo , sector"/>
    <x v="6"/>
    <x v="0"/>
    <x v="7"/>
    <x v="0"/>
    <n v="0.5"/>
    <n v="0.5"/>
    <n v="0.5"/>
    <n v="0.5"/>
    <n v="0.5"/>
    <n v="0.5"/>
    <n v="0.25"/>
    <n v="0.25"/>
    <n v="0.5"/>
    <n v="0.5"/>
    <n v="0"/>
    <n v="0.9"/>
    <x v="0"/>
  </r>
  <r>
    <s v="1946961"/>
    <s v="207503082022120340"/>
    <s v="DF20227418593"/>
    <x v="136"/>
    <x v="187"/>
    <s v="AARON HUENCHUMIL"/>
    <s v="Rosa de los Andes #1834"/>
    <s v="Las Condes"/>
    <x v="0"/>
    <s v="Cumple"/>
    <s v="Cumple"/>
    <s v="No Aplica"/>
    <s v="No Aplica"/>
    <s v="Cumple"/>
    <s v="Cumple"/>
    <s v="No"/>
    <s v="S/N"/>
    <s v="S/N"/>
    <s v="No Aplica"/>
    <s v="No Aplica"/>
    <s v="No Aplica"/>
    <s v="Cumple Mayormente"/>
    <s v="Cumple"/>
    <s v="1- Cliente no se encuentra en domicilio"/>
    <x v="6"/>
    <x v="0"/>
    <x v="7"/>
    <x v="0"/>
    <n v="0.5"/>
    <n v="0.5"/>
    <n v="0.5"/>
    <n v="0.5"/>
    <n v="0.5"/>
    <n v="0.5"/>
    <n v="0.25"/>
    <n v="0.25"/>
    <n v="0.5"/>
    <n v="0.32500000000000001"/>
    <n v="0.5"/>
    <n v="0.96500000000000008"/>
    <x v="1"/>
  </r>
  <r>
    <s v="1946956"/>
    <s v="207503082022115648"/>
    <s v="DF20227421415"/>
    <x v="136"/>
    <x v="184"/>
    <s v="AARON HUENCHUMIL"/>
    <s v="Rosa de los Andes #1823"/>
    <s v="Las Condes"/>
    <x v="0"/>
    <s v="Cumple"/>
    <s v="Cumple"/>
    <s v="No Aplica"/>
    <s v="No Aplica"/>
    <s v="Cumple"/>
    <s v="Cumple"/>
    <s v="No"/>
    <s v="S/N"/>
    <s v="S/N"/>
    <s v="No Aplica"/>
    <s v="No Aplica"/>
    <s v="No Aplica"/>
    <s v="Cumple"/>
    <s v="Cumple Parcialmente"/>
    <s v="1- Cliente no se encuentra en domicilio"/>
    <x v="6"/>
    <x v="0"/>
    <x v="7"/>
    <x v="0"/>
    <n v="0.5"/>
    <n v="0.5"/>
    <n v="0.5"/>
    <n v="0.5"/>
    <n v="0.5"/>
    <n v="0.5"/>
    <n v="0.25"/>
    <n v="0.25"/>
    <n v="0.5"/>
    <n v="0.5"/>
    <n v="0.17499999999999999"/>
    <n v="0.93500000000000005"/>
    <x v="1"/>
  </r>
  <r>
    <s v="1946950"/>
    <s v="207503082022114609"/>
    <s v="DF20227415444"/>
    <x v="136"/>
    <x v="185"/>
    <s v="AARON HUENCHUMIL"/>
    <s v="Rosa de los Andes #1820"/>
    <s v="La Reina"/>
    <x v="0"/>
    <s v="Cumple"/>
    <s v="Cumple"/>
    <s v="No Cumple"/>
    <s v="No Cumple"/>
    <s v="Cumple"/>
    <s v="Cumple"/>
    <s v="No"/>
    <s v="S/N"/>
    <s v="S/N"/>
    <s v="No Aplica"/>
    <s v="No Aplica"/>
    <s v="No Aplica"/>
    <s v="Cumple"/>
    <s v="Cumple Parcialmente"/>
    <s v="1- TD 522202 se encuentra normalizado"/>
    <x v="6"/>
    <x v="0"/>
    <x v="7"/>
    <x v="0"/>
    <n v="0.5"/>
    <n v="0.5"/>
    <n v="0"/>
    <n v="0"/>
    <n v="0.5"/>
    <n v="0.5"/>
    <n v="0.25"/>
    <n v="0.25"/>
    <n v="0.5"/>
    <n v="0.5"/>
    <n v="0.17499999999999999"/>
    <n v="0.63500000000000001"/>
    <x v="0"/>
  </r>
  <r>
    <s v="1946949"/>
    <s v="207603082022114252"/>
    <s v="DF20227445375"/>
    <x v="136"/>
    <x v="199"/>
    <s v="Cristobal toro"/>
    <s v="Larrain 10338"/>
    <s v="La Reina"/>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0"/>
  </r>
  <r>
    <s v="1946945"/>
    <s v="207503082022113631"/>
    <s v="DF20227416867"/>
    <x v="136"/>
    <x v="185"/>
    <s v="AARON HUENCHUMIL"/>
    <s v="Alcantara #1912"/>
    <s v="Las Condes"/>
    <x v="0"/>
    <s v="Cumple"/>
    <s v="Cumple"/>
    <s v="No Cumple"/>
    <s v="No Cumple"/>
    <s v="Cumple"/>
    <s v="Cumple"/>
    <s v="No"/>
    <s v="S/N"/>
    <s v="S/N"/>
    <s v="No Aplica"/>
    <s v="No Aplica"/>
    <s v="No Aplica"/>
    <s v="No Cumple"/>
    <s v="Cumple Parcialmente"/>
    <s v="1-TD 52202 se encuentra normalizado 2- No declara codigo de fusible utilizado"/>
    <x v="6"/>
    <x v="0"/>
    <x v="7"/>
    <x v="0"/>
    <n v="0.5"/>
    <n v="0.5"/>
    <n v="0"/>
    <n v="0"/>
    <n v="0.5"/>
    <n v="0.5"/>
    <n v="0.25"/>
    <n v="0.25"/>
    <n v="0.5"/>
    <n v="0"/>
    <n v="0.17499999999999999"/>
    <n v="0.53500000000000003"/>
    <x v="1"/>
  </r>
  <r>
    <s v="1946935"/>
    <s v="207603082022112657"/>
    <s v="DF20227446081"/>
    <x v="136"/>
    <x v="198"/>
    <s v="Cristobal toro"/>
    <s v="Cabo 2 patricio chavez 813"/>
    <s v="La Reina"/>
    <x v="0"/>
    <s v="Cumple"/>
    <s v="Cumple"/>
    <s v="Cumple"/>
    <s v="Cumple"/>
    <s v="Cumple"/>
    <s v="Cumple"/>
    <s v="No"/>
    <s v="S/N"/>
    <s v="S/N"/>
    <s v="No Aplica"/>
    <s v="No Aplica"/>
    <s v="No Aplica"/>
    <s v="Cumple"/>
    <s v="Cumple"/>
    <s v="Sin moradores , sin mayor observacion"/>
    <x v="6"/>
    <x v="0"/>
    <x v="7"/>
    <x v="0"/>
    <n v="0.5"/>
    <n v="0.5"/>
    <n v="0.5"/>
    <n v="0.5"/>
    <n v="0.5"/>
    <n v="0.5"/>
    <n v="0.25"/>
    <n v="0.25"/>
    <n v="0.5"/>
    <n v="0.5"/>
    <n v="0.5"/>
    <n v="1"/>
    <x v="0"/>
  </r>
  <r>
    <s v="1946918"/>
    <s v="207603082022111105"/>
    <s v="DF20227433916"/>
    <x v="136"/>
    <x v="179"/>
    <s v="Cristobal toro"/>
    <s v="Jose caracci 0"/>
    <s v="La Reina"/>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0"/>
  </r>
  <r>
    <s v="1946912"/>
    <s v="207603082022110031"/>
    <s v="DF20227446180"/>
    <x v="136"/>
    <x v="198"/>
    <s v="Cristobal toro"/>
    <s v="Vicente perez rosales 137 dpto 44"/>
    <s v="La Reina"/>
    <x v="0"/>
    <s v="Cumple"/>
    <s v="Cumple"/>
    <s v="No Aplica"/>
    <s v="No Aplica"/>
    <s v="Cumple"/>
    <s v="Cumple"/>
    <s v="No"/>
    <s v="S/N"/>
    <s v="S/N"/>
    <s v="No Aplica"/>
    <s v="No Aplica"/>
    <s v="No Aplica"/>
    <s v="No Cumple"/>
    <s v="No Cumple"/>
    <s v="Faltan forografias exigidas , mas data  Sin acceso a dptos y medidores , no hay concerge y no hay citofono , se llama pero no hay respuesta ."/>
    <x v="6"/>
    <x v="0"/>
    <x v="7"/>
    <x v="0"/>
    <n v="0.5"/>
    <n v="0.5"/>
    <n v="0.5"/>
    <n v="0.5"/>
    <n v="0.5"/>
    <n v="0.5"/>
    <n v="0.25"/>
    <n v="0.25"/>
    <n v="0.5"/>
    <n v="0"/>
    <n v="0"/>
    <n v="0.8"/>
    <x v="0"/>
  </r>
  <r>
    <s v="1946892"/>
    <s v="207603082022104545"/>
    <s v="DF20227437914"/>
    <x v="136"/>
    <x v="205"/>
    <s v="Cristobal toro"/>
    <s v="Larrain 7239 dpto 32"/>
    <s v="La Reina"/>
    <x v="0"/>
    <s v="Cumple"/>
    <s v="Cumple"/>
    <s v="No Aplica"/>
    <s v="No Aplica"/>
    <s v="Cumple"/>
    <s v="Cumple"/>
    <s v="No"/>
    <s v="S/N"/>
    <s v="S/N"/>
    <s v="No Aplica"/>
    <s v="No Aplica"/>
    <s v="No Aplica"/>
    <s v="No Cumple"/>
    <s v="Cumple Parcialmente"/>
    <s v="Problema externo , dentado , sector"/>
    <x v="6"/>
    <x v="0"/>
    <x v="7"/>
    <x v="0"/>
    <n v="0.5"/>
    <n v="0.5"/>
    <n v="0.5"/>
    <n v="0.5"/>
    <n v="0.5"/>
    <n v="0.5"/>
    <n v="0.25"/>
    <n v="0.25"/>
    <n v="0.5"/>
    <n v="0"/>
    <n v="0.17499999999999999"/>
    <n v="0.83500000000000008"/>
    <x v="0"/>
  </r>
  <r>
    <s v="1946875"/>
    <s v="207603082022102206"/>
    <s v="DF20227441878"/>
    <x v="136"/>
    <x v="192"/>
    <s v="Cristobal toro"/>
    <s v="Egaña 354"/>
    <s v="La Reina"/>
    <x v="0"/>
    <s v="Cumple"/>
    <s v="Cumple"/>
    <s v="No Aplica"/>
    <s v="No Aplica"/>
    <s v="Cumple"/>
    <s v="Cumple"/>
    <s v="No"/>
    <s v="S/N"/>
    <s v="S/N"/>
    <s v="No Aplica"/>
    <s v="No Aplica"/>
    <s v="No Aplica"/>
    <s v="Cumple"/>
    <s v="Cumple Parcialmente"/>
    <s v="Falta data en fotografias , sin moradores ."/>
    <x v="6"/>
    <x v="0"/>
    <x v="7"/>
    <x v="0"/>
    <n v="0.5"/>
    <n v="0.5"/>
    <n v="0.5"/>
    <n v="0.5"/>
    <n v="0.5"/>
    <n v="0.5"/>
    <n v="0.25"/>
    <n v="0.25"/>
    <n v="0.5"/>
    <n v="0.5"/>
    <n v="0.17499999999999999"/>
    <n v="0.93500000000000005"/>
    <x v="0"/>
  </r>
  <r>
    <s v="1950282"/>
    <s v="207604082022164805"/>
    <s v="DF20227449717"/>
    <x v="137"/>
    <x v="206"/>
    <s v="Cristobal toro"/>
    <s v="La quena 7811"/>
    <s v="Las Condes"/>
    <x v="0"/>
    <s v="Cumple"/>
    <s v="Cumple"/>
    <s v="No Aplica"/>
    <s v="No Aplica"/>
    <s v="Cumple"/>
    <s v="Cumple"/>
    <s v="No"/>
    <s v="S/N"/>
    <s v="S/N"/>
    <s v="No Aplica"/>
    <s v="No Aplica"/>
    <s v="No Aplica"/>
    <s v="Cumple"/>
    <s v="Cumple Parcialmente"/>
    <s v="Sin moradores , falta mayor data en observacion"/>
    <x v="6"/>
    <x v="0"/>
    <x v="7"/>
    <x v="0"/>
    <n v="0.5"/>
    <n v="0.5"/>
    <n v="0.5"/>
    <n v="0.5"/>
    <n v="0.5"/>
    <n v="0.5"/>
    <n v="0.25"/>
    <n v="0.25"/>
    <n v="0.5"/>
    <n v="0.5"/>
    <n v="0.17499999999999999"/>
    <n v="0.93500000000000005"/>
    <x v="1"/>
  </r>
  <r>
    <s v="1950212"/>
    <s v="207504082022155808"/>
    <s v="DF20227427095"/>
    <x v="137"/>
    <x v="183"/>
    <s v="AARON HUENCHUMIL"/>
    <s v="Luisa Guzman #8682"/>
    <s v="Las Condes"/>
    <x v="0"/>
    <s v="Cumple"/>
    <s v="Cumple"/>
    <s v="No Cumple"/>
    <s v="No Cumple"/>
    <s v="Cumple"/>
    <s v="Cumple"/>
    <s v="No"/>
    <s v="S/N"/>
    <s v="S/N"/>
    <s v="No Aplica"/>
    <s v="No Aplica"/>
    <s v="No Aplica"/>
    <s v="Cumple"/>
    <s v="Cumple Parcialmente"/>
    <s v="1- TD 10291 se encuentra normalizado 2- No declara codigo de material utilizado"/>
    <x v="6"/>
    <x v="0"/>
    <x v="7"/>
    <x v="0"/>
    <n v="0.5"/>
    <n v="0.5"/>
    <n v="0"/>
    <n v="0"/>
    <n v="0.5"/>
    <n v="0.5"/>
    <n v="0.25"/>
    <n v="0.25"/>
    <n v="0.5"/>
    <n v="0.5"/>
    <n v="0.17499999999999999"/>
    <n v="0.63500000000000001"/>
    <x v="1"/>
  </r>
  <r>
    <s v="1950189"/>
    <s v="207504082022155017"/>
    <s v="DF20227413621"/>
    <x v="137"/>
    <x v="194"/>
    <s v="AARON HUENCHUMIL"/>
    <s v="Rupanco #8748"/>
    <s v="Las Condes"/>
    <x v="0"/>
    <s v="Cumple"/>
    <s v="Cumple"/>
    <s v="No Cumple"/>
    <s v="No Cumple"/>
    <s v="Cumple"/>
    <s v="Cumple"/>
    <s v="No"/>
    <s v="S/N"/>
    <s v="S/N"/>
    <s v="No Aplica"/>
    <s v="No Aplica"/>
    <s v="No Aplica"/>
    <s v="Cumple"/>
    <s v="Cumple Parcialmente"/>
    <s v="1- TD 11659 se encuentra normalizado 2- No declara codigo de material utilizado"/>
    <x v="6"/>
    <x v="0"/>
    <x v="7"/>
    <x v="0"/>
    <n v="0.5"/>
    <n v="0.5"/>
    <n v="0"/>
    <n v="0"/>
    <n v="0.5"/>
    <n v="0.5"/>
    <n v="0.25"/>
    <n v="0.25"/>
    <n v="0.5"/>
    <n v="0.5"/>
    <n v="0.17499999999999999"/>
    <n v="0.63500000000000001"/>
    <x v="1"/>
  </r>
  <r>
    <s v="1950188"/>
    <s v="207604082022154936"/>
    <s v="DF20227450384"/>
    <x v="137"/>
    <x v="207"/>
    <s v="Cristobal toro"/>
    <s v="Constancio vigil 316"/>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50179"/>
    <s v="207504082022153502"/>
    <s v="DF20227420711"/>
    <x v="137"/>
    <x v="204"/>
    <s v="AARON HUENCHUMIL"/>
    <s v="Manuel Claro Vial #8035 dpto 94"/>
    <s v="Las Condes"/>
    <x v="0"/>
    <s v="Cumple"/>
    <s v="Cumple"/>
    <s v="No Cumple"/>
    <s v="No Cumple"/>
    <s v="Cumple"/>
    <s v="Cumple"/>
    <s v="No"/>
    <s v="S/N"/>
    <s v="S/N"/>
    <s v="No Aplica"/>
    <s v="No Aplica"/>
    <s v="No Aplica"/>
    <s v="Cumple"/>
    <s v="Cumple Parcialmente"/>
    <s v="1- Conserje confirma que falla era por fusible operado"/>
    <x v="6"/>
    <x v="0"/>
    <x v="7"/>
    <x v="0"/>
    <n v="0.5"/>
    <n v="0.5"/>
    <n v="0"/>
    <n v="0"/>
    <n v="0.5"/>
    <n v="0.5"/>
    <n v="0.25"/>
    <n v="0.25"/>
    <n v="0.5"/>
    <n v="0.5"/>
    <n v="0.17499999999999999"/>
    <n v="0.63500000000000001"/>
    <x v="1"/>
  </r>
  <r>
    <s v="1950177"/>
    <s v="207604082022153244"/>
    <s v="DF20227445603"/>
    <x v="137"/>
    <x v="198"/>
    <s v="Cristobal toro"/>
    <s v="Volcan llaima 7293"/>
    <s v="Las Condes"/>
    <x v="0"/>
    <s v="Cumple"/>
    <s v="Cumple"/>
    <s v="No Aplica"/>
    <s v="No Aplica"/>
    <s v="Cumple"/>
    <s v="Cumple"/>
    <s v="No"/>
    <s v="S/N"/>
    <s v="S/N"/>
    <s v="No Aplica"/>
    <s v="No Aplica"/>
    <s v="No Aplica"/>
    <s v="Cumple"/>
    <s v="Cumple Parcialmente"/>
    <s v="Sin moradores , falta mayor data en observaciones"/>
    <x v="6"/>
    <x v="0"/>
    <x v="7"/>
    <x v="0"/>
    <n v="0.5"/>
    <n v="0.5"/>
    <n v="0.5"/>
    <n v="0.5"/>
    <n v="0.5"/>
    <n v="0.5"/>
    <n v="0.25"/>
    <n v="0.25"/>
    <n v="0.5"/>
    <n v="0.5"/>
    <n v="0.17499999999999999"/>
    <n v="0.93500000000000005"/>
    <x v="1"/>
  </r>
  <r>
    <s v="1950171"/>
    <s v="207504082022151940"/>
    <s v="DF20227420526"/>
    <x v="137"/>
    <x v="204"/>
    <s v="AARON HUENCHUMIL"/>
    <s v="Manuel Claro Vial #8035 dpto 81"/>
    <s v="Las Condes"/>
    <x v="0"/>
    <s v="Cumple"/>
    <s v="Cumple"/>
    <s v="No Aplica"/>
    <s v="No Aplica"/>
    <s v="Cumple"/>
    <s v="Cumple"/>
    <s v="No"/>
    <s v="S/N"/>
    <s v="S/N"/>
    <s v="No Aplica"/>
    <s v="No Aplica"/>
    <s v="No Aplica"/>
    <s v="Cumple"/>
    <s v="Cumple Parcialmente"/>
    <s v="1-TD 7870 se encuentra normalizado"/>
    <x v="6"/>
    <x v="0"/>
    <x v="7"/>
    <x v="0"/>
    <n v="0.5"/>
    <n v="0.5"/>
    <n v="0.5"/>
    <n v="0.5"/>
    <n v="0.5"/>
    <n v="0.5"/>
    <n v="0.25"/>
    <n v="0.25"/>
    <n v="0.5"/>
    <n v="0.5"/>
    <n v="0.17499999999999999"/>
    <n v="0.93500000000000005"/>
    <x v="1"/>
  </r>
  <r>
    <s v="1950170"/>
    <s v="207604082022151913"/>
    <s v="DF20227447315"/>
    <x v="137"/>
    <x v="200"/>
    <s v="Cristobal toro"/>
    <s v="Gredos 7702"/>
    <s v="Las Condes"/>
    <x v="0"/>
    <s v="Cumple"/>
    <s v="Cumple"/>
    <s v="No Aplica"/>
    <s v="No Aplica"/>
    <s v="Cumple"/>
    <s v="Cumple"/>
    <s v="Si"/>
    <s v="S/N"/>
    <s v="S/N"/>
    <s v="No Aplica"/>
    <s v="No Aplica"/>
    <s v="No Aplica"/>
    <s v="Cumple"/>
    <s v="Cumple"/>
    <s v="Atiende cliente , no entrega datos , dice que ya vinieron , no atiende muy bien , no permite fotografias , indicando q ya le sacaron anteriormente"/>
    <x v="6"/>
    <x v="0"/>
    <x v="7"/>
    <x v="0"/>
    <n v="0.5"/>
    <n v="0.5"/>
    <n v="0.5"/>
    <n v="0.5"/>
    <n v="0.5"/>
    <n v="0.5"/>
    <n v="0.25"/>
    <n v="0.25"/>
    <n v="0.5"/>
    <n v="0.5"/>
    <n v="0.5"/>
    <n v="1"/>
    <x v="1"/>
  </r>
  <r>
    <s v="1950162"/>
    <s v="207504082022150512"/>
    <s v="DF20227413671"/>
    <x v="137"/>
    <x v="203"/>
    <s v="AARON HUENCHUMIL"/>
    <s v="Calahorra #1042"/>
    <s v="Las Condes"/>
    <x v="0"/>
    <s v="Cumple"/>
    <s v="Cumple"/>
    <s v="No Cumple"/>
    <s v="No Cumple"/>
    <s v="Cumple"/>
    <s v="Cumple"/>
    <s v="No"/>
    <s v="S/N"/>
    <s v="S/N"/>
    <s v="No Aplica"/>
    <s v="No Aplica"/>
    <s v="No Aplica"/>
    <s v="Cumple"/>
    <s v="Cumple Parcialmente"/>
    <s v="1- TD 6636 se encuentra normalizado 2-No declaran codigo de material utilizado"/>
    <x v="6"/>
    <x v="0"/>
    <x v="7"/>
    <x v="0"/>
    <n v="0.5"/>
    <n v="0.5"/>
    <n v="0"/>
    <n v="0"/>
    <n v="0.5"/>
    <n v="0.5"/>
    <n v="0.25"/>
    <n v="0.25"/>
    <n v="0.5"/>
    <n v="0.5"/>
    <n v="0.17499999999999999"/>
    <n v="0.63500000000000001"/>
    <x v="1"/>
  </r>
  <r>
    <s v="1950156"/>
    <s v="207504082022144948"/>
    <s v="DF20227414365"/>
    <x v="137"/>
    <x v="194"/>
    <s v="AARON HUENCHUMIL"/>
    <s v="Martin A. Pinzon #7333"/>
    <s v="Las Condes"/>
    <x v="0"/>
    <s v="Cumple"/>
    <s v="Cumple"/>
    <s v="No Cumple"/>
    <s v="No Cumple"/>
    <s v="Cumple"/>
    <s v="Cumple"/>
    <s v="No"/>
    <s v="S/N"/>
    <s v="S/N"/>
    <s v="No Aplica"/>
    <s v="No Aplica"/>
    <s v="No Aplica"/>
    <s v="Cumple"/>
    <s v="Cumple Parcialmente"/>
    <s v="1- TD 11143 se encuentra normalizado 2- No declaran codigo de material utilizado"/>
    <x v="6"/>
    <x v="0"/>
    <x v="7"/>
    <x v="0"/>
    <n v="0.5"/>
    <n v="0.5"/>
    <n v="0"/>
    <n v="0"/>
    <n v="0.5"/>
    <n v="0.5"/>
    <n v="0.25"/>
    <n v="0.25"/>
    <n v="0.5"/>
    <n v="0.5"/>
    <n v="0.17499999999999999"/>
    <n v="0.63500000000000001"/>
    <x v="1"/>
  </r>
  <r>
    <s v="1950152"/>
    <s v="207504082022144426"/>
    <s v="DF20227415050"/>
    <x v="137"/>
    <x v="194"/>
    <s v="AARON HUENCHUMIL"/>
    <s v="La Guaira #7327"/>
    <s v="Las Condes"/>
    <x v="0"/>
    <s v="Cumple"/>
    <s v="Cumple"/>
    <s v="No Cumple"/>
    <s v="No Cumple"/>
    <s v="Cumple"/>
    <s v="Cumple"/>
    <s v="No"/>
    <s v="S/N"/>
    <s v="S/N"/>
    <s v="No Aplica"/>
    <s v="No Aplica"/>
    <s v="No Aplica"/>
    <s v="Cumple Parcialmente"/>
    <s v="Cumple"/>
    <s v="1- TD 11143 se encuentra normalizado 2-No declara codigo de material utilizado"/>
    <x v="6"/>
    <x v="0"/>
    <x v="7"/>
    <x v="0"/>
    <n v="0.5"/>
    <n v="0.5"/>
    <n v="0"/>
    <n v="0"/>
    <n v="0.5"/>
    <n v="0.5"/>
    <n v="0.25"/>
    <n v="0.25"/>
    <n v="0.5"/>
    <n v="0.17499999999999999"/>
    <n v="0.5"/>
    <n v="0.63500000000000001"/>
    <x v="1"/>
  </r>
  <r>
    <s v="1950144"/>
    <s v="207504082022142212"/>
    <s v="DF20227436578"/>
    <x v="137"/>
    <x v="178"/>
    <s v="AARON HUENCHUMIL"/>
    <s v="Soria #691"/>
    <s v="Las Condes"/>
    <x v="0"/>
    <s v="Cumple"/>
    <s v="Cumple"/>
    <s v="No Cumple"/>
    <s v="No Cumple"/>
    <s v="Cumple"/>
    <s v="Cumple"/>
    <s v="Si"/>
    <s v="Jocelyn Zenteno"/>
    <s v="997461397"/>
    <s v="Cumple"/>
    <s v="Cumple"/>
    <s v="Cumple"/>
    <s v="Cumple"/>
    <s v="Cumple"/>
    <s v="1- Cliente con suministro electrico regularizado"/>
    <x v="6"/>
    <x v="0"/>
    <x v="7"/>
    <x v="0"/>
    <n v="0.5"/>
    <n v="0.5"/>
    <n v="0"/>
    <n v="0"/>
    <n v="0.5"/>
    <n v="0.5"/>
    <n v="0.25"/>
    <n v="0.25"/>
    <n v="0.5"/>
    <n v="0.5"/>
    <n v="0.5"/>
    <n v="0.7"/>
    <x v="1"/>
  </r>
  <r>
    <s v="1950131"/>
    <s v="207604082022141344"/>
    <s v="DF20227449412"/>
    <x v="137"/>
    <x v="206"/>
    <s v="Cristobal toro"/>
    <s v="Chiu chiu 1790 S/ c"/>
    <s v="Las Condes"/>
    <x v="0"/>
    <s v="Cumple"/>
    <s v="Cumple"/>
    <s v="No Aplica"/>
    <s v="No Aplica"/>
    <s v="Cumple"/>
    <s v="Cumple"/>
    <s v="No"/>
    <s v="S/N"/>
    <s v="S/N"/>
    <s v="No Aplica"/>
    <s v="No Aplica"/>
    <s v="No Aplica"/>
    <s v="Cumple"/>
    <s v="Cumple"/>
    <s v="Sin acceso a medidores , no se encuentra guardia  al momento de visita ."/>
    <x v="6"/>
    <x v="0"/>
    <x v="7"/>
    <x v="0"/>
    <n v="0.5"/>
    <n v="0.5"/>
    <n v="0.5"/>
    <n v="0.5"/>
    <n v="0.5"/>
    <n v="0.5"/>
    <n v="0.25"/>
    <n v="0.25"/>
    <n v="0.5"/>
    <n v="0.5"/>
    <n v="0.5"/>
    <n v="1"/>
    <x v="1"/>
  </r>
  <r>
    <s v="1950119"/>
    <s v="207504082022135826"/>
    <s v="DF20227420317"/>
    <x v="137"/>
    <x v="204"/>
    <s v="AARON HUENCHUMIL"/>
    <s v="Cristobal Colon #5855 dpto 1404"/>
    <s v="Las Condes"/>
    <x v="0"/>
    <s v="Cumple"/>
    <s v="Cumple"/>
    <s v="No Cumple"/>
    <s v="No Cumple"/>
    <s v="Cumple"/>
    <s v="Cumple"/>
    <s v="No"/>
    <s v="S/N"/>
    <s v="S/N"/>
    <s v="No Aplica"/>
    <s v="No Aplica"/>
    <s v="No Aplica"/>
    <s v="Cumple"/>
    <s v="Cumple Parcialmente"/>
    <s v="1- Cliente no se encuentra en domicilio, pero conserje permite acceso a shaft medidores 2- No declara codigo de ITM instalado 3-En la descripcion del trabajo tecnico menciona cambio de ITM 40A y se encuentra instalado un ITM 50A marca CHNT"/>
    <x v="6"/>
    <x v="0"/>
    <x v="7"/>
    <x v="0"/>
    <n v="0.5"/>
    <n v="0.5"/>
    <n v="0"/>
    <n v="0"/>
    <n v="0.5"/>
    <n v="0.5"/>
    <n v="0.25"/>
    <n v="0.25"/>
    <n v="0.5"/>
    <n v="0.5"/>
    <n v="0.17499999999999999"/>
    <n v="0.63500000000000001"/>
    <x v="1"/>
  </r>
  <r>
    <s v="1949660"/>
    <s v="207504082022133036"/>
    <s v="DF20227425893"/>
    <x v="137"/>
    <x v="183"/>
    <s v="AARON HUENCHUMIL"/>
    <s v="Rodrigo de Triana #4220"/>
    <s v="Las Condes"/>
    <x v="0"/>
    <s v="Cumple"/>
    <s v="Cumple"/>
    <s v="No Aplica"/>
    <s v="No Aplica"/>
    <s v="Cumple"/>
    <s v="Cumple"/>
    <s v="Si"/>
    <s v="S/N"/>
    <s v="S/N"/>
    <s v="Cumple"/>
    <s v="Cumple"/>
    <s v="Cumple"/>
    <s v="Cumple"/>
    <s v="Cumple Parcialmente"/>
    <s v="1- Cliente confirma encontrarse con suministro electrico normalizado"/>
    <x v="6"/>
    <x v="0"/>
    <x v="7"/>
    <x v="0"/>
    <n v="0.5"/>
    <n v="0.5"/>
    <n v="0.5"/>
    <n v="0.5"/>
    <n v="0.5"/>
    <n v="0.5"/>
    <n v="0.25"/>
    <n v="0.25"/>
    <n v="0.5"/>
    <n v="0.5"/>
    <n v="0.17499999999999999"/>
    <n v="0.93500000000000005"/>
    <x v="1"/>
  </r>
  <r>
    <s v="1949645"/>
    <s v="207504082022131928"/>
    <s v="DF20227428377"/>
    <x v="137"/>
    <x v="191"/>
    <s v="AARON HUENCHUMIL"/>
    <s v="Fernando de Aragon #1236 pje"/>
    <s v="Las Condes"/>
    <x v="0"/>
    <s v="Cumple"/>
    <s v="Cumple"/>
    <s v="No Cumple"/>
    <s v="No Cumple"/>
    <s v="Cumple"/>
    <s v="Cumple"/>
    <s v="No"/>
    <s v="S/N"/>
    <s v="S/N"/>
    <s v="No Aplica"/>
    <s v="No Aplica"/>
    <s v="No Aplica"/>
    <s v="Cumple Parcialmente"/>
    <s v="Cumple Parcialmente"/>
    <s v="1-Cliente no se encuentra en domicilio 2- No declara codigo de ITM"/>
    <x v="6"/>
    <x v="0"/>
    <x v="7"/>
    <x v="0"/>
    <n v="0.5"/>
    <n v="0.5"/>
    <n v="0"/>
    <n v="0"/>
    <n v="0.5"/>
    <n v="0.5"/>
    <n v="0.25"/>
    <n v="0.25"/>
    <n v="0.5"/>
    <n v="0.17499999999999999"/>
    <n v="0.17499999999999999"/>
    <n v="0.56999999999999995"/>
    <x v="1"/>
  </r>
  <r>
    <s v="1949641"/>
    <s v="207604082022131350"/>
    <s v="DF20227444769"/>
    <x v="137"/>
    <x v="199"/>
    <s v="Cristobal toro"/>
    <s v="Latadia 6908"/>
    <s v="Las Condes"/>
    <x v="0"/>
    <s v="Cumple"/>
    <s v="Cumple"/>
    <s v="No Cumple"/>
    <s v="No Cumple"/>
    <s v="Cumple"/>
    <s v="Cumple"/>
    <s v="No"/>
    <s v="S/N"/>
    <s v="S/N"/>
    <s v="No Aplica"/>
    <s v="No Aplica"/>
    <s v="No Aplica"/>
    <s v="Cumple"/>
    <s v="Cumple Parcialmente"/>
    <s v="Falta mayor data en fotografias , sin moradores"/>
    <x v="6"/>
    <x v="0"/>
    <x v="7"/>
    <x v="0"/>
    <n v="0.5"/>
    <n v="0.5"/>
    <n v="0"/>
    <n v="0"/>
    <n v="0.5"/>
    <n v="0.5"/>
    <n v="0.25"/>
    <n v="0.25"/>
    <n v="0.5"/>
    <n v="0.5"/>
    <n v="0.17499999999999999"/>
    <n v="0.63500000000000001"/>
    <x v="1"/>
  </r>
  <r>
    <s v="1949636"/>
    <s v="207504082022130534"/>
    <s v="DF20227433528"/>
    <x v="137"/>
    <x v="179"/>
    <s v="AARON HUENCHUMIL"/>
    <s v="Flandes #1601"/>
    <s v="Las Condes"/>
    <x v="0"/>
    <s v="Cumple"/>
    <s v="Cumple"/>
    <s v="No Cumple"/>
    <s v="No Cumple"/>
    <s v="Cumple"/>
    <s v="Cumple"/>
    <s v="Si"/>
    <s v="Isabel Contruchi"/>
    <s v="956333965"/>
    <s v="Cumple"/>
    <s v="Cumple"/>
    <s v="Cumple"/>
    <s v="Cumple"/>
    <s v="Cumple Parcialmente"/>
    <s v="1- Cliente con suministro electrico normalizado 2- No declara codigo de material utilizado"/>
    <x v="6"/>
    <x v="0"/>
    <x v="7"/>
    <x v="0"/>
    <n v="0.5"/>
    <n v="0.5"/>
    <n v="0"/>
    <n v="0"/>
    <n v="0.5"/>
    <n v="0.5"/>
    <n v="0.25"/>
    <n v="0.25"/>
    <n v="0.5"/>
    <n v="0.5"/>
    <n v="0.17499999999999999"/>
    <n v="0.63500000000000001"/>
    <x v="1"/>
  </r>
  <r>
    <s v="1949629"/>
    <s v="207604082022130053"/>
    <s v="DF20227447492"/>
    <x v="137"/>
    <x v="200"/>
    <s v="Cristobal toro"/>
    <s v="Latadia 5930"/>
    <s v="Las Condes"/>
    <x v="0"/>
    <s v="Cumple"/>
    <s v="Cumple"/>
    <s v="No Cumple"/>
    <s v="No Cumple"/>
    <s v="Cumple"/>
    <s v="Cumple"/>
    <s v="No"/>
    <s v="S/N"/>
    <s v="S/N"/>
    <s v="No Aplica"/>
    <s v="No Aplica"/>
    <s v="No Aplica"/>
    <s v="Cumple"/>
    <s v="Cumple Parcialmente"/>
    <s v="Sin moradores , falta mayor data en observaciones ."/>
    <x v="6"/>
    <x v="0"/>
    <x v="7"/>
    <x v="0"/>
    <n v="0.5"/>
    <n v="0.5"/>
    <n v="0"/>
    <n v="0"/>
    <n v="0.5"/>
    <n v="0.5"/>
    <n v="0.25"/>
    <n v="0.25"/>
    <n v="0.5"/>
    <n v="0.5"/>
    <n v="0.17499999999999999"/>
    <n v="0.63500000000000001"/>
    <x v="1"/>
  </r>
  <r>
    <s v="1949615"/>
    <s v="207504082022125018"/>
    <s v="DF20227431308"/>
    <x v="137"/>
    <x v="189"/>
    <s v="AARON HUENCHUMIL"/>
    <s v="Felipe II #4277 dpto 504"/>
    <s v="Las Condes"/>
    <x v="0"/>
    <s v="Cumple"/>
    <s v="Cumple"/>
    <s v="No Aplica"/>
    <s v="No Aplica"/>
    <s v="Cumple"/>
    <s v="Cumple"/>
    <s v="No"/>
    <s v="S/N"/>
    <s v="S/N"/>
    <s v="No Aplica"/>
    <s v="No Aplica"/>
    <s v="No Aplica"/>
    <s v="Cumple"/>
    <s v="Cumple Parcialmente"/>
    <s v="1- Cliente no se encuentra, motivo plr el cual conserje no permite acceso"/>
    <x v="6"/>
    <x v="0"/>
    <x v="7"/>
    <x v="0"/>
    <n v="0.5"/>
    <n v="0.5"/>
    <n v="0.5"/>
    <n v="0.5"/>
    <n v="0.5"/>
    <n v="0.5"/>
    <n v="0.25"/>
    <n v="0.25"/>
    <n v="0.5"/>
    <n v="0.5"/>
    <n v="0.17499999999999999"/>
    <n v="0.93500000000000005"/>
    <x v="1"/>
  </r>
  <r>
    <s v="1949608"/>
    <s v="207604082022124419"/>
    <s v="DF20227445511"/>
    <x v="137"/>
    <x v="199"/>
    <s v="Cristobal toro"/>
    <s v="Juan e montero 4991"/>
    <s v="Las Condes"/>
    <x v="0"/>
    <s v="Cumple"/>
    <s v="Cumple"/>
    <s v="No Aplica"/>
    <s v="No Aplica"/>
    <s v="Cumple"/>
    <s v="Cumple"/>
    <s v="No"/>
    <s v="S/N"/>
    <s v="S/N"/>
    <s v="No Aplica"/>
    <s v="No Aplica"/>
    <s v="No Aplica"/>
    <s v="Cumple"/>
    <s v="Cumple Parcialmente"/>
    <s v="Falta mayor data en observaciones , sin moradores ."/>
    <x v="6"/>
    <x v="0"/>
    <x v="7"/>
    <x v="0"/>
    <n v="0.5"/>
    <n v="0.5"/>
    <n v="0.5"/>
    <n v="0.5"/>
    <n v="0.5"/>
    <n v="0.5"/>
    <n v="0.25"/>
    <n v="0.25"/>
    <n v="0.5"/>
    <n v="0.5"/>
    <n v="0.17499999999999999"/>
    <n v="0.93500000000000005"/>
    <x v="1"/>
  </r>
  <r>
    <s v="1949534"/>
    <s v="207604082022120952"/>
    <s v="DF20227450095"/>
    <x v="137"/>
    <x v="207"/>
    <s v="Cristobal toro"/>
    <s v="Jorge VI 604"/>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49531"/>
    <s v="207604082022120655"/>
    <s v="DF20227448887"/>
    <x v="137"/>
    <x v="208"/>
    <s v="Cristobal toro"/>
    <s v="Jorge VI 470"/>
    <s v="Las Condes"/>
    <x v="0"/>
    <s v="Cumple"/>
    <s v="Cumple"/>
    <s v="No Cumple"/>
    <s v="No Cumple"/>
    <s v="Cumple"/>
    <s v="Cumple"/>
    <s v="No"/>
    <s v="S/N"/>
    <s v="S/N"/>
    <s v="No Aplica"/>
    <s v="No Aplica"/>
    <s v="No Aplica"/>
    <s v="Cumple"/>
    <s v="Cumple Parcialmente"/>
    <s v="Sin moradores , falta data en fotografias"/>
    <x v="6"/>
    <x v="0"/>
    <x v="7"/>
    <x v="0"/>
    <n v="0.5"/>
    <n v="0.5"/>
    <n v="0"/>
    <n v="0"/>
    <n v="0.5"/>
    <n v="0.5"/>
    <n v="0.25"/>
    <n v="0.25"/>
    <n v="0.5"/>
    <n v="0.5"/>
    <n v="0.17499999999999999"/>
    <n v="0.63500000000000001"/>
    <x v="1"/>
  </r>
  <r>
    <s v="1949524"/>
    <s v="207604082022115122"/>
    <s v="DF20227449439"/>
    <x v="137"/>
    <x v="206"/>
    <s v="Cristobal toro"/>
    <s v="Neveria 4668"/>
    <s v="Las Condes"/>
    <x v="0"/>
    <s v="Cumple"/>
    <s v="Cumple"/>
    <s v="No Aplica"/>
    <s v="No Aplica"/>
    <s v="Cumple"/>
    <s v="Cumple"/>
    <s v="No"/>
    <s v="S/N"/>
    <s v="S/N"/>
    <s v="No Aplica"/>
    <s v="No Aplica"/>
    <s v="No Aplica"/>
    <s v="Cumple"/>
    <s v="Cumple Parcialmente"/>
    <s v="Se visualiza gente dentro de local , pero nadie atiende ."/>
    <x v="6"/>
    <x v="0"/>
    <x v="7"/>
    <x v="0"/>
    <n v="0.5"/>
    <n v="0.5"/>
    <n v="0.5"/>
    <n v="0.5"/>
    <n v="0.5"/>
    <n v="0.5"/>
    <n v="0.25"/>
    <n v="0.25"/>
    <n v="0.5"/>
    <n v="0.5"/>
    <n v="0.17499999999999999"/>
    <n v="0.93500000000000005"/>
    <x v="1"/>
  </r>
  <r>
    <s v="1949511"/>
    <s v="207604082022113358"/>
    <s v="DF20227447855"/>
    <x v="137"/>
    <x v="208"/>
    <s v="Cristobal toro"/>
    <s v="Carmencita 271"/>
    <s v="Las Condes"/>
    <x v="0"/>
    <s v="Cumple"/>
    <s v="Cumple"/>
    <s v="No Aplica"/>
    <s v="No Aplica"/>
    <s v="Cumple"/>
    <s v="Cumple"/>
    <s v="No"/>
    <s v="S/N"/>
    <s v="S/N"/>
    <s v="No Aplica"/>
    <s v="No Aplica"/>
    <s v="No Aplica"/>
    <s v="Cumple"/>
    <s v="Cumple Parcialmente"/>
    <s v="Falta mayor data en fotografias , sin moradores ."/>
    <x v="6"/>
    <x v="0"/>
    <x v="7"/>
    <x v="0"/>
    <n v="0.5"/>
    <n v="0.5"/>
    <n v="0.5"/>
    <n v="0.5"/>
    <n v="0.5"/>
    <n v="0.5"/>
    <n v="0.25"/>
    <n v="0.25"/>
    <n v="0.5"/>
    <n v="0.5"/>
    <n v="0.17499999999999999"/>
    <n v="0.93500000000000005"/>
    <x v="1"/>
  </r>
  <r>
    <s v="1949504"/>
    <s v="207604082022112215"/>
    <s v="DF20227446882"/>
    <x v="137"/>
    <x v="200"/>
    <s v="Cristobal toro"/>
    <s v="San sebastian 2881 dpto 1110"/>
    <s v="Las Condes"/>
    <x v="0"/>
    <s v="Cumple"/>
    <s v="Cumple"/>
    <s v="No Aplica"/>
    <s v="No Aplica"/>
    <s v="Cumple"/>
    <s v="Cumple"/>
    <s v="Si"/>
    <s v="Jose perez"/>
    <s v="223342578"/>
    <s v="Cumple"/>
    <s v="Cumple"/>
    <s v="Cumple"/>
    <s v="Cumple Parcialmente"/>
    <s v="Cumple Parcialmente"/>
    <s v="Falta mejor detalle en fotografias  Falta mayor data en fotografias  Tapa caja de empalme , sin portasello"/>
    <x v="6"/>
    <x v="0"/>
    <x v="7"/>
    <x v="0"/>
    <n v="0.5"/>
    <n v="0.5"/>
    <n v="0.5"/>
    <n v="0.5"/>
    <n v="0.5"/>
    <n v="0.5"/>
    <n v="0.25"/>
    <n v="0.25"/>
    <n v="0.5"/>
    <n v="0.17499999999999999"/>
    <n v="0.17499999999999999"/>
    <n v="0.87"/>
    <x v="1"/>
  </r>
  <r>
    <s v="1949494"/>
    <s v="207604082022110840"/>
    <s v="DF20227446220"/>
    <x v="137"/>
    <x v="198"/>
    <s v="Cristobal toro"/>
    <s v="Roger de flor 2907"/>
    <s v="Las Condes"/>
    <x v="0"/>
    <s v="Cumple"/>
    <s v="Cumple"/>
    <s v="No Aplica"/>
    <s v="No Aplica"/>
    <s v="Cumple"/>
    <s v="Cumple"/>
    <s v="No"/>
    <s v="S/N"/>
    <s v="S/N"/>
    <s v="No Aplica"/>
    <s v="No Aplica"/>
    <s v="No Aplica"/>
    <s v="Cumple Parcialmente"/>
    <s v="No Cumple"/>
    <s v="Faltan fotos mas detalladas , falta total data , guardia no tiene datos de visita de personal de emergencia , ko entrega datos , no permite acceso a medidores"/>
    <x v="6"/>
    <x v="0"/>
    <x v="7"/>
    <x v="0"/>
    <n v="0.5"/>
    <n v="0.5"/>
    <n v="0.5"/>
    <n v="0.5"/>
    <n v="0.5"/>
    <n v="0.5"/>
    <n v="0.25"/>
    <n v="0.25"/>
    <n v="0.5"/>
    <n v="0.17499999999999999"/>
    <n v="0"/>
    <n v="0.83500000000000008"/>
    <x v="1"/>
  </r>
  <r>
    <s v="1952193"/>
    <s v="207505082022162017"/>
    <s v="DF20227419134"/>
    <x v="138"/>
    <x v="187"/>
    <s v="AARON HUENCHUMIL"/>
    <s v="Edimburgo #621"/>
    <s v="Las Condes"/>
    <x v="0"/>
    <s v="Cumple"/>
    <s v="Cumple"/>
    <s v="No Cumple"/>
    <s v="No Cumple"/>
    <s v="Cumple"/>
    <s v="Cumple"/>
    <s v="No"/>
    <s v="S/N"/>
    <s v="S/N"/>
    <s v="No Aplica"/>
    <s v="No Aplica"/>
    <s v="No Aplica"/>
    <s v="Cumple"/>
    <s v="Cumple"/>
    <s v="1- TD 4613 se encuentra normalizado 2- No declara codigo de material utilizado"/>
    <x v="6"/>
    <x v="0"/>
    <x v="7"/>
    <x v="0"/>
    <n v="0.5"/>
    <n v="0.5"/>
    <n v="0"/>
    <n v="0"/>
    <n v="0.5"/>
    <n v="0.5"/>
    <n v="0.25"/>
    <n v="0.25"/>
    <n v="0.5"/>
    <n v="0.5"/>
    <n v="0.5"/>
    <n v="0.7"/>
    <x v="1"/>
  </r>
  <r>
    <s v="1952182"/>
    <s v="207505082022160544"/>
    <s v="DF20227425390"/>
    <x v="138"/>
    <x v="183"/>
    <s v="AARON HUENCHUMIL"/>
    <s v="Volcan Llaima #7280"/>
    <s v="Las Condes"/>
    <x v="0"/>
    <s v="Cumple"/>
    <s v="Cumple"/>
    <s v="No Aplica"/>
    <s v="No Aplica"/>
    <s v="Cumple"/>
    <s v="Cumple"/>
    <s v="No"/>
    <s v="S/N"/>
    <s v="S/N"/>
    <s v="No Aplica"/>
    <s v="No Aplica"/>
    <s v="No Aplica"/>
    <s v="Cumple Mayormente"/>
    <s v="Cumple Parcialmente"/>
    <s v="1- TD 5025 se encuentra normalizado 2- sector con suministro electrico"/>
    <x v="6"/>
    <x v="0"/>
    <x v="7"/>
    <x v="0"/>
    <n v="0.5"/>
    <n v="0.5"/>
    <n v="0.5"/>
    <n v="0.5"/>
    <n v="0.5"/>
    <n v="0.5"/>
    <n v="0.25"/>
    <n v="0.25"/>
    <n v="0.5"/>
    <n v="0.32500000000000001"/>
    <n v="0.17499999999999999"/>
    <n v="0.9"/>
    <x v="1"/>
  </r>
  <r>
    <s v="1952181"/>
    <s v="207505082022160110"/>
    <s v="DF20227418848"/>
    <x v="138"/>
    <x v="187"/>
    <s v="AARON HUENCHUMIL"/>
    <s v="Volcan Calbuco #120"/>
    <s v="Las Condes"/>
    <x v="0"/>
    <s v="Cumple"/>
    <s v="Cumple"/>
    <s v="No Aplica"/>
    <s v="No Aplica"/>
    <s v="Cumple"/>
    <s v="Cumple"/>
    <s v="No"/>
    <s v="S/N"/>
    <s v="S/N"/>
    <s v="No Aplica"/>
    <s v="No Aplica"/>
    <s v="No Aplica"/>
    <s v="Cumple"/>
    <s v="Cumple Parcialmente"/>
    <s v="1- TD 5025 se encuentra normalizado"/>
    <x v="6"/>
    <x v="0"/>
    <x v="7"/>
    <x v="0"/>
    <n v="0.5"/>
    <n v="0.5"/>
    <n v="0.5"/>
    <n v="0.5"/>
    <n v="0.5"/>
    <n v="0.5"/>
    <n v="0.25"/>
    <n v="0.25"/>
    <n v="0.5"/>
    <n v="0.5"/>
    <n v="0.17499999999999999"/>
    <n v="0.93500000000000005"/>
    <x v="1"/>
  </r>
  <r>
    <s v="1952179"/>
    <s v="207505082022155421"/>
    <s v="DF20227425393"/>
    <x v="138"/>
    <x v="183"/>
    <s v="AARON HUENCHUMIL"/>
    <s v="Pehuen #7272 301"/>
    <s v="Las Condes"/>
    <x v="0"/>
    <s v="Cumple"/>
    <s v="Cumple"/>
    <s v="No Cumple"/>
    <s v="No Cumple"/>
    <s v="Cumple"/>
    <s v="Cumple"/>
    <s v="No"/>
    <s v="S/N"/>
    <s v="S/N"/>
    <s v="No Aplica"/>
    <s v="No Aplica"/>
    <s v="No Aplica"/>
    <s v="Cumple"/>
    <s v="Cumple Parcialmente"/>
    <s v="1- TD 5025 se encuentra normalizado 2- No declara codigo de material utilizado"/>
    <x v="6"/>
    <x v="0"/>
    <x v="7"/>
    <x v="0"/>
    <n v="0.5"/>
    <n v="0.5"/>
    <n v="0"/>
    <n v="0"/>
    <n v="0.5"/>
    <n v="0.5"/>
    <n v="0.25"/>
    <n v="0.25"/>
    <n v="0.5"/>
    <n v="0.5"/>
    <n v="0.17499999999999999"/>
    <n v="0.63500000000000001"/>
    <x v="1"/>
  </r>
  <r>
    <s v="1952175"/>
    <s v="207605082022154117"/>
    <s v="DF20227436986"/>
    <x v="138"/>
    <x v="178"/>
    <s v="Cristobal toro"/>
    <s v="Cerro alegre 852"/>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52173"/>
    <s v="207505082022154021"/>
    <s v="DF20227420908"/>
    <x v="138"/>
    <x v="204"/>
    <s v="AARON HUENCHUMIL"/>
    <s v="Las Tranqueras #230"/>
    <s v="Las Condes"/>
    <x v="0"/>
    <s v="Cumple"/>
    <s v="Cumple"/>
    <s v="No Aplica"/>
    <s v="No Aplica"/>
    <s v="Cumple"/>
    <s v="Cumple"/>
    <s v="No"/>
    <s v="S/N"/>
    <s v="S/N"/>
    <s v="No Aplica"/>
    <s v="No Aplica"/>
    <s v="No Aplica"/>
    <s v="Cumple"/>
    <s v="Cumple"/>
    <s v="1- Cliente no se encuentra en domicilio"/>
    <x v="6"/>
    <x v="0"/>
    <x v="7"/>
    <x v="0"/>
    <n v="0.5"/>
    <n v="0.5"/>
    <n v="0.5"/>
    <n v="0.5"/>
    <n v="0.5"/>
    <n v="0.5"/>
    <n v="0.25"/>
    <n v="0.25"/>
    <n v="0.5"/>
    <n v="0.5"/>
    <n v="0.5"/>
    <n v="1"/>
    <x v="1"/>
  </r>
  <r>
    <s v="1952166"/>
    <s v="207505082022152508"/>
    <s v="DF20227436032"/>
    <x v="138"/>
    <x v="178"/>
    <s v="AARON HUENCHUMIL"/>
    <s v="Los Barbechos #341"/>
    <s v="Las Condes"/>
    <x v="0"/>
    <s v="Cumple"/>
    <s v="Cumple"/>
    <s v="No Aplica"/>
    <s v="No Aplica"/>
    <s v="Cumple"/>
    <s v="Cumple"/>
    <s v="No"/>
    <s v="S/N"/>
    <s v="S/N"/>
    <s v="No Aplica"/>
    <s v="No Aplica"/>
    <s v="No Aplica"/>
    <s v="Cumple Mayormente"/>
    <s v="Cumple Parcialmente"/>
    <s v="1- Cliente no se encuentra en domicilio"/>
    <x v="6"/>
    <x v="0"/>
    <x v="7"/>
    <x v="0"/>
    <n v="0.5"/>
    <n v="0.5"/>
    <n v="0.5"/>
    <n v="0.5"/>
    <n v="0.5"/>
    <n v="0.5"/>
    <n v="0.25"/>
    <n v="0.25"/>
    <n v="0.5"/>
    <n v="0.32500000000000001"/>
    <n v="0.17499999999999999"/>
    <n v="0.9"/>
    <x v="1"/>
  </r>
  <r>
    <s v="1952159"/>
    <s v="207505082022151231"/>
    <s v="DF20227409180"/>
    <x v="138"/>
    <x v="196"/>
    <s v="AARON HUENCHUMIL"/>
    <s v="Cerro el Plomo #6643"/>
    <s v="Las Condes"/>
    <x v="0"/>
    <s v="Cumple"/>
    <s v="Cumple"/>
    <s v="No Aplica"/>
    <s v="No Aplica"/>
    <s v="Cumple"/>
    <s v="Cumple"/>
    <s v="No"/>
    <s v="S/N"/>
    <s v="S/N"/>
    <s v="No Aplica"/>
    <s v="No Aplica"/>
    <s v="No Aplica"/>
    <s v="Cumple"/>
    <s v="Cumple Parcialmente"/>
    <s v="1- Cliente con suministro electrico normalizado"/>
    <x v="6"/>
    <x v="0"/>
    <x v="7"/>
    <x v="0"/>
    <n v="0.5"/>
    <n v="0.5"/>
    <n v="0.5"/>
    <n v="0.5"/>
    <n v="0.5"/>
    <n v="0.5"/>
    <n v="0.25"/>
    <n v="0.25"/>
    <n v="0.5"/>
    <n v="0.5"/>
    <n v="0.17499999999999999"/>
    <n v="0.93500000000000005"/>
    <x v="1"/>
  </r>
  <r>
    <s v="1952107"/>
    <s v="207605082022143107"/>
    <s v="DF20227437151"/>
    <x v="138"/>
    <x v="178"/>
    <s v="Cristobal toro"/>
    <s v="Talaveras de la reina 571"/>
    <s v="Las Condes"/>
    <x v="0"/>
    <s v="Cumple"/>
    <s v="Cumple"/>
    <s v="No Aplica"/>
    <s v="No Aplica"/>
    <s v="Cumple"/>
    <s v="Cumple"/>
    <s v="No"/>
    <s v="S/N"/>
    <s v="S/N"/>
    <s v="No Aplica"/>
    <s v="No Aplica"/>
    <s v="No Aplica"/>
    <s v="Cumple"/>
    <s v="Cumple Parcialmente"/>
    <s v="Sin moradores , falta mayor data en fotografias ."/>
    <x v="6"/>
    <x v="0"/>
    <x v="7"/>
    <x v="0"/>
    <n v="0.5"/>
    <n v="0.5"/>
    <n v="0.5"/>
    <n v="0.5"/>
    <n v="0.5"/>
    <n v="0.5"/>
    <n v="0.25"/>
    <n v="0.25"/>
    <n v="0.5"/>
    <n v="0.5"/>
    <n v="0.17499999999999999"/>
    <n v="0.93500000000000005"/>
    <x v="1"/>
  </r>
  <r>
    <s v="1952042"/>
    <s v="207605082022140237"/>
    <s v="DF20227436959"/>
    <x v="138"/>
    <x v="178"/>
    <s v="Cristobal toro"/>
    <s v="Tomas moro 651"/>
    <s v="Las Condes"/>
    <x v="0"/>
    <s v="Cumple"/>
    <s v="Cumple"/>
    <s v="No Aplica"/>
    <s v="No Aplica"/>
    <s v="Cumple"/>
    <s v="Cumple"/>
    <s v="No"/>
    <s v="S/N"/>
    <s v="S/N"/>
    <s v="No Aplica"/>
    <s v="No Aplica"/>
    <s v="No Aplica"/>
    <s v="Cumple"/>
    <s v="Cumple Parcialmente"/>
    <s v="Falta mator data en fotografias en observacion , sin moradores"/>
    <x v="6"/>
    <x v="0"/>
    <x v="7"/>
    <x v="0"/>
    <n v="0.5"/>
    <n v="0.5"/>
    <n v="0.5"/>
    <n v="0.5"/>
    <n v="0.5"/>
    <n v="0.5"/>
    <n v="0.25"/>
    <n v="0.25"/>
    <n v="0.5"/>
    <n v="0.5"/>
    <n v="0.17499999999999999"/>
    <n v="0.93500000000000005"/>
    <x v="1"/>
  </r>
  <r>
    <s v="1952040"/>
    <s v="207605082022140029"/>
    <s v="DF20227436961"/>
    <x v="138"/>
    <x v="178"/>
    <s v="Cristobal toro"/>
    <s v="Tomas moro 745"/>
    <s v="Las Condes"/>
    <x v="0"/>
    <s v="Cumple"/>
    <s v="Cumple"/>
    <s v="No Aplica"/>
    <s v="No Aplica"/>
    <s v="Cumple"/>
    <s v="Cumple"/>
    <s v="No"/>
    <s v="S/N"/>
    <s v="S/N"/>
    <s v="No Aplica"/>
    <s v="No Aplica"/>
    <s v="No Aplica"/>
    <s v="Cumple"/>
    <s v="Cumple Parcialmente"/>
    <s v="Falta mayor data en fotografias en observacion , sin moradores"/>
    <x v="6"/>
    <x v="0"/>
    <x v="7"/>
    <x v="0"/>
    <n v="0.5"/>
    <n v="0.5"/>
    <n v="0.5"/>
    <n v="0.5"/>
    <n v="0.5"/>
    <n v="0.5"/>
    <n v="0.25"/>
    <n v="0.25"/>
    <n v="0.5"/>
    <n v="0.5"/>
    <n v="0.17499999999999999"/>
    <n v="0.93500000000000005"/>
    <x v="1"/>
  </r>
  <r>
    <s v="1951617"/>
    <s v="207505082022130852"/>
    <s v="DF20227413992"/>
    <x v="138"/>
    <x v="194"/>
    <s v="AARON HUENCHUMIL"/>
    <s v="Los Tambores #7806"/>
    <s v="Las Condes"/>
    <x v="0"/>
    <s v="Cumple"/>
    <s v="Cumple"/>
    <s v="No Cumple"/>
    <s v="No Cumple"/>
    <s v="Cumple"/>
    <s v="Cumple"/>
    <s v="No"/>
    <s v="S/N"/>
    <s v="S/N"/>
    <s v="No Aplica"/>
    <s v="No Aplica"/>
    <s v="No Aplica"/>
    <s v="Cumple"/>
    <s v="Cumple Parcialmente"/>
    <s v="1- TD 11063 se encuentra normalizado 2- No declara codigo de material utilizado"/>
    <x v="6"/>
    <x v="0"/>
    <x v="7"/>
    <x v="0"/>
    <n v="0.5"/>
    <n v="0.5"/>
    <n v="0"/>
    <n v="0"/>
    <n v="0.5"/>
    <n v="0.5"/>
    <n v="0.25"/>
    <n v="0.25"/>
    <n v="0.5"/>
    <n v="0.5"/>
    <n v="0.17499999999999999"/>
    <n v="0.63500000000000001"/>
    <x v="1"/>
  </r>
  <r>
    <s v="1951612"/>
    <s v="207505082022125819"/>
    <s v="DF20227428824"/>
    <x v="138"/>
    <x v="191"/>
    <s v="AARON HUENCHUMIL"/>
    <s v="Apoquindo #7910 dpto 304"/>
    <s v="Las Condes"/>
    <x v="0"/>
    <s v="Cumple"/>
    <s v="Cumple"/>
    <s v="No Cumple"/>
    <s v="No Cumple"/>
    <s v="Cumple"/>
    <s v="Cumple"/>
    <s v="No"/>
    <s v="S/N"/>
    <s v="S/N"/>
    <s v="No Aplica"/>
    <s v="No Aplica"/>
    <s v="No Aplica"/>
    <s v="Cumple"/>
    <s v="Cumple"/>
    <s v="1- Suministro electrico normalizado 2- No declara codigo de material utilizado"/>
    <x v="6"/>
    <x v="0"/>
    <x v="7"/>
    <x v="0"/>
    <n v="0.5"/>
    <n v="0.5"/>
    <n v="0"/>
    <n v="0"/>
    <n v="0.5"/>
    <n v="0.5"/>
    <n v="0.25"/>
    <n v="0.25"/>
    <n v="0.5"/>
    <n v="0.5"/>
    <n v="0.5"/>
    <n v="0.7"/>
    <x v="1"/>
  </r>
  <r>
    <s v="1951602"/>
    <s v="207605082022124053"/>
    <s v="DF20227438212"/>
    <x v="138"/>
    <x v="188"/>
    <s v="Cristobal toro"/>
    <s v="Nueva mayecura 1041"/>
    <s v="Las Condes"/>
    <x v="0"/>
    <s v="Cumple"/>
    <s v="Cumple"/>
    <s v="No Aplica"/>
    <s v="No Aplica"/>
    <s v="Cumple"/>
    <s v="Cumple"/>
    <s v="No"/>
    <s v="S/N"/>
    <s v="S/N"/>
    <s v="No Aplica"/>
    <s v="No Aplica"/>
    <s v="No Aplica"/>
    <s v="Cumple"/>
    <s v="Cumple Parcialmente"/>
    <s v="Falta mayor data en fotografias , problema externo , td , sector"/>
    <x v="6"/>
    <x v="0"/>
    <x v="7"/>
    <x v="0"/>
    <n v="0.5"/>
    <n v="0.5"/>
    <n v="0.5"/>
    <n v="0.5"/>
    <n v="0.5"/>
    <n v="0.5"/>
    <n v="0.25"/>
    <n v="0.25"/>
    <n v="0.5"/>
    <n v="0.5"/>
    <n v="0.17499999999999999"/>
    <n v="0.93500000000000005"/>
    <x v="1"/>
  </r>
  <r>
    <s v="1951596"/>
    <s v="207505082022123433"/>
    <s v="DF20227426143"/>
    <x v="138"/>
    <x v="190"/>
    <s v="AARON HUENCHUMIL"/>
    <s v="La Escuela #1101"/>
    <s v="Las Condes"/>
    <x v="0"/>
    <s v="Cumple"/>
    <s v="Cumple"/>
    <s v="No Aplica"/>
    <s v="No Aplica"/>
    <s v="Cumple"/>
    <s v="Cumple"/>
    <s v="Si"/>
    <s v="S/N"/>
    <s v="S/N"/>
    <s v="Cumple"/>
    <s v="Cumple"/>
    <s v="Cumple"/>
    <s v="Cumple Parcialmente"/>
    <s v="Cumple Parcialmente"/>
    <s v="1-Cliente con suministro electrico normalizado 2-Numeracion correcta : #1109 PDI  3- Caja DAE sin tapa"/>
    <x v="6"/>
    <x v="0"/>
    <x v="7"/>
    <x v="0"/>
    <n v="0.5"/>
    <n v="0.5"/>
    <n v="0.5"/>
    <n v="0.5"/>
    <n v="0.5"/>
    <n v="0.5"/>
    <n v="0.25"/>
    <n v="0.25"/>
    <n v="0.5"/>
    <n v="0.17499999999999999"/>
    <n v="0.17499999999999999"/>
    <n v="0.87"/>
    <x v="1"/>
  </r>
  <r>
    <s v="1951555"/>
    <s v="207605082022122709"/>
    <s v="DF20227437920"/>
    <x v="138"/>
    <x v="188"/>
    <s v="Cristobal toro"/>
    <s v="Juan palau 1791"/>
    <s v="Las Condes"/>
    <x v="0"/>
    <s v="Cumple"/>
    <s v="Cumple"/>
    <s v="No Aplica"/>
    <s v="No Aplica"/>
    <s v="Cumple"/>
    <s v="Cumple"/>
    <s v="No"/>
    <s v="S/N"/>
    <s v="S/N"/>
    <s v="No Aplica"/>
    <s v="No Aplica"/>
    <s v="No Aplica"/>
    <s v="Cumple"/>
    <s v="Cumple Parcialmente"/>
    <s v="Falta mayor data en fotografias , sin moradores ."/>
    <x v="6"/>
    <x v="0"/>
    <x v="7"/>
    <x v="0"/>
    <n v="0.5"/>
    <n v="0.5"/>
    <n v="0.5"/>
    <n v="0.5"/>
    <n v="0.5"/>
    <n v="0.5"/>
    <n v="0.25"/>
    <n v="0.25"/>
    <n v="0.5"/>
    <n v="0.5"/>
    <n v="0.17499999999999999"/>
    <n v="0.93500000000000005"/>
    <x v="1"/>
  </r>
  <r>
    <s v="1951547"/>
    <s v="207605082022121624"/>
    <s v="DF20227436890"/>
    <x v="138"/>
    <x v="178"/>
    <s v="Cristobal toro"/>
    <s v="Hernando de magallanes 1514"/>
    <s v="Las Condes"/>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1"/>
  </r>
  <r>
    <s v="1951535"/>
    <s v="207505082022120313"/>
    <s v="DF20227429624"/>
    <x v="138"/>
    <x v="191"/>
    <s v="AARON HUENCHUMIL"/>
    <s v="Rio Loa #8499"/>
    <s v="Las Condes"/>
    <x v="0"/>
    <s v="Cumple"/>
    <s v="Cumple"/>
    <s v="No Aplica"/>
    <s v="No Aplica"/>
    <s v="Cumple"/>
    <s v="Cumple"/>
    <s v="Si"/>
    <s v="S/N"/>
    <s v="S/N"/>
    <s v="Cumple"/>
    <s v="Cumple"/>
    <s v="Cumple"/>
    <s v="Cumple"/>
    <s v="Cumple Parcialmente"/>
    <s v="1-Cliente confirma encontrarse con suministro electrico"/>
    <x v="6"/>
    <x v="0"/>
    <x v="7"/>
    <x v="0"/>
    <n v="0.5"/>
    <n v="0.5"/>
    <n v="0.5"/>
    <n v="0.5"/>
    <n v="0.5"/>
    <n v="0.5"/>
    <n v="0.25"/>
    <n v="0.25"/>
    <n v="0.5"/>
    <n v="0.5"/>
    <n v="0.17499999999999999"/>
    <n v="0.93500000000000005"/>
    <x v="1"/>
  </r>
  <r>
    <s v="1951534"/>
    <s v="207605082022120317"/>
    <s v="DF20227449339"/>
    <x v="138"/>
    <x v="206"/>
    <s v="Cristobal toro"/>
    <s v="Monroe 6569"/>
    <s v="Las Condes"/>
    <x v="0"/>
    <s v="Cumple"/>
    <s v="Cumple"/>
    <s v="No Aplica"/>
    <s v="No Aplica"/>
    <s v="Cumple"/>
    <s v="Cumple"/>
    <s v="No"/>
    <s v="S/N"/>
    <s v="S/N"/>
    <s v="No Aplica"/>
    <s v="No Aplica"/>
    <s v="No Aplica"/>
    <s v="Cumple"/>
    <s v="Cumple"/>
    <s v="Sin moradores , sin mayor observacion"/>
    <x v="6"/>
    <x v="0"/>
    <x v="7"/>
    <x v="0"/>
    <n v="0.5"/>
    <n v="0.5"/>
    <n v="0.5"/>
    <n v="0.5"/>
    <n v="0.5"/>
    <n v="0.5"/>
    <n v="0.25"/>
    <n v="0.25"/>
    <n v="0.5"/>
    <n v="0.5"/>
    <n v="0.5"/>
    <n v="1"/>
    <x v="1"/>
  </r>
  <r>
    <s v="1951521"/>
    <s v="207505082022114936"/>
    <s v="DF20227435148"/>
    <x v="138"/>
    <x v="209"/>
    <s v="AARON HUENCHUMIL"/>
    <s v="Nueva Uno #7309"/>
    <s v="Las Condes"/>
    <x v="0"/>
    <s v="Cumple"/>
    <s v="Cumple"/>
    <s v="No Cumple"/>
    <s v="No Cumple"/>
    <s v="Cumple"/>
    <s v="Cumple"/>
    <s v="Si"/>
    <s v="S/N"/>
    <s v="S/N"/>
    <s v="No Aplica"/>
    <s v="No Aplica"/>
    <s v="No Aplica"/>
    <s v="Cumple"/>
    <s v="Cumple Parcialmente"/>
    <s v="1- Cliente si se encuentra en domicilio, pero no responde a llamado"/>
    <x v="6"/>
    <x v="0"/>
    <x v="7"/>
    <x v="0"/>
    <n v="0.5"/>
    <n v="0.5"/>
    <n v="0"/>
    <n v="0"/>
    <n v="0.5"/>
    <n v="0.5"/>
    <n v="0.25"/>
    <n v="0.25"/>
    <n v="0.5"/>
    <n v="0.5"/>
    <n v="0.17499999999999999"/>
    <n v="0.63500000000000001"/>
    <x v="1"/>
  </r>
  <r>
    <s v="1951519"/>
    <s v="207605082022114442"/>
    <s v="DF20227437393"/>
    <x v="138"/>
    <x v="178"/>
    <s v="Cristobal toro"/>
    <s v="Portofino 4355 S/C"/>
    <s v="Las Condes"/>
    <x v="0"/>
    <s v="Cumple"/>
    <s v="Cumple"/>
    <s v="No Aplica"/>
    <s v="No Aplica"/>
    <s v="Cumple"/>
    <s v="Cumple"/>
    <s v="No"/>
    <s v="Luis riquelme"/>
    <s v="222073451"/>
    <s v="No Cumple"/>
    <s v="No Cumple"/>
    <s v="No Cumple"/>
    <s v="No Cumple"/>
    <s v="Cumple Parcialmente"/>
    <s v="Fotigrafias en observacion de trabajo no coinciden con las de inspeccion de hoy , concerge no tiene registro de visita de personal de emergencia ese dia y con esa hora segun lo informado ."/>
    <x v="6"/>
    <x v="0"/>
    <x v="7"/>
    <x v="0"/>
    <n v="0.5"/>
    <n v="0.5"/>
    <n v="0.5"/>
    <n v="0.5"/>
    <n v="0.5"/>
    <n v="0.5"/>
    <n v="0"/>
    <n v="0"/>
    <n v="0"/>
    <n v="0"/>
    <n v="0.17499999999999999"/>
    <n v="0.68500000000000005"/>
    <x v="1"/>
  </r>
  <r>
    <s v="1951511"/>
    <s v="207505082022113406"/>
    <s v="DF20227436390"/>
    <x v="138"/>
    <x v="178"/>
    <s v="AARON HUENCHUMIL"/>
    <s v="Juan Palau #1301"/>
    <s v="Las Condes"/>
    <x v="0"/>
    <s v="Cumple"/>
    <s v="Cumple"/>
    <s v="No Aplica"/>
    <s v="No Aplica"/>
    <s v="Cumple"/>
    <s v="Cumple"/>
    <s v="Si"/>
    <s v="S/N"/>
    <s v="S/N"/>
    <s v="No Aplica"/>
    <s v="No Aplica"/>
    <s v="Cumple"/>
    <s v="Cumple"/>
    <s v="Cumple Parcialmente"/>
    <s v="1- Cliente confirma por via citofono encontrarse con suministro electrico normalizado"/>
    <x v="6"/>
    <x v="0"/>
    <x v="7"/>
    <x v="0"/>
    <n v="0.5"/>
    <n v="0.5"/>
    <n v="0.5"/>
    <n v="0.5"/>
    <n v="0.5"/>
    <n v="0.5"/>
    <n v="0.25"/>
    <n v="0.25"/>
    <n v="0.5"/>
    <n v="0.5"/>
    <n v="0.17499999999999999"/>
    <n v="0.93500000000000005"/>
    <x v="1"/>
  </r>
  <r>
    <s v="1951496"/>
    <s v="207605082022112327"/>
    <s v="DF20227450460"/>
    <x v="138"/>
    <x v="210"/>
    <s v="Cristobal toro"/>
    <s v="Albacete 4420 dpto 97"/>
    <s v="Las Condes"/>
    <x v="0"/>
    <s v="Cumple"/>
    <s v="Cumple"/>
    <s v="No Aplica"/>
    <s v="No Aplica"/>
    <s v="Cumple"/>
    <s v="Cumple"/>
    <s v="Si"/>
    <s v="Juan santander"/>
    <s v="222066937"/>
    <s v="Cumple"/>
    <s v="Cumple"/>
    <s v="Cumple"/>
    <s v="No Cumple"/>
    <s v="Cumple Parcialmente"/>
    <s v="Falta maxima de fotografias exigidas , falta mayor data en la misma ."/>
    <x v="7"/>
    <x v="0"/>
    <x v="7"/>
    <x v="0"/>
    <n v="0.5"/>
    <n v="0.5"/>
    <n v="0.5"/>
    <n v="0.5"/>
    <n v="0.5"/>
    <n v="0.5"/>
    <n v="0.25"/>
    <n v="0.25"/>
    <n v="0.5"/>
    <n v="0"/>
    <n v="0.17499999999999999"/>
    <n v="0.83500000000000008"/>
    <x v="1"/>
  </r>
  <r>
    <s v="1951492"/>
    <s v="207505082022112129"/>
    <s v="DF20227421819"/>
    <x v="138"/>
    <x v="184"/>
    <s v="AARON HUENCHUMIL"/>
    <s v="Doctora Eloisa Diaz #5655"/>
    <s v="Las Condes"/>
    <x v="0"/>
    <s v="Cumple"/>
    <s v="Cumple"/>
    <s v="No Aplica"/>
    <s v="No Aplica"/>
    <s v="Cumple"/>
    <s v="Cumple"/>
    <s v="No"/>
    <s v="S/N"/>
    <s v="S/N"/>
    <s v="No Aplica"/>
    <s v="No Aplica"/>
    <s v="No Aplica"/>
    <s v="Cumple"/>
    <s v="Cumple Parcialmente"/>
    <s v="1- Cliente no se encuentra en domicilio"/>
    <x v="6"/>
    <x v="0"/>
    <x v="7"/>
    <x v="0"/>
    <n v="0.5"/>
    <n v="0.5"/>
    <n v="0.5"/>
    <n v="0.5"/>
    <n v="0.5"/>
    <n v="0.5"/>
    <n v="0.25"/>
    <n v="0.25"/>
    <n v="0.5"/>
    <n v="0.5"/>
    <n v="0.17499999999999999"/>
    <n v="0.93500000000000005"/>
    <x v="1"/>
  </r>
  <r>
    <s v="1951429"/>
    <s v="207605082022105324"/>
    <s v="DF20227436932"/>
    <x v="138"/>
    <x v="178"/>
    <s v="Cristobal toro"/>
    <s v="Benjamin 2935"/>
    <s v="Las Condes"/>
    <x v="0"/>
    <s v="Cumple"/>
    <s v="Cumple"/>
    <s v="No Aplica"/>
    <s v="No Aplica"/>
    <s v="Cumple"/>
    <s v="Cumple"/>
    <s v="No"/>
    <s v="S/N"/>
    <s v="S/N"/>
    <s v="No Aplica"/>
    <s v="No Aplica"/>
    <s v="No Aplica"/>
    <s v="Cumple"/>
    <s v="Cumple Parcialmente"/>
    <s v="Falta mayor data en fotografias , problema externo , td , sector"/>
    <x v="6"/>
    <x v="0"/>
    <x v="7"/>
    <x v="0"/>
    <n v="0.5"/>
    <n v="0.5"/>
    <n v="0.5"/>
    <n v="0.5"/>
    <n v="0.5"/>
    <n v="0.5"/>
    <n v="0.25"/>
    <n v="0.25"/>
    <n v="0.5"/>
    <n v="0.5"/>
    <n v="0.17499999999999999"/>
    <n v="0.93500000000000005"/>
    <x v="1"/>
  </r>
  <r>
    <s v="1954415"/>
    <s v="207608082022170151"/>
    <s v="DF20227436881"/>
    <x v="139"/>
    <x v="178"/>
    <s v="Cristobal toro"/>
    <s v="Via lactea 9017"/>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54402"/>
    <s v="207608082022160508"/>
    <s v="DF20227442244"/>
    <x v="139"/>
    <x v="197"/>
    <s v="Cristobal toro"/>
    <s v="Peñuelas 9139"/>
    <s v="Las Condes"/>
    <x v="0"/>
    <s v="Cumple"/>
    <s v="Cumple"/>
    <s v="No Aplica"/>
    <s v="No Aplica"/>
    <s v="Cumple"/>
    <s v="Cumple"/>
    <s v="No"/>
    <s v="S/N"/>
    <s v="S/N"/>
    <s v="No Aplica"/>
    <s v="No Aplica"/>
    <s v="No Aplica"/>
    <s v="Cumple"/>
    <s v="Cumple Parcialmente"/>
    <s v="Falta mayor data en fotos , problema externo ."/>
    <x v="6"/>
    <x v="0"/>
    <x v="7"/>
    <x v="0"/>
    <n v="0.5"/>
    <n v="0.5"/>
    <n v="0.5"/>
    <n v="0.5"/>
    <n v="0.5"/>
    <n v="0.5"/>
    <n v="0.25"/>
    <n v="0.25"/>
    <n v="0.5"/>
    <n v="0.5"/>
    <n v="0.17499999999999999"/>
    <n v="0.93500000000000005"/>
    <x v="1"/>
  </r>
  <r>
    <s v="1954396"/>
    <s v="207608082022154700"/>
    <s v="DF20227447679"/>
    <x v="139"/>
    <x v="208"/>
    <s v="Cristobal toro"/>
    <s v="Colina vista hermosa 1874"/>
    <s v="Las Condes"/>
    <x v="0"/>
    <s v="Cumple"/>
    <s v="Cumple"/>
    <s v="No Aplica"/>
    <s v="No Aplica"/>
    <s v="Cumple"/>
    <s v="Cumple"/>
    <s v="No"/>
    <s v="S/N"/>
    <s v="S/N"/>
    <s v="No Aplica"/>
    <s v="No Aplica"/>
    <s v="No Aplica"/>
    <s v="Cumple"/>
    <s v="Cumple"/>
    <s v="Problema externo , subterraneo"/>
    <x v="6"/>
    <x v="0"/>
    <x v="7"/>
    <x v="0"/>
    <n v="0.5"/>
    <n v="0.5"/>
    <n v="0.5"/>
    <n v="0.5"/>
    <n v="0.5"/>
    <n v="0.5"/>
    <n v="0.25"/>
    <n v="0.25"/>
    <n v="0.5"/>
    <n v="0.5"/>
    <n v="0.5"/>
    <n v="1"/>
    <x v="1"/>
  </r>
  <r>
    <s v="1954380"/>
    <s v="207608082022153043"/>
    <s v="DF20227440358"/>
    <x v="139"/>
    <x v="197"/>
    <s v="Cristobal toro"/>
    <s v="Monroe 8520"/>
    <s v="Las Condes"/>
    <x v="0"/>
    <s v="Cumple"/>
    <s v="Cumple"/>
    <s v="No Aplica"/>
    <s v="No Aplica"/>
    <s v="Cumple"/>
    <s v="Cumple"/>
    <s v="No"/>
    <s v="S/N"/>
    <s v="S/N"/>
    <s v="No Aplica"/>
    <s v="No Aplica"/>
    <s v="No Aplica"/>
    <s v="Cumple"/>
    <s v="Cumple Parcialmente"/>
    <s v="Problema de poste en mal estado , sigue igual , corresponde a direccion arroyo de la luz fte . 8749 ."/>
    <x v="6"/>
    <x v="0"/>
    <x v="7"/>
    <x v="0"/>
    <n v="0.5"/>
    <n v="0.5"/>
    <n v="0.5"/>
    <n v="0.5"/>
    <n v="0.5"/>
    <n v="0.5"/>
    <n v="0.25"/>
    <n v="0.25"/>
    <n v="0.5"/>
    <n v="0.5"/>
    <n v="0.17499999999999999"/>
    <n v="0.93500000000000005"/>
    <x v="1"/>
  </r>
  <r>
    <s v="1954364"/>
    <s v="207608082022150951"/>
    <s v="DF20227450190"/>
    <x v="139"/>
    <x v="207"/>
    <s v="Cristobal toro"/>
    <s v="Padre errazuris 6918 M"/>
    <s v="Las Condes"/>
    <x v="0"/>
    <s v="Cumple"/>
    <s v="Cumple"/>
    <s v="No Aplica"/>
    <s v="No Aplica"/>
    <s v="Cumple"/>
    <s v="Cumple"/>
    <s v="No"/>
    <s v="S/N"/>
    <s v="S/N"/>
    <s v="No Aplica"/>
    <s v="No Aplica"/>
    <s v="No Aplica"/>
    <s v="Cumple"/>
    <s v="Cumple Parcialmente"/>
    <s v="Problema externo , td . Falta mayor data en observaciones"/>
    <x v="6"/>
    <x v="0"/>
    <x v="7"/>
    <x v="0"/>
    <n v="0.5"/>
    <n v="0.5"/>
    <n v="0.5"/>
    <n v="0.5"/>
    <n v="0.5"/>
    <n v="0.5"/>
    <n v="0.25"/>
    <n v="0.25"/>
    <n v="0.5"/>
    <n v="0.5"/>
    <n v="0.17499999999999999"/>
    <n v="0.93500000000000005"/>
    <x v="1"/>
  </r>
  <r>
    <s v="1954348"/>
    <s v="207608082022145246"/>
    <s v="DF20227438367"/>
    <x v="139"/>
    <x v="205"/>
    <s v="Cristobal toro"/>
    <s v="Hernando de magallanes 487"/>
    <s v="Las Condes"/>
    <x v="0"/>
    <s v="Cumple"/>
    <s v="Cumple"/>
    <s v="No Cumple"/>
    <s v="No Cumple"/>
    <s v="Cumple"/>
    <s v="Cumple"/>
    <s v="No"/>
    <s v="S/N"/>
    <s v="S/N"/>
    <s v="No Aplica"/>
    <s v="No Aplica"/>
    <s v="No Aplica"/>
    <s v="Cumple"/>
    <s v="No Cumple"/>
    <s v="Falta data en fotografias , falta material codificado usado , sin moradores"/>
    <x v="6"/>
    <x v="0"/>
    <x v="7"/>
    <x v="0"/>
    <n v="0.5"/>
    <n v="0.5"/>
    <n v="0"/>
    <n v="0"/>
    <n v="0.5"/>
    <n v="0.5"/>
    <n v="0.25"/>
    <n v="0.25"/>
    <n v="0.5"/>
    <n v="0.5"/>
    <n v="0"/>
    <n v="0.6"/>
    <x v="1"/>
  </r>
  <r>
    <s v="1954337"/>
    <s v="207508082022144324"/>
    <s v="DF20227432872"/>
    <x v="139"/>
    <x v="179"/>
    <s v="AARON HUENCHUMIL"/>
    <s v="Torremolimos #266"/>
    <s v="Las Condes"/>
    <x v="0"/>
    <s v="Cumple"/>
    <s v="Cumple"/>
    <s v="No Cumple"/>
    <s v="No Cumple"/>
    <s v="Cumple"/>
    <s v="Cumple"/>
    <s v="No"/>
    <s v="S/N"/>
    <s v="S/N"/>
    <s v="No Aplica"/>
    <s v="No Aplica"/>
    <s v="No Aplica"/>
    <s v="Cumple"/>
    <s v="Cumple Parcialmente"/>
    <s v="1- TD 3765 se encuentra normalizado 2- No declara codigo de fusibles MT utilizados"/>
    <x v="6"/>
    <x v="0"/>
    <x v="7"/>
    <x v="0"/>
    <n v="0.5"/>
    <n v="0.5"/>
    <n v="0"/>
    <n v="0"/>
    <n v="0.5"/>
    <n v="0.5"/>
    <n v="0.25"/>
    <n v="0.25"/>
    <n v="0.5"/>
    <n v="0.5"/>
    <n v="0.17499999999999999"/>
    <n v="0.63500000000000001"/>
    <x v="1"/>
  </r>
  <r>
    <s v="1954333"/>
    <s v="207608082022143533"/>
    <s v="DF20227438005"/>
    <x v="139"/>
    <x v="188"/>
    <s v="Cristobal toro"/>
    <s v="Cerro el plomo 6668 dpto 1904"/>
    <s v="Las Condes"/>
    <x v="0"/>
    <s v="Cumple"/>
    <s v="Cumple"/>
    <s v="No Cumple"/>
    <s v="No Cumple"/>
    <s v="Cumple"/>
    <s v="Cumple"/>
    <s v="Si"/>
    <s v="Jose zamora ( concerge )"/>
    <s v="222457519"/>
    <s v="Cumple"/>
    <s v="Cumple"/>
    <s v="Cumple"/>
    <s v="Cumple"/>
    <s v="Cumple Parcialmente"/>
    <s v="Se verifica , falta en observacion codigo de material usado ."/>
    <x v="6"/>
    <x v="0"/>
    <x v="7"/>
    <x v="0"/>
    <n v="0.5"/>
    <n v="0.5"/>
    <n v="0"/>
    <n v="0"/>
    <n v="0.5"/>
    <n v="0.5"/>
    <n v="0.25"/>
    <n v="0.25"/>
    <n v="0.5"/>
    <n v="0.5"/>
    <n v="0.17499999999999999"/>
    <n v="0.63500000000000001"/>
    <x v="1"/>
  </r>
  <r>
    <s v="1954327"/>
    <s v="207508082022143206"/>
    <s v="DF20227428095"/>
    <x v="139"/>
    <x v="190"/>
    <s v="AARON HUENCHUMIL"/>
    <s v="Zanzibar Oriente #7587"/>
    <s v="Las Condes"/>
    <x v="0"/>
    <s v="Cumple"/>
    <s v="Cumple"/>
    <s v="No Aplica"/>
    <s v="No Aplica"/>
    <s v="Cumple"/>
    <s v="Cumple"/>
    <s v="No"/>
    <s v="S/N"/>
    <s v="S/N"/>
    <s v="No Aplica"/>
    <s v="No Aplica"/>
    <s v="No Aplica"/>
    <s v="Cumple"/>
    <s v="Cumple Parcialmente"/>
    <s v="1- Cliente no se encuentra en domicilio"/>
    <x v="6"/>
    <x v="0"/>
    <x v="7"/>
    <x v="0"/>
    <n v="0.5"/>
    <n v="0.5"/>
    <n v="0.5"/>
    <n v="0.5"/>
    <n v="0.5"/>
    <n v="0.5"/>
    <n v="0.25"/>
    <n v="0.25"/>
    <n v="0.5"/>
    <n v="0.5"/>
    <n v="0.17499999999999999"/>
    <n v="0.93500000000000005"/>
    <x v="1"/>
  </r>
  <r>
    <s v="1954310"/>
    <s v="207508082022141820"/>
    <s v="DF20227435214"/>
    <x v="139"/>
    <x v="209"/>
    <s v="AARON HUENCHUMIL"/>
    <s v="Fray Angelico #127"/>
    <s v="Las Condes"/>
    <x v="0"/>
    <s v="Cumple"/>
    <s v="Cumple"/>
    <s v="No Cumple"/>
    <s v="No Cumple"/>
    <s v="Cumple"/>
    <s v="Cumple"/>
    <s v="No"/>
    <s v="S/N"/>
    <s v="S/N"/>
    <s v="No Aplica"/>
    <s v="No Aplica"/>
    <s v="No Aplica"/>
    <s v="Cumple"/>
    <s v="Cumple Parcialmente"/>
    <s v="1-Cliente no se encuentra en domicilio 2-No declara codigo de ITM 25A utilizado"/>
    <x v="6"/>
    <x v="0"/>
    <x v="7"/>
    <x v="0"/>
    <n v="0.5"/>
    <n v="0.5"/>
    <n v="0"/>
    <n v="0"/>
    <n v="0.5"/>
    <n v="0.5"/>
    <n v="0.25"/>
    <n v="0.25"/>
    <n v="0.5"/>
    <n v="0.5"/>
    <n v="0.17499999999999999"/>
    <n v="0.63500000000000001"/>
    <x v="1"/>
  </r>
  <r>
    <s v="1954303"/>
    <s v="207608082022140907"/>
    <s v="DF20227438612"/>
    <x v="139"/>
    <x v="205"/>
    <s v="Cristobal toro"/>
    <s v="Los vikingos 6340 dpto 901"/>
    <s v="Las Condes"/>
    <x v="0"/>
    <s v="Cumple"/>
    <s v="Cumple"/>
    <s v="No Aplica"/>
    <s v="No Aplica"/>
    <s v="Cumple"/>
    <s v="Cumple"/>
    <s v="Si"/>
    <s v="Jose briones ( concerge )"/>
    <s v="229850013"/>
    <s v="Cumple"/>
    <s v="Cumple"/>
    <s v="Cumple"/>
    <s v="Cumple"/>
    <s v="Cumple Parcialmente"/>
    <s v="Falta mayor data en fotografias  Concerge no tiene llaves de sala electrica en el momento de visita , sin acceso a medidores"/>
    <x v="6"/>
    <x v="0"/>
    <x v="7"/>
    <x v="0"/>
    <n v="0.5"/>
    <n v="0.5"/>
    <n v="0.5"/>
    <n v="0.5"/>
    <n v="0.5"/>
    <n v="0.5"/>
    <n v="0.25"/>
    <n v="0.25"/>
    <n v="0.5"/>
    <n v="0.5"/>
    <n v="0.17499999999999999"/>
    <n v="0.93500000000000005"/>
    <x v="1"/>
  </r>
  <r>
    <s v="1954302"/>
    <s v="207508082022140809"/>
    <s v="DF20227433601"/>
    <x v="139"/>
    <x v="179"/>
    <s v="AARON HUENCHUMIL"/>
    <s v="Filippo Lippi #7594"/>
    <s v="Las Condes"/>
    <x v="0"/>
    <s v="Cumple"/>
    <s v="Cumple"/>
    <s v="No Aplica"/>
    <s v="No Aplica"/>
    <s v="Cumple"/>
    <s v="Cumple"/>
    <s v="No"/>
    <s v="S/N"/>
    <s v="S/N"/>
    <s v="No Aplica"/>
    <s v="No Aplica"/>
    <s v="No Aplica"/>
    <s v="Cumple"/>
    <s v="Cumple Parcialmente"/>
    <s v="1- Cliente no se encuentra en domicilio"/>
    <x v="6"/>
    <x v="0"/>
    <x v="7"/>
    <x v="0"/>
    <n v="0.5"/>
    <n v="0.5"/>
    <n v="0.5"/>
    <n v="0.5"/>
    <n v="0.5"/>
    <n v="0.5"/>
    <n v="0.25"/>
    <n v="0.25"/>
    <n v="0.5"/>
    <n v="0.5"/>
    <n v="0.17499999999999999"/>
    <n v="0.93500000000000005"/>
    <x v="1"/>
  </r>
  <r>
    <s v="1954300"/>
    <s v="207608082022140559"/>
    <s v="DF20227438588"/>
    <x v="139"/>
    <x v="205"/>
    <s v="Cristobal toro"/>
    <s v="Escandinavia 110 dpto 1903"/>
    <s v="Las Condes"/>
    <x v="0"/>
    <s v="Cumple"/>
    <s v="Cumple"/>
    <s v="No Cumple"/>
    <s v="No Cumple"/>
    <s v="Cumple"/>
    <s v="Cumple"/>
    <s v="Si"/>
    <s v="Ulises gaete"/>
    <s v="224753949"/>
    <s v="Cumple"/>
    <s v="Cumple"/>
    <s v="Cumple"/>
    <s v="Cumple"/>
    <s v="No Cumple"/>
    <s v="Tapa caja de empalme sin portasello , falta data en fotografias"/>
    <x v="6"/>
    <x v="0"/>
    <x v="7"/>
    <x v="0"/>
    <n v="0.5"/>
    <n v="0.5"/>
    <n v="0"/>
    <n v="0"/>
    <n v="0.5"/>
    <n v="0.5"/>
    <n v="0.25"/>
    <n v="0.25"/>
    <n v="0.5"/>
    <n v="0.5"/>
    <n v="0"/>
    <n v="0.6"/>
    <x v="1"/>
  </r>
  <r>
    <s v="1954291"/>
    <s v="207508082022135751"/>
    <s v="DF20227436057"/>
    <x v="139"/>
    <x v="178"/>
    <s v="AARON HUENCHUMIL"/>
    <s v="Sandro Boticelli #8077"/>
    <s v="Las Condes"/>
    <x v="0"/>
    <s v="Cumple"/>
    <s v="Cumple"/>
    <s v="No Cumple"/>
    <s v="No Cumple"/>
    <s v="Cumple"/>
    <s v="Cumple"/>
    <s v="No"/>
    <s v="S/N"/>
    <s v="S/N"/>
    <s v="No Aplica"/>
    <s v="No Aplica"/>
    <s v="No Aplica"/>
    <s v="Cumple"/>
    <s v="Cumple"/>
    <s v="1- TD 2502 se encuentra normalizado 2-No declara cosido de material utilizado"/>
    <x v="6"/>
    <x v="0"/>
    <x v="7"/>
    <x v="0"/>
    <n v="0.5"/>
    <n v="0.5"/>
    <n v="0"/>
    <n v="0"/>
    <n v="0.5"/>
    <n v="0.5"/>
    <n v="0.25"/>
    <n v="0.25"/>
    <n v="0.5"/>
    <n v="0.5"/>
    <n v="0.5"/>
    <n v="0.7"/>
    <x v="1"/>
  </r>
  <r>
    <s v="1954281"/>
    <s v="207508082022134507"/>
    <s v="DF20227436723"/>
    <x v="139"/>
    <x v="178"/>
    <s v="AARON HUENCHUMIL"/>
    <s v="Vicente Huidobro #383"/>
    <s v="Las Condes"/>
    <x v="0"/>
    <s v="Cumple"/>
    <s v="Cumple"/>
    <s v="No Cumple"/>
    <s v="No Cumple"/>
    <s v="Cumple"/>
    <s v="Cumple"/>
    <s v="Si"/>
    <s v="S/N"/>
    <s v="S/N"/>
    <s v="Cumple"/>
    <s v="Cumple"/>
    <s v="Cumple"/>
    <s v="Cumple"/>
    <s v="Cumple"/>
    <s v="1-Cliente confirma via citofono, encontrarse con suministro electrico normalizado"/>
    <x v="6"/>
    <x v="0"/>
    <x v="7"/>
    <x v="0"/>
    <n v="0.5"/>
    <n v="0.5"/>
    <n v="0"/>
    <n v="0"/>
    <n v="0.5"/>
    <n v="0.5"/>
    <n v="0.25"/>
    <n v="0.25"/>
    <n v="0.5"/>
    <n v="0.5"/>
    <n v="0.5"/>
    <n v="0.7"/>
    <x v="1"/>
  </r>
  <r>
    <s v="1954033"/>
    <s v="207508082022133224"/>
    <s v="DF20227436006"/>
    <x v="139"/>
    <x v="178"/>
    <s v="AARON HUENCHUMIL"/>
    <s v="Garcia Pica #7402"/>
    <s v="Las Condes"/>
    <x v="0"/>
    <s v="Cumple"/>
    <s v="Cumple"/>
    <s v="No Aplica"/>
    <s v="No Aplica"/>
    <s v="Cumple"/>
    <s v="Cumple"/>
    <s v="No"/>
    <s v="S/N"/>
    <s v="S/N"/>
    <s v="No Aplica"/>
    <s v="No Aplica"/>
    <s v="No Aplica"/>
    <s v="Cumple Parcialmente"/>
    <s v="Cumple Parcialmente"/>
    <s v="1- Cliente no se encuentra en domicilio"/>
    <x v="6"/>
    <x v="0"/>
    <x v="7"/>
    <x v="0"/>
    <n v="0.5"/>
    <n v="0.5"/>
    <n v="0.5"/>
    <n v="0.5"/>
    <n v="0.5"/>
    <n v="0.5"/>
    <n v="0.25"/>
    <n v="0.25"/>
    <n v="0.5"/>
    <n v="0.17499999999999999"/>
    <n v="0.17499999999999999"/>
    <n v="0.87"/>
    <x v="1"/>
  </r>
  <r>
    <s v="1954025"/>
    <s v="207608082022132511"/>
    <s v="DF20227436634"/>
    <x v="139"/>
    <x v="178"/>
    <s v="Cristobal toro"/>
    <s v="Domingo bondi 1102 dpto 31"/>
    <s v="Las Condes"/>
    <x v="0"/>
    <s v="Cumple"/>
    <s v="Cumple"/>
    <s v="No Aplica"/>
    <s v="No Aplica"/>
    <s v="Cumple"/>
    <s v="Cumple"/>
    <s v="Si"/>
    <s v="Antonio rodriguez"/>
    <s v="7225386009"/>
    <s v="Cumple"/>
    <s v="Cumple"/>
    <s v="Cumple"/>
    <s v="Cumple"/>
    <s v="Cumple"/>
    <s v="Se verifica , sin mayor observacion"/>
    <x v="6"/>
    <x v="0"/>
    <x v="7"/>
    <x v="0"/>
    <n v="0.5"/>
    <n v="0.5"/>
    <n v="0.5"/>
    <n v="0.5"/>
    <n v="0.5"/>
    <n v="0.5"/>
    <n v="0.25"/>
    <n v="0.25"/>
    <n v="0.5"/>
    <n v="0.5"/>
    <n v="0.5"/>
    <n v="1"/>
    <x v="1"/>
  </r>
  <r>
    <s v="1954018"/>
    <s v="207508082022131829"/>
    <s v="DF20227436025"/>
    <x v="139"/>
    <x v="178"/>
    <s v="AARON HUENCHUMIL"/>
    <s v="Montes Claros #7438"/>
    <s v="Las Condes"/>
    <x v="0"/>
    <s v="Cumple"/>
    <s v="Cumple"/>
    <s v="No Cumple"/>
    <s v="No Cumple"/>
    <s v="Cumple"/>
    <s v="Cumple"/>
    <s v="No"/>
    <s v="S/N"/>
    <s v="S/N"/>
    <s v="No Aplica"/>
    <s v="No Aplica"/>
    <s v="No Aplica"/>
    <s v="Cumple"/>
    <s v="Cumple"/>
    <s v="1- TD 2498  se encuentra normalizado 2- No declara codigo de material utilizado"/>
    <x v="6"/>
    <x v="0"/>
    <x v="7"/>
    <x v="0"/>
    <n v="0.5"/>
    <n v="0.5"/>
    <n v="0"/>
    <n v="0"/>
    <n v="0.5"/>
    <n v="0.5"/>
    <n v="0.25"/>
    <n v="0.25"/>
    <n v="0.5"/>
    <n v="0.5"/>
    <n v="0.5"/>
    <n v="0.7"/>
    <x v="1"/>
  </r>
  <r>
    <s v="1954006"/>
    <s v="207608082022130753"/>
    <s v="DF20227437881"/>
    <x v="139"/>
    <x v="188"/>
    <s v="Cristobal toro"/>
    <s v="Cristobal colon 5001 ed. B dpto 1004"/>
    <s v="Las Condes"/>
    <x v="0"/>
    <s v="Cumple"/>
    <s v="Cumple"/>
    <s v="No Aplica"/>
    <s v="No Aplica"/>
    <s v="Cumple"/>
    <s v="Cumple"/>
    <s v="Si"/>
    <s v="Richard navarrete"/>
    <s v="229737414"/>
    <s v="Cumple"/>
    <s v="Cumple"/>
    <s v="Cumple"/>
    <s v="Cumple"/>
    <s v="No Cumple"/>
    <s v="Falta data en fotografias , tapa caja concentrador , abierta sin pernos"/>
    <x v="6"/>
    <x v="0"/>
    <x v="7"/>
    <x v="0"/>
    <n v="0.5"/>
    <n v="0.5"/>
    <n v="0.5"/>
    <n v="0.5"/>
    <n v="0.5"/>
    <n v="0.5"/>
    <n v="0.25"/>
    <n v="0.25"/>
    <n v="0.5"/>
    <n v="0.5"/>
    <n v="0"/>
    <n v="0.9"/>
    <x v="1"/>
  </r>
  <r>
    <s v="1954003"/>
    <s v="207508082022130722"/>
    <s v="DF20227433700"/>
    <x v="139"/>
    <x v="179"/>
    <s v="AARON HUENCHUMIL"/>
    <s v="Los Barbechos #313"/>
    <s v="Las Condes"/>
    <x v="0"/>
    <s v="Cumple"/>
    <s v="Cumple"/>
    <s v="No Cumple"/>
    <s v="No Cumple"/>
    <s v="Cumple"/>
    <s v="Cumple"/>
    <s v="No"/>
    <s v="S/N"/>
    <s v="S/N"/>
    <s v="No Aplica"/>
    <s v="No Aplica"/>
    <s v="No Aplica"/>
    <s v="Cumple"/>
    <s v="Cumple Parcialmente"/>
    <s v="1- TD 2498 se encuentra normalizado 2- No declaran codigo de material utilizado"/>
    <x v="6"/>
    <x v="0"/>
    <x v="7"/>
    <x v="0"/>
    <n v="0.5"/>
    <n v="0.5"/>
    <n v="0"/>
    <n v="0"/>
    <n v="0.5"/>
    <n v="0.5"/>
    <n v="0.25"/>
    <n v="0.25"/>
    <n v="0.5"/>
    <n v="0.5"/>
    <n v="0.17499999999999999"/>
    <n v="0.63500000000000001"/>
    <x v="1"/>
  </r>
  <r>
    <s v="1953986"/>
    <s v="207508082022124635"/>
    <s v="DF20227432886"/>
    <x v="139"/>
    <x v="179"/>
    <s v="AARON HUENCHUMIL"/>
    <s v="Badajoz #100 of 1414"/>
    <s v="Las Condes"/>
    <x v="0"/>
    <s v="Cumple"/>
    <s v="Cumple"/>
    <s v="No Aplica"/>
    <s v="No Aplica"/>
    <s v="Cumple"/>
    <s v="Cumple"/>
    <s v="No"/>
    <s v="S/N"/>
    <s v="S/N"/>
    <s v="No Aplica"/>
    <s v="No Aplica"/>
    <s v="No Aplica"/>
    <s v="Cumple"/>
    <s v="Cumple Parcialmente"/>
    <s v="1- TD 52733 se encuentra con 3 fases en fusibles NH operados"/>
    <x v="6"/>
    <x v="0"/>
    <x v="7"/>
    <x v="0"/>
    <n v="0.5"/>
    <n v="0.5"/>
    <n v="0.5"/>
    <n v="0.5"/>
    <n v="0.5"/>
    <n v="0.5"/>
    <n v="0.25"/>
    <n v="0.25"/>
    <n v="0.5"/>
    <n v="0.5"/>
    <n v="0.17499999999999999"/>
    <n v="0.93500000000000005"/>
    <x v="1"/>
  </r>
  <r>
    <s v="1953972"/>
    <s v="207608082022122521"/>
    <s v="DF20227445732"/>
    <x v="139"/>
    <x v="198"/>
    <s v="Cristobal toro"/>
    <s v="Presidente errazuriz 4185 dpto 202"/>
    <s v="Las Condes"/>
    <x v="0"/>
    <s v="Cumple"/>
    <s v="Cumple"/>
    <s v="No Aplica"/>
    <s v="No Aplica"/>
    <s v="Cumple"/>
    <s v="Cumple"/>
    <s v="No"/>
    <s v="S/N"/>
    <s v="S/N"/>
    <s v="No Aplica"/>
    <s v="No Aplica"/>
    <s v="No Aplica"/>
    <s v="Cumple"/>
    <s v="Cumple Parcialmente"/>
    <s v="Falta mator data en fotos , sin acceso a medidores , se llama por citofono , sin respuestas , sin moradores"/>
    <x v="6"/>
    <x v="0"/>
    <x v="7"/>
    <x v="0"/>
    <n v="0.5"/>
    <n v="0.5"/>
    <n v="0.5"/>
    <n v="0.5"/>
    <n v="0.5"/>
    <n v="0.5"/>
    <n v="0.25"/>
    <n v="0.25"/>
    <n v="0.5"/>
    <n v="0.5"/>
    <n v="0.17499999999999999"/>
    <n v="0.93500000000000005"/>
    <x v="1"/>
  </r>
  <r>
    <s v="1953958"/>
    <s v="207608082022121026"/>
    <s v="DF20227437771"/>
    <x v="139"/>
    <x v="188"/>
    <s v="Cristobal toro"/>
    <s v="Isidora goyenechea 2939 dpto 402"/>
    <s v="Las Condes"/>
    <x v="0"/>
    <s v="Cumple"/>
    <s v="Cumple"/>
    <s v="No Aplica"/>
    <s v="No Aplica"/>
    <s v="Cumple"/>
    <s v="Cumple"/>
    <s v="No"/>
    <s v="S/N"/>
    <s v="S/N"/>
    <s v="No Aplica"/>
    <s v="No Aplica"/>
    <s v="No Aplica"/>
    <s v="Cumple"/>
    <s v="No Cumple"/>
    <s v="Falta mayor data en fotografias , problema externo , subterraneo"/>
    <x v="6"/>
    <x v="0"/>
    <x v="7"/>
    <x v="0"/>
    <n v="0.5"/>
    <n v="0.5"/>
    <n v="0.5"/>
    <n v="0.5"/>
    <n v="0.5"/>
    <n v="0.5"/>
    <n v="0.25"/>
    <n v="0.25"/>
    <n v="0.5"/>
    <n v="0.5"/>
    <n v="0"/>
    <n v="0.9"/>
    <x v="1"/>
  </r>
  <r>
    <s v="1957091"/>
    <s v="207609082022162845"/>
    <s v="DF20227440551"/>
    <x v="140"/>
    <x v="197"/>
    <s v="Cristobal toro"/>
    <s v="Monroe 8651"/>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57086"/>
    <s v="207509082022161015"/>
    <s v="DF20227436566"/>
    <x v="140"/>
    <x v="178"/>
    <s v="AARON HUENCHUMIL"/>
    <s v="Mercedes Marin #7040"/>
    <s v="Las Condes"/>
    <x v="0"/>
    <s v="Cumple"/>
    <s v="Cumple"/>
    <s v="No Cumple"/>
    <s v="No Cumple"/>
    <s v="Cumple"/>
    <s v="Cumple"/>
    <s v="Si"/>
    <s v="S/N"/>
    <s v="S/N"/>
    <s v="Cumple"/>
    <s v="Cumple"/>
    <s v="Cumple"/>
    <s v="Cumple"/>
    <s v="Cumple Parcialmente"/>
    <s v="1- Cliente confirma encontrarse con suministro electrico, pero no puede atenderme se encuentra en reunion online"/>
    <x v="6"/>
    <x v="0"/>
    <x v="7"/>
    <x v="0"/>
    <n v="0.5"/>
    <n v="0.5"/>
    <n v="0"/>
    <n v="0"/>
    <n v="0.5"/>
    <n v="0.5"/>
    <n v="0.25"/>
    <n v="0.25"/>
    <n v="0.5"/>
    <n v="0.5"/>
    <n v="0.17499999999999999"/>
    <n v="0.63500000000000001"/>
    <x v="1"/>
  </r>
  <r>
    <s v="1957074"/>
    <s v="207509082022154010"/>
    <s v="DF20227432900"/>
    <x v="140"/>
    <x v="179"/>
    <s v="AARON HUENCHUMIL"/>
    <s v="Apoquindo #3795 dpto 123"/>
    <s v="Las Condes"/>
    <x v="0"/>
    <s v="Cumple"/>
    <s v="Cumple"/>
    <s v="No Cumple"/>
    <s v="No Cumple"/>
    <s v="Cumple"/>
    <s v="Cumple"/>
    <s v="No"/>
    <s v="S/N"/>
    <s v="S/N"/>
    <s v="No Aplica"/>
    <s v="No Aplica"/>
    <s v="No Aplica"/>
    <s v="Cumple"/>
    <s v="Cumple Parcialmente"/>
    <s v="1- Suministro elecrtrico normalizado"/>
    <x v="6"/>
    <x v="0"/>
    <x v="7"/>
    <x v="0"/>
    <n v="0.5"/>
    <n v="0.5"/>
    <n v="0"/>
    <n v="0"/>
    <n v="0.5"/>
    <n v="0.5"/>
    <n v="0.25"/>
    <n v="0.25"/>
    <n v="0.5"/>
    <n v="0.5"/>
    <n v="0.17499999999999999"/>
    <n v="0.63500000000000001"/>
    <x v="1"/>
  </r>
  <r>
    <s v="1957067"/>
    <s v="207509082022153608"/>
    <s v="DF20227432899"/>
    <x v="140"/>
    <x v="179"/>
    <s v="AARON HUENCHUMIL"/>
    <s v="Apoquindo #3795 dpto 142"/>
    <s v="Las Condes"/>
    <x v="0"/>
    <s v="Cumple"/>
    <s v="Cumple"/>
    <s v="No Aplica"/>
    <s v="No Aplica"/>
    <s v="Cumple"/>
    <s v="Cumple"/>
    <s v="No"/>
    <s v="S/N"/>
    <s v="S/N"/>
    <s v="No Aplica"/>
    <s v="No Aplica"/>
    <s v="No Aplica"/>
    <s v="Cumple"/>
    <s v="Cumple Parcialmente"/>
    <s v="1- Suministro electrico normalizado"/>
    <x v="6"/>
    <x v="0"/>
    <x v="7"/>
    <x v="0"/>
    <n v="0.5"/>
    <n v="0.5"/>
    <n v="0.5"/>
    <n v="0.5"/>
    <n v="0.5"/>
    <n v="0.5"/>
    <n v="0.25"/>
    <n v="0.25"/>
    <n v="0.5"/>
    <n v="0.5"/>
    <n v="0.17499999999999999"/>
    <n v="0.93500000000000005"/>
    <x v="1"/>
  </r>
  <r>
    <s v="1957051"/>
    <s v="207509082022151132"/>
    <s v="DF20227434985"/>
    <x v="140"/>
    <x v="209"/>
    <s v="AARON HUENCHUMIL"/>
    <s v="Americo Vespucio #995 dpto 104"/>
    <s v="Las Condes"/>
    <x v="0"/>
    <s v="Cumple"/>
    <s v="Cumple"/>
    <s v="No Cumple"/>
    <s v="No Cumple"/>
    <s v="Cumple"/>
    <s v="Cumple"/>
    <s v="No"/>
    <s v="S/N"/>
    <s v="S/N"/>
    <s v="No Aplica"/>
    <s v="No Aplica"/>
    <s v="No Aplica"/>
    <s v="Cumple"/>
    <s v="Cumple Parcialmente"/>
    <s v="1- Cliente no se encuentra en domicilio, motivo por el cual no se permite acceso 2- No declara codigo de material utilizado 3-Direccion correcta CERRO LA PARVA #995 dpto 104"/>
    <x v="6"/>
    <x v="0"/>
    <x v="7"/>
    <x v="0"/>
    <n v="0.5"/>
    <n v="0.5"/>
    <n v="0"/>
    <n v="0"/>
    <n v="0.5"/>
    <n v="0.5"/>
    <n v="0.25"/>
    <n v="0.25"/>
    <n v="0.5"/>
    <n v="0.5"/>
    <n v="0.17499999999999999"/>
    <n v="0.63500000000000001"/>
    <x v="1"/>
  </r>
  <r>
    <s v="1957050"/>
    <s v="207609082022151059"/>
    <s v="DF20227437925"/>
    <x v="140"/>
    <x v="205"/>
    <s v="Cristobal toro"/>
    <s v="Fte a calle la oracion 162"/>
    <s v="Las Condes"/>
    <x v="0"/>
    <s v="Cumple"/>
    <s v="Cumple"/>
    <s v="No Aplica"/>
    <s v="No Aplica"/>
    <s v="Cumple"/>
    <s v="Cumple"/>
    <s v="No"/>
    <s v="S/N"/>
    <s v="S/N"/>
    <s v="No Aplica"/>
    <s v="No Aplica"/>
    <s v="No Aplica"/>
    <s v="No Cumple"/>
    <s v="No Cumple"/>
    <s v="Falta maxima de fotos exigidas en observacion mas la data  Problema externo , td."/>
    <x v="6"/>
    <x v="0"/>
    <x v="7"/>
    <x v="0"/>
    <n v="0.5"/>
    <n v="0.5"/>
    <n v="0.5"/>
    <n v="0.5"/>
    <n v="0.5"/>
    <n v="0.5"/>
    <n v="0.25"/>
    <n v="0.25"/>
    <n v="0.5"/>
    <n v="0"/>
    <n v="0"/>
    <n v="0.8"/>
    <x v="1"/>
  </r>
  <r>
    <s v="1957038"/>
    <s v="207609082022145433"/>
    <s v="DF20227449444"/>
    <x v="140"/>
    <x v="206"/>
    <s v="Cristobal toro"/>
    <s v="Tomas moro 401 bl F dpto 201"/>
    <s v="Las Condes"/>
    <x v="0"/>
    <s v="Cumple"/>
    <s v="Cumple"/>
    <s v="No Aplica"/>
    <s v="No Aplica"/>
    <s v="Cumple"/>
    <s v="Cumple"/>
    <s v="No"/>
    <s v="S/N"/>
    <s v="S/N"/>
    <s v="No Aplica"/>
    <s v="No Aplica"/>
    <s v="No Aplica"/>
    <s v="Cumple"/>
    <s v="Cumple"/>
    <s v="Sin acceso a medidores , guardia no oermite acceso ya que no se encuentra cliente en domicilio . No entrega mas datos"/>
    <x v="6"/>
    <x v="0"/>
    <x v="7"/>
    <x v="0"/>
    <n v="0.5"/>
    <n v="0.5"/>
    <n v="0.5"/>
    <n v="0.5"/>
    <n v="0.5"/>
    <n v="0.5"/>
    <n v="0.25"/>
    <n v="0.25"/>
    <n v="0.5"/>
    <n v="0.5"/>
    <n v="0.5"/>
    <n v="1"/>
    <x v="1"/>
  </r>
  <r>
    <s v="1957036"/>
    <s v="207509082022145350"/>
    <s v="DF20227426392"/>
    <x v="140"/>
    <x v="190"/>
    <s v="AARON HUENCHUMIL"/>
    <s v="Los Coraceros #4585 dpto 104"/>
    <s v="Las Condes"/>
    <x v="0"/>
    <s v="Cumple"/>
    <s v="Cumple"/>
    <s v="No Cumple"/>
    <s v="No Cumple"/>
    <s v="Cumple"/>
    <s v="Cumple"/>
    <s v="No"/>
    <s v="S/N"/>
    <s v="S/N"/>
    <s v="No Aplica"/>
    <s v="No Aplica"/>
    <s v="No Aplica"/>
    <s v="Cumple"/>
    <s v="Cumple Parcialmente"/>
    <s v="1- Suministro electrico normalizado 2- No declara codigo de material utulizado"/>
    <x v="6"/>
    <x v="0"/>
    <x v="7"/>
    <x v="0"/>
    <n v="0.5"/>
    <n v="0.5"/>
    <n v="0"/>
    <n v="0"/>
    <n v="0.5"/>
    <n v="0.5"/>
    <n v="0.25"/>
    <n v="0.25"/>
    <n v="0.5"/>
    <n v="0.5"/>
    <n v="0.17499999999999999"/>
    <n v="0.63500000000000001"/>
    <x v="1"/>
  </r>
  <r>
    <s v="1957015"/>
    <s v="207509082022144241"/>
    <s v="DF20227426319"/>
    <x v="140"/>
    <x v="190"/>
    <s v="AARON HUENCHUMIL"/>
    <s v="Los Talaveras #4555 dpto 104"/>
    <s v="Las Condes"/>
    <x v="0"/>
    <s v="Cumple"/>
    <s v="Cumple"/>
    <s v="No Aplica"/>
    <s v="No Aplica"/>
    <s v="Cumple"/>
    <s v="Cumple"/>
    <s v="No"/>
    <s v="S/N"/>
    <s v="S/N"/>
    <s v="No Aplica"/>
    <s v="No Aplica"/>
    <s v="No Aplica"/>
    <s v="Cumple"/>
    <s v="Cumple Parcialmente"/>
    <s v="1-TD 13862 se encuentra normalizado"/>
    <x v="6"/>
    <x v="0"/>
    <x v="7"/>
    <x v="0"/>
    <n v="0.5"/>
    <n v="0.5"/>
    <n v="0.5"/>
    <n v="0.5"/>
    <n v="0.5"/>
    <n v="0.5"/>
    <n v="0.25"/>
    <n v="0.25"/>
    <n v="0.5"/>
    <n v="0.5"/>
    <n v="0.17499999999999999"/>
    <n v="0.93500000000000005"/>
    <x v="1"/>
  </r>
  <r>
    <s v="1957001"/>
    <s v="207509082022142639"/>
    <s v="DF20227436501"/>
    <x v="140"/>
    <x v="178"/>
    <s v="AARON HUENCHUMIL"/>
    <s v="Apoquindo #4572"/>
    <s v="Las Condes"/>
    <x v="0"/>
    <s v="Cumple"/>
    <s v="Cumple"/>
    <s v="No Aplica"/>
    <s v="No Aplica"/>
    <s v="Cumple"/>
    <s v="Cumple"/>
    <s v="Si"/>
    <s v="S/N"/>
    <s v="S/N"/>
    <s v="Cumple"/>
    <s v="Cumple"/>
    <s v="Cumple"/>
    <s v="Cumple"/>
    <s v="Cumple"/>
    <s v="1- Cliente confirma encontrarse con suministro electrico normalizado"/>
    <x v="6"/>
    <x v="0"/>
    <x v="7"/>
    <x v="0"/>
    <n v="0.5"/>
    <n v="0.5"/>
    <n v="0.5"/>
    <n v="0.5"/>
    <n v="0.5"/>
    <n v="0.5"/>
    <n v="0.25"/>
    <n v="0.25"/>
    <n v="0.5"/>
    <n v="0.5"/>
    <n v="0.5"/>
    <n v="1"/>
    <x v="1"/>
  </r>
  <r>
    <s v="1956524"/>
    <s v="207509082022141012"/>
    <s v="DF20227434746"/>
    <x v="140"/>
    <x v="209"/>
    <s v="AARON HUENCHUMIL"/>
    <s v="Hamlet #4333 dpto 104"/>
    <s v="Las Condes"/>
    <x v="0"/>
    <s v="Cumple"/>
    <s v="Cumple"/>
    <s v="No Cumple"/>
    <s v="No Cumple"/>
    <s v="Cumple"/>
    <s v="Cumple"/>
    <s v="No"/>
    <s v="S/N"/>
    <s v="S/N"/>
    <s v="No Aplica"/>
    <s v="No Aplica"/>
    <s v="No Aplica"/>
    <s v="Cumple Parcialmente"/>
    <s v="Cumple Parcialmente"/>
    <s v="1- Cliente no se encuentra en domicilio, pero conserje permite acceso a shaft medidores  2- Suministro electrico normalizado 3- Falta sello en caja empalme"/>
    <x v="6"/>
    <x v="0"/>
    <x v="7"/>
    <x v="0"/>
    <n v="0.5"/>
    <n v="0.5"/>
    <n v="0"/>
    <n v="0"/>
    <n v="0.5"/>
    <n v="0.5"/>
    <n v="0.25"/>
    <n v="0.25"/>
    <n v="0.5"/>
    <n v="0.17499999999999999"/>
    <n v="0.17499999999999999"/>
    <n v="0.56999999999999995"/>
    <x v="1"/>
  </r>
  <r>
    <s v="1956499"/>
    <s v="207609082022134115"/>
    <s v="DF20227438517"/>
    <x v="140"/>
    <x v="205"/>
    <s v="Cristobal toro"/>
    <s v="Tomas moro 1151 dpto 1106"/>
    <s v="Las Condes"/>
    <x v="0"/>
    <s v="Cumple"/>
    <s v="Cumple"/>
    <s v="No Aplica"/>
    <s v="No Aplica"/>
    <s v="Cumple"/>
    <s v="Cumple"/>
    <s v="Si"/>
    <s v="Antonio lopez"/>
    <s v="224750950"/>
    <s v="Cumple"/>
    <s v="Cumple"/>
    <s v="Cumple"/>
    <s v="Cumple"/>
    <s v="Cumple Parcialmente"/>
    <s v="Se verifica servicio comun ,  Falta mayor data en observaciones fotografias"/>
    <x v="6"/>
    <x v="0"/>
    <x v="7"/>
    <x v="0"/>
    <n v="0.5"/>
    <n v="0.5"/>
    <n v="0.5"/>
    <n v="0.5"/>
    <n v="0.5"/>
    <n v="0.5"/>
    <n v="0.25"/>
    <n v="0.25"/>
    <n v="0.5"/>
    <n v="0.5"/>
    <n v="0.17499999999999999"/>
    <n v="0.93500000000000005"/>
    <x v="1"/>
  </r>
  <r>
    <s v="1956491"/>
    <s v="207609082022132403"/>
    <s v="DF20227449326"/>
    <x v="140"/>
    <x v="206"/>
    <s v="Cristobal toro"/>
    <s v="Helvecia 240   701"/>
    <s v="Las Condes"/>
    <x v="0"/>
    <s v="Cumple"/>
    <s v="Cumple"/>
    <s v="No Aplica"/>
    <s v="No Aplica"/>
    <s v="Cumple"/>
    <s v="Cumple"/>
    <s v="Si"/>
    <s v="S/N"/>
    <s v="S/N"/>
    <s v="Cumple"/>
    <s v="Cumple"/>
    <s v="Cumple"/>
    <s v="Cumple"/>
    <s v="Cumple Parcialmente"/>
    <s v="Direccion corresponde a martin alonso pinzon 7420 dpto 802 ,  Concerge no entrega datos , indica no confiar en personal de enel  Fotos se toman sin open camara por problema de señal en subterraneo"/>
    <x v="6"/>
    <x v="0"/>
    <x v="7"/>
    <x v="0"/>
    <n v="0.5"/>
    <n v="0.5"/>
    <n v="0.5"/>
    <n v="0.5"/>
    <n v="0.5"/>
    <n v="0.5"/>
    <n v="0.25"/>
    <n v="0.25"/>
    <n v="0.5"/>
    <n v="0.5"/>
    <n v="0.17499999999999999"/>
    <n v="0.93500000000000005"/>
    <x v="1"/>
  </r>
  <r>
    <s v="1956489"/>
    <s v="207509082022132231"/>
    <s v="DF20227410371"/>
    <x v="140"/>
    <x v="196"/>
    <s v="AARON HUENCHUMIL"/>
    <s v="Presidente Riesco #3237 D"/>
    <s v="Las Condes"/>
    <x v="0"/>
    <s v="Cumple"/>
    <s v="Cumple"/>
    <s v="No Aplica"/>
    <s v="No Aplica"/>
    <s v="Cumple"/>
    <s v="Cumple"/>
    <s v="No"/>
    <s v="S/N"/>
    <s v="S/N"/>
    <s v="No Aplica"/>
    <s v="No Aplica"/>
    <s v="No Aplica"/>
    <s v="Cumple"/>
    <s v="Cumple Parcialmente"/>
    <s v="1- TD 32956 se encuentra regularizado y normalizado"/>
    <x v="6"/>
    <x v="0"/>
    <x v="7"/>
    <x v="0"/>
    <n v="0.5"/>
    <n v="0.5"/>
    <n v="0.5"/>
    <n v="0.5"/>
    <n v="0.5"/>
    <n v="0.5"/>
    <n v="0.25"/>
    <n v="0.25"/>
    <n v="0.5"/>
    <n v="0.5"/>
    <n v="0.17499999999999999"/>
    <n v="0.93500000000000005"/>
    <x v="1"/>
  </r>
  <r>
    <s v="1956479"/>
    <s v="207609082022130438"/>
    <s v="DF20227438633"/>
    <x v="140"/>
    <x v="205"/>
    <s v="Cristobal toro"/>
    <s v="Martin de zamora 6220"/>
    <s v="Las Condes"/>
    <x v="0"/>
    <s v="Cumple"/>
    <s v="Cumple"/>
    <s v="No Aplica"/>
    <s v="No Aplica"/>
    <s v="Cumple"/>
    <s v="Cumple"/>
    <s v="No"/>
    <s v="S/N"/>
    <s v="S/N"/>
    <s v="No Aplica"/>
    <s v="No Aplica"/>
    <s v="No Aplica"/>
    <s v="Cumple"/>
    <s v="Cumple Parcialmente"/>
    <s v="Falta mayor data en fotografias , sin moradores"/>
    <x v="6"/>
    <x v="0"/>
    <x v="7"/>
    <x v="0"/>
    <n v="0.5"/>
    <n v="0.5"/>
    <n v="0.5"/>
    <n v="0.5"/>
    <n v="0.5"/>
    <n v="0.5"/>
    <n v="0.25"/>
    <n v="0.25"/>
    <n v="0.5"/>
    <n v="0.5"/>
    <n v="0.17499999999999999"/>
    <n v="0.93500000000000005"/>
    <x v="1"/>
  </r>
  <r>
    <s v="1956477"/>
    <s v="207509082022130106"/>
    <s v="DF20227434586"/>
    <x v="140"/>
    <x v="209"/>
    <s v="AARON HUENCHUMIL"/>
    <s v="Napoleon #3027 dpto 45"/>
    <s v="Las Condes"/>
    <x v="0"/>
    <s v="Cumple"/>
    <s v="Cumple"/>
    <s v="No Aplica"/>
    <s v="No Aplica"/>
    <s v="Cumple"/>
    <s v="Cumple"/>
    <s v="No"/>
    <s v="S/N"/>
    <s v="S/N"/>
    <s v="No Aplica"/>
    <s v="No Aplica"/>
    <s v="No Aplica"/>
    <s v="Cumple Parcialmente"/>
    <s v="Cumple Parcialmente"/>
    <s v="1- Cliente no se encuentra en domicilio, pero conserje permite acceso a shaft medidores 2- Suministro electrico normalizado 3- Falta sello en caja empalme"/>
    <x v="6"/>
    <x v="0"/>
    <x v="7"/>
    <x v="0"/>
    <n v="0.5"/>
    <n v="0.5"/>
    <n v="0.5"/>
    <n v="0.5"/>
    <n v="0.5"/>
    <n v="0.5"/>
    <n v="0.25"/>
    <n v="0.25"/>
    <n v="0.5"/>
    <n v="0.17499999999999999"/>
    <n v="0.17499999999999999"/>
    <n v="0.87"/>
    <x v="1"/>
  </r>
  <r>
    <s v="1956473"/>
    <s v="207509082022124726"/>
    <s v="DF20227420381"/>
    <x v="140"/>
    <x v="204"/>
    <s v="AARON HUENCHUMIL"/>
    <s v="Napoleon #3501 dpto 7 B"/>
    <s v="Las Condes"/>
    <x v="0"/>
    <s v="Cumple"/>
    <s v="Cumple"/>
    <s v="No Aplica"/>
    <s v="No Aplica"/>
    <s v="Cumple"/>
    <s v="Cumple"/>
    <s v="No"/>
    <s v="S/N"/>
    <s v="S/N"/>
    <s v="No Aplica"/>
    <s v="No Aplica"/>
    <s v="No Aplica"/>
    <s v="Cumple"/>
    <s v="Cumple Parcialmente"/>
    <s v="1- Cliente no se encuentra en domicilio, pero conserje permite acceso a shaft medidores  2- Suministro electrico normalizado 3-Pantalla de equipo medida no funciona y falta sello para caja empalme"/>
    <x v="6"/>
    <x v="0"/>
    <x v="7"/>
    <x v="0"/>
    <n v="0.5"/>
    <n v="0.5"/>
    <n v="0.5"/>
    <n v="0.5"/>
    <n v="0.5"/>
    <n v="0.5"/>
    <n v="0.25"/>
    <n v="0.25"/>
    <n v="0.5"/>
    <n v="0.5"/>
    <n v="0.17499999999999999"/>
    <n v="0.93500000000000005"/>
    <x v="1"/>
  </r>
  <r>
    <s v="1956466"/>
    <s v="207609082022123812"/>
    <s v="DF20227437588"/>
    <x v="140"/>
    <x v="188"/>
    <s v="Cristobal toro"/>
    <s v="Alonso de cordova 4555 dpto 601"/>
    <s v="Las Condes"/>
    <x v="0"/>
    <s v="Cumple"/>
    <s v="Cumple"/>
    <s v="No Aplica"/>
    <s v="No Aplica"/>
    <s v="Cumple"/>
    <s v="Cumple"/>
    <s v="Si"/>
    <s v="Ricardo tobar ( concerge )"/>
    <s v="225014255"/>
    <s v="Cumple"/>
    <s v="Cumple"/>
    <s v="Cumple"/>
    <s v="Cumple"/>
    <s v="Cumple"/>
    <s v="Se verifica trifasico , sin mayor observacion"/>
    <x v="6"/>
    <x v="0"/>
    <x v="7"/>
    <x v="0"/>
    <n v="0.5"/>
    <n v="0.5"/>
    <n v="0.5"/>
    <n v="0.5"/>
    <n v="0.5"/>
    <n v="0.5"/>
    <n v="0.25"/>
    <n v="0.25"/>
    <n v="0.5"/>
    <n v="0.5"/>
    <n v="0.5"/>
    <n v="1"/>
    <x v="1"/>
  </r>
  <r>
    <s v="1956447"/>
    <s v="207509082022121938"/>
    <s v="DF20227418039"/>
    <x v="140"/>
    <x v="193"/>
    <s v="AARON HUENCHUMIL"/>
    <s v="Enrique Foster Sur #153"/>
    <s v="Las Condes"/>
    <x v="0"/>
    <s v="Cumple"/>
    <s v="Cumple"/>
    <s v="No Cumple"/>
    <s v="No Cumple"/>
    <s v="Cumple"/>
    <s v="Cumple"/>
    <s v="No"/>
    <s v="S/N"/>
    <s v="S/N"/>
    <s v="No Aplica"/>
    <s v="No Aplica"/>
    <s v="No Aplica"/>
    <s v="Cumple"/>
    <s v="Cumple Parcialmente"/>
    <s v="1- TD 15090 se encuentra normalizado 2-No declaran codigo de material utilizado"/>
    <x v="6"/>
    <x v="0"/>
    <x v="7"/>
    <x v="0"/>
    <n v="0.5"/>
    <n v="0.5"/>
    <n v="0"/>
    <n v="0"/>
    <n v="0.5"/>
    <n v="0.5"/>
    <n v="0.25"/>
    <n v="0.25"/>
    <n v="0.5"/>
    <n v="0.5"/>
    <n v="0.17499999999999999"/>
    <n v="0.63500000000000001"/>
    <x v="1"/>
  </r>
  <r>
    <s v="1956436"/>
    <s v="207509082022120851"/>
    <s v="DF20227426399"/>
    <x v="140"/>
    <x v="190"/>
    <s v="AARON HUENCHUMIL"/>
    <s v="Gertrudis Echeñique #330 p3 F"/>
    <s v="Las Condes"/>
    <x v="0"/>
    <s v="Cumple"/>
    <s v="Cumple"/>
    <s v="No Cumple"/>
    <s v="No Cumple"/>
    <s v="Cumple"/>
    <s v="Cumple"/>
    <s v="No"/>
    <s v="S/N"/>
    <s v="S/N"/>
    <s v="No Aplica"/>
    <s v="No Aplica"/>
    <s v="No Aplica"/>
    <s v="Cumple"/>
    <s v="Cumple Parcialmente"/>
    <s v="1- Cliente no se encuentra en domicilio 2- No declara codigo de ITM utilizado"/>
    <x v="6"/>
    <x v="0"/>
    <x v="7"/>
    <x v="0"/>
    <n v="0.5"/>
    <n v="0.5"/>
    <n v="0"/>
    <n v="0"/>
    <n v="0.5"/>
    <n v="0.5"/>
    <n v="0.25"/>
    <n v="0.25"/>
    <n v="0.5"/>
    <n v="0.5"/>
    <n v="0.17499999999999999"/>
    <n v="0.63500000000000001"/>
    <x v="1"/>
  </r>
  <r>
    <s v="1956429"/>
    <s v="207609082022120000"/>
    <s v="DF20227447205"/>
    <x v="140"/>
    <x v="200"/>
    <s v="Cristobal toro"/>
    <s v="Cristobal colon 4198 dpto 1504"/>
    <s v="Las Condes"/>
    <x v="0"/>
    <s v="Cumple"/>
    <s v="Cumple"/>
    <s v="No Aplica"/>
    <s v="No Aplica"/>
    <s v="Cumple"/>
    <s v="Cumple"/>
    <s v="Si"/>
    <s v="Yasmin muñoz"/>
    <s v="222632958"/>
    <s v="Cumple"/>
    <s v="Cumple"/>
    <s v="Cumple"/>
    <s v="Cumple"/>
    <s v="Cumple"/>
    <s v="Se verifica , sin mayor observacion"/>
    <x v="6"/>
    <x v="0"/>
    <x v="7"/>
    <x v="0"/>
    <n v="0.5"/>
    <n v="0.5"/>
    <n v="0.5"/>
    <n v="0.5"/>
    <n v="0.5"/>
    <n v="0.5"/>
    <n v="0.25"/>
    <n v="0.25"/>
    <n v="0.5"/>
    <n v="0.5"/>
    <n v="0.5"/>
    <n v="1"/>
    <x v="1"/>
  </r>
  <r>
    <s v="1956414"/>
    <s v="207609082022113259"/>
    <s v="DF20227440225"/>
    <x v="140"/>
    <x v="197"/>
    <s v="Cristobal toro"/>
    <s v="Latadia 5335 C/6"/>
    <s v="Las Condes"/>
    <x v="0"/>
    <s v="Cumple"/>
    <s v="Cumple"/>
    <s v="No Aplica"/>
    <s v="No Aplica"/>
    <s v="Cumple"/>
    <s v="Cumple"/>
    <s v="No"/>
    <s v="S/N"/>
    <s v="S/N"/>
    <s v="No Aplica"/>
    <s v="No Aplica"/>
    <s v="No Aplica"/>
    <s v="Cumple"/>
    <s v="Cumple Parcialmente"/>
    <s v="Falta mayor data en fotografias  Problema externo , td . Sector"/>
    <x v="6"/>
    <x v="0"/>
    <x v="7"/>
    <x v="0"/>
    <n v="0.5"/>
    <n v="0.5"/>
    <n v="0.5"/>
    <n v="0.5"/>
    <n v="0.5"/>
    <n v="0.5"/>
    <n v="0.25"/>
    <n v="0.25"/>
    <n v="0.5"/>
    <n v="0.5"/>
    <n v="0.17499999999999999"/>
    <n v="0.93500000000000005"/>
    <x v="1"/>
  </r>
  <r>
    <s v="1956406"/>
    <s v="207609082022112338"/>
    <s v="DF20227440237"/>
    <x v="140"/>
    <x v="197"/>
    <s v="Cristobal toro"/>
    <s v="Francisco bilbao 5278"/>
    <s v="Las Condes"/>
    <x v="0"/>
    <s v="Cumple"/>
    <s v="Cumple"/>
    <s v="No Aplica"/>
    <s v="No Aplica"/>
    <s v="Cumple"/>
    <s v="Cumple"/>
    <s v="Si"/>
    <s v="S/N"/>
    <s v="S/N"/>
    <s v="No Aplica"/>
    <s v="No Aplica"/>
    <s v="No Aplica"/>
    <s v="Cumple"/>
    <s v="Cumple"/>
    <s v="Local automotriz , atiende persona , pero no esta al tanto de visita de personal , no entrega datos , corresponde a municipal 5318 de fco. Bilbao"/>
    <x v="6"/>
    <x v="0"/>
    <x v="7"/>
    <x v="0"/>
    <n v="0.5"/>
    <n v="0.5"/>
    <n v="0.5"/>
    <n v="0.5"/>
    <n v="0.5"/>
    <n v="0.5"/>
    <n v="0.25"/>
    <n v="0.25"/>
    <n v="0.5"/>
    <n v="0.5"/>
    <n v="0.5"/>
    <n v="1"/>
    <x v="1"/>
  </r>
  <r>
    <s v="1958809"/>
    <s v="207610082022164541"/>
    <s v="DF20227436675"/>
    <x v="141"/>
    <x v="178"/>
    <s v="Cristobal toro"/>
    <s v="Estoril 200 of. 435"/>
    <s v="Las Condes"/>
    <x v="0"/>
    <s v="Cumple"/>
    <s v="Cumple"/>
    <s v="No Aplica"/>
    <s v="No Aplica"/>
    <s v="Cumple"/>
    <s v="Cumple"/>
    <s v="No"/>
    <s v="S/N"/>
    <s v="S/N"/>
    <s v="No Aplica"/>
    <s v="No Aplica"/>
    <s v="No Aplica"/>
    <s v="Cumple"/>
    <s v="Cumple Parcialmente"/>
    <s v="Falta mayor data en fotografias  Sin acceso a medidores . Persona a cargo de llaves no se encuentra en el momento de visita ."/>
    <x v="6"/>
    <x v="0"/>
    <x v="7"/>
    <x v="0"/>
    <n v="0.5"/>
    <n v="0.5"/>
    <n v="0.5"/>
    <n v="0.5"/>
    <n v="0.5"/>
    <n v="0.5"/>
    <n v="0.25"/>
    <n v="0.25"/>
    <n v="0.5"/>
    <n v="0.5"/>
    <n v="0.17499999999999999"/>
    <n v="0.93500000000000005"/>
    <x v="1"/>
  </r>
  <r>
    <s v="1958800"/>
    <s v="207610082022160633"/>
    <s v="DF20227440068"/>
    <x v="141"/>
    <x v="197"/>
    <s v="Cristobal toro"/>
    <s v="Las condes 9889 bA dpto 11"/>
    <s v="Las Condes"/>
    <x v="0"/>
    <s v="Cumple"/>
    <s v="Cumple"/>
    <s v="No Aplica"/>
    <s v="No Aplica"/>
    <s v="Cumple"/>
    <s v="Cumple"/>
    <s v="No"/>
    <s v="S/N"/>
    <s v="S/N"/>
    <s v="No Aplica"/>
    <s v="No Aplica"/>
    <s v="No Aplica"/>
    <s v="Cumple"/>
    <s v="Cumple Parcialmente"/>
    <s v="Falta mayor data en fotos  Atiende guardia indicando q condominio esta sin suministro y no permite ingreso , al parecer problema de sector"/>
    <x v="6"/>
    <x v="0"/>
    <x v="7"/>
    <x v="0"/>
    <n v="0.5"/>
    <n v="0.5"/>
    <n v="0.5"/>
    <n v="0.5"/>
    <n v="0.5"/>
    <n v="0.5"/>
    <n v="0.25"/>
    <n v="0.25"/>
    <n v="0.5"/>
    <n v="0.5"/>
    <n v="0.17499999999999999"/>
    <n v="0.93500000000000005"/>
    <x v="1"/>
  </r>
  <r>
    <s v="1958730"/>
    <s v="207510082022152739"/>
    <s v="DF20227418772"/>
    <x v="141"/>
    <x v="187"/>
    <s v="AARON HUENCHUMIL"/>
    <s v="Cerro Piques s/n"/>
    <s v="Las Condes"/>
    <x v="0"/>
    <s v="Cumple"/>
    <s v="Cumple"/>
    <s v="No Cumple"/>
    <s v="No Cumple"/>
    <s v="Cumple"/>
    <s v="Cumple"/>
    <s v="No"/>
    <s v="S/N"/>
    <s v="S/N"/>
    <s v="No Aplica"/>
    <s v="No Aplica"/>
    <s v="No Aplica"/>
    <s v="Cumple"/>
    <s v="Cumple Parcialmente"/>
    <s v="1- DESC. FUS. 59883 se encuentra normalizado  2- No declara codigo de material utilizado"/>
    <x v="6"/>
    <x v="0"/>
    <x v="7"/>
    <x v="0"/>
    <n v="0.5"/>
    <n v="0.5"/>
    <n v="0"/>
    <n v="0"/>
    <n v="0.5"/>
    <n v="0.5"/>
    <n v="0.25"/>
    <n v="0.25"/>
    <n v="0.5"/>
    <n v="0.5"/>
    <n v="0.17499999999999999"/>
    <n v="0.63500000000000001"/>
    <x v="1"/>
  </r>
  <r>
    <s v="1958713"/>
    <s v="207510082022150255"/>
    <s v="DF20227427835"/>
    <x v="141"/>
    <x v="190"/>
    <s v="AARON HUENCHUMIL"/>
    <s v="Paul Harris #10026"/>
    <s v="Las Condes"/>
    <x v="0"/>
    <s v="Cumple"/>
    <s v="Cumple"/>
    <s v="No Cumple"/>
    <s v="No Cumple"/>
    <s v="Cumple"/>
    <s v="Cumple"/>
    <s v="No"/>
    <s v="S/N"/>
    <s v="S/N"/>
    <s v="No Aplica"/>
    <s v="No Aplica"/>
    <s v="No Aplica"/>
    <s v="Cumple"/>
    <s v="Cumple Parcialmente"/>
    <s v="1-DESC. FUS. 58904 se encuentra normalizado 2- No declara codigo de material utilizado"/>
    <x v="6"/>
    <x v="0"/>
    <x v="7"/>
    <x v="0"/>
    <n v="0.5"/>
    <n v="0.5"/>
    <n v="0"/>
    <n v="0"/>
    <n v="0.5"/>
    <n v="0.5"/>
    <n v="0.25"/>
    <n v="0.25"/>
    <n v="0.5"/>
    <n v="0.5"/>
    <n v="0.17499999999999999"/>
    <n v="0.63500000000000001"/>
    <x v="1"/>
  </r>
  <r>
    <s v="1958703"/>
    <s v="207610082022145819"/>
    <s v="DF20227438748"/>
    <x v="141"/>
    <x v="205"/>
    <s v="Cristobal toro"/>
    <s v="Camino la viña 11850"/>
    <s v="Las Condes"/>
    <x v="0"/>
    <s v="Cumple"/>
    <s v="Cumple"/>
    <s v="No Cumple"/>
    <s v="No Cumple"/>
    <s v="Cumple"/>
    <s v="Cumple"/>
    <s v="No"/>
    <s v="S/N"/>
    <s v="S/N"/>
    <s v="No Aplica"/>
    <s v="No Aplica"/>
    <s v="No Aplica"/>
    <s v="Cumple"/>
    <s v="Cumple Parcialmente"/>
    <s v="Falta mayor data en fotografias  Sin moradores"/>
    <x v="6"/>
    <x v="0"/>
    <x v="7"/>
    <x v="0"/>
    <n v="0.5"/>
    <n v="0.5"/>
    <n v="0"/>
    <n v="0"/>
    <n v="0.5"/>
    <n v="0.5"/>
    <n v="0.25"/>
    <n v="0.25"/>
    <n v="0.5"/>
    <n v="0.5"/>
    <n v="0.17499999999999999"/>
    <n v="0.63500000000000001"/>
    <x v="1"/>
  </r>
  <r>
    <s v="1958694"/>
    <s v="207610082022144800"/>
    <s v="DF20227438740"/>
    <x v="141"/>
    <x v="205"/>
    <s v="Cristobal toro"/>
    <s v="Camino de la viña 11197"/>
    <s v="Las Condes"/>
    <x v="0"/>
    <s v="Cumple"/>
    <s v="Cumple"/>
    <s v="No Cumple"/>
    <s v="No Cumple"/>
    <s v="Cumple"/>
    <s v="Cumple"/>
    <s v="No"/>
    <s v="S/N"/>
    <s v="S/N"/>
    <s v="No Aplica"/>
    <s v="No Aplica"/>
    <s v="No Aplica"/>
    <s v="Cumple"/>
    <s v="Cumple Parcialmente"/>
    <s v="Sin moradores , falta mayor data en fotos"/>
    <x v="6"/>
    <x v="0"/>
    <x v="7"/>
    <x v="0"/>
    <n v="0.5"/>
    <n v="0.5"/>
    <n v="0"/>
    <n v="0"/>
    <n v="0.5"/>
    <n v="0.5"/>
    <n v="0.25"/>
    <n v="0.25"/>
    <n v="0.5"/>
    <n v="0.5"/>
    <n v="0.17499999999999999"/>
    <n v="0.63500000000000001"/>
    <x v="1"/>
  </r>
  <r>
    <s v="1958687"/>
    <s v="207510082022144056"/>
    <s v="DF20227412725"/>
    <x v="141"/>
    <x v="203"/>
    <s v="AARON HUENCHUMIL"/>
    <s v="Francisco Bulnes Correa #1858"/>
    <s v="Las Condes"/>
    <x v="0"/>
    <s v="Cumple"/>
    <s v="Cumple"/>
    <s v="No Cumple"/>
    <s v="No Cumple"/>
    <s v="Cumple"/>
    <s v="Cumple"/>
    <s v="Si"/>
    <s v="S/N"/>
    <s v="S/N"/>
    <s v="No Aplica"/>
    <s v="No Aplica"/>
    <s v="Cumple"/>
    <s v="Cumple"/>
    <s v="Cumple"/>
    <s v="1- Cliente confirma via citofono encontrarse con suministro electrico normalizado 2-No declara codigo de ITM 25A utilizado"/>
    <x v="6"/>
    <x v="0"/>
    <x v="7"/>
    <x v="0"/>
    <n v="0.5"/>
    <n v="0.5"/>
    <n v="0"/>
    <n v="0"/>
    <n v="0.5"/>
    <n v="0.5"/>
    <n v="0.25"/>
    <n v="0.25"/>
    <n v="0.5"/>
    <n v="0.5"/>
    <n v="0.5"/>
    <n v="0.7"/>
    <x v="1"/>
  </r>
  <r>
    <s v="1958671"/>
    <s v="207510082022143022"/>
    <s v="DF20227429616"/>
    <x v="141"/>
    <x v="191"/>
    <s v="AARON HUENCHUMIL"/>
    <s v="Francisco bulnes Correa #1781"/>
    <s v="Las Condes"/>
    <x v="0"/>
    <s v="Cumple"/>
    <s v="Cumple"/>
    <s v="No Aplica"/>
    <s v="No Aplica"/>
    <s v="Cumple"/>
    <s v="Cumple"/>
    <s v="No"/>
    <s v="S/N"/>
    <s v="S/N"/>
    <s v="No Aplica"/>
    <s v="No Aplica"/>
    <s v="No Aplica"/>
    <s v="Cumple"/>
    <s v="Cumple"/>
    <s v="1-Suministro electrico normalizado"/>
    <x v="6"/>
    <x v="0"/>
    <x v="7"/>
    <x v="0"/>
    <n v="0.5"/>
    <n v="0.5"/>
    <n v="0.5"/>
    <n v="0.5"/>
    <n v="0.5"/>
    <n v="0.5"/>
    <n v="0.25"/>
    <n v="0.25"/>
    <n v="0.5"/>
    <n v="0.5"/>
    <n v="0.5"/>
    <n v="1"/>
    <x v="1"/>
  </r>
  <r>
    <s v="1958652"/>
    <s v="207510082022141853"/>
    <s v="DF20227416872"/>
    <x v="141"/>
    <x v="185"/>
    <s v="AARON HUENCHUMIL"/>
    <s v="Camino otoñal #1546 B"/>
    <s v="Las Condes"/>
    <x v="0"/>
    <s v="Cumple"/>
    <s v="Cumple"/>
    <s v="No Cumple"/>
    <s v="No Cumple"/>
    <s v="Cumple"/>
    <s v="Cumple"/>
    <s v="No"/>
    <s v="S/N"/>
    <s v="S/N"/>
    <s v="No Aplica"/>
    <s v="No Aplica"/>
    <s v="No Aplica"/>
    <s v="Cumple Mayormente"/>
    <s v="Cumple Parcialmente"/>
    <s v="1- TD 9567 se encuentra normalizado 2- No declaran codigo de material utilizado 3- Caja DAE sin tapa"/>
    <x v="6"/>
    <x v="0"/>
    <x v="7"/>
    <x v="0"/>
    <n v="0.5"/>
    <n v="0.5"/>
    <n v="0"/>
    <n v="0"/>
    <n v="0.5"/>
    <n v="0.5"/>
    <n v="0.25"/>
    <n v="0.25"/>
    <n v="0.5"/>
    <n v="0.32500000000000001"/>
    <n v="0.17499999999999999"/>
    <n v="0.6"/>
    <x v="1"/>
  </r>
  <r>
    <s v="1958626"/>
    <s v="207510082022135748"/>
    <s v="DF20227425745"/>
    <x v="141"/>
    <x v="183"/>
    <s v="AARON HUENCHUMIL"/>
    <s v="Camino las Vertientes #1353"/>
    <s v="Las Condes"/>
    <x v="0"/>
    <s v="Cumple"/>
    <s v="Cumple"/>
    <s v="No Cumple"/>
    <s v="No Cumple"/>
    <s v="Cumple"/>
    <s v="Cumple"/>
    <s v="No"/>
    <s v="S/N"/>
    <s v="S/N"/>
    <s v="No Aplica"/>
    <s v="No Aplica"/>
    <s v="No Aplica"/>
    <s v="Cumple"/>
    <s v="Cumple Parcialmente"/>
    <s v="1- Cliente no se encuentra en domicilio 2- No declara codigo de ITM 40A"/>
    <x v="6"/>
    <x v="0"/>
    <x v="7"/>
    <x v="0"/>
    <n v="0.5"/>
    <n v="0.5"/>
    <n v="0"/>
    <n v="0"/>
    <n v="0.5"/>
    <n v="0.5"/>
    <n v="0.25"/>
    <n v="0.25"/>
    <n v="0.5"/>
    <n v="0.5"/>
    <n v="0.17499999999999999"/>
    <n v="0.63500000000000001"/>
    <x v="1"/>
  </r>
  <r>
    <s v="1958617"/>
    <s v="207610082022135129"/>
    <s v="DF20227446016"/>
    <x v="141"/>
    <x v="198"/>
    <s v="Cristobal toro"/>
    <s v="Paul harris 940 BL H dpto 201"/>
    <s v="Las Condes"/>
    <x v="0"/>
    <s v="Cumple"/>
    <s v="Cumple"/>
    <s v="No Aplica"/>
    <s v="No Aplica"/>
    <s v="Cumple"/>
    <s v="Cumple"/>
    <s v="No"/>
    <s v="S/N"/>
    <s v="S/N"/>
    <s v="No Aplica"/>
    <s v="No Aplica"/>
    <s v="No Aplica"/>
    <s v="No Cumple"/>
    <s v="No Cumple"/>
    <s v="Falta maxima de fotos exigidas y data  Guardia indica q trabajaron de poste de afuera de condominio .no entrega datos"/>
    <x v="6"/>
    <x v="0"/>
    <x v="7"/>
    <x v="0"/>
    <n v="0.5"/>
    <n v="0.5"/>
    <n v="0.5"/>
    <n v="0.5"/>
    <n v="0.5"/>
    <n v="0.5"/>
    <n v="0.25"/>
    <n v="0.25"/>
    <n v="0.5"/>
    <n v="0"/>
    <n v="0"/>
    <n v="0.8"/>
    <x v="1"/>
  </r>
  <r>
    <s v="1958616"/>
    <s v="207610082022134722"/>
    <s v="DF20227443076"/>
    <x v="141"/>
    <x v="201"/>
    <s v="Cristobal toro"/>
    <s v="El sacristan 12141"/>
    <s v="Las Condes"/>
    <x v="0"/>
    <s v="Cumple"/>
    <s v="Cumple"/>
    <s v="No Aplica"/>
    <s v="No Aplica"/>
    <s v="Cumple"/>
    <s v="Cumple"/>
    <s v="No"/>
    <s v="S/N"/>
    <s v="S/N"/>
    <s v="No Aplica"/>
    <s v="No Aplica"/>
    <s v="No Aplica"/>
    <s v="Cumple"/>
    <s v="Cumple Parcialmente"/>
    <s v="Falta mayor data en fotografias  Sin moradores"/>
    <x v="6"/>
    <x v="0"/>
    <x v="7"/>
    <x v="0"/>
    <n v="0.5"/>
    <n v="0.5"/>
    <n v="0.5"/>
    <n v="0.5"/>
    <n v="0.5"/>
    <n v="0.5"/>
    <n v="0.25"/>
    <n v="0.25"/>
    <n v="0.5"/>
    <n v="0.5"/>
    <n v="0.17499999999999999"/>
    <n v="0.93500000000000005"/>
    <x v="1"/>
  </r>
  <r>
    <s v="1958611"/>
    <s v="207510082022134451"/>
    <s v="DF20227433395"/>
    <x v="141"/>
    <x v="209"/>
    <s v="AARON HUENCHUMIL"/>
    <s v="Republica de Honduras #11664"/>
    <s v="Las Condes"/>
    <x v="0"/>
    <s v="Cumple"/>
    <s v="Cumple"/>
    <s v="No Aplica"/>
    <s v="No Aplica"/>
    <s v="Cumple"/>
    <s v="Cumple"/>
    <s v="No"/>
    <s v="S/N"/>
    <s v="S/N"/>
    <s v="No Aplica"/>
    <s v="No Aplica"/>
    <s v="No Aplica"/>
    <s v="Cumple"/>
    <s v="Cumple"/>
    <s v="1-Suministro electrico normalizado 2- Tapa de caja DAE abierta"/>
    <x v="6"/>
    <x v="0"/>
    <x v="7"/>
    <x v="0"/>
    <n v="0.5"/>
    <n v="0.5"/>
    <n v="0.5"/>
    <n v="0.5"/>
    <n v="0.5"/>
    <n v="0.5"/>
    <n v="0.25"/>
    <n v="0.25"/>
    <n v="0.5"/>
    <n v="0.5"/>
    <n v="0.5"/>
    <n v="1"/>
    <x v="1"/>
  </r>
  <r>
    <s v="1958600"/>
    <s v="207510082022132826"/>
    <s v="DF20227420900"/>
    <x v="141"/>
    <x v="204"/>
    <s v="AARON HUENCHUMIL"/>
    <s v="Montecassino #930"/>
    <s v="Las Condes"/>
    <x v="0"/>
    <s v="Cumple"/>
    <s v="Cumple"/>
    <s v="No Cumple"/>
    <s v="No Cumple"/>
    <s v="Cumple"/>
    <s v="Cumple"/>
    <s v="No"/>
    <s v="S/N"/>
    <s v="S/N"/>
    <s v="No Aplica"/>
    <s v="No Aplica"/>
    <s v="No Aplica"/>
    <s v="Cumple"/>
    <s v="Cumple Parcialmente"/>
    <s v="1- DESC. FUS. 59887 se encuentra normalizado 2- Describe uso, pero no declara codigo de material utilizado"/>
    <x v="6"/>
    <x v="0"/>
    <x v="7"/>
    <x v="0"/>
    <n v="0.5"/>
    <n v="0.5"/>
    <n v="0"/>
    <n v="0"/>
    <n v="0.5"/>
    <n v="0.5"/>
    <n v="0.25"/>
    <n v="0.25"/>
    <n v="0.5"/>
    <n v="0.5"/>
    <n v="0.17499999999999999"/>
    <n v="0.63500000000000001"/>
    <x v="1"/>
  </r>
  <r>
    <s v="1958593"/>
    <s v="207610082022131914"/>
    <s v="DF20227440744"/>
    <x v="141"/>
    <x v="197"/>
    <s v="Cristobal toro"/>
    <s v="Paloma 9061"/>
    <s v="Las Condes"/>
    <x v="0"/>
    <s v="Cumple"/>
    <s v="Cumple"/>
    <s v="No Aplica"/>
    <s v="No Aplica"/>
    <s v="Cumple"/>
    <s v="Cumple"/>
    <s v="No"/>
    <s v="S/N"/>
    <s v="S/N"/>
    <s v="No Aplica"/>
    <s v="No Aplica"/>
    <s v="No Aplica"/>
    <s v="Cumple"/>
    <s v="Cumple Parcialmente"/>
    <s v="Falta mayor data en fotografias  Sin moradores"/>
    <x v="6"/>
    <x v="0"/>
    <x v="7"/>
    <x v="0"/>
    <n v="0.5"/>
    <n v="0.5"/>
    <n v="0.5"/>
    <n v="0.5"/>
    <n v="0.5"/>
    <n v="0.5"/>
    <n v="0.25"/>
    <n v="0.25"/>
    <n v="0.5"/>
    <n v="0.5"/>
    <n v="0.17499999999999999"/>
    <n v="0.93500000000000005"/>
    <x v="1"/>
  </r>
  <r>
    <s v="1958589"/>
    <s v="207510082022131216"/>
    <s v="DF20227414444"/>
    <x v="141"/>
    <x v="194"/>
    <s v="AARON HUENCHUMIL"/>
    <s v="Camino del Algarrobo #1340"/>
    <s v="Las Condes"/>
    <x v="0"/>
    <s v="Cumple"/>
    <s v="Cumple"/>
    <s v="No Aplica"/>
    <s v="No Aplica"/>
    <s v="Cumple"/>
    <s v="Cumple"/>
    <s v="No"/>
    <s v="S/N"/>
    <s v="S/N"/>
    <s v="No Aplica"/>
    <s v="No Aplica"/>
    <s v="No Aplica"/>
    <s v="Cumple"/>
    <s v="Cumple Parcialmente"/>
    <s v="1-DESC  FUS  101312 se encuentra normalizado"/>
    <x v="6"/>
    <x v="0"/>
    <x v="7"/>
    <x v="0"/>
    <n v="0.5"/>
    <n v="0.5"/>
    <n v="0.5"/>
    <n v="0.5"/>
    <n v="0.5"/>
    <n v="0.5"/>
    <n v="0.25"/>
    <n v="0.25"/>
    <n v="0.5"/>
    <n v="0.5"/>
    <n v="0.17499999999999999"/>
    <n v="0.93500000000000005"/>
    <x v="1"/>
  </r>
  <r>
    <s v="1958585"/>
    <s v="207610082022130611"/>
    <s v="DF20227440845"/>
    <x v="141"/>
    <x v="197"/>
    <s v="Cristobal toro"/>
    <s v="Chiu chiu 1172"/>
    <s v="Las Condes"/>
    <x v="0"/>
    <s v="Cumple"/>
    <s v="Cumple"/>
    <s v="No Aplica"/>
    <s v="No Aplica"/>
    <s v="Cumple"/>
    <s v="Cumple"/>
    <s v="No"/>
    <s v="S/N"/>
    <s v="S/N"/>
    <s v="No Aplica"/>
    <s v="No Aplica"/>
    <s v="No Aplica"/>
    <s v="Cumple"/>
    <s v="Cumple Parcialmente"/>
    <s v="Falta mayor data en fotografias  Sin moradores ."/>
    <x v="6"/>
    <x v="0"/>
    <x v="7"/>
    <x v="0"/>
    <n v="0.5"/>
    <n v="0.5"/>
    <n v="0.5"/>
    <n v="0.5"/>
    <n v="0.5"/>
    <n v="0.5"/>
    <n v="0.25"/>
    <n v="0.25"/>
    <n v="0.5"/>
    <n v="0.5"/>
    <n v="0.17499999999999999"/>
    <n v="0.93500000000000005"/>
    <x v="1"/>
  </r>
  <r>
    <s v="1958576"/>
    <s v="207510082022125603"/>
    <s v="DF20227415217"/>
    <x v="141"/>
    <x v="185"/>
    <s v="AARON HUENCHUMIL"/>
    <s v="Apoquindo #8200 dpto 12"/>
    <s v="Las Condes"/>
    <x v="0"/>
    <s v="Cumple"/>
    <s v="Cumple"/>
    <s v="No Cumple"/>
    <s v="No Cumple"/>
    <s v="Cumple"/>
    <s v="Cumple"/>
    <s v="No"/>
    <s v="S/N"/>
    <s v="S/N"/>
    <s v="No Aplica"/>
    <s v="No Aplica"/>
    <s v="No Aplica"/>
    <s v="Cumple"/>
    <s v="Cumple Parcialmente"/>
    <s v="1-TD 11695 se encuentra normalizadl 2- No declara codigo de material utilizado, solo describe su uso"/>
    <x v="6"/>
    <x v="0"/>
    <x v="7"/>
    <x v="0"/>
    <n v="0.5"/>
    <n v="0.5"/>
    <n v="0"/>
    <n v="0"/>
    <n v="0.5"/>
    <n v="0.5"/>
    <n v="0.25"/>
    <n v="0.25"/>
    <n v="0.5"/>
    <n v="0.5"/>
    <n v="0.17499999999999999"/>
    <n v="0.63500000000000001"/>
    <x v="1"/>
  </r>
  <r>
    <s v="1958561"/>
    <s v="207610082022124345"/>
    <s v="DF20227438977"/>
    <x v="141"/>
    <x v="205"/>
    <s v="Cristobal toro"/>
    <s v="Presidente riesco 5157 dpto 264"/>
    <s v="Las Condes"/>
    <x v="0"/>
    <s v="Cumple"/>
    <s v="Cumple"/>
    <s v="No Aplica"/>
    <s v="No Aplica"/>
    <s v="Cumple"/>
    <s v="Cumple"/>
    <s v="Si"/>
    <s v="Elvis estrada"/>
    <s v="227235349"/>
    <s v="Cumple"/>
    <s v="Cumple"/>
    <s v="Cumple"/>
    <s v="Cumple"/>
    <s v="Cumple Parcialmente"/>
    <s v="Falta mayor data en fotografias  No se toman todas las fotos con open camara por problema de señal"/>
    <x v="6"/>
    <x v="0"/>
    <x v="7"/>
    <x v="0"/>
    <n v="0.5"/>
    <n v="0.5"/>
    <n v="0.5"/>
    <n v="0.5"/>
    <n v="0.5"/>
    <n v="0.5"/>
    <n v="0.25"/>
    <n v="0.25"/>
    <n v="0.5"/>
    <n v="0.5"/>
    <n v="0.17499999999999999"/>
    <n v="0.93500000000000005"/>
    <x v="1"/>
  </r>
  <r>
    <s v="1958553"/>
    <s v="207510082022124138"/>
    <s v="DF20227434842"/>
    <x v="141"/>
    <x v="209"/>
    <s v="AARON HUENCHUMIL"/>
    <s v="Las Azaleas #351"/>
    <s v="Las Condes"/>
    <x v="0"/>
    <s v="Cumple"/>
    <s v="Cumple"/>
    <s v="No Aplica"/>
    <s v="No Aplica"/>
    <s v="Cumple"/>
    <s v="Cumple"/>
    <s v="No"/>
    <s v="S/N"/>
    <s v="S/N"/>
    <s v="No Aplica"/>
    <s v="No Aplica"/>
    <s v="No Aplica"/>
    <s v="Cumple Parcialmente"/>
    <s v="Cumple Parcialmente"/>
    <s v="1- Cliente no se encuentra en domicilio"/>
    <x v="6"/>
    <x v="0"/>
    <x v="7"/>
    <x v="0"/>
    <n v="0.5"/>
    <n v="0.5"/>
    <n v="0.5"/>
    <n v="0.5"/>
    <n v="0.5"/>
    <n v="0.5"/>
    <n v="0.25"/>
    <n v="0.25"/>
    <n v="0.5"/>
    <n v="0.17499999999999999"/>
    <n v="0.17499999999999999"/>
    <n v="0.87"/>
    <x v="1"/>
  </r>
  <r>
    <s v="1958552"/>
    <s v="207610082022124050"/>
    <s v="DF20227440769"/>
    <x v="141"/>
    <x v="197"/>
    <s v="Cristobal toro"/>
    <s v="Presidente riesco 5165 dpto 1501"/>
    <s v="Las Condes"/>
    <x v="0"/>
    <s v="Cumple"/>
    <s v="Cumple"/>
    <s v="No Aplica"/>
    <s v="No Aplica"/>
    <s v="Cumple"/>
    <s v="Cumple"/>
    <s v="Si"/>
    <s v="Jose poblete"/>
    <s v="323688148"/>
    <s v="Cumple"/>
    <s v="Cumple"/>
    <s v="Cumple"/>
    <s v="Cumple"/>
    <s v="Cumple Parcialmente"/>
    <s v="Falta mayor data en fotos  Sin mayor observacion"/>
    <x v="6"/>
    <x v="0"/>
    <x v="7"/>
    <x v="0"/>
    <n v="0.5"/>
    <n v="0.5"/>
    <n v="0.5"/>
    <n v="0.5"/>
    <n v="0.5"/>
    <n v="0.5"/>
    <n v="0.25"/>
    <n v="0.25"/>
    <n v="0.5"/>
    <n v="0.5"/>
    <n v="0.17499999999999999"/>
    <n v="0.93500000000000005"/>
    <x v="1"/>
  </r>
  <r>
    <s v="1958513"/>
    <s v="207510082022123000"/>
    <s v="DF20227425958"/>
    <x v="141"/>
    <x v="190"/>
    <s v="AARON HUENCHUMIL"/>
    <s v="Reina Astrid #932 dpto 202"/>
    <s v="Las Condes"/>
    <x v="0"/>
    <s v="Cumple"/>
    <s v="Cumple"/>
    <s v="No Cumple"/>
    <s v="No Cumple"/>
    <s v="Cumple"/>
    <s v="Cumple"/>
    <s v="No"/>
    <s v="S/N"/>
    <s v="S/N"/>
    <s v="No Aplica"/>
    <s v="No Aplica"/>
    <s v="No Aplica"/>
    <s v="Cumple"/>
    <s v="Cumple Parcialmente"/>
    <s v="1- Cliente no se encuentra en domicilio, pero conserje permite acceso a shaft medidores 2- No declara codigo de ITM utilizado 3- Suministro electrico normalizado 4- Numeracion correcta de direccion es #950 dpto 202"/>
    <x v="6"/>
    <x v="0"/>
    <x v="7"/>
    <x v="0"/>
    <n v="0.5"/>
    <n v="0.5"/>
    <n v="0"/>
    <n v="0"/>
    <n v="0.5"/>
    <n v="0.5"/>
    <n v="0.25"/>
    <n v="0.25"/>
    <n v="0.5"/>
    <n v="0.5"/>
    <n v="0.17499999999999999"/>
    <n v="0.63500000000000001"/>
    <x v="1"/>
  </r>
  <r>
    <s v="1958464"/>
    <s v="207510082022120810"/>
    <s v="DF20227427756"/>
    <x v="141"/>
    <x v="190"/>
    <s v="AARON HUENCHUMIL"/>
    <s v="Bergen #305"/>
    <s v="Las Condes"/>
    <x v="0"/>
    <s v="Cumple"/>
    <s v="Cumple"/>
    <s v="No Aplica"/>
    <s v="No Aplica"/>
    <s v="Cumple"/>
    <s v="Cumple"/>
    <s v="Si"/>
    <s v="S/N"/>
    <s v="S/N"/>
    <s v="No Aplica"/>
    <s v="No Aplica"/>
    <s v="No Aplica"/>
    <s v="Cumple"/>
    <s v="Cumple Parcialmente"/>
    <s v="1- Cliente si se encuentra en domicilio, pero no responde a llamado"/>
    <x v="6"/>
    <x v="0"/>
    <x v="7"/>
    <x v="0"/>
    <n v="0.5"/>
    <n v="0.5"/>
    <n v="0.5"/>
    <n v="0.5"/>
    <n v="0.5"/>
    <n v="0.5"/>
    <n v="0.25"/>
    <n v="0.25"/>
    <n v="0.5"/>
    <n v="0.5"/>
    <n v="0.17499999999999999"/>
    <n v="0.93500000000000005"/>
    <x v="1"/>
  </r>
  <r>
    <s v="1958460"/>
    <s v="207610082022120558"/>
    <s v="DF20227442256"/>
    <x v="141"/>
    <x v="192"/>
    <s v="Cristobal toro"/>
    <s v="Burgos 268 dpto 112"/>
    <s v="Las Condes"/>
    <x v="0"/>
    <s v="Cumple"/>
    <s v="Cumple"/>
    <s v="No Aplica"/>
    <s v="No Aplica"/>
    <s v="Cumple"/>
    <s v="Cumple"/>
    <s v="Si"/>
    <s v="S/N"/>
    <s v="S/N"/>
    <s v="No Aplica"/>
    <s v="No Aplica"/>
    <s v="No Aplica"/>
    <s v="No Cumple"/>
    <s v="No Cumple"/>
    <s v="Concerge no permite acceso , indica no tener conocimiento de visita de personal , ni siquiera para preguntar , sin acceso a medidores"/>
    <x v="6"/>
    <x v="0"/>
    <x v="7"/>
    <x v="0"/>
    <n v="0.5"/>
    <n v="0.5"/>
    <n v="0.5"/>
    <n v="0.5"/>
    <n v="0.5"/>
    <n v="0.5"/>
    <n v="0.25"/>
    <n v="0.25"/>
    <n v="0.5"/>
    <n v="0"/>
    <n v="0"/>
    <n v="0.8"/>
    <x v="1"/>
  </r>
  <r>
    <s v="1958447"/>
    <s v="207610082022115039"/>
    <s v="DF20227440967"/>
    <x v="141"/>
    <x v="180"/>
    <s v="Cristobal toro"/>
    <s v="Unamuno 869"/>
    <s v="Las Condes"/>
    <x v="0"/>
    <s v="Cumple"/>
    <s v="Cumple"/>
    <s v="No Aplica"/>
    <s v="No Aplica"/>
    <s v="Cumple"/>
    <s v="Cumple"/>
    <s v="No"/>
    <s v="S/N"/>
    <s v="S/N"/>
    <s v="No Aplica"/>
    <s v="No Aplica"/>
    <s v="No Aplica"/>
    <s v="Cumple"/>
    <s v="Cumple Parcialmente"/>
    <s v="Falta mayor data en fotografias  Problema externo , td. Sector"/>
    <x v="6"/>
    <x v="0"/>
    <x v="7"/>
    <x v="0"/>
    <n v="0.5"/>
    <n v="0.5"/>
    <n v="0.5"/>
    <n v="0.5"/>
    <n v="0.5"/>
    <n v="0.5"/>
    <n v="0.25"/>
    <n v="0.25"/>
    <n v="0.5"/>
    <n v="0.5"/>
    <n v="0.17499999999999999"/>
    <n v="0.93500000000000005"/>
    <x v="1"/>
  </r>
  <r>
    <s v="1958436"/>
    <s v="207610082022113310"/>
    <s v="DF20227440576"/>
    <x v="141"/>
    <x v="197"/>
    <s v="Cristobal toro"/>
    <s v="Alcantara 979 dpto 73"/>
    <s v="Las Condes"/>
    <x v="0"/>
    <s v="Cumple"/>
    <s v="Cumple"/>
    <s v="No Aplica"/>
    <s v="No Aplica"/>
    <s v="Cumple"/>
    <s v="Cumple"/>
    <s v="Si"/>
    <s v="Ricardo dumuigual"/>
    <s v="222064264"/>
    <s v="Cumple"/>
    <s v="Cumple"/>
    <s v="Cumple"/>
    <s v="No Cumple"/>
    <s v="No Cumple"/>
    <s v="Falta maxima de fotos exigidas , mas data"/>
    <x v="6"/>
    <x v="0"/>
    <x v="7"/>
    <x v="0"/>
    <n v="0.5"/>
    <n v="0.5"/>
    <n v="0.5"/>
    <n v="0.5"/>
    <n v="0.5"/>
    <n v="0.5"/>
    <n v="0.25"/>
    <n v="0.25"/>
    <n v="0.5"/>
    <n v="0"/>
    <n v="0"/>
    <n v="0.8"/>
    <x v="1"/>
  </r>
  <r>
    <s v="1960547"/>
    <s v="207611082022163629"/>
    <s v="DF20227441116"/>
    <x v="142"/>
    <x v="180"/>
    <s v="Cristobal toro"/>
    <s v="Manquehue sur 1245"/>
    <s v="Las Condes"/>
    <x v="0"/>
    <s v="Cumple"/>
    <s v="Cumple"/>
    <s v="No Aplica"/>
    <s v="No Aplica"/>
    <s v="Cumple"/>
    <s v="Cumple"/>
    <s v="No"/>
    <s v="S/N"/>
    <s v="S/N"/>
    <s v="No Aplica"/>
    <s v="No Aplica"/>
    <s v="No Aplica"/>
    <s v="No Cumple"/>
    <s v="No Cumple"/>
    <s v="Falta maxima de fotos exigidas  Sin moradores"/>
    <x v="6"/>
    <x v="0"/>
    <x v="7"/>
    <x v="0"/>
    <n v="0.5"/>
    <n v="0.5"/>
    <n v="0.5"/>
    <n v="0.5"/>
    <n v="0.5"/>
    <n v="0.5"/>
    <n v="0.25"/>
    <n v="0.25"/>
    <n v="0.5"/>
    <n v="0"/>
    <n v="0"/>
    <n v="0.8"/>
    <x v="1"/>
  </r>
  <r>
    <s v="1960534"/>
    <s v="207611082022154633"/>
    <s v="DF20227440571"/>
    <x v="142"/>
    <x v="197"/>
    <s v="Cristobal toro"/>
    <s v="Manquehue sur 1444"/>
    <s v="Las Condes"/>
    <x v="0"/>
    <s v="Cumple"/>
    <s v="Cumple"/>
    <s v="No Aplica"/>
    <s v="No Aplica"/>
    <s v="Cumple"/>
    <s v="Cumple"/>
    <s v="No"/>
    <s v="S/N"/>
    <s v="S/N"/>
    <s v="No Aplica"/>
    <s v="No Aplica"/>
    <s v="No Aplica"/>
    <s v="No Cumple"/>
    <s v="No Cumple"/>
    <s v="Falta maxima de fotos exigidas , mas data  Sin moradores"/>
    <x v="6"/>
    <x v="0"/>
    <x v="7"/>
    <x v="0"/>
    <n v="0.5"/>
    <n v="0.5"/>
    <n v="0.5"/>
    <n v="0.5"/>
    <n v="0.5"/>
    <n v="0.5"/>
    <n v="0.25"/>
    <n v="0.25"/>
    <n v="0.5"/>
    <n v="0"/>
    <n v="0"/>
    <n v="0.8"/>
    <x v="1"/>
  </r>
  <r>
    <s v="1960524"/>
    <s v="207611082022152708"/>
    <s v="DF20227439632"/>
    <x v="142"/>
    <x v="197"/>
    <s v="Cristobal toro"/>
    <s v="Peñuelas 9139"/>
    <s v="Las Condes"/>
    <x v="0"/>
    <s v="Cumple"/>
    <s v="Cumple"/>
    <s v="No Aplica"/>
    <s v="No Aplica"/>
    <s v="Cumple"/>
    <s v="Cumple"/>
    <s v="No"/>
    <s v="S/N"/>
    <s v="S/N"/>
    <s v="No Aplica"/>
    <s v="No Aplica"/>
    <s v="No Aplica"/>
    <s v="Cumple"/>
    <s v="Cumple Parcialmente"/>
    <s v="Sin moradores  Falta mayor data en fotografias"/>
    <x v="6"/>
    <x v="0"/>
    <x v="7"/>
    <x v="0"/>
    <n v="0.5"/>
    <n v="0.5"/>
    <n v="0.5"/>
    <n v="0.5"/>
    <n v="0.5"/>
    <n v="0.5"/>
    <n v="0.25"/>
    <n v="0.25"/>
    <n v="0.5"/>
    <n v="0.5"/>
    <n v="0.17499999999999999"/>
    <n v="0.93500000000000005"/>
    <x v="1"/>
  </r>
  <r>
    <s v="1960457"/>
    <s v="207511082022141033"/>
    <s v="DF20227432423"/>
    <x v="142"/>
    <x v="189"/>
    <s v="AARON HUENCHUMIL"/>
    <s v="San Jose de la Sierra"/>
    <s v="Las Condes"/>
    <x v="0"/>
    <s v="Cumple"/>
    <s v="Cumple"/>
    <s v="No Aplica"/>
    <s v="No Aplica"/>
    <s v="Cumple"/>
    <s v="Cumple"/>
    <s v="No"/>
    <s v="S/N"/>
    <s v="S/N"/>
    <s v="No Aplica"/>
    <s v="No Aplica"/>
    <s v="No Aplica"/>
    <s v="No Cumple"/>
    <s v="No Cumple"/>
    <s v="1- Suministro electrico normalizado"/>
    <x v="6"/>
    <x v="0"/>
    <x v="7"/>
    <x v="0"/>
    <n v="0.5"/>
    <n v="0.5"/>
    <n v="0.5"/>
    <n v="0.5"/>
    <n v="0.5"/>
    <n v="0.5"/>
    <n v="0.25"/>
    <n v="0.25"/>
    <n v="0.5"/>
    <n v="0"/>
    <n v="0"/>
    <n v="0.8"/>
    <x v="1"/>
  </r>
  <r>
    <s v="1960456"/>
    <s v="207611082022141038"/>
    <s v="DF20227444623"/>
    <x v="142"/>
    <x v="199"/>
    <s v="Cristobal toro"/>
    <s v="Padre hurtado 1531 loc. 8"/>
    <s v="Las Condes"/>
    <x v="0"/>
    <s v="Cumple"/>
    <s v="Cumple"/>
    <s v="No Aplica"/>
    <s v="No Aplica"/>
    <s v="Cumple"/>
    <s v="Cumple"/>
    <s v="Si"/>
    <s v="Jon aguilar ( concerge )"/>
    <s v="222280108"/>
    <s v="Cumple"/>
    <s v="Cumple"/>
    <s v="Cumple"/>
    <s v="Cumple"/>
    <s v="Cumple Parcialmente"/>
    <s v="Falta mayor data en fotografias"/>
    <x v="6"/>
    <x v="0"/>
    <x v="7"/>
    <x v="0"/>
    <n v="0.5"/>
    <n v="0.5"/>
    <n v="0.5"/>
    <n v="0.5"/>
    <n v="0.5"/>
    <n v="0.5"/>
    <n v="0.25"/>
    <n v="0.25"/>
    <n v="0.5"/>
    <n v="0.5"/>
    <n v="0.17499999999999999"/>
    <n v="0.93500000000000005"/>
    <x v="1"/>
  </r>
  <r>
    <s v="1960455"/>
    <s v="207611082022140727"/>
    <s v="DF20227441492"/>
    <x v="142"/>
    <x v="180"/>
    <s v="Cristobal toro"/>
    <s v="Padre hurtado central 1531 loc. 12"/>
    <s v="Las Condes"/>
    <x v="0"/>
    <s v="Cumple"/>
    <s v="Cumple"/>
    <s v="No Aplica"/>
    <s v="No Aplica"/>
    <s v="Cumple"/>
    <s v="Cumple"/>
    <s v="Si"/>
    <s v="Jon aguilar ( concerge )"/>
    <s v="229431802"/>
    <s v="Cumple"/>
    <s v="Cumple"/>
    <s v="Cumple"/>
    <s v="No Cumple"/>
    <s v="No Cumple"/>
    <s v="Falta cantidad de fotos exigidas , data no"/>
    <x v="6"/>
    <x v="0"/>
    <x v="7"/>
    <x v="0"/>
    <n v="0.5"/>
    <n v="0.5"/>
    <n v="0.5"/>
    <n v="0.5"/>
    <n v="0.5"/>
    <n v="0.5"/>
    <n v="0.25"/>
    <n v="0.25"/>
    <n v="0.5"/>
    <n v="0"/>
    <n v="0"/>
    <n v="0.8"/>
    <x v="1"/>
  </r>
  <r>
    <s v="1960130"/>
    <s v="207511082022134130"/>
    <s v="DF20227420158"/>
    <x v="142"/>
    <x v="204"/>
    <s v="AARON HUENCHUMIL"/>
    <s v="Cardenal Newman #853"/>
    <s v="Las Condes"/>
    <x v="0"/>
    <s v="Cumple"/>
    <s v="Cumple"/>
    <s v="No Cumple"/>
    <s v="No Cumple"/>
    <s v="Cumple"/>
    <s v="Cumple"/>
    <s v="No"/>
    <s v="S/N"/>
    <s v="S/N"/>
    <s v="No Aplica"/>
    <s v="No Aplica"/>
    <s v="No Aplica"/>
    <s v="Cumple"/>
    <s v="Cumple Parcialmente"/>
    <s v="1-no se logra dar con direccion descrita plr tecnicos 2- No declara codigo de ITM 25A"/>
    <x v="6"/>
    <x v="0"/>
    <x v="7"/>
    <x v="0"/>
    <n v="0.5"/>
    <n v="0.5"/>
    <n v="0"/>
    <n v="0"/>
    <n v="0.5"/>
    <n v="0.5"/>
    <n v="0.25"/>
    <n v="0.25"/>
    <n v="0.5"/>
    <n v="0.5"/>
    <n v="0.17499999999999999"/>
    <n v="0.63500000000000001"/>
    <x v="1"/>
  </r>
  <r>
    <s v="1960112"/>
    <s v="207611082022131535"/>
    <s v="DF20227440204"/>
    <x v="142"/>
    <x v="197"/>
    <s v="Cristobal toro"/>
    <s v="Las condes 9777 dpto 102"/>
    <s v="Las Condes"/>
    <x v="0"/>
    <s v="Cumple"/>
    <s v="Cumple"/>
    <s v="No Aplica"/>
    <s v="No Aplica"/>
    <s v="Cumple"/>
    <s v="Cumple"/>
    <s v="No"/>
    <s v="S/N"/>
    <s v="S/N"/>
    <s v="No Aplica"/>
    <s v="No Aplica"/>
    <s v="No Aplica"/>
    <s v="No Cumple"/>
    <s v="Cumple Parcialmente"/>
    <s v="Falta maxima de fotos exigidas  Concerge no permite acceso a medidores , ya q no hay gente en domicilio y solo asi puede autorizar , no entrega datos"/>
    <x v="6"/>
    <x v="0"/>
    <x v="7"/>
    <x v="0"/>
    <n v="0.5"/>
    <n v="0.5"/>
    <n v="0.5"/>
    <n v="0.5"/>
    <n v="0.5"/>
    <n v="0.5"/>
    <n v="0.25"/>
    <n v="0.25"/>
    <n v="0.5"/>
    <n v="0"/>
    <n v="0.17499999999999999"/>
    <n v="0.83500000000000008"/>
    <x v="1"/>
  </r>
  <r>
    <s v="1960091"/>
    <s v="207511082022125810"/>
    <s v="DF20227419412"/>
    <x v="142"/>
    <x v="187"/>
    <s v="AARON HUENCHUMIL"/>
    <s v="El Bosque Sur #124"/>
    <s v="Las Condes"/>
    <x v="0"/>
    <s v="Cumple"/>
    <s v="Cumple"/>
    <s v="No Aplica"/>
    <s v="No Aplica"/>
    <s v="Cumple"/>
    <s v="Cumple"/>
    <s v="Si"/>
    <s v="S/N"/>
    <s v="S/N"/>
    <s v="No Aplica"/>
    <s v="No Aplica"/>
    <s v="No Aplica"/>
    <s v="Cumple Mayormente"/>
    <s v="Cumple Parcialmente"/>
    <s v="1- Administrador no se encontraba no existe acceso  2- Relacion directa con ticket DF20227419412 3-Direccion correcta es: EL BOSQUE NORTE #0124"/>
    <x v="6"/>
    <x v="0"/>
    <x v="7"/>
    <x v="0"/>
    <n v="0.5"/>
    <n v="0.5"/>
    <n v="0.5"/>
    <n v="0.5"/>
    <n v="0.5"/>
    <n v="0.5"/>
    <n v="0.25"/>
    <n v="0.25"/>
    <n v="0.5"/>
    <n v="0.32500000000000001"/>
    <n v="0.17499999999999999"/>
    <n v="0.9"/>
    <x v="1"/>
  </r>
  <r>
    <s v="1960084"/>
    <s v="207611082022125341"/>
    <s v="DF20227439865"/>
    <x v="142"/>
    <x v="197"/>
    <s v="Cristobal toro"/>
    <s v="Padre hurtado norte 276 dpto 30"/>
    <s v="Las Condes"/>
    <x v="0"/>
    <s v="Cumple"/>
    <s v="Cumple"/>
    <s v="No Aplica"/>
    <s v="No Aplica"/>
    <s v="Cumple"/>
    <s v="Cumple"/>
    <s v="No"/>
    <s v="S/N"/>
    <s v="S/N"/>
    <s v="No Aplica"/>
    <s v="No Aplica"/>
    <s v="No Aplica"/>
    <s v="Cumple"/>
    <s v="Cumple Parcialmente"/>
    <s v="Falta mayor data en fotografias  Sin acceso a medidores  Se habla con cliente por citofono y corrobora visita de personal , no entrega datos ."/>
    <x v="6"/>
    <x v="0"/>
    <x v="7"/>
    <x v="0"/>
    <n v="0.5"/>
    <n v="0.5"/>
    <n v="0.5"/>
    <n v="0.5"/>
    <n v="0.5"/>
    <n v="0.5"/>
    <n v="0.25"/>
    <n v="0.25"/>
    <n v="0.5"/>
    <n v="0.5"/>
    <n v="0.17499999999999999"/>
    <n v="0.93500000000000005"/>
    <x v="1"/>
  </r>
  <r>
    <s v="1960083"/>
    <s v="207511082022124939"/>
    <s v="DF20227418269"/>
    <x v="142"/>
    <x v="193"/>
    <s v="AARON HUENCHUMIL"/>
    <s v="El Bosque Sur #124"/>
    <s v="Las Condes"/>
    <x v="0"/>
    <s v="Cumple"/>
    <s v="Cumple"/>
    <s v="No Aplica"/>
    <s v="No Aplica"/>
    <s v="Cumple"/>
    <s v="Cumple"/>
    <s v="Si"/>
    <s v="S/N"/>
    <s v="S/N"/>
    <s v="No Aplica"/>
    <s v="No Aplica"/>
    <s v="No Cumple"/>
    <s v="Cumple Parcialmente"/>
    <s v="Cumple Parcialmente"/>
    <s v="1-Administrador de hotel no se encontraba no existe acceso  2- Relacion directa con ticket DF20227419412 3-Direccion correcta EL BOSQUE NORTE #0124"/>
    <x v="6"/>
    <x v="0"/>
    <x v="7"/>
    <x v="0"/>
    <n v="0.5"/>
    <n v="0.5"/>
    <n v="0.5"/>
    <n v="0.5"/>
    <n v="0.5"/>
    <n v="0.5"/>
    <n v="0.25"/>
    <n v="0.25"/>
    <n v="0"/>
    <n v="0.17499999999999999"/>
    <n v="0.17499999999999999"/>
    <n v="0.79499999999999993"/>
    <x v="1"/>
  </r>
  <r>
    <s v="1960065"/>
    <s v="207611082022123610"/>
    <s v="DF20227446077"/>
    <x v="142"/>
    <x v="198"/>
    <s v="Cristobal toro"/>
    <s v="Las condes con fray angelico"/>
    <s v="Las Condes"/>
    <x v="0"/>
    <s v="Cumple"/>
    <s v="Cumple"/>
    <s v="No Aplica"/>
    <s v="No Aplica"/>
    <s v="Cumple"/>
    <s v="Cumple"/>
    <s v="No"/>
    <s v="S/N"/>
    <s v="S/N"/>
    <s v="No Aplica"/>
    <s v="No Aplica"/>
    <s v="No Aplica"/>
    <s v="Cumple"/>
    <s v="Cumple"/>
    <s v="Problema externo , poste ."/>
    <x v="6"/>
    <x v="0"/>
    <x v="7"/>
    <x v="0"/>
    <n v="0.5"/>
    <n v="0.5"/>
    <n v="0.5"/>
    <n v="0.5"/>
    <n v="0.5"/>
    <n v="0.5"/>
    <n v="0.25"/>
    <n v="0.25"/>
    <n v="0.5"/>
    <n v="0.5"/>
    <n v="0.5"/>
    <n v="1"/>
    <x v="1"/>
  </r>
  <r>
    <s v="1960052"/>
    <s v="207611082022122038"/>
    <s v="DF20227441113"/>
    <x v="142"/>
    <x v="180"/>
    <s v="Cristobal toro"/>
    <s v="Mar de los sargasos 5885 p2"/>
    <s v="Las Condes"/>
    <x v="0"/>
    <s v="Cumple"/>
    <s v="Cumple"/>
    <s v="No Aplica"/>
    <s v="No Aplica"/>
    <s v="Cumple"/>
    <s v="Cumple"/>
    <s v="No"/>
    <s v="S/N"/>
    <s v="S/N"/>
    <s v="No Aplica"/>
    <s v="No Aplica"/>
    <s v="No Aplica"/>
    <s v="Cumple"/>
    <s v="Cumple Parcialmente"/>
    <s v="Falta mayor data en fotografias  No se toman mas fotografias por precaucion . Gente de sector anotan numero de patente de camioneta"/>
    <x v="6"/>
    <x v="0"/>
    <x v="7"/>
    <x v="0"/>
    <n v="0.5"/>
    <n v="0.5"/>
    <n v="0.5"/>
    <n v="0.5"/>
    <n v="0.5"/>
    <n v="0.5"/>
    <n v="0.25"/>
    <n v="0.25"/>
    <n v="0.5"/>
    <n v="0.5"/>
    <n v="0.17499999999999999"/>
    <n v="0.93500000000000005"/>
    <x v="1"/>
  </r>
  <r>
    <s v="1960023"/>
    <s v="207611082022114107"/>
    <s v="DF20227439282"/>
    <x v="142"/>
    <x v="205"/>
    <s v="Cristobal toro"/>
    <s v="El golf  171 dpto 62"/>
    <s v="Las Condes"/>
    <x v="0"/>
    <s v="Cumple"/>
    <s v="Cumple"/>
    <s v="No Aplica"/>
    <s v="No Aplica"/>
    <s v="Cumple"/>
    <s v="Cumple"/>
    <s v="Si"/>
    <s v="Jose gonzales"/>
    <s v="222280108"/>
    <s v="Cumple"/>
    <s v="Cumple"/>
    <s v="Cumple"/>
    <s v="Cumple"/>
    <s v="Cumple Parcialmente"/>
    <s v="Falta mayor data en fotografias"/>
    <x v="6"/>
    <x v="0"/>
    <x v="7"/>
    <x v="0"/>
    <n v="0.5"/>
    <n v="0.5"/>
    <n v="0.5"/>
    <n v="0.5"/>
    <n v="0.5"/>
    <n v="0.5"/>
    <n v="0.25"/>
    <n v="0.25"/>
    <n v="0.5"/>
    <n v="0.5"/>
    <n v="0.17499999999999999"/>
    <n v="0.93500000000000005"/>
    <x v="1"/>
  </r>
  <r>
    <s v="1959932"/>
    <s v="207611082022111839"/>
    <s v="DF20227441044"/>
    <x v="142"/>
    <x v="180"/>
    <s v="Cristobal toro"/>
    <s v="Apoquindo 3303 lc. 291"/>
    <s v="Las Condes"/>
    <x v="0"/>
    <s v="Cumple"/>
    <s v="Cumple"/>
    <s v="No Aplica"/>
    <s v="No Aplica"/>
    <s v="Cumple"/>
    <s v="Cumple"/>
    <s v="No"/>
    <s v="S/N"/>
    <s v="S/N"/>
    <s v="No Aplica"/>
    <s v="No Aplica"/>
    <s v="No Aplica"/>
    <s v="Cumple"/>
    <s v="Cumple Parcialmente"/>
    <s v="Falta mayor data en fotografias  Sin acceso a medidores , persona con llaves no se encuentra ."/>
    <x v="6"/>
    <x v="0"/>
    <x v="7"/>
    <x v="0"/>
    <n v="0.5"/>
    <n v="0.5"/>
    <n v="0.5"/>
    <n v="0.5"/>
    <n v="0.5"/>
    <n v="0.5"/>
    <n v="0.25"/>
    <n v="0.25"/>
    <n v="0.5"/>
    <n v="0.5"/>
    <n v="0.17499999999999999"/>
    <n v="0.93500000000000005"/>
    <x v="1"/>
  </r>
  <r>
    <s v="1959916"/>
    <s v="207611082022110250"/>
    <s v="DF20227447864"/>
    <x v="142"/>
    <x v="208"/>
    <s v="Cristobal toro"/>
    <s v="El bosque sur 115 g"/>
    <s v="Las Condes"/>
    <x v="0"/>
    <s v="Cumple"/>
    <s v="Cumple"/>
    <s v="No Aplica"/>
    <s v="No Aplica"/>
    <s v="Cumple"/>
    <s v="Cumple"/>
    <s v="No"/>
    <s v="S/N"/>
    <s v="S/N"/>
    <s v="No Aplica"/>
    <s v="No Aplica"/>
    <s v="No Aplica"/>
    <s v="Cumple"/>
    <s v="Cumple Parcialmente"/>
    <s v="Falta mayor data en fotografias  Sin acceso a medidores  Se llama por citofono , sin respuesta"/>
    <x v="6"/>
    <x v="0"/>
    <x v="7"/>
    <x v="0"/>
    <n v="0.5"/>
    <n v="0.5"/>
    <n v="0.5"/>
    <n v="0.5"/>
    <n v="0.5"/>
    <n v="0.5"/>
    <n v="0.25"/>
    <n v="0.25"/>
    <n v="0.5"/>
    <n v="0.5"/>
    <n v="0.17499999999999999"/>
    <n v="0.93500000000000005"/>
    <x v="1"/>
  </r>
  <r>
    <s v="1959909"/>
    <s v="207611082022105803"/>
    <s v="DF20227447230"/>
    <x v="142"/>
    <x v="200"/>
    <s v="Cristobal toro"/>
    <s v="El bosque sur 77"/>
    <s v="Las Condes"/>
    <x v="0"/>
    <s v="Cumple"/>
    <s v="Cumple"/>
    <s v="No Aplica"/>
    <s v="No Aplica"/>
    <s v="Cumple"/>
    <s v="Cumple"/>
    <s v="No"/>
    <s v="S/N"/>
    <s v="S/N"/>
    <s v="No Aplica"/>
    <s v="No Aplica"/>
    <s v="No Aplica"/>
    <s v="Cumple"/>
    <s v="Cumple Parcialmente"/>
    <s v="Falta mayor data , sin acceso a medidores  Se visualiza gente dentro de domicilio , pero no atienden"/>
    <x v="6"/>
    <x v="0"/>
    <x v="7"/>
    <x v="0"/>
    <n v="0.5"/>
    <n v="0.5"/>
    <n v="0.5"/>
    <n v="0.5"/>
    <n v="0.5"/>
    <n v="0.5"/>
    <n v="0.25"/>
    <n v="0.25"/>
    <n v="0.5"/>
    <n v="0.5"/>
    <n v="0.17499999999999999"/>
    <n v="0.93500000000000005"/>
    <x v="1"/>
  </r>
  <r>
    <s v="1959904"/>
    <s v="207611082022105501"/>
    <s v="DF20227444612"/>
    <x v="142"/>
    <x v="199"/>
    <s v="Cristobal toro"/>
    <s v="Fte roger de flor 111"/>
    <s v="Las Condes"/>
    <x v="0"/>
    <s v="Cumple"/>
    <s v="Cumple"/>
    <s v="No Aplica"/>
    <s v="No Aplica"/>
    <s v="Cumple"/>
    <s v="Cumple"/>
    <s v="No"/>
    <s v="S/N"/>
    <s v="S/N"/>
    <s v="No Aplica"/>
    <s v="No Aplica"/>
    <s v="No Aplica"/>
    <s v="No Cumple"/>
    <s v="No Cumple"/>
    <s v="Falta maxima de fotos exigidas , mas data"/>
    <x v="6"/>
    <x v="0"/>
    <x v="7"/>
    <x v="0"/>
    <n v="0.5"/>
    <n v="0.5"/>
    <n v="0.5"/>
    <n v="0.5"/>
    <n v="0.5"/>
    <n v="0.5"/>
    <n v="0.25"/>
    <n v="0.25"/>
    <n v="0.5"/>
    <n v="0"/>
    <n v="0"/>
    <n v="0.8"/>
    <x v="1"/>
  </r>
  <r>
    <s v="1959888"/>
    <s v="207611082022103605"/>
    <s v="DF20227441033"/>
    <x v="142"/>
    <x v="180"/>
    <s v="Cristobal toro"/>
    <s v="San sebastian 2711"/>
    <s v="Las Condes"/>
    <x v="0"/>
    <s v="Cumple"/>
    <s v="Cumple"/>
    <s v="No Aplica"/>
    <s v="No Aplica"/>
    <s v="Cumple"/>
    <s v="Cumple"/>
    <s v="Si"/>
    <s v="Cristopher sanchez"/>
    <s v="222330544"/>
    <s v="Cumple"/>
    <s v="Cumple"/>
    <s v="Cumple"/>
    <s v="Cumple"/>
    <s v="Cumple Parcialmente"/>
    <s v="Falta mayor data en fotografias , sin mayor observacion"/>
    <x v="6"/>
    <x v="0"/>
    <x v="7"/>
    <x v="0"/>
    <n v="0.5"/>
    <n v="0.5"/>
    <n v="0.5"/>
    <n v="0.5"/>
    <n v="0.5"/>
    <n v="0.5"/>
    <n v="0.25"/>
    <n v="0.25"/>
    <n v="0.5"/>
    <n v="0.5"/>
    <n v="0.17499999999999999"/>
    <n v="0.93500000000000005"/>
    <x v="1"/>
  </r>
  <r>
    <s v="1967653"/>
    <s v="207616082022160143"/>
    <s v="DF20227393470"/>
    <x v="143"/>
    <x v="156"/>
    <s v="Cristobal toro"/>
    <s v="Los quillayes 881"/>
    <s v="La Florida"/>
    <x v="0"/>
    <s v="Cumple"/>
    <s v="Cumple"/>
    <s v="No Cumple"/>
    <s v="No Cumple"/>
    <s v="Cumple"/>
    <s v="Cumple"/>
    <s v="No"/>
    <s v="S/N"/>
    <s v="S/N"/>
    <s v="No Aplica"/>
    <s v="No Aplica"/>
    <s v="No Aplica"/>
    <s v="Cumple"/>
    <s v="Cumple"/>
    <s v="Sin moradores , no se toman mas fotografias por esquina conflictiva ."/>
    <x v="5"/>
    <x v="0"/>
    <x v="7"/>
    <x v="0"/>
    <n v="0.5"/>
    <n v="0.5"/>
    <n v="0"/>
    <n v="0"/>
    <n v="0.5"/>
    <n v="0.5"/>
    <n v="0.25"/>
    <n v="0.25"/>
    <n v="0.5"/>
    <n v="0.5"/>
    <n v="0.5"/>
    <n v="0.7"/>
    <x v="0"/>
  </r>
  <r>
    <s v="1967571"/>
    <s v="207616082022145711"/>
    <s v="DF20227392944"/>
    <x v="143"/>
    <x v="155"/>
    <s v="Cristobal toro"/>
    <s v="Las camelias 588"/>
    <s v="La Florida"/>
    <x v="0"/>
    <s v="Cumple"/>
    <s v="Cumple"/>
    <s v="Cumple"/>
    <s v="Cumple"/>
    <s v="Cumple"/>
    <s v="Cumple"/>
    <s v="No"/>
    <s v="S/N"/>
    <s v="S/N"/>
    <s v="No Aplica"/>
    <s v="No Aplica"/>
    <s v="No Aplica"/>
    <s v="No Cumple"/>
    <s v="No Cumple"/>
    <s v="Falta maxima de fotos exigidas mas data  Sin acceso a condominio , porton cerrado"/>
    <x v="5"/>
    <x v="0"/>
    <x v="7"/>
    <x v="0"/>
    <n v="0.5"/>
    <n v="0.5"/>
    <n v="0.5"/>
    <n v="0.5"/>
    <n v="0.5"/>
    <n v="0.5"/>
    <n v="0.25"/>
    <n v="0.25"/>
    <n v="0.5"/>
    <n v="0"/>
    <n v="0"/>
    <n v="0.8"/>
    <x v="0"/>
  </r>
  <r>
    <s v="1967547"/>
    <s v="207616082022143314"/>
    <s v="DF20227394630"/>
    <x v="143"/>
    <x v="154"/>
    <s v="Cristobal toro"/>
    <s v="Joaquin tocornal 10538"/>
    <s v="La Florida"/>
    <x v="0"/>
    <s v="Cumple"/>
    <s v="Cumple"/>
    <s v="No Cumple"/>
    <s v="No Cumple"/>
    <s v="Cumple"/>
    <s v="Cumple"/>
    <s v="No"/>
    <s v="S/N"/>
    <s v="S/N"/>
    <s v="No Aplica"/>
    <s v="No Aplica"/>
    <s v="No Aplica"/>
    <s v="Cumple"/>
    <s v="Cumple"/>
    <s v="Sin moradores , sin mayor observacion"/>
    <x v="5"/>
    <x v="0"/>
    <x v="7"/>
    <x v="0"/>
    <n v="0.5"/>
    <n v="0.5"/>
    <n v="0"/>
    <n v="0"/>
    <n v="0.5"/>
    <n v="0.5"/>
    <n v="0.25"/>
    <n v="0.25"/>
    <n v="0.5"/>
    <n v="0.5"/>
    <n v="0.5"/>
    <n v="0.7"/>
    <x v="0"/>
  </r>
  <r>
    <s v="1967521"/>
    <s v="207616082022141415"/>
    <s v="DF20227393678"/>
    <x v="143"/>
    <x v="156"/>
    <s v="Cristobal toro"/>
    <s v="Curaca 8635"/>
    <s v="La Florida"/>
    <x v="0"/>
    <s v="Cumple"/>
    <s v="Cumple"/>
    <s v="No Aplica"/>
    <s v="No Aplica"/>
    <s v="Cumple"/>
    <s v="Cumple"/>
    <s v="No"/>
    <s v="S/N"/>
    <s v="S/N"/>
    <s v="No Aplica"/>
    <s v="No Aplica"/>
    <s v="No Aplica"/>
    <s v="Cumple"/>
    <s v="Cumple"/>
    <s v="Sin acceso a pasaje , porton cerrado"/>
    <x v="5"/>
    <x v="0"/>
    <x v="7"/>
    <x v="0"/>
    <n v="0.5"/>
    <n v="0.5"/>
    <n v="0.5"/>
    <n v="0.5"/>
    <n v="0.5"/>
    <n v="0.5"/>
    <n v="0.25"/>
    <n v="0.25"/>
    <n v="0.5"/>
    <n v="0.5"/>
    <n v="0.5"/>
    <n v="1"/>
    <x v="0"/>
  </r>
  <r>
    <s v="1967158"/>
    <s v="207616082022135650"/>
    <s v="DF20227392792"/>
    <x v="143"/>
    <x v="155"/>
    <s v="Cristobal toro"/>
    <s v="Cerro el plomo 3671"/>
    <s v="La Florida"/>
    <x v="0"/>
    <s v="Cumple"/>
    <s v="Cumple"/>
    <s v="No Aplica"/>
    <s v="No Aplica"/>
    <s v="Cumple"/>
    <s v="Cumple"/>
    <s v="Si"/>
    <s v="S/N"/>
    <s v="S/N"/>
    <s v="No Aplica"/>
    <s v="No Aplica"/>
    <s v="No Aplica"/>
    <s v="No Cumple"/>
    <s v="Cumple Parcialmente"/>
    <s v="Falta maxima de fotos exigidas  Falta mayor data en fotos  Atiende persona en domicilio , pero no esta al tanto de visita de personal en la fecha de ejecucion"/>
    <x v="5"/>
    <x v="0"/>
    <x v="7"/>
    <x v="0"/>
    <n v="0.5"/>
    <n v="0.5"/>
    <n v="0.5"/>
    <n v="0.5"/>
    <n v="0.5"/>
    <n v="0.5"/>
    <n v="0.25"/>
    <n v="0.25"/>
    <n v="0.5"/>
    <n v="0"/>
    <n v="0.17499999999999999"/>
    <n v="0.83500000000000008"/>
    <x v="0"/>
  </r>
  <r>
    <s v="1967149"/>
    <s v="207616082022134709"/>
    <s v="DF20227394678"/>
    <x v="143"/>
    <x v="154"/>
    <s v="Cristobal toro"/>
    <s v="Villarrica 3135"/>
    <s v="La Florida"/>
    <x v="0"/>
    <s v="Cumple"/>
    <s v="Cumple"/>
    <s v="Cumple"/>
    <s v="Cumple"/>
    <s v="Cumple"/>
    <s v="Cumple"/>
    <s v="No"/>
    <s v="S/N"/>
    <s v="S/N"/>
    <s v="No Aplica"/>
    <s v="No Aplica"/>
    <s v="No Aplica"/>
    <s v="Cumple"/>
    <s v="Cumple"/>
    <s v="Sin moradores , sin mayor detalle"/>
    <x v="5"/>
    <x v="0"/>
    <x v="7"/>
    <x v="0"/>
    <n v="0.5"/>
    <n v="0.5"/>
    <n v="0.5"/>
    <n v="0.5"/>
    <n v="0.5"/>
    <n v="0.5"/>
    <n v="0.25"/>
    <n v="0.25"/>
    <n v="0.5"/>
    <n v="0.5"/>
    <n v="0.5"/>
    <n v="1"/>
    <x v="0"/>
  </r>
  <r>
    <s v="1967136"/>
    <s v="207616082022132841"/>
    <s v="DF20227394381"/>
    <x v="143"/>
    <x v="154"/>
    <s v="Cristobal toro"/>
    <s v="Los ararios 1992"/>
    <s v="La Florida"/>
    <x v="0"/>
    <s v="Cumple"/>
    <s v="Cumple"/>
    <s v="Cumple"/>
    <s v="Cumple"/>
    <s v="Cumple"/>
    <s v="Cumple"/>
    <s v="No"/>
    <s v="S/N"/>
    <s v="S/N"/>
    <s v="No Aplica"/>
    <s v="No Aplica"/>
    <s v="No Aplica"/>
    <s v="Cumple"/>
    <s v="Cumple"/>
    <s v="Problema externo , td. Sin mayor observacion"/>
    <x v="5"/>
    <x v="0"/>
    <x v="7"/>
    <x v="0"/>
    <n v="0.5"/>
    <n v="0.5"/>
    <n v="0.5"/>
    <n v="0.5"/>
    <n v="0.5"/>
    <n v="0.5"/>
    <n v="0.25"/>
    <n v="0.25"/>
    <n v="0.5"/>
    <n v="0.5"/>
    <n v="0.5"/>
    <n v="1"/>
    <x v="0"/>
  </r>
  <r>
    <s v="1967124"/>
    <s v="207616082022131401"/>
    <s v="DF20227394628"/>
    <x v="143"/>
    <x v="154"/>
    <s v="Cristobal toro"/>
    <s v="Metrocivero 6821"/>
    <s v="La Florida"/>
    <x v="0"/>
    <s v="Cumple"/>
    <s v="Cumple"/>
    <s v="No Aplica"/>
    <s v="No Aplica"/>
    <s v="Cumple"/>
    <s v="Cumple"/>
    <s v="No"/>
    <s v="S/N"/>
    <s v="S/N"/>
    <s v="No Aplica"/>
    <s v="No Aplica"/>
    <s v="No Aplica"/>
    <s v="Cumple"/>
    <s v="Cumple"/>
    <s v="Sin moradores , sin mayor observacion"/>
    <x v="5"/>
    <x v="0"/>
    <x v="7"/>
    <x v="0"/>
    <n v="0.5"/>
    <n v="0.5"/>
    <n v="0.5"/>
    <n v="0.5"/>
    <n v="0.5"/>
    <n v="0.5"/>
    <n v="0.25"/>
    <n v="0.25"/>
    <n v="0.5"/>
    <n v="0.5"/>
    <n v="0.5"/>
    <n v="1"/>
    <x v="0"/>
  </r>
  <r>
    <s v="1969711"/>
    <s v="207617082022170314"/>
    <s v="DF20227396018"/>
    <x v="144"/>
    <x v="161"/>
    <s v="Cristobal toro"/>
    <s v="Alta marea 1881"/>
    <s v="La Florida"/>
    <x v="0"/>
    <s v="Cumple"/>
    <s v="Cumple"/>
    <s v="No Aplica"/>
    <s v="No Aplica"/>
    <s v="Cumple"/>
    <s v="Cumple"/>
    <s v="No"/>
    <s v="S/N"/>
    <s v="S/N"/>
    <s v="No Aplica"/>
    <s v="No Aplica"/>
    <s v="No Aplica"/>
    <s v="Cumple"/>
    <s v="Cumple"/>
    <s v="Sin moradores  Zona conflictiva , no se toman fotos por precaucion ."/>
    <x v="5"/>
    <x v="0"/>
    <x v="7"/>
    <x v="0"/>
    <n v="0.5"/>
    <n v="0.5"/>
    <n v="0.5"/>
    <n v="0.5"/>
    <n v="0.5"/>
    <n v="0.5"/>
    <n v="0.25"/>
    <n v="0.25"/>
    <n v="0.5"/>
    <n v="0.5"/>
    <n v="0.5"/>
    <n v="1"/>
    <x v="0"/>
  </r>
  <r>
    <s v="1969679"/>
    <s v="207617082022160319"/>
    <s v="DF20227396904"/>
    <x v="144"/>
    <x v="153"/>
    <s v="Cristobal toro"/>
    <s v="Cielo manzo 1243"/>
    <s v="La Florida"/>
    <x v="0"/>
    <s v="Cumple"/>
    <s v="Cumple"/>
    <s v="Cumple"/>
    <s v="Cumple"/>
    <s v="Cumple"/>
    <s v="Cumple"/>
    <s v="No"/>
    <s v="S/N"/>
    <s v="S/N"/>
    <s v="No Aplica"/>
    <s v="No Aplica"/>
    <s v="No Aplica"/>
    <s v="Cumple"/>
    <s v="Cumple"/>
    <s v="Sin moradores , zona conflictivo . Sin mayor observacion"/>
    <x v="5"/>
    <x v="0"/>
    <x v="7"/>
    <x v="0"/>
    <n v="0.5"/>
    <n v="0.5"/>
    <n v="0.5"/>
    <n v="0.5"/>
    <n v="0.5"/>
    <n v="0.5"/>
    <n v="0.25"/>
    <n v="0.25"/>
    <n v="0.5"/>
    <n v="0.5"/>
    <n v="0.5"/>
    <n v="1"/>
    <x v="0"/>
  </r>
  <r>
    <s v="1969391"/>
    <s v="207617082022141531"/>
    <s v="DF20227394331"/>
    <x v="144"/>
    <x v="154"/>
    <s v="Cristobal toro"/>
    <s v="Trinidad oriente 392"/>
    <s v="La Florida"/>
    <x v="0"/>
    <s v="Cumple"/>
    <s v="Cumple"/>
    <s v="No Aplica"/>
    <s v="No Aplica"/>
    <s v="Cumple"/>
    <s v="Cumple"/>
    <s v="No"/>
    <s v="S/N"/>
    <s v="S/N"/>
    <s v="No Aplica"/>
    <s v="No Aplica"/>
    <s v="No Aplica"/>
    <s v="No Cumple"/>
    <s v="Cumple Parcialmente"/>
    <s v="Falta maxima de fotos exigidas  Falta mayor data en fotos  Problema de sector , td."/>
    <x v="5"/>
    <x v="0"/>
    <x v="7"/>
    <x v="0"/>
    <n v="0.5"/>
    <n v="0.5"/>
    <n v="0.5"/>
    <n v="0.5"/>
    <n v="0.5"/>
    <n v="0.5"/>
    <n v="0.25"/>
    <n v="0.25"/>
    <n v="0.5"/>
    <n v="0"/>
    <n v="0.17499999999999999"/>
    <n v="0.83500000000000008"/>
    <x v="0"/>
  </r>
  <r>
    <s v="1969152"/>
    <s v="207617082022135519"/>
    <s v="DF20227394634"/>
    <x v="144"/>
    <x v="152"/>
    <s v="Cristobal toro"/>
    <s v="Estados unidos 8985"/>
    <s v="La Florida"/>
    <x v="0"/>
    <s v="Cumple"/>
    <s v="Cumple"/>
    <s v="No Aplica"/>
    <s v="No Aplica"/>
    <s v="Cumple"/>
    <s v="Cumple"/>
    <s v="No"/>
    <s v="S/N"/>
    <s v="S/N"/>
    <s v="No Aplica"/>
    <s v="No Aplica"/>
    <s v="No Aplica"/>
    <s v="No Cumple"/>
    <s v="Cumple"/>
    <s v="Sin moradores , falta mayor data en fotos"/>
    <x v="5"/>
    <x v="0"/>
    <x v="7"/>
    <x v="0"/>
    <n v="0.5"/>
    <n v="0.5"/>
    <n v="0.5"/>
    <n v="0.5"/>
    <n v="0.5"/>
    <n v="0.5"/>
    <n v="0.25"/>
    <n v="0.25"/>
    <n v="0.5"/>
    <n v="0"/>
    <n v="0.5"/>
    <n v="0.9"/>
    <x v="0"/>
  </r>
  <r>
    <s v="1968890"/>
    <s v="207617082022132205"/>
    <s v="DF20227394750"/>
    <x v="144"/>
    <x v="152"/>
    <s v="Cristobal toro"/>
    <s v="Llaima 8015"/>
    <s v="La Florida"/>
    <x v="0"/>
    <s v="Cumple"/>
    <s v="Cumple"/>
    <s v="No Aplica"/>
    <s v="No Aplica"/>
    <s v="Cumple"/>
    <s v="Cumple"/>
    <s v="No"/>
    <s v="S/N"/>
    <s v="S/N"/>
    <s v="No Aplica"/>
    <s v="No Aplica"/>
    <s v="No Aplica"/>
    <s v="Cumple"/>
    <s v="Cumple Parcialmente"/>
    <s v="Falta mayor data en fotos  Sin moradores"/>
    <x v="5"/>
    <x v="0"/>
    <x v="7"/>
    <x v="0"/>
    <n v="0.5"/>
    <n v="0.5"/>
    <n v="0.5"/>
    <n v="0.5"/>
    <n v="0.5"/>
    <n v="0.5"/>
    <n v="0.25"/>
    <n v="0.25"/>
    <n v="0.5"/>
    <n v="0.5"/>
    <n v="0.17499999999999999"/>
    <n v="0.93500000000000005"/>
    <x v="0"/>
  </r>
  <r>
    <s v="1968872"/>
    <s v="207517082022125930"/>
    <s v="DF20227388442"/>
    <x v="144"/>
    <x v="191"/>
    <s v="AARON HUENCHUMIL"/>
    <s v="General Arriagada #1357"/>
    <s v="La Florida"/>
    <x v="0"/>
    <s v="Cumple"/>
    <s v="Cumple"/>
    <s v="No Aplica"/>
    <s v="No Aplica"/>
    <s v="Cumple"/>
    <s v="Cumple"/>
    <s v="Si"/>
    <s v="S/N"/>
    <s v="S/N"/>
    <s v="No Aplica"/>
    <s v="No Aplica"/>
    <s v="Cumple"/>
    <s v="Cumple"/>
    <s v="Cumple"/>
    <s v="1- Cliente confirma encontrarse con suministro electrico"/>
    <x v="6"/>
    <x v="0"/>
    <x v="7"/>
    <x v="0"/>
    <n v="0.5"/>
    <n v="0.5"/>
    <n v="0.5"/>
    <n v="0.5"/>
    <n v="0.5"/>
    <n v="0.5"/>
    <n v="0.25"/>
    <n v="0.25"/>
    <n v="0.5"/>
    <n v="0.5"/>
    <n v="0.5"/>
    <n v="1"/>
    <x v="0"/>
  </r>
  <r>
    <s v="1968870"/>
    <s v="207617082022125915"/>
    <s v="DF20227396982"/>
    <x v="144"/>
    <x v="153"/>
    <s v="Cristobal toro"/>
    <s v="Narcisos 1305"/>
    <s v="La Florida"/>
    <x v="0"/>
    <s v="Cumple"/>
    <s v="Cumple"/>
    <s v="No Aplica"/>
    <s v="No Aplica"/>
    <s v="Cumple"/>
    <s v="Cumple"/>
    <s v="No"/>
    <s v="S/N"/>
    <s v="S/N"/>
    <s v="No Aplica"/>
    <s v="No Aplica"/>
    <s v="No Aplica"/>
    <s v="Cumple"/>
    <s v="Cumple Parcialmente"/>
    <s v="Falta mayor data en fotos  Problema externo , sector , td"/>
    <x v="5"/>
    <x v="0"/>
    <x v="7"/>
    <x v="0"/>
    <n v="0.5"/>
    <n v="0.5"/>
    <n v="0.5"/>
    <n v="0.5"/>
    <n v="0.5"/>
    <n v="0.5"/>
    <n v="0.25"/>
    <n v="0.25"/>
    <n v="0.5"/>
    <n v="0.5"/>
    <n v="0.17499999999999999"/>
    <n v="0.93500000000000005"/>
    <x v="0"/>
  </r>
  <r>
    <s v="1968866"/>
    <s v="207617082022125435"/>
    <s v="DF20227396058"/>
    <x v="144"/>
    <x v="161"/>
    <s v="Cristobal toro"/>
    <s v="Budelia 1305"/>
    <s v="La Florida"/>
    <x v="0"/>
    <s v="Cumple"/>
    <s v="Cumple"/>
    <s v="No Aplica"/>
    <s v="No Aplica"/>
    <s v="Cumple"/>
    <s v="Cumple"/>
    <s v="S/N"/>
    <s v="Diego silva  ( presidente junta de vecino )"/>
    <s v="995787423"/>
    <s v="No Aplica"/>
    <s v="No Aplica"/>
    <s v="No Aplica"/>
    <s v="No Cumple"/>
    <s v="No Cumple"/>
    <s v="Problema externo ,td , sector"/>
    <x v="5"/>
    <x v="0"/>
    <x v="7"/>
    <x v="0"/>
    <n v="0.5"/>
    <n v="0.5"/>
    <n v="0.5"/>
    <n v="0.5"/>
    <n v="0.5"/>
    <n v="0.5"/>
    <n v="0.25"/>
    <n v="0.25"/>
    <n v="0.5"/>
    <n v="0"/>
    <n v="0"/>
    <n v="0.8"/>
    <x v="0"/>
  </r>
  <r>
    <s v="1968861"/>
    <s v="207517082022124914"/>
    <s v="DF20227391483"/>
    <x v="144"/>
    <x v="209"/>
    <s v="AARON HUENCHUMIL"/>
    <s v="Cleopatra #10903"/>
    <s v="La Florida"/>
    <x v="0"/>
    <s v="Cumple"/>
    <s v="Cumple"/>
    <s v="No Aplica"/>
    <s v="No Aplica"/>
    <s v="Cumple"/>
    <s v="Cumple"/>
    <s v="No"/>
    <s v="S/N"/>
    <s v="S/N"/>
    <s v="No Aplica"/>
    <s v="No Aplica"/>
    <s v="No Aplica"/>
    <s v="No Aplica"/>
    <s v="No Aplica "/>
    <s v="1- ticket solucionado en ticket DF20227391485"/>
    <x v="6"/>
    <x v="0"/>
    <x v="7"/>
    <x v="0"/>
    <n v="0.5"/>
    <n v="0.5"/>
    <n v="0.5"/>
    <n v="0.5"/>
    <n v="0.5"/>
    <n v="0.5"/>
    <n v="0.25"/>
    <n v="0.25"/>
    <n v="0.5"/>
    <n v="0.5"/>
    <n v="0"/>
    <n v="0.9"/>
    <x v="0"/>
  </r>
  <r>
    <s v="1968859"/>
    <s v="207517082022124339"/>
    <s v="DF20227392663"/>
    <x v="144"/>
    <x v="181"/>
    <s v="AARON HUENCHUMIL"/>
    <s v="Cleopatra #10826 bl 3 dpto 11"/>
    <s v="La Florida"/>
    <x v="0"/>
    <s v="Cumple"/>
    <s v="Cumple"/>
    <s v="No Cumple"/>
    <s v="No Cumple"/>
    <s v="Cumple"/>
    <s v="Cumple"/>
    <s v="No"/>
    <s v="S/N"/>
    <s v="S/N"/>
    <s v="No Aplica"/>
    <s v="No Aplica"/>
    <s v="No Aplica"/>
    <s v="Cumple"/>
    <s v="Cumple Parcialmente"/>
    <s v="1- Suministro electrico se encuentra normalizado 2- No declara codigo de conectoras dentadas utilizadas"/>
    <x v="6"/>
    <x v="0"/>
    <x v="7"/>
    <x v="0"/>
    <n v="0.5"/>
    <n v="0.5"/>
    <n v="0"/>
    <n v="0"/>
    <n v="0.5"/>
    <n v="0.5"/>
    <n v="0.25"/>
    <n v="0.25"/>
    <n v="0.5"/>
    <n v="0.5"/>
    <n v="0.17499999999999999"/>
    <n v="0.63500000000000001"/>
    <x v="0"/>
  </r>
  <r>
    <s v="1968855"/>
    <s v="207517082022123913"/>
    <s v="DF20227391507"/>
    <x v="144"/>
    <x v="209"/>
    <s v="AARON HUENCHUMIL"/>
    <s v="Cleopatra #10826 bl 3 dpto 33"/>
    <s v="La Florida"/>
    <x v="0"/>
    <s v="Cumple"/>
    <s v="Cumple"/>
    <s v="No Aplica"/>
    <s v="No Aplica"/>
    <s v="Cumple"/>
    <s v="Cumple"/>
    <s v="No"/>
    <s v="S/N"/>
    <s v="S/N"/>
    <s v="No Aplica"/>
    <s v="No Aplica"/>
    <s v="No Aplica"/>
    <s v="No Aplica"/>
    <s v="No Aplica "/>
    <s v="1- Ticket solucionado en ticket DF20227391485"/>
    <x v="6"/>
    <x v="0"/>
    <x v="7"/>
    <x v="0"/>
    <n v="0.5"/>
    <n v="0.5"/>
    <n v="0.5"/>
    <n v="0.5"/>
    <n v="0.5"/>
    <n v="0.5"/>
    <n v="0.25"/>
    <n v="0.25"/>
    <n v="0.5"/>
    <n v="0.5"/>
    <n v="0"/>
    <n v="0.9"/>
    <x v="0"/>
  </r>
  <r>
    <s v="1968851"/>
    <s v="207517082022123301"/>
    <s v="DF20227391485"/>
    <x v="144"/>
    <x v="209"/>
    <s v="AARON HUENCHUMIL"/>
    <s v="Cleopatra #10880 bl 2 dpto 23"/>
    <s v="La Florida"/>
    <x v="0"/>
    <s v="Cumple"/>
    <s v="Cumple"/>
    <s v="Cumple"/>
    <s v="Cumple"/>
    <s v="Cumple"/>
    <s v="Cumple"/>
    <s v="No"/>
    <s v="S/N"/>
    <s v="S/N"/>
    <s v="No Aplica"/>
    <s v="No Aplica"/>
    <s v="No Aplica"/>
    <s v="Cumple Mayormente"/>
    <s v="Cumple"/>
    <s v="1- TD 13607 se encuentra normalizado"/>
    <x v="6"/>
    <x v="0"/>
    <x v="7"/>
    <x v="0"/>
    <n v="0.5"/>
    <n v="0.5"/>
    <n v="0.5"/>
    <n v="0.5"/>
    <n v="0.5"/>
    <n v="0.5"/>
    <n v="0.25"/>
    <n v="0.25"/>
    <n v="0.5"/>
    <n v="0.32500000000000001"/>
    <n v="0.5"/>
    <n v="0.96500000000000008"/>
    <x v="0"/>
  </r>
  <r>
    <s v="1968837"/>
    <s v="207617082022121704"/>
    <s v="DF20227396443"/>
    <x v="144"/>
    <x v="161"/>
    <s v="Cristobal toro"/>
    <s v="Derby 9481"/>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68836"/>
    <s v="207517082022121620"/>
    <s v="DF20227391454"/>
    <x v="144"/>
    <x v="209"/>
    <s v="AARON HUENCHUMIL"/>
    <s v="Pucon #10816"/>
    <s v="La Florida"/>
    <x v="0"/>
    <s v="Cumple"/>
    <s v="Cumple"/>
    <s v="No Aplica"/>
    <s v="No Aplica"/>
    <s v="Cumple"/>
    <s v="Cumple"/>
    <s v="No"/>
    <s v="S/N"/>
    <s v="S/N"/>
    <s v="No Aplica"/>
    <s v="No Aplica"/>
    <s v="No Aplica"/>
    <s v="Cumple"/>
    <s v="Cumple Parcialmente"/>
    <s v="1- Cliente no se encuentra en domicilio 2- Suministro electrico normal en el sector"/>
    <x v="6"/>
    <x v="0"/>
    <x v="7"/>
    <x v="0"/>
    <n v="0.5"/>
    <n v="0.5"/>
    <n v="0.5"/>
    <n v="0.5"/>
    <n v="0.5"/>
    <n v="0.5"/>
    <n v="0.25"/>
    <n v="0.25"/>
    <n v="0.5"/>
    <n v="0.5"/>
    <n v="0.17499999999999999"/>
    <n v="0.93500000000000005"/>
    <x v="0"/>
  </r>
  <r>
    <s v="1968823"/>
    <s v="207617082022120437"/>
    <s v="DF20227396028"/>
    <x v="144"/>
    <x v="161"/>
    <s v="Cristobal toro"/>
    <s v="Collihuay oriente 9666"/>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68822"/>
    <s v="207517082022120329"/>
    <s v="DF20227391480"/>
    <x v="144"/>
    <x v="209"/>
    <s v="AARON HUENCHUMIL"/>
    <s v="Chooin Norte #995"/>
    <s v="La Florida"/>
    <x v="0"/>
    <s v="Cumple"/>
    <s v="Cumple"/>
    <s v="No Aplica"/>
    <s v="No Aplica"/>
    <s v="Cumple"/>
    <s v="Cumple"/>
    <s v="No"/>
    <s v="S/N"/>
    <s v="S/N"/>
    <s v="No Aplica"/>
    <s v="No Aplica"/>
    <s v="No Aplica"/>
    <s v="Cumple Parcialmente"/>
    <s v="Cumple"/>
    <s v="1-Suministro electrico normalizado"/>
    <x v="6"/>
    <x v="0"/>
    <x v="7"/>
    <x v="0"/>
    <n v="0.5"/>
    <n v="0.5"/>
    <n v="0.5"/>
    <n v="0.5"/>
    <n v="0.5"/>
    <n v="0.5"/>
    <n v="0.25"/>
    <n v="0.25"/>
    <n v="0.5"/>
    <n v="0.17499999999999999"/>
    <n v="0.5"/>
    <n v="0.93500000000000005"/>
    <x v="0"/>
  </r>
  <r>
    <s v="1968812"/>
    <s v="207517082022115206"/>
    <s v="DF20227391389"/>
    <x v="144"/>
    <x v="209"/>
    <s v="AARON HUENCHUMIL"/>
    <s v="El Alubiar #1505 D"/>
    <s v="La Florida"/>
    <x v="0"/>
    <s v="Cumple"/>
    <s v="Cumple"/>
    <s v="No Aplica"/>
    <s v="No Aplica"/>
    <s v="Cumple"/>
    <s v="Cumple"/>
    <s v="No"/>
    <s v="S/N"/>
    <s v="S/N"/>
    <s v="No Aplica"/>
    <s v="No Aplica"/>
    <s v="No Aplica"/>
    <s v="Cumple Mayormente"/>
    <s v="Cumple"/>
    <s v="1-TD 17131 se encuentra normalizado 2- Caja BT con tapa abierta e ITM's colgando hacia afuera"/>
    <x v="6"/>
    <x v="0"/>
    <x v="7"/>
    <x v="0"/>
    <n v="0.5"/>
    <n v="0.5"/>
    <n v="0.5"/>
    <n v="0.5"/>
    <n v="0.5"/>
    <n v="0.5"/>
    <n v="0.25"/>
    <n v="0.25"/>
    <n v="0.5"/>
    <n v="0.32500000000000001"/>
    <n v="0.5"/>
    <n v="0.96500000000000008"/>
    <x v="0"/>
  </r>
  <r>
    <s v="1968810"/>
    <s v="207617082022115209"/>
    <s v="DF20227397028"/>
    <x v="144"/>
    <x v="153"/>
    <s v="Cristobal toro"/>
    <s v="Oriente 9373"/>
    <s v="La Florida"/>
    <x v="0"/>
    <s v="Cumple"/>
    <s v="Cumple"/>
    <s v="No Aplica"/>
    <s v="No Aplica"/>
    <s v="Cumple"/>
    <s v="Cumple"/>
    <s v="No"/>
    <s v="S/N"/>
    <s v="S/N"/>
    <s v="No Aplica"/>
    <s v="No Aplica"/>
    <s v="No Aplica"/>
    <s v="Cumple"/>
    <s v="Cumple Parcialmente"/>
    <s v="Falta mayor data en fotos , problema externo , td , sector"/>
    <x v="5"/>
    <x v="0"/>
    <x v="7"/>
    <x v="0"/>
    <n v="0.5"/>
    <n v="0.5"/>
    <n v="0.5"/>
    <n v="0.5"/>
    <n v="0.5"/>
    <n v="0.5"/>
    <n v="0.25"/>
    <n v="0.25"/>
    <n v="0.5"/>
    <n v="0.5"/>
    <n v="0.17499999999999999"/>
    <n v="0.93500000000000005"/>
    <x v="0"/>
  </r>
  <r>
    <s v="1968803"/>
    <s v="207517082022114655"/>
    <s v="DF20227389909"/>
    <x v="144"/>
    <x v="189"/>
    <s v="AARON HUENCHUMIL"/>
    <s v="El Alubiar #1505 A"/>
    <s v="La Florida"/>
    <x v="0"/>
    <s v="Cumple"/>
    <s v="Cumple"/>
    <s v="No Aplica"/>
    <s v="No Aplica"/>
    <s v="Cumple"/>
    <s v="Cumple"/>
    <s v="No"/>
    <s v="S/N"/>
    <s v="S/N"/>
    <s v="No Aplica"/>
    <s v="No Aplica"/>
    <s v="No Aplica"/>
    <s v="Cumple Mayormente"/>
    <s v="Cumple Parcialmente"/>
    <s v="1-Cliente no se encuentra en domicilio 2- Cajas de BT con tapas abiertas"/>
    <x v="6"/>
    <x v="0"/>
    <x v="7"/>
    <x v="0"/>
    <n v="0.5"/>
    <n v="0.5"/>
    <n v="0.5"/>
    <n v="0.5"/>
    <n v="0.5"/>
    <n v="0.5"/>
    <n v="0.25"/>
    <n v="0.25"/>
    <n v="0.5"/>
    <n v="0.32500000000000001"/>
    <n v="0.17499999999999999"/>
    <n v="0.9"/>
    <x v="0"/>
  </r>
  <r>
    <s v="1968793"/>
    <s v="207517082022113536"/>
    <s v="DF20227387634"/>
    <x v="144"/>
    <x v="190"/>
    <s v="AARON HUENCHUMIL"/>
    <s v="Cerro Colorado #10414"/>
    <s v="La Florida"/>
    <x v="0"/>
    <s v="Cumple"/>
    <s v="Cumple"/>
    <s v="No Aplica"/>
    <s v="No Aplica"/>
    <s v="Cumple"/>
    <s v="Cumple"/>
    <s v="No"/>
    <s v="S/N"/>
    <s v="S/N"/>
    <s v="No Aplica"/>
    <s v="No Aplica"/>
    <s v="No Aplica"/>
    <s v="Cumple Mayormente"/>
    <s v="Cumple"/>
    <s v="1-Cliente no se encuentra en domicilio 2- Caja DAE sin tapa"/>
    <x v="6"/>
    <x v="0"/>
    <x v="7"/>
    <x v="0"/>
    <n v="0.5"/>
    <n v="0.5"/>
    <n v="0.5"/>
    <n v="0.5"/>
    <n v="0.5"/>
    <n v="0.5"/>
    <n v="0.25"/>
    <n v="0.25"/>
    <n v="0.5"/>
    <n v="0.32500000000000001"/>
    <n v="0.5"/>
    <n v="0.96500000000000008"/>
    <x v="0"/>
  </r>
  <r>
    <s v="1968792"/>
    <s v="207617082022113453"/>
    <s v="DF20227395303"/>
    <x v="144"/>
    <x v="152"/>
    <s v="Cristobal toro"/>
    <s v="Santa victoria 9551"/>
    <s v="La Florida"/>
    <x v="0"/>
    <s v="Cumple"/>
    <s v="Cumple"/>
    <s v="No Aplica"/>
    <s v="No Aplica"/>
    <s v="Cumple"/>
    <s v="Cumple"/>
    <s v="No"/>
    <s v="S/N"/>
    <s v="S/N"/>
    <s v="No Aplica"/>
    <s v="No Aplica"/>
    <s v="No Aplica"/>
    <s v="Cumple"/>
    <s v="Cumple Parcialmente"/>
    <s v="Falta mayor data en fotografias  Sin moradores"/>
    <x v="5"/>
    <x v="0"/>
    <x v="7"/>
    <x v="0"/>
    <n v="0.5"/>
    <n v="0.5"/>
    <n v="0.5"/>
    <n v="0.5"/>
    <n v="0.5"/>
    <n v="0.5"/>
    <n v="0.25"/>
    <n v="0.25"/>
    <n v="0.5"/>
    <n v="0.5"/>
    <n v="0.17499999999999999"/>
    <n v="0.93500000000000005"/>
    <x v="0"/>
  </r>
  <r>
    <s v="1968788"/>
    <s v="207517082022112457"/>
    <s v="DF20227384193"/>
    <x v="144"/>
    <x v="204"/>
    <s v="AARON HUENCHUMIL"/>
    <s v="Cobre Nativo #10618"/>
    <s v="La Florida"/>
    <x v="0"/>
    <s v="Cumple"/>
    <s v="Cumple"/>
    <s v="Cumple"/>
    <s v="Cumple"/>
    <s v="Cumple"/>
    <s v="Cumple"/>
    <s v="Si"/>
    <s v="S/N"/>
    <s v="S/N"/>
    <s v="Cumple"/>
    <s v="Cumple"/>
    <s v="Cumple"/>
    <s v="Cumple"/>
    <s v="Cumple Parcialmente"/>
    <s v="1- Cliente confirma encontrarse con suministro electrico normalizado"/>
    <x v="6"/>
    <x v="0"/>
    <x v="7"/>
    <x v="0"/>
    <n v="0.5"/>
    <n v="0.5"/>
    <n v="0.5"/>
    <n v="0.5"/>
    <n v="0.5"/>
    <n v="0.5"/>
    <n v="0.25"/>
    <n v="0.25"/>
    <n v="0.5"/>
    <n v="0.5"/>
    <n v="0.17499999999999999"/>
    <n v="0.93500000000000005"/>
    <x v="0"/>
  </r>
  <r>
    <s v="1968765"/>
    <s v="207617082022111811"/>
    <s v="DF20227394787"/>
    <x v="144"/>
    <x v="152"/>
    <s v="Cristobal toro"/>
    <s v="Rahue 2395"/>
    <s v="La Florida"/>
    <x v="0"/>
    <s v="Cumple"/>
    <s v="Cumple"/>
    <s v="No Aplica"/>
    <s v="No Aplica"/>
    <s v="Cumple"/>
    <s v="Cumple"/>
    <s v="No"/>
    <s v="S/N"/>
    <s v="S/N"/>
    <s v="No Aplica"/>
    <s v="No Aplica"/>
    <s v="No Aplica"/>
    <s v="Cumple"/>
    <s v="Cumple Parcialmente"/>
    <s v="Falta mayor data en fotografias  Sin moradores"/>
    <x v="5"/>
    <x v="0"/>
    <x v="7"/>
    <x v="0"/>
    <n v="0.5"/>
    <n v="0.5"/>
    <n v="0.5"/>
    <n v="0.5"/>
    <n v="0.5"/>
    <n v="0.5"/>
    <n v="0.25"/>
    <n v="0.25"/>
    <n v="0.5"/>
    <n v="0.5"/>
    <n v="0.17499999999999999"/>
    <n v="0.93500000000000005"/>
    <x v="0"/>
  </r>
  <r>
    <s v="1968761"/>
    <s v="207517082022111042"/>
    <s v="DF20227377133"/>
    <x v="144"/>
    <x v="186"/>
    <s v="AARON HUENCHUMIL"/>
    <s v="Botavara #1869"/>
    <s v="La Florida"/>
    <x v="0"/>
    <s v="Cumple"/>
    <s v="Cumple"/>
    <s v="No Aplica"/>
    <s v="No Aplica"/>
    <s v="Cumple"/>
    <s v="Cumple"/>
    <s v="No"/>
    <s v="S/N"/>
    <s v="S/N"/>
    <s v="No Aplica"/>
    <s v="No Aplica"/>
    <s v="No Aplica"/>
    <s v="No Cumple"/>
    <s v="Cumple Parcialmente"/>
    <s v="1-Cliente no se encuentra en domicilio"/>
    <x v="6"/>
    <x v="0"/>
    <x v="7"/>
    <x v="0"/>
    <n v="0.5"/>
    <n v="0.5"/>
    <n v="0.5"/>
    <n v="0.5"/>
    <n v="0.5"/>
    <n v="0.5"/>
    <n v="0.25"/>
    <n v="0.25"/>
    <n v="0.5"/>
    <n v="0"/>
    <n v="0.17499999999999999"/>
    <n v="0.83500000000000008"/>
    <x v="0"/>
  </r>
  <r>
    <s v="1968754"/>
    <s v="207617082022110129"/>
    <s v="DF20227395820"/>
    <x v="144"/>
    <x v="152"/>
    <s v="Cristobal toro"/>
    <s v="Paseo los pinos 3860"/>
    <s v="La Florida"/>
    <x v="0"/>
    <s v="Cumple"/>
    <s v="Cumple"/>
    <s v="No Aplica"/>
    <s v="No Aplica"/>
    <s v="Cumple"/>
    <s v="Cumple"/>
    <s v="No"/>
    <s v="S/N"/>
    <s v="S/N"/>
    <s v="No Aplica"/>
    <s v="No Aplica"/>
    <s v="No Aplica"/>
    <s v="No Cumple"/>
    <s v="Cumple Parcialmente"/>
    <s v="Falta maxima de fotos exigidas en observacion , falta mayor data  Problema externo , td , sector"/>
    <x v="5"/>
    <x v="0"/>
    <x v="7"/>
    <x v="0"/>
    <n v="0.5"/>
    <n v="0.5"/>
    <n v="0.5"/>
    <n v="0.5"/>
    <n v="0.5"/>
    <n v="0.5"/>
    <n v="0.25"/>
    <n v="0.25"/>
    <n v="0.5"/>
    <n v="0"/>
    <n v="0.17499999999999999"/>
    <n v="0.83500000000000008"/>
    <x v="0"/>
  </r>
  <r>
    <s v="1968751"/>
    <s v="207517082022105227"/>
    <s v="DF20227391339"/>
    <x v="144"/>
    <x v="209"/>
    <s v="AARON HUENCHUMIL"/>
    <s v="Maria Elena #1869"/>
    <s v="La Florida"/>
    <x v="0"/>
    <s v="Cumple"/>
    <s v="Cumple"/>
    <s v="No Aplica"/>
    <s v="No Aplica"/>
    <s v="Cumple"/>
    <s v="Cumple"/>
    <s v="No"/>
    <s v="S/N"/>
    <s v="S/N"/>
    <s v="No Aplica"/>
    <s v="No Aplica"/>
    <s v="No Aplica"/>
    <s v="Cumple Mayormente"/>
    <s v="Cumple"/>
    <s v="1- TD 16720 se encuentra normalizado"/>
    <x v="6"/>
    <x v="0"/>
    <x v="7"/>
    <x v="0"/>
    <n v="0.5"/>
    <n v="0.5"/>
    <n v="0.5"/>
    <n v="0.5"/>
    <n v="0.5"/>
    <n v="0.5"/>
    <n v="0.25"/>
    <n v="0.25"/>
    <n v="0.5"/>
    <n v="0.32500000000000001"/>
    <n v="0.5"/>
    <n v="0.96500000000000008"/>
    <x v="0"/>
  </r>
  <r>
    <s v="1968746"/>
    <s v="207517082022104056"/>
    <s v="DF20227374276"/>
    <x v="144"/>
    <x v="196"/>
    <s v="AARON HUENCHUMIL"/>
    <s v="Pielago del Sur #1878"/>
    <s v="La Florida"/>
    <x v="0"/>
    <s v="Cumple"/>
    <s v="Cumple"/>
    <s v="No Cumple"/>
    <s v="No Cumple"/>
    <s v="Cumple"/>
    <s v="Cumple"/>
    <s v="No"/>
    <s v="S/N"/>
    <s v="S/N"/>
    <s v="No Aplica"/>
    <s v="No Aplica"/>
    <s v="No Aplica"/>
    <s v="Cumple"/>
    <s v="Cumple Parcialmente"/>
    <s v="1-TD 106173 se encuentra normalizado 2- No declara codigo de material utilizado"/>
    <x v="6"/>
    <x v="0"/>
    <x v="7"/>
    <x v="0"/>
    <n v="0.5"/>
    <n v="0.5"/>
    <n v="0"/>
    <n v="0"/>
    <n v="0.5"/>
    <n v="0.5"/>
    <n v="0.25"/>
    <n v="0.25"/>
    <n v="0.5"/>
    <n v="0.5"/>
    <n v="0.17499999999999999"/>
    <n v="0.63500000000000001"/>
    <x v="0"/>
  </r>
  <r>
    <s v="1968745"/>
    <s v="207617082022104029"/>
    <s v="DF20227396541"/>
    <x v="144"/>
    <x v="153"/>
    <s v="Cristobal toro"/>
    <s v="Flor de lazo 1833"/>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68738"/>
    <s v="207617082022103020"/>
    <s v="DF20227395750"/>
    <x v="144"/>
    <x v="152"/>
    <s v="Cristobal toro"/>
    <s v="Las ilusiones 1984"/>
    <s v="La Florida"/>
    <x v="0"/>
    <s v="Cumple"/>
    <s v="Cumple"/>
    <s v="No Aplica"/>
    <s v="No Aplica"/>
    <s v="Cumple"/>
    <s v="Cumple"/>
    <s v="No"/>
    <s v="S/N"/>
    <s v="S/N"/>
    <s v="No Aplica"/>
    <s v="No Aplica"/>
    <s v="No Aplica"/>
    <s v="Cumple"/>
    <s v="Cumple"/>
    <s v="Problema externo , td ."/>
    <x v="5"/>
    <x v="0"/>
    <x v="7"/>
    <x v="0"/>
    <n v="0.5"/>
    <n v="0.5"/>
    <n v="0.5"/>
    <n v="0.5"/>
    <n v="0.5"/>
    <n v="0.5"/>
    <n v="0.25"/>
    <n v="0.25"/>
    <n v="0.5"/>
    <n v="0.5"/>
    <n v="0.5"/>
    <n v="1"/>
    <x v="0"/>
  </r>
  <r>
    <s v="1968734"/>
    <s v="207517082022102759"/>
    <s v="DF20227377783"/>
    <x v="144"/>
    <x v="203"/>
    <s v="AARON HUENCHUMIL"/>
    <s v="Pielago del Sur #1933"/>
    <s v="La Florida"/>
    <x v="0"/>
    <s v="Cumple"/>
    <s v="Cumple"/>
    <s v="Cumple"/>
    <s v="Cumple"/>
    <s v="Cumple"/>
    <s v="Cumple"/>
    <s v="No"/>
    <s v="S/N"/>
    <s v="S/N"/>
    <s v="No Aplica"/>
    <s v="No Aplica"/>
    <s v="No Aplica"/>
    <s v="Cumple"/>
    <s v="Cumple"/>
    <s v="1- TD 23373  se encuentra normalizado"/>
    <x v="6"/>
    <x v="0"/>
    <x v="7"/>
    <x v="0"/>
    <n v="0.5"/>
    <n v="0.5"/>
    <n v="0.5"/>
    <n v="0.5"/>
    <n v="0.5"/>
    <n v="0.5"/>
    <n v="0.25"/>
    <n v="0.25"/>
    <n v="0.5"/>
    <n v="0.5"/>
    <n v="0.5"/>
    <n v="1"/>
    <x v="0"/>
  </r>
  <r>
    <s v="1971627"/>
    <s v="207618082022180429"/>
    <s v="DF20227399857"/>
    <x v="145"/>
    <x v="177"/>
    <s v="Cristobal toro"/>
    <s v="Union 4535"/>
    <s v="La Florida"/>
    <x v="0"/>
    <s v="Cumple"/>
    <s v="Cumple"/>
    <s v="No Aplica"/>
    <s v="No Aplica"/>
    <s v="Cumple"/>
    <s v="Cumple"/>
    <s v="No"/>
    <s v="S/N"/>
    <s v="S/N"/>
    <s v="No Aplica"/>
    <s v="No Aplica"/>
    <s v="No Aplica"/>
    <s v="No Cumple"/>
    <s v="Cumple Parcialmente"/>
    <s v="Falta mayor data en fotografias  Problema externo ."/>
    <x v="5"/>
    <x v="0"/>
    <x v="7"/>
    <x v="0"/>
    <n v="0.5"/>
    <n v="0.5"/>
    <n v="0.5"/>
    <n v="0.5"/>
    <n v="0.5"/>
    <n v="0.5"/>
    <n v="0.25"/>
    <n v="0.25"/>
    <n v="0.5"/>
    <n v="0"/>
    <n v="0.17499999999999999"/>
    <n v="0.83500000000000008"/>
    <x v="0"/>
  </r>
  <r>
    <s v="1971587"/>
    <s v="207518082022164605"/>
    <s v="DF20227390011"/>
    <x v="145"/>
    <x v="151"/>
    <s v="AARON HUENCHUMIL"/>
    <s v="Martin Luther King #10518"/>
    <s v="La Florida"/>
    <x v="0"/>
    <s v="Cumple"/>
    <s v="Cumple"/>
    <s v="No Aplica"/>
    <s v="No Aplica"/>
    <s v="Cumple"/>
    <s v="Cumple"/>
    <s v="Si"/>
    <s v="S/N"/>
    <s v="S/N"/>
    <s v="No Aplica"/>
    <s v="No Aplica"/>
    <s v="Cumple"/>
    <s v="Cumple"/>
    <s v="Cumple"/>
    <s v="1- Cliente confirma encontrarse con suministro electrico normalizado"/>
    <x v="5"/>
    <x v="0"/>
    <x v="7"/>
    <x v="0"/>
    <n v="0.5"/>
    <n v="0.5"/>
    <n v="0.5"/>
    <n v="0.5"/>
    <n v="0.5"/>
    <n v="0.5"/>
    <n v="0.25"/>
    <n v="0.25"/>
    <n v="0.5"/>
    <n v="0.5"/>
    <n v="0.5"/>
    <n v="1"/>
    <x v="0"/>
  </r>
  <r>
    <s v="1971585"/>
    <s v="207518082022163643"/>
    <s v="DF20227385815"/>
    <x v="145"/>
    <x v="173"/>
    <s v="AARON HUENCHUMIL"/>
    <s v="San Jose de la Estrella #275"/>
    <s v="La Florida"/>
    <x v="0"/>
    <s v="Cumple"/>
    <s v="Cumple"/>
    <s v="No Cumple"/>
    <s v="No Cumple"/>
    <s v="Cumple"/>
    <s v="Cumple"/>
    <s v="No"/>
    <s v="S/N"/>
    <s v="S/N"/>
    <s v="No Aplica"/>
    <s v="No Aplica"/>
    <s v="No Aplica"/>
    <s v="Cumple"/>
    <s v="Cumple"/>
    <s v="1- TD 5180 se encuentra normalizado  2- No declara codigo de material utilizado"/>
    <x v="5"/>
    <x v="0"/>
    <x v="7"/>
    <x v="0"/>
    <n v="0.5"/>
    <n v="0.5"/>
    <n v="0"/>
    <n v="0"/>
    <n v="0.5"/>
    <n v="0.5"/>
    <n v="0.25"/>
    <n v="0.25"/>
    <n v="0.5"/>
    <n v="0.5"/>
    <n v="0.5"/>
    <n v="0.7"/>
    <x v="0"/>
  </r>
  <r>
    <s v="1971561"/>
    <s v="207618082022162443"/>
    <s v="DF20227396971"/>
    <x v="145"/>
    <x v="153"/>
    <s v="Cristobal toro"/>
    <s v="Los copihues 138"/>
    <s v="La Florida"/>
    <x v="0"/>
    <s v="Cumple"/>
    <s v="Cumple"/>
    <s v="Cumple"/>
    <s v="Cumple"/>
    <s v="Cumple"/>
    <s v="Cumple"/>
    <s v="No"/>
    <s v="S/N"/>
    <s v="S/N"/>
    <s v="No Aplica"/>
    <s v="No Aplica"/>
    <s v="No Aplica"/>
    <s v="Cumple"/>
    <s v="Cumple"/>
    <s v="Problema externo , td , sector  No se toman fotografias por precaucion .  Vecinos reclaman corte reiterado de energia en sector ."/>
    <x v="5"/>
    <x v="0"/>
    <x v="7"/>
    <x v="0"/>
    <n v="0.5"/>
    <n v="0.5"/>
    <n v="0.5"/>
    <n v="0.5"/>
    <n v="0.5"/>
    <n v="0.5"/>
    <n v="0.25"/>
    <n v="0.25"/>
    <n v="0.5"/>
    <n v="0.5"/>
    <n v="0.5"/>
    <n v="1"/>
    <x v="0"/>
  </r>
  <r>
    <s v="1971560"/>
    <s v="207518082022162349"/>
    <s v="DF20227383661"/>
    <x v="145"/>
    <x v="171"/>
    <s v="AARON HUENCHUMIL"/>
    <s v="El Remanso #10387"/>
    <s v="La Florida"/>
    <x v="0"/>
    <s v="Cumple"/>
    <s v="Cumple"/>
    <s v="No Cumple"/>
    <s v="No Cumple"/>
    <s v="Cumple"/>
    <s v="Cumple"/>
    <s v="No"/>
    <s v="S/N"/>
    <s v="S/N"/>
    <s v="No Aplica"/>
    <s v="No Aplica"/>
    <s v="No Aplica"/>
    <s v="Cumple"/>
    <s v="Cumple Parcialmente"/>
    <s v="1- Suministro electrico normalizado"/>
    <x v="5"/>
    <x v="0"/>
    <x v="7"/>
    <x v="0"/>
    <n v="0.5"/>
    <n v="0.5"/>
    <n v="0"/>
    <n v="0"/>
    <n v="0.5"/>
    <n v="0.5"/>
    <n v="0.25"/>
    <n v="0.25"/>
    <n v="0.5"/>
    <n v="0.5"/>
    <n v="0.17499999999999999"/>
    <n v="0.63500000000000001"/>
    <x v="0"/>
  </r>
  <r>
    <s v="1971552"/>
    <s v="207518082022161819"/>
    <s v="DF20227392506"/>
    <x v="145"/>
    <x v="155"/>
    <s v="AARON HUENCHUMIL"/>
    <s v="El Remanso #10387"/>
    <s v="La Florida"/>
    <x v="0"/>
    <s v="Cumple"/>
    <s v="Cumple"/>
    <s v="No Cumple"/>
    <s v="No Cumple"/>
    <s v="Cumple"/>
    <s v="Cumple"/>
    <s v="No"/>
    <s v="S/N"/>
    <s v="S/N"/>
    <s v="No Aplica"/>
    <s v="No Aplica"/>
    <s v="No Aplica"/>
    <s v="Cumple"/>
    <s v="Cumple Parcialmente"/>
    <s v="1- Suministro electrico normalizado"/>
    <x v="5"/>
    <x v="0"/>
    <x v="7"/>
    <x v="0"/>
    <n v="0.5"/>
    <n v="0.5"/>
    <n v="0"/>
    <n v="0"/>
    <n v="0.5"/>
    <n v="0.5"/>
    <n v="0.25"/>
    <n v="0.25"/>
    <n v="0.5"/>
    <n v="0.5"/>
    <n v="0.17499999999999999"/>
    <n v="0.63500000000000001"/>
    <x v="0"/>
  </r>
  <r>
    <s v="1971546"/>
    <s v="207618082022161036"/>
    <s v="DF20227393349"/>
    <x v="145"/>
    <x v="156"/>
    <s v="Cristobal toro"/>
    <s v="Los clarines 10866"/>
    <s v="La Florida"/>
    <x v="0"/>
    <s v="Cumple"/>
    <s v="Cumple"/>
    <s v="Cumple"/>
    <s v="Cumple"/>
    <s v="Cumple"/>
    <s v="Cumple"/>
    <s v="No"/>
    <s v="S/N"/>
    <s v="S/N"/>
    <s v="No Aplica"/>
    <s v="No Aplica"/>
    <s v="No Aplica"/>
    <s v="Cumple"/>
    <s v="Cumple Parcialmente"/>
    <s v="Falta mayor data en fotografias  Problema externo , td , sector"/>
    <x v="5"/>
    <x v="0"/>
    <x v="7"/>
    <x v="0"/>
    <n v="0.5"/>
    <n v="0.5"/>
    <n v="0.5"/>
    <n v="0.5"/>
    <n v="0.5"/>
    <n v="0.5"/>
    <n v="0.25"/>
    <n v="0.25"/>
    <n v="0.5"/>
    <n v="0.5"/>
    <n v="0.17499999999999999"/>
    <n v="0.93500000000000005"/>
    <x v="0"/>
  </r>
  <r>
    <s v="1971545"/>
    <s v="207518082022160246"/>
    <s v="DF20227390303"/>
    <x v="145"/>
    <x v="151"/>
    <s v="AARON HUENCHUMIL"/>
    <s v="Manutara #10466"/>
    <s v="La Florida"/>
    <x v="0"/>
    <s v="Cumple"/>
    <s v="Cumple"/>
    <s v="Cumple"/>
    <s v="Cumple"/>
    <s v="Cumple"/>
    <s v="Cumple"/>
    <s v="No"/>
    <s v="S/N"/>
    <s v="S/N"/>
    <s v="No Aplica"/>
    <s v="No Aplica"/>
    <s v="No Aplica"/>
    <s v="Cumple"/>
    <s v="Cumple"/>
    <s v="1-TD 5833 se encuentra normalizado"/>
    <x v="5"/>
    <x v="0"/>
    <x v="7"/>
    <x v="0"/>
    <n v="0.5"/>
    <n v="0.5"/>
    <n v="0.5"/>
    <n v="0.5"/>
    <n v="0.5"/>
    <n v="0.5"/>
    <n v="0.25"/>
    <n v="0.25"/>
    <n v="0.5"/>
    <n v="0.5"/>
    <n v="0.5"/>
    <n v="1"/>
    <x v="0"/>
  </r>
  <r>
    <s v="1971544"/>
    <s v="207618082022160004"/>
    <s v="DF20227392640"/>
    <x v="145"/>
    <x v="155"/>
    <s v="Cristobal toro"/>
    <s v="Valentina lepe fte 10552"/>
    <s v="La Florida"/>
    <x v="0"/>
    <s v="Cumple"/>
    <s v="Cumple"/>
    <s v="No Aplica"/>
    <s v="No Aplica"/>
    <s v="Cumple"/>
    <s v="Cumple"/>
    <s v="No"/>
    <s v="S/N"/>
    <s v="S/N"/>
    <s v="No Aplica"/>
    <s v="No Aplica"/>
    <s v="No Aplica"/>
    <s v="Cumple"/>
    <s v="Cumple Parcialmente"/>
    <s v="Falta mayor data en fotos  Sin moradores"/>
    <x v="5"/>
    <x v="0"/>
    <x v="7"/>
    <x v="0"/>
    <n v="0.5"/>
    <n v="0.5"/>
    <n v="0.5"/>
    <n v="0.5"/>
    <n v="0.5"/>
    <n v="0.5"/>
    <n v="0.25"/>
    <n v="0.25"/>
    <n v="0.5"/>
    <n v="0.5"/>
    <n v="0.17499999999999999"/>
    <n v="0.93500000000000005"/>
    <x v="0"/>
  </r>
  <r>
    <s v="1971224"/>
    <s v="207518082022155101"/>
    <s v="DF20227390308"/>
    <x v="145"/>
    <x v="151"/>
    <s v="AARON HUENCHUMIL"/>
    <s v="Las Camelias #581"/>
    <s v="La Florida"/>
    <x v="0"/>
    <s v="Cumple"/>
    <s v="Cumple"/>
    <s v="No Aplica"/>
    <s v="No Aplica"/>
    <s v="Cumple"/>
    <s v="Cumple"/>
    <s v="No"/>
    <s v="S/N"/>
    <s v="S/N"/>
    <s v="No Aplica"/>
    <s v="No Aplica"/>
    <s v="No Aplica"/>
    <s v="Cumple"/>
    <s v="Cumple Parcialmente"/>
    <s v="1- No se logra acceso, porton sin citofono"/>
    <x v="5"/>
    <x v="0"/>
    <x v="7"/>
    <x v="0"/>
    <n v="0.5"/>
    <n v="0.5"/>
    <n v="0.5"/>
    <n v="0.5"/>
    <n v="0.5"/>
    <n v="0.5"/>
    <n v="0.25"/>
    <n v="0.25"/>
    <n v="0.5"/>
    <n v="0.5"/>
    <n v="0.17499999999999999"/>
    <n v="0.93500000000000005"/>
    <x v="0"/>
  </r>
  <r>
    <s v="1971213"/>
    <s v="207518082022154157"/>
    <s v="DF20227384522"/>
    <x v="145"/>
    <x v="169"/>
    <s v="AARON HUENCHUMIL"/>
    <s v="La Greda #576"/>
    <s v="La Florida"/>
    <x v="0"/>
    <s v="Cumple"/>
    <s v="Cumple"/>
    <s v="No Aplica"/>
    <s v="No Aplica"/>
    <s v="Cumple"/>
    <s v="Cumple"/>
    <s v="No"/>
    <s v="S/N"/>
    <s v="S/N"/>
    <s v="No Aplica"/>
    <s v="No Aplica"/>
    <s v="No Aplica"/>
    <s v="Cumple"/>
    <s v="Cumple"/>
    <s v="1- Porton sin citofono, no se logra acceso"/>
    <x v="5"/>
    <x v="0"/>
    <x v="7"/>
    <x v="0"/>
    <n v="0.5"/>
    <n v="0.5"/>
    <n v="0.5"/>
    <n v="0.5"/>
    <n v="0.5"/>
    <n v="0.5"/>
    <n v="0.25"/>
    <n v="0.25"/>
    <n v="0.5"/>
    <n v="0.5"/>
    <n v="0.5"/>
    <n v="1"/>
    <x v="0"/>
  </r>
  <r>
    <s v="1971194"/>
    <s v="207518082022153117"/>
    <s v="DF20227380427"/>
    <x v="145"/>
    <x v="176"/>
    <s v="AARON HUENCHUMIL"/>
    <s v="Piscis #631"/>
    <s v="La Florida"/>
    <x v="0"/>
    <s v="Cumple"/>
    <s v="Cumple"/>
    <s v="No Aplica"/>
    <s v="No Aplica"/>
    <s v="Cumple"/>
    <s v="Cumple"/>
    <s v="No"/>
    <s v="S/N"/>
    <s v="S/N"/>
    <s v="No Aplica"/>
    <s v="No Aplica"/>
    <s v="No Aplica"/>
    <s v="Cumple"/>
    <s v="Cumple Parcialmente"/>
    <s v="1- Cliente no se encuentra en domicilio"/>
    <x v="5"/>
    <x v="0"/>
    <x v="7"/>
    <x v="0"/>
    <n v="0.5"/>
    <n v="0.5"/>
    <n v="0.5"/>
    <n v="0.5"/>
    <n v="0.5"/>
    <n v="0.5"/>
    <n v="0.25"/>
    <n v="0.25"/>
    <n v="0.5"/>
    <n v="0.5"/>
    <n v="0.17499999999999999"/>
    <n v="0.93500000000000005"/>
    <x v="0"/>
  </r>
  <r>
    <s v="1971181"/>
    <s v="207518082022152020"/>
    <s v="DF20227381538"/>
    <x v="145"/>
    <x v="163"/>
    <s v="AARON HUENCHUMIL"/>
    <s v="Frente a Los Copihues #272"/>
    <s v="La Florida"/>
    <x v="0"/>
    <s v="Cumple"/>
    <s v="Cumple"/>
    <s v="No Aplica"/>
    <s v="No Aplica"/>
    <s v="Cumple"/>
    <s v="Cumple"/>
    <s v="No"/>
    <s v="S/N"/>
    <s v="S/N"/>
    <s v="No Aplica"/>
    <s v="No Aplica"/>
    <s v="No Aplica"/>
    <s v="Cumple"/>
    <s v="Cumple"/>
    <s v="1- No se logra dar con ubicacion del TD"/>
    <x v="5"/>
    <x v="0"/>
    <x v="7"/>
    <x v="0"/>
    <n v="0.5"/>
    <n v="0.5"/>
    <n v="0.5"/>
    <n v="0.5"/>
    <n v="0.5"/>
    <n v="0.5"/>
    <n v="0.25"/>
    <n v="0.25"/>
    <n v="0.5"/>
    <n v="0.5"/>
    <n v="0.5"/>
    <n v="1"/>
    <x v="0"/>
  </r>
  <r>
    <s v="1971146"/>
    <s v="207518082022150454"/>
    <s v="DF20227387660"/>
    <x v="145"/>
    <x v="167"/>
    <s v="AARON HUENCHUMIL"/>
    <s v="Rio Ebro #12223"/>
    <s v="La Florida"/>
    <x v="0"/>
    <s v="Cumple"/>
    <s v="Cumple"/>
    <s v="No Cumple"/>
    <s v="No Cumple"/>
    <s v="Cumple"/>
    <s v="Cumple"/>
    <s v="No"/>
    <s v="S/N"/>
    <s v="S/N"/>
    <s v="No Aplica"/>
    <s v="No Aplica"/>
    <s v="No Aplica"/>
    <s v="Cumple"/>
    <s v="Cumple"/>
    <s v="1- TD 51158 se encuentra normalizado 2- Describe uso de materiales pero no declara codigo de estos"/>
    <x v="5"/>
    <x v="0"/>
    <x v="7"/>
    <x v="0"/>
    <n v="0.5"/>
    <n v="0.5"/>
    <n v="0"/>
    <n v="0"/>
    <n v="0.5"/>
    <n v="0.5"/>
    <n v="0.25"/>
    <n v="0.25"/>
    <n v="0.5"/>
    <n v="0.5"/>
    <n v="0.5"/>
    <n v="0.7"/>
    <x v="0"/>
  </r>
  <r>
    <s v="1971072"/>
    <s v="207518082022145036"/>
    <s v="DF20227387604"/>
    <x v="145"/>
    <x v="167"/>
    <s v="AARON HUENCHUMIL"/>
    <s v="Verde #12515"/>
    <s v="La Florida"/>
    <x v="0"/>
    <s v="Cumple"/>
    <s v="Cumple"/>
    <s v="No Aplica"/>
    <s v="No Aplica"/>
    <s v="Cumple"/>
    <s v="Cumple"/>
    <s v="No"/>
    <s v="S/N"/>
    <s v="S/N"/>
    <s v="No Aplica"/>
    <s v="No Aplica"/>
    <s v="No Aplica"/>
    <s v="Cumple Mayormente"/>
    <s v="Cumple"/>
    <s v="1- Cliente no se encuentra en domicilio"/>
    <x v="5"/>
    <x v="0"/>
    <x v="7"/>
    <x v="0"/>
    <n v="0.5"/>
    <n v="0.5"/>
    <n v="0.5"/>
    <n v="0.5"/>
    <n v="0.5"/>
    <n v="0.5"/>
    <n v="0.25"/>
    <n v="0.25"/>
    <n v="0.5"/>
    <n v="0.32500000000000001"/>
    <n v="0.5"/>
    <n v="0.96500000000000008"/>
    <x v="0"/>
  </r>
  <r>
    <s v="1971068"/>
    <s v="207518082022144634"/>
    <s v="DF20227387697"/>
    <x v="145"/>
    <x v="167"/>
    <s v="AARON HUENCHUMIL"/>
    <s v="Verde #12515"/>
    <s v="La Florida"/>
    <x v="0"/>
    <s v="Cumple"/>
    <s v="Cumple"/>
    <s v="No Aplica"/>
    <s v="No Aplica"/>
    <s v="Cumple"/>
    <s v="Cumple"/>
    <s v="No"/>
    <s v="S/N"/>
    <s v="S/N"/>
    <s v="No Aplica"/>
    <s v="No Aplica"/>
    <s v="No Aplica"/>
    <s v="Cumple"/>
    <s v="Cumple"/>
    <s v="1- Cliente no se encuentra en domicilio"/>
    <x v="5"/>
    <x v="0"/>
    <x v="7"/>
    <x v="0"/>
    <n v="0.5"/>
    <n v="0.5"/>
    <n v="0.5"/>
    <n v="0.5"/>
    <n v="0.5"/>
    <n v="0.5"/>
    <n v="0.25"/>
    <n v="0.25"/>
    <n v="0.5"/>
    <n v="0.5"/>
    <n v="0.5"/>
    <n v="1"/>
    <x v="0"/>
  </r>
  <r>
    <s v="1971060"/>
    <s v="207518082022143546"/>
    <s v="DF20227390019"/>
    <x v="145"/>
    <x v="168"/>
    <s v="AARON HUENCHUMIL"/>
    <s v="Colorada #12548"/>
    <s v="La Florida"/>
    <x v="0"/>
    <s v="Cumple"/>
    <s v="Cumple"/>
    <s v="Cumple"/>
    <s v="Cumple"/>
    <s v="Cumple"/>
    <s v="Cumple"/>
    <s v="No"/>
    <s v="S/N"/>
    <s v="S/N"/>
    <s v="No Aplica"/>
    <s v="No Aplica"/>
    <s v="No Aplica"/>
    <s v="Cumple Mayormente"/>
    <s v="Cumple Parcialmente"/>
    <s v="1- TD 12799 se encuentra normalizado"/>
    <x v="5"/>
    <x v="0"/>
    <x v="7"/>
    <x v="0"/>
    <n v="0.5"/>
    <n v="0.5"/>
    <n v="0.5"/>
    <n v="0.5"/>
    <n v="0.5"/>
    <n v="0.5"/>
    <n v="0.25"/>
    <n v="0.25"/>
    <n v="0.5"/>
    <n v="0.32500000000000001"/>
    <n v="0.17499999999999999"/>
    <n v="0.9"/>
    <x v="0"/>
  </r>
  <r>
    <s v="1971050"/>
    <s v="207518082022142516"/>
    <s v="DF20227387155"/>
    <x v="145"/>
    <x v="167"/>
    <s v="AARON HUENCHUMIL"/>
    <s v="Los Quillayes #782"/>
    <s v="La Florida"/>
    <x v="0"/>
    <s v="Cumple"/>
    <s v="Cumple"/>
    <s v="No Aplica"/>
    <s v="No Aplica"/>
    <s v="Cumple"/>
    <s v="Cumple"/>
    <s v="No"/>
    <s v="S/N"/>
    <s v="S/N"/>
    <s v="No Aplica"/>
    <s v="No Aplica"/>
    <s v="No Aplica"/>
    <s v="Cumple"/>
    <s v="Cumple"/>
    <s v="1- Cliente no se encuentra en local"/>
    <x v="5"/>
    <x v="0"/>
    <x v="7"/>
    <x v="0"/>
    <n v="0.5"/>
    <n v="0.5"/>
    <n v="0.5"/>
    <n v="0.5"/>
    <n v="0.5"/>
    <n v="0.5"/>
    <n v="0.25"/>
    <n v="0.25"/>
    <n v="0.5"/>
    <n v="0.5"/>
    <n v="0.5"/>
    <n v="1"/>
    <x v="0"/>
  </r>
  <r>
    <s v="1971040"/>
    <s v="207518082022141343"/>
    <s v="DF20227387887"/>
    <x v="145"/>
    <x v="170"/>
    <s v="AARON HUENCHUMIL"/>
    <s v="Los Gladiolos #10894"/>
    <s v="La Florida"/>
    <x v="0"/>
    <s v="Cumple"/>
    <s v="Cumple"/>
    <s v="No Aplica"/>
    <s v="No Aplica"/>
    <s v="Cumple"/>
    <s v="Cumple"/>
    <s v="No"/>
    <s v="S/N"/>
    <s v="S/N"/>
    <s v="No Aplica"/>
    <s v="No Aplica"/>
    <s v="No Aplica"/>
    <s v="Cumple"/>
    <s v="Cumple Parcialmente"/>
    <s v="1- Cliente no se encuentra en domicilio"/>
    <x v="5"/>
    <x v="0"/>
    <x v="7"/>
    <x v="0"/>
    <n v="0.5"/>
    <n v="0.5"/>
    <n v="0.5"/>
    <n v="0.5"/>
    <n v="0.5"/>
    <n v="0.5"/>
    <n v="0.25"/>
    <n v="0.25"/>
    <n v="0.5"/>
    <n v="0.5"/>
    <n v="0.17499999999999999"/>
    <n v="0.93500000000000005"/>
    <x v="0"/>
  </r>
  <r>
    <s v="1971028"/>
    <s v="207518082022140308"/>
    <s v="DF20227388491"/>
    <x v="145"/>
    <x v="191"/>
    <s v="AARON HUENCHUMIL"/>
    <s v="Maria Elena #1283 B/8 dpto 11"/>
    <s v="La Florida"/>
    <x v="0"/>
    <s v="Cumple"/>
    <s v="Cumple"/>
    <s v="No Aplica"/>
    <s v="No Aplica"/>
    <s v="Cumple"/>
    <s v="Cumple"/>
    <s v="No"/>
    <s v="S/N"/>
    <s v="S/N"/>
    <s v="No Aplica"/>
    <s v="No Aplica"/>
    <s v="No Aplica"/>
    <s v="Cumple"/>
    <s v="Cumple"/>
    <s v="1- No se logra acceso, opte por retirarme vecinos molestos con cobros en sus boletas"/>
    <x v="6"/>
    <x v="0"/>
    <x v="7"/>
    <x v="0"/>
    <n v="0.5"/>
    <n v="0.5"/>
    <n v="0.5"/>
    <n v="0.5"/>
    <n v="0.5"/>
    <n v="0.5"/>
    <n v="0.25"/>
    <n v="0.25"/>
    <n v="0.5"/>
    <n v="0.5"/>
    <n v="0.5"/>
    <n v="1"/>
    <x v="0"/>
  </r>
  <r>
    <s v="1970986"/>
    <s v="207618082022131917"/>
    <s v="DF20227398600"/>
    <x v="145"/>
    <x v="177"/>
    <s v="Cristobal toro"/>
    <s v="Manutara 10224"/>
    <s v="La Florida"/>
    <x v="0"/>
    <s v="Cumple"/>
    <s v="Cumple"/>
    <s v="No Aplica"/>
    <s v="No Aplica"/>
    <s v="Cumple"/>
    <s v="Cumple"/>
    <s v="No"/>
    <s v="S/N"/>
    <s v="S/N"/>
    <s v="No Aplica"/>
    <s v="No Aplica"/>
    <s v="No Aplica"/>
    <s v="Cumple"/>
    <s v="Cumple Parcialmente"/>
    <s v="Falta mayor data en fotos ,  Problema externo , td , sector"/>
    <x v="5"/>
    <x v="0"/>
    <x v="7"/>
    <x v="0"/>
    <n v="0.5"/>
    <n v="0.5"/>
    <n v="0.5"/>
    <n v="0.5"/>
    <n v="0.5"/>
    <n v="0.5"/>
    <n v="0.25"/>
    <n v="0.25"/>
    <n v="0.5"/>
    <n v="0.5"/>
    <n v="0.17499999999999999"/>
    <n v="0.93500000000000005"/>
    <x v="0"/>
  </r>
  <r>
    <s v="1970976"/>
    <s v="207618082022130337"/>
    <s v="DF20227396001"/>
    <x v="145"/>
    <x v="161"/>
    <s v="Cristobal toro"/>
    <s v="Manutara 10217"/>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70961"/>
    <s v="207618082022123925"/>
    <s v="DF20227400869"/>
    <x v="145"/>
    <x v="160"/>
    <s v="Cristobal toro"/>
    <s v="Las rocas 7908"/>
    <s v="La Florida"/>
    <x v="0"/>
    <s v="Cumple"/>
    <s v="Cumple"/>
    <s v="No Aplica"/>
    <s v="No Aplica"/>
    <s v="Cumple"/>
    <s v="Cumple"/>
    <s v="No"/>
    <s v="S/N"/>
    <s v="S/N"/>
    <s v="No Aplica"/>
    <s v="No Aplica"/>
    <s v="No Aplica"/>
    <s v="Cumple"/>
    <s v="Cumple Parcialmente"/>
    <s v="Falta mayor data en fotografias  Problema externo , td , sector"/>
    <x v="5"/>
    <x v="0"/>
    <x v="7"/>
    <x v="0"/>
    <n v="0.5"/>
    <n v="0.5"/>
    <n v="0.5"/>
    <n v="0.5"/>
    <n v="0.5"/>
    <n v="0.5"/>
    <n v="0.25"/>
    <n v="0.25"/>
    <n v="0.5"/>
    <n v="0.5"/>
    <n v="0.17499999999999999"/>
    <n v="0.93500000000000005"/>
    <x v="0"/>
  </r>
  <r>
    <s v="1970953"/>
    <s v="207618082022122319"/>
    <s v="DF20227400903"/>
    <x v="145"/>
    <x v="160"/>
    <s v="Cristobal toro"/>
    <s v="Santa julia 3319"/>
    <s v="La Florida"/>
    <x v="0"/>
    <s v="Cumple"/>
    <s v="Cumple"/>
    <s v="Cumple"/>
    <s v="Cumple"/>
    <s v="Cumple"/>
    <s v="Cumple"/>
    <s v="No"/>
    <s v="S/N"/>
    <s v="S/N"/>
    <s v="No Aplica"/>
    <s v="No Aplica"/>
    <s v="No Aplica"/>
    <s v="Cumple"/>
    <s v="Cumple Parcialmente"/>
    <s v="Problema externo , td . Sector  Falta mayor data en fotografias"/>
    <x v="5"/>
    <x v="0"/>
    <x v="7"/>
    <x v="0"/>
    <n v="0.5"/>
    <n v="0.5"/>
    <n v="0.5"/>
    <n v="0.5"/>
    <n v="0.5"/>
    <n v="0.5"/>
    <n v="0.25"/>
    <n v="0.25"/>
    <n v="0.5"/>
    <n v="0.5"/>
    <n v="0.17499999999999999"/>
    <n v="0.93500000000000005"/>
    <x v="0"/>
  </r>
  <r>
    <s v="1970944"/>
    <s v="207618082022121038"/>
    <s v="DF20227397020"/>
    <x v="145"/>
    <x v="153"/>
    <s v="Cristobal toro"/>
    <s v="Oriente 9384"/>
    <s v="La Florida"/>
    <x v="0"/>
    <s v="Cumple"/>
    <s v="Cumple"/>
    <s v="No Aplica"/>
    <s v="No Aplica"/>
    <s v="Cumple"/>
    <s v="Cumple"/>
    <s v="No"/>
    <s v="S/N"/>
    <s v="S/N"/>
    <s v="No Aplica"/>
    <s v="No Aplica"/>
    <s v="No Aplica"/>
    <s v="Cumple"/>
    <s v="Cumple"/>
    <s v="Sin moradores , sin mayor observacion"/>
    <x v="5"/>
    <x v="0"/>
    <x v="7"/>
    <x v="0"/>
    <n v="0.5"/>
    <n v="0.5"/>
    <n v="0.5"/>
    <n v="0.5"/>
    <n v="0.5"/>
    <n v="0.5"/>
    <n v="0.25"/>
    <n v="0.25"/>
    <n v="0.5"/>
    <n v="0.5"/>
    <n v="0.5"/>
    <n v="1"/>
    <x v="0"/>
  </r>
  <r>
    <s v="1970931"/>
    <s v="207618082022115719"/>
    <s v="DF20227400719"/>
    <x v="145"/>
    <x v="177"/>
    <s v="Cristobal toro"/>
    <s v="El hualle 9238"/>
    <s v="La Florida"/>
    <x v="0"/>
    <s v="Cumple"/>
    <s v="Cumple"/>
    <s v="No Aplica"/>
    <s v="No Aplica"/>
    <s v="Cumple"/>
    <s v="Cumple"/>
    <s v="No"/>
    <s v="S/N"/>
    <s v="S/N"/>
    <s v="No Aplica"/>
    <s v="No Aplica"/>
    <s v="No Aplica"/>
    <s v="Cumple"/>
    <s v="Cumple Parcialmente"/>
    <s v="Falta mayor data en fotos  Problema externo , td , sector"/>
    <x v="5"/>
    <x v="0"/>
    <x v="7"/>
    <x v="0"/>
    <n v="0.5"/>
    <n v="0.5"/>
    <n v="0.5"/>
    <n v="0.5"/>
    <n v="0.5"/>
    <n v="0.5"/>
    <n v="0.25"/>
    <n v="0.25"/>
    <n v="0.5"/>
    <n v="0.5"/>
    <n v="0.17499999999999999"/>
    <n v="0.93500000000000005"/>
    <x v="0"/>
  </r>
  <r>
    <s v="1970884"/>
    <s v="207618082022114024"/>
    <s v="DF20227393430"/>
    <x v="145"/>
    <x v="155"/>
    <s v="Cristobal toro"/>
    <s v="Walker martinez 3501"/>
    <s v="La Florida"/>
    <x v="0"/>
    <s v="Cumple"/>
    <s v="Cumple"/>
    <s v="No Aplica"/>
    <s v="No Aplica"/>
    <s v="Cumple"/>
    <s v="Cumple"/>
    <s v="No"/>
    <s v="S/N"/>
    <s v="S/N"/>
    <s v="No Aplica"/>
    <s v="No Aplica"/>
    <s v="No Aplica"/>
    <s v="Cumple"/>
    <s v="Cumple Parcialmente"/>
    <s v="Falta mayor data en fotos  Problema externo , td . Sector"/>
    <x v="5"/>
    <x v="0"/>
    <x v="7"/>
    <x v="0"/>
    <n v="0.5"/>
    <n v="0.5"/>
    <n v="0.5"/>
    <n v="0.5"/>
    <n v="0.5"/>
    <n v="0.5"/>
    <n v="0.25"/>
    <n v="0.25"/>
    <n v="0.5"/>
    <n v="0.5"/>
    <n v="0.17499999999999999"/>
    <n v="0.93500000000000005"/>
    <x v="0"/>
  </r>
  <r>
    <s v="1970873"/>
    <s v="207618082022112316"/>
    <s v="DF20227400830"/>
    <x v="145"/>
    <x v="160"/>
    <s v="Cristobal toro"/>
    <s v="Los recuerdos 3994 B"/>
    <s v="La Florida"/>
    <x v="0"/>
    <s v="Cumple"/>
    <s v="Cumple"/>
    <s v="No Aplica"/>
    <s v="No Aplica"/>
    <s v="Cumple"/>
    <s v="Cumple"/>
    <s v="No"/>
    <s v="S/N"/>
    <s v="S/N"/>
    <s v="No Aplica"/>
    <s v="No Aplica"/>
    <s v="No Aplica"/>
    <s v="No Cumple"/>
    <s v="Cumple Parcialmente"/>
    <s v="Falta maxima de fotos exigidas  Falta mayor data en fotos  Sin moradores"/>
    <x v="5"/>
    <x v="0"/>
    <x v="7"/>
    <x v="0"/>
    <n v="0.5"/>
    <n v="0.5"/>
    <n v="0.5"/>
    <n v="0.5"/>
    <n v="0.5"/>
    <n v="0.5"/>
    <n v="0.25"/>
    <n v="0.25"/>
    <n v="0.5"/>
    <n v="0"/>
    <n v="0.17499999999999999"/>
    <n v="0.83500000000000008"/>
    <x v="0"/>
  </r>
  <r>
    <s v="1970866"/>
    <s v="207618082022111446"/>
    <s v="DF20227401026"/>
    <x v="145"/>
    <x v="160"/>
    <s v="Cristobal toro"/>
    <s v="El higueral 6403"/>
    <s v="La Florida"/>
    <x v="0"/>
    <s v="Cumple"/>
    <s v="Cumple"/>
    <s v="No Aplica"/>
    <s v="No Aplica"/>
    <s v="Cumple"/>
    <s v="Cumple"/>
    <s v="No"/>
    <s v="S/N"/>
    <s v="S/N"/>
    <s v="No Aplica"/>
    <s v="No Aplica"/>
    <s v="No Aplica"/>
    <s v="Cumple"/>
    <s v="Cumple Parcialmente"/>
    <s v="Falta mayor data en fotos  Sin moradores"/>
    <x v="5"/>
    <x v="0"/>
    <x v="7"/>
    <x v="0"/>
    <n v="0.5"/>
    <n v="0.5"/>
    <n v="0.5"/>
    <n v="0.5"/>
    <n v="0.5"/>
    <n v="0.5"/>
    <n v="0.25"/>
    <n v="0.25"/>
    <n v="0.5"/>
    <n v="0.5"/>
    <n v="0.17499999999999999"/>
    <n v="0.93500000000000005"/>
    <x v="0"/>
  </r>
  <r>
    <s v="1970856"/>
    <s v="207618082022105811"/>
    <s v="DF20227396673"/>
    <x v="145"/>
    <x v="153"/>
    <s v="Cristobal toro"/>
    <s v="Los gladiolos 2042"/>
    <s v="La Florida"/>
    <x v="0"/>
    <s v="Cumple"/>
    <s v="Cumple"/>
    <s v="No Aplica"/>
    <s v="No Aplica"/>
    <s v="Cumple"/>
    <s v="Cumple"/>
    <s v="No"/>
    <s v="S/N"/>
    <s v="S/N"/>
    <s v="No Aplica"/>
    <s v="No Aplica"/>
    <s v="No Aplica"/>
    <s v="No Cumple"/>
    <s v="Cumple Parcialmente"/>
    <s v="Falta maxima de data exigida . Problema externo , td , sector"/>
    <x v="5"/>
    <x v="0"/>
    <x v="7"/>
    <x v="0"/>
    <n v="0.5"/>
    <n v="0.5"/>
    <n v="0.5"/>
    <n v="0.5"/>
    <n v="0.5"/>
    <n v="0.5"/>
    <n v="0.25"/>
    <n v="0.25"/>
    <n v="0.5"/>
    <n v="0"/>
    <n v="0.17499999999999999"/>
    <n v="0.83500000000000008"/>
    <x v="0"/>
  </r>
  <r>
    <s v="1973221"/>
    <s v="207619082022170749"/>
    <s v="DF20227398733"/>
    <x v="146"/>
    <x v="177"/>
    <s v="Cristobal toro"/>
    <s v="Rafael matus 1073 dpto 21"/>
    <s v="La Florida"/>
    <x v="0"/>
    <s v="Cumple"/>
    <s v="Cumple"/>
    <s v="No Aplica"/>
    <s v="No Aplica"/>
    <s v="Cumple"/>
    <s v="Cumple"/>
    <s v="No"/>
    <s v="S/N"/>
    <s v="S/N"/>
    <s v="No Aplica"/>
    <s v="No Aplica"/>
    <s v="No Aplica"/>
    <s v="Cumple Parcialmente"/>
    <s v="Cumple Parcialmente"/>
    <s v="Falta mejor detalle en fotos  Falta mayor data en fotos  Sector hostil . No se tomas mas fotos por precaucion"/>
    <x v="5"/>
    <x v="0"/>
    <x v="7"/>
    <x v="0"/>
    <n v="0.5"/>
    <n v="0.5"/>
    <n v="0.5"/>
    <n v="0.5"/>
    <n v="0.5"/>
    <n v="0.5"/>
    <n v="0.25"/>
    <n v="0.25"/>
    <n v="0.5"/>
    <n v="0.17499999999999999"/>
    <n v="0.17499999999999999"/>
    <n v="0.87"/>
    <x v="0"/>
  </r>
  <r>
    <s v="1973198"/>
    <s v="207619082022161000"/>
    <s v="DF20227400761"/>
    <x v="146"/>
    <x v="160"/>
    <s v="Cristobal toro"/>
    <s v="Covadonga 1258"/>
    <s v="La Florida"/>
    <x v="0"/>
    <s v="Cumple"/>
    <s v="Cumple"/>
    <s v="Cumple"/>
    <s v="Cumple"/>
    <s v="Cumple"/>
    <s v="Cumple"/>
    <s v="No"/>
    <s v="S/N"/>
    <s v="S/N"/>
    <s v="No Aplica"/>
    <s v="No Aplica"/>
    <s v="No Aplica"/>
    <s v="Cumple"/>
    <s v="Cumple"/>
    <s v="No se toman fotografias por precaucion  Sector hostil  Sin moradores"/>
    <x v="5"/>
    <x v="0"/>
    <x v="7"/>
    <x v="0"/>
    <n v="0.5"/>
    <n v="0.5"/>
    <n v="0.5"/>
    <n v="0.5"/>
    <n v="0.5"/>
    <n v="0.5"/>
    <n v="0.25"/>
    <n v="0.25"/>
    <n v="0.5"/>
    <n v="0.5"/>
    <n v="0.5"/>
    <n v="1"/>
    <x v="0"/>
  </r>
  <r>
    <s v="1973195"/>
    <s v="207519082022155559"/>
    <s v="DF20227386053"/>
    <x v="146"/>
    <x v="172"/>
    <s v="AARON HUENCHUMIL"/>
    <s v="Los Aprendices #10436"/>
    <s v="La Florida"/>
    <x v="0"/>
    <s v="Cumple"/>
    <s v="Cumple"/>
    <s v="Cumple"/>
    <s v="Cumple"/>
    <s v="Cumple"/>
    <s v="Cumple"/>
    <s v="No"/>
    <s v="S/N"/>
    <s v="S/N"/>
    <s v="No Aplica"/>
    <s v="No Aplica"/>
    <s v="No Aplica"/>
    <s v="Cumple"/>
    <s v="Cumple Parcialmente"/>
    <s v="1- TD 13533 se encuentra normalizado"/>
    <x v="5"/>
    <x v="0"/>
    <x v="7"/>
    <x v="0"/>
    <n v="0.5"/>
    <n v="0.5"/>
    <n v="0.5"/>
    <n v="0.5"/>
    <n v="0.5"/>
    <n v="0.5"/>
    <n v="0.25"/>
    <n v="0.25"/>
    <n v="0.5"/>
    <n v="0.5"/>
    <n v="0.17499999999999999"/>
    <n v="0.93500000000000005"/>
    <x v="0"/>
  </r>
  <r>
    <s v="1973192"/>
    <s v="207619082022154704"/>
    <s v="DF20227401341"/>
    <x v="146"/>
    <x v="160"/>
    <s v="Cristobal toro"/>
    <s v="Huechun 8596"/>
    <s v="La Florida"/>
    <x v="0"/>
    <s v="Cumple"/>
    <s v="Cumple"/>
    <s v="No Cumple"/>
    <s v="No Cumple"/>
    <s v="Cumple"/>
    <s v="Cumple"/>
    <s v="No"/>
    <s v="S/N"/>
    <s v="S/N"/>
    <s v="No Aplica"/>
    <s v="No Aplica"/>
    <s v="No Aplica"/>
    <s v="No Cumple"/>
    <s v="Cumple Parcialmente"/>
    <s v="Falta maxima de fotos exigidas , igual de data , sin moradores , no se tomas mas fotos por sector hostil"/>
    <x v="5"/>
    <x v="0"/>
    <x v="7"/>
    <x v="0"/>
    <n v="0.5"/>
    <n v="0.5"/>
    <n v="0"/>
    <n v="0"/>
    <n v="0.5"/>
    <n v="0.5"/>
    <n v="0.25"/>
    <n v="0.25"/>
    <n v="0.5"/>
    <n v="0"/>
    <n v="0.17499999999999999"/>
    <n v="0.53500000000000003"/>
    <x v="0"/>
  </r>
  <r>
    <s v="1973191"/>
    <s v="207519082022154304"/>
    <s v="DF20227387054"/>
    <x v="146"/>
    <x v="174"/>
    <s v="AARON HUENCHUMIL"/>
    <s v="Bucaramanga #1345"/>
    <s v="La Florida"/>
    <x v="0"/>
    <s v="Cumple"/>
    <s v="Cumple"/>
    <s v="No Aplica"/>
    <s v="No Aplica"/>
    <s v="Cumple"/>
    <s v="Cumple"/>
    <s v="No"/>
    <s v="S/N"/>
    <s v="S/N"/>
    <s v="No Aplica"/>
    <s v="No Aplica"/>
    <s v="No Aplica"/>
    <s v="Cumple"/>
    <s v="Cumple Parcialmente"/>
    <s v="1-TD 26555 se encuentra normalizado 2-Caja B.T sin tapa"/>
    <x v="5"/>
    <x v="0"/>
    <x v="7"/>
    <x v="0"/>
    <n v="0.5"/>
    <n v="0.5"/>
    <n v="0.5"/>
    <n v="0.5"/>
    <n v="0.5"/>
    <n v="0.5"/>
    <n v="0.25"/>
    <n v="0.25"/>
    <n v="0.5"/>
    <n v="0.5"/>
    <n v="0.17499999999999999"/>
    <n v="0.93500000000000005"/>
    <x v="0"/>
  </r>
  <r>
    <s v="1973189"/>
    <s v="207619082022153438"/>
    <s v="DF20227392948"/>
    <x v="146"/>
    <x v="155"/>
    <s v="Cristobal toro"/>
    <s v="Santa julia 891"/>
    <s v="La Florida"/>
    <x v="0"/>
    <s v="Cumple"/>
    <s v="Cumple"/>
    <s v="No Aplica"/>
    <s v="No Aplica"/>
    <s v="Cumple"/>
    <s v="Cumple"/>
    <s v="No"/>
    <s v="S/N"/>
    <s v="S/N"/>
    <s v="No Aplica"/>
    <s v="No Aplica"/>
    <s v="No Aplica"/>
    <s v="No Cumple"/>
    <s v="Cumple Parcialmente"/>
    <s v="Falta maxima de fotos exigidas  Igual de data  No se toman fotos por precaucion  Sector hostil"/>
    <x v="5"/>
    <x v="0"/>
    <x v="7"/>
    <x v="0"/>
    <n v="0.5"/>
    <n v="0.5"/>
    <n v="0.5"/>
    <n v="0.5"/>
    <n v="0.5"/>
    <n v="0.5"/>
    <n v="0.25"/>
    <n v="0.25"/>
    <n v="0.5"/>
    <n v="0"/>
    <n v="0.17499999999999999"/>
    <n v="0.83500000000000008"/>
    <x v="0"/>
  </r>
  <r>
    <s v="1973188"/>
    <s v="207519082022153344"/>
    <s v="DF20227385510"/>
    <x v="146"/>
    <x v="172"/>
    <s v="AARON HUENCHUMIL"/>
    <s v="El Libertador #10749"/>
    <s v="La Florida"/>
    <x v="0"/>
    <s v="Cumple"/>
    <s v="Cumple"/>
    <s v="No Aplica"/>
    <s v="No Aplica"/>
    <s v="Cumple"/>
    <s v="Cumple"/>
    <s v="No"/>
    <s v="S/N"/>
    <s v="S/N"/>
    <s v="No Aplica"/>
    <s v="No Aplica"/>
    <s v="No Aplica"/>
    <s v="Cumple Mayormente"/>
    <s v="Cumple"/>
    <s v="1-Cliente no se encuentra en domicilio"/>
    <x v="5"/>
    <x v="0"/>
    <x v="7"/>
    <x v="0"/>
    <n v="0.5"/>
    <n v="0.5"/>
    <n v="0.5"/>
    <n v="0.5"/>
    <n v="0.5"/>
    <n v="0.5"/>
    <n v="0.25"/>
    <n v="0.25"/>
    <n v="0.5"/>
    <n v="0.32500000000000001"/>
    <n v="0.5"/>
    <n v="0.96500000000000008"/>
    <x v="0"/>
  </r>
  <r>
    <s v="1973187"/>
    <s v="207519082022153040"/>
    <s v="DF20227387201"/>
    <x v="146"/>
    <x v="174"/>
    <s v="AARON HUENCHUMIL"/>
    <s v="El Libertador #10749"/>
    <s v="La Florida"/>
    <x v="0"/>
    <s v="Cumple"/>
    <s v="Cumple"/>
    <s v="No Aplica"/>
    <s v="No Aplica"/>
    <s v="Cumple"/>
    <s v="Cumple"/>
    <s v="No"/>
    <s v="S/N"/>
    <s v="S/N"/>
    <s v="No Aplica"/>
    <s v="No Aplica"/>
    <s v="No Aplica"/>
    <s v="Cumple"/>
    <s v="Cumple Parcialmente"/>
    <s v="1- Cliente no se encuentra en domicilio"/>
    <x v="5"/>
    <x v="0"/>
    <x v="7"/>
    <x v="0"/>
    <n v="0.5"/>
    <n v="0.5"/>
    <n v="0.5"/>
    <n v="0.5"/>
    <n v="0.5"/>
    <n v="0.5"/>
    <n v="0.25"/>
    <n v="0.25"/>
    <n v="0.5"/>
    <n v="0.5"/>
    <n v="0.17499999999999999"/>
    <n v="0.93500000000000005"/>
    <x v="0"/>
  </r>
  <r>
    <s v="1973182"/>
    <s v="207519082022151814"/>
    <s v="DF20227385568"/>
    <x v="146"/>
    <x v="173"/>
    <s v="AARON HUENCHUMIL"/>
    <s v="Barlovento #10623"/>
    <s v="La Florida"/>
    <x v="0"/>
    <s v="Cumple"/>
    <s v="Cumple"/>
    <s v="No Aplica"/>
    <s v="No Aplica"/>
    <s v="Cumple"/>
    <s v="Cumple"/>
    <s v="Si"/>
    <s v="S/N"/>
    <s v="S/N"/>
    <s v="No Aplica"/>
    <s v="No Aplica"/>
    <s v="No Aplica"/>
    <s v="Cumple"/>
    <s v="Cumple"/>
    <s v="1- Cliente si se encuentra en domicilio, pero no hay respuesta por su parte"/>
    <x v="5"/>
    <x v="0"/>
    <x v="7"/>
    <x v="0"/>
    <n v="0.5"/>
    <n v="0.5"/>
    <n v="0.5"/>
    <n v="0.5"/>
    <n v="0.5"/>
    <n v="0.5"/>
    <n v="0.25"/>
    <n v="0.25"/>
    <n v="0.5"/>
    <n v="0.5"/>
    <n v="0.5"/>
    <n v="1"/>
    <x v="0"/>
  </r>
  <r>
    <s v="1973177"/>
    <s v="207519082022150446"/>
    <s v="DF20227388045"/>
    <x v="146"/>
    <x v="170"/>
    <s v="AARON HUENCHUMIL"/>
    <s v="Corregidor Zañartu #11548"/>
    <s v="La Florida"/>
    <x v="0"/>
    <s v="Cumple"/>
    <s v="Cumple"/>
    <s v="No Aplica"/>
    <s v="No Aplica"/>
    <s v="Cumple"/>
    <s v="Cumple"/>
    <s v="No"/>
    <s v="S/N"/>
    <s v="S/N"/>
    <s v="No Aplica"/>
    <s v="No Aplica"/>
    <s v="No Aplica"/>
    <s v="Cumple Parcialmente"/>
    <s v="Cumple Parcialmente"/>
    <s v="1- Cliente no se encuentra en domicilio"/>
    <x v="5"/>
    <x v="0"/>
    <x v="7"/>
    <x v="0"/>
    <n v="0.5"/>
    <n v="0.5"/>
    <n v="0.5"/>
    <n v="0.5"/>
    <n v="0.5"/>
    <n v="0.5"/>
    <n v="0.25"/>
    <n v="0.25"/>
    <n v="0.5"/>
    <n v="0.17499999999999999"/>
    <n v="0.17499999999999999"/>
    <n v="0.87"/>
    <x v="0"/>
  </r>
  <r>
    <s v="1973172"/>
    <s v="207519082022144826"/>
    <s v="DF20227381585"/>
    <x v="146"/>
    <x v="163"/>
    <s v="AARON HUENCHUMIL"/>
    <s v="Pasaje Cuatro #10909"/>
    <s v="La Florida"/>
    <x v="0"/>
    <s v="Cumple"/>
    <s v="Cumple"/>
    <s v="No Aplica"/>
    <s v="No Aplica"/>
    <s v="Cumple"/>
    <s v="Cumple"/>
    <s v="No"/>
    <s v="S/N"/>
    <s v="S/N"/>
    <s v="No Aplica"/>
    <s v="No Aplica"/>
    <s v="No Aplica"/>
    <s v="Cumple"/>
    <s v="Cumple"/>
    <s v="1- Suministro electrico normalizado"/>
    <x v="5"/>
    <x v="0"/>
    <x v="7"/>
    <x v="0"/>
    <n v="0.5"/>
    <n v="0.5"/>
    <n v="0.5"/>
    <n v="0.5"/>
    <n v="0.5"/>
    <n v="0.5"/>
    <n v="0.25"/>
    <n v="0.25"/>
    <n v="0.5"/>
    <n v="0.5"/>
    <n v="0.5"/>
    <n v="1"/>
    <x v="0"/>
  </r>
  <r>
    <s v="1973165"/>
    <s v="207519082022143617"/>
    <s v="DF20227387984"/>
    <x v="146"/>
    <x v="170"/>
    <s v="AARON HUENCHUMIL"/>
    <s v="Psje Uno #145"/>
    <s v="La Florida"/>
    <x v="0"/>
    <s v="Cumple"/>
    <s v="Cumple"/>
    <s v="No Aplica"/>
    <s v="No Aplica"/>
    <s v="Cumple"/>
    <s v="Cumple"/>
    <s v="No"/>
    <s v="S/N"/>
    <s v="S/N"/>
    <s v="No Aplica"/>
    <s v="No Aplica"/>
    <s v="No Aplica"/>
    <s v="Cumple Mayormente"/>
    <s v="Cumple Parcialmente"/>
    <s v="1- Suministro electrico normalizado"/>
    <x v="5"/>
    <x v="0"/>
    <x v="7"/>
    <x v="0"/>
    <n v="0.5"/>
    <n v="0.5"/>
    <n v="0.5"/>
    <n v="0.5"/>
    <n v="0.5"/>
    <n v="0.5"/>
    <n v="0.25"/>
    <n v="0.25"/>
    <n v="0.5"/>
    <n v="0.32500000000000001"/>
    <n v="0.17499999999999999"/>
    <n v="0.9"/>
    <x v="0"/>
  </r>
  <r>
    <s v="1973160"/>
    <s v="207519082022142003"/>
    <s v="DF20227379956"/>
    <x v="146"/>
    <x v="176"/>
    <s v="AARON HUENCHUMIL"/>
    <s v="Jose Miguel Carrera #347"/>
    <s v="La Florida"/>
    <x v="0"/>
    <s v="Cumple"/>
    <s v="Cumple"/>
    <s v="No Cumple"/>
    <s v="No Cumple"/>
    <s v="Cumple"/>
    <s v="Cumple"/>
    <s v="Si"/>
    <s v="Doris Mancilla"/>
    <s v="222627268"/>
    <s v="Cumple"/>
    <s v="Cumple"/>
    <s v="Cumple"/>
    <s v="Cumple"/>
    <s v="Cumple Parcialmente"/>
    <s v="1- Cliente con suministro electrico normalizado 2- No declara codigo de ITM 40A utilizado"/>
    <x v="5"/>
    <x v="0"/>
    <x v="7"/>
    <x v="0"/>
    <n v="0.5"/>
    <n v="0.5"/>
    <n v="0"/>
    <n v="0"/>
    <n v="0.5"/>
    <n v="0.5"/>
    <n v="0.25"/>
    <n v="0.25"/>
    <n v="0.5"/>
    <n v="0.5"/>
    <n v="0.17499999999999999"/>
    <n v="0.63500000000000001"/>
    <x v="0"/>
  </r>
  <r>
    <s v="1973149"/>
    <s v="207519082022140103"/>
    <s v="DF20227379834"/>
    <x v="146"/>
    <x v="176"/>
    <s v="AARON HUENCHUMIL"/>
    <s v="Javiera Carrera #10254"/>
    <s v="La Florida"/>
    <x v="0"/>
    <s v="Cumple"/>
    <s v="Cumple"/>
    <s v="No Cumple"/>
    <s v="No Cumple"/>
    <s v="Cumple"/>
    <s v="Cumple"/>
    <s v="Si"/>
    <s v="S/N"/>
    <s v="S/N"/>
    <s v="No Aplica"/>
    <s v="No Aplica"/>
    <s v="Cumple"/>
    <s v="Cumple"/>
    <s v="Cumple Parcialmente"/>
    <s v="1- Cliente confirma encontrarse con suministro electrico  2- No declara codigo de conectora utilizada"/>
    <x v="5"/>
    <x v="0"/>
    <x v="7"/>
    <x v="0"/>
    <n v="0.5"/>
    <n v="0.5"/>
    <n v="0"/>
    <n v="0"/>
    <n v="0.5"/>
    <n v="0.5"/>
    <n v="0.25"/>
    <n v="0.25"/>
    <n v="0.5"/>
    <n v="0.5"/>
    <n v="0.17499999999999999"/>
    <n v="0.63500000000000001"/>
    <x v="0"/>
  </r>
  <r>
    <s v="1973145"/>
    <s v="207519082022135141"/>
    <s v="DF20227377830"/>
    <x v="146"/>
    <x v="150"/>
    <s v="AARON HUENCHUMIL"/>
    <s v="Javiera Carrera #10259"/>
    <s v="La Florida"/>
    <x v="0"/>
    <s v="Cumple"/>
    <s v="Cumple"/>
    <s v="Cumple"/>
    <s v="Cumple"/>
    <s v="Cumple"/>
    <s v="Cumple"/>
    <s v="No"/>
    <s v="S/N"/>
    <s v="S/N"/>
    <s v="No Aplica"/>
    <s v="No Aplica"/>
    <s v="No Aplica"/>
    <s v="Cumple"/>
    <s v="Cumple"/>
    <s v="1- TD 13528 se encuentra normalizado"/>
    <x v="5"/>
    <x v="0"/>
    <x v="7"/>
    <x v="0"/>
    <n v="0.5"/>
    <n v="0.5"/>
    <n v="0.5"/>
    <n v="0.5"/>
    <n v="0.5"/>
    <n v="0.5"/>
    <n v="0.25"/>
    <n v="0.25"/>
    <n v="0.5"/>
    <n v="0.5"/>
    <n v="0.5"/>
    <n v="1"/>
    <x v="0"/>
  </r>
  <r>
    <s v="1973127"/>
    <s v="207619082022132957"/>
    <s v="DF20227402354"/>
    <x v="146"/>
    <x v="162"/>
    <s v="Cristobal toro"/>
    <s v="Makohe 539"/>
    <s v="La Florida"/>
    <x v="0"/>
    <s v="Cumple"/>
    <s v="Cumple"/>
    <s v="No Aplica"/>
    <s v="No Aplica"/>
    <s v="Cumple"/>
    <s v="Cumple"/>
    <s v="No"/>
    <s v="S/N"/>
    <s v="S/N"/>
    <s v="No Aplica"/>
    <s v="No Aplica"/>
    <s v="No Aplica"/>
    <s v="Cumple"/>
    <s v="Cumple"/>
    <s v="Problema externo , td sector"/>
    <x v="5"/>
    <x v="0"/>
    <x v="7"/>
    <x v="0"/>
    <n v="0.5"/>
    <n v="0.5"/>
    <n v="0.5"/>
    <n v="0.5"/>
    <n v="0.5"/>
    <n v="0.5"/>
    <n v="0.25"/>
    <n v="0.25"/>
    <n v="0.5"/>
    <n v="0.5"/>
    <n v="0.5"/>
    <n v="1"/>
    <x v="0"/>
  </r>
  <r>
    <s v="1973109"/>
    <s v="207619082022125805"/>
    <s v="DF20227402239"/>
    <x v="146"/>
    <x v="160"/>
    <s v="Cristobal toro"/>
    <s v="Chaiten 9169"/>
    <s v="La Florida"/>
    <x v="0"/>
    <s v="Cumple"/>
    <s v="Cumple"/>
    <s v="No Aplica"/>
    <s v="No Aplica"/>
    <s v="Cumple"/>
    <s v="Cumple"/>
    <s v="No"/>
    <s v="S/N"/>
    <s v="S/N"/>
    <s v="No Aplica"/>
    <s v="No Aplica"/>
    <s v="No Aplica"/>
    <s v="Cumple"/>
    <s v="Cumple Parcialmente"/>
    <s v="Problema externo , td , sector  Falta mayor data en fotos"/>
    <x v="5"/>
    <x v="0"/>
    <x v="7"/>
    <x v="0"/>
    <n v="0.5"/>
    <n v="0.5"/>
    <n v="0.5"/>
    <n v="0.5"/>
    <n v="0.5"/>
    <n v="0.5"/>
    <n v="0.25"/>
    <n v="0.25"/>
    <n v="0.5"/>
    <n v="0.5"/>
    <n v="0.17499999999999999"/>
    <n v="0.93500000000000005"/>
    <x v="0"/>
  </r>
  <r>
    <s v="1973094"/>
    <s v="207619082022123953"/>
    <s v="DF20227401438"/>
    <x v="146"/>
    <x v="160"/>
    <s v="Cristobal toro"/>
    <s v="Brasil 9021 A"/>
    <s v="La Florida"/>
    <x v="0"/>
    <s v="Cumple"/>
    <s v="Cumple"/>
    <s v="No Aplica"/>
    <s v="No Aplica"/>
    <s v="Cumple"/>
    <s v="Cumple"/>
    <s v="No"/>
    <s v="S/N"/>
    <s v="S/N"/>
    <s v="No Aplica"/>
    <s v="No Aplica"/>
    <s v="No Aplica"/>
    <s v="No Cumple"/>
    <s v="No Cumple"/>
    <s v="Sin moradores  Falta maxima de fotos exigidas igual  Q data"/>
    <x v="5"/>
    <x v="0"/>
    <x v="7"/>
    <x v="0"/>
    <n v="0.5"/>
    <n v="0.5"/>
    <n v="0.5"/>
    <n v="0.5"/>
    <n v="0.5"/>
    <n v="0.5"/>
    <n v="0.25"/>
    <n v="0.25"/>
    <n v="0.5"/>
    <n v="0"/>
    <n v="0"/>
    <n v="0.8"/>
    <x v="0"/>
  </r>
  <r>
    <s v="1973078"/>
    <s v="207619082022121951"/>
    <s v="DF20227393850"/>
    <x v="146"/>
    <x v="156"/>
    <s v="Cristobal toro"/>
    <s v="Las palmeras 45"/>
    <s v="La Florida"/>
    <x v="0"/>
    <s v="Cumple"/>
    <s v="Cumple"/>
    <s v="No Aplica"/>
    <s v="No Aplica"/>
    <s v="Cumple"/>
    <s v="Cumple"/>
    <s v="No"/>
    <s v="S/N"/>
    <s v="S/N"/>
    <s v="No Aplica"/>
    <s v="No Aplica"/>
    <s v="No Aplica"/>
    <s v="Cumple"/>
    <s v="Cumple Parcialmente"/>
    <s v="Falta mayor data en fotos  Problema externo , td , sector"/>
    <x v="5"/>
    <x v="0"/>
    <x v="7"/>
    <x v="0"/>
    <n v="0.5"/>
    <n v="0.5"/>
    <n v="0.5"/>
    <n v="0.5"/>
    <n v="0.5"/>
    <n v="0.5"/>
    <n v="0.25"/>
    <n v="0.25"/>
    <n v="0.5"/>
    <n v="0.5"/>
    <n v="0.17499999999999999"/>
    <n v="0.93500000000000005"/>
    <x v="0"/>
  </r>
  <r>
    <s v="1973069"/>
    <s v="207619082022115838"/>
    <s v="DF20227402275"/>
    <x v="146"/>
    <x v="195"/>
    <s v="Cristobal toro"/>
    <s v="El parque 1681 dpto 34"/>
    <s v="La Florida"/>
    <x v="0"/>
    <s v="Cumple"/>
    <s v="Cumple"/>
    <s v="No Aplica"/>
    <s v="No Aplica"/>
    <s v="Cumple"/>
    <s v="Cumple"/>
    <s v="No"/>
    <s v="S/N"/>
    <s v="S/N"/>
    <s v="No Aplica"/>
    <s v="No Aplica"/>
    <s v="No Aplica"/>
    <s v="Cumple"/>
    <s v="Cumple"/>
    <s v="Problema externo , td , sector"/>
    <x v="6"/>
    <x v="0"/>
    <x v="7"/>
    <x v="0"/>
    <n v="0.5"/>
    <n v="0.5"/>
    <n v="0.5"/>
    <n v="0.5"/>
    <n v="0.5"/>
    <n v="0.5"/>
    <n v="0.25"/>
    <n v="0.25"/>
    <n v="0.5"/>
    <n v="0.5"/>
    <n v="0.5"/>
    <n v="1"/>
    <x v="0"/>
  </r>
  <r>
    <s v="1972826"/>
    <s v="207619082022114657"/>
    <s v="DF20227400908"/>
    <x v="146"/>
    <x v="160"/>
    <s v="Cristobal toro"/>
    <s v="Calcuripe 1340"/>
    <s v="La Florida"/>
    <x v="0"/>
    <s v="Cumple"/>
    <s v="Cumple"/>
    <s v="No Aplica"/>
    <s v="No Aplica"/>
    <s v="Cumple"/>
    <s v="Cumple"/>
    <s v="No"/>
    <s v="S/N"/>
    <s v="S/N"/>
    <s v="No Aplica"/>
    <s v="No Aplica"/>
    <s v="No Aplica"/>
    <s v="Cumple"/>
    <s v="Cumple Parcialmente"/>
    <s v="Falta mayor data en fotografias  Sin moradores"/>
    <x v="5"/>
    <x v="0"/>
    <x v="7"/>
    <x v="0"/>
    <n v="0.5"/>
    <n v="0.5"/>
    <n v="0.5"/>
    <n v="0.5"/>
    <n v="0.5"/>
    <n v="0.5"/>
    <n v="0.25"/>
    <n v="0.25"/>
    <n v="0.5"/>
    <n v="0.5"/>
    <n v="0.17499999999999999"/>
    <n v="0.93500000000000005"/>
    <x v="0"/>
  </r>
  <r>
    <s v="1972809"/>
    <s v="207619082022112249"/>
    <s v="DF20227402926"/>
    <x v="146"/>
    <x v="162"/>
    <s v="Cristobal toro"/>
    <s v="Araucania 8040"/>
    <s v="La Florida"/>
    <x v="0"/>
    <s v="Cumple"/>
    <s v="Cumple"/>
    <s v="No Aplica"/>
    <s v="No Aplica"/>
    <s v="Cumple"/>
    <s v="Cumple"/>
    <s v="No"/>
    <s v="S/N"/>
    <s v="S/N"/>
    <s v="No Aplica"/>
    <s v="No Aplica"/>
    <s v="No Aplica"/>
    <s v="Cumple"/>
    <s v="Cumple Parcialmente"/>
    <s v="Falta mayor data en fotografias  Sin moradores"/>
    <x v="5"/>
    <x v="0"/>
    <x v="7"/>
    <x v="0"/>
    <n v="0.5"/>
    <n v="0.5"/>
    <n v="0.5"/>
    <n v="0.5"/>
    <n v="0.5"/>
    <n v="0.5"/>
    <n v="0.25"/>
    <n v="0.25"/>
    <n v="0.5"/>
    <n v="0.5"/>
    <n v="0.17499999999999999"/>
    <n v="0.93500000000000005"/>
    <x v="0"/>
  </r>
  <r>
    <s v="1972804"/>
    <s v="207619082022111619"/>
    <s v="DF20227402924"/>
    <x v="146"/>
    <x v="162"/>
    <s v="Cristobal toro"/>
    <s v="Araucania 8264"/>
    <s v="La Florida"/>
    <x v="0"/>
    <s v="Cumple"/>
    <s v="Cumple"/>
    <s v="Cumple"/>
    <s v="Cumple"/>
    <s v="Cumple"/>
    <s v="Cumple"/>
    <s v="No"/>
    <s v="S/N"/>
    <s v="S/N"/>
    <s v="No Aplica"/>
    <s v="No Aplica"/>
    <s v="No Aplica"/>
    <s v="Cumple"/>
    <s v="Cumple"/>
    <s v="Problema externo , td , sector"/>
    <x v="5"/>
    <x v="0"/>
    <x v="7"/>
    <x v="0"/>
    <n v="0.5"/>
    <n v="0.5"/>
    <n v="0.5"/>
    <n v="0.5"/>
    <n v="0.5"/>
    <n v="0.5"/>
    <n v="0.25"/>
    <n v="0.25"/>
    <n v="0.5"/>
    <n v="0.5"/>
    <n v="0.5"/>
    <n v="1"/>
    <x v="0"/>
  </r>
  <r>
    <s v="1972781"/>
    <s v="207619082022110209"/>
    <s v="DF20227402181"/>
    <x v="146"/>
    <x v="162"/>
    <s v="Cristobal toro"/>
    <s v="Laguna norte 2162"/>
    <s v="La Florida"/>
    <x v="0"/>
    <s v="Cumple"/>
    <s v="Cumple"/>
    <s v="No Aplica"/>
    <s v="No Aplica"/>
    <s v="Cumple"/>
    <s v="Cumple"/>
    <s v="No"/>
    <s v="S/N"/>
    <s v="S/N"/>
    <s v="No Aplica"/>
    <s v="No Aplica"/>
    <s v="No Aplica"/>
    <s v="Cumple"/>
    <s v="Cumple"/>
    <s v="Sin moradores , no se toman fotografias por precaucion , sector hostil , ademas estaba entremedio de feria ."/>
    <x v="5"/>
    <x v="0"/>
    <x v="7"/>
    <x v="0"/>
    <n v="0.5"/>
    <n v="0.5"/>
    <n v="0.5"/>
    <n v="0.5"/>
    <n v="0.5"/>
    <n v="0.5"/>
    <n v="0.25"/>
    <n v="0.25"/>
    <n v="0.5"/>
    <n v="0.5"/>
    <n v="0.5"/>
    <n v="1"/>
    <x v="0"/>
  </r>
  <r>
    <s v="1972773"/>
    <s v="207619082022104825"/>
    <s v="DF20227402192"/>
    <x v="146"/>
    <x v="162"/>
    <s v="Cristobal toro"/>
    <s v="Plaza r 2246"/>
    <s v="La Florida"/>
    <x v="0"/>
    <s v="Cumple"/>
    <s v="Cumple"/>
    <s v="No Aplica"/>
    <s v="No Aplica"/>
    <s v="Cumple"/>
    <s v="Cumple"/>
    <s v="No"/>
    <s v="S/N"/>
    <s v="S/N"/>
    <s v="No Aplica"/>
    <s v="No Aplica"/>
    <s v="No Aplica"/>
    <s v="Cumple"/>
    <s v="Cumple Parcialmente"/>
    <s v="Falta mayor data en fotografias  Problema externo , td . Sector"/>
    <x v="5"/>
    <x v="0"/>
    <x v="7"/>
    <x v="0"/>
    <n v="0.5"/>
    <n v="0.5"/>
    <n v="0.5"/>
    <n v="0.5"/>
    <n v="0.5"/>
    <n v="0.5"/>
    <n v="0.25"/>
    <n v="0.25"/>
    <n v="0.5"/>
    <n v="0.5"/>
    <n v="0.17499999999999999"/>
    <n v="0.93500000000000005"/>
    <x v="0"/>
  </r>
  <r>
    <s v="1976074"/>
    <s v="207622082022171335"/>
    <s v="DF20227401003"/>
    <x v="147"/>
    <x v="160"/>
    <s v="Cristobal toro"/>
    <s v="Alta marea 1877"/>
    <s v="La Florida"/>
    <x v="0"/>
    <s v="Cumple"/>
    <s v="Cumple"/>
    <s v="No Aplica"/>
    <s v="No Aplica"/>
    <s v="Cumple"/>
    <s v="Cumple"/>
    <s v="No"/>
    <s v="S/N"/>
    <s v="S/N"/>
    <s v="No Aplica"/>
    <s v="No Aplica"/>
    <s v="No Aplica"/>
    <s v="Cumple"/>
    <s v="Cumple Parcialmente"/>
    <s v="Sin moradores  Falta mayor data en fotografias  Zona conflictiva , no se toman fotografias por precaucion"/>
    <x v="5"/>
    <x v="0"/>
    <x v="7"/>
    <x v="0"/>
    <n v="0.5"/>
    <n v="0.5"/>
    <n v="0.5"/>
    <n v="0.5"/>
    <n v="0.5"/>
    <n v="0.5"/>
    <n v="0.25"/>
    <n v="0.25"/>
    <n v="0.5"/>
    <n v="0.5"/>
    <n v="0.17499999999999999"/>
    <n v="0.93500000000000005"/>
    <x v="0"/>
  </r>
  <r>
    <s v="1976069"/>
    <s v="207522082022165321"/>
    <s v="DF20227388422"/>
    <x v="147"/>
    <x v="170"/>
    <s v="AARON HUENCHUMIL"/>
    <s v="Perpetua Freire #903"/>
    <s v="La Florida"/>
    <x v="0"/>
    <s v="Cumple"/>
    <s v="Cumple"/>
    <s v="No Aplica"/>
    <s v="No Aplica"/>
    <s v="Cumple"/>
    <s v="Cumple"/>
    <s v="Si"/>
    <s v="S/N"/>
    <s v="S/N"/>
    <s v="Cumple"/>
    <s v="Cumple"/>
    <s v="Cumple"/>
    <s v="Cumple Mayormente"/>
    <s v="Cumple"/>
    <s v="1- Suministro electrico normalizado"/>
    <x v="5"/>
    <x v="0"/>
    <x v="7"/>
    <x v="0"/>
    <n v="0.5"/>
    <n v="0.5"/>
    <n v="0.5"/>
    <n v="0.5"/>
    <n v="0.5"/>
    <n v="0.5"/>
    <n v="0.25"/>
    <n v="0.25"/>
    <n v="0.5"/>
    <n v="0.32500000000000001"/>
    <n v="0.5"/>
    <n v="0.96500000000000008"/>
    <x v="0"/>
  </r>
  <r>
    <s v="1976065"/>
    <s v="207522082022163754"/>
    <s v="DF20227378211"/>
    <x v="147"/>
    <x v="150"/>
    <s v="AARON HUENCHUMIL"/>
    <s v="Paraguay #8761"/>
    <s v="La Florida"/>
    <x v="0"/>
    <s v="Cumple"/>
    <s v="Cumple"/>
    <s v="No Aplica"/>
    <s v="No Aplica"/>
    <s v="Cumple"/>
    <s v="Cumple"/>
    <s v="Si"/>
    <s v="S/N"/>
    <s v="S/N"/>
    <s v="Cumple"/>
    <s v="Cumple"/>
    <s v="Cumple"/>
    <s v="Cumple"/>
    <s v="Cumple"/>
    <s v="1- Cliente tiene contratado empalme trifasico y estubo funcionando mucho tiempo solo con 1 fase. 2- Suministro electrico normalizado 3- Caja DAE sin tapa"/>
    <x v="5"/>
    <x v="0"/>
    <x v="7"/>
    <x v="0"/>
    <n v="0.5"/>
    <n v="0.5"/>
    <n v="0.5"/>
    <n v="0.5"/>
    <n v="0.5"/>
    <n v="0.5"/>
    <n v="0.25"/>
    <n v="0.25"/>
    <n v="0.5"/>
    <n v="0.5"/>
    <n v="0.5"/>
    <n v="1"/>
    <x v="0"/>
  </r>
  <r>
    <s v="1976061"/>
    <s v="207522082022162340"/>
    <s v="DF20227374256"/>
    <x v="147"/>
    <x v="139"/>
    <s v="AARON HUENCHUMIL"/>
    <s v="Rojas Magallanes #0169"/>
    <s v="La Florida"/>
    <x v="0"/>
    <s v="Cumple"/>
    <s v="Cumple"/>
    <s v="No Cumple"/>
    <s v="No Cumple"/>
    <s v="Cumple"/>
    <s v="Cumple"/>
    <s v="No"/>
    <s v="S/N"/>
    <s v="S/N"/>
    <s v="No Aplica"/>
    <s v="No Aplica"/>
    <s v="No Aplica"/>
    <s v="Cumple"/>
    <s v="Cumple"/>
    <s v="1- TD 2768 se encuentra normalizado 2- No declara codigo de material utilizado"/>
    <x v="5"/>
    <x v="0"/>
    <x v="7"/>
    <x v="0"/>
    <n v="0.5"/>
    <n v="0.5"/>
    <n v="0"/>
    <n v="0"/>
    <n v="0.5"/>
    <n v="0.5"/>
    <n v="0.25"/>
    <n v="0.25"/>
    <n v="0.5"/>
    <n v="0.5"/>
    <n v="0.5"/>
    <n v="0.7"/>
    <x v="0"/>
  </r>
  <r>
    <s v="1976057"/>
    <s v="207622082022161223"/>
    <s v="DF20227403685"/>
    <x v="147"/>
    <x v="159"/>
    <s v="Cristobal toro"/>
    <s v="Recalada oriente 11602"/>
    <s v="La Florida"/>
    <x v="0"/>
    <s v="Cumple"/>
    <s v="Cumple"/>
    <s v="No Cumple"/>
    <s v="No Cumple"/>
    <s v="Cumple"/>
    <s v="Cumple"/>
    <s v="No"/>
    <s v="S/N"/>
    <s v="S/N"/>
    <s v="No Aplica"/>
    <s v="No Aplica"/>
    <s v="No Aplica"/>
    <s v="No Cumple"/>
    <s v="No Cumple"/>
    <s v="Falta maxima de fotos exigidas  No se toman fotografias por precaucion  Zona conflictiva"/>
    <x v="5"/>
    <x v="0"/>
    <x v="7"/>
    <x v="0"/>
    <n v="0.5"/>
    <n v="0.5"/>
    <n v="0"/>
    <n v="0"/>
    <n v="0.5"/>
    <n v="0.5"/>
    <n v="0.25"/>
    <n v="0.25"/>
    <n v="0.5"/>
    <n v="0"/>
    <n v="0"/>
    <n v="0.5"/>
    <x v="0"/>
  </r>
  <r>
    <s v="1976056"/>
    <s v="207522082022161233"/>
    <s v="DF20227375316"/>
    <x v="147"/>
    <x v="139"/>
    <s v="AARON HUENCHUMIL"/>
    <s v="Grumete Caballero #8037"/>
    <s v="La Florida"/>
    <x v="0"/>
    <s v="Cumple"/>
    <s v="Cumple"/>
    <s v="No Cumple"/>
    <s v="No Cumple"/>
    <s v="Cumple"/>
    <s v="Cumple"/>
    <s v="No"/>
    <s v="S/N"/>
    <s v="S/N"/>
    <s v="No Aplica"/>
    <s v="No Aplica"/>
    <s v="No Aplica"/>
    <s v="No Cumple"/>
    <s v="No Cumple"/>
    <s v="1- TD 22439 se encuentra normalizado 2- No declara codigo de material utilizado"/>
    <x v="5"/>
    <x v="0"/>
    <x v="7"/>
    <x v="0"/>
    <n v="0.5"/>
    <n v="0.5"/>
    <n v="0"/>
    <n v="0"/>
    <n v="0.5"/>
    <n v="0.5"/>
    <n v="0.25"/>
    <n v="0.25"/>
    <n v="0.5"/>
    <n v="0"/>
    <n v="0"/>
    <n v="0.5"/>
    <x v="0"/>
  </r>
  <r>
    <s v="1976053"/>
    <s v="207622082022160838"/>
    <s v="DF20227403402"/>
    <x v="147"/>
    <x v="157"/>
    <s v="Cristobal toro"/>
    <s v="Pielago del sur 1928"/>
    <s v="La Florida"/>
    <x v="0"/>
    <s v="Cumple"/>
    <s v="Cumple"/>
    <s v="Cumple"/>
    <s v="Cumple"/>
    <s v="Cumple"/>
    <s v="Cumple"/>
    <s v="No"/>
    <s v="S/N"/>
    <s v="S/N"/>
    <s v="No Aplica"/>
    <s v="No Aplica"/>
    <s v="No Aplica"/>
    <s v="Cumple"/>
    <s v="Cumple"/>
    <s v="Problema externo ,td  sector  No se toman mas fotografias por precaucion Sector hostil"/>
    <x v="5"/>
    <x v="0"/>
    <x v="7"/>
    <x v="0"/>
    <n v="0.5"/>
    <n v="0.5"/>
    <n v="0.5"/>
    <n v="0.5"/>
    <n v="0.5"/>
    <n v="0.5"/>
    <n v="0.25"/>
    <n v="0.25"/>
    <n v="0.5"/>
    <n v="0.5"/>
    <n v="0.5"/>
    <n v="1"/>
    <x v="0"/>
  </r>
  <r>
    <s v="1976022"/>
    <s v="207522082022151411"/>
    <s v="DF20227380644"/>
    <x v="147"/>
    <x v="176"/>
    <s v="AARON HUENCHUMIL"/>
    <s v="Punta Arenas #8200"/>
    <s v="La Florida"/>
    <x v="0"/>
    <s v="Cumple"/>
    <s v="Cumple"/>
    <s v="No Cumple"/>
    <s v="No Cumple"/>
    <s v="Cumple"/>
    <s v="Cumple"/>
    <s v="No"/>
    <s v="S/N"/>
    <s v="S/N"/>
    <s v="No Aplica"/>
    <s v="No Aplica"/>
    <s v="No Aplica"/>
    <s v="Cumple"/>
    <s v="Cumple"/>
    <s v="1-TD 20341 se encuentra normalizado 2- No declara codigo de materiales utilizados"/>
    <x v="5"/>
    <x v="0"/>
    <x v="7"/>
    <x v="0"/>
    <n v="0.5"/>
    <n v="0.5"/>
    <n v="0"/>
    <n v="0"/>
    <n v="0.5"/>
    <n v="0.5"/>
    <n v="0.25"/>
    <n v="0.25"/>
    <n v="0.5"/>
    <n v="0.5"/>
    <n v="0.5"/>
    <n v="0.7"/>
    <x v="0"/>
  </r>
  <r>
    <s v="1976014"/>
    <s v="207522082022150300"/>
    <s v="DF20227374141"/>
    <x v="147"/>
    <x v="139"/>
    <s v="AARON HUENCHUMIL"/>
    <s v="Covadonga #1320"/>
    <s v="La Florida"/>
    <x v="0"/>
    <s v="Cumple"/>
    <s v="Cumple"/>
    <s v="No Aplica"/>
    <s v="No Aplica"/>
    <s v="Cumple"/>
    <s v="Cumple"/>
    <s v="No"/>
    <s v="S/N"/>
    <s v="S/N"/>
    <s v="No Aplica"/>
    <s v="No Aplica"/>
    <s v="No Aplica"/>
    <s v="Cumple"/>
    <s v="Cumple"/>
    <s v="1- TD 20322 se encuentra normalizado"/>
    <x v="5"/>
    <x v="0"/>
    <x v="7"/>
    <x v="0"/>
    <n v="0.5"/>
    <n v="0.5"/>
    <n v="0.5"/>
    <n v="0.5"/>
    <n v="0.5"/>
    <n v="0.5"/>
    <n v="0.25"/>
    <n v="0.25"/>
    <n v="0.5"/>
    <n v="0.5"/>
    <n v="0.5"/>
    <n v="1"/>
    <x v="0"/>
  </r>
  <r>
    <s v="1976007"/>
    <s v="207522082022144846"/>
    <s v="DF20227375879"/>
    <x v="147"/>
    <x v="149"/>
    <s v="AARON HUENCHUMIL"/>
    <s v="Calama #9270"/>
    <s v="La Florida"/>
    <x v="0"/>
    <s v="Cumple"/>
    <s v="Cumple"/>
    <s v="Cumple"/>
    <s v="Cumple"/>
    <s v="Cumple"/>
    <s v="Cumple"/>
    <s v="No"/>
    <s v="S/N"/>
    <s v="S/N"/>
    <s v="No Aplica"/>
    <s v="No Aplica"/>
    <s v="No Aplica"/>
    <s v="Cumple"/>
    <s v="Cumple Parcialmente"/>
    <s v="1-TD 54634 se encuentra normalizado"/>
    <x v="5"/>
    <x v="0"/>
    <x v="7"/>
    <x v="0"/>
    <n v="0.5"/>
    <n v="0.5"/>
    <n v="0.5"/>
    <n v="0.5"/>
    <n v="0.5"/>
    <n v="0.5"/>
    <n v="0.25"/>
    <n v="0.25"/>
    <n v="0.5"/>
    <n v="0.5"/>
    <n v="0.17499999999999999"/>
    <n v="0.93500000000000005"/>
    <x v="0"/>
  </r>
  <r>
    <s v="1976002"/>
    <s v="207522082022143852"/>
    <s v="DF20227377139"/>
    <x v="147"/>
    <x v="149"/>
    <s v="AARON HUENCHUMIL"/>
    <s v="Collipulli #9261"/>
    <s v="La Florida"/>
    <x v="0"/>
    <s v="Cumple"/>
    <s v="Cumple"/>
    <s v="No Aplica"/>
    <s v="No Aplica"/>
    <s v="Cumple"/>
    <s v="Cumple"/>
    <s v="Si"/>
    <s v="S/N"/>
    <s v="S/N"/>
    <s v="No Aplica"/>
    <s v="No Aplica"/>
    <s v="Cumple"/>
    <s v="No Cumple"/>
    <s v="No Cumple"/>
    <s v="1- Cliente presente desconoce de visita tecnica, pero confirma encontrarse con suministro electrico"/>
    <x v="5"/>
    <x v="0"/>
    <x v="7"/>
    <x v="0"/>
    <n v="0.5"/>
    <n v="0.5"/>
    <n v="0.5"/>
    <n v="0.5"/>
    <n v="0.5"/>
    <n v="0.5"/>
    <n v="0.25"/>
    <n v="0.25"/>
    <n v="0.5"/>
    <n v="0"/>
    <n v="0"/>
    <n v="0.8"/>
    <x v="0"/>
  </r>
  <r>
    <s v="1975997"/>
    <s v="207522082022142936"/>
    <s v="DF20227377725"/>
    <x v="147"/>
    <x v="149"/>
    <s v="AARON HUENCHUMIL"/>
    <s v="Las Madreselvas #1371"/>
    <s v="La Florida"/>
    <x v="0"/>
    <s v="Cumple"/>
    <s v="Cumple"/>
    <s v="No Aplica"/>
    <s v="No Aplica"/>
    <s v="Cumple"/>
    <s v="Cumple"/>
    <s v="No"/>
    <s v="S/N"/>
    <s v="S/N"/>
    <s v="No Aplica"/>
    <s v="No Aplica"/>
    <s v="No Aplica"/>
    <s v="Cumple"/>
    <s v="Cumple"/>
    <s v="1-Cliente no se encuentra en domicilio"/>
    <x v="5"/>
    <x v="0"/>
    <x v="7"/>
    <x v="0"/>
    <n v="0.5"/>
    <n v="0.5"/>
    <n v="0.5"/>
    <n v="0.5"/>
    <n v="0.5"/>
    <n v="0.5"/>
    <n v="0.25"/>
    <n v="0.25"/>
    <n v="0.5"/>
    <n v="0.5"/>
    <n v="0.5"/>
    <n v="1"/>
    <x v="0"/>
  </r>
  <r>
    <s v="1975584"/>
    <s v="207522082022141706"/>
    <s v="DF20227390901"/>
    <x v="147"/>
    <x v="151"/>
    <s v="AARON HUENCHUMIL"/>
    <s v="Santa Amalia #535 dpto 11"/>
    <s v="La Florida"/>
    <x v="0"/>
    <s v="Cumple"/>
    <s v="Cumple"/>
    <s v="Cumple"/>
    <s v="Cumple"/>
    <s v="Cumple"/>
    <s v="Cumple"/>
    <s v="No"/>
    <s v="S/N"/>
    <s v="S/N"/>
    <s v="No Aplica"/>
    <s v="No Aplica"/>
    <s v="No Aplica"/>
    <s v="Cumple"/>
    <s v="Cumple"/>
    <s v="1- Cliente no se encuentra en domicilio"/>
    <x v="5"/>
    <x v="0"/>
    <x v="7"/>
    <x v="0"/>
    <n v="0.5"/>
    <n v="0.5"/>
    <n v="0.5"/>
    <n v="0.5"/>
    <n v="0.5"/>
    <n v="0.5"/>
    <n v="0.25"/>
    <n v="0.25"/>
    <n v="0.5"/>
    <n v="0.5"/>
    <n v="0.5"/>
    <n v="1"/>
    <x v="0"/>
  </r>
  <r>
    <s v="1975500"/>
    <s v="207622082022140534"/>
    <s v="DF20227403003"/>
    <x v="147"/>
    <x v="157"/>
    <s v="Cristobal toro"/>
    <s v="Leonora latorre 1189"/>
    <s v="La Florida"/>
    <x v="0"/>
    <s v="Cumple"/>
    <s v="Cumple"/>
    <s v="No Aplica"/>
    <s v="No Aplica"/>
    <s v="Cumple"/>
    <s v="Cumple"/>
    <s v="No"/>
    <s v="S/N"/>
    <s v="S/N"/>
    <s v="No Aplica"/>
    <s v="No Aplica"/>
    <s v="No Aplica"/>
    <s v="Cumple"/>
    <s v="Cumple"/>
    <s v="Sin moradores  No se toman mas fotografias por precaucion  Sector conflictivo"/>
    <x v="5"/>
    <x v="0"/>
    <x v="7"/>
    <x v="0"/>
    <n v="0.5"/>
    <n v="0.5"/>
    <n v="0.5"/>
    <n v="0.5"/>
    <n v="0.5"/>
    <n v="0.5"/>
    <n v="0.25"/>
    <n v="0.25"/>
    <n v="0.5"/>
    <n v="0.5"/>
    <n v="0.5"/>
    <n v="1"/>
    <x v="0"/>
  </r>
  <r>
    <s v="1975485"/>
    <s v="207522082022134318"/>
    <s v="DF20227384381"/>
    <x v="147"/>
    <x v="169"/>
    <s v="AARON HUENCHUMIL"/>
    <s v="Altamar #9844"/>
    <s v="La Florida"/>
    <x v="0"/>
    <s v="Cumple"/>
    <s v="Cumple"/>
    <s v="No Aplica"/>
    <s v="No Aplica"/>
    <s v="Cumple"/>
    <s v="Cumple"/>
    <s v="No"/>
    <s v="S/N"/>
    <s v="S/N"/>
    <s v="No Aplica"/>
    <s v="No Aplica"/>
    <s v="No Aplica"/>
    <s v="Cumple"/>
    <s v="Cumple"/>
    <s v="1- No se logra acceso a calle debido a pasaje cerrado y sin citofono"/>
    <x v="5"/>
    <x v="0"/>
    <x v="7"/>
    <x v="0"/>
    <n v="0.5"/>
    <n v="0.5"/>
    <n v="0.5"/>
    <n v="0.5"/>
    <n v="0.5"/>
    <n v="0.5"/>
    <n v="0.25"/>
    <n v="0.25"/>
    <n v="0.5"/>
    <n v="0.5"/>
    <n v="0.5"/>
    <n v="1"/>
    <x v="0"/>
  </r>
  <r>
    <s v="1975472"/>
    <s v="207522082022132934"/>
    <s v="DF20227391500"/>
    <x v="147"/>
    <x v="175"/>
    <s v="AARON HUENCHUMIL"/>
    <s v="General Arriagada #10721"/>
    <s v="La Florida"/>
    <x v="0"/>
    <s v="Cumple"/>
    <s v="Cumple"/>
    <s v="No Cumple"/>
    <s v="No Cumple"/>
    <s v="Cumple"/>
    <s v="Cumple"/>
    <s v="No"/>
    <s v="S/N"/>
    <s v="S/N"/>
    <s v="No Aplica"/>
    <s v="No Aplica"/>
    <s v="No Aplica"/>
    <s v="Cumple"/>
    <s v="Cumple"/>
    <s v="1-TD 8377 se encuentra normalizado 2- No declara codigo de material utilizado"/>
    <x v="5"/>
    <x v="0"/>
    <x v="7"/>
    <x v="0"/>
    <n v="0.5"/>
    <n v="0.5"/>
    <n v="0"/>
    <n v="0"/>
    <n v="0.5"/>
    <n v="0.5"/>
    <n v="0.25"/>
    <n v="0.25"/>
    <n v="0.5"/>
    <n v="0.5"/>
    <n v="0.5"/>
    <n v="0.7"/>
    <x v="0"/>
  </r>
  <r>
    <s v="1975366"/>
    <s v="207622082022131200"/>
    <s v="DF20227402820"/>
    <x v="147"/>
    <x v="162"/>
    <s v="Cristobal toro"/>
    <s v="Argentina 8605 dpto 506"/>
    <s v="La Florida"/>
    <x v="0"/>
    <s v="Cumple"/>
    <s v="Cumple"/>
    <s v="No Aplica"/>
    <s v="No Aplica"/>
    <s v="Cumple"/>
    <s v="Cumple"/>
    <s v="No"/>
    <s v="S/N"/>
    <s v="S/N"/>
    <s v="No Aplica"/>
    <s v="No Aplica"/>
    <s v="No Aplica"/>
    <s v="Cumple"/>
    <s v="Cumple Parcialmente"/>
    <s v="Falta mayor data en fotografias  Atiende concerge , no permite acceso , ya q no se encontraria nadie en dpto . Se le indica q se tomaran fotografias y no permite , son las reglas dice , sin mas datos"/>
    <x v="5"/>
    <x v="0"/>
    <x v="7"/>
    <x v="0"/>
    <n v="0.5"/>
    <n v="0.5"/>
    <n v="0.5"/>
    <n v="0.5"/>
    <n v="0.5"/>
    <n v="0.5"/>
    <n v="0.25"/>
    <n v="0.25"/>
    <n v="0.5"/>
    <n v="0.5"/>
    <n v="0.17499999999999999"/>
    <n v="0.93500000000000005"/>
    <x v="0"/>
  </r>
  <r>
    <s v="1975346"/>
    <s v="207522082022125244"/>
    <s v="DF20227391469"/>
    <x v="147"/>
    <x v="175"/>
    <s v="AARON HUENCHUMIL"/>
    <s v="Pasaje 1 #1206"/>
    <s v="La Florida"/>
    <x v="0"/>
    <s v="Cumple"/>
    <s v="Cumple"/>
    <s v="No Aplica"/>
    <s v="No Aplica"/>
    <s v="Cumple"/>
    <s v="Cumple"/>
    <s v="No"/>
    <s v="S/N"/>
    <s v="S/N"/>
    <s v="No Aplica"/>
    <s v="No Aplica"/>
    <s v="No Aplica"/>
    <s v="Cumple Parcialmente"/>
    <s v="Cumple"/>
    <s v="1- Suministro electrico en el sector normalizado"/>
    <x v="5"/>
    <x v="0"/>
    <x v="7"/>
    <x v="0"/>
    <n v="0.5"/>
    <n v="0.5"/>
    <n v="0.5"/>
    <n v="0.5"/>
    <n v="0.5"/>
    <n v="0.5"/>
    <n v="0.25"/>
    <n v="0.25"/>
    <n v="0.5"/>
    <n v="0.17499999999999999"/>
    <n v="0.5"/>
    <n v="0.93500000000000005"/>
    <x v="0"/>
  </r>
  <r>
    <s v="1975345"/>
    <s v="207622082022125220"/>
    <s v="DF20227403873"/>
    <x v="147"/>
    <x v="159"/>
    <s v="Cristobal toro"/>
    <s v="Paso del narangel 687"/>
    <s v="La Florida"/>
    <x v="0"/>
    <s v="Cumple"/>
    <s v="Cumple"/>
    <s v="Cumple"/>
    <s v="Cumple"/>
    <s v="Cumple"/>
    <s v="Cumple"/>
    <s v="No"/>
    <s v="S/N"/>
    <s v="S/N"/>
    <s v="No Aplica"/>
    <s v="No Aplica"/>
    <s v="No Aplica"/>
    <s v="Cumple"/>
    <s v="Cumple Parcialmente"/>
    <s v="Problema externo , td , sector"/>
    <x v="5"/>
    <x v="0"/>
    <x v="7"/>
    <x v="0"/>
    <n v="0.5"/>
    <n v="0.5"/>
    <n v="0.5"/>
    <n v="0.5"/>
    <n v="0.5"/>
    <n v="0.5"/>
    <n v="0.25"/>
    <n v="0.25"/>
    <n v="0.5"/>
    <n v="0.5"/>
    <n v="0.17499999999999999"/>
    <n v="0.93500000000000005"/>
    <x v="0"/>
  </r>
  <r>
    <s v="1975339"/>
    <s v="207622082022123954"/>
    <s v="DF20227403974"/>
    <x v="147"/>
    <x v="159"/>
    <s v="Cristobal toro"/>
    <s v="Del rocio 11233"/>
    <s v="La Florida"/>
    <x v="0"/>
    <s v="Cumple"/>
    <s v="Cumple"/>
    <s v="No Aplica"/>
    <s v="No Aplica"/>
    <s v="Cumple"/>
    <s v="Cumple"/>
    <s v="No"/>
    <s v="S/N"/>
    <s v="S/N"/>
    <s v="No Aplica"/>
    <s v="No Aplica"/>
    <s v="No Aplica"/>
    <s v="No Cumple"/>
    <s v="Cumple"/>
    <s v="Falta mayor data en fotos  Problema externo . TD , sector"/>
    <x v="5"/>
    <x v="0"/>
    <x v="7"/>
    <x v="0"/>
    <n v="0.5"/>
    <n v="0.5"/>
    <n v="0.5"/>
    <n v="0.5"/>
    <n v="0.5"/>
    <n v="0.5"/>
    <n v="0.25"/>
    <n v="0.25"/>
    <n v="0.5"/>
    <n v="0"/>
    <n v="0.5"/>
    <n v="0.9"/>
    <x v="0"/>
  </r>
  <r>
    <s v="1975336"/>
    <s v="207522082022123804"/>
    <s v="DF20227386964"/>
    <x v="147"/>
    <x v="174"/>
    <s v="AARON HUENCHUMIL"/>
    <s v="Camilo Henriquez #10391"/>
    <s v="La Florida"/>
    <x v="0"/>
    <s v="Cumple"/>
    <s v="Cumple"/>
    <s v="No Cumple"/>
    <s v="No Cumple"/>
    <s v="Cumple"/>
    <s v="Cumple"/>
    <s v="Si"/>
    <s v="S/N"/>
    <s v="S/N"/>
    <s v="Cumple"/>
    <s v="Cumple"/>
    <s v="Cumple"/>
    <s v="Cumple"/>
    <s v="Cumple Parcialmente"/>
    <s v="1- Cliente es de tercera edad, dice no plder abrir reja pero confirma que suministro electrico se encuentra normalizado despues de visita"/>
    <x v="5"/>
    <x v="0"/>
    <x v="7"/>
    <x v="0"/>
    <n v="0.5"/>
    <n v="0.5"/>
    <n v="0"/>
    <n v="0"/>
    <n v="0.5"/>
    <n v="0.5"/>
    <n v="0.25"/>
    <n v="0.25"/>
    <n v="0.5"/>
    <n v="0.5"/>
    <n v="0.17499999999999999"/>
    <n v="0.63500000000000001"/>
    <x v="0"/>
  </r>
  <r>
    <s v="1975330"/>
    <s v="207622082022123033"/>
    <s v="DF20227401916"/>
    <x v="147"/>
    <x v="162"/>
    <s v="Cristobal toro"/>
    <s v="Paseo florida 2 10639"/>
    <s v="La Florida"/>
    <x v="0"/>
    <s v="Cumple"/>
    <s v="Cumple"/>
    <s v="Cumple"/>
    <s v="Cumple"/>
    <s v="Cumple"/>
    <s v="Cumple"/>
    <s v="No"/>
    <s v="S/N"/>
    <s v="S/N"/>
    <s v="No Aplica"/>
    <s v="No Aplica"/>
    <s v="No Aplica"/>
    <s v="Cumple"/>
    <s v="Cumple"/>
    <s v="Sin acceso a pasaje , sin moradores"/>
    <x v="5"/>
    <x v="0"/>
    <x v="7"/>
    <x v="0"/>
    <n v="0.5"/>
    <n v="0.5"/>
    <n v="0.5"/>
    <n v="0.5"/>
    <n v="0.5"/>
    <n v="0.5"/>
    <n v="0.25"/>
    <n v="0.25"/>
    <n v="0.5"/>
    <n v="0.5"/>
    <n v="0.5"/>
    <n v="1"/>
    <x v="0"/>
  </r>
  <r>
    <s v="1975319"/>
    <s v="207622082022120816"/>
    <s v="DF20227403785"/>
    <x v="147"/>
    <x v="157"/>
    <s v="Cristobal toro"/>
    <s v="Budelia 1315"/>
    <s v="La Florida"/>
    <x v="0"/>
    <s v="Cumple"/>
    <s v="Cumple"/>
    <s v="No Aplica"/>
    <s v="No Aplica"/>
    <s v="Cumple"/>
    <s v="Cumple"/>
    <s v="No"/>
    <s v="S/N"/>
    <s v="S/N"/>
    <s v="No Aplica"/>
    <s v="No Aplica"/>
    <s v="No Aplica"/>
    <s v="Cumple"/>
    <s v="Cumple Parcialmente"/>
    <s v="Falta mayor data en fotografias  Problema externo , td sector"/>
    <x v="5"/>
    <x v="0"/>
    <x v="7"/>
    <x v="0"/>
    <n v="0.5"/>
    <n v="0.5"/>
    <n v="0.5"/>
    <n v="0.5"/>
    <n v="0.5"/>
    <n v="0.5"/>
    <n v="0.25"/>
    <n v="0.25"/>
    <n v="0.5"/>
    <n v="0.5"/>
    <n v="0.17499999999999999"/>
    <n v="0.93500000000000005"/>
    <x v="0"/>
  </r>
  <r>
    <s v="1975059"/>
    <s v="207622082022115535"/>
    <s v="DF20227403680"/>
    <x v="147"/>
    <x v="157"/>
    <s v="Cristobal toro"/>
    <s v="Nuestra señora de los parrales 9535"/>
    <s v="La Florida"/>
    <x v="0"/>
    <s v="Cumple"/>
    <s v="Cumple"/>
    <s v="Cumple"/>
    <s v="Cumple"/>
    <s v="Cumple"/>
    <s v="Cumple"/>
    <s v="No"/>
    <s v="S/N"/>
    <s v="S/N"/>
    <s v="No Aplica"/>
    <s v="No Aplica"/>
    <s v="No Aplica"/>
    <s v="Cumple"/>
    <s v="Cumple"/>
    <s v="Problema externo , td , sector"/>
    <x v="5"/>
    <x v="0"/>
    <x v="7"/>
    <x v="0"/>
    <n v="0.5"/>
    <n v="0.5"/>
    <n v="0.5"/>
    <n v="0.5"/>
    <n v="0.5"/>
    <n v="0.5"/>
    <n v="0.25"/>
    <n v="0.25"/>
    <n v="0.5"/>
    <n v="0.5"/>
    <n v="0.5"/>
    <n v="1"/>
    <x v="0"/>
  </r>
  <r>
    <s v="1975052"/>
    <s v="207622082022113919"/>
    <s v="DF20227403621"/>
    <x v="147"/>
    <x v="157"/>
    <s v="Cristobal toro"/>
    <s v="Nazario chacon 7167"/>
    <s v="La Florida"/>
    <x v="0"/>
    <s v="Cumple"/>
    <s v="Cumple"/>
    <s v="No Aplica"/>
    <s v="No Aplica"/>
    <s v="Cumple"/>
    <s v="Cumple"/>
    <s v="No"/>
    <s v="S/N"/>
    <s v="S/N"/>
    <s v="No Aplica"/>
    <s v="No Aplica"/>
    <s v="No Aplica"/>
    <s v="No Cumple"/>
    <s v="No Cumple"/>
    <s v="Falta maxima de fotos exigidas , mas data  Sin moradores"/>
    <x v="5"/>
    <x v="0"/>
    <x v="7"/>
    <x v="0"/>
    <n v="0.5"/>
    <n v="0.5"/>
    <n v="0.5"/>
    <n v="0.5"/>
    <n v="0.5"/>
    <n v="0.5"/>
    <n v="0.25"/>
    <n v="0.25"/>
    <n v="0.5"/>
    <n v="0"/>
    <n v="0"/>
    <n v="0.8"/>
    <x v="0"/>
  </r>
  <r>
    <s v="1975045"/>
    <s v="207622082022112456"/>
    <s v="DF20227403707"/>
    <x v="147"/>
    <x v="159"/>
    <s v="Cristobal toro"/>
    <s v="Volcan el mirador 2951"/>
    <s v="La Florida"/>
    <x v="0"/>
    <s v="Cumple"/>
    <s v="Cumple"/>
    <s v="No Aplica"/>
    <s v="No Aplica"/>
    <s v="Cumple"/>
    <s v="Cumple"/>
    <s v="No"/>
    <s v="S/N"/>
    <s v="S/N"/>
    <s v="No Aplica"/>
    <s v="No Aplica"/>
    <s v="No Aplica"/>
    <s v="No Cumple"/>
    <s v="No Cumple"/>
    <s v="Falta maxima de fotos exigidas mas data  Problema externo , AP."/>
    <x v="5"/>
    <x v="0"/>
    <x v="7"/>
    <x v="0"/>
    <n v="0.5"/>
    <n v="0.5"/>
    <n v="0.5"/>
    <n v="0.5"/>
    <n v="0.5"/>
    <n v="0.5"/>
    <n v="0.25"/>
    <n v="0.25"/>
    <n v="0.5"/>
    <n v="0"/>
    <n v="0"/>
    <n v="0.8"/>
    <x v="0"/>
  </r>
  <r>
    <s v="1975038"/>
    <s v="207622082022111253"/>
    <s v="DF20227403240"/>
    <x v="147"/>
    <x v="157"/>
    <s v="Cristobal toro"/>
    <s v="Tobalaba 7290"/>
    <s v="La Florida"/>
    <x v="0"/>
    <s v="Cumple"/>
    <s v="Cumple"/>
    <s v="No Aplica"/>
    <s v="No Aplica"/>
    <s v="Cumple"/>
    <s v="Cumple"/>
    <s v="No"/>
    <s v="S/N"/>
    <s v="S/N"/>
    <s v="No Aplica"/>
    <s v="No Aplica"/>
    <s v="No Aplica"/>
    <s v="Cumple"/>
    <s v="Cumple"/>
    <s v="Problema externo , td.  Sector hostil"/>
    <x v="5"/>
    <x v="0"/>
    <x v="7"/>
    <x v="0"/>
    <n v="0.5"/>
    <n v="0.5"/>
    <n v="0.5"/>
    <n v="0.5"/>
    <n v="0.5"/>
    <n v="0.5"/>
    <n v="0.25"/>
    <n v="0.25"/>
    <n v="0.5"/>
    <n v="0.5"/>
    <n v="0.5"/>
    <n v="1"/>
    <x v="0"/>
  </r>
  <r>
    <s v="1980494"/>
    <s v="207623082022165328"/>
    <s v="DF20227397211"/>
    <x v="148"/>
    <x v="153"/>
    <s v="Cristobal toro"/>
    <s v="Mastil 11223"/>
    <s v="La Florida"/>
    <x v="0"/>
    <s v="Cumple"/>
    <s v="Cumple"/>
    <s v="No Aplica"/>
    <s v="No Aplica"/>
    <s v="Cumple"/>
    <s v="Cumple"/>
    <s v="No"/>
    <s v="S/N"/>
    <s v="S/N"/>
    <s v="No Aplica"/>
    <s v="No Aplica"/>
    <s v="No Aplica"/>
    <s v="Cumple"/>
    <s v="Cumple Parcialmente"/>
    <s v="No se toman fotografias por precaucion  Zona conflictiva  Sin moradores"/>
    <x v="5"/>
    <x v="0"/>
    <x v="7"/>
    <x v="0"/>
    <n v="0.5"/>
    <n v="0.5"/>
    <n v="0.5"/>
    <n v="0.5"/>
    <n v="0.5"/>
    <n v="0.5"/>
    <n v="0.25"/>
    <n v="0.25"/>
    <n v="0.5"/>
    <n v="0.5"/>
    <n v="0.17499999999999999"/>
    <n v="0.93500000000000005"/>
    <x v="0"/>
  </r>
  <r>
    <s v="1980270"/>
    <s v="207623082022160500"/>
    <s v="DF20227404464"/>
    <x v="148"/>
    <x v="159"/>
    <s v="Cristobal toro"/>
    <s v="El chamanto 10812"/>
    <s v="La Florida"/>
    <x v="0"/>
    <s v="Cumple"/>
    <s v="Cumple"/>
    <s v="No Aplica"/>
    <s v="No Aplica"/>
    <s v="Cumple"/>
    <s v="Cumple"/>
    <s v="No"/>
    <s v="S/N"/>
    <s v="S/N"/>
    <s v="No Aplica"/>
    <s v="No Aplica"/>
    <s v="No Aplica"/>
    <s v="Cumple"/>
    <s v="Cumple"/>
    <s v="Sin moradores  Sector conflictivo  No se toman mas fotografias por precaucion"/>
    <x v="5"/>
    <x v="0"/>
    <x v="7"/>
    <x v="0"/>
    <n v="0.5"/>
    <n v="0.5"/>
    <n v="0.5"/>
    <n v="0.5"/>
    <n v="0.5"/>
    <n v="0.5"/>
    <n v="0.25"/>
    <n v="0.25"/>
    <n v="0.5"/>
    <n v="0.5"/>
    <n v="0.5"/>
    <n v="1"/>
    <x v="0"/>
  </r>
  <r>
    <s v="1980264"/>
    <s v="207623082022154716"/>
    <s v="DF20227404764"/>
    <x v="148"/>
    <x v="166"/>
    <s v="Cristobal toro"/>
    <s v="Los sauces 268"/>
    <s v="La Florida"/>
    <x v="0"/>
    <s v="Cumple"/>
    <s v="Cumple"/>
    <s v="No Aplica"/>
    <s v="No Aplica"/>
    <s v="Cumple"/>
    <s v="Cumple"/>
    <s v="No"/>
    <s v="S/N"/>
    <s v="S/N"/>
    <s v="No Aplica"/>
    <s v="No Aplica"/>
    <s v="No Aplica"/>
    <s v="Cumple"/>
    <s v="Cumple Parcialmente"/>
    <s v="No se toman fotografias por precaucion  Sector hostil  Problema externo , td , sector"/>
    <x v="5"/>
    <x v="0"/>
    <x v="7"/>
    <x v="0"/>
    <n v="0.5"/>
    <n v="0.5"/>
    <n v="0.5"/>
    <n v="0.5"/>
    <n v="0.5"/>
    <n v="0.5"/>
    <n v="0.25"/>
    <n v="0.25"/>
    <n v="0.5"/>
    <n v="0.5"/>
    <n v="0.17499999999999999"/>
    <n v="0.93500000000000005"/>
    <x v="0"/>
  </r>
  <r>
    <s v="1980261"/>
    <s v="207523082022153937"/>
    <s v="DF20227383858"/>
    <x v="148"/>
    <x v="169"/>
    <s v="AARON HUENCHUMIL"/>
    <s v="Las Solofias #6855"/>
    <s v="La Florida"/>
    <x v="0"/>
    <s v="Cumple"/>
    <s v="Cumple"/>
    <s v="No Cumple"/>
    <s v="No Cumple"/>
    <s v="Cumple"/>
    <s v="Cumple"/>
    <s v="No"/>
    <s v="S/N"/>
    <s v="S/N"/>
    <s v="No Aplica"/>
    <s v="No Aplica"/>
    <s v="No Aplica"/>
    <s v="Cumple"/>
    <s v="Cumple"/>
    <s v="1- TD 20576 se encuentra normalizado 2- No declara codigo de material utilizado 3- Caja DAE sin tapa"/>
    <x v="5"/>
    <x v="0"/>
    <x v="7"/>
    <x v="0"/>
    <n v="0.5"/>
    <n v="0.5"/>
    <n v="0"/>
    <n v="0"/>
    <n v="0.5"/>
    <n v="0.5"/>
    <n v="0.25"/>
    <n v="0.25"/>
    <n v="0.5"/>
    <n v="0.5"/>
    <n v="0.5"/>
    <n v="0.7"/>
    <x v="0"/>
  </r>
  <r>
    <s v="1980260"/>
    <s v="207623082022154007"/>
    <s v="DF20227405287"/>
    <x v="148"/>
    <x v="166"/>
    <s v="Cristobal toro"/>
    <s v="Makohe 531"/>
    <s v="La Florida"/>
    <x v="0"/>
    <s v="Cumple"/>
    <s v="Cumple"/>
    <s v="No Aplica"/>
    <s v="No Aplica"/>
    <s v="Cumple"/>
    <s v="Cumple"/>
    <s v="No"/>
    <s v="S/N"/>
    <s v="S/N"/>
    <s v="No Aplica"/>
    <s v="No Aplica"/>
    <s v="No Aplica"/>
    <s v="Cumple"/>
    <s v="Cumple Parcialmente"/>
    <s v="Falta mayor data en fotos ,  Problema externo , td , sector"/>
    <x v="5"/>
    <x v="0"/>
    <x v="7"/>
    <x v="0"/>
    <n v="0.5"/>
    <n v="0.5"/>
    <n v="0.5"/>
    <n v="0.5"/>
    <n v="0.5"/>
    <n v="0.5"/>
    <n v="0.25"/>
    <n v="0.25"/>
    <n v="0.5"/>
    <n v="0.5"/>
    <n v="0.17499999999999999"/>
    <n v="0.93500000000000005"/>
    <x v="0"/>
  </r>
  <r>
    <s v="1980251"/>
    <s v="207523082022153206"/>
    <s v="DF20227386259"/>
    <x v="148"/>
    <x v="172"/>
    <s v="AARON HUENCHUMIL"/>
    <s v="Los Cactus #1805"/>
    <s v="La Florida"/>
    <x v="0"/>
    <s v="Cumple"/>
    <s v="Cumple"/>
    <s v="No Aplica"/>
    <s v="No Aplica"/>
    <s v="Cumple"/>
    <s v="Cumple"/>
    <s v="No"/>
    <s v="S/N"/>
    <s v="S/N"/>
    <s v="No Aplica"/>
    <s v="No Aplica"/>
    <s v="No Aplica"/>
    <s v="Cumple"/>
    <s v="Cumple Parcialmente"/>
    <s v="1- No se logran tomar fotografias, sector hostil con ENEL"/>
    <x v="5"/>
    <x v="0"/>
    <x v="7"/>
    <x v="0"/>
    <n v="0.5"/>
    <n v="0.5"/>
    <n v="0.5"/>
    <n v="0.5"/>
    <n v="0.5"/>
    <n v="0.5"/>
    <n v="0.25"/>
    <n v="0.25"/>
    <n v="0.5"/>
    <n v="0.5"/>
    <n v="0.17499999999999999"/>
    <n v="0.93500000000000005"/>
    <x v="0"/>
  </r>
  <r>
    <s v="1980246"/>
    <s v="207523082022150943"/>
    <s v="DF20227391373"/>
    <x v="148"/>
    <x v="175"/>
    <s v="AARON HUENCHUMIL"/>
    <s v="El Fenal #7061"/>
    <s v="La Florida"/>
    <x v="0"/>
    <s v="Cumple"/>
    <s v="Cumple"/>
    <s v="Cumple"/>
    <s v="Cumple"/>
    <s v="Cumple"/>
    <s v="Cumple"/>
    <s v="No"/>
    <s v="S/N"/>
    <s v="S/N"/>
    <s v="No Aplica"/>
    <s v="No Aplica"/>
    <s v="No Aplica"/>
    <s v="Cumple"/>
    <s v="Cumple"/>
    <s v="1- Caja BT normalizada con ITM adicional seccionando zonas  2- Caja BT con tapa abierta"/>
    <x v="5"/>
    <x v="0"/>
    <x v="7"/>
    <x v="0"/>
    <n v="0.5"/>
    <n v="0.5"/>
    <n v="0.5"/>
    <n v="0.5"/>
    <n v="0.5"/>
    <n v="0.5"/>
    <n v="0.25"/>
    <n v="0.25"/>
    <n v="0.5"/>
    <n v="0.5"/>
    <n v="0.5"/>
    <n v="1"/>
    <x v="0"/>
  </r>
  <r>
    <s v="1980244"/>
    <s v="207623082022150859"/>
    <s v="DF20227402991"/>
    <x v="148"/>
    <x v="157"/>
    <s v="Cristobal toro"/>
    <s v="Americo vespucio 8767"/>
    <s v="La Florida"/>
    <x v="0"/>
    <s v="Cumple"/>
    <s v="Cumple"/>
    <s v="No Aplica"/>
    <s v="No Aplica"/>
    <s v="Cumple"/>
    <s v="Cumple"/>
    <s v="No"/>
    <s v="S/N"/>
    <s v="S/N"/>
    <s v="No Aplica"/>
    <s v="No Aplica"/>
    <s v="No Aplica"/>
    <s v="Cumple Parcialmente"/>
    <s v="Cumple"/>
    <s v="Sin moradores , falta mejor detalle en fotos ."/>
    <x v="5"/>
    <x v="0"/>
    <x v="7"/>
    <x v="0"/>
    <n v="0.5"/>
    <n v="0.5"/>
    <n v="0.5"/>
    <n v="0.5"/>
    <n v="0.5"/>
    <n v="0.5"/>
    <n v="0.25"/>
    <n v="0.25"/>
    <n v="0.5"/>
    <n v="0.17499999999999999"/>
    <n v="0.5"/>
    <n v="0.93500000000000005"/>
    <x v="0"/>
  </r>
  <r>
    <s v="1980236"/>
    <s v="207523082022145348"/>
    <s v="DF20227391456"/>
    <x v="148"/>
    <x v="175"/>
    <s v="AARON HUENCHUMIL"/>
    <s v="Los Liquenes #1960"/>
    <s v="La Florida"/>
    <x v="0"/>
    <s v="Cumple"/>
    <s v="Cumple"/>
    <s v="No Aplica"/>
    <s v="No Aplica"/>
    <s v="Cumple"/>
    <s v="Cumple"/>
    <s v="No"/>
    <s v="S/N"/>
    <s v="S/N"/>
    <s v="No Aplica"/>
    <s v="No Aplica"/>
    <s v="No Aplica"/>
    <s v="Cumple"/>
    <s v="Cumple"/>
    <s v="1- Cliente no se encuentra en domicilio"/>
    <x v="5"/>
    <x v="0"/>
    <x v="7"/>
    <x v="0"/>
    <n v="0.5"/>
    <n v="0.5"/>
    <n v="0.5"/>
    <n v="0.5"/>
    <n v="0.5"/>
    <n v="0.5"/>
    <n v="0.25"/>
    <n v="0.25"/>
    <n v="0.5"/>
    <n v="0.5"/>
    <n v="0.5"/>
    <n v="1"/>
    <x v="0"/>
  </r>
  <r>
    <s v="1980232"/>
    <s v="207523082022144258"/>
    <s v="DF20227391434"/>
    <x v="148"/>
    <x v="175"/>
    <s v="AARON HUENCHUMIL"/>
    <s v="Los liquenes #1966"/>
    <s v="La Florida"/>
    <x v="0"/>
    <s v="Cumple"/>
    <s v="Cumple"/>
    <s v="No Cumple"/>
    <s v="No Cumple"/>
    <s v="Cumple"/>
    <s v="Cumple"/>
    <s v="No"/>
    <s v="S/N"/>
    <s v="S/N"/>
    <s v="No Aplica"/>
    <s v="No Aplica"/>
    <s v="No Aplica"/>
    <s v="Cumple"/>
    <s v="Cumple"/>
    <s v="1- TD 8420 se encuentra normalizado 2- No declara codigo de material utilizado"/>
    <x v="5"/>
    <x v="0"/>
    <x v="7"/>
    <x v="0"/>
    <n v="0.5"/>
    <n v="0.5"/>
    <n v="0"/>
    <n v="0"/>
    <n v="0.5"/>
    <n v="0.5"/>
    <n v="0.25"/>
    <n v="0.25"/>
    <n v="0.5"/>
    <n v="0.5"/>
    <n v="0.5"/>
    <n v="0.7"/>
    <x v="0"/>
  </r>
  <r>
    <s v="1980219"/>
    <s v="207523082022142536"/>
    <s v="DF20227376224"/>
    <x v="148"/>
    <x v="149"/>
    <s v="AARON HUENCHUMIL"/>
    <s v="Castellon #1885"/>
    <s v="La Florida"/>
    <x v="0"/>
    <s v="Cumple"/>
    <s v="Cumple"/>
    <s v="Cumple"/>
    <s v="Cumple"/>
    <s v="Cumple"/>
    <s v="Cumple"/>
    <s v="No"/>
    <s v="S/N"/>
    <s v="S/N"/>
    <s v="No Aplica"/>
    <s v="No Aplica"/>
    <s v="No Aplica"/>
    <s v="Cumple Mayormente"/>
    <s v="Cumple Parcialmente"/>
    <s v="1- TD 8308 se encuentra normalizado"/>
    <x v="5"/>
    <x v="0"/>
    <x v="7"/>
    <x v="0"/>
    <n v="0.5"/>
    <n v="0.5"/>
    <n v="0.5"/>
    <n v="0.5"/>
    <n v="0.5"/>
    <n v="0.5"/>
    <n v="0.25"/>
    <n v="0.25"/>
    <n v="0.5"/>
    <n v="0.32500000000000001"/>
    <n v="0.17499999999999999"/>
    <n v="0.9"/>
    <x v="0"/>
  </r>
  <r>
    <s v="1980213"/>
    <s v="207523082022141918"/>
    <s v="DF20227392462"/>
    <x v="148"/>
    <x v="155"/>
    <s v="AARON HUENCHUMIL"/>
    <s v="Castellon #1840"/>
    <s v="La Florida"/>
    <x v="0"/>
    <s v="Cumple"/>
    <s v="Cumple"/>
    <s v="No Cumple"/>
    <s v="No Cumple"/>
    <s v="Cumple"/>
    <s v="Cumple"/>
    <s v="No"/>
    <s v="S/N"/>
    <s v="S/N"/>
    <s v="No Aplica"/>
    <s v="No Aplica"/>
    <s v="No Aplica"/>
    <s v="Cumple"/>
    <s v="Cumple"/>
    <s v="1- TD 8308 se encuentra normalizado 2- No declara codigo de material utilizado"/>
    <x v="5"/>
    <x v="0"/>
    <x v="7"/>
    <x v="0"/>
    <n v="0.5"/>
    <n v="0.5"/>
    <n v="0"/>
    <n v="0"/>
    <n v="0.5"/>
    <n v="0.5"/>
    <n v="0.25"/>
    <n v="0.25"/>
    <n v="0.5"/>
    <n v="0.5"/>
    <n v="0.5"/>
    <n v="0.7"/>
    <x v="0"/>
  </r>
  <r>
    <s v="1980204"/>
    <s v="207523082022141057"/>
    <s v="DF20227386534"/>
    <x v="148"/>
    <x v="172"/>
    <s v="AARON HUENCHUMIL"/>
    <s v="Barcelona #1719"/>
    <s v="La Florida"/>
    <x v="0"/>
    <s v="Cumple"/>
    <s v="Cumple"/>
    <s v="No Aplica"/>
    <s v="No Aplica"/>
    <s v="Cumple"/>
    <s v="Cumple"/>
    <s v="No"/>
    <s v="S/N"/>
    <s v="S/N"/>
    <s v="No Aplica"/>
    <s v="No Aplica"/>
    <s v="No Aplica"/>
    <s v="Cumple Mayormente"/>
    <s v="Cumple"/>
    <s v="1- Cliente no se encuentra en domicilio"/>
    <x v="5"/>
    <x v="0"/>
    <x v="7"/>
    <x v="0"/>
    <n v="0.5"/>
    <n v="0.5"/>
    <n v="0.5"/>
    <n v="0.5"/>
    <n v="0.5"/>
    <n v="0.5"/>
    <n v="0.25"/>
    <n v="0.25"/>
    <n v="0.5"/>
    <n v="0.32500000000000001"/>
    <n v="0.5"/>
    <n v="0.96500000000000008"/>
    <x v="0"/>
  </r>
  <r>
    <s v="1980185"/>
    <s v="207623082022134115"/>
    <s v="DF20227400521"/>
    <x v="148"/>
    <x v="160"/>
    <s v="Cristobal toro"/>
    <s v="Americo vespucio 8837"/>
    <s v="La Florida"/>
    <x v="0"/>
    <s v="Cumple"/>
    <s v="Cumple"/>
    <s v="No Aplica"/>
    <s v="No Aplica"/>
    <s v="Cumple"/>
    <s v="Cumple"/>
    <s v="No"/>
    <s v="S/N"/>
    <s v="S/N"/>
    <s v="No Aplica"/>
    <s v="No Aplica"/>
    <s v="No Aplica"/>
    <s v="Cumple"/>
    <s v="Cumple"/>
    <s v="Sin moradores. Sector hostil"/>
    <x v="5"/>
    <x v="0"/>
    <x v="7"/>
    <x v="0"/>
    <n v="0.5"/>
    <n v="0.5"/>
    <n v="0.5"/>
    <n v="0.5"/>
    <n v="0.5"/>
    <n v="0.5"/>
    <n v="0.25"/>
    <n v="0.25"/>
    <n v="0.5"/>
    <n v="0.5"/>
    <n v="0.5"/>
    <n v="1"/>
    <x v="0"/>
  </r>
  <r>
    <s v="1980139"/>
    <s v="207623082022123334"/>
    <s v="DF20227404718"/>
    <x v="148"/>
    <x v="159"/>
    <s v="Cristobal toro"/>
    <s v="Macul 6654 dpto 33"/>
    <s v="La Florida"/>
    <x v="0"/>
    <s v="Cumple"/>
    <s v="Cumple"/>
    <s v="No Aplica"/>
    <s v="No Aplica"/>
    <s v="Cumple"/>
    <s v="Cumple"/>
    <s v="No"/>
    <s v="S/N"/>
    <s v="S/N"/>
    <s v="No Aplica"/>
    <s v="No Aplica"/>
    <s v="No Aplica"/>
    <s v="Cumple"/>
    <s v="Cumple"/>
    <s v="Num. De incidencia no corresponde a direccion , trabajo realizado en , real pontevera oriente con sevilla  Problema externo , td , sector"/>
    <x v="5"/>
    <x v="0"/>
    <x v="7"/>
    <x v="0"/>
    <n v="0.5"/>
    <n v="0.5"/>
    <n v="0.5"/>
    <n v="0.5"/>
    <n v="0.5"/>
    <n v="0.5"/>
    <n v="0.25"/>
    <n v="0.25"/>
    <n v="0.5"/>
    <n v="0.5"/>
    <n v="0.5"/>
    <n v="1"/>
    <x v="0"/>
  </r>
  <r>
    <s v="1980135"/>
    <s v="207623082022122934"/>
    <s v="DF20227401077"/>
    <x v="148"/>
    <x v="160"/>
    <s v="Cristobal toro"/>
    <s v="La florida 9742"/>
    <s v="La Florida"/>
    <x v="0"/>
    <s v="Cumple"/>
    <s v="Cumple"/>
    <s v="No Aplica"/>
    <s v="No Aplica"/>
    <s v="Cumple"/>
    <s v="Cumple"/>
    <s v="No"/>
    <s v="S/N"/>
    <s v="S/N"/>
    <s v="No Aplica"/>
    <s v="No Aplica"/>
    <s v="No Aplica"/>
    <s v="Cumple"/>
    <s v="Cumple"/>
    <s v="Sin moradores  Sin acceso a medidor"/>
    <x v="5"/>
    <x v="0"/>
    <x v="7"/>
    <x v="0"/>
    <n v="0.5"/>
    <n v="0.5"/>
    <n v="0.5"/>
    <n v="0.5"/>
    <n v="0.5"/>
    <n v="0.5"/>
    <n v="0.25"/>
    <n v="0.25"/>
    <n v="0.5"/>
    <n v="0.5"/>
    <n v="0.5"/>
    <n v="1"/>
    <x v="0"/>
  </r>
  <r>
    <s v="1980124"/>
    <s v="207523082022122051"/>
    <s v="DF20227388931"/>
    <x v="148"/>
    <x v="168"/>
    <s v="AARON HUENCHUMIL"/>
    <s v="Trinidad Oriente #639"/>
    <s v="La Florida"/>
    <x v="0"/>
    <s v="Cumple"/>
    <s v="Cumple"/>
    <s v="No Aplica"/>
    <s v="No Aplica"/>
    <s v="Cumple"/>
    <s v="Cumple"/>
    <s v="No"/>
    <s v="S/N"/>
    <s v="S/N"/>
    <s v="No Aplica"/>
    <s v="No Aplica"/>
    <s v="No Aplica"/>
    <s v="No Cumple"/>
    <s v="No Cumple"/>
    <s v="1- Cliente no se encuentra en domicilio"/>
    <x v="5"/>
    <x v="0"/>
    <x v="7"/>
    <x v="0"/>
    <n v="0.5"/>
    <n v="0.5"/>
    <n v="0.5"/>
    <n v="0.5"/>
    <n v="0.5"/>
    <n v="0.5"/>
    <n v="0.25"/>
    <n v="0.25"/>
    <n v="0.5"/>
    <n v="0"/>
    <n v="0"/>
    <n v="0.8"/>
    <x v="0"/>
  </r>
  <r>
    <s v="1980119"/>
    <s v="207523082022121040"/>
    <s v="DF20227387107"/>
    <x v="148"/>
    <x v="174"/>
    <s v="AARON HUENCHUMIL"/>
    <s v="Trinidad #842"/>
    <s v="La Florida"/>
    <x v="0"/>
    <s v="Cumple"/>
    <s v="Cumple"/>
    <s v="No Aplica"/>
    <s v="No Aplica"/>
    <s v="Cumple"/>
    <s v="Cumple"/>
    <s v="No"/>
    <s v="S/N"/>
    <s v="S/N"/>
    <s v="No Aplica"/>
    <s v="No Aplica"/>
    <s v="No Aplica"/>
    <s v="Cumple"/>
    <s v="Cumple Parcialmente"/>
    <s v="1- Cliente no se encuentra en domicilio"/>
    <x v="5"/>
    <x v="0"/>
    <x v="7"/>
    <x v="0"/>
    <n v="0.5"/>
    <n v="0.5"/>
    <n v="0.5"/>
    <n v="0.5"/>
    <n v="0.5"/>
    <n v="0.5"/>
    <n v="0.25"/>
    <n v="0.25"/>
    <n v="0.5"/>
    <n v="0.5"/>
    <n v="0.17499999999999999"/>
    <n v="0.93500000000000005"/>
    <x v="0"/>
  </r>
  <r>
    <s v="1980114"/>
    <s v="207623082022120440"/>
    <s v="DF20227396651"/>
    <x v="148"/>
    <x v="153"/>
    <s v="Cristobal toro"/>
    <s v="La florida 11215"/>
    <s v="La Florida"/>
    <x v="0"/>
    <s v="Cumple"/>
    <s v="Cumple"/>
    <s v="No Aplica"/>
    <s v="No Aplica"/>
    <s v="Cumple"/>
    <s v="Cumple"/>
    <s v="No"/>
    <s v="S/N"/>
    <s v="S/N"/>
    <s v="No Aplica"/>
    <s v="No Aplica"/>
    <s v="No Aplica"/>
    <s v="No Cumple"/>
    <s v="Cumple Parcialmente"/>
    <s v="Falta maxima fotos exigidas  Problema externo , td , sector"/>
    <x v="5"/>
    <x v="0"/>
    <x v="7"/>
    <x v="0"/>
    <n v="0.5"/>
    <n v="0.5"/>
    <n v="0.5"/>
    <n v="0.5"/>
    <n v="0.5"/>
    <n v="0.5"/>
    <n v="0.25"/>
    <n v="0.25"/>
    <n v="0.5"/>
    <n v="0"/>
    <n v="0.17499999999999999"/>
    <n v="0.83500000000000008"/>
    <x v="0"/>
  </r>
  <r>
    <s v="1980108"/>
    <s v="207523082022115341"/>
    <s v="DF20227392306"/>
    <x v="148"/>
    <x v="155"/>
    <s v="AARON HUENCHUMIL"/>
    <s v="Cerro Penitente #9564"/>
    <s v="La Florida"/>
    <x v="0"/>
    <s v="Cumple"/>
    <s v="Cumple"/>
    <s v="Cumple"/>
    <s v="Cumple"/>
    <s v="Cumple"/>
    <s v="Cumple"/>
    <s v="No"/>
    <s v="S/N"/>
    <s v="S/N"/>
    <s v="No Aplica"/>
    <s v="No Aplica"/>
    <s v="No Aplica"/>
    <s v="Cumple"/>
    <s v="Cumple"/>
    <s v="1- TD 32909 se encuentra normalizado"/>
    <x v="5"/>
    <x v="0"/>
    <x v="7"/>
    <x v="0"/>
    <n v="0.5"/>
    <n v="0.5"/>
    <n v="0.5"/>
    <n v="0.5"/>
    <n v="0.5"/>
    <n v="0.5"/>
    <n v="0.25"/>
    <n v="0.25"/>
    <n v="0.5"/>
    <n v="0.5"/>
    <n v="0.5"/>
    <n v="1"/>
    <x v="0"/>
  </r>
  <r>
    <s v="1980101"/>
    <s v="207623082022114832"/>
    <s v="DF20227405301"/>
    <x v="148"/>
    <x v="166"/>
    <s v="Cristobal toro"/>
    <s v="Narcisos 1327"/>
    <s v="La Florida"/>
    <x v="0"/>
    <s v="Cumple"/>
    <s v="Cumple"/>
    <s v="No Aplica"/>
    <s v="No Aplica"/>
    <s v="Cumple"/>
    <s v="Cumple"/>
    <s v="No"/>
    <s v="S/N"/>
    <s v="S/N"/>
    <s v="No Aplica"/>
    <s v="No Aplica"/>
    <s v="No Aplica"/>
    <s v="No Cumple"/>
    <s v="No Cumple"/>
    <s v="Falta maxima de fotos exigidas , mas data  Problema externo , td , sector"/>
    <x v="5"/>
    <x v="0"/>
    <x v="7"/>
    <x v="0"/>
    <n v="0.5"/>
    <n v="0.5"/>
    <n v="0.5"/>
    <n v="0.5"/>
    <n v="0.5"/>
    <n v="0.5"/>
    <n v="0.25"/>
    <n v="0.25"/>
    <n v="0.5"/>
    <n v="0"/>
    <n v="0"/>
    <n v="0.8"/>
    <x v="0"/>
  </r>
  <r>
    <s v="1980099"/>
    <s v="207623082022114456"/>
    <s v="DF20227405503"/>
    <x v="148"/>
    <x v="166"/>
    <s v="Cristobal toro"/>
    <s v="Budelia 1314"/>
    <s v="La Florida"/>
    <x v="0"/>
    <s v="Cumple"/>
    <s v="Cumple"/>
    <s v="Cumple"/>
    <s v="Cumple"/>
    <s v="Cumple"/>
    <s v="Cumple"/>
    <s v="No"/>
    <s v="S/N"/>
    <s v="S/N"/>
    <s v="No Aplica"/>
    <s v="No Aplica"/>
    <s v="No Aplica"/>
    <s v="Cumple"/>
    <s v="Cumple Parcialmente"/>
    <s v="Problema externo , td , sector  Falta mayor data en fotos"/>
    <x v="5"/>
    <x v="0"/>
    <x v="7"/>
    <x v="0"/>
    <n v="0.5"/>
    <n v="0.5"/>
    <n v="0.5"/>
    <n v="0.5"/>
    <n v="0.5"/>
    <n v="0.5"/>
    <n v="0.25"/>
    <n v="0.25"/>
    <n v="0.5"/>
    <n v="0.5"/>
    <n v="0.17499999999999999"/>
    <n v="0.93500000000000005"/>
    <x v="0"/>
  </r>
  <r>
    <s v="1980096"/>
    <s v="207523082022114233"/>
    <s v="DF20227389077"/>
    <x v="148"/>
    <x v="168"/>
    <s v="AARON HUENCHUMIL"/>
    <s v="La Llanura #8861"/>
    <s v="La Florida"/>
    <x v="0"/>
    <s v="Cumple"/>
    <s v="Cumple"/>
    <s v="No Aplica"/>
    <s v="No Aplica"/>
    <s v="Cumple"/>
    <s v="Cumple"/>
    <s v="Si"/>
    <s v="S/N"/>
    <s v="S/N"/>
    <s v="No Aplica"/>
    <s v="No Aplica"/>
    <s v="No Aplica"/>
    <s v="Cumple Mayormente"/>
    <s v="Cumple Parcialmente"/>
    <s v="1- Cliente desconoce de visita tecnica"/>
    <x v="5"/>
    <x v="0"/>
    <x v="7"/>
    <x v="0"/>
    <n v="0.5"/>
    <n v="0.5"/>
    <n v="0.5"/>
    <n v="0.5"/>
    <n v="0.5"/>
    <n v="0.5"/>
    <n v="0.25"/>
    <n v="0.25"/>
    <n v="0.5"/>
    <n v="0.32500000000000001"/>
    <n v="0.17499999999999999"/>
    <n v="0.9"/>
    <x v="0"/>
  </r>
  <r>
    <s v="1980083"/>
    <s v="207523082022112925"/>
    <s v="DF20227379075"/>
    <x v="148"/>
    <x v="150"/>
    <s v="AARON HUENCHUMIL"/>
    <s v="Rojas Magallanes #2275"/>
    <s v="La Florida"/>
    <x v="0"/>
    <s v="Cumple"/>
    <s v="Cumple"/>
    <s v="Cumple"/>
    <s v="Cumple"/>
    <s v="Cumple"/>
    <s v="Cumple"/>
    <s v="Si"/>
    <s v="Amalia Osorio"/>
    <s v="S/N"/>
    <s v="Cumple"/>
    <s v="Cumple"/>
    <s v="Cumple"/>
    <s v="Cumple"/>
    <s v="Cumple Parcialmente"/>
    <s v="1-Cliente con suministro electrico normalizado"/>
    <x v="5"/>
    <x v="0"/>
    <x v="7"/>
    <x v="0"/>
    <n v="0.5"/>
    <n v="0.5"/>
    <n v="0.5"/>
    <n v="0.5"/>
    <n v="0.5"/>
    <n v="0.5"/>
    <n v="0.25"/>
    <n v="0.25"/>
    <n v="0.5"/>
    <n v="0.5"/>
    <n v="0.17499999999999999"/>
    <n v="0.93500000000000005"/>
    <x v="0"/>
  </r>
  <r>
    <s v="1980077"/>
    <s v="207623082022112524"/>
    <s v="DF20227405123"/>
    <x v="148"/>
    <x v="166"/>
    <s v="Cristobal toro"/>
    <s v="Los laureles sur 5321"/>
    <s v="La Florida"/>
    <x v="0"/>
    <s v="Cumple"/>
    <s v="Cumple"/>
    <s v="No Cumple"/>
    <s v="No Cumple"/>
    <s v="Cumple"/>
    <s v="Cumple"/>
    <s v="No"/>
    <s v="S/N"/>
    <s v="S/N"/>
    <s v="No Aplica"/>
    <s v="No Aplica"/>
    <s v="No Aplica"/>
    <s v="No Cumple"/>
    <s v="No Cumple"/>
    <s v="Falta maxima de fotos exigidas , mas data  Problema externo , td , sector"/>
    <x v="5"/>
    <x v="0"/>
    <x v="7"/>
    <x v="0"/>
    <n v="0.5"/>
    <n v="0.5"/>
    <n v="0"/>
    <n v="0"/>
    <n v="0.5"/>
    <n v="0.5"/>
    <n v="0.25"/>
    <n v="0.25"/>
    <n v="0.5"/>
    <n v="0"/>
    <n v="0"/>
    <n v="0.5"/>
    <x v="0"/>
  </r>
  <r>
    <s v="1980022"/>
    <s v="207523082022111700"/>
    <s v="DF20227375834"/>
    <x v="148"/>
    <x v="149"/>
    <s v="AARON HUENCHUMIL"/>
    <s v="Las Begonias #1366"/>
    <s v="La Florida"/>
    <x v="0"/>
    <s v="Cumple"/>
    <s v="Cumple"/>
    <s v="No Cumple"/>
    <s v="No Cumple"/>
    <s v="Cumple"/>
    <s v="Cumple"/>
    <s v="No"/>
    <s v="S/N"/>
    <s v="S/N"/>
    <s v="No Aplica"/>
    <s v="No Aplica"/>
    <s v="No Aplica"/>
    <s v="Cumple"/>
    <s v="Cumple"/>
    <s v="1- TD 12842 se encuentra normalizado 2- No declara codigo de material utilizado"/>
    <x v="5"/>
    <x v="0"/>
    <x v="7"/>
    <x v="0"/>
    <n v="0.5"/>
    <n v="0.5"/>
    <n v="0"/>
    <n v="0"/>
    <n v="0.5"/>
    <n v="0.5"/>
    <n v="0.25"/>
    <n v="0.25"/>
    <n v="0.5"/>
    <n v="0.5"/>
    <n v="0.5"/>
    <n v="0.7"/>
    <x v="0"/>
  </r>
  <r>
    <s v="1979956"/>
    <s v="207623082022110051"/>
    <s v="DF20227403920"/>
    <x v="148"/>
    <x v="159"/>
    <s v="Cristobal toro"/>
    <s v="San agustin 8167"/>
    <s v="La Florida"/>
    <x v="0"/>
    <s v="Cumple"/>
    <s v="Cumple"/>
    <s v="Cumple"/>
    <s v="Cumple"/>
    <s v="Cumple"/>
    <s v="Cumple"/>
    <s v="No"/>
    <s v="S/N"/>
    <s v="S/N"/>
    <s v="No Aplica"/>
    <s v="No Aplica"/>
    <s v="No Aplica"/>
    <s v="Cumple"/>
    <s v="Cumple"/>
    <s v="Problema externo , td sector"/>
    <x v="5"/>
    <x v="0"/>
    <x v="7"/>
    <x v="0"/>
    <n v="0.5"/>
    <n v="0.5"/>
    <n v="0.5"/>
    <n v="0.5"/>
    <n v="0.5"/>
    <n v="0.5"/>
    <n v="0.25"/>
    <n v="0.25"/>
    <n v="0.5"/>
    <n v="0.5"/>
    <n v="0.5"/>
    <n v="1"/>
    <x v="0"/>
  </r>
  <r>
    <s v="1979945"/>
    <s v="207623082022103918"/>
    <s v="DF20227404969"/>
    <x v="148"/>
    <x v="166"/>
    <s v="Cristobal toro"/>
    <s v="El parque 1741"/>
    <s v="La Florida"/>
    <x v="0"/>
    <s v="Cumple"/>
    <s v="Cumple"/>
    <s v="No Aplica"/>
    <s v="No Aplica"/>
    <s v="Cumple"/>
    <s v="Cumple"/>
    <s v="No"/>
    <s v="S/N"/>
    <s v="S/N"/>
    <s v="No Aplica"/>
    <s v="No Aplica"/>
    <s v="No Aplica"/>
    <s v="Cumple"/>
    <s v="Cumple Parcialmente"/>
    <s v="Problema externo , td , sector  Falta mayor detalle en data"/>
    <x v="5"/>
    <x v="0"/>
    <x v="7"/>
    <x v="0"/>
    <n v="0.5"/>
    <n v="0.5"/>
    <n v="0.5"/>
    <n v="0.5"/>
    <n v="0.5"/>
    <n v="0.5"/>
    <n v="0.25"/>
    <n v="0.25"/>
    <n v="0.5"/>
    <n v="0.5"/>
    <n v="0.17499999999999999"/>
    <n v="0.93500000000000005"/>
    <x v="0"/>
  </r>
  <r>
    <s v="1979932"/>
    <s v="207623082022102354"/>
    <s v="DF20227393115"/>
    <x v="148"/>
    <x v="155"/>
    <s v="Cristobal toro"/>
    <s v="General yañez 1100 cond. 1 ed. G dpto 402"/>
    <s v="La Florida"/>
    <x v="0"/>
    <s v="Cumple"/>
    <s v="Cumple"/>
    <s v="No Aplica"/>
    <s v="No Aplica"/>
    <s v="Cumple"/>
    <s v="Cumple"/>
    <s v="No"/>
    <s v="S/N"/>
    <s v="S/N"/>
    <s v="No Aplica"/>
    <s v="No Aplica"/>
    <s v="No Aplica"/>
    <s v="No Cumple"/>
    <s v="Cumple Parcialmente"/>
    <s v="Falta maxima de fotos exigidas  Falta mayor detalle en data  Sector hostil. No se toman muchas fotografias por precaucion"/>
    <x v="5"/>
    <x v="0"/>
    <x v="7"/>
    <x v="0"/>
    <n v="0.5"/>
    <n v="0.5"/>
    <n v="0.5"/>
    <n v="0.5"/>
    <n v="0.5"/>
    <n v="0.5"/>
    <n v="0.25"/>
    <n v="0.25"/>
    <n v="0.5"/>
    <n v="0"/>
    <n v="0.17499999999999999"/>
    <n v="0.83500000000000008"/>
    <x v="0"/>
  </r>
  <r>
    <s v="1979525"/>
    <s v="207623082022100322"/>
    <s v="DF20227394847"/>
    <x v="148"/>
    <x v="154"/>
    <s v="Cristobal toro"/>
    <s v="Atahualpa 235 TD"/>
    <s v="La Florida"/>
    <x v="0"/>
    <s v="Cumple"/>
    <s v="Cumple"/>
    <s v="No Cumple"/>
    <s v="No Cumple"/>
    <s v="Cumple"/>
    <s v="Cumple"/>
    <s v="No"/>
    <s v="S/N"/>
    <s v="S/N"/>
    <s v="No Aplica"/>
    <s v="No Aplica"/>
    <s v="No Aplica"/>
    <s v="No Cumple"/>
    <s v="No Cumple"/>
    <s v="Falta maxima exigidas de fotos mas data  Atiende concerge el cual al principio me cuestiona el ingreso ya q no hay gente en dpto , despues me hace esperar para despues decir q no tiene en este momento llaves de sal electrica ."/>
    <x v="5"/>
    <x v="0"/>
    <x v="7"/>
    <x v="0"/>
    <n v="0.5"/>
    <n v="0.5"/>
    <n v="0"/>
    <n v="0"/>
    <n v="0.5"/>
    <n v="0.5"/>
    <n v="0.25"/>
    <n v="0.25"/>
    <n v="0.5"/>
    <n v="0"/>
    <n v="0"/>
    <n v="0.5"/>
    <x v="0"/>
  </r>
  <r>
    <s v="1982405"/>
    <s v="207624082022155531"/>
    <s v="DF20227407012"/>
    <x v="149"/>
    <x v="165"/>
    <s v="Cristobal toro"/>
    <s v="Mesana 11246"/>
    <s v="La Florida"/>
    <x v="0"/>
    <s v="Cumple"/>
    <s v="Cumple"/>
    <s v="No Aplica"/>
    <s v="No Aplica"/>
    <s v="Cumple"/>
    <s v="Cumple"/>
    <s v="No"/>
    <s v="S/N"/>
    <s v="S/N"/>
    <s v="No Aplica"/>
    <s v="No Aplica"/>
    <s v="No Aplica"/>
    <s v="Cumple"/>
    <s v="Cumple"/>
    <s v="Sin moradores ,  Sector hostil  No se toman mas fotografias por precaucion ."/>
    <x v="5"/>
    <x v="0"/>
    <x v="7"/>
    <x v="0"/>
    <n v="0.5"/>
    <n v="0.5"/>
    <n v="0.5"/>
    <n v="0.5"/>
    <n v="0.5"/>
    <n v="0.5"/>
    <n v="0.25"/>
    <n v="0.25"/>
    <n v="0.5"/>
    <n v="0.5"/>
    <n v="0.5"/>
    <n v="1"/>
    <x v="0"/>
  </r>
  <r>
    <s v="1982396"/>
    <s v="207624082022153814"/>
    <s v="DF20227398379"/>
    <x v="149"/>
    <x v="177"/>
    <s v="Cristobal toro"/>
    <s v="Santa elena , santa raquel"/>
    <s v="La Florida"/>
    <x v="0"/>
    <s v="Cumple"/>
    <s v="Cumple"/>
    <s v="No Aplica"/>
    <s v="No Aplica"/>
    <s v="Cumple"/>
    <s v="Cumple"/>
    <s v="No"/>
    <s v="S/N"/>
    <s v="S/N"/>
    <s v="No Aplica"/>
    <s v="No Aplica"/>
    <s v="No Aplica"/>
    <s v="No Cumple"/>
    <s v="No Cumple"/>
    <s v="Falta maxima de fotos exigidas , mas data  Problema externo"/>
    <x v="5"/>
    <x v="0"/>
    <x v="7"/>
    <x v="0"/>
    <n v="0.5"/>
    <n v="0.5"/>
    <n v="0.5"/>
    <n v="0.5"/>
    <n v="0.5"/>
    <n v="0.5"/>
    <n v="0.25"/>
    <n v="0.25"/>
    <n v="0.5"/>
    <n v="0"/>
    <n v="0"/>
    <n v="0.8"/>
    <x v="0"/>
  </r>
  <r>
    <s v="1982394"/>
    <s v="207524082022153236"/>
    <s v="DF20227386047"/>
    <x v="149"/>
    <x v="172"/>
    <s v="AARON HUENCHUMIL"/>
    <s v="Ongolmo #7250 C"/>
    <s v="La Florida"/>
    <x v="0"/>
    <s v="Cumple"/>
    <s v="Cumple"/>
    <s v="Cumple"/>
    <s v="Cumple"/>
    <s v="Cumple"/>
    <s v="Cumple"/>
    <s v="No"/>
    <s v="S/N"/>
    <s v="S/N"/>
    <s v="No Aplica"/>
    <s v="No Aplica"/>
    <s v="No Aplica"/>
    <s v="Cumple"/>
    <s v="Cumple Parcialmente"/>
    <s v="1- TD 53495 se encuentra normalizado 2- DESC.FUS. 37985 se encuentra normalizado"/>
    <x v="5"/>
    <x v="0"/>
    <x v="7"/>
    <x v="0"/>
    <n v="0.5"/>
    <n v="0.5"/>
    <n v="0.5"/>
    <n v="0.5"/>
    <n v="0.5"/>
    <n v="0.5"/>
    <n v="0.25"/>
    <n v="0.25"/>
    <n v="0.5"/>
    <n v="0.5"/>
    <n v="0.17499999999999999"/>
    <n v="0.93500000000000005"/>
    <x v="0"/>
  </r>
  <r>
    <s v="1982385"/>
    <s v="207524082022151740"/>
    <s v="DF20227373899"/>
    <x v="149"/>
    <x v="139"/>
    <s v="AARON HUENCHUMIL"/>
    <s v="Ongolmo #7510 C 8"/>
    <s v="La Florida"/>
    <x v="0"/>
    <s v="Cumple"/>
    <s v="Cumple"/>
    <s v="No Cumple"/>
    <s v="No Cumple"/>
    <s v="Cumple"/>
    <s v="Cumple"/>
    <s v="No"/>
    <s v="S/N"/>
    <s v="S/N"/>
    <s v="No Aplica"/>
    <s v="No Aplica"/>
    <s v="No Aplica"/>
    <s v="Cumple"/>
    <s v="Cumple"/>
    <s v="1- TD 32806 se encuentra normalizado 2- No declara codigo de material utilizado, pero si describe su uso"/>
    <x v="5"/>
    <x v="0"/>
    <x v="7"/>
    <x v="0"/>
    <n v="0.5"/>
    <n v="0.5"/>
    <n v="0"/>
    <n v="0"/>
    <n v="0.5"/>
    <n v="0.5"/>
    <n v="0.25"/>
    <n v="0.25"/>
    <n v="0.5"/>
    <n v="0.5"/>
    <n v="0.5"/>
    <n v="0.7"/>
    <x v="0"/>
  </r>
  <r>
    <s v="1982377"/>
    <s v="207524082022150815"/>
    <s v="DF20227374330"/>
    <x v="149"/>
    <x v="139"/>
    <s v="AARON HUENCHUMIL"/>
    <s v="Ongolmo #7232 C 9"/>
    <s v="La Florida"/>
    <x v="0"/>
    <s v="Cumple"/>
    <s v="Cumple"/>
    <s v="No Cumple"/>
    <s v="No Cumple"/>
    <s v="Cumple"/>
    <s v="Cumple"/>
    <s v="No"/>
    <s v="S/N"/>
    <s v="S/N"/>
    <s v="No Aplica"/>
    <s v="No Aplica"/>
    <s v="No Aplica"/>
    <s v="Cumple"/>
    <s v="Cumple Parcialmente"/>
    <s v="1- TD 53495 se encuentra normalizado 2- No declara codigo de material utilizado"/>
    <x v="5"/>
    <x v="0"/>
    <x v="7"/>
    <x v="0"/>
    <n v="0.5"/>
    <n v="0.5"/>
    <n v="0"/>
    <n v="0"/>
    <n v="0.5"/>
    <n v="0.5"/>
    <n v="0.25"/>
    <n v="0.25"/>
    <n v="0.5"/>
    <n v="0.5"/>
    <n v="0.17499999999999999"/>
    <n v="0.63500000000000001"/>
    <x v="0"/>
  </r>
  <r>
    <s v="1982373"/>
    <s v="207524082022145852"/>
    <s v="DF20227375766"/>
    <x v="149"/>
    <x v="149"/>
    <s v="AARON HUENCHUMIL"/>
    <s v="Alicahue #7123"/>
    <s v="La Florida"/>
    <x v="0"/>
    <s v="Cumple"/>
    <s v="Cumple"/>
    <s v="No Cumple"/>
    <s v="No Cumple"/>
    <s v="Cumple"/>
    <s v="Cumple"/>
    <s v="No"/>
    <s v="S/N"/>
    <s v="S/N"/>
    <s v="No Aplica"/>
    <s v="No Aplica"/>
    <s v="No Aplica"/>
    <s v="Cumple Mayormente"/>
    <s v="Cumple"/>
    <s v="1- TD 23102 se encuentra normalizado 2- No declara codigo de material utilizado"/>
    <x v="5"/>
    <x v="0"/>
    <x v="7"/>
    <x v="0"/>
    <n v="0.5"/>
    <n v="0.5"/>
    <n v="0"/>
    <n v="0"/>
    <n v="0.5"/>
    <n v="0.5"/>
    <n v="0.25"/>
    <n v="0.25"/>
    <n v="0.5"/>
    <n v="0.32500000000000001"/>
    <n v="0.5"/>
    <n v="0.66500000000000004"/>
    <x v="0"/>
  </r>
  <r>
    <s v="1982372"/>
    <s v="207624082022145704"/>
    <s v="DF20227394270"/>
    <x v="149"/>
    <x v="154"/>
    <s v="Cristobal toro"/>
    <s v="Santa rosario 10109"/>
    <s v="La Florida"/>
    <x v="0"/>
    <s v="Cumple"/>
    <s v="Cumple"/>
    <s v="No Aplica"/>
    <s v="No Aplica"/>
    <s v="Cumple"/>
    <s v="Cumple"/>
    <s v="No"/>
    <s v="S/N"/>
    <s v="S/N"/>
    <s v="No Aplica"/>
    <s v="No Aplica"/>
    <s v="No Aplica"/>
    <s v="No Cumple"/>
    <s v="No Cumple"/>
    <s v="Problema externo , td , sector  No se toman fotos por precaucion  Calle principal , santa raquel en reparacion"/>
    <x v="5"/>
    <x v="0"/>
    <x v="7"/>
    <x v="0"/>
    <n v="0.5"/>
    <n v="0.5"/>
    <n v="0.5"/>
    <n v="0.5"/>
    <n v="0.5"/>
    <n v="0.5"/>
    <n v="0.25"/>
    <n v="0.25"/>
    <n v="0.5"/>
    <n v="0"/>
    <n v="0"/>
    <n v="0.8"/>
    <x v="0"/>
  </r>
  <r>
    <s v="1982364"/>
    <s v="207524082022144200"/>
    <s v="DF20227376316"/>
    <x v="149"/>
    <x v="149"/>
    <s v="AARON HUENCHUMIL"/>
    <s v="Volcan Tupungatito #2931"/>
    <s v="La Florida"/>
    <x v="0"/>
    <s v="Cumple"/>
    <s v="Cumple"/>
    <s v="No Cumple"/>
    <s v="No Cumple"/>
    <s v="Cumple"/>
    <s v="Cumple"/>
    <s v="No"/>
    <s v="S/N"/>
    <s v="S/N"/>
    <s v="No Aplica"/>
    <s v="No Aplica"/>
    <s v="No Aplica"/>
    <s v="No Cumple"/>
    <s v="No Cumple"/>
    <s v="1- Sector con suministro electrico normalizado 2- No declara codigo de material utilizado"/>
    <x v="5"/>
    <x v="0"/>
    <x v="7"/>
    <x v="0"/>
    <n v="0.5"/>
    <n v="0.5"/>
    <n v="0"/>
    <n v="0"/>
    <n v="0.5"/>
    <n v="0.5"/>
    <n v="0.25"/>
    <n v="0.25"/>
    <n v="0.5"/>
    <n v="0"/>
    <n v="0"/>
    <n v="0.5"/>
    <x v="0"/>
  </r>
  <r>
    <s v="1982197"/>
    <s v="207524082022142836"/>
    <s v="DF20227376348"/>
    <x v="149"/>
    <x v="149"/>
    <s v="AARON HUENCHUMIL"/>
    <s v="Los Hibiscos #2215"/>
    <s v="La Florida"/>
    <x v="0"/>
    <s v="Cumple"/>
    <s v="Cumple"/>
    <s v="Cumple"/>
    <s v="Cumple"/>
    <s v="Cumple"/>
    <s v="Cumple"/>
    <s v="No"/>
    <s v="S/N"/>
    <s v="S/N"/>
    <s v="No Aplica"/>
    <s v="No Aplica"/>
    <s v="No Aplica"/>
    <s v="Cumple"/>
    <s v="Cumple Parcialmente"/>
    <s v="1- En informe describe cambio completo de acometida y en terreno se observa colcha tanto para #2215 como para #2217"/>
    <x v="5"/>
    <x v="0"/>
    <x v="7"/>
    <x v="0"/>
    <n v="0.5"/>
    <n v="0.5"/>
    <n v="0.5"/>
    <n v="0.5"/>
    <n v="0.5"/>
    <n v="0.5"/>
    <n v="0.25"/>
    <n v="0.25"/>
    <n v="0.5"/>
    <n v="0.5"/>
    <n v="0.17499999999999999"/>
    <n v="0.93500000000000005"/>
    <x v="0"/>
  </r>
  <r>
    <s v="1982017"/>
    <s v="207624082022133358"/>
    <s v="DF20227405699"/>
    <x v="149"/>
    <x v="166"/>
    <s v="Cristobal toro"/>
    <s v="Vistok 1225"/>
    <s v="La Florida"/>
    <x v="0"/>
    <s v="Cumple"/>
    <s v="Cumple"/>
    <s v="No Aplica"/>
    <s v="No Aplica"/>
    <s v="Cumple"/>
    <s v="Cumple"/>
    <s v="No"/>
    <s v="S/N"/>
    <s v="S/N"/>
    <s v="No Aplica"/>
    <s v="No Aplica"/>
    <s v="No Aplica"/>
    <s v="No Cumple"/>
    <s v="Cumple Parcialmente"/>
    <s v="Sin moradores  Falta mayor  data en fotos"/>
    <x v="5"/>
    <x v="0"/>
    <x v="7"/>
    <x v="0"/>
    <n v="0.5"/>
    <n v="0.5"/>
    <n v="0.5"/>
    <n v="0.5"/>
    <n v="0.5"/>
    <n v="0.5"/>
    <n v="0.25"/>
    <n v="0.25"/>
    <n v="0.5"/>
    <n v="0"/>
    <n v="0.17499999999999999"/>
    <n v="0.83500000000000008"/>
    <x v="0"/>
  </r>
  <r>
    <s v="1982012"/>
    <s v="207524082022140532"/>
    <s v="DF20227382293"/>
    <x v="149"/>
    <x v="171"/>
    <s v="AARON HUENCHUMIL"/>
    <s v="Los Retamos #6244"/>
    <s v="La Florida"/>
    <x v="0"/>
    <s v="Cumple"/>
    <s v="Cumple"/>
    <s v="Cumple"/>
    <s v="Cumple"/>
    <s v="Cumple"/>
    <s v="Cumple"/>
    <s v="No"/>
    <s v="S/N"/>
    <s v="S/N"/>
    <s v="No Aplica"/>
    <s v="No Aplica"/>
    <s v="No Aplica"/>
    <s v="Cumple"/>
    <s v="Cumple"/>
    <s v="1- Cliente no se encuentra en domicilio"/>
    <x v="5"/>
    <x v="0"/>
    <x v="7"/>
    <x v="0"/>
    <n v="0.5"/>
    <n v="0.5"/>
    <n v="0.5"/>
    <n v="0.5"/>
    <n v="0.5"/>
    <n v="0.5"/>
    <n v="0.25"/>
    <n v="0.25"/>
    <n v="0.5"/>
    <n v="0.5"/>
    <n v="0.5"/>
    <n v="1"/>
    <x v="0"/>
  </r>
  <r>
    <s v="1982005"/>
    <s v="207524082022135337"/>
    <s v="DF20227388062"/>
    <x v="149"/>
    <x v="170"/>
    <s v="AARON HUENCHUMIL"/>
    <s v="Los Cidros #6187"/>
    <s v="La Florida"/>
    <x v="0"/>
    <s v="Cumple"/>
    <s v="Cumple"/>
    <s v="No Aplica"/>
    <s v="No Aplica"/>
    <s v="Cumple"/>
    <s v="Cumple"/>
    <s v="Si"/>
    <s v="S/N"/>
    <s v="S/N"/>
    <s v="Cumple"/>
    <s v="Cumple"/>
    <s v="Cumple"/>
    <s v="Cumple"/>
    <s v="Cumple Parcialmente"/>
    <s v="1- Cliente confirma encontrarse con suministro electrico despues de visita de tecnicos"/>
    <x v="5"/>
    <x v="0"/>
    <x v="7"/>
    <x v="0"/>
    <n v="0.5"/>
    <n v="0.5"/>
    <n v="0.5"/>
    <n v="0.5"/>
    <n v="0.5"/>
    <n v="0.5"/>
    <n v="0.25"/>
    <n v="0.25"/>
    <n v="0.5"/>
    <n v="0.5"/>
    <n v="0.17499999999999999"/>
    <n v="0.93500000000000005"/>
    <x v="0"/>
  </r>
  <r>
    <s v="1981971"/>
    <s v="207524082022132917"/>
    <s v="DF20227386985"/>
    <x v="149"/>
    <x v="174"/>
    <s v="AARON HUENCHUMIL"/>
    <s v="La Noria #1831"/>
    <s v="La Florida"/>
    <x v="0"/>
    <s v="Cumple"/>
    <s v="Cumple"/>
    <s v="No Aplica"/>
    <s v="No Aplica"/>
    <s v="Cumple"/>
    <s v="Cumple"/>
    <s v="No"/>
    <s v="S/N"/>
    <s v="S/N"/>
    <s v="No Aplica"/>
    <s v="No Aplica"/>
    <s v="No Aplica"/>
    <s v="Cumple Parcialmente"/>
    <s v="Cumple Parcialmente"/>
    <s v="1- Cliente no se encuentra en domicilio 2- Caja DAE con tapa abierta"/>
    <x v="5"/>
    <x v="0"/>
    <x v="7"/>
    <x v="0"/>
    <n v="0.5"/>
    <n v="0.5"/>
    <n v="0.5"/>
    <n v="0.5"/>
    <n v="0.5"/>
    <n v="0.5"/>
    <n v="0.25"/>
    <n v="0.25"/>
    <n v="0.5"/>
    <n v="0.17499999999999999"/>
    <n v="0.17499999999999999"/>
    <n v="0.87"/>
    <x v="0"/>
  </r>
  <r>
    <s v="1981961"/>
    <s v="207524082022131741"/>
    <s v="DF20227377427"/>
    <x v="149"/>
    <x v="149"/>
    <s v="AARON HUENCHUMIL"/>
    <s v="Los Papiros #1910"/>
    <s v="La Florida"/>
    <x v="0"/>
    <s v="Cumple"/>
    <s v="Cumple"/>
    <s v="No Aplica"/>
    <s v="No Aplica"/>
    <s v="Cumple"/>
    <s v="Cumple"/>
    <s v="No"/>
    <s v="S/N"/>
    <s v="S/N"/>
    <s v="No Aplica"/>
    <s v="No Aplica"/>
    <s v="No Aplica"/>
    <s v="Cumple Parcialmente"/>
    <s v="Cumple"/>
    <s v="1- Cliente no se encuentra en domicilio 2- caja DAE sin tapa 3- Caja de empalme desprendida de muro de cliente"/>
    <x v="5"/>
    <x v="0"/>
    <x v="7"/>
    <x v="0"/>
    <n v="0.5"/>
    <n v="0.5"/>
    <n v="0.5"/>
    <n v="0.5"/>
    <n v="0.5"/>
    <n v="0.5"/>
    <n v="0.25"/>
    <n v="0.25"/>
    <n v="0.5"/>
    <n v="0.17499999999999999"/>
    <n v="0.5"/>
    <n v="0.93500000000000005"/>
    <x v="0"/>
  </r>
  <r>
    <s v="1981945"/>
    <s v="207524082022130328"/>
    <s v="DF20227383720"/>
    <x v="149"/>
    <x v="171"/>
    <s v="AARON HUENCHUMIL"/>
    <s v="Talima #1733"/>
    <s v="La Florida"/>
    <x v="0"/>
    <s v="Cumple"/>
    <s v="Cumple"/>
    <s v="No Aplica"/>
    <s v="No Aplica"/>
    <s v="Cumple"/>
    <s v="Cumple"/>
    <s v="No"/>
    <s v="S/N"/>
    <s v="S/N"/>
    <s v="No Aplica"/>
    <s v="No Aplica"/>
    <s v="No Aplica"/>
    <s v="Cumple Mayormente"/>
    <s v="Cumple"/>
    <s v="1- Cliente no se encuentra en domicilio"/>
    <x v="5"/>
    <x v="0"/>
    <x v="7"/>
    <x v="0"/>
    <n v="0.5"/>
    <n v="0.5"/>
    <n v="0.5"/>
    <n v="0.5"/>
    <n v="0.5"/>
    <n v="0.5"/>
    <n v="0.25"/>
    <n v="0.25"/>
    <n v="0.5"/>
    <n v="0.32500000000000001"/>
    <n v="0.5"/>
    <n v="0.96500000000000008"/>
    <x v="0"/>
  </r>
  <r>
    <s v="1981940"/>
    <s v="207524082022125408"/>
    <s v="DF20227386860"/>
    <x v="149"/>
    <x v="174"/>
    <s v="AARON HUENCHUMIL"/>
    <s v="Aguas Claras #7903"/>
    <s v="La Florida"/>
    <x v="0"/>
    <s v="Cumple"/>
    <s v="Cumple"/>
    <s v="Cumple"/>
    <s v="Cumple"/>
    <s v="Cumple"/>
    <s v="Cumple"/>
    <s v="No"/>
    <s v="S/N"/>
    <s v="S/N"/>
    <s v="No Aplica"/>
    <s v="No Aplica"/>
    <s v="No Aplica"/>
    <s v="Cumple"/>
    <s v="Cumple"/>
    <s v="1-TD 56974 se encuentra normalizado 2-Caja DAE sin tapa"/>
    <x v="5"/>
    <x v="0"/>
    <x v="7"/>
    <x v="0"/>
    <n v="0.5"/>
    <n v="0.5"/>
    <n v="0.5"/>
    <n v="0.5"/>
    <n v="0.5"/>
    <n v="0.5"/>
    <n v="0.25"/>
    <n v="0.25"/>
    <n v="0.5"/>
    <n v="0.5"/>
    <n v="0.5"/>
    <n v="1"/>
    <x v="0"/>
  </r>
  <r>
    <s v="1981934"/>
    <s v="207524082022124155"/>
    <s v="DF20227385489"/>
    <x v="149"/>
    <x v="173"/>
    <s v="AARON HUENCHUMIL"/>
    <s v="Alonso de Ercilla #7698"/>
    <s v="La Florida"/>
    <x v="0"/>
    <s v="Cumple"/>
    <s v="Cumple"/>
    <s v="Cumple"/>
    <s v="Cumple"/>
    <s v="Cumple"/>
    <s v="Cumple"/>
    <s v="No"/>
    <s v="S/N"/>
    <s v="S/N"/>
    <s v="No Aplica"/>
    <s v="No Aplica"/>
    <s v="No Aplica"/>
    <s v="Cumple Mayormente"/>
    <s v="Cumple Parcialmente"/>
    <s v="1- TD 110240 se encuentra normalizado"/>
    <x v="5"/>
    <x v="0"/>
    <x v="7"/>
    <x v="0"/>
    <n v="0.5"/>
    <n v="0.5"/>
    <n v="0.5"/>
    <n v="0.5"/>
    <n v="0.5"/>
    <n v="0.5"/>
    <n v="0.25"/>
    <n v="0.25"/>
    <n v="0.5"/>
    <n v="0.32500000000000001"/>
    <n v="0.17499999999999999"/>
    <n v="0.9"/>
    <x v="0"/>
  </r>
  <r>
    <s v="1981927"/>
    <s v="207524082022123056"/>
    <s v="DF20227386611"/>
    <x v="149"/>
    <x v="174"/>
    <s v="AARON HUENCHUMIL"/>
    <s v="Walker Martinez #750 dpto 118"/>
    <s v="La Florida"/>
    <x v="0"/>
    <s v="Cumple"/>
    <s v="Cumple"/>
    <s v="No Aplica"/>
    <s v="No Aplica"/>
    <s v="No Aplica"/>
    <s v="No Aplica"/>
    <s v="No"/>
    <s v="Pedro Jimenez"/>
    <s v="S/N"/>
    <s v="No Aplica"/>
    <s v="No Aplica"/>
    <s v="No Aplica"/>
    <s v="Cumple Parcialmente"/>
    <s v="Cumple Parcialmente"/>
    <s v="1- Conserje no permite acceso a shaft medidores, y confirma que cliente le cortaron suministro electrico por no pago de gastos comunes"/>
    <x v="5"/>
    <x v="0"/>
    <x v="7"/>
    <x v="0"/>
    <n v="0.5"/>
    <n v="0.5"/>
    <n v="0.5"/>
    <n v="0.5"/>
    <n v="0.5"/>
    <n v="0.5"/>
    <n v="0.25"/>
    <n v="0.25"/>
    <n v="0.5"/>
    <n v="0.17499999999999999"/>
    <n v="0.17499999999999999"/>
    <n v="0.87"/>
    <x v="0"/>
  </r>
  <r>
    <s v="1981924"/>
    <s v="207624082022122204"/>
    <s v="DF20227406495"/>
    <x v="149"/>
    <x v="165"/>
    <s v="Cristobal toro"/>
    <s v="Geronimo de alderete 1420"/>
    <s v="La Florida"/>
    <x v="0"/>
    <s v="Cumple"/>
    <s v="Cumple"/>
    <s v="No Aplica"/>
    <s v="No Aplica"/>
    <s v="Cumple"/>
    <s v="Cumple"/>
    <s v="No"/>
    <s v="S/N"/>
    <s v="S/N"/>
    <s v="No Aplica"/>
    <s v="No Aplica"/>
    <s v="No Aplica"/>
    <s v="Cumple"/>
    <s v="Cumple Parcialmente"/>
    <s v="Falta mayor data en fotos  Problema externo , td , sector"/>
    <x v="5"/>
    <x v="0"/>
    <x v="7"/>
    <x v="0"/>
    <n v="0.5"/>
    <n v="0.5"/>
    <n v="0.5"/>
    <n v="0.5"/>
    <n v="0.5"/>
    <n v="0.5"/>
    <n v="0.25"/>
    <n v="0.25"/>
    <n v="0.5"/>
    <n v="0.5"/>
    <n v="0.17499999999999999"/>
    <n v="0.93500000000000005"/>
    <x v="0"/>
  </r>
  <r>
    <s v="1981916"/>
    <s v="207524082022121414"/>
    <s v="DF20227381515"/>
    <x v="149"/>
    <x v="163"/>
    <s v="AARON HUENCHUMIL"/>
    <s v="Colombia #7708 dpto 808"/>
    <s v="La Florida"/>
    <x v="0"/>
    <s v="Cumple"/>
    <s v="Cumple"/>
    <s v="No Cumple"/>
    <s v="No Cumple"/>
    <s v="Cumple"/>
    <s v="Cumple"/>
    <s v="No"/>
    <s v="S/N"/>
    <s v="S/N"/>
    <s v="No Aplica"/>
    <s v="No Aplica"/>
    <s v="No Aplica"/>
    <s v="Cumple Parcialmente"/>
    <s v="Cumple Parcialmente"/>
    <s v="1- Cliente no se encuentra en domicilio,pero conserje permite acceso a shaft medidores  2-No declara codigo de material utilizado, solo describe su uso"/>
    <x v="5"/>
    <x v="0"/>
    <x v="7"/>
    <x v="0"/>
    <n v="0.5"/>
    <n v="0.5"/>
    <n v="0"/>
    <n v="0"/>
    <n v="0.5"/>
    <n v="0.5"/>
    <n v="0.25"/>
    <n v="0.25"/>
    <n v="0.5"/>
    <n v="0.17499999999999999"/>
    <n v="0.17499999999999999"/>
    <n v="0.56999999999999995"/>
    <x v="0"/>
  </r>
  <r>
    <s v="1981900"/>
    <s v="207524082022115146"/>
    <s v="DF20227381552"/>
    <x v="149"/>
    <x v="163"/>
    <s v="AARON HUENCHUMIL"/>
    <s v="Nancagua #8147"/>
    <s v="La Florida"/>
    <x v="0"/>
    <s v="Cumple"/>
    <s v="Cumple"/>
    <s v="No Aplica"/>
    <s v="No Aplica"/>
    <s v="Cumple"/>
    <s v="Cumple"/>
    <s v="No"/>
    <s v="S/N"/>
    <s v="S/N"/>
    <s v="No Aplica"/>
    <s v="No Aplica"/>
    <s v="No Aplica"/>
    <s v="Cumple Mayormente"/>
    <s v="Cumple Parcialmente"/>
    <s v="1-Cliente no se encuentra en domicilio"/>
    <x v="5"/>
    <x v="0"/>
    <x v="7"/>
    <x v="0"/>
    <n v="0.5"/>
    <n v="0.5"/>
    <n v="0.5"/>
    <n v="0.5"/>
    <n v="0.5"/>
    <n v="0.5"/>
    <n v="0.25"/>
    <n v="0.25"/>
    <n v="0.5"/>
    <n v="0.32500000000000001"/>
    <n v="0.17499999999999999"/>
    <n v="0.9"/>
    <x v="0"/>
  </r>
  <r>
    <s v="1981897"/>
    <s v="207624082022114748"/>
    <s v="DF20227406616"/>
    <x v="149"/>
    <x v="166"/>
    <s v="Cristobal toro"/>
    <s v="Santa isidora 2457"/>
    <s v="La Florida"/>
    <x v="0"/>
    <s v="Cumple"/>
    <s v="Cumple"/>
    <s v="No Aplica"/>
    <s v="No Aplica"/>
    <s v="Cumple"/>
    <s v="Cumple"/>
    <s v="No"/>
    <s v="S/N"/>
    <s v="S/N"/>
    <s v="No Aplica"/>
    <s v="No Aplica"/>
    <s v="No Aplica"/>
    <s v="No Cumple"/>
    <s v="Cumple Parcialmente"/>
    <s v="Falta maxima de fotos exigidas , mas data  Problema externo , td , sector"/>
    <x v="5"/>
    <x v="0"/>
    <x v="7"/>
    <x v="0"/>
    <n v="0.5"/>
    <n v="0.5"/>
    <n v="0.5"/>
    <n v="0.5"/>
    <n v="0.5"/>
    <n v="0.5"/>
    <n v="0.25"/>
    <n v="0.25"/>
    <n v="0.5"/>
    <n v="0"/>
    <n v="0.17499999999999999"/>
    <n v="0.83500000000000008"/>
    <x v="0"/>
  </r>
  <r>
    <s v="1981885"/>
    <s v="207624082022112721"/>
    <s v="DF20227405402"/>
    <x v="149"/>
    <x v="166"/>
    <s v="Cristobal toro"/>
    <s v="Nuestra señora de andacollo 9562"/>
    <s v="La Florida"/>
    <x v="0"/>
    <s v="Cumple"/>
    <s v="Cumple"/>
    <s v="No Aplica"/>
    <s v="No Aplica"/>
    <s v="Cumple"/>
    <s v="Cumple"/>
    <s v="No"/>
    <s v="S/N"/>
    <s v="S/N"/>
    <s v="No Aplica"/>
    <s v="No Aplica"/>
    <s v="No Aplica"/>
    <s v="Cumple"/>
    <s v="Cumple"/>
    <s v="Problema externo  , td dae , sector"/>
    <x v="5"/>
    <x v="0"/>
    <x v="7"/>
    <x v="0"/>
    <n v="0.5"/>
    <n v="0.5"/>
    <n v="0.5"/>
    <n v="0.5"/>
    <n v="0.5"/>
    <n v="0.5"/>
    <n v="0.25"/>
    <n v="0.25"/>
    <n v="0.5"/>
    <n v="0.5"/>
    <n v="0.5"/>
    <n v="1"/>
    <x v="0"/>
  </r>
  <r>
    <s v="1981874"/>
    <s v="207624082022110714"/>
    <s v="DF20227406745"/>
    <x v="149"/>
    <x v="165"/>
    <s v="Cristobal toro"/>
    <s v="Los arrayanes norte 5231"/>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81857"/>
    <s v="207624082022104903"/>
    <s v="DF20227405200"/>
    <x v="149"/>
    <x v="166"/>
    <s v="Cristobal toro"/>
    <s v="Carlos pezoa veliz 8292"/>
    <s v="La Florida"/>
    <x v="0"/>
    <s v="Cumple"/>
    <s v="Cumple"/>
    <s v="No Aplica"/>
    <s v="No Aplica"/>
    <s v="Cumple"/>
    <s v="Cumple"/>
    <s v="No"/>
    <s v="S/N"/>
    <s v="S/N"/>
    <s v="Cumple"/>
    <s v="Cumple"/>
    <s v="Cumple"/>
    <s v="No Cumple"/>
    <s v="Cumple Parcialmente"/>
    <s v="Falta maxima de fotos exigidas mas data  Problema externo , td , sector"/>
    <x v="5"/>
    <x v="0"/>
    <x v="7"/>
    <x v="0"/>
    <n v="0.5"/>
    <n v="0.5"/>
    <n v="0.5"/>
    <n v="0.5"/>
    <n v="0.5"/>
    <n v="0.5"/>
    <n v="0.25"/>
    <n v="0.25"/>
    <n v="0.5"/>
    <n v="0"/>
    <n v="0.17499999999999999"/>
    <n v="0.83500000000000008"/>
    <x v="0"/>
  </r>
  <r>
    <s v="1981835"/>
    <s v="207624082022102245"/>
    <s v="DF20227406720"/>
    <x v="149"/>
    <x v="165"/>
    <s v="Cristobal toro"/>
    <s v="El parque 1681 dpto 13"/>
    <s v="La Florida"/>
    <x v="0"/>
    <s v="Cumple"/>
    <s v="Cumple"/>
    <s v="No Aplica"/>
    <s v="No Aplica"/>
    <s v="Cumple"/>
    <s v="Cumple"/>
    <s v="No"/>
    <s v="S/N"/>
    <s v="S/N"/>
    <s v="No Aplica"/>
    <s v="No Aplica"/>
    <s v="No Aplica"/>
    <s v="Cumple Parcialmente"/>
    <s v="Cumple"/>
    <s v="Fotografias falta mejor visualidad en las mismas  Sector hostil . Problema externo , td , sector No se toman fotografias por precaucion"/>
    <x v="5"/>
    <x v="0"/>
    <x v="7"/>
    <x v="0"/>
    <n v="0.5"/>
    <n v="0.5"/>
    <n v="0.5"/>
    <n v="0.5"/>
    <n v="0.5"/>
    <n v="0.5"/>
    <n v="0.25"/>
    <n v="0.25"/>
    <n v="0.5"/>
    <n v="0.17499999999999999"/>
    <n v="0.5"/>
    <n v="0.93500000000000005"/>
    <x v="0"/>
  </r>
  <r>
    <s v="1981833"/>
    <s v="207624082022101728"/>
    <s v="DF20227405022"/>
    <x v="149"/>
    <x v="166"/>
    <s v="Cristobal toro"/>
    <s v="Frente a calle real madrid 1676"/>
    <s v="La Florida"/>
    <x v="0"/>
    <s v="Cumple"/>
    <s v="Cumple"/>
    <s v="No Aplica"/>
    <s v="No Aplica"/>
    <s v="Cumple"/>
    <s v="Cumple"/>
    <s v="No"/>
    <s v="S/N"/>
    <s v="S/N"/>
    <s v="No Aplica"/>
    <s v="No Aplica"/>
    <s v="No Aplica"/>
    <s v="No Cumple"/>
    <s v="Cumple Parcialmente"/>
    <s v="Falta mayor data en fotografias  Problema externo , td sector"/>
    <x v="5"/>
    <x v="0"/>
    <x v="7"/>
    <x v="0"/>
    <n v="0.5"/>
    <n v="0.5"/>
    <n v="0.5"/>
    <n v="0.5"/>
    <n v="0.5"/>
    <n v="0.5"/>
    <n v="0.25"/>
    <n v="0.25"/>
    <n v="0.5"/>
    <n v="0"/>
    <n v="0.17499999999999999"/>
    <n v="0.83500000000000008"/>
    <x v="0"/>
  </r>
  <r>
    <s v="1983844"/>
    <s v="207525082022140553"/>
    <s v="DF20227388004"/>
    <x v="150"/>
    <x v="170"/>
    <s v="AARON HUENCHUMIL"/>
    <s v="Lia Aguirre #95"/>
    <s v="La Florida"/>
    <x v="0"/>
    <s v="Cumple"/>
    <s v="Cumple"/>
    <s v="No Cumple"/>
    <s v="No Cumple"/>
    <s v="Cumple"/>
    <s v="Cumple"/>
    <s v="No"/>
    <s v="S/N"/>
    <s v="S/N"/>
    <s v="No Aplica"/>
    <s v="No Aplica"/>
    <s v="No Aplica"/>
    <s v="Cumple"/>
    <s v="Cumple"/>
    <s v="1- TD 109014 se encuentra normalizado 2- No declara codigo de material utilizado, solo describe su uso"/>
    <x v="5"/>
    <x v="0"/>
    <x v="7"/>
    <x v="0"/>
    <n v="0.5"/>
    <n v="0.5"/>
    <n v="0"/>
    <n v="0"/>
    <n v="0.5"/>
    <n v="0.5"/>
    <n v="0.25"/>
    <n v="0.25"/>
    <n v="0.5"/>
    <n v="0.5"/>
    <n v="0.5"/>
    <n v="0.7"/>
    <x v="0"/>
  </r>
  <r>
    <s v="1983839"/>
    <s v="207525082022140205"/>
    <s v="DF20227386900"/>
    <x v="150"/>
    <x v="174"/>
    <s v="AARON HUENCHUMIL"/>
    <s v="Lia Aguirre #95"/>
    <s v="La Florida"/>
    <x v="0"/>
    <s v="Cumple"/>
    <s v="Cumple"/>
    <s v="Cumple"/>
    <s v="Cumple"/>
    <s v="Cumple"/>
    <s v="Cumple"/>
    <s v="No"/>
    <s v="S/N"/>
    <s v="S/N"/>
    <s v="No Aplica"/>
    <s v="No Aplica"/>
    <s v="No Aplica"/>
    <s v="Cumple"/>
    <s v="Cumple"/>
    <s v="1- Obra se encuentra con suministro electrico normalizado"/>
    <x v="5"/>
    <x v="0"/>
    <x v="7"/>
    <x v="0"/>
    <n v="0.5"/>
    <n v="0.5"/>
    <n v="0.5"/>
    <n v="0.5"/>
    <n v="0.5"/>
    <n v="0.5"/>
    <n v="0.25"/>
    <n v="0.25"/>
    <n v="0.5"/>
    <n v="0.5"/>
    <n v="0.5"/>
    <n v="1"/>
    <x v="0"/>
  </r>
  <r>
    <s v="1983821"/>
    <s v="207525082022134456"/>
    <s v="DF20227389604"/>
    <x v="150"/>
    <x v="168"/>
    <s v="AARON HUENCHUMIL"/>
    <s v="Belen #7349"/>
    <s v="La Florida"/>
    <x v="0"/>
    <s v="Cumple"/>
    <s v="Cumple"/>
    <s v="Cumple"/>
    <s v="Cumple"/>
    <s v="Cumple"/>
    <s v="Cumple"/>
    <s v="No"/>
    <s v="S/N"/>
    <s v="S/N"/>
    <s v="No Aplica"/>
    <s v="No Aplica"/>
    <s v="No Aplica"/>
    <s v="Cumple Mayormente"/>
    <s v="Cumple"/>
    <s v="1- Cliente no se encuentra en domicilio"/>
    <x v="5"/>
    <x v="0"/>
    <x v="7"/>
    <x v="0"/>
    <n v="0.5"/>
    <n v="0.5"/>
    <n v="0.5"/>
    <n v="0.5"/>
    <n v="0.5"/>
    <n v="0.5"/>
    <n v="0.25"/>
    <n v="0.25"/>
    <n v="0.5"/>
    <n v="0.32500000000000001"/>
    <n v="0.5"/>
    <n v="0.96500000000000008"/>
    <x v="0"/>
  </r>
  <r>
    <s v="1983815"/>
    <s v="207525082022132512"/>
    <s v="DF20227390150"/>
    <x v="150"/>
    <x v="151"/>
    <s v="AARON HUENCHUMIL"/>
    <s v="Walker Martinez #3507"/>
    <s v="La Florida"/>
    <x v="0"/>
    <s v="Cumple"/>
    <s v="Cumple"/>
    <s v="No Aplica"/>
    <s v="No Aplica"/>
    <s v="Cumple"/>
    <s v="Cumple"/>
    <s v="No"/>
    <s v="S/N"/>
    <s v="S/N"/>
    <s v="No Aplica"/>
    <s v="No Aplica"/>
    <s v="No Aplica"/>
    <s v="Cumple"/>
    <s v="Cumple Parcialmente"/>
    <s v="1- Suministro electrico normalizado"/>
    <x v="5"/>
    <x v="0"/>
    <x v="7"/>
    <x v="0"/>
    <n v="0.5"/>
    <n v="0.5"/>
    <n v="0.5"/>
    <n v="0.5"/>
    <n v="0.5"/>
    <n v="0.5"/>
    <n v="0.25"/>
    <n v="0.25"/>
    <n v="0.5"/>
    <n v="0.5"/>
    <n v="0.17499999999999999"/>
    <n v="0.93500000000000005"/>
    <x v="0"/>
  </r>
  <r>
    <s v="1983791"/>
    <s v="207525082022125508"/>
    <s v="DF20227380341"/>
    <x v="150"/>
    <x v="176"/>
    <s v="AARON HUENCHUMIL"/>
    <s v="Palena #3140 C / Q"/>
    <s v="La Florida"/>
    <x v="0"/>
    <s v="Cumple"/>
    <s v="Cumple"/>
    <s v="Cumple"/>
    <s v="Cumple"/>
    <s v="Cumple"/>
    <s v="Cumple"/>
    <s v="No"/>
    <s v="S/N"/>
    <s v="S/N"/>
    <s v="No Aplica"/>
    <s v="No Aplica"/>
    <s v="No Aplica"/>
    <s v="Cumple Mayormente"/>
    <s v="Cumple Parcialmente"/>
    <s v="1- TD 53495 se encuentra normalizado"/>
    <x v="5"/>
    <x v="0"/>
    <x v="7"/>
    <x v="0"/>
    <n v="0.5"/>
    <n v="0.5"/>
    <n v="0.5"/>
    <n v="0.5"/>
    <n v="0.5"/>
    <n v="0.5"/>
    <n v="0.25"/>
    <n v="0.25"/>
    <n v="0.5"/>
    <n v="0.32500000000000001"/>
    <n v="0.17499999999999999"/>
    <n v="0.9"/>
    <x v="0"/>
  </r>
  <r>
    <s v="1983779"/>
    <s v="207525082022124654"/>
    <s v="DF20227379290"/>
    <x v="150"/>
    <x v="150"/>
    <s v="AARON HUENCHUMIL"/>
    <s v="Palena #2856 C/101"/>
    <s v="La Florida"/>
    <x v="0"/>
    <s v="Cumple"/>
    <s v="Cumple"/>
    <s v="Cumple"/>
    <s v="Cumple"/>
    <s v="Cumple"/>
    <s v="Cumple"/>
    <s v="No"/>
    <s v="S/N"/>
    <s v="S/N"/>
    <s v="No Aplica"/>
    <s v="No Aplica"/>
    <s v="No Aplica"/>
    <s v="Cumple"/>
    <s v="Cumple Parcialmente"/>
    <s v="1-TD 23102 se encuentra normalizado"/>
    <x v="5"/>
    <x v="0"/>
    <x v="7"/>
    <x v="0"/>
    <n v="0.5"/>
    <n v="0.5"/>
    <n v="0.5"/>
    <n v="0.5"/>
    <n v="0.5"/>
    <n v="0.5"/>
    <n v="0.25"/>
    <n v="0.25"/>
    <n v="0.5"/>
    <n v="0.5"/>
    <n v="0.17499999999999999"/>
    <n v="0.93500000000000005"/>
    <x v="0"/>
  </r>
  <r>
    <s v="1983774"/>
    <s v="207525082022124143"/>
    <s v="DF20227386920"/>
    <x v="150"/>
    <x v="174"/>
    <s v="AARON HUENCHUMIL"/>
    <s v="Palena #2825"/>
    <s v="La Florida"/>
    <x v="0"/>
    <s v="Cumple"/>
    <s v="Cumple"/>
    <s v="No Aplica"/>
    <s v="No Aplica"/>
    <s v="Cumple"/>
    <s v="Cumple"/>
    <s v="No"/>
    <s v="S/N"/>
    <s v="S/N"/>
    <s v="No Aplica"/>
    <s v="No Aplica"/>
    <s v="No Aplica"/>
    <s v="Cumple"/>
    <s v="Cumple Parcialmente"/>
    <s v="1- TD 23102 se encuentra normalizado"/>
    <x v="5"/>
    <x v="0"/>
    <x v="7"/>
    <x v="0"/>
    <n v="0.5"/>
    <n v="0.5"/>
    <n v="0.5"/>
    <n v="0.5"/>
    <n v="0.5"/>
    <n v="0.5"/>
    <n v="0.25"/>
    <n v="0.25"/>
    <n v="0.5"/>
    <n v="0.5"/>
    <n v="0.17499999999999999"/>
    <n v="0.93500000000000005"/>
    <x v="0"/>
  </r>
  <r>
    <s v="1983748"/>
    <s v="207525082022123344"/>
    <s v="DF20227382734"/>
    <x v="150"/>
    <x v="171"/>
    <s v="AARON HUENCHUMIL"/>
    <s v="Palena #2815 C / C"/>
    <s v="La Florida"/>
    <x v="0"/>
    <s v="Cumple"/>
    <s v="Cumple"/>
    <s v="No Aplica"/>
    <s v="No Aplica"/>
    <s v="Cumple"/>
    <s v="Cumple"/>
    <s v="No"/>
    <s v="S/N"/>
    <s v="S/N"/>
    <s v="No Aplica"/>
    <s v="No Aplica"/>
    <s v="No Aplica"/>
    <s v="Cumple"/>
    <s v="Cumple"/>
    <s v="1- Cableado de telecomunicaciones ya se encuentra bien templado"/>
    <x v="5"/>
    <x v="0"/>
    <x v="7"/>
    <x v="0"/>
    <n v="0.5"/>
    <n v="0.5"/>
    <n v="0.5"/>
    <n v="0.5"/>
    <n v="0.5"/>
    <n v="0.5"/>
    <n v="0.25"/>
    <n v="0.25"/>
    <n v="0.5"/>
    <n v="0.5"/>
    <n v="0.5"/>
    <n v="1"/>
    <x v="0"/>
  </r>
  <r>
    <s v="1983741"/>
    <s v="207525082022122302"/>
    <s v="DF20227386067"/>
    <x v="150"/>
    <x v="174"/>
    <s v="AARON HUENCHUMIL"/>
    <s v="Palena #2807"/>
    <s v="La Florida"/>
    <x v="0"/>
    <s v="Cumple"/>
    <s v="Cumple"/>
    <s v="No Aplica"/>
    <s v="No Aplica"/>
    <s v="Cumple"/>
    <s v="Cumple"/>
    <s v="No"/>
    <s v="S/N"/>
    <s v="S/N"/>
    <s v="No Aplica"/>
    <s v="No Aplica"/>
    <s v="No Aplica"/>
    <s v="Cumple Mayormente"/>
    <s v="Cumple"/>
    <s v="1-Terreno privado para antena telecomunicaciones  2-Caja DAE con tapa abierta"/>
    <x v="5"/>
    <x v="0"/>
    <x v="7"/>
    <x v="0"/>
    <n v="0.5"/>
    <n v="0.5"/>
    <n v="0.5"/>
    <n v="0.5"/>
    <n v="0.5"/>
    <n v="0.5"/>
    <n v="0.25"/>
    <n v="0.25"/>
    <n v="0.5"/>
    <n v="0.32500000000000001"/>
    <n v="0.5"/>
    <n v="0.96500000000000008"/>
    <x v="0"/>
  </r>
  <r>
    <s v="1983739"/>
    <s v="207625082022122020"/>
    <s v="DF20227405735"/>
    <x v="150"/>
    <x v="165"/>
    <s v="Cristobal toro"/>
    <s v="Jose miguel carrera 771"/>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83722"/>
    <s v="207525082022120425"/>
    <s v="DF20227373970"/>
    <x v="150"/>
    <x v="139"/>
    <s v="AARON HUENCHUMIL"/>
    <s v="Americo Vespucio #6526 dp B 31"/>
    <s v="La Florida"/>
    <x v="0"/>
    <s v="Cumple"/>
    <s v="Cumple"/>
    <s v="No Cumple"/>
    <s v="No Cumple"/>
    <s v="Cumple"/>
    <s v="Cumple"/>
    <s v="No"/>
    <s v="S/N"/>
    <s v="S/N"/>
    <s v="No Aplica"/>
    <s v="No Aplica"/>
    <s v="No Aplica"/>
    <s v="Cumple Parcialmente"/>
    <s v="Cumple Parcialmente"/>
    <s v="1- TD 26211 se encuentra normalizado 2- Describe uso de material, pero no declara codigo de material utilizado"/>
    <x v="5"/>
    <x v="0"/>
    <x v="7"/>
    <x v="0"/>
    <n v="0.5"/>
    <n v="0.5"/>
    <n v="0"/>
    <n v="0"/>
    <n v="0.5"/>
    <n v="0.5"/>
    <n v="0.25"/>
    <n v="0.25"/>
    <n v="0.5"/>
    <n v="0.17499999999999999"/>
    <n v="0.17499999999999999"/>
    <n v="0.56999999999999995"/>
    <x v="0"/>
  </r>
  <r>
    <s v="1983707"/>
    <s v="207525082022115111"/>
    <s v="DF20227379038"/>
    <x v="150"/>
    <x v="150"/>
    <s v="AARON HUENCHUMIL"/>
    <s v="Los Lanceros #1250"/>
    <s v="La Florida"/>
    <x v="0"/>
    <s v="Cumple"/>
    <s v="Cumple"/>
    <s v="No Aplica"/>
    <s v="No Aplica"/>
    <s v="Cumple"/>
    <s v="Cumple"/>
    <s v="Si"/>
    <s v="S/N"/>
    <s v="S/N"/>
    <s v="No Aplica"/>
    <s v="No Aplica"/>
    <s v="No Aplica"/>
    <s v="Cumple"/>
    <s v="Cumple"/>
    <s v="1-Cliente si se encuentra en domicilio, pero no hay respuesta por su parte"/>
    <x v="5"/>
    <x v="0"/>
    <x v="7"/>
    <x v="0"/>
    <n v="0.5"/>
    <n v="0.5"/>
    <n v="0.5"/>
    <n v="0.5"/>
    <n v="0.5"/>
    <n v="0.5"/>
    <n v="0.25"/>
    <n v="0.25"/>
    <n v="0.5"/>
    <n v="0.5"/>
    <n v="0.5"/>
    <n v="1"/>
    <x v="0"/>
  </r>
  <r>
    <s v="1983495"/>
    <s v="207525082022113737"/>
    <s v="DF20227378203"/>
    <x v="150"/>
    <x v="150"/>
    <s v="AARON HUENCHUMIL"/>
    <s v="Graneros #6471 dpto 32"/>
    <s v="La Florida"/>
    <x v="0"/>
    <s v="Cumple"/>
    <s v="Cumple"/>
    <s v="No Aplica"/>
    <s v="No Aplica"/>
    <s v="Cumple"/>
    <s v="Cumple"/>
    <s v="No"/>
    <s v="S/N"/>
    <s v="S/N"/>
    <s v="No Aplica"/>
    <s v="No Aplica"/>
    <s v="No Aplica"/>
    <s v="Cumple"/>
    <s v="Cumple Parcialmente"/>
    <s v="1-Cliente no se encuentra en domicilio 2- Suministro electrico normalizado"/>
    <x v="5"/>
    <x v="0"/>
    <x v="7"/>
    <x v="0"/>
    <n v="0.5"/>
    <n v="0.5"/>
    <n v="0.5"/>
    <n v="0.5"/>
    <n v="0.5"/>
    <n v="0.5"/>
    <n v="0.25"/>
    <n v="0.25"/>
    <n v="0.5"/>
    <n v="0.5"/>
    <n v="0.17499999999999999"/>
    <n v="0.93500000000000005"/>
    <x v="0"/>
  </r>
  <r>
    <s v="1983457"/>
    <s v="207525082022111501"/>
    <s v="DF20227381507"/>
    <x v="150"/>
    <x v="163"/>
    <s v="AARON HUENCHUMIL"/>
    <s v="Los Bambues #6560"/>
    <s v="La Florida"/>
    <x v="0"/>
    <s v="Cumple"/>
    <s v="Cumple"/>
    <s v="No Aplica"/>
    <s v="No Aplica"/>
    <s v="Cumple"/>
    <s v="Cumple"/>
    <s v="No"/>
    <s v="S/N"/>
    <s v="S/N"/>
    <s v="No Aplica"/>
    <s v="No Aplica"/>
    <s v="No Aplica"/>
    <s v="Cumple Mayormente"/>
    <s v="Cumple"/>
    <s v="1- TD 33650 se encuentra normalizado"/>
    <x v="5"/>
    <x v="0"/>
    <x v="7"/>
    <x v="0"/>
    <n v="0.5"/>
    <n v="0.5"/>
    <n v="0.5"/>
    <n v="0.5"/>
    <n v="0.5"/>
    <n v="0.5"/>
    <n v="0.25"/>
    <n v="0.25"/>
    <n v="0.5"/>
    <n v="0.32500000000000001"/>
    <n v="0.5"/>
    <n v="0.96500000000000008"/>
    <x v="0"/>
  </r>
  <r>
    <s v="1983451"/>
    <s v="207625082022111032"/>
    <s v="DF20227405785"/>
    <x v="150"/>
    <x v="165"/>
    <s v="Cristobal toro"/>
    <s v="Pje 2 734"/>
    <s v="La Florida"/>
    <x v="0"/>
    <s v="Cumple"/>
    <s v="Cumple"/>
    <s v="No Cumple"/>
    <s v="No Cumple"/>
    <s v="Cumple"/>
    <s v="Cumple"/>
    <s v="No"/>
    <s v="S/N"/>
    <s v="S/N"/>
    <s v="No Aplica"/>
    <s v="No Aplica"/>
    <s v="No Aplica"/>
    <s v="Cumple"/>
    <s v="Cumple Parcialmente"/>
    <s v="Sin moradores  Falta mayor data en fotografias"/>
    <x v="5"/>
    <x v="0"/>
    <x v="7"/>
    <x v="0"/>
    <n v="0.5"/>
    <n v="0.5"/>
    <n v="0"/>
    <n v="0"/>
    <n v="0.5"/>
    <n v="0.5"/>
    <n v="0.25"/>
    <n v="0.25"/>
    <n v="0.5"/>
    <n v="0.5"/>
    <n v="0.17499999999999999"/>
    <n v="0.63500000000000001"/>
    <x v="0"/>
  </r>
  <r>
    <s v="1983431"/>
    <s v="207625082022105159"/>
    <s v="DF20227406296"/>
    <x v="150"/>
    <x v="165"/>
    <s v="Cristobal toro"/>
    <s v="Ponce de leon 9345"/>
    <s v="La Florida"/>
    <x v="0"/>
    <s v="Cumple"/>
    <s v="Cumple"/>
    <s v="No Cumple"/>
    <s v="No Cumple"/>
    <s v="Cumple"/>
    <s v="Cumple"/>
    <s v="No"/>
    <s v="S/N"/>
    <s v="S/N"/>
    <s v="No Aplica"/>
    <s v="No Aplica"/>
    <s v="No Aplica"/>
    <s v="Cumple"/>
    <s v="Cumple"/>
    <s v="Problema externo  ,sector"/>
    <x v="5"/>
    <x v="0"/>
    <x v="7"/>
    <x v="0"/>
    <n v="0.5"/>
    <n v="0.5"/>
    <n v="0"/>
    <n v="0"/>
    <n v="0.5"/>
    <n v="0.5"/>
    <n v="0.25"/>
    <n v="0.25"/>
    <n v="0.5"/>
    <n v="0.5"/>
    <n v="0.5"/>
    <n v="0.7"/>
    <x v="0"/>
  </r>
  <r>
    <s v="1983415"/>
    <s v="207625082022103308"/>
    <s v="DF20227408179"/>
    <x v="150"/>
    <x v="158"/>
    <s v="Cristobal toro"/>
    <s v="Santa victoria 9518"/>
    <s v="La Florida"/>
    <x v="0"/>
    <s v="Cumple"/>
    <s v="Cumple"/>
    <s v="No Aplica"/>
    <s v="No Aplica"/>
    <s v="Cumple"/>
    <s v="Cumple"/>
    <s v="No"/>
    <s v="S/N"/>
    <s v="S/N"/>
    <s v="No Aplica"/>
    <s v="No Aplica"/>
    <s v="No Aplica"/>
    <s v="Cumple"/>
    <s v="Cumple Parcialmente"/>
    <s v="Atiende auxiliar de colegio , pero no esta al tanto o no recuerda de visita de personal de emergencia , no entrega mas datos  Falta mayor data en fotos"/>
    <x v="5"/>
    <x v="0"/>
    <x v="7"/>
    <x v="0"/>
    <n v="0.5"/>
    <n v="0.5"/>
    <n v="0.5"/>
    <n v="0.5"/>
    <n v="0.5"/>
    <n v="0.5"/>
    <n v="0.25"/>
    <n v="0.25"/>
    <n v="0.5"/>
    <n v="0.5"/>
    <n v="0.17499999999999999"/>
    <n v="0.93500000000000005"/>
    <x v="0"/>
  </r>
  <r>
    <s v="1983402"/>
    <s v="207625082022101404"/>
    <s v="DF20227406885"/>
    <x v="150"/>
    <x v="165"/>
    <s v="Cristobal toro"/>
    <s v="San agustin 8095"/>
    <s v="La Florida"/>
    <x v="0"/>
    <s v="Cumple"/>
    <s v="Cumple"/>
    <s v="No Aplica"/>
    <s v="No Aplica"/>
    <s v="Cumple"/>
    <s v="Cumple"/>
    <s v="No"/>
    <s v="S/N"/>
    <s v="S/N"/>
    <s v="No Aplica"/>
    <s v="No Aplica"/>
    <s v="No Aplica"/>
    <s v="Cumple"/>
    <s v="Cumple"/>
    <s v="Problena externo , td dae , sector"/>
    <x v="5"/>
    <x v="0"/>
    <x v="7"/>
    <x v="0"/>
    <n v="0.5"/>
    <n v="0.5"/>
    <n v="0.5"/>
    <n v="0.5"/>
    <n v="0.5"/>
    <n v="0.5"/>
    <n v="0.25"/>
    <n v="0.25"/>
    <n v="0.5"/>
    <n v="0.5"/>
    <n v="0.5"/>
    <n v="1"/>
    <x v="0"/>
  </r>
  <r>
    <s v="1983390"/>
    <s v="207625082022095600"/>
    <s v="DF20227406986"/>
    <x v="150"/>
    <x v="165"/>
    <s v="Cristobal toro"/>
    <s v="Los vientos 1555"/>
    <s v="La Florida"/>
    <x v="0"/>
    <s v="Cumple"/>
    <s v="Cumple"/>
    <s v="No Aplica"/>
    <s v="No Aplica"/>
    <s v="Cumple"/>
    <s v="Cumple"/>
    <s v="No"/>
    <s v="S/N"/>
    <s v="S/N"/>
    <s v="No Aplica"/>
    <s v="No Aplica"/>
    <s v="No Aplica"/>
    <s v="Cumple"/>
    <s v="Cumple Parcialmente"/>
    <s v="Falta mayor data en fotografias  Problema externo , td dae , sector"/>
    <x v="5"/>
    <x v="0"/>
    <x v="7"/>
    <x v="0"/>
    <n v="0.5"/>
    <n v="0.5"/>
    <n v="0.5"/>
    <n v="0.5"/>
    <n v="0.5"/>
    <n v="0.5"/>
    <n v="0.25"/>
    <n v="0.25"/>
    <n v="0.5"/>
    <n v="0.5"/>
    <n v="0.17499999999999999"/>
    <n v="0.93500000000000005"/>
    <x v="0"/>
  </r>
  <r>
    <s v="1983377"/>
    <s v="207625082022094044"/>
    <s v="DF20227408329"/>
    <x v="150"/>
    <x v="165"/>
    <s v="Cristobal toro"/>
    <s v="General eduardo yañez 1641 B dpto 23"/>
    <s v="La Florida"/>
    <x v="0"/>
    <s v="Cumple"/>
    <s v="Cumple"/>
    <s v="Cumple"/>
    <s v="Cumple"/>
    <s v="Cumple"/>
    <s v="Cumple"/>
    <s v="No"/>
    <s v="S/N"/>
    <s v="S/N"/>
    <s v="No Aplica"/>
    <s v="No Aplica"/>
    <s v="No Aplica"/>
    <s v="Cumple"/>
    <s v="Cumple Parcialmente"/>
    <s v="Problema externo , calpe fte el parque 1705 Falta mayor data en fotografias"/>
    <x v="5"/>
    <x v="0"/>
    <x v="7"/>
    <x v="0"/>
    <n v="0.5"/>
    <n v="0.5"/>
    <n v="0.5"/>
    <n v="0.5"/>
    <n v="0.5"/>
    <n v="0.5"/>
    <n v="0.25"/>
    <n v="0.25"/>
    <n v="0.5"/>
    <n v="0.5"/>
    <n v="0.17499999999999999"/>
    <n v="0.93500000000000005"/>
    <x v="0"/>
  </r>
  <r>
    <s v="1986139"/>
    <s v="207626082022165539"/>
    <s v="DF20227409378"/>
    <x v="151"/>
    <x v="158"/>
    <s v="Cristobal toro"/>
    <s v="Walung 9521"/>
    <s v="La Florida"/>
    <x v="0"/>
    <s v="Cumple"/>
    <s v="Cumple"/>
    <s v="Cumple"/>
    <s v="Cumple"/>
    <s v="Cumple"/>
    <s v="Cumple"/>
    <s v="No"/>
    <s v="S/N"/>
    <s v="S/N"/>
    <s v="No Aplica"/>
    <s v="No Aplica"/>
    <s v="No Aplica"/>
    <s v="Cumple"/>
    <s v="Cumple"/>
    <s v="Sin acceso a pasaje  Giuardia del lugar no permite acceso si cliente no se encuentra  Sin moradores"/>
    <x v="5"/>
    <x v="0"/>
    <x v="7"/>
    <x v="0"/>
    <n v="0.5"/>
    <n v="0.5"/>
    <n v="0.5"/>
    <n v="0.5"/>
    <n v="0.5"/>
    <n v="0.5"/>
    <n v="0.25"/>
    <n v="0.25"/>
    <n v="0.5"/>
    <n v="0.5"/>
    <n v="0.5"/>
    <n v="1"/>
    <x v="0"/>
  </r>
  <r>
    <s v="1986087"/>
    <s v="207626082022154055"/>
    <s v="DF20227398790"/>
    <x v="151"/>
    <x v="177"/>
    <s v="Cristobal toro"/>
    <s v="San jorge , san anotonio de padua"/>
    <s v="La Florida"/>
    <x v="0"/>
    <s v="Cumple"/>
    <s v="Cumple"/>
    <s v="No Aplica"/>
    <s v="No Aplica"/>
    <s v="Cumple"/>
    <s v="Cumple"/>
    <s v="No"/>
    <s v="S/N"/>
    <s v="S/N"/>
    <s v="No Aplica"/>
    <s v="No Aplica"/>
    <s v="No Aplica"/>
    <s v="Cumple"/>
    <s v="Cumple"/>
    <s v="Problema externo , td  , sector"/>
    <x v="5"/>
    <x v="0"/>
    <x v="7"/>
    <x v="0"/>
    <n v="0.5"/>
    <n v="0.5"/>
    <n v="0.5"/>
    <n v="0.5"/>
    <n v="0.5"/>
    <n v="0.5"/>
    <n v="0.25"/>
    <n v="0.25"/>
    <n v="0.5"/>
    <n v="0.5"/>
    <n v="0.5"/>
    <n v="1"/>
    <x v="0"/>
  </r>
  <r>
    <s v="1985724"/>
    <s v="207626082022125239"/>
    <s v="DF20227393539"/>
    <x v="151"/>
    <x v="156"/>
    <s v="Cristobal toro"/>
    <s v="Santa amalia , yucatan"/>
    <s v="La Florida"/>
    <x v="0"/>
    <s v="Cumple"/>
    <s v="Cumple"/>
    <s v="No Aplica"/>
    <s v="No Aplica"/>
    <s v="Cumple"/>
    <s v="Cumple"/>
    <s v="No"/>
    <s v="S/N"/>
    <s v="S/N"/>
    <s v="No Aplica"/>
    <s v="No Aplica"/>
    <s v="No Aplica"/>
    <s v="Cumple"/>
    <s v="Cumple Parcialmente"/>
    <s v="Falta mayor data en fotografias  Problema exterior , td , sector"/>
    <x v="5"/>
    <x v="0"/>
    <x v="7"/>
    <x v="0"/>
    <n v="0.5"/>
    <n v="0.5"/>
    <n v="0.5"/>
    <n v="0.5"/>
    <n v="0.5"/>
    <n v="0.5"/>
    <n v="0.25"/>
    <n v="0.25"/>
    <n v="0.5"/>
    <n v="0.5"/>
    <n v="0.17499999999999999"/>
    <n v="0.93500000000000005"/>
    <x v="0"/>
  </r>
  <r>
    <s v="1985721"/>
    <s v="207626082022125010"/>
    <s v="DF20227408362"/>
    <x v="151"/>
    <x v="158"/>
    <s v="Cristobal toro"/>
    <s v="San cristobal 1 449"/>
    <s v="La Florida"/>
    <x v="0"/>
    <s v="Cumple"/>
    <s v="Cumple"/>
    <s v="No Aplica"/>
    <s v="No Aplica"/>
    <s v="Cumple"/>
    <s v="Cumple"/>
    <s v="No"/>
    <s v="S/N"/>
    <s v="S/N"/>
    <s v="No Aplica"/>
    <s v="No Aplica"/>
    <s v="No Aplica"/>
    <s v="No Cumple"/>
    <s v="Cumple"/>
    <s v="Falta maxima exigida de fotos  Sin moradores"/>
    <x v="5"/>
    <x v="0"/>
    <x v="7"/>
    <x v="0"/>
    <n v="0.5"/>
    <n v="0.5"/>
    <n v="0.5"/>
    <n v="0.5"/>
    <n v="0.5"/>
    <n v="0.5"/>
    <n v="0.25"/>
    <n v="0.25"/>
    <n v="0.5"/>
    <n v="0"/>
    <n v="0.5"/>
    <n v="0.9"/>
    <x v="0"/>
  </r>
  <r>
    <s v="1985713"/>
    <s v="207626082022123602"/>
    <s v="DF20227394145"/>
    <x v="151"/>
    <x v="156"/>
    <s v="Cristobal toro"/>
    <s v="Jose miguel carrera , bactereologico"/>
    <s v="La Florida"/>
    <x v="0"/>
    <s v="Cumple"/>
    <s v="Cumple"/>
    <s v="No Aplica"/>
    <s v="No Aplica"/>
    <s v="Cumple"/>
    <s v="Cumple"/>
    <s v="No"/>
    <s v="S/N"/>
    <s v="S/N"/>
    <s v="No Aplica"/>
    <s v="No Aplica"/>
    <s v="No Aplica"/>
    <s v="Cumple"/>
    <s v="Cumple Parcialmente"/>
    <s v="Falta mayor data en fotografias  Problema externo"/>
    <x v="5"/>
    <x v="0"/>
    <x v="7"/>
    <x v="0"/>
    <n v="0.5"/>
    <n v="0.5"/>
    <n v="0.5"/>
    <n v="0.5"/>
    <n v="0.5"/>
    <n v="0.5"/>
    <n v="0.25"/>
    <n v="0.25"/>
    <n v="0.5"/>
    <n v="0.5"/>
    <n v="0.17499999999999999"/>
    <n v="0.93500000000000005"/>
    <x v="0"/>
  </r>
  <r>
    <s v="1985707"/>
    <s v="207526082022123113"/>
    <s v="DF20227377964"/>
    <x v="151"/>
    <x v="150"/>
    <s v="AARON HUENCHUMIL"/>
    <s v="El Yute #10654"/>
    <s v="La Florida"/>
    <x v="0"/>
    <s v="Cumple"/>
    <s v="Cumple"/>
    <s v="No Aplica"/>
    <s v="No Aplica"/>
    <s v="Cumple"/>
    <s v="Cumple"/>
    <s v="No"/>
    <s v="S/N"/>
    <s v="S/N"/>
    <s v="No Aplica"/>
    <s v="No Aplica"/>
    <s v="No Aplica"/>
    <s v="Cumple"/>
    <s v="Cumple Parcialmente"/>
    <s v="1- No se logra acceso debido a porton cerrado en pasaje  2- Suministro electrico en el sector normal"/>
    <x v="5"/>
    <x v="0"/>
    <x v="7"/>
    <x v="0"/>
    <n v="0.5"/>
    <n v="0.5"/>
    <n v="0.5"/>
    <n v="0.5"/>
    <n v="0.5"/>
    <n v="0.5"/>
    <n v="0.25"/>
    <n v="0.25"/>
    <n v="0.5"/>
    <n v="0.5"/>
    <n v="0.17499999999999999"/>
    <n v="0.93500000000000005"/>
    <x v="0"/>
  </r>
  <r>
    <s v="1985699"/>
    <s v="207626082022122213"/>
    <s v="DF20227408199"/>
    <x v="151"/>
    <x v="158"/>
    <s v="Cristobal toro"/>
    <s v="Litre 10933 bl. 1 dpto 22 c"/>
    <s v="La Florida"/>
    <x v="0"/>
    <s v="Cumple"/>
    <s v="Cumple"/>
    <s v="No Aplica"/>
    <s v="No Aplica"/>
    <s v="Cumple"/>
    <s v="Cumple"/>
    <s v="No"/>
    <s v="S/N"/>
    <s v="S/N"/>
    <s v="No Aplica"/>
    <s v="No Aplica"/>
    <s v="No Aplica"/>
    <s v="No Cumple"/>
    <s v="Cumple Parcialmente"/>
    <s v="Falta maxima de fotos exigidas  Sector conflictivo  No se toman mas fotografias por precaucion"/>
    <x v="5"/>
    <x v="0"/>
    <x v="7"/>
    <x v="0"/>
    <n v="0.5"/>
    <n v="0.5"/>
    <n v="0.5"/>
    <n v="0.5"/>
    <n v="0.5"/>
    <n v="0.5"/>
    <n v="0.25"/>
    <n v="0.25"/>
    <n v="0.5"/>
    <n v="0"/>
    <n v="0.17499999999999999"/>
    <n v="0.83500000000000008"/>
    <x v="0"/>
  </r>
  <r>
    <s v="1985687"/>
    <s v="207626082022120616"/>
    <s v="DF20227397901"/>
    <x v="151"/>
    <x v="153"/>
    <s v="Cristobal toro"/>
    <s v="Santa raquel , jose miguel carrera"/>
    <s v="La Florida"/>
    <x v="0"/>
    <s v="Cumple"/>
    <s v="Cumple"/>
    <s v="No Aplica"/>
    <s v="No Aplica"/>
    <s v="Cumple"/>
    <s v="Cumple"/>
    <s v="No"/>
    <s v="S/N"/>
    <s v="S/N"/>
    <s v="No Aplica"/>
    <s v="No Aplica"/>
    <s v="No Aplica"/>
    <s v="Cumple"/>
    <s v="Cumple Parcialmente"/>
    <s v="Falta mayor data en fotos  Problema externo"/>
    <x v="5"/>
    <x v="0"/>
    <x v="7"/>
    <x v="0"/>
    <n v="0.5"/>
    <n v="0.5"/>
    <n v="0.5"/>
    <n v="0.5"/>
    <n v="0.5"/>
    <n v="0.5"/>
    <n v="0.25"/>
    <n v="0.25"/>
    <n v="0.5"/>
    <n v="0.5"/>
    <n v="0.17499999999999999"/>
    <n v="0.93500000000000005"/>
    <x v="0"/>
  </r>
  <r>
    <s v="1985679"/>
    <s v="207626082022115831"/>
    <s v="DF20227409580"/>
    <x v="151"/>
    <x v="196"/>
    <s v="Cristobal toro"/>
    <s v="Santa raquel 10168"/>
    <s v="La Florida"/>
    <x v="0"/>
    <s v="Cumple"/>
    <s v="Cumple"/>
    <s v="No Aplica"/>
    <s v="No Aplica"/>
    <s v="Cumple"/>
    <s v="Cumple"/>
    <s v="No"/>
    <s v="S/N"/>
    <s v="S/N"/>
    <s v="No Aplica"/>
    <s v="No Aplica"/>
    <s v="No Aplica"/>
    <s v="Cumple"/>
    <s v="Cumple Parcialmente"/>
    <s v="Sin moradores  Falta mayor data en fotografias"/>
    <x v="6"/>
    <x v="0"/>
    <x v="7"/>
    <x v="0"/>
    <n v="0.5"/>
    <n v="0.5"/>
    <n v="0.5"/>
    <n v="0.5"/>
    <n v="0.5"/>
    <n v="0.5"/>
    <n v="0.25"/>
    <n v="0.25"/>
    <n v="0.5"/>
    <n v="0.5"/>
    <n v="0.17499999999999999"/>
    <n v="0.93500000000000005"/>
    <x v="0"/>
  </r>
  <r>
    <s v="1985574"/>
    <s v="207626082022105717"/>
    <s v="DF20227408318"/>
    <x v="151"/>
    <x v="158"/>
    <s v="Cristobal toro"/>
    <s v="General las heras 930"/>
    <s v="La Florida"/>
    <x v="0"/>
    <s v="Cumple"/>
    <s v="Cumple"/>
    <s v="No Aplica"/>
    <s v="No Aplica"/>
    <s v="Cumple"/>
    <s v="Cumple"/>
    <s v="No"/>
    <s v="S/N"/>
    <s v="S/N"/>
    <s v="No Aplica"/>
    <s v="No Aplica"/>
    <s v="No Aplica"/>
    <s v="Cumple"/>
    <s v="Cumple Parcialmente"/>
    <s v="Falta mayor data en fotografias  Sin moradores , externo"/>
    <x v="5"/>
    <x v="0"/>
    <x v="7"/>
    <x v="0"/>
    <n v="0.5"/>
    <n v="0.5"/>
    <n v="0.5"/>
    <n v="0.5"/>
    <n v="0.5"/>
    <n v="0.5"/>
    <n v="0.25"/>
    <n v="0.25"/>
    <n v="0.5"/>
    <n v="0.5"/>
    <n v="0.17499999999999999"/>
    <n v="0.93500000000000005"/>
    <x v="0"/>
  </r>
  <r>
    <s v="1985567"/>
    <s v="207626082022104446"/>
    <s v="DF20227406136"/>
    <x v="151"/>
    <x v="166"/>
    <s v="Cristobal toro"/>
    <s v="Americo vespucio 8729"/>
    <s v="La Florida"/>
    <x v="0"/>
    <s v="Cumple"/>
    <s v="Cumple"/>
    <s v="No Aplica"/>
    <s v="No Aplica"/>
    <s v="Cumple"/>
    <s v="Cumple"/>
    <s v="No"/>
    <s v="S/N"/>
    <s v="S/N"/>
    <s v="No Aplica"/>
    <s v="No Aplica"/>
    <s v="No Aplica"/>
    <s v="No Cumple"/>
    <s v="Cumple"/>
    <s v="Falta maxima de fotos exigidas  Sin moradores"/>
    <x v="5"/>
    <x v="0"/>
    <x v="7"/>
    <x v="0"/>
    <n v="0.5"/>
    <n v="0.5"/>
    <n v="0.5"/>
    <n v="0.5"/>
    <n v="0.5"/>
    <n v="0.5"/>
    <n v="0.25"/>
    <n v="0.25"/>
    <n v="0.5"/>
    <n v="0"/>
    <n v="0.5"/>
    <n v="0.9"/>
    <x v="0"/>
  </r>
  <r>
    <s v="1985559"/>
    <s v="207626082022102625"/>
    <s v="DF20227401093"/>
    <x v="151"/>
    <x v="160"/>
    <s v="Cristobal toro"/>
    <s v="Fte vicuña mackena oriente 7210"/>
    <s v="La Florida"/>
    <x v="0"/>
    <s v="Cumple"/>
    <s v="Cumple"/>
    <s v="No Aplica"/>
    <s v="No Aplica"/>
    <s v="Cumple"/>
    <s v="Cumple"/>
    <s v="No"/>
    <s v="S/N"/>
    <s v="S/N"/>
    <s v="No Aplica"/>
    <s v="No Aplica"/>
    <s v="No Aplica"/>
    <s v="No Cumple"/>
    <s v="Cumple Parcialmente"/>
    <s v="Falta data en fotos  No se toman mas fotos por precaucion"/>
    <x v="5"/>
    <x v="0"/>
    <x v="7"/>
    <x v="0"/>
    <n v="0.5"/>
    <n v="0.5"/>
    <n v="0.5"/>
    <n v="0.5"/>
    <n v="0.5"/>
    <n v="0.5"/>
    <n v="0.25"/>
    <n v="0.25"/>
    <n v="0.5"/>
    <n v="0"/>
    <n v="0.17499999999999999"/>
    <n v="0.83500000000000008"/>
    <x v="0"/>
  </r>
  <r>
    <s v="1987255"/>
    <s v="207527082022154630"/>
    <s v="DF20227382921"/>
    <x v="152"/>
    <x v="171"/>
    <s v="AARON HUENCHUMIL"/>
    <s v="San Nicolas #7356"/>
    <s v="La Florida"/>
    <x v="0"/>
    <s v="Cumple"/>
    <s v="Cumple"/>
    <s v="No Aplica"/>
    <s v="No Aplica"/>
    <s v="Cumple"/>
    <s v="Cumple"/>
    <s v="No"/>
    <s v="S/N"/>
    <s v="S/N"/>
    <s v="No Aplica"/>
    <s v="No Aplica"/>
    <s v="No Aplica"/>
    <s v="Cumple"/>
    <s v="Cumple Parcialmente"/>
    <s v="1- AP normalizado 2- Caja de ITM de AP se encuentra desprendida y abierta"/>
    <x v="5"/>
    <x v="0"/>
    <x v="7"/>
    <x v="0"/>
    <n v="0.5"/>
    <n v="0.5"/>
    <n v="0.5"/>
    <n v="0.5"/>
    <n v="0.5"/>
    <n v="0.5"/>
    <n v="0.25"/>
    <n v="0.25"/>
    <n v="0.5"/>
    <n v="0.5"/>
    <n v="0.17499999999999999"/>
    <n v="0.93500000000000005"/>
    <x v="0"/>
  </r>
  <r>
    <s v="1987245"/>
    <s v="207527082022153644"/>
    <s v="DF20227380515"/>
    <x v="152"/>
    <x v="164"/>
    <s v="AARON HUENCHUMIL"/>
    <s v="San Antonio #177"/>
    <s v="La Florida"/>
    <x v="0"/>
    <s v="Cumple"/>
    <s v="Cumple"/>
    <s v="No Aplica"/>
    <s v="No Aplica"/>
    <s v="Cumple"/>
    <s v="Cumple"/>
    <s v="No"/>
    <s v="S/N"/>
    <s v="S/N"/>
    <s v="No Aplica"/>
    <s v="No Aplica"/>
    <s v="No Aplica"/>
    <s v="Cumple Parcialmente"/>
    <s v="Cumple"/>
    <s v="1-TD 65781 en servicio normal"/>
    <x v="5"/>
    <x v="0"/>
    <x v="7"/>
    <x v="0"/>
    <n v="0.5"/>
    <n v="0.5"/>
    <n v="0.5"/>
    <n v="0.5"/>
    <n v="0.5"/>
    <n v="0.5"/>
    <n v="0.25"/>
    <n v="0.25"/>
    <n v="0.5"/>
    <n v="0.17499999999999999"/>
    <n v="0.5"/>
    <n v="0.93500000000000005"/>
    <x v="0"/>
  </r>
  <r>
    <s v="1987237"/>
    <s v="207527082022152152"/>
    <s v="DF20227386995"/>
    <x v="152"/>
    <x v="174"/>
    <s v="AARON HUENCHUMIL"/>
    <s v="El Litre #10936 bl 3 dpto 12E"/>
    <s v="La Florida"/>
    <x v="0"/>
    <s v="Cumple"/>
    <s v="Cumple"/>
    <s v="No Aplica"/>
    <s v="No Aplica"/>
    <s v="Cumple"/>
    <s v="Cumple"/>
    <s v="No"/>
    <s v="S/N"/>
    <s v="S/N"/>
    <s v="No Aplica"/>
    <s v="No Aplica"/>
    <s v="No Aplica"/>
    <s v="Cumple"/>
    <s v="Cumple Parcialmente"/>
    <s v="1- Cliente no se encuentra en domicilio"/>
    <x v="5"/>
    <x v="0"/>
    <x v="7"/>
    <x v="0"/>
    <n v="0.5"/>
    <n v="0.5"/>
    <n v="0.5"/>
    <n v="0.5"/>
    <n v="0.5"/>
    <n v="0.5"/>
    <n v="0.25"/>
    <n v="0.25"/>
    <n v="0.5"/>
    <n v="0.5"/>
    <n v="0.17499999999999999"/>
    <n v="0.93500000000000005"/>
    <x v="0"/>
  </r>
  <r>
    <s v="1986887"/>
    <s v="207527082022100746"/>
    <s v="DF20227373900"/>
    <x v="152"/>
    <x v="139"/>
    <s v="AARON HUENCHUMIL"/>
    <s v="3 Sur Poniente #585"/>
    <s v="La Florida"/>
    <x v="0"/>
    <s v="Cumple"/>
    <s v="Cumple"/>
    <s v="Cumple"/>
    <s v="Cumple"/>
    <s v="Cumple"/>
    <s v="Cumple"/>
    <s v="No"/>
    <s v="S/N"/>
    <s v="S/N"/>
    <s v="No Aplica"/>
    <s v="No Aplica"/>
    <s v="No Aplica"/>
    <s v="Cumple"/>
    <s v="Cumple"/>
    <s v="1- TD 11055 se encuentra normalizado"/>
    <x v="5"/>
    <x v="0"/>
    <x v="7"/>
    <x v="0"/>
    <n v="0.5"/>
    <n v="0.5"/>
    <n v="0.5"/>
    <n v="0.5"/>
    <n v="0.5"/>
    <n v="0.5"/>
    <n v="0.25"/>
    <n v="0.25"/>
    <n v="0.5"/>
    <n v="0.5"/>
    <n v="0.5"/>
    <n v="1"/>
    <x v="0"/>
  </r>
  <r>
    <s v="1989008"/>
    <s v="207629082022163605"/>
    <s v="DF20227400615"/>
    <x v="153"/>
    <x v="177"/>
    <s v="Cristobal toro"/>
    <s v="Santa rosa , las tranqueras"/>
    <s v="La Florida"/>
    <x v="0"/>
    <s v="Cumple"/>
    <s v="Cumple"/>
    <s v="No Aplica"/>
    <s v="No Aplica"/>
    <s v="Cumple"/>
    <s v="Cumple"/>
    <s v="No"/>
    <s v="S/N"/>
    <s v="S/N"/>
    <s v="No Aplica"/>
    <s v="No Aplica"/>
    <s v="No Aplica"/>
    <s v="Cumple"/>
    <s v="Cumple Parcialmente"/>
    <s v="Falta mayor data en fotografias  Num. De incidencia corresponde a comuna de la granja ."/>
    <x v="5"/>
    <x v="0"/>
    <x v="7"/>
    <x v="0"/>
    <n v="0.5"/>
    <n v="0.5"/>
    <n v="0.5"/>
    <n v="0.5"/>
    <n v="0.5"/>
    <n v="0.5"/>
    <n v="0.25"/>
    <n v="0.25"/>
    <n v="0.5"/>
    <n v="0.5"/>
    <n v="0.17499999999999999"/>
    <n v="0.93500000000000005"/>
    <x v="0"/>
  </r>
  <r>
    <s v="1988977"/>
    <s v="207629082022152517"/>
    <s v="DF20227409505"/>
    <x v="153"/>
    <x v="196"/>
    <s v="Cristobal toro"/>
    <s v="Camino del canelo sur 6243"/>
    <s v="La Florida"/>
    <x v="0"/>
    <s v="Cumple"/>
    <s v="Cumple"/>
    <s v="No Cumple"/>
    <s v="No Cumple"/>
    <s v="Cumple"/>
    <s v="Cumple"/>
    <s v="No"/>
    <s v="S/N"/>
    <s v="S/N"/>
    <s v="No Aplica"/>
    <s v="No Aplica"/>
    <s v="No Aplica"/>
    <s v="No Cumple"/>
    <s v="Cumple Parcialmente"/>
    <s v="Falta maxima de fotos exigidas , mas data  Sin acceso a condominio  Guardia no permite acceso si no hay gente en domicilio"/>
    <x v="6"/>
    <x v="0"/>
    <x v="7"/>
    <x v="0"/>
    <n v="0.5"/>
    <n v="0.5"/>
    <n v="0"/>
    <n v="0"/>
    <n v="0.5"/>
    <n v="0.5"/>
    <n v="0.25"/>
    <n v="0.25"/>
    <n v="0.5"/>
    <n v="0"/>
    <n v="0.17499999999999999"/>
    <n v="0.53500000000000003"/>
    <x v="0"/>
  </r>
  <r>
    <s v="1988457"/>
    <s v="207629082022130315"/>
    <s v="DF20227398569"/>
    <x v="153"/>
    <x v="177"/>
    <s v="Cristobal toro"/>
    <s v="Parcela 104 s numero"/>
    <s v="La Florida"/>
    <x v="0"/>
    <s v="Cumple"/>
    <s v="Cumple"/>
    <s v="No Aplica"/>
    <s v="No Aplica"/>
    <s v="Cumple"/>
    <s v="Cumple"/>
    <s v="No"/>
    <s v="S/N"/>
    <s v="S/N"/>
    <s v="No Aplica"/>
    <s v="No Aplica"/>
    <s v="No Aplica"/>
    <s v="Cumple"/>
    <s v="Cumple"/>
    <s v="Problema externo , sector"/>
    <x v="5"/>
    <x v="0"/>
    <x v="7"/>
    <x v="0"/>
    <n v="0.5"/>
    <n v="0.5"/>
    <n v="0.5"/>
    <n v="0.5"/>
    <n v="0.5"/>
    <n v="0.5"/>
    <n v="0.25"/>
    <n v="0.25"/>
    <n v="0.5"/>
    <n v="0.5"/>
    <n v="0.5"/>
    <n v="1"/>
    <x v="0"/>
  </r>
  <r>
    <s v="1988384"/>
    <s v="207629082022124027"/>
    <s v="DF20227406738"/>
    <x v="153"/>
    <x v="166"/>
    <s v="Cristobal toro"/>
    <s v="Trinidad pte . Tobalaba"/>
    <s v="La Florida"/>
    <x v="0"/>
    <s v="Cumple"/>
    <s v="Cumple"/>
    <s v="No Aplica"/>
    <s v="No Aplica"/>
    <s v="Cumple"/>
    <s v="Cumple"/>
    <s v="No"/>
    <s v="S/N"/>
    <s v="S/N"/>
    <s v="No Aplica"/>
    <s v="No Aplica"/>
    <s v="No Aplica"/>
    <s v="Cumple"/>
    <s v="Cumple"/>
    <s v="Problema externo , sector"/>
    <x v="5"/>
    <x v="0"/>
    <x v="7"/>
    <x v="0"/>
    <n v="0.5"/>
    <n v="0.5"/>
    <n v="0.5"/>
    <n v="0.5"/>
    <n v="0.5"/>
    <n v="0.5"/>
    <n v="0.25"/>
    <n v="0.25"/>
    <n v="0.5"/>
    <n v="0.5"/>
    <n v="0.5"/>
    <n v="1"/>
    <x v="0"/>
  </r>
  <r>
    <s v="1988383"/>
    <s v="207629082022123824"/>
    <s v="DF20227406481"/>
    <x v="153"/>
    <x v="166"/>
    <s v="Cristobal toro"/>
    <s v="Trinidad ote . La florida"/>
    <s v="La Florida"/>
    <x v="0"/>
    <s v="Cumple"/>
    <s v="Cumple"/>
    <s v="No Aplica"/>
    <s v="No Aplica"/>
    <s v="Cumple"/>
    <s v="Cumple"/>
    <s v="No"/>
    <s v="S/N"/>
    <s v="S/N"/>
    <s v="No Aplica"/>
    <s v="No Aplica"/>
    <s v="No Aplica"/>
    <s v="No Cumple"/>
    <s v="No Cumple"/>
    <s v="Problema externo , sector"/>
    <x v="5"/>
    <x v="0"/>
    <x v="7"/>
    <x v="0"/>
    <n v="0.5"/>
    <n v="0.5"/>
    <n v="0.5"/>
    <n v="0.5"/>
    <n v="0.5"/>
    <n v="0.5"/>
    <n v="0.25"/>
    <n v="0.25"/>
    <n v="0.5"/>
    <n v="0"/>
    <n v="0"/>
    <n v="0.8"/>
    <x v="0"/>
  </r>
  <r>
    <s v="1988374"/>
    <s v="207629082022122319"/>
    <s v="DF20227405795"/>
    <x v="153"/>
    <x v="165"/>
    <s v="Cristobal toro"/>
    <s v="Voz del cielo 274"/>
    <s v="La Florida"/>
    <x v="0"/>
    <s v="Cumple"/>
    <s v="Cumple"/>
    <s v="No Aplica"/>
    <s v="No Aplica"/>
    <s v="Cumple"/>
    <s v="Cumple"/>
    <s v="No"/>
    <s v="S/N"/>
    <s v="S/N"/>
    <s v="No Aplica"/>
    <s v="No Aplica"/>
    <s v="No Aplica"/>
    <s v="Cumple"/>
    <s v="Cumple Parcialmente"/>
    <s v="Falta mayor data en fotos  Sin moradores"/>
    <x v="5"/>
    <x v="0"/>
    <x v="7"/>
    <x v="0"/>
    <n v="0.5"/>
    <n v="0.5"/>
    <n v="0.5"/>
    <n v="0.5"/>
    <n v="0.5"/>
    <n v="0.5"/>
    <n v="0.25"/>
    <n v="0.25"/>
    <n v="0.5"/>
    <n v="0.5"/>
    <n v="0.17499999999999999"/>
    <n v="0.93500000000000005"/>
    <x v="0"/>
  </r>
  <r>
    <s v="1988355"/>
    <s v="207629082022120125"/>
    <s v="DF20227409463"/>
    <x v="153"/>
    <x v="158"/>
    <s v="Cristobal toro"/>
    <s v="Vicuña mackena 7320 dpto 708"/>
    <s v="La Florida"/>
    <x v="0"/>
    <s v="Cumple"/>
    <s v="Cumple"/>
    <s v="No Aplica"/>
    <s v="No Aplica"/>
    <s v="Cumple"/>
    <s v="Cumple"/>
    <s v="No"/>
    <s v="S/N"/>
    <s v="S/N"/>
    <s v="No Aplica"/>
    <s v="No Aplica"/>
    <s v="No Aplica"/>
    <s v="No Cumple"/>
    <s v="No Cumple"/>
    <s v="Atiende guardia , indica que si no hay cluente en domicilio no permite ingreso  Falta maxima fotos exigidas"/>
    <x v="5"/>
    <x v="0"/>
    <x v="7"/>
    <x v="0"/>
    <n v="0.5"/>
    <n v="0.5"/>
    <n v="0.5"/>
    <n v="0.5"/>
    <n v="0.5"/>
    <n v="0.5"/>
    <n v="0.25"/>
    <n v="0.25"/>
    <n v="0.5"/>
    <n v="0"/>
    <n v="0"/>
    <n v="0.8"/>
    <x v="0"/>
  </r>
  <r>
    <s v="1991947"/>
    <s v="207630082022144024"/>
    <s v="DF20227375764"/>
    <x v="154"/>
    <x v="149"/>
    <s v="Cristobal toro"/>
    <s v="Macul 6672 dpto 22"/>
    <s v="La Florida"/>
    <x v="0"/>
    <s v="Cumple"/>
    <s v="Cumple"/>
    <s v="No Aplica"/>
    <s v="No Aplica"/>
    <s v="Cumple"/>
    <s v="Cumple"/>
    <s v="No"/>
    <s v="S/N"/>
    <s v="S/N"/>
    <s v="No Aplica"/>
    <s v="No Aplica"/>
    <s v="No Aplica"/>
    <s v="No Cumple"/>
    <s v="Cumple Parcialmente"/>
    <s v="Falta maxima de fotos exigidas  Direccion de numero de incidencia no corresponde encintrada en terreno  Direccion seria real pontevedra fte al 1833  Td ."/>
    <x v="5"/>
    <x v="0"/>
    <x v="7"/>
    <x v="0"/>
    <n v="0.5"/>
    <n v="0.5"/>
    <n v="0.5"/>
    <n v="0.5"/>
    <n v="0.5"/>
    <n v="0.5"/>
    <n v="0.25"/>
    <n v="0.25"/>
    <n v="0.5"/>
    <n v="0"/>
    <n v="0.17499999999999999"/>
    <n v="0.83500000000000008"/>
    <x v="0"/>
  </r>
  <r>
    <s v="1991944"/>
    <s v="207630082022143630"/>
    <s v="DF20227390258"/>
    <x v="154"/>
    <x v="151"/>
    <s v="Cristobal toro"/>
    <s v="Macul 6654 dpto 33"/>
    <s v="La Florida"/>
    <x v="0"/>
    <s v="Cumple"/>
    <s v="Cumple"/>
    <s v="No Aplica"/>
    <s v="No Aplica"/>
    <s v="Cumple"/>
    <s v="Cumple"/>
    <s v="No"/>
    <s v="S/N"/>
    <s v="S/N"/>
    <s v="No Aplica"/>
    <s v="No Aplica"/>
    <s v="No Aplica"/>
    <s v="No Cumple"/>
    <s v="Cumple Parcialmente"/>
    <s v="Falta maxima de fotos exigidas , mas data"/>
    <x v="5"/>
    <x v="0"/>
    <x v="7"/>
    <x v="0"/>
    <n v="0.5"/>
    <n v="0.5"/>
    <n v="0.5"/>
    <n v="0.5"/>
    <n v="0.5"/>
    <n v="0.5"/>
    <n v="0.25"/>
    <n v="0.25"/>
    <n v="0.5"/>
    <n v="0"/>
    <n v="0.17499999999999999"/>
    <n v="0.83500000000000008"/>
    <x v="0"/>
  </r>
  <r>
    <s v="1991479"/>
    <s v="207630082022133116"/>
    <s v="DF20227388759"/>
    <x v="154"/>
    <x v="168"/>
    <s v="Cristobal toro"/>
    <s v="Camino el monte 6100"/>
    <s v="La Florida"/>
    <x v="0"/>
    <s v="Cumple"/>
    <s v="Cumple"/>
    <s v="No Aplica"/>
    <s v="No Aplica"/>
    <s v="Cumple"/>
    <s v="Cumple"/>
    <s v="No"/>
    <s v="S/N"/>
    <s v="S/N"/>
    <s v="No Aplica"/>
    <s v="No Aplica"/>
    <s v="No Aplica"/>
    <s v="Cumple"/>
    <s v="Cumple Parcialmente"/>
    <s v="Atiende guardia , pero no se encuentra persona a cargo en concergeria  Sin acceso a medidor  Falta mayor data en fotos"/>
    <x v="5"/>
    <x v="0"/>
    <x v="7"/>
    <x v="0"/>
    <n v="0.5"/>
    <n v="0.5"/>
    <n v="0.5"/>
    <n v="0.5"/>
    <n v="0.5"/>
    <n v="0.5"/>
    <n v="0.25"/>
    <n v="0.25"/>
    <n v="0.5"/>
    <n v="0.5"/>
    <n v="0.17499999999999999"/>
    <n v="0.93500000000000005"/>
    <x v="0"/>
  </r>
  <r>
    <s v="1991455"/>
    <s v="207630082022130136"/>
    <s v="DF20227382842"/>
    <x v="154"/>
    <x v="171"/>
    <s v="Cristobal toro"/>
    <s v="Maria angelica 4388"/>
    <s v="La Florida"/>
    <x v="0"/>
    <s v="Cumple"/>
    <s v="Cumple"/>
    <s v="No Aplica"/>
    <s v="No Aplica"/>
    <s v="Cumple"/>
    <s v="Cumple"/>
    <s v="No"/>
    <s v="S/N"/>
    <s v="S/N"/>
    <s v="No Aplica"/>
    <s v="No Aplica"/>
    <s v="No Aplica"/>
    <s v="Cumple"/>
    <s v="Cumple Parcialmente"/>
    <s v="Falta mayor data en fotografias  Problema externo ."/>
    <x v="5"/>
    <x v="0"/>
    <x v="7"/>
    <x v="0"/>
    <n v="0.5"/>
    <n v="0.5"/>
    <n v="0.5"/>
    <n v="0.5"/>
    <n v="0.5"/>
    <n v="0.5"/>
    <n v="0.25"/>
    <n v="0.25"/>
    <n v="0.5"/>
    <n v="0.5"/>
    <n v="0.17499999999999999"/>
    <n v="0.93500000000000005"/>
    <x v="0"/>
  </r>
  <r>
    <s v="1991450"/>
    <s v="207630082022124814"/>
    <s v="DF20227387922"/>
    <x v="154"/>
    <x v="170"/>
    <s v="Cristobal toro"/>
    <s v="Maria angelica 6520"/>
    <s v="La Florida"/>
    <x v="0"/>
    <s v="Cumple"/>
    <s v="Cumple"/>
    <s v="No Aplica"/>
    <s v="No Aplica"/>
    <s v="Cumple"/>
    <s v="Cumple"/>
    <s v="No"/>
    <s v="S/N"/>
    <s v="S/N"/>
    <s v="No Aplica"/>
    <s v="No Aplica"/>
    <s v="No Aplica"/>
    <s v="Cumple"/>
    <s v="Cumple Parcialmente"/>
    <s v="Falta mayor data en fotografias  Problema externo"/>
    <x v="5"/>
    <x v="0"/>
    <x v="7"/>
    <x v="0"/>
    <n v="0.5"/>
    <n v="0.5"/>
    <n v="0.5"/>
    <n v="0.5"/>
    <n v="0.5"/>
    <n v="0.5"/>
    <n v="0.25"/>
    <n v="0.25"/>
    <n v="0.5"/>
    <n v="0.5"/>
    <n v="0.17499999999999999"/>
    <n v="0.93500000000000005"/>
    <x v="0"/>
  </r>
  <r>
    <s v="1991439"/>
    <s v="207630082022123137"/>
    <s v="DF20227390283"/>
    <x v="154"/>
    <x v="151"/>
    <s v="Cristobal toro"/>
    <s v="Lientur 7386 tr A dpto 402"/>
    <s v="La Florida"/>
    <x v="0"/>
    <s v="Cumple"/>
    <s v="Cumple"/>
    <s v="No Aplica"/>
    <s v="No Aplica"/>
    <s v="Cumple"/>
    <s v="Cumple"/>
    <s v="No"/>
    <s v="S/N"/>
    <s v="S/N"/>
    <s v="No Aplica"/>
    <s v="No Aplica"/>
    <s v="No Aplica"/>
    <s v="Cumple"/>
    <s v="Cumple Parcialmente"/>
    <s v="Problema externo , td , sector  Falta mayor data en fotografias"/>
    <x v="5"/>
    <x v="0"/>
    <x v="7"/>
    <x v="0"/>
    <n v="0.5"/>
    <n v="0.5"/>
    <n v="0.5"/>
    <n v="0.5"/>
    <n v="0.5"/>
    <n v="0.5"/>
    <n v="0.25"/>
    <n v="0.25"/>
    <n v="0.5"/>
    <n v="0.5"/>
    <n v="0.17499999999999999"/>
    <n v="0.93500000000000005"/>
    <x v="0"/>
  </r>
  <r>
    <s v="1991434"/>
    <s v="207630082022121823"/>
    <s v="DF20227387370"/>
    <x v="154"/>
    <x v="167"/>
    <s v="Cristobal toro"/>
    <s v="Jardin alto 8392"/>
    <s v="La Florida"/>
    <x v="0"/>
    <s v="Cumple"/>
    <s v="Cumple"/>
    <s v="No Aplica"/>
    <s v="No Aplica"/>
    <s v="Cumple"/>
    <s v="Cumple"/>
    <s v="No"/>
    <s v="S/N"/>
    <s v="S/N"/>
    <s v="No Aplica"/>
    <s v="No Aplica"/>
    <s v="No Aplica"/>
    <s v="Cumple"/>
    <s v="Cumple Parcialmente"/>
    <s v="Falta mayor data en fotografias  Sin moradores"/>
    <x v="5"/>
    <x v="0"/>
    <x v="7"/>
    <x v="0"/>
    <n v="0.5"/>
    <n v="0.5"/>
    <n v="0.5"/>
    <n v="0.5"/>
    <n v="0.5"/>
    <n v="0.5"/>
    <n v="0.25"/>
    <n v="0.25"/>
    <n v="0.5"/>
    <n v="0.5"/>
    <n v="0.17499999999999999"/>
    <n v="0.93500000000000005"/>
    <x v="0"/>
  </r>
  <r>
    <s v="1991413"/>
    <s v="207630082022115335"/>
    <s v="DF20227387524"/>
    <x v="154"/>
    <x v="167"/>
    <s v="Cristobal toro"/>
    <s v="Lago lleu lleu"/>
    <s v="La Florida"/>
    <x v="0"/>
    <s v="Cumple"/>
    <s v="Cumple"/>
    <s v="No Aplica"/>
    <s v="No Aplica"/>
    <s v="Cumple"/>
    <s v="Cumple"/>
    <s v="No"/>
    <s v="S/N"/>
    <s v="S/N"/>
    <s v="No Aplica"/>
    <s v="No Aplica"/>
    <s v="No Aplica"/>
    <s v="No Cumple"/>
    <s v="Cumple Parcialmente"/>
    <s v="Falta maxima de fotos exigidas , y mayor data en la misma  Sin moradores"/>
    <x v="5"/>
    <x v="0"/>
    <x v="7"/>
    <x v="0"/>
    <n v="0.5"/>
    <n v="0.5"/>
    <n v="0.5"/>
    <n v="0.5"/>
    <n v="0.5"/>
    <n v="0.5"/>
    <n v="0.25"/>
    <n v="0.25"/>
    <n v="0.5"/>
    <n v="0"/>
    <n v="0.17499999999999999"/>
    <n v="0.83500000000000008"/>
    <x v="0"/>
  </r>
  <r>
    <s v="1991406"/>
    <s v="207630082022114300"/>
    <s v="DF20227385574"/>
    <x v="154"/>
    <x v="172"/>
    <s v="Cristobal toro"/>
    <s v="Ilo 6472"/>
    <s v="La Florida"/>
    <x v="0"/>
    <s v="Cumple"/>
    <s v="Cumple"/>
    <s v="No Aplica"/>
    <s v="No Aplica"/>
    <s v="Cumple"/>
    <s v="Cumple"/>
    <s v="No"/>
    <s v="S/N"/>
    <s v="S/N"/>
    <s v="No Aplica"/>
    <s v="No Aplica"/>
    <s v="No Aplica"/>
    <s v="No Cumple"/>
    <s v="Cumple Parcialmente"/>
    <s v="Falta maxima de fotos exigidas , mas data  Problema externo , sector"/>
    <x v="5"/>
    <x v="0"/>
    <x v="7"/>
    <x v="0"/>
    <n v="0.5"/>
    <n v="0.5"/>
    <n v="0.5"/>
    <n v="0.5"/>
    <n v="0.5"/>
    <n v="0.5"/>
    <n v="0.25"/>
    <n v="0.25"/>
    <n v="0.5"/>
    <n v="0"/>
    <n v="0.17499999999999999"/>
    <n v="0.83500000000000008"/>
    <x v="0"/>
  </r>
  <r>
    <s v="1990906"/>
    <s v="207630082022112110"/>
    <s v="DF20227387617"/>
    <x v="154"/>
    <x v="167"/>
    <s v="Cristobal toro"/>
    <s v="Millalongo 53"/>
    <s v="La Florida"/>
    <x v="0"/>
    <s v="Cumple"/>
    <s v="Cumple"/>
    <s v="No Aplica"/>
    <s v="No Aplica"/>
    <s v="Cumple"/>
    <s v="Cumple"/>
    <s v="No"/>
    <s v="S/N"/>
    <s v="S/N"/>
    <s v="No Aplica"/>
    <s v="No Aplica"/>
    <s v="No Aplica"/>
    <s v="Cumple"/>
    <s v="Cumple"/>
    <s v="Sin moradores , sin mayor observacion"/>
    <x v="5"/>
    <x v="0"/>
    <x v="7"/>
    <x v="0"/>
    <n v="0.5"/>
    <n v="0.5"/>
    <n v="0.5"/>
    <n v="0.5"/>
    <n v="0.5"/>
    <n v="0.5"/>
    <n v="0.25"/>
    <n v="0.25"/>
    <n v="0.5"/>
    <n v="0.5"/>
    <n v="0.5"/>
    <n v="1"/>
    <x v="0"/>
  </r>
  <r>
    <s v="2034146"/>
    <s v="207527092022162648"/>
    <s v="DF20227454855"/>
    <x v="155"/>
    <x v="211"/>
    <s v="AARON HUENCHUMIL"/>
    <s v="San Felix #1381"/>
    <s v="Vitacura"/>
    <x v="0"/>
    <s v="Cumple"/>
    <s v="Cumple"/>
    <s v="No Aplica"/>
    <s v="No Aplica"/>
    <s v="Cumple"/>
    <s v="Cumple"/>
    <s v="Si"/>
    <s v="S/N"/>
    <s v="S/N"/>
    <s v="No Aplica"/>
    <s v="No Aplica"/>
    <s v="Cumple"/>
    <s v="Cumple"/>
    <s v="Cumple Parcialmente"/>
    <s v="1- Cliente desconoce de visita tecnica"/>
    <x v="7"/>
    <x v="0"/>
    <x v="8"/>
    <x v="0"/>
    <n v="0.5"/>
    <n v="0.5"/>
    <n v="0.5"/>
    <n v="0.5"/>
    <n v="0.5"/>
    <n v="0.5"/>
    <n v="0.25"/>
    <n v="0.25"/>
    <n v="0.5"/>
    <n v="0.5"/>
    <n v="0.17499999999999999"/>
    <n v="0.93500000000000005"/>
    <x v="1"/>
  </r>
  <r>
    <s v="2034123"/>
    <s v="207527092022161720"/>
    <s v="DF20227452294"/>
    <x v="155"/>
    <x v="212"/>
    <s v="AARON HUENCHUMIL"/>
    <s v="San Felix #1396"/>
    <s v="Vitacura"/>
    <x v="0"/>
    <s v="Cumple"/>
    <s v="Cumple"/>
    <s v="No Cumple"/>
    <s v="No Cumple"/>
    <s v="Cumple"/>
    <s v="Cumple"/>
    <s v="No"/>
    <s v="S/N"/>
    <s v="S/N"/>
    <s v="No Aplica"/>
    <s v="No Aplica"/>
    <s v="No Aplica"/>
    <s v="Cumple Mayormente"/>
    <s v="Cumple Parcialmente"/>
    <s v="1- TD 12299 se encuentra normalizado 2- No declara codigo de material utilizado, pero si describe su uso"/>
    <x v="7"/>
    <x v="0"/>
    <x v="8"/>
    <x v="0"/>
    <n v="0.5"/>
    <n v="0.5"/>
    <n v="0"/>
    <n v="0"/>
    <n v="0.5"/>
    <n v="0.5"/>
    <n v="0.25"/>
    <n v="0.25"/>
    <n v="0.5"/>
    <n v="0.32500000000000001"/>
    <n v="0.17499999999999999"/>
    <n v="0.6"/>
    <x v="1"/>
  </r>
  <r>
    <s v="2034116"/>
    <s v="207527092022160334"/>
    <s v="DF20227457719"/>
    <x v="155"/>
    <x v="213"/>
    <s v="AARON HUENCHUMIL"/>
    <s v="El Nogal #1784"/>
    <s v="Vitacura"/>
    <x v="0"/>
    <s v="Cumple"/>
    <s v="Cumple"/>
    <s v="No Cumple"/>
    <s v="No Cumple"/>
    <s v="Cumple"/>
    <s v="Cumple"/>
    <s v="No"/>
    <s v="S/N"/>
    <s v="S/N"/>
    <s v="No Aplica"/>
    <s v="No Aplica"/>
    <s v="No Aplica"/>
    <s v="Cumple"/>
    <s v="Cumple Parcialmente"/>
    <s v="1-Cliente no se encuentra en domicilio 2- No declara codigo de ITM utilizado, pero si describe su uso  3-Numeracion correcta es #1792"/>
    <x v="7"/>
    <x v="0"/>
    <x v="8"/>
    <x v="0"/>
    <n v="0.5"/>
    <n v="0.5"/>
    <n v="0"/>
    <n v="0"/>
    <n v="0.5"/>
    <n v="0.5"/>
    <n v="0.25"/>
    <n v="0.25"/>
    <n v="0.5"/>
    <n v="0.5"/>
    <n v="0.17499999999999999"/>
    <n v="0.63500000000000001"/>
    <x v="1"/>
  </r>
  <r>
    <s v="2034115"/>
    <s v="207627092022160008"/>
    <s v="DF20227462912"/>
    <x v="155"/>
    <x v="202"/>
    <s v="Cristobal toro"/>
    <s v="Los dragones 9552"/>
    <s v="Vitacura"/>
    <x v="0"/>
    <s v="Cumple"/>
    <s v="Cumple"/>
    <s v="No Aplica"/>
    <s v="No Aplica"/>
    <s v="Cumple"/>
    <s v="Cumple"/>
    <s v="No"/>
    <s v="S/N"/>
    <s v="S/N"/>
    <s v="No Aplica"/>
    <s v="No Aplica"/>
    <s v="No Aplica"/>
    <s v="Cumple Parcialmente"/>
    <s v="Cumple Parcialmente"/>
    <s v="Falta mayor detalle en fotos , mayor data en fotografias  Sin moradores"/>
    <x v="7"/>
    <x v="0"/>
    <x v="8"/>
    <x v="0"/>
    <n v="0.5"/>
    <n v="0.5"/>
    <n v="0.5"/>
    <n v="0.5"/>
    <n v="0.5"/>
    <n v="0.5"/>
    <n v="0.25"/>
    <n v="0.25"/>
    <n v="0.5"/>
    <n v="0.17499999999999999"/>
    <n v="0.17499999999999999"/>
    <n v="0.87"/>
    <x v="1"/>
  </r>
  <r>
    <s v="2034041"/>
    <s v="207527092022155127"/>
    <s v="DF20227452880"/>
    <x v="155"/>
    <x v="214"/>
    <s v="AARON HUENCHUMIL"/>
    <s v="Juan XVIII #6750 dpto 101"/>
    <s v="Vitacura"/>
    <x v="0"/>
    <s v="Cumple"/>
    <s v="Cumple"/>
    <s v="No Aplica"/>
    <s v="No Aplica"/>
    <s v="Cumple"/>
    <s v="Cumple"/>
    <s v="No"/>
    <s v="S/N"/>
    <s v="S/N"/>
    <s v="No Aplica"/>
    <s v="No Aplica"/>
    <s v="No Aplica"/>
    <s v="Cumple"/>
    <s v="Cumple Parcialmente"/>
    <s v="1-Cliente no se encuentra en domicilo, pero conserje permite acceso a shaft medidores  2- Suministro electrico normalizado 3- Sin sello en caja empalme"/>
    <x v="7"/>
    <x v="0"/>
    <x v="8"/>
    <x v="0"/>
    <n v="0.5"/>
    <n v="0.5"/>
    <n v="0.5"/>
    <n v="0.5"/>
    <n v="0.5"/>
    <n v="0.5"/>
    <n v="0.25"/>
    <n v="0.25"/>
    <n v="0.5"/>
    <n v="0.5"/>
    <n v="0.17499999999999999"/>
    <n v="0.93500000000000005"/>
    <x v="1"/>
  </r>
  <r>
    <s v="2033849"/>
    <s v="207527092022154726"/>
    <s v="DF20227456887"/>
    <x v="155"/>
    <x v="213"/>
    <s v="AARON HUENCHUMIL"/>
    <s v="Juan XVIII #6750 Servicios comunes"/>
    <s v="Vitacura"/>
    <x v="0"/>
    <s v="Cumple"/>
    <s v="Cumple"/>
    <s v="No Aplica"/>
    <s v="No Aplica"/>
    <s v="Cumple"/>
    <s v="Cumple"/>
    <s v="Si"/>
    <s v="S/N"/>
    <s v="S/N"/>
    <s v="Cumple"/>
    <s v="Cumple"/>
    <s v="Cumple"/>
    <s v="Cumple"/>
    <s v="Cumple Mayormente"/>
    <s v="1-Conserje confirma que falla en S.comunes era interna"/>
    <x v="7"/>
    <x v="0"/>
    <x v="8"/>
    <x v="0"/>
    <n v="0.5"/>
    <n v="0.5"/>
    <n v="0.5"/>
    <n v="0.5"/>
    <n v="0.5"/>
    <n v="0.5"/>
    <n v="0.25"/>
    <n v="0.25"/>
    <n v="0.5"/>
    <n v="0.5"/>
    <n v="0.32500000000000001"/>
    <n v="0.96500000000000008"/>
    <x v="1"/>
  </r>
  <r>
    <s v="2033747"/>
    <s v="207627092022154654"/>
    <s v="DF20227463438"/>
    <x v="155"/>
    <x v="215"/>
    <s v="Cristobal toro"/>
    <s v="La llaveria 1097"/>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741"/>
    <s v="207627092022153730"/>
    <s v="DF20227472467"/>
    <x v="155"/>
    <x v="216"/>
    <s v="Cristobal toro"/>
    <s v="La llaveria 2110 dpto 703"/>
    <s v="Vitacura"/>
    <x v="0"/>
    <s v="Cumple"/>
    <s v="Cumple"/>
    <s v="No Aplica"/>
    <s v="No Aplica"/>
    <s v="Cumple"/>
    <s v="Cumple"/>
    <s v="No"/>
    <s v="S/N"/>
    <s v="S/N"/>
    <s v="No Aplica"/>
    <s v="No Aplica"/>
    <s v="No Aplica"/>
    <s v="Cumple"/>
    <s v="Cumple Parcialmente"/>
    <s v="Falta data en fotos  Concerge no permite acceso , indicando q cliente no quiere a nadie de la compañia en su medidor . No permite acceso a medidores"/>
    <x v="7"/>
    <x v="0"/>
    <x v="8"/>
    <x v="0"/>
    <n v="0.5"/>
    <n v="0.5"/>
    <n v="0.5"/>
    <n v="0.5"/>
    <n v="0.5"/>
    <n v="0.5"/>
    <n v="0.25"/>
    <n v="0.25"/>
    <n v="0.5"/>
    <n v="0.5"/>
    <n v="0.17499999999999999"/>
    <n v="0.93500000000000005"/>
    <x v="1"/>
  </r>
  <r>
    <s v="2033737"/>
    <s v="207527092022152913"/>
    <s v="DF20227451714"/>
    <x v="155"/>
    <x v="217"/>
    <s v="AARON HUENCHUMIL"/>
    <s v="Mar Negro #1807"/>
    <s v="Vitacura"/>
    <x v="0"/>
    <s v="Cumple"/>
    <s v="Cumple"/>
    <s v="No Aplica"/>
    <s v="No Aplica"/>
    <s v="Cumple"/>
    <s v="Cumple"/>
    <s v="Si"/>
    <s v="S/N"/>
    <s v="S/N"/>
    <s v="No Aplica"/>
    <s v="No Aplica"/>
    <s v="Cumple"/>
    <s v="Cumple"/>
    <s v="Cumple Parcialmente"/>
    <s v="1- Se encuentra menor de edad, el cual confirma que se encuentran con suministro electrico normal"/>
    <x v="7"/>
    <x v="0"/>
    <x v="8"/>
    <x v="0"/>
    <n v="0.5"/>
    <n v="0.5"/>
    <n v="0.5"/>
    <n v="0.5"/>
    <n v="0.5"/>
    <n v="0.5"/>
    <n v="0.25"/>
    <n v="0.25"/>
    <n v="0.5"/>
    <n v="0.5"/>
    <n v="0.17499999999999999"/>
    <n v="0.93500000000000005"/>
    <x v="1"/>
  </r>
  <r>
    <s v="2033661"/>
    <s v="207627092022133458"/>
    <s v="DF20227465487"/>
    <x v="155"/>
    <x v="218"/>
    <s v="Cristobal toro"/>
    <s v="Juan de escaray 6681"/>
    <s v="Vitacura"/>
    <x v="0"/>
    <s v="Cumple"/>
    <s v="Cumple"/>
    <s v="No Aplica"/>
    <s v="No Aplica"/>
    <s v="Cumple"/>
    <s v="Cumple"/>
    <s v="No"/>
    <s v="S/N"/>
    <s v="S/N"/>
    <s v="No Aplica"/>
    <s v="No Aplica"/>
    <s v="No Aplica"/>
    <s v="Cumple"/>
    <s v="Cumple Parcialmente"/>
    <s v="Falta mayor data en fotos  Se divisa gente dentro de domicilio , pero no salen a atender"/>
    <x v="7"/>
    <x v="0"/>
    <x v="8"/>
    <x v="0"/>
    <n v="0.5"/>
    <n v="0.5"/>
    <n v="0.5"/>
    <n v="0.5"/>
    <n v="0.5"/>
    <n v="0.5"/>
    <n v="0.25"/>
    <n v="0.25"/>
    <n v="0.5"/>
    <n v="0.5"/>
    <n v="0.17499999999999999"/>
    <n v="0.93500000000000005"/>
    <x v="1"/>
  </r>
  <r>
    <s v="2033647"/>
    <s v="207627092022132059"/>
    <s v="DF20227461228"/>
    <x v="155"/>
    <x v="219"/>
    <s v="Cristobal toro"/>
    <s v="Arquitecto jaime sanfuentes 1604"/>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646"/>
    <s v="207527092022131851"/>
    <s v="DF20227459729"/>
    <x v="155"/>
    <x v="220"/>
    <s v="AARON HUENCHUMIL"/>
    <s v="Buenaventura #1885"/>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33641"/>
    <s v="207527092022130655"/>
    <s v="DF20227451801"/>
    <x v="155"/>
    <x v="217"/>
    <s v="AARON HUENCHUMIL"/>
    <s v="Vitacura #6710 loc 10"/>
    <s v="Vitacura"/>
    <x v="0"/>
    <s v="Cumple"/>
    <s v="Cumple"/>
    <s v="No Cumple"/>
    <s v="No Cumple"/>
    <s v="Cumple"/>
    <s v="Cumple"/>
    <s v="Si"/>
    <s v="Daniela (vendedora)"/>
    <s v="S/N"/>
    <s v="Cumple"/>
    <s v="Cumple"/>
    <s v="Cumple"/>
    <s v="Cumple"/>
    <s v="Cumple Parcialmente"/>
    <s v="1-No declara codigo de ITM utilizado, pero si describe su uso"/>
    <x v="7"/>
    <x v="0"/>
    <x v="8"/>
    <x v="0"/>
    <n v="0.5"/>
    <n v="0.5"/>
    <n v="0"/>
    <n v="0"/>
    <n v="0.5"/>
    <n v="0.5"/>
    <n v="0.25"/>
    <n v="0.25"/>
    <n v="0.5"/>
    <n v="0.5"/>
    <n v="0.17499999999999999"/>
    <n v="0.63500000000000001"/>
    <x v="1"/>
  </r>
  <r>
    <s v="2033636"/>
    <s v="207627092022130342"/>
    <s v="DF20227464772"/>
    <x v="155"/>
    <x v="218"/>
    <s v="Cristobal toro"/>
    <s v="El fogon 6142"/>
    <s v="Vitacura"/>
    <x v="0"/>
    <s v="Cumple"/>
    <s v="Cumple"/>
    <s v="No Aplica"/>
    <s v="No Aplica"/>
    <s v="Cumple"/>
    <s v="Cumple"/>
    <s v="No"/>
    <s v="S/N"/>
    <s v="S/N"/>
    <s v="No Aplica"/>
    <s v="No Aplica"/>
    <s v="No Aplica"/>
    <s v="Cumple"/>
    <s v="Cumple Parcialmente"/>
    <s v="Falta mayor data en fotografias  Sin acceso a pasaje , porton cerrado"/>
    <x v="7"/>
    <x v="0"/>
    <x v="8"/>
    <x v="0"/>
    <n v="0.5"/>
    <n v="0.5"/>
    <n v="0.5"/>
    <n v="0.5"/>
    <n v="0.5"/>
    <n v="0.5"/>
    <n v="0.25"/>
    <n v="0.25"/>
    <n v="0.5"/>
    <n v="0.5"/>
    <n v="0.17499999999999999"/>
    <n v="0.93500000000000005"/>
    <x v="1"/>
  </r>
  <r>
    <s v="2033628"/>
    <s v="207527092022125231"/>
    <s v="DF20227459546"/>
    <x v="155"/>
    <x v="220"/>
    <s v="AARON HUENCHUMIL"/>
    <s v="Arquitecto Jaime Sanfuentes #1604"/>
    <s v="Vitacura"/>
    <x v="0"/>
    <s v="Cumple"/>
    <s v="Cumple"/>
    <s v="No Aplica"/>
    <s v="No Aplica"/>
    <s v="Cumple"/>
    <s v="Cumple"/>
    <s v="No"/>
    <s v="S/N"/>
    <s v="S/N"/>
    <s v="No Aplica"/>
    <s v="No Aplica"/>
    <s v="No Aplica"/>
    <s v="No Cumple"/>
    <s v="No Cumple"/>
    <s v="1- Cliente no se encuentra en domicilio 2- Acometida bien templada"/>
    <x v="7"/>
    <x v="0"/>
    <x v="8"/>
    <x v="0"/>
    <n v="0.5"/>
    <n v="0.5"/>
    <n v="0.5"/>
    <n v="0.5"/>
    <n v="0.5"/>
    <n v="0.5"/>
    <n v="0.25"/>
    <n v="0.25"/>
    <n v="0.5"/>
    <n v="0"/>
    <n v="0"/>
    <n v="0.8"/>
    <x v="1"/>
  </r>
  <r>
    <s v="2033626"/>
    <s v="207627092022125113"/>
    <s v="DF20227464851"/>
    <x v="155"/>
    <x v="218"/>
    <s v="Cristobal toro"/>
    <s v="Las brasas 6236"/>
    <s v="Vitacura"/>
    <x v="0"/>
    <s v="Cumple"/>
    <s v="Cumple"/>
    <s v="No Aplica"/>
    <s v="No Aplica"/>
    <s v="Cumple"/>
    <s v="Cumple"/>
    <s v="No"/>
    <s v="S/N"/>
    <s v="S/N"/>
    <s v="No Aplica"/>
    <s v="No Aplica"/>
    <s v="No Aplica"/>
    <s v="Cumple"/>
    <s v="Cumple Parcialmente"/>
    <s v="Falta mayor data en fotografias  Vecinos molestos , no permiten acceso a pasaje ."/>
    <x v="7"/>
    <x v="0"/>
    <x v="8"/>
    <x v="0"/>
    <n v="0.5"/>
    <n v="0.5"/>
    <n v="0.5"/>
    <n v="0.5"/>
    <n v="0.5"/>
    <n v="0.5"/>
    <n v="0.25"/>
    <n v="0.25"/>
    <n v="0.5"/>
    <n v="0.5"/>
    <n v="0.17499999999999999"/>
    <n v="0.93500000000000005"/>
    <x v="1"/>
  </r>
  <r>
    <s v="2033620"/>
    <s v="207527092022124138"/>
    <s v="DF20227452706"/>
    <x v="155"/>
    <x v="212"/>
    <s v="AARON HUENCHUMIL"/>
    <s v="Juan de Escaray #6974"/>
    <s v="Vitacura"/>
    <x v="0"/>
    <s v="Cumple"/>
    <s v="Cumple"/>
    <s v="No Aplica"/>
    <s v="No Aplica"/>
    <s v="Cumple"/>
    <s v="Cumple"/>
    <s v="No"/>
    <s v="S/N"/>
    <s v="S/N"/>
    <s v="No Aplica"/>
    <s v="No Aplica"/>
    <s v="No Aplica"/>
    <s v="Cumple"/>
    <s v="Cumple Parcialmente"/>
    <s v="1- Cliente no se encuentra en domicilio 2- Aconetida bien templada"/>
    <x v="7"/>
    <x v="0"/>
    <x v="8"/>
    <x v="0"/>
    <n v="0.5"/>
    <n v="0.5"/>
    <n v="0.5"/>
    <n v="0.5"/>
    <n v="0.5"/>
    <n v="0.5"/>
    <n v="0.25"/>
    <n v="0.25"/>
    <n v="0.5"/>
    <n v="0.5"/>
    <n v="0.17499999999999999"/>
    <n v="0.93500000000000005"/>
    <x v="1"/>
  </r>
  <r>
    <s v="2033602"/>
    <s v="207627092022123324"/>
    <s v="DF20227465923"/>
    <x v="155"/>
    <x v="221"/>
    <s v="Cristobal toro"/>
    <s v="Las encinas 6159"/>
    <s v="Vitacura"/>
    <x v="0"/>
    <s v="Cumple"/>
    <s v="Cumple"/>
    <s v="Cumple"/>
    <s v="Cumple"/>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601"/>
    <s v="207527092022123121"/>
    <s v="DF20227450499"/>
    <x v="155"/>
    <x v="210"/>
    <s v="AARON HUENCHUMIL"/>
    <s v="Nuestra Señora del Rosario #1250"/>
    <s v="Vitacura"/>
    <x v="0"/>
    <s v="Cumple"/>
    <s v="Cumple"/>
    <s v="No Aplica"/>
    <s v="No Aplica"/>
    <s v="Cumple"/>
    <s v="Cumple"/>
    <s v="No"/>
    <s v="S/N"/>
    <s v="S/N"/>
    <s v="No Aplica"/>
    <s v="No Aplica"/>
    <s v="No Aplica"/>
    <s v="Cumple"/>
    <s v="Cumple Parcialmente"/>
    <s v="1- Clientr no se encuentra en domicilio 2- Caja B.T se encuentra con tapa mal cerrada"/>
    <x v="7"/>
    <x v="0"/>
    <x v="8"/>
    <x v="0"/>
    <n v="0.5"/>
    <n v="0.5"/>
    <n v="0.5"/>
    <n v="0.5"/>
    <n v="0.5"/>
    <n v="0.5"/>
    <n v="0.25"/>
    <n v="0.25"/>
    <n v="0.5"/>
    <n v="0.5"/>
    <n v="0.17499999999999999"/>
    <n v="0.93500000000000005"/>
    <x v="1"/>
  </r>
  <r>
    <s v="2033587"/>
    <s v="207527092022122126"/>
    <s v="DF20227456876"/>
    <x v="155"/>
    <x v="213"/>
    <s v="AARON HUENCHUMIL"/>
    <s v="Nuestra  Señora del Rosario #1143"/>
    <s v="Vitacura"/>
    <x v="0"/>
    <s v="Cumple"/>
    <s v="Cumple"/>
    <s v="No Aplica"/>
    <s v="No Aplica"/>
    <s v="Cumple"/>
    <s v="Cumple"/>
    <s v="Si"/>
    <s v="S/N"/>
    <s v="S/N"/>
    <s v="No Aplica"/>
    <s v="No Aplica"/>
    <s v="No Aplica"/>
    <s v="Cumple"/>
    <s v="Cumple Parcialmente"/>
    <s v="1- Cliente no se encuentra, pero si jardinero del domicilio. Confirma suministro electrico normalizado"/>
    <x v="7"/>
    <x v="0"/>
    <x v="8"/>
    <x v="0"/>
    <n v="0.5"/>
    <n v="0.5"/>
    <n v="0.5"/>
    <n v="0.5"/>
    <n v="0.5"/>
    <n v="0.5"/>
    <n v="0.25"/>
    <n v="0.25"/>
    <n v="0.5"/>
    <n v="0.5"/>
    <n v="0.17499999999999999"/>
    <n v="0.93500000000000005"/>
    <x v="1"/>
  </r>
  <r>
    <s v="2033577"/>
    <s v="207627092022121050"/>
    <s v="DF20227463195"/>
    <x v="155"/>
    <x v="215"/>
    <s v="Cristobal toro"/>
    <s v="Dra . Maria figueroa 1939 S 55"/>
    <s v="Vitacura"/>
    <x v="0"/>
    <s v="Cumple"/>
    <s v="Cumple"/>
    <s v="No Aplica"/>
    <s v="No Aplica"/>
    <s v="Cumple"/>
    <s v="Cumple"/>
    <s v="No"/>
    <s v="S/N"/>
    <s v="S/N"/>
    <s v="No Aplica"/>
    <s v="No Aplica"/>
    <s v="No Aplica"/>
    <s v="No Cumple"/>
    <s v="No Cumple"/>
    <s v="Falta maxima de fotos exigidas  Problema externo en caja dae"/>
    <x v="7"/>
    <x v="0"/>
    <x v="8"/>
    <x v="0"/>
    <n v="0.5"/>
    <n v="0.5"/>
    <n v="0.5"/>
    <n v="0.5"/>
    <n v="0.5"/>
    <n v="0.5"/>
    <n v="0.25"/>
    <n v="0.25"/>
    <n v="0.5"/>
    <n v="0"/>
    <n v="0"/>
    <n v="0.8"/>
    <x v="1"/>
  </r>
  <r>
    <s v="2033568"/>
    <s v="207627092022115957"/>
    <s v="DF20227465592"/>
    <x v="155"/>
    <x v="218"/>
    <s v="Cristobal toro"/>
    <s v="Luis carrera 2440 dpto 106"/>
    <s v="Vitacura"/>
    <x v="0"/>
    <s v="Cumple"/>
    <s v="Cumple"/>
    <s v="No Aplica"/>
    <s v="No Aplica"/>
    <s v="Cumple"/>
    <s v="Cumple"/>
    <s v="No"/>
    <s v="S/N"/>
    <s v="S/N"/>
    <s v="No Aplica"/>
    <s v="No Aplica"/>
    <s v="No Aplica"/>
    <s v="Cumple"/>
    <s v="Cumple Parcialmente"/>
    <s v="Falta mayor data en fotografias  Problema externo , subterraneo"/>
    <x v="7"/>
    <x v="0"/>
    <x v="8"/>
    <x v="0"/>
    <n v="0.5"/>
    <n v="0.5"/>
    <n v="0.5"/>
    <n v="0.5"/>
    <n v="0.5"/>
    <n v="0.5"/>
    <n v="0.25"/>
    <n v="0.25"/>
    <n v="0.5"/>
    <n v="0.5"/>
    <n v="0.17499999999999999"/>
    <n v="0.93500000000000005"/>
    <x v="1"/>
  </r>
  <r>
    <s v="2033561"/>
    <s v="207627092022115307"/>
    <s v="DF20227461503"/>
    <x v="155"/>
    <x v="222"/>
    <s v="Cristobal toro"/>
    <s v="Fte av. Luis carrera 2968"/>
    <s v="Vitacura"/>
    <x v="0"/>
    <s v="Cumple"/>
    <s v="Cumple"/>
    <s v="No Cumple"/>
    <s v="No Cumple"/>
    <s v="Cumple"/>
    <s v="Cumple"/>
    <s v="No"/>
    <s v="S/N"/>
    <s v="S/N"/>
    <s v="No Aplica"/>
    <s v="No Aplica"/>
    <s v="No Aplica"/>
    <s v="Cumple"/>
    <s v="Cumple Parcialmente"/>
    <s v="Falta mayor data en fotografias  Problema externo , fusibles"/>
    <x v="7"/>
    <x v="0"/>
    <x v="8"/>
    <x v="0"/>
    <n v="0.5"/>
    <n v="0.5"/>
    <n v="0"/>
    <n v="0"/>
    <n v="0.5"/>
    <n v="0.5"/>
    <n v="0.25"/>
    <n v="0.25"/>
    <n v="0.5"/>
    <n v="0.5"/>
    <n v="0.17499999999999999"/>
    <n v="0.63500000000000001"/>
    <x v="1"/>
  </r>
  <r>
    <s v="2033543"/>
    <s v="207627092022113342"/>
    <s v="DF20227463008"/>
    <x v="155"/>
    <x v="202"/>
    <s v="Cristobal toro"/>
    <s v="Narciso goycolea 4107 dpto 31"/>
    <s v="Vitacura"/>
    <x v="0"/>
    <s v="Cumple"/>
    <s v="Cumple"/>
    <s v="No Aplica"/>
    <s v="No Aplica"/>
    <s v="Cumple"/>
    <s v="Cumple"/>
    <s v="No"/>
    <s v="S/N"/>
    <s v="S/N"/>
    <s v="No Aplica"/>
    <s v="No Aplica"/>
    <s v="No Aplica"/>
    <s v="Cumple"/>
    <s v="Cumple"/>
    <s v="Problema externo , TD ."/>
    <x v="7"/>
    <x v="0"/>
    <x v="8"/>
    <x v="0"/>
    <n v="0.5"/>
    <n v="0.5"/>
    <n v="0.5"/>
    <n v="0.5"/>
    <n v="0.5"/>
    <n v="0.5"/>
    <n v="0.25"/>
    <n v="0.25"/>
    <n v="0.5"/>
    <n v="0.5"/>
    <n v="0.5"/>
    <n v="1"/>
    <x v="1"/>
  </r>
  <r>
    <s v="2033523"/>
    <s v="207627092022111547"/>
    <s v="DF20227466036"/>
    <x v="155"/>
    <x v="221"/>
    <s v="Cristobal toro"/>
    <s v="El litre 1102 dpto 803"/>
    <s v="Vitacura"/>
    <x v="0"/>
    <s v="Cumple"/>
    <s v="Cumple"/>
    <s v="No Aplica"/>
    <s v="No Aplica"/>
    <s v="Cumple"/>
    <s v="Cumple"/>
    <s v="No"/>
    <s v="S/N"/>
    <s v="S/N"/>
    <s v="No Aplica"/>
    <s v="No Aplica"/>
    <s v="No Aplica"/>
    <s v="No Cumple"/>
    <s v="Cumple Parcialmente"/>
    <s v="Falta maxima de fotos exigidas , mayor data en fotos  Atiende concerge e indica no permitir acceso , ya q cliente no se encuentra en dpto . No permite acceso a medidores"/>
    <x v="7"/>
    <x v="0"/>
    <x v="8"/>
    <x v="0"/>
    <n v="0.5"/>
    <n v="0.5"/>
    <n v="0.5"/>
    <n v="0.5"/>
    <n v="0.5"/>
    <n v="0.5"/>
    <n v="0.25"/>
    <n v="0.25"/>
    <n v="0.5"/>
    <n v="0"/>
    <n v="0.17499999999999999"/>
    <n v="0.83500000000000008"/>
    <x v="1"/>
  </r>
  <r>
    <s v="2035643"/>
    <s v="207528092022164152"/>
    <s v="DF20227458200"/>
    <x v="156"/>
    <x v="223"/>
    <s v="AARON HUENCHUMIL"/>
    <s v="Barbastro #11145"/>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5637"/>
    <s v="207528092022162004"/>
    <s v="DF20227459753"/>
    <x v="156"/>
    <x v="220"/>
    <s v="AARON HUENCHUMIL"/>
    <s v="Camino El Parque #100 ed.4 dpto2504"/>
    <s v="Vitacura"/>
    <x v="0"/>
    <s v="Cumple"/>
    <s v="Cumple"/>
    <s v="No Aplica"/>
    <s v="No Aplica"/>
    <s v="Cumple"/>
    <s v="Cumple"/>
    <s v="No"/>
    <s v="S/N"/>
    <s v="S/N"/>
    <s v="No Aplica"/>
    <s v="No Aplica"/>
    <s v="No Aplica"/>
    <s v="Cumple Mayormente"/>
    <s v="Cumple Parcialmente"/>
    <s v="1-Cliente se encuentra con suministro electrico normalizado"/>
    <x v="7"/>
    <x v="0"/>
    <x v="8"/>
    <x v="0"/>
    <n v="0.5"/>
    <n v="0.5"/>
    <n v="0.5"/>
    <n v="0.5"/>
    <n v="0.5"/>
    <n v="0.5"/>
    <n v="0.25"/>
    <n v="0.25"/>
    <n v="0.5"/>
    <n v="0.32500000000000001"/>
    <n v="0.17499999999999999"/>
    <n v="0.9"/>
    <x v="1"/>
  </r>
  <r>
    <s v="2035635"/>
    <s v="207528092022160914"/>
    <s v="DF20227454731"/>
    <x v="156"/>
    <x v="211"/>
    <s v="AARON HUENCHUMIL"/>
    <s v="Camino El Parque #100 ed.1 dpto 1105"/>
    <s v="Vitacura"/>
    <x v="0"/>
    <s v="Cumple"/>
    <s v="Cumple"/>
    <s v="No Aplica"/>
    <s v="No Aplica"/>
    <s v="Cumple"/>
    <s v="Cumple"/>
    <s v="No"/>
    <s v="S/N"/>
    <s v="S/N"/>
    <s v="No Aplica"/>
    <s v="No Aplica"/>
    <s v="No Aplica"/>
    <s v="Cumple"/>
    <s v="Cumple Parcialmente"/>
    <s v="1-Cliente con suministro electrico reestablecido"/>
    <x v="7"/>
    <x v="0"/>
    <x v="8"/>
    <x v="0"/>
    <n v="0.5"/>
    <n v="0.5"/>
    <n v="0.5"/>
    <n v="0.5"/>
    <n v="0.5"/>
    <n v="0.5"/>
    <n v="0.25"/>
    <n v="0.25"/>
    <n v="0.5"/>
    <n v="0.5"/>
    <n v="0.17499999999999999"/>
    <n v="0.93500000000000005"/>
    <x v="1"/>
  </r>
  <r>
    <s v="2035632"/>
    <s v="207528092022155925"/>
    <s v="DF20227455584"/>
    <x v="156"/>
    <x v="224"/>
    <s v="AARON HUENCHUMIL"/>
    <s v="Camino El Parque #100 ed.5 dpto 1602"/>
    <s v="Vitacura"/>
    <x v="0"/>
    <s v="Cumple"/>
    <s v="Cumple"/>
    <s v="No Aplica"/>
    <s v="No Aplica"/>
    <s v="Cumple"/>
    <s v="Cumple"/>
    <s v="No"/>
    <s v="S/N"/>
    <s v="S/N"/>
    <s v="No Aplica"/>
    <s v="No Aplica"/>
    <s v="No Aplica"/>
    <s v="No Cumple"/>
    <s v="No Cumple"/>
    <s v="1-Cliente con suministro electrico normalizado"/>
    <x v="7"/>
    <x v="0"/>
    <x v="8"/>
    <x v="0"/>
    <n v="0.5"/>
    <n v="0.5"/>
    <n v="0.5"/>
    <n v="0.5"/>
    <n v="0.5"/>
    <n v="0.5"/>
    <n v="0.25"/>
    <n v="0.25"/>
    <n v="0.5"/>
    <n v="0"/>
    <n v="0"/>
    <n v="0.8"/>
    <x v="1"/>
  </r>
  <r>
    <s v="2035631"/>
    <s v="207628092022160014"/>
    <s v="DF20227467857"/>
    <x v="156"/>
    <x v="225"/>
    <s v="Cristobal toro"/>
    <s v="Juan xxlll 6413"/>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5630"/>
    <s v="207528092022155605"/>
    <s v="DF20227456338"/>
    <x v="156"/>
    <x v="226"/>
    <s v="AARON HUENCHUMIL"/>
    <s v="Camino El Parque #100 ed.5 dpto 2302"/>
    <s v="Vitacura"/>
    <x v="0"/>
    <s v="Cumple"/>
    <s v="Cumple"/>
    <s v="No Aplica"/>
    <s v="No Aplica"/>
    <s v="Cumple"/>
    <s v="Cumple"/>
    <s v="No"/>
    <s v="S/N"/>
    <s v="S/N"/>
    <s v="No Aplica"/>
    <s v="No Aplica"/>
    <s v="No Aplica"/>
    <s v="Cumple"/>
    <s v="Cumple Parcialmente"/>
    <s v="1- Cliente con suministro electrico normalizado"/>
    <x v="7"/>
    <x v="0"/>
    <x v="8"/>
    <x v="0"/>
    <n v="0.5"/>
    <n v="0.5"/>
    <n v="0.5"/>
    <n v="0.5"/>
    <n v="0.5"/>
    <n v="0.5"/>
    <n v="0.25"/>
    <n v="0.25"/>
    <n v="0.5"/>
    <n v="0.5"/>
    <n v="0.17499999999999999"/>
    <n v="0.93500000000000005"/>
    <x v="1"/>
  </r>
  <r>
    <s v="2035614"/>
    <s v="207628092022153230"/>
    <s v="DF20227468672"/>
    <x v="156"/>
    <x v="225"/>
    <s v="Cristobal toro"/>
    <s v="Las encinas 6182"/>
    <s v="Vitacura"/>
    <x v="0"/>
    <s v="Cumple"/>
    <s v="Cumple"/>
    <s v="No Aplica"/>
    <s v="No Aplica"/>
    <s v="Cumple"/>
    <s v="Cumple"/>
    <s v="No"/>
    <s v="S/N"/>
    <s v="S/N"/>
    <s v="No Aplica"/>
    <s v="No Aplica"/>
    <s v="No Aplica"/>
    <s v="Cumple"/>
    <s v="Cumple"/>
    <s v="Sin moradores , sin mayor observacion"/>
    <x v="7"/>
    <x v="0"/>
    <x v="8"/>
    <x v="0"/>
    <n v="0.5"/>
    <n v="0.5"/>
    <n v="0.5"/>
    <n v="0.5"/>
    <n v="0.5"/>
    <n v="0.5"/>
    <n v="0.25"/>
    <n v="0.25"/>
    <n v="0.5"/>
    <n v="0.5"/>
    <n v="0.5"/>
    <n v="1"/>
    <x v="1"/>
  </r>
  <r>
    <s v="2035605"/>
    <s v="207628092022151813"/>
    <s v="DF20227470609"/>
    <x v="156"/>
    <x v="227"/>
    <s v="Cristobal toro"/>
    <s v="Ibiza 5728"/>
    <s v="Vitacura"/>
    <x v="0"/>
    <s v="Cumple"/>
    <s v="Cumple"/>
    <s v="No Aplica"/>
    <s v="No Aplica"/>
    <s v="Cumple"/>
    <s v="Cumple"/>
    <s v="No"/>
    <s v="S/N"/>
    <s v="S/N"/>
    <s v="No Aplica"/>
    <s v="No Aplica"/>
    <s v="No Aplica"/>
    <s v="Cumple"/>
    <s v="Cumple Parcialmente"/>
    <s v="Problema externo , td sector . Falta mayor data en fotografias"/>
    <x v="7"/>
    <x v="0"/>
    <x v="8"/>
    <x v="0"/>
    <n v="0.5"/>
    <n v="0.5"/>
    <n v="0.5"/>
    <n v="0.5"/>
    <n v="0.5"/>
    <n v="0.5"/>
    <n v="0.25"/>
    <n v="0.25"/>
    <n v="0.5"/>
    <n v="0.5"/>
    <n v="0.17499999999999999"/>
    <n v="0.93500000000000005"/>
    <x v="1"/>
  </r>
  <r>
    <s v="2035596"/>
    <s v="207528092022150438"/>
    <s v="DF20227457282"/>
    <x v="156"/>
    <x v="213"/>
    <s v="AARON HUENCHUMIL"/>
    <s v="Tupungato #10293"/>
    <s v="Vitacura"/>
    <x v="0"/>
    <s v="Cumple"/>
    <s v="Cumple"/>
    <s v="No Cumple"/>
    <s v="No Cumple"/>
    <s v="Cumple"/>
    <s v="Cumple"/>
    <s v="Si"/>
    <s v="Felipe Guajardo"/>
    <s v="S/N"/>
    <s v="Cumple"/>
    <s v="Cumple"/>
    <s v="Cumple"/>
    <s v="Cumple"/>
    <s v="Cumple Parcialmente"/>
    <s v="1- Cliente con suministro electrico normalizado 2- No declara codigo de ITM 3x40A utilizado, pero si describe su uso"/>
    <x v="7"/>
    <x v="0"/>
    <x v="8"/>
    <x v="0"/>
    <n v="0.5"/>
    <n v="0.5"/>
    <n v="0"/>
    <n v="0"/>
    <n v="0.5"/>
    <n v="0.5"/>
    <n v="0.25"/>
    <n v="0.25"/>
    <n v="0.5"/>
    <n v="0.5"/>
    <n v="0.17499999999999999"/>
    <n v="0.63500000000000001"/>
    <x v="1"/>
  </r>
  <r>
    <s v="2035593"/>
    <s v="207628092022150417"/>
    <s v="DF20227467524"/>
    <x v="156"/>
    <x v="228"/>
    <s v="Cristobal toro"/>
    <s v="Ascotan 5676"/>
    <s v="Vitacura"/>
    <x v="0"/>
    <s v="Cumple"/>
    <s v="Cumple"/>
    <s v="No Aplica"/>
    <s v="No Aplica"/>
    <s v="Cumple"/>
    <s v="Cumple"/>
    <s v="No"/>
    <s v="S/N"/>
    <s v="S/N"/>
    <s v="No Aplica"/>
    <s v="No Aplica"/>
    <s v="No Aplica"/>
    <s v="Cumple"/>
    <s v="Cumple Parcialmente"/>
    <s v="Falta mayor data en fotografias  No se toman mejores fotos ya q vecinos realizan muchas preguntas"/>
    <x v="7"/>
    <x v="0"/>
    <x v="8"/>
    <x v="0"/>
    <n v="0.5"/>
    <n v="0.5"/>
    <n v="0.5"/>
    <n v="0.5"/>
    <n v="0.5"/>
    <n v="0.5"/>
    <n v="0.25"/>
    <n v="0.25"/>
    <n v="0.5"/>
    <n v="0.5"/>
    <n v="0.17499999999999999"/>
    <n v="0.93500000000000005"/>
    <x v="1"/>
  </r>
  <r>
    <s v="2035582"/>
    <s v="207628092022145343"/>
    <s v="DF20227469776"/>
    <x v="156"/>
    <x v="229"/>
    <s v="Cristobal toro"/>
    <s v="Jacques cazote 5606"/>
    <s v="Vitacura"/>
    <x v="0"/>
    <s v="Cumple"/>
    <s v="Cumple"/>
    <s v="No Aplica"/>
    <s v="No Aplica"/>
    <s v="Cumple"/>
    <s v="Cumple"/>
    <s v="No"/>
    <s v="S/N"/>
    <s v="S/N"/>
    <s v="No Aplica"/>
    <s v="No Aplica"/>
    <s v="No Aplica"/>
    <s v="No Cumple"/>
    <s v="No Cumple"/>
    <s v="Sin moradores , empalme subterraneo"/>
    <x v="7"/>
    <x v="0"/>
    <x v="8"/>
    <x v="0"/>
    <n v="0.5"/>
    <n v="0.5"/>
    <n v="0.5"/>
    <n v="0.5"/>
    <n v="0.5"/>
    <n v="0.5"/>
    <n v="0.25"/>
    <n v="0.25"/>
    <n v="0.5"/>
    <n v="0"/>
    <n v="0"/>
    <n v="0.8"/>
    <x v="1"/>
  </r>
  <r>
    <s v="2035574"/>
    <s v="207628092022144415"/>
    <s v="DF20227466262"/>
    <x v="156"/>
    <x v="221"/>
    <s v="Cristobal toro"/>
    <s v="Agustin denegri 5563"/>
    <s v="Vitacura"/>
    <x v="0"/>
    <s v="Cumple"/>
    <s v="Cumple"/>
    <s v="No Aplica"/>
    <s v="No Aplica"/>
    <s v="Cumple"/>
    <s v="Cumple"/>
    <s v="No"/>
    <s v="S/N"/>
    <s v="S/N"/>
    <s v="No Aplica"/>
    <s v="No Aplica"/>
    <s v="No Aplica"/>
    <s v="Cumple"/>
    <s v="Cumple"/>
    <s v="Problema externo , subterraneo ."/>
    <x v="7"/>
    <x v="0"/>
    <x v="8"/>
    <x v="0"/>
    <n v="0.5"/>
    <n v="0.5"/>
    <n v="0.5"/>
    <n v="0.5"/>
    <n v="0.5"/>
    <n v="0.5"/>
    <n v="0.25"/>
    <n v="0.25"/>
    <n v="0.5"/>
    <n v="0.5"/>
    <n v="0.5"/>
    <n v="1"/>
    <x v="1"/>
  </r>
  <r>
    <s v="2035572"/>
    <s v="207528092022143605"/>
    <s v="DF20227456143"/>
    <x v="156"/>
    <x v="226"/>
    <s v="AARON HUENCHUMIL"/>
    <s v="Arquitecto"/>
    <s v="Vitacura"/>
    <x v="0"/>
    <s v="Cumple"/>
    <s v="Cumple"/>
    <s v="No Cumple"/>
    <s v="No Cumple"/>
    <s v="Cumple"/>
    <s v="Cumple"/>
    <s v="Si"/>
    <s v="Hector Farias"/>
    <s v="227699274"/>
    <s v="Cumple"/>
    <s v="Cumple"/>
    <s v="Cumple"/>
    <s v="Cumple"/>
    <s v="Cumple Parcialmente"/>
    <s v="1-Cliente se encuentra con suministro electrico normalizado"/>
    <x v="7"/>
    <x v="0"/>
    <x v="8"/>
    <x v="0"/>
    <n v="0.5"/>
    <n v="0.5"/>
    <n v="0"/>
    <n v="0"/>
    <n v="0.5"/>
    <n v="0.5"/>
    <n v="0.25"/>
    <n v="0.25"/>
    <n v="0.5"/>
    <n v="0.5"/>
    <n v="0.17499999999999999"/>
    <n v="0.63500000000000001"/>
    <x v="1"/>
  </r>
  <r>
    <s v="2035565"/>
    <s v="207528092022142309"/>
    <s v="DF20227453470"/>
    <x v="156"/>
    <x v="214"/>
    <s v="AARON HUENCHUMIL"/>
    <s v="Las Hualtatas #10015"/>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35562"/>
    <s v="207528092022141418"/>
    <s v="DF20227452548"/>
    <x v="156"/>
    <x v="212"/>
    <s v="AARON HUENCHUMIL"/>
    <s v="Los Rododendros #9619"/>
    <s v="Vitacura"/>
    <x v="0"/>
    <s v="Cumple"/>
    <s v="Cumple"/>
    <s v="No Aplica"/>
    <s v="No Aplica"/>
    <s v="Cumple"/>
    <s v="Cumple"/>
    <s v="Si"/>
    <s v="S/N"/>
    <s v="S/N"/>
    <s v="Cumple"/>
    <s v="Cumple"/>
    <s v="Cumple"/>
    <s v="Cumple"/>
    <s v="Cumple Parcialmente"/>
    <s v="1- Cliente confirma via citofono, encontrarse con suministro electrico"/>
    <x v="7"/>
    <x v="0"/>
    <x v="8"/>
    <x v="0"/>
    <n v="0.5"/>
    <n v="0.5"/>
    <n v="0.5"/>
    <n v="0.5"/>
    <n v="0.5"/>
    <n v="0.5"/>
    <n v="0.25"/>
    <n v="0.25"/>
    <n v="0.5"/>
    <n v="0.5"/>
    <n v="0.17499999999999999"/>
    <n v="0.93500000000000005"/>
    <x v="1"/>
  </r>
  <r>
    <s v="2035331"/>
    <s v="207528092022135810"/>
    <s v="DF20227460639"/>
    <x v="156"/>
    <x v="230"/>
    <s v="AARON HUENCHUMIL"/>
    <s v="Paseo Lo Matta #1321"/>
    <s v="Vitacura"/>
    <x v="0"/>
    <s v="Cumple"/>
    <s v="Cumple"/>
    <s v="No Aplica"/>
    <s v="No Aplica"/>
    <s v="Cumple"/>
    <s v="Cumple"/>
    <s v="No"/>
    <s v="S/N"/>
    <s v="S/N"/>
    <s v="No Aplica"/>
    <s v="No Aplica"/>
    <s v="No Aplica"/>
    <s v="Cumple"/>
    <s v="Cumple Parcialmente"/>
    <s v="1- Domicilio en remodelacion, no se encuentra nadie"/>
    <x v="7"/>
    <x v="0"/>
    <x v="8"/>
    <x v="0"/>
    <n v="0.5"/>
    <n v="0.5"/>
    <n v="0.5"/>
    <n v="0.5"/>
    <n v="0.5"/>
    <n v="0.5"/>
    <n v="0.25"/>
    <n v="0.25"/>
    <n v="0.5"/>
    <n v="0.5"/>
    <n v="0.17499999999999999"/>
    <n v="0.93500000000000005"/>
    <x v="1"/>
  </r>
  <r>
    <s v="2035319"/>
    <s v="207528092022134652"/>
    <s v="DF20227460344"/>
    <x v="156"/>
    <x v="230"/>
    <s v="AARON HUENCHUMIL"/>
    <s v="La Aurora #1771"/>
    <s v="Vitacura"/>
    <x v="0"/>
    <s v="Cumple"/>
    <s v="Cumple"/>
    <s v="No Aplica"/>
    <s v="No Aplica"/>
    <s v="Cumple"/>
    <s v="Cumple"/>
    <s v="No"/>
    <s v="S/N"/>
    <s v="S/N"/>
    <s v="No Aplica"/>
    <s v="No Aplica"/>
    <s v="No Aplica"/>
    <s v="Cumple"/>
    <s v="Cumple Parcialmente"/>
    <s v="1- TD 7901 en servicio normal 2- Sector con suministro electrico"/>
    <x v="7"/>
    <x v="0"/>
    <x v="8"/>
    <x v="0"/>
    <n v="0.5"/>
    <n v="0.5"/>
    <n v="0.5"/>
    <n v="0.5"/>
    <n v="0.5"/>
    <n v="0.5"/>
    <n v="0.25"/>
    <n v="0.25"/>
    <n v="0.5"/>
    <n v="0.5"/>
    <n v="0.17499999999999999"/>
    <n v="0.93500000000000005"/>
    <x v="1"/>
  </r>
  <r>
    <s v="2035312"/>
    <s v="207528092022133603"/>
    <s v="DF20227460260"/>
    <x v="156"/>
    <x v="230"/>
    <s v="AARON HUENCHUMIL"/>
    <s v="Escriva de Balaguer #9547 bl A dpto 1006"/>
    <s v="Vitacura"/>
    <x v="0"/>
    <s v="Cumple"/>
    <s v="Cumple"/>
    <s v="No Aplica"/>
    <s v="No Aplica"/>
    <s v="Cumple"/>
    <s v="Cumple"/>
    <s v="No"/>
    <s v="S/N"/>
    <s v="S/N"/>
    <s v="No Aplica"/>
    <s v="No Aplica"/>
    <s v="No Aplica"/>
    <s v="Cumple"/>
    <s v="Cumple"/>
    <s v="1- Cliente no se encuentra en domicilio, pero conserje permite acceso a shaft medidores  2- Suministro electrico normalizado"/>
    <x v="7"/>
    <x v="0"/>
    <x v="8"/>
    <x v="0"/>
    <n v="0.5"/>
    <n v="0.5"/>
    <n v="0.5"/>
    <n v="0.5"/>
    <n v="0.5"/>
    <n v="0.5"/>
    <n v="0.25"/>
    <n v="0.25"/>
    <n v="0.5"/>
    <n v="0.5"/>
    <n v="0.5"/>
    <n v="1"/>
    <x v="1"/>
  </r>
  <r>
    <s v="2035307"/>
    <s v="207628092022133553"/>
    <s v="DF20227468686"/>
    <x v="156"/>
    <x v="225"/>
    <s v="Cristobal toro"/>
    <s v="Francisco de ginebra 4740"/>
    <s v="Vitacura"/>
    <x v="0"/>
    <s v="Cumple"/>
    <s v="Cumple"/>
    <s v="No Aplica"/>
    <s v="No Aplica"/>
    <s v="Cumple"/>
    <s v="Cumple"/>
    <s v="No"/>
    <s v="S/N"/>
    <s v="S/N"/>
    <s v="No Aplica"/>
    <s v="No Aplica"/>
    <s v="No Aplica"/>
    <s v="Cumple"/>
    <s v="Cumple Mayormente"/>
    <s v="Falta en una foto mayor detalle en data  Atiende joven en domicilio , pero no esta al tanto de visita de personal de emergencia ."/>
    <x v="7"/>
    <x v="0"/>
    <x v="8"/>
    <x v="0"/>
    <n v="0.5"/>
    <n v="0.5"/>
    <n v="0.5"/>
    <n v="0.5"/>
    <n v="0.5"/>
    <n v="0.5"/>
    <n v="0.25"/>
    <n v="0.25"/>
    <n v="0.5"/>
    <n v="0.5"/>
    <n v="0.32500000000000001"/>
    <n v="0.96500000000000008"/>
    <x v="1"/>
  </r>
  <r>
    <s v="2035284"/>
    <s v="207528092022125418"/>
    <s v="DF20227456954"/>
    <x v="156"/>
    <x v="213"/>
    <s v="AARON HUENCHUMIL"/>
    <s v="Apolo III #1840"/>
    <s v="Vitacura"/>
    <x v="0"/>
    <s v="Cumple"/>
    <s v="Cumple"/>
    <s v="No Aplica"/>
    <s v="No Aplica"/>
    <s v="Cumple"/>
    <s v="Cumple"/>
    <s v="Si"/>
    <s v="S/N"/>
    <s v="S/N"/>
    <s v="Cumple"/>
    <s v="Cumple"/>
    <s v="Cumple"/>
    <s v="Cumple"/>
    <s v="Cumple"/>
    <s v="1- Cliente estaba saliendo de urgencia de domicilio, pero confirma encontrarse con suministro electrico normalizado"/>
    <x v="7"/>
    <x v="0"/>
    <x v="8"/>
    <x v="0"/>
    <n v="0.5"/>
    <n v="0.5"/>
    <n v="0.5"/>
    <n v="0.5"/>
    <n v="0.5"/>
    <n v="0.5"/>
    <n v="0.25"/>
    <n v="0.25"/>
    <n v="0.5"/>
    <n v="0.5"/>
    <n v="0.5"/>
    <n v="1"/>
    <x v="1"/>
  </r>
  <r>
    <s v="2035273"/>
    <s v="207528092022124134"/>
    <s v="DF20227453880"/>
    <x v="156"/>
    <x v="214"/>
    <s v="AARON HUENCHUMIL"/>
    <s v="Escriva de Balaguer #9055 dpto 63"/>
    <s v="Vitacura"/>
    <x v="0"/>
    <s v="Cumple"/>
    <s v="Cumple"/>
    <s v="No Aplica"/>
    <s v="No Aplica"/>
    <s v="Cumple"/>
    <s v="Cumple"/>
    <s v="No"/>
    <s v="S/N"/>
    <s v="S/N"/>
    <s v="No Aplica"/>
    <s v="No Aplica"/>
    <s v="No Aplica"/>
    <s v="Cumple"/>
    <s v="Cumple Parcialmente"/>
    <s v="1- Cliente con suministro electrico reestablecido"/>
    <x v="7"/>
    <x v="0"/>
    <x v="8"/>
    <x v="0"/>
    <n v="0.5"/>
    <n v="0.5"/>
    <n v="0.5"/>
    <n v="0.5"/>
    <n v="0.5"/>
    <n v="0.5"/>
    <n v="0.25"/>
    <n v="0.25"/>
    <n v="0.5"/>
    <n v="0.5"/>
    <n v="0.17499999999999999"/>
    <n v="0.93500000000000005"/>
    <x v="1"/>
  </r>
  <r>
    <s v="2035261"/>
    <s v="207528092022122323"/>
    <s v="DF20227451674"/>
    <x v="156"/>
    <x v="217"/>
    <s v="AARON HUENCHUMIL"/>
    <s v="Padre Hurtado #1752 F dpto 22"/>
    <s v="Vitacura"/>
    <x v="0"/>
    <s v="Cumple"/>
    <s v="Cumple"/>
    <s v="No Cumple"/>
    <s v="No Cumple"/>
    <s v="Cumple"/>
    <s v="Cumple"/>
    <s v="No"/>
    <s v="S/N"/>
    <s v="S/N"/>
    <s v="No Aplica"/>
    <s v="No Aplica"/>
    <s v="No Aplica"/>
    <s v="Cumple"/>
    <s v="Cumple Parcialmente"/>
    <s v="1- Cliente no se encuentra en domicilio, pero conserje permite acceso a shaft de medidores 2- Suministro electrico normalizado 3- No declara codigo de ITM utilizado, pero si describe su uso  4- Falta sello en caja empalme"/>
    <x v="7"/>
    <x v="0"/>
    <x v="8"/>
    <x v="0"/>
    <n v="0.5"/>
    <n v="0.5"/>
    <n v="0"/>
    <n v="0"/>
    <n v="0.5"/>
    <n v="0.5"/>
    <n v="0.25"/>
    <n v="0.25"/>
    <n v="0.5"/>
    <n v="0.5"/>
    <n v="0.17499999999999999"/>
    <n v="0.63500000000000001"/>
    <x v="1"/>
  </r>
  <r>
    <s v="2035248"/>
    <s v="207528092022120922"/>
    <s v="DF20227454631"/>
    <x v="156"/>
    <x v="211"/>
    <s v="AARON HUENCHUMIL"/>
    <s v="Georgia #1168"/>
    <s v="Vitacura"/>
    <x v="0"/>
    <s v="Cumple"/>
    <s v="Cumple"/>
    <s v="No Aplica"/>
    <s v="No Aplica"/>
    <s v="Cumple Mayormente"/>
    <s v="Cumple Mayormente"/>
    <s v="No"/>
    <s v="S/N"/>
    <s v="S/N"/>
    <s v="No Aplica"/>
    <s v="No Aplica"/>
    <s v="No Aplica"/>
    <s v="Cumple"/>
    <s v="Cumple Parcialmente"/>
    <s v="1- Cliente no se encuentra en domicilio 2-Acometida se encuentra conectada cerca de separador de red B.T"/>
    <x v="7"/>
    <x v="0"/>
    <x v="8"/>
    <x v="0"/>
    <n v="0.5"/>
    <n v="0.5"/>
    <n v="0.5"/>
    <n v="0.5"/>
    <n v="0.32500000000000001"/>
    <n v="0.32500000000000001"/>
    <n v="0.25"/>
    <n v="0.25"/>
    <n v="0.5"/>
    <n v="0.5"/>
    <n v="0.17499999999999999"/>
    <n v="0.88250000000000006"/>
    <x v="1"/>
  </r>
  <r>
    <s v="2035237"/>
    <s v="207528092022115516"/>
    <s v="DF20227456449"/>
    <x v="156"/>
    <x v="226"/>
    <s v="AARON HUENCHUMIL"/>
    <s v="Raoul Duffy #7530"/>
    <s v="Vitacura"/>
    <x v="0"/>
    <s v="Cumple"/>
    <s v="Cumple"/>
    <s v="No Aplica"/>
    <s v="No Aplica"/>
    <s v="Cumple"/>
    <s v="Cumple"/>
    <s v="Si"/>
    <s v="S/N"/>
    <s v="S/N"/>
    <s v="No Aplica"/>
    <s v="No Aplica"/>
    <s v="Cumple"/>
    <s v="Cumple"/>
    <s v="Cumple Parcialmente"/>
    <s v="1- Cliente se encuentra con suministro electrico normalizado"/>
    <x v="7"/>
    <x v="0"/>
    <x v="8"/>
    <x v="0"/>
    <n v="0.5"/>
    <n v="0.5"/>
    <n v="0.5"/>
    <n v="0.5"/>
    <n v="0.5"/>
    <n v="0.5"/>
    <n v="0.25"/>
    <n v="0.25"/>
    <n v="0.5"/>
    <n v="0.5"/>
    <n v="0.17499999999999999"/>
    <n v="0.93500000000000005"/>
    <x v="1"/>
  </r>
  <r>
    <s v="2035228"/>
    <s v="207528092022114456"/>
    <s v="DF20227452984"/>
    <x v="156"/>
    <x v="214"/>
    <s v="AARON HUENCHUMIL"/>
    <s v="San Felix #1585 dpto 12"/>
    <s v="Vitacura"/>
    <x v="0"/>
    <s v="Cumple"/>
    <s v="Cumple"/>
    <s v="No Aplica"/>
    <s v="No Aplica"/>
    <s v="Cumple"/>
    <s v="Cumple"/>
    <s v="No"/>
    <s v="S/N"/>
    <s v="S/N"/>
    <s v="No Aplica"/>
    <s v="No Aplica"/>
    <s v="No Aplica"/>
    <s v="Cumple"/>
    <s v="Cumple Parcialmente"/>
    <s v="1- Cliente no se encuentra en domicilio, motivo por el cual conserje no permite acceso"/>
    <x v="7"/>
    <x v="0"/>
    <x v="8"/>
    <x v="0"/>
    <n v="0.5"/>
    <n v="0.5"/>
    <n v="0.5"/>
    <n v="0.5"/>
    <n v="0.5"/>
    <n v="0.5"/>
    <n v="0.25"/>
    <n v="0.25"/>
    <n v="0.5"/>
    <n v="0.5"/>
    <n v="0.17499999999999999"/>
    <n v="0.93500000000000005"/>
    <x v="1"/>
  </r>
  <r>
    <s v="2039146"/>
    <s v="207629092022183653"/>
    <s v="DF20227474189"/>
    <x v="157"/>
    <x v="231"/>
    <s v="Cristobal toro"/>
    <s v="Monaco 5495"/>
    <s v="Vitacura"/>
    <x v="0"/>
    <s v="Cumple"/>
    <s v="Cumple"/>
    <s v="No Aplica"/>
    <s v="No Aplica"/>
    <s v="Cumple"/>
    <s v="Cumple"/>
    <s v="No"/>
    <s v="S/N"/>
    <s v="S/N"/>
    <s v="No Aplica"/>
    <s v="No Aplica"/>
    <s v="No Aplica"/>
    <s v="Cumple"/>
    <s v="Cumple Parcialmente"/>
    <s v="Falta data en fotografias  Sin moradores"/>
    <x v="7"/>
    <x v="0"/>
    <x v="8"/>
    <x v="0"/>
    <n v="0.5"/>
    <n v="0.5"/>
    <n v="0.5"/>
    <n v="0.5"/>
    <n v="0.5"/>
    <n v="0.5"/>
    <n v="0.25"/>
    <n v="0.25"/>
    <n v="0.5"/>
    <n v="0.5"/>
    <n v="0.17499999999999999"/>
    <n v="0.93500000000000005"/>
    <x v="1"/>
  </r>
  <r>
    <s v="2038921"/>
    <s v="207629092022154803"/>
    <s v="DF20227471090"/>
    <x v="157"/>
    <x v="227"/>
    <s v="Cristobal toro"/>
    <s v="Tupungato 9130"/>
    <s v="Vitacura"/>
    <x v="0"/>
    <s v="Cumple"/>
    <s v="Cumple"/>
    <s v="No Aplica"/>
    <s v="No Aplica"/>
    <s v="Cumple"/>
    <s v="Cumple"/>
    <s v="No"/>
    <s v="S/N"/>
    <s v="S/N"/>
    <s v="No Aplica"/>
    <s v="No Aplica"/>
    <s v="No Aplica"/>
    <s v="Cumple"/>
    <s v="Cumple Parcialmente"/>
    <s v="Falta mayor data en fotos  Sin moradores"/>
    <x v="7"/>
    <x v="0"/>
    <x v="8"/>
    <x v="0"/>
    <n v="0.5"/>
    <n v="0.5"/>
    <n v="0.5"/>
    <n v="0.5"/>
    <n v="0.5"/>
    <n v="0.5"/>
    <n v="0.25"/>
    <n v="0.25"/>
    <n v="0.5"/>
    <n v="0.5"/>
    <n v="0.17499999999999999"/>
    <n v="0.93500000000000005"/>
    <x v="1"/>
  </r>
  <r>
    <s v="2038915"/>
    <s v="207629092022153913"/>
    <s v="DF20227463947"/>
    <x v="157"/>
    <x v="215"/>
    <s v="Cristobal toro"/>
    <s v="Tupungato 9067 dpto 48"/>
    <s v="Vitacura"/>
    <x v="0"/>
    <s v="Cumple"/>
    <s v="Cumple"/>
    <s v="No Aplica"/>
    <s v="No Aplica"/>
    <s v="Cumple"/>
    <s v="Cumple"/>
    <s v="No"/>
    <s v="S/N"/>
    <s v="S/N"/>
    <s v="No Aplica"/>
    <s v="No Aplica"/>
    <s v="No Aplica"/>
    <s v="Cumple"/>
    <s v="Cumple Parcialmente"/>
    <s v="Falta data en fotografias. Problema externo , td ."/>
    <x v="7"/>
    <x v="0"/>
    <x v="8"/>
    <x v="0"/>
    <n v="0.5"/>
    <n v="0.5"/>
    <n v="0.5"/>
    <n v="0.5"/>
    <n v="0.5"/>
    <n v="0.5"/>
    <n v="0.25"/>
    <n v="0.25"/>
    <n v="0.5"/>
    <n v="0.5"/>
    <n v="0.17499999999999999"/>
    <n v="0.93500000000000005"/>
    <x v="1"/>
  </r>
  <r>
    <s v="2038908"/>
    <s v="207529092022153121"/>
    <s v="DF20227452750"/>
    <x v="157"/>
    <x v="212"/>
    <s v="AARON HUENCHUMIL"/>
    <s v="Arquitecto Sullivan #5893"/>
    <s v="Vitacura"/>
    <x v="0"/>
    <s v="Cumple"/>
    <s v="Cumple"/>
    <s v="No Aplica"/>
    <s v="No Aplica"/>
    <s v="Cumple"/>
    <s v="Cumple"/>
    <s v="No"/>
    <s v="S/N"/>
    <s v="S/N"/>
    <s v="No Aplica"/>
    <s v="No Aplica"/>
    <s v="No Aplica"/>
    <s v="Cumple"/>
    <s v="Cumple Parcialmente"/>
    <s v="1- Cliente no se encuentra en domicilio 2- Caja B.T se encuentra con tapa colgando"/>
    <x v="7"/>
    <x v="0"/>
    <x v="8"/>
    <x v="0"/>
    <n v="0.5"/>
    <n v="0.5"/>
    <n v="0.5"/>
    <n v="0.5"/>
    <n v="0.5"/>
    <n v="0.5"/>
    <n v="0.25"/>
    <n v="0.25"/>
    <n v="0.5"/>
    <n v="0.5"/>
    <n v="0.17499999999999999"/>
    <n v="0.93500000000000005"/>
    <x v="1"/>
  </r>
  <r>
    <s v="2038903"/>
    <s v="207629092022152114"/>
    <s v="DF20227470409"/>
    <x v="157"/>
    <x v="227"/>
    <s v="Cristobal toro"/>
    <s v="Fernando ee arguello 7755 dpto 33"/>
    <s v="Vitacura"/>
    <x v="0"/>
    <s v="Cumple"/>
    <s v="Cumple"/>
    <s v="No Aplica"/>
    <s v="No Aplica"/>
    <s v="Cumple"/>
    <s v="Cumple"/>
    <s v="Si"/>
    <s v="Alexis henriquez"/>
    <s v="2228619237"/>
    <s v="Cumple"/>
    <s v="Cumple"/>
    <s v="Cumple"/>
    <s v="Cumple Parcialmente"/>
    <s v="Cumple Parcialmente"/>
    <s v="Fotografias en observacion de personal de emergencia con medidores encontrados en terreno ."/>
    <x v="7"/>
    <x v="0"/>
    <x v="8"/>
    <x v="0"/>
    <n v="0.5"/>
    <n v="0.5"/>
    <n v="0.5"/>
    <n v="0.5"/>
    <n v="0.5"/>
    <n v="0.5"/>
    <n v="0.25"/>
    <n v="0.25"/>
    <n v="0.5"/>
    <n v="0.17499999999999999"/>
    <n v="0.17499999999999999"/>
    <n v="0.87"/>
    <x v="1"/>
  </r>
  <r>
    <s v="2038900"/>
    <s v="207529092022151920"/>
    <s v="DF20227460006"/>
    <x v="157"/>
    <x v="230"/>
    <s v="AARON HUENCHUMIL"/>
    <s v="Las Encinas #5748"/>
    <s v="Vitacura"/>
    <x v="0"/>
    <s v="Cumple"/>
    <s v="Cumple"/>
    <s v="No Aplica"/>
    <s v="No Aplica"/>
    <s v="Cumple"/>
    <s v="Cumple"/>
    <s v="Si"/>
    <s v="Gloria Venavir"/>
    <s v="S/N"/>
    <s v="Cumple"/>
    <s v="Cumple"/>
    <s v="Cumple"/>
    <s v="Cumple"/>
    <s v="Cumple"/>
    <s v="1- Suministro electrico normalizado"/>
    <x v="7"/>
    <x v="0"/>
    <x v="8"/>
    <x v="0"/>
    <n v="0.5"/>
    <n v="0.5"/>
    <n v="0.5"/>
    <n v="0.5"/>
    <n v="0.5"/>
    <n v="0.5"/>
    <n v="0.25"/>
    <n v="0.25"/>
    <n v="0.5"/>
    <n v="0.5"/>
    <n v="0.5"/>
    <n v="1"/>
    <x v="1"/>
  </r>
  <r>
    <s v="2038894"/>
    <s v="207529092022150405"/>
    <s v="DF20227457472"/>
    <x v="157"/>
    <x v="213"/>
    <s v="AARON HUENCHUMIL"/>
    <s v="Morelos #5779"/>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8878"/>
    <s v="207529092022144529"/>
    <s v="DF20227457001"/>
    <x v="157"/>
    <x v="213"/>
    <s v="AARON HUENCHUMIL"/>
    <s v="Dolores #5664"/>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8865"/>
    <s v="207529092022143645"/>
    <s v="DF20227456191"/>
    <x v="157"/>
    <x v="226"/>
    <s v="AARON HUENCHUMIL"/>
    <s v="Jacques Cazotte # 5724"/>
    <s v="Vitacura"/>
    <x v="0"/>
    <s v="Cumple"/>
    <s v="Cumple"/>
    <s v="No Aplica"/>
    <s v="No Aplica"/>
    <s v="Cumple"/>
    <s v="Cumple"/>
    <s v="Si"/>
    <s v="S/N"/>
    <s v="S/N"/>
    <s v="Cumple"/>
    <s v="Cumple"/>
    <s v="Cumple"/>
    <s v="Cumple"/>
    <s v="No Cumple"/>
    <s v="1-Cliente confirma via citofono encontrarse con suministro electrico"/>
    <x v="7"/>
    <x v="0"/>
    <x v="8"/>
    <x v="0"/>
    <n v="0.5"/>
    <n v="0.5"/>
    <n v="0.5"/>
    <n v="0.5"/>
    <n v="0.5"/>
    <n v="0.5"/>
    <n v="0.25"/>
    <n v="0.25"/>
    <n v="0.5"/>
    <n v="0.5"/>
    <n v="0"/>
    <n v="0.9"/>
    <x v="1"/>
  </r>
  <r>
    <s v="2038855"/>
    <s v="207529092022142708"/>
    <s v="DF20227455805"/>
    <x v="157"/>
    <x v="226"/>
    <s v="AARON HUENCHUMIL"/>
    <s v="Jacques Cazotte #5606"/>
    <s v="Vitacura"/>
    <x v="0"/>
    <s v="Cumple"/>
    <s v="Cumple"/>
    <s v="No Aplica"/>
    <s v="No Aplica"/>
    <s v="Cumple"/>
    <s v="Cumple"/>
    <s v="S/N"/>
    <s v="Laura Guenet"/>
    <s v="963941830"/>
    <s v="Cumple"/>
    <s v="Cumple"/>
    <s v="Cumple"/>
    <s v="Cumple"/>
    <s v="Cumple"/>
    <s v="1- Cliente se encuentra con suministro electrico normalizado"/>
    <x v="7"/>
    <x v="0"/>
    <x v="8"/>
    <x v="0"/>
    <n v="0.5"/>
    <n v="0.5"/>
    <n v="0.5"/>
    <n v="0.5"/>
    <n v="0.5"/>
    <n v="0.5"/>
    <n v="0.25"/>
    <n v="0.25"/>
    <n v="0.5"/>
    <n v="0.5"/>
    <n v="0.5"/>
    <n v="1"/>
    <x v="1"/>
  </r>
  <r>
    <s v="2038805"/>
    <s v="207529092022141618"/>
    <s v="DF20227456605"/>
    <x v="157"/>
    <x v="226"/>
    <s v="AARON HUENCHUMIL"/>
    <s v="Agustin Denegri #5642"/>
    <s v="Vitacura"/>
    <x v="0"/>
    <s v="Cumple"/>
    <s v="Cumple"/>
    <s v="No Aplica"/>
    <s v="No Aplica"/>
    <s v="No Aplica"/>
    <s v="No Aplica"/>
    <s v="No"/>
    <s v="S/N"/>
    <s v="S/N"/>
    <s v="No Aplica"/>
    <s v="No Aplica"/>
    <s v="No Aplica"/>
    <s v="Cumple"/>
    <s v="Cumple Parcialmente"/>
    <s v="1-Sector se encuentra con suministro electrico"/>
    <x v="7"/>
    <x v="0"/>
    <x v="8"/>
    <x v="0"/>
    <n v="0.5"/>
    <n v="0.5"/>
    <n v="0.5"/>
    <n v="0.5"/>
    <n v="0.5"/>
    <n v="0.5"/>
    <n v="0.25"/>
    <n v="0.25"/>
    <n v="0.5"/>
    <n v="0.5"/>
    <n v="0.17499999999999999"/>
    <n v="0.93500000000000005"/>
    <x v="1"/>
  </r>
  <r>
    <s v="2038803"/>
    <s v="207529092022141220"/>
    <s v="DF20227458298"/>
    <x v="157"/>
    <x v="223"/>
    <s v="AARON HUENCHUMIL"/>
    <s v="Agustin Denegri #5577"/>
    <s v="Vitacura"/>
    <x v="0"/>
    <s v="Cumple"/>
    <s v="Cumple"/>
    <s v="No Aplica"/>
    <s v="No Aplica"/>
    <s v="Cumple"/>
    <s v="Cumple"/>
    <s v="No"/>
    <s v="S/N"/>
    <s v="S/N"/>
    <s v="No Aplica"/>
    <s v="No Aplica"/>
    <s v="No Aplica"/>
    <s v="Cumple Mayormente"/>
    <s v="Cumple"/>
    <s v="1-Sector con suministro electrico"/>
    <x v="7"/>
    <x v="0"/>
    <x v="8"/>
    <x v="0"/>
    <n v="0.5"/>
    <n v="0.5"/>
    <n v="0.5"/>
    <n v="0.5"/>
    <n v="0.5"/>
    <n v="0.5"/>
    <n v="0.25"/>
    <n v="0.25"/>
    <n v="0.5"/>
    <n v="0.32500000000000001"/>
    <n v="0.5"/>
    <n v="0.96500000000000008"/>
    <x v="1"/>
  </r>
  <r>
    <s v="2038798"/>
    <s v="207629092022140504"/>
    <s v="DF20227470466"/>
    <x v="157"/>
    <x v="227"/>
    <s v="Cristobal toro"/>
    <s v="Boston 7490"/>
    <s v="Vitacura"/>
    <x v="0"/>
    <s v="Cumple"/>
    <s v="Cumple"/>
    <s v="No Aplica"/>
    <s v="No Aplica"/>
    <s v="Cumple"/>
    <s v="Cumple"/>
    <s v="No"/>
    <s v="S/N"/>
    <s v="S/N"/>
    <s v="No Aplica"/>
    <s v="No Aplica"/>
    <s v="No Aplica"/>
    <s v="Cumple"/>
    <s v="Cumple Parcialmente"/>
    <s v="Falta data en fotografias  No se toman fotografias , ya q en pasaje hay operativo policial . Piden de seguridad minicipal y carabineros retirarme"/>
    <x v="7"/>
    <x v="0"/>
    <x v="8"/>
    <x v="0"/>
    <n v="0.5"/>
    <n v="0.5"/>
    <n v="0.5"/>
    <n v="0.5"/>
    <n v="0.5"/>
    <n v="0.5"/>
    <n v="0.25"/>
    <n v="0.25"/>
    <n v="0.5"/>
    <n v="0.5"/>
    <n v="0.17499999999999999"/>
    <n v="0.93500000000000005"/>
    <x v="1"/>
  </r>
  <r>
    <s v="2038797"/>
    <s v="207529092022140148"/>
    <s v="DF20227458214"/>
    <x v="157"/>
    <x v="223"/>
    <s v="AARON HUENCHUMIL"/>
    <s v="Luis Carrera #2286"/>
    <s v="Vitacura"/>
    <x v="0"/>
    <s v="Cumple"/>
    <s v="Cumple"/>
    <s v="No Aplica"/>
    <s v="No Aplica"/>
    <s v="Cumple"/>
    <s v="Cumple"/>
    <s v="No"/>
    <s v="S/N"/>
    <s v="S/N"/>
    <s v="No Aplica"/>
    <s v="No Aplica"/>
    <s v="No Aplica"/>
    <s v="Cumple"/>
    <s v="Cumple Parcialmente"/>
    <s v="1- Cliente no se encuentra en domicilio 2- Acometida de cliente en riesgo electrico debido a contacto con ramas de arbol"/>
    <x v="7"/>
    <x v="0"/>
    <x v="8"/>
    <x v="0"/>
    <n v="0.5"/>
    <n v="0.5"/>
    <n v="0.5"/>
    <n v="0.5"/>
    <n v="0.5"/>
    <n v="0.5"/>
    <n v="0.25"/>
    <n v="0.25"/>
    <n v="0.5"/>
    <n v="0.5"/>
    <n v="0.17499999999999999"/>
    <n v="0.93500000000000005"/>
    <x v="1"/>
  </r>
  <r>
    <s v="2038789"/>
    <s v="207529092022134353"/>
    <s v="DF20227451119"/>
    <x v="157"/>
    <x v="210"/>
    <s v="AARON HUENCHUMIL"/>
    <s v="Luis Carrera #2800 dpto 407"/>
    <s v="Vitacura"/>
    <x v="0"/>
    <s v="Cumple"/>
    <s v="Cumple"/>
    <s v="No Aplica"/>
    <s v="No Aplica"/>
    <s v="Cumple"/>
    <s v="Cumple"/>
    <s v="No"/>
    <s v="S/N"/>
    <s v="S/N"/>
    <s v="No Aplica"/>
    <s v="No Aplica"/>
    <s v="No Aplica"/>
    <s v="Cumple"/>
    <s v="Cumple Parcialmente"/>
    <s v="1- Cliente no se encuentra en domicilio, pero conserje permite acceso a shaft medidores  2- Suministro electrico normalizado"/>
    <x v="7"/>
    <x v="0"/>
    <x v="8"/>
    <x v="0"/>
    <n v="0.5"/>
    <n v="0.5"/>
    <n v="0.5"/>
    <n v="0.5"/>
    <n v="0.5"/>
    <n v="0.5"/>
    <n v="0.25"/>
    <n v="0.25"/>
    <n v="0.5"/>
    <n v="0.5"/>
    <n v="0.17499999999999999"/>
    <n v="0.93500000000000005"/>
    <x v="1"/>
  </r>
  <r>
    <s v="2038756"/>
    <s v="207629092022133742"/>
    <s v="DF20227468146"/>
    <x v="157"/>
    <x v="225"/>
    <s v="Cristobal toro"/>
    <s v="Oklahoma 1156"/>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8624"/>
    <s v="207529092022133109"/>
    <s v="DF20227457104"/>
    <x v="157"/>
    <x v="213"/>
    <s v="AARON HUENCHUMIL"/>
    <s v="Francisco de Ginebra #5078"/>
    <s v="Vitacura"/>
    <x v="0"/>
    <s v="Cumple"/>
    <s v="Cumple"/>
    <s v="No Aplica"/>
    <s v="No Aplica"/>
    <s v="Cumple"/>
    <s v="Cumple"/>
    <s v="Si"/>
    <s v="S/N"/>
    <s v="S/N"/>
    <s v="Cumple"/>
    <s v="Cumple"/>
    <s v="Cumple"/>
    <s v="Cumple"/>
    <s v="Cumple"/>
    <s v="1- Cliente confirma encontrarse con suministro electrico"/>
    <x v="7"/>
    <x v="0"/>
    <x v="8"/>
    <x v="0"/>
    <n v="0.5"/>
    <n v="0.5"/>
    <n v="0.5"/>
    <n v="0.5"/>
    <n v="0.5"/>
    <n v="0.5"/>
    <n v="0.25"/>
    <n v="0.25"/>
    <n v="0.5"/>
    <n v="0.5"/>
    <n v="0.5"/>
    <n v="1"/>
    <x v="1"/>
  </r>
  <r>
    <s v="2038615"/>
    <s v="207629092022132247"/>
    <s v="DF20227473210"/>
    <x v="157"/>
    <x v="232"/>
    <s v="Cristobal toro"/>
    <s v="Geronimo de alderete 1383"/>
    <s v="Vitacura"/>
    <x v="0"/>
    <s v="Cumple"/>
    <s v="Cumple"/>
    <s v="No Aplica"/>
    <s v="No Aplica"/>
    <s v="Cumple"/>
    <s v="Cumple"/>
    <s v="No"/>
    <s v="S/N"/>
    <s v="S/N"/>
    <s v="No Aplica"/>
    <s v="No Aplica"/>
    <s v="No Aplica"/>
    <s v="Cumple"/>
    <s v="Cumple Parcialmente"/>
    <s v="Falta mator data en fotografias  Sin moradores"/>
    <x v="7"/>
    <x v="0"/>
    <x v="8"/>
    <x v="0"/>
    <n v="0.5"/>
    <n v="0.5"/>
    <n v="0.5"/>
    <n v="0.5"/>
    <n v="0.5"/>
    <n v="0.5"/>
    <n v="0.25"/>
    <n v="0.25"/>
    <n v="0.5"/>
    <n v="0.5"/>
    <n v="0.17499999999999999"/>
    <n v="0.93500000000000005"/>
    <x v="1"/>
  </r>
  <r>
    <s v="2038612"/>
    <s v="207529092022131840"/>
    <s v="DF20227454289"/>
    <x v="157"/>
    <x v="211"/>
    <s v="AARON HUENCHUMIL"/>
    <s v="Candelaria Goyenechea #4599 dpto 504"/>
    <s v="Vitacura"/>
    <x v="0"/>
    <s v="Cumple"/>
    <s v="Cumple"/>
    <s v="No Aplica"/>
    <s v="No Aplica"/>
    <s v="Cumple"/>
    <s v="Cumple"/>
    <s v="No"/>
    <s v="S/N"/>
    <s v="S/N"/>
    <s v="No Aplica"/>
    <s v="No Aplica"/>
    <s v="No Aplica"/>
    <s v="Cumple"/>
    <s v="Cumple Parcialmente"/>
    <s v="1-Cliente no se encuentra en domicilio y conserje no permite acceso por tal motivo"/>
    <x v="7"/>
    <x v="0"/>
    <x v="8"/>
    <x v="0"/>
    <n v="0.5"/>
    <n v="0.5"/>
    <n v="0.5"/>
    <n v="0.5"/>
    <n v="0.5"/>
    <n v="0.5"/>
    <n v="0.25"/>
    <n v="0.25"/>
    <n v="0.5"/>
    <n v="0.5"/>
    <n v="0.17499999999999999"/>
    <n v="0.93500000000000005"/>
    <x v="1"/>
  </r>
  <r>
    <s v="2038596"/>
    <s v="207529092022125927"/>
    <s v="DF20227452995"/>
    <x v="157"/>
    <x v="214"/>
    <s v="AARON HUENCHUMIL"/>
    <s v="Presidente Kennedy #5600 dpto 203"/>
    <s v="Vitacura"/>
    <x v="0"/>
    <s v="Cumple"/>
    <s v="Cumple"/>
    <s v="No Aplica"/>
    <s v="No Aplica"/>
    <s v="Cumple"/>
    <s v="Cumple"/>
    <s v="No"/>
    <s v="S/N"/>
    <s v="S/N"/>
    <s v="No Aplica"/>
    <s v="No Aplica"/>
    <s v="No Aplica"/>
    <s v="Cumple"/>
    <s v="Cumple Parcialmente"/>
    <s v="1-Cliente no se encuentra en domicilio, pero conserje permite acceso a shaft medidores  2- Suministro electrico normalizado"/>
    <x v="7"/>
    <x v="0"/>
    <x v="8"/>
    <x v="0"/>
    <n v="0.5"/>
    <n v="0.5"/>
    <n v="0.5"/>
    <n v="0.5"/>
    <n v="0.5"/>
    <n v="0.5"/>
    <n v="0.25"/>
    <n v="0.25"/>
    <n v="0.5"/>
    <n v="0.5"/>
    <n v="0.17499999999999999"/>
    <n v="0.93500000000000005"/>
    <x v="1"/>
  </r>
  <r>
    <s v="2038589"/>
    <s v="207629092022125644"/>
    <s v="DF20227469808"/>
    <x v="157"/>
    <x v="229"/>
    <s v="Cristobal toro"/>
    <s v="Espoz 6228 dpto 304"/>
    <s v="Vitacura"/>
    <x v="0"/>
    <s v="Cumple"/>
    <s v="Cumple"/>
    <s v="No Aplica"/>
    <s v="No Aplica"/>
    <s v="Cumple"/>
    <s v="Cumple"/>
    <s v="No"/>
    <s v="S/N"/>
    <s v="S/N"/>
    <s v="No Aplica"/>
    <s v="No Aplica"/>
    <s v="No Aplica"/>
    <s v="Cumple"/>
    <s v="Cumple Parcialmente"/>
    <s v="Falta data en fotografias  Sin acceso a medidores  Se llama por citofono , pero no contesta"/>
    <x v="7"/>
    <x v="0"/>
    <x v="8"/>
    <x v="0"/>
    <n v="0.5"/>
    <n v="0.5"/>
    <n v="0.5"/>
    <n v="0.5"/>
    <n v="0.5"/>
    <n v="0.5"/>
    <n v="0.25"/>
    <n v="0.25"/>
    <n v="0.5"/>
    <n v="0.5"/>
    <n v="0.17499999999999999"/>
    <n v="0.93500000000000005"/>
    <x v="1"/>
  </r>
  <r>
    <s v="2038569"/>
    <s v="207629092022123854"/>
    <s v="DF20227474162"/>
    <x v="157"/>
    <x v="231"/>
    <s v="Cristobal toro"/>
    <s v="Pio xi 1603"/>
    <s v="Vitacura"/>
    <x v="0"/>
    <s v="Cumple"/>
    <s v="Cumple"/>
    <s v="No Cumple"/>
    <s v="No Cumple"/>
    <s v="Cumple"/>
    <s v="Cumple"/>
    <s v="No"/>
    <s v="S/N"/>
    <s v="S/N"/>
    <s v="No Aplica"/>
    <s v="No Aplica"/>
    <s v="No Aplica"/>
    <s v="Cumple"/>
    <s v="Cumple"/>
    <s v="Sin moradores , vecino desconfian de visita , no se toman fotos para evotar problemas con vecinos"/>
    <x v="7"/>
    <x v="0"/>
    <x v="8"/>
    <x v="0"/>
    <n v="0.5"/>
    <n v="0.5"/>
    <n v="0"/>
    <n v="0"/>
    <n v="0.5"/>
    <n v="0.5"/>
    <n v="0.25"/>
    <n v="0.25"/>
    <n v="0.5"/>
    <n v="0.5"/>
    <n v="0.5"/>
    <n v="0.7"/>
    <x v="1"/>
  </r>
  <r>
    <s v="2038564"/>
    <s v="207529092022123125"/>
    <s v="DF20227451758"/>
    <x v="157"/>
    <x v="217"/>
    <s v="AARON HUENCHUMIL"/>
    <s v="Presidente Kennedy #5770 dpto 1007"/>
    <s v="Vitacura"/>
    <x v="0"/>
    <s v="Cumple"/>
    <s v="Cumple"/>
    <s v="No Cumple"/>
    <s v="No Cumple"/>
    <s v="Cumple"/>
    <s v="Cumple"/>
    <s v="No"/>
    <s v="S/N"/>
    <s v="S/N"/>
    <s v="No Aplica"/>
    <s v="No Aplica"/>
    <s v="No Aplica"/>
    <s v="Cumple"/>
    <s v="Cumple Parcialmente"/>
    <s v="1-Conserje permite acceso a shaft de medidores 2- Suministro electrico normalizado 3- No declara codigo de ITM utilizado, pero si describe su uso"/>
    <x v="7"/>
    <x v="0"/>
    <x v="8"/>
    <x v="0"/>
    <n v="0.5"/>
    <n v="0.5"/>
    <n v="0"/>
    <n v="0"/>
    <n v="0.5"/>
    <n v="0.5"/>
    <n v="0.25"/>
    <n v="0.25"/>
    <n v="0.5"/>
    <n v="0.5"/>
    <n v="0.17499999999999999"/>
    <n v="0.63500000000000001"/>
    <x v="1"/>
  </r>
  <r>
    <s v="2038550"/>
    <s v="207629092022121757"/>
    <s v="DF20227472509"/>
    <x v="157"/>
    <x v="216"/>
    <s v="Cristobal toro"/>
    <s v="Las hualtatas 5179 A"/>
    <s v="Vitacura"/>
    <x v="0"/>
    <s v="Cumple"/>
    <s v="Cumple"/>
    <s v="No Aplica"/>
    <s v="No Aplica"/>
    <s v="Cumple"/>
    <s v="Cumple"/>
    <s v="Si"/>
    <s v="S/N"/>
    <s v="S/N"/>
    <s v="No Aplica"/>
    <s v="No Aplica"/>
    <s v="No Aplica"/>
    <s v="Cumple"/>
    <s v="Cumple"/>
    <s v="Atiende persona q trabaja en local , pero no esta al tanto de visita de personal de emergencia"/>
    <x v="7"/>
    <x v="0"/>
    <x v="8"/>
    <x v="0"/>
    <n v="0.5"/>
    <n v="0.5"/>
    <n v="0.5"/>
    <n v="0.5"/>
    <n v="0.5"/>
    <n v="0.5"/>
    <n v="0.25"/>
    <n v="0.25"/>
    <n v="0.5"/>
    <n v="0.5"/>
    <n v="0.5"/>
    <n v="1"/>
    <x v="1"/>
  </r>
  <r>
    <s v="2038541"/>
    <s v="207529092022120426"/>
    <s v="DF20227456329"/>
    <x v="157"/>
    <x v="226"/>
    <s v="AARON HUENCHUMIL"/>
    <s v="Los Abetos #1572"/>
    <s v="Vitacura"/>
    <x v="0"/>
    <s v="Cumple"/>
    <s v="Cumple"/>
    <s v="No Cumple"/>
    <s v="No Cumple"/>
    <s v="Cumple"/>
    <s v="Cumple"/>
    <s v="Si"/>
    <s v="Clara Figueroa Roco"/>
    <s v="982511322"/>
    <s v="Cumple"/>
    <s v="Cumple"/>
    <s v="Cumple"/>
    <s v="Cumple"/>
    <s v="No Cumple"/>
    <s v="1-Cliente con suministro electrico normalizado 2-No declara codigo de material utilizado, pero si describe su uso"/>
    <x v="7"/>
    <x v="0"/>
    <x v="8"/>
    <x v="0"/>
    <n v="0.5"/>
    <n v="0.5"/>
    <n v="0"/>
    <n v="0"/>
    <n v="0.5"/>
    <n v="0.5"/>
    <n v="0.25"/>
    <n v="0.25"/>
    <n v="0.5"/>
    <n v="0.5"/>
    <n v="0"/>
    <n v="0.6"/>
    <x v="1"/>
  </r>
  <r>
    <s v="2038539"/>
    <s v="207629092022120532"/>
    <s v="DF20227471128"/>
    <x v="157"/>
    <x v="227"/>
    <s v="Cristobal toro"/>
    <s v="Clemenceau 1582"/>
    <s v="Vitacura"/>
    <x v="0"/>
    <s v="Cumple"/>
    <s v="Cumple"/>
    <s v="No Aplica"/>
    <s v="No Aplica"/>
    <s v="Cumple"/>
    <s v="Cumple"/>
    <s v="No"/>
    <s v="S/N"/>
    <s v="S/N"/>
    <s v="No Aplica"/>
    <s v="No Aplica"/>
    <s v="No Aplica"/>
    <s v="Cumple"/>
    <s v="Cumple"/>
    <s v="Sin moradores  Sin mayor observacion"/>
    <x v="7"/>
    <x v="0"/>
    <x v="8"/>
    <x v="0"/>
    <n v="0.5"/>
    <n v="0.5"/>
    <n v="0.5"/>
    <n v="0.5"/>
    <n v="0.5"/>
    <n v="0.5"/>
    <n v="0.25"/>
    <n v="0.25"/>
    <n v="0.5"/>
    <n v="0.5"/>
    <n v="0.5"/>
    <n v="1"/>
    <x v="1"/>
  </r>
  <r>
    <s v="2038535"/>
    <s v="207629092022115715"/>
    <s v="DF20227473297"/>
    <x v="157"/>
    <x v="232"/>
    <s v="Cristobal toro"/>
    <s v="Francisco de aguirre 4214 C E"/>
    <s v="Vitacura"/>
    <x v="0"/>
    <s v="Cumple"/>
    <s v="Cumple"/>
    <s v="No Aplica"/>
    <s v="No Aplica"/>
    <s v="Cumple"/>
    <s v="Cumple"/>
    <s v="No"/>
    <s v="S/N"/>
    <s v="S/N"/>
    <s v="No Aplica"/>
    <s v="No Aplica"/>
    <s v="No Aplica"/>
    <s v="Cumple"/>
    <s v="Cumple Parcialmente"/>
    <s v="Falta mayor data en fotos  Sin acceso a medidores , se llama por citofono y no hay respuesta"/>
    <x v="7"/>
    <x v="0"/>
    <x v="8"/>
    <x v="0"/>
    <n v="0.5"/>
    <n v="0.5"/>
    <n v="0.5"/>
    <n v="0.5"/>
    <n v="0.5"/>
    <n v="0.5"/>
    <n v="0.25"/>
    <n v="0.25"/>
    <n v="0.5"/>
    <n v="0.5"/>
    <n v="0.17499999999999999"/>
    <n v="0.93500000000000005"/>
    <x v="1"/>
  </r>
  <r>
    <s v="2038532"/>
    <s v="207529092022114940"/>
    <s v="DF20227450539"/>
    <x v="157"/>
    <x v="210"/>
    <s v="AARON HUENCHUMIL"/>
    <s v="Las Hualtatas #5234"/>
    <s v="Vitacura"/>
    <x v="0"/>
    <s v="Cumple"/>
    <s v="Cumple"/>
    <s v="No Cumple"/>
    <s v="No Cumple"/>
    <s v="Cumple"/>
    <s v="Cumple"/>
    <s v="Si"/>
    <s v="S/N"/>
    <s v="S/N"/>
    <s v="Cumple"/>
    <s v="Cumple"/>
    <s v="Cumple"/>
    <s v="Cumple"/>
    <s v="Cumple Parcialmente"/>
    <s v="1-Asesora del hogar confirma, suministro electrico normalizado. No permite acceso 2-no declara codigo de ITM utilizado, pero si describe su uso"/>
    <x v="7"/>
    <x v="0"/>
    <x v="8"/>
    <x v="0"/>
    <n v="0.5"/>
    <n v="0.5"/>
    <n v="0"/>
    <n v="0"/>
    <n v="0.5"/>
    <n v="0.5"/>
    <n v="0.25"/>
    <n v="0.25"/>
    <n v="0.5"/>
    <n v="0.5"/>
    <n v="0.17499999999999999"/>
    <n v="0.63500000000000001"/>
    <x v="1"/>
  </r>
  <r>
    <s v="2038521"/>
    <s v="207629092022113724"/>
    <s v="DF20227468702"/>
    <x v="157"/>
    <x v="225"/>
    <s v="Cristobal toro"/>
    <s v="Nueva costanera 3451"/>
    <s v="Vitacura"/>
    <x v="0"/>
    <s v="Cumple"/>
    <s v="Cumple"/>
    <s v="No Aplica"/>
    <s v="No Aplica"/>
    <s v="Cumple"/>
    <s v="Cumple"/>
    <s v="No"/>
    <s v="S/N"/>
    <s v="S/N"/>
    <s v="No Aplica"/>
    <s v="No Aplica"/>
    <s v="No Aplica"/>
    <s v="Cumple"/>
    <s v="Cumple Parcialmente"/>
    <s v="Falta mayor data en fotos  Problema externo , td  Num. Incidencia relacionado a direccion nueva costanera 3441."/>
    <x v="7"/>
    <x v="0"/>
    <x v="8"/>
    <x v="0"/>
    <n v="0.5"/>
    <n v="0.5"/>
    <n v="0.5"/>
    <n v="0.5"/>
    <n v="0.5"/>
    <n v="0.5"/>
    <n v="0.25"/>
    <n v="0.25"/>
    <n v="0.5"/>
    <n v="0.5"/>
    <n v="0.17499999999999999"/>
    <n v="0.93500000000000005"/>
    <x v="1"/>
  </r>
  <r>
    <s v="2038516"/>
    <s v="207629092022113438"/>
    <s v="DF20227467569"/>
    <x v="157"/>
    <x v="228"/>
    <s v="Cristobal toro"/>
    <s v="Nueva costanera 3441"/>
    <s v="Vitacura"/>
    <x v="0"/>
    <s v="Cumple"/>
    <s v="Cumple"/>
    <s v="No Aplica"/>
    <s v="No Aplica"/>
    <s v="Cumple"/>
    <s v="Cumple"/>
    <s v="No"/>
    <s v="S/N"/>
    <s v="S/N"/>
    <s v="No Aplica"/>
    <s v="No Aplica"/>
    <s v="No Aplica"/>
    <s v="Cumple"/>
    <s v="Cumple Parcialmente"/>
    <s v="Falta mayor data en fotos  Problema extermo , td"/>
    <x v="7"/>
    <x v="0"/>
    <x v="8"/>
    <x v="0"/>
    <n v="0.5"/>
    <n v="0.5"/>
    <n v="0.5"/>
    <n v="0.5"/>
    <n v="0.5"/>
    <n v="0.5"/>
    <n v="0.25"/>
    <n v="0.25"/>
    <n v="0.5"/>
    <n v="0.5"/>
    <n v="0.17499999999999999"/>
    <n v="0.93500000000000005"/>
    <x v="1"/>
  </r>
  <r>
    <s v="2038512"/>
    <s v="207529092022112857"/>
    <s v="DF20227454764"/>
    <x v="157"/>
    <x v="211"/>
    <s v="AARON HUENCHUMIL"/>
    <s v="Paderewsky#5150 dpto 801"/>
    <s v="Vitacura"/>
    <x v="0"/>
    <s v="Cumple"/>
    <s v="Cumple"/>
    <s v="No Aplica"/>
    <s v="No Aplica"/>
    <s v="Cumple"/>
    <s v="Cumple"/>
    <s v="No"/>
    <s v="S/N"/>
    <s v="S/N"/>
    <s v="No Aplica"/>
    <s v="No Aplica"/>
    <s v="No Aplica"/>
    <s v="Cumple"/>
    <s v="Cumple Parcialmente"/>
    <s v="1-Cliente no se encuentra en domicilio, pero conserje permite acceso a shaft de medidores 2- Suministro electrico restablecido"/>
    <x v="7"/>
    <x v="0"/>
    <x v="8"/>
    <x v="0"/>
    <n v="0.5"/>
    <n v="0.5"/>
    <n v="0.5"/>
    <n v="0.5"/>
    <n v="0.5"/>
    <n v="0.5"/>
    <n v="0.25"/>
    <n v="0.25"/>
    <n v="0.5"/>
    <n v="0.5"/>
    <n v="0.17499999999999999"/>
    <n v="0.93500000000000005"/>
    <x v="1"/>
  </r>
  <r>
    <s v="2038428"/>
    <s v="207529092022111958"/>
    <s v="DF20227454343"/>
    <x v="157"/>
    <x v="211"/>
    <s v="AARON HUENCHUMIL"/>
    <s v="Paderewsky #5051"/>
    <s v="Vitacura"/>
    <x v="0"/>
    <s v="Cumple"/>
    <s v="Cumple"/>
    <s v="No Aplica"/>
    <s v="No Aplica"/>
    <s v="Cumple"/>
    <s v="Cumple"/>
    <s v="No"/>
    <s v="S/N"/>
    <s v="S/N"/>
    <s v="No Aplica"/>
    <s v="No Aplica"/>
    <s v="No Aplica"/>
    <s v="Cumple"/>
    <s v="Cumple Parcialmente"/>
    <s v="1-Cliente no se encuentra en domicilio"/>
    <x v="7"/>
    <x v="0"/>
    <x v="8"/>
    <x v="0"/>
    <n v="0.5"/>
    <n v="0.5"/>
    <n v="0.5"/>
    <n v="0.5"/>
    <n v="0.5"/>
    <n v="0.5"/>
    <n v="0.25"/>
    <n v="0.25"/>
    <n v="0.5"/>
    <n v="0.5"/>
    <n v="0.17499999999999999"/>
    <n v="0.93500000000000005"/>
    <x v="1"/>
  </r>
  <r>
    <s v="2040399"/>
    <s v="207630092022163126"/>
    <s v="DF20227474376"/>
    <x v="158"/>
    <x v="233"/>
    <s v="Cristobal toro"/>
    <s v="Los molinos 8727"/>
    <s v="Vitacura"/>
    <x v="0"/>
    <s v="Cumple"/>
    <s v="Cumple"/>
    <s v="No Aplica"/>
    <s v="No Aplica"/>
    <s v="Cumple"/>
    <s v="Cumple"/>
    <s v="No"/>
    <s v="S/N"/>
    <s v="S/N"/>
    <s v="No Aplica"/>
    <s v="No Aplica"/>
    <s v="No Aplica"/>
    <s v="Cumple"/>
    <s v="Cumple Parcialmente"/>
    <s v="Falta data en fotografias . Problema ap externo ."/>
    <x v="7"/>
    <x v="0"/>
    <x v="8"/>
    <x v="0"/>
    <n v="0.5"/>
    <n v="0.5"/>
    <n v="0.5"/>
    <n v="0.5"/>
    <n v="0.5"/>
    <n v="0.5"/>
    <n v="0.25"/>
    <n v="0.25"/>
    <n v="0.5"/>
    <n v="0.5"/>
    <n v="0.17499999999999999"/>
    <n v="0.93500000000000005"/>
    <x v="1"/>
  </r>
  <r>
    <s v="2040334"/>
    <s v="207530092022145000"/>
    <s v="DF20227452358"/>
    <x v="158"/>
    <x v="212"/>
    <s v="AARON HUENCHUMIL"/>
    <s v="Alto del Polo #5770"/>
    <s v="Vitacura"/>
    <x v="0"/>
    <s v="Cumple"/>
    <s v="Cumple"/>
    <s v="No Cumple"/>
    <s v="No Cumple"/>
    <s v="Cumple"/>
    <s v="Cumple"/>
    <s v="Si"/>
    <s v="Pablo Vicuña"/>
    <s v="5690971254"/>
    <s v="Cumple"/>
    <s v="Cumple"/>
    <s v="Cumple"/>
    <s v="Cumple"/>
    <s v="Cumple Parcialmente"/>
    <s v="1- Cliente se encuentra con suministro electrico normalizado 2-No declara codigo de ITM 3x40A, pero si describe uso"/>
    <x v="7"/>
    <x v="0"/>
    <x v="8"/>
    <x v="0"/>
    <n v="0.5"/>
    <n v="0.5"/>
    <n v="0"/>
    <n v="0"/>
    <n v="0.5"/>
    <n v="0.5"/>
    <n v="0.25"/>
    <n v="0.25"/>
    <n v="0.5"/>
    <n v="0.5"/>
    <n v="0.17499999999999999"/>
    <n v="0.63500000000000001"/>
    <x v="1"/>
  </r>
  <r>
    <s v="2040315"/>
    <s v="207530092022143158"/>
    <s v="DF20227458586"/>
    <x v="158"/>
    <x v="223"/>
    <s v="AARON HUENCHUMIL"/>
    <s v="Vicente Izquierdo #1037"/>
    <s v="Vitacura"/>
    <x v="0"/>
    <s v="Cumple"/>
    <s v="Cumple"/>
    <s v="No Aplica"/>
    <s v="No Aplica"/>
    <s v="Cumple"/>
    <s v="Cumple"/>
    <s v="Si"/>
    <s v="S/N"/>
    <s v="S/N"/>
    <s v="Cumple"/>
    <s v="Cumple"/>
    <s v="Cumple"/>
    <s v="Cumple"/>
    <s v="Cumple Parcialmente"/>
    <s v="1-Cliente confirma via citofono encontrarse con suministro electrico normalizado"/>
    <x v="7"/>
    <x v="0"/>
    <x v="8"/>
    <x v="0"/>
    <n v="0.5"/>
    <n v="0.5"/>
    <n v="0.5"/>
    <n v="0.5"/>
    <n v="0.5"/>
    <n v="0.5"/>
    <n v="0.25"/>
    <n v="0.25"/>
    <n v="0.5"/>
    <n v="0.5"/>
    <n v="0.17499999999999999"/>
    <n v="0.93500000000000005"/>
    <x v="1"/>
  </r>
  <r>
    <s v="2040215"/>
    <s v="207530092022141713"/>
    <s v="DF20227456802"/>
    <x v="158"/>
    <x v="213"/>
    <s v="AARON HUENCHUMIL"/>
    <s v="Antilhue #6650"/>
    <s v="Vitacura"/>
    <x v="0"/>
    <s v="Cumple"/>
    <s v="Cumple"/>
    <s v="No Aplica"/>
    <s v="No Aplica"/>
    <s v="Cumple"/>
    <s v="Cumple"/>
    <s v="Si"/>
    <s v="Ana Sanchez (asesora hogar)"/>
    <s v="S/N"/>
    <s v="Cumple"/>
    <s v="Cumple"/>
    <s v="Cumple"/>
    <s v="Cumple"/>
    <s v="Cumple Parcialmente"/>
    <s v="1- Cliente se encuentra con suministro electrico normalizado"/>
    <x v="7"/>
    <x v="0"/>
    <x v="8"/>
    <x v="0"/>
    <n v="0.5"/>
    <n v="0.5"/>
    <n v="0.5"/>
    <n v="0.5"/>
    <n v="0.5"/>
    <n v="0.5"/>
    <n v="0.25"/>
    <n v="0.25"/>
    <n v="0.5"/>
    <n v="0.5"/>
    <n v="0.17499999999999999"/>
    <n v="0.93500000000000005"/>
    <x v="1"/>
  </r>
  <r>
    <s v="2040154"/>
    <s v="207630092022140549"/>
    <s v="DF20227474838"/>
    <x v="158"/>
    <x v="233"/>
    <s v="Cristobal toro"/>
    <s v="Laura tromben 5756"/>
    <s v="Vitacura"/>
    <x v="0"/>
    <s v="Cumple"/>
    <s v="Cumple"/>
    <s v="No Aplica"/>
    <s v="No Aplica"/>
    <s v="Cumple"/>
    <s v="Cumple"/>
    <s v="No"/>
    <s v="S/N"/>
    <s v="S/N"/>
    <s v="No Aplica"/>
    <s v="No Aplica"/>
    <s v="No Aplica"/>
    <s v="Cumple"/>
    <s v="Cumple Parcialmente"/>
    <s v="Falta mayor data en fotografias  Sin moradores , vecinos desconfiados"/>
    <x v="7"/>
    <x v="0"/>
    <x v="8"/>
    <x v="0"/>
    <n v="0.5"/>
    <n v="0.5"/>
    <n v="0.5"/>
    <n v="0.5"/>
    <n v="0.5"/>
    <n v="0.5"/>
    <n v="0.25"/>
    <n v="0.25"/>
    <n v="0.5"/>
    <n v="0.5"/>
    <n v="0.17499999999999999"/>
    <n v="0.93500000000000005"/>
    <x v="1"/>
  </r>
  <r>
    <s v="2040145"/>
    <s v="207530092022135542"/>
    <s v="DF20227452924"/>
    <x v="158"/>
    <x v="214"/>
    <s v="AARON HUENCHUMIL"/>
    <s v="Via Aurora #9811"/>
    <s v="Vitacura"/>
    <x v="0"/>
    <s v="Cumple"/>
    <s v="Cumple"/>
    <s v="No Aplica"/>
    <s v="No Aplica"/>
    <s v="Cumple"/>
    <s v="Cumple"/>
    <s v="Si"/>
    <s v="S/N"/>
    <s v="S/N"/>
    <s v="Cumple"/>
    <s v="Cumple"/>
    <s v="Cumple"/>
    <s v="Cumple"/>
    <s v="Cumple Parcialmente"/>
    <s v="1- Asesora del hogar confirma que domicilio se encuentra con suministro electrico"/>
    <x v="7"/>
    <x v="0"/>
    <x v="8"/>
    <x v="0"/>
    <n v="0.5"/>
    <n v="0.5"/>
    <n v="0.5"/>
    <n v="0.5"/>
    <n v="0.5"/>
    <n v="0.5"/>
    <n v="0.25"/>
    <n v="0.25"/>
    <n v="0.5"/>
    <n v="0.5"/>
    <n v="0.17499999999999999"/>
    <n v="0.93500000000000005"/>
    <x v="1"/>
  </r>
  <r>
    <s v="2040126"/>
    <s v="207630092022133255"/>
    <s v="DF20227474921"/>
    <x v="158"/>
    <x v="233"/>
    <s v="Cristobal toro"/>
    <s v="Agustin del castillo 2411 F"/>
    <s v="Vitacura"/>
    <x v="0"/>
    <s v="Cumple"/>
    <s v="Cumple"/>
    <s v="No Aplica"/>
    <s v="No Aplica"/>
    <s v="Cumple"/>
    <s v="Cumple"/>
    <s v="No"/>
    <s v="S/N"/>
    <s v="S/N"/>
    <s v="No Aplica"/>
    <s v="No Aplica"/>
    <s v="No Aplica"/>
    <s v="Cumple"/>
    <s v="Cumple"/>
    <s v="Sin acceso a pasaje , se llama por citofo , pero no hay respuesta"/>
    <x v="7"/>
    <x v="0"/>
    <x v="8"/>
    <x v="0"/>
    <n v="0.5"/>
    <n v="0.5"/>
    <n v="0.5"/>
    <n v="0.5"/>
    <n v="0.5"/>
    <n v="0.5"/>
    <n v="0.25"/>
    <n v="0.25"/>
    <n v="0.5"/>
    <n v="0.5"/>
    <n v="0.5"/>
    <n v="1"/>
    <x v="1"/>
  </r>
  <r>
    <s v="2040117"/>
    <s v="207530092022132114"/>
    <s v="DF20227460602"/>
    <x v="158"/>
    <x v="230"/>
    <s v="AARON HUENCHUMIL"/>
    <s v="Vitacura #7144 local 12A"/>
    <s v="Vitacura"/>
    <x v="0"/>
    <s v="Cumple"/>
    <s v="Cumple"/>
    <s v="No Aplica"/>
    <s v="No Aplica"/>
    <s v="Cumple"/>
    <s v="Cumple"/>
    <s v="Si"/>
    <s v="Magdalena Soto"/>
    <s v="930708582"/>
    <s v="Cumple"/>
    <s v="Cumple"/>
    <s v="Cumple"/>
    <s v="Cumple"/>
    <s v="Cumple Parcialmente"/>
    <s v="1-Cliente se encuentra con suministro electrico normalizado"/>
    <x v="7"/>
    <x v="0"/>
    <x v="8"/>
    <x v="0"/>
    <n v="0.5"/>
    <n v="0.5"/>
    <n v="0.5"/>
    <n v="0.5"/>
    <n v="0.5"/>
    <n v="0.5"/>
    <n v="0.25"/>
    <n v="0.25"/>
    <n v="0.5"/>
    <n v="0.5"/>
    <n v="0.17499999999999999"/>
    <n v="0.93500000000000005"/>
    <x v="1"/>
  </r>
  <r>
    <s v="2040116"/>
    <s v="207630092022132246"/>
    <s v="DF20227474067"/>
    <x v="158"/>
    <x v="231"/>
    <s v="Cristobal toro"/>
    <s v="Alonso de cordova 2348"/>
    <s v="Vitacura"/>
    <x v="0"/>
    <s v="Cumple"/>
    <s v="Cumple"/>
    <s v="No Aplica"/>
    <s v="No Aplica"/>
    <s v="Cumple"/>
    <s v="Cumple"/>
    <s v="No"/>
    <s v="S/N"/>
    <s v="S/N"/>
    <s v="No Aplica"/>
    <s v="No Aplica"/>
    <s v="No Aplica"/>
    <s v="Cumple"/>
    <s v="Cumple"/>
    <s v="No se toman fotografias , vecinos y locatarios realizan muchas preguntas , y se suman personas que estacionan vehiculos ."/>
    <x v="7"/>
    <x v="0"/>
    <x v="8"/>
    <x v="0"/>
    <n v="0.5"/>
    <n v="0.5"/>
    <n v="0.5"/>
    <n v="0.5"/>
    <n v="0.5"/>
    <n v="0.5"/>
    <n v="0.25"/>
    <n v="0.25"/>
    <n v="0.5"/>
    <n v="0.5"/>
    <n v="0.5"/>
    <n v="1"/>
    <x v="1"/>
  </r>
  <r>
    <s v="2040096"/>
    <s v="207630092022130301"/>
    <s v="DF20227474110"/>
    <x v="158"/>
    <x v="231"/>
    <s v="Cristobal toro"/>
    <s v="Sancho de la hoz 3431"/>
    <s v="Vitacura"/>
    <x v="0"/>
    <s v="Cumple"/>
    <s v="Cumple"/>
    <s v="No Aplica"/>
    <s v="No Aplica"/>
    <s v="Cumple"/>
    <s v="Cumple"/>
    <s v="No"/>
    <s v="S/N"/>
    <s v="S/N"/>
    <s v="No Aplica"/>
    <s v="No Aplica"/>
    <s v="No Aplica"/>
    <s v="Cumple"/>
    <s v="Cumple Parcialmente"/>
    <s v="Falta mayor data en fotogafias  Sin personal que atienda"/>
    <x v="7"/>
    <x v="0"/>
    <x v="8"/>
    <x v="0"/>
    <n v="0.5"/>
    <n v="0.5"/>
    <n v="0.5"/>
    <n v="0.5"/>
    <n v="0.5"/>
    <n v="0.5"/>
    <n v="0.25"/>
    <n v="0.25"/>
    <n v="0.5"/>
    <n v="0.5"/>
    <n v="0.17499999999999999"/>
    <n v="0.93500000000000005"/>
    <x v="1"/>
  </r>
  <r>
    <s v="2040095"/>
    <s v="207530092022130123"/>
    <s v="DF20227460582"/>
    <x v="158"/>
    <x v="230"/>
    <s v="AARON HUENCHUMIL"/>
    <s v="San Felix #1401"/>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05501"/>
    <s v="207507092022170249"/>
    <s v="DF20227389577"/>
    <x v="159"/>
    <x v="168"/>
    <s v="AARON HUENCHUMIL"/>
    <s v="Pasaje 2 #1056"/>
    <s v="La Florida"/>
    <x v="0"/>
    <s v="Cumple"/>
    <s v="Cumple"/>
    <s v="No Aplica"/>
    <s v="No Aplica"/>
    <s v="Cumple"/>
    <s v="Cumple"/>
    <s v="No"/>
    <s v="S/N"/>
    <s v="S/N"/>
    <s v="No Aplica"/>
    <s v="No Aplica"/>
    <s v="No Aplica"/>
    <s v="Cumple Mayormente"/>
    <s v="Cumple Parcialmente"/>
    <s v="1- TD 9552 normalizado, sector con suministro electrico"/>
    <x v="5"/>
    <x v="0"/>
    <x v="8"/>
    <x v="0"/>
    <n v="0.5"/>
    <n v="0.5"/>
    <n v="0.5"/>
    <n v="0.5"/>
    <n v="0.5"/>
    <n v="0.5"/>
    <n v="0.25"/>
    <n v="0.25"/>
    <n v="0.5"/>
    <n v="0.32500000000000001"/>
    <n v="0.17499999999999999"/>
    <n v="0.9"/>
    <x v="0"/>
  </r>
  <r>
    <s v="2005486"/>
    <s v="207507092022163228"/>
    <s v="DF20227380178"/>
    <x v="159"/>
    <x v="176"/>
    <s v="AARON HUENCHUMIL"/>
    <s v="Millanquen #206"/>
    <s v="La Florida"/>
    <x v="0"/>
    <s v="Cumple"/>
    <s v="Cumple"/>
    <s v="No Aplica"/>
    <s v="No Aplica"/>
    <s v="Cumple"/>
    <s v="Cumple"/>
    <s v="No"/>
    <s v="S/N"/>
    <s v="S/N"/>
    <s v="No Aplica"/>
    <s v="No Aplica"/>
    <s v="No Aplica"/>
    <s v="Cumple Mayormente"/>
    <s v="Cumple Parcialmente"/>
    <s v="1- Cliente no se encuentra en domicilio 2- AP se encuentra normalizado"/>
    <x v="5"/>
    <x v="0"/>
    <x v="8"/>
    <x v="0"/>
    <n v="0.5"/>
    <n v="0.5"/>
    <n v="0.5"/>
    <n v="0.5"/>
    <n v="0.5"/>
    <n v="0.5"/>
    <n v="0.25"/>
    <n v="0.25"/>
    <n v="0.5"/>
    <n v="0.32500000000000001"/>
    <n v="0.17499999999999999"/>
    <n v="0.9"/>
    <x v="0"/>
  </r>
  <r>
    <s v="2005479"/>
    <s v="207507092022162038"/>
    <s v="DF20227389270"/>
    <x v="159"/>
    <x v="168"/>
    <s v="AARON HUENCHUMIL"/>
    <s v="Vicuña Mackenna pte #6988 C/A"/>
    <s v="La Florida"/>
    <x v="0"/>
    <s v="Cumple"/>
    <s v="Cumple"/>
    <s v="No Cumple"/>
    <s v="No Cumple"/>
    <s v="Cumple"/>
    <s v="Cumple"/>
    <s v="No"/>
    <s v="S/N"/>
    <s v="S/N"/>
    <s v="No Aplica"/>
    <s v="No Aplica"/>
    <s v="No Aplica"/>
    <s v="Cumple Mayormente"/>
    <s v="Cumple Parcialmente"/>
    <s v="1-TD 71168 se encuentra normalizado 2- Describe uso de material, pero no declara codigo de este"/>
    <x v="5"/>
    <x v="0"/>
    <x v="8"/>
    <x v="0"/>
    <n v="0.5"/>
    <n v="0.5"/>
    <n v="0"/>
    <n v="0"/>
    <n v="0.5"/>
    <n v="0.5"/>
    <n v="0.25"/>
    <n v="0.25"/>
    <n v="0.5"/>
    <n v="0.32500000000000001"/>
    <n v="0.17499999999999999"/>
    <n v="0.6"/>
    <x v="0"/>
  </r>
  <r>
    <s v="2005468"/>
    <s v="207507092022160129"/>
    <s v="DF20227384143"/>
    <x v="159"/>
    <x v="169"/>
    <s v="AARON HUENCHUMIL"/>
    <s v="Nueva Uno #6234"/>
    <s v="La Florida"/>
    <x v="0"/>
    <s v="Cumple"/>
    <s v="Cumple"/>
    <s v="Cumple"/>
    <s v="Cumple"/>
    <s v="Cumple"/>
    <s v="Cumple"/>
    <s v="No"/>
    <s v="S/N"/>
    <s v="S/N"/>
    <s v="No Aplica"/>
    <s v="No Aplica"/>
    <s v="No Aplica"/>
    <s v="Cumple"/>
    <s v="Cumple Parcialmente"/>
    <s v="1- TD 9310 se encuentra normalizado"/>
    <x v="5"/>
    <x v="0"/>
    <x v="8"/>
    <x v="0"/>
    <n v="0.5"/>
    <n v="0.5"/>
    <n v="0.5"/>
    <n v="0.5"/>
    <n v="0.5"/>
    <n v="0.5"/>
    <n v="0.25"/>
    <n v="0.25"/>
    <n v="0.5"/>
    <n v="0.5"/>
    <n v="0.17499999999999999"/>
    <n v="0.93500000000000005"/>
    <x v="0"/>
  </r>
  <r>
    <s v="2005462"/>
    <s v="207507092022152539"/>
    <s v="DF20227388450"/>
    <x v="159"/>
    <x v="170"/>
    <s v="AARON HUENCHUMIL"/>
    <s v="Paseo los Guindos #3661 dp 14"/>
    <s v="La Florida"/>
    <x v="0"/>
    <s v="Cumple"/>
    <s v="Cumple"/>
    <s v="No Aplica"/>
    <s v="No Aplica"/>
    <s v="Cumple"/>
    <s v="Cumple"/>
    <s v="No"/>
    <s v="S/N"/>
    <s v="S/N"/>
    <s v="No Aplica"/>
    <s v="No Aplica"/>
    <s v="No Aplica"/>
    <s v="Cumple"/>
    <s v="Cumple"/>
    <s v="1- Sector conflictivo, jovenes en consumo de drogas asumen que venia a realizar corte de suministro, trato hostil me retiro del lugar"/>
    <x v="5"/>
    <x v="0"/>
    <x v="8"/>
    <x v="0"/>
    <n v="0.5"/>
    <n v="0.5"/>
    <n v="0.5"/>
    <n v="0.5"/>
    <n v="0.5"/>
    <n v="0.5"/>
    <n v="0.25"/>
    <n v="0.25"/>
    <n v="0.5"/>
    <n v="0.5"/>
    <n v="0.5"/>
    <n v="1"/>
    <x v="0"/>
  </r>
  <r>
    <s v="2005458"/>
    <s v="207507092022151436"/>
    <s v="DF20227390884"/>
    <x v="159"/>
    <x v="151"/>
    <s v="AARON HUENCHUMIL"/>
    <s v="Tesalonica #7704"/>
    <s v="La Florida"/>
    <x v="0"/>
    <s v="Cumple"/>
    <s v="Cumple"/>
    <s v="No Aplica"/>
    <s v="No Aplica"/>
    <s v="Cumple"/>
    <s v="Cumple"/>
    <s v="No"/>
    <s v="S/N"/>
    <s v="S/N"/>
    <s v="No Aplica"/>
    <s v="No Aplica"/>
    <s v="No Aplica"/>
    <s v="Cumple Mayormente"/>
    <s v="Cumple"/>
    <s v="1- Cliente no se encuentra en domicilio 2- Suministro electrico en el sector normalizado"/>
    <x v="5"/>
    <x v="0"/>
    <x v="8"/>
    <x v="0"/>
    <n v="0.5"/>
    <n v="0.5"/>
    <n v="0.5"/>
    <n v="0.5"/>
    <n v="0.5"/>
    <n v="0.5"/>
    <n v="0.25"/>
    <n v="0.25"/>
    <n v="0.5"/>
    <n v="0.32500000000000001"/>
    <n v="0.5"/>
    <n v="0.96500000000000008"/>
    <x v="0"/>
  </r>
  <r>
    <s v="2005456"/>
    <s v="207507092022150753"/>
    <s v="DF20227391372"/>
    <x v="159"/>
    <x v="175"/>
    <s v="AARON HUENCHUMIL"/>
    <s v="Tesalonica #7737"/>
    <s v="La Florida"/>
    <x v="0"/>
    <s v="Cumple"/>
    <s v="Cumple"/>
    <s v="No Aplica"/>
    <s v="No Aplica"/>
    <s v="Cumple"/>
    <s v="Cumple"/>
    <s v="No"/>
    <s v="S/N"/>
    <s v="S/N"/>
    <s v="No Aplica"/>
    <s v="No Aplica"/>
    <s v="No Aplica"/>
    <s v="Cumple Mayormente"/>
    <s v="Cumple Parcialmente"/>
    <s v="1- TD 32405 se encuentra normalizado"/>
    <x v="5"/>
    <x v="0"/>
    <x v="8"/>
    <x v="0"/>
    <n v="0.5"/>
    <n v="0.5"/>
    <n v="0.5"/>
    <n v="0.5"/>
    <n v="0.5"/>
    <n v="0.5"/>
    <n v="0.25"/>
    <n v="0.25"/>
    <n v="0.5"/>
    <n v="0.32500000000000001"/>
    <n v="0.17499999999999999"/>
    <n v="0.9"/>
    <x v="0"/>
  </r>
  <r>
    <s v="2005446"/>
    <s v="207507092022144951"/>
    <s v="DF20227387351"/>
    <x v="159"/>
    <x v="167"/>
    <s v="AARON HUENCHUMIL"/>
    <s v="Tobalaba, planta Florida"/>
    <s v="La Florida"/>
    <x v="0"/>
    <s v="Cumple"/>
    <s v="Cumple"/>
    <s v="No Aplica"/>
    <s v="No Aplica"/>
    <s v="Cumple"/>
    <s v="Cumple"/>
    <s v="No"/>
    <s v="S/N"/>
    <s v="S/N"/>
    <s v="No Aplica"/>
    <s v="No Aplica"/>
    <s v="No Aplica"/>
    <s v="Cumple"/>
    <s v="Cumple"/>
    <s v="1- ALDUTTI 98950 se encuentra normalizado"/>
    <x v="5"/>
    <x v="0"/>
    <x v="8"/>
    <x v="0"/>
    <n v="0.5"/>
    <n v="0.5"/>
    <n v="0.5"/>
    <n v="0.5"/>
    <n v="0.5"/>
    <n v="0.5"/>
    <n v="0.25"/>
    <n v="0.25"/>
    <n v="0.5"/>
    <n v="0.5"/>
    <n v="0.5"/>
    <n v="1"/>
    <x v="0"/>
  </r>
  <r>
    <s v="2005436"/>
    <s v="207507092022143548"/>
    <s v="DF20227385490"/>
    <x v="159"/>
    <x v="173"/>
    <s v="AARON HUENCHUMIL"/>
    <s v="Santa Victoria #9507"/>
    <s v="La Florida"/>
    <x v="0"/>
    <s v="Cumple"/>
    <s v="Cumple"/>
    <s v="Cumple"/>
    <s v="Cumple"/>
    <s v="Cumple"/>
    <s v="Cumple"/>
    <s v="No"/>
    <s v="S/N"/>
    <s v="S/N"/>
    <s v="No Aplica"/>
    <s v="No Aplica"/>
    <s v="No Aplica"/>
    <s v="Cumple"/>
    <s v="Cumple Parcialmente"/>
    <s v="1- Cliente no se encuentra en domicilio 2- Acometida bien templada"/>
    <x v="5"/>
    <x v="0"/>
    <x v="8"/>
    <x v="0"/>
    <n v="0.5"/>
    <n v="0.5"/>
    <n v="0.5"/>
    <n v="0.5"/>
    <n v="0.5"/>
    <n v="0.5"/>
    <n v="0.25"/>
    <n v="0.25"/>
    <n v="0.5"/>
    <n v="0.5"/>
    <n v="0.17499999999999999"/>
    <n v="0.93500000000000005"/>
    <x v="0"/>
  </r>
  <r>
    <s v="2005420"/>
    <s v="207507092022140711"/>
    <s v="DF20227389565"/>
    <x v="159"/>
    <x v="168"/>
    <s v="AARON HUENCHUMIL"/>
    <s v="Maria Elena con Igualdad"/>
    <s v="La Florida"/>
    <x v="0"/>
    <s v="Cumple"/>
    <s v="Cumple"/>
    <s v="No Cumple"/>
    <s v="No Cumple"/>
    <s v="Cumple"/>
    <s v="Cumple"/>
    <s v="No"/>
    <s v="S/N"/>
    <s v="S/N"/>
    <s v="No Aplica"/>
    <s v="No Aplica"/>
    <s v="No Aplica"/>
    <s v="Cumple"/>
    <s v="Cumple Parcialmente"/>
    <s v="1-DESC.FUS. 37408 se encuentra abierto como limitador de alimentadores  2-Circuito normalizado"/>
    <x v="5"/>
    <x v="0"/>
    <x v="8"/>
    <x v="0"/>
    <n v="0.5"/>
    <n v="0.5"/>
    <n v="0"/>
    <n v="0"/>
    <n v="0.5"/>
    <n v="0.5"/>
    <n v="0.25"/>
    <n v="0.25"/>
    <n v="0.5"/>
    <n v="0.5"/>
    <n v="0.17499999999999999"/>
    <n v="0.63500000000000001"/>
    <x v="0"/>
  </r>
  <r>
    <s v="2009382"/>
    <s v="207609092022165004"/>
    <s v="DF20227393907"/>
    <x v="160"/>
    <x v="156"/>
    <s v="Cristobal toro"/>
    <s v="Yerbas buenas 6436"/>
    <s v="La Granja"/>
    <x v="0"/>
    <s v="Cumple"/>
    <s v="Cumple"/>
    <s v="No Aplica"/>
    <s v="No Aplica"/>
    <s v="Cumple"/>
    <s v="Cumple"/>
    <s v="No"/>
    <s v="S/N"/>
    <s v="S/N"/>
    <s v="No Aplica"/>
    <s v="No Aplica"/>
    <s v="No Aplica"/>
    <s v="Cumple"/>
    <s v="Cumple"/>
    <s v="Sin moradores  No se toman mas fotografias por precaucion . Sector hostil ."/>
    <x v="5"/>
    <x v="0"/>
    <x v="8"/>
    <x v="0"/>
    <n v="0.5"/>
    <n v="0.5"/>
    <n v="0.5"/>
    <n v="0.5"/>
    <n v="0.5"/>
    <n v="0.5"/>
    <n v="0.25"/>
    <n v="0.25"/>
    <n v="0.5"/>
    <n v="0.5"/>
    <n v="0.5"/>
    <n v="1"/>
    <x v="0"/>
  </r>
  <r>
    <s v="2009354"/>
    <s v="207609092022154332"/>
    <s v="DF20227394119"/>
    <x v="160"/>
    <x v="156"/>
    <s v="Cristobal toro"/>
    <s v="1 oriente 8177"/>
    <s v="La Granja"/>
    <x v="0"/>
    <s v="Cumple"/>
    <s v="Cumple"/>
    <s v="No Cumple"/>
    <s v="No Cumple"/>
    <s v="Cumple"/>
    <s v="Cumple"/>
    <s v="No"/>
    <s v="S/N"/>
    <s v="S/N"/>
    <s v="No Aplica"/>
    <s v="No Aplica"/>
    <s v="No Aplica"/>
    <s v="Cumple"/>
    <s v="Cumple"/>
    <s v="Sector conflictivo  No se toman fotos por precaucion  Sin moradores"/>
    <x v="5"/>
    <x v="0"/>
    <x v="8"/>
    <x v="0"/>
    <n v="0.5"/>
    <n v="0.5"/>
    <n v="0"/>
    <n v="0"/>
    <n v="0.5"/>
    <n v="0.5"/>
    <n v="0.25"/>
    <n v="0.25"/>
    <n v="0.5"/>
    <n v="0.5"/>
    <n v="0.5"/>
    <n v="0.7"/>
    <x v="0"/>
  </r>
  <r>
    <s v="2009353"/>
    <s v="207609092022153240"/>
    <s v="DF20227394788"/>
    <x v="160"/>
    <x v="152"/>
    <s v="Cristobal toro"/>
    <s v="Cochiguas 9221"/>
    <s v="La Granja"/>
    <x v="0"/>
    <s v="Cumple"/>
    <s v="Cumple"/>
    <s v="Cumple"/>
    <s v="Cumple"/>
    <s v="Cumple"/>
    <s v="Cumple"/>
    <s v="No"/>
    <s v="S/N"/>
    <s v="S/N"/>
    <s v="No Aplica"/>
    <s v="No Aplica"/>
    <s v="No Aplica"/>
    <s v="Cumple"/>
    <s v="Cumple Parcialmente"/>
    <s v="Falta mayor data en fotos  Problema externo , td .sector"/>
    <x v="5"/>
    <x v="0"/>
    <x v="8"/>
    <x v="0"/>
    <n v="0.5"/>
    <n v="0.5"/>
    <n v="0.5"/>
    <n v="0.5"/>
    <n v="0.5"/>
    <n v="0.5"/>
    <n v="0.25"/>
    <n v="0.25"/>
    <n v="0.5"/>
    <n v="0.5"/>
    <n v="0.17499999999999999"/>
    <n v="0.93500000000000005"/>
    <x v="0"/>
  </r>
  <r>
    <s v="2009347"/>
    <s v="207509092022151836"/>
    <s v="DF20227382432"/>
    <x v="160"/>
    <x v="171"/>
    <s v="AARON HUENCHUMIL"/>
    <s v="Isla Javier #0857"/>
    <s v="La Granja"/>
    <x v="0"/>
    <s v="Cumple"/>
    <s v="Cumple"/>
    <s v="No Aplica"/>
    <s v="No Aplica"/>
    <s v="Cumple"/>
    <s v="Cumple"/>
    <s v="No"/>
    <s v="S/N"/>
    <s v="S/N"/>
    <s v="No Aplica"/>
    <s v="No Aplica"/>
    <s v="No Aplica"/>
    <s v="Cumple Mayormente"/>
    <s v="Cumple"/>
    <s v="1- Cliente no se encuentra en domicilio"/>
    <x v="5"/>
    <x v="0"/>
    <x v="8"/>
    <x v="0"/>
    <n v="0.5"/>
    <n v="0.5"/>
    <n v="0.5"/>
    <n v="0.5"/>
    <n v="0.5"/>
    <n v="0.5"/>
    <n v="0.25"/>
    <n v="0.25"/>
    <n v="0.5"/>
    <n v="0.32500000000000001"/>
    <n v="0.5"/>
    <n v="0.96500000000000008"/>
    <x v="0"/>
  </r>
  <r>
    <s v="2009345"/>
    <s v="207509092022150537"/>
    <s v="DF20227377562"/>
    <x v="160"/>
    <x v="149"/>
    <s v="AARON HUENCHUMIL"/>
    <s v="Isla Tierra del Fuego #8617"/>
    <s v="La Granja"/>
    <x v="0"/>
    <s v="Cumple"/>
    <s v="Cumple"/>
    <s v="No Aplica"/>
    <s v="No Aplica"/>
    <s v="Cumple"/>
    <s v="Cumple"/>
    <s v="Si"/>
    <s v="S/N"/>
    <s v="S/N"/>
    <s v="No Aplica"/>
    <s v="No Aplica"/>
    <s v="Cumple"/>
    <s v="Cumple"/>
    <s v="Cumple Parcialmente"/>
    <s v="1- Cables de telecomunicaciones se encuentran aislados"/>
    <x v="5"/>
    <x v="0"/>
    <x v="8"/>
    <x v="0"/>
    <n v="0.5"/>
    <n v="0.5"/>
    <n v="0.5"/>
    <n v="0.5"/>
    <n v="0.5"/>
    <n v="0.5"/>
    <n v="0.25"/>
    <n v="0.25"/>
    <n v="0.5"/>
    <n v="0.5"/>
    <n v="0.17499999999999999"/>
    <n v="0.93500000000000005"/>
    <x v="0"/>
  </r>
  <r>
    <s v="2009344"/>
    <s v="207509092022150033"/>
    <s v="DF20227380844"/>
    <x v="160"/>
    <x v="164"/>
    <s v="AARON HUENCHUMIL"/>
    <s v="Isla Tierra del Fuego #8617"/>
    <s v="La Granja"/>
    <x v="0"/>
    <s v="Cumple"/>
    <s v="Cumple"/>
    <s v="No Aplica"/>
    <s v="No Aplica"/>
    <s v="Cumple"/>
    <s v="Cumple"/>
    <s v="Si"/>
    <s v="S/N"/>
    <s v="S/N"/>
    <s v="No Aplica"/>
    <s v="No Aplica"/>
    <s v="Cumple"/>
    <s v="Cumple Parcialmente"/>
    <s v="Cumple Parcialmente"/>
    <s v="1- AP se encuentra normalizado confirma cliente"/>
    <x v="5"/>
    <x v="0"/>
    <x v="8"/>
    <x v="0"/>
    <n v="0.5"/>
    <n v="0.5"/>
    <n v="0.5"/>
    <n v="0.5"/>
    <n v="0.5"/>
    <n v="0.5"/>
    <n v="0.25"/>
    <n v="0.25"/>
    <n v="0.5"/>
    <n v="0.17499999999999999"/>
    <n v="0.17499999999999999"/>
    <n v="0.87"/>
    <x v="0"/>
  </r>
  <r>
    <s v="2009342"/>
    <s v="207509092022145036"/>
    <s v="DF20227390969"/>
    <x v="160"/>
    <x v="151"/>
    <s v="AARON HUENCHUMIL"/>
    <s v="Germania #8630"/>
    <s v="La Granja"/>
    <x v="0"/>
    <s v="Cumple"/>
    <s v="Cumple"/>
    <s v="Cumple"/>
    <s v="Cumple"/>
    <s v="Cumple"/>
    <s v="Cumple"/>
    <s v="No"/>
    <s v="S/N"/>
    <s v="S/N"/>
    <s v="No Aplica"/>
    <s v="No Aplica"/>
    <s v="No Aplica"/>
    <s v="Cumple"/>
    <s v="Cumple"/>
    <s v="1- Sector normalizado"/>
    <x v="5"/>
    <x v="0"/>
    <x v="8"/>
    <x v="0"/>
    <n v="0.5"/>
    <n v="0.5"/>
    <n v="0.5"/>
    <n v="0.5"/>
    <n v="0.5"/>
    <n v="0.5"/>
    <n v="0.25"/>
    <n v="0.25"/>
    <n v="0.5"/>
    <n v="0.5"/>
    <n v="0.5"/>
    <n v="1"/>
    <x v="0"/>
  </r>
  <r>
    <s v="2009340"/>
    <s v="207509092022144240"/>
    <s v="DF20227387262"/>
    <x v="160"/>
    <x v="167"/>
    <s v="AARON HUENCHUMIL"/>
    <s v="Esmeralda #794"/>
    <s v="La Granja"/>
    <x v="0"/>
    <s v="Cumple"/>
    <s v="Cumple"/>
    <s v="No Aplica"/>
    <s v="No Aplica"/>
    <s v="Cumple"/>
    <s v="Cumple"/>
    <s v="No"/>
    <s v="S/N"/>
    <s v="S/N"/>
    <s v="No Aplica"/>
    <s v="No Aplica"/>
    <s v="No Aplica"/>
    <s v="Cumple Mayormente"/>
    <s v="Cumple"/>
    <s v="1- Cliente no se encuentra en domicilio 2-Acometida bien templada"/>
    <x v="5"/>
    <x v="0"/>
    <x v="8"/>
    <x v="0"/>
    <n v="0.5"/>
    <n v="0.5"/>
    <n v="0.5"/>
    <n v="0.5"/>
    <n v="0.5"/>
    <n v="0.5"/>
    <n v="0.25"/>
    <n v="0.25"/>
    <n v="0.5"/>
    <n v="0.32500000000000001"/>
    <n v="0.5"/>
    <n v="0.96500000000000008"/>
    <x v="0"/>
  </r>
  <r>
    <s v="2009339"/>
    <s v="207509092022143438"/>
    <s v="DF20227385913"/>
    <x v="160"/>
    <x v="172"/>
    <s v="AARON HUENCHUMIL"/>
    <s v="Esmeralda #794"/>
    <s v="La Granja"/>
    <x v="0"/>
    <s v="Cumple"/>
    <s v="Cumple"/>
    <s v="Cumple"/>
    <s v="Cumple"/>
    <s v="Cumple"/>
    <s v="Cumple"/>
    <s v="No"/>
    <s v="S/N"/>
    <s v="S/N"/>
    <s v="No Aplica"/>
    <s v="No Aplica"/>
    <s v="No Aplica"/>
    <s v="Cumple Mayormente"/>
    <s v="Cumple"/>
    <s v="1- TD 7455 se encuentra normalizado"/>
    <x v="5"/>
    <x v="0"/>
    <x v="8"/>
    <x v="0"/>
    <n v="0.5"/>
    <n v="0.5"/>
    <n v="0.5"/>
    <n v="0.5"/>
    <n v="0.5"/>
    <n v="0.5"/>
    <n v="0.25"/>
    <n v="0.25"/>
    <n v="0.5"/>
    <n v="0.32500000000000001"/>
    <n v="0.5"/>
    <n v="0.96500000000000008"/>
    <x v="0"/>
  </r>
  <r>
    <s v="2009338"/>
    <s v="207609092022143253"/>
    <s v="DF20227393872"/>
    <x v="160"/>
    <x v="156"/>
    <s v="Cristobal toro"/>
    <s v="El tabo 8182"/>
    <s v="La Granja"/>
    <x v="0"/>
    <s v="Cumple"/>
    <s v="Cumple"/>
    <s v="No Aplica"/>
    <s v="No Aplica"/>
    <s v="Cumple"/>
    <s v="Cumple"/>
    <s v="No"/>
    <s v="S/N"/>
    <s v="S/N"/>
    <s v="No Aplica"/>
    <s v="No Aplica"/>
    <s v="No Aplica"/>
    <s v="Cumple"/>
    <s v="Cumple"/>
    <s v="Sin moradores , sin mayor observacion"/>
    <x v="5"/>
    <x v="0"/>
    <x v="8"/>
    <x v="0"/>
    <n v="0.5"/>
    <n v="0.5"/>
    <n v="0.5"/>
    <n v="0.5"/>
    <n v="0.5"/>
    <n v="0.5"/>
    <n v="0.25"/>
    <n v="0.25"/>
    <n v="0.5"/>
    <n v="0.5"/>
    <n v="0.5"/>
    <n v="1"/>
    <x v="0"/>
  </r>
  <r>
    <s v="2009334"/>
    <s v="207509092022142216"/>
    <s v="DF20227391915"/>
    <x v="160"/>
    <x v="175"/>
    <s v="AARON HUENCHUMIL"/>
    <s v="Covadonga #8645"/>
    <s v="La Granja"/>
    <x v="0"/>
    <s v="Cumple"/>
    <s v="Cumple"/>
    <s v="No Cumple"/>
    <s v="No Cumple"/>
    <s v="Cumple"/>
    <s v="Cumple"/>
    <s v="No"/>
    <s v="S/N"/>
    <s v="S/N"/>
    <s v="No Aplica"/>
    <s v="No Aplica"/>
    <s v="No Aplica"/>
    <s v="Cumple"/>
    <s v="Cumple Parcialmente"/>
    <s v="1- Cliente no se encuentra en domicilio 2-Caja DAE tapa abierta  3-No declara codigo de ITM 16A solo describe su uso"/>
    <x v="5"/>
    <x v="0"/>
    <x v="8"/>
    <x v="0"/>
    <n v="0.5"/>
    <n v="0.5"/>
    <n v="0"/>
    <n v="0"/>
    <n v="0.5"/>
    <n v="0.5"/>
    <n v="0.25"/>
    <n v="0.25"/>
    <n v="0.5"/>
    <n v="0.5"/>
    <n v="0.17499999999999999"/>
    <n v="0.63500000000000001"/>
    <x v="0"/>
  </r>
  <r>
    <s v="2009331"/>
    <s v="207509092022140741"/>
    <s v="DF20227381213"/>
    <x v="160"/>
    <x v="164"/>
    <s v="AARON HUENCHUMIL"/>
    <s v="Isla Santa Maria #8917"/>
    <s v="La Granja"/>
    <x v="0"/>
    <s v="Cumple"/>
    <s v="Cumple"/>
    <s v="No Aplica"/>
    <s v="No Aplica"/>
    <s v="Cumple"/>
    <s v="Cumple"/>
    <s v="No"/>
    <s v="S/N"/>
    <s v="S/N"/>
    <s v="No Aplica"/>
    <s v="No Aplica"/>
    <s v="No Aplica"/>
    <s v="Cumple"/>
    <s v="Cumple Parcialmente"/>
    <s v="1- Cliente no se encuentra en domicilio 2- Caja DAE con tapa abierta y barras distribucion en evidente deterioro"/>
    <x v="5"/>
    <x v="0"/>
    <x v="8"/>
    <x v="0"/>
    <n v="0.5"/>
    <n v="0.5"/>
    <n v="0.5"/>
    <n v="0.5"/>
    <n v="0.5"/>
    <n v="0.5"/>
    <n v="0.25"/>
    <n v="0.25"/>
    <n v="0.5"/>
    <n v="0.5"/>
    <n v="0.17499999999999999"/>
    <n v="0.93500000000000005"/>
    <x v="0"/>
  </r>
  <r>
    <s v="2009324"/>
    <s v="207509092022135132"/>
    <s v="DF20227374411"/>
    <x v="160"/>
    <x v="139"/>
    <s v="AARON HUENCHUMIL"/>
    <s v="Llahuin #9101"/>
    <s v="La Granja"/>
    <x v="0"/>
    <s v="Cumple"/>
    <s v="Cumple"/>
    <s v="No Aplica"/>
    <s v="No Aplica"/>
    <s v="Cumple"/>
    <s v="Cumple"/>
    <s v="No"/>
    <s v="S/N"/>
    <s v="S/N"/>
    <s v="No Aplica"/>
    <s v="No Aplica"/>
    <s v="No Aplica"/>
    <s v="Cumple"/>
    <s v="Cumple"/>
    <s v="1- TD 23417 se encuentra desconectado de red M.T  2- Caja B.T sin tapa"/>
    <x v="5"/>
    <x v="0"/>
    <x v="8"/>
    <x v="0"/>
    <n v="0.5"/>
    <n v="0.5"/>
    <n v="0.5"/>
    <n v="0.5"/>
    <n v="0.5"/>
    <n v="0.5"/>
    <n v="0.25"/>
    <n v="0.25"/>
    <n v="0.5"/>
    <n v="0.5"/>
    <n v="0.5"/>
    <n v="1"/>
    <x v="0"/>
  </r>
  <r>
    <s v="2009299"/>
    <s v="207609092022134227"/>
    <s v="DF20227394346"/>
    <x v="160"/>
    <x v="156"/>
    <s v="Cristobal toro"/>
    <s v="El tabo 8326"/>
    <s v="La Granja"/>
    <x v="0"/>
    <s v="Cumple"/>
    <s v="Cumple"/>
    <s v="No Aplica"/>
    <s v="No Aplica"/>
    <s v="Cumple"/>
    <s v="Cumple"/>
    <s v="No"/>
    <s v="S/N"/>
    <s v="S/N"/>
    <s v="No Aplica"/>
    <s v="No Aplica"/>
    <s v="No Aplica"/>
    <s v="Cumple"/>
    <s v="Cumple"/>
    <s v="Sin moradores , sin mayor observacion"/>
    <x v="5"/>
    <x v="0"/>
    <x v="8"/>
    <x v="0"/>
    <n v="0.5"/>
    <n v="0.5"/>
    <n v="0.5"/>
    <n v="0.5"/>
    <n v="0.5"/>
    <n v="0.5"/>
    <n v="0.25"/>
    <n v="0.25"/>
    <n v="0.5"/>
    <n v="0.5"/>
    <n v="0.5"/>
    <n v="1"/>
    <x v="0"/>
  </r>
  <r>
    <s v="2009291"/>
    <s v="207509092022132855"/>
    <s v="DF20227377285"/>
    <x v="160"/>
    <x v="149"/>
    <s v="AARON HUENCHUMIL"/>
    <s v="Tupungato #9045"/>
    <s v="La Granja"/>
    <x v="0"/>
    <s v="Cumple"/>
    <s v="Cumple"/>
    <s v="No Aplica"/>
    <s v="No Aplica"/>
    <s v="Cumple"/>
    <s v="Cumple"/>
    <s v="Si"/>
    <s v="Maria eugena lopez"/>
    <s v="93297959"/>
    <s v="Cumple"/>
    <s v="Cumple"/>
    <s v="Cumple"/>
    <s v="Cumple"/>
    <s v="Cumple"/>
    <s v="1-Falla provenia de casa de vecino, por una fuga a tierra la cual energizaba todo el porton  2-Problema solucionado"/>
    <x v="5"/>
    <x v="0"/>
    <x v="8"/>
    <x v="0"/>
    <n v="0.5"/>
    <n v="0.5"/>
    <n v="0.5"/>
    <n v="0.5"/>
    <n v="0.5"/>
    <n v="0.5"/>
    <n v="0.25"/>
    <n v="0.25"/>
    <n v="0.5"/>
    <n v="0.5"/>
    <n v="0.5"/>
    <n v="1"/>
    <x v="0"/>
  </r>
  <r>
    <s v="2009290"/>
    <s v="207609092022133313"/>
    <s v="DF20227392496"/>
    <x v="160"/>
    <x v="155"/>
    <s v="Cristobal toro"/>
    <s v="3 norte 43"/>
    <s v="La Granja"/>
    <x v="0"/>
    <s v="Cumple"/>
    <s v="Cumple"/>
    <s v="No Aplica"/>
    <s v="No Aplica"/>
    <s v="Cumple"/>
    <s v="Cumple"/>
    <s v="No"/>
    <s v="S/N"/>
    <s v="S/N"/>
    <s v="No Aplica"/>
    <s v="No Aplica"/>
    <s v="No Aplica"/>
    <s v="Cumple"/>
    <s v="Cumple"/>
    <s v="Sin moradores , no se toman muchas fotografias por precaucion  Sector hostil"/>
    <x v="5"/>
    <x v="0"/>
    <x v="8"/>
    <x v="0"/>
    <n v="0.5"/>
    <n v="0.5"/>
    <n v="0.5"/>
    <n v="0.5"/>
    <n v="0.5"/>
    <n v="0.5"/>
    <n v="0.25"/>
    <n v="0.25"/>
    <n v="0.5"/>
    <n v="0.5"/>
    <n v="0.5"/>
    <n v="1"/>
    <x v="0"/>
  </r>
  <r>
    <s v="2009279"/>
    <s v="207509092022131612"/>
    <s v="DF20227379486"/>
    <x v="160"/>
    <x v="176"/>
    <s v="AARON HUENCHUMIL"/>
    <s v="Alonso de Ojeda #9141"/>
    <s v="La Granja"/>
    <x v="0"/>
    <s v="Cumple"/>
    <s v="Cumple"/>
    <s v="No Aplica"/>
    <s v="No Aplica"/>
    <s v="Cumple"/>
    <s v="Cumple"/>
    <s v="No"/>
    <s v="S/N"/>
    <s v="S/N"/>
    <s v="No Aplica"/>
    <s v="No Aplica"/>
    <s v="No Aplica"/>
    <s v="Cumple"/>
    <s v="Cumple"/>
    <s v="1- Cliente no se encuentra en domicilio 2- Acometida normalizada"/>
    <x v="5"/>
    <x v="0"/>
    <x v="8"/>
    <x v="0"/>
    <n v="0.5"/>
    <n v="0.5"/>
    <n v="0.5"/>
    <n v="0.5"/>
    <n v="0.5"/>
    <n v="0.5"/>
    <n v="0.25"/>
    <n v="0.25"/>
    <n v="0.5"/>
    <n v="0.5"/>
    <n v="0.5"/>
    <n v="1"/>
    <x v="0"/>
  </r>
  <r>
    <s v="2009277"/>
    <s v="207609092022131516"/>
    <s v="DF20227393738"/>
    <x v="160"/>
    <x v="156"/>
    <s v="Cristobal toro"/>
    <s v="Capitan avalos 050"/>
    <s v="La Granja"/>
    <x v="0"/>
    <s v="Cumple"/>
    <s v="Cumple"/>
    <s v="No Cumple"/>
    <s v="No Cumple"/>
    <s v="Cumple"/>
    <s v="Cumple"/>
    <s v="No"/>
    <s v="S/N"/>
    <s v="S/N"/>
    <s v="No Aplica"/>
    <s v="No Aplica"/>
    <s v="No Aplica"/>
    <s v="Cumple"/>
    <s v="Cumple Parcialmente"/>
    <s v="Falta mayor data en fotografias  Sin moradores ."/>
    <x v="5"/>
    <x v="0"/>
    <x v="8"/>
    <x v="0"/>
    <n v="0.5"/>
    <n v="0.5"/>
    <n v="0"/>
    <n v="0"/>
    <n v="0.5"/>
    <n v="0.5"/>
    <n v="0.25"/>
    <n v="0.25"/>
    <n v="0.5"/>
    <n v="0.5"/>
    <n v="0.17499999999999999"/>
    <n v="0.63500000000000001"/>
    <x v="0"/>
  </r>
  <r>
    <s v="2009274"/>
    <s v="207609092022130408"/>
    <s v="DF20227392966"/>
    <x v="160"/>
    <x v="155"/>
    <s v="Cristobal toro"/>
    <s v="Isla negra 0511"/>
    <s v="La Granja"/>
    <x v="0"/>
    <s v="Cumple"/>
    <s v="Cumple"/>
    <s v="No Cumple"/>
    <s v="No Cumple"/>
    <s v="Cumple"/>
    <s v="Cumple"/>
    <s v="No"/>
    <s v="S/N"/>
    <s v="S/N"/>
    <s v="No Aplica"/>
    <s v="No Aplica"/>
    <s v="No Aplica"/>
    <s v="Cumple"/>
    <s v="Cumple Parcialmente"/>
    <s v="Falta mayor data en fotografias  No se toman fotografias por precaucion  Se entra caminando a pasaje , ya esta cerrado con alambre . Sector hostil"/>
    <x v="5"/>
    <x v="0"/>
    <x v="8"/>
    <x v="0"/>
    <n v="0.5"/>
    <n v="0.5"/>
    <n v="0"/>
    <n v="0"/>
    <n v="0.5"/>
    <n v="0.5"/>
    <n v="0.25"/>
    <n v="0.25"/>
    <n v="0.5"/>
    <n v="0.5"/>
    <n v="0.17499999999999999"/>
    <n v="0.63500000000000001"/>
    <x v="0"/>
  </r>
  <r>
    <s v="2009273"/>
    <s v="207509092022130337"/>
    <s v="DF20227382647"/>
    <x v="160"/>
    <x v="171"/>
    <s v="AARON HUENCHUMIL"/>
    <s v="Vasco Nuñez de Balboa #0781"/>
    <s v="La Granja"/>
    <x v="0"/>
    <s v="Cumple"/>
    <s v="Cumple"/>
    <s v="No Aplica"/>
    <s v="No Aplica"/>
    <s v="Cumple"/>
    <s v="Cumple"/>
    <s v="Si"/>
    <s v="S/N"/>
    <s v="S/N"/>
    <s v="No Aplica"/>
    <s v="No Aplica"/>
    <s v="No Aplica"/>
    <s v="Cumple Mayormente"/>
    <s v="Cumple"/>
    <s v="1- Cliente asegura nunca haber llamado a ENEL"/>
    <x v="5"/>
    <x v="0"/>
    <x v="8"/>
    <x v="0"/>
    <n v="0.5"/>
    <n v="0.5"/>
    <n v="0.5"/>
    <n v="0.5"/>
    <n v="0.5"/>
    <n v="0.5"/>
    <n v="0.25"/>
    <n v="0.25"/>
    <n v="0.5"/>
    <n v="0.32500000000000001"/>
    <n v="0.5"/>
    <n v="0.96500000000000008"/>
    <x v="0"/>
  </r>
  <r>
    <s v="2009271"/>
    <s v="207509092022125222"/>
    <s v="DF20227386939"/>
    <x v="160"/>
    <x v="174"/>
    <s v="AARON HUENCHUMIL"/>
    <s v="Manuel Plaza #0800"/>
    <s v="La Granja"/>
    <x v="0"/>
    <s v="Cumple"/>
    <s v="Cumple"/>
    <s v="No Aplica"/>
    <s v="No Aplica"/>
    <s v="Cumple"/>
    <s v="Cumple"/>
    <s v="No"/>
    <s v="S/N"/>
    <s v="S/N"/>
    <s v="No Aplica"/>
    <s v="No Aplica"/>
    <s v="No Aplica"/>
    <s v="Cumple"/>
    <s v="Cumple Parcialmente"/>
    <s v="1- Sector con suminiatro electrico normal"/>
    <x v="5"/>
    <x v="0"/>
    <x v="8"/>
    <x v="0"/>
    <n v="0.5"/>
    <n v="0.5"/>
    <n v="0.5"/>
    <n v="0.5"/>
    <n v="0.5"/>
    <n v="0.5"/>
    <n v="0.25"/>
    <n v="0.25"/>
    <n v="0.5"/>
    <n v="0.5"/>
    <n v="0.17499999999999999"/>
    <n v="0.93500000000000005"/>
    <x v="0"/>
  </r>
  <r>
    <s v="2009270"/>
    <s v="207609092022125057"/>
    <s v="DF20227394244"/>
    <x v="160"/>
    <x v="156"/>
    <s v="Cristobal toro"/>
    <s v="Isla adelaida 8961"/>
    <s v="La Granja"/>
    <x v="0"/>
    <s v="Cumple"/>
    <s v="Cumple"/>
    <s v="No Aplica"/>
    <s v="No Aplica"/>
    <s v="Cumple"/>
    <s v="Cumple"/>
    <s v="No"/>
    <s v="S/N"/>
    <s v="S/N"/>
    <s v="No Aplica"/>
    <s v="No Aplica"/>
    <s v="No Aplica"/>
    <s v="Cumple"/>
    <s v="Cumple Parcialmente"/>
    <s v="Falta mayor data en fotografias  Sin moradores  Sector hostil"/>
    <x v="5"/>
    <x v="0"/>
    <x v="8"/>
    <x v="0"/>
    <n v="0.5"/>
    <n v="0.5"/>
    <n v="0.5"/>
    <n v="0.5"/>
    <n v="0.5"/>
    <n v="0.5"/>
    <n v="0.25"/>
    <n v="0.25"/>
    <n v="0.5"/>
    <n v="0.5"/>
    <n v="0.17499999999999999"/>
    <n v="0.93500000000000005"/>
    <x v="0"/>
  </r>
  <r>
    <s v="2009266"/>
    <s v="207509092022124349"/>
    <s v="DF20227383607"/>
    <x v="160"/>
    <x v="169"/>
    <s v="AARON HUENCHUMIL"/>
    <s v="Joaquin E. Bello #10180"/>
    <s v="La Granja"/>
    <x v="0"/>
    <s v="Cumple"/>
    <s v="Cumple"/>
    <s v="No Aplica"/>
    <s v="No Aplica"/>
    <s v="Cumple"/>
    <s v="Cumple"/>
    <s v="No"/>
    <s v="S/N"/>
    <s v="S/N"/>
    <s v="No Aplica"/>
    <s v="No Aplica"/>
    <s v="No Aplica"/>
    <s v="No Cumple"/>
    <s v="No Cumple"/>
    <s v="1- Cliente no se encuentra en domicilio"/>
    <x v="5"/>
    <x v="0"/>
    <x v="8"/>
    <x v="0"/>
    <n v="0.5"/>
    <n v="0.5"/>
    <n v="0.5"/>
    <n v="0.5"/>
    <n v="0.5"/>
    <n v="0.5"/>
    <n v="0.25"/>
    <n v="0.25"/>
    <n v="0.5"/>
    <n v="0"/>
    <n v="0"/>
    <n v="0.8"/>
    <x v="0"/>
  </r>
  <r>
    <s v="2009263"/>
    <s v="207609092022124015"/>
    <s v="DF20227393377"/>
    <x v="160"/>
    <x v="156"/>
    <s v="Cristobal toro"/>
    <s v="Isla morelo 8790"/>
    <s v="La Granja"/>
    <x v="0"/>
    <s v="Cumple"/>
    <s v="Cumple"/>
    <s v="No Cumple"/>
    <s v="No Cumple"/>
    <s v="Cumple"/>
    <s v="Cumple"/>
    <s v="No"/>
    <s v="S/N"/>
    <s v="S/N"/>
    <s v="No Aplica"/>
    <s v="No Aplica"/>
    <s v="No Aplica"/>
    <s v="Cumple"/>
    <s v="Cumple Parcialmente"/>
    <s v="Sin moradores  Falta mayor data en fotografias  No se toman muchas fotografias por precaucion  Sector hostil"/>
    <x v="5"/>
    <x v="0"/>
    <x v="8"/>
    <x v="0"/>
    <n v="0.5"/>
    <n v="0.5"/>
    <n v="0"/>
    <n v="0"/>
    <n v="0.5"/>
    <n v="0.5"/>
    <n v="0.25"/>
    <n v="0.25"/>
    <n v="0.5"/>
    <n v="0.5"/>
    <n v="0.17499999999999999"/>
    <n v="0.63500000000000001"/>
    <x v="0"/>
  </r>
  <r>
    <s v="2009255"/>
    <s v="207509092022123009"/>
    <s v="DF20227379402"/>
    <x v="160"/>
    <x v="176"/>
    <s v="AARON HUENCHUMIL"/>
    <s v="Putre #0320 dpto 27"/>
    <s v="La Granja"/>
    <x v="0"/>
    <s v="Cumple"/>
    <s v="Cumple"/>
    <s v="Cumple"/>
    <s v="Cumple"/>
    <s v="Cumple"/>
    <s v="Cumple"/>
    <s v="No"/>
    <s v="S/N"/>
    <s v="S/N"/>
    <s v="No Aplica"/>
    <s v="No Aplica"/>
    <s v="No Aplica"/>
    <s v="Cumple"/>
    <s v="Cumple"/>
    <s v="1- TD 30734 se encuentra normalizado"/>
    <x v="5"/>
    <x v="0"/>
    <x v="8"/>
    <x v="0"/>
    <n v="0.5"/>
    <n v="0.5"/>
    <n v="0.5"/>
    <n v="0.5"/>
    <n v="0.5"/>
    <n v="0.5"/>
    <n v="0.25"/>
    <n v="0.25"/>
    <n v="0.5"/>
    <n v="0.5"/>
    <n v="0.5"/>
    <n v="1"/>
    <x v="0"/>
  </r>
  <r>
    <s v="2009244"/>
    <s v="207509092022120238"/>
    <s v="DF20227385647"/>
    <x v="160"/>
    <x v="173"/>
    <s v="AARON HUENCHUMIL"/>
    <s v="Lago Lucerna #10280"/>
    <s v="La Granja"/>
    <x v="0"/>
    <s v="Cumple"/>
    <s v="Cumple"/>
    <s v="No Aplica"/>
    <s v="No Aplica"/>
    <s v="Cumple"/>
    <s v="Cumple"/>
    <s v="Si"/>
    <s v="Rosa cruz diaz"/>
    <s v="957767894"/>
    <s v="Cumple"/>
    <s v="Cumple"/>
    <s v="Cumple"/>
    <s v="Cumple"/>
    <s v="Cumple"/>
    <s v="1-Cliente se encuentra con suministro electrico normalizado"/>
    <x v="5"/>
    <x v="0"/>
    <x v="8"/>
    <x v="0"/>
    <n v="0.5"/>
    <n v="0.5"/>
    <n v="0.5"/>
    <n v="0.5"/>
    <n v="0.5"/>
    <n v="0.5"/>
    <n v="0.25"/>
    <n v="0.25"/>
    <n v="0.5"/>
    <n v="0.5"/>
    <n v="0.5"/>
    <n v="1"/>
    <x v="0"/>
  </r>
  <r>
    <s v="2009235"/>
    <s v="207509092022115121"/>
    <s v="DF20227384848"/>
    <x v="160"/>
    <x v="173"/>
    <s v="AARON HUENCHUMIL"/>
    <s v="Lago Leman #10269"/>
    <s v="La Granja"/>
    <x v="0"/>
    <s v="Cumple"/>
    <s v="Cumple"/>
    <s v="No Aplica"/>
    <s v="No Aplica"/>
    <s v="Cumple"/>
    <s v="Cumple"/>
    <s v="Si"/>
    <s v="luis rodriguez gomez"/>
    <s v="984024955"/>
    <s v="Cumple"/>
    <s v="Cumple"/>
    <s v="Cumple"/>
    <s v="Cumple Mayormente"/>
    <s v="Cumple"/>
    <s v="1-Cliente tiene persona electro dependiente  2- Cliente conforme con rapida atencion y solucion"/>
    <x v="5"/>
    <x v="0"/>
    <x v="8"/>
    <x v="0"/>
    <n v="0.5"/>
    <n v="0.5"/>
    <n v="0.5"/>
    <n v="0.5"/>
    <n v="0.5"/>
    <n v="0.5"/>
    <n v="0.25"/>
    <n v="0.25"/>
    <n v="0.5"/>
    <n v="0.32500000000000001"/>
    <n v="0.5"/>
    <n v="0.96500000000000008"/>
    <x v="0"/>
  </r>
  <r>
    <s v="2009229"/>
    <s v="207509092022114117"/>
    <s v="DF20227384042"/>
    <x v="160"/>
    <x v="169"/>
    <s v="AARON HUENCHUMIL"/>
    <s v="Los Lirios #10377"/>
    <s v="La Granja"/>
    <x v="0"/>
    <s v="Cumple"/>
    <s v="Cumple"/>
    <s v="No Aplica"/>
    <s v="No Aplica"/>
    <s v="Cumple"/>
    <s v="Cumple"/>
    <s v="No"/>
    <s v="S/N"/>
    <s v="S/N"/>
    <s v="No Aplica"/>
    <s v="No Aplica"/>
    <s v="No Aplica"/>
    <s v="Cumple"/>
    <s v="Cumple"/>
    <s v="1- Cliente no se encuentra en domicilio 2- Acometida templada"/>
    <x v="5"/>
    <x v="0"/>
    <x v="8"/>
    <x v="0"/>
    <n v="0.5"/>
    <n v="0.5"/>
    <n v="0.5"/>
    <n v="0.5"/>
    <n v="0.5"/>
    <n v="0.5"/>
    <n v="0.25"/>
    <n v="0.25"/>
    <n v="0.5"/>
    <n v="0.5"/>
    <n v="0.5"/>
    <n v="1"/>
    <x v="0"/>
  </r>
  <r>
    <s v="2009222"/>
    <s v="207509092022113231"/>
    <s v="DF20227387068"/>
    <x v="160"/>
    <x v="174"/>
    <s v="AARON HUENCHUMIL"/>
    <s v="Pedro Lira #0829"/>
    <s v="La Granja"/>
    <x v="0"/>
    <s v="Cumple"/>
    <s v="Cumple"/>
    <s v="No Aplica"/>
    <s v="No Aplica"/>
    <s v="Cumple"/>
    <s v="Cumple"/>
    <s v="No"/>
    <s v="S/N"/>
    <s v="S/N"/>
    <s v="No Aplica"/>
    <s v="No Aplica"/>
    <s v="No Aplica"/>
    <s v="No Cumple"/>
    <s v="No Cumple"/>
    <s v="1- Cliente no se encuentra en domicilio 2- Acometida bien templada"/>
    <x v="5"/>
    <x v="0"/>
    <x v="8"/>
    <x v="0"/>
    <n v="0.5"/>
    <n v="0.5"/>
    <n v="0.5"/>
    <n v="0.5"/>
    <n v="0.5"/>
    <n v="0.5"/>
    <n v="0.25"/>
    <n v="0.25"/>
    <n v="0.5"/>
    <n v="0"/>
    <n v="0"/>
    <n v="0.8"/>
    <x v="0"/>
  </r>
  <r>
    <s v="2009213"/>
    <s v="207509092022111758"/>
    <s v="DF20227381873"/>
    <x v="160"/>
    <x v="163"/>
    <s v="AARON HUENCHUMIL"/>
    <s v="San Jose de la Estrella #0735"/>
    <s v="La Granja"/>
    <x v="0"/>
    <s v="Cumple"/>
    <s v="Cumple"/>
    <s v="No Aplica"/>
    <s v="No Aplica"/>
    <s v="Cumple"/>
    <s v="Cumple"/>
    <s v="Si"/>
    <s v="S/N"/>
    <s v="S/N"/>
    <s v="Cumple"/>
    <s v="Cumple"/>
    <s v="Cumple"/>
    <s v="Cumple"/>
    <s v="Cumple Parcialmente"/>
    <s v="1- Cliente con suministro electrico normalizado 2- Caja DAE sin tapa  3- Acometidas en contacto con red de telecomunicaciones"/>
    <x v="5"/>
    <x v="0"/>
    <x v="8"/>
    <x v="0"/>
    <n v="0.5"/>
    <n v="0.5"/>
    <n v="0.5"/>
    <n v="0.5"/>
    <n v="0.5"/>
    <n v="0.5"/>
    <n v="0.25"/>
    <n v="0.25"/>
    <n v="0.5"/>
    <n v="0.5"/>
    <n v="0.17499999999999999"/>
    <n v="0.93500000000000005"/>
    <x v="0"/>
  </r>
  <r>
    <s v="2009206"/>
    <s v="207509092022111013"/>
    <s v="DF20227388138"/>
    <x v="160"/>
    <x v="170"/>
    <s v="AARON HUENCHUMIL"/>
    <s v="San Jose de la Estrella #0750"/>
    <s v="La Granja"/>
    <x v="0"/>
    <s v="Cumple"/>
    <s v="Cumple"/>
    <s v="No Cumple"/>
    <s v="No Cumple"/>
    <s v="Cumple"/>
    <s v="Cumple"/>
    <s v="No"/>
    <s v="S/N"/>
    <s v="S/N"/>
    <s v="No Aplica"/>
    <s v="No Aplica"/>
    <s v="No Aplica"/>
    <s v="Cumple"/>
    <s v="Cumple Parcialmente"/>
    <s v="1- Cliente no se encuentra en domicilio 2- No declara codigo de ITM 16A solo describe su uso  3- Caja DAE sin tapa"/>
    <x v="5"/>
    <x v="0"/>
    <x v="8"/>
    <x v="0"/>
    <n v="0.5"/>
    <n v="0.5"/>
    <n v="0"/>
    <n v="0"/>
    <n v="0.5"/>
    <n v="0.5"/>
    <n v="0.25"/>
    <n v="0.25"/>
    <n v="0.5"/>
    <n v="0.5"/>
    <n v="0.17499999999999999"/>
    <n v="0.63500000000000001"/>
    <x v="0"/>
  </r>
  <r>
    <s v="2009201"/>
    <s v="207509092022105948"/>
    <s v="DF20227391344"/>
    <x v="160"/>
    <x v="175"/>
    <s v="AARON HUENCHUMIL"/>
    <s v="Rio Cauquenes #10452"/>
    <s v="La Granja"/>
    <x v="0"/>
    <s v="Cumple"/>
    <s v="Cumple"/>
    <s v="No Aplica"/>
    <s v="No Aplica"/>
    <s v="Cumple"/>
    <s v="Cumple"/>
    <s v="No"/>
    <s v="S/N"/>
    <s v="S/N"/>
    <s v="No Aplica"/>
    <s v="No Aplica"/>
    <s v="No Aplica"/>
    <s v="Cumple"/>
    <s v="Cumple Parcialmente"/>
    <s v="1- Cliente no se encuentra en domicilio 2- Acometida buen estado y templada"/>
    <x v="5"/>
    <x v="0"/>
    <x v="8"/>
    <x v="0"/>
    <n v="0.5"/>
    <n v="0.5"/>
    <n v="0.5"/>
    <n v="0.5"/>
    <n v="0.5"/>
    <n v="0.5"/>
    <n v="0.25"/>
    <n v="0.25"/>
    <n v="0.5"/>
    <n v="0.5"/>
    <n v="0.17499999999999999"/>
    <n v="0.93500000000000005"/>
    <x v="0"/>
  </r>
  <r>
    <s v="2009194"/>
    <s v="207509092022104622"/>
    <s v="DF20227387737"/>
    <x v="160"/>
    <x v="167"/>
    <s v="AARON HUENCHUMIL"/>
    <s v="Cerro Las Tortolas #1004"/>
    <s v="La Granja"/>
    <x v="0"/>
    <s v="Cumple"/>
    <s v="Cumple"/>
    <s v="No Aplica"/>
    <s v="No Aplica"/>
    <s v="Cumple"/>
    <s v="Cumple"/>
    <s v="No"/>
    <s v="S/N"/>
    <s v="S/N"/>
    <s v="No Aplica"/>
    <s v="No Aplica"/>
    <s v="No Aplica"/>
    <s v="No Cumple"/>
    <s v="No Cumple"/>
    <s v="1- Cliente no se encuentra en domicilio 2- Acometida bien templada"/>
    <x v="5"/>
    <x v="0"/>
    <x v="8"/>
    <x v="0"/>
    <n v="0.5"/>
    <n v="0.5"/>
    <n v="0.5"/>
    <n v="0.5"/>
    <n v="0.5"/>
    <n v="0.5"/>
    <n v="0.25"/>
    <n v="0.25"/>
    <n v="0.5"/>
    <n v="0"/>
    <n v="0"/>
    <n v="0.8"/>
    <x v="0"/>
  </r>
  <r>
    <s v="2010030"/>
    <s v="207510092022151733"/>
    <s v="DF20227382191"/>
    <x v="161"/>
    <x v="163"/>
    <s v="AARON HUENCHUMIL"/>
    <s v="Valdivia &amp; 3 poniente"/>
    <s v="La Granja"/>
    <x v="0"/>
    <s v="Cumple"/>
    <s v="Cumple"/>
    <s v="No Aplica"/>
    <s v="No Aplica"/>
    <s v="Cumple"/>
    <s v="Cumple"/>
    <s v="No"/>
    <s v="S/N"/>
    <s v="S/N"/>
    <s v="No Aplica"/>
    <s v="No Aplica"/>
    <s v="No Aplica"/>
    <s v="Cumple Mayormente"/>
    <s v="Cumple Parcialmente"/>
    <s v="1- Sector con suministro electrico normal"/>
    <x v="5"/>
    <x v="0"/>
    <x v="8"/>
    <x v="0"/>
    <n v="0.5"/>
    <n v="0.5"/>
    <n v="0.5"/>
    <n v="0.5"/>
    <n v="0.5"/>
    <n v="0.5"/>
    <n v="0.25"/>
    <n v="0.25"/>
    <n v="0.5"/>
    <n v="0.32500000000000001"/>
    <n v="0.17499999999999999"/>
    <n v="0.9"/>
    <x v="0"/>
  </r>
  <r>
    <s v="2010026"/>
    <s v="207510092022150635"/>
    <s v="DF20227390984"/>
    <x v="161"/>
    <x v="175"/>
    <s v="AARON HUENCHUMIL"/>
    <s v="3 Oriente #8171"/>
    <s v="La Granja"/>
    <x v="0"/>
    <s v="Cumple"/>
    <s v="Cumple"/>
    <s v="No Aplica"/>
    <s v="No Aplica"/>
    <s v="Cumple"/>
    <s v="Cumple"/>
    <s v="No"/>
    <s v="S/N"/>
    <s v="S/N"/>
    <s v="No Aplica"/>
    <s v="No Aplica"/>
    <s v="No Aplica"/>
    <s v="Cumple"/>
    <s v="Cumple Parcialmente"/>
    <s v="1- Cliente no se encuentra en domicilio"/>
    <x v="5"/>
    <x v="0"/>
    <x v="8"/>
    <x v="0"/>
    <n v="0.5"/>
    <n v="0.5"/>
    <n v="0.5"/>
    <n v="0.5"/>
    <n v="0.5"/>
    <n v="0.5"/>
    <n v="0.25"/>
    <n v="0.25"/>
    <n v="0.5"/>
    <n v="0.5"/>
    <n v="0.17499999999999999"/>
    <n v="0.93500000000000005"/>
    <x v="0"/>
  </r>
  <r>
    <s v="2010018"/>
    <s v="207510092022145410"/>
    <s v="DF20227382610"/>
    <x v="161"/>
    <x v="171"/>
    <s v="AARON HUENCHUMIL"/>
    <s v="Cañete #7887"/>
    <s v="La Granja"/>
    <x v="0"/>
    <s v="Cumple"/>
    <s v="Cumple"/>
    <s v="No Aplica"/>
    <s v="No Aplica"/>
    <s v="Cumple"/>
    <s v="Cumple"/>
    <s v="Si"/>
    <s v="Cristina Vasquez"/>
    <s v="S/N"/>
    <s v="Cumple"/>
    <s v="Cumple"/>
    <s v="Cumple"/>
    <s v="Cumple"/>
    <s v="Cumple Parcialmente"/>
    <s v="1- Cliente se encuentra con poste de paso nuevo y acometida instalada 2- Suministro electrico normalizado"/>
    <x v="5"/>
    <x v="0"/>
    <x v="8"/>
    <x v="0"/>
    <n v="0.5"/>
    <n v="0.5"/>
    <n v="0.5"/>
    <n v="0.5"/>
    <n v="0.5"/>
    <n v="0.5"/>
    <n v="0.25"/>
    <n v="0.25"/>
    <n v="0.5"/>
    <n v="0.5"/>
    <n v="0.17499999999999999"/>
    <n v="0.93500000000000005"/>
    <x v="0"/>
  </r>
  <r>
    <s v="2010012"/>
    <s v="207510092022143728"/>
    <s v="DF20227382090"/>
    <x v="161"/>
    <x v="163"/>
    <s v="AARON HUENCHUMIL"/>
    <s v="Combarbala #0789"/>
    <s v="La Granja"/>
    <x v="0"/>
    <s v="Cumple"/>
    <s v="Cumple"/>
    <s v="No Aplica"/>
    <s v="No Aplica"/>
    <s v="Cumple"/>
    <s v="Cumple"/>
    <s v="No"/>
    <s v="S/N"/>
    <s v="S/N"/>
    <s v="No Aplica"/>
    <s v="No Aplica"/>
    <s v="No Aplica"/>
    <s v="Cumple"/>
    <s v="Cumple Parcialmente"/>
    <s v="1-Cliente no se encuentra en local  2- Caja DAE con tapa abierta"/>
    <x v="5"/>
    <x v="0"/>
    <x v="8"/>
    <x v="0"/>
    <n v="0.5"/>
    <n v="0.5"/>
    <n v="0.5"/>
    <n v="0.5"/>
    <n v="0.5"/>
    <n v="0.5"/>
    <n v="0.25"/>
    <n v="0.25"/>
    <n v="0.5"/>
    <n v="0.5"/>
    <n v="0.17499999999999999"/>
    <n v="0.93500000000000005"/>
    <x v="0"/>
  </r>
  <r>
    <s v="2010002"/>
    <s v="207510092022142539"/>
    <s v="DF20227386468"/>
    <x v="161"/>
    <x v="172"/>
    <s v="AARON HUENCHUMIL"/>
    <s v="Tome #758"/>
    <s v="La Granja"/>
    <x v="0"/>
    <s v="Cumple"/>
    <s v="Cumple"/>
    <s v="No Aplica"/>
    <s v="No Aplica"/>
    <s v="Cumple"/>
    <s v="Cumple"/>
    <s v="Si"/>
    <s v="Juan Ramirez"/>
    <s v="S/N"/>
    <s v="Cumple"/>
    <s v="Cumple"/>
    <s v="Cumple"/>
    <s v="Cumple Parcialmente"/>
    <s v="Cumple Parcialmente"/>
    <s v="1- Se trata de 1° visita de tecnicos donde dan solucion provisoria que vuelve a fallar 6 dias despues  2- Solucion definitiva se da en ticket DF20227390970"/>
    <x v="5"/>
    <x v="0"/>
    <x v="8"/>
    <x v="0"/>
    <n v="0.5"/>
    <n v="0.5"/>
    <n v="0.5"/>
    <n v="0.5"/>
    <n v="0.5"/>
    <n v="0.5"/>
    <n v="0.25"/>
    <n v="0.25"/>
    <n v="0.5"/>
    <n v="0.17499999999999999"/>
    <n v="0.17499999999999999"/>
    <n v="0.87"/>
    <x v="0"/>
  </r>
  <r>
    <s v="2009998"/>
    <s v="207510092022141641"/>
    <s v="DF20227390970"/>
    <x v="161"/>
    <x v="175"/>
    <s v="AARON HUENCHUMIL"/>
    <s v="Tome #758"/>
    <s v="La Granja"/>
    <x v="0"/>
    <s v="Cumple"/>
    <s v="Cumple"/>
    <s v="No Cumple"/>
    <s v="No Cumple"/>
    <s v="Cumple"/>
    <s v="Cumple"/>
    <s v="Si"/>
    <s v="Juan Ramirez"/>
    <s v="997911604"/>
    <s v="Cumple"/>
    <s v="Cumple"/>
    <s v="Cumple"/>
    <s v="Cumple"/>
    <s v="Cumple Parcialmente"/>
    <s v="1-Cliente se encuentra con suministro electrico normalizado 2-Relacion directa con ticket DF20227386468"/>
    <x v="5"/>
    <x v="0"/>
    <x v="8"/>
    <x v="0"/>
    <n v="0.5"/>
    <n v="0.5"/>
    <n v="0"/>
    <n v="0"/>
    <n v="0.5"/>
    <n v="0.5"/>
    <n v="0.25"/>
    <n v="0.25"/>
    <n v="0.5"/>
    <n v="0.5"/>
    <n v="0.17499999999999999"/>
    <n v="0.63500000000000001"/>
    <x v="0"/>
  </r>
  <r>
    <s v="2009985"/>
    <s v="207510092022140146"/>
    <s v="DF20227391377"/>
    <x v="161"/>
    <x v="175"/>
    <s v="AARON HUENCHUMIL"/>
    <s v="Valdivia #944"/>
    <s v="La Granja"/>
    <x v="0"/>
    <s v="Cumple"/>
    <s v="Cumple"/>
    <s v="No Aplica"/>
    <s v="No Aplica"/>
    <s v="Cumple"/>
    <s v="Cumple"/>
    <s v="Si"/>
    <s v="S/N"/>
    <s v="S/N"/>
    <s v="Cumple"/>
    <s v="Cumple"/>
    <s v="Cumple"/>
    <s v="Cumple Mayormente"/>
    <s v="Cumple Parcialmente"/>
    <s v="1- Cliente se le dio solucion el dia anterior en ticket DF20227389888"/>
    <x v="5"/>
    <x v="0"/>
    <x v="8"/>
    <x v="0"/>
    <n v="0.5"/>
    <n v="0.5"/>
    <n v="0.5"/>
    <n v="0.5"/>
    <n v="0.5"/>
    <n v="0.5"/>
    <n v="0.25"/>
    <n v="0.25"/>
    <n v="0.5"/>
    <n v="0.32500000000000001"/>
    <n v="0.17499999999999999"/>
    <n v="0.9"/>
    <x v="0"/>
  </r>
  <r>
    <s v="2009979"/>
    <s v="207510092022135711"/>
    <s v="DF20227389888"/>
    <x v="161"/>
    <x v="151"/>
    <s v="AARON HUENCHUMIL"/>
    <s v="Valdivia #944"/>
    <s v="La Granja"/>
    <x v="0"/>
    <s v="Cumple"/>
    <s v="Cumple"/>
    <s v="No Aplica"/>
    <s v="No Aplica"/>
    <s v="Cumple"/>
    <s v="Cumple"/>
    <s v="Si"/>
    <s v="S/N"/>
    <s v="S/N"/>
    <s v="Cumple"/>
    <s v="Cumple"/>
    <s v="Cumple"/>
    <s v="Cumple"/>
    <s v="Cumple"/>
    <s v="1- Cliente confirma encontrarse con suministro electrico normalizado 2- Caja DAE sin tapa"/>
    <x v="5"/>
    <x v="0"/>
    <x v="8"/>
    <x v="0"/>
    <n v="0.5"/>
    <n v="0.5"/>
    <n v="0.5"/>
    <n v="0.5"/>
    <n v="0.5"/>
    <n v="0.5"/>
    <n v="0.25"/>
    <n v="0.25"/>
    <n v="0.5"/>
    <n v="0.5"/>
    <n v="0.5"/>
    <n v="1"/>
    <x v="0"/>
  </r>
  <r>
    <s v="2009967"/>
    <s v="207510092022133416"/>
    <s v="DF20227383968"/>
    <x v="161"/>
    <x v="169"/>
    <s v="AARON HUENCHUMIL"/>
    <s v="8 oriente #8060"/>
    <s v="La Granja"/>
    <x v="0"/>
    <s v="Cumple"/>
    <s v="Cumple"/>
    <s v="No Aplica"/>
    <s v="No Aplica"/>
    <s v="Cumple"/>
    <s v="Cumple"/>
    <s v="Si"/>
    <s v="Ruben Soto"/>
    <s v="982842303"/>
    <s v="Cumple"/>
    <s v="Cumple"/>
    <s v="Cumple"/>
    <s v="No Cumple"/>
    <s v="No Cumple"/>
    <s v="1-Cliente ya tiene poste particular y necesita cambio de posicion de acometida 2- Acometida tiene 2 colchas provisorias"/>
    <x v="5"/>
    <x v="0"/>
    <x v="8"/>
    <x v="0"/>
    <n v="0.5"/>
    <n v="0.5"/>
    <n v="0.5"/>
    <n v="0.5"/>
    <n v="0.5"/>
    <n v="0.5"/>
    <n v="0.25"/>
    <n v="0.25"/>
    <n v="0.5"/>
    <n v="0"/>
    <n v="0"/>
    <n v="0.8"/>
    <x v="0"/>
  </r>
  <r>
    <s v="2009964"/>
    <s v="207510092022132309"/>
    <s v="DF20227382554"/>
    <x v="161"/>
    <x v="171"/>
    <s v="AARON HUENCHUMIL"/>
    <s v="10 Oriente #8125"/>
    <s v="La Granja"/>
    <x v="0"/>
    <s v="Cumple"/>
    <s v="Cumple"/>
    <s v="No Aplica"/>
    <s v="No Aplica"/>
    <s v="Cumple"/>
    <s v="Cumple"/>
    <s v="No"/>
    <s v="S/N"/>
    <s v="S/N"/>
    <s v="No Aplica"/>
    <s v="No Aplica"/>
    <s v="No Aplica"/>
    <s v="Cumple Parcialmente"/>
    <s v="Cumple"/>
    <s v="1- Cliente no se encuentra en domicilio 2- Caja DAE sin tapa y evidente deterioro"/>
    <x v="5"/>
    <x v="0"/>
    <x v="8"/>
    <x v="0"/>
    <n v="0.5"/>
    <n v="0.5"/>
    <n v="0.5"/>
    <n v="0.5"/>
    <n v="0.5"/>
    <n v="0.5"/>
    <n v="0.25"/>
    <n v="0.25"/>
    <n v="0.5"/>
    <n v="0.17499999999999999"/>
    <n v="0.5"/>
    <n v="0.93500000000000005"/>
    <x v="0"/>
  </r>
  <r>
    <s v="2009960"/>
    <s v="207510092022131229"/>
    <s v="DF20227382957"/>
    <x v="161"/>
    <x v="171"/>
    <s v="AARON HUENCHUMIL"/>
    <s v="Angol #8148"/>
    <s v="La Granja"/>
    <x v="0"/>
    <s v="Cumple"/>
    <s v="Cumple"/>
    <s v="Cumple"/>
    <s v="Cumple"/>
    <s v="Cumple"/>
    <s v="Cumple"/>
    <s v="No"/>
    <s v="S/N"/>
    <s v="S/N"/>
    <s v="No Aplica"/>
    <s v="No Aplica"/>
    <s v="No Aplica"/>
    <s v="Cumple"/>
    <s v="Cumple"/>
    <s v="1- Cliente no se encuentra en domicilio 2- Acometida de cliente reparada de forma provisoria con colcha"/>
    <x v="5"/>
    <x v="0"/>
    <x v="8"/>
    <x v="0"/>
    <n v="0.5"/>
    <n v="0.5"/>
    <n v="0.5"/>
    <n v="0.5"/>
    <n v="0.5"/>
    <n v="0.5"/>
    <n v="0.25"/>
    <n v="0.25"/>
    <n v="0.5"/>
    <n v="0.5"/>
    <n v="0.5"/>
    <n v="1"/>
    <x v="0"/>
  </r>
  <r>
    <s v="2009957"/>
    <s v="207510092022125933"/>
    <s v="DF20227387148"/>
    <x v="161"/>
    <x v="174"/>
    <s v="AARON HUENCHUMIL"/>
    <s v="9 oriente #8245"/>
    <s v="La Granja"/>
    <x v="0"/>
    <s v="Cumple"/>
    <s v="Cumple"/>
    <s v="No Aplica"/>
    <s v="No Aplica"/>
    <s v="Cumple"/>
    <s v="Cumple"/>
    <s v="Si"/>
    <s v="Dagoberto Silva"/>
    <s v="978443487"/>
    <s v="Cumple"/>
    <s v="Cumple"/>
    <s v="Cumple"/>
    <s v="Cumple Mayormente"/>
    <s v="Cumple Parcialmente"/>
    <s v="1- Cliente se encuentra con suministro electrico normalizado"/>
    <x v="5"/>
    <x v="0"/>
    <x v="8"/>
    <x v="0"/>
    <n v="0.5"/>
    <n v="0.5"/>
    <n v="0.5"/>
    <n v="0.5"/>
    <n v="0.5"/>
    <n v="0.5"/>
    <n v="0.25"/>
    <n v="0.25"/>
    <n v="0.5"/>
    <n v="0.32500000000000001"/>
    <n v="0.17499999999999999"/>
    <n v="0.9"/>
    <x v="0"/>
  </r>
  <r>
    <s v="2009952"/>
    <s v="207510092022125552"/>
    <s v="DF20227388763"/>
    <x v="161"/>
    <x v="170"/>
    <s v="AARON HUENCHUMIL"/>
    <s v="9 oriente #8249"/>
    <s v="La Granja"/>
    <x v="0"/>
    <s v="Cumple"/>
    <s v="Cumple"/>
    <s v="No Cumple"/>
    <s v="No Cumple"/>
    <s v="Cumple"/>
    <s v="Cumple"/>
    <s v="No"/>
    <s v="S/N"/>
    <s v="S/N"/>
    <s v="No Aplica"/>
    <s v="No Aplica"/>
    <s v="No Aplica"/>
    <s v="Cumple Parcialmente"/>
    <s v="Cumple Parcialmente"/>
    <s v="1-Cliente no se encuentra en domicilio 2-No declara codigo de material utilizado, solo describe su uso"/>
    <x v="5"/>
    <x v="0"/>
    <x v="8"/>
    <x v="0"/>
    <n v="0.5"/>
    <n v="0.5"/>
    <n v="0"/>
    <n v="0"/>
    <n v="0.5"/>
    <n v="0.5"/>
    <n v="0.25"/>
    <n v="0.25"/>
    <n v="0.5"/>
    <n v="0.17499999999999999"/>
    <n v="0.17499999999999999"/>
    <n v="0.56999999999999995"/>
    <x v="0"/>
  </r>
  <r>
    <s v="2009946"/>
    <s v="207510092022123750"/>
    <s v="DF20227379088"/>
    <x v="161"/>
    <x v="150"/>
    <s v="AARON HUENCHUMIL"/>
    <s v="Angol #8248"/>
    <s v="La Granja"/>
    <x v="0"/>
    <s v="Cumple"/>
    <s v="Cumple"/>
    <s v="No Aplica"/>
    <s v="No Aplica"/>
    <s v="Cumple"/>
    <s v="Cumple"/>
    <s v="Si"/>
    <s v="Veronica Nuñez Torres"/>
    <s v="S/N"/>
    <s v="Cumple"/>
    <s v="Cumple"/>
    <s v="No Cumple"/>
    <s v="Cumple Parcialmente"/>
    <s v="Cumple Parcialmente"/>
    <s v="1- Cliente reclama que estubo mas de 12 dias sin suministro electrico, teniendo su boleta al dia"/>
    <x v="5"/>
    <x v="0"/>
    <x v="8"/>
    <x v="0"/>
    <n v="0.5"/>
    <n v="0.5"/>
    <n v="0.5"/>
    <n v="0.5"/>
    <n v="0.5"/>
    <n v="0.5"/>
    <n v="0.25"/>
    <n v="0.25"/>
    <n v="0"/>
    <n v="0.17499999999999999"/>
    <n v="0.17499999999999999"/>
    <n v="0.79499999999999993"/>
    <x v="0"/>
  </r>
  <r>
    <s v="2009938"/>
    <s v="207510092022122550"/>
    <s v="DF20227377484"/>
    <x v="161"/>
    <x v="150"/>
    <s v="AARON HUENCHUMIL"/>
    <s v="6 oriente #8353"/>
    <s v="La Granja"/>
    <x v="0"/>
    <s v="Cumple"/>
    <s v="Cumple"/>
    <s v="No Aplica"/>
    <s v="No Aplica"/>
    <s v="Cumple"/>
    <s v="Cumple"/>
    <s v="No"/>
    <s v="S/N"/>
    <s v="S/N"/>
    <s v="No Aplica"/>
    <s v="No Aplica"/>
    <s v="No Aplica"/>
    <s v="No Cumple"/>
    <s v="No Cumple"/>
    <s v="1-AP normalizado segun vecinos del sector"/>
    <x v="5"/>
    <x v="0"/>
    <x v="8"/>
    <x v="0"/>
    <n v="0.5"/>
    <n v="0.5"/>
    <n v="0.5"/>
    <n v="0.5"/>
    <n v="0.5"/>
    <n v="0.5"/>
    <n v="0.25"/>
    <n v="0.25"/>
    <n v="0.5"/>
    <n v="0"/>
    <n v="0"/>
    <n v="0.8"/>
    <x v="0"/>
  </r>
  <r>
    <s v="2009935"/>
    <s v="207510092022121603"/>
    <s v="DF20227388396"/>
    <x v="161"/>
    <x v="170"/>
    <s v="AARON HUENCHUMIL"/>
    <s v="6 oriente #8482"/>
    <s v="La Granja"/>
    <x v="0"/>
    <s v="Cumple"/>
    <s v="Cumple"/>
    <s v="No Aplica"/>
    <s v="No Aplica"/>
    <s v="Cumple"/>
    <s v="Cumple"/>
    <s v="Si"/>
    <s v="Erika Correa"/>
    <s v="S/N"/>
    <s v="Cumple"/>
    <s v="Cumple"/>
    <s v="Cumple"/>
    <s v="Cumple"/>
    <s v="Cumple Parcialmente"/>
    <s v="1- Cliente con acometida solucionada provisoriamente  2- Aun mantiene escuadra rota lo cual no permite dar mas altura a acometida  3- suministro electrico normalizado"/>
    <x v="5"/>
    <x v="0"/>
    <x v="8"/>
    <x v="0"/>
    <n v="0.5"/>
    <n v="0.5"/>
    <n v="0.5"/>
    <n v="0.5"/>
    <n v="0.5"/>
    <n v="0.5"/>
    <n v="0.25"/>
    <n v="0.25"/>
    <n v="0.5"/>
    <n v="0.5"/>
    <n v="0.17499999999999999"/>
    <n v="0.93500000000000005"/>
    <x v="0"/>
  </r>
  <r>
    <s v="2012647"/>
    <s v="207612092022162430"/>
    <s v="DF20227393366"/>
    <x v="162"/>
    <x v="156"/>
    <s v="Cristobal toro"/>
    <s v="Coventry 1197 C/B"/>
    <s v="Ñuñoa"/>
    <x v="0"/>
    <s v="Cumple"/>
    <s v="Cumple"/>
    <s v="No Aplica"/>
    <s v="No Aplica"/>
    <s v="Cumple"/>
    <s v="Cumple"/>
    <s v="No"/>
    <s v="S/N"/>
    <s v="S/N"/>
    <s v="No Aplica"/>
    <s v="No Aplica"/>
    <s v="No Aplica"/>
    <s v="Cumple"/>
    <s v="Cumple Parcialmente"/>
    <s v="Falta mayor data en fotografias  Problema externo , td , sector"/>
    <x v="5"/>
    <x v="0"/>
    <x v="8"/>
    <x v="0"/>
    <n v="0.5"/>
    <n v="0.5"/>
    <n v="0.5"/>
    <n v="0.5"/>
    <n v="0.5"/>
    <n v="0.5"/>
    <n v="0.25"/>
    <n v="0.25"/>
    <n v="0.5"/>
    <n v="0.5"/>
    <n v="0.17499999999999999"/>
    <n v="0.93500000000000005"/>
    <x v="0"/>
  </r>
  <r>
    <s v="2011797"/>
    <s v="207612092022151531"/>
    <s v="DF20227393378"/>
    <x v="162"/>
    <x v="156"/>
    <s v="Cristobal toro"/>
    <s v="Amapolas 5338 G"/>
    <s v="Ñuñoa"/>
    <x v="0"/>
    <s v="Cumple"/>
    <s v="Cumple"/>
    <s v="No Aplica"/>
    <s v="No Aplica"/>
    <s v="Cumple"/>
    <s v="Cumple"/>
    <s v="No"/>
    <s v="S/N"/>
    <s v="S/N"/>
    <s v="No Aplica"/>
    <s v="No Aplica"/>
    <s v="No Aplica"/>
    <s v="Cumple"/>
    <s v="Cumple Parcialmente"/>
    <s v="Falta mayor data en fotografias  Problema externo , td sector"/>
    <x v="5"/>
    <x v="0"/>
    <x v="8"/>
    <x v="0"/>
    <n v="0.5"/>
    <n v="0.5"/>
    <n v="0.5"/>
    <n v="0.5"/>
    <n v="0.5"/>
    <n v="0.5"/>
    <n v="0.25"/>
    <n v="0.25"/>
    <n v="0.5"/>
    <n v="0.5"/>
    <n v="0.17499999999999999"/>
    <n v="0.93500000000000005"/>
    <x v="0"/>
  </r>
  <r>
    <s v="2011784"/>
    <s v="207612092022145555"/>
    <s v="DF20227393080"/>
    <x v="162"/>
    <x v="155"/>
    <s v="Cristobal toro"/>
    <s v="Nuncio laghi 5607"/>
    <s v="Ñuñoa"/>
    <x v="0"/>
    <s v="Cumple"/>
    <s v="Cumple"/>
    <s v="No Aplica"/>
    <s v="No Aplica"/>
    <s v="Cumple"/>
    <s v="Cumple"/>
    <s v="Si"/>
    <s v="S/N"/>
    <s v="S/N"/>
    <s v="No Aplica"/>
    <s v="No Aplica"/>
    <s v="No Aplica"/>
    <s v="No Cumple"/>
    <s v="No Cumple"/>
    <s v="Atiende persona de veterinaria , pero no esta al tanto de visita de personal de emergencia en esa fecha . No permite acceso a medidor"/>
    <x v="5"/>
    <x v="0"/>
    <x v="8"/>
    <x v="0"/>
    <n v="0.5"/>
    <n v="0.5"/>
    <n v="0.5"/>
    <n v="0.5"/>
    <n v="0.5"/>
    <n v="0.5"/>
    <n v="0.25"/>
    <n v="0.25"/>
    <n v="0.5"/>
    <n v="0"/>
    <n v="0"/>
    <n v="0.8"/>
    <x v="0"/>
  </r>
  <r>
    <s v="2011778"/>
    <s v="207512092022145117"/>
    <s v="DF20227389150"/>
    <x v="162"/>
    <x v="168"/>
    <s v="AARON HUENCHUMIL"/>
    <s v="Viña del Mar #482"/>
    <s v="La Granja"/>
    <x v="0"/>
    <s v="Cumple"/>
    <s v="Cumple"/>
    <s v="No Aplica"/>
    <s v="No Aplica"/>
    <s v="Cumple"/>
    <s v="Cumple"/>
    <s v="No"/>
    <s v="S/N"/>
    <s v="S/N"/>
    <s v="No Aplica"/>
    <s v="No Aplica"/>
    <s v="No Aplica"/>
    <s v="Cumple"/>
    <s v="Cumple Parcialmente"/>
    <s v="1- No se logra tomar fotografias 3 perros callejeros intentan atacar"/>
    <x v="5"/>
    <x v="0"/>
    <x v="8"/>
    <x v="0"/>
    <n v="0.5"/>
    <n v="0.5"/>
    <n v="0.5"/>
    <n v="0.5"/>
    <n v="0.5"/>
    <n v="0.5"/>
    <n v="0.25"/>
    <n v="0.25"/>
    <n v="0.5"/>
    <n v="0.5"/>
    <n v="0.17499999999999999"/>
    <n v="0.93500000000000005"/>
    <x v="0"/>
  </r>
  <r>
    <s v="2011768"/>
    <s v="207512092022144001"/>
    <s v="DF20227387978"/>
    <x v="162"/>
    <x v="170"/>
    <s v="AARON HUENCHUMIL"/>
    <s v="Combarbala #079"/>
    <s v="La Granja"/>
    <x v="0"/>
    <s v="Cumple"/>
    <s v="Cumple"/>
    <s v="Cumple"/>
    <s v="Cumple"/>
    <s v="Cumple"/>
    <s v="Cumple"/>
    <s v="Si"/>
    <s v="Froilan Flores Hernandez"/>
    <s v="999095121"/>
    <s v="Cumple"/>
    <s v="Cumple"/>
    <s v="Cumple"/>
    <s v="Cumple"/>
    <s v="Cumple"/>
    <s v="1- Cliente aun debe colocar poste de paso para recibir acometida"/>
    <x v="5"/>
    <x v="0"/>
    <x v="8"/>
    <x v="0"/>
    <n v="0.5"/>
    <n v="0.5"/>
    <n v="0.5"/>
    <n v="0.5"/>
    <n v="0.5"/>
    <n v="0.5"/>
    <n v="0.25"/>
    <n v="0.25"/>
    <n v="0.5"/>
    <n v="0.5"/>
    <n v="0.5"/>
    <n v="1"/>
    <x v="0"/>
  </r>
  <r>
    <s v="2011562"/>
    <s v="207612092022143611"/>
    <s v="DF20227393414"/>
    <x v="162"/>
    <x v="156"/>
    <s v="Cristobal toro"/>
    <s v="Los almendros 4255"/>
    <s v="Ñuñoa"/>
    <x v="0"/>
    <s v="Cumple"/>
    <s v="Cumple"/>
    <s v="No Aplica"/>
    <s v="No Aplica"/>
    <s v="Cumple"/>
    <s v="Cumple"/>
    <s v="No"/>
    <s v="S/N"/>
    <s v="S/N"/>
    <s v="No Aplica"/>
    <s v="No Aplica"/>
    <s v="No Aplica"/>
    <s v="No Cumple"/>
    <s v="No Cumple"/>
    <s v="Problema externo , td  Falta maxima de fotos exigidas , mas data"/>
    <x v="5"/>
    <x v="0"/>
    <x v="8"/>
    <x v="0"/>
    <n v="0.5"/>
    <n v="0.5"/>
    <n v="0.5"/>
    <n v="0.5"/>
    <n v="0.5"/>
    <n v="0.5"/>
    <n v="0.25"/>
    <n v="0.25"/>
    <n v="0.5"/>
    <n v="0"/>
    <n v="0"/>
    <n v="0.8"/>
    <x v="0"/>
  </r>
  <r>
    <s v="2011499"/>
    <s v="207612092022142159"/>
    <s v="DF20227393431"/>
    <x v="162"/>
    <x v="155"/>
    <s v="Cristobal toro"/>
    <s v="Juan moya 860"/>
    <s v="Ñuñoa"/>
    <x v="0"/>
    <s v="Cumple"/>
    <s v="Cumple"/>
    <s v="No Cumple"/>
    <s v="No Cumple"/>
    <s v="Cumple"/>
    <s v="Cumple"/>
    <s v="No"/>
    <s v="S/N"/>
    <s v="S/N"/>
    <s v="No Aplica"/>
    <s v="No Aplica"/>
    <s v="No Aplica"/>
    <s v="No Cumple"/>
    <s v="No Cumple"/>
    <s v="Falta maxima de forografias exigidas ,mas data  Problema externo td ."/>
    <x v="5"/>
    <x v="0"/>
    <x v="8"/>
    <x v="0"/>
    <n v="0.5"/>
    <n v="0.5"/>
    <n v="0"/>
    <n v="0"/>
    <n v="0.5"/>
    <n v="0.5"/>
    <n v="0.25"/>
    <n v="0.25"/>
    <n v="0.5"/>
    <n v="0"/>
    <n v="0"/>
    <n v="0.5"/>
    <x v="0"/>
  </r>
  <r>
    <s v="2011492"/>
    <s v="207512092022140902"/>
    <s v="DF20227387284"/>
    <x v="162"/>
    <x v="174"/>
    <s v="AARON HUENCHUMIL"/>
    <s v="Combarbala #069"/>
    <s v="La Granja"/>
    <x v="0"/>
    <s v="Cumple"/>
    <s v="Cumple"/>
    <s v="No Aplica"/>
    <s v="No Aplica"/>
    <s v="Cumple"/>
    <s v="Cumple"/>
    <s v="No"/>
    <s v="S/N"/>
    <s v="S/N"/>
    <s v="No Aplica"/>
    <s v="No Aplica"/>
    <s v="No Aplica"/>
    <s v="Cumple"/>
    <s v="Cumple"/>
    <s v="1- Cliente con suministro electrico"/>
    <x v="5"/>
    <x v="0"/>
    <x v="8"/>
    <x v="0"/>
    <n v="0.5"/>
    <n v="0.5"/>
    <n v="0.5"/>
    <n v="0.5"/>
    <n v="0.5"/>
    <n v="0.5"/>
    <n v="0.25"/>
    <n v="0.25"/>
    <n v="0.5"/>
    <n v="0.5"/>
    <n v="0.5"/>
    <n v="1"/>
    <x v="0"/>
  </r>
  <r>
    <s v="2011482"/>
    <s v="207612092022135941"/>
    <s v="DF20227392832"/>
    <x v="162"/>
    <x v="155"/>
    <s v="Cristobal toro"/>
    <s v="Eduardo castillo velasco 1751"/>
    <s v="Ñuñoa"/>
    <x v="0"/>
    <s v="Cumple"/>
    <s v="Cumple"/>
    <s v="No Cumple"/>
    <s v="No Cumple"/>
    <s v="Cumple"/>
    <s v="Cumple"/>
    <s v="No"/>
    <s v="S/N"/>
    <s v="S/N"/>
    <s v="No Aplica"/>
    <s v="No Aplica"/>
    <s v="No Aplica"/>
    <s v="Cumple"/>
    <s v="Cumple Parcialmente"/>
    <s v="Falta mayor data en fotografias  Sin moradores"/>
    <x v="5"/>
    <x v="0"/>
    <x v="8"/>
    <x v="0"/>
    <n v="0.5"/>
    <n v="0.5"/>
    <n v="0"/>
    <n v="0"/>
    <n v="0.5"/>
    <n v="0.5"/>
    <n v="0.25"/>
    <n v="0.25"/>
    <n v="0.5"/>
    <n v="0.5"/>
    <n v="0.17499999999999999"/>
    <n v="0.63500000000000001"/>
    <x v="0"/>
  </r>
  <r>
    <s v="2011481"/>
    <s v="207512092022135605"/>
    <s v="DF20227390703"/>
    <x v="162"/>
    <x v="151"/>
    <s v="AARON HUENCHUMIL"/>
    <s v="2 Norte #141"/>
    <s v="La Granja"/>
    <x v="0"/>
    <s v="Cumple"/>
    <s v="Cumple"/>
    <s v="No Aplica"/>
    <s v="No Aplica"/>
    <s v="Cumple"/>
    <s v="Cumple"/>
    <s v="No"/>
    <s v="S/N"/>
    <s v="S/N"/>
    <s v="No Aplica"/>
    <s v="No Aplica"/>
    <s v="No Aplica"/>
    <s v="Cumple"/>
    <s v="Cumple"/>
    <s v="1- Cliente no se encuentra en domicilio 2-Caja DAE con tapa abierta  3- red AP sujeta con amarra plastica"/>
    <x v="5"/>
    <x v="0"/>
    <x v="8"/>
    <x v="0"/>
    <n v="0.5"/>
    <n v="0.5"/>
    <n v="0.5"/>
    <n v="0.5"/>
    <n v="0.5"/>
    <n v="0.5"/>
    <n v="0.25"/>
    <n v="0.25"/>
    <n v="0.5"/>
    <n v="0.5"/>
    <n v="0.5"/>
    <n v="1"/>
    <x v="0"/>
  </r>
  <r>
    <s v="2011472"/>
    <s v="207512092022134654"/>
    <s v="DF20227392472"/>
    <x v="162"/>
    <x v="175"/>
    <s v="AARON HUENCHUMIL"/>
    <s v="Uno Sur #28"/>
    <s v="La Granja"/>
    <x v="0"/>
    <s v="Cumple"/>
    <s v="Cumple"/>
    <s v="No Aplica"/>
    <s v="No Aplica"/>
    <s v="Cumple"/>
    <s v="Cumple"/>
    <s v="No"/>
    <s v="S/N"/>
    <s v="S/N"/>
    <s v="No Aplica"/>
    <s v="No Aplica"/>
    <s v="No Aplica"/>
    <s v="Cumple Parcialmente"/>
    <s v="Cumple"/>
    <s v="1- TD 12172 se encuentra normalizado 2- Sector con suministro electrico"/>
    <x v="5"/>
    <x v="0"/>
    <x v="8"/>
    <x v="0"/>
    <n v="0.5"/>
    <n v="0.5"/>
    <n v="0.5"/>
    <n v="0.5"/>
    <n v="0.5"/>
    <n v="0.5"/>
    <n v="0.25"/>
    <n v="0.25"/>
    <n v="0.5"/>
    <n v="0.17499999999999999"/>
    <n v="0.5"/>
    <n v="0.93500000000000005"/>
    <x v="0"/>
  </r>
  <r>
    <s v="2011424"/>
    <s v="207512092022134249"/>
    <s v="DF20227386361"/>
    <x v="162"/>
    <x v="172"/>
    <s v="AARON HUENCHUMIL"/>
    <s v="12 Poniente #8437"/>
    <s v="La Granja"/>
    <x v="0"/>
    <s v="Cumple"/>
    <s v="Cumple"/>
    <s v="No Aplica"/>
    <s v="No Aplica"/>
    <s v="Cumple"/>
    <s v="Cumple"/>
    <s v="No"/>
    <s v="S/N"/>
    <s v="S/N"/>
    <s v="No Aplica"/>
    <s v="No Aplica"/>
    <s v="No Aplica"/>
    <s v="No Cumple"/>
    <s v="No Cumple"/>
    <s v="1- Cliente no se encuentra en domicilio"/>
    <x v="5"/>
    <x v="0"/>
    <x v="8"/>
    <x v="0"/>
    <n v="0.5"/>
    <n v="0.5"/>
    <n v="0.5"/>
    <n v="0.5"/>
    <n v="0.5"/>
    <n v="0.5"/>
    <n v="0.25"/>
    <n v="0.25"/>
    <n v="0.5"/>
    <n v="0"/>
    <n v="0"/>
    <n v="0.8"/>
    <x v="0"/>
  </r>
  <r>
    <s v="2011115"/>
    <s v="207512092022133401"/>
    <s v="DF20227385905"/>
    <x v="162"/>
    <x v="172"/>
    <s v="AARON HUENCHUMIL"/>
    <s v="Av. Sur #33"/>
    <s v="La Granja"/>
    <x v="0"/>
    <s v="Cumple"/>
    <s v="Cumple"/>
    <s v="No Aplica"/>
    <s v="No Aplica"/>
    <s v="Cumple"/>
    <s v="Cumple"/>
    <s v="No"/>
    <s v="S/N"/>
    <s v="S/N"/>
    <s v="No Aplica"/>
    <s v="No Aplica"/>
    <s v="No Aplica"/>
    <s v="Cumple Parcialmente"/>
    <s v="Cumple"/>
    <s v="1- TD 12172 se encuentra normalizado"/>
    <x v="5"/>
    <x v="0"/>
    <x v="8"/>
    <x v="0"/>
    <n v="0.5"/>
    <n v="0.5"/>
    <n v="0.5"/>
    <n v="0.5"/>
    <n v="0.5"/>
    <n v="0.5"/>
    <n v="0.25"/>
    <n v="0.25"/>
    <n v="0.5"/>
    <n v="0.17499999999999999"/>
    <n v="0.5"/>
    <n v="0.93500000000000005"/>
    <x v="0"/>
  </r>
  <r>
    <s v="2011112"/>
    <s v="207512092022133024"/>
    <s v="DF20227384859"/>
    <x v="162"/>
    <x v="169"/>
    <s v="AARON HUENCHUMIL"/>
    <s v="Av. Sur #455 E"/>
    <s v="La Granja"/>
    <x v="0"/>
    <s v="Cumple"/>
    <s v="Cumple"/>
    <s v="No Cumple"/>
    <s v="No Cumple"/>
    <s v="Cumple"/>
    <s v="Cumple"/>
    <s v="No"/>
    <s v="S/N"/>
    <s v="S/N"/>
    <s v="No Aplica"/>
    <s v="No Aplica"/>
    <s v="No Aplica"/>
    <s v="Cumple Mayormente"/>
    <s v="Cumple"/>
    <s v="1- TD 12172 se encuentra normalizado 2- No declara codigo de material utilizado, solo describe su uso"/>
    <x v="5"/>
    <x v="0"/>
    <x v="8"/>
    <x v="0"/>
    <n v="0.5"/>
    <n v="0.5"/>
    <n v="0"/>
    <n v="0"/>
    <n v="0.5"/>
    <n v="0.5"/>
    <n v="0.25"/>
    <n v="0.25"/>
    <n v="0.5"/>
    <n v="0.32500000000000001"/>
    <n v="0.5"/>
    <n v="0.66500000000000004"/>
    <x v="0"/>
  </r>
  <r>
    <s v="2011107"/>
    <s v="207512092022132625"/>
    <s v="DF20227386827"/>
    <x v="162"/>
    <x v="174"/>
    <s v="AARON HUENCHUMIL"/>
    <s v="Av. Sur #99"/>
    <s v="La Granja"/>
    <x v="0"/>
    <s v="Cumple"/>
    <s v="Cumple"/>
    <s v="Cumple"/>
    <s v="Cumple"/>
    <s v="Cumple"/>
    <s v="Cumple"/>
    <s v="No"/>
    <s v="S/N"/>
    <s v="S/N"/>
    <s v="No Aplica"/>
    <s v="No Aplica"/>
    <s v="No Aplica"/>
    <s v="Cumple"/>
    <s v="Cumple Parcialmente"/>
    <s v="1- TD 12172 se encuentra normalizado"/>
    <x v="5"/>
    <x v="0"/>
    <x v="8"/>
    <x v="0"/>
    <n v="0.5"/>
    <n v="0.5"/>
    <n v="0.5"/>
    <n v="0.5"/>
    <n v="0.5"/>
    <n v="0.5"/>
    <n v="0.25"/>
    <n v="0.25"/>
    <n v="0.5"/>
    <n v="0.5"/>
    <n v="0.17499999999999999"/>
    <n v="0.93500000000000005"/>
    <x v="0"/>
  </r>
  <r>
    <s v="2011103"/>
    <s v="207512092022131353"/>
    <s v="DF20227389076"/>
    <x v="162"/>
    <x v="168"/>
    <s v="AARON HUENCHUMIL"/>
    <s v="Sargento Aldea #120"/>
    <s v="La Granja"/>
    <x v="0"/>
    <s v="Cumple"/>
    <s v="Cumple"/>
    <s v="No Aplica"/>
    <s v="No Aplica"/>
    <s v="Cumple"/>
    <s v="Cumple"/>
    <s v="Si"/>
    <s v="Marcia Diaz"/>
    <s v="984087602"/>
    <s v="Cumple"/>
    <s v="Cumple"/>
    <s v="Cumple"/>
    <s v="Cumple"/>
    <s v="Cumple"/>
    <s v="1- Cliente con suministro electrico normalizado 2- Caja DAE sin tapa"/>
    <x v="5"/>
    <x v="0"/>
    <x v="8"/>
    <x v="0"/>
    <n v="0.5"/>
    <n v="0.5"/>
    <n v="0.5"/>
    <n v="0.5"/>
    <n v="0.5"/>
    <n v="0.5"/>
    <n v="0.25"/>
    <n v="0.25"/>
    <n v="0.5"/>
    <n v="0.5"/>
    <n v="0.5"/>
    <n v="1"/>
    <x v="0"/>
  </r>
  <r>
    <s v="2010930"/>
    <s v="207512092022122955"/>
    <s v="DF20227386630"/>
    <x v="162"/>
    <x v="174"/>
    <s v="AARON HUENCHUMIL"/>
    <s v="Laguna Blanca #8781"/>
    <s v="La Granja"/>
    <x v="0"/>
    <s v="Cumple"/>
    <s v="Cumple"/>
    <s v="No Cumple"/>
    <s v="No Cumple"/>
    <s v="Cumple"/>
    <s v="Cumple"/>
    <s v="Si"/>
    <s v="Carmen Garces"/>
    <s v="S/N"/>
    <s v="Cumple"/>
    <s v="Cumple"/>
    <s v="Cumple"/>
    <s v="Cumple"/>
    <s v="Cumple"/>
    <s v="1- Cliente ya tiene poste de paso instalado, necesita cambio de acometida  2- Acometida tiene colcha provisoria"/>
    <x v="5"/>
    <x v="0"/>
    <x v="8"/>
    <x v="0"/>
    <n v="0.5"/>
    <n v="0.5"/>
    <n v="0"/>
    <n v="0"/>
    <n v="0.5"/>
    <n v="0.5"/>
    <n v="0.25"/>
    <n v="0.25"/>
    <n v="0.5"/>
    <n v="0.5"/>
    <n v="0.5"/>
    <n v="0.7"/>
    <x v="0"/>
  </r>
  <r>
    <s v="2010918"/>
    <s v="207512092022121418"/>
    <s v="DF20227391413"/>
    <x v="162"/>
    <x v="175"/>
    <s v="AARON HUENCHUMIL"/>
    <s v="Jorge Quevedo #0478 E"/>
    <s v="La Granja"/>
    <x v="0"/>
    <s v="Cumple"/>
    <s v="Cumple"/>
    <s v="No Aplica"/>
    <s v="No Aplica"/>
    <s v="Cumple"/>
    <s v="Cumple"/>
    <s v="Si"/>
    <s v="David Castillo"/>
    <s v="971583026"/>
    <s v="Cumple"/>
    <s v="Cumple"/>
    <s v="Cumple"/>
    <s v="Cumple"/>
    <s v="Cumple Parcialmente"/>
    <s v="1-Cliente con suministro electrico normalizado 2-Caja DAE  sin tapa y evidente deterioro en conexiones electricas"/>
    <x v="5"/>
    <x v="0"/>
    <x v="8"/>
    <x v="0"/>
    <n v="0.5"/>
    <n v="0.5"/>
    <n v="0.5"/>
    <n v="0.5"/>
    <n v="0.5"/>
    <n v="0.5"/>
    <n v="0.25"/>
    <n v="0.25"/>
    <n v="0.5"/>
    <n v="0.5"/>
    <n v="0.17499999999999999"/>
    <n v="0.93500000000000005"/>
    <x v="0"/>
  </r>
  <r>
    <s v="2010902"/>
    <s v="207512092022115423"/>
    <s v="DF20227379044"/>
    <x v="162"/>
    <x v="150"/>
    <s v="AARON HUENCHUMIL"/>
    <s v="Blest Gana #0398"/>
    <s v="La Granja"/>
    <x v="0"/>
    <s v="Cumple"/>
    <s v="Cumple"/>
    <s v="No Aplica"/>
    <s v="No Aplica"/>
    <s v="Cumple"/>
    <s v="Cumple"/>
    <s v="No"/>
    <s v="S/N"/>
    <s v="S/N"/>
    <s v="No Aplica"/>
    <s v="No Aplica"/>
    <s v="No Aplica"/>
    <s v="Cumple Mayormente"/>
    <s v="Cumple Parcialmente"/>
    <s v="1-Cliente no se encuentra en domicilio"/>
    <x v="5"/>
    <x v="0"/>
    <x v="8"/>
    <x v="0"/>
    <n v="0.5"/>
    <n v="0.5"/>
    <n v="0.5"/>
    <n v="0.5"/>
    <n v="0.5"/>
    <n v="0.5"/>
    <n v="0.25"/>
    <n v="0.25"/>
    <n v="0.5"/>
    <n v="0.32500000000000001"/>
    <n v="0.17499999999999999"/>
    <n v="0.9"/>
    <x v="0"/>
  </r>
  <r>
    <s v="2010895"/>
    <s v="207512092022114530"/>
    <s v="DF20227386029"/>
    <x v="162"/>
    <x v="172"/>
    <s v="AARON HUENCHUMIL"/>
    <s v="3 Poniente #8418"/>
    <s v="La Granja"/>
    <x v="0"/>
    <s v="Cumple"/>
    <s v="Cumple"/>
    <s v="Cumple"/>
    <s v="Cumple"/>
    <s v="Cumple"/>
    <s v="Cumple"/>
    <s v="No"/>
    <s v="S/N"/>
    <s v="S/N"/>
    <s v="No Aplica"/>
    <s v="No Aplica"/>
    <s v="No Aplica"/>
    <s v="Cumple Parcialmente"/>
    <s v="Cumple"/>
    <s v="1-Caja DAE sin tapa  2- No se logra tomar fotografias, personas en consumo de drogas. Sector conflictivo"/>
    <x v="5"/>
    <x v="0"/>
    <x v="8"/>
    <x v="0"/>
    <n v="0.5"/>
    <n v="0.5"/>
    <n v="0.5"/>
    <n v="0.5"/>
    <n v="0.5"/>
    <n v="0.5"/>
    <n v="0.25"/>
    <n v="0.25"/>
    <n v="0.5"/>
    <n v="0.17499999999999999"/>
    <n v="0.5"/>
    <n v="0.93500000000000005"/>
    <x v="0"/>
  </r>
  <r>
    <s v="2010891"/>
    <s v="207512092022113427"/>
    <s v="DF20227384362"/>
    <x v="162"/>
    <x v="169"/>
    <s v="AARON HUENCHUMIL"/>
    <s v="El Tabo #8326"/>
    <s v="La Granja"/>
    <x v="0"/>
    <s v="Cumple"/>
    <s v="Cumple"/>
    <s v="No Aplica"/>
    <s v="No Aplica"/>
    <s v="Cumple"/>
    <s v="Cumple"/>
    <s v="No"/>
    <s v="S/N"/>
    <s v="S/N"/>
    <s v="No Aplica"/>
    <s v="No Aplica"/>
    <s v="No Aplica"/>
    <s v="Cumple"/>
    <s v="Cumple"/>
    <s v="1-Cliente no se encuentra en domicilio 2-Direccion coreecta EL TABO #8334 3-Caja DAE sin tapa"/>
    <x v="5"/>
    <x v="0"/>
    <x v="8"/>
    <x v="0"/>
    <n v="0.5"/>
    <n v="0.5"/>
    <n v="0.5"/>
    <n v="0.5"/>
    <n v="0.5"/>
    <n v="0.5"/>
    <n v="0.25"/>
    <n v="0.25"/>
    <n v="0.5"/>
    <n v="0.5"/>
    <n v="0.5"/>
    <n v="1"/>
    <x v="0"/>
  </r>
  <r>
    <s v="2013939"/>
    <s v="207513092022125731"/>
    <s v="DF20227388095"/>
    <x v="163"/>
    <x v="170"/>
    <s v="AARON HUENCHUMIL"/>
    <s v="El Rosal #6776"/>
    <s v="La Granja"/>
    <x v="0"/>
    <s v="Cumple"/>
    <s v="Cumple"/>
    <s v="No Aplica"/>
    <s v="No Aplica"/>
    <s v="Cumple"/>
    <s v="Cumple"/>
    <s v="No"/>
    <s v="S/N"/>
    <s v="S/N"/>
    <s v="No Aplica"/>
    <s v="No Aplica"/>
    <s v="No Aplica"/>
    <s v="Cumple"/>
    <s v="Cumple Parcialmente"/>
    <s v="1- Cliente no se encuentra en domicilio"/>
    <x v="5"/>
    <x v="0"/>
    <x v="8"/>
    <x v="0"/>
    <n v="0.5"/>
    <n v="0.5"/>
    <n v="0.5"/>
    <n v="0.5"/>
    <n v="0.5"/>
    <n v="0.5"/>
    <n v="0.25"/>
    <n v="0.25"/>
    <n v="0.5"/>
    <n v="0.5"/>
    <n v="0.17499999999999999"/>
    <n v="0.93500000000000005"/>
    <x v="0"/>
  </r>
  <r>
    <s v="2013924"/>
    <s v="207513092022123617"/>
    <s v="DF20227391558"/>
    <x v="163"/>
    <x v="175"/>
    <s v="AARON HUENCHUMIL"/>
    <s v="Miguel Adasme #7075"/>
    <s v="La Granja"/>
    <x v="0"/>
    <s v="Cumple"/>
    <s v="Cumple"/>
    <s v="No Aplica"/>
    <s v="No Aplica"/>
    <s v="Cumple"/>
    <s v="Cumple"/>
    <s v="Si"/>
    <s v="S/N"/>
    <s v="S/N"/>
    <s v="Cumple"/>
    <s v="Cumple"/>
    <s v="Cumple"/>
    <s v="Cumple"/>
    <s v="Cumple"/>
    <s v="1- Cliente confirma encontrarse con suministro electrico normalizado"/>
    <x v="5"/>
    <x v="0"/>
    <x v="8"/>
    <x v="0"/>
    <n v="0.5"/>
    <n v="0.5"/>
    <n v="0.5"/>
    <n v="0.5"/>
    <n v="0.5"/>
    <n v="0.5"/>
    <n v="0.25"/>
    <n v="0.25"/>
    <n v="0.5"/>
    <n v="0.5"/>
    <n v="0.5"/>
    <n v="1"/>
    <x v="0"/>
  </r>
  <r>
    <s v="2013917"/>
    <s v="207513092022122648"/>
    <s v="DF20227384448"/>
    <x v="163"/>
    <x v="173"/>
    <s v="AARON HUENCHUMIL"/>
    <s v="La Victoria #0356 parc 7"/>
    <s v="La Granja"/>
    <x v="0"/>
    <s v="Cumple"/>
    <s v="Cumple"/>
    <s v="Cumple"/>
    <s v="Cumple"/>
    <s v="Cumple"/>
    <s v="Cumple"/>
    <s v="No"/>
    <s v="S/N"/>
    <s v="S/N"/>
    <s v="No Aplica"/>
    <s v="No Aplica"/>
    <s v="No Aplica"/>
    <s v="Cumple"/>
    <s v="Cumple Parcialmente"/>
    <s v="1- No se logra dar con direccion asociada al ticket"/>
    <x v="5"/>
    <x v="0"/>
    <x v="8"/>
    <x v="0"/>
    <n v="0.5"/>
    <n v="0.5"/>
    <n v="0.5"/>
    <n v="0.5"/>
    <n v="0.5"/>
    <n v="0.5"/>
    <n v="0.25"/>
    <n v="0.25"/>
    <n v="0.5"/>
    <n v="0.5"/>
    <n v="0.17499999999999999"/>
    <n v="0.93500000000000005"/>
    <x v="0"/>
  </r>
  <r>
    <s v="2013904"/>
    <s v="207513092022120738"/>
    <s v="DF20227381446"/>
    <x v="163"/>
    <x v="163"/>
    <s v="AARON HUENCHUMIL"/>
    <s v="3 Norte #80"/>
    <s v="La Granja"/>
    <x v="0"/>
    <s v="Cumple"/>
    <s v="Cumple"/>
    <s v="No Aplica"/>
    <s v="No Aplica"/>
    <s v="Cumple"/>
    <s v="Cumple"/>
    <s v="No"/>
    <s v="S/N"/>
    <s v="S/N"/>
    <s v="No Aplica"/>
    <s v="No Aplica"/>
    <s v="No Aplica"/>
    <s v="Cumple"/>
    <s v="Cumple Parcialmente"/>
    <s v="1- Cliente no se encuentra en domicilio 2- Caja DAE sin tapa"/>
    <x v="5"/>
    <x v="0"/>
    <x v="8"/>
    <x v="0"/>
    <n v="0.5"/>
    <n v="0.5"/>
    <n v="0.5"/>
    <n v="0.5"/>
    <n v="0.5"/>
    <n v="0.5"/>
    <n v="0.25"/>
    <n v="0.25"/>
    <n v="0.5"/>
    <n v="0.5"/>
    <n v="0.17499999999999999"/>
    <n v="0.93500000000000005"/>
    <x v="0"/>
  </r>
  <r>
    <s v="2013893"/>
    <s v="207513092022114927"/>
    <s v="DF20227375374"/>
    <x v="163"/>
    <x v="149"/>
    <s v="AARON HUENCHUMIL"/>
    <s v="6 Poniente #8278"/>
    <s v="La Granja"/>
    <x v="0"/>
    <s v="Cumple"/>
    <s v="Cumple"/>
    <s v="No Aplica"/>
    <s v="No Aplica"/>
    <s v="Cumple"/>
    <s v="Cumple"/>
    <s v="No"/>
    <s v="S/N"/>
    <s v="S/N"/>
    <s v="No Aplica"/>
    <s v="No Aplica"/>
    <s v="No Aplica"/>
    <s v="No Cumple"/>
    <s v="No Cumple"/>
    <s v="1- Cliente no se encuentra en domicilio 2- Caja B.T con tapa abierta"/>
    <x v="5"/>
    <x v="0"/>
    <x v="8"/>
    <x v="0"/>
    <n v="0.5"/>
    <n v="0.5"/>
    <n v="0.5"/>
    <n v="0.5"/>
    <n v="0.5"/>
    <n v="0.5"/>
    <n v="0.25"/>
    <n v="0.25"/>
    <n v="0.5"/>
    <n v="0"/>
    <n v="0"/>
    <n v="0.8"/>
    <x v="0"/>
  </r>
  <r>
    <s v="2013889"/>
    <s v="207513092022113822"/>
    <s v="DF20227376028"/>
    <x v="163"/>
    <x v="149"/>
    <s v="AARON HUENCHUMIL"/>
    <s v="Cordillera de los Andes #121"/>
    <s v="La Granja"/>
    <x v="0"/>
    <s v="Cumple"/>
    <s v="Cumple"/>
    <s v="No Aplica"/>
    <s v="No Aplica"/>
    <s v="Cumple"/>
    <s v="Cumple"/>
    <s v="No"/>
    <s v="S/N"/>
    <s v="S/N"/>
    <s v="No Aplica"/>
    <s v="No Aplica"/>
    <s v="No Aplica"/>
    <s v="Cumple"/>
    <s v="Cumple Parcialmente"/>
    <s v="1- Cableado telecomunicaciones se encuentra sujeto junto a AP y neutro de red B.T . RIESGO ELECTRICO"/>
    <x v="5"/>
    <x v="0"/>
    <x v="8"/>
    <x v="0"/>
    <n v="0.5"/>
    <n v="0.5"/>
    <n v="0.5"/>
    <n v="0.5"/>
    <n v="0.5"/>
    <n v="0.5"/>
    <n v="0.25"/>
    <n v="0.25"/>
    <n v="0.5"/>
    <n v="0.5"/>
    <n v="0.17499999999999999"/>
    <n v="0.93500000000000005"/>
    <x v="0"/>
  </r>
  <r>
    <s v="2013876"/>
    <s v="207513092022112209"/>
    <s v="DF20227384474"/>
    <x v="163"/>
    <x v="173"/>
    <s v="AARON HUENCHUMIL"/>
    <s v="Santa Rosa #10016 local 2"/>
    <s v="La Granja"/>
    <x v="0"/>
    <s v="Cumple"/>
    <s v="Cumple"/>
    <s v="Cumple"/>
    <s v="Cumple"/>
    <s v="Cumple"/>
    <s v="Cumple"/>
    <s v="Si"/>
    <s v="Miriam Rosales"/>
    <s v="S/N"/>
    <s v="Cumple"/>
    <s v="Cumple"/>
    <s v="Cumple"/>
    <s v="Cumple"/>
    <s v="Cumple Parcialmente"/>
    <s v="1- Cliente se encuentra con suministro electrico normalizado"/>
    <x v="5"/>
    <x v="0"/>
    <x v="8"/>
    <x v="0"/>
    <n v="0.5"/>
    <n v="0.5"/>
    <n v="0.5"/>
    <n v="0.5"/>
    <n v="0.5"/>
    <n v="0.5"/>
    <n v="0.25"/>
    <n v="0.25"/>
    <n v="0.5"/>
    <n v="0.5"/>
    <n v="0.17499999999999999"/>
    <n v="0.93500000000000005"/>
    <x v="0"/>
  </r>
  <r>
    <s v="2016319"/>
    <s v="207614092022165905"/>
    <s v="DF20227398381"/>
    <x v="164"/>
    <x v="177"/>
    <s v="Cristobal toro"/>
    <s v="Sofia eastman 9082"/>
    <s v="La Granja"/>
    <x v="0"/>
    <s v="Cumple"/>
    <s v="Cumple"/>
    <s v="No Aplica"/>
    <s v="No Aplica"/>
    <s v="Cumple"/>
    <s v="Cumple"/>
    <s v="No"/>
    <s v="S/N"/>
    <s v="S/N"/>
    <s v="No Aplica"/>
    <s v="No Aplica"/>
    <s v="No Aplica"/>
    <s v="Cumple"/>
    <s v="Cumple Parcialmente"/>
    <s v="Falta mayor data en fotos  Numero de incidencia relacionada con direccion sofia eastman 9096 Problema externo , td guitarron"/>
    <x v="5"/>
    <x v="0"/>
    <x v="8"/>
    <x v="0"/>
    <n v="0.5"/>
    <n v="0.5"/>
    <n v="0.5"/>
    <n v="0.5"/>
    <n v="0.5"/>
    <n v="0.5"/>
    <n v="0.25"/>
    <n v="0.25"/>
    <n v="0.5"/>
    <n v="0.5"/>
    <n v="0.17499999999999999"/>
    <n v="0.93500000000000005"/>
    <x v="0"/>
  </r>
  <r>
    <s v="2016300"/>
    <s v="207614092022161337"/>
    <s v="DF20227394803"/>
    <x v="164"/>
    <x v="152"/>
    <s v="Cristobal toro"/>
    <s v="Sofia eastman 9096"/>
    <s v="La Granja"/>
    <x v="0"/>
    <s v="Cumple"/>
    <s v="Cumple"/>
    <s v="No Aplica"/>
    <s v="No Aplica"/>
    <s v="Cumple"/>
    <s v="Cumple"/>
    <s v="No"/>
    <s v="S/N"/>
    <s v="S/N"/>
    <s v="No Aplica"/>
    <s v="No Aplica"/>
    <s v="No Aplica"/>
    <s v="Cumple Parcialmente"/>
    <s v="Cumple Parcialmente"/>
    <s v="Falta mejor detalle en fotografias al igual que mayor data  Problema externo en td , guitarron"/>
    <x v="5"/>
    <x v="0"/>
    <x v="8"/>
    <x v="0"/>
    <n v="0.5"/>
    <n v="0.5"/>
    <n v="0.5"/>
    <n v="0.5"/>
    <n v="0.5"/>
    <n v="0.5"/>
    <n v="0.25"/>
    <n v="0.25"/>
    <n v="0.5"/>
    <n v="0.17499999999999999"/>
    <n v="0.17499999999999999"/>
    <n v="0.87"/>
    <x v="0"/>
  </r>
  <r>
    <s v="2016291"/>
    <s v="207614092022154805"/>
    <s v="DF20227395084"/>
    <x v="164"/>
    <x v="152"/>
    <s v="Cristobal toro"/>
    <s v="Max jara 10187"/>
    <s v="La Granja"/>
    <x v="0"/>
    <s v="Cumple"/>
    <s v="Cumple"/>
    <s v="No Aplica"/>
    <s v="No Aplica"/>
    <s v="Cumple"/>
    <s v="Cumple"/>
    <s v="No"/>
    <s v="S/N"/>
    <s v="S/N"/>
    <s v="No Aplica"/>
    <s v="No Aplica"/>
    <s v="No Aplica"/>
    <s v="Cumple"/>
    <s v="Cumple"/>
    <s v="Sin moradores , sin mayor observacion"/>
    <x v="5"/>
    <x v="0"/>
    <x v="8"/>
    <x v="0"/>
    <n v="0.5"/>
    <n v="0.5"/>
    <n v="0.5"/>
    <n v="0.5"/>
    <n v="0.5"/>
    <n v="0.5"/>
    <n v="0.25"/>
    <n v="0.25"/>
    <n v="0.5"/>
    <n v="0.5"/>
    <n v="0.5"/>
    <n v="1"/>
    <x v="0"/>
  </r>
  <r>
    <s v="2016285"/>
    <s v="207614092022153715"/>
    <s v="DF20227395930"/>
    <x v="164"/>
    <x v="161"/>
    <s v="Cristobal toro"/>
    <s v="Enrique nercaseaux 484"/>
    <s v="La Granja"/>
    <x v="0"/>
    <s v="Cumple"/>
    <s v="Cumple"/>
    <s v="No Aplica"/>
    <s v="No Aplica"/>
    <s v="Cumple"/>
    <s v="Cumple"/>
    <s v="No"/>
    <s v="S/N"/>
    <s v="S/N"/>
    <s v="No Aplica"/>
    <s v="No Aplica"/>
    <s v="No Aplica"/>
    <s v="Cumple"/>
    <s v="Cumple Parcialmente"/>
    <s v="Falta mayor data en fotos  Sin moradores"/>
    <x v="5"/>
    <x v="0"/>
    <x v="8"/>
    <x v="0"/>
    <n v="0.5"/>
    <n v="0.5"/>
    <n v="0.5"/>
    <n v="0.5"/>
    <n v="0.5"/>
    <n v="0.5"/>
    <n v="0.25"/>
    <n v="0.25"/>
    <n v="0.5"/>
    <n v="0.5"/>
    <n v="0.17499999999999999"/>
    <n v="0.93500000000000005"/>
    <x v="0"/>
  </r>
  <r>
    <s v="2016279"/>
    <s v="207514092022152800"/>
    <s v="DF20227392513"/>
    <x v="164"/>
    <x v="175"/>
    <s v="AARON HUENCHUMIL"/>
    <s v="Central #6663"/>
    <s v="La Granja"/>
    <x v="0"/>
    <s v="Cumple"/>
    <s v="Cumple"/>
    <s v="No Aplica"/>
    <s v="No Aplica"/>
    <s v="Cumple"/>
    <s v="Cumple"/>
    <s v="No"/>
    <s v="S/N"/>
    <s v="S/N"/>
    <s v="No Aplica"/>
    <s v="No Aplica"/>
    <s v="No Aplica"/>
    <s v="No Cumple"/>
    <s v="No Cumple"/>
    <s v="1- Sector con suministro electrico  2- Sector conflictivo"/>
    <x v="5"/>
    <x v="0"/>
    <x v="8"/>
    <x v="0"/>
    <n v="0.5"/>
    <n v="0.5"/>
    <n v="0.5"/>
    <n v="0.5"/>
    <n v="0.5"/>
    <n v="0.5"/>
    <n v="0.25"/>
    <n v="0.25"/>
    <n v="0.5"/>
    <n v="0"/>
    <n v="0"/>
    <n v="0.8"/>
    <x v="0"/>
  </r>
  <r>
    <s v="2016275"/>
    <s v="207614092022152350"/>
    <s v="DF20227397221"/>
    <x v="164"/>
    <x v="153"/>
    <s v="Cristobal toro"/>
    <s v="El mollaco 9216"/>
    <s v="La Granja"/>
    <x v="0"/>
    <s v="Cumple"/>
    <s v="Cumple"/>
    <s v="No Aplica"/>
    <s v="No Aplica"/>
    <s v="Cumple"/>
    <s v="Cumple"/>
    <s v="No"/>
    <s v="S/N"/>
    <s v="S/N"/>
    <s v="No Aplica"/>
    <s v="No Aplica"/>
    <s v="No Aplica"/>
    <s v="Cumple"/>
    <s v="Cumple Parcialmente"/>
    <s v="Problema externo , td , guitarron  Falta mayor data en fotografias"/>
    <x v="5"/>
    <x v="0"/>
    <x v="8"/>
    <x v="0"/>
    <n v="0.5"/>
    <n v="0.5"/>
    <n v="0.5"/>
    <n v="0.5"/>
    <n v="0.5"/>
    <n v="0.5"/>
    <n v="0.25"/>
    <n v="0.25"/>
    <n v="0.5"/>
    <n v="0.5"/>
    <n v="0.17499999999999999"/>
    <n v="0.93500000000000005"/>
    <x v="0"/>
  </r>
  <r>
    <s v="2016273"/>
    <s v="207514092022151913"/>
    <s v="DF20227381318"/>
    <x v="164"/>
    <x v="163"/>
    <s v="AARON HUENCHUMIL"/>
    <s v="Central #6550"/>
    <s v="La Granja"/>
    <x v="0"/>
    <s v="Cumple"/>
    <s v="Cumple"/>
    <s v="No Aplica"/>
    <s v="No Aplica"/>
    <s v="Cumple"/>
    <s v="Cumple"/>
    <s v="No"/>
    <s v="S/N"/>
    <s v="S/N"/>
    <s v="No Aplica"/>
    <s v="No Aplica"/>
    <s v="No Aplica"/>
    <s v="Cumple"/>
    <s v="Cumple"/>
    <s v="1- TD 20283 se encue tra normal 2- Sumunistro electrico en el sector normalizado"/>
    <x v="5"/>
    <x v="0"/>
    <x v="8"/>
    <x v="0"/>
    <n v="0.5"/>
    <n v="0.5"/>
    <n v="0.5"/>
    <n v="0.5"/>
    <n v="0.5"/>
    <n v="0.5"/>
    <n v="0.25"/>
    <n v="0.25"/>
    <n v="0.5"/>
    <n v="0.5"/>
    <n v="0.5"/>
    <n v="1"/>
    <x v="0"/>
  </r>
  <r>
    <s v="2016266"/>
    <s v="207514092022151038"/>
    <s v="DF20227383731"/>
    <x v="164"/>
    <x v="171"/>
    <s v="AARON HUENCHUMIL"/>
    <s v="Central #6519"/>
    <s v="La Granja"/>
    <x v="0"/>
    <s v="Cumple"/>
    <s v="Cumple"/>
    <s v="No Aplica"/>
    <s v="No Aplica"/>
    <s v="Cumple"/>
    <s v="Cumple"/>
    <s v="No"/>
    <s v="S/N"/>
    <s v="S/N"/>
    <s v="No Aplica"/>
    <s v="No Aplica"/>
    <s v="No Aplica"/>
    <s v="No Cumple"/>
    <s v="No Cumple"/>
    <s v="1- Sector conflictivo"/>
    <x v="5"/>
    <x v="0"/>
    <x v="8"/>
    <x v="0"/>
    <n v="0.5"/>
    <n v="0.5"/>
    <n v="0.5"/>
    <n v="0.5"/>
    <n v="0.5"/>
    <n v="0.5"/>
    <n v="0.25"/>
    <n v="0.25"/>
    <n v="0.5"/>
    <n v="0"/>
    <n v="0"/>
    <n v="0.8"/>
    <x v="0"/>
  </r>
  <r>
    <s v="2016263"/>
    <s v="207514092022150257"/>
    <s v="DF20227388183"/>
    <x v="164"/>
    <x v="170"/>
    <s v="AARON HUENCHUMIL"/>
    <s v="Manio #6453 bl 5 dpto 104"/>
    <s v="La Granja"/>
    <x v="0"/>
    <s v="Cumple"/>
    <s v="Cumple"/>
    <s v="No Aplica"/>
    <s v="No Aplica"/>
    <s v="Cumple"/>
    <s v="Cumple"/>
    <s v="No"/>
    <s v="S/N"/>
    <s v="S/N"/>
    <s v="No Aplica"/>
    <s v="No Aplica"/>
    <s v="No Aplica"/>
    <s v="Cumple Mayormente"/>
    <s v="Cumple"/>
    <s v="1- Cliente no se encuentra en domicilio 2- Cliente con suministro electrico normalizado"/>
    <x v="5"/>
    <x v="0"/>
    <x v="8"/>
    <x v="0"/>
    <n v="0.5"/>
    <n v="0.5"/>
    <n v="0.5"/>
    <n v="0.5"/>
    <n v="0.5"/>
    <n v="0.5"/>
    <n v="0.25"/>
    <n v="0.25"/>
    <n v="0.5"/>
    <n v="0.32500000000000001"/>
    <n v="0.5"/>
    <n v="0.96500000000000008"/>
    <x v="0"/>
  </r>
  <r>
    <s v="2016258"/>
    <s v="207514092022145616"/>
    <s v="DF20227378155"/>
    <x v="164"/>
    <x v="150"/>
    <s v="AARON HUENCHUMIL"/>
    <s v="Manio #6453 bl 5 dpto 108"/>
    <s v="La Granja"/>
    <x v="0"/>
    <s v="Cumple"/>
    <s v="Cumple"/>
    <s v="No Cumple"/>
    <s v="No Cumple"/>
    <s v="Cumple"/>
    <s v="Cumple"/>
    <s v="No"/>
    <s v="S/N"/>
    <s v="S/N"/>
    <s v="No Aplica"/>
    <s v="No Aplica"/>
    <s v="No Aplica"/>
    <s v="Cumple"/>
    <s v="Cumple Parcialmente"/>
    <s v="1- Cliente no se encuentra en domicilio 2- No declara  codigo de material utilizado, solo describe su uso"/>
    <x v="5"/>
    <x v="0"/>
    <x v="8"/>
    <x v="0"/>
    <n v="0.5"/>
    <n v="0.5"/>
    <n v="0"/>
    <n v="0"/>
    <n v="0.5"/>
    <n v="0.5"/>
    <n v="0.25"/>
    <n v="0.25"/>
    <n v="0.5"/>
    <n v="0.5"/>
    <n v="0.17499999999999999"/>
    <n v="0.63500000000000001"/>
    <x v="0"/>
  </r>
  <r>
    <s v="2016249"/>
    <s v="207514092022144436"/>
    <s v="DF20227389330"/>
    <x v="164"/>
    <x v="168"/>
    <s v="AARON HUENCHUMIL"/>
    <s v="Pasaje 6 #6421 dpto 5A"/>
    <s v="La Granja"/>
    <x v="0"/>
    <s v="Cumple"/>
    <s v="Cumple"/>
    <s v="No Aplica"/>
    <s v="No Aplica"/>
    <s v="Cumple"/>
    <s v="Cumple"/>
    <s v="No"/>
    <s v="S/N"/>
    <s v="S/N"/>
    <s v="No Aplica"/>
    <s v="No Aplica"/>
    <s v="No Aplica"/>
    <s v="Cumple Parcialmente"/>
    <s v="Cumple"/>
    <s v="1- TD 27848 se encuentra normalizado 2- Caja B.T sin tapa, caja algo desprendida y con nidos de pajaros al interior RIESGO ELECTRICO"/>
    <x v="5"/>
    <x v="0"/>
    <x v="8"/>
    <x v="0"/>
    <n v="0.5"/>
    <n v="0.5"/>
    <n v="0.5"/>
    <n v="0.5"/>
    <n v="0.5"/>
    <n v="0.5"/>
    <n v="0.25"/>
    <n v="0.25"/>
    <n v="0.5"/>
    <n v="0.17499999999999999"/>
    <n v="0.5"/>
    <n v="0.93500000000000005"/>
    <x v="0"/>
  </r>
  <r>
    <s v="2016238"/>
    <s v="207514092022143240"/>
    <s v="DF20227374408"/>
    <x v="164"/>
    <x v="139"/>
    <s v="AARON HUENCHUMIL"/>
    <s v="Calle M #241"/>
    <s v="La Granja"/>
    <x v="0"/>
    <s v="Cumple"/>
    <s v="Cumple"/>
    <s v="Cumple"/>
    <s v="Cumple"/>
    <s v="Cumple"/>
    <s v="Cumple"/>
    <s v="No"/>
    <s v="S/N"/>
    <s v="S/N"/>
    <s v="No Aplica"/>
    <s v="No Aplica"/>
    <s v="No Aplica"/>
    <s v="Cumple"/>
    <s v="Cumple"/>
    <s v="1- TD 3748 se encuentra normalizado"/>
    <x v="5"/>
    <x v="0"/>
    <x v="8"/>
    <x v="0"/>
    <n v="0.5"/>
    <n v="0.5"/>
    <n v="0.5"/>
    <n v="0.5"/>
    <n v="0.5"/>
    <n v="0.5"/>
    <n v="0.25"/>
    <n v="0.25"/>
    <n v="0.5"/>
    <n v="0.5"/>
    <n v="0.5"/>
    <n v="1"/>
    <x v="0"/>
  </r>
  <r>
    <s v="2016230"/>
    <s v="207514092022142053"/>
    <s v="DF20227374412"/>
    <x v="164"/>
    <x v="139"/>
    <s v="AARON HUENCHUMIL"/>
    <s v="Calle F #323"/>
    <s v="La Granja"/>
    <x v="0"/>
    <s v="Cumple"/>
    <s v="Cumple"/>
    <s v="No Aplica"/>
    <s v="No Aplica"/>
    <s v="Cumple"/>
    <s v="Cumple"/>
    <s v="No"/>
    <s v="S/N"/>
    <s v="S/N"/>
    <s v="No Aplica"/>
    <s v="No Aplica"/>
    <s v="No Aplica"/>
    <s v="Cumple"/>
    <s v="Cumple Parcialmente"/>
    <s v="1- Cliente no se encuentra en domicilio 2- Acometida bien templada"/>
    <x v="5"/>
    <x v="0"/>
    <x v="8"/>
    <x v="0"/>
    <n v="0.5"/>
    <n v="0.5"/>
    <n v="0.5"/>
    <n v="0.5"/>
    <n v="0.5"/>
    <n v="0.5"/>
    <n v="0.25"/>
    <n v="0.25"/>
    <n v="0.5"/>
    <n v="0.5"/>
    <n v="0.17499999999999999"/>
    <n v="0.93500000000000005"/>
    <x v="0"/>
  </r>
  <r>
    <s v="2016217"/>
    <s v="207514092022141101"/>
    <s v="DF20227385564"/>
    <x v="164"/>
    <x v="172"/>
    <s v="AARON HUENCHUMIL"/>
    <s v="Yungay #315"/>
    <s v="La Granja"/>
    <x v="0"/>
    <s v="Cumple"/>
    <s v="Cumple"/>
    <s v="No Aplica"/>
    <s v="No Aplica"/>
    <s v="Cumple"/>
    <s v="Cumple"/>
    <s v="No"/>
    <s v="S/N"/>
    <s v="S/N"/>
    <s v="No Aplica"/>
    <s v="No Aplica"/>
    <s v="No Aplica"/>
    <s v="Cumple"/>
    <s v="Cumple Parcialmente"/>
    <s v="1-Cliente no se encuentra en domicilio 2- Acometida mal templada"/>
    <x v="5"/>
    <x v="0"/>
    <x v="8"/>
    <x v="0"/>
    <n v="0.5"/>
    <n v="0.5"/>
    <n v="0.5"/>
    <n v="0.5"/>
    <n v="0.5"/>
    <n v="0.5"/>
    <n v="0.25"/>
    <n v="0.25"/>
    <n v="0.5"/>
    <n v="0.5"/>
    <n v="0.17499999999999999"/>
    <n v="0.93500000000000005"/>
    <x v="0"/>
  </r>
  <r>
    <s v="2016209"/>
    <s v="207514092022135705"/>
    <s v="DF20227389943"/>
    <x v="164"/>
    <x v="168"/>
    <s v="AARON HUENCHUMIL"/>
    <s v="11 Oriente #6408"/>
    <s v="La Granja"/>
    <x v="0"/>
    <s v="Cumple"/>
    <s v="Cumple"/>
    <s v="No Aplica"/>
    <s v="No Aplica"/>
    <s v="Cumple"/>
    <s v="Cumple"/>
    <s v="Si"/>
    <s v="Benarmina Iyesca"/>
    <s v="991404130"/>
    <s v="Cumple"/>
    <s v="Cumple"/>
    <s v="Cumple"/>
    <s v="Cumple"/>
    <s v="Cumple"/>
    <s v="1-Cliente se encuentra con suministro electrico normalizado"/>
    <x v="5"/>
    <x v="0"/>
    <x v="8"/>
    <x v="0"/>
    <n v="0.5"/>
    <n v="0.5"/>
    <n v="0.5"/>
    <n v="0.5"/>
    <n v="0.5"/>
    <n v="0.5"/>
    <n v="0.25"/>
    <n v="0.25"/>
    <n v="0.5"/>
    <n v="0.5"/>
    <n v="0.5"/>
    <n v="1"/>
    <x v="0"/>
  </r>
  <r>
    <s v="2016208"/>
    <s v="207614092022140036"/>
    <s v="DF20227395458"/>
    <x v="164"/>
    <x v="152"/>
    <s v="Cristobal toro"/>
    <s v="2 oriente 8016"/>
    <s v="La Granja"/>
    <x v="0"/>
    <s v="Cumple"/>
    <s v="Cumple"/>
    <s v="No Cumple"/>
    <s v="No Cumple"/>
    <s v="Cumple"/>
    <s v="Cumple"/>
    <s v="No"/>
    <s v="S/N"/>
    <s v="S/N"/>
    <s v="No Aplica"/>
    <s v="No Aplica"/>
    <s v="No Aplica"/>
    <s v="Cumple"/>
    <s v="Cumple Parcialmente"/>
    <s v="Falta mayor data en fotos  Sin moradores , sector hostil  No se toman fotos por precaucion"/>
    <x v="5"/>
    <x v="0"/>
    <x v="8"/>
    <x v="0"/>
    <n v="0.5"/>
    <n v="0.5"/>
    <n v="0"/>
    <n v="0"/>
    <n v="0.5"/>
    <n v="0.5"/>
    <n v="0.25"/>
    <n v="0.25"/>
    <n v="0.5"/>
    <n v="0.5"/>
    <n v="0.17499999999999999"/>
    <n v="0.63500000000000001"/>
    <x v="0"/>
  </r>
  <r>
    <s v="2016196"/>
    <s v="207514092022134333"/>
    <s v="DF20227386429"/>
    <x v="164"/>
    <x v="174"/>
    <s v="AARON HUENCHUMIL"/>
    <s v="9 Oriente #6528"/>
    <s v="La Granja"/>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16193"/>
    <s v="207614092022133847"/>
    <s v="DF20227395456"/>
    <x v="164"/>
    <x v="152"/>
    <s v="Cristobal toro"/>
    <s v="2 oriente 8111"/>
    <s v="La Granja"/>
    <x v="0"/>
    <s v="Cumple"/>
    <s v="Cumple"/>
    <s v="No Aplica"/>
    <s v="No Aplica"/>
    <s v="Cumple"/>
    <s v="Cumple"/>
    <s v="No"/>
    <s v="S/N"/>
    <s v="S/N"/>
    <s v="No Aplica"/>
    <s v="No Aplica"/>
    <s v="No Aplica"/>
    <s v="Cumple"/>
    <s v="Cumple"/>
    <s v="Sector conflictivo , no se toman fotos por precaucion . Td"/>
    <x v="5"/>
    <x v="0"/>
    <x v="8"/>
    <x v="0"/>
    <n v="0.5"/>
    <n v="0.5"/>
    <n v="0.5"/>
    <n v="0.5"/>
    <n v="0.5"/>
    <n v="0.5"/>
    <n v="0.25"/>
    <n v="0.25"/>
    <n v="0.5"/>
    <n v="0.5"/>
    <n v="0.5"/>
    <n v="1"/>
    <x v="0"/>
  </r>
  <r>
    <s v="2016192"/>
    <s v="207514092022133546"/>
    <s v="DF20227389637"/>
    <x v="164"/>
    <x v="168"/>
    <s v="AARON HUENCHUMIL"/>
    <s v="9 Oriente #6483"/>
    <s v="La Granja"/>
    <x v="0"/>
    <s v="Cumple"/>
    <s v="Cumple"/>
    <s v="No Aplica"/>
    <s v="No Aplica"/>
    <s v="Cumple"/>
    <s v="Cumple"/>
    <s v="Si"/>
    <s v="S/N"/>
    <s v="S/N"/>
    <s v="Cumple"/>
    <s v="Cumple"/>
    <s v="Cumple"/>
    <s v="Cumple Parcialmente"/>
    <s v="Cumple Parcialmente"/>
    <s v="1-Cliente confirma encontrarse con suministro electrico 2- Acometida de cliente en contacto con ramas de arbol. RIESGO ELECTRICO"/>
    <x v="5"/>
    <x v="0"/>
    <x v="8"/>
    <x v="0"/>
    <n v="0.5"/>
    <n v="0.5"/>
    <n v="0.5"/>
    <n v="0.5"/>
    <n v="0.5"/>
    <n v="0.5"/>
    <n v="0.25"/>
    <n v="0.25"/>
    <n v="0.5"/>
    <n v="0.17499999999999999"/>
    <n v="0.17499999999999999"/>
    <n v="0.87"/>
    <x v="0"/>
  </r>
  <r>
    <s v="2016190"/>
    <s v="207514092022132844"/>
    <s v="DF20227389780"/>
    <x v="164"/>
    <x v="168"/>
    <s v="AARON HUENCHUMIL"/>
    <s v="Padre Esteban Gumucio Vives #341"/>
    <s v="La Granja"/>
    <x v="0"/>
    <s v="Cumple"/>
    <s v="Cumple"/>
    <s v="Cumple"/>
    <s v="Cumple"/>
    <s v="Cumple"/>
    <s v="Cumple"/>
    <s v="No"/>
    <s v="S/N"/>
    <s v="S/N"/>
    <s v="No Aplica"/>
    <s v="No Aplica"/>
    <s v="No Aplica"/>
    <s v="Cumple"/>
    <s v="Cumple Parcialmente"/>
    <s v="1- Cliente no se encuentra en domicilio"/>
    <x v="5"/>
    <x v="0"/>
    <x v="8"/>
    <x v="0"/>
    <n v="0.5"/>
    <n v="0.5"/>
    <n v="0.5"/>
    <n v="0.5"/>
    <n v="0.5"/>
    <n v="0.5"/>
    <n v="0.25"/>
    <n v="0.25"/>
    <n v="0.5"/>
    <n v="0.5"/>
    <n v="0.17499999999999999"/>
    <n v="0.93500000000000005"/>
    <x v="0"/>
  </r>
  <r>
    <s v="2016143"/>
    <s v="207514092022132406"/>
    <s v="DF20227388959"/>
    <x v="164"/>
    <x v="168"/>
    <s v="AARON HUENCHUMIL"/>
    <s v="Padre Esteban Gumucio Vives #357"/>
    <s v="La Granja"/>
    <x v="0"/>
    <s v="Cumple"/>
    <s v="Cumple"/>
    <s v="No Cumple"/>
    <s v="No Cumple"/>
    <s v="Cumple"/>
    <s v="Cumple"/>
    <s v="No"/>
    <s v="S/N"/>
    <s v="S/N"/>
    <s v="No Aplica"/>
    <s v="No Aplica"/>
    <s v="No Aplica"/>
    <s v="Cumple"/>
    <s v="Cumple Parcialmente"/>
    <s v="1- Cliente no se encuentra en domicilio 2- No declara codigo de material utilizado, solo describe su uso"/>
    <x v="5"/>
    <x v="0"/>
    <x v="8"/>
    <x v="0"/>
    <n v="0.5"/>
    <n v="0.5"/>
    <n v="0"/>
    <n v="0"/>
    <n v="0.5"/>
    <n v="0.5"/>
    <n v="0.25"/>
    <n v="0.25"/>
    <n v="0.5"/>
    <n v="0.5"/>
    <n v="0.17499999999999999"/>
    <n v="0.63500000000000001"/>
    <x v="0"/>
  </r>
  <r>
    <s v="2016135"/>
    <s v="207514092022131714"/>
    <s v="DF20227389202"/>
    <x v="164"/>
    <x v="168"/>
    <s v="AARON HUENCHUMIL"/>
    <s v="Padre Esteban Gumucio Vives #0375"/>
    <s v="La Granja"/>
    <x v="0"/>
    <s v="Cumple"/>
    <s v="Cumple"/>
    <s v="No Cumple"/>
    <s v="No Cumple"/>
    <s v="Cumple"/>
    <s v="Cumple"/>
    <s v="No"/>
    <s v="S/N"/>
    <s v="S/N"/>
    <s v="No Aplica"/>
    <s v="No Aplica"/>
    <s v="No Aplica"/>
    <s v="Cumple"/>
    <s v="Cumple Parcialmente"/>
    <s v="1-Cliente no se encuentra en domicilio 2-Acometida baja altura, se necesita templar de mejor forma"/>
    <x v="5"/>
    <x v="0"/>
    <x v="8"/>
    <x v="0"/>
    <n v="0.5"/>
    <n v="0.5"/>
    <n v="0"/>
    <n v="0"/>
    <n v="0.5"/>
    <n v="0.5"/>
    <n v="0.25"/>
    <n v="0.25"/>
    <n v="0.5"/>
    <n v="0.5"/>
    <n v="0.17499999999999999"/>
    <n v="0.63500000000000001"/>
    <x v="0"/>
  </r>
  <r>
    <s v="2015953"/>
    <s v="207514092022130325"/>
    <s v="DF20227381317"/>
    <x v="164"/>
    <x v="163"/>
    <s v="AARON HUENCHUMIL"/>
    <s v="Libertador #6465"/>
    <s v="La Granja"/>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15944"/>
    <s v="207514092022124355"/>
    <s v="DF20227385639"/>
    <x v="164"/>
    <x v="173"/>
    <s v="AARON HUENCHUMIL"/>
    <s v="Frente a Santa Rosa #6518B"/>
    <s v="La Granja"/>
    <x v="0"/>
    <s v="Cumple"/>
    <s v="Cumple"/>
    <s v="Cumple"/>
    <s v="Cumple"/>
    <s v="Cumple"/>
    <s v="Cumple"/>
    <s v="No"/>
    <s v="S/N"/>
    <s v="S/N"/>
    <s v="No Aplica"/>
    <s v="No Aplica"/>
    <s v="No Aplica"/>
    <s v="Cumple"/>
    <s v="Cumple"/>
    <s v="1- AP normalizado"/>
    <x v="5"/>
    <x v="0"/>
    <x v="8"/>
    <x v="0"/>
    <n v="0.5"/>
    <n v="0.5"/>
    <n v="0.5"/>
    <n v="0.5"/>
    <n v="0.5"/>
    <n v="0.5"/>
    <n v="0.25"/>
    <n v="0.25"/>
    <n v="0.5"/>
    <n v="0.5"/>
    <n v="0.5"/>
    <n v="1"/>
    <x v="0"/>
  </r>
  <r>
    <s v="2015938"/>
    <s v="207614092022123954"/>
    <s v="DF20227394871"/>
    <x v="164"/>
    <x v="152"/>
    <s v="Cristobal toro"/>
    <s v="Linares 0816"/>
    <s v="La Granja"/>
    <x v="0"/>
    <s v="Cumple"/>
    <s v="Cumple"/>
    <s v="No Aplica"/>
    <s v="No Aplica"/>
    <s v="Cumple"/>
    <s v="Cumple"/>
    <s v="No"/>
    <s v="S/N"/>
    <s v="S/N"/>
    <s v="No Aplica"/>
    <s v="No Aplica"/>
    <s v="No Aplica"/>
    <s v="No Cumple"/>
    <s v="Cumple Parcialmente"/>
    <s v="Falta maxima fotos exigidas  Mas data . Sin moradores"/>
    <x v="5"/>
    <x v="0"/>
    <x v="8"/>
    <x v="0"/>
    <n v="0.5"/>
    <n v="0.5"/>
    <n v="0.5"/>
    <n v="0.5"/>
    <n v="0.5"/>
    <n v="0.5"/>
    <n v="0.25"/>
    <n v="0.25"/>
    <n v="0.5"/>
    <n v="0"/>
    <n v="0.17499999999999999"/>
    <n v="0.83500000000000008"/>
    <x v="0"/>
  </r>
  <r>
    <s v="2015930"/>
    <s v="207514092022122605"/>
    <s v="DF20227391798"/>
    <x v="164"/>
    <x v="175"/>
    <s v="AARON HUENCHUMIL"/>
    <s v="Mejillones #6825"/>
    <s v="La Granja"/>
    <x v="0"/>
    <s v="Cumple"/>
    <s v="Cumple"/>
    <s v="No Cumple"/>
    <s v="No Cumple"/>
    <s v="Cumple"/>
    <s v="Cumple"/>
    <s v="Si"/>
    <s v="Diego Cisterna Espinoza"/>
    <s v="972546082"/>
    <s v="Cumple"/>
    <s v="Cumple"/>
    <s v="Cumple"/>
    <s v="Cumple"/>
    <s v="Cumple Parcialmente"/>
    <s v="1-Cliente con suministro electrico normalizado 2- En informe se describe que cliente tenia un ITM 30A, en fotos que adjunto en mismo informe claramente estaba instalado un ITM 20A curva B y se realizo un aumento de potencia a ITM 32A curva C"/>
    <x v="5"/>
    <x v="0"/>
    <x v="8"/>
    <x v="0"/>
    <n v="0.5"/>
    <n v="0.5"/>
    <n v="0"/>
    <n v="0"/>
    <n v="0.5"/>
    <n v="0.5"/>
    <n v="0.25"/>
    <n v="0.25"/>
    <n v="0.5"/>
    <n v="0.5"/>
    <n v="0.17499999999999999"/>
    <n v="0.63500000000000001"/>
    <x v="0"/>
  </r>
  <r>
    <s v="2015928"/>
    <s v="207614092022123006"/>
    <s v="DF20227395972"/>
    <x v="164"/>
    <x v="161"/>
    <s v="Cristobal toro"/>
    <s v="Osorno 739"/>
    <s v="La Granja"/>
    <x v="0"/>
    <s v="Cumple"/>
    <s v="Cumple"/>
    <s v="No Aplica"/>
    <s v="No Aplica"/>
    <s v="Cumple"/>
    <s v="Cumple"/>
    <s v="No"/>
    <s v="S/N"/>
    <s v="S/N"/>
    <s v="No Aplica"/>
    <s v="No Aplica"/>
    <s v="No Aplica"/>
    <s v="Cumple"/>
    <s v="Cumple Parcialmente"/>
    <s v="Falta mayor data en fotografias  Sin moradores"/>
    <x v="5"/>
    <x v="0"/>
    <x v="8"/>
    <x v="0"/>
    <n v="0.5"/>
    <n v="0.5"/>
    <n v="0.5"/>
    <n v="0.5"/>
    <n v="0.5"/>
    <n v="0.5"/>
    <n v="0.25"/>
    <n v="0.25"/>
    <n v="0.5"/>
    <n v="0.5"/>
    <n v="0.17499999999999999"/>
    <n v="0.93500000000000005"/>
    <x v="0"/>
  </r>
  <r>
    <s v="2015924"/>
    <s v="207614092022121826"/>
    <s v="DF20227396633"/>
    <x v="164"/>
    <x v="161"/>
    <s v="Cristobal toro"/>
    <s v="Ulmo 6454 bl 6 dpto 107"/>
    <s v="La Granja"/>
    <x v="0"/>
    <s v="Cumple"/>
    <s v="Cumple"/>
    <s v="No Aplica"/>
    <s v="No Aplica"/>
    <s v="Cumple"/>
    <s v="Cumple"/>
    <s v="No"/>
    <s v="S/N"/>
    <s v="S/N"/>
    <s v="No Aplica"/>
    <s v="No Aplica"/>
    <s v="No Aplica"/>
    <s v="Cumple"/>
    <s v="Cumple Parcialmente"/>
    <s v="Falta mayor data en fotografias  Problema exterior , td , tarro"/>
    <x v="5"/>
    <x v="0"/>
    <x v="8"/>
    <x v="0"/>
    <n v="0.5"/>
    <n v="0.5"/>
    <n v="0.5"/>
    <n v="0.5"/>
    <n v="0.5"/>
    <n v="0.5"/>
    <n v="0.25"/>
    <n v="0.25"/>
    <n v="0.5"/>
    <n v="0.5"/>
    <n v="0.17499999999999999"/>
    <n v="0.93500000000000005"/>
    <x v="0"/>
  </r>
  <r>
    <s v="2015923"/>
    <s v="207514092022121528"/>
    <s v="DF20227382674"/>
    <x v="164"/>
    <x v="171"/>
    <s v="AARON HUENCHUMIL"/>
    <s v="Chañaral #6813"/>
    <s v="La Granja"/>
    <x v="0"/>
    <s v="Cumple"/>
    <s v="Cumple"/>
    <s v="Cumple"/>
    <s v="Cumple"/>
    <s v="Cumple"/>
    <s v="Cumple"/>
    <s v="No"/>
    <s v="S/N"/>
    <s v="S/N"/>
    <s v="No Aplica"/>
    <s v="No Aplica"/>
    <s v="No Aplica"/>
    <s v="Cumple Mayormente"/>
    <s v="Cumple"/>
    <s v="1- Cliente no se encuentra en domicilio 2- Caja DAE sin tapa"/>
    <x v="5"/>
    <x v="0"/>
    <x v="8"/>
    <x v="0"/>
    <n v="0.5"/>
    <n v="0.5"/>
    <n v="0.5"/>
    <n v="0.5"/>
    <n v="0.5"/>
    <n v="0.5"/>
    <n v="0.25"/>
    <n v="0.25"/>
    <n v="0.5"/>
    <n v="0.32500000000000001"/>
    <n v="0.5"/>
    <n v="0.96500000000000008"/>
    <x v="0"/>
  </r>
  <r>
    <s v="2015917"/>
    <s v="207514092022120657"/>
    <s v="DF20227389612"/>
    <x v="164"/>
    <x v="168"/>
    <s v="AARON HUENCHUMIL"/>
    <s v="Las Violetas #6852"/>
    <s v="La Granja"/>
    <x v="0"/>
    <s v="Cumple"/>
    <s v="Cumple"/>
    <s v="No Aplica"/>
    <s v="No Aplica"/>
    <s v="Cumple"/>
    <s v="Cumple"/>
    <s v="No"/>
    <s v="S/N"/>
    <s v="S/N"/>
    <s v="No Aplica"/>
    <s v="No Aplica"/>
    <s v="No Aplica"/>
    <s v="Cumple Mayormente"/>
    <s v="Cumple Parcialmente"/>
    <s v="1- Cliente no se encuentra en domicilio"/>
    <x v="5"/>
    <x v="0"/>
    <x v="8"/>
    <x v="0"/>
    <n v="0.5"/>
    <n v="0.5"/>
    <n v="0.5"/>
    <n v="0.5"/>
    <n v="0.5"/>
    <n v="0.5"/>
    <n v="0.25"/>
    <n v="0.25"/>
    <n v="0.5"/>
    <n v="0.32500000000000001"/>
    <n v="0.17499999999999999"/>
    <n v="0.9"/>
    <x v="0"/>
  </r>
  <r>
    <s v="2015914"/>
    <s v="207614092022120613"/>
    <s v="DF20227394409"/>
    <x v="164"/>
    <x v="154"/>
    <s v="Cristobal toro"/>
    <s v="28 oriente 6485"/>
    <s v="La Granja"/>
    <x v="0"/>
    <s v="Cumple"/>
    <s v="Cumple"/>
    <s v="No Cumple"/>
    <s v="No Cumple"/>
    <s v="Cumple"/>
    <s v="Cumple"/>
    <s v="No"/>
    <s v="S/N"/>
    <s v="S/N"/>
    <s v="No Aplica"/>
    <s v="No Aplica"/>
    <s v="No Aplica"/>
    <s v="Cumple"/>
    <s v="Cumple"/>
    <s v="Sector hostil , no se toman fotografias por precaucion  Sin moradores ."/>
    <x v="5"/>
    <x v="0"/>
    <x v="8"/>
    <x v="0"/>
    <n v="0.5"/>
    <n v="0.5"/>
    <n v="0"/>
    <n v="0"/>
    <n v="0.5"/>
    <n v="0.5"/>
    <n v="0.25"/>
    <n v="0.25"/>
    <n v="0.5"/>
    <n v="0.5"/>
    <n v="0.5"/>
    <n v="0.7"/>
    <x v="0"/>
  </r>
  <r>
    <s v="2015907"/>
    <s v="207514092022115826"/>
    <s v="DF20227387772"/>
    <x v="164"/>
    <x v="170"/>
    <s v="AARON HUENCHUMIL"/>
    <s v="Nva Venecia #6783"/>
    <s v="La Granja"/>
    <x v="0"/>
    <s v="Cumple"/>
    <s v="Cumple"/>
    <s v="No Cumple"/>
    <s v="No Cumple"/>
    <s v="Cumple"/>
    <s v="Cumple"/>
    <s v="Si"/>
    <s v="S/N"/>
    <s v="S/N"/>
    <s v="No Aplica"/>
    <s v="No Aplica"/>
    <s v="No Aplica"/>
    <s v="Cumple Mayormente"/>
    <s v="Cumple"/>
    <s v="1- Cliente si se encuentra en domicilio, tiene volumen alto de musica y no escucha llamado"/>
    <x v="5"/>
    <x v="0"/>
    <x v="8"/>
    <x v="0"/>
    <n v="0.5"/>
    <n v="0.5"/>
    <n v="0"/>
    <n v="0"/>
    <n v="0.5"/>
    <n v="0.5"/>
    <n v="0.25"/>
    <n v="0.25"/>
    <n v="0.5"/>
    <n v="0.32500000000000001"/>
    <n v="0.5"/>
    <n v="0.66500000000000004"/>
    <x v="0"/>
  </r>
  <r>
    <s v="2015898"/>
    <s v="207614092022115544"/>
    <s v="DF20227394340"/>
    <x v="164"/>
    <x v="154"/>
    <s v="Cristobal toro"/>
    <s v="14 oriente 6695"/>
    <s v="La Granja"/>
    <x v="0"/>
    <s v="Cumple"/>
    <s v="Cumple"/>
    <s v="No Aplica"/>
    <s v="No Aplica"/>
    <s v="Cumple"/>
    <s v="Cumple"/>
    <s v="No"/>
    <s v="S/N"/>
    <s v="S/N"/>
    <s v="No Aplica"/>
    <s v="No Aplica"/>
    <s v="No Aplica"/>
    <s v="Cumple"/>
    <s v="Cumple Parcialmente"/>
    <s v="Falta mayor data en fotografias  Problema externo , td"/>
    <x v="5"/>
    <x v="0"/>
    <x v="8"/>
    <x v="0"/>
    <n v="0.5"/>
    <n v="0.5"/>
    <n v="0.5"/>
    <n v="0.5"/>
    <n v="0.5"/>
    <n v="0.5"/>
    <n v="0.25"/>
    <n v="0.25"/>
    <n v="0.5"/>
    <n v="0.5"/>
    <n v="0.17499999999999999"/>
    <n v="0.93500000000000005"/>
    <x v="0"/>
  </r>
  <r>
    <s v="2015890"/>
    <s v="207614092022114847"/>
    <s v="DF20227394351"/>
    <x v="164"/>
    <x v="154"/>
    <s v="Cristobal toro"/>
    <s v="Yungay 315"/>
    <s v="La Granja"/>
    <x v="0"/>
    <s v="Cumple"/>
    <s v="Cumple"/>
    <s v="No Aplica"/>
    <s v="No Aplica"/>
    <s v="Cumple"/>
    <s v="Cumple"/>
    <s v="No"/>
    <s v="S/N"/>
    <s v="S/N"/>
    <s v="No Aplica"/>
    <s v="No Aplica"/>
    <s v="No Aplica"/>
    <s v="No Cumple"/>
    <s v="No Cumple"/>
    <s v="Falta maxima de fotos exigidas , mas data  No se toman fotografias por precaucion  Sector hostil ."/>
    <x v="5"/>
    <x v="0"/>
    <x v="8"/>
    <x v="0"/>
    <n v="0.5"/>
    <n v="0.5"/>
    <n v="0.5"/>
    <n v="0.5"/>
    <n v="0.5"/>
    <n v="0.5"/>
    <n v="0.25"/>
    <n v="0.25"/>
    <n v="0.5"/>
    <n v="0"/>
    <n v="0"/>
    <n v="0.8"/>
    <x v="0"/>
  </r>
  <r>
    <s v="2015877"/>
    <s v="207614092022113011"/>
    <s v="DF20227395493"/>
    <x v="164"/>
    <x v="152"/>
    <s v="Cristobal toro"/>
    <s v="8 oriente 6516"/>
    <s v="La Granja"/>
    <x v="0"/>
    <s v="Cumple"/>
    <s v="Cumple"/>
    <s v="No Cumple"/>
    <s v="No Cumple"/>
    <s v="Cumple"/>
    <s v="Cumple"/>
    <s v="No"/>
    <s v="S/N"/>
    <s v="S/N"/>
    <s v="No Aplica"/>
    <s v="No Aplica"/>
    <s v="No Aplica"/>
    <s v="Cumple"/>
    <s v="Cumple Parcialmente"/>
    <s v="Falta mayor data en fotografias  No se toman fotografias por precaucion  Sector hostil"/>
    <x v="5"/>
    <x v="0"/>
    <x v="8"/>
    <x v="0"/>
    <n v="0.5"/>
    <n v="0.5"/>
    <n v="0"/>
    <n v="0"/>
    <n v="0.5"/>
    <n v="0.5"/>
    <n v="0.25"/>
    <n v="0.25"/>
    <n v="0.5"/>
    <n v="0.5"/>
    <n v="0.17499999999999999"/>
    <n v="0.63500000000000001"/>
    <x v="0"/>
  </r>
  <r>
    <s v="2015867"/>
    <s v="207614092022111826"/>
    <s v="DF20227396267"/>
    <x v="164"/>
    <x v="161"/>
    <s v="Cristobal toro"/>
    <s v="12 oriente 6420"/>
    <s v="La Granja"/>
    <x v="0"/>
    <s v="Cumple"/>
    <s v="Cumple"/>
    <s v="No Aplica"/>
    <s v="No Aplica"/>
    <s v="Cumple"/>
    <s v="Cumple"/>
    <s v="No"/>
    <s v="S/N"/>
    <s v="S/N"/>
    <s v="No Aplica"/>
    <s v="No Aplica"/>
    <s v="No Aplica"/>
    <s v="No Cumple"/>
    <s v="No Cumple"/>
    <s v="Falta maxima de fotos exigidas , mas data  Problema externo , fusible ."/>
    <x v="5"/>
    <x v="0"/>
    <x v="8"/>
    <x v="0"/>
    <n v="0.5"/>
    <n v="0.5"/>
    <n v="0.5"/>
    <n v="0.5"/>
    <n v="0.5"/>
    <n v="0.5"/>
    <n v="0.25"/>
    <n v="0.25"/>
    <n v="0.5"/>
    <n v="0"/>
    <n v="0"/>
    <n v="0.8"/>
    <x v="0"/>
  </r>
  <r>
    <s v="2017803"/>
    <s v="207615092022145318"/>
    <s v="DF20227398633"/>
    <x v="165"/>
    <x v="177"/>
    <s v="Cristobal toro"/>
    <s v="Diego duble urrutia 4253"/>
    <s v="Macul"/>
    <x v="0"/>
    <s v="Cumple"/>
    <s v="Cumple"/>
    <s v="No Aplica"/>
    <s v="No Aplica"/>
    <s v="Cumple"/>
    <s v="Cumple"/>
    <s v="No"/>
    <s v="S/N"/>
    <s v="S/N"/>
    <s v="No Aplica"/>
    <s v="No Aplica"/>
    <s v="No Aplica"/>
    <s v="Cumple"/>
    <s v="Cumple Parcialmente"/>
    <s v="Falta mayor data en fotografias  Problema externo Td , sector"/>
    <x v="5"/>
    <x v="0"/>
    <x v="8"/>
    <x v="0"/>
    <n v="0.5"/>
    <n v="0.5"/>
    <n v="0.5"/>
    <n v="0.5"/>
    <n v="0.5"/>
    <n v="0.5"/>
    <n v="0.25"/>
    <n v="0.25"/>
    <n v="0.5"/>
    <n v="0.5"/>
    <n v="0.17499999999999999"/>
    <n v="0.93500000000000005"/>
    <x v="0"/>
  </r>
  <r>
    <s v="2017770"/>
    <s v="207615092022141049"/>
    <s v="DF20227394965"/>
    <x v="165"/>
    <x v="152"/>
    <s v="Cristobal toro"/>
    <s v="Los academicos 2711"/>
    <s v="Macul"/>
    <x v="0"/>
    <s v="Cumple"/>
    <s v="Cumple"/>
    <s v="No Aplica"/>
    <s v="No Aplica"/>
    <s v="Cumple"/>
    <s v="Cumple"/>
    <s v="No"/>
    <s v="S/N"/>
    <s v="S/N"/>
    <s v="No Aplica"/>
    <s v="No Aplica"/>
    <s v="No Aplica"/>
    <s v="Cumple"/>
    <s v="Cumple"/>
    <s v="Problema externo , td ,sector  Sin mayor observacion"/>
    <x v="5"/>
    <x v="0"/>
    <x v="8"/>
    <x v="0"/>
    <n v="0.5"/>
    <n v="0.5"/>
    <n v="0.5"/>
    <n v="0.5"/>
    <n v="0.5"/>
    <n v="0.5"/>
    <n v="0.25"/>
    <n v="0.25"/>
    <n v="0.5"/>
    <n v="0.5"/>
    <n v="0.5"/>
    <n v="1"/>
    <x v="0"/>
  </r>
  <r>
    <s v="2017761"/>
    <s v="207615092022135500"/>
    <s v="DF20227393192"/>
    <x v="165"/>
    <x v="155"/>
    <s v="Cristobal toro"/>
    <s v="Los cohetes 7476 H"/>
    <s v="Macul"/>
    <x v="0"/>
    <s v="Cumple"/>
    <s v="Cumple"/>
    <s v="No Aplica"/>
    <s v="No Aplica"/>
    <s v="Cumple"/>
    <s v="Cumple"/>
    <s v="No"/>
    <s v="S/N"/>
    <s v="S/N"/>
    <s v="No Aplica"/>
    <s v="No Aplica"/>
    <s v="No Aplica"/>
    <s v="Cumple"/>
    <s v="Cumple Parcialmente"/>
    <s v="Falta mayor data en fotografias  Sin mayor observacion"/>
    <x v="5"/>
    <x v="0"/>
    <x v="8"/>
    <x v="0"/>
    <n v="0.5"/>
    <n v="0.5"/>
    <n v="0.5"/>
    <n v="0.5"/>
    <n v="0.5"/>
    <n v="0.5"/>
    <n v="0.25"/>
    <n v="0.25"/>
    <n v="0.5"/>
    <n v="0.5"/>
    <n v="0.17499999999999999"/>
    <n v="0.93500000000000005"/>
    <x v="0"/>
  </r>
  <r>
    <s v="2017695"/>
    <s v="207615092022115841"/>
    <s v="DF20227402283"/>
    <x v="165"/>
    <x v="162"/>
    <s v="Cristobal toro"/>
    <s v="Los espinos 3716 J"/>
    <s v="Macul"/>
    <x v="0"/>
    <s v="Cumple"/>
    <s v="Cumple"/>
    <s v="No Aplica"/>
    <s v="No Aplica"/>
    <s v="Cumple"/>
    <s v="Cumple"/>
    <s v="No"/>
    <s v="S/N"/>
    <s v="S/N"/>
    <s v="No Aplica"/>
    <s v="No Aplica"/>
    <s v="No Aplica"/>
    <s v="Cumple Parcialmente"/>
    <s v="Cumple"/>
    <s v="Falta mejor detalle en fotografias  Sector hostil  No se toman muchas fotos por precaucion"/>
    <x v="5"/>
    <x v="0"/>
    <x v="8"/>
    <x v="0"/>
    <n v="0.5"/>
    <n v="0.5"/>
    <n v="0.5"/>
    <n v="0.5"/>
    <n v="0.5"/>
    <n v="0.5"/>
    <n v="0.25"/>
    <n v="0.25"/>
    <n v="0.5"/>
    <n v="0.17499999999999999"/>
    <n v="0.5"/>
    <n v="0.93500000000000005"/>
    <x v="0"/>
  </r>
  <r>
    <s v="2017690"/>
    <s v="207615092022115241"/>
    <s v="DF20227402010"/>
    <x v="165"/>
    <x v="160"/>
    <s v="Cristobal toro"/>
    <s v="Brown sur 2094"/>
    <s v="Macul"/>
    <x v="0"/>
    <s v="Cumple"/>
    <s v="Cumple"/>
    <s v="Cumple"/>
    <s v="Cumple"/>
    <s v="Cumple"/>
    <s v="Cumple"/>
    <s v="No"/>
    <s v="S/N"/>
    <s v="S/N"/>
    <s v="No Aplica"/>
    <s v="No Aplica"/>
    <s v="No Aplica"/>
    <s v="Cumple"/>
    <s v="Cumple"/>
    <s v="Problema externo , td , sector  Sector hostil"/>
    <x v="5"/>
    <x v="0"/>
    <x v="8"/>
    <x v="0"/>
    <n v="0.5"/>
    <n v="0.5"/>
    <n v="0.5"/>
    <n v="0.5"/>
    <n v="0.5"/>
    <n v="0.5"/>
    <n v="0.25"/>
    <n v="0.25"/>
    <n v="0.5"/>
    <n v="0.5"/>
    <n v="0.5"/>
    <n v="1"/>
    <x v="0"/>
  </r>
  <r>
    <s v="2017683"/>
    <s v="207615092022114606"/>
    <s v="DF20227394174"/>
    <x v="165"/>
    <x v="154"/>
    <s v="Cristobal toro"/>
    <s v="Lago parinacota 3735 C/ E"/>
    <s v="Macul"/>
    <x v="0"/>
    <s v="Cumple"/>
    <s v="Cumple"/>
    <s v="No Aplica"/>
    <s v="No Aplica"/>
    <s v="Cumple"/>
    <s v="Cumple"/>
    <s v="No"/>
    <s v="S/N"/>
    <s v="S/N"/>
    <s v="No Aplica"/>
    <s v="No Aplica"/>
    <s v="No Aplica"/>
    <s v="No Cumple"/>
    <s v="No Cumple"/>
    <s v="Falta maxima exigida en fotos , mas data  Problema externo , mismo td 18827 . Realacionada con los espinos 3716 Sector hostil"/>
    <x v="5"/>
    <x v="0"/>
    <x v="8"/>
    <x v="0"/>
    <n v="0.5"/>
    <n v="0.5"/>
    <n v="0.5"/>
    <n v="0.5"/>
    <n v="0.5"/>
    <n v="0.5"/>
    <n v="0.25"/>
    <n v="0.25"/>
    <n v="0.5"/>
    <n v="0"/>
    <n v="0"/>
    <n v="0.8"/>
    <x v="0"/>
  </r>
  <r>
    <s v="2017681"/>
    <s v="207615092022114343"/>
    <s v="DF20227402272"/>
    <x v="165"/>
    <x v="160"/>
    <s v="Cristobal toro"/>
    <s v="Los espinos 3716 R"/>
    <s v="Macul"/>
    <x v="0"/>
    <s v="No Aplica"/>
    <s v="No Aplica"/>
    <s v="No Aplica"/>
    <s v="No Aplica"/>
    <s v="Cumple"/>
    <s v="Cumple"/>
    <s v="No"/>
    <s v="S/N"/>
    <s v="S/N"/>
    <s v="No Aplica"/>
    <s v="No Aplica"/>
    <s v="No Aplica"/>
    <s v="Cumple"/>
    <s v="Cumple"/>
    <s v="Problema externo , td , sector  Sector hostil"/>
    <x v="5"/>
    <x v="0"/>
    <x v="8"/>
    <x v="0"/>
    <n v="0.5"/>
    <n v="0.5"/>
    <n v="0.5"/>
    <n v="0.5"/>
    <n v="0.5"/>
    <n v="0.5"/>
    <n v="0.25"/>
    <n v="0.25"/>
    <n v="0.5"/>
    <n v="0.5"/>
    <n v="0.5"/>
    <n v="1"/>
    <x v="0"/>
  </r>
  <r>
    <s v="2017667"/>
    <s v="207615092022112554"/>
    <s v="DF20227395978"/>
    <x v="165"/>
    <x v="161"/>
    <s v="Cristobal toro"/>
    <s v="Visviri 2461"/>
    <s v="Macul"/>
    <x v="0"/>
    <s v="Cumple"/>
    <s v="Cumple"/>
    <s v="No Aplica"/>
    <s v="No Aplica"/>
    <s v="Cumple"/>
    <s v="Cumple"/>
    <s v="No"/>
    <s v="S/N"/>
    <s v="S/N"/>
    <s v="No Aplica"/>
    <s v="No Aplica"/>
    <s v="No Aplica"/>
    <s v="Cumple"/>
    <s v="Cumple"/>
    <s v="Problema externo , distribucion  Numero de incidencia relacionada con direccion .visviri 2493"/>
    <x v="5"/>
    <x v="0"/>
    <x v="8"/>
    <x v="0"/>
    <n v="0.5"/>
    <n v="0.5"/>
    <n v="0.5"/>
    <n v="0.5"/>
    <n v="0.5"/>
    <n v="0.5"/>
    <n v="0.25"/>
    <n v="0.25"/>
    <n v="0.5"/>
    <n v="0.5"/>
    <n v="0.5"/>
    <n v="1"/>
    <x v="0"/>
  </r>
  <r>
    <s v="2017664"/>
    <s v="207615092022112316"/>
    <s v="DF20227395959"/>
    <x v="165"/>
    <x v="161"/>
    <s v="Cristobal toro"/>
    <s v="Visviri 2493"/>
    <s v="Macul"/>
    <x v="0"/>
    <s v="Cumple"/>
    <s v="Cumple"/>
    <s v="No Aplica"/>
    <s v="No Aplica"/>
    <s v="Cumple"/>
    <s v="Cumple"/>
    <s v="No"/>
    <s v="S/N"/>
    <s v="S/N"/>
    <s v="No Aplica"/>
    <s v="No Aplica"/>
    <s v="No Aplica"/>
    <s v="Cumple"/>
    <s v="Cumple"/>
    <s v="Problema externo , distribucion   Sector hostil"/>
    <x v="5"/>
    <x v="0"/>
    <x v="8"/>
    <x v="0"/>
    <n v="0.5"/>
    <n v="0.5"/>
    <n v="0.5"/>
    <n v="0.5"/>
    <n v="0.5"/>
    <n v="0.5"/>
    <n v="0.25"/>
    <n v="0.25"/>
    <n v="0.5"/>
    <n v="0.5"/>
    <n v="0.5"/>
    <n v="1"/>
    <x v="0"/>
  </r>
  <r>
    <s v="2017654"/>
    <s v="207615092022110759"/>
    <s v="DF20227396716"/>
    <x v="165"/>
    <x v="161"/>
    <s v="Cristobal toro"/>
    <s v="Elena martinez chacon 2198"/>
    <s v="Macul"/>
    <x v="0"/>
    <s v="Cumple"/>
    <s v="Cumple"/>
    <s v="No Aplica"/>
    <s v="No Aplica"/>
    <s v="Cumple"/>
    <s v="Cumple"/>
    <s v="No"/>
    <s v="S/N"/>
    <s v="S/N"/>
    <s v="No Aplica"/>
    <s v="No Aplica"/>
    <s v="No Aplica"/>
    <s v="Cumple"/>
    <s v="Cumple"/>
    <s v="Problema externo , td  sector"/>
    <x v="5"/>
    <x v="0"/>
    <x v="8"/>
    <x v="0"/>
    <n v="0.5"/>
    <n v="0.5"/>
    <n v="0.5"/>
    <n v="0.5"/>
    <n v="0.5"/>
    <n v="0.5"/>
    <n v="0.25"/>
    <n v="0.25"/>
    <n v="0.5"/>
    <n v="0.5"/>
    <n v="0.5"/>
    <n v="1"/>
    <x v="0"/>
  </r>
  <r>
    <s v="2017645"/>
    <s v="207615092022105347"/>
    <s v="DF20227392441"/>
    <x v="165"/>
    <x v="155"/>
    <s v="Cristobal toro"/>
    <s v="Aurelio huerta 4749"/>
    <s v="Macul"/>
    <x v="0"/>
    <s v="Cumple"/>
    <s v="Cumple"/>
    <s v="No Aplica"/>
    <s v="No Aplica"/>
    <s v="Cumple"/>
    <s v="Cumple"/>
    <s v="No"/>
    <s v="S/N"/>
    <s v="S/N"/>
    <s v="No Aplica"/>
    <s v="No Aplica"/>
    <s v="No Aplica"/>
    <s v="No Cumple"/>
    <s v="No Cumple"/>
    <s v="Sector hostil  No se toman muchas fotos para prevenir"/>
    <x v="5"/>
    <x v="0"/>
    <x v="8"/>
    <x v="0"/>
    <n v="0.5"/>
    <n v="0.5"/>
    <n v="0.5"/>
    <n v="0.5"/>
    <n v="0.5"/>
    <n v="0.5"/>
    <n v="0.25"/>
    <n v="0.25"/>
    <n v="0.5"/>
    <n v="0"/>
    <n v="0"/>
    <n v="0.8"/>
    <x v="0"/>
  </r>
  <r>
    <s v="2017638"/>
    <s v="207615092022103746"/>
    <s v="DF20227393409"/>
    <x v="165"/>
    <x v="156"/>
    <s v="Cristobal toro"/>
    <s v="Historiador jaime eyzaguirre 2190"/>
    <s v="Macul"/>
    <x v="0"/>
    <s v="Cumple"/>
    <s v="Cumple"/>
    <s v="No Aplica"/>
    <s v="No Aplica"/>
    <s v="Cumple"/>
    <s v="Cumple"/>
    <s v="Si"/>
    <s v="S/N"/>
    <s v="S/N"/>
    <s v="No Aplica"/>
    <s v="No Aplica"/>
    <s v="No Aplica"/>
    <s v="Cumple"/>
    <s v="Cumple"/>
    <s v="Atiende cliente , pero no permite acceso , pide q me retire de lugar .  No se toman mas fotos por precaucion"/>
    <x v="5"/>
    <x v="0"/>
    <x v="8"/>
    <x v="0"/>
    <n v="0.5"/>
    <n v="0.5"/>
    <n v="0.5"/>
    <n v="0.5"/>
    <n v="0.5"/>
    <n v="0.5"/>
    <n v="0.25"/>
    <n v="0.25"/>
    <n v="0.5"/>
    <n v="0.5"/>
    <n v="0.5"/>
    <n v="1"/>
    <x v="0"/>
  </r>
  <r>
    <s v="2017634"/>
    <s v="207615092022102740"/>
    <s v="DF20227392514"/>
    <x v="165"/>
    <x v="155"/>
    <s v="Cristobal toro"/>
    <s v="Jose lancaster 4927"/>
    <s v="Macul"/>
    <x v="0"/>
    <s v="Cumple"/>
    <s v="Cumple"/>
    <s v="No Cumple"/>
    <s v="No Cumple"/>
    <s v="Cumple"/>
    <s v="Cumple"/>
    <s v="No"/>
    <s v="S/N"/>
    <s v="S/N"/>
    <s v="No Aplica"/>
    <s v="No Aplica"/>
    <s v="No Aplica"/>
    <s v="Cumple"/>
    <s v="Cumple Parcialmente"/>
    <s v="Falta mayor data en fotos  Sin moradores"/>
    <x v="5"/>
    <x v="0"/>
    <x v="8"/>
    <x v="0"/>
    <n v="0.5"/>
    <n v="0.5"/>
    <n v="0"/>
    <n v="0"/>
    <n v="0.5"/>
    <n v="0.5"/>
    <n v="0.25"/>
    <n v="0.25"/>
    <n v="0.5"/>
    <n v="0.5"/>
    <n v="0.17499999999999999"/>
    <n v="0.63500000000000001"/>
    <x v="0"/>
  </r>
  <r>
    <s v="2023360"/>
    <s v="207620092022165809"/>
    <s v="DF20227396437"/>
    <x v="166"/>
    <x v="153"/>
    <s v="Cristobal toro"/>
    <s v="Pasaje 15 6321"/>
    <s v="La Granja"/>
    <x v="0"/>
    <s v="Cumple"/>
    <s v="Cumple"/>
    <s v="No Aplica"/>
    <s v="No Aplica"/>
    <s v="Cumple"/>
    <s v="Cumple"/>
    <s v="No"/>
    <s v="S/N"/>
    <s v="S/N"/>
    <s v="No Aplica"/>
    <s v="No Aplica"/>
    <s v="No Aplica"/>
    <s v="Cumple"/>
    <s v="Cumple"/>
    <s v="Sector hostil No se toman muchas fotos por precaucion . Sin moradores"/>
    <x v="5"/>
    <x v="0"/>
    <x v="8"/>
    <x v="0"/>
    <n v="0.5"/>
    <n v="0.5"/>
    <n v="0.5"/>
    <n v="0.5"/>
    <n v="0.5"/>
    <n v="0.5"/>
    <n v="0.25"/>
    <n v="0.25"/>
    <n v="0.5"/>
    <n v="0.5"/>
    <n v="0.5"/>
    <n v="1"/>
    <x v="0"/>
  </r>
  <r>
    <s v="2023326"/>
    <s v="207620092022161523"/>
    <s v="DF20227397181"/>
    <x v="166"/>
    <x v="153"/>
    <s v="Cristobal toro"/>
    <s v="Albacete 75"/>
    <s v="La Granja"/>
    <x v="0"/>
    <s v="Cumple"/>
    <s v="Cumple"/>
    <s v="No Aplica"/>
    <s v="No Aplica"/>
    <s v="Cumple"/>
    <s v="Cumple"/>
    <s v="No"/>
    <s v="S/N"/>
    <s v="S/N"/>
    <s v="No Aplica"/>
    <s v="No Aplica"/>
    <s v="No Aplica"/>
    <s v="Cumple"/>
    <s v="Cumple"/>
    <s v="Sin moradores  Sin mayor observacion"/>
    <x v="5"/>
    <x v="0"/>
    <x v="8"/>
    <x v="0"/>
    <n v="0.5"/>
    <n v="0.5"/>
    <n v="0.5"/>
    <n v="0.5"/>
    <n v="0.5"/>
    <n v="0.5"/>
    <n v="0.25"/>
    <n v="0.25"/>
    <n v="0.5"/>
    <n v="0.5"/>
    <n v="0.5"/>
    <n v="1"/>
    <x v="0"/>
  </r>
  <r>
    <s v="2023298"/>
    <s v="207620092022152402"/>
    <s v="DF20227396927"/>
    <x v="166"/>
    <x v="153"/>
    <s v="Cristobal toro"/>
    <s v="Calle F 303"/>
    <s v="La Granja"/>
    <x v="0"/>
    <s v="Cumple"/>
    <s v="Cumple"/>
    <s v="No Aplica"/>
    <s v="No Aplica"/>
    <s v="Cumple"/>
    <s v="Cumple"/>
    <s v="No"/>
    <s v="S/N"/>
    <s v="S/N"/>
    <s v="No Aplica"/>
    <s v="No Aplica"/>
    <s v="No Aplica"/>
    <s v="Cumple"/>
    <s v="Cumple Parcialmente"/>
    <s v="Falta maxima exigida de fotos , mayor data en fotos  Sector hostil , no se toman fotos por precaucion"/>
    <x v="5"/>
    <x v="0"/>
    <x v="8"/>
    <x v="0"/>
    <n v="0.5"/>
    <n v="0.5"/>
    <n v="0.5"/>
    <n v="0.5"/>
    <n v="0.5"/>
    <n v="0.5"/>
    <n v="0.25"/>
    <n v="0.25"/>
    <n v="0.5"/>
    <n v="0.5"/>
    <n v="0.17499999999999999"/>
    <n v="0.93500000000000005"/>
    <x v="0"/>
  </r>
  <r>
    <s v="2023296"/>
    <s v="207520092022152631"/>
    <s v="DF20227390141"/>
    <x v="166"/>
    <x v="151"/>
    <s v="AARON HUENCHUMIL"/>
    <s v="Calbuco #7727"/>
    <s v="La Granja"/>
    <x v="0"/>
    <s v="Cumple"/>
    <s v="Cumple"/>
    <s v="No Cumple"/>
    <s v="No Cumple"/>
    <s v="Cumple"/>
    <s v="Cumple"/>
    <s v="No"/>
    <s v="S/N"/>
    <s v="S/N"/>
    <s v="No Aplica"/>
    <s v="No Aplica"/>
    <s v="No Aplica"/>
    <s v="Cumple"/>
    <s v="Cumple"/>
    <s v="1- Cliente no se encuentra en domicilio 2- Caja DAE sin tapa  3- Poste con mucho desprendimiento de material"/>
    <x v="5"/>
    <x v="0"/>
    <x v="8"/>
    <x v="0"/>
    <n v="0.5"/>
    <n v="0.5"/>
    <n v="0"/>
    <n v="0"/>
    <n v="0.5"/>
    <n v="0.5"/>
    <n v="0.25"/>
    <n v="0.25"/>
    <n v="0.5"/>
    <n v="0.5"/>
    <n v="0.5"/>
    <n v="0.7"/>
    <x v="0"/>
  </r>
  <r>
    <s v="2023294"/>
    <s v="207520092022151727"/>
    <s v="DF20227386829"/>
    <x v="166"/>
    <x v="174"/>
    <s v="AARON HUENCHUMIL"/>
    <s v="Coronel #6667"/>
    <s v="La Granja"/>
    <x v="0"/>
    <s v="Cumple"/>
    <s v="Cumple"/>
    <s v="Cumple"/>
    <s v="Cumple"/>
    <s v="Cumple"/>
    <s v="Cumple"/>
    <s v="No"/>
    <s v="S/N"/>
    <s v="S/N"/>
    <s v="No Aplica"/>
    <s v="No Aplica"/>
    <s v="No Aplica"/>
    <s v="Cumple"/>
    <s v="Cumple Parcialmente"/>
    <s v="1- TD 84490 se encuentra normalizado"/>
    <x v="5"/>
    <x v="0"/>
    <x v="8"/>
    <x v="0"/>
    <n v="0.5"/>
    <n v="0.5"/>
    <n v="0.5"/>
    <n v="0.5"/>
    <n v="0.5"/>
    <n v="0.5"/>
    <n v="0.25"/>
    <n v="0.25"/>
    <n v="0.5"/>
    <n v="0.5"/>
    <n v="0.17499999999999999"/>
    <n v="0.93500000000000005"/>
    <x v="0"/>
  </r>
  <r>
    <s v="2023288"/>
    <s v="207520092022150618"/>
    <s v="DF20227389974"/>
    <x v="166"/>
    <x v="168"/>
    <s v="AARON HUENCHUMIL"/>
    <s v="La Parva #0571"/>
    <s v="La Granja"/>
    <x v="0"/>
    <s v="Cumple"/>
    <s v="Cumple"/>
    <s v="Cumple"/>
    <s v="Cumple"/>
    <s v="Cumple"/>
    <s v="Cumple"/>
    <s v="No"/>
    <s v="S/N"/>
    <s v="S/N"/>
    <s v="No Aplica"/>
    <s v="No Aplica"/>
    <s v="No Aplica"/>
    <s v="Cumple"/>
    <s v="Cumple"/>
    <s v="1- Sector se encuentra con suministro electrico normalizado"/>
    <x v="5"/>
    <x v="0"/>
    <x v="8"/>
    <x v="0"/>
    <n v="0.5"/>
    <n v="0.5"/>
    <n v="0.5"/>
    <n v="0.5"/>
    <n v="0.5"/>
    <n v="0.5"/>
    <n v="0.25"/>
    <n v="0.25"/>
    <n v="0.5"/>
    <n v="0.5"/>
    <n v="0.5"/>
    <n v="1"/>
    <x v="0"/>
  </r>
  <r>
    <s v="2023248"/>
    <s v="207620092022133734"/>
    <s v="DF20227397248"/>
    <x v="166"/>
    <x v="153"/>
    <s v="Cristobal toro"/>
    <s v="Pasaje 4 6631 dpto a 4"/>
    <s v="La Granja"/>
    <x v="0"/>
    <s v="Cumple"/>
    <s v="Cumple"/>
    <s v="No Aplica"/>
    <s v="No Aplica"/>
    <s v="Cumple"/>
    <s v="Cumple"/>
    <s v="No"/>
    <s v="S/N"/>
    <s v="S/N"/>
    <s v="No Aplica"/>
    <s v="No Aplica"/>
    <s v="No Aplica"/>
    <s v="No Cumple"/>
    <s v="No Cumple"/>
    <s v="Falta maxima exigudas de fotografias  Sector hostil  No se toman fotografias por precaucion"/>
    <x v="5"/>
    <x v="0"/>
    <x v="8"/>
    <x v="0"/>
    <n v="0.5"/>
    <n v="0.5"/>
    <n v="0.5"/>
    <n v="0.5"/>
    <n v="0.5"/>
    <n v="0.5"/>
    <n v="0.25"/>
    <n v="0.25"/>
    <n v="0.5"/>
    <n v="0"/>
    <n v="0"/>
    <n v="0.8"/>
    <x v="0"/>
  </r>
  <r>
    <s v="2023238"/>
    <s v="207620092022132810"/>
    <s v="DF20227401474"/>
    <x v="166"/>
    <x v="160"/>
    <s v="Cristobal toro"/>
    <s v="Cañete 7887"/>
    <s v="La Granja"/>
    <x v="0"/>
    <s v="Cumple"/>
    <s v="Cumple"/>
    <s v="No Aplica"/>
    <s v="No Aplica"/>
    <s v="Cumple"/>
    <s v="Cumple"/>
    <s v="No"/>
    <s v="S/N"/>
    <s v="S/N"/>
    <s v="No Aplica"/>
    <s v="No Aplica"/>
    <s v="No Aplica"/>
    <s v="No Cumple"/>
    <s v="No Cumple"/>
    <s v="Sin moradores  , sin mayor observacion"/>
    <x v="5"/>
    <x v="0"/>
    <x v="8"/>
    <x v="0"/>
    <n v="0.5"/>
    <n v="0.5"/>
    <n v="0.5"/>
    <n v="0.5"/>
    <n v="0.5"/>
    <n v="0.5"/>
    <n v="0.25"/>
    <n v="0.25"/>
    <n v="0.5"/>
    <n v="0"/>
    <n v="0"/>
    <n v="0.8"/>
    <x v="0"/>
  </r>
  <r>
    <s v="2023232"/>
    <s v="207620092022131933"/>
    <s v="DF20227397935"/>
    <x v="166"/>
    <x v="153"/>
    <s v="Cristobal toro"/>
    <s v="5 norte 941"/>
    <s v="La Granja"/>
    <x v="0"/>
    <s v="Cumple"/>
    <s v="Cumple"/>
    <s v="No Cumple"/>
    <s v="No Cumple"/>
    <s v="Cumple"/>
    <s v="Cumple"/>
    <s v="No"/>
    <s v="S/N"/>
    <s v="S/N"/>
    <s v="No Aplica"/>
    <s v="No Aplica"/>
    <s v="No Aplica"/>
    <s v="Cumple"/>
    <s v="Cumple"/>
    <s v="Sector hostil ,  No se toman fotos por precaucion  Sin moradores"/>
    <x v="5"/>
    <x v="0"/>
    <x v="8"/>
    <x v="0"/>
    <n v="0.5"/>
    <n v="0.5"/>
    <n v="0"/>
    <n v="0"/>
    <n v="0.5"/>
    <n v="0.5"/>
    <n v="0.25"/>
    <n v="0.25"/>
    <n v="0.5"/>
    <n v="0.5"/>
    <n v="0.5"/>
    <n v="0.7"/>
    <x v="0"/>
  </r>
  <r>
    <s v="2023227"/>
    <s v="207620092022130845"/>
    <s v="DF20227397822"/>
    <x v="166"/>
    <x v="153"/>
    <s v="Cristobal toro"/>
    <s v="8 oriente 8061"/>
    <s v="La Granja"/>
    <x v="0"/>
    <s v="Cumple"/>
    <s v="Cumple"/>
    <s v="No Cumple"/>
    <s v="No Cumple"/>
    <s v="Cumple"/>
    <s v="Cumple"/>
    <s v="No"/>
    <s v="S/N"/>
    <s v="S/N"/>
    <s v="No Aplica"/>
    <s v="No Aplica"/>
    <s v="No Aplica"/>
    <s v="Cumple"/>
    <s v="Cumple"/>
    <s v="Sector hostil. No se toman mas fotografias por precaucion"/>
    <x v="5"/>
    <x v="0"/>
    <x v="8"/>
    <x v="0"/>
    <n v="0.5"/>
    <n v="0.5"/>
    <n v="0"/>
    <n v="0"/>
    <n v="0.5"/>
    <n v="0.5"/>
    <n v="0.25"/>
    <n v="0.25"/>
    <n v="0.5"/>
    <n v="0.5"/>
    <n v="0.5"/>
    <n v="0.7"/>
    <x v="0"/>
  </r>
  <r>
    <s v="2023221"/>
    <s v="207620092022130344"/>
    <s v="DF20227401073"/>
    <x v="166"/>
    <x v="160"/>
    <s v="Cristobal toro"/>
    <s v="2 poniente 8150"/>
    <s v="La Granja"/>
    <x v="0"/>
    <s v="Cumple"/>
    <s v="Cumple"/>
    <s v="No Aplica"/>
    <s v="No Aplica"/>
    <s v="Cumple"/>
    <s v="Cumple"/>
    <s v="No"/>
    <s v="S/N"/>
    <s v="S/N"/>
    <s v="No Aplica"/>
    <s v="No Aplica"/>
    <s v="No Aplica"/>
    <s v="No Cumple"/>
    <s v="No Cumple"/>
    <s v="Falta maxima exigidas de fotografias  Sector hostil  No se toman fotografias por precaucion"/>
    <x v="5"/>
    <x v="0"/>
    <x v="8"/>
    <x v="0"/>
    <n v="0.5"/>
    <n v="0.5"/>
    <n v="0.5"/>
    <n v="0.5"/>
    <n v="0.5"/>
    <n v="0.5"/>
    <n v="0.25"/>
    <n v="0.25"/>
    <n v="0.5"/>
    <n v="0"/>
    <n v="0"/>
    <n v="0.8"/>
    <x v="0"/>
  </r>
  <r>
    <s v="2023144"/>
    <s v="207620092022124547"/>
    <s v="DF20227397562"/>
    <x v="166"/>
    <x v="153"/>
    <s v="Cristobal toro"/>
    <s v="El tabo 8407"/>
    <s v="La Granja"/>
    <x v="0"/>
    <s v="Cumple"/>
    <s v="Cumple"/>
    <s v="No Aplica"/>
    <s v="No Aplica"/>
    <s v="Cumple"/>
    <s v="Cumple"/>
    <s v="No"/>
    <s v="S/N"/>
    <s v="S/N"/>
    <s v="No Aplica"/>
    <s v="No Aplica"/>
    <s v="No Aplica"/>
    <s v="Cumple"/>
    <s v="Cumple"/>
    <s v="Problema externo , td , sector"/>
    <x v="5"/>
    <x v="0"/>
    <x v="8"/>
    <x v="0"/>
    <n v="0.5"/>
    <n v="0.5"/>
    <n v="0.5"/>
    <n v="0.5"/>
    <n v="0.5"/>
    <n v="0.5"/>
    <n v="0.25"/>
    <n v="0.25"/>
    <n v="0.5"/>
    <n v="0.5"/>
    <n v="0.5"/>
    <n v="1"/>
    <x v="0"/>
  </r>
  <r>
    <s v="2023139"/>
    <s v="207620092022123513"/>
    <s v="DF20227402375"/>
    <x v="166"/>
    <x v="162"/>
    <s v="Cristobal toro"/>
    <s v="Sargento aldea 335"/>
    <s v="La Granja"/>
    <x v="0"/>
    <s v="Cumple"/>
    <s v="Cumple"/>
    <s v="No Aplica"/>
    <s v="No Aplica"/>
    <s v="Cumple"/>
    <s v="Cumple"/>
    <s v="No"/>
    <s v="S/N"/>
    <s v="S/N"/>
    <s v="No Aplica"/>
    <s v="No Aplica"/>
    <s v="No Aplica"/>
    <s v="No Cumple"/>
    <s v="No Cumple"/>
    <s v="Falta maxima de fotografias exigidas , mas data mayor  Problema externo , td ."/>
    <x v="5"/>
    <x v="0"/>
    <x v="8"/>
    <x v="0"/>
    <n v="0.5"/>
    <n v="0.5"/>
    <n v="0.5"/>
    <n v="0.5"/>
    <n v="0.5"/>
    <n v="0.5"/>
    <n v="0.25"/>
    <n v="0.25"/>
    <n v="0.5"/>
    <n v="0"/>
    <n v="0"/>
    <n v="0.8"/>
    <x v="0"/>
  </r>
  <r>
    <s v="2022801"/>
    <s v="207620092022122245"/>
    <s v="DF20227397688"/>
    <x v="166"/>
    <x v="153"/>
    <s v="Cristobal toro"/>
    <s v="Manuel rodriguez 640"/>
    <s v="La Granja"/>
    <x v="0"/>
    <s v="Cumple"/>
    <s v="Cumple"/>
    <s v="No Aplica"/>
    <s v="No Aplica"/>
    <s v="Cumple"/>
    <s v="Cumple"/>
    <s v="Si"/>
    <s v="S/N"/>
    <s v="S/N"/>
    <s v="No Aplica"/>
    <s v="No Aplica"/>
    <s v="No Aplica"/>
    <s v="No Cumple"/>
    <s v="Cumple Parcialmente"/>
    <s v="Falta maxima de fotos exigidas , mayor data en forografias . Atiende funcionario de autimotriz pero no esta al tanto de visita de personal de emergencia en esa fecha . No entrega mas datos"/>
    <x v="5"/>
    <x v="0"/>
    <x v="8"/>
    <x v="0"/>
    <n v="0.5"/>
    <n v="0.5"/>
    <n v="0.5"/>
    <n v="0.5"/>
    <n v="0.5"/>
    <n v="0.5"/>
    <n v="0.25"/>
    <n v="0.25"/>
    <n v="0.5"/>
    <n v="0"/>
    <n v="0.17499999999999999"/>
    <n v="0.83500000000000008"/>
    <x v="0"/>
  </r>
  <r>
    <s v="2022560"/>
    <s v="207620092022121149"/>
    <s v="DF20227397212"/>
    <x v="166"/>
    <x v="153"/>
    <s v="Cristobal toro"/>
    <s v="Cristobal colon 874"/>
    <s v="La Granja"/>
    <x v="0"/>
    <s v="Cumple"/>
    <s v="Cumple"/>
    <s v="No Aplica"/>
    <s v="No Aplica"/>
    <s v="Cumple"/>
    <s v="Cumple"/>
    <s v="No"/>
    <s v="S/N"/>
    <s v="S/N"/>
    <s v="No Aplica"/>
    <s v="No Aplica"/>
    <s v="No Aplica"/>
    <s v="No Cumple"/>
    <s v="Cumple Parcialmente"/>
    <s v="Falta maxima de fotos exigidas y mayor data en fotos  Sin moradores"/>
    <x v="5"/>
    <x v="0"/>
    <x v="8"/>
    <x v="0"/>
    <n v="0.5"/>
    <n v="0.5"/>
    <n v="0.5"/>
    <n v="0.5"/>
    <n v="0.5"/>
    <n v="0.5"/>
    <n v="0.25"/>
    <n v="0.25"/>
    <n v="0.5"/>
    <n v="0"/>
    <n v="0.17499999999999999"/>
    <n v="0.83500000000000008"/>
    <x v="0"/>
  </r>
  <r>
    <s v="2022550"/>
    <s v="207620092022115848"/>
    <s v="DF20227398187"/>
    <x v="166"/>
    <x v="153"/>
    <s v="Cristobal toro"/>
    <s v="El belloto 10550"/>
    <s v="La Granja"/>
    <x v="0"/>
    <s v="Cumple"/>
    <s v="Cumple"/>
    <s v="No Aplica"/>
    <s v="No Aplica"/>
    <s v="Cumple"/>
    <s v="Cumple"/>
    <s v="No"/>
    <s v="S/N"/>
    <s v="S/N"/>
    <s v="No Aplica"/>
    <s v="No Aplica"/>
    <s v="No Aplica"/>
    <s v="Cumple"/>
    <s v="Cumple"/>
    <s v="Problema externo , td  Sector hostil"/>
    <x v="5"/>
    <x v="0"/>
    <x v="8"/>
    <x v="0"/>
    <n v="0.5"/>
    <n v="0.5"/>
    <n v="0.5"/>
    <n v="0.5"/>
    <n v="0.5"/>
    <n v="0.5"/>
    <n v="0.25"/>
    <n v="0.25"/>
    <n v="0.5"/>
    <n v="0.5"/>
    <n v="0.5"/>
    <n v="1"/>
    <x v="0"/>
  </r>
  <r>
    <s v="2025473"/>
    <s v="207621092022165940"/>
    <s v="DF20227394261"/>
    <x v="167"/>
    <x v="154"/>
    <s v="Cristobal toro"/>
    <s v="Pintados 265"/>
    <s v="La Cisterna"/>
    <x v="0"/>
    <s v="Cumple"/>
    <s v="Cumple"/>
    <s v="No Aplica"/>
    <s v="No Aplica"/>
    <s v="Cumple"/>
    <s v="Cumple"/>
    <s v="No"/>
    <s v="S/N"/>
    <s v="S/N"/>
    <s v="No Aplica"/>
    <s v="No Aplica"/>
    <s v="No Aplica"/>
    <s v="Cumple"/>
    <s v="Cumple"/>
    <s v="Sin moradores . Vecino del costado de cliente reclama por foto sacada a la fachada de domicilio , se le explica pero no entiende explicacion indica q pondra reclamo"/>
    <x v="5"/>
    <x v="0"/>
    <x v="8"/>
    <x v="0"/>
    <n v="0.5"/>
    <n v="0.5"/>
    <n v="0.5"/>
    <n v="0.5"/>
    <n v="0.5"/>
    <n v="0.5"/>
    <n v="0.25"/>
    <n v="0.25"/>
    <n v="0.5"/>
    <n v="0.5"/>
    <n v="0.5"/>
    <n v="1"/>
    <x v="0"/>
  </r>
  <r>
    <s v="2025462"/>
    <s v="207521092022162525"/>
    <s v="DF20227381536"/>
    <x v="167"/>
    <x v="163"/>
    <s v="AARON HUENCHUMIL"/>
    <s v="Antartica Chilena #1525"/>
    <s v="San Ramón"/>
    <x v="0"/>
    <s v="Cumple"/>
    <s v="Cumple"/>
    <s v="No Aplica"/>
    <s v="No Aplica"/>
    <s v="Cumple"/>
    <s v="Cumple"/>
    <s v="Si"/>
    <s v="S/N"/>
    <s v="S/N"/>
    <s v="No Aplica"/>
    <s v="No Aplica"/>
    <s v="Cumple"/>
    <s v="Cumple Mayormente"/>
    <s v="Cumple Parcialmente"/>
    <s v="1-Cliente confirma encontrarse con suministro electrico  2- Caja B.T sin tapa"/>
    <x v="5"/>
    <x v="0"/>
    <x v="8"/>
    <x v="0"/>
    <n v="0.5"/>
    <n v="0.5"/>
    <n v="0.5"/>
    <n v="0.5"/>
    <n v="0.5"/>
    <n v="0.5"/>
    <n v="0.25"/>
    <n v="0.25"/>
    <n v="0.5"/>
    <n v="0.32500000000000001"/>
    <n v="0.17499999999999999"/>
    <n v="0.9"/>
    <x v="0"/>
  </r>
  <r>
    <s v="2025457"/>
    <s v="207521092022162007"/>
    <s v="DF20227377576"/>
    <x v="167"/>
    <x v="150"/>
    <s v="AARON HUENCHUMIL"/>
    <s v="Antartica Chilena #1565"/>
    <s v="San Ramón"/>
    <x v="0"/>
    <s v="Cumple"/>
    <s v="Cumple"/>
    <s v="No Aplica"/>
    <s v="No Aplica"/>
    <s v="Cumple"/>
    <s v="Cumple"/>
    <s v="No"/>
    <s v="S/N"/>
    <s v="S/N"/>
    <s v="No Aplica"/>
    <s v="No Aplica"/>
    <s v="No Aplica"/>
    <s v="Cumple"/>
    <s v="Cumple"/>
    <s v="1-TD 24162 se encuentra normalizado 2- Caja B.T sin tapa"/>
    <x v="5"/>
    <x v="0"/>
    <x v="8"/>
    <x v="0"/>
    <n v="0.5"/>
    <n v="0.5"/>
    <n v="0.5"/>
    <n v="0.5"/>
    <n v="0.5"/>
    <n v="0.5"/>
    <n v="0.25"/>
    <n v="0.25"/>
    <n v="0.5"/>
    <n v="0.5"/>
    <n v="0.5"/>
    <n v="1"/>
    <x v="0"/>
  </r>
  <r>
    <s v="2025456"/>
    <s v="207521092022161700"/>
    <s v="DF20227375504"/>
    <x v="167"/>
    <x v="149"/>
    <s v="AARON HUENCHUMIL"/>
    <s v="Antartica Chilena #1570"/>
    <s v="San Ramón"/>
    <x v="0"/>
    <s v="Cumple"/>
    <s v="Cumple"/>
    <s v="No Aplica"/>
    <s v="No Aplica"/>
    <s v="Cumple"/>
    <s v="Cumple"/>
    <s v="No"/>
    <s v="S/N"/>
    <s v="S/N"/>
    <s v="No Aplica"/>
    <s v="No Aplica"/>
    <s v="No Aplica"/>
    <s v="Cumple Parcialmente"/>
    <s v="Cumple"/>
    <s v="1-TD 24162 se encuentra normalizado"/>
    <x v="5"/>
    <x v="0"/>
    <x v="8"/>
    <x v="0"/>
    <n v="0.5"/>
    <n v="0.5"/>
    <n v="0.5"/>
    <n v="0.5"/>
    <n v="0.5"/>
    <n v="0.5"/>
    <n v="0.25"/>
    <n v="0.25"/>
    <n v="0.5"/>
    <n v="0.17499999999999999"/>
    <n v="0.5"/>
    <n v="0.93500000000000005"/>
    <x v="0"/>
  </r>
  <r>
    <s v="2025451"/>
    <s v="207521092022160717"/>
    <s v="DF20227374286"/>
    <x v="167"/>
    <x v="139"/>
    <s v="AARON HUENCHUMIL"/>
    <s v="Francisco Encina #1390"/>
    <s v="San Ramón"/>
    <x v="0"/>
    <s v="Cumple"/>
    <s v="Cumple"/>
    <s v="No Aplica"/>
    <s v="No Aplica"/>
    <s v="Cumple"/>
    <s v="Cumple"/>
    <s v="No"/>
    <s v="S/N"/>
    <s v="S/N"/>
    <s v="No Aplica"/>
    <s v="No Aplica"/>
    <s v="No Aplica"/>
    <s v="Cumple Parcialmente"/>
    <s v="Cumple"/>
    <s v="1- TD se encuentra normalizado"/>
    <x v="5"/>
    <x v="0"/>
    <x v="8"/>
    <x v="0"/>
    <n v="0.5"/>
    <n v="0.5"/>
    <n v="0.5"/>
    <n v="0.5"/>
    <n v="0.5"/>
    <n v="0.5"/>
    <n v="0.25"/>
    <n v="0.25"/>
    <n v="0.5"/>
    <n v="0.17499999999999999"/>
    <n v="0.5"/>
    <n v="0.93500000000000005"/>
    <x v="0"/>
  </r>
  <r>
    <s v="2025442"/>
    <s v="207521092022155613"/>
    <s v="DF20227381488"/>
    <x v="167"/>
    <x v="163"/>
    <s v="AARON HUENCHUMIL"/>
    <s v="Esperanza #1421"/>
    <s v="San Ramón"/>
    <x v="0"/>
    <s v="Cumple"/>
    <s v="Cumple"/>
    <s v="No Aplica"/>
    <s v="No Aplica"/>
    <s v="Cumple"/>
    <s v="Cumple"/>
    <s v="Si"/>
    <s v="S/N"/>
    <s v="S/N"/>
    <s v="Cumple"/>
    <s v="Cumple"/>
    <s v="Cumple"/>
    <s v="Cumple"/>
    <s v="Cumple Parcialmente"/>
    <s v="1- Cliente se encuentra con suministro electrico normalizado"/>
    <x v="5"/>
    <x v="0"/>
    <x v="8"/>
    <x v="0"/>
    <n v="0.5"/>
    <n v="0.5"/>
    <n v="0.5"/>
    <n v="0.5"/>
    <n v="0.5"/>
    <n v="0.5"/>
    <n v="0.25"/>
    <n v="0.25"/>
    <n v="0.5"/>
    <n v="0.5"/>
    <n v="0.17499999999999999"/>
    <n v="0.93500000000000005"/>
    <x v="0"/>
  </r>
  <r>
    <s v="2025441"/>
    <s v="207621092022154858"/>
    <s v="DF20227397623"/>
    <x v="167"/>
    <x v="153"/>
    <s v="Cristobal toro"/>
    <s v="Menorca 1096"/>
    <s v="La Cisterna"/>
    <x v="0"/>
    <s v="Cumple"/>
    <s v="Cumple"/>
    <s v="No Aplica"/>
    <s v="No Aplica"/>
    <s v="Cumple"/>
    <s v="Cumple"/>
    <s v="No"/>
    <s v="S/N"/>
    <s v="S/N"/>
    <s v="No Aplica"/>
    <s v="No Aplica"/>
    <s v="No Aplica"/>
    <s v="Cumple"/>
    <s v="Cumple Parcialmente"/>
    <s v="Falta mayor data en fotos  No se toman mas fotografias por precaucion , gente en esquina de pasaje hacen muchas preguntas y se visualizan muy sociables"/>
    <x v="5"/>
    <x v="0"/>
    <x v="8"/>
    <x v="0"/>
    <n v="0.5"/>
    <n v="0.5"/>
    <n v="0.5"/>
    <n v="0.5"/>
    <n v="0.5"/>
    <n v="0.5"/>
    <n v="0.25"/>
    <n v="0.25"/>
    <n v="0.5"/>
    <n v="0.5"/>
    <n v="0.17499999999999999"/>
    <n v="0.93500000000000005"/>
    <x v="0"/>
  </r>
  <r>
    <s v="2025440"/>
    <s v="207521092022154640"/>
    <s v="DF20227377846"/>
    <x v="167"/>
    <x v="150"/>
    <s v="AARON HUENCHUMIL"/>
    <s v="San Francisco #9780"/>
    <s v="San Ramón"/>
    <x v="0"/>
    <s v="Cumple"/>
    <s v="Cumple"/>
    <s v="No Aplica"/>
    <s v="No Aplica"/>
    <s v="Cumple"/>
    <s v="Cumple"/>
    <s v="No"/>
    <s v="S/N"/>
    <s v="S/N"/>
    <s v="No Aplica"/>
    <s v="No Aplica"/>
    <s v="No Aplica"/>
    <s v="Cumple Mayormente"/>
    <s v="Cumple Parcialmente"/>
    <s v="1- TD 51136 en servicio normal 2- Cajas B.T sin tapas"/>
    <x v="5"/>
    <x v="0"/>
    <x v="8"/>
    <x v="0"/>
    <n v="0.5"/>
    <n v="0.5"/>
    <n v="0.5"/>
    <n v="0.5"/>
    <n v="0.5"/>
    <n v="0.5"/>
    <n v="0.25"/>
    <n v="0.25"/>
    <n v="0.5"/>
    <n v="0.32500000000000001"/>
    <n v="0.17499999999999999"/>
    <n v="0.9"/>
    <x v="0"/>
  </r>
  <r>
    <s v="2025438"/>
    <s v="207621092022153412"/>
    <s v="DF20227397748"/>
    <x v="167"/>
    <x v="153"/>
    <s v="Cristobal toro"/>
    <s v="Angamos 6541"/>
    <s v="La Cisterna"/>
    <x v="0"/>
    <s v="Cumple"/>
    <s v="Cumple"/>
    <s v="Cumple"/>
    <s v="Cumple"/>
    <s v="Cumple"/>
    <s v="Cumple"/>
    <s v="No"/>
    <s v="S/N"/>
    <s v="S/N"/>
    <s v="No Aplica"/>
    <s v="No Aplica"/>
    <s v="No Aplica"/>
    <s v="No Cumple"/>
    <s v="Cumple Parcialmente"/>
    <s v="Falta maxima de fotos exigidas  Falta mayor data Sin moradores"/>
    <x v="5"/>
    <x v="0"/>
    <x v="8"/>
    <x v="0"/>
    <n v="0.5"/>
    <n v="0.5"/>
    <n v="0.5"/>
    <n v="0.5"/>
    <n v="0.5"/>
    <n v="0.5"/>
    <n v="0.25"/>
    <n v="0.25"/>
    <n v="0.5"/>
    <n v="0"/>
    <n v="0.17499999999999999"/>
    <n v="0.83500000000000008"/>
    <x v="0"/>
  </r>
  <r>
    <s v="2025433"/>
    <s v="207521092022152345"/>
    <s v="DF20227381436"/>
    <x v="167"/>
    <x v="164"/>
    <s v="AARON HUENCHUMIL"/>
    <s v="Ramon Barros Luco #9244"/>
    <s v="San Ramón"/>
    <x v="0"/>
    <s v="Cumple"/>
    <s v="Cumple"/>
    <s v="No Aplica"/>
    <s v="No Aplica"/>
    <s v="Cumple"/>
    <s v="Cumple"/>
    <s v="No"/>
    <s v="S/N"/>
    <s v="S/N"/>
    <s v="No Aplica"/>
    <s v="No Aplica"/>
    <s v="No Aplica"/>
    <s v="No Cumple"/>
    <s v="No Cumple"/>
    <s v="1- TD 23806 se encuentra normalizado 2- Caja B.T con tapa abierta"/>
    <x v="5"/>
    <x v="0"/>
    <x v="8"/>
    <x v="0"/>
    <n v="0.5"/>
    <n v="0.5"/>
    <n v="0.5"/>
    <n v="0.5"/>
    <n v="0.5"/>
    <n v="0.5"/>
    <n v="0.25"/>
    <n v="0.25"/>
    <n v="0.5"/>
    <n v="0"/>
    <n v="0"/>
    <n v="0.8"/>
    <x v="0"/>
  </r>
  <r>
    <s v="2025430"/>
    <s v="207621092022152149"/>
    <s v="DF20227402391"/>
    <x v="167"/>
    <x v="162"/>
    <s v="Cristobal toro"/>
    <s v="Paulina 7282"/>
    <s v="La Cisterna"/>
    <x v="0"/>
    <s v="Cumple"/>
    <s v="Cumple"/>
    <s v="No Aplica"/>
    <s v="No Aplica"/>
    <s v="Cumple"/>
    <s v="Cumple"/>
    <s v="No"/>
    <s v="S/N"/>
    <s v="S/N"/>
    <s v="No Aplica"/>
    <s v="No Aplica"/>
    <s v="No Aplica"/>
    <s v="Cumple"/>
    <s v="Cumple Parcialmente"/>
    <s v="Falta mayor data en fotos  Sin moradores ."/>
    <x v="5"/>
    <x v="0"/>
    <x v="8"/>
    <x v="0"/>
    <n v="0.5"/>
    <n v="0.5"/>
    <n v="0.5"/>
    <n v="0.5"/>
    <n v="0.5"/>
    <n v="0.5"/>
    <n v="0.25"/>
    <n v="0.25"/>
    <n v="0.5"/>
    <n v="0.5"/>
    <n v="0.17499999999999999"/>
    <n v="0.93500000000000005"/>
    <x v="0"/>
  </r>
  <r>
    <s v="2025305"/>
    <s v="207621092022151056"/>
    <s v="DF20227401879"/>
    <x v="167"/>
    <x v="160"/>
    <s v="Cristobal toro"/>
    <s v="Abel gonzalez 44"/>
    <s v="La Cisterna"/>
    <x v="0"/>
    <s v="Cumple"/>
    <s v="Cumple"/>
    <s v="No Cumple"/>
    <s v="No Cumple"/>
    <s v="Cumple"/>
    <s v="Cumple"/>
    <s v="No"/>
    <s v="S/N"/>
    <s v="S/N"/>
    <s v="No Aplica"/>
    <s v="No Aplica"/>
    <s v="No Aplica"/>
    <s v="Cumple"/>
    <s v="Cumple"/>
    <s v="Local comercial cerrado  Sin mayor observacion"/>
    <x v="5"/>
    <x v="0"/>
    <x v="8"/>
    <x v="0"/>
    <n v="0.5"/>
    <n v="0.5"/>
    <n v="0"/>
    <n v="0"/>
    <n v="0.5"/>
    <n v="0.5"/>
    <n v="0.25"/>
    <n v="0.25"/>
    <n v="0.5"/>
    <n v="0.5"/>
    <n v="0.5"/>
    <n v="0.7"/>
    <x v="0"/>
  </r>
  <r>
    <s v="2025221"/>
    <s v="207521092022150527"/>
    <s v="DF20227374925"/>
    <x v="167"/>
    <x v="139"/>
    <s v="AARON HUENCHUMIL"/>
    <s v="Vicuña Mackenna #1800"/>
    <s v="San Ramón"/>
    <x v="0"/>
    <s v="Cumple"/>
    <s v="Cumple"/>
    <s v="No Cumple"/>
    <s v="No Cumple"/>
    <s v="No Aplica"/>
    <s v="No Aplica"/>
    <s v="No"/>
    <s v="S/N"/>
    <s v="S/N"/>
    <s v="No Aplica"/>
    <s v="No Aplica"/>
    <s v="No Aplica"/>
    <s v="No Cumple"/>
    <s v="No Cumple"/>
    <s v="1- No se logra dar con numeracion: dos posibles lugares para numeracion HOGAR ANCIANOS y REGISTRO CIVIL ambos cerrados  2- En informe cuadrilla no adjunta fotografias del trabajo  3- No declara codigo de material utilizado"/>
    <x v="5"/>
    <x v="0"/>
    <x v="8"/>
    <x v="0"/>
    <n v="0.5"/>
    <n v="0.5"/>
    <n v="0"/>
    <n v="0"/>
    <n v="0.5"/>
    <n v="0.5"/>
    <n v="0.25"/>
    <n v="0.25"/>
    <n v="0.5"/>
    <n v="0"/>
    <n v="0"/>
    <n v="0.5"/>
    <x v="0"/>
  </r>
  <r>
    <s v="2024958"/>
    <s v="207621092022145654"/>
    <s v="DF20227393944"/>
    <x v="167"/>
    <x v="154"/>
    <s v="Cristobal toro"/>
    <s v="Fernando de aragon 8328"/>
    <s v="La Cisterna"/>
    <x v="0"/>
    <s v="Cumple"/>
    <s v="Cumple"/>
    <s v="No Aplica"/>
    <s v="No Aplica"/>
    <s v="Cumple"/>
    <s v="Cumple"/>
    <s v="No"/>
    <s v="S/N"/>
    <s v="S/N"/>
    <s v="No Aplica"/>
    <s v="No Aplica"/>
    <s v="No Aplica"/>
    <s v="Cumple"/>
    <s v="Cumple Parcialmente"/>
    <s v="Falta mayor data en fotografias  Sin moradores ."/>
    <x v="5"/>
    <x v="0"/>
    <x v="8"/>
    <x v="0"/>
    <n v="0.5"/>
    <n v="0.5"/>
    <n v="0.5"/>
    <n v="0.5"/>
    <n v="0.5"/>
    <n v="0.5"/>
    <n v="0.25"/>
    <n v="0.25"/>
    <n v="0.5"/>
    <n v="0.5"/>
    <n v="0.17499999999999999"/>
    <n v="0.93500000000000005"/>
    <x v="0"/>
  </r>
  <r>
    <s v="2024954"/>
    <s v="207521092022145145"/>
    <s v="DF20227379582"/>
    <x v="167"/>
    <x v="176"/>
    <s v="AARON HUENCHUMIL"/>
    <s v="Alapatacal #1894"/>
    <s v="San Ramón"/>
    <x v="0"/>
    <s v="Cumple"/>
    <s v="Cumple"/>
    <s v="Cumple"/>
    <s v="Cumple"/>
    <s v="Cumple"/>
    <s v="Cumple"/>
    <s v="No"/>
    <s v="S/N"/>
    <s v="S/N"/>
    <s v="No Aplica"/>
    <s v="No Aplica"/>
    <s v="No Aplica"/>
    <s v="Cumple"/>
    <s v="Cumple"/>
    <s v="1- Cliente no se encuentra en domicilio"/>
    <x v="5"/>
    <x v="0"/>
    <x v="8"/>
    <x v="0"/>
    <n v="0.5"/>
    <n v="0.5"/>
    <n v="0.5"/>
    <n v="0.5"/>
    <n v="0.5"/>
    <n v="0.5"/>
    <n v="0.25"/>
    <n v="0.25"/>
    <n v="0.5"/>
    <n v="0.5"/>
    <n v="0.5"/>
    <n v="1"/>
    <x v="0"/>
  </r>
  <r>
    <s v="2024947"/>
    <s v="207621092022144142"/>
    <s v="DF20227396459"/>
    <x v="167"/>
    <x v="153"/>
    <s v="Cristobal toro"/>
    <s v="Zurich sur 966"/>
    <s v="La Cisterna"/>
    <x v="0"/>
    <s v="Cumple"/>
    <s v="Cumple"/>
    <s v="No Aplica"/>
    <s v="No Aplica"/>
    <s v="Cumple"/>
    <s v="Cumple"/>
    <s v="No"/>
    <s v="S/N"/>
    <s v="S/N"/>
    <s v="No Aplica"/>
    <s v="No Aplica"/>
    <s v="No Aplica"/>
    <s v="Cumple"/>
    <s v="Cumple Parcialmente"/>
    <s v="Falta mayor data en fotografias  Problema externo , poste , ya solucionado"/>
    <x v="5"/>
    <x v="0"/>
    <x v="8"/>
    <x v="0"/>
    <n v="0.5"/>
    <n v="0.5"/>
    <n v="0.5"/>
    <n v="0.5"/>
    <n v="0.5"/>
    <n v="0.5"/>
    <n v="0.25"/>
    <n v="0.25"/>
    <n v="0.5"/>
    <n v="0.5"/>
    <n v="0.17499999999999999"/>
    <n v="0.93500000000000005"/>
    <x v="0"/>
  </r>
  <r>
    <s v="2024945"/>
    <s v="207521092022143804"/>
    <s v="DF20227377656"/>
    <x v="167"/>
    <x v="150"/>
    <s v="AARON HUENCHUMIL"/>
    <s v="Mayor Nestor Garcia #9284"/>
    <s v="San Ramón"/>
    <x v="0"/>
    <s v="Cumple"/>
    <s v="Cumple"/>
    <s v="Cumple"/>
    <s v="Cumple"/>
    <s v="Cumple"/>
    <s v="Cumple"/>
    <s v="No"/>
    <s v="S/N"/>
    <s v="S/N"/>
    <s v="No Aplica"/>
    <s v="No Aplica"/>
    <s v="No Aplica"/>
    <s v="Cumple"/>
    <s v="Cumple"/>
    <s v="1- TD 104816 se encuentra normalizado y sector con suministro electrico"/>
    <x v="5"/>
    <x v="0"/>
    <x v="8"/>
    <x v="0"/>
    <n v="0.5"/>
    <n v="0.5"/>
    <n v="0.5"/>
    <n v="0.5"/>
    <n v="0.5"/>
    <n v="0.5"/>
    <n v="0.25"/>
    <n v="0.25"/>
    <n v="0.5"/>
    <n v="0.5"/>
    <n v="0.5"/>
    <n v="1"/>
    <x v="0"/>
  </r>
  <r>
    <s v="2024935"/>
    <s v="207521092022142537"/>
    <s v="DF20227379385"/>
    <x v="167"/>
    <x v="150"/>
    <s v="AARON HUENCHUMIL"/>
    <s v="Rio Magdalena #9979"/>
    <s v="San Ramón"/>
    <x v="0"/>
    <s v="Cumple"/>
    <s v="Cumple"/>
    <s v="No Cumple"/>
    <s v="No Cumple"/>
    <s v="Cumple"/>
    <s v="Cumple"/>
    <s v="No"/>
    <s v="S/N"/>
    <s v="S/N"/>
    <s v="No Aplica"/>
    <s v="No Aplica"/>
    <s v="No Aplica"/>
    <s v="Cumple"/>
    <s v="Cumple"/>
    <s v="1- TD 104081 se encuentra normalizado 2- No declaran codigo de material utilizado"/>
    <x v="5"/>
    <x v="0"/>
    <x v="8"/>
    <x v="0"/>
    <n v="0.5"/>
    <n v="0.5"/>
    <n v="0"/>
    <n v="0"/>
    <n v="0.5"/>
    <n v="0.5"/>
    <n v="0.25"/>
    <n v="0.25"/>
    <n v="0.5"/>
    <n v="0.5"/>
    <n v="0.5"/>
    <n v="0.7"/>
    <x v="0"/>
  </r>
  <r>
    <s v="2024927"/>
    <s v="207521092022141057"/>
    <s v="DF20227383574"/>
    <x v="167"/>
    <x v="169"/>
    <s v="AARON HUENCHUMIL"/>
    <s v="Sargento Candelaria #1946"/>
    <s v="San Ramón"/>
    <x v="0"/>
    <s v="Cumple"/>
    <s v="Cumple"/>
    <s v="No Aplica"/>
    <s v="No Aplica"/>
    <s v="Cumple"/>
    <s v="Cumple"/>
    <s v="No"/>
    <s v="S/N"/>
    <s v="S/N"/>
    <s v="No Aplica"/>
    <s v="No Aplica"/>
    <s v="No Aplica"/>
    <s v="Cumple"/>
    <s v="Cumple"/>
    <s v="1- Cliente no se encuentra en domicilio 2- Acometida bien templada"/>
    <x v="5"/>
    <x v="0"/>
    <x v="8"/>
    <x v="0"/>
    <n v="0.5"/>
    <n v="0.5"/>
    <n v="0.5"/>
    <n v="0.5"/>
    <n v="0.5"/>
    <n v="0.5"/>
    <n v="0.25"/>
    <n v="0.25"/>
    <n v="0.5"/>
    <n v="0.5"/>
    <n v="0.5"/>
    <n v="1"/>
    <x v="0"/>
  </r>
  <r>
    <s v="2024923"/>
    <s v="207521092022140256"/>
    <s v="DF20227380889"/>
    <x v="167"/>
    <x v="164"/>
    <s v="AARON HUENCHUMIL"/>
    <s v="Sargento Candelaria #1905"/>
    <s v="San Ramón"/>
    <x v="0"/>
    <s v="Cumple"/>
    <s v="Cumple"/>
    <s v="No Aplica"/>
    <s v="No Aplica"/>
    <s v="Cumple"/>
    <s v="Cumple"/>
    <s v="No"/>
    <s v="S/N"/>
    <s v="S/N"/>
    <s v="No Aplica"/>
    <s v="No Aplica"/>
    <s v="No Aplica"/>
    <s v="Cumple Mayormente"/>
    <s v="Cumple"/>
    <s v="1- TD 21663 se encuentra normalizado 2- Caja B.T con tapa abierta"/>
    <x v="5"/>
    <x v="0"/>
    <x v="8"/>
    <x v="0"/>
    <n v="0.5"/>
    <n v="0.5"/>
    <n v="0.5"/>
    <n v="0.5"/>
    <n v="0.5"/>
    <n v="0.5"/>
    <n v="0.25"/>
    <n v="0.25"/>
    <n v="0.5"/>
    <n v="0.32500000000000001"/>
    <n v="0.5"/>
    <n v="0.96500000000000008"/>
    <x v="0"/>
  </r>
  <r>
    <s v="2024912"/>
    <s v="207521092022134437"/>
    <s v="DF20227382900"/>
    <x v="167"/>
    <x v="171"/>
    <s v="AARON HUENCHUMIL"/>
    <s v="Independencia #10190"/>
    <s v="San Ramón"/>
    <x v="0"/>
    <s v="Cumple"/>
    <s v="Cumple"/>
    <s v="No Aplica"/>
    <s v="No Aplica"/>
    <s v="Cumple"/>
    <s v="Cumple"/>
    <s v="No"/>
    <s v="S/N"/>
    <s v="S/N"/>
    <s v="No Aplica"/>
    <s v="No Aplica"/>
    <s v="No Aplica"/>
    <s v="Cumple Mayormente"/>
    <s v="Cumple"/>
    <s v="1- TD 21664 se encuentra normalizado"/>
    <x v="5"/>
    <x v="0"/>
    <x v="8"/>
    <x v="0"/>
    <n v="0.5"/>
    <n v="0.5"/>
    <n v="0.5"/>
    <n v="0.5"/>
    <n v="0.5"/>
    <n v="0.5"/>
    <n v="0.25"/>
    <n v="0.25"/>
    <n v="0.5"/>
    <n v="0.32500000000000001"/>
    <n v="0.5"/>
    <n v="0.96500000000000008"/>
    <x v="0"/>
  </r>
  <r>
    <s v="2024708"/>
    <s v="207521092022133607"/>
    <s v="DF20227374027"/>
    <x v="167"/>
    <x v="149"/>
    <s v="AARON HUENCHUMIL"/>
    <s v="Independencia #10220"/>
    <s v="San Ramón"/>
    <x v="0"/>
    <s v="Cumple"/>
    <s v="Cumple"/>
    <s v="No Aplica"/>
    <s v="No Aplica"/>
    <s v="Cumple"/>
    <s v="Cumple"/>
    <s v="No"/>
    <s v="S/N"/>
    <s v="S/N"/>
    <s v="No Aplica"/>
    <s v="No Aplica"/>
    <s v="No Aplica"/>
    <s v="Cumple"/>
    <s v="Cumple"/>
    <s v="1- TD 21664  se encuentra normalizado junto con su red B.T  2- Caja B.T con tapa abierta"/>
    <x v="5"/>
    <x v="0"/>
    <x v="8"/>
    <x v="0"/>
    <n v="0.5"/>
    <n v="0.5"/>
    <n v="0.5"/>
    <n v="0.5"/>
    <n v="0.5"/>
    <n v="0.5"/>
    <n v="0.25"/>
    <n v="0.25"/>
    <n v="0.5"/>
    <n v="0.5"/>
    <n v="0.5"/>
    <n v="1"/>
    <x v="0"/>
  </r>
  <r>
    <s v="2024569"/>
    <s v="207521092022132511"/>
    <s v="DF20227380775"/>
    <x v="167"/>
    <x v="164"/>
    <s v="AARON HUENCHUMIL"/>
    <s v="Lautaro #10208"/>
    <s v="San Ramón"/>
    <x v="0"/>
    <s v="Cumple"/>
    <s v="Cumple"/>
    <s v="Cumple"/>
    <s v="Cumple"/>
    <s v="Cumple"/>
    <s v="Cumple"/>
    <s v="No"/>
    <s v="S/N"/>
    <s v="S/N"/>
    <s v="No Aplica"/>
    <s v="No Aplica"/>
    <s v="No Aplica"/>
    <s v="Cumple"/>
    <s v="Cumple"/>
    <s v="1- TD 21457 se encuentra normalizado 2- Caja DAE sin tapa"/>
    <x v="5"/>
    <x v="0"/>
    <x v="8"/>
    <x v="0"/>
    <n v="0.5"/>
    <n v="0.5"/>
    <n v="0.5"/>
    <n v="0.5"/>
    <n v="0.5"/>
    <n v="0.5"/>
    <n v="0.25"/>
    <n v="0.25"/>
    <n v="0.5"/>
    <n v="0.5"/>
    <n v="0.5"/>
    <n v="1"/>
    <x v="0"/>
  </r>
  <r>
    <s v="2024563"/>
    <s v="207521092022131006"/>
    <s v="DF20227380802"/>
    <x v="167"/>
    <x v="164"/>
    <s v="AARON HUENCHUMIL"/>
    <s v="Javiera Carrera #10333"/>
    <s v="San Ramón"/>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24558"/>
    <s v="207521092022125951"/>
    <s v="DF20227375489"/>
    <x v="167"/>
    <x v="139"/>
    <s v="AARON HUENCHUMIL"/>
    <s v="Pasaje P #2169"/>
    <s v="San Ramón"/>
    <x v="0"/>
    <s v="Cumple"/>
    <s v="Cumple"/>
    <s v="No Aplica"/>
    <s v="No Aplica"/>
    <s v="Cumple"/>
    <s v="Cumple"/>
    <s v="No"/>
    <s v="S/N"/>
    <s v="S/N"/>
    <s v="No Aplica"/>
    <s v="No Aplica"/>
    <s v="No Aplica"/>
    <s v="Cumple Mayormente"/>
    <s v="Cumple"/>
    <s v="1- Cliente no se encuentra en domicilio 2- Acometida bien templada"/>
    <x v="5"/>
    <x v="0"/>
    <x v="8"/>
    <x v="0"/>
    <n v="0.5"/>
    <n v="0.5"/>
    <n v="0.5"/>
    <n v="0.5"/>
    <n v="0.5"/>
    <n v="0.5"/>
    <n v="0.25"/>
    <n v="0.25"/>
    <n v="0.5"/>
    <n v="0.32500000000000001"/>
    <n v="0.5"/>
    <n v="0.96500000000000008"/>
    <x v="0"/>
  </r>
  <r>
    <s v="2024555"/>
    <s v="207521092022124529"/>
    <s v="DF20227378831"/>
    <x v="167"/>
    <x v="150"/>
    <s v="AARON HUENCHUMIL"/>
    <s v="Pasaje C #2205"/>
    <s v="San Ramón"/>
    <x v="0"/>
    <s v="Cumple"/>
    <s v="Cumple"/>
    <s v="No Cumple"/>
    <s v="No Cumple"/>
    <s v="Cumple"/>
    <s v="Cumple"/>
    <s v="No"/>
    <s v="S/N"/>
    <s v="S/N"/>
    <s v="No Aplica"/>
    <s v="No Aplica"/>
    <s v="No Aplica"/>
    <s v="Cumple"/>
    <s v="Cumple"/>
    <s v="1- TD 95994 se encuentra normalizado 2- Sector con suministro electrico  2- No declara codigo de material utilizado"/>
    <x v="5"/>
    <x v="0"/>
    <x v="8"/>
    <x v="0"/>
    <n v="0.5"/>
    <n v="0.5"/>
    <n v="0"/>
    <n v="0"/>
    <n v="0.5"/>
    <n v="0.5"/>
    <n v="0.25"/>
    <n v="0.25"/>
    <n v="0.5"/>
    <n v="0.5"/>
    <n v="0.5"/>
    <n v="0.7"/>
    <x v="0"/>
  </r>
  <r>
    <s v="2027560"/>
    <s v="207622092022163956"/>
    <s v="DF20227405093"/>
    <x v="168"/>
    <x v="159"/>
    <s v="Cristobal toro"/>
    <s v="El laurel 120"/>
    <s v="La Granja"/>
    <x v="0"/>
    <s v="Cumple"/>
    <s v="Cumple"/>
    <s v="No Aplica"/>
    <s v="No Aplica"/>
    <s v="Cumple"/>
    <s v="Cumple"/>
    <s v="No"/>
    <s v="S/N"/>
    <s v="S/N"/>
    <s v="No Aplica"/>
    <s v="No Aplica"/>
    <s v="No Aplica"/>
    <s v="No Cumple"/>
    <s v="No Cumple"/>
    <s v="Falta maxima de fotos exigidas , mas data  Sector hostil  Sin moradores"/>
    <x v="5"/>
    <x v="0"/>
    <x v="8"/>
    <x v="0"/>
    <n v="0.5"/>
    <n v="0.5"/>
    <n v="0.5"/>
    <n v="0.5"/>
    <n v="0.5"/>
    <n v="0.5"/>
    <n v="0.25"/>
    <n v="0.25"/>
    <n v="0.5"/>
    <n v="0"/>
    <n v="0"/>
    <n v="0.8"/>
    <x v="0"/>
  </r>
  <r>
    <s v="2027202"/>
    <s v="207522092022153410"/>
    <s v="DF20227382179"/>
    <x v="168"/>
    <x v="163"/>
    <s v="AARON HUENCHUMIL"/>
    <s v="Montenegro #1735"/>
    <s v="Ñuñoa"/>
    <x v="0"/>
    <s v="Cumple"/>
    <s v="Cumple"/>
    <s v="No Cumple"/>
    <s v="No Cumple"/>
    <s v="Cumple"/>
    <s v="Cumple"/>
    <s v="No"/>
    <s v="S/N"/>
    <s v="S/N"/>
    <s v="No Aplica"/>
    <s v="No Aplica"/>
    <s v="No Aplica"/>
    <s v="Cumple"/>
    <s v="Cumple"/>
    <s v="1-Cliente no se encuentra en domicilio 2- No declara codigo de material utilizado, pero describe su uso"/>
    <x v="5"/>
    <x v="0"/>
    <x v="8"/>
    <x v="0"/>
    <n v="0.5"/>
    <n v="0.5"/>
    <n v="0"/>
    <n v="0"/>
    <n v="0.5"/>
    <n v="0.5"/>
    <n v="0.25"/>
    <n v="0.25"/>
    <n v="0.5"/>
    <n v="0.5"/>
    <n v="0.5"/>
    <n v="0.7"/>
    <x v="0"/>
  </r>
  <r>
    <s v="2027192"/>
    <s v="207522092022152330"/>
    <s v="DF20227380574"/>
    <x v="168"/>
    <x v="164"/>
    <s v="AARON HUENCHUMIL"/>
    <s v="Hernando de Aguirre #4331"/>
    <s v="Ñuñoa"/>
    <x v="0"/>
    <s v="Cumple"/>
    <s v="Cumple"/>
    <s v="No Aplica"/>
    <s v="No Aplica"/>
    <s v="Cumple"/>
    <s v="Cumple"/>
    <s v="No"/>
    <s v="S/N"/>
    <s v="S/N"/>
    <s v="No Aplica"/>
    <s v="No Aplica"/>
    <s v="No Aplica"/>
    <s v="Cumple"/>
    <s v="Cumple"/>
    <s v="1- Cliente no se encuentra en domicilio 2-Acometida bien templada"/>
    <x v="5"/>
    <x v="0"/>
    <x v="8"/>
    <x v="0"/>
    <n v="0.5"/>
    <n v="0.5"/>
    <n v="0.5"/>
    <n v="0.5"/>
    <n v="0.5"/>
    <n v="0.5"/>
    <n v="0.25"/>
    <n v="0.25"/>
    <n v="0.5"/>
    <n v="0.5"/>
    <n v="0.5"/>
    <n v="1"/>
    <x v="0"/>
  </r>
  <r>
    <s v="2027187"/>
    <s v="207522092022151743"/>
    <s v="DF20227381274"/>
    <x v="168"/>
    <x v="164"/>
    <s v="AARON HUENCHUMIL"/>
    <s v="Hernando de Aguirre #4309"/>
    <s v="Ñuñoa"/>
    <x v="0"/>
    <s v="Cumple"/>
    <s v="Cumple"/>
    <s v="No Aplica"/>
    <s v="No Aplica"/>
    <s v="Cumple"/>
    <s v="Cumple"/>
    <s v="Si"/>
    <s v="Damian Espinoza"/>
    <s v="994768887"/>
    <s v="Cumple"/>
    <s v="Cumple"/>
    <s v="Cumple"/>
    <s v="Cumple"/>
    <s v="Cumple Parcialmente"/>
    <s v="1- Cliente se encuentra con suministro electrico normalizado"/>
    <x v="5"/>
    <x v="0"/>
    <x v="8"/>
    <x v="0"/>
    <n v="0.5"/>
    <n v="0.5"/>
    <n v="0.5"/>
    <n v="0.5"/>
    <n v="0.5"/>
    <n v="0.5"/>
    <n v="0.25"/>
    <n v="0.25"/>
    <n v="0.5"/>
    <n v="0.5"/>
    <n v="0.17499999999999999"/>
    <n v="0.93500000000000005"/>
    <x v="0"/>
  </r>
  <r>
    <s v="2027178"/>
    <s v="207522092022150258"/>
    <s v="DF20227379445"/>
    <x v="168"/>
    <x v="176"/>
    <s v="AARON HUENCHUMIL"/>
    <s v="Pedro Torres #1288"/>
    <s v="Ñuñoa"/>
    <x v="0"/>
    <s v="Cumple"/>
    <s v="Cumple"/>
    <s v="Cumple"/>
    <s v="Cumple"/>
    <s v="Cumple"/>
    <s v="Cumple"/>
    <s v="No"/>
    <s v="S/N"/>
    <s v="S/N"/>
    <s v="No Aplica"/>
    <s v="No Aplica"/>
    <s v="No Aplica"/>
    <s v="Cumple"/>
    <s v="Cumple"/>
    <s v="1-TD 32218 se encuentra normalizado"/>
    <x v="5"/>
    <x v="0"/>
    <x v="8"/>
    <x v="0"/>
    <n v="0.5"/>
    <n v="0.5"/>
    <n v="0.5"/>
    <n v="0.5"/>
    <n v="0.5"/>
    <n v="0.5"/>
    <n v="0.25"/>
    <n v="0.25"/>
    <n v="0.5"/>
    <n v="0.5"/>
    <n v="0.5"/>
    <n v="1"/>
    <x v="0"/>
  </r>
  <r>
    <s v="2027170"/>
    <s v="207522092022144840"/>
    <s v="DF20227381457"/>
    <x v="168"/>
    <x v="163"/>
    <s v="AARON HUENCHUMIL"/>
    <s v="Echeñique #5026 dpto 102"/>
    <s v="Ñuñoa"/>
    <x v="0"/>
    <s v="Cumple"/>
    <s v="Cumple"/>
    <s v="No Aplica"/>
    <s v="No Aplica"/>
    <s v="Cumple"/>
    <s v="Cumple"/>
    <s v="No"/>
    <s v="S/N"/>
    <s v="S/N"/>
    <s v="No Aplica"/>
    <s v="No Aplica"/>
    <s v="No Aplica"/>
    <s v="Cumple"/>
    <s v="Cumple"/>
    <s v="1- Cliente no se encuentra en domicilio, conserje permite acceso a concentracion de empalmes  2- Suministro electrico normalizado"/>
    <x v="5"/>
    <x v="0"/>
    <x v="8"/>
    <x v="0"/>
    <n v="0.5"/>
    <n v="0.5"/>
    <n v="0.5"/>
    <n v="0.5"/>
    <n v="0.5"/>
    <n v="0.5"/>
    <n v="0.25"/>
    <n v="0.25"/>
    <n v="0.5"/>
    <n v="0.5"/>
    <n v="0.5"/>
    <n v="1"/>
    <x v="0"/>
  </r>
  <r>
    <s v="2027153"/>
    <s v="207522092022143150"/>
    <s v="DF20227387884"/>
    <x v="168"/>
    <x v="170"/>
    <s v="AARON HUENCHUMIL"/>
    <s v="Juan Frco. Gonzalez #954 C dpto 1"/>
    <s v="Ñuñoa"/>
    <x v="0"/>
    <s v="Cumple"/>
    <s v="Cumple"/>
    <s v="No Aplica"/>
    <s v="No Aplica"/>
    <s v="Cumple"/>
    <s v="Cumple Mayormente"/>
    <s v="No"/>
    <s v="S/N"/>
    <s v="S/N"/>
    <s v="No Aplica"/>
    <s v="No Aplica"/>
    <s v="No Aplica"/>
    <s v="Cumple"/>
    <s v="Cumple"/>
    <s v="1-Cliente no se encuentra en domicilio, pero conserje permite acceso a concentrador de medidores  2- Empalme de cliente se encuentra sin ITM y sin sello en caja empalme"/>
    <x v="5"/>
    <x v="0"/>
    <x v="8"/>
    <x v="0"/>
    <n v="0.5"/>
    <n v="0.5"/>
    <n v="0.5"/>
    <n v="0.5"/>
    <n v="0.5"/>
    <n v="0.32500000000000001"/>
    <n v="0.25"/>
    <n v="0.25"/>
    <n v="0.5"/>
    <n v="0.5"/>
    <n v="0.5"/>
    <n v="0.97375000000000012"/>
    <x v="0"/>
  </r>
  <r>
    <s v="2027150"/>
    <s v="207622092022143121"/>
    <s v="DF20227395440"/>
    <x v="168"/>
    <x v="152"/>
    <s v="Cristobal toro"/>
    <s v="Isla adelaida 8467 dpto 32"/>
    <s v="La Granja"/>
    <x v="0"/>
    <s v="Cumple"/>
    <s v="Cumple"/>
    <s v="No Aplica"/>
    <s v="No Aplica"/>
    <s v="Cumple"/>
    <s v="Cumple"/>
    <s v="No"/>
    <s v="S/N"/>
    <s v="S/N"/>
    <s v="No Aplica"/>
    <s v="No Aplica"/>
    <s v="No Aplica"/>
    <s v="Cumple"/>
    <s v="Cumple"/>
    <s v="Sector conflictivo  No se toman muchas fotos por precaucion ."/>
    <x v="5"/>
    <x v="0"/>
    <x v="8"/>
    <x v="0"/>
    <n v="0.5"/>
    <n v="0.5"/>
    <n v="0.5"/>
    <n v="0.5"/>
    <n v="0.5"/>
    <n v="0.5"/>
    <n v="0.25"/>
    <n v="0.25"/>
    <n v="0.5"/>
    <n v="0.5"/>
    <n v="0.5"/>
    <n v="1"/>
    <x v="0"/>
  </r>
  <r>
    <s v="2027141"/>
    <s v="207522092022141643"/>
    <s v="DF20227375685"/>
    <x v="168"/>
    <x v="149"/>
    <s v="AARON HUENCHUMIL"/>
    <s v="Estrella Solitaria #4941 dpto 509"/>
    <s v="Ñuñoa"/>
    <x v="0"/>
    <s v="Cumple"/>
    <s v="Cumple"/>
    <s v="No Cumple"/>
    <s v="No Cumple"/>
    <s v="Cumple"/>
    <s v="Cumple"/>
    <s v="No"/>
    <s v="S/N"/>
    <s v="S/N"/>
    <s v="No Aplica"/>
    <s v="No Aplica"/>
    <s v="No Aplica"/>
    <s v="Cumple"/>
    <s v="Cumple"/>
    <s v="1- TD 33634 se encuentra normalizado 2- No declara codigo material utilizado, pero describe su uso"/>
    <x v="5"/>
    <x v="0"/>
    <x v="8"/>
    <x v="0"/>
    <n v="0.5"/>
    <n v="0.5"/>
    <n v="0"/>
    <n v="0"/>
    <n v="0.5"/>
    <n v="0.5"/>
    <n v="0.25"/>
    <n v="0.25"/>
    <n v="0.5"/>
    <n v="0.5"/>
    <n v="0.5"/>
    <n v="0.7"/>
    <x v="0"/>
  </r>
  <r>
    <s v="2027139"/>
    <s v="207522092022141319"/>
    <s v="DF20227373792"/>
    <x v="168"/>
    <x v="139"/>
    <s v="AARON HUENCHUMIL"/>
    <s v="Estrella Solitaria #4941 dpto504"/>
    <s v="Ñuñoa"/>
    <x v="0"/>
    <s v="Cumple"/>
    <s v="Cumple"/>
    <s v="Cumple"/>
    <s v="Cumple"/>
    <s v="Cumple"/>
    <s v="Cumple"/>
    <s v="No"/>
    <s v="S/N"/>
    <s v="S/N"/>
    <s v="No Aplica"/>
    <s v="No Aplica"/>
    <s v="No Aplica"/>
    <s v="Cumple"/>
    <s v="Cumple"/>
    <s v="1- TD 33634  se encuentra normalizado"/>
    <x v="5"/>
    <x v="0"/>
    <x v="8"/>
    <x v="0"/>
    <n v="0.5"/>
    <n v="0.5"/>
    <n v="0.5"/>
    <n v="0.5"/>
    <n v="0.5"/>
    <n v="0.5"/>
    <n v="0.25"/>
    <n v="0.25"/>
    <n v="0.5"/>
    <n v="0.5"/>
    <n v="0.5"/>
    <n v="1"/>
    <x v="0"/>
  </r>
  <r>
    <s v="2027138"/>
    <s v="207522092022135542"/>
    <s v="DF20227390073"/>
    <x v="168"/>
    <x v="151"/>
    <s v="AARON HUENCHUMIL"/>
    <s v="Francisco Villagra #80"/>
    <s v="Ñuñoa"/>
    <x v="0"/>
    <s v="Cumple"/>
    <s v="Cumple"/>
    <s v="No Aplica"/>
    <s v="No Aplica"/>
    <s v="Cumple"/>
    <s v="Cumple"/>
    <s v="No"/>
    <s v="S/N"/>
    <s v="S/N"/>
    <s v="No Aplica"/>
    <s v="No Aplica"/>
    <s v="No Aplica"/>
    <s v="Cumple"/>
    <s v="Cumple Parcialmente"/>
    <s v="1- TD 82492 se encuentra en servicio normal"/>
    <x v="5"/>
    <x v="0"/>
    <x v="8"/>
    <x v="0"/>
    <n v="0.5"/>
    <n v="0.5"/>
    <n v="0.5"/>
    <n v="0.5"/>
    <n v="0.5"/>
    <n v="0.5"/>
    <n v="0.25"/>
    <n v="0.25"/>
    <n v="0.5"/>
    <n v="0.5"/>
    <n v="0.17499999999999999"/>
    <n v="0.93500000000000005"/>
    <x v="0"/>
  </r>
  <r>
    <s v="2027135"/>
    <s v="207522092022134931"/>
    <s v="DF20227390045"/>
    <x v="168"/>
    <x v="151"/>
    <s v="AARON HUENCHUMIL"/>
    <s v="Francisco Villagra #77 dpto 2002"/>
    <s v="Ñuñoa"/>
    <x v="0"/>
    <s v="Cumple"/>
    <s v="Cumple"/>
    <s v="No Cumple"/>
    <s v="No Cumple"/>
    <s v="Cumple"/>
    <s v="Cumple"/>
    <s v="No"/>
    <s v="S/N"/>
    <s v="S/N"/>
    <s v="No Aplica"/>
    <s v="No Aplica"/>
    <s v="No Aplica"/>
    <s v="Cumple"/>
    <s v="Cumple"/>
    <s v="1-DESC. FUS. 61708 se encuentra normalizado 2- No declara codigo de material utilizado, solo describe su uso"/>
    <x v="5"/>
    <x v="0"/>
    <x v="8"/>
    <x v="0"/>
    <n v="0.5"/>
    <n v="0.5"/>
    <n v="0"/>
    <n v="0"/>
    <n v="0.5"/>
    <n v="0.5"/>
    <n v="0.25"/>
    <n v="0.25"/>
    <n v="0.5"/>
    <n v="0.5"/>
    <n v="0.5"/>
    <n v="0.7"/>
    <x v="0"/>
  </r>
  <r>
    <s v="2027126"/>
    <s v="207522092022133228"/>
    <s v="DF20227379787"/>
    <x v="168"/>
    <x v="176"/>
    <s v="AARON HUENCHUMIL"/>
    <s v="Francisco Villagra # 408 D"/>
    <s v="Ñuñoa"/>
    <x v="0"/>
    <s v="Cumple"/>
    <s v="Cumple"/>
    <s v="No Cumple"/>
    <s v="No Cumple"/>
    <s v="Cumple"/>
    <s v="Cumple"/>
    <s v="No"/>
    <s v="S/N"/>
    <s v="S/N"/>
    <s v="No Aplica"/>
    <s v="No Aplica"/>
    <s v="No Aplica"/>
    <s v="Cumple"/>
    <s v="Cumple"/>
    <s v="1- TD 2856 se encuentra normalizado  2- No declara codigo de material utilizado, solo describe su uso"/>
    <x v="5"/>
    <x v="0"/>
    <x v="8"/>
    <x v="0"/>
    <n v="0.5"/>
    <n v="0.5"/>
    <n v="0"/>
    <n v="0"/>
    <n v="0.5"/>
    <n v="0.5"/>
    <n v="0.25"/>
    <n v="0.25"/>
    <n v="0.5"/>
    <n v="0.5"/>
    <n v="0.5"/>
    <n v="0.7"/>
    <x v="0"/>
  </r>
  <r>
    <s v="2027078"/>
    <s v="207622092022132004"/>
    <s v="DF20227403085"/>
    <x v="168"/>
    <x v="162"/>
    <s v="Cristobal toro"/>
    <s v="Calbuco 7733"/>
    <s v="La Granja"/>
    <x v="0"/>
    <s v="Cumple"/>
    <s v="Cumple"/>
    <s v="No Cumple"/>
    <s v="No Cumple"/>
    <s v="Cumple"/>
    <s v="Cumple"/>
    <s v="Si"/>
    <s v="S/N"/>
    <s v="S/N"/>
    <s v="No Aplica"/>
    <s v="No Aplica"/>
    <s v="No Aplica"/>
    <s v="Cumple"/>
    <s v="Cumple"/>
    <s v="Atiende cliente , pero no recuerda visita de personal de emergencia . Por precaucion no se toma foto de fachada , cliente no muy confiado de visita"/>
    <x v="5"/>
    <x v="0"/>
    <x v="8"/>
    <x v="0"/>
    <n v="0.5"/>
    <n v="0.5"/>
    <n v="0"/>
    <n v="0"/>
    <n v="0.5"/>
    <n v="0.5"/>
    <n v="0.25"/>
    <n v="0.25"/>
    <n v="0.5"/>
    <n v="0.5"/>
    <n v="0.5"/>
    <n v="0.7"/>
    <x v="0"/>
  </r>
  <r>
    <s v="2027070"/>
    <s v="207622092022130659"/>
    <s v="DF20227403799"/>
    <x v="168"/>
    <x v="159"/>
    <s v="Cristobal toro"/>
    <s v="28 oriente 6472"/>
    <s v="La Granja"/>
    <x v="0"/>
    <s v="Cumple"/>
    <s v="Cumple"/>
    <s v="No Aplica"/>
    <s v="No Aplica"/>
    <s v="Cumple"/>
    <s v="Cumple"/>
    <s v="No"/>
    <s v="S/N"/>
    <s v="S/N"/>
    <s v="No Aplica"/>
    <s v="No Aplica"/>
    <s v="No Aplica"/>
    <s v="Cumple"/>
    <s v="Cumple"/>
    <s v="Sector hostil , por precaucion no se toman fotografias . Muchas consultas de gente q trabaja en la feria . Sin moradores"/>
    <x v="5"/>
    <x v="0"/>
    <x v="8"/>
    <x v="0"/>
    <n v="0.5"/>
    <n v="0.5"/>
    <n v="0.5"/>
    <n v="0.5"/>
    <n v="0.5"/>
    <n v="0.5"/>
    <n v="0.25"/>
    <n v="0.25"/>
    <n v="0.5"/>
    <n v="0.5"/>
    <n v="0.5"/>
    <n v="1"/>
    <x v="0"/>
  </r>
  <r>
    <s v="2027065"/>
    <s v="207622092022125004"/>
    <s v="DF20227403780"/>
    <x v="168"/>
    <x v="159"/>
    <s v="Cristobal toro"/>
    <s v="Pasaje 6 6676"/>
    <s v="La Granja"/>
    <x v="0"/>
    <s v="Cumple"/>
    <s v="Cumple"/>
    <s v="Cumple"/>
    <s v="Cumple"/>
    <s v="Cumple"/>
    <s v="Cumple"/>
    <s v="No"/>
    <s v="S/N"/>
    <s v="S/N"/>
    <s v="No Aplica"/>
    <s v="No Aplica"/>
    <s v="No Aplica"/>
    <s v="No Cumple"/>
    <s v="Cumple Parcialmente"/>
    <s v="Falta maxima exigida en fotos , sector hostil . No se toman fotos por precaucion"/>
    <x v="5"/>
    <x v="0"/>
    <x v="8"/>
    <x v="0"/>
    <n v="0.5"/>
    <n v="0.5"/>
    <n v="0.5"/>
    <n v="0.5"/>
    <n v="0.5"/>
    <n v="0.5"/>
    <n v="0.25"/>
    <n v="0.25"/>
    <n v="0.5"/>
    <n v="0"/>
    <n v="0.17499999999999999"/>
    <n v="0.83500000000000008"/>
    <x v="0"/>
  </r>
  <r>
    <s v="2027058"/>
    <s v="207622092022122735"/>
    <s v="DF20227403733"/>
    <x v="168"/>
    <x v="159"/>
    <s v="Cristobal toro"/>
    <s v="7 oriente 8461"/>
    <s v="La Granja"/>
    <x v="0"/>
    <s v="Cumple"/>
    <s v="Cumple"/>
    <s v="No Aplica"/>
    <s v="No Aplica"/>
    <s v="Cumple"/>
    <s v="Cumple"/>
    <s v="No"/>
    <s v="S/N"/>
    <s v="S/N"/>
    <s v="No Aplica"/>
    <s v="No Aplica"/>
    <s v="No Aplica"/>
    <s v="Cumple"/>
    <s v="Cumple"/>
    <s v="Sector conflictivo , no se toman fotografias por precaucion . Sin moradores"/>
    <x v="5"/>
    <x v="0"/>
    <x v="8"/>
    <x v="0"/>
    <n v="0.5"/>
    <n v="0.5"/>
    <n v="0.5"/>
    <n v="0.5"/>
    <n v="0.5"/>
    <n v="0.5"/>
    <n v="0.25"/>
    <n v="0.25"/>
    <n v="0.5"/>
    <n v="0.5"/>
    <n v="0.5"/>
    <n v="1"/>
    <x v="0"/>
  </r>
  <r>
    <s v="2027048"/>
    <s v="207622092022121106"/>
    <s v="DF20227404480"/>
    <x v="168"/>
    <x v="159"/>
    <s v="Cristobal toro"/>
    <s v="Las verbenas 667"/>
    <s v="La Granja"/>
    <x v="0"/>
    <s v="Cumple"/>
    <s v="Cumple"/>
    <s v="No Aplica"/>
    <s v="No Aplica"/>
    <s v="Cumple"/>
    <s v="Cumple"/>
    <s v="No"/>
    <s v="S/N"/>
    <s v="S/N"/>
    <s v="No Aplica"/>
    <s v="No Aplica"/>
    <s v="No Aplica"/>
    <s v="No Cumple"/>
    <s v="Cumple Parcialmente"/>
    <s v="Falta maxima de fotos exigidas , mas mayor data en fotos  Sin moradores"/>
    <x v="5"/>
    <x v="0"/>
    <x v="8"/>
    <x v="0"/>
    <n v="0.5"/>
    <n v="0.5"/>
    <n v="0.5"/>
    <n v="0.5"/>
    <n v="0.5"/>
    <n v="0.5"/>
    <n v="0.25"/>
    <n v="0.25"/>
    <n v="0.5"/>
    <n v="0"/>
    <n v="0.17499999999999999"/>
    <n v="0.83500000000000008"/>
    <x v="0"/>
  </r>
  <r>
    <s v="2027039"/>
    <s v="207622092022115424"/>
    <s v="DF20227399959"/>
    <x v="168"/>
    <x v="177"/>
    <s v="Cristobal toro"/>
    <s v="3 poniente 8429"/>
    <s v="La Granja"/>
    <x v="0"/>
    <s v="Cumple"/>
    <s v="Cumple"/>
    <s v="No Aplica"/>
    <s v="No Aplica"/>
    <s v="Cumple"/>
    <s v="Cumple"/>
    <s v="No"/>
    <s v="S/N"/>
    <s v="S/N"/>
    <s v="No Aplica"/>
    <s v="No Aplica"/>
    <s v="No Aplica"/>
    <s v="No Cumple"/>
    <s v="Cumple Parcialmente"/>
    <s v="Falta maxima exigida en fotos , mas mayor data en fotos  Zona conflictiva , gente en esquina bebiendo alcohol . Por precaucion no se toman fotos"/>
    <x v="5"/>
    <x v="0"/>
    <x v="8"/>
    <x v="0"/>
    <n v="0.5"/>
    <n v="0.5"/>
    <n v="0.5"/>
    <n v="0.5"/>
    <n v="0.5"/>
    <n v="0.5"/>
    <n v="0.25"/>
    <n v="0.25"/>
    <n v="0.5"/>
    <n v="0"/>
    <n v="0.17499999999999999"/>
    <n v="0.83500000000000008"/>
    <x v="0"/>
  </r>
  <r>
    <s v="2027038"/>
    <s v="207622092022115214"/>
    <s v="DF20227403721"/>
    <x v="168"/>
    <x v="157"/>
    <s v="Cristobal toro"/>
    <s v="3 poniente 8475"/>
    <s v="La Granja"/>
    <x v="0"/>
    <s v="Cumple"/>
    <s v="Cumple"/>
    <s v="No Aplica"/>
    <s v="No Aplica"/>
    <s v="Cumple"/>
    <s v="Cumple"/>
    <s v="No"/>
    <s v="S/N"/>
    <s v="S/N"/>
    <s v="No Aplica"/>
    <s v="No Aplica"/>
    <s v="No Aplica"/>
    <s v="No Cumple"/>
    <s v="No Cumple"/>
    <s v="Zona conflictiva , no se toman fotos por precaucion , personas en esquina bebiendo ."/>
    <x v="5"/>
    <x v="0"/>
    <x v="8"/>
    <x v="0"/>
    <n v="0.5"/>
    <n v="0.5"/>
    <n v="0.5"/>
    <n v="0.5"/>
    <n v="0.5"/>
    <n v="0.5"/>
    <n v="0.25"/>
    <n v="0.25"/>
    <n v="0.5"/>
    <n v="0"/>
    <n v="0"/>
    <n v="0.8"/>
    <x v="0"/>
  </r>
  <r>
    <s v="2027027"/>
    <s v="207622092022113657"/>
    <s v="DF20227402966"/>
    <x v="168"/>
    <x v="162"/>
    <s v="Cristobal toro"/>
    <s v="16 poniente 8459"/>
    <s v="La Granja"/>
    <x v="0"/>
    <s v="Cumple"/>
    <s v="Cumple"/>
    <s v="No Aplica"/>
    <s v="No Aplica"/>
    <s v="Cumple"/>
    <s v="Cumple"/>
    <s v="No"/>
    <s v="S/N"/>
    <s v="S/N"/>
    <s v="No Aplica"/>
    <s v="No Aplica"/>
    <s v="No Aplica"/>
    <s v="No Cumple"/>
    <s v="Cumple Parcialmente"/>
    <s v="Falta maxima de fotos exigidas , mayor data  Sector hostil y sin acceso a pasaje"/>
    <x v="5"/>
    <x v="0"/>
    <x v="8"/>
    <x v="0"/>
    <n v="0.5"/>
    <n v="0.5"/>
    <n v="0.5"/>
    <n v="0.5"/>
    <n v="0.5"/>
    <n v="0.5"/>
    <n v="0.25"/>
    <n v="0.25"/>
    <n v="0.5"/>
    <n v="0"/>
    <n v="0.17499999999999999"/>
    <n v="0.83500000000000008"/>
    <x v="0"/>
  </r>
  <r>
    <s v="2027015"/>
    <s v="207622092022112016"/>
    <s v="DF20227403497"/>
    <x v="168"/>
    <x v="157"/>
    <s v="Cristobal toro"/>
    <s v="3 norte 61"/>
    <s v="La Granja"/>
    <x v="0"/>
    <s v="Cumple"/>
    <s v="Cumple"/>
    <s v="Cumple"/>
    <s v="Cumple"/>
    <s v="Cumple"/>
    <s v="Cumple"/>
    <s v="No"/>
    <s v="S/N"/>
    <s v="S/N"/>
    <s v="No Aplica"/>
    <s v="No Aplica"/>
    <s v="No Aplica"/>
    <s v="Cumple"/>
    <s v="Cumple Parcialmente"/>
    <s v="Falta mayor data en fotografias  Sector hostil , no se toman muchas fotografias por precaucion"/>
    <x v="5"/>
    <x v="0"/>
    <x v="8"/>
    <x v="0"/>
    <n v="0.5"/>
    <n v="0.5"/>
    <n v="0.5"/>
    <n v="0.5"/>
    <n v="0.5"/>
    <n v="0.5"/>
    <n v="0.25"/>
    <n v="0.25"/>
    <n v="0.5"/>
    <n v="0.5"/>
    <n v="0.17499999999999999"/>
    <n v="0.93500000000000005"/>
    <x v="0"/>
  </r>
  <r>
    <s v="2026996"/>
    <s v="207622092022110309"/>
    <s v="DF20227400231"/>
    <x v="168"/>
    <x v="177"/>
    <s v="Cristobal toro"/>
    <s v="Carlos condell 6945"/>
    <s v="La Granja"/>
    <x v="0"/>
    <s v="Cumple"/>
    <s v="Cumple"/>
    <s v="Cumple"/>
    <s v="Cumple"/>
    <s v="Cumple"/>
    <s v="Cumple"/>
    <s v="No"/>
    <s v="S/N"/>
    <s v="S/N"/>
    <s v="No Aplica"/>
    <s v="No Aplica"/>
    <s v="No Aplica"/>
    <s v="Cumple"/>
    <s v="Cumple"/>
    <s v="Sin moradores  Sin mayor observacion"/>
    <x v="5"/>
    <x v="0"/>
    <x v="8"/>
    <x v="0"/>
    <n v="0.5"/>
    <n v="0.5"/>
    <n v="0.5"/>
    <n v="0.5"/>
    <n v="0.5"/>
    <n v="0.5"/>
    <n v="0.25"/>
    <n v="0.25"/>
    <n v="0.5"/>
    <n v="0.5"/>
    <n v="0.5"/>
    <n v="1"/>
    <x v="0"/>
  </r>
  <r>
    <s v="2026991"/>
    <s v="207622092022105332"/>
    <s v="DF20227400228"/>
    <x v="168"/>
    <x v="177"/>
    <s v="Cristobal toro"/>
    <s v="Jose ghiardo 393"/>
    <s v="La Granja"/>
    <x v="0"/>
    <s v="Cumple"/>
    <s v="Cumple"/>
    <s v="No Aplica"/>
    <s v="No Aplica"/>
    <s v="Cumple"/>
    <s v="Cumple"/>
    <s v="No"/>
    <s v="S/N"/>
    <s v="S/N"/>
    <s v="No Aplica"/>
    <s v="No Aplica"/>
    <s v="No Aplica"/>
    <s v="Cumple"/>
    <s v="Cumple"/>
    <s v="Sin moradores  Sector hostil"/>
    <x v="5"/>
    <x v="0"/>
    <x v="8"/>
    <x v="0"/>
    <n v="0.5"/>
    <n v="0.5"/>
    <n v="0.5"/>
    <n v="0.5"/>
    <n v="0.5"/>
    <n v="0.5"/>
    <n v="0.25"/>
    <n v="0.25"/>
    <n v="0.5"/>
    <n v="0.5"/>
    <n v="0.5"/>
    <n v="1"/>
    <x v="0"/>
  </r>
  <r>
    <s v="2026969"/>
    <s v="207622092022103221"/>
    <s v="DF20227396749"/>
    <x v="168"/>
    <x v="161"/>
    <s v="Cristobal toro"/>
    <s v="9 oriente 6477"/>
    <s v="La Granja"/>
    <x v="0"/>
    <s v="Cumple"/>
    <s v="Cumple"/>
    <s v="No Aplica"/>
    <s v="No Aplica"/>
    <s v="Cumple"/>
    <s v="Cumple"/>
    <s v="No"/>
    <s v="S/N"/>
    <s v="S/N"/>
    <s v="No Aplica"/>
    <s v="No Aplica"/>
    <s v="No Aplica"/>
    <s v="Cumple"/>
    <s v="Cumple"/>
    <s v="Problema externo , sector ."/>
    <x v="5"/>
    <x v="0"/>
    <x v="8"/>
    <x v="0"/>
    <n v="0.5"/>
    <n v="0.5"/>
    <n v="0.5"/>
    <n v="0.5"/>
    <n v="0.5"/>
    <n v="0.5"/>
    <n v="0.25"/>
    <n v="0.25"/>
    <n v="0.5"/>
    <n v="0.5"/>
    <n v="0.5"/>
    <n v="1"/>
    <x v="0"/>
  </r>
  <r>
    <s v="2029945"/>
    <s v="207623092022165401"/>
    <s v="DF20227405579"/>
    <x v="169"/>
    <x v="166"/>
    <s v="Cristobal toro"/>
    <s v="3 sur 645"/>
    <s v="La Granja"/>
    <x v="0"/>
    <s v="Cumple"/>
    <s v="Cumple"/>
    <s v="No Aplica"/>
    <s v="No Aplica"/>
    <s v="Cumple"/>
    <s v="Cumple"/>
    <s v="No"/>
    <s v="S/N"/>
    <s v="S/N"/>
    <s v="No Aplica"/>
    <s v="No Aplica"/>
    <s v="No Aplica"/>
    <s v="No Cumple"/>
    <s v="No Cumple"/>
    <s v="Falta maxima de fotos exigidas mas data  Sector hostil ."/>
    <x v="5"/>
    <x v="0"/>
    <x v="8"/>
    <x v="0"/>
    <n v="0.5"/>
    <n v="0.5"/>
    <n v="0.5"/>
    <n v="0.5"/>
    <n v="0.5"/>
    <n v="0.5"/>
    <n v="0.25"/>
    <n v="0.25"/>
    <n v="0.5"/>
    <n v="0"/>
    <n v="0"/>
    <n v="0.8"/>
    <x v="0"/>
  </r>
  <r>
    <s v="2029731"/>
    <s v="207623092022160848"/>
    <s v="DF20227406628"/>
    <x v="169"/>
    <x v="166"/>
    <s v="Cristobal toro"/>
    <s v="Pedro lira 842"/>
    <s v="La Granja"/>
    <x v="0"/>
    <s v="Cumple"/>
    <s v="Cumple"/>
    <s v="Cumple"/>
    <s v="Cumple"/>
    <s v="Cumple"/>
    <s v="Cumple"/>
    <s v="No"/>
    <s v="S/N"/>
    <s v="S/N"/>
    <s v="No Aplica"/>
    <s v="No Aplica"/>
    <s v="No Aplica"/>
    <s v="Cumple"/>
    <s v="Cumple Parcialmente"/>
    <s v="Falta mayor data en fotos  Problema externo , td"/>
    <x v="5"/>
    <x v="0"/>
    <x v="8"/>
    <x v="0"/>
    <n v="0.5"/>
    <n v="0.5"/>
    <n v="0.5"/>
    <n v="0.5"/>
    <n v="0.5"/>
    <n v="0.5"/>
    <n v="0.25"/>
    <n v="0.25"/>
    <n v="0.5"/>
    <n v="0.5"/>
    <n v="0.17499999999999999"/>
    <n v="0.93500000000000005"/>
    <x v="0"/>
  </r>
  <r>
    <s v="2029724"/>
    <s v="207623092022155539"/>
    <s v="DF20227406499"/>
    <x v="169"/>
    <x v="166"/>
    <s v="Cristobal toro"/>
    <s v="Isla guafo 8786"/>
    <s v="La Granja"/>
    <x v="0"/>
    <s v="Cumple"/>
    <s v="Cumple"/>
    <s v="No Cumple"/>
    <s v="No Cumple"/>
    <s v="Cumple"/>
    <s v="Cumple"/>
    <s v="No"/>
    <s v="S/N"/>
    <s v="S/N"/>
    <s v="No Aplica"/>
    <s v="No Aplica"/>
    <s v="No Aplica"/>
    <s v="Cumple Parcialmente"/>
    <s v="Cumple Parcialmente"/>
    <s v="Falta mayor detalle en fotos  Falta mayor data en fotos  Sin moradores  Sector hostil"/>
    <x v="5"/>
    <x v="0"/>
    <x v="8"/>
    <x v="0"/>
    <n v="0.5"/>
    <n v="0.5"/>
    <n v="0"/>
    <n v="0"/>
    <n v="0.5"/>
    <n v="0.5"/>
    <n v="0.25"/>
    <n v="0.25"/>
    <n v="0.5"/>
    <n v="0.17499999999999999"/>
    <n v="0.17499999999999999"/>
    <n v="0.56999999999999995"/>
    <x v="0"/>
  </r>
  <r>
    <s v="2029717"/>
    <s v="207523092022152133"/>
    <s v="DF20227385704"/>
    <x v="169"/>
    <x v="172"/>
    <s v="AARON HUENCHUMIL"/>
    <s v="Cruz del Sur #2038"/>
    <s v="San Ramón"/>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29716"/>
    <s v="207523092022151355"/>
    <s v="DF20227386164"/>
    <x v="169"/>
    <x v="172"/>
    <s v="AARON HUENCHUMIL"/>
    <s v="Cruz del Sur #1996"/>
    <s v="San Ramón"/>
    <x v="0"/>
    <s v="Cumple"/>
    <s v="Cumple"/>
    <s v="No Aplica"/>
    <s v="No Aplica"/>
    <s v="Cumple"/>
    <s v="Cumple"/>
    <s v="No"/>
    <s v="S/N"/>
    <s v="S/N"/>
    <s v="No Aplica"/>
    <s v="No Aplica"/>
    <s v="No Aplica"/>
    <s v="Cumple"/>
    <s v="Cumple"/>
    <s v="1- TD 21650 se encuentra normalizado 2-Caja B.T con tapa abierta"/>
    <x v="5"/>
    <x v="0"/>
    <x v="8"/>
    <x v="0"/>
    <n v="0.5"/>
    <n v="0.5"/>
    <n v="0.5"/>
    <n v="0.5"/>
    <n v="0.5"/>
    <n v="0.5"/>
    <n v="0.25"/>
    <n v="0.25"/>
    <n v="0.5"/>
    <n v="0.5"/>
    <n v="0.5"/>
    <n v="1"/>
    <x v="0"/>
  </r>
  <r>
    <s v="2029713"/>
    <s v="207523092022150844"/>
    <s v="DF20227386303"/>
    <x v="169"/>
    <x v="172"/>
    <s v="AARON HUENCHUMIL"/>
    <s v="Cruz del Sur #1992"/>
    <s v="San Ramón"/>
    <x v="0"/>
    <s v="Cumple"/>
    <s v="Cumple"/>
    <s v="Cumple"/>
    <s v="Cumple"/>
    <s v="Cumple"/>
    <s v="Cumple"/>
    <s v="No"/>
    <s v="S/N"/>
    <s v="S/N"/>
    <s v="No Aplica"/>
    <s v="No Aplica"/>
    <s v="No Aplica"/>
    <s v="Cumple"/>
    <s v="Cumple"/>
    <s v="1- TD 21650 se encuentra normalizado 2- Caja B.T con tapa abierta"/>
    <x v="5"/>
    <x v="0"/>
    <x v="8"/>
    <x v="0"/>
    <n v="0.5"/>
    <n v="0.5"/>
    <n v="0.5"/>
    <n v="0.5"/>
    <n v="0.5"/>
    <n v="0.5"/>
    <n v="0.25"/>
    <n v="0.25"/>
    <n v="0.5"/>
    <n v="0.5"/>
    <n v="0.5"/>
    <n v="1"/>
    <x v="0"/>
  </r>
  <r>
    <s v="2029700"/>
    <s v="207523092022144816"/>
    <s v="DF20227383980"/>
    <x v="169"/>
    <x v="169"/>
    <s v="AARON HUENCHUMIL"/>
    <s v="Puelche #1840"/>
    <s v="San Ramón"/>
    <x v="0"/>
    <s v="Cumple"/>
    <s v="Cumple"/>
    <s v="No Cumple"/>
    <s v="No Cumple"/>
    <s v="Cumple"/>
    <s v="Cumple"/>
    <s v="No"/>
    <s v="S/N"/>
    <s v="S/N"/>
    <s v="No Aplica"/>
    <s v="No Aplica"/>
    <s v="No Aplica"/>
    <s v="Cumple"/>
    <s v="No Cumple"/>
    <s v="1- TD 21652 se encuentra normalizado 2-No declaran codigo de material utilizado, solo describen su uso"/>
    <x v="5"/>
    <x v="0"/>
    <x v="8"/>
    <x v="0"/>
    <n v="0.5"/>
    <n v="0.5"/>
    <n v="0"/>
    <n v="0"/>
    <n v="0.5"/>
    <n v="0.5"/>
    <n v="0.25"/>
    <n v="0.25"/>
    <n v="0.5"/>
    <n v="0.5"/>
    <n v="0"/>
    <n v="0.6"/>
    <x v="0"/>
  </r>
  <r>
    <s v="2029695"/>
    <s v="207523092022144155"/>
    <s v="DF20227382942"/>
    <x v="169"/>
    <x v="171"/>
    <s v="AARON HUENCHUMIL"/>
    <s v="Augusto D'Halmar #1941"/>
    <s v="San Ramón"/>
    <x v="0"/>
    <s v="Cumple"/>
    <s v="Cumple"/>
    <s v="No Aplica"/>
    <s v="No Aplica"/>
    <s v="Cumple"/>
    <s v="Cumple"/>
    <s v="No"/>
    <s v="S/N"/>
    <s v="S/N"/>
    <s v="No Aplica"/>
    <s v="No Aplica"/>
    <s v="No Aplica"/>
    <s v="Cumple Mayormente"/>
    <s v="Cumple"/>
    <s v="1- TD 21670 se encuentra normalizado 2- Caja B.T con tapa abierta y con ITM's afuera de caja"/>
    <x v="5"/>
    <x v="0"/>
    <x v="8"/>
    <x v="0"/>
    <n v="0.5"/>
    <n v="0.5"/>
    <n v="0.5"/>
    <n v="0.5"/>
    <n v="0.5"/>
    <n v="0.5"/>
    <n v="0.25"/>
    <n v="0.25"/>
    <n v="0.5"/>
    <n v="0.32500000000000001"/>
    <n v="0.5"/>
    <n v="0.96500000000000008"/>
    <x v="0"/>
  </r>
  <r>
    <s v="2029687"/>
    <s v="207523092022142528"/>
    <s v="DF20227382814"/>
    <x v="169"/>
    <x v="163"/>
    <s v="AARON HUENCHUMIL"/>
    <s v="Rio Rimac #9943"/>
    <s v="San Ramón"/>
    <x v="0"/>
    <s v="Cumple"/>
    <s v="Cumple"/>
    <s v="No Cumple"/>
    <s v="No Cumple"/>
    <s v="Cumple"/>
    <s v="Cumple"/>
    <s v="No"/>
    <s v="S/N"/>
    <s v="S/N"/>
    <s v="No Aplica"/>
    <s v="No Aplica"/>
    <s v="No Aplica"/>
    <s v="Cumple"/>
    <s v="Cumple"/>
    <s v="1- TD 104081 se encuentra normalizado 2- No declara cosido de material utilizado, pero describe su uso"/>
    <x v="5"/>
    <x v="0"/>
    <x v="8"/>
    <x v="0"/>
    <n v="0.5"/>
    <n v="0.5"/>
    <n v="0"/>
    <n v="0"/>
    <n v="0.5"/>
    <n v="0.5"/>
    <n v="0.25"/>
    <n v="0.25"/>
    <n v="0.5"/>
    <n v="0.5"/>
    <n v="0.5"/>
    <n v="0.7"/>
    <x v="0"/>
  </r>
  <r>
    <s v="2029680"/>
    <s v="207523092022141338"/>
    <s v="DF20227376581"/>
    <x v="169"/>
    <x v="149"/>
    <s v="AARON HUENCHUMIL"/>
    <s v="Mayor Nestor Garcia #10410"/>
    <s v="San Ramón"/>
    <x v="0"/>
    <s v="Cumple"/>
    <s v="Cumple"/>
    <s v="No Aplica"/>
    <s v="No Aplica"/>
    <s v="Cumple"/>
    <s v="Cumple"/>
    <s v="No"/>
    <s v="S/N"/>
    <s v="S/N"/>
    <s v="No Aplica"/>
    <s v="No Aplica"/>
    <s v="No Aplica"/>
    <s v="Cumple"/>
    <s v="Cumple Parcialmente"/>
    <s v="1- Sector con suministro electrico normalizado"/>
    <x v="5"/>
    <x v="0"/>
    <x v="8"/>
    <x v="0"/>
    <n v="0.5"/>
    <n v="0.5"/>
    <n v="0.5"/>
    <n v="0.5"/>
    <n v="0.5"/>
    <n v="0.5"/>
    <n v="0.25"/>
    <n v="0.25"/>
    <n v="0.5"/>
    <n v="0.5"/>
    <n v="0.17499999999999999"/>
    <n v="0.93500000000000005"/>
    <x v="0"/>
  </r>
  <r>
    <s v="2029376"/>
    <s v="207623092022140516"/>
    <s v="DF20227406388"/>
    <x v="169"/>
    <x v="166"/>
    <s v="Cristobal toro"/>
    <s v="Quilpue 7990"/>
    <s v="La Granja"/>
    <x v="0"/>
    <s v="Cumple"/>
    <s v="Cumple"/>
    <s v="No Aplica"/>
    <s v="No Aplica"/>
    <s v="Cumple"/>
    <s v="Cumple"/>
    <s v="No"/>
    <s v="S/N"/>
    <s v="S/N"/>
    <s v="No Aplica"/>
    <s v="No Aplica"/>
    <s v="No Aplica"/>
    <s v="Cumple"/>
    <s v="Cumple Parcialmente"/>
    <s v="Falta mayor data en fotos  Sin moradores"/>
    <x v="5"/>
    <x v="0"/>
    <x v="8"/>
    <x v="0"/>
    <n v="0.5"/>
    <n v="0.5"/>
    <n v="0.5"/>
    <n v="0.5"/>
    <n v="0.5"/>
    <n v="0.5"/>
    <n v="0.25"/>
    <n v="0.25"/>
    <n v="0.5"/>
    <n v="0.5"/>
    <n v="0.17499999999999999"/>
    <n v="0.93500000000000005"/>
    <x v="0"/>
  </r>
  <r>
    <s v="2029374"/>
    <s v="207523092022140226"/>
    <s v="DF20227391345"/>
    <x v="169"/>
    <x v="175"/>
    <s v="AARON HUENCHUMIL"/>
    <s v="Antartica Chilena #1910"/>
    <s v="San Ramón"/>
    <x v="0"/>
    <s v="Cumple"/>
    <s v="Cumple"/>
    <s v="No Cumple"/>
    <s v="No Cumple"/>
    <s v="Cumple"/>
    <s v="Cumple"/>
    <s v="No"/>
    <s v="S/N"/>
    <s v="S/N"/>
    <s v="No Aplica"/>
    <s v="No Aplica"/>
    <s v="No Aplica"/>
    <s v="Cumple"/>
    <s v="Cumple"/>
    <s v="1- TD 21657 se encuentra normalizado 2- Cajas B.T se encuentran sin tapas"/>
    <x v="5"/>
    <x v="0"/>
    <x v="8"/>
    <x v="0"/>
    <n v="0.5"/>
    <n v="0.5"/>
    <n v="0"/>
    <n v="0"/>
    <n v="0.5"/>
    <n v="0.5"/>
    <n v="0.25"/>
    <n v="0.25"/>
    <n v="0.5"/>
    <n v="0.5"/>
    <n v="0.5"/>
    <n v="0.7"/>
    <x v="0"/>
  </r>
  <r>
    <s v="2029365"/>
    <s v="207523092022134952"/>
    <s v="DF20227384758"/>
    <x v="169"/>
    <x v="169"/>
    <s v="AARON HUENCHUMIL"/>
    <s v="Puelche #1844"/>
    <s v="San Ramón"/>
    <x v="0"/>
    <s v="Cumple"/>
    <s v="Cumple"/>
    <s v="No Cumple"/>
    <s v="No Cumple"/>
    <s v="Cumple"/>
    <s v="Cumple"/>
    <s v="Si"/>
    <s v="Rosalba Arias Vizcall"/>
    <s v="949808892"/>
    <s v="Cumple"/>
    <s v="Cumple"/>
    <s v="Cumple"/>
    <s v="Cumple"/>
    <s v="Cumple"/>
    <s v="1- Cliente con suministro electrico normalizado 2- No declara codigo de material utilizado, pero describe su uso"/>
    <x v="5"/>
    <x v="0"/>
    <x v="8"/>
    <x v="0"/>
    <n v="0.5"/>
    <n v="0.5"/>
    <n v="0"/>
    <n v="0"/>
    <n v="0.5"/>
    <n v="0.5"/>
    <n v="0.25"/>
    <n v="0.25"/>
    <n v="0.5"/>
    <n v="0.5"/>
    <n v="0.5"/>
    <n v="0.7"/>
    <x v="0"/>
  </r>
  <r>
    <s v="2029362"/>
    <s v="207523092022134511"/>
    <s v="DF20227385968"/>
    <x v="169"/>
    <x v="172"/>
    <s v="AARON HUENCHUMIL"/>
    <s v="Puelche #1844"/>
    <s v="San Ramón"/>
    <x v="0"/>
    <s v="Cumple"/>
    <s v="Cumple"/>
    <s v="No Aplica"/>
    <s v="No Aplica"/>
    <s v="Cumple"/>
    <s v="Cumple"/>
    <s v="Si"/>
    <s v="Rosalba Arias Vizcall"/>
    <s v="949808892"/>
    <s v="Cumple"/>
    <s v="Cumple"/>
    <s v="Cumple"/>
    <s v="Cumple"/>
    <s v="Cumple"/>
    <s v="1- TD 21652 se encuentra en servicio nornal 2- Caja B.T sin tapa"/>
    <x v="5"/>
    <x v="0"/>
    <x v="8"/>
    <x v="0"/>
    <n v="0.5"/>
    <n v="0.5"/>
    <n v="0.5"/>
    <n v="0.5"/>
    <n v="0.5"/>
    <n v="0.5"/>
    <n v="0.25"/>
    <n v="0.25"/>
    <n v="0.5"/>
    <n v="0.5"/>
    <n v="0.5"/>
    <n v="1"/>
    <x v="0"/>
  </r>
  <r>
    <s v="2029357"/>
    <s v="207523092022133458"/>
    <s v="DF20227386105"/>
    <x v="169"/>
    <x v="172"/>
    <s v="AARON HUENCHUMIL"/>
    <s v="Puelche #1844"/>
    <s v="San Ramón"/>
    <x v="0"/>
    <s v="Cumple"/>
    <s v="Cumple"/>
    <s v="Cumple"/>
    <s v="Cumple"/>
    <s v="Cumple"/>
    <s v="Cumple"/>
    <s v="Si"/>
    <s v="Rosalba Arias Vizcall"/>
    <s v="949808892"/>
    <s v="Cumple"/>
    <s v="Cumple"/>
    <s v="Cumple"/>
    <s v="Cumple"/>
    <s v="Cumple"/>
    <s v="1-Cliente se encuentra con suministro electrico normalizado"/>
    <x v="5"/>
    <x v="0"/>
    <x v="8"/>
    <x v="0"/>
    <n v="0.5"/>
    <n v="0.5"/>
    <n v="0.5"/>
    <n v="0.5"/>
    <n v="0.5"/>
    <n v="0.5"/>
    <n v="0.25"/>
    <n v="0.25"/>
    <n v="0.5"/>
    <n v="0.5"/>
    <n v="0.5"/>
    <n v="1"/>
    <x v="0"/>
  </r>
  <r>
    <s v="2029354"/>
    <s v="207623092022133432"/>
    <s v="DF20227406238"/>
    <x v="169"/>
    <x v="166"/>
    <s v="Cristobal toro"/>
    <s v="Valdivia 808"/>
    <s v="La Granja"/>
    <x v="0"/>
    <s v="Cumple"/>
    <s v="Cumple"/>
    <s v="No Aplica"/>
    <s v="No Aplica"/>
    <s v="Cumple"/>
    <s v="Cumple"/>
    <s v="No"/>
    <s v="S/N"/>
    <s v="S/N"/>
    <s v="No Aplica"/>
    <s v="No Aplica"/>
    <s v="No Aplica"/>
    <s v="Cumple"/>
    <s v="Cumple Parcialmente"/>
    <s v="Falta mayor data en fotos. Sin moradores ."/>
    <x v="5"/>
    <x v="0"/>
    <x v="8"/>
    <x v="0"/>
    <n v="0.5"/>
    <n v="0.5"/>
    <n v="0.5"/>
    <n v="0.5"/>
    <n v="0.5"/>
    <n v="0.5"/>
    <n v="0.25"/>
    <n v="0.25"/>
    <n v="0.5"/>
    <n v="0.5"/>
    <n v="0.17499999999999999"/>
    <n v="0.93500000000000005"/>
    <x v="0"/>
  </r>
  <r>
    <s v="2029345"/>
    <s v="207623092022132259"/>
    <s v="DF20227404986"/>
    <x v="169"/>
    <x v="166"/>
    <s v="Cristobal toro"/>
    <s v="El mollaco 9232"/>
    <s v="La Granja"/>
    <x v="0"/>
    <s v="Cumple"/>
    <s v="Cumple"/>
    <s v="No Aplica"/>
    <s v="No Aplica"/>
    <s v="Cumple"/>
    <s v="Cumple"/>
    <s v="Si"/>
    <s v="S/N"/>
    <s v="S/N"/>
    <s v="No Aplica"/>
    <s v="No Aplica"/>
    <s v="No Aplica"/>
    <s v="Cumple"/>
    <s v="Cumple Parcialmente"/>
    <s v="Falta mayor data en fotos  Cliente no atiende de muy buenas ganas , no se toman fotos por precaucion"/>
    <x v="5"/>
    <x v="0"/>
    <x v="8"/>
    <x v="0"/>
    <n v="0.5"/>
    <n v="0.5"/>
    <n v="0.5"/>
    <n v="0.5"/>
    <n v="0.5"/>
    <n v="0.5"/>
    <n v="0.25"/>
    <n v="0.25"/>
    <n v="0.5"/>
    <n v="0.5"/>
    <n v="0.17499999999999999"/>
    <n v="0.93500000000000005"/>
    <x v="0"/>
  </r>
  <r>
    <s v="2029344"/>
    <s v="207523092022132101"/>
    <s v="DF20227380359"/>
    <x v="169"/>
    <x v="176"/>
    <s v="AARON HUENCHUMIL"/>
    <s v="Pasaje 4 #1781"/>
    <s v="San Ramón"/>
    <x v="0"/>
    <s v="Cumple"/>
    <s v="Cumple"/>
    <s v="No Aplica"/>
    <s v="No Aplica"/>
    <s v="Cumple"/>
    <s v="Cumple"/>
    <s v="No"/>
    <s v="S/N"/>
    <s v="S/N"/>
    <s v="No Aplica"/>
    <s v="No Aplica"/>
    <s v="No Aplica"/>
    <s v="Cumple"/>
    <s v="Cumple"/>
    <s v="1- Cliente no se encuentra en domicilio 2- Caja B.T sin tapa"/>
    <x v="5"/>
    <x v="0"/>
    <x v="8"/>
    <x v="0"/>
    <n v="0.5"/>
    <n v="0.5"/>
    <n v="0.5"/>
    <n v="0.5"/>
    <n v="0.5"/>
    <n v="0.5"/>
    <n v="0.25"/>
    <n v="0.25"/>
    <n v="0.5"/>
    <n v="0.5"/>
    <n v="0.5"/>
    <n v="1"/>
    <x v="0"/>
  </r>
  <r>
    <s v="2029343"/>
    <s v="207623092022131911"/>
    <s v="DF20227404979"/>
    <x v="169"/>
    <x v="166"/>
    <s v="Cristobal toro"/>
    <s v="Cristobal colon 872"/>
    <s v="La Granja"/>
    <x v="0"/>
    <s v="Cumple"/>
    <s v="Cumple"/>
    <s v="No Aplica"/>
    <s v="No Aplica"/>
    <s v="Cumple"/>
    <s v="Cumple"/>
    <s v="No"/>
    <s v="S/N"/>
    <s v="S/N"/>
    <s v="No Aplica"/>
    <s v="No Aplica"/>
    <s v="No Aplica"/>
    <s v="Cumple"/>
    <s v="Cumple Parcialmente"/>
    <s v="Falta mayor data en fotografias  Sin moradores"/>
    <x v="5"/>
    <x v="0"/>
    <x v="8"/>
    <x v="0"/>
    <n v="0.5"/>
    <n v="0.5"/>
    <n v="0.5"/>
    <n v="0.5"/>
    <n v="0.5"/>
    <n v="0.5"/>
    <n v="0.25"/>
    <n v="0.25"/>
    <n v="0.5"/>
    <n v="0.5"/>
    <n v="0.17499999999999999"/>
    <n v="0.93500000000000005"/>
    <x v="0"/>
  </r>
  <r>
    <s v="2029339"/>
    <s v="207523092022130740"/>
    <s v="DF20227380309"/>
    <x v="169"/>
    <x v="176"/>
    <s v="AARON HUENCHUMIL"/>
    <s v="Ramon Barros Luco #10461"/>
    <s v="San Ramón"/>
    <x v="0"/>
    <s v="Cumple"/>
    <s v="Cumple"/>
    <s v="No Cumple"/>
    <s v="No Cumple"/>
    <s v="Cumple"/>
    <s v="Cumple"/>
    <s v="Si"/>
    <s v="S/N"/>
    <s v="S/N"/>
    <s v="Cumple"/>
    <s v="Cumple"/>
    <s v="Cumple"/>
    <s v="Cumple"/>
    <s v="Cumple"/>
    <s v="1-Cliente confirma encontrarse con suministro electrico normalizado 2-No declara codigo de material utilizado, pero si describe su uso  3- Caja B.T con tapa abierta"/>
    <x v="5"/>
    <x v="0"/>
    <x v="8"/>
    <x v="0"/>
    <n v="0.5"/>
    <n v="0.5"/>
    <n v="0"/>
    <n v="0"/>
    <n v="0.5"/>
    <n v="0.5"/>
    <n v="0.25"/>
    <n v="0.25"/>
    <n v="0.5"/>
    <n v="0.5"/>
    <n v="0.5"/>
    <n v="0.7"/>
    <x v="0"/>
  </r>
  <r>
    <s v="2029330"/>
    <s v="207523092022125234"/>
    <s v="DF20227377677"/>
    <x v="169"/>
    <x v="150"/>
    <s v="AARON HUENCHUMIL"/>
    <s v="Venancia Leiva #1420"/>
    <s v="San Ramón"/>
    <x v="0"/>
    <s v="Cumple"/>
    <s v="Cumple"/>
    <s v="No Cumple"/>
    <s v="No Cumple"/>
    <s v="Cumple"/>
    <s v="Cumple"/>
    <s v="No"/>
    <s v="S/N"/>
    <s v="S/N"/>
    <s v="No Aplica"/>
    <s v="No Aplica"/>
    <s v="No Aplica"/>
    <s v="Cumple"/>
    <s v="Cumple Parcialmente"/>
    <s v="1- TD 73145 se encuentra normalizado"/>
    <x v="5"/>
    <x v="0"/>
    <x v="8"/>
    <x v="0"/>
    <n v="0.5"/>
    <n v="0.5"/>
    <n v="0"/>
    <n v="0"/>
    <n v="0.5"/>
    <n v="0.5"/>
    <n v="0.25"/>
    <n v="0.25"/>
    <n v="0.5"/>
    <n v="0.5"/>
    <n v="0.17499999999999999"/>
    <n v="0.63500000000000001"/>
    <x v="0"/>
  </r>
  <r>
    <s v="2029294"/>
    <s v="207523092022123817"/>
    <s v="DF20227378048"/>
    <x v="169"/>
    <x v="150"/>
    <s v="AARON HUENCHUMIL"/>
    <s v="Eugenio Matte Hurtado #10374"/>
    <s v="San Ramón"/>
    <x v="0"/>
    <s v="Cumple"/>
    <s v="Cumple"/>
    <s v="No Aplica"/>
    <s v="No Aplica"/>
    <s v="Cumple"/>
    <s v="Cumple"/>
    <s v="S/N"/>
    <s v="Margarita Olguin"/>
    <s v="83227197"/>
    <s v="Cumple"/>
    <s v="Cumple"/>
    <s v="Cumple"/>
    <s v="Cumple"/>
    <s v="Cumple Parcialmente"/>
    <s v="1-Cliente comenta que problema electrico era externo en un tranaformador que exploto"/>
    <x v="5"/>
    <x v="0"/>
    <x v="8"/>
    <x v="0"/>
    <n v="0.5"/>
    <n v="0.5"/>
    <n v="0.5"/>
    <n v="0.5"/>
    <n v="0.5"/>
    <n v="0.5"/>
    <n v="0.25"/>
    <n v="0.25"/>
    <n v="0.5"/>
    <n v="0.5"/>
    <n v="0.17499999999999999"/>
    <n v="0.93500000000000005"/>
    <x v="0"/>
  </r>
  <r>
    <s v="2029121"/>
    <s v="207523092022122938"/>
    <s v="DF20227381675"/>
    <x v="169"/>
    <x v="163"/>
    <s v="AARON HUENCHUMIL"/>
    <s v="Sargento Candelaria #1460"/>
    <s v="San Ramón"/>
    <x v="0"/>
    <s v="Cumple"/>
    <s v="Cumple"/>
    <s v="No Aplica"/>
    <s v="No Aplica"/>
    <s v="Cumple"/>
    <s v="Cumple"/>
    <s v="No"/>
    <s v="S/N"/>
    <s v="S/N"/>
    <s v="No Aplica"/>
    <s v="No Aplica"/>
    <s v="No Aplica"/>
    <s v="Cumple"/>
    <s v="Cumple Parcialmente"/>
    <s v="1- Caja B.T sin tapa  2- Vecinos conflictivos y molestos con ENEL  No pude tomar fotografias"/>
    <x v="5"/>
    <x v="0"/>
    <x v="8"/>
    <x v="0"/>
    <n v="0.5"/>
    <n v="0.5"/>
    <n v="0.5"/>
    <n v="0.5"/>
    <n v="0.5"/>
    <n v="0.5"/>
    <n v="0.25"/>
    <n v="0.25"/>
    <n v="0.5"/>
    <n v="0.5"/>
    <n v="0.17499999999999999"/>
    <n v="0.93500000000000005"/>
    <x v="0"/>
  </r>
  <r>
    <s v="2029115"/>
    <s v="207523092022121921"/>
    <s v="DF20227381305"/>
    <x v="169"/>
    <x v="163"/>
    <s v="AARON HUENCHUMIL"/>
    <s v="Los Diamelos #9786"/>
    <s v="San Ramón"/>
    <x v="0"/>
    <s v="Cumple"/>
    <s v="Cumple"/>
    <s v="No Aplica"/>
    <s v="No Aplica"/>
    <s v="Cumple"/>
    <s v="Cumple"/>
    <s v="Si"/>
    <s v="S/N"/>
    <s v="S/N"/>
    <s v="No Aplica"/>
    <s v="No Aplica"/>
    <s v="Cumple"/>
    <s v="Cumple"/>
    <s v="Cumple Parcialmente"/>
    <s v="1- Cliente confirma encontrarse con suministro electrico normal"/>
    <x v="5"/>
    <x v="0"/>
    <x v="8"/>
    <x v="0"/>
    <n v="0.5"/>
    <n v="0.5"/>
    <n v="0.5"/>
    <n v="0.5"/>
    <n v="0.5"/>
    <n v="0.5"/>
    <n v="0.25"/>
    <n v="0.25"/>
    <n v="0.5"/>
    <n v="0.5"/>
    <n v="0.17499999999999999"/>
    <n v="0.93500000000000005"/>
    <x v="0"/>
  </r>
  <r>
    <s v="2029109"/>
    <s v="207523092022121025"/>
    <s v="DF20227380171"/>
    <x v="169"/>
    <x v="176"/>
    <s v="AARON HUENCHUMIL"/>
    <s v="Aurora de Chile #9845"/>
    <s v="San Ramón"/>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29104"/>
    <s v="207523092022120238"/>
    <s v="DF20227380901"/>
    <x v="169"/>
    <x v="164"/>
    <s v="AARON HUENCHUMIL"/>
    <s v="Los Abedules #9735"/>
    <s v="San Ramón"/>
    <x v="0"/>
    <s v="Cumple"/>
    <s v="Cumple"/>
    <s v="No Aplica"/>
    <s v="No Aplica"/>
    <s v="Cumple"/>
    <s v="Cumple"/>
    <s v="No"/>
    <s v="S/N"/>
    <s v="S/N"/>
    <s v="No Aplica"/>
    <s v="No Aplica"/>
    <s v="No Aplica"/>
    <s v="Cumple"/>
    <s v="Cumple"/>
    <s v="1-Cliente no se encuentra en domicilio 2- Caja B.T con tapa abierta"/>
    <x v="5"/>
    <x v="0"/>
    <x v="8"/>
    <x v="0"/>
    <n v="0.5"/>
    <n v="0.5"/>
    <n v="0.5"/>
    <n v="0.5"/>
    <n v="0.5"/>
    <n v="0.5"/>
    <n v="0.25"/>
    <n v="0.25"/>
    <n v="0.5"/>
    <n v="0.5"/>
    <n v="0.5"/>
    <n v="1"/>
    <x v="0"/>
  </r>
  <r>
    <s v="2029094"/>
    <s v="207523092022115046"/>
    <s v="DF20227382348"/>
    <x v="169"/>
    <x v="163"/>
    <s v="AARON HUENCHUMIL"/>
    <s v="Independencia #9942"/>
    <s v="San Ramón"/>
    <x v="0"/>
    <s v="Cumple"/>
    <s v="Cumple"/>
    <s v="No Cumple"/>
    <s v="No Cumple"/>
    <s v="Cumple"/>
    <s v="Cumple"/>
    <s v="Si"/>
    <s v="Evelyn Gaete"/>
    <s v="949573349"/>
    <s v="Cumple"/>
    <s v="Cumple"/>
    <s v="Cumple"/>
    <s v="Cumple"/>
    <s v="Cumple Parcialmente"/>
    <s v="1- Cliente se encuentra con suministro electrico normalizado 2- Caja empalme se encuentra desprendida del muro"/>
    <x v="5"/>
    <x v="0"/>
    <x v="8"/>
    <x v="0"/>
    <n v="0.5"/>
    <n v="0.5"/>
    <n v="0"/>
    <n v="0"/>
    <n v="0.5"/>
    <n v="0.5"/>
    <n v="0.25"/>
    <n v="0.25"/>
    <n v="0.5"/>
    <n v="0.5"/>
    <n v="0.17499999999999999"/>
    <n v="0.63500000000000001"/>
    <x v="0"/>
  </r>
  <r>
    <s v="2028933"/>
    <s v="207523092022113717"/>
    <s v="DF20227381349"/>
    <x v="169"/>
    <x v="163"/>
    <s v="AARON HUENCHUMIL"/>
    <s v="Rio Parana #1967"/>
    <s v="San Ramón"/>
    <x v="0"/>
    <s v="Cumple"/>
    <s v="Cumple"/>
    <s v="No Aplica"/>
    <s v="No Aplica"/>
    <s v="Cumple"/>
    <s v="Cumple"/>
    <s v="No"/>
    <s v="S/N"/>
    <s v="S/N"/>
    <s v="No Aplica"/>
    <s v="No Aplica"/>
    <s v="No Aplica"/>
    <s v="Cumple"/>
    <s v="Cumple Parcialmente"/>
    <s v="1- Cliente no se encuentra en domicilio 2- Caja B.T con tapa abierta"/>
    <x v="5"/>
    <x v="0"/>
    <x v="8"/>
    <x v="0"/>
    <n v="0.5"/>
    <n v="0.5"/>
    <n v="0.5"/>
    <n v="0.5"/>
    <n v="0.5"/>
    <n v="0.5"/>
    <n v="0.25"/>
    <n v="0.25"/>
    <n v="0.5"/>
    <n v="0.5"/>
    <n v="0.17499999999999999"/>
    <n v="0.93500000000000005"/>
    <x v="0"/>
  </r>
  <r>
    <s v="2032128"/>
    <s v="207526092022164015"/>
    <s v="DF20227391499"/>
    <x v="170"/>
    <x v="175"/>
    <s v="AARON HUENCHUMIL"/>
    <s v="Tte. Manuel Gonzalez #10151"/>
    <s v="San Ramón"/>
    <x v="0"/>
    <s v="Cumple"/>
    <s v="Cumple"/>
    <s v="No Aplica"/>
    <s v="No Aplica"/>
    <s v="Cumple"/>
    <s v="Cumple"/>
    <s v="No"/>
    <s v="S/N"/>
    <s v="S/N"/>
    <s v="No Aplica"/>
    <s v="No Aplica"/>
    <s v="No Aplica"/>
    <s v="Cumple"/>
    <s v="Cumple"/>
    <s v="1- TD 24144 se encuentra normalizado"/>
    <x v="5"/>
    <x v="0"/>
    <x v="8"/>
    <x v="0"/>
    <n v="0.5"/>
    <n v="0.5"/>
    <n v="0.5"/>
    <n v="0.5"/>
    <n v="0.5"/>
    <n v="0.5"/>
    <n v="0.25"/>
    <n v="0.25"/>
    <n v="0.5"/>
    <n v="0.5"/>
    <n v="0.5"/>
    <n v="1"/>
    <x v="0"/>
  </r>
  <r>
    <s v="2032126"/>
    <s v="207526092022163507"/>
    <s v="DF20227384869"/>
    <x v="170"/>
    <x v="173"/>
    <s v="AARON HUENCHUMIL"/>
    <s v="Tte. Manuel Gonzalez #9891"/>
    <s v="San Ramón"/>
    <x v="0"/>
    <s v="Cumple"/>
    <s v="Cumple"/>
    <s v="No Aplica"/>
    <s v="No Aplica"/>
    <s v="Cumple"/>
    <s v="Cumple"/>
    <s v="No"/>
    <s v="S/N"/>
    <s v="S/N"/>
    <s v="No Aplica"/>
    <s v="No Aplica"/>
    <s v="No Aplica"/>
    <s v="Cumple Parcialmente"/>
    <s v="Cumple"/>
    <s v="1- TD 24144 se encuentra normalizado"/>
    <x v="5"/>
    <x v="0"/>
    <x v="8"/>
    <x v="0"/>
    <n v="0.5"/>
    <n v="0.5"/>
    <n v="0.5"/>
    <n v="0.5"/>
    <n v="0.5"/>
    <n v="0.5"/>
    <n v="0.25"/>
    <n v="0.25"/>
    <n v="0.5"/>
    <n v="0.17499999999999999"/>
    <n v="0.5"/>
    <n v="0.93500000000000005"/>
    <x v="0"/>
  </r>
  <r>
    <s v="2032124"/>
    <s v="207526092022163129"/>
    <s v="DF20227384975"/>
    <x v="170"/>
    <x v="173"/>
    <s v="AARON HUENCHUMIL"/>
    <s v="Tte. Manuel Gonzalez #9891"/>
    <s v="San Ramón"/>
    <x v="0"/>
    <s v="Cumple"/>
    <s v="Cumple"/>
    <s v="No Aplica"/>
    <s v="No Aplica"/>
    <s v="Cumple"/>
    <s v="Cumple"/>
    <s v="No"/>
    <s v="S/N"/>
    <s v="S/N"/>
    <s v="No Aplica"/>
    <s v="No Aplica"/>
    <s v="No Aplica"/>
    <s v="Cumple"/>
    <s v="Cumple"/>
    <s v="1-AP reestablecido y en funcionamiento"/>
    <x v="5"/>
    <x v="0"/>
    <x v="8"/>
    <x v="0"/>
    <n v="0.5"/>
    <n v="0.5"/>
    <n v="0.5"/>
    <n v="0.5"/>
    <n v="0.5"/>
    <n v="0.5"/>
    <n v="0.25"/>
    <n v="0.25"/>
    <n v="0.5"/>
    <n v="0.5"/>
    <n v="0.5"/>
    <n v="1"/>
    <x v="0"/>
  </r>
  <r>
    <s v="2032123"/>
    <s v="207526092022162415"/>
    <s v="DF20227385649"/>
    <x v="170"/>
    <x v="172"/>
    <s v="AARON HUENCHUMIL"/>
    <s v="Tte. Manuel Gonzalez #9951"/>
    <s v="San Ramón"/>
    <x v="0"/>
    <s v="Cumple"/>
    <s v="Cumple"/>
    <s v="Cumple"/>
    <s v="Cumple"/>
    <s v="Cumple"/>
    <s v="Cumple"/>
    <s v="No"/>
    <s v="S/N"/>
    <s v="S/N"/>
    <s v="No Aplica"/>
    <s v="No Aplica"/>
    <s v="No Aplica"/>
    <s v="Cumple"/>
    <s v="Cumple"/>
    <s v="1- TD 24145 se encuentra normalizado 2- Caja B.T sin tapa"/>
    <x v="5"/>
    <x v="0"/>
    <x v="8"/>
    <x v="0"/>
    <n v="0.5"/>
    <n v="0.5"/>
    <n v="0.5"/>
    <n v="0.5"/>
    <n v="0.5"/>
    <n v="0.5"/>
    <n v="0.25"/>
    <n v="0.25"/>
    <n v="0.5"/>
    <n v="0.5"/>
    <n v="0.5"/>
    <n v="1"/>
    <x v="0"/>
  </r>
  <r>
    <s v="2032118"/>
    <s v="207526092022161202"/>
    <s v="DF20227383694"/>
    <x v="170"/>
    <x v="169"/>
    <s v="AARON HUENCHUMIL"/>
    <s v="Esperanza #1723"/>
    <s v="San Ramón"/>
    <x v="0"/>
    <s v="Cumple"/>
    <s v="Cumple"/>
    <s v="No Cumple"/>
    <s v="No Cumple"/>
    <s v="Cumple"/>
    <s v="Cumple"/>
    <s v="No"/>
    <s v="S/N"/>
    <s v="S/N"/>
    <s v="No Aplica"/>
    <s v="No Aplica"/>
    <s v="No Aplica"/>
    <s v="Cumple"/>
    <s v="Cumple"/>
    <s v="1- Direccion correcta: frente a JACINTO BENAVENTE #9871 2- Suministro electrico normalizado en el sector  3- No declara codigo de material utilizado, pero si describe su uso"/>
    <x v="5"/>
    <x v="0"/>
    <x v="8"/>
    <x v="0"/>
    <n v="0.5"/>
    <n v="0.5"/>
    <n v="0"/>
    <n v="0"/>
    <n v="0.5"/>
    <n v="0.5"/>
    <n v="0.25"/>
    <n v="0.25"/>
    <n v="0.5"/>
    <n v="0.5"/>
    <n v="0.5"/>
    <n v="0.7"/>
    <x v="0"/>
  </r>
  <r>
    <s v="2032117"/>
    <s v="207626092022161510"/>
    <s v="DF20227404624"/>
    <x v="170"/>
    <x v="166"/>
    <s v="Cristobal toro"/>
    <s v="Mar tirreno 3918"/>
    <s v="Peñalolén"/>
    <x v="0"/>
    <s v="Cumple"/>
    <s v="Cumple"/>
    <s v="No Aplica"/>
    <s v="No Aplica"/>
    <s v="Cumple"/>
    <s v="Cumple"/>
    <s v="No"/>
    <s v="S/N"/>
    <s v="S/N"/>
    <s v="No Aplica"/>
    <s v="No Aplica"/>
    <s v="No Aplica"/>
    <s v="Cumple"/>
    <s v="Cumple"/>
    <s v="Sin moradores , sin mayor observacion"/>
    <x v="5"/>
    <x v="0"/>
    <x v="8"/>
    <x v="0"/>
    <n v="0.5"/>
    <n v="0.5"/>
    <n v="0.5"/>
    <n v="0.5"/>
    <n v="0.5"/>
    <n v="0.5"/>
    <n v="0.25"/>
    <n v="0.25"/>
    <n v="0.5"/>
    <n v="0.5"/>
    <n v="0.5"/>
    <n v="1"/>
    <x v="0"/>
  </r>
  <r>
    <s v="2032114"/>
    <s v="207526092022160507"/>
    <s v="DF20227388613"/>
    <x v="170"/>
    <x v="168"/>
    <s v="AARON HUENCHUMIL"/>
    <s v="Esperanza #1723"/>
    <s v="San Ramón"/>
    <x v="0"/>
    <s v="Cumple"/>
    <s v="Cumple"/>
    <s v="No Aplica"/>
    <s v="No Aplica"/>
    <s v="Cumple"/>
    <s v="Cumple"/>
    <s v="No"/>
    <s v="S/N"/>
    <s v="S/N"/>
    <s v="No Aplica"/>
    <s v="No Aplica"/>
    <s v="No Aplica"/>
    <s v="Cumple"/>
    <s v="Cumple"/>
    <s v="1- Cliente no se encuentra en domicilio"/>
    <x v="5"/>
    <x v="0"/>
    <x v="8"/>
    <x v="0"/>
    <n v="0.5"/>
    <n v="0.5"/>
    <n v="0.5"/>
    <n v="0.5"/>
    <n v="0.5"/>
    <n v="0.5"/>
    <n v="0.25"/>
    <n v="0.25"/>
    <n v="0.5"/>
    <n v="0.5"/>
    <n v="0.5"/>
    <n v="1"/>
    <x v="0"/>
  </r>
  <r>
    <s v="2032106"/>
    <s v="207526092022155313"/>
    <s v="DF20227391441"/>
    <x v="170"/>
    <x v="175"/>
    <s v="AARON HUENCHUMIL"/>
    <s v="Esperanza #1431"/>
    <s v="San Ramón"/>
    <x v="0"/>
    <s v="Cumple"/>
    <s v="Cumple"/>
    <s v="No Aplica"/>
    <s v="No Aplica"/>
    <s v="Cumple"/>
    <s v="Cumple"/>
    <s v="No"/>
    <s v="S/N"/>
    <s v="S/N"/>
    <s v="No Aplica"/>
    <s v="No Aplica"/>
    <s v="No Aplica"/>
    <s v="Cumple"/>
    <s v="Cumple"/>
    <s v="1- TD 50115 se encuentra normalizado"/>
    <x v="5"/>
    <x v="0"/>
    <x v="8"/>
    <x v="0"/>
    <n v="0.5"/>
    <n v="0.5"/>
    <n v="0.5"/>
    <n v="0.5"/>
    <n v="0.5"/>
    <n v="0.5"/>
    <n v="0.25"/>
    <n v="0.25"/>
    <n v="0.5"/>
    <n v="0.5"/>
    <n v="0.5"/>
    <n v="1"/>
    <x v="0"/>
  </r>
  <r>
    <s v="2032095"/>
    <s v="207526092022154238"/>
    <s v="DF20227390165"/>
    <x v="170"/>
    <x v="151"/>
    <s v="AARON HUENCHUMIL"/>
    <s v="Fernandez Albano #9781"/>
    <s v="San Ramón"/>
    <x v="0"/>
    <s v="Cumple"/>
    <s v="Cumple"/>
    <s v="No Aplica"/>
    <s v="No Aplica"/>
    <s v="Cumple"/>
    <s v="Cumple"/>
    <s v="No"/>
    <s v="S/N"/>
    <s v="S/N"/>
    <s v="No Aplica"/>
    <s v="No Aplica"/>
    <s v="No Aplica"/>
    <s v="Cumple Mayormente"/>
    <s v="Cumple"/>
    <s v="1- Cliente no se encuentra en domicilio"/>
    <x v="5"/>
    <x v="0"/>
    <x v="8"/>
    <x v="0"/>
    <n v="0.5"/>
    <n v="0.5"/>
    <n v="0.5"/>
    <n v="0.5"/>
    <n v="0.5"/>
    <n v="0.5"/>
    <n v="0.25"/>
    <n v="0.25"/>
    <n v="0.5"/>
    <n v="0.32500000000000001"/>
    <n v="0.5"/>
    <n v="0.96500000000000008"/>
    <x v="0"/>
  </r>
  <r>
    <s v="2032094"/>
    <s v="207626092022154340"/>
    <s v="DF20227405866"/>
    <x v="170"/>
    <x v="166"/>
    <s v="Cristobal toro"/>
    <s v="Calle 462 6211"/>
    <s v="Peñalolén"/>
    <x v="0"/>
    <s v="Cumple"/>
    <s v="Cumple"/>
    <s v="No Aplica"/>
    <s v="No Aplica"/>
    <s v="Cumple"/>
    <s v="Cumple"/>
    <s v="No"/>
    <s v="S/N"/>
    <s v="S/N"/>
    <s v="No Aplica"/>
    <s v="No Aplica"/>
    <s v="No Aplica"/>
    <s v="Cumple"/>
    <s v="Cumple Parcialmente"/>
    <s v="Falta mayor data en fotografias  Sector hostil  No se toman fotos por precaucion"/>
    <x v="5"/>
    <x v="0"/>
    <x v="8"/>
    <x v="0"/>
    <n v="0.5"/>
    <n v="0.5"/>
    <n v="0.5"/>
    <n v="0.5"/>
    <n v="0.5"/>
    <n v="0.5"/>
    <n v="0.25"/>
    <n v="0.25"/>
    <n v="0.5"/>
    <n v="0.5"/>
    <n v="0.17499999999999999"/>
    <n v="0.93500000000000005"/>
    <x v="0"/>
  </r>
  <r>
    <s v="2032085"/>
    <s v="207526092022153211"/>
    <s v="DF20227390114"/>
    <x v="170"/>
    <x v="151"/>
    <s v="AARON HUENCHUMIL"/>
    <s v="Eugenio Matte Hurtado #9750"/>
    <s v="San Ramón"/>
    <x v="0"/>
    <s v="Cumple"/>
    <s v="Cumple"/>
    <s v="No Aplica"/>
    <s v="No Aplica"/>
    <s v="Cumple"/>
    <s v="Cumple"/>
    <s v="No"/>
    <s v="S/N"/>
    <s v="S/N"/>
    <s v="No Aplica"/>
    <s v="No Aplica"/>
    <s v="No Aplica"/>
    <s v="Cumple Mayormente"/>
    <s v="Cumple"/>
    <s v="1- TD 24159 se encuentra normalizado"/>
    <x v="5"/>
    <x v="0"/>
    <x v="8"/>
    <x v="0"/>
    <n v="0.5"/>
    <n v="0.5"/>
    <n v="0.5"/>
    <n v="0.5"/>
    <n v="0.5"/>
    <n v="0.5"/>
    <n v="0.25"/>
    <n v="0.25"/>
    <n v="0.5"/>
    <n v="0.32500000000000001"/>
    <n v="0.5"/>
    <n v="0.96500000000000008"/>
    <x v="0"/>
  </r>
  <r>
    <s v="2032075"/>
    <s v="207526092022151216"/>
    <s v="DF20227391353"/>
    <x v="170"/>
    <x v="175"/>
    <s v="AARON HUENCHUMIL"/>
    <s v="Mariano Latorre #1314"/>
    <s v="San Ramón"/>
    <x v="0"/>
    <s v="Cumple"/>
    <s v="Cumple"/>
    <s v="No Aplica"/>
    <s v="No Aplica"/>
    <s v="Cumple"/>
    <s v="Cumple"/>
    <s v="Si"/>
    <s v="Claudia Escarate"/>
    <s v="952421906"/>
    <s v="Cumple"/>
    <s v="Cumple"/>
    <s v="Cumple"/>
    <s v="Cumple"/>
    <s v="Cumple"/>
    <s v="1- Cliente con suministro electrico normalizado"/>
    <x v="5"/>
    <x v="0"/>
    <x v="8"/>
    <x v="0"/>
    <n v="0.5"/>
    <n v="0.5"/>
    <n v="0.5"/>
    <n v="0.5"/>
    <n v="0.5"/>
    <n v="0.5"/>
    <n v="0.25"/>
    <n v="0.25"/>
    <n v="0.5"/>
    <n v="0.5"/>
    <n v="0.5"/>
    <n v="1"/>
    <x v="0"/>
  </r>
  <r>
    <s v="2032074"/>
    <s v="207626092022152148"/>
    <s v="DF20227405803"/>
    <x v="170"/>
    <x v="166"/>
    <s v="Cristobal toro"/>
    <s v="San luis de macul 6535"/>
    <s v="Peñalolén"/>
    <x v="0"/>
    <s v="Cumple"/>
    <s v="Cumple"/>
    <s v="No Aplica"/>
    <s v="No Aplica"/>
    <s v="Cumple"/>
    <s v="Cumple"/>
    <s v="No"/>
    <s v="S/N"/>
    <s v="S/N"/>
    <s v="No Aplica"/>
    <s v="No Aplica"/>
    <s v="No Aplica"/>
    <s v="Cumple"/>
    <s v="Cumple Parcialmente"/>
    <s v="Falta mayor data en fotografias  No se toman fotos por precaucion  Sector hostil"/>
    <x v="5"/>
    <x v="0"/>
    <x v="8"/>
    <x v="0"/>
    <n v="0.5"/>
    <n v="0.5"/>
    <n v="0.5"/>
    <n v="0.5"/>
    <n v="0.5"/>
    <n v="0.5"/>
    <n v="0.25"/>
    <n v="0.25"/>
    <n v="0.5"/>
    <n v="0.5"/>
    <n v="0.17499999999999999"/>
    <n v="0.93500000000000005"/>
    <x v="0"/>
  </r>
  <r>
    <s v="2032058"/>
    <s v="207526092022150247"/>
    <s v="DF20227390900"/>
    <x v="170"/>
    <x v="151"/>
    <s v="AARON HUENCHUMIL"/>
    <s v="Vicuña Mackenna #1441"/>
    <s v="San Ramón"/>
    <x v="0"/>
    <s v="Cumple"/>
    <s v="Cumple"/>
    <s v="Cumple"/>
    <s v="Cumple"/>
    <s v="Cumple"/>
    <s v="Cumple"/>
    <s v="No"/>
    <s v="S/N"/>
    <s v="S/N"/>
    <s v="No Aplica"/>
    <s v="No Aplica"/>
    <s v="No Aplica"/>
    <s v="Cumple"/>
    <s v="Cumple"/>
    <s v="1- TD y sector se encuentran con suministro electrico normalizado"/>
    <x v="5"/>
    <x v="0"/>
    <x v="8"/>
    <x v="0"/>
    <n v="0.5"/>
    <n v="0.5"/>
    <n v="0.5"/>
    <n v="0.5"/>
    <n v="0.5"/>
    <n v="0.5"/>
    <n v="0.25"/>
    <n v="0.25"/>
    <n v="0.5"/>
    <n v="0.5"/>
    <n v="0.5"/>
    <n v="1"/>
    <x v="0"/>
  </r>
  <r>
    <s v="2032050"/>
    <s v="207626092022145625"/>
    <s v="DF20227406249"/>
    <x v="170"/>
    <x v="166"/>
    <s v="Cristobal toro"/>
    <s v="Las perdices 928"/>
    <s v="Peñalolén"/>
    <x v="0"/>
    <s v="Cumple"/>
    <s v="Cumple"/>
    <s v="No Aplica"/>
    <s v="No Aplica"/>
    <s v="Cumple"/>
    <s v="Cumple"/>
    <s v="No"/>
    <s v="S/N"/>
    <s v="S/N"/>
    <s v="No Aplica"/>
    <s v="No Aplica"/>
    <s v="No Aplica"/>
    <s v="Cumple"/>
    <s v="Cumple Parcialmente"/>
    <s v="Falta mayor data en fotografias  Problema externo . Num. De incidencia relacionada con direccion valle hermoso 955 .,  td"/>
    <x v="5"/>
    <x v="0"/>
    <x v="8"/>
    <x v="0"/>
    <n v="0.5"/>
    <n v="0.5"/>
    <n v="0.5"/>
    <n v="0.5"/>
    <n v="0.5"/>
    <n v="0.5"/>
    <n v="0.25"/>
    <n v="0.25"/>
    <n v="0.5"/>
    <n v="0.5"/>
    <n v="0.17499999999999999"/>
    <n v="0.93500000000000005"/>
    <x v="0"/>
  </r>
  <r>
    <s v="2032043"/>
    <s v="207526092022145007"/>
    <s v="DF20227386722"/>
    <x v="170"/>
    <x v="172"/>
    <s v="AARON HUENCHUMIL"/>
    <s v="Ramon Barros Luco #9225"/>
    <s v="San Ramón"/>
    <x v="0"/>
    <s v="Cumple"/>
    <s v="Cumple"/>
    <s v="No Cumple"/>
    <s v="No Cumple"/>
    <s v="Cumple"/>
    <s v="Cumple"/>
    <s v="No"/>
    <s v="S/N"/>
    <s v="S/N"/>
    <s v="No Aplica"/>
    <s v="No Aplica"/>
    <s v="No Aplica"/>
    <s v="Cumple"/>
    <s v="Cumple"/>
    <s v="1- TD 23806 se encuentra normalizado 2- No declara codigo de ITM utilizado"/>
    <x v="5"/>
    <x v="0"/>
    <x v="8"/>
    <x v="0"/>
    <n v="0.5"/>
    <n v="0.5"/>
    <n v="0"/>
    <n v="0"/>
    <n v="0.5"/>
    <n v="0.5"/>
    <n v="0.25"/>
    <n v="0.25"/>
    <n v="0.5"/>
    <n v="0.5"/>
    <n v="0.5"/>
    <n v="0.7"/>
    <x v="0"/>
  </r>
  <r>
    <s v="2032040"/>
    <s v="207626092022145013"/>
    <s v="DF20227408346"/>
    <x v="170"/>
    <x v="165"/>
    <s v="Cristobal toro"/>
    <s v="Valle hermoso 955 C . C"/>
    <s v="Peñalolén"/>
    <x v="0"/>
    <s v="Cumple"/>
    <s v="Cumple"/>
    <s v="No Aplica"/>
    <s v="No Aplica"/>
    <s v="Cumple"/>
    <s v="Cumple"/>
    <s v="No"/>
    <s v="S/N"/>
    <s v="S/N"/>
    <s v="No Aplica"/>
    <s v="No Aplica"/>
    <s v="No Aplica"/>
    <s v="Cumple"/>
    <s v="Cumple Parcialmente"/>
    <s v="Falta mayor data en fotografias  Problema externo , td ."/>
    <x v="5"/>
    <x v="0"/>
    <x v="8"/>
    <x v="0"/>
    <n v="0.5"/>
    <n v="0.5"/>
    <n v="0.5"/>
    <n v="0.5"/>
    <n v="0.5"/>
    <n v="0.5"/>
    <n v="0.25"/>
    <n v="0.25"/>
    <n v="0.5"/>
    <n v="0.5"/>
    <n v="0.17499999999999999"/>
    <n v="0.93500000000000005"/>
    <x v="0"/>
  </r>
  <r>
    <s v="2032023"/>
    <s v="207526092022142448"/>
    <s v="DF20227388283"/>
    <x v="170"/>
    <x v="168"/>
    <s v="AARON HUENCHUMIL"/>
    <s v="Fdez. Albano #9134"/>
    <s v="San Ramón"/>
    <x v="0"/>
    <s v="Cumple"/>
    <s v="Cumple"/>
    <s v="No Cumple"/>
    <s v="No Cumple"/>
    <s v="Cumple"/>
    <s v="Cumple"/>
    <s v="No"/>
    <s v="S/N"/>
    <s v="S/N"/>
    <s v="No Aplica"/>
    <s v="No Aplica"/>
    <s v="No Aplica"/>
    <s v="Cumple"/>
    <s v="Cumple Parcialmente"/>
    <s v="1-Cliente no se encuentra en domicilio 2-No declara codigo de material utilizado, pero si describe su uso"/>
    <x v="5"/>
    <x v="0"/>
    <x v="8"/>
    <x v="0"/>
    <n v="0.5"/>
    <n v="0.5"/>
    <n v="0"/>
    <n v="0"/>
    <n v="0.5"/>
    <n v="0.5"/>
    <n v="0.25"/>
    <n v="0.25"/>
    <n v="0.5"/>
    <n v="0.5"/>
    <n v="0.17499999999999999"/>
    <n v="0.63500000000000001"/>
    <x v="0"/>
  </r>
  <r>
    <s v="2032012"/>
    <s v="207526092022140347"/>
    <s v="DF20227391297"/>
    <x v="170"/>
    <x v="175"/>
    <s v="AARON HUENCHUMIL"/>
    <s v="La bandera #9425"/>
    <s v="San Ramón"/>
    <x v="0"/>
    <s v="Cumple"/>
    <s v="Cumple"/>
    <s v="No Aplica"/>
    <s v="No Aplica"/>
    <s v="Cumple"/>
    <s v="Cumple"/>
    <s v="Si"/>
    <s v="S/N"/>
    <s v="S/N"/>
    <s v="No Aplica"/>
    <s v="No Aplica"/>
    <s v="Cumple"/>
    <s v="No Cumple"/>
    <s v="No Cumple"/>
    <s v="1- Cliente confirma encontrarse con suministro electrico"/>
    <x v="5"/>
    <x v="0"/>
    <x v="8"/>
    <x v="0"/>
    <n v="0.5"/>
    <n v="0.5"/>
    <n v="0.5"/>
    <n v="0.5"/>
    <n v="0.5"/>
    <n v="0.5"/>
    <n v="0.25"/>
    <n v="0.25"/>
    <n v="0.5"/>
    <n v="0"/>
    <n v="0"/>
    <n v="0.8"/>
    <x v="0"/>
  </r>
  <r>
    <s v="2032002"/>
    <s v="207526092022135130"/>
    <s v="DF20227391505"/>
    <x v="170"/>
    <x v="175"/>
    <s v="AARON HUENCHUMIL"/>
    <s v="Juan A. Rios #9490"/>
    <s v="San Ramón"/>
    <x v="0"/>
    <s v="Cumple"/>
    <s v="Cumple"/>
    <s v="No Cumple"/>
    <s v="No Cumple"/>
    <s v="Cumple"/>
    <s v="Cumple"/>
    <s v="No"/>
    <s v="S/N"/>
    <s v="S/N"/>
    <s v="No Aplica"/>
    <s v="No Aplica"/>
    <s v="No Aplica"/>
    <s v="Cumple"/>
    <s v="Cumple"/>
    <s v="1- Cliente no se encuentra en domicilio 2- No declara codigo de material utilizado, pero si describe su uso"/>
    <x v="5"/>
    <x v="0"/>
    <x v="8"/>
    <x v="0"/>
    <n v="0.5"/>
    <n v="0.5"/>
    <n v="0"/>
    <n v="0"/>
    <n v="0.5"/>
    <n v="0.5"/>
    <n v="0.25"/>
    <n v="0.25"/>
    <n v="0.5"/>
    <n v="0.5"/>
    <n v="0.5"/>
    <n v="0.7"/>
    <x v="0"/>
  </r>
  <r>
    <s v="2031995"/>
    <s v="207526092022132924"/>
    <s v="DF20227386094"/>
    <x v="170"/>
    <x v="172"/>
    <s v="AARON HUENCHUMIL"/>
    <s v="Americo Vespucio #2005"/>
    <s v="San Ramón"/>
    <x v="0"/>
    <s v="Cumple"/>
    <s v="Cumple"/>
    <s v="No Aplica"/>
    <s v="No Aplica"/>
    <s v="Cumple"/>
    <s v="Cumple"/>
    <s v="No"/>
    <s v="S/N"/>
    <s v="S/N"/>
    <s v="No Aplica"/>
    <s v="No Aplica"/>
    <s v="No Aplica"/>
    <s v="Cumple"/>
    <s v="Cumple Parcialmente"/>
    <s v="1- TD 79867 se encuentra normalizado  2- Suministro electrico normal en el sector"/>
    <x v="5"/>
    <x v="0"/>
    <x v="8"/>
    <x v="0"/>
    <n v="0.5"/>
    <n v="0.5"/>
    <n v="0.5"/>
    <n v="0.5"/>
    <n v="0.5"/>
    <n v="0.5"/>
    <n v="0.25"/>
    <n v="0.25"/>
    <n v="0.5"/>
    <n v="0.5"/>
    <n v="0.17499999999999999"/>
    <n v="0.93500000000000005"/>
    <x v="0"/>
  </r>
  <r>
    <s v="2031990"/>
    <s v="207626092022132308"/>
    <s v="DF20227405221"/>
    <x v="170"/>
    <x v="166"/>
    <s v="Cristobal toro"/>
    <s v="Lago cochrane 1085"/>
    <s v="Peñalolén"/>
    <x v="0"/>
    <s v="Cumple"/>
    <s v="Cumple"/>
    <s v="No Aplica"/>
    <s v="No Aplica"/>
    <s v="Cumple"/>
    <s v="Cumple"/>
    <s v="No"/>
    <s v="S/N"/>
    <s v="S/N"/>
    <s v="No Aplica"/>
    <s v="No Aplica"/>
    <s v="No Aplica"/>
    <s v="Cumple"/>
    <s v="Cumple Parcialmente"/>
    <s v="Falta mayor data en fotos  Problema externo , td , sector"/>
    <x v="5"/>
    <x v="0"/>
    <x v="8"/>
    <x v="0"/>
    <n v="0.5"/>
    <n v="0.5"/>
    <n v="0.5"/>
    <n v="0.5"/>
    <n v="0.5"/>
    <n v="0.5"/>
    <n v="0.25"/>
    <n v="0.25"/>
    <n v="0.5"/>
    <n v="0.5"/>
    <n v="0.17499999999999999"/>
    <n v="0.93500000000000005"/>
    <x v="0"/>
  </r>
  <r>
    <s v="2031980"/>
    <s v="207626092022124754"/>
    <s v="DF20227408956"/>
    <x v="170"/>
    <x v="158"/>
    <s v="Cristobal toro"/>
    <s v="El buen camino 9680"/>
    <s v="Peñalolén"/>
    <x v="0"/>
    <s v="Cumple"/>
    <s v="Cumple"/>
    <s v="No Aplica"/>
    <s v="No Aplica"/>
    <s v="Cumple"/>
    <s v="Cumple"/>
    <s v="No"/>
    <s v="S/N"/>
    <s v="S/N"/>
    <s v="No Aplica"/>
    <s v="No Aplica"/>
    <s v="No Aplica"/>
    <s v="Cumple"/>
    <s v="Cumple Parcialmente"/>
    <s v="Falta mayor data en fotografias  Sin acceso a calle , no hay guardia en lugar , dos entradas sin guardia"/>
    <x v="5"/>
    <x v="0"/>
    <x v="8"/>
    <x v="0"/>
    <n v="0.5"/>
    <n v="0.5"/>
    <n v="0.5"/>
    <n v="0.5"/>
    <n v="0.5"/>
    <n v="0.5"/>
    <n v="0.25"/>
    <n v="0.25"/>
    <n v="0.5"/>
    <n v="0.5"/>
    <n v="0.17499999999999999"/>
    <n v="0.93500000000000005"/>
    <x v="0"/>
  </r>
  <r>
    <s v="2031979"/>
    <s v="207526092022124216"/>
    <s v="DF20227392200"/>
    <x v="170"/>
    <x v="155"/>
    <s v="AARON HUENCHUMIL"/>
    <s v="Mayor Nestor Garcia #9444"/>
    <s v="San Ramón"/>
    <x v="0"/>
    <s v="Cumple"/>
    <s v="Cumple"/>
    <s v="No Aplica"/>
    <s v="No Aplica"/>
    <s v="Cumple"/>
    <s v="Cumple"/>
    <s v="Si"/>
    <s v="S/N"/>
    <s v="S/N"/>
    <s v="No Aplica"/>
    <s v="No Aplica"/>
    <s v="No Aplica"/>
    <s v="Cumple Parcialmente"/>
    <s v="Cumple"/>
    <s v="1- Cliente si se encuentra en domicilio, pero esta molesta con ENEL por que tecnicos no solucionaron problema en el interior de su domicilio 2- Suminiatro electrico a empalme normal"/>
    <x v="5"/>
    <x v="0"/>
    <x v="8"/>
    <x v="0"/>
    <n v="0.5"/>
    <n v="0.5"/>
    <n v="0.5"/>
    <n v="0.5"/>
    <n v="0.5"/>
    <n v="0.5"/>
    <n v="0.25"/>
    <n v="0.25"/>
    <n v="0.5"/>
    <n v="0.17499999999999999"/>
    <n v="0.5"/>
    <n v="0.93500000000000005"/>
    <x v="0"/>
  </r>
  <r>
    <s v="2031970"/>
    <s v="207626092022123410"/>
    <s v="DF20227405988"/>
    <x v="170"/>
    <x v="166"/>
    <s v="Cristobal toro"/>
    <s v="Sienna 8998"/>
    <s v="Peñalolén"/>
    <x v="0"/>
    <s v="Cumple"/>
    <s v="Cumple"/>
    <s v="No Aplica"/>
    <s v="No Aplica"/>
    <s v="Cumple"/>
    <s v="Cumple"/>
    <s v="No"/>
    <s v="S/N"/>
    <s v="S/N"/>
    <s v="No Aplica"/>
    <s v="No Aplica"/>
    <s v="No Aplica"/>
    <s v="Cumple"/>
    <s v="Cumple Parcialmente"/>
    <s v="Falta mator data en fotos  Atiende guardia , no permite acceso ya q no se encuentra cliente en domicilio"/>
    <x v="5"/>
    <x v="0"/>
    <x v="8"/>
    <x v="0"/>
    <n v="0.5"/>
    <n v="0.5"/>
    <n v="0.5"/>
    <n v="0.5"/>
    <n v="0.5"/>
    <n v="0.5"/>
    <n v="0.25"/>
    <n v="0.25"/>
    <n v="0.5"/>
    <n v="0.5"/>
    <n v="0.17499999999999999"/>
    <n v="0.93500000000000005"/>
    <x v="0"/>
  </r>
  <r>
    <s v="2031968"/>
    <s v="207526092022123121"/>
    <s v="DF20227385971"/>
    <x v="170"/>
    <x v="172"/>
    <s v="AARON HUENCHUMIL"/>
    <s v="Rio Amazonas #9771"/>
    <s v="San Ramón"/>
    <x v="0"/>
    <s v="Cumple"/>
    <s v="Cumple"/>
    <s v="Cumple"/>
    <s v="Cumple"/>
    <s v="Cumple"/>
    <s v="Cumple"/>
    <s v="No"/>
    <s v="S/N"/>
    <s v="S/N"/>
    <s v="No Aplica"/>
    <s v="No Aplica"/>
    <s v="No Aplica"/>
    <s v="Cumple"/>
    <s v="Cumple"/>
    <s v="1- Cliente no se encuentra en domicilio 2- Cliente tiene acometida reparada de manera provisoria"/>
    <x v="5"/>
    <x v="0"/>
    <x v="8"/>
    <x v="0"/>
    <n v="0.5"/>
    <n v="0.5"/>
    <n v="0.5"/>
    <n v="0.5"/>
    <n v="0.5"/>
    <n v="0.5"/>
    <n v="0.25"/>
    <n v="0.25"/>
    <n v="0.5"/>
    <n v="0.5"/>
    <n v="0.5"/>
    <n v="1"/>
    <x v="0"/>
  </r>
  <r>
    <s v="2031965"/>
    <s v="207626092022122558"/>
    <s v="DF20227408337"/>
    <x v="170"/>
    <x v="158"/>
    <s v="Cristobal toro"/>
    <s v="Hualpin 8790"/>
    <s v="Peñalolén"/>
    <x v="0"/>
    <s v="Cumple"/>
    <s v="Cumple"/>
    <s v="No Aplica"/>
    <s v="No Aplica"/>
    <s v="Cumple"/>
    <s v="Cumple"/>
    <s v="No"/>
    <s v="S/N"/>
    <s v="S/N"/>
    <s v="No Aplica"/>
    <s v="No Aplica"/>
    <s v="No Aplica"/>
    <s v="Cumple"/>
    <s v="Cumple"/>
    <s v="Sin moradores , sin mayor observacion"/>
    <x v="5"/>
    <x v="0"/>
    <x v="8"/>
    <x v="0"/>
    <n v="0.5"/>
    <n v="0.5"/>
    <n v="0.5"/>
    <n v="0.5"/>
    <n v="0.5"/>
    <n v="0.5"/>
    <n v="0.25"/>
    <n v="0.25"/>
    <n v="0.5"/>
    <n v="0.5"/>
    <n v="0.5"/>
    <n v="1"/>
    <x v="0"/>
  </r>
  <r>
    <s v="2031964"/>
    <s v="207526092022121913"/>
    <s v="DF20227386319"/>
    <x v="170"/>
    <x v="172"/>
    <s v="AARON HUENCHUMIL"/>
    <s v="Sargento Candelaria #2140"/>
    <s v="San Ramón"/>
    <x v="0"/>
    <s v="Cumple"/>
    <s v="Cumple"/>
    <s v="No Cumple"/>
    <s v="No Cumple"/>
    <s v="Cumple"/>
    <s v="Cumple"/>
    <s v="No"/>
    <s v="S/N"/>
    <s v="S/N"/>
    <s v="No Aplica"/>
    <s v="No Aplica"/>
    <s v="No Aplica"/>
    <s v="Cumple"/>
    <s v="Cumple Parcialmente"/>
    <s v="1- TD 21459 se encuentra normalizado 2- No declara codigo de material utilizado, pero si describe su uso  3- Cajas B.T sin tapas"/>
    <x v="5"/>
    <x v="0"/>
    <x v="8"/>
    <x v="0"/>
    <n v="0.5"/>
    <n v="0.5"/>
    <n v="0"/>
    <n v="0"/>
    <n v="0.5"/>
    <n v="0.5"/>
    <n v="0.25"/>
    <n v="0.25"/>
    <n v="0.5"/>
    <n v="0.5"/>
    <n v="0.17499999999999999"/>
    <n v="0.63500000000000001"/>
    <x v="0"/>
  </r>
  <r>
    <s v="2031958"/>
    <s v="207526092022121011"/>
    <s v="DF20227383692"/>
    <x v="170"/>
    <x v="169"/>
    <s v="AARON HUENCHUMIL"/>
    <s v="Venancia Leiva #2128"/>
    <s v="San Ramón"/>
    <x v="0"/>
    <s v="Cumple"/>
    <s v="Cumple"/>
    <s v="No Aplica"/>
    <s v="No Aplica"/>
    <s v="Cumple"/>
    <s v="Cumple"/>
    <s v="No"/>
    <s v="S/N"/>
    <s v="S/N"/>
    <s v="No Aplica"/>
    <s v="No Aplica"/>
    <s v="No Aplica"/>
    <s v="Cumple"/>
    <s v="Cumple"/>
    <s v="1- Cliente no se encuentra en domicilio 2- Cables telecomunicaciones aislados y acometida bien templada"/>
    <x v="5"/>
    <x v="0"/>
    <x v="8"/>
    <x v="0"/>
    <n v="0.5"/>
    <n v="0.5"/>
    <n v="0.5"/>
    <n v="0.5"/>
    <n v="0.5"/>
    <n v="0.5"/>
    <n v="0.25"/>
    <n v="0.25"/>
    <n v="0.5"/>
    <n v="0.5"/>
    <n v="0.5"/>
    <n v="1"/>
    <x v="0"/>
  </r>
  <r>
    <s v="2031955"/>
    <s v="207626092022120752"/>
    <s v="DF20227405862"/>
    <x v="170"/>
    <x v="166"/>
    <s v="Cristobal toro"/>
    <s v="Antupiren 8789"/>
    <s v="Peñalolén"/>
    <x v="0"/>
    <s v="Cumple"/>
    <s v="Cumple"/>
    <s v="No Aplica"/>
    <s v="No Aplica"/>
    <s v="Cumple"/>
    <s v="Cumple"/>
    <s v="No"/>
    <s v="S/N"/>
    <s v="S/N"/>
    <s v="No Aplica"/>
    <s v="No Aplica"/>
    <s v="No Aplica"/>
    <s v="Cumple"/>
    <s v="Cumple Parcialmente"/>
    <s v="Falta mayor data en fotografias  Problema externo"/>
    <x v="5"/>
    <x v="0"/>
    <x v="8"/>
    <x v="0"/>
    <n v="0.5"/>
    <n v="0.5"/>
    <n v="0.5"/>
    <n v="0.5"/>
    <n v="0.5"/>
    <n v="0.5"/>
    <n v="0.25"/>
    <n v="0.25"/>
    <n v="0.5"/>
    <n v="0.5"/>
    <n v="0.17499999999999999"/>
    <n v="0.93500000000000005"/>
    <x v="0"/>
  </r>
  <r>
    <s v="2031950"/>
    <s v="207626092022115320"/>
    <s v="DF20227405280"/>
    <x v="170"/>
    <x v="166"/>
    <s v="Cristobal toro"/>
    <s v="Mar persico 8690"/>
    <s v="Peñalolén"/>
    <x v="0"/>
    <s v="Cumple"/>
    <s v="Cumple"/>
    <s v="No Aplica"/>
    <s v="No Aplica"/>
    <s v="Cumple"/>
    <s v="Cumple"/>
    <s v="No"/>
    <s v="S/N"/>
    <s v="S/N"/>
    <s v="No Aplica"/>
    <s v="No Aplica"/>
    <s v="No Aplica"/>
    <s v="Cumple"/>
    <s v="Cumple"/>
    <s v="Problema caja dae , externo  Sin mayor observacion"/>
    <x v="5"/>
    <x v="0"/>
    <x v="8"/>
    <x v="0"/>
    <n v="0.5"/>
    <n v="0.5"/>
    <n v="0.5"/>
    <n v="0.5"/>
    <n v="0.5"/>
    <n v="0.5"/>
    <n v="0.25"/>
    <n v="0.25"/>
    <n v="0.5"/>
    <n v="0.5"/>
    <n v="0.5"/>
    <n v="1"/>
    <x v="0"/>
  </r>
  <r>
    <s v="2031946"/>
    <s v="207626092022114359"/>
    <s v="DF20227408928"/>
    <x v="170"/>
    <x v="158"/>
    <s v="Cristobal toro"/>
    <s v="Oceano artico 2612"/>
    <s v="Peñalolén"/>
    <x v="0"/>
    <s v="Cumple"/>
    <s v="Cumple"/>
    <s v="No Aplica"/>
    <s v="No Aplica"/>
    <s v="Cumple"/>
    <s v="Cumple"/>
    <s v="No"/>
    <s v="S/N"/>
    <s v="S/N"/>
    <s v="No Aplica"/>
    <s v="No Aplica"/>
    <s v="No Aplica"/>
    <s v="Cumple"/>
    <s v="Cumple Parcialmente"/>
    <s v="Falta mayor data en fotografias. Sin moradores"/>
    <x v="5"/>
    <x v="0"/>
    <x v="8"/>
    <x v="0"/>
    <n v="0.5"/>
    <n v="0.5"/>
    <n v="0.5"/>
    <n v="0.5"/>
    <n v="0.5"/>
    <n v="0.5"/>
    <n v="0.25"/>
    <n v="0.25"/>
    <n v="0.5"/>
    <n v="0.5"/>
    <n v="0.17499999999999999"/>
    <n v="0.93500000000000005"/>
    <x v="0"/>
  </r>
  <r>
    <s v="2031937"/>
    <s v="207626092022112810"/>
    <s v="DF20227408327"/>
    <x v="170"/>
    <x v="158"/>
    <s v="Cristobal toro"/>
    <s v="El valle 8466"/>
    <s v="Peñalolén"/>
    <x v="0"/>
    <s v="Cumple"/>
    <s v="Cumple"/>
    <s v="No Cumple"/>
    <s v="No Cumple"/>
    <s v="Cumple"/>
    <s v="Cumple"/>
    <s v="No"/>
    <s v="S/N"/>
    <s v="S/N"/>
    <s v="No Aplica"/>
    <s v="No Aplica"/>
    <s v="No Aplica"/>
    <s v="Cumple"/>
    <s v="Cumple"/>
    <s v="Problema externo , td  Falta detalle de material"/>
    <x v="5"/>
    <x v="0"/>
    <x v="8"/>
    <x v="0"/>
    <n v="0.5"/>
    <n v="0.5"/>
    <n v="0"/>
    <n v="0"/>
    <n v="0.5"/>
    <n v="0.5"/>
    <n v="0.25"/>
    <n v="0.25"/>
    <n v="0.5"/>
    <n v="0.5"/>
    <n v="0.5"/>
    <n v="0.7"/>
    <x v="0"/>
  </r>
  <r>
    <s v="2031932"/>
    <s v="207626092022112049"/>
    <s v="DF20227405217"/>
    <x v="170"/>
    <x v="166"/>
    <s v="Cristobal toro"/>
    <s v="El valle 8208"/>
    <s v="Peñalolén"/>
    <x v="0"/>
    <s v="Cumple"/>
    <s v="Cumple"/>
    <s v="No Aplica"/>
    <s v="No Aplica"/>
    <s v="Cumple"/>
    <s v="Cumple"/>
    <s v="No"/>
    <s v="S/N"/>
    <s v="S/N"/>
    <s v="No Aplica"/>
    <s v="No Aplica"/>
    <s v="No Aplica"/>
    <s v="Cumple"/>
    <s v="Cumple"/>
    <s v="Problema externo , td , sector"/>
    <x v="5"/>
    <x v="0"/>
    <x v="8"/>
    <x v="0"/>
    <n v="0.5"/>
    <n v="0.5"/>
    <n v="0.5"/>
    <n v="0.5"/>
    <n v="0.5"/>
    <n v="0.5"/>
    <n v="0.25"/>
    <n v="0.25"/>
    <n v="0.5"/>
    <n v="0.5"/>
    <n v="0.5"/>
    <n v="1"/>
    <x v="0"/>
  </r>
  <r>
    <s v="2031878"/>
    <s v="207626092022105326"/>
    <s v="DF20227406418"/>
    <x v="170"/>
    <x v="165"/>
    <s v="Cristobal toro"/>
    <s v="Altiplano 1853"/>
    <s v="Peñalolén"/>
    <x v="0"/>
    <s v="Cumple"/>
    <s v="Cumple"/>
    <s v="No Aplica"/>
    <s v="No Aplica"/>
    <s v="Cumple"/>
    <s v="Cumple"/>
    <s v="No"/>
    <s v="S/N"/>
    <s v="S/N"/>
    <s v="No Aplica"/>
    <s v="No Aplica"/>
    <s v="No Aplica"/>
    <s v="Cumple"/>
    <s v="Cumple"/>
    <s v="Problema externo , td , sector"/>
    <x v="5"/>
    <x v="0"/>
    <x v="8"/>
    <x v="0"/>
    <n v="0.5"/>
    <n v="0.5"/>
    <n v="0.5"/>
    <n v="0.5"/>
    <n v="0.5"/>
    <n v="0.5"/>
    <n v="0.25"/>
    <n v="0.25"/>
    <n v="0.5"/>
    <n v="0.5"/>
    <n v="0.5"/>
    <n v="1"/>
    <x v="0"/>
  </r>
  <r>
    <s v="2031862"/>
    <s v="207626092022103604"/>
    <s v="DF20227406656"/>
    <x v="170"/>
    <x v="165"/>
    <s v="Cristobal toro"/>
    <s v="Afluente 2266"/>
    <s v="Peñalolén"/>
    <x v="0"/>
    <s v="Cumple"/>
    <s v="Cumple"/>
    <s v="No Aplica"/>
    <s v="No Aplica"/>
    <s v="Cumple"/>
    <s v="Cumple"/>
    <s v="No"/>
    <s v="S/N"/>
    <s v="S/N"/>
    <s v="No Aplica"/>
    <s v="No Aplica"/>
    <s v="No Aplica"/>
    <s v="No Cumple"/>
    <s v="No Cumple"/>
    <s v="Falta maxima de fotos exigidas , mas data  Sin miradores , sector hostil"/>
    <x v="5"/>
    <x v="0"/>
    <x v="8"/>
    <x v="0"/>
    <n v="0.5"/>
    <n v="0.5"/>
    <n v="0.5"/>
    <n v="0.5"/>
    <n v="0.5"/>
    <n v="0.5"/>
    <n v="0.25"/>
    <n v="0.25"/>
    <n v="0.5"/>
    <n v="0"/>
    <n v="0"/>
    <n v="0.8"/>
    <x v="0"/>
  </r>
  <r>
    <s v="2034146"/>
    <s v="207527092022162648"/>
    <s v="DF20227454855"/>
    <x v="155"/>
    <x v="211"/>
    <s v="AARON HUENCHUMIL"/>
    <s v="San Felix #1381"/>
    <s v="Vitacura"/>
    <x v="0"/>
    <s v="Cumple"/>
    <s v="Cumple"/>
    <s v="No Aplica"/>
    <s v="No Aplica"/>
    <s v="Cumple"/>
    <s v="Cumple"/>
    <s v="Si"/>
    <s v="S/N"/>
    <s v="S/N"/>
    <s v="No Aplica"/>
    <s v="No Aplica"/>
    <s v="Cumple"/>
    <s v="Cumple"/>
    <s v="Cumple Parcialmente"/>
    <s v="1- Cliente desconoce de visita tecnica"/>
    <x v="7"/>
    <x v="0"/>
    <x v="8"/>
    <x v="0"/>
    <n v="0.5"/>
    <n v="0.5"/>
    <n v="0.5"/>
    <n v="0.5"/>
    <n v="0.5"/>
    <n v="0.5"/>
    <n v="0.25"/>
    <n v="0.25"/>
    <n v="0.5"/>
    <n v="0.5"/>
    <n v="0.17499999999999999"/>
    <n v="0.93500000000000005"/>
    <x v="1"/>
  </r>
  <r>
    <s v="2034123"/>
    <s v="207527092022161720"/>
    <s v="DF20227452294"/>
    <x v="155"/>
    <x v="212"/>
    <s v="AARON HUENCHUMIL"/>
    <s v="San Felix #1396"/>
    <s v="Vitacura"/>
    <x v="0"/>
    <s v="Cumple"/>
    <s v="Cumple"/>
    <s v="No Cumple"/>
    <s v="No Cumple"/>
    <s v="Cumple"/>
    <s v="Cumple"/>
    <s v="No"/>
    <s v="S/N"/>
    <s v="S/N"/>
    <s v="No Aplica"/>
    <s v="No Aplica"/>
    <s v="No Aplica"/>
    <s v="Cumple Mayormente"/>
    <s v="Cumple Parcialmente"/>
    <s v="1- TD 12299 se encuentra normalizado 2- No declara codigo de material utilizado, pero si describe su uso"/>
    <x v="7"/>
    <x v="0"/>
    <x v="8"/>
    <x v="0"/>
    <n v="0.5"/>
    <n v="0.5"/>
    <n v="0"/>
    <n v="0"/>
    <n v="0.5"/>
    <n v="0.5"/>
    <n v="0.25"/>
    <n v="0.25"/>
    <n v="0.5"/>
    <n v="0.32500000000000001"/>
    <n v="0.17499999999999999"/>
    <n v="0.6"/>
    <x v="1"/>
  </r>
  <r>
    <s v="2034116"/>
    <s v="207527092022160334"/>
    <s v="DF20227457719"/>
    <x v="155"/>
    <x v="213"/>
    <s v="AARON HUENCHUMIL"/>
    <s v="El Nogal #1784"/>
    <s v="Vitacura"/>
    <x v="0"/>
    <s v="Cumple"/>
    <s v="Cumple"/>
    <s v="No Cumple"/>
    <s v="No Cumple"/>
    <s v="Cumple"/>
    <s v="Cumple"/>
    <s v="No"/>
    <s v="S/N"/>
    <s v="S/N"/>
    <s v="No Aplica"/>
    <s v="No Aplica"/>
    <s v="No Aplica"/>
    <s v="Cumple"/>
    <s v="Cumple Parcialmente"/>
    <s v="1-Cliente no se encuentra en domicilio 2- No declara codigo de ITM utilizado, pero si describe su uso  3-Numeracion correcta es #1792"/>
    <x v="7"/>
    <x v="0"/>
    <x v="8"/>
    <x v="0"/>
    <n v="0.5"/>
    <n v="0.5"/>
    <n v="0"/>
    <n v="0"/>
    <n v="0.5"/>
    <n v="0.5"/>
    <n v="0.25"/>
    <n v="0.25"/>
    <n v="0.5"/>
    <n v="0.5"/>
    <n v="0.17499999999999999"/>
    <n v="0.63500000000000001"/>
    <x v="1"/>
  </r>
  <r>
    <s v="2034115"/>
    <s v="207627092022160008"/>
    <s v="DF20227462912"/>
    <x v="155"/>
    <x v="202"/>
    <s v="Cristobal toro"/>
    <s v="Los dragones 9552"/>
    <s v="Vitacura"/>
    <x v="0"/>
    <s v="Cumple"/>
    <s v="Cumple"/>
    <s v="No Aplica"/>
    <s v="No Aplica"/>
    <s v="Cumple"/>
    <s v="Cumple"/>
    <s v="No"/>
    <s v="S/N"/>
    <s v="S/N"/>
    <s v="No Aplica"/>
    <s v="No Aplica"/>
    <s v="No Aplica"/>
    <s v="Cumple Parcialmente"/>
    <s v="Cumple Parcialmente"/>
    <s v="Falta mayor detalle en fotos , mayor data en fotografias  Sin moradores"/>
    <x v="7"/>
    <x v="0"/>
    <x v="8"/>
    <x v="0"/>
    <n v="0.5"/>
    <n v="0.5"/>
    <n v="0.5"/>
    <n v="0.5"/>
    <n v="0.5"/>
    <n v="0.5"/>
    <n v="0.25"/>
    <n v="0.25"/>
    <n v="0.5"/>
    <n v="0.17499999999999999"/>
    <n v="0.17499999999999999"/>
    <n v="0.87"/>
    <x v="1"/>
  </r>
  <r>
    <s v="2034041"/>
    <s v="207527092022155127"/>
    <s v="DF20227452880"/>
    <x v="155"/>
    <x v="214"/>
    <s v="AARON HUENCHUMIL"/>
    <s v="Juan XVIII #6750 dpto 101"/>
    <s v="Vitacura"/>
    <x v="0"/>
    <s v="Cumple"/>
    <s v="Cumple"/>
    <s v="No Aplica"/>
    <s v="No Aplica"/>
    <s v="Cumple"/>
    <s v="Cumple"/>
    <s v="No"/>
    <s v="S/N"/>
    <s v="S/N"/>
    <s v="No Aplica"/>
    <s v="No Aplica"/>
    <s v="No Aplica"/>
    <s v="Cumple"/>
    <s v="Cumple Parcialmente"/>
    <s v="1-Cliente no se encuentra en domicilo, pero conserje permite acceso a shaft medidores  2- Suministro electrico normalizado 3- Sin sello en caja empalme"/>
    <x v="7"/>
    <x v="0"/>
    <x v="8"/>
    <x v="0"/>
    <n v="0.5"/>
    <n v="0.5"/>
    <n v="0.5"/>
    <n v="0.5"/>
    <n v="0.5"/>
    <n v="0.5"/>
    <n v="0.25"/>
    <n v="0.25"/>
    <n v="0.5"/>
    <n v="0.5"/>
    <n v="0.17499999999999999"/>
    <n v="0.93500000000000005"/>
    <x v="1"/>
  </r>
  <r>
    <s v="2033849"/>
    <s v="207527092022154726"/>
    <s v="DF20227456887"/>
    <x v="155"/>
    <x v="213"/>
    <s v="AARON HUENCHUMIL"/>
    <s v="Juan XVIII #6750 Servicios comunes"/>
    <s v="Vitacura"/>
    <x v="0"/>
    <s v="Cumple"/>
    <s v="Cumple"/>
    <s v="No Aplica"/>
    <s v="No Aplica"/>
    <s v="Cumple"/>
    <s v="Cumple"/>
    <s v="Si"/>
    <s v="S/N"/>
    <s v="S/N"/>
    <s v="Cumple"/>
    <s v="Cumple"/>
    <s v="Cumple"/>
    <s v="Cumple"/>
    <s v="Cumple Mayormente"/>
    <s v="1-Conserje confirma que falla en S.comunes era interna"/>
    <x v="7"/>
    <x v="0"/>
    <x v="8"/>
    <x v="0"/>
    <n v="0.5"/>
    <n v="0.5"/>
    <n v="0.5"/>
    <n v="0.5"/>
    <n v="0.5"/>
    <n v="0.5"/>
    <n v="0.25"/>
    <n v="0.25"/>
    <n v="0.5"/>
    <n v="0.5"/>
    <n v="0.32500000000000001"/>
    <n v="0.96500000000000008"/>
    <x v="1"/>
  </r>
  <r>
    <s v="2033747"/>
    <s v="207627092022154654"/>
    <s v="DF20227463438"/>
    <x v="155"/>
    <x v="215"/>
    <s v="Cristobal toro"/>
    <s v="La llaveria 1097"/>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741"/>
    <s v="207627092022153730"/>
    <s v="DF20227472467"/>
    <x v="155"/>
    <x v="216"/>
    <s v="Cristobal toro"/>
    <s v="La llaveria 2110 dpto 703"/>
    <s v="Vitacura"/>
    <x v="0"/>
    <s v="Cumple"/>
    <s v="Cumple"/>
    <s v="No Aplica"/>
    <s v="No Aplica"/>
    <s v="Cumple"/>
    <s v="Cumple"/>
    <s v="No"/>
    <s v="S/N"/>
    <s v="S/N"/>
    <s v="No Aplica"/>
    <s v="No Aplica"/>
    <s v="No Aplica"/>
    <s v="Cumple"/>
    <s v="Cumple Parcialmente"/>
    <s v="Falta data en fotos  Concerge no permite acceso , indicando q cliente no quiere a nadie de la compañia en su medidor . No permite acceso a medidores"/>
    <x v="7"/>
    <x v="0"/>
    <x v="8"/>
    <x v="0"/>
    <n v="0.5"/>
    <n v="0.5"/>
    <n v="0.5"/>
    <n v="0.5"/>
    <n v="0.5"/>
    <n v="0.5"/>
    <n v="0.25"/>
    <n v="0.25"/>
    <n v="0.5"/>
    <n v="0.5"/>
    <n v="0.17499999999999999"/>
    <n v="0.93500000000000005"/>
    <x v="1"/>
  </r>
  <r>
    <s v="2033737"/>
    <s v="207527092022152913"/>
    <s v="DF20227451714"/>
    <x v="155"/>
    <x v="217"/>
    <s v="AARON HUENCHUMIL"/>
    <s v="Mar Negro #1807"/>
    <s v="Vitacura"/>
    <x v="0"/>
    <s v="Cumple"/>
    <s v="Cumple"/>
    <s v="No Aplica"/>
    <s v="No Aplica"/>
    <s v="Cumple"/>
    <s v="Cumple"/>
    <s v="Si"/>
    <s v="S/N"/>
    <s v="S/N"/>
    <s v="No Aplica"/>
    <s v="No Aplica"/>
    <s v="Cumple"/>
    <s v="Cumple"/>
    <s v="Cumple Parcialmente"/>
    <s v="1- Se encuentra menor de edad, el cual confirma que se encuentran con suministro electrico normal"/>
    <x v="7"/>
    <x v="0"/>
    <x v="8"/>
    <x v="0"/>
    <n v="0.5"/>
    <n v="0.5"/>
    <n v="0.5"/>
    <n v="0.5"/>
    <n v="0.5"/>
    <n v="0.5"/>
    <n v="0.25"/>
    <n v="0.25"/>
    <n v="0.5"/>
    <n v="0.5"/>
    <n v="0.17499999999999999"/>
    <n v="0.93500000000000005"/>
    <x v="1"/>
  </r>
  <r>
    <s v="2033661"/>
    <s v="207627092022133458"/>
    <s v="DF20227465487"/>
    <x v="155"/>
    <x v="218"/>
    <s v="Cristobal toro"/>
    <s v="Juan de escaray 6681"/>
    <s v="Vitacura"/>
    <x v="0"/>
    <s v="Cumple"/>
    <s v="Cumple"/>
    <s v="No Aplica"/>
    <s v="No Aplica"/>
    <s v="Cumple"/>
    <s v="Cumple"/>
    <s v="No"/>
    <s v="S/N"/>
    <s v="S/N"/>
    <s v="No Aplica"/>
    <s v="No Aplica"/>
    <s v="No Aplica"/>
    <s v="Cumple"/>
    <s v="Cumple Parcialmente"/>
    <s v="Falta mayor data en fotos  Se divisa gente dentro de domicilio , pero no salen a atender"/>
    <x v="7"/>
    <x v="0"/>
    <x v="8"/>
    <x v="0"/>
    <n v="0.5"/>
    <n v="0.5"/>
    <n v="0.5"/>
    <n v="0.5"/>
    <n v="0.5"/>
    <n v="0.5"/>
    <n v="0.25"/>
    <n v="0.25"/>
    <n v="0.5"/>
    <n v="0.5"/>
    <n v="0.17499999999999999"/>
    <n v="0.93500000000000005"/>
    <x v="1"/>
  </r>
  <r>
    <s v="2033647"/>
    <s v="207627092022132059"/>
    <s v="DF20227461228"/>
    <x v="155"/>
    <x v="219"/>
    <s v="Cristobal toro"/>
    <s v="Arquitecto jaime sanfuentes 1604"/>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646"/>
    <s v="207527092022131851"/>
    <s v="DF20227459729"/>
    <x v="155"/>
    <x v="220"/>
    <s v="AARON HUENCHUMIL"/>
    <s v="Buenaventura #1885"/>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33641"/>
    <s v="207527092022130655"/>
    <s v="DF20227451801"/>
    <x v="155"/>
    <x v="217"/>
    <s v="AARON HUENCHUMIL"/>
    <s v="Vitacura #6710 loc 10"/>
    <s v="Vitacura"/>
    <x v="0"/>
    <s v="Cumple"/>
    <s v="Cumple"/>
    <s v="No Cumple"/>
    <s v="No Cumple"/>
    <s v="Cumple"/>
    <s v="Cumple"/>
    <s v="Si"/>
    <s v="Daniela (vendedora)"/>
    <s v="S/N"/>
    <s v="Cumple"/>
    <s v="Cumple"/>
    <s v="Cumple"/>
    <s v="Cumple"/>
    <s v="Cumple Parcialmente"/>
    <s v="1-No declara codigo de ITM utilizado, pero si describe su uso"/>
    <x v="7"/>
    <x v="0"/>
    <x v="8"/>
    <x v="0"/>
    <n v="0.5"/>
    <n v="0.5"/>
    <n v="0"/>
    <n v="0"/>
    <n v="0.5"/>
    <n v="0.5"/>
    <n v="0.25"/>
    <n v="0.25"/>
    <n v="0.5"/>
    <n v="0.5"/>
    <n v="0.17499999999999999"/>
    <n v="0.63500000000000001"/>
    <x v="1"/>
  </r>
  <r>
    <s v="2033636"/>
    <s v="207627092022130342"/>
    <s v="DF20227464772"/>
    <x v="155"/>
    <x v="218"/>
    <s v="Cristobal toro"/>
    <s v="El fogon 6142"/>
    <s v="Vitacura"/>
    <x v="0"/>
    <s v="Cumple"/>
    <s v="Cumple"/>
    <s v="No Aplica"/>
    <s v="No Aplica"/>
    <s v="Cumple"/>
    <s v="Cumple"/>
    <s v="No"/>
    <s v="S/N"/>
    <s v="S/N"/>
    <s v="No Aplica"/>
    <s v="No Aplica"/>
    <s v="No Aplica"/>
    <s v="Cumple"/>
    <s v="Cumple Parcialmente"/>
    <s v="Falta mayor data en fotografias  Sin acceso a pasaje , porton cerrado"/>
    <x v="7"/>
    <x v="0"/>
    <x v="8"/>
    <x v="0"/>
    <n v="0.5"/>
    <n v="0.5"/>
    <n v="0.5"/>
    <n v="0.5"/>
    <n v="0.5"/>
    <n v="0.5"/>
    <n v="0.25"/>
    <n v="0.25"/>
    <n v="0.5"/>
    <n v="0.5"/>
    <n v="0.17499999999999999"/>
    <n v="0.93500000000000005"/>
    <x v="1"/>
  </r>
  <r>
    <s v="2033628"/>
    <s v="207527092022125231"/>
    <s v="DF20227459546"/>
    <x v="155"/>
    <x v="220"/>
    <s v="AARON HUENCHUMIL"/>
    <s v="Arquitecto Jaime Sanfuentes #1604"/>
    <s v="Vitacura"/>
    <x v="0"/>
    <s v="Cumple"/>
    <s v="Cumple"/>
    <s v="No Aplica"/>
    <s v="No Aplica"/>
    <s v="Cumple"/>
    <s v="Cumple"/>
    <s v="No"/>
    <s v="S/N"/>
    <s v="S/N"/>
    <s v="No Aplica"/>
    <s v="No Aplica"/>
    <s v="No Aplica"/>
    <s v="No Cumple"/>
    <s v="No Cumple"/>
    <s v="1- Cliente no se encuentra en domicilio 2- Acometida bien templada"/>
    <x v="7"/>
    <x v="0"/>
    <x v="8"/>
    <x v="0"/>
    <n v="0.5"/>
    <n v="0.5"/>
    <n v="0.5"/>
    <n v="0.5"/>
    <n v="0.5"/>
    <n v="0.5"/>
    <n v="0.25"/>
    <n v="0.25"/>
    <n v="0.5"/>
    <n v="0"/>
    <n v="0"/>
    <n v="0.8"/>
    <x v="1"/>
  </r>
  <r>
    <s v="2033626"/>
    <s v="207627092022125113"/>
    <s v="DF20227464851"/>
    <x v="155"/>
    <x v="218"/>
    <s v="Cristobal toro"/>
    <s v="Las brasas 6236"/>
    <s v="Vitacura"/>
    <x v="0"/>
    <s v="Cumple"/>
    <s v="Cumple"/>
    <s v="No Aplica"/>
    <s v="No Aplica"/>
    <s v="Cumple"/>
    <s v="Cumple"/>
    <s v="No"/>
    <s v="S/N"/>
    <s v="S/N"/>
    <s v="No Aplica"/>
    <s v="No Aplica"/>
    <s v="No Aplica"/>
    <s v="Cumple"/>
    <s v="Cumple Parcialmente"/>
    <s v="Falta mayor data en fotografias  Vecinos molestos , no permiten acceso a pasaje ."/>
    <x v="7"/>
    <x v="0"/>
    <x v="8"/>
    <x v="0"/>
    <n v="0.5"/>
    <n v="0.5"/>
    <n v="0.5"/>
    <n v="0.5"/>
    <n v="0.5"/>
    <n v="0.5"/>
    <n v="0.25"/>
    <n v="0.25"/>
    <n v="0.5"/>
    <n v="0.5"/>
    <n v="0.17499999999999999"/>
    <n v="0.93500000000000005"/>
    <x v="1"/>
  </r>
  <r>
    <s v="2033620"/>
    <s v="207527092022124138"/>
    <s v="DF20227452706"/>
    <x v="155"/>
    <x v="212"/>
    <s v="AARON HUENCHUMIL"/>
    <s v="Juan de Escaray #6974"/>
    <s v="Vitacura"/>
    <x v="0"/>
    <s v="Cumple"/>
    <s v="Cumple"/>
    <s v="No Aplica"/>
    <s v="No Aplica"/>
    <s v="Cumple"/>
    <s v="Cumple"/>
    <s v="No"/>
    <s v="S/N"/>
    <s v="S/N"/>
    <s v="No Aplica"/>
    <s v="No Aplica"/>
    <s v="No Aplica"/>
    <s v="Cumple"/>
    <s v="Cumple Parcialmente"/>
    <s v="1- Cliente no se encuentra en domicilio 2- Aconetida bien templada"/>
    <x v="7"/>
    <x v="0"/>
    <x v="8"/>
    <x v="0"/>
    <n v="0.5"/>
    <n v="0.5"/>
    <n v="0.5"/>
    <n v="0.5"/>
    <n v="0.5"/>
    <n v="0.5"/>
    <n v="0.25"/>
    <n v="0.25"/>
    <n v="0.5"/>
    <n v="0.5"/>
    <n v="0.17499999999999999"/>
    <n v="0.93500000000000005"/>
    <x v="1"/>
  </r>
  <r>
    <s v="2033602"/>
    <s v="207627092022123324"/>
    <s v="DF20227465923"/>
    <x v="155"/>
    <x v="221"/>
    <s v="Cristobal toro"/>
    <s v="Las encinas 6159"/>
    <s v="Vitacura"/>
    <x v="0"/>
    <s v="Cumple"/>
    <s v="Cumple"/>
    <s v="Cumple"/>
    <s v="Cumple"/>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3601"/>
    <s v="207527092022123121"/>
    <s v="DF20227450499"/>
    <x v="155"/>
    <x v="210"/>
    <s v="AARON HUENCHUMIL"/>
    <s v="Nuestra Señora del Rosario #1250"/>
    <s v="Vitacura"/>
    <x v="0"/>
    <s v="Cumple"/>
    <s v="Cumple"/>
    <s v="No Aplica"/>
    <s v="No Aplica"/>
    <s v="Cumple"/>
    <s v="Cumple"/>
    <s v="No"/>
    <s v="S/N"/>
    <s v="S/N"/>
    <s v="No Aplica"/>
    <s v="No Aplica"/>
    <s v="No Aplica"/>
    <s v="Cumple"/>
    <s v="Cumple Parcialmente"/>
    <s v="1- Clientr no se encuentra en domicilio 2- Caja B.T se encuentra con tapa mal cerrada"/>
    <x v="7"/>
    <x v="0"/>
    <x v="8"/>
    <x v="0"/>
    <n v="0.5"/>
    <n v="0.5"/>
    <n v="0.5"/>
    <n v="0.5"/>
    <n v="0.5"/>
    <n v="0.5"/>
    <n v="0.25"/>
    <n v="0.25"/>
    <n v="0.5"/>
    <n v="0.5"/>
    <n v="0.17499999999999999"/>
    <n v="0.93500000000000005"/>
    <x v="1"/>
  </r>
  <r>
    <s v="2033587"/>
    <s v="207527092022122126"/>
    <s v="DF20227456876"/>
    <x v="155"/>
    <x v="213"/>
    <s v="AARON HUENCHUMIL"/>
    <s v="Nuestra  Señora del Rosario #1143"/>
    <s v="Vitacura"/>
    <x v="0"/>
    <s v="Cumple"/>
    <s v="Cumple"/>
    <s v="No Aplica"/>
    <s v="No Aplica"/>
    <s v="Cumple"/>
    <s v="Cumple"/>
    <s v="Si"/>
    <s v="S/N"/>
    <s v="S/N"/>
    <s v="No Aplica"/>
    <s v="No Aplica"/>
    <s v="No Aplica"/>
    <s v="Cumple"/>
    <s v="Cumple Parcialmente"/>
    <s v="1- Cliente no se encuentra, pero si jardinero del domicilio. Confirma suministro electrico normalizado"/>
    <x v="7"/>
    <x v="0"/>
    <x v="8"/>
    <x v="0"/>
    <n v="0.5"/>
    <n v="0.5"/>
    <n v="0.5"/>
    <n v="0.5"/>
    <n v="0.5"/>
    <n v="0.5"/>
    <n v="0.25"/>
    <n v="0.25"/>
    <n v="0.5"/>
    <n v="0.5"/>
    <n v="0.17499999999999999"/>
    <n v="0.93500000000000005"/>
    <x v="1"/>
  </r>
  <r>
    <s v="2033577"/>
    <s v="207627092022121050"/>
    <s v="DF20227463195"/>
    <x v="155"/>
    <x v="215"/>
    <s v="Cristobal toro"/>
    <s v="Dra . Maria figueroa 1939 S 55"/>
    <s v="Vitacura"/>
    <x v="0"/>
    <s v="Cumple"/>
    <s v="Cumple"/>
    <s v="No Aplica"/>
    <s v="No Aplica"/>
    <s v="Cumple"/>
    <s v="Cumple"/>
    <s v="No"/>
    <s v="S/N"/>
    <s v="S/N"/>
    <s v="No Aplica"/>
    <s v="No Aplica"/>
    <s v="No Aplica"/>
    <s v="No Cumple"/>
    <s v="No Cumple"/>
    <s v="Falta maxima de fotos exigidas  Problema externo en caja dae"/>
    <x v="7"/>
    <x v="0"/>
    <x v="8"/>
    <x v="0"/>
    <n v="0.5"/>
    <n v="0.5"/>
    <n v="0.5"/>
    <n v="0.5"/>
    <n v="0.5"/>
    <n v="0.5"/>
    <n v="0.25"/>
    <n v="0.25"/>
    <n v="0.5"/>
    <n v="0"/>
    <n v="0"/>
    <n v="0.8"/>
    <x v="1"/>
  </r>
  <r>
    <s v="2033568"/>
    <s v="207627092022115957"/>
    <s v="DF20227465592"/>
    <x v="155"/>
    <x v="218"/>
    <s v="Cristobal toro"/>
    <s v="Luis carrera 2440 dpto 106"/>
    <s v="Vitacura"/>
    <x v="0"/>
    <s v="Cumple"/>
    <s v="Cumple"/>
    <s v="No Aplica"/>
    <s v="No Aplica"/>
    <s v="Cumple"/>
    <s v="Cumple"/>
    <s v="No"/>
    <s v="S/N"/>
    <s v="S/N"/>
    <s v="No Aplica"/>
    <s v="No Aplica"/>
    <s v="No Aplica"/>
    <s v="Cumple"/>
    <s v="Cumple Parcialmente"/>
    <s v="Falta mayor data en fotografias  Problema externo , subterraneo"/>
    <x v="7"/>
    <x v="0"/>
    <x v="8"/>
    <x v="0"/>
    <n v="0.5"/>
    <n v="0.5"/>
    <n v="0.5"/>
    <n v="0.5"/>
    <n v="0.5"/>
    <n v="0.5"/>
    <n v="0.25"/>
    <n v="0.25"/>
    <n v="0.5"/>
    <n v="0.5"/>
    <n v="0.17499999999999999"/>
    <n v="0.93500000000000005"/>
    <x v="1"/>
  </r>
  <r>
    <s v="2033561"/>
    <s v="207627092022115307"/>
    <s v="DF20227461503"/>
    <x v="155"/>
    <x v="222"/>
    <s v="Cristobal toro"/>
    <s v="Fte av. Luis carrera 2968"/>
    <s v="Vitacura"/>
    <x v="0"/>
    <s v="Cumple"/>
    <s v="Cumple"/>
    <s v="No Cumple"/>
    <s v="No Cumple"/>
    <s v="Cumple"/>
    <s v="Cumple"/>
    <s v="No"/>
    <s v="S/N"/>
    <s v="S/N"/>
    <s v="No Aplica"/>
    <s v="No Aplica"/>
    <s v="No Aplica"/>
    <s v="Cumple"/>
    <s v="Cumple Parcialmente"/>
    <s v="Falta mayor data en fotografias  Problema externo , fusibles"/>
    <x v="7"/>
    <x v="0"/>
    <x v="8"/>
    <x v="0"/>
    <n v="0.5"/>
    <n v="0.5"/>
    <n v="0"/>
    <n v="0"/>
    <n v="0.5"/>
    <n v="0.5"/>
    <n v="0.25"/>
    <n v="0.25"/>
    <n v="0.5"/>
    <n v="0.5"/>
    <n v="0.17499999999999999"/>
    <n v="0.63500000000000001"/>
    <x v="1"/>
  </r>
  <r>
    <s v="2033543"/>
    <s v="207627092022113342"/>
    <s v="DF20227463008"/>
    <x v="155"/>
    <x v="202"/>
    <s v="Cristobal toro"/>
    <s v="Narciso goycolea 4107 dpto 31"/>
    <s v="Vitacura"/>
    <x v="0"/>
    <s v="Cumple"/>
    <s v="Cumple"/>
    <s v="No Aplica"/>
    <s v="No Aplica"/>
    <s v="Cumple"/>
    <s v="Cumple"/>
    <s v="No"/>
    <s v="S/N"/>
    <s v="S/N"/>
    <s v="No Aplica"/>
    <s v="No Aplica"/>
    <s v="No Aplica"/>
    <s v="Cumple"/>
    <s v="Cumple"/>
    <s v="Problema externo , TD ."/>
    <x v="7"/>
    <x v="0"/>
    <x v="8"/>
    <x v="0"/>
    <n v="0.5"/>
    <n v="0.5"/>
    <n v="0.5"/>
    <n v="0.5"/>
    <n v="0.5"/>
    <n v="0.5"/>
    <n v="0.25"/>
    <n v="0.25"/>
    <n v="0.5"/>
    <n v="0.5"/>
    <n v="0.5"/>
    <n v="1"/>
    <x v="1"/>
  </r>
  <r>
    <s v="2033523"/>
    <s v="207627092022111547"/>
    <s v="DF20227466036"/>
    <x v="155"/>
    <x v="221"/>
    <s v="Cristobal toro"/>
    <s v="El litre 1102 dpto 803"/>
    <s v="Vitacura"/>
    <x v="0"/>
    <s v="Cumple"/>
    <s v="Cumple"/>
    <s v="No Aplica"/>
    <s v="No Aplica"/>
    <s v="Cumple"/>
    <s v="Cumple"/>
    <s v="No"/>
    <s v="S/N"/>
    <s v="S/N"/>
    <s v="No Aplica"/>
    <s v="No Aplica"/>
    <s v="No Aplica"/>
    <s v="No Cumple"/>
    <s v="Cumple Parcialmente"/>
    <s v="Falta maxima de fotos exigidas , mayor data en fotos  Atiende concerge e indica no permitir acceso , ya q cliente no se encuentra en dpto . No permite acceso a medidores"/>
    <x v="7"/>
    <x v="0"/>
    <x v="8"/>
    <x v="0"/>
    <n v="0.5"/>
    <n v="0.5"/>
    <n v="0.5"/>
    <n v="0.5"/>
    <n v="0.5"/>
    <n v="0.5"/>
    <n v="0.25"/>
    <n v="0.25"/>
    <n v="0.5"/>
    <n v="0"/>
    <n v="0.17499999999999999"/>
    <n v="0.83500000000000008"/>
    <x v="1"/>
  </r>
  <r>
    <s v="2035643"/>
    <s v="207528092022164152"/>
    <s v="DF20227458200"/>
    <x v="156"/>
    <x v="223"/>
    <s v="AARON HUENCHUMIL"/>
    <s v="Barbastro #11145"/>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5637"/>
    <s v="207528092022162004"/>
    <s v="DF20227459753"/>
    <x v="156"/>
    <x v="220"/>
    <s v="AARON HUENCHUMIL"/>
    <s v="Camino El Parque #100 ed.4 dpto2504"/>
    <s v="Vitacura"/>
    <x v="0"/>
    <s v="Cumple"/>
    <s v="Cumple"/>
    <s v="No Aplica"/>
    <s v="No Aplica"/>
    <s v="Cumple"/>
    <s v="Cumple"/>
    <s v="No"/>
    <s v="S/N"/>
    <s v="S/N"/>
    <s v="No Aplica"/>
    <s v="No Aplica"/>
    <s v="No Aplica"/>
    <s v="Cumple Mayormente"/>
    <s v="Cumple Parcialmente"/>
    <s v="1-Cliente se encuentra con suministro electrico normalizado"/>
    <x v="7"/>
    <x v="0"/>
    <x v="8"/>
    <x v="0"/>
    <n v="0.5"/>
    <n v="0.5"/>
    <n v="0.5"/>
    <n v="0.5"/>
    <n v="0.5"/>
    <n v="0.5"/>
    <n v="0.25"/>
    <n v="0.25"/>
    <n v="0.5"/>
    <n v="0.32500000000000001"/>
    <n v="0.17499999999999999"/>
    <n v="0.9"/>
    <x v="1"/>
  </r>
  <r>
    <s v="2035635"/>
    <s v="207528092022160914"/>
    <s v="DF20227454731"/>
    <x v="156"/>
    <x v="211"/>
    <s v="AARON HUENCHUMIL"/>
    <s v="Camino El Parque #100 ed.1 dpto 1105"/>
    <s v="Vitacura"/>
    <x v="0"/>
    <s v="Cumple"/>
    <s v="Cumple"/>
    <s v="No Aplica"/>
    <s v="No Aplica"/>
    <s v="Cumple"/>
    <s v="Cumple"/>
    <s v="No"/>
    <s v="S/N"/>
    <s v="S/N"/>
    <s v="No Aplica"/>
    <s v="No Aplica"/>
    <s v="No Aplica"/>
    <s v="Cumple"/>
    <s v="Cumple Parcialmente"/>
    <s v="1-Cliente con suministro electrico reestablecido"/>
    <x v="7"/>
    <x v="0"/>
    <x v="8"/>
    <x v="0"/>
    <n v="0.5"/>
    <n v="0.5"/>
    <n v="0.5"/>
    <n v="0.5"/>
    <n v="0.5"/>
    <n v="0.5"/>
    <n v="0.25"/>
    <n v="0.25"/>
    <n v="0.5"/>
    <n v="0.5"/>
    <n v="0.17499999999999999"/>
    <n v="0.93500000000000005"/>
    <x v="1"/>
  </r>
  <r>
    <s v="2035632"/>
    <s v="207528092022155925"/>
    <s v="DF20227455584"/>
    <x v="156"/>
    <x v="224"/>
    <s v="AARON HUENCHUMIL"/>
    <s v="Camino El Parque #100 ed.5 dpto 1602"/>
    <s v="Vitacura"/>
    <x v="0"/>
    <s v="Cumple"/>
    <s v="Cumple"/>
    <s v="No Aplica"/>
    <s v="No Aplica"/>
    <s v="Cumple"/>
    <s v="Cumple"/>
    <s v="No"/>
    <s v="S/N"/>
    <s v="S/N"/>
    <s v="No Aplica"/>
    <s v="No Aplica"/>
    <s v="No Aplica"/>
    <s v="No Cumple"/>
    <s v="No Cumple"/>
    <s v="1-Cliente con suministro electrico normalizado"/>
    <x v="7"/>
    <x v="0"/>
    <x v="8"/>
    <x v="0"/>
    <n v="0.5"/>
    <n v="0.5"/>
    <n v="0.5"/>
    <n v="0.5"/>
    <n v="0.5"/>
    <n v="0.5"/>
    <n v="0.25"/>
    <n v="0.25"/>
    <n v="0.5"/>
    <n v="0"/>
    <n v="0"/>
    <n v="0.8"/>
    <x v="1"/>
  </r>
  <r>
    <s v="2035631"/>
    <s v="207628092022160014"/>
    <s v="DF20227467857"/>
    <x v="156"/>
    <x v="225"/>
    <s v="Cristobal toro"/>
    <s v="Juan xxlll 6413"/>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5630"/>
    <s v="207528092022155605"/>
    <s v="DF20227456338"/>
    <x v="156"/>
    <x v="226"/>
    <s v="AARON HUENCHUMIL"/>
    <s v="Camino El Parque #100 ed.5 dpto 2302"/>
    <s v="Vitacura"/>
    <x v="0"/>
    <s v="Cumple"/>
    <s v="Cumple"/>
    <s v="No Aplica"/>
    <s v="No Aplica"/>
    <s v="Cumple"/>
    <s v="Cumple"/>
    <s v="No"/>
    <s v="S/N"/>
    <s v="S/N"/>
    <s v="No Aplica"/>
    <s v="No Aplica"/>
    <s v="No Aplica"/>
    <s v="Cumple"/>
    <s v="Cumple Parcialmente"/>
    <s v="1- Cliente con suministro electrico normalizado"/>
    <x v="7"/>
    <x v="0"/>
    <x v="8"/>
    <x v="0"/>
    <n v="0.5"/>
    <n v="0.5"/>
    <n v="0.5"/>
    <n v="0.5"/>
    <n v="0.5"/>
    <n v="0.5"/>
    <n v="0.25"/>
    <n v="0.25"/>
    <n v="0.5"/>
    <n v="0.5"/>
    <n v="0.17499999999999999"/>
    <n v="0.93500000000000005"/>
    <x v="1"/>
  </r>
  <r>
    <s v="2035614"/>
    <s v="207628092022153230"/>
    <s v="DF20227468672"/>
    <x v="156"/>
    <x v="225"/>
    <s v="Cristobal toro"/>
    <s v="Las encinas 6182"/>
    <s v="Vitacura"/>
    <x v="0"/>
    <s v="Cumple"/>
    <s v="Cumple"/>
    <s v="No Aplica"/>
    <s v="No Aplica"/>
    <s v="Cumple"/>
    <s v="Cumple"/>
    <s v="No"/>
    <s v="S/N"/>
    <s v="S/N"/>
    <s v="No Aplica"/>
    <s v="No Aplica"/>
    <s v="No Aplica"/>
    <s v="Cumple"/>
    <s v="Cumple"/>
    <s v="Sin moradores , sin mayor observacion"/>
    <x v="7"/>
    <x v="0"/>
    <x v="8"/>
    <x v="0"/>
    <n v="0.5"/>
    <n v="0.5"/>
    <n v="0.5"/>
    <n v="0.5"/>
    <n v="0.5"/>
    <n v="0.5"/>
    <n v="0.25"/>
    <n v="0.25"/>
    <n v="0.5"/>
    <n v="0.5"/>
    <n v="0.5"/>
    <n v="1"/>
    <x v="1"/>
  </r>
  <r>
    <s v="2035605"/>
    <s v="207628092022151813"/>
    <s v="DF20227470609"/>
    <x v="156"/>
    <x v="227"/>
    <s v="Cristobal toro"/>
    <s v="Ibiza 5728"/>
    <s v="Vitacura"/>
    <x v="0"/>
    <s v="Cumple"/>
    <s v="Cumple"/>
    <s v="No Aplica"/>
    <s v="No Aplica"/>
    <s v="Cumple"/>
    <s v="Cumple"/>
    <s v="No"/>
    <s v="S/N"/>
    <s v="S/N"/>
    <s v="No Aplica"/>
    <s v="No Aplica"/>
    <s v="No Aplica"/>
    <s v="Cumple"/>
    <s v="Cumple Parcialmente"/>
    <s v="Problema externo , td sector . Falta mayor data en fotografias"/>
    <x v="7"/>
    <x v="0"/>
    <x v="8"/>
    <x v="0"/>
    <n v="0.5"/>
    <n v="0.5"/>
    <n v="0.5"/>
    <n v="0.5"/>
    <n v="0.5"/>
    <n v="0.5"/>
    <n v="0.25"/>
    <n v="0.25"/>
    <n v="0.5"/>
    <n v="0.5"/>
    <n v="0.17499999999999999"/>
    <n v="0.93500000000000005"/>
    <x v="1"/>
  </r>
  <r>
    <s v="2035596"/>
    <s v="207528092022150438"/>
    <s v="DF20227457282"/>
    <x v="156"/>
    <x v="213"/>
    <s v="AARON HUENCHUMIL"/>
    <s v="Tupungato #10293"/>
    <s v="Vitacura"/>
    <x v="0"/>
    <s v="Cumple"/>
    <s v="Cumple"/>
    <s v="No Cumple"/>
    <s v="No Cumple"/>
    <s v="Cumple"/>
    <s v="Cumple"/>
    <s v="Si"/>
    <s v="Felipe Guajardo"/>
    <s v="S/N"/>
    <s v="Cumple"/>
    <s v="Cumple"/>
    <s v="Cumple"/>
    <s v="Cumple"/>
    <s v="Cumple Parcialmente"/>
    <s v="1- Cliente con suministro electrico normalizado 2- No declara codigo de ITM 3x40A utilizado, pero si describe su uso"/>
    <x v="7"/>
    <x v="0"/>
    <x v="8"/>
    <x v="0"/>
    <n v="0.5"/>
    <n v="0.5"/>
    <n v="0"/>
    <n v="0"/>
    <n v="0.5"/>
    <n v="0.5"/>
    <n v="0.25"/>
    <n v="0.25"/>
    <n v="0.5"/>
    <n v="0.5"/>
    <n v="0.17499999999999999"/>
    <n v="0.63500000000000001"/>
    <x v="1"/>
  </r>
  <r>
    <s v="2035593"/>
    <s v="207628092022150417"/>
    <s v="DF20227467524"/>
    <x v="156"/>
    <x v="228"/>
    <s v="Cristobal toro"/>
    <s v="Ascotan 5676"/>
    <s v="Vitacura"/>
    <x v="0"/>
    <s v="Cumple"/>
    <s v="Cumple"/>
    <s v="No Aplica"/>
    <s v="No Aplica"/>
    <s v="Cumple"/>
    <s v="Cumple"/>
    <s v="No"/>
    <s v="S/N"/>
    <s v="S/N"/>
    <s v="No Aplica"/>
    <s v="No Aplica"/>
    <s v="No Aplica"/>
    <s v="Cumple"/>
    <s v="Cumple Parcialmente"/>
    <s v="Falta mayor data en fotografias  No se toman mejores fotos ya q vecinos realizan muchas preguntas"/>
    <x v="7"/>
    <x v="0"/>
    <x v="8"/>
    <x v="0"/>
    <n v="0.5"/>
    <n v="0.5"/>
    <n v="0.5"/>
    <n v="0.5"/>
    <n v="0.5"/>
    <n v="0.5"/>
    <n v="0.25"/>
    <n v="0.25"/>
    <n v="0.5"/>
    <n v="0.5"/>
    <n v="0.17499999999999999"/>
    <n v="0.93500000000000005"/>
    <x v="1"/>
  </r>
  <r>
    <s v="2035582"/>
    <s v="207628092022145343"/>
    <s v="DF20227469776"/>
    <x v="156"/>
    <x v="229"/>
    <s v="Cristobal toro"/>
    <s v="Jacques cazote 5606"/>
    <s v="Vitacura"/>
    <x v="0"/>
    <s v="Cumple"/>
    <s v="Cumple"/>
    <s v="No Aplica"/>
    <s v="No Aplica"/>
    <s v="Cumple"/>
    <s v="Cumple"/>
    <s v="No"/>
    <s v="S/N"/>
    <s v="S/N"/>
    <s v="No Aplica"/>
    <s v="No Aplica"/>
    <s v="No Aplica"/>
    <s v="No Cumple"/>
    <s v="No Cumple"/>
    <s v="Sin moradores , empalme subterraneo"/>
    <x v="7"/>
    <x v="0"/>
    <x v="8"/>
    <x v="0"/>
    <n v="0.5"/>
    <n v="0.5"/>
    <n v="0.5"/>
    <n v="0.5"/>
    <n v="0.5"/>
    <n v="0.5"/>
    <n v="0.25"/>
    <n v="0.25"/>
    <n v="0.5"/>
    <n v="0"/>
    <n v="0"/>
    <n v="0.8"/>
    <x v="1"/>
  </r>
  <r>
    <s v="2035574"/>
    <s v="207628092022144415"/>
    <s v="DF20227466262"/>
    <x v="156"/>
    <x v="221"/>
    <s v="Cristobal toro"/>
    <s v="Agustin denegri 5563"/>
    <s v="Vitacura"/>
    <x v="0"/>
    <s v="Cumple"/>
    <s v="Cumple"/>
    <s v="No Aplica"/>
    <s v="No Aplica"/>
    <s v="Cumple"/>
    <s v="Cumple"/>
    <s v="No"/>
    <s v="S/N"/>
    <s v="S/N"/>
    <s v="No Aplica"/>
    <s v="No Aplica"/>
    <s v="No Aplica"/>
    <s v="Cumple"/>
    <s v="Cumple"/>
    <s v="Problema externo , subterraneo ."/>
    <x v="7"/>
    <x v="0"/>
    <x v="8"/>
    <x v="0"/>
    <n v="0.5"/>
    <n v="0.5"/>
    <n v="0.5"/>
    <n v="0.5"/>
    <n v="0.5"/>
    <n v="0.5"/>
    <n v="0.25"/>
    <n v="0.25"/>
    <n v="0.5"/>
    <n v="0.5"/>
    <n v="0.5"/>
    <n v="1"/>
    <x v="1"/>
  </r>
  <r>
    <s v="2035572"/>
    <s v="207528092022143605"/>
    <s v="DF20227456143"/>
    <x v="156"/>
    <x v="226"/>
    <s v="AARON HUENCHUMIL"/>
    <s v="Arquitecto"/>
    <s v="Vitacura"/>
    <x v="0"/>
    <s v="Cumple"/>
    <s v="Cumple"/>
    <s v="No Cumple"/>
    <s v="No Cumple"/>
    <s v="Cumple"/>
    <s v="Cumple"/>
    <s v="Si"/>
    <s v="Hector Farias"/>
    <s v="227699274"/>
    <s v="Cumple"/>
    <s v="Cumple"/>
    <s v="Cumple"/>
    <s v="Cumple"/>
    <s v="Cumple Parcialmente"/>
    <s v="1-Cliente se encuentra con suministro electrico normalizado"/>
    <x v="7"/>
    <x v="0"/>
    <x v="8"/>
    <x v="0"/>
    <n v="0.5"/>
    <n v="0.5"/>
    <n v="0"/>
    <n v="0"/>
    <n v="0.5"/>
    <n v="0.5"/>
    <n v="0.25"/>
    <n v="0.25"/>
    <n v="0.5"/>
    <n v="0.5"/>
    <n v="0.17499999999999999"/>
    <n v="0.63500000000000001"/>
    <x v="1"/>
  </r>
  <r>
    <s v="2035565"/>
    <s v="207528092022142309"/>
    <s v="DF20227453470"/>
    <x v="156"/>
    <x v="214"/>
    <s v="AARON HUENCHUMIL"/>
    <s v="Las Hualtatas #10015"/>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35562"/>
    <s v="207528092022141418"/>
    <s v="DF20227452548"/>
    <x v="156"/>
    <x v="212"/>
    <s v="AARON HUENCHUMIL"/>
    <s v="Los Rododendros #9619"/>
    <s v="Vitacura"/>
    <x v="0"/>
    <s v="Cumple"/>
    <s v="Cumple"/>
    <s v="No Aplica"/>
    <s v="No Aplica"/>
    <s v="Cumple"/>
    <s v="Cumple"/>
    <s v="Si"/>
    <s v="S/N"/>
    <s v="S/N"/>
    <s v="Cumple"/>
    <s v="Cumple"/>
    <s v="Cumple"/>
    <s v="Cumple"/>
    <s v="Cumple Parcialmente"/>
    <s v="1- Cliente confirma via citofono, encontrarse con suministro electrico"/>
    <x v="7"/>
    <x v="0"/>
    <x v="8"/>
    <x v="0"/>
    <n v="0.5"/>
    <n v="0.5"/>
    <n v="0.5"/>
    <n v="0.5"/>
    <n v="0.5"/>
    <n v="0.5"/>
    <n v="0.25"/>
    <n v="0.25"/>
    <n v="0.5"/>
    <n v="0.5"/>
    <n v="0.17499999999999999"/>
    <n v="0.93500000000000005"/>
    <x v="1"/>
  </r>
  <r>
    <s v="2035331"/>
    <s v="207528092022135810"/>
    <s v="DF20227460639"/>
    <x v="156"/>
    <x v="230"/>
    <s v="AARON HUENCHUMIL"/>
    <s v="Paseo Lo Matta #1321"/>
    <s v="Vitacura"/>
    <x v="0"/>
    <s v="Cumple"/>
    <s v="Cumple"/>
    <s v="No Aplica"/>
    <s v="No Aplica"/>
    <s v="Cumple"/>
    <s v="Cumple"/>
    <s v="No"/>
    <s v="S/N"/>
    <s v="S/N"/>
    <s v="No Aplica"/>
    <s v="No Aplica"/>
    <s v="No Aplica"/>
    <s v="Cumple"/>
    <s v="Cumple Parcialmente"/>
    <s v="1- Domicilio en remodelacion, no se encuentra nadie"/>
    <x v="7"/>
    <x v="0"/>
    <x v="8"/>
    <x v="0"/>
    <n v="0.5"/>
    <n v="0.5"/>
    <n v="0.5"/>
    <n v="0.5"/>
    <n v="0.5"/>
    <n v="0.5"/>
    <n v="0.25"/>
    <n v="0.25"/>
    <n v="0.5"/>
    <n v="0.5"/>
    <n v="0.17499999999999999"/>
    <n v="0.93500000000000005"/>
    <x v="1"/>
  </r>
  <r>
    <s v="2035319"/>
    <s v="207528092022134652"/>
    <s v="DF20227460344"/>
    <x v="156"/>
    <x v="230"/>
    <s v="AARON HUENCHUMIL"/>
    <s v="La Aurora #1771"/>
    <s v="Vitacura"/>
    <x v="0"/>
    <s v="Cumple"/>
    <s v="Cumple"/>
    <s v="No Aplica"/>
    <s v="No Aplica"/>
    <s v="Cumple"/>
    <s v="Cumple"/>
    <s v="No"/>
    <s v="S/N"/>
    <s v="S/N"/>
    <s v="No Aplica"/>
    <s v="No Aplica"/>
    <s v="No Aplica"/>
    <s v="Cumple"/>
    <s v="Cumple Parcialmente"/>
    <s v="1- TD 7901 en servicio normal 2- Sector con suministro electrico"/>
    <x v="7"/>
    <x v="0"/>
    <x v="8"/>
    <x v="0"/>
    <n v="0.5"/>
    <n v="0.5"/>
    <n v="0.5"/>
    <n v="0.5"/>
    <n v="0.5"/>
    <n v="0.5"/>
    <n v="0.25"/>
    <n v="0.25"/>
    <n v="0.5"/>
    <n v="0.5"/>
    <n v="0.17499999999999999"/>
    <n v="0.93500000000000005"/>
    <x v="1"/>
  </r>
  <r>
    <s v="2035312"/>
    <s v="207528092022133603"/>
    <s v="DF20227460260"/>
    <x v="156"/>
    <x v="230"/>
    <s v="AARON HUENCHUMIL"/>
    <s v="Escriva de Balaguer #9547 bl A dpto 1006"/>
    <s v="Vitacura"/>
    <x v="0"/>
    <s v="Cumple"/>
    <s v="Cumple"/>
    <s v="No Aplica"/>
    <s v="No Aplica"/>
    <s v="Cumple"/>
    <s v="Cumple"/>
    <s v="No"/>
    <s v="S/N"/>
    <s v="S/N"/>
    <s v="No Aplica"/>
    <s v="No Aplica"/>
    <s v="No Aplica"/>
    <s v="Cumple"/>
    <s v="Cumple"/>
    <s v="1- Cliente no se encuentra en domicilio, pero conserje permite acceso a shaft medidores  2- Suministro electrico normalizado"/>
    <x v="7"/>
    <x v="0"/>
    <x v="8"/>
    <x v="0"/>
    <n v="0.5"/>
    <n v="0.5"/>
    <n v="0.5"/>
    <n v="0.5"/>
    <n v="0.5"/>
    <n v="0.5"/>
    <n v="0.25"/>
    <n v="0.25"/>
    <n v="0.5"/>
    <n v="0.5"/>
    <n v="0.5"/>
    <n v="1"/>
    <x v="1"/>
  </r>
  <r>
    <s v="2035307"/>
    <s v="207628092022133553"/>
    <s v="DF20227468686"/>
    <x v="156"/>
    <x v="225"/>
    <s v="Cristobal toro"/>
    <s v="Francisco de ginebra 4740"/>
    <s v="Vitacura"/>
    <x v="0"/>
    <s v="Cumple"/>
    <s v="Cumple"/>
    <s v="No Aplica"/>
    <s v="No Aplica"/>
    <s v="Cumple"/>
    <s v="Cumple"/>
    <s v="No"/>
    <s v="S/N"/>
    <s v="S/N"/>
    <s v="No Aplica"/>
    <s v="No Aplica"/>
    <s v="No Aplica"/>
    <s v="Cumple"/>
    <s v="Cumple Mayormente"/>
    <s v="Falta en una foto mayor detalle en data  Atiende joven en domicilio , pero no esta al tanto de visita de personal de emergencia ."/>
    <x v="7"/>
    <x v="0"/>
    <x v="8"/>
    <x v="0"/>
    <n v="0.5"/>
    <n v="0.5"/>
    <n v="0.5"/>
    <n v="0.5"/>
    <n v="0.5"/>
    <n v="0.5"/>
    <n v="0.25"/>
    <n v="0.25"/>
    <n v="0.5"/>
    <n v="0.5"/>
    <n v="0.32500000000000001"/>
    <n v="0.96500000000000008"/>
    <x v="1"/>
  </r>
  <r>
    <s v="2035284"/>
    <s v="207528092022125418"/>
    <s v="DF20227456954"/>
    <x v="156"/>
    <x v="213"/>
    <s v="AARON HUENCHUMIL"/>
    <s v="Apolo III #1840"/>
    <s v="Vitacura"/>
    <x v="0"/>
    <s v="Cumple"/>
    <s v="Cumple"/>
    <s v="No Aplica"/>
    <s v="No Aplica"/>
    <s v="Cumple"/>
    <s v="Cumple"/>
    <s v="Si"/>
    <s v="S/N"/>
    <s v="S/N"/>
    <s v="Cumple"/>
    <s v="Cumple"/>
    <s v="Cumple"/>
    <s v="Cumple"/>
    <s v="Cumple"/>
    <s v="1- Cliente estaba saliendo de urgencia de domicilio, pero confirma encontrarse con suministro electrico normalizado"/>
    <x v="7"/>
    <x v="0"/>
    <x v="8"/>
    <x v="0"/>
    <n v="0.5"/>
    <n v="0.5"/>
    <n v="0.5"/>
    <n v="0.5"/>
    <n v="0.5"/>
    <n v="0.5"/>
    <n v="0.25"/>
    <n v="0.25"/>
    <n v="0.5"/>
    <n v="0.5"/>
    <n v="0.5"/>
    <n v="1"/>
    <x v="1"/>
  </r>
  <r>
    <s v="2035273"/>
    <s v="207528092022124134"/>
    <s v="DF20227453880"/>
    <x v="156"/>
    <x v="214"/>
    <s v="AARON HUENCHUMIL"/>
    <s v="Escriva de Balaguer #9055 dpto 63"/>
    <s v="Vitacura"/>
    <x v="0"/>
    <s v="Cumple"/>
    <s v="Cumple"/>
    <s v="No Aplica"/>
    <s v="No Aplica"/>
    <s v="Cumple"/>
    <s v="Cumple"/>
    <s v="No"/>
    <s v="S/N"/>
    <s v="S/N"/>
    <s v="No Aplica"/>
    <s v="No Aplica"/>
    <s v="No Aplica"/>
    <s v="Cumple"/>
    <s v="Cumple Parcialmente"/>
    <s v="1- Cliente con suministro electrico reestablecido"/>
    <x v="7"/>
    <x v="0"/>
    <x v="8"/>
    <x v="0"/>
    <n v="0.5"/>
    <n v="0.5"/>
    <n v="0.5"/>
    <n v="0.5"/>
    <n v="0.5"/>
    <n v="0.5"/>
    <n v="0.25"/>
    <n v="0.25"/>
    <n v="0.5"/>
    <n v="0.5"/>
    <n v="0.17499999999999999"/>
    <n v="0.93500000000000005"/>
    <x v="1"/>
  </r>
  <r>
    <s v="2035261"/>
    <s v="207528092022122323"/>
    <s v="DF20227451674"/>
    <x v="156"/>
    <x v="217"/>
    <s v="AARON HUENCHUMIL"/>
    <s v="Padre Hurtado #1752 F dpto 22"/>
    <s v="Vitacura"/>
    <x v="0"/>
    <s v="Cumple"/>
    <s v="Cumple"/>
    <s v="No Cumple"/>
    <s v="No Cumple"/>
    <s v="Cumple"/>
    <s v="Cumple"/>
    <s v="No"/>
    <s v="S/N"/>
    <s v="S/N"/>
    <s v="No Aplica"/>
    <s v="No Aplica"/>
    <s v="No Aplica"/>
    <s v="Cumple"/>
    <s v="Cumple Parcialmente"/>
    <s v="1- Cliente no se encuentra en domicilio, pero conserje permite acceso a shaft de medidores 2- Suministro electrico normalizado 3- No declara codigo de ITM utilizado, pero si describe su uso  4- Falta sello en caja empalme"/>
    <x v="7"/>
    <x v="0"/>
    <x v="8"/>
    <x v="0"/>
    <n v="0.5"/>
    <n v="0.5"/>
    <n v="0"/>
    <n v="0"/>
    <n v="0.5"/>
    <n v="0.5"/>
    <n v="0.25"/>
    <n v="0.25"/>
    <n v="0.5"/>
    <n v="0.5"/>
    <n v="0.17499999999999999"/>
    <n v="0.63500000000000001"/>
    <x v="1"/>
  </r>
  <r>
    <s v="2035248"/>
    <s v="207528092022120922"/>
    <s v="DF20227454631"/>
    <x v="156"/>
    <x v="211"/>
    <s v="AARON HUENCHUMIL"/>
    <s v="Georgia #1168"/>
    <s v="Vitacura"/>
    <x v="0"/>
    <s v="Cumple"/>
    <s v="Cumple"/>
    <s v="No Aplica"/>
    <s v="No Aplica"/>
    <s v="Cumple Mayormente"/>
    <s v="Cumple Mayormente"/>
    <s v="No"/>
    <s v="S/N"/>
    <s v="S/N"/>
    <s v="No Aplica"/>
    <s v="No Aplica"/>
    <s v="No Aplica"/>
    <s v="Cumple"/>
    <s v="Cumple Parcialmente"/>
    <s v="1- Cliente no se encuentra en domicilio 2-Acometida se encuentra conectada cerca de separador de red B.T"/>
    <x v="7"/>
    <x v="0"/>
    <x v="8"/>
    <x v="0"/>
    <n v="0.5"/>
    <n v="0.5"/>
    <n v="0.5"/>
    <n v="0.5"/>
    <n v="0.32500000000000001"/>
    <n v="0.32500000000000001"/>
    <n v="0.25"/>
    <n v="0.25"/>
    <n v="0.5"/>
    <n v="0.5"/>
    <n v="0.17499999999999999"/>
    <n v="0.88250000000000006"/>
    <x v="1"/>
  </r>
  <r>
    <s v="2035237"/>
    <s v="207528092022115516"/>
    <s v="DF20227456449"/>
    <x v="156"/>
    <x v="226"/>
    <s v="AARON HUENCHUMIL"/>
    <s v="Raoul Duffy #7530"/>
    <s v="Vitacura"/>
    <x v="0"/>
    <s v="Cumple"/>
    <s v="Cumple"/>
    <s v="No Aplica"/>
    <s v="No Aplica"/>
    <s v="Cumple"/>
    <s v="Cumple"/>
    <s v="Si"/>
    <s v="S/N"/>
    <s v="S/N"/>
    <s v="No Aplica"/>
    <s v="No Aplica"/>
    <s v="Cumple"/>
    <s v="Cumple"/>
    <s v="Cumple Parcialmente"/>
    <s v="1- Cliente se encuentra con suministro electrico normalizado"/>
    <x v="7"/>
    <x v="0"/>
    <x v="8"/>
    <x v="0"/>
    <n v="0.5"/>
    <n v="0.5"/>
    <n v="0.5"/>
    <n v="0.5"/>
    <n v="0.5"/>
    <n v="0.5"/>
    <n v="0.25"/>
    <n v="0.25"/>
    <n v="0.5"/>
    <n v="0.5"/>
    <n v="0.17499999999999999"/>
    <n v="0.93500000000000005"/>
    <x v="1"/>
  </r>
  <r>
    <s v="2035228"/>
    <s v="207528092022114456"/>
    <s v="DF20227452984"/>
    <x v="156"/>
    <x v="214"/>
    <s v="AARON HUENCHUMIL"/>
    <s v="San Felix #1585 dpto 12"/>
    <s v="Vitacura"/>
    <x v="0"/>
    <s v="Cumple"/>
    <s v="Cumple"/>
    <s v="No Aplica"/>
    <s v="No Aplica"/>
    <s v="Cumple"/>
    <s v="Cumple"/>
    <s v="No"/>
    <s v="S/N"/>
    <s v="S/N"/>
    <s v="No Aplica"/>
    <s v="No Aplica"/>
    <s v="No Aplica"/>
    <s v="Cumple"/>
    <s v="Cumple Parcialmente"/>
    <s v="1- Cliente no se encuentra en domicilio, motivo por el cual conserje no permite acceso"/>
    <x v="7"/>
    <x v="0"/>
    <x v="8"/>
    <x v="0"/>
    <n v="0.5"/>
    <n v="0.5"/>
    <n v="0.5"/>
    <n v="0.5"/>
    <n v="0.5"/>
    <n v="0.5"/>
    <n v="0.25"/>
    <n v="0.25"/>
    <n v="0.5"/>
    <n v="0.5"/>
    <n v="0.17499999999999999"/>
    <n v="0.93500000000000005"/>
    <x v="1"/>
  </r>
  <r>
    <s v="2039146"/>
    <s v="207629092022183653"/>
    <s v="DF20227474189"/>
    <x v="157"/>
    <x v="231"/>
    <s v="Cristobal toro"/>
    <s v="Monaco 5495"/>
    <s v="Vitacura"/>
    <x v="0"/>
    <s v="Cumple"/>
    <s v="Cumple"/>
    <s v="No Aplica"/>
    <s v="No Aplica"/>
    <s v="Cumple"/>
    <s v="Cumple"/>
    <s v="No"/>
    <s v="S/N"/>
    <s v="S/N"/>
    <s v="No Aplica"/>
    <s v="No Aplica"/>
    <s v="No Aplica"/>
    <s v="Cumple"/>
    <s v="Cumple Parcialmente"/>
    <s v="Falta data en fotografias  Sin moradores"/>
    <x v="7"/>
    <x v="0"/>
    <x v="8"/>
    <x v="0"/>
    <n v="0.5"/>
    <n v="0.5"/>
    <n v="0.5"/>
    <n v="0.5"/>
    <n v="0.5"/>
    <n v="0.5"/>
    <n v="0.25"/>
    <n v="0.25"/>
    <n v="0.5"/>
    <n v="0.5"/>
    <n v="0.17499999999999999"/>
    <n v="0.93500000000000005"/>
    <x v="1"/>
  </r>
  <r>
    <s v="2038921"/>
    <s v="207629092022154803"/>
    <s v="DF20227471090"/>
    <x v="157"/>
    <x v="227"/>
    <s v="Cristobal toro"/>
    <s v="Tupungato 9130"/>
    <s v="Vitacura"/>
    <x v="0"/>
    <s v="Cumple"/>
    <s v="Cumple"/>
    <s v="No Aplica"/>
    <s v="No Aplica"/>
    <s v="Cumple"/>
    <s v="Cumple"/>
    <s v="No"/>
    <s v="S/N"/>
    <s v="S/N"/>
    <s v="No Aplica"/>
    <s v="No Aplica"/>
    <s v="No Aplica"/>
    <s v="Cumple"/>
    <s v="Cumple Parcialmente"/>
    <s v="Falta mayor data en fotos  Sin moradores"/>
    <x v="7"/>
    <x v="0"/>
    <x v="8"/>
    <x v="0"/>
    <n v="0.5"/>
    <n v="0.5"/>
    <n v="0.5"/>
    <n v="0.5"/>
    <n v="0.5"/>
    <n v="0.5"/>
    <n v="0.25"/>
    <n v="0.25"/>
    <n v="0.5"/>
    <n v="0.5"/>
    <n v="0.17499999999999999"/>
    <n v="0.93500000000000005"/>
    <x v="1"/>
  </r>
  <r>
    <s v="2038915"/>
    <s v="207629092022153913"/>
    <s v="DF20227463947"/>
    <x v="157"/>
    <x v="215"/>
    <s v="Cristobal toro"/>
    <s v="Tupungato 9067 dpto 48"/>
    <s v="Vitacura"/>
    <x v="0"/>
    <s v="Cumple"/>
    <s v="Cumple"/>
    <s v="No Aplica"/>
    <s v="No Aplica"/>
    <s v="Cumple"/>
    <s v="Cumple"/>
    <s v="No"/>
    <s v="S/N"/>
    <s v="S/N"/>
    <s v="No Aplica"/>
    <s v="No Aplica"/>
    <s v="No Aplica"/>
    <s v="Cumple"/>
    <s v="Cumple Parcialmente"/>
    <s v="Falta data en fotografias. Problema externo , td ."/>
    <x v="7"/>
    <x v="0"/>
    <x v="8"/>
    <x v="0"/>
    <n v="0.5"/>
    <n v="0.5"/>
    <n v="0.5"/>
    <n v="0.5"/>
    <n v="0.5"/>
    <n v="0.5"/>
    <n v="0.25"/>
    <n v="0.25"/>
    <n v="0.5"/>
    <n v="0.5"/>
    <n v="0.17499999999999999"/>
    <n v="0.93500000000000005"/>
    <x v="1"/>
  </r>
  <r>
    <s v="2038908"/>
    <s v="207529092022153121"/>
    <s v="DF20227452750"/>
    <x v="157"/>
    <x v="212"/>
    <s v="AARON HUENCHUMIL"/>
    <s v="Arquitecto Sullivan #5893"/>
    <s v="Vitacura"/>
    <x v="0"/>
    <s v="Cumple"/>
    <s v="Cumple"/>
    <s v="No Aplica"/>
    <s v="No Aplica"/>
    <s v="Cumple"/>
    <s v="Cumple"/>
    <s v="No"/>
    <s v="S/N"/>
    <s v="S/N"/>
    <s v="No Aplica"/>
    <s v="No Aplica"/>
    <s v="No Aplica"/>
    <s v="Cumple"/>
    <s v="Cumple Parcialmente"/>
    <s v="1- Cliente no se encuentra en domicilio 2- Caja B.T se encuentra con tapa colgando"/>
    <x v="7"/>
    <x v="0"/>
    <x v="8"/>
    <x v="0"/>
    <n v="0.5"/>
    <n v="0.5"/>
    <n v="0.5"/>
    <n v="0.5"/>
    <n v="0.5"/>
    <n v="0.5"/>
    <n v="0.25"/>
    <n v="0.25"/>
    <n v="0.5"/>
    <n v="0.5"/>
    <n v="0.17499999999999999"/>
    <n v="0.93500000000000005"/>
    <x v="1"/>
  </r>
  <r>
    <s v="2038903"/>
    <s v="207629092022152114"/>
    <s v="DF20227470409"/>
    <x v="157"/>
    <x v="227"/>
    <s v="Cristobal toro"/>
    <s v="Fernando ee arguello 7755 dpto 33"/>
    <s v="Vitacura"/>
    <x v="0"/>
    <s v="Cumple"/>
    <s v="Cumple"/>
    <s v="No Aplica"/>
    <s v="No Aplica"/>
    <s v="Cumple"/>
    <s v="Cumple"/>
    <s v="Si"/>
    <s v="Alexis henriquez"/>
    <s v="2228619237"/>
    <s v="Cumple"/>
    <s v="Cumple"/>
    <s v="Cumple"/>
    <s v="Cumple Parcialmente"/>
    <s v="Cumple Parcialmente"/>
    <s v="Fotografias en observacion de personal de emergencia con medidores encontrados en terreno ."/>
    <x v="7"/>
    <x v="0"/>
    <x v="8"/>
    <x v="0"/>
    <n v="0.5"/>
    <n v="0.5"/>
    <n v="0.5"/>
    <n v="0.5"/>
    <n v="0.5"/>
    <n v="0.5"/>
    <n v="0.25"/>
    <n v="0.25"/>
    <n v="0.5"/>
    <n v="0.17499999999999999"/>
    <n v="0.17499999999999999"/>
    <n v="0.87"/>
    <x v="1"/>
  </r>
  <r>
    <s v="2038900"/>
    <s v="207529092022151920"/>
    <s v="DF20227460006"/>
    <x v="157"/>
    <x v="230"/>
    <s v="AARON HUENCHUMIL"/>
    <s v="Las Encinas #5748"/>
    <s v="Vitacura"/>
    <x v="0"/>
    <s v="Cumple"/>
    <s v="Cumple"/>
    <s v="No Aplica"/>
    <s v="No Aplica"/>
    <s v="Cumple"/>
    <s v="Cumple"/>
    <s v="Si"/>
    <s v="Gloria Venavir"/>
    <s v="S/N"/>
    <s v="Cumple"/>
    <s v="Cumple"/>
    <s v="Cumple"/>
    <s v="Cumple"/>
    <s v="Cumple"/>
    <s v="1- Suministro electrico normalizado"/>
    <x v="7"/>
    <x v="0"/>
    <x v="8"/>
    <x v="0"/>
    <n v="0.5"/>
    <n v="0.5"/>
    <n v="0.5"/>
    <n v="0.5"/>
    <n v="0.5"/>
    <n v="0.5"/>
    <n v="0.25"/>
    <n v="0.25"/>
    <n v="0.5"/>
    <n v="0.5"/>
    <n v="0.5"/>
    <n v="1"/>
    <x v="1"/>
  </r>
  <r>
    <s v="2038894"/>
    <s v="207529092022150405"/>
    <s v="DF20227457472"/>
    <x v="157"/>
    <x v="213"/>
    <s v="AARON HUENCHUMIL"/>
    <s v="Morelos #5779"/>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8878"/>
    <s v="207529092022144529"/>
    <s v="DF20227457001"/>
    <x v="157"/>
    <x v="213"/>
    <s v="AARON HUENCHUMIL"/>
    <s v="Dolores #5664"/>
    <s v="Vitacura"/>
    <x v="0"/>
    <s v="Cumple"/>
    <s v="Cumple"/>
    <s v="No Aplica"/>
    <s v="No Aplica"/>
    <s v="Cumple"/>
    <s v="Cumple"/>
    <s v="No"/>
    <s v="S/N"/>
    <s v="S/N"/>
    <s v="No Aplica"/>
    <s v="No Aplica"/>
    <s v="No Aplica"/>
    <s v="Cumple"/>
    <s v="Cumple"/>
    <s v="1- Cliente no se encuentra en domicilio"/>
    <x v="7"/>
    <x v="0"/>
    <x v="8"/>
    <x v="0"/>
    <n v="0.5"/>
    <n v="0.5"/>
    <n v="0.5"/>
    <n v="0.5"/>
    <n v="0.5"/>
    <n v="0.5"/>
    <n v="0.25"/>
    <n v="0.25"/>
    <n v="0.5"/>
    <n v="0.5"/>
    <n v="0.5"/>
    <n v="1"/>
    <x v="1"/>
  </r>
  <r>
    <s v="2038865"/>
    <s v="207529092022143645"/>
    <s v="DF20227456191"/>
    <x v="157"/>
    <x v="226"/>
    <s v="AARON HUENCHUMIL"/>
    <s v="Jacques Cazotte # 5724"/>
    <s v="Vitacura"/>
    <x v="0"/>
    <s v="Cumple"/>
    <s v="Cumple"/>
    <s v="No Aplica"/>
    <s v="No Aplica"/>
    <s v="Cumple"/>
    <s v="Cumple"/>
    <s v="Si"/>
    <s v="S/N"/>
    <s v="S/N"/>
    <s v="Cumple"/>
    <s v="Cumple"/>
    <s v="Cumple"/>
    <s v="Cumple"/>
    <s v="No Cumple"/>
    <s v="1-Cliente confirma via citofono encontrarse con suministro electrico"/>
    <x v="7"/>
    <x v="0"/>
    <x v="8"/>
    <x v="0"/>
    <n v="0.5"/>
    <n v="0.5"/>
    <n v="0.5"/>
    <n v="0.5"/>
    <n v="0.5"/>
    <n v="0.5"/>
    <n v="0.25"/>
    <n v="0.25"/>
    <n v="0.5"/>
    <n v="0.5"/>
    <n v="0"/>
    <n v="0.9"/>
    <x v="1"/>
  </r>
  <r>
    <s v="2038855"/>
    <s v="207529092022142708"/>
    <s v="DF20227455805"/>
    <x v="157"/>
    <x v="226"/>
    <s v="AARON HUENCHUMIL"/>
    <s v="Jacques Cazotte #5606"/>
    <s v="Vitacura"/>
    <x v="0"/>
    <s v="Cumple"/>
    <s v="Cumple"/>
    <s v="No Aplica"/>
    <s v="No Aplica"/>
    <s v="Cumple"/>
    <s v="Cumple"/>
    <s v="S/N"/>
    <s v="Laura Guenet"/>
    <s v="963941830"/>
    <s v="Cumple"/>
    <s v="Cumple"/>
    <s v="Cumple"/>
    <s v="Cumple"/>
    <s v="Cumple"/>
    <s v="1- Cliente se encuentra con suministro electrico normalizado"/>
    <x v="7"/>
    <x v="0"/>
    <x v="8"/>
    <x v="0"/>
    <n v="0.5"/>
    <n v="0.5"/>
    <n v="0.5"/>
    <n v="0.5"/>
    <n v="0.5"/>
    <n v="0.5"/>
    <n v="0.25"/>
    <n v="0.25"/>
    <n v="0.5"/>
    <n v="0.5"/>
    <n v="0.5"/>
    <n v="1"/>
    <x v="1"/>
  </r>
  <r>
    <s v="2038805"/>
    <s v="207529092022141618"/>
    <s v="DF20227456605"/>
    <x v="157"/>
    <x v="226"/>
    <s v="AARON HUENCHUMIL"/>
    <s v="Agustin Denegri #5642"/>
    <s v="Vitacura"/>
    <x v="0"/>
    <s v="Cumple"/>
    <s v="Cumple"/>
    <s v="No Aplica"/>
    <s v="No Aplica"/>
    <s v="No Aplica"/>
    <s v="No Aplica"/>
    <s v="No"/>
    <s v="S/N"/>
    <s v="S/N"/>
    <s v="No Aplica"/>
    <s v="No Aplica"/>
    <s v="No Aplica"/>
    <s v="Cumple"/>
    <s v="Cumple Parcialmente"/>
    <s v="1-Sector se encuentra con suministro electrico"/>
    <x v="7"/>
    <x v="0"/>
    <x v="8"/>
    <x v="0"/>
    <n v="0.5"/>
    <n v="0.5"/>
    <n v="0.5"/>
    <n v="0.5"/>
    <n v="0.5"/>
    <n v="0.5"/>
    <n v="0.25"/>
    <n v="0.25"/>
    <n v="0.5"/>
    <n v="0.5"/>
    <n v="0.17499999999999999"/>
    <n v="0.93500000000000005"/>
    <x v="1"/>
  </r>
  <r>
    <s v="2038803"/>
    <s v="207529092022141220"/>
    <s v="DF20227458298"/>
    <x v="157"/>
    <x v="223"/>
    <s v="AARON HUENCHUMIL"/>
    <s v="Agustin Denegri #5577"/>
    <s v="Vitacura"/>
    <x v="0"/>
    <s v="Cumple"/>
    <s v="Cumple"/>
    <s v="No Aplica"/>
    <s v="No Aplica"/>
    <s v="Cumple"/>
    <s v="Cumple"/>
    <s v="No"/>
    <s v="S/N"/>
    <s v="S/N"/>
    <s v="No Aplica"/>
    <s v="No Aplica"/>
    <s v="No Aplica"/>
    <s v="Cumple Mayormente"/>
    <s v="Cumple"/>
    <s v="1-Sector con suministro electrico"/>
    <x v="7"/>
    <x v="0"/>
    <x v="8"/>
    <x v="0"/>
    <n v="0.5"/>
    <n v="0.5"/>
    <n v="0.5"/>
    <n v="0.5"/>
    <n v="0.5"/>
    <n v="0.5"/>
    <n v="0.25"/>
    <n v="0.25"/>
    <n v="0.5"/>
    <n v="0.32500000000000001"/>
    <n v="0.5"/>
    <n v="0.96500000000000008"/>
    <x v="1"/>
  </r>
  <r>
    <s v="2038798"/>
    <s v="207629092022140504"/>
    <s v="DF20227470466"/>
    <x v="157"/>
    <x v="227"/>
    <s v="Cristobal toro"/>
    <s v="Boston 7490"/>
    <s v="Vitacura"/>
    <x v="0"/>
    <s v="Cumple"/>
    <s v="Cumple"/>
    <s v="No Aplica"/>
    <s v="No Aplica"/>
    <s v="Cumple"/>
    <s v="Cumple"/>
    <s v="No"/>
    <s v="S/N"/>
    <s v="S/N"/>
    <s v="No Aplica"/>
    <s v="No Aplica"/>
    <s v="No Aplica"/>
    <s v="Cumple"/>
    <s v="Cumple Parcialmente"/>
    <s v="Falta data en fotografias  No se toman fotografias , ya q en pasaje hay operativo policial . Piden de seguridad minicipal y carabineros retirarme"/>
    <x v="7"/>
    <x v="0"/>
    <x v="8"/>
    <x v="0"/>
    <n v="0.5"/>
    <n v="0.5"/>
    <n v="0.5"/>
    <n v="0.5"/>
    <n v="0.5"/>
    <n v="0.5"/>
    <n v="0.25"/>
    <n v="0.25"/>
    <n v="0.5"/>
    <n v="0.5"/>
    <n v="0.17499999999999999"/>
    <n v="0.93500000000000005"/>
    <x v="1"/>
  </r>
  <r>
    <s v="2038797"/>
    <s v="207529092022140148"/>
    <s v="DF20227458214"/>
    <x v="157"/>
    <x v="223"/>
    <s v="AARON HUENCHUMIL"/>
    <s v="Luis Carrera #2286"/>
    <s v="Vitacura"/>
    <x v="0"/>
    <s v="Cumple"/>
    <s v="Cumple"/>
    <s v="No Aplica"/>
    <s v="No Aplica"/>
    <s v="Cumple"/>
    <s v="Cumple"/>
    <s v="No"/>
    <s v="S/N"/>
    <s v="S/N"/>
    <s v="No Aplica"/>
    <s v="No Aplica"/>
    <s v="No Aplica"/>
    <s v="Cumple"/>
    <s v="Cumple Parcialmente"/>
    <s v="1- Cliente no se encuentra en domicilio 2- Acometida de cliente en riesgo electrico debido a contacto con ramas de arbol"/>
    <x v="7"/>
    <x v="0"/>
    <x v="8"/>
    <x v="0"/>
    <n v="0.5"/>
    <n v="0.5"/>
    <n v="0.5"/>
    <n v="0.5"/>
    <n v="0.5"/>
    <n v="0.5"/>
    <n v="0.25"/>
    <n v="0.25"/>
    <n v="0.5"/>
    <n v="0.5"/>
    <n v="0.17499999999999999"/>
    <n v="0.93500000000000005"/>
    <x v="1"/>
  </r>
  <r>
    <s v="2038789"/>
    <s v="207529092022134353"/>
    <s v="DF20227451119"/>
    <x v="157"/>
    <x v="210"/>
    <s v="AARON HUENCHUMIL"/>
    <s v="Luis Carrera #2800 dpto 407"/>
    <s v="Vitacura"/>
    <x v="0"/>
    <s v="Cumple"/>
    <s v="Cumple"/>
    <s v="No Aplica"/>
    <s v="No Aplica"/>
    <s v="Cumple"/>
    <s v="Cumple"/>
    <s v="No"/>
    <s v="S/N"/>
    <s v="S/N"/>
    <s v="No Aplica"/>
    <s v="No Aplica"/>
    <s v="No Aplica"/>
    <s v="Cumple"/>
    <s v="Cumple Parcialmente"/>
    <s v="1- Cliente no se encuentra en domicilio, pero conserje permite acceso a shaft medidores  2- Suministro electrico normalizado"/>
    <x v="7"/>
    <x v="0"/>
    <x v="8"/>
    <x v="0"/>
    <n v="0.5"/>
    <n v="0.5"/>
    <n v="0.5"/>
    <n v="0.5"/>
    <n v="0.5"/>
    <n v="0.5"/>
    <n v="0.25"/>
    <n v="0.25"/>
    <n v="0.5"/>
    <n v="0.5"/>
    <n v="0.17499999999999999"/>
    <n v="0.93500000000000005"/>
    <x v="1"/>
  </r>
  <r>
    <s v="2038756"/>
    <s v="207629092022133742"/>
    <s v="DF20227468146"/>
    <x v="157"/>
    <x v="225"/>
    <s v="Cristobal toro"/>
    <s v="Oklahoma 1156"/>
    <s v="Vitacura"/>
    <x v="0"/>
    <s v="Cumple"/>
    <s v="Cumple"/>
    <s v="No Aplica"/>
    <s v="No Aplica"/>
    <s v="Cumple"/>
    <s v="Cumple"/>
    <s v="No"/>
    <s v="S/N"/>
    <s v="S/N"/>
    <s v="No Aplica"/>
    <s v="No Aplica"/>
    <s v="No Aplica"/>
    <s v="Cumple"/>
    <s v="Cumple Parcialmente"/>
    <s v="Falta mayor data en fotografias  Sin moradores"/>
    <x v="7"/>
    <x v="0"/>
    <x v="8"/>
    <x v="0"/>
    <n v="0.5"/>
    <n v="0.5"/>
    <n v="0.5"/>
    <n v="0.5"/>
    <n v="0.5"/>
    <n v="0.5"/>
    <n v="0.25"/>
    <n v="0.25"/>
    <n v="0.5"/>
    <n v="0.5"/>
    <n v="0.17499999999999999"/>
    <n v="0.93500000000000005"/>
    <x v="1"/>
  </r>
  <r>
    <s v="2038624"/>
    <s v="207529092022133109"/>
    <s v="DF20227457104"/>
    <x v="157"/>
    <x v="213"/>
    <s v="AARON HUENCHUMIL"/>
    <s v="Francisco de Ginebra #5078"/>
    <s v="Vitacura"/>
    <x v="0"/>
    <s v="Cumple"/>
    <s v="Cumple"/>
    <s v="No Aplica"/>
    <s v="No Aplica"/>
    <s v="Cumple"/>
    <s v="Cumple"/>
    <s v="Si"/>
    <s v="S/N"/>
    <s v="S/N"/>
    <s v="Cumple"/>
    <s v="Cumple"/>
    <s v="Cumple"/>
    <s v="Cumple"/>
    <s v="Cumple"/>
    <s v="1- Cliente confirma encontrarse con suministro electrico"/>
    <x v="7"/>
    <x v="0"/>
    <x v="8"/>
    <x v="0"/>
    <n v="0.5"/>
    <n v="0.5"/>
    <n v="0.5"/>
    <n v="0.5"/>
    <n v="0.5"/>
    <n v="0.5"/>
    <n v="0.25"/>
    <n v="0.25"/>
    <n v="0.5"/>
    <n v="0.5"/>
    <n v="0.5"/>
    <n v="1"/>
    <x v="1"/>
  </r>
  <r>
    <s v="2038615"/>
    <s v="207629092022132247"/>
    <s v="DF20227473210"/>
    <x v="157"/>
    <x v="232"/>
    <s v="Cristobal toro"/>
    <s v="Geronimo de alderete 1383"/>
    <s v="Vitacura"/>
    <x v="0"/>
    <s v="Cumple"/>
    <s v="Cumple"/>
    <s v="No Aplica"/>
    <s v="No Aplica"/>
    <s v="Cumple"/>
    <s v="Cumple"/>
    <s v="No"/>
    <s v="S/N"/>
    <s v="S/N"/>
    <s v="No Aplica"/>
    <s v="No Aplica"/>
    <s v="No Aplica"/>
    <s v="Cumple"/>
    <s v="Cumple Parcialmente"/>
    <s v="Falta mator data en fotografias  Sin moradores"/>
    <x v="7"/>
    <x v="0"/>
    <x v="8"/>
    <x v="0"/>
    <n v="0.5"/>
    <n v="0.5"/>
    <n v="0.5"/>
    <n v="0.5"/>
    <n v="0.5"/>
    <n v="0.5"/>
    <n v="0.25"/>
    <n v="0.25"/>
    <n v="0.5"/>
    <n v="0.5"/>
    <n v="0.17499999999999999"/>
    <n v="0.93500000000000005"/>
    <x v="1"/>
  </r>
  <r>
    <s v="2038612"/>
    <s v="207529092022131840"/>
    <s v="DF20227454289"/>
    <x v="157"/>
    <x v="211"/>
    <s v="AARON HUENCHUMIL"/>
    <s v="Candelaria Goyenechea #4599 dpto 504"/>
    <s v="Vitacura"/>
    <x v="0"/>
    <s v="Cumple"/>
    <s v="Cumple"/>
    <s v="No Aplica"/>
    <s v="No Aplica"/>
    <s v="Cumple"/>
    <s v="Cumple"/>
    <s v="No"/>
    <s v="S/N"/>
    <s v="S/N"/>
    <s v="No Aplica"/>
    <s v="No Aplica"/>
    <s v="No Aplica"/>
    <s v="Cumple"/>
    <s v="Cumple Parcialmente"/>
    <s v="1-Cliente no se encuentra en domicilio y conserje no permite acceso por tal motivo"/>
    <x v="7"/>
    <x v="0"/>
    <x v="8"/>
    <x v="0"/>
    <n v="0.5"/>
    <n v="0.5"/>
    <n v="0.5"/>
    <n v="0.5"/>
    <n v="0.5"/>
    <n v="0.5"/>
    <n v="0.25"/>
    <n v="0.25"/>
    <n v="0.5"/>
    <n v="0.5"/>
    <n v="0.17499999999999999"/>
    <n v="0.93500000000000005"/>
    <x v="1"/>
  </r>
  <r>
    <s v="2038596"/>
    <s v="207529092022125927"/>
    <s v="DF20227452995"/>
    <x v="157"/>
    <x v="214"/>
    <s v="AARON HUENCHUMIL"/>
    <s v="Presidente Kennedy #5600 dpto 203"/>
    <s v="Vitacura"/>
    <x v="0"/>
    <s v="Cumple"/>
    <s v="Cumple"/>
    <s v="No Aplica"/>
    <s v="No Aplica"/>
    <s v="Cumple"/>
    <s v="Cumple"/>
    <s v="No"/>
    <s v="S/N"/>
    <s v="S/N"/>
    <s v="No Aplica"/>
    <s v="No Aplica"/>
    <s v="No Aplica"/>
    <s v="Cumple"/>
    <s v="Cumple Parcialmente"/>
    <s v="1-Cliente no se encuentra en domicilio, pero conserje permite acceso a shaft medidores  2- Suministro electrico normalizado"/>
    <x v="7"/>
    <x v="0"/>
    <x v="8"/>
    <x v="0"/>
    <n v="0.5"/>
    <n v="0.5"/>
    <n v="0.5"/>
    <n v="0.5"/>
    <n v="0.5"/>
    <n v="0.5"/>
    <n v="0.25"/>
    <n v="0.25"/>
    <n v="0.5"/>
    <n v="0.5"/>
    <n v="0.17499999999999999"/>
    <n v="0.93500000000000005"/>
    <x v="1"/>
  </r>
  <r>
    <s v="2038589"/>
    <s v="207629092022125644"/>
    <s v="DF20227469808"/>
    <x v="157"/>
    <x v="229"/>
    <s v="Cristobal toro"/>
    <s v="Espoz 6228 dpto 304"/>
    <s v="Vitacura"/>
    <x v="0"/>
    <s v="Cumple"/>
    <s v="Cumple"/>
    <s v="No Aplica"/>
    <s v="No Aplica"/>
    <s v="Cumple"/>
    <s v="Cumple"/>
    <s v="No"/>
    <s v="S/N"/>
    <s v="S/N"/>
    <s v="No Aplica"/>
    <s v="No Aplica"/>
    <s v="No Aplica"/>
    <s v="Cumple"/>
    <s v="Cumple Parcialmente"/>
    <s v="Falta data en fotografias  Sin acceso a medidores  Se llama por citofono , pero no contesta"/>
    <x v="7"/>
    <x v="0"/>
    <x v="8"/>
    <x v="0"/>
    <n v="0.5"/>
    <n v="0.5"/>
    <n v="0.5"/>
    <n v="0.5"/>
    <n v="0.5"/>
    <n v="0.5"/>
    <n v="0.25"/>
    <n v="0.25"/>
    <n v="0.5"/>
    <n v="0.5"/>
    <n v="0.17499999999999999"/>
    <n v="0.93500000000000005"/>
    <x v="1"/>
  </r>
  <r>
    <s v="2038569"/>
    <s v="207629092022123854"/>
    <s v="DF20227474162"/>
    <x v="157"/>
    <x v="231"/>
    <s v="Cristobal toro"/>
    <s v="Pio xi 1603"/>
    <s v="Vitacura"/>
    <x v="0"/>
    <s v="Cumple"/>
    <s v="Cumple"/>
    <s v="No Cumple"/>
    <s v="No Cumple"/>
    <s v="Cumple"/>
    <s v="Cumple"/>
    <s v="No"/>
    <s v="S/N"/>
    <s v="S/N"/>
    <s v="No Aplica"/>
    <s v="No Aplica"/>
    <s v="No Aplica"/>
    <s v="Cumple"/>
    <s v="Cumple"/>
    <s v="Sin moradores , vecino desconfian de visita , no se toman fotos para evotar problemas con vecinos"/>
    <x v="7"/>
    <x v="0"/>
    <x v="8"/>
    <x v="0"/>
    <n v="0.5"/>
    <n v="0.5"/>
    <n v="0"/>
    <n v="0"/>
    <n v="0.5"/>
    <n v="0.5"/>
    <n v="0.25"/>
    <n v="0.25"/>
    <n v="0.5"/>
    <n v="0.5"/>
    <n v="0.5"/>
    <n v="0.7"/>
    <x v="1"/>
  </r>
  <r>
    <s v="2038564"/>
    <s v="207529092022123125"/>
    <s v="DF20227451758"/>
    <x v="157"/>
    <x v="217"/>
    <s v="AARON HUENCHUMIL"/>
    <s v="Presidente Kennedy #5770 dpto 1007"/>
    <s v="Vitacura"/>
    <x v="0"/>
    <s v="Cumple"/>
    <s v="Cumple"/>
    <s v="No Cumple"/>
    <s v="No Cumple"/>
    <s v="Cumple"/>
    <s v="Cumple"/>
    <s v="No"/>
    <s v="S/N"/>
    <s v="S/N"/>
    <s v="No Aplica"/>
    <s v="No Aplica"/>
    <s v="No Aplica"/>
    <s v="Cumple"/>
    <s v="Cumple Parcialmente"/>
    <s v="1-Conserje permite acceso a shaft de medidores 2- Suministro electrico normalizado 3- No declara codigo de ITM utilizado, pero si describe su uso"/>
    <x v="7"/>
    <x v="0"/>
    <x v="8"/>
    <x v="0"/>
    <n v="0.5"/>
    <n v="0.5"/>
    <n v="0"/>
    <n v="0"/>
    <n v="0.5"/>
    <n v="0.5"/>
    <n v="0.25"/>
    <n v="0.25"/>
    <n v="0.5"/>
    <n v="0.5"/>
    <n v="0.17499999999999999"/>
    <n v="0.63500000000000001"/>
    <x v="1"/>
  </r>
  <r>
    <s v="2038550"/>
    <s v="207629092022121757"/>
    <s v="DF20227472509"/>
    <x v="157"/>
    <x v="216"/>
    <s v="Cristobal toro"/>
    <s v="Las hualtatas 5179 A"/>
    <s v="Vitacura"/>
    <x v="0"/>
    <s v="Cumple"/>
    <s v="Cumple"/>
    <s v="No Aplica"/>
    <s v="No Aplica"/>
    <s v="Cumple"/>
    <s v="Cumple"/>
    <s v="Si"/>
    <s v="S/N"/>
    <s v="S/N"/>
    <s v="No Aplica"/>
    <s v="No Aplica"/>
    <s v="No Aplica"/>
    <s v="Cumple"/>
    <s v="Cumple"/>
    <s v="Atiende persona q trabaja en local , pero no esta al tanto de visita de personal de emergencia"/>
    <x v="7"/>
    <x v="0"/>
    <x v="8"/>
    <x v="0"/>
    <n v="0.5"/>
    <n v="0.5"/>
    <n v="0.5"/>
    <n v="0.5"/>
    <n v="0.5"/>
    <n v="0.5"/>
    <n v="0.25"/>
    <n v="0.25"/>
    <n v="0.5"/>
    <n v="0.5"/>
    <n v="0.5"/>
    <n v="1"/>
    <x v="1"/>
  </r>
  <r>
    <s v="2038541"/>
    <s v="207529092022120426"/>
    <s v="DF20227456329"/>
    <x v="157"/>
    <x v="226"/>
    <s v="AARON HUENCHUMIL"/>
    <s v="Los Abetos #1572"/>
    <s v="Vitacura"/>
    <x v="0"/>
    <s v="Cumple"/>
    <s v="Cumple"/>
    <s v="No Cumple"/>
    <s v="No Cumple"/>
    <s v="Cumple"/>
    <s v="Cumple"/>
    <s v="Si"/>
    <s v="Clara Figueroa Roco"/>
    <s v="982511322"/>
    <s v="Cumple"/>
    <s v="Cumple"/>
    <s v="Cumple"/>
    <s v="Cumple"/>
    <s v="No Cumple"/>
    <s v="1-Cliente con suministro electrico normalizado 2-No declara codigo de material utilizado, pero si describe su uso"/>
    <x v="7"/>
    <x v="0"/>
    <x v="8"/>
    <x v="0"/>
    <n v="0.5"/>
    <n v="0.5"/>
    <n v="0"/>
    <n v="0"/>
    <n v="0.5"/>
    <n v="0.5"/>
    <n v="0.25"/>
    <n v="0.25"/>
    <n v="0.5"/>
    <n v="0.5"/>
    <n v="0"/>
    <n v="0.6"/>
    <x v="1"/>
  </r>
  <r>
    <s v="2038539"/>
    <s v="207629092022120532"/>
    <s v="DF20227471128"/>
    <x v="157"/>
    <x v="227"/>
    <s v="Cristobal toro"/>
    <s v="Clemenceau 1582"/>
    <s v="Vitacura"/>
    <x v="0"/>
    <s v="Cumple"/>
    <s v="Cumple"/>
    <s v="No Aplica"/>
    <s v="No Aplica"/>
    <s v="Cumple"/>
    <s v="Cumple"/>
    <s v="No"/>
    <s v="S/N"/>
    <s v="S/N"/>
    <s v="No Aplica"/>
    <s v="No Aplica"/>
    <s v="No Aplica"/>
    <s v="Cumple"/>
    <s v="Cumple"/>
    <s v="Sin moradores  Sin mayor observacion"/>
    <x v="7"/>
    <x v="0"/>
    <x v="8"/>
    <x v="0"/>
    <n v="0.5"/>
    <n v="0.5"/>
    <n v="0.5"/>
    <n v="0.5"/>
    <n v="0.5"/>
    <n v="0.5"/>
    <n v="0.25"/>
    <n v="0.25"/>
    <n v="0.5"/>
    <n v="0.5"/>
    <n v="0.5"/>
    <n v="1"/>
    <x v="1"/>
  </r>
  <r>
    <s v="2038535"/>
    <s v="207629092022115715"/>
    <s v="DF20227473297"/>
    <x v="157"/>
    <x v="232"/>
    <s v="Cristobal toro"/>
    <s v="Francisco de aguirre 4214 C E"/>
    <s v="Vitacura"/>
    <x v="0"/>
    <s v="Cumple"/>
    <s v="Cumple"/>
    <s v="No Aplica"/>
    <s v="No Aplica"/>
    <s v="Cumple"/>
    <s v="Cumple"/>
    <s v="No"/>
    <s v="S/N"/>
    <s v="S/N"/>
    <s v="No Aplica"/>
    <s v="No Aplica"/>
    <s v="No Aplica"/>
    <s v="Cumple"/>
    <s v="Cumple Parcialmente"/>
    <s v="Falta mayor data en fotos  Sin acceso a medidores , se llama por citofono y no hay respuesta"/>
    <x v="7"/>
    <x v="0"/>
    <x v="8"/>
    <x v="0"/>
    <n v="0.5"/>
    <n v="0.5"/>
    <n v="0.5"/>
    <n v="0.5"/>
    <n v="0.5"/>
    <n v="0.5"/>
    <n v="0.25"/>
    <n v="0.25"/>
    <n v="0.5"/>
    <n v="0.5"/>
    <n v="0.17499999999999999"/>
    <n v="0.93500000000000005"/>
    <x v="1"/>
  </r>
  <r>
    <s v="2038532"/>
    <s v="207529092022114940"/>
    <s v="DF20227450539"/>
    <x v="157"/>
    <x v="210"/>
    <s v="AARON HUENCHUMIL"/>
    <s v="Las Hualtatas #5234"/>
    <s v="Vitacura"/>
    <x v="0"/>
    <s v="Cumple"/>
    <s v="Cumple"/>
    <s v="No Cumple"/>
    <s v="No Cumple"/>
    <s v="Cumple"/>
    <s v="Cumple"/>
    <s v="Si"/>
    <s v="S/N"/>
    <s v="S/N"/>
    <s v="Cumple"/>
    <s v="Cumple"/>
    <s v="Cumple"/>
    <s v="Cumple"/>
    <s v="Cumple Parcialmente"/>
    <s v="1-Asesora del hogar confirma, suministro electrico normalizado. No permite acceso 2-no declara codigo de ITM utilizado, pero si describe su uso"/>
    <x v="7"/>
    <x v="0"/>
    <x v="8"/>
    <x v="0"/>
    <n v="0.5"/>
    <n v="0.5"/>
    <n v="0"/>
    <n v="0"/>
    <n v="0.5"/>
    <n v="0.5"/>
    <n v="0.25"/>
    <n v="0.25"/>
    <n v="0.5"/>
    <n v="0.5"/>
    <n v="0.17499999999999999"/>
    <n v="0.63500000000000001"/>
    <x v="1"/>
  </r>
  <r>
    <s v="2038521"/>
    <s v="207629092022113724"/>
    <s v="DF20227468702"/>
    <x v="157"/>
    <x v="225"/>
    <s v="Cristobal toro"/>
    <s v="Nueva costanera 3451"/>
    <s v="Vitacura"/>
    <x v="0"/>
    <s v="Cumple"/>
    <s v="Cumple"/>
    <s v="No Aplica"/>
    <s v="No Aplica"/>
    <s v="Cumple"/>
    <s v="Cumple"/>
    <s v="No"/>
    <s v="S/N"/>
    <s v="S/N"/>
    <s v="No Aplica"/>
    <s v="No Aplica"/>
    <s v="No Aplica"/>
    <s v="Cumple"/>
    <s v="Cumple Parcialmente"/>
    <s v="Falta mayor data en fotos  Problema externo , td  Num. Incidencia relacionado a direccion nueva costanera 3441."/>
    <x v="7"/>
    <x v="0"/>
    <x v="8"/>
    <x v="0"/>
    <n v="0.5"/>
    <n v="0.5"/>
    <n v="0.5"/>
    <n v="0.5"/>
    <n v="0.5"/>
    <n v="0.5"/>
    <n v="0.25"/>
    <n v="0.25"/>
    <n v="0.5"/>
    <n v="0.5"/>
    <n v="0.17499999999999999"/>
    <n v="0.93500000000000005"/>
    <x v="1"/>
  </r>
  <r>
    <s v="2038516"/>
    <s v="207629092022113438"/>
    <s v="DF20227467569"/>
    <x v="157"/>
    <x v="228"/>
    <s v="Cristobal toro"/>
    <s v="Nueva costanera 3441"/>
    <s v="Vitacura"/>
    <x v="0"/>
    <s v="Cumple"/>
    <s v="Cumple"/>
    <s v="No Aplica"/>
    <s v="No Aplica"/>
    <s v="Cumple"/>
    <s v="Cumple"/>
    <s v="No"/>
    <s v="S/N"/>
    <s v="S/N"/>
    <s v="No Aplica"/>
    <s v="No Aplica"/>
    <s v="No Aplica"/>
    <s v="Cumple"/>
    <s v="Cumple Parcialmente"/>
    <s v="Falta mayor data en fotos  Problema extermo , td"/>
    <x v="7"/>
    <x v="0"/>
    <x v="8"/>
    <x v="0"/>
    <n v="0.5"/>
    <n v="0.5"/>
    <n v="0.5"/>
    <n v="0.5"/>
    <n v="0.5"/>
    <n v="0.5"/>
    <n v="0.25"/>
    <n v="0.25"/>
    <n v="0.5"/>
    <n v="0.5"/>
    <n v="0.17499999999999999"/>
    <n v="0.93500000000000005"/>
    <x v="1"/>
  </r>
  <r>
    <s v="2038512"/>
    <s v="207529092022112857"/>
    <s v="DF20227454764"/>
    <x v="157"/>
    <x v="211"/>
    <s v="AARON HUENCHUMIL"/>
    <s v="Paderewsky#5150 dpto 801"/>
    <s v="Vitacura"/>
    <x v="0"/>
    <s v="Cumple"/>
    <s v="Cumple"/>
    <s v="No Aplica"/>
    <s v="No Aplica"/>
    <s v="Cumple"/>
    <s v="Cumple"/>
    <s v="No"/>
    <s v="S/N"/>
    <s v="S/N"/>
    <s v="No Aplica"/>
    <s v="No Aplica"/>
    <s v="No Aplica"/>
    <s v="Cumple"/>
    <s v="Cumple Parcialmente"/>
    <s v="1-Cliente no se encuentra en domicilio, pero conserje permite acceso a shaft de medidores 2- Suministro electrico restablecido"/>
    <x v="7"/>
    <x v="0"/>
    <x v="8"/>
    <x v="0"/>
    <n v="0.5"/>
    <n v="0.5"/>
    <n v="0.5"/>
    <n v="0.5"/>
    <n v="0.5"/>
    <n v="0.5"/>
    <n v="0.25"/>
    <n v="0.25"/>
    <n v="0.5"/>
    <n v="0.5"/>
    <n v="0.17499999999999999"/>
    <n v="0.93500000000000005"/>
    <x v="1"/>
  </r>
  <r>
    <s v="2038428"/>
    <s v="207529092022111958"/>
    <s v="DF20227454343"/>
    <x v="157"/>
    <x v="211"/>
    <s v="AARON HUENCHUMIL"/>
    <s v="Paderewsky #5051"/>
    <s v="Vitacura"/>
    <x v="0"/>
    <s v="Cumple"/>
    <s v="Cumple"/>
    <s v="No Aplica"/>
    <s v="No Aplica"/>
    <s v="Cumple"/>
    <s v="Cumple"/>
    <s v="No"/>
    <s v="S/N"/>
    <s v="S/N"/>
    <s v="No Aplica"/>
    <s v="No Aplica"/>
    <s v="No Aplica"/>
    <s v="Cumple"/>
    <s v="Cumple Parcialmente"/>
    <s v="1-Cliente no se encuentra en domicilio"/>
    <x v="7"/>
    <x v="0"/>
    <x v="8"/>
    <x v="0"/>
    <n v="0.5"/>
    <n v="0.5"/>
    <n v="0.5"/>
    <n v="0.5"/>
    <n v="0.5"/>
    <n v="0.5"/>
    <n v="0.25"/>
    <n v="0.25"/>
    <n v="0.5"/>
    <n v="0.5"/>
    <n v="0.17499999999999999"/>
    <n v="0.93500000000000005"/>
    <x v="1"/>
  </r>
  <r>
    <s v="2040399"/>
    <s v="207630092022163126"/>
    <s v="DF20227474376"/>
    <x v="158"/>
    <x v="233"/>
    <s v="Cristobal toro"/>
    <s v="Los molinos 8727"/>
    <s v="Vitacura"/>
    <x v="0"/>
    <s v="Cumple"/>
    <s v="Cumple"/>
    <s v="No Aplica"/>
    <s v="No Aplica"/>
    <s v="Cumple"/>
    <s v="Cumple"/>
    <s v="No"/>
    <s v="S/N"/>
    <s v="S/N"/>
    <s v="No Aplica"/>
    <s v="No Aplica"/>
    <s v="No Aplica"/>
    <s v="Cumple"/>
    <s v="Cumple Parcialmente"/>
    <s v="Falta data en fotografias . Problema ap externo ."/>
    <x v="7"/>
    <x v="0"/>
    <x v="8"/>
    <x v="0"/>
    <n v="0.5"/>
    <n v="0.5"/>
    <n v="0.5"/>
    <n v="0.5"/>
    <n v="0.5"/>
    <n v="0.5"/>
    <n v="0.25"/>
    <n v="0.25"/>
    <n v="0.5"/>
    <n v="0.5"/>
    <n v="0.17499999999999999"/>
    <n v="0.93500000000000005"/>
    <x v="1"/>
  </r>
  <r>
    <s v="2040334"/>
    <s v="207530092022145000"/>
    <s v="DF20227452358"/>
    <x v="158"/>
    <x v="212"/>
    <s v="AARON HUENCHUMIL"/>
    <s v="Alto del Polo #5770"/>
    <s v="Vitacura"/>
    <x v="0"/>
    <s v="Cumple"/>
    <s v="Cumple"/>
    <s v="No Cumple"/>
    <s v="No Cumple"/>
    <s v="Cumple"/>
    <s v="Cumple"/>
    <s v="Si"/>
    <s v="Pablo Vicuña"/>
    <s v="5690971254"/>
    <s v="Cumple"/>
    <s v="Cumple"/>
    <s v="Cumple"/>
    <s v="Cumple"/>
    <s v="Cumple Parcialmente"/>
    <s v="1- Cliente se encuentra con suministro electrico normalizado 2-No declara codigo de ITM 3x40A, pero si describe uso"/>
    <x v="7"/>
    <x v="0"/>
    <x v="8"/>
    <x v="0"/>
    <n v="0.5"/>
    <n v="0.5"/>
    <n v="0"/>
    <n v="0"/>
    <n v="0.5"/>
    <n v="0.5"/>
    <n v="0.25"/>
    <n v="0.25"/>
    <n v="0.5"/>
    <n v="0.5"/>
    <n v="0.17499999999999999"/>
    <n v="0.63500000000000001"/>
    <x v="1"/>
  </r>
  <r>
    <s v="2040315"/>
    <s v="207530092022143158"/>
    <s v="DF20227458586"/>
    <x v="158"/>
    <x v="223"/>
    <s v="AARON HUENCHUMIL"/>
    <s v="Vicente Izquierdo #1037"/>
    <s v="Vitacura"/>
    <x v="0"/>
    <s v="Cumple"/>
    <s v="Cumple"/>
    <s v="No Aplica"/>
    <s v="No Aplica"/>
    <s v="Cumple"/>
    <s v="Cumple"/>
    <s v="Si"/>
    <s v="S/N"/>
    <s v="S/N"/>
    <s v="Cumple"/>
    <s v="Cumple"/>
    <s v="Cumple"/>
    <s v="Cumple"/>
    <s v="Cumple Parcialmente"/>
    <s v="1-Cliente confirma via citofono encontrarse con suministro electrico normalizado"/>
    <x v="7"/>
    <x v="0"/>
    <x v="8"/>
    <x v="0"/>
    <n v="0.5"/>
    <n v="0.5"/>
    <n v="0.5"/>
    <n v="0.5"/>
    <n v="0.5"/>
    <n v="0.5"/>
    <n v="0.25"/>
    <n v="0.25"/>
    <n v="0.5"/>
    <n v="0.5"/>
    <n v="0.17499999999999999"/>
    <n v="0.93500000000000005"/>
    <x v="1"/>
  </r>
  <r>
    <s v="2040215"/>
    <s v="207530092022141713"/>
    <s v="DF20227456802"/>
    <x v="158"/>
    <x v="213"/>
    <s v="AARON HUENCHUMIL"/>
    <s v="Antilhue #6650"/>
    <s v="Vitacura"/>
    <x v="0"/>
    <s v="Cumple"/>
    <s v="Cumple"/>
    <s v="No Aplica"/>
    <s v="No Aplica"/>
    <s v="Cumple"/>
    <s v="Cumple"/>
    <s v="Si"/>
    <s v="Ana Sanchez (asesora hogar)"/>
    <s v="S/N"/>
    <s v="Cumple"/>
    <s v="Cumple"/>
    <s v="Cumple"/>
    <s v="Cumple"/>
    <s v="Cumple Parcialmente"/>
    <s v="1- Cliente se encuentra con suministro electrico normalizado"/>
    <x v="7"/>
    <x v="0"/>
    <x v="8"/>
    <x v="0"/>
    <n v="0.5"/>
    <n v="0.5"/>
    <n v="0.5"/>
    <n v="0.5"/>
    <n v="0.5"/>
    <n v="0.5"/>
    <n v="0.25"/>
    <n v="0.25"/>
    <n v="0.5"/>
    <n v="0.5"/>
    <n v="0.17499999999999999"/>
    <n v="0.93500000000000005"/>
    <x v="1"/>
  </r>
  <r>
    <s v="2040154"/>
    <s v="207630092022140549"/>
    <s v="DF20227474838"/>
    <x v="158"/>
    <x v="233"/>
    <s v="Cristobal toro"/>
    <s v="Laura tromben 5756"/>
    <s v="Vitacura"/>
    <x v="0"/>
    <s v="Cumple"/>
    <s v="Cumple"/>
    <s v="No Aplica"/>
    <s v="No Aplica"/>
    <s v="Cumple"/>
    <s v="Cumple"/>
    <s v="No"/>
    <s v="S/N"/>
    <s v="S/N"/>
    <s v="No Aplica"/>
    <s v="No Aplica"/>
    <s v="No Aplica"/>
    <s v="Cumple"/>
    <s v="Cumple Parcialmente"/>
    <s v="Falta mayor data en fotografias  Sin moradores , vecinos desconfiados"/>
    <x v="7"/>
    <x v="0"/>
    <x v="8"/>
    <x v="0"/>
    <n v="0.5"/>
    <n v="0.5"/>
    <n v="0.5"/>
    <n v="0.5"/>
    <n v="0.5"/>
    <n v="0.5"/>
    <n v="0.25"/>
    <n v="0.25"/>
    <n v="0.5"/>
    <n v="0.5"/>
    <n v="0.17499999999999999"/>
    <n v="0.93500000000000005"/>
    <x v="1"/>
  </r>
  <r>
    <s v="2040145"/>
    <s v="207530092022135542"/>
    <s v="DF20227452924"/>
    <x v="158"/>
    <x v="214"/>
    <s v="AARON HUENCHUMIL"/>
    <s v="Via Aurora #9811"/>
    <s v="Vitacura"/>
    <x v="0"/>
    <s v="Cumple"/>
    <s v="Cumple"/>
    <s v="No Aplica"/>
    <s v="No Aplica"/>
    <s v="Cumple"/>
    <s v="Cumple"/>
    <s v="Si"/>
    <s v="S/N"/>
    <s v="S/N"/>
    <s v="Cumple"/>
    <s v="Cumple"/>
    <s v="Cumple"/>
    <s v="Cumple"/>
    <s v="Cumple Parcialmente"/>
    <s v="1- Asesora del hogar confirma que domicilio se encuentra con suministro electrico"/>
    <x v="7"/>
    <x v="0"/>
    <x v="8"/>
    <x v="0"/>
    <n v="0.5"/>
    <n v="0.5"/>
    <n v="0.5"/>
    <n v="0.5"/>
    <n v="0.5"/>
    <n v="0.5"/>
    <n v="0.25"/>
    <n v="0.25"/>
    <n v="0.5"/>
    <n v="0.5"/>
    <n v="0.17499999999999999"/>
    <n v="0.93500000000000005"/>
    <x v="1"/>
  </r>
  <r>
    <s v="2040126"/>
    <s v="207630092022133255"/>
    <s v="DF20227474921"/>
    <x v="158"/>
    <x v="233"/>
    <s v="Cristobal toro"/>
    <s v="Agustin del castillo 2411 F"/>
    <s v="Vitacura"/>
    <x v="0"/>
    <s v="Cumple"/>
    <s v="Cumple"/>
    <s v="No Aplica"/>
    <s v="No Aplica"/>
    <s v="Cumple"/>
    <s v="Cumple"/>
    <s v="No"/>
    <s v="S/N"/>
    <s v="S/N"/>
    <s v="No Aplica"/>
    <s v="No Aplica"/>
    <s v="No Aplica"/>
    <s v="Cumple"/>
    <s v="Cumple"/>
    <s v="Sin acceso a pasaje , se llama por citofo , pero no hay respuesta"/>
    <x v="7"/>
    <x v="0"/>
    <x v="8"/>
    <x v="0"/>
    <n v="0.5"/>
    <n v="0.5"/>
    <n v="0.5"/>
    <n v="0.5"/>
    <n v="0.5"/>
    <n v="0.5"/>
    <n v="0.25"/>
    <n v="0.25"/>
    <n v="0.5"/>
    <n v="0.5"/>
    <n v="0.5"/>
    <n v="1"/>
    <x v="1"/>
  </r>
  <r>
    <s v="2040117"/>
    <s v="207530092022132114"/>
    <s v="DF20227460602"/>
    <x v="158"/>
    <x v="230"/>
    <s v="AARON HUENCHUMIL"/>
    <s v="Vitacura #7144 local 12A"/>
    <s v="Vitacura"/>
    <x v="0"/>
    <s v="Cumple"/>
    <s v="Cumple"/>
    <s v="No Aplica"/>
    <s v="No Aplica"/>
    <s v="Cumple"/>
    <s v="Cumple"/>
    <s v="Si"/>
    <s v="Magdalena Soto"/>
    <s v="930708582"/>
    <s v="Cumple"/>
    <s v="Cumple"/>
    <s v="Cumple"/>
    <s v="Cumple"/>
    <s v="Cumple Parcialmente"/>
    <s v="1-Cliente se encuentra con suministro electrico normalizado"/>
    <x v="7"/>
    <x v="0"/>
    <x v="8"/>
    <x v="0"/>
    <n v="0.5"/>
    <n v="0.5"/>
    <n v="0.5"/>
    <n v="0.5"/>
    <n v="0.5"/>
    <n v="0.5"/>
    <n v="0.25"/>
    <n v="0.25"/>
    <n v="0.5"/>
    <n v="0.5"/>
    <n v="0.17499999999999999"/>
    <n v="0.93500000000000005"/>
    <x v="1"/>
  </r>
  <r>
    <s v="2040116"/>
    <s v="207630092022132246"/>
    <s v="DF20227474067"/>
    <x v="158"/>
    <x v="231"/>
    <s v="Cristobal toro"/>
    <s v="Alonso de cordova 2348"/>
    <s v="Vitacura"/>
    <x v="0"/>
    <s v="Cumple"/>
    <s v="Cumple"/>
    <s v="No Aplica"/>
    <s v="No Aplica"/>
    <s v="Cumple"/>
    <s v="Cumple"/>
    <s v="No"/>
    <s v="S/N"/>
    <s v="S/N"/>
    <s v="No Aplica"/>
    <s v="No Aplica"/>
    <s v="No Aplica"/>
    <s v="Cumple"/>
    <s v="Cumple"/>
    <s v="No se toman fotografias , vecinos y locatarios realizan muchas preguntas , y se suman personas que estacionan vehiculos ."/>
    <x v="7"/>
    <x v="0"/>
    <x v="8"/>
    <x v="0"/>
    <n v="0.5"/>
    <n v="0.5"/>
    <n v="0.5"/>
    <n v="0.5"/>
    <n v="0.5"/>
    <n v="0.5"/>
    <n v="0.25"/>
    <n v="0.25"/>
    <n v="0.5"/>
    <n v="0.5"/>
    <n v="0.5"/>
    <n v="1"/>
    <x v="1"/>
  </r>
  <r>
    <s v="2040096"/>
    <s v="207630092022130301"/>
    <s v="DF20227474110"/>
    <x v="158"/>
    <x v="231"/>
    <s v="Cristobal toro"/>
    <s v="Sancho de la hoz 3431"/>
    <s v="Vitacura"/>
    <x v="0"/>
    <s v="Cumple"/>
    <s v="Cumple"/>
    <s v="No Aplica"/>
    <s v="No Aplica"/>
    <s v="Cumple"/>
    <s v="Cumple"/>
    <s v="No"/>
    <s v="S/N"/>
    <s v="S/N"/>
    <s v="No Aplica"/>
    <s v="No Aplica"/>
    <s v="No Aplica"/>
    <s v="Cumple"/>
    <s v="Cumple Parcialmente"/>
    <s v="Falta mayor data en fotogafias  Sin personal que atienda"/>
    <x v="7"/>
    <x v="0"/>
    <x v="8"/>
    <x v="0"/>
    <n v="0.5"/>
    <n v="0.5"/>
    <n v="0.5"/>
    <n v="0.5"/>
    <n v="0.5"/>
    <n v="0.5"/>
    <n v="0.25"/>
    <n v="0.25"/>
    <n v="0.5"/>
    <n v="0.5"/>
    <n v="0.17499999999999999"/>
    <n v="0.93500000000000005"/>
    <x v="1"/>
  </r>
  <r>
    <s v="2040095"/>
    <s v="207530092022130123"/>
    <s v="DF20227460582"/>
    <x v="158"/>
    <x v="230"/>
    <s v="AARON HUENCHUMIL"/>
    <s v="San Felix #1401"/>
    <s v="Vitacura"/>
    <x v="0"/>
    <s v="Cumple"/>
    <s v="Cumple"/>
    <s v="No Aplica"/>
    <s v="No Aplica"/>
    <s v="Cumple"/>
    <s v="Cumple"/>
    <s v="No"/>
    <s v="S/N"/>
    <s v="S/N"/>
    <s v="No Aplica"/>
    <s v="No Aplica"/>
    <s v="No Aplica"/>
    <s v="Cumple"/>
    <s v="Cumple Parcialmente"/>
    <s v="1- Cliente no se encuentra en domicilio"/>
    <x v="7"/>
    <x v="0"/>
    <x v="8"/>
    <x v="0"/>
    <n v="0.5"/>
    <n v="0.5"/>
    <n v="0.5"/>
    <n v="0.5"/>
    <n v="0.5"/>
    <n v="0.5"/>
    <n v="0.25"/>
    <n v="0.25"/>
    <n v="0.5"/>
    <n v="0.5"/>
    <n v="0.17499999999999999"/>
    <n v="0.93500000000000005"/>
    <x v="1"/>
  </r>
  <r>
    <s v="2043261"/>
    <s v="207603102022171341"/>
    <s v="DF20227407476"/>
    <x v="171"/>
    <x v="165"/>
    <s v="Cristobal toro"/>
    <s v="Locarno 423"/>
    <s v="La Cisterna"/>
    <x v="0"/>
    <s v="Cumple"/>
    <s v="Cumple"/>
    <s v="No Aplica"/>
    <s v="No Aplica"/>
    <s v="Cumple"/>
    <s v="Cumple"/>
    <s v="No"/>
    <s v="S/N"/>
    <s v="S/N"/>
    <s v="No Aplica"/>
    <s v="No Aplica"/>
    <s v="No Aplica"/>
    <s v="Cumple"/>
    <s v="Cumple Parcialmente"/>
    <s v="Falta mayor data en fotos , sin moradores"/>
    <x v="5"/>
    <x v="0"/>
    <x v="9"/>
    <x v="0"/>
    <n v="0.5"/>
    <n v="0.5"/>
    <n v="0.5"/>
    <n v="0.5"/>
    <n v="0.5"/>
    <n v="0.5"/>
    <n v="0.25"/>
    <n v="0.25"/>
    <n v="0.5"/>
    <n v="0.5"/>
    <n v="0.17499999999999999"/>
    <n v="0.93500000000000005"/>
    <x v="0"/>
  </r>
  <r>
    <s v="2043235"/>
    <s v="207603102022162418"/>
    <s v="DF20227408130"/>
    <x v="171"/>
    <x v="165"/>
    <s v="Cristobal toro"/>
    <s v="Tal tal 6810"/>
    <s v="La Granja"/>
    <x v="0"/>
    <s v="Cumple"/>
    <s v="Cumple"/>
    <s v="No Aplica"/>
    <s v="No Aplica"/>
    <s v="Cumple"/>
    <s v="Cumple"/>
    <s v="No"/>
    <s v="S/N"/>
    <s v="S/N"/>
    <s v="No Aplica"/>
    <s v="No Aplica"/>
    <s v="No Aplica"/>
    <s v="Cumple"/>
    <s v="Cumple Parcialmente"/>
    <s v="Falta mayor data en fotografias  Sector hostil , no muchas fotos para prevenir problemas"/>
    <x v="5"/>
    <x v="0"/>
    <x v="9"/>
    <x v="0"/>
    <n v="0.5"/>
    <n v="0.5"/>
    <n v="0.5"/>
    <n v="0.5"/>
    <n v="0.5"/>
    <n v="0.5"/>
    <n v="0.25"/>
    <n v="0.25"/>
    <n v="0.5"/>
    <n v="0.5"/>
    <n v="0.17499999999999999"/>
    <n v="0.93500000000000005"/>
    <x v="0"/>
  </r>
  <r>
    <s v="2043229"/>
    <s v="207603102022160256"/>
    <s v="DF20227406199"/>
    <x v="171"/>
    <x v="165"/>
    <s v="Cristobal toro"/>
    <s v="La victoria 0283"/>
    <s v="La Granja"/>
    <x v="0"/>
    <s v="Cumple"/>
    <s v="Cumple"/>
    <s v="No Aplica"/>
    <s v="No Aplica"/>
    <s v="Cumple"/>
    <s v="Cumple"/>
    <s v="No"/>
    <s v="S/N"/>
    <s v="S/N"/>
    <s v="No Aplica"/>
    <s v="No Aplica"/>
    <s v="No Aplica"/>
    <s v="Cumple"/>
    <s v="Cumple"/>
    <s v="Problema externo . Atiende guardia , no esta al tanto de visita de personal de emergencia"/>
    <x v="5"/>
    <x v="0"/>
    <x v="9"/>
    <x v="0"/>
    <n v="0.5"/>
    <n v="0.5"/>
    <n v="0.5"/>
    <n v="0.5"/>
    <n v="0.5"/>
    <n v="0.5"/>
    <n v="0.25"/>
    <n v="0.25"/>
    <n v="0.5"/>
    <n v="0.5"/>
    <n v="0.5"/>
    <n v="1"/>
    <x v="0"/>
  </r>
  <r>
    <s v="2043228"/>
    <s v="207603102022154914"/>
    <s v="DF20227407583"/>
    <x v="171"/>
    <x v="165"/>
    <s v="Cristobal toro"/>
    <s v="Isla san felix 0581"/>
    <s v="La Granja"/>
    <x v="0"/>
    <s v="Cumple"/>
    <s v="Cumple"/>
    <s v="No Aplica"/>
    <s v="No Aplica"/>
    <s v="Cumple"/>
    <s v="Cumple"/>
    <s v="No"/>
    <s v="S/N"/>
    <s v="S/N"/>
    <s v="No Aplica"/>
    <s v="No Aplica"/>
    <s v="No Aplica"/>
    <s v="Cumple"/>
    <s v="Cumple"/>
    <s v="Sector hostil  No se toman muchas fotos por precaucion ."/>
    <x v="5"/>
    <x v="0"/>
    <x v="9"/>
    <x v="0"/>
    <n v="0.5"/>
    <n v="0.5"/>
    <n v="0.5"/>
    <n v="0.5"/>
    <n v="0.5"/>
    <n v="0.5"/>
    <n v="0.25"/>
    <n v="0.25"/>
    <n v="0.5"/>
    <n v="0.5"/>
    <n v="0.5"/>
    <n v="1"/>
    <x v="0"/>
  </r>
  <r>
    <s v="2042958"/>
    <s v="207503102022135343"/>
    <s v="DF20227384708"/>
    <x v="171"/>
    <x v="169"/>
    <s v="AARON HUENCHUMIL"/>
    <s v="Crescente Errazuriz #1355"/>
    <s v="San Ramón"/>
    <x v="0"/>
    <s v="Cumple"/>
    <s v="Cumple"/>
    <s v="No Aplica"/>
    <s v="No Aplica"/>
    <s v="Cumple"/>
    <s v="Cumple"/>
    <s v="No"/>
    <s v="S/N"/>
    <s v="S/N"/>
    <s v="No Aplica"/>
    <s v="No Aplica"/>
    <s v="No Aplica"/>
    <s v="Cumple"/>
    <s v="No Cumple"/>
    <s v="1- Cliente no se encuentra en domicilio 2- Caja B.T sin tapa"/>
    <x v="5"/>
    <x v="0"/>
    <x v="9"/>
    <x v="0"/>
    <n v="0.5"/>
    <n v="0.5"/>
    <n v="0.5"/>
    <n v="0.5"/>
    <n v="0.5"/>
    <n v="0.5"/>
    <n v="0.25"/>
    <n v="0.25"/>
    <n v="0.5"/>
    <n v="0.5"/>
    <n v="0"/>
    <n v="0.9"/>
    <x v="0"/>
  </r>
  <r>
    <s v="2042952"/>
    <s v="207503102022134600"/>
    <s v="DF20227384962"/>
    <x v="171"/>
    <x v="173"/>
    <s v="AARON HUENCHUMIL"/>
    <s v="La Bandera #10410"/>
    <s v="San Ramón"/>
    <x v="0"/>
    <s v="Cumple"/>
    <s v="Cumple"/>
    <s v="Cumple"/>
    <s v="Cumple"/>
    <s v="Cumple"/>
    <s v="Cumple"/>
    <s v="No"/>
    <s v="S/N"/>
    <s v="S/N"/>
    <s v="No Aplica"/>
    <s v="No Aplica"/>
    <s v="No Aplica"/>
    <s v="Cumple Mayormente"/>
    <s v="Cumple"/>
    <s v="1-TD 21611 se encuentra normalizado 2- Caja B.T sin tapa"/>
    <x v="5"/>
    <x v="0"/>
    <x v="9"/>
    <x v="0"/>
    <n v="0.5"/>
    <n v="0.5"/>
    <n v="0.5"/>
    <n v="0.5"/>
    <n v="0.5"/>
    <n v="0.5"/>
    <n v="0.25"/>
    <n v="0.25"/>
    <n v="0.5"/>
    <n v="0.32500000000000001"/>
    <n v="0.5"/>
    <n v="0.96500000000000008"/>
    <x v="0"/>
  </r>
  <r>
    <s v="2042946"/>
    <s v="207503102022133857"/>
    <s v="DF20227388984"/>
    <x v="171"/>
    <x v="168"/>
    <s v="AARON HUENCHUMIL"/>
    <s v="Pasaje 1 #1776"/>
    <s v="San Ramón"/>
    <x v="0"/>
    <s v="Cumple"/>
    <s v="Cumple"/>
    <s v="Cumple"/>
    <s v="Cumple"/>
    <s v="Cumple"/>
    <s v="Cumple"/>
    <s v="No"/>
    <s v="S/N"/>
    <s v="S/N"/>
    <s v="No Aplica"/>
    <s v="No Aplica"/>
    <s v="No Aplica"/>
    <s v="Cumple"/>
    <s v="Cumple"/>
    <s v="1-TD y sector normalizado"/>
    <x v="5"/>
    <x v="0"/>
    <x v="9"/>
    <x v="0"/>
    <n v="0.5"/>
    <n v="0.5"/>
    <n v="0.5"/>
    <n v="0.5"/>
    <n v="0.5"/>
    <n v="0.5"/>
    <n v="0.25"/>
    <n v="0.25"/>
    <n v="0.5"/>
    <n v="0.5"/>
    <n v="0.5"/>
    <n v="1"/>
    <x v="0"/>
  </r>
  <r>
    <s v="2042942"/>
    <s v="207503102022133439"/>
    <s v="DF20227388643"/>
    <x v="171"/>
    <x v="170"/>
    <s v="AARON HUENCHUMIL"/>
    <s v="Pasaje 1 #1777"/>
    <s v="San Ramón"/>
    <x v="0"/>
    <s v="Cumple"/>
    <s v="No Aplica"/>
    <s v="No Aplica"/>
    <s v="No Aplica"/>
    <s v="No Aplica"/>
    <s v="No Aplica"/>
    <s v="No"/>
    <s v="S/N"/>
    <s v="S/N"/>
    <s v="No Aplica"/>
    <s v="No Aplica"/>
    <s v="No Aplica"/>
    <s v="Cumple Parcialmente"/>
    <s v="Cumple Parcialmente"/>
    <s v="1- TD  se encuentra normalizado y sector con suministro electrico"/>
    <x v="5"/>
    <x v="0"/>
    <x v="9"/>
    <x v="0"/>
    <n v="0.5"/>
    <n v="0.5"/>
    <n v="0.5"/>
    <n v="0.5"/>
    <n v="0.5"/>
    <n v="0.5"/>
    <n v="0.25"/>
    <n v="0.25"/>
    <n v="0.5"/>
    <n v="0.17499999999999999"/>
    <n v="0.17499999999999999"/>
    <n v="0.87"/>
    <x v="0"/>
  </r>
  <r>
    <s v="2042941"/>
    <s v="207503102022133037"/>
    <s v="DF20227390167"/>
    <x v="171"/>
    <x v="151"/>
    <s v="AARON HUENCHUMIL"/>
    <s v="Pasaje 1 #1782"/>
    <s v="San Ramón"/>
    <x v="0"/>
    <s v="Cumple"/>
    <s v="Cumple"/>
    <s v="No Cumple"/>
    <s v="No Cumple"/>
    <s v="Cumple"/>
    <s v="Cumple"/>
    <s v="No"/>
    <s v="S/N"/>
    <s v="S/N"/>
    <s v="No Aplica"/>
    <s v="No Aplica"/>
    <s v="No Aplica"/>
    <s v="Cumple"/>
    <s v="Cumple"/>
    <s v="1- Sector con suministro electrico normalizado 2- No declaran codigo de material utilizado , pero si describe su uso"/>
    <x v="5"/>
    <x v="0"/>
    <x v="9"/>
    <x v="0"/>
    <n v="0.5"/>
    <n v="0.5"/>
    <n v="0"/>
    <n v="0"/>
    <n v="0.5"/>
    <n v="0.5"/>
    <n v="0.25"/>
    <n v="0.25"/>
    <n v="0.5"/>
    <n v="0.5"/>
    <n v="0.5"/>
    <n v="0.7"/>
    <x v="0"/>
  </r>
  <r>
    <s v="2042939"/>
    <s v="207503102022132601"/>
    <s v="DF20227387798"/>
    <x v="171"/>
    <x v="167"/>
    <s v="AARON HUENCHUMIL"/>
    <s v="Pasaje 1 # 1786"/>
    <s v="San Ramón"/>
    <x v="0"/>
    <s v="Cumple"/>
    <s v="Cumple"/>
    <s v="No Cumple"/>
    <s v="No Cumple"/>
    <s v="Cumple"/>
    <s v="Cumple"/>
    <s v="No"/>
    <s v="S/N"/>
    <s v="S/N"/>
    <s v="No Aplica"/>
    <s v="No Aplica"/>
    <s v="No Aplica"/>
    <s v="Cumple"/>
    <s v="Cumple"/>
    <s v="1- TD se encuentra normalizado y sin placa de numero posicion  2-Sector con suministro electrico B.T normal"/>
    <x v="5"/>
    <x v="0"/>
    <x v="9"/>
    <x v="0"/>
    <n v="0.5"/>
    <n v="0.5"/>
    <n v="0"/>
    <n v="0"/>
    <n v="0.5"/>
    <n v="0.5"/>
    <n v="0.25"/>
    <n v="0.25"/>
    <n v="0.5"/>
    <n v="0.5"/>
    <n v="0.5"/>
    <n v="0.7"/>
    <x v="0"/>
  </r>
  <r>
    <s v="2042932"/>
    <s v="207503102022131240"/>
    <s v="DF20227392468"/>
    <x v="171"/>
    <x v="155"/>
    <s v="AARON HUENCHUMIL"/>
    <s v="Chacabuco #10375"/>
    <s v="San Ramón"/>
    <x v="0"/>
    <s v="Cumple"/>
    <s v="Cumple"/>
    <s v="No Cumple"/>
    <s v="No Cumple"/>
    <s v="Cumple"/>
    <s v="Cumple"/>
    <s v="No"/>
    <s v="S/N"/>
    <s v="S/N"/>
    <s v="No Aplica"/>
    <s v="No Aplica"/>
    <s v="No Aplica"/>
    <s v="Cumple"/>
    <s v="Cumple"/>
    <s v="1- TD 21657 se encuentra normalizado 2-Cajas B.T sin tapas  3- No declara codigo de material utilizado, pero si descrube su uso  4- Sector con suministro electrico"/>
    <x v="5"/>
    <x v="0"/>
    <x v="9"/>
    <x v="0"/>
    <n v="0.5"/>
    <n v="0.5"/>
    <n v="0"/>
    <n v="0"/>
    <n v="0.5"/>
    <n v="0.5"/>
    <n v="0.25"/>
    <n v="0.25"/>
    <n v="0.5"/>
    <n v="0.5"/>
    <n v="0.5"/>
    <n v="0.7"/>
    <x v="0"/>
  </r>
  <r>
    <s v="2042931"/>
    <s v="207603102022131340"/>
    <s v="DF20227405562"/>
    <x v="171"/>
    <x v="166"/>
    <s v="Cristobal toro"/>
    <s v="Esmeralda 6755"/>
    <s v="La Cisterna"/>
    <x v="0"/>
    <s v="Cumple"/>
    <s v="Cumple"/>
    <s v="No Aplica"/>
    <s v="No Aplica"/>
    <s v="Cumple"/>
    <s v="Cumple"/>
    <s v="No"/>
    <s v="S/N"/>
    <s v="S/N"/>
    <s v="No Aplica"/>
    <s v="No Aplica"/>
    <s v="No Aplica"/>
    <s v="No Cumple"/>
    <s v="Cumple Parcialmente"/>
    <s v="Falta maxima de fotos exigidas , mas data  Sin moradores"/>
    <x v="5"/>
    <x v="0"/>
    <x v="9"/>
    <x v="0"/>
    <n v="0.5"/>
    <n v="0.5"/>
    <n v="0.5"/>
    <n v="0.5"/>
    <n v="0.5"/>
    <n v="0.5"/>
    <n v="0.25"/>
    <n v="0.25"/>
    <n v="0.5"/>
    <n v="0"/>
    <n v="0.17499999999999999"/>
    <n v="0.83500000000000008"/>
    <x v="0"/>
  </r>
  <r>
    <s v="2042916"/>
    <s v="207603102022124508"/>
    <s v="DF20227406809"/>
    <x v="171"/>
    <x v="165"/>
    <s v="Cristobal toro"/>
    <s v="Julio cesar gravert 1962"/>
    <s v="San Ramón"/>
    <x v="0"/>
    <s v="Cumple"/>
    <s v="Cumple"/>
    <s v="No Aplica"/>
    <s v="No Aplica"/>
    <s v="Cumple"/>
    <s v="Cumple"/>
    <s v="No"/>
    <s v="S/N"/>
    <s v="S/N"/>
    <s v="No Aplica"/>
    <s v="No Aplica"/>
    <s v="No Aplica"/>
    <s v="Cumple"/>
    <s v="Cumple"/>
    <s v="Sin moradores   Sector hostil"/>
    <x v="5"/>
    <x v="0"/>
    <x v="9"/>
    <x v="0"/>
    <n v="0.5"/>
    <n v="0.5"/>
    <n v="0.5"/>
    <n v="0.5"/>
    <n v="0.5"/>
    <n v="0.5"/>
    <n v="0.25"/>
    <n v="0.25"/>
    <n v="0.5"/>
    <n v="0.5"/>
    <n v="0.5"/>
    <n v="1"/>
    <x v="0"/>
  </r>
  <r>
    <s v="2042912"/>
    <s v="207503102022123417"/>
    <s v="DF20227390299"/>
    <x v="171"/>
    <x v="151"/>
    <s v="AARON HUENCHUMIL"/>
    <s v="Luis Durand #10055"/>
    <s v="San Ramón"/>
    <x v="0"/>
    <s v="Cumple"/>
    <s v="Cumple"/>
    <s v="No Aplica"/>
    <s v="No Aplica"/>
    <s v="Cumple"/>
    <s v="Cumple"/>
    <s v="Si"/>
    <s v="S/N"/>
    <s v="S/N"/>
    <s v="Cumple"/>
    <s v="Cumple"/>
    <s v="Cumple"/>
    <s v="Cumple"/>
    <s v="Cumple"/>
    <s v="1- Cliente confirma encontrarse con suministro electrico normalizado"/>
    <x v="5"/>
    <x v="0"/>
    <x v="9"/>
    <x v="0"/>
    <n v="0.5"/>
    <n v="0.5"/>
    <n v="0.5"/>
    <n v="0.5"/>
    <n v="0.5"/>
    <n v="0.5"/>
    <n v="0.25"/>
    <n v="0.25"/>
    <n v="0.5"/>
    <n v="0.5"/>
    <n v="0.5"/>
    <n v="1"/>
    <x v="0"/>
  </r>
  <r>
    <s v="2042908"/>
    <s v="207603102022123034"/>
    <s v="DF20227405239"/>
    <x v="171"/>
    <x v="166"/>
    <s v="Cristobal toro"/>
    <s v="Chacabuco 10375"/>
    <s v="San Ramón"/>
    <x v="0"/>
    <s v="Cumple"/>
    <s v="Cumple"/>
    <s v="No Aplica"/>
    <s v="No Aplica"/>
    <s v="Cumple"/>
    <s v="Cumple"/>
    <s v="No"/>
    <s v="S/N"/>
    <s v="S/N"/>
    <s v="No Aplica"/>
    <s v="No Aplica"/>
    <s v="No Aplica"/>
    <s v="No Cumple"/>
    <s v="No Aplica "/>
    <s v="Falta maxima de fotos exigidas  Sector hostil , no se toman fotografias por precaucion"/>
    <x v="5"/>
    <x v="0"/>
    <x v="9"/>
    <x v="0"/>
    <n v="0.5"/>
    <n v="0.5"/>
    <n v="0.5"/>
    <n v="0.5"/>
    <n v="0.5"/>
    <n v="0.5"/>
    <n v="0.25"/>
    <n v="0.25"/>
    <n v="0.5"/>
    <n v="0"/>
    <n v="0"/>
    <n v="0.8"/>
    <x v="0"/>
  </r>
  <r>
    <s v="2042906"/>
    <s v="207603102022122742"/>
    <s v="DF20227405300"/>
    <x v="171"/>
    <x v="166"/>
    <s v="Cristobal toro"/>
    <s v="Chacabuco 10355"/>
    <s v="San Ramón"/>
    <x v="0"/>
    <s v="Cumple"/>
    <s v="Cumple"/>
    <s v="No Aplica"/>
    <s v="No Aplica"/>
    <s v="Cumple"/>
    <s v="Cumple"/>
    <s v="No"/>
    <s v="S/N"/>
    <s v="S/N"/>
    <s v="No Aplica"/>
    <s v="No Aplica"/>
    <s v="No Aplica"/>
    <s v="No Cumple"/>
    <s v="Cumple Parcialmente"/>
    <s v="Falta maxima de fotos exigidas  Sector hostil , no se toman fotos por precaucion"/>
    <x v="5"/>
    <x v="0"/>
    <x v="9"/>
    <x v="0"/>
    <n v="0.5"/>
    <n v="0.5"/>
    <n v="0.5"/>
    <n v="0.5"/>
    <n v="0.5"/>
    <n v="0.5"/>
    <n v="0.25"/>
    <n v="0.25"/>
    <n v="0.5"/>
    <n v="0"/>
    <n v="0.17499999999999999"/>
    <n v="0.83500000000000008"/>
    <x v="0"/>
  </r>
  <r>
    <s v="2042904"/>
    <s v="207503102022122615"/>
    <s v="DF20227389976"/>
    <x v="171"/>
    <x v="151"/>
    <s v="AARON HUENCHUMIL"/>
    <s v="Julio Cesar Gravert #1997"/>
    <s v="San Ramón"/>
    <x v="0"/>
    <s v="Cumple"/>
    <s v="Cumple"/>
    <s v="No Cumple"/>
    <s v="No Cumple"/>
    <s v="Cumple"/>
    <s v="Cumple"/>
    <s v="No"/>
    <s v="S/N"/>
    <s v="S/N"/>
    <s v="No Aplica"/>
    <s v="No Aplica"/>
    <s v="No Aplica"/>
    <s v="Cumple"/>
    <s v="Cumple"/>
    <s v="1- TD 21684 se encuentra normalizado 2-No declara codigo de material utilizado, pero si describe su uso"/>
    <x v="5"/>
    <x v="0"/>
    <x v="9"/>
    <x v="0"/>
    <n v="0.5"/>
    <n v="0.5"/>
    <n v="0"/>
    <n v="0"/>
    <n v="0.5"/>
    <n v="0.5"/>
    <n v="0.25"/>
    <n v="0.25"/>
    <n v="0.5"/>
    <n v="0.5"/>
    <n v="0.5"/>
    <n v="0.7"/>
    <x v="0"/>
  </r>
  <r>
    <s v="2042903"/>
    <s v="207503102022121807"/>
    <s v="DF20227390107"/>
    <x v="171"/>
    <x v="168"/>
    <s v="AARON HUENCHUMIL"/>
    <s v="Esperanza #1829"/>
    <s v="San Ramón"/>
    <x v="0"/>
    <s v="Cumple"/>
    <s v="Cumple"/>
    <s v="No Aplica"/>
    <s v="No Aplica"/>
    <s v="Cumple"/>
    <s v="Cumple"/>
    <s v="No"/>
    <s v="S/N"/>
    <s v="S/N"/>
    <s v="No Aplica"/>
    <s v="No Aplica"/>
    <s v="No Aplica"/>
    <s v="Cumple"/>
    <s v="Cumple Parcialmente"/>
    <s v="1- TD 21683 se encuentra normalizado 2- Caja B.T con tapa abierta  3- Sector con suministro electrico normal"/>
    <x v="5"/>
    <x v="0"/>
    <x v="9"/>
    <x v="0"/>
    <n v="0.5"/>
    <n v="0.5"/>
    <n v="0.5"/>
    <n v="0.5"/>
    <n v="0.5"/>
    <n v="0.5"/>
    <n v="0.25"/>
    <n v="0.25"/>
    <n v="0.5"/>
    <n v="0.5"/>
    <n v="0.17499999999999999"/>
    <n v="0.93500000000000005"/>
    <x v="0"/>
  </r>
  <r>
    <s v="2042897"/>
    <s v="207503102022120610"/>
    <s v="DF20227387371"/>
    <x v="171"/>
    <x v="167"/>
    <s v="AARON HUENCHUMIL"/>
    <s v="Ismael Tocornal &amp; Francisco Encina"/>
    <s v="San Ramón"/>
    <x v="0"/>
    <s v="Cumple"/>
    <s v="Cumple"/>
    <s v="No Aplica"/>
    <s v="No Aplica"/>
    <s v="Cumple"/>
    <s v="Cumple"/>
    <s v="No"/>
    <s v="S/N"/>
    <s v="S/N"/>
    <s v="No Aplica"/>
    <s v="No Aplica"/>
    <s v="No Aplica"/>
    <s v="Cumple"/>
    <s v="Cumple Parcialmente"/>
    <s v="1- Caja B.T se encuentra sin tapa"/>
    <x v="5"/>
    <x v="0"/>
    <x v="9"/>
    <x v="0"/>
    <n v="0.5"/>
    <n v="0.5"/>
    <n v="0.5"/>
    <n v="0.5"/>
    <n v="0.5"/>
    <n v="0.5"/>
    <n v="0.25"/>
    <n v="0.25"/>
    <n v="0.5"/>
    <n v="0.5"/>
    <n v="0.17499999999999999"/>
    <n v="0.93500000000000005"/>
    <x v="0"/>
  </r>
  <r>
    <s v="2042896"/>
    <s v="207603102022120603"/>
    <s v="DF20227407672"/>
    <x v="171"/>
    <x v="165"/>
    <s v="Cristobal toro"/>
    <s v="Fuerte bulnes 1520"/>
    <s v="San Ramón"/>
    <x v="0"/>
    <s v="Cumple"/>
    <s v="Cumple"/>
    <s v="No Aplica"/>
    <s v="No Aplica"/>
    <s v="Cumple"/>
    <s v="Cumple"/>
    <s v="No"/>
    <s v="S/N"/>
    <s v="S/N"/>
    <s v="No Aplica"/>
    <s v="No Aplica"/>
    <s v="No Aplica"/>
    <s v="No Cumple"/>
    <s v="No Cumple"/>
    <s v="Falta maxima exigidas en fotos y lo mismo en data , problema externo , td ."/>
    <x v="5"/>
    <x v="0"/>
    <x v="9"/>
    <x v="0"/>
    <n v="0.5"/>
    <n v="0.5"/>
    <n v="0.5"/>
    <n v="0.5"/>
    <n v="0.5"/>
    <n v="0.5"/>
    <n v="0.25"/>
    <n v="0.25"/>
    <n v="0.5"/>
    <n v="0"/>
    <n v="0"/>
    <n v="0.8"/>
    <x v="0"/>
  </r>
  <r>
    <s v="2042893"/>
    <s v="207603102022115915"/>
    <s v="DF20227407664"/>
    <x v="171"/>
    <x v="165"/>
    <s v="Cristobal toro"/>
    <s v="Ismael tocornal 10295"/>
    <s v="San Ramón"/>
    <x v="0"/>
    <s v="Cumple"/>
    <s v="Cumple"/>
    <s v="No Aplica"/>
    <s v="No Aplica"/>
    <s v="Cumple"/>
    <s v="Cumple"/>
    <s v="No"/>
    <s v="S/N"/>
    <s v="S/N"/>
    <s v="No Aplica"/>
    <s v="No Aplica"/>
    <s v="No Aplica"/>
    <s v="Cumple"/>
    <s v="Cumple Parcialmente"/>
    <s v="Falta mayor data en fotos  Problema externo , td , dae"/>
    <x v="5"/>
    <x v="0"/>
    <x v="9"/>
    <x v="0"/>
    <n v="0.5"/>
    <n v="0.5"/>
    <n v="0.5"/>
    <n v="0.5"/>
    <n v="0.5"/>
    <n v="0.5"/>
    <n v="0.25"/>
    <n v="0.25"/>
    <n v="0.5"/>
    <n v="0.5"/>
    <n v="0.17499999999999999"/>
    <n v="0.93500000000000005"/>
    <x v="0"/>
  </r>
  <r>
    <s v="2042891"/>
    <s v="207503102022115438"/>
    <s v="DF20227392298"/>
    <x v="171"/>
    <x v="151"/>
    <s v="AARON HUENCHUMIL"/>
    <s v="Eugenio Matte Hurtado #10381"/>
    <s v="San Ramón"/>
    <x v="0"/>
    <s v="Cumple"/>
    <s v="Cumple"/>
    <s v="No Aplica"/>
    <s v="No Aplica"/>
    <s v="Cumple"/>
    <s v="Cumple"/>
    <s v="No"/>
    <s v="S/N"/>
    <s v="S/N"/>
    <s v="No Aplica"/>
    <s v="No Aplica"/>
    <s v="No Aplica"/>
    <s v="Cumple"/>
    <s v="Cumple Parcialmente"/>
    <s v="1- TD 24148 se encuentra normalizado"/>
    <x v="5"/>
    <x v="0"/>
    <x v="9"/>
    <x v="0"/>
    <n v="0.5"/>
    <n v="0.5"/>
    <n v="0.5"/>
    <n v="0.5"/>
    <n v="0.5"/>
    <n v="0.5"/>
    <n v="0.25"/>
    <n v="0.25"/>
    <n v="0.5"/>
    <n v="0.5"/>
    <n v="0.17499999999999999"/>
    <n v="0.93500000000000005"/>
    <x v="0"/>
  </r>
  <r>
    <s v="2042886"/>
    <s v="207603102022114812"/>
    <s v="DF20227406671"/>
    <x v="171"/>
    <x v="165"/>
    <s v="Cristobal toro"/>
    <s v="Emiliano figueroa 9835"/>
    <s v="San Ramón"/>
    <x v="0"/>
    <s v="Cumple"/>
    <s v="Cumple"/>
    <s v="No Aplica"/>
    <s v="No Aplica"/>
    <s v="Cumple"/>
    <s v="Cumple"/>
    <s v="No"/>
    <s v="S/N"/>
    <s v="S/N"/>
    <s v="No Aplica"/>
    <s v="No Aplica"/>
    <s v="No Aplica"/>
    <s v="No Cumple"/>
    <s v="Cumple Parcialmente"/>
    <s v="Falta maxima de fotos exigidas  Falta mayor data en fotos  Sector hostil , sin moradores"/>
    <x v="5"/>
    <x v="0"/>
    <x v="9"/>
    <x v="0"/>
    <n v="0.5"/>
    <n v="0.5"/>
    <n v="0.5"/>
    <n v="0.5"/>
    <n v="0.5"/>
    <n v="0.5"/>
    <n v="0.25"/>
    <n v="0.25"/>
    <n v="0.5"/>
    <n v="0"/>
    <n v="0.17499999999999999"/>
    <n v="0.83500000000000008"/>
    <x v="0"/>
  </r>
  <r>
    <s v="2042877"/>
    <s v="207603102022113425"/>
    <s v="DF20227405191"/>
    <x v="171"/>
    <x v="166"/>
    <s v="Cristobal toro"/>
    <s v="Jacinto benavente 9254"/>
    <s v="San Ramón"/>
    <x v="0"/>
    <s v="Cumple"/>
    <s v="Cumple"/>
    <s v="No Aplica"/>
    <s v="No Aplica"/>
    <s v="Cumple"/>
    <s v="Cumple"/>
    <s v="No"/>
    <s v="S/N"/>
    <s v="S/N"/>
    <s v="No Aplica"/>
    <s v="No Aplica"/>
    <s v="No Aplica"/>
    <s v="Cumple"/>
    <s v="Cumple"/>
    <s v="Problema externo , td  Sector hostil ."/>
    <x v="5"/>
    <x v="0"/>
    <x v="9"/>
    <x v="0"/>
    <n v="0.5"/>
    <n v="0.5"/>
    <n v="0.5"/>
    <n v="0.5"/>
    <n v="0.5"/>
    <n v="0.5"/>
    <n v="0.25"/>
    <n v="0.25"/>
    <n v="0.5"/>
    <n v="0.5"/>
    <n v="0.5"/>
    <n v="1"/>
    <x v="0"/>
  </r>
  <r>
    <s v="2042869"/>
    <s v="207603102022112145"/>
    <s v="DF20227407601"/>
    <x v="171"/>
    <x v="165"/>
    <s v="Cristobal toro"/>
    <s v="Barcelo lira 1721"/>
    <s v="San Ramón"/>
    <x v="0"/>
    <s v="Cumple"/>
    <s v="Cumple"/>
    <s v="No Aplica"/>
    <s v="No Aplica"/>
    <s v="Cumple"/>
    <s v="Cumple"/>
    <s v="No"/>
    <s v="S/N"/>
    <s v="S/N"/>
    <s v="No Aplica"/>
    <s v="No Aplica"/>
    <s v="No Aplica"/>
    <s v="No Cumple"/>
    <s v="Cumple Parcialmente"/>
    <s v="Falta maxima de fotos exigidas  Sector hostil  No se toman fotos para prevenir problemas , sin moradores"/>
    <x v="5"/>
    <x v="0"/>
    <x v="9"/>
    <x v="0"/>
    <n v="0.5"/>
    <n v="0.5"/>
    <n v="0.5"/>
    <n v="0.5"/>
    <n v="0.5"/>
    <n v="0.5"/>
    <n v="0.25"/>
    <n v="0.25"/>
    <n v="0.5"/>
    <n v="0"/>
    <n v="0.17499999999999999"/>
    <n v="0.83500000000000008"/>
    <x v="0"/>
  </r>
  <r>
    <s v="2042860"/>
    <s v="207603102022110600"/>
    <s v="DF20227405522"/>
    <x v="171"/>
    <x v="166"/>
    <s v="Cristobal toro"/>
    <s v="El parron 1877"/>
    <s v="San Ramón"/>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42813"/>
    <s v="207603102022104432"/>
    <s v="DF20227408267"/>
    <x v="171"/>
    <x v="158"/>
    <s v="Cristobal toro"/>
    <s v="Ismael tocornal 8063"/>
    <s v="San Ramón"/>
    <x v="0"/>
    <s v="Cumple"/>
    <s v="Cumple"/>
    <s v="No Aplica"/>
    <s v="No Aplica"/>
    <s v="Cumple"/>
    <s v="Cumple"/>
    <s v="No"/>
    <s v="S/N"/>
    <s v="S/N"/>
    <s v="No Aplica"/>
    <s v="No Aplica"/>
    <s v="No Aplica"/>
    <s v="No Cumple"/>
    <s v="Cumple Parcialmente"/>
    <s v="Falta maxima de fotos exigidas  Sin moradores ."/>
    <x v="5"/>
    <x v="0"/>
    <x v="9"/>
    <x v="0"/>
    <n v="0.5"/>
    <n v="0.5"/>
    <n v="0.5"/>
    <n v="0.5"/>
    <n v="0.5"/>
    <n v="0.5"/>
    <n v="0.25"/>
    <n v="0.25"/>
    <n v="0.5"/>
    <n v="0"/>
    <n v="0.17499999999999999"/>
    <n v="0.83500000000000008"/>
    <x v="0"/>
  </r>
  <r>
    <s v="2045473"/>
    <s v="207604102022163755"/>
    <s v="DF20227408278"/>
    <x v="172"/>
    <x v="165"/>
    <s v="Cristobal toro"/>
    <s v="Ignacio echeverria 8287"/>
    <s v="La Cisterna"/>
    <x v="0"/>
    <s v="Cumple"/>
    <s v="Cumple"/>
    <s v="No Aplica"/>
    <s v="No Aplica"/>
    <s v="Cumple"/>
    <s v="Cumple"/>
    <s v="No"/>
    <s v="S/N"/>
    <s v="S/N"/>
    <s v="No Aplica"/>
    <s v="No Aplica"/>
    <s v="No Aplica"/>
    <s v="Cumple"/>
    <s v="Cumple"/>
    <s v="Problema poste , num. Incidencia relacionado con ignacio echeverria 8229"/>
    <x v="5"/>
    <x v="0"/>
    <x v="9"/>
    <x v="0"/>
    <n v="0.5"/>
    <n v="0.5"/>
    <n v="0.5"/>
    <n v="0.5"/>
    <n v="0.5"/>
    <n v="0.5"/>
    <n v="0.25"/>
    <n v="0.25"/>
    <n v="0.5"/>
    <n v="0.5"/>
    <n v="0.5"/>
    <n v="1"/>
    <x v="0"/>
  </r>
  <r>
    <s v="2045472"/>
    <s v="207604102022163518"/>
    <s v="DF20227408281"/>
    <x v="172"/>
    <x v="165"/>
    <s v="Cristobal toro"/>
    <s v="Ignacio echeverria 8229"/>
    <s v="La Cisterna"/>
    <x v="0"/>
    <s v="Cumple"/>
    <s v="Cumple"/>
    <s v="No Aplica"/>
    <s v="No Aplica"/>
    <s v="Cumple"/>
    <s v="Cumple"/>
    <s v="No"/>
    <s v="S/N"/>
    <s v="S/N"/>
    <s v="No Aplica"/>
    <s v="No Aplica"/>
    <s v="No Aplica"/>
    <s v="Cumple"/>
    <s v="Cumple"/>
    <s v="Problema de poste ."/>
    <x v="5"/>
    <x v="0"/>
    <x v="9"/>
    <x v="0"/>
    <n v="0.5"/>
    <n v="0.5"/>
    <n v="0.5"/>
    <n v="0.5"/>
    <n v="0.5"/>
    <n v="0.5"/>
    <n v="0.25"/>
    <n v="0.25"/>
    <n v="0.5"/>
    <n v="0.5"/>
    <n v="0.5"/>
    <n v="1"/>
    <x v="0"/>
  </r>
  <r>
    <s v="2045468"/>
    <s v="207504102022160432"/>
    <s v="DF20227380118"/>
    <x v="172"/>
    <x v="176"/>
    <s v="AARON HUENCHUMIL"/>
    <s v="Yungay #1674"/>
    <s v="San Ramón"/>
    <x v="0"/>
    <s v="Cumple"/>
    <s v="Cumple"/>
    <s v="No Aplica"/>
    <s v="No Aplica"/>
    <s v="Cumple"/>
    <s v="Cumple"/>
    <s v="No"/>
    <s v="S/N"/>
    <s v="S/N"/>
    <s v="No Aplica"/>
    <s v="No Aplica"/>
    <s v="No Aplica"/>
    <s v="Cumple"/>
    <s v="Cumple Parcialmente"/>
    <s v="1- No se logra acceso a pasaje, sin citofono y porton con motor electrico"/>
    <x v="5"/>
    <x v="0"/>
    <x v="9"/>
    <x v="0"/>
    <n v="0.5"/>
    <n v="0.5"/>
    <n v="0.5"/>
    <n v="0.5"/>
    <n v="0.5"/>
    <n v="0.5"/>
    <n v="0.25"/>
    <n v="0.25"/>
    <n v="0.5"/>
    <n v="0.5"/>
    <n v="0.17499999999999999"/>
    <n v="0.93500000000000005"/>
    <x v="0"/>
  </r>
  <r>
    <s v="2045463"/>
    <s v="207504102022155456"/>
    <s v="DF20227387837"/>
    <x v="172"/>
    <x v="170"/>
    <s v="AARON HUENCHUMIL"/>
    <s v="Juan Antonio Rios #8341"/>
    <s v="San Ramón"/>
    <x v="0"/>
    <s v="Cumple"/>
    <s v="Cumple"/>
    <s v="No Aplica"/>
    <s v="No Aplica"/>
    <s v="Cumple"/>
    <s v="Cumple"/>
    <s v="Si"/>
    <s v="S/N"/>
    <s v="S/N"/>
    <s v="Cumple"/>
    <s v="Cumple"/>
    <s v="Cumple"/>
    <s v="Cumple"/>
    <s v="Cumple"/>
    <s v="1- Cliente confirma encontrarse con suministro electrico  2- No puedo tomar fotografias debido a que se armo una pelea en la calle, me retiro del lugar"/>
    <x v="5"/>
    <x v="0"/>
    <x v="9"/>
    <x v="0"/>
    <n v="0.5"/>
    <n v="0.5"/>
    <n v="0.5"/>
    <n v="0.5"/>
    <n v="0.5"/>
    <n v="0.5"/>
    <n v="0.25"/>
    <n v="0.25"/>
    <n v="0.5"/>
    <n v="0.5"/>
    <n v="0.5"/>
    <n v="1"/>
    <x v="0"/>
  </r>
  <r>
    <s v="2045459"/>
    <s v="207604102022154920"/>
    <s v="DF20227409650"/>
    <x v="172"/>
    <x v="196"/>
    <s v="Cristobal toro"/>
    <s v="Esmeralda 752"/>
    <s v="La Granja"/>
    <x v="0"/>
    <s v="Cumple"/>
    <s v="Cumple"/>
    <s v="No Cumple"/>
    <s v="No Cumple"/>
    <s v="Cumple"/>
    <s v="Cumple"/>
    <s v="No"/>
    <s v="S/N"/>
    <s v="S/N"/>
    <s v="No Aplica"/>
    <s v="No Aplica"/>
    <s v="No Aplica"/>
    <s v="No Cumple"/>
    <s v="No Cumple"/>
    <s v="Falta maxima de fotos exigidas , mas data  Sin moradores"/>
    <x v="6"/>
    <x v="0"/>
    <x v="9"/>
    <x v="0"/>
    <n v="0.5"/>
    <n v="0.5"/>
    <n v="0"/>
    <n v="0"/>
    <n v="0.5"/>
    <n v="0.5"/>
    <n v="0.25"/>
    <n v="0.25"/>
    <n v="0.5"/>
    <n v="0"/>
    <n v="0"/>
    <n v="0.5"/>
    <x v="0"/>
  </r>
  <r>
    <s v="2045458"/>
    <s v="207504102022154744"/>
    <s v="DF20227386095"/>
    <x v="172"/>
    <x v="172"/>
    <s v="AARON HUENCHUMIL"/>
    <s v="Juan Antonio Rios #7909"/>
    <s v="San Ramón"/>
    <x v="0"/>
    <s v="Cumple"/>
    <s v="Cumple"/>
    <s v="No Aplica"/>
    <s v="No Aplica"/>
    <s v="Cumple"/>
    <s v="Cumple"/>
    <s v="Si"/>
    <s v="S/N"/>
    <s v="S/N"/>
    <s v="No Aplica"/>
    <s v="No Aplica"/>
    <s v="Cumple"/>
    <s v="Cumple Mayormente"/>
    <s v="Cumple Parcialmente"/>
    <s v="1- Cliente confirma encontrarse con suministro electrico"/>
    <x v="5"/>
    <x v="0"/>
    <x v="9"/>
    <x v="0"/>
    <n v="0.5"/>
    <n v="0.5"/>
    <n v="0.5"/>
    <n v="0.5"/>
    <n v="0.5"/>
    <n v="0.5"/>
    <n v="0.25"/>
    <n v="0.25"/>
    <n v="0.5"/>
    <n v="0.32500000000000001"/>
    <n v="0.17499999999999999"/>
    <n v="0.9"/>
    <x v="0"/>
  </r>
  <r>
    <s v="2045456"/>
    <s v="207504102022153740"/>
    <s v="DF20227385143"/>
    <x v="172"/>
    <x v="173"/>
    <s v="AARON HUENCHUMIL"/>
    <s v="La Granja #7910"/>
    <s v="San Ramón"/>
    <x v="0"/>
    <s v="Cumple"/>
    <s v="Cumple"/>
    <s v="No Aplica"/>
    <s v="No Aplica"/>
    <s v="No Aplica"/>
    <s v="No Aplica"/>
    <s v="No"/>
    <s v="S/N"/>
    <s v="S/N"/>
    <s v="No Aplica"/>
    <s v="No Aplica"/>
    <s v="No Aplica"/>
    <s v="Cumple"/>
    <s v="Cumple"/>
    <s v="1- Poste de B.T se encuentra normalizado"/>
    <x v="5"/>
    <x v="0"/>
    <x v="9"/>
    <x v="0"/>
    <n v="0.5"/>
    <n v="0.5"/>
    <n v="0.5"/>
    <n v="0.5"/>
    <n v="0.5"/>
    <n v="0.5"/>
    <n v="0.25"/>
    <n v="0.25"/>
    <n v="0.5"/>
    <n v="0.5"/>
    <n v="0.5"/>
    <n v="1"/>
    <x v="0"/>
  </r>
  <r>
    <s v="2045452"/>
    <s v="207504102022152655"/>
    <s v="DF20227387610"/>
    <x v="172"/>
    <x v="167"/>
    <s v="AARON HUENCHUMIL"/>
    <s v="Juan Luis Sanfuentes #8106"/>
    <s v="San Ramón"/>
    <x v="0"/>
    <s v="Cumple"/>
    <s v="Cumple"/>
    <s v="Cumple"/>
    <s v="Cumple"/>
    <s v="Cumple"/>
    <s v="Cumple"/>
    <s v="No"/>
    <s v="S/N"/>
    <s v="S/N"/>
    <s v="No Aplica"/>
    <s v="No Aplica"/>
    <s v="No Aplica"/>
    <s v="Cumple"/>
    <s v="Cumple"/>
    <s v="1- Cliente no se encuentra en domicilio"/>
    <x v="5"/>
    <x v="0"/>
    <x v="9"/>
    <x v="0"/>
    <n v="0.5"/>
    <n v="0.5"/>
    <n v="0.5"/>
    <n v="0.5"/>
    <n v="0.5"/>
    <n v="0.5"/>
    <n v="0.25"/>
    <n v="0.25"/>
    <n v="0.5"/>
    <n v="0.5"/>
    <n v="0.5"/>
    <n v="1"/>
    <x v="0"/>
  </r>
  <r>
    <s v="2045443"/>
    <s v="207504102022150738"/>
    <s v="DF20227377324"/>
    <x v="172"/>
    <x v="149"/>
    <s v="AARON HUENCHUMIL"/>
    <s v="Paraguay #1661"/>
    <s v="San Ramón"/>
    <x v="0"/>
    <s v="Cumple"/>
    <s v="Cumple"/>
    <s v="No Cumple"/>
    <s v="No Cumple"/>
    <s v="Cumple"/>
    <s v="Cumple"/>
    <s v="Si"/>
    <s v="Pedro Adasme"/>
    <s v="984717412"/>
    <s v="Cumple"/>
    <s v="Cumple"/>
    <s v="Cumple"/>
    <s v="Cumple"/>
    <s v="Cumple"/>
    <s v="1- Caja empalme sin sello  2- Acometida reparada con colcha provisoria  3- Suministro electrico normalizado"/>
    <x v="5"/>
    <x v="0"/>
    <x v="9"/>
    <x v="0"/>
    <n v="0.5"/>
    <n v="0.5"/>
    <n v="0"/>
    <n v="0"/>
    <n v="0.5"/>
    <n v="0.5"/>
    <n v="0.25"/>
    <n v="0.25"/>
    <n v="0.5"/>
    <n v="0.5"/>
    <n v="0.5"/>
    <n v="0.7"/>
    <x v="0"/>
  </r>
  <r>
    <s v="2045434"/>
    <s v="207504102022144319"/>
    <s v="DF20227388553"/>
    <x v="172"/>
    <x v="168"/>
    <s v="AARON HUENCHUMIL"/>
    <s v="Ismael Tocornal #8203"/>
    <s v="San Ramón"/>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5427"/>
    <s v="207504102022143208"/>
    <s v="DF20227388219"/>
    <x v="172"/>
    <x v="170"/>
    <s v="AARON HUENCHUMIL"/>
    <s v="Elias Fernandez Albano #8459"/>
    <s v="San Ramón"/>
    <x v="0"/>
    <s v="Cumple"/>
    <s v="Cumple"/>
    <s v="No Aplica"/>
    <s v="No Aplica"/>
    <s v="Cumple"/>
    <s v="Cumple"/>
    <s v="No"/>
    <s v="S/N"/>
    <s v="S/N"/>
    <s v="No Aplica"/>
    <s v="No Aplica"/>
    <s v="No Aplica"/>
    <s v="Cumple Parcialmente"/>
    <s v="Cumple"/>
    <s v="1- Cliente no se encuentra en domicilio"/>
    <x v="5"/>
    <x v="0"/>
    <x v="9"/>
    <x v="0"/>
    <n v="0.5"/>
    <n v="0.5"/>
    <n v="0.5"/>
    <n v="0.5"/>
    <n v="0.5"/>
    <n v="0.5"/>
    <n v="0.25"/>
    <n v="0.25"/>
    <n v="0.5"/>
    <n v="0.17499999999999999"/>
    <n v="0.5"/>
    <n v="0.93500000000000005"/>
    <x v="0"/>
  </r>
  <r>
    <s v="2045416"/>
    <s v="207504102022141240"/>
    <s v="DF20227383488"/>
    <x v="172"/>
    <x v="171"/>
    <s v="AARON HUENCHUMIL"/>
    <s v="Brasil #1764"/>
    <s v="San Ramón"/>
    <x v="0"/>
    <s v="Cumple"/>
    <s v="Cumple"/>
    <s v="No Cumple"/>
    <s v="No Cumple"/>
    <s v="Cumple"/>
    <s v="Cumple"/>
    <s v="No"/>
    <s v="S/N"/>
    <s v="S/N"/>
    <s v="No Aplica"/>
    <s v="No Aplica"/>
    <s v="No Aplica"/>
    <s v="Cumple"/>
    <s v="Cumple"/>
    <s v="1- Cliente no se encuentra en domicilio 2- No declara codigo de material utilizado, pero si describe su uso"/>
    <x v="5"/>
    <x v="0"/>
    <x v="9"/>
    <x v="0"/>
    <n v="0.5"/>
    <n v="0.5"/>
    <n v="0"/>
    <n v="0"/>
    <n v="0.5"/>
    <n v="0.5"/>
    <n v="0.25"/>
    <n v="0.25"/>
    <n v="0.5"/>
    <n v="0.5"/>
    <n v="0.5"/>
    <n v="0.7"/>
    <x v="0"/>
  </r>
  <r>
    <s v="2045414"/>
    <s v="207504102022140308"/>
    <s v="DF20227382438"/>
    <x v="172"/>
    <x v="163"/>
    <s v="AARON HUENCHUMIL"/>
    <s v="La Puntilla #8341"/>
    <s v="San Ramón"/>
    <x v="0"/>
    <s v="Cumple"/>
    <s v="Cumple"/>
    <s v="Cumple"/>
    <s v="Cumple"/>
    <s v="Cumple"/>
    <s v="Cumple"/>
    <s v="No"/>
    <s v="S/N"/>
    <s v="S/N"/>
    <s v="No Aplica"/>
    <s v="No Aplica"/>
    <s v="No Aplica"/>
    <s v="Cumple"/>
    <s v="Cumple Parcialmente"/>
    <s v="1- Cliente no se encuentra en domicilio"/>
    <x v="5"/>
    <x v="0"/>
    <x v="9"/>
    <x v="0"/>
    <n v="0.5"/>
    <n v="0.5"/>
    <n v="0.5"/>
    <n v="0.5"/>
    <n v="0.5"/>
    <n v="0.5"/>
    <n v="0.25"/>
    <n v="0.25"/>
    <n v="0.5"/>
    <n v="0.5"/>
    <n v="0.17499999999999999"/>
    <n v="0.93500000000000005"/>
    <x v="0"/>
  </r>
  <r>
    <s v="2045074"/>
    <s v="207504102022135137"/>
    <s v="DF20227392491"/>
    <x v="172"/>
    <x v="155"/>
    <s v="AARON HUENCHUMIL"/>
    <s v="Pedro Aguirre Cerda #8652"/>
    <s v="San Ramón"/>
    <x v="0"/>
    <s v="Cumple"/>
    <s v="Cumple"/>
    <s v="No Aplica"/>
    <s v="No Aplica"/>
    <s v="Cumple"/>
    <s v="Cumple"/>
    <s v="No"/>
    <s v="S/N"/>
    <s v="S/N"/>
    <s v="No Aplica"/>
    <s v="No Aplica"/>
    <s v="No Aplica"/>
    <s v="Cumple Parcialmente"/>
    <s v="Cumple"/>
    <s v="1- Me retiro del lugar, se acercan 2 personas preguntando &quot;QUE HORA TENIA&quot;"/>
    <x v="5"/>
    <x v="0"/>
    <x v="9"/>
    <x v="0"/>
    <n v="0.5"/>
    <n v="0.5"/>
    <n v="0.5"/>
    <n v="0.5"/>
    <n v="0.5"/>
    <n v="0.5"/>
    <n v="0.25"/>
    <n v="0.25"/>
    <n v="0.5"/>
    <n v="0.17499999999999999"/>
    <n v="0.5"/>
    <n v="0.93500000000000005"/>
    <x v="0"/>
  </r>
  <r>
    <s v="2045072"/>
    <s v="207604102022135123"/>
    <s v="DF20227408945"/>
    <x v="172"/>
    <x v="158"/>
    <s v="Cristobal toro"/>
    <s v="7 oriente 8175"/>
    <s v="La Granja"/>
    <x v="0"/>
    <s v="Cumple"/>
    <s v="Cumple"/>
    <s v="No Aplica"/>
    <s v="No Aplica"/>
    <s v="Cumple"/>
    <s v="Cumple"/>
    <s v="No"/>
    <s v="S/N"/>
    <s v="S/N"/>
    <s v="No Aplica"/>
    <s v="No Aplica"/>
    <s v="No Aplica"/>
    <s v="Cumple"/>
    <s v="Cumple Parcialmente"/>
    <s v="Falta mayor data en fotografias  Sector hostil  Sin moradores"/>
    <x v="5"/>
    <x v="0"/>
    <x v="9"/>
    <x v="0"/>
    <n v="0.5"/>
    <n v="0.5"/>
    <n v="0.5"/>
    <n v="0.5"/>
    <n v="0.5"/>
    <n v="0.5"/>
    <n v="0.25"/>
    <n v="0.25"/>
    <n v="0.5"/>
    <n v="0.5"/>
    <n v="0.17499999999999999"/>
    <n v="0.93500000000000005"/>
    <x v="0"/>
  </r>
  <r>
    <s v="2045070"/>
    <s v="207504102022134723"/>
    <s v="DF20227385336"/>
    <x v="172"/>
    <x v="173"/>
    <s v="AARON HUENCHUMIL"/>
    <s v="Pedro Aguirre Cerda #8642"/>
    <s v="San Ramón"/>
    <x v="0"/>
    <s v="Cumple"/>
    <s v="Cumple"/>
    <s v="No Aplica"/>
    <s v="No Aplica"/>
    <s v="Cumple"/>
    <s v="Cumple"/>
    <s v="No"/>
    <s v="S/N"/>
    <s v="S/N"/>
    <s v="No Aplica"/>
    <s v="No Aplica"/>
    <s v="No Aplica"/>
    <s v="Cumple Parcialmente"/>
    <s v="Cumple Parcialmente"/>
    <s v="1- Direccion corresponde a iglesia y cliente no se encuentra"/>
    <x v="5"/>
    <x v="0"/>
    <x v="9"/>
    <x v="0"/>
    <n v="0.5"/>
    <n v="0.5"/>
    <n v="0.5"/>
    <n v="0.5"/>
    <n v="0.5"/>
    <n v="0.5"/>
    <n v="0.25"/>
    <n v="0.25"/>
    <n v="0.5"/>
    <n v="0.17499999999999999"/>
    <n v="0.17499999999999999"/>
    <n v="0.87"/>
    <x v="0"/>
  </r>
  <r>
    <s v="2045067"/>
    <s v="207504102022133659"/>
    <s v="DF20227387879"/>
    <x v="172"/>
    <x v="170"/>
    <s v="AARON HUENCHUMIL"/>
    <s v="Bolivia #2064"/>
    <s v="San Ramón"/>
    <x v="0"/>
    <s v="Cumple"/>
    <s v="Cumple"/>
    <s v="No Cumple"/>
    <s v="No Cumple"/>
    <s v="Cumple"/>
    <s v="Cumple"/>
    <s v="Si"/>
    <s v="S/N"/>
    <s v="S/N"/>
    <s v="Cumple"/>
    <s v="Cumple"/>
    <s v="Cumple"/>
    <s v="Cumple"/>
    <s v="Cumple"/>
    <s v="1- Se encuentra persona de 3ra edad, no permite acceso a fotografiar medidor  2- Suministro electrico normalizado 3- No declara codigo ITM utilizado, pero si describe su uso  4- Caja B.T sin tapa"/>
    <x v="5"/>
    <x v="0"/>
    <x v="9"/>
    <x v="0"/>
    <n v="0.5"/>
    <n v="0.5"/>
    <n v="0"/>
    <n v="0"/>
    <n v="0.5"/>
    <n v="0.5"/>
    <n v="0.25"/>
    <n v="0.25"/>
    <n v="0.5"/>
    <n v="0.5"/>
    <n v="0.5"/>
    <n v="0.7"/>
    <x v="0"/>
  </r>
  <r>
    <s v="2045063"/>
    <s v="207604102022133207"/>
    <s v="DF20227408416"/>
    <x v="172"/>
    <x v="158"/>
    <s v="Cristobal toro"/>
    <s v="7 oriente 8353"/>
    <s v="La Granja"/>
    <x v="0"/>
    <s v="Cumple"/>
    <s v="Cumple"/>
    <s v="No Aplica"/>
    <s v="No Aplica"/>
    <s v="Cumple"/>
    <s v="Cumple"/>
    <s v="No"/>
    <s v="S/N"/>
    <s v="S/N"/>
    <s v="No Aplica"/>
    <s v="No Aplica"/>
    <s v="No Aplica"/>
    <s v="No Cumple"/>
    <s v="No Cumple"/>
    <s v="Sector muy confluctivo , no se toman fotos por precaucion , muchachos en plaza bebiendo .  Sin moradores"/>
    <x v="5"/>
    <x v="0"/>
    <x v="9"/>
    <x v="0"/>
    <n v="0.5"/>
    <n v="0.5"/>
    <n v="0.5"/>
    <n v="0.5"/>
    <n v="0.5"/>
    <n v="0.5"/>
    <n v="0.25"/>
    <n v="0.25"/>
    <n v="0.5"/>
    <n v="0"/>
    <n v="0"/>
    <n v="0.8"/>
    <x v="0"/>
  </r>
  <r>
    <s v="2045061"/>
    <s v="207504102022132539"/>
    <s v="DF20227381035"/>
    <x v="172"/>
    <x v="164"/>
    <s v="AARON HUENCHUMIL"/>
    <s v="Lircay #1942"/>
    <s v="San Ramón"/>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5058"/>
    <s v="207604102022131924"/>
    <s v="DF20227408585"/>
    <x v="172"/>
    <x v="158"/>
    <s v="Cristobal toro"/>
    <s v="3 sur 645"/>
    <s v="La Granja"/>
    <x v="0"/>
    <s v="Cumple"/>
    <s v="Cumple"/>
    <s v="No Aplica"/>
    <s v="No Aplica"/>
    <s v="Cumple"/>
    <s v="Cumple"/>
    <s v="No"/>
    <s v="S/N"/>
    <s v="S/N"/>
    <s v="No Aplica"/>
    <s v="No Aplica"/>
    <s v="No Aplica"/>
    <s v="Cumple"/>
    <s v="Cumple Parcialmente"/>
    <s v="Falta mayor data en fotos  Sector hostil , no se toman fotos para prevenir problemas"/>
    <x v="5"/>
    <x v="0"/>
    <x v="9"/>
    <x v="0"/>
    <n v="0.5"/>
    <n v="0.5"/>
    <n v="0.5"/>
    <n v="0.5"/>
    <n v="0.5"/>
    <n v="0.5"/>
    <n v="0.25"/>
    <n v="0.25"/>
    <n v="0.5"/>
    <n v="0.5"/>
    <n v="0.17499999999999999"/>
    <n v="0.93500000000000005"/>
    <x v="0"/>
  </r>
  <r>
    <s v="2045057"/>
    <s v="207504102022131736"/>
    <s v="DF20227389145"/>
    <x v="172"/>
    <x v="168"/>
    <s v="AARON HUENCHUMIL"/>
    <s v="Talcamavida #8651"/>
    <s v="San Ramón"/>
    <x v="0"/>
    <s v="Cumple"/>
    <s v="Cumple"/>
    <s v="No Aplica"/>
    <s v="No Aplica"/>
    <s v="Cumple"/>
    <s v="Cumple"/>
    <s v="No"/>
    <s v="S/N"/>
    <s v="S/N"/>
    <s v="No Aplica"/>
    <s v="No Aplica"/>
    <s v="No Aplica"/>
    <s v="Cumple Mayormente"/>
    <s v="Cumple Parcialmente"/>
    <s v="1- Cliente no se encuentra en domicilio"/>
    <x v="5"/>
    <x v="0"/>
    <x v="9"/>
    <x v="0"/>
    <n v="0.5"/>
    <n v="0.5"/>
    <n v="0.5"/>
    <n v="0.5"/>
    <n v="0.5"/>
    <n v="0.5"/>
    <n v="0.25"/>
    <n v="0.25"/>
    <n v="0.5"/>
    <n v="0.32500000000000001"/>
    <n v="0.17499999999999999"/>
    <n v="0.9"/>
    <x v="0"/>
  </r>
  <r>
    <s v="2045050"/>
    <s v="207604102022130156"/>
    <s v="DF20227408393"/>
    <x v="172"/>
    <x v="165"/>
    <s v="Cristobal toro"/>
    <s v="Caoba 567"/>
    <s v="La Granja"/>
    <x v="0"/>
    <s v="Cumple"/>
    <s v="Cumple"/>
    <s v="No Aplica"/>
    <s v="No Aplica"/>
    <s v="Cumple"/>
    <s v="Cumple"/>
    <s v="No"/>
    <s v="S/N"/>
    <s v="S/N"/>
    <s v="No Aplica"/>
    <s v="No Aplica"/>
    <s v="No Aplica"/>
    <s v="Cumple"/>
    <s v="Cumple"/>
    <s v="Sector hostil  No se toman fotografias por precaucion ."/>
    <x v="5"/>
    <x v="0"/>
    <x v="9"/>
    <x v="0"/>
    <n v="0.5"/>
    <n v="0.5"/>
    <n v="0.5"/>
    <n v="0.5"/>
    <n v="0.5"/>
    <n v="0.5"/>
    <n v="0.25"/>
    <n v="0.25"/>
    <n v="0.5"/>
    <n v="0.5"/>
    <n v="0.5"/>
    <n v="1"/>
    <x v="0"/>
  </r>
  <r>
    <s v="2045048"/>
    <s v="207504102022125613"/>
    <s v="DF20227390397"/>
    <x v="172"/>
    <x v="151"/>
    <s v="AARON HUENCHUMIL"/>
    <s v="Bolivia #1787"/>
    <s v="San Ramón"/>
    <x v="0"/>
    <s v="Cumple"/>
    <s v="Cumple"/>
    <s v="No Aplica"/>
    <s v="No Aplica"/>
    <s v="No Aplica"/>
    <s v="No Aplica"/>
    <s v="No"/>
    <s v="S/N"/>
    <s v="S/N"/>
    <s v="No Aplica"/>
    <s v="No Aplica"/>
    <s v="No Aplica"/>
    <s v="Cumple"/>
    <s v="Cumple"/>
    <s v="1-Poste sigue en la misma condicion y corresponde a postacion de telecomunicaciones"/>
    <x v="5"/>
    <x v="0"/>
    <x v="9"/>
    <x v="0"/>
    <n v="0.5"/>
    <n v="0.5"/>
    <n v="0.5"/>
    <n v="0.5"/>
    <n v="0.5"/>
    <n v="0.5"/>
    <n v="0.25"/>
    <n v="0.25"/>
    <n v="0.5"/>
    <n v="0.5"/>
    <n v="0.5"/>
    <n v="1"/>
    <x v="0"/>
  </r>
  <r>
    <s v="2045043"/>
    <s v="207604102022125016"/>
    <s v="DF20227407779"/>
    <x v="172"/>
    <x v="165"/>
    <s v="Cristobal toro"/>
    <s v="19 oriente 6507"/>
    <s v="La Granja"/>
    <x v="0"/>
    <s v="Cumple"/>
    <s v="Cumple"/>
    <s v="No Aplica"/>
    <s v="No Aplica"/>
    <s v="Cumple"/>
    <s v="Cumple"/>
    <s v="No"/>
    <s v="S/N"/>
    <s v="S/N"/>
    <s v="No Aplica"/>
    <s v="No Aplica"/>
    <s v="No Aplica"/>
    <s v="Cumple"/>
    <s v="Cumple Parcialmente"/>
    <s v="Falta mayor data en fotografias  Sin moradores , sector hostil"/>
    <x v="5"/>
    <x v="0"/>
    <x v="9"/>
    <x v="0"/>
    <n v="0.5"/>
    <n v="0.5"/>
    <n v="0.5"/>
    <n v="0.5"/>
    <n v="0.5"/>
    <n v="0.5"/>
    <n v="0.25"/>
    <n v="0.25"/>
    <n v="0.5"/>
    <n v="0.5"/>
    <n v="0.17499999999999999"/>
    <n v="0.93500000000000005"/>
    <x v="0"/>
  </r>
  <r>
    <s v="2045036"/>
    <s v="207604102022123416"/>
    <s v="DF20227407473"/>
    <x v="172"/>
    <x v="165"/>
    <s v="Cristobal toro"/>
    <s v="Jose ghiardo 0369"/>
    <s v="La Granja"/>
    <x v="0"/>
    <s v="Cumple"/>
    <s v="Cumple"/>
    <s v="Cumple"/>
    <s v="Cumple"/>
    <s v="Cumple"/>
    <s v="Cumple"/>
    <s v="No"/>
    <s v="S/N"/>
    <s v="S/N"/>
    <s v="No Aplica"/>
    <s v="No Aplica"/>
    <s v="No Aplica"/>
    <s v="Cumple"/>
    <s v="Cumple Parcialmente"/>
    <s v="Falta mayor data en fotografias  Sin moradores  Sector hostil . No se toman mas fotos por precaucion"/>
    <x v="5"/>
    <x v="0"/>
    <x v="9"/>
    <x v="0"/>
    <n v="0.5"/>
    <n v="0.5"/>
    <n v="0.5"/>
    <n v="0.5"/>
    <n v="0.5"/>
    <n v="0.5"/>
    <n v="0.25"/>
    <n v="0.25"/>
    <n v="0.5"/>
    <n v="0.5"/>
    <n v="0.17499999999999999"/>
    <n v="0.93500000000000005"/>
    <x v="0"/>
  </r>
  <r>
    <s v="2045028"/>
    <s v="207504102022122030"/>
    <s v="DF20227380135"/>
    <x v="172"/>
    <x v="176"/>
    <s v="AARON HUENCHUMIL"/>
    <s v="Manuel Bulnes #1077"/>
    <s v="San Ramón"/>
    <x v="0"/>
    <s v="Cumple"/>
    <s v="Cumple"/>
    <s v="No Aplica"/>
    <s v="No Aplica"/>
    <s v="Cumple"/>
    <s v="Cumple"/>
    <s v="No"/>
    <s v="S/N"/>
    <s v="S/N"/>
    <s v="No Aplica"/>
    <s v="No Aplica"/>
    <s v="No Aplica"/>
    <s v="Cumple Mayormente"/>
    <s v="Cumple"/>
    <s v="1- Cliente no se encuentra en domicilio 2- Caja B.T sin tapa"/>
    <x v="5"/>
    <x v="0"/>
    <x v="9"/>
    <x v="0"/>
    <n v="0.5"/>
    <n v="0.5"/>
    <n v="0.5"/>
    <n v="0.5"/>
    <n v="0.5"/>
    <n v="0.5"/>
    <n v="0.25"/>
    <n v="0.25"/>
    <n v="0.5"/>
    <n v="0.32500000000000001"/>
    <n v="0.5"/>
    <n v="0.96500000000000008"/>
    <x v="0"/>
  </r>
  <r>
    <s v="2045025"/>
    <s v="207604102022121039"/>
    <s v="DF20227408361"/>
    <x v="172"/>
    <x v="158"/>
    <s v="Cristobal toro"/>
    <s v="Las barrancas 9235"/>
    <s v="La Granja"/>
    <x v="0"/>
    <s v="Cumple"/>
    <s v="Cumple"/>
    <s v="No Aplica"/>
    <s v="No Aplica"/>
    <s v="Cumple"/>
    <s v="Cumple"/>
    <s v="No"/>
    <s v="S/N"/>
    <s v="S/N"/>
    <s v="No Aplica"/>
    <s v="No Aplica"/>
    <s v="No Aplica"/>
    <s v="No Cumple"/>
    <s v="Cumple Parcialmente"/>
    <s v="Falta maxima exigidas de fotos  Falta data en fotos  Problema td , dae"/>
    <x v="5"/>
    <x v="0"/>
    <x v="9"/>
    <x v="0"/>
    <n v="0.5"/>
    <n v="0.5"/>
    <n v="0.5"/>
    <n v="0.5"/>
    <n v="0.5"/>
    <n v="0.5"/>
    <n v="0.25"/>
    <n v="0.25"/>
    <n v="0.5"/>
    <n v="0"/>
    <n v="0.17499999999999999"/>
    <n v="0.83500000000000008"/>
    <x v="0"/>
  </r>
  <r>
    <s v="2045024"/>
    <s v="207504102022120748"/>
    <s v="DF20227374451"/>
    <x v="172"/>
    <x v="139"/>
    <s v="AARON HUENCHUMIL"/>
    <s v="Fernandez Albano #9791"/>
    <s v="San Ramón"/>
    <x v="0"/>
    <s v="Cumple"/>
    <s v="Cumple"/>
    <s v="Cumple"/>
    <s v="Cumple"/>
    <s v="Cumple"/>
    <s v="Cumple"/>
    <s v="No"/>
    <s v="S/N"/>
    <s v="S/N"/>
    <s v="No Aplica"/>
    <s v="No Aplica"/>
    <s v="No Aplica"/>
    <s v="Cumple"/>
    <s v="Cumple"/>
    <s v="1- TD 24154 se encuentra normalizado"/>
    <x v="5"/>
    <x v="0"/>
    <x v="9"/>
    <x v="0"/>
    <n v="0.5"/>
    <n v="0.5"/>
    <n v="0.5"/>
    <n v="0.5"/>
    <n v="0.5"/>
    <n v="0.5"/>
    <n v="0.25"/>
    <n v="0.25"/>
    <n v="0.5"/>
    <n v="0.5"/>
    <n v="0.5"/>
    <n v="1"/>
    <x v="0"/>
  </r>
  <r>
    <s v="2045018"/>
    <s v="207604102022115742"/>
    <s v="DF20227406349"/>
    <x v="172"/>
    <x v="166"/>
    <s v="Cristobal toro"/>
    <s v="Putre 0300 dpto 14"/>
    <s v="La Granja"/>
    <x v="0"/>
    <s v="Cumple"/>
    <s v="Cumple"/>
    <s v="No Aplica"/>
    <s v="No Aplica"/>
    <s v="Cumple"/>
    <s v="Cumple"/>
    <s v="No"/>
    <s v="S/N"/>
    <s v="S/N"/>
    <s v="No Aplica"/>
    <s v="No Aplica"/>
    <s v="No Aplica"/>
    <s v="Cumple"/>
    <s v="Cumple"/>
    <s v="Sector hostil . Sin acceso a medidores ."/>
    <x v="5"/>
    <x v="0"/>
    <x v="9"/>
    <x v="0"/>
    <n v="0.5"/>
    <n v="0.5"/>
    <n v="0.5"/>
    <n v="0.5"/>
    <n v="0.5"/>
    <n v="0.5"/>
    <n v="0.25"/>
    <n v="0.25"/>
    <n v="0.5"/>
    <n v="0.5"/>
    <n v="0.5"/>
    <n v="1"/>
    <x v="0"/>
  </r>
  <r>
    <s v="2045001"/>
    <s v="207604102022113919"/>
    <s v="DF20227407252"/>
    <x v="172"/>
    <x v="165"/>
    <s v="Cristobal toro"/>
    <s v="Sofia eastman de huneus 9926"/>
    <s v="La Granja"/>
    <x v="0"/>
    <s v="Cumple"/>
    <s v="Cumple"/>
    <s v="No Aplica"/>
    <s v="No Aplica"/>
    <s v="Cumple"/>
    <s v="Cumple"/>
    <s v="No"/>
    <s v="S/N"/>
    <s v="S/N"/>
    <s v="No Aplica"/>
    <s v="No Aplica"/>
    <s v="No Aplica"/>
    <s v="Cumple"/>
    <s v="Cumple Parcialmente"/>
    <s v="Sector hostil  Falta mayor data en fotografias  Sin moradores"/>
    <x v="5"/>
    <x v="0"/>
    <x v="9"/>
    <x v="0"/>
    <n v="0.5"/>
    <n v="0.5"/>
    <n v="0.5"/>
    <n v="0.5"/>
    <n v="0.5"/>
    <n v="0.5"/>
    <n v="0.25"/>
    <n v="0.25"/>
    <n v="0.5"/>
    <n v="0.5"/>
    <n v="0.17499999999999999"/>
    <n v="0.93500000000000005"/>
    <x v="0"/>
  </r>
  <r>
    <s v="2047090"/>
    <s v="207605102022170545"/>
    <s v="DF20227395961"/>
    <x v="173"/>
    <x v="152"/>
    <s v="Cristobal toro"/>
    <s v="Rio de janeiro 851"/>
    <s v="La Cisterna"/>
    <x v="0"/>
    <s v="Cumple"/>
    <s v="Cumple"/>
    <s v="No Aplica"/>
    <s v="No Aplica"/>
    <s v="Cumple"/>
    <s v="Cumple"/>
    <s v="No"/>
    <s v="S/N"/>
    <s v="S/N"/>
    <s v="No Aplica"/>
    <s v="No Aplica"/>
    <s v="No Aplica"/>
    <s v="Cumple"/>
    <s v="Cumple Parcialmente"/>
    <s v="Falta mayor data en fotografias  Problema externo , td"/>
    <x v="5"/>
    <x v="0"/>
    <x v="9"/>
    <x v="0"/>
    <n v="0.5"/>
    <n v="0.5"/>
    <n v="0.5"/>
    <n v="0.5"/>
    <n v="0.5"/>
    <n v="0.5"/>
    <n v="0.25"/>
    <n v="0.25"/>
    <n v="0.5"/>
    <n v="0.5"/>
    <n v="0.17499999999999999"/>
    <n v="0.93500000000000005"/>
    <x v="0"/>
  </r>
  <r>
    <s v="2046714"/>
    <s v="207605102022160950"/>
    <s v="DF20227406785"/>
    <x v="173"/>
    <x v="165"/>
    <s v="Cristobal toro"/>
    <s v="Puelche 2056"/>
    <s v="San Ramón"/>
    <x v="0"/>
    <s v="Cumple"/>
    <s v="Cumple"/>
    <s v="No Aplica"/>
    <s v="No Aplica"/>
    <s v="Cumple"/>
    <s v="Cumple"/>
    <s v="No"/>
    <s v="S/N"/>
    <s v="S/N"/>
    <s v="No Aplica"/>
    <s v="No Aplica"/>
    <s v="No Aplica"/>
    <s v="Cumple"/>
    <s v="Cumple"/>
    <s v="Problema externo , td . Sector hostil"/>
    <x v="5"/>
    <x v="0"/>
    <x v="9"/>
    <x v="0"/>
    <n v="0.5"/>
    <n v="0.5"/>
    <n v="0.5"/>
    <n v="0.5"/>
    <n v="0.5"/>
    <n v="0.5"/>
    <n v="0.25"/>
    <n v="0.25"/>
    <n v="0.5"/>
    <n v="0.5"/>
    <n v="0.5"/>
    <n v="1"/>
    <x v="0"/>
  </r>
  <r>
    <s v="2046706"/>
    <s v="207605102022160013"/>
    <s v="DF20227407913"/>
    <x v="173"/>
    <x v="165"/>
    <s v="Cristobal toro"/>
    <s v="Arturo prat 10256"/>
    <s v="San Ramón"/>
    <x v="0"/>
    <s v="Cumple"/>
    <s v="Cumple"/>
    <s v="No Aplica"/>
    <s v="No Aplica"/>
    <s v="Cumple"/>
    <s v="Cumple"/>
    <s v="No"/>
    <s v="S/N"/>
    <s v="S/N"/>
    <s v="No Aplica"/>
    <s v="No Aplica"/>
    <s v="No Aplica"/>
    <s v="No Cumple"/>
    <s v="No Cumple"/>
    <s v="Sector conflictivo , no se toman fotos para prevenir . Sin moradores"/>
    <x v="5"/>
    <x v="0"/>
    <x v="9"/>
    <x v="0"/>
    <n v="0.5"/>
    <n v="0.5"/>
    <n v="0.5"/>
    <n v="0.5"/>
    <n v="0.5"/>
    <n v="0.5"/>
    <n v="0.25"/>
    <n v="0.25"/>
    <n v="0.5"/>
    <n v="0"/>
    <n v="0"/>
    <n v="0.8"/>
    <x v="0"/>
  </r>
  <r>
    <s v="2046689"/>
    <s v="207505102022145654"/>
    <s v="DF20227389159"/>
    <x v="173"/>
    <x v="168"/>
    <s v="AARON HUENCHUMIL"/>
    <s v="Carab. Genaro Rodriguez #1715"/>
    <s v="San Ramón"/>
    <x v="0"/>
    <s v="Cumple"/>
    <s v="Cumple"/>
    <s v="No Aplica"/>
    <s v="No Aplica"/>
    <s v="Cumple"/>
    <s v="Cumple"/>
    <s v="No"/>
    <s v="S/N"/>
    <s v="S/N"/>
    <s v="No Aplica"/>
    <s v="No Aplica"/>
    <s v="No Aplica"/>
    <s v="Cumple"/>
    <s v="Cumple"/>
    <s v="1- TD 23827 se encuentra normalizado 2- Caja B.T con tapa abierta"/>
    <x v="5"/>
    <x v="0"/>
    <x v="9"/>
    <x v="0"/>
    <n v="0.5"/>
    <n v="0.5"/>
    <n v="0.5"/>
    <n v="0.5"/>
    <n v="0.5"/>
    <n v="0.5"/>
    <n v="0.25"/>
    <n v="0.25"/>
    <n v="0.5"/>
    <n v="0.5"/>
    <n v="0.5"/>
    <n v="1"/>
    <x v="0"/>
  </r>
  <r>
    <s v="2046683"/>
    <s v="207505102022144235"/>
    <s v="DF20227383183"/>
    <x v="173"/>
    <x v="169"/>
    <s v="AARON HUENCHUMIL"/>
    <s v="Carab. Genaro Rodriguez #2035"/>
    <s v="San Ramón"/>
    <x v="0"/>
    <s v="Cumple"/>
    <s v="Cumple"/>
    <s v="No Aplica"/>
    <s v="No Aplica"/>
    <s v="Cumple"/>
    <s v="Cumple"/>
    <s v="No"/>
    <s v="S/N"/>
    <s v="S/N"/>
    <s v="No Aplica"/>
    <s v="No Aplica"/>
    <s v="No Aplica"/>
    <s v="Cumple"/>
    <s v="Cumple Parcialmente"/>
    <s v="1-A.P Se encuentra normalizado"/>
    <x v="5"/>
    <x v="0"/>
    <x v="9"/>
    <x v="0"/>
    <n v="0.5"/>
    <n v="0.5"/>
    <n v="0.5"/>
    <n v="0.5"/>
    <n v="0.5"/>
    <n v="0.5"/>
    <n v="0.25"/>
    <n v="0.25"/>
    <n v="0.5"/>
    <n v="0.5"/>
    <n v="0.17499999999999999"/>
    <n v="0.93500000000000005"/>
    <x v="0"/>
  </r>
  <r>
    <s v="2046679"/>
    <s v="207505102022143158"/>
    <s v="DF20227392603"/>
    <x v="173"/>
    <x v="155"/>
    <s v="AARON HUENCHUMIL"/>
    <s v="Eugenio Matte #9834"/>
    <s v="San Ramón"/>
    <x v="0"/>
    <s v="Cumple"/>
    <s v="Cumple"/>
    <s v="No Aplica"/>
    <s v="No Aplica"/>
    <s v="Cumple"/>
    <s v="Cumple"/>
    <s v="No"/>
    <s v="S/N"/>
    <s v="S/N"/>
    <s v="No Aplica"/>
    <s v="No Aplica"/>
    <s v="No Aplica"/>
    <s v="Cumple"/>
    <s v="Cumple"/>
    <s v="1- TD 24159 se encuentra normalizado 2- Sector con suministro electrico"/>
    <x v="5"/>
    <x v="0"/>
    <x v="9"/>
    <x v="0"/>
    <n v="0.5"/>
    <n v="0.5"/>
    <n v="0.5"/>
    <n v="0.5"/>
    <n v="0.5"/>
    <n v="0.5"/>
    <n v="0.25"/>
    <n v="0.25"/>
    <n v="0.5"/>
    <n v="0.5"/>
    <n v="0.5"/>
    <n v="1"/>
    <x v="0"/>
  </r>
  <r>
    <s v="2046677"/>
    <s v="207505102022142753"/>
    <s v="DF20227381628"/>
    <x v="173"/>
    <x v="163"/>
    <s v="AARON HUENCHUMIL"/>
    <s v="Eugenio Matte #9834"/>
    <s v="San Ramón"/>
    <x v="0"/>
    <s v="Cumple"/>
    <s v="Cumple"/>
    <s v="No Aplica"/>
    <s v="No Aplica"/>
    <s v="Cumple"/>
    <s v="Cumple"/>
    <s v="Si"/>
    <s v="S/N"/>
    <s v="S/N"/>
    <s v="No Aplica"/>
    <s v="No Aplica"/>
    <s v="Cumple"/>
    <s v="Cumple"/>
    <s v="Cumple Parcialmente"/>
    <s v="1-Se encuentra menor de edad en domicilio que confirma encontrarse con suministro electrico"/>
    <x v="5"/>
    <x v="0"/>
    <x v="9"/>
    <x v="0"/>
    <n v="0.5"/>
    <n v="0.5"/>
    <n v="0.5"/>
    <n v="0.5"/>
    <n v="0.5"/>
    <n v="0.5"/>
    <n v="0.25"/>
    <n v="0.25"/>
    <n v="0.5"/>
    <n v="0.5"/>
    <n v="0.17499999999999999"/>
    <n v="0.93500000000000005"/>
    <x v="0"/>
  </r>
  <r>
    <s v="2046646"/>
    <s v="207605102022133419"/>
    <s v="DF20227403980"/>
    <x v="173"/>
    <x v="159"/>
    <s v="Cristobal toro"/>
    <s v="Augusto dhalmar 9910"/>
    <s v="San Ramón"/>
    <x v="0"/>
    <s v="Cumple"/>
    <s v="Cumple"/>
    <s v="No Aplica"/>
    <s v="No Aplica"/>
    <s v="Cumple"/>
    <s v="Cumple"/>
    <s v="No"/>
    <s v="S/N"/>
    <s v="S/N"/>
    <s v="No Aplica"/>
    <s v="No Aplica"/>
    <s v="No Aplica"/>
    <s v="Cumple"/>
    <s v="Cumple"/>
    <s v="Problema externo , td  Num. Incidencia relacionada con direccion augusto dhalmar 9891"/>
    <x v="5"/>
    <x v="0"/>
    <x v="9"/>
    <x v="0"/>
    <n v="0.5"/>
    <n v="0.5"/>
    <n v="0.5"/>
    <n v="0.5"/>
    <n v="0.5"/>
    <n v="0.5"/>
    <n v="0.25"/>
    <n v="0.25"/>
    <n v="0.5"/>
    <n v="0.5"/>
    <n v="0.5"/>
    <n v="1"/>
    <x v="0"/>
  </r>
  <r>
    <s v="2046644"/>
    <s v="207505102022132856"/>
    <s v="DF20227381564"/>
    <x v="173"/>
    <x v="163"/>
    <s v="AARON HUENCHUMIL"/>
    <s v="Americo Vespucio #1544"/>
    <s v="San Ramón"/>
    <x v="0"/>
    <s v="Cumple"/>
    <s v="Cumple"/>
    <s v="No Aplica"/>
    <s v="No Aplica"/>
    <s v="Cumple"/>
    <s v="Cumple"/>
    <s v="No"/>
    <s v="S/N"/>
    <s v="S/N"/>
    <s v="No Aplica"/>
    <s v="No Aplica"/>
    <s v="No Aplica"/>
    <s v="Cumple"/>
    <s v="Cumple Parcialmente"/>
    <s v="1- Lugar corresponde a antena de telecomunicaciones 2-Suministro electrico normal"/>
    <x v="5"/>
    <x v="0"/>
    <x v="9"/>
    <x v="0"/>
    <n v="0.5"/>
    <n v="0.5"/>
    <n v="0.5"/>
    <n v="0.5"/>
    <n v="0.5"/>
    <n v="0.5"/>
    <n v="0.25"/>
    <n v="0.25"/>
    <n v="0.5"/>
    <n v="0.5"/>
    <n v="0.17499999999999999"/>
    <n v="0.93500000000000005"/>
    <x v="0"/>
  </r>
  <r>
    <s v="2046630"/>
    <s v="207505102022125903"/>
    <s v="DF20227387672"/>
    <x v="173"/>
    <x v="167"/>
    <s v="AARON HUENCHUMIL"/>
    <s v="Mirador #1586"/>
    <s v="San Ramón"/>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6582"/>
    <s v="207605102022124627"/>
    <s v="DF20227403904"/>
    <x v="173"/>
    <x v="159"/>
    <s v="Cristobal toro"/>
    <s v="Augusto dhalmar 9891"/>
    <s v="San Ramón"/>
    <x v="0"/>
    <s v="Cumple"/>
    <s v="Cumple"/>
    <s v="No Aplica"/>
    <s v="No Aplica"/>
    <s v="Cumple"/>
    <s v="Cumple"/>
    <s v="No"/>
    <s v="S/N"/>
    <s v="S/N"/>
    <s v="No Aplica"/>
    <s v="No Aplica"/>
    <s v="No Aplica"/>
    <s v="No Cumple"/>
    <s v="Cumple Parcialmente"/>
    <s v="Falta maxima de fotos exigidas  Mas data . Problema externo , td"/>
    <x v="5"/>
    <x v="0"/>
    <x v="9"/>
    <x v="0"/>
    <n v="0.5"/>
    <n v="0.5"/>
    <n v="0.5"/>
    <n v="0.5"/>
    <n v="0.5"/>
    <n v="0.5"/>
    <n v="0.25"/>
    <n v="0.25"/>
    <n v="0.5"/>
    <n v="0"/>
    <n v="0.17499999999999999"/>
    <n v="0.83500000000000008"/>
    <x v="0"/>
  </r>
  <r>
    <s v="2046581"/>
    <s v="207505102022124413"/>
    <s v="DF20227388327"/>
    <x v="173"/>
    <x v="170"/>
    <s v="AARON HUENCHUMIL"/>
    <s v="Mirador #1250"/>
    <s v="San Ramón"/>
    <x v="0"/>
    <s v="Cumple"/>
    <s v="Cumple"/>
    <s v="Cumple"/>
    <s v="Cumple"/>
    <s v="Cumple"/>
    <s v="Cumple"/>
    <s v="Si"/>
    <s v="S/N"/>
    <s v="S/N"/>
    <s v="No Aplica"/>
    <s v="No Aplica"/>
    <s v="Cumple"/>
    <s v="Cumple Mayormente"/>
    <s v="Cumple"/>
    <s v="1- Cliente confirma encontrarse con suministro electrico normalizado"/>
    <x v="5"/>
    <x v="0"/>
    <x v="9"/>
    <x v="0"/>
    <n v="0.5"/>
    <n v="0.5"/>
    <n v="0.5"/>
    <n v="0.5"/>
    <n v="0.5"/>
    <n v="0.5"/>
    <n v="0.25"/>
    <n v="0.25"/>
    <n v="0.5"/>
    <n v="0.32500000000000001"/>
    <n v="0.5"/>
    <n v="0.96500000000000008"/>
    <x v="0"/>
  </r>
  <r>
    <s v="2046576"/>
    <s v="207505102022123508"/>
    <s v="DF20227388149"/>
    <x v="173"/>
    <x v="170"/>
    <s v="AARON HUENCHUMIL"/>
    <s v="Angamos #7140"/>
    <s v="San Ramón"/>
    <x v="0"/>
    <s v="Cumple"/>
    <s v="Cumple"/>
    <s v="No Aplica"/>
    <s v="No Aplica"/>
    <s v="Cumple"/>
    <s v="Cumple"/>
    <s v="No"/>
    <s v="S/N"/>
    <s v="S/N"/>
    <s v="No Aplica"/>
    <s v="No Aplica"/>
    <s v="No Aplica"/>
    <s v="Cumple"/>
    <s v="Cumple"/>
    <s v="1- Cliente no se encuentra en domicilio 2-Caja B.T sin tapa"/>
    <x v="5"/>
    <x v="0"/>
    <x v="9"/>
    <x v="0"/>
    <n v="0.5"/>
    <n v="0.5"/>
    <n v="0.5"/>
    <n v="0.5"/>
    <n v="0.5"/>
    <n v="0.5"/>
    <n v="0.25"/>
    <n v="0.25"/>
    <n v="0.5"/>
    <n v="0.5"/>
    <n v="0.5"/>
    <n v="1"/>
    <x v="0"/>
  </r>
  <r>
    <s v="2046572"/>
    <s v="207605102022123403"/>
    <s v="DF20227395517"/>
    <x v="173"/>
    <x v="152"/>
    <s v="Cristobal toro"/>
    <s v="Esperanza 1441"/>
    <s v="San Ramón"/>
    <x v="0"/>
    <s v="Cumple"/>
    <s v="Cumple"/>
    <s v="No Aplica"/>
    <s v="No Aplica"/>
    <s v="Cumple"/>
    <s v="Cumple"/>
    <s v="No"/>
    <s v="S/N"/>
    <s v="S/N"/>
    <s v="No Aplica"/>
    <s v="No Aplica"/>
    <s v="No Aplica"/>
    <s v="Cumple"/>
    <s v="Cumple"/>
    <s v="Sector hostil . Sin moradores"/>
    <x v="5"/>
    <x v="0"/>
    <x v="9"/>
    <x v="0"/>
    <n v="0.5"/>
    <n v="0.5"/>
    <n v="0.5"/>
    <n v="0.5"/>
    <n v="0.5"/>
    <n v="0.5"/>
    <n v="0.25"/>
    <n v="0.25"/>
    <n v="0.5"/>
    <n v="0.5"/>
    <n v="0.5"/>
    <n v="1"/>
    <x v="0"/>
  </r>
  <r>
    <s v="2046568"/>
    <s v="207605102022122751"/>
    <s v="DF20227409444"/>
    <x v="173"/>
    <x v="158"/>
    <s v="Cristobal toro"/>
    <s v="Esperanza 1302"/>
    <s v="San Ramón"/>
    <x v="0"/>
    <s v="Cumple"/>
    <s v="Cumple"/>
    <s v="No Aplica"/>
    <s v="No Aplica"/>
    <s v="Cumple"/>
    <s v="Cumple"/>
    <s v="No"/>
    <s v="S/N"/>
    <s v="S/N"/>
    <s v="No Aplica"/>
    <s v="No Aplica"/>
    <s v="No Aplica"/>
    <s v="No Cumple"/>
    <s v="No Cumple"/>
    <s v="Falta maxima de fotografias exigidas  Sector hostil . No se toman fotografias por precaucion"/>
    <x v="5"/>
    <x v="0"/>
    <x v="9"/>
    <x v="0"/>
    <n v="0.5"/>
    <n v="0.5"/>
    <n v="0.5"/>
    <n v="0.5"/>
    <n v="0.5"/>
    <n v="0.5"/>
    <n v="0.25"/>
    <n v="0.25"/>
    <n v="0.5"/>
    <n v="0"/>
    <n v="0"/>
    <n v="0.8"/>
    <x v="0"/>
  </r>
  <r>
    <s v="2046565"/>
    <s v="207505102022122434"/>
    <s v="DF20227388569"/>
    <x v="173"/>
    <x v="170"/>
    <s v="AARON HUENCHUMIL"/>
    <s v="Los Prunos #1854"/>
    <s v="San Ramón"/>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6558"/>
    <s v="207605102022122129"/>
    <s v="DF20227409376"/>
    <x v="173"/>
    <x v="158"/>
    <s v="Cristobal toro"/>
    <s v="Emiliano figueroa 9801"/>
    <s v="San Ramón"/>
    <x v="0"/>
    <s v="Cumple"/>
    <s v="Cumple"/>
    <s v="No Aplica"/>
    <s v="No Aplica"/>
    <s v="Cumple"/>
    <s v="Cumple"/>
    <s v="No"/>
    <s v="S/N"/>
    <s v="S/N"/>
    <s v="No Aplica"/>
    <s v="No Aplica"/>
    <s v="No Aplica"/>
    <s v="No Cumple"/>
    <s v="No Cumple"/>
    <s v="Falta maxima de fotos exigidas  Sector hostil"/>
    <x v="5"/>
    <x v="0"/>
    <x v="9"/>
    <x v="0"/>
    <n v="0.5"/>
    <n v="0.5"/>
    <n v="0.5"/>
    <n v="0.5"/>
    <n v="0.5"/>
    <n v="0.5"/>
    <n v="0.25"/>
    <n v="0.25"/>
    <n v="0.5"/>
    <n v="0"/>
    <n v="0"/>
    <n v="0.8"/>
    <x v="0"/>
  </r>
  <r>
    <s v="2046557"/>
    <s v="207505102022121659"/>
    <s v="DF20227388917"/>
    <x v="173"/>
    <x v="168"/>
    <s v="AARON HUENCHUMIL"/>
    <s v="Los Prunos #1732"/>
    <s v="San Ramón"/>
    <x v="0"/>
    <s v="Cumple"/>
    <s v="Cumple"/>
    <s v="No Aplica"/>
    <s v="No Aplica"/>
    <s v="Cumple"/>
    <s v="Cumple"/>
    <s v="No"/>
    <s v="S/N"/>
    <s v="S/N"/>
    <s v="No Aplica"/>
    <s v="No Aplica"/>
    <s v="No Aplica"/>
    <s v="Cumple"/>
    <s v="Cumple Parcialmente"/>
    <s v="1- Cliente no se encuentra en domicilio"/>
    <x v="5"/>
    <x v="0"/>
    <x v="9"/>
    <x v="0"/>
    <n v="0.5"/>
    <n v="0.5"/>
    <n v="0.5"/>
    <n v="0.5"/>
    <n v="0.5"/>
    <n v="0.5"/>
    <n v="0.25"/>
    <n v="0.25"/>
    <n v="0.5"/>
    <n v="0.5"/>
    <n v="0.17499999999999999"/>
    <n v="0.93500000000000005"/>
    <x v="0"/>
  </r>
  <r>
    <s v="2046548"/>
    <s v="207505102022120420"/>
    <s v="DF20227388550"/>
    <x v="173"/>
    <x v="170"/>
    <s v="AARON HUENCHUMIL"/>
    <s v="El Parron #1998"/>
    <s v="San Ramón"/>
    <x v="0"/>
    <s v="Cumple"/>
    <s v="Cumple"/>
    <s v="No Aplica"/>
    <s v="No Aplica"/>
    <s v="Cumple"/>
    <s v="Cumple"/>
    <s v="No"/>
    <s v="S/N"/>
    <s v="S/N"/>
    <s v="No Aplica"/>
    <s v="No Aplica"/>
    <s v="No Aplica"/>
    <s v="Cumple"/>
    <s v="Cumple Parcialmente"/>
    <s v="1- Sector con suministro electrico normal 2- Cableado en piso es de telecomunicaciones"/>
    <x v="5"/>
    <x v="0"/>
    <x v="9"/>
    <x v="0"/>
    <n v="0.5"/>
    <n v="0.5"/>
    <n v="0.5"/>
    <n v="0.5"/>
    <n v="0.5"/>
    <n v="0.5"/>
    <n v="0.25"/>
    <n v="0.25"/>
    <n v="0.5"/>
    <n v="0.5"/>
    <n v="0.17499999999999999"/>
    <n v="0.93500000000000005"/>
    <x v="0"/>
  </r>
  <r>
    <s v="2046545"/>
    <s v="207605102022120236"/>
    <s v="DF20227404615"/>
    <x v="173"/>
    <x v="159"/>
    <s v="Cristobal toro"/>
    <s v="Dolores 9154"/>
    <s v="San Ramón"/>
    <x v="0"/>
    <s v="Cumple"/>
    <s v="Cumple"/>
    <s v="Cumple"/>
    <s v="Cumple"/>
    <s v="Cumple"/>
    <s v="Cumple"/>
    <s v="No"/>
    <s v="S/N"/>
    <s v="S/N"/>
    <s v="No Aplica"/>
    <s v="No Aplica"/>
    <s v="No Aplica"/>
    <s v="Cumple"/>
    <s v="Cumple"/>
    <s v="Problema externo , td ."/>
    <x v="5"/>
    <x v="0"/>
    <x v="9"/>
    <x v="0"/>
    <n v="0.5"/>
    <n v="0.5"/>
    <n v="0.5"/>
    <n v="0.5"/>
    <n v="0.5"/>
    <n v="0.5"/>
    <n v="0.25"/>
    <n v="0.25"/>
    <n v="0.5"/>
    <n v="0.5"/>
    <n v="0.5"/>
    <n v="1"/>
    <x v="0"/>
  </r>
  <r>
    <s v="2046543"/>
    <s v="207605102022120027"/>
    <s v="DF20227403803"/>
    <x v="173"/>
    <x v="159"/>
    <s v="Cristobal toro"/>
    <s v="Dolores 9133"/>
    <s v="San Ramón"/>
    <x v="0"/>
    <s v="Cumple"/>
    <s v="Cumple"/>
    <s v="Cumple"/>
    <s v="Cumple"/>
    <s v="Cumple"/>
    <s v="Cumple"/>
    <s v="No"/>
    <s v="S/N"/>
    <s v="S/N"/>
    <s v="No Aplica"/>
    <s v="No Aplica"/>
    <s v="No Aplica"/>
    <s v="Cumple"/>
    <s v="Cumple"/>
    <s v="Problema externo , td"/>
    <x v="5"/>
    <x v="0"/>
    <x v="9"/>
    <x v="0"/>
    <n v="0.5"/>
    <n v="0.5"/>
    <n v="0.5"/>
    <n v="0.5"/>
    <n v="0.5"/>
    <n v="0.5"/>
    <n v="0.25"/>
    <n v="0.25"/>
    <n v="0.5"/>
    <n v="0.5"/>
    <n v="0.5"/>
    <n v="1"/>
    <x v="0"/>
  </r>
  <r>
    <s v="2046522"/>
    <s v="207605102022111558"/>
    <s v="DF20227408650"/>
    <x v="173"/>
    <x v="158"/>
    <s v="Cristobal toro"/>
    <s v="Elias fernandez albano 8730"/>
    <s v="San Ramón"/>
    <x v="0"/>
    <s v="Cumple"/>
    <s v="Cumple"/>
    <s v="No Cumple"/>
    <s v="No Cumple"/>
    <s v="No Aplica"/>
    <s v="No Aplica"/>
    <s v="No"/>
    <s v="S/N"/>
    <s v="S/N"/>
    <s v="No Aplica"/>
    <s v="No Aplica"/>
    <s v="No Aplica"/>
    <s v="No Cumple"/>
    <s v="Cumple Parcialmente"/>
    <s v="Falta maxima de fotos exigidas , mas data  Atiende persona , pero no recuerda visita de personal de emergencia . Desconfia un poco de mi visita , no entrega datos"/>
    <x v="5"/>
    <x v="0"/>
    <x v="9"/>
    <x v="0"/>
    <n v="0.5"/>
    <n v="0.5"/>
    <n v="0"/>
    <n v="0"/>
    <n v="0.5"/>
    <n v="0.5"/>
    <n v="0.25"/>
    <n v="0.25"/>
    <n v="0.5"/>
    <n v="0"/>
    <n v="0.17499999999999999"/>
    <n v="0.53500000000000003"/>
    <x v="0"/>
  </r>
  <r>
    <s v="2046348"/>
    <s v="207605102022110139"/>
    <s v="DF20227394857"/>
    <x v="173"/>
    <x v="152"/>
    <s v="Cristobal toro"/>
    <s v="Laraquete 8582"/>
    <s v="San Ramón"/>
    <x v="0"/>
    <s v="Cumple"/>
    <s v="Cumple"/>
    <s v="No Aplica"/>
    <s v="No Aplica"/>
    <s v="Cumple"/>
    <s v="Cumple"/>
    <s v="No"/>
    <s v="S/N"/>
    <s v="S/N"/>
    <s v="No Aplica"/>
    <s v="No Aplica"/>
    <s v="No Aplica"/>
    <s v="Cumple"/>
    <s v="Cumple Parcialmente"/>
    <s v="Falta data en fotografias . Sin moradores"/>
    <x v="5"/>
    <x v="0"/>
    <x v="9"/>
    <x v="0"/>
    <n v="0.5"/>
    <n v="0.5"/>
    <n v="0.5"/>
    <n v="0.5"/>
    <n v="0.5"/>
    <n v="0.5"/>
    <n v="0.25"/>
    <n v="0.25"/>
    <n v="0.5"/>
    <n v="0.5"/>
    <n v="0.17499999999999999"/>
    <n v="0.93500000000000005"/>
    <x v="0"/>
  </r>
  <r>
    <s v="2046334"/>
    <s v="207605102022104326"/>
    <s v="DF20227395377"/>
    <x v="173"/>
    <x v="152"/>
    <s v="Cristobal toro"/>
    <s v="20 de agosto 7521"/>
    <s v="San Ramón"/>
    <x v="0"/>
    <s v="Cumple"/>
    <s v="Cumple"/>
    <s v="No Cumple"/>
    <s v="No Cumple"/>
    <s v="Cumple"/>
    <s v="Cumple"/>
    <s v="No"/>
    <s v="S/N"/>
    <s v="S/N"/>
    <s v="No Aplica"/>
    <s v="No Aplica"/>
    <s v="No Aplica"/>
    <s v="Cumple"/>
    <s v="Cumple Parcialmente"/>
    <s v="Falta mator data en fotografias  Sin acceso a pasaje , porton cerrado"/>
    <x v="5"/>
    <x v="0"/>
    <x v="9"/>
    <x v="0"/>
    <n v="0.5"/>
    <n v="0.5"/>
    <n v="0"/>
    <n v="0"/>
    <n v="0.5"/>
    <n v="0.5"/>
    <n v="0.25"/>
    <n v="0.25"/>
    <n v="0.5"/>
    <n v="0.5"/>
    <n v="0.17499999999999999"/>
    <n v="0.63500000000000001"/>
    <x v="0"/>
  </r>
  <r>
    <s v="2046320"/>
    <s v="207605102022102447"/>
    <s v="DF20227404035"/>
    <x v="173"/>
    <x v="159"/>
    <s v="Cristobal toro"/>
    <s v="Mayo 1343"/>
    <s v="San Ramón"/>
    <x v="0"/>
    <s v="Cumple"/>
    <s v="Cumple"/>
    <s v="No Cumple"/>
    <s v="No Cumple"/>
    <s v="Cumple"/>
    <s v="Cumple"/>
    <s v="No"/>
    <s v="S/N"/>
    <s v="S/N"/>
    <s v="No Aplica"/>
    <s v="No Aplica"/>
    <s v="No Aplica"/>
    <s v="Cumple"/>
    <s v="Cumple Parcialmente"/>
    <s v="Falta mayor data en fotos  Sin moradores"/>
    <x v="5"/>
    <x v="0"/>
    <x v="9"/>
    <x v="0"/>
    <n v="0.5"/>
    <n v="0.5"/>
    <n v="0"/>
    <n v="0"/>
    <n v="0.5"/>
    <n v="0.5"/>
    <n v="0.25"/>
    <n v="0.25"/>
    <n v="0.5"/>
    <n v="0.5"/>
    <n v="0.17499999999999999"/>
    <n v="0.63500000000000001"/>
    <x v="0"/>
  </r>
  <r>
    <s v="2046313"/>
    <s v="207605102022101115"/>
    <s v="DF20227408494"/>
    <x v="173"/>
    <x v="158"/>
    <s v="Cristobal toro"/>
    <s v="Mirador 1567"/>
    <s v="San Ramón"/>
    <x v="0"/>
    <s v="Cumple"/>
    <s v="Cumple"/>
    <s v="No Aplica"/>
    <s v="No Aplica"/>
    <s v="Cumple"/>
    <s v="Cumple"/>
    <s v="No"/>
    <s v="S/N"/>
    <s v="S/N"/>
    <s v="No Aplica"/>
    <s v="No Aplica"/>
    <s v="Cumple"/>
    <s v="Cumple"/>
    <s v="Cumple"/>
    <s v="Sin moradores  Sin mayor observacion"/>
    <x v="5"/>
    <x v="0"/>
    <x v="9"/>
    <x v="0"/>
    <n v="0.5"/>
    <n v="0.5"/>
    <n v="0.5"/>
    <n v="0.5"/>
    <n v="0.5"/>
    <n v="0.5"/>
    <n v="0.25"/>
    <n v="0.25"/>
    <n v="0.5"/>
    <n v="0.5"/>
    <n v="0.5"/>
    <n v="1"/>
    <x v="0"/>
  </r>
  <r>
    <s v="2049023"/>
    <s v="207606102022174937"/>
    <s v="DF20227403068"/>
    <x v="174"/>
    <x v="157"/>
    <s v="Cristobal toro"/>
    <s v="San eduardo 210"/>
    <s v="La Cisterna"/>
    <x v="0"/>
    <s v="Cumple"/>
    <s v="Cumple"/>
    <s v="No Aplica"/>
    <s v="No Aplica"/>
    <s v="Cumple"/>
    <s v="Cumple"/>
    <s v="No"/>
    <s v="S/N"/>
    <s v="S/N"/>
    <s v="No Aplica"/>
    <s v="No Aplica"/>
    <s v="No Aplica"/>
    <s v="Cumple"/>
    <s v="Cumple Parcialmente"/>
    <s v="Falta mayor data en fotos  Sin moradores"/>
    <x v="5"/>
    <x v="0"/>
    <x v="9"/>
    <x v="0"/>
    <n v="0.5"/>
    <n v="0.5"/>
    <n v="0.5"/>
    <n v="0.5"/>
    <n v="0.5"/>
    <n v="0.5"/>
    <n v="0.25"/>
    <n v="0.25"/>
    <n v="0.5"/>
    <n v="0.5"/>
    <n v="0.17499999999999999"/>
    <n v="0.93500000000000005"/>
    <x v="0"/>
  </r>
  <r>
    <s v="2048661"/>
    <s v="207506102022153415"/>
    <s v="DF20227387739"/>
    <x v="174"/>
    <x v="167"/>
    <s v="AARON HUENCHUMIL"/>
    <s v="Los Cerezos #76 dpto 403"/>
    <s v="Ñuñoa"/>
    <x v="0"/>
    <s v="Cumple"/>
    <s v="Cumple"/>
    <s v="Cumple"/>
    <s v="Cumple"/>
    <s v="Cumple"/>
    <s v="Cumple"/>
    <s v="No"/>
    <s v="S/N"/>
    <s v="S/N"/>
    <s v="No Aplica"/>
    <s v="No Aplica"/>
    <s v="No Aplica"/>
    <s v="Cumple"/>
    <s v="Cumple"/>
    <s v="1- Cliente no se encuentra en domicilio, peeo conserje permite acceso a shaft medidores  2- Suministro electrico normalizado"/>
    <x v="5"/>
    <x v="0"/>
    <x v="9"/>
    <x v="0"/>
    <n v="0.5"/>
    <n v="0.5"/>
    <n v="0.5"/>
    <n v="0.5"/>
    <n v="0.5"/>
    <n v="0.5"/>
    <n v="0.25"/>
    <n v="0.25"/>
    <n v="0.5"/>
    <n v="0.5"/>
    <n v="0.5"/>
    <n v="1"/>
    <x v="0"/>
  </r>
  <r>
    <s v="2048653"/>
    <s v="207506102022151153"/>
    <s v="DF20227387377"/>
    <x v="174"/>
    <x v="167"/>
    <s v="AARON HUENCHUMIL"/>
    <s v="Angel Cruchaga Santa Maria #291"/>
    <s v="Ñuñoa"/>
    <x v="0"/>
    <s v="Cumple"/>
    <s v="Cumple"/>
    <s v="No Cumple"/>
    <s v="No Cumple"/>
    <s v="Cumple"/>
    <s v="Cumple"/>
    <s v="No"/>
    <s v="S/N"/>
    <s v="S/N"/>
    <s v="No Aplica"/>
    <s v="No Aplica"/>
    <s v="No Aplica"/>
    <s v="Cumple"/>
    <s v="Cumple Parcialmente"/>
    <s v="1-TD 1083 se encuentra normalizado 2- No declara codigo de material utilizado"/>
    <x v="5"/>
    <x v="0"/>
    <x v="9"/>
    <x v="0"/>
    <n v="0.5"/>
    <n v="0.5"/>
    <n v="0"/>
    <n v="0"/>
    <n v="0.5"/>
    <n v="0.5"/>
    <n v="0.25"/>
    <n v="0.25"/>
    <n v="0.5"/>
    <n v="0.5"/>
    <n v="0.17499999999999999"/>
    <n v="0.63500000000000001"/>
    <x v="0"/>
  </r>
  <r>
    <s v="2048638"/>
    <s v="207506102022145229"/>
    <s v="DF20227383880"/>
    <x v="174"/>
    <x v="171"/>
    <s v="AARON HUENCHUMIL"/>
    <s v="Angel Cruchaga Santa Maria #132"/>
    <s v="Ñuñoa"/>
    <x v="0"/>
    <s v="Cumple"/>
    <s v="Cumple"/>
    <s v="Cumple"/>
    <s v="Cumple"/>
    <s v="Cumple"/>
    <s v="Cumple"/>
    <s v="No"/>
    <s v="S/N"/>
    <s v="S/N"/>
    <s v="No Aplica"/>
    <s v="No Aplica"/>
    <s v="No Aplica"/>
    <s v="Cumple"/>
    <s v="Cumple"/>
    <s v="1-Cliente no se encuentra en domicilio"/>
    <x v="5"/>
    <x v="0"/>
    <x v="9"/>
    <x v="0"/>
    <n v="0.5"/>
    <n v="0.5"/>
    <n v="0.5"/>
    <n v="0.5"/>
    <n v="0.5"/>
    <n v="0.5"/>
    <n v="0.25"/>
    <n v="0.25"/>
    <n v="0.5"/>
    <n v="0.5"/>
    <n v="0.5"/>
    <n v="1"/>
    <x v="0"/>
  </r>
  <r>
    <s v="2048631"/>
    <s v="207506102022144112"/>
    <s v="DF20227376566"/>
    <x v="174"/>
    <x v="149"/>
    <s v="AARON HUENCHUMIL"/>
    <s v="Av. Irarrazabal #4200 dpto 1201"/>
    <s v="Ñuñoa"/>
    <x v="0"/>
    <s v="Cumple"/>
    <s v="Cumple"/>
    <s v="Cumple"/>
    <s v="Cumple"/>
    <s v="Cumple"/>
    <s v="Cumple"/>
    <s v="No"/>
    <s v="S/N"/>
    <s v="S/N"/>
    <s v="No Aplica"/>
    <s v="No Aplica"/>
    <s v="No Aplica"/>
    <s v="Cumple"/>
    <s v="Cumple"/>
    <s v="1- TD 96117 se encuentra normalizado"/>
    <x v="5"/>
    <x v="0"/>
    <x v="9"/>
    <x v="0"/>
    <n v="0.5"/>
    <n v="0.5"/>
    <n v="0.5"/>
    <n v="0.5"/>
    <n v="0.5"/>
    <n v="0.5"/>
    <n v="0.25"/>
    <n v="0.25"/>
    <n v="0.5"/>
    <n v="0.5"/>
    <n v="0.5"/>
    <n v="1"/>
    <x v="0"/>
  </r>
  <r>
    <s v="2048625"/>
    <s v="207506102022142844"/>
    <s v="DF20227386401"/>
    <x v="174"/>
    <x v="172"/>
    <s v="AARON HUENCHUMIL"/>
    <s v="Los Jardines #241"/>
    <s v="Ñuñoa"/>
    <x v="0"/>
    <s v="Cumple"/>
    <s v="Cumple"/>
    <s v="No Aplica"/>
    <s v="No Aplica"/>
    <s v="Cumple"/>
    <s v="Cumple"/>
    <s v="No"/>
    <s v="S/N"/>
    <s v="S/N"/>
    <s v="No Aplica"/>
    <s v="No Aplica"/>
    <s v="No Aplica"/>
    <s v="Cumple"/>
    <s v="Cumple"/>
    <s v="1- Cliente no se encuentra en domicilio 2- Poste particular se encuentra en el mismo estado  3- Acometida en riesgo electrico, se encuentra apoyada en ramas de arbol"/>
    <x v="5"/>
    <x v="0"/>
    <x v="9"/>
    <x v="0"/>
    <n v="0.5"/>
    <n v="0.5"/>
    <n v="0.5"/>
    <n v="0.5"/>
    <n v="0.5"/>
    <n v="0.5"/>
    <n v="0.25"/>
    <n v="0.25"/>
    <n v="0.5"/>
    <n v="0.5"/>
    <n v="0.5"/>
    <n v="1"/>
    <x v="0"/>
  </r>
  <r>
    <s v="2048621"/>
    <s v="207506102022141409"/>
    <s v="DF20227392016"/>
    <x v="174"/>
    <x v="175"/>
    <s v="AARON HUENCHUMIL"/>
    <s v="Ramon Cruz #518"/>
    <s v="Ñuñoa"/>
    <x v="0"/>
    <s v="Cumple"/>
    <s v="Cumple"/>
    <s v="Cumple"/>
    <s v="Cumple"/>
    <s v="Cumple"/>
    <s v="Cumple"/>
    <s v="Si"/>
    <s v="S/N"/>
    <s v="S/N"/>
    <s v="Cumple"/>
    <s v="Cumple"/>
    <s v="Cumple"/>
    <s v="Cumple"/>
    <s v="Cumple"/>
    <s v="1-Conserje permite acceso a medidor y confirma que suministro electrico a la fecha  esta normalizado"/>
    <x v="5"/>
    <x v="0"/>
    <x v="9"/>
    <x v="0"/>
    <n v="0.5"/>
    <n v="0.5"/>
    <n v="0.5"/>
    <n v="0.5"/>
    <n v="0.5"/>
    <n v="0.5"/>
    <n v="0.25"/>
    <n v="0.25"/>
    <n v="0.5"/>
    <n v="0.5"/>
    <n v="0.5"/>
    <n v="1"/>
    <x v="0"/>
  </r>
  <r>
    <s v="2048584"/>
    <s v="207606102022141132"/>
    <s v="DF20227402832"/>
    <x v="174"/>
    <x v="162"/>
    <s v="Cristobal toro"/>
    <s v="Prof. Ernesto guzman 9425"/>
    <s v="San Ramón"/>
    <x v="0"/>
    <s v="Cumple"/>
    <s v="Cumple"/>
    <s v="No Aplica"/>
    <s v="No Aplica"/>
    <s v="Cumple"/>
    <s v="Cumple"/>
    <s v="No"/>
    <s v="S/N"/>
    <s v="S/N"/>
    <s v="No Aplica"/>
    <s v="No Aplica"/>
    <s v="No Aplica"/>
    <s v="Cumple"/>
    <s v="Cumple"/>
    <s v="Sector conflictivo . No se toman fotos por precaucion"/>
    <x v="5"/>
    <x v="0"/>
    <x v="9"/>
    <x v="0"/>
    <n v="0.5"/>
    <n v="0.5"/>
    <n v="0.5"/>
    <n v="0.5"/>
    <n v="0.5"/>
    <n v="0.5"/>
    <n v="0.25"/>
    <n v="0.25"/>
    <n v="0.5"/>
    <n v="0.5"/>
    <n v="0.5"/>
    <n v="1"/>
    <x v="0"/>
  </r>
  <r>
    <s v="2048499"/>
    <s v="207506102022135002"/>
    <s v="DF20227373917"/>
    <x v="174"/>
    <x v="139"/>
    <s v="AARON HUENCHUMIL"/>
    <s v="Alcalde Jorge Monckeberg #487 c/B"/>
    <s v="Ñuñoa"/>
    <x v="0"/>
    <s v="Cumple"/>
    <s v="Cumple"/>
    <s v="Cumple"/>
    <s v="Cumple"/>
    <s v="Cumple"/>
    <s v="Cumple"/>
    <s v="No"/>
    <s v="S/N"/>
    <s v="S/N"/>
    <s v="No Aplica"/>
    <s v="No Aplica"/>
    <s v="No Aplica"/>
    <s v="Cumple Parcialmente"/>
    <s v="Cumple Parcialmente"/>
    <s v="1-TD 107773 se encuentra normalizado"/>
    <x v="5"/>
    <x v="0"/>
    <x v="9"/>
    <x v="0"/>
    <n v="0.5"/>
    <n v="0.5"/>
    <n v="0.5"/>
    <n v="0.5"/>
    <n v="0.5"/>
    <n v="0.5"/>
    <n v="0.25"/>
    <n v="0.25"/>
    <n v="0.5"/>
    <n v="0.17499999999999999"/>
    <n v="0.17499999999999999"/>
    <n v="0.87"/>
    <x v="0"/>
  </r>
  <r>
    <s v="2048496"/>
    <s v="207606102022133952"/>
    <s v="DF20227394957"/>
    <x v="174"/>
    <x v="152"/>
    <s v="Cristobal toro"/>
    <s v="Eugenio matte 10381"/>
    <s v="San Ramón"/>
    <x v="0"/>
    <s v="Cumple"/>
    <s v="Cumple"/>
    <s v="No Aplica"/>
    <s v="No Aplica"/>
    <s v="Cumple"/>
    <s v="Cumple"/>
    <s v="No"/>
    <s v="S/N"/>
    <s v="S/N"/>
    <s v="No Aplica"/>
    <s v="No Aplica"/>
    <s v="No Aplica"/>
    <s v="No Cumple"/>
    <s v="No Cumple"/>
    <s v="Falta maxima de foto exigidas y data  Sector conflictivo  No se toman mas fotos para prevenir"/>
    <x v="5"/>
    <x v="0"/>
    <x v="9"/>
    <x v="0"/>
    <n v="0.5"/>
    <n v="0.5"/>
    <n v="0.5"/>
    <n v="0.5"/>
    <n v="0.5"/>
    <n v="0.5"/>
    <n v="0.25"/>
    <n v="0.25"/>
    <n v="0.5"/>
    <n v="0"/>
    <n v="0"/>
    <n v="0.8"/>
    <x v="0"/>
  </r>
  <r>
    <s v="2048490"/>
    <s v="207506102022133349"/>
    <s v="DF20227387151"/>
    <x v="174"/>
    <x v="174"/>
    <s v="AARON HUENCHUMIL"/>
    <s v="Americo Vespucio #991 dpto 13"/>
    <s v="Ñuñoa"/>
    <x v="0"/>
    <s v="Cumple"/>
    <s v="Cumple"/>
    <s v="No Aplica"/>
    <s v="No Aplica"/>
    <s v="Cumple"/>
    <s v="Cumple"/>
    <s v="No"/>
    <s v="S/N"/>
    <s v="S/N"/>
    <s v="No Aplica"/>
    <s v="No Aplica"/>
    <s v="No Aplica"/>
    <s v="Cumple"/>
    <s v="Cumple"/>
    <s v="1- TD 6277 se encuentra en servicio normal"/>
    <x v="5"/>
    <x v="0"/>
    <x v="9"/>
    <x v="0"/>
    <n v="0.5"/>
    <n v="0.5"/>
    <n v="0.5"/>
    <n v="0.5"/>
    <n v="0.5"/>
    <n v="0.5"/>
    <n v="0.25"/>
    <n v="0.25"/>
    <n v="0.5"/>
    <n v="0.5"/>
    <n v="0.5"/>
    <n v="1"/>
    <x v="0"/>
  </r>
  <r>
    <s v="2048487"/>
    <s v="207506102022132818"/>
    <s v="DF20227384861"/>
    <x v="174"/>
    <x v="173"/>
    <s v="AARON HUENCHUMIL"/>
    <s v="Americo Vespucio #935 dpto 327"/>
    <s v="Ñuñoa"/>
    <x v="0"/>
    <s v="Cumple"/>
    <s v="Cumple"/>
    <s v="No Aplica"/>
    <s v="No Aplica"/>
    <s v="Cumple"/>
    <s v="Cumple"/>
    <s v="No"/>
    <s v="S/N"/>
    <s v="S/N"/>
    <s v="No Aplica"/>
    <s v="No Aplica"/>
    <s v="No Aplica"/>
    <s v="Cumple Mayormente"/>
    <s v="Cumple"/>
    <s v="1- TD 6277 se encuentra en servicio normal"/>
    <x v="5"/>
    <x v="0"/>
    <x v="9"/>
    <x v="0"/>
    <n v="0.5"/>
    <n v="0.5"/>
    <n v="0.5"/>
    <n v="0.5"/>
    <n v="0.5"/>
    <n v="0.5"/>
    <n v="0.25"/>
    <n v="0.25"/>
    <n v="0.5"/>
    <n v="0.32500000000000001"/>
    <n v="0.5"/>
    <n v="0.96500000000000008"/>
    <x v="0"/>
  </r>
  <r>
    <s v="2048483"/>
    <s v="207606102022132235"/>
    <s v="DF20227395468"/>
    <x v="174"/>
    <x v="152"/>
    <s v="Cristobal toro"/>
    <s v="Aurora de chile 10251"/>
    <s v="San Ramón"/>
    <x v="0"/>
    <s v="Cumple"/>
    <s v="Cumple"/>
    <s v="No Aplica"/>
    <s v="No Aplica"/>
    <s v="Cumple"/>
    <s v="Cumple"/>
    <s v="No"/>
    <s v="S/N"/>
    <s v="S/N"/>
    <s v="No Aplica"/>
    <s v="No Aplica"/>
    <s v="No Aplica"/>
    <s v="No Cumple"/>
    <s v="No Cumple"/>
    <s v="Sector hostil  No se toman fotos por precaucion  Falta mayor cantidad de fotos exigidas"/>
    <x v="5"/>
    <x v="0"/>
    <x v="9"/>
    <x v="0"/>
    <n v="0.5"/>
    <n v="0.5"/>
    <n v="0.5"/>
    <n v="0.5"/>
    <n v="0.5"/>
    <n v="0.5"/>
    <n v="0.25"/>
    <n v="0.25"/>
    <n v="0.5"/>
    <n v="0"/>
    <n v="0"/>
    <n v="0.8"/>
    <x v="0"/>
  </r>
  <r>
    <s v="2048477"/>
    <s v="207506102022131039"/>
    <s v="DF20227389135"/>
    <x v="174"/>
    <x v="168"/>
    <s v="AARON HUENCHUMIL"/>
    <s v="Los Almendros #4215 dpto B"/>
    <s v="Ñuñoa"/>
    <x v="0"/>
    <s v="No Cumple"/>
    <s v="No Cumple"/>
    <s v="No Aplica"/>
    <s v="No Aplica"/>
    <s v="No Cumple"/>
    <s v="No Cumple"/>
    <s v="Si"/>
    <s v="Juan Patricio Elgueta"/>
    <s v="976998299"/>
    <s v="No Aplica"/>
    <s v="No Aplica"/>
    <s v="No Aplica"/>
    <s v="Cumple"/>
    <s v="Cumple Parcialmente"/>
    <s v="1-Cliente se encuentra con suministro electrico normalizado 2-Cliente asegura nunca haber llamado a ENEL por alguna falla o que tecnicos se hayan contactado con él, el dia del ticket"/>
    <x v="5"/>
    <x v="0"/>
    <x v="9"/>
    <x v="0"/>
    <n v="0"/>
    <n v="0"/>
    <n v="0.5"/>
    <n v="0.5"/>
    <n v="0"/>
    <n v="0"/>
    <n v="0.25"/>
    <n v="0.25"/>
    <n v="0.5"/>
    <n v="0.5"/>
    <n v="0.17499999999999999"/>
    <n v="0.58499999999999996"/>
    <x v="0"/>
  </r>
  <r>
    <s v="2048476"/>
    <s v="207606102022131025"/>
    <s v="DF20227395314"/>
    <x v="174"/>
    <x v="152"/>
    <s v="Cristobal toro"/>
    <s v="Domingo espiñeira 1620"/>
    <s v="San Ramón"/>
    <x v="0"/>
    <s v="Cumple"/>
    <s v="Cumple"/>
    <s v="No Aplica"/>
    <s v="No Aplica"/>
    <s v="Cumple"/>
    <s v="Cumple"/>
    <s v="No"/>
    <s v="S/N"/>
    <s v="S/N"/>
    <s v="No Aplica"/>
    <s v="No Aplica"/>
    <s v="No Aplica"/>
    <s v="Cumple Parcialmente"/>
    <s v="Cumple"/>
    <s v="Falta mejor detalle en fotos  Sin moradores  Sector hostil"/>
    <x v="5"/>
    <x v="0"/>
    <x v="9"/>
    <x v="0"/>
    <n v="0.5"/>
    <n v="0.5"/>
    <n v="0.5"/>
    <n v="0.5"/>
    <n v="0.5"/>
    <n v="0.5"/>
    <n v="0.25"/>
    <n v="0.25"/>
    <n v="0.5"/>
    <n v="0.17499999999999999"/>
    <n v="0.5"/>
    <n v="0.93500000000000005"/>
    <x v="0"/>
  </r>
  <r>
    <s v="2048469"/>
    <s v="207506102022125748"/>
    <s v="DF20227389184"/>
    <x v="174"/>
    <x v="168"/>
    <s v="AARON HUENCHUMIL"/>
    <s v="Juan Moya M. #816"/>
    <s v="Ñuñoa"/>
    <x v="0"/>
    <s v="Cumple"/>
    <s v="Cumple"/>
    <s v="No Aplica"/>
    <s v="No Aplica"/>
    <s v="Cumple"/>
    <s v="Cumple"/>
    <s v="No"/>
    <s v="S/N"/>
    <s v="S/N"/>
    <s v="No Aplica"/>
    <s v="No Aplica"/>
    <s v="No Aplica"/>
    <s v="Cumple"/>
    <s v="Cumple"/>
    <s v="1- Cliente no se encuentra en domicilio 2- Caja B.T con tapa abierta y colgando"/>
    <x v="5"/>
    <x v="0"/>
    <x v="9"/>
    <x v="0"/>
    <n v="0.5"/>
    <n v="0.5"/>
    <n v="0.5"/>
    <n v="0.5"/>
    <n v="0.5"/>
    <n v="0.5"/>
    <n v="0.25"/>
    <n v="0.25"/>
    <n v="0.5"/>
    <n v="0.5"/>
    <n v="0.5"/>
    <n v="1"/>
    <x v="0"/>
  </r>
  <r>
    <s v="2048468"/>
    <s v="207606102022125705"/>
    <s v="DF20227395810"/>
    <x v="174"/>
    <x v="161"/>
    <s v="Cristobal toro"/>
    <s v="Quintin romero 1312"/>
    <s v="San Ramón"/>
    <x v="0"/>
    <s v="Cumple"/>
    <s v="Cumple"/>
    <s v="No Aplica"/>
    <s v="No Aplica"/>
    <s v="Cumple"/>
    <s v="Cumple"/>
    <s v="No"/>
    <s v="S/N"/>
    <s v="S/N"/>
    <s v="No Aplica"/>
    <s v="No Aplica"/>
    <s v="No Aplica"/>
    <s v="Cumple"/>
    <s v="Cumple Parcialmente"/>
    <s v="Falta mayor data en fotos  Problema externo , td"/>
    <x v="5"/>
    <x v="0"/>
    <x v="9"/>
    <x v="0"/>
    <n v="0.5"/>
    <n v="0.5"/>
    <n v="0.5"/>
    <n v="0.5"/>
    <n v="0.5"/>
    <n v="0.5"/>
    <n v="0.25"/>
    <n v="0.25"/>
    <n v="0.5"/>
    <n v="0.5"/>
    <n v="0.17499999999999999"/>
    <n v="0.93500000000000005"/>
    <x v="0"/>
  </r>
  <r>
    <s v="2048467"/>
    <s v="207506102022125527"/>
    <s v="DF20227390563"/>
    <x v="174"/>
    <x v="151"/>
    <s v="AARON HUENCHUMIL"/>
    <s v="Juan Moya M. #816"/>
    <s v="Ñuñoa"/>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8425"/>
    <s v="207606102022124454"/>
    <s v="DF20227395931"/>
    <x v="174"/>
    <x v="161"/>
    <s v="Cristobal toro"/>
    <s v="Ramon barros luco 9225"/>
    <s v="San Ramón"/>
    <x v="0"/>
    <s v="Cumple"/>
    <s v="Cumple"/>
    <s v="No Aplica"/>
    <s v="No Aplica"/>
    <s v="Cumple"/>
    <s v="Cumple"/>
    <s v="No"/>
    <s v="S/N"/>
    <s v="S/N"/>
    <s v="No Aplica"/>
    <s v="No Aplica"/>
    <s v="No Aplica"/>
    <s v="Cumple"/>
    <s v="Cumple Parcialmente"/>
    <s v="Falta mayor data en fotos  Problema externo , td dae"/>
    <x v="5"/>
    <x v="0"/>
    <x v="9"/>
    <x v="0"/>
    <n v="0.5"/>
    <n v="0.5"/>
    <n v="0.5"/>
    <n v="0.5"/>
    <n v="0.5"/>
    <n v="0.5"/>
    <n v="0.25"/>
    <n v="0.25"/>
    <n v="0.5"/>
    <n v="0.5"/>
    <n v="0.17499999999999999"/>
    <n v="0.93500000000000005"/>
    <x v="0"/>
  </r>
  <r>
    <s v="2048424"/>
    <s v="207506102022124239"/>
    <s v="DF20227387682"/>
    <x v="174"/>
    <x v="167"/>
    <s v="AARON HUENCHUMIL"/>
    <s v="Lo Plaza #1869"/>
    <s v="Ñuñoa"/>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48417"/>
    <s v="207606102022123518"/>
    <s v="DF20227395597"/>
    <x v="174"/>
    <x v="152"/>
    <s v="Cristobal toro"/>
    <s v="Goycolea 1630"/>
    <s v="San Ramón"/>
    <x v="0"/>
    <s v="Cumple"/>
    <s v="Cumple"/>
    <s v="No Aplica"/>
    <s v="No Aplica"/>
    <s v="Cumple"/>
    <s v="Cumple"/>
    <s v="No"/>
    <s v="S/N"/>
    <s v="S/N"/>
    <s v="No Aplica"/>
    <s v="No Aplica"/>
    <s v="No Aplica"/>
    <s v="No Cumple"/>
    <s v="No Cumple"/>
    <s v="Falta maxima de fotos exigidas , mas data  Problema externo , alumbrado publico"/>
    <x v="5"/>
    <x v="0"/>
    <x v="9"/>
    <x v="0"/>
    <n v="0.5"/>
    <n v="0.5"/>
    <n v="0.5"/>
    <n v="0.5"/>
    <n v="0.5"/>
    <n v="0.5"/>
    <n v="0.25"/>
    <n v="0.25"/>
    <n v="0.5"/>
    <n v="0"/>
    <n v="0"/>
    <n v="0.8"/>
    <x v="0"/>
  </r>
  <r>
    <s v="2048416"/>
    <s v="207506102022123253"/>
    <s v="DF20227386120"/>
    <x v="174"/>
    <x v="172"/>
    <s v="AARON HUENCHUMIL"/>
    <s v="El Grumete #974"/>
    <s v="Ñuñoa"/>
    <x v="0"/>
    <s v="Cumple"/>
    <s v="Cumple"/>
    <s v="No Aplica"/>
    <s v="No Aplica"/>
    <s v="Cumple"/>
    <s v="Cumple"/>
    <s v="Si"/>
    <s v="Pedro Uribarri"/>
    <s v="966454112"/>
    <s v="Cumple"/>
    <s v="Cumple"/>
    <s v="Cumple"/>
    <s v="Cumple"/>
    <s v="Cumple"/>
    <s v="1- Cliente se encuentra con suministro electrico normalizado"/>
    <x v="5"/>
    <x v="0"/>
    <x v="9"/>
    <x v="0"/>
    <n v="0.5"/>
    <n v="0.5"/>
    <n v="0.5"/>
    <n v="0.5"/>
    <n v="0.5"/>
    <n v="0.5"/>
    <n v="0.25"/>
    <n v="0.25"/>
    <n v="0.5"/>
    <n v="0.5"/>
    <n v="0.5"/>
    <n v="1"/>
    <x v="0"/>
  </r>
  <r>
    <s v="2048409"/>
    <s v="207606102022122457"/>
    <s v="DF20227408202"/>
    <x v="174"/>
    <x v="165"/>
    <s v="Cristobal toro"/>
    <s v="Ossa 1285 BL 1 dpto 44"/>
    <s v="San Ramón"/>
    <x v="0"/>
    <s v="Cumple"/>
    <s v="Cumple"/>
    <s v="No Aplica"/>
    <s v="No Aplica"/>
    <s v="Cumple"/>
    <s v="Cumple"/>
    <s v="No"/>
    <s v="S/N"/>
    <s v="S/N"/>
    <s v="No Aplica"/>
    <s v="No Aplica"/>
    <s v="No Aplica"/>
    <s v="Cumple"/>
    <s v="Cumple Parcialmente"/>
    <s v="Sin acceso a nichos , cerrado  Sector hostil"/>
    <x v="5"/>
    <x v="0"/>
    <x v="9"/>
    <x v="0"/>
    <n v="0.5"/>
    <n v="0.5"/>
    <n v="0.5"/>
    <n v="0.5"/>
    <n v="0.5"/>
    <n v="0.5"/>
    <n v="0.25"/>
    <n v="0.25"/>
    <n v="0.5"/>
    <n v="0.5"/>
    <n v="0.17499999999999999"/>
    <n v="0.93500000000000005"/>
    <x v="0"/>
  </r>
  <r>
    <s v="2048402"/>
    <s v="207506102022121145"/>
    <s v="DF20227384794"/>
    <x v="174"/>
    <x v="169"/>
    <s v="AARON HUENCHUMIL"/>
    <s v="Pedro Lobos #1061"/>
    <s v="Ñuñoa"/>
    <x v="0"/>
    <s v="Cumple"/>
    <s v="Cumple"/>
    <s v="No Aplica"/>
    <s v="No Aplica"/>
    <s v="Cumple"/>
    <s v="Cumple"/>
    <s v="No"/>
    <s v="S/N"/>
    <s v="S/N"/>
    <s v="No Aplica"/>
    <s v="No Aplica"/>
    <s v="No Aplica"/>
    <s v="Cumple"/>
    <s v="Cumple Parcialmente"/>
    <s v="1- TD 6280 se encuentra normalizado  2- Suministro electrico normal en sector"/>
    <x v="5"/>
    <x v="0"/>
    <x v="9"/>
    <x v="0"/>
    <n v="0.5"/>
    <n v="0.5"/>
    <n v="0.5"/>
    <n v="0.5"/>
    <n v="0.5"/>
    <n v="0.5"/>
    <n v="0.25"/>
    <n v="0.25"/>
    <n v="0.5"/>
    <n v="0.5"/>
    <n v="0.17499999999999999"/>
    <n v="0.93500000000000005"/>
    <x v="0"/>
  </r>
  <r>
    <s v="2048401"/>
    <s v="207606102022121012"/>
    <s v="DF20227395801"/>
    <x v="174"/>
    <x v="152"/>
    <s v="Cristobal toro"/>
    <s v="Laraquete 8652"/>
    <s v="San Ramón"/>
    <x v="0"/>
    <s v="Cumple"/>
    <s v="Cumple"/>
    <s v="No Aplica"/>
    <s v="No Aplica"/>
    <s v="Cumple"/>
    <s v="Cumple"/>
    <s v="No"/>
    <s v="S/N"/>
    <s v="S/N"/>
    <s v="No Aplica"/>
    <s v="No Aplica"/>
    <s v="No Aplica"/>
    <s v="No Cumple"/>
    <s v="Cumple Parcialmente"/>
    <s v="Falta maxima de fotos exigidas  Mas data , Problema externo , td ."/>
    <x v="5"/>
    <x v="0"/>
    <x v="9"/>
    <x v="0"/>
    <n v="0.5"/>
    <n v="0.5"/>
    <n v="0.5"/>
    <n v="0.5"/>
    <n v="0.5"/>
    <n v="0.5"/>
    <n v="0.25"/>
    <n v="0.25"/>
    <n v="0.5"/>
    <n v="0"/>
    <n v="0.17499999999999999"/>
    <n v="0.83500000000000008"/>
    <x v="0"/>
  </r>
  <r>
    <s v="2048399"/>
    <s v="207506102022120649"/>
    <s v="DF20227384855"/>
    <x v="174"/>
    <x v="173"/>
    <s v="AARON HUENCHUMIL"/>
    <s v="Maria Celeste #5125 dpto 508"/>
    <s v="Ñuñoa"/>
    <x v="0"/>
    <s v="Cumple"/>
    <s v="Cumple"/>
    <s v="No Aplica"/>
    <s v="No Aplica"/>
    <s v="Cumple"/>
    <s v="Cumple"/>
    <s v="No"/>
    <s v="S/N"/>
    <s v="S/N"/>
    <s v="No Aplica"/>
    <s v="No Aplica"/>
    <s v="No Aplica"/>
    <s v="Cumple"/>
    <s v="Cumple"/>
    <s v="1-TD 6280 se encuentra normalizado"/>
    <x v="5"/>
    <x v="0"/>
    <x v="9"/>
    <x v="0"/>
    <n v="0.5"/>
    <n v="0.5"/>
    <n v="0.5"/>
    <n v="0.5"/>
    <n v="0.5"/>
    <n v="0.5"/>
    <n v="0.25"/>
    <n v="0.25"/>
    <n v="0.5"/>
    <n v="0.5"/>
    <n v="0.5"/>
    <n v="1"/>
    <x v="0"/>
  </r>
  <r>
    <s v="2048394"/>
    <s v="207506102022115639"/>
    <s v="DF20227384314"/>
    <x v="174"/>
    <x v="173"/>
    <s v="AARON HUENCHUMIL"/>
    <s v="Las Brumas #5121"/>
    <s v="Ñuñoa"/>
    <x v="0"/>
    <s v="Cumple"/>
    <s v="Cumple"/>
    <s v="No Aplica"/>
    <s v="No Aplica"/>
    <s v="Cumple"/>
    <s v="Cumple"/>
    <s v="No"/>
    <s v="S/N"/>
    <s v="S/N"/>
    <s v="No Aplica"/>
    <s v="No Aplica"/>
    <s v="No Aplica"/>
    <s v="Cumple"/>
    <s v="Cumple"/>
    <s v="1- Cableado de telecomunicaciones, ya no se encuentra en piso o colgando"/>
    <x v="5"/>
    <x v="0"/>
    <x v="9"/>
    <x v="0"/>
    <n v="0.5"/>
    <n v="0.5"/>
    <n v="0.5"/>
    <n v="0.5"/>
    <n v="0.5"/>
    <n v="0.5"/>
    <n v="0.25"/>
    <n v="0.25"/>
    <n v="0.5"/>
    <n v="0.5"/>
    <n v="0.5"/>
    <n v="1"/>
    <x v="0"/>
  </r>
  <r>
    <s v="2050833"/>
    <s v="207607102022170838"/>
    <s v="DF20227396641"/>
    <x v="175"/>
    <x v="161"/>
    <s v="Cristobal toro"/>
    <s v="Ignacio carrera pinto 6659"/>
    <s v="San Ramón"/>
    <x v="0"/>
    <s v="Cumple"/>
    <s v="Cumple"/>
    <s v="No Aplica"/>
    <s v="No Aplica"/>
    <s v="Cumple"/>
    <s v="Cumple"/>
    <s v="No"/>
    <s v="S/N"/>
    <s v="S/N"/>
    <s v="No Aplica"/>
    <s v="No Aplica"/>
    <s v="No Aplica"/>
    <s v="Cumple"/>
    <s v="Cumple"/>
    <s v="Sin moradores  Vecinos desconfiados al ver camioneta , no se toman mas fotos para prevenir"/>
    <x v="5"/>
    <x v="0"/>
    <x v="9"/>
    <x v="0"/>
    <n v="0.5"/>
    <n v="0.5"/>
    <n v="0.5"/>
    <n v="0.5"/>
    <n v="0.5"/>
    <n v="0.5"/>
    <n v="0.25"/>
    <n v="0.25"/>
    <n v="0.5"/>
    <n v="0.5"/>
    <n v="0.5"/>
    <n v="1"/>
    <x v="0"/>
  </r>
  <r>
    <s v="2050801"/>
    <s v="207507102022164735"/>
    <s v="DF20227379445"/>
    <x v="175"/>
    <x v="150"/>
    <s v="AARON HUENCHUMIL"/>
    <s v="Pedro Torres #1288 cs 108"/>
    <s v="Ñuñoa"/>
    <x v="0"/>
    <s v="Cumple"/>
    <s v="Cumple"/>
    <s v="Cumple"/>
    <s v="Cumple"/>
    <s v="Cumple"/>
    <s v="Cumple"/>
    <s v="No"/>
    <s v="S/N"/>
    <s v="S/N"/>
    <s v="No Aplica"/>
    <s v="No Aplica"/>
    <s v="No Aplica"/>
    <s v="Cumple"/>
    <s v="Cumple"/>
    <s v="1- TD 32218 se encuentra normalizado"/>
    <x v="5"/>
    <x v="0"/>
    <x v="9"/>
    <x v="0"/>
    <n v="0.5"/>
    <n v="0.5"/>
    <n v="0.5"/>
    <n v="0.5"/>
    <n v="0.5"/>
    <n v="0.5"/>
    <n v="0.25"/>
    <n v="0.25"/>
    <n v="0.5"/>
    <n v="0.5"/>
    <n v="0.5"/>
    <n v="1"/>
    <x v="0"/>
  </r>
  <r>
    <s v="2050776"/>
    <s v="207507102022163806"/>
    <s v="DF20227383184"/>
    <x v="175"/>
    <x v="169"/>
    <s v="AARON HUENCHUMIL"/>
    <s v="Pedro Solis #4650"/>
    <s v="Ñuñoa"/>
    <x v="0"/>
    <s v="Cumple"/>
    <s v="Cumple"/>
    <s v="No Aplica"/>
    <s v="No Aplica"/>
    <s v="Cumple"/>
    <s v="Cumple"/>
    <s v="No"/>
    <s v="S/N"/>
    <s v="S/N"/>
    <s v="No Aplica"/>
    <s v="No Aplica"/>
    <s v="No Aplica"/>
    <s v="Cumple"/>
    <s v="Cumple"/>
    <s v="1- Cliente no se encuentra eb domicilio"/>
    <x v="5"/>
    <x v="0"/>
    <x v="9"/>
    <x v="0"/>
    <n v="0.5"/>
    <n v="0.5"/>
    <n v="0.5"/>
    <n v="0.5"/>
    <n v="0.5"/>
    <n v="0.5"/>
    <n v="0.25"/>
    <n v="0.25"/>
    <n v="0.5"/>
    <n v="0.5"/>
    <n v="0.5"/>
    <n v="1"/>
    <x v="0"/>
  </r>
  <r>
    <s v="2050768"/>
    <s v="207507102022162745"/>
    <s v="DF20227392025"/>
    <x v="175"/>
    <x v="175"/>
    <s v="AARON HUENCHUMIL"/>
    <s v="El Gallito #4112"/>
    <s v="Ñuñoa"/>
    <x v="0"/>
    <s v="Cumple"/>
    <s v="Cumple"/>
    <s v="No Aplica"/>
    <s v="No Aplica"/>
    <s v="Cumple"/>
    <s v="Cumple"/>
    <s v="No"/>
    <s v="S/N"/>
    <s v="S/N"/>
    <s v="No Aplica"/>
    <s v="No Aplica"/>
    <s v="No Aplica"/>
    <s v="Cumple"/>
    <s v="Cumple"/>
    <s v="1-Cliente no se encuentra en domicilio 2- Caja B.T se encuentra con tapa abierta y colgando"/>
    <x v="5"/>
    <x v="0"/>
    <x v="9"/>
    <x v="0"/>
    <n v="0.5"/>
    <n v="0.5"/>
    <n v="0.5"/>
    <n v="0.5"/>
    <n v="0.5"/>
    <n v="0.5"/>
    <n v="0.25"/>
    <n v="0.25"/>
    <n v="0.5"/>
    <n v="0.5"/>
    <n v="0.5"/>
    <n v="1"/>
    <x v="0"/>
  </r>
  <r>
    <s v="2050764"/>
    <s v="207607102022161821"/>
    <s v="DF20227396968"/>
    <x v="175"/>
    <x v="161"/>
    <s v="Cristobal toro"/>
    <s v="Industria 8611"/>
    <s v="La Cisterna"/>
    <x v="0"/>
    <s v="Cumple"/>
    <s v="Cumple"/>
    <s v="No Aplica"/>
    <s v="No Aplica"/>
    <s v="Cumple"/>
    <s v="Cumple"/>
    <s v="No"/>
    <s v="S/N"/>
    <s v="S/N"/>
    <s v="No Aplica"/>
    <s v="No Aplica"/>
    <s v="No Aplica"/>
    <s v="No Cumple"/>
    <s v="No Cumple"/>
    <s v="Falta maxima de fotos exigidas  Mas data Sin moradores ."/>
    <x v="5"/>
    <x v="0"/>
    <x v="9"/>
    <x v="0"/>
    <n v="0.5"/>
    <n v="0.5"/>
    <n v="0.5"/>
    <n v="0.5"/>
    <n v="0.5"/>
    <n v="0.5"/>
    <n v="0.25"/>
    <n v="0.25"/>
    <n v="0.5"/>
    <n v="0"/>
    <n v="0"/>
    <n v="0.8"/>
    <x v="0"/>
  </r>
  <r>
    <s v="2050763"/>
    <s v="207507102022161543"/>
    <s v="DF20227386512"/>
    <x v="175"/>
    <x v="174"/>
    <s v="AARON HUENCHUMIL"/>
    <s v="Arturo Medina #4731"/>
    <s v="Ñuñoa"/>
    <x v="0"/>
    <s v="Cumple"/>
    <s v="Cumple"/>
    <s v="No Aplica"/>
    <s v="No Aplica"/>
    <s v="Cumple"/>
    <s v="Cumple"/>
    <s v="No"/>
    <s v="S/N"/>
    <s v="S/N"/>
    <s v="No Aplica"/>
    <s v="No Aplica"/>
    <s v="No Aplica"/>
    <s v="Cumple"/>
    <s v="Cumple Parcialmente"/>
    <s v="1- Cliente no se encuentra en domicilio 2- Acometida bien templada"/>
    <x v="5"/>
    <x v="0"/>
    <x v="9"/>
    <x v="0"/>
    <n v="0.5"/>
    <n v="0.5"/>
    <n v="0.5"/>
    <n v="0.5"/>
    <n v="0.5"/>
    <n v="0.5"/>
    <n v="0.25"/>
    <n v="0.25"/>
    <n v="0.5"/>
    <n v="0.5"/>
    <n v="0.17499999999999999"/>
    <n v="0.93500000000000005"/>
    <x v="0"/>
  </r>
  <r>
    <s v="2050757"/>
    <s v="207607102022161031"/>
    <s v="DF20227396802"/>
    <x v="175"/>
    <x v="161"/>
    <s v="Cristobal toro"/>
    <s v="Quito 8693"/>
    <s v="La Cisterna"/>
    <x v="0"/>
    <s v="No Aplica"/>
    <s v="No Aplica"/>
    <s v="No Aplica"/>
    <s v="No Aplica"/>
    <s v="Cumple"/>
    <s v="Cumple"/>
    <s v="No"/>
    <s v="S/N"/>
    <s v="S/N"/>
    <s v="No Aplica"/>
    <s v="No Aplica"/>
    <s v="No Aplica"/>
    <s v="Cumple"/>
    <s v="Cumple Parcialmente"/>
    <s v="Falta mayor data en fotografias  Problema externo ,td"/>
    <x v="5"/>
    <x v="0"/>
    <x v="9"/>
    <x v="0"/>
    <n v="0.5"/>
    <n v="0.5"/>
    <n v="0.5"/>
    <n v="0.5"/>
    <n v="0.5"/>
    <n v="0.5"/>
    <n v="0.25"/>
    <n v="0.25"/>
    <n v="0.5"/>
    <n v="0.5"/>
    <n v="0.17499999999999999"/>
    <n v="0.93500000000000005"/>
    <x v="0"/>
  </r>
  <r>
    <s v="2050746"/>
    <s v="207507102022160024"/>
    <s v="DF20227387071"/>
    <x v="175"/>
    <x v="174"/>
    <s v="AARON HUENCHUMIL"/>
    <s v="Coventry #1934 tr A dpto 610"/>
    <s v="Ñuñoa"/>
    <x v="0"/>
    <s v="Cumple"/>
    <s v="Cumple"/>
    <s v="Cumple"/>
    <s v="Cumple"/>
    <s v="Cumple"/>
    <s v="Cumple"/>
    <s v="No"/>
    <s v="S/N"/>
    <s v="S/N"/>
    <s v="No Aplica"/>
    <s v="No Aplica"/>
    <s v="No Aplica"/>
    <s v="Cumple Parcialmente"/>
    <s v="Cumple Parcialmente"/>
    <s v="1-Cliente no se encunetra en domicilio, pero conserje permite acceso a shaft medidores  2- Suministro electrico normalizado 3- Falta sello en caja empalme  4-Declara ITM de 40A y en caja empalme existe un ITM 25A"/>
    <x v="5"/>
    <x v="0"/>
    <x v="9"/>
    <x v="0"/>
    <n v="0.5"/>
    <n v="0.5"/>
    <n v="0.5"/>
    <n v="0.5"/>
    <n v="0.5"/>
    <n v="0.5"/>
    <n v="0.25"/>
    <n v="0.25"/>
    <n v="0.5"/>
    <n v="0.17499999999999999"/>
    <n v="0.17499999999999999"/>
    <n v="0.87"/>
    <x v="0"/>
  </r>
  <r>
    <s v="2050742"/>
    <s v="207607102022155701"/>
    <s v="DF20227395764"/>
    <x v="175"/>
    <x v="161"/>
    <s v="Cristobal toro"/>
    <s v="Acuario 9139"/>
    <s v="La Cisterna"/>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50737"/>
    <s v="207507102022154507"/>
    <s v="DF20227383132"/>
    <x v="175"/>
    <x v="171"/>
    <s v="AARON HUENCHUMIL"/>
    <s v="Rosita Renard #1695"/>
    <s v="Ñuñoa"/>
    <x v="0"/>
    <s v="Cumple"/>
    <s v="Cumple"/>
    <s v="No Aplica"/>
    <s v="No Aplica"/>
    <s v="Cumple"/>
    <s v="Cumple"/>
    <s v="Si"/>
    <s v="Miriam Mora"/>
    <s v="84496954"/>
    <s v="Cumple"/>
    <s v="Cumple"/>
    <s v="Cumple"/>
    <s v="Cumple"/>
    <s v="Cumple"/>
    <s v="1-Cliente confirma que problema era al interior de su domicilio"/>
    <x v="5"/>
    <x v="0"/>
    <x v="9"/>
    <x v="0"/>
    <n v="0.5"/>
    <n v="0.5"/>
    <n v="0.5"/>
    <n v="0.5"/>
    <n v="0.5"/>
    <n v="0.5"/>
    <n v="0.25"/>
    <n v="0.25"/>
    <n v="0.5"/>
    <n v="0.5"/>
    <n v="0.5"/>
    <n v="1"/>
    <x v="0"/>
  </r>
  <r>
    <s v="2050708"/>
    <s v="207507102022152029"/>
    <s v="DF20227383060"/>
    <x v="175"/>
    <x v="171"/>
    <s v="AARON HUENCHUMIL"/>
    <s v="Amapolas #5465 G"/>
    <s v="Ñuñoa"/>
    <x v="0"/>
    <s v="Cumple"/>
    <s v="Cumple"/>
    <s v="No Aplica"/>
    <s v="No Aplica"/>
    <s v="Cumple"/>
    <s v="Cumple"/>
    <s v="Si"/>
    <s v="S/N"/>
    <s v="S/N"/>
    <s v="Cumple"/>
    <s v="Cumple"/>
    <s v="Cumple"/>
    <s v="Cumple Parcialmente"/>
    <s v="Cumple"/>
    <s v="1-Cliente confirma encontrarse con suministro electrico normalizado"/>
    <x v="5"/>
    <x v="0"/>
    <x v="9"/>
    <x v="0"/>
    <n v="0.5"/>
    <n v="0.5"/>
    <n v="0.5"/>
    <n v="0.5"/>
    <n v="0.5"/>
    <n v="0.5"/>
    <n v="0.25"/>
    <n v="0.25"/>
    <n v="0.5"/>
    <n v="0.17499999999999999"/>
    <n v="0.5"/>
    <n v="0.93500000000000005"/>
    <x v="0"/>
  </r>
  <r>
    <s v="2050699"/>
    <s v="207507102022150909"/>
    <s v="DF20227389058"/>
    <x v="175"/>
    <x v="168"/>
    <s v="AARON HUENCHUMIL"/>
    <s v="Celerino Pereira #1358"/>
    <s v="Ñuñoa"/>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50693"/>
    <s v="207507102022145736"/>
    <s v="DF20227388997"/>
    <x v="175"/>
    <x v="168"/>
    <s v="AARON HUENCHUMIL"/>
    <s v="Pucara #5207"/>
    <s v="Ñuñoa"/>
    <x v="0"/>
    <s v="Cumple"/>
    <s v="Cumple"/>
    <s v="No Aplica"/>
    <s v="No Aplica"/>
    <s v="Cumple"/>
    <s v="Cumple"/>
    <s v="No"/>
    <s v="S/N"/>
    <s v="S/N"/>
    <s v="No Aplica"/>
    <s v="No Aplica"/>
    <s v="No Aplica"/>
    <s v="Cumple"/>
    <s v="Cumple"/>
    <s v="1- Cliente no se encuentra en domicilio 2- Acometida con muy baja altura"/>
    <x v="5"/>
    <x v="0"/>
    <x v="9"/>
    <x v="0"/>
    <n v="0.5"/>
    <n v="0.5"/>
    <n v="0.5"/>
    <n v="0.5"/>
    <n v="0.5"/>
    <n v="0.5"/>
    <n v="0.25"/>
    <n v="0.25"/>
    <n v="0.5"/>
    <n v="0.5"/>
    <n v="0.5"/>
    <n v="1"/>
    <x v="0"/>
  </r>
  <r>
    <s v="2050389"/>
    <s v="207507102022144343"/>
    <s v="DF20227386098"/>
    <x v="175"/>
    <x v="172"/>
    <s v="AARON HUENCHUMIL"/>
    <s v="Baden #4891 dpto 402"/>
    <s v="Ñuñoa"/>
    <x v="0"/>
    <s v="Cumple"/>
    <s v="Cumple"/>
    <s v="No Aplica"/>
    <s v="No Aplica"/>
    <s v="Cumple"/>
    <s v="Cumple"/>
    <s v="No"/>
    <s v="S/N"/>
    <s v="S/N"/>
    <s v="No Aplica"/>
    <s v="No Aplica"/>
    <s v="No Aplica"/>
    <s v="Cumple Mayormente"/>
    <s v="Cumple Parcialmente"/>
    <s v="1- Cliente no se encuentra en domicilio, pero conserje permite acceso a concentrado de medidores 2-Suministro electrico normalizado"/>
    <x v="5"/>
    <x v="0"/>
    <x v="9"/>
    <x v="0"/>
    <n v="0.5"/>
    <n v="0.5"/>
    <n v="0.5"/>
    <n v="0.5"/>
    <n v="0.5"/>
    <n v="0.5"/>
    <n v="0.25"/>
    <n v="0.25"/>
    <n v="0.5"/>
    <n v="0.32500000000000001"/>
    <n v="0.17499999999999999"/>
    <n v="0.9"/>
    <x v="0"/>
  </r>
  <r>
    <s v="2050381"/>
    <s v="207507102022143431"/>
    <s v="DF20227383041"/>
    <x v="175"/>
    <x v="171"/>
    <s v="AARON HUENCHUMIL"/>
    <s v="Rapel #387"/>
    <s v="Ñuñoa"/>
    <x v="0"/>
    <s v="Cumple"/>
    <s v="Cumple"/>
    <s v="No Aplica"/>
    <s v="No Aplica"/>
    <s v="Cumple"/>
    <s v="Cumple"/>
    <s v="No"/>
    <s v="S/N"/>
    <s v="S/N"/>
    <s v="No Aplica"/>
    <s v="No Aplica"/>
    <s v="No Aplica"/>
    <s v="Cumple Parcialmente"/>
    <s v="Cumple"/>
    <s v="1- Cliente no se encuentra en domicilio"/>
    <x v="5"/>
    <x v="0"/>
    <x v="9"/>
    <x v="0"/>
    <n v="0.5"/>
    <n v="0.5"/>
    <n v="0.5"/>
    <n v="0.5"/>
    <n v="0.5"/>
    <n v="0.5"/>
    <n v="0.25"/>
    <n v="0.25"/>
    <n v="0.5"/>
    <n v="0.17499999999999999"/>
    <n v="0.5"/>
    <n v="0.93500000000000005"/>
    <x v="0"/>
  </r>
  <r>
    <s v="2050324"/>
    <s v="207507102022134906"/>
    <s v="DF20227384591"/>
    <x v="175"/>
    <x v="173"/>
    <s v="AARON HUENCHUMIL"/>
    <s v="Ortuzar #210"/>
    <s v="Ñuñoa"/>
    <x v="0"/>
    <s v="Cumple"/>
    <s v="Cumple"/>
    <s v="No Aplica"/>
    <s v="No Aplica"/>
    <s v="Cumple"/>
    <s v="Cumple"/>
    <s v="No"/>
    <s v="S/N"/>
    <s v="S/N"/>
    <s v="No Aplica"/>
    <s v="No Aplica"/>
    <s v="No Aplica"/>
    <s v="Cumple Mayormente"/>
    <s v="Cumple Parcialmente"/>
    <s v="1- Cliente no se encuentra en domicilio"/>
    <x v="5"/>
    <x v="0"/>
    <x v="9"/>
    <x v="0"/>
    <n v="0.5"/>
    <n v="0.5"/>
    <n v="0.5"/>
    <n v="0.5"/>
    <n v="0.5"/>
    <n v="0.5"/>
    <n v="0.25"/>
    <n v="0.25"/>
    <n v="0.5"/>
    <n v="0.32500000000000001"/>
    <n v="0.17499999999999999"/>
    <n v="0.9"/>
    <x v="0"/>
  </r>
  <r>
    <s v="2050318"/>
    <s v="207507102022133850"/>
    <s v="DF20227387046"/>
    <x v="175"/>
    <x v="174"/>
    <s v="AARON HUENCHUMIL"/>
    <s v="Alcazar #4345"/>
    <s v="Ñuñoa"/>
    <x v="0"/>
    <s v="Cumple"/>
    <s v="Cumple"/>
    <s v="Cumple"/>
    <s v="Cumple"/>
    <s v="Cumple"/>
    <s v="Cumple"/>
    <s v="No"/>
    <s v="S/N"/>
    <s v="S/N"/>
    <s v="No Aplica"/>
    <s v="No Aplica"/>
    <s v="No Aplica"/>
    <s v="Cumple"/>
    <s v="Cumple"/>
    <s v="1-TD 1083 se encuentra normalizado"/>
    <x v="5"/>
    <x v="0"/>
    <x v="9"/>
    <x v="0"/>
    <n v="0.5"/>
    <n v="0.5"/>
    <n v="0.5"/>
    <n v="0.5"/>
    <n v="0.5"/>
    <n v="0.5"/>
    <n v="0.25"/>
    <n v="0.25"/>
    <n v="0.5"/>
    <n v="0.5"/>
    <n v="0.5"/>
    <n v="1"/>
    <x v="0"/>
  </r>
  <r>
    <s v="2050273"/>
    <s v="207507102022132247"/>
    <s v="DF20227382145"/>
    <x v="175"/>
    <x v="163"/>
    <s v="AARON HUENCHUMIL"/>
    <s v="Pdte. Jose Battle #4393"/>
    <s v="Ñuñoa"/>
    <x v="0"/>
    <s v="Cumple"/>
    <s v="Cumple"/>
    <s v="No Aplica"/>
    <s v="No Aplica"/>
    <s v="Cumple"/>
    <s v="Cumple"/>
    <s v="Si"/>
    <s v="Jose borquez"/>
    <s v="S/N"/>
    <s v="Cumple"/>
    <s v="Cumple"/>
    <s v="Cumple"/>
    <s v="Cumple Parcialmente"/>
    <s v="Cumple Parcialmente"/>
    <s v="1- Cliente confirma encontrarse con suministro electrico normal"/>
    <x v="5"/>
    <x v="0"/>
    <x v="9"/>
    <x v="0"/>
    <n v="0.5"/>
    <n v="0.5"/>
    <n v="0.5"/>
    <n v="0.5"/>
    <n v="0.5"/>
    <n v="0.5"/>
    <n v="0.25"/>
    <n v="0.25"/>
    <n v="0.5"/>
    <n v="0.17499999999999999"/>
    <n v="0.17499999999999999"/>
    <n v="0.87"/>
    <x v="0"/>
  </r>
  <r>
    <s v="2050236"/>
    <s v="207507102022131103"/>
    <s v="DF20227388247"/>
    <x v="175"/>
    <x v="170"/>
    <s v="AARON HUENCHUMIL"/>
    <s v="Pdte. Jose Battle #4376"/>
    <s v="Ñuñoa"/>
    <x v="0"/>
    <s v="Cumple"/>
    <s v="Cumple"/>
    <s v="Cumple"/>
    <s v="Cumple"/>
    <s v="Cumple"/>
    <s v="Cumple"/>
    <s v="Si"/>
    <s v="Carla Valdes"/>
    <s v="222275223"/>
    <s v="Cumple"/>
    <s v="Cumple"/>
    <s v="Cumple"/>
    <s v="Cumple"/>
    <s v="Cumple Parcialmente"/>
    <s v="1- Cliente se encuentra con suministro electrico normalizado 2-Declaran codigo de ITM 32A y en caja empalme se aprecia ITM 40A"/>
    <x v="5"/>
    <x v="0"/>
    <x v="9"/>
    <x v="0"/>
    <n v="0.5"/>
    <n v="0.5"/>
    <n v="0.5"/>
    <n v="0.5"/>
    <n v="0.5"/>
    <n v="0.5"/>
    <n v="0.25"/>
    <n v="0.25"/>
    <n v="0.5"/>
    <n v="0.5"/>
    <n v="0.17499999999999999"/>
    <n v="0.93500000000000005"/>
    <x v="0"/>
  </r>
  <r>
    <s v="2050231"/>
    <s v="207507102022130112"/>
    <s v="DF20227374664"/>
    <x v="175"/>
    <x v="139"/>
    <s v="AARON HUENCHUMIL"/>
    <s v="Pdte. Jose Battle #4826"/>
    <s v="Ñuñoa"/>
    <x v="0"/>
    <s v="Cumple"/>
    <s v="Cumple"/>
    <s v="No Aplica"/>
    <s v="No Aplica"/>
    <s v="Cumple"/>
    <s v="Cumple"/>
    <s v="Si"/>
    <s v="S/N"/>
    <s v="S/N"/>
    <s v="Cumple"/>
    <s v="Cumple"/>
    <s v="Cumple"/>
    <s v="Cumple"/>
    <s v="Cumple"/>
    <s v="1- Cliente se encuentra con suministro electrico normalizado"/>
    <x v="5"/>
    <x v="0"/>
    <x v="9"/>
    <x v="0"/>
    <n v="0.5"/>
    <n v="0.5"/>
    <n v="0.5"/>
    <n v="0.5"/>
    <n v="0.5"/>
    <n v="0.5"/>
    <n v="0.25"/>
    <n v="0.25"/>
    <n v="0.5"/>
    <n v="0.5"/>
    <n v="0.5"/>
    <n v="1"/>
    <x v="0"/>
  </r>
  <r>
    <s v="2050230"/>
    <s v="207607102022130128"/>
    <s v="DF20227396477"/>
    <x v="175"/>
    <x v="161"/>
    <s v="Cristobal toro"/>
    <s v="Carlos cariola 1314"/>
    <s v="San Ramón"/>
    <x v="0"/>
    <s v="Cumple"/>
    <s v="Cumple"/>
    <s v="No Aplica"/>
    <s v="No Aplica"/>
    <s v="Cumple"/>
    <s v="Cumple"/>
    <s v="No"/>
    <s v="S/N"/>
    <s v="S/N"/>
    <s v="No Aplica"/>
    <s v="No Aplica"/>
    <s v="No Aplica"/>
    <s v="Cumple"/>
    <s v="Cumple Parcialmente"/>
    <s v="Falta mayor data en fotografias  Sector conflictivo  No se toman fotos por precaucion"/>
    <x v="5"/>
    <x v="0"/>
    <x v="9"/>
    <x v="0"/>
    <n v="0.5"/>
    <n v="0.5"/>
    <n v="0.5"/>
    <n v="0.5"/>
    <n v="0.5"/>
    <n v="0.5"/>
    <n v="0.25"/>
    <n v="0.25"/>
    <n v="0.5"/>
    <n v="0.5"/>
    <n v="0.17499999999999999"/>
    <n v="0.93500000000000005"/>
    <x v="0"/>
  </r>
  <r>
    <s v="2050215"/>
    <s v="207507102022124252"/>
    <s v="DF20227383039"/>
    <x v="175"/>
    <x v="171"/>
    <s v="AARON HUENCHUMIL"/>
    <s v="Cauquenes #146 dpto 37"/>
    <s v="Ñuñoa"/>
    <x v="0"/>
    <s v="Cumple"/>
    <s v="Cumple"/>
    <s v="No Aplica"/>
    <s v="No Aplica"/>
    <s v="Cumple"/>
    <s v="Cumple"/>
    <s v="No"/>
    <s v="S/N"/>
    <s v="S/N"/>
    <s v="No Aplica"/>
    <s v="No Aplica"/>
    <s v="No Aplica"/>
    <s v="Cumple"/>
    <s v="Cumple"/>
    <s v="1- Cliente no se encuentra en domicilio, pero conserje permite acceso a shaft medidores 2-Suministro electrico normalizado 3-Sin sello de caja de empalme"/>
    <x v="5"/>
    <x v="0"/>
    <x v="9"/>
    <x v="0"/>
    <n v="0.5"/>
    <n v="0.5"/>
    <n v="0.5"/>
    <n v="0.5"/>
    <n v="0.5"/>
    <n v="0.5"/>
    <n v="0.25"/>
    <n v="0.25"/>
    <n v="0.5"/>
    <n v="0.5"/>
    <n v="0.5"/>
    <n v="1"/>
    <x v="0"/>
  </r>
  <r>
    <s v="2050207"/>
    <s v="207607102022123544"/>
    <s v="DF20227400551"/>
    <x v="175"/>
    <x v="177"/>
    <s v="Cristobal toro"/>
    <s v="Crescente errazuris 1355"/>
    <s v="San Ramón"/>
    <x v="0"/>
    <s v="Cumple"/>
    <s v="Cumple"/>
    <s v="No Aplica"/>
    <s v="No Aplica"/>
    <s v="Cumple"/>
    <s v="Cumple"/>
    <s v="No"/>
    <s v="S/N"/>
    <s v="S/N"/>
    <s v="No Aplica"/>
    <s v="No Aplica"/>
    <s v="No Aplica"/>
    <s v="Cumple"/>
    <s v="Cumple"/>
    <s v="Sector hostil  No se toman muchas fotos por precaucion"/>
    <x v="5"/>
    <x v="0"/>
    <x v="9"/>
    <x v="0"/>
    <n v="0.5"/>
    <n v="0.5"/>
    <n v="0.5"/>
    <n v="0.5"/>
    <n v="0.5"/>
    <n v="0.5"/>
    <n v="0.25"/>
    <n v="0.25"/>
    <n v="0.5"/>
    <n v="0.5"/>
    <n v="0.5"/>
    <n v="1"/>
    <x v="0"/>
  </r>
  <r>
    <s v="2050200"/>
    <s v="207607102022122411"/>
    <s v="DF20227400449"/>
    <x v="175"/>
    <x v="177"/>
    <s v="Cristobal toro"/>
    <s v="Fuerte bulnes 1461"/>
    <s v="San Ramón"/>
    <x v="0"/>
    <s v="Cumple"/>
    <s v="Cumple"/>
    <s v="No Aplica"/>
    <s v="No Aplica"/>
    <s v="Cumple"/>
    <s v="Cumple"/>
    <s v="No"/>
    <s v="S/N"/>
    <s v="S/N"/>
    <s v="No Aplica"/>
    <s v="No Aplica"/>
    <s v="No Aplica"/>
    <s v="Cumple"/>
    <s v="Cumple"/>
    <s v="Sector hostil  No se toman fotografias para prevenir  Mucha gente en esquina ."/>
    <x v="5"/>
    <x v="0"/>
    <x v="9"/>
    <x v="0"/>
    <n v="0.5"/>
    <n v="0.5"/>
    <n v="0.5"/>
    <n v="0.5"/>
    <n v="0.5"/>
    <n v="0.5"/>
    <n v="0.25"/>
    <n v="0.25"/>
    <n v="0.5"/>
    <n v="0.5"/>
    <n v="0.5"/>
    <n v="1"/>
    <x v="0"/>
  </r>
  <r>
    <s v="2050198"/>
    <s v="207507102022122012"/>
    <s v="DF20227382510"/>
    <x v="175"/>
    <x v="171"/>
    <s v="AARON HUENCHUMIL"/>
    <s v="Irarrazabal #4882 loc 1"/>
    <s v="Ñuñoa"/>
    <x v="0"/>
    <s v="Cumple"/>
    <s v="Cumple"/>
    <s v="No Aplica"/>
    <s v="No Aplica"/>
    <s v="Cumple"/>
    <s v="Cumple"/>
    <s v="Si"/>
    <s v="Patricia Orrego"/>
    <s v="S/N"/>
    <s v="Cumple"/>
    <s v="Cumple"/>
    <s v="Cumple"/>
    <s v="Cumple Parcialmente"/>
    <s v="Cumple Parcialmente"/>
    <s v="1-Cliente confirma encontrarse con suministro electrico normalizado"/>
    <x v="5"/>
    <x v="0"/>
    <x v="9"/>
    <x v="0"/>
    <n v="0.5"/>
    <n v="0.5"/>
    <n v="0.5"/>
    <n v="0.5"/>
    <n v="0.5"/>
    <n v="0.5"/>
    <n v="0.25"/>
    <n v="0.25"/>
    <n v="0.5"/>
    <n v="0.17499999999999999"/>
    <n v="0.17499999999999999"/>
    <n v="0.87"/>
    <x v="0"/>
  </r>
  <r>
    <s v="2050186"/>
    <s v="207607102022120702"/>
    <s v="DF20227395859"/>
    <x v="175"/>
    <x v="161"/>
    <s v="Cristobal toro"/>
    <s v="Antartica chilena 1570"/>
    <s v="San Ramón"/>
    <x v="0"/>
    <s v="Cumple"/>
    <s v="Cumple"/>
    <s v="No Aplica"/>
    <s v="No Aplica"/>
    <s v="Cumple"/>
    <s v="Cumple"/>
    <s v="No"/>
    <s v="S/N"/>
    <s v="S/N"/>
    <s v="No Aplica"/>
    <s v="No Aplica"/>
    <s v="No Aplica"/>
    <s v="Cumple"/>
    <s v="Cumple Parcialmente"/>
    <s v="Falta mayor data en fotografias  Sector hostil . Sin moradores"/>
    <x v="5"/>
    <x v="0"/>
    <x v="9"/>
    <x v="0"/>
    <n v="0.5"/>
    <n v="0.5"/>
    <n v="0.5"/>
    <n v="0.5"/>
    <n v="0.5"/>
    <n v="0.5"/>
    <n v="0.25"/>
    <n v="0.25"/>
    <n v="0.5"/>
    <n v="0.5"/>
    <n v="0.17499999999999999"/>
    <n v="0.93500000000000005"/>
    <x v="0"/>
  </r>
  <r>
    <s v="2050176"/>
    <s v="207607102022115307"/>
    <s v="DF20227399820"/>
    <x v="175"/>
    <x v="177"/>
    <s v="Cristobal toro"/>
    <s v="Tibor mendez 1711"/>
    <s v="San Ramón"/>
    <x v="0"/>
    <s v="Cumple"/>
    <s v="Cumple"/>
    <s v="No Cumple"/>
    <s v="No Cumple"/>
    <s v="Cumple"/>
    <s v="Cumple"/>
    <s v="No"/>
    <s v="S/N"/>
    <s v="S/N"/>
    <s v="No Aplica"/>
    <s v="No Aplica"/>
    <s v="No Aplica"/>
    <s v="Cumple Parcialmente"/>
    <s v="Cumple Parcialmente"/>
    <s v="Sector hostil  No se toman fotos para prevenir  Falta mejor detalle en fotos  Mayor data en la misma"/>
    <x v="5"/>
    <x v="0"/>
    <x v="9"/>
    <x v="0"/>
    <n v="0.5"/>
    <n v="0.5"/>
    <n v="0"/>
    <n v="0"/>
    <n v="0.5"/>
    <n v="0.5"/>
    <n v="0.25"/>
    <n v="0.25"/>
    <n v="0.5"/>
    <n v="0.17499999999999999"/>
    <n v="0.17499999999999999"/>
    <n v="0.56999999999999995"/>
    <x v="0"/>
  </r>
  <r>
    <s v="2050168"/>
    <s v="207607102022113908"/>
    <s v="DF20227400636"/>
    <x v="175"/>
    <x v="177"/>
    <s v="Cristobal toro"/>
    <s v="Ramon barros luco 9254"/>
    <s v="San Ramón"/>
    <x v="0"/>
    <s v="Cumple"/>
    <s v="Cumple"/>
    <s v="No Aplica"/>
    <s v="No Aplica"/>
    <s v="Cumple"/>
    <s v="Cumple"/>
    <s v="No"/>
    <s v="S/N"/>
    <s v="S/N"/>
    <s v="No Aplica"/>
    <s v="No Aplica"/>
    <s v="No Aplica"/>
    <s v="No Cumple"/>
    <s v="No Cumple"/>
    <s v="Falta maxima de fotos exigidas , mas data  Sector conflictivo , no se toman fotos para prevenir"/>
    <x v="5"/>
    <x v="0"/>
    <x v="9"/>
    <x v="0"/>
    <n v="0.5"/>
    <n v="0.5"/>
    <n v="0.5"/>
    <n v="0.5"/>
    <n v="0.5"/>
    <n v="0.5"/>
    <n v="0.25"/>
    <n v="0.25"/>
    <n v="0.5"/>
    <n v="0"/>
    <n v="0"/>
    <n v="0.8"/>
    <x v="0"/>
  </r>
  <r>
    <s v="2050160"/>
    <s v="207607102022113051"/>
    <s v="DF20227400648"/>
    <x v="175"/>
    <x v="160"/>
    <s v="Cristobal toro"/>
    <s v="Goycolea 1535"/>
    <s v="San Ramón"/>
    <x v="0"/>
    <s v="Cumple"/>
    <s v="Cumple"/>
    <s v="No Aplica"/>
    <s v="No Aplica"/>
    <s v="Cumple"/>
    <s v="Cumple"/>
    <s v="No"/>
    <s v="S/N"/>
    <s v="S/N"/>
    <s v="No Aplica"/>
    <s v="No Aplica"/>
    <s v="No Aplica"/>
    <s v="Cumple"/>
    <s v="Cumple Parcialmente"/>
    <s v="Falta mayor data en fotografias  Problema externo , td"/>
    <x v="5"/>
    <x v="0"/>
    <x v="9"/>
    <x v="0"/>
    <n v="0.5"/>
    <n v="0.5"/>
    <n v="0.5"/>
    <n v="0.5"/>
    <n v="0.5"/>
    <n v="0.5"/>
    <n v="0.25"/>
    <n v="0.25"/>
    <n v="0.5"/>
    <n v="0.5"/>
    <n v="0.17499999999999999"/>
    <n v="0.93500000000000005"/>
    <x v="0"/>
  </r>
  <r>
    <s v="2050152"/>
    <s v="207607102022110815"/>
    <s v="DF20227400254"/>
    <x v="175"/>
    <x v="177"/>
    <s v="Cristobal toro"/>
    <s v="Barcelo lira 1451"/>
    <s v="San Ramón"/>
    <x v="0"/>
    <s v="Cumple"/>
    <s v="Cumple"/>
    <s v="Cumple"/>
    <s v="Cumple"/>
    <s v="Cumple"/>
    <s v="Cumple"/>
    <s v="No"/>
    <s v="S/N"/>
    <s v="S/N"/>
    <s v="No Aplica"/>
    <s v="No Aplica"/>
    <s v="No Aplica"/>
    <s v="Cumple"/>
    <s v="Cumple Parcialmente"/>
    <s v="Falta mayor data en fotografias  Sin moradores . Sector hostil"/>
    <x v="5"/>
    <x v="0"/>
    <x v="9"/>
    <x v="0"/>
    <n v="0.5"/>
    <n v="0.5"/>
    <n v="0.5"/>
    <n v="0.5"/>
    <n v="0.5"/>
    <n v="0.5"/>
    <n v="0.25"/>
    <n v="0.25"/>
    <n v="0.5"/>
    <n v="0.5"/>
    <n v="0.17499999999999999"/>
    <n v="0.93500000000000005"/>
    <x v="0"/>
  </r>
  <r>
    <s v="2050146"/>
    <s v="207607102022105423"/>
    <s v="DF20227398584"/>
    <x v="175"/>
    <x v="177"/>
    <s v="Cristobal toro"/>
    <s v="Juan antonio rios 8832"/>
    <s v="San Ramón"/>
    <x v="0"/>
    <s v="Cumple"/>
    <s v="Cumple"/>
    <s v="No Aplica"/>
    <s v="No Aplica"/>
    <s v="Cumple"/>
    <s v="Cumple"/>
    <s v="No"/>
    <s v="S/N"/>
    <s v="S/N"/>
    <s v="No Aplica"/>
    <s v="No Aplica"/>
    <s v="No Aplica"/>
    <s v="Cumple"/>
    <s v="Cumple"/>
    <s v="Sector hostil  Sin moradores  Sin mayor observacion"/>
    <x v="5"/>
    <x v="0"/>
    <x v="9"/>
    <x v="0"/>
    <n v="0.5"/>
    <n v="0.5"/>
    <n v="0.5"/>
    <n v="0.5"/>
    <n v="0.5"/>
    <n v="0.5"/>
    <n v="0.25"/>
    <n v="0.25"/>
    <n v="0.5"/>
    <n v="0.5"/>
    <n v="0.5"/>
    <n v="1"/>
    <x v="0"/>
  </r>
  <r>
    <s v="2050138"/>
    <s v="207607102022104314"/>
    <s v="DF20227400919"/>
    <x v="175"/>
    <x v="160"/>
    <s v="Cristobal toro"/>
    <s v="Bolivia 1829"/>
    <s v="San Ramón"/>
    <x v="0"/>
    <s v="Cumple"/>
    <s v="Cumple"/>
    <s v="No Aplica"/>
    <s v="No Aplica"/>
    <s v="Cumple"/>
    <s v="Cumple"/>
    <s v="S/N"/>
    <s v="S/N"/>
    <s v="S/N"/>
    <s v="No Aplica"/>
    <s v="No Aplica"/>
    <s v="No Aplica"/>
    <s v="Cumple"/>
    <s v="Cumple Parcialmente"/>
    <s v="Falta mayor data en fotografias  Problema externo , td"/>
    <x v="5"/>
    <x v="0"/>
    <x v="9"/>
    <x v="0"/>
    <n v="0.5"/>
    <n v="0.5"/>
    <n v="0.5"/>
    <n v="0.5"/>
    <n v="0.5"/>
    <n v="0.5"/>
    <n v="0.25"/>
    <n v="0.25"/>
    <n v="0.5"/>
    <n v="0.5"/>
    <n v="0.17499999999999999"/>
    <n v="0.93500000000000005"/>
    <x v="0"/>
  </r>
  <r>
    <s v="2050134"/>
    <s v="207607102022103644"/>
    <s v="DF20227400933"/>
    <x v="175"/>
    <x v="160"/>
    <s v="Cristobal toro"/>
    <s v="Bolivia 1884"/>
    <s v="San Ramón"/>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50131"/>
    <s v="207607102022103211"/>
    <s v="DF20227400997"/>
    <x v="175"/>
    <x v="160"/>
    <s v="Cristobal toro"/>
    <s v="Bolivia 1821"/>
    <s v="San Ramón"/>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49879"/>
    <s v="207607102022101409"/>
    <s v="DF20227396328"/>
    <x v="175"/>
    <x v="161"/>
    <s v="Cristobal toro"/>
    <s v="Mariana castro 1339"/>
    <s v="San Ramón"/>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54089"/>
    <s v="207611102022170918"/>
    <s v="DF20227396343"/>
    <x v="176"/>
    <x v="161"/>
    <s v="Cristobal toro"/>
    <s v="San gregorio 268"/>
    <s v="La Granja"/>
    <x v="0"/>
    <s v="Cumple"/>
    <s v="Cumple"/>
    <s v="No Aplica"/>
    <s v="No Aplica"/>
    <s v="Cumple"/>
    <s v="Cumple"/>
    <s v="No"/>
    <s v="S/N"/>
    <s v="S/N"/>
    <s v="No Aplica"/>
    <s v="No Aplica"/>
    <s v="No Aplica"/>
    <s v="No Cumple"/>
    <s v="No Cumple"/>
    <s v="Sin moradores , falta maxima de fotos exigidas , mas data ."/>
    <x v="5"/>
    <x v="0"/>
    <x v="9"/>
    <x v="0"/>
    <n v="0.5"/>
    <n v="0.5"/>
    <n v="0.5"/>
    <n v="0.5"/>
    <n v="0.5"/>
    <n v="0.5"/>
    <n v="0.25"/>
    <n v="0.25"/>
    <n v="0.5"/>
    <n v="0"/>
    <n v="0"/>
    <n v="0.8"/>
    <x v="0"/>
  </r>
  <r>
    <s v="2054070"/>
    <s v="207511102022162956"/>
    <s v="DF20227391790"/>
    <x v="176"/>
    <x v="155"/>
    <s v="AARON HUENCHUMIL"/>
    <s v="Chile-España #597"/>
    <s v="Ñuñoa"/>
    <x v="0"/>
    <s v="Cumple"/>
    <s v="Cumple"/>
    <s v="No Aplica"/>
    <s v="No Aplica"/>
    <s v="Cumple"/>
    <s v="Cumple"/>
    <s v="No"/>
    <s v="S/N"/>
    <s v="S/N"/>
    <s v="No Aplica"/>
    <s v="No Aplica"/>
    <s v="No Aplica"/>
    <s v="Cumple"/>
    <s v="Cumple"/>
    <s v="1-Cliente aun no da solucion a poste particular de acometida"/>
    <x v="5"/>
    <x v="0"/>
    <x v="9"/>
    <x v="0"/>
    <n v="0.5"/>
    <n v="0.5"/>
    <n v="0.5"/>
    <n v="0.5"/>
    <n v="0.5"/>
    <n v="0.5"/>
    <n v="0.25"/>
    <n v="0.25"/>
    <n v="0.5"/>
    <n v="0.5"/>
    <n v="0.5"/>
    <n v="1"/>
    <x v="0"/>
  </r>
  <r>
    <s v="2054045"/>
    <s v="207511102022160337"/>
    <s v="DF20227383193"/>
    <x v="176"/>
    <x v="169"/>
    <s v="AARON HUENCHUMIL"/>
    <s v="Simon Bolivar #3095A"/>
    <s v="Ñuñoa"/>
    <x v="0"/>
    <s v="Cumple"/>
    <s v="Cumple"/>
    <s v="No Aplica"/>
    <s v="No Aplica"/>
    <s v="Cumple"/>
    <s v="Cumple"/>
    <s v="No"/>
    <s v="S/N"/>
    <s v="S/N"/>
    <s v="No Aplica"/>
    <s v="No Aplica"/>
    <s v="No Aplica"/>
    <s v="Cumple Mayormente"/>
    <s v="Cumple"/>
    <s v="1-Cliente no se encuentra en domicilio"/>
    <x v="5"/>
    <x v="0"/>
    <x v="9"/>
    <x v="0"/>
    <n v="0.5"/>
    <n v="0.5"/>
    <n v="0.5"/>
    <n v="0.5"/>
    <n v="0.5"/>
    <n v="0.5"/>
    <n v="0.25"/>
    <n v="0.25"/>
    <n v="0.5"/>
    <n v="0.32500000000000001"/>
    <n v="0.5"/>
    <n v="0.96500000000000008"/>
    <x v="0"/>
  </r>
  <r>
    <s v="2053579"/>
    <s v="207511102022154352"/>
    <s v="DF20227383419"/>
    <x v="176"/>
    <x v="169"/>
    <s v="AARON HUENCHUMIL"/>
    <s v="Pdte. Jose Battle #3572"/>
    <s v="Ñuñoa"/>
    <x v="0"/>
    <s v="Cumple"/>
    <s v="Cumple"/>
    <s v="No Aplica"/>
    <s v="No Aplica"/>
    <s v="Cumple"/>
    <s v="Cumple"/>
    <s v="Si"/>
    <s v="Asesora del hogar"/>
    <s v="S/N"/>
    <s v="No Aplica"/>
    <s v="No Aplica"/>
    <s v="Cumple"/>
    <s v="Cumple"/>
    <s v="Cumple"/>
    <s v="1- Asesora del hogar confirma que se encuentra con suministro electrico normalizado"/>
    <x v="5"/>
    <x v="0"/>
    <x v="9"/>
    <x v="0"/>
    <n v="0.5"/>
    <n v="0.5"/>
    <n v="0.5"/>
    <n v="0.5"/>
    <n v="0.5"/>
    <n v="0.5"/>
    <n v="0.25"/>
    <n v="0.25"/>
    <n v="0.5"/>
    <n v="0.5"/>
    <n v="0.5"/>
    <n v="1"/>
    <x v="0"/>
  </r>
  <r>
    <s v="2053572"/>
    <s v="207611102022153810"/>
    <s v="DF20227408298"/>
    <x v="176"/>
    <x v="158"/>
    <s v="Cristobal toro"/>
    <s v="Isla tenglo 8612 dpto 32"/>
    <s v="La Granja"/>
    <x v="0"/>
    <s v="Cumple"/>
    <s v="Cumple"/>
    <s v="No Aplica"/>
    <s v="No Aplica"/>
    <s v="Cumple"/>
    <s v="Cumple"/>
    <s v="No"/>
    <s v="S/N"/>
    <s v="S/N"/>
    <s v="No Aplica"/>
    <s v="No Aplica"/>
    <s v="No Aplica"/>
    <s v="No Cumple"/>
    <s v="No Cumple"/>
    <s v="Falta maxima de fotos exigidas , mas data en la misma . Sector conflictivo . No se roman fotos por precaucion"/>
    <x v="5"/>
    <x v="0"/>
    <x v="9"/>
    <x v="0"/>
    <n v="0.5"/>
    <n v="0.5"/>
    <n v="0.5"/>
    <n v="0.5"/>
    <n v="0.5"/>
    <n v="0.5"/>
    <n v="0.25"/>
    <n v="0.25"/>
    <n v="0.5"/>
    <n v="0"/>
    <n v="0"/>
    <n v="0.8"/>
    <x v="0"/>
  </r>
  <r>
    <s v="2053565"/>
    <s v="207511102022153007"/>
    <s v="DF20227388197"/>
    <x v="176"/>
    <x v="170"/>
    <s v="AARON HUENCHUMIL"/>
    <s v="Echeñique #4001"/>
    <s v="Ñuñoa"/>
    <x v="0"/>
    <s v="Cumple"/>
    <s v="Cumple"/>
    <s v="Cumple"/>
    <s v="Cumple"/>
    <s v="Cumple"/>
    <s v="Cumple"/>
    <s v="No"/>
    <s v="S/N"/>
    <s v="S/N"/>
    <s v="No Aplica"/>
    <s v="No Aplica"/>
    <s v="No Aplica"/>
    <s v="Cumple"/>
    <s v="Cumple"/>
    <s v="1-Cliente no se encuentra en domicilio"/>
    <x v="5"/>
    <x v="0"/>
    <x v="9"/>
    <x v="0"/>
    <n v="0.5"/>
    <n v="0.5"/>
    <n v="0.5"/>
    <n v="0.5"/>
    <n v="0.5"/>
    <n v="0.5"/>
    <n v="0.25"/>
    <n v="0.25"/>
    <n v="0.5"/>
    <n v="0.5"/>
    <n v="0.5"/>
    <n v="1"/>
    <x v="0"/>
  </r>
  <r>
    <s v="2053556"/>
    <s v="207511102022151801"/>
    <s v="DF20227389130"/>
    <x v="176"/>
    <x v="168"/>
    <s v="AARON HUENCHUMIL"/>
    <s v="Pdte. Jose Battle #3707"/>
    <s v="Ñuñoa"/>
    <x v="0"/>
    <s v="Cumple"/>
    <s v="Cumple"/>
    <s v="No Aplica"/>
    <s v="No Aplica"/>
    <s v="Cumple"/>
    <s v="Cumple"/>
    <s v="No"/>
    <s v="S/N"/>
    <s v="S/N"/>
    <s v="No Aplica"/>
    <s v="No Aplica"/>
    <s v="No Aplica"/>
    <s v="Cumple"/>
    <s v="Cumple Parcialmente"/>
    <s v="1- Cliente no se encuentra en local comercial"/>
    <x v="5"/>
    <x v="0"/>
    <x v="9"/>
    <x v="0"/>
    <n v="0.5"/>
    <n v="0.5"/>
    <n v="0.5"/>
    <n v="0.5"/>
    <n v="0.5"/>
    <n v="0.5"/>
    <n v="0.25"/>
    <n v="0.25"/>
    <n v="0.5"/>
    <n v="0.5"/>
    <n v="0.17499999999999999"/>
    <n v="0.93500000000000005"/>
    <x v="0"/>
  </r>
  <r>
    <s v="2053551"/>
    <s v="207611102022151208"/>
    <s v="DF20227396772"/>
    <x v="176"/>
    <x v="161"/>
    <s v="Cristobal toro"/>
    <s v="2 poniente 7845"/>
    <s v="San Ramón"/>
    <x v="0"/>
    <s v="Cumple"/>
    <s v="Cumple"/>
    <s v="Cumple"/>
    <s v="Cumple"/>
    <s v="Cumple"/>
    <s v="Cumple"/>
    <s v="No"/>
    <s v="S/N"/>
    <s v="S/N"/>
    <s v="No Aplica"/>
    <s v="No Aplica"/>
    <s v="No Aplica"/>
    <s v="No Cumple"/>
    <s v="No Cumple"/>
    <s v="Sector confluctivo  No se toman fotos por precaucion"/>
    <x v="5"/>
    <x v="0"/>
    <x v="9"/>
    <x v="0"/>
    <n v="0.5"/>
    <n v="0.5"/>
    <n v="0.5"/>
    <n v="0.5"/>
    <n v="0.5"/>
    <n v="0.5"/>
    <n v="0.25"/>
    <n v="0.25"/>
    <n v="0.5"/>
    <n v="0"/>
    <n v="0"/>
    <n v="0.8"/>
    <x v="0"/>
  </r>
  <r>
    <s v="2053424"/>
    <s v="207611102022140344"/>
    <s v="DF20227396031"/>
    <x v="176"/>
    <x v="161"/>
    <s v="Cristobal toro"/>
    <s v="Guacolda 10371"/>
    <s v="San Ramón"/>
    <x v="0"/>
    <s v="Cumple"/>
    <s v="Cumple"/>
    <s v="No Aplica"/>
    <s v="No Aplica"/>
    <s v="Cumple"/>
    <s v="Cumple"/>
    <s v="No"/>
    <s v="S/N"/>
    <s v="S/N"/>
    <s v="No Aplica"/>
    <s v="No Aplica"/>
    <s v="No Aplica"/>
    <s v="No Cumple"/>
    <s v="No Cumple"/>
    <s v="Sector confluctivo  Num. De incidencia relacionada con DF20227395999"/>
    <x v="5"/>
    <x v="0"/>
    <x v="9"/>
    <x v="0"/>
    <n v="0.5"/>
    <n v="0.5"/>
    <n v="0.5"/>
    <n v="0.5"/>
    <n v="0.5"/>
    <n v="0.5"/>
    <n v="0.25"/>
    <n v="0.25"/>
    <n v="0.5"/>
    <n v="0"/>
    <n v="0"/>
    <n v="0.8"/>
    <x v="0"/>
  </r>
  <r>
    <s v="2053406"/>
    <s v="207611102022132744"/>
    <s v="DF20227395999"/>
    <x v="176"/>
    <x v="161"/>
    <s v="Cristobal toro"/>
    <s v="Guacolda 10407"/>
    <s v="San Ramón"/>
    <x v="0"/>
    <s v="Cumple"/>
    <s v="Cumple"/>
    <s v="No Aplica"/>
    <s v="No Aplica"/>
    <s v="Cumple"/>
    <s v="Cumple"/>
    <s v="No"/>
    <s v="S/N"/>
    <s v="S/N"/>
    <s v="No Aplica"/>
    <s v="No Aplica"/>
    <s v="No Aplica"/>
    <s v="No Cumple"/>
    <s v="No Cumple"/>
    <s v="Falta maxima de fotos exigidas  Sector muy conflictivo  No se toman mas fotos para prevenir"/>
    <x v="5"/>
    <x v="0"/>
    <x v="9"/>
    <x v="0"/>
    <n v="0.5"/>
    <n v="0.5"/>
    <n v="0.5"/>
    <n v="0.5"/>
    <n v="0.5"/>
    <n v="0.5"/>
    <n v="0.25"/>
    <n v="0.25"/>
    <n v="0.5"/>
    <n v="0"/>
    <n v="0"/>
    <n v="0.8"/>
    <x v="0"/>
  </r>
  <r>
    <s v="2053387"/>
    <s v="207611102022122628"/>
    <s v="DF20227396373"/>
    <x v="176"/>
    <x v="161"/>
    <s v="Cristobal toro"/>
    <s v="Quintin romero 1320"/>
    <s v="San Ramón"/>
    <x v="0"/>
    <s v="Cumple"/>
    <s v="Cumple"/>
    <s v="Cumple"/>
    <s v="Cumple"/>
    <s v="Cumple"/>
    <s v="Cumple"/>
    <s v="No"/>
    <s v="S/N"/>
    <s v="S/N"/>
    <s v="No Aplica"/>
    <s v="No Aplica"/>
    <s v="No Aplica"/>
    <s v="Cumple Parcialmente"/>
    <s v="Cumple Parcialmente"/>
    <s v="Falta mejor detalle en fotografias , falta mayor data en fotos   Sin moradores . Sector hostil"/>
    <x v="5"/>
    <x v="0"/>
    <x v="9"/>
    <x v="0"/>
    <n v="0.5"/>
    <n v="0.5"/>
    <n v="0.5"/>
    <n v="0.5"/>
    <n v="0.5"/>
    <n v="0.5"/>
    <n v="0.25"/>
    <n v="0.25"/>
    <n v="0.5"/>
    <n v="0.17499999999999999"/>
    <n v="0.17499999999999999"/>
    <n v="0.87"/>
    <x v="0"/>
  </r>
  <r>
    <s v="2053379"/>
    <s v="207611102022120935"/>
    <s v="DF20227396190"/>
    <x v="176"/>
    <x v="161"/>
    <s v="Cristobal toro"/>
    <s v="Anibal zañartu 7912"/>
    <s v="San Ramón"/>
    <x v="0"/>
    <s v="Cumple"/>
    <s v="Cumple"/>
    <s v="No Aplica"/>
    <s v="No Aplica"/>
    <s v="Cumple"/>
    <s v="Cumple"/>
    <s v="No"/>
    <s v="S/N"/>
    <s v="S/N"/>
    <s v="No Aplica"/>
    <s v="No Aplica"/>
    <s v="No Aplica"/>
    <s v="No Cumple"/>
    <s v="No Cumple"/>
    <s v="Falta maxima de fotos exigidas , mas data  Sin moradores ."/>
    <x v="5"/>
    <x v="0"/>
    <x v="9"/>
    <x v="0"/>
    <n v="0.5"/>
    <n v="0.5"/>
    <n v="0.5"/>
    <n v="0.5"/>
    <n v="0.5"/>
    <n v="0.5"/>
    <n v="0.25"/>
    <n v="0.25"/>
    <n v="0.5"/>
    <n v="0"/>
    <n v="0"/>
    <n v="0.8"/>
    <x v="0"/>
  </r>
  <r>
    <s v="2053374"/>
    <s v="207611102022120003"/>
    <s v="DF20227396069"/>
    <x v="176"/>
    <x v="161"/>
    <s v="Cristobal toro"/>
    <s v="Angamos 7185"/>
    <s v="San Ramón"/>
    <x v="0"/>
    <s v="Cumple"/>
    <s v="Cumple"/>
    <s v="Cumple"/>
    <s v="Cumple"/>
    <s v="Cumple"/>
    <s v="Cumple"/>
    <s v="No"/>
    <s v="S/N"/>
    <s v="S/N"/>
    <s v="No Aplica"/>
    <s v="No Aplica"/>
    <s v="No Aplica"/>
    <s v="Cumple"/>
    <s v="Cumple Parcialmente"/>
    <s v="Falta mator data en fotografias  Sin moradores"/>
    <x v="5"/>
    <x v="0"/>
    <x v="9"/>
    <x v="0"/>
    <n v="0.5"/>
    <n v="0.5"/>
    <n v="0.5"/>
    <n v="0.5"/>
    <n v="0.5"/>
    <n v="0.5"/>
    <n v="0.25"/>
    <n v="0.25"/>
    <n v="0.5"/>
    <n v="0.5"/>
    <n v="0.17499999999999999"/>
    <n v="0.93500000000000005"/>
    <x v="0"/>
  </r>
  <r>
    <s v="2055915"/>
    <s v="207612102022170107"/>
    <s v="DF20227393831"/>
    <x v="177"/>
    <x v="156"/>
    <s v="Cristobal toro"/>
    <s v="Alejandro vial 8750"/>
    <s v="San Ramón"/>
    <x v="0"/>
    <s v="Cumple"/>
    <s v="Cumple"/>
    <s v="No Aplica"/>
    <s v="No Aplica"/>
    <s v="Cumple"/>
    <s v="Cumple"/>
    <s v="No"/>
    <s v="S/N"/>
    <s v="S/N"/>
    <s v="No Aplica"/>
    <s v="No Aplica"/>
    <s v="No Aplica"/>
    <s v="Cumple"/>
    <s v="Cumple Parcialmente"/>
    <s v="Falta mayor data en fotografias  Sin moradores ."/>
    <x v="5"/>
    <x v="0"/>
    <x v="9"/>
    <x v="0"/>
    <n v="0.5"/>
    <n v="0.5"/>
    <n v="0.5"/>
    <n v="0.5"/>
    <n v="0.5"/>
    <n v="0.5"/>
    <n v="0.25"/>
    <n v="0.25"/>
    <n v="0.5"/>
    <n v="0.5"/>
    <n v="0.17499999999999999"/>
    <n v="0.93500000000000005"/>
    <x v="0"/>
  </r>
  <r>
    <s v="2055887"/>
    <s v="207512102022161722"/>
    <s v="DF20227383355"/>
    <x v="177"/>
    <x v="171"/>
    <s v="AARON HUENCHUMIL"/>
    <s v="Las Dalias #1870"/>
    <s v="Ñuñoa"/>
    <x v="0"/>
    <s v="Cumple"/>
    <s v="Cumple"/>
    <s v="No Aplica"/>
    <s v="No Aplica"/>
    <s v="Cumple"/>
    <s v="Cumple"/>
    <s v="No"/>
    <s v="S/N"/>
    <s v="S/N"/>
    <s v="No Aplica"/>
    <s v="No Aplica"/>
    <s v="No Aplica"/>
    <s v="Cumple"/>
    <s v="Cumple"/>
    <s v="1- Sector con suministro electrico normalizado"/>
    <x v="5"/>
    <x v="0"/>
    <x v="9"/>
    <x v="0"/>
    <n v="0.5"/>
    <n v="0.5"/>
    <n v="0.5"/>
    <n v="0.5"/>
    <n v="0.5"/>
    <n v="0.5"/>
    <n v="0.25"/>
    <n v="0.25"/>
    <n v="0.5"/>
    <n v="0.5"/>
    <n v="0.5"/>
    <n v="1"/>
    <x v="0"/>
  </r>
  <r>
    <s v="2055876"/>
    <s v="207512102022155841"/>
    <s v="DF20227374305"/>
    <x v="177"/>
    <x v="139"/>
    <s v="AARON HUENCHUMIL"/>
    <s v="Exequiel Fernandez #1872"/>
    <s v="Ñuñoa"/>
    <x v="0"/>
    <s v="Cumple"/>
    <s v="Cumple"/>
    <s v="Cumple"/>
    <s v="Cumple"/>
    <s v="Cumple"/>
    <s v="Cumple"/>
    <s v="No"/>
    <s v="S/N"/>
    <s v="S/N"/>
    <s v="No Aplica"/>
    <s v="No Aplica"/>
    <s v="No Aplica"/>
    <s v="Cumple"/>
    <s v="Cumple"/>
    <s v="1- TD 27213 se encuentra normalizado"/>
    <x v="5"/>
    <x v="0"/>
    <x v="9"/>
    <x v="0"/>
    <n v="0.5"/>
    <n v="0.5"/>
    <n v="0.5"/>
    <n v="0.5"/>
    <n v="0.5"/>
    <n v="0.5"/>
    <n v="0.25"/>
    <n v="0.25"/>
    <n v="0.5"/>
    <n v="0.5"/>
    <n v="0.5"/>
    <n v="1"/>
    <x v="0"/>
  </r>
  <r>
    <s v="2055864"/>
    <s v="207612102022155348"/>
    <s v="DF20227393269"/>
    <x v="177"/>
    <x v="156"/>
    <s v="Cristobal toro"/>
    <s v="Libertad 1917"/>
    <s v="San Ramón"/>
    <x v="0"/>
    <s v="Cumple"/>
    <s v="Cumple"/>
    <s v="No Aplica"/>
    <s v="No Aplica"/>
    <s v="Cumple"/>
    <s v="Cumple"/>
    <s v="No"/>
    <s v="S/N"/>
    <s v="S/N"/>
    <s v="No Aplica"/>
    <s v="No Aplica"/>
    <s v="No Aplica"/>
    <s v="Cumple"/>
    <s v="Cumple Parcialmente"/>
    <s v="Falta mayor data en fotos  Sector conflictivo  No se toman fotos por precaucion"/>
    <x v="5"/>
    <x v="0"/>
    <x v="9"/>
    <x v="0"/>
    <n v="0.5"/>
    <n v="0.5"/>
    <n v="0.5"/>
    <n v="0.5"/>
    <n v="0.5"/>
    <n v="0.5"/>
    <n v="0.25"/>
    <n v="0.25"/>
    <n v="0.5"/>
    <n v="0.5"/>
    <n v="0.17499999999999999"/>
    <n v="0.93500000000000005"/>
    <x v="0"/>
  </r>
  <r>
    <s v="2055862"/>
    <s v="207612102022155017"/>
    <s v="DF20227397349"/>
    <x v="177"/>
    <x v="153"/>
    <s v="Cristobal toro"/>
    <s v="Cruz del sur 1995"/>
    <s v="San Ramón"/>
    <x v="0"/>
    <s v="Cumple"/>
    <s v="Cumple"/>
    <s v="No Aplica"/>
    <s v="No Aplica"/>
    <s v="Cumple"/>
    <s v="Cumple"/>
    <s v="No"/>
    <s v="S/N"/>
    <s v="S/N"/>
    <s v="No Aplica"/>
    <s v="No Aplica"/>
    <s v="No Aplica"/>
    <s v="Cumple"/>
    <s v="Cumple Parcialmente"/>
    <s v="Falta mayor data en fotos . Sector hostil   Direccion relacionada a num. Incidencia DF20227396983"/>
    <x v="5"/>
    <x v="0"/>
    <x v="9"/>
    <x v="0"/>
    <n v="0.5"/>
    <n v="0.5"/>
    <n v="0.5"/>
    <n v="0.5"/>
    <n v="0.5"/>
    <n v="0.5"/>
    <n v="0.25"/>
    <n v="0.25"/>
    <n v="0.5"/>
    <n v="0.5"/>
    <n v="0.17499999999999999"/>
    <n v="0.93500000000000005"/>
    <x v="0"/>
  </r>
  <r>
    <s v="2055859"/>
    <s v="207612102022154727"/>
    <s v="DF20227396983"/>
    <x v="177"/>
    <x v="153"/>
    <s v="Cristobal toro"/>
    <s v="Cruz del sur 1997"/>
    <s v="San Ramón"/>
    <x v="0"/>
    <s v="Cumple"/>
    <s v="Cumple"/>
    <s v="No Aplica"/>
    <s v="No Aplica"/>
    <s v="Cumple"/>
    <s v="Cumple"/>
    <s v="No"/>
    <s v="S/N"/>
    <s v="S/N"/>
    <s v="No Aplica"/>
    <s v="No Aplica"/>
    <s v="No Aplica"/>
    <s v="Cumple Parcialmente"/>
    <s v="Cumple Parcialmente"/>
    <s v="Falta maxima de fotos y mayor data exigidos  Sector conflictivo  Problema externo , td dae"/>
    <x v="5"/>
    <x v="0"/>
    <x v="9"/>
    <x v="0"/>
    <n v="0.5"/>
    <n v="0.5"/>
    <n v="0.5"/>
    <n v="0.5"/>
    <n v="0.5"/>
    <n v="0.5"/>
    <n v="0.25"/>
    <n v="0.25"/>
    <n v="0.5"/>
    <n v="0.17499999999999999"/>
    <n v="0.17499999999999999"/>
    <n v="0.87"/>
    <x v="0"/>
  </r>
  <r>
    <s v="2055850"/>
    <s v="207512102022153608"/>
    <s v="DF20227381517"/>
    <x v="177"/>
    <x v="163"/>
    <s v="AARON HUENCHUMIL"/>
    <s v="Jose Pedro Alessandri # 1993 dpto 74 B"/>
    <s v="Ñuñoa"/>
    <x v="0"/>
    <s v="Cumple"/>
    <s v="Cumple"/>
    <s v="No Aplica"/>
    <s v="No Aplica"/>
    <s v="Cumple"/>
    <s v="Cumple"/>
    <s v="No"/>
    <s v="S/N"/>
    <s v="S/N"/>
    <s v="No Aplica"/>
    <s v="No Aplica"/>
    <s v="No Aplica"/>
    <s v="Cumple"/>
    <s v="Cumple"/>
    <s v="1-Conserje permite acceso a shaft medidores  2- Suministro electrico normalizado"/>
    <x v="5"/>
    <x v="0"/>
    <x v="9"/>
    <x v="0"/>
    <n v="0.5"/>
    <n v="0.5"/>
    <n v="0.5"/>
    <n v="0.5"/>
    <n v="0.5"/>
    <n v="0.5"/>
    <n v="0.25"/>
    <n v="0.25"/>
    <n v="0.5"/>
    <n v="0.5"/>
    <n v="0.5"/>
    <n v="1"/>
    <x v="0"/>
  </r>
  <r>
    <s v="2055626"/>
    <s v="207612102022152210"/>
    <s v="DF20227402998"/>
    <x v="177"/>
    <x v="162"/>
    <s v="Cristobal toro"/>
    <s v="Pasaje l 2209"/>
    <s v="San Ramón"/>
    <x v="0"/>
    <s v="Cumple"/>
    <s v="Cumple"/>
    <s v="No Aplica"/>
    <s v="No Aplica"/>
    <s v="Cumple"/>
    <s v="Cumple"/>
    <s v="No"/>
    <s v="S/N"/>
    <s v="S/N"/>
    <s v="No Aplica"/>
    <s v="No Aplica"/>
    <s v="No Aplica"/>
    <s v="Cumple"/>
    <s v="Cumple"/>
    <s v="Sector conflictivo  No se toman fotografias por precaucion"/>
    <x v="5"/>
    <x v="0"/>
    <x v="9"/>
    <x v="0"/>
    <n v="0.5"/>
    <n v="0.5"/>
    <n v="0.5"/>
    <n v="0.5"/>
    <n v="0.5"/>
    <n v="0.5"/>
    <n v="0.25"/>
    <n v="0.25"/>
    <n v="0.5"/>
    <n v="0.5"/>
    <n v="0.5"/>
    <n v="1"/>
    <x v="0"/>
  </r>
  <r>
    <s v="2055594"/>
    <s v="207512102022151956"/>
    <s v="DF20227386726"/>
    <x v="177"/>
    <x v="174"/>
    <s v="AARON HUENCHUMIL"/>
    <s v="Ramon Cruz #1782 dpto 11"/>
    <s v="Ñuñoa"/>
    <x v="0"/>
    <s v="Cumple"/>
    <s v="Cumple"/>
    <s v="No Aplica"/>
    <s v="No Aplica"/>
    <s v="Cumple"/>
    <s v="Cumple"/>
    <s v="No"/>
    <s v="S/N"/>
    <s v="S/N"/>
    <s v="No Aplica"/>
    <s v="No Aplica"/>
    <s v="No Aplica"/>
    <s v="Cumple"/>
    <s v="Cumple Parcialmente"/>
    <s v="1- Cliente no se encuentra en domicilio"/>
    <x v="5"/>
    <x v="0"/>
    <x v="9"/>
    <x v="0"/>
    <n v="0.5"/>
    <n v="0.5"/>
    <n v="0.5"/>
    <n v="0.5"/>
    <n v="0.5"/>
    <n v="0.5"/>
    <n v="0.25"/>
    <n v="0.25"/>
    <n v="0.5"/>
    <n v="0.5"/>
    <n v="0.17499999999999999"/>
    <n v="0.93500000000000005"/>
    <x v="0"/>
  </r>
  <r>
    <s v="2055323"/>
    <s v="207612102022151303"/>
    <s v="DF20227394467"/>
    <x v="177"/>
    <x v="154"/>
    <s v="Cristobal toro"/>
    <s v="Pasaje W 2201"/>
    <s v="San Ramón"/>
    <x v="0"/>
    <s v="Cumple"/>
    <s v="Cumple"/>
    <s v="No Aplica"/>
    <s v="No Aplica"/>
    <s v="Cumple"/>
    <s v="Cumple"/>
    <s v="No"/>
    <s v="S/N"/>
    <s v="S/N"/>
    <s v="No Aplica"/>
    <s v="No Aplica"/>
    <s v="No Aplica"/>
    <s v="Cumple"/>
    <s v="Cumple"/>
    <s v="Sector conflictivo  No se toman muchas fotos para prevenir  Sin moradores"/>
    <x v="5"/>
    <x v="0"/>
    <x v="9"/>
    <x v="0"/>
    <n v="0.5"/>
    <n v="0.5"/>
    <n v="0.5"/>
    <n v="0.5"/>
    <n v="0.5"/>
    <n v="0.5"/>
    <n v="0.25"/>
    <n v="0.25"/>
    <n v="0.5"/>
    <n v="0.5"/>
    <n v="0.5"/>
    <n v="1"/>
    <x v="0"/>
  </r>
  <r>
    <s v="2055322"/>
    <s v="207512102022151037"/>
    <s v="DF20227385621"/>
    <x v="177"/>
    <x v="172"/>
    <s v="AARON HUENCHUMIL"/>
    <s v="Peatones XV #4390"/>
    <s v="Ñuñoa"/>
    <x v="0"/>
    <s v="Cumple"/>
    <s v="Cumple"/>
    <s v="No Aplica"/>
    <s v="No Aplica"/>
    <s v="Cumple"/>
    <s v="Cumple"/>
    <s v="Si"/>
    <s v="S/N"/>
    <s v="S/N"/>
    <s v="No Aplica"/>
    <s v="No Aplica"/>
    <s v="Cumple"/>
    <s v="Cumple Mayormente"/>
    <s v="Cumple Parcialmente"/>
    <s v="1- Cliente confirma encontrarse con suministro electrico normalizado"/>
    <x v="5"/>
    <x v="0"/>
    <x v="9"/>
    <x v="0"/>
    <n v="0.5"/>
    <n v="0.5"/>
    <n v="0.5"/>
    <n v="0.5"/>
    <n v="0.5"/>
    <n v="0.5"/>
    <n v="0.25"/>
    <n v="0.25"/>
    <n v="0.5"/>
    <n v="0.32500000000000001"/>
    <n v="0.17499999999999999"/>
    <n v="0.9"/>
    <x v="0"/>
  </r>
  <r>
    <s v="2055318"/>
    <s v="207512102022150225"/>
    <s v="DF20227375911"/>
    <x v="177"/>
    <x v="149"/>
    <s v="AARON HUENCHUMIL"/>
    <s v="Alc. Jorge Monckeberg #1471"/>
    <s v="Ñuñoa"/>
    <x v="0"/>
    <s v="Cumple"/>
    <s v="Cumple"/>
    <s v="No Cumple"/>
    <s v="No Cumple"/>
    <s v="Cumple"/>
    <s v="Cumple"/>
    <s v="No"/>
    <s v="S/N"/>
    <s v="S/N"/>
    <s v="No Aplica"/>
    <s v="No Aplica"/>
    <s v="No Aplica"/>
    <s v="Cumple"/>
    <s v="Cumple"/>
    <s v="1- TD 5716 se encuentra normalizado 2- No declara codigo de material utilizado, pero si describe su uso"/>
    <x v="5"/>
    <x v="0"/>
    <x v="9"/>
    <x v="0"/>
    <n v="0.5"/>
    <n v="0.5"/>
    <n v="0"/>
    <n v="0"/>
    <n v="0.5"/>
    <n v="0.5"/>
    <n v="0.25"/>
    <n v="0.25"/>
    <n v="0.5"/>
    <n v="0.5"/>
    <n v="0.5"/>
    <n v="0.7"/>
    <x v="0"/>
  </r>
  <r>
    <s v="2055311"/>
    <s v="207512102022144615"/>
    <s v="DF20227383775"/>
    <x v="177"/>
    <x v="169"/>
    <s v="AARON HUENCHUMIL"/>
    <s v="Lluta #3873"/>
    <s v="Ñuñoa"/>
    <x v="0"/>
    <s v="Cumple"/>
    <s v="Cumple"/>
    <s v="No Aplica"/>
    <s v="No Aplica"/>
    <s v="Cumple"/>
    <s v="Cumple"/>
    <s v="No"/>
    <s v="S/N"/>
    <s v="S/N"/>
    <s v="No Aplica"/>
    <s v="No Aplica"/>
    <s v="No Aplica"/>
    <s v="Cumple Parcialmente"/>
    <s v="Cumple"/>
    <s v="1- Sector con suministro electrico normal"/>
    <x v="5"/>
    <x v="0"/>
    <x v="9"/>
    <x v="0"/>
    <n v="0.5"/>
    <n v="0.5"/>
    <n v="0.5"/>
    <n v="0.5"/>
    <n v="0.5"/>
    <n v="0.5"/>
    <n v="0.25"/>
    <n v="0.25"/>
    <n v="0.5"/>
    <n v="0.17499999999999999"/>
    <n v="0.5"/>
    <n v="0.93500000000000005"/>
    <x v="0"/>
  </r>
  <r>
    <s v="2055257"/>
    <s v="207612102022130801"/>
    <s v="DF20227394694"/>
    <x v="177"/>
    <x v="152"/>
    <s v="Cristobal toro"/>
    <s v="Sargento candelaria 1884"/>
    <s v="San Ramón"/>
    <x v="0"/>
    <s v="Cumple"/>
    <s v="Cumple"/>
    <s v="No Aplica"/>
    <s v="No Aplica"/>
    <s v="Cumple"/>
    <s v="Cumple"/>
    <s v="No"/>
    <s v="S/N"/>
    <s v="S/N"/>
    <s v="No Aplica"/>
    <s v="No Aplica"/>
    <s v="No Aplica"/>
    <s v="No Cumple"/>
    <s v="No Cumple"/>
    <s v="Sector conflictivo  No se toman fotos para prevenir  Problema externo , td"/>
    <x v="5"/>
    <x v="0"/>
    <x v="9"/>
    <x v="0"/>
    <n v="0.5"/>
    <n v="0.5"/>
    <n v="0.5"/>
    <n v="0.5"/>
    <n v="0.5"/>
    <n v="0.5"/>
    <n v="0.25"/>
    <n v="0.25"/>
    <n v="0.5"/>
    <n v="0"/>
    <n v="0"/>
    <n v="0.8"/>
    <x v="0"/>
  </r>
  <r>
    <s v="2055255"/>
    <s v="207612102022130546"/>
    <s v="DF20227394721"/>
    <x v="177"/>
    <x v="152"/>
    <s v="Cristobal toro"/>
    <s v="Sargento candelaria 1881"/>
    <s v="San Ramón"/>
    <x v="0"/>
    <s v="Cumple"/>
    <s v="Cumple"/>
    <s v="No Aplica"/>
    <s v="No Aplica"/>
    <s v="Cumple"/>
    <s v="Cumple"/>
    <s v="No"/>
    <s v="S/N"/>
    <s v="S/N"/>
    <s v="No Aplica"/>
    <s v="No Aplica"/>
    <s v="No Aplica"/>
    <s v="Cumple"/>
    <s v="Cumple Parcialmente"/>
    <s v="Falta mayor data en fotos  Sector conflictivo , se hace dificil tomar fotos , ademas al lado de feria"/>
    <x v="5"/>
    <x v="0"/>
    <x v="9"/>
    <x v="0"/>
    <n v="0.5"/>
    <n v="0.5"/>
    <n v="0.5"/>
    <n v="0.5"/>
    <n v="0.5"/>
    <n v="0.5"/>
    <n v="0.25"/>
    <n v="0.25"/>
    <n v="0.5"/>
    <n v="0.5"/>
    <n v="0.17499999999999999"/>
    <n v="0.93500000000000005"/>
    <x v="0"/>
  </r>
  <r>
    <s v="2055247"/>
    <s v="207512102022124559"/>
    <s v="DF20227385727"/>
    <x v="177"/>
    <x v="172"/>
    <s v="AARON HUENCHUMIL"/>
    <s v="Grecia #3348 1308 A"/>
    <s v="Ñuñoa"/>
    <x v="0"/>
    <s v="Cumple"/>
    <s v="Cumple"/>
    <s v="No Aplica"/>
    <s v="No Aplica"/>
    <s v="No Aplica"/>
    <s v="No Aplica"/>
    <s v="Si"/>
    <s v="S/N"/>
    <s v="S/N"/>
    <s v="No Cumple"/>
    <s v="No Cumple"/>
    <s v="No Cumple"/>
    <s v="Cumple Parcialmente"/>
    <s v="Cumple Parcialmente"/>
    <s v="1- Cliente confirma via citofono, que nunca ha llamado por algun problema en su empalme"/>
    <x v="5"/>
    <x v="0"/>
    <x v="9"/>
    <x v="0"/>
    <n v="0.5"/>
    <n v="0.5"/>
    <n v="0.5"/>
    <n v="0.5"/>
    <n v="0.5"/>
    <n v="0.5"/>
    <n v="0"/>
    <n v="0"/>
    <n v="0"/>
    <n v="0.17499999999999999"/>
    <n v="0.17499999999999999"/>
    <n v="0.72"/>
    <x v="0"/>
  </r>
  <r>
    <s v="2055246"/>
    <s v="207612102022124519"/>
    <s v="DF20227400755"/>
    <x v="177"/>
    <x v="160"/>
    <s v="Cristobal toro"/>
    <s v="Almirante latorre 10250"/>
    <s v="San Ramón"/>
    <x v="0"/>
    <s v="Cumple"/>
    <s v="Cumple"/>
    <s v="No Aplica"/>
    <s v="No Aplica"/>
    <s v="Cumple"/>
    <s v="Cumple"/>
    <s v="No"/>
    <s v="S/N"/>
    <s v="S/N"/>
    <s v="No Aplica"/>
    <s v="No Aplica"/>
    <s v="No Aplica"/>
    <s v="Cumple"/>
    <s v="Cumple"/>
    <s v="Sector hostil . No se toman fotografuas para prevenir  Sin moradorea"/>
    <x v="5"/>
    <x v="0"/>
    <x v="9"/>
    <x v="0"/>
    <n v="0.5"/>
    <n v="0.5"/>
    <n v="0.5"/>
    <n v="0.5"/>
    <n v="0.5"/>
    <n v="0.5"/>
    <n v="0.25"/>
    <n v="0.25"/>
    <n v="0.5"/>
    <n v="0.5"/>
    <n v="0.5"/>
    <n v="1"/>
    <x v="0"/>
  </r>
  <r>
    <s v="2055242"/>
    <s v="207612102022123803"/>
    <s v="DF20227394680"/>
    <x v="177"/>
    <x v="152"/>
    <s v="Cristobal toro"/>
    <s v="Calle 1 1863"/>
    <s v="San Ramón"/>
    <x v="0"/>
    <s v="Cumple"/>
    <s v="Cumple"/>
    <s v="Cumple"/>
    <s v="Cumple"/>
    <s v="Cumple"/>
    <s v="Cumple"/>
    <s v="No"/>
    <s v="S/N"/>
    <s v="S/N"/>
    <s v="No Aplica"/>
    <s v="No Aplica"/>
    <s v="No Aplica"/>
    <s v="Cumple"/>
    <s v="Cumple"/>
    <s v="Sin moradores , sector conflictivo"/>
    <x v="5"/>
    <x v="0"/>
    <x v="9"/>
    <x v="0"/>
    <n v="0.5"/>
    <n v="0.5"/>
    <n v="0.5"/>
    <n v="0.5"/>
    <n v="0.5"/>
    <n v="0.5"/>
    <n v="0.25"/>
    <n v="0.25"/>
    <n v="0.5"/>
    <n v="0.5"/>
    <n v="0.5"/>
    <n v="1"/>
    <x v="0"/>
  </r>
  <r>
    <s v="2055238"/>
    <s v="207612102022122745"/>
    <s v="DF20227394989"/>
    <x v="177"/>
    <x v="152"/>
    <s v="Cristobal toro"/>
    <s v="Francisco encina 1431"/>
    <s v="San Ramón"/>
    <x v="0"/>
    <s v="Cumple"/>
    <s v="Cumple"/>
    <s v="No Aplica"/>
    <s v="No Aplica"/>
    <s v="Cumple"/>
    <s v="Cumple"/>
    <s v="No"/>
    <s v="S/N"/>
    <s v="S/N"/>
    <s v="No Aplica"/>
    <s v="No Aplica"/>
    <s v="No Aplica"/>
    <s v="Cumple"/>
    <s v="Cumple Parcialmente"/>
    <s v="Falta mayor data en fotos  Problema externo , td , dae"/>
    <x v="5"/>
    <x v="0"/>
    <x v="9"/>
    <x v="0"/>
    <n v="0.5"/>
    <n v="0.5"/>
    <n v="0.5"/>
    <n v="0.5"/>
    <n v="0.5"/>
    <n v="0.5"/>
    <n v="0.25"/>
    <n v="0.25"/>
    <n v="0.5"/>
    <n v="0.5"/>
    <n v="0.17499999999999999"/>
    <n v="0.93500000000000005"/>
    <x v="0"/>
  </r>
  <r>
    <s v="2055235"/>
    <s v="207512102022122441"/>
    <s v="DF20227383939"/>
    <x v="177"/>
    <x v="171"/>
    <s v="AARON HUENCHUMIL"/>
    <s v="Jose Pedro Alessandri #665 303 B"/>
    <s v="Ñuñoa"/>
    <x v="0"/>
    <s v="Cumple"/>
    <s v="Cumple"/>
    <s v="Cumple"/>
    <s v="Cumple"/>
    <s v="Cumple"/>
    <s v="Cumple"/>
    <s v="No"/>
    <s v="S/N"/>
    <s v="S/N"/>
    <s v="No Aplica"/>
    <s v="No Aplica"/>
    <s v="No Aplica"/>
    <s v="Cumple"/>
    <s v="Cumple"/>
    <s v="1- TD 92623 se encuentra normalizado 2- Sector en servicio normal"/>
    <x v="5"/>
    <x v="0"/>
    <x v="9"/>
    <x v="0"/>
    <n v="0.5"/>
    <n v="0.5"/>
    <n v="0.5"/>
    <n v="0.5"/>
    <n v="0.5"/>
    <n v="0.5"/>
    <n v="0.25"/>
    <n v="0.25"/>
    <n v="0.5"/>
    <n v="0.5"/>
    <n v="0.5"/>
    <n v="1"/>
    <x v="0"/>
  </r>
  <r>
    <s v="2055233"/>
    <s v="207512102022121851"/>
    <s v="DF20227382391"/>
    <x v="177"/>
    <x v="163"/>
    <s v="AARON HUENCHUMIL"/>
    <s v="Jose Pedro Alessandri #665 405 A"/>
    <s v="Ñuñoa"/>
    <x v="0"/>
    <s v="Cumple"/>
    <s v="Cumple"/>
    <s v="No Cumple"/>
    <s v="No Cumple"/>
    <s v="Cumple"/>
    <s v="Cumple"/>
    <s v="No"/>
    <s v="S/N"/>
    <s v="S/N"/>
    <s v="No Aplica"/>
    <s v="No Aplica"/>
    <s v="No Aplica"/>
    <s v="Cumple"/>
    <s v="Cumple"/>
    <s v="1- TD 92623 se encuentra normalizado 2- Sector con suministro electrico normal"/>
    <x v="5"/>
    <x v="0"/>
    <x v="9"/>
    <x v="0"/>
    <n v="0.5"/>
    <n v="0.5"/>
    <n v="0"/>
    <n v="0"/>
    <n v="0.5"/>
    <n v="0.5"/>
    <n v="0.25"/>
    <n v="0.25"/>
    <n v="0.5"/>
    <n v="0.5"/>
    <n v="0.5"/>
    <n v="0.7"/>
    <x v="0"/>
  </r>
  <r>
    <s v="2055230"/>
    <s v="207512102022121232"/>
    <s v="DF20227382409"/>
    <x v="177"/>
    <x v="163"/>
    <s v="AARON HUENCHUMIL"/>
    <s v="Jose Pedro Alessandri #605"/>
    <s v="Ñuñoa"/>
    <x v="0"/>
    <s v="Cumple"/>
    <s v="Cumple"/>
    <s v="No Cumple"/>
    <s v="No Cumple"/>
    <s v="Cumple"/>
    <s v="Cumple"/>
    <s v="No"/>
    <s v="S/N"/>
    <s v="S/N"/>
    <s v="No Aplica"/>
    <s v="No Aplica"/>
    <s v="No Aplica"/>
    <s v="Cumple"/>
    <s v="Cumple"/>
    <s v="1-TD 92623 se encuentra normalizado 2- No declara codigo de material utilizado"/>
    <x v="5"/>
    <x v="0"/>
    <x v="9"/>
    <x v="0"/>
    <n v="0.5"/>
    <n v="0.5"/>
    <n v="0"/>
    <n v="0"/>
    <n v="0.5"/>
    <n v="0.5"/>
    <n v="0.25"/>
    <n v="0.25"/>
    <n v="0.5"/>
    <n v="0.5"/>
    <n v="0.5"/>
    <n v="0.7"/>
    <x v="0"/>
  </r>
  <r>
    <s v="2055228"/>
    <s v="207612102022121307"/>
    <s v="DF20227396438"/>
    <x v="177"/>
    <x v="153"/>
    <s v="Cristobal toro"/>
    <s v="Ramon barros luco 9294"/>
    <s v="San Ramón"/>
    <x v="0"/>
    <s v="No Aplica"/>
    <s v="No Aplica"/>
    <s v="No Aplica"/>
    <s v="No Aplica"/>
    <s v="Cumple"/>
    <s v="Cumple"/>
    <s v="No"/>
    <s v="S/N"/>
    <s v="S/N"/>
    <s v="No Aplica"/>
    <s v="No Aplica"/>
    <s v="No Aplica"/>
    <s v="No Cumple"/>
    <s v="No Cumple"/>
    <s v="Falta maxima de fotos exigidas  Mas data . Sin moradores , sector conflictivo"/>
    <x v="5"/>
    <x v="0"/>
    <x v="9"/>
    <x v="0"/>
    <n v="0.5"/>
    <n v="0.5"/>
    <n v="0.5"/>
    <n v="0.5"/>
    <n v="0.5"/>
    <n v="0.5"/>
    <n v="0.25"/>
    <n v="0.25"/>
    <n v="0.5"/>
    <n v="0"/>
    <n v="0"/>
    <n v="0.8"/>
    <x v="0"/>
  </r>
  <r>
    <s v="2055221"/>
    <s v="207512102022115904"/>
    <s v="DF20227390330"/>
    <x v="177"/>
    <x v="151"/>
    <s v="AARON HUENCHUMIL"/>
    <s v="Jose Pedro Alessandri #76"/>
    <s v="Ñuñoa"/>
    <x v="0"/>
    <s v="Cumple"/>
    <s v="Cumple"/>
    <s v="Cumple"/>
    <s v="Cumple"/>
    <s v="Cumple"/>
    <s v="Cumple"/>
    <s v="No"/>
    <s v="S/N"/>
    <s v="S/N"/>
    <s v="No Aplica"/>
    <s v="No Aplica"/>
    <s v="No Aplica"/>
    <s v="Cumple"/>
    <s v="Cumple"/>
    <s v="1- TD 78978 se encuentra normalizado"/>
    <x v="5"/>
    <x v="0"/>
    <x v="9"/>
    <x v="0"/>
    <n v="0.5"/>
    <n v="0.5"/>
    <n v="0.5"/>
    <n v="0.5"/>
    <n v="0.5"/>
    <n v="0.5"/>
    <n v="0.25"/>
    <n v="0.25"/>
    <n v="0.5"/>
    <n v="0.5"/>
    <n v="0.5"/>
    <n v="1"/>
    <x v="0"/>
  </r>
  <r>
    <s v="2055218"/>
    <s v="207612102022120002"/>
    <s v="DF20227402828"/>
    <x v="177"/>
    <x v="162"/>
    <s v="Cristobal toro"/>
    <s v="Vicuña mackena 1930"/>
    <s v="San Ramón"/>
    <x v="0"/>
    <s v="Cumple"/>
    <s v="Cumple"/>
    <s v="No Aplica"/>
    <s v="No Aplica"/>
    <s v="Cumple"/>
    <s v="Cumple"/>
    <s v="No"/>
    <s v="S/N"/>
    <s v="S/N"/>
    <s v="No Aplica"/>
    <s v="No Aplica"/>
    <s v="No Aplica"/>
    <s v="No Cumple"/>
    <s v="Cumple Parcialmente"/>
    <s v="Falta mayor data en fotos , sin moradores , sector hostil"/>
    <x v="5"/>
    <x v="0"/>
    <x v="9"/>
    <x v="0"/>
    <n v="0.5"/>
    <n v="0.5"/>
    <n v="0.5"/>
    <n v="0.5"/>
    <n v="0.5"/>
    <n v="0.5"/>
    <n v="0.25"/>
    <n v="0.25"/>
    <n v="0.5"/>
    <n v="0"/>
    <n v="0.17499999999999999"/>
    <n v="0.83500000000000008"/>
    <x v="0"/>
  </r>
  <r>
    <s v="2055207"/>
    <s v="207612102022114016"/>
    <s v="DF20227393313"/>
    <x v="177"/>
    <x v="156"/>
    <s v="Cristobal toro"/>
    <s v="Elias fernandez albano 8609"/>
    <s v="San Ramón"/>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55206"/>
    <s v="207512102022113637"/>
    <s v="DF20227387036"/>
    <x v="177"/>
    <x v="174"/>
    <s v="AARON HUENCHUMIL"/>
    <s v="Manuel de Salas #162"/>
    <s v="Ñuñoa"/>
    <x v="0"/>
    <s v="Cumple"/>
    <s v="Cumple"/>
    <s v="Cumple"/>
    <s v="Cumple"/>
    <s v="Cumple"/>
    <s v="Cumple"/>
    <s v="No"/>
    <s v="S/N"/>
    <s v="S/N"/>
    <s v="No Aplica"/>
    <s v="No Aplica"/>
    <s v="No Aplica"/>
    <s v="Cumple"/>
    <s v="Cumple"/>
    <s v="1-Cliente no se encuentra en domicilio"/>
    <x v="5"/>
    <x v="0"/>
    <x v="9"/>
    <x v="0"/>
    <n v="0.5"/>
    <n v="0.5"/>
    <n v="0.5"/>
    <n v="0.5"/>
    <n v="0.5"/>
    <n v="0.5"/>
    <n v="0.25"/>
    <n v="0.25"/>
    <n v="0.5"/>
    <n v="0.5"/>
    <n v="0.5"/>
    <n v="1"/>
    <x v="0"/>
  </r>
  <r>
    <s v="2055198"/>
    <s v="207612102022112957"/>
    <s v="DF20227409493"/>
    <x v="177"/>
    <x v="158"/>
    <s v="Cristobal toro"/>
    <s v="Fte avenida santa rosa 8035 A"/>
    <s v="San Ramón"/>
    <x v="0"/>
    <s v="Cumple"/>
    <s v="Cumple"/>
    <s v="No Aplica"/>
    <s v="No Aplica"/>
    <s v="No Aplica"/>
    <s v="No Aplica"/>
    <s v="No"/>
    <s v="S/N"/>
    <s v="S/N"/>
    <s v="No Aplica"/>
    <s v="No Aplica"/>
    <s v="No Aplica"/>
    <s v="No Cumple"/>
    <s v="No Cumple"/>
    <s v="Falta maxima de fotos exigidas , mas data  No se toman fotos para prevenir , locararios no muy amables con visita"/>
    <x v="5"/>
    <x v="0"/>
    <x v="9"/>
    <x v="0"/>
    <n v="0.5"/>
    <n v="0.5"/>
    <n v="0.5"/>
    <n v="0.5"/>
    <n v="0.5"/>
    <n v="0.5"/>
    <n v="0.25"/>
    <n v="0.25"/>
    <n v="0.5"/>
    <n v="0"/>
    <n v="0"/>
    <n v="0.8"/>
    <x v="0"/>
  </r>
  <r>
    <s v="2055197"/>
    <s v="207512102022112730"/>
    <s v="DF20227386293"/>
    <x v="177"/>
    <x v="172"/>
    <s v="AARON HUENCHUMIL"/>
    <s v="Manuel Salas #211 dpto 303"/>
    <s v="Ñuñoa"/>
    <x v="0"/>
    <s v="Cumple"/>
    <s v="Cumple"/>
    <s v="No Aplica"/>
    <s v="No Aplica"/>
    <s v="Cumple"/>
    <s v="Cumple"/>
    <s v="No"/>
    <s v="S/N"/>
    <s v="S/N"/>
    <s v="No Aplica"/>
    <s v="No Aplica"/>
    <s v="No Aplica"/>
    <s v="Cumple"/>
    <s v="Cumple"/>
    <s v="1-Cliente no se encuentra en domicilio, pero conserje permite acceso a shaft medidores  2- Suministro electrico normalizado"/>
    <x v="5"/>
    <x v="0"/>
    <x v="9"/>
    <x v="0"/>
    <n v="0.5"/>
    <n v="0.5"/>
    <n v="0.5"/>
    <n v="0.5"/>
    <n v="0.5"/>
    <n v="0.5"/>
    <n v="0.25"/>
    <n v="0.25"/>
    <n v="0.5"/>
    <n v="0.5"/>
    <n v="0.5"/>
    <n v="1"/>
    <x v="0"/>
  </r>
  <r>
    <s v="2055192"/>
    <s v="207612102022112119"/>
    <s v="DF20227393854"/>
    <x v="177"/>
    <x v="156"/>
    <s v="Cristobal toro"/>
    <s v="Juan antonio rios 7910"/>
    <s v="San Ramón"/>
    <x v="0"/>
    <s v="Cumple"/>
    <s v="Cumple"/>
    <s v="No Aplica"/>
    <s v="No Aplica"/>
    <s v="Cumple"/>
    <s v="Cumple"/>
    <s v="No"/>
    <s v="S/N"/>
    <s v="S/N"/>
    <s v="No Aplica"/>
    <s v="No Aplica"/>
    <s v="No Aplica"/>
    <s v="Cumple"/>
    <s v="Cumple Parcialmente"/>
    <s v="Falta mayor data en fotografias  Problema externo , poste"/>
    <x v="5"/>
    <x v="0"/>
    <x v="9"/>
    <x v="0"/>
    <n v="0.5"/>
    <n v="0.5"/>
    <n v="0.5"/>
    <n v="0.5"/>
    <n v="0.5"/>
    <n v="0.5"/>
    <n v="0.25"/>
    <n v="0.25"/>
    <n v="0.5"/>
    <n v="0.5"/>
    <n v="0.17499999999999999"/>
    <n v="0.93500000000000005"/>
    <x v="0"/>
  </r>
  <r>
    <s v="2055190"/>
    <s v="207512102022111046"/>
    <s v="DF20227391008"/>
    <x v="177"/>
    <x v="175"/>
    <s v="AARON HUENCHUMIL"/>
    <s v="Jorge Washington #210 dpto 301"/>
    <s v="Ñuñoa"/>
    <x v="0"/>
    <s v="Cumple"/>
    <s v="Cumple"/>
    <s v="No Cumple"/>
    <s v="No Cumple"/>
    <s v="Cumple"/>
    <s v="Cumple"/>
    <s v="No"/>
    <s v="S/N"/>
    <s v="S/N"/>
    <s v="No Aplica"/>
    <s v="No Aplica"/>
    <s v="No Aplica"/>
    <s v="Cumple"/>
    <s v="Cumple"/>
    <s v="1- Cliente no se encuentra en domicilio, pero conserje permite acceso a shaft medidores 2- Suministro electrico normalizado 3- No declara codigo de ITM 40A, pero describe su uso"/>
    <x v="5"/>
    <x v="0"/>
    <x v="9"/>
    <x v="0"/>
    <n v="0.5"/>
    <n v="0.5"/>
    <n v="0"/>
    <n v="0"/>
    <n v="0.5"/>
    <n v="0.5"/>
    <n v="0.25"/>
    <n v="0.25"/>
    <n v="0.5"/>
    <n v="0.5"/>
    <n v="0.5"/>
    <n v="0.7"/>
    <x v="0"/>
  </r>
  <r>
    <s v="2055183"/>
    <s v="207512102022105757"/>
    <s v="DF20227391048"/>
    <x v="177"/>
    <x v="151"/>
    <s v="AARON HUENCHUMIL"/>
    <s v="Angel Pino #3412"/>
    <s v="Ñuñoa"/>
    <x v="0"/>
    <s v="Cumple"/>
    <s v="Cumple"/>
    <s v="No Aplica"/>
    <s v="No Aplica"/>
    <s v="Cumple"/>
    <s v="Cumple"/>
    <s v="No"/>
    <s v="S/N"/>
    <s v="S/N"/>
    <s v="No Aplica"/>
    <s v="No Aplica"/>
    <s v="No Aplica"/>
    <s v="Cumple"/>
    <s v="Cumple Parcialmente"/>
    <s v="1-Lineas de telecomunicaciones ya se encuentran templadas 2-Se aprecia colchas en acometida trifasica de cliente"/>
    <x v="5"/>
    <x v="0"/>
    <x v="9"/>
    <x v="0"/>
    <n v="0.5"/>
    <n v="0.5"/>
    <n v="0.5"/>
    <n v="0.5"/>
    <n v="0.5"/>
    <n v="0.5"/>
    <n v="0.25"/>
    <n v="0.25"/>
    <n v="0.5"/>
    <n v="0.5"/>
    <n v="0.17499999999999999"/>
    <n v="0.93500000000000005"/>
    <x v="0"/>
  </r>
  <r>
    <s v="2054967"/>
    <s v="207512102022103915"/>
    <s v="DF20227381860"/>
    <x v="177"/>
    <x v="163"/>
    <s v="AARON HUENCHUMIL"/>
    <s v="Holanda #3705 dpto 516"/>
    <s v="Ñuñoa"/>
    <x v="0"/>
    <s v="Cumple"/>
    <s v="Cumple"/>
    <s v="No Aplica"/>
    <s v="No Aplica"/>
    <s v="Cumple Parcialmente"/>
    <s v="Cumple Parcialmente"/>
    <s v="No"/>
    <s v="S/N"/>
    <s v="S/N"/>
    <s v="No Aplica"/>
    <s v="No Aplica"/>
    <s v="No Aplica"/>
    <s v="Cumple"/>
    <s v="Cumple Parcialmente"/>
    <s v="1- Se aprecia conexion irregular para alimentacion de A.P"/>
    <x v="5"/>
    <x v="0"/>
    <x v="9"/>
    <x v="0"/>
    <n v="0.5"/>
    <n v="0.5"/>
    <n v="0.5"/>
    <n v="0.5"/>
    <n v="0.17499999999999999"/>
    <n v="0.17499999999999999"/>
    <n v="0.25"/>
    <n v="0.25"/>
    <n v="0.5"/>
    <n v="0.5"/>
    <n v="0.17499999999999999"/>
    <n v="0.83750000000000002"/>
    <x v="0"/>
  </r>
  <r>
    <s v="2054958"/>
    <s v="207512102022102148"/>
    <s v="DF20227383020"/>
    <x v="177"/>
    <x v="171"/>
    <s v="AARON HUENCHUMIL"/>
    <s v="Holanda #3221"/>
    <s v="Ñuñoa"/>
    <x v="0"/>
    <s v="Cumple"/>
    <s v="Cumple"/>
    <s v="Cumple"/>
    <s v="Cumple"/>
    <s v="Cumple"/>
    <s v="Cumple"/>
    <s v="No"/>
    <s v="S/N"/>
    <s v="S/N"/>
    <s v="No Aplica"/>
    <s v="No Aplica"/>
    <s v="No Aplica"/>
    <s v="Cumple"/>
    <s v="Cumple Parcialmente"/>
    <s v="1-Cliente no se encuentra en domicilio"/>
    <x v="5"/>
    <x v="0"/>
    <x v="9"/>
    <x v="0"/>
    <n v="0.5"/>
    <n v="0.5"/>
    <n v="0.5"/>
    <n v="0.5"/>
    <n v="0.5"/>
    <n v="0.5"/>
    <n v="0.25"/>
    <n v="0.25"/>
    <n v="0.5"/>
    <n v="0.5"/>
    <n v="0.17499999999999999"/>
    <n v="0.93500000000000005"/>
    <x v="0"/>
  </r>
  <r>
    <s v="2057326"/>
    <s v="207613102022164844"/>
    <s v="DF20227403262"/>
    <x v="178"/>
    <x v="157"/>
    <s v="Cristobal toro"/>
    <s v="Sergio ceppi 945"/>
    <s v="La Cisterna"/>
    <x v="0"/>
    <s v="Cumple"/>
    <s v="Cumple"/>
    <s v="No Aplica"/>
    <s v="No Aplica"/>
    <s v="Cumple"/>
    <s v="Cumple"/>
    <s v="No"/>
    <s v="S/N"/>
    <s v="S/N"/>
    <s v="No Aplica"/>
    <s v="No Aplica"/>
    <s v="No Aplica"/>
    <s v="No Cumple"/>
    <s v="No Cumple"/>
    <s v="Falta maxima de fotos exigidas  Problema externo ,AP."/>
    <x v="5"/>
    <x v="0"/>
    <x v="9"/>
    <x v="0"/>
    <n v="0.5"/>
    <n v="0.5"/>
    <n v="0.5"/>
    <n v="0.5"/>
    <n v="0.5"/>
    <n v="0.5"/>
    <n v="0.25"/>
    <n v="0.25"/>
    <n v="0.5"/>
    <n v="0"/>
    <n v="0"/>
    <n v="0.8"/>
    <x v="0"/>
  </r>
  <r>
    <s v="2057307"/>
    <s v="207613102022155123"/>
    <s v="DF20227393866"/>
    <x v="178"/>
    <x v="156"/>
    <s v="Cristobal toro"/>
    <s v="Tabon 1059"/>
    <s v="La Cisterna"/>
    <x v="0"/>
    <s v="Cumple"/>
    <s v="Cumple"/>
    <s v="No Aplica"/>
    <s v="No Aplica"/>
    <s v="Cumple"/>
    <s v="Cumple"/>
    <s v="No"/>
    <s v="S/N"/>
    <s v="S/N"/>
    <s v="No Aplica"/>
    <s v="No Aplica"/>
    <s v="No Aplica"/>
    <s v="Cumple"/>
    <s v="Cumple Parcialmente"/>
    <s v="Falta mayor data en fotografias  Sin moradores  No se toman mas fotos para prevenir problemas con vecinos"/>
    <x v="5"/>
    <x v="0"/>
    <x v="9"/>
    <x v="0"/>
    <n v="0.5"/>
    <n v="0.5"/>
    <n v="0.5"/>
    <n v="0.5"/>
    <n v="0.5"/>
    <n v="0.5"/>
    <n v="0.25"/>
    <n v="0.25"/>
    <n v="0.5"/>
    <n v="0.5"/>
    <n v="0.17499999999999999"/>
    <n v="0.93500000000000005"/>
    <x v="0"/>
  </r>
  <r>
    <s v="2057282"/>
    <s v="207513102022144613"/>
    <s v="DF20227373996"/>
    <x v="178"/>
    <x v="139"/>
    <s v="AARON HUENCHUMIL"/>
    <s v="Frente Av. Grecia #2001"/>
    <s v="Ñuñoa"/>
    <x v="0"/>
    <s v="Cumple"/>
    <s v="Cumple"/>
    <s v="Cumple"/>
    <s v="Cumple"/>
    <s v="Cumple"/>
    <s v="Cumple"/>
    <s v="No"/>
    <s v="S/N"/>
    <s v="S/N"/>
    <s v="No Aplica"/>
    <s v="No Aplica"/>
    <s v="No Aplica"/>
    <s v="Cumple"/>
    <s v="Cumple Parcialmente"/>
    <s v="1- TD 51950 se encuentra normalizado"/>
    <x v="5"/>
    <x v="0"/>
    <x v="9"/>
    <x v="0"/>
    <n v="0.5"/>
    <n v="0.5"/>
    <n v="0.5"/>
    <n v="0.5"/>
    <n v="0.5"/>
    <n v="0.5"/>
    <n v="0.25"/>
    <n v="0.25"/>
    <n v="0.5"/>
    <n v="0.5"/>
    <n v="0.17499999999999999"/>
    <n v="0.93500000000000005"/>
    <x v="0"/>
  </r>
  <r>
    <s v="2057279"/>
    <s v="207513102022141911"/>
    <s v="DF20227387272"/>
    <x v="178"/>
    <x v="174"/>
    <s v="AARON HUENCHUMIL"/>
    <s v="San Eugenio #990 dpto 612"/>
    <s v="Ñuñoa"/>
    <x v="0"/>
    <s v="Cumple"/>
    <s v="Cumple"/>
    <s v="No Aplica"/>
    <s v="No Aplica"/>
    <s v="Cumple"/>
    <s v="Cumple"/>
    <s v="No"/>
    <s v="S/N"/>
    <s v="S/N"/>
    <s v="No Aplica"/>
    <s v="No Aplica"/>
    <s v="No Aplica"/>
    <s v="Cumple"/>
    <s v="Cumple"/>
    <s v="1-Cliente no se encuentra en domicilio, pero conserje permite acceso a shaft medidores 2-Suministro electrico normalizado"/>
    <x v="5"/>
    <x v="0"/>
    <x v="9"/>
    <x v="0"/>
    <n v="0.5"/>
    <n v="0.5"/>
    <n v="0.5"/>
    <n v="0.5"/>
    <n v="0.5"/>
    <n v="0.5"/>
    <n v="0.25"/>
    <n v="0.25"/>
    <n v="0.5"/>
    <n v="0.5"/>
    <n v="0.5"/>
    <n v="1"/>
    <x v="0"/>
  </r>
  <r>
    <s v="2057269"/>
    <s v="207613102022134932"/>
    <s v="DF20227393760"/>
    <x v="178"/>
    <x v="156"/>
    <s v="Cristobal toro"/>
    <s v="San eduardo 187"/>
    <s v="La Cisterna"/>
    <x v="0"/>
    <s v="Cumple"/>
    <s v="Cumple"/>
    <s v="No Aplica"/>
    <s v="No Aplica"/>
    <s v="Cumple"/>
    <s v="Cumple"/>
    <s v="No"/>
    <s v="S/N"/>
    <s v="S/N"/>
    <s v="No Aplica"/>
    <s v="No Aplica"/>
    <s v="No Aplica"/>
    <s v="Cumple"/>
    <s v="Cumple Parcialmente"/>
    <s v="Falta mayor data en fotos  Sin moradores"/>
    <x v="5"/>
    <x v="0"/>
    <x v="9"/>
    <x v="0"/>
    <n v="0.5"/>
    <n v="0.5"/>
    <n v="0.5"/>
    <n v="0.5"/>
    <n v="0.5"/>
    <n v="0.5"/>
    <n v="0.25"/>
    <n v="0.25"/>
    <n v="0.5"/>
    <n v="0.5"/>
    <n v="0.17499999999999999"/>
    <n v="0.93500000000000005"/>
    <x v="0"/>
  </r>
  <r>
    <s v="2057267"/>
    <s v="207513102022134632"/>
    <s v="DF20227386179"/>
    <x v="178"/>
    <x v="172"/>
    <s v="AARON HUENCHUMIL"/>
    <s v="Platon #924 dpto 211"/>
    <s v="Ñuñoa"/>
    <x v="0"/>
    <s v="Cumple"/>
    <s v="Cumple"/>
    <s v="No Aplica"/>
    <s v="No Aplica"/>
    <s v="Cumple"/>
    <s v="Cumple"/>
    <s v="No"/>
    <s v="S/N"/>
    <s v="S/N"/>
    <s v="No Aplica"/>
    <s v="No Aplica"/>
    <s v="No Aplica"/>
    <s v="Cumple Parcialmente"/>
    <s v="Cumple"/>
    <s v="1-Cliente no se encuentra en domicilio"/>
    <x v="5"/>
    <x v="0"/>
    <x v="9"/>
    <x v="0"/>
    <n v="0.5"/>
    <n v="0.5"/>
    <n v="0.5"/>
    <n v="0.5"/>
    <n v="0.5"/>
    <n v="0.5"/>
    <n v="0.25"/>
    <n v="0.25"/>
    <n v="0.5"/>
    <n v="0.17499999999999999"/>
    <n v="0.5"/>
    <n v="0.93500000000000005"/>
    <x v="0"/>
  </r>
  <r>
    <s v="2057263"/>
    <s v="207513102022133412"/>
    <s v="DF20227390099"/>
    <x v="178"/>
    <x v="151"/>
    <s v="AARON HUENCHUMIL"/>
    <s v="Fidias #929 dpto 411"/>
    <s v="Ñuñoa"/>
    <x v="0"/>
    <s v="Cumple"/>
    <s v="Cumple"/>
    <s v="Cumple"/>
    <s v="Cumple"/>
    <s v="Cumple"/>
    <s v="Cumple"/>
    <s v="No"/>
    <s v="S/N"/>
    <s v="S/N"/>
    <s v="No Aplica"/>
    <s v="No Aplica"/>
    <s v="No Aplica"/>
    <s v="Cumple"/>
    <s v="Cumple"/>
    <s v="1- TD 4195 se encuentra normalizado"/>
    <x v="5"/>
    <x v="0"/>
    <x v="9"/>
    <x v="0"/>
    <n v="0.5"/>
    <n v="0.5"/>
    <n v="0.5"/>
    <n v="0.5"/>
    <n v="0.5"/>
    <n v="0.5"/>
    <n v="0.25"/>
    <n v="0.25"/>
    <n v="0.5"/>
    <n v="0.5"/>
    <n v="0.5"/>
    <n v="1"/>
    <x v="0"/>
  </r>
  <r>
    <s v="2057253"/>
    <s v="207513102022131759"/>
    <s v="DF20227388092"/>
    <x v="178"/>
    <x v="170"/>
    <s v="AARON HUENCHUMIL"/>
    <s v="Los Estucadores #1677"/>
    <s v="Ñuñoa"/>
    <x v="0"/>
    <s v="Cumple"/>
    <s v="Cumple"/>
    <s v="No Aplica"/>
    <s v="No Aplica"/>
    <s v="Cumple"/>
    <s v="Cumple"/>
    <s v="No"/>
    <s v="S/N"/>
    <s v="S/N"/>
    <s v="No Aplica"/>
    <s v="No Aplica"/>
    <s v="No Aplica"/>
    <s v="Cumple"/>
    <s v="Cumple"/>
    <s v="1-Cliente no se encuentra en domicilio 2- Se acerca vecino molesto e insultando (no llegan boletas a su domicilio) me retiro del lugar sin tomar fotografias"/>
    <x v="5"/>
    <x v="0"/>
    <x v="9"/>
    <x v="0"/>
    <n v="0.5"/>
    <n v="0.5"/>
    <n v="0.5"/>
    <n v="0.5"/>
    <n v="0.5"/>
    <n v="0.5"/>
    <n v="0.25"/>
    <n v="0.25"/>
    <n v="0.5"/>
    <n v="0.5"/>
    <n v="0.5"/>
    <n v="1"/>
    <x v="0"/>
  </r>
  <r>
    <s v="2057247"/>
    <s v="207513102022131118"/>
    <s v="DF20227384750"/>
    <x v="178"/>
    <x v="173"/>
    <s v="AARON HUENCHUMIL"/>
    <s v="Los Estucadores #1569"/>
    <s v="Ñuñoa"/>
    <x v="0"/>
    <s v="Cumple"/>
    <s v="Cumple"/>
    <s v="Cumple"/>
    <s v="Cumple"/>
    <s v="Cumple"/>
    <s v="Cumple"/>
    <s v="No"/>
    <s v="S/N"/>
    <s v="S/N"/>
    <s v="No Aplica"/>
    <s v="No Aplica"/>
    <s v="No Aplica"/>
    <s v="Cumple"/>
    <s v="Cumple Parcialmente"/>
    <s v="1- Cliente no se encuentra en domicilio 2- Caja B.T en mal estado, con nido de pajaro en su interior"/>
    <x v="5"/>
    <x v="0"/>
    <x v="9"/>
    <x v="0"/>
    <n v="0.5"/>
    <n v="0.5"/>
    <n v="0.5"/>
    <n v="0.5"/>
    <n v="0.5"/>
    <n v="0.5"/>
    <n v="0.25"/>
    <n v="0.25"/>
    <n v="0.5"/>
    <n v="0.5"/>
    <n v="0.17499999999999999"/>
    <n v="0.93500000000000005"/>
    <x v="0"/>
  </r>
  <r>
    <s v="2057245"/>
    <s v="207613102022131148"/>
    <s v="DF20227403061"/>
    <x v="178"/>
    <x v="162"/>
    <s v="Cristobal toro"/>
    <s v="Paulina 7151"/>
    <s v="La Cisterna"/>
    <x v="0"/>
    <s v="Cumple"/>
    <s v="Cumple"/>
    <s v="No Aplica"/>
    <s v="No Aplica"/>
    <s v="Cumple"/>
    <s v="Cumple"/>
    <s v="No"/>
    <s v="S/N"/>
    <s v="S/N"/>
    <s v="No Aplica"/>
    <s v="No Aplica"/>
    <s v="Cumple"/>
    <s v="Cumple"/>
    <s v="Cumple Parcialmente"/>
    <s v="Falta mayor data en fotos  Problema externo , td"/>
    <x v="5"/>
    <x v="0"/>
    <x v="9"/>
    <x v="0"/>
    <n v="0.5"/>
    <n v="0.5"/>
    <n v="0.5"/>
    <n v="0.5"/>
    <n v="0.5"/>
    <n v="0.5"/>
    <n v="0.25"/>
    <n v="0.25"/>
    <n v="0.5"/>
    <n v="0.5"/>
    <n v="0.17499999999999999"/>
    <n v="0.93500000000000005"/>
    <x v="0"/>
  </r>
  <r>
    <s v="2057236"/>
    <s v="207613102022125258"/>
    <s v="DF20227403509"/>
    <x v="178"/>
    <x v="152"/>
    <s v="Cristobal toro"/>
    <s v="Santa teresa 446"/>
    <s v="La Cisterna"/>
    <x v="0"/>
    <s v="Cumple"/>
    <s v="Cumple"/>
    <s v="No Aplica"/>
    <s v="No Aplica"/>
    <s v="Cumple"/>
    <s v="Cumple"/>
    <s v="No"/>
    <s v="S/N"/>
    <s v="S/N"/>
    <s v="No Aplica"/>
    <s v="No Aplica"/>
    <s v="No Aplica"/>
    <s v="Cumple"/>
    <s v="Cumple Parcialmente"/>
    <s v="Falta mayor data en fotografias . Sin moradores ."/>
    <x v="5"/>
    <x v="0"/>
    <x v="9"/>
    <x v="0"/>
    <n v="0.5"/>
    <n v="0.5"/>
    <n v="0.5"/>
    <n v="0.5"/>
    <n v="0.5"/>
    <n v="0.5"/>
    <n v="0.25"/>
    <n v="0.25"/>
    <n v="0.5"/>
    <n v="0.5"/>
    <n v="0.17499999999999999"/>
    <n v="0.93500000000000005"/>
    <x v="0"/>
  </r>
  <r>
    <s v="2057234"/>
    <s v="207513102022125033"/>
    <s v="DF20227382447"/>
    <x v="178"/>
    <x v="171"/>
    <s v="AARON HUENCHUMIL"/>
    <s v="Rodrigo de Araya #2390"/>
    <s v="Ñuñoa"/>
    <x v="0"/>
    <s v="Cumple"/>
    <s v="Cumple"/>
    <s v="Cumple"/>
    <s v="Cumple"/>
    <s v="Cumple"/>
    <s v="Cumple"/>
    <s v="Si"/>
    <s v="Veronica Frost"/>
    <s v="S/N"/>
    <s v="Cumple"/>
    <s v="Cumple"/>
    <s v="Cumple"/>
    <s v="Cumple Parcialmente"/>
    <s v="Cumple"/>
    <s v="1-Cliente se encuentra con suministro electrico normalizado despues de visita tecnicos"/>
    <x v="5"/>
    <x v="0"/>
    <x v="9"/>
    <x v="0"/>
    <n v="0.5"/>
    <n v="0.5"/>
    <n v="0.5"/>
    <n v="0.5"/>
    <n v="0.5"/>
    <n v="0.5"/>
    <n v="0.25"/>
    <n v="0.25"/>
    <n v="0.5"/>
    <n v="0.17499999999999999"/>
    <n v="0.5"/>
    <n v="0.93500000000000005"/>
    <x v="0"/>
  </r>
  <r>
    <s v="2057223"/>
    <s v="207513102022123523"/>
    <s v="DF20227384838"/>
    <x v="178"/>
    <x v="173"/>
    <s v="AARON HUENCHUMIL"/>
    <s v="Frente a Zañartu #2565 dpto 12"/>
    <s v="Ñuñoa"/>
    <x v="0"/>
    <s v="Cumple"/>
    <s v="Cumple"/>
    <s v="No Cumple"/>
    <s v="No Cumple"/>
    <s v="Cumple"/>
    <s v="Cumple"/>
    <s v="No"/>
    <s v="S/N"/>
    <s v="S/N"/>
    <s v="No Aplica"/>
    <s v="No Aplica"/>
    <s v="No Aplica"/>
    <s v="Cumple"/>
    <s v="Cumple"/>
    <s v="1- TD 10260 se encuentra normalizado 2- No declara codigo de material utilizado"/>
    <x v="5"/>
    <x v="0"/>
    <x v="9"/>
    <x v="0"/>
    <n v="0.5"/>
    <n v="0.5"/>
    <n v="0"/>
    <n v="0"/>
    <n v="0.5"/>
    <n v="0.5"/>
    <n v="0.25"/>
    <n v="0.25"/>
    <n v="0.5"/>
    <n v="0.5"/>
    <n v="0.5"/>
    <n v="0.7"/>
    <x v="0"/>
  </r>
  <r>
    <s v="2057221"/>
    <s v="207613102022123657"/>
    <s v="DF20227403024"/>
    <x v="178"/>
    <x v="157"/>
    <s v="Cristobal toro"/>
    <s v="El parron 0677 dpto 229"/>
    <s v="La Cisterna"/>
    <x v="0"/>
    <s v="Cumple"/>
    <s v="Cumple"/>
    <s v="No Aplica"/>
    <s v="No Aplica"/>
    <s v="Cumple"/>
    <s v="Cumple"/>
    <s v="No"/>
    <s v="S/N"/>
    <s v="S/N"/>
    <s v="No Aplica"/>
    <s v="No Aplica"/>
    <s v="No Aplica"/>
    <s v="Cumple"/>
    <s v="Cumple"/>
    <s v="Sector hostil no se toman mas fotos para prevenir probkemas con vecinos , q tealizan muchas preguntas ."/>
    <x v="5"/>
    <x v="0"/>
    <x v="9"/>
    <x v="0"/>
    <n v="0.5"/>
    <n v="0.5"/>
    <n v="0.5"/>
    <n v="0.5"/>
    <n v="0.5"/>
    <n v="0.5"/>
    <n v="0.25"/>
    <n v="0.25"/>
    <n v="0.5"/>
    <n v="0.5"/>
    <n v="0.5"/>
    <n v="1"/>
    <x v="0"/>
  </r>
  <r>
    <s v="2057215"/>
    <s v="207613102022123113"/>
    <s v="DF20227393829"/>
    <x v="178"/>
    <x v="156"/>
    <s v="Cristobal toro"/>
    <s v="El parron 677 doto 539"/>
    <s v="La Cisterna"/>
    <x v="0"/>
    <s v="Cumple"/>
    <s v="Cumple"/>
    <s v="No Aplica"/>
    <s v="No Aplica"/>
    <s v="Cumple"/>
    <s v="Cumple"/>
    <s v="No"/>
    <s v="S/N"/>
    <s v="S/N"/>
    <s v="No Aplica"/>
    <s v="No Aplica"/>
    <s v="No Aplica"/>
    <s v="Cumple"/>
    <s v="Cumple Parcialmente"/>
    <s v="Falta mayor data en fotografias  No se toman mas fotos para prevenir problemas con algunos vecinos"/>
    <x v="5"/>
    <x v="0"/>
    <x v="9"/>
    <x v="0"/>
    <n v="0.5"/>
    <n v="0.5"/>
    <n v="0.5"/>
    <n v="0.5"/>
    <n v="0.5"/>
    <n v="0.5"/>
    <n v="0.25"/>
    <n v="0.25"/>
    <n v="0.5"/>
    <n v="0.5"/>
    <n v="0.17499999999999999"/>
    <n v="0.93500000000000005"/>
    <x v="0"/>
  </r>
  <r>
    <s v="2057206"/>
    <s v="207513102022122105"/>
    <s v="DF20227381489"/>
    <x v="178"/>
    <x v="163"/>
    <s v="AARON HUENCHUMIL"/>
    <s v="Pedro de Valdivia #5106"/>
    <s v="Ñuñoa"/>
    <x v="0"/>
    <s v="Cumple"/>
    <s v="Cumple"/>
    <s v="No Aplica"/>
    <s v="No Aplica"/>
    <s v="Cumple"/>
    <s v="Cumple"/>
    <s v="Si"/>
    <s v="S/N"/>
    <s v="S/N"/>
    <s v="No Aplica"/>
    <s v="No Aplica"/>
    <s v="Cumple"/>
    <s v="Cumple"/>
    <s v="Cumple"/>
    <s v="1- Cliente confirma encontrarse con suministro electrico normalizado"/>
    <x v="5"/>
    <x v="0"/>
    <x v="9"/>
    <x v="0"/>
    <n v="0.5"/>
    <n v="0.5"/>
    <n v="0.5"/>
    <n v="0.5"/>
    <n v="0.5"/>
    <n v="0.5"/>
    <n v="0.25"/>
    <n v="0.25"/>
    <n v="0.5"/>
    <n v="0.5"/>
    <n v="0.5"/>
    <n v="1"/>
    <x v="0"/>
  </r>
  <r>
    <s v="2057202"/>
    <s v="207613102022121840"/>
    <s v="DF20227393863"/>
    <x v="178"/>
    <x v="156"/>
    <s v="Cristobal toro"/>
    <s v="Francia 1048"/>
    <s v="La Cisterna"/>
    <x v="0"/>
    <s v="Cumple"/>
    <s v="Cumple"/>
    <s v="No Aplica"/>
    <s v="No Aplica"/>
    <s v="Cumple"/>
    <s v="Cumple"/>
    <s v="No"/>
    <s v="S/N"/>
    <s v="S/N"/>
    <s v="No Aplica"/>
    <s v="No Aplica"/>
    <s v="No Aplica"/>
    <s v="Cumple"/>
    <s v="Cumple Parcialmente"/>
    <s v="Falta mayor data en fotografias  Sin moradores ."/>
    <x v="5"/>
    <x v="0"/>
    <x v="9"/>
    <x v="0"/>
    <n v="0.5"/>
    <n v="0.5"/>
    <n v="0.5"/>
    <n v="0.5"/>
    <n v="0.5"/>
    <n v="0.5"/>
    <n v="0.25"/>
    <n v="0.25"/>
    <n v="0.5"/>
    <n v="0.5"/>
    <n v="0.17499999999999999"/>
    <n v="0.93500000000000005"/>
    <x v="0"/>
  </r>
  <r>
    <s v="2057145"/>
    <s v="207513102022120222"/>
    <s v="DF20227384313"/>
    <x v="178"/>
    <x v="169"/>
    <s v="AARON HUENCHUMIL"/>
    <s v="Laa Encinas #3114"/>
    <s v="Ñuñoa"/>
    <x v="0"/>
    <s v="Cumple"/>
    <s v="Cumple"/>
    <s v="No Cumple"/>
    <s v="No Cumple"/>
    <s v="No Aplica"/>
    <s v="No Aplica"/>
    <s v="Si"/>
    <s v="S/N"/>
    <s v="S/N"/>
    <s v="No Aplica"/>
    <s v="No Aplica"/>
    <s v="No Aplica"/>
    <s v="No Cumple"/>
    <s v="No Cumple"/>
    <s v="1- Cliente asegura nunca haber llamado a ENEL"/>
    <x v="5"/>
    <x v="0"/>
    <x v="9"/>
    <x v="0"/>
    <n v="0.5"/>
    <n v="0.5"/>
    <n v="0"/>
    <n v="0"/>
    <n v="0.5"/>
    <n v="0.5"/>
    <n v="0.25"/>
    <n v="0.25"/>
    <n v="0.5"/>
    <n v="0"/>
    <n v="0"/>
    <n v="0.5"/>
    <x v="0"/>
  </r>
  <r>
    <s v="2057144"/>
    <s v="207613102022120318"/>
    <s v="DF20227403011"/>
    <x v="178"/>
    <x v="157"/>
    <s v="Cristobal toro"/>
    <s v="Lima 8500"/>
    <s v="La Cisterna"/>
    <x v="0"/>
    <s v="Cumple"/>
    <s v="Cumple"/>
    <s v="No Aplica"/>
    <s v="No Aplica"/>
    <s v="Cumple"/>
    <s v="Cumple"/>
    <s v="No"/>
    <s v="S/N"/>
    <s v="S/N"/>
    <s v="No Aplica"/>
    <s v="No Aplica"/>
    <s v="No Aplica"/>
    <s v="Cumple"/>
    <s v="Cumple Parcialmente"/>
    <s v="Falta mayor data en fotografias  Problema externo , td ."/>
    <x v="5"/>
    <x v="0"/>
    <x v="9"/>
    <x v="0"/>
    <n v="0.5"/>
    <n v="0.5"/>
    <n v="0.5"/>
    <n v="0.5"/>
    <n v="0.5"/>
    <n v="0.5"/>
    <n v="0.25"/>
    <n v="0.25"/>
    <n v="0.5"/>
    <n v="0.5"/>
    <n v="0.17499999999999999"/>
    <n v="0.93500000000000005"/>
    <x v="0"/>
  </r>
  <r>
    <s v="2057137"/>
    <s v="207613102022115322"/>
    <s v="DF20227393617"/>
    <x v="178"/>
    <x v="156"/>
    <s v="Cristobal toro"/>
    <s v="Rio de janeiro 624"/>
    <s v="La Cisterna"/>
    <x v="0"/>
    <s v="Cumple"/>
    <s v="Cumple"/>
    <s v="No Aplica"/>
    <s v="No Aplica"/>
    <s v="Cumple"/>
    <s v="Cumple"/>
    <s v="No"/>
    <s v="S/N"/>
    <s v="S/N"/>
    <s v="No Aplica"/>
    <s v="No Aplica"/>
    <s v="No Aplica"/>
    <s v="Cumple"/>
    <s v="Cumple"/>
    <s v="Sin moradores , problema externo .lineas sueltas ."/>
    <x v="5"/>
    <x v="0"/>
    <x v="9"/>
    <x v="0"/>
    <n v="0.5"/>
    <n v="0.5"/>
    <n v="0.5"/>
    <n v="0.5"/>
    <n v="0.5"/>
    <n v="0.5"/>
    <n v="0.25"/>
    <n v="0.25"/>
    <n v="0.5"/>
    <n v="0.5"/>
    <n v="0.5"/>
    <n v="1"/>
    <x v="0"/>
  </r>
  <r>
    <s v="2057134"/>
    <s v="207513102022114119"/>
    <s v="DF20227374135"/>
    <x v="178"/>
    <x v="139"/>
    <s v="AARON HUENCHUMIL"/>
    <s v="Las Encinas #2945 I"/>
    <s v="Ñuñoa"/>
    <x v="0"/>
    <s v="Cumple"/>
    <s v="Cumple"/>
    <s v="Cumple"/>
    <s v="Cumple"/>
    <s v="Cumple"/>
    <s v="Cumple"/>
    <s v="No"/>
    <s v="S/N"/>
    <s v="S/N"/>
    <s v="No Aplica"/>
    <s v="No Aplica"/>
    <s v="No Aplica"/>
    <s v="Cumple"/>
    <s v="Cumple"/>
    <s v="1-TD 2305 se encuentra normalizado"/>
    <x v="5"/>
    <x v="0"/>
    <x v="9"/>
    <x v="0"/>
    <n v="0.5"/>
    <n v="0.5"/>
    <n v="0.5"/>
    <n v="0.5"/>
    <n v="0.5"/>
    <n v="0.5"/>
    <n v="0.25"/>
    <n v="0.25"/>
    <n v="0.5"/>
    <n v="0.5"/>
    <n v="0.5"/>
    <n v="1"/>
    <x v="0"/>
  </r>
  <r>
    <s v="2057128"/>
    <s v="207613102022113722"/>
    <s v="DF20227403043"/>
    <x v="178"/>
    <x v="157"/>
    <s v="Cristobal toro"/>
    <s v="San vicente 640 dpto 21"/>
    <s v="La Cisterna"/>
    <x v="0"/>
    <s v="Cumple"/>
    <s v="Cumple"/>
    <s v="No Aplica"/>
    <s v="No Aplica"/>
    <s v="Cumple"/>
    <s v="Cumple"/>
    <s v="No"/>
    <s v="S/N"/>
    <s v="S/N"/>
    <s v="No Aplica"/>
    <s v="No Aplica"/>
    <s v="No Aplica"/>
    <s v="Cumple Parcialmente"/>
    <s v="Cumple Parcialmente"/>
    <s v="Falta mejor calidad en fotos  Falta mayor data en la misma  Problema externo , linea tradicional comun ."/>
    <x v="5"/>
    <x v="0"/>
    <x v="9"/>
    <x v="0"/>
    <n v="0.5"/>
    <n v="0.5"/>
    <n v="0.5"/>
    <n v="0.5"/>
    <n v="0.5"/>
    <n v="0.5"/>
    <n v="0.25"/>
    <n v="0.25"/>
    <n v="0.5"/>
    <n v="0.17499999999999999"/>
    <n v="0.17499999999999999"/>
    <n v="0.87"/>
    <x v="0"/>
  </r>
  <r>
    <s v="2057119"/>
    <s v="207613102022112220"/>
    <s v="DF20227397648"/>
    <x v="178"/>
    <x v="153"/>
    <s v="Cristobal toro"/>
    <s v="Iquique 7815"/>
    <s v="La Cisterna"/>
    <x v="0"/>
    <s v="Cumple"/>
    <s v="Cumple"/>
    <s v="No Aplica"/>
    <s v="No Aplica"/>
    <s v="Cumple"/>
    <s v="Cumple"/>
    <s v="No"/>
    <s v="S/N"/>
    <s v="S/N"/>
    <s v="No Aplica"/>
    <s v="No Aplica"/>
    <s v="No Aplica"/>
    <s v="No Cumple"/>
    <s v="No Cumple"/>
    <s v="Falta maxima de fotos exigidas , mas data  Sin moradores , vecino molesto por toma de fotos , no se toman mas para prevenir problemas ."/>
    <x v="5"/>
    <x v="0"/>
    <x v="9"/>
    <x v="0"/>
    <n v="0.5"/>
    <n v="0.5"/>
    <n v="0.5"/>
    <n v="0.5"/>
    <n v="0.5"/>
    <n v="0.5"/>
    <n v="0.25"/>
    <n v="0.25"/>
    <n v="0.5"/>
    <n v="0"/>
    <n v="0"/>
    <n v="0.8"/>
    <x v="0"/>
  </r>
  <r>
    <s v="2057109"/>
    <s v="207613102022110007"/>
    <s v="DF20227402687"/>
    <x v="178"/>
    <x v="162"/>
    <s v="Cristobal toro"/>
    <s v="Lo ovalle 955"/>
    <s v="La Cisterna"/>
    <x v="0"/>
    <s v="Cumple"/>
    <s v="Cumple"/>
    <s v="No Aplica"/>
    <s v="No Aplica"/>
    <s v="Cumple"/>
    <s v="Cumple"/>
    <s v="Si"/>
    <s v="S/N"/>
    <s v="S/N"/>
    <s v="No Aplica"/>
    <s v="No Aplica"/>
    <s v="No Aplica"/>
    <s v="No Cumple"/>
    <s v="No Cumple"/>
    <s v="Falta maxima de fotos exigidas , mas data  Atiende persona que trabaja en local , pero no recuerda visita de personal de emergencia ."/>
    <x v="5"/>
    <x v="0"/>
    <x v="9"/>
    <x v="0"/>
    <n v="0.5"/>
    <n v="0.5"/>
    <n v="0.5"/>
    <n v="0.5"/>
    <n v="0.5"/>
    <n v="0.5"/>
    <n v="0.25"/>
    <n v="0.25"/>
    <n v="0.5"/>
    <n v="0"/>
    <n v="0"/>
    <n v="0.8"/>
    <x v="0"/>
  </r>
  <r>
    <s v="2059249"/>
    <s v="207614102022161333"/>
    <s v="DF20227404887"/>
    <x v="179"/>
    <x v="159"/>
    <s v="Cristobal toro"/>
    <s v="Geminis 9222 E"/>
    <s v="La Cisterna"/>
    <x v="0"/>
    <s v="Cumple"/>
    <s v="Cumple"/>
    <s v="No Aplica"/>
    <s v="No Aplica"/>
    <s v="Cumple"/>
    <s v="Cumple"/>
    <s v="No"/>
    <s v="S/N"/>
    <s v="S/N"/>
    <s v="No Aplica"/>
    <s v="No Aplica"/>
    <s v="No Aplica"/>
    <s v="Cumple"/>
    <s v="Cumple"/>
    <s v="Problema externo , td ."/>
    <x v="5"/>
    <x v="0"/>
    <x v="9"/>
    <x v="0"/>
    <n v="0.5"/>
    <n v="0.5"/>
    <n v="0.5"/>
    <n v="0.5"/>
    <n v="0.5"/>
    <n v="0.5"/>
    <n v="0.25"/>
    <n v="0.25"/>
    <n v="0.5"/>
    <n v="0.5"/>
    <n v="0.5"/>
    <n v="1"/>
    <x v="0"/>
  </r>
  <r>
    <s v="2059232"/>
    <s v="207614102022153854"/>
    <s v="DF20227400870"/>
    <x v="179"/>
    <x v="160"/>
    <s v="Cristobal toro"/>
    <s v="Briones luco 467"/>
    <s v="La Cisterna"/>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59177"/>
    <s v="207614102022141047"/>
    <s v="DF20227396213"/>
    <x v="179"/>
    <x v="161"/>
    <s v="Cristobal toro"/>
    <s v="Pedro aguirre cerda 0755"/>
    <s v="La Cisterna"/>
    <x v="0"/>
    <s v="Cumple"/>
    <s v="Cumple"/>
    <s v="No Aplica"/>
    <s v="No Aplica"/>
    <s v="Cumple"/>
    <s v="Cumple"/>
    <s v="No"/>
    <s v="S/N"/>
    <s v="S/N"/>
    <s v="No Aplica"/>
    <s v="No Aplica"/>
    <s v="No Aplica"/>
    <s v="No Cumple"/>
    <s v="No Cumple"/>
    <s v="Direccion relacionada con num. Incidencia DF20227395775 , pedro aguirre cerda 0691."/>
    <x v="5"/>
    <x v="0"/>
    <x v="9"/>
    <x v="0"/>
    <n v="0.5"/>
    <n v="0.5"/>
    <n v="0.5"/>
    <n v="0.5"/>
    <n v="0.5"/>
    <n v="0.5"/>
    <n v="0.25"/>
    <n v="0.25"/>
    <n v="0.5"/>
    <n v="0"/>
    <n v="0"/>
    <n v="0.8"/>
    <x v="0"/>
  </r>
  <r>
    <s v="2059127"/>
    <s v="207614102022140737"/>
    <s v="DF20227395775"/>
    <x v="179"/>
    <x v="161"/>
    <s v="Cristobal toro"/>
    <s v="Pedro aguirre cerda 691"/>
    <s v="La Cisterna"/>
    <x v="0"/>
    <s v="Cumple"/>
    <s v="Cumple"/>
    <s v="Cumple"/>
    <s v="Cumple"/>
    <s v="Cumple"/>
    <s v="Cumple"/>
    <s v="No"/>
    <s v="S/N"/>
    <s v="S/N"/>
    <s v="No Aplica"/>
    <s v="No Aplica"/>
    <s v="No Aplica"/>
    <s v="Cumple"/>
    <s v="Cumple"/>
    <s v="Problema externo , td ."/>
    <x v="5"/>
    <x v="0"/>
    <x v="9"/>
    <x v="0"/>
    <n v="0.5"/>
    <n v="0.5"/>
    <n v="0.5"/>
    <n v="0.5"/>
    <n v="0.5"/>
    <n v="0.5"/>
    <n v="0.25"/>
    <n v="0.25"/>
    <n v="0.5"/>
    <n v="0.5"/>
    <n v="0.5"/>
    <n v="1"/>
    <x v="0"/>
  </r>
  <r>
    <s v="2059095"/>
    <s v="207614102022124459"/>
    <s v="DF20227409499"/>
    <x v="179"/>
    <x v="158"/>
    <s v="Cristobal toro"/>
    <s v="Tucuman 8855"/>
    <s v="La Cisterna"/>
    <x v="0"/>
    <s v="Cumple"/>
    <s v="Cumple"/>
    <s v="No Aplica"/>
    <s v="No Aplica"/>
    <s v="Cumple"/>
    <s v="Cumple"/>
    <s v="No"/>
    <s v="S/N"/>
    <s v="S/N"/>
    <s v="No Aplica"/>
    <s v="No Aplica"/>
    <s v="No Aplica"/>
    <s v="No Cumple"/>
    <s v="No Cumple"/>
    <s v="Falta maxima de fotos exigidas , mas data  Sin moradores"/>
    <x v="5"/>
    <x v="0"/>
    <x v="9"/>
    <x v="0"/>
    <n v="0.5"/>
    <n v="0.5"/>
    <n v="0.5"/>
    <n v="0.5"/>
    <n v="0.5"/>
    <n v="0.5"/>
    <n v="0.25"/>
    <n v="0.25"/>
    <n v="0.5"/>
    <n v="0"/>
    <n v="0"/>
    <n v="0.8"/>
    <x v="0"/>
  </r>
  <r>
    <s v="2059088"/>
    <s v="207614102022123426"/>
    <s v="DF20227404908"/>
    <x v="179"/>
    <x v="166"/>
    <s v="Cristobal toro"/>
    <s v="Anibal pinto 9046"/>
    <s v="La Cisterna"/>
    <x v="0"/>
    <s v="Cumple"/>
    <s v="Cumple"/>
    <s v="No Aplica"/>
    <s v="No Aplica"/>
    <s v="Cumple"/>
    <s v="Cumple"/>
    <s v="Si"/>
    <s v="S/N"/>
    <s v="S/N"/>
    <s v="No Aplica"/>
    <s v="No Aplica"/>
    <s v="No Aplica"/>
    <s v="Cumple"/>
    <s v="Cumple"/>
    <s v="Sector hostil  No se toman muchas fotos para prevenir problemas . Cliente indica que segun ella nadie a venido de emergencia a atender domicilio"/>
    <x v="5"/>
    <x v="0"/>
    <x v="9"/>
    <x v="0"/>
    <n v="0.5"/>
    <n v="0.5"/>
    <n v="0.5"/>
    <n v="0.5"/>
    <n v="0.5"/>
    <n v="0.5"/>
    <n v="0.25"/>
    <n v="0.25"/>
    <n v="0.5"/>
    <n v="0.5"/>
    <n v="0.5"/>
    <n v="1"/>
    <x v="0"/>
  </r>
  <r>
    <s v="2059083"/>
    <s v="207614102022122303"/>
    <s v="DF20227394853"/>
    <x v="179"/>
    <x v="152"/>
    <s v="Cristobal toro"/>
    <s v="Centro america 9043"/>
    <s v="La Cisterna"/>
    <x v="0"/>
    <s v="Cumple"/>
    <s v="Cumple"/>
    <s v="No Aplica"/>
    <s v="No Aplica"/>
    <s v="Cumple"/>
    <s v="Cumple"/>
    <s v="Si"/>
    <s v="S/N"/>
    <s v="S/N"/>
    <s v="No Aplica"/>
    <s v="No Aplica"/>
    <s v="No Aplica"/>
    <s v="Cumple"/>
    <s v="Cumple"/>
    <s v="Atiende cliente y desconoce visita de personal de emergencia en la fecha de ejecucion . No entrega datos ."/>
    <x v="5"/>
    <x v="0"/>
    <x v="9"/>
    <x v="0"/>
    <n v="0.5"/>
    <n v="0.5"/>
    <n v="0.5"/>
    <n v="0.5"/>
    <n v="0.5"/>
    <n v="0.5"/>
    <n v="0.25"/>
    <n v="0.25"/>
    <n v="0.5"/>
    <n v="0.5"/>
    <n v="0.5"/>
    <n v="1"/>
    <x v="0"/>
  </r>
  <r>
    <s v="2059073"/>
    <s v="207614102022121017"/>
    <s v="DF20227395737"/>
    <x v="179"/>
    <x v="161"/>
    <s v="Cristobal toro"/>
    <s v="Trinidad ramirez 743"/>
    <s v="La Cisterna"/>
    <x v="0"/>
    <s v="Cumple"/>
    <s v="Cumple"/>
    <s v="No Aplica"/>
    <s v="No Aplica"/>
    <s v="Cumple"/>
    <s v="Cumple"/>
    <s v="No"/>
    <s v="S/N"/>
    <s v="S/N"/>
    <s v="No Aplica"/>
    <s v="No Aplica"/>
    <s v="No Aplica"/>
    <s v="No Cumple"/>
    <s v="Cumple Parcialmente"/>
    <s v="Falta maxima exigida de fotografias , mayor data , sin moradores"/>
    <x v="5"/>
    <x v="0"/>
    <x v="9"/>
    <x v="0"/>
    <n v="0.5"/>
    <n v="0.5"/>
    <n v="0.5"/>
    <n v="0.5"/>
    <n v="0.5"/>
    <n v="0.5"/>
    <n v="0.25"/>
    <n v="0.25"/>
    <n v="0.5"/>
    <n v="0"/>
    <n v="0.17499999999999999"/>
    <n v="0.83500000000000008"/>
    <x v="0"/>
  </r>
  <r>
    <s v="2059068"/>
    <s v="207614102022120002"/>
    <s v="DF20227409279"/>
    <x v="179"/>
    <x v="158"/>
    <s v="Cristobal toro"/>
    <s v="Trinidad ramirez 24"/>
    <s v="La Cisterna"/>
    <x v="0"/>
    <s v="Cumple"/>
    <s v="Cumple"/>
    <s v="No Cumple"/>
    <s v="No Cumple"/>
    <s v="Cumple"/>
    <s v="Cumple"/>
    <s v="No"/>
    <s v="S/N"/>
    <s v="S/N"/>
    <s v="No Aplica"/>
    <s v="No Aplica"/>
    <s v="No Aplica"/>
    <s v="Cumple"/>
    <s v="Cumple"/>
    <s v="Sin moradores , sin mayor observacion"/>
    <x v="5"/>
    <x v="0"/>
    <x v="9"/>
    <x v="0"/>
    <n v="0.5"/>
    <n v="0.5"/>
    <n v="0"/>
    <n v="0"/>
    <n v="0.5"/>
    <n v="0.5"/>
    <n v="0.25"/>
    <n v="0.25"/>
    <n v="0.5"/>
    <n v="0.5"/>
    <n v="0.5"/>
    <n v="0.7"/>
    <x v="0"/>
  </r>
  <r>
    <s v="2059060"/>
    <s v="207614102022114642"/>
    <s v="DF20227409050"/>
    <x v="179"/>
    <x v="158"/>
    <s v="Cristobal toro"/>
    <s v="Riquelme 185"/>
    <s v="La Cisterna"/>
    <x v="0"/>
    <s v="Cumple"/>
    <s v="Cumple"/>
    <s v="No Aplica"/>
    <s v="No Aplica"/>
    <s v="Cumple"/>
    <s v="Cumple"/>
    <s v="No"/>
    <s v="S/N"/>
    <s v="S/N"/>
    <s v="No Aplica"/>
    <s v="No Aplica"/>
    <s v="No Aplica"/>
    <s v="No Cumple"/>
    <s v="No Cumple"/>
    <s v="Falta maxima de fotografias exigidas  Mas data . Problema externo , poste cablerio"/>
    <x v="5"/>
    <x v="0"/>
    <x v="9"/>
    <x v="0"/>
    <n v="0.5"/>
    <n v="0.5"/>
    <n v="0.5"/>
    <n v="0.5"/>
    <n v="0.5"/>
    <n v="0.5"/>
    <n v="0.25"/>
    <n v="0.25"/>
    <n v="0.5"/>
    <n v="0"/>
    <n v="0"/>
    <n v="0.8"/>
    <x v="0"/>
  </r>
  <r>
    <s v="2059052"/>
    <s v="207614102022113311"/>
    <s v="DF20227400650"/>
    <x v="179"/>
    <x v="177"/>
    <s v="Cristobal toro"/>
    <s v="Goycolea 183"/>
    <s v="La Cisterna"/>
    <x v="0"/>
    <s v="Cumple"/>
    <s v="Cumple"/>
    <s v="Cumple"/>
    <s v="Cumple"/>
    <s v="Cumple"/>
    <s v="Cumple"/>
    <s v="No"/>
    <s v="S/N"/>
    <s v="S/N"/>
    <s v="No Aplica"/>
    <s v="No Aplica"/>
    <s v="No Aplica"/>
    <s v="Cumple"/>
    <s v="Cumple"/>
    <s v="Problema externo , td . Sin mayor observacion"/>
    <x v="5"/>
    <x v="0"/>
    <x v="9"/>
    <x v="0"/>
    <n v="0.5"/>
    <n v="0.5"/>
    <n v="0.5"/>
    <n v="0.5"/>
    <n v="0.5"/>
    <n v="0.5"/>
    <n v="0.25"/>
    <n v="0.25"/>
    <n v="0.5"/>
    <n v="0.5"/>
    <n v="0.5"/>
    <n v="1"/>
    <x v="0"/>
  </r>
  <r>
    <s v="2059046"/>
    <s v="207614102022111105"/>
    <s v="DF20227408352"/>
    <x v="179"/>
    <x v="158"/>
    <s v="Cristobal toro"/>
    <s v="Eulogio altamirano 7975"/>
    <s v="La Cisterna"/>
    <x v="0"/>
    <s v="Cumple"/>
    <s v="Cumple"/>
    <s v="No Aplica"/>
    <s v="No Aplica"/>
    <s v="Cumple"/>
    <s v="Cumple"/>
    <s v="No"/>
    <s v="S/N"/>
    <s v="S/N"/>
    <s v="No Aplica"/>
    <s v="No Aplica"/>
    <s v="No Aplica"/>
    <s v="No Cumple"/>
    <s v="Cumple Parcialmente"/>
    <s v="Falta maxima de fotografias exigidas  Mas data  Sin moradores ."/>
    <x v="5"/>
    <x v="0"/>
    <x v="9"/>
    <x v="0"/>
    <n v="0.5"/>
    <n v="0.5"/>
    <n v="0.5"/>
    <n v="0.5"/>
    <n v="0.5"/>
    <n v="0.5"/>
    <n v="0.25"/>
    <n v="0.25"/>
    <n v="0.5"/>
    <n v="0"/>
    <n v="0.17499999999999999"/>
    <n v="0.83500000000000008"/>
    <x v="0"/>
  </r>
  <r>
    <s v="2059024"/>
    <s v="207614102022110044"/>
    <s v="DF20227401053"/>
    <x v="179"/>
    <x v="160"/>
    <s v="Cristobal toro"/>
    <s v="Descubrimiento 7859"/>
    <s v="La Cisterna"/>
    <x v="0"/>
    <s v="Cumple"/>
    <s v="Cumple"/>
    <s v="No Aplica"/>
    <s v="No Aplica"/>
    <s v="Cumple"/>
    <s v="Cumple"/>
    <s v="Si"/>
    <s v="S/N"/>
    <s v="S/N"/>
    <s v="No Aplica"/>
    <s v="No Aplica"/>
    <s v="No Aplica"/>
    <s v="Cumple"/>
    <s v="Cumple"/>
    <s v="Atiende persona en domicilio , pero no recuerda visita de personal de emergencia . No entrega datos"/>
    <x v="5"/>
    <x v="0"/>
    <x v="9"/>
    <x v="0"/>
    <n v="0.5"/>
    <n v="0.5"/>
    <n v="0.5"/>
    <n v="0.5"/>
    <n v="0.5"/>
    <n v="0.5"/>
    <n v="0.25"/>
    <n v="0.25"/>
    <n v="0.5"/>
    <n v="0.5"/>
    <n v="0.5"/>
    <n v="1"/>
    <x v="0"/>
  </r>
  <r>
    <s v="2059002"/>
    <s v="207614102022105030"/>
    <s v="DF20227394717"/>
    <x v="179"/>
    <x v="152"/>
    <s v="Cristobal toro"/>
    <s v="Menorca 845"/>
    <s v="La Cisterna"/>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58997"/>
    <s v="207614102022103916"/>
    <s v="DF20227400746"/>
    <x v="179"/>
    <x v="177"/>
    <s v="Cristobal toro"/>
    <s v="Jose ureta 1195"/>
    <s v="La Cisterna"/>
    <x v="0"/>
    <s v="Cumple"/>
    <s v="Cumple"/>
    <s v="Cumple"/>
    <s v="Cumple"/>
    <s v="Cumple"/>
    <s v="Cumple"/>
    <s v="No"/>
    <s v="S/N"/>
    <s v="S/N"/>
    <s v="No Aplica"/>
    <s v="No Aplica"/>
    <s v="No Aplica"/>
    <s v="No Cumple"/>
    <s v="Cumple Parcialmente"/>
    <s v="Falta maxima de fotos exigidas  Falta mayor data en fotos  Sin moradores"/>
    <x v="5"/>
    <x v="0"/>
    <x v="9"/>
    <x v="0"/>
    <n v="0.5"/>
    <n v="0.5"/>
    <n v="0.5"/>
    <n v="0.5"/>
    <n v="0.5"/>
    <n v="0.5"/>
    <n v="0.25"/>
    <n v="0.25"/>
    <n v="0.5"/>
    <n v="0"/>
    <n v="0.17499999999999999"/>
    <n v="0.83500000000000008"/>
    <x v="0"/>
  </r>
  <r>
    <s v="2061890"/>
    <s v="207617102022163723"/>
    <s v="DF20227409530"/>
    <x v="180"/>
    <x v="158"/>
    <s v="Cristobal toro"/>
    <s v="Caoba 582"/>
    <s v="La Granja"/>
    <x v="0"/>
    <s v="Cumple"/>
    <s v="Cumple"/>
    <s v="No Aplica"/>
    <s v="No Aplica"/>
    <s v="Cumple"/>
    <s v="Cumple"/>
    <s v="No"/>
    <s v="S/N"/>
    <s v="S/N"/>
    <s v="No Aplica"/>
    <s v="No Aplica"/>
    <s v="No Aplica"/>
    <s v="No Cumple"/>
    <s v="Cumple Parcialmente"/>
    <s v="Falta maxima de fotos exigidas  Mas data  Sector hostil . No se toman mas fotos por precaucion"/>
    <x v="5"/>
    <x v="0"/>
    <x v="9"/>
    <x v="0"/>
    <n v="0.5"/>
    <n v="0.5"/>
    <n v="0.5"/>
    <n v="0.5"/>
    <n v="0.5"/>
    <n v="0.5"/>
    <n v="0.25"/>
    <n v="0.25"/>
    <n v="0.5"/>
    <n v="0"/>
    <n v="0.17499999999999999"/>
    <n v="0.83500000000000008"/>
    <x v="0"/>
  </r>
  <r>
    <s v="2061874"/>
    <s v="207617102022160242"/>
    <s v="DF20227396346"/>
    <x v="180"/>
    <x v="161"/>
    <s v="Cristobal toro"/>
    <s v="Presidente allesandri 698"/>
    <s v="La Granja"/>
    <x v="0"/>
    <s v="Cumple"/>
    <s v="Cumple"/>
    <s v="No Aplica"/>
    <s v="No Aplica"/>
    <s v="Cumple"/>
    <s v="Cumple"/>
    <s v="No"/>
    <s v="S/N"/>
    <s v="S/N"/>
    <s v="No Aplica"/>
    <s v="No Aplica"/>
    <s v="No Aplica"/>
    <s v="Cumple"/>
    <s v="Cumple Parcialmente"/>
    <s v="Falta mayor data en fotografias . Sin moradores"/>
    <x v="5"/>
    <x v="0"/>
    <x v="9"/>
    <x v="0"/>
    <n v="0.5"/>
    <n v="0.5"/>
    <n v="0.5"/>
    <n v="0.5"/>
    <n v="0.5"/>
    <n v="0.5"/>
    <n v="0.25"/>
    <n v="0.25"/>
    <n v="0.5"/>
    <n v="0.5"/>
    <n v="0.17499999999999999"/>
    <n v="0.93500000000000005"/>
    <x v="0"/>
  </r>
  <r>
    <s v="2061864"/>
    <s v="207617102022154604"/>
    <s v="DF20227392629"/>
    <x v="180"/>
    <x v="155"/>
    <s v="Cristobal toro"/>
    <s v="Sur 12"/>
    <s v="La Granja"/>
    <x v="0"/>
    <s v="Cumple"/>
    <s v="Cumple"/>
    <s v="No Aplica"/>
    <s v="No Aplica"/>
    <s v="Cumple"/>
    <s v="Cumple"/>
    <s v="No"/>
    <s v="S/N"/>
    <s v="S/N"/>
    <s v="No Aplica"/>
    <s v="No Aplica"/>
    <s v="No Aplica"/>
    <s v="Cumple"/>
    <s v="Cumple"/>
    <s v="Problema externo , td"/>
    <x v="5"/>
    <x v="0"/>
    <x v="9"/>
    <x v="0"/>
    <n v="0.5"/>
    <n v="0.5"/>
    <n v="0.5"/>
    <n v="0.5"/>
    <n v="0.5"/>
    <n v="0.5"/>
    <n v="0.25"/>
    <n v="0.25"/>
    <n v="0.5"/>
    <n v="0.5"/>
    <n v="0.5"/>
    <n v="1"/>
    <x v="0"/>
  </r>
  <r>
    <s v="2061608"/>
    <s v="207617102022152206"/>
    <s v="DF20227405021"/>
    <x v="180"/>
    <x v="166"/>
    <s v="Cristobal toro"/>
    <s v="Gonzalo errazuriz 0293"/>
    <s v="La Granja"/>
    <x v="0"/>
    <s v="Cumple"/>
    <s v="Cumple"/>
    <s v="No Aplica"/>
    <s v="No Aplica"/>
    <s v="Cumple"/>
    <s v="Cumple"/>
    <s v="No"/>
    <s v="S/N"/>
    <s v="S/N"/>
    <s v="No Aplica"/>
    <s v="No Aplica"/>
    <s v="No Aplica"/>
    <s v="Cumple"/>
    <s v="Cumple"/>
    <s v="Problema externo , td"/>
    <x v="5"/>
    <x v="0"/>
    <x v="9"/>
    <x v="0"/>
    <n v="0.5"/>
    <n v="0.5"/>
    <n v="0.5"/>
    <n v="0.5"/>
    <n v="0.5"/>
    <n v="0.5"/>
    <n v="0.25"/>
    <n v="0.25"/>
    <n v="0.5"/>
    <n v="0.5"/>
    <n v="0.5"/>
    <n v="1"/>
    <x v="0"/>
  </r>
  <r>
    <s v="2061545"/>
    <s v="207617102022130915"/>
    <s v="DF20227402362"/>
    <x v="180"/>
    <x v="162"/>
    <s v="Cristobal toro"/>
    <s v="Chacabuco 10355"/>
    <s v="San Ramón"/>
    <x v="0"/>
    <s v="Cumple"/>
    <s v="Cumple"/>
    <s v="No Aplica"/>
    <s v="No Aplica"/>
    <s v="Cumple"/>
    <s v="Cumple"/>
    <s v="No"/>
    <s v="S/N"/>
    <s v="S/N"/>
    <s v="No Aplica"/>
    <s v="No Aplica"/>
    <s v="No Aplica"/>
    <s v="Cumple"/>
    <s v="Cumple Parcialmente"/>
    <s v="Falta mayor data en fotografias  Sin moradores , sector hostil  No se toman muchas fotos por precaucion"/>
    <x v="5"/>
    <x v="0"/>
    <x v="9"/>
    <x v="0"/>
    <n v="0.5"/>
    <n v="0.5"/>
    <n v="0.5"/>
    <n v="0.5"/>
    <n v="0.5"/>
    <n v="0.5"/>
    <n v="0.25"/>
    <n v="0.25"/>
    <n v="0.5"/>
    <n v="0.5"/>
    <n v="0.17499999999999999"/>
    <n v="0.93500000000000005"/>
    <x v="0"/>
  </r>
  <r>
    <s v="2061423"/>
    <s v="207617102022123914"/>
    <s v="DF20227392998"/>
    <x v="180"/>
    <x v="155"/>
    <s v="Cristobal toro"/>
    <s v="Lautaro 10208"/>
    <s v="San Ramón"/>
    <x v="0"/>
    <s v="Cumple"/>
    <s v="Cumple"/>
    <s v="No Aplica"/>
    <s v="No Aplica"/>
    <s v="Cumple"/>
    <s v="Cumple"/>
    <s v="No"/>
    <s v="S/N"/>
    <s v="S/N"/>
    <s v="No Aplica"/>
    <s v="No Aplica"/>
    <s v="No Aplica"/>
    <s v="No Cumple"/>
    <s v="Cumple Parcialmente"/>
    <s v="Falta maxima de fotos exigidas  Mas data . Sector hostil . No se toman fotografias por precaucion"/>
    <x v="5"/>
    <x v="0"/>
    <x v="9"/>
    <x v="0"/>
    <n v="0.5"/>
    <n v="0.5"/>
    <n v="0.5"/>
    <n v="0.5"/>
    <n v="0.5"/>
    <n v="0.5"/>
    <n v="0.25"/>
    <n v="0.25"/>
    <n v="0.5"/>
    <n v="0"/>
    <n v="0.17499999999999999"/>
    <n v="0.83500000000000008"/>
    <x v="0"/>
  </r>
  <r>
    <s v="2061417"/>
    <s v="207617102022122101"/>
    <s v="DF20227400888"/>
    <x v="180"/>
    <x v="160"/>
    <s v="Cristobal toro"/>
    <s v="Sargento candelaria 1972"/>
    <s v="San Ramón"/>
    <x v="0"/>
    <s v="Cumple"/>
    <s v="Cumple"/>
    <s v="No Aplica"/>
    <s v="No Aplica"/>
    <s v="Cumple"/>
    <s v="Cumple"/>
    <s v="No"/>
    <s v="S/N"/>
    <s v="S/N"/>
    <s v="No Aplica"/>
    <s v="No Aplica"/>
    <s v="No Aplica"/>
    <s v="Cumple"/>
    <s v="Cumple"/>
    <s v="Problema externo , td . Sector hostil"/>
    <x v="5"/>
    <x v="0"/>
    <x v="9"/>
    <x v="0"/>
    <n v="0.5"/>
    <n v="0.5"/>
    <n v="0.5"/>
    <n v="0.5"/>
    <n v="0.5"/>
    <n v="0.5"/>
    <n v="0.25"/>
    <n v="0.25"/>
    <n v="0.5"/>
    <n v="0.5"/>
    <n v="0.5"/>
    <n v="1"/>
    <x v="0"/>
  </r>
  <r>
    <s v="2061411"/>
    <s v="207617102022120952"/>
    <s v="DF20227396367"/>
    <x v="180"/>
    <x v="161"/>
    <s v="Cristobal toro"/>
    <s v="Augusto dhalmar 1945"/>
    <s v="San Ramón"/>
    <x v="0"/>
    <s v="Cumple"/>
    <s v="Cumple"/>
    <s v="No Aplica"/>
    <s v="No Aplica"/>
    <s v="Cumple"/>
    <s v="Cumple"/>
    <s v="No"/>
    <s v="S/N"/>
    <s v="S/N"/>
    <s v="No Aplica"/>
    <s v="No Aplica"/>
    <s v="No Aplica"/>
    <s v="No Cumple"/>
    <s v="Cumple Parcialmente"/>
    <s v="Falta maxima de fotos exigidas . Falta mayor data en fotos . Atiende cliente , no recuerda visita de personal de emergencia . Sector hostil  No se toman mas fotografias por precaucion"/>
    <x v="5"/>
    <x v="0"/>
    <x v="9"/>
    <x v="0"/>
    <n v="0.5"/>
    <n v="0.5"/>
    <n v="0.5"/>
    <n v="0.5"/>
    <n v="0.5"/>
    <n v="0.5"/>
    <n v="0.25"/>
    <n v="0.25"/>
    <n v="0.5"/>
    <n v="0"/>
    <n v="0.17499999999999999"/>
    <n v="0.83500000000000008"/>
    <x v="0"/>
  </r>
  <r>
    <s v="2061402"/>
    <s v="207617102022115552"/>
    <s v="DF20227401684"/>
    <x v="180"/>
    <x v="160"/>
    <s v="Cristobal toro"/>
    <s v="Crescente errazuriz 1715"/>
    <s v="San Ramón"/>
    <x v="0"/>
    <s v="Cumple"/>
    <s v="Cumple"/>
    <s v="No Aplica"/>
    <s v="No Aplica"/>
    <s v="Cumple"/>
    <s v="Cumple"/>
    <s v="No"/>
    <s v="S/N"/>
    <s v="S/N"/>
    <s v="No Aplica"/>
    <s v="No Aplica"/>
    <s v="No Aplica"/>
    <s v="No Cumple"/>
    <s v="Cumple Parcialmente"/>
    <s v="Falta maxima exigidas en fotos  Mas data . Sin moradores . Sector hostil"/>
    <x v="5"/>
    <x v="0"/>
    <x v="9"/>
    <x v="0"/>
    <n v="0.5"/>
    <n v="0.5"/>
    <n v="0.5"/>
    <n v="0.5"/>
    <n v="0.5"/>
    <n v="0.5"/>
    <n v="0.25"/>
    <n v="0.25"/>
    <n v="0.5"/>
    <n v="0"/>
    <n v="0.17499999999999999"/>
    <n v="0.83500000000000008"/>
    <x v="0"/>
  </r>
  <r>
    <s v="2061364"/>
    <s v="207617102022114437"/>
    <s v="DF20227402428"/>
    <x v="180"/>
    <x v="162"/>
    <s v="Cristobal toro"/>
    <s v="La bandera 9440"/>
    <s v="San Ramón"/>
    <x v="0"/>
    <s v="Cumple"/>
    <s v="Cumple"/>
    <s v="No Aplica"/>
    <s v="No Aplica"/>
    <s v="Cumple"/>
    <s v="Cumple"/>
    <s v="No"/>
    <s v="S/N"/>
    <s v="S/N"/>
    <s v="No Aplica"/>
    <s v="No Aplica"/>
    <s v="No Aplica"/>
    <s v="No Cumple"/>
    <s v="No Cumple"/>
    <s v="Falta maxima de fotos exigidas , mas data . Problema externo , td . Sector hostil ."/>
    <x v="5"/>
    <x v="0"/>
    <x v="9"/>
    <x v="0"/>
    <n v="0.5"/>
    <n v="0.5"/>
    <n v="0.5"/>
    <n v="0.5"/>
    <n v="0.5"/>
    <n v="0.5"/>
    <n v="0.25"/>
    <n v="0.25"/>
    <n v="0.5"/>
    <n v="0"/>
    <n v="0"/>
    <n v="0.8"/>
    <x v="0"/>
  </r>
  <r>
    <s v="2061355"/>
    <s v="207617102022113019"/>
    <s v="DF20227402300"/>
    <x v="180"/>
    <x v="162"/>
    <s v="Cristobal toro"/>
    <s v="Cerro negro 9124"/>
    <s v="San Ramón"/>
    <x v="0"/>
    <s v="Cumple"/>
    <s v="Cumple"/>
    <s v="No Aplica"/>
    <s v="No Aplica"/>
    <s v="Cumple"/>
    <s v="Cumple"/>
    <s v="No"/>
    <s v="S/N"/>
    <s v="S/N"/>
    <s v="No Aplica"/>
    <s v="No Aplica"/>
    <s v="No Aplica"/>
    <s v="Cumple"/>
    <s v="Cumple Parcialmente"/>
    <s v="Falta mayor data en fotos  Sin moradores  Sector hostil"/>
    <x v="5"/>
    <x v="0"/>
    <x v="9"/>
    <x v="0"/>
    <n v="0.5"/>
    <n v="0.5"/>
    <n v="0.5"/>
    <n v="0.5"/>
    <n v="0.5"/>
    <n v="0.5"/>
    <n v="0.25"/>
    <n v="0.25"/>
    <n v="0.5"/>
    <n v="0.5"/>
    <n v="0.17499999999999999"/>
    <n v="0.93500000000000005"/>
    <x v="0"/>
  </r>
  <r>
    <s v="2061346"/>
    <s v="207617102022112008"/>
    <s v="DF20227402310"/>
    <x v="180"/>
    <x v="162"/>
    <s v="Cristobal toro"/>
    <s v="Barcelo lira 1280 BL 2 dpto 14."/>
    <s v="San Ramón"/>
    <x v="0"/>
    <s v="Cumple"/>
    <s v="Cumple"/>
    <s v="No Aplica"/>
    <s v="No Aplica"/>
    <s v="Cumple"/>
    <s v="Cumple"/>
    <s v="No"/>
    <s v="S/N"/>
    <s v="S/N"/>
    <s v="No Aplica"/>
    <s v="No Aplica"/>
    <s v="No Aplica"/>
    <s v="No Cumple"/>
    <s v="No Cumple"/>
    <s v="Falta maxima de fotos exigidas . Mas data . Sector muy hostil , no se sacan fotos por precaucion"/>
    <x v="5"/>
    <x v="0"/>
    <x v="9"/>
    <x v="0"/>
    <n v="0.5"/>
    <n v="0.5"/>
    <n v="0.5"/>
    <n v="0.5"/>
    <n v="0.5"/>
    <n v="0.5"/>
    <n v="0.25"/>
    <n v="0.25"/>
    <n v="0.5"/>
    <n v="0"/>
    <n v="0"/>
    <n v="0.8"/>
    <x v="0"/>
  </r>
  <r>
    <s v="2061344"/>
    <s v="207617102022111723"/>
    <s v="DF20227402344"/>
    <x v="180"/>
    <x v="162"/>
    <s v="Cristobal toro"/>
    <s v="Av. Ossa 1285 B 1 dpto 23"/>
    <s v="San Ramón"/>
    <x v="0"/>
    <s v="Cumple"/>
    <s v="Cumple"/>
    <s v="No Aplica"/>
    <s v="No Aplica"/>
    <s v="Cumple"/>
    <s v="Cumple"/>
    <s v="No"/>
    <s v="S/N"/>
    <s v="S/N"/>
    <s v="No Aplica"/>
    <s v="No Aplica"/>
    <s v="No Aplica"/>
    <s v="No Cumple"/>
    <s v="No Cumple"/>
    <s v="Falta maxima de fotos exigidas . Mas data . Sector hostil , no se toman muchas fotos para prevenir problemas ."/>
    <x v="5"/>
    <x v="0"/>
    <x v="9"/>
    <x v="0"/>
    <n v="0.5"/>
    <n v="0.5"/>
    <n v="0.5"/>
    <n v="0.5"/>
    <n v="0.5"/>
    <n v="0.5"/>
    <n v="0.25"/>
    <n v="0.25"/>
    <n v="0.5"/>
    <n v="0"/>
    <n v="0"/>
    <n v="0.8"/>
    <x v="0"/>
  </r>
  <r>
    <s v="2061322"/>
    <s v="207617102022104851"/>
    <s v="DF20227401286"/>
    <x v="180"/>
    <x v="160"/>
    <s v="Cristobal toro"/>
    <s v="America central 1895"/>
    <s v="San Ramón"/>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1315"/>
    <s v="207617102022103633"/>
    <s v="DF20227402328"/>
    <x v="180"/>
    <x v="162"/>
    <s v="Cristobal toro"/>
    <s v="Mariana castro 1376"/>
    <s v="San Ramón"/>
    <x v="0"/>
    <s v="Cumple"/>
    <s v="Cumple"/>
    <s v="Cumple"/>
    <s v="Cumple"/>
    <s v="Cumple"/>
    <s v="Cumple"/>
    <s v="No"/>
    <s v="S/N"/>
    <s v="S/N"/>
    <s v="No Aplica"/>
    <s v="No Aplica"/>
    <s v="No Aplica"/>
    <s v="Cumple"/>
    <s v="Cumple Parcialmente"/>
    <s v="Falta data en fotografias  Problema externo , td."/>
    <x v="5"/>
    <x v="0"/>
    <x v="9"/>
    <x v="0"/>
    <n v="0.5"/>
    <n v="0.5"/>
    <n v="0.5"/>
    <n v="0.5"/>
    <n v="0.5"/>
    <n v="0.5"/>
    <n v="0.25"/>
    <n v="0.25"/>
    <n v="0.5"/>
    <n v="0.5"/>
    <n v="0.17499999999999999"/>
    <n v="0.93500000000000005"/>
    <x v="0"/>
  </r>
  <r>
    <s v="2061305"/>
    <s v="207617102022102746"/>
    <s v="DF20227402330"/>
    <x v="180"/>
    <x v="162"/>
    <s v="Cristobal toro"/>
    <s v="Artes 7089"/>
    <s v="San Ramón"/>
    <x v="0"/>
    <s v="Cumple"/>
    <s v="Cumple"/>
    <s v="No Aplica"/>
    <s v="No Aplica"/>
    <s v="Cumple"/>
    <s v="Cumple"/>
    <s v="No"/>
    <s v="S/N"/>
    <s v="S/N"/>
    <s v="No Aplica"/>
    <s v="No Aplica"/>
    <s v="No Aplica"/>
    <s v="Cumple"/>
    <s v="Cumple Parcialmente"/>
    <s v="Falta mayor data en fotografias  Sin moradores . Sector hostil"/>
    <x v="5"/>
    <x v="0"/>
    <x v="9"/>
    <x v="0"/>
    <n v="0.5"/>
    <n v="0.5"/>
    <n v="0.5"/>
    <n v="0.5"/>
    <n v="0.5"/>
    <n v="0.5"/>
    <n v="0.25"/>
    <n v="0.25"/>
    <n v="0.5"/>
    <n v="0.5"/>
    <n v="0.17499999999999999"/>
    <n v="0.93500000000000005"/>
    <x v="0"/>
  </r>
  <r>
    <s v="2061299"/>
    <s v="207617102022101835"/>
    <s v="DF20227402349"/>
    <x v="180"/>
    <x v="162"/>
    <s v="Cristobal toro"/>
    <s v="Curico 6805"/>
    <s v="San Ramón"/>
    <x v="0"/>
    <s v="Cumple"/>
    <s v="Cumple"/>
    <s v="No Aplica"/>
    <s v="No Aplica"/>
    <s v="Cumple"/>
    <s v="Cumple"/>
    <s v="No"/>
    <s v="S/N"/>
    <s v="S/N"/>
    <s v="No Aplica"/>
    <s v="No Aplica"/>
    <s v="No Aplica"/>
    <s v="No Cumple"/>
    <s v="No Cumple"/>
    <s v="Falta maxima de fotos exigidas , mas data  Sin moradores ."/>
    <x v="5"/>
    <x v="0"/>
    <x v="9"/>
    <x v="0"/>
    <n v="0.5"/>
    <n v="0.5"/>
    <n v="0.5"/>
    <n v="0.5"/>
    <n v="0.5"/>
    <n v="0.5"/>
    <n v="0.25"/>
    <n v="0.25"/>
    <n v="0.5"/>
    <n v="0"/>
    <n v="0"/>
    <n v="0.8"/>
    <x v="0"/>
  </r>
  <r>
    <s v="2063189"/>
    <s v="207618102022150655"/>
    <s v="DF20227395950"/>
    <x v="181"/>
    <x v="161"/>
    <s v="Cristobal toro"/>
    <s v="Padre juan meyer 898"/>
    <s v="La Granja"/>
    <x v="0"/>
    <s v="Cumple"/>
    <s v="Cumple"/>
    <s v="No Aplica"/>
    <s v="No Aplica"/>
    <s v="Cumple"/>
    <s v="Cumple"/>
    <s v="No"/>
    <s v="S/N"/>
    <s v="S/N"/>
    <s v="No Aplica"/>
    <s v="No Aplica"/>
    <s v="No Aplica"/>
    <s v="No Cumple"/>
    <s v="No Cumple"/>
    <s v="Falta maxima de fotos exigidas  Sector conflictivo No se toman fotos para prevenir problemas"/>
    <x v="5"/>
    <x v="0"/>
    <x v="9"/>
    <x v="0"/>
    <n v="0.5"/>
    <n v="0.5"/>
    <n v="0.5"/>
    <n v="0.5"/>
    <n v="0.5"/>
    <n v="0.5"/>
    <n v="0.25"/>
    <n v="0.25"/>
    <n v="0.5"/>
    <n v="0"/>
    <n v="0"/>
    <n v="0.8"/>
    <x v="0"/>
  </r>
  <r>
    <s v="2063188"/>
    <s v="207518102022145818"/>
    <s v="DF20227383291"/>
    <x v="181"/>
    <x v="171"/>
    <s v="AARON HUENCHUMIL"/>
    <s v="Carmen Covarrubias #260 dpto 907"/>
    <s v="Ñuñoa"/>
    <x v="0"/>
    <s v="Cumple"/>
    <s v="Cumple"/>
    <s v="No Aplica"/>
    <s v="No Aplica"/>
    <s v="Cumple"/>
    <s v="Cumple"/>
    <s v="No"/>
    <s v="S/N"/>
    <s v="S/N"/>
    <s v="No Aplica"/>
    <s v="No Aplica"/>
    <s v="No Aplica"/>
    <s v="Cumple"/>
    <s v="Cumple"/>
    <s v="1- Clientr no se encuentra en domicilio, pero conserje permite acceso a shaft medidores 2- Suminiatro electrico normalizado 3- Falta sello en caja empalme"/>
    <x v="5"/>
    <x v="0"/>
    <x v="9"/>
    <x v="0"/>
    <n v="0.5"/>
    <n v="0.5"/>
    <n v="0.5"/>
    <n v="0.5"/>
    <n v="0.5"/>
    <n v="0.5"/>
    <n v="0.25"/>
    <n v="0.25"/>
    <n v="0.5"/>
    <n v="0.5"/>
    <n v="0.5"/>
    <n v="1"/>
    <x v="0"/>
  </r>
  <r>
    <s v="2063181"/>
    <s v="207518102022143504"/>
    <s v="DF20227375321"/>
    <x v="181"/>
    <x v="139"/>
    <s v="AARON HUENCHUMIL"/>
    <s v="Jose Domingo Cañas #1701 loc 1"/>
    <s v="Ñuñoa"/>
    <x v="0"/>
    <s v="Cumple"/>
    <s v="Cumple"/>
    <s v="No Aplica"/>
    <s v="No Aplica"/>
    <s v="Cumple"/>
    <s v="Cumple"/>
    <s v="Si"/>
    <s v="Mariela concha"/>
    <s v="S/N"/>
    <s v="Cumple"/>
    <s v="Cumple"/>
    <s v="Cumple"/>
    <s v="Cumple Parcialmente"/>
    <s v="Cumple"/>
    <s v="1-Cliente confirma que falla era al interior del local  2- Suministro electrico normalizado"/>
    <x v="5"/>
    <x v="0"/>
    <x v="9"/>
    <x v="0"/>
    <n v="0.5"/>
    <n v="0.5"/>
    <n v="0.5"/>
    <n v="0.5"/>
    <n v="0.5"/>
    <n v="0.5"/>
    <n v="0.25"/>
    <n v="0.25"/>
    <n v="0.5"/>
    <n v="0.17499999999999999"/>
    <n v="0.5"/>
    <n v="0.93500000000000005"/>
    <x v="0"/>
  </r>
  <r>
    <s v="2063173"/>
    <s v="207518102022142132"/>
    <s v="DF20227389711"/>
    <x v="181"/>
    <x v="151"/>
    <s v="AARON HUENCHUMIL"/>
    <s v="Capitan Fuentes #443"/>
    <s v="Ñuñoa"/>
    <x v="0"/>
    <s v="Cumple"/>
    <s v="Cumple"/>
    <s v="Cumple"/>
    <s v="Cumple"/>
    <s v="Cumple"/>
    <s v="Cumple"/>
    <s v="No"/>
    <s v="S/N"/>
    <s v="S/N"/>
    <s v="No Aplica"/>
    <s v="No Aplica"/>
    <s v="No Aplica"/>
    <s v="Cumple"/>
    <s v="Cumple"/>
    <s v="1- TD 87510 se encuentra normalizado"/>
    <x v="5"/>
    <x v="0"/>
    <x v="9"/>
    <x v="0"/>
    <n v="0.5"/>
    <n v="0.5"/>
    <n v="0.5"/>
    <n v="0.5"/>
    <n v="0.5"/>
    <n v="0.5"/>
    <n v="0.25"/>
    <n v="0.25"/>
    <n v="0.5"/>
    <n v="0.5"/>
    <n v="0.5"/>
    <n v="1"/>
    <x v="0"/>
  </r>
  <r>
    <s v="2063159"/>
    <s v="207518102022140114"/>
    <s v="DF20227380334"/>
    <x v="181"/>
    <x v="176"/>
    <s v="AARON HUENCHUMIL"/>
    <s v="Monseñor  Eyzaguirre #750"/>
    <s v="Ñuñoa"/>
    <x v="0"/>
    <s v="Cumple"/>
    <s v="Cumple"/>
    <s v="No Aplica"/>
    <s v="No Aplica"/>
    <s v="Cumple"/>
    <s v="Cumple"/>
    <s v="No"/>
    <s v="S/N"/>
    <s v="S/N"/>
    <s v="No Aplica"/>
    <s v="No Aplica"/>
    <s v="No Aplica"/>
    <s v="Cumple"/>
    <s v="Cumple"/>
    <s v="1- Cliente no se encuentra en domicilio 2- Caja B.T con tapa abierta"/>
    <x v="5"/>
    <x v="0"/>
    <x v="9"/>
    <x v="0"/>
    <n v="0.5"/>
    <n v="0.5"/>
    <n v="0.5"/>
    <n v="0.5"/>
    <n v="0.5"/>
    <n v="0.5"/>
    <n v="0.25"/>
    <n v="0.25"/>
    <n v="0.5"/>
    <n v="0.5"/>
    <n v="0.5"/>
    <n v="1"/>
    <x v="0"/>
  </r>
  <r>
    <s v="2063155"/>
    <s v="207518102022135002"/>
    <s v="DF20227376399"/>
    <x v="181"/>
    <x v="149"/>
    <s v="AARON HUENCHUMIL"/>
    <s v="Campos de Deportes #405"/>
    <s v="Ñuñoa"/>
    <x v="0"/>
    <s v="Cumple"/>
    <s v="Cumple"/>
    <s v="No Aplica"/>
    <s v="No Aplica"/>
    <s v="Cumple"/>
    <s v="Cumple"/>
    <s v="No"/>
    <s v="S/N"/>
    <s v="S/N"/>
    <s v="No Aplica"/>
    <s v="No Aplica"/>
    <s v="No Aplica"/>
    <s v="Cumple Mayormente"/>
    <s v="Cumple Parcialmente"/>
    <s v="1-Cliente no se encuentra en domicilio"/>
    <x v="5"/>
    <x v="0"/>
    <x v="9"/>
    <x v="0"/>
    <n v="0.5"/>
    <n v="0.5"/>
    <n v="0.5"/>
    <n v="0.5"/>
    <n v="0.5"/>
    <n v="0.5"/>
    <n v="0.25"/>
    <n v="0.25"/>
    <n v="0.5"/>
    <n v="0.32500000000000001"/>
    <n v="0.17499999999999999"/>
    <n v="0.9"/>
    <x v="0"/>
  </r>
  <r>
    <s v="2063146"/>
    <s v="207518102022133525"/>
    <s v="DF20227383417"/>
    <x v="181"/>
    <x v="169"/>
    <s v="AARON HUENCHUMIL"/>
    <s v="Eduardo Castillo Velasco #2436 B dpto 504"/>
    <s v="Ñuñoa"/>
    <x v="0"/>
    <s v="Cumple"/>
    <s v="Cumple"/>
    <s v="No Aplica"/>
    <s v="No Aplica"/>
    <s v="Cumple"/>
    <s v="Cumple"/>
    <s v="No"/>
    <s v="S/N"/>
    <s v="S/N"/>
    <s v="No Aplica"/>
    <s v="No Aplica"/>
    <s v="No Aplica"/>
    <s v="Cumple Mayormente"/>
    <s v="Cumple Mayormente"/>
    <s v="1-Cliente no se encuentra en domicilio, pero conserje permite acceso a shaft medidores"/>
    <x v="5"/>
    <x v="0"/>
    <x v="9"/>
    <x v="0"/>
    <n v="0.5"/>
    <n v="0.5"/>
    <n v="0.5"/>
    <n v="0.5"/>
    <n v="0.5"/>
    <n v="0.5"/>
    <n v="0.25"/>
    <n v="0.25"/>
    <n v="0.5"/>
    <n v="0.32500000000000001"/>
    <n v="0.32500000000000001"/>
    <n v="0.93"/>
    <x v="0"/>
  </r>
  <r>
    <s v="2063129"/>
    <s v="207618102022131023"/>
    <s v="DF20227393280"/>
    <x v="181"/>
    <x v="156"/>
    <s v="Cristobal toro"/>
    <s v="Cardenal raul silva henriquez 7831 B"/>
    <s v="La Granja"/>
    <x v="0"/>
    <s v="Cumple"/>
    <s v="Cumple"/>
    <s v="No Aplica"/>
    <s v="No Aplica"/>
    <s v="Cumple"/>
    <s v="Cumple"/>
    <s v="No"/>
    <s v="S/N"/>
    <s v="S/N"/>
    <s v="No Aplica"/>
    <s v="No Aplica"/>
    <s v="No Aplica"/>
    <s v="Cumple"/>
    <s v="Cumple Parcialmente"/>
    <s v="Falta mayor data en fotografias . Atiende persona de local , no esta al tanto de visita de personal . No se toman mas fotos para prevenir problemas"/>
    <x v="5"/>
    <x v="0"/>
    <x v="9"/>
    <x v="0"/>
    <n v="0.5"/>
    <n v="0.5"/>
    <n v="0.5"/>
    <n v="0.5"/>
    <n v="0.5"/>
    <n v="0.5"/>
    <n v="0.25"/>
    <n v="0.25"/>
    <n v="0.5"/>
    <n v="0.5"/>
    <n v="0.17499999999999999"/>
    <n v="0.93500000000000005"/>
    <x v="0"/>
  </r>
  <r>
    <s v="2063128"/>
    <s v="207518102022131119"/>
    <s v="DF20227387449"/>
    <x v="181"/>
    <x v="167"/>
    <s v="AARON HUENCHUMIL"/>
    <s v="General Miranda #2196"/>
    <s v="Ñuñoa"/>
    <x v="0"/>
    <s v="Cumple"/>
    <s v="Cumple"/>
    <s v="No Aplica"/>
    <s v="No Aplica"/>
    <s v="Cumple"/>
    <s v="Cumple"/>
    <s v="No"/>
    <s v="S/N"/>
    <s v="S/N"/>
    <s v="No Aplica"/>
    <s v="No Aplica"/>
    <s v="No Aplica"/>
    <s v="Cumple"/>
    <s v="Cumple Parcialmente"/>
    <s v="1- Cliente no se encuentra en domicilio"/>
    <x v="5"/>
    <x v="0"/>
    <x v="9"/>
    <x v="0"/>
    <n v="0.5"/>
    <n v="0.5"/>
    <n v="0.5"/>
    <n v="0.5"/>
    <n v="0.5"/>
    <n v="0.5"/>
    <n v="0.25"/>
    <n v="0.25"/>
    <n v="0.5"/>
    <n v="0.5"/>
    <n v="0.17499999999999999"/>
    <n v="0.93500000000000005"/>
    <x v="0"/>
  </r>
  <r>
    <s v="2063120"/>
    <s v="207518102022125743"/>
    <s v="DF20227386382"/>
    <x v="181"/>
    <x v="172"/>
    <s v="AARON HUENCHUMIL"/>
    <s v="Suarez Mujica #2497 dpto A"/>
    <s v="Ñuñoa"/>
    <x v="0"/>
    <s v="Cumple"/>
    <s v="Cumple"/>
    <s v="No Aplica"/>
    <s v="No Aplica"/>
    <s v="Cumple"/>
    <s v="Cumple"/>
    <s v="No"/>
    <s v="S/N"/>
    <s v="S/N"/>
    <s v="No Aplica"/>
    <s v="No Aplica"/>
    <s v="No Aplica"/>
    <s v="Cumple"/>
    <s v="Cumple"/>
    <s v="1-Cliente no se encuentra en domicilio"/>
    <x v="5"/>
    <x v="0"/>
    <x v="9"/>
    <x v="0"/>
    <n v="0.5"/>
    <n v="0.5"/>
    <n v="0.5"/>
    <n v="0.5"/>
    <n v="0.5"/>
    <n v="0.5"/>
    <n v="0.25"/>
    <n v="0.25"/>
    <n v="0.5"/>
    <n v="0.5"/>
    <n v="0.5"/>
    <n v="1"/>
    <x v="0"/>
  </r>
  <r>
    <s v="2063104"/>
    <s v="207518102022123831"/>
    <s v="DF20227384798"/>
    <x v="181"/>
    <x v="169"/>
    <s v="AARON HUENCHUMIL"/>
    <s v="Suarez Mujica #2210"/>
    <s v="Ñuñoa"/>
    <x v="0"/>
    <s v="Cumple"/>
    <s v="Cumple"/>
    <s v="No Cumple"/>
    <s v="No Cumple"/>
    <s v="Cumple"/>
    <s v="Cumple"/>
    <s v="No"/>
    <s v="S/N"/>
    <s v="S/N"/>
    <s v="No Aplica"/>
    <s v="No Aplica"/>
    <s v="No Aplica"/>
    <s v="Cumple"/>
    <s v="Cumple"/>
    <s v="1- TD 1575 se encuentra normalizado 2- No declara codigo de material utilizado"/>
    <x v="5"/>
    <x v="0"/>
    <x v="9"/>
    <x v="0"/>
    <n v="0.5"/>
    <n v="0.5"/>
    <n v="0"/>
    <n v="0"/>
    <n v="0.5"/>
    <n v="0.5"/>
    <n v="0.25"/>
    <n v="0.25"/>
    <n v="0.5"/>
    <n v="0.5"/>
    <n v="0.5"/>
    <n v="0.7"/>
    <x v="0"/>
  </r>
  <r>
    <s v="2063097"/>
    <s v="207618102022123256"/>
    <s v="DF20227394800"/>
    <x v="181"/>
    <x v="152"/>
    <s v="Cristobal toro"/>
    <s v="Cunlagua 9148"/>
    <s v="La Granja"/>
    <x v="0"/>
    <s v="Cumple"/>
    <s v="Cumple"/>
    <s v="No Aplica"/>
    <s v="No Aplica"/>
    <s v="Cumple"/>
    <s v="Cumple"/>
    <s v="No"/>
    <s v="S/N"/>
    <s v="S/N"/>
    <s v="No Aplica"/>
    <s v="No Aplica"/>
    <s v="No Aplica"/>
    <s v="Cumple"/>
    <s v="Cumple"/>
    <s v="Sin acceso a pasaje , porton cerrado ."/>
    <x v="5"/>
    <x v="0"/>
    <x v="9"/>
    <x v="0"/>
    <n v="0.5"/>
    <n v="0.5"/>
    <n v="0.5"/>
    <n v="0.5"/>
    <n v="0.5"/>
    <n v="0.5"/>
    <n v="0.25"/>
    <n v="0.25"/>
    <n v="0.5"/>
    <n v="0.5"/>
    <n v="0.5"/>
    <n v="1"/>
    <x v="0"/>
  </r>
  <r>
    <s v="2063093"/>
    <s v="207518102022122306"/>
    <s v="DF20227378591"/>
    <x v="181"/>
    <x v="150"/>
    <s v="AARON HUENCHUMIL"/>
    <s v="Exequiel Fernandez #835 dpto 104"/>
    <s v="Ñuñoa"/>
    <x v="0"/>
    <s v="Cumple"/>
    <s v="Cumple"/>
    <s v="No Aplica"/>
    <s v="No Aplica"/>
    <s v="Cumple"/>
    <s v="Cumple"/>
    <s v="No"/>
    <s v="S/N"/>
    <s v="S/N"/>
    <s v="No Aplica"/>
    <s v="No Aplica"/>
    <s v="No Aplica"/>
    <s v="Cumple Mayormente"/>
    <s v="Cumple"/>
    <s v="1-TD 10801 se encuentra en servicio normal"/>
    <x v="5"/>
    <x v="0"/>
    <x v="9"/>
    <x v="0"/>
    <n v="0.5"/>
    <n v="0.5"/>
    <n v="0.5"/>
    <n v="0.5"/>
    <n v="0.5"/>
    <n v="0.5"/>
    <n v="0.25"/>
    <n v="0.25"/>
    <n v="0.5"/>
    <n v="0.32500000000000001"/>
    <n v="0.5"/>
    <n v="0.96500000000000008"/>
    <x v="0"/>
  </r>
  <r>
    <s v="2063091"/>
    <s v="207618102022121801"/>
    <s v="DF20227408950"/>
    <x v="181"/>
    <x v="158"/>
    <s v="Cristobal toro"/>
    <s v="Santo tomas 320 dpto 18"/>
    <s v="La Granja"/>
    <x v="0"/>
    <s v="Cumple"/>
    <s v="Cumple"/>
    <s v="No Cumple"/>
    <s v="No Cumple"/>
    <s v="Cumple"/>
    <s v="Cumple"/>
    <s v="No"/>
    <s v="S/N"/>
    <s v="S/N"/>
    <s v="No Aplica"/>
    <s v="No Aplica"/>
    <s v="No Aplica"/>
    <s v="Cumple"/>
    <s v="Cumple"/>
    <s v="Sector conflictivo . No se toman fotografias por precaucion  Sin moradores"/>
    <x v="5"/>
    <x v="0"/>
    <x v="9"/>
    <x v="0"/>
    <n v="0.5"/>
    <n v="0.5"/>
    <n v="0"/>
    <n v="0"/>
    <n v="0.5"/>
    <n v="0.5"/>
    <n v="0.25"/>
    <n v="0.25"/>
    <n v="0.5"/>
    <n v="0.5"/>
    <n v="0.5"/>
    <n v="0.7"/>
    <x v="0"/>
  </r>
  <r>
    <s v="2063082"/>
    <s v="207518102022120407"/>
    <s v="DF20227379435"/>
    <x v="181"/>
    <x v="150"/>
    <s v="AARON HUENCHUMIL"/>
    <s v="Guillermo man #2959"/>
    <s v="Ñuñoa"/>
    <x v="0"/>
    <s v="Cumple"/>
    <s v="Cumple"/>
    <s v="No Cumple"/>
    <s v="No Cumple"/>
    <s v="Cumple"/>
    <s v="Cumple"/>
    <s v="No"/>
    <s v="S/N"/>
    <s v="S/N"/>
    <s v="No Aplica"/>
    <s v="No Aplica"/>
    <s v="No Aplica"/>
    <s v="Cumple Parcialmente"/>
    <s v="Cumple"/>
    <s v="1- TD 2305 se encuentra normalizado 2- No declara codigo de material utilizado"/>
    <x v="5"/>
    <x v="0"/>
    <x v="9"/>
    <x v="0"/>
    <n v="0.5"/>
    <n v="0.5"/>
    <n v="0"/>
    <n v="0"/>
    <n v="0.5"/>
    <n v="0.5"/>
    <n v="0.25"/>
    <n v="0.25"/>
    <n v="0.5"/>
    <n v="0.17499999999999999"/>
    <n v="0.5"/>
    <n v="0.63500000000000001"/>
    <x v="0"/>
  </r>
  <r>
    <s v="2063080"/>
    <s v="207618102022120455"/>
    <s v="DF20227402575"/>
    <x v="181"/>
    <x v="162"/>
    <s v="Cristobal toro"/>
    <s v="Pasaje I 2174"/>
    <s v="San Ramón"/>
    <x v="0"/>
    <s v="Cumple"/>
    <s v="Cumple"/>
    <s v="No Cumple"/>
    <s v="No Cumple"/>
    <s v="Cumple"/>
    <s v="Cumple"/>
    <s v="No"/>
    <s v="S/N"/>
    <s v="S/N"/>
    <s v="No Aplica"/>
    <s v="No Aplica"/>
    <s v="No Aplica"/>
    <s v="Cumple"/>
    <s v="Cumple"/>
    <s v="Sector hostil  Problema externo , td"/>
    <x v="5"/>
    <x v="0"/>
    <x v="9"/>
    <x v="0"/>
    <n v="0.5"/>
    <n v="0.5"/>
    <n v="0"/>
    <n v="0"/>
    <n v="0.5"/>
    <n v="0.5"/>
    <n v="0.25"/>
    <n v="0.25"/>
    <n v="0.5"/>
    <n v="0.5"/>
    <n v="0.5"/>
    <n v="0.7"/>
    <x v="0"/>
  </r>
  <r>
    <s v="2063070"/>
    <s v="207618102022114900"/>
    <s v="DF20227398011"/>
    <x v="181"/>
    <x v="153"/>
    <s v="Cristobal toro"/>
    <s v="Santa rosa 7904 B"/>
    <s v="La Granja"/>
    <x v="0"/>
    <s v="Cumple"/>
    <s v="Cumple"/>
    <s v="No Aplica"/>
    <s v="No Aplica"/>
    <s v="Cumple"/>
    <s v="Cumple"/>
    <s v="No"/>
    <s v="S/N"/>
    <s v="S/N"/>
    <s v="No Aplica"/>
    <s v="No Aplica"/>
    <s v="No Aplica"/>
    <s v="Cumple"/>
    <s v="Cumple Parcialmente"/>
    <s v="Falta data en fotografias  Clientes hostiles , desconfian de visita  No se toman fotos por precaucion"/>
    <x v="5"/>
    <x v="0"/>
    <x v="9"/>
    <x v="0"/>
    <n v="0.5"/>
    <n v="0.5"/>
    <n v="0.5"/>
    <n v="0.5"/>
    <n v="0.5"/>
    <n v="0.5"/>
    <n v="0.25"/>
    <n v="0.25"/>
    <n v="0.5"/>
    <n v="0.5"/>
    <n v="0.17499999999999999"/>
    <n v="0.93500000000000005"/>
    <x v="0"/>
  </r>
  <r>
    <s v="2063064"/>
    <s v="207618102022113919"/>
    <s v="DF20227404486"/>
    <x v="181"/>
    <x v="159"/>
    <s v="Cristobal toro"/>
    <s v="9 sur 1997"/>
    <s v="San Ramón"/>
    <x v="0"/>
    <s v="Cumple"/>
    <s v="Cumple"/>
    <s v="No Aplica"/>
    <s v="No Aplica"/>
    <s v="Cumple"/>
    <s v="Cumple"/>
    <s v="No"/>
    <s v="S/N"/>
    <s v="S/N"/>
    <s v="No Aplica"/>
    <s v="No Aplica"/>
    <s v="No Aplica"/>
    <s v="Cumple"/>
    <s v="Cumple Parcialmente"/>
    <s v="Falta mayor data en fotografias  Sin moradores ."/>
    <x v="5"/>
    <x v="0"/>
    <x v="9"/>
    <x v="0"/>
    <n v="0.5"/>
    <n v="0.5"/>
    <n v="0.5"/>
    <n v="0.5"/>
    <n v="0.5"/>
    <n v="0.5"/>
    <n v="0.25"/>
    <n v="0.25"/>
    <n v="0.5"/>
    <n v="0.5"/>
    <n v="0.17499999999999999"/>
    <n v="0.93500000000000005"/>
    <x v="0"/>
  </r>
  <r>
    <s v="2063039"/>
    <s v="207618102022111145"/>
    <s v="DF20227409394"/>
    <x v="181"/>
    <x v="158"/>
    <s v="Cristobal toro"/>
    <s v="Lo ovalle fte al 281"/>
    <s v="La Granja"/>
    <x v="0"/>
    <s v="Cumple"/>
    <s v="Cumple"/>
    <s v="No Cumple"/>
    <s v="No Cumple"/>
    <s v="Cumple"/>
    <s v="Cumple"/>
    <s v="No"/>
    <s v="S/N"/>
    <s v="S/N"/>
    <s v="No Aplica"/>
    <s v="No Aplica"/>
    <s v="No Aplica"/>
    <s v="Cumple"/>
    <s v="Cumple"/>
    <s v="Problema externo AP."/>
    <x v="5"/>
    <x v="0"/>
    <x v="9"/>
    <x v="0"/>
    <n v="0.5"/>
    <n v="0.5"/>
    <n v="0"/>
    <n v="0"/>
    <n v="0.5"/>
    <n v="0.5"/>
    <n v="0.25"/>
    <n v="0.25"/>
    <n v="0.5"/>
    <n v="0.5"/>
    <n v="0.5"/>
    <n v="0.7"/>
    <x v="0"/>
  </r>
  <r>
    <s v="2063028"/>
    <s v="207618102022105730"/>
    <s v="DF20227408892"/>
    <x v="181"/>
    <x v="158"/>
    <s v="Cristobal toro"/>
    <s v="Central 323"/>
    <s v="La Granja"/>
    <x v="0"/>
    <s v="Cumple"/>
    <s v="Cumple"/>
    <s v="No Aplica"/>
    <s v="No Aplica"/>
    <s v="Cumple"/>
    <s v="Cumple"/>
    <s v="No"/>
    <s v="S/N"/>
    <s v="S/N"/>
    <s v="No Aplica"/>
    <s v="No Aplica"/>
    <s v="No Aplica"/>
    <s v="Cumple"/>
    <s v="Cumple"/>
    <s v="Sector hostil  No se toman mas fotos por precaucion  Sin moradores"/>
    <x v="5"/>
    <x v="0"/>
    <x v="9"/>
    <x v="0"/>
    <n v="0.5"/>
    <n v="0.5"/>
    <n v="0.5"/>
    <n v="0.5"/>
    <n v="0.5"/>
    <n v="0.5"/>
    <n v="0.25"/>
    <n v="0.25"/>
    <n v="0.5"/>
    <n v="0.5"/>
    <n v="0.5"/>
    <n v="1"/>
    <x v="0"/>
  </r>
  <r>
    <s v="2063017"/>
    <s v="207618102022103959"/>
    <s v="DF20227402799"/>
    <x v="181"/>
    <x v="162"/>
    <s v="Cristobal toro"/>
    <s v="Lo ovalle 110"/>
    <s v="La Granja"/>
    <x v="0"/>
    <s v="Cumple"/>
    <s v="Cumple"/>
    <s v="No Aplica"/>
    <s v="No Aplica"/>
    <s v="Cumple"/>
    <s v="Cumple"/>
    <s v="Si"/>
    <s v="S/N"/>
    <s v="S/N"/>
    <s v="No Aplica"/>
    <s v="No Aplica"/>
    <s v="No Aplica"/>
    <s v="Cumple"/>
    <s v="Cumple"/>
    <s v="Atiende cliente , pero no recuerda visita , no esta al tanto segun el , no entrega datos .  No se toman fotos para prevenir problemas ."/>
    <x v="5"/>
    <x v="0"/>
    <x v="9"/>
    <x v="0"/>
    <n v="0.5"/>
    <n v="0.5"/>
    <n v="0.5"/>
    <n v="0.5"/>
    <n v="0.5"/>
    <n v="0.5"/>
    <n v="0.25"/>
    <n v="0.25"/>
    <n v="0.5"/>
    <n v="0.5"/>
    <n v="0.5"/>
    <n v="1"/>
    <x v="0"/>
  </r>
  <r>
    <s v="2063007"/>
    <s v="207618102022103126"/>
    <s v="DF20227394404"/>
    <x v="181"/>
    <x v="154"/>
    <s v="Cristobal toro"/>
    <s v="Lo ovalle 049"/>
    <s v="La Granja"/>
    <x v="0"/>
    <s v="Cumple"/>
    <s v="Cumple"/>
    <s v="No Aplica"/>
    <s v="No Aplica"/>
    <s v="Cumple"/>
    <s v="Cumple"/>
    <s v="No"/>
    <s v="S/N"/>
    <s v="S/N"/>
    <s v="No Aplica"/>
    <s v="No Aplica"/>
    <s v="No Aplica"/>
    <s v="Cumple"/>
    <s v="Cumple"/>
    <s v="Problema externo , poste .  Sin mayor observacion"/>
    <x v="5"/>
    <x v="0"/>
    <x v="9"/>
    <x v="0"/>
    <n v="0.5"/>
    <n v="0.5"/>
    <n v="0.5"/>
    <n v="0.5"/>
    <n v="0.5"/>
    <n v="0.5"/>
    <n v="0.25"/>
    <n v="0.25"/>
    <n v="0.5"/>
    <n v="0.5"/>
    <n v="0.5"/>
    <n v="1"/>
    <x v="0"/>
  </r>
  <r>
    <s v="2062993"/>
    <s v="207618102022101943"/>
    <s v="DF20227394836"/>
    <x v="181"/>
    <x v="152"/>
    <s v="Cristobal toro"/>
    <s v="Lo ovalle 025"/>
    <s v="La Granj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4723"/>
    <s v="207619102022161549"/>
    <s v="DF20227404555"/>
    <x v="182"/>
    <x v="159"/>
    <s v="Cristobal toro"/>
    <s v="La granja 8329"/>
    <s v="La Cisterna"/>
    <x v="0"/>
    <s v="Cumple"/>
    <s v="Cumple"/>
    <s v="No Aplica"/>
    <s v="No Aplica"/>
    <s v="Cumple"/>
    <s v="Cumple"/>
    <s v="No"/>
    <s v="S/N"/>
    <s v="S/N"/>
    <s v="No Aplica"/>
    <s v="No Aplica"/>
    <s v="No Aplica"/>
    <s v="No Cumple"/>
    <s v="Cumple Parcialmente"/>
    <s v="Falta maxima exigidas de fotos  Mas data . Sin moradores"/>
    <x v="5"/>
    <x v="0"/>
    <x v="9"/>
    <x v="0"/>
    <n v="0.5"/>
    <n v="0.5"/>
    <n v="0.5"/>
    <n v="0.5"/>
    <n v="0.5"/>
    <n v="0.5"/>
    <n v="0.25"/>
    <n v="0.25"/>
    <n v="0.5"/>
    <n v="0"/>
    <n v="0.17499999999999999"/>
    <n v="0.83500000000000008"/>
    <x v="0"/>
  </r>
  <r>
    <s v="2064701"/>
    <s v="207619102022154626"/>
    <s v="DF20227407484"/>
    <x v="182"/>
    <x v="165"/>
    <s v="Cristobal toro"/>
    <s v="Arturo prat 890"/>
    <s v="La Cisterna"/>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64693"/>
    <s v="207619102022150947"/>
    <s v="DF20227393497"/>
    <x v="182"/>
    <x v="154"/>
    <s v="Cristobal toro"/>
    <s v="Serrano 9534"/>
    <s v="La Cisterna"/>
    <x v="0"/>
    <s v="Cumple"/>
    <s v="Cumple"/>
    <s v="No Aplica"/>
    <s v="No Aplica"/>
    <s v="Cumple"/>
    <s v="Cumple"/>
    <s v="No"/>
    <s v="S/N"/>
    <s v="S/N"/>
    <s v="No Aplica"/>
    <s v="No Aplica"/>
    <s v="No Aplica"/>
    <s v="No Cumple"/>
    <s v="Cumple Parcialmente"/>
    <s v="Falta maxima de fotos exigidas  , mas data  Sin moradores ."/>
    <x v="5"/>
    <x v="0"/>
    <x v="9"/>
    <x v="0"/>
    <n v="0.5"/>
    <n v="0.5"/>
    <n v="0.5"/>
    <n v="0.5"/>
    <n v="0.5"/>
    <n v="0.5"/>
    <n v="0.25"/>
    <n v="0.25"/>
    <n v="0.5"/>
    <n v="0"/>
    <n v="0.17499999999999999"/>
    <n v="0.83500000000000008"/>
    <x v="0"/>
  </r>
  <r>
    <s v="2064689"/>
    <s v="207619102022144803"/>
    <s v="DF20227395864"/>
    <x v="182"/>
    <x v="152"/>
    <s v="Cristobal toro"/>
    <s v="Goycolea 260"/>
    <s v="La Cisterna"/>
    <x v="0"/>
    <s v="Cumple"/>
    <s v="Cumple"/>
    <s v="No Aplica"/>
    <s v="No Aplica"/>
    <s v="Cumple"/>
    <s v="Cumple"/>
    <s v="No"/>
    <s v="S/N"/>
    <s v="S/N"/>
    <s v="No Aplica"/>
    <s v="No Aplica"/>
    <s v="No Aplica"/>
    <s v="Cumple Parcialmente"/>
    <s v="Cumple"/>
    <s v="Falta mejor detalle en fotografias . Problema externo , TD."/>
    <x v="5"/>
    <x v="0"/>
    <x v="9"/>
    <x v="0"/>
    <n v="0.5"/>
    <n v="0.5"/>
    <n v="0.5"/>
    <n v="0.5"/>
    <n v="0.5"/>
    <n v="0.5"/>
    <n v="0.25"/>
    <n v="0.25"/>
    <n v="0.5"/>
    <n v="0.17499999999999999"/>
    <n v="0.5"/>
    <n v="0.93500000000000005"/>
    <x v="0"/>
  </r>
  <r>
    <s v="2064687"/>
    <s v="207619102022144229"/>
    <s v="DF20227406989"/>
    <x v="182"/>
    <x v="165"/>
    <s v="Cristobal toro"/>
    <s v="Goycolea 663"/>
    <s v="La Cisterna"/>
    <x v="0"/>
    <s v="Cumple"/>
    <s v="Cumple"/>
    <s v="No Aplica"/>
    <s v="No Aplica"/>
    <s v="Cumple"/>
    <s v="Cumple"/>
    <s v="No"/>
    <s v="S/N"/>
    <s v="S/N"/>
    <s v="No Aplica"/>
    <s v="No Aplica"/>
    <s v="No Aplica"/>
    <s v="Cumple"/>
    <s v="Cumple"/>
    <s v="Problema externo , td ."/>
    <x v="5"/>
    <x v="0"/>
    <x v="9"/>
    <x v="0"/>
    <n v="0.5"/>
    <n v="0.5"/>
    <n v="0.5"/>
    <n v="0.5"/>
    <n v="0.5"/>
    <n v="0.5"/>
    <n v="0.25"/>
    <n v="0.25"/>
    <n v="0.5"/>
    <n v="0.5"/>
    <n v="0.5"/>
    <n v="1"/>
    <x v="0"/>
  </r>
  <r>
    <s v="2064641"/>
    <s v="207619102022125120"/>
    <s v="DF20227393880"/>
    <x v="182"/>
    <x v="154"/>
    <s v="Cristobal toro"/>
    <s v="Ossa 347 TR 2 dpto 1104"/>
    <s v="La Cisterna"/>
    <x v="0"/>
    <s v="Cumple"/>
    <s v="Cumple"/>
    <s v="No Aplica"/>
    <s v="No Aplica"/>
    <s v="Cumple"/>
    <s v="Cumple"/>
    <s v="No"/>
    <s v="S/N"/>
    <s v="S/N"/>
    <s v="No Aplica"/>
    <s v="No Aplica"/>
    <s v="No Aplica"/>
    <s v="No Cumple"/>
    <s v="Cumple Parcialmente"/>
    <s v="Falta maxima exigidas de fotos , mas data  Concerge no permite acceso indicando q no esta cliente en dpto.  No se toman mas fotos para prevenir problemas"/>
    <x v="5"/>
    <x v="0"/>
    <x v="9"/>
    <x v="0"/>
    <n v="0.5"/>
    <n v="0.5"/>
    <n v="0.5"/>
    <n v="0.5"/>
    <n v="0.5"/>
    <n v="0.5"/>
    <n v="0.25"/>
    <n v="0.25"/>
    <n v="0.5"/>
    <n v="0"/>
    <n v="0.17499999999999999"/>
    <n v="0.83500000000000008"/>
    <x v="0"/>
  </r>
  <r>
    <s v="2064605"/>
    <s v="207619102022123328"/>
    <s v="DF20227395431"/>
    <x v="182"/>
    <x v="152"/>
    <s v="Cristobal toro"/>
    <s v="Americo vespucio 0484 ED, 1 dpto 115"/>
    <s v="La Cisterna"/>
    <x v="0"/>
    <s v="Cumple"/>
    <s v="Cumple"/>
    <s v="No Aplica"/>
    <s v="No Aplica"/>
    <s v="Cumple"/>
    <s v="Cumple"/>
    <s v="No"/>
    <s v="S/N"/>
    <s v="S/N"/>
    <s v="No Aplica"/>
    <s v="No Aplica"/>
    <s v="No Aplica"/>
    <s v="Cumple"/>
    <s v="Cumple"/>
    <s v="Atiende guardia q no permite acceso ya q no se encuentra cliente en domicilio . No se toman fotografias por precaucion"/>
    <x v="5"/>
    <x v="0"/>
    <x v="9"/>
    <x v="0"/>
    <n v="0.5"/>
    <n v="0.5"/>
    <n v="0.5"/>
    <n v="0.5"/>
    <n v="0.5"/>
    <n v="0.5"/>
    <n v="0.25"/>
    <n v="0.25"/>
    <n v="0.5"/>
    <n v="0.5"/>
    <n v="0.5"/>
    <n v="1"/>
    <x v="0"/>
  </r>
  <r>
    <s v="2064599"/>
    <s v="207619102022122125"/>
    <s v="DF20227396431"/>
    <x v="182"/>
    <x v="161"/>
    <s v="Cristobal toro"/>
    <s v="Gran canal 0598"/>
    <s v="La Cisterna"/>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64593"/>
    <s v="207619102022115550"/>
    <s v="DF20227395966"/>
    <x v="182"/>
    <x v="161"/>
    <s v="Cristobal toro"/>
    <s v="Industria 8554"/>
    <s v="La Cisterna"/>
    <x v="0"/>
    <s v="Cumple"/>
    <s v="Cumple"/>
    <s v="No Aplica"/>
    <s v="No Aplica"/>
    <s v="Cumple"/>
    <s v="Cumple"/>
    <s v="No"/>
    <s v="S/N"/>
    <s v="S/N"/>
    <s v="No Aplica"/>
    <s v="No Aplica"/>
    <s v="No Aplica"/>
    <s v="Cumple"/>
    <s v="Cumple Parcialmente"/>
    <s v="Falta mayor data en fotografias. Sin moradores ."/>
    <x v="5"/>
    <x v="0"/>
    <x v="9"/>
    <x v="0"/>
    <n v="0.5"/>
    <n v="0.5"/>
    <n v="0.5"/>
    <n v="0.5"/>
    <n v="0.5"/>
    <n v="0.5"/>
    <n v="0.25"/>
    <n v="0.25"/>
    <n v="0.5"/>
    <n v="0.5"/>
    <n v="0.17499999999999999"/>
    <n v="0.93500000000000005"/>
    <x v="0"/>
  </r>
  <r>
    <s v="2064576"/>
    <s v="207619102022112245"/>
    <s v="DF20227395504"/>
    <x v="182"/>
    <x v="161"/>
    <s v="Cristobal toro"/>
    <s v="Alejandro vial 8063"/>
    <s v="La Cisterna"/>
    <x v="0"/>
    <s v="Cumple"/>
    <s v="Cumple"/>
    <s v="No Aplica"/>
    <s v="No Aplica"/>
    <s v="Cumple"/>
    <s v="Cumple"/>
    <s v="No"/>
    <s v="S/N"/>
    <s v="S/N"/>
    <s v="No Aplica"/>
    <s v="No Aplica"/>
    <s v="No Aplica"/>
    <s v="No Cumple"/>
    <s v="Cumple Parcialmente"/>
    <s v="Falta maxima de fotos exigidas . Mas data  Atiende no de muy buena forma persona en domicilio , no entrega datos , no sabe de visita en esa fecha de personal de emergencia .no se toman fotografias para prevenir problemas"/>
    <x v="5"/>
    <x v="0"/>
    <x v="9"/>
    <x v="0"/>
    <n v="0.5"/>
    <n v="0.5"/>
    <n v="0.5"/>
    <n v="0.5"/>
    <n v="0.5"/>
    <n v="0.5"/>
    <n v="0.25"/>
    <n v="0.25"/>
    <n v="0.5"/>
    <n v="0"/>
    <n v="0.17499999999999999"/>
    <n v="0.83500000000000008"/>
    <x v="0"/>
  </r>
  <r>
    <s v="2064564"/>
    <s v="207619102022110204"/>
    <s v="DF20227395279"/>
    <x v="182"/>
    <x v="152"/>
    <s v="Cristobal toro"/>
    <s v="Chile españa 7963"/>
    <s v="La Cisterna"/>
    <x v="0"/>
    <s v="Cumple"/>
    <s v="Cumple"/>
    <s v="No Aplica"/>
    <s v="No Aplica"/>
    <s v="Cumple"/>
    <s v="Cumple"/>
    <s v="No"/>
    <s v="S/N"/>
    <s v="S/N"/>
    <s v="No Aplica"/>
    <s v="No Aplica"/>
    <s v="No Aplica"/>
    <s v="No Cumple"/>
    <s v="Cumple Parcialmente"/>
    <s v="Falta maxima exigida de fotos , mayor data . Sin moradores"/>
    <x v="5"/>
    <x v="0"/>
    <x v="9"/>
    <x v="0"/>
    <n v="0.5"/>
    <n v="0.5"/>
    <n v="0.5"/>
    <n v="0.5"/>
    <n v="0.5"/>
    <n v="0.5"/>
    <n v="0.25"/>
    <n v="0.25"/>
    <n v="0.5"/>
    <n v="0"/>
    <n v="0.17499999999999999"/>
    <n v="0.83500000000000008"/>
    <x v="0"/>
  </r>
  <r>
    <s v="2064550"/>
    <s v="207619102022104714"/>
    <s v="DF20227403080"/>
    <x v="182"/>
    <x v="157"/>
    <s v="Cristobal toro"/>
    <s v="General freire 205"/>
    <s v="La Cisterna"/>
    <x v="0"/>
    <s v="Cumple"/>
    <s v="Cumple"/>
    <s v="No Aplica"/>
    <s v="No Aplica"/>
    <s v="Cumple"/>
    <s v="Cumple"/>
    <s v="No"/>
    <s v="S/N"/>
    <s v="S/N"/>
    <s v="No Aplica"/>
    <s v="No Aplica"/>
    <s v="No Aplica"/>
    <s v="Cumple"/>
    <s v="Cumple Parcialmente"/>
    <s v="Falta mayor data en fotografias  Sin moradores"/>
    <x v="5"/>
    <x v="0"/>
    <x v="9"/>
    <x v="0"/>
    <n v="0.5"/>
    <n v="0.5"/>
    <n v="0.5"/>
    <n v="0.5"/>
    <n v="0.5"/>
    <n v="0.5"/>
    <n v="0.25"/>
    <n v="0.25"/>
    <n v="0.5"/>
    <n v="0.5"/>
    <n v="0.17499999999999999"/>
    <n v="0.93500000000000005"/>
    <x v="0"/>
  </r>
  <r>
    <s v="2064545"/>
    <s v="207619102022103922"/>
    <s v="DF20227398668"/>
    <x v="182"/>
    <x v="153"/>
    <s v="Cristobal toro"/>
    <s v="General freire 217"/>
    <s v="La Cisterna"/>
    <x v="0"/>
    <s v="Cumple"/>
    <s v="Cumple"/>
    <s v="No Aplica"/>
    <s v="No Aplica"/>
    <s v="Cumple"/>
    <s v="Cumple"/>
    <s v="No"/>
    <s v="S/N"/>
    <s v="S/N"/>
    <s v="No Aplica"/>
    <s v="No Aplica"/>
    <s v="No Aplica"/>
    <s v="Cumple"/>
    <s v="Cumple Parcialmente"/>
    <s v="Falta mayor data en fotografias . Problema externo , td ."/>
    <x v="5"/>
    <x v="0"/>
    <x v="9"/>
    <x v="0"/>
    <n v="0.5"/>
    <n v="0.5"/>
    <n v="0.5"/>
    <n v="0.5"/>
    <n v="0.5"/>
    <n v="0.5"/>
    <n v="0.25"/>
    <n v="0.25"/>
    <n v="0.5"/>
    <n v="0.5"/>
    <n v="0.17499999999999999"/>
    <n v="0.93500000000000005"/>
    <x v="0"/>
  </r>
  <r>
    <s v="2064526"/>
    <s v="207619102022102721"/>
    <s v="DF20227393333"/>
    <x v="182"/>
    <x v="156"/>
    <s v="Cristobal toro"/>
    <s v="Carvajal 80"/>
    <s v="La Cisterna"/>
    <x v="0"/>
    <s v="Cumple"/>
    <s v="Cumple"/>
    <s v="No Aplica"/>
    <s v="No Aplica"/>
    <s v="Cumple"/>
    <s v="Cumple"/>
    <s v="No"/>
    <s v="S/N"/>
    <s v="S/N"/>
    <s v="No Aplica"/>
    <s v="No Aplica"/>
    <s v="No Aplica"/>
    <s v="Cumple"/>
    <s v="Cumple"/>
    <s v="Problema externo , td particular  Sin acceso a medidor"/>
    <x v="5"/>
    <x v="0"/>
    <x v="9"/>
    <x v="0"/>
    <n v="0.5"/>
    <n v="0.5"/>
    <n v="0.5"/>
    <n v="0.5"/>
    <n v="0.5"/>
    <n v="0.5"/>
    <n v="0.25"/>
    <n v="0.25"/>
    <n v="0.5"/>
    <n v="0.5"/>
    <n v="0.5"/>
    <n v="1"/>
    <x v="0"/>
  </r>
  <r>
    <s v="2064355"/>
    <s v="207619102022100404"/>
    <s v="DF20227401316"/>
    <x v="182"/>
    <x v="160"/>
    <s v="Cristobal toro"/>
    <s v="Lo ovalle 56"/>
    <s v="La Cisterna"/>
    <x v="0"/>
    <s v="Cumple"/>
    <s v="Cumple"/>
    <s v="No Cumple"/>
    <s v="No Cumple"/>
    <s v="Cumple"/>
    <s v="Cumple"/>
    <s v="No"/>
    <s v="S/N"/>
    <s v="S/N"/>
    <s v="No Aplica"/>
    <s v="No Aplica"/>
    <s v="No Aplica"/>
    <s v="No Cumple"/>
    <s v="No Cumple"/>
    <s v="Falta maxima de fotos exigidas , mas data  Sin moradores"/>
    <x v="5"/>
    <x v="0"/>
    <x v="9"/>
    <x v="0"/>
    <n v="0.5"/>
    <n v="0.5"/>
    <n v="0"/>
    <n v="0"/>
    <n v="0.5"/>
    <n v="0.5"/>
    <n v="0.25"/>
    <n v="0.25"/>
    <n v="0.5"/>
    <n v="0"/>
    <n v="0"/>
    <n v="0.5"/>
    <x v="0"/>
  </r>
  <r>
    <s v="2066025"/>
    <s v="207620102022155442"/>
    <s v="DF20227404433"/>
    <x v="183"/>
    <x v="159"/>
    <s v="Cristobal toro"/>
    <s v="Nueva poniente 9263"/>
    <s v="La Cisterna"/>
    <x v="0"/>
    <s v="Cumple"/>
    <s v="Cumple"/>
    <s v="No Aplica"/>
    <s v="No Aplica"/>
    <s v="Cumple"/>
    <s v="Cumple"/>
    <s v="No"/>
    <s v="S/N"/>
    <s v="S/N"/>
    <s v="No Aplica"/>
    <s v="No Aplica"/>
    <s v="No Aplica"/>
    <s v="No Cumple"/>
    <s v="No Cumple"/>
    <s v="Falta maxima de fotos exigidas  Mas data . No se toman fotografias para prevenir problemas ."/>
    <x v="5"/>
    <x v="0"/>
    <x v="9"/>
    <x v="0"/>
    <n v="0.5"/>
    <n v="0.5"/>
    <n v="0.5"/>
    <n v="0.5"/>
    <n v="0.5"/>
    <n v="0.5"/>
    <n v="0.25"/>
    <n v="0.25"/>
    <n v="0.5"/>
    <n v="0"/>
    <n v="0"/>
    <n v="0.8"/>
    <x v="0"/>
  </r>
  <r>
    <s v="2066011"/>
    <s v="207620102022152647"/>
    <s v="DF20227394401"/>
    <x v="183"/>
    <x v="154"/>
    <s v="Cristobal toro"/>
    <s v="San francisco 9741"/>
    <s v="La Cisterna"/>
    <x v="0"/>
    <s v="Cumple"/>
    <s v="Cumple"/>
    <s v="No Aplica"/>
    <s v="No Aplica"/>
    <s v="Cumple"/>
    <s v="Cumple"/>
    <s v="No"/>
    <s v="S/N"/>
    <s v="S/N"/>
    <s v="No Aplica"/>
    <s v="No Aplica"/>
    <s v="No Aplica"/>
    <s v="No Cumple"/>
    <s v="No Cumple"/>
    <s v="Falta maxima de fotos exigidas , mas data  Sector conflictivo . Bo se toman fotos por precaucion"/>
    <x v="5"/>
    <x v="0"/>
    <x v="9"/>
    <x v="0"/>
    <n v="0.5"/>
    <n v="0.5"/>
    <n v="0.5"/>
    <n v="0.5"/>
    <n v="0.5"/>
    <n v="0.5"/>
    <n v="0.25"/>
    <n v="0.25"/>
    <n v="0.5"/>
    <n v="0"/>
    <n v="0"/>
    <n v="0.8"/>
    <x v="0"/>
  </r>
  <r>
    <s v="2066010"/>
    <s v="207520102022152237"/>
    <s v="DF20227385740"/>
    <x v="183"/>
    <x v="172"/>
    <s v="AARON HUENCHUMIL"/>
    <s v="Tucapel #233 dpto 209A"/>
    <s v="Ñuñoa"/>
    <x v="0"/>
    <s v="Cumple"/>
    <s v="Cumple"/>
    <s v="No Aplica"/>
    <s v="No Aplica"/>
    <s v="No Aplica"/>
    <s v="No Aplica"/>
    <s v="No"/>
    <s v="S/N"/>
    <s v="S/N"/>
    <s v="No Aplica"/>
    <s v="No Aplica"/>
    <s v="No Aplica"/>
    <s v="Cumple Parcialmente"/>
    <s v="Cumple Parcialmente"/>
    <s v="1- Conserjr no permite acceso debido a que no existe registro de visita de tecnicos el dia del ticket"/>
    <x v="5"/>
    <x v="0"/>
    <x v="9"/>
    <x v="0"/>
    <n v="0.5"/>
    <n v="0.5"/>
    <n v="0.5"/>
    <n v="0.5"/>
    <n v="0.5"/>
    <n v="0.5"/>
    <n v="0.25"/>
    <n v="0.25"/>
    <n v="0.5"/>
    <n v="0.17499999999999999"/>
    <n v="0.17499999999999999"/>
    <n v="0.87"/>
    <x v="0"/>
  </r>
  <r>
    <s v="2066001"/>
    <s v="207520102022151325"/>
    <s v="DF20227376682"/>
    <x v="183"/>
    <x v="149"/>
    <s v="AARON HUENCHUMIL"/>
    <s v="Girardi #1721"/>
    <s v="Ñuñoa"/>
    <x v="0"/>
    <s v="Cumple"/>
    <s v="Cumple"/>
    <s v="No Aplica"/>
    <s v="No Aplica"/>
    <s v="Cumple"/>
    <s v="Cumple"/>
    <s v="Si"/>
    <s v="Jaime Martinez"/>
    <s v="S/N"/>
    <s v="Cumple"/>
    <s v="Cumple"/>
    <s v="Cumple"/>
    <s v="Cumple"/>
    <s v="Cumple Parcialmente"/>
    <s v="1- Cliente confirma que ITM 40A opera por sobrecarga"/>
    <x v="5"/>
    <x v="0"/>
    <x v="9"/>
    <x v="0"/>
    <n v="0.5"/>
    <n v="0.5"/>
    <n v="0.5"/>
    <n v="0.5"/>
    <n v="0.5"/>
    <n v="0.5"/>
    <n v="0.25"/>
    <n v="0.25"/>
    <n v="0.5"/>
    <n v="0.5"/>
    <n v="0.17499999999999999"/>
    <n v="0.93500000000000005"/>
    <x v="0"/>
  </r>
  <r>
    <s v="2065988"/>
    <s v="207520102022150254"/>
    <s v="DF20227377745"/>
    <x v="183"/>
    <x v="149"/>
    <s v="AARON HUENCHUMIL"/>
    <s v="Sucre #1312"/>
    <s v="Ñuñoa"/>
    <x v="0"/>
    <s v="Cumple"/>
    <s v="Cumple"/>
    <s v="No Cumple"/>
    <s v="No Cumple"/>
    <s v="Cumple"/>
    <s v="Cumple"/>
    <s v="No"/>
    <s v="S/N"/>
    <s v="S/N"/>
    <s v="No Aplica"/>
    <s v="No Aplica"/>
    <s v="No Aplica"/>
    <s v="Cumple"/>
    <s v="Cumple Parcialmente"/>
    <s v="1- Cliente no se encuentra en domicilio 2- No declara codigo de material utilizado"/>
    <x v="5"/>
    <x v="0"/>
    <x v="9"/>
    <x v="0"/>
    <n v="0.5"/>
    <n v="0.5"/>
    <n v="0"/>
    <n v="0"/>
    <n v="0.5"/>
    <n v="0.5"/>
    <n v="0.25"/>
    <n v="0.25"/>
    <n v="0.5"/>
    <n v="0.5"/>
    <n v="0.17499999999999999"/>
    <n v="0.63500000000000001"/>
    <x v="0"/>
  </r>
  <r>
    <s v="2065976"/>
    <s v="207520102022145038"/>
    <s v="DF20227383253"/>
    <x v="183"/>
    <x v="171"/>
    <s v="AARON HUENCHUMIL"/>
    <s v="Jose Miguel Claro #2508 dpto 205"/>
    <s v="Ñuñoa"/>
    <x v="0"/>
    <s v="Cumple"/>
    <s v="Cumple"/>
    <s v="No Aplica"/>
    <s v="No Aplica"/>
    <s v="Cumple"/>
    <s v="Cumple"/>
    <s v="No"/>
    <s v="S/N"/>
    <s v="S/N"/>
    <s v="No Aplica"/>
    <s v="No Aplica"/>
    <s v="No Aplica"/>
    <s v="Cumple"/>
    <s v="Cumple"/>
    <s v="1- Cliente no se encuentra en domicilio, conserje permite acceso a shaft medidores 2- Suministro electrico normalizado"/>
    <x v="5"/>
    <x v="0"/>
    <x v="9"/>
    <x v="0"/>
    <n v="0.5"/>
    <n v="0.5"/>
    <n v="0.5"/>
    <n v="0.5"/>
    <n v="0.5"/>
    <n v="0.5"/>
    <n v="0.25"/>
    <n v="0.25"/>
    <n v="0.5"/>
    <n v="0.5"/>
    <n v="0.5"/>
    <n v="1"/>
    <x v="0"/>
  </r>
  <r>
    <s v="2065971"/>
    <s v="207520102022143803"/>
    <s v="DF20227386065"/>
    <x v="183"/>
    <x v="172"/>
    <s v="AARON HUENCHUMIL"/>
    <s v="Jose Miguel Claro #2361"/>
    <s v="Ñuñoa"/>
    <x v="0"/>
    <s v="Cumple"/>
    <s v="Cumple"/>
    <s v="Cumple"/>
    <s v="Cumple"/>
    <s v="Cumple"/>
    <s v="Cumple"/>
    <s v="Si"/>
    <s v="S/N"/>
    <s v="S/N"/>
    <s v="Cumple"/>
    <s v="Cumple"/>
    <s v="Cumple"/>
    <s v="Cumple"/>
    <s v="Cumple Parcialmente"/>
    <s v="1- Asesora del hogar confirma via citofono encontrarse con suministro electrico normalizado"/>
    <x v="5"/>
    <x v="0"/>
    <x v="9"/>
    <x v="0"/>
    <n v="0.5"/>
    <n v="0.5"/>
    <n v="0.5"/>
    <n v="0.5"/>
    <n v="0.5"/>
    <n v="0.5"/>
    <n v="0.25"/>
    <n v="0.25"/>
    <n v="0.5"/>
    <n v="0.5"/>
    <n v="0.17499999999999999"/>
    <n v="0.93500000000000005"/>
    <x v="0"/>
  </r>
  <r>
    <s v="2065969"/>
    <s v="207520102022142604"/>
    <s v="DF20227386492"/>
    <x v="183"/>
    <x v="174"/>
    <s v="AARON HUENCHUMIL"/>
    <s v="Domingo F. Sarmiento #117"/>
    <s v="Ñuñoa"/>
    <x v="0"/>
    <s v="Cumple"/>
    <s v="Cumple"/>
    <s v="Cumple"/>
    <s v="Cumple"/>
    <s v="Cumple"/>
    <s v="Cumple"/>
    <s v="No"/>
    <s v="S/N"/>
    <s v="S/N"/>
    <s v="No Aplica"/>
    <s v="No Aplica"/>
    <s v="No Aplica"/>
    <s v="Cumple"/>
    <s v="Cumple Parcialmente"/>
    <s v="1-Cliente no se encuentra en domicilio 2- Acometida en riesgo electrico por contacto con arbol"/>
    <x v="5"/>
    <x v="0"/>
    <x v="9"/>
    <x v="0"/>
    <n v="0.5"/>
    <n v="0.5"/>
    <n v="0.5"/>
    <n v="0.5"/>
    <n v="0.5"/>
    <n v="0.5"/>
    <n v="0.25"/>
    <n v="0.25"/>
    <n v="0.5"/>
    <n v="0.5"/>
    <n v="0.17499999999999999"/>
    <n v="0.93500000000000005"/>
    <x v="0"/>
  </r>
  <r>
    <s v="2065954"/>
    <s v="207520102022140309"/>
    <s v="DF20227383154"/>
    <x v="183"/>
    <x v="171"/>
    <s v="AARON HUENCHUMIL"/>
    <s v="Domingo F. Sarmiento #343 dpto 602"/>
    <s v="Ñuñoa"/>
    <x v="0"/>
    <s v="Cumple"/>
    <s v="Cumple"/>
    <s v="No Aplica"/>
    <s v="No Aplica"/>
    <s v="No Aplica"/>
    <s v="No Aplica"/>
    <s v="Si"/>
    <s v="S/N"/>
    <s v="S/N"/>
    <s v="No Aplica"/>
    <s v="No Aplica"/>
    <s v="No Aplica"/>
    <s v="Cumple Parcialmente"/>
    <s v="Cumple"/>
    <s v="1-Cliente via citofono, expresa nunca haber llamado a ENEL por alguna falla electrica"/>
    <x v="5"/>
    <x v="0"/>
    <x v="9"/>
    <x v="0"/>
    <n v="0.5"/>
    <n v="0.5"/>
    <n v="0.5"/>
    <n v="0.5"/>
    <n v="0.5"/>
    <n v="0.5"/>
    <n v="0.25"/>
    <n v="0.25"/>
    <n v="0.5"/>
    <n v="0.17499999999999999"/>
    <n v="0.5"/>
    <n v="0.93500000000000005"/>
    <x v="0"/>
  </r>
  <r>
    <s v="2065948"/>
    <s v="207520102022135710"/>
    <s v="DF20227382852"/>
    <x v="183"/>
    <x v="171"/>
    <s v="AARON HUENCHUMIL"/>
    <s v="Domingo Faustino Sarmiento #338"/>
    <s v="Ñuñoa"/>
    <x v="0"/>
    <s v="Cumple"/>
    <s v="Cumple"/>
    <s v="Cumple"/>
    <s v="Cumple"/>
    <s v="Cumple"/>
    <s v="Cumple"/>
    <s v="No"/>
    <s v="S/N"/>
    <s v="S/N"/>
    <s v="No Aplica"/>
    <s v="No Aplica"/>
    <s v="No Aplica"/>
    <s v="Cumple Mayormente"/>
    <s v="Cumple Parcialmente"/>
    <s v="1-TD 11653 se encuentra normalizado"/>
    <x v="5"/>
    <x v="0"/>
    <x v="9"/>
    <x v="0"/>
    <n v="0.5"/>
    <n v="0.5"/>
    <n v="0.5"/>
    <n v="0.5"/>
    <n v="0.5"/>
    <n v="0.5"/>
    <n v="0.25"/>
    <n v="0.25"/>
    <n v="0.5"/>
    <n v="0.32500000000000001"/>
    <n v="0.17499999999999999"/>
    <n v="0.9"/>
    <x v="0"/>
  </r>
  <r>
    <s v="2065937"/>
    <s v="207520102022133744"/>
    <s v="DF20227382959"/>
    <x v="183"/>
    <x v="171"/>
    <s v="AARON HUENCHUMIL"/>
    <s v="Manuel Montt #2405 dpto 51C"/>
    <s v="Ñuñoa"/>
    <x v="0"/>
    <s v="Cumple"/>
    <s v="Cumple"/>
    <s v="No Aplica"/>
    <s v="No Aplica"/>
    <s v="Cumple"/>
    <s v="Cumple"/>
    <s v="No"/>
    <s v="S/N"/>
    <s v="S/N"/>
    <s v="No Aplica"/>
    <s v="No Aplica"/>
    <s v="No Aplica"/>
    <s v="Cumple Parcialmente"/>
    <s v="Cumple Parcialmente"/>
    <s v="1-Cliente no se encuentra en domicilio, pero conserje permite acceso a shaft medidores 2- Suministro electrico normalizado"/>
    <x v="5"/>
    <x v="0"/>
    <x v="9"/>
    <x v="0"/>
    <n v="0.5"/>
    <n v="0.5"/>
    <n v="0.5"/>
    <n v="0.5"/>
    <n v="0.5"/>
    <n v="0.5"/>
    <n v="0.25"/>
    <n v="0.25"/>
    <n v="0.5"/>
    <n v="0.17499999999999999"/>
    <n v="0.17499999999999999"/>
    <n v="0.87"/>
    <x v="0"/>
  </r>
  <r>
    <s v="2065932"/>
    <s v="207620102022133106"/>
    <s v="DF20227407369"/>
    <x v="183"/>
    <x v="165"/>
    <s v="Cristobal toro"/>
    <s v="Ossa 790"/>
    <s v="La Cisterna"/>
    <x v="0"/>
    <s v="Cumple"/>
    <s v="Cumple"/>
    <s v="No Aplica"/>
    <s v="No Aplica"/>
    <s v="Cumple"/>
    <s v="Cumple"/>
    <s v="No"/>
    <s v="S/N"/>
    <s v="S/N"/>
    <s v="No Aplica"/>
    <s v="No Aplica"/>
    <s v="No Aplica"/>
    <s v="No Cumple"/>
    <s v="No Cumple"/>
    <s v="Falta maxima de fotos exigidas , mas data . Sin moradores"/>
    <x v="5"/>
    <x v="0"/>
    <x v="9"/>
    <x v="0"/>
    <n v="0.5"/>
    <n v="0.5"/>
    <n v="0.5"/>
    <n v="0.5"/>
    <n v="0.5"/>
    <n v="0.5"/>
    <n v="0.25"/>
    <n v="0.25"/>
    <n v="0.5"/>
    <n v="0"/>
    <n v="0"/>
    <n v="0.8"/>
    <x v="0"/>
  </r>
  <r>
    <s v="2065930"/>
    <s v="207520102022132706"/>
    <s v="DF20227384270"/>
    <x v="183"/>
    <x v="169"/>
    <s v="AARON HUENCHUMIL"/>
    <s v="Teniente Montt #1901 dpto 35"/>
    <s v="Ñuñoa"/>
    <x v="0"/>
    <s v="Cumple"/>
    <s v="Cumple"/>
    <s v="No Aplica"/>
    <s v="No Aplica"/>
    <s v="Cumple"/>
    <s v="Cumple"/>
    <s v="No"/>
    <s v="S/N"/>
    <s v="S/N"/>
    <s v="No Aplica"/>
    <s v="No Aplica"/>
    <s v="No Aplica"/>
    <s v="Cumple"/>
    <s v="Cumple"/>
    <s v="1- TD 86088 se encuentra normalizado"/>
    <x v="5"/>
    <x v="0"/>
    <x v="9"/>
    <x v="0"/>
    <n v="0.5"/>
    <n v="0.5"/>
    <n v="0.5"/>
    <n v="0.5"/>
    <n v="0.5"/>
    <n v="0.5"/>
    <n v="0.25"/>
    <n v="0.25"/>
    <n v="0.5"/>
    <n v="0.5"/>
    <n v="0.5"/>
    <n v="1"/>
    <x v="0"/>
  </r>
  <r>
    <s v="2065890"/>
    <s v="207520102022130357"/>
    <s v="DF20227381580"/>
    <x v="183"/>
    <x v="163"/>
    <s v="AARON HUENCHUMIL"/>
    <s v="Dr. Alejandro del Rio #2135"/>
    <s v="Ñuñoa"/>
    <x v="0"/>
    <s v="Cumple"/>
    <s v="Cumple"/>
    <s v="Cumple"/>
    <s v="Cumple"/>
    <s v="Cumple"/>
    <s v="Cumple"/>
    <s v="No"/>
    <s v="S/N"/>
    <s v="S/N"/>
    <s v="No Aplica"/>
    <s v="No Aplica"/>
    <s v="No Aplica"/>
    <s v="Cumple"/>
    <s v="Cumple"/>
    <s v="1- TD 11132 se encuentra normalizado"/>
    <x v="5"/>
    <x v="0"/>
    <x v="9"/>
    <x v="0"/>
    <n v="0.5"/>
    <n v="0.5"/>
    <n v="0.5"/>
    <n v="0.5"/>
    <n v="0.5"/>
    <n v="0.5"/>
    <n v="0.25"/>
    <n v="0.25"/>
    <n v="0.5"/>
    <n v="0.5"/>
    <n v="0.5"/>
    <n v="1"/>
    <x v="0"/>
  </r>
  <r>
    <s v="2065886"/>
    <s v="207620102022125842"/>
    <s v="DF20227406588"/>
    <x v="183"/>
    <x v="166"/>
    <s v="Cristobal toro"/>
    <s v="Ossa 780"/>
    <s v="La Cisterna"/>
    <x v="0"/>
    <s v="Cumple"/>
    <s v="Cumple"/>
    <s v="No Aplica"/>
    <s v="No Aplica"/>
    <s v="Cumple"/>
    <s v="Cumple"/>
    <s v="No"/>
    <s v="S/N"/>
    <s v="S/N"/>
    <s v="No Aplica"/>
    <s v="No Aplica"/>
    <s v="No Aplica"/>
    <s v="Cumple"/>
    <s v="Cumple Parcialmente"/>
    <s v="Falta mayor data en fotografias  Problema externo , td"/>
    <x v="5"/>
    <x v="0"/>
    <x v="9"/>
    <x v="0"/>
    <n v="0.5"/>
    <n v="0.5"/>
    <n v="0.5"/>
    <n v="0.5"/>
    <n v="0.5"/>
    <n v="0.5"/>
    <n v="0.25"/>
    <n v="0.25"/>
    <n v="0.5"/>
    <n v="0.5"/>
    <n v="0.17499999999999999"/>
    <n v="0.93500000000000005"/>
    <x v="0"/>
  </r>
  <r>
    <s v="2065883"/>
    <s v="207520102022125518"/>
    <s v="DF20227386321"/>
    <x v="183"/>
    <x v="172"/>
    <s v="AARON HUENCHUMIL"/>
    <s v="Marchant Pereira #2113"/>
    <s v="Ñuñoa"/>
    <x v="0"/>
    <s v="Cumple"/>
    <s v="Cumple"/>
    <s v="No Aplica"/>
    <s v="No Aplica"/>
    <s v="Cumple"/>
    <s v="Cumple"/>
    <s v="No"/>
    <s v="S/N"/>
    <s v="S/N"/>
    <s v="No Aplica"/>
    <s v="No Aplica"/>
    <s v="No Aplica"/>
    <s v="Cumple"/>
    <s v="Cumple"/>
    <s v="1- Red B.T tradicional despejada de ramas de palmera"/>
    <x v="5"/>
    <x v="0"/>
    <x v="9"/>
    <x v="0"/>
    <n v="0.5"/>
    <n v="0.5"/>
    <n v="0.5"/>
    <n v="0.5"/>
    <n v="0.5"/>
    <n v="0.5"/>
    <n v="0.25"/>
    <n v="0.25"/>
    <n v="0.5"/>
    <n v="0.5"/>
    <n v="0.5"/>
    <n v="1"/>
    <x v="0"/>
  </r>
  <r>
    <s v="2065875"/>
    <s v="207620102022124432"/>
    <s v="DF20227407269"/>
    <x v="183"/>
    <x v="165"/>
    <s v="Cristobal toro"/>
    <s v="Lucketti 9349"/>
    <s v="La Cisterna"/>
    <x v="0"/>
    <s v="Cumple"/>
    <s v="Cumple"/>
    <s v="No Aplica"/>
    <s v="No Aplica"/>
    <s v="Cumple"/>
    <s v="Cumple"/>
    <s v="No"/>
    <s v="S/N"/>
    <s v="S/N"/>
    <s v="No Aplica"/>
    <s v="No Aplica"/>
    <s v="No Aplica"/>
    <s v="Cumple"/>
    <s v="Cumple"/>
    <s v="Num. De incidencia , relacionado con direccion 21 de mayo 135  Problema externo , td"/>
    <x v="5"/>
    <x v="0"/>
    <x v="9"/>
    <x v="0"/>
    <n v="0.5"/>
    <n v="0.5"/>
    <n v="0.5"/>
    <n v="0.5"/>
    <n v="0.5"/>
    <n v="0.5"/>
    <n v="0.25"/>
    <n v="0.25"/>
    <n v="0.5"/>
    <n v="0.5"/>
    <n v="0.5"/>
    <n v="1"/>
    <x v="0"/>
  </r>
  <r>
    <s v="2065873"/>
    <s v="207620102022124202"/>
    <s v="DF20227405624"/>
    <x v="183"/>
    <x v="166"/>
    <s v="Cristobal toro"/>
    <s v="21 de mayo 135"/>
    <s v="La Cisterna"/>
    <x v="0"/>
    <s v="Cumple"/>
    <s v="Cumple"/>
    <s v="No Aplica"/>
    <s v="No Aplica"/>
    <s v="Cumple"/>
    <s v="Cumple"/>
    <s v="No"/>
    <s v="S/N"/>
    <s v="S/N"/>
    <s v="No Aplica"/>
    <s v="No Aplica"/>
    <s v="No Aplica"/>
    <s v="Cumple"/>
    <s v="Cumple"/>
    <s v="Problema externo , td ."/>
    <x v="5"/>
    <x v="0"/>
    <x v="9"/>
    <x v="0"/>
    <n v="0.5"/>
    <n v="0.5"/>
    <n v="0.5"/>
    <n v="0.5"/>
    <n v="0.5"/>
    <n v="0.5"/>
    <n v="0.25"/>
    <n v="0.25"/>
    <n v="0.5"/>
    <n v="0.5"/>
    <n v="0.5"/>
    <n v="1"/>
    <x v="0"/>
  </r>
  <r>
    <s v="2065871"/>
    <s v="207520102022123907"/>
    <s v="DF20227378727"/>
    <x v="183"/>
    <x v="150"/>
    <s v="AARON HUENCHUMIL"/>
    <s v="Sucre #2602 B"/>
    <s v="Ñuñoa"/>
    <x v="0"/>
    <s v="Cumple"/>
    <s v="Cumple"/>
    <s v="No Aplica"/>
    <s v="No Aplica"/>
    <s v="Cumple"/>
    <s v="Cumple"/>
    <s v="No"/>
    <s v="S/N"/>
    <s v="S/N"/>
    <s v="No Aplica"/>
    <s v="No Aplica"/>
    <s v="No Aplica"/>
    <s v="Cumple"/>
    <s v="Cumple"/>
    <s v="1-Sector con suministro electrico normalizado"/>
    <x v="5"/>
    <x v="0"/>
    <x v="9"/>
    <x v="0"/>
    <n v="0.5"/>
    <n v="0.5"/>
    <n v="0.5"/>
    <n v="0.5"/>
    <n v="0.5"/>
    <n v="0.5"/>
    <n v="0.25"/>
    <n v="0.25"/>
    <n v="0.5"/>
    <n v="0.5"/>
    <n v="0.5"/>
    <n v="1"/>
    <x v="0"/>
  </r>
  <r>
    <s v="2065852"/>
    <s v="207620102022121655"/>
    <s v="DF20227407058"/>
    <x v="183"/>
    <x v="165"/>
    <s v="Cristobal toro"/>
    <s v="Union sur 109"/>
    <s v="La Cisterna"/>
    <x v="0"/>
    <s v="Cumple"/>
    <s v="Cumple"/>
    <s v="No Cumple"/>
    <s v="No Aplica"/>
    <s v="Cumple"/>
    <s v="Cumple"/>
    <s v="No"/>
    <s v="S/N"/>
    <s v="S/N"/>
    <s v="No Aplica"/>
    <s v="No Aplica"/>
    <s v="No Aplica"/>
    <s v="Cumple"/>
    <s v="Cumple"/>
    <s v="Sin moradores , corresponde al num. Municipal 097"/>
    <x v="5"/>
    <x v="0"/>
    <x v="9"/>
    <x v="0"/>
    <n v="0.5"/>
    <n v="0.5"/>
    <n v="0"/>
    <n v="0.5"/>
    <n v="0.5"/>
    <n v="0.5"/>
    <n v="0.25"/>
    <n v="0.25"/>
    <n v="0.5"/>
    <n v="0.5"/>
    <n v="0.5"/>
    <n v="0.85000000000000009"/>
    <x v="0"/>
  </r>
  <r>
    <s v="2065844"/>
    <s v="207520102022115546"/>
    <s v="DF20227381429"/>
    <x v="183"/>
    <x v="164"/>
    <s v="AARON HUENCHUMIL"/>
    <s v="Jose Luis Araneda #90 dpto 1506"/>
    <s v="Ñuñoa"/>
    <x v="0"/>
    <s v="Cumple"/>
    <s v="Cumple"/>
    <s v="Cumple"/>
    <s v="Cumple"/>
    <s v="Cumple"/>
    <s v="Cumple"/>
    <s v="No"/>
    <s v="S/N"/>
    <s v="S/N"/>
    <s v="No Aplica"/>
    <s v="No Aplica"/>
    <s v="No Aplica"/>
    <s v="Cumple"/>
    <s v="Cumple"/>
    <s v="1- TD 32929 se encuentra normalizado"/>
    <x v="5"/>
    <x v="0"/>
    <x v="9"/>
    <x v="0"/>
    <n v="0.5"/>
    <n v="0.5"/>
    <n v="0.5"/>
    <n v="0.5"/>
    <n v="0.5"/>
    <n v="0.5"/>
    <n v="0.25"/>
    <n v="0.25"/>
    <n v="0.5"/>
    <n v="0.5"/>
    <n v="0.5"/>
    <n v="1"/>
    <x v="0"/>
  </r>
  <r>
    <s v="2065839"/>
    <s v="207620102022115105"/>
    <s v="DF20227404419"/>
    <x v="183"/>
    <x v="159"/>
    <s v="Cristobal toro"/>
    <s v="M . Humbser 667"/>
    <s v="La Cistern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5820"/>
    <s v="207520102022113308"/>
    <s v="DF20227375413"/>
    <x v="183"/>
    <x v="149"/>
    <s v="AARON HUENCHUMIL"/>
    <s v="Duble Almeyda #1600 dpto 502"/>
    <s v="Ñuñoa"/>
    <x v="0"/>
    <s v="Cumple"/>
    <s v="Cumple"/>
    <s v="No Aplica"/>
    <s v="No Aplica"/>
    <s v="Cumple"/>
    <s v="Cumple"/>
    <s v="No"/>
    <s v="S/N"/>
    <s v="S/N"/>
    <s v="No Aplica"/>
    <s v="No Aplica"/>
    <s v="No Aplica"/>
    <s v="Cumple"/>
    <s v="Cumple Parcialmente"/>
    <s v="1- TD sin numero posicion en servicio normal 2- TD ubicado a al poniente de interseccion de Monseñor Eyzaguirre con Duble Almeyda"/>
    <x v="5"/>
    <x v="0"/>
    <x v="9"/>
    <x v="0"/>
    <n v="0.5"/>
    <n v="0.5"/>
    <n v="0.5"/>
    <n v="0.5"/>
    <n v="0.5"/>
    <n v="0.5"/>
    <n v="0.25"/>
    <n v="0.25"/>
    <n v="0.5"/>
    <n v="0.5"/>
    <n v="0.17499999999999999"/>
    <n v="0.93500000000000005"/>
    <x v="0"/>
  </r>
  <r>
    <s v="2065819"/>
    <s v="207620102022113431"/>
    <s v="DF20227407306"/>
    <x v="183"/>
    <x v="165"/>
    <s v="Cristobal toro"/>
    <s v="Ignacio echeverria 8552"/>
    <s v="La Cisterna"/>
    <x v="0"/>
    <s v="Cumple"/>
    <s v="Cumple"/>
    <s v="No Aplica"/>
    <s v="No Aplica"/>
    <s v="Cumple"/>
    <s v="Cumple"/>
    <s v="No"/>
    <s v="S/N"/>
    <s v="S/N"/>
    <s v="No Aplica"/>
    <s v="No Aplica"/>
    <s v="No Aplica"/>
    <s v="No Cumple"/>
    <s v="Cumple Parcialmente"/>
    <s v="Falta maxima exigida en fotos , mas data  Sin moradores ."/>
    <x v="5"/>
    <x v="0"/>
    <x v="9"/>
    <x v="0"/>
    <n v="0.5"/>
    <n v="0.5"/>
    <n v="0.5"/>
    <n v="0.5"/>
    <n v="0.5"/>
    <n v="0.5"/>
    <n v="0.25"/>
    <n v="0.25"/>
    <n v="0.5"/>
    <n v="0"/>
    <n v="0.17499999999999999"/>
    <n v="0.83500000000000008"/>
    <x v="0"/>
  </r>
  <r>
    <s v="2065812"/>
    <s v="207620102022111812"/>
    <s v="DF20227408301"/>
    <x v="183"/>
    <x v="165"/>
    <s v="Cristobal toro"/>
    <s v="Santa anselma 25 loc  6"/>
    <s v="La Cisterna"/>
    <x v="0"/>
    <s v="Cumple"/>
    <s v="Cumple"/>
    <s v="No Aplica"/>
    <s v="No Aplica"/>
    <s v="Cumple"/>
    <s v="Cumple"/>
    <s v="No"/>
    <s v="S/N"/>
    <s v="S/N"/>
    <s v="No Aplica"/>
    <s v="No Aplica"/>
    <s v="No Aplica"/>
    <s v="Cumple"/>
    <s v="Cumple Parcialmente"/>
    <s v="Falta mayor data en fotos . Problema externo , TD."/>
    <x v="5"/>
    <x v="0"/>
    <x v="9"/>
    <x v="0"/>
    <n v="0.5"/>
    <n v="0.5"/>
    <n v="0.5"/>
    <n v="0.5"/>
    <n v="0.5"/>
    <n v="0.5"/>
    <n v="0.25"/>
    <n v="0.25"/>
    <n v="0.5"/>
    <n v="0.5"/>
    <n v="0.17499999999999999"/>
    <n v="0.93500000000000005"/>
    <x v="0"/>
  </r>
  <r>
    <s v="2065811"/>
    <s v="207520102022111354"/>
    <s v="DF20227375350"/>
    <x v="183"/>
    <x v="149"/>
    <s v="AARON HUENCHUMIL"/>
    <s v="Monseñor Eyzaguirre #263 dpto 302"/>
    <s v="Ñuñoa"/>
    <x v="0"/>
    <s v="Cumple"/>
    <s v="Cumple"/>
    <s v="No Aplica"/>
    <s v="No Aplica"/>
    <s v="Cumple"/>
    <s v="Cumple"/>
    <s v="No"/>
    <s v="S/N"/>
    <s v="S/N"/>
    <s v="No Aplica"/>
    <s v="No Aplica"/>
    <s v="No Aplica"/>
    <s v="Cumple"/>
    <s v="Cumple Parcialmente"/>
    <s v="1-TD sin numero posicion se encuentra en servicio normal  2- TD sin numero ubicacado 1 claro al sur de DESC. FUS 86976"/>
    <x v="5"/>
    <x v="0"/>
    <x v="9"/>
    <x v="0"/>
    <n v="0.5"/>
    <n v="0.5"/>
    <n v="0.5"/>
    <n v="0.5"/>
    <n v="0.5"/>
    <n v="0.5"/>
    <n v="0.25"/>
    <n v="0.25"/>
    <n v="0.5"/>
    <n v="0.5"/>
    <n v="0.17499999999999999"/>
    <n v="0.93500000000000005"/>
    <x v="0"/>
  </r>
  <r>
    <s v="2065802"/>
    <s v="207620102022105911"/>
    <s v="DF20227408124"/>
    <x v="183"/>
    <x v="165"/>
    <s v="Cristobal toro"/>
    <s v="Victoria 7874"/>
    <s v="La Cisterna"/>
    <x v="0"/>
    <s v="Cumple"/>
    <s v="Cumple"/>
    <s v="No Aplica"/>
    <s v="No Aplica"/>
    <s v="Cumple"/>
    <s v="Cumple"/>
    <s v="No"/>
    <s v="S/N"/>
    <s v="S/N"/>
    <s v="No Aplica"/>
    <s v="No Aplica"/>
    <s v="No Aplica"/>
    <s v="Cumple"/>
    <s v="Cumple Parcialmente"/>
    <s v="Falta mayor data en fotos . Sin moradores ."/>
    <x v="5"/>
    <x v="0"/>
    <x v="9"/>
    <x v="0"/>
    <n v="0.5"/>
    <n v="0.5"/>
    <n v="0.5"/>
    <n v="0.5"/>
    <n v="0.5"/>
    <n v="0.5"/>
    <n v="0.25"/>
    <n v="0.25"/>
    <n v="0.5"/>
    <n v="0.5"/>
    <n v="0.17499999999999999"/>
    <n v="0.93500000000000005"/>
    <x v="0"/>
  </r>
  <r>
    <s v="2065793"/>
    <s v="207620102022103953"/>
    <s v="DF20227408649"/>
    <x v="183"/>
    <x v="158"/>
    <s v="Cristobal toro"/>
    <s v="Elias fernandez albano 637 dpto 207"/>
    <s v="La Cisterna"/>
    <x v="0"/>
    <s v="Cumple"/>
    <s v="Cumple"/>
    <s v="No Aplica"/>
    <s v="No Aplica"/>
    <s v="Cumple"/>
    <s v="Cumple"/>
    <s v="No"/>
    <s v="S/N"/>
    <s v="S/N"/>
    <s v="No Aplica"/>
    <s v="No Aplica"/>
    <s v="No Aplica"/>
    <s v="No Cumple"/>
    <s v="Cumple Parcialmente"/>
    <s v="Falta maxima de fotos exigidas y mas data . Concerge con problemas para dejarme ingresar a medidores , ya q no hay llaves en el momento  no entrega mas datos"/>
    <x v="5"/>
    <x v="0"/>
    <x v="9"/>
    <x v="0"/>
    <n v="0.5"/>
    <n v="0.5"/>
    <n v="0.5"/>
    <n v="0.5"/>
    <n v="0.5"/>
    <n v="0.5"/>
    <n v="0.25"/>
    <n v="0.25"/>
    <n v="0.5"/>
    <n v="0"/>
    <n v="0.17499999999999999"/>
    <n v="0.83500000000000008"/>
    <x v="0"/>
  </r>
  <r>
    <s v="2065789"/>
    <s v="207620102022102010"/>
    <s v="DF20227403186"/>
    <x v="183"/>
    <x v="157"/>
    <s v="Cristobal toro"/>
    <s v="Lucerna 111"/>
    <s v="La Cisterna"/>
    <x v="0"/>
    <s v="Cumple"/>
    <s v="Cumple"/>
    <s v="No Cumple"/>
    <s v="No Cumple"/>
    <s v="Cumple"/>
    <s v="Cumple"/>
    <s v="No"/>
    <s v="S/N"/>
    <s v="S/N"/>
    <s v="No Aplica"/>
    <s v="No Aplica"/>
    <s v="No Aplica"/>
    <s v="Cumple"/>
    <s v="Cumple"/>
    <s v="Sin moradores  Sin mayor observacion"/>
    <x v="5"/>
    <x v="0"/>
    <x v="9"/>
    <x v="0"/>
    <n v="0.5"/>
    <n v="0.5"/>
    <n v="0"/>
    <n v="0"/>
    <n v="0.5"/>
    <n v="0.5"/>
    <n v="0.25"/>
    <n v="0.25"/>
    <n v="0.5"/>
    <n v="0.5"/>
    <n v="0.5"/>
    <n v="0.7"/>
    <x v="0"/>
  </r>
  <r>
    <s v="2065706"/>
    <s v="207620102022100539"/>
    <s v="DF20227394386"/>
    <x v="183"/>
    <x v="154"/>
    <s v="Cristobal toro"/>
    <s v="Lo ovalle 320 dpto 704"/>
    <s v="La Cisterna"/>
    <x v="0"/>
    <s v="Cumple"/>
    <s v="Cumple"/>
    <s v="No Aplica"/>
    <s v="No Aplica"/>
    <s v="Cumple"/>
    <s v="Cumple"/>
    <s v="No"/>
    <s v="S/N"/>
    <s v="S/N"/>
    <s v="No Aplica"/>
    <s v="No Aplica"/>
    <s v="No Aplica"/>
    <s v="No Cumple"/>
    <s v="No Cumple"/>
    <s v="Atiende concerge , q no permite ingreso , ya q no tiene datos de visita de personal de emergencia en fecha indicada y no se encuentra cliente en domicilio . No entrega datos"/>
    <x v="5"/>
    <x v="0"/>
    <x v="9"/>
    <x v="0"/>
    <n v="0.5"/>
    <n v="0.5"/>
    <n v="0.5"/>
    <n v="0.5"/>
    <n v="0.5"/>
    <n v="0.5"/>
    <n v="0.25"/>
    <n v="0.25"/>
    <n v="0.5"/>
    <n v="0"/>
    <n v="0"/>
    <n v="0.8"/>
    <x v="0"/>
  </r>
  <r>
    <s v="2067147"/>
    <s v="207521102022180154"/>
    <s v="DF20227391823"/>
    <x v="184"/>
    <x v="175"/>
    <s v="AARON HUENCHUMIL"/>
    <s v="Pedro de Valdivia #3252"/>
    <s v="Ñuñoa"/>
    <x v="0"/>
    <s v="Cumple"/>
    <s v="Cumple"/>
    <s v="No Cumple"/>
    <s v="No Cumple"/>
    <s v="Cumple"/>
    <s v="Cumple"/>
    <s v="No"/>
    <s v="S/N"/>
    <s v="S/N"/>
    <s v="No Aplica"/>
    <s v="No Aplica"/>
    <s v="No Aplica"/>
    <s v="Cumple"/>
    <s v="Cumple"/>
    <s v="1- TD 3154 se encuentra normalizado  2-- No declara codigo de material utilizado"/>
    <x v="5"/>
    <x v="0"/>
    <x v="9"/>
    <x v="0"/>
    <n v="0.5"/>
    <n v="0.5"/>
    <n v="0"/>
    <n v="0"/>
    <n v="0.5"/>
    <n v="0.5"/>
    <n v="0.25"/>
    <n v="0.25"/>
    <n v="0.5"/>
    <n v="0.5"/>
    <n v="0.5"/>
    <n v="0.7"/>
    <x v="0"/>
  </r>
  <r>
    <s v="2067138"/>
    <s v="207621102022174621"/>
    <s v="DF20227402511"/>
    <x v="184"/>
    <x v="162"/>
    <s v="Cristobal toro"/>
    <s v="El tulipero 3726"/>
    <s v="Macul"/>
    <x v="0"/>
    <s v="Cumple"/>
    <s v="Cumple"/>
    <s v="No Aplica"/>
    <s v="No Aplica"/>
    <s v="Cumple"/>
    <s v="Cumple"/>
    <s v="No"/>
    <s v="S/N"/>
    <s v="S/N"/>
    <s v="No Aplica"/>
    <s v="No Aplica"/>
    <s v="No Aplica"/>
    <s v="Cumple"/>
    <s v="Cumple"/>
    <s v="Sin acceso a condominio , guardia indica que si no es de urgencia no puedo ingresar . No entrega mas datos ."/>
    <x v="5"/>
    <x v="0"/>
    <x v="9"/>
    <x v="0"/>
    <n v="0.5"/>
    <n v="0.5"/>
    <n v="0.5"/>
    <n v="0.5"/>
    <n v="0.5"/>
    <n v="0.5"/>
    <n v="0.25"/>
    <n v="0.25"/>
    <n v="0.5"/>
    <n v="0.5"/>
    <n v="0.5"/>
    <n v="1"/>
    <x v="0"/>
  </r>
  <r>
    <s v="2067130"/>
    <s v="207521102022173518"/>
    <s v="DF20227392339"/>
    <x v="184"/>
    <x v="155"/>
    <s v="AARON HUENCHUMIL"/>
    <s v="Villaseca #1080 dpto 22"/>
    <s v="Ñuñoa"/>
    <x v="0"/>
    <s v="Cumple"/>
    <s v="Cumple"/>
    <s v="No Cumple"/>
    <s v="No Cumple"/>
    <s v="Cumple"/>
    <s v="Cumple"/>
    <s v="No"/>
    <s v="S/N"/>
    <s v="S/N"/>
    <s v="No Aplica"/>
    <s v="No Aplica"/>
    <s v="No Aplica"/>
    <s v="Cumple"/>
    <s v="Cumple"/>
    <s v="1-TD 2254 se encuentra normalizado 2- No declara codigo de material utilizado, pero si describe su uso"/>
    <x v="5"/>
    <x v="0"/>
    <x v="9"/>
    <x v="0"/>
    <n v="0.5"/>
    <n v="0.5"/>
    <n v="0"/>
    <n v="0"/>
    <n v="0.5"/>
    <n v="0.5"/>
    <n v="0.25"/>
    <n v="0.25"/>
    <n v="0.5"/>
    <n v="0.5"/>
    <n v="0.5"/>
    <n v="0.7"/>
    <x v="0"/>
  </r>
  <r>
    <s v="2067127"/>
    <s v="207521102022173213"/>
    <s v="DF20227390239"/>
    <x v="184"/>
    <x v="151"/>
    <s v="AARON HUENCHUMIL"/>
    <s v="Villaseca #975 L"/>
    <s v="Ñuñoa"/>
    <x v="0"/>
    <s v="Cumple"/>
    <s v="Cumple"/>
    <s v="Cumple"/>
    <s v="Cumple"/>
    <s v="Cumple"/>
    <s v="Cumple"/>
    <s v="No"/>
    <s v="S/N"/>
    <s v="S/N"/>
    <s v="No Aplica"/>
    <s v="No Aplica"/>
    <s v="No Aplica"/>
    <s v="Cumple"/>
    <s v="Cumple"/>
    <s v="1- TD 2254 se encuentra normalizado"/>
    <x v="5"/>
    <x v="0"/>
    <x v="9"/>
    <x v="0"/>
    <n v="0.5"/>
    <n v="0.5"/>
    <n v="0.5"/>
    <n v="0.5"/>
    <n v="0.5"/>
    <n v="0.5"/>
    <n v="0.25"/>
    <n v="0.25"/>
    <n v="0.5"/>
    <n v="0.5"/>
    <n v="0.5"/>
    <n v="1"/>
    <x v="0"/>
  </r>
  <r>
    <s v="2067121"/>
    <s v="207521102022172653"/>
    <s v="DF20227389132"/>
    <x v="184"/>
    <x v="168"/>
    <s v="AARON HUENCHUMIL"/>
    <s v="Pedro L. Ferrer #2061"/>
    <s v="Ñuñoa"/>
    <x v="0"/>
    <s v="Cumple"/>
    <s v="Cumple"/>
    <s v="No Aplica"/>
    <s v="No Aplica"/>
    <s v="Cumple"/>
    <s v="Cumple"/>
    <s v="Si"/>
    <s v="Pedro Donoso"/>
    <s v="S/N"/>
    <s v="Cumple"/>
    <s v="Cumple"/>
    <s v="Cumple"/>
    <s v="Cumple"/>
    <s v="Cumple Parcialmente"/>
    <s v="1-Cliente se encuentra con suministro electrico normalizado"/>
    <x v="5"/>
    <x v="0"/>
    <x v="9"/>
    <x v="0"/>
    <n v="0.5"/>
    <n v="0.5"/>
    <n v="0.5"/>
    <n v="0.5"/>
    <n v="0.5"/>
    <n v="0.5"/>
    <n v="0.25"/>
    <n v="0.25"/>
    <n v="0.5"/>
    <n v="0.5"/>
    <n v="0.17499999999999999"/>
    <n v="0.93500000000000005"/>
    <x v="0"/>
  </r>
  <r>
    <s v="2067098"/>
    <s v="207521102022165654"/>
    <s v="DF20227390905"/>
    <x v="184"/>
    <x v="151"/>
    <s v="AARON HUENCHUMIL"/>
    <s v="Jose Manuel Infante #1805 dpto 1311"/>
    <s v="Ñuñoa"/>
    <x v="0"/>
    <s v="Cumple"/>
    <s v="Cumple"/>
    <s v="Cumple"/>
    <s v="Cumple"/>
    <s v="Cumple"/>
    <s v="Cumple"/>
    <s v="No"/>
    <s v="S/N"/>
    <s v="S/N"/>
    <s v="No Aplica"/>
    <s v="No Aplica"/>
    <s v="No Aplica"/>
    <s v="Cumple"/>
    <s v="Cumple"/>
    <s v="1-Cliente no se encuentra en domicilio, conserje permite acceso a shaft medidores  2- Suministro electrico normalizado"/>
    <x v="5"/>
    <x v="0"/>
    <x v="9"/>
    <x v="0"/>
    <n v="0.5"/>
    <n v="0.5"/>
    <n v="0.5"/>
    <n v="0.5"/>
    <n v="0.5"/>
    <n v="0.5"/>
    <n v="0.25"/>
    <n v="0.25"/>
    <n v="0.5"/>
    <n v="0.5"/>
    <n v="0.5"/>
    <n v="1"/>
    <x v="0"/>
  </r>
  <r>
    <s v="2067094"/>
    <s v="207521102022164454"/>
    <s v="DF20227387560"/>
    <x v="184"/>
    <x v="167"/>
    <s v="AARON HUENCHUMIL"/>
    <s v="Luis Beltran #1811 dpto 505"/>
    <s v="Ñuñoa"/>
    <x v="0"/>
    <s v="Cumple"/>
    <s v="Cumple"/>
    <s v="No Aplica"/>
    <s v="No Aplica"/>
    <s v="Cumple"/>
    <s v="Cumple"/>
    <s v="No"/>
    <s v="S/N"/>
    <s v="S/N"/>
    <s v="No Aplica"/>
    <s v="No Aplica"/>
    <s v="No Aplica"/>
    <s v="Cumple Mayormente"/>
    <s v="Cumple Parcialmente"/>
    <s v="1- Cliente no se encuentra en domicilio y conserje no permite acceso a shaft medidores"/>
    <x v="5"/>
    <x v="0"/>
    <x v="9"/>
    <x v="0"/>
    <n v="0.5"/>
    <n v="0.5"/>
    <n v="0.5"/>
    <n v="0.5"/>
    <n v="0.5"/>
    <n v="0.5"/>
    <n v="0.25"/>
    <n v="0.25"/>
    <n v="0.5"/>
    <n v="0.32500000000000001"/>
    <n v="0.17499999999999999"/>
    <n v="0.9"/>
    <x v="0"/>
  </r>
  <r>
    <s v="2067089"/>
    <s v="207521102022163316"/>
    <s v="DF20227387988"/>
    <x v="184"/>
    <x v="170"/>
    <s v="AARON HUENCHUMIL"/>
    <s v="Salvador #2075 dpto 108"/>
    <s v="Ñuñoa"/>
    <x v="0"/>
    <s v="Cumple"/>
    <s v="Cumple"/>
    <s v="Cumple"/>
    <s v="Cumple"/>
    <s v="Cumple"/>
    <s v="Cumple"/>
    <s v="No"/>
    <s v="S/N"/>
    <s v="S/N"/>
    <s v="No Aplica"/>
    <s v="No Aplica"/>
    <s v="No Aplica"/>
    <s v="Cumple"/>
    <s v="Cumple"/>
    <s v="1- Edificio sin conserje, cliente no se encuentra en domicilio"/>
    <x v="5"/>
    <x v="0"/>
    <x v="9"/>
    <x v="0"/>
    <n v="0.5"/>
    <n v="0.5"/>
    <n v="0.5"/>
    <n v="0.5"/>
    <n v="0.5"/>
    <n v="0.5"/>
    <n v="0.25"/>
    <n v="0.25"/>
    <n v="0.5"/>
    <n v="0.5"/>
    <n v="0.5"/>
    <n v="1"/>
    <x v="0"/>
  </r>
  <r>
    <s v="2067081"/>
    <s v="207521102022162341"/>
    <s v="DF20227388090"/>
    <x v="184"/>
    <x v="170"/>
    <s v="AARON HUENCHUMIL"/>
    <s v="Colo colo #829"/>
    <s v="Ñuñoa"/>
    <x v="0"/>
    <s v="Cumple"/>
    <s v="Cumple"/>
    <s v="No Aplica"/>
    <s v="No Aplica"/>
    <s v="Cumple"/>
    <s v="Cumple"/>
    <s v="Si"/>
    <s v="S/N"/>
    <s v="S/N"/>
    <s v="Cumple"/>
    <s v="Cumple"/>
    <s v="Cumple"/>
    <s v="Cumple"/>
    <s v="Cumple"/>
    <s v="1-Cliente se encuentra con suministro electrico normalizado"/>
    <x v="5"/>
    <x v="0"/>
    <x v="9"/>
    <x v="0"/>
    <n v="0.5"/>
    <n v="0.5"/>
    <n v="0.5"/>
    <n v="0.5"/>
    <n v="0.5"/>
    <n v="0.5"/>
    <n v="0.25"/>
    <n v="0.25"/>
    <n v="0.5"/>
    <n v="0.5"/>
    <n v="0.5"/>
    <n v="1"/>
    <x v="0"/>
  </r>
  <r>
    <s v="2067067"/>
    <s v="207521102022155916"/>
    <s v="DF20227383295"/>
    <x v="184"/>
    <x v="171"/>
    <s v="AARON HUENCHUMIL"/>
    <s v="Crescente Errazuriz #401 dpto 811"/>
    <s v="Ñuñoa"/>
    <x v="0"/>
    <s v="Cumple"/>
    <s v="Cumple"/>
    <s v="No Aplica"/>
    <s v="No Aplica"/>
    <s v="Cumple"/>
    <s v="Cumple"/>
    <s v="No"/>
    <s v="S/N"/>
    <s v="S/N"/>
    <s v="No Aplica"/>
    <s v="No Aplica"/>
    <s v="No Aplica"/>
    <s v="Cumple"/>
    <s v="Cumple"/>
    <s v="1-Cliente no se encuentra en domicilio, conserje permite acceso a shaft medidores 2- Suministro electrico normalizado 3- Falta sello en caja empalme"/>
    <x v="5"/>
    <x v="0"/>
    <x v="9"/>
    <x v="0"/>
    <n v="0.5"/>
    <n v="0.5"/>
    <n v="0.5"/>
    <n v="0.5"/>
    <n v="0.5"/>
    <n v="0.5"/>
    <n v="0.25"/>
    <n v="0.25"/>
    <n v="0.5"/>
    <n v="0.5"/>
    <n v="0.5"/>
    <n v="1"/>
    <x v="0"/>
  </r>
  <r>
    <s v="2067029"/>
    <s v="207621102022154907"/>
    <s v="DF20227397163"/>
    <x v="184"/>
    <x v="153"/>
    <s v="Cristobal toro"/>
    <s v="Las golondrinas 3706"/>
    <s v="Macul"/>
    <x v="0"/>
    <s v="Cumple"/>
    <s v="Cumple"/>
    <s v="No Aplica"/>
    <s v="No Aplica"/>
    <s v="Cumple"/>
    <s v="Cumple"/>
    <s v="No"/>
    <s v="S/N"/>
    <s v="S/N"/>
    <s v="No Aplica"/>
    <s v="No Aplica"/>
    <s v="No Aplica"/>
    <s v="Cumple"/>
    <s v="Cumple Parcialmente"/>
    <s v="Falta mayor data en fotografias  Problema externo , td"/>
    <x v="5"/>
    <x v="0"/>
    <x v="9"/>
    <x v="0"/>
    <n v="0.5"/>
    <n v="0.5"/>
    <n v="0.5"/>
    <n v="0.5"/>
    <n v="0.5"/>
    <n v="0.5"/>
    <n v="0.25"/>
    <n v="0.25"/>
    <n v="0.5"/>
    <n v="0.5"/>
    <n v="0.17499999999999999"/>
    <n v="0.93500000000000005"/>
    <x v="0"/>
  </r>
  <r>
    <s v="2067027"/>
    <s v="207521102022153739"/>
    <s v="DF20227384471"/>
    <x v="184"/>
    <x v="173"/>
    <s v="AARON HUENCHUMIL"/>
    <s v="Gral. Bustamante #772 dpto 901A"/>
    <s v="Ñuñoa"/>
    <x v="0"/>
    <s v="Cumple"/>
    <s v="Cumple"/>
    <s v="No Aplica"/>
    <s v="No Aplica"/>
    <s v="Cumple"/>
    <s v="Cumple"/>
    <s v="No"/>
    <s v="S/N"/>
    <s v="S/N"/>
    <s v="No Aplica"/>
    <s v="No Aplica"/>
    <s v="No Aplica"/>
    <s v="Cumple Mayormente"/>
    <s v="Cumple Parcialmente"/>
    <s v="1-Cliente no se encuentra en domicilio, pero conserje permite acceso a shaft electrico  2- Suministro electrico normalizado"/>
    <x v="5"/>
    <x v="0"/>
    <x v="9"/>
    <x v="0"/>
    <n v="0.5"/>
    <n v="0.5"/>
    <n v="0.5"/>
    <n v="0.5"/>
    <n v="0.5"/>
    <n v="0.5"/>
    <n v="0.25"/>
    <n v="0.25"/>
    <n v="0.5"/>
    <n v="0.32500000000000001"/>
    <n v="0.17499999999999999"/>
    <n v="0.9"/>
    <x v="0"/>
  </r>
  <r>
    <s v="2067025"/>
    <s v="207621102022153140"/>
    <s v="DF20227402234"/>
    <x v="184"/>
    <x v="162"/>
    <s v="Cristobal toro"/>
    <s v="San marcos 4785"/>
    <s v="Macul"/>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7023"/>
    <s v="207621102022151956"/>
    <s v="DF20227400639"/>
    <x v="184"/>
    <x v="177"/>
    <s v="Cristobal toro"/>
    <s v="Ramon cruz m. 3300"/>
    <s v="Macul"/>
    <x v="0"/>
    <s v="Cumple"/>
    <s v="Cumple"/>
    <s v="No Aplica"/>
    <s v="No Aplica"/>
    <s v="Cumple"/>
    <s v="Cumple"/>
    <s v="No"/>
    <s v="S/N"/>
    <s v="S/N"/>
    <s v="No Aplica"/>
    <s v="No Aplica"/>
    <s v="No Aplica"/>
    <s v="No Cumple"/>
    <s v="Cumple Parcialmente"/>
    <s v="Falta maxima de fotos exigidas ,  Mas data . Vecinos conflictivos , molestos por estar sacando fotos"/>
    <x v="5"/>
    <x v="0"/>
    <x v="9"/>
    <x v="0"/>
    <n v="0.5"/>
    <n v="0.5"/>
    <n v="0.5"/>
    <n v="0.5"/>
    <n v="0.5"/>
    <n v="0.5"/>
    <n v="0.25"/>
    <n v="0.25"/>
    <n v="0.5"/>
    <n v="0"/>
    <n v="0.17499999999999999"/>
    <n v="0.83500000000000008"/>
    <x v="0"/>
  </r>
  <r>
    <s v="2066982"/>
    <s v="207621102022133444"/>
    <s v="DF20227393627"/>
    <x v="184"/>
    <x v="156"/>
    <s v="Cristobal toro"/>
    <s v="Quilin 4100"/>
    <s v="Macul"/>
    <x v="0"/>
    <s v="Cumple"/>
    <s v="Cumple"/>
    <s v="Cumple"/>
    <s v="Cumple"/>
    <s v="Cumple"/>
    <s v="Cumple"/>
    <s v="No"/>
    <s v="S/N"/>
    <s v="S/N"/>
    <s v="No Aplica"/>
    <s v="No Aplica"/>
    <s v="No Aplica"/>
    <s v="Cumple"/>
    <s v="Cumple"/>
    <s v="Sin acceso a medidor  Atiende persona a cargo , pero no sabe de visita de personal de emergencia en esa fecha . No entrega mas datos"/>
    <x v="5"/>
    <x v="0"/>
    <x v="9"/>
    <x v="0"/>
    <n v="0.5"/>
    <n v="0.5"/>
    <n v="0.5"/>
    <n v="0.5"/>
    <n v="0.5"/>
    <n v="0.5"/>
    <n v="0.25"/>
    <n v="0.25"/>
    <n v="0.5"/>
    <n v="0.5"/>
    <n v="0.5"/>
    <n v="1"/>
    <x v="0"/>
  </r>
  <r>
    <s v="2066901"/>
    <s v="207621102022130159"/>
    <s v="DF20227398687"/>
    <x v="184"/>
    <x v="177"/>
    <s v="Cristobal toro"/>
    <s v="Las madreselvas 3674"/>
    <s v="Macul"/>
    <x v="0"/>
    <s v="Cumple"/>
    <s v="Cumple"/>
    <s v="No Aplica"/>
    <s v="No Aplica"/>
    <s v="Cumple"/>
    <s v="Cumple"/>
    <s v="No"/>
    <s v="S/N"/>
    <s v="S/N"/>
    <s v="No Aplica"/>
    <s v="No Aplica"/>
    <s v="No Aplica"/>
    <s v="No Cumple"/>
    <s v="No Cumple"/>
    <s v="No figuran fotografias en observaciones. Sin acceso a condominio . Atiende guardia e indica q si no es emergencia no puedo ingresar ."/>
    <x v="5"/>
    <x v="0"/>
    <x v="9"/>
    <x v="0"/>
    <n v="0.5"/>
    <n v="0.5"/>
    <n v="0.5"/>
    <n v="0.5"/>
    <n v="0.5"/>
    <n v="0.5"/>
    <n v="0.25"/>
    <n v="0.25"/>
    <n v="0.5"/>
    <n v="0"/>
    <n v="0"/>
    <n v="0.8"/>
    <x v="0"/>
  </r>
  <r>
    <s v="2066898"/>
    <s v="207621102022124746"/>
    <s v="DF20227396795"/>
    <x v="184"/>
    <x v="153"/>
    <s v="Cristobal toro"/>
    <s v="Rodrigo de araya 3367"/>
    <s v="Macul"/>
    <x v="0"/>
    <s v="Cumple"/>
    <s v="Cumple"/>
    <s v="No Aplica"/>
    <s v="No Aplica"/>
    <s v="Cumple"/>
    <s v="Cumple"/>
    <s v="No"/>
    <s v="S/N"/>
    <s v="S/N"/>
    <s v="No Aplica"/>
    <s v="No Aplica"/>
    <s v="No Aplica"/>
    <s v="Cumple"/>
    <s v="Cumple"/>
    <s v="No se toman fotos , ya que vecinos hacen muchas preguntas , para evitar problemas  Sin moradores"/>
    <x v="5"/>
    <x v="0"/>
    <x v="9"/>
    <x v="0"/>
    <n v="0.5"/>
    <n v="0.5"/>
    <n v="0.5"/>
    <n v="0.5"/>
    <n v="0.5"/>
    <n v="0.5"/>
    <n v="0.25"/>
    <n v="0.25"/>
    <n v="0.5"/>
    <n v="0.5"/>
    <n v="0.5"/>
    <n v="1"/>
    <x v="0"/>
  </r>
  <r>
    <s v="2066889"/>
    <s v="207621102022123740"/>
    <s v="DF20227397225"/>
    <x v="184"/>
    <x v="153"/>
    <s v="Cristobal toro"/>
    <s v="Excequiel fernandez 2302 dpto 305"/>
    <s v="Macul"/>
    <x v="0"/>
    <s v="Cumple"/>
    <s v="Cumple"/>
    <s v="No Aplica"/>
    <s v="No Aplica"/>
    <s v="Cumple"/>
    <s v="Cumple"/>
    <s v="No"/>
    <s v="S/N"/>
    <s v="S/N"/>
    <s v="No Aplica"/>
    <s v="No Aplica"/>
    <s v="No Aplica"/>
    <s v="Cumple"/>
    <s v="Cumple Parcialmente"/>
    <s v="Falta mayor data en fotos. Problema externo , td"/>
    <x v="5"/>
    <x v="0"/>
    <x v="9"/>
    <x v="0"/>
    <n v="0.5"/>
    <n v="0.5"/>
    <n v="0.5"/>
    <n v="0.5"/>
    <n v="0.5"/>
    <n v="0.5"/>
    <n v="0.25"/>
    <n v="0.25"/>
    <n v="0.5"/>
    <n v="0.5"/>
    <n v="0.17499999999999999"/>
    <n v="0.93500000000000005"/>
    <x v="0"/>
  </r>
  <r>
    <s v="2066882"/>
    <s v="207621102022122324"/>
    <s v="DF20227395375"/>
    <x v="184"/>
    <x v="152"/>
    <s v="Cristobal toro"/>
    <s v="2 norte 2069"/>
    <s v="Macul"/>
    <x v="0"/>
    <s v="Cumple"/>
    <s v="Cumple"/>
    <s v="Cumple"/>
    <s v="Cumple"/>
    <s v="Cumple"/>
    <s v="Cumple"/>
    <s v="No"/>
    <s v="S/N"/>
    <s v="S/N"/>
    <s v="No Aplica"/>
    <s v="No Aplica"/>
    <s v="No Aplica"/>
    <s v="Cumple"/>
    <s v="Cumple"/>
    <s v="Sin moradores  Sin mayor observacion"/>
    <x v="5"/>
    <x v="0"/>
    <x v="9"/>
    <x v="0"/>
    <n v="0.5"/>
    <n v="0.5"/>
    <n v="0.5"/>
    <n v="0.5"/>
    <n v="0.5"/>
    <n v="0.5"/>
    <n v="0.25"/>
    <n v="0.25"/>
    <n v="0.5"/>
    <n v="0.5"/>
    <n v="0.5"/>
    <n v="1"/>
    <x v="0"/>
  </r>
  <r>
    <s v="2066875"/>
    <s v="207621102022121218"/>
    <s v="DF20227401884"/>
    <x v="184"/>
    <x v="160"/>
    <s v="Cristobal toro"/>
    <s v="3 poniente 2965"/>
    <s v="Macul"/>
    <x v="0"/>
    <s v="Cumple"/>
    <s v="Cumple"/>
    <s v="No Cumple"/>
    <s v="No Cumple"/>
    <s v="Cumple"/>
    <s v="Cumple"/>
    <s v="Si"/>
    <s v="S/N"/>
    <s v="S/N"/>
    <s v="No Aplica"/>
    <s v="No Aplica"/>
    <s v="No Aplica"/>
    <s v="Cumple Parcialmente"/>
    <s v="Cumple Parcialmente"/>
    <s v="Atiende cliente , pero no esta al tanto de visita de personal de emergencia , no entrega datos , desconfia de mi visita . Toma patente del vehiculo . No se toma foto de fachada para prevenir problemas"/>
    <x v="5"/>
    <x v="0"/>
    <x v="9"/>
    <x v="0"/>
    <n v="0.5"/>
    <n v="0.5"/>
    <n v="0"/>
    <n v="0"/>
    <n v="0.5"/>
    <n v="0.5"/>
    <n v="0.25"/>
    <n v="0.25"/>
    <n v="0.5"/>
    <n v="0.17499999999999999"/>
    <n v="0.17499999999999999"/>
    <n v="0.56999999999999995"/>
    <x v="0"/>
  </r>
  <r>
    <s v="2066872"/>
    <s v="207621102022115634"/>
    <s v="DF20227393441"/>
    <x v="184"/>
    <x v="156"/>
    <s v="Cristobal toro"/>
    <s v="Maraton 5637"/>
    <s v="Macul"/>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66859"/>
    <s v="207621102022113245"/>
    <s v="DF20227402531"/>
    <x v="184"/>
    <x v="162"/>
    <s v="Cristobal toro"/>
    <s v="Benito rebolledo 2221"/>
    <s v="Macul"/>
    <x v="0"/>
    <s v="Cumple"/>
    <s v="Cumple"/>
    <s v="No Aplica"/>
    <s v="No Aplica"/>
    <s v="Cumple"/>
    <s v="Cumple"/>
    <s v="No"/>
    <s v="S/N"/>
    <s v="S/N"/>
    <s v="No Aplica"/>
    <s v="No Aplica"/>
    <s v="No Aplica"/>
    <s v="Cumple"/>
    <s v="Cumple"/>
    <s v="Atiende persona en domicilio , pero no recuerda visita de personal de emergencia en esa fecha . No entrega datos ."/>
    <x v="5"/>
    <x v="0"/>
    <x v="9"/>
    <x v="0"/>
    <n v="0.5"/>
    <n v="0.5"/>
    <n v="0.5"/>
    <n v="0.5"/>
    <n v="0.5"/>
    <n v="0.5"/>
    <n v="0.25"/>
    <n v="0.25"/>
    <n v="0.5"/>
    <n v="0.5"/>
    <n v="0.5"/>
    <n v="1"/>
    <x v="0"/>
  </r>
  <r>
    <s v="2066843"/>
    <s v="207621102022104032"/>
    <s v="DF20227401653"/>
    <x v="184"/>
    <x v="160"/>
    <s v="Cristobal toro"/>
    <s v="Americo vespucio / cerro negro"/>
    <s v="La Cisterna"/>
    <x v="0"/>
    <s v="Cumple"/>
    <s v="Cumple"/>
    <s v="No Aplica"/>
    <s v="No Aplica"/>
    <s v="Cumple"/>
    <s v="Cumple"/>
    <s v="No"/>
    <s v="S/N"/>
    <s v="S/N"/>
    <s v="No Aplica"/>
    <s v="No Aplica"/>
    <s v="No Aplica"/>
    <s v="Cumple"/>
    <s v="Cumple Parcialmente"/>
    <s v="Falta mayor data en fotografias . Problema externo , td"/>
    <x v="5"/>
    <x v="0"/>
    <x v="9"/>
    <x v="0"/>
    <n v="0.5"/>
    <n v="0.5"/>
    <n v="0.5"/>
    <n v="0.5"/>
    <n v="0.5"/>
    <n v="0.5"/>
    <n v="0.25"/>
    <n v="0.25"/>
    <n v="0.5"/>
    <n v="0.5"/>
    <n v="0.17499999999999999"/>
    <n v="0.93500000000000005"/>
    <x v="0"/>
  </r>
  <r>
    <s v="2066833"/>
    <s v="207621102022102610"/>
    <s v="DF20227395447"/>
    <x v="184"/>
    <x v="152"/>
    <s v="Cristobal toro"/>
    <s v="Gran avenida jose miguel carrera 8585"/>
    <s v="La Cisterna"/>
    <x v="0"/>
    <s v="Cumple"/>
    <s v="Cumple"/>
    <s v="No Aplica"/>
    <s v="No Aplica"/>
    <s v="Cumple"/>
    <s v="Cumple"/>
    <s v="No"/>
    <s v="S/N"/>
    <s v="S/N"/>
    <s v="No Aplica"/>
    <s v="No Aplica"/>
    <s v="No Aplica"/>
    <s v="Cumple"/>
    <s v="Cumple"/>
    <s v="Corresponde a direccion av. Lo espejo 0145 . Poste informado en mal estado , se visualiza reparado ."/>
    <x v="5"/>
    <x v="0"/>
    <x v="9"/>
    <x v="0"/>
    <n v="0.5"/>
    <n v="0.5"/>
    <n v="0.5"/>
    <n v="0.5"/>
    <n v="0.5"/>
    <n v="0.5"/>
    <n v="0.25"/>
    <n v="0.25"/>
    <n v="0.5"/>
    <n v="0.5"/>
    <n v="0.5"/>
    <n v="1"/>
    <x v="0"/>
  </r>
  <r>
    <s v="2066816"/>
    <s v="207621102022100551"/>
    <s v="DF20227401376"/>
    <x v="184"/>
    <x v="160"/>
    <s v="Cristobal toro"/>
    <s v="Nueva uno 6653"/>
    <s v="La Cisterna"/>
    <x v="0"/>
    <s v="Cumple"/>
    <s v="Cumple"/>
    <s v="No Aplica"/>
    <s v="No Aplica"/>
    <s v="Cumple"/>
    <s v="Cumple"/>
    <s v="No"/>
    <s v="S/N"/>
    <s v="S/N"/>
    <s v="No Aplica"/>
    <s v="No Aplica"/>
    <s v="No Aplica"/>
    <s v="Cumple"/>
    <s v="Cumple"/>
    <s v="Sin moradores , corresponde a direccion calle 1 6653 . Sin mayor observacion"/>
    <x v="5"/>
    <x v="0"/>
    <x v="9"/>
    <x v="0"/>
    <n v="0.5"/>
    <n v="0.5"/>
    <n v="0.5"/>
    <n v="0.5"/>
    <n v="0.5"/>
    <n v="0.5"/>
    <n v="0.25"/>
    <n v="0.25"/>
    <n v="0.5"/>
    <n v="0.5"/>
    <n v="0.5"/>
    <n v="1"/>
    <x v="0"/>
  </r>
  <r>
    <s v="2069808"/>
    <s v="207624102022160114"/>
    <s v="DF20227405901"/>
    <x v="185"/>
    <x v="166"/>
    <s v="Cristobal toro"/>
    <s v="Cuadro verde 4255 C"/>
    <s v="Macul"/>
    <x v="0"/>
    <s v="Cumple"/>
    <s v="Cumple"/>
    <s v="No Aplica"/>
    <s v="No Aplica"/>
    <s v="Cumple"/>
    <s v="Cumple"/>
    <s v="No"/>
    <s v="S/N"/>
    <s v="S/N"/>
    <s v="No Aplica"/>
    <s v="No Aplica"/>
    <s v="No Aplica"/>
    <s v="Cumple"/>
    <s v="Cumple"/>
    <s v="Problema externo , poste  Se visualiza igual ."/>
    <x v="5"/>
    <x v="0"/>
    <x v="9"/>
    <x v="0"/>
    <n v="0.5"/>
    <n v="0.5"/>
    <n v="0.5"/>
    <n v="0.5"/>
    <n v="0.5"/>
    <n v="0.5"/>
    <n v="0.25"/>
    <n v="0.25"/>
    <n v="0.5"/>
    <n v="0.5"/>
    <n v="0.5"/>
    <n v="1"/>
    <x v="0"/>
  </r>
  <r>
    <s v="2069777"/>
    <s v="207624102022153012"/>
    <s v="DF20227403196"/>
    <x v="185"/>
    <x v="157"/>
    <s v="Cristobal toro"/>
    <s v="San juan bosco 4844 BL A dpto 16"/>
    <s v="Macul"/>
    <x v="0"/>
    <s v="Cumple"/>
    <s v="Cumple"/>
    <s v="No Aplica"/>
    <s v="No Aplica"/>
    <s v="Cumple"/>
    <s v="Cumple"/>
    <s v="No"/>
    <s v="S/N"/>
    <s v="S/N"/>
    <s v="No Aplica"/>
    <s v="No Aplica"/>
    <s v="No Aplica"/>
    <s v="No Cumple"/>
    <s v="No Cumple"/>
    <s v="Sector hostil. No se toman fotos por precaucion . Falta maxima de fotos exigidas"/>
    <x v="5"/>
    <x v="0"/>
    <x v="9"/>
    <x v="0"/>
    <n v="0.5"/>
    <n v="0.5"/>
    <n v="0.5"/>
    <n v="0.5"/>
    <n v="0.5"/>
    <n v="0.5"/>
    <n v="0.25"/>
    <n v="0.25"/>
    <n v="0.5"/>
    <n v="0"/>
    <n v="0"/>
    <n v="0.8"/>
    <x v="0"/>
  </r>
  <r>
    <s v="2069758"/>
    <s v="207624102022150532"/>
    <s v="DF20227403932"/>
    <x v="185"/>
    <x v="159"/>
    <s v="Cristobal toro"/>
    <s v="Juan de luigi 3704"/>
    <s v="Macul"/>
    <x v="0"/>
    <s v="Cumple"/>
    <s v="Cumple"/>
    <s v="No Aplica"/>
    <s v="No Aplica"/>
    <s v="Cumple"/>
    <s v="Cumple"/>
    <s v="No"/>
    <s v="S/N"/>
    <s v="S/N"/>
    <s v="No Aplica"/>
    <s v="No Aplica"/>
    <s v="No Aplica"/>
    <s v="Cumple"/>
    <s v="Cumple"/>
    <s v="Problema externo , fus."/>
    <x v="5"/>
    <x v="0"/>
    <x v="9"/>
    <x v="0"/>
    <n v="0.5"/>
    <n v="0.5"/>
    <n v="0.5"/>
    <n v="0.5"/>
    <n v="0.5"/>
    <n v="0.5"/>
    <n v="0.25"/>
    <n v="0.25"/>
    <n v="0.5"/>
    <n v="0.5"/>
    <n v="0.5"/>
    <n v="1"/>
    <x v="0"/>
  </r>
  <r>
    <s v="2069752"/>
    <s v="207624102022145102"/>
    <s v="DF20227393714"/>
    <x v="185"/>
    <x v="156"/>
    <s v="Cristobal toro"/>
    <s v="Historiador jaime eyzaguirre 2190"/>
    <s v="Macul"/>
    <x v="0"/>
    <s v="Cumple"/>
    <s v="Cumple"/>
    <s v="Cumple"/>
    <s v="Cumple"/>
    <s v="No Aplica"/>
    <s v="No Aplica"/>
    <s v="No"/>
    <s v="S/N"/>
    <s v="S/N"/>
    <s v="No Aplica"/>
    <s v="No Aplica"/>
    <s v="No Aplica"/>
    <s v="Cumple"/>
    <s v="Cumple"/>
    <s v="Sin moradores  Sector hostil ."/>
    <x v="5"/>
    <x v="0"/>
    <x v="9"/>
    <x v="0"/>
    <n v="0.5"/>
    <n v="0.5"/>
    <n v="0.5"/>
    <n v="0.5"/>
    <n v="0.5"/>
    <n v="0.5"/>
    <n v="0.25"/>
    <n v="0.25"/>
    <n v="0.5"/>
    <n v="0.5"/>
    <n v="0.5"/>
    <n v="1"/>
    <x v="0"/>
  </r>
  <r>
    <s v="2069750"/>
    <s v="207524102022144513"/>
    <s v="DF20227383162"/>
    <x v="185"/>
    <x v="171"/>
    <s v="AARON HUENCHUMIL"/>
    <s v="Coipue #3091 dpto 1402"/>
    <s v="Ñuñoa"/>
    <x v="0"/>
    <s v="Cumple"/>
    <s v="Cumple"/>
    <s v="No Aplica"/>
    <s v="No Aplica"/>
    <s v="Cumple"/>
    <s v="Cumple"/>
    <s v="No"/>
    <s v="S/N"/>
    <s v="S/N"/>
    <s v="No Aplica"/>
    <s v="No Aplica"/>
    <s v="No Aplica"/>
    <s v="Cumple Mayormente"/>
    <s v="Cumple Parcialmente"/>
    <s v="1-Cliente no se encuentra en domicilio, conserje permite acceso a shaft medidores  2-Suministro electrico normalizado"/>
    <x v="5"/>
    <x v="0"/>
    <x v="9"/>
    <x v="0"/>
    <n v="0.5"/>
    <n v="0.5"/>
    <n v="0.5"/>
    <n v="0.5"/>
    <n v="0.5"/>
    <n v="0.5"/>
    <n v="0.25"/>
    <n v="0.25"/>
    <n v="0.5"/>
    <n v="0.32500000000000001"/>
    <n v="0.17499999999999999"/>
    <n v="0.9"/>
    <x v="0"/>
  </r>
  <r>
    <s v="2069749"/>
    <s v="207524102022144034"/>
    <s v="DF20227383192"/>
    <x v="185"/>
    <x v="171"/>
    <s v="AARON HUENCHUMIL"/>
    <s v="Coipue #3091 dpto 1304"/>
    <s v="Ñuñoa"/>
    <x v="0"/>
    <s v="Cumple"/>
    <s v="Cumple"/>
    <s v="No Aplica"/>
    <s v="No Aplica"/>
    <s v="Cumple"/>
    <s v="Cumple"/>
    <s v="No"/>
    <s v="S/N"/>
    <s v="S/N"/>
    <s v="No Aplica"/>
    <s v="No Aplica"/>
    <s v="No Aplica"/>
    <s v="Cumple Parcialmente"/>
    <s v="Cumple Parcialmente"/>
    <s v="1-Cliente no se encuentra en domicilio, conserje permite acceso a shaft medidores 2-Suministro electrico normalizado"/>
    <x v="5"/>
    <x v="0"/>
    <x v="9"/>
    <x v="0"/>
    <n v="0.5"/>
    <n v="0.5"/>
    <n v="0.5"/>
    <n v="0.5"/>
    <n v="0.5"/>
    <n v="0.5"/>
    <n v="0.25"/>
    <n v="0.25"/>
    <n v="0.5"/>
    <n v="0.17499999999999999"/>
    <n v="0.17499999999999999"/>
    <n v="0.87"/>
    <x v="0"/>
  </r>
  <r>
    <s v="2069747"/>
    <s v="207524102022143500"/>
    <s v="DF20227383506"/>
    <x v="185"/>
    <x v="169"/>
    <s v="AARON HUENCHUMIL"/>
    <s v="Coipue #3091 dpto 606"/>
    <s v="Ñuñoa"/>
    <x v="0"/>
    <s v="Cumple"/>
    <s v="Cumple"/>
    <s v="No Aplica"/>
    <s v="No Aplica"/>
    <s v="Cumple"/>
    <s v="Cumple"/>
    <s v="No"/>
    <s v="S/N"/>
    <s v="S/N"/>
    <s v="No Aplica"/>
    <s v="No Aplica"/>
    <s v="No Aplica"/>
    <s v="Cumple Parcialmente"/>
    <s v="Cumple"/>
    <s v="1-Cliente no se encuentra en domicilio, conserje permite acceso a shaft medidores 2- Suministro electrico normalizado"/>
    <x v="5"/>
    <x v="0"/>
    <x v="9"/>
    <x v="0"/>
    <n v="0.5"/>
    <n v="0.5"/>
    <n v="0.5"/>
    <n v="0.5"/>
    <n v="0.5"/>
    <n v="0.5"/>
    <n v="0.25"/>
    <n v="0.25"/>
    <n v="0.5"/>
    <n v="0.17499999999999999"/>
    <n v="0.5"/>
    <n v="0.93500000000000005"/>
    <x v="0"/>
  </r>
  <r>
    <s v="2069422"/>
    <s v="207524102022135026"/>
    <s v="DF20227378589"/>
    <x v="185"/>
    <x v="150"/>
    <s v="AARON HUENCHUMIL"/>
    <s v="Pedro de valdivia"/>
    <s v="Ñuñoa"/>
    <x v="0"/>
    <s v="Cumple"/>
    <s v="Cumple"/>
    <s v="No Aplica"/>
    <s v="No Aplica"/>
    <s v="Cumple"/>
    <s v="Cumple"/>
    <s v="No"/>
    <s v="S/N"/>
    <s v="S/N"/>
    <s v="No Aplica"/>
    <s v="No Aplica"/>
    <s v="No Aplica"/>
    <s v="Cumple"/>
    <s v="Cumple"/>
    <s v="1-Sector con suministro electrico normalizado"/>
    <x v="5"/>
    <x v="0"/>
    <x v="9"/>
    <x v="0"/>
    <n v="0.5"/>
    <n v="0.5"/>
    <n v="0.5"/>
    <n v="0.5"/>
    <n v="0.5"/>
    <n v="0.5"/>
    <n v="0.25"/>
    <n v="0.25"/>
    <n v="0.5"/>
    <n v="0.5"/>
    <n v="0.5"/>
    <n v="1"/>
    <x v="0"/>
  </r>
  <r>
    <s v="2069414"/>
    <s v="207624102022133500"/>
    <s v="DF20227403937"/>
    <x v="185"/>
    <x v="159"/>
    <s v="Cristobal toro"/>
    <s v="Ramon cruz 3598"/>
    <s v="Macul"/>
    <x v="0"/>
    <s v="Cumple"/>
    <s v="Cumple"/>
    <s v="No Aplica"/>
    <s v="No Aplica"/>
    <s v="Cumple"/>
    <s v="Cumple"/>
    <s v="No"/>
    <s v="S/N"/>
    <s v="S/N"/>
    <s v="No Aplica"/>
    <s v="No Aplica"/>
    <s v="No Aplica"/>
    <s v="No Cumple"/>
    <s v="No Cumple"/>
    <s v="Num. De incidencia relacionada a direccion ramon cruz 3556"/>
    <x v="5"/>
    <x v="0"/>
    <x v="9"/>
    <x v="0"/>
    <n v="0.5"/>
    <n v="0.5"/>
    <n v="0.5"/>
    <n v="0.5"/>
    <n v="0.5"/>
    <n v="0.5"/>
    <n v="0.25"/>
    <n v="0.25"/>
    <n v="0.5"/>
    <n v="0"/>
    <n v="0"/>
    <n v="0.8"/>
    <x v="0"/>
  </r>
  <r>
    <s v="2069406"/>
    <s v="207524102022131420"/>
    <s v="DF20227380014"/>
    <x v="185"/>
    <x v="176"/>
    <s v="AARON HUENCHUMIL"/>
    <s v="Exequiel fernandez / Juan Gomez Millas"/>
    <s v="Ñuñoa"/>
    <x v="0"/>
    <s v="Cumple"/>
    <s v="Cumple"/>
    <s v="No Aplica"/>
    <s v="No Aplica"/>
    <s v="Cumple"/>
    <s v="Cumple"/>
    <s v="No"/>
    <s v="S/N"/>
    <s v="S/N"/>
    <s v="No Aplica"/>
    <s v="No Aplica"/>
    <s v="No Aplica"/>
    <s v="Cumple"/>
    <s v="Cumple"/>
    <s v="1-DESC. CUCHILLO sin numero de posicion  2- Se encuentra 1 claro al norte de TD 101811"/>
    <x v="5"/>
    <x v="0"/>
    <x v="9"/>
    <x v="0"/>
    <n v="0.5"/>
    <n v="0.5"/>
    <n v="0.5"/>
    <n v="0.5"/>
    <n v="0.5"/>
    <n v="0.5"/>
    <n v="0.25"/>
    <n v="0.25"/>
    <n v="0.5"/>
    <n v="0.5"/>
    <n v="0.5"/>
    <n v="1"/>
    <x v="0"/>
  </r>
  <r>
    <s v="2069390"/>
    <s v="207524102022125126"/>
    <s v="DF20227386791"/>
    <x v="185"/>
    <x v="174"/>
    <s v="AARON HUENCHUMIL"/>
    <s v="Fernandez Concha , sur Republica de Israel"/>
    <s v="Ñuñoa"/>
    <x v="0"/>
    <s v="Cumple"/>
    <s v="Cumple"/>
    <s v="No Aplica"/>
    <s v="No Aplica"/>
    <s v="Cumple"/>
    <s v="Cumple"/>
    <s v="No"/>
    <s v="S/N"/>
    <s v="S/N"/>
    <s v="No Aplica"/>
    <s v="No Aplica"/>
    <s v="No Aplica"/>
    <s v="Cumple"/>
    <s v="Cumple"/>
    <s v="1- DESC. CUCHILLO 87667 se encuentra cerrado  2- Suministro electrico normalizado"/>
    <x v="5"/>
    <x v="0"/>
    <x v="9"/>
    <x v="0"/>
    <n v="0.5"/>
    <n v="0.5"/>
    <n v="0.5"/>
    <n v="0.5"/>
    <n v="0.5"/>
    <n v="0.5"/>
    <n v="0.25"/>
    <n v="0.25"/>
    <n v="0.5"/>
    <n v="0.5"/>
    <n v="0.5"/>
    <n v="1"/>
    <x v="0"/>
  </r>
  <r>
    <s v="2069387"/>
    <s v="207624102022125256"/>
    <s v="DF20227403951"/>
    <x v="185"/>
    <x v="159"/>
    <s v="Cristobal toro"/>
    <s v="Ramon cruz 3556"/>
    <s v="Macul"/>
    <x v="0"/>
    <s v="Cumple"/>
    <s v="Cumple"/>
    <s v="No Aplica"/>
    <s v="No Aplica"/>
    <s v="Cumple"/>
    <s v="Cumple"/>
    <s v="No"/>
    <s v="S/N"/>
    <s v="S/N"/>
    <s v="No Aplica"/>
    <s v="No Aplica"/>
    <s v="No Aplica"/>
    <s v="Cumple"/>
    <s v="Cumple"/>
    <s v="Problema externo , td ., poste . Sin mayor observacion"/>
    <x v="5"/>
    <x v="0"/>
    <x v="9"/>
    <x v="0"/>
    <n v="0.5"/>
    <n v="0.5"/>
    <n v="0.5"/>
    <n v="0.5"/>
    <n v="0.5"/>
    <n v="0.5"/>
    <n v="0.25"/>
    <n v="0.25"/>
    <n v="0.5"/>
    <n v="0.5"/>
    <n v="0.5"/>
    <n v="1"/>
    <x v="0"/>
  </r>
  <r>
    <s v="2069372"/>
    <s v="207524102022123659"/>
    <s v="DF20227374599"/>
    <x v="185"/>
    <x v="139"/>
    <s v="AARON HUENCHUMIL"/>
    <s v="Desc. Fus. 59239 Mons. Eyzaguirre sur Irarrazabal"/>
    <s v="Ñuñoa"/>
    <x v="0"/>
    <s v="Cumple"/>
    <s v="Cumple"/>
    <s v="No Aplica"/>
    <s v="No Aplica"/>
    <s v="Cumple"/>
    <s v="Cumple"/>
    <s v="No"/>
    <s v="S/N"/>
    <s v="S/N"/>
    <s v="No Aplica"/>
    <s v="No Aplica"/>
    <s v="No Aplica"/>
    <s v="Cumple"/>
    <s v="Cumple"/>
    <s v="1- DESC. FUS. 59239 se encuentra sin fusibles"/>
    <x v="5"/>
    <x v="0"/>
    <x v="9"/>
    <x v="0"/>
    <n v="0.5"/>
    <n v="0.5"/>
    <n v="0.5"/>
    <n v="0.5"/>
    <n v="0.5"/>
    <n v="0.5"/>
    <n v="0.25"/>
    <n v="0.25"/>
    <n v="0.5"/>
    <n v="0.5"/>
    <n v="0.5"/>
    <n v="1"/>
    <x v="0"/>
  </r>
  <r>
    <s v="2069364"/>
    <s v="207624102022123216"/>
    <s v="DF20227403115"/>
    <x v="185"/>
    <x v="157"/>
    <s v="Cristobal toro"/>
    <s v="Iran 3299"/>
    <s v="Macul"/>
    <x v="0"/>
    <s v="Cumple"/>
    <s v="Cumple"/>
    <s v="No Aplica"/>
    <s v="No Aplica"/>
    <s v="Cumple"/>
    <s v="Cumple"/>
    <s v="No"/>
    <s v="S/N"/>
    <s v="S/N"/>
    <s v="No Aplica"/>
    <s v="No Aplica"/>
    <s v="No Aplica"/>
    <s v="Cumple"/>
    <s v="Cumple Parcialmente"/>
    <s v="Falta mayor data en fotos . Sin moradores ."/>
    <x v="5"/>
    <x v="0"/>
    <x v="9"/>
    <x v="0"/>
    <n v="0.5"/>
    <n v="0.5"/>
    <n v="0.5"/>
    <n v="0.5"/>
    <n v="0.5"/>
    <n v="0.5"/>
    <n v="0.25"/>
    <n v="0.25"/>
    <n v="0.5"/>
    <n v="0.5"/>
    <n v="0.17499999999999999"/>
    <n v="0.93500000000000005"/>
    <x v="0"/>
  </r>
  <r>
    <s v="2069359"/>
    <s v="207624102022122355"/>
    <s v="DF20227403272"/>
    <x v="185"/>
    <x v="157"/>
    <s v="Cristobal toro"/>
    <s v="Los cedros 4289"/>
    <s v="Macul"/>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9351"/>
    <s v="207624102022121103"/>
    <s v="DF20227394199"/>
    <x v="185"/>
    <x v="154"/>
    <s v="Cristobal toro"/>
    <s v="Santa julia 2465"/>
    <s v="Macul"/>
    <x v="0"/>
    <s v="Cumple"/>
    <s v="Cumple"/>
    <s v="Cumple"/>
    <s v="Cumple"/>
    <s v="Cumple"/>
    <s v="Cumple"/>
    <s v="No"/>
    <s v="S/N"/>
    <s v="S/N"/>
    <s v="No Aplica"/>
    <s v="No Aplica"/>
    <s v="No Aplica"/>
    <s v="Cumple"/>
    <s v="Cumple Parcialmente"/>
    <s v="Falta mayor data  en foto . Problema externo .td. Sector conflictivo"/>
    <x v="5"/>
    <x v="0"/>
    <x v="9"/>
    <x v="0"/>
    <n v="0.5"/>
    <n v="0.5"/>
    <n v="0.5"/>
    <n v="0.5"/>
    <n v="0.5"/>
    <n v="0.5"/>
    <n v="0.25"/>
    <n v="0.25"/>
    <n v="0.5"/>
    <n v="0.5"/>
    <n v="0.17499999999999999"/>
    <n v="0.93500000000000005"/>
    <x v="0"/>
  </r>
  <r>
    <s v="2069347"/>
    <s v="207524102022120510"/>
    <s v="DF20227391160"/>
    <x v="185"/>
    <x v="175"/>
    <s v="AARON HUENCHUMIL"/>
    <s v="Jaime G. Errazuriz #3265 dpto 207"/>
    <s v="Ñuñoa"/>
    <x v="0"/>
    <s v="Cumple"/>
    <s v="Cumple"/>
    <s v="No Aplica"/>
    <s v="No Aplica"/>
    <s v="Cumple"/>
    <s v="Cumple"/>
    <s v="No"/>
    <s v="S/N"/>
    <s v="S/N"/>
    <s v="No Aplica"/>
    <s v="No Aplica"/>
    <s v="No Aplica"/>
    <s v="Cumple Parcialmente"/>
    <s v="Cumple"/>
    <s v="1- Conserje no permite acceso, ya que cliente no se encuentra en domicilio"/>
    <x v="5"/>
    <x v="0"/>
    <x v="9"/>
    <x v="0"/>
    <n v="0.5"/>
    <n v="0.5"/>
    <n v="0.5"/>
    <n v="0.5"/>
    <n v="0.5"/>
    <n v="0.5"/>
    <n v="0.25"/>
    <n v="0.25"/>
    <n v="0.5"/>
    <n v="0.17499999999999999"/>
    <n v="0.5"/>
    <n v="0.93500000000000005"/>
    <x v="0"/>
  </r>
  <r>
    <s v="2069341"/>
    <s v="207624102022115452"/>
    <s v="DF20227393744"/>
    <x v="185"/>
    <x v="156"/>
    <s v="Cristobal toro"/>
    <s v="Macul 2278 dpto 1803"/>
    <s v="Macul"/>
    <x v="0"/>
    <s v="Cumple"/>
    <s v="Cumple"/>
    <s v="No Aplica"/>
    <s v="No Aplica"/>
    <s v="Cumple"/>
    <s v="Cumple"/>
    <s v="No"/>
    <s v="S/N"/>
    <s v="S/N"/>
    <s v="No Aplica"/>
    <s v="No Aplica"/>
    <s v="No Aplica"/>
    <s v="Cumple"/>
    <s v="Cumple"/>
    <s v="Concerge no permite acceso a medidores . Indica q por protocolo de edificio si no esta el cliente no se permite ingreso a menos q sea de emergencia . No entrega datos"/>
    <x v="5"/>
    <x v="0"/>
    <x v="9"/>
    <x v="0"/>
    <n v="0.5"/>
    <n v="0.5"/>
    <n v="0.5"/>
    <n v="0.5"/>
    <n v="0.5"/>
    <n v="0.5"/>
    <n v="0.25"/>
    <n v="0.25"/>
    <n v="0.5"/>
    <n v="0.5"/>
    <n v="0.5"/>
    <n v="1"/>
    <x v="0"/>
  </r>
  <r>
    <s v="2069337"/>
    <s v="207524102022114259"/>
    <s v="DF20227391119"/>
    <x v="185"/>
    <x v="175"/>
    <s v="AARON HUENCHUMIL"/>
    <s v="Monseñor Eyzaguirre #780"/>
    <s v="Ñuñoa"/>
    <x v="0"/>
    <s v="Cumple"/>
    <s v="Cumple"/>
    <s v="No Aplica"/>
    <s v="No Aplica"/>
    <s v="Cumple"/>
    <s v="Cumple"/>
    <s v="No"/>
    <s v="S/N"/>
    <s v="S/N"/>
    <s v="No Aplica"/>
    <s v="No Aplica"/>
    <s v="No Aplica"/>
    <s v="Cumple"/>
    <s v="Cumple Parcialmente"/>
    <s v="1-Caja B.T ubicada frente a REPUBLICA DE ISRAEL #1897 se encuentra sin tapa 2- Sector con suministro electrico normalizado"/>
    <x v="5"/>
    <x v="0"/>
    <x v="9"/>
    <x v="0"/>
    <n v="0.5"/>
    <n v="0.5"/>
    <n v="0.5"/>
    <n v="0.5"/>
    <n v="0.5"/>
    <n v="0.5"/>
    <n v="0.25"/>
    <n v="0.25"/>
    <n v="0.5"/>
    <n v="0.5"/>
    <n v="0.17499999999999999"/>
    <n v="0.93500000000000005"/>
    <x v="0"/>
  </r>
  <r>
    <s v="2069334"/>
    <s v="207624102022113833"/>
    <s v="DF20227394867"/>
    <x v="185"/>
    <x v="152"/>
    <s v="Cristobal toro"/>
    <s v="Macul 2701 TR A dpto 502"/>
    <s v="Macul"/>
    <x v="0"/>
    <s v="Cumple"/>
    <s v="Cumple"/>
    <s v="No Aplica"/>
    <s v="No Aplica"/>
    <s v="Cumple"/>
    <s v="Cumple"/>
    <s v="No"/>
    <s v="S/N"/>
    <s v="S/N"/>
    <s v="No Aplica"/>
    <s v="No Aplica"/>
    <s v="No Aplica"/>
    <s v="Cumple"/>
    <s v="Cumple"/>
    <s v="Concerge no permite acceso a medidores , indicando que cliente nobse encuentra en dpto. No entrega datos ."/>
    <x v="5"/>
    <x v="0"/>
    <x v="9"/>
    <x v="0"/>
    <n v="0.5"/>
    <n v="0.5"/>
    <n v="0.5"/>
    <n v="0.5"/>
    <n v="0.5"/>
    <n v="0.5"/>
    <n v="0.25"/>
    <n v="0.25"/>
    <n v="0.5"/>
    <n v="0.5"/>
    <n v="0.5"/>
    <n v="1"/>
    <x v="0"/>
  </r>
  <r>
    <s v="2069329"/>
    <s v="207524102022112843"/>
    <s v="DF20227390623"/>
    <x v="185"/>
    <x v="151"/>
    <s v="AARON HUENCHUMIL"/>
    <s v="Eduardo Castillo Velasco #2169"/>
    <s v="Ñuñoa"/>
    <x v="0"/>
    <s v="Cumple"/>
    <s v="Cumple"/>
    <s v="Cumple"/>
    <s v="Cumple"/>
    <s v="Cumple"/>
    <s v="Cumple"/>
    <s v="Si"/>
    <s v="Carolina Prado"/>
    <s v="223714342"/>
    <s v="Cumple"/>
    <s v="Cumple"/>
    <s v="Cumple"/>
    <s v="Cumple"/>
    <s v="Cumple Parcialmente"/>
    <s v="1- Cliente se encuentra con suministro electrico normalizado 2- Caja B.T sin tapa  3- No declara codigo material ITM 3x63A 4- Cliente confirma que despues de visita de tecnicos pidio a ENEL bajar potencia de 3x63A a 3x40A"/>
    <x v="5"/>
    <x v="0"/>
    <x v="9"/>
    <x v="0"/>
    <n v="0.5"/>
    <n v="0.5"/>
    <n v="0.5"/>
    <n v="0.5"/>
    <n v="0.5"/>
    <n v="0.5"/>
    <n v="0.25"/>
    <n v="0.25"/>
    <n v="0.5"/>
    <n v="0.5"/>
    <n v="0.17499999999999999"/>
    <n v="0.93500000000000005"/>
    <x v="0"/>
  </r>
  <r>
    <s v="2069320"/>
    <s v="207624102022112134"/>
    <s v="DF20227405220"/>
    <x v="185"/>
    <x v="166"/>
    <s v="Cristobal toro"/>
    <s v="Calle 4 4809"/>
    <s v="Macul"/>
    <x v="0"/>
    <s v="Cumple"/>
    <s v="Cumple"/>
    <s v="No Aplica"/>
    <s v="No Aplica"/>
    <s v="Cumple"/>
    <s v="Cumple"/>
    <s v="No"/>
    <s v="S/N"/>
    <s v="S/N"/>
    <s v="No Aplica"/>
    <s v="No Aplica"/>
    <s v="No Aplica"/>
    <s v="No Cumple"/>
    <s v="No Cumple"/>
    <s v="Falta maxima de fotos exigidas . Mas data . Problema externo , td ."/>
    <x v="5"/>
    <x v="0"/>
    <x v="9"/>
    <x v="0"/>
    <n v="0.5"/>
    <n v="0.5"/>
    <n v="0.5"/>
    <n v="0.5"/>
    <n v="0.5"/>
    <n v="0.5"/>
    <n v="0.25"/>
    <n v="0.25"/>
    <n v="0.5"/>
    <n v="0"/>
    <n v="0"/>
    <n v="0.8"/>
    <x v="0"/>
  </r>
  <r>
    <s v="2069317"/>
    <s v="207624102022111108"/>
    <s v="DF20227396768"/>
    <x v="185"/>
    <x v="153"/>
    <s v="Cristobal toro"/>
    <s v="Escuela agricola 2822"/>
    <s v="Macul"/>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69313"/>
    <s v="207524102022110339"/>
    <s v="DF20227390868"/>
    <x v="185"/>
    <x v="151"/>
    <s v="AARON HUENCHUMIL"/>
    <s v="Irarrazabal #3022"/>
    <s v="Ñuñoa"/>
    <x v="0"/>
    <s v="Cumple"/>
    <s v="Cumple"/>
    <s v="No Aplica"/>
    <s v="No Aplica"/>
    <s v="Cumple"/>
    <s v="Cumple"/>
    <s v="No"/>
    <s v="S/N"/>
    <s v="S/N"/>
    <s v="No Aplica"/>
    <s v="No Aplica"/>
    <s v="No Aplica"/>
    <s v="Cumple Mayormente"/>
    <s v="Cumple Parcialmente"/>
    <s v="1-Cliente no se encuentra en domicilio 2- Numeracion correcta es #2088"/>
    <x v="5"/>
    <x v="0"/>
    <x v="9"/>
    <x v="0"/>
    <n v="0.5"/>
    <n v="0.5"/>
    <n v="0.5"/>
    <n v="0.5"/>
    <n v="0.5"/>
    <n v="0.5"/>
    <n v="0.25"/>
    <n v="0.25"/>
    <n v="0.5"/>
    <n v="0.32500000000000001"/>
    <n v="0.17499999999999999"/>
    <n v="0.9"/>
    <x v="0"/>
  </r>
  <r>
    <s v="2069306"/>
    <s v="207624102022105716"/>
    <s v="DF20227406075"/>
    <x v="185"/>
    <x v="166"/>
    <s v="Cristobal toro"/>
    <s v="7 norte 2087"/>
    <s v="Macul"/>
    <x v="0"/>
    <s v="Cumple"/>
    <s v="Cumple"/>
    <s v="No Aplica"/>
    <s v="No Aplica"/>
    <s v="Cumple"/>
    <s v="Cumple"/>
    <s v="No"/>
    <s v="S/N"/>
    <s v="S/N"/>
    <s v="No Aplica"/>
    <s v="No Aplica"/>
    <s v="No Aplica"/>
    <s v="Cumple"/>
    <s v="Cumple Parcialmente"/>
    <s v="Falta mayor data en fotos  Problema externo , poste chocado . Se visualiza ya reparado"/>
    <x v="5"/>
    <x v="0"/>
    <x v="9"/>
    <x v="0"/>
    <n v="0.5"/>
    <n v="0.5"/>
    <n v="0.5"/>
    <n v="0.5"/>
    <n v="0.5"/>
    <n v="0.5"/>
    <n v="0.25"/>
    <n v="0.25"/>
    <n v="0.5"/>
    <n v="0.5"/>
    <n v="0.17499999999999999"/>
    <n v="0.93500000000000005"/>
    <x v="0"/>
  </r>
  <r>
    <s v="2069299"/>
    <s v="207624102022104402"/>
    <s v="DF20227394350"/>
    <x v="185"/>
    <x v="154"/>
    <s v="Cristobal toro"/>
    <s v="Quilin 2076 dpto 31"/>
    <s v="Macul"/>
    <x v="0"/>
    <s v="Cumple"/>
    <s v="Cumple"/>
    <s v="No Aplica"/>
    <s v="No Aplica"/>
    <s v="Cumple"/>
    <s v="Cumple"/>
    <s v="No"/>
    <s v="S/N"/>
    <s v="S/N"/>
    <s v="No Aplica"/>
    <s v="No Aplica"/>
    <s v="No Aplica"/>
    <s v="No Cumple"/>
    <s v="Cumple"/>
    <s v="Falta maxima exigida de fotos . Problema externo , td ."/>
    <x v="5"/>
    <x v="0"/>
    <x v="9"/>
    <x v="0"/>
    <n v="0.5"/>
    <n v="0.5"/>
    <n v="0.5"/>
    <n v="0.5"/>
    <n v="0.5"/>
    <n v="0.5"/>
    <n v="0.25"/>
    <n v="0.25"/>
    <n v="0.5"/>
    <n v="0"/>
    <n v="0.5"/>
    <n v="0.9"/>
    <x v="0"/>
  </r>
  <r>
    <s v="2069286"/>
    <s v="207624102022102804"/>
    <s v="DF20227405073"/>
    <x v="185"/>
    <x v="166"/>
    <s v="Cristobal toro"/>
    <s v="Jose caroca 2087 X"/>
    <s v="Macul"/>
    <x v="0"/>
    <s v="Cumple"/>
    <s v="Cumple"/>
    <s v="No Aplica"/>
    <s v="No Aplica"/>
    <s v="Cumple"/>
    <s v="Cumple"/>
    <s v="No"/>
    <s v="S/N"/>
    <s v="S/N"/>
    <s v="No Aplica"/>
    <s v="No Aplica"/>
    <s v="No Aplica"/>
    <s v="Cumple"/>
    <s v="Cumple"/>
    <s v="Problema externo , td . Sin mayor observacion"/>
    <x v="5"/>
    <x v="0"/>
    <x v="9"/>
    <x v="0"/>
    <n v="0.5"/>
    <n v="0.5"/>
    <n v="0.5"/>
    <n v="0.5"/>
    <n v="0.5"/>
    <n v="0.5"/>
    <n v="0.25"/>
    <n v="0.25"/>
    <n v="0.5"/>
    <n v="0.5"/>
    <n v="0.5"/>
    <n v="1"/>
    <x v="0"/>
  </r>
  <r>
    <s v="2072015"/>
    <s v="207625102022163720"/>
    <s v="DF20227407646"/>
    <x v="186"/>
    <x v="158"/>
    <s v="Cristobal toro"/>
    <s v="Jorge gonzales 4399"/>
    <s v="Macul"/>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71801"/>
    <s v="207625102022155154"/>
    <s v="DF20227407057"/>
    <x v="186"/>
    <x v="165"/>
    <s v="Cristobal toro"/>
    <s v="Jorge enrique shneider 2068"/>
    <s v="Macul"/>
    <x v="0"/>
    <s v="Cumple"/>
    <s v="Cumple"/>
    <s v="No Aplica"/>
    <s v="No Aplica"/>
    <s v="Cumple"/>
    <s v="Cumple"/>
    <s v="No"/>
    <s v="S/N"/>
    <s v="S/N"/>
    <s v="No Aplica"/>
    <s v="No Aplica"/>
    <s v="No Aplica"/>
    <s v="Cumple"/>
    <s v="Cumple"/>
    <s v="Problema externo , td . Sector hostil . No se toman muchas fotos por precaucion"/>
    <x v="5"/>
    <x v="0"/>
    <x v="9"/>
    <x v="0"/>
    <n v="0.5"/>
    <n v="0.5"/>
    <n v="0.5"/>
    <n v="0.5"/>
    <n v="0.5"/>
    <n v="0.5"/>
    <n v="0.25"/>
    <n v="0.25"/>
    <n v="0.5"/>
    <n v="0.5"/>
    <n v="0.5"/>
    <n v="1"/>
    <x v="0"/>
  </r>
  <r>
    <s v="2071789"/>
    <s v="207625102022152953"/>
    <s v="DF20227408882"/>
    <x v="186"/>
    <x v="158"/>
    <s v="Cristobal toro"/>
    <s v="Rodrigo de araya 4685 dpto 21 A"/>
    <s v="Macul"/>
    <x v="0"/>
    <s v="Cumple"/>
    <s v="Cumple"/>
    <s v="No Aplica"/>
    <s v="No Aplica"/>
    <s v="Cumple"/>
    <s v="Cumple"/>
    <s v="No"/>
    <s v="S/N"/>
    <s v="S/N"/>
    <s v="No Aplica"/>
    <s v="No Aplica"/>
    <s v="No Aplica"/>
    <s v="No Cumple"/>
    <s v="No Cumple"/>
    <s v="Sin acceso a nichos  Se toca citofono , pero no hay respuesta . Falta maxima de fotos , mas data"/>
    <x v="5"/>
    <x v="0"/>
    <x v="9"/>
    <x v="0"/>
    <n v="0.5"/>
    <n v="0.5"/>
    <n v="0.5"/>
    <n v="0.5"/>
    <n v="0.5"/>
    <n v="0.5"/>
    <n v="0.25"/>
    <n v="0.25"/>
    <n v="0.5"/>
    <n v="0"/>
    <n v="0"/>
    <n v="0.8"/>
    <x v="0"/>
  </r>
  <r>
    <s v="2071786"/>
    <s v="207625102022152428"/>
    <s v="DF20227408840"/>
    <x v="186"/>
    <x v="158"/>
    <s v="Cristobal toro"/>
    <s v="Los espinos 3956 B"/>
    <s v="Macul"/>
    <x v="0"/>
    <s v="No Aplica"/>
    <s v="No Aplica"/>
    <s v="No Aplica"/>
    <s v="No Aplica"/>
    <s v="Cumple"/>
    <s v="Cumple"/>
    <s v="No"/>
    <s v="S/N"/>
    <s v="S/N"/>
    <s v="No Aplica"/>
    <s v="No Aplica"/>
    <s v="No Aplica"/>
    <s v="Cumple"/>
    <s v="Cumple"/>
    <s v="Sector hostil . No se toman fotos para prevenir problemas con vecinos"/>
    <x v="5"/>
    <x v="0"/>
    <x v="9"/>
    <x v="0"/>
    <n v="0.5"/>
    <n v="0.5"/>
    <n v="0.5"/>
    <n v="0.5"/>
    <n v="0.5"/>
    <n v="0.5"/>
    <n v="0.25"/>
    <n v="0.25"/>
    <n v="0.5"/>
    <n v="0.5"/>
    <n v="0.5"/>
    <n v="1"/>
    <x v="0"/>
  </r>
  <r>
    <s v="2071770"/>
    <s v="207625102022150807"/>
    <s v="DF20227408441"/>
    <x v="186"/>
    <x v="158"/>
    <s v="Cristobal toro"/>
    <s v="Madreselva 4071 A"/>
    <s v="Macul"/>
    <x v="0"/>
    <s v="Cumple"/>
    <s v="Cumple"/>
    <s v="No Cumple"/>
    <s v="No Cumple"/>
    <s v="Cumple"/>
    <s v="Cumple"/>
    <s v="No"/>
    <s v="S/N"/>
    <s v="S/N"/>
    <s v="No Aplica"/>
    <s v="No Aplica"/>
    <s v="No Aplica"/>
    <s v="Cumple"/>
    <s v="Cumple"/>
    <s v="Sin moradores . Sin mayor observacion"/>
    <x v="5"/>
    <x v="0"/>
    <x v="9"/>
    <x v="0"/>
    <n v="0.5"/>
    <n v="0.5"/>
    <n v="0"/>
    <n v="0"/>
    <n v="0.5"/>
    <n v="0.5"/>
    <n v="0.25"/>
    <n v="0.25"/>
    <n v="0.5"/>
    <n v="0.5"/>
    <n v="0.5"/>
    <n v="0.7"/>
    <x v="0"/>
  </r>
  <r>
    <s v="2071760"/>
    <s v="207525102022145532"/>
    <s v="DF20227382212"/>
    <x v="186"/>
    <x v="163"/>
    <s v="AARON HUENCHUMIL"/>
    <s v="Los Arquitectos #4706"/>
    <s v="Macul"/>
    <x v="0"/>
    <s v="Cumple"/>
    <s v="Cumple"/>
    <s v="No Aplica"/>
    <s v="No Aplica"/>
    <s v="Cumple"/>
    <s v="Cumple"/>
    <s v="Si"/>
    <s v="S/N"/>
    <s v="S/N"/>
    <s v="No Aplica"/>
    <s v="No Aplica"/>
    <s v="Cumple"/>
    <s v="No Cumple"/>
    <s v="No Cumple"/>
    <s v="1- cliente asegura que no estaba el dia de la visita tecnica, pero se encuengra con suministro electrico (cliente menor de edad)"/>
    <x v="5"/>
    <x v="0"/>
    <x v="9"/>
    <x v="0"/>
    <n v="0.5"/>
    <n v="0.5"/>
    <n v="0.5"/>
    <n v="0.5"/>
    <n v="0.5"/>
    <n v="0.5"/>
    <n v="0.25"/>
    <n v="0.25"/>
    <n v="0.5"/>
    <n v="0"/>
    <n v="0"/>
    <n v="0.8"/>
    <x v="0"/>
  </r>
  <r>
    <s v="2071753"/>
    <s v="207525102022143123"/>
    <s v="DF20227377037"/>
    <x v="186"/>
    <x v="149"/>
    <s v="AARON HUENCHUMIL"/>
    <s v="Juramento #4131 dpto 11B"/>
    <s v="Macul"/>
    <x v="0"/>
    <s v="Cumple"/>
    <s v="Cumple"/>
    <s v="No Aplica"/>
    <s v="No Aplica"/>
    <s v="Cumple"/>
    <s v="Cumple"/>
    <s v="No"/>
    <s v="S/N"/>
    <s v="S/N"/>
    <s v="No Aplica"/>
    <s v="No Aplica"/>
    <s v="No Aplica"/>
    <s v="Cumple"/>
    <s v="Cumple Parcialmente"/>
    <s v="1- Cliente no se encuentra en domicilio, pero vecinos confirman que suministro electrico se encuentra normalizado"/>
    <x v="5"/>
    <x v="0"/>
    <x v="9"/>
    <x v="0"/>
    <n v="0.5"/>
    <n v="0.5"/>
    <n v="0.5"/>
    <n v="0.5"/>
    <n v="0.5"/>
    <n v="0.5"/>
    <n v="0.25"/>
    <n v="0.25"/>
    <n v="0.5"/>
    <n v="0.5"/>
    <n v="0.17499999999999999"/>
    <n v="0.93500000000000005"/>
    <x v="0"/>
  </r>
  <r>
    <s v="2071747"/>
    <s v="207525102022142145"/>
    <s v="DF20227379380"/>
    <x v="186"/>
    <x v="176"/>
    <s v="AARON HUENCHUMIL"/>
    <s v="Pasaje 8 #4093"/>
    <s v="Macul"/>
    <x v="0"/>
    <s v="Cumple"/>
    <s v="Cumple"/>
    <s v="Cumple"/>
    <s v="Cumple"/>
    <s v="Cumple"/>
    <s v="Cumple"/>
    <s v="No"/>
    <s v="S/N"/>
    <s v="S/N"/>
    <s v="No Aplica"/>
    <s v="No Aplica"/>
    <s v="No Aplica"/>
    <s v="Cumple"/>
    <s v="Cumple Parcialmente"/>
    <s v="1- Sector con suministro electrico normal 2- Sector conflictivo, personas en evidente consumo de alcohol"/>
    <x v="5"/>
    <x v="0"/>
    <x v="9"/>
    <x v="0"/>
    <n v="0.5"/>
    <n v="0.5"/>
    <n v="0.5"/>
    <n v="0.5"/>
    <n v="0.5"/>
    <n v="0.5"/>
    <n v="0.25"/>
    <n v="0.25"/>
    <n v="0.5"/>
    <n v="0.5"/>
    <n v="0.17499999999999999"/>
    <n v="0.93500000000000005"/>
    <x v="0"/>
  </r>
  <r>
    <s v="2071741"/>
    <s v="207525102022141016"/>
    <s v="DF20227392309"/>
    <x v="186"/>
    <x v="155"/>
    <s v="AARON HUENCHUMIL"/>
    <s v="Americo Vespucio #4601 dpto 2005 C"/>
    <s v="Macul"/>
    <x v="0"/>
    <s v="Cumple"/>
    <s v="Cumple"/>
    <s v="No Aplica"/>
    <s v="No Aplica"/>
    <s v="Cumple"/>
    <s v="Cumple"/>
    <s v="No"/>
    <s v="S/N"/>
    <s v="S/N"/>
    <s v="No Aplica"/>
    <s v="No Aplica"/>
    <s v="No Aplica"/>
    <s v="Cumple Parcialmente"/>
    <s v="Cumple"/>
    <s v="1- Cliente no se encuentra en domicilio, conserje permite acceso a shaft medidores  2- Suministro electrico reestablecido"/>
    <x v="5"/>
    <x v="0"/>
    <x v="9"/>
    <x v="0"/>
    <n v="0.5"/>
    <n v="0.5"/>
    <n v="0.5"/>
    <n v="0.5"/>
    <n v="0.5"/>
    <n v="0.5"/>
    <n v="0.25"/>
    <n v="0.25"/>
    <n v="0.5"/>
    <n v="0.17499999999999999"/>
    <n v="0.5"/>
    <n v="0.93500000000000005"/>
    <x v="0"/>
  </r>
  <r>
    <s v="2071310"/>
    <s v="207525102022134643"/>
    <s v="DF20227385595"/>
    <x v="186"/>
    <x v="173"/>
    <s v="AARON HUENCHUMIL"/>
    <s v="La Trilla #4466"/>
    <s v="Macul"/>
    <x v="0"/>
    <s v="Cumple"/>
    <s v="Cumple"/>
    <s v="No Aplica"/>
    <s v="No Aplica"/>
    <s v="Cumple"/>
    <s v="Cumple"/>
    <s v="No"/>
    <s v="S/N"/>
    <s v="S/N"/>
    <s v="No Aplica"/>
    <s v="No Aplica"/>
    <s v="No Aplica"/>
    <s v="No Cumple"/>
    <s v="No Cumple"/>
    <s v="1- Lineas electricas templadas   2- Sector con suministro electrico normal"/>
    <x v="5"/>
    <x v="0"/>
    <x v="9"/>
    <x v="0"/>
    <n v="0.5"/>
    <n v="0.5"/>
    <n v="0.5"/>
    <n v="0.5"/>
    <n v="0.5"/>
    <n v="0.5"/>
    <n v="0.25"/>
    <n v="0.25"/>
    <n v="0.5"/>
    <n v="0"/>
    <n v="0"/>
    <n v="0.8"/>
    <x v="0"/>
  </r>
  <r>
    <s v="2071305"/>
    <s v="207525102022134328"/>
    <s v="DF20227385389"/>
    <x v="186"/>
    <x v="173"/>
    <s v="AARON HUENCHUMIL"/>
    <s v="La Trilla #4461"/>
    <s v="Macul"/>
    <x v="0"/>
    <s v="Cumple"/>
    <s v="Cumple"/>
    <s v="No Aplica"/>
    <s v="No Aplica"/>
    <s v="Cumple"/>
    <s v="Cumple"/>
    <s v="No"/>
    <s v="S/N"/>
    <s v="S/N"/>
    <s v="No Aplica"/>
    <s v="No Aplica"/>
    <s v="No Aplica"/>
    <s v="Cumple"/>
    <s v="Cumple Parcialmente"/>
    <s v="1-Lineas se encuentran bien templadas  2- Sector en suministro electrico normal"/>
    <x v="5"/>
    <x v="0"/>
    <x v="9"/>
    <x v="0"/>
    <n v="0.5"/>
    <n v="0.5"/>
    <n v="0.5"/>
    <n v="0.5"/>
    <n v="0.5"/>
    <n v="0.5"/>
    <n v="0.25"/>
    <n v="0.25"/>
    <n v="0.5"/>
    <n v="0.5"/>
    <n v="0.17499999999999999"/>
    <n v="0.93500000000000005"/>
    <x v="0"/>
  </r>
  <r>
    <s v="2071302"/>
    <s v="207625102022133625"/>
    <s v="DF20227405160"/>
    <x v="186"/>
    <x v="166"/>
    <s v="Cristobal toro"/>
    <s v="Jose pedro allesandri 4919 Dpto 2"/>
    <s v="Macul"/>
    <x v="0"/>
    <s v="Cumple"/>
    <s v="Cumple"/>
    <s v="No Aplica"/>
    <s v="No Aplica"/>
    <s v="Cumple"/>
    <s v="Cumple"/>
    <s v="No"/>
    <s v="S/N"/>
    <s v="S/N"/>
    <s v="No Aplica"/>
    <s v="No Aplica"/>
    <s v="No Aplica"/>
    <s v="Cumple"/>
    <s v="Cumple Parcialmente"/>
    <s v="Falta mayor data en fotos . Problema externo , TD."/>
    <x v="5"/>
    <x v="0"/>
    <x v="9"/>
    <x v="0"/>
    <n v="0.5"/>
    <n v="0.5"/>
    <n v="0.5"/>
    <n v="0.5"/>
    <n v="0.5"/>
    <n v="0.5"/>
    <n v="0.25"/>
    <n v="0.25"/>
    <n v="0.5"/>
    <n v="0.5"/>
    <n v="0.17499999999999999"/>
    <n v="0.93500000000000005"/>
    <x v="0"/>
  </r>
  <r>
    <s v="2071301"/>
    <s v="207525102022133447"/>
    <s v="DF20227391465"/>
    <x v="186"/>
    <x v="151"/>
    <s v="AARON HUENCHUMIL"/>
    <s v="San Vicente de Paul #4901 dpto 17"/>
    <s v="Macul"/>
    <x v="0"/>
    <s v="Cumple"/>
    <s v="Cumple"/>
    <s v="No Aplica"/>
    <s v="No Aplica"/>
    <s v="Cumple"/>
    <s v="Cumple"/>
    <s v="No"/>
    <s v="S/N"/>
    <s v="S/N"/>
    <s v="No Aplica"/>
    <s v="No Aplica"/>
    <s v="No Aplica"/>
    <s v="Cumple"/>
    <s v="Cumple"/>
    <s v="1- Sector se encuentra sin suministro de momento por trabajos programados en red B.T"/>
    <x v="5"/>
    <x v="0"/>
    <x v="9"/>
    <x v="0"/>
    <n v="0.5"/>
    <n v="0.5"/>
    <n v="0.5"/>
    <n v="0.5"/>
    <n v="0.5"/>
    <n v="0.5"/>
    <n v="0.25"/>
    <n v="0.25"/>
    <n v="0.5"/>
    <n v="0.5"/>
    <n v="0.5"/>
    <n v="1"/>
    <x v="0"/>
  </r>
  <r>
    <s v="2071299"/>
    <s v="207525102022132409"/>
    <s v="DF20227391457"/>
    <x v="186"/>
    <x v="151"/>
    <s v="AARON HUENCHUMIL"/>
    <s v="Cuadro Verde #4333 L"/>
    <s v="Macul"/>
    <x v="0"/>
    <s v="Cumple"/>
    <s v="Cumple"/>
    <s v="No Cumple"/>
    <s v="No Cumple"/>
    <s v="Cumple"/>
    <s v="Cumple"/>
    <s v="No"/>
    <s v="S/N"/>
    <s v="S/N"/>
    <s v="No Aplica"/>
    <s v="No Aplica"/>
    <s v="No Aplica"/>
    <s v="Cumple"/>
    <s v="Cumple"/>
    <s v="1-TD 9926 se encuentra con sus circuitos en B.T abiertos, debido a trabajos programados"/>
    <x v="5"/>
    <x v="0"/>
    <x v="9"/>
    <x v="0"/>
    <n v="0.5"/>
    <n v="0.5"/>
    <n v="0"/>
    <n v="0"/>
    <n v="0.5"/>
    <n v="0.5"/>
    <n v="0.25"/>
    <n v="0.25"/>
    <n v="0.5"/>
    <n v="0.5"/>
    <n v="0.5"/>
    <n v="0.7"/>
    <x v="0"/>
  </r>
  <r>
    <s v="2071295"/>
    <s v="207525102022131848"/>
    <s v="DF20227389021"/>
    <x v="186"/>
    <x v="168"/>
    <s v="AARON HUENCHUMIL"/>
    <s v="Cuadro Verde #4827 D"/>
    <s v="Macul"/>
    <x v="0"/>
    <s v="Cumple"/>
    <s v="Cumple"/>
    <s v="No Aplica"/>
    <s v="No Aplica"/>
    <s v="Cumple"/>
    <s v="Cumple Mayormente"/>
    <s v="No"/>
    <s v="S/N"/>
    <s v="S/N"/>
    <s v="No Aplica"/>
    <s v="No Aplica"/>
    <s v="No Aplica"/>
    <s v="Cumple"/>
    <s v="Cumple"/>
    <s v="1-Sector con suministro electrico normalizado"/>
    <x v="5"/>
    <x v="0"/>
    <x v="9"/>
    <x v="0"/>
    <n v="0.5"/>
    <n v="0.5"/>
    <n v="0.5"/>
    <n v="0.5"/>
    <n v="0.5"/>
    <n v="0.32500000000000001"/>
    <n v="0.25"/>
    <n v="0.25"/>
    <n v="0.5"/>
    <n v="0.5"/>
    <n v="0.5"/>
    <n v="0.97375000000000012"/>
    <x v="0"/>
  </r>
  <r>
    <s v="2071285"/>
    <s v="207525102022130527"/>
    <s v="DF20227387014"/>
    <x v="186"/>
    <x v="174"/>
    <s v="AARON HUENCHUMIL"/>
    <s v="Jose Pedro Alessandri #4850"/>
    <s v="Macul"/>
    <x v="0"/>
    <s v="Cumple"/>
    <s v="Cumple"/>
    <s v="Cumple"/>
    <s v="Cumple"/>
    <s v="Cumple"/>
    <s v="Cumple"/>
    <s v="Si"/>
    <s v="Pablo Falcon"/>
    <s v="S/N"/>
    <s v="Cumple"/>
    <s v="Cumple"/>
    <s v="Cumple"/>
    <s v="Cumple"/>
    <s v="Cumple Parcialmente"/>
    <s v="1- Cliente confirma encontrarse con suministro electrico normalizado"/>
    <x v="5"/>
    <x v="0"/>
    <x v="9"/>
    <x v="0"/>
    <n v="0.5"/>
    <n v="0.5"/>
    <n v="0.5"/>
    <n v="0.5"/>
    <n v="0.5"/>
    <n v="0.5"/>
    <n v="0.25"/>
    <n v="0.25"/>
    <n v="0.5"/>
    <n v="0.5"/>
    <n v="0.17499999999999999"/>
    <n v="0.93500000000000005"/>
    <x v="0"/>
  </r>
  <r>
    <s v="2071272"/>
    <s v="207525102022124027"/>
    <s v="DF20227382779"/>
    <x v="186"/>
    <x v="171"/>
    <s v="AARON HUENCHUMIL"/>
    <s v="Jose Caroca #2083A"/>
    <s v="Macul"/>
    <x v="0"/>
    <s v="Cumple"/>
    <s v="Cumple"/>
    <s v="Cumple"/>
    <s v="Cumple"/>
    <s v="Cumple"/>
    <s v="Cumple"/>
    <s v="Si"/>
    <s v="S/N"/>
    <s v="S/N"/>
    <s v="Cumple"/>
    <s v="Cumple"/>
    <s v="Cumple"/>
    <s v="Cumple"/>
    <s v="Cumple Parcialmente"/>
    <s v="1- Cliente confirma encontrarse con suministro electrico normalizado"/>
    <x v="5"/>
    <x v="0"/>
    <x v="9"/>
    <x v="0"/>
    <n v="0.5"/>
    <n v="0.5"/>
    <n v="0.5"/>
    <n v="0.5"/>
    <n v="0.5"/>
    <n v="0.5"/>
    <n v="0.25"/>
    <n v="0.25"/>
    <n v="0.5"/>
    <n v="0.5"/>
    <n v="0.17499999999999999"/>
    <n v="0.93500000000000005"/>
    <x v="0"/>
  </r>
  <r>
    <s v="2071268"/>
    <s v="207525102022122921"/>
    <s v="DF20227376282"/>
    <x v="186"/>
    <x v="149"/>
    <s v="AARON HUENCHUMIL"/>
    <s v="Nicomedes Guzman #5258"/>
    <s v="Macul"/>
    <x v="0"/>
    <s v="Cumple"/>
    <s v="Cumple"/>
    <s v="Cumple"/>
    <s v="Cumple"/>
    <s v="Cumple"/>
    <s v="Cumple"/>
    <s v="No"/>
    <s v="S/N"/>
    <s v="S/N"/>
    <s v="No Aplica"/>
    <s v="No Aplica"/>
    <s v="No Aplica"/>
    <s v="Cumple"/>
    <s v="Cumple"/>
    <s v="1- TD 2661 se encuentra normalizado"/>
    <x v="5"/>
    <x v="0"/>
    <x v="9"/>
    <x v="0"/>
    <n v="0.5"/>
    <n v="0.5"/>
    <n v="0.5"/>
    <n v="0.5"/>
    <n v="0.5"/>
    <n v="0.5"/>
    <n v="0.25"/>
    <n v="0.25"/>
    <n v="0.5"/>
    <n v="0.5"/>
    <n v="0.5"/>
    <n v="1"/>
    <x v="0"/>
  </r>
  <r>
    <s v="2071266"/>
    <s v="207625102022122258"/>
    <s v="DF20227403656"/>
    <x v="186"/>
    <x v="234"/>
    <s v="Cristobal toro"/>
    <s v="Jose pedro allesandri 4825 K"/>
    <s v="Macul"/>
    <x v="0"/>
    <s v="Cumple"/>
    <s v="Cumple"/>
    <s v="No Aplica"/>
    <s v="No Aplica"/>
    <s v="Cumple"/>
    <s v="Cumple"/>
    <s v="No"/>
    <s v="S/N"/>
    <s v="S/N"/>
    <s v="No Aplica"/>
    <s v="No Aplica"/>
    <s v="No Aplica"/>
    <s v="No Cumple"/>
    <s v="No Cumple"/>
    <s v="Falta maxima de fotos exigidas . Mas data . Sin moradores"/>
    <x v="8"/>
    <x v="0"/>
    <x v="9"/>
    <x v="0"/>
    <n v="0.5"/>
    <n v="0.5"/>
    <n v="0.5"/>
    <n v="0.5"/>
    <n v="0.5"/>
    <n v="0.5"/>
    <n v="0.25"/>
    <n v="0.25"/>
    <n v="0.5"/>
    <n v="0"/>
    <n v="0"/>
    <n v="0.8"/>
    <x v="0"/>
  </r>
  <r>
    <s v="2071263"/>
    <s v="207525102022121707"/>
    <s v="DF20227379553"/>
    <x v="186"/>
    <x v="176"/>
    <s v="AARON HUENCHUMIL"/>
    <s v="Los Academicos #2704"/>
    <s v="Macul"/>
    <x v="0"/>
    <s v="Cumple"/>
    <s v="Cumple"/>
    <s v="No Aplica"/>
    <s v="No Aplica"/>
    <s v="Cumple"/>
    <s v="Cumple"/>
    <s v="No"/>
    <s v="S/N"/>
    <s v="S/N"/>
    <s v="No Aplica"/>
    <s v="No Aplica"/>
    <s v="No Aplica"/>
    <s v="Cumple"/>
    <s v="Cumple Parcialmente"/>
    <s v="1- Linea distribucion B.T se encuentra bien templada  2- Sector con suministro electrico"/>
    <x v="5"/>
    <x v="0"/>
    <x v="9"/>
    <x v="0"/>
    <n v="0.5"/>
    <n v="0.5"/>
    <n v="0.5"/>
    <n v="0.5"/>
    <n v="0.5"/>
    <n v="0.5"/>
    <n v="0.25"/>
    <n v="0.25"/>
    <n v="0.5"/>
    <n v="0.5"/>
    <n v="0.17499999999999999"/>
    <n v="0.93500000000000005"/>
    <x v="0"/>
  </r>
  <r>
    <s v="2071259"/>
    <s v="207625102022121413"/>
    <s v="DF20227394644"/>
    <x v="186"/>
    <x v="154"/>
    <s v="Cristobal toro"/>
    <s v="Macul 4835 C/A"/>
    <s v="Macul"/>
    <x v="0"/>
    <s v="Cumple"/>
    <s v="Cumple"/>
    <s v="No Aplica"/>
    <s v="No Aplica"/>
    <s v="Cumple"/>
    <s v="Cumple"/>
    <s v="No"/>
    <s v="S/N"/>
    <s v="S/N"/>
    <s v="No Aplica"/>
    <s v="No Aplica"/>
    <s v="No Aplica"/>
    <s v="Cumple"/>
    <s v="Cumple"/>
    <s v="Atiende trabajador de local , pero no esta al tanto de visita de personal en esa fecha . No se toman mas fotos para evitar problemas"/>
    <x v="5"/>
    <x v="0"/>
    <x v="9"/>
    <x v="0"/>
    <n v="0.5"/>
    <n v="0.5"/>
    <n v="0.5"/>
    <n v="0.5"/>
    <n v="0.5"/>
    <n v="0.5"/>
    <n v="0.25"/>
    <n v="0.25"/>
    <n v="0.5"/>
    <n v="0.5"/>
    <n v="0.5"/>
    <n v="1"/>
    <x v="0"/>
  </r>
  <r>
    <s v="2071255"/>
    <s v="207525102022120706"/>
    <s v="DF20227384998"/>
    <x v="186"/>
    <x v="173"/>
    <s v="AARON HUENCHUMIL"/>
    <s v="Froilan Roa #5028"/>
    <s v="Macul"/>
    <x v="0"/>
    <s v="Cumple"/>
    <s v="Cumple"/>
    <s v="No Aplica"/>
    <s v="No Aplica"/>
    <s v="Cumple"/>
    <s v="Cumple"/>
    <s v="Si"/>
    <s v="S/N"/>
    <s v="S/N"/>
    <s v="Cumple"/>
    <s v="Cumple"/>
    <s v="Cumple"/>
    <s v="Cumple Parcialmente"/>
    <s v="Cumple Parcialmente"/>
    <s v="1- Cliente confirma via citofono encontrarse con suministro electrico"/>
    <x v="5"/>
    <x v="0"/>
    <x v="9"/>
    <x v="0"/>
    <n v="0.5"/>
    <n v="0.5"/>
    <n v="0.5"/>
    <n v="0.5"/>
    <n v="0.5"/>
    <n v="0.5"/>
    <n v="0.25"/>
    <n v="0.25"/>
    <n v="0.5"/>
    <n v="0.17499999999999999"/>
    <n v="0.17499999999999999"/>
    <n v="0.87"/>
    <x v="0"/>
  </r>
  <r>
    <s v="2071246"/>
    <s v="207525102022115425"/>
    <s v="DF20227392100"/>
    <x v="186"/>
    <x v="175"/>
    <s v="AARON HUENCHUMIL"/>
    <s v="Los Mangos #5304"/>
    <s v="Macul"/>
    <x v="0"/>
    <s v="Cumple"/>
    <s v="Cumple"/>
    <s v="No Aplica"/>
    <s v="No Aplica"/>
    <s v="Cumple"/>
    <s v="Cumple"/>
    <s v="No"/>
    <s v="S/N"/>
    <s v="S/N"/>
    <s v="No Aplica"/>
    <s v="No Aplica"/>
    <s v="No Aplica"/>
    <s v="Cumple Mayormente"/>
    <s v="Cumple Parcialmente"/>
    <s v="1- Cliente no se encuentra en domicilio  2- Sector con suministro electrico normal"/>
    <x v="5"/>
    <x v="0"/>
    <x v="9"/>
    <x v="0"/>
    <n v="0.5"/>
    <n v="0.5"/>
    <n v="0.5"/>
    <n v="0.5"/>
    <n v="0.5"/>
    <n v="0.5"/>
    <n v="0.25"/>
    <n v="0.25"/>
    <n v="0.5"/>
    <n v="0.32500000000000001"/>
    <n v="0.17499999999999999"/>
    <n v="0.9"/>
    <x v="0"/>
  </r>
  <r>
    <s v="2071240"/>
    <s v="207525102022114635"/>
    <s v="DF20227385437"/>
    <x v="186"/>
    <x v="172"/>
    <s v="AARON HUENCHUMIL"/>
    <s v="Manzanares #2956A"/>
    <s v="Macul"/>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71235"/>
    <s v="207625102022114134"/>
    <s v="DF20227396813"/>
    <x v="186"/>
    <x v="153"/>
    <s v="Cristobal toro"/>
    <s v="Jose pedro allesandri 2231 dpto 32"/>
    <s v="Macul"/>
    <x v="0"/>
    <s v="Cumple"/>
    <s v="Cumple"/>
    <s v="No Aplica"/>
    <s v="No Aplica"/>
    <s v="Cumple"/>
    <s v="Cumple"/>
    <s v="No"/>
    <s v="S/N"/>
    <s v="S/N"/>
    <s v="No Aplica"/>
    <s v="No Aplica"/>
    <s v="No Aplica"/>
    <s v="Cumple"/>
    <s v="Cumple"/>
    <s v="Problema externo , TD . No se toman fotos para prevenir problemas , se acercan locatarios a realizar muchas preguntas"/>
    <x v="5"/>
    <x v="0"/>
    <x v="9"/>
    <x v="0"/>
    <n v="0.5"/>
    <n v="0.5"/>
    <n v="0.5"/>
    <n v="0.5"/>
    <n v="0.5"/>
    <n v="0.5"/>
    <n v="0.25"/>
    <n v="0.25"/>
    <n v="0.5"/>
    <n v="0.5"/>
    <n v="0.5"/>
    <n v="1"/>
    <x v="0"/>
  </r>
  <r>
    <s v="2071230"/>
    <s v="207525102022113332"/>
    <s v="DF20227374366"/>
    <x v="186"/>
    <x v="139"/>
    <s v="AARON HUENCHUMIL"/>
    <s v="Fabriciano Gonzalez #5546"/>
    <s v="Macul"/>
    <x v="0"/>
    <s v="Cumple"/>
    <s v="Cumple"/>
    <s v="Cumple"/>
    <s v="Cumple"/>
    <s v="Cumple"/>
    <s v="Cumple"/>
    <s v="No"/>
    <s v="S/N"/>
    <s v="S/N"/>
    <s v="No Aplica"/>
    <s v="No Aplica"/>
    <s v="No Aplica"/>
    <s v="Cumple"/>
    <s v="Cumple"/>
    <s v="1- TD 2161 se encuentra normalizado"/>
    <x v="5"/>
    <x v="0"/>
    <x v="9"/>
    <x v="0"/>
    <n v="0.5"/>
    <n v="0.5"/>
    <n v="0.5"/>
    <n v="0.5"/>
    <n v="0.5"/>
    <n v="0.5"/>
    <n v="0.25"/>
    <n v="0.25"/>
    <n v="0.5"/>
    <n v="0.5"/>
    <n v="0.5"/>
    <n v="1"/>
    <x v="0"/>
  </r>
  <r>
    <s v="2071225"/>
    <s v="207625102022112529"/>
    <s v="DF20227405218"/>
    <x v="186"/>
    <x v="166"/>
    <s v="Cristobal toro"/>
    <s v="Excequiel fernandez 2324 dpto 1011"/>
    <s v="Macul"/>
    <x v="0"/>
    <s v="Cumple"/>
    <s v="Cumple"/>
    <s v="No Aplica"/>
    <s v="No Aplica"/>
    <s v="Cumple"/>
    <s v="Cumple"/>
    <s v="No"/>
    <s v="S/N"/>
    <s v="S/N"/>
    <s v="No Aplica"/>
    <s v="No Aplica"/>
    <s v="No Aplica"/>
    <s v="Cumple"/>
    <s v="Cumple"/>
    <s v="Problema externo  Num. De incidencia relacionada a direccion exequiel fernandez 2302."/>
    <x v="5"/>
    <x v="0"/>
    <x v="9"/>
    <x v="0"/>
    <n v="0.5"/>
    <n v="0.5"/>
    <n v="0.5"/>
    <n v="0.5"/>
    <n v="0.5"/>
    <n v="0.5"/>
    <n v="0.25"/>
    <n v="0.25"/>
    <n v="0.5"/>
    <n v="0.5"/>
    <n v="0.5"/>
    <n v="1"/>
    <x v="0"/>
  </r>
  <r>
    <s v="2071215"/>
    <s v="207525102022111842"/>
    <s v="DF20227390174"/>
    <x v="186"/>
    <x v="151"/>
    <s v="AARON HUENCHUMIL"/>
    <s v="Los Milanos #3700"/>
    <s v="Macul"/>
    <x v="0"/>
    <s v="Cumple"/>
    <s v="Cumple"/>
    <s v="No Cumple"/>
    <s v="No Cumple"/>
    <s v="Cumple"/>
    <s v="Cumple"/>
    <s v="No"/>
    <s v="S/N"/>
    <s v="S/N"/>
    <s v="No Aplica"/>
    <s v="No Aplica"/>
    <s v="No Aplica"/>
    <s v="Cumple"/>
    <s v="Cumple"/>
    <s v="1-TD 33738 se encuentra normalizado 2- no declara codigo de material utilizado"/>
    <x v="5"/>
    <x v="0"/>
    <x v="9"/>
    <x v="0"/>
    <n v="0.5"/>
    <n v="0.5"/>
    <n v="0"/>
    <n v="0"/>
    <n v="0.5"/>
    <n v="0.5"/>
    <n v="0.25"/>
    <n v="0.25"/>
    <n v="0.5"/>
    <n v="0.5"/>
    <n v="0.5"/>
    <n v="0.7"/>
    <x v="0"/>
  </r>
  <r>
    <s v="2071212"/>
    <s v="207625102022111826"/>
    <s v="DF20227407549"/>
    <x v="186"/>
    <x v="158"/>
    <s v="Cristobal toro"/>
    <s v="Joaquin rodriguez 2974"/>
    <s v="Macul"/>
    <x v="0"/>
    <s v="Cumple"/>
    <s v="Cumple"/>
    <s v="No Aplica"/>
    <s v="No Aplica"/>
    <s v="Cumple"/>
    <s v="Cumple"/>
    <s v="No"/>
    <s v="S/N"/>
    <s v="S/N"/>
    <s v="No Aplica"/>
    <s v="No Aplica"/>
    <s v="No Aplica"/>
    <s v="No Cumple"/>
    <s v="Cumple"/>
    <s v="Falta maxima de fotos exigidas . Sin moradores ."/>
    <x v="5"/>
    <x v="0"/>
    <x v="9"/>
    <x v="0"/>
    <n v="0.5"/>
    <n v="0.5"/>
    <n v="0.5"/>
    <n v="0.5"/>
    <n v="0.5"/>
    <n v="0.5"/>
    <n v="0.25"/>
    <n v="0.25"/>
    <n v="0.5"/>
    <n v="0"/>
    <n v="0.5"/>
    <n v="0.9"/>
    <x v="0"/>
  </r>
  <r>
    <s v="2071201"/>
    <s v="207625102022110810"/>
    <s v="DF20227408234"/>
    <x v="186"/>
    <x v="158"/>
    <s v="Cristobal toro"/>
    <s v="Castillo urizar 2565"/>
    <s v="Macul"/>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71194"/>
    <s v="207625102022110148"/>
    <s v="DF20227407060"/>
    <x v="186"/>
    <x v="165"/>
    <s v="Cristobal toro"/>
    <s v="Castillo urizar 2949 dpto 23"/>
    <s v="Macul"/>
    <x v="0"/>
    <s v="Cumple"/>
    <s v="Cumple"/>
    <s v="No Aplica"/>
    <s v="No Aplica"/>
    <s v="Cumple"/>
    <s v="Cumple"/>
    <s v="No"/>
    <s v="S/N"/>
    <s v="S/N"/>
    <s v="No Aplica"/>
    <s v="No Aplica"/>
    <s v="No Aplica"/>
    <s v="Cumple"/>
    <s v="Cumple"/>
    <s v="Problema externo , TD. Sin mayor observacion"/>
    <x v="5"/>
    <x v="0"/>
    <x v="9"/>
    <x v="0"/>
    <n v="0.5"/>
    <n v="0.5"/>
    <n v="0.5"/>
    <n v="0.5"/>
    <n v="0.5"/>
    <n v="0.5"/>
    <n v="0.25"/>
    <n v="0.25"/>
    <n v="0.5"/>
    <n v="0.5"/>
    <n v="0.5"/>
    <n v="1"/>
    <x v="0"/>
  </r>
  <r>
    <s v="2071185"/>
    <s v="207625102022104210"/>
    <s v="DF20227408460"/>
    <x v="186"/>
    <x v="158"/>
    <s v="Cristobal toro"/>
    <s v="Pedro de valdivia 7317"/>
    <s v="Macul"/>
    <x v="0"/>
    <s v="Cumple"/>
    <s v="Cumple"/>
    <s v="No Aplica"/>
    <s v="No Aplica"/>
    <s v="Cumple"/>
    <s v="Cumple"/>
    <s v="No"/>
    <s v="S/N"/>
    <s v="S/N"/>
    <s v="No Aplica"/>
    <s v="No Aplica"/>
    <s v="No Aplica"/>
    <s v="Cumple"/>
    <s v="Cumple"/>
    <s v="Problema externo , poste , reparado . Sin mayor observacion"/>
    <x v="5"/>
    <x v="0"/>
    <x v="9"/>
    <x v="0"/>
    <n v="0.5"/>
    <n v="0.5"/>
    <n v="0.5"/>
    <n v="0.5"/>
    <n v="0.5"/>
    <n v="0.5"/>
    <n v="0.25"/>
    <n v="0.25"/>
    <n v="0.5"/>
    <n v="0.5"/>
    <n v="0.5"/>
    <n v="1"/>
    <x v="0"/>
  </r>
  <r>
    <s v="2071178"/>
    <s v="207625102022102929"/>
    <s v="DF20227408718"/>
    <x v="186"/>
    <x v="158"/>
    <s v="Cristobal toro"/>
    <s v="Los pellines 3881"/>
    <s v="Macul"/>
    <x v="0"/>
    <s v="Cumple"/>
    <s v="Cumple"/>
    <s v="No Aplica"/>
    <s v="No Aplica"/>
    <s v="Cumple"/>
    <s v="Cumple"/>
    <s v="No"/>
    <s v="S/N"/>
    <s v="S/N"/>
    <s v="No Aplica"/>
    <s v="No Aplica"/>
    <s v="No Aplica"/>
    <s v="Cumple"/>
    <s v="Cumple"/>
    <s v="Se visualuza gente dentro de domicilio , pero no salen a atender . Sin mayor observacion"/>
    <x v="5"/>
    <x v="0"/>
    <x v="9"/>
    <x v="0"/>
    <n v="0.5"/>
    <n v="0.5"/>
    <n v="0.5"/>
    <n v="0.5"/>
    <n v="0.5"/>
    <n v="0.5"/>
    <n v="0.25"/>
    <n v="0.25"/>
    <n v="0.5"/>
    <n v="0.5"/>
    <n v="0.5"/>
    <n v="1"/>
    <x v="0"/>
  </r>
  <r>
    <s v="2071174"/>
    <s v="207625102022101315"/>
    <s v="DF20227396101"/>
    <x v="186"/>
    <x v="161"/>
    <s v="Cristobal toro"/>
    <s v="Escuela agricola 1710 dpto 1210 C"/>
    <s v="Macul"/>
    <x v="0"/>
    <s v="Cumple"/>
    <s v="Cumple"/>
    <s v="No Aplica"/>
    <s v="No Aplica"/>
    <s v="Cumple"/>
    <s v="Cumple"/>
    <s v="Si"/>
    <s v="Raul rodriguez"/>
    <s v="S/N"/>
    <s v="Cumple"/>
    <s v="Cumple"/>
    <s v="Cumple"/>
    <s v="Cumple"/>
    <s v="Cumple Parcialmente"/>
    <s v="Falta mayor data en fotografias . Tapa caja concentrador abierta , sin perno"/>
    <x v="5"/>
    <x v="0"/>
    <x v="9"/>
    <x v="0"/>
    <n v="0.5"/>
    <n v="0.5"/>
    <n v="0.5"/>
    <n v="0.5"/>
    <n v="0.5"/>
    <n v="0.5"/>
    <n v="0.25"/>
    <n v="0.25"/>
    <n v="0.5"/>
    <n v="0.5"/>
    <n v="0.17499999999999999"/>
    <n v="0.93500000000000005"/>
    <x v="0"/>
  </r>
  <r>
    <s v="2073049"/>
    <s v="207626102022164512"/>
    <s v="DF20227393465"/>
    <x v="187"/>
    <x v="156"/>
    <s v="Cristobal toro"/>
    <s v="Guillermo mann 2287"/>
    <s v="Ñuñoa"/>
    <x v="0"/>
    <s v="Cumple"/>
    <s v="Cumple"/>
    <s v="No Aplica"/>
    <s v="No Aplica"/>
    <s v="Cumple"/>
    <s v="Cumple"/>
    <s v="No"/>
    <s v="S/N"/>
    <s v="S/N"/>
    <s v="No Aplica"/>
    <s v="No Aplica"/>
    <s v="No Aplica"/>
    <s v="Cumple"/>
    <s v="Cumple"/>
    <s v="Sector hostil . No se toman muchas fotos por precaucion . Sin moradores"/>
    <x v="5"/>
    <x v="0"/>
    <x v="9"/>
    <x v="0"/>
    <n v="0.5"/>
    <n v="0.5"/>
    <n v="0.5"/>
    <n v="0.5"/>
    <n v="0.5"/>
    <n v="0.5"/>
    <n v="0.25"/>
    <n v="0.25"/>
    <n v="0.5"/>
    <n v="0.5"/>
    <n v="0.5"/>
    <n v="1"/>
    <x v="0"/>
  </r>
  <r>
    <s v="2073006"/>
    <s v="207626102022154110"/>
    <s v="DF20227394679"/>
    <x v="187"/>
    <x v="154"/>
    <s v="Cristobal toro"/>
    <s v="La calera 690"/>
    <s v="Ñuñoa"/>
    <x v="0"/>
    <s v="Cumple"/>
    <s v="Cumple"/>
    <s v="Cumple"/>
    <s v="Cumple"/>
    <s v="Cumple"/>
    <s v="Cumple"/>
    <s v="No"/>
    <s v="S/N"/>
    <s v="S/N"/>
    <s v="No Aplica"/>
    <s v="No Aplica"/>
    <s v="No Aplica"/>
    <s v="No Cumple"/>
    <s v="Cumple Parcialmente"/>
    <s v="Falta maxima de fotos exigida . Mas data . Problema externo ,TD."/>
    <x v="5"/>
    <x v="0"/>
    <x v="9"/>
    <x v="0"/>
    <n v="0.5"/>
    <n v="0.5"/>
    <n v="0.5"/>
    <n v="0.5"/>
    <n v="0.5"/>
    <n v="0.5"/>
    <n v="0.25"/>
    <n v="0.25"/>
    <n v="0.5"/>
    <n v="0"/>
    <n v="0.17499999999999999"/>
    <n v="0.83500000000000008"/>
    <x v="0"/>
  </r>
  <r>
    <s v="2073000"/>
    <s v="207626102022152908"/>
    <s v="DF20227395244"/>
    <x v="187"/>
    <x v="152"/>
    <s v="Cristobal toro"/>
    <s v="Los jardines 515"/>
    <s v="Ñuñoa"/>
    <x v="0"/>
    <s v="Cumple"/>
    <s v="Cumple"/>
    <s v="Cumple"/>
    <s v="Cumple"/>
    <s v="Cumple"/>
    <s v="Cumple"/>
    <s v="Si"/>
    <s v="S/N"/>
    <s v="S/N"/>
    <s v="No Aplica"/>
    <s v="No Aplica"/>
    <s v="No Aplica"/>
    <s v="Cumple"/>
    <s v="Cumple"/>
    <s v="Atiende cliente , corrobora visita de personal , pero no quiere entregar datos ."/>
    <x v="5"/>
    <x v="0"/>
    <x v="9"/>
    <x v="0"/>
    <n v="0.5"/>
    <n v="0.5"/>
    <n v="0.5"/>
    <n v="0.5"/>
    <n v="0.5"/>
    <n v="0.5"/>
    <n v="0.25"/>
    <n v="0.25"/>
    <n v="0.5"/>
    <n v="0.5"/>
    <n v="0.5"/>
    <n v="1"/>
    <x v="0"/>
  </r>
  <r>
    <s v="2072996"/>
    <s v="207626102022152028"/>
    <s v="DF20227395602"/>
    <x v="187"/>
    <x v="152"/>
    <s v="Cristobal toro"/>
    <s v="Galicia 3578"/>
    <s v="Ñuñoa"/>
    <x v="0"/>
    <s v="Cumple"/>
    <s v="Cumple"/>
    <s v="No Cumple"/>
    <s v="No Cumple"/>
    <s v="Cumple"/>
    <s v="Cumple"/>
    <s v="No"/>
    <s v="S/N"/>
    <s v="S/N"/>
    <s v="No Aplica"/>
    <s v="No Aplica"/>
    <s v="No Aplica"/>
    <s v="Cumple"/>
    <s v="Cumple"/>
    <s v="Sin moradores  Sin mayor observacion"/>
    <x v="5"/>
    <x v="0"/>
    <x v="9"/>
    <x v="0"/>
    <n v="0.5"/>
    <n v="0.5"/>
    <n v="0"/>
    <n v="0"/>
    <n v="0.5"/>
    <n v="0.5"/>
    <n v="0.25"/>
    <n v="0.25"/>
    <n v="0.5"/>
    <n v="0.5"/>
    <n v="0.5"/>
    <n v="0.7"/>
    <x v="0"/>
  </r>
  <r>
    <s v="2072952"/>
    <s v="207526102022141109"/>
    <s v="DF20227380507"/>
    <x v="187"/>
    <x v="176"/>
    <s v="AARON HUENCHUMIL"/>
    <s v="Los Evangelistas #3984"/>
    <s v="Macul"/>
    <x v="0"/>
    <s v="Cumple"/>
    <s v="Cumple"/>
    <s v="Cumple"/>
    <s v="Cumple"/>
    <s v="Cumple"/>
    <s v="Cumple"/>
    <s v="No"/>
    <s v="S/N"/>
    <s v="S/N"/>
    <s v="No Aplica"/>
    <s v="No Aplica"/>
    <s v="No Aplica"/>
    <s v="Cumple"/>
    <s v="Cumple"/>
    <s v="1- Cliente no se encuentra en domicilio 2- caja B.T con tapa abierta"/>
    <x v="5"/>
    <x v="0"/>
    <x v="9"/>
    <x v="0"/>
    <n v="0.5"/>
    <n v="0.5"/>
    <n v="0.5"/>
    <n v="0.5"/>
    <n v="0.5"/>
    <n v="0.5"/>
    <n v="0.25"/>
    <n v="0.25"/>
    <n v="0.5"/>
    <n v="0.5"/>
    <n v="0.5"/>
    <n v="1"/>
    <x v="0"/>
  </r>
  <r>
    <s v="2072942"/>
    <s v="207526102022135452"/>
    <s v="DF20227387895"/>
    <x v="187"/>
    <x v="170"/>
    <s v="AARON HUENCHUMIL"/>
    <s v="San Marcos #4580"/>
    <s v="Macul"/>
    <x v="0"/>
    <s v="Cumple"/>
    <s v="Cumple"/>
    <s v="No Aplica"/>
    <s v="No Aplica"/>
    <s v="Cumple"/>
    <s v="Cumple"/>
    <s v="Si"/>
    <s v="Humberto Saavedra"/>
    <s v="S/N"/>
    <s v="Cumple"/>
    <s v="Cumple"/>
    <s v="Cumple"/>
    <s v="Cumple"/>
    <s v="Cumple Parcialmente"/>
    <s v="1- Cliente se encuentra con suministro electrico normalizado"/>
    <x v="5"/>
    <x v="0"/>
    <x v="9"/>
    <x v="0"/>
    <n v="0.5"/>
    <n v="0.5"/>
    <n v="0.5"/>
    <n v="0.5"/>
    <n v="0.5"/>
    <n v="0.5"/>
    <n v="0.25"/>
    <n v="0.25"/>
    <n v="0.5"/>
    <n v="0.5"/>
    <n v="0.17499999999999999"/>
    <n v="0.93500000000000005"/>
    <x v="0"/>
  </r>
  <r>
    <s v="2072927"/>
    <s v="207526102022134257"/>
    <s v="DF20227384133"/>
    <x v="187"/>
    <x v="169"/>
    <s v="AARON HUENCHUMIL"/>
    <s v="El Libano #3652"/>
    <s v="Macul"/>
    <x v="0"/>
    <s v="Cumple"/>
    <s v="Cumple"/>
    <s v="No Cumple"/>
    <s v="No Cumple"/>
    <s v="Cumple"/>
    <s v="Cumple"/>
    <s v="Si"/>
    <s v="Josue Rebolledo"/>
    <s v="S/N"/>
    <s v="No Aplica"/>
    <s v="Cumple"/>
    <s v="Cumple"/>
    <s v="Cumple"/>
    <s v="Cumple Parcialmente"/>
    <s v="1- Cliente confirma que se encuentran con suministro electrico"/>
    <x v="5"/>
    <x v="0"/>
    <x v="9"/>
    <x v="0"/>
    <n v="0.5"/>
    <n v="0.5"/>
    <n v="0"/>
    <n v="0"/>
    <n v="0.5"/>
    <n v="0.5"/>
    <n v="0.25"/>
    <n v="0.25"/>
    <n v="0.5"/>
    <n v="0.5"/>
    <n v="0.17499999999999999"/>
    <n v="0.63500000000000001"/>
    <x v="0"/>
  </r>
  <r>
    <s v="2072923"/>
    <s v="207526102022133005"/>
    <s v="DF20227383434"/>
    <x v="187"/>
    <x v="171"/>
    <s v="AARON HUENCHUMIL"/>
    <s v="Arturo Gordon #4000"/>
    <s v="Macul"/>
    <x v="0"/>
    <s v="Cumple"/>
    <s v="Cumple"/>
    <s v="No Aplica"/>
    <s v="No Aplica"/>
    <s v="Cumple"/>
    <s v="Cumple"/>
    <s v="Si"/>
    <s v="S/N"/>
    <s v="S/N"/>
    <s v="No Aplica"/>
    <s v="No Aplica"/>
    <s v="Cumple"/>
    <s v="Cumple"/>
    <s v="Cumple Parcialmente"/>
    <s v="1- Cliente no se encontraba el dia de la visita, pero confirma que se encuentra con suministro electrico"/>
    <x v="5"/>
    <x v="0"/>
    <x v="9"/>
    <x v="0"/>
    <n v="0.5"/>
    <n v="0.5"/>
    <n v="0.5"/>
    <n v="0.5"/>
    <n v="0.5"/>
    <n v="0.5"/>
    <n v="0.25"/>
    <n v="0.25"/>
    <n v="0.5"/>
    <n v="0.5"/>
    <n v="0.17499999999999999"/>
    <n v="0.93500000000000005"/>
    <x v="0"/>
  </r>
  <r>
    <s v="2072919"/>
    <s v="207626102022132150"/>
    <s v="DF20227395260"/>
    <x v="187"/>
    <x v="152"/>
    <s v="Cristobal toro"/>
    <s v="General gorostiaga 509 dpto 304"/>
    <s v="Ñuñoa"/>
    <x v="0"/>
    <s v="Cumple"/>
    <s v="Cumple"/>
    <s v="No Aplica"/>
    <s v="No Aplica"/>
    <s v="Cumple"/>
    <s v="Cumple"/>
    <s v="No"/>
    <s v="S/N"/>
    <s v="S/N"/>
    <s v="No Aplica"/>
    <s v="No Aplica"/>
    <s v="No Aplica"/>
    <s v="No Cumple"/>
    <s v="No Cumple"/>
    <s v="Falta maxima de fotos exigidas . Mas data . Concerge indica q no puedo ingresar ya q no se encuentra cliente en dpto ."/>
    <x v="5"/>
    <x v="0"/>
    <x v="9"/>
    <x v="0"/>
    <n v="0.5"/>
    <n v="0.5"/>
    <n v="0.5"/>
    <n v="0.5"/>
    <n v="0.5"/>
    <n v="0.5"/>
    <n v="0.25"/>
    <n v="0.25"/>
    <n v="0.5"/>
    <n v="0"/>
    <n v="0"/>
    <n v="0.8"/>
    <x v="0"/>
  </r>
  <r>
    <s v="2072918"/>
    <s v="207526102022131434"/>
    <s v="DF20227385308"/>
    <x v="187"/>
    <x v="173"/>
    <s v="AARON HUENCHUMIL"/>
    <s v="Poeta Vicente Huidobro #3500 dpto 1303"/>
    <s v="Macul"/>
    <x v="0"/>
    <s v="Cumple"/>
    <s v="Cumple"/>
    <s v="No Aplica"/>
    <s v="No Aplica"/>
    <s v="Cumple"/>
    <s v="Cumple"/>
    <s v="No"/>
    <s v="S/N"/>
    <s v="S/N"/>
    <s v="No Aplica"/>
    <s v="No Aplica"/>
    <s v="No Aplica"/>
    <s v="Cumple"/>
    <s v="Cumple Parcialmente"/>
    <s v="1-Cliente no se encuentra en domicilio, conserje permite acceso a shaft medidores  2- Suministro electrico normalizado"/>
    <x v="5"/>
    <x v="0"/>
    <x v="9"/>
    <x v="0"/>
    <n v="0.5"/>
    <n v="0.5"/>
    <n v="0.5"/>
    <n v="0.5"/>
    <n v="0.5"/>
    <n v="0.5"/>
    <n v="0.25"/>
    <n v="0.25"/>
    <n v="0.5"/>
    <n v="0.5"/>
    <n v="0.17499999999999999"/>
    <n v="0.93500000000000005"/>
    <x v="0"/>
  </r>
  <r>
    <s v="2072907"/>
    <s v="207526102022130018"/>
    <s v="DF20227391375"/>
    <x v="187"/>
    <x v="175"/>
    <s v="AARON HUENCHUMIL"/>
    <s v="Armando Moock #3777 dpto 1807"/>
    <s v="Macul"/>
    <x v="0"/>
    <s v="Cumple"/>
    <s v="Cumple"/>
    <s v="No Aplica"/>
    <s v="No Aplica"/>
    <s v="Cumple"/>
    <s v="Cumple"/>
    <s v="No"/>
    <s v="S/N"/>
    <s v="S/N"/>
    <s v="No Aplica"/>
    <s v="No Aplica"/>
    <s v="No Aplica"/>
    <s v="Cumple Mayormente"/>
    <s v="Cumple"/>
    <s v="1- TD 104023 en servicio normal  2- Sector con suministro electrico"/>
    <x v="5"/>
    <x v="0"/>
    <x v="9"/>
    <x v="0"/>
    <n v="0.5"/>
    <n v="0.5"/>
    <n v="0.5"/>
    <n v="0.5"/>
    <n v="0.5"/>
    <n v="0.5"/>
    <n v="0.25"/>
    <n v="0.25"/>
    <n v="0.5"/>
    <n v="0.32500000000000001"/>
    <n v="0.5"/>
    <n v="0.96500000000000008"/>
    <x v="0"/>
  </r>
  <r>
    <s v="2072906"/>
    <s v="207526102022125623"/>
    <s v="DF20227380260"/>
    <x v="187"/>
    <x v="176"/>
    <s v="AARON HUENCHUMIL"/>
    <s v="Armando Moock #3777 dpto 1403 A"/>
    <s v="Macul"/>
    <x v="0"/>
    <s v="Cumple"/>
    <s v="Cumple"/>
    <s v="No Cumple"/>
    <s v="No Cumple"/>
    <s v="Cumple"/>
    <s v="Cumple"/>
    <s v="No"/>
    <s v="S/N"/>
    <s v="S/N"/>
    <s v="No Aplica"/>
    <s v="No Aplica"/>
    <s v="No Aplica"/>
    <s v="Cumple"/>
    <s v="Cumple"/>
    <s v="1- TD 104023 se encuentra normalizado 2- No declara codigo de material utilizado"/>
    <x v="5"/>
    <x v="0"/>
    <x v="9"/>
    <x v="0"/>
    <n v="0.5"/>
    <n v="0.5"/>
    <n v="0"/>
    <n v="0"/>
    <n v="0.5"/>
    <n v="0.5"/>
    <n v="0.25"/>
    <n v="0.25"/>
    <n v="0.5"/>
    <n v="0.5"/>
    <n v="0.5"/>
    <n v="0.7"/>
    <x v="0"/>
  </r>
  <r>
    <s v="2072900"/>
    <s v="207526102022125129"/>
    <s v="DF20227391336"/>
    <x v="187"/>
    <x v="175"/>
    <s v="AARON HUENCHUMIL"/>
    <s v="Armando Moock #3777 dpto 1303"/>
    <s v="Macul"/>
    <x v="0"/>
    <s v="Cumple"/>
    <s v="Cumple"/>
    <s v="No Aplica"/>
    <s v="No Aplica"/>
    <s v="Cumple"/>
    <s v="Cumple"/>
    <s v="No"/>
    <s v="S/N"/>
    <s v="S/N"/>
    <s v="No Aplica"/>
    <s v="No Aplica"/>
    <s v="No Aplica"/>
    <s v="No Cumple"/>
    <s v="No Cumple"/>
    <s v="1- TD 104023 en servicio normal  2- Edificio con suministro electrico"/>
    <x v="5"/>
    <x v="0"/>
    <x v="9"/>
    <x v="0"/>
    <n v="0.5"/>
    <n v="0.5"/>
    <n v="0.5"/>
    <n v="0.5"/>
    <n v="0.5"/>
    <n v="0.5"/>
    <n v="0.25"/>
    <n v="0.25"/>
    <n v="0.5"/>
    <n v="0"/>
    <n v="0"/>
    <n v="0.8"/>
    <x v="0"/>
  </r>
  <r>
    <s v="2072894"/>
    <s v="207526102022124706"/>
    <s v="DF20227391399"/>
    <x v="187"/>
    <x v="175"/>
    <s v="AARON HUENCHUMIL"/>
    <s v="Armando Moock #3777 dpto 1103 A"/>
    <s v="Macul"/>
    <x v="0"/>
    <s v="Cumple"/>
    <s v="Cumple"/>
    <s v="No Aplica"/>
    <s v="No Aplica"/>
    <s v="Cumple"/>
    <s v="Cumple"/>
    <s v="No"/>
    <s v="S/N"/>
    <s v="S/N"/>
    <s v="No Aplica"/>
    <s v="No Aplica"/>
    <s v="No Aplica"/>
    <s v="No Cumple"/>
    <s v="No Cumple"/>
    <s v="1- TD 104023 en servicio normal  2- Edificio con suministro electrico normalizado"/>
    <x v="5"/>
    <x v="0"/>
    <x v="9"/>
    <x v="0"/>
    <n v="0.5"/>
    <n v="0.5"/>
    <n v="0.5"/>
    <n v="0.5"/>
    <n v="0.5"/>
    <n v="0.5"/>
    <n v="0.25"/>
    <n v="0.25"/>
    <n v="0.5"/>
    <n v="0"/>
    <n v="0"/>
    <n v="0.8"/>
    <x v="0"/>
  </r>
  <r>
    <s v="2072892"/>
    <s v="207526102022124227"/>
    <s v="DF20227392529"/>
    <x v="187"/>
    <x v="175"/>
    <s v="AARON HUENCHUMIL"/>
    <s v="Armando Moock #3777 dpto 1005"/>
    <s v="Macul"/>
    <x v="0"/>
    <s v="Cumple"/>
    <s v="Cumple"/>
    <s v="Cumple"/>
    <s v="Cumple"/>
    <s v="Cumple"/>
    <s v="Cumple"/>
    <s v="No"/>
    <s v="S/N"/>
    <s v="S/N"/>
    <s v="No Aplica"/>
    <s v="No Aplica"/>
    <s v="No Aplica"/>
    <s v="Cumple"/>
    <s v="Cumple"/>
    <s v="1- TD 104023 se encuentra normalizado"/>
    <x v="5"/>
    <x v="0"/>
    <x v="9"/>
    <x v="0"/>
    <n v="0.5"/>
    <n v="0.5"/>
    <n v="0.5"/>
    <n v="0.5"/>
    <n v="0.5"/>
    <n v="0.5"/>
    <n v="0.25"/>
    <n v="0.25"/>
    <n v="0.5"/>
    <n v="0.5"/>
    <n v="0.5"/>
    <n v="1"/>
    <x v="0"/>
  </r>
  <r>
    <s v="2072890"/>
    <s v="207626102022124319"/>
    <s v="DF20227394708"/>
    <x v="187"/>
    <x v="154"/>
    <s v="Cristobal toro"/>
    <s v="Garcia moreno 1078"/>
    <s v="Ñuñoa"/>
    <x v="0"/>
    <s v="Cumple"/>
    <s v="Cumple"/>
    <s v="Cumple"/>
    <s v="Cumple"/>
    <s v="Cumple"/>
    <s v="Cumple"/>
    <s v="No"/>
    <s v="S/N"/>
    <s v="S/N"/>
    <s v="No Aplica"/>
    <s v="No Aplica"/>
    <s v="No Aplica"/>
    <s v="No Cumple"/>
    <s v="Cumple Parcialmente"/>
    <s v="Falta maxima de fotos exigidas . Falta mayor data en fotos . Sin moradores"/>
    <x v="5"/>
    <x v="0"/>
    <x v="9"/>
    <x v="0"/>
    <n v="0.5"/>
    <n v="0.5"/>
    <n v="0.5"/>
    <n v="0.5"/>
    <n v="0.5"/>
    <n v="0.5"/>
    <n v="0.25"/>
    <n v="0.25"/>
    <n v="0.5"/>
    <n v="0"/>
    <n v="0.17499999999999999"/>
    <n v="0.83500000000000008"/>
    <x v="0"/>
  </r>
  <r>
    <s v="2072888"/>
    <s v="207526102022123734"/>
    <s v="DF20227388746"/>
    <x v="187"/>
    <x v="170"/>
    <s v="AARON HUENCHUMIL"/>
    <s v="Armando Moock #3777 dpto 1005"/>
    <s v="Macul"/>
    <x v="0"/>
    <s v="Cumple"/>
    <s v="Cumple"/>
    <s v="Cumple"/>
    <s v="Cumple"/>
    <s v="Cumple"/>
    <s v="Cumple"/>
    <s v="No"/>
    <s v="S/N"/>
    <s v="S/N"/>
    <s v="No Aplica"/>
    <s v="No Aplica"/>
    <s v="No Aplica"/>
    <s v="Cumple"/>
    <s v="Cumple"/>
    <s v="1- TD 104023 se encuentra normalizado"/>
    <x v="5"/>
    <x v="0"/>
    <x v="9"/>
    <x v="0"/>
    <n v="0.5"/>
    <n v="0.5"/>
    <n v="0.5"/>
    <n v="0.5"/>
    <n v="0.5"/>
    <n v="0.5"/>
    <n v="0.25"/>
    <n v="0.25"/>
    <n v="0.5"/>
    <n v="0.5"/>
    <n v="0.5"/>
    <n v="1"/>
    <x v="0"/>
  </r>
  <r>
    <s v="2072884"/>
    <s v="207526102022123325"/>
    <s v="DF20227379520"/>
    <x v="187"/>
    <x v="176"/>
    <s v="AARON HUENCHUMIL"/>
    <s v="Armando Moock #3777 dpto 1005"/>
    <s v="Macul"/>
    <x v="0"/>
    <s v="Cumple"/>
    <s v="Cumple"/>
    <s v="Cumple"/>
    <s v="Cumple"/>
    <s v="Cumple"/>
    <s v="Cumple"/>
    <s v="No"/>
    <s v="S/N"/>
    <s v="S/N"/>
    <s v="No Aplica"/>
    <s v="No Aplica"/>
    <s v="No Aplica"/>
    <s v="Cumple"/>
    <s v="Cumple Parcialmente"/>
    <s v="1- TD 104023 se encuentra normalizado"/>
    <x v="5"/>
    <x v="0"/>
    <x v="9"/>
    <x v="0"/>
    <n v="0.5"/>
    <n v="0.5"/>
    <n v="0.5"/>
    <n v="0.5"/>
    <n v="0.5"/>
    <n v="0.5"/>
    <n v="0.25"/>
    <n v="0.25"/>
    <n v="0.5"/>
    <n v="0.5"/>
    <n v="0.17499999999999999"/>
    <n v="0.93500000000000005"/>
    <x v="0"/>
  </r>
  <r>
    <s v="2072881"/>
    <s v="207526102022122646"/>
    <s v="DF20227391313"/>
    <x v="187"/>
    <x v="151"/>
    <s v="AARON HUENCHUMIL"/>
    <s v="Armando Moock #3777 dpto 402 B"/>
    <s v="Macul"/>
    <x v="0"/>
    <s v="Cumple"/>
    <s v="Cumple"/>
    <s v="No Cumple"/>
    <s v="No Cumple"/>
    <s v="Cumple"/>
    <s v="Cumple"/>
    <s v="No"/>
    <s v="S/N"/>
    <s v="S/N"/>
    <s v="No Aplica"/>
    <s v="No Aplica"/>
    <s v="No Aplica"/>
    <s v="Cumple"/>
    <s v="Cumple"/>
    <s v="1-TD 104023 se encuentra normalizado 2- No declara codigo de material utilizado"/>
    <x v="5"/>
    <x v="0"/>
    <x v="9"/>
    <x v="0"/>
    <n v="0.5"/>
    <n v="0.5"/>
    <n v="0"/>
    <n v="0"/>
    <n v="0.5"/>
    <n v="0.5"/>
    <n v="0.25"/>
    <n v="0.25"/>
    <n v="0.5"/>
    <n v="0.5"/>
    <n v="0.5"/>
    <n v="0.7"/>
    <x v="0"/>
  </r>
  <r>
    <s v="2072876"/>
    <s v="207526102022122208"/>
    <s v="DF20227390254"/>
    <x v="187"/>
    <x v="151"/>
    <s v="AARON HUENCHUMIL"/>
    <s v="Armando Moock #3777 dpto 402"/>
    <s v="Macul"/>
    <x v="0"/>
    <s v="Cumple"/>
    <s v="Cumple"/>
    <s v="No Cumple"/>
    <s v="No Cumple"/>
    <s v="Cumple"/>
    <s v="Cumple"/>
    <s v="No"/>
    <s v="S/N"/>
    <s v="S/N"/>
    <s v="No Aplica"/>
    <s v="No Aplica"/>
    <s v="No Aplica"/>
    <s v="No Cumple"/>
    <s v="No Cumple"/>
    <s v="1- TD 104023 se encuentra normalizado 2- No declara el codigo de material utilizado"/>
    <x v="5"/>
    <x v="0"/>
    <x v="9"/>
    <x v="0"/>
    <n v="0.5"/>
    <n v="0.5"/>
    <n v="0"/>
    <n v="0"/>
    <n v="0.5"/>
    <n v="0.5"/>
    <n v="0.25"/>
    <n v="0.25"/>
    <n v="0.5"/>
    <n v="0"/>
    <n v="0"/>
    <n v="0.5"/>
    <x v="0"/>
  </r>
  <r>
    <s v="2072871"/>
    <s v="207626102022121851"/>
    <s v="DF20227393766"/>
    <x v="187"/>
    <x v="156"/>
    <s v="Cristobal toro"/>
    <s v="Chile españa 597"/>
    <s v="Ñuñoa"/>
    <x v="0"/>
    <s v="Cumple"/>
    <s v="Cumple"/>
    <s v="No Aplica"/>
    <s v="No Aplica"/>
    <s v="Cumple"/>
    <s v="Cumple"/>
    <s v="No"/>
    <s v="S/N"/>
    <s v="S/N"/>
    <s v="No Aplica"/>
    <s v="No Aplica"/>
    <s v="No Aplica"/>
    <s v="Cumple"/>
    <s v="Cumple"/>
    <s v="No se toman fotos , ya que locatarios desconfian de visita , hacen muchas preguntas , se evita problema"/>
    <x v="5"/>
    <x v="0"/>
    <x v="9"/>
    <x v="0"/>
    <n v="0.5"/>
    <n v="0.5"/>
    <n v="0.5"/>
    <n v="0.5"/>
    <n v="0.5"/>
    <n v="0.5"/>
    <n v="0.25"/>
    <n v="0.25"/>
    <n v="0.5"/>
    <n v="0.5"/>
    <n v="0.5"/>
    <n v="1"/>
    <x v="0"/>
  </r>
  <r>
    <s v="2072863"/>
    <s v="207526102022120722"/>
    <s v="DF20227375654"/>
    <x v="187"/>
    <x v="139"/>
    <s v="AARON HUENCHUMIL"/>
    <s v="Armando moock #3595 dpto 204"/>
    <s v="Macul"/>
    <x v="0"/>
    <s v="Cumple"/>
    <s v="Cumple"/>
    <s v="No Cumple"/>
    <s v="No Cumple"/>
    <s v="Cumple"/>
    <s v="Cumple"/>
    <s v="No"/>
    <s v="S/N"/>
    <s v="S/N"/>
    <s v="No Aplica"/>
    <s v="No Aplica"/>
    <s v="No Aplica"/>
    <s v="Cumple Mayormente"/>
    <s v="Cumple"/>
    <s v="1- DESC. FUS. 87710 se encuentra normalizado 2- No declara codigo de material utilizado"/>
    <x v="5"/>
    <x v="0"/>
    <x v="9"/>
    <x v="0"/>
    <n v="0.5"/>
    <n v="0.5"/>
    <n v="0"/>
    <n v="0"/>
    <n v="0.5"/>
    <n v="0.5"/>
    <n v="0.25"/>
    <n v="0.25"/>
    <n v="0.5"/>
    <n v="0.32500000000000001"/>
    <n v="0.5"/>
    <n v="0.66500000000000004"/>
    <x v="0"/>
  </r>
  <r>
    <s v="2072862"/>
    <s v="207626102022120744"/>
    <s v="DF20227392876"/>
    <x v="187"/>
    <x v="156"/>
    <s v="Cristobal toro"/>
    <s v="Capitan orella 2825"/>
    <s v="Ñuñoa"/>
    <x v="0"/>
    <s v="Cumple"/>
    <s v="Cumple"/>
    <s v="No Aplica"/>
    <s v="No Aplica"/>
    <s v="Cumple"/>
    <s v="Cumple"/>
    <s v="No"/>
    <s v="S/N"/>
    <s v="S/N"/>
    <s v="No Aplica"/>
    <s v="No Aplica"/>
    <s v="No Aplica"/>
    <s v="No Cumple"/>
    <s v="No Cumple"/>
    <s v="Falta maxima exigidas de fotos . Mas data . Problema externo , subterraneo"/>
    <x v="5"/>
    <x v="0"/>
    <x v="9"/>
    <x v="0"/>
    <n v="0.5"/>
    <n v="0.5"/>
    <n v="0.5"/>
    <n v="0.5"/>
    <n v="0.5"/>
    <n v="0.5"/>
    <n v="0.25"/>
    <n v="0.25"/>
    <n v="0.5"/>
    <n v="0"/>
    <n v="0"/>
    <n v="0.8"/>
    <x v="0"/>
  </r>
  <r>
    <s v="2072859"/>
    <s v="207526102022115745"/>
    <s v="DF20227391428"/>
    <x v="187"/>
    <x v="175"/>
    <s v="AARON HUENCHUMIL"/>
    <s v="Arturo Gozalvez #3457"/>
    <s v="Macul"/>
    <x v="0"/>
    <s v="Cumple"/>
    <s v="Cumple"/>
    <s v="No Aplica"/>
    <s v="No Aplica"/>
    <s v="Cumple"/>
    <s v="Cumple"/>
    <s v="No"/>
    <s v="S/N"/>
    <s v="S/N"/>
    <s v="No Aplica"/>
    <s v="No Aplica"/>
    <s v="No Aplica"/>
    <s v="Cumple Mayormente"/>
    <s v="Cumple"/>
    <s v="1- Cliente no se encuentra en domicilio 2- Acometida apoyada en lineas de corrientes debiles"/>
    <x v="5"/>
    <x v="0"/>
    <x v="9"/>
    <x v="0"/>
    <n v="0.5"/>
    <n v="0.5"/>
    <n v="0.5"/>
    <n v="0.5"/>
    <n v="0.5"/>
    <n v="0.5"/>
    <n v="0.25"/>
    <n v="0.25"/>
    <n v="0.5"/>
    <n v="0.32500000000000001"/>
    <n v="0.5"/>
    <n v="0.96500000000000008"/>
    <x v="0"/>
  </r>
  <r>
    <s v="2072853"/>
    <s v="207626102022115227"/>
    <s v="DF20227392963"/>
    <x v="187"/>
    <x v="156"/>
    <s v="Cristobal toro"/>
    <s v="Suarez mujica 2171"/>
    <s v="Ñuñoa"/>
    <x v="0"/>
    <s v="Cumple"/>
    <s v="Cumple"/>
    <s v="No Aplica"/>
    <s v="No Aplica"/>
    <s v="Cumple"/>
    <s v="Cumple"/>
    <s v="No"/>
    <s v="S/N"/>
    <s v="S/N"/>
    <s v="No Aplica"/>
    <s v="No Aplica"/>
    <s v="No Aplica"/>
    <s v="No Cumple"/>
    <s v="No Cumple"/>
    <s v="Atiende persona , pero no recuerda visita de personal de emergencia , no entrega datos . Falta mayor data en fotografias"/>
    <x v="5"/>
    <x v="0"/>
    <x v="9"/>
    <x v="0"/>
    <n v="0.5"/>
    <n v="0.5"/>
    <n v="0.5"/>
    <n v="0.5"/>
    <n v="0.5"/>
    <n v="0.5"/>
    <n v="0.25"/>
    <n v="0.25"/>
    <n v="0.5"/>
    <n v="0"/>
    <n v="0"/>
    <n v="0.8"/>
    <x v="0"/>
  </r>
  <r>
    <s v="2072851"/>
    <s v="207526102022114813"/>
    <s v="DF20227384797"/>
    <x v="187"/>
    <x v="173"/>
    <s v="AARON HUENCHUMIL"/>
    <s v="Arturo Gozalvez #3393"/>
    <s v="Macul"/>
    <x v="0"/>
    <s v="Cumple"/>
    <s v="Cumple"/>
    <s v="No Aplica"/>
    <s v="No Aplica"/>
    <s v="Cumple"/>
    <s v="Cumple"/>
    <s v="No"/>
    <s v="S/N"/>
    <s v="S/N"/>
    <s v="No Aplica"/>
    <s v="No Aplica"/>
    <s v="No Aplica"/>
    <s v="Cumple"/>
    <s v="Cumple Parcialmente"/>
    <s v="1- Cliente no se encuentra en domicilio 2- Acometida en contacto con ramas de arbol"/>
    <x v="5"/>
    <x v="0"/>
    <x v="9"/>
    <x v="0"/>
    <n v="0.5"/>
    <n v="0.5"/>
    <n v="0.5"/>
    <n v="0.5"/>
    <n v="0.5"/>
    <n v="0.5"/>
    <n v="0.25"/>
    <n v="0.25"/>
    <n v="0.5"/>
    <n v="0.5"/>
    <n v="0.17499999999999999"/>
    <n v="0.93500000000000005"/>
    <x v="0"/>
  </r>
  <r>
    <s v="2072849"/>
    <s v="207626102022114426"/>
    <s v="DF20227393195"/>
    <x v="187"/>
    <x v="156"/>
    <s v="Cristobal toro"/>
    <s v="Eduardo donoso 672"/>
    <s v="Ñuñoa"/>
    <x v="0"/>
    <s v="Cumple"/>
    <s v="Cumple"/>
    <s v="No Cumple"/>
    <s v="No Cumple"/>
    <s v="Cumple"/>
    <s v="Cumple"/>
    <s v="No"/>
    <s v="S/N"/>
    <s v="S/N"/>
    <s v="No Aplica"/>
    <s v="No Aplica"/>
    <s v="No Aplica"/>
    <s v="Cumple"/>
    <s v="Cumple Parcialmente"/>
    <s v="Falta mayor data en fotografias . Sin moradores"/>
    <x v="5"/>
    <x v="0"/>
    <x v="9"/>
    <x v="0"/>
    <n v="0.5"/>
    <n v="0.5"/>
    <n v="0"/>
    <n v="0"/>
    <n v="0.5"/>
    <n v="0.5"/>
    <n v="0.25"/>
    <n v="0.25"/>
    <n v="0.5"/>
    <n v="0.5"/>
    <n v="0.17499999999999999"/>
    <n v="0.63500000000000001"/>
    <x v="0"/>
  </r>
  <r>
    <s v="2072845"/>
    <s v="207526102022113327"/>
    <s v="DF20227384324"/>
    <x v="187"/>
    <x v="173"/>
    <s v="AARON HUENCHUMIL"/>
    <s v="Pasaje Seis #7342 A"/>
    <s v="Macul"/>
    <x v="0"/>
    <s v="Cumple"/>
    <s v="Cumple"/>
    <s v="No Cumple"/>
    <s v="No Cumple"/>
    <s v="Cumple"/>
    <s v="Cumple"/>
    <s v="No"/>
    <s v="S/N"/>
    <s v="S/N"/>
    <s v="No Aplica"/>
    <s v="No Aplica"/>
    <s v="No Aplica"/>
    <s v="Cumple"/>
    <s v="Cumple Parcialmente"/>
    <s v="1- Cliente no se encuentra en domicilio 2- No declara codigo de material utilizado"/>
    <x v="5"/>
    <x v="0"/>
    <x v="9"/>
    <x v="0"/>
    <n v="0.5"/>
    <n v="0.5"/>
    <n v="0"/>
    <n v="0"/>
    <n v="0.5"/>
    <n v="0.5"/>
    <n v="0.25"/>
    <n v="0.25"/>
    <n v="0.5"/>
    <n v="0.5"/>
    <n v="0.17499999999999999"/>
    <n v="0.63500000000000001"/>
    <x v="0"/>
  </r>
  <r>
    <s v="2072843"/>
    <s v="207626102022113142"/>
    <s v="DF20227395448"/>
    <x v="187"/>
    <x v="152"/>
    <s v="Cristobal toro"/>
    <s v="Roman diaz 2015"/>
    <s v="Ñuñoa"/>
    <x v="0"/>
    <s v="Cumple"/>
    <s v="Cumple"/>
    <s v="No Cumple"/>
    <s v="No Cumple"/>
    <s v="Cumple"/>
    <s v="Cumple"/>
    <s v="No"/>
    <s v="S/N"/>
    <s v="S/N"/>
    <s v="No Aplica"/>
    <s v="No Aplica"/>
    <s v="No Aplica"/>
    <s v="Cumple"/>
    <s v="Cumple Parcialmente"/>
    <s v="Falta mayor data en fotografias . Sin moradores ."/>
    <x v="5"/>
    <x v="0"/>
    <x v="9"/>
    <x v="0"/>
    <n v="0.5"/>
    <n v="0.5"/>
    <n v="0"/>
    <n v="0"/>
    <n v="0.5"/>
    <n v="0.5"/>
    <n v="0.25"/>
    <n v="0.25"/>
    <n v="0.5"/>
    <n v="0.5"/>
    <n v="0.17499999999999999"/>
    <n v="0.63500000000000001"/>
    <x v="0"/>
  </r>
  <r>
    <s v="2072839"/>
    <s v="207526102022112305"/>
    <s v="DF20227387648"/>
    <x v="187"/>
    <x v="167"/>
    <s v="AARON HUENCHUMIL"/>
    <s v="Los Cosmos #2783"/>
    <s v="Macul"/>
    <x v="0"/>
    <s v="Cumple"/>
    <s v="Cumple"/>
    <s v="Cumple"/>
    <s v="Cumple"/>
    <s v="Cumple"/>
    <s v="Cumple"/>
    <s v="No"/>
    <s v="S/N"/>
    <s v="S/N"/>
    <s v="No Aplica"/>
    <s v="No Aplica"/>
    <s v="No Aplica"/>
    <s v="Cumple"/>
    <s v="Cumple"/>
    <s v="1- Cliente no se encuentra en domicilio, se aprecia suministro electrico normalizado"/>
    <x v="5"/>
    <x v="0"/>
    <x v="9"/>
    <x v="0"/>
    <n v="0.5"/>
    <n v="0.5"/>
    <n v="0.5"/>
    <n v="0.5"/>
    <n v="0.5"/>
    <n v="0.5"/>
    <n v="0.25"/>
    <n v="0.25"/>
    <n v="0.5"/>
    <n v="0.5"/>
    <n v="0.5"/>
    <n v="1"/>
    <x v="0"/>
  </r>
  <r>
    <s v="2072838"/>
    <s v="207626102022112001"/>
    <s v="DF20227394378"/>
    <x v="187"/>
    <x v="154"/>
    <s v="Cristobal toro"/>
    <s v="Condell 1872 dpto 607"/>
    <s v="Ñuñoa"/>
    <x v="0"/>
    <s v="Cumple"/>
    <s v="Cumple"/>
    <s v="No Aplica"/>
    <s v="No Aplica"/>
    <s v="Cumple"/>
    <s v="Cumple"/>
    <s v="Si"/>
    <s v="Ricardo martinez"/>
    <s v="228465070"/>
    <s v="Cumple"/>
    <s v="Cumple"/>
    <s v="Cumple"/>
    <s v="No Cumple"/>
    <s v="Cumple Parcialmente"/>
    <s v="Falta maxima de fotos exigidas  Mas data"/>
    <x v="5"/>
    <x v="0"/>
    <x v="9"/>
    <x v="0"/>
    <n v="0.5"/>
    <n v="0.5"/>
    <n v="0.5"/>
    <n v="0.5"/>
    <n v="0.5"/>
    <n v="0.5"/>
    <n v="0.25"/>
    <n v="0.25"/>
    <n v="0.5"/>
    <n v="0"/>
    <n v="0.17499999999999999"/>
    <n v="0.83500000000000008"/>
    <x v="0"/>
  </r>
  <r>
    <s v="2072829"/>
    <s v="207626102022110138"/>
    <s v="DF20227394767"/>
    <x v="187"/>
    <x v="154"/>
    <s v="Cristobal toro"/>
    <s v="Nancy 714"/>
    <s v="Ñuñoa"/>
    <x v="0"/>
    <s v="Cumple"/>
    <s v="Cumple"/>
    <s v="No Aplica"/>
    <s v="No Aplica"/>
    <s v="Cumple"/>
    <s v="Cumple"/>
    <s v="No"/>
    <s v="S/N"/>
    <s v="S/N"/>
    <s v="No Aplica"/>
    <s v="No Aplica"/>
    <s v="No Aplica"/>
    <s v="Cumple"/>
    <s v="Cumple Parcialmente"/>
    <s v="Falta mayor data en fotografias . Sin moradores"/>
    <x v="5"/>
    <x v="0"/>
    <x v="9"/>
    <x v="0"/>
    <n v="0.5"/>
    <n v="0.5"/>
    <n v="0.5"/>
    <n v="0.5"/>
    <n v="0.5"/>
    <n v="0.5"/>
    <n v="0.25"/>
    <n v="0.25"/>
    <n v="0.5"/>
    <n v="0.5"/>
    <n v="0.17499999999999999"/>
    <n v="0.93500000000000005"/>
    <x v="0"/>
  </r>
  <r>
    <s v="2072826"/>
    <s v="207626102022104711"/>
    <s v="DF20227394296"/>
    <x v="187"/>
    <x v="156"/>
    <s v="Cristobal toro"/>
    <s v="Fidias 880 dpto 211"/>
    <s v="Ñuñoa"/>
    <x v="0"/>
    <s v="Cumple"/>
    <s v="Cumple"/>
    <s v="Cumple"/>
    <s v="Cumple"/>
    <s v="Cumple"/>
    <s v="Cumple"/>
    <s v="No"/>
    <s v="S/N"/>
    <s v="S/N"/>
    <s v="No Aplica"/>
    <s v="No Aplica"/>
    <s v="No Aplica"/>
    <s v="Cumple"/>
    <s v="Cumple"/>
    <s v="Problema externo , TD. Sin mayor observacion"/>
    <x v="5"/>
    <x v="0"/>
    <x v="9"/>
    <x v="0"/>
    <n v="0.5"/>
    <n v="0.5"/>
    <n v="0.5"/>
    <n v="0.5"/>
    <n v="0.5"/>
    <n v="0.5"/>
    <n v="0.25"/>
    <n v="0.25"/>
    <n v="0.5"/>
    <n v="0.5"/>
    <n v="0.5"/>
    <n v="1"/>
    <x v="0"/>
  </r>
  <r>
    <s v="2072814"/>
    <s v="207626102022101740"/>
    <s v="DF20227408966"/>
    <x v="187"/>
    <x v="158"/>
    <s v="Cristobal toro"/>
    <s v="Quilin 4985 E 43"/>
    <s v="Macul"/>
    <x v="0"/>
    <s v="Cumple"/>
    <s v="Cumple"/>
    <s v="No Aplica"/>
    <s v="No Aplica"/>
    <s v="Cumple"/>
    <s v="Cumple"/>
    <s v="Si"/>
    <s v="S/N"/>
    <s v="S/N"/>
    <s v="No Aplica"/>
    <s v="No Aplica"/>
    <s v="No Aplica"/>
    <s v="Cumple"/>
    <s v="Cumple"/>
    <s v="Atiende concerge , pero no quiere entregar datos , ya q solo reemplaza indica ."/>
    <x v="5"/>
    <x v="0"/>
    <x v="9"/>
    <x v="0"/>
    <n v="0.5"/>
    <n v="0.5"/>
    <n v="0.5"/>
    <n v="0.5"/>
    <n v="0.5"/>
    <n v="0.5"/>
    <n v="0.25"/>
    <n v="0.25"/>
    <n v="0.5"/>
    <n v="0.5"/>
    <n v="0.5"/>
    <n v="1"/>
    <x v="0"/>
  </r>
  <r>
    <s v="2075662"/>
    <s v="207627102022181701"/>
    <s v="DF20227403534"/>
    <x v="188"/>
    <x v="157"/>
    <s v="Cristobal toro"/>
    <s v="Quilpue 4175"/>
    <s v="Ñuñoa"/>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75612"/>
    <s v="207527102022162352"/>
    <s v="DF20227391331"/>
    <x v="188"/>
    <x v="175"/>
    <s v="AARON HUENCHUMIL"/>
    <s v="Los Espinos #3682"/>
    <s v="Macul"/>
    <x v="0"/>
    <s v="Cumple"/>
    <s v="Cumple"/>
    <s v="No Aplica"/>
    <s v="No Aplica"/>
    <s v="Cumple"/>
    <s v="Cumple"/>
    <s v="No"/>
    <s v="S/N"/>
    <s v="S/N"/>
    <s v="No Aplica"/>
    <s v="No Aplica"/>
    <s v="No Aplica"/>
    <s v="Cumple"/>
    <s v="Cumple Parcialmente"/>
    <s v="1- TD 18827 se encuentra normalizado 2- Caja B.T sin tapa"/>
    <x v="5"/>
    <x v="0"/>
    <x v="9"/>
    <x v="0"/>
    <n v="0.5"/>
    <n v="0.5"/>
    <n v="0.5"/>
    <n v="0.5"/>
    <n v="0.5"/>
    <n v="0.5"/>
    <n v="0.25"/>
    <n v="0.25"/>
    <n v="0.5"/>
    <n v="0.5"/>
    <n v="0.17499999999999999"/>
    <n v="0.93500000000000005"/>
    <x v="0"/>
  </r>
  <r>
    <s v="2075610"/>
    <s v="207527102022161015"/>
    <s v="DF20227387174"/>
    <x v="188"/>
    <x v="174"/>
    <s v="AARON HUENCHUMIL"/>
    <s v="Macul #2323"/>
    <s v="Macul"/>
    <x v="0"/>
    <s v="Cumple"/>
    <s v="Cumple"/>
    <s v="No Aplica"/>
    <s v="No Aplica"/>
    <s v="Cumple"/>
    <s v="Cumple"/>
    <s v="No"/>
    <s v="S/N"/>
    <s v="S/N"/>
    <s v="No Aplica"/>
    <s v="No Aplica"/>
    <s v="No Aplica"/>
    <s v="No Cumple"/>
    <s v="No Cumple"/>
    <s v="1- Equipo de medidad en shaft electrico de piso 4 se encuentra normalizado"/>
    <x v="5"/>
    <x v="0"/>
    <x v="9"/>
    <x v="0"/>
    <n v="0.5"/>
    <n v="0.5"/>
    <n v="0.5"/>
    <n v="0.5"/>
    <n v="0.5"/>
    <n v="0.5"/>
    <n v="0.25"/>
    <n v="0.25"/>
    <n v="0.5"/>
    <n v="0"/>
    <n v="0"/>
    <n v="0.8"/>
    <x v="0"/>
  </r>
  <r>
    <s v="2075607"/>
    <s v="207527102022160714"/>
    <s v="DF20227387152"/>
    <x v="188"/>
    <x v="174"/>
    <s v="AARON HUENCHUMIL"/>
    <s v="Macul #2323 dpto 714"/>
    <s v="Macul"/>
    <x v="0"/>
    <s v="Cumple"/>
    <s v="Cumple"/>
    <s v="Cumple"/>
    <s v="Cumple"/>
    <s v="Cumple"/>
    <s v="Cumple"/>
    <s v="No"/>
    <s v="S/N"/>
    <s v="S/N"/>
    <s v="No Aplica"/>
    <s v="No Aplica"/>
    <s v="No Aplica"/>
    <s v="Cumple"/>
    <s v="Cumple"/>
    <s v="1-Equipo de medida en shaft electrico de piso 4, se encuentra normalizado"/>
    <x v="5"/>
    <x v="0"/>
    <x v="9"/>
    <x v="0"/>
    <n v="0.5"/>
    <n v="0.5"/>
    <n v="0.5"/>
    <n v="0.5"/>
    <n v="0.5"/>
    <n v="0.5"/>
    <n v="0.25"/>
    <n v="0.25"/>
    <n v="0.5"/>
    <n v="0.5"/>
    <n v="0.5"/>
    <n v="1"/>
    <x v="0"/>
  </r>
  <r>
    <s v="2075601"/>
    <s v="207627102022155112"/>
    <s v="DF20227401618"/>
    <x v="188"/>
    <x v="160"/>
    <s v="Cristobal toro"/>
    <s v="Los aliaga 438"/>
    <s v="Ñuñoa"/>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75594"/>
    <s v="207527102022153929"/>
    <s v="DF20227391637"/>
    <x v="188"/>
    <x v="175"/>
    <s v="AARON HUENCHUMIL"/>
    <s v="Rodrigo de Araya #3975"/>
    <s v="Macul"/>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75589"/>
    <s v="207527102022153158"/>
    <s v="DF20227383321"/>
    <x v="188"/>
    <x v="171"/>
    <s v="AARON HUENCHUMIL"/>
    <s v="Rodrigo de Araya #3869 S"/>
    <s v="Macul"/>
    <x v="0"/>
    <s v="Cumple"/>
    <s v="Cumple"/>
    <s v="No Aplica"/>
    <s v="No Aplica"/>
    <s v="Cumple"/>
    <s v="Cumple"/>
    <s v="No"/>
    <s v="S/N"/>
    <s v="S/N"/>
    <s v="No Aplica"/>
    <s v="No Aplica"/>
    <s v="No Aplica"/>
    <s v="Cumple"/>
    <s v="Cumple Parcialmente"/>
    <s v="1-Cliente no se encuentra en domicilio"/>
    <x v="5"/>
    <x v="0"/>
    <x v="9"/>
    <x v="0"/>
    <n v="0.5"/>
    <n v="0.5"/>
    <n v="0.5"/>
    <n v="0.5"/>
    <n v="0.5"/>
    <n v="0.5"/>
    <n v="0.25"/>
    <n v="0.25"/>
    <n v="0.5"/>
    <n v="0.5"/>
    <n v="0.17499999999999999"/>
    <n v="0.93500000000000005"/>
    <x v="0"/>
  </r>
  <r>
    <s v="2075584"/>
    <s v="207627102022152323"/>
    <s v="DF20227400952"/>
    <x v="188"/>
    <x v="160"/>
    <s v="Cristobal toro"/>
    <s v="Goggenhem 197"/>
    <s v="Ñuñoa"/>
    <x v="0"/>
    <s v="Cumple"/>
    <s v="Cumple"/>
    <s v="No Aplica"/>
    <s v="No Aplica"/>
    <s v="Cumple"/>
    <s v="Cumple"/>
    <s v="No"/>
    <s v="S/N"/>
    <s v="S/N"/>
    <s v="No Aplica"/>
    <s v="No Aplica"/>
    <s v="No Aplica"/>
    <s v="No Cumple"/>
    <s v="No Cumple"/>
    <s v="Falta maxima de fotos exigidas  Sin moradores ."/>
    <x v="5"/>
    <x v="0"/>
    <x v="9"/>
    <x v="0"/>
    <n v="0.5"/>
    <n v="0.5"/>
    <n v="0.5"/>
    <n v="0.5"/>
    <n v="0.5"/>
    <n v="0.5"/>
    <n v="0.25"/>
    <n v="0.25"/>
    <n v="0.5"/>
    <n v="0"/>
    <n v="0"/>
    <n v="0.8"/>
    <x v="0"/>
  </r>
  <r>
    <s v="2075566"/>
    <s v="207527102022142239"/>
    <s v="DF20227382910"/>
    <x v="188"/>
    <x v="171"/>
    <s v="AARON HUENCHUMIL"/>
    <s v="Americo Vespucio #2395 dpto 41"/>
    <s v="Macul"/>
    <x v="0"/>
    <s v="Cumple"/>
    <s v="Cumple"/>
    <s v="No Aplica"/>
    <s v="No Aplica"/>
    <s v="Cumple"/>
    <s v="Cumple"/>
    <s v="Si"/>
    <s v="S/N"/>
    <s v="S/N"/>
    <s v="Cumple"/>
    <s v="Cumple"/>
    <s v="Cumple"/>
    <s v="Cumple"/>
    <s v="Cumple Parcialmente"/>
    <s v="1- Cliente confirma via citofono encontrarse con suministro electrico normalizado"/>
    <x v="5"/>
    <x v="0"/>
    <x v="9"/>
    <x v="0"/>
    <n v="0.5"/>
    <n v="0.5"/>
    <n v="0.5"/>
    <n v="0.5"/>
    <n v="0.5"/>
    <n v="0.5"/>
    <n v="0.25"/>
    <n v="0.25"/>
    <n v="0.5"/>
    <n v="0.5"/>
    <n v="0.17499999999999999"/>
    <n v="0.93500000000000005"/>
    <x v="0"/>
  </r>
  <r>
    <s v="2075559"/>
    <s v="207527102022140854"/>
    <s v="DF20227392386"/>
    <x v="188"/>
    <x v="155"/>
    <s v="AARON HUENCHUMIL"/>
    <s v="Aurelio Huerta #4765"/>
    <s v="Macul"/>
    <x v="0"/>
    <s v="Cumple"/>
    <s v="Cumple"/>
    <s v="Cumple"/>
    <s v="Cumple"/>
    <s v="Cumple"/>
    <s v="Cumple"/>
    <s v="No"/>
    <s v="S/N"/>
    <s v="S/N"/>
    <s v="No Aplica"/>
    <s v="No Aplica"/>
    <s v="No Aplica"/>
    <s v="Cumple Mayormente"/>
    <s v="Cumple"/>
    <s v="1- TD 6238 se encuentra normalizado"/>
    <x v="5"/>
    <x v="0"/>
    <x v="9"/>
    <x v="0"/>
    <n v="0.5"/>
    <n v="0.5"/>
    <n v="0.5"/>
    <n v="0.5"/>
    <n v="0.5"/>
    <n v="0.5"/>
    <n v="0.25"/>
    <n v="0.25"/>
    <n v="0.5"/>
    <n v="0.32500000000000001"/>
    <n v="0.5"/>
    <n v="0.96500000000000008"/>
    <x v="0"/>
  </r>
  <r>
    <s v="2075557"/>
    <s v="207527102022140420"/>
    <s v="DF20227390160"/>
    <x v="188"/>
    <x v="151"/>
    <s v="AARON HUENCHUMIL"/>
    <s v="Aurelio Huerta #4765"/>
    <s v="Macul"/>
    <x v="0"/>
    <s v="Cumple"/>
    <s v="Cumple"/>
    <s v="No Cumple"/>
    <s v="No Cumple"/>
    <s v="Cumple"/>
    <s v="Cumple"/>
    <s v="No"/>
    <s v="S/N"/>
    <s v="S/N"/>
    <s v="No Aplica"/>
    <s v="No Aplica"/>
    <s v="No Aplica"/>
    <s v="Cumple"/>
    <s v="Cumple"/>
    <s v="1- TD 6238 se encuentra normalizado 2-No declara codigo de material utilizado, pero si describe su uso"/>
    <x v="5"/>
    <x v="0"/>
    <x v="9"/>
    <x v="0"/>
    <n v="0.5"/>
    <n v="0.5"/>
    <n v="0"/>
    <n v="0"/>
    <n v="0.5"/>
    <n v="0.5"/>
    <n v="0.25"/>
    <n v="0.25"/>
    <n v="0.5"/>
    <n v="0.5"/>
    <n v="0.5"/>
    <n v="0.7"/>
    <x v="0"/>
  </r>
  <r>
    <s v="2075555"/>
    <s v="207527102022135546"/>
    <s v="DF20227391514"/>
    <x v="188"/>
    <x v="175"/>
    <s v="AARON HUENCHUMIL"/>
    <s v="Historiador Jaime Eyzaguirre #1919"/>
    <s v="Macul"/>
    <x v="0"/>
    <s v="Cumple"/>
    <s v="Cumple"/>
    <s v="No Cumple"/>
    <s v="No Cumple"/>
    <s v="Cumple"/>
    <s v="Cumple"/>
    <s v="No"/>
    <s v="S/N"/>
    <s v="S/N"/>
    <s v="No Aplica"/>
    <s v="No Aplica"/>
    <s v="No Aplica"/>
    <s v="Cumple"/>
    <s v="Cumple Parcialmente"/>
    <s v="1- Cliente no se encuentra en domicilio 2- No declara codigo de material utilizado, pero si describe su uso"/>
    <x v="5"/>
    <x v="0"/>
    <x v="9"/>
    <x v="0"/>
    <n v="0.5"/>
    <n v="0.5"/>
    <n v="0"/>
    <n v="0"/>
    <n v="0.5"/>
    <n v="0.5"/>
    <n v="0.25"/>
    <n v="0.25"/>
    <n v="0.5"/>
    <n v="0.5"/>
    <n v="0.17499999999999999"/>
    <n v="0.63500000000000001"/>
    <x v="0"/>
  </r>
  <r>
    <s v="2075542"/>
    <s v="207527102022132740"/>
    <s v="DF20227374191"/>
    <x v="188"/>
    <x v="139"/>
    <s v="AARON HUENCHUMIL"/>
    <s v="Alberto Galleguillos #4725"/>
    <s v="Macul"/>
    <x v="0"/>
    <s v="Cumple"/>
    <s v="Cumple"/>
    <s v="Cumple"/>
    <s v="Cumple"/>
    <s v="Cumple"/>
    <s v="Cumple"/>
    <s v="No"/>
    <s v="S/N"/>
    <s v="S/N"/>
    <s v="No Aplica"/>
    <s v="No Aplica"/>
    <s v="No Aplica"/>
    <s v="Cumple"/>
    <s v="Cumple"/>
    <s v="1- TD 6236 se encuentra normalizado"/>
    <x v="5"/>
    <x v="0"/>
    <x v="9"/>
    <x v="0"/>
    <n v="0.5"/>
    <n v="0.5"/>
    <n v="0.5"/>
    <n v="0.5"/>
    <n v="0.5"/>
    <n v="0.5"/>
    <n v="0.25"/>
    <n v="0.25"/>
    <n v="0.5"/>
    <n v="0.5"/>
    <n v="0.5"/>
    <n v="1"/>
    <x v="0"/>
  </r>
  <r>
    <s v="2075531"/>
    <s v="207527102022131424"/>
    <s v="DF20227373956"/>
    <x v="188"/>
    <x v="139"/>
    <s v="AARON HUENCHUMIL"/>
    <s v="Alcalde Jorge Monckeberg #2305"/>
    <s v="Macul"/>
    <x v="0"/>
    <s v="Cumple"/>
    <s v="Cumple"/>
    <s v="No Aplica"/>
    <s v="No Aplica"/>
    <s v="Cumple"/>
    <s v="Cumple"/>
    <s v="No"/>
    <s v="S/N"/>
    <s v="S/N"/>
    <s v="No Aplica"/>
    <s v="No Aplica"/>
    <s v="No Aplica"/>
    <s v="No Cumple"/>
    <s v="No Cumple"/>
    <s v="1- No se puede tomar fotografias, debido a vecino increpandome por alzas en el cobro de su boleta. Me retiro del lugar"/>
    <x v="5"/>
    <x v="0"/>
    <x v="9"/>
    <x v="0"/>
    <n v="0.5"/>
    <n v="0.5"/>
    <n v="0.5"/>
    <n v="0.5"/>
    <n v="0.5"/>
    <n v="0.5"/>
    <n v="0.25"/>
    <n v="0.25"/>
    <n v="0.5"/>
    <n v="0"/>
    <n v="0"/>
    <n v="0.8"/>
    <x v="0"/>
  </r>
  <r>
    <s v="2075526"/>
    <s v="207527102022130844"/>
    <s v="DF20227379080"/>
    <x v="188"/>
    <x v="150"/>
    <s v="AARON HUENCHUMIL"/>
    <s v="Carlos Prendes #2399"/>
    <s v="Macul"/>
    <x v="0"/>
    <s v="Cumple"/>
    <s v="Cumple"/>
    <s v="No Aplica"/>
    <s v="No Aplica"/>
    <s v="Cumple"/>
    <s v="Cumple"/>
    <s v="No"/>
    <s v="S/N"/>
    <s v="S/N"/>
    <s v="No Aplica"/>
    <s v="No Aplica"/>
    <s v="No Aplica"/>
    <s v="Cumple Parcialmente"/>
    <s v="Cumple"/>
    <s v="1- Cliente no se encuentra en domicilio"/>
    <x v="5"/>
    <x v="0"/>
    <x v="9"/>
    <x v="0"/>
    <n v="0.5"/>
    <n v="0.5"/>
    <n v="0.5"/>
    <n v="0.5"/>
    <n v="0.5"/>
    <n v="0.5"/>
    <n v="0.25"/>
    <n v="0.25"/>
    <n v="0.5"/>
    <n v="0.17499999999999999"/>
    <n v="0.5"/>
    <n v="0.93500000000000005"/>
    <x v="0"/>
  </r>
  <r>
    <s v="2075095"/>
    <s v="207527102022130022"/>
    <s v="DF20227384226"/>
    <x v="188"/>
    <x v="169"/>
    <s v="AARON HUENCHUMIL"/>
    <s v="Ignacio Carrera Pinto #4373"/>
    <s v="Macul"/>
    <x v="0"/>
    <s v="Cumple"/>
    <s v="Cumple"/>
    <s v="Cumple"/>
    <s v="Cumple"/>
    <s v="Cumple"/>
    <s v="Cumple"/>
    <s v="No"/>
    <s v="S/N"/>
    <s v="S/N"/>
    <s v="No Aplica"/>
    <s v="No Aplica"/>
    <s v="No Aplica"/>
    <s v="Cumple"/>
    <s v="Cumple"/>
    <s v="1- Cliente no se encuengra en domicilio 2- Acometida reparada de forma provisoria con colcha"/>
    <x v="5"/>
    <x v="0"/>
    <x v="9"/>
    <x v="0"/>
    <n v="0.5"/>
    <n v="0.5"/>
    <n v="0.5"/>
    <n v="0.5"/>
    <n v="0.5"/>
    <n v="0.5"/>
    <n v="0.25"/>
    <n v="0.25"/>
    <n v="0.5"/>
    <n v="0.5"/>
    <n v="0.5"/>
    <n v="1"/>
    <x v="0"/>
  </r>
  <r>
    <s v="2075093"/>
    <s v="207527102022125043"/>
    <s v="DF20227373963"/>
    <x v="188"/>
    <x v="139"/>
    <s v="AARON HUENCHUMIL"/>
    <s v="Max Jara #4201"/>
    <s v="Macul"/>
    <x v="0"/>
    <s v="Cumple"/>
    <s v="Cumple"/>
    <s v="Cumple"/>
    <s v="Cumple"/>
    <s v="Cumple"/>
    <s v="Cumple"/>
    <s v="No"/>
    <s v="S/N"/>
    <s v="S/N"/>
    <s v="No Aplica"/>
    <s v="No Aplica"/>
    <s v="No Aplica"/>
    <s v="Cumple Parcialmente"/>
    <s v="Cumple"/>
    <s v="1- TD 2759 se encuentra normalizado"/>
    <x v="5"/>
    <x v="0"/>
    <x v="9"/>
    <x v="0"/>
    <n v="0.5"/>
    <n v="0.5"/>
    <n v="0.5"/>
    <n v="0.5"/>
    <n v="0.5"/>
    <n v="0.5"/>
    <n v="0.25"/>
    <n v="0.25"/>
    <n v="0.5"/>
    <n v="0.17499999999999999"/>
    <n v="0.5"/>
    <n v="0.93500000000000005"/>
    <x v="0"/>
  </r>
  <r>
    <s v="2075092"/>
    <s v="207627102022124522"/>
    <s v="DF20227393113"/>
    <x v="188"/>
    <x v="155"/>
    <s v="Cristobal toro"/>
    <s v="Pucara 4880 dpto 804"/>
    <s v="Ñuñoa"/>
    <x v="0"/>
    <s v="Cumple"/>
    <s v="Cumple"/>
    <s v="No Aplica"/>
    <s v="No Aplica"/>
    <s v="Cumple"/>
    <s v="Cumple"/>
    <s v="Si"/>
    <s v="Cristian orozco"/>
    <s v="232879789"/>
    <s v="No Aplica"/>
    <s v="No Aplica"/>
    <s v="No Aplica"/>
    <s v="No Cumple"/>
    <s v="No Cumple"/>
    <s v="Se verifica , tapa caja concentrador abierta , sin perno ."/>
    <x v="5"/>
    <x v="0"/>
    <x v="9"/>
    <x v="0"/>
    <n v="0.5"/>
    <n v="0.5"/>
    <n v="0.5"/>
    <n v="0.5"/>
    <n v="0.5"/>
    <n v="0.5"/>
    <n v="0.25"/>
    <n v="0.25"/>
    <n v="0.5"/>
    <n v="0"/>
    <n v="0"/>
    <n v="0.8"/>
    <x v="0"/>
  </r>
  <r>
    <s v="2074972"/>
    <s v="207527102022122545"/>
    <s v="DF20227373432"/>
    <x v="188"/>
    <x v="139"/>
    <s v="AARON HUENCHUMIL"/>
    <s v="Americo Vespucio #3121"/>
    <s v="Macul"/>
    <x v="0"/>
    <s v="Cumple"/>
    <s v="Cumple"/>
    <s v="No Cumple"/>
    <s v="No Cumple"/>
    <s v="Cumple"/>
    <s v="Cumple"/>
    <s v="No"/>
    <s v="S/N"/>
    <s v="S/N"/>
    <s v="No Aplica"/>
    <s v="No Aplica"/>
    <s v="No Aplica"/>
    <s v="No Cumple"/>
    <s v="No Cumple"/>
    <s v="1- Acometida bien templada  2- No declara codigo de material utilizado, solo describe su uso"/>
    <x v="5"/>
    <x v="0"/>
    <x v="9"/>
    <x v="0"/>
    <n v="0.5"/>
    <n v="0.5"/>
    <n v="0"/>
    <n v="0"/>
    <n v="0.5"/>
    <n v="0.5"/>
    <n v="0.25"/>
    <n v="0.25"/>
    <n v="0.5"/>
    <n v="0"/>
    <n v="0"/>
    <n v="0.5"/>
    <x v="0"/>
  </r>
  <r>
    <s v="2074967"/>
    <s v="207627102022122058"/>
    <s v="DF20227402040"/>
    <x v="188"/>
    <x v="160"/>
    <s v="Cristobal toro"/>
    <s v="Juan moya morales 388"/>
    <s v="Ñuñoa"/>
    <x v="0"/>
    <s v="Cumple"/>
    <s v="Cumple"/>
    <s v="No Aplica"/>
    <s v="No Aplica"/>
    <s v="Cumple"/>
    <s v="Cumple"/>
    <s v="No"/>
    <s v="S/N"/>
    <s v="S/N"/>
    <s v="No Aplica"/>
    <s v="No Aplica"/>
    <s v="No Aplica"/>
    <s v="Cumple"/>
    <s v="Cumple"/>
    <s v="Problema externo . Sin mayor detalle"/>
    <x v="5"/>
    <x v="0"/>
    <x v="9"/>
    <x v="0"/>
    <n v="0.5"/>
    <n v="0.5"/>
    <n v="0.5"/>
    <n v="0.5"/>
    <n v="0.5"/>
    <n v="0.5"/>
    <n v="0.25"/>
    <n v="0.25"/>
    <n v="0.5"/>
    <n v="0.5"/>
    <n v="0.5"/>
    <n v="1"/>
    <x v="0"/>
  </r>
  <r>
    <s v="2074778"/>
    <s v="207627102022120411"/>
    <s v="DF20227393468"/>
    <x v="188"/>
    <x v="156"/>
    <s v="Cristobal toro"/>
    <s v="Jorge washington 441 dpto 905"/>
    <s v="Ñuñoa"/>
    <x v="0"/>
    <s v="Cumple"/>
    <s v="Cumple"/>
    <s v="No Aplica"/>
    <s v="No Aplica"/>
    <s v="Cumple"/>
    <s v="Cumple"/>
    <s v="No"/>
    <s v="S/N"/>
    <s v="S/N"/>
    <s v="No Aplica"/>
    <s v="No Aplica"/>
    <s v="No Aplica"/>
    <s v="No Cumple"/>
    <s v="No Cumple"/>
    <s v="Atiende concerge , indica q no se encuentra nadie en domicilio y por ende no permite acceso a tomar datos . Dice q no puede dejar ingresar cuando no se encuentre cliente"/>
    <x v="5"/>
    <x v="0"/>
    <x v="9"/>
    <x v="0"/>
    <n v="0.5"/>
    <n v="0.5"/>
    <n v="0.5"/>
    <n v="0.5"/>
    <n v="0.5"/>
    <n v="0.5"/>
    <n v="0.25"/>
    <n v="0.25"/>
    <n v="0.5"/>
    <n v="0"/>
    <n v="0"/>
    <n v="0.8"/>
    <x v="0"/>
  </r>
  <r>
    <s v="2074776"/>
    <s v="207527102022120311"/>
    <s v="DF20227391885"/>
    <x v="188"/>
    <x v="175"/>
    <s v="AARON HUENCHUMIL"/>
    <s v="Quilin #4055"/>
    <s v="Macul"/>
    <x v="0"/>
    <s v="Cumple"/>
    <s v="Cumple"/>
    <s v="No Aplica"/>
    <s v="No Aplica"/>
    <s v="Cumple"/>
    <s v="Cumple"/>
    <s v="No"/>
    <s v="S/N"/>
    <s v="S/N"/>
    <s v="No Aplica"/>
    <s v="No Aplica"/>
    <s v="No Aplica"/>
    <s v="Cumple"/>
    <s v="Cumple Parcialmente"/>
    <s v="1-Poste se encuentra normalizado  2- Caja B.T sin tapa"/>
    <x v="5"/>
    <x v="0"/>
    <x v="9"/>
    <x v="0"/>
    <n v="0.5"/>
    <n v="0.5"/>
    <n v="0.5"/>
    <n v="0.5"/>
    <n v="0.5"/>
    <n v="0.5"/>
    <n v="0.25"/>
    <n v="0.25"/>
    <n v="0.5"/>
    <n v="0.5"/>
    <n v="0.17499999999999999"/>
    <n v="0.93500000000000005"/>
    <x v="0"/>
  </r>
  <r>
    <s v="2073959"/>
    <s v="207527102022115738"/>
    <s v="DF20227382923"/>
    <x v="188"/>
    <x v="171"/>
    <s v="AARON HUENCHUMIL"/>
    <s v="Quilin #4095"/>
    <s v="Macul"/>
    <x v="0"/>
    <s v="Cumple"/>
    <s v="Cumple"/>
    <s v="No Aplica"/>
    <s v="No Aplica"/>
    <s v="Cumple"/>
    <s v="Cumple"/>
    <s v="No"/>
    <s v="S/N"/>
    <s v="S/N"/>
    <s v="No Aplica"/>
    <s v="No Aplica"/>
    <s v="No Aplica"/>
    <s v="Cumple"/>
    <s v="Cumple Parcialmente"/>
    <s v="1-Cliente no se encuentra en domicilio 2-Caja B.T sin tapa"/>
    <x v="5"/>
    <x v="0"/>
    <x v="9"/>
    <x v="0"/>
    <n v="0.5"/>
    <n v="0.5"/>
    <n v="0.5"/>
    <n v="0.5"/>
    <n v="0.5"/>
    <n v="0.5"/>
    <n v="0.25"/>
    <n v="0.25"/>
    <n v="0.5"/>
    <n v="0.5"/>
    <n v="0.17499999999999999"/>
    <n v="0.93500000000000005"/>
    <x v="0"/>
  </r>
  <r>
    <s v="2073955"/>
    <s v="207627102022114906"/>
    <s v="DF20227399583"/>
    <x v="188"/>
    <x v="162"/>
    <s v="Cristobal toro"/>
    <s v="Eduardo castillo velasco 2864 C/ A"/>
    <s v="Ñuñoa"/>
    <x v="0"/>
    <s v="Cumple"/>
    <s v="Cumple"/>
    <s v="No Aplica"/>
    <s v="No Aplica"/>
    <s v="Cumple"/>
    <s v="Cumple"/>
    <s v="No"/>
    <s v="S/N"/>
    <s v="S/N"/>
    <s v="No Aplica"/>
    <s v="No Aplica"/>
    <s v="No Aplica"/>
    <s v="No Cumple"/>
    <s v="No Cumple"/>
    <s v="Falta maxima de fotos exigidas , mas data . Sin moradores"/>
    <x v="5"/>
    <x v="0"/>
    <x v="9"/>
    <x v="0"/>
    <n v="0.5"/>
    <n v="0.5"/>
    <n v="0.5"/>
    <n v="0.5"/>
    <n v="0.5"/>
    <n v="0.5"/>
    <n v="0.25"/>
    <n v="0.25"/>
    <n v="0.5"/>
    <n v="0"/>
    <n v="0"/>
    <n v="0.8"/>
    <x v="0"/>
  </r>
  <r>
    <s v="2073954"/>
    <s v="207527102022114653"/>
    <s v="DF20227374062"/>
    <x v="188"/>
    <x v="139"/>
    <s v="AARON HUENCHUMIL"/>
    <s v="Quilin #4161"/>
    <s v="Macul"/>
    <x v="0"/>
    <s v="Cumple"/>
    <s v="Cumple"/>
    <s v="Cumple"/>
    <s v="Cumple"/>
    <s v="Cumple"/>
    <s v="Cumple"/>
    <s v="No"/>
    <s v="S/N"/>
    <s v="S/N"/>
    <s v="No Aplica"/>
    <s v="No Aplica"/>
    <s v="No Aplica"/>
    <s v="Cumple"/>
    <s v="Cumple"/>
    <s v="1-TD 3199 se encuentra normalizado"/>
    <x v="5"/>
    <x v="0"/>
    <x v="9"/>
    <x v="0"/>
    <n v="0.5"/>
    <n v="0.5"/>
    <n v="0.5"/>
    <n v="0.5"/>
    <n v="0.5"/>
    <n v="0.5"/>
    <n v="0.25"/>
    <n v="0.25"/>
    <n v="0.5"/>
    <n v="0.5"/>
    <n v="0.5"/>
    <n v="1"/>
    <x v="0"/>
  </r>
  <r>
    <s v="2073952"/>
    <s v="207627102022114322"/>
    <s v="DF20227402765"/>
    <x v="188"/>
    <x v="162"/>
    <s v="Cristobal toro"/>
    <s v="Talca 2035"/>
    <s v="Ñuñoa"/>
    <x v="0"/>
    <s v="Cumple"/>
    <s v="Cumple"/>
    <s v="No Aplica"/>
    <s v="No Aplica"/>
    <s v="Cumple"/>
    <s v="Cumple"/>
    <s v="No"/>
    <s v="S/N"/>
    <s v="S/N"/>
    <s v="No Aplica"/>
    <s v="No Aplica"/>
    <s v="No Aplica"/>
    <s v="Cumple"/>
    <s v="Cumple"/>
    <s v="No se toman fotografias , para prevenir problemas con locatarios y vendedores ambulantes"/>
    <x v="5"/>
    <x v="0"/>
    <x v="9"/>
    <x v="0"/>
    <n v="0.5"/>
    <n v="0.5"/>
    <n v="0.5"/>
    <n v="0.5"/>
    <n v="0.5"/>
    <n v="0.5"/>
    <n v="0.25"/>
    <n v="0.25"/>
    <n v="0.5"/>
    <n v="0.5"/>
    <n v="0.5"/>
    <n v="1"/>
    <x v="0"/>
  </r>
  <r>
    <s v="2073939"/>
    <s v="207627102022112819"/>
    <s v="DF20227397268"/>
    <x v="188"/>
    <x v="153"/>
    <s v="Cristobal toro"/>
    <s v="Jose pedro allesandri 2035"/>
    <s v="Ñuñoa"/>
    <x v="0"/>
    <s v="Cumple"/>
    <s v="Cumple"/>
    <s v="No Aplica"/>
    <s v="No Aplica"/>
    <s v="Cumple"/>
    <s v="Cumple"/>
    <s v="No"/>
    <s v="S/N"/>
    <s v="S/N"/>
    <s v="No Aplica"/>
    <s v="No Aplica"/>
    <s v="No Aplica"/>
    <s v="Cumple"/>
    <s v="Cumple"/>
    <s v="Local cerrado , sin moradores . Sin mayor observacion"/>
    <x v="5"/>
    <x v="0"/>
    <x v="9"/>
    <x v="0"/>
    <n v="0.5"/>
    <n v="0.5"/>
    <n v="0.5"/>
    <n v="0.5"/>
    <n v="0.5"/>
    <n v="0.5"/>
    <n v="0.25"/>
    <n v="0.25"/>
    <n v="0.5"/>
    <n v="0.5"/>
    <n v="0.5"/>
    <n v="1"/>
    <x v="0"/>
  </r>
  <r>
    <s v="2073932"/>
    <s v="207627102022111553"/>
    <s v="DF20227402447"/>
    <x v="188"/>
    <x v="162"/>
    <s v="Cristobal toro"/>
    <s v="Rodrigo de araya 3240"/>
    <s v="Ñuñoa"/>
    <x v="0"/>
    <s v="Cumple"/>
    <s v="Cumple"/>
    <s v="No Aplica"/>
    <s v="No Aplica"/>
    <s v="Cumple"/>
    <s v="Cumple"/>
    <s v="Si"/>
    <s v="S/N"/>
    <s v="S/N"/>
    <s v="No Aplica"/>
    <s v="No Aplica"/>
    <s v="No Aplica"/>
    <s v="Cumple"/>
    <s v="Cumple"/>
    <s v="Atiende cliente , pero no recuerda visita de personal de emergencia en esa fecha . No se toman mas fotografias para evitar problemas con cliente ."/>
    <x v="5"/>
    <x v="0"/>
    <x v="9"/>
    <x v="0"/>
    <n v="0.5"/>
    <n v="0.5"/>
    <n v="0.5"/>
    <n v="0.5"/>
    <n v="0.5"/>
    <n v="0.5"/>
    <n v="0.25"/>
    <n v="0.25"/>
    <n v="0.5"/>
    <n v="0.5"/>
    <n v="0.5"/>
    <n v="1"/>
    <x v="0"/>
  </r>
  <r>
    <s v="2073924"/>
    <s v="207627102022105542"/>
    <s v="DF20227402475"/>
    <x v="188"/>
    <x v="162"/>
    <s v="Cristobal toro"/>
    <s v="Jose pedro allesandri 2053"/>
    <s v="Ñuñoa"/>
    <x v="0"/>
    <s v="Cumple"/>
    <s v="Cumple"/>
    <s v="No Aplica"/>
    <s v="No Aplica"/>
    <s v="Cumple"/>
    <s v="Cumple"/>
    <s v="No"/>
    <s v="S/N"/>
    <s v="S/N"/>
    <s v="No Aplica"/>
    <s v="No Aplica"/>
    <s v="No Aplica"/>
    <s v="Cumple"/>
    <s v="Cumple"/>
    <s v="Problema externo , TD . Direccion no coincide con TD en terreno , segun observacion"/>
    <x v="5"/>
    <x v="0"/>
    <x v="9"/>
    <x v="0"/>
    <n v="0.5"/>
    <n v="0.5"/>
    <n v="0.5"/>
    <n v="0.5"/>
    <n v="0.5"/>
    <n v="0.5"/>
    <n v="0.25"/>
    <n v="0.25"/>
    <n v="0.5"/>
    <n v="0.5"/>
    <n v="0.5"/>
    <n v="1"/>
    <x v="0"/>
  </r>
  <r>
    <s v="2073918"/>
    <s v="207627102022104727"/>
    <s v="DF20227397400"/>
    <x v="188"/>
    <x v="153"/>
    <s v="Cristobal toro"/>
    <s v="Zañartu 2460"/>
    <s v="Ñuñoa"/>
    <x v="0"/>
    <s v="Cumple"/>
    <s v="Cumple"/>
    <s v="Cumple"/>
    <s v="Cumple"/>
    <s v="Cumple"/>
    <s v="Cumple"/>
    <s v="No"/>
    <s v="S/N"/>
    <s v="S/N"/>
    <s v="No Aplica"/>
    <s v="No Aplica"/>
    <s v="No Aplica"/>
    <s v="Cumple"/>
    <s v="Cumple"/>
    <s v="Problema externo , TD. Sin mayor observacion"/>
    <x v="5"/>
    <x v="0"/>
    <x v="9"/>
    <x v="0"/>
    <n v="0.5"/>
    <n v="0.5"/>
    <n v="0.5"/>
    <n v="0.5"/>
    <n v="0.5"/>
    <n v="0.5"/>
    <n v="0.25"/>
    <n v="0.25"/>
    <n v="0.5"/>
    <n v="0.5"/>
    <n v="0.5"/>
    <n v="1"/>
    <x v="0"/>
  </r>
  <r>
    <s v="2073891"/>
    <s v="207627102022101636"/>
    <s v="DF20227398795"/>
    <x v="188"/>
    <x v="177"/>
    <s v="Cristobal toro"/>
    <s v="Crescente errazuriz 401 dpto 1505"/>
    <s v="Ñuñoa"/>
    <x v="0"/>
    <s v="Cumple"/>
    <s v="Cumple"/>
    <s v="Cumple"/>
    <s v="Cumple"/>
    <s v="No Aplica"/>
    <s v="No Aplica"/>
    <s v="Si"/>
    <s v="Angelo barrera"/>
    <s v="227170341"/>
    <s v="No Aplica"/>
    <s v="No Aplica"/>
    <s v="No Aplica"/>
    <s v="Cumple"/>
    <s v="Cumple"/>
    <s v="Fotos en observacion , no coinciden con lo q se ve en terreno  Concerge no tiene datos de visita de personal en esa fecha ."/>
    <x v="5"/>
    <x v="0"/>
    <x v="9"/>
    <x v="0"/>
    <n v="0.5"/>
    <n v="0.5"/>
    <n v="0.5"/>
    <n v="0.5"/>
    <n v="0.5"/>
    <n v="0.5"/>
    <n v="0.25"/>
    <n v="0.25"/>
    <n v="0.5"/>
    <n v="0.5"/>
    <n v="0.5"/>
    <n v="1"/>
    <x v="0"/>
  </r>
  <r>
    <s v="2077975"/>
    <s v="207628102022164924"/>
    <s v="DF20227403679"/>
    <x v="189"/>
    <x v="157"/>
    <s v="Cristobal toro"/>
    <s v="Pasaje 34 1682 BL  14 dpto 33"/>
    <s v="Ñuñoa"/>
    <x v="0"/>
    <s v="Cumple"/>
    <s v="Cumple"/>
    <s v="No Aplica"/>
    <s v="No Aplica"/>
    <s v="Cumple"/>
    <s v="Cumple"/>
    <s v="No"/>
    <s v="S/N"/>
    <s v="S/N"/>
    <s v="No Aplica"/>
    <s v="No Aplica"/>
    <s v="No Aplica"/>
    <s v="Cumple"/>
    <s v="Cumple"/>
    <s v="Problema externo num. Incidencia relacionada a direccion de pasaje 34 1682 BL 15 dpto 31"/>
    <x v="5"/>
    <x v="0"/>
    <x v="9"/>
    <x v="0"/>
    <n v="0.5"/>
    <n v="0.5"/>
    <n v="0.5"/>
    <n v="0.5"/>
    <n v="0.5"/>
    <n v="0.5"/>
    <n v="0.25"/>
    <n v="0.25"/>
    <n v="0.5"/>
    <n v="0.5"/>
    <n v="0.5"/>
    <n v="1"/>
    <x v="0"/>
  </r>
  <r>
    <s v="2077974"/>
    <s v="207628102022164626"/>
    <s v="DF20227403867"/>
    <x v="189"/>
    <x v="157"/>
    <s v="Cristobal toro"/>
    <s v="Pasaje 34 BL 15 dpto 31"/>
    <s v="Ñuñoa"/>
    <x v="0"/>
    <s v="Cumple"/>
    <s v="Cumple"/>
    <s v="No Aplica"/>
    <s v="No Aplica"/>
    <s v="Cumple"/>
    <s v="Cumple"/>
    <s v="No"/>
    <s v="S/N"/>
    <s v="S/N"/>
    <s v="No Aplica"/>
    <s v="No Aplica"/>
    <s v="No Aplica"/>
    <s v="Cumple"/>
    <s v="Cumple"/>
    <s v="Problema externo TD"/>
    <x v="5"/>
    <x v="0"/>
    <x v="9"/>
    <x v="0"/>
    <n v="0.5"/>
    <n v="0.5"/>
    <n v="0.5"/>
    <n v="0.5"/>
    <n v="0.5"/>
    <n v="0.5"/>
    <n v="0.25"/>
    <n v="0.25"/>
    <n v="0.5"/>
    <n v="0.5"/>
    <n v="0.5"/>
    <n v="1"/>
    <x v="0"/>
  </r>
  <r>
    <s v="2077965"/>
    <s v="207628102022155704"/>
    <s v="DF20227403653"/>
    <x v="189"/>
    <x v="159"/>
    <s v="Cristobal toro"/>
    <s v="Los corales 4702"/>
    <s v="Ñuñoa"/>
    <x v="0"/>
    <s v="Cumple"/>
    <s v="Cumple"/>
    <s v="No Aplica"/>
    <s v="No Aplica"/>
    <s v="Cumple"/>
    <s v="Cumple"/>
    <s v="No"/>
    <s v="S/N"/>
    <s v="S/N"/>
    <s v="No Aplica"/>
    <s v="No Aplica"/>
    <s v="No Aplica"/>
    <s v="Cumple"/>
    <s v="Cumple"/>
    <s v="Problema externo , TD ."/>
    <x v="5"/>
    <x v="0"/>
    <x v="9"/>
    <x v="0"/>
    <n v="0.5"/>
    <n v="0.5"/>
    <n v="0.5"/>
    <n v="0.5"/>
    <n v="0.5"/>
    <n v="0.5"/>
    <n v="0.25"/>
    <n v="0.25"/>
    <n v="0.5"/>
    <n v="0.5"/>
    <n v="0.5"/>
    <n v="1"/>
    <x v="0"/>
  </r>
  <r>
    <s v="2077956"/>
    <s v="207528102022153114"/>
    <s v="DF20227380536"/>
    <x v="189"/>
    <x v="176"/>
    <s v="AARON HUENCHUMIL"/>
    <s v="Quilin #2076 dpto 20 B"/>
    <s v="Macul"/>
    <x v="0"/>
    <s v="Cumple"/>
    <s v="Cumple"/>
    <s v="Cumple"/>
    <s v="Cumple"/>
    <s v="Cumple"/>
    <s v="Cumple"/>
    <s v="No"/>
    <s v="S/N"/>
    <s v="S/N"/>
    <s v="No Aplica"/>
    <s v="No Aplica"/>
    <s v="No Aplica"/>
    <s v="Cumple"/>
    <s v="Cumple"/>
    <s v="1- TD 9150 se encuentra normalizado"/>
    <x v="5"/>
    <x v="0"/>
    <x v="9"/>
    <x v="0"/>
    <n v="0.5"/>
    <n v="0.5"/>
    <n v="0.5"/>
    <n v="0.5"/>
    <n v="0.5"/>
    <n v="0.5"/>
    <n v="0.25"/>
    <n v="0.25"/>
    <n v="0.5"/>
    <n v="0.5"/>
    <n v="0.5"/>
    <n v="1"/>
    <x v="0"/>
  </r>
  <r>
    <s v="2077954"/>
    <s v="207628102022153138"/>
    <s v="DF20227402845"/>
    <x v="189"/>
    <x v="162"/>
    <s v="Cristobal toro"/>
    <s v="Jose pedro allesandri 1039"/>
    <s v="Ñuñoa"/>
    <x v="0"/>
    <s v="No Aplica"/>
    <s v="No Aplica"/>
    <s v="No Aplica"/>
    <s v="No Aplica"/>
    <s v="Cumple"/>
    <s v="Cumple"/>
    <s v="No"/>
    <s v="S/N"/>
    <s v="S/N"/>
    <s v="No Aplica"/>
    <s v="No Aplica"/>
    <s v="No Aplica"/>
    <s v="Cumple"/>
    <s v="Cumple"/>
    <s v="Sin acceso a medidores  Sin moradores . Sector hostil"/>
    <x v="5"/>
    <x v="0"/>
    <x v="9"/>
    <x v="0"/>
    <n v="0.5"/>
    <n v="0.5"/>
    <n v="0.5"/>
    <n v="0.5"/>
    <n v="0.5"/>
    <n v="0.5"/>
    <n v="0.25"/>
    <n v="0.25"/>
    <n v="0.5"/>
    <n v="0.5"/>
    <n v="0.5"/>
    <n v="1"/>
    <x v="0"/>
  </r>
  <r>
    <s v="2077953"/>
    <s v="207528102022152700"/>
    <s v="DF20227376232"/>
    <x v="189"/>
    <x v="149"/>
    <s v="AARON HUENCHUMIL"/>
    <s v="Quilin #2076 dpto 10B"/>
    <s v="Macul"/>
    <x v="0"/>
    <s v="Cumple"/>
    <s v="Cumple"/>
    <s v="Cumple"/>
    <s v="Cumple"/>
    <s v="Cumple"/>
    <s v="Cumple"/>
    <s v="No"/>
    <s v="S/N"/>
    <s v="S/N"/>
    <s v="No Aplica"/>
    <s v="No Aplica"/>
    <s v="No Aplica"/>
    <s v="Cumple"/>
    <s v="Cumple"/>
    <s v="1- TD 9150 se encuentra normalizado"/>
    <x v="5"/>
    <x v="0"/>
    <x v="9"/>
    <x v="0"/>
    <n v="0.5"/>
    <n v="0.5"/>
    <n v="0.5"/>
    <n v="0.5"/>
    <n v="0.5"/>
    <n v="0.5"/>
    <n v="0.25"/>
    <n v="0.25"/>
    <n v="0.5"/>
    <n v="0.5"/>
    <n v="0.5"/>
    <n v="1"/>
    <x v="0"/>
  </r>
  <r>
    <s v="2077949"/>
    <s v="207628102022151022"/>
    <s v="DF20227403530"/>
    <x v="189"/>
    <x v="157"/>
    <s v="Cristobal toro"/>
    <s v="Los avellanos 2883"/>
    <s v="Ñuño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77948"/>
    <s v="207528102022150907"/>
    <s v="DF20227375830"/>
    <x v="189"/>
    <x v="149"/>
    <s v="AARON HUENCHUMIL"/>
    <s v="Marathon #3120"/>
    <s v="Macul"/>
    <x v="0"/>
    <s v="No Aplica"/>
    <s v="No Aplica"/>
    <s v="No Aplica"/>
    <s v="No Aplica"/>
    <s v="No Aplica"/>
    <s v="No Aplica"/>
    <s v="Si"/>
    <s v="S/N"/>
    <s v="S/N"/>
    <s v="No Aplica"/>
    <s v="No Aplica"/>
    <s v="No Aplica"/>
    <s v="No Cumple"/>
    <s v="No Cumple"/>
    <s v="1-Cliente asegura nunca haber llamado a ENEL en junio"/>
    <x v="5"/>
    <x v="0"/>
    <x v="9"/>
    <x v="0"/>
    <n v="0.5"/>
    <n v="0.5"/>
    <n v="0.5"/>
    <n v="0.5"/>
    <n v="0.5"/>
    <n v="0.5"/>
    <n v="0.25"/>
    <n v="0.25"/>
    <n v="0.5"/>
    <n v="0"/>
    <n v="0"/>
    <n v="0.8"/>
    <x v="0"/>
  </r>
  <r>
    <s v="2077942"/>
    <s v="207528102022145546"/>
    <s v="DF20227384119"/>
    <x v="189"/>
    <x v="169"/>
    <s v="AARON HUENCHUMIL"/>
    <s v="12 norte #1939"/>
    <s v="Macul"/>
    <x v="0"/>
    <s v="Cumple"/>
    <s v="Cumple"/>
    <s v="No Cumple"/>
    <s v="No Cumple"/>
    <s v="Cumple"/>
    <s v="Cumple"/>
    <s v="Si"/>
    <s v="S/N"/>
    <s v="S/N"/>
    <s v="No Aplica"/>
    <s v="No Aplica"/>
    <s v="No Aplica"/>
    <s v="Cumple"/>
    <s v="Cumple Parcialmente"/>
    <s v="1- Cliente si se encuentra en domicilio, pero no quiere atender"/>
    <x v="5"/>
    <x v="0"/>
    <x v="9"/>
    <x v="0"/>
    <n v="0.5"/>
    <n v="0.5"/>
    <n v="0"/>
    <n v="0"/>
    <n v="0.5"/>
    <n v="0.5"/>
    <n v="0.25"/>
    <n v="0.25"/>
    <n v="0.5"/>
    <n v="0.5"/>
    <n v="0.17499999999999999"/>
    <n v="0.63500000000000001"/>
    <x v="0"/>
  </r>
  <r>
    <s v="2077919"/>
    <s v="207528102022141747"/>
    <s v="DF20227382038"/>
    <x v="189"/>
    <x v="163"/>
    <s v="AARON HUENCHUMIL"/>
    <s v="Pedro de Valdivia #6263"/>
    <s v="Macul"/>
    <x v="0"/>
    <s v="Cumple"/>
    <s v="Cumple"/>
    <s v="No Aplica"/>
    <s v="No Aplica"/>
    <s v="Cumple"/>
    <s v="Cumple"/>
    <s v="Si"/>
    <s v="Jaime Vidal"/>
    <s v="S/N"/>
    <s v="Cumple"/>
    <s v="Cumple"/>
    <s v="Cumple"/>
    <s v="Cumple"/>
    <s v="Cumple"/>
    <s v="1- Cliente conforme con rapida atencion  2- Suministro electrico normalizado"/>
    <x v="5"/>
    <x v="0"/>
    <x v="9"/>
    <x v="0"/>
    <n v="0.5"/>
    <n v="0.5"/>
    <n v="0.5"/>
    <n v="0.5"/>
    <n v="0.5"/>
    <n v="0.5"/>
    <n v="0.25"/>
    <n v="0.25"/>
    <n v="0.5"/>
    <n v="0.5"/>
    <n v="0.5"/>
    <n v="1"/>
    <x v="0"/>
  </r>
  <r>
    <s v="2077912"/>
    <s v="207528102022140641"/>
    <s v="DF20227383064"/>
    <x v="189"/>
    <x v="171"/>
    <s v="AARON HUENCHUMIL"/>
    <s v="Joaquin Rodriguez #2880"/>
    <s v="Macul"/>
    <x v="0"/>
    <s v="Cumple"/>
    <s v="Cumple"/>
    <s v="No Aplica"/>
    <s v="No Aplica"/>
    <s v="Cumple"/>
    <s v="Cumple"/>
    <s v="No"/>
    <s v="S/N"/>
    <s v="S/N"/>
    <s v="No Aplica"/>
    <s v="No Aplica"/>
    <s v="No Aplica"/>
    <s v="Cumple"/>
    <s v="Cumple Parcialmente"/>
    <s v="1- Acometida trifasica se encuentra normalizada"/>
    <x v="5"/>
    <x v="0"/>
    <x v="9"/>
    <x v="0"/>
    <n v="0.5"/>
    <n v="0.5"/>
    <n v="0.5"/>
    <n v="0.5"/>
    <n v="0.5"/>
    <n v="0.5"/>
    <n v="0.25"/>
    <n v="0.25"/>
    <n v="0.5"/>
    <n v="0.5"/>
    <n v="0.17499999999999999"/>
    <n v="0.93500000000000005"/>
    <x v="0"/>
  </r>
  <r>
    <s v="2077906"/>
    <s v="207628102022135909"/>
    <s v="DF20227403913"/>
    <x v="189"/>
    <x v="159"/>
    <s v="Cristobal toro"/>
    <s v="Las torpederas 1262"/>
    <s v="Ñuño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77905"/>
    <s v="207528102022135709"/>
    <s v="DF20227379606"/>
    <x v="189"/>
    <x v="176"/>
    <s v="AARON HUENCHUMIL"/>
    <s v="Castillo Urizar #2788"/>
    <s v="Macul"/>
    <x v="0"/>
    <s v="Cumple"/>
    <s v="Cumple"/>
    <s v="No Aplica"/>
    <s v="No Aplica"/>
    <s v="Cumple"/>
    <s v="Cumple"/>
    <s v="Si"/>
    <s v="S/N"/>
    <s v="S/N"/>
    <s v="No Aplica"/>
    <s v="No Aplica"/>
    <s v="Cumple"/>
    <s v="Cumple"/>
    <s v="Cumple Parcialmente"/>
    <s v="1- Cliente confirma encontrarse con suministro electrico"/>
    <x v="5"/>
    <x v="0"/>
    <x v="9"/>
    <x v="0"/>
    <n v="0.5"/>
    <n v="0.5"/>
    <n v="0.5"/>
    <n v="0.5"/>
    <n v="0.5"/>
    <n v="0.5"/>
    <n v="0.25"/>
    <n v="0.25"/>
    <n v="0.5"/>
    <n v="0.5"/>
    <n v="0.17499999999999999"/>
    <n v="0.93500000000000005"/>
    <x v="0"/>
  </r>
  <r>
    <s v="2077902"/>
    <s v="207528102022134651"/>
    <s v="DF20227382863"/>
    <x v="189"/>
    <x v="171"/>
    <s v="AARON HUENCHUMIL"/>
    <s v="Castillo Urizar #2949 dpto 33D"/>
    <s v="Macul"/>
    <x v="0"/>
    <s v="Cumple"/>
    <s v="Cumple"/>
    <s v="No Aplica"/>
    <s v="No Aplica"/>
    <s v="Cumple"/>
    <s v="Cumple"/>
    <s v="No"/>
    <s v="S/N"/>
    <s v="S/N"/>
    <s v="No Aplica"/>
    <s v="No Aplica"/>
    <s v="No Aplica"/>
    <s v="Cumple"/>
    <s v="Cumple"/>
    <s v="1- Cliente no se encuengra en domicilio"/>
    <x v="5"/>
    <x v="0"/>
    <x v="9"/>
    <x v="0"/>
    <n v="0.5"/>
    <n v="0.5"/>
    <n v="0.5"/>
    <n v="0.5"/>
    <n v="0.5"/>
    <n v="0.5"/>
    <n v="0.25"/>
    <n v="0.25"/>
    <n v="0.5"/>
    <n v="0.5"/>
    <n v="0.5"/>
    <n v="1"/>
    <x v="0"/>
  </r>
  <r>
    <s v="2077741"/>
    <s v="207528102022132811"/>
    <s v="DF20227392477"/>
    <x v="189"/>
    <x v="175"/>
    <s v="AARON HUENCHUMIL"/>
    <s v="Castillo Urizar #2290"/>
    <s v="Macul"/>
    <x v="0"/>
    <s v="Cumple"/>
    <s v="Cumple"/>
    <s v="Cumple"/>
    <s v="Cumple"/>
    <s v="Cumple"/>
    <s v="Cumple"/>
    <s v="Si"/>
    <s v="Ramerli ortega"/>
    <s v="S/N"/>
    <s v="Cumple"/>
    <s v="Cumple"/>
    <s v="Cumple"/>
    <s v="Cumple"/>
    <s v="Cumple"/>
    <s v="1-Cliente confirma que no ha tenido mas problemas de suministro electrico despues de visita tecnica"/>
    <x v="5"/>
    <x v="0"/>
    <x v="9"/>
    <x v="0"/>
    <n v="0.5"/>
    <n v="0.5"/>
    <n v="0.5"/>
    <n v="0.5"/>
    <n v="0.5"/>
    <n v="0.5"/>
    <n v="0.25"/>
    <n v="0.25"/>
    <n v="0.5"/>
    <n v="0.5"/>
    <n v="0.5"/>
    <n v="1"/>
    <x v="0"/>
  </r>
  <r>
    <s v="2077731"/>
    <s v="207528102022130539"/>
    <s v="DF20227383265"/>
    <x v="189"/>
    <x v="171"/>
    <s v="AARON HUENCHUMIL"/>
    <s v="Macul #2648 dpto 63"/>
    <s v="Macul"/>
    <x v="0"/>
    <s v="Cumple"/>
    <s v="Cumple"/>
    <s v="No Aplica"/>
    <s v="No Aplica"/>
    <s v="No Aplica"/>
    <s v="No Aplica"/>
    <s v="No"/>
    <s v="S/N"/>
    <s v="S/N"/>
    <s v="No Aplica"/>
    <s v="No Aplica"/>
    <s v="No Aplica"/>
    <s v="Cumple"/>
    <s v="Cumple Parcialmente"/>
    <s v="1-Conserje no permite acceso debido a que no registra ninguna visita de tecnicos respecto a la fecha del ticket"/>
    <x v="5"/>
    <x v="0"/>
    <x v="9"/>
    <x v="0"/>
    <n v="0.5"/>
    <n v="0.5"/>
    <n v="0.5"/>
    <n v="0.5"/>
    <n v="0.5"/>
    <n v="0.5"/>
    <n v="0.25"/>
    <n v="0.25"/>
    <n v="0.5"/>
    <n v="0.5"/>
    <n v="0.17499999999999999"/>
    <n v="0.93500000000000005"/>
    <x v="0"/>
  </r>
  <r>
    <s v="2077726"/>
    <s v="207528102022125739"/>
    <s v="DF20227375909"/>
    <x v="189"/>
    <x v="149"/>
    <s v="AARON HUENCHUMIL"/>
    <s v="Macul #2470 dpto 702"/>
    <s v="Macul"/>
    <x v="0"/>
    <s v="Cumple"/>
    <s v="Cumple"/>
    <s v="Cumple"/>
    <s v="Cumple"/>
    <s v="Cumple"/>
    <s v="Cumple"/>
    <s v="No"/>
    <s v="S/N"/>
    <s v="S/N"/>
    <s v="No Aplica"/>
    <s v="No Aplica"/>
    <s v="No Aplica"/>
    <s v="Cumple"/>
    <s v="Cumple"/>
    <s v="1- TD 101215 se encuentra normalizado 2- TD sin placa de numero posicion"/>
    <x v="5"/>
    <x v="0"/>
    <x v="9"/>
    <x v="0"/>
    <n v="0.5"/>
    <n v="0.5"/>
    <n v="0.5"/>
    <n v="0.5"/>
    <n v="0.5"/>
    <n v="0.5"/>
    <n v="0.25"/>
    <n v="0.25"/>
    <n v="0.5"/>
    <n v="0.5"/>
    <n v="0.5"/>
    <n v="1"/>
    <x v="0"/>
  </r>
  <r>
    <s v="2077716"/>
    <s v="207628102022124529"/>
    <s v="DF20227403897"/>
    <x v="189"/>
    <x v="159"/>
    <s v="Cristobal toro"/>
    <s v="Totoral 4980 J"/>
    <s v="Ñuñoa"/>
    <x v="0"/>
    <s v="Cumple"/>
    <s v="Cumple"/>
    <s v="No Aplica"/>
    <s v="No Aplica"/>
    <s v="Cumple"/>
    <s v="Cumple"/>
    <s v="No"/>
    <s v="S/N"/>
    <s v="S/N"/>
    <s v="No Aplica"/>
    <s v="No Aplica"/>
    <s v="No Aplica"/>
    <s v="Cumple"/>
    <s v="Cumple"/>
    <s v="Sin moradores . Sin mayor observacion ."/>
    <x v="5"/>
    <x v="0"/>
    <x v="9"/>
    <x v="0"/>
    <n v="0.5"/>
    <n v="0.5"/>
    <n v="0.5"/>
    <n v="0.5"/>
    <n v="0.5"/>
    <n v="0.5"/>
    <n v="0.25"/>
    <n v="0.25"/>
    <n v="0.5"/>
    <n v="0.5"/>
    <n v="0.5"/>
    <n v="1"/>
    <x v="0"/>
  </r>
  <r>
    <s v="2077715"/>
    <s v="207528102022124310"/>
    <s v="DF20227376096"/>
    <x v="189"/>
    <x v="149"/>
    <s v="AARON HUENCHUMIL"/>
    <s v="Brown Sur #2608"/>
    <s v="Macul"/>
    <x v="0"/>
    <s v="Cumple"/>
    <s v="Cumple"/>
    <s v="No Aplica"/>
    <s v="No Aplica"/>
    <s v="Cumple"/>
    <s v="Cumple"/>
    <s v="No"/>
    <s v="S/N"/>
    <s v="S/N"/>
    <s v="No Aplica"/>
    <s v="No Aplica"/>
    <s v="No Aplica"/>
    <s v="Cumple Parcialmente"/>
    <s v="Cumple Parcialmente"/>
    <s v="1-Cliente no se encuentra en domicilio"/>
    <x v="5"/>
    <x v="0"/>
    <x v="9"/>
    <x v="0"/>
    <n v="0.5"/>
    <n v="0.5"/>
    <n v="0.5"/>
    <n v="0.5"/>
    <n v="0.5"/>
    <n v="0.5"/>
    <n v="0.25"/>
    <n v="0.25"/>
    <n v="0.5"/>
    <n v="0.17499999999999999"/>
    <n v="0.17499999999999999"/>
    <n v="0.87"/>
    <x v="0"/>
  </r>
  <r>
    <s v="2077701"/>
    <s v="207528102022122300"/>
    <s v="DF20227384617"/>
    <x v="189"/>
    <x v="173"/>
    <s v="AARON HUENCHUMIL"/>
    <s v="Jose Pedro Alessandri #4625"/>
    <s v="Macul"/>
    <x v="0"/>
    <s v="Cumple"/>
    <s v="Cumple"/>
    <s v="No Aplica"/>
    <s v="No Aplica"/>
    <s v="Cumple"/>
    <s v="Cumple"/>
    <s v="No"/>
    <s v="S/N"/>
    <s v="S/N"/>
    <s v="No Aplica"/>
    <s v="No Aplica"/>
    <s v="No Aplica"/>
    <s v="Cumple"/>
    <s v="Cumple"/>
    <s v="1- Cliente no se encuentra en domicilio"/>
    <x v="5"/>
    <x v="0"/>
    <x v="9"/>
    <x v="0"/>
    <n v="0.5"/>
    <n v="0.5"/>
    <n v="0.5"/>
    <n v="0.5"/>
    <n v="0.5"/>
    <n v="0.5"/>
    <n v="0.25"/>
    <n v="0.25"/>
    <n v="0.5"/>
    <n v="0.5"/>
    <n v="0.5"/>
    <n v="1"/>
    <x v="0"/>
  </r>
  <r>
    <s v="2077699"/>
    <s v="207628102022122214"/>
    <s v="DF20227397675"/>
    <x v="189"/>
    <x v="153"/>
    <s v="Cristobal toro"/>
    <s v="Irarrazabal 5499"/>
    <s v="Ñuño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77697"/>
    <s v="207628102022121945"/>
    <s v="DF20227396476"/>
    <x v="189"/>
    <x v="161"/>
    <s v="Cristobal toro"/>
    <s v="Irarrazabal 5455"/>
    <s v="Ñuñoa"/>
    <x v="0"/>
    <s v="Cumple"/>
    <s v="Cumple"/>
    <s v="No Aplica"/>
    <s v="No Aplica"/>
    <s v="Cumple"/>
    <s v="Cumple"/>
    <s v="No"/>
    <s v="S/N"/>
    <s v="S/N"/>
    <s v="No Aplica"/>
    <s v="No Aplica"/>
    <s v="No Aplica"/>
    <s v="Cumple"/>
    <s v="Cumple"/>
    <s v="Problema externo , poste . Solucionado ."/>
    <x v="5"/>
    <x v="0"/>
    <x v="9"/>
    <x v="0"/>
    <n v="0.5"/>
    <n v="0.5"/>
    <n v="0.5"/>
    <n v="0.5"/>
    <n v="0.5"/>
    <n v="0.5"/>
    <n v="0.25"/>
    <n v="0.25"/>
    <n v="0.5"/>
    <n v="0.5"/>
    <n v="0.5"/>
    <n v="1"/>
    <x v="0"/>
  </r>
  <r>
    <s v="2077690"/>
    <s v="207628102022114556"/>
    <s v="DF20227401185"/>
    <x v="189"/>
    <x v="160"/>
    <s v="Cristobal toro"/>
    <s v="Duble almeyda  4330"/>
    <s v="Ñuñoa"/>
    <x v="0"/>
    <s v="Cumple"/>
    <s v="Cumple"/>
    <s v="Cumple"/>
    <s v="Cumple"/>
    <s v="Cumple"/>
    <s v="Cumple"/>
    <s v="No"/>
    <s v="S/N"/>
    <s v="S/N"/>
    <s v="No Aplica"/>
    <s v="No Aplica"/>
    <s v="No Aplica"/>
    <s v="Cumple"/>
    <s v="Cumple"/>
    <s v="Sin moradores . Sin maoyor observacion"/>
    <x v="5"/>
    <x v="0"/>
    <x v="9"/>
    <x v="0"/>
    <n v="0.5"/>
    <n v="0.5"/>
    <n v="0.5"/>
    <n v="0.5"/>
    <n v="0.5"/>
    <n v="0.5"/>
    <n v="0.25"/>
    <n v="0.25"/>
    <n v="0.5"/>
    <n v="0.5"/>
    <n v="0.5"/>
    <n v="1"/>
    <x v="0"/>
  </r>
  <r>
    <s v="2077640"/>
    <s v="207628102022112901"/>
    <s v="DF20227404051"/>
    <x v="189"/>
    <x v="159"/>
    <s v="Cristobal toro"/>
    <s v="Campoamor 2914"/>
    <s v="Ñuñoa"/>
    <x v="0"/>
    <s v="Cumple"/>
    <s v="Cumple"/>
    <s v="No Aplica"/>
    <s v="No Aplica"/>
    <s v="Cumple"/>
    <s v="Cumple"/>
    <s v="No"/>
    <s v="S/N"/>
    <s v="S/N"/>
    <s v="No Aplica"/>
    <s v="No Aplica"/>
    <s v="No Aplica"/>
    <s v="Cumple"/>
    <s v="Cumple"/>
    <s v="Sin moradores  Sin mayor observacion"/>
    <x v="5"/>
    <x v="0"/>
    <x v="9"/>
    <x v="0"/>
    <n v="0.5"/>
    <n v="0.5"/>
    <n v="0.5"/>
    <n v="0.5"/>
    <n v="0.5"/>
    <n v="0.5"/>
    <n v="0.25"/>
    <n v="0.25"/>
    <n v="0.5"/>
    <n v="0.5"/>
    <n v="0.5"/>
    <n v="1"/>
    <x v="0"/>
  </r>
  <r>
    <s v="2077636"/>
    <s v="207628102022111550"/>
    <s v="DF20227403885"/>
    <x v="189"/>
    <x v="159"/>
    <s v="Cristobal toro"/>
    <s v="Eduardo castillo velasco 2065"/>
    <s v="Ñuñoa"/>
    <x v="0"/>
    <s v="Cumple"/>
    <s v="Cumple"/>
    <s v="Cumple"/>
    <s v="Cumple"/>
    <s v="Cumple"/>
    <s v="Cumple"/>
    <s v="No"/>
    <s v="S/N"/>
    <s v="S/N"/>
    <s v="No Aplica"/>
    <s v="No Aplica"/>
    <s v="No Aplica"/>
    <s v="Cumple"/>
    <s v="Cumple Parcialmente"/>
    <s v="Falta mayor data en fotografias  Sin moradores ."/>
    <x v="5"/>
    <x v="0"/>
    <x v="9"/>
    <x v="0"/>
    <n v="0.5"/>
    <n v="0.5"/>
    <n v="0.5"/>
    <n v="0.5"/>
    <n v="0.5"/>
    <n v="0.5"/>
    <n v="0.25"/>
    <n v="0.25"/>
    <n v="0.5"/>
    <n v="0.5"/>
    <n v="0.17499999999999999"/>
    <n v="0.93500000000000005"/>
    <x v="0"/>
  </r>
  <r>
    <s v="2077629"/>
    <s v="207628102022110449"/>
    <s v="DF20227392972"/>
    <x v="189"/>
    <x v="155"/>
    <s v="Cristobal toro"/>
    <s v="Jose domingo cañas 1859 dpto 402"/>
    <s v="Ñuñoa"/>
    <x v="0"/>
    <s v="Cumple"/>
    <s v="Cumple"/>
    <s v="No Aplica"/>
    <s v="No Aplica"/>
    <s v="Cumple"/>
    <s v="Cumple"/>
    <s v="No"/>
    <s v="S/N"/>
    <s v="S/N"/>
    <s v="No Aplica"/>
    <s v="No Aplica"/>
    <s v="No Aplica"/>
    <s v="No Cumple"/>
    <s v="No Cumple"/>
    <s v="Falta maxima de fotos exigidas . Mas data . Sin acceso a dptos y medidores . Se llama por citofono , sin respuesta"/>
    <x v="5"/>
    <x v="0"/>
    <x v="9"/>
    <x v="0"/>
    <n v="0.5"/>
    <n v="0.5"/>
    <n v="0.5"/>
    <n v="0.5"/>
    <n v="0.5"/>
    <n v="0.5"/>
    <n v="0.25"/>
    <n v="0.25"/>
    <n v="0.5"/>
    <n v="0"/>
    <n v="0"/>
    <n v="0.8"/>
    <x v="0"/>
  </r>
  <r>
    <s v="2077563"/>
    <s v="207628102022105113"/>
    <s v="DF20227403275"/>
    <x v="189"/>
    <x v="157"/>
    <s v="Cristobal toro"/>
    <s v="Marathon 1100 dpto 211"/>
    <s v="Ñuñoa"/>
    <x v="0"/>
    <s v="Cumple"/>
    <s v="Cumple"/>
    <s v="No Aplica"/>
    <s v="No Aplica"/>
    <s v="Cumple"/>
    <s v="Cumple"/>
    <s v="No"/>
    <s v="S/N"/>
    <s v="S/N"/>
    <s v="No Aplica"/>
    <s v="No Aplica"/>
    <s v="No Aplica"/>
    <s v="No Cumple"/>
    <s v="No Cumple"/>
    <s v="Falta maxima de fotos exigidas . Sin acceso a dptos y medidores . Por precaucion no se toman mas fotografias"/>
    <x v="5"/>
    <x v="0"/>
    <x v="9"/>
    <x v="0"/>
    <n v="0.5"/>
    <n v="0.5"/>
    <n v="0.5"/>
    <n v="0.5"/>
    <n v="0.5"/>
    <n v="0.5"/>
    <n v="0.25"/>
    <n v="0.25"/>
    <n v="0.5"/>
    <n v="0"/>
    <n v="0"/>
    <n v="0.8"/>
    <x v="0"/>
  </r>
  <r>
    <s v="2077206"/>
    <s v="207628102022104103"/>
    <s v="DF20227404193"/>
    <x v="189"/>
    <x v="159"/>
    <s v="Cristobal toro"/>
    <s v="Los jasmines 746"/>
    <s v="Ñuñoa"/>
    <x v="0"/>
    <s v="Cumple"/>
    <s v="Cumple"/>
    <s v="No Aplica"/>
    <s v="No Aplica"/>
    <s v="Cumple"/>
    <s v="Cumple"/>
    <s v="Si"/>
    <s v="S/N"/>
    <s v="S/N"/>
    <s v="No Aplica"/>
    <s v="No Aplica"/>
    <s v="No Aplica"/>
    <s v="Cumple"/>
    <s v="Cumple"/>
    <s v="Atiende cliente , pero no recuerda visita de personal . Para prevenir problemas no se toman fotos a fachada , cliente desconfia de mi visita"/>
    <x v="5"/>
    <x v="0"/>
    <x v="9"/>
    <x v="0"/>
    <n v="0.5"/>
    <n v="0.5"/>
    <n v="0.5"/>
    <n v="0.5"/>
    <n v="0.5"/>
    <n v="0.5"/>
    <n v="0.25"/>
    <n v="0.25"/>
    <n v="0.5"/>
    <n v="0.5"/>
    <n v="0.5"/>
    <n v="1"/>
    <x v="0"/>
  </r>
  <r>
    <s v="2077030"/>
    <s v="207628102022102639"/>
    <s v="DF20227401087"/>
    <x v="189"/>
    <x v="160"/>
    <s v="Cristobal toro"/>
    <s v="Seminario 976"/>
    <s v="Ñuñoa"/>
    <x v="0"/>
    <s v="Cumple"/>
    <s v="Cumple"/>
    <s v="No Aplica"/>
    <s v="No Aplica"/>
    <s v="Cumple"/>
    <s v="Cumple"/>
    <s v="No"/>
    <s v="S/N"/>
    <s v="S/N"/>
    <s v="No Aplica"/>
    <s v="No Aplica"/>
    <s v="No Aplica"/>
    <s v="Cumple"/>
    <s v="Cumple"/>
    <s v="Sin moradores , Sin mayor observacion"/>
    <x v="5"/>
    <x v="0"/>
    <x v="9"/>
    <x v="0"/>
    <n v="0.5"/>
    <n v="0.5"/>
    <n v="0.5"/>
    <n v="0.5"/>
    <n v="0.5"/>
    <n v="0.5"/>
    <n v="0.25"/>
    <n v="0.25"/>
    <n v="0.5"/>
    <n v="0.5"/>
    <n v="0.5"/>
    <n v="1"/>
    <x v="0"/>
  </r>
  <r>
    <s v="2084894"/>
    <s v="207602112022170924"/>
    <s v="DF20227393611"/>
    <x v="190"/>
    <x v="156"/>
    <s v="Cristobal toro"/>
    <s v="Los torneros 5992"/>
    <s v="Peñalolén"/>
    <x v="0"/>
    <s v="Cumple"/>
    <s v="Cumple"/>
    <s v="No Aplica"/>
    <s v="No Aplica"/>
    <s v="Cumple"/>
    <s v="Cumple"/>
    <s v="No"/>
    <s v="S/N"/>
    <s v="S/N"/>
    <s v="No Aplica"/>
    <s v="No Aplica"/>
    <s v="No Aplica"/>
    <s v="Cumple"/>
    <s v="Cumple Parcialmente"/>
    <s v="Falta mayor data en fotos  Sin moradores ."/>
    <x v="5"/>
    <x v="0"/>
    <x v="10"/>
    <x v="0"/>
    <n v="0.5"/>
    <n v="0.5"/>
    <n v="0.5"/>
    <n v="0.5"/>
    <n v="0.5"/>
    <n v="0.5"/>
    <n v="0.25"/>
    <n v="0.25"/>
    <n v="0.5"/>
    <n v="0.5"/>
    <n v="0.17499999999999999"/>
    <n v="0.93500000000000005"/>
    <x v="0"/>
  </r>
  <r>
    <s v="2084870"/>
    <s v="207602112022162444"/>
    <s v="DF20227395235"/>
    <x v="190"/>
    <x v="152"/>
    <s v="Cristobal toro"/>
    <s v="El golfo 6109"/>
    <s v="Peñalolén"/>
    <x v="0"/>
    <s v="Cumple"/>
    <s v="Cumple"/>
    <s v="No Aplica"/>
    <s v="No Aplica"/>
    <s v="Cumple"/>
    <s v="Cumple"/>
    <s v="No"/>
    <s v="S/N"/>
    <s v="S/N"/>
    <s v="No Aplica"/>
    <s v="No Aplica"/>
    <s v="No Aplica"/>
    <s v="Cumple"/>
    <s v="Cumple"/>
    <s v="Sector hostil  Sin moradores . No se toman mejores fotos por precaucion"/>
    <x v="5"/>
    <x v="0"/>
    <x v="10"/>
    <x v="0"/>
    <n v="0.5"/>
    <n v="0.5"/>
    <n v="0.5"/>
    <n v="0.5"/>
    <n v="0.5"/>
    <n v="0.5"/>
    <n v="0.25"/>
    <n v="0.25"/>
    <n v="0.5"/>
    <n v="0.5"/>
    <n v="0.5"/>
    <n v="1"/>
    <x v="0"/>
  </r>
  <r>
    <s v="2084861"/>
    <s v="207602112022155219"/>
    <s v="DF20227394815"/>
    <x v="190"/>
    <x v="152"/>
    <s v="Cristobal toro"/>
    <s v="Puelches 1935"/>
    <s v="Peñalolén"/>
    <x v="0"/>
    <s v="Cumple"/>
    <s v="Cumple"/>
    <s v="Cumple"/>
    <s v="Cumple"/>
    <s v="Cumple"/>
    <s v="Cumple"/>
    <s v="No"/>
    <s v="S/N"/>
    <s v="S/N"/>
    <s v="No Aplica"/>
    <s v="No Aplica"/>
    <s v="No Aplica"/>
    <s v="Cumple"/>
    <s v="Cumple Parcialmente"/>
    <s v="Falta mayor data en fotografias  Sector conflictivo . No se toman fotos por precaucion  Sin moradores"/>
    <x v="5"/>
    <x v="0"/>
    <x v="10"/>
    <x v="0"/>
    <n v="0.5"/>
    <n v="0.5"/>
    <n v="0.5"/>
    <n v="0.5"/>
    <n v="0.5"/>
    <n v="0.5"/>
    <n v="0.25"/>
    <n v="0.25"/>
    <n v="0.5"/>
    <n v="0.5"/>
    <n v="0.17499999999999999"/>
    <n v="0.93500000000000005"/>
    <x v="0"/>
  </r>
  <r>
    <s v="2084859"/>
    <s v="207602112022154849"/>
    <s v="DF20227393899"/>
    <x v="190"/>
    <x v="156"/>
    <s v="Cristobal toro"/>
    <s v="Esparta 1811"/>
    <s v="Peñalolén"/>
    <x v="0"/>
    <s v="Cumple"/>
    <s v="Cumple"/>
    <s v="No Aplica"/>
    <s v="No Aplica"/>
    <s v="Cumple"/>
    <s v="Cumple"/>
    <s v="No"/>
    <s v="S/N"/>
    <s v="S/N"/>
    <s v="No Aplica"/>
    <s v="No Aplica"/>
    <s v="No Aplica"/>
    <s v="Cumple"/>
    <s v="Cumple"/>
    <s v="Sin acceso a pasaje . Sin moradores , porton cerrado"/>
    <x v="5"/>
    <x v="0"/>
    <x v="10"/>
    <x v="0"/>
    <n v="0.5"/>
    <n v="0.5"/>
    <n v="0.5"/>
    <n v="0.5"/>
    <n v="0.5"/>
    <n v="0.5"/>
    <n v="0.25"/>
    <n v="0.25"/>
    <n v="0.5"/>
    <n v="0.5"/>
    <n v="0.5"/>
    <n v="1"/>
    <x v="0"/>
  </r>
  <r>
    <s v="2084854"/>
    <s v="207602112022153142"/>
    <s v="DF20227395000"/>
    <x v="190"/>
    <x v="152"/>
    <s v="Cristobal toro"/>
    <s v="Lord cochrane 1615"/>
    <s v="Peñalolén"/>
    <x v="0"/>
    <s v="Cumple"/>
    <s v="Cumple"/>
    <s v="No Aplica"/>
    <s v="No Aplica"/>
    <s v="Cumple"/>
    <s v="Cumple"/>
    <s v="No"/>
    <s v="S/N"/>
    <s v="S/N"/>
    <s v="No Aplica"/>
    <s v="No Aplica"/>
    <s v="No Aplica"/>
    <s v="Cumple"/>
    <s v="Cumple Parcialmente"/>
    <s v="Falta mayor data en fotos  Sin moradores  Sector hostil , no se toman fotos por precaucion"/>
    <x v="5"/>
    <x v="0"/>
    <x v="10"/>
    <x v="0"/>
    <n v="0.5"/>
    <n v="0.5"/>
    <n v="0.5"/>
    <n v="0.5"/>
    <n v="0.5"/>
    <n v="0.5"/>
    <n v="0.25"/>
    <n v="0.25"/>
    <n v="0.5"/>
    <n v="0.5"/>
    <n v="0.17499999999999999"/>
    <n v="0.93500000000000005"/>
    <x v="0"/>
  </r>
  <r>
    <s v="2084786"/>
    <s v="207502112022142503"/>
    <s v="DF20227392340"/>
    <x v="190"/>
    <x v="175"/>
    <s v="AARON HUENCHUMIL"/>
    <s v="Pasaje 39 #4705"/>
    <s v="Macul"/>
    <x v="0"/>
    <s v="Cumple"/>
    <s v="Cumple"/>
    <s v="Cumple"/>
    <s v="Cumple"/>
    <s v="Cumple"/>
    <s v="Cumple"/>
    <s v="No"/>
    <s v="S/N"/>
    <s v="S/N"/>
    <s v="No Aplica"/>
    <s v="No Aplica"/>
    <s v="No Aplica"/>
    <s v="Cumple"/>
    <s v="Cumple"/>
    <s v="1-TD 30193 se encuentra normalizado"/>
    <x v="5"/>
    <x v="0"/>
    <x v="10"/>
    <x v="0"/>
    <n v="0.5"/>
    <n v="0.5"/>
    <n v="0.5"/>
    <n v="0.5"/>
    <n v="0.5"/>
    <n v="0.5"/>
    <n v="0.25"/>
    <n v="0.25"/>
    <n v="0.5"/>
    <n v="0.5"/>
    <n v="0.5"/>
    <n v="1"/>
    <x v="0"/>
  </r>
  <r>
    <s v="2084784"/>
    <s v="207502112022142111"/>
    <s v="DF20227391215"/>
    <x v="190"/>
    <x v="175"/>
    <s v="AARON HUENCHUMIL"/>
    <s v="Pasaje 39 #4716"/>
    <s v="Macul"/>
    <x v="0"/>
    <s v="Cumple"/>
    <s v="Cumple"/>
    <s v="No Aplica"/>
    <s v="No Aplica"/>
    <s v="Cumple"/>
    <s v="Cumple"/>
    <s v="No"/>
    <s v="S/N"/>
    <s v="S/N"/>
    <s v="No Aplica"/>
    <s v="No Aplica"/>
    <s v="No Aplica"/>
    <s v="Cumple"/>
    <s v="Cumple Parcialmente"/>
    <s v="1-Sector con suministro electrico normalizado"/>
    <x v="5"/>
    <x v="0"/>
    <x v="10"/>
    <x v="0"/>
    <n v="0.5"/>
    <n v="0.5"/>
    <n v="0.5"/>
    <n v="0.5"/>
    <n v="0.5"/>
    <n v="0.5"/>
    <n v="0.25"/>
    <n v="0.25"/>
    <n v="0.5"/>
    <n v="0.5"/>
    <n v="0.17499999999999999"/>
    <n v="0.93500000000000005"/>
    <x v="0"/>
  </r>
  <r>
    <s v="2084783"/>
    <s v="207502112022141743"/>
    <s v="DF20227390304"/>
    <x v="190"/>
    <x v="151"/>
    <s v="AARON HUENCHUMIL"/>
    <s v="Pasaje 39 #4782"/>
    <s v="Macul"/>
    <x v="0"/>
    <s v="Cumple"/>
    <s v="Cumple"/>
    <s v="No Cumple"/>
    <s v="No Cumple"/>
    <s v="Cumple"/>
    <s v="Cumple"/>
    <s v="No"/>
    <s v="S/N"/>
    <s v="S/N"/>
    <s v="No Aplica"/>
    <s v="No Aplica"/>
    <s v="No Aplica"/>
    <s v="Cumple"/>
    <s v="Cumple"/>
    <s v="1-TD 30193 se encuentra normalizado  2-No declara codigo de material utilizado, pero si describe su uso"/>
    <x v="5"/>
    <x v="0"/>
    <x v="10"/>
    <x v="0"/>
    <n v="0.5"/>
    <n v="0.5"/>
    <n v="0"/>
    <n v="0"/>
    <n v="0.5"/>
    <n v="0.5"/>
    <n v="0.25"/>
    <n v="0.25"/>
    <n v="0.5"/>
    <n v="0.5"/>
    <n v="0.5"/>
    <n v="0.7"/>
    <x v="0"/>
  </r>
  <r>
    <s v="2084782"/>
    <s v="207502112022141209"/>
    <s v="DF20227388748"/>
    <x v="190"/>
    <x v="168"/>
    <s v="AARON HUENCHUMIL"/>
    <s v="Pasaje 39 #4765"/>
    <s v="Macul"/>
    <x v="0"/>
    <s v="Cumple"/>
    <s v="Cumple"/>
    <s v="No Cumple"/>
    <s v="No Cumple"/>
    <s v="Cumple"/>
    <s v="Cumple"/>
    <s v="No"/>
    <s v="S/N"/>
    <s v="S/N"/>
    <s v="No Aplica"/>
    <s v="No Aplica"/>
    <s v="No Aplica"/>
    <s v="Cumple"/>
    <s v="Cumple"/>
    <s v="1-Sector con suministro electrico normalizado 2-No declara codigo de material utilizado, solo descrube su uso"/>
    <x v="5"/>
    <x v="0"/>
    <x v="10"/>
    <x v="0"/>
    <n v="0.5"/>
    <n v="0.5"/>
    <n v="0"/>
    <n v="0"/>
    <n v="0.5"/>
    <n v="0.5"/>
    <n v="0.25"/>
    <n v="0.25"/>
    <n v="0.5"/>
    <n v="0.5"/>
    <n v="0.5"/>
    <n v="0.7"/>
    <x v="0"/>
  </r>
  <r>
    <s v="2084772"/>
    <s v="207502112022135615"/>
    <s v="DF20227383415"/>
    <x v="190"/>
    <x v="169"/>
    <s v="AARON HUENCHUMIL"/>
    <s v="Pasaje L 2645"/>
    <s v="Macul"/>
    <x v="0"/>
    <s v="Cumple"/>
    <s v="Cumple"/>
    <s v="No Aplica"/>
    <s v="No Aplica"/>
    <s v="Cumple"/>
    <s v="Cumple"/>
    <s v="No"/>
    <s v="S/N"/>
    <s v="S/N"/>
    <s v="No Aplica"/>
    <s v="No Aplica"/>
    <s v="No Aplica"/>
    <s v="Cumple"/>
    <s v="Cumple"/>
    <s v="1- Cliente no se encuentra en domicilio 2- Sector conflictivo"/>
    <x v="5"/>
    <x v="0"/>
    <x v="10"/>
    <x v="0"/>
    <n v="0.5"/>
    <n v="0.5"/>
    <n v="0.5"/>
    <n v="0.5"/>
    <n v="0.5"/>
    <n v="0.5"/>
    <n v="0.25"/>
    <n v="0.25"/>
    <n v="0.5"/>
    <n v="0.5"/>
    <n v="0.5"/>
    <n v="1"/>
    <x v="0"/>
  </r>
  <r>
    <s v="2084769"/>
    <s v="207602112022135310"/>
    <s v="DF20227395726"/>
    <x v="190"/>
    <x v="161"/>
    <s v="Cristobal toro"/>
    <s v="Los arroyuelos 1166"/>
    <s v="Peñalolén"/>
    <x v="0"/>
    <s v="Cumple"/>
    <s v="Cumple"/>
    <s v="Cumple"/>
    <s v="Cumple"/>
    <s v="Cumple"/>
    <s v="Cumple"/>
    <s v="No"/>
    <s v="S/N"/>
    <s v="S/N"/>
    <s v="No Aplica"/>
    <s v="No Aplica"/>
    <s v="No Aplica"/>
    <s v="Cumple"/>
    <s v="Cumple"/>
    <s v="Sin moradores . Sector hostil . Sin mayor observacion"/>
    <x v="5"/>
    <x v="0"/>
    <x v="10"/>
    <x v="0"/>
    <n v="0.5"/>
    <n v="0.5"/>
    <n v="0.5"/>
    <n v="0.5"/>
    <n v="0.5"/>
    <n v="0.5"/>
    <n v="0.25"/>
    <n v="0.25"/>
    <n v="0.5"/>
    <n v="0.5"/>
    <n v="0.5"/>
    <n v="1"/>
    <x v="0"/>
  </r>
  <r>
    <s v="2084458"/>
    <s v="207502112022133912"/>
    <s v="DF20227376711"/>
    <x v="190"/>
    <x v="149"/>
    <s v="AARON HUENCHUMIL"/>
    <s v="Aysen #445"/>
    <s v="Macul"/>
    <x v="0"/>
    <s v="Cumple"/>
    <s v="Cumple"/>
    <s v="No Aplica"/>
    <s v="No Aplica"/>
    <s v="Cumple"/>
    <s v="Cumple"/>
    <s v="No"/>
    <s v="S/N"/>
    <s v="S/N"/>
    <s v="No Aplica"/>
    <s v="No Aplica"/>
    <s v="No Aplica"/>
    <s v="No Cumple"/>
    <s v="No Cumple"/>
    <s v="1-Sector con suministro normal"/>
    <x v="5"/>
    <x v="0"/>
    <x v="10"/>
    <x v="0"/>
    <n v="0.5"/>
    <n v="0.5"/>
    <n v="0.5"/>
    <n v="0.5"/>
    <n v="0.5"/>
    <n v="0.5"/>
    <n v="0.25"/>
    <n v="0.25"/>
    <n v="0.5"/>
    <n v="0"/>
    <n v="0"/>
    <n v="0.8"/>
    <x v="0"/>
  </r>
  <r>
    <s v="2084456"/>
    <s v="207602112022133325"/>
    <s v="DF20227394885"/>
    <x v="190"/>
    <x v="152"/>
    <s v="Cristobal toro"/>
    <s v="Maihue 2281"/>
    <s v="Peñalolén"/>
    <x v="0"/>
    <s v="Cumple"/>
    <s v="Cumple"/>
    <s v="No Aplica"/>
    <s v="No Aplica"/>
    <s v="Cumple"/>
    <s v="Cumple"/>
    <s v="No"/>
    <s v="S/N"/>
    <s v="S/N"/>
    <s v="No Aplica"/>
    <s v="No Aplica"/>
    <s v="No Aplica"/>
    <s v="Cumple"/>
    <s v="Cumple Parcialmente"/>
    <s v="Falta mayor data en fotografias . Sin moradores"/>
    <x v="5"/>
    <x v="0"/>
    <x v="10"/>
    <x v="0"/>
    <n v="0.5"/>
    <n v="0.5"/>
    <n v="0.5"/>
    <n v="0.5"/>
    <n v="0.5"/>
    <n v="0.5"/>
    <n v="0.25"/>
    <n v="0.25"/>
    <n v="0.5"/>
    <n v="0.5"/>
    <n v="0.17499999999999999"/>
    <n v="0.93500000000000005"/>
    <x v="0"/>
  </r>
  <r>
    <s v="2084453"/>
    <s v="207502112022132803"/>
    <s v="DF20227383797"/>
    <x v="190"/>
    <x v="171"/>
    <s v="AARON HUENCHUMIL"/>
    <s v="Nueva #7101"/>
    <s v="Macul"/>
    <x v="0"/>
    <s v="Cumple"/>
    <s v="Cumple"/>
    <s v="No Aplica"/>
    <s v="No Aplica"/>
    <s v="Cumple"/>
    <s v="Cumple"/>
    <s v="No"/>
    <s v="S/N"/>
    <s v="S/N"/>
    <s v="No Aplica"/>
    <s v="No Aplica"/>
    <s v="No Aplica"/>
    <s v="Cumple"/>
    <s v="Cumple Parcialmente"/>
    <s v="1-Cliente no se encuentra en domicilio 2- Sector con suministro electrico normal"/>
    <x v="5"/>
    <x v="0"/>
    <x v="10"/>
    <x v="0"/>
    <n v="0.5"/>
    <n v="0.5"/>
    <n v="0.5"/>
    <n v="0.5"/>
    <n v="0.5"/>
    <n v="0.5"/>
    <n v="0.25"/>
    <n v="0.25"/>
    <n v="0.5"/>
    <n v="0.5"/>
    <n v="0.17499999999999999"/>
    <n v="0.93500000000000005"/>
    <x v="0"/>
  </r>
  <r>
    <s v="2084450"/>
    <s v="207602112022131924"/>
    <s v="DF20227394594"/>
    <x v="190"/>
    <x v="154"/>
    <s v="Cristobal toro"/>
    <s v="Los picachos 1253"/>
    <s v="Peñalolén"/>
    <x v="0"/>
    <s v="Cumple"/>
    <s v="Cumple"/>
    <s v="No Aplica"/>
    <s v="No Aplica"/>
    <s v="Cumple"/>
    <s v="Cumple"/>
    <s v="No"/>
    <s v="S/N"/>
    <s v="S/N"/>
    <s v="No Aplica"/>
    <s v="No Aplica"/>
    <s v="No Aplica"/>
    <s v="Cumple"/>
    <s v="Cumple"/>
    <s v="Sector hostil  No se toman fotografias por precaucion ."/>
    <x v="5"/>
    <x v="0"/>
    <x v="10"/>
    <x v="0"/>
    <n v="0.5"/>
    <n v="0.5"/>
    <n v="0.5"/>
    <n v="0.5"/>
    <n v="0.5"/>
    <n v="0.5"/>
    <n v="0.25"/>
    <n v="0.25"/>
    <n v="0.5"/>
    <n v="0.5"/>
    <n v="0.5"/>
    <n v="1"/>
    <x v="0"/>
  </r>
  <r>
    <s v="2084448"/>
    <s v="207502112022131443"/>
    <s v="DF20227391015"/>
    <x v="190"/>
    <x v="175"/>
    <s v="AARON HUENCHUMIL"/>
    <s v="Los Platanos #3130"/>
    <s v="Macul"/>
    <x v="0"/>
    <s v="Cumple"/>
    <s v="Cumple"/>
    <s v="No Aplica"/>
    <s v="No Aplica"/>
    <s v="Cumple"/>
    <s v="Cumple"/>
    <s v="No"/>
    <s v="S/N"/>
    <s v="S/N"/>
    <s v="No Aplica"/>
    <s v="No Aplica"/>
    <s v="No Aplica"/>
    <s v="Cumple"/>
    <s v="No Aplica "/>
    <s v="1- Poste se encuentra normalizado 2- Sector con suministro electrico normal  3- Direccion correcta LORD COCHRANE #3910"/>
    <x v="5"/>
    <x v="0"/>
    <x v="10"/>
    <x v="0"/>
    <n v="0.5"/>
    <n v="0.5"/>
    <n v="0.5"/>
    <n v="0.5"/>
    <n v="0.5"/>
    <n v="0.5"/>
    <n v="0.25"/>
    <n v="0.25"/>
    <n v="0.5"/>
    <n v="0.5"/>
    <n v="0"/>
    <n v="0.9"/>
    <x v="0"/>
  </r>
  <r>
    <s v="2084441"/>
    <s v="207502112022130522"/>
    <s v="DF20227390393"/>
    <x v="190"/>
    <x v="151"/>
    <s v="AARON HUENCHUMIL"/>
    <s v="Quilin #2241"/>
    <s v="Macul"/>
    <x v="0"/>
    <s v="Cumple"/>
    <s v="Cumple"/>
    <s v="Cumple"/>
    <s v="Cumple"/>
    <s v="Cumple"/>
    <s v="Cumple"/>
    <s v="No"/>
    <s v="S/N"/>
    <s v="S/N"/>
    <s v="No Aplica"/>
    <s v="No Aplica"/>
    <s v="No Aplica"/>
    <s v="Cumple"/>
    <s v="Cumple"/>
    <s v="1-TD 26372 se encuentra normalizado"/>
    <x v="5"/>
    <x v="0"/>
    <x v="10"/>
    <x v="0"/>
    <n v="0.5"/>
    <n v="0.5"/>
    <n v="0.5"/>
    <n v="0.5"/>
    <n v="0.5"/>
    <n v="0.5"/>
    <n v="0.25"/>
    <n v="0.25"/>
    <n v="0.5"/>
    <n v="0.5"/>
    <n v="0.5"/>
    <n v="1"/>
    <x v="0"/>
  </r>
  <r>
    <s v="2084434"/>
    <s v="207502112022125327"/>
    <s v="DF20227382968"/>
    <x v="190"/>
    <x v="171"/>
    <s v="AARON HUENCHUMIL"/>
    <s v="Los Industriales #2502 312"/>
    <s v="Macul"/>
    <x v="0"/>
    <s v="Cumple"/>
    <s v="Cumple"/>
    <s v="No Aplica"/>
    <s v="No Aplica"/>
    <s v="Cumple"/>
    <s v="Cumple"/>
    <s v="No"/>
    <s v="S/N"/>
    <s v="S/N"/>
    <s v="No Aplica"/>
    <s v="No Aplica"/>
    <s v="No Aplica"/>
    <s v="Cumple"/>
    <s v="Cumple Parcialmente"/>
    <s v="1- Sector con suministro electrico normal"/>
    <x v="5"/>
    <x v="0"/>
    <x v="10"/>
    <x v="0"/>
    <n v="0.5"/>
    <n v="0.5"/>
    <n v="0.5"/>
    <n v="0.5"/>
    <n v="0.5"/>
    <n v="0.5"/>
    <n v="0.25"/>
    <n v="0.25"/>
    <n v="0.5"/>
    <n v="0.5"/>
    <n v="0.17499999999999999"/>
    <n v="0.93500000000000005"/>
    <x v="0"/>
  </r>
  <r>
    <s v="2084419"/>
    <s v="207502112022123726"/>
    <s v="DF20227377059"/>
    <x v="190"/>
    <x v="149"/>
    <s v="AARON HUENCHUMIL"/>
    <s v="Jose Pedro Alessandri #4181 D"/>
    <s v="Macul"/>
    <x v="0"/>
    <s v="Cumple"/>
    <s v="Cumple"/>
    <s v="No Aplica"/>
    <s v="No Aplica"/>
    <s v="Cumple"/>
    <s v="Cumple"/>
    <s v="No"/>
    <s v="S/N"/>
    <s v="S/N"/>
    <s v="No Aplica"/>
    <s v="No Aplica"/>
    <s v="No Aplica"/>
    <s v="Cumple"/>
    <s v="Cumple"/>
    <s v="1- Sector con suministro electrico normal"/>
    <x v="5"/>
    <x v="0"/>
    <x v="10"/>
    <x v="0"/>
    <n v="0.5"/>
    <n v="0.5"/>
    <n v="0.5"/>
    <n v="0.5"/>
    <n v="0.5"/>
    <n v="0.5"/>
    <n v="0.25"/>
    <n v="0.25"/>
    <n v="0.5"/>
    <n v="0.5"/>
    <n v="0.5"/>
    <n v="1"/>
    <x v="0"/>
  </r>
  <r>
    <s v="2084417"/>
    <s v="207602112022123540"/>
    <s v="DF20227394596"/>
    <x v="190"/>
    <x v="154"/>
    <s v="Cristobal toro"/>
    <s v="Las perdices 1334"/>
    <s v="Peñalolén"/>
    <x v="0"/>
    <s v="Cumple"/>
    <s v="Cumple"/>
    <s v="No Cumple"/>
    <s v="No Cumple"/>
    <s v="Cumple"/>
    <s v="Cumple"/>
    <s v="No"/>
    <s v="S/N"/>
    <s v="S/N"/>
    <s v="No Aplica"/>
    <s v="No Aplica"/>
    <s v="No Aplica"/>
    <s v="Cumple"/>
    <s v="Cumple"/>
    <s v="Sin moradores  Sin mayor observacion"/>
    <x v="5"/>
    <x v="0"/>
    <x v="10"/>
    <x v="0"/>
    <n v="0.5"/>
    <n v="0.5"/>
    <n v="0"/>
    <n v="0"/>
    <n v="0.5"/>
    <n v="0.5"/>
    <n v="0.25"/>
    <n v="0.25"/>
    <n v="0.5"/>
    <n v="0.5"/>
    <n v="0.5"/>
    <n v="0.7"/>
    <x v="0"/>
  </r>
  <r>
    <s v="2084412"/>
    <s v="207602112022122200"/>
    <s v="DF20227393241"/>
    <x v="190"/>
    <x v="155"/>
    <s v="Cristobal toro"/>
    <s v="El abanico 2221"/>
    <s v="Peñalolén"/>
    <x v="0"/>
    <s v="Cumple"/>
    <s v="Cumple"/>
    <s v="No Aplica"/>
    <s v="No Aplica"/>
    <s v="Cumple"/>
    <s v="Cumple"/>
    <s v="No"/>
    <s v="S/N"/>
    <s v="S/N"/>
    <s v="No Aplica"/>
    <s v="No Aplica"/>
    <s v="No Aplica"/>
    <s v="Cumple"/>
    <s v="Cumple"/>
    <s v="Sin moradores  Sin mayor observacion"/>
    <x v="5"/>
    <x v="0"/>
    <x v="10"/>
    <x v="0"/>
    <n v="0.5"/>
    <n v="0.5"/>
    <n v="0.5"/>
    <n v="0.5"/>
    <n v="0.5"/>
    <n v="0.5"/>
    <n v="0.25"/>
    <n v="0.25"/>
    <n v="0.5"/>
    <n v="0.5"/>
    <n v="0.5"/>
    <n v="1"/>
    <x v="0"/>
  </r>
  <r>
    <s v="2084370"/>
    <s v="207602112022120641"/>
    <s v="DF20227394099"/>
    <x v="190"/>
    <x v="156"/>
    <s v="Cristobal toro"/>
    <s v="Mar jonico 8720"/>
    <s v="Peñalolén"/>
    <x v="0"/>
    <s v="Cumple"/>
    <s v="Cumple"/>
    <s v="Cumple"/>
    <s v="Cumple"/>
    <s v="No Aplica"/>
    <s v="No Aplica"/>
    <s v="No"/>
    <s v="S/N"/>
    <s v="S/N"/>
    <s v="No Aplica"/>
    <s v="No Aplica"/>
    <s v="No Aplica"/>
    <s v="Cumple"/>
    <s v="Cumple"/>
    <s v="Sin moradores . Sin mayor observacion"/>
    <x v="5"/>
    <x v="0"/>
    <x v="10"/>
    <x v="0"/>
    <n v="0.5"/>
    <n v="0.5"/>
    <n v="0.5"/>
    <n v="0.5"/>
    <n v="0.5"/>
    <n v="0.5"/>
    <n v="0.25"/>
    <n v="0.25"/>
    <n v="0.5"/>
    <n v="0.5"/>
    <n v="0.5"/>
    <n v="1"/>
    <x v="0"/>
  </r>
  <r>
    <s v="2084353"/>
    <s v="207602112022113911"/>
    <s v="DF20227394233"/>
    <x v="190"/>
    <x v="154"/>
    <s v="Cristobal toro"/>
    <s v="Pasaje 40 7105"/>
    <s v="Peñalolén"/>
    <x v="0"/>
    <s v="Cumple"/>
    <s v="Cumple"/>
    <s v="No Aplica"/>
    <s v="No Aplica"/>
    <s v="Cumple"/>
    <s v="Cumple"/>
    <s v="No"/>
    <s v="S/N"/>
    <s v="S/N"/>
    <s v="No Aplica"/>
    <s v="No Aplica"/>
    <s v="No Aplica"/>
    <s v="Cumple"/>
    <s v="Cumple Parcialmente"/>
    <s v="Sector hostil  No se toman fotos por precaucion"/>
    <x v="5"/>
    <x v="0"/>
    <x v="10"/>
    <x v="0"/>
    <n v="0.5"/>
    <n v="0.5"/>
    <n v="0.5"/>
    <n v="0.5"/>
    <n v="0.5"/>
    <n v="0.5"/>
    <n v="0.25"/>
    <n v="0.25"/>
    <n v="0.5"/>
    <n v="0.5"/>
    <n v="0.17499999999999999"/>
    <n v="0.93500000000000005"/>
    <x v="0"/>
  </r>
  <r>
    <s v="2084340"/>
    <s v="207602112022112057"/>
    <s v="DF20227392904"/>
    <x v="190"/>
    <x v="155"/>
    <s v="Cristobal toro"/>
    <s v="Lago panguipulli 6665"/>
    <s v="Peñalolén"/>
    <x v="0"/>
    <s v="Cumple"/>
    <s v="Cumple"/>
    <s v="No Aplica"/>
    <s v="No Aplica"/>
    <s v="Cumple"/>
    <s v="Cumple"/>
    <s v="No"/>
    <s v="S/N"/>
    <s v="S/N"/>
    <s v="No Aplica"/>
    <s v="No Aplica"/>
    <s v="No Aplica"/>
    <s v="Cumple"/>
    <s v="Cumple"/>
    <s v="Atiende cliente , no recuerda visita de personal de emergencia . No entrega mas datos . No se toma foto a fachada para prevenir problema con cliente"/>
    <x v="5"/>
    <x v="0"/>
    <x v="10"/>
    <x v="0"/>
    <n v="0.5"/>
    <n v="0.5"/>
    <n v="0.5"/>
    <n v="0.5"/>
    <n v="0.5"/>
    <n v="0.5"/>
    <n v="0.25"/>
    <n v="0.25"/>
    <n v="0.5"/>
    <n v="0.5"/>
    <n v="0.5"/>
    <n v="1"/>
    <x v="0"/>
  </r>
  <r>
    <s v="2084336"/>
    <s v="207602112022111205"/>
    <s v="DF20227395125"/>
    <x v="190"/>
    <x v="152"/>
    <s v="Cristobal toro"/>
    <s v="El valle 6557"/>
    <s v="Peñalolén"/>
    <x v="0"/>
    <s v="Cumple"/>
    <s v="Cumple"/>
    <s v="Cumple"/>
    <s v="Cumple"/>
    <s v="No Aplica"/>
    <s v="No Aplica"/>
    <s v="No"/>
    <s v="S/N"/>
    <s v="S/N"/>
    <s v="No Aplica"/>
    <s v="No Aplica"/>
    <s v="No Aplica"/>
    <s v="Cumple"/>
    <s v="Cumple"/>
    <s v="Sin moradores  Sin mayor observacion"/>
    <x v="5"/>
    <x v="0"/>
    <x v="10"/>
    <x v="0"/>
    <n v="0.5"/>
    <n v="0.5"/>
    <n v="0.5"/>
    <n v="0.5"/>
    <n v="0.5"/>
    <n v="0.5"/>
    <n v="0.25"/>
    <n v="0.25"/>
    <n v="0.5"/>
    <n v="0.5"/>
    <n v="0.5"/>
    <n v="1"/>
    <x v="0"/>
  </r>
  <r>
    <s v="2084268"/>
    <s v="207602112022110113"/>
    <s v="DF20227393472"/>
    <x v="190"/>
    <x v="156"/>
    <s v="Cristobal toro"/>
    <s v="Hernan cortes 6046"/>
    <s v="Peñalolén"/>
    <x v="0"/>
    <s v="Cumple"/>
    <s v="Cumple"/>
    <s v="Cumple"/>
    <s v="Cumple"/>
    <s v="Cumple"/>
    <s v="Cumple"/>
    <s v="No"/>
    <s v="S/N"/>
    <s v="S/N"/>
    <s v="No Aplica"/>
    <s v="No Aplica"/>
    <s v="No Aplica"/>
    <s v="Cumple"/>
    <s v="Cumple Parcialmente"/>
    <s v="Falta mayor data en fotos . Problema externo , TD"/>
    <x v="5"/>
    <x v="0"/>
    <x v="10"/>
    <x v="0"/>
    <n v="0.5"/>
    <n v="0.5"/>
    <n v="0.5"/>
    <n v="0.5"/>
    <n v="0.5"/>
    <n v="0.5"/>
    <n v="0.25"/>
    <n v="0.25"/>
    <n v="0.5"/>
    <n v="0.5"/>
    <n v="0.17499999999999999"/>
    <n v="0.93500000000000005"/>
    <x v="0"/>
  </r>
  <r>
    <s v="2086577"/>
    <s v="207603112022173447"/>
    <s v="DF20227395792"/>
    <x v="191"/>
    <x v="152"/>
    <s v="Cristobal toro"/>
    <s v="San andres de peñalolen 6215"/>
    <s v="Peñalolén"/>
    <x v="0"/>
    <s v="Cumple"/>
    <s v="Cumple"/>
    <s v="No Aplica"/>
    <s v="No Aplica"/>
    <s v="Cumple"/>
    <s v="Cumple"/>
    <s v="No"/>
    <s v="S/N"/>
    <s v="S/N"/>
    <s v="No Aplica"/>
    <s v="No Aplica"/>
    <s v="No Aplica"/>
    <s v="No Cumple"/>
    <s v="No Cumple"/>
    <s v="Falta maxima de fotos exigidas , mas data  Problema externo , TD"/>
    <x v="5"/>
    <x v="0"/>
    <x v="10"/>
    <x v="0"/>
    <n v="0.5"/>
    <n v="0.5"/>
    <n v="0.5"/>
    <n v="0.5"/>
    <n v="0.5"/>
    <n v="0.5"/>
    <n v="0.25"/>
    <n v="0.25"/>
    <n v="0.5"/>
    <n v="0"/>
    <n v="0"/>
    <n v="0.8"/>
    <x v="0"/>
  </r>
  <r>
    <s v="2086545"/>
    <s v="207503112022162708"/>
    <s v="DF20227391009"/>
    <x v="191"/>
    <x v="151"/>
    <s v="AARON HUENCHUMIL"/>
    <s v="Los Clarines #6185"/>
    <s v="Peñalolén"/>
    <x v="0"/>
    <s v="Cumple"/>
    <s v="Cumple"/>
    <s v="No Aplica"/>
    <s v="No Aplica"/>
    <s v="No Aplica"/>
    <s v="No Aplica"/>
    <s v="No"/>
    <s v="S/N"/>
    <s v="S/N"/>
    <s v="No Aplica"/>
    <s v="No Aplica"/>
    <s v="No Aplica"/>
    <s v="Cumple"/>
    <s v="Cumple Parcialmente"/>
    <s v="1- Poste B.T se encuentra en el mismo estado  2- Si requiere cambio debido a que poste se encuentra inclinado en direccion a domicilio en esquina y presenta choque en base, junto con desprendimiento de material"/>
    <x v="5"/>
    <x v="0"/>
    <x v="10"/>
    <x v="0"/>
    <n v="0.5"/>
    <n v="0.5"/>
    <n v="0.5"/>
    <n v="0.5"/>
    <n v="0.5"/>
    <n v="0.5"/>
    <n v="0.25"/>
    <n v="0.25"/>
    <n v="0.5"/>
    <n v="0.5"/>
    <n v="0.17499999999999999"/>
    <n v="0.93500000000000005"/>
    <x v="0"/>
  </r>
  <r>
    <s v="2086541"/>
    <s v="207603112022162412"/>
    <s v="DF20227396206"/>
    <x v="191"/>
    <x v="161"/>
    <s v="Cristobal toro"/>
    <s v="Francisco otta 8079 casa 12"/>
    <s v="Peñalolén"/>
    <x v="0"/>
    <s v="Cumple"/>
    <s v="Cumple"/>
    <s v="No Aplica"/>
    <s v="No Aplica"/>
    <s v="Cumple"/>
    <s v="Cumple"/>
    <s v="No"/>
    <s v="S/N"/>
    <s v="S/N"/>
    <s v="No Aplica"/>
    <s v="No Aplica"/>
    <s v="No Aplica"/>
    <s v="Cumple"/>
    <s v="Cumple"/>
    <s v="Guardia no oermite acceso , indica q no se encuentra cliente en domicilio . Sin acceso"/>
    <x v="5"/>
    <x v="0"/>
    <x v="10"/>
    <x v="0"/>
    <n v="0.5"/>
    <n v="0.5"/>
    <n v="0.5"/>
    <n v="0.5"/>
    <n v="0.5"/>
    <n v="0.5"/>
    <n v="0.25"/>
    <n v="0.25"/>
    <n v="0.5"/>
    <n v="0.5"/>
    <n v="0.5"/>
    <n v="1"/>
    <x v="0"/>
  </r>
  <r>
    <s v="2086535"/>
    <s v="207503112022161734"/>
    <s v="DF20227392204"/>
    <x v="191"/>
    <x v="155"/>
    <s v="AARON HUENCHUMIL"/>
    <s v="Antilen #6335"/>
    <s v="Peñalolén"/>
    <x v="0"/>
    <s v="Cumple"/>
    <s v="Cumple"/>
    <s v="No Aplica"/>
    <s v="No Aplica"/>
    <s v="No Aplica"/>
    <s v="No Aplica"/>
    <s v="No"/>
    <s v="S/N"/>
    <s v="S/N"/>
    <s v="No Aplica"/>
    <s v="No Aplica"/>
    <s v="No Aplica"/>
    <s v="Cumple"/>
    <s v="Cumple"/>
    <s v="1- Poste B.T se encuentra en la misma condicion  2- Solo presenta desprendimiento de material"/>
    <x v="5"/>
    <x v="0"/>
    <x v="10"/>
    <x v="0"/>
    <n v="0.5"/>
    <n v="0.5"/>
    <n v="0.5"/>
    <n v="0.5"/>
    <n v="0.5"/>
    <n v="0.5"/>
    <n v="0.25"/>
    <n v="0.25"/>
    <n v="0.5"/>
    <n v="0.5"/>
    <n v="0.5"/>
    <n v="1"/>
    <x v="0"/>
  </r>
  <r>
    <s v="2086527"/>
    <s v="207503112022160727"/>
    <s v="DF20227382506"/>
    <x v="191"/>
    <x v="171"/>
    <s v="AARON HUENCHUMIL"/>
    <s v="Los Talladores #6179"/>
    <s v="Peñalolén"/>
    <x v="0"/>
    <s v="No Aplica"/>
    <s v="No Aplica"/>
    <s v="No Aplica"/>
    <s v="No Aplica"/>
    <s v="No Aplica"/>
    <s v="No Aplica"/>
    <s v="No"/>
    <s v="S/N"/>
    <s v="S/N"/>
    <s v="No Aplica"/>
    <s v="No Aplica"/>
    <s v="No Aplica"/>
    <s v="No Cumple"/>
    <s v="No Cumple"/>
    <s v="1- Poste mencionado en ticket solo tiene dedprendimiento de material, pero nada que afecte su estabilidad  2- Poste de M.T ubicado frente a LOS TALLADORES #6277 se encuentra deformado, se adjuntan fotografias"/>
    <x v="5"/>
    <x v="0"/>
    <x v="10"/>
    <x v="0"/>
    <n v="0.5"/>
    <n v="0.5"/>
    <n v="0.5"/>
    <n v="0.5"/>
    <n v="0.5"/>
    <n v="0.5"/>
    <n v="0.25"/>
    <n v="0.25"/>
    <n v="0.5"/>
    <n v="0"/>
    <n v="0"/>
    <n v="0.8"/>
    <x v="0"/>
  </r>
  <r>
    <s v="2086519"/>
    <s v="207503112022155137"/>
    <s v="DF20227388440"/>
    <x v="191"/>
    <x v="170"/>
    <s v="AARON HUENCHUMIL"/>
    <s v="Cordillera #4731"/>
    <s v="Peñalolén"/>
    <x v="0"/>
    <s v="Cumple"/>
    <s v="Cumple"/>
    <s v="No Aplica"/>
    <s v="No Aplica"/>
    <s v="Cumple"/>
    <s v="Cumple"/>
    <s v="No"/>
    <s v="S/N"/>
    <s v="S/N"/>
    <s v="No Aplica"/>
    <s v="No Aplica"/>
    <s v="No Aplica"/>
    <s v="Cumple Mayormente"/>
    <s v="Cumple Parcialmente"/>
    <s v="1- TD 93601 se encuentra en servicio normal  2- Suministro electrico normal en el sector"/>
    <x v="5"/>
    <x v="0"/>
    <x v="10"/>
    <x v="0"/>
    <n v="0.5"/>
    <n v="0.5"/>
    <n v="0.5"/>
    <n v="0.5"/>
    <n v="0.5"/>
    <n v="0.5"/>
    <n v="0.25"/>
    <n v="0.25"/>
    <n v="0.5"/>
    <n v="0.32500000000000001"/>
    <n v="0.17499999999999999"/>
    <n v="0.9"/>
    <x v="0"/>
  </r>
  <r>
    <s v="2086517"/>
    <s v="207603112022154844"/>
    <s v="DF20227395062"/>
    <x v="191"/>
    <x v="152"/>
    <s v="Cristobal toro"/>
    <s v="Pasaje 457 1811"/>
    <s v="Peñalolén"/>
    <x v="0"/>
    <s v="Cumple"/>
    <s v="Cumple"/>
    <s v="No Aplica"/>
    <s v="No Aplica"/>
    <s v="Cumple"/>
    <s v="Cumple"/>
    <s v="No"/>
    <s v="S/N"/>
    <s v="S/N"/>
    <s v="No Aplica"/>
    <s v="No Aplica"/>
    <s v="No Aplica"/>
    <s v="Cumple"/>
    <s v="Cumple Parcialmente"/>
    <s v="Falta mayor data en fotografias . Sector hostil . No se toman fotos por precaucion"/>
    <x v="5"/>
    <x v="0"/>
    <x v="10"/>
    <x v="0"/>
    <n v="0.5"/>
    <n v="0.5"/>
    <n v="0.5"/>
    <n v="0.5"/>
    <n v="0.5"/>
    <n v="0.5"/>
    <n v="0.25"/>
    <n v="0.25"/>
    <n v="0.5"/>
    <n v="0.5"/>
    <n v="0.17499999999999999"/>
    <n v="0.93500000000000005"/>
    <x v="0"/>
  </r>
  <r>
    <s v="2086515"/>
    <s v="207503112022153810"/>
    <s v="DF20227384477"/>
    <x v="191"/>
    <x v="173"/>
    <s v="AARON HUENCHUMIL"/>
    <s v="San Luis de Macul #5840"/>
    <s v="Peñalolén"/>
    <x v="0"/>
    <s v="Cumple"/>
    <s v="Cumple"/>
    <s v="No Aplica"/>
    <s v="No Aplica"/>
    <s v="Cumple"/>
    <s v="Cumple"/>
    <s v="No"/>
    <s v="S/N"/>
    <s v="S/N"/>
    <s v="No Aplica"/>
    <s v="No Aplica"/>
    <s v="No Aplica"/>
    <s v="Cumple"/>
    <s v="Cumple"/>
    <s v="1-Cliente no se encuentra en domicilio, pero se aprecia acometida instala y bien templada"/>
    <x v="5"/>
    <x v="0"/>
    <x v="10"/>
    <x v="0"/>
    <n v="0.5"/>
    <n v="0.5"/>
    <n v="0.5"/>
    <n v="0.5"/>
    <n v="0.5"/>
    <n v="0.5"/>
    <n v="0.25"/>
    <n v="0.25"/>
    <n v="0.5"/>
    <n v="0.5"/>
    <n v="0.5"/>
    <n v="1"/>
    <x v="0"/>
  </r>
  <r>
    <s v="2086512"/>
    <s v="207603112022153204"/>
    <s v="DF20227395808"/>
    <x v="191"/>
    <x v="152"/>
    <s v="Cristobal toro"/>
    <s v="El desierto 1999"/>
    <s v="Peñalolén"/>
    <x v="0"/>
    <s v="Cumple"/>
    <s v="Cumple"/>
    <s v="Cumple"/>
    <s v="Cumple"/>
    <s v="Cumple"/>
    <s v="Cumple"/>
    <s v="No"/>
    <s v="S/N"/>
    <s v="S/N"/>
    <s v="No Aplica"/>
    <s v="No Aplica"/>
    <s v="No Aplica"/>
    <s v="Cumple"/>
    <s v="Cumple Parcialmente"/>
    <s v="Falta mayor data en fotos  Sector hostil . No se toman mas fotos por precaucion"/>
    <x v="5"/>
    <x v="0"/>
    <x v="10"/>
    <x v="0"/>
    <n v="0.5"/>
    <n v="0.5"/>
    <n v="0.5"/>
    <n v="0.5"/>
    <n v="0.5"/>
    <n v="0.5"/>
    <n v="0.25"/>
    <n v="0.25"/>
    <n v="0.5"/>
    <n v="0.5"/>
    <n v="0.17499999999999999"/>
    <n v="0.93500000000000005"/>
    <x v="0"/>
  </r>
  <r>
    <s v="2086506"/>
    <s v="207503112022151747"/>
    <s v="DF20227382360"/>
    <x v="191"/>
    <x v="163"/>
    <s v="AARON HUENCHUMIL"/>
    <s v="Principal #5891"/>
    <s v="Peñalolén"/>
    <x v="0"/>
    <s v="Cumple"/>
    <s v="Cumple"/>
    <s v="Cumple"/>
    <s v="Cumple"/>
    <s v="Cumple"/>
    <s v="Cumple"/>
    <s v="No"/>
    <s v="S/N"/>
    <s v="S/N"/>
    <s v="No Aplica"/>
    <s v="No Aplica"/>
    <s v="No Aplica"/>
    <s v="Cumple"/>
    <s v="Cumple Parcialmente"/>
    <s v="1-Cliente no se encuentra en domicilio 2- Sector con suministro electrico normalizado"/>
    <x v="5"/>
    <x v="0"/>
    <x v="10"/>
    <x v="0"/>
    <n v="0.5"/>
    <n v="0.5"/>
    <n v="0.5"/>
    <n v="0.5"/>
    <n v="0.5"/>
    <n v="0.5"/>
    <n v="0.25"/>
    <n v="0.25"/>
    <n v="0.5"/>
    <n v="0.5"/>
    <n v="0.17499999999999999"/>
    <n v="0.93500000000000005"/>
    <x v="0"/>
  </r>
  <r>
    <s v="2086503"/>
    <s v="207503112022150837"/>
    <s v="DF20227377893"/>
    <x v="191"/>
    <x v="150"/>
    <s v="AARON HUENCHUMIL"/>
    <s v="San Luis de Macul #5567"/>
    <s v="Peñalolén"/>
    <x v="0"/>
    <s v="Cumple"/>
    <s v="Cumple"/>
    <s v="No Cumple"/>
    <s v="No Cumple"/>
    <s v="Cumple"/>
    <s v="Cumple"/>
    <s v="Si"/>
    <s v="Carla Verdejo"/>
    <s v="S/N"/>
    <s v="Cumple"/>
    <s v="Cumple"/>
    <s v="Cumple"/>
    <s v="Cumple"/>
    <s v="Cumple Parcialmente"/>
    <s v="1- Cliente se encuentra con suministro electrico normalizado 2- Falta sello en caja empalme  3- No declara codigo de ITM, pero si describe su uso"/>
    <x v="5"/>
    <x v="0"/>
    <x v="10"/>
    <x v="0"/>
    <n v="0.5"/>
    <n v="0.5"/>
    <n v="0"/>
    <n v="0"/>
    <n v="0.5"/>
    <n v="0.5"/>
    <n v="0.25"/>
    <n v="0.25"/>
    <n v="0.5"/>
    <n v="0.5"/>
    <n v="0.17499999999999999"/>
    <n v="0.63500000000000001"/>
    <x v="0"/>
  </r>
  <r>
    <s v="2086499"/>
    <s v="207503112022145837"/>
    <s v="DF20227382104"/>
    <x v="191"/>
    <x v="163"/>
    <s v="AARON HUENCHUMIL"/>
    <s v="San Luis de Macul #5332"/>
    <s v="Peñalolén"/>
    <x v="0"/>
    <s v="Cumple"/>
    <s v="Cumple"/>
    <s v="No Cumple"/>
    <s v="No Cumple"/>
    <s v="Cumple"/>
    <s v="Cumple"/>
    <s v="No"/>
    <s v="S/N"/>
    <s v="S/N"/>
    <s v="No Aplica"/>
    <s v="No Aplica"/>
    <s v="No Aplica"/>
    <s v="Cumple"/>
    <s v="Cumple Parcialmente"/>
    <s v="1- TD 56382  se encuentra normalizado 2- No declara codigo de material utilizado, pero si describe su uso"/>
    <x v="5"/>
    <x v="0"/>
    <x v="10"/>
    <x v="0"/>
    <n v="0.5"/>
    <n v="0.5"/>
    <n v="0"/>
    <n v="0"/>
    <n v="0.5"/>
    <n v="0.5"/>
    <n v="0.25"/>
    <n v="0.25"/>
    <n v="0.5"/>
    <n v="0.5"/>
    <n v="0.17499999999999999"/>
    <n v="0.63500000000000001"/>
    <x v="0"/>
  </r>
  <r>
    <s v="2086370"/>
    <s v="207503112022144859"/>
    <s v="DF20227382284"/>
    <x v="191"/>
    <x v="163"/>
    <s v="AARON HUENCHUMIL"/>
    <s v="4 oriente #6002 dpto 12 bl 3"/>
    <s v="Peñalolén"/>
    <x v="0"/>
    <s v="Cumple"/>
    <s v="Cumple"/>
    <s v="No Aplica"/>
    <s v="No Aplica"/>
    <s v="No Aplica"/>
    <s v="No Aplica"/>
    <s v="No"/>
    <s v="S/N"/>
    <s v="S/N"/>
    <s v="No Aplica"/>
    <s v="No Aplica"/>
    <s v="No Aplica"/>
    <s v="Cumple Parcialmente"/>
    <s v="Cumple"/>
    <s v="1-Cliente no se encuentra en domicilio"/>
    <x v="5"/>
    <x v="0"/>
    <x v="10"/>
    <x v="0"/>
    <n v="0.5"/>
    <n v="0.5"/>
    <n v="0.5"/>
    <n v="0.5"/>
    <n v="0.5"/>
    <n v="0.5"/>
    <n v="0.25"/>
    <n v="0.25"/>
    <n v="0.5"/>
    <n v="0.17499999999999999"/>
    <n v="0.5"/>
    <n v="0.93500000000000005"/>
    <x v="0"/>
  </r>
  <r>
    <s v="2086086"/>
    <s v="207503112022143735"/>
    <s v="DF20227382682"/>
    <x v="191"/>
    <x v="171"/>
    <s v="AARON HUENCHUMIL"/>
    <s v="4 oriente #5136"/>
    <s v="Peñalolén"/>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086074"/>
    <s v="207603112022142143"/>
    <s v="DF20227396326"/>
    <x v="191"/>
    <x v="161"/>
    <s v="Cristobal toro"/>
    <s v="Medieval 4432"/>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086071"/>
    <s v="207503112022140717"/>
    <s v="DF20227380501"/>
    <x v="191"/>
    <x v="176"/>
    <s v="AARON HUENCHUMIL"/>
    <s v="Los Barquitos #6204"/>
    <s v="Peñalolén"/>
    <x v="0"/>
    <s v="Cumple"/>
    <s v="Cumple"/>
    <s v="Cumple"/>
    <s v="Cumple"/>
    <s v="Cumple"/>
    <s v="Cumple"/>
    <s v="Si"/>
    <s v="Belen Tapia"/>
    <s v="948429417"/>
    <s v="Cumple"/>
    <s v="Cumple"/>
    <s v="Cumple"/>
    <s v="Cumple Parcialmente"/>
    <s v="Cumple Parcialmente"/>
    <s v="1-Incendio de cliente fue por falla en su instalacion electrica"/>
    <x v="5"/>
    <x v="0"/>
    <x v="10"/>
    <x v="0"/>
    <n v="0.5"/>
    <n v="0.5"/>
    <n v="0.5"/>
    <n v="0.5"/>
    <n v="0.5"/>
    <n v="0.5"/>
    <n v="0.25"/>
    <n v="0.25"/>
    <n v="0.5"/>
    <n v="0.17499999999999999"/>
    <n v="0.17499999999999999"/>
    <n v="0.87"/>
    <x v="0"/>
  </r>
  <r>
    <s v="2086057"/>
    <s v="207503112022135023"/>
    <s v="DF20227384898"/>
    <x v="191"/>
    <x v="173"/>
    <s v="AARON HUENCHUMIL"/>
    <s v="Totoralillo #5800"/>
    <s v="Peñalolén"/>
    <x v="0"/>
    <s v="Cumple"/>
    <s v="Cumple"/>
    <s v="Cumple"/>
    <s v="Cumple"/>
    <s v="Cumple"/>
    <s v="Cumple"/>
    <s v="No"/>
    <s v="S/N"/>
    <s v="S/N"/>
    <s v="No Aplica"/>
    <s v="No Aplica"/>
    <s v="No Aplica"/>
    <s v="Cumple"/>
    <s v="Cumple"/>
    <s v="1- TD 18968 se encuentra en servicio normal  2- Sector con suministro electrico restablecido"/>
    <x v="5"/>
    <x v="0"/>
    <x v="10"/>
    <x v="0"/>
    <n v="0.5"/>
    <n v="0.5"/>
    <n v="0.5"/>
    <n v="0.5"/>
    <n v="0.5"/>
    <n v="0.5"/>
    <n v="0.25"/>
    <n v="0.25"/>
    <n v="0.5"/>
    <n v="0.5"/>
    <n v="0.5"/>
    <n v="1"/>
    <x v="0"/>
  </r>
  <r>
    <s v="2086052"/>
    <s v="207503112022133856"/>
    <s v="DF20227385244"/>
    <x v="191"/>
    <x v="173"/>
    <s v="AARON HUENCHUMIL"/>
    <s v="Pasaje 411 #4926"/>
    <s v="Peñalolén"/>
    <x v="0"/>
    <s v="Cumple"/>
    <s v="Cumple"/>
    <s v="No Aplica"/>
    <s v="No Aplica"/>
    <s v="No Aplica"/>
    <s v="No Aplica"/>
    <s v="No"/>
    <s v="S/N"/>
    <s v="S/N"/>
    <s v="No Aplica"/>
    <s v="No Aplica"/>
    <s v="No Aplica"/>
    <s v="Cumple"/>
    <s v="Cumple"/>
    <s v="1- Poste B.T se encuentra con desprendimiento de material y con hormigon trisado"/>
    <x v="5"/>
    <x v="0"/>
    <x v="10"/>
    <x v="0"/>
    <n v="0.5"/>
    <n v="0.5"/>
    <n v="0.5"/>
    <n v="0.5"/>
    <n v="0.5"/>
    <n v="0.5"/>
    <n v="0.25"/>
    <n v="0.25"/>
    <n v="0.5"/>
    <n v="0.5"/>
    <n v="0.5"/>
    <n v="1"/>
    <x v="0"/>
  </r>
  <r>
    <s v="2086042"/>
    <s v="207503112022131245"/>
    <s v="DF20227384563"/>
    <x v="191"/>
    <x v="173"/>
    <s v="AARON HUENCHUMIL"/>
    <s v="Victoria #4856"/>
    <s v="Peñalolén"/>
    <x v="0"/>
    <s v="Cumple"/>
    <s v="Cumple"/>
    <s v="No Cumple"/>
    <s v="No Cumple"/>
    <s v="Cumple"/>
    <s v="Cumple"/>
    <s v="No"/>
    <s v="S/N"/>
    <s v="S/N"/>
    <s v="No Aplica"/>
    <s v="No Aplica"/>
    <s v="No Aplica"/>
    <s v="Cumple"/>
    <s v="Cumple Parcialmente"/>
    <s v="1- No se pueden tomar fotografias, debido a personas insistentes en pedir dinero en el momento de llamar a domicilio de cliente"/>
    <x v="5"/>
    <x v="0"/>
    <x v="10"/>
    <x v="0"/>
    <n v="0.5"/>
    <n v="0.5"/>
    <n v="0"/>
    <n v="0"/>
    <n v="0.5"/>
    <n v="0.5"/>
    <n v="0.25"/>
    <n v="0.25"/>
    <n v="0.5"/>
    <n v="0.5"/>
    <n v="0.17499999999999999"/>
    <n v="0.63500000000000001"/>
    <x v="0"/>
  </r>
  <r>
    <s v="2086038"/>
    <s v="207603112022130632"/>
    <s v="DF20227394141"/>
    <x v="191"/>
    <x v="156"/>
    <s v="Cristobal toro"/>
    <s v="Los ceibos 5606"/>
    <s v="Peñalolén"/>
    <x v="0"/>
    <s v="Cumple"/>
    <s v="Cumple"/>
    <s v="No Aplica"/>
    <s v="No Aplica"/>
    <s v="Cumple"/>
    <s v="Cumple"/>
    <s v="No"/>
    <s v="S/N"/>
    <s v="S/N"/>
    <s v="No Aplica"/>
    <s v="No Aplica"/>
    <s v="No Aplica"/>
    <s v="Cumple"/>
    <s v="Cumple"/>
    <s v="Vecinos molestos por foto . Sin moradores"/>
    <x v="5"/>
    <x v="0"/>
    <x v="10"/>
    <x v="0"/>
    <n v="0.5"/>
    <n v="0.5"/>
    <n v="0.5"/>
    <n v="0.5"/>
    <n v="0.5"/>
    <n v="0.5"/>
    <n v="0.25"/>
    <n v="0.25"/>
    <n v="0.5"/>
    <n v="0.5"/>
    <n v="0.5"/>
    <n v="1"/>
    <x v="0"/>
  </r>
  <r>
    <s v="2086037"/>
    <s v="207503112022130358"/>
    <s v="DF20227386857"/>
    <x v="191"/>
    <x v="174"/>
    <s v="AARON HUENCHUMIL"/>
    <s v="Gral. Horacio Toro #4950"/>
    <s v="Peñalolén"/>
    <x v="0"/>
    <s v="Cumple"/>
    <s v="Cumple"/>
    <s v="No Cumple"/>
    <s v="No Cumple"/>
    <s v="Cumple"/>
    <s v="Cumple"/>
    <s v="No"/>
    <s v="S/N"/>
    <s v="S/N"/>
    <s v="No Aplica"/>
    <s v="No Aplica"/>
    <s v="No Aplica"/>
    <s v="Cumple"/>
    <s v="Cumple Parcialmente"/>
    <s v="1- Cliente no se encuentra en domicilio 2- Acometida bien templada"/>
    <x v="5"/>
    <x v="0"/>
    <x v="10"/>
    <x v="0"/>
    <n v="0.5"/>
    <n v="0.5"/>
    <n v="0"/>
    <n v="0"/>
    <n v="0.5"/>
    <n v="0.5"/>
    <n v="0.25"/>
    <n v="0.25"/>
    <n v="0.5"/>
    <n v="0.5"/>
    <n v="0.17499999999999999"/>
    <n v="0.63500000000000001"/>
    <x v="0"/>
  </r>
  <r>
    <s v="2086026"/>
    <s v="207603112022125405"/>
    <s v="DF20227395320"/>
    <x v="191"/>
    <x v="152"/>
    <s v="Cristobal toro"/>
    <s v="Los abetos 5912"/>
    <s v="Peñalolén"/>
    <x v="0"/>
    <s v="Cumple"/>
    <s v="Cumple"/>
    <s v="No Aplica"/>
    <s v="No Aplica"/>
    <s v="Cumple"/>
    <s v="Cumple"/>
    <s v="No"/>
    <s v="S/N"/>
    <s v="S/N"/>
    <s v="No Aplica"/>
    <s v="No Aplica"/>
    <s v="No Aplica"/>
    <s v="Cumple"/>
    <s v="Cumple"/>
    <s v="Sin acceso a pasaje  Guardia no permite acceso a menos q sea residente o urgencia . Ademas indoca q estan arreglando adentro  No se toman fotos para prevenir problemas"/>
    <x v="5"/>
    <x v="0"/>
    <x v="10"/>
    <x v="0"/>
    <n v="0.5"/>
    <n v="0.5"/>
    <n v="0.5"/>
    <n v="0.5"/>
    <n v="0.5"/>
    <n v="0.5"/>
    <n v="0.25"/>
    <n v="0.25"/>
    <n v="0.5"/>
    <n v="0.5"/>
    <n v="0.5"/>
    <n v="1"/>
    <x v="0"/>
  </r>
  <r>
    <s v="2086025"/>
    <s v="207503112022125146"/>
    <s v="DF20227377885"/>
    <x v="191"/>
    <x v="150"/>
    <s v="AARON HUENCHUMIL"/>
    <s v="Pje. Tordo #4962"/>
    <s v="Peñalolén"/>
    <x v="0"/>
    <s v="Cumple"/>
    <s v="Cumple"/>
    <s v="No Cumple"/>
    <s v="No Cumple"/>
    <s v="Cumple"/>
    <s v="Cumple"/>
    <s v="No"/>
    <s v="S/N"/>
    <s v="S/N"/>
    <s v="No Aplica"/>
    <s v="No Aplica"/>
    <s v="No Aplica"/>
    <s v="Cumple Mayormente"/>
    <s v="Cumple Parcialmente"/>
    <s v="1- TD 93608 se encuentra normalizado"/>
    <x v="5"/>
    <x v="0"/>
    <x v="10"/>
    <x v="0"/>
    <n v="0.5"/>
    <n v="0.5"/>
    <n v="0"/>
    <n v="0"/>
    <n v="0.5"/>
    <n v="0.5"/>
    <n v="0.25"/>
    <n v="0.25"/>
    <n v="0.5"/>
    <n v="0.32500000000000001"/>
    <n v="0.17499999999999999"/>
    <n v="0.6"/>
    <x v="0"/>
  </r>
  <r>
    <s v="2086016"/>
    <s v="207603112022123748"/>
    <s v="DF20227396321"/>
    <x v="191"/>
    <x v="161"/>
    <s v="Cristobal toro"/>
    <s v="Los esteros 6871"/>
    <s v="Peñalolén"/>
    <x v="0"/>
    <s v="Cumple"/>
    <s v="Cumple"/>
    <s v="No Aplica"/>
    <s v="No Aplica"/>
    <s v="Cumple"/>
    <s v="Cumple"/>
    <s v="No"/>
    <s v="S/N"/>
    <s v="S/N"/>
    <s v="No Aplica"/>
    <s v="No Aplica"/>
    <s v="No Aplica"/>
    <s v="Cumple"/>
    <s v="Cumple"/>
    <s v="Sin moradores en domicilio . Se informa vecinos molestos por toma de fotos en sector ."/>
    <x v="5"/>
    <x v="0"/>
    <x v="10"/>
    <x v="0"/>
    <n v="0.5"/>
    <n v="0.5"/>
    <n v="0.5"/>
    <n v="0.5"/>
    <n v="0.5"/>
    <n v="0.5"/>
    <n v="0.25"/>
    <n v="0.25"/>
    <n v="0.5"/>
    <n v="0.5"/>
    <n v="0.5"/>
    <n v="1"/>
    <x v="0"/>
  </r>
  <r>
    <s v="2085994"/>
    <s v="207603112022120854"/>
    <s v="DF20227393576"/>
    <x v="191"/>
    <x v="156"/>
    <s v="Cristobal toro"/>
    <s v="El buen camino 10091 D"/>
    <s v="Peñalolén"/>
    <x v="0"/>
    <s v="Cumple"/>
    <s v="Cumple"/>
    <s v="No Aplica"/>
    <s v="No Aplica"/>
    <s v="Cumple"/>
    <s v="Cumple"/>
    <s v="No"/>
    <s v="S/N"/>
    <s v="S/N"/>
    <s v="No Aplica"/>
    <s v="No Aplica"/>
    <s v="No Aplica"/>
    <s v="No Cumple"/>
    <s v="Cumple Parcialmente"/>
    <s v="Falta maxima fotos exigidas . Mas data . Sin moradores"/>
    <x v="5"/>
    <x v="0"/>
    <x v="10"/>
    <x v="0"/>
    <n v="0.5"/>
    <n v="0.5"/>
    <n v="0.5"/>
    <n v="0.5"/>
    <n v="0.5"/>
    <n v="0.5"/>
    <n v="0.25"/>
    <n v="0.25"/>
    <n v="0.5"/>
    <n v="0"/>
    <n v="0.17499999999999999"/>
    <n v="0.83500000000000008"/>
    <x v="0"/>
  </r>
  <r>
    <s v="2085976"/>
    <s v="207603112022115240"/>
    <s v="DF20227395796"/>
    <x v="191"/>
    <x v="161"/>
    <s v="Cristobal toro"/>
    <s v="Rucaray 9773"/>
    <s v="Peñalolén"/>
    <x v="0"/>
    <s v="Cumple"/>
    <s v="Cumple"/>
    <s v="No Aplica"/>
    <s v="No Aplica"/>
    <s v="Cumple"/>
    <s v="Cumple"/>
    <s v="No"/>
    <s v="S/N"/>
    <s v="S/N"/>
    <s v="No Aplica"/>
    <s v="No Aplica"/>
    <s v="No Aplica"/>
    <s v="Cumple"/>
    <s v="Cumple"/>
    <s v="Problema externo TD."/>
    <x v="5"/>
    <x v="0"/>
    <x v="10"/>
    <x v="0"/>
    <n v="0.5"/>
    <n v="0.5"/>
    <n v="0.5"/>
    <n v="0.5"/>
    <n v="0.5"/>
    <n v="0.5"/>
    <n v="0.25"/>
    <n v="0.25"/>
    <n v="0.5"/>
    <n v="0.5"/>
    <n v="0.5"/>
    <n v="1"/>
    <x v="0"/>
  </r>
  <r>
    <s v="2085968"/>
    <s v="207603112022114147"/>
    <s v="DF20227396180"/>
    <x v="191"/>
    <x v="161"/>
    <s v="Cristobal toro"/>
    <s v="Las perdices 2345"/>
    <s v="Peñalolén"/>
    <x v="0"/>
    <s v="Cumple"/>
    <s v="Cumple"/>
    <s v="No Aplica"/>
    <s v="No Aplica"/>
    <s v="Cumple"/>
    <s v="Cumple"/>
    <s v="No"/>
    <s v="S/N"/>
    <s v="S/N"/>
    <s v="No Aplica"/>
    <s v="No Aplica"/>
    <s v="No Aplica"/>
    <s v="Cumple"/>
    <s v="Cumple Parcialmente"/>
    <s v="Falta mayor data en fotografias  Problema externo , TD"/>
    <x v="5"/>
    <x v="0"/>
    <x v="10"/>
    <x v="0"/>
    <n v="0.5"/>
    <n v="0.5"/>
    <n v="0.5"/>
    <n v="0.5"/>
    <n v="0.5"/>
    <n v="0.5"/>
    <n v="0.25"/>
    <n v="0.25"/>
    <n v="0.5"/>
    <n v="0.5"/>
    <n v="0.17499999999999999"/>
    <n v="0.93500000000000005"/>
    <x v="0"/>
  </r>
  <r>
    <s v="2085892"/>
    <s v="207603112022112746"/>
    <s v="DF20227395220"/>
    <x v="191"/>
    <x v="152"/>
    <s v="Cristobal toro"/>
    <s v="Punta blanca 2132"/>
    <s v="Peñalolén"/>
    <x v="0"/>
    <s v="Cumple"/>
    <s v="Cumple"/>
    <s v="No Aplica"/>
    <s v="No Aplica"/>
    <s v="Cumple"/>
    <s v="Cumple"/>
    <s v="No"/>
    <s v="S/N"/>
    <s v="S/N"/>
    <s v="No Aplica"/>
    <s v="No Aplica"/>
    <s v="No Aplica"/>
    <s v="Cumple"/>
    <s v="Cumple Parcialmente"/>
    <s v="Falta mayor data en fotos  Sin acceso a pasaje . Porton cerrado ."/>
    <x v="5"/>
    <x v="0"/>
    <x v="10"/>
    <x v="0"/>
    <n v="0.5"/>
    <n v="0.5"/>
    <n v="0.5"/>
    <n v="0.5"/>
    <n v="0.5"/>
    <n v="0.5"/>
    <n v="0.25"/>
    <n v="0.25"/>
    <n v="0.5"/>
    <n v="0.5"/>
    <n v="0.17499999999999999"/>
    <n v="0.93500000000000005"/>
    <x v="0"/>
  </r>
  <r>
    <s v="2085882"/>
    <s v="207603112022111459"/>
    <s v="DF20227395365"/>
    <x v="191"/>
    <x v="152"/>
    <s v="Cristobal toro"/>
    <s v="Los castaños 7050"/>
    <s v="Peñalolén"/>
    <x v="0"/>
    <s v="Cumple"/>
    <s v="Cumple"/>
    <s v="No Aplica"/>
    <s v="No Aplica"/>
    <s v="Cumple"/>
    <s v="Cumple"/>
    <s v="No"/>
    <s v="S/N"/>
    <s v="S/N"/>
    <s v="No Aplica"/>
    <s v="No Aplica"/>
    <s v="No Aplica"/>
    <s v="Cumple"/>
    <s v="Cumple Parcialmente"/>
    <s v="Falta mayor data en fotos . Sin acceso a pasaje , porton cerrado  Guardia no permite acceso"/>
    <x v="5"/>
    <x v="0"/>
    <x v="10"/>
    <x v="0"/>
    <n v="0.5"/>
    <n v="0.5"/>
    <n v="0.5"/>
    <n v="0.5"/>
    <n v="0.5"/>
    <n v="0.5"/>
    <n v="0.25"/>
    <n v="0.25"/>
    <n v="0.5"/>
    <n v="0.5"/>
    <n v="0.17499999999999999"/>
    <n v="0.93500000000000005"/>
    <x v="0"/>
  </r>
  <r>
    <s v="2085870"/>
    <s v="207603112022105211"/>
    <s v="DF20227393089"/>
    <x v="191"/>
    <x v="156"/>
    <s v="Cristobal toro"/>
    <s v="Andrea lopez zarate 980"/>
    <s v="Peñalolén"/>
    <x v="0"/>
    <s v="Cumple"/>
    <s v="Cumple"/>
    <s v="No Cumple"/>
    <s v="No Cumple"/>
    <s v="Cumple"/>
    <s v="Cumple"/>
    <s v="No"/>
    <s v="S/N"/>
    <s v="S/N"/>
    <s v="No Aplica"/>
    <s v="No Aplica"/>
    <s v="No Aplica"/>
    <s v="Cumple"/>
    <s v="Cumple Parcialmente"/>
    <s v="Falta mayor data en fotografias  Sin moradores ."/>
    <x v="5"/>
    <x v="0"/>
    <x v="10"/>
    <x v="0"/>
    <n v="0.5"/>
    <n v="0.5"/>
    <n v="0"/>
    <n v="0"/>
    <n v="0.5"/>
    <n v="0.5"/>
    <n v="0.25"/>
    <n v="0.25"/>
    <n v="0.5"/>
    <n v="0.5"/>
    <n v="0.17499999999999999"/>
    <n v="0.63500000000000001"/>
    <x v="0"/>
  </r>
  <r>
    <s v="2085712"/>
    <s v="207603112022102117"/>
    <s v="DF20227395040"/>
    <x v="191"/>
    <x v="152"/>
    <s v="Cristobal toro"/>
    <s v="El acantilado 1954"/>
    <s v="Peñalolén"/>
    <x v="0"/>
    <s v="Cumple"/>
    <s v="Cumple"/>
    <s v="No Aplica"/>
    <s v="No Aplica"/>
    <s v="Cumple"/>
    <s v="Cumple"/>
    <s v="No"/>
    <s v="S/N"/>
    <s v="S/N"/>
    <s v="No Aplica"/>
    <s v="No Aplica"/>
    <s v="No Aplica"/>
    <s v="No Cumple"/>
    <s v="No Cumple"/>
    <s v="Falta maxima exigida en fotos  Mas data . Problema externo , TD"/>
    <x v="5"/>
    <x v="0"/>
    <x v="10"/>
    <x v="0"/>
    <n v="0.5"/>
    <n v="0.5"/>
    <n v="0.5"/>
    <n v="0.5"/>
    <n v="0.5"/>
    <n v="0.5"/>
    <n v="0.25"/>
    <n v="0.25"/>
    <n v="0.5"/>
    <n v="0"/>
    <n v="0"/>
    <n v="0.8"/>
    <x v="0"/>
  </r>
  <r>
    <s v="2087780"/>
    <s v="207604112022130826"/>
    <s v="DF20227398049"/>
    <x v="192"/>
    <x v="177"/>
    <s v="Cristobal toro"/>
    <s v="Manizales 6493"/>
    <s v="Peñalolén"/>
    <x v="0"/>
    <s v="Cumple"/>
    <s v="Cumple"/>
    <s v="No Cumple"/>
    <s v="No Cumple"/>
    <s v="Cumple"/>
    <s v="Cumple"/>
    <s v="No"/>
    <s v="S/N"/>
    <s v="S/N"/>
    <s v="No Aplica"/>
    <s v="No Aplica"/>
    <s v="No Aplica"/>
    <s v="Cumple"/>
    <s v="Cumple Parcialmente"/>
    <s v="Falta mayor data en fotos . Sector hostil . No se toman mas fotos por precaucion"/>
    <x v="5"/>
    <x v="0"/>
    <x v="10"/>
    <x v="0"/>
    <n v="0.5"/>
    <n v="0.5"/>
    <n v="0"/>
    <n v="0"/>
    <n v="0.5"/>
    <n v="0.5"/>
    <n v="0.25"/>
    <n v="0.25"/>
    <n v="0.5"/>
    <n v="0.5"/>
    <n v="0.17499999999999999"/>
    <n v="0.63500000000000001"/>
    <x v="0"/>
  </r>
  <r>
    <s v="2087728"/>
    <s v="207604112022120422"/>
    <s v="DF20227397137"/>
    <x v="192"/>
    <x v="153"/>
    <s v="Cristobal toro"/>
    <s v="El casco 4817"/>
    <s v="Peñalolén"/>
    <x v="0"/>
    <s v="Cumple"/>
    <s v="Cumple"/>
    <s v="No Aplica"/>
    <s v="No Aplica"/>
    <s v="Cumple"/>
    <s v="Cumple"/>
    <s v="No"/>
    <s v="S/N"/>
    <s v="S/N"/>
    <s v="No Aplica"/>
    <s v="No Aplica"/>
    <s v="No Aplica"/>
    <s v="Cumple"/>
    <s v="Cumple"/>
    <s v="Atiende cliente , pero desconfia de visita , ademas inca no recordar visita de personal de emergencia . No se toman muchas fotos para prevenir problemas con cliente"/>
    <x v="5"/>
    <x v="0"/>
    <x v="10"/>
    <x v="0"/>
    <n v="0.5"/>
    <n v="0.5"/>
    <n v="0.5"/>
    <n v="0.5"/>
    <n v="0.5"/>
    <n v="0.5"/>
    <n v="0.25"/>
    <n v="0.25"/>
    <n v="0.5"/>
    <n v="0.5"/>
    <n v="0.5"/>
    <n v="1"/>
    <x v="0"/>
  </r>
  <r>
    <s v="2087710"/>
    <s v="207604112022114510"/>
    <s v="DF20227396845"/>
    <x v="192"/>
    <x v="161"/>
    <s v="Cristobal toro"/>
    <s v="Frontera 2119"/>
    <s v="Peñalolén"/>
    <x v="0"/>
    <s v="Cumple"/>
    <s v="Cumple"/>
    <s v="No Aplica"/>
    <s v="No Aplica"/>
    <s v="Cumple"/>
    <s v="Cumple"/>
    <s v="No"/>
    <s v="S/N"/>
    <s v="S/N"/>
    <s v="No Aplica"/>
    <s v="No Aplica"/>
    <s v="No Aplica"/>
    <s v="No Cumple"/>
    <s v="No Cumple"/>
    <s v="Sector mas q hostil . No se toman fotos para prevenir problemas con vecinos y gente de feria . Sin moradores"/>
    <x v="5"/>
    <x v="0"/>
    <x v="10"/>
    <x v="0"/>
    <n v="0.5"/>
    <n v="0.5"/>
    <n v="0.5"/>
    <n v="0.5"/>
    <n v="0.5"/>
    <n v="0.5"/>
    <n v="0.25"/>
    <n v="0.25"/>
    <n v="0.5"/>
    <n v="0"/>
    <n v="0"/>
    <n v="0.8"/>
    <x v="0"/>
  </r>
  <r>
    <s v="2087703"/>
    <s v="207504112022113414"/>
    <s v="DF20227379981"/>
    <x v="192"/>
    <x v="176"/>
    <s v="AARON HUENCHUMIL"/>
    <s v="Las Cuicas #2411"/>
    <s v="Peñalolén"/>
    <x v="0"/>
    <s v="Cumple"/>
    <s v="Cumple"/>
    <s v="No Aplica"/>
    <s v="No Aplica"/>
    <s v="Cumple"/>
    <s v="Cumple"/>
    <s v="Si"/>
    <s v="S/N"/>
    <s v="S/N"/>
    <s v="No Aplica"/>
    <s v="No Aplica"/>
    <s v="Cumple"/>
    <s v="Cumple Parcialmente"/>
    <s v="Cumple"/>
    <s v="1- Cliente confirma encontrarse con suministro electrico, pero no recuerda si llamo alguna vez a ENEL por alguna falla"/>
    <x v="5"/>
    <x v="0"/>
    <x v="10"/>
    <x v="0"/>
    <n v="0.5"/>
    <n v="0.5"/>
    <n v="0.5"/>
    <n v="0.5"/>
    <n v="0.5"/>
    <n v="0.5"/>
    <n v="0.25"/>
    <n v="0.25"/>
    <n v="0.5"/>
    <n v="0.17499999999999999"/>
    <n v="0.5"/>
    <n v="0.93500000000000005"/>
    <x v="0"/>
  </r>
  <r>
    <s v="2087702"/>
    <s v="207604112022113359"/>
    <s v="DF20227396816"/>
    <x v="192"/>
    <x v="161"/>
    <s v="Cristobal toro"/>
    <s v="El acantilado 1938"/>
    <s v="Peñalolén"/>
    <x v="0"/>
    <s v="Cumple"/>
    <s v="Cumple"/>
    <s v="No Aplica"/>
    <s v="No Aplica"/>
    <s v="Cumple"/>
    <s v="Cumple"/>
    <s v="No"/>
    <s v="S/N"/>
    <s v="S/N"/>
    <s v="No Aplica"/>
    <s v="No Aplica"/>
    <s v="No Aplica"/>
    <s v="Cumple"/>
    <s v="Cumple Parcialmente"/>
    <s v="Falta maxima de fotos exigidas . Sector hostil , no se toman fotos por precaucion , ademas feriantes al costado hacen muchas preguntas"/>
    <x v="5"/>
    <x v="0"/>
    <x v="10"/>
    <x v="0"/>
    <n v="0.5"/>
    <n v="0.5"/>
    <n v="0.5"/>
    <n v="0.5"/>
    <n v="0.5"/>
    <n v="0.5"/>
    <n v="0.25"/>
    <n v="0.25"/>
    <n v="0.5"/>
    <n v="0.5"/>
    <n v="0.17499999999999999"/>
    <n v="0.93500000000000005"/>
    <x v="0"/>
  </r>
  <r>
    <s v="2087694"/>
    <s v="207504112022112433"/>
    <s v="DF20227379850"/>
    <x v="192"/>
    <x v="176"/>
    <s v="AARON HUENCHUMIL"/>
    <s v="Pasaje 3 #6792"/>
    <s v="Peñalolén"/>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087690"/>
    <s v="207504112022111236"/>
    <s v="DF20227374054"/>
    <x v="192"/>
    <x v="139"/>
    <s v="AARON HUENCHUMIL"/>
    <s v="Cali #6418"/>
    <s v="Peñalolén"/>
    <x v="0"/>
    <s v="Cumple"/>
    <s v="Cumple"/>
    <s v="No Aplica"/>
    <s v="No Aplica"/>
    <s v="Cumple"/>
    <s v="Cumple"/>
    <s v="No"/>
    <s v="S/N"/>
    <s v="S/N"/>
    <s v="No Aplica"/>
    <s v="No Aplica"/>
    <s v="No Aplica"/>
    <s v="Cumple Mayormente"/>
    <s v="Cumple Parcialmente"/>
    <s v="1- TD 50469 se encuentra normalizado"/>
    <x v="5"/>
    <x v="0"/>
    <x v="10"/>
    <x v="0"/>
    <n v="0.5"/>
    <n v="0.5"/>
    <n v="0.5"/>
    <n v="0.5"/>
    <n v="0.5"/>
    <n v="0.5"/>
    <n v="0.25"/>
    <n v="0.25"/>
    <n v="0.5"/>
    <n v="0.32500000000000001"/>
    <n v="0.17499999999999999"/>
    <n v="0.9"/>
    <x v="0"/>
  </r>
  <r>
    <s v="2087688"/>
    <s v="207604112022111240"/>
    <s v="DF20227397716"/>
    <x v="192"/>
    <x v="153"/>
    <s v="Cristobal toro"/>
    <s v="Jacaranda 1628"/>
    <s v="Peñalolén"/>
    <x v="0"/>
    <s v="Cumple"/>
    <s v="Cumple"/>
    <s v="No Aplica"/>
    <s v="No Aplica"/>
    <s v="Cumple"/>
    <s v="Cumple"/>
    <s v="No"/>
    <s v="S/N"/>
    <s v="S/N"/>
    <s v="No Aplica"/>
    <s v="No Aplica"/>
    <s v="No Aplica"/>
    <s v="Cumple"/>
    <s v="Cumple"/>
    <s v="Sector hostil , no se toman muchas fotos por precaucion . Sin moradores ."/>
    <x v="5"/>
    <x v="0"/>
    <x v="10"/>
    <x v="0"/>
    <n v="0.5"/>
    <n v="0.5"/>
    <n v="0.5"/>
    <n v="0.5"/>
    <n v="0.5"/>
    <n v="0.5"/>
    <n v="0.25"/>
    <n v="0.25"/>
    <n v="0.5"/>
    <n v="0.5"/>
    <n v="0.5"/>
    <n v="1"/>
    <x v="0"/>
  </r>
  <r>
    <s v="2087685"/>
    <s v="207504112022110117"/>
    <s v="DF20227374153"/>
    <x v="192"/>
    <x v="139"/>
    <s v="AARON HUENCHUMIL"/>
    <s v="Los Lagos #2618"/>
    <s v="Peñalolén"/>
    <x v="0"/>
    <s v="Cumple"/>
    <s v="Cumple"/>
    <s v="No Cumple"/>
    <s v="No Cumple"/>
    <s v="Cumple"/>
    <s v="Cumple"/>
    <s v="No"/>
    <s v="S/N"/>
    <s v="S/N"/>
    <s v="No Aplica"/>
    <s v="No Aplica"/>
    <s v="No Aplica"/>
    <s v="Cumple Mayormente"/>
    <s v="Cumple Parcialmente"/>
    <s v="1-TD 14533 se encuentra normalizado 2- No declaran codigo de material utilizado"/>
    <x v="5"/>
    <x v="0"/>
    <x v="10"/>
    <x v="0"/>
    <n v="0.5"/>
    <n v="0.5"/>
    <n v="0"/>
    <n v="0"/>
    <n v="0.5"/>
    <n v="0.5"/>
    <n v="0.25"/>
    <n v="0.25"/>
    <n v="0.5"/>
    <n v="0.32500000000000001"/>
    <n v="0.17499999999999999"/>
    <n v="0.6"/>
    <x v="0"/>
  </r>
  <r>
    <s v="2087684"/>
    <s v="207604112022110112"/>
    <s v="DF20227397056"/>
    <x v="192"/>
    <x v="153"/>
    <s v="Cristobal toro"/>
    <s v="Valle hermoso 907"/>
    <s v="Peñalolén"/>
    <x v="0"/>
    <s v="Cumple"/>
    <s v="Cumple"/>
    <s v="No Aplica"/>
    <s v="No Aplica"/>
    <s v="Cumple"/>
    <s v="Cumple"/>
    <s v="No"/>
    <s v="S/N"/>
    <s v="S/N"/>
    <s v="No Aplica"/>
    <s v="No Aplica"/>
    <s v="No Aplica"/>
    <s v="Cumple"/>
    <s v="Cumple Parcialmente"/>
    <s v="Falta mayor data en fotos  Problema externo en TD"/>
    <x v="5"/>
    <x v="0"/>
    <x v="10"/>
    <x v="0"/>
    <n v="0.5"/>
    <n v="0.5"/>
    <n v="0.5"/>
    <n v="0.5"/>
    <n v="0.5"/>
    <n v="0.5"/>
    <n v="0.25"/>
    <n v="0.25"/>
    <n v="0.5"/>
    <n v="0.5"/>
    <n v="0.17499999999999999"/>
    <n v="0.93500000000000005"/>
    <x v="0"/>
  </r>
  <r>
    <s v="2087681"/>
    <s v="207504112022104807"/>
    <s v="DF20227379590"/>
    <x v="192"/>
    <x v="176"/>
    <s v="AARON HUENCHUMIL"/>
    <s v="Los Presidentes #6782 dpto 309"/>
    <s v="Peñalolén"/>
    <x v="0"/>
    <s v="Cumple"/>
    <s v="Cumple"/>
    <s v="No Aplica"/>
    <s v="No Aplica"/>
    <s v="Cumple"/>
    <s v="Cumple"/>
    <s v="No"/>
    <s v="S/N"/>
    <s v="S/N"/>
    <s v="No Aplica"/>
    <s v="No Aplica"/>
    <s v="No Aplica"/>
    <s v="Cumple"/>
    <s v="Cumple"/>
    <s v="1- Sector conflictivo no se toman fotografias"/>
    <x v="5"/>
    <x v="0"/>
    <x v="10"/>
    <x v="0"/>
    <n v="0.5"/>
    <n v="0.5"/>
    <n v="0.5"/>
    <n v="0.5"/>
    <n v="0.5"/>
    <n v="0.5"/>
    <n v="0.25"/>
    <n v="0.25"/>
    <n v="0.5"/>
    <n v="0.5"/>
    <n v="0.5"/>
    <n v="1"/>
    <x v="0"/>
  </r>
  <r>
    <s v="2087679"/>
    <s v="207604112022104524"/>
    <s v="DF20227397168"/>
    <x v="192"/>
    <x v="153"/>
    <s v="Cristobal toro"/>
    <s v="Quebrada de suca 943"/>
    <s v="Peñalolén"/>
    <x v="0"/>
    <s v="Cumple"/>
    <s v="Cumple"/>
    <s v="No Aplica"/>
    <s v="No Aplica"/>
    <s v="Cumple"/>
    <s v="Cumple"/>
    <s v="No"/>
    <s v="S/N"/>
    <s v="S/N"/>
    <s v="No Aplica"/>
    <s v="No Aplica"/>
    <s v="No Aplica"/>
    <s v="Cumple"/>
    <s v="Cumple Parcialmente"/>
    <s v="Falta mayor data en fotos . Problema externo . Td"/>
    <x v="5"/>
    <x v="0"/>
    <x v="10"/>
    <x v="0"/>
    <n v="0.5"/>
    <n v="0.5"/>
    <n v="0.5"/>
    <n v="0.5"/>
    <n v="0.5"/>
    <n v="0.5"/>
    <n v="0.25"/>
    <n v="0.25"/>
    <n v="0.5"/>
    <n v="0.5"/>
    <n v="0.17499999999999999"/>
    <n v="0.93500000000000005"/>
    <x v="0"/>
  </r>
  <r>
    <s v="2087503"/>
    <s v="207604112022102054"/>
    <s v="DF20227396585"/>
    <x v="192"/>
    <x v="161"/>
    <s v="Cristobal toro"/>
    <s v="Burdeos sur 8143"/>
    <s v="Peñalolén"/>
    <x v="0"/>
    <s v="Cumple"/>
    <s v="Cumple"/>
    <s v="No Aplica"/>
    <s v="No Aplica"/>
    <s v="Cumple"/>
    <s v="Cumple"/>
    <s v="No"/>
    <s v="S/N"/>
    <s v="S/N"/>
    <s v="No Aplica"/>
    <s v="No Aplica"/>
    <s v="No Aplica"/>
    <s v="Cumple"/>
    <s v="Cumple Parcialmente"/>
    <s v="Falta mayor data en fotografias . Guardia no permite accceso , ya que no se encuentra cliente en domicilio"/>
    <x v="5"/>
    <x v="0"/>
    <x v="10"/>
    <x v="0"/>
    <n v="0.5"/>
    <n v="0.5"/>
    <n v="0.5"/>
    <n v="0.5"/>
    <n v="0.5"/>
    <n v="0.5"/>
    <n v="0.25"/>
    <n v="0.25"/>
    <n v="0.5"/>
    <n v="0.5"/>
    <n v="0.17499999999999999"/>
    <n v="0.93500000000000005"/>
    <x v="0"/>
  </r>
  <r>
    <s v="2087492"/>
    <s v="207604112022100548"/>
    <s v="DF20227396715"/>
    <x v="192"/>
    <x v="161"/>
    <s v="Cristobal toro"/>
    <s v="Mar de bering 5447"/>
    <s v="Peñalolén"/>
    <x v="0"/>
    <s v="Cumple"/>
    <s v="Cumple"/>
    <s v="No Aplica"/>
    <s v="No Aplica"/>
    <s v="Cumple"/>
    <s v="Cumple"/>
    <s v="No"/>
    <s v="S/N"/>
    <s v="S/N"/>
    <s v="No Aplica"/>
    <s v="No Aplica"/>
    <s v="No Aplica"/>
    <s v="Cumple"/>
    <s v="Cumple"/>
    <s v="Sector hostil , sin moradores . Problemas con vecinos , desconfian de visita . No se toman fotos por precaucion"/>
    <x v="5"/>
    <x v="0"/>
    <x v="10"/>
    <x v="0"/>
    <n v="0.5"/>
    <n v="0.5"/>
    <n v="0.5"/>
    <n v="0.5"/>
    <n v="0.5"/>
    <n v="0.5"/>
    <n v="0.25"/>
    <n v="0.25"/>
    <n v="0.5"/>
    <n v="0.5"/>
    <n v="0.5"/>
    <n v="1"/>
    <x v="0"/>
  </r>
  <r>
    <s v="2087484"/>
    <s v="207604112022094807"/>
    <s v="DF20227396468"/>
    <x v="192"/>
    <x v="161"/>
    <s v="Cristobal toro"/>
    <s v="Calle 467 5225"/>
    <s v="Peñalolén"/>
    <x v="0"/>
    <s v="Cumple"/>
    <s v="Cumple"/>
    <s v="No Cumple"/>
    <s v="No Cumple"/>
    <s v="Cumple"/>
    <s v="Cumple"/>
    <s v="No"/>
    <s v="S/N"/>
    <s v="S/N"/>
    <s v="No Aplica"/>
    <s v="No Aplica"/>
    <s v="No Aplica"/>
    <s v="Cumple"/>
    <s v="Cumple"/>
    <s v="Sector hostil  Sin moradores , vecinos toman patente de  vehiculo ."/>
    <x v="5"/>
    <x v="0"/>
    <x v="10"/>
    <x v="0"/>
    <n v="0.5"/>
    <n v="0.5"/>
    <n v="0"/>
    <n v="0"/>
    <n v="0.5"/>
    <n v="0.5"/>
    <n v="0.25"/>
    <n v="0.25"/>
    <n v="0.5"/>
    <n v="0.5"/>
    <n v="0.5"/>
    <n v="0.7"/>
    <x v="0"/>
  </r>
  <r>
    <s v="2087480"/>
    <s v="207604112022094119"/>
    <s v="DF20227395386"/>
    <x v="192"/>
    <x v="152"/>
    <s v="Cristobal toro"/>
    <s v="Calle 466 5274"/>
    <s v="Peñalolén"/>
    <x v="0"/>
    <s v="Cumple"/>
    <s v="Cumple"/>
    <s v="No Aplica"/>
    <s v="No Aplica"/>
    <s v="Cumple"/>
    <s v="Cumple"/>
    <s v="No"/>
    <s v="S/N"/>
    <s v="S/N"/>
    <s v="No Aplica"/>
    <s v="No Aplica"/>
    <s v="No Aplica"/>
    <s v="Cumple"/>
    <s v="Cumple Parcialmente"/>
    <s v="Falta mayor data en fotos Sin moradores  Sin mayor observacion"/>
    <x v="5"/>
    <x v="0"/>
    <x v="10"/>
    <x v="0"/>
    <n v="0.5"/>
    <n v="0.5"/>
    <n v="0.5"/>
    <n v="0.5"/>
    <n v="0.5"/>
    <n v="0.5"/>
    <n v="0.25"/>
    <n v="0.25"/>
    <n v="0.5"/>
    <n v="0.5"/>
    <n v="0.17499999999999999"/>
    <n v="0.93500000000000005"/>
    <x v="0"/>
  </r>
  <r>
    <s v="2090297"/>
    <s v="207607112022164947"/>
    <s v="DF20227397813"/>
    <x v="193"/>
    <x v="153"/>
    <s v="Cristobal toro"/>
    <s v="Venezuela 6331"/>
    <s v="Peñalolén"/>
    <x v="0"/>
    <s v="Cumple"/>
    <s v="Cumple"/>
    <s v="No Cumple"/>
    <s v="No Cumple"/>
    <s v="Cumple"/>
    <s v="Cumple"/>
    <s v="No"/>
    <s v="S/N"/>
    <s v="S/N"/>
    <s v="No Aplica"/>
    <s v="No Aplica"/>
    <s v="No Aplica"/>
    <s v="Cumple"/>
    <s v="Cumple Parcialmente"/>
    <s v="Falta mayor data en fotografias  Sin moradores  Sector hostil"/>
    <x v="5"/>
    <x v="0"/>
    <x v="10"/>
    <x v="0"/>
    <n v="0.5"/>
    <n v="0.5"/>
    <n v="0"/>
    <n v="0"/>
    <n v="0.5"/>
    <n v="0.5"/>
    <n v="0.25"/>
    <n v="0.25"/>
    <n v="0.5"/>
    <n v="0.5"/>
    <n v="0.17499999999999999"/>
    <n v="0.63500000000000001"/>
    <x v="0"/>
  </r>
  <r>
    <s v="2090270"/>
    <s v="207607112022160641"/>
    <s v="DF20227400290"/>
    <x v="193"/>
    <x v="160"/>
    <s v="Cristobal toro"/>
    <s v="Cerro calan 2261"/>
    <s v="Peñalolén"/>
    <x v="0"/>
    <s v="Cumple"/>
    <s v="Cumple"/>
    <s v="No Aplica"/>
    <s v="No Aplica"/>
    <s v="No Aplica"/>
    <s v="No Aplica"/>
    <s v="No"/>
    <s v="S/N"/>
    <s v="S/N"/>
    <s v="No Aplica"/>
    <s v="No Aplica"/>
    <s v="No Aplica"/>
    <s v="Cumple"/>
    <s v="Cumple Parcialmente"/>
    <s v="Falta mayor data en fotos . Sector hostil . No se toman muchas fotos por precaucion"/>
    <x v="5"/>
    <x v="0"/>
    <x v="10"/>
    <x v="0"/>
    <n v="0.5"/>
    <n v="0.5"/>
    <n v="0.5"/>
    <n v="0.5"/>
    <n v="0.5"/>
    <n v="0.5"/>
    <n v="0.25"/>
    <n v="0.25"/>
    <n v="0.5"/>
    <n v="0.5"/>
    <n v="0.17499999999999999"/>
    <n v="0.93500000000000005"/>
    <x v="0"/>
  </r>
  <r>
    <s v="2090257"/>
    <s v="207507112022154306"/>
    <s v="DF20227379434"/>
    <x v="193"/>
    <x v="176"/>
    <s v="AARON HUENCHUMIL"/>
    <s v="Parque Conguillio Norte #9136"/>
    <s v="Peñalolén"/>
    <x v="0"/>
    <s v="Cumple"/>
    <s v="Cumple"/>
    <s v="No Aplica"/>
    <s v="No Aplica"/>
    <s v="Cumple"/>
    <s v="Cumple"/>
    <s v="Si"/>
    <s v="Felipe Garcia"/>
    <s v="930340532"/>
    <s v="Cumple"/>
    <s v="Cumple"/>
    <s v="Cumple"/>
    <s v="Cumple Parcialmente"/>
    <s v="Cumple"/>
    <s v="1- Cliente confirma que operacion de ITM de caja empalme es debido a sobrecarga y recuerda que tecnicos le recomendaron solicitar aumento de potencia"/>
    <x v="5"/>
    <x v="0"/>
    <x v="10"/>
    <x v="0"/>
    <n v="0.5"/>
    <n v="0.5"/>
    <n v="0.5"/>
    <n v="0.5"/>
    <n v="0.5"/>
    <n v="0.5"/>
    <n v="0.25"/>
    <n v="0.25"/>
    <n v="0.5"/>
    <n v="0.17499999999999999"/>
    <n v="0.5"/>
    <n v="0.93500000000000005"/>
    <x v="0"/>
  </r>
  <r>
    <s v="2090253"/>
    <s v="207607112022154024"/>
    <s v="DF20227398823"/>
    <x v="193"/>
    <x v="177"/>
    <s v="Cristobal toro"/>
    <s v="Laguna san pedro 1865"/>
    <s v="Peñalolén"/>
    <x v="0"/>
    <s v="Cumple"/>
    <s v="Cumple"/>
    <s v="No Aplica"/>
    <s v="No Aplica"/>
    <s v="Cumple"/>
    <s v="Cumple"/>
    <s v="No"/>
    <s v="S/N"/>
    <s v="S/N"/>
    <s v="No Aplica"/>
    <s v="No Aplica"/>
    <s v="No Aplica"/>
    <s v="No Cumple"/>
    <s v="No Cumple"/>
    <s v="Sector hostil , vecinos complicados , realuzan muchas preguntas , no se toman mas fotos para prevenir . Sin moradores"/>
    <x v="5"/>
    <x v="0"/>
    <x v="10"/>
    <x v="0"/>
    <n v="0.5"/>
    <n v="0.5"/>
    <n v="0.5"/>
    <n v="0.5"/>
    <n v="0.5"/>
    <n v="0.5"/>
    <n v="0.25"/>
    <n v="0.25"/>
    <n v="0.5"/>
    <n v="0"/>
    <n v="0"/>
    <n v="0.8"/>
    <x v="0"/>
  </r>
  <r>
    <s v="2090243"/>
    <s v="207607112022152258"/>
    <s v="DF20227398088"/>
    <x v="193"/>
    <x v="177"/>
    <s v="Cristobal toro"/>
    <s v="Neulen 2248"/>
    <s v="Peñalolén"/>
    <x v="0"/>
    <s v="Cumple"/>
    <s v="Cumple"/>
    <s v="No Aplica"/>
    <s v="No Aplica"/>
    <s v="Cumple"/>
    <s v="Cumple"/>
    <s v="No"/>
    <s v="S/N"/>
    <s v="S/N"/>
    <s v="No Aplica"/>
    <s v="No Aplica"/>
    <s v="No Aplica"/>
    <s v="Cumple"/>
    <s v="Cumple Parcialmente"/>
    <s v="Falta mayor data en fotografias . Sin moradores"/>
    <x v="5"/>
    <x v="0"/>
    <x v="10"/>
    <x v="0"/>
    <n v="0.5"/>
    <n v="0.5"/>
    <n v="0.5"/>
    <n v="0.5"/>
    <n v="0.5"/>
    <n v="0.5"/>
    <n v="0.25"/>
    <n v="0.25"/>
    <n v="0.5"/>
    <n v="0.5"/>
    <n v="0.17499999999999999"/>
    <n v="0.93500000000000005"/>
    <x v="0"/>
  </r>
  <r>
    <s v="2090242"/>
    <s v="207507112022151834"/>
    <s v="DF20227392377"/>
    <x v="193"/>
    <x v="155"/>
    <s v="AARON HUENCHUMIL"/>
    <s v="El Solar #8112"/>
    <s v="Peñalolén"/>
    <x v="0"/>
    <s v="Cumple"/>
    <s v="Cumple"/>
    <s v="No Aplica"/>
    <s v="No Aplica"/>
    <s v="No Aplica"/>
    <s v="No Aplica"/>
    <s v="No"/>
    <s v="S/N"/>
    <s v="S/N"/>
    <s v="No Aplica"/>
    <s v="No Aplica"/>
    <s v="No Aplica"/>
    <s v="Cumple"/>
    <s v="Cumple Parcialmente"/>
    <s v="1- Tapa de camara se encuentra reparada"/>
    <x v="5"/>
    <x v="0"/>
    <x v="10"/>
    <x v="0"/>
    <n v="0.5"/>
    <n v="0.5"/>
    <n v="0.5"/>
    <n v="0.5"/>
    <n v="0.5"/>
    <n v="0.5"/>
    <n v="0.25"/>
    <n v="0.25"/>
    <n v="0.5"/>
    <n v="0.5"/>
    <n v="0.17499999999999999"/>
    <n v="0.93500000000000005"/>
    <x v="0"/>
  </r>
  <r>
    <s v="2090236"/>
    <s v="207607112022151158"/>
    <s v="DF20227398835"/>
    <x v="193"/>
    <x v="177"/>
    <s v="Cristobal toro"/>
    <s v="Maullin 8991"/>
    <s v="Peñalolén"/>
    <x v="0"/>
    <s v="Cumple"/>
    <s v="Cumple"/>
    <s v="No Cumple"/>
    <s v="No Cumple"/>
    <s v="Cumple"/>
    <s v="Cumple"/>
    <s v="No"/>
    <s v="S/N"/>
    <s v="S/N"/>
    <s v="No Aplica"/>
    <s v="No Aplica"/>
    <s v="No Aplica"/>
    <s v="No Cumple"/>
    <s v="No Cumple"/>
    <s v="Sin moradores . Falta maxima de fotos exigidas . Vecinos momestos por toma de fotos"/>
    <x v="5"/>
    <x v="0"/>
    <x v="10"/>
    <x v="0"/>
    <n v="0.5"/>
    <n v="0.5"/>
    <n v="0"/>
    <n v="0"/>
    <n v="0.5"/>
    <n v="0.5"/>
    <n v="0.25"/>
    <n v="0.25"/>
    <n v="0.5"/>
    <n v="0"/>
    <n v="0"/>
    <n v="0.5"/>
    <x v="0"/>
  </r>
  <r>
    <s v="2090233"/>
    <s v="207507112022150631"/>
    <s v="DF20227387536"/>
    <x v="193"/>
    <x v="167"/>
    <s v="AARON HUENCHUMIL"/>
    <s v="Jose Gil de Castro #7726"/>
    <s v="Peñalolén"/>
    <x v="0"/>
    <s v="Cumple"/>
    <s v="Cumple"/>
    <s v="Cumple"/>
    <s v="Cumple"/>
    <s v="Cumple"/>
    <s v="Cumple"/>
    <s v="No"/>
    <s v="S/N"/>
    <s v="S/N"/>
    <s v="No Aplica"/>
    <s v="No Aplica"/>
    <s v="No Aplica"/>
    <s v="Cumple"/>
    <s v="Cumple"/>
    <s v="1- Cliente no se encuentra en domicilio"/>
    <x v="5"/>
    <x v="0"/>
    <x v="10"/>
    <x v="0"/>
    <n v="0.5"/>
    <n v="0.5"/>
    <n v="0.5"/>
    <n v="0.5"/>
    <n v="0.5"/>
    <n v="0.5"/>
    <n v="0.25"/>
    <n v="0.25"/>
    <n v="0.5"/>
    <n v="0.5"/>
    <n v="0.5"/>
    <n v="1"/>
    <x v="0"/>
  </r>
  <r>
    <s v="2090228"/>
    <s v="207507112022145744"/>
    <s v="DF20227383459"/>
    <x v="193"/>
    <x v="169"/>
    <s v="AARON HUENCHUMIL"/>
    <s v="10 Oriente #2410"/>
    <s v="Peñalolén"/>
    <x v="0"/>
    <s v="Cumple"/>
    <s v="Cumple"/>
    <s v="No Aplica"/>
    <s v="No Aplica"/>
    <s v="Cumple"/>
    <s v="Cumple"/>
    <s v="No"/>
    <s v="S/N"/>
    <s v="S/N"/>
    <s v="No Aplica"/>
    <s v="No Aplica"/>
    <s v="No Aplica"/>
    <s v="Cumple Mayormente"/>
    <s v="Cumple Parcialmente"/>
    <s v="1-Cliente no se encuentra en domicilio 2-Acometida bien templada"/>
    <x v="5"/>
    <x v="0"/>
    <x v="10"/>
    <x v="0"/>
    <n v="0.5"/>
    <n v="0.5"/>
    <n v="0.5"/>
    <n v="0.5"/>
    <n v="0.5"/>
    <n v="0.5"/>
    <n v="0.25"/>
    <n v="0.25"/>
    <n v="0.5"/>
    <n v="0.32500000000000001"/>
    <n v="0.17499999999999999"/>
    <n v="0.9"/>
    <x v="0"/>
  </r>
  <r>
    <s v="2090225"/>
    <s v="207507112022144811"/>
    <s v="DF20227392864"/>
    <x v="193"/>
    <x v="155"/>
    <s v="AARON HUENCHUMIL"/>
    <s v="8 oriente #2290"/>
    <s v="Peñalolén"/>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090217"/>
    <s v="207507112022143832"/>
    <s v="DF20227383296"/>
    <x v="193"/>
    <x v="171"/>
    <s v="AARON HUENCHUMIL"/>
    <s v="Pedro Bernal Troncoso #2658"/>
    <s v="Peñalolén"/>
    <x v="0"/>
    <s v="Cumple"/>
    <s v="Cumple"/>
    <s v="No Cumple"/>
    <s v="No Cumple"/>
    <s v="Cumple"/>
    <s v="Cumple"/>
    <s v="No"/>
    <s v="S/N"/>
    <s v="S/N"/>
    <s v="No Aplica"/>
    <s v="No Aplica"/>
    <s v="No Aplica"/>
    <s v="Cumple"/>
    <s v="Cumple"/>
    <s v="1- Cliente no se encuentra en domicilio 2- No declara codigo de ITM utilizado, pero si describe su uso"/>
    <x v="5"/>
    <x v="0"/>
    <x v="10"/>
    <x v="0"/>
    <n v="0.5"/>
    <n v="0.5"/>
    <n v="0"/>
    <n v="0"/>
    <n v="0.5"/>
    <n v="0.5"/>
    <n v="0.25"/>
    <n v="0.25"/>
    <n v="0.5"/>
    <n v="0.5"/>
    <n v="0.5"/>
    <n v="0.7"/>
    <x v="0"/>
  </r>
  <r>
    <s v="2090211"/>
    <s v="207507112022142029"/>
    <s v="DF20227389043"/>
    <x v="193"/>
    <x v="168"/>
    <s v="AARON HUENCHUMIL"/>
    <s v="Valle del Aconcagua #8031"/>
    <s v="Peñalolén"/>
    <x v="0"/>
    <s v="Cumple"/>
    <s v="Cumple"/>
    <s v="No Cumple"/>
    <s v="No Cumple"/>
    <s v="Cumple"/>
    <s v="Cumple"/>
    <s v="No"/>
    <s v="S/N"/>
    <s v="S/N"/>
    <s v="No Aplica"/>
    <s v="No Aplica"/>
    <s v="No Aplica"/>
    <s v="Cumple Parcialmente"/>
    <s v="Cumple Parcialmente"/>
    <s v="1- TD 65148 se encuentra normalizado 2- No declara codigo de material utilizado, pero si describe su uso"/>
    <x v="5"/>
    <x v="0"/>
    <x v="10"/>
    <x v="0"/>
    <n v="0.5"/>
    <n v="0.5"/>
    <n v="0"/>
    <n v="0"/>
    <n v="0.5"/>
    <n v="0.5"/>
    <n v="0.25"/>
    <n v="0.25"/>
    <n v="0.5"/>
    <n v="0.17499999999999999"/>
    <n v="0.17499999999999999"/>
    <n v="0.56999999999999995"/>
    <x v="0"/>
  </r>
  <r>
    <s v="2090206"/>
    <s v="207507112022140918"/>
    <s v="DF20227389385"/>
    <x v="193"/>
    <x v="151"/>
    <s v="AARON HUENCHUMIL"/>
    <s v="Mariano Sanchez Fontecilla # 13010"/>
    <s v="Peñalolén"/>
    <x v="0"/>
    <s v="Cumple"/>
    <s v="Cumple"/>
    <s v="No Cumple"/>
    <s v="No Cumple"/>
    <s v="Cumple"/>
    <s v="Cumple"/>
    <s v="No"/>
    <s v="S/N"/>
    <s v="S/N"/>
    <s v="No Aplica"/>
    <s v="No Aplica"/>
    <s v="No Aplica"/>
    <s v="Cumple"/>
    <s v="Cumple Parcialmente"/>
    <s v="1- TD 65148 se encuentra normalizado 2- No declara codigo de material utilizado, pero si describe su uso"/>
    <x v="5"/>
    <x v="0"/>
    <x v="10"/>
    <x v="0"/>
    <n v="0.5"/>
    <n v="0.5"/>
    <n v="0"/>
    <n v="0"/>
    <n v="0.5"/>
    <n v="0.5"/>
    <n v="0.25"/>
    <n v="0.25"/>
    <n v="0.5"/>
    <n v="0.5"/>
    <n v="0.17499999999999999"/>
    <n v="0.63500000000000001"/>
    <x v="0"/>
  </r>
  <r>
    <s v="2090199"/>
    <s v="207507112022135303"/>
    <s v="DF20227376367"/>
    <x v="193"/>
    <x v="149"/>
    <s v="AARON HUENCHUMIL"/>
    <s v="Paseo Alsacia #8163"/>
    <s v="Peñalolén"/>
    <x v="0"/>
    <s v="Cumple"/>
    <s v="Cumple"/>
    <s v="No Cumple"/>
    <s v="No Cumple"/>
    <s v="Cumple"/>
    <s v="Cumple"/>
    <s v="No"/>
    <s v="S/N"/>
    <s v="S/N"/>
    <s v="No Aplica"/>
    <s v="No Aplica"/>
    <s v="No Aplica"/>
    <s v="Cumple"/>
    <s v="Cumple"/>
    <s v="1- TD 65078 se encuentra normalizado  2- No declara codigo de material utilizado, pero si describe su uso"/>
    <x v="5"/>
    <x v="0"/>
    <x v="10"/>
    <x v="0"/>
    <n v="0.5"/>
    <n v="0.5"/>
    <n v="0"/>
    <n v="0"/>
    <n v="0.5"/>
    <n v="0.5"/>
    <n v="0.25"/>
    <n v="0.25"/>
    <n v="0.5"/>
    <n v="0.5"/>
    <n v="0.5"/>
    <n v="0.7"/>
    <x v="0"/>
  </r>
  <r>
    <s v="2090197"/>
    <s v="207507112022134756"/>
    <s v="DF20227377827"/>
    <x v="193"/>
    <x v="150"/>
    <s v="AARON HUENCHUMIL"/>
    <s v="Valle de Rapel Pte #3651"/>
    <s v="Peñalolén"/>
    <x v="0"/>
    <s v="Cumple"/>
    <s v="Cumple"/>
    <s v="No Cumple"/>
    <s v="No Cumple"/>
    <s v="Cumple"/>
    <s v="Cumple"/>
    <s v="No"/>
    <s v="S/N"/>
    <s v="S/N"/>
    <s v="No Aplica"/>
    <s v="No Aplica"/>
    <s v="No Aplica"/>
    <s v="Cumple"/>
    <s v="Cumple"/>
    <s v="1- TD 65078 se encuentra normalizado 2- No declara codigo de material utilizado, pero si describe su uso"/>
    <x v="5"/>
    <x v="0"/>
    <x v="10"/>
    <x v="0"/>
    <n v="0.5"/>
    <n v="0.5"/>
    <n v="0"/>
    <n v="0"/>
    <n v="0.5"/>
    <n v="0.5"/>
    <n v="0.25"/>
    <n v="0.25"/>
    <n v="0.5"/>
    <n v="0.5"/>
    <n v="0.5"/>
    <n v="0.7"/>
    <x v="0"/>
  </r>
  <r>
    <s v="2089446"/>
    <s v="207607112022125405"/>
    <s v="DF20227397534"/>
    <x v="193"/>
    <x v="153"/>
    <s v="Cristobal toro"/>
    <s v="Camino las pircas 4221"/>
    <s v="Peñalolén"/>
    <x v="0"/>
    <s v="Cumple"/>
    <s v="Cumple"/>
    <s v="No Aplica"/>
    <s v="No Aplica"/>
    <s v="Cumple"/>
    <s v="Cumple"/>
    <s v="No"/>
    <s v="S/N"/>
    <s v="S/N"/>
    <s v="No Aplica"/>
    <s v="No Aplica"/>
    <s v="No Aplica"/>
    <s v="Cumple"/>
    <s v="Cumple"/>
    <s v="Sin moradores  Fuera de condominio."/>
    <x v="5"/>
    <x v="0"/>
    <x v="10"/>
    <x v="0"/>
    <n v="0.5"/>
    <n v="0.5"/>
    <n v="0.5"/>
    <n v="0.5"/>
    <n v="0.5"/>
    <n v="0.5"/>
    <n v="0.25"/>
    <n v="0.25"/>
    <n v="0.5"/>
    <n v="0.5"/>
    <n v="0.5"/>
    <n v="1"/>
    <x v="0"/>
  </r>
  <r>
    <s v="2089441"/>
    <s v="207607112022124553"/>
    <s v="DF20227396892"/>
    <x v="193"/>
    <x v="153"/>
    <s v="Cristobal toro"/>
    <s v="Pasaje 481 5342"/>
    <s v="Peñalolén"/>
    <x v="0"/>
    <s v="Cumple"/>
    <s v="Cumple"/>
    <s v="No Aplica"/>
    <s v="No Aplica"/>
    <s v="Cumple"/>
    <s v="Cumple"/>
    <s v="No"/>
    <s v="S/N"/>
    <s v="S/N"/>
    <s v="No Aplica"/>
    <s v="No Aplica"/>
    <s v="No Aplica"/>
    <s v="Cumple"/>
    <s v="Cumple"/>
    <s v="Sector hostil . Problema TD , dae"/>
    <x v="5"/>
    <x v="0"/>
    <x v="10"/>
    <x v="0"/>
    <n v="0.5"/>
    <n v="0.5"/>
    <n v="0.5"/>
    <n v="0.5"/>
    <n v="0.5"/>
    <n v="0.5"/>
    <n v="0.25"/>
    <n v="0.25"/>
    <n v="0.5"/>
    <n v="0.5"/>
    <n v="0.5"/>
    <n v="1"/>
    <x v="0"/>
  </r>
  <r>
    <s v="2089421"/>
    <s v="207607112022122456"/>
    <s v="DF20227397133"/>
    <x v="193"/>
    <x v="161"/>
    <s v="Cristobal toro"/>
    <s v="Pasaje 470 5250"/>
    <s v="Peñalolén"/>
    <x v="0"/>
    <s v="Cumple"/>
    <s v="Cumple"/>
    <s v="No Cumple"/>
    <s v="No Cumple"/>
    <s v="Cumple"/>
    <s v="Cumple"/>
    <s v="No"/>
    <s v="S/N"/>
    <s v="S/N"/>
    <s v="No Aplica"/>
    <s v="No Aplica"/>
    <s v="No Aplica"/>
    <s v="Cumple"/>
    <s v="Cumple Parcialmente"/>
    <s v="Falta mayor data en fotos   Problema externo , TD dae"/>
    <x v="5"/>
    <x v="0"/>
    <x v="10"/>
    <x v="0"/>
    <n v="0.5"/>
    <n v="0.5"/>
    <n v="0"/>
    <n v="0"/>
    <n v="0.5"/>
    <n v="0.5"/>
    <n v="0.25"/>
    <n v="0.25"/>
    <n v="0.5"/>
    <n v="0.5"/>
    <n v="0.17499999999999999"/>
    <n v="0.63500000000000001"/>
    <x v="0"/>
  </r>
  <r>
    <s v="2089408"/>
    <s v="207607112022120053"/>
    <s v="DF20227393803"/>
    <x v="193"/>
    <x v="156"/>
    <s v="Cristobal toro"/>
    <s v="Central 7389"/>
    <s v="Peñalolén"/>
    <x v="0"/>
    <s v="Cumple"/>
    <s v="Cumple"/>
    <s v="No Aplica"/>
    <s v="No Aplica"/>
    <s v="Cumple"/>
    <s v="Cumple"/>
    <s v="No"/>
    <s v="S/N"/>
    <s v="S/N"/>
    <s v="No Aplica"/>
    <s v="No Aplica"/>
    <s v="No Aplica"/>
    <s v="Cumple"/>
    <s v="Cumple Parcialmente"/>
    <s v="Falta mayor data en fotos . Cliente en misma situácion con poste de paso . Sin moradores"/>
    <x v="5"/>
    <x v="0"/>
    <x v="10"/>
    <x v="0"/>
    <n v="0.5"/>
    <n v="0.5"/>
    <n v="0.5"/>
    <n v="0.5"/>
    <n v="0.5"/>
    <n v="0.5"/>
    <n v="0.25"/>
    <n v="0.25"/>
    <n v="0.5"/>
    <n v="0.5"/>
    <n v="0.17499999999999999"/>
    <n v="0.93500000000000005"/>
    <x v="0"/>
  </r>
  <r>
    <s v="2089399"/>
    <s v="207607112022115247"/>
    <s v="DF20227394662"/>
    <x v="193"/>
    <x v="154"/>
    <s v="Cristobal toro"/>
    <s v="Oriental 6745"/>
    <s v="Peñalolén"/>
    <x v="0"/>
    <s v="Cumple"/>
    <s v="Cumple"/>
    <s v="Cumple"/>
    <s v="Cumple"/>
    <s v="Cumple"/>
    <s v="Cumple"/>
    <s v="No"/>
    <s v="S/N"/>
    <s v="S/N"/>
    <s v="No Aplica"/>
    <s v="No Aplica"/>
    <s v="No Aplica"/>
    <s v="No Cumple"/>
    <s v="No Cumple"/>
    <s v="Falta maxima de fotos exigidas , mas data  Sin moradores"/>
    <x v="5"/>
    <x v="0"/>
    <x v="10"/>
    <x v="0"/>
    <n v="0.5"/>
    <n v="0.5"/>
    <n v="0.5"/>
    <n v="0.5"/>
    <n v="0.5"/>
    <n v="0.5"/>
    <n v="0.25"/>
    <n v="0.25"/>
    <n v="0.5"/>
    <n v="0"/>
    <n v="0"/>
    <n v="0.8"/>
    <x v="0"/>
  </r>
  <r>
    <s v="2089385"/>
    <s v="207607112022113230"/>
    <s v="DF20227396320"/>
    <x v="193"/>
    <x v="161"/>
    <s v="Cristobal toro"/>
    <s v="Calle 84 1374"/>
    <s v="Peñalolén"/>
    <x v="0"/>
    <s v="Cumple"/>
    <s v="Cumple"/>
    <s v="No Cumple"/>
    <s v="No Cumple"/>
    <s v="Cumple"/>
    <s v="Cumple"/>
    <s v="No"/>
    <s v="S/N"/>
    <s v="S/N"/>
    <s v="No Aplica"/>
    <s v="No Aplica"/>
    <s v="No Aplica"/>
    <s v="Cumple"/>
    <s v="Cumple"/>
    <s v="Sin moradores  Sector hostil"/>
    <x v="5"/>
    <x v="0"/>
    <x v="10"/>
    <x v="0"/>
    <n v="0.5"/>
    <n v="0.5"/>
    <n v="0"/>
    <n v="0"/>
    <n v="0.5"/>
    <n v="0.5"/>
    <n v="0.25"/>
    <n v="0.25"/>
    <n v="0.5"/>
    <n v="0.5"/>
    <n v="0.5"/>
    <n v="0.7"/>
    <x v="0"/>
  </r>
  <r>
    <s v="2089380"/>
    <s v="207607112022112625"/>
    <s v="DF20227394676"/>
    <x v="193"/>
    <x v="152"/>
    <s v="Cristobal toro"/>
    <s v="Dip. Laura rodriguez 7202"/>
    <s v="Peñalolén"/>
    <x v="0"/>
    <s v="Cumple"/>
    <s v="Cumple"/>
    <s v="No Aplica"/>
    <s v="No Aplica"/>
    <s v="Cumple"/>
    <s v="Cumple"/>
    <s v="No"/>
    <s v="S/N"/>
    <s v="S/N"/>
    <s v="No Aplica"/>
    <s v="No Aplica"/>
    <s v="No Aplica"/>
    <s v="Cumple"/>
    <s v="Cumple Parcialmente"/>
    <s v="Falta mayor data en fotografias . Sin moradores . Sector conflictivo"/>
    <x v="5"/>
    <x v="0"/>
    <x v="10"/>
    <x v="0"/>
    <n v="0.5"/>
    <n v="0.5"/>
    <n v="0.5"/>
    <n v="0.5"/>
    <n v="0.5"/>
    <n v="0.5"/>
    <n v="0.25"/>
    <n v="0.25"/>
    <n v="0.5"/>
    <n v="0.5"/>
    <n v="0.17499999999999999"/>
    <n v="0.93500000000000005"/>
    <x v="0"/>
  </r>
  <r>
    <s v="2089364"/>
    <s v="207607112022110612"/>
    <s v="DF20227394246"/>
    <x v="193"/>
    <x v="154"/>
    <s v="Cristobal toro"/>
    <s v="10 oriente 2409"/>
    <s v="Peñalolén"/>
    <x v="0"/>
    <s v="Cumple"/>
    <s v="Cumple"/>
    <s v="No Aplica"/>
    <s v="No Aplica"/>
    <s v="Cumple"/>
    <s v="Cumple"/>
    <s v="No"/>
    <s v="S/N"/>
    <s v="S/N"/>
    <s v="No Aplica"/>
    <s v="No Aplica"/>
    <s v="No Aplica"/>
    <s v="Cumple"/>
    <s v="Cumple Parcialmente"/>
    <s v="Falta mayor data en fotografias . Atiende cliente indicando no recordar visita de personal de emergencia en esa fecha . No entrega mas datos"/>
    <x v="5"/>
    <x v="0"/>
    <x v="10"/>
    <x v="0"/>
    <n v="0.5"/>
    <n v="0.5"/>
    <n v="0.5"/>
    <n v="0.5"/>
    <n v="0.5"/>
    <n v="0.5"/>
    <n v="0.25"/>
    <n v="0.25"/>
    <n v="0.5"/>
    <n v="0.5"/>
    <n v="0.17499999999999999"/>
    <n v="0.93500000000000005"/>
    <x v="0"/>
  </r>
  <r>
    <s v="2089347"/>
    <s v="207607112022105117"/>
    <s v="DF20227396289"/>
    <x v="193"/>
    <x v="161"/>
    <s v="Cristobal toro"/>
    <s v="Los presidentes 8950"/>
    <s v="Peñalolén"/>
    <x v="0"/>
    <s v="Cumple"/>
    <s v="Cumple"/>
    <s v="No Aplica"/>
    <s v="No Aplica"/>
    <s v="Cumple"/>
    <s v="Cumple"/>
    <s v="Si"/>
    <s v="S/N"/>
    <s v="S/N"/>
    <s v="No Aplica"/>
    <s v="No Aplica"/>
    <s v="No Aplica"/>
    <s v="Cumple"/>
    <s v="Cumple Parcialmente"/>
    <s v="Falta mayor data en fotografias . Ariende funcionario de clinica , no esta al tanto de pvisita de personal de emergencia . No permite acceso a medidor indicando q persona a catgo del area electrica no se encuentra"/>
    <x v="5"/>
    <x v="0"/>
    <x v="10"/>
    <x v="0"/>
    <n v="0.5"/>
    <n v="0.5"/>
    <n v="0.5"/>
    <n v="0.5"/>
    <n v="0.5"/>
    <n v="0.5"/>
    <n v="0.25"/>
    <n v="0.25"/>
    <n v="0.5"/>
    <n v="0.5"/>
    <n v="0.17499999999999999"/>
    <n v="0.93500000000000005"/>
    <x v="0"/>
  </r>
  <r>
    <s v="2089325"/>
    <s v="207607112022103523"/>
    <s v="DF20227395361"/>
    <x v="193"/>
    <x v="152"/>
    <s v="Cristobal toro"/>
    <s v="Lago rupanco 2880 BL D dpto 106"/>
    <s v="Peñalolén"/>
    <x v="0"/>
    <s v="Cumple"/>
    <s v="Cumple"/>
    <s v="No Aplica"/>
    <s v="No Aplica"/>
    <s v="Cumple"/>
    <s v="Cumple"/>
    <s v="No"/>
    <s v="S/N"/>
    <s v="S/N"/>
    <s v="No Aplica"/>
    <s v="No Aplica"/>
    <s v="No Aplica"/>
    <s v="No Cumple"/>
    <s v="No Cumple"/>
    <s v="Falta maxima de fotos exigidas , mas data  Sector hostil , no se toman muchas fotos por precaucio"/>
    <x v="5"/>
    <x v="0"/>
    <x v="10"/>
    <x v="0"/>
    <n v="0.5"/>
    <n v="0.5"/>
    <n v="0.5"/>
    <n v="0.5"/>
    <n v="0.5"/>
    <n v="0.5"/>
    <n v="0.25"/>
    <n v="0.25"/>
    <n v="0.5"/>
    <n v="0"/>
    <n v="0"/>
    <n v="0.8"/>
    <x v="0"/>
  </r>
  <r>
    <s v="2089316"/>
    <s v="207607112022102326"/>
    <s v="DF20227393266"/>
    <x v="193"/>
    <x v="155"/>
    <s v="Cristobal toro"/>
    <s v="Azteca 6150 dpto 103"/>
    <s v="Peñalolén"/>
    <x v="0"/>
    <s v="Cumple"/>
    <s v="Cumple"/>
    <s v="Cumple"/>
    <s v="Cumple"/>
    <s v="Cumple"/>
    <s v="Cumple"/>
    <s v="No"/>
    <s v="S/N"/>
    <s v="S/N"/>
    <s v="No Aplica"/>
    <s v="No Aplica"/>
    <s v="No Aplica"/>
    <s v="Cumple"/>
    <s v="Cumple"/>
    <s v="Sin acceso a pasaje , sector hostil ."/>
    <x v="5"/>
    <x v="0"/>
    <x v="10"/>
    <x v="0"/>
    <n v="0.5"/>
    <n v="0.5"/>
    <n v="0.5"/>
    <n v="0.5"/>
    <n v="0.5"/>
    <n v="0.5"/>
    <n v="0.25"/>
    <n v="0.25"/>
    <n v="0.5"/>
    <n v="0.5"/>
    <n v="0.5"/>
    <n v="1"/>
    <x v="0"/>
  </r>
  <r>
    <s v="2092980"/>
    <s v="207608112022164034"/>
    <s v="DF20227525884"/>
    <x v="194"/>
    <x v="235"/>
    <s v="Cristobal toro"/>
    <s v="San carlos 1160"/>
    <s v="Independencia"/>
    <x v="0"/>
    <s v="Cumple"/>
    <s v="Cumple"/>
    <s v="No Aplica"/>
    <s v="No Aplica"/>
    <s v="Cumple"/>
    <s v="Cumple"/>
    <s v="No"/>
    <s v="S/N"/>
    <s v="S/N"/>
    <s v="No Aplica"/>
    <s v="No Aplica"/>
    <s v="No Aplica"/>
    <s v="Cumple"/>
    <s v="Cumple"/>
    <s v="Sin moradores  Sin mayor observacion"/>
    <x v="8"/>
    <x v="0"/>
    <x v="10"/>
    <x v="0"/>
    <n v="0.5"/>
    <n v="0.5"/>
    <n v="0.5"/>
    <n v="0.5"/>
    <n v="0.5"/>
    <n v="0.5"/>
    <n v="0.25"/>
    <n v="0.25"/>
    <n v="0.5"/>
    <n v="0.5"/>
    <n v="0.5"/>
    <n v="1"/>
    <x v="1"/>
  </r>
  <r>
    <s v="2092525"/>
    <s v="207508112022160649"/>
    <s v="DF20227503840"/>
    <x v="194"/>
    <x v="236"/>
    <s v="AARON HUENCHUMIL"/>
    <s v="Tacora #2699"/>
    <s v="Independencia"/>
    <x v="0"/>
    <s v="Cumple"/>
    <s v="Cumple"/>
    <s v="No Cumple"/>
    <s v="No Cumple"/>
    <s v="Cumple"/>
    <s v="Cumple"/>
    <s v="Si"/>
    <s v="Yan Ene"/>
    <s v="952018991"/>
    <s v="Cumple"/>
    <s v="Cumple"/>
    <s v="Cumple"/>
    <s v="Cumple"/>
    <s v="Cumple"/>
    <s v="1-Cliente se encuentra con suministro electrico normalizado 2- No declara codigo de material utilizado, pero si describe su uso"/>
    <x v="8"/>
    <x v="0"/>
    <x v="10"/>
    <x v="0"/>
    <n v="0.5"/>
    <n v="0.5"/>
    <n v="0"/>
    <n v="0"/>
    <n v="0.5"/>
    <n v="0.5"/>
    <n v="0.25"/>
    <n v="0.25"/>
    <n v="0.5"/>
    <n v="0.5"/>
    <n v="0.5"/>
    <n v="0.7"/>
    <x v="1"/>
  </r>
  <r>
    <s v="2092522"/>
    <s v="207508112022155507"/>
    <s v="DF20227505303"/>
    <x v="194"/>
    <x v="237"/>
    <s v="AARON HUENCHUMIL"/>
    <s v="3 de diciembre #2761"/>
    <s v="Independencia"/>
    <x v="0"/>
    <s v="Cumple"/>
    <s v="Cumple"/>
    <s v="No Aplica"/>
    <s v="No Aplica"/>
    <s v="Cumple"/>
    <s v="Cumple"/>
    <s v="Si"/>
    <s v="S/N"/>
    <s v="S/N"/>
    <s v="Cumple"/>
    <s v="Cumple"/>
    <s v="Cumple"/>
    <s v="Cumple"/>
    <s v="Cumple"/>
    <s v="1- Colegio se encuentra con suministro electrico normalizado"/>
    <x v="8"/>
    <x v="0"/>
    <x v="10"/>
    <x v="0"/>
    <n v="0.5"/>
    <n v="0.5"/>
    <n v="0.5"/>
    <n v="0.5"/>
    <n v="0.5"/>
    <n v="0.5"/>
    <n v="0.25"/>
    <n v="0.25"/>
    <n v="0.5"/>
    <n v="0.5"/>
    <n v="0.5"/>
    <n v="1"/>
    <x v="1"/>
  </r>
  <r>
    <s v="2092514"/>
    <s v="207608112022154648"/>
    <s v="DF20227518276"/>
    <x v="194"/>
    <x v="238"/>
    <s v="Cristobal toro"/>
    <s v="Prieto 1500"/>
    <s v="Independencia"/>
    <x v="0"/>
    <s v="Cumple"/>
    <s v="Cumple"/>
    <s v="No Aplica"/>
    <s v="No Aplica"/>
    <s v="Cumple"/>
    <s v="Cumple"/>
    <s v="No"/>
    <s v="S/N"/>
    <s v="S/N"/>
    <s v="No Aplica"/>
    <s v="No Aplica"/>
    <s v="No Aplica"/>
    <s v="Cumple"/>
    <s v="Cumple"/>
    <s v="Sector hostil . Problema al estacionar . Corresponde a bomba de bencina . No esta persona a cargo . Sin accceso a medidor ."/>
    <x v="8"/>
    <x v="0"/>
    <x v="10"/>
    <x v="0"/>
    <n v="0.5"/>
    <n v="0.5"/>
    <n v="0.5"/>
    <n v="0.5"/>
    <n v="0.5"/>
    <n v="0.5"/>
    <n v="0.25"/>
    <n v="0.25"/>
    <n v="0.5"/>
    <n v="0.5"/>
    <n v="0.5"/>
    <n v="1"/>
    <x v="1"/>
  </r>
  <r>
    <s v="2092510"/>
    <s v="207508112022154018"/>
    <s v="DF20227503842"/>
    <x v="194"/>
    <x v="236"/>
    <s v="AARON HUENCHUMIL"/>
    <s v="Independencia #2364"/>
    <s v="Independencia"/>
    <x v="0"/>
    <s v="Cumple"/>
    <s v="Cumple"/>
    <s v="No Cumple"/>
    <s v="No Cumple"/>
    <s v="Cumple"/>
    <s v="Cumple"/>
    <s v="No"/>
    <s v="S/N"/>
    <s v="S/N"/>
    <s v="No Aplica"/>
    <s v="No Aplica"/>
    <s v="No Aplica"/>
    <s v="Cumple"/>
    <s v="Cumple"/>
    <s v="1-Cliente no se encuentra en domicilio 2- No declara codigo de material utilizado , pero si describe su uso"/>
    <x v="8"/>
    <x v="0"/>
    <x v="10"/>
    <x v="0"/>
    <n v="0.5"/>
    <n v="0.5"/>
    <n v="0"/>
    <n v="0"/>
    <n v="0.5"/>
    <n v="0.5"/>
    <n v="0.25"/>
    <n v="0.25"/>
    <n v="0.5"/>
    <n v="0.5"/>
    <n v="0.5"/>
    <n v="0.7"/>
    <x v="1"/>
  </r>
  <r>
    <s v="2092498"/>
    <s v="207608112022153254"/>
    <s v="DF20227521107"/>
    <x v="194"/>
    <x v="239"/>
    <s v="Cristobal toro"/>
    <s v="Escanilla 728"/>
    <s v="Independencia"/>
    <x v="0"/>
    <s v="Cumple"/>
    <s v="Cumple"/>
    <s v="No Cumple"/>
    <s v="No Cumple"/>
    <s v="Cumple"/>
    <s v="Cumple"/>
    <s v="No"/>
    <s v="S/N"/>
    <s v="S/N"/>
    <s v="No Aplica"/>
    <s v="No Aplica"/>
    <s v="No Aplica"/>
    <s v="Cumple"/>
    <s v="Cumple"/>
    <s v="Sin moradores  Sin mayor observacion"/>
    <x v="8"/>
    <x v="0"/>
    <x v="10"/>
    <x v="0"/>
    <n v="0.5"/>
    <n v="0.5"/>
    <n v="0"/>
    <n v="0"/>
    <n v="0.5"/>
    <n v="0.5"/>
    <n v="0.25"/>
    <n v="0.25"/>
    <n v="0.5"/>
    <n v="0.5"/>
    <n v="0.5"/>
    <n v="0.7"/>
    <x v="1"/>
  </r>
  <r>
    <s v="2092496"/>
    <s v="207508112022152629"/>
    <s v="DF20227508088"/>
    <x v="194"/>
    <x v="240"/>
    <s v="AARON HUENCHUMIL"/>
    <s v="Fermin Vivaceta #1982"/>
    <s v="Independencia"/>
    <x v="0"/>
    <s v="Cumple"/>
    <s v="Cumple"/>
    <s v="No Aplica"/>
    <s v="No Aplica"/>
    <s v="Cumple"/>
    <s v="Cumple"/>
    <s v="Si"/>
    <s v="S/N"/>
    <s v="S/N"/>
    <s v="Cumple"/>
    <s v="Cumple"/>
    <s v="Cumple"/>
    <s v="Cumple"/>
    <s v="Cumple"/>
    <s v="1-Administradora de shell confirma que falla electrica era en el interior de su instalacion electrica"/>
    <x v="8"/>
    <x v="0"/>
    <x v="10"/>
    <x v="0"/>
    <n v="0.5"/>
    <n v="0.5"/>
    <n v="0.5"/>
    <n v="0.5"/>
    <n v="0.5"/>
    <n v="0.5"/>
    <n v="0.25"/>
    <n v="0.25"/>
    <n v="0.5"/>
    <n v="0.5"/>
    <n v="0.5"/>
    <n v="1"/>
    <x v="1"/>
  </r>
  <r>
    <s v="2092490"/>
    <s v="207608112022151937"/>
    <s v="DF20227522404"/>
    <x v="194"/>
    <x v="234"/>
    <s v="Cristobal toro"/>
    <s v="Coronel agustin lopez de alcazar 332"/>
    <s v="Independencia"/>
    <x v="0"/>
    <s v="Cumple"/>
    <s v="Cumple"/>
    <s v="No Aplica"/>
    <s v="No Aplica"/>
    <s v="Cumple"/>
    <s v="Cumple"/>
    <s v="No"/>
    <s v="S/N"/>
    <s v="S/N"/>
    <s v="No Aplica"/>
    <s v="No Aplica"/>
    <s v="No Aplica"/>
    <s v="Cumple"/>
    <s v="Cumple"/>
    <s v="Atiende persona q trabaja en jardin , pero no esta al tanto de visita de personal de emergencia en esa fecha . No entrega datos y no permite acceso ya q no esta persona a cargo"/>
    <x v="8"/>
    <x v="0"/>
    <x v="10"/>
    <x v="0"/>
    <n v="0.5"/>
    <n v="0.5"/>
    <n v="0.5"/>
    <n v="0.5"/>
    <n v="0.5"/>
    <n v="0.5"/>
    <n v="0.25"/>
    <n v="0.25"/>
    <n v="0.5"/>
    <n v="0.5"/>
    <n v="0.5"/>
    <n v="1"/>
    <x v="1"/>
  </r>
  <r>
    <s v="2092283"/>
    <s v="207508112022151252"/>
    <s v="DF20227503663"/>
    <x v="194"/>
    <x v="236"/>
    <s v="AARON HUENCHUMIL"/>
    <s v="Francia #1612"/>
    <s v="Independencia"/>
    <x v="0"/>
    <s v="Cumple"/>
    <s v="Cumple"/>
    <s v="No Aplica"/>
    <s v="No Aplica"/>
    <s v="No Aplica"/>
    <s v="No Aplica"/>
    <s v="No"/>
    <s v="S/N"/>
    <s v="S/N"/>
    <s v="No Aplica"/>
    <s v="No Aplica"/>
    <s v="No Aplica"/>
    <s v="Cumple Mayormente"/>
    <s v="Cumple Parcialmente"/>
    <s v="1-Cliente no se encuentra en domicilio, pero se puede apreciar acometida conectada a caja B.T"/>
    <x v="8"/>
    <x v="0"/>
    <x v="10"/>
    <x v="0"/>
    <n v="0.5"/>
    <n v="0.5"/>
    <n v="0.5"/>
    <n v="0.5"/>
    <n v="0.5"/>
    <n v="0.5"/>
    <n v="0.25"/>
    <n v="0.25"/>
    <n v="0.5"/>
    <n v="0.32500000000000001"/>
    <n v="0.17499999999999999"/>
    <n v="0.9"/>
    <x v="1"/>
  </r>
  <r>
    <s v="2092277"/>
    <s v="207508112022145735"/>
    <s v="DF20227509303"/>
    <x v="194"/>
    <x v="241"/>
    <s v="AARON HUENCHUMIL"/>
    <s v="Pdte. Eduardo Frei Montalva #1397"/>
    <s v="Independencia"/>
    <x v="0"/>
    <s v="Cumple"/>
    <s v="Cumple"/>
    <s v="No Aplica"/>
    <s v="No Aplica"/>
    <s v="No Aplica"/>
    <s v="No Aplica"/>
    <s v="Si"/>
    <s v="S/N"/>
    <s v="S/N"/>
    <s v="No Aplica"/>
    <s v="No Aplica"/>
    <s v="No Aplica"/>
    <s v="Cumple"/>
    <s v="Cumple"/>
    <s v="1- Desde porteria confirman que lugar se encuentra con suministro electrico, pero no tienen registro de alguna visita por parte de tecnicos"/>
    <x v="8"/>
    <x v="0"/>
    <x v="10"/>
    <x v="0"/>
    <n v="0.5"/>
    <n v="0.5"/>
    <n v="0.5"/>
    <n v="0.5"/>
    <n v="0.5"/>
    <n v="0.5"/>
    <n v="0.25"/>
    <n v="0.25"/>
    <n v="0.5"/>
    <n v="0.5"/>
    <n v="0.5"/>
    <n v="1"/>
    <x v="1"/>
  </r>
  <r>
    <s v="2092268"/>
    <s v="207508112022144424"/>
    <s v="DF20227503021"/>
    <x v="194"/>
    <x v="242"/>
    <s v="AARON HUENCHUMIL"/>
    <s v="Padre las Casas #2518"/>
    <s v="Independencia"/>
    <x v="0"/>
    <s v="Cumple"/>
    <s v="Cumple"/>
    <s v="No Cumple"/>
    <s v="No Cumple"/>
    <s v="Cumple"/>
    <s v="Cumple"/>
    <s v="Si"/>
    <s v="S/N"/>
    <s v="S/N"/>
    <s v="No Aplica"/>
    <s v="No Aplica"/>
    <s v="Cumple"/>
    <s v="Cumple"/>
    <s v="Cumple"/>
    <s v="1- Cliente confirmq encontrarse con suministri electrico normal"/>
    <x v="8"/>
    <x v="0"/>
    <x v="10"/>
    <x v="0"/>
    <n v="0.5"/>
    <n v="0.5"/>
    <n v="0"/>
    <n v="0"/>
    <n v="0.5"/>
    <n v="0.5"/>
    <n v="0.25"/>
    <n v="0.25"/>
    <n v="0.5"/>
    <n v="0.5"/>
    <n v="0.5"/>
    <n v="0.7"/>
    <x v="1"/>
  </r>
  <r>
    <s v="2092173"/>
    <s v="207508112022135747"/>
    <s v="DF20227505299"/>
    <x v="194"/>
    <x v="237"/>
    <s v="AARON HUENCHUMIL"/>
    <s v="Domingo Santa Maria #2565 dpto 802B"/>
    <s v="Independencia"/>
    <x v="0"/>
    <s v="Cumple"/>
    <s v="Cumple"/>
    <s v="No Aplica"/>
    <s v="No Aplica"/>
    <s v="Cumple"/>
    <s v="Cumple"/>
    <s v="No"/>
    <s v="S/N"/>
    <s v="S/N"/>
    <s v="No Aplica"/>
    <s v="No Aplica"/>
    <s v="No Aplica"/>
    <s v="Cumple"/>
    <s v="Cumple"/>
    <s v="1-Cliente no se encuentra en domicilio,  conserje permite acceso a shaft medidores 2- Suministro electrico normalizado 3- Tapa de caja empalme abierta y sin sello"/>
    <x v="8"/>
    <x v="0"/>
    <x v="10"/>
    <x v="0"/>
    <n v="0.5"/>
    <n v="0.5"/>
    <n v="0.5"/>
    <n v="0.5"/>
    <n v="0.5"/>
    <n v="0.5"/>
    <n v="0.25"/>
    <n v="0.25"/>
    <n v="0.5"/>
    <n v="0.5"/>
    <n v="0.5"/>
    <n v="1"/>
    <x v="1"/>
  </r>
  <r>
    <s v="2092172"/>
    <s v="207608112022135845"/>
    <s v="DF20227511786"/>
    <x v="194"/>
    <x v="243"/>
    <s v="Cristobal toro"/>
    <s v="17norte 888"/>
    <s v="Independencia"/>
    <x v="0"/>
    <s v="Cumple"/>
    <s v="Cumple"/>
    <s v="No Aplica"/>
    <s v="No Aplica"/>
    <s v="Cumple"/>
    <s v="Cumple"/>
    <s v="No"/>
    <s v="S/N"/>
    <s v="S/N"/>
    <s v="No Aplica"/>
    <s v="No Aplica"/>
    <s v="No Aplica"/>
    <s v="Cumple"/>
    <s v="Cumple Parcialmente"/>
    <s v="Falta mayor data en fotografias . Sector hostil . No se toman muchs fotos para prevenir"/>
    <x v="8"/>
    <x v="0"/>
    <x v="10"/>
    <x v="0"/>
    <n v="0.5"/>
    <n v="0.5"/>
    <n v="0.5"/>
    <n v="0.5"/>
    <n v="0.5"/>
    <n v="0.5"/>
    <n v="0.25"/>
    <n v="0.25"/>
    <n v="0.5"/>
    <n v="0.5"/>
    <n v="0.17499999999999999"/>
    <n v="0.93500000000000005"/>
    <x v="1"/>
  </r>
  <r>
    <s v="2092120"/>
    <s v="207508112022134034"/>
    <s v="DF20227504163"/>
    <x v="194"/>
    <x v="244"/>
    <s v="AARON HUENCHUMIL"/>
    <s v="Arqt. Ricardo Muller #990 pab 11"/>
    <s v="Independencia"/>
    <x v="0"/>
    <s v="Cumple"/>
    <s v="Cumple"/>
    <s v="No Aplica"/>
    <s v="No Aplica"/>
    <s v="Cumple"/>
    <s v="Cumple"/>
    <s v="No"/>
    <s v="S/N"/>
    <s v="S/N"/>
    <s v="No Aplica"/>
    <s v="No Aplica"/>
    <s v="No Aplica"/>
    <s v="Cumple"/>
    <s v="Cumple"/>
    <s v="1- No se logra acceso a bloque, cerrado"/>
    <x v="8"/>
    <x v="0"/>
    <x v="10"/>
    <x v="0"/>
    <n v="0.5"/>
    <n v="0.5"/>
    <n v="0.5"/>
    <n v="0.5"/>
    <n v="0.5"/>
    <n v="0.5"/>
    <n v="0.25"/>
    <n v="0.25"/>
    <n v="0.5"/>
    <n v="0.5"/>
    <n v="0.5"/>
    <n v="1"/>
    <x v="1"/>
  </r>
  <r>
    <s v="2092116"/>
    <s v="207508112022132745"/>
    <s v="DF20227506871"/>
    <x v="194"/>
    <x v="245"/>
    <s v="AARON HUENCHUMIL"/>
    <s v="2 Norte #753"/>
    <s v="Independencia"/>
    <x v="0"/>
    <s v="Cumple"/>
    <s v="Cumple"/>
    <s v="No Aplica"/>
    <s v="No Aplica"/>
    <s v="Cumple"/>
    <s v="Cumple"/>
    <s v="No"/>
    <s v="S/N"/>
    <s v="S/N"/>
    <s v="No Aplica"/>
    <s v="No Aplica"/>
    <s v="No Aplica"/>
    <s v="Cumple"/>
    <s v="Cumple"/>
    <s v="1- Cliente no se encuentra en domicilio 2- Acometida en buen estado, pero aun mantiene escuadra sin reparar"/>
    <x v="8"/>
    <x v="0"/>
    <x v="10"/>
    <x v="0"/>
    <n v="0.5"/>
    <n v="0.5"/>
    <n v="0.5"/>
    <n v="0.5"/>
    <n v="0.5"/>
    <n v="0.5"/>
    <n v="0.25"/>
    <n v="0.25"/>
    <n v="0.5"/>
    <n v="0.5"/>
    <n v="0.5"/>
    <n v="1"/>
    <x v="1"/>
  </r>
  <r>
    <s v="2092111"/>
    <s v="207608112022132241"/>
    <s v="DF20227518788"/>
    <x v="194"/>
    <x v="238"/>
    <s v="Cristobal toro"/>
    <s v="Venecia 1605 dpto 827"/>
    <s v="Independencia"/>
    <x v="0"/>
    <s v="Cumple"/>
    <s v="Cumple"/>
    <s v="No Aplica"/>
    <s v="No Aplica"/>
    <s v="Cumple"/>
    <s v="Cumple"/>
    <s v="Si"/>
    <s v="S/N"/>
    <s v="S/N"/>
    <s v="No Aplica"/>
    <s v="No Aplica"/>
    <s v="No Aplica"/>
    <s v="No Cumple"/>
    <s v="No Cumple"/>
    <s v="Atiende concerge , no permite acceso a medidor , indica q problema ya lo solucionaron , corrobora visita de personal de emergencia  Falta maxima de fotos exigidas , mas data"/>
    <x v="8"/>
    <x v="0"/>
    <x v="10"/>
    <x v="0"/>
    <n v="0.5"/>
    <n v="0.5"/>
    <n v="0.5"/>
    <n v="0.5"/>
    <n v="0.5"/>
    <n v="0.5"/>
    <n v="0.25"/>
    <n v="0.25"/>
    <n v="0.5"/>
    <n v="0"/>
    <n v="0"/>
    <n v="0.8"/>
    <x v="1"/>
  </r>
  <r>
    <s v="2092095"/>
    <s v="207608112022130000"/>
    <s v="DF20227522307"/>
    <x v="194"/>
    <x v="234"/>
    <s v="Cristobal toro"/>
    <s v="Venecia 1455 C"/>
    <s v="Independencia"/>
    <x v="0"/>
    <s v="Cumple"/>
    <s v="Cumple"/>
    <s v="No Aplica"/>
    <s v="No Aplica"/>
    <s v="Cumple"/>
    <s v="Cumple"/>
    <s v="No"/>
    <s v="S/N"/>
    <s v="S/N"/>
    <s v="No Aplica"/>
    <s v="No Aplica"/>
    <s v="No Aplica"/>
    <s v="Cumple"/>
    <s v="Cumple"/>
    <s v="Sin moradores . Sin llaves para pequeño nicho con medidores ."/>
    <x v="8"/>
    <x v="0"/>
    <x v="10"/>
    <x v="0"/>
    <n v="0.5"/>
    <n v="0.5"/>
    <n v="0.5"/>
    <n v="0.5"/>
    <n v="0.5"/>
    <n v="0.5"/>
    <n v="0.25"/>
    <n v="0.25"/>
    <n v="0.5"/>
    <n v="0.5"/>
    <n v="0.5"/>
    <n v="1"/>
    <x v="1"/>
  </r>
  <r>
    <s v="2092093"/>
    <s v="207508112022125200"/>
    <s v="DF20227507455"/>
    <x v="194"/>
    <x v="246"/>
    <s v="AARON HUENCHUMIL"/>
    <s v="Pdte. Anibal Pinto #1351 dpto 511A"/>
    <s v="Independencia"/>
    <x v="0"/>
    <s v="Cumple"/>
    <s v="Cumple"/>
    <s v="No Aplica"/>
    <s v="No Aplica"/>
    <s v="Cumple"/>
    <s v="Cumple"/>
    <s v="No"/>
    <s v="S/N"/>
    <s v="S/N"/>
    <s v="No Aplica"/>
    <s v="No Aplica"/>
    <s v="No Aplica"/>
    <s v="Cumple"/>
    <s v="Cumple"/>
    <s v="1-Cliente no se encuentra en domicilio, conserje permite acceso a shaft medidores  2- Suministro electrico normalizado"/>
    <x v="8"/>
    <x v="0"/>
    <x v="10"/>
    <x v="0"/>
    <n v="0.5"/>
    <n v="0.5"/>
    <n v="0.5"/>
    <n v="0.5"/>
    <n v="0.5"/>
    <n v="0.5"/>
    <n v="0.25"/>
    <n v="0.25"/>
    <n v="0.5"/>
    <n v="0.5"/>
    <n v="0.5"/>
    <n v="1"/>
    <x v="1"/>
  </r>
  <r>
    <s v="2092091"/>
    <s v="207608112022124408"/>
    <s v="DF20227519886"/>
    <x v="194"/>
    <x v="247"/>
    <s v="Cristobal toro"/>
    <s v="Rio jachal 1404"/>
    <s v="Independencia"/>
    <x v="0"/>
    <s v="Cumple"/>
    <s v="Cumple"/>
    <s v="No Aplica"/>
    <s v="No Aplica"/>
    <s v="Cumple"/>
    <s v="Cumple"/>
    <s v="No"/>
    <s v="S/N"/>
    <s v="S/N"/>
    <s v="No Aplica"/>
    <s v="No Aplica"/>
    <s v="No Aplica"/>
    <s v="Cumple"/>
    <s v="Cumple"/>
    <s v="Problema externo , subt."/>
    <x v="8"/>
    <x v="0"/>
    <x v="10"/>
    <x v="0"/>
    <n v="0.5"/>
    <n v="0.5"/>
    <n v="0.5"/>
    <n v="0.5"/>
    <n v="0.5"/>
    <n v="0.5"/>
    <n v="0.25"/>
    <n v="0.25"/>
    <n v="0.5"/>
    <n v="0.5"/>
    <n v="0.5"/>
    <n v="1"/>
    <x v="1"/>
  </r>
  <r>
    <s v="2092089"/>
    <s v="207508112022123732"/>
    <s v="DF20227506239"/>
    <x v="194"/>
    <x v="248"/>
    <s v="AARON HUENCHUMIL"/>
    <s v="Barnechea #382"/>
    <s v="Independencia"/>
    <x v="0"/>
    <s v="Cumple"/>
    <s v="Cumple"/>
    <s v="No Aplica"/>
    <s v="No Aplica"/>
    <s v="Cumple"/>
    <s v="Cumple"/>
    <s v="No"/>
    <s v="S/N"/>
    <s v="S/N"/>
    <s v="No Aplica"/>
    <s v="No Aplica"/>
    <s v="No Aplica"/>
    <s v="Cumple"/>
    <s v="Cumple Parcialmente"/>
    <s v="1-Cliente no se encuentra en domicilio"/>
    <x v="8"/>
    <x v="0"/>
    <x v="10"/>
    <x v="0"/>
    <n v="0.5"/>
    <n v="0.5"/>
    <n v="0.5"/>
    <n v="0.5"/>
    <n v="0.5"/>
    <n v="0.5"/>
    <n v="0.25"/>
    <n v="0.25"/>
    <n v="0.5"/>
    <n v="0.5"/>
    <n v="0.17499999999999999"/>
    <n v="0.93500000000000005"/>
    <x v="1"/>
  </r>
  <r>
    <s v="2092002"/>
    <s v="207608112022122641"/>
    <s v="DF20227518765"/>
    <x v="194"/>
    <x v="238"/>
    <s v="Cristobal toro"/>
    <s v="Agustin meza 2117"/>
    <s v="Independencia"/>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091712"/>
    <s v="207508112022121500"/>
    <s v="DF20227510151"/>
    <x v="194"/>
    <x v="249"/>
    <s v="AARON HUENCHUMIL"/>
    <s v="Beltran Mathieu #1265"/>
    <s v="Independencia"/>
    <x v="0"/>
    <s v="Cumple"/>
    <s v="Cumple"/>
    <s v="No Cumple"/>
    <s v="No Cumple"/>
    <s v="Cumple"/>
    <s v="Cumple"/>
    <s v="No"/>
    <s v="S/N"/>
    <s v="S/N"/>
    <s v="No Aplica"/>
    <s v="No Aplica"/>
    <s v="No Aplica"/>
    <s v="Cumple"/>
    <s v="Cumple"/>
    <s v="1-Cliente no se encuentra en domicilio 2-Camaras se encuentran tapadas 3- Sector con suministro electrico normalizado 4- No declara codigo de material utilizado, pero si describe su uso"/>
    <x v="8"/>
    <x v="0"/>
    <x v="10"/>
    <x v="0"/>
    <n v="0.5"/>
    <n v="0.5"/>
    <n v="0"/>
    <n v="0"/>
    <n v="0.5"/>
    <n v="0.5"/>
    <n v="0.25"/>
    <n v="0.25"/>
    <n v="0.5"/>
    <n v="0.5"/>
    <n v="0.5"/>
    <n v="0.7"/>
    <x v="1"/>
  </r>
  <r>
    <s v="2091711"/>
    <s v="207608112022121537"/>
    <s v="DF20227518291"/>
    <x v="194"/>
    <x v="238"/>
    <s v="Cristobal toro"/>
    <s v="Isidora errazuriz 2165 A"/>
    <s v="Independencia"/>
    <x v="0"/>
    <s v="Cumple"/>
    <s v="Cumple"/>
    <s v="No Aplica"/>
    <s v="No Aplica"/>
    <s v="Cumple"/>
    <s v="Cumple"/>
    <s v="No"/>
    <s v="S/N"/>
    <s v="S/N"/>
    <s v="No Aplica"/>
    <s v="No Aplica"/>
    <s v="No Aplica"/>
    <s v="Cumple"/>
    <s v="Cumple"/>
    <s v="Problema externo , poste . Solucionado"/>
    <x v="8"/>
    <x v="0"/>
    <x v="10"/>
    <x v="0"/>
    <n v="0.5"/>
    <n v="0.5"/>
    <n v="0.5"/>
    <n v="0.5"/>
    <n v="0.5"/>
    <n v="0.5"/>
    <n v="0.25"/>
    <n v="0.25"/>
    <n v="0.5"/>
    <n v="0.5"/>
    <n v="0.5"/>
    <n v="1"/>
    <x v="1"/>
  </r>
  <r>
    <s v="2091700"/>
    <s v="207608112022114812"/>
    <s v="DF20227512348"/>
    <x v="194"/>
    <x v="250"/>
    <s v="Cristobal toro"/>
    <s v="San luis 1528"/>
    <s v="Independencia"/>
    <x v="0"/>
    <s v="Cumple"/>
    <s v="Cumple"/>
    <s v="No Aplica"/>
    <s v="No Aplica"/>
    <s v="Cumple"/>
    <s v="Cumple"/>
    <s v="No"/>
    <s v="S/N"/>
    <s v="S/N"/>
    <s v="No Aplica"/>
    <s v="No Aplica"/>
    <s v="No Aplica"/>
    <s v="Cumple"/>
    <s v="Cumple Parcialmente"/>
    <s v="Falta mayor data en fotografias . Sin moradores"/>
    <x v="8"/>
    <x v="0"/>
    <x v="10"/>
    <x v="0"/>
    <n v="0.5"/>
    <n v="0.5"/>
    <n v="0.5"/>
    <n v="0.5"/>
    <n v="0.5"/>
    <n v="0.5"/>
    <n v="0.25"/>
    <n v="0.25"/>
    <n v="0.5"/>
    <n v="0.5"/>
    <n v="0.17499999999999999"/>
    <n v="0.93500000000000005"/>
    <x v="1"/>
  </r>
  <r>
    <s v="2091473"/>
    <s v="207608112022114109"/>
    <s v="DF20227521189"/>
    <x v="194"/>
    <x v="239"/>
    <s v="Cristobal toro"/>
    <s v="San luis 1546 5"/>
    <s v="Independencia"/>
    <x v="0"/>
    <s v="Cumple"/>
    <s v="Cumple"/>
    <s v="No Aplica"/>
    <s v="No Aplica"/>
    <s v="Cumple"/>
    <s v="Cumple"/>
    <s v="No"/>
    <s v="S/N"/>
    <s v="S/N"/>
    <s v="No Aplica"/>
    <s v="No Aplica"/>
    <s v="No Aplica"/>
    <s v="Cumple"/>
    <s v="Cumple"/>
    <s v="Problema externo , camarilla subt."/>
    <x v="8"/>
    <x v="0"/>
    <x v="10"/>
    <x v="0"/>
    <n v="0.5"/>
    <n v="0.5"/>
    <n v="0.5"/>
    <n v="0.5"/>
    <n v="0.5"/>
    <n v="0.5"/>
    <n v="0.25"/>
    <n v="0.25"/>
    <n v="0.5"/>
    <n v="0.5"/>
    <n v="0.5"/>
    <n v="1"/>
    <x v="1"/>
  </r>
  <r>
    <s v="2091361"/>
    <s v="207608112022113538"/>
    <s v="DF20227511197"/>
    <x v="194"/>
    <x v="243"/>
    <s v="Cristobal toro"/>
    <s v="San luis 1661"/>
    <s v="Independencia"/>
    <x v="0"/>
    <s v="Cumple"/>
    <s v="Cumple"/>
    <s v="No Aplica"/>
    <s v="No Aplica"/>
    <s v="Cumple"/>
    <s v="Cumple"/>
    <s v="No"/>
    <s v="S/N"/>
    <s v="S/N"/>
    <s v="No Aplica"/>
    <s v="No Aplica"/>
    <s v="No Aplica"/>
    <s v="Cumple"/>
    <s v="Cumple"/>
    <s v="Se divisa gente dentro de domicilio , peeo no atiende nadie , sin moradores . Sin mayor observacion"/>
    <x v="8"/>
    <x v="0"/>
    <x v="10"/>
    <x v="0"/>
    <n v="0.5"/>
    <n v="0.5"/>
    <n v="0.5"/>
    <n v="0.5"/>
    <n v="0.5"/>
    <n v="0.5"/>
    <n v="0.25"/>
    <n v="0.25"/>
    <n v="0.5"/>
    <n v="0.5"/>
    <n v="0.5"/>
    <n v="1"/>
    <x v="1"/>
  </r>
  <r>
    <s v="2091340"/>
    <s v="207608112022111120"/>
    <s v="DF20227512430"/>
    <x v="194"/>
    <x v="250"/>
    <s v="Cristobal toro"/>
    <s v="Francia 1612"/>
    <s v="Independencia"/>
    <x v="0"/>
    <s v="Cumple"/>
    <s v="Cumple"/>
    <s v="No Cumple"/>
    <s v="No Cumple"/>
    <s v="Cumple"/>
    <s v="Cumple"/>
    <s v="No"/>
    <s v="S/N"/>
    <s v="S/N"/>
    <s v="No Aplica"/>
    <s v="No Aplica"/>
    <s v="No Aplica"/>
    <s v="Cumple"/>
    <s v="Cumple"/>
    <s v="Sin moradores  Sin mayor observaciones"/>
    <x v="8"/>
    <x v="0"/>
    <x v="10"/>
    <x v="0"/>
    <n v="0.5"/>
    <n v="0.5"/>
    <n v="0"/>
    <n v="0"/>
    <n v="0.5"/>
    <n v="0.5"/>
    <n v="0.25"/>
    <n v="0.25"/>
    <n v="0.5"/>
    <n v="0.5"/>
    <n v="0.5"/>
    <n v="0.7"/>
    <x v="1"/>
  </r>
  <r>
    <s v="2091297"/>
    <s v="207608112022105930"/>
    <s v="DF20227512271"/>
    <x v="194"/>
    <x v="250"/>
    <s v="Cristobal toro"/>
    <s v="Juliet 2285"/>
    <s v="Independencia"/>
    <x v="0"/>
    <s v="Cumple"/>
    <s v="Cumple"/>
    <s v="No Aplica"/>
    <s v="No Aplica"/>
    <s v="Cumple"/>
    <s v="Cumple"/>
    <s v="No"/>
    <s v="S/N"/>
    <s v="S/N"/>
    <s v="No Aplica"/>
    <s v="No Aplica"/>
    <s v="No Aplica"/>
    <s v="Cumple"/>
    <s v="Cumple Parcialmente"/>
    <s v="Sin moradores . Falta mayor data en observacion"/>
    <x v="8"/>
    <x v="0"/>
    <x v="10"/>
    <x v="0"/>
    <n v="0.5"/>
    <n v="0.5"/>
    <n v="0.5"/>
    <n v="0.5"/>
    <n v="0.5"/>
    <n v="0.5"/>
    <n v="0.25"/>
    <n v="0.25"/>
    <n v="0.5"/>
    <n v="0.5"/>
    <n v="0.17499999999999999"/>
    <n v="0.93500000000000005"/>
    <x v="1"/>
  </r>
  <r>
    <s v="2094690"/>
    <s v="207609112022165955"/>
    <s v="DF20227517274"/>
    <x v="195"/>
    <x v="251"/>
    <s v="Cristobal toro"/>
    <s v="Pedro montt 2499"/>
    <s v="Santiago"/>
    <x v="0"/>
    <s v="Cumple"/>
    <s v="Cumple"/>
    <s v="No Cumple"/>
    <s v="No Cumple"/>
    <s v="Cumple"/>
    <s v="Cumple"/>
    <s v="No"/>
    <s v="S/N"/>
    <s v="S/N"/>
    <s v="No Aplica"/>
    <s v="No Aplica"/>
    <s v="No Aplica"/>
    <s v="No Cumple"/>
    <s v="No Cumple"/>
    <s v="Problema externo , TD ."/>
    <x v="8"/>
    <x v="0"/>
    <x v="10"/>
    <x v="0"/>
    <n v="0.5"/>
    <n v="0.5"/>
    <n v="0"/>
    <n v="0"/>
    <n v="0.5"/>
    <n v="0.5"/>
    <n v="0.25"/>
    <n v="0.25"/>
    <n v="0.5"/>
    <n v="0"/>
    <n v="0"/>
    <n v="0.5"/>
    <x v="1"/>
  </r>
  <r>
    <s v="2094151"/>
    <s v="207609112022155706"/>
    <s v="DF20227520491"/>
    <x v="195"/>
    <x v="239"/>
    <s v="Cristobal toro"/>
    <s v="Sargento aldea 1481"/>
    <s v="Santiago"/>
    <x v="0"/>
    <s v="Cumple"/>
    <s v="Cumple"/>
    <s v="No Cumple"/>
    <s v="No Cumple"/>
    <s v="Cumple"/>
    <s v="Cumple"/>
    <s v="No"/>
    <s v="S/N"/>
    <s v="S/N"/>
    <s v="No Aplica"/>
    <s v="No Aplica"/>
    <s v="No Aplica"/>
    <s v="Cumple"/>
    <s v="Cumple"/>
    <s v="Problema externo , tD"/>
    <x v="8"/>
    <x v="0"/>
    <x v="10"/>
    <x v="0"/>
    <n v="0.5"/>
    <n v="0.5"/>
    <n v="0"/>
    <n v="0"/>
    <n v="0.5"/>
    <n v="0.5"/>
    <n v="0.25"/>
    <n v="0.25"/>
    <n v="0.5"/>
    <n v="0.5"/>
    <n v="0.5"/>
    <n v="0.7"/>
    <x v="1"/>
  </r>
  <r>
    <s v="2094137"/>
    <s v="207609112022153514"/>
    <s v="DF20227525517"/>
    <x v="195"/>
    <x v="235"/>
    <s v="Cristobal toro"/>
    <s v="San isidro 1602"/>
    <s v="Santiago"/>
    <x v="0"/>
    <s v="Cumple"/>
    <s v="Cumple"/>
    <s v="No Aplica"/>
    <s v="No Aplica"/>
    <s v="Cumple"/>
    <s v="Cumple"/>
    <s v="Si"/>
    <s v="S/N"/>
    <s v="S/N"/>
    <s v="Cumple"/>
    <s v="Cumple"/>
    <s v="Cumple"/>
    <s v="Cumple"/>
    <s v="Cumple"/>
    <s v="Atiende cliente , corrobora visita de personal de emergencia , pero no quiere entregar mas datos , sin acceso a medidor"/>
    <x v="8"/>
    <x v="0"/>
    <x v="10"/>
    <x v="0"/>
    <n v="0.5"/>
    <n v="0.5"/>
    <n v="0.5"/>
    <n v="0.5"/>
    <n v="0.5"/>
    <n v="0.5"/>
    <n v="0.25"/>
    <n v="0.25"/>
    <n v="0.5"/>
    <n v="0.5"/>
    <n v="0.5"/>
    <n v="1"/>
    <x v="1"/>
  </r>
  <r>
    <s v="2094131"/>
    <s v="207609112022152550"/>
    <s v="DF20227527037"/>
    <x v="195"/>
    <x v="252"/>
    <s v="Cristobal toro"/>
    <s v="Vicuña mackena 1433 ED B dpto 1301"/>
    <s v="Santiago"/>
    <x v="0"/>
    <s v="Cumple"/>
    <s v="Cumple"/>
    <s v="No Aplica"/>
    <s v="No Aplica"/>
    <s v="Cumple"/>
    <s v="Cumple"/>
    <s v="Si"/>
    <s v="S/N"/>
    <s v="S/N"/>
    <s v="No Aplica"/>
    <s v="No Aplica"/>
    <s v="No Aplica"/>
    <s v="Cumple"/>
    <s v="Cumple Parcialmente"/>
    <s v="Falta mayor data en fotografias. Atiende concerge q no permite acceso , ya q por norma de edificio si no esta cliente no se permite acceso a menos q ue sea una emergencia . No entrega datos"/>
    <x v="8"/>
    <x v="0"/>
    <x v="10"/>
    <x v="0"/>
    <n v="0.5"/>
    <n v="0.5"/>
    <n v="0.5"/>
    <n v="0.5"/>
    <n v="0.5"/>
    <n v="0.5"/>
    <n v="0.25"/>
    <n v="0.25"/>
    <n v="0.5"/>
    <n v="0.5"/>
    <n v="0.17499999999999999"/>
    <n v="0.93500000000000005"/>
    <x v="1"/>
  </r>
  <r>
    <s v="2094121"/>
    <s v="207609112022150121"/>
    <s v="DF20227527048"/>
    <x v="195"/>
    <x v="252"/>
    <s v="Cristobal toro"/>
    <s v="Manuel antonio tocornal 1964"/>
    <s v="Santiago"/>
    <x v="0"/>
    <s v="Cumple"/>
    <s v="Cumple"/>
    <s v="No Aplica"/>
    <s v="No Aplica"/>
    <s v="Cumple"/>
    <s v="Cumple"/>
    <s v="Si"/>
    <s v="S/N"/>
    <s v="S/N"/>
    <s v="Cumple"/>
    <s v="Cumple"/>
    <s v="Cumple"/>
    <s v="Cumple"/>
    <s v="Cumple Parcialmente"/>
    <s v="Falta mayor data en fotografias . Atiende cliente que corrobora visita de personal , pero no entrega datos y no permite acceso a medidor . No se toma foto de fachada para evitar problema con cliente"/>
    <x v="8"/>
    <x v="0"/>
    <x v="10"/>
    <x v="0"/>
    <n v="0.5"/>
    <n v="0.5"/>
    <n v="0.5"/>
    <n v="0.5"/>
    <n v="0.5"/>
    <n v="0.5"/>
    <n v="0.25"/>
    <n v="0.25"/>
    <n v="0.5"/>
    <n v="0.5"/>
    <n v="0.17499999999999999"/>
    <n v="0.93500000000000005"/>
    <x v="1"/>
  </r>
  <r>
    <s v="2094113"/>
    <s v="207609112022144724"/>
    <s v="DF20227524876"/>
    <x v="195"/>
    <x v="253"/>
    <s v="Cristobal toro"/>
    <s v="Guillermo marconi 1920"/>
    <s v="Santiago"/>
    <x v="0"/>
    <s v="Cumple"/>
    <s v="Cumple"/>
    <s v="No Cumple"/>
    <s v="No Cumple"/>
    <s v="Cumple"/>
    <s v="Cumple"/>
    <s v="No"/>
    <s v="S/N"/>
    <s v="S/N"/>
    <s v="No Aplica"/>
    <s v="No Aplica"/>
    <s v="No Aplica"/>
    <s v="Cumple"/>
    <s v="Cumple"/>
    <s v="Sin moradores , sin mayor observacion"/>
    <x v="8"/>
    <x v="0"/>
    <x v="10"/>
    <x v="0"/>
    <n v="0.5"/>
    <n v="0.5"/>
    <n v="0"/>
    <n v="0"/>
    <n v="0.5"/>
    <n v="0.5"/>
    <n v="0.25"/>
    <n v="0.25"/>
    <n v="0.5"/>
    <n v="0.5"/>
    <n v="0.5"/>
    <n v="0.7"/>
    <x v="1"/>
  </r>
  <r>
    <s v="2094108"/>
    <s v="207609112022143157"/>
    <s v="DF20227514929"/>
    <x v="195"/>
    <x v="254"/>
    <s v="Cristobal toro"/>
    <s v="Padre orellana 1572"/>
    <s v="Santiago"/>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094034"/>
    <s v="207609112022130524"/>
    <s v="DF20227517832"/>
    <x v="195"/>
    <x v="251"/>
    <s v="Cristobal toro"/>
    <s v="Eduardo matte 1866"/>
    <s v="Santiago"/>
    <x v="0"/>
    <s v="Cumple"/>
    <s v="Cumple"/>
    <s v="No Aplica"/>
    <s v="No Aplica"/>
    <s v="Cumple"/>
    <s v="Cumple"/>
    <s v="No"/>
    <s v="S/N"/>
    <s v="S/N"/>
    <s v="No Aplica"/>
    <s v="No Aplica"/>
    <s v="No Aplica"/>
    <s v="Cumple"/>
    <s v="Cumple"/>
    <s v="Problema externo , TD"/>
    <x v="8"/>
    <x v="0"/>
    <x v="10"/>
    <x v="0"/>
    <n v="0.5"/>
    <n v="0.5"/>
    <n v="0.5"/>
    <n v="0.5"/>
    <n v="0.5"/>
    <n v="0.5"/>
    <n v="0.25"/>
    <n v="0.25"/>
    <n v="0.5"/>
    <n v="0.5"/>
    <n v="0.5"/>
    <n v="1"/>
    <x v="1"/>
  </r>
  <r>
    <s v="2094033"/>
    <s v="207609112022125501"/>
    <s v="DF20227517723"/>
    <x v="195"/>
    <x v="251"/>
    <s v="Cristobal toro"/>
    <s v="Davila larrain 1856"/>
    <s v="Santiago"/>
    <x v="0"/>
    <s v="Cumple"/>
    <s v="Cumple"/>
    <s v="No Cumple"/>
    <s v="No Cumple"/>
    <s v="Cumple"/>
    <s v="Cumple"/>
    <s v="No"/>
    <s v="S/N"/>
    <s v="S/N"/>
    <s v="No Aplica"/>
    <s v="No Aplica"/>
    <s v="No Aplica"/>
    <s v="Cumple"/>
    <s v="Cumple"/>
    <s v="Problema externo , TD."/>
    <x v="8"/>
    <x v="0"/>
    <x v="10"/>
    <x v="0"/>
    <n v="0.5"/>
    <n v="0.5"/>
    <n v="0"/>
    <n v="0"/>
    <n v="0.5"/>
    <n v="0.5"/>
    <n v="0.25"/>
    <n v="0.25"/>
    <n v="0.5"/>
    <n v="0.5"/>
    <n v="0.5"/>
    <n v="0.7"/>
    <x v="1"/>
  </r>
  <r>
    <s v="2094020"/>
    <s v="207609112022123444"/>
    <s v="DF20227517275"/>
    <x v="195"/>
    <x v="251"/>
    <s v="Cristobal toro"/>
    <s v="Santa elvira 412"/>
    <s v="Santiago"/>
    <x v="0"/>
    <s v="Cumple"/>
    <s v="Cumple"/>
    <s v="No Aplica"/>
    <s v="No Aplica"/>
    <s v="Cumple"/>
    <s v="Cumple"/>
    <s v="No"/>
    <s v="S/N"/>
    <s v="S/N"/>
    <s v="No Aplica"/>
    <s v="No Aplica"/>
    <s v="No Aplica"/>
    <s v="No Cumple"/>
    <s v="No Cumple"/>
    <s v="Falta maxima de fotos exigidas , mas data  Sin moradores"/>
    <x v="8"/>
    <x v="0"/>
    <x v="10"/>
    <x v="0"/>
    <n v="0.5"/>
    <n v="0.5"/>
    <n v="0.5"/>
    <n v="0.5"/>
    <n v="0.5"/>
    <n v="0.5"/>
    <n v="0.25"/>
    <n v="0.25"/>
    <n v="0.5"/>
    <n v="0"/>
    <n v="0"/>
    <n v="0.8"/>
    <x v="1"/>
  </r>
  <r>
    <s v="2094012"/>
    <s v="207609112022121857"/>
    <s v="DF20227512722"/>
    <x v="195"/>
    <x v="250"/>
    <s v="Cristobal toro"/>
    <s v="Juan vicuña 1441"/>
    <s v="Santiago"/>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093994"/>
    <s v="207609112022115615"/>
    <s v="DF20227512355"/>
    <x v="195"/>
    <x v="250"/>
    <s v="Cristobal toro"/>
    <s v="Placer 565"/>
    <s v="Santiago"/>
    <x v="0"/>
    <s v="Cumple"/>
    <s v="Cumple"/>
    <s v="No Aplica"/>
    <s v="No Aplica"/>
    <s v="Cumple"/>
    <s v="Cumple"/>
    <s v="No"/>
    <s v="S/N"/>
    <s v="S/N"/>
    <s v="No Aplica"/>
    <s v="No Aplica"/>
    <s v="No Aplica"/>
    <s v="Cumple"/>
    <s v="Cumple"/>
    <s v="Sin moradores  Problema externo ."/>
    <x v="8"/>
    <x v="0"/>
    <x v="10"/>
    <x v="0"/>
    <n v="0.5"/>
    <n v="0.5"/>
    <n v="0.5"/>
    <n v="0.5"/>
    <n v="0.5"/>
    <n v="0.5"/>
    <n v="0.25"/>
    <n v="0.25"/>
    <n v="0.5"/>
    <n v="0.5"/>
    <n v="0.5"/>
    <n v="1"/>
    <x v="1"/>
  </r>
  <r>
    <s v="2093984"/>
    <s v="207609112022114041"/>
    <s v="DF20227512757"/>
    <x v="195"/>
    <x v="250"/>
    <s v="Cristobal toro"/>
    <s v="Santa elena 1631 dpto 607"/>
    <s v="Santiago"/>
    <x v="0"/>
    <s v="Cumple"/>
    <s v="Cumple"/>
    <s v="No Aplica"/>
    <s v="No Aplica"/>
    <s v="Cumple"/>
    <s v="Cumple"/>
    <s v="Si"/>
    <s v="S/N"/>
    <s v="S/N"/>
    <s v="No Aplica"/>
    <s v="No Aplica"/>
    <s v="No Aplica"/>
    <s v="Cumple"/>
    <s v="Cumple Parcialmente"/>
    <s v="Falta mayor data en fotografias . No se puede ingresar a medidores , ya persona q tiene llaves no se encontraria en el momento.  Concerge no entrega datos"/>
    <x v="8"/>
    <x v="0"/>
    <x v="10"/>
    <x v="0"/>
    <n v="0.5"/>
    <n v="0.5"/>
    <n v="0.5"/>
    <n v="0.5"/>
    <n v="0.5"/>
    <n v="0.5"/>
    <n v="0.25"/>
    <n v="0.25"/>
    <n v="0.5"/>
    <n v="0.5"/>
    <n v="0.17499999999999999"/>
    <n v="0.93500000000000005"/>
    <x v="1"/>
  </r>
  <r>
    <s v="2093971"/>
    <s v="207609112022112432"/>
    <s v="DF20227512835"/>
    <x v="195"/>
    <x v="250"/>
    <s v="Cristobal toro"/>
    <s v="Santa elena 1770 dpto 1606 A"/>
    <s v="Santiago"/>
    <x v="0"/>
    <s v="Cumple"/>
    <s v="Cumple"/>
    <s v="No Aplica"/>
    <s v="No Aplica"/>
    <s v="Cumple"/>
    <s v="Cumple"/>
    <s v="Si"/>
    <s v="Angie olivares"/>
    <s v="229342537"/>
    <s v="Cumple"/>
    <s v="Cumple"/>
    <s v="Cumple"/>
    <s v="Cumple"/>
    <s v="Cumple Parcialmente"/>
    <s v="Falta data en algunas fotos . Tapa caja de empalme sin portasellos . No se toman fotos con georeferencia por mala señal en sala electrica ."/>
    <x v="8"/>
    <x v="0"/>
    <x v="10"/>
    <x v="0"/>
    <n v="0.5"/>
    <n v="0.5"/>
    <n v="0.5"/>
    <n v="0.5"/>
    <n v="0.5"/>
    <n v="0.5"/>
    <n v="0.25"/>
    <n v="0.25"/>
    <n v="0.5"/>
    <n v="0.5"/>
    <n v="0.17499999999999999"/>
    <n v="0.93500000000000005"/>
    <x v="1"/>
  </r>
  <r>
    <s v="2093958"/>
    <s v="207609112022105857"/>
    <s v="DF20227512998"/>
    <x v="195"/>
    <x v="255"/>
    <s v="Cristobal toro"/>
    <s v="Padre orellana 1656 dpto 930"/>
    <s v="Santiago"/>
    <x v="0"/>
    <s v="Cumple"/>
    <s v="Cumple"/>
    <s v="No Aplica"/>
    <s v="No Aplica"/>
    <s v="Cumple"/>
    <s v="Cumple"/>
    <s v="Si"/>
    <s v="Luz maria soto"/>
    <s v="233144285"/>
    <s v="Cumple"/>
    <s v="Cumple"/>
    <s v="Cumple"/>
    <s v="Cumple"/>
    <s v="Cumple"/>
    <s v="Se verifica , sin tapa concentrador electrico ."/>
    <x v="8"/>
    <x v="0"/>
    <x v="10"/>
    <x v="0"/>
    <n v="0.5"/>
    <n v="0.5"/>
    <n v="0.5"/>
    <n v="0.5"/>
    <n v="0.5"/>
    <n v="0.5"/>
    <n v="0.25"/>
    <n v="0.25"/>
    <n v="0.5"/>
    <n v="0.5"/>
    <n v="0.5"/>
    <n v="1"/>
    <x v="1"/>
  </r>
  <r>
    <s v="2099120"/>
    <s v="207610112022170839"/>
    <s v="DF20227512279"/>
    <x v="196"/>
    <x v="250"/>
    <s v="Cristobal toro"/>
    <s v="Fariña 421 F"/>
    <s v="Recoleta"/>
    <x v="0"/>
    <s v="Cumple"/>
    <s v="Cumple"/>
    <s v="No Aplica"/>
    <s v="No Aplica"/>
    <s v="Cumple"/>
    <s v="Cumple"/>
    <s v="No"/>
    <s v="S/N"/>
    <s v="S/N"/>
    <s v="No Aplica"/>
    <s v="No Aplica"/>
    <s v="No Aplica"/>
    <s v="Cumple"/>
    <s v="Cumple"/>
    <s v="Zona conflictiva , no se toman fotos por precaucion. Sin moradores ."/>
    <x v="8"/>
    <x v="0"/>
    <x v="10"/>
    <x v="0"/>
    <n v="0.5"/>
    <n v="0.5"/>
    <n v="0.5"/>
    <n v="0.5"/>
    <n v="0.5"/>
    <n v="0.5"/>
    <n v="0.25"/>
    <n v="0.25"/>
    <n v="0.5"/>
    <n v="0.5"/>
    <n v="0.5"/>
    <n v="1"/>
    <x v="1"/>
  </r>
  <r>
    <s v="2099118"/>
    <s v="207610112022170610"/>
    <s v="DF20227511403"/>
    <x v="196"/>
    <x v="243"/>
    <s v="Cristobal toro"/>
    <s v="Fariña 453 E"/>
    <s v="Recoleta"/>
    <x v="0"/>
    <s v="Cumple"/>
    <s v="Cumple"/>
    <s v="No Aplica"/>
    <s v="No Aplica"/>
    <s v="Cumple"/>
    <s v="Cumple"/>
    <s v="No"/>
    <s v="S/N"/>
    <s v="S/N"/>
    <s v="No Aplica"/>
    <s v="No Aplica"/>
    <s v="No Aplica"/>
    <s v="Cumple"/>
    <s v="Cumple Parcialmente"/>
    <s v="Falta mayor data en fotos Sin moradores ,  Zona confluctiva . No se toman fotor por precaucion"/>
    <x v="8"/>
    <x v="0"/>
    <x v="10"/>
    <x v="0"/>
    <n v="0.5"/>
    <n v="0.5"/>
    <n v="0.5"/>
    <n v="0.5"/>
    <n v="0.5"/>
    <n v="0.5"/>
    <n v="0.25"/>
    <n v="0.25"/>
    <n v="0.5"/>
    <n v="0.5"/>
    <n v="0.17499999999999999"/>
    <n v="0.93500000000000005"/>
    <x v="1"/>
  </r>
  <r>
    <s v="2099115"/>
    <s v="207610112022165855"/>
    <s v="DF20227521142"/>
    <x v="196"/>
    <x v="239"/>
    <s v="Cristobal toro"/>
    <s v="Adela martinez 306"/>
    <s v="Recoleta"/>
    <x v="0"/>
    <s v="Cumple"/>
    <s v="Cumple"/>
    <s v="No Aplica"/>
    <s v="No Aplica"/>
    <s v="Cumple"/>
    <s v="Cumple"/>
    <s v="No"/>
    <s v="S/N"/>
    <s v="S/N"/>
    <s v="No Aplica"/>
    <s v="No Aplica"/>
    <s v="No Aplica"/>
    <s v="Cumple"/>
    <s v="Cumple Parcialmente"/>
    <s v="Falta mayor data en fotos  Sector hostil"/>
    <x v="8"/>
    <x v="0"/>
    <x v="10"/>
    <x v="0"/>
    <n v="0.5"/>
    <n v="0.5"/>
    <n v="0.5"/>
    <n v="0.5"/>
    <n v="0.5"/>
    <n v="0.5"/>
    <n v="0.25"/>
    <n v="0.25"/>
    <n v="0.5"/>
    <n v="0.5"/>
    <n v="0.17499999999999999"/>
    <n v="0.93500000000000005"/>
    <x v="1"/>
  </r>
  <r>
    <s v="2099006"/>
    <s v="207610112022152210"/>
    <s v="DF20227516833"/>
    <x v="196"/>
    <x v="256"/>
    <s v="Cristobal toro"/>
    <s v="Los cipreses 1824"/>
    <s v="Recoleta"/>
    <x v="0"/>
    <s v="Cumple"/>
    <s v="Cumple"/>
    <s v="No Cumple"/>
    <s v="No Cumple"/>
    <s v="Cumple"/>
    <s v="Cumple"/>
    <s v="No"/>
    <s v="S/N"/>
    <s v="S/N"/>
    <s v="No Aplica"/>
    <s v="No Aplica"/>
    <s v="No Aplica"/>
    <s v="Cumple"/>
    <s v="Cumple"/>
    <s v="Sin moradores  Sin mayor observacion"/>
    <x v="8"/>
    <x v="0"/>
    <x v="10"/>
    <x v="0"/>
    <n v="0.5"/>
    <n v="0.5"/>
    <n v="0"/>
    <n v="0"/>
    <n v="0.5"/>
    <n v="0.5"/>
    <n v="0.25"/>
    <n v="0.25"/>
    <n v="0.5"/>
    <n v="0.5"/>
    <n v="0.5"/>
    <n v="0.7"/>
    <x v="1"/>
  </r>
  <r>
    <s v="2099001"/>
    <s v="207610112022151311"/>
    <s v="DF20227524893"/>
    <x v="196"/>
    <x v="253"/>
    <s v="Cristobal toro"/>
    <s v="Aurora de chile 1515"/>
    <s v="Recoleta"/>
    <x v="0"/>
    <s v="Cumple"/>
    <s v="Cumple"/>
    <s v="No Aplica"/>
    <s v="No Aplica"/>
    <s v="Cumple"/>
    <s v="Cumple"/>
    <s v="No"/>
    <s v="S/N"/>
    <s v="S/N"/>
    <s v="No Aplica"/>
    <s v="No Aplica"/>
    <s v="No Aplica"/>
    <s v="Cumple"/>
    <s v="Cumple"/>
    <s v="Sector conflictivo , se evita tomar fotos . Sin moradores"/>
    <x v="8"/>
    <x v="0"/>
    <x v="10"/>
    <x v="0"/>
    <n v="0.5"/>
    <n v="0.5"/>
    <n v="0.5"/>
    <n v="0.5"/>
    <n v="0.5"/>
    <n v="0.5"/>
    <n v="0.25"/>
    <n v="0.25"/>
    <n v="0.5"/>
    <n v="0.5"/>
    <n v="0.5"/>
    <n v="1"/>
    <x v="1"/>
  </r>
  <r>
    <s v="2098974"/>
    <s v="207510112022144035"/>
    <s v="DF20227507440"/>
    <x v="196"/>
    <x v="246"/>
    <s v="AARON HUENCHUMIL"/>
    <s v="Montau #1509 dpto 1510"/>
    <s v="Independencia"/>
    <x v="0"/>
    <s v="Cumple"/>
    <s v="Cumple"/>
    <s v="No Cumple"/>
    <s v="No Cumple"/>
    <s v="Cumple Mayormente"/>
    <s v="Cumple"/>
    <s v="Si"/>
    <s v="S/N"/>
    <s v="S/N"/>
    <s v="Cumple"/>
    <s v="Cumple"/>
    <s v="Cumple"/>
    <s v="Cumple"/>
    <s v="Cumple"/>
    <s v="1-Administrador de edificio confirma que se encuentran con suministro electrico, pero con la solucion provisoria que dieron tecnicos el dia su visita"/>
    <x v="8"/>
    <x v="0"/>
    <x v="10"/>
    <x v="0"/>
    <n v="0.5"/>
    <n v="0.5"/>
    <n v="0"/>
    <n v="0"/>
    <n v="0.32500000000000001"/>
    <n v="0.5"/>
    <n v="0.25"/>
    <n v="0.25"/>
    <n v="0.5"/>
    <n v="0.5"/>
    <n v="0.5"/>
    <n v="0.67375000000000007"/>
    <x v="1"/>
  </r>
  <r>
    <s v="2098932"/>
    <s v="207510112022134631"/>
    <s v="DF20227506341"/>
    <x v="196"/>
    <x v="248"/>
    <s v="AARON HUENCHUMIL"/>
    <s v="Inglaterra #1144 dpto 615 B"/>
    <s v="Independencia"/>
    <x v="0"/>
    <s v="Cumple"/>
    <s v="Cumple"/>
    <s v="No Aplica"/>
    <s v="No Aplica"/>
    <s v="Cumple"/>
    <s v="Cumple"/>
    <s v="No"/>
    <s v="S/N"/>
    <s v="S/N"/>
    <s v="No Aplica"/>
    <s v="No Aplica"/>
    <s v="No Aplica"/>
    <s v="Cumple"/>
    <s v="Cumple"/>
    <s v="1- Cliente no se encuentra en dlmicilio 2- No se logra acceso a shaft, conserjes tienen perdida llave de piso 6"/>
    <x v="8"/>
    <x v="0"/>
    <x v="10"/>
    <x v="0"/>
    <n v="0.5"/>
    <n v="0.5"/>
    <n v="0.5"/>
    <n v="0.5"/>
    <n v="0.5"/>
    <n v="0.5"/>
    <n v="0.25"/>
    <n v="0.25"/>
    <n v="0.5"/>
    <n v="0.5"/>
    <n v="0.5"/>
    <n v="1"/>
    <x v="1"/>
  </r>
  <r>
    <s v="2098929"/>
    <s v="207610112022134416"/>
    <s v="DF20227518411"/>
    <x v="196"/>
    <x v="238"/>
    <s v="Cristobal toro"/>
    <s v="El roble 112"/>
    <s v="Recoleta"/>
    <x v="0"/>
    <s v="Cumple"/>
    <s v="Cumple"/>
    <s v="No Cumple"/>
    <s v="No Cumple"/>
    <s v="Cumple"/>
    <s v="Cumple"/>
    <s v="No"/>
    <s v="S/N"/>
    <s v="S/N"/>
    <s v="No Aplica"/>
    <s v="No Aplica"/>
    <s v="No Aplica"/>
    <s v="Cumple"/>
    <s v="Cumple"/>
    <s v="Sin moradores  Sin mayor observacion"/>
    <x v="8"/>
    <x v="0"/>
    <x v="10"/>
    <x v="0"/>
    <n v="0.5"/>
    <n v="0.5"/>
    <n v="0"/>
    <n v="0"/>
    <n v="0.5"/>
    <n v="0.5"/>
    <n v="0.25"/>
    <n v="0.25"/>
    <n v="0.5"/>
    <n v="0.5"/>
    <n v="0.5"/>
    <n v="0.7"/>
    <x v="1"/>
  </r>
  <r>
    <s v="2098696"/>
    <s v="207510112022131432"/>
    <s v="DF20227503588"/>
    <x v="196"/>
    <x v="236"/>
    <s v="AARON HUENCHUMIL"/>
    <s v="Frente Alberto Zañartu #1023"/>
    <s v="Independencia"/>
    <x v="0"/>
    <s v="Cumple"/>
    <s v="Cumple"/>
    <s v="No Aplica"/>
    <s v="No Aplica"/>
    <s v="Cumple"/>
    <s v="Cumple"/>
    <s v="Si"/>
    <s v="S/N"/>
    <s v="S/N"/>
    <s v="No Aplica"/>
    <s v="No Aplica"/>
    <s v="Cumple"/>
    <s v="Cumple"/>
    <s v="Cumple"/>
    <s v="1-Cliente no recuerda visita de tecnicos, pero confirma encontrarse con suministro electrico"/>
    <x v="8"/>
    <x v="0"/>
    <x v="10"/>
    <x v="0"/>
    <n v="0.5"/>
    <n v="0.5"/>
    <n v="0.5"/>
    <n v="0.5"/>
    <n v="0.5"/>
    <n v="0.5"/>
    <n v="0.25"/>
    <n v="0.25"/>
    <n v="0.5"/>
    <n v="0.5"/>
    <n v="0.5"/>
    <n v="1"/>
    <x v="1"/>
  </r>
  <r>
    <s v="2097682"/>
    <s v="207610112022125958"/>
    <s v="DF20227518451"/>
    <x v="196"/>
    <x v="238"/>
    <s v="Cristobal toro"/>
    <s v="Las galaxias 1274"/>
    <s v="Recoleta"/>
    <x v="0"/>
    <s v="Cumple"/>
    <s v="Cumple"/>
    <s v="No Aplica"/>
    <s v="No Aplica"/>
    <s v="Cumple"/>
    <s v="Cumple"/>
    <s v="No"/>
    <s v="S/N"/>
    <s v="S/N"/>
    <s v="No Aplica"/>
    <s v="No Aplica"/>
    <s v="No Aplica"/>
    <s v="Cumple"/>
    <s v="Cumple"/>
    <s v="Sin moradores , local comercias . Sector hostil"/>
    <x v="8"/>
    <x v="0"/>
    <x v="10"/>
    <x v="0"/>
    <n v="0.5"/>
    <n v="0.5"/>
    <n v="0.5"/>
    <n v="0.5"/>
    <n v="0.5"/>
    <n v="0.5"/>
    <n v="0.25"/>
    <n v="0.25"/>
    <n v="0.5"/>
    <n v="0.5"/>
    <n v="0.5"/>
    <n v="1"/>
    <x v="1"/>
  </r>
  <r>
    <s v="2097677"/>
    <s v="207510112022125253"/>
    <s v="DF20227503658"/>
    <x v="196"/>
    <x v="236"/>
    <s v="AARON HUENCHUMIL"/>
    <s v="Independencia #1193 C2"/>
    <s v="Independencia"/>
    <x v="0"/>
    <s v="Cumple"/>
    <s v="Cumple"/>
    <s v="No Aplica"/>
    <s v="No Aplica"/>
    <s v="Cumple"/>
    <s v="Cumple"/>
    <s v="No"/>
    <s v="S/N"/>
    <s v="S/N"/>
    <s v="No Aplica"/>
    <s v="No Aplica"/>
    <s v="No Aplica"/>
    <s v="Cumple"/>
    <s v="Cumple"/>
    <s v="1-Cliente no se encuentra en domicilio"/>
    <x v="8"/>
    <x v="0"/>
    <x v="10"/>
    <x v="0"/>
    <n v="0.5"/>
    <n v="0.5"/>
    <n v="0.5"/>
    <n v="0.5"/>
    <n v="0.5"/>
    <n v="0.5"/>
    <n v="0.25"/>
    <n v="0.25"/>
    <n v="0.5"/>
    <n v="0.5"/>
    <n v="0.5"/>
    <n v="1"/>
    <x v="1"/>
  </r>
  <r>
    <s v="2097660"/>
    <s v="207610112022123603"/>
    <s v="DF20227517786"/>
    <x v="196"/>
    <x v="251"/>
    <s v="Cristobal toro"/>
    <s v="Atahualpa 2847"/>
    <s v="Recoleta"/>
    <x v="0"/>
    <s v="Cumple"/>
    <s v="Cumple"/>
    <s v="No Aplica"/>
    <s v="No Aplica"/>
    <s v="Cumple"/>
    <s v="Cumple"/>
    <s v="Si"/>
    <s v="Luis ortiz"/>
    <s v="940580380"/>
    <s v="Cumple"/>
    <s v="Cumple"/>
    <s v="Cumple"/>
    <s v="Cumple"/>
    <s v="Cumple"/>
    <s v="Se verifica inspeccion , sin mayor observacion"/>
    <x v="8"/>
    <x v="0"/>
    <x v="10"/>
    <x v="0"/>
    <n v="0.5"/>
    <n v="0.5"/>
    <n v="0.5"/>
    <n v="0.5"/>
    <n v="0.5"/>
    <n v="0.5"/>
    <n v="0.25"/>
    <n v="0.25"/>
    <n v="0.5"/>
    <n v="0.5"/>
    <n v="0.5"/>
    <n v="1"/>
    <x v="1"/>
  </r>
  <r>
    <s v="2097648"/>
    <s v="207610112022122110"/>
    <s v="DF20227517051"/>
    <x v="196"/>
    <x v="256"/>
    <s v="Cristobal toro"/>
    <s v="Green cross 1238"/>
    <s v="Recoleta"/>
    <x v="0"/>
    <s v="Cumple"/>
    <s v="Cumple"/>
    <s v="No Cumple"/>
    <s v="No Cumple"/>
    <s v="Cumple"/>
    <s v="Cumple"/>
    <s v="No"/>
    <s v="S/N"/>
    <s v="S/N"/>
    <s v="No Aplica"/>
    <s v="No Aplica"/>
    <s v="No Aplica"/>
    <s v="Cumple"/>
    <s v="Cumple"/>
    <s v="Zona conflictiva , no se toman fotos por precaucion . Sin moradores"/>
    <x v="8"/>
    <x v="0"/>
    <x v="10"/>
    <x v="0"/>
    <n v="0.5"/>
    <n v="0.5"/>
    <n v="0"/>
    <n v="0"/>
    <n v="0.5"/>
    <n v="0.5"/>
    <n v="0.25"/>
    <n v="0.25"/>
    <n v="0.5"/>
    <n v="0.5"/>
    <n v="0.5"/>
    <n v="0.7"/>
    <x v="1"/>
  </r>
  <r>
    <s v="2097645"/>
    <s v="207510112022121728"/>
    <s v="DF20227504456"/>
    <x v="196"/>
    <x v="244"/>
    <s v="AARON HUENCHUMIL"/>
    <s v="Independencia #801 dpto 1303"/>
    <s v="Independencia"/>
    <x v="0"/>
    <s v="Cumple"/>
    <s v="Cumple"/>
    <s v="No Aplica"/>
    <s v="No Aplica"/>
    <s v="Cumple"/>
    <s v="Cumple"/>
    <s v="No"/>
    <s v="S/N"/>
    <s v="S/N"/>
    <s v="No Aplica"/>
    <s v="No Aplica"/>
    <s v="No Aplica"/>
    <s v="Cumple"/>
    <s v="Cumple"/>
    <s v="1-Cliente no se encuentra en domicilio, conserje permite acceso a shaft medidores 2- Caja de equipo medida con tapa abierta  3- Suministro electrico normalizado"/>
    <x v="8"/>
    <x v="0"/>
    <x v="10"/>
    <x v="0"/>
    <n v="0.5"/>
    <n v="0.5"/>
    <n v="0.5"/>
    <n v="0.5"/>
    <n v="0.5"/>
    <n v="0.5"/>
    <n v="0.25"/>
    <n v="0.25"/>
    <n v="0.5"/>
    <n v="0.5"/>
    <n v="0.5"/>
    <n v="1"/>
    <x v="1"/>
  </r>
  <r>
    <s v="2097637"/>
    <s v="207610112022120723"/>
    <s v="DF20227516843"/>
    <x v="196"/>
    <x v="256"/>
    <s v="Cristobal toro"/>
    <s v="Lemuria 3246"/>
    <s v="Recoleta"/>
    <x v="0"/>
    <s v="Cumple"/>
    <s v="Cumple"/>
    <s v="No Cumple"/>
    <s v="No Cumple"/>
    <s v="Cumple"/>
    <s v="Cumple"/>
    <s v="Si"/>
    <s v="Jorge ortega"/>
    <s v="988391737"/>
    <s v="Cumple"/>
    <s v="Cumple"/>
    <s v="Cumple"/>
    <s v="Cumple"/>
    <s v="Cumple"/>
    <s v="Se verifica inspeccion , sin mayor observacion"/>
    <x v="8"/>
    <x v="0"/>
    <x v="10"/>
    <x v="0"/>
    <n v="0.5"/>
    <n v="0.5"/>
    <n v="0"/>
    <n v="0"/>
    <n v="0.5"/>
    <n v="0.5"/>
    <n v="0.25"/>
    <n v="0.25"/>
    <n v="0.5"/>
    <n v="0.5"/>
    <n v="0.5"/>
    <n v="0.7"/>
    <x v="1"/>
  </r>
  <r>
    <s v="2096633"/>
    <s v="207610112022115013"/>
    <s v="DF20227516824"/>
    <x v="196"/>
    <x v="256"/>
    <s v="Cristobal toro"/>
    <s v="Texas 1137"/>
    <s v="Recoleta"/>
    <x v="0"/>
    <s v="Cumple"/>
    <s v="Cumple"/>
    <s v="No Cumple"/>
    <s v="No Cumple"/>
    <s v="Cumple"/>
    <s v="Cumple"/>
    <s v="No"/>
    <s v="S/N"/>
    <s v="S/N"/>
    <s v="No Aplica"/>
    <s v="No Aplica"/>
    <s v="No Aplica"/>
    <s v="Cumple"/>
    <s v="Cumple"/>
    <s v="No se toman muchas fotos , personas en esquina , por precaucion no se realiza toma de fotos . Sin moradores ."/>
    <x v="8"/>
    <x v="0"/>
    <x v="10"/>
    <x v="0"/>
    <n v="0.5"/>
    <n v="0.5"/>
    <n v="0"/>
    <n v="0"/>
    <n v="0.5"/>
    <n v="0.5"/>
    <n v="0.25"/>
    <n v="0.25"/>
    <n v="0.5"/>
    <n v="0.5"/>
    <n v="0.5"/>
    <n v="0.7"/>
    <x v="1"/>
  </r>
  <r>
    <s v="2096632"/>
    <s v="207510112022114653"/>
    <s v="DF20227510147"/>
    <x v="196"/>
    <x v="249"/>
    <s v="AARON HUENCHUMIL"/>
    <s v="Echeverria #1025"/>
    <s v="Independencia"/>
    <x v="0"/>
    <s v="Cumple"/>
    <s v="Cumple"/>
    <s v="No Aplica"/>
    <s v="No Aplica"/>
    <s v="Cumple"/>
    <s v="Cumple"/>
    <s v="Si"/>
    <s v="S/N"/>
    <s v="S/N"/>
    <s v="Cumple"/>
    <s v="Cumple"/>
    <s v="Cumple"/>
    <s v="Cumple"/>
    <s v="Cumple"/>
    <s v="1-Cliente y sector con suministro electrico normal"/>
    <x v="8"/>
    <x v="0"/>
    <x v="10"/>
    <x v="0"/>
    <n v="0.5"/>
    <n v="0.5"/>
    <n v="0.5"/>
    <n v="0.5"/>
    <n v="0.5"/>
    <n v="0.5"/>
    <n v="0.25"/>
    <n v="0.25"/>
    <n v="0.5"/>
    <n v="0.5"/>
    <n v="0.5"/>
    <n v="1"/>
    <x v="1"/>
  </r>
  <r>
    <s v="2096534"/>
    <s v="207610112022113336"/>
    <s v="DF20227512929"/>
    <x v="196"/>
    <x v="250"/>
    <s v="Cristobal toro"/>
    <s v="Heroe jose jimenez 203"/>
    <s v="Recoleta"/>
    <x v="0"/>
    <s v="Cumple"/>
    <s v="Cumple"/>
    <s v="No Aplica"/>
    <s v="No Aplica"/>
    <s v="Cumple"/>
    <s v="Cumple"/>
    <s v="No"/>
    <s v="S/N"/>
    <s v="S/N"/>
    <s v="No Aplica"/>
    <s v="No Aplica"/>
    <s v="No Aplica"/>
    <s v="Cumple"/>
    <s v="Cumple Parcialmente"/>
    <s v="Falta mayor data en fotos . Sin moradores . Sector hostil . No se toman fotos por precaucion"/>
    <x v="8"/>
    <x v="0"/>
    <x v="10"/>
    <x v="0"/>
    <n v="0.5"/>
    <n v="0.5"/>
    <n v="0.5"/>
    <n v="0.5"/>
    <n v="0.5"/>
    <n v="0.5"/>
    <n v="0.25"/>
    <n v="0.25"/>
    <n v="0.5"/>
    <n v="0.5"/>
    <n v="0.17499999999999999"/>
    <n v="0.93500000000000005"/>
    <x v="1"/>
  </r>
  <r>
    <s v="2095619"/>
    <s v="207510112022111952"/>
    <s v="DF20227508188"/>
    <x v="196"/>
    <x v="240"/>
    <s v="AARON HUENCHUMIL"/>
    <s v="Independencia #689 dpto 402"/>
    <s v="Independencia"/>
    <x v="0"/>
    <s v="Cumple"/>
    <s v="Cumple"/>
    <s v="No Cumple"/>
    <s v="No Cumple"/>
    <s v="Cumple"/>
    <s v="Cumple"/>
    <s v="No"/>
    <s v="S/N"/>
    <s v="S/N"/>
    <s v="No Aplica"/>
    <s v="No Aplica"/>
    <s v="No Aplica"/>
    <s v="Cumple"/>
    <s v="Cumple"/>
    <s v="1- Cliente no se encuentra en domicilio 2-No declara codigo de material utilizado, pero si describe su uso"/>
    <x v="8"/>
    <x v="0"/>
    <x v="10"/>
    <x v="0"/>
    <n v="0.5"/>
    <n v="0.5"/>
    <n v="0"/>
    <n v="0"/>
    <n v="0.5"/>
    <n v="0.5"/>
    <n v="0.25"/>
    <n v="0.25"/>
    <n v="0.5"/>
    <n v="0.5"/>
    <n v="0.5"/>
    <n v="0.7"/>
    <x v="1"/>
  </r>
  <r>
    <s v="2095618"/>
    <s v="207610112022112042"/>
    <s v="DF20227515844"/>
    <x v="196"/>
    <x v="257"/>
    <s v="Cristobal toro"/>
    <s v="Descartes 3136"/>
    <s v="Recoleta"/>
    <x v="0"/>
    <s v="Cumple"/>
    <s v="Cumple"/>
    <s v="No Aplica"/>
    <s v="No Aplica"/>
    <s v="Cumple"/>
    <s v="Cumple"/>
    <s v="No"/>
    <s v="S/N"/>
    <s v="S/N"/>
    <s v="No Aplica"/>
    <s v="No Aplica"/>
    <s v="No Aplica"/>
    <s v="Cumple"/>
    <s v="Cumple Parcialmente"/>
    <s v="Falta data en 1 foto . Sin moradores"/>
    <x v="8"/>
    <x v="0"/>
    <x v="10"/>
    <x v="0"/>
    <n v="0.5"/>
    <n v="0.5"/>
    <n v="0.5"/>
    <n v="0.5"/>
    <n v="0.5"/>
    <n v="0.5"/>
    <n v="0.25"/>
    <n v="0.25"/>
    <n v="0.5"/>
    <n v="0.5"/>
    <n v="0.17499999999999999"/>
    <n v="0.93500000000000005"/>
    <x v="1"/>
  </r>
  <r>
    <s v="2095613"/>
    <s v="207610112022110817"/>
    <s v="DF20227514285"/>
    <x v="196"/>
    <x v="254"/>
    <s v="Cristobal toro"/>
    <s v="Gilda 3069"/>
    <s v="Recoleta"/>
    <x v="0"/>
    <s v="Cumple"/>
    <s v="Cumple"/>
    <s v="No Aplica"/>
    <s v="No Aplica"/>
    <s v="Cumple"/>
    <s v="Cumple"/>
    <s v="No"/>
    <s v="S/N"/>
    <s v="S/N"/>
    <s v="No Aplica"/>
    <s v="No Aplica"/>
    <s v="No Aplica"/>
    <s v="No Cumple"/>
    <s v="No Cumple"/>
    <s v="Falta maxima de fotos exigidas . Sin moradores ."/>
    <x v="8"/>
    <x v="0"/>
    <x v="10"/>
    <x v="0"/>
    <n v="0.5"/>
    <n v="0.5"/>
    <n v="0.5"/>
    <n v="0.5"/>
    <n v="0.5"/>
    <n v="0.5"/>
    <n v="0.25"/>
    <n v="0.25"/>
    <n v="0.5"/>
    <n v="0"/>
    <n v="0"/>
    <n v="0.8"/>
    <x v="1"/>
  </r>
  <r>
    <s v="2095608"/>
    <s v="207610112022110028"/>
    <s v="DF20227513225"/>
    <x v="196"/>
    <x v="255"/>
    <s v="Cristobal toro"/>
    <s v="Jorge pizarro silva 3091"/>
    <s v="Recoleta"/>
    <x v="0"/>
    <s v="Cumple"/>
    <s v="Cumple"/>
    <s v="No Aplica"/>
    <s v="No Aplica"/>
    <s v="Cumple"/>
    <s v="Cumple"/>
    <s v="No"/>
    <s v="S/N"/>
    <s v="S/N"/>
    <s v="No Aplica"/>
    <s v="No Aplica"/>
    <s v="No Aplica"/>
    <s v="Cumple"/>
    <s v="Cumple"/>
    <s v="Sin moradores  Sin mayor observacion"/>
    <x v="8"/>
    <x v="0"/>
    <x v="10"/>
    <x v="0"/>
    <n v="0.5"/>
    <n v="0.5"/>
    <n v="0.5"/>
    <n v="0.5"/>
    <n v="0.5"/>
    <n v="0.5"/>
    <n v="0.25"/>
    <n v="0.25"/>
    <n v="0.5"/>
    <n v="0.5"/>
    <n v="0.5"/>
    <n v="1"/>
    <x v="1"/>
  </r>
  <r>
    <s v="2095597"/>
    <s v="207610112022104615"/>
    <s v="DF20227511352"/>
    <x v="196"/>
    <x v="243"/>
    <s v="Cristobal toro"/>
    <s v="Lircay 209"/>
    <s v="Recoleta"/>
    <x v="0"/>
    <s v="Cumple"/>
    <s v="Cumple"/>
    <s v="No Aplica"/>
    <s v="No Aplica"/>
    <s v="Cumple"/>
    <s v="Cumple"/>
    <s v="No"/>
    <s v="S/N"/>
    <s v="S/N"/>
    <s v="No Aplica"/>
    <s v="No Aplica"/>
    <s v="No Aplica"/>
    <s v="Cumple"/>
    <s v="Cumple"/>
    <s v="Sector hostil . Sin moradores . Sin mayor observacion"/>
    <x v="8"/>
    <x v="0"/>
    <x v="10"/>
    <x v="0"/>
    <n v="0.5"/>
    <n v="0.5"/>
    <n v="0.5"/>
    <n v="0.5"/>
    <n v="0.5"/>
    <n v="0.5"/>
    <n v="0.25"/>
    <n v="0.25"/>
    <n v="0.5"/>
    <n v="0.5"/>
    <n v="0.5"/>
    <n v="1"/>
    <x v="1"/>
  </r>
  <r>
    <s v="2100394"/>
    <s v="207611112022165057"/>
    <s v="DF20227523798"/>
    <x v="197"/>
    <x v="258"/>
    <s v="Cristobal toro"/>
    <s v="General gana 566"/>
    <s v="Santiago"/>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100373"/>
    <s v="207511112022153000"/>
    <s v="DF20227505524"/>
    <x v="197"/>
    <x v="248"/>
    <s v="AARON HUENCHUMIL"/>
    <s v="Renato Zanelli #1360"/>
    <s v="Providencia"/>
    <x v="0"/>
    <s v="Cumple"/>
    <s v="Cumple"/>
    <s v="No Cumple"/>
    <s v="No Cumple"/>
    <s v="Cumple"/>
    <s v="Cumple"/>
    <s v="Si"/>
    <s v="S/N"/>
    <s v="S/N"/>
    <s v="Cumple"/>
    <s v="Cumple"/>
    <s v="Cumple"/>
    <s v="Cumple"/>
    <s v="Cumple"/>
    <s v="1- Cliente via citofono confirma que suministro electrico se encuentra normalizado  2- No declara codigo de material utilizado, pero si describe su uso"/>
    <x v="8"/>
    <x v="0"/>
    <x v="10"/>
    <x v="0"/>
    <n v="0.5"/>
    <n v="0.5"/>
    <n v="0"/>
    <n v="0"/>
    <n v="0.5"/>
    <n v="0.5"/>
    <n v="0.25"/>
    <n v="0.25"/>
    <n v="0.5"/>
    <n v="0.5"/>
    <n v="0.5"/>
    <n v="0.7"/>
    <x v="1"/>
  </r>
  <r>
    <s v="2100372"/>
    <s v="207611112022153004"/>
    <s v="DF20227511257"/>
    <x v="197"/>
    <x v="243"/>
    <s v="Cristobal toro"/>
    <s v="Gaspar de la barrera 2856"/>
    <s v="Santiago"/>
    <x v="0"/>
    <s v="Cumple"/>
    <s v="Cumple"/>
    <s v="No Cumple"/>
    <s v="No Cumple"/>
    <s v="Cumple"/>
    <s v="Cumple"/>
    <s v="No"/>
    <s v="S/N"/>
    <s v="S/N"/>
    <s v="No Aplica"/>
    <s v="No Aplica"/>
    <s v="No Aplica"/>
    <s v="Cumple"/>
    <s v="Cumple"/>
    <s v="Se encuentra personal en fabrica , pero nadie sale a atender , sin mayor observacion"/>
    <x v="8"/>
    <x v="0"/>
    <x v="10"/>
    <x v="0"/>
    <n v="0.5"/>
    <n v="0.5"/>
    <n v="0"/>
    <n v="0"/>
    <n v="0.5"/>
    <n v="0.5"/>
    <n v="0.25"/>
    <n v="0.25"/>
    <n v="0.5"/>
    <n v="0.5"/>
    <n v="0.5"/>
    <n v="0.7"/>
    <x v="1"/>
  </r>
  <r>
    <s v="2100367"/>
    <s v="207511112022151748"/>
    <s v="DF20227505169"/>
    <x v="197"/>
    <x v="237"/>
    <s v="AARON HUENCHUMIL"/>
    <s v="El Quisco #2415"/>
    <s v="Providencia"/>
    <x v="0"/>
    <s v="Cumple"/>
    <s v="Cumple"/>
    <s v="No Aplica"/>
    <s v="No Aplica"/>
    <s v="Cumple"/>
    <s v="Cumple"/>
    <s v="Si"/>
    <s v="S/N"/>
    <s v="S/N"/>
    <s v="Cumple"/>
    <s v="Cumple"/>
    <s v="Cumple"/>
    <s v="Cumple"/>
    <s v="Cumple"/>
    <s v="1- Asesora del hogar confirma que se encuentra suministro electrico normalizado"/>
    <x v="8"/>
    <x v="0"/>
    <x v="10"/>
    <x v="0"/>
    <n v="0.5"/>
    <n v="0.5"/>
    <n v="0.5"/>
    <n v="0.5"/>
    <n v="0.5"/>
    <n v="0.5"/>
    <n v="0.25"/>
    <n v="0.25"/>
    <n v="0.5"/>
    <n v="0.5"/>
    <n v="0.5"/>
    <n v="1"/>
    <x v="1"/>
  </r>
  <r>
    <s v="2100363"/>
    <s v="207511112022150458"/>
    <s v="DF20227505022"/>
    <x v="197"/>
    <x v="237"/>
    <s v="AARON HUENCHUMIL"/>
    <s v="Hernando de Aguirre #2084 dpto 42"/>
    <s v="Providencia"/>
    <x v="0"/>
    <s v="Cumple"/>
    <s v="Cumple"/>
    <s v="No Aplica"/>
    <s v="No Aplica"/>
    <s v="Cumple"/>
    <s v="Cumple"/>
    <s v="No"/>
    <s v="S/N"/>
    <s v="S/N"/>
    <s v="No Aplica"/>
    <s v="No Aplica"/>
    <s v="No Aplica"/>
    <s v="Cumple"/>
    <s v="Cumple"/>
    <s v="1-Cliente no se encuentra en domicilio y conserje tampoco"/>
    <x v="8"/>
    <x v="0"/>
    <x v="10"/>
    <x v="0"/>
    <n v="0.5"/>
    <n v="0.5"/>
    <n v="0.5"/>
    <n v="0.5"/>
    <n v="0.5"/>
    <n v="0.5"/>
    <n v="0.25"/>
    <n v="0.25"/>
    <n v="0.5"/>
    <n v="0.5"/>
    <n v="0.5"/>
    <n v="1"/>
    <x v="1"/>
  </r>
  <r>
    <s v="2100362"/>
    <s v="207611112022150701"/>
    <s v="DF20227512568"/>
    <x v="197"/>
    <x v="250"/>
    <s v="Cristobal toro"/>
    <s v="Las fucsias 1971"/>
    <s v="Santiago"/>
    <x v="0"/>
    <s v="Cumple"/>
    <s v="Cumple"/>
    <s v="No Aplica"/>
    <s v="No Aplica"/>
    <s v="Cumple"/>
    <s v="Cumple"/>
    <s v="No"/>
    <s v="S/N"/>
    <s v="S/N"/>
    <s v="No Aplica"/>
    <s v="No Aplica"/>
    <s v="No Aplica"/>
    <s v="No Cumple"/>
    <s v="No Cumple"/>
    <s v="Falta maxima de fotos exigidas . Sector hostil . Por precaucion no se toman fotos"/>
    <x v="8"/>
    <x v="0"/>
    <x v="10"/>
    <x v="0"/>
    <n v="0.5"/>
    <n v="0.5"/>
    <n v="0.5"/>
    <n v="0.5"/>
    <n v="0.5"/>
    <n v="0.5"/>
    <n v="0.25"/>
    <n v="0.25"/>
    <n v="0.5"/>
    <n v="0"/>
    <n v="0"/>
    <n v="0.8"/>
    <x v="1"/>
  </r>
  <r>
    <s v="2100351"/>
    <s v="207511112022144142"/>
    <s v="DF20227510128"/>
    <x v="197"/>
    <x v="249"/>
    <s v="AARON HUENCHUMIL"/>
    <s v="Ricardo Lyon #1874 dpto 301"/>
    <s v="Providencia"/>
    <x v="0"/>
    <s v="Cumple"/>
    <s v="Cumple"/>
    <s v="No Aplica"/>
    <s v="No Aplica"/>
    <s v="Cumple"/>
    <s v="Cumple"/>
    <s v="No"/>
    <s v="S/N"/>
    <s v="S/N"/>
    <s v="No Aplica"/>
    <s v="No Aplica"/>
    <s v="No Aplica"/>
    <s v="Cumple"/>
    <s v="Cumple"/>
    <s v="1-Cliente no se encuentra en domicilio, conserje permite acceso a shaft medidores  2- Suministro electrico normalizado  3-Falta sello de caja empalme"/>
    <x v="8"/>
    <x v="0"/>
    <x v="10"/>
    <x v="0"/>
    <n v="0.5"/>
    <n v="0.5"/>
    <n v="0.5"/>
    <n v="0.5"/>
    <n v="0.5"/>
    <n v="0.5"/>
    <n v="0.25"/>
    <n v="0.25"/>
    <n v="0.5"/>
    <n v="0.5"/>
    <n v="0.5"/>
    <n v="1"/>
    <x v="1"/>
  </r>
  <r>
    <s v="2100339"/>
    <s v="207511112022142938"/>
    <s v="DF20227508326"/>
    <x v="197"/>
    <x v="240"/>
    <s v="AARON HUENCHUMIL"/>
    <s v="Pedro de Valdivia #2086 dpto 302"/>
    <s v="Providencia"/>
    <x v="0"/>
    <s v="Cumple"/>
    <s v="Cumple"/>
    <s v="No Aplica"/>
    <s v="No Aplica"/>
    <s v="Cumple"/>
    <s v="Cumple"/>
    <s v="No"/>
    <s v="S/N"/>
    <s v="S/N"/>
    <s v="No Aplica"/>
    <s v="No Aplica"/>
    <s v="No Aplica"/>
    <s v="Cumple"/>
    <s v="Cumple"/>
    <s v="1-Cliente no se encuentra en domicilio y tampoco conserje"/>
    <x v="8"/>
    <x v="0"/>
    <x v="10"/>
    <x v="0"/>
    <n v="0.5"/>
    <n v="0.5"/>
    <n v="0.5"/>
    <n v="0.5"/>
    <n v="0.5"/>
    <n v="0.5"/>
    <n v="0.25"/>
    <n v="0.25"/>
    <n v="0.5"/>
    <n v="0.5"/>
    <n v="0.5"/>
    <n v="1"/>
    <x v="1"/>
  </r>
  <r>
    <s v="2100324"/>
    <s v="207511112022140521"/>
    <s v="DF20227502934"/>
    <x v="197"/>
    <x v="242"/>
    <s v="AARON HUENCHUMIL"/>
    <s v="Pocuro #1580"/>
    <s v="Providencia"/>
    <x v="0"/>
    <s v="Cumple"/>
    <s v="Cumple"/>
    <s v="No Cumple"/>
    <s v="No Cumple"/>
    <s v="Cumple"/>
    <s v="Cumple"/>
    <s v="No"/>
    <s v="S/N"/>
    <s v="S/N"/>
    <s v="No Aplica"/>
    <s v="No Aplica"/>
    <s v="No Aplica"/>
    <s v="Cumple"/>
    <s v="Cumple"/>
    <s v="1- TD 4714 se encuentra normalizado 2- No declara codigo de material utilizado"/>
    <x v="8"/>
    <x v="0"/>
    <x v="10"/>
    <x v="0"/>
    <n v="0.5"/>
    <n v="0.5"/>
    <n v="0"/>
    <n v="0"/>
    <n v="0.5"/>
    <n v="0.5"/>
    <n v="0.25"/>
    <n v="0.25"/>
    <n v="0.5"/>
    <n v="0.5"/>
    <n v="0.5"/>
    <n v="0.7"/>
    <x v="1"/>
  </r>
  <r>
    <s v="2100317"/>
    <s v="207511112022135336"/>
    <s v="DF20227509745"/>
    <x v="197"/>
    <x v="241"/>
    <s v="AARON HUENCHUMIL"/>
    <s v="Francisco Bilbao #1550 3"/>
    <s v="Providencia"/>
    <x v="0"/>
    <s v="Cumple"/>
    <s v="Cumple"/>
    <s v="No Aplica"/>
    <s v="No Aplica"/>
    <s v="Cumple"/>
    <s v="Cumple"/>
    <s v="No"/>
    <s v="S/N"/>
    <s v="S/N"/>
    <s v="No Aplica"/>
    <s v="No Aplica"/>
    <s v="No Aplica"/>
    <s v="Cumple"/>
    <s v="Cumple"/>
    <s v="1- Direccion correcta: ESCUELA DE TELECOMUNICACIONES #1207 C3 2- Cliente no se encuentra en domicilio"/>
    <x v="8"/>
    <x v="0"/>
    <x v="10"/>
    <x v="0"/>
    <n v="0.5"/>
    <n v="0.5"/>
    <n v="0.5"/>
    <n v="0.5"/>
    <n v="0.5"/>
    <n v="0.5"/>
    <n v="0.25"/>
    <n v="0.25"/>
    <n v="0.5"/>
    <n v="0.5"/>
    <n v="0.5"/>
    <n v="1"/>
    <x v="1"/>
  </r>
  <r>
    <s v="2100312"/>
    <s v="207511112022133008"/>
    <s v="DF20227503207"/>
    <x v="197"/>
    <x v="242"/>
    <s v="AARON HUENCHUMIL"/>
    <s v="Keller #1179"/>
    <s v="Providencia"/>
    <x v="0"/>
    <s v="Cumple"/>
    <s v="Cumple"/>
    <s v="No Aplica"/>
    <s v="No Aplica"/>
    <s v="Cumple"/>
    <s v="Cumple"/>
    <s v="Si"/>
    <s v="Jorge Rojas"/>
    <s v="S/N"/>
    <s v="Cumple"/>
    <s v="Cumple"/>
    <s v="Cumple"/>
    <s v="Cumple"/>
    <s v="Cumple"/>
    <s v="1-Cliente con suministro electrico normalizado 2- Se encuentra caja B.T desprendida y colgando en poste B.T"/>
    <x v="8"/>
    <x v="0"/>
    <x v="10"/>
    <x v="0"/>
    <n v="0.5"/>
    <n v="0.5"/>
    <n v="0.5"/>
    <n v="0.5"/>
    <n v="0.5"/>
    <n v="0.5"/>
    <n v="0.25"/>
    <n v="0.25"/>
    <n v="0.5"/>
    <n v="0.5"/>
    <n v="0.5"/>
    <n v="1"/>
    <x v="1"/>
  </r>
  <r>
    <s v="2100303"/>
    <s v="207511112022131140"/>
    <s v="DF20227502730"/>
    <x v="197"/>
    <x v="242"/>
    <s v="AARON HUENCHUMIL"/>
    <s v="Jose Tomas Rider #1254 dpto 303"/>
    <s v="Providencia"/>
    <x v="0"/>
    <s v="Cumple"/>
    <s v="Cumple"/>
    <s v="No Aplica"/>
    <s v="No Aplica"/>
    <s v="Cumple"/>
    <s v="Cumple"/>
    <s v="Si"/>
    <s v="S/N"/>
    <s v="S/N"/>
    <s v="No Aplica"/>
    <s v="No Aplica"/>
    <s v="Cumple"/>
    <s v="Cumple"/>
    <s v="Cumple"/>
    <s v="1- Cliente confirma por via citofono encontrarse con suministro electrico normalizado"/>
    <x v="8"/>
    <x v="0"/>
    <x v="10"/>
    <x v="0"/>
    <n v="0.5"/>
    <n v="0.5"/>
    <n v="0.5"/>
    <n v="0.5"/>
    <n v="0.5"/>
    <n v="0.5"/>
    <n v="0.25"/>
    <n v="0.25"/>
    <n v="0.5"/>
    <n v="0.5"/>
    <n v="0.5"/>
    <n v="1"/>
    <x v="1"/>
  </r>
  <r>
    <s v="2100298"/>
    <s v="207511112022130023"/>
    <s v="DF20227506026"/>
    <x v="197"/>
    <x v="248"/>
    <s v="AARON HUENCHUMIL"/>
    <s v="Teresa Salas #869 C"/>
    <s v="Providencia"/>
    <x v="0"/>
    <s v="Cumple"/>
    <s v="Cumple"/>
    <s v="No Cumple"/>
    <s v="No Cumple"/>
    <s v="Cumple"/>
    <s v="Cumple"/>
    <s v="No"/>
    <s v="S/N"/>
    <s v="S/N"/>
    <s v="No Aplica"/>
    <s v="No Aplica"/>
    <s v="No Aplica"/>
    <s v="Cumple"/>
    <s v="Cumple"/>
    <s v="1-Cliente no se encuentra en domicilio  2- No declara codigo de material utilizado, pero si describe su uso"/>
    <x v="8"/>
    <x v="0"/>
    <x v="10"/>
    <x v="0"/>
    <n v="0.5"/>
    <n v="0.5"/>
    <n v="0"/>
    <n v="0"/>
    <n v="0.5"/>
    <n v="0.5"/>
    <n v="0.25"/>
    <n v="0.25"/>
    <n v="0.5"/>
    <n v="0.5"/>
    <n v="0.5"/>
    <n v="0.7"/>
    <x v="1"/>
  </r>
  <r>
    <s v="2100293"/>
    <s v="207511112022124617"/>
    <s v="DF20227505607"/>
    <x v="197"/>
    <x v="248"/>
    <s v="AARON HUENCHUMIL"/>
    <s v="Clemente Fabres #940 dpto 101"/>
    <s v="Providencia"/>
    <x v="0"/>
    <s v="Cumple"/>
    <s v="Cumple"/>
    <s v="No Aplica"/>
    <s v="No Aplica"/>
    <s v="Cumple"/>
    <s v="Cumple"/>
    <s v="No"/>
    <s v="S/N"/>
    <s v="S/N"/>
    <s v="No Aplica"/>
    <s v="No Aplica"/>
    <s v="No Aplica"/>
    <s v="Cumple"/>
    <s v="Cumple"/>
    <s v="1-Cliente no se encuentra en domicilio 2-Acometida de edificio en riesgo electrico, se encuentra cubierta en enredadera"/>
    <x v="8"/>
    <x v="0"/>
    <x v="10"/>
    <x v="0"/>
    <n v="0.5"/>
    <n v="0.5"/>
    <n v="0.5"/>
    <n v="0.5"/>
    <n v="0.5"/>
    <n v="0.5"/>
    <n v="0.25"/>
    <n v="0.25"/>
    <n v="0.5"/>
    <n v="0.5"/>
    <n v="0.5"/>
    <n v="1"/>
    <x v="1"/>
  </r>
  <r>
    <s v="2100292"/>
    <s v="207611112022124528"/>
    <s v="DF20227514225"/>
    <x v="197"/>
    <x v="259"/>
    <s v="Cristobal toro"/>
    <s v="Riquelme 875"/>
    <s v="Santiago"/>
    <x v="0"/>
    <s v="Cumple"/>
    <s v="Cumple"/>
    <s v="No Aplica"/>
    <s v="No Aplica"/>
    <s v="Cumple"/>
    <s v="Cumple"/>
    <s v="No"/>
    <s v="S/N"/>
    <s v="S/N"/>
    <s v="No Aplica"/>
    <s v="No Aplica"/>
    <s v="No Aplica"/>
    <s v="Cumple"/>
    <s v="Cumple"/>
    <s v="Problema externo , subterraneo ."/>
    <x v="8"/>
    <x v="0"/>
    <x v="10"/>
    <x v="0"/>
    <n v="0.5"/>
    <n v="0.5"/>
    <n v="0.5"/>
    <n v="0.5"/>
    <n v="0.5"/>
    <n v="0.5"/>
    <n v="0.25"/>
    <n v="0.25"/>
    <n v="0.5"/>
    <n v="0.5"/>
    <n v="0.5"/>
    <n v="1"/>
    <x v="1"/>
  </r>
  <r>
    <s v="2100287"/>
    <s v="207511112022123546"/>
    <s v="DF20227504422"/>
    <x v="197"/>
    <x v="244"/>
    <s v="AARON HUENCHUMIL"/>
    <s v="Jose Manuel Infante #919 dpto 102"/>
    <s v="Providencia"/>
    <x v="0"/>
    <s v="Cumple"/>
    <s v="Cumple"/>
    <s v="No Aplica"/>
    <s v="No Aplica"/>
    <s v="Cumple"/>
    <s v="Cumple"/>
    <s v="No"/>
    <s v="S/N"/>
    <s v="S/N"/>
    <s v="No Aplica"/>
    <s v="No Aplica"/>
    <s v="No Aplica"/>
    <s v="Cumple"/>
    <s v="Cumple"/>
    <s v="1- Clientr no se encuentra en domicilio, conserje permite acceso a shaft medidores 2- Suministro electrico normalizado  NOTA  Caja de empalme del dpto 203 se encuentra con tapa abierta sin sello"/>
    <x v="8"/>
    <x v="0"/>
    <x v="10"/>
    <x v="0"/>
    <n v="0.5"/>
    <n v="0.5"/>
    <n v="0.5"/>
    <n v="0.5"/>
    <n v="0.5"/>
    <n v="0.5"/>
    <n v="0.25"/>
    <n v="0.25"/>
    <n v="0.5"/>
    <n v="0.5"/>
    <n v="0.5"/>
    <n v="1"/>
    <x v="1"/>
  </r>
  <r>
    <s v="2100248"/>
    <s v="207611112022122208"/>
    <s v="DF20227526962"/>
    <x v="197"/>
    <x v="252"/>
    <s v="Cristobal toro"/>
    <s v="Moneda 2471"/>
    <s v="Santiago"/>
    <x v="0"/>
    <s v="Cumple"/>
    <s v="Cumple"/>
    <s v="No Aplica"/>
    <s v="No Aplica"/>
    <s v="Cumple"/>
    <s v="Cumple"/>
    <s v="No"/>
    <s v="S/N"/>
    <s v="S/N"/>
    <s v="No Aplica"/>
    <s v="No Aplica"/>
    <s v="No Aplica"/>
    <s v="Cumple"/>
    <s v="Cumple"/>
    <s v="Problema externo , subterraneo"/>
    <x v="8"/>
    <x v="0"/>
    <x v="10"/>
    <x v="0"/>
    <n v="0.5"/>
    <n v="0.5"/>
    <n v="0.5"/>
    <n v="0.5"/>
    <n v="0.5"/>
    <n v="0.5"/>
    <n v="0.25"/>
    <n v="0.25"/>
    <n v="0.5"/>
    <n v="0.5"/>
    <n v="0.5"/>
    <n v="1"/>
    <x v="1"/>
  </r>
  <r>
    <s v="2100247"/>
    <s v="207611112022122014"/>
    <s v="DF20227526565"/>
    <x v="197"/>
    <x v="260"/>
    <s v="Cristobal toro"/>
    <s v="Moneda 2474"/>
    <s v="Santiago"/>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100245"/>
    <s v="207511112022121125"/>
    <s v="DF20227509270"/>
    <x v="197"/>
    <x v="241"/>
    <s v="AARON HUENCHUMIL"/>
    <s v="Arturo Claro #1355"/>
    <s v="Providencia"/>
    <x v="0"/>
    <s v="Cumple"/>
    <s v="Cumple"/>
    <s v="No Cumple"/>
    <s v="No Cumple"/>
    <s v="Cumple"/>
    <s v="Cumple"/>
    <s v="Si"/>
    <s v="S/N"/>
    <s v="S/N"/>
    <s v="Cumple"/>
    <s v="Cumple"/>
    <s v="Cumple"/>
    <s v="Cumple"/>
    <s v="Cumple"/>
    <s v="1-Cliente con suministro electrico normalizado 2-No declaran codigo de ITM utilizado, pero si describen su uso"/>
    <x v="8"/>
    <x v="0"/>
    <x v="10"/>
    <x v="0"/>
    <n v="0.5"/>
    <n v="0.5"/>
    <n v="0"/>
    <n v="0"/>
    <n v="0.5"/>
    <n v="0.5"/>
    <n v="0.25"/>
    <n v="0.25"/>
    <n v="0.5"/>
    <n v="0.5"/>
    <n v="0.5"/>
    <n v="0.7"/>
    <x v="1"/>
  </r>
  <r>
    <s v="2100239"/>
    <s v="207611112022120253"/>
    <s v="DF20227511621"/>
    <x v="197"/>
    <x v="243"/>
    <s v="Cristobal toro"/>
    <s v="Martinez de rozas 2136"/>
    <s v="Santiago"/>
    <x v="0"/>
    <s v="Cumple"/>
    <s v="Cumple"/>
    <s v="No Cumple"/>
    <s v="No Cumple"/>
    <s v="Cumple"/>
    <s v="Cumple"/>
    <s v="Si"/>
    <s v="S/N"/>
    <s v="S/N"/>
    <s v="No Aplica"/>
    <s v="No Aplica"/>
    <s v="No Aplica"/>
    <s v="Cumple"/>
    <s v="Cumple"/>
    <s v="Atiende personas extranjeras , molestos con la visita , no se toman mas fotos para prevenir problemas ."/>
    <x v="8"/>
    <x v="0"/>
    <x v="10"/>
    <x v="0"/>
    <n v="0.5"/>
    <n v="0.5"/>
    <n v="0"/>
    <n v="0"/>
    <n v="0.5"/>
    <n v="0.5"/>
    <n v="0.25"/>
    <n v="0.25"/>
    <n v="0.5"/>
    <n v="0.5"/>
    <n v="0.5"/>
    <n v="0.7"/>
    <x v="1"/>
  </r>
  <r>
    <s v="2100232"/>
    <s v="207511112022115504"/>
    <s v="DF20227503057"/>
    <x v="197"/>
    <x v="242"/>
    <s v="AARON HUENCHUMIL"/>
    <s v="Antonio Varas #1713 dpto 502"/>
    <s v="Providencia"/>
    <x v="0"/>
    <s v="Cumple"/>
    <s v="Cumple"/>
    <s v="No Aplica"/>
    <s v="No Aplica"/>
    <s v="Cumple"/>
    <s v="Cumple"/>
    <s v="No"/>
    <s v="S/N"/>
    <s v="S/N"/>
    <s v="No Aplica"/>
    <s v="No Aplica"/>
    <s v="No Aplica"/>
    <s v="Cumple"/>
    <s v="Cumple"/>
    <s v="1-Cliente no se encuentra en domicilio, motivo por el cual conserje no permite acceso a shaft medidores y adicional no cuenta con registro de visita de tecnicos del dia del ticket"/>
    <x v="8"/>
    <x v="0"/>
    <x v="10"/>
    <x v="0"/>
    <n v="0.5"/>
    <n v="0.5"/>
    <n v="0.5"/>
    <n v="0.5"/>
    <n v="0.5"/>
    <n v="0.5"/>
    <n v="0.25"/>
    <n v="0.25"/>
    <n v="0.5"/>
    <n v="0.5"/>
    <n v="0.5"/>
    <n v="1"/>
    <x v="1"/>
  </r>
  <r>
    <s v="2100228"/>
    <s v="207611112022115124"/>
    <s v="DF20227518898"/>
    <x v="197"/>
    <x v="238"/>
    <s v="Cristobal toro"/>
    <s v="Martinez de rosas 2066 Casa 6"/>
    <s v="Santiago"/>
    <x v="0"/>
    <s v="Cumple"/>
    <s v="Cumple"/>
    <s v="No Cumple"/>
    <s v="No Cumple"/>
    <s v="Cumple"/>
    <s v="Cumple"/>
    <s v="No"/>
    <s v="S/N"/>
    <s v="S/N"/>
    <s v="No Aplica"/>
    <s v="No Aplica"/>
    <s v="No Aplica"/>
    <s v="No Cumple"/>
    <s v="No Cumple"/>
    <s v="Falta maxima de fotos exigidas . Mas data  Sector algo hostil"/>
    <x v="8"/>
    <x v="0"/>
    <x v="10"/>
    <x v="0"/>
    <n v="0.5"/>
    <n v="0.5"/>
    <n v="0"/>
    <n v="0"/>
    <n v="0.5"/>
    <n v="0.5"/>
    <n v="0.25"/>
    <n v="0.25"/>
    <n v="0.5"/>
    <n v="0"/>
    <n v="0"/>
    <n v="0.5"/>
    <x v="1"/>
  </r>
  <r>
    <s v="2100220"/>
    <s v="207611112022114108"/>
    <s v="DF20227518309"/>
    <x v="197"/>
    <x v="238"/>
    <s v="Cristobal toro"/>
    <s v="Almirante barroso 1139"/>
    <s v="Santiago"/>
    <x v="0"/>
    <s v="Cumple"/>
    <s v="Cumple"/>
    <s v="No Aplica"/>
    <s v="No Aplica"/>
    <s v="No Aplica"/>
    <s v="No Aplica"/>
    <s v="No"/>
    <s v="S/N"/>
    <s v="S/N"/>
    <s v="No Aplica"/>
    <s v="No Aplica"/>
    <s v="No Aplica"/>
    <s v="Cumple"/>
    <s v="Cumple"/>
    <s v="Problema externo , subterraneo ."/>
    <x v="8"/>
    <x v="0"/>
    <x v="10"/>
    <x v="0"/>
    <n v="0.5"/>
    <n v="0.5"/>
    <n v="0.5"/>
    <n v="0.5"/>
    <n v="0.5"/>
    <n v="0.5"/>
    <n v="0.25"/>
    <n v="0.25"/>
    <n v="0.5"/>
    <n v="0.5"/>
    <n v="0.5"/>
    <n v="1"/>
    <x v="1"/>
  </r>
  <r>
    <s v="2100205"/>
    <s v="207611112022112309"/>
    <s v="DF20227511484"/>
    <x v="197"/>
    <x v="243"/>
    <s v="Cristobal toro"/>
    <s v="Alcala 2267"/>
    <s v="Santiago"/>
    <x v="0"/>
    <s v="Cumple"/>
    <s v="Cumple"/>
    <s v="No Aplica"/>
    <s v="No Aplica"/>
    <s v="Cumple"/>
    <s v="Cumple"/>
    <s v="No"/>
    <s v="S/N"/>
    <s v="S/N"/>
    <s v="No Aplica"/>
    <s v="No Aplica"/>
    <s v="No Aplica"/>
    <s v="Cumple"/>
    <s v="Cumple Parcialmente"/>
    <s v="Falta 1 foto mayor data . Sin moradores"/>
    <x v="8"/>
    <x v="0"/>
    <x v="10"/>
    <x v="0"/>
    <n v="0.5"/>
    <n v="0.5"/>
    <n v="0.5"/>
    <n v="0.5"/>
    <n v="0.5"/>
    <n v="0.5"/>
    <n v="0.25"/>
    <n v="0.25"/>
    <n v="0.5"/>
    <n v="0.5"/>
    <n v="0.17499999999999999"/>
    <n v="0.93500000000000005"/>
    <x v="1"/>
  </r>
  <r>
    <s v="2100198"/>
    <s v="207611112022110847"/>
    <s v="DF20227523674"/>
    <x v="197"/>
    <x v="258"/>
    <s v="Cristobal toro"/>
    <s v="Maipu 817"/>
    <s v="Santiago"/>
    <x v="0"/>
    <s v="Cumple"/>
    <s v="Cumple"/>
    <s v="No Aplica"/>
    <s v="No Aplica"/>
    <s v="Cumple"/>
    <s v="Cumple"/>
    <s v="Si"/>
    <s v="Romula picarte"/>
    <s v="S/N"/>
    <s v="No Aplica"/>
    <s v="No Aplica"/>
    <s v="No Aplica"/>
    <s v="Cumple"/>
    <s v="Cumple"/>
    <s v="Cliente no recuerda visita de personal de emergencia . Molesta por cobros excesivos . No quiere entregar num. De fono"/>
    <x v="8"/>
    <x v="0"/>
    <x v="10"/>
    <x v="0"/>
    <n v="0.5"/>
    <n v="0.5"/>
    <n v="0.5"/>
    <n v="0.5"/>
    <n v="0.5"/>
    <n v="0.5"/>
    <n v="0.25"/>
    <n v="0.25"/>
    <n v="0.5"/>
    <n v="0.5"/>
    <n v="0.5"/>
    <n v="1"/>
    <x v="1"/>
  </r>
  <r>
    <s v="2100169"/>
    <s v="207611112022103454"/>
    <s v="DF20227512693"/>
    <x v="197"/>
    <x v="250"/>
    <s v="Cristobal toro"/>
    <s v="Andes 2318"/>
    <s v="Santiago"/>
    <x v="0"/>
    <s v="Cumple"/>
    <s v="Cumple"/>
    <s v="No Cumple"/>
    <s v="No Cumple"/>
    <s v="Cumple"/>
    <s v="Cumple"/>
    <s v="No"/>
    <s v="S/N"/>
    <s v="S/N"/>
    <s v="No Aplica"/>
    <s v="No Aplica"/>
    <s v="No Aplica"/>
    <s v="Cumple"/>
    <s v="Cumple"/>
    <s v="Sin moradores  Sin mayor observacion"/>
    <x v="8"/>
    <x v="0"/>
    <x v="10"/>
    <x v="0"/>
    <n v="0.5"/>
    <n v="0.5"/>
    <n v="0"/>
    <n v="0"/>
    <n v="0.5"/>
    <n v="0.5"/>
    <n v="0.25"/>
    <n v="0.25"/>
    <n v="0.5"/>
    <n v="0.5"/>
    <n v="0.5"/>
    <n v="0.7"/>
    <x v="1"/>
  </r>
  <r>
    <s v="2100165"/>
    <s v="207611112022102701"/>
    <s v="DF20227525434"/>
    <x v="197"/>
    <x v="235"/>
    <s v="Cristobal toro"/>
    <s v="Andes 2050"/>
    <s v="Santiago"/>
    <x v="0"/>
    <s v="Cumple"/>
    <s v="Cumple"/>
    <s v="No Aplica"/>
    <s v="No Aplica"/>
    <s v="Cumple"/>
    <s v="Cumple"/>
    <s v="No"/>
    <s v="S/N"/>
    <s v="S/N"/>
    <s v="No Aplica"/>
    <s v="No Aplica"/>
    <s v="No Aplica"/>
    <s v="Cumple Parcialmente"/>
    <s v="Cumple"/>
    <s v="Falta mayor diversidad en fotos . Sin moradores"/>
    <x v="8"/>
    <x v="0"/>
    <x v="10"/>
    <x v="0"/>
    <n v="0.5"/>
    <n v="0.5"/>
    <n v="0.5"/>
    <n v="0.5"/>
    <n v="0.5"/>
    <n v="0.5"/>
    <n v="0.25"/>
    <n v="0.25"/>
    <n v="0.5"/>
    <n v="0.17499999999999999"/>
    <n v="0.5"/>
    <n v="0.93500000000000005"/>
    <x v="1"/>
  </r>
  <r>
    <s v="2100154"/>
    <s v="207611112022100906"/>
    <s v="DF20227512956"/>
    <x v="197"/>
    <x v="250"/>
    <s v="Cristobal toro"/>
    <s v="Mapocho 2324"/>
    <s v="Santiago"/>
    <x v="0"/>
    <s v="Cumple"/>
    <s v="Cumple"/>
    <s v="No Aplica"/>
    <s v="No Aplica"/>
    <s v="Cumple"/>
    <s v="Cumple"/>
    <s v="No"/>
    <s v="S/N"/>
    <s v="S/N"/>
    <s v="No Aplica"/>
    <s v="No Aplica"/>
    <s v="No Aplica"/>
    <s v="Cumple"/>
    <s v="Cumple"/>
    <s v="Sin moradores  , local conercial cerrado ."/>
    <x v="8"/>
    <x v="0"/>
    <x v="10"/>
    <x v="0"/>
    <n v="0.5"/>
    <n v="0.5"/>
    <n v="0.5"/>
    <n v="0.5"/>
    <n v="0.5"/>
    <n v="0.5"/>
    <n v="0.25"/>
    <n v="0.25"/>
    <n v="0.5"/>
    <n v="0.5"/>
    <n v="0.5"/>
    <n v="1"/>
    <x v="1"/>
  </r>
  <r>
    <s v="2101138"/>
    <s v="207512112022154523"/>
    <s v="DF20227508531"/>
    <x v="198"/>
    <x v="261"/>
    <s v="AARON HUENCHUMIL"/>
    <s v="Tobalaba #1213"/>
    <s v="Providencia"/>
    <x v="0"/>
    <s v="Cumple"/>
    <s v="Cumple"/>
    <s v="No Aplica"/>
    <s v="No Aplica"/>
    <s v="Cumple"/>
    <s v="Cumple"/>
    <s v="No"/>
    <s v="S/N"/>
    <s v="S/N"/>
    <s v="No Aplica"/>
    <s v="No Aplica"/>
    <s v="No Aplica"/>
    <s v="Cumple"/>
    <s v="Cumple"/>
    <s v="1- Sector y cliente con suministro electrico normalizado"/>
    <x v="8"/>
    <x v="0"/>
    <x v="10"/>
    <x v="0"/>
    <n v="0.5"/>
    <n v="0.5"/>
    <n v="0.5"/>
    <n v="0.5"/>
    <n v="0.5"/>
    <n v="0.5"/>
    <n v="0.25"/>
    <n v="0.25"/>
    <n v="0.5"/>
    <n v="0.5"/>
    <n v="0.5"/>
    <n v="1"/>
    <x v="1"/>
  </r>
  <r>
    <s v="2101137"/>
    <s v="207512112022154125"/>
    <s v="DF20227507759"/>
    <x v="198"/>
    <x v="246"/>
    <s v="AARON HUENCHUMIL"/>
    <s v="Tobalaba #1177"/>
    <s v="Providencia"/>
    <x v="0"/>
    <s v="Cumple"/>
    <s v="Cumple"/>
    <s v="No Cumple"/>
    <s v="No Cumple"/>
    <s v="Cumple"/>
    <s v="Cumple"/>
    <s v="No"/>
    <s v="S/N"/>
    <s v="S/N"/>
    <s v="No Aplica"/>
    <s v="No Aplica"/>
    <s v="No Aplica"/>
    <s v="Cumple"/>
    <s v="Cumple"/>
    <s v="1- Suministro electrico normalizado  2- No declara codigo de material utilizado, pero si describe su uso"/>
    <x v="8"/>
    <x v="0"/>
    <x v="10"/>
    <x v="0"/>
    <n v="0.5"/>
    <n v="0.5"/>
    <n v="0"/>
    <n v="0"/>
    <n v="0.5"/>
    <n v="0.5"/>
    <n v="0.25"/>
    <n v="0.25"/>
    <n v="0.5"/>
    <n v="0.5"/>
    <n v="0.5"/>
    <n v="0.7"/>
    <x v="1"/>
  </r>
  <r>
    <s v="2101134"/>
    <s v="207512112022152458"/>
    <s v="DF20227509463"/>
    <x v="198"/>
    <x v="241"/>
    <s v="AARON HUENCHUMIL"/>
    <s v="Eliodoro Yañez #2788 dpto 32"/>
    <s v="Providencia"/>
    <x v="0"/>
    <s v="Cumple"/>
    <s v="Cumple"/>
    <s v="No Cumple"/>
    <s v="No Cumple"/>
    <s v="Cumple"/>
    <s v="Cumple"/>
    <s v="No"/>
    <s v="S/N"/>
    <s v="S/N"/>
    <s v="No Aplica"/>
    <s v="No Aplica"/>
    <s v="No Aplica"/>
    <s v="Cumple"/>
    <s v="Cumple"/>
    <s v="1-Cliente no se encuentra en domicilio, pero vecinos del edificio confirman encontrarse con suministro electrico despues de visita tecnicos"/>
    <x v="8"/>
    <x v="0"/>
    <x v="10"/>
    <x v="0"/>
    <n v="0.5"/>
    <n v="0.5"/>
    <n v="0"/>
    <n v="0"/>
    <n v="0.5"/>
    <n v="0.5"/>
    <n v="0.25"/>
    <n v="0.25"/>
    <n v="0.5"/>
    <n v="0.5"/>
    <n v="0.5"/>
    <n v="0.7"/>
    <x v="1"/>
  </r>
  <r>
    <s v="2101129"/>
    <s v="207512112022145936"/>
    <s v="DF20227505443"/>
    <x v="198"/>
    <x v="237"/>
    <s v="AARON HUENCHUMIL"/>
    <s v="Ricardo Lyon #794 dpto 202"/>
    <s v="Providencia"/>
    <x v="0"/>
    <s v="Cumple"/>
    <s v="Cumple"/>
    <s v="No Aplica"/>
    <s v="No Aplica"/>
    <s v="Cumple"/>
    <s v="Cumple"/>
    <s v="No"/>
    <s v="S/N"/>
    <s v="S/N"/>
    <s v="No Aplica"/>
    <s v="No Aplica"/>
    <s v="No Aplica"/>
    <s v="Cumple"/>
    <s v="Cumple"/>
    <s v="1-TD 11589 se encuentra normalizado  2- Sector en suministro electrico normalizado"/>
    <x v="8"/>
    <x v="0"/>
    <x v="10"/>
    <x v="0"/>
    <n v="0.5"/>
    <n v="0.5"/>
    <n v="0.5"/>
    <n v="0.5"/>
    <n v="0.5"/>
    <n v="0.5"/>
    <n v="0.25"/>
    <n v="0.25"/>
    <n v="0.5"/>
    <n v="0.5"/>
    <n v="0.5"/>
    <n v="1"/>
    <x v="1"/>
  </r>
  <r>
    <s v="2101123"/>
    <s v="207512112022143928"/>
    <s v="DF20227507448"/>
    <x v="198"/>
    <x v="246"/>
    <s v="AARON HUENCHUMIL"/>
    <s v="Carmen Silva #2547 dpto 72"/>
    <s v="Providencia"/>
    <x v="0"/>
    <s v="Cumple"/>
    <s v="Cumple"/>
    <s v="No Aplica"/>
    <s v="No Aplica"/>
    <s v="Cumple"/>
    <s v="Cumple"/>
    <s v="No"/>
    <s v="S/N"/>
    <s v="S/N"/>
    <s v="No Aplica"/>
    <s v="No Aplica"/>
    <s v="No Aplica"/>
    <s v="Cumple Mayormente"/>
    <s v="Cumple"/>
    <s v="1-Cliente no se encuentra en domicilio, conserje permite acceso a shaft medidores  2-Suministro electrico normalizado"/>
    <x v="8"/>
    <x v="0"/>
    <x v="10"/>
    <x v="0"/>
    <n v="0.5"/>
    <n v="0.5"/>
    <n v="0.5"/>
    <n v="0.5"/>
    <n v="0.5"/>
    <n v="0.5"/>
    <n v="0.25"/>
    <n v="0.25"/>
    <n v="0.5"/>
    <n v="0.32500000000000001"/>
    <n v="0.5"/>
    <n v="0.96500000000000008"/>
    <x v="1"/>
  </r>
  <r>
    <s v="2101117"/>
    <s v="207512112022141759"/>
    <s v="DF20227510277"/>
    <x v="198"/>
    <x v="249"/>
    <s v="AARON HUENCHUMIL"/>
    <s v="Santa Magdalena #167"/>
    <s v="Providencia"/>
    <x v="0"/>
    <s v="Cumple"/>
    <s v="Cumple"/>
    <s v="No Aplica"/>
    <s v="No Aplica"/>
    <s v="Cumple"/>
    <s v="Cumple"/>
    <s v="Si"/>
    <s v="S/N"/>
    <s v="S/N"/>
    <s v="Cumple"/>
    <s v="Cumple"/>
    <s v="Cumple"/>
    <s v="Cumple"/>
    <s v="Cumple"/>
    <s v="1- Cliente con suministro electrico normalizado  2-Vidrio de caja empalme roto y falta sello"/>
    <x v="8"/>
    <x v="0"/>
    <x v="10"/>
    <x v="0"/>
    <n v="0.5"/>
    <n v="0.5"/>
    <n v="0.5"/>
    <n v="0.5"/>
    <n v="0.5"/>
    <n v="0.5"/>
    <n v="0.25"/>
    <n v="0.25"/>
    <n v="0.5"/>
    <n v="0.5"/>
    <n v="0.5"/>
    <n v="1"/>
    <x v="1"/>
  </r>
  <r>
    <s v="2101109"/>
    <s v="207512112022140233"/>
    <s v="DF20227509731"/>
    <x v="198"/>
    <x v="241"/>
    <s v="AARON HUENCHUMIL"/>
    <s v="Perez Valenzuela #1650"/>
    <s v="Providencia"/>
    <x v="0"/>
    <s v="Cumple"/>
    <s v="Cumple"/>
    <s v="No Aplica"/>
    <s v="No Aplica"/>
    <s v="Cumple"/>
    <s v="Cumple"/>
    <s v="No"/>
    <s v="S/N"/>
    <s v="S/N"/>
    <s v="No Aplica"/>
    <s v="No Aplica"/>
    <s v="No Aplica"/>
    <s v="Cumple"/>
    <s v="Cumple"/>
    <s v="1-Direccion correcta: PEREZ VALENZUELA #1687 2- Cliente no se encuentra"/>
    <x v="8"/>
    <x v="0"/>
    <x v="10"/>
    <x v="0"/>
    <n v="0.5"/>
    <n v="0.5"/>
    <n v="0.5"/>
    <n v="0.5"/>
    <n v="0.5"/>
    <n v="0.5"/>
    <n v="0.25"/>
    <n v="0.25"/>
    <n v="0.5"/>
    <n v="0.5"/>
    <n v="0.5"/>
    <n v="1"/>
    <x v="1"/>
  </r>
  <r>
    <s v="2101101"/>
    <s v="207512112022134721"/>
    <s v="DF20227503675"/>
    <x v="198"/>
    <x v="236"/>
    <s v="AARON HUENCHUMIL"/>
    <s v="General Flores #168"/>
    <s v="Providencia"/>
    <x v="0"/>
    <s v="Cumple"/>
    <s v="Cumple"/>
    <s v="No Aplica"/>
    <s v="No Aplica"/>
    <s v="Cumple"/>
    <s v="Cumple"/>
    <s v="No"/>
    <s v="S/N"/>
    <s v="S/N"/>
    <s v="No Aplica"/>
    <s v="No Aplica"/>
    <s v="No Aplica"/>
    <s v="Cumple"/>
    <s v="Cumple"/>
    <s v="1- Direccion trata de un restaurant el cual se encuentra cerrado"/>
    <x v="8"/>
    <x v="0"/>
    <x v="10"/>
    <x v="0"/>
    <n v="0.5"/>
    <n v="0.5"/>
    <n v="0.5"/>
    <n v="0.5"/>
    <n v="0.5"/>
    <n v="0.5"/>
    <n v="0.25"/>
    <n v="0.25"/>
    <n v="0.5"/>
    <n v="0.5"/>
    <n v="0.5"/>
    <n v="1"/>
    <x v="1"/>
  </r>
  <r>
    <s v="2101093"/>
    <s v="207512112022132702"/>
    <s v="DF20227506996"/>
    <x v="198"/>
    <x v="245"/>
    <s v="AARON HUENCHUMIL"/>
    <s v="Manuel Montt #175 dpto 21 A"/>
    <s v="Providencia"/>
    <x v="0"/>
    <s v="Cumple"/>
    <s v="Cumple"/>
    <s v="No Aplica"/>
    <s v="No Aplica"/>
    <s v="Cumple"/>
    <s v="Cumple"/>
    <s v="No"/>
    <s v="S/N"/>
    <s v="S/N"/>
    <s v="No Aplica"/>
    <s v="No Aplica"/>
    <s v="No Aplica"/>
    <s v="Cumple"/>
    <s v="Cumple"/>
    <s v="1- Conserje confiirma que falla era en una camara en el exterior, pero ya se encuentra normalizado"/>
    <x v="8"/>
    <x v="0"/>
    <x v="10"/>
    <x v="0"/>
    <n v="0.5"/>
    <n v="0.5"/>
    <n v="0.5"/>
    <n v="0.5"/>
    <n v="0.5"/>
    <n v="0.5"/>
    <n v="0.25"/>
    <n v="0.25"/>
    <n v="0.5"/>
    <n v="0.5"/>
    <n v="0.5"/>
    <n v="1"/>
    <x v="1"/>
  </r>
  <r>
    <s v="2101091"/>
    <s v="207512112022132220"/>
    <s v="DF20227507476"/>
    <x v="198"/>
    <x v="246"/>
    <s v="AARON HUENCHUMIL"/>
    <s v="Manuel Montt #175 dpto 47B"/>
    <s v="Providencia"/>
    <x v="0"/>
    <s v="Cumple"/>
    <s v="Cumple"/>
    <s v="No Aplica"/>
    <s v="No Aplica"/>
    <s v="Cumple"/>
    <s v="Cumple"/>
    <s v="No"/>
    <s v="S/N"/>
    <s v="S/N"/>
    <s v="No Aplica"/>
    <s v="No Aplica"/>
    <s v="No Aplica"/>
    <s v="Cumple"/>
    <s v="Cumple"/>
    <s v="1-Sector con suministro electrico normalizado"/>
    <x v="8"/>
    <x v="0"/>
    <x v="10"/>
    <x v="0"/>
    <n v="0.5"/>
    <n v="0.5"/>
    <n v="0.5"/>
    <n v="0.5"/>
    <n v="0.5"/>
    <n v="0.5"/>
    <n v="0.25"/>
    <n v="0.25"/>
    <n v="0.5"/>
    <n v="0.5"/>
    <n v="0.5"/>
    <n v="1"/>
    <x v="1"/>
  </r>
  <r>
    <s v="2101081"/>
    <s v="207512112022130527"/>
    <s v="DF20227507480"/>
    <x v="198"/>
    <x v="246"/>
    <s v="AARON HUENCHUMIL"/>
    <s v="Alferez Real #965 dpto 11"/>
    <s v="Providencia"/>
    <x v="0"/>
    <s v="Cumple"/>
    <s v="Cumple"/>
    <s v="No Aplica"/>
    <s v="No Aplica"/>
    <s v="Cumple"/>
    <s v="Cumple"/>
    <s v="No"/>
    <s v="S/N"/>
    <s v="S/N"/>
    <s v="No Aplica"/>
    <s v="No Aplica"/>
    <s v="No Aplica"/>
    <s v="Cumple"/>
    <s v="Cumple"/>
    <s v="1-Cliente no se encuentra en domicilio"/>
    <x v="8"/>
    <x v="0"/>
    <x v="10"/>
    <x v="0"/>
    <n v="0.5"/>
    <n v="0.5"/>
    <n v="0.5"/>
    <n v="0.5"/>
    <n v="0.5"/>
    <n v="0.5"/>
    <n v="0.25"/>
    <n v="0.25"/>
    <n v="0.5"/>
    <n v="0.5"/>
    <n v="0.5"/>
    <n v="1"/>
    <x v="1"/>
  </r>
  <r>
    <s v="2101069"/>
    <s v="207512112022125138"/>
    <s v="DF20227509113"/>
    <x v="198"/>
    <x v="241"/>
    <s v="AARON HUENCHUMIL"/>
    <s v="Ricardo Matte Perez #0225 dpto 32"/>
    <s v="Providencia"/>
    <x v="0"/>
    <s v="Cumple"/>
    <s v="Cumple"/>
    <s v="No Cumple"/>
    <s v="No Cumple"/>
    <s v="Cumple"/>
    <s v="Cumple"/>
    <s v="No"/>
    <s v="S/N"/>
    <s v="S/N"/>
    <s v="No Aplica"/>
    <s v="No Aplica"/>
    <s v="No Aplica"/>
    <s v="Cumple"/>
    <s v="Cumple"/>
    <s v="1-Cliente no se encuentra en domicilio  2-No declara codigo de ITMA utilizado, pero si describe su uso"/>
    <x v="8"/>
    <x v="0"/>
    <x v="10"/>
    <x v="0"/>
    <n v="0.5"/>
    <n v="0.5"/>
    <n v="0"/>
    <n v="0"/>
    <n v="0.5"/>
    <n v="0.5"/>
    <n v="0.25"/>
    <n v="0.25"/>
    <n v="0.5"/>
    <n v="0.5"/>
    <n v="0.5"/>
    <n v="0.7"/>
    <x v="1"/>
  </r>
  <r>
    <s v="2101066"/>
    <s v="207512112022124016"/>
    <s v="DF20227509201"/>
    <x v="198"/>
    <x v="241"/>
    <s v="AARON HUENCHUMIL"/>
    <s v="Frente Francisco Bilbao #398"/>
    <s v="Providencia"/>
    <x v="0"/>
    <s v="Cumple"/>
    <s v="Cumple"/>
    <s v="No Aplica"/>
    <s v="No Aplica"/>
    <s v="Cumple"/>
    <s v="Cumple"/>
    <s v="No"/>
    <s v="S/N"/>
    <s v="S/N"/>
    <s v="No Aplica"/>
    <s v="No Aplica"/>
    <s v="No Aplica"/>
    <s v="Cumple"/>
    <s v="Cumple"/>
    <s v="1-Sector con suministro electrico normalizado"/>
    <x v="8"/>
    <x v="0"/>
    <x v="10"/>
    <x v="0"/>
    <n v="0.5"/>
    <n v="0.5"/>
    <n v="0.5"/>
    <n v="0.5"/>
    <n v="0.5"/>
    <n v="0.5"/>
    <n v="0.25"/>
    <n v="0.25"/>
    <n v="0.5"/>
    <n v="0.5"/>
    <n v="0.5"/>
    <n v="1"/>
    <x v="1"/>
  </r>
  <r>
    <s v="2101062"/>
    <s v="207512112022122802"/>
    <s v="DF20227503971"/>
    <x v="198"/>
    <x v="236"/>
    <s v="AARON HUENCHUMIL"/>
    <s v="Seminario #143 dpto 503"/>
    <s v="Providencia"/>
    <x v="0"/>
    <s v="Cumple"/>
    <s v="Cumple"/>
    <s v="No Cumple"/>
    <s v="No Cumple"/>
    <s v="Cumple"/>
    <s v="Cumple"/>
    <s v="No"/>
    <s v="S/N"/>
    <s v="S/N"/>
    <s v="No Aplica"/>
    <s v="No Aplica"/>
    <s v="No Aplica"/>
    <s v="Cumple"/>
    <s v="Cumple"/>
    <s v="1-Sector con suministro electrico normalizado"/>
    <x v="8"/>
    <x v="0"/>
    <x v="10"/>
    <x v="0"/>
    <n v="0.5"/>
    <n v="0.5"/>
    <n v="0"/>
    <n v="0"/>
    <n v="0.5"/>
    <n v="0.5"/>
    <n v="0.25"/>
    <n v="0.25"/>
    <n v="0.5"/>
    <n v="0.5"/>
    <n v="0.5"/>
    <n v="0.7"/>
    <x v="1"/>
  </r>
  <r>
    <s v="2101058"/>
    <s v="207512112022121231"/>
    <s v="DF20227507677"/>
    <x v="198"/>
    <x v="246"/>
    <s v="AARON HUENCHUMIL"/>
    <s v="Almirante Riveros #079"/>
    <s v="Providencia"/>
    <x v="0"/>
    <s v="Cumple"/>
    <s v="Cumple"/>
    <s v="No Aplica"/>
    <s v="No Aplica"/>
    <s v="Cumple"/>
    <s v="Cumple"/>
    <s v="No"/>
    <s v="S/N"/>
    <s v="S/N"/>
    <s v="No Aplica"/>
    <s v="No Aplica"/>
    <s v="No Aplica"/>
    <s v="Cumple"/>
    <s v="Cumple"/>
    <s v="1- Cliente no se encuentra en domicilio"/>
    <x v="8"/>
    <x v="0"/>
    <x v="10"/>
    <x v="0"/>
    <n v="0.5"/>
    <n v="0.5"/>
    <n v="0.5"/>
    <n v="0.5"/>
    <n v="0.5"/>
    <n v="0.5"/>
    <n v="0.25"/>
    <n v="0.25"/>
    <n v="0.5"/>
    <n v="0.5"/>
    <n v="0.5"/>
    <n v="1"/>
    <x v="1"/>
  </r>
  <r>
    <s v="2102226"/>
    <s v="207614112022165520"/>
    <s v="DF20227524953"/>
    <x v="199"/>
    <x v="235"/>
    <s v="Cristobal toro"/>
    <s v="Ssn ignacio , pedro montt"/>
    <s v="Santiago"/>
    <x v="0"/>
    <s v="Cumple"/>
    <s v="Cumple"/>
    <s v="No Aplica"/>
    <s v="No Aplica"/>
    <s v="Cumple"/>
    <s v="Cumple"/>
    <s v="No"/>
    <s v="S/N"/>
    <s v="S/N"/>
    <s v="No Aplica"/>
    <s v="No Aplica"/>
    <s v="No Aplica"/>
    <s v="Cumple"/>
    <s v="Cumple"/>
    <s v="Problema externo TD ."/>
    <x v="8"/>
    <x v="0"/>
    <x v="10"/>
    <x v="0"/>
    <n v="0.5"/>
    <n v="0.5"/>
    <n v="0.5"/>
    <n v="0.5"/>
    <n v="0.5"/>
    <n v="0.5"/>
    <n v="0.25"/>
    <n v="0.25"/>
    <n v="0.5"/>
    <n v="0.5"/>
    <n v="0.5"/>
    <n v="1"/>
    <x v="1"/>
  </r>
  <r>
    <s v="2102209"/>
    <s v="207614112022161724"/>
    <s v="DF20227521020"/>
    <x v="199"/>
    <x v="239"/>
    <s v="Cristobal toro"/>
    <s v="General rondizzoni 2058"/>
    <s v="Santiago"/>
    <x v="0"/>
    <s v="Cumple"/>
    <s v="Cumple"/>
    <s v="No Aplica"/>
    <s v="No Aplica"/>
    <s v="Cumple"/>
    <s v="Cumple"/>
    <s v="No"/>
    <s v="S/N"/>
    <s v="S/N"/>
    <s v="No Aplica"/>
    <s v="No Aplica"/>
    <s v="No Aplica"/>
    <s v="Cumple"/>
    <s v="Cumple"/>
    <s v="No se toman muchas fotos por precaucion . Problema externo TD ."/>
    <x v="8"/>
    <x v="0"/>
    <x v="10"/>
    <x v="0"/>
    <n v="0.5"/>
    <n v="0.5"/>
    <n v="0.5"/>
    <n v="0.5"/>
    <n v="0.5"/>
    <n v="0.5"/>
    <n v="0.25"/>
    <n v="0.25"/>
    <n v="0.5"/>
    <n v="0.5"/>
    <n v="0.5"/>
    <n v="1"/>
    <x v="1"/>
  </r>
  <r>
    <s v="2102202"/>
    <s v="207614112022155831"/>
    <s v="DF20227520289"/>
    <x v="199"/>
    <x v="247"/>
    <s v="Cristobal toro"/>
    <s v="Bascuñan guerrero 1909 BL 2 dpto 218"/>
    <s v="Santiago"/>
    <x v="0"/>
    <s v="Cumple"/>
    <s v="Cumple"/>
    <s v="No Aplica"/>
    <s v="No Aplica"/>
    <s v="Cumple"/>
    <s v="Cumple"/>
    <s v="No"/>
    <s v="S/N"/>
    <s v="S/N"/>
    <s v="No Aplica"/>
    <s v="No Aplica"/>
    <s v="No Aplica"/>
    <s v="Cumple"/>
    <s v="Cumple"/>
    <s v="Sin accceso a block  Sin acceso a medidores"/>
    <x v="8"/>
    <x v="0"/>
    <x v="10"/>
    <x v="0"/>
    <n v="0.5"/>
    <n v="0.5"/>
    <n v="0.5"/>
    <n v="0.5"/>
    <n v="0.5"/>
    <n v="0.5"/>
    <n v="0.25"/>
    <n v="0.25"/>
    <n v="0.5"/>
    <n v="0.5"/>
    <n v="0.5"/>
    <n v="1"/>
    <x v="1"/>
  </r>
  <r>
    <s v="2102197"/>
    <s v="207614112022155041"/>
    <s v="DF20227515449"/>
    <x v="199"/>
    <x v="257"/>
    <s v="Cristobal toro"/>
    <s v="Bascuñan guerrero 1909 dpto 146"/>
    <s v="Santiago"/>
    <x v="0"/>
    <s v="Cumple"/>
    <s v="Cumple"/>
    <s v="No Aplica"/>
    <s v="No Aplica"/>
    <s v="Cumple"/>
    <s v="Cumple"/>
    <s v="No"/>
    <s v="S/N"/>
    <s v="S/N"/>
    <s v="No Aplica"/>
    <s v="No Aplica"/>
    <s v="No Aplica"/>
    <s v="Cumple"/>
    <s v="Cumple"/>
    <s v="Problema externo , TD ."/>
    <x v="8"/>
    <x v="0"/>
    <x v="10"/>
    <x v="0"/>
    <n v="0.5"/>
    <n v="0.5"/>
    <n v="0.5"/>
    <n v="0.5"/>
    <n v="0.5"/>
    <n v="0.5"/>
    <n v="0.25"/>
    <n v="0.25"/>
    <n v="0.5"/>
    <n v="0.5"/>
    <n v="0.5"/>
    <n v="1"/>
    <x v="1"/>
  </r>
  <r>
    <s v="2102177"/>
    <s v="207614112022145528"/>
    <s v="DF20227511276"/>
    <x v="199"/>
    <x v="243"/>
    <s v="Cristobal toro"/>
    <s v="Puerta de vera 801"/>
    <s v="Santiago"/>
    <x v="0"/>
    <s v="Cumple"/>
    <s v="Cumple"/>
    <s v="No Aplica"/>
    <s v="No Aplica"/>
    <s v="Cumple"/>
    <s v="Cumple"/>
    <s v="No"/>
    <s v="S/N"/>
    <s v="S/N"/>
    <s v="No Aplica"/>
    <s v="No Aplica"/>
    <s v="No Aplica"/>
    <s v="Cumple"/>
    <s v="Cumple Parcialmente"/>
    <s v="Falta mayor data en fotos"/>
    <x v="8"/>
    <x v="0"/>
    <x v="10"/>
    <x v="0"/>
    <n v="0.5"/>
    <n v="0.5"/>
    <n v="0.5"/>
    <n v="0.5"/>
    <n v="0.5"/>
    <n v="0.5"/>
    <n v="0.25"/>
    <n v="0.25"/>
    <n v="0.5"/>
    <n v="0.5"/>
    <n v="0.17499999999999999"/>
    <n v="0.93500000000000005"/>
    <x v="1"/>
  </r>
  <r>
    <s v="2102146"/>
    <s v="207614112022140414"/>
    <s v="DF20227517116"/>
    <x v="199"/>
    <x v="256"/>
    <s v="Cristobal toro"/>
    <s v="Cuevas 805"/>
    <s v="Santiago"/>
    <x v="0"/>
    <s v="Cumple"/>
    <s v="Cumple"/>
    <s v="No Aplica"/>
    <s v="No Aplica"/>
    <s v="Cumple"/>
    <s v="Cumple"/>
    <s v="No"/>
    <s v="S/N"/>
    <s v="S/N"/>
    <s v="No Aplica"/>
    <s v="No Aplica"/>
    <s v="No Aplica"/>
    <s v="Cumple"/>
    <s v="Cumple"/>
    <s v="No se toman fotos por precaucion  Personas en plaza fte a num. Para evitar algun problema"/>
    <x v="8"/>
    <x v="0"/>
    <x v="10"/>
    <x v="0"/>
    <n v="0.5"/>
    <n v="0.5"/>
    <n v="0.5"/>
    <n v="0.5"/>
    <n v="0.5"/>
    <n v="0.5"/>
    <n v="0.25"/>
    <n v="0.25"/>
    <n v="0.5"/>
    <n v="0.5"/>
    <n v="0.5"/>
    <n v="1"/>
    <x v="1"/>
  </r>
  <r>
    <s v="2102132"/>
    <s v="207614112022134320"/>
    <s v="DF20227521167"/>
    <x v="199"/>
    <x v="239"/>
    <s v="Cristobal toro"/>
    <s v="San francisco 363"/>
    <s v="Santiago"/>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102130"/>
    <s v="207614112022134132"/>
    <s v="DF20227519532"/>
    <x v="199"/>
    <x v="262"/>
    <s v="Cristobal toro"/>
    <s v="San francisco 359"/>
    <s v="Santiago"/>
    <x v="0"/>
    <s v="Cumple"/>
    <s v="Cumple"/>
    <s v="No Aplica"/>
    <s v="No Aplica"/>
    <s v="Cumple"/>
    <s v="Cumple"/>
    <s v="No"/>
    <s v="S/N"/>
    <s v="S/N"/>
    <s v="No Aplica"/>
    <s v="No Aplica"/>
    <s v="No Aplica"/>
    <s v="Cumple"/>
    <s v="Cumple"/>
    <s v="Problema externo ,subt."/>
    <x v="8"/>
    <x v="0"/>
    <x v="10"/>
    <x v="0"/>
    <n v="0.5"/>
    <n v="0.5"/>
    <n v="0.5"/>
    <n v="0.5"/>
    <n v="0.5"/>
    <n v="0.5"/>
    <n v="0.25"/>
    <n v="0.25"/>
    <n v="0.5"/>
    <n v="0.5"/>
    <n v="0.5"/>
    <n v="1"/>
    <x v="1"/>
  </r>
  <r>
    <s v="2102122"/>
    <s v="207614112022132053"/>
    <s v="DF20227511273"/>
    <x v="199"/>
    <x v="243"/>
    <s v="Cristobal toro"/>
    <s v="Serrano 266 dpto 2219"/>
    <s v="Santiago"/>
    <x v="0"/>
    <s v="Cumple"/>
    <s v="Cumple"/>
    <s v="No Aplica"/>
    <s v="No Aplica"/>
    <s v="Cumple"/>
    <s v="Cumple"/>
    <s v="Si"/>
    <s v="Fernando schwerter"/>
    <s v="232820560"/>
    <s v="Cumple"/>
    <s v="Cumple"/>
    <s v="Cumple"/>
    <s v="Cumple"/>
    <s v="Cumple Parcialmente"/>
    <s v="Se verifica , sin mayor observacion"/>
    <x v="8"/>
    <x v="0"/>
    <x v="10"/>
    <x v="0"/>
    <n v="0.5"/>
    <n v="0.5"/>
    <n v="0.5"/>
    <n v="0.5"/>
    <n v="0.5"/>
    <n v="0.5"/>
    <n v="0.25"/>
    <n v="0.25"/>
    <n v="0.5"/>
    <n v="0.5"/>
    <n v="0.17499999999999999"/>
    <n v="0.93500000000000005"/>
    <x v="1"/>
  </r>
  <r>
    <s v="2102112"/>
    <s v="207614112022125635"/>
    <s v="DF20227513165"/>
    <x v="199"/>
    <x v="255"/>
    <s v="Cristobal toro"/>
    <s v="Tarapaca 876 dpto 2217"/>
    <s v="Santiago"/>
    <x v="0"/>
    <s v="Cumple"/>
    <s v="Cumple"/>
    <s v="No Cumple"/>
    <s v="No Cumple"/>
    <s v="Cumple"/>
    <s v="Cumple"/>
    <s v="Si"/>
    <s v="Jose elizalde ( concerge )"/>
    <s v="229731620"/>
    <s v="Cumple"/>
    <s v="Cumple"/>
    <s v="Cumple"/>
    <s v="Cumple"/>
    <s v="Cumple"/>
    <s v="Se verifica , sin mayor observacion"/>
    <x v="8"/>
    <x v="0"/>
    <x v="10"/>
    <x v="0"/>
    <n v="0.5"/>
    <n v="0.5"/>
    <n v="0"/>
    <n v="0"/>
    <n v="0.5"/>
    <n v="0.5"/>
    <n v="0.25"/>
    <n v="0.25"/>
    <n v="0.5"/>
    <n v="0.5"/>
    <n v="0.5"/>
    <n v="0.7"/>
    <x v="1"/>
  </r>
  <r>
    <s v="2102108"/>
    <s v="207614112022125324"/>
    <s v="DF20227511288"/>
    <x v="199"/>
    <x v="243"/>
    <s v="Cristobal toro"/>
    <s v="Tarapaca 876 dpto 1608"/>
    <s v="Santiago"/>
    <x v="0"/>
    <s v="Cumple"/>
    <s v="Cumple"/>
    <s v="No Aplica"/>
    <s v="No Aplica"/>
    <s v="Cumple"/>
    <s v="Cumple"/>
    <s v="Si"/>
    <s v="Jose elizalde"/>
    <s v="229731620"/>
    <s v="Cumple"/>
    <s v="Cumple"/>
    <s v="Cumple"/>
    <s v="Cumple"/>
    <s v="Cumple Parcialmente"/>
    <s v="Falta mayor data en fotos  Sin mayor observacion"/>
    <x v="8"/>
    <x v="0"/>
    <x v="10"/>
    <x v="0"/>
    <n v="0.5"/>
    <n v="0.5"/>
    <n v="0.5"/>
    <n v="0.5"/>
    <n v="0.5"/>
    <n v="0.5"/>
    <n v="0.25"/>
    <n v="0.25"/>
    <n v="0.5"/>
    <n v="0.5"/>
    <n v="0.17499999999999999"/>
    <n v="0.93500000000000005"/>
    <x v="1"/>
  </r>
  <r>
    <s v="2106676"/>
    <s v="207615112022164741"/>
    <s v="DF20227516819"/>
    <x v="200"/>
    <x v="256"/>
    <s v="Cristobal toro"/>
    <s v="Fte republica de honduras 12970"/>
    <s v="Las Condes"/>
    <x v="0"/>
    <s v="Cumple"/>
    <s v="Cumple"/>
    <s v="No Aplica"/>
    <s v="No Aplica"/>
    <s v="Cumple"/>
    <s v="Cumple"/>
    <s v="No"/>
    <s v="S/N"/>
    <s v="S/N"/>
    <s v="No Aplica"/>
    <s v="No Aplica"/>
    <s v="No Aplica"/>
    <s v="Cumple"/>
    <s v="Cumple Parcialmente"/>
    <s v="Sin moradores , 1 foto falta mayor data  Sin mayor observacion"/>
    <x v="8"/>
    <x v="0"/>
    <x v="10"/>
    <x v="0"/>
    <n v="0.5"/>
    <n v="0.5"/>
    <n v="0.5"/>
    <n v="0.5"/>
    <n v="0.5"/>
    <n v="0.5"/>
    <n v="0.25"/>
    <n v="0.25"/>
    <n v="0.5"/>
    <n v="0.5"/>
    <n v="0.17499999999999999"/>
    <n v="0.93500000000000005"/>
    <x v="1"/>
  </r>
  <r>
    <s v="2104958"/>
    <s v="207615112022154917"/>
    <s v="DF20227517843"/>
    <x v="200"/>
    <x v="251"/>
    <s v="Cristobal toro"/>
    <s v="Punta del este 194"/>
    <s v="Las Condes"/>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104946"/>
    <s v="207615112022152608"/>
    <s v="DF20227523703"/>
    <x v="200"/>
    <x v="258"/>
    <s v="Cristobal toro"/>
    <s v="Las verbenas 8570"/>
    <s v="Las Condes"/>
    <x v="0"/>
    <s v="Cumple"/>
    <s v="Cumple"/>
    <s v="No Aplica"/>
    <s v="No Aplica"/>
    <s v="Cumple"/>
    <s v="Cumple"/>
    <s v="No"/>
    <s v="S/N"/>
    <s v="S/N"/>
    <s v="No Aplica"/>
    <s v="No Aplica"/>
    <s v="No Aplica"/>
    <s v="Cumple"/>
    <s v="Cumple"/>
    <s v="Problema externo , poste . Reparado ."/>
    <x v="8"/>
    <x v="0"/>
    <x v="10"/>
    <x v="0"/>
    <n v="0.5"/>
    <n v="0.5"/>
    <n v="0.5"/>
    <n v="0.5"/>
    <n v="0.5"/>
    <n v="0.5"/>
    <n v="0.25"/>
    <n v="0.25"/>
    <n v="0.5"/>
    <n v="0.5"/>
    <n v="0.5"/>
    <n v="1"/>
    <x v="1"/>
  </r>
  <r>
    <s v="2104392"/>
    <s v="207615112022151514"/>
    <s v="DF20227511306"/>
    <x v="200"/>
    <x v="243"/>
    <s v="Cristobal toro"/>
    <s v="Perseo 569"/>
    <s v="Las Condes"/>
    <x v="0"/>
    <s v="Cumple"/>
    <s v="Cumple"/>
    <s v="No Aplica"/>
    <s v="No Aplica"/>
    <s v="Cumple"/>
    <s v="Cumple"/>
    <s v="No"/>
    <s v="S/N"/>
    <s v="S/N"/>
    <s v="No Aplica"/>
    <s v="No Aplica"/>
    <s v="No Aplica"/>
    <s v="Cumple"/>
    <s v="Cumple"/>
    <s v="1 foto falta mayor data . No se toman mejores fotos. Por vecinos , para prevenir problemas . Sin moradores"/>
    <x v="8"/>
    <x v="0"/>
    <x v="10"/>
    <x v="0"/>
    <n v="0.5"/>
    <n v="0.5"/>
    <n v="0.5"/>
    <n v="0.5"/>
    <n v="0.5"/>
    <n v="0.5"/>
    <n v="0.25"/>
    <n v="0.25"/>
    <n v="0.5"/>
    <n v="0.5"/>
    <n v="0.5"/>
    <n v="1"/>
    <x v="1"/>
  </r>
  <r>
    <s v="2104381"/>
    <s v="207615112022150009"/>
    <s v="DF20227514229"/>
    <x v="200"/>
    <x v="254"/>
    <s v="Cristobal toro"/>
    <s v="Benvenuto cellini 7580"/>
    <s v="Las Condes"/>
    <x v="0"/>
    <s v="Cumple"/>
    <s v="Cumple"/>
    <s v="No Aplica"/>
    <s v="No Aplica"/>
    <s v="Cumple"/>
    <s v="Cumple"/>
    <s v="No"/>
    <s v="S/N"/>
    <s v="S/N"/>
    <s v="No Aplica"/>
    <s v="No Aplica"/>
    <s v="No Aplica"/>
    <s v="No Cumple"/>
    <s v="No Cumple"/>
    <s v="Falta maxima de fotos exigidas , mas data . Sin moradores"/>
    <x v="8"/>
    <x v="0"/>
    <x v="10"/>
    <x v="0"/>
    <n v="0.5"/>
    <n v="0.5"/>
    <n v="0.5"/>
    <n v="0.5"/>
    <n v="0.5"/>
    <n v="0.5"/>
    <n v="0.25"/>
    <n v="0.25"/>
    <n v="0.5"/>
    <n v="0"/>
    <n v="0"/>
    <n v="0.8"/>
    <x v="1"/>
  </r>
  <r>
    <s v="2104363"/>
    <s v="207515112022143313"/>
    <s v="DF20227506671"/>
    <x v="200"/>
    <x v="245"/>
    <s v="AARON HUENCHUMIL"/>
    <s v="Duque de Kent #0830"/>
    <s v="Recoleta"/>
    <x v="0"/>
    <s v="Cumple"/>
    <s v="Cumple"/>
    <s v="No Aplica"/>
    <s v="No Aplica"/>
    <s v="Cumple"/>
    <s v="Cumple"/>
    <s v="Si"/>
    <s v="Roxana Aburto"/>
    <s v="986553018"/>
    <s v="Cumple"/>
    <s v="Cumple"/>
    <s v="Cumple"/>
    <s v="Cumple"/>
    <s v="Cumple"/>
    <s v="1- Cliente con suministro electrico normalizado  2- Vidrio roto y falta sello en caja empalme  3- Cliente molesto por mal cobro en boleta"/>
    <x v="8"/>
    <x v="0"/>
    <x v="10"/>
    <x v="0"/>
    <n v="0.5"/>
    <n v="0.5"/>
    <n v="0.5"/>
    <n v="0.5"/>
    <n v="0.5"/>
    <n v="0.5"/>
    <n v="0.25"/>
    <n v="0.25"/>
    <n v="0.5"/>
    <n v="0.5"/>
    <n v="0.5"/>
    <n v="1"/>
    <x v="1"/>
  </r>
  <r>
    <s v="2104359"/>
    <s v="207515112022141928"/>
    <s v="DF20227507549"/>
    <x v="200"/>
    <x v="246"/>
    <s v="AARON HUENCHUMIL"/>
    <s v="Adela Martinez Ote #225"/>
    <s v="Recoleta"/>
    <x v="0"/>
    <s v="Cumple"/>
    <s v="Cumple"/>
    <s v="No Cumple"/>
    <s v="No Cumple"/>
    <s v="Cumple"/>
    <s v="Cumple"/>
    <s v="No"/>
    <s v="S/N"/>
    <s v="S/N"/>
    <s v="No Aplica"/>
    <s v="No Aplica"/>
    <s v="No Aplica"/>
    <s v="Cumple"/>
    <s v="Cumple"/>
    <s v="1-Cliente no se encuentra en domicilio  2- No declara codigo de ITM utilizado, pero si describe su uso"/>
    <x v="8"/>
    <x v="0"/>
    <x v="10"/>
    <x v="0"/>
    <n v="0.5"/>
    <n v="0.5"/>
    <n v="0"/>
    <n v="0"/>
    <n v="0.5"/>
    <n v="0.5"/>
    <n v="0.25"/>
    <n v="0.25"/>
    <n v="0.5"/>
    <n v="0.5"/>
    <n v="0.5"/>
    <n v="0.7"/>
    <x v="1"/>
  </r>
  <r>
    <s v="2104297"/>
    <s v="207515112022140522"/>
    <s v="DF20227508183"/>
    <x v="200"/>
    <x v="240"/>
    <s v="AARON HUENCHUMIL"/>
    <s v="Recoleta #4124"/>
    <s v="Recoleta"/>
    <x v="0"/>
    <s v="Cumple"/>
    <s v="Cumple"/>
    <s v="No Aplica"/>
    <s v="No Aplica"/>
    <s v="Cumple"/>
    <s v="Cumple"/>
    <s v="No"/>
    <s v="S/N"/>
    <s v="S/N"/>
    <s v="No Aplica"/>
    <s v="No Aplica"/>
    <s v="No Aplica"/>
    <s v="Cumple"/>
    <s v="Cumple"/>
    <s v="1- Cliente no se encuentra en domicilio  2-Acometida se encuentra con dos colchas"/>
    <x v="8"/>
    <x v="0"/>
    <x v="10"/>
    <x v="0"/>
    <n v="0.5"/>
    <n v="0.5"/>
    <n v="0.5"/>
    <n v="0.5"/>
    <n v="0.5"/>
    <n v="0.5"/>
    <n v="0.25"/>
    <n v="0.25"/>
    <n v="0.5"/>
    <n v="0.5"/>
    <n v="0.5"/>
    <n v="1"/>
    <x v="1"/>
  </r>
  <r>
    <s v="2104291"/>
    <s v="207515112022135157"/>
    <s v="DF20227507449"/>
    <x v="200"/>
    <x v="246"/>
    <s v="AARON HUENCHUMIL"/>
    <s v="25 de Enero #1085"/>
    <s v="Recoleta"/>
    <x v="0"/>
    <s v="Cumple"/>
    <s v="Cumple"/>
    <s v="No Cumple"/>
    <s v="No Cumple"/>
    <s v="Cumple"/>
    <s v="Cumple"/>
    <s v="No"/>
    <s v="S/N"/>
    <s v="S/N"/>
    <s v="No Aplica"/>
    <s v="No Aplica"/>
    <s v="No Aplica"/>
    <s v="Cumple"/>
    <s v="Cumple"/>
    <s v="1- Cliente no se encuentra en domicilio  2- No declara codigo de material utilizado, pero si describe su uso"/>
    <x v="8"/>
    <x v="0"/>
    <x v="10"/>
    <x v="0"/>
    <n v="0.5"/>
    <n v="0.5"/>
    <n v="0"/>
    <n v="0"/>
    <n v="0.5"/>
    <n v="0.5"/>
    <n v="0.25"/>
    <n v="0.25"/>
    <n v="0.5"/>
    <n v="0.5"/>
    <n v="0.5"/>
    <n v="0.7"/>
    <x v="1"/>
  </r>
  <r>
    <s v="2104226"/>
    <s v="207515112022133508"/>
    <s v="DF20227509192"/>
    <x v="200"/>
    <x v="241"/>
    <s v="AARON HUENCHUMIL"/>
    <s v="Juan Cristobal #4374"/>
    <s v="Recoleta"/>
    <x v="0"/>
    <s v="Cumple"/>
    <s v="Cumple"/>
    <s v="No Aplica"/>
    <s v="No Aplica"/>
    <s v="Cumple"/>
    <s v="Cumple"/>
    <s v="Si"/>
    <s v="Margarita Morales"/>
    <s v="986387752"/>
    <s v="Cumple"/>
    <s v="Cumple"/>
    <s v="Cumple"/>
    <s v="Cumple"/>
    <s v="Cumple"/>
    <s v="1- Cliente se encuentra con suministro electrico"/>
    <x v="8"/>
    <x v="0"/>
    <x v="10"/>
    <x v="0"/>
    <n v="0.5"/>
    <n v="0.5"/>
    <n v="0.5"/>
    <n v="0.5"/>
    <n v="0.5"/>
    <n v="0.5"/>
    <n v="0.25"/>
    <n v="0.25"/>
    <n v="0.5"/>
    <n v="0.5"/>
    <n v="0.5"/>
    <n v="1"/>
    <x v="1"/>
  </r>
  <r>
    <s v="2103670"/>
    <s v="207515112022132212"/>
    <s v="DF20227505091"/>
    <x v="200"/>
    <x v="237"/>
    <s v="AARON HUENCHUMIL"/>
    <s v="Timbues #4068"/>
    <s v="Recoleta"/>
    <x v="0"/>
    <s v="Cumple"/>
    <s v="Cumple"/>
    <s v="No Cumple"/>
    <s v="No Cumple"/>
    <s v="Cumple"/>
    <s v="Cumple"/>
    <s v="No"/>
    <s v="S/N"/>
    <s v="S/N"/>
    <s v="No Aplica"/>
    <s v="No Aplica"/>
    <s v="No Aplica"/>
    <s v="Cumple"/>
    <s v="Cumple"/>
    <s v="1- No se pueden tomar fotografias, sector conflictivo y en presencia de gente consumiendo drogas  2- Sector con suministro electrico normalizado"/>
    <x v="8"/>
    <x v="0"/>
    <x v="10"/>
    <x v="0"/>
    <n v="0.5"/>
    <n v="0.5"/>
    <n v="0"/>
    <n v="0"/>
    <n v="0.5"/>
    <n v="0.5"/>
    <n v="0.25"/>
    <n v="0.25"/>
    <n v="0.5"/>
    <n v="0.5"/>
    <n v="0.5"/>
    <n v="0.7"/>
    <x v="1"/>
  </r>
  <r>
    <s v="2103669"/>
    <s v="207615112022132249"/>
    <s v="DF20227519906"/>
    <x v="200"/>
    <x v="247"/>
    <s v="Cristobal toro"/>
    <s v="Loma larga 860"/>
    <s v="Las Condes"/>
    <x v="0"/>
    <s v="Cumple"/>
    <s v="Cumple"/>
    <s v="No Aplica"/>
    <s v="No Aplica"/>
    <s v="Cumple"/>
    <s v="Cumple"/>
    <s v="No"/>
    <s v="S/N"/>
    <s v="S/N"/>
    <s v="No Aplica"/>
    <s v="No Aplica"/>
    <s v="No Aplica"/>
    <s v="Cumple"/>
    <s v="Cumple"/>
    <s v="Sector un poco hostil . Sin moradores  No se toman fotos por precaucion"/>
    <x v="8"/>
    <x v="0"/>
    <x v="10"/>
    <x v="0"/>
    <n v="0.5"/>
    <n v="0.5"/>
    <n v="0.5"/>
    <n v="0.5"/>
    <n v="0.5"/>
    <n v="0.5"/>
    <n v="0.25"/>
    <n v="0.25"/>
    <n v="0.5"/>
    <n v="0.5"/>
    <n v="0.5"/>
    <n v="1"/>
    <x v="1"/>
  </r>
  <r>
    <s v="2103667"/>
    <s v="207515112022131839"/>
    <s v="DF20227503434"/>
    <x v="200"/>
    <x v="236"/>
    <s v="AARON HUENCHUMIL"/>
    <s v="Timbues #4064"/>
    <s v="Recoleta"/>
    <x v="0"/>
    <s v="Cumple"/>
    <s v="Cumple"/>
    <s v="No Cumple"/>
    <s v="No Cumple"/>
    <s v="Cumple"/>
    <s v="Cumple"/>
    <s v="No"/>
    <s v="S/N"/>
    <s v="S/N"/>
    <s v="No Aplica"/>
    <s v="No Aplica"/>
    <s v="No Aplica"/>
    <s v="Cumple"/>
    <s v="Cumple"/>
    <s v="1- No se toman fofotgrafias, sector conflictivo y presencia de gente consumiendo drogas  2- No declara codigo dr material utilizado"/>
    <x v="8"/>
    <x v="0"/>
    <x v="10"/>
    <x v="0"/>
    <n v="0.5"/>
    <n v="0.5"/>
    <n v="0"/>
    <n v="0"/>
    <n v="0.5"/>
    <n v="0.5"/>
    <n v="0.25"/>
    <n v="0.25"/>
    <n v="0.5"/>
    <n v="0.5"/>
    <n v="0.5"/>
    <n v="0.7"/>
    <x v="1"/>
  </r>
  <r>
    <s v="2103658"/>
    <s v="207515112022130624"/>
    <s v="DF20227503187"/>
    <x v="200"/>
    <x v="242"/>
    <s v="AARON HUENCHUMIL"/>
    <s v="Urmeneta #1052 dpto 203"/>
    <s v="Recoleta"/>
    <x v="0"/>
    <s v="Cumple"/>
    <s v="Cumple"/>
    <s v="No Aplica"/>
    <s v="No Aplica"/>
    <s v="Cumple"/>
    <s v="Cumple"/>
    <s v="No"/>
    <s v="S/N"/>
    <s v="S/N"/>
    <s v="No Aplica"/>
    <s v="No Aplica"/>
    <s v="No Aplica"/>
    <s v="Cumple"/>
    <s v="Cumple"/>
    <s v="1- Vecinos de edificio confirman que se encuentra suministro electrico normalizado"/>
    <x v="8"/>
    <x v="0"/>
    <x v="10"/>
    <x v="0"/>
    <n v="0.5"/>
    <n v="0.5"/>
    <n v="0.5"/>
    <n v="0.5"/>
    <n v="0.5"/>
    <n v="0.5"/>
    <n v="0.25"/>
    <n v="0.25"/>
    <n v="0.5"/>
    <n v="0.5"/>
    <n v="0.5"/>
    <n v="1"/>
    <x v="1"/>
  </r>
  <r>
    <s v="2103598"/>
    <s v="207515112022125311"/>
    <s v="DF20227503690"/>
    <x v="200"/>
    <x v="236"/>
    <s v="AARON HUENCHUMIL"/>
    <s v="Recoleta #3512"/>
    <s v="Recoleta"/>
    <x v="0"/>
    <s v="Cumple"/>
    <s v="Cumple"/>
    <s v="No Aplica"/>
    <s v="No Aplica"/>
    <s v="Cumple"/>
    <s v="Cumple"/>
    <s v="Si"/>
    <s v="Ronal Gonzalez"/>
    <s v="S/N"/>
    <s v="Cumple"/>
    <s v="Cumple"/>
    <s v="Cumple"/>
    <s v="Cumple"/>
    <s v="Cumple"/>
    <s v="1-Cliente se encuentra con suministro electrico normalizado"/>
    <x v="8"/>
    <x v="0"/>
    <x v="10"/>
    <x v="0"/>
    <n v="0.5"/>
    <n v="0.5"/>
    <n v="0.5"/>
    <n v="0.5"/>
    <n v="0.5"/>
    <n v="0.5"/>
    <n v="0.25"/>
    <n v="0.25"/>
    <n v="0.5"/>
    <n v="0.5"/>
    <n v="0.5"/>
    <n v="1"/>
    <x v="1"/>
  </r>
  <r>
    <s v="2103593"/>
    <s v="207615112022124226"/>
    <s v="DF20227515794"/>
    <x v="200"/>
    <x v="257"/>
    <s v="Cristobal toro"/>
    <s v="Cerro negro 8961"/>
    <s v="Las Condes"/>
    <x v="0"/>
    <s v="Cumple"/>
    <s v="Cumple"/>
    <s v="No Aplica"/>
    <s v="No Aplica"/>
    <s v="Cumple"/>
    <s v="Cumple"/>
    <s v="No"/>
    <s v="S/N"/>
    <s v="S/N"/>
    <s v="No Aplica"/>
    <s v="No Aplica"/>
    <s v="No Aplica"/>
    <s v="Cumple"/>
    <s v="Cumple"/>
    <s v="Atiende cliente , pero no entrega datos . No recuerda visita de personal de emergencia . No se toman foto para evitar problemas con cliente y vecinos"/>
    <x v="8"/>
    <x v="0"/>
    <x v="10"/>
    <x v="0"/>
    <n v="0.5"/>
    <n v="0.5"/>
    <n v="0.5"/>
    <n v="0.5"/>
    <n v="0.5"/>
    <n v="0.5"/>
    <n v="0.25"/>
    <n v="0.25"/>
    <n v="0.5"/>
    <n v="0.5"/>
    <n v="0.5"/>
    <n v="1"/>
    <x v="1"/>
  </r>
  <r>
    <s v="2103586"/>
    <s v="207515112022123518"/>
    <s v="DF20227506084"/>
    <x v="200"/>
    <x v="248"/>
    <s v="AARON HUENCHUMIL"/>
    <s v="Las Hortensias #599"/>
    <s v="Recoleta"/>
    <x v="0"/>
    <s v="Cumple"/>
    <s v="Cumple"/>
    <s v="No Aplica"/>
    <s v="No Aplica"/>
    <s v="Cumple"/>
    <s v="Cumple"/>
    <s v="Si"/>
    <s v="S/N"/>
    <s v="S/N"/>
    <s v="No Aplica"/>
    <s v="No Aplica"/>
    <s v="No Aplica"/>
    <s v="Cumple"/>
    <s v="Cumple"/>
    <s v="1- Cliente conflictivo recibe de manera hostil, no se alcanzo ni a saludar y tiene reaccion hostil al enterarse que venia por parte de ENEL. Se niega rotudantemente a dejar ver empalme"/>
    <x v="8"/>
    <x v="0"/>
    <x v="10"/>
    <x v="0"/>
    <n v="0.5"/>
    <n v="0.5"/>
    <n v="0.5"/>
    <n v="0.5"/>
    <n v="0.5"/>
    <n v="0.5"/>
    <n v="0.25"/>
    <n v="0.25"/>
    <n v="0.5"/>
    <n v="0.5"/>
    <n v="0.5"/>
    <n v="1"/>
    <x v="1"/>
  </r>
  <r>
    <s v="2103582"/>
    <s v="207615112022123137"/>
    <s v="DF20227522583"/>
    <x v="200"/>
    <x v="234"/>
    <s v="Cristobal toro"/>
    <s v="Tordecillas 1034"/>
    <s v="Las Condes"/>
    <x v="0"/>
    <s v="Cumple"/>
    <s v="Cumple"/>
    <s v="No Cumple"/>
    <s v="No Cumple"/>
    <s v="Cumple"/>
    <s v="Cumple"/>
    <s v="No"/>
    <s v="S/N"/>
    <s v="S/N"/>
    <s v="No Aplica"/>
    <s v="No Aplica"/>
    <s v="No Aplica"/>
    <s v="Cumple"/>
    <s v="Cumple"/>
    <s v="Sin moradores , sin mayor observacion"/>
    <x v="8"/>
    <x v="0"/>
    <x v="10"/>
    <x v="0"/>
    <n v="0.5"/>
    <n v="0.5"/>
    <n v="0"/>
    <n v="0"/>
    <n v="0.5"/>
    <n v="0.5"/>
    <n v="0.25"/>
    <n v="0.25"/>
    <n v="0.5"/>
    <n v="0.5"/>
    <n v="0.5"/>
    <n v="0.7"/>
    <x v="1"/>
  </r>
  <r>
    <s v="2103578"/>
    <s v="207515112022122009"/>
    <s v="DF20227505970"/>
    <x v="200"/>
    <x v="248"/>
    <s v="AARON HUENCHUMIL"/>
    <s v="Federico Hegel #635"/>
    <s v="Recoleta"/>
    <x v="0"/>
    <s v="Cumple"/>
    <s v="Cumple"/>
    <s v="No Aplica"/>
    <s v="No Aplica"/>
    <s v="Cumple"/>
    <s v="Cumple"/>
    <s v="No"/>
    <s v="S/N"/>
    <s v="S/N"/>
    <s v="No Aplica"/>
    <s v="No Aplica"/>
    <s v="No Aplica"/>
    <s v="Cumple"/>
    <s v="Cumple"/>
    <s v="1- Clientr no se encuentra en domicilio 2- Acometida en riesgo electrico por estar en contacto con ramas de palmera"/>
    <x v="8"/>
    <x v="0"/>
    <x v="10"/>
    <x v="0"/>
    <n v="0.5"/>
    <n v="0.5"/>
    <n v="0.5"/>
    <n v="0.5"/>
    <n v="0.5"/>
    <n v="0.5"/>
    <n v="0.25"/>
    <n v="0.25"/>
    <n v="0.5"/>
    <n v="0.5"/>
    <n v="0.5"/>
    <n v="1"/>
    <x v="1"/>
  </r>
  <r>
    <s v="2103577"/>
    <s v="207615112022121850"/>
    <s v="DF20227520110"/>
    <x v="200"/>
    <x v="247"/>
    <s v="Cristobal toro"/>
    <s v="Colico 7735"/>
    <s v="Las Condes"/>
    <x v="0"/>
    <s v="Cumple"/>
    <s v="Cumple"/>
    <s v="No Aplica"/>
    <s v="No Aplica"/>
    <s v="Cumple"/>
    <s v="Cumple"/>
    <s v="No"/>
    <s v="S/N"/>
    <s v="S/N"/>
    <s v="No Aplica"/>
    <s v="No Aplica"/>
    <s v="No Aplica"/>
    <s v="Cumple"/>
    <s v="Cumple Parcialmente"/>
    <s v="1 foto falta data . Sin moradores . Sin mayor observacion"/>
    <x v="8"/>
    <x v="0"/>
    <x v="10"/>
    <x v="0"/>
    <n v="0.5"/>
    <n v="0.5"/>
    <n v="0.5"/>
    <n v="0.5"/>
    <n v="0.5"/>
    <n v="0.5"/>
    <n v="0.25"/>
    <n v="0.25"/>
    <n v="0.5"/>
    <n v="0.5"/>
    <n v="0.17499999999999999"/>
    <n v="0.93500000000000005"/>
    <x v="1"/>
  </r>
  <r>
    <s v="2103574"/>
    <s v="207515112022120647"/>
    <s v="DF20227509093"/>
    <x v="200"/>
    <x v="241"/>
    <s v="AARON HUENCHUMIL"/>
    <s v="Muñoz Gamero #1066"/>
    <s v="Recoleta"/>
    <x v="0"/>
    <s v="Cumple"/>
    <s v="Cumple"/>
    <s v="No Aplica"/>
    <s v="No Aplica"/>
    <s v="Cumple"/>
    <s v="Cumple"/>
    <s v="Si"/>
    <s v="S/N"/>
    <s v="S/N"/>
    <s v="No Aplica"/>
    <s v="No Aplica"/>
    <s v="Cumple"/>
    <s v="Cumple"/>
    <s v="Cumple"/>
    <s v="1- Cliente confirma que cables cortados pertenecian a telecomunicaciones 2- Suministro electrico en servicio normal"/>
    <x v="8"/>
    <x v="0"/>
    <x v="10"/>
    <x v="0"/>
    <n v="0.5"/>
    <n v="0.5"/>
    <n v="0.5"/>
    <n v="0.5"/>
    <n v="0.5"/>
    <n v="0.5"/>
    <n v="0.25"/>
    <n v="0.25"/>
    <n v="0.5"/>
    <n v="0.5"/>
    <n v="0.5"/>
    <n v="1"/>
    <x v="1"/>
  </r>
  <r>
    <s v="2103573"/>
    <s v="207615112022120603"/>
    <s v="DF20227511218"/>
    <x v="200"/>
    <x v="243"/>
    <s v="Cristobal toro"/>
    <s v="Hernando de magallanes 781"/>
    <s v="Las Condes"/>
    <x v="0"/>
    <s v="Cumple"/>
    <s v="Cumple"/>
    <s v="No Aplica"/>
    <s v="No Aplica"/>
    <s v="Cumple"/>
    <s v="Cumple"/>
    <s v="Si"/>
    <s v="S/N"/>
    <s v="S/N"/>
    <s v="No Aplica"/>
    <s v="No Aplica"/>
    <s v="No Aplica"/>
    <s v="Cumple"/>
    <s v="Cumple"/>
    <s v="Atiende persona en local de lavaseco , pero no esta al tanto de visita de personal de emergencia"/>
    <x v="8"/>
    <x v="0"/>
    <x v="10"/>
    <x v="0"/>
    <n v="0.5"/>
    <n v="0.5"/>
    <n v="0.5"/>
    <n v="0.5"/>
    <n v="0.5"/>
    <n v="0.5"/>
    <n v="0.25"/>
    <n v="0.25"/>
    <n v="0.5"/>
    <n v="0.5"/>
    <n v="0.5"/>
    <n v="1"/>
    <x v="1"/>
  </r>
  <r>
    <s v="2103571"/>
    <s v="207615112022115727"/>
    <s v="DF20227517304"/>
    <x v="200"/>
    <x v="251"/>
    <s v="Cristobal toro"/>
    <s v="Constancio vigil 545"/>
    <s v="Las Condes"/>
    <x v="0"/>
    <s v="Cumple"/>
    <s v="Cumple"/>
    <s v="No Aplica"/>
    <s v="No Aplica"/>
    <s v="Cumple"/>
    <s v="Cumple"/>
    <s v="No"/>
    <s v="S/N"/>
    <s v="S/N"/>
    <s v="No Aplica"/>
    <s v="No Aplica"/>
    <s v="No Aplica"/>
    <s v="Cumple"/>
    <s v="Cumple Parcialmente"/>
    <s v="Falta mayor data en fotos . Sin moradores , vecinos  molestos por toma de fotos ."/>
    <x v="8"/>
    <x v="0"/>
    <x v="10"/>
    <x v="0"/>
    <n v="0.5"/>
    <n v="0.5"/>
    <n v="0.5"/>
    <n v="0.5"/>
    <n v="0.5"/>
    <n v="0.5"/>
    <n v="0.25"/>
    <n v="0.25"/>
    <n v="0.5"/>
    <n v="0.5"/>
    <n v="0.17499999999999999"/>
    <n v="0.93500000000000005"/>
    <x v="1"/>
  </r>
  <r>
    <s v="2103570"/>
    <s v="207515112022115452"/>
    <s v="DF20227505374"/>
    <x v="200"/>
    <x v="237"/>
    <s v="AARON HUENCHUMIL"/>
    <s v="El Roble #734"/>
    <s v="Recoleta"/>
    <x v="0"/>
    <s v="Cumple"/>
    <s v="Cumple"/>
    <s v="No Aplica"/>
    <s v="No Aplica"/>
    <s v="Cumple"/>
    <s v="Cumple"/>
    <s v="No"/>
    <s v="S/N"/>
    <s v="S/N"/>
    <s v="No Aplica"/>
    <s v="No Aplica"/>
    <s v="No Aplica"/>
    <s v="Cumple"/>
    <s v="Cumple"/>
    <s v="1- Cliente no se encuentra en domicilio  2- Acometida trifasica bien templada"/>
    <x v="8"/>
    <x v="0"/>
    <x v="10"/>
    <x v="0"/>
    <n v="0.5"/>
    <n v="0.5"/>
    <n v="0.5"/>
    <n v="0.5"/>
    <n v="0.5"/>
    <n v="0.5"/>
    <n v="0.25"/>
    <n v="0.25"/>
    <n v="0.5"/>
    <n v="0.5"/>
    <n v="0.5"/>
    <n v="1"/>
    <x v="1"/>
  </r>
  <r>
    <s v="2103568"/>
    <s v="207615112022114639"/>
    <s v="DF20227524831"/>
    <x v="200"/>
    <x v="253"/>
    <s v="Cristobal toro"/>
    <s v="Maria teresa 6220 dpto 1006"/>
    <s v="Las Condes"/>
    <x v="0"/>
    <s v="Cumple"/>
    <s v="Cumple"/>
    <s v="No Aplica"/>
    <s v="No Aplica"/>
    <s v="Cumple"/>
    <s v="Cumple"/>
    <s v="No"/>
    <s v="S/N"/>
    <s v="S/N"/>
    <s v="No Aplica"/>
    <s v="No Aplica"/>
    <s v="No Aplica"/>
    <s v="Cumple"/>
    <s v="Cumple"/>
    <s v="Atiende concerge , no permite acceso a medisores , ya q cliente no se encuentra en dpto , no entrega datos"/>
    <x v="8"/>
    <x v="0"/>
    <x v="10"/>
    <x v="0"/>
    <n v="0.5"/>
    <n v="0.5"/>
    <n v="0.5"/>
    <n v="0.5"/>
    <n v="0.5"/>
    <n v="0.5"/>
    <n v="0.25"/>
    <n v="0.25"/>
    <n v="0.5"/>
    <n v="0.5"/>
    <n v="0.5"/>
    <n v="1"/>
    <x v="1"/>
  </r>
  <r>
    <s v="2103563"/>
    <s v="207515112022113839"/>
    <s v="DF20227505416"/>
    <x v="200"/>
    <x v="237"/>
    <s v="AARON HUENCHUMIL"/>
    <s v="San Gerardo #607"/>
    <s v="Recoleta"/>
    <x v="0"/>
    <s v="Cumple"/>
    <s v="Cumple"/>
    <s v="No Cumple"/>
    <s v="No Cumple"/>
    <s v="Cumple"/>
    <s v="Cumple"/>
    <s v="Si"/>
    <s v="S/N"/>
    <s v="S/N"/>
    <s v="Cumple"/>
    <s v="Cumple"/>
    <s v="Cumple"/>
    <s v="Cumple"/>
    <s v="Cumple"/>
    <s v="1- Cliente confirma encontrarse con suministro electrico normalizado  2- No declara codigo de material utilizado, pero si describe su uso"/>
    <x v="8"/>
    <x v="0"/>
    <x v="10"/>
    <x v="0"/>
    <n v="0.5"/>
    <n v="0.5"/>
    <n v="0"/>
    <n v="0"/>
    <n v="0.5"/>
    <n v="0.5"/>
    <n v="0.25"/>
    <n v="0.25"/>
    <n v="0.5"/>
    <n v="0.5"/>
    <n v="0.5"/>
    <n v="0.7"/>
    <x v="1"/>
  </r>
  <r>
    <s v="2103551"/>
    <s v="207615112022112511"/>
    <s v="DF20227511283"/>
    <x v="200"/>
    <x v="243"/>
    <s v="Cristobal toro"/>
    <s v="Los artilleros 4535 dpto 203"/>
    <s v="Las Condes"/>
    <x v="0"/>
    <s v="Cumple"/>
    <s v="Cumple"/>
    <s v="No Aplica"/>
    <s v="No Aplica"/>
    <s v="Cumple"/>
    <s v="Cumple"/>
    <s v="No"/>
    <s v="S/N"/>
    <s v="S/N"/>
    <s v="No Aplica"/>
    <s v="No Aplica"/>
    <s v="No Aplica"/>
    <s v="Cumple"/>
    <s v="Cumple"/>
    <s v="Problema externo ,TD ."/>
    <x v="8"/>
    <x v="0"/>
    <x v="10"/>
    <x v="0"/>
    <n v="0.5"/>
    <n v="0.5"/>
    <n v="0.5"/>
    <n v="0.5"/>
    <n v="0.5"/>
    <n v="0.5"/>
    <n v="0.25"/>
    <n v="0.25"/>
    <n v="0.5"/>
    <n v="0.5"/>
    <n v="0.5"/>
    <n v="1"/>
    <x v="1"/>
  </r>
  <r>
    <s v="2103529"/>
    <s v="207615112022105830"/>
    <s v="DF20227519469"/>
    <x v="200"/>
    <x v="262"/>
    <s v="Cristobal toro"/>
    <s v="Santa adriana 1537"/>
    <s v="Las Condes"/>
    <x v="0"/>
    <s v="Cumple"/>
    <s v="Cumple"/>
    <s v="No Cumple"/>
    <s v="No Cumple"/>
    <s v="Cumple"/>
    <s v="Cumple"/>
    <s v="No"/>
    <s v="S/N"/>
    <s v="S/N"/>
    <s v="No Aplica"/>
    <s v="No Aplica"/>
    <s v="No Aplica"/>
    <s v="Cumple"/>
    <s v="Cumple"/>
    <s v="Sin moradores . Sin mayor observacion"/>
    <x v="8"/>
    <x v="0"/>
    <x v="10"/>
    <x v="0"/>
    <n v="0.5"/>
    <n v="0.5"/>
    <n v="0"/>
    <n v="0"/>
    <n v="0.5"/>
    <n v="0.5"/>
    <n v="0.25"/>
    <n v="0.25"/>
    <n v="0.5"/>
    <n v="0.5"/>
    <n v="0.5"/>
    <n v="0.7"/>
    <x v="1"/>
  </r>
  <r>
    <s v="2103525"/>
    <s v="207615112022104125"/>
    <s v="DF20227524979"/>
    <x v="200"/>
    <x v="253"/>
    <s v="Cristobal toro"/>
    <s v="Fte calle san sebastian 2881"/>
    <s v="Las Condes"/>
    <x v="0"/>
    <s v="Cumple"/>
    <s v="Cumple"/>
    <s v="No Aplica"/>
    <s v="No Aplica"/>
    <s v="Cumple"/>
    <s v="Cumple"/>
    <s v="No"/>
    <s v="S/N"/>
    <s v="S/N"/>
    <s v="No Aplica"/>
    <s v="No Aplica"/>
    <s v="No Aplica"/>
    <s v="Cumple"/>
    <s v="Cumple"/>
    <s v="Problema externo , poste . Sin mayor observacion"/>
    <x v="8"/>
    <x v="0"/>
    <x v="10"/>
    <x v="0"/>
    <n v="0.5"/>
    <n v="0.5"/>
    <n v="0.5"/>
    <n v="0.5"/>
    <n v="0.5"/>
    <n v="0.5"/>
    <n v="0.25"/>
    <n v="0.25"/>
    <n v="0.5"/>
    <n v="0.5"/>
    <n v="0.5"/>
    <n v="1"/>
    <x v="1"/>
  </r>
  <r>
    <s v="2116366"/>
    <s v="207616112022162805"/>
    <s v="DF20227521250"/>
    <x v="201"/>
    <x v="239"/>
    <s v="Cristobal toro"/>
    <s v="Aurelio gonzales 3666"/>
    <s v="Vitacura"/>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1"/>
  </r>
  <r>
    <s v="2116329"/>
    <s v="207616112022154228"/>
    <s v="DF20227518292"/>
    <x v="201"/>
    <x v="238"/>
    <s v="Cristobal toro"/>
    <s v="Tomas de figueroa 2219"/>
    <s v="Vitacura"/>
    <x v="0"/>
    <s v="Cumple"/>
    <s v="Cumple"/>
    <s v="No Aplica"/>
    <s v="No Aplica"/>
    <s v="Cumple"/>
    <s v="Cumple"/>
    <s v="No"/>
    <s v="S/N"/>
    <s v="S/N"/>
    <s v="No Aplica"/>
    <s v="No Aplica"/>
    <s v="No Aplica"/>
    <s v="Cumple"/>
    <s v="Cumple"/>
    <s v="Sin moradores   Sin mayor observacion"/>
    <x v="8"/>
    <x v="0"/>
    <x v="10"/>
    <x v="0"/>
    <n v="0.5"/>
    <n v="0.5"/>
    <n v="0.5"/>
    <n v="0.5"/>
    <n v="0.5"/>
    <n v="0.5"/>
    <n v="0.25"/>
    <n v="0.25"/>
    <n v="0.5"/>
    <n v="0.5"/>
    <n v="0.5"/>
    <n v="1"/>
    <x v="1"/>
  </r>
  <r>
    <s v="2115826"/>
    <s v="207516112022150538"/>
    <s v="DF20227503464"/>
    <x v="201"/>
    <x v="236"/>
    <s v="AARON HUENCHUMIL"/>
    <s v="Recoleta #103"/>
    <s v="Recoleta"/>
    <x v="0"/>
    <s v="Cumple"/>
    <s v="Cumple"/>
    <s v="No Cumple"/>
    <s v="No Cumple"/>
    <s v="Cumple"/>
    <s v="Cumple"/>
    <s v="No"/>
    <s v="S/N"/>
    <s v="S/N"/>
    <s v="No Aplica"/>
    <s v="No Aplica"/>
    <s v="No Aplica"/>
    <s v="Cumple"/>
    <s v="Cumple"/>
    <s v="1-No declara codigo de material utilizado, pero si describe su uso  2-siendo 16-11-2022 me encuentro con la misma camara y la misma condicion de hurto"/>
    <x v="8"/>
    <x v="0"/>
    <x v="10"/>
    <x v="0"/>
    <n v="0.5"/>
    <n v="0.5"/>
    <n v="0"/>
    <n v="0"/>
    <n v="0.5"/>
    <n v="0.5"/>
    <n v="0.25"/>
    <n v="0.25"/>
    <n v="0.5"/>
    <n v="0.5"/>
    <n v="0.5"/>
    <n v="0.7"/>
    <x v="1"/>
  </r>
  <r>
    <s v="2115824"/>
    <s v="207616112022150355"/>
    <s v="DF20227467824"/>
    <x v="201"/>
    <x v="225"/>
    <s v="Cristobal toro"/>
    <s v="Camino del colibri 7857"/>
    <s v="Vitacura"/>
    <x v="0"/>
    <s v="Cumple"/>
    <s v="Cumple"/>
    <s v="No Aplica"/>
    <s v="No Aplica"/>
    <s v="Cumple"/>
    <s v="Cumple"/>
    <s v="No"/>
    <s v="S/N"/>
    <s v="S/N"/>
    <s v="No Aplica"/>
    <s v="No Aplica"/>
    <s v="No Aplica"/>
    <s v="Cumple Parcialmente"/>
    <s v="Cumple Parcialmente"/>
    <s v="Falta mejor detalle en fotos , mas data . Guardia no permite acceso a menos q sea una emergencia , ademas indica q no hay cliente en domicilio , no se toman fotos para evitar problemas"/>
    <x v="7"/>
    <x v="0"/>
    <x v="10"/>
    <x v="0"/>
    <n v="0.5"/>
    <n v="0.5"/>
    <n v="0.5"/>
    <n v="0.5"/>
    <n v="0.5"/>
    <n v="0.5"/>
    <n v="0.25"/>
    <n v="0.25"/>
    <n v="0.5"/>
    <n v="0.17499999999999999"/>
    <n v="0.17499999999999999"/>
    <n v="0.87"/>
    <x v="1"/>
  </r>
  <r>
    <s v="2115820"/>
    <s v="207616112022145111"/>
    <s v="DF20227468416"/>
    <x v="201"/>
    <x v="228"/>
    <s v="Cristobal toro"/>
    <s v="Monseñor escriba de balaguer sur 8926"/>
    <s v="Vitacura"/>
    <x v="0"/>
    <s v="Cumple"/>
    <s v="Cumple"/>
    <s v="No Aplica"/>
    <s v="No Aplica"/>
    <s v="Cumple"/>
    <s v="Cumple"/>
    <s v="No"/>
    <s v="S/N"/>
    <s v="S/N"/>
    <s v="No Aplica"/>
    <s v="No Aplica"/>
    <s v="No Aplica"/>
    <s v="Cumple"/>
    <s v="Cumple Parcialmente"/>
    <s v="Falta mayor data en fotos . Sin moradores"/>
    <x v="7"/>
    <x v="0"/>
    <x v="10"/>
    <x v="0"/>
    <n v="0.5"/>
    <n v="0.5"/>
    <n v="0.5"/>
    <n v="0.5"/>
    <n v="0.5"/>
    <n v="0.5"/>
    <n v="0.25"/>
    <n v="0.25"/>
    <n v="0.5"/>
    <n v="0.5"/>
    <n v="0.17499999999999999"/>
    <n v="0.93500000000000005"/>
    <x v="1"/>
  </r>
  <r>
    <s v="2115818"/>
    <s v="207616112022144441"/>
    <s v="DF20227474334"/>
    <x v="201"/>
    <x v="233"/>
    <s v="Cristobal toro"/>
    <s v="La querencia 2256"/>
    <s v="Vitacura"/>
    <x v="0"/>
    <s v="Cumple"/>
    <s v="Cumple"/>
    <s v="No Aplica"/>
    <s v="No Aplica"/>
    <s v="Cumple"/>
    <s v="Cumple"/>
    <s v="No"/>
    <s v="S/N"/>
    <s v="S/N"/>
    <s v="No Aplica"/>
    <s v="No Aplica"/>
    <s v="No Aplica"/>
    <s v="Cumple"/>
    <s v="Cumple Parcialmente"/>
    <s v="Falta mayor data en fotos . Sin moradores ( no sale nadie a atender )"/>
    <x v="7"/>
    <x v="0"/>
    <x v="10"/>
    <x v="0"/>
    <n v="0.5"/>
    <n v="0.5"/>
    <n v="0.5"/>
    <n v="0.5"/>
    <n v="0.5"/>
    <n v="0.5"/>
    <n v="0.25"/>
    <n v="0.25"/>
    <n v="0.5"/>
    <n v="0.5"/>
    <n v="0.17499999999999999"/>
    <n v="0.93500000000000005"/>
    <x v="1"/>
  </r>
  <r>
    <s v="2115800"/>
    <s v="207516112022134351"/>
    <s v="DF20227505772"/>
    <x v="201"/>
    <x v="248"/>
    <s v="AARON HUENCHUMIL"/>
    <s v="Providencia #2550 local 24"/>
    <s v="Providencia"/>
    <x v="0"/>
    <s v="Cumple"/>
    <s v="Cumple"/>
    <s v="No Aplica"/>
    <s v="No Aplica"/>
    <s v="Cumple"/>
    <s v="Cumple"/>
    <s v="No"/>
    <s v="S/N"/>
    <s v="S/N"/>
    <s v="No Aplica"/>
    <s v="No Aplica"/>
    <s v="No Aplica"/>
    <s v="Cumple"/>
    <s v="Cumple"/>
    <s v="1-Cliente no se encuentra en local, conserje permite acceso a shaft medidores  2 -Suministro electrico normalizado"/>
    <x v="8"/>
    <x v="0"/>
    <x v="10"/>
    <x v="0"/>
    <n v="0.5"/>
    <n v="0.5"/>
    <n v="0.5"/>
    <n v="0.5"/>
    <n v="0.5"/>
    <n v="0.5"/>
    <n v="0.25"/>
    <n v="0.25"/>
    <n v="0.5"/>
    <n v="0.5"/>
    <n v="0.5"/>
    <n v="1"/>
    <x v="1"/>
  </r>
  <r>
    <s v="2115798"/>
    <s v="207516112022133949"/>
    <s v="DF20227511071"/>
    <x v="201"/>
    <x v="243"/>
    <s v="AARON HUENCHUMIL"/>
    <s v="Providencia #2550 local 59"/>
    <s v="Providencia"/>
    <x v="0"/>
    <s v="Cumple"/>
    <s v="Cumple"/>
    <s v="No Aplica"/>
    <s v="No Aplica"/>
    <s v="Cumple"/>
    <s v="Cumple"/>
    <s v="Si"/>
    <s v="S/N"/>
    <s v="S/N"/>
    <s v="Cumple"/>
    <s v="Cumple"/>
    <s v="Cumple"/>
    <s v="Cumple"/>
    <s v="Cumple"/>
    <s v="1-Cliente confirma que tenia problema en alimentador hacia su TDA, ya regularizo  2- Suministro electrico normalizado"/>
    <x v="8"/>
    <x v="0"/>
    <x v="10"/>
    <x v="0"/>
    <n v="0.5"/>
    <n v="0.5"/>
    <n v="0.5"/>
    <n v="0.5"/>
    <n v="0.5"/>
    <n v="0.5"/>
    <n v="0.25"/>
    <n v="0.25"/>
    <n v="0.5"/>
    <n v="0.5"/>
    <n v="0.5"/>
    <n v="1"/>
    <x v="1"/>
  </r>
  <r>
    <s v="2115785"/>
    <s v="207516112022131227"/>
    <s v="DF20227509112"/>
    <x v="201"/>
    <x v="241"/>
    <s v="AARON HUENCHUMIL"/>
    <s v="Luis Thayer Ojeda #0127 dpto 1003"/>
    <s v="Providencia"/>
    <x v="0"/>
    <s v="Cumple"/>
    <s v="Cumple"/>
    <s v="No Aplica"/>
    <s v="No Aplica"/>
    <s v="Cumple"/>
    <s v="Cumple"/>
    <s v="No"/>
    <s v="S/N"/>
    <s v="S/N"/>
    <s v="No Aplica"/>
    <s v="No Aplica"/>
    <s v="No Aplica"/>
    <s v="Cumple"/>
    <s v="Cumple"/>
    <s v="1-Cliente no se encuentra en domicilio, conserje permite acceso a shaft medidores 2-Suministro electrico restablecido"/>
    <x v="8"/>
    <x v="0"/>
    <x v="10"/>
    <x v="0"/>
    <n v="0.5"/>
    <n v="0.5"/>
    <n v="0.5"/>
    <n v="0.5"/>
    <n v="0.5"/>
    <n v="0.5"/>
    <n v="0.25"/>
    <n v="0.25"/>
    <n v="0.5"/>
    <n v="0.5"/>
    <n v="0.5"/>
    <n v="1"/>
    <x v="1"/>
  </r>
  <r>
    <s v="2115720"/>
    <s v="207616112022125945"/>
    <s v="DF20227511633"/>
    <x v="201"/>
    <x v="222"/>
    <s v="Cristobal toro"/>
    <s v="Juan xxiii 6829 A 402"/>
    <s v="Vitacura"/>
    <x v="0"/>
    <s v="Cumple"/>
    <s v="Cumple"/>
    <s v="No Aplica"/>
    <s v="No Aplica"/>
    <s v="Cumple"/>
    <s v="Cumple"/>
    <s v="No"/>
    <s v="S/N"/>
    <s v="S/N"/>
    <s v="No Aplica"/>
    <s v="No Aplica"/>
    <s v="No Aplica"/>
    <s v="Cumple"/>
    <s v="Cumple"/>
    <s v="Concerge indica no oermite accceso , ya q cliente no se encuentra en dpto . Normas del condominio , no entrega mas datos"/>
    <x v="7"/>
    <x v="0"/>
    <x v="10"/>
    <x v="0"/>
    <n v="0.5"/>
    <n v="0.5"/>
    <n v="0.5"/>
    <n v="0.5"/>
    <n v="0.5"/>
    <n v="0.5"/>
    <n v="0.25"/>
    <n v="0.25"/>
    <n v="0.5"/>
    <n v="0.5"/>
    <n v="0.5"/>
    <n v="1"/>
    <x v="1"/>
  </r>
  <r>
    <s v="2115717"/>
    <s v="207616112022125309"/>
    <s v="DF20227470687"/>
    <x v="201"/>
    <x v="227"/>
    <s v="Cristobal toro"/>
    <s v="Juan xxiii 6825 c 304"/>
    <s v="Vitacura"/>
    <x v="0"/>
    <s v="Cumple"/>
    <s v="Cumple"/>
    <s v="No Aplica"/>
    <s v="No Aplica"/>
    <s v="Cumple"/>
    <s v="Cumple"/>
    <s v="No"/>
    <s v="S/N"/>
    <s v="S/N"/>
    <s v="No Aplica"/>
    <s v="No Aplica"/>
    <s v="No Aplica"/>
    <s v="Cumple"/>
    <s v="Cumple Parcialmente"/>
    <s v="Sin accceso a condominio , no permiten accceso , ya que persona a cargo no se encuentra en lugar"/>
    <x v="7"/>
    <x v="0"/>
    <x v="10"/>
    <x v="0"/>
    <n v="0.5"/>
    <n v="0.5"/>
    <n v="0.5"/>
    <n v="0.5"/>
    <n v="0.5"/>
    <n v="0.5"/>
    <n v="0.25"/>
    <n v="0.25"/>
    <n v="0.5"/>
    <n v="0.5"/>
    <n v="0.17499999999999999"/>
    <n v="0.93500000000000005"/>
    <x v="1"/>
  </r>
  <r>
    <s v="2115712"/>
    <s v="207516112022124832"/>
    <s v="DF20227509372"/>
    <x v="201"/>
    <x v="241"/>
    <s v="AARON HUENCHUMIL"/>
    <s v="Ricardo lyon #62 lc 7"/>
    <s v="Providencia"/>
    <x v="0"/>
    <s v="Cumple"/>
    <s v="Cumple"/>
    <s v="No Aplica"/>
    <s v="No Aplica"/>
    <s v="Cumple"/>
    <s v="Cumple"/>
    <s v="No"/>
    <s v="S/N"/>
    <s v="S/N"/>
    <s v="No Aplica"/>
    <s v="No Aplica"/>
    <s v="No Aplica"/>
    <s v="Cumple"/>
    <s v="Cumple"/>
    <s v="1-Sector con suministro electrico normalizado"/>
    <x v="8"/>
    <x v="0"/>
    <x v="10"/>
    <x v="0"/>
    <n v="0.5"/>
    <n v="0.5"/>
    <n v="0.5"/>
    <n v="0.5"/>
    <n v="0.5"/>
    <n v="0.5"/>
    <n v="0.25"/>
    <n v="0.25"/>
    <n v="0.5"/>
    <n v="0.5"/>
    <n v="0.5"/>
    <n v="1"/>
    <x v="1"/>
  </r>
  <r>
    <s v="2115705"/>
    <s v="207516112022123318"/>
    <s v="DF20227509415"/>
    <x v="201"/>
    <x v="241"/>
    <s v="AARON HUENCHUMIL"/>
    <s v="Providencia #2181"/>
    <s v="Providencia"/>
    <x v="0"/>
    <s v="Cumple"/>
    <s v="Cumple"/>
    <s v="No Aplica"/>
    <s v="No Aplica"/>
    <s v="Cumple"/>
    <s v="Cumple"/>
    <s v="Si"/>
    <s v="Alonso Lorca"/>
    <s v="S/N"/>
    <s v="Cumple"/>
    <s v="Cumple"/>
    <s v="Cumple"/>
    <s v="Cumple"/>
    <s v="Cumple"/>
    <s v="1-Supervisor de obra confirma que presentaban falla interna  2- Suministro electrico normalizado"/>
    <x v="8"/>
    <x v="0"/>
    <x v="10"/>
    <x v="0"/>
    <n v="0.5"/>
    <n v="0.5"/>
    <n v="0.5"/>
    <n v="0.5"/>
    <n v="0.5"/>
    <n v="0.5"/>
    <n v="0.25"/>
    <n v="0.25"/>
    <n v="0.5"/>
    <n v="0.5"/>
    <n v="0.5"/>
    <n v="1"/>
    <x v="1"/>
  </r>
  <r>
    <s v="2115703"/>
    <s v="207516112022122719"/>
    <s v="DF20227505306"/>
    <x v="201"/>
    <x v="237"/>
    <s v="AARON HUENCHUMIL"/>
    <s v="Providencia #2133 dpto 404"/>
    <s v="Providencia"/>
    <x v="0"/>
    <s v="Cumple"/>
    <s v="Cumple"/>
    <s v="No Aplica"/>
    <s v="No Aplica"/>
    <s v="Cumple"/>
    <s v="Cumple"/>
    <s v="Si"/>
    <s v="S/N"/>
    <s v="S/N"/>
    <s v="Cumple"/>
    <s v="Cumple"/>
    <s v="Cumple"/>
    <s v="Cumple"/>
    <s v="Cumple"/>
    <s v="1-Conserje confirma que edificio presentaba falla al interior de su instalacion electrica  2- Suministro electrico normal"/>
    <x v="8"/>
    <x v="0"/>
    <x v="10"/>
    <x v="0"/>
    <n v="0.5"/>
    <n v="0.5"/>
    <n v="0.5"/>
    <n v="0.5"/>
    <n v="0.5"/>
    <n v="0.5"/>
    <n v="0.25"/>
    <n v="0.25"/>
    <n v="0.5"/>
    <n v="0.5"/>
    <n v="0.5"/>
    <n v="1"/>
    <x v="1"/>
  </r>
  <r>
    <s v="2115698"/>
    <s v="207616112022122157"/>
    <s v="DF20227475039"/>
    <x v="201"/>
    <x v="263"/>
    <s v="Cristobal toro"/>
    <s v="Juan xxiii 6370"/>
    <s v="Vitacura"/>
    <x v="0"/>
    <s v="Cumple"/>
    <s v="Cumple"/>
    <s v="No Aplica"/>
    <s v="No Aplica"/>
    <s v="Cumple"/>
    <s v="Cumple"/>
    <s v="No"/>
    <s v="S/N"/>
    <s v="S/N"/>
    <s v="No Aplica"/>
    <s v="No Aplica"/>
    <s v="No Aplica"/>
    <s v="Cumple"/>
    <s v="Cumple"/>
    <s v="No atiende nadie , se divisa gente en domicilio . Sin mayor observacion"/>
    <x v="7"/>
    <x v="0"/>
    <x v="10"/>
    <x v="0"/>
    <n v="0.5"/>
    <n v="0.5"/>
    <n v="0.5"/>
    <n v="0.5"/>
    <n v="0.5"/>
    <n v="0.5"/>
    <n v="0.25"/>
    <n v="0.25"/>
    <n v="0.5"/>
    <n v="0.5"/>
    <n v="0.5"/>
    <n v="1"/>
    <x v="1"/>
  </r>
  <r>
    <s v="2115692"/>
    <s v="207516112022121514"/>
    <s v="DF20227508579"/>
    <x v="201"/>
    <x v="261"/>
    <s v="AARON HUENCHUMIL"/>
    <s v="Pedro de Valdivia #54"/>
    <s v="Providencia"/>
    <x v="0"/>
    <s v="Cumple"/>
    <s v="Cumple"/>
    <s v="No Aplica"/>
    <s v="No Aplica"/>
    <s v="Cumple"/>
    <s v="Cumple"/>
    <s v="No"/>
    <s v="S/N"/>
    <s v="S/N"/>
    <s v="No Aplica"/>
    <s v="No Aplica"/>
    <s v="No Aplica"/>
    <s v="Cumple"/>
    <s v="Cumple"/>
    <s v="1-Sector con suministro electrico normalizado"/>
    <x v="8"/>
    <x v="0"/>
    <x v="10"/>
    <x v="0"/>
    <n v="0.5"/>
    <n v="0.5"/>
    <n v="0.5"/>
    <n v="0.5"/>
    <n v="0.5"/>
    <n v="0.5"/>
    <n v="0.25"/>
    <n v="0.25"/>
    <n v="0.5"/>
    <n v="0.5"/>
    <n v="0.5"/>
    <n v="1"/>
    <x v="1"/>
  </r>
  <r>
    <s v="2115690"/>
    <s v="207616112022120853"/>
    <s v="DF20227473945"/>
    <x v="201"/>
    <x v="231"/>
    <s v="Cristobal toro"/>
    <s v="Manquehue norte 1926"/>
    <s v="Vitacura"/>
    <x v="0"/>
    <s v="Cumple"/>
    <s v="Cumple"/>
    <s v="No Aplica"/>
    <s v="No Aplica"/>
    <s v="Cumple"/>
    <s v="Cumple"/>
    <s v="No"/>
    <s v="S/N"/>
    <s v="S/N"/>
    <s v="No Aplica"/>
    <s v="No Aplica"/>
    <s v="No Aplica"/>
    <s v="Cumple"/>
    <s v="Cumple Parcialmente"/>
    <s v="Falta mayor data en fotos . Sin moradores ."/>
    <x v="7"/>
    <x v="0"/>
    <x v="10"/>
    <x v="0"/>
    <n v="0.5"/>
    <n v="0.5"/>
    <n v="0.5"/>
    <n v="0.5"/>
    <n v="0.5"/>
    <n v="0.5"/>
    <n v="0.25"/>
    <n v="0.25"/>
    <n v="0.5"/>
    <n v="0.5"/>
    <n v="0.17499999999999999"/>
    <n v="0.93500000000000005"/>
    <x v="1"/>
  </r>
  <r>
    <s v="2115687"/>
    <s v="207616112022115920"/>
    <s v="DF20227475141"/>
    <x v="201"/>
    <x v="233"/>
    <s v="Cristobal toro"/>
    <s v="Moctezuma 1963"/>
    <s v="Vitacura"/>
    <x v="0"/>
    <s v="Cumple"/>
    <s v="Cumple"/>
    <s v="No Aplica"/>
    <s v="No Aplica"/>
    <s v="Cumple"/>
    <s v="Cumple"/>
    <s v="No"/>
    <s v="S/N"/>
    <s v="S/N"/>
    <s v="No Aplica"/>
    <s v="No Aplica"/>
    <s v="No Aplica"/>
    <s v="Cumple"/>
    <s v="Cumple"/>
    <s v="Corresponde a equipo en poste  fte al num. 2087 .  Problema externo"/>
    <x v="7"/>
    <x v="0"/>
    <x v="10"/>
    <x v="0"/>
    <n v="0.5"/>
    <n v="0.5"/>
    <n v="0.5"/>
    <n v="0.5"/>
    <n v="0.5"/>
    <n v="0.5"/>
    <n v="0.25"/>
    <n v="0.25"/>
    <n v="0.5"/>
    <n v="0.5"/>
    <n v="0.5"/>
    <n v="1"/>
    <x v="1"/>
  </r>
  <r>
    <s v="2115679"/>
    <s v="207616112022114609"/>
    <s v="DF20227477122"/>
    <x v="201"/>
    <x v="264"/>
    <s v="Cristobal toro"/>
    <s v="Laura tromben 5756"/>
    <s v="Vitacura"/>
    <x v="0"/>
    <s v="Cumple"/>
    <s v="Cumple"/>
    <s v="No Aplica"/>
    <s v="No Aplica"/>
    <s v="Cumple"/>
    <s v="Cumple"/>
    <s v="No"/>
    <s v="S/N"/>
    <s v="S/N"/>
    <s v="No Aplica"/>
    <s v="No Aplica"/>
    <s v="No Aplica"/>
    <s v="Cumple"/>
    <s v="Cumple"/>
    <s v="Sin moradores . Guardia de sector cuestiona el q este sacando fotos . Por lo cual apunta patente de vehiculo . Indica q esta prohibido sacar fotos"/>
    <x v="7"/>
    <x v="0"/>
    <x v="10"/>
    <x v="0"/>
    <n v="0.5"/>
    <n v="0.5"/>
    <n v="0.5"/>
    <n v="0.5"/>
    <n v="0.5"/>
    <n v="0.5"/>
    <n v="0.25"/>
    <n v="0.25"/>
    <n v="0.5"/>
    <n v="0.5"/>
    <n v="0.5"/>
    <n v="1"/>
    <x v="1"/>
  </r>
  <r>
    <s v="2115667"/>
    <s v="207616112022113127"/>
    <s v="DF20227476538"/>
    <x v="201"/>
    <x v="264"/>
    <s v="Cristobal toro"/>
    <s v="Pio xi 1603"/>
    <s v="Vitacura"/>
    <x v="0"/>
    <s v="Cumple"/>
    <s v="Cumple"/>
    <s v="No Aplica"/>
    <s v="No Aplica"/>
    <s v="Cumple"/>
    <s v="Cumple"/>
    <s v="No"/>
    <s v="S/N"/>
    <s v="S/N"/>
    <s v="No Aplica"/>
    <s v="No Aplica"/>
    <s v="No Aplica"/>
    <s v="Cumple"/>
    <s v="Cumple"/>
    <s v="Sin acceso , porton cerrado , se llama por citofono sin tener respuesta"/>
    <x v="7"/>
    <x v="0"/>
    <x v="10"/>
    <x v="0"/>
    <n v="0.5"/>
    <n v="0.5"/>
    <n v="0.5"/>
    <n v="0.5"/>
    <n v="0.5"/>
    <n v="0.5"/>
    <n v="0.25"/>
    <n v="0.25"/>
    <n v="0.5"/>
    <n v="0.5"/>
    <n v="0.5"/>
    <n v="1"/>
    <x v="1"/>
  </r>
  <r>
    <s v="2115662"/>
    <s v="207616112022112431"/>
    <s v="DF20227461864"/>
    <x v="201"/>
    <x v="219"/>
    <s v="Cristobal toro"/>
    <s v="Vitacura 4562"/>
    <s v="Vitacura"/>
    <x v="0"/>
    <s v="Cumple"/>
    <s v="Cumple"/>
    <s v="No Aplica"/>
    <s v="No Aplica"/>
    <s v="Cumple"/>
    <s v="Cumple"/>
    <s v="No"/>
    <s v="S/N"/>
    <s v="S/N"/>
    <s v="No Aplica"/>
    <s v="No Aplica"/>
    <s v="No Aplica"/>
    <s v="Cumple"/>
    <s v="Cumple Parcialmente"/>
    <s v="Falta mayor data en fotografias . Guardia no permite acceso a medidor . No se toman mas fotografias para evitar problemas . Corresponde a museo de la moda  Guardia no recuerda y no tiene registro de personal de emergencia"/>
    <x v="7"/>
    <x v="0"/>
    <x v="10"/>
    <x v="0"/>
    <n v="0.5"/>
    <n v="0.5"/>
    <n v="0.5"/>
    <n v="0.5"/>
    <n v="0.5"/>
    <n v="0.5"/>
    <n v="0.25"/>
    <n v="0.25"/>
    <n v="0.5"/>
    <n v="0.5"/>
    <n v="0.17499999999999999"/>
    <n v="0.93500000000000005"/>
    <x v="1"/>
  </r>
  <r>
    <s v="2115636"/>
    <s v="207616112022105904"/>
    <s v="DF20227474544"/>
    <x v="201"/>
    <x v="233"/>
    <s v="Cristobal toro"/>
    <s v="Sancho de la hoz 3431 2"/>
    <s v="Las Condes"/>
    <x v="0"/>
    <s v="Cumple"/>
    <s v="Cumple"/>
    <s v="No Aplica"/>
    <s v="No Aplica"/>
    <s v="Cumple"/>
    <s v="Cumple"/>
    <s v="No"/>
    <s v="S/N"/>
    <s v="S/N"/>
    <s v="No Aplica"/>
    <s v="No Aplica"/>
    <s v="No Aplica"/>
    <s v="Cumple"/>
    <s v="Cumple Parcialmente"/>
    <s v="1 foto falta mayor data . Sin acceso a medidores"/>
    <x v="7"/>
    <x v="0"/>
    <x v="10"/>
    <x v="0"/>
    <n v="0.5"/>
    <n v="0.5"/>
    <n v="0.5"/>
    <n v="0.5"/>
    <n v="0.5"/>
    <n v="0.5"/>
    <n v="0.25"/>
    <n v="0.25"/>
    <n v="0.5"/>
    <n v="0.5"/>
    <n v="0.17499999999999999"/>
    <n v="0.93500000000000005"/>
    <x v="1"/>
  </r>
  <r>
    <s v="2115631"/>
    <s v="207616112022104824"/>
    <s v="DF20227476183"/>
    <x v="201"/>
    <x v="264"/>
    <s v="Cristobal toro"/>
    <s v="Paul claudel 1490 dpto 161"/>
    <s v="Las Condes"/>
    <x v="0"/>
    <s v="Cumple"/>
    <s v="Cumple"/>
    <s v="No Aplica"/>
    <s v="No Aplica"/>
    <s v="Cumple"/>
    <s v="Cumple"/>
    <s v="Si"/>
    <s v="Jose gutierrez"/>
    <s v="222456682"/>
    <s v="Cumple"/>
    <s v="Cumple"/>
    <s v="Cumple"/>
    <s v="Cumple"/>
    <s v="Cumple"/>
    <s v="Se verifica , sin mayor observacion"/>
    <x v="7"/>
    <x v="0"/>
    <x v="10"/>
    <x v="0"/>
    <n v="0.5"/>
    <n v="0.5"/>
    <n v="0.5"/>
    <n v="0.5"/>
    <n v="0.5"/>
    <n v="0.5"/>
    <n v="0.25"/>
    <n v="0.25"/>
    <n v="0.5"/>
    <n v="0.5"/>
    <n v="0.5"/>
    <n v="1"/>
    <x v="1"/>
  </r>
  <r>
    <s v="2115618"/>
    <s v="207616112022103021"/>
    <s v="DF20227476102"/>
    <x v="201"/>
    <x v="265"/>
    <s v="Cristobal toro"/>
    <s v="Las nieves 3322 dpto 501"/>
    <s v="Las Condes"/>
    <x v="0"/>
    <s v="Cumple"/>
    <s v="Cumple"/>
    <s v="No Aplica"/>
    <s v="No Aplica"/>
    <s v="Cumple"/>
    <s v="Cumple"/>
    <s v="Si"/>
    <s v="S/N"/>
    <s v="S/N"/>
    <s v="No Aplica"/>
    <s v="No Aplica"/>
    <s v="No Aplica"/>
    <s v="No Cumple"/>
    <s v="No Cumple"/>
    <s v="Atiende concerge , pero no permite acceso a medidores , ya que cliente no se encuentra en domicilio . No recuerda visita de personal de emergencia .no entrega mas datos"/>
    <x v="7"/>
    <x v="0"/>
    <x v="10"/>
    <x v="0"/>
    <n v="0.5"/>
    <n v="0.5"/>
    <n v="0.5"/>
    <n v="0.5"/>
    <n v="0.5"/>
    <n v="0.5"/>
    <n v="0.25"/>
    <n v="0.25"/>
    <n v="0.5"/>
    <n v="0"/>
    <n v="0"/>
    <n v="0.8"/>
    <x v="1"/>
  </r>
  <r>
    <s v="2119014"/>
    <s v="207617112022162713"/>
    <s v="DF20227516738"/>
    <x v="202"/>
    <x v="256"/>
    <s v="Cristobal toro"/>
    <s v="Cruz 1275 dpto 906"/>
    <s v="Independencia"/>
    <x v="0"/>
    <s v="Cumple"/>
    <s v="Cumple"/>
    <s v="No Aplica"/>
    <s v="No Aplica"/>
    <s v="Cumple"/>
    <s v="Cumple"/>
    <s v="Si"/>
    <s v="Andre briñez"/>
    <s v="512489676"/>
    <s v="Cumple"/>
    <s v="Cumple"/>
    <s v="Cumple"/>
    <s v="Cumple"/>
    <s v="Cumple"/>
    <s v="Se verifica , sin mayor observacion"/>
    <x v="8"/>
    <x v="0"/>
    <x v="10"/>
    <x v="0"/>
    <n v="0.5"/>
    <n v="0.5"/>
    <n v="0.5"/>
    <n v="0.5"/>
    <n v="0.5"/>
    <n v="0.5"/>
    <n v="0.25"/>
    <n v="0.25"/>
    <n v="0.5"/>
    <n v="0.5"/>
    <n v="0.5"/>
    <n v="1"/>
    <x v="1"/>
  </r>
  <r>
    <s v="2118960"/>
    <s v="207517112022153048"/>
    <s v="DF20227511190"/>
    <x v="202"/>
    <x v="243"/>
    <s v="AARON HUENCHUMIL"/>
    <s v="Juan Barros Moreira #1636A"/>
    <s v="Recoleta"/>
    <x v="0"/>
    <s v="Cumple"/>
    <s v="Cumple"/>
    <s v="No Aplica"/>
    <s v="No Aplica"/>
    <s v="Cumple"/>
    <s v="Cumple"/>
    <s v="No"/>
    <s v="S/N"/>
    <s v="S/N"/>
    <s v="No Aplica"/>
    <s v="No Aplica"/>
    <s v="No Aplica"/>
    <s v="Cumple"/>
    <s v="Cumple"/>
    <s v="1- Cliente no se encuentra en domicilio 2- No se pueden fotografias debido a jovenes en el sector consumiendo drogas"/>
    <x v="8"/>
    <x v="0"/>
    <x v="10"/>
    <x v="0"/>
    <n v="0.5"/>
    <n v="0.5"/>
    <n v="0.5"/>
    <n v="0.5"/>
    <n v="0.5"/>
    <n v="0.5"/>
    <n v="0.25"/>
    <n v="0.25"/>
    <n v="0.5"/>
    <n v="0.5"/>
    <n v="0.5"/>
    <n v="1"/>
    <x v="1"/>
  </r>
  <r>
    <s v="2118956"/>
    <s v="207617112022152059"/>
    <s v="DF20227526952"/>
    <x v="202"/>
    <x v="252"/>
    <s v="Cristobal toro"/>
    <s v="Cotapos 1091"/>
    <s v="Independencia"/>
    <x v="0"/>
    <s v="Cumple"/>
    <s v="Cumple"/>
    <s v="No Aplica"/>
    <s v="No Aplica"/>
    <s v="Cumple"/>
    <s v="Cumple"/>
    <s v="No"/>
    <s v="S/N"/>
    <s v="S/N"/>
    <s v="No Aplica"/>
    <s v="No Aplica"/>
    <s v="No Aplica"/>
    <s v="No Cumple"/>
    <s v="No Cumple"/>
    <s v="Falta maxima de fotos exigidas . Mas data . Sin moradores"/>
    <x v="8"/>
    <x v="0"/>
    <x v="10"/>
    <x v="0"/>
    <n v="0.5"/>
    <n v="0.5"/>
    <n v="0.5"/>
    <n v="0.5"/>
    <n v="0.5"/>
    <n v="0.5"/>
    <n v="0.25"/>
    <n v="0.25"/>
    <n v="0.5"/>
    <n v="0"/>
    <n v="0"/>
    <n v="0.8"/>
    <x v="1"/>
  </r>
  <r>
    <s v="2118955"/>
    <s v="207517112022151848"/>
    <s v="DF20227506722"/>
    <x v="202"/>
    <x v="245"/>
    <s v="AARON HUENCHUMIL"/>
    <s v="Patria Vieja #313"/>
    <s v="Recoleta"/>
    <x v="0"/>
    <s v="Cumple"/>
    <s v="Cumple"/>
    <s v="No Cumple"/>
    <s v="No Cumple"/>
    <s v="Cumple"/>
    <s v="Cumple"/>
    <s v="No"/>
    <s v="S/N"/>
    <s v="S/N"/>
    <s v="No Aplica"/>
    <s v="No Aplica"/>
    <s v="No Aplica"/>
    <s v="Cumple"/>
    <s v="Cumple"/>
    <s v="1- Cliente no se encuentra en domicilio  2- No declara codigo de material utilizado, pero si describe su uso"/>
    <x v="8"/>
    <x v="0"/>
    <x v="10"/>
    <x v="0"/>
    <n v="0.5"/>
    <n v="0.5"/>
    <n v="0"/>
    <n v="0"/>
    <n v="0.5"/>
    <n v="0.5"/>
    <n v="0.25"/>
    <n v="0.25"/>
    <n v="0.5"/>
    <n v="0.5"/>
    <n v="0.5"/>
    <n v="0.7"/>
    <x v="1"/>
  </r>
  <r>
    <s v="2118947"/>
    <s v="207517112022150617"/>
    <s v="DF20227507596"/>
    <x v="202"/>
    <x v="246"/>
    <s v="AARON HUENCHUMIL"/>
    <s v="Maria Graham #570"/>
    <s v="Recoleta"/>
    <x v="0"/>
    <s v="Cumple"/>
    <s v="Cumple"/>
    <s v="No Cumple"/>
    <s v="No Cumple"/>
    <s v="Cumple"/>
    <s v="Cumple"/>
    <s v="No"/>
    <s v="S/N"/>
    <s v="S/N"/>
    <s v="No Aplica"/>
    <s v="No Aplica"/>
    <s v="No Aplica"/>
    <s v="Cumple"/>
    <s v="Cumple"/>
    <s v="1-Cliente no se encuentra en domicilio 2- No declara codigo de material utilizado"/>
    <x v="8"/>
    <x v="0"/>
    <x v="10"/>
    <x v="0"/>
    <n v="0.5"/>
    <n v="0.5"/>
    <n v="0"/>
    <n v="0"/>
    <n v="0.5"/>
    <n v="0.5"/>
    <n v="0.25"/>
    <n v="0.25"/>
    <n v="0.5"/>
    <n v="0.5"/>
    <n v="0.5"/>
    <n v="0.7"/>
    <x v="1"/>
  </r>
  <r>
    <s v="2118944"/>
    <s v="207617112022150623"/>
    <s v="DF20227511292"/>
    <x v="202"/>
    <x v="243"/>
    <s v="Cristobal toro"/>
    <s v="Echeverria 1017"/>
    <s v="Independencia"/>
    <x v="0"/>
    <s v="Cumple"/>
    <s v="Cumple"/>
    <s v="No Aplica"/>
    <s v="No Aplica"/>
    <s v="Cumple"/>
    <s v="Cumple"/>
    <s v="No"/>
    <s v="S/N"/>
    <s v="S/N"/>
    <s v="No Aplica"/>
    <s v="No Aplica"/>
    <s v="No Aplica"/>
    <s v="Cumple"/>
    <s v="Cumple"/>
    <s v="Problema externo , emp. Subt."/>
    <x v="8"/>
    <x v="0"/>
    <x v="10"/>
    <x v="0"/>
    <n v="0.5"/>
    <n v="0.5"/>
    <n v="0.5"/>
    <n v="0.5"/>
    <n v="0.5"/>
    <n v="0.5"/>
    <n v="0.25"/>
    <n v="0.25"/>
    <n v="0.5"/>
    <n v="0.5"/>
    <n v="0.5"/>
    <n v="1"/>
    <x v="1"/>
  </r>
  <r>
    <s v="2118940"/>
    <s v="207517112022145656"/>
    <s v="DF20227506245"/>
    <x v="202"/>
    <x v="245"/>
    <s v="AARON HUENCHUMIL"/>
    <s v="Union #301"/>
    <s v="Recoleta"/>
    <x v="0"/>
    <s v="Cumple"/>
    <s v="Cumple"/>
    <s v="No Cumple"/>
    <s v="No Cumple"/>
    <s v="Cumple"/>
    <s v="Cumple"/>
    <s v="Si"/>
    <s v="S/N"/>
    <s v="S/N"/>
    <s v="No Aplica"/>
    <s v="No Aplica"/>
    <s v="No Aplica"/>
    <s v="Cumple"/>
    <s v="Cumple"/>
    <s v="1-Cliente si se encuentra en domicilio, pero no desea atender"/>
    <x v="8"/>
    <x v="0"/>
    <x v="10"/>
    <x v="0"/>
    <n v="0.5"/>
    <n v="0.5"/>
    <n v="0"/>
    <n v="0"/>
    <n v="0.5"/>
    <n v="0.5"/>
    <n v="0.25"/>
    <n v="0.25"/>
    <n v="0.5"/>
    <n v="0.5"/>
    <n v="0.5"/>
    <n v="0.7"/>
    <x v="1"/>
  </r>
  <r>
    <s v="2118933"/>
    <s v="207517112022144231"/>
    <s v="DF20227506556"/>
    <x v="202"/>
    <x v="245"/>
    <s v="AARON HUENCHUMIL"/>
    <s v="Francisco Silva #1255"/>
    <s v="Recoleta"/>
    <x v="0"/>
    <s v="Cumple"/>
    <s v="Cumple"/>
    <s v="No Cumple"/>
    <s v="No Cumple"/>
    <s v="Cumple"/>
    <s v="Cumple"/>
    <s v="No"/>
    <s v="S/N"/>
    <s v="S/N"/>
    <s v="No Aplica"/>
    <s v="No Aplica"/>
    <s v="No Aplica"/>
    <s v="Cumple"/>
    <s v="Cumple"/>
    <s v="1-TD 51166 se encuentra normalizado  2- No declara codigo de material utilizado, solo describe su uso"/>
    <x v="8"/>
    <x v="0"/>
    <x v="10"/>
    <x v="0"/>
    <n v="0.5"/>
    <n v="0.5"/>
    <n v="0"/>
    <n v="0"/>
    <n v="0.5"/>
    <n v="0.5"/>
    <n v="0.25"/>
    <n v="0.25"/>
    <n v="0.5"/>
    <n v="0.5"/>
    <n v="0.5"/>
    <n v="0.7"/>
    <x v="1"/>
  </r>
  <r>
    <s v="2118924"/>
    <s v="207517112022142557"/>
    <s v="DF20227503981"/>
    <x v="202"/>
    <x v="244"/>
    <s v="AARON HUENCHUMIL"/>
    <s v="Humorista Carlos Helo #825 dpto 1E"/>
    <s v="Recoleta"/>
    <x v="0"/>
    <s v="Cumple"/>
    <s v="Cumple"/>
    <s v="No Aplica"/>
    <s v="No Aplica"/>
    <s v="Cumple"/>
    <s v="Cumple"/>
    <s v="No"/>
    <s v="S/N"/>
    <s v="S/N"/>
    <s v="No Aplica"/>
    <s v="No Aplica"/>
    <s v="No Aplica"/>
    <s v="Cumple"/>
    <s v="Cumple"/>
    <s v="1- Cliente no se encuentra en domicilio"/>
    <x v="8"/>
    <x v="0"/>
    <x v="10"/>
    <x v="0"/>
    <n v="0.5"/>
    <n v="0.5"/>
    <n v="0.5"/>
    <n v="0.5"/>
    <n v="0.5"/>
    <n v="0.5"/>
    <n v="0.25"/>
    <n v="0.25"/>
    <n v="0.5"/>
    <n v="0.5"/>
    <n v="0.5"/>
    <n v="1"/>
    <x v="1"/>
  </r>
  <r>
    <s v="2118919"/>
    <s v="207517112022141329"/>
    <s v="DF20227504352"/>
    <x v="202"/>
    <x v="244"/>
    <s v="AARON HUENCHUMIL"/>
    <s v="Recoleta #683"/>
    <s v="Recoleta"/>
    <x v="0"/>
    <s v="Cumple"/>
    <s v="Cumple"/>
    <s v="No Cumple"/>
    <s v="No Cumple"/>
    <s v="Cumple"/>
    <s v="Cumple"/>
    <s v="Si"/>
    <s v="S/N"/>
    <s v="S/N"/>
    <s v="Cumple"/>
    <s v="Cumple"/>
    <s v="Cumple"/>
    <s v="Cumple"/>
    <s v="Cumple"/>
    <s v="1-PPF 12591 se encuentra normalizado"/>
    <x v="8"/>
    <x v="0"/>
    <x v="10"/>
    <x v="0"/>
    <n v="0.5"/>
    <n v="0.5"/>
    <n v="0"/>
    <n v="0"/>
    <n v="0.5"/>
    <n v="0.5"/>
    <n v="0.25"/>
    <n v="0.25"/>
    <n v="0.5"/>
    <n v="0.5"/>
    <n v="0.5"/>
    <n v="0.7"/>
    <x v="1"/>
  </r>
  <r>
    <s v="2118917"/>
    <s v="207617112022140836"/>
    <s v="DF20227515209"/>
    <x v="202"/>
    <x v="257"/>
    <s v="Cristobal toro"/>
    <s v="Santos dumont 944 ps 1"/>
    <s v="Independencia"/>
    <x v="0"/>
    <s v="Cumple"/>
    <s v="Cumple"/>
    <s v="No Aplica"/>
    <s v="No Aplica"/>
    <s v="Cumple"/>
    <s v="Cumple"/>
    <s v="No"/>
    <s v="S/N"/>
    <s v="S/N"/>
    <s v="No Aplica"/>
    <s v="No Aplica"/>
    <s v="No Aplica"/>
    <s v="Cumple"/>
    <s v="Cumple Parcialmente"/>
    <s v="Problema externo , subt.  Sector hostil . No se toman muchas fotos para prevenir problemas con locatarios y ambulantes del lugar"/>
    <x v="8"/>
    <x v="0"/>
    <x v="10"/>
    <x v="0"/>
    <n v="0.5"/>
    <n v="0.5"/>
    <n v="0.5"/>
    <n v="0.5"/>
    <n v="0.5"/>
    <n v="0.5"/>
    <n v="0.25"/>
    <n v="0.25"/>
    <n v="0.5"/>
    <n v="0.5"/>
    <n v="0.17499999999999999"/>
    <n v="0.93500000000000005"/>
    <x v="1"/>
  </r>
  <r>
    <s v="2118903"/>
    <s v="207517112022134108"/>
    <s v="DF20227509704"/>
    <x v="202"/>
    <x v="241"/>
    <s v="AARON HUENCHUMIL"/>
    <s v="Patronato #207"/>
    <s v="Recoleta"/>
    <x v="0"/>
    <s v="Cumple"/>
    <s v="Cumple"/>
    <s v="No Cumple"/>
    <s v="No Cumple"/>
    <s v="Cumple"/>
    <s v="Cumple"/>
    <s v="No"/>
    <s v="S/N"/>
    <s v="S/N"/>
    <s v="No Aplica"/>
    <s v="No Aplica"/>
    <s v="No Aplica"/>
    <s v="Cumple"/>
    <s v="Cumple"/>
    <s v="1-Suministro electrico normalizado en el sector  2- No declara codigo de material utilizado, pero si describe su uso"/>
    <x v="8"/>
    <x v="0"/>
    <x v="10"/>
    <x v="0"/>
    <n v="0.5"/>
    <n v="0.5"/>
    <n v="0"/>
    <n v="0"/>
    <n v="0.5"/>
    <n v="0.5"/>
    <n v="0.25"/>
    <n v="0.25"/>
    <n v="0.5"/>
    <n v="0.5"/>
    <n v="0.5"/>
    <n v="0.7"/>
    <x v="1"/>
  </r>
  <r>
    <s v="2118881"/>
    <s v="207517112022132243"/>
    <s v="DF20227510572"/>
    <x v="202"/>
    <x v="249"/>
    <s v="AARON HUENCHUMIL"/>
    <s v="Dardignac #193"/>
    <s v="Recoleta"/>
    <x v="0"/>
    <s v="Cumple"/>
    <s v="Cumple"/>
    <s v="No Aplica"/>
    <s v="No Aplica"/>
    <s v="Cumple"/>
    <s v="Cumple"/>
    <s v="No"/>
    <s v="S/N"/>
    <s v="S/N"/>
    <s v="No Aplica"/>
    <s v="No Aplica"/>
    <s v="No Aplica"/>
    <s v="Cumple"/>
    <s v="Cumple"/>
    <s v="1-Sector con suministro electrico normal"/>
    <x v="8"/>
    <x v="0"/>
    <x v="10"/>
    <x v="0"/>
    <n v="0.5"/>
    <n v="0.5"/>
    <n v="0.5"/>
    <n v="0.5"/>
    <n v="0.5"/>
    <n v="0.5"/>
    <n v="0.25"/>
    <n v="0.25"/>
    <n v="0.5"/>
    <n v="0.5"/>
    <n v="0.5"/>
    <n v="1"/>
    <x v="1"/>
  </r>
  <r>
    <s v="2118862"/>
    <s v="207617112022123804"/>
    <s v="DF20227524772"/>
    <x v="202"/>
    <x v="253"/>
    <s v="Cristobal toro"/>
    <s v="Nueva seis 2520"/>
    <s v="Independencia"/>
    <x v="0"/>
    <s v="Cumple"/>
    <s v="Cumple"/>
    <s v="No Aplica"/>
    <s v="No Aplica"/>
    <s v="Cumple"/>
    <s v="Cumple"/>
    <s v="No"/>
    <s v="S/N"/>
    <s v="S/N"/>
    <s v="No Aplica"/>
    <s v="No Aplica"/>
    <s v="No Aplica"/>
    <s v="Cumple"/>
    <s v="Cumple"/>
    <s v="Sin accceso , porton cerrado . Sector hostil"/>
    <x v="8"/>
    <x v="0"/>
    <x v="10"/>
    <x v="0"/>
    <n v="0.5"/>
    <n v="0.5"/>
    <n v="0.5"/>
    <n v="0.5"/>
    <n v="0.5"/>
    <n v="0.5"/>
    <n v="0.25"/>
    <n v="0.25"/>
    <n v="0.5"/>
    <n v="0.5"/>
    <n v="0.5"/>
    <n v="1"/>
    <x v="1"/>
  </r>
  <r>
    <s v="2118861"/>
    <s v="207517112022123425"/>
    <s v="DF20227505128"/>
    <x v="202"/>
    <x v="237"/>
    <s v="AARON HUENCHUMIL"/>
    <s v="Frente a Pio Nono #4"/>
    <s v="Recoleta"/>
    <x v="0"/>
    <s v="Cumple"/>
    <s v="Cumple"/>
    <s v="No Aplica"/>
    <s v="No Aplica"/>
    <s v="Cumple"/>
    <s v="Cumple"/>
    <s v="No"/>
    <s v="S/N"/>
    <s v="S/N"/>
    <s v="No Aplica"/>
    <s v="No Aplica"/>
    <s v="No Aplica"/>
    <s v="Cumple"/>
    <s v="Cumple"/>
    <s v="1-Suministro electrico normal en el sector"/>
    <x v="8"/>
    <x v="0"/>
    <x v="10"/>
    <x v="0"/>
    <n v="0.5"/>
    <n v="0.5"/>
    <n v="0.5"/>
    <n v="0.5"/>
    <n v="0.5"/>
    <n v="0.5"/>
    <n v="0.25"/>
    <n v="0.25"/>
    <n v="0.5"/>
    <n v="0.5"/>
    <n v="0.5"/>
    <n v="1"/>
    <x v="1"/>
  </r>
  <r>
    <s v="2118859"/>
    <s v="207517112022122915"/>
    <s v="DF20227507863"/>
    <x v="202"/>
    <x v="246"/>
    <s v="AARON HUENCHUMIL"/>
    <s v="Pio Nono #127"/>
    <s v="Recoleta"/>
    <x v="0"/>
    <s v="Cumple"/>
    <s v="Cumple"/>
    <s v="No Aplica"/>
    <s v="No Aplica"/>
    <s v="Cumple"/>
    <s v="Cumple"/>
    <s v="No"/>
    <s v="S/N"/>
    <s v="S/N"/>
    <s v="No Aplica"/>
    <s v="No Aplica"/>
    <s v="No Aplica"/>
    <s v="Cumple"/>
    <s v="Cumple"/>
    <s v="1-Cliente no se encuentra en local comercial"/>
    <x v="8"/>
    <x v="0"/>
    <x v="10"/>
    <x v="0"/>
    <n v="0.5"/>
    <n v="0.5"/>
    <n v="0.5"/>
    <n v="0.5"/>
    <n v="0.5"/>
    <n v="0.5"/>
    <n v="0.25"/>
    <n v="0.25"/>
    <n v="0.5"/>
    <n v="0.5"/>
    <n v="0.5"/>
    <n v="1"/>
    <x v="1"/>
  </r>
  <r>
    <s v="2118856"/>
    <s v="207617112022122347"/>
    <s v="DF20227522436"/>
    <x v="202"/>
    <x v="234"/>
    <s v="Cristobal toro"/>
    <s v="Davila baeza 990"/>
    <s v="Independencia"/>
    <x v="0"/>
    <s v="Cumple"/>
    <s v="Cumple"/>
    <s v="No Aplica"/>
    <s v="No Aplica"/>
    <s v="Cumple"/>
    <s v="Cumple"/>
    <s v="No"/>
    <s v="S/N"/>
    <s v="S/N"/>
    <s v="No Aplica"/>
    <s v="No Aplica"/>
    <s v="No Aplica"/>
    <s v="Cumple"/>
    <s v="Cumple"/>
    <s v="Sector hostil . No se toman fotografias para prevenir problemas con gente del sector , mucho comercio"/>
    <x v="8"/>
    <x v="0"/>
    <x v="10"/>
    <x v="0"/>
    <n v="0.5"/>
    <n v="0.5"/>
    <n v="0.5"/>
    <n v="0.5"/>
    <n v="0.5"/>
    <n v="0.5"/>
    <n v="0.25"/>
    <n v="0.25"/>
    <n v="0.5"/>
    <n v="0.5"/>
    <n v="0.5"/>
    <n v="1"/>
    <x v="1"/>
  </r>
  <r>
    <s v="2118852"/>
    <s v="207617112022121903"/>
    <s v="DF20227516663"/>
    <x v="202"/>
    <x v="256"/>
    <s v="Cristobal toro"/>
    <s v="Independencia 1193 C/12"/>
    <s v="Independencia"/>
    <x v="0"/>
    <s v="Cumple"/>
    <s v="Cumple"/>
    <s v="No Aplica"/>
    <s v="No Aplica"/>
    <s v="Cumple"/>
    <s v="Cumple"/>
    <s v="No"/>
    <s v="S/N"/>
    <s v="S/N"/>
    <s v="No Aplica"/>
    <s v="No Aplica"/>
    <s v="No Aplica"/>
    <s v="Cumple"/>
    <s v="Cumple Parcialmente"/>
    <s v="Falta mayor data en fotografias . Sector hostil  Sin acceso a medidores"/>
    <x v="8"/>
    <x v="0"/>
    <x v="10"/>
    <x v="0"/>
    <n v="0.5"/>
    <n v="0.5"/>
    <n v="0.5"/>
    <n v="0.5"/>
    <n v="0.5"/>
    <n v="0.5"/>
    <n v="0.25"/>
    <n v="0.25"/>
    <n v="0.5"/>
    <n v="0.5"/>
    <n v="0.17499999999999999"/>
    <n v="0.93500000000000005"/>
    <x v="1"/>
  </r>
  <r>
    <s v="2118847"/>
    <s v="207617112022121702"/>
    <s v="DF20227515937"/>
    <x v="202"/>
    <x v="257"/>
    <s v="Cristobal toro"/>
    <s v="Independencia 1193 C/ 22"/>
    <s v="Independencia"/>
    <x v="0"/>
    <s v="Cumple"/>
    <s v="Cumple"/>
    <s v="No Aplica"/>
    <s v="No Aplica"/>
    <s v="Cumple"/>
    <s v="Cumple"/>
    <s v="No"/>
    <s v="S/N"/>
    <s v="S/N"/>
    <s v="No Aplica"/>
    <s v="No Aplica"/>
    <s v="No Aplica"/>
    <s v="Cumple"/>
    <s v="Cumple Parcialmente"/>
    <s v="Falta mayir data en fotografias . Sin acceso a medidores  Sector hostil"/>
    <x v="8"/>
    <x v="0"/>
    <x v="10"/>
    <x v="0"/>
    <n v="0.5"/>
    <n v="0.5"/>
    <n v="0.5"/>
    <n v="0.5"/>
    <n v="0.5"/>
    <n v="0.5"/>
    <n v="0.25"/>
    <n v="0.25"/>
    <n v="0.5"/>
    <n v="0.5"/>
    <n v="0.17499999999999999"/>
    <n v="0.93500000000000005"/>
    <x v="1"/>
  </r>
  <r>
    <s v="2118830"/>
    <s v="207617112022114149"/>
    <s v="DF20227521149"/>
    <x v="202"/>
    <x v="239"/>
    <s v="Cristobal toro"/>
    <s v="Maruri 1137"/>
    <s v="Independencia"/>
    <x v="0"/>
    <s v="Cumple"/>
    <s v="Cumple"/>
    <s v="No Aplica"/>
    <s v="No Aplica"/>
    <s v="Cumple"/>
    <s v="Cumple"/>
    <s v="No"/>
    <s v="S/N"/>
    <s v="S/N"/>
    <s v="No Aplica"/>
    <s v="No Aplica"/>
    <s v="No Aplica"/>
    <s v="No Cumple"/>
    <s v="No Cumple"/>
    <s v="Sin moradores , sector hostil"/>
    <x v="8"/>
    <x v="0"/>
    <x v="10"/>
    <x v="0"/>
    <n v="0.5"/>
    <n v="0.5"/>
    <n v="0.5"/>
    <n v="0.5"/>
    <n v="0.5"/>
    <n v="0.5"/>
    <n v="0.25"/>
    <n v="0.25"/>
    <n v="0.5"/>
    <n v="0"/>
    <n v="0"/>
    <n v="0.8"/>
    <x v="1"/>
  </r>
  <r>
    <s v="2118753"/>
    <s v="207617112022111029"/>
    <s v="DF20227524980"/>
    <x v="202"/>
    <x v="253"/>
    <s v="Cristobal toro"/>
    <s v="General prieto 1305 TR B dpto 602"/>
    <s v="Independencia"/>
    <x v="0"/>
    <s v="Cumple"/>
    <s v="Cumple"/>
    <s v="No Aplica"/>
    <s v="No Aplica"/>
    <s v="Cumple"/>
    <s v="Cumple"/>
    <s v="No"/>
    <s v="S/N"/>
    <s v="S/N"/>
    <s v="No Aplica"/>
    <s v="No Aplica"/>
    <s v="No Aplica"/>
    <s v="Cumple"/>
    <s v="Cumple Parcialmente"/>
    <s v="Falta mayir data en 1 foto . Atiende concerge , no permite acceso . Indica q no hay cliente en domicilio"/>
    <x v="8"/>
    <x v="0"/>
    <x v="10"/>
    <x v="0"/>
    <n v="0.5"/>
    <n v="0.5"/>
    <n v="0.5"/>
    <n v="0.5"/>
    <n v="0.5"/>
    <n v="0.5"/>
    <n v="0.25"/>
    <n v="0.25"/>
    <n v="0.5"/>
    <n v="0.5"/>
    <n v="0.17499999999999999"/>
    <n v="0.93500000000000005"/>
    <x v="1"/>
  </r>
  <r>
    <s v="2121712"/>
    <s v="207618112022165233"/>
    <s v="DF20227512167"/>
    <x v="203"/>
    <x v="250"/>
    <s v="Cristobal toro"/>
    <s v="Santos dumont 815 dpto 906"/>
    <s v="Recoleta"/>
    <x v="0"/>
    <s v="Cumple"/>
    <s v="Cumple"/>
    <s v="No Aplica"/>
    <s v="No Aplica"/>
    <s v="Cumple"/>
    <s v="Cumple"/>
    <s v="Si"/>
    <s v="Ximena toro"/>
    <s v="227771103"/>
    <s v="Cumple"/>
    <s v="Cumple"/>
    <s v="Cumple"/>
    <s v="Cumple"/>
    <s v="Cumple"/>
    <s v="Tapa caja concentrador abierto . Sin pernos ."/>
    <x v="8"/>
    <x v="0"/>
    <x v="10"/>
    <x v="0"/>
    <n v="0.5"/>
    <n v="0.5"/>
    <n v="0.5"/>
    <n v="0.5"/>
    <n v="0.5"/>
    <n v="0.5"/>
    <n v="0.25"/>
    <n v="0.25"/>
    <n v="0.5"/>
    <n v="0.5"/>
    <n v="0.5"/>
    <n v="1"/>
    <x v="1"/>
  </r>
  <r>
    <s v="2121711"/>
    <s v="207518112022165115"/>
    <s v="DF20227455627"/>
    <x v="203"/>
    <x v="226"/>
    <s v="AARON HUENCHUMIL"/>
    <s v="Laura Tromben #5641"/>
    <s v="Vitacura"/>
    <x v="0"/>
    <s v="Cumple"/>
    <s v="Cumple"/>
    <s v="No Cumple"/>
    <s v="No Cumple"/>
    <s v="Cumple"/>
    <s v="Cumple"/>
    <s v="No"/>
    <s v="S/N"/>
    <s v="S/N"/>
    <s v="No Aplica"/>
    <s v="No Aplica"/>
    <s v="No Aplica"/>
    <s v="Cumple"/>
    <s v="Cumple"/>
    <s v="1- TD 4283 se encuentra normalizado"/>
    <x v="7"/>
    <x v="0"/>
    <x v="10"/>
    <x v="0"/>
    <n v="0.5"/>
    <n v="0.5"/>
    <n v="0"/>
    <n v="0"/>
    <n v="0.5"/>
    <n v="0.5"/>
    <n v="0.25"/>
    <n v="0.25"/>
    <n v="0.5"/>
    <n v="0.5"/>
    <n v="0.5"/>
    <n v="0.7"/>
    <x v="1"/>
  </r>
  <r>
    <s v="2121703"/>
    <s v="207518112022163624"/>
    <s v="DF20227452110"/>
    <x v="203"/>
    <x v="212"/>
    <s v="AARON HUENCHUMIL"/>
    <s v="Capri #5236"/>
    <s v="Vitacura"/>
    <x v="0"/>
    <s v="Cumple"/>
    <s v="Cumple"/>
    <s v="No Cumple"/>
    <s v="No Cumple"/>
    <s v="Cumple"/>
    <s v="Cumple"/>
    <s v="No"/>
    <s v="S/N"/>
    <s v="S/N"/>
    <s v="No Aplica"/>
    <s v="No Aplica"/>
    <s v="No Aplica"/>
    <s v="No Cumple"/>
    <s v="No Cumple"/>
    <s v="1-TD 52642 se encuentra normalizado"/>
    <x v="7"/>
    <x v="0"/>
    <x v="10"/>
    <x v="0"/>
    <n v="0.5"/>
    <n v="0.5"/>
    <n v="0"/>
    <n v="0"/>
    <n v="0.5"/>
    <n v="0.5"/>
    <n v="0.25"/>
    <n v="0.25"/>
    <n v="0.5"/>
    <n v="0"/>
    <n v="0"/>
    <n v="0.5"/>
    <x v="1"/>
  </r>
  <r>
    <s v="2121688"/>
    <s v="207518112022161342"/>
    <s v="DF20227451659"/>
    <x v="203"/>
    <x v="217"/>
    <s v="AARON HUENCHUMIL"/>
    <s v="Americo Vespucio #1798 dpto 711"/>
    <s v="Vitacura"/>
    <x v="0"/>
    <s v="Cumple"/>
    <s v="Cumple"/>
    <s v="No Aplica"/>
    <s v="No Aplica"/>
    <s v="Cumple Parcialmente"/>
    <s v="Cumple Parcialmente"/>
    <s v="No"/>
    <s v="S/N"/>
    <s v="S/N"/>
    <s v="No Aplica"/>
    <s v="No Aplica"/>
    <s v="No Aplica"/>
    <s v="Cumple"/>
    <s v="Cumple Parcialmente"/>
    <s v="1-Cliente no se encuentra en domicilio, conserje permite acceso a shaft medidores  2-Se encuentra caja de empalmes sin tapa y sin sello"/>
    <x v="7"/>
    <x v="0"/>
    <x v="10"/>
    <x v="0"/>
    <n v="0.5"/>
    <n v="0.5"/>
    <n v="0.5"/>
    <n v="0.5"/>
    <n v="0.17499999999999999"/>
    <n v="0.17499999999999999"/>
    <n v="0.25"/>
    <n v="0.25"/>
    <n v="0.5"/>
    <n v="0.5"/>
    <n v="0.17499999999999999"/>
    <n v="0.83750000000000002"/>
    <x v="1"/>
  </r>
  <r>
    <s v="2121682"/>
    <s v="207518112022160134"/>
    <s v="DF20227460523"/>
    <x v="203"/>
    <x v="230"/>
    <s v="AARON HUENCHUMIL"/>
    <s v="Espoz #4291"/>
    <s v="Vitacura"/>
    <x v="0"/>
    <s v="Cumple"/>
    <s v="Cumple"/>
    <s v="No Cumple"/>
    <s v="No Cumple"/>
    <s v="Cumple"/>
    <s v="Cumple"/>
    <s v="No"/>
    <s v="S/N"/>
    <s v="S/N"/>
    <s v="No Aplica"/>
    <s v="No Aplica"/>
    <s v="No Aplica"/>
    <s v="Cumple"/>
    <s v="Cumple Parcialmente"/>
    <s v="1- Cliente no se encuentra en domicilio  2-No declaran codigo de material utilizado, pero si describe su uso"/>
    <x v="7"/>
    <x v="0"/>
    <x v="10"/>
    <x v="0"/>
    <n v="0.5"/>
    <n v="0.5"/>
    <n v="0"/>
    <n v="0"/>
    <n v="0.5"/>
    <n v="0.5"/>
    <n v="0.25"/>
    <n v="0.25"/>
    <n v="0.5"/>
    <n v="0.5"/>
    <n v="0.17499999999999999"/>
    <n v="0.63500000000000001"/>
    <x v="1"/>
  </r>
  <r>
    <s v="2121680"/>
    <s v="207518112022155238"/>
    <s v="DF20227450604"/>
    <x v="203"/>
    <x v="210"/>
    <s v="AARON HUENCHUMIL"/>
    <s v="Espoz #4150"/>
    <s v="Vitacura"/>
    <x v="0"/>
    <s v="Cumple"/>
    <s v="Cumple"/>
    <s v="No Aplica"/>
    <s v="No Aplica"/>
    <s v="Cumple"/>
    <s v="Cumple"/>
    <s v="Si"/>
    <s v="S/N"/>
    <s v="S/N"/>
    <s v="Cumple"/>
    <s v="Cumple"/>
    <s v="Cumple"/>
    <s v="Cumple"/>
    <s v="Cumple Parcialmente"/>
    <s v="1-Portero de obra confirma suministro electrico normal, no permite acceso ya que no se encontraba supervisor a cargo"/>
    <x v="7"/>
    <x v="0"/>
    <x v="10"/>
    <x v="0"/>
    <n v="0.5"/>
    <n v="0.5"/>
    <n v="0.5"/>
    <n v="0.5"/>
    <n v="0.5"/>
    <n v="0.5"/>
    <n v="0.25"/>
    <n v="0.25"/>
    <n v="0.5"/>
    <n v="0.5"/>
    <n v="0.17499999999999999"/>
    <n v="0.93500000000000005"/>
    <x v="1"/>
  </r>
  <r>
    <s v="2121676"/>
    <s v="207518112022154032"/>
    <s v="DF20227457666"/>
    <x v="203"/>
    <x v="213"/>
    <s v="AARON HUENCHUMIL"/>
    <s v="Pedro de Villagra #2348 A"/>
    <s v="Vitacura"/>
    <x v="0"/>
    <s v="Cumple"/>
    <s v="Cumple"/>
    <s v="No Cumple"/>
    <s v="No Cumple"/>
    <s v="Cumple"/>
    <s v="Cumple"/>
    <s v="Si"/>
    <s v="S/N"/>
    <s v="S/N"/>
    <s v="Cumple"/>
    <s v="Cumple"/>
    <s v="Cumple"/>
    <s v="Cumple"/>
    <s v="Cumple Parcialmente"/>
    <s v="1- Cliente confirma encontrarse con suministro electrico normalizado  2- No declara codigo de material utilizado, pero si describe su uso"/>
    <x v="7"/>
    <x v="0"/>
    <x v="10"/>
    <x v="0"/>
    <n v="0.5"/>
    <n v="0.5"/>
    <n v="0"/>
    <n v="0"/>
    <n v="0.5"/>
    <n v="0.5"/>
    <n v="0.25"/>
    <n v="0.25"/>
    <n v="0.5"/>
    <n v="0.5"/>
    <n v="0.17499999999999999"/>
    <n v="0.63500000000000001"/>
    <x v="1"/>
  </r>
  <r>
    <s v="2121670"/>
    <s v="207518112022152549"/>
    <s v="DF20227457047"/>
    <x v="203"/>
    <x v="213"/>
    <s v="AARON HUENCHUMIL"/>
    <s v="Eduardo Marquina #3937 of 1203"/>
    <s v="Vitacura"/>
    <x v="0"/>
    <s v="Cumple"/>
    <s v="Cumple"/>
    <s v="No Cumple"/>
    <s v="No Cumple"/>
    <s v="Cumple"/>
    <s v="Cumple"/>
    <s v="No"/>
    <s v="S/N"/>
    <s v="S/N"/>
    <s v="No Aplica"/>
    <s v="No Aplica"/>
    <s v="No Aplica"/>
    <s v="Cumple"/>
    <s v="Cumple"/>
    <s v="1-Cliente no se encuentra en domicilio, conserje permite acceso a shaft medidores 2- Suministro electrico normalizado  3- No declaran codigo de ITM utilizado, pero si describen su uso"/>
    <x v="7"/>
    <x v="0"/>
    <x v="10"/>
    <x v="0"/>
    <n v="0.5"/>
    <n v="0.5"/>
    <n v="0"/>
    <n v="0"/>
    <n v="0.5"/>
    <n v="0.5"/>
    <n v="0.25"/>
    <n v="0.25"/>
    <n v="0.5"/>
    <n v="0.5"/>
    <n v="0.5"/>
    <n v="0.7"/>
    <x v="1"/>
  </r>
  <r>
    <s v="2121664"/>
    <s v="207618112022152141"/>
    <s v="DF20227525019"/>
    <x v="203"/>
    <x v="253"/>
    <s v="Cristobal toro"/>
    <s v="El salto 3230"/>
    <s v="Recoleta"/>
    <x v="0"/>
    <s v="Cumple"/>
    <s v="Cumple"/>
    <s v="No Aplica"/>
    <s v="No Aplica"/>
    <s v="Cumple"/>
    <s v="Cumple"/>
    <s v="No"/>
    <s v="S/N"/>
    <s v="S/N"/>
    <s v="No Aplica"/>
    <s v="No Aplica"/>
    <s v="No Aplica"/>
    <s v="No Cumple"/>
    <s v="No Cumple"/>
    <s v="Sector hostil  Falta maxima de fotos exigidas  Local cerrado"/>
    <x v="8"/>
    <x v="0"/>
    <x v="10"/>
    <x v="0"/>
    <n v="0.5"/>
    <n v="0.5"/>
    <n v="0.5"/>
    <n v="0.5"/>
    <n v="0.5"/>
    <n v="0.5"/>
    <n v="0.25"/>
    <n v="0.25"/>
    <n v="0.5"/>
    <n v="0"/>
    <n v="0"/>
    <n v="0.8"/>
    <x v="1"/>
  </r>
  <r>
    <s v="2121654"/>
    <s v="207518112022150256"/>
    <s v="DF20227508584"/>
    <x v="203"/>
    <x v="261"/>
    <s v="AARON HUENCHUMIL"/>
    <s v="Los Laureles #1343"/>
    <s v="Vitacura"/>
    <x v="0"/>
    <s v="Cumple"/>
    <s v="Cumple"/>
    <s v="No Cumple"/>
    <s v="No Cumple"/>
    <s v="Cumple"/>
    <s v="Cumple"/>
    <s v="Si"/>
    <s v="Francisco Ulloa"/>
    <s v="9766702226"/>
    <s v="Cumple"/>
    <s v="Cumple"/>
    <s v="Cumple"/>
    <s v="Cumple"/>
    <s v="Cumple"/>
    <s v="1-Cliente se encuentra con suministro electrico normalizado  2- No se declara codigo de material utilizado, pero si describen su uso  3- Cliente reclama por equipos (electrodomesticos) quemados debido a ccto."/>
    <x v="8"/>
    <x v="0"/>
    <x v="10"/>
    <x v="0"/>
    <n v="0.5"/>
    <n v="0.5"/>
    <n v="0"/>
    <n v="0"/>
    <n v="0.5"/>
    <n v="0.5"/>
    <n v="0.25"/>
    <n v="0.25"/>
    <n v="0.5"/>
    <n v="0.5"/>
    <n v="0.5"/>
    <n v="0.7"/>
    <x v="1"/>
  </r>
  <r>
    <s v="2121644"/>
    <s v="207518112022144851"/>
    <s v="DF20227451472"/>
    <x v="203"/>
    <x v="217"/>
    <s v="AARON HUENCHUMIL"/>
    <s v="El Coihue #4120"/>
    <s v="Vitacura"/>
    <x v="0"/>
    <s v="Cumple"/>
    <s v="Cumple"/>
    <s v="No Cumple"/>
    <s v="No Cumple"/>
    <s v="Cumple"/>
    <s v="Cumple"/>
    <s v="Si"/>
    <s v="S/N"/>
    <s v="S/N"/>
    <s v="Cumple"/>
    <s v="Cumple"/>
    <s v="Cumple"/>
    <s v="Cumple"/>
    <s v="Cumple"/>
    <s v="1- Cliente via citofono confirma encontrarse con suministro electrico normalizado  2- Caja B.T sin tapa"/>
    <x v="7"/>
    <x v="0"/>
    <x v="10"/>
    <x v="0"/>
    <n v="0.5"/>
    <n v="0.5"/>
    <n v="0"/>
    <n v="0"/>
    <n v="0.5"/>
    <n v="0.5"/>
    <n v="0.25"/>
    <n v="0.25"/>
    <n v="0.5"/>
    <n v="0.5"/>
    <n v="0.5"/>
    <n v="0.7"/>
    <x v="1"/>
  </r>
  <r>
    <s v="2121639"/>
    <s v="207518112022143737"/>
    <s v="DF20227451805"/>
    <x v="203"/>
    <x v="217"/>
    <s v="AARON HUENCHUMIL"/>
    <s v="Vitacura #3681 dpto 22"/>
    <s v="Vitacura"/>
    <x v="0"/>
    <s v="Cumple"/>
    <s v="Cumple"/>
    <s v="No Aplica"/>
    <s v="No Aplica"/>
    <s v="Cumple"/>
    <s v="Cumple"/>
    <s v="No"/>
    <s v="S/N"/>
    <s v="S/N"/>
    <s v="No Aplica"/>
    <s v="No Aplica"/>
    <s v="No Aplica"/>
    <s v="Cumple Parcialmente"/>
    <s v="Cumple Parcialmente"/>
    <s v="1-Cliente no se encuentra en domicilio"/>
    <x v="7"/>
    <x v="0"/>
    <x v="10"/>
    <x v="0"/>
    <n v="0.5"/>
    <n v="0.5"/>
    <n v="0.5"/>
    <n v="0.5"/>
    <n v="0.5"/>
    <n v="0.5"/>
    <n v="0.25"/>
    <n v="0.25"/>
    <n v="0.5"/>
    <n v="0.17499999999999999"/>
    <n v="0.17499999999999999"/>
    <n v="0.87"/>
    <x v="1"/>
  </r>
  <r>
    <s v="2121623"/>
    <s v="207518112022142150"/>
    <s v="DF20227451468"/>
    <x v="203"/>
    <x v="217"/>
    <s v="AARON HUENCHUMIL"/>
    <s v="El Litre #1102 dpto 801"/>
    <s v="Vitacura"/>
    <x v="0"/>
    <s v="Cumple"/>
    <s v="Cumple"/>
    <s v="No Aplica"/>
    <s v="No Aplica"/>
    <s v="Cumple"/>
    <s v="Cumple"/>
    <s v="No"/>
    <s v="S/N"/>
    <s v="S/N"/>
    <s v="No Aplica"/>
    <s v="No Aplica"/>
    <s v="No Aplica"/>
    <s v="Cumple"/>
    <s v="Cumple"/>
    <s v="1-Cliente no se encuentra en domicilio, conserje permite acceso a shaft medidores 2- Suministro electrico normalizado  3- Direccion correcta:  EL LITRE #1090 DPTO 801"/>
    <x v="7"/>
    <x v="0"/>
    <x v="10"/>
    <x v="0"/>
    <n v="0.5"/>
    <n v="0.5"/>
    <n v="0.5"/>
    <n v="0.5"/>
    <n v="0.5"/>
    <n v="0.5"/>
    <n v="0.25"/>
    <n v="0.25"/>
    <n v="0.5"/>
    <n v="0.5"/>
    <n v="0.5"/>
    <n v="1"/>
    <x v="1"/>
  </r>
  <r>
    <s v="2121621"/>
    <s v="207618112022142022"/>
    <s v="DF20227520455"/>
    <x v="203"/>
    <x v="239"/>
    <s v="Cristobal toro"/>
    <s v="Colo colo 1142"/>
    <s v="Recoleta"/>
    <x v="0"/>
    <s v="Cumple"/>
    <s v="Cumple"/>
    <s v="No Aplica"/>
    <s v="No Aplica"/>
    <s v="Cumple"/>
    <s v="Cumple"/>
    <s v="No"/>
    <s v="S/N"/>
    <s v="S/N"/>
    <s v="No Aplica"/>
    <s v="No Aplica"/>
    <s v="No Aplica"/>
    <s v="No Cumple"/>
    <s v="No Cumple"/>
    <s v="Sector conflictivo , no se toman fotos por precaucion , sin moradores"/>
    <x v="8"/>
    <x v="0"/>
    <x v="10"/>
    <x v="0"/>
    <n v="0.5"/>
    <n v="0.5"/>
    <n v="0.5"/>
    <n v="0.5"/>
    <n v="0.5"/>
    <n v="0.5"/>
    <n v="0.25"/>
    <n v="0.25"/>
    <n v="0.5"/>
    <n v="0"/>
    <n v="0"/>
    <n v="0.8"/>
    <x v="1"/>
  </r>
  <r>
    <s v="2121615"/>
    <s v="207618112022134904"/>
    <s v="DF20227519892"/>
    <x v="203"/>
    <x v="262"/>
    <s v="Cristobal toro"/>
    <s v="Calle g 980"/>
    <s v="Recoleta"/>
    <x v="0"/>
    <s v="Cumple"/>
    <s v="Cumple"/>
    <s v="No Aplica"/>
    <s v="No Aplica"/>
    <s v="Cumple"/>
    <s v="Cumple"/>
    <s v="No"/>
    <s v="S/N"/>
    <s v="S/N"/>
    <s v="No Aplica"/>
    <s v="No Aplica"/>
    <s v="No Aplica"/>
    <s v="Cumple"/>
    <s v="Cumple"/>
    <s v="Sin moradores . Sector hostil"/>
    <x v="8"/>
    <x v="0"/>
    <x v="10"/>
    <x v="0"/>
    <n v="0.5"/>
    <n v="0.5"/>
    <n v="0.5"/>
    <n v="0.5"/>
    <n v="0.5"/>
    <n v="0.5"/>
    <n v="0.25"/>
    <n v="0.25"/>
    <n v="0.5"/>
    <n v="0.5"/>
    <n v="0.5"/>
    <n v="1"/>
    <x v="1"/>
  </r>
  <r>
    <s v="2121604"/>
    <s v="207618112022130953"/>
    <s v="DF20227517735"/>
    <x v="203"/>
    <x v="251"/>
    <s v="Cristobal toro"/>
    <s v="Arzobispo valdivieso 485 C B"/>
    <s v="Recoleta"/>
    <x v="0"/>
    <s v="Cumple"/>
    <s v="Cumple"/>
    <s v="No Aplica"/>
    <s v="No Aplica"/>
    <s v="Cumple"/>
    <s v="Cumple"/>
    <s v="No"/>
    <s v="S/N"/>
    <s v="S/N"/>
    <s v="No Aplica"/>
    <s v="No Aplica"/>
    <s v="No Aplica"/>
    <s v="Cumple"/>
    <s v="Cumple"/>
    <s v="Problema externo , subt."/>
    <x v="8"/>
    <x v="0"/>
    <x v="10"/>
    <x v="0"/>
    <n v="0.5"/>
    <n v="0.5"/>
    <n v="0.5"/>
    <n v="0.5"/>
    <n v="0.5"/>
    <n v="0.5"/>
    <n v="0.25"/>
    <n v="0.25"/>
    <n v="0.5"/>
    <n v="0.5"/>
    <n v="0.5"/>
    <n v="1"/>
    <x v="1"/>
  </r>
  <r>
    <s v="2121597"/>
    <s v="207618112022125506"/>
    <s v="DF20227527002"/>
    <x v="203"/>
    <x v="252"/>
    <s v="Cristobal toro"/>
    <s v="Schlack 536 BL 16"/>
    <s v="Recoleta"/>
    <x v="0"/>
    <s v="Cumple"/>
    <s v="Cumple"/>
    <s v="No Aplica"/>
    <s v="No Aplica"/>
    <s v="Cumple"/>
    <s v="Cumple"/>
    <s v="No"/>
    <s v="S/N"/>
    <s v="S/N"/>
    <s v="No Aplica"/>
    <s v="No Aplica"/>
    <s v="No Aplica"/>
    <s v="No Cumple"/>
    <s v="No Cumple"/>
    <s v="Falta maxima de fotos exigidas . Sin acceso a medidores  Sector hostil"/>
    <x v="8"/>
    <x v="0"/>
    <x v="10"/>
    <x v="0"/>
    <n v="0.5"/>
    <n v="0.5"/>
    <n v="0.5"/>
    <n v="0.5"/>
    <n v="0.5"/>
    <n v="0.5"/>
    <n v="0.25"/>
    <n v="0.25"/>
    <n v="0.5"/>
    <n v="0"/>
    <n v="0"/>
    <n v="0.8"/>
    <x v="1"/>
  </r>
  <r>
    <s v="2121590"/>
    <s v="207618112022122759"/>
    <s v="DF20227518407"/>
    <x v="203"/>
    <x v="238"/>
    <s v="Cristobal toro"/>
    <s v="La paz 474 c 5"/>
    <s v="Independencia"/>
    <x v="0"/>
    <s v="Cumple"/>
    <s v="Cumple"/>
    <s v="No Aplica"/>
    <s v="No Aplica"/>
    <s v="Cumple"/>
    <s v="Cumple"/>
    <s v="No"/>
    <s v="S/N"/>
    <s v="S/N"/>
    <s v="No Aplica"/>
    <s v="No Aplica"/>
    <s v="No Aplica"/>
    <s v="Cumple"/>
    <s v="Cumple"/>
    <s v="Sector hostil , no se toman fotos por precaucion . Sector conflictivo"/>
    <x v="8"/>
    <x v="0"/>
    <x v="10"/>
    <x v="0"/>
    <n v="0.5"/>
    <n v="0.5"/>
    <n v="0.5"/>
    <n v="0.5"/>
    <n v="0.5"/>
    <n v="0.5"/>
    <n v="0.25"/>
    <n v="0.25"/>
    <n v="0.5"/>
    <n v="0.5"/>
    <n v="0.5"/>
    <n v="1"/>
    <x v="1"/>
  </r>
  <r>
    <s v="2121544"/>
    <s v="207618112022121828"/>
    <s v="DF20227522460"/>
    <x v="203"/>
    <x v="234"/>
    <s v="Cristobal toro"/>
    <s v="Independencia 801 doto 620"/>
    <s v="Independencia"/>
    <x v="0"/>
    <s v="Cumple"/>
    <s v="Cumple"/>
    <s v="No Aplica"/>
    <s v="No Aplica"/>
    <s v="Cumple"/>
    <s v="Cumple"/>
    <s v="No"/>
    <s v="S/N"/>
    <s v="S/N"/>
    <s v="No Aplica"/>
    <s v="No Aplica"/>
    <s v="No Aplica"/>
    <s v="No Cumple"/>
    <s v="No Cumple"/>
    <s v="Falta maxima de fotos exigidas . No se toman fotos para prevenir . Concerge no pwrmite acceso , ya q no esta cliente en dpto"/>
    <x v="8"/>
    <x v="0"/>
    <x v="10"/>
    <x v="0"/>
    <n v="0.5"/>
    <n v="0.5"/>
    <n v="0.5"/>
    <n v="0.5"/>
    <n v="0.5"/>
    <n v="0.5"/>
    <n v="0.25"/>
    <n v="0.25"/>
    <n v="0.5"/>
    <n v="0"/>
    <n v="0"/>
    <n v="0.8"/>
    <x v="1"/>
  </r>
  <r>
    <s v="2121532"/>
    <s v="207618112022115553"/>
    <s v="DF20227511796"/>
    <x v="203"/>
    <x v="243"/>
    <s v="Cristobal toro"/>
    <s v="Salomon sack 455 dpto 1306"/>
    <s v="Independencia"/>
    <x v="0"/>
    <s v="Cumple"/>
    <s v="Cumple"/>
    <s v="No Aplica"/>
    <s v="No Aplica"/>
    <s v="Cumple"/>
    <s v="Cumple"/>
    <s v="Si"/>
    <s v="Rodrigo trincado ( concerge )"/>
    <s v="224551220"/>
    <s v="Cumple"/>
    <s v="Cumple"/>
    <s v="Cumple"/>
    <s v="Cumple"/>
    <s v="Cumple"/>
    <s v="Tapa caja de empalme abierta , sin perno ."/>
    <x v="8"/>
    <x v="0"/>
    <x v="10"/>
    <x v="0"/>
    <n v="0.5"/>
    <n v="0.5"/>
    <n v="0.5"/>
    <n v="0.5"/>
    <n v="0.5"/>
    <n v="0.5"/>
    <n v="0.25"/>
    <n v="0.25"/>
    <n v="0.5"/>
    <n v="0.5"/>
    <n v="0.5"/>
    <n v="1"/>
    <x v="1"/>
  </r>
  <r>
    <s v="2121066"/>
    <s v="207618112022113130"/>
    <s v="DF20227521055"/>
    <x v="203"/>
    <x v="239"/>
    <s v="Cristobal toro"/>
    <s v="Independencia 178 L 1"/>
    <s v="Independencia"/>
    <x v="0"/>
    <s v="Cumple"/>
    <s v="Cumple"/>
    <s v="No Aplica"/>
    <s v="No Aplica"/>
    <s v="Cumple"/>
    <s v="Cumple"/>
    <s v="No"/>
    <s v="S/N"/>
    <s v="S/N"/>
    <s v="No Aplica"/>
    <s v="No Aplica"/>
    <s v="No Aplica"/>
    <s v="Cumple"/>
    <s v="Cumple"/>
    <s v="Problema externo , subte."/>
    <x v="8"/>
    <x v="0"/>
    <x v="10"/>
    <x v="0"/>
    <n v="0.5"/>
    <n v="0.5"/>
    <n v="0.5"/>
    <n v="0.5"/>
    <n v="0.5"/>
    <n v="0.5"/>
    <n v="0.25"/>
    <n v="0.25"/>
    <n v="0.5"/>
    <n v="0.5"/>
    <n v="0.5"/>
    <n v="1"/>
    <x v="1"/>
  </r>
  <r>
    <s v="2122421"/>
    <s v="207519112022151833"/>
    <s v="DF20227381620"/>
    <x v="204"/>
    <x v="163"/>
    <s v="AARON HUENCHUMIL"/>
    <s v="Antupiren #9879"/>
    <s v="Peñalolén"/>
    <x v="0"/>
    <s v="Cumple"/>
    <s v="Cumple"/>
    <s v="No Cumple"/>
    <s v="No Cumple"/>
    <s v="Cumple"/>
    <s v="Cumple"/>
    <s v="No"/>
    <s v="S/N"/>
    <s v="S/N"/>
    <s v="No Aplica"/>
    <s v="No Aplica"/>
    <s v="No Aplica"/>
    <s v="Cumple"/>
    <s v="Cumple"/>
    <s v="1- Suministro electrico normalizado  2- Caja B.T sin tapa, en poste de PPF M.T  3- No declara codigo de material utilizado, pero si describe su uso"/>
    <x v="5"/>
    <x v="0"/>
    <x v="10"/>
    <x v="0"/>
    <n v="0.5"/>
    <n v="0.5"/>
    <n v="0"/>
    <n v="0"/>
    <n v="0.5"/>
    <n v="0.5"/>
    <n v="0.25"/>
    <n v="0.25"/>
    <n v="0.5"/>
    <n v="0.5"/>
    <n v="0.5"/>
    <n v="0.7"/>
    <x v="0"/>
  </r>
  <r>
    <s v="2122414"/>
    <s v="207519112022150745"/>
    <s v="DF20227388101"/>
    <x v="204"/>
    <x v="170"/>
    <s v="AARON HUENCHUMIL"/>
    <s v="Antupiren #10001"/>
    <s v="Peñalolén"/>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122409"/>
    <s v="207519112022150129"/>
    <s v="DF20227392763"/>
    <x v="204"/>
    <x v="155"/>
    <s v="AARON HUENCHUMIL"/>
    <s v="Antupiren #10000 E"/>
    <s v="Peñalolén"/>
    <x v="0"/>
    <s v="Cumple"/>
    <s v="Cumple"/>
    <s v="No Aplica"/>
    <s v="No Aplica"/>
    <s v="Cumple"/>
    <s v="Cumple"/>
    <s v="No"/>
    <s v="S/N"/>
    <s v="S/N"/>
    <s v="No Aplica"/>
    <s v="No Aplica"/>
    <s v="No Aplica"/>
    <s v="Cumple"/>
    <s v="Cumple"/>
    <s v="1-Edificio con suministro electrico normal"/>
    <x v="5"/>
    <x v="0"/>
    <x v="10"/>
    <x v="0"/>
    <n v="0.5"/>
    <n v="0.5"/>
    <n v="0.5"/>
    <n v="0.5"/>
    <n v="0.5"/>
    <n v="0.5"/>
    <n v="0.25"/>
    <n v="0.25"/>
    <n v="0.5"/>
    <n v="0.5"/>
    <n v="0.5"/>
    <n v="1"/>
    <x v="0"/>
  </r>
  <r>
    <s v="2122407"/>
    <s v="207519112022144615"/>
    <s v="DF20227374573"/>
    <x v="204"/>
    <x v="139"/>
    <s v="AARON HUENCHUMIL"/>
    <s v="La Candelaria #2205 dpto 229B"/>
    <s v="Peñalolén"/>
    <x v="0"/>
    <s v="Cumple"/>
    <s v="Cumple"/>
    <s v="No Aplica"/>
    <s v="No Aplica"/>
    <s v="Cumple"/>
    <s v="Cumple"/>
    <s v="No"/>
    <s v="S/N"/>
    <s v="S/N"/>
    <s v="No Aplica"/>
    <s v="No Aplica"/>
    <s v="No Aplica"/>
    <s v="Cumple Parcialmente"/>
    <s v="Cumple"/>
    <s v="1- Sector con suministro electrico normalizado"/>
    <x v="5"/>
    <x v="0"/>
    <x v="10"/>
    <x v="0"/>
    <n v="0.5"/>
    <n v="0.5"/>
    <n v="0.5"/>
    <n v="0.5"/>
    <n v="0.5"/>
    <n v="0.5"/>
    <n v="0.25"/>
    <n v="0.25"/>
    <n v="0.5"/>
    <n v="0.17499999999999999"/>
    <n v="0.5"/>
    <n v="0.93500000000000005"/>
    <x v="0"/>
  </r>
  <r>
    <s v="2122405"/>
    <s v="207519112022143714"/>
    <s v="DF20227375293"/>
    <x v="204"/>
    <x v="149"/>
    <s v="AARON HUENCHUMIL"/>
    <s v="La Candelaria #2199 dpto 330 A"/>
    <s v="Peñalolén"/>
    <x v="0"/>
    <s v="Cumple"/>
    <s v="Cumple"/>
    <s v="No Aplica"/>
    <s v="No Aplica"/>
    <s v="Cumple"/>
    <s v="Cumple"/>
    <s v="No"/>
    <s v="S/N"/>
    <s v="S/N"/>
    <s v="No Aplica"/>
    <s v="No Aplica"/>
    <s v="No Aplica"/>
    <s v="Cumple"/>
    <s v="Cumple Parcialmente"/>
    <s v="1-Sector con suministro electrico normalizado"/>
    <x v="5"/>
    <x v="0"/>
    <x v="10"/>
    <x v="0"/>
    <n v="0.5"/>
    <n v="0.5"/>
    <n v="0.5"/>
    <n v="0.5"/>
    <n v="0.5"/>
    <n v="0.5"/>
    <n v="0.25"/>
    <n v="0.25"/>
    <n v="0.5"/>
    <n v="0.5"/>
    <n v="0.17499999999999999"/>
    <n v="0.93500000000000005"/>
    <x v="0"/>
  </r>
  <r>
    <s v="2122401"/>
    <s v="207519112022142805"/>
    <s v="DF20227384716"/>
    <x v="204"/>
    <x v="173"/>
    <s v="AARON HUENCHUMIL"/>
    <s v="El Trauco #2136"/>
    <s v="Peñalolén"/>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122392"/>
    <s v="207519112022141632"/>
    <s v="DF20227374237"/>
    <x v="204"/>
    <x v="139"/>
    <s v="AARON HUENCHUMIL"/>
    <s v="La Vendimia #2077"/>
    <s v="Peñalolén"/>
    <x v="0"/>
    <s v="Cumple"/>
    <s v="Cumple"/>
    <s v="Cumple"/>
    <s v="Cumple"/>
    <s v="Cumple"/>
    <s v="Cumple"/>
    <s v="No"/>
    <s v="S/N"/>
    <s v="S/N"/>
    <s v="No Aplica"/>
    <s v="No Aplica"/>
    <s v="No Aplica"/>
    <s v="Cumple"/>
    <s v="Cumple Parcialmente"/>
    <s v="1- PPF sin placa, ubicado en VICTOR JARA/GRECIA se encuentra normalizado 2- Sector con suministro electrico"/>
    <x v="5"/>
    <x v="0"/>
    <x v="10"/>
    <x v="0"/>
    <n v="0.5"/>
    <n v="0.5"/>
    <n v="0.5"/>
    <n v="0.5"/>
    <n v="0.5"/>
    <n v="0.5"/>
    <n v="0.25"/>
    <n v="0.25"/>
    <n v="0.5"/>
    <n v="0.5"/>
    <n v="0.17499999999999999"/>
    <n v="0.93500000000000005"/>
    <x v="0"/>
  </r>
  <r>
    <s v="2122382"/>
    <s v="207519112022140008"/>
    <s v="DF20227387366"/>
    <x v="204"/>
    <x v="167"/>
    <s v="AARON HUENCHUMIL"/>
    <s v="El Rodeo #2020"/>
    <s v="Peñalolén"/>
    <x v="0"/>
    <s v="Cumple"/>
    <s v="Cumple"/>
    <s v="No Aplica"/>
    <s v="No Aplica"/>
    <s v="Cumple"/>
    <s v="Cumple"/>
    <s v="Si"/>
    <s v="S/N"/>
    <s v="S/N"/>
    <s v="No Aplica"/>
    <s v="No Aplica"/>
    <s v="No Aplica"/>
    <s v="Cumple"/>
    <s v="Cumple"/>
    <s v="1-Cliente si se encuentra en domicilio, pero tiene musica a volumen alto y no escucha llamado  2- Sector con suministro electrico normalizado"/>
    <x v="5"/>
    <x v="0"/>
    <x v="10"/>
    <x v="0"/>
    <n v="0.5"/>
    <n v="0.5"/>
    <n v="0.5"/>
    <n v="0.5"/>
    <n v="0.5"/>
    <n v="0.5"/>
    <n v="0.25"/>
    <n v="0.25"/>
    <n v="0.5"/>
    <n v="0.5"/>
    <n v="0.5"/>
    <n v="1"/>
    <x v="0"/>
  </r>
  <r>
    <s v="2122377"/>
    <s v="207519112022134951"/>
    <s v="DF20227380357"/>
    <x v="204"/>
    <x v="176"/>
    <s v="AARON HUENCHUMIL"/>
    <s v="El Rodeo #2022"/>
    <s v="Peñalolén"/>
    <x v="0"/>
    <s v="Cumple"/>
    <s v="Cumple"/>
    <s v="No Aplica"/>
    <s v="No Aplica"/>
    <s v="Cumple"/>
    <s v="Cumple"/>
    <s v="Si"/>
    <s v="S/N"/>
    <s v="S/N"/>
    <s v="No Aplica"/>
    <s v="No Aplica"/>
    <s v="Cumple"/>
    <s v="Cumple"/>
    <s v="Cumple"/>
    <s v="1-Cliente asegura nunca haber llamado a ENEL por alguna falla, de todas formas se encuentra con suministro electrico normal"/>
    <x v="5"/>
    <x v="0"/>
    <x v="10"/>
    <x v="0"/>
    <n v="0.5"/>
    <n v="0.5"/>
    <n v="0.5"/>
    <n v="0.5"/>
    <n v="0.5"/>
    <n v="0.5"/>
    <n v="0.25"/>
    <n v="0.25"/>
    <n v="0.5"/>
    <n v="0.5"/>
    <n v="0.5"/>
    <n v="1"/>
    <x v="0"/>
  </r>
  <r>
    <s v="2122366"/>
    <s v="207519112022134051"/>
    <s v="DF20227375121"/>
    <x v="204"/>
    <x v="139"/>
    <s v="AARON HUENCHUMIL"/>
    <s v="Victor Jara #2160"/>
    <s v="Peñalolén"/>
    <x v="0"/>
    <s v="Cumple"/>
    <s v="Cumple"/>
    <s v="No Aplica"/>
    <s v="No Aplica"/>
    <s v="Cumple"/>
    <s v="Cumple"/>
    <s v="No"/>
    <s v="S/N"/>
    <s v="S/N"/>
    <s v="No Aplica"/>
    <s v="No Aplica"/>
    <s v="No Aplica"/>
    <s v="No Cumple"/>
    <s v="No Cumple"/>
    <s v="1- Suministro electrico normal en el sector  2- Se opta por no tonar fotografias, venta de drogas en sector  Sector conflictivo"/>
    <x v="5"/>
    <x v="0"/>
    <x v="10"/>
    <x v="0"/>
    <n v="0.5"/>
    <n v="0.5"/>
    <n v="0.5"/>
    <n v="0.5"/>
    <n v="0.5"/>
    <n v="0.5"/>
    <n v="0.25"/>
    <n v="0.25"/>
    <n v="0.5"/>
    <n v="0"/>
    <n v="0"/>
    <n v="0.8"/>
    <x v="0"/>
  </r>
  <r>
    <s v="2122364"/>
    <s v="207519112022133553"/>
    <s v="DF20227375325"/>
    <x v="204"/>
    <x v="149"/>
    <s v="AARON HUENCHUMIL"/>
    <s v="Comite N°1 #9951 20"/>
    <s v="Peñalolén"/>
    <x v="0"/>
    <s v="Cumple"/>
    <s v="Cumple"/>
    <s v="No Aplica"/>
    <s v="No Aplica"/>
    <s v="Cumple"/>
    <s v="Cumple"/>
    <s v="No"/>
    <s v="S/N"/>
    <s v="S/N"/>
    <s v="No Aplica"/>
    <s v="No Aplica"/>
    <s v="No Aplica"/>
    <s v="Cumple"/>
    <s v="Cumple Parcialmente"/>
    <s v="1- Se opta por no tomar fotografias, jovenes consumiendo drogas. Sector conflictivo"/>
    <x v="5"/>
    <x v="0"/>
    <x v="10"/>
    <x v="0"/>
    <n v="0.5"/>
    <n v="0.5"/>
    <n v="0.5"/>
    <n v="0.5"/>
    <n v="0.5"/>
    <n v="0.5"/>
    <n v="0.25"/>
    <n v="0.25"/>
    <n v="0.5"/>
    <n v="0.5"/>
    <n v="0.17499999999999999"/>
    <n v="0.93500000000000005"/>
    <x v="0"/>
  </r>
  <r>
    <s v="2122363"/>
    <s v="207519112022132801"/>
    <s v="DF20227385472"/>
    <x v="204"/>
    <x v="173"/>
    <s v="AARON HUENCHUMIL"/>
    <s v="Pablo Neruda #1921"/>
    <s v="Peñalolén"/>
    <x v="0"/>
    <s v="Cumple"/>
    <s v="Cumple"/>
    <s v="No Aplica"/>
    <s v="No Aplica"/>
    <s v="Cumple"/>
    <s v="Cumple"/>
    <s v="No"/>
    <s v="S/N"/>
    <s v="S/N"/>
    <s v="No Aplica"/>
    <s v="No Aplica"/>
    <s v="No Aplica"/>
    <s v="Cumple"/>
    <s v="Cumple"/>
    <s v="1- Caja B.T se encuentra con tapa abierta y evidente estado que existio un incendio en caja"/>
    <x v="5"/>
    <x v="0"/>
    <x v="10"/>
    <x v="0"/>
    <n v="0.5"/>
    <n v="0.5"/>
    <n v="0.5"/>
    <n v="0.5"/>
    <n v="0.5"/>
    <n v="0.5"/>
    <n v="0.25"/>
    <n v="0.25"/>
    <n v="0.5"/>
    <n v="0.5"/>
    <n v="0.5"/>
    <n v="1"/>
    <x v="0"/>
  </r>
  <r>
    <s v="2122353"/>
    <s v="207519112022131647"/>
    <s v="DF20227375364"/>
    <x v="204"/>
    <x v="139"/>
    <s v="AARON HUENCHUMIL"/>
    <s v="Valparaiso #10006"/>
    <s v="Peñalolén"/>
    <x v="0"/>
    <s v="Cumple"/>
    <s v="Cumple"/>
    <s v="No Cumple"/>
    <s v="No Cumple"/>
    <s v="Cumple"/>
    <s v="Cumple"/>
    <s v="No"/>
    <s v="S/N"/>
    <s v="S/N"/>
    <s v="No Aplica"/>
    <s v="No Aplica"/>
    <s v="No Aplica"/>
    <s v="Cumple"/>
    <s v="Cumple"/>
    <s v="1- Cliente no se encuentra en domicilio  2- No declara codigo de material utilizadov"/>
    <x v="5"/>
    <x v="0"/>
    <x v="10"/>
    <x v="0"/>
    <n v="0.5"/>
    <n v="0.5"/>
    <n v="0"/>
    <n v="0"/>
    <n v="0.5"/>
    <n v="0.5"/>
    <n v="0.25"/>
    <n v="0.25"/>
    <n v="0.5"/>
    <n v="0.5"/>
    <n v="0.5"/>
    <n v="0.7"/>
    <x v="0"/>
  </r>
  <r>
    <s v="2122342"/>
    <s v="207519112022130552"/>
    <s v="DF20227392610"/>
    <x v="204"/>
    <x v="155"/>
    <s v="AARON HUENCHUMIL"/>
    <s v="Los Araucanos #2182"/>
    <s v="Peñalolén"/>
    <x v="0"/>
    <s v="Cumple"/>
    <s v="Cumple"/>
    <s v="No Aplica"/>
    <s v="No Aplica"/>
    <s v="No Aplica"/>
    <s v="No Aplica"/>
    <s v="No"/>
    <s v="S/N"/>
    <s v="S/N"/>
    <s v="No Aplica"/>
    <s v="No Aplica"/>
    <s v="No Aplica"/>
    <s v="Cumple"/>
    <s v="Cumple"/>
    <s v="1- Poste B.T se encuebtra en perfecto estado  2- Caja B.T sin tapa"/>
    <x v="5"/>
    <x v="0"/>
    <x v="10"/>
    <x v="0"/>
    <n v="0.5"/>
    <n v="0.5"/>
    <n v="0.5"/>
    <n v="0.5"/>
    <n v="0.5"/>
    <n v="0.5"/>
    <n v="0.25"/>
    <n v="0.25"/>
    <n v="0.5"/>
    <n v="0.5"/>
    <n v="0.5"/>
    <n v="1"/>
    <x v="0"/>
  </r>
  <r>
    <s v="2122341"/>
    <s v="207519112022125832"/>
    <s v="DF20227392545"/>
    <x v="204"/>
    <x v="155"/>
    <s v="AARON HUENCHUMIL"/>
    <s v="Los Araucanos #2067"/>
    <s v="Peñalolén"/>
    <x v="0"/>
    <s v="Cumple"/>
    <s v="Cumple"/>
    <s v="No Aplica"/>
    <s v="No Aplica"/>
    <s v="Cumple"/>
    <s v="Cumple"/>
    <s v="No"/>
    <s v="S/N"/>
    <s v="S/N"/>
    <s v="No Aplica"/>
    <s v="No Aplica"/>
    <s v="No Aplica"/>
    <s v="Cumple"/>
    <s v="Cumple Parcialmente"/>
    <s v="1- Cliente no se encuentra en domicilio"/>
    <x v="5"/>
    <x v="0"/>
    <x v="10"/>
    <x v="0"/>
    <n v="0.5"/>
    <n v="0.5"/>
    <n v="0.5"/>
    <n v="0.5"/>
    <n v="0.5"/>
    <n v="0.5"/>
    <n v="0.25"/>
    <n v="0.25"/>
    <n v="0.5"/>
    <n v="0.5"/>
    <n v="0.17499999999999999"/>
    <n v="0.93500000000000005"/>
    <x v="0"/>
  </r>
  <r>
    <s v="2122338"/>
    <s v="207519112022124925"/>
    <s v="DF20227384562"/>
    <x v="204"/>
    <x v="173"/>
    <s v="AARON HUENCHUMIL"/>
    <s v="Las Carpas #2124"/>
    <s v="Peñalolén"/>
    <x v="0"/>
    <s v="Cumple"/>
    <s v="Cumple"/>
    <s v="No Aplica"/>
    <s v="No Aplica"/>
    <s v="Cumple"/>
    <s v="Cumple"/>
    <s v="No"/>
    <s v="S/N"/>
    <s v="S/N"/>
    <s v="No Aplica"/>
    <s v="No Aplica"/>
    <s v="No Aplica"/>
    <s v="Cumple Mayormente"/>
    <s v="Cumple"/>
    <s v="1-Cliente no se encuentra en domicilio  2- Acometida bien templada"/>
    <x v="5"/>
    <x v="0"/>
    <x v="10"/>
    <x v="0"/>
    <n v="0.5"/>
    <n v="0.5"/>
    <n v="0.5"/>
    <n v="0.5"/>
    <n v="0.5"/>
    <n v="0.5"/>
    <n v="0.25"/>
    <n v="0.25"/>
    <n v="0.5"/>
    <n v="0.32500000000000001"/>
    <n v="0.5"/>
    <n v="0.96500000000000008"/>
    <x v="0"/>
  </r>
  <r>
    <s v="2122205"/>
    <s v="207519112022123832"/>
    <s v="DF20227383794"/>
    <x v="204"/>
    <x v="171"/>
    <s v="AARON HUENCHUMIL"/>
    <s v="Quintali #9702"/>
    <s v="Peñalolén"/>
    <x v="0"/>
    <s v="Cumple"/>
    <s v="Cumple"/>
    <s v="No Aplica"/>
    <s v="No Aplica"/>
    <s v="Cumple"/>
    <s v="Cumple"/>
    <s v="No"/>
    <s v="S/N"/>
    <s v="S/N"/>
    <s v="No Aplica"/>
    <s v="No Aplica"/>
    <s v="No Aplica"/>
    <s v="Cumple Parcialmente"/>
    <s v="Cumple Parcialmente"/>
    <s v="1- Cliente no se encuentra en domicilio"/>
    <x v="5"/>
    <x v="0"/>
    <x v="10"/>
    <x v="0"/>
    <n v="0.5"/>
    <n v="0.5"/>
    <n v="0.5"/>
    <n v="0.5"/>
    <n v="0.5"/>
    <n v="0.5"/>
    <n v="0.25"/>
    <n v="0.25"/>
    <n v="0.5"/>
    <n v="0.17499999999999999"/>
    <n v="0.17499999999999999"/>
    <n v="0.87"/>
    <x v="0"/>
  </r>
  <r>
    <s v="2122202"/>
    <s v="207519112022122840"/>
    <s v="DF20227382144"/>
    <x v="204"/>
    <x v="163"/>
    <s v="AARON HUENCHUMIL"/>
    <s v="El Acueducto #2147"/>
    <s v="Peñalolén"/>
    <x v="0"/>
    <s v="Cumple"/>
    <s v="Cumple"/>
    <s v="Cumple"/>
    <s v="Cumple"/>
    <s v="Cumple"/>
    <s v="Cumple"/>
    <s v="No"/>
    <s v="S/N"/>
    <s v="S/N"/>
    <s v="No Aplica"/>
    <s v="No Aplica"/>
    <s v="No Aplica"/>
    <s v="Cumple"/>
    <s v="Cumple"/>
    <s v="1- Cliente no se encuentra en domicilio"/>
    <x v="5"/>
    <x v="0"/>
    <x v="10"/>
    <x v="0"/>
    <n v="0.5"/>
    <n v="0.5"/>
    <n v="0.5"/>
    <n v="0.5"/>
    <n v="0.5"/>
    <n v="0.5"/>
    <n v="0.25"/>
    <n v="0.25"/>
    <n v="0.5"/>
    <n v="0.5"/>
    <n v="0.5"/>
    <n v="1"/>
    <x v="0"/>
  </r>
  <r>
    <s v="2123586"/>
    <s v="207621112022164809"/>
    <s v="DF20227405312"/>
    <x v="205"/>
    <x v="166"/>
    <s v="Cristobal toro"/>
    <s v="Nelson 2075"/>
    <s v="Ñuñoa"/>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3580"/>
    <s v="207521112022163019"/>
    <s v="DF20227509492"/>
    <x v="205"/>
    <x v="241"/>
    <s v="AARON HUENCHUMIL"/>
    <s v="Honduras #8901"/>
    <s v="La Florida"/>
    <x v="0"/>
    <s v="Cumple"/>
    <s v="Cumple"/>
    <s v="No Aplica"/>
    <s v="No Aplica"/>
    <s v="No Aplica"/>
    <s v="No Aplica"/>
    <s v="Si"/>
    <s v="S/N"/>
    <s v="S/N"/>
    <s v="No Aplica"/>
    <s v="No Aplica"/>
    <s v="No Aplica"/>
    <s v="No Cumple"/>
    <s v="No Cumple"/>
    <s v="1-Cliente asegura nunca haber llamado a ENEL por alguna falla"/>
    <x v="8"/>
    <x v="0"/>
    <x v="10"/>
    <x v="0"/>
    <n v="0.5"/>
    <n v="0.5"/>
    <n v="0.5"/>
    <n v="0.5"/>
    <n v="0.5"/>
    <n v="0.5"/>
    <n v="0.25"/>
    <n v="0.25"/>
    <n v="0.5"/>
    <n v="0"/>
    <n v="0"/>
    <n v="0.8"/>
    <x v="0"/>
  </r>
  <r>
    <s v="2123568"/>
    <s v="207621112022160839"/>
    <s v="DF20227403964"/>
    <x v="205"/>
    <x v="159"/>
    <s v="Cristobal toro"/>
    <s v="Rodrigo de araya 4680 B dpto 22"/>
    <s v="Ñuñoa"/>
    <x v="0"/>
    <s v="Cumple"/>
    <s v="Cumple"/>
    <s v="Cumple"/>
    <s v="Cumple"/>
    <s v="Cumple"/>
    <s v="Cumple"/>
    <s v="No"/>
    <s v="S/N"/>
    <s v="S/N"/>
    <s v="No Aplica"/>
    <s v="No Aplica"/>
    <s v="No Aplica"/>
    <s v="No Cumple"/>
    <s v="No Cumple"/>
    <s v="Falta maxima de fotos exigidas  Sin acceso a medidores . Mas data"/>
    <x v="5"/>
    <x v="0"/>
    <x v="10"/>
    <x v="0"/>
    <n v="0.5"/>
    <n v="0.5"/>
    <n v="0.5"/>
    <n v="0.5"/>
    <n v="0.5"/>
    <n v="0.5"/>
    <n v="0.25"/>
    <n v="0.25"/>
    <n v="0.5"/>
    <n v="0"/>
    <n v="0"/>
    <n v="0.8"/>
    <x v="0"/>
  </r>
  <r>
    <s v="2123566"/>
    <s v="207521112022160406"/>
    <s v="DF20227506356"/>
    <x v="205"/>
    <x v="248"/>
    <s v="AARON HUENCHUMIL"/>
    <s v="Froilan Lagos Sepulveda #1440"/>
    <s v="La Florida"/>
    <x v="0"/>
    <s v="Cumple"/>
    <s v="Cumple"/>
    <s v="No Aplica"/>
    <s v="No Aplica"/>
    <s v="Cumple"/>
    <s v="Cumple"/>
    <s v="No"/>
    <s v="S/N"/>
    <s v="S/N"/>
    <s v="No Aplica"/>
    <s v="No Aplica"/>
    <s v="No Aplica"/>
    <s v="Cumple Mayormente"/>
    <s v="Cumple"/>
    <s v="1-Cliente no se encuentra en domicilio  2- Acometida de cliebte se encuentra reparada provisoriamente con union"/>
    <x v="8"/>
    <x v="0"/>
    <x v="10"/>
    <x v="0"/>
    <n v="0.5"/>
    <n v="0.5"/>
    <n v="0.5"/>
    <n v="0.5"/>
    <n v="0.5"/>
    <n v="0.5"/>
    <n v="0.25"/>
    <n v="0.25"/>
    <n v="0.5"/>
    <n v="0.32500000000000001"/>
    <n v="0.5"/>
    <n v="0.96500000000000008"/>
    <x v="0"/>
  </r>
  <r>
    <s v="2123552"/>
    <s v="207521112022154534"/>
    <s v="DF20227503739"/>
    <x v="205"/>
    <x v="236"/>
    <s v="AARON HUENCHUMIL"/>
    <s v="Geronimo de Alderete #1150"/>
    <s v="La Florida"/>
    <x v="0"/>
    <s v="Cumple"/>
    <s v="Cumple"/>
    <s v="No Aplica"/>
    <s v="No Aplica"/>
    <s v="Cumple"/>
    <s v="Cumple"/>
    <s v="No"/>
    <s v="S/N"/>
    <s v="S/N"/>
    <s v="No Aplica"/>
    <s v="No Aplica"/>
    <s v="No Aplica"/>
    <s v="Cumple"/>
    <s v="Cumple"/>
    <s v="1- Cliente no se encuentra en domicilio 2- Aconetida bien templada"/>
    <x v="8"/>
    <x v="0"/>
    <x v="10"/>
    <x v="0"/>
    <n v="0.5"/>
    <n v="0.5"/>
    <n v="0.5"/>
    <n v="0.5"/>
    <n v="0.5"/>
    <n v="0.5"/>
    <n v="0.25"/>
    <n v="0.25"/>
    <n v="0.5"/>
    <n v="0.5"/>
    <n v="0.5"/>
    <n v="1"/>
    <x v="0"/>
  </r>
  <r>
    <s v="2123546"/>
    <s v="207621112022154032"/>
    <s v="DF20227405107"/>
    <x v="205"/>
    <x v="166"/>
    <s v="Cristobal toro"/>
    <s v="Celerino pereira 1347"/>
    <s v="Ñuñoa"/>
    <x v="0"/>
    <s v="Cumple"/>
    <s v="Cumple"/>
    <s v="Cumple"/>
    <s v="Cumple"/>
    <s v="Cumple"/>
    <s v="Cumple"/>
    <s v="No"/>
    <s v="S/N"/>
    <s v="S/N"/>
    <s v="No Aplica"/>
    <s v="No Aplica"/>
    <s v="No Aplica"/>
    <s v="Cumple"/>
    <s v="Cumple"/>
    <s v="Sin moradores , sin mayor observacion"/>
    <x v="5"/>
    <x v="0"/>
    <x v="10"/>
    <x v="0"/>
    <n v="0.5"/>
    <n v="0.5"/>
    <n v="0.5"/>
    <n v="0.5"/>
    <n v="0.5"/>
    <n v="0.5"/>
    <n v="0.25"/>
    <n v="0.25"/>
    <n v="0.5"/>
    <n v="0.5"/>
    <n v="0.5"/>
    <n v="1"/>
    <x v="0"/>
  </r>
  <r>
    <s v="2123524"/>
    <s v="207621112022150701"/>
    <s v="DF20227517906"/>
    <x v="205"/>
    <x v="251"/>
    <s v="Cristobal toro"/>
    <s v="Rafael hernandez samaniego 1830"/>
    <s v="Macul"/>
    <x v="0"/>
    <s v="Cumple"/>
    <s v="Cumple"/>
    <s v="No Aplica"/>
    <s v="No Aplica"/>
    <s v="Cumple"/>
    <s v="Cumple"/>
    <s v="No"/>
    <s v="S/N"/>
    <s v="S/N"/>
    <s v="No Aplica"/>
    <s v="No Aplica"/>
    <s v="No Aplica"/>
    <s v="Cumple"/>
    <s v="Cumple"/>
    <s v="Sin moradores  Sin mayor observacion"/>
    <x v="8"/>
    <x v="0"/>
    <x v="10"/>
    <x v="0"/>
    <n v="0.5"/>
    <n v="0.5"/>
    <n v="0.5"/>
    <n v="0.5"/>
    <n v="0.5"/>
    <n v="0.5"/>
    <n v="0.25"/>
    <n v="0.25"/>
    <n v="0.5"/>
    <n v="0.5"/>
    <n v="0.5"/>
    <n v="1"/>
    <x v="0"/>
  </r>
  <r>
    <s v="2123510"/>
    <s v="207621112022145435"/>
    <s v="DF20227513891"/>
    <x v="205"/>
    <x v="259"/>
    <s v="Cristobal toro"/>
    <s v="Rodrigo de araya 4981 C dpto 42"/>
    <s v="Macul"/>
    <x v="0"/>
    <s v="Cumple"/>
    <s v="Cumple"/>
    <s v="No Aplica"/>
    <s v="No Aplica"/>
    <s v="Cumple"/>
    <s v="Cumple"/>
    <s v="No"/>
    <s v="S/N"/>
    <s v="S/N"/>
    <s v="No Aplica"/>
    <s v="No Aplica"/>
    <s v="No Aplica"/>
    <s v="Cumple"/>
    <s v="Cumple Parcialmente"/>
    <s v="1 foto falta mayor data   Sin acceso a medidores . Se llama por citofono , sin respuesta"/>
    <x v="8"/>
    <x v="0"/>
    <x v="10"/>
    <x v="0"/>
    <n v="0.5"/>
    <n v="0.5"/>
    <n v="0.5"/>
    <n v="0.5"/>
    <n v="0.5"/>
    <n v="0.5"/>
    <n v="0.25"/>
    <n v="0.25"/>
    <n v="0.5"/>
    <n v="0.5"/>
    <n v="0.17499999999999999"/>
    <n v="0.93500000000000005"/>
    <x v="0"/>
  </r>
  <r>
    <s v="2123504"/>
    <s v="207521112022144837"/>
    <s v="DF20227507175"/>
    <x v="205"/>
    <x v="246"/>
    <s v="AARON HUENCHUMIL"/>
    <s v="General Las Heras #939"/>
    <s v="La Florida"/>
    <x v="0"/>
    <s v="Cumple"/>
    <s v="Cumple"/>
    <s v="No Cumple"/>
    <s v="No Cumple"/>
    <s v="Cumple"/>
    <s v="Cumple"/>
    <s v="No"/>
    <s v="S/N"/>
    <s v="S/N"/>
    <s v="No Aplica"/>
    <s v="No Aplica"/>
    <s v="No Aplica"/>
    <s v="Cumple"/>
    <s v="Cumple"/>
    <s v="1- DESC. FUS. 58413 se encuentra normalizado 2- No declaran codigo dr material utilizado, pero si describen su uso"/>
    <x v="8"/>
    <x v="0"/>
    <x v="10"/>
    <x v="0"/>
    <n v="0.5"/>
    <n v="0.5"/>
    <n v="0"/>
    <n v="0"/>
    <n v="0.5"/>
    <n v="0.5"/>
    <n v="0.25"/>
    <n v="0.25"/>
    <n v="0.5"/>
    <n v="0.5"/>
    <n v="0.5"/>
    <n v="0.7"/>
    <x v="0"/>
  </r>
  <r>
    <s v="2123499"/>
    <s v="207621112022144208"/>
    <s v="DF20227515375"/>
    <x v="205"/>
    <x v="257"/>
    <s v="Cristobal toro"/>
    <s v="Rodrigo de araya 4427 A Dpto 034"/>
    <s v="Macul"/>
    <x v="0"/>
    <s v="Cumple"/>
    <s v="Cumple"/>
    <s v="No Aplica"/>
    <s v="No Aplica"/>
    <s v="Cumple"/>
    <s v="Cumple"/>
    <s v="No"/>
    <s v="S/N"/>
    <s v="S/N"/>
    <s v="No Aplica"/>
    <s v="No Aplica"/>
    <s v="No Aplica"/>
    <s v="Cumple"/>
    <s v="Cumple"/>
    <s v="Sin acceso medidores . Sin moradores"/>
    <x v="8"/>
    <x v="0"/>
    <x v="10"/>
    <x v="0"/>
    <n v="0.5"/>
    <n v="0.5"/>
    <n v="0.5"/>
    <n v="0.5"/>
    <n v="0.5"/>
    <n v="0.5"/>
    <n v="0.25"/>
    <n v="0.25"/>
    <n v="0.5"/>
    <n v="0.5"/>
    <n v="0.5"/>
    <n v="1"/>
    <x v="0"/>
  </r>
  <r>
    <s v="2123496"/>
    <s v="207621112022143703"/>
    <s v="DF20227514548"/>
    <x v="205"/>
    <x v="254"/>
    <s v="Cristobal toro"/>
    <s v="Rodrigo de araya 4427 B dpto 042"/>
    <s v="Macul"/>
    <x v="0"/>
    <s v="Cumple"/>
    <s v="Cumple"/>
    <s v="No Aplica"/>
    <s v="No Aplica"/>
    <s v="Cumple"/>
    <s v="Cumple"/>
    <s v="No"/>
    <s v="S/N"/>
    <s v="S/N"/>
    <s v="No Aplica"/>
    <s v="No Aplica"/>
    <s v="No Aplica"/>
    <s v="Cumple"/>
    <s v="Cumple"/>
    <s v="Sin acceso a medidores   Sin moradores ."/>
    <x v="8"/>
    <x v="0"/>
    <x v="10"/>
    <x v="0"/>
    <n v="0.5"/>
    <n v="0.5"/>
    <n v="0.5"/>
    <n v="0.5"/>
    <n v="0.5"/>
    <n v="0.5"/>
    <n v="0.25"/>
    <n v="0.25"/>
    <n v="0.5"/>
    <n v="0.5"/>
    <n v="0.5"/>
    <n v="1"/>
    <x v="0"/>
  </r>
  <r>
    <s v="2123487"/>
    <s v="207521112022141711"/>
    <s v="DF20227508365"/>
    <x v="205"/>
    <x v="240"/>
    <s v="AARON HUENCHUMIL"/>
    <s v="Monaco #206"/>
    <s v="La Florida"/>
    <x v="0"/>
    <s v="Cumple"/>
    <s v="Cumple"/>
    <s v="No Aplica"/>
    <s v="No Aplica"/>
    <s v="Cumple"/>
    <s v="Cumple"/>
    <s v="No"/>
    <s v="S/N"/>
    <s v="S/N"/>
    <s v="No Aplica"/>
    <s v="No Aplica"/>
    <s v="No Aplica"/>
    <s v="Cumple"/>
    <s v="Cumple"/>
    <s v="1-Cliente no se encuentra en domicilio 2- AP normalizado"/>
    <x v="8"/>
    <x v="0"/>
    <x v="10"/>
    <x v="0"/>
    <n v="0.5"/>
    <n v="0.5"/>
    <n v="0.5"/>
    <n v="0.5"/>
    <n v="0.5"/>
    <n v="0.5"/>
    <n v="0.25"/>
    <n v="0.25"/>
    <n v="0.5"/>
    <n v="0.5"/>
    <n v="0.5"/>
    <n v="1"/>
    <x v="0"/>
  </r>
  <r>
    <s v="2123486"/>
    <s v="207621112022141106"/>
    <s v="DF20227398294"/>
    <x v="205"/>
    <x v="153"/>
    <s v="Cristobal toro"/>
    <s v="Visviri 2493"/>
    <s v="Macul"/>
    <x v="0"/>
    <s v="Cumple"/>
    <s v="Cumple"/>
    <s v="No Aplica"/>
    <s v="No Aplica"/>
    <s v="Cumple"/>
    <s v="Cumple"/>
    <s v="No"/>
    <s v="S/N"/>
    <s v="S/N"/>
    <s v="No Aplica"/>
    <s v="No Aplica"/>
    <s v="No Aplica"/>
    <s v="No Cumple"/>
    <s v="No Cumple"/>
    <s v="Falta maxima de fotos exigidas , mas data . Problema externo TD"/>
    <x v="5"/>
    <x v="0"/>
    <x v="10"/>
    <x v="0"/>
    <n v="0.5"/>
    <n v="0.5"/>
    <n v="0.5"/>
    <n v="0.5"/>
    <n v="0.5"/>
    <n v="0.5"/>
    <n v="0.25"/>
    <n v="0.25"/>
    <n v="0.5"/>
    <n v="0"/>
    <n v="0"/>
    <n v="0.8"/>
    <x v="0"/>
  </r>
  <r>
    <s v="2123484"/>
    <s v="207521112022140918"/>
    <s v="DF20227505624"/>
    <x v="205"/>
    <x v="248"/>
    <s v="AARON HUENCHUMIL"/>
    <s v="Monaco #296"/>
    <s v="La Florida"/>
    <x v="0"/>
    <s v="Cumple"/>
    <s v="Cumple"/>
    <s v="No Aplica"/>
    <s v="No Aplica"/>
    <s v="Cumple"/>
    <s v="Cumple"/>
    <s v="No"/>
    <s v="S/N"/>
    <s v="S/N"/>
    <s v="No Aplica"/>
    <s v="No Aplica"/>
    <s v="No Aplica"/>
    <s v="Cumple"/>
    <s v="Cumple"/>
    <s v="1-Cliente no se encuentra en domicilio"/>
    <x v="8"/>
    <x v="0"/>
    <x v="10"/>
    <x v="0"/>
    <n v="0.5"/>
    <n v="0.5"/>
    <n v="0.5"/>
    <n v="0.5"/>
    <n v="0.5"/>
    <n v="0.5"/>
    <n v="0.25"/>
    <n v="0.25"/>
    <n v="0.5"/>
    <n v="0.5"/>
    <n v="0.5"/>
    <n v="1"/>
    <x v="0"/>
  </r>
  <r>
    <s v="2123445"/>
    <s v="207521112022134916"/>
    <s v="DF20227503962"/>
    <x v="205"/>
    <x v="244"/>
    <s v="AARON HUENCHUMIL"/>
    <s v="Candelo Amarillo #10397 B"/>
    <s v="La Florida"/>
    <x v="0"/>
    <s v="Cumple"/>
    <s v="Cumple"/>
    <s v="No Aplica"/>
    <s v="No Aplica"/>
    <s v="Cumple"/>
    <s v="Cumple"/>
    <s v="Si"/>
    <s v="S/N"/>
    <s v="S/N"/>
    <s v="No Aplica"/>
    <s v="No Aplica"/>
    <s v="Cumple"/>
    <s v="Cumple"/>
    <s v="Cumple"/>
    <s v="1-Cliente asegura nunca haber llamado a ENEL  2- Suministro electrico normal"/>
    <x v="8"/>
    <x v="0"/>
    <x v="10"/>
    <x v="0"/>
    <n v="0.5"/>
    <n v="0.5"/>
    <n v="0.5"/>
    <n v="0.5"/>
    <n v="0.5"/>
    <n v="0.5"/>
    <n v="0.25"/>
    <n v="0.25"/>
    <n v="0.5"/>
    <n v="0.5"/>
    <n v="0.5"/>
    <n v="1"/>
    <x v="0"/>
  </r>
  <r>
    <s v="2123443"/>
    <s v="207521112022134159"/>
    <s v="DF20227503925"/>
    <x v="205"/>
    <x v="244"/>
    <s v="AARON HUENCHUMIL"/>
    <s v="Candelo Amarillo #10395 E"/>
    <s v="La Florida"/>
    <x v="0"/>
    <s v="Cumple"/>
    <s v="Cumple"/>
    <s v="No Cumple"/>
    <s v="No Cumple"/>
    <s v="Cumple"/>
    <s v="Cumple"/>
    <s v="No"/>
    <s v="S/N"/>
    <s v="S/N"/>
    <s v="No Aplica"/>
    <s v="No Aplica"/>
    <s v="No Aplica"/>
    <s v="Cumple"/>
    <s v="Cumple"/>
    <s v="1-Cliente no se encuentra en domicilio 2-No declara codigo de ITM utilizado , pero si describe su uso"/>
    <x v="8"/>
    <x v="0"/>
    <x v="10"/>
    <x v="0"/>
    <n v="0.5"/>
    <n v="0.5"/>
    <n v="0"/>
    <n v="0"/>
    <n v="0.5"/>
    <n v="0.5"/>
    <n v="0.25"/>
    <n v="0.25"/>
    <n v="0.5"/>
    <n v="0.5"/>
    <n v="0.5"/>
    <n v="0.7"/>
    <x v="0"/>
  </r>
  <r>
    <s v="2123436"/>
    <s v="207621112022133045"/>
    <s v="DF20227403271"/>
    <x v="205"/>
    <x v="157"/>
    <s v="Cristobal toro"/>
    <s v="Jose pedro alessandri 2231 dpto 32"/>
    <s v="Macul"/>
    <x v="0"/>
    <s v="Cumple"/>
    <s v="Cumple"/>
    <s v="No Aplica"/>
    <s v="No Aplica"/>
    <s v="Cumple"/>
    <s v="Cumple"/>
    <s v="No"/>
    <s v="S/N"/>
    <s v="S/N"/>
    <s v="No Aplica"/>
    <s v="No Aplica"/>
    <s v="No Aplica"/>
    <s v="Cumple"/>
    <s v="Cumple"/>
    <s v="Problema externo , TD ."/>
    <x v="5"/>
    <x v="0"/>
    <x v="10"/>
    <x v="0"/>
    <n v="0.5"/>
    <n v="0.5"/>
    <n v="0.5"/>
    <n v="0.5"/>
    <n v="0.5"/>
    <n v="0.5"/>
    <n v="0.25"/>
    <n v="0.25"/>
    <n v="0.5"/>
    <n v="0.5"/>
    <n v="0.5"/>
    <n v="1"/>
    <x v="0"/>
  </r>
  <r>
    <s v="2123428"/>
    <s v="207621112022131240"/>
    <s v="DF20227409261"/>
    <x v="205"/>
    <x v="158"/>
    <s v="Cristobal toro"/>
    <s v="Castillo urizar 2565"/>
    <s v="Macul"/>
    <x v="0"/>
    <s v="Cumple"/>
    <s v="Cumple"/>
    <s v="No Aplica"/>
    <s v="No Aplica"/>
    <s v="Cumple"/>
    <s v="Cumple"/>
    <s v="No"/>
    <s v="S/N"/>
    <s v="S/N"/>
    <s v="No Aplica"/>
    <s v="No Aplica"/>
    <s v="No Aplica"/>
    <s v="Cumple"/>
    <s v="Cumple Parcialmente"/>
    <s v="Falta mayor data en fotografias . Poste cambiado ."/>
    <x v="5"/>
    <x v="0"/>
    <x v="10"/>
    <x v="0"/>
    <n v="0.5"/>
    <n v="0.5"/>
    <n v="0.5"/>
    <n v="0.5"/>
    <n v="0.5"/>
    <n v="0.5"/>
    <n v="0.25"/>
    <n v="0.25"/>
    <n v="0.5"/>
    <n v="0.5"/>
    <n v="0.17499999999999999"/>
    <n v="0.93500000000000005"/>
    <x v="0"/>
  </r>
  <r>
    <s v="2123426"/>
    <s v="207521112022130606"/>
    <s v="DF20227507029"/>
    <x v="205"/>
    <x v="246"/>
    <s v="AARON HUENCHUMIL"/>
    <s v="Santa Aida #9500"/>
    <s v="La Florida"/>
    <x v="0"/>
    <s v="Cumple"/>
    <s v="Cumple"/>
    <s v="No Cumple"/>
    <s v="No Cumple"/>
    <s v="Cumple"/>
    <s v="Cumple"/>
    <s v="No"/>
    <s v="S/N"/>
    <s v="S/N"/>
    <s v="No Aplica"/>
    <s v="No Aplica"/>
    <s v="No Aplica"/>
    <s v="Cumple"/>
    <s v="Cumple"/>
    <s v="1-TD 74248 se encuentra normalizado  2-No declara codigo de material utilizado, pero si describe su uso"/>
    <x v="8"/>
    <x v="0"/>
    <x v="10"/>
    <x v="0"/>
    <n v="0.5"/>
    <n v="0.5"/>
    <n v="0"/>
    <n v="0"/>
    <n v="0.5"/>
    <n v="0.5"/>
    <n v="0.25"/>
    <n v="0.25"/>
    <n v="0.5"/>
    <n v="0.5"/>
    <n v="0.5"/>
    <n v="0.7"/>
    <x v="0"/>
  </r>
  <r>
    <s v="2123420"/>
    <s v="207621112022130324"/>
    <s v="DF20227512376"/>
    <x v="205"/>
    <x v="250"/>
    <s v="Cristobal toro"/>
    <s v="11 norte 2005"/>
    <s v="Macul"/>
    <x v="0"/>
    <s v="Cumple"/>
    <s v="Cumple"/>
    <s v="No Aplica"/>
    <s v="No Aplica"/>
    <s v="Cumple"/>
    <s v="Cumple"/>
    <s v="Si"/>
    <s v="Jaqueline garcia"/>
    <s v="963683637"/>
    <s v="Cumple"/>
    <s v="Cumple"/>
    <s v="Cumple"/>
    <s v="Cumple"/>
    <s v="Cumple"/>
    <s v="Se verifica , cliente conforme con visita   Sin mayor observacion"/>
    <x v="8"/>
    <x v="0"/>
    <x v="10"/>
    <x v="0"/>
    <n v="0.5"/>
    <n v="0.5"/>
    <n v="0.5"/>
    <n v="0.5"/>
    <n v="0.5"/>
    <n v="0.5"/>
    <n v="0.25"/>
    <n v="0.25"/>
    <n v="0.5"/>
    <n v="0.5"/>
    <n v="0.5"/>
    <n v="1"/>
    <x v="0"/>
  </r>
  <r>
    <s v="2123231"/>
    <s v="207621112022124459"/>
    <s v="DF20227513745"/>
    <x v="205"/>
    <x v="259"/>
    <s v="Cristobal toro"/>
    <s v="General oscar bonilla 2885"/>
    <s v="Macul"/>
    <x v="0"/>
    <s v="Cumple"/>
    <s v="Cumple"/>
    <s v="No Aplica"/>
    <s v="No Aplica"/>
    <s v="Cumple"/>
    <s v="Cumple"/>
    <s v="No"/>
    <s v="S/N"/>
    <s v="S/N"/>
    <s v="No Aplica"/>
    <s v="No Aplica"/>
    <s v="No Aplica"/>
    <s v="Cumple"/>
    <s v="Cumple"/>
    <s v="1 foto falta mayor data. Sin moradores . Sin mayor observacion"/>
    <x v="8"/>
    <x v="0"/>
    <x v="10"/>
    <x v="0"/>
    <n v="0.5"/>
    <n v="0.5"/>
    <n v="0.5"/>
    <n v="0.5"/>
    <n v="0.5"/>
    <n v="0.5"/>
    <n v="0.25"/>
    <n v="0.25"/>
    <n v="0.5"/>
    <n v="0.5"/>
    <n v="0.5"/>
    <n v="1"/>
    <x v="0"/>
  </r>
  <r>
    <s v="2123229"/>
    <s v="207521112022124246"/>
    <s v="DF20227506335"/>
    <x v="205"/>
    <x v="245"/>
    <s v="AARON HUENCHUMIL"/>
    <s v="Delia Poniente #11450 H"/>
    <s v="La Florida"/>
    <x v="0"/>
    <s v="Cumple"/>
    <s v="Cumple"/>
    <s v="No Aplica"/>
    <s v="No Aplica"/>
    <s v="Cumple"/>
    <s v="Cumple"/>
    <s v="No"/>
    <s v="S/N"/>
    <s v="S/N"/>
    <s v="No Aplica"/>
    <s v="No Aplica"/>
    <s v="No Aplica"/>
    <s v="Cumple"/>
    <s v="Cumple"/>
    <s v="1-Sector con suministri electrico normal"/>
    <x v="8"/>
    <x v="0"/>
    <x v="10"/>
    <x v="0"/>
    <n v="0.5"/>
    <n v="0.5"/>
    <n v="0.5"/>
    <n v="0.5"/>
    <n v="0.5"/>
    <n v="0.5"/>
    <n v="0.25"/>
    <n v="0.25"/>
    <n v="0.5"/>
    <n v="0.5"/>
    <n v="0.5"/>
    <n v="1"/>
    <x v="0"/>
  </r>
  <r>
    <s v="2123220"/>
    <s v="207521112022122803"/>
    <s v="DF20227509389"/>
    <x v="205"/>
    <x v="241"/>
    <s v="AARON HUENCHUMIL"/>
    <s v="Diego Portales #1547 Casa 57"/>
    <s v="La Florida"/>
    <x v="0"/>
    <s v="Cumple"/>
    <s v="Cumple"/>
    <s v="No Aplica"/>
    <s v="No Aplica"/>
    <s v="Cumple"/>
    <s v="Cumple"/>
    <s v="No"/>
    <s v="S/N"/>
    <s v="S/N"/>
    <s v="No Aplica"/>
    <s v="No Aplica"/>
    <s v="No Aplica"/>
    <s v="Cumple"/>
    <s v="Cumple"/>
    <s v="1- Cliente no se encuentra en domicilio, conserje permite acceso a medidor  2- Suministro electrico normalizado"/>
    <x v="8"/>
    <x v="0"/>
    <x v="10"/>
    <x v="0"/>
    <n v="0.5"/>
    <n v="0.5"/>
    <n v="0.5"/>
    <n v="0.5"/>
    <n v="0.5"/>
    <n v="0.5"/>
    <n v="0.25"/>
    <n v="0.25"/>
    <n v="0.5"/>
    <n v="0.5"/>
    <n v="0.5"/>
    <n v="1"/>
    <x v="0"/>
  </r>
  <r>
    <s v="2123219"/>
    <s v="207621112022122901"/>
    <s v="DF20227515377"/>
    <x v="205"/>
    <x v="257"/>
    <s v="Cristobal toro"/>
    <s v="Luis valenzuela 3471"/>
    <s v="Macul"/>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0"/>
  </r>
  <r>
    <s v="2123215"/>
    <s v="207621112022121752"/>
    <s v="DF20227403381"/>
    <x v="205"/>
    <x v="157"/>
    <s v="Cristobal toro"/>
    <s v="San juan bosco 4844 BL A dpto 16"/>
    <s v="Macul"/>
    <x v="0"/>
    <s v="Cumple"/>
    <s v="Cumple"/>
    <s v="No Aplica"/>
    <s v="No Aplica"/>
    <s v="Cumple"/>
    <s v="Cumple"/>
    <s v="No"/>
    <s v="S/N"/>
    <s v="S/N"/>
    <s v="No Aplica"/>
    <s v="No Aplica"/>
    <s v="No Aplica"/>
    <s v="Cumple"/>
    <s v="Cumple Parcialmente"/>
    <s v="1 foto falta mayor data . Sector hostil , no se toman muchas fotos para prevenir problemas . Sin moradores"/>
    <x v="5"/>
    <x v="0"/>
    <x v="10"/>
    <x v="0"/>
    <n v="0.5"/>
    <n v="0.5"/>
    <n v="0.5"/>
    <n v="0.5"/>
    <n v="0.5"/>
    <n v="0.5"/>
    <n v="0.25"/>
    <n v="0.25"/>
    <n v="0.5"/>
    <n v="0.5"/>
    <n v="0.17499999999999999"/>
    <n v="0.93500000000000005"/>
    <x v="0"/>
  </r>
  <r>
    <s v="2123214"/>
    <s v="207521112022121101"/>
    <s v="DF20227509008"/>
    <x v="205"/>
    <x v="241"/>
    <s v="AARON HUENCHUMIL"/>
    <s v="Diego Portales #817"/>
    <s v="La Florida"/>
    <x v="0"/>
    <s v="Cumple"/>
    <s v="Cumple"/>
    <s v="No Cumple"/>
    <s v="No Cumple"/>
    <s v="Cumple"/>
    <s v="Cumple"/>
    <s v="Si"/>
    <s v="S/N"/>
    <s v="S/N"/>
    <s v="Cumple"/>
    <s v="Cumple"/>
    <s v="Cumple"/>
    <s v="Cumple"/>
    <s v="Cumple"/>
    <s v="1- Conserje de edificio confirma la visita de tecnicos  2- Suministro electrico normalizado  3- No declara codigo de material utilizado"/>
    <x v="8"/>
    <x v="0"/>
    <x v="10"/>
    <x v="0"/>
    <n v="0.5"/>
    <n v="0.5"/>
    <n v="0"/>
    <n v="0"/>
    <n v="0.5"/>
    <n v="0.5"/>
    <n v="0.25"/>
    <n v="0.25"/>
    <n v="0.5"/>
    <n v="0.5"/>
    <n v="0.5"/>
    <n v="0.7"/>
    <x v="0"/>
  </r>
  <r>
    <s v="2123212"/>
    <s v="207621112022120521"/>
    <s v="DF20227511693"/>
    <x v="205"/>
    <x v="243"/>
    <s v="Cristobal toro"/>
    <s v="Las codornices 3023 E dpto 12"/>
    <s v="Macul"/>
    <x v="0"/>
    <s v="Cumple"/>
    <s v="Cumple"/>
    <s v="No Aplica"/>
    <s v="No Aplica"/>
    <s v="Cumple"/>
    <s v="Cumple"/>
    <s v="No"/>
    <s v="S/N"/>
    <s v="S/N"/>
    <s v="No Aplica"/>
    <s v="No Aplica"/>
    <s v="No Aplica"/>
    <s v="Cumple"/>
    <s v="Cumple"/>
    <s v="Sin acceso a medidores . Sector hostil ."/>
    <x v="8"/>
    <x v="0"/>
    <x v="10"/>
    <x v="0"/>
    <n v="0.5"/>
    <n v="0.5"/>
    <n v="0.5"/>
    <n v="0.5"/>
    <n v="0.5"/>
    <n v="0.5"/>
    <n v="0.25"/>
    <n v="0.25"/>
    <n v="0.5"/>
    <n v="0.5"/>
    <n v="0.5"/>
    <n v="1"/>
    <x v="0"/>
  </r>
  <r>
    <s v="2125230"/>
    <s v="207622112022163632"/>
    <s v="DF20227514976"/>
    <x v="206"/>
    <x v="254"/>
    <s v="Cristobal toro"/>
    <s v="Guillermo mann 1901 J"/>
    <s v="Ñuñoa"/>
    <x v="0"/>
    <s v="Cumple"/>
    <s v="Cumple"/>
    <s v="No Aplica"/>
    <s v="No Aplica"/>
    <s v="Cumple"/>
    <s v="Cumple"/>
    <s v="No"/>
    <s v="S/N"/>
    <s v="S/N"/>
    <s v="No Aplica"/>
    <s v="No Aplica"/>
    <s v="No Aplica"/>
    <s v="Cumple"/>
    <s v="Cumple"/>
    <s v="Sector hostil , no se toman fotografias por precaucion . Sin moradores"/>
    <x v="8"/>
    <x v="0"/>
    <x v="10"/>
    <x v="0"/>
    <n v="0.5"/>
    <n v="0.5"/>
    <n v="0.5"/>
    <n v="0.5"/>
    <n v="0.5"/>
    <n v="0.5"/>
    <n v="0.25"/>
    <n v="0.25"/>
    <n v="0.5"/>
    <n v="0.5"/>
    <n v="0.5"/>
    <n v="1"/>
    <x v="0"/>
  </r>
  <r>
    <s v="2125222"/>
    <s v="207522112022162103"/>
    <s v="DF20227505604"/>
    <x v="206"/>
    <x v="248"/>
    <s v="AARON HUENCHUMIL"/>
    <s v="Paseo Los Damascos #3661 dpto 26"/>
    <s v="La Florida"/>
    <x v="0"/>
    <s v="Cumple"/>
    <s v="Cumple"/>
    <s v="No Aplica"/>
    <s v="No Aplica"/>
    <s v="Cumple"/>
    <s v="Cumple"/>
    <s v="No"/>
    <s v="S/N"/>
    <s v="S/N"/>
    <s v="No Aplica"/>
    <s v="No Aplica"/>
    <s v="No Aplica"/>
    <s v="Cumple"/>
    <s v="Cumple"/>
    <s v="1- TD 33291 se encuentra en servicio normal"/>
    <x v="8"/>
    <x v="0"/>
    <x v="10"/>
    <x v="0"/>
    <n v="0.5"/>
    <n v="0.5"/>
    <n v="0.5"/>
    <n v="0.5"/>
    <n v="0.5"/>
    <n v="0.5"/>
    <n v="0.25"/>
    <n v="0.25"/>
    <n v="0.5"/>
    <n v="0.5"/>
    <n v="0.5"/>
    <n v="1"/>
    <x v="0"/>
  </r>
  <r>
    <s v="2125210"/>
    <s v="207622112022160134"/>
    <s v="DF20227408041"/>
    <x v="206"/>
    <x v="165"/>
    <s v="Cristobal toro"/>
    <s v="Pericles 879 casa 2"/>
    <s v="Ñuñoa"/>
    <x v="0"/>
    <s v="Cumple"/>
    <s v="Cumple"/>
    <s v="No Aplica"/>
    <s v="No Aplica"/>
    <s v="Cumple"/>
    <s v="Cumple"/>
    <s v="No"/>
    <s v="S/N"/>
    <s v="S/N"/>
    <s v="No Aplica"/>
    <s v="No Aplica"/>
    <s v="No Aplica"/>
    <s v="No Cumple"/>
    <s v="No Cumple"/>
    <s v="Sin acceso a dptos , sin moradores . Sector hostil"/>
    <x v="5"/>
    <x v="0"/>
    <x v="10"/>
    <x v="0"/>
    <n v="0.5"/>
    <n v="0.5"/>
    <n v="0.5"/>
    <n v="0.5"/>
    <n v="0.5"/>
    <n v="0.5"/>
    <n v="0.25"/>
    <n v="0.25"/>
    <n v="0.5"/>
    <n v="0"/>
    <n v="0"/>
    <n v="0.8"/>
    <x v="0"/>
  </r>
  <r>
    <s v="2125194"/>
    <s v="207622112022154824"/>
    <s v="DF20227407026"/>
    <x v="206"/>
    <x v="165"/>
    <s v="Cristobal toro"/>
    <s v="Monseñor eyzaguirre 780"/>
    <s v="Ñuñoa"/>
    <x v="0"/>
    <s v="Cumple"/>
    <s v="Cumple"/>
    <s v="No Aplica"/>
    <s v="No Aplica"/>
    <s v="Cumple"/>
    <s v="Cumple"/>
    <s v="No"/>
    <s v="S/N"/>
    <s v="S/N"/>
    <s v="No Aplica"/>
    <s v="No Aplica"/>
    <s v="No Aplica"/>
    <s v="Cumple"/>
    <s v="Cumple"/>
    <s v="Probkema externo , TD"/>
    <x v="5"/>
    <x v="0"/>
    <x v="10"/>
    <x v="0"/>
    <n v="0.5"/>
    <n v="0.5"/>
    <n v="0.5"/>
    <n v="0.5"/>
    <n v="0.5"/>
    <n v="0.5"/>
    <n v="0.25"/>
    <n v="0.25"/>
    <n v="0.5"/>
    <n v="0.5"/>
    <n v="0.5"/>
    <n v="1"/>
    <x v="0"/>
  </r>
  <r>
    <s v="2125188"/>
    <s v="207522112022153801"/>
    <s v="DF20227502853"/>
    <x v="206"/>
    <x v="266"/>
    <s v="AARON HUENCHUMIL"/>
    <s v="Las Chilcas Sur #9347 Casa 132"/>
    <s v="La Florida"/>
    <x v="0"/>
    <s v="Cumple"/>
    <s v="Cumple"/>
    <s v="No Aplica"/>
    <s v="No Aplica"/>
    <s v="Cumple"/>
    <s v="Cumple"/>
    <s v="No"/>
    <s v="S/N"/>
    <s v="S/N"/>
    <s v="No Aplica"/>
    <s v="No Aplica"/>
    <s v="No Aplica"/>
    <s v="No Cumple"/>
    <s v="No Cumple"/>
    <s v="1- Cliente no se encuentra en domicilio  2- Suministro electrico normalizado en el sector"/>
    <x v="8"/>
    <x v="0"/>
    <x v="10"/>
    <x v="0"/>
    <n v="0.5"/>
    <n v="0.5"/>
    <n v="0.5"/>
    <n v="0.5"/>
    <n v="0.5"/>
    <n v="0.5"/>
    <n v="0.25"/>
    <n v="0.25"/>
    <n v="0.5"/>
    <n v="0"/>
    <n v="0"/>
    <n v="0.8"/>
    <x v="0"/>
  </r>
  <r>
    <s v="2125185"/>
    <s v="207622112022153611"/>
    <s v="DF20227405542"/>
    <x v="206"/>
    <x v="166"/>
    <s v="Cristobal toro"/>
    <s v="Eduardo castillo velasco 1820 C"/>
    <s v="Ñuñoa"/>
    <x v="0"/>
    <s v="Cumple"/>
    <s v="Cumple"/>
    <s v="No Aplica"/>
    <s v="No Aplica"/>
    <s v="Cumple"/>
    <s v="Cumple"/>
    <s v="No"/>
    <s v="S/N"/>
    <s v="S/N"/>
    <s v="No Aplica"/>
    <s v="No Aplica"/>
    <s v="No Aplica"/>
    <s v="No Cumple"/>
    <s v="No Cumple"/>
    <s v="Sin acceso a medidores , se llama por citofono , sin respuesta ."/>
    <x v="5"/>
    <x v="0"/>
    <x v="10"/>
    <x v="0"/>
    <n v="0.5"/>
    <n v="0.5"/>
    <n v="0.5"/>
    <n v="0.5"/>
    <n v="0.5"/>
    <n v="0.5"/>
    <n v="0.25"/>
    <n v="0.25"/>
    <n v="0.5"/>
    <n v="0"/>
    <n v="0"/>
    <n v="0.8"/>
    <x v="0"/>
  </r>
  <r>
    <s v="2125182"/>
    <s v="207522112022152819"/>
    <s v="DF20227504909"/>
    <x v="206"/>
    <x v="237"/>
    <s v="AARON HUENCHUMIL"/>
    <s v="Las Chilcas Sur #9500 dpto 502 E"/>
    <s v="La Florida"/>
    <x v="0"/>
    <s v="Cumple"/>
    <s v="Cumple"/>
    <s v="No Aplica"/>
    <s v="No Aplica"/>
    <s v="Cumple"/>
    <s v="Cumple"/>
    <s v="No"/>
    <s v="S/N"/>
    <s v="S/N"/>
    <s v="No Aplica"/>
    <s v="No Aplica"/>
    <s v="No Aplica"/>
    <s v="Cumple"/>
    <s v="Cumple"/>
    <s v="1- Cliente no se encuentra en domicilio  2- Suministro electrico normalizado"/>
    <x v="8"/>
    <x v="0"/>
    <x v="10"/>
    <x v="0"/>
    <n v="0.5"/>
    <n v="0.5"/>
    <n v="0.5"/>
    <n v="0.5"/>
    <n v="0.5"/>
    <n v="0.5"/>
    <n v="0.25"/>
    <n v="0.25"/>
    <n v="0.5"/>
    <n v="0.5"/>
    <n v="0.5"/>
    <n v="1"/>
    <x v="0"/>
  </r>
  <r>
    <s v="2125156"/>
    <s v="207522112022145955"/>
    <s v="DF20227504984"/>
    <x v="206"/>
    <x v="237"/>
    <s v="AARON HUENCHUMIL"/>
    <s v="Sur #1476 bl 13, dpto 12"/>
    <s v="La Florida"/>
    <x v="0"/>
    <s v="Cumple"/>
    <s v="Cumple"/>
    <s v="No Aplica"/>
    <s v="No Aplica"/>
    <s v="Cumple"/>
    <s v="Cumple"/>
    <s v="No"/>
    <s v="S/N"/>
    <s v="S/N"/>
    <s v="No Aplica"/>
    <s v="No Aplica"/>
    <s v="No Aplica"/>
    <s v="Cumple"/>
    <s v="Cumple"/>
    <s v="1- Se opta por no tomar fotografias, vecinos  en actitud hostil y muy molestos por cobros en boletas"/>
    <x v="8"/>
    <x v="0"/>
    <x v="10"/>
    <x v="0"/>
    <n v="0.5"/>
    <n v="0.5"/>
    <n v="0.5"/>
    <n v="0.5"/>
    <n v="0.5"/>
    <n v="0.5"/>
    <n v="0.25"/>
    <n v="0.25"/>
    <n v="0.5"/>
    <n v="0.5"/>
    <n v="0.5"/>
    <n v="1"/>
    <x v="0"/>
  </r>
  <r>
    <s v="2125150"/>
    <s v="207522112022145250"/>
    <s v="DF20227508743"/>
    <x v="206"/>
    <x v="261"/>
    <s v="AARON HUENCHUMIL"/>
    <s v="Pasaje 1 #174"/>
    <s v="La Florida"/>
    <x v="0"/>
    <s v="Cumple"/>
    <s v="Cumple"/>
    <s v="No Cumple"/>
    <s v="No Cumple"/>
    <s v="Cumple"/>
    <s v="Cumple"/>
    <s v="No"/>
    <s v="S/N"/>
    <s v="S/N"/>
    <s v="No Aplica"/>
    <s v="No Aplica"/>
    <s v="No Aplica"/>
    <s v="Cumple Mayormente"/>
    <s v="Cumple"/>
    <s v="1- Se opta por no tonar fotografias, vecinos del sector se acercan de forma hostil molestos por cobros de boletas"/>
    <x v="8"/>
    <x v="0"/>
    <x v="10"/>
    <x v="0"/>
    <n v="0.5"/>
    <n v="0.5"/>
    <n v="0"/>
    <n v="0"/>
    <n v="0.5"/>
    <n v="0.5"/>
    <n v="0.25"/>
    <n v="0.25"/>
    <n v="0.5"/>
    <n v="0.32500000000000001"/>
    <n v="0.5"/>
    <n v="0.66500000000000004"/>
    <x v="0"/>
  </r>
  <r>
    <s v="2125104"/>
    <s v="207622112022131757"/>
    <s v="DF20227393857"/>
    <x v="206"/>
    <x v="156"/>
    <s v="Cristobal toro"/>
    <s v="Suarez mujica 2171"/>
    <s v="Ñuñoa"/>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25100"/>
    <s v="207622112022130533"/>
    <s v="DF20227407066"/>
    <x v="206"/>
    <x v="165"/>
    <s v="Cristobal toro"/>
    <s v="Villoslava 760 D"/>
    <s v="Ñuñoa"/>
    <x v="0"/>
    <s v="No Aplica"/>
    <s v="No Aplica"/>
    <s v="No Cumple"/>
    <s v="No Cumple"/>
    <s v="Cumple"/>
    <s v="Cumple"/>
    <s v="No"/>
    <s v="S/N"/>
    <s v="S/N"/>
    <s v="No Aplica"/>
    <s v="No Aplica"/>
    <s v="No Aplica"/>
    <s v="Cumple"/>
    <s v="Cumple Parcialmente"/>
    <s v="Falta mayor data en fotos . Sin acceso , porton cerrado ."/>
    <x v="5"/>
    <x v="0"/>
    <x v="10"/>
    <x v="0"/>
    <n v="0.5"/>
    <n v="0.5"/>
    <n v="0"/>
    <n v="0"/>
    <n v="0.5"/>
    <n v="0.5"/>
    <n v="0.25"/>
    <n v="0.25"/>
    <n v="0.5"/>
    <n v="0.5"/>
    <n v="0.17499999999999999"/>
    <n v="0.63500000000000001"/>
    <x v="0"/>
  </r>
  <r>
    <s v="2125098"/>
    <s v="207622112022125231"/>
    <s v="DF20227407752"/>
    <x v="206"/>
    <x v="165"/>
    <s v="Cristobal toro"/>
    <s v="Exequiel fernandez 1694"/>
    <s v="Ñuñoa"/>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25085"/>
    <s v="207622112022123347"/>
    <s v="DF20227407191"/>
    <x v="206"/>
    <x v="165"/>
    <s v="Cristobal toro"/>
    <s v="Juan moya morales 388"/>
    <s v="Ñuñoa"/>
    <x v="0"/>
    <s v="Cumple"/>
    <s v="Cumple"/>
    <s v="No Aplica"/>
    <s v="No Aplica"/>
    <s v="Cumple"/>
    <s v="Cumple"/>
    <s v="No"/>
    <s v="S/N"/>
    <s v="S/N"/>
    <s v="No Aplica"/>
    <s v="No Aplica"/>
    <s v="No Aplica"/>
    <s v="Cumple"/>
    <s v="Cumple Parcialmente"/>
    <s v="Falta mayor data en fotos . Problema externo TD"/>
    <x v="5"/>
    <x v="0"/>
    <x v="10"/>
    <x v="0"/>
    <n v="0.5"/>
    <n v="0.5"/>
    <n v="0.5"/>
    <n v="0.5"/>
    <n v="0.5"/>
    <n v="0.5"/>
    <n v="0.25"/>
    <n v="0.25"/>
    <n v="0.5"/>
    <n v="0.5"/>
    <n v="0.17499999999999999"/>
    <n v="0.93500000000000005"/>
    <x v="0"/>
  </r>
  <r>
    <s v="2125080"/>
    <s v="207622112022122658"/>
    <s v="DF20227405977"/>
    <x v="206"/>
    <x v="166"/>
    <s v="Cristobal toro"/>
    <s v="Ramon cruz 1740 dpto 13"/>
    <s v="Ñuñoa"/>
    <x v="0"/>
    <s v="Cumple"/>
    <s v="Cumple"/>
    <s v="No Aplica"/>
    <s v="No Aplica"/>
    <s v="Cumple"/>
    <s v="Cumple"/>
    <s v="No"/>
    <s v="S/N"/>
    <s v="S/N"/>
    <s v="No Aplica"/>
    <s v="No Aplica"/>
    <s v="No Aplica"/>
    <s v="Cumple"/>
    <s v="Cumple Parcialmente"/>
    <s v="Falta mayor data en fotografias . Problema externo , TD"/>
    <x v="5"/>
    <x v="0"/>
    <x v="10"/>
    <x v="0"/>
    <n v="0.5"/>
    <n v="0.5"/>
    <n v="0.5"/>
    <n v="0.5"/>
    <n v="0.5"/>
    <n v="0.5"/>
    <n v="0.25"/>
    <n v="0.25"/>
    <n v="0.5"/>
    <n v="0.5"/>
    <n v="0.17499999999999999"/>
    <n v="0.93500000000000005"/>
    <x v="0"/>
  </r>
  <r>
    <s v="2125071"/>
    <s v="207622112022121806"/>
    <s v="DF20227405608"/>
    <x v="206"/>
    <x v="166"/>
    <s v="Cristobal toro"/>
    <s v="Pasaje 34 1652 BL 14 dpto 44"/>
    <s v="Ñuñoa"/>
    <x v="0"/>
    <s v="Cumple"/>
    <s v="Cumple"/>
    <s v="No Aplica"/>
    <s v="No Aplica"/>
    <s v="Cumple"/>
    <s v="Cumple"/>
    <s v="No"/>
    <s v="S/N"/>
    <s v="S/N"/>
    <s v="No Aplica"/>
    <s v="No Aplica"/>
    <s v="No Aplica"/>
    <s v="No Cumple"/>
    <s v="No Cumple"/>
    <s v="Sin acceso a medidores . Se llama por citofono , sin respuesta . Sector hostil  Falta maxima de fotos exigidas"/>
    <x v="5"/>
    <x v="0"/>
    <x v="10"/>
    <x v="0"/>
    <n v="0.5"/>
    <n v="0.5"/>
    <n v="0.5"/>
    <n v="0.5"/>
    <n v="0.5"/>
    <n v="0.5"/>
    <n v="0.25"/>
    <n v="0.25"/>
    <n v="0.5"/>
    <n v="0"/>
    <n v="0"/>
    <n v="0.8"/>
    <x v="0"/>
  </r>
  <r>
    <s v="2124894"/>
    <s v="207622112022120322"/>
    <s v="DF20227406721"/>
    <x v="206"/>
    <x v="165"/>
    <s v="Cristobal toro"/>
    <s v="Juan moya morales 347 C"/>
    <s v="Ñuñoa"/>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4887"/>
    <s v="207622112022115424"/>
    <s v="DF20227405611"/>
    <x v="206"/>
    <x v="166"/>
    <s v="Cristobal toro"/>
    <s v="Los cerezos 392 D4"/>
    <s v="Ñuñoa"/>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4879"/>
    <s v="207622112022113728"/>
    <s v="DF20227511481"/>
    <x v="206"/>
    <x v="243"/>
    <s v="Cristobal toro"/>
    <s v="Luis pereira 1344"/>
    <s v="Ñuñoa"/>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0"/>
  </r>
  <r>
    <s v="2124874"/>
    <s v="207622112022112353"/>
    <s v="DF20227517445"/>
    <x v="206"/>
    <x v="251"/>
    <s v="Cristobal toro"/>
    <s v="General gorostiaga 497"/>
    <s v="Ñuñoa"/>
    <x v="0"/>
    <s v="Cumple"/>
    <s v="Cumple"/>
    <s v="No Aplica"/>
    <s v="No Aplica"/>
    <s v="Cumple"/>
    <s v="Cumple"/>
    <s v="No"/>
    <s v="S/N"/>
    <s v="S/N"/>
    <s v="No Aplica"/>
    <s v="No Aplica"/>
    <s v="No Aplica"/>
    <s v="Cumple"/>
    <s v="Cumple"/>
    <s v="Sin moradores , sin mayor observacion"/>
    <x v="8"/>
    <x v="0"/>
    <x v="10"/>
    <x v="0"/>
    <n v="0.5"/>
    <n v="0.5"/>
    <n v="0.5"/>
    <n v="0.5"/>
    <n v="0.5"/>
    <n v="0.5"/>
    <n v="0.25"/>
    <n v="0.25"/>
    <n v="0.5"/>
    <n v="0.5"/>
    <n v="0.5"/>
    <n v="1"/>
    <x v="0"/>
  </r>
  <r>
    <s v="2124869"/>
    <s v="207622112022110625"/>
    <s v="DF20227405241"/>
    <x v="206"/>
    <x v="166"/>
    <s v="Cristobal toro"/>
    <s v="Ortuzar 315"/>
    <s v="Ñuñoa"/>
    <x v="0"/>
    <s v="Cumple"/>
    <s v="Cumple"/>
    <s v="No Aplica"/>
    <s v="No Aplica"/>
    <s v="Cumple"/>
    <s v="Cumple"/>
    <s v="No"/>
    <s v="S/N"/>
    <s v="S/N"/>
    <s v="No Aplica"/>
    <s v="No Aplica"/>
    <s v="No Aplica"/>
    <s v="Cumple"/>
    <s v="Cumple"/>
    <s v="Problema externo , TD"/>
    <x v="5"/>
    <x v="0"/>
    <x v="10"/>
    <x v="0"/>
    <n v="0.5"/>
    <n v="0.5"/>
    <n v="0.5"/>
    <n v="0.5"/>
    <n v="0.5"/>
    <n v="0.5"/>
    <n v="0.25"/>
    <n v="0.25"/>
    <n v="0.5"/>
    <n v="0.5"/>
    <n v="0.5"/>
    <n v="1"/>
    <x v="0"/>
  </r>
  <r>
    <s v="2126357"/>
    <s v="207623112022164139"/>
    <s v="DF20227400678"/>
    <x v="207"/>
    <x v="177"/>
    <s v="Cristobal toro"/>
    <s v="El chuncho 5995"/>
    <s v="Peñalolén"/>
    <x v="0"/>
    <s v="Cumple"/>
    <s v="Cumple"/>
    <s v="No Aplica"/>
    <s v="No Aplica"/>
    <s v="Cumple"/>
    <s v="Cumple"/>
    <s v="No"/>
    <s v="S/N"/>
    <s v="S/N"/>
    <s v="No Aplica"/>
    <s v="No Aplica"/>
    <s v="No Aplica"/>
    <s v="No Cumple"/>
    <s v="No Cumple"/>
    <s v="Falta maxima de fotos exigidas . Mas data . Sin moradores . Sector hostil"/>
    <x v="5"/>
    <x v="0"/>
    <x v="10"/>
    <x v="0"/>
    <n v="0.5"/>
    <n v="0.5"/>
    <n v="0.5"/>
    <n v="0.5"/>
    <n v="0.5"/>
    <n v="0.5"/>
    <n v="0.25"/>
    <n v="0.25"/>
    <n v="0.5"/>
    <n v="0"/>
    <n v="0"/>
    <n v="0.8"/>
    <x v="0"/>
  </r>
  <r>
    <s v="2126342"/>
    <s v="207623112022155046"/>
    <s v="DF20227403865"/>
    <x v="207"/>
    <x v="159"/>
    <s v="Cristobal toro"/>
    <s v="Calle 462 6212"/>
    <s v="Peñalolén"/>
    <x v="0"/>
    <s v="Cumple"/>
    <s v="Cumple"/>
    <s v="No Aplica"/>
    <s v="No Aplica"/>
    <s v="Cumple"/>
    <s v="Cumple"/>
    <s v="No"/>
    <s v="S/N"/>
    <s v="S/N"/>
    <s v="No Aplica"/>
    <s v="No Aplica"/>
    <s v="No Aplica"/>
    <s v="Cumple"/>
    <s v="Cumple"/>
    <s v="Problema externo , TD"/>
    <x v="5"/>
    <x v="0"/>
    <x v="10"/>
    <x v="0"/>
    <n v="0.5"/>
    <n v="0.5"/>
    <n v="0.5"/>
    <n v="0.5"/>
    <n v="0.5"/>
    <n v="0.5"/>
    <n v="0.25"/>
    <n v="0.25"/>
    <n v="0.5"/>
    <n v="0.5"/>
    <n v="0.5"/>
    <n v="1"/>
    <x v="0"/>
  </r>
  <r>
    <s v="2126337"/>
    <s v="207523112022153508"/>
    <s v="DF20227376086"/>
    <x v="207"/>
    <x v="149"/>
    <s v="AARON HUENCHUMIL"/>
    <s v="Colina #0464"/>
    <s v="La Cisterna"/>
    <x v="0"/>
    <s v="Cumple"/>
    <s v="Cumple"/>
    <s v="No Aplica"/>
    <s v="No Aplica"/>
    <s v="Cumple"/>
    <s v="Cumple"/>
    <s v="No"/>
    <s v="S/N"/>
    <s v="S/N"/>
    <s v="No Aplica"/>
    <s v="No Aplica"/>
    <s v="No Aplica"/>
    <s v="Cumple Parcialmente"/>
    <s v="Cumple"/>
    <s v="1- Cliente no se encuentra en domicilio"/>
    <x v="5"/>
    <x v="0"/>
    <x v="10"/>
    <x v="0"/>
    <n v="0.5"/>
    <n v="0.5"/>
    <n v="0.5"/>
    <n v="0.5"/>
    <n v="0.5"/>
    <n v="0.5"/>
    <n v="0.25"/>
    <n v="0.25"/>
    <n v="0.5"/>
    <n v="0.17499999999999999"/>
    <n v="0.5"/>
    <n v="0.93500000000000005"/>
    <x v="0"/>
  </r>
  <r>
    <s v="2126334"/>
    <s v="207623112022153333"/>
    <s v="DF20227401245"/>
    <x v="207"/>
    <x v="160"/>
    <s v="Cristobal toro"/>
    <s v="Lautaro 6346"/>
    <s v="Peñalolén"/>
    <x v="0"/>
    <s v="Cumple"/>
    <s v="Cumple"/>
    <s v="No Aplica"/>
    <s v="No Aplica"/>
    <s v="Cumple"/>
    <s v="Cumple"/>
    <s v="Si"/>
    <s v="S/N"/>
    <s v="S/N"/>
    <s v="No Aplica"/>
    <s v="No Aplica"/>
    <s v="No Aplica"/>
    <s v="Cumple"/>
    <s v="Cumple"/>
    <s v="Atiende persona en domicilio , pero no recuerda visita de personal de emergencia . Sin acceso a medidor . No se toman fotos de fachada para evitar probkemas con cliente"/>
    <x v="5"/>
    <x v="0"/>
    <x v="10"/>
    <x v="0"/>
    <n v="0.5"/>
    <n v="0.5"/>
    <n v="0.5"/>
    <n v="0.5"/>
    <n v="0.5"/>
    <n v="0.5"/>
    <n v="0.25"/>
    <n v="0.25"/>
    <n v="0.5"/>
    <n v="0.5"/>
    <n v="0.5"/>
    <n v="1"/>
    <x v="0"/>
  </r>
  <r>
    <s v="2126329"/>
    <s v="207523112022152558"/>
    <s v="DF20227385545"/>
    <x v="207"/>
    <x v="173"/>
    <s v="AARON HUENCHUMIL"/>
    <s v="Pezoa Veliz #9135"/>
    <s v="La Cisterna"/>
    <x v="0"/>
    <s v="Cumple"/>
    <s v="Cumple"/>
    <s v="No Aplica"/>
    <s v="No Aplica"/>
    <s v="Cumple"/>
    <s v="Cumple"/>
    <s v="Si"/>
    <s v="Luis Palavecino"/>
    <s v="985852310"/>
    <s v="Cumple"/>
    <s v="Cumple"/>
    <s v="Cumple"/>
    <s v="Cumple Mayormente"/>
    <s v="Cumple Parcialmente"/>
    <s v="1- Cliente se encuentra con suministro electrico normalizado"/>
    <x v="5"/>
    <x v="0"/>
    <x v="10"/>
    <x v="0"/>
    <n v="0.5"/>
    <n v="0.5"/>
    <n v="0.5"/>
    <n v="0.5"/>
    <n v="0.5"/>
    <n v="0.5"/>
    <n v="0.25"/>
    <n v="0.25"/>
    <n v="0.5"/>
    <n v="0.32500000000000001"/>
    <n v="0.17499999999999999"/>
    <n v="0.9"/>
    <x v="0"/>
  </r>
  <r>
    <s v="2126314"/>
    <s v="207623112022152048"/>
    <s v="DF20227401322"/>
    <x v="207"/>
    <x v="160"/>
    <s v="Cristobal toro"/>
    <s v="Los abetos 5935"/>
    <s v="Peñalolén"/>
    <x v="0"/>
    <s v="Cumple"/>
    <s v="Cumple"/>
    <s v="No Aplica"/>
    <s v="No Aplica"/>
    <s v="Cumple"/>
    <s v="Cumple"/>
    <s v="No"/>
    <s v="S/N"/>
    <s v="S/N"/>
    <s v="No Aplica"/>
    <s v="No Aplica"/>
    <s v="No Aplica"/>
    <s v="No Cumple"/>
    <s v="No Cumple"/>
    <s v="Falta maxima de fotos exigidas , mas data . Sin moradores"/>
    <x v="5"/>
    <x v="0"/>
    <x v="10"/>
    <x v="0"/>
    <n v="0.5"/>
    <n v="0.5"/>
    <n v="0.5"/>
    <n v="0.5"/>
    <n v="0.5"/>
    <n v="0.5"/>
    <n v="0.25"/>
    <n v="0.25"/>
    <n v="0.5"/>
    <n v="0"/>
    <n v="0"/>
    <n v="0.8"/>
    <x v="0"/>
  </r>
  <r>
    <s v="2126309"/>
    <s v="207623112022151702"/>
    <s v="DF20227400708"/>
    <x v="207"/>
    <x v="177"/>
    <s v="Cristobal toro"/>
    <s v="Los abetos 5726"/>
    <s v="Peñalolén"/>
    <x v="0"/>
    <s v="Cumple"/>
    <s v="Cumple"/>
    <s v="No Aplica"/>
    <s v="No Aplica"/>
    <s v="Cumple"/>
    <s v="Cumple"/>
    <s v="No"/>
    <s v="S/N"/>
    <s v="S/N"/>
    <s v="No Aplica"/>
    <s v="No Aplica"/>
    <s v="No Aplica"/>
    <s v="Cumple"/>
    <s v="Cumple Parcialmente"/>
    <s v="Falta mayor data en fotos . Sin moradores"/>
    <x v="5"/>
    <x v="0"/>
    <x v="10"/>
    <x v="0"/>
    <n v="0.5"/>
    <n v="0.5"/>
    <n v="0.5"/>
    <n v="0.5"/>
    <n v="0.5"/>
    <n v="0.5"/>
    <n v="0.25"/>
    <n v="0.25"/>
    <n v="0.5"/>
    <n v="0.5"/>
    <n v="0.17499999999999999"/>
    <n v="0.93500000000000005"/>
    <x v="0"/>
  </r>
  <r>
    <s v="2126304"/>
    <s v="207523112022151147"/>
    <s v="DF20227382152"/>
    <x v="207"/>
    <x v="163"/>
    <s v="AARON HUENCHUMIL"/>
    <s v="Goycolea #0333"/>
    <s v="La Cisterna"/>
    <x v="0"/>
    <s v="Cumple"/>
    <s v="Cumple"/>
    <s v="No Aplica"/>
    <s v="No Aplica"/>
    <s v="Cumple"/>
    <s v="Cumple"/>
    <s v="No"/>
    <s v="S/N"/>
    <s v="S/N"/>
    <s v="No Aplica"/>
    <s v="No Aplica"/>
    <s v="No Aplica"/>
    <s v="Cumple Mayormente"/>
    <s v="Cumple"/>
    <s v="1- AP se encuentra normalizado"/>
    <x v="5"/>
    <x v="0"/>
    <x v="10"/>
    <x v="0"/>
    <n v="0.5"/>
    <n v="0.5"/>
    <n v="0.5"/>
    <n v="0.5"/>
    <n v="0.5"/>
    <n v="0.5"/>
    <n v="0.25"/>
    <n v="0.25"/>
    <n v="0.5"/>
    <n v="0.32500000000000001"/>
    <n v="0.5"/>
    <n v="0.96500000000000008"/>
    <x v="0"/>
  </r>
  <r>
    <s v="2126297"/>
    <s v="207623112022150822"/>
    <s v="DF20227402242"/>
    <x v="207"/>
    <x v="162"/>
    <s v="Cristobal toro"/>
    <s v="Traslaviña 7130"/>
    <s v="Peñalolén"/>
    <x v="0"/>
    <s v="Cumple"/>
    <s v="Cumple"/>
    <s v="No Aplica"/>
    <s v="No Aplica"/>
    <s v="Cumple"/>
    <s v="Cumple"/>
    <s v="No"/>
    <s v="S/N"/>
    <s v="S/N"/>
    <s v="No Aplica"/>
    <s v="No Aplica"/>
    <s v="No Aplica"/>
    <s v="Cumple"/>
    <s v="Cumple Parcialmente"/>
    <s v="Falta mayor data en fotos  Problema externo TD"/>
    <x v="5"/>
    <x v="0"/>
    <x v="10"/>
    <x v="0"/>
    <n v="0.5"/>
    <n v="0.5"/>
    <n v="0.5"/>
    <n v="0.5"/>
    <n v="0.5"/>
    <n v="0.5"/>
    <n v="0.25"/>
    <n v="0.25"/>
    <n v="0.5"/>
    <n v="0.5"/>
    <n v="0.17499999999999999"/>
    <n v="0.93500000000000005"/>
    <x v="0"/>
  </r>
  <r>
    <s v="2126292"/>
    <s v="207523112022150208"/>
    <s v="DF20227377509"/>
    <x v="207"/>
    <x v="150"/>
    <s v="AARON HUENCHUMIL"/>
    <s v="Trinidad Ramirez #0310"/>
    <s v="La Cisterna"/>
    <x v="0"/>
    <s v="Cumple"/>
    <s v="Cumple"/>
    <s v="No Cumple"/>
    <s v="No Cumple"/>
    <s v="Cumple"/>
    <s v="Cumple"/>
    <s v="No"/>
    <s v="S/N"/>
    <s v="S/N"/>
    <s v="No Aplica"/>
    <s v="No Aplica"/>
    <s v="No Aplica"/>
    <s v="Cumple Parcialmente"/>
    <s v="Cumple Parcialmente"/>
    <s v="1- Cliente no se encuentra en domicilio  2- No declara codigo de material utilizado, pero si describe su uso"/>
    <x v="5"/>
    <x v="0"/>
    <x v="10"/>
    <x v="0"/>
    <n v="0.5"/>
    <n v="0.5"/>
    <n v="0"/>
    <n v="0"/>
    <n v="0.5"/>
    <n v="0.5"/>
    <n v="0.25"/>
    <n v="0.25"/>
    <n v="0.5"/>
    <n v="0.17499999999999999"/>
    <n v="0.17499999999999999"/>
    <n v="0.56999999999999995"/>
    <x v="0"/>
  </r>
  <r>
    <s v="2126282"/>
    <s v="207523112022144937"/>
    <s v="DF20227383410"/>
    <x v="207"/>
    <x v="169"/>
    <s v="AARON HUENCHUMIL"/>
    <s v="Riquelme #172"/>
    <s v="La Cisterna"/>
    <x v="0"/>
    <s v="Cumple"/>
    <s v="Cumple"/>
    <s v="No Aplica"/>
    <s v="No Aplica"/>
    <s v="Cumple"/>
    <s v="Cumple"/>
    <s v="No"/>
    <s v="S/N"/>
    <s v="S/N"/>
    <s v="No Aplica"/>
    <s v="No Aplica"/>
    <s v="No Aplica"/>
    <s v="Cumple"/>
    <s v="Cumple Parcialmente"/>
    <s v="1-Cliente no se encuentra en domicilio  2- Acometida en contacto con ramas de arbol, riesgo electrico"/>
    <x v="5"/>
    <x v="0"/>
    <x v="10"/>
    <x v="0"/>
    <n v="0.5"/>
    <n v="0.5"/>
    <n v="0.5"/>
    <n v="0.5"/>
    <n v="0.5"/>
    <n v="0.5"/>
    <n v="0.25"/>
    <n v="0.25"/>
    <n v="0.5"/>
    <n v="0.5"/>
    <n v="0.17499999999999999"/>
    <n v="0.93500000000000005"/>
    <x v="0"/>
  </r>
  <r>
    <s v="2126269"/>
    <s v="207523112022142904"/>
    <s v="DF20227383259"/>
    <x v="207"/>
    <x v="171"/>
    <s v="AARON HUENCHUMIL"/>
    <s v="Julio Covarrubias #9441"/>
    <s v="La Cisterna"/>
    <x v="0"/>
    <s v="Cumple"/>
    <s v="Cumple"/>
    <s v="Cumple"/>
    <s v="Cumple"/>
    <s v="Cumple"/>
    <s v="Cumple"/>
    <s v="Si"/>
    <s v="Lida Hidalgo"/>
    <s v="956045998"/>
    <s v="Cumple"/>
    <s v="Cumple"/>
    <s v="Cumple"/>
    <s v="Cumple"/>
    <s v="Cumple Parcialmente"/>
    <s v="1- Cliente se encuentra con suministro electrico normalizado"/>
    <x v="5"/>
    <x v="0"/>
    <x v="10"/>
    <x v="0"/>
    <n v="0.5"/>
    <n v="0.5"/>
    <n v="0.5"/>
    <n v="0.5"/>
    <n v="0.5"/>
    <n v="0.5"/>
    <n v="0.25"/>
    <n v="0.25"/>
    <n v="0.5"/>
    <n v="0.5"/>
    <n v="0.17499999999999999"/>
    <n v="0.93500000000000005"/>
    <x v="0"/>
  </r>
  <r>
    <s v="2126245"/>
    <s v="207523112022135205"/>
    <s v="DF20227384457"/>
    <x v="207"/>
    <x v="169"/>
    <s v="AARON HUENCHUMIL"/>
    <s v="Julio Covarrubias #9377"/>
    <s v="La Cisterna"/>
    <x v="0"/>
    <s v="Cumple"/>
    <s v="Cumple"/>
    <s v="No Aplica"/>
    <s v="No Aplica"/>
    <s v="No Aplica"/>
    <s v="No Aplica"/>
    <s v="No"/>
    <s v="S/N"/>
    <s v="S/N"/>
    <s v="No Aplica"/>
    <s v="No Aplica"/>
    <s v="No Aplica"/>
    <s v="No Cumple"/>
    <s v="No Cumple"/>
    <s v="1-Cliente no se encuentra en domicilio"/>
    <x v="5"/>
    <x v="0"/>
    <x v="10"/>
    <x v="0"/>
    <n v="0.5"/>
    <n v="0.5"/>
    <n v="0.5"/>
    <n v="0.5"/>
    <n v="0.5"/>
    <n v="0.5"/>
    <n v="0.25"/>
    <n v="0.25"/>
    <n v="0.5"/>
    <n v="0"/>
    <n v="0"/>
    <n v="0.8"/>
    <x v="0"/>
  </r>
  <r>
    <s v="2126242"/>
    <s v="207523112022134117"/>
    <s v="DF20227385340"/>
    <x v="207"/>
    <x v="173"/>
    <s v="AARON HUENCHUMIL"/>
    <s v="Carlos Condell #319"/>
    <s v="La Cisterna"/>
    <x v="0"/>
    <s v="Cumple"/>
    <s v="Cumple"/>
    <s v="No Cumple"/>
    <s v="No Cumple"/>
    <s v="Cumple"/>
    <s v="Cumple"/>
    <s v="Si"/>
    <s v="Ana Arancibia"/>
    <s v="926186494"/>
    <s v="Cumple"/>
    <s v="Cumple"/>
    <s v="Cumple"/>
    <s v="Cumple"/>
    <s v="Cumple Parcialmente"/>
    <s v="1-Cliente con suministro electrico normalizado  2- No declaran codigo de material utilizado , pero si describen su uso"/>
    <x v="5"/>
    <x v="0"/>
    <x v="10"/>
    <x v="0"/>
    <n v="0.5"/>
    <n v="0.5"/>
    <n v="0"/>
    <n v="0"/>
    <n v="0.5"/>
    <n v="0.5"/>
    <n v="0.25"/>
    <n v="0.25"/>
    <n v="0.5"/>
    <n v="0.5"/>
    <n v="0.17499999999999999"/>
    <n v="0.63500000000000001"/>
    <x v="0"/>
  </r>
  <r>
    <s v="2126227"/>
    <s v="207623112022132936"/>
    <s v="DF20227399402"/>
    <x v="207"/>
    <x v="177"/>
    <s v="Cristobal toro"/>
    <s v="Rio rahue 6741"/>
    <s v="Peñalolén"/>
    <x v="0"/>
    <s v="Cumple"/>
    <s v="Cumple"/>
    <s v="No Aplica"/>
    <s v="No Aplica"/>
    <s v="Cumple"/>
    <s v="Cumple"/>
    <s v="No"/>
    <s v="S/N"/>
    <s v="S/N"/>
    <s v="No Aplica"/>
    <s v="No Aplica"/>
    <s v="No Aplica"/>
    <s v="Cumple"/>
    <s v="Cumple"/>
    <s v="Sector conflictivo . No se toman fotos por precaucion . Feria a los costados . Se verifica TD , sin mayor observacion"/>
    <x v="5"/>
    <x v="0"/>
    <x v="10"/>
    <x v="0"/>
    <n v="0.5"/>
    <n v="0.5"/>
    <n v="0.5"/>
    <n v="0.5"/>
    <n v="0.5"/>
    <n v="0.5"/>
    <n v="0.25"/>
    <n v="0.25"/>
    <n v="0.5"/>
    <n v="0.5"/>
    <n v="0.5"/>
    <n v="1"/>
    <x v="0"/>
  </r>
  <r>
    <s v="2126226"/>
    <s v="207523112022132708"/>
    <s v="DF20227382784"/>
    <x v="207"/>
    <x v="169"/>
    <s v="AARON HUENCHUMIL"/>
    <s v="Carlis Condell #696 edif. 2 dpto 711"/>
    <s v="La Cisterna"/>
    <x v="0"/>
    <s v="Cumple"/>
    <s v="Cumple"/>
    <s v="No Aplica"/>
    <s v="No Aplica"/>
    <s v="Cumple"/>
    <s v="Cumple"/>
    <s v="No"/>
    <s v="S/N"/>
    <s v="S/N"/>
    <s v="No Aplica"/>
    <s v="No Aplica"/>
    <s v="No Aplica"/>
    <s v="Cumple Parcialmente"/>
    <s v="Cumple Parcialmente"/>
    <s v="1-Cliente no se encuentra en domicilio, conserje permite acceso a shaft medidores 2- Suministro electrico normalizado  3- Caja empalme abierta, pero no se ve adulteracion del empalme"/>
    <x v="5"/>
    <x v="0"/>
    <x v="10"/>
    <x v="0"/>
    <n v="0.5"/>
    <n v="0.5"/>
    <n v="0.5"/>
    <n v="0.5"/>
    <n v="0.5"/>
    <n v="0.5"/>
    <n v="0.25"/>
    <n v="0.25"/>
    <n v="0.5"/>
    <n v="0.17499999999999999"/>
    <n v="0.17499999999999999"/>
    <n v="0.87"/>
    <x v="0"/>
  </r>
  <r>
    <s v="2126221"/>
    <s v="207623112022132018"/>
    <s v="DF20227400074"/>
    <x v="207"/>
    <x v="177"/>
    <s v="Cristobal toro"/>
    <s v="Rio maipo 2627"/>
    <s v="Peñalolén"/>
    <x v="0"/>
    <s v="Cumple"/>
    <s v="Cumple"/>
    <s v="No Aplica"/>
    <s v="No Aplica"/>
    <s v="Cumple"/>
    <s v="Cumple"/>
    <s v="No"/>
    <s v="S/N"/>
    <s v="S/N"/>
    <s v="No Aplica"/>
    <s v="No Aplica"/>
    <s v="No Aplica"/>
    <s v="Cumple"/>
    <s v="Cumple"/>
    <s v="Sector conflictivo , no se toman fotos por precaucion . Sin moradores . Plaza al costado con mucha gente"/>
    <x v="5"/>
    <x v="0"/>
    <x v="10"/>
    <x v="0"/>
    <n v="0.5"/>
    <n v="0.5"/>
    <n v="0.5"/>
    <n v="0.5"/>
    <n v="0.5"/>
    <n v="0.5"/>
    <n v="0.25"/>
    <n v="0.25"/>
    <n v="0.5"/>
    <n v="0.5"/>
    <n v="0.5"/>
    <n v="1"/>
    <x v="0"/>
  </r>
  <r>
    <s v="2126216"/>
    <s v="207523112022130545"/>
    <s v="DF20227383308"/>
    <x v="207"/>
    <x v="169"/>
    <s v="AARON HUENCHUMIL"/>
    <s v="Ossa # 738"/>
    <s v="La Cisterna"/>
    <x v="0"/>
    <s v="Cumple"/>
    <s v="Cumple"/>
    <s v="No Cumple"/>
    <s v="No Cumple"/>
    <s v="Cumple"/>
    <s v="Cumple"/>
    <s v="Si"/>
    <s v="Harry Muñoz Valdes"/>
    <s v="974518419"/>
    <s v="Cumple"/>
    <s v="Cumple"/>
    <s v="Cumple"/>
    <s v="Cumple"/>
    <s v="Cumple"/>
    <s v="1-Cliente se encuentra con suministro electrico normalizado desde la fecha de atencion de tecnicos  2- No declaran codigo de ITM utilizado, pero si describen su uso"/>
    <x v="5"/>
    <x v="0"/>
    <x v="10"/>
    <x v="0"/>
    <n v="0.5"/>
    <n v="0.5"/>
    <n v="0"/>
    <n v="0"/>
    <n v="0.5"/>
    <n v="0.5"/>
    <n v="0.25"/>
    <n v="0.25"/>
    <n v="0.5"/>
    <n v="0.5"/>
    <n v="0.5"/>
    <n v="0.7"/>
    <x v="0"/>
  </r>
  <r>
    <s v="2126208"/>
    <s v="207623112022130315"/>
    <s v="DF20227400461"/>
    <x v="207"/>
    <x v="177"/>
    <s v="Cristobal toro"/>
    <s v="Calle 16 6496"/>
    <s v="Peñalolén"/>
    <x v="0"/>
    <s v="Cumple"/>
    <s v="Cumple"/>
    <s v="No Aplica"/>
    <s v="No Aplica"/>
    <s v="Cumple"/>
    <s v="Cumple"/>
    <s v="No"/>
    <s v="S/N"/>
    <s v="S/N"/>
    <s v="No Aplica"/>
    <s v="No Aplica"/>
    <s v="No Aplica"/>
    <s v="Cumple"/>
    <s v="Cumple"/>
    <s v="Problema externo , TD"/>
    <x v="5"/>
    <x v="0"/>
    <x v="10"/>
    <x v="0"/>
    <n v="0.5"/>
    <n v="0.5"/>
    <n v="0.5"/>
    <n v="0.5"/>
    <n v="0.5"/>
    <n v="0.5"/>
    <n v="0.25"/>
    <n v="0.25"/>
    <n v="0.5"/>
    <n v="0.5"/>
    <n v="0.5"/>
    <n v="1"/>
    <x v="0"/>
  </r>
  <r>
    <s v="2126202"/>
    <s v="207523112022125428"/>
    <s v="DF20227379300"/>
    <x v="207"/>
    <x v="150"/>
    <s v="AARON HUENCHUMIL"/>
    <s v="Almirante Latorre #9117"/>
    <s v="La Cisterna"/>
    <x v="0"/>
    <s v="Cumple"/>
    <s v="Cumple"/>
    <s v="No Aplica"/>
    <s v="No Aplica"/>
    <s v="Cumple"/>
    <s v="Cumple"/>
    <s v="No"/>
    <s v="S/N"/>
    <s v="S/N"/>
    <s v="No Aplica"/>
    <s v="No Aplica"/>
    <s v="No Aplica"/>
    <s v="Cumple"/>
    <s v="Cumple"/>
    <s v="1- Suministro electrico se encuentra regularizado a la fecha"/>
    <x v="5"/>
    <x v="0"/>
    <x v="10"/>
    <x v="0"/>
    <n v="0.5"/>
    <n v="0.5"/>
    <n v="0.5"/>
    <n v="0.5"/>
    <n v="0.5"/>
    <n v="0.5"/>
    <n v="0.25"/>
    <n v="0.25"/>
    <n v="0.5"/>
    <n v="0.5"/>
    <n v="0.5"/>
    <n v="1"/>
    <x v="0"/>
  </r>
  <r>
    <s v="2126201"/>
    <s v="207623112022125026"/>
    <s v="DF20227399114"/>
    <x v="207"/>
    <x v="177"/>
    <s v="Cristobal toro"/>
    <s v="Lord cochrane 1621"/>
    <s v="Peñalolén"/>
    <x v="0"/>
    <s v="Cumple"/>
    <s v="Cumple"/>
    <s v="No Aplica"/>
    <s v="No Aplica"/>
    <s v="Cumple"/>
    <s v="Cumple"/>
    <s v="No"/>
    <s v="S/N"/>
    <s v="S/N"/>
    <s v="No Aplica"/>
    <s v="No Aplica"/>
    <s v="No Aplica"/>
    <s v="Cumple"/>
    <s v="Cumple"/>
    <s v="Sector hostil . No se toman muchas fotos por precaucion . Atiende cliente , pero no recuerda visita de personal de emergencia ."/>
    <x v="5"/>
    <x v="0"/>
    <x v="10"/>
    <x v="0"/>
    <n v="0.5"/>
    <n v="0.5"/>
    <n v="0.5"/>
    <n v="0.5"/>
    <n v="0.5"/>
    <n v="0.5"/>
    <n v="0.25"/>
    <n v="0.25"/>
    <n v="0.5"/>
    <n v="0.5"/>
    <n v="0.5"/>
    <n v="1"/>
    <x v="0"/>
  </r>
  <r>
    <s v="2126198"/>
    <s v="207523112022124000"/>
    <s v="DF20227376530"/>
    <x v="207"/>
    <x v="149"/>
    <s v="AARON HUENCHUMIL"/>
    <s v="Nueva Oriente #9301"/>
    <s v="La Cisterna"/>
    <x v="0"/>
    <s v="Cumple"/>
    <s v="Cumple"/>
    <s v="No Aplica"/>
    <s v="No Aplica"/>
    <s v="Cumple"/>
    <s v="Cumple"/>
    <s v="No"/>
    <s v="S/N"/>
    <s v="S/N"/>
    <s v="No Aplica"/>
    <s v="No Aplica"/>
    <s v="No Aplica"/>
    <s v="Cumple Mayormente"/>
    <s v="Cumple"/>
    <s v="1-Cliente no se encuentra en domicilio  2- Sulinistro electrico normal en sector"/>
    <x v="5"/>
    <x v="0"/>
    <x v="10"/>
    <x v="0"/>
    <n v="0.5"/>
    <n v="0.5"/>
    <n v="0.5"/>
    <n v="0.5"/>
    <n v="0.5"/>
    <n v="0.5"/>
    <n v="0.25"/>
    <n v="0.25"/>
    <n v="0.5"/>
    <n v="0.32500000000000001"/>
    <n v="0.5"/>
    <n v="0.96500000000000008"/>
    <x v="0"/>
  </r>
  <r>
    <s v="2126192"/>
    <s v="207623112022123457"/>
    <s v="DF20227397171"/>
    <x v="207"/>
    <x v="153"/>
    <s v="Cristobal toro"/>
    <s v="Calle 124 1016"/>
    <s v="Peñalolén"/>
    <x v="0"/>
    <s v="Cumple"/>
    <s v="Cumple"/>
    <s v="No Aplica"/>
    <s v="No Aplica"/>
    <s v="Cumple"/>
    <s v="Cumple"/>
    <s v="No"/>
    <s v="S/N"/>
    <s v="S/N"/>
    <s v="No Aplica"/>
    <s v="No Aplica"/>
    <s v="No Aplica"/>
    <s v="Cumple"/>
    <s v="Cumple"/>
    <s v="Sector hostil , no se toman muchas fotos para evitar problemas con vecinos"/>
    <x v="5"/>
    <x v="0"/>
    <x v="10"/>
    <x v="0"/>
    <n v="0.5"/>
    <n v="0.5"/>
    <n v="0.5"/>
    <n v="0.5"/>
    <n v="0.5"/>
    <n v="0.5"/>
    <n v="0.25"/>
    <n v="0.25"/>
    <n v="0.5"/>
    <n v="0.5"/>
    <n v="0.5"/>
    <n v="1"/>
    <x v="0"/>
  </r>
  <r>
    <s v="2126191"/>
    <s v="207523112022122741"/>
    <s v="DF20227377159"/>
    <x v="207"/>
    <x v="149"/>
    <s v="AARON HUENCHUMIL"/>
    <s v="San Frsncisco #9561"/>
    <s v="La Cisterna"/>
    <x v="0"/>
    <s v="Cumple"/>
    <s v="Cumple"/>
    <s v="No Cumple"/>
    <s v="No Cumple"/>
    <s v="Cumple"/>
    <s v="Cumple"/>
    <s v="No"/>
    <s v="S/N"/>
    <s v="S/N"/>
    <s v="No Aplica"/>
    <s v="No Aplica"/>
    <s v="No Aplica"/>
    <s v="Cumple"/>
    <s v="Cumple"/>
    <s v="1-TD 51140 se encuentra normalizado  2- No declaran codigo de material utilizado, pero si describen su uso"/>
    <x v="5"/>
    <x v="0"/>
    <x v="10"/>
    <x v="0"/>
    <n v="0.5"/>
    <n v="0.5"/>
    <n v="0"/>
    <n v="0"/>
    <n v="0.5"/>
    <n v="0.5"/>
    <n v="0.25"/>
    <n v="0.25"/>
    <n v="0.5"/>
    <n v="0.5"/>
    <n v="0.5"/>
    <n v="0.7"/>
    <x v="0"/>
  </r>
  <r>
    <s v="2126189"/>
    <s v="207523112022122025"/>
    <s v="DF20227385725"/>
    <x v="207"/>
    <x v="172"/>
    <s v="AARON HUENCHUMIL"/>
    <s v="San Francisco #9461"/>
    <s v="La Cisterna"/>
    <x v="0"/>
    <s v="Cumple"/>
    <s v="Cumple"/>
    <s v="Cumple"/>
    <s v="Cumple"/>
    <s v="Cumple"/>
    <s v="Cumple"/>
    <s v="No"/>
    <s v="S/N"/>
    <s v="S/N"/>
    <s v="No Aplica"/>
    <s v="No Aplica"/>
    <s v="No Aplica"/>
    <s v="Cumple"/>
    <s v="Cumple"/>
    <s v="1-Cliente no se encuentra en domicilio  2- Caja B.T sin tapa"/>
    <x v="5"/>
    <x v="0"/>
    <x v="10"/>
    <x v="0"/>
    <n v="0.5"/>
    <n v="0.5"/>
    <n v="0.5"/>
    <n v="0.5"/>
    <n v="0.5"/>
    <n v="0.5"/>
    <n v="0.25"/>
    <n v="0.25"/>
    <n v="0.5"/>
    <n v="0.5"/>
    <n v="0.5"/>
    <n v="1"/>
    <x v="0"/>
  </r>
  <r>
    <s v="2126188"/>
    <s v="207623112022121953"/>
    <s v="DF20227399884"/>
    <x v="207"/>
    <x v="160"/>
    <s v="Cristobal toro"/>
    <s v="Mar egeo 8247"/>
    <s v="Peñalolén"/>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6183"/>
    <s v="207623112022120340"/>
    <s v="DF20227399619"/>
    <x v="207"/>
    <x v="160"/>
    <s v="Cristobal toro"/>
    <s v="Salomon corvalan 9638"/>
    <s v="Peñalolén"/>
    <x v="0"/>
    <s v="Cumple"/>
    <s v="Cumple"/>
    <s v="No Aplica"/>
    <s v="No Aplica"/>
    <s v="Cumple"/>
    <s v="Cumple"/>
    <s v="No"/>
    <s v="S/N"/>
    <s v="S/N"/>
    <s v="No Aplica"/>
    <s v="No Aplica"/>
    <s v="No Aplica"/>
    <s v="Cumple Parcialmente"/>
    <s v="Cumple Parcialmente"/>
    <s v="Falta mejor detalle en fotos ( borrosas ) Falta mayor data en fotos. Sin moradores  ."/>
    <x v="5"/>
    <x v="0"/>
    <x v="10"/>
    <x v="0"/>
    <n v="0.5"/>
    <n v="0.5"/>
    <n v="0.5"/>
    <n v="0.5"/>
    <n v="0.5"/>
    <n v="0.5"/>
    <n v="0.25"/>
    <n v="0.25"/>
    <n v="0.5"/>
    <n v="0.17499999999999999"/>
    <n v="0.17499999999999999"/>
    <n v="0.87"/>
    <x v="0"/>
  </r>
  <r>
    <s v="2126180"/>
    <s v="207623112022115618"/>
    <s v="DF20227402262"/>
    <x v="207"/>
    <x v="162"/>
    <s v="Cristobal toro"/>
    <s v="Los picachos 1621"/>
    <s v="Peñalolén"/>
    <x v="0"/>
    <s v="Cumple"/>
    <s v="Cumple"/>
    <s v="No Aplica"/>
    <s v="No Aplica"/>
    <s v="Cumple"/>
    <s v="Cumple"/>
    <s v="No"/>
    <s v="S/N"/>
    <s v="S/N"/>
    <s v="No Aplica"/>
    <s v="No Aplica"/>
    <s v="No Aplica"/>
    <s v="Cumple"/>
    <s v="Cumple"/>
    <s v="Sin moradores , sin mayor observacion  Sector hostil"/>
    <x v="5"/>
    <x v="0"/>
    <x v="10"/>
    <x v="0"/>
    <n v="0.5"/>
    <n v="0.5"/>
    <n v="0.5"/>
    <n v="0.5"/>
    <n v="0.5"/>
    <n v="0.5"/>
    <n v="0.25"/>
    <n v="0.25"/>
    <n v="0.5"/>
    <n v="0.5"/>
    <n v="0.5"/>
    <n v="1"/>
    <x v="0"/>
  </r>
  <r>
    <s v="2126173"/>
    <s v="207623112022114501"/>
    <s v="DF20227398395"/>
    <x v="207"/>
    <x v="153"/>
    <s v="Cristobal toro"/>
    <s v="Quebrada de suca 1071"/>
    <s v="Peñalolén"/>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6166"/>
    <s v="207623112022113402"/>
    <s v="DF20227398950"/>
    <x v="207"/>
    <x v="177"/>
    <s v="Cristobal toro"/>
    <s v="Yelcho 1525"/>
    <s v="Peñalolén"/>
    <x v="0"/>
    <s v="Cumple"/>
    <s v="Cumple"/>
    <s v="No Cumple"/>
    <s v="No Cumple"/>
    <s v="Cumple"/>
    <s v="Cumple"/>
    <s v="No"/>
    <s v="S/N"/>
    <s v="S/N"/>
    <s v="No Aplica"/>
    <s v="No Aplica"/>
    <s v="No Aplica"/>
    <s v="Cumple"/>
    <s v="Cumple Parcialmente"/>
    <s v="Falta mayor data en fotos . Sin moradores ."/>
    <x v="5"/>
    <x v="0"/>
    <x v="10"/>
    <x v="0"/>
    <n v="0.5"/>
    <n v="0.5"/>
    <n v="0"/>
    <n v="0"/>
    <n v="0.5"/>
    <n v="0.5"/>
    <n v="0.25"/>
    <n v="0.25"/>
    <n v="0.5"/>
    <n v="0.5"/>
    <n v="0.17499999999999999"/>
    <n v="0.63500000000000001"/>
    <x v="0"/>
  </r>
  <r>
    <s v="2128196"/>
    <s v="207624112022163801"/>
    <s v="DF20227404209"/>
    <x v="208"/>
    <x v="159"/>
    <s v="Cristobal toro"/>
    <s v="Valle hermoso 9141"/>
    <s v="Peñalolén"/>
    <x v="0"/>
    <s v="Cumple"/>
    <s v="Cumple"/>
    <s v="No Cumple"/>
    <s v="No Cumple"/>
    <s v="Cumple"/>
    <s v="Cumple"/>
    <s v="No"/>
    <s v="S/N"/>
    <s v="S/N"/>
    <s v="No Aplica"/>
    <s v="No Aplica"/>
    <s v="No Aplica"/>
    <s v="Cumple"/>
    <s v="Cumple"/>
    <s v="Sector hostil , no se toman fotografias por precaucion , sin moradores"/>
    <x v="5"/>
    <x v="0"/>
    <x v="10"/>
    <x v="0"/>
    <n v="0.5"/>
    <n v="0.5"/>
    <n v="0"/>
    <n v="0"/>
    <n v="0.5"/>
    <n v="0.5"/>
    <n v="0.25"/>
    <n v="0.25"/>
    <n v="0.5"/>
    <n v="0.5"/>
    <n v="0.5"/>
    <n v="0.7"/>
    <x v="0"/>
  </r>
  <r>
    <s v="2128193"/>
    <s v="207524112022162411"/>
    <s v="DF20227392458"/>
    <x v="208"/>
    <x v="155"/>
    <s v="AARON HUENCHUMIL"/>
    <s v="Joaquin Diaz Garces #8900"/>
    <s v="La Cisterna"/>
    <x v="0"/>
    <s v="Cumple"/>
    <s v="Cumple"/>
    <s v="No Cumple"/>
    <s v="No Cumple"/>
    <s v="Cumple"/>
    <s v="Cumple"/>
    <s v="No"/>
    <s v="S/N"/>
    <s v="S/N"/>
    <s v="No Aplica"/>
    <s v="No Aplica"/>
    <s v="No Aplica"/>
    <s v="Cumple"/>
    <s v="Cumple"/>
    <s v="1-TD 10453 se encuentra normalizado  2- No declara codigo de material utilizado, pero si describe su uso"/>
    <x v="5"/>
    <x v="0"/>
    <x v="10"/>
    <x v="0"/>
    <n v="0.5"/>
    <n v="0.5"/>
    <n v="0"/>
    <n v="0"/>
    <n v="0.5"/>
    <n v="0.5"/>
    <n v="0.25"/>
    <n v="0.25"/>
    <n v="0.5"/>
    <n v="0.5"/>
    <n v="0.5"/>
    <n v="0.7"/>
    <x v="0"/>
  </r>
  <r>
    <s v="2128191"/>
    <s v="207524112022161448"/>
    <s v="DF20227383143"/>
    <x v="208"/>
    <x v="171"/>
    <s v="AARON HUENCHUMIL"/>
    <s v="Canal de Panama #0577"/>
    <s v="La Cisterna"/>
    <x v="0"/>
    <s v="Cumple"/>
    <s v="Cumple"/>
    <s v="No Aplica"/>
    <s v="No Aplica"/>
    <s v="Cumple"/>
    <s v="Cumple"/>
    <s v="No"/>
    <s v="S/N"/>
    <s v="S/N"/>
    <s v="No Aplica"/>
    <s v="No Aplica"/>
    <s v="No Aplica"/>
    <s v="Cumple"/>
    <s v="Cumple Parcialmente"/>
    <s v="1- No se puede ingresar a pasaje debido a niños amenazando con tirar piedras a camioneta. Me retiro del lugar"/>
    <x v="5"/>
    <x v="0"/>
    <x v="10"/>
    <x v="0"/>
    <n v="0.5"/>
    <n v="0.5"/>
    <n v="0.5"/>
    <n v="0.5"/>
    <n v="0.5"/>
    <n v="0.5"/>
    <n v="0.25"/>
    <n v="0.25"/>
    <n v="0.5"/>
    <n v="0.5"/>
    <n v="0.17499999999999999"/>
    <n v="0.93500000000000005"/>
    <x v="0"/>
  </r>
  <r>
    <s v="2128190"/>
    <s v="207524112022160445"/>
    <s v="DF20227380372"/>
    <x v="208"/>
    <x v="176"/>
    <s v="AARON HUENCHUMIL"/>
    <s v="Canal de Houston #0527"/>
    <s v="La Cisterna"/>
    <x v="0"/>
    <s v="Cumple"/>
    <s v="Cumple"/>
    <s v="No Aplica"/>
    <s v="No Aplica"/>
    <s v="Cumple"/>
    <s v="Cumple"/>
    <s v="No"/>
    <s v="S/N"/>
    <s v="S/N"/>
    <s v="No Aplica"/>
    <s v="No Aplica"/>
    <s v="No Aplica"/>
    <s v="Cumple"/>
    <s v="Cumple"/>
    <s v="1- TD 24422 se encuentra normalizado 2- Caja B.T sin tapa"/>
    <x v="5"/>
    <x v="0"/>
    <x v="10"/>
    <x v="0"/>
    <n v="0.5"/>
    <n v="0.5"/>
    <n v="0.5"/>
    <n v="0.5"/>
    <n v="0.5"/>
    <n v="0.5"/>
    <n v="0.25"/>
    <n v="0.25"/>
    <n v="0.5"/>
    <n v="0.5"/>
    <n v="0.5"/>
    <n v="1"/>
    <x v="0"/>
  </r>
  <r>
    <s v="2128172"/>
    <s v="207524112022153224"/>
    <s v="DF20227392344"/>
    <x v="208"/>
    <x v="155"/>
    <s v="AARON HUENCHUMIL"/>
    <s v="Pezoa Veliz #9168"/>
    <s v="La Cisterna"/>
    <x v="0"/>
    <s v="Cumple"/>
    <s v="Cumple"/>
    <s v="No Aplica"/>
    <s v="No Aplica"/>
    <s v="Cumple"/>
    <s v="Cumple"/>
    <s v="No"/>
    <s v="S/N"/>
    <s v="S/N"/>
    <s v="No Aplica"/>
    <s v="No Aplica"/>
    <s v="No Aplica"/>
    <s v="Cumple"/>
    <s v="Cumple"/>
    <s v="1-Cliente no se encuentra en domicilio"/>
    <x v="5"/>
    <x v="0"/>
    <x v="10"/>
    <x v="0"/>
    <n v="0.5"/>
    <n v="0.5"/>
    <n v="0.5"/>
    <n v="0.5"/>
    <n v="0.5"/>
    <n v="0.5"/>
    <n v="0.25"/>
    <n v="0.25"/>
    <n v="0.5"/>
    <n v="0.5"/>
    <n v="0.5"/>
    <n v="1"/>
    <x v="0"/>
  </r>
  <r>
    <s v="2128165"/>
    <s v="207624112022150835"/>
    <s v="DF20227403696"/>
    <x v="208"/>
    <x v="159"/>
    <s v="Cristobal toro"/>
    <s v="Pasaje 6 1720"/>
    <s v="Peñalolén"/>
    <x v="0"/>
    <s v="Cumple"/>
    <s v="Cumple"/>
    <s v="No Aplica"/>
    <s v="No Aplica"/>
    <s v="Cumple"/>
    <s v="Cumple"/>
    <s v="No"/>
    <s v="S/N"/>
    <s v="S/N"/>
    <s v="No Aplica"/>
    <s v="No Aplica"/>
    <s v="No Aplica"/>
    <s v="Cumple"/>
    <s v="Cumple"/>
    <s v="Sector hostil . No se toman fotos por precaucion . Sin moradores"/>
    <x v="5"/>
    <x v="0"/>
    <x v="10"/>
    <x v="0"/>
    <n v="0.5"/>
    <n v="0.5"/>
    <n v="0.5"/>
    <n v="0.5"/>
    <n v="0.5"/>
    <n v="0.5"/>
    <n v="0.25"/>
    <n v="0.25"/>
    <n v="0.5"/>
    <n v="0.5"/>
    <n v="0.5"/>
    <n v="1"/>
    <x v="0"/>
  </r>
  <r>
    <s v="2128149"/>
    <s v="207624112022144803"/>
    <s v="DF20227402079"/>
    <x v="208"/>
    <x v="162"/>
    <s v="Cristobal toro"/>
    <s v="Pasaje 9 1596"/>
    <s v="Peñalolén"/>
    <x v="0"/>
    <s v="Cumple"/>
    <s v="Cumple"/>
    <s v="No Aplica"/>
    <s v="No Aplica"/>
    <s v="Cumple"/>
    <s v="Cumple"/>
    <s v="No"/>
    <s v="S/N"/>
    <s v="S/N"/>
    <s v="No Aplica"/>
    <s v="No Aplica"/>
    <s v="No Aplica"/>
    <s v="Cumple"/>
    <s v="Cumple Parcialmente"/>
    <s v="Falta mayor data en fotografias . Sin moradores"/>
    <x v="5"/>
    <x v="0"/>
    <x v="10"/>
    <x v="0"/>
    <n v="0.5"/>
    <n v="0.5"/>
    <n v="0.5"/>
    <n v="0.5"/>
    <n v="0.5"/>
    <n v="0.5"/>
    <n v="0.25"/>
    <n v="0.25"/>
    <n v="0.5"/>
    <n v="0.5"/>
    <n v="0.17499999999999999"/>
    <n v="0.93500000000000005"/>
    <x v="0"/>
  </r>
  <r>
    <s v="2128146"/>
    <s v="207524112022144319"/>
    <s v="DF20227387826"/>
    <x v="208"/>
    <x v="170"/>
    <s v="AARON HUENCHUMIL"/>
    <s v="Gran avenida #9198"/>
    <s v="La Cisterna"/>
    <x v="0"/>
    <s v="Cumple"/>
    <s v="Cumple"/>
    <s v="No Aplica"/>
    <s v="No Aplica"/>
    <s v="Cumple"/>
    <s v="Cumple"/>
    <s v="No"/>
    <s v="S/N"/>
    <s v="S/N"/>
    <s v="No Aplica"/>
    <s v="No Aplica"/>
    <s v="No Aplica"/>
    <s v="Cumple"/>
    <s v="Cumple"/>
    <s v="1-Cables de telecomunicaciones se encuentra aislado y retirado  2- Suministro electrico normal en el sector"/>
    <x v="5"/>
    <x v="0"/>
    <x v="10"/>
    <x v="0"/>
    <n v="0.5"/>
    <n v="0.5"/>
    <n v="0.5"/>
    <n v="0.5"/>
    <n v="0.5"/>
    <n v="0.5"/>
    <n v="0.25"/>
    <n v="0.25"/>
    <n v="0.5"/>
    <n v="0.5"/>
    <n v="0.5"/>
    <n v="1"/>
    <x v="0"/>
  </r>
  <r>
    <s v="2128138"/>
    <s v="207524112022143259"/>
    <s v="DF20227388500"/>
    <x v="208"/>
    <x v="170"/>
    <s v="AARON HUENCHUMIL"/>
    <s v="Arturo Prat #170 C"/>
    <s v="La Cisterna"/>
    <x v="0"/>
    <s v="Cumple"/>
    <s v="Cumple"/>
    <s v="No Aplica"/>
    <s v="No Aplica"/>
    <s v="Cumple"/>
    <s v="Cumple"/>
    <s v="No"/>
    <s v="S/N"/>
    <s v="S/N"/>
    <s v="No Aplica"/>
    <s v="No Aplica"/>
    <s v="No Aplica"/>
    <s v="Cumple Mayormente"/>
    <s v="Cumple Parcialmente"/>
    <s v="1- Cliente no se encuentra en domicilio"/>
    <x v="5"/>
    <x v="0"/>
    <x v="10"/>
    <x v="0"/>
    <n v="0.5"/>
    <n v="0.5"/>
    <n v="0.5"/>
    <n v="0.5"/>
    <n v="0.5"/>
    <n v="0.5"/>
    <n v="0.25"/>
    <n v="0.25"/>
    <n v="0.5"/>
    <n v="0.32500000000000001"/>
    <n v="0.17499999999999999"/>
    <n v="0.9"/>
    <x v="0"/>
  </r>
  <r>
    <s v="2128131"/>
    <s v="207524112022142127"/>
    <s v="DF20227388241"/>
    <x v="208"/>
    <x v="170"/>
    <s v="AARON HUENCHUMIL"/>
    <s v="Carlos Condell #319"/>
    <s v="La Cisterna"/>
    <x v="0"/>
    <s v="Cumple"/>
    <s v="Cumple"/>
    <s v="No Cumple"/>
    <s v="No Cumple"/>
    <s v="Cumple"/>
    <s v="Cumple"/>
    <s v="Si"/>
    <s v="Miriam Morales"/>
    <s v="931292805"/>
    <s v="Cumple"/>
    <s v="Cumple"/>
    <s v="Cumple"/>
    <s v="Cumple"/>
    <s v="Cumple Parcialmente"/>
    <s v="1-Cliente ya no tiene empalme monofasico descrito en informe, realizo aumento de potencia a empalme trifasico 3x32A  2- Suministro electrico normalizado  3- Direccion correcta  CARLOS CONDELL #621"/>
    <x v="5"/>
    <x v="0"/>
    <x v="10"/>
    <x v="0"/>
    <n v="0.5"/>
    <n v="0.5"/>
    <n v="0"/>
    <n v="0"/>
    <n v="0.5"/>
    <n v="0.5"/>
    <n v="0.25"/>
    <n v="0.25"/>
    <n v="0.5"/>
    <n v="0.5"/>
    <n v="0.17499999999999999"/>
    <n v="0.63500000000000001"/>
    <x v="0"/>
  </r>
  <r>
    <s v="2128120"/>
    <s v="207524112022140806"/>
    <s v="DF20227388078"/>
    <x v="208"/>
    <x v="170"/>
    <s v="AARON HUENCHUMIL"/>
    <s v="Arturo Prat #428"/>
    <s v="La Cisterna"/>
    <x v="0"/>
    <s v="Cumple"/>
    <s v="Cumple"/>
    <s v="No Aplica"/>
    <s v="No Aplica"/>
    <s v="Cumple"/>
    <s v="Cumple"/>
    <s v="No"/>
    <s v="S/N"/>
    <s v="S/N"/>
    <s v="No Aplica"/>
    <s v="No Aplica"/>
    <s v="No Aplica"/>
    <s v="Cumple Mayormente"/>
    <s v="Cumple"/>
    <s v="1- Cliente no se encuentra en domicilio 2- Acometida bien templada"/>
    <x v="5"/>
    <x v="0"/>
    <x v="10"/>
    <x v="0"/>
    <n v="0.5"/>
    <n v="0.5"/>
    <n v="0.5"/>
    <n v="0.5"/>
    <n v="0.5"/>
    <n v="0.5"/>
    <n v="0.25"/>
    <n v="0.25"/>
    <n v="0.5"/>
    <n v="0.32500000000000001"/>
    <n v="0.5"/>
    <n v="0.96500000000000008"/>
    <x v="0"/>
  </r>
  <r>
    <s v="2128115"/>
    <s v="207524112022140013"/>
    <s v="DF20227388096"/>
    <x v="208"/>
    <x v="170"/>
    <s v="AARON HUENCHUMIL"/>
    <s v="Erick Ekwall #9357"/>
    <s v="La Cisterna"/>
    <x v="0"/>
    <s v="Cumple"/>
    <s v="Cumple"/>
    <s v="No Aplica"/>
    <s v="No Aplica"/>
    <s v="Cumple"/>
    <s v="Cumple"/>
    <s v="Si"/>
    <s v="S/N"/>
    <s v="S/N"/>
    <s v="No Aplica"/>
    <s v="No Aplica"/>
    <s v="Cumple"/>
    <s v="Cumple Mayormente"/>
    <s v="Cumple"/>
    <s v="1-Cliente presente en domicilio, desconoce que si alguien de su hogar realizo alguna llamada a ENEL por alguna falla electrica 2- Suministro electrico normalizado"/>
    <x v="5"/>
    <x v="0"/>
    <x v="10"/>
    <x v="0"/>
    <n v="0.5"/>
    <n v="0.5"/>
    <n v="0.5"/>
    <n v="0.5"/>
    <n v="0.5"/>
    <n v="0.5"/>
    <n v="0.25"/>
    <n v="0.25"/>
    <n v="0.5"/>
    <n v="0.32500000000000001"/>
    <n v="0.5"/>
    <n v="0.96500000000000008"/>
    <x v="0"/>
  </r>
  <r>
    <s v="2127889"/>
    <s v="207524112022134631"/>
    <s v="DF20227388880"/>
    <x v="208"/>
    <x v="168"/>
    <s v="AARON HUENCHUMIL"/>
    <s v="Vicuña mackenna #699 tr B dpto 812"/>
    <s v="La Cisterna"/>
    <x v="0"/>
    <s v="Cumple"/>
    <s v="Cumple"/>
    <s v="No Aplica"/>
    <s v="No Aplica"/>
    <s v="No Aplica"/>
    <s v="No Aplica"/>
    <s v="No"/>
    <s v="S/N"/>
    <s v="S/N"/>
    <s v="No Aplica"/>
    <s v="No Aplica"/>
    <s v="No Aplica"/>
    <s v="No Cumple"/>
    <s v="No Cumple"/>
    <s v="1- Conserje no permite acceso debido a que no tiene registro en bitacora de visita de tecnicos"/>
    <x v="5"/>
    <x v="0"/>
    <x v="10"/>
    <x v="0"/>
    <n v="0.5"/>
    <n v="0.5"/>
    <n v="0.5"/>
    <n v="0.5"/>
    <n v="0.5"/>
    <n v="0.5"/>
    <n v="0.25"/>
    <n v="0.25"/>
    <n v="0.5"/>
    <n v="0"/>
    <n v="0"/>
    <n v="0.8"/>
    <x v="0"/>
  </r>
  <r>
    <s v="2127518"/>
    <s v="207524112022132628"/>
    <s v="DF20227388512"/>
    <x v="208"/>
    <x v="170"/>
    <s v="AARON HUENCHUMIL"/>
    <s v="Goycolea #1188 dpto 1708"/>
    <s v="La Cisterna"/>
    <x v="0"/>
    <s v="Cumple"/>
    <s v="Cumple"/>
    <s v="No Aplica"/>
    <s v="No Aplica"/>
    <s v="Cumple"/>
    <s v="Cumple"/>
    <s v="No"/>
    <s v="S/N"/>
    <s v="S/N"/>
    <s v="No Aplica"/>
    <s v="No Aplica"/>
    <s v="No Aplica"/>
    <s v="Cumple"/>
    <s v="Cumple"/>
    <s v="1-Cliente no se encuentra en domicilio, conserje permite acceso a shaft medidores  2- Suministro electrico normalizado"/>
    <x v="5"/>
    <x v="0"/>
    <x v="10"/>
    <x v="0"/>
    <n v="0.5"/>
    <n v="0.5"/>
    <n v="0.5"/>
    <n v="0.5"/>
    <n v="0.5"/>
    <n v="0.5"/>
    <n v="0.25"/>
    <n v="0.25"/>
    <n v="0.5"/>
    <n v="0.5"/>
    <n v="0.5"/>
    <n v="1"/>
    <x v="0"/>
  </r>
  <r>
    <s v="2127297"/>
    <s v="207624112022131759"/>
    <s v="DF20227402873"/>
    <x v="208"/>
    <x v="162"/>
    <s v="Cristobal toro"/>
    <s v="El continente 7296"/>
    <s v="Peñalolén"/>
    <x v="0"/>
    <s v="Cumple"/>
    <s v="Cumple"/>
    <s v="No Aplica"/>
    <s v="No Aplica"/>
    <s v="Cumple"/>
    <s v="Cumple"/>
    <s v="No"/>
    <s v="S/N"/>
    <s v="S/N"/>
    <s v="No Aplica"/>
    <s v="No Aplica"/>
    <s v="No Aplica"/>
    <s v="No Cumple"/>
    <s v="No Cumple"/>
    <s v="Falta maxima de fotos exigidas . Mas data . Sector hostil . Por precaucion no se toma fotos de fachada . Sin moradores"/>
    <x v="5"/>
    <x v="0"/>
    <x v="10"/>
    <x v="0"/>
    <n v="0.5"/>
    <n v="0.5"/>
    <n v="0.5"/>
    <n v="0.5"/>
    <n v="0.5"/>
    <n v="0.5"/>
    <n v="0.25"/>
    <n v="0.25"/>
    <n v="0.5"/>
    <n v="0"/>
    <n v="0"/>
    <n v="0.8"/>
    <x v="0"/>
  </r>
  <r>
    <s v="2127292"/>
    <s v="207524112022130240"/>
    <s v="DF20227386489"/>
    <x v="208"/>
    <x v="174"/>
    <s v="AARON HUENCHUMIL"/>
    <s v="Capitan Thompson #9425"/>
    <s v="La Cisterna"/>
    <x v="0"/>
    <s v="Cumple"/>
    <s v="Cumple"/>
    <s v="No Aplica"/>
    <s v="No Aplica"/>
    <s v="Cumple"/>
    <s v="Cumple"/>
    <s v="No"/>
    <s v="S/N"/>
    <s v="S/N"/>
    <s v="No Aplica"/>
    <s v="No Aplica"/>
    <s v="No Aplica"/>
    <s v="Cumple"/>
    <s v="Cumple"/>
    <s v="1- Caja B.T sin tapa"/>
    <x v="5"/>
    <x v="0"/>
    <x v="10"/>
    <x v="0"/>
    <n v="0.5"/>
    <n v="0.5"/>
    <n v="0.5"/>
    <n v="0.5"/>
    <n v="0.5"/>
    <n v="0.5"/>
    <n v="0.25"/>
    <n v="0.25"/>
    <n v="0.5"/>
    <n v="0.5"/>
    <n v="0.5"/>
    <n v="1"/>
    <x v="0"/>
  </r>
  <r>
    <s v="2127289"/>
    <s v="207624112022130016"/>
    <s v="DF20227402807"/>
    <x v="208"/>
    <x v="162"/>
    <s v="Cristobal toro"/>
    <s v="Quechuas 1986"/>
    <s v="Peñalolén"/>
    <x v="0"/>
    <s v="Cumple"/>
    <s v="Cumple"/>
    <s v="No Aplica"/>
    <s v="No Aplica"/>
    <s v="Cumple"/>
    <s v="Cumple"/>
    <s v="No"/>
    <s v="S/N"/>
    <s v="S/N"/>
    <s v="No Aplica"/>
    <s v="No Aplica"/>
    <s v="No Aplica"/>
    <s v="Cumple"/>
    <s v="Cumple"/>
    <s v="Sector hostil . Sin moradores . No se toman fotos por precaucion"/>
    <x v="5"/>
    <x v="0"/>
    <x v="10"/>
    <x v="0"/>
    <n v="0.5"/>
    <n v="0.5"/>
    <n v="0.5"/>
    <n v="0.5"/>
    <n v="0.5"/>
    <n v="0.5"/>
    <n v="0.25"/>
    <n v="0.25"/>
    <n v="0.5"/>
    <n v="0.5"/>
    <n v="0.5"/>
    <n v="1"/>
    <x v="0"/>
  </r>
  <r>
    <s v="2127285"/>
    <s v="207524112022124917"/>
    <s v="DF20227387432"/>
    <x v="208"/>
    <x v="167"/>
    <s v="AARON HUENCHUMIL"/>
    <s v="Manuel Bulnes #910"/>
    <s v="La Cisterna"/>
    <x v="0"/>
    <s v="Cumple"/>
    <s v="Cumple"/>
    <s v="No Aplica"/>
    <s v="No Aplica"/>
    <s v="Cumple"/>
    <s v="Cumple"/>
    <s v="Si"/>
    <s v="S/N"/>
    <s v="S/N"/>
    <s v="No Aplica"/>
    <s v="No Aplica"/>
    <s v="Cumple"/>
    <s v="Cumple"/>
    <s v="Cumple"/>
    <s v="1- Cliente no recuerda visita de tecnicos, pero confirma suminiatro electrico normalizado"/>
    <x v="5"/>
    <x v="0"/>
    <x v="10"/>
    <x v="0"/>
    <n v="0.5"/>
    <n v="0.5"/>
    <n v="0.5"/>
    <n v="0.5"/>
    <n v="0.5"/>
    <n v="0.5"/>
    <n v="0.25"/>
    <n v="0.25"/>
    <n v="0.5"/>
    <n v="0.5"/>
    <n v="0.5"/>
    <n v="1"/>
    <x v="0"/>
  </r>
  <r>
    <s v="2127284"/>
    <s v="207624112022124952"/>
    <s v="DF20227403587"/>
    <x v="208"/>
    <x v="157"/>
    <s v="Cristobal toro"/>
    <s v="Navajos 1825"/>
    <s v="Peñalolén"/>
    <x v="0"/>
    <s v="Cumple"/>
    <s v="Cumple"/>
    <s v="No Aplica"/>
    <s v="No Aplica"/>
    <s v="Cumple"/>
    <s v="Cumple"/>
    <s v="No"/>
    <s v="S/N"/>
    <s v="S/N"/>
    <s v="No Aplica"/>
    <s v="No Aplica"/>
    <s v="No Aplica"/>
    <s v="Cumple"/>
    <s v="Cumple"/>
    <s v="Sin moradores , sector hostil"/>
    <x v="5"/>
    <x v="0"/>
    <x v="10"/>
    <x v="0"/>
    <n v="0.5"/>
    <n v="0.5"/>
    <n v="0.5"/>
    <n v="0.5"/>
    <n v="0.5"/>
    <n v="0.5"/>
    <n v="0.25"/>
    <n v="0.25"/>
    <n v="0.5"/>
    <n v="0.5"/>
    <n v="0.5"/>
    <n v="1"/>
    <x v="0"/>
  </r>
  <r>
    <s v="2127282"/>
    <s v="207624112022123453"/>
    <s v="DF20227403255"/>
    <x v="208"/>
    <x v="157"/>
    <s v="Cristobal toro"/>
    <s v="Lago villarrica 6647"/>
    <s v="Peñalolén"/>
    <x v="0"/>
    <s v="Cumple"/>
    <s v="Cumple"/>
    <s v="No Aplica"/>
    <s v="No Aplica"/>
    <s v="Cumple"/>
    <s v="Cumple"/>
    <s v="No"/>
    <s v="S/N"/>
    <s v="S/N"/>
    <s v="No Aplica"/>
    <s v="No Aplica"/>
    <s v="No Aplica"/>
    <s v="Cumple Parcialmente"/>
    <s v="Cumple Parcialmente"/>
    <s v="Falta mejor detalle en fotos . Mas data . Sin moradores , sector hostil"/>
    <x v="5"/>
    <x v="0"/>
    <x v="10"/>
    <x v="0"/>
    <n v="0.5"/>
    <n v="0.5"/>
    <n v="0.5"/>
    <n v="0.5"/>
    <n v="0.5"/>
    <n v="0.5"/>
    <n v="0.25"/>
    <n v="0.25"/>
    <n v="0.5"/>
    <n v="0.17499999999999999"/>
    <n v="0.17499999999999999"/>
    <n v="0.87"/>
    <x v="0"/>
  </r>
  <r>
    <s v="2127274"/>
    <s v="207624112022121807"/>
    <s v="DF20227403753"/>
    <x v="208"/>
    <x v="159"/>
    <s v="Cristobal toro"/>
    <s v="Los abedules 7121"/>
    <s v="Peñalolén"/>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27239"/>
    <s v="207624112022121403"/>
    <s v="DF20227402960"/>
    <x v="208"/>
    <x v="157"/>
    <s v="Cristobal toro"/>
    <s v="Los abedules 7132"/>
    <s v="Peñalolén"/>
    <x v="0"/>
    <s v="Cumple"/>
    <s v="Cumple"/>
    <s v="No Aplica"/>
    <s v="No Aplica"/>
    <s v="Cumple"/>
    <s v="Cumple"/>
    <s v="No"/>
    <s v="S/N"/>
    <s v="S/N"/>
    <s v="No Aplica"/>
    <s v="No Aplica"/>
    <s v="No Aplica"/>
    <s v="Cumple"/>
    <s v="Cumple Parcialmente"/>
    <s v="Falta mayor data en fotos . Sin moradores ."/>
    <x v="5"/>
    <x v="0"/>
    <x v="10"/>
    <x v="0"/>
    <n v="0.5"/>
    <n v="0.5"/>
    <n v="0.5"/>
    <n v="0.5"/>
    <n v="0.5"/>
    <n v="0.5"/>
    <n v="0.25"/>
    <n v="0.25"/>
    <n v="0.5"/>
    <n v="0.5"/>
    <n v="0.17499999999999999"/>
    <n v="0.93500000000000005"/>
    <x v="0"/>
  </r>
  <r>
    <s v="2127235"/>
    <s v="207624112022120120"/>
    <s v="DF20227395553"/>
    <x v="208"/>
    <x v="152"/>
    <s v="Cristobal toro"/>
    <s v="Quebrada de macul 7069"/>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27222"/>
    <s v="207624112022113928"/>
    <s v="DF20227401230"/>
    <x v="208"/>
    <x v="157"/>
    <s v="Cristobal toro"/>
    <s v="Peatones E 5654"/>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27207"/>
    <s v="207624112022111448"/>
    <s v="DF20227401329"/>
    <x v="208"/>
    <x v="160"/>
    <s v="Cristobal toro"/>
    <s v="Calle 2 5208"/>
    <s v="Peñalolén"/>
    <x v="0"/>
    <s v="Cumple"/>
    <s v="Cumple"/>
    <s v="No Aplica"/>
    <s v="No Aplica"/>
    <s v="Cumple"/>
    <s v="Cumple"/>
    <s v="No"/>
    <s v="S/N"/>
    <s v="S/N"/>
    <s v="No Aplica"/>
    <s v="No Aplica"/>
    <s v="No Aplica"/>
    <s v="Cumple"/>
    <s v="Cumple Parcialmente"/>
    <s v="Falta mayor data en fotos . Problema externo TD"/>
    <x v="5"/>
    <x v="0"/>
    <x v="10"/>
    <x v="0"/>
    <n v="0.5"/>
    <n v="0.5"/>
    <n v="0.5"/>
    <n v="0.5"/>
    <n v="0.5"/>
    <n v="0.5"/>
    <n v="0.25"/>
    <n v="0.25"/>
    <n v="0.5"/>
    <n v="0.5"/>
    <n v="0.17499999999999999"/>
    <n v="0.93500000000000005"/>
    <x v="0"/>
  </r>
  <r>
    <s v="2127197"/>
    <s v="207624112022110228"/>
    <s v="DF20227403168"/>
    <x v="208"/>
    <x v="157"/>
    <s v="Cristobal toro"/>
    <s v="Peñuelas 5859"/>
    <s v="Peñalolén"/>
    <x v="0"/>
    <s v="Cumple"/>
    <s v="Cumple"/>
    <s v="No Aplica"/>
    <s v="No Aplica"/>
    <s v="Cumple"/>
    <s v="Cumple"/>
    <s v="No"/>
    <s v="S/N"/>
    <s v="S/N"/>
    <s v="No Aplica"/>
    <s v="No Aplica"/>
    <s v="No Aplica"/>
    <s v="No Cumple"/>
    <s v="No Cumple"/>
    <s v="Falta maxima de fotos exigidas , mas data . Sector hostil , no se toman muchas fotos por precaucion Sin moradores"/>
    <x v="5"/>
    <x v="0"/>
    <x v="10"/>
    <x v="0"/>
    <n v="0.5"/>
    <n v="0.5"/>
    <n v="0.5"/>
    <n v="0.5"/>
    <n v="0.5"/>
    <n v="0.5"/>
    <n v="0.25"/>
    <n v="0.25"/>
    <n v="0.5"/>
    <n v="0"/>
    <n v="0"/>
    <n v="0.8"/>
    <x v="0"/>
  </r>
  <r>
    <s v="2130174"/>
    <s v="207625112022164333"/>
    <s v="DF20227512817"/>
    <x v="209"/>
    <x v="250"/>
    <s v="Cristobal toro"/>
    <s v="Corregidor zañartu 11573"/>
    <s v="La Florida"/>
    <x v="0"/>
    <s v="Cumple"/>
    <s v="Cumple"/>
    <s v="No Aplica"/>
    <s v="No Aplica"/>
    <s v="Cumple"/>
    <s v="Cumple"/>
    <s v="No"/>
    <s v="S/N"/>
    <s v="S/N"/>
    <s v="No Aplica"/>
    <s v="No Aplica"/>
    <s v="No Aplica"/>
    <s v="No Cumple"/>
    <s v="No Cumple"/>
    <s v="Falta mayor data en fotos . Sin moradores ."/>
    <x v="8"/>
    <x v="0"/>
    <x v="10"/>
    <x v="0"/>
    <n v="0.5"/>
    <n v="0.5"/>
    <n v="0.5"/>
    <n v="0.5"/>
    <n v="0.5"/>
    <n v="0.5"/>
    <n v="0.25"/>
    <n v="0.25"/>
    <n v="0.5"/>
    <n v="0"/>
    <n v="0"/>
    <n v="0.8"/>
    <x v="0"/>
  </r>
  <r>
    <s v="2130083"/>
    <s v="207625112022155345"/>
    <s v="DF20227511085"/>
    <x v="209"/>
    <x v="243"/>
    <s v="Cristobal toro"/>
    <s v="La florida 10695"/>
    <s v="La Florida"/>
    <x v="0"/>
    <s v="Cumple"/>
    <s v="Cumple"/>
    <s v="No Aplica"/>
    <s v="No Aplica"/>
    <s v="Cumple"/>
    <s v="Cumple"/>
    <s v="No"/>
    <s v="S/N"/>
    <s v="S/N"/>
    <s v="No Aplica"/>
    <s v="No Aplica"/>
    <s v="No Aplica"/>
    <s v="Cumple"/>
    <s v="Cumple"/>
    <s v="Problema externo TD ."/>
    <x v="8"/>
    <x v="0"/>
    <x v="10"/>
    <x v="0"/>
    <n v="0.5"/>
    <n v="0.5"/>
    <n v="0.5"/>
    <n v="0.5"/>
    <n v="0.5"/>
    <n v="0.5"/>
    <n v="0.25"/>
    <n v="0.25"/>
    <n v="0.5"/>
    <n v="0.5"/>
    <n v="0.5"/>
    <n v="1"/>
    <x v="0"/>
  </r>
  <r>
    <s v="2130051"/>
    <s v="207625112022153537"/>
    <s v="DF20227512863"/>
    <x v="209"/>
    <x v="250"/>
    <s v="Cristobal toro"/>
    <s v="Juan de pineda 7578"/>
    <s v="La Florida"/>
    <x v="0"/>
    <s v="Cumple"/>
    <s v="Cumple"/>
    <s v="No Aplica"/>
    <s v="No Aplica"/>
    <s v="Cumple"/>
    <s v="Cumple"/>
    <s v="No"/>
    <s v="S/N"/>
    <s v="S/N"/>
    <s v="No Aplica"/>
    <s v="No Aplica"/>
    <s v="No Aplica"/>
    <s v="No Cumple"/>
    <s v="No Cumple"/>
    <s v="Falta maxima de fotos exigidas . Mas data . Sin moradores ."/>
    <x v="8"/>
    <x v="0"/>
    <x v="10"/>
    <x v="0"/>
    <n v="0.5"/>
    <n v="0.5"/>
    <n v="0.5"/>
    <n v="0.5"/>
    <n v="0.5"/>
    <n v="0.5"/>
    <n v="0.25"/>
    <n v="0.25"/>
    <n v="0.5"/>
    <n v="0"/>
    <n v="0"/>
    <n v="0.8"/>
    <x v="0"/>
  </r>
  <r>
    <s v="2129950"/>
    <s v="207625112022124753"/>
    <s v="DF20227403870"/>
    <x v="209"/>
    <x v="157"/>
    <s v="Cristobal toro"/>
    <s v="Calle k 132"/>
    <s v="La Granja"/>
    <x v="0"/>
    <s v="Cumple"/>
    <s v="Cumple"/>
    <s v="No Aplica"/>
    <s v="No Aplica"/>
    <s v="Cumple"/>
    <s v="Cumple"/>
    <s v="No"/>
    <s v="S/N"/>
    <s v="S/N"/>
    <s v="No Aplica"/>
    <s v="No Aplica"/>
    <s v="No Aplica"/>
    <s v="Cumple"/>
    <s v="Cumple"/>
    <s v="Sector conflictivo . Problema externo Td dae"/>
    <x v="5"/>
    <x v="0"/>
    <x v="10"/>
    <x v="0"/>
    <n v="0.5"/>
    <n v="0.5"/>
    <n v="0.5"/>
    <n v="0.5"/>
    <n v="0.5"/>
    <n v="0.5"/>
    <n v="0.25"/>
    <n v="0.25"/>
    <n v="0.5"/>
    <n v="0.5"/>
    <n v="0.5"/>
    <n v="1"/>
    <x v="0"/>
  </r>
  <r>
    <s v="2129916"/>
    <s v="207625112022114856"/>
    <s v="DF20227511807"/>
    <x v="209"/>
    <x v="250"/>
    <s v="Cristobal toro"/>
    <s v="Vicuña mackena 1700"/>
    <s v="San Ramón"/>
    <x v="0"/>
    <s v="Cumple"/>
    <s v="Cumple"/>
    <s v="No Aplica"/>
    <s v="No Aplica"/>
    <s v="Cumple"/>
    <s v="Cumple"/>
    <s v="No"/>
    <s v="S/N"/>
    <s v="S/N"/>
    <s v="No Aplica"/>
    <s v="No Aplica"/>
    <s v="No Aplica"/>
    <s v="No Cumple"/>
    <s v="No Cumple"/>
    <s v="Falta maxima de fotos exigidas . Mas data ."/>
    <x v="8"/>
    <x v="0"/>
    <x v="10"/>
    <x v="0"/>
    <n v="0.5"/>
    <n v="0.5"/>
    <n v="0.5"/>
    <n v="0.5"/>
    <n v="0.5"/>
    <n v="0.5"/>
    <n v="0.25"/>
    <n v="0.25"/>
    <n v="0.5"/>
    <n v="0"/>
    <n v="0"/>
    <n v="0.8"/>
    <x v="0"/>
  </r>
  <r>
    <s v="2129915"/>
    <s v="207625112022114641"/>
    <s v="DF20227511834"/>
    <x v="209"/>
    <x v="250"/>
    <s v="Cristobal toro"/>
    <s v="Vicuña mackena 1697"/>
    <s v="San Ramón"/>
    <x v="0"/>
    <s v="Cumple"/>
    <s v="Cumple"/>
    <s v="No Aplica"/>
    <s v="No Aplica"/>
    <s v="Cumple"/>
    <s v="Cumple"/>
    <s v="No"/>
    <s v="S/N"/>
    <s v="S/N"/>
    <s v="No Aplica"/>
    <s v="No Aplica"/>
    <s v="No Aplica"/>
    <s v="Cumple"/>
    <s v="Cumple"/>
    <s v="Problema externo TD"/>
    <x v="8"/>
    <x v="0"/>
    <x v="10"/>
    <x v="0"/>
    <n v="0.5"/>
    <n v="0.5"/>
    <n v="0.5"/>
    <n v="0.5"/>
    <n v="0.5"/>
    <n v="0.5"/>
    <n v="0.25"/>
    <n v="0.25"/>
    <n v="0.5"/>
    <n v="0.5"/>
    <n v="0.5"/>
    <n v="1"/>
    <x v="0"/>
  </r>
  <r>
    <s v="2129908"/>
    <s v="207625112022113142"/>
    <s v="DF20227514085"/>
    <x v="209"/>
    <x v="259"/>
    <s v="Cristobal toro"/>
    <s v="Almirante latorre 9431"/>
    <s v="La Cisterna"/>
    <x v="0"/>
    <s v="Cumple"/>
    <s v="Cumple"/>
    <s v="No Aplica"/>
    <s v="No Aplica"/>
    <s v="Cumple"/>
    <s v="Cumple"/>
    <s v="No"/>
    <s v="S/N"/>
    <s v="S/N"/>
    <s v="No Aplica"/>
    <s v="No Aplica"/>
    <s v="No Aplica"/>
    <s v="Cumple"/>
    <s v="Cumple"/>
    <s v="Problema externo TD , dae"/>
    <x v="8"/>
    <x v="0"/>
    <x v="10"/>
    <x v="0"/>
    <n v="0.5"/>
    <n v="0.5"/>
    <n v="0.5"/>
    <n v="0.5"/>
    <n v="0.5"/>
    <n v="0.5"/>
    <n v="0.25"/>
    <n v="0.25"/>
    <n v="0.5"/>
    <n v="0.5"/>
    <n v="0.5"/>
    <n v="1"/>
    <x v="0"/>
  </r>
  <r>
    <s v="2129899"/>
    <s v="207625112022111404"/>
    <s v="DF20227394903"/>
    <x v="209"/>
    <x v="152"/>
    <s v="Cristobal toro"/>
    <s v="San francisco 9741"/>
    <s v="La Cisterna"/>
    <x v="0"/>
    <s v="Cumple"/>
    <s v="Cumple"/>
    <s v="No Aplica"/>
    <s v="No Aplica"/>
    <s v="Cumple"/>
    <s v="Cumple"/>
    <s v="No"/>
    <s v="S/N"/>
    <s v="S/N"/>
    <s v="No Aplica"/>
    <s v="No Aplica"/>
    <s v="No Aplica"/>
    <s v="Cumple"/>
    <s v="Cumple"/>
    <s v="Sector conflictivo , no se toman fotos por precaucion ."/>
    <x v="5"/>
    <x v="0"/>
    <x v="10"/>
    <x v="0"/>
    <n v="0.5"/>
    <n v="0.5"/>
    <n v="0.5"/>
    <n v="0.5"/>
    <n v="0.5"/>
    <n v="0.5"/>
    <n v="0.25"/>
    <n v="0.25"/>
    <n v="0.5"/>
    <n v="0.5"/>
    <n v="0.5"/>
    <n v="1"/>
    <x v="0"/>
  </r>
  <r>
    <s v="2129868"/>
    <s v="207625112022111009"/>
    <s v="DF20227513060"/>
    <x v="209"/>
    <x v="250"/>
    <s v="Cristobal toro"/>
    <s v="Gran avenida 7090"/>
    <s v="La Cisterna"/>
    <x v="0"/>
    <s v="Cumple"/>
    <s v="Cumple"/>
    <s v="No Aplica"/>
    <s v="No Aplica"/>
    <s v="Cumple"/>
    <s v="Cumple"/>
    <s v="No"/>
    <s v="S/N"/>
    <s v="S/N"/>
    <s v="No Aplica"/>
    <s v="No Aplica"/>
    <s v="No Aplica"/>
    <s v="Cumple"/>
    <s v="Cumple"/>
    <s v="Sun acceso a medidor , no hay llaves para nicho ."/>
    <x v="8"/>
    <x v="0"/>
    <x v="10"/>
    <x v="0"/>
    <n v="0.5"/>
    <n v="0.5"/>
    <n v="0.5"/>
    <n v="0.5"/>
    <n v="0.5"/>
    <n v="0.5"/>
    <n v="0.25"/>
    <n v="0.25"/>
    <n v="0.5"/>
    <n v="0.5"/>
    <n v="0.5"/>
    <n v="1"/>
    <x v="0"/>
  </r>
  <r>
    <s v="2129799"/>
    <s v="207625112022103815"/>
    <s v="DF20227514030"/>
    <x v="209"/>
    <x v="259"/>
    <s v="Cristobal toro"/>
    <s v="Italia 1245"/>
    <s v="La Cisterna"/>
    <x v="0"/>
    <s v="Cumple"/>
    <s v="Cumple"/>
    <s v="No Aplica"/>
    <s v="No Aplica"/>
    <s v="Cumple"/>
    <s v="Cumple"/>
    <s v="No"/>
    <s v="S/N"/>
    <s v="S/N"/>
    <s v="No Aplica"/>
    <s v="No Aplica"/>
    <s v="No Aplica"/>
    <s v="Cumple"/>
    <s v="Cumple"/>
    <s v="Problema externo TD"/>
    <x v="8"/>
    <x v="0"/>
    <x v="10"/>
    <x v="0"/>
    <n v="0.5"/>
    <n v="0.5"/>
    <n v="0.5"/>
    <n v="0.5"/>
    <n v="0.5"/>
    <n v="0.5"/>
    <n v="0.25"/>
    <n v="0.25"/>
    <n v="0.5"/>
    <n v="0.5"/>
    <n v="0.5"/>
    <n v="1"/>
    <x v="0"/>
  </r>
  <r>
    <s v="2129650"/>
    <s v="207625112022102406"/>
    <s v="DF20227512953"/>
    <x v="209"/>
    <x v="255"/>
    <s v="Cristobal toro"/>
    <s v="El parron 677 dpto 533"/>
    <s v="La Cisterna"/>
    <x v="0"/>
    <s v="Cumple"/>
    <s v="Cumple"/>
    <s v="No Aplica"/>
    <s v="No Aplica"/>
    <s v="Cumple"/>
    <s v="Cumple"/>
    <s v="No"/>
    <s v="S/N"/>
    <s v="S/N"/>
    <s v="No Aplica"/>
    <s v="No Aplica"/>
    <s v="No Aplica"/>
    <s v="No Cumple"/>
    <s v="No Cumple"/>
    <s v="Falta maxima de fotos exigidas . Sin acceso a medidores y dptos . Ya que no hay personal a cargo de acceso"/>
    <x v="8"/>
    <x v="0"/>
    <x v="10"/>
    <x v="0"/>
    <n v="0.5"/>
    <n v="0.5"/>
    <n v="0.5"/>
    <n v="0.5"/>
    <n v="0.5"/>
    <n v="0.5"/>
    <n v="0.25"/>
    <n v="0.25"/>
    <n v="0.5"/>
    <n v="0"/>
    <n v="0"/>
    <n v="0.8"/>
    <x v="0"/>
  </r>
  <r>
    <s v="2129499"/>
    <s v="207625112022100111"/>
    <s v="DF20227395721"/>
    <x v="209"/>
    <x v="161"/>
    <s v="Cristobal toro"/>
    <s v="Lo ovalle 854 ED C dpto 1202"/>
    <s v="La Cisterna"/>
    <x v="0"/>
    <s v="Cumple"/>
    <s v="Cumple"/>
    <s v="No Aplica"/>
    <s v="No Aplica"/>
    <s v="Cumple"/>
    <s v="Cumple"/>
    <s v="No"/>
    <s v="S/N"/>
    <s v="S/N"/>
    <s v="No Aplica"/>
    <s v="No Aplica"/>
    <s v="No Aplica"/>
    <s v="No Cumple"/>
    <s v="No Cumple"/>
    <s v="Falta maxima de fotos exigidas . Mas data . Atiende concerge , no permite acceso a medidores , ya q no se encuentra cliente en dpto . Si no es emergencia no deja entrar   No entrega datos ."/>
    <x v="5"/>
    <x v="0"/>
    <x v="10"/>
    <x v="0"/>
    <n v="0.5"/>
    <n v="0.5"/>
    <n v="0.5"/>
    <n v="0.5"/>
    <n v="0.5"/>
    <n v="0.5"/>
    <n v="0.25"/>
    <n v="0.25"/>
    <n v="0.5"/>
    <n v="0"/>
    <n v="0"/>
    <n v="0.8"/>
    <x v="0"/>
  </r>
  <r>
    <s v="2132947"/>
    <s v="207528112022153912"/>
    <s v="DF20227380550"/>
    <x v="210"/>
    <x v="176"/>
    <s v="AARON HUENCHUMIL"/>
    <s v="Brisas del Maipo #1248"/>
    <s v="La Cisterna"/>
    <x v="0"/>
    <s v="Cumple"/>
    <s v="Cumple"/>
    <s v="No Aplica"/>
    <s v="No Aplica"/>
    <s v="Cumple"/>
    <s v="Cumple"/>
    <s v="No"/>
    <s v="S/N"/>
    <s v="S/N"/>
    <s v="No Aplica"/>
    <s v="No Aplica"/>
    <s v="No Aplica"/>
    <s v="Cumple"/>
    <s v="Cumple"/>
    <s v="1- Suministro electrico normalizado en el sector"/>
    <x v="5"/>
    <x v="0"/>
    <x v="10"/>
    <x v="0"/>
    <n v="0.5"/>
    <n v="0.5"/>
    <n v="0.5"/>
    <n v="0.5"/>
    <n v="0.5"/>
    <n v="0.5"/>
    <n v="0.25"/>
    <n v="0.25"/>
    <n v="0.5"/>
    <n v="0.5"/>
    <n v="0.5"/>
    <n v="1"/>
    <x v="0"/>
  </r>
  <r>
    <s v="2132945"/>
    <s v="207528112022153455"/>
    <s v="DF20227380592"/>
    <x v="210"/>
    <x v="164"/>
    <s v="AARON HUENCHUMIL"/>
    <s v="Brisas del Maipo #1242"/>
    <s v="La Cisterna"/>
    <x v="0"/>
    <s v="Cumple"/>
    <s v="Cumple"/>
    <s v="No Cumple"/>
    <s v="No Cumple"/>
    <s v="Cumple"/>
    <s v="Cumple"/>
    <s v="No"/>
    <s v="S/N"/>
    <s v="S/N"/>
    <s v="No Aplica"/>
    <s v="No Aplica"/>
    <s v="No Aplica"/>
    <s v="No Cumple"/>
    <s v="No Cumple"/>
    <s v="1-Cliente no se encuentra en domicilio  2-Acometida reparada de forma provisoria con union"/>
    <x v="5"/>
    <x v="0"/>
    <x v="10"/>
    <x v="0"/>
    <n v="0.5"/>
    <n v="0.5"/>
    <n v="0"/>
    <n v="0"/>
    <n v="0.5"/>
    <n v="0.5"/>
    <n v="0.25"/>
    <n v="0.25"/>
    <n v="0.5"/>
    <n v="0"/>
    <n v="0"/>
    <n v="0.5"/>
    <x v="0"/>
  </r>
  <r>
    <s v="2132940"/>
    <s v="207528112022152434"/>
    <s v="DF20227379325"/>
    <x v="210"/>
    <x v="150"/>
    <s v="AARON HUENCHUMIL"/>
    <s v="Jose Joaquin Prieto #8752"/>
    <s v="La Cisterna"/>
    <x v="0"/>
    <s v="Cumple"/>
    <s v="Cumple"/>
    <s v="No Aplica"/>
    <s v="No Aplica"/>
    <s v="Cumple"/>
    <s v="Cumple"/>
    <s v="No"/>
    <s v="S/N"/>
    <s v="S/N"/>
    <s v="No Aplica"/>
    <s v="No Aplica"/>
    <s v="No Aplica"/>
    <s v="Cumple"/>
    <s v="Cumple"/>
    <s v="1- Cliente no se encuentra en domicilio 2- Se aprecia union en acometida"/>
    <x v="5"/>
    <x v="0"/>
    <x v="10"/>
    <x v="0"/>
    <n v="0.5"/>
    <n v="0.5"/>
    <n v="0.5"/>
    <n v="0.5"/>
    <n v="0.5"/>
    <n v="0.5"/>
    <n v="0.25"/>
    <n v="0.25"/>
    <n v="0.5"/>
    <n v="0.5"/>
    <n v="0.5"/>
    <n v="1"/>
    <x v="0"/>
  </r>
  <r>
    <s v="2132935"/>
    <s v="207528112022151247"/>
    <s v="DF20227374895"/>
    <x v="210"/>
    <x v="139"/>
    <s v="AARON HUENCHUMIL"/>
    <s v="Bogota #8592"/>
    <s v="La Cisterna"/>
    <x v="0"/>
    <s v="Cumple"/>
    <s v="Cumple"/>
    <s v="Cumple"/>
    <s v="Cumple"/>
    <s v="Cumple"/>
    <s v="Cumple"/>
    <s v="No"/>
    <s v="S/N"/>
    <s v="S/N"/>
    <s v="No Aplica"/>
    <s v="No Aplica"/>
    <s v="No Aplica"/>
    <s v="Cumple"/>
    <s v="Cumple"/>
    <s v="1- Suministro electrico normalizado en pasaje"/>
    <x v="5"/>
    <x v="0"/>
    <x v="10"/>
    <x v="0"/>
    <n v="0.5"/>
    <n v="0.5"/>
    <n v="0.5"/>
    <n v="0.5"/>
    <n v="0.5"/>
    <n v="0.5"/>
    <n v="0.25"/>
    <n v="0.25"/>
    <n v="0.5"/>
    <n v="0.5"/>
    <n v="0.5"/>
    <n v="1"/>
    <x v="0"/>
  </r>
  <r>
    <s v="2132933"/>
    <s v="207528112022150450"/>
    <s v="DF20227379356"/>
    <x v="210"/>
    <x v="150"/>
    <s v="AARON HUENCHUMIL"/>
    <s v="Paz #8636"/>
    <s v="La Cisterna"/>
    <x v="0"/>
    <s v="Cumple"/>
    <s v="Cumple"/>
    <s v="No Aplica"/>
    <s v="No Aplica"/>
    <s v="Cumple"/>
    <s v="Cumple"/>
    <s v="No"/>
    <s v="S/N"/>
    <s v="S/N"/>
    <s v="No Aplica"/>
    <s v="No Aplica"/>
    <s v="No Aplica"/>
    <s v="Cumple"/>
    <s v="Cumple"/>
    <s v="1- Cliente no se encuentra en domicilio"/>
    <x v="5"/>
    <x v="0"/>
    <x v="10"/>
    <x v="0"/>
    <n v="0.5"/>
    <n v="0.5"/>
    <n v="0.5"/>
    <n v="0.5"/>
    <n v="0.5"/>
    <n v="0.5"/>
    <n v="0.25"/>
    <n v="0.25"/>
    <n v="0.5"/>
    <n v="0.5"/>
    <n v="0.5"/>
    <n v="1"/>
    <x v="0"/>
  </r>
  <r>
    <s v="2132916"/>
    <s v="207628112022144309"/>
    <s v="DF20227409125"/>
    <x v="210"/>
    <x v="158"/>
    <s v="Cristobal toro"/>
    <s v="Parque puyehue oriente 2950"/>
    <s v="Peñalolén"/>
    <x v="0"/>
    <s v="Cumple"/>
    <s v="Cumple"/>
    <s v="No Aplica"/>
    <s v="No Aplica"/>
    <s v="Cumple"/>
    <s v="Cumple"/>
    <s v="No"/>
    <s v="S/N"/>
    <s v="S/N"/>
    <s v="No Aplica"/>
    <s v="No Aplica"/>
    <s v="No Aplica"/>
    <s v="Cumple"/>
    <s v="Cumple Parcialmente"/>
    <s v="Falta mayor data en fotografias . Guardia no permite acceso , indica q cliente no se encientra en domicilio , no hay registro de visita de personal de emergencia"/>
    <x v="5"/>
    <x v="0"/>
    <x v="10"/>
    <x v="0"/>
    <n v="0.5"/>
    <n v="0.5"/>
    <n v="0.5"/>
    <n v="0.5"/>
    <n v="0.5"/>
    <n v="0.5"/>
    <n v="0.25"/>
    <n v="0.25"/>
    <n v="0.5"/>
    <n v="0.5"/>
    <n v="0.17499999999999999"/>
    <n v="0.93500000000000005"/>
    <x v="0"/>
  </r>
  <r>
    <s v="2132783"/>
    <s v="207528112022144001"/>
    <s v="DF20227505987"/>
    <x v="210"/>
    <x v="248"/>
    <s v="AARON HUENCHUMIL"/>
    <s v="Trinidad Ramirez #01080 C"/>
    <s v="La Cisterna"/>
    <x v="0"/>
    <s v="Cumple"/>
    <s v="Cumple"/>
    <s v="No Aplica"/>
    <s v="No Aplica"/>
    <s v="Cumple"/>
    <s v="Cumple"/>
    <s v="No"/>
    <s v="S/N"/>
    <s v="S/N"/>
    <s v="No Aplica"/>
    <s v="No Aplica"/>
    <s v="No Aplica"/>
    <s v="Cumple Mayormente"/>
    <s v="Cumple"/>
    <s v="1- Cliente no se encuentra en domicilio"/>
    <x v="8"/>
    <x v="0"/>
    <x v="10"/>
    <x v="0"/>
    <n v="0.5"/>
    <n v="0.5"/>
    <n v="0.5"/>
    <n v="0.5"/>
    <n v="0.5"/>
    <n v="0.5"/>
    <n v="0.25"/>
    <n v="0.25"/>
    <n v="0.5"/>
    <n v="0.32500000000000001"/>
    <n v="0.5"/>
    <n v="0.96500000000000008"/>
    <x v="0"/>
  </r>
  <r>
    <s v="2132776"/>
    <s v="207528112022143208"/>
    <s v="DF20227504999"/>
    <x v="210"/>
    <x v="237"/>
    <s v="AARON HUENCHUMIL"/>
    <s v="Manuel Renfingo #9257"/>
    <s v="La Cisterna"/>
    <x v="0"/>
    <s v="Cumple"/>
    <s v="Cumple"/>
    <s v="No Aplica"/>
    <s v="No Aplica"/>
    <s v="Cumple"/>
    <s v="Cumple"/>
    <s v="No"/>
    <s v="S/N"/>
    <s v="S/N"/>
    <s v="No Aplica"/>
    <s v="No Aplica"/>
    <s v="No Aplica"/>
    <s v="Cumple Mayormente"/>
    <s v="Cumple"/>
    <s v="1- Casa en remodelacion, maestro confirmaque domicilio se encuentra con suministro electrico"/>
    <x v="8"/>
    <x v="0"/>
    <x v="10"/>
    <x v="0"/>
    <n v="0.5"/>
    <n v="0.5"/>
    <n v="0.5"/>
    <n v="0.5"/>
    <n v="0.5"/>
    <n v="0.5"/>
    <n v="0.25"/>
    <n v="0.25"/>
    <n v="0.5"/>
    <n v="0.32500000000000001"/>
    <n v="0.5"/>
    <n v="0.96500000000000008"/>
    <x v="0"/>
  </r>
  <r>
    <s v="2132759"/>
    <s v="207528112022142232"/>
    <s v="DF20227383330"/>
    <x v="210"/>
    <x v="169"/>
    <s v="AARON HUENCHUMIL"/>
    <s v="Antonio Varas #9236"/>
    <s v="La Cisterna"/>
    <x v="0"/>
    <s v="Cumple"/>
    <s v="Cumple"/>
    <s v="No Aplica"/>
    <s v="No Aplica"/>
    <s v="Cumple"/>
    <s v="Cumple"/>
    <s v="No"/>
    <s v="S/N"/>
    <s v="S/N"/>
    <s v="No Aplica"/>
    <s v="No Aplica"/>
    <s v="No Aplica"/>
    <s v="Cumple"/>
    <s v="Cumple"/>
    <s v="1- Suministro electrico normalizado"/>
    <x v="5"/>
    <x v="0"/>
    <x v="10"/>
    <x v="0"/>
    <n v="0.5"/>
    <n v="0.5"/>
    <n v="0.5"/>
    <n v="0.5"/>
    <n v="0.5"/>
    <n v="0.5"/>
    <n v="0.25"/>
    <n v="0.25"/>
    <n v="0.5"/>
    <n v="0.5"/>
    <n v="0.5"/>
    <n v="1"/>
    <x v="0"/>
  </r>
  <r>
    <s v="2132753"/>
    <s v="207528112022141231"/>
    <s v="DF20227375769"/>
    <x v="210"/>
    <x v="139"/>
    <s v="AARON HUENCHUMIL"/>
    <s v="Calamar #8987"/>
    <s v="La Cisterna"/>
    <x v="0"/>
    <s v="Cumple"/>
    <s v="Cumple"/>
    <s v="No Cumple"/>
    <s v="No Cumple"/>
    <s v="Cumple"/>
    <s v="Cumple"/>
    <s v="No"/>
    <s v="S/N"/>
    <s v="S/N"/>
    <s v="No Aplica"/>
    <s v="No Aplica"/>
    <s v="No Aplica"/>
    <s v="Cumple Parcialmente"/>
    <s v="Cumple Parcialmente"/>
    <s v="1- TD 10453 se encuentra normalizado  2- No declaran codigo de material utilizado, pero si describen su uso"/>
    <x v="5"/>
    <x v="0"/>
    <x v="10"/>
    <x v="0"/>
    <n v="0.5"/>
    <n v="0.5"/>
    <n v="0"/>
    <n v="0"/>
    <n v="0.5"/>
    <n v="0.5"/>
    <n v="0.25"/>
    <n v="0.25"/>
    <n v="0.5"/>
    <n v="0.17499999999999999"/>
    <n v="0.17499999999999999"/>
    <n v="0.56999999999999995"/>
    <x v="0"/>
  </r>
  <r>
    <s v="2132751"/>
    <s v="207528112022140844"/>
    <s v="DF20227386443"/>
    <x v="210"/>
    <x v="174"/>
    <s v="AARON HUENCHUMIL"/>
    <s v="Goycolea #1171"/>
    <s v="La Cisterna"/>
    <x v="0"/>
    <s v="Cumple"/>
    <s v="Cumple"/>
    <s v="No Aplica"/>
    <s v="No Aplica"/>
    <s v="Cumple"/>
    <s v="Cumple"/>
    <s v="No"/>
    <s v="S/N"/>
    <s v="S/N"/>
    <s v="No Aplica"/>
    <s v="No Aplica"/>
    <s v="No Aplica"/>
    <s v="Cumple Mayormente"/>
    <s v="Cumple"/>
    <s v="1- Me retiro del lugar debido a gente drogadicta pidiendo dinero de forma hostil"/>
    <x v="5"/>
    <x v="0"/>
    <x v="10"/>
    <x v="0"/>
    <n v="0.5"/>
    <n v="0.5"/>
    <n v="0.5"/>
    <n v="0.5"/>
    <n v="0.5"/>
    <n v="0.5"/>
    <n v="0.25"/>
    <n v="0.25"/>
    <n v="0.5"/>
    <n v="0.32500000000000001"/>
    <n v="0.5"/>
    <n v="0.96500000000000008"/>
    <x v="0"/>
  </r>
  <r>
    <s v="2132749"/>
    <s v="207528112022140235"/>
    <s v="DF20227388522"/>
    <x v="210"/>
    <x v="170"/>
    <s v="AARON HUENCHUMIL"/>
    <s v="Comandante Andres Soza #9069"/>
    <s v="La Cisterna"/>
    <x v="0"/>
    <s v="Cumple"/>
    <s v="Cumple"/>
    <s v="No Cumple"/>
    <s v="No Cumple"/>
    <s v="Cumple"/>
    <s v="Cumple"/>
    <s v="No"/>
    <s v="S/N"/>
    <s v="S/N"/>
    <s v="No Aplica"/>
    <s v="No Aplica"/>
    <s v="No Aplica"/>
    <s v="Cumple Mayormente"/>
    <s v="Cumple"/>
    <s v="1- Clienge no se encuentra en domicilio"/>
    <x v="5"/>
    <x v="0"/>
    <x v="10"/>
    <x v="0"/>
    <n v="0.5"/>
    <n v="0.5"/>
    <n v="0"/>
    <n v="0"/>
    <n v="0.5"/>
    <n v="0.5"/>
    <n v="0.25"/>
    <n v="0.25"/>
    <n v="0.5"/>
    <n v="0.32500000000000001"/>
    <n v="0.5"/>
    <n v="0.66500000000000004"/>
    <x v="0"/>
  </r>
  <r>
    <s v="2132737"/>
    <s v="207528112022132220"/>
    <s v="DF20227374423"/>
    <x v="210"/>
    <x v="139"/>
    <s v="AARON HUENCHUMIL"/>
    <s v="Goycolea #612"/>
    <s v="La Cisterna"/>
    <x v="0"/>
    <s v="Cumple"/>
    <s v="Cumple"/>
    <s v="Cumple"/>
    <s v="Cumple"/>
    <s v="Cumple"/>
    <s v="Cumple"/>
    <s v="No"/>
    <s v="S/N"/>
    <s v="S/N"/>
    <s v="No Aplica"/>
    <s v="No Aplica"/>
    <s v="No Aplica"/>
    <s v="Cumple"/>
    <s v="Cumple"/>
    <s v="1- TD 74311 se encuentra normalizado"/>
    <x v="5"/>
    <x v="0"/>
    <x v="10"/>
    <x v="0"/>
    <n v="0.5"/>
    <n v="0.5"/>
    <n v="0.5"/>
    <n v="0.5"/>
    <n v="0.5"/>
    <n v="0.5"/>
    <n v="0.25"/>
    <n v="0.25"/>
    <n v="0.5"/>
    <n v="0.5"/>
    <n v="0.5"/>
    <n v="1"/>
    <x v="0"/>
  </r>
  <r>
    <s v="2132734"/>
    <s v="207528112022131147"/>
    <s v="DF20227392451"/>
    <x v="210"/>
    <x v="155"/>
    <s v="AARON HUENCHUMIL"/>
    <s v="Av. Ossa #0735"/>
    <s v="La Cisterna"/>
    <x v="0"/>
    <s v="Cumple"/>
    <s v="Cumple"/>
    <s v="No Aplica"/>
    <s v="No Aplica"/>
    <s v="Cumple"/>
    <s v="Cumple"/>
    <s v="No"/>
    <s v="S/N"/>
    <s v="S/N"/>
    <s v="No Aplica"/>
    <s v="No Aplica"/>
    <s v="No Aplica"/>
    <s v="Cumple"/>
    <s v="Cumple"/>
    <s v="1- TD 10453 se encuentra en servicio normal"/>
    <x v="5"/>
    <x v="0"/>
    <x v="10"/>
    <x v="0"/>
    <n v="0.5"/>
    <n v="0.5"/>
    <n v="0.5"/>
    <n v="0.5"/>
    <n v="0.5"/>
    <n v="0.5"/>
    <n v="0.25"/>
    <n v="0.25"/>
    <n v="0.5"/>
    <n v="0.5"/>
    <n v="0.5"/>
    <n v="1"/>
    <x v="0"/>
  </r>
  <r>
    <s v="2132733"/>
    <s v="207628112022130515"/>
    <s v="DF20227395501"/>
    <x v="210"/>
    <x v="152"/>
    <s v="Cristobal toro"/>
    <s v="Las vertientes 10075"/>
    <s v="Peñalolén"/>
    <x v="0"/>
    <s v="Cumple"/>
    <s v="Cumple"/>
    <s v="Cumple"/>
    <s v="Cumple"/>
    <s v="Cumple"/>
    <s v="Cumple"/>
    <s v="No"/>
    <s v="S/N"/>
    <s v="S/N"/>
    <s v="No Aplica"/>
    <s v="No Aplica"/>
    <s v="No Aplica"/>
    <s v="Cumple"/>
    <s v="Cumple Parcialmente"/>
    <s v="Falta mayor data en fotografias . Atiende cliente no muy empatico con visita . No recuerda visita de personal de emergencia . Por precaucion no se toman muchas fotos"/>
    <x v="5"/>
    <x v="0"/>
    <x v="10"/>
    <x v="0"/>
    <n v="0.5"/>
    <n v="0.5"/>
    <n v="0.5"/>
    <n v="0.5"/>
    <n v="0.5"/>
    <n v="0.5"/>
    <n v="0.25"/>
    <n v="0.25"/>
    <n v="0.5"/>
    <n v="0.5"/>
    <n v="0.17499999999999999"/>
    <n v="0.93500000000000005"/>
    <x v="0"/>
  </r>
  <r>
    <s v="2132731"/>
    <s v="207628112022125853"/>
    <s v="DF20227402165"/>
    <x v="210"/>
    <x v="152"/>
    <s v="Cristobal toro"/>
    <s v="Las vertientes 9949"/>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32726"/>
    <s v="207628112022124946"/>
    <s v="DF20227393095"/>
    <x v="210"/>
    <x v="155"/>
    <s v="Cristobal toro"/>
    <s v="Las vertientes 9770"/>
    <s v="Peñalolén"/>
    <x v="0"/>
    <s v="Cumple"/>
    <s v="Cumple"/>
    <s v="Cumple"/>
    <s v="Cumple"/>
    <s v="Cumple"/>
    <s v="Cumple"/>
    <s v="No"/>
    <s v="S/N"/>
    <s v="S/N"/>
    <s v="No Aplica"/>
    <s v="No Aplica"/>
    <s v="No Aplica"/>
    <s v="Cumple"/>
    <s v="Cumple"/>
    <s v="Sin moradores . Sin mayor observacion"/>
    <x v="5"/>
    <x v="0"/>
    <x v="10"/>
    <x v="0"/>
    <n v="0.5"/>
    <n v="0.5"/>
    <n v="0.5"/>
    <n v="0.5"/>
    <n v="0.5"/>
    <n v="0.5"/>
    <n v="0.25"/>
    <n v="0.25"/>
    <n v="0.5"/>
    <n v="0.5"/>
    <n v="0.5"/>
    <n v="1"/>
    <x v="0"/>
  </r>
  <r>
    <s v="2132718"/>
    <s v="207628112022123651"/>
    <s v="DF20227402136"/>
    <x v="210"/>
    <x v="162"/>
    <s v="Cristobal toro"/>
    <s v="Caballero de la montaña 624 C/ A"/>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32712"/>
    <s v="207628112022122610"/>
    <s v="DF20227402364"/>
    <x v="210"/>
    <x v="162"/>
    <s v="Cristobal toro"/>
    <s v="Los baqueanos 9715"/>
    <s v="Peñalolén"/>
    <x v="0"/>
    <s v="Cumple"/>
    <s v="Cumple"/>
    <s v="No Aplica"/>
    <s v="No Aplica"/>
    <s v="Cumple"/>
    <s v="Cumple"/>
    <s v="No"/>
    <s v="S/N"/>
    <s v="S/N"/>
    <s v="No Aplica"/>
    <s v="No Aplica"/>
    <s v="No Aplica"/>
    <s v="Cumple"/>
    <s v="Cumple"/>
    <s v="Sin moradores . Problema externo TD"/>
    <x v="5"/>
    <x v="0"/>
    <x v="10"/>
    <x v="0"/>
    <n v="0.5"/>
    <n v="0.5"/>
    <n v="0.5"/>
    <n v="0.5"/>
    <n v="0.5"/>
    <n v="0.5"/>
    <n v="0.25"/>
    <n v="0.25"/>
    <n v="0.5"/>
    <n v="0.5"/>
    <n v="0.5"/>
    <n v="1"/>
    <x v="0"/>
  </r>
  <r>
    <s v="2132707"/>
    <s v="207628112022120321"/>
    <s v="DF20227405138"/>
    <x v="210"/>
    <x v="166"/>
    <s v="Cristobal toro"/>
    <s v="12 oriente 2243"/>
    <s v="Peñalolén"/>
    <x v="0"/>
    <s v="Cumple"/>
    <s v="Cumple"/>
    <s v="Cumple"/>
    <s v="Cumple"/>
    <s v="Cumple"/>
    <s v="Cumple"/>
    <s v="No"/>
    <s v="S/N"/>
    <s v="S/N"/>
    <s v="No Aplica"/>
    <s v="No Aplica"/>
    <s v="No Aplica"/>
    <s v="Cumple"/>
    <s v="Cumple"/>
    <s v="Problema externo TD ."/>
    <x v="5"/>
    <x v="0"/>
    <x v="10"/>
    <x v="0"/>
    <n v="0.5"/>
    <n v="0.5"/>
    <n v="0.5"/>
    <n v="0.5"/>
    <n v="0.5"/>
    <n v="0.5"/>
    <n v="0.25"/>
    <n v="0.25"/>
    <n v="0.5"/>
    <n v="0.5"/>
    <n v="0.5"/>
    <n v="1"/>
    <x v="0"/>
  </r>
  <r>
    <s v="2132693"/>
    <s v="207628112022114437"/>
    <s v="DF20227406368"/>
    <x v="210"/>
    <x v="166"/>
    <s v="Cristobal toro"/>
    <s v="Pasaje 142 6592"/>
    <s v="Peñalolén"/>
    <x v="0"/>
    <s v="Cumple"/>
    <s v="Cumple"/>
    <s v="No Aplica"/>
    <s v="No Aplica"/>
    <s v="Cumple"/>
    <s v="Cumple"/>
    <s v="No"/>
    <s v="S/N"/>
    <s v="S/N"/>
    <s v="No Aplica"/>
    <s v="No Aplica"/>
    <s v="No Aplica"/>
    <s v="Cumple"/>
    <s v="Cumple"/>
    <s v="Sector hostil . No se toman muchas fotos por precaucion . Sin moradores ."/>
    <x v="5"/>
    <x v="0"/>
    <x v="10"/>
    <x v="0"/>
    <n v="0.5"/>
    <n v="0.5"/>
    <n v="0.5"/>
    <n v="0.5"/>
    <n v="0.5"/>
    <n v="0.5"/>
    <n v="0.25"/>
    <n v="0.25"/>
    <n v="0.5"/>
    <n v="0.5"/>
    <n v="0.5"/>
    <n v="1"/>
    <x v="0"/>
  </r>
  <r>
    <s v="2132688"/>
    <s v="207628112022113420"/>
    <s v="DF20227397749"/>
    <x v="210"/>
    <x v="153"/>
    <s v="Cristobal toro"/>
    <s v="Pasaje 10 A 1575"/>
    <s v="Peñalolén"/>
    <x v="0"/>
    <s v="Cumple"/>
    <s v="Cumple"/>
    <s v="No Cumple"/>
    <s v="No Cumple"/>
    <s v="Cumple"/>
    <s v="Cumple"/>
    <s v="No"/>
    <s v="S/N"/>
    <s v="S/N"/>
    <s v="No Aplica"/>
    <s v="No Aplica"/>
    <s v="No Aplica"/>
    <s v="Cumple"/>
    <s v="Cumple"/>
    <s v="Sector hostil , no se toman fotos de fachada casa para prevenir problema con vecinos . Sin moradores"/>
    <x v="5"/>
    <x v="0"/>
    <x v="10"/>
    <x v="0"/>
    <n v="0.5"/>
    <n v="0.5"/>
    <n v="0"/>
    <n v="0"/>
    <n v="0.5"/>
    <n v="0.5"/>
    <n v="0.25"/>
    <n v="0.25"/>
    <n v="0.5"/>
    <n v="0.5"/>
    <n v="0.5"/>
    <n v="0.7"/>
    <x v="0"/>
  </r>
  <r>
    <s v="2132679"/>
    <s v="207628112022112020"/>
    <s v="DF20227404714"/>
    <x v="210"/>
    <x v="159"/>
    <s v="Cristobal toro"/>
    <s v="Rio maipo 6720"/>
    <s v="Peñalolén"/>
    <x v="0"/>
    <s v="Cumple"/>
    <s v="Cumple"/>
    <s v="No Aplica"/>
    <s v="No Aplica"/>
    <s v="Cumple"/>
    <s v="Cumple"/>
    <s v="No"/>
    <s v="S/N"/>
    <s v="S/N"/>
    <s v="No Aplica"/>
    <s v="No Aplica"/>
    <s v="No Aplica"/>
    <s v="No Cumple"/>
    <s v="No Cumple"/>
    <s v="Falta maxima de fotos exigidas . Problema externo TD . Sector hostil"/>
    <x v="5"/>
    <x v="0"/>
    <x v="10"/>
    <x v="0"/>
    <n v="0.5"/>
    <n v="0.5"/>
    <n v="0.5"/>
    <n v="0.5"/>
    <n v="0.5"/>
    <n v="0.5"/>
    <n v="0.25"/>
    <n v="0.25"/>
    <n v="0.5"/>
    <n v="0"/>
    <n v="0"/>
    <n v="0.8"/>
    <x v="0"/>
  </r>
  <r>
    <s v="2132671"/>
    <s v="207628112022111247"/>
    <s v="DF20227408960"/>
    <x v="210"/>
    <x v="158"/>
    <s v="Cristobal toro"/>
    <s v="Rio pescado 2760"/>
    <s v="Peñalolén"/>
    <x v="0"/>
    <s v="Cumple"/>
    <s v="Cumple"/>
    <s v="No Aplica"/>
    <s v="No Aplica"/>
    <s v="Cumple"/>
    <s v="Cumple"/>
    <s v="No"/>
    <s v="S/N"/>
    <s v="S/N"/>
    <s v="No Aplica"/>
    <s v="No Aplica"/>
    <s v="No Aplica"/>
    <s v="Cumple"/>
    <s v="Cumple Parcialmente"/>
    <s v="Falta mayor data en fotografias . Sector hostil  No se toman fotos por precaucion"/>
    <x v="5"/>
    <x v="0"/>
    <x v="10"/>
    <x v="0"/>
    <n v="0.5"/>
    <n v="0.5"/>
    <n v="0.5"/>
    <n v="0.5"/>
    <n v="0.5"/>
    <n v="0.5"/>
    <n v="0.25"/>
    <n v="0.25"/>
    <n v="0.5"/>
    <n v="0.5"/>
    <n v="0.17499999999999999"/>
    <n v="0.93500000000000005"/>
    <x v="0"/>
  </r>
  <r>
    <s v="2132593"/>
    <s v="207628112022104342"/>
    <s v="DF20227408573"/>
    <x v="210"/>
    <x v="158"/>
    <s v="Cristobal toro"/>
    <s v="Pasaje 469 5279"/>
    <s v="Peñalolén"/>
    <x v="0"/>
    <s v="Cumple"/>
    <s v="Cumple"/>
    <s v="No Aplica"/>
    <s v="No Aplica"/>
    <s v="Cumple"/>
    <s v="Cumple"/>
    <s v="No"/>
    <s v="S/N"/>
    <s v="S/N"/>
    <s v="No Aplica"/>
    <s v="No Aplica"/>
    <s v="No Aplica"/>
    <s v="Cumple"/>
    <s v="Cumple Parcialmente"/>
    <s v="Falta mayor data en fotografias . Sector hostil"/>
    <x v="5"/>
    <x v="0"/>
    <x v="10"/>
    <x v="0"/>
    <n v="0.5"/>
    <n v="0.5"/>
    <n v="0.5"/>
    <n v="0.5"/>
    <n v="0.5"/>
    <n v="0.5"/>
    <n v="0.25"/>
    <n v="0.25"/>
    <n v="0.5"/>
    <n v="0.5"/>
    <n v="0.17499999999999999"/>
    <n v="0.93500000000000005"/>
    <x v="0"/>
  </r>
  <r>
    <s v="2132587"/>
    <s v="207628112022103253"/>
    <s v="DF20227396410"/>
    <x v="210"/>
    <x v="161"/>
    <s v="Cristobal toro"/>
    <s v="Las torres 5761"/>
    <s v="Peñalolén"/>
    <x v="0"/>
    <s v="Cumple"/>
    <s v="Cumple"/>
    <s v="No Aplica"/>
    <s v="No Aplica"/>
    <s v="Cumple"/>
    <s v="Cumple"/>
    <s v="No"/>
    <s v="S/N"/>
    <s v="S/N"/>
    <s v="No Aplica"/>
    <s v="No Aplica"/>
    <s v="No Aplica"/>
    <s v="Cumple"/>
    <s v="Cumple"/>
    <s v="Corresponde a centro de salud , nadie atiende ."/>
    <x v="5"/>
    <x v="0"/>
    <x v="10"/>
    <x v="0"/>
    <n v="0.5"/>
    <n v="0.5"/>
    <n v="0.5"/>
    <n v="0.5"/>
    <n v="0.5"/>
    <n v="0.5"/>
    <n v="0.25"/>
    <n v="0.25"/>
    <n v="0.5"/>
    <n v="0.5"/>
    <n v="0.5"/>
    <n v="1"/>
    <x v="0"/>
  </r>
  <r>
    <s v="2134468"/>
    <s v="207529112022164407"/>
    <s v="DF20227382590"/>
    <x v="211"/>
    <x v="171"/>
    <s v="AARON HUENCHUMIL"/>
    <s v="Ignacio Echeverria #8584"/>
    <s v="La Cisterna"/>
    <x v="0"/>
    <s v="Cumple"/>
    <s v="Cumple"/>
    <s v="No Aplica"/>
    <s v="No Aplica"/>
    <s v="Cumple"/>
    <s v="Cumple"/>
    <s v="Si"/>
    <s v="S/N"/>
    <s v="S/N"/>
    <s v="No Aplica"/>
    <s v="No Aplica"/>
    <s v="Cumple"/>
    <s v="Cumple"/>
    <s v="Cumple Parcialmente"/>
    <s v="1- Cliente no estaba presente el dia de visita tecnicos, pero confirma suministro electrico normalizado"/>
    <x v="5"/>
    <x v="0"/>
    <x v="10"/>
    <x v="0"/>
    <n v="0.5"/>
    <n v="0.5"/>
    <n v="0.5"/>
    <n v="0.5"/>
    <n v="0.5"/>
    <n v="0.5"/>
    <n v="0.25"/>
    <n v="0.25"/>
    <n v="0.5"/>
    <n v="0.5"/>
    <n v="0.17499999999999999"/>
    <n v="0.93500000000000005"/>
    <x v="0"/>
  </r>
  <r>
    <s v="2134466"/>
    <s v="207629112022164058"/>
    <s v="DF20227402324"/>
    <x v="211"/>
    <x v="162"/>
    <s v="Cristobal toro"/>
    <s v="Jose arrieta 6441"/>
    <s v="Peñalolén"/>
    <x v="0"/>
    <s v="Cumple"/>
    <s v="Cumple"/>
    <s v="No Aplica"/>
    <s v="No Aplica"/>
    <s v="Cumple"/>
    <s v="Cumple"/>
    <s v="No"/>
    <s v="S/N"/>
    <s v="S/N"/>
    <s v="No Aplica"/>
    <s v="No Aplica"/>
    <s v="No Aplica"/>
    <s v="Cumple"/>
    <s v="Cumple"/>
    <s v="Sin moradores , sin mayor observacion"/>
    <x v="5"/>
    <x v="0"/>
    <x v="10"/>
    <x v="0"/>
    <n v="0.5"/>
    <n v="0.5"/>
    <n v="0.5"/>
    <n v="0.5"/>
    <n v="0.5"/>
    <n v="0.5"/>
    <n v="0.25"/>
    <n v="0.25"/>
    <n v="0.5"/>
    <n v="0.5"/>
    <n v="0.5"/>
    <n v="1"/>
    <x v="0"/>
  </r>
  <r>
    <s v="2134461"/>
    <s v="207529112022163040"/>
    <s v="DF20227388165"/>
    <x v="211"/>
    <x v="170"/>
    <s v="AARON HUENCHUMIL"/>
    <s v="Brasil #625"/>
    <s v="La Cisterna"/>
    <x v="0"/>
    <s v="Cumple"/>
    <s v="Cumple"/>
    <s v="No Aplica"/>
    <s v="No Aplica"/>
    <s v="Cumple"/>
    <s v="Cumple"/>
    <s v="No"/>
    <s v="S/N"/>
    <s v="S/N"/>
    <s v="No Aplica"/>
    <s v="No Aplica"/>
    <s v="No Aplica"/>
    <s v="Cumple Mayormente"/>
    <s v="Cumple"/>
    <s v="1- Fotografias del informe cuadrilla no corresponden a direccio  asociada a ticket"/>
    <x v="5"/>
    <x v="0"/>
    <x v="10"/>
    <x v="0"/>
    <n v="0.5"/>
    <n v="0.5"/>
    <n v="0.5"/>
    <n v="0.5"/>
    <n v="0.5"/>
    <n v="0.5"/>
    <n v="0.25"/>
    <n v="0.25"/>
    <n v="0.5"/>
    <n v="0.32500000000000001"/>
    <n v="0.5"/>
    <n v="0.96500000000000008"/>
    <x v="0"/>
  </r>
  <r>
    <s v="2134459"/>
    <s v="207529112022162418"/>
    <s v="DF20227388812"/>
    <x v="211"/>
    <x v="168"/>
    <s v="AARON HUENCHUMIL"/>
    <s v="Brasil #625"/>
    <s v="La Cisterna"/>
    <x v="0"/>
    <s v="Cumple"/>
    <s v="Cumple"/>
    <s v="No Aplica"/>
    <s v="No Aplica"/>
    <s v="Cumple"/>
    <s v="Cumple"/>
    <s v="No"/>
    <s v="S/N"/>
    <s v="S/N"/>
    <s v="No Aplica"/>
    <s v="No Aplica"/>
    <s v="No Aplica"/>
    <s v="Cumple"/>
    <s v="Cumple"/>
    <s v="1-TD 3319 se encuentra en servicio normal 2- Faltan tapas inferiores en portas N.H"/>
    <x v="5"/>
    <x v="0"/>
    <x v="10"/>
    <x v="0"/>
    <n v="0.5"/>
    <n v="0.5"/>
    <n v="0.5"/>
    <n v="0.5"/>
    <n v="0.5"/>
    <n v="0.5"/>
    <n v="0.25"/>
    <n v="0.25"/>
    <n v="0.5"/>
    <n v="0.5"/>
    <n v="0.5"/>
    <n v="1"/>
    <x v="0"/>
  </r>
  <r>
    <s v="2134454"/>
    <s v="207529112022161109"/>
    <s v="DF20227383621"/>
    <x v="211"/>
    <x v="169"/>
    <s v="AARON HUENCHUMIL"/>
    <s v="Pintados #265"/>
    <s v="La Cisterna"/>
    <x v="0"/>
    <s v="Cumple"/>
    <s v="Cumple"/>
    <s v="No Cumple"/>
    <s v="No Cumple"/>
    <s v="Cumple"/>
    <s v="Cumple"/>
    <s v="Si"/>
    <s v="S/N"/>
    <s v="S/N"/>
    <s v="No Aplica"/>
    <s v="No Aplica"/>
    <s v="Cumple"/>
    <s v="No Cumple"/>
    <s v="No Cumple"/>
    <s v="1- Clientes no recuerdan muy bien el dia de visita, pero confirman suministro electrico normalizado"/>
    <x v="5"/>
    <x v="0"/>
    <x v="10"/>
    <x v="0"/>
    <n v="0.5"/>
    <n v="0.5"/>
    <n v="0"/>
    <n v="0"/>
    <n v="0.5"/>
    <n v="0.5"/>
    <n v="0.25"/>
    <n v="0.25"/>
    <n v="0.5"/>
    <n v="0"/>
    <n v="0"/>
    <n v="0.5"/>
    <x v="0"/>
  </r>
  <r>
    <s v="2134449"/>
    <s v="207629112022160233"/>
    <s v="DF20227402373"/>
    <x v="211"/>
    <x v="162"/>
    <s v="Cristobal toro"/>
    <s v="Jose arrieta 6365 F"/>
    <s v="Peñalolén"/>
    <x v="0"/>
    <s v="Cumple"/>
    <s v="Cumple"/>
    <s v="Cumple"/>
    <s v="Cumple"/>
    <s v="Cumple"/>
    <s v="Cumple"/>
    <s v="No"/>
    <s v="S/N"/>
    <s v="S/N"/>
    <s v="No Aplica"/>
    <s v="No Aplica"/>
    <s v="No Aplica"/>
    <s v="Cumple"/>
    <s v="Cumple"/>
    <s v="Sin acceso a pasaje , porton cerrado .  No hay comunicacion por citofono"/>
    <x v="5"/>
    <x v="0"/>
    <x v="10"/>
    <x v="0"/>
    <n v="0.5"/>
    <n v="0.5"/>
    <n v="0.5"/>
    <n v="0.5"/>
    <n v="0.5"/>
    <n v="0.5"/>
    <n v="0.25"/>
    <n v="0.25"/>
    <n v="0.5"/>
    <n v="0.5"/>
    <n v="0.5"/>
    <n v="1"/>
    <x v="0"/>
  </r>
  <r>
    <s v="2134448"/>
    <s v="207529112022155805"/>
    <s v="DF20227383954"/>
    <x v="211"/>
    <x v="169"/>
    <s v="AARON HUENCHUMIL"/>
    <s v="Bombero Encalada #568"/>
    <s v="La Cisterna"/>
    <x v="0"/>
    <s v="Cumple"/>
    <s v="Cumple"/>
    <s v="No Aplica"/>
    <s v="No Aplica"/>
    <s v="Cumple"/>
    <s v="Cumple"/>
    <s v="No"/>
    <s v="S/N"/>
    <s v="S/N"/>
    <s v="No Aplica"/>
    <s v="No Aplica"/>
    <s v="No Aplica"/>
    <s v="Cumple Parcialmente"/>
    <s v="No Cumple"/>
    <s v="1-Cliente no se encuentra en domicilio 2- fotografia de informe no concuerda con lo visto en terreno"/>
    <x v="5"/>
    <x v="0"/>
    <x v="10"/>
    <x v="0"/>
    <n v="0.5"/>
    <n v="0.5"/>
    <n v="0.5"/>
    <n v="0.5"/>
    <n v="0.5"/>
    <n v="0.5"/>
    <n v="0.25"/>
    <n v="0.25"/>
    <n v="0.5"/>
    <n v="0.17499999999999999"/>
    <n v="0"/>
    <n v="0.83500000000000008"/>
    <x v="0"/>
  </r>
  <r>
    <s v="2134443"/>
    <s v="207529112022154942"/>
    <s v="DF20227385955"/>
    <x v="211"/>
    <x v="173"/>
    <s v="AARON HUENCHUMIL"/>
    <s v="Esmeralda #8735"/>
    <s v="La Cisterna"/>
    <x v="0"/>
    <s v="Cumple"/>
    <s v="Cumple"/>
    <s v="Cumple"/>
    <s v="Cumple"/>
    <s v="Cumple"/>
    <s v="Cumple"/>
    <s v="No"/>
    <s v="S/N"/>
    <s v="S/N"/>
    <s v="No Aplica"/>
    <s v="No Aplica"/>
    <s v="No Aplica"/>
    <s v="Cumple"/>
    <s v="Cumple"/>
    <s v="1- TD 3659 se encuentra normalizado"/>
    <x v="5"/>
    <x v="0"/>
    <x v="10"/>
    <x v="0"/>
    <n v="0.5"/>
    <n v="0.5"/>
    <n v="0.5"/>
    <n v="0.5"/>
    <n v="0.5"/>
    <n v="0.5"/>
    <n v="0.25"/>
    <n v="0.25"/>
    <n v="0.5"/>
    <n v="0.5"/>
    <n v="0.5"/>
    <n v="1"/>
    <x v="0"/>
  </r>
  <r>
    <s v="2134436"/>
    <s v="207529112022153610"/>
    <s v="DF20227387582"/>
    <x v="211"/>
    <x v="167"/>
    <s v="AARON HUENCHUMIL"/>
    <s v="Americo Vespucio #712"/>
    <s v="La Cisterna"/>
    <x v="0"/>
    <s v="Cumple"/>
    <s v="Cumple"/>
    <s v="No Aplica"/>
    <s v="No Aplica"/>
    <s v="Cumple"/>
    <s v="Cumple"/>
    <s v="No"/>
    <s v="S/N"/>
    <s v="S/N"/>
    <s v="No Aplica"/>
    <s v="No Aplica"/>
    <s v="No Aplica"/>
    <s v="Cumple"/>
    <s v="Cumple"/>
    <s v="1-Cliente no se encuentra en domicilio"/>
    <x v="5"/>
    <x v="0"/>
    <x v="10"/>
    <x v="0"/>
    <n v="0.5"/>
    <n v="0.5"/>
    <n v="0.5"/>
    <n v="0.5"/>
    <n v="0.5"/>
    <n v="0.5"/>
    <n v="0.25"/>
    <n v="0.25"/>
    <n v="0.5"/>
    <n v="0.5"/>
    <n v="0.5"/>
    <n v="1"/>
    <x v="0"/>
  </r>
  <r>
    <s v="2134432"/>
    <s v="207629112022153040"/>
    <s v="DF20227409452"/>
    <x v="211"/>
    <x v="158"/>
    <s v="Cristobal toro"/>
    <s v="Antupiren 9879 E"/>
    <s v="Peñalolén"/>
    <x v="0"/>
    <s v="Cumple"/>
    <s v="Cumple"/>
    <s v="No Aplica"/>
    <s v="No Aplica"/>
    <s v="Cumple"/>
    <s v="Cumple"/>
    <s v="No"/>
    <s v="S/N"/>
    <s v="S/N"/>
    <s v="No Aplica"/>
    <s v="No Aplica"/>
    <s v="No Aplica"/>
    <s v="Cumple"/>
    <s v="Cumple"/>
    <s v="Sin moradores .sin mayor observacion"/>
    <x v="5"/>
    <x v="0"/>
    <x v="10"/>
    <x v="0"/>
    <n v="0.5"/>
    <n v="0.5"/>
    <n v="0.5"/>
    <n v="0.5"/>
    <n v="0.5"/>
    <n v="0.5"/>
    <n v="0.25"/>
    <n v="0.25"/>
    <n v="0.5"/>
    <n v="0.5"/>
    <n v="0.5"/>
    <n v="1"/>
    <x v="0"/>
  </r>
  <r>
    <s v="2134431"/>
    <s v="207529112022152749"/>
    <s v="DF20227387445"/>
    <x v="211"/>
    <x v="167"/>
    <s v="AARON HUENCHUMIL"/>
    <s v="Americo Vespucio #884"/>
    <s v="La Cisterna"/>
    <x v="0"/>
    <s v="Cumple"/>
    <s v="Cumple"/>
    <s v="No Cumple"/>
    <s v="No Cumple"/>
    <s v="Cumple"/>
    <s v="Cumple"/>
    <s v="No"/>
    <s v="S/N"/>
    <s v="S/N"/>
    <s v="No Aplica"/>
    <s v="No Aplica"/>
    <s v="No Aplica"/>
    <s v="Cumple"/>
    <s v="Cumple"/>
    <s v="1-TD 80397 se encuentra normalizado"/>
    <x v="5"/>
    <x v="0"/>
    <x v="10"/>
    <x v="0"/>
    <n v="0.5"/>
    <n v="0.5"/>
    <n v="0"/>
    <n v="0"/>
    <n v="0.5"/>
    <n v="0.5"/>
    <n v="0.25"/>
    <n v="0.25"/>
    <n v="0.5"/>
    <n v="0.5"/>
    <n v="0.5"/>
    <n v="0.7"/>
    <x v="0"/>
  </r>
  <r>
    <s v="2134423"/>
    <s v="207629112022152055"/>
    <s v="DF20227408915"/>
    <x v="211"/>
    <x v="158"/>
    <s v="Cristobal toro"/>
    <s v="Consistorial 2069"/>
    <s v="Peñalolén"/>
    <x v="0"/>
    <s v="Cumple"/>
    <s v="Cumple"/>
    <s v="No Aplica"/>
    <s v="No Aplica"/>
    <s v="Cumple"/>
    <s v="Cumple"/>
    <s v="No"/>
    <s v="S/N"/>
    <s v="S/N"/>
    <s v="No Aplica"/>
    <s v="No Aplica"/>
    <s v="No Aplica"/>
    <s v="Cumple"/>
    <s v="Cumple"/>
    <s v="No se toman fotos para prevenir problemas con locatarios . Sin moradores ."/>
    <x v="5"/>
    <x v="0"/>
    <x v="10"/>
    <x v="0"/>
    <n v="0.5"/>
    <n v="0.5"/>
    <n v="0.5"/>
    <n v="0.5"/>
    <n v="0.5"/>
    <n v="0.5"/>
    <n v="0.25"/>
    <n v="0.25"/>
    <n v="0.5"/>
    <n v="0.5"/>
    <n v="0.5"/>
    <n v="1"/>
    <x v="0"/>
  </r>
  <r>
    <s v="2134306"/>
    <s v="207629112022130314"/>
    <s v="DF20227512044"/>
    <x v="211"/>
    <x v="250"/>
    <s v="Cristobal toro"/>
    <s v="Quilin 10250 C 2"/>
    <s v="Peñalolén"/>
    <x v="0"/>
    <s v="Cumple"/>
    <s v="Cumple"/>
    <s v="No Aplica"/>
    <s v="No Aplica"/>
    <s v="Cumple"/>
    <s v="Cumple"/>
    <s v="No"/>
    <s v="S/N"/>
    <s v="S/N"/>
    <s v="No Aplica"/>
    <s v="No Aplica"/>
    <s v="No Aplica"/>
    <s v="Cumple"/>
    <s v="Cumple"/>
    <s v="Sin acceso condominio . Se llama por citofono , sin respuestas ."/>
    <x v="8"/>
    <x v="0"/>
    <x v="10"/>
    <x v="0"/>
    <n v="0.5"/>
    <n v="0.5"/>
    <n v="0.5"/>
    <n v="0.5"/>
    <n v="0.5"/>
    <n v="0.5"/>
    <n v="0.25"/>
    <n v="0.25"/>
    <n v="0.5"/>
    <n v="0.5"/>
    <n v="0.5"/>
    <n v="1"/>
    <x v="0"/>
  </r>
  <r>
    <s v="2134240"/>
    <s v="207629112022123940"/>
    <s v="DF20227511842"/>
    <x v="211"/>
    <x v="250"/>
    <s v="Cristobal toro"/>
    <s v="Comite uno 9951 1"/>
    <s v="Peñalolén"/>
    <x v="0"/>
    <s v="Cumple"/>
    <s v="Cumple"/>
    <s v="No Aplica"/>
    <s v="No Aplica"/>
    <s v="Cumple"/>
    <s v="Cumple"/>
    <s v="No"/>
    <s v="S/N"/>
    <s v="S/N"/>
    <s v="No Aplica"/>
    <s v="No Aplica"/>
    <s v="No Aplica"/>
    <s v="No Cumple"/>
    <s v="No Cumple"/>
    <s v="Sector conflictivo . No se toman fotos por precaucion . Falta maxima de fotos exigidas , mas data"/>
    <x v="8"/>
    <x v="0"/>
    <x v="10"/>
    <x v="0"/>
    <n v="0.5"/>
    <n v="0.5"/>
    <n v="0.5"/>
    <n v="0.5"/>
    <n v="0.5"/>
    <n v="0.5"/>
    <n v="0.25"/>
    <n v="0.25"/>
    <n v="0.5"/>
    <n v="0"/>
    <n v="0"/>
    <n v="0.8"/>
    <x v="0"/>
  </r>
  <r>
    <s v="2134236"/>
    <s v="207629112022122709"/>
    <s v="DF20227394526"/>
    <x v="211"/>
    <x v="154"/>
    <s v="Cristobal toro"/>
    <s v="Las parcelas 9371 BL 9 dpto 303"/>
    <s v="Peñalolén"/>
    <x v="0"/>
    <s v="Cumple"/>
    <s v="Cumple"/>
    <s v="No Aplica"/>
    <s v="No Aplica"/>
    <s v="Cumple"/>
    <s v="Cumple"/>
    <s v="No"/>
    <s v="S/N"/>
    <s v="S/N"/>
    <s v="No Aplica"/>
    <s v="No Aplica"/>
    <s v="No Aplica"/>
    <s v="No Cumple"/>
    <s v="No Cumple"/>
    <s v="Sector hostil . No se toman fotos para evitar problemas con vecinos   Sin moradores"/>
    <x v="5"/>
    <x v="0"/>
    <x v="10"/>
    <x v="0"/>
    <n v="0.5"/>
    <n v="0.5"/>
    <n v="0.5"/>
    <n v="0.5"/>
    <n v="0.5"/>
    <n v="0.5"/>
    <n v="0.25"/>
    <n v="0.25"/>
    <n v="0.5"/>
    <n v="0"/>
    <n v="0"/>
    <n v="0.8"/>
    <x v="0"/>
  </r>
  <r>
    <s v="2134229"/>
    <s v="207629112022121851"/>
    <s v="DF20227511835"/>
    <x v="211"/>
    <x v="250"/>
    <s v="Cristobal toro"/>
    <s v="Las parcelas 8207"/>
    <s v="Peñalolén"/>
    <x v="0"/>
    <s v="Cumple"/>
    <s v="Cumple"/>
    <s v="No Aplica"/>
    <s v="No Aplica"/>
    <s v="Cumple"/>
    <s v="Cumple"/>
    <s v="No"/>
    <s v="S/N"/>
    <s v="S/N"/>
    <s v="No Aplica"/>
    <s v="No Aplica"/>
    <s v="No Aplica"/>
    <s v="Cumple"/>
    <s v="Cumple"/>
    <s v="Atiende trabajador de local , pero no esta al tanto de visita de personal de emergencia . No entrega datos"/>
    <x v="8"/>
    <x v="0"/>
    <x v="10"/>
    <x v="0"/>
    <n v="0.5"/>
    <n v="0.5"/>
    <n v="0.5"/>
    <n v="0.5"/>
    <n v="0.5"/>
    <n v="0.5"/>
    <n v="0.25"/>
    <n v="0.25"/>
    <n v="0.5"/>
    <n v="0.5"/>
    <n v="0.5"/>
    <n v="1"/>
    <x v="0"/>
  </r>
  <r>
    <s v="2134067"/>
    <s v="207629112022112526"/>
    <s v="DF20227511629"/>
    <x v="211"/>
    <x v="250"/>
    <s v="Cristobal toro"/>
    <s v="Iquitos 1837"/>
    <s v="Peñalolén"/>
    <x v="0"/>
    <s v="Cumple"/>
    <s v="Cumple"/>
    <s v="No Aplica"/>
    <s v="No Aplica"/>
    <s v="Cumple"/>
    <s v="Cumple"/>
    <s v="No"/>
    <s v="S/N"/>
    <s v="S/N"/>
    <s v="No Aplica"/>
    <s v="No Aplica"/>
    <s v="No Aplica"/>
    <s v="Cumple"/>
    <s v="Cumple"/>
    <s v="Sector hostil . Sin moradores"/>
    <x v="8"/>
    <x v="0"/>
    <x v="10"/>
    <x v="0"/>
    <n v="0.5"/>
    <n v="0.5"/>
    <n v="0.5"/>
    <n v="0.5"/>
    <n v="0.5"/>
    <n v="0.5"/>
    <n v="0.25"/>
    <n v="0.25"/>
    <n v="0.5"/>
    <n v="0.5"/>
    <n v="0.5"/>
    <n v="1"/>
    <x v="0"/>
  </r>
  <r>
    <s v="2134050"/>
    <s v="207629112022110037"/>
    <s v="DF20227403884"/>
    <x v="211"/>
    <x v="159"/>
    <s v="Cristobal toro"/>
    <s v="Grecia 7031"/>
    <s v="Peñalolén"/>
    <x v="0"/>
    <s v="Cumple"/>
    <s v="Cumple"/>
    <s v="No Cumple"/>
    <s v="No Cumple"/>
    <s v="Cumple"/>
    <s v="Cumple"/>
    <s v="No"/>
    <s v="S/N"/>
    <s v="S/N"/>
    <s v="No Aplica"/>
    <s v="No Aplica"/>
    <s v="No Aplica"/>
    <s v="Cumple"/>
    <s v="Cumple"/>
    <s v="Sin moradores , sin mayor observacion"/>
    <x v="5"/>
    <x v="0"/>
    <x v="10"/>
    <x v="0"/>
    <n v="0.5"/>
    <n v="0.5"/>
    <n v="0"/>
    <n v="0"/>
    <n v="0.5"/>
    <n v="0.5"/>
    <n v="0.25"/>
    <n v="0.25"/>
    <n v="0.5"/>
    <n v="0.5"/>
    <n v="0.5"/>
    <n v="0.7"/>
    <x v="0"/>
  </r>
  <r>
    <s v="2134036"/>
    <s v="207629112022103835"/>
    <s v="DF20227409490"/>
    <x v="211"/>
    <x v="158"/>
    <s v="Cristobal toro"/>
    <s v="El conquistador 6012"/>
    <s v="Peñalolén"/>
    <x v="0"/>
    <s v="Cumple"/>
    <s v="Cumple"/>
    <s v="No Aplica"/>
    <s v="No Aplica"/>
    <s v="Cumple"/>
    <s v="Cumple"/>
    <s v="No"/>
    <s v="S/N"/>
    <s v="S/N"/>
    <s v="No Aplica"/>
    <s v="No Aplica"/>
    <s v="No Aplica"/>
    <s v="Cumple"/>
    <s v="Cumple"/>
    <s v="Problema externo TD."/>
    <x v="5"/>
    <x v="0"/>
    <x v="10"/>
    <x v="0"/>
    <n v="0.5"/>
    <n v="0.5"/>
    <n v="0.5"/>
    <n v="0.5"/>
    <n v="0.5"/>
    <n v="0.5"/>
    <n v="0.25"/>
    <n v="0.25"/>
    <n v="0.5"/>
    <n v="0.5"/>
    <n v="0.5"/>
    <n v="1"/>
    <x v="0"/>
  </r>
  <r>
    <s v="2134002"/>
    <s v="207629112022101904"/>
    <s v="DF20227396905"/>
    <x v="211"/>
    <x v="153"/>
    <s v="Cristobal toro"/>
    <s v="Departamental 5420 ED  5 dpto 32"/>
    <s v="Peñalolén"/>
    <x v="0"/>
    <s v="Cumple"/>
    <s v="Cumple"/>
    <s v="No Aplica"/>
    <s v="No Aplica"/>
    <s v="Cumple"/>
    <s v="Cumple"/>
    <s v="No"/>
    <s v="S/N"/>
    <s v="S/N"/>
    <s v="No Aplica"/>
    <s v="No Aplica"/>
    <s v="No Aplica"/>
    <s v="Cumple"/>
    <s v="Cumple"/>
    <s v="Sin acceso a condominio , porton cerrado , sin guardia y concerge ."/>
    <x v="5"/>
    <x v="0"/>
    <x v="10"/>
    <x v="0"/>
    <n v="0.5"/>
    <n v="0.5"/>
    <n v="0.5"/>
    <n v="0.5"/>
    <n v="0.5"/>
    <n v="0.5"/>
    <n v="0.25"/>
    <n v="0.25"/>
    <n v="0.5"/>
    <n v="0.5"/>
    <n v="0.5"/>
    <n v="1"/>
    <x v="0"/>
  </r>
  <r>
    <s v="2133994"/>
    <s v="207629112022100126"/>
    <s v="DF20227403804"/>
    <x v="211"/>
    <x v="159"/>
    <s v="Cristobal toro"/>
    <s v="San luis 4614"/>
    <s v="Peñalolén"/>
    <x v="0"/>
    <s v="Cumple"/>
    <s v="Cumple"/>
    <s v="No Aplica"/>
    <s v="No Aplica"/>
    <s v="Cumple"/>
    <s v="Cumple"/>
    <s v="No"/>
    <s v="S/N"/>
    <s v="S/N"/>
    <s v="No Aplica"/>
    <s v="No Aplica"/>
    <s v="No Aplica"/>
    <s v="Cumple"/>
    <s v="Cumple"/>
    <s v="Sin acceso a pasaje , porton cerrado ."/>
    <x v="5"/>
    <x v="0"/>
    <x v="10"/>
    <x v="0"/>
    <n v="0.5"/>
    <n v="0.5"/>
    <n v="0.5"/>
    <n v="0.5"/>
    <n v="0.5"/>
    <n v="0.5"/>
    <n v="0.25"/>
    <n v="0.25"/>
    <n v="0.5"/>
    <n v="0.5"/>
    <n v="0.5"/>
    <n v="1"/>
    <x v="0"/>
  </r>
  <r>
    <s v="2137659"/>
    <s v="207601122022150441"/>
    <s v="DF20227519370"/>
    <x v="212"/>
    <x v="262"/>
    <s v="Cristobal toro"/>
    <s v="Tomas guevara 2996"/>
    <s v="Providencia"/>
    <x v="0"/>
    <s v="Cumple"/>
    <s v="Cumple"/>
    <s v="No Aplica"/>
    <s v="No Aplica"/>
    <s v="Cumple"/>
    <s v="Cumple"/>
    <s v="No"/>
    <s v="S/N"/>
    <s v="S/N"/>
    <s v="No Aplica"/>
    <s v="No Aplica"/>
    <s v="No Aplica"/>
    <s v="Cumple"/>
    <s v="Cumple"/>
    <s v="1 foto falta mayor data . Atiende trabajador de local ( extranjero ) , pero no esta al tanto de visita de personal de emergencia"/>
    <x v="8"/>
    <x v="0"/>
    <x v="11"/>
    <x v="0"/>
    <n v="0.5"/>
    <n v="0.5"/>
    <n v="0.5"/>
    <n v="0.5"/>
    <n v="0.5"/>
    <n v="0.5"/>
    <n v="0.25"/>
    <n v="0.25"/>
    <n v="0.5"/>
    <n v="0.5"/>
    <n v="0.5"/>
    <n v="1"/>
    <x v="1"/>
  </r>
  <r>
    <s v="2137641"/>
    <s v="207501122022141957"/>
    <s v="DF20227510307"/>
    <x v="212"/>
    <x v="249"/>
    <s v="AARON HUENCHUMIL"/>
    <s v="Luis Pasteur #6340 loc 2"/>
    <s v="Vitacura"/>
    <x v="0"/>
    <s v="Cumple"/>
    <s v="Cumple"/>
    <s v="No Aplica"/>
    <s v="No Aplica"/>
    <s v="Cumple"/>
    <s v="Cumple"/>
    <s v="Si"/>
    <s v="Sandra Toloza"/>
    <s v="937657364"/>
    <s v="Cumple"/>
    <s v="Cumple"/>
    <s v="Cumple"/>
    <s v="Cumple"/>
    <s v="Cumple"/>
    <s v="1- Cliente se encuentra con suministro electrico normalizado, pero aun se mantienen con regleta fundida y cableado directo"/>
    <x v="8"/>
    <x v="0"/>
    <x v="11"/>
    <x v="0"/>
    <n v="0.5"/>
    <n v="0.5"/>
    <n v="0.5"/>
    <n v="0.5"/>
    <n v="0.5"/>
    <n v="0.5"/>
    <n v="0.25"/>
    <n v="0.25"/>
    <n v="0.5"/>
    <n v="0.5"/>
    <n v="0.5"/>
    <n v="1"/>
    <x v="1"/>
  </r>
  <r>
    <s v="2137636"/>
    <s v="207601122022141114"/>
    <s v="DF20227515333"/>
    <x v="212"/>
    <x v="257"/>
    <s v="Cristobal toro"/>
    <s v="Las hortencias 2975 dpto 607"/>
    <s v="Providencia"/>
    <x v="0"/>
    <s v="Cumple"/>
    <s v="Cumple"/>
    <s v="No Aplica"/>
    <s v="No Aplica"/>
    <s v="Cumple"/>
    <s v="Cumple"/>
    <s v="No"/>
    <s v="S/N"/>
    <s v="S/N"/>
    <s v="No Aplica"/>
    <s v="No Aplica"/>
    <s v="No Aplica"/>
    <s v="Cumple"/>
    <s v="Cumple"/>
    <s v="Problema externo TD"/>
    <x v="8"/>
    <x v="0"/>
    <x v="11"/>
    <x v="0"/>
    <n v="0.5"/>
    <n v="0.5"/>
    <n v="0.5"/>
    <n v="0.5"/>
    <n v="0.5"/>
    <n v="0.5"/>
    <n v="0.25"/>
    <n v="0.25"/>
    <n v="0.5"/>
    <n v="0.5"/>
    <n v="0.5"/>
    <n v="1"/>
    <x v="1"/>
  </r>
  <r>
    <s v="2137633"/>
    <s v="207501122022135448"/>
    <s v="DF20227507996"/>
    <x v="212"/>
    <x v="240"/>
    <s v="AARON HUENCHUMIL"/>
    <s v="Joaquin Cerda #6222"/>
    <s v="Vitacura"/>
    <x v="0"/>
    <s v="Cumple"/>
    <s v="Cumple"/>
    <s v="No Aplica"/>
    <s v="No Aplica"/>
    <s v="Cumple"/>
    <s v="Cumple"/>
    <s v="No"/>
    <s v="S/N"/>
    <s v="S/N"/>
    <s v="No Aplica"/>
    <s v="No Aplica"/>
    <s v="No Aplica"/>
    <s v="Cumple"/>
    <s v="Cumple"/>
    <s v="1- Tanto poste como TD son nuevos 2- Suministro electrico normalizado"/>
    <x v="8"/>
    <x v="0"/>
    <x v="11"/>
    <x v="0"/>
    <n v="0.5"/>
    <n v="0.5"/>
    <n v="0.5"/>
    <n v="0.5"/>
    <n v="0.5"/>
    <n v="0.5"/>
    <n v="0.25"/>
    <n v="0.25"/>
    <n v="0.5"/>
    <n v="0.5"/>
    <n v="0.5"/>
    <n v="1"/>
    <x v="1"/>
  </r>
  <r>
    <s v="2137627"/>
    <s v="207601122022135317"/>
    <s v="DF20227512834"/>
    <x v="212"/>
    <x v="250"/>
    <s v="Cristobal toro"/>
    <s v="Arquitecto pauly 2385"/>
    <s v="Providencia"/>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1"/>
  </r>
  <r>
    <s v="2137622"/>
    <s v="207501122022134434"/>
    <s v="DF20227506004"/>
    <x v="212"/>
    <x v="248"/>
    <s v="AARON HUENCHUMIL"/>
    <s v="El Pireo #5881"/>
    <s v="Vitacura"/>
    <x v="0"/>
    <s v="Cumple"/>
    <s v="Cumple"/>
    <s v="No Aplica"/>
    <s v="No Aplica"/>
    <s v="Cumple"/>
    <s v="Cumple"/>
    <s v="No"/>
    <s v="S/N"/>
    <s v="S/N"/>
    <s v="No Aplica"/>
    <s v="No Aplica"/>
    <s v="No Aplica"/>
    <s v="Cumple Parcialmente"/>
    <s v="Cumple"/>
    <s v="1- Cliente no se encuentra en domicilio 2- Acometida bien templada"/>
    <x v="8"/>
    <x v="0"/>
    <x v="11"/>
    <x v="0"/>
    <n v="0.5"/>
    <n v="0.5"/>
    <n v="0.5"/>
    <n v="0.5"/>
    <n v="0.5"/>
    <n v="0.5"/>
    <n v="0.25"/>
    <n v="0.25"/>
    <n v="0.5"/>
    <n v="0.17499999999999999"/>
    <n v="0.5"/>
    <n v="0.93500000000000005"/>
    <x v="1"/>
  </r>
  <r>
    <s v="2137621"/>
    <s v="207601122022134436"/>
    <s v="DF20227511547"/>
    <x v="212"/>
    <x v="243"/>
    <s v="Cristobal toro"/>
    <s v="Bustos 2509"/>
    <s v="Providencia"/>
    <x v="0"/>
    <s v="Cumple"/>
    <s v="Cumple"/>
    <s v="No Cumple"/>
    <s v="No Cumple"/>
    <s v="Cumple"/>
    <s v="Cumple"/>
    <s v="No"/>
    <s v="S/N"/>
    <s v="S/N"/>
    <s v="No Aplica"/>
    <s v="No Aplica"/>
    <s v="No Aplica"/>
    <s v="Cumple"/>
    <s v="Cumple"/>
    <s v="Sin moradores , vecinos molestos por toma de fotos ."/>
    <x v="8"/>
    <x v="0"/>
    <x v="11"/>
    <x v="0"/>
    <n v="0.5"/>
    <n v="0.5"/>
    <n v="0"/>
    <n v="0"/>
    <n v="0.5"/>
    <n v="0.5"/>
    <n v="0.25"/>
    <n v="0.25"/>
    <n v="0.5"/>
    <n v="0.5"/>
    <n v="0.5"/>
    <n v="0.7"/>
    <x v="1"/>
  </r>
  <r>
    <s v="2137618"/>
    <s v="207601122022133715"/>
    <s v="DF20227512689"/>
    <x v="212"/>
    <x v="250"/>
    <s v="Cristobal toro"/>
    <s v="Francisco antonio encina 1781 dpto 1802"/>
    <s v="Providencia"/>
    <x v="0"/>
    <s v="Cumple"/>
    <s v="Cumple"/>
    <s v="No Aplica"/>
    <s v="No Aplica"/>
    <s v="Cumple"/>
    <s v="Cumple"/>
    <s v="Si"/>
    <s v="S/N"/>
    <s v="S/N"/>
    <s v="No Aplica"/>
    <s v="No Aplica"/>
    <s v="No Aplica"/>
    <s v="Cumple"/>
    <s v="Cumple"/>
    <s v="Atiende concerge , no permite acceso , ya q no se encuentra cliente en dpto , desconfia de visita aun mostrando identificacion . No se toman fotos para prevenir algun problema"/>
    <x v="8"/>
    <x v="0"/>
    <x v="11"/>
    <x v="0"/>
    <n v="0.5"/>
    <n v="0.5"/>
    <n v="0.5"/>
    <n v="0.5"/>
    <n v="0.5"/>
    <n v="0.5"/>
    <n v="0.25"/>
    <n v="0.25"/>
    <n v="0.5"/>
    <n v="0.5"/>
    <n v="0.5"/>
    <n v="1"/>
    <x v="1"/>
  </r>
  <r>
    <s v="2137614"/>
    <s v="207501122022133243"/>
    <s v="DF20227503012"/>
    <x v="212"/>
    <x v="242"/>
    <s v="AARON HUENCHUMIL"/>
    <s v="Cuernavaca #1816"/>
    <s v="Vitacura"/>
    <x v="0"/>
    <s v="Cumple"/>
    <s v="Cumple"/>
    <s v="No Aplica"/>
    <s v="No Aplica"/>
    <s v="Cumple"/>
    <s v="Cumple"/>
    <s v="No"/>
    <s v="S/N"/>
    <s v="S/N"/>
    <s v="No Aplica"/>
    <s v="No Aplica"/>
    <s v="No Aplica"/>
    <s v="Cumple"/>
    <s v="Cumple"/>
    <s v="1- Cliente no se encuentra en domicilio"/>
    <x v="8"/>
    <x v="0"/>
    <x v="11"/>
    <x v="0"/>
    <n v="0.5"/>
    <n v="0.5"/>
    <n v="0.5"/>
    <n v="0.5"/>
    <n v="0.5"/>
    <n v="0.5"/>
    <n v="0.25"/>
    <n v="0.25"/>
    <n v="0.5"/>
    <n v="0.5"/>
    <n v="0.5"/>
    <n v="1"/>
    <x v="1"/>
  </r>
  <r>
    <s v="2137603"/>
    <s v="207501122022130833"/>
    <s v="DF20227509449"/>
    <x v="212"/>
    <x v="241"/>
    <s v="AARON HUENCHUMIL"/>
    <s v="Luis Pasteur #5610 dpto 201"/>
    <s v="Vitacura"/>
    <x v="0"/>
    <s v="Cumple"/>
    <s v="Cumple"/>
    <s v="No Aplica"/>
    <s v="No Aplica"/>
    <s v="No Aplica"/>
    <s v="No Aplica"/>
    <s v="No"/>
    <s v="S/N"/>
    <s v="S/N"/>
    <s v="No Aplica"/>
    <s v="No Aplica"/>
    <s v="No Aplica"/>
    <s v="No Cumple"/>
    <s v="No Cumple"/>
    <s v="1- Conserje no permite acceso, debido a que no tiene registro de cisita de tecnicos en bitacora el dia del ticket"/>
    <x v="8"/>
    <x v="0"/>
    <x v="11"/>
    <x v="0"/>
    <n v="0.5"/>
    <n v="0.5"/>
    <n v="0.5"/>
    <n v="0.5"/>
    <n v="0.5"/>
    <n v="0.5"/>
    <n v="0.25"/>
    <n v="0.25"/>
    <n v="0.5"/>
    <n v="0"/>
    <n v="0"/>
    <n v="0.8"/>
    <x v="1"/>
  </r>
  <r>
    <s v="2137598"/>
    <s v="207501122022125235"/>
    <s v="DF20227507819"/>
    <x v="212"/>
    <x v="246"/>
    <s v="AARON HUENCHUMIL"/>
    <s v="Luis Pasteur #5431"/>
    <s v="Vitacura"/>
    <x v="0"/>
    <s v="Cumple"/>
    <s v="Cumple"/>
    <s v="No Aplica"/>
    <s v="No Aplica"/>
    <s v="Cumple"/>
    <s v="Cumple"/>
    <s v="Si"/>
    <s v="Daniela Tovar"/>
    <s v="935771282"/>
    <s v="Cumple"/>
    <s v="Cumple"/>
    <s v="Cumple"/>
    <s v="Cumple"/>
    <s v="Cumple"/>
    <s v="1-Suministro electrico normalizado"/>
    <x v="8"/>
    <x v="0"/>
    <x v="11"/>
    <x v="0"/>
    <n v="0.5"/>
    <n v="0.5"/>
    <n v="0.5"/>
    <n v="0.5"/>
    <n v="0.5"/>
    <n v="0.5"/>
    <n v="0.25"/>
    <n v="0.25"/>
    <n v="0.5"/>
    <n v="0.5"/>
    <n v="0.5"/>
    <n v="1"/>
    <x v="1"/>
  </r>
  <r>
    <s v="2137594"/>
    <s v="207601122022124623"/>
    <s v="DF20227519101"/>
    <x v="212"/>
    <x v="262"/>
    <s v="Cristobal toro"/>
    <s v="Ezequias alliende 2444"/>
    <s v="Providenci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37589"/>
    <s v="207601122022123624"/>
    <s v="DF20227517331"/>
    <x v="212"/>
    <x v="251"/>
    <s v="Cristobal toro"/>
    <s v="El vergel 2316"/>
    <s v="Providenci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37587"/>
    <s v="207601122022123345"/>
    <s v="DF20227521370"/>
    <x v="212"/>
    <x v="239"/>
    <s v="Cristobal toro"/>
    <s v="El vergel 2360 dpto 208"/>
    <s v="Providencia"/>
    <x v="0"/>
    <s v="Cumple"/>
    <s v="Cumple"/>
    <s v="No Aplica"/>
    <s v="No Aplica"/>
    <s v="Cumple"/>
    <s v="Cumple"/>
    <s v="Si"/>
    <s v="Manuel largo ( concerge )"/>
    <s v="223440336"/>
    <s v="Cumple"/>
    <s v="Cumple"/>
    <s v="Cumple"/>
    <s v="Cumple"/>
    <s v="Cumple"/>
    <s v="Se verifica , sin mayor observacion"/>
    <x v="8"/>
    <x v="0"/>
    <x v="11"/>
    <x v="0"/>
    <n v="0.5"/>
    <n v="0.5"/>
    <n v="0.5"/>
    <n v="0.5"/>
    <n v="0.5"/>
    <n v="0.5"/>
    <n v="0.25"/>
    <n v="0.25"/>
    <n v="0.5"/>
    <n v="0.5"/>
    <n v="0.5"/>
    <n v="1"/>
    <x v="1"/>
  </r>
  <r>
    <s v="2137583"/>
    <s v="207501122022122800"/>
    <s v="DF20227457086"/>
    <x v="212"/>
    <x v="213"/>
    <s v="AARON HUENCHUMIL"/>
    <s v="Espoz #3226 dpto 71"/>
    <s v="Vitacura"/>
    <x v="0"/>
    <s v="Cumple"/>
    <s v="Cumple"/>
    <s v="No Cumple"/>
    <s v="No Cumple"/>
    <s v="Cumple"/>
    <s v="Cumple"/>
    <s v="No"/>
    <s v="S/N"/>
    <s v="S/N"/>
    <s v="No Aplica"/>
    <s v="No Aplica"/>
    <s v="No Aplica"/>
    <s v="Cumple"/>
    <s v="Cumple"/>
    <s v="1-Cliente no se encuentra en domicilio, conserje permite acceso a shaft medidores  2- No declara codigo de ITM 40A utilizado, pero si describe su uso  3- Suministro electrico normalizado"/>
    <x v="7"/>
    <x v="0"/>
    <x v="11"/>
    <x v="0"/>
    <n v="0.5"/>
    <n v="0.5"/>
    <n v="0"/>
    <n v="0"/>
    <n v="0.5"/>
    <n v="0.5"/>
    <n v="0.25"/>
    <n v="0.25"/>
    <n v="0.5"/>
    <n v="0.5"/>
    <n v="0.5"/>
    <n v="0.7"/>
    <x v="1"/>
  </r>
  <r>
    <s v="2137578"/>
    <s v="207601122022121325"/>
    <s v="DF20227517636"/>
    <x v="212"/>
    <x v="251"/>
    <s v="Cristobal toro"/>
    <s v="Suecia 1595"/>
    <s v="Providencia"/>
    <x v="0"/>
    <s v="Cumple"/>
    <s v="Cumple"/>
    <s v="No Aplica"/>
    <s v="No Aplica"/>
    <s v="Cumple"/>
    <s v="Cumple"/>
    <s v="No"/>
    <s v="S/N"/>
    <s v="S/N"/>
    <s v="No Aplica"/>
    <s v="No Aplica"/>
    <s v="No Aplica"/>
    <s v="Cumple"/>
    <s v="Cumple"/>
    <s v="Atiende concerge , no permite acceso , ya q no tiene llaves para medidores en el momento"/>
    <x v="8"/>
    <x v="0"/>
    <x v="11"/>
    <x v="0"/>
    <n v="0.5"/>
    <n v="0.5"/>
    <n v="0.5"/>
    <n v="0.5"/>
    <n v="0.5"/>
    <n v="0.5"/>
    <n v="0.25"/>
    <n v="0.25"/>
    <n v="0.5"/>
    <n v="0.5"/>
    <n v="0.5"/>
    <n v="1"/>
    <x v="1"/>
  </r>
  <r>
    <s v="2137575"/>
    <s v="207501122022120901"/>
    <s v="DF20227459568"/>
    <x v="212"/>
    <x v="220"/>
    <s v="AARON HUENCHUMIL"/>
    <s v="Nueva Costanera #3441"/>
    <s v="Vitacura"/>
    <x v="0"/>
    <s v="Cumple"/>
    <s v="Cumple"/>
    <s v="No Aplica"/>
    <s v="No Aplica"/>
    <s v="No Aplica"/>
    <s v="No Aplica"/>
    <s v="Si"/>
    <s v="S/N"/>
    <s v="S/N"/>
    <s v="No Aplica"/>
    <s v="No Aplica"/>
    <s v="No Aplica"/>
    <s v="No Cumple"/>
    <s v="No Cumple"/>
    <s v="1-Cliente asegura nunca haber llamado a ENEL por alguna falla o corte de suministro electrico"/>
    <x v="7"/>
    <x v="0"/>
    <x v="11"/>
    <x v="0"/>
    <n v="0.5"/>
    <n v="0.5"/>
    <n v="0.5"/>
    <n v="0.5"/>
    <n v="0.5"/>
    <n v="0.5"/>
    <n v="0.25"/>
    <n v="0.25"/>
    <n v="0.5"/>
    <n v="0"/>
    <n v="0"/>
    <n v="0.8"/>
    <x v="1"/>
  </r>
  <r>
    <s v="2137562"/>
    <s v="207601122022115703"/>
    <s v="DF20227517228"/>
    <x v="212"/>
    <x v="251"/>
    <s v="Cristobal toro"/>
    <s v="Las violetas 2010 2 PC"/>
    <s v="Providencia"/>
    <x v="0"/>
    <s v="Cumple"/>
    <s v="Cumple"/>
    <s v="No Aplica"/>
    <s v="No Aplica"/>
    <s v="Cumple"/>
    <s v="Cumple"/>
    <s v="No"/>
    <s v="S/N"/>
    <s v="S/N"/>
    <s v="No Aplica"/>
    <s v="No Aplica"/>
    <s v="No Aplica"/>
    <s v="No Cumple"/>
    <s v="No Cumple"/>
    <s v="Falta maxima de fotos exigidas . Mas data . Sin acceso a dptos y nichos. Nadie atiende"/>
    <x v="8"/>
    <x v="0"/>
    <x v="11"/>
    <x v="0"/>
    <n v="0.5"/>
    <n v="0.5"/>
    <n v="0.5"/>
    <n v="0.5"/>
    <n v="0.5"/>
    <n v="0.5"/>
    <n v="0.25"/>
    <n v="0.25"/>
    <n v="0.5"/>
    <n v="0"/>
    <n v="0"/>
    <n v="0.8"/>
    <x v="1"/>
  </r>
  <r>
    <s v="2137551"/>
    <s v="207601122022114551"/>
    <s v="DF20227511281"/>
    <x v="212"/>
    <x v="243"/>
    <s v="Cristobal toro"/>
    <s v="Federico froebel 1575 dpto 903"/>
    <s v="Providencia"/>
    <x v="0"/>
    <s v="Cumple"/>
    <s v="Cumple"/>
    <s v="No Aplica"/>
    <s v="No Aplica"/>
    <s v="Cumple"/>
    <s v="Cumple"/>
    <s v="Si"/>
    <s v="Lorena muñoz"/>
    <s v="227178870"/>
    <s v="Cumple"/>
    <s v="Cumple"/>
    <s v="Cumple"/>
    <s v="Cumple"/>
    <s v="Cumple"/>
    <s v="Tapa caja concentrador abierta , sin perno ."/>
    <x v="8"/>
    <x v="0"/>
    <x v="11"/>
    <x v="0"/>
    <n v="0.5"/>
    <n v="0.5"/>
    <n v="0.5"/>
    <n v="0.5"/>
    <n v="0.5"/>
    <n v="0.5"/>
    <n v="0.25"/>
    <n v="0.25"/>
    <n v="0.5"/>
    <n v="0.5"/>
    <n v="0.5"/>
    <n v="1"/>
    <x v="1"/>
  </r>
  <r>
    <s v="2137538"/>
    <s v="207601122022111841"/>
    <s v="DF20227522211"/>
    <x v="212"/>
    <x v="234"/>
    <s v="Cristobal toro"/>
    <s v="General del canto 505"/>
    <s v="Providencia"/>
    <x v="0"/>
    <s v="Cumple"/>
    <s v="Cumple"/>
    <s v="No Aplica"/>
    <s v="No Aplica"/>
    <s v="Cumple"/>
    <s v="Cumple"/>
    <s v="No"/>
    <s v="S/N"/>
    <s v="S/N"/>
    <s v="No Aplica"/>
    <s v="No Aplica"/>
    <s v="No Aplica"/>
    <s v="Cumple"/>
    <s v="Cumple"/>
    <s v="Sin moradores  Sin mayor data"/>
    <x v="8"/>
    <x v="0"/>
    <x v="11"/>
    <x v="0"/>
    <n v="0.5"/>
    <n v="0.5"/>
    <n v="0.5"/>
    <n v="0.5"/>
    <n v="0.5"/>
    <n v="0.5"/>
    <n v="0.25"/>
    <n v="0.25"/>
    <n v="0.5"/>
    <n v="0.5"/>
    <n v="0.5"/>
    <n v="1"/>
    <x v="1"/>
  </r>
  <r>
    <s v="2137528"/>
    <s v="207601122022110132"/>
    <s v="DF20227520965"/>
    <x v="212"/>
    <x v="239"/>
    <s v="Cristobal toro"/>
    <s v="Los piñoñes 100 dpto 502"/>
    <s v="Providencia"/>
    <x v="0"/>
    <s v="Cumple"/>
    <s v="Cumple"/>
    <s v="No Aplica"/>
    <s v="No Aplica"/>
    <s v="Cumple"/>
    <s v="Cumple"/>
    <s v="Si"/>
    <s v="Jaqueline castro"/>
    <s v="226677663"/>
    <s v="Cumple"/>
    <s v="Cumple"/>
    <s v="Cumple"/>
    <s v="Cumple"/>
    <s v="Cumple"/>
    <s v="Corresponde a servicio comun de edificio. Sin mayor observacion"/>
    <x v="8"/>
    <x v="0"/>
    <x v="11"/>
    <x v="0"/>
    <n v="0.5"/>
    <n v="0.5"/>
    <n v="0.5"/>
    <n v="0.5"/>
    <n v="0.5"/>
    <n v="0.5"/>
    <n v="0.25"/>
    <n v="0.25"/>
    <n v="0.5"/>
    <n v="0.5"/>
    <n v="0.5"/>
    <n v="1"/>
    <x v="1"/>
  </r>
  <r>
    <s v="2137500"/>
    <s v="207601122022102338"/>
    <s v="DF20227511582"/>
    <x v="212"/>
    <x v="261"/>
    <s v="Cristobal toro"/>
    <s v="Fresia 670"/>
    <s v="Providencia"/>
    <x v="0"/>
    <s v="Cumple"/>
    <s v="Cumple"/>
    <s v="No Aplica"/>
    <s v="No Aplica"/>
    <s v="Cumple"/>
    <s v="Cumple"/>
    <s v="Si"/>
    <s v="S/N"/>
    <s v="S/N"/>
    <s v="No Aplica"/>
    <s v="No Aplica"/>
    <s v="No Aplica"/>
    <s v="Cumple"/>
    <s v="Cumple"/>
    <s v="Solo hay gente ( maestros ) trabajando en lugar , no saben de visita de personal de emergencia ."/>
    <x v="8"/>
    <x v="0"/>
    <x v="11"/>
    <x v="0"/>
    <n v="0.5"/>
    <n v="0.5"/>
    <n v="0.5"/>
    <n v="0.5"/>
    <n v="0.5"/>
    <n v="0.5"/>
    <n v="0.25"/>
    <n v="0.25"/>
    <n v="0.5"/>
    <n v="0.5"/>
    <n v="0.5"/>
    <n v="1"/>
    <x v="1"/>
  </r>
  <r>
    <s v="2137497"/>
    <s v="207601122022101448"/>
    <s v="DF20227524337"/>
    <x v="212"/>
    <x v="253"/>
    <s v="Cristobal toro"/>
    <s v="Emilio vaisse 515"/>
    <s v="Providencia"/>
    <x v="0"/>
    <s v="Cumple"/>
    <s v="Cumple"/>
    <s v="No Aplica"/>
    <s v="No Aplica"/>
    <s v="Cumple"/>
    <s v="Cumple"/>
    <s v="No"/>
    <s v="S/N"/>
    <s v="S/N"/>
    <s v="No Aplica"/>
    <s v="No Aplica"/>
    <s v="No Aplica"/>
    <s v="No Cumple"/>
    <s v="No Cumple"/>
    <s v="Falta maxima de fotos exigidas , mas data . Sin moradores ."/>
    <x v="8"/>
    <x v="0"/>
    <x v="11"/>
    <x v="0"/>
    <n v="0.5"/>
    <n v="0.5"/>
    <n v="0.5"/>
    <n v="0.5"/>
    <n v="0.5"/>
    <n v="0.5"/>
    <n v="0.25"/>
    <n v="0.25"/>
    <n v="0.5"/>
    <n v="0"/>
    <n v="0"/>
    <n v="0.8"/>
    <x v="1"/>
  </r>
  <r>
    <s v="2140162"/>
    <s v="207602122022161351"/>
    <s v="DF20227525808"/>
    <x v="213"/>
    <x v="235"/>
    <s v="Cristobal toro"/>
    <s v="Amapolas 1726"/>
    <s v="Providenci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40119"/>
    <s v="207502122022151446"/>
    <s v="DF20227387062"/>
    <x v="213"/>
    <x v="174"/>
    <s v="AARON HUENCHUMIL"/>
    <s v="Corcega #1039"/>
    <s v="La Cisterna"/>
    <x v="0"/>
    <s v="Cumple"/>
    <s v="Cumple"/>
    <s v="No Aplica"/>
    <s v="No Aplica"/>
    <s v="Cumple"/>
    <s v="Cumple"/>
    <s v="No"/>
    <s v="S/N"/>
    <s v="S/N"/>
    <s v="No Aplica"/>
    <s v="No Aplica"/>
    <s v="No Aplica"/>
    <s v="Cumple"/>
    <s v="Cumple"/>
    <s v="1- Cliente no se encuentra en domicilio"/>
    <x v="5"/>
    <x v="0"/>
    <x v="11"/>
    <x v="0"/>
    <n v="0.5"/>
    <n v="0.5"/>
    <n v="0.5"/>
    <n v="0.5"/>
    <n v="0.5"/>
    <n v="0.5"/>
    <n v="0.25"/>
    <n v="0.25"/>
    <n v="0.5"/>
    <n v="0.5"/>
    <n v="0.5"/>
    <n v="1"/>
    <x v="0"/>
  </r>
  <r>
    <s v="2140115"/>
    <s v="207502122022150711"/>
    <s v="DF20227375381"/>
    <x v="213"/>
    <x v="139"/>
    <s v="AARON HUENCHUMIL"/>
    <s v="Corcega #829"/>
    <s v="La Cisterna"/>
    <x v="0"/>
    <s v="Cumple"/>
    <s v="Cumple"/>
    <s v="Cumple"/>
    <s v="Cumple"/>
    <s v="Cumple"/>
    <s v="Cumple"/>
    <s v="No"/>
    <s v="S/N"/>
    <s v="S/N"/>
    <s v="No Aplica"/>
    <s v="No Aplica"/>
    <s v="No Aplica"/>
    <s v="Cumple Mayormente"/>
    <s v="Cumple"/>
    <s v="1- TD 4489 se encuentra normalizado"/>
    <x v="5"/>
    <x v="0"/>
    <x v="11"/>
    <x v="0"/>
    <n v="0.5"/>
    <n v="0.5"/>
    <n v="0.5"/>
    <n v="0.5"/>
    <n v="0.5"/>
    <n v="0.5"/>
    <n v="0.25"/>
    <n v="0.25"/>
    <n v="0.5"/>
    <n v="0.32500000000000001"/>
    <n v="0.5"/>
    <n v="0.96500000000000008"/>
    <x v="0"/>
  </r>
  <r>
    <s v="2140111"/>
    <s v="207502122022145856"/>
    <s v="DF20227377137"/>
    <x v="213"/>
    <x v="149"/>
    <s v="AARON HUENCHUMIL"/>
    <s v="Victoria #7922"/>
    <s v="La Cisterna"/>
    <x v="0"/>
    <s v="Cumple"/>
    <s v="Cumple"/>
    <s v="No Aplica"/>
    <s v="No Aplica"/>
    <s v="No Aplica"/>
    <s v="No Aplica"/>
    <s v="No"/>
    <s v="S/N"/>
    <s v="S/N"/>
    <s v="No Aplica"/>
    <s v="No Aplica"/>
    <s v="No Aplica"/>
    <s v="Cumple"/>
    <s v="Cumple Parcialmente"/>
    <s v="1- Poste B.T se encuentra aun en misma condicion, de tirante cortado"/>
    <x v="5"/>
    <x v="0"/>
    <x v="11"/>
    <x v="0"/>
    <n v="0.5"/>
    <n v="0.5"/>
    <n v="0.5"/>
    <n v="0.5"/>
    <n v="0.5"/>
    <n v="0.5"/>
    <n v="0.25"/>
    <n v="0.25"/>
    <n v="0.5"/>
    <n v="0.5"/>
    <n v="0.17499999999999999"/>
    <n v="0.93500000000000005"/>
    <x v="0"/>
  </r>
  <r>
    <s v="2140108"/>
    <s v="207502122022144652"/>
    <s v="DF20227379583"/>
    <x v="213"/>
    <x v="176"/>
    <s v="AARON HUENCHUMIL"/>
    <s v="El Parron #813A"/>
    <s v="La Cisterna"/>
    <x v="0"/>
    <s v="Cumple"/>
    <s v="Cumple"/>
    <s v="No Aplica"/>
    <s v="No Aplica"/>
    <s v="Cumple"/>
    <s v="Cumple"/>
    <s v="Si"/>
    <s v="Raquel Gomez"/>
    <s v="977612701"/>
    <s v="No Aplica"/>
    <s v="No Aplica"/>
    <s v="Cumple"/>
    <s v="Cumple"/>
    <s v="Cumple"/>
    <s v="1-Cliente con suministro electrico normalizado  2- Local actualmente ya no es de comida rapida, es local de comida de mascostas"/>
    <x v="5"/>
    <x v="0"/>
    <x v="11"/>
    <x v="0"/>
    <n v="0.5"/>
    <n v="0.5"/>
    <n v="0.5"/>
    <n v="0.5"/>
    <n v="0.5"/>
    <n v="0.5"/>
    <n v="0.25"/>
    <n v="0.25"/>
    <n v="0.5"/>
    <n v="0.5"/>
    <n v="0.5"/>
    <n v="1"/>
    <x v="0"/>
  </r>
  <r>
    <s v="2140103"/>
    <s v="207502122022143711"/>
    <s v="DF20227377235"/>
    <x v="213"/>
    <x v="149"/>
    <s v="AARON HUENCHUMIL"/>
    <s v="Alejandro Vial #7932"/>
    <s v="La Cisterna"/>
    <x v="0"/>
    <s v="Cumple"/>
    <s v="Cumple"/>
    <s v="Cumple"/>
    <s v="Cumple"/>
    <s v="Cumple"/>
    <s v="Cumple"/>
    <s v="Si"/>
    <s v="Juan Placencia"/>
    <s v="974022545"/>
    <s v="Cumple"/>
    <s v="Cumple"/>
    <s v="Cumple"/>
    <s v="Cumple"/>
    <s v="Cumple Parcialmente"/>
    <s v="1-Cliente con suministro electrico normalizado despues de visita de tecnicos"/>
    <x v="5"/>
    <x v="0"/>
    <x v="11"/>
    <x v="0"/>
    <n v="0.5"/>
    <n v="0.5"/>
    <n v="0.5"/>
    <n v="0.5"/>
    <n v="0.5"/>
    <n v="0.5"/>
    <n v="0.25"/>
    <n v="0.25"/>
    <n v="0.5"/>
    <n v="0.5"/>
    <n v="0.17499999999999999"/>
    <n v="0.93500000000000005"/>
    <x v="0"/>
  </r>
  <r>
    <s v="2140099"/>
    <s v="207602122022143405"/>
    <s v="DF20227519765"/>
    <x v="213"/>
    <x v="262"/>
    <s v="Cristobal toro"/>
    <s v="Suecia 1330 dpto 303"/>
    <s v="Providencia"/>
    <x v="0"/>
    <s v="Cumple"/>
    <s v="Cumple"/>
    <s v="No Aplica"/>
    <s v="No Aplica"/>
    <s v="Cumple"/>
    <s v="Cumple"/>
    <s v="Si"/>
    <s v="Bernecio juaniko"/>
    <s v="9632431663"/>
    <s v="Cumple"/>
    <s v="Cumple"/>
    <s v="Cumple"/>
    <s v="Cumple Parcialmente"/>
    <s v="Cumple"/>
    <s v="Falta mejor detalle en fotos y fotos de medidores ."/>
    <x v="8"/>
    <x v="0"/>
    <x v="11"/>
    <x v="0"/>
    <n v="0.5"/>
    <n v="0.5"/>
    <n v="0.5"/>
    <n v="0.5"/>
    <n v="0.5"/>
    <n v="0.5"/>
    <n v="0.25"/>
    <n v="0.25"/>
    <n v="0.5"/>
    <n v="0.17499999999999999"/>
    <n v="0.5"/>
    <n v="0.93500000000000005"/>
    <x v="1"/>
  </r>
  <r>
    <s v="2140091"/>
    <s v="207502122022142658"/>
    <s v="DF20227388272"/>
    <x v="213"/>
    <x v="170"/>
    <s v="AARON HUENCHUMIL"/>
    <s v="Uruguay #213"/>
    <s v="La Cisterna"/>
    <x v="0"/>
    <s v="Cumple"/>
    <s v="Cumple"/>
    <s v="No Aplica"/>
    <s v="No Aplica"/>
    <s v="Cumple"/>
    <s v="Cumple"/>
    <s v="No"/>
    <s v="S/N"/>
    <s v="S/N"/>
    <s v="No Aplica"/>
    <s v="No Aplica"/>
    <s v="No Aplica"/>
    <s v="Cumple"/>
    <s v="Cumple Parcialmente"/>
    <s v="1- Cliente no se encuentra en domicilio"/>
    <x v="5"/>
    <x v="0"/>
    <x v="11"/>
    <x v="0"/>
    <n v="0.5"/>
    <n v="0.5"/>
    <n v="0.5"/>
    <n v="0.5"/>
    <n v="0.5"/>
    <n v="0.5"/>
    <n v="0.25"/>
    <n v="0.25"/>
    <n v="0.5"/>
    <n v="0.5"/>
    <n v="0.17499999999999999"/>
    <n v="0.93500000000000005"/>
    <x v="0"/>
  </r>
  <r>
    <s v="2140084"/>
    <s v="207602122022142005"/>
    <s v="DF20227511939"/>
    <x v="213"/>
    <x v="250"/>
    <s v="Cristobal toro"/>
    <s v="Holanda 699 dpto 401"/>
    <s v="Providencia"/>
    <x v="0"/>
    <s v="Cumple"/>
    <s v="Cumple"/>
    <s v="No Aplica"/>
    <s v="No Aplica"/>
    <s v="Cumple"/>
    <s v="Cumple"/>
    <s v="No"/>
    <s v="S/N"/>
    <s v="S/N"/>
    <s v="No Aplica"/>
    <s v="No Aplica"/>
    <s v="No Aplica"/>
    <s v="Cumple"/>
    <s v="Cumple"/>
    <s v="Problema externo , TD."/>
    <x v="8"/>
    <x v="0"/>
    <x v="11"/>
    <x v="0"/>
    <n v="0.5"/>
    <n v="0.5"/>
    <n v="0.5"/>
    <n v="0.5"/>
    <n v="0.5"/>
    <n v="0.5"/>
    <n v="0.25"/>
    <n v="0.25"/>
    <n v="0.5"/>
    <n v="0.5"/>
    <n v="0.5"/>
    <n v="1"/>
    <x v="1"/>
  </r>
  <r>
    <s v="2140081"/>
    <s v="207502122022141557"/>
    <s v="DF20227383001"/>
    <x v="213"/>
    <x v="169"/>
    <s v="AARON HUENCHUMIL"/>
    <s v="Domingo Correa #521"/>
    <s v="La Cisterna"/>
    <x v="0"/>
    <s v="Cumple"/>
    <s v="Cumple"/>
    <s v="No Aplica"/>
    <s v="No Aplica"/>
    <s v="Cumple"/>
    <s v="Cumple"/>
    <s v="No"/>
    <s v="S/N"/>
    <s v="S/N"/>
    <s v="No Aplica"/>
    <s v="No Aplica"/>
    <s v="No Aplica"/>
    <s v="Cumple"/>
    <s v="Cumple"/>
    <s v="1- Cliente no se encuentra en domicilio"/>
    <x v="5"/>
    <x v="0"/>
    <x v="11"/>
    <x v="0"/>
    <n v="0.5"/>
    <n v="0.5"/>
    <n v="0.5"/>
    <n v="0.5"/>
    <n v="0.5"/>
    <n v="0.5"/>
    <n v="0.25"/>
    <n v="0.25"/>
    <n v="0.5"/>
    <n v="0.5"/>
    <n v="0.5"/>
    <n v="1"/>
    <x v="0"/>
  </r>
  <r>
    <s v="2140069"/>
    <s v="207502122022140407"/>
    <s v="DF20227378792"/>
    <x v="213"/>
    <x v="150"/>
    <s v="AARON HUENCHUMIL"/>
    <s v="Maria Isabel #8036"/>
    <s v="La Cisterna"/>
    <x v="0"/>
    <s v="Cumple"/>
    <s v="Cumple"/>
    <s v="No Aplica"/>
    <s v="No Aplica"/>
    <s v="Cumple"/>
    <s v="Cumple"/>
    <s v="No"/>
    <s v="S/N"/>
    <s v="S/N"/>
    <s v="No Aplica"/>
    <s v="No Aplica"/>
    <s v="No Aplica"/>
    <s v="Cumple"/>
    <s v="Cumple"/>
    <s v="1-Cliente no se encuentra en domicilio 2- Acometida bien templada"/>
    <x v="5"/>
    <x v="0"/>
    <x v="11"/>
    <x v="0"/>
    <n v="0.5"/>
    <n v="0.5"/>
    <n v="0.5"/>
    <n v="0.5"/>
    <n v="0.5"/>
    <n v="0.5"/>
    <n v="0.25"/>
    <n v="0.25"/>
    <n v="0.5"/>
    <n v="0.5"/>
    <n v="0.5"/>
    <n v="1"/>
    <x v="0"/>
  </r>
  <r>
    <s v="2140063"/>
    <s v="207602122022135723"/>
    <s v="DF20227519476"/>
    <x v="213"/>
    <x v="262"/>
    <s v="Cristobal toro"/>
    <s v="General holley 109"/>
    <s v="Providencia"/>
    <x v="0"/>
    <s v="Cumple"/>
    <s v="Cumple"/>
    <s v="No Aplica"/>
    <s v="No Aplica"/>
    <s v="Cumple"/>
    <s v="Cumple"/>
    <s v="Si"/>
    <s v="S/N"/>
    <s v="S/N"/>
    <s v="No Aplica"/>
    <s v="No Aplica"/>
    <s v="No Aplica"/>
    <s v="Cumple"/>
    <s v="Cumple"/>
    <s v="Atiende personal de local , pero indican que no se encuentra persona a cargo ."/>
    <x v="8"/>
    <x v="0"/>
    <x v="11"/>
    <x v="0"/>
    <n v="0.5"/>
    <n v="0.5"/>
    <n v="0.5"/>
    <n v="0.5"/>
    <n v="0.5"/>
    <n v="0.5"/>
    <n v="0.25"/>
    <n v="0.25"/>
    <n v="0.5"/>
    <n v="0.5"/>
    <n v="0.5"/>
    <n v="1"/>
    <x v="1"/>
  </r>
  <r>
    <s v="2140059"/>
    <s v="207502122022135227"/>
    <s v="DF20227382381"/>
    <x v="213"/>
    <x v="163"/>
    <s v="AARON HUENCHUMIL"/>
    <s v="Maria Vial #8528"/>
    <s v="La Cisterna"/>
    <x v="0"/>
    <s v="Cumple"/>
    <s v="Cumple"/>
    <s v="No Aplica"/>
    <s v="No Aplica"/>
    <s v="Cumple"/>
    <s v="Cumple"/>
    <s v="No"/>
    <s v="S/N"/>
    <s v="S/N"/>
    <s v="No Aplica"/>
    <s v="No Aplica"/>
    <s v="No Aplica"/>
    <s v="Cumple"/>
    <s v="Cumple"/>
    <s v="1- Vecinos del sector confirman suministro electrico electrico normal"/>
    <x v="5"/>
    <x v="0"/>
    <x v="11"/>
    <x v="0"/>
    <n v="0.5"/>
    <n v="0.5"/>
    <n v="0.5"/>
    <n v="0.5"/>
    <n v="0.5"/>
    <n v="0.5"/>
    <n v="0.25"/>
    <n v="0.25"/>
    <n v="0.5"/>
    <n v="0.5"/>
    <n v="0.5"/>
    <n v="1"/>
    <x v="0"/>
  </r>
  <r>
    <s v="2140052"/>
    <s v="207502122022133937"/>
    <s v="DF20227382929"/>
    <x v="213"/>
    <x v="171"/>
    <s v="AARON HUENCHUMIL"/>
    <s v="Alejandro Vial #8358"/>
    <s v="La Cisterna"/>
    <x v="0"/>
    <s v="Cumple"/>
    <s v="Cumple"/>
    <s v="No Aplica"/>
    <s v="No Aplica"/>
    <s v="Cumple"/>
    <s v="Cumple"/>
    <s v="No"/>
    <s v="S/N"/>
    <s v="S/N"/>
    <s v="No Aplica"/>
    <s v="No Aplica"/>
    <s v="No Aplica"/>
    <s v="Cumple"/>
    <s v="Cumple"/>
    <s v="1- Cliente no se encuentra en domicilio"/>
    <x v="5"/>
    <x v="0"/>
    <x v="11"/>
    <x v="0"/>
    <n v="0.5"/>
    <n v="0.5"/>
    <n v="0.5"/>
    <n v="0.5"/>
    <n v="0.5"/>
    <n v="0.5"/>
    <n v="0.25"/>
    <n v="0.25"/>
    <n v="0.5"/>
    <n v="0.5"/>
    <n v="0.5"/>
    <n v="1"/>
    <x v="0"/>
  </r>
  <r>
    <s v="2140051"/>
    <s v="207602122022134136"/>
    <s v="DF20227521119"/>
    <x v="213"/>
    <x v="239"/>
    <s v="Cristobal toro"/>
    <s v="Providencia 1995"/>
    <s v="Providencia"/>
    <x v="0"/>
    <s v="Cumple"/>
    <s v="Cumple"/>
    <s v="No Aplica"/>
    <s v="No Aplica"/>
    <s v="Cumple"/>
    <s v="Cumple"/>
    <s v="No"/>
    <s v="S/N"/>
    <s v="S/N"/>
    <s v="No Aplica"/>
    <s v="No Aplica"/>
    <s v="No Aplica"/>
    <s v="Cumple"/>
    <s v="Cumple"/>
    <s v="Problema externo , subterraneo ."/>
    <x v="8"/>
    <x v="0"/>
    <x v="11"/>
    <x v="0"/>
    <n v="0.5"/>
    <n v="0.5"/>
    <n v="0.5"/>
    <n v="0.5"/>
    <n v="0.5"/>
    <n v="0.5"/>
    <n v="0.25"/>
    <n v="0.25"/>
    <n v="0.5"/>
    <n v="0.5"/>
    <n v="0.5"/>
    <n v="1"/>
    <x v="1"/>
  </r>
  <r>
    <s v="2140050"/>
    <s v="207602122022133923"/>
    <s v="DF20227512428"/>
    <x v="213"/>
    <x v="250"/>
    <s v="Cristobal toro"/>
    <s v="Pedro de valdivia 72  102"/>
    <s v="Providencia"/>
    <x v="0"/>
    <s v="Cumple"/>
    <s v="Cumple"/>
    <s v="No Aplica"/>
    <s v="No Aplica"/>
    <s v="Cumple"/>
    <s v="Cumple"/>
    <s v="No"/>
    <s v="S/N"/>
    <s v="S/N"/>
    <s v="No Aplica"/>
    <s v="No Aplica"/>
    <s v="No Aplica"/>
    <s v="Cumple"/>
    <s v="Cumple"/>
    <s v="Sin acceso a edificio , se llama por citofono , sin respuesta , sin concerge"/>
    <x v="8"/>
    <x v="0"/>
    <x v="11"/>
    <x v="0"/>
    <n v="0.5"/>
    <n v="0.5"/>
    <n v="0.5"/>
    <n v="0.5"/>
    <n v="0.5"/>
    <n v="0.5"/>
    <n v="0.25"/>
    <n v="0.25"/>
    <n v="0.5"/>
    <n v="0.5"/>
    <n v="0.5"/>
    <n v="1"/>
    <x v="1"/>
  </r>
  <r>
    <s v="2139791"/>
    <s v="207602122022123312"/>
    <s v="DF20227511326"/>
    <x v="213"/>
    <x v="243"/>
    <s v="Cristobal toro"/>
    <s v="Monitor araucano 602 B Dpto 51"/>
    <s v="Providencia"/>
    <x v="0"/>
    <s v="Cumple"/>
    <s v="Cumple"/>
    <s v="No Aplica"/>
    <s v="No Aplica"/>
    <s v="Cumple"/>
    <s v="Cumple"/>
    <s v="No"/>
    <s v="S/N"/>
    <s v="S/N"/>
    <s v="No Aplica"/>
    <s v="No Aplica"/>
    <s v="No Aplica"/>
    <s v="Cumple"/>
    <s v="Cumple"/>
    <s v="Sin acceso a medidores . Atiende guardia , no permite acceso si no se encuentra cliente ."/>
    <x v="8"/>
    <x v="0"/>
    <x v="11"/>
    <x v="0"/>
    <n v="0.5"/>
    <n v="0.5"/>
    <n v="0.5"/>
    <n v="0.5"/>
    <n v="0.5"/>
    <n v="0.5"/>
    <n v="0.25"/>
    <n v="0.25"/>
    <n v="0.5"/>
    <n v="0.5"/>
    <n v="0.5"/>
    <n v="1"/>
    <x v="1"/>
  </r>
  <r>
    <s v="2139785"/>
    <s v="207602122022121800"/>
    <s v="DF20227526934"/>
    <x v="213"/>
    <x v="252"/>
    <s v="Cristobal toro"/>
    <s v="Rafael canas 174"/>
    <s v="Providencia"/>
    <x v="0"/>
    <s v="Cumple"/>
    <s v="Cumple"/>
    <s v="No Aplica"/>
    <s v="No Aplica"/>
    <s v="Cumple"/>
    <s v="Cumple"/>
    <s v="No"/>
    <s v="S/N"/>
    <s v="S/N"/>
    <s v="No Aplica"/>
    <s v="No Aplica"/>
    <s v="No Aplica"/>
    <s v="No Cumple"/>
    <s v="No Cumple"/>
    <s v="Sin moradores . Falta maxima de fotos exigidas . Vecinos molestos por toma de fotografias"/>
    <x v="8"/>
    <x v="0"/>
    <x v="11"/>
    <x v="0"/>
    <n v="0.5"/>
    <n v="0.5"/>
    <n v="0.5"/>
    <n v="0.5"/>
    <n v="0.5"/>
    <n v="0.5"/>
    <n v="0.25"/>
    <n v="0.25"/>
    <n v="0.5"/>
    <n v="0"/>
    <n v="0"/>
    <n v="0.8"/>
    <x v="1"/>
  </r>
  <r>
    <s v="2139776"/>
    <s v="207602122022120336"/>
    <s v="DF20227514305"/>
    <x v="213"/>
    <x v="254"/>
    <s v="Cristobal toro"/>
    <s v="Manuel montt 918 dpto 203"/>
    <s v="Providencia"/>
    <x v="0"/>
    <s v="Cumple"/>
    <s v="Cumple"/>
    <s v="No Aplica"/>
    <s v="No Aplica"/>
    <s v="Cumple"/>
    <s v="Cumple"/>
    <s v="No"/>
    <s v="S/N"/>
    <s v="S/N"/>
    <s v="No Aplica"/>
    <s v="No Aplica"/>
    <s v="No Aplica"/>
    <s v="Cumple"/>
    <s v="Cumple"/>
    <s v="Problema externo , TD"/>
    <x v="8"/>
    <x v="0"/>
    <x v="11"/>
    <x v="0"/>
    <n v="0.5"/>
    <n v="0.5"/>
    <n v="0.5"/>
    <n v="0.5"/>
    <n v="0.5"/>
    <n v="0.5"/>
    <n v="0.25"/>
    <n v="0.25"/>
    <n v="0.5"/>
    <n v="0.5"/>
    <n v="0.5"/>
    <n v="1"/>
    <x v="1"/>
  </r>
  <r>
    <s v="2139771"/>
    <s v="207602122022115057"/>
    <s v="DF20227526939"/>
    <x v="213"/>
    <x v="252"/>
    <s v="Cristobal toro"/>
    <s v="Jose manuel infante 1098"/>
    <s v="Providencia"/>
    <x v="0"/>
    <s v="Cumple"/>
    <s v="Cumple"/>
    <s v="No Aplica"/>
    <s v="No Aplica"/>
    <s v="Cumple"/>
    <s v="Cumple"/>
    <s v="No"/>
    <s v="S/N"/>
    <s v="S/N"/>
    <s v="No Aplica"/>
    <s v="No Aplica"/>
    <s v="No Aplica"/>
    <s v="Cumple"/>
    <s v="Cumple Parcialmente"/>
    <s v="Falta mayor data en fotografias . Sin moradores"/>
    <x v="8"/>
    <x v="0"/>
    <x v="11"/>
    <x v="0"/>
    <n v="0.5"/>
    <n v="0.5"/>
    <n v="0.5"/>
    <n v="0.5"/>
    <n v="0.5"/>
    <n v="0.5"/>
    <n v="0.25"/>
    <n v="0.25"/>
    <n v="0.5"/>
    <n v="0.5"/>
    <n v="0.17499999999999999"/>
    <n v="0.93500000000000005"/>
    <x v="1"/>
  </r>
  <r>
    <s v="2139765"/>
    <s v="207602122022113606"/>
    <s v="DF20227523763"/>
    <x v="213"/>
    <x v="258"/>
    <s v="Cristobal toro"/>
    <s v="Fte a calle julio prado 1608"/>
    <s v="Providencia"/>
    <x v="0"/>
    <s v="Cumple"/>
    <s v="Cumple"/>
    <s v="No Aplica"/>
    <s v="No Aplica"/>
    <s v="Cumple"/>
    <s v="Cumple"/>
    <s v="No"/>
    <s v="S/N"/>
    <s v="S/N"/>
    <s v="No Aplica"/>
    <s v="No Aplica"/>
    <s v="No Aplica"/>
    <s v="No Cumple"/>
    <s v="No Cumple"/>
    <s v="Faltan fotos , no hay , maximo de fotos exigidas . Mas data ."/>
    <x v="8"/>
    <x v="0"/>
    <x v="11"/>
    <x v="0"/>
    <n v="0.5"/>
    <n v="0.5"/>
    <n v="0.5"/>
    <n v="0.5"/>
    <n v="0.5"/>
    <n v="0.5"/>
    <n v="0.25"/>
    <n v="0.25"/>
    <n v="0.5"/>
    <n v="0"/>
    <n v="0"/>
    <n v="0.8"/>
    <x v="1"/>
  </r>
  <r>
    <s v="2142282"/>
    <s v="207605122022165031"/>
    <s v="DF20227511235"/>
    <x v="214"/>
    <x v="243"/>
    <s v="Cristobal toro"/>
    <s v="Cristobal colon 6340"/>
    <s v="Las Condes"/>
    <x v="0"/>
    <s v="Cumple"/>
    <s v="Cumple"/>
    <s v="No Aplica"/>
    <s v="No Aplica"/>
    <s v="Cumple"/>
    <s v="Cumple"/>
    <s v="No"/>
    <s v="S/N"/>
    <s v="S/N"/>
    <s v="No Aplica"/>
    <s v="No Aplica"/>
    <s v="No Aplica"/>
    <s v="No Cumple"/>
    <s v="No Cumple"/>
    <s v="Falta maxima de fotos exigidas . Mas data"/>
    <x v="8"/>
    <x v="0"/>
    <x v="11"/>
    <x v="0"/>
    <n v="0.5"/>
    <n v="0.5"/>
    <n v="0.5"/>
    <n v="0.5"/>
    <n v="0.5"/>
    <n v="0.5"/>
    <n v="0.25"/>
    <n v="0.25"/>
    <n v="0.5"/>
    <n v="0"/>
    <n v="0"/>
    <n v="0.8"/>
    <x v="1"/>
  </r>
  <r>
    <s v="2142261"/>
    <s v="207605122022155419"/>
    <s v="DF20227526973"/>
    <x v="214"/>
    <x v="252"/>
    <s v="Cristobal toro"/>
    <s v="Lucero 1706"/>
    <s v="Las Condes"/>
    <x v="0"/>
    <s v="Cumple"/>
    <s v="Cumple"/>
    <s v="No Aplica"/>
    <s v="No Aplica"/>
    <s v="Cumple"/>
    <s v="Cumple"/>
    <s v="No"/>
    <s v="S/N"/>
    <s v="S/N"/>
    <s v="No Aplica"/>
    <s v="No Aplica"/>
    <s v="No Aplica"/>
    <s v="No Cumple"/>
    <s v="No Cumple"/>
    <s v="Atiende cliente , indica estar ocupado , pero corrobora visita de personal de emergencia"/>
    <x v="8"/>
    <x v="0"/>
    <x v="11"/>
    <x v="0"/>
    <n v="0.5"/>
    <n v="0.5"/>
    <n v="0.5"/>
    <n v="0.5"/>
    <n v="0.5"/>
    <n v="0.5"/>
    <n v="0.25"/>
    <n v="0.25"/>
    <n v="0.5"/>
    <n v="0"/>
    <n v="0"/>
    <n v="0.8"/>
    <x v="1"/>
  </r>
  <r>
    <s v="2142225"/>
    <s v="207605122022150659"/>
    <s v="DF20227517167"/>
    <x v="214"/>
    <x v="256"/>
    <s v="Cristobal toro"/>
    <s v="Florencio barrios , A. Fleming"/>
    <s v="Providencia"/>
    <x v="0"/>
    <s v="Cumple"/>
    <s v="Cumple"/>
    <s v="No Aplica"/>
    <s v="No Aplica"/>
    <s v="Cumple"/>
    <s v="Cumple"/>
    <s v="No"/>
    <s v="S/N"/>
    <s v="S/N"/>
    <s v="No Aplica"/>
    <s v="No Aplica"/>
    <s v="No Aplica"/>
    <s v="Cumple"/>
    <s v="Cumple"/>
    <s v="Corresponde a medidor de semaforo ."/>
    <x v="8"/>
    <x v="0"/>
    <x v="11"/>
    <x v="0"/>
    <n v="0.5"/>
    <n v="0.5"/>
    <n v="0.5"/>
    <n v="0.5"/>
    <n v="0.5"/>
    <n v="0.5"/>
    <n v="0.25"/>
    <n v="0.25"/>
    <n v="0.5"/>
    <n v="0.5"/>
    <n v="0.5"/>
    <n v="1"/>
    <x v="1"/>
  </r>
  <r>
    <s v="2142212"/>
    <s v="207605122022144914"/>
    <s v="DF20227511193"/>
    <x v="214"/>
    <x v="243"/>
    <s v="Cristobal toro"/>
    <s v="Rapallo 4383 dpto 201"/>
    <s v="Providencia"/>
    <x v="0"/>
    <s v="Cumple"/>
    <s v="Cumple"/>
    <s v="No Aplica"/>
    <s v="No Aplica"/>
    <s v="Cumple"/>
    <s v="Cumple"/>
    <s v="No"/>
    <s v="S/N"/>
    <s v="S/N"/>
    <s v="No Aplica"/>
    <s v="No Aplica"/>
    <s v="No Aplica"/>
    <s v="Cumple"/>
    <s v="Cumple"/>
    <s v="Sin acceso a medidores y dptos . Nadie atiende"/>
    <x v="8"/>
    <x v="0"/>
    <x v="11"/>
    <x v="0"/>
    <n v="0.5"/>
    <n v="0.5"/>
    <n v="0.5"/>
    <n v="0.5"/>
    <n v="0.5"/>
    <n v="0.5"/>
    <n v="0.25"/>
    <n v="0.25"/>
    <n v="0.5"/>
    <n v="0.5"/>
    <n v="0.5"/>
    <n v="1"/>
    <x v="1"/>
  </r>
  <r>
    <s v="2142196"/>
    <s v="207505122022142418"/>
    <s v="DF20227455589"/>
    <x v="214"/>
    <x v="224"/>
    <s v="AARON HUENCHUMIL"/>
    <s v="Barbastro #11210"/>
    <s v="Vitacura"/>
    <x v="0"/>
    <s v="Cumple"/>
    <s v="Cumple"/>
    <s v="No Aplica"/>
    <s v="No Aplica"/>
    <s v="Cumple"/>
    <s v="Cumple"/>
    <s v="No"/>
    <s v="S/N"/>
    <s v="S/N"/>
    <s v="No Aplica"/>
    <s v="No Aplica"/>
    <s v="No Aplica"/>
    <s v="No Cumple"/>
    <s v="No Cumple"/>
    <s v="1- Sector con suministro electrico normalizado"/>
    <x v="7"/>
    <x v="0"/>
    <x v="11"/>
    <x v="0"/>
    <n v="0.5"/>
    <n v="0.5"/>
    <n v="0.5"/>
    <n v="0.5"/>
    <n v="0.5"/>
    <n v="0.5"/>
    <n v="0.25"/>
    <n v="0.25"/>
    <n v="0.5"/>
    <n v="0"/>
    <n v="0"/>
    <n v="0.8"/>
    <x v="1"/>
  </r>
  <r>
    <s v="2142192"/>
    <s v="207605122022141920"/>
    <s v="DF20227512126"/>
    <x v="214"/>
    <x v="250"/>
    <s v="Cristobal toro"/>
    <s v="El belloto 3939"/>
    <s v="Providenci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42189"/>
    <s v="207605122022141352"/>
    <s v="DF20227512462"/>
    <x v="214"/>
    <x v="250"/>
    <s v="Cristobal toro"/>
    <s v="Santa isabel 1220 casa 7"/>
    <s v="Providencia"/>
    <x v="0"/>
    <s v="Cumple"/>
    <s v="Cumple"/>
    <s v="No Aplica"/>
    <s v="No Aplica"/>
    <s v="Cumple"/>
    <s v="Cumple"/>
    <s v="No"/>
    <s v="S/N"/>
    <s v="S/N"/>
    <s v="No Aplica"/>
    <s v="No Aplica"/>
    <s v="No Aplica"/>
    <s v="Cumple"/>
    <s v="Cumple"/>
    <s v="No se toman fotos por precaucion . Sin acceso a medidores"/>
    <x v="8"/>
    <x v="0"/>
    <x v="11"/>
    <x v="0"/>
    <n v="0.5"/>
    <n v="0.5"/>
    <n v="0.5"/>
    <n v="0.5"/>
    <n v="0.5"/>
    <n v="0.5"/>
    <n v="0.25"/>
    <n v="0.25"/>
    <n v="0.5"/>
    <n v="0.5"/>
    <n v="0.5"/>
    <n v="1"/>
    <x v="1"/>
  </r>
  <r>
    <s v="2142184"/>
    <s v="207505122022140618"/>
    <s v="DF20227502792"/>
    <x v="214"/>
    <x v="242"/>
    <s v="AARON HUENCHUMIL"/>
    <s v="Charles Dickens #1604"/>
    <s v="Vitacura"/>
    <x v="0"/>
    <s v="Cumple"/>
    <s v="Cumple"/>
    <s v="No Aplica"/>
    <s v="No Aplica"/>
    <s v="Cumple"/>
    <s v="Cumple"/>
    <s v="No"/>
    <s v="S/N"/>
    <s v="S/N"/>
    <s v="No Aplica"/>
    <s v="No Aplica"/>
    <s v="No Aplica"/>
    <s v="Cumple"/>
    <s v="Cumple"/>
    <s v="1- Sector con suministro electrico normalizado"/>
    <x v="8"/>
    <x v="0"/>
    <x v="11"/>
    <x v="0"/>
    <n v="0.5"/>
    <n v="0.5"/>
    <n v="0.5"/>
    <n v="0.5"/>
    <n v="0.5"/>
    <n v="0.5"/>
    <n v="0.25"/>
    <n v="0.25"/>
    <n v="0.5"/>
    <n v="0.5"/>
    <n v="0.5"/>
    <n v="1"/>
    <x v="1"/>
  </r>
  <r>
    <s v="2142180"/>
    <s v="207505122022134936"/>
    <s v="DF20227454179"/>
    <x v="214"/>
    <x v="214"/>
    <s v="AARON HUENCHUMIL"/>
    <s v="Garcia de Torres #1365"/>
    <s v="Vitacura"/>
    <x v="0"/>
    <s v="Cumple"/>
    <s v="Cumple"/>
    <s v="No Cumple"/>
    <s v="No Cumple"/>
    <s v="Cumple"/>
    <s v="Cumple"/>
    <s v="No"/>
    <s v="S/N"/>
    <s v="S/N"/>
    <s v="No Aplica"/>
    <s v="No Aplica"/>
    <s v="No Aplica"/>
    <s v="Cumple"/>
    <s v="Cumple Parcialmente"/>
    <s v="1- TD 12299 se encuentra normalizado  2- No declara codigo de material utilizado, pero si describe su uso"/>
    <x v="7"/>
    <x v="0"/>
    <x v="11"/>
    <x v="0"/>
    <n v="0.5"/>
    <n v="0.5"/>
    <n v="0"/>
    <n v="0"/>
    <n v="0.5"/>
    <n v="0.5"/>
    <n v="0.25"/>
    <n v="0.25"/>
    <n v="0.5"/>
    <n v="0.5"/>
    <n v="0.17499999999999999"/>
    <n v="0.63500000000000001"/>
    <x v="1"/>
  </r>
  <r>
    <s v="2142154"/>
    <s v="207505122022133255"/>
    <s v="DF20227511060"/>
    <x v="214"/>
    <x v="243"/>
    <s v="AARON HUENCHUMIL"/>
    <s v="Vitacura #7144 local 4"/>
    <s v="Vitacura"/>
    <x v="0"/>
    <s v="Cumple"/>
    <s v="Cumple"/>
    <s v="No Cumple"/>
    <s v="No Cumple"/>
    <s v="Cumple"/>
    <s v="Cumple"/>
    <s v="No"/>
    <s v="S/N"/>
    <s v="S/N"/>
    <s v="No Aplica"/>
    <s v="No Aplica"/>
    <s v="No Aplica"/>
    <s v="Cumple"/>
    <s v="Cumple"/>
    <s v="1-Local comercial se encuentra cerrado  2- No declaran codigo de material utilizado, pero si describen su uso"/>
    <x v="8"/>
    <x v="0"/>
    <x v="11"/>
    <x v="0"/>
    <n v="0.5"/>
    <n v="0.5"/>
    <n v="0"/>
    <n v="0"/>
    <n v="0.5"/>
    <n v="0.5"/>
    <n v="0.25"/>
    <n v="0.25"/>
    <n v="0.5"/>
    <n v="0.5"/>
    <n v="0.5"/>
    <n v="0.7"/>
    <x v="1"/>
  </r>
  <r>
    <s v="2142145"/>
    <s v="207605122022132630"/>
    <s v="DF20227523267"/>
    <x v="214"/>
    <x v="258"/>
    <s v="Cristobal toro"/>
    <s v="Jose manuel infante 1898"/>
    <s v="Providencia"/>
    <x v="0"/>
    <s v="Cumple"/>
    <s v="Cumple"/>
    <s v="No Aplica"/>
    <s v="No Aplica"/>
    <s v="Cumple"/>
    <s v="Cumple"/>
    <s v="No"/>
    <s v="S/N"/>
    <s v="S/N"/>
    <s v="No Aplica"/>
    <s v="No Aplica"/>
    <s v="No Aplica"/>
    <s v="Cumple"/>
    <s v="Cumple"/>
    <s v="Problema externo , TD"/>
    <x v="8"/>
    <x v="0"/>
    <x v="11"/>
    <x v="0"/>
    <n v="0.5"/>
    <n v="0.5"/>
    <n v="0.5"/>
    <n v="0.5"/>
    <n v="0.5"/>
    <n v="0.5"/>
    <n v="0.25"/>
    <n v="0.25"/>
    <n v="0.5"/>
    <n v="0.5"/>
    <n v="0.5"/>
    <n v="1"/>
    <x v="1"/>
  </r>
  <r>
    <s v="2143538"/>
    <s v="207606122022155944"/>
    <s v="DF20227518303"/>
    <x v="215"/>
    <x v="238"/>
    <s v="Cristobal toro"/>
    <s v="San ignacio 1988"/>
    <s v="Santiago"/>
    <x v="0"/>
    <s v="Cumple"/>
    <s v="Cumple"/>
    <s v="No Cumple"/>
    <s v="No Cumple"/>
    <s v="Cumple"/>
    <s v="Cumple"/>
    <s v="No"/>
    <s v="S/N"/>
    <s v="S/N"/>
    <s v="No Aplica"/>
    <s v="No Aplica"/>
    <s v="No Aplica"/>
    <s v="Cumple"/>
    <s v="Cumple"/>
    <s v="Problema externo , TD"/>
    <x v="8"/>
    <x v="0"/>
    <x v="11"/>
    <x v="0"/>
    <n v="0.5"/>
    <n v="0.5"/>
    <n v="0"/>
    <n v="0"/>
    <n v="0.5"/>
    <n v="0.5"/>
    <n v="0.25"/>
    <n v="0.25"/>
    <n v="0.5"/>
    <n v="0.5"/>
    <n v="0.5"/>
    <n v="0.7"/>
    <x v="1"/>
  </r>
  <r>
    <s v="2143526"/>
    <s v="207606122022154458"/>
    <s v="DF20227517122"/>
    <x v="215"/>
    <x v="256"/>
    <s v="Cristobal toro"/>
    <s v="Aldunate 1064"/>
    <s v="Santiago"/>
    <x v="0"/>
    <s v="Cumple"/>
    <s v="Cumple"/>
    <s v="No Aplica"/>
    <s v="No Aplica"/>
    <s v="Cumple"/>
    <s v="Cumple"/>
    <s v="No"/>
    <s v="S/N"/>
    <s v="S/N"/>
    <s v="No Aplica"/>
    <s v="No Aplica"/>
    <s v="No Aplica"/>
    <s v="Cumple"/>
    <s v="Cumple"/>
    <s v="Sin moradores , sector hostil."/>
    <x v="8"/>
    <x v="0"/>
    <x v="11"/>
    <x v="0"/>
    <n v="0.5"/>
    <n v="0.5"/>
    <n v="0.5"/>
    <n v="0.5"/>
    <n v="0.5"/>
    <n v="0.5"/>
    <n v="0.25"/>
    <n v="0.25"/>
    <n v="0.5"/>
    <n v="0.5"/>
    <n v="0.5"/>
    <n v="1"/>
    <x v="1"/>
  </r>
  <r>
    <s v="2143512"/>
    <s v="207606122022152111"/>
    <s v="DF20227512687"/>
    <x v="215"/>
    <x v="250"/>
    <s v="Cristobal toro"/>
    <s v="Nataliel cox 933 A"/>
    <s v="Santiago"/>
    <x v="0"/>
    <s v="Cumple"/>
    <s v="Cumple"/>
    <s v="No Cumple"/>
    <s v="No Cumple"/>
    <s v="Cumple"/>
    <s v="Cumple"/>
    <s v="No"/>
    <s v="S/N"/>
    <s v="S/N"/>
    <s v="No Aplica"/>
    <s v="No Aplica"/>
    <s v="No Aplica"/>
    <s v="Cumple"/>
    <s v="Cumple"/>
    <s v="Sin acceso a medidores , se llama por citofino , pero sin respuesta ."/>
    <x v="8"/>
    <x v="0"/>
    <x v="11"/>
    <x v="0"/>
    <n v="0.5"/>
    <n v="0.5"/>
    <n v="0"/>
    <n v="0"/>
    <n v="0.5"/>
    <n v="0.5"/>
    <n v="0.25"/>
    <n v="0.25"/>
    <n v="0.5"/>
    <n v="0.5"/>
    <n v="0.5"/>
    <n v="0.7"/>
    <x v="1"/>
  </r>
  <r>
    <s v="2143508"/>
    <s v="207606122022151109"/>
    <s v="DF20227512766"/>
    <x v="215"/>
    <x v="250"/>
    <s v="Cristobal toro"/>
    <s v="Arturo prat 961 A"/>
    <s v="Santiago"/>
    <x v="0"/>
    <s v="Cumple"/>
    <s v="Cumple"/>
    <s v="No Aplica"/>
    <s v="No Aplica"/>
    <s v="Cumple"/>
    <s v="Cumple"/>
    <s v="No"/>
    <s v="S/N"/>
    <s v="S/N"/>
    <s v="No Aplica"/>
    <s v="No Aplica"/>
    <s v="No Aplica"/>
    <s v="Cumple"/>
    <s v="Cumple Parcialmente"/>
    <s v="Falta mayor data en fotografias . Atiende persona q trabaja en local no de muy buena forma , que no tiene tiempo para responder preguntas , y q persona a cargo no se encuentra en el momento"/>
    <x v="8"/>
    <x v="0"/>
    <x v="11"/>
    <x v="0"/>
    <n v="0.5"/>
    <n v="0.5"/>
    <n v="0.5"/>
    <n v="0.5"/>
    <n v="0.5"/>
    <n v="0.5"/>
    <n v="0.25"/>
    <n v="0.25"/>
    <n v="0.5"/>
    <n v="0.5"/>
    <n v="0.17499999999999999"/>
    <n v="0.93500000000000005"/>
    <x v="1"/>
  </r>
  <r>
    <s v="2143505"/>
    <s v="207606122022150600"/>
    <s v="DF20227511407"/>
    <x v="215"/>
    <x v="243"/>
    <s v="Cristobal toro"/>
    <s v="Serrano 611 ED. B dpto 604"/>
    <s v="Santiago"/>
    <x v="0"/>
    <s v="Cumple"/>
    <s v="Cumple"/>
    <s v="No Aplica"/>
    <s v="No Aplica"/>
    <s v="Cumple"/>
    <s v="Cumple"/>
    <s v="Si"/>
    <s v="Luis oberto"/>
    <s v="222689810"/>
    <s v="Cumple"/>
    <s v="Cumple"/>
    <s v="Cumple"/>
    <s v="Cumple"/>
    <s v="Cumple"/>
    <s v="Tapa caja concentrador abierta , sin perno"/>
    <x v="8"/>
    <x v="0"/>
    <x v="11"/>
    <x v="0"/>
    <n v="0.5"/>
    <n v="0.5"/>
    <n v="0.5"/>
    <n v="0.5"/>
    <n v="0.5"/>
    <n v="0.5"/>
    <n v="0.25"/>
    <n v="0.25"/>
    <n v="0.5"/>
    <n v="0.5"/>
    <n v="0.5"/>
    <n v="1"/>
    <x v="1"/>
  </r>
  <r>
    <s v="2143477"/>
    <s v="207606122022133138"/>
    <s v="DF20227515463"/>
    <x v="215"/>
    <x v="257"/>
    <s v="Cristobal toro"/>
    <s v="Carmen 806"/>
    <s v="Santiago"/>
    <x v="0"/>
    <s v="Cumple"/>
    <s v="Cumple"/>
    <s v="No Aplica"/>
    <s v="No Aplica"/>
    <s v="Cumple"/>
    <s v="Cumple"/>
    <s v="No"/>
    <s v="S/N"/>
    <s v="S/N"/>
    <s v="No Aplica"/>
    <s v="No Aplica"/>
    <s v="No Aplica"/>
    <s v="Cumple"/>
    <s v="Cumple"/>
    <s v="Problema externo subterraneo ."/>
    <x v="8"/>
    <x v="0"/>
    <x v="11"/>
    <x v="0"/>
    <n v="0.5"/>
    <n v="0.5"/>
    <n v="0.5"/>
    <n v="0.5"/>
    <n v="0.5"/>
    <n v="0.5"/>
    <n v="0.25"/>
    <n v="0.25"/>
    <n v="0.5"/>
    <n v="0.5"/>
    <n v="0.5"/>
    <n v="1"/>
    <x v="1"/>
  </r>
  <r>
    <s v="2143466"/>
    <s v="207606122022132033"/>
    <s v="DF20227517862"/>
    <x v="215"/>
    <x v="251"/>
    <s v="Cristobal toro"/>
    <s v="Portugal 946"/>
    <s v="Santiago"/>
    <x v="0"/>
    <s v="Cumple"/>
    <s v="Cumple"/>
    <s v="No Aplica"/>
    <s v="No Aplica"/>
    <s v="Cumple"/>
    <s v="Cumple"/>
    <s v="No"/>
    <s v="S/N"/>
    <s v="S/N"/>
    <s v="No Aplica"/>
    <s v="No Aplica"/>
    <s v="No Aplica"/>
    <s v="Cumple"/>
    <s v="Cumple"/>
    <s v="No se toman fotos para prevenir problemas con locatarios . Sin moradores"/>
    <x v="8"/>
    <x v="0"/>
    <x v="11"/>
    <x v="0"/>
    <n v="0.5"/>
    <n v="0.5"/>
    <n v="0.5"/>
    <n v="0.5"/>
    <n v="0.5"/>
    <n v="0.5"/>
    <n v="0.25"/>
    <n v="0.25"/>
    <n v="0.5"/>
    <n v="0.5"/>
    <n v="0.5"/>
    <n v="1"/>
    <x v="1"/>
  </r>
  <r>
    <s v="2143448"/>
    <s v="207606122022124825"/>
    <s v="DF20227512323"/>
    <x v="215"/>
    <x v="250"/>
    <s v="Cristobal toro"/>
    <s v="Santa victoria 360 dpto 1010"/>
    <s v="Santiago"/>
    <x v="0"/>
    <s v="Cumple"/>
    <s v="Cumple"/>
    <s v="No Aplica"/>
    <s v="No Aplica"/>
    <s v="Cumple"/>
    <s v="Cumple"/>
    <s v="No"/>
    <s v="S/N"/>
    <s v="S/N"/>
    <s v="No Aplica"/>
    <s v="No Aplica"/>
    <s v="No Aplica"/>
    <s v="Cumple"/>
    <s v="Cumple"/>
    <s v="Atiende concerge , sin acceso a medidores , no recuerda visita de personal de emergencia y no hay nadie en dpto . No entrega mas datos"/>
    <x v="8"/>
    <x v="0"/>
    <x v="11"/>
    <x v="0"/>
    <n v="0.5"/>
    <n v="0.5"/>
    <n v="0.5"/>
    <n v="0.5"/>
    <n v="0.5"/>
    <n v="0.5"/>
    <n v="0.25"/>
    <n v="0.25"/>
    <n v="0.5"/>
    <n v="0.5"/>
    <n v="0.5"/>
    <n v="1"/>
    <x v="1"/>
  </r>
  <r>
    <s v="2143443"/>
    <s v="207606122022123819"/>
    <s v="DF20227513093"/>
    <x v="215"/>
    <x v="255"/>
    <s v="Cristobal toro"/>
    <s v="Lira 196 dpto 922 A"/>
    <s v="Santiago"/>
    <x v="0"/>
    <s v="Cumple"/>
    <s v="Cumple"/>
    <s v="No Aplica"/>
    <s v="No Aplica"/>
    <s v="Cumple"/>
    <s v="Cumple"/>
    <s v="Si"/>
    <s v="Hernan farfan"/>
    <s v="226351678"/>
    <s v="Cumple"/>
    <s v="Cumple"/>
    <s v="Cumple"/>
    <s v="Cumple"/>
    <s v="Cumple"/>
    <s v="Tapa caja de empalme abierta , sin perno ."/>
    <x v="8"/>
    <x v="0"/>
    <x v="11"/>
    <x v="0"/>
    <n v="0.5"/>
    <n v="0.5"/>
    <n v="0.5"/>
    <n v="0.5"/>
    <n v="0.5"/>
    <n v="0.5"/>
    <n v="0.25"/>
    <n v="0.25"/>
    <n v="0.5"/>
    <n v="0.5"/>
    <n v="0.5"/>
    <n v="1"/>
    <x v="1"/>
  </r>
  <r>
    <s v="2143437"/>
    <s v="207606122022120956"/>
    <s v="DF20227515759"/>
    <x v="215"/>
    <x v="257"/>
    <s v="Cristobal toro"/>
    <s v="Root 568 dpto E"/>
    <s v="Santiago"/>
    <x v="0"/>
    <s v="Cumple"/>
    <s v="Cumple"/>
    <s v="No Aplica"/>
    <s v="No Aplica"/>
    <s v="Cumple"/>
    <s v="Cumple"/>
    <s v="No"/>
    <s v="S/N"/>
    <s v="S/N"/>
    <s v="No Aplica"/>
    <s v="No Aplica"/>
    <s v="No Aplica"/>
    <s v="Cumple"/>
    <s v="Cumple"/>
    <s v="Sin moradores , sin acceso a medidores  Empalme subterraneo"/>
    <x v="8"/>
    <x v="0"/>
    <x v="11"/>
    <x v="0"/>
    <n v="0.5"/>
    <n v="0.5"/>
    <n v="0.5"/>
    <n v="0.5"/>
    <n v="0.5"/>
    <n v="0.5"/>
    <n v="0.25"/>
    <n v="0.25"/>
    <n v="0.5"/>
    <n v="0.5"/>
    <n v="0.5"/>
    <n v="1"/>
    <x v="1"/>
  </r>
  <r>
    <s v="2143434"/>
    <s v="207606122022120354"/>
    <s v="DF20227511349"/>
    <x v="215"/>
    <x v="243"/>
    <s v="Cristobal toro"/>
    <s v="Eleuterio ramirez 1051"/>
    <s v="Santiago"/>
    <x v="0"/>
    <s v="Cumple"/>
    <s v="Cumple"/>
    <s v="No Aplica"/>
    <s v="No Aplica"/>
    <s v="Cumple"/>
    <s v="Cumple"/>
    <s v="No"/>
    <s v="S/N"/>
    <s v="S/N"/>
    <s v="No Aplica"/>
    <s v="No Aplica"/>
    <s v="No Aplica"/>
    <s v="Cumple"/>
    <s v="Cumple"/>
    <s v="Sin moradores . Subeterraneo"/>
    <x v="8"/>
    <x v="0"/>
    <x v="11"/>
    <x v="0"/>
    <n v="0.5"/>
    <n v="0.5"/>
    <n v="0.5"/>
    <n v="0.5"/>
    <n v="0.5"/>
    <n v="0.5"/>
    <n v="0.25"/>
    <n v="0.25"/>
    <n v="0.5"/>
    <n v="0.5"/>
    <n v="0.5"/>
    <n v="1"/>
    <x v="1"/>
  </r>
  <r>
    <s v="2143420"/>
    <s v="207606122022112922"/>
    <s v="DF20227512930"/>
    <x v="215"/>
    <x v="250"/>
    <s v="Cristobal toro"/>
    <s v="Lord cochrane 347 dpto 815"/>
    <s v="Santiago"/>
    <x v="0"/>
    <s v="Cumple"/>
    <s v="Cumple"/>
    <s v="No Aplica"/>
    <s v="No Aplica"/>
    <s v="Cumple"/>
    <s v="Cumple"/>
    <s v="No"/>
    <s v="S/N"/>
    <s v="S/N"/>
    <s v="No Aplica"/>
    <s v="No Aplica"/>
    <s v="No Aplica"/>
    <s v="Cumple"/>
    <s v="Cumple"/>
    <s v="Atiende concerge , hace esperar para despues decir q no puedo ingresar a medidores , ya q no hay gente en dpto . No entrega mas datos"/>
    <x v="8"/>
    <x v="0"/>
    <x v="11"/>
    <x v="0"/>
    <n v="0.5"/>
    <n v="0.5"/>
    <n v="0.5"/>
    <n v="0.5"/>
    <n v="0.5"/>
    <n v="0.5"/>
    <n v="0.25"/>
    <n v="0.25"/>
    <n v="0.5"/>
    <n v="0.5"/>
    <n v="0.5"/>
    <n v="1"/>
    <x v="1"/>
  </r>
  <r>
    <s v="2143415"/>
    <s v="207606122022111746"/>
    <s v="DF20227516412"/>
    <x v="215"/>
    <x v="257"/>
    <s v="Cristobal toro"/>
    <s v="Eleuterio ramirez 1491 dpto 508"/>
    <s v="Santiago"/>
    <x v="0"/>
    <s v="Cumple"/>
    <s v="Cumple"/>
    <s v="No Aplica"/>
    <s v="No Aplica"/>
    <s v="Cumple"/>
    <s v="Cumple"/>
    <s v="No"/>
    <s v="S/N"/>
    <s v="S/N"/>
    <s v="No Aplica"/>
    <s v="No Aplica"/>
    <s v="No Aplica"/>
    <s v="No Cumple"/>
    <s v="No Cumple"/>
    <s v="Faltan maxima de fotos exigidas , mas data . Problema segun guardia fue de aguas andinas , ya solucionado"/>
    <x v="8"/>
    <x v="0"/>
    <x v="11"/>
    <x v="0"/>
    <n v="0.5"/>
    <n v="0.5"/>
    <n v="0.5"/>
    <n v="0.5"/>
    <n v="0.5"/>
    <n v="0.5"/>
    <n v="0.25"/>
    <n v="0.25"/>
    <n v="0.5"/>
    <n v="0"/>
    <n v="0"/>
    <n v="0.8"/>
    <x v="1"/>
  </r>
  <r>
    <s v="2143397"/>
    <s v="207606122022104322"/>
    <s v="DF20227515044"/>
    <x v="215"/>
    <x v="254"/>
    <s v="Cristobal toro"/>
    <s v="Libertad 181"/>
    <s v="Santiago"/>
    <x v="0"/>
    <s v="Cumple"/>
    <s v="Cumple"/>
    <s v="No Aplica"/>
    <s v="No Aplica"/>
    <s v="Cumple"/>
    <s v="Cumple"/>
    <s v="No"/>
    <s v="S/N"/>
    <s v="S/N"/>
    <s v="No Aplica"/>
    <s v="No Aplica"/>
    <s v="No Aplica"/>
    <s v="Cumple"/>
    <s v="Cumple"/>
    <s v="Num. De incidencia corresponde a direccion cueto 1480   Sin moradores ."/>
    <x v="8"/>
    <x v="0"/>
    <x v="11"/>
    <x v="0"/>
    <n v="0.5"/>
    <n v="0.5"/>
    <n v="0.5"/>
    <n v="0.5"/>
    <n v="0.5"/>
    <n v="0.5"/>
    <n v="0.25"/>
    <n v="0.25"/>
    <n v="0.5"/>
    <n v="0.5"/>
    <n v="0.5"/>
    <n v="1"/>
    <x v="1"/>
  </r>
  <r>
    <s v="2145157"/>
    <s v="207607122022155337"/>
    <s v="DF20227524753"/>
    <x v="216"/>
    <x v="253"/>
    <s v="Cristobal toro"/>
    <s v="España 169 A"/>
    <s v="Santiago"/>
    <x v="0"/>
    <s v="Cumple"/>
    <s v="Cumple"/>
    <s v="No Aplica"/>
    <s v="No Aplica"/>
    <s v="Cumple"/>
    <s v="Cumple"/>
    <s v="No"/>
    <s v="S/N"/>
    <s v="S/N"/>
    <s v="No Aplica"/>
    <s v="No Aplica"/>
    <s v="No Aplica"/>
    <s v="Cumple"/>
    <s v="Cumple"/>
    <s v="Problema externo , subterraneo"/>
    <x v="8"/>
    <x v="0"/>
    <x v="11"/>
    <x v="0"/>
    <n v="0.5"/>
    <n v="0.5"/>
    <n v="0.5"/>
    <n v="0.5"/>
    <n v="0.5"/>
    <n v="0.5"/>
    <n v="0.25"/>
    <n v="0.25"/>
    <n v="0.5"/>
    <n v="0.5"/>
    <n v="0.5"/>
    <n v="1"/>
    <x v="1"/>
  </r>
  <r>
    <s v="2145131"/>
    <s v="207607122022152522"/>
    <s v="DF20227524741"/>
    <x v="216"/>
    <x v="253"/>
    <s v="Cristobal toro"/>
    <s v="Bascuñan guerrero 1178"/>
    <s v="Santiago"/>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45127"/>
    <s v="207607122022151344"/>
    <s v="DF20227518540"/>
    <x v="216"/>
    <x v="238"/>
    <s v="Cristobal toro"/>
    <s v="San alfonso 1900"/>
    <s v="Santiago"/>
    <x v="0"/>
    <s v="Cumple"/>
    <s v="Cumple"/>
    <s v="No Aplica"/>
    <s v="No Aplica"/>
    <s v="Cumple"/>
    <s v="Cumple"/>
    <s v="No"/>
    <s v="S/N"/>
    <s v="S/N"/>
    <s v="No Aplica"/>
    <s v="No Aplica"/>
    <s v="No Aplica"/>
    <s v="Cumple"/>
    <s v="Cumple"/>
    <s v="Sin moradores ."/>
    <x v="8"/>
    <x v="0"/>
    <x v="11"/>
    <x v="0"/>
    <n v="0.5"/>
    <n v="0.5"/>
    <n v="0.5"/>
    <n v="0.5"/>
    <n v="0.5"/>
    <n v="0.5"/>
    <n v="0.25"/>
    <n v="0.25"/>
    <n v="0.5"/>
    <n v="0.5"/>
    <n v="0.5"/>
    <n v="1"/>
    <x v="1"/>
  </r>
  <r>
    <s v="2145122"/>
    <s v="207507122022150225"/>
    <s v="DF20227387763"/>
    <x v="216"/>
    <x v="167"/>
    <s v="AARON HUENCHUMIL"/>
    <s v="Ciencias #6649"/>
    <s v="La Cisterna"/>
    <x v="0"/>
    <s v="Cumple"/>
    <s v="Cumple"/>
    <s v="Cumple"/>
    <s v="Cumple"/>
    <s v="Cumple"/>
    <s v="Cumple"/>
    <s v="No"/>
    <s v="S/N"/>
    <s v="S/N"/>
    <s v="No Aplica"/>
    <s v="No Aplica"/>
    <s v="No Aplica"/>
    <s v="Cumple"/>
    <s v="Cumple"/>
    <s v="1- TD 13859 se encuentra normalizado"/>
    <x v="5"/>
    <x v="0"/>
    <x v="11"/>
    <x v="0"/>
    <n v="0.5"/>
    <n v="0.5"/>
    <n v="0.5"/>
    <n v="0.5"/>
    <n v="0.5"/>
    <n v="0.5"/>
    <n v="0.25"/>
    <n v="0.25"/>
    <n v="0.5"/>
    <n v="0.5"/>
    <n v="0.5"/>
    <n v="1"/>
    <x v="0"/>
  </r>
  <r>
    <s v="2145119"/>
    <s v="207507122022144716"/>
    <s v="DF20227378747"/>
    <x v="216"/>
    <x v="150"/>
    <s v="AARON HUENCHUMIL"/>
    <s v="Berna #6991"/>
    <s v="La Cisterna"/>
    <x v="0"/>
    <s v="Cumple"/>
    <s v="Cumple"/>
    <s v="No Aplica"/>
    <s v="No Aplica"/>
    <s v="Cumple"/>
    <s v="Cumple"/>
    <s v="No"/>
    <s v="S/N"/>
    <s v="S/N"/>
    <s v="No Aplica"/>
    <s v="No Aplica"/>
    <s v="No Aplica"/>
    <s v="Cumple"/>
    <s v="Cumple"/>
    <s v="1- Cliente no se encuentra en domicilio  2-Direccion correcta de ticket  BERNA #7035"/>
    <x v="5"/>
    <x v="0"/>
    <x v="11"/>
    <x v="0"/>
    <n v="0.5"/>
    <n v="0.5"/>
    <n v="0.5"/>
    <n v="0.5"/>
    <n v="0.5"/>
    <n v="0.5"/>
    <n v="0.25"/>
    <n v="0.25"/>
    <n v="0.5"/>
    <n v="0.5"/>
    <n v="0.5"/>
    <n v="1"/>
    <x v="0"/>
  </r>
  <r>
    <s v="2145109"/>
    <s v="207507122022142238"/>
    <s v="DF20227376607"/>
    <x v="216"/>
    <x v="149"/>
    <s v="AARON HUENCHUMIL"/>
    <s v="Berna #6723"/>
    <s v="La Cisterna"/>
    <x v="0"/>
    <s v="Cumple"/>
    <s v="Cumple"/>
    <s v="No Aplica"/>
    <s v="No Aplica"/>
    <s v="Cumple"/>
    <s v="Cumple"/>
    <s v="No"/>
    <s v="S/N"/>
    <s v="S/N"/>
    <s v="No Aplica"/>
    <s v="No Aplica"/>
    <s v="Cumple"/>
    <s v="Cumple Parcialmente"/>
    <s v="Cumple"/>
    <s v="1- Cliente no se encuentra en domicilio  2- Acometida bien templada"/>
    <x v="5"/>
    <x v="0"/>
    <x v="11"/>
    <x v="0"/>
    <n v="0.5"/>
    <n v="0.5"/>
    <n v="0.5"/>
    <n v="0.5"/>
    <n v="0.5"/>
    <n v="0.5"/>
    <n v="0.25"/>
    <n v="0.25"/>
    <n v="0.5"/>
    <n v="0.17499999999999999"/>
    <n v="0.5"/>
    <n v="0.93500000000000005"/>
    <x v="0"/>
  </r>
  <r>
    <s v="2145106"/>
    <s v="207507122022141336"/>
    <s v="DF20227388213"/>
    <x v="216"/>
    <x v="170"/>
    <s v="AARON HUENCHUMIL"/>
    <s v="General Freire #0905 dpto C"/>
    <s v="La Cisterna"/>
    <x v="0"/>
    <s v="Cumple"/>
    <s v="Cumple"/>
    <s v="No Aplica"/>
    <s v="No Aplica"/>
    <s v="No Aplica"/>
    <s v="No Aplica"/>
    <s v="Si"/>
    <s v="S/N"/>
    <s v="S/N"/>
    <s v="No Aplica"/>
    <s v="No Aplica"/>
    <s v="Cumple"/>
    <s v="Cumple Mayormente"/>
    <s v="Cumple Parcialmente"/>
    <s v="1- Cliente confirma por via citofono, encontrarse con suministro electrico"/>
    <x v="5"/>
    <x v="0"/>
    <x v="11"/>
    <x v="0"/>
    <n v="0.5"/>
    <n v="0.5"/>
    <n v="0.5"/>
    <n v="0.5"/>
    <n v="0.5"/>
    <n v="0.5"/>
    <n v="0.25"/>
    <n v="0.25"/>
    <n v="0.5"/>
    <n v="0.32500000000000001"/>
    <n v="0.17499999999999999"/>
    <n v="0.9"/>
    <x v="0"/>
  </r>
  <r>
    <s v="2145103"/>
    <s v="207507122022140359"/>
    <s v="DF20227387896"/>
    <x v="216"/>
    <x v="170"/>
    <s v="AARON HUENCHUMIL"/>
    <s v="Fernandez Albano #0585"/>
    <s v="La Cisterna"/>
    <x v="0"/>
    <s v="Cumple"/>
    <s v="Cumple"/>
    <s v="Cumple"/>
    <s v="Cumple"/>
    <s v="Cumple"/>
    <s v="Cumple"/>
    <s v="No"/>
    <s v="S/N"/>
    <s v="S/N"/>
    <s v="No Aplica"/>
    <s v="No Aplica"/>
    <s v="No Aplica"/>
    <s v="Cumple"/>
    <s v="Cumple"/>
    <s v="1- Cliente no se encuentra en domicilio"/>
    <x v="5"/>
    <x v="0"/>
    <x v="11"/>
    <x v="0"/>
    <n v="0.5"/>
    <n v="0.5"/>
    <n v="0.5"/>
    <n v="0.5"/>
    <n v="0.5"/>
    <n v="0.5"/>
    <n v="0.25"/>
    <n v="0.25"/>
    <n v="0.5"/>
    <n v="0.5"/>
    <n v="0.5"/>
    <n v="1"/>
    <x v="0"/>
  </r>
  <r>
    <s v="2145100"/>
    <s v="207507122022135526"/>
    <s v="DF20227379540"/>
    <x v="216"/>
    <x v="176"/>
    <s v="AARON HUENCHUMIL"/>
    <s v="San Luis #7563"/>
    <s v="La Cisterna"/>
    <x v="0"/>
    <s v="Cumple"/>
    <s v="Cumple"/>
    <s v="No Aplica"/>
    <s v="No Aplica"/>
    <s v="Cumple"/>
    <s v="Cumple"/>
    <s v="No"/>
    <s v="S/N"/>
    <s v="S/N"/>
    <s v="No Aplica"/>
    <s v="No Aplica"/>
    <s v="No Aplica"/>
    <s v="Cumple Mayormente"/>
    <s v="Cumple"/>
    <s v="1- Cliente no se encuentra en domicilio"/>
    <x v="5"/>
    <x v="0"/>
    <x v="11"/>
    <x v="0"/>
    <n v="0.5"/>
    <n v="0.5"/>
    <n v="0.5"/>
    <n v="0.5"/>
    <n v="0.5"/>
    <n v="0.5"/>
    <n v="0.25"/>
    <n v="0.25"/>
    <n v="0.5"/>
    <n v="0.32500000000000001"/>
    <n v="0.5"/>
    <n v="0.96500000000000008"/>
    <x v="0"/>
  </r>
  <r>
    <s v="2145095"/>
    <s v="207507122022134608"/>
    <s v="DF20227375382"/>
    <x v="216"/>
    <x v="149"/>
    <s v="AARON HUENCHUMIL"/>
    <s v="La Blanca #0607"/>
    <s v="La Cisterna"/>
    <x v="0"/>
    <s v="Cumple"/>
    <s v="Cumple"/>
    <s v="Cumple"/>
    <s v="Cumple"/>
    <s v="Cumple"/>
    <s v="Cumple"/>
    <s v="No"/>
    <s v="S/N"/>
    <s v="S/N"/>
    <s v="No Aplica"/>
    <s v="No Aplica"/>
    <s v="No Aplica"/>
    <s v="Cumple"/>
    <s v="Cumple"/>
    <s v="1- TD 51474 se encuentra normalizado  2- Caja B.T sin tapa"/>
    <x v="5"/>
    <x v="0"/>
    <x v="11"/>
    <x v="0"/>
    <n v="0.5"/>
    <n v="0.5"/>
    <n v="0.5"/>
    <n v="0.5"/>
    <n v="0.5"/>
    <n v="0.5"/>
    <n v="0.25"/>
    <n v="0.25"/>
    <n v="0.5"/>
    <n v="0.5"/>
    <n v="0.5"/>
    <n v="1"/>
    <x v="0"/>
  </r>
  <r>
    <s v="2145092"/>
    <s v="207507122022134155"/>
    <s v="DF20227379532"/>
    <x v="216"/>
    <x v="176"/>
    <s v="AARON HUENCHUMIL"/>
    <s v="La Blanca #536"/>
    <s v="La Cisterna"/>
    <x v="0"/>
    <s v="Cumple"/>
    <s v="Cumple"/>
    <s v="No Cumple"/>
    <s v="No Cumple"/>
    <s v="Cumple"/>
    <s v="Cumple"/>
    <s v="No"/>
    <s v="S/N"/>
    <s v="S/N"/>
    <s v="No Aplica"/>
    <s v="No Aplica"/>
    <s v="No Aplica"/>
    <s v="Cumple"/>
    <s v="Cumple"/>
    <s v="1- TD 51474 se encuentra normalizado  2- No declara codigo de material utilizado, pero si describe su uso"/>
    <x v="5"/>
    <x v="0"/>
    <x v="11"/>
    <x v="0"/>
    <n v="0.5"/>
    <n v="0.5"/>
    <n v="0"/>
    <n v="0"/>
    <n v="0.5"/>
    <n v="0.5"/>
    <n v="0.25"/>
    <n v="0.25"/>
    <n v="0.5"/>
    <n v="0.5"/>
    <n v="0.5"/>
    <n v="0.7"/>
    <x v="0"/>
  </r>
  <r>
    <s v="2145086"/>
    <s v="207507122022133411"/>
    <s v="DF20227377524"/>
    <x v="216"/>
    <x v="150"/>
    <s v="AARON HUENCHUMIL"/>
    <s v="Fernandez Albano #0254"/>
    <s v="La Cisterna"/>
    <x v="0"/>
    <s v="Cumple"/>
    <s v="Cumple"/>
    <s v="No Cumple"/>
    <s v="No Cumple"/>
    <s v="Cumple"/>
    <s v="Cumple"/>
    <s v="Si"/>
    <s v="Esmeralda nicolich"/>
    <s v="976971879"/>
    <s v="Cumple"/>
    <s v="Cumple"/>
    <s v="Cumple"/>
    <s v="Cumple Parcialmente"/>
    <s v="Cumple Parcialmente"/>
    <s v="1- Cliebte se encuentra con suministro electrico normalizado  2- No declara codigo de ITM 32A utilizado, pero si describe su uso"/>
    <x v="5"/>
    <x v="0"/>
    <x v="11"/>
    <x v="0"/>
    <n v="0.5"/>
    <n v="0.5"/>
    <n v="0"/>
    <n v="0"/>
    <n v="0.5"/>
    <n v="0.5"/>
    <n v="0.25"/>
    <n v="0.25"/>
    <n v="0.5"/>
    <n v="0.17499999999999999"/>
    <n v="0.17499999999999999"/>
    <n v="0.56999999999999995"/>
    <x v="0"/>
  </r>
  <r>
    <s v="2145082"/>
    <s v="207607122022132536"/>
    <s v="DF20227518330"/>
    <x v="216"/>
    <x v="238"/>
    <s v="Cristobal toro"/>
    <s v="Viel 1254"/>
    <s v="Santiago"/>
    <x v="0"/>
    <s v="Cumple"/>
    <s v="Cumple"/>
    <s v="No Aplica"/>
    <s v="No Aplica"/>
    <s v="Cumple"/>
    <s v="Cumple"/>
    <s v="No"/>
    <s v="S/N"/>
    <s v="S/N"/>
    <s v="No Aplica"/>
    <s v="No Aplica"/>
    <s v="No Aplica"/>
    <s v="Cumple"/>
    <s v="Cumple"/>
    <s v="Problema externo ,TD"/>
    <x v="8"/>
    <x v="0"/>
    <x v="11"/>
    <x v="0"/>
    <n v="0.5"/>
    <n v="0.5"/>
    <n v="0.5"/>
    <n v="0.5"/>
    <n v="0.5"/>
    <n v="0.5"/>
    <n v="0.25"/>
    <n v="0.25"/>
    <n v="0.5"/>
    <n v="0.5"/>
    <n v="0.5"/>
    <n v="1"/>
    <x v="1"/>
  </r>
  <r>
    <s v="2145081"/>
    <s v="207507122022131446"/>
    <s v="DF20227377369"/>
    <x v="216"/>
    <x v="150"/>
    <s v="AARON HUENCHUMIL"/>
    <s v="Lucerna #06"/>
    <s v="La Cisterna"/>
    <x v="0"/>
    <s v="Cumple"/>
    <s v="Cumple"/>
    <s v="No Aplica"/>
    <s v="No Aplica"/>
    <s v="Cumple"/>
    <s v="Cumple"/>
    <s v="Si"/>
    <s v="S/N"/>
    <s v="S/N"/>
    <s v="No Aplica"/>
    <s v="No Aplica"/>
    <s v="No Aplica"/>
    <s v="Cumple Mayormente"/>
    <s v="Cumple"/>
    <s v="1- Cliente molesto no desea atender visita, si se encuentra con suministro electrico normal"/>
    <x v="5"/>
    <x v="0"/>
    <x v="11"/>
    <x v="0"/>
    <n v="0.5"/>
    <n v="0.5"/>
    <n v="0.5"/>
    <n v="0.5"/>
    <n v="0.5"/>
    <n v="0.5"/>
    <n v="0.25"/>
    <n v="0.25"/>
    <n v="0.5"/>
    <n v="0.32500000000000001"/>
    <n v="0.5"/>
    <n v="0.96500000000000008"/>
    <x v="0"/>
  </r>
  <r>
    <s v="2145080"/>
    <s v="207507122022131108"/>
    <s v="DF20227375797"/>
    <x v="216"/>
    <x v="149"/>
    <s v="AARON HUENCHUMIL"/>
    <s v="Lucerna #06"/>
    <s v="La Cisterna"/>
    <x v="0"/>
    <s v="Cumple"/>
    <s v="Cumple"/>
    <s v="Cumple"/>
    <s v="Cumple"/>
    <s v="Cumple"/>
    <s v="Cumple"/>
    <s v="No"/>
    <s v="S/N"/>
    <s v="S/N"/>
    <s v="No Aplica"/>
    <s v="No Aplica"/>
    <s v="No Aplica"/>
    <s v="Cumple"/>
    <s v="Cumple"/>
    <s v="1- TD 9181 se encuentra normalizado"/>
    <x v="5"/>
    <x v="0"/>
    <x v="11"/>
    <x v="0"/>
    <n v="0.5"/>
    <n v="0.5"/>
    <n v="0.5"/>
    <n v="0.5"/>
    <n v="0.5"/>
    <n v="0.5"/>
    <n v="0.25"/>
    <n v="0.25"/>
    <n v="0.5"/>
    <n v="0.5"/>
    <n v="0.5"/>
    <n v="1"/>
    <x v="0"/>
  </r>
  <r>
    <s v="2145078"/>
    <s v="207507122022130139"/>
    <s v="DF20227388200"/>
    <x v="216"/>
    <x v="170"/>
    <s v="AARON HUENCHUMIL"/>
    <s v="Jose Miguel Carrera #6675"/>
    <s v="La Cisterna"/>
    <x v="0"/>
    <s v="Cumple"/>
    <s v="Cumple"/>
    <s v="No Aplica"/>
    <s v="No Aplica"/>
    <s v="Cumple"/>
    <s v="Cumple"/>
    <s v="Si"/>
    <s v="S/N"/>
    <s v="S/N"/>
    <s v="Cumple"/>
    <s v="Cumple"/>
    <s v="Cumple"/>
    <s v="Cumple Mayormente"/>
    <s v="Cumple Parcialmente"/>
    <s v="1- Cliente con suministro electrico normal"/>
    <x v="5"/>
    <x v="0"/>
    <x v="11"/>
    <x v="0"/>
    <n v="0.5"/>
    <n v="0.5"/>
    <n v="0.5"/>
    <n v="0.5"/>
    <n v="0.5"/>
    <n v="0.5"/>
    <n v="0.25"/>
    <n v="0.25"/>
    <n v="0.5"/>
    <n v="0.32500000000000001"/>
    <n v="0.17499999999999999"/>
    <n v="0.9"/>
    <x v="0"/>
  </r>
  <r>
    <s v="2145076"/>
    <s v="207607122022130059"/>
    <s v="DF20227520100"/>
    <x v="216"/>
    <x v="247"/>
    <s v="Cristobal toro"/>
    <s v="Serrano 846"/>
    <s v="Santiago"/>
    <x v="0"/>
    <s v="Cumple"/>
    <s v="Cumple"/>
    <s v="No Aplica"/>
    <s v="No Aplica"/>
    <s v="Cumple"/>
    <s v="Cumple"/>
    <s v="No"/>
    <s v="S/N"/>
    <s v="S/N"/>
    <s v="No Aplica"/>
    <s v="No Aplica"/>
    <s v="No Aplica"/>
    <s v="Cumple"/>
    <s v="Cumple"/>
    <s v="No se toman fotografias para prevenir probkemas con vecinos y gente de la feria ."/>
    <x v="8"/>
    <x v="0"/>
    <x v="11"/>
    <x v="0"/>
    <n v="0.5"/>
    <n v="0.5"/>
    <n v="0.5"/>
    <n v="0.5"/>
    <n v="0.5"/>
    <n v="0.5"/>
    <n v="0.25"/>
    <n v="0.25"/>
    <n v="0.5"/>
    <n v="0.5"/>
    <n v="0.5"/>
    <n v="1"/>
    <x v="1"/>
  </r>
  <r>
    <s v="2145066"/>
    <s v="207507122022124331"/>
    <s v="DF20227374090"/>
    <x v="216"/>
    <x v="139"/>
    <s v="AARON HUENCHUMIL"/>
    <s v="General Freire #99"/>
    <s v="La Cisterna"/>
    <x v="0"/>
    <s v="Cumple"/>
    <s v="Cumple"/>
    <s v="Cumple"/>
    <s v="Cumple"/>
    <s v="Cumple"/>
    <s v="Cumple"/>
    <s v="No"/>
    <s v="S/N"/>
    <s v="S/N"/>
    <s v="No Aplica"/>
    <s v="No Aplica"/>
    <s v="No Aplica"/>
    <s v="Cumple"/>
    <s v="Cumple"/>
    <s v="1- TD 9182 se encuentra normalizado"/>
    <x v="5"/>
    <x v="0"/>
    <x v="11"/>
    <x v="0"/>
    <n v="0.5"/>
    <n v="0.5"/>
    <n v="0.5"/>
    <n v="0.5"/>
    <n v="0.5"/>
    <n v="0.5"/>
    <n v="0.25"/>
    <n v="0.25"/>
    <n v="0.5"/>
    <n v="0.5"/>
    <n v="0.5"/>
    <n v="1"/>
    <x v="0"/>
  </r>
  <r>
    <s v="2145065"/>
    <s v="207607122022124239"/>
    <s v="DF20227516606"/>
    <x v="216"/>
    <x v="256"/>
    <s v="Cristobal toro"/>
    <s v="Fte av. Portugal 111"/>
    <s v="Santiago"/>
    <x v="0"/>
    <s v="Cumple"/>
    <s v="Cumple"/>
    <s v="No Aplica"/>
    <s v="No Aplica"/>
    <s v="Cumple"/>
    <s v="Cumple"/>
    <s v="No"/>
    <s v="S/N"/>
    <s v="S/N"/>
    <s v="No Aplica"/>
    <s v="No Aplica"/>
    <s v="No Aplica"/>
    <s v="Cumple"/>
    <s v="Cumple"/>
    <s v="Kiosko cerrado . Sin moradores ."/>
    <x v="8"/>
    <x v="0"/>
    <x v="11"/>
    <x v="0"/>
    <n v="0.5"/>
    <n v="0.5"/>
    <n v="0.5"/>
    <n v="0.5"/>
    <n v="0.5"/>
    <n v="0.5"/>
    <n v="0.25"/>
    <n v="0.25"/>
    <n v="0.5"/>
    <n v="0.5"/>
    <n v="0.5"/>
    <n v="1"/>
    <x v="1"/>
  </r>
  <r>
    <s v="2145061"/>
    <s v="207507122022122906"/>
    <s v="DF20227375624"/>
    <x v="216"/>
    <x v="149"/>
    <s v="AARON HUENCHUMIL"/>
    <s v="Iquique #7451"/>
    <s v="La Cisterna"/>
    <x v="0"/>
    <s v="Cumple"/>
    <s v="Cumple"/>
    <s v="Cumple"/>
    <s v="Cumple"/>
    <s v="Cumple"/>
    <s v="Cumple"/>
    <s v="No"/>
    <s v="S/N"/>
    <s v="S/N"/>
    <s v="No Aplica"/>
    <s v="No Aplica"/>
    <s v="No Aplica"/>
    <s v="Cumple"/>
    <s v="Cumple"/>
    <s v="1- TD 4489 se encuentra normalizado"/>
    <x v="5"/>
    <x v="0"/>
    <x v="11"/>
    <x v="0"/>
    <n v="0.5"/>
    <n v="0.5"/>
    <n v="0.5"/>
    <n v="0.5"/>
    <n v="0.5"/>
    <n v="0.5"/>
    <n v="0.25"/>
    <n v="0.25"/>
    <n v="0.5"/>
    <n v="0.5"/>
    <n v="0.5"/>
    <n v="1"/>
    <x v="0"/>
  </r>
  <r>
    <s v="2144987"/>
    <s v="207607122022120728"/>
    <s v="DF20227519231"/>
    <x v="216"/>
    <x v="262"/>
    <s v="Cristobal toro"/>
    <s v="San isidro 468 dpto 205"/>
    <s v="Santiago"/>
    <x v="0"/>
    <s v="Cumple"/>
    <s v="Cumple"/>
    <s v="No Aplica"/>
    <s v="No Aplica"/>
    <s v="Cumple"/>
    <s v="Cumple"/>
    <s v="No"/>
    <s v="S/N"/>
    <s v="S/N"/>
    <s v="No Aplica"/>
    <s v="No Aplica"/>
    <s v="No Aplica"/>
    <s v="Cumple"/>
    <s v="Cumple"/>
    <s v="Problema externo , subterraneo , sin acceso a dptos . Se llama por citofono , sin respuesta"/>
    <x v="8"/>
    <x v="0"/>
    <x v="11"/>
    <x v="0"/>
    <n v="0.5"/>
    <n v="0.5"/>
    <n v="0.5"/>
    <n v="0.5"/>
    <n v="0.5"/>
    <n v="0.5"/>
    <n v="0.25"/>
    <n v="0.25"/>
    <n v="0.5"/>
    <n v="0.5"/>
    <n v="0.5"/>
    <n v="1"/>
    <x v="1"/>
  </r>
  <r>
    <s v="2144984"/>
    <s v="207607122022120104"/>
    <s v="DF20227519096"/>
    <x v="216"/>
    <x v="262"/>
    <s v="Cristobal toro"/>
    <s v="San isidro 468 dpto 102"/>
    <s v="Santiago"/>
    <x v="0"/>
    <s v="Cumple"/>
    <s v="Cumple"/>
    <s v="No Aplica"/>
    <s v="No Aplica"/>
    <s v="Cumple"/>
    <s v="Cumple"/>
    <s v="No"/>
    <s v="S/N"/>
    <s v="S/N"/>
    <s v="No Aplica"/>
    <s v="No Aplica"/>
    <s v="No Aplica"/>
    <s v="Cumple"/>
    <s v="Cumple"/>
    <s v="Sin accceso a medidores , se llama por citofono , sin respuesta ."/>
    <x v="8"/>
    <x v="0"/>
    <x v="11"/>
    <x v="0"/>
    <n v="0.5"/>
    <n v="0.5"/>
    <n v="0.5"/>
    <n v="0.5"/>
    <n v="0.5"/>
    <n v="0.5"/>
    <n v="0.25"/>
    <n v="0.25"/>
    <n v="0.5"/>
    <n v="0.5"/>
    <n v="0.5"/>
    <n v="1"/>
    <x v="1"/>
  </r>
  <r>
    <s v="2144797"/>
    <s v="207607122022113532"/>
    <s v="DF20227518489"/>
    <x v="216"/>
    <x v="238"/>
    <s v="Cristobal toro"/>
    <s v="Abdon cifuentes 281 dpto 414"/>
    <s v="Santiago"/>
    <x v="0"/>
    <s v="Cumple"/>
    <s v="Cumple"/>
    <s v="No Aplica"/>
    <s v="No Aplica"/>
    <s v="Cumple"/>
    <s v="Cumple"/>
    <s v="Si"/>
    <s v="S/N"/>
    <s v="S/N"/>
    <s v="Cumple"/>
    <s v="Cumple"/>
    <s v="Cumple"/>
    <s v="No Cumple"/>
    <s v="No Cumple"/>
    <s v="No hay fotos en observaciones , concerge no permite acceso a medidores , ya q no hay cliente en domicilio , pero corrobora visita de personal de emeegencia . No entrega mas datos"/>
    <x v="8"/>
    <x v="0"/>
    <x v="11"/>
    <x v="0"/>
    <n v="0.5"/>
    <n v="0.5"/>
    <n v="0.5"/>
    <n v="0.5"/>
    <n v="0.5"/>
    <n v="0.5"/>
    <n v="0.25"/>
    <n v="0.25"/>
    <n v="0.5"/>
    <n v="0"/>
    <n v="0"/>
    <n v="0.8"/>
    <x v="1"/>
  </r>
  <r>
    <s v="2144791"/>
    <s v="207607122022112436"/>
    <s v="DF20227520070"/>
    <x v="216"/>
    <x v="247"/>
    <s v="Cristobal toro"/>
    <s v="Fanor velasco 24  21"/>
    <s v="Santiago"/>
    <x v="0"/>
    <s v="Cumple"/>
    <s v="Cumple"/>
    <s v="No Aplica"/>
    <s v="No Aplica"/>
    <s v="Cumple"/>
    <s v="Cumple"/>
    <s v="No"/>
    <s v="S/N"/>
    <s v="S/N"/>
    <s v="No Aplica"/>
    <s v="No Aplica"/>
    <s v="No Aplica"/>
    <s v="Cumple"/>
    <s v="Cumple"/>
    <s v="Corresponde a empalne subterraneo"/>
    <x v="8"/>
    <x v="0"/>
    <x v="11"/>
    <x v="0"/>
    <n v="0.5"/>
    <n v="0.5"/>
    <n v="0.5"/>
    <n v="0.5"/>
    <n v="0.5"/>
    <n v="0.5"/>
    <n v="0.25"/>
    <n v="0.25"/>
    <n v="0.5"/>
    <n v="0.5"/>
    <n v="0.5"/>
    <n v="1"/>
    <x v="1"/>
  </r>
  <r>
    <s v="2144790"/>
    <s v="207607122022112217"/>
    <s v="DF20227519986"/>
    <x v="216"/>
    <x v="247"/>
    <s v="Cristobal toro"/>
    <s v="Alameda , esquina tucapel jimenez"/>
    <s v="Santiago"/>
    <x v="0"/>
    <s v="Cumple"/>
    <s v="Cumple"/>
    <s v="No Aplica"/>
    <s v="No Aplica"/>
    <s v="Cumple"/>
    <s v="Cumple"/>
    <s v="No"/>
    <s v="S/N"/>
    <s v="S/N"/>
    <s v="No Aplica"/>
    <s v="No Aplica"/>
    <s v="No Aplica"/>
    <s v="Cumple"/>
    <s v="Cumple"/>
    <s v="Corresponde a medidor semaforos ."/>
    <x v="8"/>
    <x v="0"/>
    <x v="11"/>
    <x v="0"/>
    <n v="0.5"/>
    <n v="0.5"/>
    <n v="0.5"/>
    <n v="0.5"/>
    <n v="0.5"/>
    <n v="0.5"/>
    <n v="0.25"/>
    <n v="0.25"/>
    <n v="0.5"/>
    <n v="0.5"/>
    <n v="0.5"/>
    <n v="1"/>
    <x v="1"/>
  </r>
  <r>
    <s v="2144778"/>
    <s v="207607122022105747"/>
    <s v="DF20227523792"/>
    <x v="216"/>
    <x v="258"/>
    <s v="Cristobal toro"/>
    <s v="Riquelme 514 dpto 1302"/>
    <s v="Santiago"/>
    <x v="0"/>
    <s v="Cumple"/>
    <s v="Cumple"/>
    <s v="No Aplica"/>
    <s v="No Aplica"/>
    <s v="Cumple"/>
    <s v="Cumple"/>
    <s v="No"/>
    <s v="S/N"/>
    <s v="S/N"/>
    <s v="No Aplica"/>
    <s v="No Aplica"/>
    <s v="No Aplica"/>
    <s v="Cumple"/>
    <s v="Cumple"/>
    <s v="Atiende concerge , no permite acceso indicando q cliente no se encuentra en dpto . No se toman muchas fotos por precaucion"/>
    <x v="8"/>
    <x v="0"/>
    <x v="11"/>
    <x v="0"/>
    <n v="0.5"/>
    <n v="0.5"/>
    <n v="0.5"/>
    <n v="0.5"/>
    <n v="0.5"/>
    <n v="0.5"/>
    <n v="0.25"/>
    <n v="0.25"/>
    <n v="0.5"/>
    <n v="0.5"/>
    <n v="0.5"/>
    <n v="1"/>
    <x v="1"/>
  </r>
  <r>
    <s v="2144760"/>
    <s v="207607122022103746"/>
    <s v="DF20227517969"/>
    <x v="216"/>
    <x v="251"/>
    <s v="Cristobal toro"/>
    <s v="Pdte balmaceda , esq  riquelme"/>
    <s v="Santiago"/>
    <x v="0"/>
    <s v="Cumple"/>
    <s v="Cumple"/>
    <s v="No Aplica"/>
    <s v="No Aplica"/>
    <s v="Cumple"/>
    <s v="Cumple"/>
    <s v="No"/>
    <s v="S/N"/>
    <s v="S/N"/>
    <s v="No Aplica"/>
    <s v="No Aplica"/>
    <s v="No Aplica"/>
    <s v="Cumple"/>
    <s v="Cumple"/>
    <s v="Trifasica en interseccion . Sin mayor observacion"/>
    <x v="8"/>
    <x v="0"/>
    <x v="11"/>
    <x v="0"/>
    <n v="0.5"/>
    <n v="0.5"/>
    <n v="0.5"/>
    <n v="0.5"/>
    <n v="0.5"/>
    <n v="0.5"/>
    <n v="0.25"/>
    <n v="0.25"/>
    <n v="0.5"/>
    <n v="0.5"/>
    <n v="0.5"/>
    <n v="1"/>
    <x v="1"/>
  </r>
  <r>
    <s v="2147644"/>
    <s v="207509122022141810"/>
    <s v="DF20227390803"/>
    <x v="217"/>
    <x v="151"/>
    <s v="AARON HUENCHUMIL"/>
    <s v="Locarno #646 D"/>
    <s v="La Cisterna"/>
    <x v="0"/>
    <s v="Cumple"/>
    <s v="Cumple"/>
    <s v="No Aplica"/>
    <s v="No Aplica"/>
    <s v="Cumple"/>
    <s v="Cumple"/>
    <s v="No"/>
    <s v="S/N"/>
    <s v="S/N"/>
    <s v="No Aplica"/>
    <s v="No Aplica"/>
    <s v="No Aplica"/>
    <s v="Cumple"/>
    <s v="Cumple"/>
    <s v="1-Poste B.T se encuentra normalizado"/>
    <x v="5"/>
    <x v="0"/>
    <x v="11"/>
    <x v="0"/>
    <n v="0.5"/>
    <n v="0.5"/>
    <n v="0.5"/>
    <n v="0.5"/>
    <n v="0.5"/>
    <n v="0.5"/>
    <n v="0.25"/>
    <n v="0.25"/>
    <n v="0.5"/>
    <n v="0.5"/>
    <n v="0.5"/>
    <n v="1"/>
    <x v="0"/>
  </r>
  <r>
    <s v="2147642"/>
    <s v="207509122022140311"/>
    <s v="DF20227388912"/>
    <x v="217"/>
    <x v="168"/>
    <s v="AARON HUENCHUMIL"/>
    <s v="Lucerna #184"/>
    <s v="La Cisterna"/>
    <x v="0"/>
    <s v="Cumple"/>
    <s v="Cumple"/>
    <s v="No Cumple"/>
    <s v="No Cumple"/>
    <s v="Cumple"/>
    <s v="Cumple"/>
    <s v="No"/>
    <s v="S/N"/>
    <s v="S/N"/>
    <s v="No Aplica"/>
    <s v="No Aplica"/>
    <s v="No Aplica"/>
    <s v="Cumple"/>
    <s v="Cumple"/>
    <s v="1-TD 9181 se encuentra normalizado  2- No declara codigo de material utilizado, pero si describe su uso"/>
    <x v="5"/>
    <x v="0"/>
    <x v="11"/>
    <x v="0"/>
    <n v="0.5"/>
    <n v="0.5"/>
    <n v="0"/>
    <n v="0"/>
    <n v="0.5"/>
    <n v="0.5"/>
    <n v="0.25"/>
    <n v="0.25"/>
    <n v="0.5"/>
    <n v="0.5"/>
    <n v="0.5"/>
    <n v="0.7"/>
    <x v="0"/>
  </r>
  <r>
    <s v="2147638"/>
    <s v="207509122022134558"/>
    <s v="DF20227389012"/>
    <x v="217"/>
    <x v="168"/>
    <s v="AARON HUENCHUMIL"/>
    <s v="El Parron #681 dpto 308"/>
    <s v="La Cisterna"/>
    <x v="0"/>
    <s v="Cumple"/>
    <s v="Cumple"/>
    <s v="No Aplica"/>
    <s v="No Aplica"/>
    <s v="Cumple"/>
    <s v="Cumple"/>
    <s v="No"/>
    <s v="S/N"/>
    <s v="S/N"/>
    <s v="No Aplica"/>
    <s v="No Aplica"/>
    <s v="No Aplica"/>
    <s v="Cumple"/>
    <s v="Cumple"/>
    <s v="1-Cliente no se encuentra en domicilio, conserje permite acceso a shaft medidores  2- Suministro electrico normalizado"/>
    <x v="5"/>
    <x v="0"/>
    <x v="11"/>
    <x v="0"/>
    <n v="0.5"/>
    <n v="0.5"/>
    <n v="0.5"/>
    <n v="0.5"/>
    <n v="0.5"/>
    <n v="0.5"/>
    <n v="0.25"/>
    <n v="0.25"/>
    <n v="0.5"/>
    <n v="0.5"/>
    <n v="0.5"/>
    <n v="1"/>
    <x v="0"/>
  </r>
  <r>
    <s v="2147637"/>
    <s v="207509122022133032"/>
    <s v="DF20227382448"/>
    <x v="217"/>
    <x v="163"/>
    <s v="AARON HUENCHUMIL"/>
    <s v="Brisas del Maipo #0890"/>
    <s v="La Cisterna"/>
    <x v="0"/>
    <s v="Cumple"/>
    <s v="Cumple"/>
    <s v="No Aplica"/>
    <s v="No Aplica"/>
    <s v="Cumple"/>
    <s v="Cumple"/>
    <s v="No"/>
    <s v="S/N"/>
    <s v="S/N"/>
    <s v="No Aplica"/>
    <s v="No Aplica"/>
    <s v="No Aplica"/>
    <s v="Cumple"/>
    <s v="Cumple"/>
    <s v="1- No se logra tomar fotografias, sector conflictivo"/>
    <x v="5"/>
    <x v="0"/>
    <x v="11"/>
    <x v="0"/>
    <n v="0.5"/>
    <n v="0.5"/>
    <n v="0.5"/>
    <n v="0.5"/>
    <n v="0.5"/>
    <n v="0.5"/>
    <n v="0.25"/>
    <n v="0.25"/>
    <n v="0.5"/>
    <n v="0.5"/>
    <n v="0.5"/>
    <n v="1"/>
    <x v="0"/>
  </r>
  <r>
    <s v="2147634"/>
    <s v="207509122022132137"/>
    <s v="DF20227382919"/>
    <x v="217"/>
    <x v="171"/>
    <s v="AARON HUENCHUMIL"/>
    <s v="Francia #925"/>
    <s v="La Cisterna"/>
    <x v="0"/>
    <s v="Cumple"/>
    <s v="Cumple"/>
    <s v="No Aplica"/>
    <s v="No Aplica"/>
    <s v="No Aplica"/>
    <s v="No Aplica"/>
    <s v="Si"/>
    <s v="S/N"/>
    <s v="S/N"/>
    <s v="No Aplica"/>
    <s v="No Aplica"/>
    <s v="No Aplica"/>
    <s v="No Cumple"/>
    <s v="No Cumple"/>
    <s v="1- Cliente si se encuentra en domicilio, pero no atiende a llamado  2- Acometida conectada entre postes B.T"/>
    <x v="5"/>
    <x v="0"/>
    <x v="11"/>
    <x v="0"/>
    <n v="0.5"/>
    <n v="0.5"/>
    <n v="0.5"/>
    <n v="0.5"/>
    <n v="0.5"/>
    <n v="0.5"/>
    <n v="0.25"/>
    <n v="0.25"/>
    <n v="0.5"/>
    <n v="0"/>
    <n v="0"/>
    <n v="0.8"/>
    <x v="0"/>
  </r>
  <r>
    <s v="2147632"/>
    <s v="207509122022131024"/>
    <s v="DF20227386308"/>
    <x v="217"/>
    <x v="172"/>
    <s v="AARON HUENCHUMIL"/>
    <s v="Pedro Aguirre Cerda #555"/>
    <s v="La Cisterna"/>
    <x v="0"/>
    <s v="Cumple"/>
    <s v="Cumple"/>
    <s v="No Cumple"/>
    <s v="No Cumple"/>
    <s v="Cumple"/>
    <s v="Cumple"/>
    <s v="No"/>
    <s v="S/N"/>
    <s v="S/N"/>
    <s v="No Aplica"/>
    <s v="No Aplica"/>
    <s v="No Aplica"/>
    <s v="Cumple"/>
    <s v="Cumple Parcialmente"/>
    <s v="1- Cliente no se encuentra en domicilio  2- No declara codigo de material utilizado, pero si describe su uso"/>
    <x v="5"/>
    <x v="0"/>
    <x v="11"/>
    <x v="0"/>
    <n v="0.5"/>
    <n v="0.5"/>
    <n v="0"/>
    <n v="0"/>
    <n v="0.5"/>
    <n v="0.5"/>
    <n v="0.25"/>
    <n v="0.25"/>
    <n v="0.5"/>
    <n v="0.5"/>
    <n v="0.17499999999999999"/>
    <n v="0.63500000000000001"/>
    <x v="0"/>
  </r>
  <r>
    <s v="2147631"/>
    <s v="207609122022131113"/>
    <s v="DF20227524672"/>
    <x v="217"/>
    <x v="253"/>
    <s v="Cristobal toro"/>
    <s v="Zenteno 1276"/>
    <s v="Santiago"/>
    <x v="0"/>
    <s v="Cumple"/>
    <s v="Cumple"/>
    <s v="No Aplica"/>
    <s v="No Aplica"/>
    <s v="Cumple"/>
    <s v="Cumple"/>
    <s v="No"/>
    <s v="S/N"/>
    <s v="S/N"/>
    <s v="No Aplica"/>
    <s v="No Aplica"/>
    <s v="No Aplica"/>
    <s v="Cumple"/>
    <s v="Cumple"/>
    <s v="Corresponde a edificio . No permiten ingreso , ya q no esta persona a cargo"/>
    <x v="8"/>
    <x v="0"/>
    <x v="11"/>
    <x v="0"/>
    <n v="0.5"/>
    <n v="0.5"/>
    <n v="0.5"/>
    <n v="0.5"/>
    <n v="0.5"/>
    <n v="0.5"/>
    <n v="0.25"/>
    <n v="0.25"/>
    <n v="0.5"/>
    <n v="0.5"/>
    <n v="0.5"/>
    <n v="1"/>
    <x v="1"/>
  </r>
  <r>
    <s v="2147629"/>
    <s v="207509122022125810"/>
    <s v="DF20227388436"/>
    <x v="217"/>
    <x v="170"/>
    <s v="AARON HUENCHUMIL"/>
    <s v="Pedro Aguirre Cerda #0398 tr 6 dpto 124"/>
    <s v="La Cisterna"/>
    <x v="0"/>
    <s v="Cumple"/>
    <s v="Cumple"/>
    <s v="No Aplica"/>
    <s v="No Aplica"/>
    <s v="No Aplica"/>
    <s v="No Aplica"/>
    <s v="No"/>
    <s v="S/N"/>
    <s v="S/N"/>
    <s v="No Aplica"/>
    <s v="No Aplica"/>
    <s v="No Aplica"/>
    <s v="Cumple Parcialmente"/>
    <s v="Cumple Parcialmente"/>
    <s v="1- Conserje no permite acceso, debido a que no existe registro en bitacora de visita de tecnicos el dia del ticket"/>
    <x v="5"/>
    <x v="0"/>
    <x v="11"/>
    <x v="0"/>
    <n v="0.5"/>
    <n v="0.5"/>
    <n v="0.5"/>
    <n v="0.5"/>
    <n v="0.5"/>
    <n v="0.5"/>
    <n v="0.25"/>
    <n v="0.25"/>
    <n v="0.5"/>
    <n v="0.17499999999999999"/>
    <n v="0.17499999999999999"/>
    <n v="0.87"/>
    <x v="0"/>
  </r>
  <r>
    <s v="2147627"/>
    <s v="207509122022124717"/>
    <s v="DF20227383212"/>
    <x v="217"/>
    <x v="169"/>
    <s v="AARON HUENCHUMIL"/>
    <s v="Santa Anselma #491"/>
    <s v="La Cisterna"/>
    <x v="0"/>
    <s v="Cumple"/>
    <s v="Cumple"/>
    <s v="Cumple"/>
    <s v="Cumple"/>
    <s v="Cumple"/>
    <s v="Cumple"/>
    <s v="No"/>
    <s v="S/N"/>
    <s v="S/N"/>
    <s v="No Aplica"/>
    <s v="No Aplica"/>
    <s v="No Aplica"/>
    <s v="Cumple"/>
    <s v="Cumple Parcialmente"/>
    <s v="1- Cliente no se encuentra en domicilio  2- Acometida bien templada y buena altura"/>
    <x v="5"/>
    <x v="0"/>
    <x v="11"/>
    <x v="0"/>
    <n v="0.5"/>
    <n v="0.5"/>
    <n v="0.5"/>
    <n v="0.5"/>
    <n v="0.5"/>
    <n v="0.5"/>
    <n v="0.25"/>
    <n v="0.25"/>
    <n v="0.5"/>
    <n v="0.5"/>
    <n v="0.17499999999999999"/>
    <n v="0.93500000000000005"/>
    <x v="0"/>
  </r>
  <r>
    <s v="2147294"/>
    <s v="207509122022123137"/>
    <s v="DF20227385179"/>
    <x v="217"/>
    <x v="173"/>
    <s v="AARON HUENCHUMIL"/>
    <s v="Plaza #8146"/>
    <s v="La Cisterna"/>
    <x v="0"/>
    <s v="Cumple"/>
    <s v="Cumple"/>
    <s v="No Aplica"/>
    <s v="No Aplica"/>
    <s v="Cumple"/>
    <s v="Cumple"/>
    <s v="No"/>
    <s v="S/N"/>
    <s v="S/N"/>
    <s v="No Aplica"/>
    <s v="No Aplica"/>
    <s v="No Aplica"/>
    <s v="Cumple"/>
    <s v="Cumple"/>
    <s v="1-Cliente no se encuentra en domicilio  2-Acometida de cliente se encuentra a poca altura"/>
    <x v="5"/>
    <x v="0"/>
    <x v="11"/>
    <x v="0"/>
    <n v="0.5"/>
    <n v="0.5"/>
    <n v="0.5"/>
    <n v="0.5"/>
    <n v="0.5"/>
    <n v="0.5"/>
    <n v="0.25"/>
    <n v="0.25"/>
    <n v="0.5"/>
    <n v="0.5"/>
    <n v="0.5"/>
    <n v="1"/>
    <x v="0"/>
  </r>
  <r>
    <s v="2147293"/>
    <s v="207609122022122933"/>
    <s v="DF20227524892"/>
    <x v="217"/>
    <x v="253"/>
    <s v="Cristobal toro"/>
    <s v="Santiago concha 1148 dpto 1221"/>
    <s v="Santiago"/>
    <x v="0"/>
    <s v="Cumple"/>
    <s v="Cumple"/>
    <s v="No Aplica"/>
    <s v="No Aplica"/>
    <s v="Cumple"/>
    <s v="Cumple"/>
    <s v="No"/>
    <s v="S/N"/>
    <s v="S/N"/>
    <s v="No Aplica"/>
    <s v="No Aplica"/>
    <s v="No Aplica"/>
    <s v="Cumple"/>
    <s v="Cumple"/>
    <s v="Concerge , realiza muchas preguntas para el ingreso , al final persona q esta a cargo de indicarme shaft electrico no llega . Sin acceso"/>
    <x v="8"/>
    <x v="0"/>
    <x v="11"/>
    <x v="0"/>
    <n v="0.5"/>
    <n v="0.5"/>
    <n v="0.5"/>
    <n v="0.5"/>
    <n v="0.5"/>
    <n v="0.5"/>
    <n v="0.25"/>
    <n v="0.25"/>
    <n v="0.5"/>
    <n v="0.5"/>
    <n v="0.5"/>
    <n v="1"/>
    <x v="1"/>
  </r>
  <r>
    <s v="2147292"/>
    <s v="207609122022122223"/>
    <s v="DF20227524680"/>
    <x v="217"/>
    <x v="253"/>
    <s v="Cristobal toro"/>
    <s v="San isidro 639 ps 7 dpto 706"/>
    <s v="Santiago"/>
    <x v="0"/>
    <s v="Cumple"/>
    <s v="Cumple"/>
    <s v="No Aplica"/>
    <s v="No Aplica"/>
    <s v="Cumple"/>
    <s v="Cumple"/>
    <s v="No"/>
    <s v="S/N"/>
    <s v="S/N"/>
    <s v="No Aplica"/>
    <s v="No Aplica"/>
    <s v="No Aplica"/>
    <s v="Cumple"/>
    <s v="Cumple Parcialmente"/>
    <s v="Falta mayor data en fotografias . Atiende concerge no entrega datos . No se toman fotos , ya q afuera problema de estacionamiento . Me veo en la obligacion de retirarme rapido"/>
    <x v="8"/>
    <x v="0"/>
    <x v="11"/>
    <x v="0"/>
    <n v="0.5"/>
    <n v="0.5"/>
    <n v="0.5"/>
    <n v="0.5"/>
    <n v="0.5"/>
    <n v="0.5"/>
    <n v="0.25"/>
    <n v="0.25"/>
    <n v="0.5"/>
    <n v="0.5"/>
    <n v="0.17499999999999999"/>
    <n v="0.93500000000000005"/>
    <x v="1"/>
  </r>
  <r>
    <s v="2147291"/>
    <s v="207509122022122105"/>
    <s v="DF20227377979"/>
    <x v="217"/>
    <x v="150"/>
    <s v="AARON HUENCHUMIL"/>
    <s v="Jose Miguel Carrera #8123"/>
    <s v="La Cisterna"/>
    <x v="0"/>
    <s v="Cumple"/>
    <s v="Cumple"/>
    <s v="No Cumple"/>
    <s v="No Cumple"/>
    <s v="Cumple"/>
    <s v="Cumple"/>
    <s v="No"/>
    <s v="S/N"/>
    <s v="S/N"/>
    <s v="No Aplica"/>
    <s v="No Aplica"/>
    <s v="No Aplica"/>
    <s v="Cumple"/>
    <s v="Cumple Parcialmente"/>
    <s v="1- TD 3400 se encuentra normalizado  2- No declara codigo de material utilizado, pero si describen su uso"/>
    <x v="5"/>
    <x v="0"/>
    <x v="11"/>
    <x v="0"/>
    <n v="0.5"/>
    <n v="0.5"/>
    <n v="0"/>
    <n v="0"/>
    <n v="0.5"/>
    <n v="0.5"/>
    <n v="0.25"/>
    <n v="0.25"/>
    <n v="0.5"/>
    <n v="0.5"/>
    <n v="0.17499999999999999"/>
    <n v="0.63500000000000001"/>
    <x v="0"/>
  </r>
  <r>
    <s v="2147250"/>
    <s v="207509122022120946"/>
    <s v="DF20227389547"/>
    <x v="217"/>
    <x v="168"/>
    <s v="AARON HUENCHUMIL"/>
    <s v="Iberica #8451 A"/>
    <s v="La Cisterna"/>
    <x v="0"/>
    <s v="Cumple"/>
    <s v="Cumple"/>
    <s v="No Aplica"/>
    <s v="No Aplica"/>
    <s v="No Aplica"/>
    <s v="No Aplica"/>
    <s v="No"/>
    <s v="S/N"/>
    <s v="S/N"/>
    <s v="No Aplica"/>
    <s v="No Aplica"/>
    <s v="No Aplica"/>
    <s v="Cumple Mayormente"/>
    <s v="Cumple Parcialmente"/>
    <s v="1- Cliente no se encuentra en domicilio, pero se encuentra con suministro electrico  2- Caja B.T con tapa abierta"/>
    <x v="5"/>
    <x v="0"/>
    <x v="11"/>
    <x v="0"/>
    <n v="0.5"/>
    <n v="0.5"/>
    <n v="0.5"/>
    <n v="0.5"/>
    <n v="0.5"/>
    <n v="0.5"/>
    <n v="0.25"/>
    <n v="0.25"/>
    <n v="0.5"/>
    <n v="0.32500000000000001"/>
    <n v="0.17499999999999999"/>
    <n v="0.9"/>
    <x v="0"/>
  </r>
  <r>
    <s v="2146958"/>
    <s v="207609122022115833"/>
    <s v="DF20227521288"/>
    <x v="217"/>
    <x v="239"/>
    <s v="Cristobal toro"/>
    <s v="Vicuña mackena 933 dpto 1008"/>
    <s v="Santiago"/>
    <x v="0"/>
    <s v="Cumple"/>
    <s v="Cumple"/>
    <s v="No Aplica"/>
    <s v="No Aplica"/>
    <s v="Cumple"/>
    <s v="Cumple"/>
    <s v="No"/>
    <s v="S/N"/>
    <s v="S/N"/>
    <s v="No Aplica"/>
    <s v="No Aplica"/>
    <s v="No Aplica"/>
    <s v="No Cumple"/>
    <s v="No Cumple"/>
    <s v="Atiende concerge , indica no tiene registro de visita de personal de emergencia . No permite acceso , ya q no esta cluente en dpto"/>
    <x v="8"/>
    <x v="0"/>
    <x v="11"/>
    <x v="0"/>
    <n v="0.5"/>
    <n v="0.5"/>
    <n v="0.5"/>
    <n v="0.5"/>
    <n v="0.5"/>
    <n v="0.5"/>
    <n v="0.25"/>
    <n v="0.25"/>
    <n v="0.5"/>
    <n v="0"/>
    <n v="0"/>
    <n v="0.8"/>
    <x v="1"/>
  </r>
  <r>
    <s v="2146957"/>
    <s v="207509122022115634"/>
    <s v="DF20227375461"/>
    <x v="217"/>
    <x v="149"/>
    <s v="AARON HUENCHUMIL"/>
    <s v="Brisas del Maipo #0274"/>
    <s v="La Cisterna"/>
    <x v="0"/>
    <s v="Cumple"/>
    <s v="Cumple"/>
    <s v="Cumple"/>
    <s v="Cumple"/>
    <s v="Cumple"/>
    <s v="Cumple"/>
    <s v="No"/>
    <s v="S/N"/>
    <s v="S/N"/>
    <s v="No Aplica"/>
    <s v="No Aplica"/>
    <s v="No Aplica"/>
    <s v="Cumple"/>
    <s v="Cumple"/>
    <s v="1-DESC. FUS. 89024 se encuentra normalizado"/>
    <x v="5"/>
    <x v="0"/>
    <x v="11"/>
    <x v="0"/>
    <n v="0.5"/>
    <n v="0.5"/>
    <n v="0.5"/>
    <n v="0.5"/>
    <n v="0.5"/>
    <n v="0.5"/>
    <n v="0.25"/>
    <n v="0.25"/>
    <n v="0.5"/>
    <n v="0.5"/>
    <n v="0.5"/>
    <n v="1"/>
    <x v="0"/>
  </r>
  <r>
    <s v="2146953"/>
    <s v="207509122022114308"/>
    <s v="DF20227377645"/>
    <x v="217"/>
    <x v="150"/>
    <s v="AARON HUENCHUMIL"/>
    <s v="Pablo Goyeneche #44D"/>
    <s v="La Cisterna"/>
    <x v="0"/>
    <s v="Cumple"/>
    <s v="Cumple"/>
    <s v="No Aplica"/>
    <s v="No Aplica"/>
    <s v="Cumple"/>
    <s v="Cumple"/>
    <s v="No"/>
    <s v="S/N"/>
    <s v="S/N"/>
    <s v="No Aplica"/>
    <s v="No Aplica"/>
    <s v="No Aplica"/>
    <s v="Cumple Mayormente"/>
    <s v="Cumple"/>
    <s v="1-Cliente no se encuentra en domicilio 2-Acometidas de cliente #044D y #044E se encuentran reparadas de forma provisoria con union"/>
    <x v="5"/>
    <x v="0"/>
    <x v="11"/>
    <x v="0"/>
    <n v="0.5"/>
    <n v="0.5"/>
    <n v="0.5"/>
    <n v="0.5"/>
    <n v="0.5"/>
    <n v="0.5"/>
    <n v="0.25"/>
    <n v="0.25"/>
    <n v="0.5"/>
    <n v="0.32500000000000001"/>
    <n v="0.5"/>
    <n v="0.96500000000000008"/>
    <x v="0"/>
  </r>
  <r>
    <s v="2146952"/>
    <s v="207609122022114310"/>
    <s v="DF20227519142"/>
    <x v="217"/>
    <x v="262"/>
    <s v="Cristobal toro"/>
    <s v="Portugal 38 dpto 34"/>
    <s v="Santiago"/>
    <x v="0"/>
    <s v="Cumple"/>
    <s v="Cumple"/>
    <s v="No Aplica"/>
    <s v="No Aplica"/>
    <s v="Cumple"/>
    <s v="Cumple"/>
    <s v="No"/>
    <s v="S/N"/>
    <s v="S/N"/>
    <s v="No Aplica"/>
    <s v="No Aplica"/>
    <s v="No Aplica"/>
    <s v="Cumple"/>
    <s v="Cumple"/>
    <s v="Empalme subterrraneo"/>
    <x v="8"/>
    <x v="0"/>
    <x v="11"/>
    <x v="0"/>
    <n v="0.5"/>
    <n v="0.5"/>
    <n v="0.5"/>
    <n v="0.5"/>
    <n v="0.5"/>
    <n v="0.5"/>
    <n v="0.25"/>
    <n v="0.25"/>
    <n v="0.5"/>
    <n v="0.5"/>
    <n v="0.5"/>
    <n v="1"/>
    <x v="1"/>
  </r>
  <r>
    <s v="2146950"/>
    <s v="207509122022112903"/>
    <s v="DF20227508986"/>
    <x v="217"/>
    <x v="249"/>
    <s v="AARON HUENCHUMIL"/>
    <s v="Jose Miguel Carrera #8664"/>
    <s v="La Cisterna"/>
    <x v="0"/>
    <s v="Cumple"/>
    <s v="Cumple"/>
    <s v="No Cumple"/>
    <s v="No Cumple"/>
    <s v="Cumple"/>
    <s v="Cumple"/>
    <s v="No"/>
    <s v="S/N"/>
    <s v="S/N"/>
    <s v="No Aplica"/>
    <s v="No Aplica"/>
    <s v="No Aplica"/>
    <s v="Cumple"/>
    <s v="Cumple"/>
    <s v="1-Semaforo y empalme normalizado"/>
    <x v="8"/>
    <x v="0"/>
    <x v="11"/>
    <x v="0"/>
    <n v="0.5"/>
    <n v="0.5"/>
    <n v="0"/>
    <n v="0"/>
    <n v="0.5"/>
    <n v="0.5"/>
    <n v="0.25"/>
    <n v="0.25"/>
    <n v="0.5"/>
    <n v="0.5"/>
    <n v="0.5"/>
    <n v="0.7"/>
    <x v="0"/>
  </r>
  <r>
    <s v="2146947"/>
    <s v="207609122022111834"/>
    <s v="DF20227518446"/>
    <x v="217"/>
    <x v="238"/>
    <s v="Cristobal toro"/>
    <s v="Compañia 1789"/>
    <s v="Santiago"/>
    <x v="0"/>
    <s v="Cumple"/>
    <s v="Cumple"/>
    <s v="No Aplica"/>
    <s v="No Aplica"/>
    <s v="Cumple"/>
    <s v="Cumple"/>
    <s v="No"/>
    <s v="S/N"/>
    <s v="S/N"/>
    <s v="No Aplica"/>
    <s v="No Aplica"/>
    <s v="No Aplica"/>
    <s v="Cumple"/>
    <s v="Cumple"/>
    <s v="Sin acceso a medidores y dptos . Se llama por citofono , sin respuesta , sin concerge"/>
    <x v="8"/>
    <x v="0"/>
    <x v="11"/>
    <x v="0"/>
    <n v="0.5"/>
    <n v="0.5"/>
    <n v="0.5"/>
    <n v="0.5"/>
    <n v="0.5"/>
    <n v="0.5"/>
    <n v="0.25"/>
    <n v="0.25"/>
    <n v="0.5"/>
    <n v="0.5"/>
    <n v="0.5"/>
    <n v="1"/>
    <x v="1"/>
  </r>
  <r>
    <s v="2146944"/>
    <s v="207609122022110708"/>
    <s v="DF20227522807"/>
    <x v="217"/>
    <x v="234"/>
    <s v="Cristobal toro"/>
    <s v="Compañia de jesus 1933 dpto 401"/>
    <s v="Santiago"/>
    <x v="0"/>
    <s v="Cumple"/>
    <s v="Cumple"/>
    <s v="No Aplica"/>
    <s v="No Aplica"/>
    <s v="Cumple"/>
    <s v="Cumple"/>
    <s v="Si"/>
    <s v="Jose diaz"/>
    <s v="998360041"/>
    <s v="Cumple"/>
    <s v="Cumple"/>
    <s v="Cumple"/>
    <s v="Cumple"/>
    <s v="Cumple Parcialmente"/>
    <s v="Falta mayor data en fotos . Tapa caja empalme abierta sin portasello"/>
    <x v="8"/>
    <x v="0"/>
    <x v="11"/>
    <x v="0"/>
    <n v="0.5"/>
    <n v="0.5"/>
    <n v="0.5"/>
    <n v="0.5"/>
    <n v="0.5"/>
    <n v="0.5"/>
    <n v="0.25"/>
    <n v="0.25"/>
    <n v="0.5"/>
    <n v="0.5"/>
    <n v="0.17499999999999999"/>
    <n v="0.93500000000000005"/>
    <x v="1"/>
  </r>
  <r>
    <s v="2146934"/>
    <s v="207609122022104010"/>
    <s v="DF20227517222"/>
    <x v="217"/>
    <x v="251"/>
    <s v="Cristobal toro"/>
    <s v="San pablo 1825 BL C dpto 301"/>
    <s v="Santiago"/>
    <x v="0"/>
    <s v="Cumple"/>
    <s v="Cumple"/>
    <s v="No Aplica"/>
    <s v="No Aplica"/>
    <s v="Cumple"/>
    <s v="Cumple"/>
    <s v="No"/>
    <s v="S/N"/>
    <s v="S/N"/>
    <s v="No Aplica"/>
    <s v="No Aplica"/>
    <s v="No Aplica"/>
    <s v="Cumple"/>
    <s v="Cumple Parcialmente"/>
    <s v="Falta mayor data en fotos . Atiende concerge no permite acceso si no se trata de algo urgente , ya q no hay gente en domicilio"/>
    <x v="8"/>
    <x v="0"/>
    <x v="11"/>
    <x v="0"/>
    <n v="0.5"/>
    <n v="0.5"/>
    <n v="0.5"/>
    <n v="0.5"/>
    <n v="0.5"/>
    <n v="0.5"/>
    <n v="0.25"/>
    <n v="0.25"/>
    <n v="0.5"/>
    <n v="0.5"/>
    <n v="0.17499999999999999"/>
    <n v="0.93500000000000005"/>
    <x v="1"/>
  </r>
  <r>
    <s v="2146760"/>
    <s v="207609122022101707"/>
    <s v="DF20227526871"/>
    <x v="217"/>
    <x v="252"/>
    <s v="Cristobal toro"/>
    <s v="Herrera 530"/>
    <s v="Santiago"/>
    <x v="0"/>
    <s v="Cumple"/>
    <s v="Cumple"/>
    <s v="No Aplica"/>
    <s v="No Aplica"/>
    <s v="Cumple"/>
    <s v="Cumple"/>
    <s v="No"/>
    <s v="S/N"/>
    <s v="S/N"/>
    <s v="No Aplica"/>
    <s v="No Aplica"/>
    <s v="No Aplica"/>
    <s v="No Cumple"/>
    <s v="No Cumple"/>
    <s v="Sin moradores , sector un poco hostil  Falta maxima de fotos exigidas , mas data"/>
    <x v="8"/>
    <x v="0"/>
    <x v="11"/>
    <x v="0"/>
    <n v="0.5"/>
    <n v="0.5"/>
    <n v="0.5"/>
    <n v="0.5"/>
    <n v="0.5"/>
    <n v="0.5"/>
    <n v="0.25"/>
    <n v="0.25"/>
    <n v="0.5"/>
    <n v="0"/>
    <n v="0"/>
    <n v="0.8"/>
    <x v="1"/>
  </r>
  <r>
    <s v="2149348"/>
    <s v="207612122022162000"/>
    <s v="DF20227524855"/>
    <x v="218"/>
    <x v="253"/>
    <s v="Cristobal toro"/>
    <s v="San diego 1499 dpto 1705"/>
    <s v="Santiago"/>
    <x v="0"/>
    <s v="Cumple"/>
    <s v="Cumple"/>
    <s v="No Aplica"/>
    <s v="No Aplica"/>
    <s v="Cumple"/>
    <s v="Cumple"/>
    <s v="Si"/>
    <s v="Jaime moreno ( concerge )"/>
    <s v="972585746"/>
    <s v="Cumple"/>
    <s v="Cumple"/>
    <s v="Cumple"/>
    <s v="Cumple Parcialmente"/>
    <s v="Cumple"/>
    <s v="Falta mejor detalle en fotos , directamente en trabajo ( shaft electrico ) Tapa caja concentrador abierta , sin perno"/>
    <x v="8"/>
    <x v="0"/>
    <x v="11"/>
    <x v="0"/>
    <n v="0.5"/>
    <n v="0.5"/>
    <n v="0.5"/>
    <n v="0.5"/>
    <n v="0.5"/>
    <n v="0.5"/>
    <n v="0.25"/>
    <n v="0.25"/>
    <n v="0.5"/>
    <n v="0.17499999999999999"/>
    <n v="0.5"/>
    <n v="0.93500000000000005"/>
    <x v="1"/>
  </r>
  <r>
    <s v="2149346"/>
    <s v="207512122022161654"/>
    <s v="DF20227510361"/>
    <x v="218"/>
    <x v="249"/>
    <s v="AARON HUENCHUMIL"/>
    <s v="Alonso de Camargo #6880"/>
    <s v="Las Condes"/>
    <x v="0"/>
    <s v="Cumple"/>
    <s v="Cumple"/>
    <s v="No Aplica"/>
    <s v="No Aplica"/>
    <s v="Cumple"/>
    <s v="Cumple"/>
    <s v="No"/>
    <s v="S/N"/>
    <s v="S/N"/>
    <s v="No Aplica"/>
    <s v="No Aplica"/>
    <s v="No Aplica"/>
    <s v="Cumple"/>
    <s v="Cumple"/>
    <s v="1- Suministro electrico normalizado en sector"/>
    <x v="8"/>
    <x v="0"/>
    <x v="11"/>
    <x v="0"/>
    <n v="0.5"/>
    <n v="0.5"/>
    <n v="0.5"/>
    <n v="0.5"/>
    <n v="0.5"/>
    <n v="0.5"/>
    <n v="0.25"/>
    <n v="0.25"/>
    <n v="0.5"/>
    <n v="0.5"/>
    <n v="0.5"/>
    <n v="1"/>
    <x v="1"/>
  </r>
  <r>
    <s v="2149345"/>
    <s v="207612122022161700"/>
    <s v="DF20227519962"/>
    <x v="218"/>
    <x v="247"/>
    <s v="Cristobal toro"/>
    <s v="San diego 1499 dpto 502"/>
    <s v="Santiago"/>
    <x v="0"/>
    <s v="Cumple"/>
    <s v="Cumple"/>
    <s v="No Aplica"/>
    <s v="No Aplica"/>
    <s v="Cumple"/>
    <s v="Cumple"/>
    <s v="Si"/>
    <s v="Jaime moreno ( concerge )"/>
    <s v="972585746"/>
    <s v="Cumple"/>
    <s v="Cumple"/>
    <s v="Cumple"/>
    <s v="Cumple"/>
    <s v="Cumple"/>
    <s v="Tapa caja concentrador abierta , sin perno"/>
    <x v="8"/>
    <x v="0"/>
    <x v="11"/>
    <x v="0"/>
    <n v="0.5"/>
    <n v="0.5"/>
    <n v="0.5"/>
    <n v="0.5"/>
    <n v="0.5"/>
    <n v="0.5"/>
    <n v="0.25"/>
    <n v="0.25"/>
    <n v="0.5"/>
    <n v="0.5"/>
    <n v="0.5"/>
    <n v="1"/>
    <x v="1"/>
  </r>
  <r>
    <s v="2149338"/>
    <s v="207512122022160107"/>
    <s v="DF20227504621"/>
    <x v="218"/>
    <x v="244"/>
    <s v="AARON HUENCHUMIL"/>
    <s v="Mayecura #1469"/>
    <s v="Las Condes"/>
    <x v="0"/>
    <s v="Cumple"/>
    <s v="Cumple"/>
    <s v="No Cumple"/>
    <s v="No Cumple"/>
    <s v="Cumple"/>
    <s v="Cumple"/>
    <s v="No"/>
    <s v="S/N"/>
    <s v="S/N"/>
    <s v="No Aplica"/>
    <s v="No Aplica"/>
    <s v="No Aplica"/>
    <s v="Cumple Mayormente"/>
    <s v="Cumple"/>
    <s v="1- TD 71900 se encuentra normalizado  2- No declara codigo de material utilizado, pero si describe su uso"/>
    <x v="8"/>
    <x v="0"/>
    <x v="11"/>
    <x v="0"/>
    <n v="0.5"/>
    <n v="0.5"/>
    <n v="0"/>
    <n v="0"/>
    <n v="0.5"/>
    <n v="0.5"/>
    <n v="0.25"/>
    <n v="0.25"/>
    <n v="0.5"/>
    <n v="0.32500000000000001"/>
    <n v="0.5"/>
    <n v="0.66500000000000004"/>
    <x v="1"/>
  </r>
  <r>
    <s v="2149331"/>
    <s v="207512122022155204"/>
    <s v="DF20227506999"/>
    <x v="218"/>
    <x v="245"/>
    <s v="AARON HUENCHUMIL"/>
    <s v="Mayecura #1415 A"/>
    <s v="Las Condes"/>
    <x v="0"/>
    <s v="Cumple"/>
    <s v="Cumple"/>
    <s v="No Aplica"/>
    <s v="No Aplica"/>
    <s v="Cumple"/>
    <s v="Cumple"/>
    <s v="No"/>
    <s v="S/N"/>
    <s v="S/N"/>
    <s v="No Aplica"/>
    <s v="No Aplica"/>
    <s v="No Aplica"/>
    <s v="Cumple"/>
    <s v="Cumple"/>
    <s v="1- Cliente no se encuentra en domicilio 2- Suministro electrico normalizado"/>
    <x v="8"/>
    <x v="0"/>
    <x v="11"/>
    <x v="0"/>
    <n v="0.5"/>
    <n v="0.5"/>
    <n v="0.5"/>
    <n v="0.5"/>
    <n v="0.5"/>
    <n v="0.5"/>
    <n v="0.25"/>
    <n v="0.25"/>
    <n v="0.5"/>
    <n v="0.5"/>
    <n v="0.5"/>
    <n v="1"/>
    <x v="1"/>
  </r>
  <r>
    <s v="2149322"/>
    <s v="207512122022154004"/>
    <s v="DF20227504319"/>
    <x v="218"/>
    <x v="244"/>
    <s v="AARON HUENCHUMIL"/>
    <s v="Hernando de Magallanes #1201 dpto 94"/>
    <s v="Las Condes"/>
    <x v="0"/>
    <s v="Cumple"/>
    <s v="Cumple"/>
    <s v="No Aplica"/>
    <s v="No Aplica"/>
    <s v="Cumple"/>
    <s v="Cumple"/>
    <s v="No"/>
    <s v="S/N"/>
    <s v="S/N"/>
    <s v="No Aplica"/>
    <s v="No Aplica"/>
    <s v="No Aplica"/>
    <s v="Cumple"/>
    <s v="Cumple"/>
    <s v="1- Cliente no se encuentra en domicilio, conserje permite acceso a shaft medidores  2- Suministro electrico normalizado"/>
    <x v="8"/>
    <x v="0"/>
    <x v="11"/>
    <x v="0"/>
    <n v="0.5"/>
    <n v="0.5"/>
    <n v="0.5"/>
    <n v="0.5"/>
    <n v="0.5"/>
    <n v="0.5"/>
    <n v="0.25"/>
    <n v="0.25"/>
    <n v="0.5"/>
    <n v="0.5"/>
    <n v="0.5"/>
    <n v="1"/>
    <x v="1"/>
  </r>
  <r>
    <s v="2149311"/>
    <s v="207512122022152330"/>
    <s v="DF20227508683"/>
    <x v="218"/>
    <x v="261"/>
    <s v="AARON HUENCHUMIL"/>
    <s v="Cabildo #6153"/>
    <s v="Las Condes"/>
    <x v="0"/>
    <s v="Cumple"/>
    <s v="Cumple"/>
    <s v="No Aplica"/>
    <s v="No Aplica"/>
    <s v="Cumple"/>
    <s v="Cumple"/>
    <s v="No"/>
    <s v="S/N"/>
    <s v="S/N"/>
    <s v="No Aplica"/>
    <s v="No Aplica"/>
    <s v="No Aplica"/>
    <s v="Cumple"/>
    <s v="Cumple"/>
    <s v="1- Luminaria publica en contacto con rama, sin riesgo electrico. Pero si existe un esfuerzo mecanico al movimiento del arbol al viento en contra el poste metalico que se escucha crujir levemente"/>
    <x v="8"/>
    <x v="0"/>
    <x v="11"/>
    <x v="0"/>
    <n v="0.5"/>
    <n v="0.5"/>
    <n v="0.5"/>
    <n v="0.5"/>
    <n v="0.5"/>
    <n v="0.5"/>
    <n v="0.25"/>
    <n v="0.25"/>
    <n v="0.5"/>
    <n v="0.5"/>
    <n v="0.5"/>
    <n v="1"/>
    <x v="1"/>
  </r>
  <r>
    <s v="2149300"/>
    <s v="207612122022150933"/>
    <s v="DF20227515581"/>
    <x v="218"/>
    <x v="257"/>
    <s v="Cristobal toro"/>
    <s v="Vicuña mackena 1207 TR B dpto B 614"/>
    <s v="Santiago"/>
    <x v="0"/>
    <s v="Cumple"/>
    <s v="Cumple"/>
    <s v="No Aplica"/>
    <s v="No Aplica"/>
    <s v="Cumple"/>
    <s v="Cumple"/>
    <s v="No"/>
    <s v="S/N"/>
    <s v="S/N"/>
    <s v="No Aplica"/>
    <s v="No Aplica"/>
    <s v="No Aplica"/>
    <s v="Cumple"/>
    <s v="Cumple"/>
    <s v="Concerge indica q en dpto esta todo bien , no tiene llaves en el momento para acceder a medidores"/>
    <x v="8"/>
    <x v="0"/>
    <x v="11"/>
    <x v="0"/>
    <n v="0.5"/>
    <n v="0.5"/>
    <n v="0.5"/>
    <n v="0.5"/>
    <n v="0.5"/>
    <n v="0.5"/>
    <n v="0.25"/>
    <n v="0.25"/>
    <n v="0.5"/>
    <n v="0.5"/>
    <n v="0.5"/>
    <n v="1"/>
    <x v="1"/>
  </r>
  <r>
    <s v="2149298"/>
    <s v="207512122022150651"/>
    <s v="DF20227511175"/>
    <x v="218"/>
    <x v="243"/>
    <s v="AARON HUENCHUMIL"/>
    <s v="La Capitania #606"/>
    <s v="Las Condes"/>
    <x v="0"/>
    <s v="Cumple"/>
    <s v="Cumple"/>
    <s v="No Aplica"/>
    <s v="No Aplica"/>
    <s v="Cumple"/>
    <s v="Cumple"/>
    <s v="Si"/>
    <s v="S/N"/>
    <s v="S/N"/>
    <s v="No Aplica"/>
    <s v="No Aplica"/>
    <s v="No Aplica"/>
    <s v="Cumple"/>
    <s v="Cumple"/>
    <s v="1-Cliente no puede atender debido a que se encuentra en reunion online"/>
    <x v="8"/>
    <x v="0"/>
    <x v="11"/>
    <x v="0"/>
    <n v="0.5"/>
    <n v="0.5"/>
    <n v="0.5"/>
    <n v="0.5"/>
    <n v="0.5"/>
    <n v="0.5"/>
    <n v="0.25"/>
    <n v="0.25"/>
    <n v="0.5"/>
    <n v="0.5"/>
    <n v="0.5"/>
    <n v="1"/>
    <x v="1"/>
  </r>
  <r>
    <s v="2149297"/>
    <s v="207612122022150708"/>
    <s v="DF20227524996"/>
    <x v="218"/>
    <x v="235"/>
    <s v="Cristobal toro"/>
    <s v="Copiapo 736 casa 4"/>
    <s v="Santiago"/>
    <x v="0"/>
    <s v="Cumple"/>
    <s v="Cumple"/>
    <s v="No Aplica"/>
    <s v="No Aplica"/>
    <s v="Cumple"/>
    <s v="Cumple"/>
    <s v="No"/>
    <s v="S/N"/>
    <s v="S/N"/>
    <s v="No Aplica"/>
    <s v="No Aplica"/>
    <s v="No Aplica"/>
    <s v="Cumple"/>
    <s v="Cumple"/>
    <s v="Sector hostil , no se toman fotos por precaucion , sector 10 de julio , harto locatario en lugar ."/>
    <x v="8"/>
    <x v="0"/>
    <x v="11"/>
    <x v="0"/>
    <n v="0.5"/>
    <n v="0.5"/>
    <n v="0.5"/>
    <n v="0.5"/>
    <n v="0.5"/>
    <n v="0.5"/>
    <n v="0.25"/>
    <n v="0.25"/>
    <n v="0.5"/>
    <n v="0.5"/>
    <n v="0.5"/>
    <n v="1"/>
    <x v="1"/>
  </r>
  <r>
    <s v="2149292"/>
    <s v="207512122022145245"/>
    <s v="DF20227503915"/>
    <x v="218"/>
    <x v="236"/>
    <s v="AARON HUENCHUMIL"/>
    <s v="La Capitania #932 A"/>
    <s v="Las Condes"/>
    <x v="0"/>
    <s v="Cumple"/>
    <s v="Cumple"/>
    <s v="No Cumple"/>
    <s v="No Cumple"/>
    <s v="Cumple"/>
    <s v="Cumple"/>
    <s v="No"/>
    <s v="S/N"/>
    <s v="S/N"/>
    <s v="No Aplica"/>
    <s v="No Aplica"/>
    <s v="No Aplica"/>
    <s v="Cumple"/>
    <s v="Cumple"/>
    <s v="1- Cliente no se encuentra en domicilio  2- No declara codigo de ITM utilizado, pero si describe su uso"/>
    <x v="8"/>
    <x v="0"/>
    <x v="11"/>
    <x v="0"/>
    <n v="0.5"/>
    <n v="0.5"/>
    <n v="0"/>
    <n v="0"/>
    <n v="0.5"/>
    <n v="0.5"/>
    <n v="0.25"/>
    <n v="0.25"/>
    <n v="0.5"/>
    <n v="0.5"/>
    <n v="0.5"/>
    <n v="0.7"/>
    <x v="1"/>
  </r>
  <r>
    <s v="2149285"/>
    <s v="207512122022144006"/>
    <s v="DF20227505526"/>
    <x v="218"/>
    <x v="237"/>
    <s v="AARON HUENCHUMIL"/>
    <s v="Domingo Bondi #1155 dpto 405"/>
    <s v="Las Condes"/>
    <x v="0"/>
    <s v="Cumple"/>
    <s v="Cumple"/>
    <s v="No Aplica"/>
    <s v="No Aplica"/>
    <s v="No Aplica"/>
    <s v="No Aplica"/>
    <s v="No"/>
    <s v="S/N"/>
    <s v="S/N"/>
    <s v="No Aplica"/>
    <s v="No Aplica"/>
    <s v="No Aplica"/>
    <s v="Cumple Mayormente"/>
    <s v="Cumple"/>
    <s v="1- Fotografias no corresponden a direccion de ticket"/>
    <x v="8"/>
    <x v="0"/>
    <x v="11"/>
    <x v="0"/>
    <n v="0.5"/>
    <n v="0.5"/>
    <n v="0.5"/>
    <n v="0.5"/>
    <n v="0.5"/>
    <n v="0.5"/>
    <n v="0.25"/>
    <n v="0.25"/>
    <n v="0.5"/>
    <n v="0.32500000000000001"/>
    <n v="0.5"/>
    <n v="0.96500000000000008"/>
    <x v="1"/>
  </r>
  <r>
    <s v="2149274"/>
    <s v="207512122022142456"/>
    <s v="DF20227509242"/>
    <x v="218"/>
    <x v="241"/>
    <s v="AARON HUENCHUMIL"/>
    <s v="Mar del Sur #1111"/>
    <s v="Las Condes"/>
    <x v="0"/>
    <s v="Cumple"/>
    <s v="Cumple"/>
    <s v="No Cumple"/>
    <s v="No Cumple"/>
    <s v="Cumple"/>
    <s v="Cumple"/>
    <s v="Si"/>
    <s v="S/N"/>
    <s v="S/N"/>
    <s v="Cumple"/>
    <s v="Cumple"/>
    <s v="Cumple"/>
    <s v="Cumple"/>
    <s v="Cumple"/>
    <s v="1- Portero de obra confirma normalidad en suministro electrico  2- No declaran codigo de material utilizado, pero si describen su uso"/>
    <x v="8"/>
    <x v="0"/>
    <x v="11"/>
    <x v="0"/>
    <n v="0.5"/>
    <n v="0.5"/>
    <n v="0"/>
    <n v="0"/>
    <n v="0.5"/>
    <n v="0.5"/>
    <n v="0.25"/>
    <n v="0.25"/>
    <n v="0.5"/>
    <n v="0.5"/>
    <n v="0.5"/>
    <n v="0.7"/>
    <x v="1"/>
  </r>
  <r>
    <s v="2149263"/>
    <s v="207512122022141029"/>
    <s v="DF20227511046"/>
    <x v="218"/>
    <x v="243"/>
    <s v="AARON HUENCHUMIL"/>
    <s v="El Tintoretto #500"/>
    <s v="Las Condes"/>
    <x v="0"/>
    <s v="Cumple"/>
    <s v="Cumple"/>
    <s v="No Aplica"/>
    <s v="No Aplica"/>
    <s v="Cumple"/>
    <s v="Cumple"/>
    <s v="No"/>
    <s v="S/N"/>
    <s v="S/N"/>
    <s v="No Aplica"/>
    <s v="No Aplica"/>
    <s v="No Aplica"/>
    <s v="Cumple"/>
    <s v="Cumple"/>
    <s v="1- Cliente no se encuentra en domicilio"/>
    <x v="8"/>
    <x v="0"/>
    <x v="11"/>
    <x v="0"/>
    <n v="0.5"/>
    <n v="0.5"/>
    <n v="0.5"/>
    <n v="0.5"/>
    <n v="0.5"/>
    <n v="0.5"/>
    <n v="0.25"/>
    <n v="0.25"/>
    <n v="0.5"/>
    <n v="0.5"/>
    <n v="0.5"/>
    <n v="1"/>
    <x v="1"/>
  </r>
  <r>
    <s v="2149250"/>
    <s v="207512122022135619"/>
    <s v="DF20227503973"/>
    <x v="218"/>
    <x v="236"/>
    <s v="AARON HUENCHUMIL"/>
    <s v="Felix de Amesti #576"/>
    <s v="Las Condes"/>
    <x v="0"/>
    <s v="Cumple"/>
    <s v="Cumple"/>
    <s v="No Aplica"/>
    <s v="No Aplica"/>
    <s v="Cumple"/>
    <s v="Cumple"/>
    <s v="No"/>
    <s v="S/N"/>
    <s v="S/N"/>
    <s v="No Aplica"/>
    <s v="No Aplica"/>
    <s v="No Aplica"/>
    <s v="Cumple"/>
    <s v="Cumple"/>
    <s v="1- Cliente no se encuentra en domicilio"/>
    <x v="8"/>
    <x v="0"/>
    <x v="11"/>
    <x v="0"/>
    <n v="0.5"/>
    <n v="0.5"/>
    <n v="0.5"/>
    <n v="0.5"/>
    <n v="0.5"/>
    <n v="0.5"/>
    <n v="0.25"/>
    <n v="0.25"/>
    <n v="0.5"/>
    <n v="0.5"/>
    <n v="0.5"/>
    <n v="1"/>
    <x v="1"/>
  </r>
  <r>
    <s v="2149241"/>
    <s v="207512122022133848"/>
    <s v="DF20227504406"/>
    <x v="218"/>
    <x v="244"/>
    <s v="AARON HUENCHUMIL"/>
    <s v="Vasco de Gama #4520"/>
    <s v="Las Condes"/>
    <x v="0"/>
    <s v="Cumple"/>
    <s v="Cumple"/>
    <s v="No Aplica"/>
    <s v="No Aplica"/>
    <s v="Cumple"/>
    <s v="Cumple"/>
    <s v="Si"/>
    <s v="S/N"/>
    <s v="S/N"/>
    <s v="Cumple"/>
    <s v="Cumple"/>
    <s v="Cumple"/>
    <s v="Cumple"/>
    <s v="Cumple"/>
    <s v="1- Conserje confirma que despues de visita de tecnicos, no han vuelto a presentar problemas electricos"/>
    <x v="8"/>
    <x v="0"/>
    <x v="11"/>
    <x v="0"/>
    <n v="0.5"/>
    <n v="0.5"/>
    <n v="0.5"/>
    <n v="0.5"/>
    <n v="0.5"/>
    <n v="0.5"/>
    <n v="0.25"/>
    <n v="0.25"/>
    <n v="0.5"/>
    <n v="0.5"/>
    <n v="0.5"/>
    <n v="1"/>
    <x v="1"/>
  </r>
  <r>
    <s v="2149233"/>
    <s v="207512122022132302"/>
    <s v="DF20227505618"/>
    <x v="218"/>
    <x v="248"/>
    <s v="AARON HUENCHUMIL"/>
    <s v="Juan Esteban Montero #4795"/>
    <s v="Las Condes"/>
    <x v="0"/>
    <s v="Cumple"/>
    <s v="Cumple"/>
    <s v="No Aplica"/>
    <s v="No Aplica"/>
    <s v="Cumple"/>
    <s v="Cumple"/>
    <s v="Si"/>
    <s v="S/N"/>
    <s v="S/N"/>
    <s v="Cumple"/>
    <s v="Cumple"/>
    <s v="Cumple"/>
    <s v="Cumple"/>
    <s v="Cumple"/>
    <s v="1- Asesora del hogar confirma via citofono encontrarse con suministro electrico normalizado"/>
    <x v="8"/>
    <x v="0"/>
    <x v="11"/>
    <x v="0"/>
    <n v="0.5"/>
    <n v="0.5"/>
    <n v="0.5"/>
    <n v="0.5"/>
    <n v="0.5"/>
    <n v="0.5"/>
    <n v="0.25"/>
    <n v="0.25"/>
    <n v="0.5"/>
    <n v="0.5"/>
    <n v="0.5"/>
    <n v="1"/>
    <x v="1"/>
  </r>
  <r>
    <s v="2149230"/>
    <s v="207612122022131903"/>
    <s v="DF20227526470"/>
    <x v="218"/>
    <x v="260"/>
    <s v="Cristobal toro"/>
    <s v="San francisco 520"/>
    <s v="Santiago"/>
    <x v="0"/>
    <s v="Cumple"/>
    <s v="Cumple"/>
    <s v="No Aplica"/>
    <s v="No Aplica"/>
    <s v="Cumple"/>
    <s v="Cumple"/>
    <s v="No"/>
    <s v="S/N"/>
    <s v="S/N"/>
    <s v="No Aplica"/>
    <s v="No Aplica"/>
    <s v="No Aplica"/>
    <s v="Cumple"/>
    <s v="Cumple"/>
    <s v="Problema externo , subterraneo"/>
    <x v="8"/>
    <x v="0"/>
    <x v="11"/>
    <x v="0"/>
    <n v="0.5"/>
    <n v="0.5"/>
    <n v="0.5"/>
    <n v="0.5"/>
    <n v="0.5"/>
    <n v="0.5"/>
    <n v="0.25"/>
    <n v="0.25"/>
    <n v="0.5"/>
    <n v="0.5"/>
    <n v="0.5"/>
    <n v="1"/>
    <x v="1"/>
  </r>
  <r>
    <s v="2149228"/>
    <s v="207612122022131713"/>
    <s v="DF20227525532"/>
    <x v="218"/>
    <x v="235"/>
    <s v="Cristobal toro"/>
    <s v="San francisco 425"/>
    <s v="Santiago"/>
    <x v="0"/>
    <s v="Cumple"/>
    <s v="Cumple"/>
    <s v="No Aplica"/>
    <s v="No Aplica"/>
    <s v="Cumple"/>
    <s v="Cumple"/>
    <s v="No"/>
    <s v="S/N"/>
    <s v="S/N"/>
    <s v="No Aplica"/>
    <s v="No Aplica"/>
    <s v="No Aplica"/>
    <s v="Cumple"/>
    <s v="Cumple"/>
    <s v="Sin moradores , problema externo subt."/>
    <x v="8"/>
    <x v="0"/>
    <x v="11"/>
    <x v="0"/>
    <n v="0.5"/>
    <n v="0.5"/>
    <n v="0.5"/>
    <n v="0.5"/>
    <n v="0.5"/>
    <n v="0.5"/>
    <n v="0.25"/>
    <n v="0.25"/>
    <n v="0.5"/>
    <n v="0.5"/>
    <n v="0.5"/>
    <n v="1"/>
    <x v="1"/>
  </r>
  <r>
    <s v="2149227"/>
    <s v="207612122022131505"/>
    <s v="DF20227524830"/>
    <x v="218"/>
    <x v="253"/>
    <s v="Cristobal toro"/>
    <s v="San francisco 531 loc. 12"/>
    <s v="Santiago"/>
    <x v="0"/>
    <s v="Cumple"/>
    <s v="Cumple"/>
    <s v="No Aplica"/>
    <s v="No Aplica"/>
    <s v="Cumple"/>
    <s v="Cumple"/>
    <s v="No"/>
    <s v="S/N"/>
    <s v="S/N"/>
    <s v="No Aplica"/>
    <s v="No Aplica"/>
    <s v="No Aplica"/>
    <s v="Cumple"/>
    <s v="Cumple Parcialmente"/>
    <s v="Falta mayor data en fotos"/>
    <x v="8"/>
    <x v="0"/>
    <x v="11"/>
    <x v="0"/>
    <n v="0.5"/>
    <n v="0.5"/>
    <n v="0.5"/>
    <n v="0.5"/>
    <n v="0.5"/>
    <n v="0.5"/>
    <n v="0.25"/>
    <n v="0.25"/>
    <n v="0.5"/>
    <n v="0.5"/>
    <n v="0.17499999999999999"/>
    <n v="0.93500000000000005"/>
    <x v="1"/>
  </r>
  <r>
    <s v="2149220"/>
    <s v="207612122022124210"/>
    <s v="DF20227522245"/>
    <x v="218"/>
    <x v="234"/>
    <s v="Cristobal toro"/>
    <s v="Santa rosa 476"/>
    <s v="Santiago"/>
    <x v="0"/>
    <s v="Cumple"/>
    <s v="Cumple"/>
    <s v="No Aplica"/>
    <s v="No Aplica"/>
    <s v="Cumple"/>
    <s v="Cumple"/>
    <s v="No"/>
    <s v="S/N"/>
    <s v="S/N"/>
    <s v="No Aplica"/>
    <s v="No Aplica"/>
    <s v="No Aplica"/>
    <s v="Cumple"/>
    <s v="Cumple Parcialmente"/>
    <s v="Falta matir data en 1 foto . Problema externo . Subt."/>
    <x v="8"/>
    <x v="0"/>
    <x v="11"/>
    <x v="0"/>
    <n v="0.5"/>
    <n v="0.5"/>
    <n v="0.5"/>
    <n v="0.5"/>
    <n v="0.5"/>
    <n v="0.5"/>
    <n v="0.25"/>
    <n v="0.25"/>
    <n v="0.5"/>
    <n v="0.5"/>
    <n v="0.17499999999999999"/>
    <n v="0.93500000000000005"/>
    <x v="1"/>
  </r>
  <r>
    <s v="2149219"/>
    <s v="207612122022123945"/>
    <s v="DF20227520118"/>
    <x v="218"/>
    <x v="247"/>
    <s v="Cristobal toro"/>
    <s v="Santa isabel 502 dpto 205"/>
    <s v="Santiago"/>
    <x v="0"/>
    <s v="Cumple"/>
    <s v="Cumple"/>
    <s v="No Aplica"/>
    <s v="No Aplica"/>
    <s v="Cumple"/>
    <s v="Cumple"/>
    <s v="Si"/>
    <s v="Teresa marin"/>
    <s v="229335323"/>
    <s v="Cumple"/>
    <s v="Cumple"/>
    <s v="Cumple"/>
    <s v="Cumple"/>
    <s v="Cumple"/>
    <s v="Se verifica , sin mayor observacion"/>
    <x v="8"/>
    <x v="0"/>
    <x v="11"/>
    <x v="0"/>
    <n v="0.5"/>
    <n v="0.5"/>
    <n v="0.5"/>
    <n v="0.5"/>
    <n v="0.5"/>
    <n v="0.5"/>
    <n v="0.25"/>
    <n v="0.25"/>
    <n v="0.5"/>
    <n v="0.5"/>
    <n v="0.5"/>
    <n v="1"/>
    <x v="1"/>
  </r>
  <r>
    <s v="2149215"/>
    <s v="207612122022123706"/>
    <s v="DF20227519199"/>
    <x v="218"/>
    <x v="262"/>
    <s v="Cristobal toro"/>
    <s v="Santa isabel 502 dpto 210"/>
    <s v="Santiago"/>
    <x v="0"/>
    <s v="Cumple"/>
    <s v="Cumple"/>
    <s v="No Aplica"/>
    <s v="No Aplica"/>
    <s v="Cumple"/>
    <s v="Cumple"/>
    <s v="No"/>
    <s v="S/N"/>
    <s v="S/N"/>
    <s v="No Aplica"/>
    <s v="No Aplica"/>
    <s v="No Aplica"/>
    <s v="Cumple"/>
    <s v="Cumple"/>
    <s v="Corresponde a emp. Subt. En carmen con argomedo ."/>
    <x v="8"/>
    <x v="0"/>
    <x v="11"/>
    <x v="0"/>
    <n v="0.5"/>
    <n v="0.5"/>
    <n v="0.5"/>
    <n v="0.5"/>
    <n v="0.5"/>
    <n v="0.5"/>
    <n v="0.25"/>
    <n v="0.25"/>
    <n v="0.5"/>
    <n v="0.5"/>
    <n v="0.5"/>
    <n v="1"/>
    <x v="1"/>
  </r>
  <r>
    <s v="2149172"/>
    <s v="207612122022113350"/>
    <s v="DF20227517483"/>
    <x v="218"/>
    <x v="251"/>
    <s v="Cristobal toro"/>
    <s v="Vicuña mackena 3 dpto 605"/>
    <s v="Santiago"/>
    <x v="0"/>
    <s v="Cumple"/>
    <s v="Cumple"/>
    <s v="No Aplica"/>
    <s v="No Aplica"/>
    <s v="Cumple"/>
    <s v="Cumple"/>
    <s v="No"/>
    <s v="S/N"/>
    <s v="S/N"/>
    <s v="No Aplica"/>
    <s v="No Aplica"/>
    <s v="No Aplica"/>
    <s v="Cumple"/>
    <s v="Cumple"/>
    <s v="Atiende concerge , indica q esta todo bien en dpto , pero no permite acceso , corrobora visita de personal de emergencia  No se toman fotos por precaucion  Pequeña manifestacion en los alrededores de edifio"/>
    <x v="8"/>
    <x v="0"/>
    <x v="11"/>
    <x v="0"/>
    <n v="0.5"/>
    <n v="0.5"/>
    <n v="0.5"/>
    <n v="0.5"/>
    <n v="0.5"/>
    <n v="0.5"/>
    <n v="0.25"/>
    <n v="0.25"/>
    <n v="0.5"/>
    <n v="0.5"/>
    <n v="0.5"/>
    <n v="1"/>
    <x v="1"/>
  </r>
  <r>
    <s v="2149165"/>
    <s v="207612122022112427"/>
    <s v="DF20227525085"/>
    <x v="218"/>
    <x v="253"/>
    <s v="Cristobal toro"/>
    <s v="Namur 91 dpto l"/>
    <s v="Santiago"/>
    <x v="0"/>
    <s v="Cumple"/>
    <s v="Cumple"/>
    <s v="No Aplica"/>
    <s v="No Aplica"/>
    <s v="Cumple"/>
    <s v="Cumple"/>
    <s v="No"/>
    <s v="S/N"/>
    <s v="S/N"/>
    <s v="No Aplica"/>
    <s v="No Aplica"/>
    <s v="No Aplica"/>
    <s v="Cumple"/>
    <s v="Cumple"/>
    <s v="Problema externo , subterraneo"/>
    <x v="8"/>
    <x v="0"/>
    <x v="11"/>
    <x v="0"/>
    <n v="0.5"/>
    <n v="0.5"/>
    <n v="0.5"/>
    <n v="0.5"/>
    <n v="0.5"/>
    <n v="0.5"/>
    <n v="0.25"/>
    <n v="0.25"/>
    <n v="0.5"/>
    <n v="0.5"/>
    <n v="0.5"/>
    <n v="1"/>
    <x v="1"/>
  </r>
  <r>
    <s v="2149141"/>
    <s v="207612122022110038"/>
    <s v="DF20227527006"/>
    <x v="218"/>
    <x v="267"/>
    <s v="Cristobal toro"/>
    <s v="Manuel rodriguez 75 dpto 401"/>
    <s v="Santiago"/>
    <x v="0"/>
    <s v="Cumple"/>
    <s v="Cumple"/>
    <s v="No Aplica"/>
    <s v="No Aplica"/>
    <s v="Cumple"/>
    <s v="Cumple"/>
    <s v="No"/>
    <s v="S/N"/>
    <s v="S/N"/>
    <s v="No Aplica"/>
    <s v="No Aplica"/>
    <s v="No Aplica"/>
    <s v="Cumple"/>
    <s v="Cumple"/>
    <s v="Problema externo , subterraneo ."/>
    <x v="8"/>
    <x v="0"/>
    <x v="11"/>
    <x v="0"/>
    <n v="0.5"/>
    <n v="0.5"/>
    <n v="0.5"/>
    <n v="0.5"/>
    <n v="0.5"/>
    <n v="0.5"/>
    <n v="0.25"/>
    <n v="0.25"/>
    <n v="0.5"/>
    <n v="0.5"/>
    <n v="0.5"/>
    <n v="1"/>
    <x v="1"/>
  </r>
  <r>
    <s v="2149138"/>
    <s v="207612122022105419"/>
    <s v="DF20227512837"/>
    <x v="218"/>
    <x v="250"/>
    <s v="Cristobal toro"/>
    <s v="Manuel rodriguez 881 dpto 2311"/>
    <s v="Santiago"/>
    <x v="0"/>
    <s v="Cumple"/>
    <s v="Cumple"/>
    <s v="No Aplica"/>
    <s v="No Aplica"/>
    <s v="Cumple"/>
    <s v="Cumple"/>
    <s v="No"/>
    <s v="S/N"/>
    <s v="S/N"/>
    <s v="No Aplica"/>
    <s v="No Aplica"/>
    <s v="No Aplica"/>
    <s v="Cumple"/>
    <s v="Cumple"/>
    <s v="Concerge no tiene datos de visita de personal de emergencia en esa fecha . No permite acceso a shaft electrico , ya q no hay gente en dpto"/>
    <x v="8"/>
    <x v="0"/>
    <x v="11"/>
    <x v="0"/>
    <n v="0.5"/>
    <n v="0.5"/>
    <n v="0.5"/>
    <n v="0.5"/>
    <n v="0.5"/>
    <n v="0.5"/>
    <n v="0.25"/>
    <n v="0.25"/>
    <n v="0.5"/>
    <n v="0.5"/>
    <n v="0.5"/>
    <n v="1"/>
    <x v="1"/>
  </r>
  <r>
    <s v="2150632"/>
    <s v="207513122022161334"/>
    <s v="DF20227504384"/>
    <x v="219"/>
    <x v="244"/>
    <s v="AARON HUENCHUMIL"/>
    <s v="Manquehue Norte #0860"/>
    <s v="Las Condes"/>
    <x v="0"/>
    <s v="Cumple"/>
    <s v="Cumple"/>
    <s v="No Cumple"/>
    <s v="No Cumple"/>
    <s v="Cumple"/>
    <s v="Cumple"/>
    <s v="No"/>
    <s v="S/N"/>
    <s v="S/N"/>
    <s v="No Aplica"/>
    <s v="No Aplica"/>
    <s v="No Aplica"/>
    <s v="Cumple"/>
    <s v="Cumple"/>
    <s v="1- TD 95363 se encuentra normalizado  2-No declara codigo de material utilizado, pero si describe su uso"/>
    <x v="8"/>
    <x v="0"/>
    <x v="11"/>
    <x v="0"/>
    <n v="0.5"/>
    <n v="0.5"/>
    <n v="0"/>
    <n v="0"/>
    <n v="0.5"/>
    <n v="0.5"/>
    <n v="0.25"/>
    <n v="0.25"/>
    <n v="0.5"/>
    <n v="0.5"/>
    <n v="0.5"/>
    <n v="0.7"/>
    <x v="1"/>
  </r>
  <r>
    <s v="2150627"/>
    <s v="207513122022160356"/>
    <s v="DF20227505144"/>
    <x v="219"/>
    <x v="237"/>
    <s v="AARON HUENCHUMIL"/>
    <s v="Manquehue Norte #966 dpto 2801"/>
    <s v="Las Condes"/>
    <x v="0"/>
    <s v="Cumple"/>
    <s v="Cumple"/>
    <s v="No Aplica"/>
    <s v="No Aplica"/>
    <s v="Cumple"/>
    <s v="Cumple"/>
    <s v="No"/>
    <s v="S/N"/>
    <s v="S/N"/>
    <s v="No Aplica"/>
    <s v="No Aplica"/>
    <s v="No Aplica"/>
    <s v="Cumple"/>
    <s v="Cumple"/>
    <s v="1- Suministro electrico normalizado"/>
    <x v="8"/>
    <x v="0"/>
    <x v="11"/>
    <x v="0"/>
    <n v="0.5"/>
    <n v="0.5"/>
    <n v="0.5"/>
    <n v="0.5"/>
    <n v="0.5"/>
    <n v="0.5"/>
    <n v="0.25"/>
    <n v="0.25"/>
    <n v="0.5"/>
    <n v="0.5"/>
    <n v="0.5"/>
    <n v="1"/>
    <x v="1"/>
  </r>
  <r>
    <s v="2150624"/>
    <s v="207613122022160145"/>
    <s v="DF20227524842"/>
    <x v="219"/>
    <x v="235"/>
    <s v="Cristobal toro"/>
    <s v="Manuel antonio matta 1344 3 D"/>
    <s v="Santiago"/>
    <x v="0"/>
    <s v="Cumple"/>
    <s v="Cumple"/>
    <s v="No Aplica"/>
    <s v="No Aplica"/>
    <s v="Cumple"/>
    <s v="Cumple"/>
    <s v="No"/>
    <s v="S/N"/>
    <s v="S/N"/>
    <s v="No Aplica"/>
    <s v="No Aplica"/>
    <s v="No Aplica"/>
    <s v="Cumple"/>
    <s v="Cumple"/>
    <s v="Sin acceso a medidores ."/>
    <x v="8"/>
    <x v="0"/>
    <x v="11"/>
    <x v="0"/>
    <n v="0.5"/>
    <n v="0.5"/>
    <n v="0.5"/>
    <n v="0.5"/>
    <n v="0.5"/>
    <n v="0.5"/>
    <n v="0.25"/>
    <n v="0.25"/>
    <n v="0.5"/>
    <n v="0.5"/>
    <n v="0.5"/>
    <n v="1"/>
    <x v="1"/>
  </r>
  <r>
    <s v="2150617"/>
    <s v="207513122022154018"/>
    <s v="DF20227505286"/>
    <x v="219"/>
    <x v="237"/>
    <s v="AARON HUENCHUMIL"/>
    <s v="Presidente Kennedy #5853 dpto 82"/>
    <s v="Las Condes"/>
    <x v="0"/>
    <s v="Cumple"/>
    <s v="Cumple"/>
    <s v="No Aplica"/>
    <s v="No Aplica"/>
    <s v="No Aplica"/>
    <s v="No Aplica"/>
    <s v="No"/>
    <s v="S/N"/>
    <s v="S/N"/>
    <s v="No Aplica"/>
    <s v="No Aplica"/>
    <s v="No Aplica"/>
    <s v="No Cumple"/>
    <s v="No Cumple"/>
    <s v="1-Conserje no tiene registri en bitacora de acceso a tecnicos en fecha del ticket, por tal motivo no permite acceso"/>
    <x v="8"/>
    <x v="0"/>
    <x v="11"/>
    <x v="0"/>
    <n v="0.5"/>
    <n v="0.5"/>
    <n v="0.5"/>
    <n v="0.5"/>
    <n v="0.5"/>
    <n v="0.5"/>
    <n v="0.25"/>
    <n v="0.25"/>
    <n v="0.5"/>
    <n v="0"/>
    <n v="0"/>
    <n v="0.8"/>
    <x v="1"/>
  </r>
  <r>
    <s v="2150614"/>
    <s v="207613122022153539"/>
    <s v="DF20227523794"/>
    <x v="219"/>
    <x v="258"/>
    <s v="Cristobal toro"/>
    <s v="Vicuña mackena 1433 ED B dpto 1801"/>
    <s v="Santiago"/>
    <x v="0"/>
    <s v="Cumple"/>
    <s v="Cumple"/>
    <s v="No Aplica"/>
    <s v="No Aplica"/>
    <s v="Cumple"/>
    <s v="Cumple"/>
    <s v="No"/>
    <s v="S/N"/>
    <s v="S/N"/>
    <s v="No Aplica"/>
    <s v="No Aplica"/>
    <s v="No Aplica"/>
    <s v="Cumple"/>
    <s v="Cumple"/>
    <s v="Concerge indica que todo bien con cliente en el dpto . Me indica q para ingresar a medidores debo esperarlo un buen rato , ya q persona a cargo tiene llaves para sala electrica , sin acceso"/>
    <x v="8"/>
    <x v="0"/>
    <x v="11"/>
    <x v="0"/>
    <n v="0.5"/>
    <n v="0.5"/>
    <n v="0.5"/>
    <n v="0.5"/>
    <n v="0.5"/>
    <n v="0.5"/>
    <n v="0.25"/>
    <n v="0.25"/>
    <n v="0.5"/>
    <n v="0.5"/>
    <n v="0.5"/>
    <n v="1"/>
    <x v="1"/>
  </r>
  <r>
    <s v="2150612"/>
    <s v="207613122022153228"/>
    <s v="DF20227515214"/>
    <x v="219"/>
    <x v="257"/>
    <s v="Cristobal toro"/>
    <s v="Vicuña mackena 955 TR A dpto 606"/>
    <s v="Santiago"/>
    <x v="0"/>
    <s v="Cumple"/>
    <s v="Cumple"/>
    <s v="No Aplica"/>
    <s v="No Aplica"/>
    <s v="Cumple"/>
    <s v="Cumple"/>
    <s v="No"/>
    <s v="S/N"/>
    <s v="S/N"/>
    <s v="No Aplica"/>
    <s v="No Aplica"/>
    <s v="No Aplica"/>
    <s v="Cumple"/>
    <s v="Cumple"/>
    <s v="Atiende concerge , indica q no hay gente en domicilio , por lo cual no permite acceso ."/>
    <x v="8"/>
    <x v="0"/>
    <x v="11"/>
    <x v="0"/>
    <n v="0.5"/>
    <n v="0.5"/>
    <n v="0.5"/>
    <n v="0.5"/>
    <n v="0.5"/>
    <n v="0.5"/>
    <n v="0.25"/>
    <n v="0.25"/>
    <n v="0.5"/>
    <n v="0.5"/>
    <n v="0.5"/>
    <n v="1"/>
    <x v="1"/>
  </r>
  <r>
    <s v="2150608"/>
    <s v="207513122022152335"/>
    <s v="DF20227509572"/>
    <x v="219"/>
    <x v="241"/>
    <s v="AARON HUENCHUMIL"/>
    <s v="Gotland #574"/>
    <s v="Las Condes"/>
    <x v="0"/>
    <s v="Cumple"/>
    <s v="Cumple"/>
    <s v="No Cumple"/>
    <s v="No Cumple"/>
    <s v="Cumple"/>
    <s v="Cumple"/>
    <s v="Si"/>
    <s v="S/N"/>
    <s v="S/N"/>
    <s v="Cumple"/>
    <s v="Cumple"/>
    <s v="Cumple"/>
    <s v="No Cumple"/>
    <s v="No Cumple"/>
    <s v="1-Asesora del hogar atiende via citofono, confirmando visita de tecnicos  2- Suministro electrico normalizado  3- No declaran codigo de materiales utilizados, pero si describen su uso"/>
    <x v="8"/>
    <x v="0"/>
    <x v="11"/>
    <x v="0"/>
    <n v="0.5"/>
    <n v="0.5"/>
    <n v="0"/>
    <n v="0"/>
    <n v="0.5"/>
    <n v="0.5"/>
    <n v="0.25"/>
    <n v="0.25"/>
    <n v="0.5"/>
    <n v="0"/>
    <n v="0"/>
    <n v="0.5"/>
    <x v="1"/>
  </r>
  <r>
    <s v="2150604"/>
    <s v="207513122022151004"/>
    <s v="DF20227509082"/>
    <x v="219"/>
    <x v="241"/>
    <s v="AARON HUENCHUMIL"/>
    <s v="Filippo Lippi #7643"/>
    <s v="Las Condes"/>
    <x v="0"/>
    <s v="Cumple"/>
    <s v="Cumple"/>
    <s v="No Cumple"/>
    <s v="No Cumple"/>
    <s v="Cumple"/>
    <s v="Cumple"/>
    <s v="No"/>
    <s v="S/N"/>
    <s v="S/N"/>
    <s v="No Aplica"/>
    <s v="No Aplica"/>
    <s v="No Aplica"/>
    <s v="Cumple"/>
    <s v="Cumple"/>
    <s v="1- TD 2502 se encuengra normalizado  2-No declaran codigo de material utilizado"/>
    <x v="8"/>
    <x v="0"/>
    <x v="11"/>
    <x v="0"/>
    <n v="0.5"/>
    <n v="0.5"/>
    <n v="0"/>
    <n v="0"/>
    <n v="0.5"/>
    <n v="0.5"/>
    <n v="0.25"/>
    <n v="0.25"/>
    <n v="0.5"/>
    <n v="0.5"/>
    <n v="0.5"/>
    <n v="0.7"/>
    <x v="1"/>
  </r>
  <r>
    <s v="2150594"/>
    <s v="207513122022150054"/>
    <s v="DF20227509972"/>
    <x v="219"/>
    <x v="249"/>
    <s v="AARON HUENCHUMIL"/>
    <s v="Bartolome Coleone #7885"/>
    <s v="Las Condes"/>
    <x v="0"/>
    <s v="Cumple"/>
    <s v="Cumple"/>
    <s v="No Aplica"/>
    <s v="No Aplica"/>
    <s v="Cumple"/>
    <s v="Cumple"/>
    <s v="No"/>
    <s v="S/N"/>
    <s v="S/N"/>
    <s v="No Aplica"/>
    <s v="No Aplica"/>
    <s v="No Aplica"/>
    <s v="Cumple"/>
    <s v="Cumple"/>
    <s v="1-Cliente no se encuentra en domicilio  2-Suministro electrico normal en sector"/>
    <x v="8"/>
    <x v="0"/>
    <x v="11"/>
    <x v="0"/>
    <n v="0.5"/>
    <n v="0.5"/>
    <n v="0.5"/>
    <n v="0.5"/>
    <n v="0.5"/>
    <n v="0.5"/>
    <n v="0.25"/>
    <n v="0.25"/>
    <n v="0.5"/>
    <n v="0.5"/>
    <n v="0.5"/>
    <n v="1"/>
    <x v="1"/>
  </r>
  <r>
    <s v="2150593"/>
    <s v="207513122022145041"/>
    <s v="DF20227505293"/>
    <x v="219"/>
    <x v="237"/>
    <s v="AARON HUENCHUMIL"/>
    <s v="Tiziano #138"/>
    <s v="Las Condes"/>
    <x v="0"/>
    <s v="Cumple"/>
    <s v="Cumple"/>
    <s v="No Aplica"/>
    <s v="No Aplica"/>
    <s v="Cumple"/>
    <s v="Cumple"/>
    <s v="No"/>
    <s v="S/N"/>
    <s v="S/N"/>
    <s v="No Aplica"/>
    <s v="No Aplica"/>
    <s v="No Aplica"/>
    <s v="Cumple"/>
    <s v="Cumple"/>
    <s v="1- Cliente no se encuentra en domicilio"/>
    <x v="8"/>
    <x v="0"/>
    <x v="11"/>
    <x v="0"/>
    <n v="0.5"/>
    <n v="0.5"/>
    <n v="0.5"/>
    <n v="0.5"/>
    <n v="0.5"/>
    <n v="0.5"/>
    <n v="0.25"/>
    <n v="0.25"/>
    <n v="0.5"/>
    <n v="0.5"/>
    <n v="0.5"/>
    <n v="1"/>
    <x v="1"/>
  </r>
  <r>
    <s v="2150590"/>
    <s v="207513122022143700"/>
    <s v="DF20227511017"/>
    <x v="219"/>
    <x v="243"/>
    <s v="AARON HUENCHUMIL"/>
    <s v="Chesterton #7176 tr G dpto 42"/>
    <s v="Las Condes"/>
    <x v="0"/>
    <s v="Cumple"/>
    <s v="Cumple"/>
    <s v="No Cumple"/>
    <s v="No Cumple"/>
    <s v="Cumple"/>
    <s v="Cumple"/>
    <s v="No"/>
    <s v="S/N"/>
    <s v="S/N"/>
    <s v="No Aplica"/>
    <s v="No Aplica"/>
    <s v="No Aplica"/>
    <s v="Cumple"/>
    <s v="Cumple"/>
    <s v="1- Cliente no se encuentra en domicilio, motivo por el cual conserje no permite acceso"/>
    <x v="8"/>
    <x v="0"/>
    <x v="11"/>
    <x v="0"/>
    <n v="0.5"/>
    <n v="0.5"/>
    <n v="0"/>
    <n v="0"/>
    <n v="0.5"/>
    <n v="0.5"/>
    <n v="0.25"/>
    <n v="0.25"/>
    <n v="0.5"/>
    <n v="0.5"/>
    <n v="0.5"/>
    <n v="0.7"/>
    <x v="1"/>
  </r>
  <r>
    <s v="2150580"/>
    <s v="207513122022141742"/>
    <s v="DF20227506212"/>
    <x v="219"/>
    <x v="248"/>
    <s v="AARON HUENCHUMIL"/>
    <s v="Diaguitas #912"/>
    <s v="Las Condes"/>
    <x v="0"/>
    <s v="Cumple"/>
    <s v="Cumple"/>
    <s v="No Cumple"/>
    <s v="No Cumple"/>
    <s v="Cumple"/>
    <s v="Cumple"/>
    <s v="Si"/>
    <s v="S/N"/>
    <s v="S/N"/>
    <s v="No Aplica"/>
    <s v="No Aplica"/>
    <s v="No Aplica"/>
    <s v="Cumple"/>
    <s v="Cumple"/>
    <s v="1- No se logra tomar fotografias, sector conflictivo  2-Cliente molesto y reaccion hostil se opta por retirarse del lugar"/>
    <x v="8"/>
    <x v="0"/>
    <x v="11"/>
    <x v="0"/>
    <n v="0.5"/>
    <n v="0.5"/>
    <n v="0"/>
    <n v="0"/>
    <n v="0.5"/>
    <n v="0.5"/>
    <n v="0.25"/>
    <n v="0.25"/>
    <n v="0.5"/>
    <n v="0.5"/>
    <n v="0.5"/>
    <n v="0.7"/>
    <x v="1"/>
  </r>
  <r>
    <s v="2150576"/>
    <s v="207513122022140951"/>
    <s v="DF20227506138"/>
    <x v="219"/>
    <x v="248"/>
    <s v="AARON HUENCHUMIL"/>
    <s v="Rio Guadiana #8620"/>
    <s v="Las Condes"/>
    <x v="0"/>
    <s v="Cumple"/>
    <s v="Cumple"/>
    <s v="No Aplica"/>
    <s v="No Aplica"/>
    <s v="Cumple"/>
    <s v="Cumple"/>
    <s v="No"/>
    <s v="S/N"/>
    <s v="S/N"/>
    <s v="No Aplica"/>
    <s v="No Aplica"/>
    <s v="No Aplica"/>
    <s v="Cumple Mayormente"/>
    <s v="Cumple"/>
    <s v="1- Cliente no se encuentra en domicilio"/>
    <x v="8"/>
    <x v="0"/>
    <x v="11"/>
    <x v="0"/>
    <n v="0.5"/>
    <n v="0.5"/>
    <n v="0.5"/>
    <n v="0.5"/>
    <n v="0.5"/>
    <n v="0.5"/>
    <n v="0.25"/>
    <n v="0.25"/>
    <n v="0.5"/>
    <n v="0.32500000000000001"/>
    <n v="0.5"/>
    <n v="0.96500000000000008"/>
    <x v="1"/>
  </r>
  <r>
    <s v="2150553"/>
    <s v="207513122022135315"/>
    <s v="DF20227505471"/>
    <x v="219"/>
    <x v="237"/>
    <s v="AARON HUENCHUMIL"/>
    <s v="Luisa Guzman #8846"/>
    <s v="Las Condes"/>
    <x v="0"/>
    <s v="Cumple"/>
    <s v="Cumple"/>
    <s v="No Aplica"/>
    <s v="No Aplica"/>
    <s v="Cumple"/>
    <s v="Cumple"/>
    <s v="Si"/>
    <s v="S/N"/>
    <s v="S/N"/>
    <s v="No Aplica"/>
    <s v="No Aplica"/>
    <s v="No Aplica"/>
    <s v="No Cumple"/>
    <s v="No Cumple"/>
    <s v="1- Asesora del hogar via citofono atiende, pero desconoce de algun corte en el suministro para la fecha indicada en ticket  2- Suministro electrico normal"/>
    <x v="8"/>
    <x v="0"/>
    <x v="11"/>
    <x v="0"/>
    <n v="0.5"/>
    <n v="0.5"/>
    <n v="0.5"/>
    <n v="0.5"/>
    <n v="0.5"/>
    <n v="0.5"/>
    <n v="0.25"/>
    <n v="0.25"/>
    <n v="0.5"/>
    <n v="0"/>
    <n v="0"/>
    <n v="0.8"/>
    <x v="1"/>
  </r>
  <r>
    <s v="2150541"/>
    <s v="207513122022133819"/>
    <s v="DF20227506979"/>
    <x v="219"/>
    <x v="245"/>
    <s v="AARON HUENCHUMIL"/>
    <s v="Isabel la Catolica #7350"/>
    <s v="Las Condes"/>
    <x v="0"/>
    <s v="Cumple"/>
    <s v="Cumple"/>
    <s v="No Aplica"/>
    <s v="No Aplica"/>
    <s v="Cumple"/>
    <s v="Cumple"/>
    <s v="Si"/>
    <s v="S/N"/>
    <s v="S/N"/>
    <s v="Cumple"/>
    <s v="Cumple"/>
    <s v="Cumple"/>
    <s v="Cumple"/>
    <s v="Cumple"/>
    <s v="1-Cliente confirma via citofono encontrarse con suministro electrico despues de visita de tecnicos"/>
    <x v="8"/>
    <x v="0"/>
    <x v="11"/>
    <x v="0"/>
    <n v="0.5"/>
    <n v="0.5"/>
    <n v="0.5"/>
    <n v="0.5"/>
    <n v="0.5"/>
    <n v="0.5"/>
    <n v="0.25"/>
    <n v="0.25"/>
    <n v="0.5"/>
    <n v="0.5"/>
    <n v="0.5"/>
    <n v="1"/>
    <x v="1"/>
  </r>
  <r>
    <s v="2150520"/>
    <s v="207613122022124220"/>
    <s v="DF20227526324"/>
    <x v="219"/>
    <x v="260"/>
    <s v="Cristobal toro"/>
    <s v="San antonio 418"/>
    <s v="Santiago"/>
    <x v="0"/>
    <s v="Cumple"/>
    <s v="Cumple"/>
    <s v="No Aplica"/>
    <s v="No Aplica"/>
    <s v="Cumple"/>
    <s v="Cumple"/>
    <s v="No"/>
    <s v="S/N"/>
    <s v="S/N"/>
    <s v="No Aplica"/>
    <s v="No Aplica"/>
    <s v="No Aplica"/>
    <s v="No Cumple"/>
    <s v="No Cumple"/>
    <s v="Falta maxima de fotos exigidas . Problema externo , subterraneo"/>
    <x v="8"/>
    <x v="0"/>
    <x v="11"/>
    <x v="0"/>
    <n v="0.5"/>
    <n v="0.5"/>
    <n v="0.5"/>
    <n v="0.5"/>
    <n v="0.5"/>
    <n v="0.5"/>
    <n v="0.25"/>
    <n v="0.25"/>
    <n v="0.5"/>
    <n v="0"/>
    <n v="0"/>
    <n v="0.8"/>
    <x v="1"/>
  </r>
  <r>
    <s v="2150519"/>
    <s v="207613122022124005"/>
    <s v="DF20227524832"/>
    <x v="219"/>
    <x v="253"/>
    <s v="Cristobal toro"/>
    <s v="San antonio 427 dpto 1001"/>
    <s v="Santiago"/>
    <x v="0"/>
    <s v="Cumple"/>
    <s v="Cumple"/>
    <s v="No Aplica"/>
    <s v="No Aplica"/>
    <s v="Cumple"/>
    <s v="Cumple"/>
    <s v="No"/>
    <s v="S/N"/>
    <s v="S/N"/>
    <s v="No Aplica"/>
    <s v="No Aplica"/>
    <s v="No Aplica"/>
    <s v="Cumple"/>
    <s v="Cumple"/>
    <s v="Problema externo , subterraneo ."/>
    <x v="8"/>
    <x v="0"/>
    <x v="11"/>
    <x v="0"/>
    <n v="0.5"/>
    <n v="0.5"/>
    <n v="0.5"/>
    <n v="0.5"/>
    <n v="0.5"/>
    <n v="0.5"/>
    <n v="0.25"/>
    <n v="0.25"/>
    <n v="0.5"/>
    <n v="0.5"/>
    <n v="0.5"/>
    <n v="1"/>
    <x v="1"/>
  </r>
  <r>
    <s v="2150516"/>
    <s v="207613122022123750"/>
    <s v="DF20227518463"/>
    <x v="219"/>
    <x v="238"/>
    <s v="Cristobal toro"/>
    <s v="Monjitas 801"/>
    <s v="Santiago"/>
    <x v="0"/>
    <s v="Cumple"/>
    <s v="Cumple"/>
    <s v="No Aplica"/>
    <s v="No Aplica"/>
    <s v="Cumple"/>
    <s v="Cumple"/>
    <s v="No"/>
    <s v="S/N"/>
    <s v="S/N"/>
    <s v="No Aplica"/>
    <s v="No Aplica"/>
    <s v="No Aplica"/>
    <s v="No Cumple"/>
    <s v="No Cumple"/>
    <s v="Falta maxima de fotos exigidas . Problema externo , subterraneo"/>
    <x v="8"/>
    <x v="0"/>
    <x v="11"/>
    <x v="0"/>
    <n v="0.5"/>
    <n v="0.5"/>
    <n v="0.5"/>
    <n v="0.5"/>
    <n v="0.5"/>
    <n v="0.5"/>
    <n v="0.25"/>
    <n v="0.25"/>
    <n v="0.5"/>
    <n v="0"/>
    <n v="0"/>
    <n v="0.8"/>
    <x v="1"/>
  </r>
  <r>
    <s v="2150515"/>
    <s v="207613122022123532"/>
    <s v="DF20227518965"/>
    <x v="219"/>
    <x v="262"/>
    <s v="Cristobal toro"/>
    <s v="Monjitas 825 sc"/>
    <s v="Santiago"/>
    <x v="0"/>
    <s v="Cumple"/>
    <s v="Cumple"/>
    <s v="No Aplica"/>
    <s v="No Aplica"/>
    <s v="Cumple"/>
    <s v="Cumple"/>
    <s v="No"/>
    <s v="S/N"/>
    <s v="S/N"/>
    <s v="No Aplica"/>
    <s v="No Aplica"/>
    <s v="No Aplica"/>
    <s v="Cumple"/>
    <s v="Cumple Parcialmente"/>
    <s v="Falta mayor data en fotos   Problema externo , subterraneo"/>
    <x v="8"/>
    <x v="0"/>
    <x v="11"/>
    <x v="0"/>
    <n v="0.5"/>
    <n v="0.5"/>
    <n v="0.5"/>
    <n v="0.5"/>
    <n v="0.5"/>
    <n v="0.5"/>
    <n v="0.25"/>
    <n v="0.25"/>
    <n v="0.5"/>
    <n v="0.5"/>
    <n v="0.17499999999999999"/>
    <n v="0.93500000000000005"/>
    <x v="1"/>
  </r>
  <r>
    <s v="2150510"/>
    <s v="207613122022123245"/>
    <s v="DF20227524884"/>
    <x v="219"/>
    <x v="253"/>
    <s v="Cristobal toro"/>
    <s v="Santo domingo 857"/>
    <s v="Santiago"/>
    <x v="0"/>
    <s v="Cumple"/>
    <s v="Cumple"/>
    <s v="No Cumple"/>
    <s v="No Cumple"/>
    <s v="Cumple"/>
    <s v="Cumple"/>
    <s v="No"/>
    <s v="S/N"/>
    <s v="S/N"/>
    <s v="No Aplica"/>
    <s v="No Aplica"/>
    <s v="No Aplica"/>
    <s v="No Cumple"/>
    <s v="No Cumple"/>
    <s v="Falta maxima de fotos exigidas . Empalme subeterraneo"/>
    <x v="8"/>
    <x v="0"/>
    <x v="11"/>
    <x v="0"/>
    <n v="0.5"/>
    <n v="0.5"/>
    <n v="0"/>
    <n v="0"/>
    <n v="0.5"/>
    <n v="0.5"/>
    <n v="0.25"/>
    <n v="0.25"/>
    <n v="0.5"/>
    <n v="0"/>
    <n v="0"/>
    <n v="0.5"/>
    <x v="1"/>
  </r>
  <r>
    <s v="2150508"/>
    <s v="207613122022123023"/>
    <s v="DF20227526877"/>
    <x v="219"/>
    <x v="252"/>
    <s v="Cristobal toro"/>
    <s v="Puente 552"/>
    <s v="Santiago"/>
    <x v="0"/>
    <s v="Cumple"/>
    <s v="Cumple"/>
    <s v="No Aplica"/>
    <s v="No Aplica"/>
    <s v="Cumple"/>
    <s v="Cumple"/>
    <s v="No"/>
    <s v="S/N"/>
    <s v="S/N"/>
    <s v="No Aplica"/>
    <s v="No Aplica"/>
    <s v="No Aplica"/>
    <s v="No Cumple"/>
    <s v="No Cumple"/>
    <s v="No se toman fotografias por precaucion .  Comercio ambulante piensa q los estan vigilando . Falta naxima de fotos exigidas"/>
    <x v="8"/>
    <x v="0"/>
    <x v="11"/>
    <x v="0"/>
    <n v="0.5"/>
    <n v="0.5"/>
    <n v="0.5"/>
    <n v="0.5"/>
    <n v="0.5"/>
    <n v="0.5"/>
    <n v="0.25"/>
    <n v="0.25"/>
    <n v="0.5"/>
    <n v="0"/>
    <n v="0"/>
    <n v="0.8"/>
    <x v="1"/>
  </r>
  <r>
    <s v="2150507"/>
    <s v="207613122022122653"/>
    <s v="DF20227514679"/>
    <x v="219"/>
    <x v="254"/>
    <s v="Cristobal toro"/>
    <s v="Bandera 745"/>
    <s v="Santiago"/>
    <x v="0"/>
    <s v="Cumple"/>
    <s v="Cumple"/>
    <s v="No Aplica"/>
    <s v="No Aplica"/>
    <s v="Cumple"/>
    <s v="Cumple"/>
    <s v="No"/>
    <s v="S/N"/>
    <s v="S/N"/>
    <s v="No Aplica"/>
    <s v="No Aplica"/>
    <s v="No Aplica"/>
    <s v="Cumple"/>
    <s v="Cumple Parcialmente"/>
    <s v="Falta mayor data en fotos . Subterraneo"/>
    <x v="8"/>
    <x v="0"/>
    <x v="11"/>
    <x v="0"/>
    <n v="0.5"/>
    <n v="0.5"/>
    <n v="0.5"/>
    <n v="0.5"/>
    <n v="0.5"/>
    <n v="0.5"/>
    <n v="0.25"/>
    <n v="0.25"/>
    <n v="0.5"/>
    <n v="0.5"/>
    <n v="0.17499999999999999"/>
    <n v="0.93500000000000005"/>
    <x v="1"/>
  </r>
  <r>
    <s v="2150506"/>
    <s v="207613122022122413"/>
    <s v="DF20227524625"/>
    <x v="219"/>
    <x v="253"/>
    <s v="Cristobal toro"/>
    <s v="Carmen 36 Ps 6 Dp B"/>
    <s v="Santiago"/>
    <x v="0"/>
    <s v="Cumple"/>
    <s v="Cumple"/>
    <s v="No Aplica"/>
    <s v="No Aplica"/>
    <s v="Cumple"/>
    <s v="Cumple"/>
    <s v="No"/>
    <s v="S/N"/>
    <s v="S/N"/>
    <s v="No Aplica"/>
    <s v="No Aplica"/>
    <s v="No Aplica"/>
    <s v="Cumple"/>
    <s v="Cumple"/>
    <s v="Sin acceso a dptos . Se toca citofono  sin respuesta"/>
    <x v="8"/>
    <x v="0"/>
    <x v="11"/>
    <x v="0"/>
    <n v="0.5"/>
    <n v="0.5"/>
    <n v="0.5"/>
    <n v="0.5"/>
    <n v="0.5"/>
    <n v="0.5"/>
    <n v="0.25"/>
    <n v="0.25"/>
    <n v="0.5"/>
    <n v="0.5"/>
    <n v="0.5"/>
    <n v="1"/>
    <x v="1"/>
  </r>
  <r>
    <s v="2150485"/>
    <s v="207613122022111459"/>
    <s v="DF20227512289"/>
    <x v="219"/>
    <x v="250"/>
    <s v="Cristobal toro"/>
    <s v="Nueva york 9 of. 1101"/>
    <s v="Santiago"/>
    <x v="0"/>
    <s v="Cumple"/>
    <s v="Cumple"/>
    <s v="No Aplica"/>
    <s v="No Aplica"/>
    <s v="Cumple"/>
    <s v="Cumple"/>
    <s v="Si"/>
    <s v="Eduardo gonzales"/>
    <s v="971422739"/>
    <s v="Cumple"/>
    <s v="Cumple"/>
    <s v="Cumple"/>
    <s v="Cumple"/>
    <s v="Cumple"/>
    <s v="Se verifica , sin mayor obbservacion"/>
    <x v="8"/>
    <x v="0"/>
    <x v="11"/>
    <x v="0"/>
    <n v="0.5"/>
    <n v="0.5"/>
    <n v="0.5"/>
    <n v="0.5"/>
    <n v="0.5"/>
    <n v="0.5"/>
    <n v="0.25"/>
    <n v="0.25"/>
    <n v="0.5"/>
    <n v="0.5"/>
    <n v="0.5"/>
    <n v="1"/>
    <x v="1"/>
  </r>
  <r>
    <s v="2151793"/>
    <s v="207614122022152735"/>
    <s v="DF20227525605"/>
    <x v="220"/>
    <x v="235"/>
    <s v="Cristobal toro"/>
    <s v="San francisco 1885"/>
    <s v="Santiago"/>
    <x v="0"/>
    <s v="Cumple"/>
    <s v="Cumple"/>
    <s v="No Aplica"/>
    <s v="No Aplica"/>
    <s v="Cumple"/>
    <s v="Cumple"/>
    <s v="No"/>
    <s v="S/N"/>
    <s v="S/N"/>
    <s v="No Aplica"/>
    <s v="No Aplica"/>
    <s v="No Aplica"/>
    <s v="No Cumple"/>
    <s v="No Cumple"/>
    <s v="Falta maxima de fotos exigidas . Mas data ."/>
    <x v="8"/>
    <x v="0"/>
    <x v="11"/>
    <x v="0"/>
    <n v="0.5"/>
    <n v="0.5"/>
    <n v="0.5"/>
    <n v="0.5"/>
    <n v="0.5"/>
    <n v="0.5"/>
    <n v="0.25"/>
    <n v="0.25"/>
    <n v="0.5"/>
    <n v="0"/>
    <n v="0"/>
    <n v="0.8"/>
    <x v="1"/>
  </r>
  <r>
    <s v="2151761"/>
    <s v="207614122022143540"/>
    <s v="DF20227524665"/>
    <x v="220"/>
    <x v="253"/>
    <s v="Cristobal toro"/>
    <s v="Santa rosa 950 dpto 180 R"/>
    <s v="Santiago"/>
    <x v="0"/>
    <s v="Cumple"/>
    <s v="Cumple"/>
    <s v="No Cumple"/>
    <s v="No Cumple"/>
    <s v="Cumple"/>
    <s v="Cumple"/>
    <s v="No"/>
    <s v="S/N"/>
    <s v="S/N"/>
    <s v="No Aplica"/>
    <s v="No Aplica"/>
    <s v="No Aplica"/>
    <s v="Cumple"/>
    <s v="Cumple"/>
    <s v="Sun acceso a medidores . Se toca citofono , sin acceso"/>
    <x v="8"/>
    <x v="0"/>
    <x v="11"/>
    <x v="0"/>
    <n v="0.5"/>
    <n v="0.5"/>
    <n v="0"/>
    <n v="0"/>
    <n v="0.5"/>
    <n v="0.5"/>
    <n v="0.25"/>
    <n v="0.25"/>
    <n v="0.5"/>
    <n v="0.5"/>
    <n v="0.5"/>
    <n v="0.7"/>
    <x v="1"/>
  </r>
  <r>
    <s v="2151757"/>
    <s v="207614122022143103"/>
    <s v="DF20227526340"/>
    <x v="220"/>
    <x v="260"/>
    <s v="Cristobal toro"/>
    <s v="Tarapaca 850 dpto 1215"/>
    <s v="Santiago"/>
    <x v="0"/>
    <s v="Cumple"/>
    <s v="Cumple"/>
    <s v="No Aplica"/>
    <s v="No Aplica"/>
    <s v="Cumple"/>
    <s v="Cumple"/>
    <s v="No"/>
    <s v="S/N"/>
    <s v="S/N"/>
    <s v="No Aplica"/>
    <s v="No Aplica"/>
    <s v="No Aplica"/>
    <s v="Cumple"/>
    <s v="Cumple"/>
    <s v="Atiende concerge , indica q esta todo bien en dpto . Indica q si no es de urgencia no podre ingresar , protocolo del edificio"/>
    <x v="8"/>
    <x v="0"/>
    <x v="11"/>
    <x v="0"/>
    <n v="0.5"/>
    <n v="0.5"/>
    <n v="0.5"/>
    <n v="0.5"/>
    <n v="0.5"/>
    <n v="0.5"/>
    <n v="0.25"/>
    <n v="0.25"/>
    <n v="0.5"/>
    <n v="0.5"/>
    <n v="0.5"/>
    <n v="1"/>
    <x v="1"/>
  </r>
  <r>
    <s v="2151741"/>
    <s v="207614122022140303"/>
    <s v="DF20227520494"/>
    <x v="220"/>
    <x v="239"/>
    <s v="Cristobal toro"/>
    <s v="Maruri , lastra"/>
    <s v="Independencia"/>
    <x v="0"/>
    <s v="Cumple"/>
    <s v="Cumple"/>
    <s v="No Aplica"/>
    <s v="No Aplica"/>
    <s v="Cumple"/>
    <s v="Cumple"/>
    <s v="No"/>
    <s v="S/N"/>
    <s v="S/N"/>
    <s v="No Aplica"/>
    <s v="No Aplica"/>
    <s v="No Aplica"/>
    <s v="Cumple"/>
    <s v="Cumple"/>
    <s v="Num. De incidencia corresponde a comuna de independencia segun observaciones ."/>
    <x v="8"/>
    <x v="0"/>
    <x v="11"/>
    <x v="0"/>
    <n v="0.5"/>
    <n v="0.5"/>
    <n v="0.5"/>
    <n v="0.5"/>
    <n v="0.5"/>
    <n v="0.5"/>
    <n v="0.25"/>
    <n v="0.25"/>
    <n v="0.5"/>
    <n v="0.5"/>
    <n v="0.5"/>
    <n v="1"/>
    <x v="1"/>
  </r>
  <r>
    <s v="2151725"/>
    <s v="207614122022130514"/>
    <s v="DF20227511524"/>
    <x v="220"/>
    <x v="243"/>
    <s v="Cristobal toro"/>
    <s v="Jose m. Caro , miraflores"/>
    <s v="Santiago"/>
    <x v="0"/>
    <s v="Cumple"/>
    <s v="Cumple"/>
    <s v="No Aplica"/>
    <s v="No Aplica"/>
    <s v="Cumple"/>
    <s v="Cumple"/>
    <s v="No"/>
    <s v="S/N"/>
    <s v="S/N"/>
    <s v="No Aplica"/>
    <s v="No Aplica"/>
    <s v="No Aplica"/>
    <s v="Cumple"/>
    <s v="Cumple"/>
    <s v="No se toman fotografias por precaucion . Parque forestal , demasiado indigente ."/>
    <x v="8"/>
    <x v="0"/>
    <x v="11"/>
    <x v="0"/>
    <n v="0.5"/>
    <n v="0.5"/>
    <n v="0.5"/>
    <n v="0.5"/>
    <n v="0.5"/>
    <n v="0.5"/>
    <n v="0.25"/>
    <n v="0.25"/>
    <n v="0.5"/>
    <n v="0.5"/>
    <n v="0.5"/>
    <n v="1"/>
    <x v="1"/>
  </r>
  <r>
    <s v="2151722"/>
    <s v="207614122022130249"/>
    <s v="DF20227522327"/>
    <x v="220"/>
    <x v="234"/>
    <s v="Cristobal toro"/>
    <s v="Jose m. Caro , puente huidobro"/>
    <s v="Santiago"/>
    <x v="0"/>
    <s v="Cumple"/>
    <s v="Cumple"/>
    <s v="No Aplica"/>
    <s v="No Aplica"/>
    <s v="Cumple"/>
    <s v="Cumple"/>
    <s v="No"/>
    <s v="S/N"/>
    <s v="S/N"/>
    <s v="No Aplica"/>
    <s v="No Aplica"/>
    <s v="No Aplica"/>
    <s v="Cumple"/>
    <s v="Cumple"/>
    <s v="Problema externo semaforo ."/>
    <x v="8"/>
    <x v="0"/>
    <x v="11"/>
    <x v="0"/>
    <n v="0.5"/>
    <n v="0.5"/>
    <n v="0.5"/>
    <n v="0.5"/>
    <n v="0.5"/>
    <n v="0.5"/>
    <n v="0.25"/>
    <n v="0.25"/>
    <n v="0.5"/>
    <n v="0.5"/>
    <n v="0.5"/>
    <n v="1"/>
    <x v="1"/>
  </r>
  <r>
    <s v="2151708"/>
    <s v="207614122022121517"/>
    <s v="DF20227518099"/>
    <x v="220"/>
    <x v="251"/>
    <s v="Cristobal toro"/>
    <s v="Compañia de jesus 1390 dpto 893"/>
    <s v="Santiago"/>
    <x v="0"/>
    <s v="Cumple"/>
    <s v="Cumple"/>
    <s v="No Aplica"/>
    <s v="No Aplica"/>
    <s v="Cumple"/>
    <s v="Cumple"/>
    <s v="Si"/>
    <s v="Marjorie vasquez"/>
    <s v="226982511"/>
    <s v="Cumple"/>
    <s v="Cumple"/>
    <s v="Cumple"/>
    <s v="Cumple"/>
    <s v="Cumple"/>
    <s v="Se verifica sin mayor observacion"/>
    <x v="8"/>
    <x v="0"/>
    <x v="11"/>
    <x v="0"/>
    <n v="0.5"/>
    <n v="0.5"/>
    <n v="0.5"/>
    <n v="0.5"/>
    <n v="0.5"/>
    <n v="0.5"/>
    <n v="0.25"/>
    <n v="0.25"/>
    <n v="0.5"/>
    <n v="0.5"/>
    <n v="0.5"/>
    <n v="1"/>
    <x v="1"/>
  </r>
  <r>
    <s v="2151702"/>
    <s v="207614122022120317"/>
    <s v="DF20227524238"/>
    <x v="220"/>
    <x v="253"/>
    <s v="Cristobal toro"/>
    <s v="Huerfanos 1400 dpto 1733 D"/>
    <s v="Santiago"/>
    <x v="0"/>
    <s v="Cumple"/>
    <s v="Cumple"/>
    <s v="No Aplica"/>
    <s v="No Aplica"/>
    <s v="Cumple"/>
    <s v="Cumple"/>
    <s v="Si"/>
    <s v="Ana barros ( mayordomo )"/>
    <s v="229800080"/>
    <s v="Cumple"/>
    <s v="Cumple"/>
    <s v="Cumple"/>
    <s v="Cumple"/>
    <s v="Cumple"/>
    <s v="Tapa caja concentrador abierta , sin pernos"/>
    <x v="8"/>
    <x v="0"/>
    <x v="11"/>
    <x v="0"/>
    <n v="0.5"/>
    <n v="0.5"/>
    <n v="0.5"/>
    <n v="0.5"/>
    <n v="0.5"/>
    <n v="0.5"/>
    <n v="0.25"/>
    <n v="0.25"/>
    <n v="0.5"/>
    <n v="0.5"/>
    <n v="0.5"/>
    <n v="1"/>
    <x v="1"/>
  </r>
  <r>
    <s v="2151701"/>
    <s v="207614122022120018"/>
    <s v="DF20227524188"/>
    <x v="220"/>
    <x v="258"/>
    <s v="Cristobal toro"/>
    <s v="Huerfanos 1400dpto 1222 c"/>
    <s v="Santiago"/>
    <x v="0"/>
    <s v="Cumple"/>
    <s v="Cumple"/>
    <s v="No Aplica"/>
    <s v="No Aplica"/>
    <s v="Cumple"/>
    <s v="Cumple"/>
    <s v="Si"/>
    <s v="Ana barros ( mayordomo )"/>
    <s v="229800080"/>
    <s v="No Aplica"/>
    <s v="No Aplica"/>
    <s v="No Aplica"/>
    <s v="Cumple"/>
    <s v="Cumple Parcialmente"/>
    <s v="Falta mayir data en fotos"/>
    <x v="8"/>
    <x v="0"/>
    <x v="11"/>
    <x v="0"/>
    <n v="0.5"/>
    <n v="0.5"/>
    <n v="0.5"/>
    <n v="0.5"/>
    <n v="0.5"/>
    <n v="0.5"/>
    <n v="0.25"/>
    <n v="0.25"/>
    <n v="0.5"/>
    <n v="0.5"/>
    <n v="0.17499999999999999"/>
    <n v="0.93500000000000005"/>
    <x v="1"/>
  </r>
  <r>
    <s v="2152976"/>
    <s v="207615122022165044"/>
    <s v="DF20227516467"/>
    <x v="221"/>
    <x v="256"/>
    <s v="Cristobal toro"/>
    <s v="Las condes 9144"/>
    <s v="Las Condes"/>
    <x v="0"/>
    <s v="Cumple"/>
    <s v="Cumple"/>
    <s v="No Aplica"/>
    <s v="No Aplica"/>
    <s v="Cumple"/>
    <s v="Cumple"/>
    <s v="No"/>
    <s v="S/N"/>
    <s v="S/N"/>
    <s v="No Aplica"/>
    <s v="No Aplica"/>
    <s v="No Aplica"/>
    <s v="Cumple"/>
    <s v="Cumple"/>
    <s v="Sin moradores , local comercial"/>
    <x v="8"/>
    <x v="0"/>
    <x v="11"/>
    <x v="0"/>
    <n v="0.5"/>
    <n v="0.5"/>
    <n v="0.5"/>
    <n v="0.5"/>
    <n v="0.5"/>
    <n v="0.5"/>
    <n v="0.25"/>
    <n v="0.25"/>
    <n v="0.5"/>
    <n v="0.5"/>
    <n v="0.5"/>
    <n v="1"/>
    <x v="1"/>
  </r>
  <r>
    <s v="2152944"/>
    <s v="207515122022154302"/>
    <s v="DF20227503660"/>
    <x v="221"/>
    <x v="236"/>
    <s v="AARON HUENCHUMIL"/>
    <s v="Del Monte #41"/>
    <s v="Las Condes"/>
    <x v="0"/>
    <s v="Cumple"/>
    <s v="Cumple"/>
    <s v="No Aplica"/>
    <s v="No Aplica"/>
    <s v="Cumple"/>
    <s v="Cumple"/>
    <s v="Si"/>
    <s v="S/N"/>
    <s v="S/N"/>
    <s v="Cumple"/>
    <s v="Cumple"/>
    <s v="Cumple"/>
    <s v="No Cumple"/>
    <s v="No Cumple"/>
    <s v="1-Antena se encuentra normalizada"/>
    <x v="8"/>
    <x v="0"/>
    <x v="11"/>
    <x v="0"/>
    <n v="0.5"/>
    <n v="0.5"/>
    <n v="0.5"/>
    <n v="0.5"/>
    <n v="0.5"/>
    <n v="0.5"/>
    <n v="0.25"/>
    <n v="0.25"/>
    <n v="0.5"/>
    <n v="0"/>
    <n v="0"/>
    <n v="0.8"/>
    <x v="1"/>
  </r>
  <r>
    <s v="2152942"/>
    <s v="207615122022153701"/>
    <s v="DF20227524758"/>
    <x v="221"/>
    <x v="253"/>
    <s v="Cristobal toro"/>
    <s v="Las tranqueras 177 dpto 506"/>
    <s v="Las Condes"/>
    <x v="0"/>
    <s v="Cumple"/>
    <s v="Cumple"/>
    <s v="No Aplica"/>
    <s v="No Aplica"/>
    <s v="Cumple"/>
    <s v="Cumple"/>
    <s v="No"/>
    <s v="S/N"/>
    <s v="S/N"/>
    <s v="No Aplica"/>
    <s v="No Aplica"/>
    <s v="No Aplica"/>
    <s v="Cumple"/>
    <s v="Cumple"/>
    <s v="Atiende concerge , no permite acceso ya q no se encuentra cliente en domicilio , son normas del edificio"/>
    <x v="8"/>
    <x v="0"/>
    <x v="11"/>
    <x v="0"/>
    <n v="0.5"/>
    <n v="0.5"/>
    <n v="0.5"/>
    <n v="0.5"/>
    <n v="0.5"/>
    <n v="0.5"/>
    <n v="0.25"/>
    <n v="0.25"/>
    <n v="0.5"/>
    <n v="0.5"/>
    <n v="0.5"/>
    <n v="1"/>
    <x v="1"/>
  </r>
  <r>
    <s v="2152940"/>
    <s v="207515122022153130"/>
    <s v="DF20227504454"/>
    <x v="221"/>
    <x v="244"/>
    <s v="AARON HUENCHUMIL"/>
    <s v="Camino San Antonio #18"/>
    <s v="Las Condes"/>
    <x v="0"/>
    <s v="Cumple"/>
    <s v="Cumple"/>
    <s v="No Aplica"/>
    <s v="No Aplica"/>
    <s v="Cumple"/>
    <s v="Cumple"/>
    <s v="Si"/>
    <s v="S/N"/>
    <s v="S/N"/>
    <s v="Cumple"/>
    <s v="Cumple"/>
    <s v="Cumple"/>
    <s v="Cumple"/>
    <s v="Cumple"/>
    <s v="1-Suministro electrico de ascensores normalizado"/>
    <x v="8"/>
    <x v="0"/>
    <x v="11"/>
    <x v="0"/>
    <n v="0.5"/>
    <n v="0.5"/>
    <n v="0.5"/>
    <n v="0.5"/>
    <n v="0.5"/>
    <n v="0.5"/>
    <n v="0.25"/>
    <n v="0.25"/>
    <n v="0.5"/>
    <n v="0.5"/>
    <n v="0.5"/>
    <n v="1"/>
    <x v="1"/>
  </r>
  <r>
    <s v="2152936"/>
    <s v="207615122022152225"/>
    <s v="DF20227520428"/>
    <x v="221"/>
    <x v="239"/>
    <s v="Cristobal toro"/>
    <s v="San olav 6477 dpto 701"/>
    <s v="Las Condes"/>
    <x v="0"/>
    <s v="Cumple"/>
    <s v="Cumple"/>
    <s v="No Aplica"/>
    <s v="No Aplica"/>
    <s v="Cumple"/>
    <s v="Cumple"/>
    <s v="No"/>
    <s v="S/N"/>
    <s v="S/N"/>
    <s v="No Aplica"/>
    <s v="No Aplica"/>
    <s v="No Aplica"/>
    <s v="Cumple"/>
    <s v="Cumple"/>
    <s v="Problema externo , TD."/>
    <x v="8"/>
    <x v="0"/>
    <x v="11"/>
    <x v="0"/>
    <n v="0.5"/>
    <n v="0.5"/>
    <n v="0.5"/>
    <n v="0.5"/>
    <n v="0.5"/>
    <n v="0.5"/>
    <n v="0.25"/>
    <n v="0.25"/>
    <n v="0.5"/>
    <n v="0.5"/>
    <n v="0.5"/>
    <n v="1"/>
    <x v="1"/>
  </r>
  <r>
    <s v="2152930"/>
    <s v="207515122022151313"/>
    <s v="DF20227503819"/>
    <x v="221"/>
    <x v="236"/>
    <s v="AARON HUENCHUMIL"/>
    <s v="Charles Hamilton #83"/>
    <s v="Las Condes"/>
    <x v="0"/>
    <s v="Cumple"/>
    <s v="Cumple"/>
    <s v="No Aplica"/>
    <s v="No Aplica"/>
    <s v="Cumple"/>
    <s v="Cumple"/>
    <s v="No"/>
    <s v="S/N"/>
    <s v="S/N"/>
    <s v="No Aplica"/>
    <s v="No Aplica"/>
    <s v="No Aplica"/>
    <s v="Cumple"/>
    <s v="Cumple"/>
    <s v="1-Cliente no se encuentra en domicilio"/>
    <x v="8"/>
    <x v="0"/>
    <x v="11"/>
    <x v="0"/>
    <n v="0.5"/>
    <n v="0.5"/>
    <n v="0.5"/>
    <n v="0.5"/>
    <n v="0.5"/>
    <n v="0.5"/>
    <n v="0.25"/>
    <n v="0.25"/>
    <n v="0.5"/>
    <n v="0.5"/>
    <n v="0.5"/>
    <n v="1"/>
    <x v="1"/>
  </r>
  <r>
    <s v="2152928"/>
    <s v="207615122022150552"/>
    <s v="DF20227524930"/>
    <x v="221"/>
    <x v="253"/>
    <s v="Cristobal toro"/>
    <s v="Cristobal colon 7000 dpto 61"/>
    <s v="Las Condes"/>
    <x v="0"/>
    <s v="Cumple"/>
    <s v="Cumple"/>
    <s v="No Aplica"/>
    <s v="No Aplica"/>
    <s v="Cumple"/>
    <s v="Cumple"/>
    <s v="No"/>
    <s v="S/N"/>
    <s v="S/N"/>
    <s v="No Aplica"/>
    <s v="No Aplica"/>
    <s v="No Aplica"/>
    <s v="Cumple"/>
    <s v="Cumple"/>
    <s v="Atiende guardia , pero no esta al tanto de visita de personal de emergencia , indica q cliente esta sin ningun problema , por lo tanto no es necesario tomar datos de medidor a menos q cluente lo solicite  No entrega datos"/>
    <x v="8"/>
    <x v="0"/>
    <x v="11"/>
    <x v="0"/>
    <n v="0.5"/>
    <n v="0.5"/>
    <n v="0.5"/>
    <n v="0.5"/>
    <n v="0.5"/>
    <n v="0.5"/>
    <n v="0.25"/>
    <n v="0.25"/>
    <n v="0.5"/>
    <n v="0.5"/>
    <n v="0.5"/>
    <n v="1"/>
    <x v="1"/>
  </r>
  <r>
    <s v="2152926"/>
    <s v="207515122022145919"/>
    <s v="DF20227504308"/>
    <x v="221"/>
    <x v="244"/>
    <s v="AARON HUENCHUMIL"/>
    <s v="El Alamein #9052"/>
    <s v="Las Condes"/>
    <x v="0"/>
    <s v="Cumple"/>
    <s v="Cumple"/>
    <s v="No Aplica"/>
    <s v="No Aplica"/>
    <s v="Cumple"/>
    <s v="Cumple"/>
    <s v="Si"/>
    <s v="S/N"/>
    <s v="S/N"/>
    <s v="Cumple"/>
    <s v="Cumple"/>
    <s v="Cumple"/>
    <s v="Cumple"/>
    <s v="Cumple"/>
    <s v="1- Asesora del hogar via citofono confirma suministro electrico normalizado"/>
    <x v="8"/>
    <x v="0"/>
    <x v="11"/>
    <x v="0"/>
    <n v="0.5"/>
    <n v="0.5"/>
    <n v="0.5"/>
    <n v="0.5"/>
    <n v="0.5"/>
    <n v="0.5"/>
    <n v="0.25"/>
    <n v="0.25"/>
    <n v="0.5"/>
    <n v="0.5"/>
    <n v="0.5"/>
    <n v="1"/>
    <x v="1"/>
  </r>
  <r>
    <s v="2152925"/>
    <s v="207615122022144931"/>
    <s v="DF20227511246"/>
    <x v="221"/>
    <x v="243"/>
    <s v="Cristobal toro"/>
    <s v="Nueva delhi 1751"/>
    <s v="Las Condes"/>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52923"/>
    <s v="207515122022143221"/>
    <s v="DF20227509159"/>
    <x v="221"/>
    <x v="241"/>
    <s v="AARON HUENCHUMIL"/>
    <s v="Vitacura #2909 dpto 1302 B"/>
    <s v="Las Condes"/>
    <x v="0"/>
    <s v="Cumple"/>
    <s v="Cumple"/>
    <s v="No Aplica"/>
    <s v="No Aplica"/>
    <s v="Cumple"/>
    <s v="Cumple"/>
    <s v="No"/>
    <s v="S/N"/>
    <s v="S/N"/>
    <s v="No Aplica"/>
    <s v="No Aplica"/>
    <s v="No Aplica"/>
    <s v="Cumple"/>
    <s v="No Cumple"/>
    <s v="1-Conserje permite acceso a shaft medidores  2- Suministro electrico restablecido con exito"/>
    <x v="8"/>
    <x v="0"/>
    <x v="11"/>
    <x v="0"/>
    <n v="0.5"/>
    <n v="0.5"/>
    <n v="0.5"/>
    <n v="0.5"/>
    <n v="0.5"/>
    <n v="0.5"/>
    <n v="0.25"/>
    <n v="0.25"/>
    <n v="0.5"/>
    <n v="0.5"/>
    <n v="0"/>
    <n v="0.9"/>
    <x v="1"/>
  </r>
  <r>
    <s v="2152920"/>
    <s v="207615122022142416"/>
    <s v="Df20227526996"/>
    <x v="221"/>
    <x v="252"/>
    <s v="Cristobal toro"/>
    <s v="El dante 4373 dpto 107"/>
    <s v="Las Condes"/>
    <x v="0"/>
    <s v="Cumple"/>
    <s v="Cumple"/>
    <s v="No Aplica"/>
    <s v="No Aplica"/>
    <s v="Cumple"/>
    <s v="Cumple"/>
    <s v="No"/>
    <s v="S/N"/>
    <s v="S/N"/>
    <s v="No Aplica"/>
    <s v="No Aplica"/>
    <s v="No Aplica"/>
    <s v="Cumple"/>
    <s v="Cumple"/>
    <s v="Sin acceso a medidores y dptos , se marca citofono , sin respuesta"/>
    <x v="8"/>
    <x v="0"/>
    <x v="11"/>
    <x v="0"/>
    <n v="0.5"/>
    <n v="0.5"/>
    <n v="0.5"/>
    <n v="0.5"/>
    <n v="0.5"/>
    <n v="0.5"/>
    <n v="0.25"/>
    <n v="0.25"/>
    <n v="0.5"/>
    <n v="0.5"/>
    <n v="0.5"/>
    <n v="1"/>
    <x v="1"/>
  </r>
  <r>
    <s v="2152910"/>
    <s v="207515122022140406"/>
    <s v="DF20227505287"/>
    <x v="221"/>
    <x v="237"/>
    <s v="AARON HUENCHUMIL"/>
    <s v="San Sebastian #2730 dpto 92"/>
    <s v="Las Condes"/>
    <x v="0"/>
    <s v="Cumple"/>
    <s v="Cumple"/>
    <s v="No Aplica"/>
    <s v="No Aplica"/>
    <s v="Cumple"/>
    <s v="Cumple"/>
    <s v="No"/>
    <s v="S/N"/>
    <s v="S/N"/>
    <s v="No Aplica"/>
    <s v="No Aplica"/>
    <s v="No Aplica"/>
    <s v="Cumple Mayormente"/>
    <s v="Cumple"/>
    <s v="1-Cliente no se encuentra en domicilio, conserje permite acceso a shaft medidores 2- Suministro electrico normalizado"/>
    <x v="8"/>
    <x v="0"/>
    <x v="11"/>
    <x v="0"/>
    <n v="0.5"/>
    <n v="0.5"/>
    <n v="0.5"/>
    <n v="0.5"/>
    <n v="0.5"/>
    <n v="0.5"/>
    <n v="0.25"/>
    <n v="0.25"/>
    <n v="0.5"/>
    <n v="0.32500000000000001"/>
    <n v="0.5"/>
    <n v="0.96500000000000008"/>
    <x v="1"/>
  </r>
  <r>
    <s v="2152905"/>
    <s v="207515122022134254"/>
    <s v="DF20227505315"/>
    <x v="221"/>
    <x v="237"/>
    <s v="AARON HUENCHUMIL"/>
    <s v="Alcantara #248 dpto22"/>
    <s v="Las Condes"/>
    <x v="0"/>
    <s v="Cumple"/>
    <s v="Cumple"/>
    <s v="No Aplica"/>
    <s v="No Aplica"/>
    <s v="No Aplica"/>
    <s v="No Aplica"/>
    <s v="No"/>
    <s v="S/N"/>
    <s v="S/N"/>
    <s v="No Aplica"/>
    <s v="No Aplica"/>
    <s v="No Aplica"/>
    <s v="Cumple Parcialmente"/>
    <s v="Cumple"/>
    <s v="1-Conserje no permite acceso debido a que no tiene registro en bitacora, la visita de tecnicos el dia del ticket"/>
    <x v="8"/>
    <x v="0"/>
    <x v="11"/>
    <x v="0"/>
    <n v="0.5"/>
    <n v="0.5"/>
    <n v="0.5"/>
    <n v="0.5"/>
    <n v="0.5"/>
    <n v="0.5"/>
    <n v="0.25"/>
    <n v="0.25"/>
    <n v="0.5"/>
    <n v="0.17499999999999999"/>
    <n v="0.5"/>
    <n v="0.93500000000000005"/>
    <x v="1"/>
  </r>
  <r>
    <s v="2152900"/>
    <s v="207615122022133224"/>
    <s v="DF20227524190"/>
    <x v="221"/>
    <x v="253"/>
    <s v="Cristobal toro"/>
    <s v="Apoquindo 7850 dpto 2302"/>
    <s v="Las Condes"/>
    <x v="0"/>
    <s v="Cumple"/>
    <s v="Cumple"/>
    <s v="No Aplica"/>
    <s v="No Aplica"/>
    <s v="Cumple"/>
    <s v="Cumple"/>
    <s v="Si"/>
    <s v="Francisco encina ( concerge )"/>
    <s v="222202515"/>
    <s v="Cumple"/>
    <s v="Cumple"/>
    <s v="Cumple"/>
    <s v="Cumple"/>
    <s v="Cumple"/>
    <s v="Se verifica , sin mayor observacion"/>
    <x v="8"/>
    <x v="0"/>
    <x v="11"/>
    <x v="0"/>
    <n v="0.5"/>
    <n v="0.5"/>
    <n v="0.5"/>
    <n v="0.5"/>
    <n v="0.5"/>
    <n v="0.5"/>
    <n v="0.25"/>
    <n v="0.25"/>
    <n v="0.5"/>
    <n v="0.5"/>
    <n v="0.5"/>
    <n v="1"/>
    <x v="1"/>
  </r>
  <r>
    <s v="2152898"/>
    <s v="207615122022132952"/>
    <s v="DF20227520835"/>
    <x v="221"/>
    <x v="239"/>
    <s v="Cristobal toro"/>
    <s v="Apoquindo 7850 dpto 1501"/>
    <s v="Las Condes"/>
    <x v="0"/>
    <s v="Cumple"/>
    <s v="Cumple"/>
    <s v="No Aplica"/>
    <s v="No Aplica"/>
    <s v="Cumple"/>
    <s v="Cumple"/>
    <s v="Si"/>
    <s v="Francisco encina ( concerge )"/>
    <s v="222202515"/>
    <s v="Cumple"/>
    <s v="Cumple"/>
    <s v="Cumple"/>
    <s v="Cumple"/>
    <s v="Cumple"/>
    <s v="Se verifica , sin mayor observacion"/>
    <x v="8"/>
    <x v="0"/>
    <x v="11"/>
    <x v="0"/>
    <n v="0.5"/>
    <n v="0.5"/>
    <n v="0.5"/>
    <n v="0.5"/>
    <n v="0.5"/>
    <n v="0.5"/>
    <n v="0.25"/>
    <n v="0.25"/>
    <n v="0.5"/>
    <n v="0.5"/>
    <n v="0.5"/>
    <n v="1"/>
    <x v="1"/>
  </r>
  <r>
    <s v="2152896"/>
    <s v="207615122022132503"/>
    <s v="DF20227516443"/>
    <x v="221"/>
    <x v="256"/>
    <s v="Cristobal toro"/>
    <s v="Apoquindo 7850 dpto 1504"/>
    <s v="Las Condes"/>
    <x v="0"/>
    <s v="Cumple"/>
    <s v="Cumple"/>
    <s v="No Aplica"/>
    <s v="No Aplica"/>
    <s v="Cumple"/>
    <s v="Cumple"/>
    <s v="Si"/>
    <s v="Francisco encina ( concerge )"/>
    <s v="222202515"/>
    <s v="Cumple"/>
    <s v="Cumple"/>
    <s v="Cumple"/>
    <s v="Cumple"/>
    <s v="Cumple"/>
    <s v="Se verifica , sin mayor observacion"/>
    <x v="8"/>
    <x v="0"/>
    <x v="11"/>
    <x v="0"/>
    <n v="0.5"/>
    <n v="0.5"/>
    <n v="0.5"/>
    <n v="0.5"/>
    <n v="0.5"/>
    <n v="0.5"/>
    <n v="0.25"/>
    <n v="0.25"/>
    <n v="0.5"/>
    <n v="0.5"/>
    <n v="0.5"/>
    <n v="1"/>
    <x v="1"/>
  </r>
  <r>
    <s v="2152894"/>
    <s v="207615122022132211"/>
    <s v="DF20227521625"/>
    <x v="221"/>
    <x v="234"/>
    <s v="Cristobal toro"/>
    <s v="Apoquindo 7850 dpto 904"/>
    <s v="Las Condes"/>
    <x v="0"/>
    <s v="Cumple"/>
    <s v="Cumple"/>
    <s v="No Aplica"/>
    <s v="No Aplica"/>
    <s v="Cumple"/>
    <s v="Cumple"/>
    <s v="Si"/>
    <s v="Francisco encina ( concerge )"/>
    <s v="222202515"/>
    <s v="Cumple"/>
    <s v="Cumple"/>
    <s v="Cumple"/>
    <s v="Cumple"/>
    <s v="Cumple"/>
    <s v="Se verifica , sin mayor observacion"/>
    <x v="8"/>
    <x v="0"/>
    <x v="11"/>
    <x v="0"/>
    <n v="0.5"/>
    <n v="0.5"/>
    <n v="0.5"/>
    <n v="0.5"/>
    <n v="0.5"/>
    <n v="0.5"/>
    <n v="0.25"/>
    <n v="0.25"/>
    <n v="0.5"/>
    <n v="0.5"/>
    <n v="0.5"/>
    <n v="1"/>
    <x v="1"/>
  </r>
  <r>
    <s v="2152889"/>
    <s v="207515122022131124"/>
    <s v="DF20227509641"/>
    <x v="221"/>
    <x v="249"/>
    <s v="AARON HUENCHUMIL"/>
    <s v="Teruel #1081"/>
    <s v="Las Condes"/>
    <x v="0"/>
    <s v="Cumple"/>
    <s v="Cumple"/>
    <s v="No Cumple"/>
    <s v="No Cumple"/>
    <s v="Cumple"/>
    <s v="Cumple"/>
    <s v="No"/>
    <s v="S/N"/>
    <s v="S/N"/>
    <s v="No Aplica"/>
    <s v="No Aplica"/>
    <s v="No Aplica"/>
    <s v="Cumple"/>
    <s v="Cumple"/>
    <s v="1-TD 32640 se encuentra normalizado suministro electrico"/>
    <x v="8"/>
    <x v="0"/>
    <x v="11"/>
    <x v="0"/>
    <n v="0.5"/>
    <n v="0.5"/>
    <n v="0"/>
    <n v="0"/>
    <n v="0.5"/>
    <n v="0.5"/>
    <n v="0.25"/>
    <n v="0.25"/>
    <n v="0.5"/>
    <n v="0.5"/>
    <n v="0.5"/>
    <n v="0.7"/>
    <x v="1"/>
  </r>
  <r>
    <s v="2152882"/>
    <s v="207615122022124940"/>
    <s v="DF20227521579"/>
    <x v="221"/>
    <x v="239"/>
    <s v="Cristobal toro"/>
    <s v="Apoquindo 7750 dpto 203"/>
    <s v="Las Condes"/>
    <x v="0"/>
    <s v="Cumple"/>
    <s v="Cumple"/>
    <s v="No Aplica"/>
    <s v="No Aplica"/>
    <s v="Cumple"/>
    <s v="Cumple"/>
    <s v="Si"/>
    <s v="Gustavo ihn ( concerge )"/>
    <s v="222202515"/>
    <s v="Cumple"/>
    <s v="Cumple"/>
    <s v="Cumple"/>
    <s v="Cumple"/>
    <s v="Cumple"/>
    <s v="Se verifica , sin mayor observacion"/>
    <x v="8"/>
    <x v="0"/>
    <x v="11"/>
    <x v="0"/>
    <n v="0.5"/>
    <n v="0.5"/>
    <n v="0.5"/>
    <n v="0.5"/>
    <n v="0.5"/>
    <n v="0.5"/>
    <n v="0.25"/>
    <n v="0.25"/>
    <n v="0.5"/>
    <n v="0.5"/>
    <n v="0.5"/>
    <n v="1"/>
    <x v="1"/>
  </r>
  <r>
    <s v="2152881"/>
    <s v="207615122022124719"/>
    <s v="DF20227526593"/>
    <x v="221"/>
    <x v="260"/>
    <s v="Cristobal toro"/>
    <s v="Apoquindo 7750 dpto 2306"/>
    <s v="Las Condes"/>
    <x v="0"/>
    <s v="Cumple"/>
    <s v="Cumple"/>
    <s v="No Aplica"/>
    <s v="No Aplica"/>
    <s v="Cumple"/>
    <s v="Cumple"/>
    <s v="Si"/>
    <s v="Gustavo ihn"/>
    <s v="222202515"/>
    <s v="Cumple"/>
    <s v="Cumple"/>
    <s v="Cumple"/>
    <s v="Cumple"/>
    <s v="Cumple"/>
    <s v="Se verifica , sin mayor observacion"/>
    <x v="8"/>
    <x v="0"/>
    <x v="11"/>
    <x v="0"/>
    <n v="0.5"/>
    <n v="0.5"/>
    <n v="0.5"/>
    <n v="0.5"/>
    <n v="0.5"/>
    <n v="0.5"/>
    <n v="0.25"/>
    <n v="0.25"/>
    <n v="0.5"/>
    <n v="0.5"/>
    <n v="0.5"/>
    <n v="1"/>
    <x v="1"/>
  </r>
  <r>
    <s v="2153958"/>
    <s v="207616122022140142"/>
    <s v="DF20227511676"/>
    <x v="222"/>
    <x v="243"/>
    <s v="Cristobal toro"/>
    <s v="Zañartu 1680"/>
    <s v="Ñuñoa"/>
    <x v="0"/>
    <s v="Cumple"/>
    <s v="Cumple"/>
    <s v="No Aplica"/>
    <s v="No Aplica"/>
    <s v="Cumple"/>
    <s v="Cumple"/>
    <s v="No"/>
    <s v="S/N"/>
    <s v="S/N"/>
    <s v="No Aplica"/>
    <s v="No Aplica"/>
    <s v="No Aplica"/>
    <s v="Cumple"/>
    <s v="Cumple"/>
    <s v="Sin moradores  , sin mayor observaciones"/>
    <x v="8"/>
    <x v="0"/>
    <x v="11"/>
    <x v="0"/>
    <n v="0.5"/>
    <n v="0.5"/>
    <n v="0.5"/>
    <n v="0.5"/>
    <n v="0.5"/>
    <n v="0.5"/>
    <n v="0.25"/>
    <n v="0.25"/>
    <n v="0.5"/>
    <n v="0.5"/>
    <n v="0.5"/>
    <n v="1"/>
    <x v="0"/>
  </r>
  <r>
    <s v="2153917"/>
    <s v="207616122022121343"/>
    <s v="DF20227511661"/>
    <x v="222"/>
    <x v="243"/>
    <s v="Cristobal toro"/>
    <s v="Amapolas 5269 B"/>
    <s v="Ñuño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0"/>
  </r>
  <r>
    <s v="2153913"/>
    <s v="207616122022120502"/>
    <s v="DF20227513124"/>
    <x v="222"/>
    <x v="255"/>
    <s v="Cristobal toro"/>
    <s v="Bremen 1621"/>
    <s v="Ñuñoa"/>
    <x v="0"/>
    <s v="Cumple"/>
    <s v="Cumple"/>
    <s v="No Aplica"/>
    <s v="No Aplica"/>
    <s v="Cumple"/>
    <s v="Cumple"/>
    <s v="No"/>
    <s v="S/N"/>
    <s v="S/N"/>
    <s v="No Aplica"/>
    <s v="No Aplica"/>
    <s v="No Aplica"/>
    <s v="Cumple"/>
    <s v="Cumple"/>
    <s v="Problema externo , TD"/>
    <x v="8"/>
    <x v="0"/>
    <x v="11"/>
    <x v="0"/>
    <n v="0.5"/>
    <n v="0.5"/>
    <n v="0.5"/>
    <n v="0.5"/>
    <n v="0.5"/>
    <n v="0.5"/>
    <n v="0.25"/>
    <n v="0.25"/>
    <n v="0.5"/>
    <n v="0.5"/>
    <n v="0.5"/>
    <n v="1"/>
    <x v="0"/>
  </r>
  <r>
    <s v="2153911"/>
    <s v="207616122022115417"/>
    <s v="DF20227515455"/>
    <x v="222"/>
    <x v="257"/>
    <s v="Cristobal toro"/>
    <s v="Arturo medina 4481"/>
    <s v="Ñuño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0"/>
  </r>
  <r>
    <s v="2153908"/>
    <s v="207616122022114233"/>
    <s v="DF20227518777"/>
    <x v="222"/>
    <x v="238"/>
    <s v="Cristobal toro"/>
    <s v="Estrella solitaria 5051 A"/>
    <s v="Ñuñoa"/>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0"/>
  </r>
  <r>
    <s v="2153903"/>
    <s v="207616122022112925"/>
    <s v="DF20227400811"/>
    <x v="222"/>
    <x v="177"/>
    <s v="Cristobal toro"/>
    <s v="Irarrazabal 4200 dpto 2706"/>
    <s v="Ñuñoa"/>
    <x v="0"/>
    <s v="Cumple"/>
    <s v="Cumple"/>
    <s v="No Aplica"/>
    <s v="No Aplica"/>
    <s v="Cumple"/>
    <s v="Cumple"/>
    <s v="No"/>
    <s v="S/N"/>
    <s v="S/N"/>
    <s v="No Aplica"/>
    <s v="No Aplica"/>
    <s v="No Aplica"/>
    <s v="Cumple"/>
    <s v="Cumple Parcialmente"/>
    <s v="Falta mayor data en fotografias . Problema externo TD"/>
    <x v="5"/>
    <x v="0"/>
    <x v="11"/>
    <x v="0"/>
    <n v="0.5"/>
    <n v="0.5"/>
    <n v="0.5"/>
    <n v="0.5"/>
    <n v="0.5"/>
    <n v="0.5"/>
    <n v="0.25"/>
    <n v="0.25"/>
    <n v="0.5"/>
    <n v="0.5"/>
    <n v="0.17499999999999999"/>
    <n v="0.93500000000000005"/>
    <x v="0"/>
  </r>
  <r>
    <s v="2153897"/>
    <s v="207616122022110832"/>
    <s v="DF20227405943"/>
    <x v="222"/>
    <x v="166"/>
    <s v="Cristobal toro"/>
    <s v="Los 3 antonios 906 BL X dpto 4"/>
    <s v="Ñuñoa"/>
    <x v="0"/>
    <s v="Cumple"/>
    <s v="Cumple"/>
    <s v="No Aplica"/>
    <s v="No Aplica"/>
    <s v="Cumple"/>
    <s v="Cumple"/>
    <s v="No"/>
    <s v="S/N"/>
    <s v="S/N"/>
    <s v="No Aplica"/>
    <s v="No Aplica"/>
    <s v="No Aplica"/>
    <s v="No Cumple"/>
    <s v="No Cumple"/>
    <s v="Sin acceso a dptos , sector hostil ."/>
    <x v="5"/>
    <x v="0"/>
    <x v="11"/>
    <x v="0"/>
    <n v="0.5"/>
    <n v="0.5"/>
    <n v="0.5"/>
    <n v="0.5"/>
    <n v="0.5"/>
    <n v="0.5"/>
    <n v="0.25"/>
    <n v="0.25"/>
    <n v="0.5"/>
    <n v="0"/>
    <n v="0"/>
    <n v="0.8"/>
    <x v="0"/>
  </r>
  <r>
    <s v="2153890"/>
    <s v="207616122022104712"/>
    <s v="DF20227517988"/>
    <x v="222"/>
    <x v="251"/>
    <s v="Cristobal toro"/>
    <s v="Pedro marin 2615 dpto 41"/>
    <s v="Ñuñoa"/>
    <x v="0"/>
    <s v="Cumple"/>
    <s v="Cumple"/>
    <s v="No Aplica"/>
    <s v="No Aplica"/>
    <s v="Cumple"/>
    <s v="Cumple"/>
    <s v="No"/>
    <s v="S/N"/>
    <s v="S/N"/>
    <s v="No Aplica"/>
    <s v="No Aplica"/>
    <s v="No Aplica"/>
    <s v="Cumple"/>
    <s v="Cumple"/>
    <s v="Problema externo TD"/>
    <x v="8"/>
    <x v="0"/>
    <x v="11"/>
    <x v="0"/>
    <n v="0.5"/>
    <n v="0.5"/>
    <n v="0.5"/>
    <n v="0.5"/>
    <n v="0.5"/>
    <n v="0.5"/>
    <n v="0.25"/>
    <n v="0.25"/>
    <n v="0.5"/>
    <n v="0.5"/>
    <n v="0.5"/>
    <n v="1"/>
    <x v="0"/>
  </r>
  <r>
    <s v="2153888"/>
    <s v="207616122022103231"/>
    <s v="DF20227511805"/>
    <x v="222"/>
    <x v="250"/>
    <s v="Cristobal toro"/>
    <s v="Carmen covarrubias 200"/>
    <s v="Ñuñoa"/>
    <x v="0"/>
    <s v="Cumple"/>
    <s v="Cumple"/>
    <s v="No Aplica"/>
    <s v="No Aplica"/>
    <s v="Cumple"/>
    <s v="Cumple"/>
    <s v="No"/>
    <s v="S/N"/>
    <s v="S/N"/>
    <s v="No Aplica"/>
    <s v="No Aplica"/>
    <s v="No Aplica"/>
    <s v="Cumple"/>
    <s v="Cumple"/>
    <s v="Sin acceso , sin mayor observacion"/>
    <x v="8"/>
    <x v="0"/>
    <x v="11"/>
    <x v="0"/>
    <n v="0.5"/>
    <n v="0.5"/>
    <n v="0.5"/>
    <n v="0.5"/>
    <n v="0.5"/>
    <n v="0.5"/>
    <n v="0.25"/>
    <n v="0.25"/>
    <n v="0.5"/>
    <n v="0.5"/>
    <n v="0.5"/>
    <n v="1"/>
    <x v="0"/>
  </r>
  <r>
    <s v="2153879"/>
    <s v="207616122022101038"/>
    <s v="DF20227409639"/>
    <x v="222"/>
    <x v="196"/>
    <s v="Cristobal toro"/>
    <s v="Lo encalada 144 dpto 21"/>
    <s v="Ñuñoa"/>
    <x v="0"/>
    <s v="Cumple"/>
    <s v="Cumple"/>
    <s v="Cumple"/>
    <s v="Cumple"/>
    <s v="Cumple"/>
    <s v="Cumple"/>
    <s v="No"/>
    <s v="S/N"/>
    <s v="S/N"/>
    <s v="No Cumple"/>
    <s v="No Aplica"/>
    <s v="No Aplica"/>
    <s v="Cumple"/>
    <s v="Cumple"/>
    <s v="Sin acceso a dptos , sin moradores ."/>
    <x v="6"/>
    <x v="0"/>
    <x v="11"/>
    <x v="0"/>
    <n v="0.5"/>
    <n v="0.5"/>
    <n v="0.5"/>
    <n v="0.5"/>
    <n v="0.5"/>
    <n v="0.5"/>
    <n v="0"/>
    <n v="0.25"/>
    <n v="0.5"/>
    <n v="0.5"/>
    <n v="0.5"/>
    <n v="0.96249999999999991"/>
    <x v="0"/>
  </r>
  <r>
    <s v="2155061"/>
    <s v="207517122022161952"/>
    <s v="DF20227386335"/>
    <x v="223"/>
    <x v="172"/>
    <s v="AARON HUENCHUMIL"/>
    <s v="Nueva Uno #6424"/>
    <s v="La Cisterna"/>
    <x v="0"/>
    <s v="Cumple"/>
    <s v="Cumple"/>
    <s v="Cumple"/>
    <s v="Cumple"/>
    <s v="Cumple"/>
    <s v="Cumple"/>
    <s v="No"/>
    <s v="S/N"/>
    <s v="S/N"/>
    <s v="No Aplica"/>
    <s v="No Aplica"/>
    <s v="No Aplica"/>
    <s v="Cumple"/>
    <s v="Cumple"/>
    <s v="1-TD se encuentra normalizado"/>
    <x v="5"/>
    <x v="0"/>
    <x v="11"/>
    <x v="0"/>
    <n v="0.5"/>
    <n v="0.5"/>
    <n v="0.5"/>
    <n v="0.5"/>
    <n v="0.5"/>
    <n v="0.5"/>
    <n v="0.25"/>
    <n v="0.25"/>
    <n v="0.5"/>
    <n v="0.5"/>
    <n v="0.5"/>
    <n v="1"/>
    <x v="0"/>
  </r>
  <r>
    <s v="2155054"/>
    <s v="207517122022160701"/>
    <s v="DF20227388307"/>
    <x v="223"/>
    <x v="170"/>
    <s v="AARON HUENCHUMIL"/>
    <s v="Elias Fernandez Albano #0408"/>
    <s v="La Cisterna"/>
    <x v="0"/>
    <s v="Cumple"/>
    <s v="Cumple"/>
    <s v="No Aplica"/>
    <s v="No Aplica"/>
    <s v="Cumple"/>
    <s v="Cumple"/>
    <s v="No"/>
    <s v="S/N"/>
    <s v="S/N"/>
    <s v="No Aplica"/>
    <s v="No Aplica"/>
    <s v="No Aplica"/>
    <s v="Cumple"/>
    <s v="Cumple Parcialmente"/>
    <s v="1- Suministro electrico normalizado"/>
    <x v="5"/>
    <x v="0"/>
    <x v="11"/>
    <x v="0"/>
    <n v="0.5"/>
    <n v="0.5"/>
    <n v="0.5"/>
    <n v="0.5"/>
    <n v="0.5"/>
    <n v="0.5"/>
    <n v="0.25"/>
    <n v="0.25"/>
    <n v="0.5"/>
    <n v="0.5"/>
    <n v="0.17499999999999999"/>
    <n v="0.93500000000000005"/>
    <x v="0"/>
  </r>
  <r>
    <s v="2155039"/>
    <s v="207517122022153655"/>
    <s v="DF20227505580"/>
    <x v="223"/>
    <x v="248"/>
    <s v="AARON HUENCHUMIL"/>
    <s v="Santa Sonia #221"/>
    <s v="La Cisterna"/>
    <x v="0"/>
    <s v="Cumple"/>
    <s v="Cumple"/>
    <s v="No Aplica"/>
    <s v="No Aplica"/>
    <s v="Cumple"/>
    <s v="Cumple"/>
    <s v="No"/>
    <s v="S/N"/>
    <s v="S/N"/>
    <s v="No Aplica"/>
    <s v="No Aplica"/>
    <s v="No Aplica"/>
    <s v="Cumple"/>
    <s v="Cumple"/>
    <s v="1- TD 14337 se encuentra en servicio normal"/>
    <x v="8"/>
    <x v="0"/>
    <x v="11"/>
    <x v="0"/>
    <n v="0.5"/>
    <n v="0.5"/>
    <n v="0.5"/>
    <n v="0.5"/>
    <n v="0.5"/>
    <n v="0.5"/>
    <n v="0.25"/>
    <n v="0.25"/>
    <n v="0.5"/>
    <n v="0.5"/>
    <n v="0.5"/>
    <n v="1"/>
    <x v="0"/>
  </r>
  <r>
    <s v="2155028"/>
    <s v="207517122022152545"/>
    <s v="DF20227508003"/>
    <x v="223"/>
    <x v="240"/>
    <s v="AARON HUENCHUMIL"/>
    <s v="Fernando Rioja #71 dpto 406"/>
    <s v="La Cisterna"/>
    <x v="0"/>
    <s v="Cumple"/>
    <s v="Cumple"/>
    <s v="No Cumple"/>
    <s v="No Cumple"/>
    <s v="Cumple"/>
    <s v="Cumple"/>
    <s v="No"/>
    <s v="S/N"/>
    <s v="S/N"/>
    <s v="No Aplica"/>
    <s v="No Aplica"/>
    <s v="No Aplica"/>
    <s v="Cumple"/>
    <s v="Cumple"/>
    <s v="1-DESC. FUS. 38725 se encuentra normalizado  2- No declaran codigo de material utilizado"/>
    <x v="8"/>
    <x v="0"/>
    <x v="11"/>
    <x v="0"/>
    <n v="0.5"/>
    <n v="0.5"/>
    <n v="0"/>
    <n v="0"/>
    <n v="0.5"/>
    <n v="0.5"/>
    <n v="0.25"/>
    <n v="0.25"/>
    <n v="0.5"/>
    <n v="0.5"/>
    <n v="0.5"/>
    <n v="0.7"/>
    <x v="0"/>
  </r>
  <r>
    <s v="2155014"/>
    <s v="207517122022150707"/>
    <s v="DF20227505746"/>
    <x v="223"/>
    <x v="248"/>
    <s v="AARON HUENCHUMIL"/>
    <s v="Menorca #1083"/>
    <s v="La Cisterna"/>
    <x v="0"/>
    <s v="Cumple"/>
    <s v="Cumple"/>
    <s v="No Aplica"/>
    <s v="No Aplica"/>
    <s v="Cumple"/>
    <s v="Cumple"/>
    <s v="No"/>
    <s v="S/N"/>
    <s v="S/N"/>
    <s v="No Aplica"/>
    <s v="No Aplica"/>
    <s v="No Aplica"/>
    <s v="Cumple Mayormente"/>
    <s v="Cumple"/>
    <s v="1- Cliente no se encuentra en domicilio"/>
    <x v="8"/>
    <x v="0"/>
    <x v="11"/>
    <x v="0"/>
    <n v="0.5"/>
    <n v="0.5"/>
    <n v="0.5"/>
    <n v="0.5"/>
    <n v="0.5"/>
    <n v="0.5"/>
    <n v="0.25"/>
    <n v="0.25"/>
    <n v="0.5"/>
    <n v="0.32500000000000001"/>
    <n v="0.5"/>
    <n v="0.96500000000000008"/>
    <x v="0"/>
  </r>
  <r>
    <s v="2155009"/>
    <s v="207517122022144237"/>
    <s v="DF20227390821"/>
    <x v="223"/>
    <x v="151"/>
    <s v="AARON HUENCHUMIL"/>
    <s v="Pablo Lemeteyer #9090"/>
    <s v="La Cisterna"/>
    <x v="0"/>
    <s v="Cumple"/>
    <s v="Cumple"/>
    <s v="No Aplica"/>
    <s v="No Aplica"/>
    <s v="Cumple"/>
    <s v="Cumple"/>
    <s v="Si"/>
    <s v="Miguel Requena"/>
    <s v="95716116"/>
    <s v="Cumple"/>
    <s v="Cumple"/>
    <s v="Cumple"/>
    <s v="Cumple"/>
    <s v="Cumple Parcialmente"/>
    <s v="1-Cliente confirma, suministro electrico normalizado"/>
    <x v="5"/>
    <x v="0"/>
    <x v="11"/>
    <x v="0"/>
    <n v="0.5"/>
    <n v="0.5"/>
    <n v="0.5"/>
    <n v="0.5"/>
    <n v="0.5"/>
    <n v="0.5"/>
    <n v="0.25"/>
    <n v="0.25"/>
    <n v="0.5"/>
    <n v="0.5"/>
    <n v="0.17499999999999999"/>
    <n v="0.93500000000000005"/>
    <x v="0"/>
  </r>
  <r>
    <s v="2154994"/>
    <s v="207517122022142214"/>
    <s v="DF20227374786"/>
    <x v="223"/>
    <x v="139"/>
    <s v="AARON HUENCHUMIL"/>
    <s v="Maniobras M.T"/>
    <s v="San Ramón"/>
    <x v="0"/>
    <s v="Cumple"/>
    <s v="Cumple"/>
    <s v="No Aplica"/>
    <s v="No Aplica"/>
    <s v="Cumple"/>
    <s v="Cumple"/>
    <s v="No"/>
    <s v="S/N"/>
    <s v="S/N"/>
    <s v="No Aplica"/>
    <s v="No Aplica"/>
    <s v="No Aplica"/>
    <s v="Cumple"/>
    <s v="Cumple"/>
    <s v="1-Sector con suministro electrico normalizado a la fecha"/>
    <x v="5"/>
    <x v="0"/>
    <x v="11"/>
    <x v="0"/>
    <n v="0.5"/>
    <n v="0.5"/>
    <n v="0.5"/>
    <n v="0.5"/>
    <n v="0.5"/>
    <n v="0.5"/>
    <n v="0.25"/>
    <n v="0.25"/>
    <n v="0.5"/>
    <n v="0.5"/>
    <n v="0.5"/>
    <n v="1"/>
    <x v="0"/>
  </r>
  <r>
    <s v="2154977"/>
    <s v="207517122022135441"/>
    <s v="DF20227505571"/>
    <x v="223"/>
    <x v="248"/>
    <s v="AARON HUENCHUMIL"/>
    <s v="Florida #6810"/>
    <s v="San Ramón"/>
    <x v="0"/>
    <s v="Cumple"/>
    <s v="Cumple"/>
    <s v="No Aplica"/>
    <s v="No Aplica"/>
    <s v="Cumple"/>
    <s v="Cumple"/>
    <s v="No"/>
    <s v="S/N"/>
    <s v="S/N"/>
    <s v="No Aplica"/>
    <s v="No Aplica"/>
    <s v="No Aplica"/>
    <s v="Cumple"/>
    <s v="Cumple"/>
    <s v="1- Suministro electrico normal  2- Acometida bien templada"/>
    <x v="8"/>
    <x v="0"/>
    <x v="11"/>
    <x v="0"/>
    <n v="0.5"/>
    <n v="0.5"/>
    <n v="0.5"/>
    <n v="0.5"/>
    <n v="0.5"/>
    <n v="0.5"/>
    <n v="0.25"/>
    <n v="0.25"/>
    <n v="0.5"/>
    <n v="0.5"/>
    <n v="0.5"/>
    <n v="1"/>
    <x v="0"/>
  </r>
  <r>
    <s v="2154973"/>
    <s v="207517122022134252"/>
    <s v="DF20227387179"/>
    <x v="223"/>
    <x v="167"/>
    <s v="AARON HUENCHUMIL"/>
    <s v="Juan Luis Sanfuentes #8106"/>
    <s v="San Ramón"/>
    <x v="0"/>
    <s v="Cumple"/>
    <s v="Cumple"/>
    <s v="No Cumple"/>
    <s v="No Cumple"/>
    <s v="Cumple"/>
    <s v="Cumple"/>
    <s v="Si"/>
    <s v="S/N"/>
    <s v="S/N"/>
    <s v="No Aplica"/>
    <s v="No Aplica"/>
    <s v="No Aplica"/>
    <s v="Cumple"/>
    <s v="Cumple"/>
    <s v="1- Cliente si se encuentra pero no desea atender  2- No declara codigo de material utilizado, pero si describen su uso"/>
    <x v="5"/>
    <x v="0"/>
    <x v="11"/>
    <x v="0"/>
    <n v="0.5"/>
    <n v="0.5"/>
    <n v="0"/>
    <n v="0"/>
    <n v="0.5"/>
    <n v="0.5"/>
    <n v="0.25"/>
    <n v="0.25"/>
    <n v="0.5"/>
    <n v="0.5"/>
    <n v="0.5"/>
    <n v="0.7"/>
    <x v="0"/>
  </r>
  <r>
    <s v="2154960"/>
    <s v="207517122022132152"/>
    <s v="DF20227387069"/>
    <x v="223"/>
    <x v="167"/>
    <s v="AARON HUENCHUMIL"/>
    <s v="Fernandez Albano #9134"/>
    <s v="San Ramón"/>
    <x v="0"/>
    <s v="Cumple"/>
    <s v="Cumple"/>
    <s v="No Aplica"/>
    <s v="No Aplica"/>
    <s v="Cumple"/>
    <s v="Cumple"/>
    <s v="No"/>
    <s v="S/N"/>
    <s v="S/N"/>
    <s v="No Aplica"/>
    <s v="No Aplica"/>
    <s v="No Aplica"/>
    <s v="Cumple Parcialmente"/>
    <s v="Cumple"/>
    <s v="1- Cliente no se encuentra en domicilio  2- Caja B.T con tapa abierta"/>
    <x v="5"/>
    <x v="0"/>
    <x v="11"/>
    <x v="0"/>
    <n v="0.5"/>
    <n v="0.5"/>
    <n v="0.5"/>
    <n v="0.5"/>
    <n v="0.5"/>
    <n v="0.5"/>
    <n v="0.25"/>
    <n v="0.25"/>
    <n v="0.5"/>
    <n v="0.17499999999999999"/>
    <n v="0.5"/>
    <n v="0.93500000000000005"/>
    <x v="0"/>
  </r>
  <r>
    <s v="2154954"/>
    <s v="207517122022130349"/>
    <s v="DF20227505499"/>
    <x v="223"/>
    <x v="248"/>
    <s v="AARON HUENCHUMIL"/>
    <s v="Juan Luis Sanfuentes #10051"/>
    <s v="San Ramón"/>
    <x v="0"/>
    <s v="Cumple"/>
    <s v="Cumple"/>
    <s v="No Aplica"/>
    <s v="No Aplica"/>
    <s v="Cumple"/>
    <s v="Cumple"/>
    <s v="No"/>
    <s v="S/N"/>
    <s v="S/N"/>
    <s v="No Aplica"/>
    <s v="No Aplica"/>
    <s v="No Aplica"/>
    <s v="Cumple"/>
    <s v="Cumple"/>
    <s v="1- Se opta por retirarse y no se logran tomar fotografias, debido a que vecinos se acercan a consultar por cobros de boletas. Se les da indicaciones de coner resolver situacion y se molestan."/>
    <x v="8"/>
    <x v="0"/>
    <x v="11"/>
    <x v="0"/>
    <n v="0.5"/>
    <n v="0.5"/>
    <n v="0.5"/>
    <n v="0.5"/>
    <n v="0.5"/>
    <n v="0.5"/>
    <n v="0.25"/>
    <n v="0.25"/>
    <n v="0.5"/>
    <n v="0.5"/>
    <n v="0.5"/>
    <n v="1"/>
    <x v="0"/>
  </r>
  <r>
    <s v="2154946"/>
    <s v="207517122022124623"/>
    <s v="DF20227505783"/>
    <x v="223"/>
    <x v="248"/>
    <s v="AARON HUENCHUMIL"/>
    <s v="Juan Williams #1275"/>
    <s v="San Ramón"/>
    <x v="0"/>
    <s v="Cumple"/>
    <s v="Cumple"/>
    <s v="No Cumple"/>
    <s v="No Cumple"/>
    <s v="Cumple"/>
    <s v="Cumple"/>
    <s v="No"/>
    <s v="S/N"/>
    <s v="S/N"/>
    <s v="No Aplica"/>
    <s v="No Aplica"/>
    <s v="No Aplica"/>
    <s v="Cumple"/>
    <s v="Cumple"/>
    <s v="1- TD dae con placa N° posicion no legible 2- Suministro electrico normalizado  3- Caja B.T sin tapa"/>
    <x v="8"/>
    <x v="0"/>
    <x v="11"/>
    <x v="0"/>
    <n v="0.5"/>
    <n v="0.5"/>
    <n v="0"/>
    <n v="0"/>
    <n v="0.5"/>
    <n v="0.5"/>
    <n v="0.25"/>
    <n v="0.25"/>
    <n v="0.5"/>
    <n v="0.5"/>
    <n v="0.5"/>
    <n v="0.7"/>
    <x v="0"/>
  </r>
  <r>
    <s v="2154938"/>
    <s v="207517122022122830"/>
    <s v="DF20227506755"/>
    <x v="223"/>
    <x v="245"/>
    <s v="AARON HUENCHUMIL"/>
    <s v="Sargento Candelaria / Anibal Zañartu"/>
    <s v="La Cisterna"/>
    <x v="0"/>
    <s v="Cumple"/>
    <s v="Cumple"/>
    <s v="No Cumple"/>
    <s v="No Cumple"/>
    <s v="Cumple"/>
    <s v="Cumple"/>
    <s v="No"/>
    <s v="S/N"/>
    <s v="S/N"/>
    <s v="No Aplica"/>
    <s v="No Aplica"/>
    <s v="No Aplica"/>
    <s v="Cumple"/>
    <s v="Cumple"/>
    <s v="1-Sector con suministro electrico normalizado"/>
    <x v="8"/>
    <x v="0"/>
    <x v="11"/>
    <x v="0"/>
    <n v="0.5"/>
    <n v="0.5"/>
    <n v="0"/>
    <n v="0"/>
    <n v="0.5"/>
    <n v="0.5"/>
    <n v="0.25"/>
    <n v="0.25"/>
    <n v="0.5"/>
    <n v="0.5"/>
    <n v="0.5"/>
    <n v="0.7"/>
    <x v="0"/>
  </r>
  <r>
    <s v="2154929"/>
    <s v="207517122022121106"/>
    <s v="DF20227509901"/>
    <x v="223"/>
    <x v="249"/>
    <s v="AARON HUENCHUMIL"/>
    <s v="Sargento Candelaria #1898"/>
    <s v="San Ramón"/>
    <x v="0"/>
    <s v="Cumple"/>
    <s v="Cumple"/>
    <s v="No Aplica"/>
    <s v="No Aplica"/>
    <s v="Cumple"/>
    <s v="Cumple"/>
    <s v="No"/>
    <s v="S/N"/>
    <s v="S/N"/>
    <s v="No Aplica"/>
    <s v="No Aplica"/>
    <s v="No Aplica"/>
    <s v="Cumple"/>
    <s v="Cumple"/>
    <s v="1- Sector conflictivo, no se logran tonar fotografias"/>
    <x v="8"/>
    <x v="0"/>
    <x v="11"/>
    <x v="0"/>
    <n v="0.5"/>
    <n v="0.5"/>
    <n v="0.5"/>
    <n v="0.5"/>
    <n v="0.5"/>
    <n v="0.5"/>
    <n v="0.25"/>
    <n v="0.25"/>
    <n v="0.5"/>
    <n v="0.5"/>
    <n v="0.5"/>
    <n v="1"/>
    <x v="0"/>
  </r>
  <r>
    <s v="2155994"/>
    <s v="207519122022165657"/>
    <s v="DF20227375634"/>
    <x v="224"/>
    <x v="149"/>
    <s v="AARON HUENCHUMIL"/>
    <s v="Pasaje Once #1802"/>
    <s v="Peñalolén"/>
    <x v="0"/>
    <s v="Cumple"/>
    <s v="Cumple"/>
    <s v="No Aplica"/>
    <s v="No Aplica"/>
    <s v="Cumple"/>
    <s v="Cumple"/>
    <s v="No"/>
    <s v="S/N"/>
    <s v="S/N"/>
    <s v="No Aplica"/>
    <s v="No Aplica"/>
    <s v="No Aplica"/>
    <s v="Cumple Parcialmente"/>
    <s v="Cumple"/>
    <s v="1- Pasaje con suministro electrico normalizado  2-Sector hostil se evita tomar fotografias"/>
    <x v="5"/>
    <x v="0"/>
    <x v="11"/>
    <x v="0"/>
    <n v="0.5"/>
    <n v="0.5"/>
    <n v="0.5"/>
    <n v="0.5"/>
    <n v="0.5"/>
    <n v="0.5"/>
    <n v="0.25"/>
    <n v="0.25"/>
    <n v="0.5"/>
    <n v="0.17499999999999999"/>
    <n v="0.5"/>
    <n v="0.93500000000000005"/>
    <x v="0"/>
  </r>
  <r>
    <s v="2155987"/>
    <s v="207519122022164112"/>
    <s v="DF20227389683"/>
    <x v="224"/>
    <x v="151"/>
    <s v="AARON HUENCHUMIL"/>
    <s v="Calle 125 #971"/>
    <s v="Peñalolén"/>
    <x v="0"/>
    <s v="Cumple"/>
    <s v="Cumple"/>
    <s v="No Aplica"/>
    <s v="No Aplica"/>
    <s v="No Aplica"/>
    <s v="No Aplica"/>
    <s v="No"/>
    <s v="S/N"/>
    <s v="S/N"/>
    <s v="No Aplica"/>
    <s v="No Aplica"/>
    <s v="No Aplica"/>
    <s v="Cumple"/>
    <s v="Cumple Parcialmente"/>
    <s v="1- Poste B.T se encuentra con desprendimiento de material y trizaduras en base, se requiere cambio de poste"/>
    <x v="5"/>
    <x v="0"/>
    <x v="11"/>
    <x v="0"/>
    <n v="0.5"/>
    <n v="0.5"/>
    <n v="0.5"/>
    <n v="0.5"/>
    <n v="0.5"/>
    <n v="0.5"/>
    <n v="0.25"/>
    <n v="0.25"/>
    <n v="0.5"/>
    <n v="0.5"/>
    <n v="0.17499999999999999"/>
    <n v="0.93500000000000005"/>
    <x v="0"/>
  </r>
  <r>
    <s v="2155980"/>
    <s v="207519122022163114"/>
    <s v="DF20227384779"/>
    <x v="224"/>
    <x v="173"/>
    <s v="AARON HUENCHUMIL"/>
    <s v="Calle 124 #1047"/>
    <s v="Peñalolén"/>
    <x v="0"/>
    <s v="Cumple"/>
    <s v="Cumple"/>
    <s v="No Cumple"/>
    <s v="No Cumple"/>
    <s v="Cumple"/>
    <s v="Cumple"/>
    <s v="No"/>
    <s v="S/N"/>
    <s v="S/N"/>
    <s v="No Aplica"/>
    <s v="No Aplica"/>
    <s v="No Aplica"/>
    <s v="Cumple"/>
    <s v="Cumple"/>
    <s v="1- TD 21077 se encuentra normalizado  2- Caja B.T con tapa abierta  3-No declara codigo de material utilizado, pero si describe su uso"/>
    <x v="5"/>
    <x v="0"/>
    <x v="11"/>
    <x v="0"/>
    <n v="0.5"/>
    <n v="0.5"/>
    <n v="0"/>
    <n v="0"/>
    <n v="0.5"/>
    <n v="0.5"/>
    <n v="0.25"/>
    <n v="0.25"/>
    <n v="0.5"/>
    <n v="0.5"/>
    <n v="0.5"/>
    <n v="0.7"/>
    <x v="0"/>
  </r>
  <r>
    <s v="2155979"/>
    <s v="207619122022162617"/>
    <s v="DF20227404763"/>
    <x v="224"/>
    <x v="235"/>
    <s v="Cristobal toro"/>
    <s v="Fte a av  zañartu 2565 dpto 31 ."/>
    <s v="Ñuñoa"/>
    <x v="0"/>
    <s v="Cumple"/>
    <s v="Cumple"/>
    <s v="No Aplica"/>
    <s v="No Aplica"/>
    <s v="Cumple"/>
    <s v="Cumple"/>
    <s v="No"/>
    <s v="S/N"/>
    <s v="S/N"/>
    <s v="No Aplica"/>
    <s v="No Aplica"/>
    <s v="No Aplica"/>
    <s v="No Cumple"/>
    <s v="No Cumple"/>
    <s v="Falta maxima de fotos exigidas . Problema de TD , corresponde a direccion . Pedro de valdivia con rodrigo de araya"/>
    <x v="8"/>
    <x v="0"/>
    <x v="11"/>
    <x v="0"/>
    <n v="0.5"/>
    <n v="0.5"/>
    <n v="0.5"/>
    <n v="0.5"/>
    <n v="0.5"/>
    <n v="0.5"/>
    <n v="0.25"/>
    <n v="0.25"/>
    <n v="0.5"/>
    <n v="0"/>
    <n v="0"/>
    <n v="0.8"/>
    <x v="0"/>
  </r>
  <r>
    <s v="2155973"/>
    <s v="207519122022162109"/>
    <s v="DF20227382336"/>
    <x v="224"/>
    <x v="163"/>
    <s v="AARON HUENCHUMIL"/>
    <s v="Calle 133 #6832"/>
    <s v="Peñalolén"/>
    <x v="0"/>
    <s v="Cumple"/>
    <s v="Cumple"/>
    <s v="No Aplica"/>
    <s v="No Aplica"/>
    <s v="Cumple"/>
    <s v="Cumple"/>
    <s v="No"/>
    <s v="S/N"/>
    <s v="S/N"/>
    <s v="No Aplica"/>
    <s v="No Aplica"/>
    <s v="No Aplica"/>
    <s v="Cumple"/>
    <s v="Cumple"/>
    <s v="1- Sector conflictivo, se opta por retirarse"/>
    <x v="5"/>
    <x v="0"/>
    <x v="11"/>
    <x v="0"/>
    <n v="0.5"/>
    <n v="0.5"/>
    <n v="0.5"/>
    <n v="0.5"/>
    <n v="0.5"/>
    <n v="0.5"/>
    <n v="0.25"/>
    <n v="0.25"/>
    <n v="0.5"/>
    <n v="0.5"/>
    <n v="0.5"/>
    <n v="1"/>
    <x v="0"/>
  </r>
  <r>
    <s v="2155963"/>
    <s v="207519122022161043"/>
    <s v="DF20227383281"/>
    <x v="224"/>
    <x v="171"/>
    <s v="AARON HUENCHUMIL"/>
    <s v="Los Molineros #890"/>
    <s v="Peñalolén"/>
    <x v="0"/>
    <s v="Cumple"/>
    <s v="Cumple"/>
    <s v="No Aplica"/>
    <s v="No Aplica"/>
    <s v="Cumple"/>
    <s v="Cumple"/>
    <s v="Si"/>
    <s v="S/N"/>
    <s v="S/N"/>
    <s v="Cumple"/>
    <s v="Cumple"/>
    <s v="Cumple"/>
    <s v="Cumple Mayormente"/>
    <s v="Cumple Parcialmente"/>
    <s v="1-Cliente confirma encontrarse con suministro electrico normalizado, despues de visita tecnica"/>
    <x v="5"/>
    <x v="0"/>
    <x v="11"/>
    <x v="0"/>
    <n v="0.5"/>
    <n v="0.5"/>
    <n v="0.5"/>
    <n v="0.5"/>
    <n v="0.5"/>
    <n v="0.5"/>
    <n v="0.25"/>
    <n v="0.25"/>
    <n v="0.5"/>
    <n v="0.32500000000000001"/>
    <n v="0.17499999999999999"/>
    <n v="0.9"/>
    <x v="0"/>
  </r>
  <r>
    <s v="2155954"/>
    <s v="207619122022155928"/>
    <s v="DF20227516408"/>
    <x v="224"/>
    <x v="256"/>
    <s v="Cristobal toro"/>
    <s v="Exequiel fernandez 1575 dpto 108"/>
    <s v="Ñuñoa"/>
    <x v="0"/>
    <s v="Cumple"/>
    <s v="Cumple"/>
    <s v="No Aplica"/>
    <s v="No Aplica"/>
    <s v="Cumple"/>
    <s v="Cumple"/>
    <s v="Si"/>
    <s v="Juan carrasco"/>
    <s v="243672010"/>
    <s v="Cumple"/>
    <s v="Cumple"/>
    <s v="Cumple"/>
    <s v="Cumple"/>
    <s v="Cumple"/>
    <s v="Se verifica , sin mayor observacion"/>
    <x v="8"/>
    <x v="0"/>
    <x v="11"/>
    <x v="0"/>
    <n v="0.5"/>
    <n v="0.5"/>
    <n v="0.5"/>
    <n v="0.5"/>
    <n v="0.5"/>
    <n v="0.5"/>
    <n v="0.25"/>
    <n v="0.25"/>
    <n v="0.5"/>
    <n v="0.5"/>
    <n v="0.5"/>
    <n v="1"/>
    <x v="0"/>
  </r>
  <r>
    <s v="2155939"/>
    <s v="207519122022154637"/>
    <s v="DF20227381559"/>
    <x v="224"/>
    <x v="163"/>
    <s v="AARON HUENCHUMIL"/>
    <s v="Oriental #6351 E"/>
    <s v="Peñalolén"/>
    <x v="0"/>
    <s v="Cumple"/>
    <s v="Cumple"/>
    <s v="No Aplica"/>
    <s v="No Aplica"/>
    <s v="Cumple"/>
    <s v="Cumple"/>
    <s v="No"/>
    <s v="S/N"/>
    <s v="S/N"/>
    <s v="No Aplica"/>
    <s v="No Aplica"/>
    <s v="No Aplica"/>
    <s v="Cumple"/>
    <s v="Cumple"/>
    <s v="1- No se logra acceso, pasej cerrado y sin citofono  2- Cliente no responde llamado"/>
    <x v="5"/>
    <x v="0"/>
    <x v="11"/>
    <x v="0"/>
    <n v="0.5"/>
    <n v="0.5"/>
    <n v="0.5"/>
    <n v="0.5"/>
    <n v="0.5"/>
    <n v="0.5"/>
    <n v="0.25"/>
    <n v="0.25"/>
    <n v="0.5"/>
    <n v="0.5"/>
    <n v="0.5"/>
    <n v="1"/>
    <x v="0"/>
  </r>
  <r>
    <s v="2155928"/>
    <s v="207519122022153647"/>
    <s v="DF20227384493"/>
    <x v="224"/>
    <x v="173"/>
    <s v="AARON HUENCHUMIL"/>
    <s v="Manuel Carvallo #1585"/>
    <s v="Peñalolén"/>
    <x v="0"/>
    <s v="Cumple"/>
    <s v="Cumple"/>
    <s v="No Cumple"/>
    <s v="No Cumple"/>
    <s v="Cumple"/>
    <s v="Cumple"/>
    <s v="Si"/>
    <s v="S/N"/>
    <s v="S/N"/>
    <s v="No Aplica"/>
    <s v="No Aplica"/>
    <s v="No Aplica"/>
    <s v="Cumple"/>
    <s v="Cumple"/>
    <s v="1- Cliente molesto no desea atender  2-Suministro electrico normalizado  3-No declara codigo de material utilizado, pero si describe su uso"/>
    <x v="5"/>
    <x v="0"/>
    <x v="11"/>
    <x v="0"/>
    <n v="0.5"/>
    <n v="0.5"/>
    <n v="0"/>
    <n v="0"/>
    <n v="0.5"/>
    <n v="0.5"/>
    <n v="0.25"/>
    <n v="0.25"/>
    <n v="0.5"/>
    <n v="0.5"/>
    <n v="0.5"/>
    <n v="0.7"/>
    <x v="0"/>
  </r>
  <r>
    <s v="2155915"/>
    <s v="207619122022152952"/>
    <s v="DF20227517415"/>
    <x v="224"/>
    <x v="251"/>
    <s v="Cristobal toro"/>
    <s v="Domingo faustino sarmiento 338 dpto 102"/>
    <s v="Ñuñoa"/>
    <x v="0"/>
    <s v="Cumple"/>
    <s v="Cumple"/>
    <s v="No Aplica"/>
    <s v="No Aplica"/>
    <s v="Cumple"/>
    <s v="Cumple"/>
    <s v="No"/>
    <s v="S/N"/>
    <s v="S/N"/>
    <s v="No Aplica"/>
    <s v="No Aplica"/>
    <s v="No Aplica"/>
    <s v="Cumple"/>
    <s v="Cumple"/>
    <s v="Atiende guardia y no oermite acceso a medidores si no es algo urgente , indica q no hay moradores en dpto"/>
    <x v="8"/>
    <x v="0"/>
    <x v="11"/>
    <x v="0"/>
    <n v="0.5"/>
    <n v="0.5"/>
    <n v="0.5"/>
    <n v="0.5"/>
    <n v="0.5"/>
    <n v="0.5"/>
    <n v="0.25"/>
    <n v="0.25"/>
    <n v="0.5"/>
    <n v="0.5"/>
    <n v="0.5"/>
    <n v="1"/>
    <x v="0"/>
  </r>
  <r>
    <s v="2155910"/>
    <s v="207519122022152238"/>
    <s v="DF20227379694"/>
    <x v="224"/>
    <x v="176"/>
    <s v="AARON HUENCHUMIL"/>
    <s v="La Cascada #6460"/>
    <s v="Peñalolén"/>
    <x v="0"/>
    <s v="Cumple"/>
    <s v="Cumple"/>
    <s v="No Cumple"/>
    <s v="No Cumple"/>
    <s v="Cumple"/>
    <s v="Cumple"/>
    <s v="No"/>
    <s v="S/N"/>
    <s v="S/N"/>
    <s v="No Aplica"/>
    <s v="No Aplica"/>
    <s v="No Aplica"/>
    <s v="Cumple"/>
    <s v="Cumple"/>
    <s v="1- TD sin placa numero posicion (Coronel Alejandro Sepulveda/El Arroyo) 2- TD se encuentra normalizado  3- No declaran codigo de material utilizado, pero si describen su uso"/>
    <x v="5"/>
    <x v="0"/>
    <x v="11"/>
    <x v="0"/>
    <n v="0.5"/>
    <n v="0.5"/>
    <n v="0"/>
    <n v="0"/>
    <n v="0.5"/>
    <n v="0.5"/>
    <n v="0.25"/>
    <n v="0.25"/>
    <n v="0.5"/>
    <n v="0.5"/>
    <n v="0.5"/>
    <n v="0.7"/>
    <x v="0"/>
  </r>
  <r>
    <s v="2155907"/>
    <s v="207519122022151518"/>
    <s v="DF20227376614"/>
    <x v="224"/>
    <x v="149"/>
    <s v="AARON HUENCHUMIL"/>
    <s v="La Cascada #6409"/>
    <s v="Peñalolén"/>
    <x v="0"/>
    <s v="Cumple"/>
    <s v="Cumple"/>
    <s v="Cumple"/>
    <s v="Cumple"/>
    <s v="Cumple"/>
    <s v="Cumple"/>
    <s v="No"/>
    <s v="S/N"/>
    <s v="S/N"/>
    <s v="No Aplica"/>
    <s v="No Aplica"/>
    <s v="No Aplica"/>
    <s v="Cumple"/>
    <s v="Cumple Parcialmente"/>
    <s v="1-TD sin placa numero posicion (Coronel Alejandro Sepulveda/El Arroyo)  2- TD se encuentra normalizado"/>
    <x v="5"/>
    <x v="0"/>
    <x v="11"/>
    <x v="0"/>
    <n v="0.5"/>
    <n v="0.5"/>
    <n v="0.5"/>
    <n v="0.5"/>
    <n v="0.5"/>
    <n v="0.5"/>
    <n v="0.25"/>
    <n v="0.25"/>
    <n v="0.5"/>
    <n v="0.5"/>
    <n v="0.17499999999999999"/>
    <n v="0.93500000000000005"/>
    <x v="0"/>
  </r>
  <r>
    <s v="2155903"/>
    <s v="207519122022150405"/>
    <s v="DF20227385753"/>
    <x v="224"/>
    <x v="172"/>
    <s v="AARON HUENCHUMIL"/>
    <s v="Istmo #1883"/>
    <s v="Peñalolén"/>
    <x v="0"/>
    <s v="Cumple"/>
    <s v="Cumple"/>
    <s v="No Aplica"/>
    <s v="No Aplica"/>
    <s v="Cumple"/>
    <s v="Cumple"/>
    <s v="No"/>
    <s v="S/N"/>
    <s v="S/N"/>
    <s v="No Aplica"/>
    <s v="No Aplica"/>
    <s v="No Aplica"/>
    <s v="No Cumple"/>
    <s v="No Cumple"/>
    <s v="1- Sector hostil y conflicto, se opta por no tomar fotografias"/>
    <x v="5"/>
    <x v="0"/>
    <x v="11"/>
    <x v="0"/>
    <n v="0.5"/>
    <n v="0.5"/>
    <n v="0.5"/>
    <n v="0.5"/>
    <n v="0.5"/>
    <n v="0.5"/>
    <n v="0.25"/>
    <n v="0.25"/>
    <n v="0.5"/>
    <n v="0"/>
    <n v="0"/>
    <n v="0.8"/>
    <x v="0"/>
  </r>
  <r>
    <s v="2155900"/>
    <s v="207519122022150022"/>
    <s v="DF20227384732"/>
    <x v="224"/>
    <x v="173"/>
    <s v="AARON HUENCHUMIL"/>
    <s v="Istmo #1902"/>
    <s v="Peñalolén"/>
    <x v="0"/>
    <s v="Cumple"/>
    <s v="Cumple"/>
    <s v="Cumple"/>
    <s v="Cumple"/>
    <s v="Cumple"/>
    <s v="Cumple"/>
    <s v="No"/>
    <s v="S/N"/>
    <s v="S/N"/>
    <s v="No Aplica"/>
    <s v="No Aplica"/>
    <s v="No Aplica"/>
    <s v="Cumple"/>
    <s v="Cumple"/>
    <s v="1- Cliente no se encuentra en domicilio  2- Suministro electrico normal en sector"/>
    <x v="5"/>
    <x v="0"/>
    <x v="11"/>
    <x v="0"/>
    <n v="0.5"/>
    <n v="0.5"/>
    <n v="0.5"/>
    <n v="0.5"/>
    <n v="0.5"/>
    <n v="0.5"/>
    <n v="0.25"/>
    <n v="0.25"/>
    <n v="0.5"/>
    <n v="0.5"/>
    <n v="0.5"/>
    <n v="1"/>
    <x v="0"/>
  </r>
  <r>
    <s v="2155894"/>
    <s v="207519122022144916"/>
    <s v="DF20227388255"/>
    <x v="224"/>
    <x v="170"/>
    <s v="AARON HUENCHUMIL"/>
    <s v="El Litoral #5959"/>
    <s v="Peñalolén"/>
    <x v="0"/>
    <s v="Cumple"/>
    <s v="Cumple"/>
    <s v="No Aplica"/>
    <s v="No Aplica"/>
    <s v="Cumple"/>
    <s v="Cumple"/>
    <s v="No"/>
    <s v="S/N"/>
    <s v="S/N"/>
    <s v="No Aplica"/>
    <s v="No Aplica"/>
    <s v="No Aplica"/>
    <s v="Cumple"/>
    <s v="Cumple"/>
    <s v="1- Suministro electrico normal hasta la fecha"/>
    <x v="5"/>
    <x v="0"/>
    <x v="11"/>
    <x v="0"/>
    <n v="0.5"/>
    <n v="0.5"/>
    <n v="0.5"/>
    <n v="0.5"/>
    <n v="0.5"/>
    <n v="0.5"/>
    <n v="0.25"/>
    <n v="0.25"/>
    <n v="0.5"/>
    <n v="0.5"/>
    <n v="0.5"/>
    <n v="1"/>
    <x v="0"/>
  </r>
  <r>
    <s v="2155889"/>
    <s v="207519122022143848"/>
    <s v="DF20227380447"/>
    <x v="224"/>
    <x v="176"/>
    <s v="AARON HUENCHUMIL"/>
    <s v="Ladera #1979"/>
    <s v="Peñalolén"/>
    <x v="0"/>
    <s v="Cumple"/>
    <s v="Cumple"/>
    <s v="No Aplica"/>
    <s v="No Aplica"/>
    <s v="Cumple"/>
    <s v="Cumple"/>
    <s v="No"/>
    <s v="S/N"/>
    <s v="S/N"/>
    <s v="No Aplica"/>
    <s v="No Aplica"/>
    <s v="No Aplica"/>
    <s v="Cumple"/>
    <s v="Cumple"/>
    <s v="1- Cliente no se encuentra en domicilio  2- Suministro electrico normal en sector"/>
    <x v="5"/>
    <x v="0"/>
    <x v="11"/>
    <x v="0"/>
    <n v="0.5"/>
    <n v="0.5"/>
    <n v="0.5"/>
    <n v="0.5"/>
    <n v="0.5"/>
    <n v="0.5"/>
    <n v="0.25"/>
    <n v="0.25"/>
    <n v="0.5"/>
    <n v="0.5"/>
    <n v="0.5"/>
    <n v="1"/>
    <x v="0"/>
  </r>
  <r>
    <s v="2155844"/>
    <s v="207619122022125531"/>
    <s v="DF20227516881"/>
    <x v="224"/>
    <x v="256"/>
    <s v="Cristobal toro"/>
    <s v="Pedro de valdivia 3357"/>
    <s v="Ñuñoa"/>
    <x v="0"/>
    <s v="Cumple"/>
    <s v="Cumple"/>
    <s v="No Aplica"/>
    <s v="No Aplica"/>
    <s v="Cumple"/>
    <s v="Cumple"/>
    <s v="No"/>
    <s v="S/N"/>
    <s v="S/N"/>
    <s v="No Aplica"/>
    <s v="No Aplica"/>
    <s v="No Aplica"/>
    <s v="Cumple"/>
    <s v="Cumple"/>
    <s v="No se encuentra persona a cargo de sala electrica , no se toman mas fotos para prevenir problemas con locatarios"/>
    <x v="8"/>
    <x v="0"/>
    <x v="11"/>
    <x v="0"/>
    <n v="0.5"/>
    <n v="0.5"/>
    <n v="0.5"/>
    <n v="0.5"/>
    <n v="0.5"/>
    <n v="0.5"/>
    <n v="0.25"/>
    <n v="0.25"/>
    <n v="0.5"/>
    <n v="0.5"/>
    <n v="0.5"/>
    <n v="1"/>
    <x v="0"/>
  </r>
  <r>
    <s v="2155843"/>
    <s v="207619122022124134"/>
    <s v="DF20227405213"/>
    <x v="224"/>
    <x v="166"/>
    <s v="Cristobal toro"/>
    <s v="Ramon cruz 1782 , pje 34 dpto 31"/>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5841"/>
    <s v="207619122022123835"/>
    <s v="DF20227395173"/>
    <x v="224"/>
    <x v="152"/>
    <s v="Cristobal toro"/>
    <s v="Ramon cruz 1782 pje 34 dpto 14"/>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5832"/>
    <s v="207619122022120640"/>
    <s v="DF20227404342"/>
    <x v="224"/>
    <x v="159"/>
    <s v="Cristobal toro"/>
    <s v="Irarrazabal 4525 B BL 4 dpto 24"/>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5831"/>
    <s v="207619122022120426"/>
    <s v="DF20227402253"/>
    <x v="224"/>
    <x v="162"/>
    <s v="Cristobal toro"/>
    <s v="Irarrazabal 4525 A BL 4 dpto 21"/>
    <s v="Ñuñoa"/>
    <x v="0"/>
    <s v="Cumple"/>
    <s v="Cumple"/>
    <s v="No Aplica"/>
    <s v="No Aplica"/>
    <s v="Cumple"/>
    <s v="Cumple"/>
    <s v="No"/>
    <s v="S/N"/>
    <s v="S/N"/>
    <s v="No Aplica"/>
    <s v="No Aplica"/>
    <s v="No Aplica"/>
    <s v="Cumple"/>
    <s v="Cumple"/>
    <s v="Problema externo TD ."/>
    <x v="5"/>
    <x v="0"/>
    <x v="11"/>
    <x v="0"/>
    <n v="0.5"/>
    <n v="0.5"/>
    <n v="0.5"/>
    <n v="0.5"/>
    <n v="0.5"/>
    <n v="0.5"/>
    <n v="0.25"/>
    <n v="0.25"/>
    <n v="0.5"/>
    <n v="0.5"/>
    <n v="0.5"/>
    <n v="1"/>
    <x v="0"/>
  </r>
  <r>
    <s v="2155829"/>
    <s v="207619122022115046"/>
    <s v="DF20227516375"/>
    <x v="224"/>
    <x v="256"/>
    <s v="Cristobal toro"/>
    <s v="Brown norte 609 dpto 103"/>
    <s v="Ñuñoa"/>
    <x v="0"/>
    <s v="Cumple"/>
    <s v="Cumple"/>
    <s v="No Aplica"/>
    <s v="No Aplica"/>
    <s v="Cumple"/>
    <s v="Cumple"/>
    <s v="Si"/>
    <s v="Ezequias rodriguez"/>
    <s v="225147263"/>
    <s v="Cumple"/>
    <s v="Cumple"/>
    <s v="Cumple"/>
    <s v="No Cumple"/>
    <s v="No Cumple"/>
    <s v="Sin fotos en observaciones de trabajo ."/>
    <x v="8"/>
    <x v="0"/>
    <x v="11"/>
    <x v="0"/>
    <n v="0.5"/>
    <n v="0.5"/>
    <n v="0.5"/>
    <n v="0.5"/>
    <n v="0.5"/>
    <n v="0.5"/>
    <n v="0.25"/>
    <n v="0.25"/>
    <n v="0.5"/>
    <n v="0"/>
    <n v="0"/>
    <n v="0.8"/>
    <x v="0"/>
  </r>
  <r>
    <s v="2155823"/>
    <s v="207619122022112433"/>
    <s v="DF20227393307"/>
    <x v="224"/>
    <x v="156"/>
    <s v="Cristobal toro"/>
    <s v="Suecia 2955 dpto 76A"/>
    <s v="Ñuñoa"/>
    <x v="0"/>
    <s v="Cumple"/>
    <s v="Cumple"/>
    <s v="No Aplica"/>
    <s v="No Aplica"/>
    <s v="Cumple"/>
    <s v="Cumple"/>
    <s v="No"/>
    <s v="S/N"/>
    <s v="S/N"/>
    <s v="No Aplica"/>
    <s v="No Aplica"/>
    <s v="No Aplica"/>
    <s v="Cumple"/>
    <s v="Cumple"/>
    <s v="Atiende concerge , pero no tiene datos de visita de personal de emergencia en esa fecha . No permite acceso , ya q no entiende a q se debe toma de datos a medidor  No entrega datos"/>
    <x v="5"/>
    <x v="0"/>
    <x v="11"/>
    <x v="0"/>
    <n v="0.5"/>
    <n v="0.5"/>
    <n v="0.5"/>
    <n v="0.5"/>
    <n v="0.5"/>
    <n v="0.5"/>
    <n v="0.25"/>
    <n v="0.25"/>
    <n v="0.5"/>
    <n v="0.5"/>
    <n v="0.5"/>
    <n v="1"/>
    <x v="0"/>
  </r>
  <r>
    <s v="2155820"/>
    <s v="207619122022111823"/>
    <s v="DF20227516244"/>
    <x v="224"/>
    <x v="256"/>
    <s v="Cristobal toro"/>
    <s v="Pedro de valdivia 3530"/>
    <s v="Ñuñoa"/>
    <x v="0"/>
    <s v="Cumple"/>
    <s v="Cumple"/>
    <s v="No Aplica"/>
    <s v="No Aplica"/>
    <s v="Cumple"/>
    <s v="Cumple"/>
    <s v="No"/>
    <s v="S/N"/>
    <s v="S/N"/>
    <s v="No Aplica"/>
    <s v="No Aplica"/>
    <s v="No Aplica"/>
    <s v="Cumple"/>
    <s v="Cumple"/>
    <s v="Problema externo , TD"/>
    <x v="8"/>
    <x v="0"/>
    <x v="11"/>
    <x v="0"/>
    <n v="0.5"/>
    <n v="0.5"/>
    <n v="0.5"/>
    <n v="0.5"/>
    <n v="0.5"/>
    <n v="0.5"/>
    <n v="0.25"/>
    <n v="0.25"/>
    <n v="0.5"/>
    <n v="0.5"/>
    <n v="0.5"/>
    <n v="1"/>
    <x v="0"/>
  </r>
  <r>
    <s v="2155814"/>
    <s v="207619122022110056"/>
    <s v="DF20227406629"/>
    <x v="224"/>
    <x v="165"/>
    <s v="Cristobal toro"/>
    <s v="Pedro de valdivia 3712 dpto 205"/>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5813"/>
    <s v="207619122022105818"/>
    <s v="DF20227511791"/>
    <x v="224"/>
    <x v="250"/>
    <s v="Cristobal toro"/>
    <s v="Grecia 958 dpto 11"/>
    <s v="Ñuñoa"/>
    <x v="0"/>
    <s v="Cumple"/>
    <s v="Cumple"/>
    <s v="No Aplica"/>
    <s v="No Aplica"/>
    <s v="Cumple"/>
    <s v="Cumple"/>
    <s v="No"/>
    <s v="S/N"/>
    <s v="S/N"/>
    <s v="No Aplica"/>
    <s v="No Aplica"/>
    <s v="No Aplica"/>
    <s v="No Cumple"/>
    <s v="No Cumple"/>
    <s v="No hay fotografias a trabajo realizado . Sin acceso a medidores"/>
    <x v="8"/>
    <x v="0"/>
    <x v="11"/>
    <x v="0"/>
    <n v="0.5"/>
    <n v="0.5"/>
    <n v="0.5"/>
    <n v="0.5"/>
    <n v="0.5"/>
    <n v="0.5"/>
    <n v="0.25"/>
    <n v="0.25"/>
    <n v="0.5"/>
    <n v="0"/>
    <n v="0"/>
    <n v="0.8"/>
    <x v="0"/>
  </r>
  <r>
    <s v="2155805"/>
    <s v="207619122022103230"/>
    <s v="DF20227516943"/>
    <x v="224"/>
    <x v="256"/>
    <s v="Cristobal toro"/>
    <s v="Seminario 1382"/>
    <s v="Ñuñoa"/>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0"/>
  </r>
  <r>
    <s v="2157313"/>
    <s v="207620122022165349"/>
    <s v="DF20227400812"/>
    <x v="225"/>
    <x v="160"/>
    <s v="Cristobal toro"/>
    <s v="Quebrada de macul 7069"/>
    <s v="Peñalolén"/>
    <x v="0"/>
    <s v="Cumple"/>
    <s v="Cumple"/>
    <s v="No Aplica"/>
    <s v="No Aplica"/>
    <s v="Cumple"/>
    <s v="Cumple"/>
    <s v="No"/>
    <s v="S/N"/>
    <s v="S/N"/>
    <s v="No Aplica"/>
    <s v="No Aplica"/>
    <s v="No Aplica"/>
    <s v="Cumple"/>
    <s v="Cumple"/>
    <s v="Sin moradores , sin mayor observacion"/>
    <x v="5"/>
    <x v="0"/>
    <x v="11"/>
    <x v="0"/>
    <n v="0.5"/>
    <n v="0.5"/>
    <n v="0.5"/>
    <n v="0.5"/>
    <n v="0.5"/>
    <n v="0.5"/>
    <n v="0.25"/>
    <n v="0.25"/>
    <n v="0.5"/>
    <n v="0.5"/>
    <n v="0.5"/>
    <n v="1"/>
    <x v="0"/>
  </r>
  <r>
    <s v="2157272"/>
    <s v="207620122022155959"/>
    <s v="DF20227401627"/>
    <x v="225"/>
    <x v="160"/>
    <s v="Cristobal toro"/>
    <s v="Jose arrieta , la reina"/>
    <s v="Peñalolén"/>
    <x v="0"/>
    <s v="Cumple"/>
    <s v="Cumple"/>
    <s v="No Aplica"/>
    <s v="No Aplica"/>
    <s v="Cumple"/>
    <s v="Cumple"/>
    <s v="No"/>
    <s v="S/N"/>
    <s v="S/N"/>
    <s v="No Aplica"/>
    <s v="No Aplica"/>
    <s v="No Aplica"/>
    <s v="Cumple"/>
    <s v="Cumple"/>
    <s v="Problema externo , sector"/>
    <x v="5"/>
    <x v="0"/>
    <x v="11"/>
    <x v="0"/>
    <n v="0.5"/>
    <n v="0.5"/>
    <n v="0.5"/>
    <n v="0.5"/>
    <n v="0.5"/>
    <n v="0.5"/>
    <n v="0.25"/>
    <n v="0.25"/>
    <n v="0.5"/>
    <n v="0.5"/>
    <n v="0.5"/>
    <n v="1"/>
    <x v="0"/>
  </r>
  <r>
    <s v="2157261"/>
    <s v="207620122022153842"/>
    <s v="DF20227511996"/>
    <x v="225"/>
    <x v="250"/>
    <s v="Cristobal toro"/>
    <s v="Callejon lo hermida 7445 B dpt 11"/>
    <s v="Peñalolén"/>
    <x v="0"/>
    <s v="Cumple"/>
    <s v="Cumple"/>
    <s v="No Cumple"/>
    <s v="No Cumple"/>
    <s v="Cumple"/>
    <s v="Cumple"/>
    <s v="No"/>
    <s v="S/N"/>
    <s v="S/N"/>
    <s v="No Aplica"/>
    <s v="No Aplica"/>
    <s v="No Aplica"/>
    <s v="Cumple"/>
    <s v="Cumple"/>
    <s v="Sin acceso a medidores . No se toman fotos , por precaucion"/>
    <x v="8"/>
    <x v="0"/>
    <x v="11"/>
    <x v="0"/>
    <n v="0.5"/>
    <n v="0.5"/>
    <n v="0"/>
    <n v="0"/>
    <n v="0.5"/>
    <n v="0.5"/>
    <n v="0.25"/>
    <n v="0.25"/>
    <n v="0.5"/>
    <n v="0.5"/>
    <n v="0.5"/>
    <n v="0.7"/>
    <x v="0"/>
  </r>
  <r>
    <s v="2157254"/>
    <s v="207520122022153035"/>
    <s v="DF20227386761"/>
    <x v="225"/>
    <x v="174"/>
    <s v="AARON HUENCHUMIL"/>
    <s v="Altiplano #6475"/>
    <s v="Peñalolén"/>
    <x v="0"/>
    <s v="Cumple"/>
    <s v="Cumple"/>
    <s v="Cumple"/>
    <s v="Cumple"/>
    <s v="Cumple"/>
    <s v="Cumple"/>
    <s v="No"/>
    <s v="S/N"/>
    <s v="S/N"/>
    <s v="No Aplica"/>
    <s v="No Aplica"/>
    <s v="No Aplica"/>
    <s v="Cumple"/>
    <s v="Cumple"/>
    <s v="1- Suministro electrico en sector normalizado  2- Cajas B.T sin tapas"/>
    <x v="5"/>
    <x v="0"/>
    <x v="11"/>
    <x v="0"/>
    <n v="0.5"/>
    <n v="0.5"/>
    <n v="0.5"/>
    <n v="0.5"/>
    <n v="0.5"/>
    <n v="0.5"/>
    <n v="0.25"/>
    <n v="0.25"/>
    <n v="0.5"/>
    <n v="0.5"/>
    <n v="0.5"/>
    <n v="1"/>
    <x v="0"/>
  </r>
  <r>
    <s v="2157249"/>
    <s v="207620122022152615"/>
    <s v="DF20227409421"/>
    <x v="225"/>
    <x v="158"/>
    <s v="Cristobal toro"/>
    <s v="Los molineros 1518"/>
    <s v="Peñalolén"/>
    <x v="0"/>
    <s v="Cumple"/>
    <s v="Cumple"/>
    <s v="No Cumple"/>
    <s v="No Cumple"/>
    <s v="Cumple"/>
    <s v="Cumple"/>
    <s v="No"/>
    <s v="S/N"/>
    <s v="S/N"/>
    <s v="No Aplica"/>
    <s v="No Aplica"/>
    <s v="No Aplica"/>
    <s v="Cumple"/>
    <s v="Cumple"/>
    <s v="Sin moradores , sin mayor observacion"/>
    <x v="5"/>
    <x v="0"/>
    <x v="11"/>
    <x v="0"/>
    <n v="0.5"/>
    <n v="0.5"/>
    <n v="0"/>
    <n v="0"/>
    <n v="0.5"/>
    <n v="0.5"/>
    <n v="0.25"/>
    <n v="0.25"/>
    <n v="0.5"/>
    <n v="0.5"/>
    <n v="0.5"/>
    <n v="0.7"/>
    <x v="0"/>
  </r>
  <r>
    <s v="2157245"/>
    <s v="207520122022152251"/>
    <s v="DF20227387154"/>
    <x v="225"/>
    <x v="174"/>
    <s v="AARON HUENCHUMIL"/>
    <s v="Las Cuicas #2426"/>
    <s v="Peñalolén"/>
    <x v="0"/>
    <s v="Cumple"/>
    <s v="Cumple"/>
    <s v="No Aplica"/>
    <s v="No Aplica"/>
    <s v="Cumple"/>
    <s v="Cumple"/>
    <s v="Si"/>
    <s v="S/N"/>
    <s v="S/N"/>
    <s v="No Aplica"/>
    <s v="No Aplica"/>
    <s v="No Aplica"/>
    <s v="Cumple"/>
    <s v="Cumple"/>
    <s v="1-Cliente no desea antender  2- Suministro electrico normal en sector"/>
    <x v="5"/>
    <x v="0"/>
    <x v="11"/>
    <x v="0"/>
    <n v="0.5"/>
    <n v="0.5"/>
    <n v="0.5"/>
    <n v="0.5"/>
    <n v="0.5"/>
    <n v="0.5"/>
    <n v="0.25"/>
    <n v="0.25"/>
    <n v="0.5"/>
    <n v="0.5"/>
    <n v="0.5"/>
    <n v="1"/>
    <x v="0"/>
  </r>
  <r>
    <s v="2157239"/>
    <s v="207520122022151419"/>
    <s v="DF20227387892"/>
    <x v="225"/>
    <x v="170"/>
    <s v="AARON HUENCHUMIL"/>
    <s v="El Valle #7024"/>
    <s v="Peñalolén"/>
    <x v="0"/>
    <s v="Cumple"/>
    <s v="Cumple"/>
    <s v="No Aplica"/>
    <s v="No Aplica"/>
    <s v="Cumple"/>
    <s v="Cumple"/>
    <s v="No"/>
    <s v="S/N"/>
    <s v="S/N"/>
    <s v="No Aplica"/>
    <s v="No Aplica"/>
    <s v="No Aplica"/>
    <s v="Cumple"/>
    <s v="Cumple"/>
    <s v="1-TD 54139 se encuentra normalizado  2-Caja B.T sin tapa"/>
    <x v="5"/>
    <x v="0"/>
    <x v="11"/>
    <x v="0"/>
    <n v="0.5"/>
    <n v="0.5"/>
    <n v="0.5"/>
    <n v="0.5"/>
    <n v="0.5"/>
    <n v="0.5"/>
    <n v="0.25"/>
    <n v="0.25"/>
    <n v="0.5"/>
    <n v="0.5"/>
    <n v="0.5"/>
    <n v="1"/>
    <x v="0"/>
  </r>
  <r>
    <s v="2157235"/>
    <s v="207520122022150352"/>
    <s v="DF20227386059"/>
    <x v="225"/>
    <x v="172"/>
    <s v="AARON HUENCHUMIL"/>
    <s v="Exequiel Fontecilla #2892"/>
    <s v="Peñalolén"/>
    <x v="0"/>
    <s v="Cumple"/>
    <s v="Cumple"/>
    <s v="No Cumple"/>
    <s v="No Cumple"/>
    <s v="Cumple"/>
    <s v="Cumple"/>
    <s v="No"/>
    <s v="S/N"/>
    <s v="S/N"/>
    <s v="No Aplica"/>
    <s v="No Aplica"/>
    <s v="No Aplica"/>
    <s v="No Cumple"/>
    <s v="No Cumple"/>
    <s v="1- Cliente no se encuentra en domicilio 2-No declara codigo de material utilizado, pero si describe su uso"/>
    <x v="5"/>
    <x v="0"/>
    <x v="11"/>
    <x v="0"/>
    <n v="0.5"/>
    <n v="0.5"/>
    <n v="0"/>
    <n v="0"/>
    <n v="0.5"/>
    <n v="0.5"/>
    <n v="0.25"/>
    <n v="0.25"/>
    <n v="0.5"/>
    <n v="0"/>
    <n v="0"/>
    <n v="0.5"/>
    <x v="0"/>
  </r>
  <r>
    <s v="2157229"/>
    <s v="207520122022144516"/>
    <s v="DF20227384393"/>
    <x v="225"/>
    <x v="173"/>
    <s v="AARON HUENCHUMIL"/>
    <s v="Valle Hermoso #1335"/>
    <s v="Peñalolén"/>
    <x v="0"/>
    <s v="Cumple"/>
    <s v="Cumple"/>
    <s v="No Aplica"/>
    <s v="No Aplica"/>
    <s v="Cumple"/>
    <s v="Cumple"/>
    <s v="No"/>
    <s v="S/N"/>
    <s v="S/N"/>
    <s v="No Aplica"/>
    <s v="No Aplica"/>
    <s v="No Aplica"/>
    <s v="Cumple"/>
    <s v="Cumple"/>
    <s v="1- Cliente no se encuentr en domicilio  2- Acometida bien templada"/>
    <x v="5"/>
    <x v="0"/>
    <x v="11"/>
    <x v="0"/>
    <n v="0.5"/>
    <n v="0.5"/>
    <n v="0.5"/>
    <n v="0.5"/>
    <n v="0.5"/>
    <n v="0.5"/>
    <n v="0.25"/>
    <n v="0.25"/>
    <n v="0.5"/>
    <n v="0.5"/>
    <n v="0.5"/>
    <n v="1"/>
    <x v="0"/>
  </r>
  <r>
    <s v="2157224"/>
    <s v="207520122022143325"/>
    <s v="DF20227389382"/>
    <x v="225"/>
    <x v="168"/>
    <s v="AARON HUENCHUMIL"/>
    <s v="Quebrada de Suca #632 B"/>
    <s v="Peñalolén"/>
    <x v="0"/>
    <s v="Cumple"/>
    <s v="Cumple"/>
    <s v="No Aplica"/>
    <s v="No Aplica"/>
    <s v="Cumple"/>
    <s v="Cumple"/>
    <s v="No"/>
    <s v="S/N"/>
    <s v="S/N"/>
    <s v="No Aplica"/>
    <s v="No Aplica"/>
    <s v="No Aplica"/>
    <s v="Cumple"/>
    <s v="Cumple"/>
    <s v="1- No se logra acceso ni comunicacion con cliente, pasaje cerrado"/>
    <x v="5"/>
    <x v="0"/>
    <x v="11"/>
    <x v="0"/>
    <n v="0.5"/>
    <n v="0.5"/>
    <n v="0.5"/>
    <n v="0.5"/>
    <n v="0.5"/>
    <n v="0.5"/>
    <n v="0.25"/>
    <n v="0.25"/>
    <n v="0.5"/>
    <n v="0.5"/>
    <n v="0.5"/>
    <n v="1"/>
    <x v="0"/>
  </r>
  <r>
    <s v="2157217"/>
    <s v="207520122022141644"/>
    <s v="DF20227387762"/>
    <x v="225"/>
    <x v="167"/>
    <s v="AARON HUENCHUMIL"/>
    <s v="La Cumbre #963"/>
    <s v="Peñalolén"/>
    <x v="0"/>
    <s v="Cumple"/>
    <s v="Cumple"/>
    <s v="No Aplica"/>
    <s v="No Aplica"/>
    <s v="Cumple"/>
    <s v="Cumple"/>
    <s v="No"/>
    <s v="S/N"/>
    <s v="S/N"/>
    <s v="No Aplica"/>
    <s v="No Aplica"/>
    <s v="No Aplica"/>
    <s v="Cumple"/>
    <s v="Cumple"/>
    <s v="1-Cliente no se encuentra en domicilio  2-Acometida a baja altura"/>
    <x v="5"/>
    <x v="0"/>
    <x v="11"/>
    <x v="0"/>
    <n v="0.5"/>
    <n v="0.5"/>
    <n v="0.5"/>
    <n v="0.5"/>
    <n v="0.5"/>
    <n v="0.5"/>
    <n v="0.25"/>
    <n v="0.25"/>
    <n v="0.5"/>
    <n v="0.5"/>
    <n v="0.5"/>
    <n v="1"/>
    <x v="0"/>
  </r>
  <r>
    <s v="2157212"/>
    <s v="207620122022135209"/>
    <s v="DF20227403330"/>
    <x v="225"/>
    <x v="157"/>
    <s v="Cristobal toro"/>
    <s v="Irarrazabal 4948"/>
    <s v="Ñuñoa"/>
    <x v="0"/>
    <s v="Cumple"/>
    <s v="Cumple"/>
    <s v="No Aplica"/>
    <s v="No Aplica"/>
    <s v="Cumple"/>
    <s v="Cumple"/>
    <s v="No"/>
    <s v="S/N"/>
    <s v="S/N"/>
    <s v="No Aplica"/>
    <s v="No Aplica"/>
    <s v="No Aplica"/>
    <s v="Cumple"/>
    <s v="Cumple Parcialmente"/>
    <s v="Falta mayir data en fotografias ."/>
    <x v="5"/>
    <x v="0"/>
    <x v="11"/>
    <x v="0"/>
    <n v="0.5"/>
    <n v="0.5"/>
    <n v="0.5"/>
    <n v="0.5"/>
    <n v="0.5"/>
    <n v="0.5"/>
    <n v="0.25"/>
    <n v="0.25"/>
    <n v="0.5"/>
    <n v="0.5"/>
    <n v="0.17499999999999999"/>
    <n v="0.93500000000000005"/>
    <x v="0"/>
  </r>
  <r>
    <s v="2157209"/>
    <s v="207520122022134742"/>
    <s v="DF20227381530"/>
    <x v="225"/>
    <x v="163"/>
    <s v="AARON HUENCHUMIL"/>
    <s v="Lago Yultan #1005"/>
    <s v="Peñalolén"/>
    <x v="0"/>
    <s v="Cumple"/>
    <s v="Cumple"/>
    <s v="No Aplica"/>
    <s v="No Aplica"/>
    <s v="Cumple"/>
    <s v="Cumple"/>
    <s v="No"/>
    <s v="S/N"/>
    <s v="S/N"/>
    <s v="No Aplica"/>
    <s v="No Aplica"/>
    <s v="No Aplica"/>
    <s v="Cumple"/>
    <s v="Cumple"/>
    <s v="1-Cliente con musica alta, no escucha llamado  2- caja B.T mal cerrada"/>
    <x v="5"/>
    <x v="0"/>
    <x v="11"/>
    <x v="0"/>
    <n v="0.5"/>
    <n v="0.5"/>
    <n v="0.5"/>
    <n v="0.5"/>
    <n v="0.5"/>
    <n v="0.5"/>
    <n v="0.25"/>
    <n v="0.25"/>
    <n v="0.5"/>
    <n v="0.5"/>
    <n v="0.5"/>
    <n v="1"/>
    <x v="0"/>
  </r>
  <r>
    <s v="2157207"/>
    <s v="207520122022133857"/>
    <s v="DF20227381465"/>
    <x v="225"/>
    <x v="163"/>
    <s v="AARON HUENCHUMIL"/>
    <s v="Quebrada de Suca #1098"/>
    <s v="Peñalolén"/>
    <x v="0"/>
    <s v="Cumple"/>
    <s v="Cumple"/>
    <s v="No Aplica"/>
    <s v="No Aplica"/>
    <s v="Cumple"/>
    <s v="Cumple"/>
    <s v="No"/>
    <s v="S/N"/>
    <s v="S/N"/>
    <s v="No Aplica"/>
    <s v="No Aplica"/>
    <s v="No Aplica"/>
    <s v="Cumple"/>
    <s v="Cumple"/>
    <s v="1- Suministro electrico normalizado"/>
    <x v="5"/>
    <x v="0"/>
    <x v="11"/>
    <x v="0"/>
    <n v="0.5"/>
    <n v="0.5"/>
    <n v="0.5"/>
    <n v="0.5"/>
    <n v="0.5"/>
    <n v="0.5"/>
    <n v="0.25"/>
    <n v="0.25"/>
    <n v="0.5"/>
    <n v="0.5"/>
    <n v="0.5"/>
    <n v="1"/>
    <x v="0"/>
  </r>
  <r>
    <s v="2157206"/>
    <s v="207520122022133422"/>
    <s v="DF20227381454"/>
    <x v="225"/>
    <x v="163"/>
    <s v="AARON HUENCHUMIL"/>
    <s v="Quebrada de Suca #1040"/>
    <s v="Peñalolén"/>
    <x v="0"/>
    <s v="Cumple"/>
    <s v="Cumple"/>
    <s v="No Aplica"/>
    <s v="No Aplica"/>
    <s v="Cumple"/>
    <s v="Cumple"/>
    <s v="No"/>
    <s v="S/N"/>
    <s v="S/N"/>
    <s v="No Aplica"/>
    <s v="No Aplica"/>
    <s v="No Aplica"/>
    <s v="Cumple"/>
    <s v="Cumple"/>
    <s v="1- TD 55857 se encuentra normalizado  2- Caja B.T sin tapa"/>
    <x v="5"/>
    <x v="0"/>
    <x v="11"/>
    <x v="0"/>
    <n v="0.5"/>
    <n v="0.5"/>
    <n v="0.5"/>
    <n v="0.5"/>
    <n v="0.5"/>
    <n v="0.5"/>
    <n v="0.25"/>
    <n v="0.25"/>
    <n v="0.5"/>
    <n v="0.5"/>
    <n v="0.5"/>
    <n v="1"/>
    <x v="0"/>
  </r>
  <r>
    <s v="2157200"/>
    <s v="207520122022132138"/>
    <s v="DF20227382062"/>
    <x v="225"/>
    <x v="163"/>
    <s v="AARON HUENCHUMIL"/>
    <s v="Antofagasta #1244 F"/>
    <s v="Peñalolén"/>
    <x v="0"/>
    <s v="Cumple"/>
    <s v="Cumple"/>
    <s v="No Aplica"/>
    <s v="No Aplica"/>
    <s v="Cumple"/>
    <s v="Cumple"/>
    <s v="No"/>
    <s v="S/N"/>
    <s v="S/N"/>
    <s v="No Aplica"/>
    <s v="No Aplica"/>
    <s v="No Aplica"/>
    <s v="Cumple"/>
    <s v="Cumple"/>
    <s v="1-Cliente no se encuentra en domicilio 2-Suministro normal en el sector"/>
    <x v="5"/>
    <x v="0"/>
    <x v="11"/>
    <x v="0"/>
    <n v="0.5"/>
    <n v="0.5"/>
    <n v="0.5"/>
    <n v="0.5"/>
    <n v="0.5"/>
    <n v="0.5"/>
    <n v="0.25"/>
    <n v="0.25"/>
    <n v="0.5"/>
    <n v="0.5"/>
    <n v="0.5"/>
    <n v="1"/>
    <x v="0"/>
  </r>
  <r>
    <s v="2157198"/>
    <s v="207520122022131034"/>
    <s v="DF20227380130"/>
    <x v="225"/>
    <x v="176"/>
    <s v="AARON HUENCHUMIL"/>
    <s v="Pasaje Dos #1698"/>
    <s v="Peñalolén"/>
    <x v="0"/>
    <s v="Cumple"/>
    <s v="Cumple"/>
    <s v="No Aplica"/>
    <s v="No Aplica"/>
    <s v="Cumple"/>
    <s v="Cumple"/>
    <s v="No"/>
    <s v="S/N"/>
    <s v="S/N"/>
    <s v="No Aplica"/>
    <s v="No Aplica"/>
    <s v="No Aplica"/>
    <s v="Cumple"/>
    <s v="Cumple"/>
    <s v="1-poste B.T se encuentra regularizado"/>
    <x v="5"/>
    <x v="0"/>
    <x v="11"/>
    <x v="0"/>
    <n v="0.5"/>
    <n v="0.5"/>
    <n v="0.5"/>
    <n v="0.5"/>
    <n v="0.5"/>
    <n v="0.5"/>
    <n v="0.25"/>
    <n v="0.25"/>
    <n v="0.5"/>
    <n v="0.5"/>
    <n v="0.5"/>
    <n v="1"/>
    <x v="0"/>
  </r>
  <r>
    <s v="2157194"/>
    <s v="207520122022130105"/>
    <s v="DF20227379332"/>
    <x v="225"/>
    <x v="176"/>
    <s v="AARON HUENCHUMIL"/>
    <s v="Pasaje Tres #1578"/>
    <s v="Peñalolén"/>
    <x v="0"/>
    <s v="Cumple"/>
    <s v="Cumple"/>
    <s v="No Aplica"/>
    <s v="No Aplica"/>
    <s v="Cumple"/>
    <s v="Cumple"/>
    <s v="No"/>
    <s v="S/N"/>
    <s v="S/N"/>
    <s v="No Aplica"/>
    <s v="No Aplica"/>
    <s v="No Aplica"/>
    <s v="Cumple"/>
    <s v="Cumple"/>
    <s v="1- Cliente no se encuentra en domicilio 2-Acometida bien templada"/>
    <x v="5"/>
    <x v="0"/>
    <x v="11"/>
    <x v="0"/>
    <n v="0.5"/>
    <n v="0.5"/>
    <n v="0.5"/>
    <n v="0.5"/>
    <n v="0.5"/>
    <n v="0.5"/>
    <n v="0.25"/>
    <n v="0.25"/>
    <n v="0.5"/>
    <n v="0.5"/>
    <n v="0.5"/>
    <n v="1"/>
    <x v="0"/>
  </r>
  <r>
    <s v="2157185"/>
    <s v="207620122022125045"/>
    <s v="DF20227395351"/>
    <x v="225"/>
    <x v="152"/>
    <s v="Cristobal toro"/>
    <s v="Irarrazabal 3054 LOC 6A"/>
    <s v="Ñuñoa"/>
    <x v="0"/>
    <s v="Cumple"/>
    <s v="Cumple"/>
    <s v="No Aplica"/>
    <s v="No Aplica"/>
    <s v="Cumple"/>
    <s v="Cumple"/>
    <s v="No"/>
    <s v="S/N"/>
    <s v="S/N"/>
    <s v="No Aplica"/>
    <s v="No Aplica"/>
    <s v="No Aplica"/>
    <s v="No Cumple"/>
    <s v="No Cumple"/>
    <s v="Falta maxima de fotos exigidas . Sin acceso a medidores ."/>
    <x v="5"/>
    <x v="0"/>
    <x v="11"/>
    <x v="0"/>
    <n v="0.5"/>
    <n v="0.5"/>
    <n v="0.5"/>
    <n v="0.5"/>
    <n v="0.5"/>
    <n v="0.5"/>
    <n v="0.25"/>
    <n v="0.25"/>
    <n v="0.5"/>
    <n v="0"/>
    <n v="0"/>
    <n v="0.8"/>
    <x v="0"/>
  </r>
  <r>
    <s v="2157183"/>
    <s v="207520122022124555"/>
    <s v="DF20227379254"/>
    <x v="225"/>
    <x v="150"/>
    <s v="AARON HUENCHUMIL"/>
    <s v="Yelcho #1715"/>
    <s v="Peñalolén"/>
    <x v="0"/>
    <s v="Cumple"/>
    <s v="Cumple"/>
    <s v="Cumple"/>
    <s v="Cumple"/>
    <s v="Cumple"/>
    <s v="Cumple"/>
    <s v="Si"/>
    <s v="Victor Becker"/>
    <s v="S/N"/>
    <s v="Cumple"/>
    <s v="Cumple"/>
    <s v="Cumple"/>
    <s v="Cumple"/>
    <s v="Cumple"/>
    <s v="1-Cliente con suministro electrico normalizado 2-Direccion correcta LAS PARCELAS #8240"/>
    <x v="5"/>
    <x v="0"/>
    <x v="11"/>
    <x v="0"/>
    <n v="0.5"/>
    <n v="0.5"/>
    <n v="0.5"/>
    <n v="0.5"/>
    <n v="0.5"/>
    <n v="0.5"/>
    <n v="0.25"/>
    <n v="0.25"/>
    <n v="0.5"/>
    <n v="0.5"/>
    <n v="0.5"/>
    <n v="1"/>
    <x v="0"/>
  </r>
  <r>
    <s v="2157149"/>
    <s v="207620122022115207"/>
    <s v="DF20227511879"/>
    <x v="225"/>
    <x v="250"/>
    <s v="Cristobal toro"/>
    <s v="Pedro de valdivia 2902"/>
    <s v="Ñuñoa"/>
    <x v="0"/>
    <s v="Cumple"/>
    <s v="Cumple"/>
    <s v="No Aplica"/>
    <s v="No Aplica"/>
    <s v="Cumple"/>
    <s v="Cumple"/>
    <s v="No"/>
    <s v="S/N"/>
    <s v="S/N"/>
    <s v="No Aplica"/>
    <s v="No Aplica"/>
    <s v="No Aplica"/>
    <s v="Cumple"/>
    <s v="Cumple"/>
    <s v="Sin acceso a medidores , se llama por citofono , sin respuesta"/>
    <x v="8"/>
    <x v="0"/>
    <x v="11"/>
    <x v="0"/>
    <n v="0.5"/>
    <n v="0.5"/>
    <n v="0.5"/>
    <n v="0.5"/>
    <n v="0.5"/>
    <n v="0.5"/>
    <n v="0.25"/>
    <n v="0.25"/>
    <n v="0.5"/>
    <n v="0.5"/>
    <n v="0.5"/>
    <n v="1"/>
    <x v="0"/>
  </r>
  <r>
    <s v="2157145"/>
    <s v="207620122022113824"/>
    <s v="DF20227398421"/>
    <x v="225"/>
    <x v="177"/>
    <s v="Cristobal toro"/>
    <s v="Manuel montt 2515 dpto 204"/>
    <s v="Ñuñoa"/>
    <x v="0"/>
    <s v="Cumple"/>
    <s v="Cumple"/>
    <s v="No Aplica"/>
    <s v="No Aplica"/>
    <s v="Cumple"/>
    <s v="Cumple"/>
    <s v="No"/>
    <s v="S/N"/>
    <s v="S/N"/>
    <s v="No Aplica"/>
    <s v="No Aplica"/>
    <s v="No Aplica"/>
    <s v="Cumple"/>
    <s v="Cumple Parcialmente"/>
    <s v="Falta mayor data en fotografias . Problema externo"/>
    <x v="5"/>
    <x v="0"/>
    <x v="11"/>
    <x v="0"/>
    <n v="0.5"/>
    <n v="0.5"/>
    <n v="0.5"/>
    <n v="0.5"/>
    <n v="0.5"/>
    <n v="0.5"/>
    <n v="0.25"/>
    <n v="0.25"/>
    <n v="0.5"/>
    <n v="0.5"/>
    <n v="0.17499999999999999"/>
    <n v="0.93500000000000005"/>
    <x v="0"/>
  </r>
  <r>
    <s v="2157141"/>
    <s v="207620122022113306"/>
    <s v="DF20227399262"/>
    <x v="225"/>
    <x v="177"/>
    <s v="Cristobal toro"/>
    <s v="Manuel montt 2339 BL A dpto 1205"/>
    <s v="Ñuñoa"/>
    <x v="0"/>
    <s v="Cumple"/>
    <s v="Cumple"/>
    <s v="No Aplica"/>
    <s v="No Aplica"/>
    <s v="Cumple"/>
    <s v="Cumple"/>
    <s v="No"/>
    <s v="S/N"/>
    <s v="S/N"/>
    <s v="No Aplica"/>
    <s v="No Aplica"/>
    <s v="No Aplica"/>
    <s v="Cumple"/>
    <s v="Cumple"/>
    <s v="Problema externo TD ."/>
    <x v="5"/>
    <x v="0"/>
    <x v="11"/>
    <x v="0"/>
    <n v="0.5"/>
    <n v="0.5"/>
    <n v="0.5"/>
    <n v="0.5"/>
    <n v="0.5"/>
    <n v="0.5"/>
    <n v="0.25"/>
    <n v="0.25"/>
    <n v="0.5"/>
    <n v="0.5"/>
    <n v="0.5"/>
    <n v="1"/>
    <x v="0"/>
  </r>
  <r>
    <s v="2157139"/>
    <s v="207620122022113121"/>
    <s v="DF20227398449"/>
    <x v="225"/>
    <x v="177"/>
    <s v="Cristobal toro"/>
    <s v="Manuel montt 2339 BL A dpto 1005"/>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7132"/>
    <s v="207620122022111322"/>
    <s v="DF20227517011"/>
    <x v="225"/>
    <x v="154"/>
    <s v="Cristobal toro"/>
    <s v="General bustamante 706 LOC 2"/>
    <s v="Ñuñoa"/>
    <x v="0"/>
    <s v="Cumple"/>
    <s v="Cumple"/>
    <s v="No Aplica"/>
    <s v="No Aplica"/>
    <s v="Cumple"/>
    <s v="Cumple"/>
    <s v="No"/>
    <s v="S/N"/>
    <s v="S/N"/>
    <s v="No Aplica"/>
    <s v="No Aplica"/>
    <s v="No Aplica"/>
    <s v="Cumple"/>
    <s v="Cumple"/>
    <s v="Problema externo TD"/>
    <x v="5"/>
    <x v="0"/>
    <x v="11"/>
    <x v="0"/>
    <n v="0.5"/>
    <n v="0.5"/>
    <n v="0.5"/>
    <n v="0.5"/>
    <n v="0.5"/>
    <n v="0.5"/>
    <n v="0.25"/>
    <n v="0.25"/>
    <n v="0.5"/>
    <n v="0.5"/>
    <n v="0.5"/>
    <n v="1"/>
    <x v="0"/>
  </r>
  <r>
    <s v="2157123"/>
    <s v="207620122022110114"/>
    <s v="DF20227406940"/>
    <x v="225"/>
    <x v="165"/>
    <s v="Cristobal toro"/>
    <s v="Salvador sur 1435 dpto 11"/>
    <s v="Ñuñoa"/>
    <x v="0"/>
    <s v="Cumple"/>
    <s v="Cumple"/>
    <s v="No Aplica"/>
    <s v="No Aplica"/>
    <s v="Cumple"/>
    <s v="Cumple"/>
    <s v="No"/>
    <s v="S/N"/>
    <s v="S/N"/>
    <s v="No Aplica"/>
    <s v="No Aplica"/>
    <s v="No Aplica"/>
    <s v="No Cumple"/>
    <s v="No Cumple"/>
    <s v="Falta maxima de fotos exigidas . Problema externo TD"/>
    <x v="5"/>
    <x v="0"/>
    <x v="11"/>
    <x v="0"/>
    <n v="0.5"/>
    <n v="0.5"/>
    <n v="0.5"/>
    <n v="0.5"/>
    <n v="0.5"/>
    <n v="0.5"/>
    <n v="0.25"/>
    <n v="0.25"/>
    <n v="0.5"/>
    <n v="0"/>
    <n v="0"/>
    <n v="0.8"/>
    <x v="0"/>
  </r>
  <r>
    <s v="2157103"/>
    <s v="207620122022102923"/>
    <s v="DF20227404654"/>
    <x v="225"/>
    <x v="159"/>
    <s v="Cristobal toro"/>
    <s v="Rodrigo de araya , pedro de valdivia"/>
    <s v="Ñuñoa"/>
    <x v="0"/>
    <s v="Cumple"/>
    <s v="Cumple"/>
    <s v="No Aplica"/>
    <s v="No Aplica"/>
    <s v="Cumple"/>
    <s v="Cumple"/>
    <s v="No"/>
    <s v="S/N"/>
    <s v="S/N"/>
    <s v="No Aplica"/>
    <s v="No Aplica"/>
    <s v="No Aplica"/>
    <s v="Cumple"/>
    <s v="Cumple"/>
    <s v="Problema externo , TD"/>
    <x v="5"/>
    <x v="0"/>
    <x v="11"/>
    <x v="0"/>
    <n v="0.5"/>
    <n v="0.5"/>
    <n v="0.5"/>
    <n v="0.5"/>
    <n v="0.5"/>
    <n v="0.5"/>
    <n v="0.25"/>
    <n v="0.25"/>
    <n v="0.5"/>
    <n v="0.5"/>
    <n v="0.5"/>
    <n v="1"/>
    <x v="0"/>
  </r>
  <r>
    <s v="2158726"/>
    <s v="207621122022164037"/>
    <s v="DF20227474276"/>
    <x v="226"/>
    <x v="231"/>
    <s v="Cristobal toro"/>
    <s v="Tupungato 9067 dpto 83"/>
    <s v="Vitacura"/>
    <x v="0"/>
    <s v="Cumple"/>
    <s v="Cumple"/>
    <s v="No Aplica"/>
    <s v="No Aplica"/>
    <s v="Cumple"/>
    <s v="Cumple"/>
    <s v="No"/>
    <s v="S/N"/>
    <s v="S/N"/>
    <s v="No Aplica"/>
    <s v="No Aplica"/>
    <s v="No Aplica"/>
    <s v="Cumple"/>
    <s v="Cumple"/>
    <s v="Concerge no permite acceso ya q no se encuentra cliente en dpto"/>
    <x v="7"/>
    <x v="0"/>
    <x v="11"/>
    <x v="0"/>
    <n v="0.5"/>
    <n v="0.5"/>
    <n v="0.5"/>
    <n v="0.5"/>
    <n v="0.5"/>
    <n v="0.5"/>
    <n v="0.25"/>
    <n v="0.25"/>
    <n v="0.5"/>
    <n v="0.5"/>
    <n v="0.5"/>
    <n v="1"/>
    <x v="1"/>
  </r>
  <r>
    <s v="2158709"/>
    <s v="207621122022154947"/>
    <s v="DF20227521485"/>
    <x v="226"/>
    <x v="239"/>
    <s v="Cristobal toro"/>
    <s v="Blaise cendrars 6561"/>
    <s v="Vitacura"/>
    <x v="0"/>
    <s v="Cumple"/>
    <s v="Cumple"/>
    <s v="No Aplica"/>
    <s v="No Aplica"/>
    <s v="Cumple"/>
    <s v="Cumple"/>
    <s v="No"/>
    <s v="S/N"/>
    <s v="S/N"/>
    <s v="No Aplica"/>
    <s v="No Aplica"/>
    <s v="No Aplica"/>
    <s v="Cumple"/>
    <s v="Cumple"/>
    <s v="Atiende asesora del hogar , pero no entrega datos , indica no recordar visita de personal de emergencia"/>
    <x v="8"/>
    <x v="0"/>
    <x v="11"/>
    <x v="0"/>
    <n v="0.5"/>
    <n v="0.5"/>
    <n v="0.5"/>
    <n v="0.5"/>
    <n v="0.5"/>
    <n v="0.5"/>
    <n v="0.25"/>
    <n v="0.25"/>
    <n v="0.5"/>
    <n v="0.5"/>
    <n v="0.5"/>
    <n v="1"/>
    <x v="1"/>
  </r>
  <r>
    <s v="2158689"/>
    <s v="207621122022153518"/>
    <s v="DF20227517337"/>
    <x v="226"/>
    <x v="251"/>
    <s v="Cristobal toro"/>
    <s v="Candelaria goyenechea 4599 dpto 405"/>
    <s v="Vitacura"/>
    <x v="0"/>
    <s v="Cumple"/>
    <s v="Cumple"/>
    <s v="No Aplica"/>
    <s v="No Aplica"/>
    <s v="Cumple"/>
    <s v="Cumple"/>
    <s v="No"/>
    <s v="S/N"/>
    <s v="S/N"/>
    <s v="No Aplica"/>
    <s v="No Aplica"/>
    <s v="No Aplica"/>
    <s v="Cumple"/>
    <s v="Cumple"/>
    <s v="Problema externo TD"/>
    <x v="8"/>
    <x v="0"/>
    <x v="11"/>
    <x v="0"/>
    <n v="0.5"/>
    <n v="0.5"/>
    <n v="0.5"/>
    <n v="0.5"/>
    <n v="0.5"/>
    <n v="0.5"/>
    <n v="0.25"/>
    <n v="0.25"/>
    <n v="0.5"/>
    <n v="0.5"/>
    <n v="0.5"/>
    <n v="1"/>
    <x v="1"/>
  </r>
  <r>
    <s v="2158662"/>
    <s v="207521122022145820"/>
    <s v="DF20227383153"/>
    <x v="226"/>
    <x v="171"/>
    <s v="AARON HUENCHUMIL"/>
    <s v="Victoria #4856"/>
    <s v="Peñalolén"/>
    <x v="0"/>
    <s v="Cumple"/>
    <s v="Cumple"/>
    <s v="No Aplica"/>
    <s v="No Aplica"/>
    <s v="Cumple"/>
    <s v="Cumple"/>
    <s v="Si"/>
    <s v="S/N"/>
    <s v="S/N"/>
    <s v="No Cumple"/>
    <s v="No Cumple"/>
    <s v="No Cumple"/>
    <s v="Cumple"/>
    <s v="Cumple Parcialmente"/>
    <s v="1- Cliente confirma nunca haber llamado a ENEL"/>
    <x v="5"/>
    <x v="0"/>
    <x v="11"/>
    <x v="0"/>
    <n v="0.5"/>
    <n v="0.5"/>
    <n v="0.5"/>
    <n v="0.5"/>
    <n v="0.5"/>
    <n v="0.5"/>
    <n v="0"/>
    <n v="0"/>
    <n v="0"/>
    <n v="0.5"/>
    <n v="0.17499999999999999"/>
    <n v="0.78500000000000003"/>
    <x v="0"/>
  </r>
  <r>
    <s v="2158654"/>
    <s v="207621122022145422"/>
    <s v="DF20227479295"/>
    <x v="226"/>
    <x v="268"/>
    <s v="Cristobal toro"/>
    <s v="Las fresas 4436 dpto 7 B"/>
    <s v="Vitacura"/>
    <x v="0"/>
    <s v="Cumple"/>
    <s v="Cumple"/>
    <s v="No Aplica"/>
    <s v="No Aplica"/>
    <s v="Cumple"/>
    <s v="Cumple"/>
    <s v="Si"/>
    <s v="Manuel toro"/>
    <s v="220601114"/>
    <s v="Cumple"/>
    <s v="Cumple"/>
    <s v="Cumple"/>
    <s v="Cumple"/>
    <s v="Cumple Parcialmente"/>
    <s v="Falta mayor data en fotografias ."/>
    <x v="9"/>
    <x v="0"/>
    <x v="11"/>
    <x v="0"/>
    <n v="0.5"/>
    <n v="0.5"/>
    <n v="0.5"/>
    <n v="0.5"/>
    <n v="0.5"/>
    <n v="0.5"/>
    <n v="0.25"/>
    <n v="0.25"/>
    <n v="0.5"/>
    <n v="0.5"/>
    <n v="0.17499999999999999"/>
    <n v="0.93500000000000005"/>
    <x v="1"/>
  </r>
  <r>
    <s v="2158650"/>
    <s v="207521122022144810"/>
    <s v="DF20227384424"/>
    <x v="226"/>
    <x v="173"/>
    <s v="AARON HUENCHUMIL"/>
    <s v="El Bosque #4874"/>
    <s v="Peñalolén"/>
    <x v="0"/>
    <s v="Cumple"/>
    <s v="Cumple"/>
    <s v="No Aplica"/>
    <s v="No Aplica"/>
    <s v="Cumple"/>
    <s v="Cumple"/>
    <s v="No"/>
    <s v="S/N"/>
    <s v="S/N"/>
    <s v="No Aplica"/>
    <s v="No Aplica"/>
    <s v="No Aplica"/>
    <s v="Cumple"/>
    <s v="Cumple"/>
    <s v="1- No se toman fotografias, debido a vecino del sector intenta agredir. Molesto por una supuesta situacion con una cuadrilla que le pedia dinero para dar solucion"/>
    <x v="5"/>
    <x v="0"/>
    <x v="11"/>
    <x v="0"/>
    <n v="0.5"/>
    <n v="0.5"/>
    <n v="0.5"/>
    <n v="0.5"/>
    <n v="0.5"/>
    <n v="0.5"/>
    <n v="0.25"/>
    <n v="0.25"/>
    <n v="0.5"/>
    <n v="0.5"/>
    <n v="0.5"/>
    <n v="1"/>
    <x v="0"/>
  </r>
  <r>
    <s v="2158634"/>
    <s v="207521122022142647"/>
    <s v="DF20227387408"/>
    <x v="226"/>
    <x v="167"/>
    <s v="AARON HUENCHUMIL"/>
    <s v="Lota #4591"/>
    <s v="Peñalolén"/>
    <x v="0"/>
    <s v="Cumple"/>
    <s v="Cumple"/>
    <s v="Cumple"/>
    <s v="Cumple"/>
    <s v="Cumple"/>
    <s v="Cumple"/>
    <s v="Si"/>
    <s v="S/N"/>
    <s v="S/N"/>
    <s v="Cumple"/>
    <s v="Cumple"/>
    <s v="Cumple"/>
    <s v="Cumple"/>
    <s v="Cumple"/>
    <s v="1-Cliente confirma encontrarse con suministro electrico normalizado"/>
    <x v="5"/>
    <x v="0"/>
    <x v="11"/>
    <x v="0"/>
    <n v="0.5"/>
    <n v="0.5"/>
    <n v="0.5"/>
    <n v="0.5"/>
    <n v="0.5"/>
    <n v="0.5"/>
    <n v="0.25"/>
    <n v="0.25"/>
    <n v="0.5"/>
    <n v="0.5"/>
    <n v="0.5"/>
    <n v="1"/>
    <x v="0"/>
  </r>
  <r>
    <s v="2158602"/>
    <s v="207621122022132203"/>
    <s v="DF20227402278"/>
    <x v="226"/>
    <x v="162"/>
    <s v="Cristobal toro"/>
    <s v="Camino de la tierra 9995 B parc. 18"/>
    <s v="Peñalolén"/>
    <x v="0"/>
    <s v="Cumple"/>
    <s v="Cumple"/>
    <s v="No Aplica"/>
    <s v="No Aplica"/>
    <s v="Cumple"/>
    <s v="Cumple"/>
    <s v="No"/>
    <s v="S/N"/>
    <s v="S/N"/>
    <s v="No Aplica"/>
    <s v="No Aplica"/>
    <s v="No Aplica"/>
    <s v="Cumple"/>
    <s v="Cumple"/>
    <s v="Sin moradores , sin mayor observacion"/>
    <x v="5"/>
    <x v="0"/>
    <x v="11"/>
    <x v="0"/>
    <n v="0.5"/>
    <n v="0.5"/>
    <n v="0.5"/>
    <n v="0.5"/>
    <n v="0.5"/>
    <n v="0.5"/>
    <n v="0.25"/>
    <n v="0.25"/>
    <n v="0.5"/>
    <n v="0.5"/>
    <n v="0.5"/>
    <n v="1"/>
    <x v="0"/>
  </r>
  <r>
    <s v="2158601"/>
    <s v="207521122022132130"/>
    <s v="DF20227386577"/>
    <x v="226"/>
    <x v="174"/>
    <s v="AARON HUENCHUMIL"/>
    <s v="Las Dunas #6055"/>
    <s v="Peñalolén"/>
    <x v="0"/>
    <s v="Cumple"/>
    <s v="Cumple"/>
    <s v="Cumple"/>
    <s v="Cumple"/>
    <s v="Cumple"/>
    <s v="Cumple"/>
    <s v="Si"/>
    <s v="Luis Lorez"/>
    <s v="S/N"/>
    <s v="Cumple"/>
    <s v="Cumple"/>
    <s v="Cumple"/>
    <s v="Cumple"/>
    <s v="Cumple"/>
    <s v="1-Cliente confirma suministro electrico normalizado, despues de visita de tecnicos"/>
    <x v="5"/>
    <x v="0"/>
    <x v="11"/>
    <x v="0"/>
    <n v="0.5"/>
    <n v="0.5"/>
    <n v="0.5"/>
    <n v="0.5"/>
    <n v="0.5"/>
    <n v="0.5"/>
    <n v="0.25"/>
    <n v="0.25"/>
    <n v="0.5"/>
    <n v="0.5"/>
    <n v="0.5"/>
    <n v="1"/>
    <x v="0"/>
  </r>
  <r>
    <s v="2158595"/>
    <s v="207521122022130512"/>
    <s v="DF20227385337"/>
    <x v="226"/>
    <x v="173"/>
    <s v="AARON HUENCHUMIL"/>
    <s v="Americo Vespucio #2102"/>
    <s v="Peñalolén"/>
    <x v="0"/>
    <s v="Cumple"/>
    <s v="Cumple"/>
    <s v="No Aplica"/>
    <s v="No Aplica"/>
    <s v="Cumple"/>
    <s v="Cumple"/>
    <s v="No"/>
    <s v="S/N"/>
    <s v="S/N"/>
    <s v="No Aplica"/>
    <s v="No Aplica"/>
    <s v="No Aplica"/>
    <s v="Cumple"/>
    <s v="Cumple"/>
    <s v="1-Poste M.T de paso, se encuentra regularizado  2- Suministro electrico normal en el sector"/>
    <x v="5"/>
    <x v="0"/>
    <x v="11"/>
    <x v="0"/>
    <n v="0.5"/>
    <n v="0.5"/>
    <n v="0.5"/>
    <n v="0.5"/>
    <n v="0.5"/>
    <n v="0.5"/>
    <n v="0.25"/>
    <n v="0.25"/>
    <n v="0.5"/>
    <n v="0.5"/>
    <n v="0.5"/>
    <n v="1"/>
    <x v="0"/>
  </r>
  <r>
    <s v="2158590"/>
    <s v="207521122022125101"/>
    <s v="DF20227385385"/>
    <x v="226"/>
    <x v="173"/>
    <s v="AARON HUENCHUMIL"/>
    <s v="Venezuela #6524"/>
    <s v="Peñalolén"/>
    <x v="0"/>
    <s v="Cumple"/>
    <s v="Cumple"/>
    <s v="No Aplica"/>
    <s v="No Aplica"/>
    <s v="Cumple"/>
    <s v="Cumple"/>
    <s v="No"/>
    <s v="S/N"/>
    <s v="S/N"/>
    <s v="No Aplica"/>
    <s v="No Aplica"/>
    <s v="No Aplica"/>
    <s v="Cumple"/>
    <s v="Cumple"/>
    <s v="1- Poste B.T sigue en la misma condicion, mucho desprendimiento de material en la base del poste"/>
    <x v="5"/>
    <x v="0"/>
    <x v="11"/>
    <x v="0"/>
    <n v="0.5"/>
    <n v="0.5"/>
    <n v="0.5"/>
    <n v="0.5"/>
    <n v="0.5"/>
    <n v="0.5"/>
    <n v="0.25"/>
    <n v="0.25"/>
    <n v="0.5"/>
    <n v="0.5"/>
    <n v="0.5"/>
    <n v="1"/>
    <x v="0"/>
  </r>
  <r>
    <s v="2158589"/>
    <s v="207621122022125002"/>
    <s v="DF20227403898"/>
    <x v="226"/>
    <x v="161"/>
    <s v="Cristobal toro"/>
    <s v="Pasaje 1 8563 D"/>
    <s v="Peñalolén"/>
    <x v="0"/>
    <s v="Cumple"/>
    <s v="Cumple"/>
    <s v="No Cumple"/>
    <s v="No Cumple"/>
    <s v="Cumple"/>
    <s v="Cumple"/>
    <s v="No"/>
    <s v="S/N"/>
    <s v="S/N"/>
    <s v="No Aplica"/>
    <s v="No Aplica"/>
    <s v="No Aplica"/>
    <s v="Cumple"/>
    <s v="Cumple"/>
    <s v="Sin moradores , sin mayor observacion"/>
    <x v="5"/>
    <x v="0"/>
    <x v="11"/>
    <x v="0"/>
    <n v="0.5"/>
    <n v="0.5"/>
    <n v="0"/>
    <n v="0"/>
    <n v="0.5"/>
    <n v="0.5"/>
    <n v="0.25"/>
    <n v="0.25"/>
    <n v="0.5"/>
    <n v="0.5"/>
    <n v="0.5"/>
    <n v="0.7"/>
    <x v="0"/>
  </r>
  <r>
    <s v="2158583"/>
    <s v="207521122022123426"/>
    <s v="DF20227507432"/>
    <x v="226"/>
    <x v="246"/>
    <s v="AARON HUENCHUMIL"/>
    <s v="Venezuela #5831"/>
    <s v="Peñalolén"/>
    <x v="0"/>
    <s v="Cumple"/>
    <s v="Cumple"/>
    <s v="No Cumple"/>
    <s v="No Cumple"/>
    <s v="Cumple"/>
    <s v="Cumple"/>
    <s v="No"/>
    <s v="S/N"/>
    <s v="S/N"/>
    <s v="No Aplica"/>
    <s v="No Aplica"/>
    <s v="No Aplica"/>
    <s v="Cumple"/>
    <s v="Cumple Parcialmente"/>
    <s v="1-Sector conflictivo, gente bebiendo alcohol y drogandose en la direccion del ticket"/>
    <x v="8"/>
    <x v="0"/>
    <x v="11"/>
    <x v="0"/>
    <n v="0.5"/>
    <n v="0.5"/>
    <n v="0"/>
    <n v="0"/>
    <n v="0.5"/>
    <n v="0.5"/>
    <n v="0.25"/>
    <n v="0.25"/>
    <n v="0.5"/>
    <n v="0.5"/>
    <n v="0.17499999999999999"/>
    <n v="0.63500000000000001"/>
    <x v="0"/>
  </r>
  <r>
    <s v="2158576"/>
    <s v="207621122022122727"/>
    <s v="DF20227513840"/>
    <x v="226"/>
    <x v="259"/>
    <s v="Cristobal toro"/>
    <s v="Maria monvel 1159 C/A"/>
    <s v="La Reina"/>
    <x v="0"/>
    <s v="Cumple"/>
    <s v="Cumple"/>
    <s v="No Aplica"/>
    <s v="No Aplica"/>
    <s v="Cumple"/>
    <s v="Cumple"/>
    <s v="No"/>
    <s v="S/N"/>
    <s v="S/N"/>
    <s v="No Aplica"/>
    <s v="No Aplica"/>
    <s v="No Aplica"/>
    <s v="Cumple"/>
    <s v="Cumple"/>
    <s v="Problema externo , TD"/>
    <x v="8"/>
    <x v="0"/>
    <x v="11"/>
    <x v="0"/>
    <n v="0.5"/>
    <n v="0.5"/>
    <n v="0.5"/>
    <n v="0.5"/>
    <n v="0.5"/>
    <n v="0.5"/>
    <n v="0.25"/>
    <n v="0.25"/>
    <n v="0.5"/>
    <n v="0.5"/>
    <n v="0.5"/>
    <n v="1"/>
    <x v="0"/>
  </r>
  <r>
    <s v="2158565"/>
    <s v="207621122022121451"/>
    <s v="DF20227511951"/>
    <x v="226"/>
    <x v="250"/>
    <s v="Cristobal toro"/>
    <s v="Vicente perez rosales 928"/>
    <s v="La Reina"/>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0"/>
  </r>
  <r>
    <s v="2158553"/>
    <s v="207621122022115743"/>
    <s v="DF20227511946"/>
    <x v="226"/>
    <x v="250"/>
    <s v="Cristobal toro"/>
    <s v="Cabo 2 alfonso villegas 845"/>
    <s v="La Rein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0"/>
  </r>
  <r>
    <s v="2158540"/>
    <s v="207621122022114015"/>
    <s v="DF20227519715"/>
    <x v="226"/>
    <x v="262"/>
    <s v="Cristobal toro"/>
    <s v="Los laureles 6856 C/ C"/>
    <s v="La Reina"/>
    <x v="0"/>
    <s v="Cumple"/>
    <s v="Cumple"/>
    <s v="No Aplica"/>
    <s v="No Aplica"/>
    <s v="Cumple"/>
    <s v="Cumple"/>
    <s v="No"/>
    <s v="S/N"/>
    <s v="S/N"/>
    <s v="No Aplica"/>
    <s v="No Aplica"/>
    <s v="No Aplica"/>
    <s v="Cumple"/>
    <s v="Cumple"/>
    <s v="Sin acceso a medidores , se llama por citofono , pero sin respuesta"/>
    <x v="8"/>
    <x v="0"/>
    <x v="11"/>
    <x v="0"/>
    <n v="0.5"/>
    <n v="0.5"/>
    <n v="0.5"/>
    <n v="0.5"/>
    <n v="0.5"/>
    <n v="0.5"/>
    <n v="0.25"/>
    <n v="0.25"/>
    <n v="0.5"/>
    <n v="0.5"/>
    <n v="0.5"/>
    <n v="1"/>
    <x v="0"/>
  </r>
  <r>
    <s v="2158533"/>
    <s v="207621122022112908"/>
    <s v="DF20227518834"/>
    <x v="226"/>
    <x v="238"/>
    <s v="Cristobal toro"/>
    <s v="Jose arrieta 7210"/>
    <s v="La Rein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0"/>
  </r>
  <r>
    <s v="2160094"/>
    <s v="207622122022170125"/>
    <s v="DF20227474606"/>
    <x v="227"/>
    <x v="233"/>
    <s v="Cristobal toro"/>
    <s v="Presidente kennedy 5600 ps 12 of 1212"/>
    <s v="Vitacura"/>
    <x v="0"/>
    <s v="Cumple"/>
    <s v="Cumple"/>
    <s v="No Aplica"/>
    <s v="No Aplica"/>
    <s v="Cumple"/>
    <s v="Cumple"/>
    <s v="No"/>
    <s v="S/N"/>
    <s v="S/N"/>
    <s v="No Aplica"/>
    <s v="No Aplica"/>
    <s v="No Aplica"/>
    <s v="Cumple"/>
    <s v="Cumple Parcialmente"/>
    <s v="Falta mayor data en fotografias . Concerge indica q no se encuentra cliente en domicilio , no permite acceso  No se toman mejores fotos para prevenir problemas con vecinos ."/>
    <x v="7"/>
    <x v="0"/>
    <x v="11"/>
    <x v="0"/>
    <n v="0.5"/>
    <n v="0.5"/>
    <n v="0.5"/>
    <n v="0.5"/>
    <n v="0.5"/>
    <n v="0.5"/>
    <n v="0.25"/>
    <n v="0.25"/>
    <n v="0.5"/>
    <n v="0.5"/>
    <n v="0.17499999999999999"/>
    <n v="0.93500000000000005"/>
    <x v="1"/>
  </r>
  <r>
    <s v="2160055"/>
    <s v="207622122022155236"/>
    <s v="DF20227516780"/>
    <x v="227"/>
    <x v="256"/>
    <s v="Cristobal toro"/>
    <s v="Autopista costanera norte km 5 150"/>
    <s v="Vitacura"/>
    <x v="0"/>
    <s v="Cumple"/>
    <s v="Cumple"/>
    <s v="No Cumple"/>
    <s v="No Cumple"/>
    <s v="Cumple"/>
    <s v="Cumple"/>
    <s v="No"/>
    <s v="S/N"/>
    <s v="S/N"/>
    <s v="No Aplica"/>
    <s v="No Aplica"/>
    <s v="No Aplica"/>
    <s v="Cumple"/>
    <s v="Cumple"/>
    <s v="Problema externo , linea distribucion"/>
    <x v="8"/>
    <x v="0"/>
    <x v="11"/>
    <x v="0"/>
    <n v="0.5"/>
    <n v="0.5"/>
    <n v="0"/>
    <n v="0"/>
    <n v="0.5"/>
    <n v="0.5"/>
    <n v="0.25"/>
    <n v="0.25"/>
    <n v="0.5"/>
    <n v="0.5"/>
    <n v="0.5"/>
    <n v="0.7"/>
    <x v="1"/>
  </r>
  <r>
    <s v="2160045"/>
    <s v="207622122022153057"/>
    <s v="DF20227527410"/>
    <x v="227"/>
    <x v="267"/>
    <s v="Cristobal toro"/>
    <s v="Gran via 9675"/>
    <s v="Vitacura"/>
    <x v="0"/>
    <s v="Cumple"/>
    <s v="Cumple"/>
    <s v="No Aplica"/>
    <s v="No Aplica"/>
    <s v="Cumple"/>
    <s v="Cumple"/>
    <s v="No"/>
    <s v="S/N"/>
    <s v="S/N"/>
    <s v="No Aplica"/>
    <s v="No Aplica"/>
    <s v="No Aplica"/>
    <s v="Cumple"/>
    <s v="Cumple"/>
    <s v="Problema externo , fusibles media ."/>
    <x v="8"/>
    <x v="0"/>
    <x v="11"/>
    <x v="0"/>
    <n v="0.5"/>
    <n v="0.5"/>
    <n v="0.5"/>
    <n v="0.5"/>
    <n v="0.5"/>
    <n v="0.5"/>
    <n v="0.25"/>
    <n v="0.25"/>
    <n v="0.5"/>
    <n v="0.5"/>
    <n v="0.5"/>
    <n v="1"/>
    <x v="1"/>
  </r>
  <r>
    <s v="2160039"/>
    <s v="207622122022151344"/>
    <s v="DF20227464907"/>
    <x v="227"/>
    <x v="218"/>
    <s v="Cristobal toro"/>
    <s v="Camino el parque 100 ED 4 dpto 704"/>
    <s v="Vitacura"/>
    <x v="0"/>
    <s v="Cumple"/>
    <s v="Cumple"/>
    <s v="No Aplica"/>
    <s v="No Aplica"/>
    <s v="Cumple"/>
    <s v="Cumple"/>
    <s v="No"/>
    <s v="S/N"/>
    <s v="S/N"/>
    <s v="No Aplica"/>
    <s v="No Aplica"/>
    <s v="No Aplica"/>
    <s v="Cumple"/>
    <s v="Cumple Parcialmente"/>
    <s v="Falta mayor data en fotos . Atuende guardia , indica q todo bien en el dpto , no permite ingreso , ta q no hay gente en dpto  . No entrega datos"/>
    <x v="7"/>
    <x v="0"/>
    <x v="11"/>
    <x v="0"/>
    <n v="0.5"/>
    <n v="0.5"/>
    <n v="0.5"/>
    <n v="0.5"/>
    <n v="0.5"/>
    <n v="0.5"/>
    <n v="0.25"/>
    <n v="0.25"/>
    <n v="0.5"/>
    <n v="0.5"/>
    <n v="0.17499999999999999"/>
    <n v="0.93500000000000005"/>
    <x v="1"/>
  </r>
  <r>
    <s v="2160032"/>
    <s v="207622122022150243"/>
    <s v="DF20227470130"/>
    <x v="227"/>
    <x v="269"/>
    <s v="Cristobal toro"/>
    <s v="Fte pasaje las condes 11120"/>
    <s v="Vitacura"/>
    <x v="0"/>
    <s v="Cumple"/>
    <s v="Cumple"/>
    <s v="No Aplica"/>
    <s v="No Aplica"/>
    <s v="Cumple"/>
    <s v="Cumple"/>
    <s v="No"/>
    <s v="S/N"/>
    <s v="S/N"/>
    <s v="No Aplica"/>
    <s v="No Aplica"/>
    <s v="No Aplica"/>
    <s v="Cumple"/>
    <s v="Cumple"/>
    <s v="Problema externo , TD , las condes con san damian"/>
    <x v="7"/>
    <x v="0"/>
    <x v="11"/>
    <x v="0"/>
    <n v="0.5"/>
    <n v="0.5"/>
    <n v="0.5"/>
    <n v="0.5"/>
    <n v="0.5"/>
    <n v="0.5"/>
    <n v="0.25"/>
    <n v="0.25"/>
    <n v="0.5"/>
    <n v="0.5"/>
    <n v="0.5"/>
    <n v="1"/>
    <x v="1"/>
  </r>
  <r>
    <s v="2160011"/>
    <s v="207522122022143101"/>
    <s v="DF20227386782"/>
    <x v="227"/>
    <x v="174"/>
    <s v="AARON HUENCHUMIL"/>
    <s v="El Olivillo #5906"/>
    <s v="Peñalolén"/>
    <x v="0"/>
    <s v="Cumple"/>
    <s v="Cumple"/>
    <s v="Cumple"/>
    <s v="Cumple"/>
    <s v="Cumple"/>
    <s v="Cumple"/>
    <s v="No"/>
    <s v="S/N"/>
    <s v="S/N"/>
    <s v="No Aplica"/>
    <s v="No Aplica"/>
    <s v="No Aplica"/>
    <s v="Cumple"/>
    <s v="Cumple"/>
    <s v="1-Cliente no se encuentra en domicilio  2- Acometida bien templada y en buena altura"/>
    <x v="5"/>
    <x v="0"/>
    <x v="11"/>
    <x v="0"/>
    <n v="0.5"/>
    <n v="0.5"/>
    <n v="0.5"/>
    <n v="0.5"/>
    <n v="0.5"/>
    <n v="0.5"/>
    <n v="0.25"/>
    <n v="0.25"/>
    <n v="0.5"/>
    <n v="0.5"/>
    <n v="0.5"/>
    <n v="1"/>
    <x v="0"/>
  </r>
  <r>
    <s v="2160005"/>
    <s v="207522122022142603"/>
    <s v="DF20227386830"/>
    <x v="227"/>
    <x v="174"/>
    <s v="AARON HUENCHUMIL"/>
    <s v="El olivillo #5823"/>
    <s v="Peñalolén"/>
    <x v="0"/>
    <s v="Cumple"/>
    <s v="Cumple"/>
    <s v="Cumple"/>
    <s v="Cumple"/>
    <s v="Cumple"/>
    <s v="Cumple"/>
    <s v="No"/>
    <s v="S/N"/>
    <s v="S/N"/>
    <s v="No Aplica"/>
    <s v="No Aplica"/>
    <s v="No Aplica"/>
    <s v="Cumple"/>
    <s v="Cumple"/>
    <s v="1-Suministro electrico normalizado en el sector de caja DAE"/>
    <x v="5"/>
    <x v="0"/>
    <x v="11"/>
    <x v="0"/>
    <n v="0.5"/>
    <n v="0.5"/>
    <n v="0.5"/>
    <n v="0.5"/>
    <n v="0.5"/>
    <n v="0.5"/>
    <n v="0.25"/>
    <n v="0.25"/>
    <n v="0.5"/>
    <n v="0.5"/>
    <n v="0.5"/>
    <n v="1"/>
    <x v="0"/>
  </r>
  <r>
    <s v="2160000"/>
    <s v="207522122022141828"/>
    <s v="DF20227387434"/>
    <x v="227"/>
    <x v="167"/>
    <s v="AARON HUENCHUMIL"/>
    <s v="Quebrada de Macul #7070"/>
    <s v="Peñalolén"/>
    <x v="0"/>
    <s v="Cumple"/>
    <s v="Cumple"/>
    <s v="Cumple"/>
    <s v="Cumple"/>
    <s v="Cumple"/>
    <s v="Cumple"/>
    <s v="No"/>
    <s v="S/N"/>
    <s v="S/N"/>
    <s v="No Aplica"/>
    <s v="No Aplica"/>
    <s v="No Aplica"/>
    <s v="Cumple"/>
    <s v="Cumple"/>
    <s v="1-TD 29348 se encuentra normalizado"/>
    <x v="5"/>
    <x v="0"/>
    <x v="11"/>
    <x v="0"/>
    <n v="0.5"/>
    <n v="0.5"/>
    <n v="0.5"/>
    <n v="0.5"/>
    <n v="0.5"/>
    <n v="0.5"/>
    <n v="0.25"/>
    <n v="0.25"/>
    <n v="0.5"/>
    <n v="0.5"/>
    <n v="0.5"/>
    <n v="1"/>
    <x v="0"/>
  </r>
  <r>
    <s v="2159992"/>
    <s v="207622122022140340"/>
    <s v="DF20227511060"/>
    <x v="227"/>
    <x v="243"/>
    <s v="Cristobal toro"/>
    <s v="Vitacura 7144 loc  4"/>
    <s v="Vitacura"/>
    <x v="0"/>
    <s v="Cumple"/>
    <s v="Cumple"/>
    <s v="No Aplica"/>
    <s v="No Aplica"/>
    <s v="Cumple"/>
    <s v="Cumple"/>
    <s v="No"/>
    <s v="S/N"/>
    <s v="S/N"/>
    <s v="No Aplica"/>
    <s v="No Aplica"/>
    <s v="No Aplica"/>
    <s v="Cumple"/>
    <s v="Cumple"/>
    <s v="No se encuentra persona a cargo de llaves para medidores .sin acceso"/>
    <x v="8"/>
    <x v="0"/>
    <x v="11"/>
    <x v="0"/>
    <n v="0.5"/>
    <n v="0.5"/>
    <n v="0.5"/>
    <n v="0.5"/>
    <n v="0.5"/>
    <n v="0.5"/>
    <n v="0.25"/>
    <n v="0.25"/>
    <n v="0.5"/>
    <n v="0.5"/>
    <n v="0.5"/>
    <n v="1"/>
    <x v="1"/>
  </r>
  <r>
    <s v="2159990"/>
    <s v="207622122022140031"/>
    <s v="DF20227475496"/>
    <x v="227"/>
    <x v="263"/>
    <s v="Cristobal toro"/>
    <s v="Vitacura 8177"/>
    <s v="Vitacura"/>
    <x v="0"/>
    <s v="Cumple"/>
    <s v="Cumple"/>
    <s v="No Aplica"/>
    <s v="No Aplica"/>
    <s v="Cumple"/>
    <s v="Cumple"/>
    <s v="Si"/>
    <s v="S/N"/>
    <s v="S/N"/>
    <s v="No Aplica"/>
    <s v="No Aplica"/>
    <s v="No Aplica"/>
    <s v="No Cumple"/>
    <s v="No Cumple"/>
    <s v="Falta maxima de fotos exigidas , mas data Atiende trabajador de local , pero no tiene recuerda visita de personal de emergencia en esa fecha .no entrega mas datos"/>
    <x v="7"/>
    <x v="0"/>
    <x v="11"/>
    <x v="0"/>
    <n v="0.5"/>
    <n v="0.5"/>
    <n v="0.5"/>
    <n v="0.5"/>
    <n v="0.5"/>
    <n v="0.5"/>
    <n v="0.25"/>
    <n v="0.25"/>
    <n v="0.5"/>
    <n v="0"/>
    <n v="0"/>
    <n v="0.8"/>
    <x v="1"/>
  </r>
  <r>
    <s v="2159834"/>
    <s v="207522122022135736"/>
    <s v="DF20227388532"/>
    <x v="227"/>
    <x v="170"/>
    <s v="AARON HUENCHUMIL"/>
    <s v="Parque de la Hacienda #6359 C/318"/>
    <s v="Peñalolén"/>
    <x v="0"/>
    <s v="Cumple"/>
    <s v="Cumple"/>
    <s v="No Aplica"/>
    <s v="No Aplica"/>
    <s v="No Aplica"/>
    <s v="No Aplica"/>
    <s v="Si"/>
    <s v="S/N"/>
    <s v="S/N"/>
    <s v="No Aplica"/>
    <s v="No Aplica"/>
    <s v="No Aplica"/>
    <s v="No Cumple"/>
    <s v="No Cumple"/>
    <s v="1- Conserje de condominio llama a cliente, el cual asegura nunca haber llamado a ENEL por alguna falla"/>
    <x v="5"/>
    <x v="0"/>
    <x v="11"/>
    <x v="0"/>
    <n v="0.5"/>
    <n v="0.5"/>
    <n v="0.5"/>
    <n v="0.5"/>
    <n v="0.5"/>
    <n v="0.5"/>
    <n v="0.25"/>
    <n v="0.25"/>
    <n v="0.5"/>
    <n v="0"/>
    <n v="0"/>
    <n v="0.8"/>
    <x v="0"/>
  </r>
  <r>
    <s v="2159826"/>
    <s v="207522122022134558"/>
    <s v="DF20227386354"/>
    <x v="227"/>
    <x v="174"/>
    <s v="AARON HUENCHUMIL"/>
    <s v="Volcan Tronador #5807"/>
    <s v="Peñalolén"/>
    <x v="0"/>
    <s v="Cumple"/>
    <s v="Cumple"/>
    <s v="Cumple"/>
    <s v="Cumple"/>
    <s v="Cumple"/>
    <s v="Cumple"/>
    <s v="No"/>
    <s v="S/N"/>
    <s v="S/N"/>
    <s v="No Aplica"/>
    <s v="No Aplica"/>
    <s v="No Aplica"/>
    <s v="Cumple"/>
    <s v="Cumple"/>
    <s v="1-Cliente no se encuentra en domicilio"/>
    <x v="5"/>
    <x v="0"/>
    <x v="11"/>
    <x v="0"/>
    <n v="0.5"/>
    <n v="0.5"/>
    <n v="0.5"/>
    <n v="0.5"/>
    <n v="0.5"/>
    <n v="0.5"/>
    <n v="0.25"/>
    <n v="0.25"/>
    <n v="0.5"/>
    <n v="0.5"/>
    <n v="0.5"/>
    <n v="1"/>
    <x v="0"/>
  </r>
  <r>
    <s v="2159817"/>
    <s v="207622122022133551"/>
    <s v="DF20227471192"/>
    <x v="227"/>
    <x v="227"/>
    <s v="Cristobal toro"/>
    <s v="Manquehue BL 2125 dpto 101"/>
    <s v="Vitacura"/>
    <x v="0"/>
    <s v="Cumple"/>
    <s v="Cumple"/>
    <s v="No Aplica"/>
    <s v="No Aplica"/>
    <s v="Cumple"/>
    <s v="Cumple"/>
    <s v="No"/>
    <s v="S/N"/>
    <s v="S/N"/>
    <s v="No Aplica"/>
    <s v="No Aplica"/>
    <s v="No Aplica"/>
    <s v="Cumple"/>
    <s v="Cumple Parcialmente"/>
    <s v="Falta mayor data en fotografias  Sin acceso a dptos y medidores . Se llama por citofono y no hay respuesta"/>
    <x v="7"/>
    <x v="0"/>
    <x v="11"/>
    <x v="0"/>
    <n v="0.5"/>
    <n v="0.5"/>
    <n v="0.5"/>
    <n v="0.5"/>
    <n v="0.5"/>
    <n v="0.5"/>
    <n v="0.25"/>
    <n v="0.25"/>
    <n v="0.5"/>
    <n v="0.5"/>
    <n v="0.17499999999999999"/>
    <n v="0.93500000000000005"/>
    <x v="1"/>
  </r>
  <r>
    <s v="2159812"/>
    <s v="207522122022132836"/>
    <s v="DF20227505609"/>
    <x v="227"/>
    <x v="248"/>
    <s v="AARON HUENCHUMIL"/>
    <s v="Fresia #6095"/>
    <s v="Peñalolén"/>
    <x v="0"/>
    <s v="Cumple"/>
    <s v="Cumple"/>
    <s v="No Aplica"/>
    <s v="No Aplica"/>
    <s v="Cumple"/>
    <s v="Cumple"/>
    <s v="No"/>
    <s v="S/N"/>
    <s v="S/N"/>
    <s v="No Aplica"/>
    <s v="No Aplica"/>
    <s v="No Aplica"/>
    <s v="Cumple"/>
    <s v="Cumple"/>
    <s v="1- Se evitan fotografias, pasaje con venta de drogas"/>
    <x v="8"/>
    <x v="0"/>
    <x v="11"/>
    <x v="0"/>
    <n v="0.5"/>
    <n v="0.5"/>
    <n v="0.5"/>
    <n v="0.5"/>
    <n v="0.5"/>
    <n v="0.5"/>
    <n v="0.25"/>
    <n v="0.25"/>
    <n v="0.5"/>
    <n v="0.5"/>
    <n v="0.5"/>
    <n v="1"/>
    <x v="0"/>
  </r>
  <r>
    <s v="2159809"/>
    <s v="207522122022131934"/>
    <s v="DF20227503298"/>
    <x v="227"/>
    <x v="236"/>
    <s v="AARON HUENCHUMIL"/>
    <s v="Calle 462 #6185"/>
    <s v="Peñalolén"/>
    <x v="0"/>
    <s v="Cumple"/>
    <s v="Cumple"/>
    <s v="No Aplica"/>
    <s v="No Aplica"/>
    <s v="Cumple"/>
    <s v="Cumple"/>
    <s v="No"/>
    <s v="S/N"/>
    <s v="S/N"/>
    <s v="No Aplica"/>
    <s v="No Aplica"/>
    <s v="No Aplica"/>
    <s v="Cumple"/>
    <s v="Cumple"/>
    <s v="1- Se evita tomar fotografias, gente bebiendo alcohol y drogandose"/>
    <x v="8"/>
    <x v="0"/>
    <x v="11"/>
    <x v="0"/>
    <n v="0.5"/>
    <n v="0.5"/>
    <n v="0.5"/>
    <n v="0.5"/>
    <n v="0.5"/>
    <n v="0.5"/>
    <n v="0.25"/>
    <n v="0.25"/>
    <n v="0.5"/>
    <n v="0.5"/>
    <n v="0.5"/>
    <n v="1"/>
    <x v="0"/>
  </r>
  <r>
    <s v="2159805"/>
    <s v="207622122022131323"/>
    <s v="DF20227461757"/>
    <x v="227"/>
    <x v="219"/>
    <s v="Cristobal toro"/>
    <s v="Americo vespucio norte fte 1146"/>
    <s v="Vitacura"/>
    <x v="0"/>
    <s v="Cumple"/>
    <s v="Cumple"/>
    <s v="No Aplica"/>
    <s v="No Aplica"/>
    <s v="Cumple"/>
    <s v="Cumple"/>
    <s v="No"/>
    <s v="S/N"/>
    <s v="S/N"/>
    <s v="No Aplica"/>
    <s v="No Aplica"/>
    <s v="No Aplica"/>
    <s v="Cumple"/>
    <s v="Cumple Parcialmente"/>
    <s v="Falta mayir data en fotografias . No se toman fotografias por precaucion . Comercio ambulante un poco hostil"/>
    <x v="7"/>
    <x v="0"/>
    <x v="11"/>
    <x v="0"/>
    <n v="0.5"/>
    <n v="0.5"/>
    <n v="0.5"/>
    <n v="0.5"/>
    <n v="0.5"/>
    <n v="0.5"/>
    <n v="0.25"/>
    <n v="0.25"/>
    <n v="0.5"/>
    <n v="0.5"/>
    <n v="0.17499999999999999"/>
    <n v="0.93500000000000005"/>
    <x v="1"/>
  </r>
  <r>
    <s v="2159800"/>
    <s v="207522122022130329"/>
    <s v="DF20227388573"/>
    <x v="227"/>
    <x v="170"/>
    <s v="AARON HUENCHUMIL"/>
    <s v="Pasaje 475 #6138"/>
    <s v="Peñalolén"/>
    <x v="0"/>
    <s v="Cumple"/>
    <s v="Cumple"/>
    <s v="No Cumple"/>
    <s v="No Cumple"/>
    <s v="Cumple"/>
    <s v="Cumple"/>
    <s v="No"/>
    <s v="S/N"/>
    <s v="S/N"/>
    <s v="No Aplica"/>
    <s v="No Aplica"/>
    <s v="No Aplica"/>
    <s v="Cumple"/>
    <s v="Cumple"/>
    <s v="1-TD 19273 se encuentra normalizado  2- No declara codigo de material utilizado, pero si describe su uso"/>
    <x v="5"/>
    <x v="0"/>
    <x v="11"/>
    <x v="0"/>
    <n v="0.5"/>
    <n v="0.5"/>
    <n v="0"/>
    <n v="0"/>
    <n v="0.5"/>
    <n v="0.5"/>
    <n v="0.25"/>
    <n v="0.25"/>
    <n v="0.5"/>
    <n v="0.5"/>
    <n v="0.5"/>
    <n v="0.7"/>
    <x v="0"/>
  </r>
  <r>
    <s v="2159793"/>
    <s v="207622122022125100"/>
    <s v="DF20227473970"/>
    <x v="227"/>
    <x v="231"/>
    <s v="Cristobal toro"/>
    <s v="Candelaria goyenechea 4421 dpto 65"/>
    <s v="Vitacura"/>
    <x v="0"/>
    <s v="Cumple"/>
    <s v="Cumple"/>
    <s v="No Aplica"/>
    <s v="No Aplica"/>
    <s v="Cumple"/>
    <s v="Cumple"/>
    <s v="Si"/>
    <s v="Sergio contreras"/>
    <s v="229208623"/>
    <s v="Cumple"/>
    <s v="Cumple"/>
    <s v="Cumple"/>
    <s v="Cumple"/>
    <s v="Cumple"/>
    <s v="Se verifica , sin mayor observacion"/>
    <x v="7"/>
    <x v="0"/>
    <x v="11"/>
    <x v="0"/>
    <n v="0.5"/>
    <n v="0.5"/>
    <n v="0.5"/>
    <n v="0.5"/>
    <n v="0.5"/>
    <n v="0.5"/>
    <n v="0.25"/>
    <n v="0.25"/>
    <n v="0.5"/>
    <n v="0.5"/>
    <n v="0.5"/>
    <n v="1"/>
    <x v="1"/>
  </r>
  <r>
    <s v="2159792"/>
    <s v="207522122022124832"/>
    <s v="DF20227391324"/>
    <x v="227"/>
    <x v="175"/>
    <s v="AARON HUENCHUMIL"/>
    <s v="Pasaje 470 # 5239"/>
    <s v="Peñalolén"/>
    <x v="0"/>
    <s v="Cumple"/>
    <s v="Cumple"/>
    <s v="No Aplica"/>
    <s v="No Aplica"/>
    <s v="Cumple"/>
    <s v="Cumple"/>
    <s v="No"/>
    <s v="S/N"/>
    <s v="S/N"/>
    <s v="No Aplica"/>
    <s v="No Aplica"/>
    <s v="No Aplica"/>
    <s v="Cumple"/>
    <s v="Cumple"/>
    <s v="1- Sector conflictivo por seguridad se evita ingreso a pasaje"/>
    <x v="5"/>
    <x v="0"/>
    <x v="11"/>
    <x v="0"/>
    <n v="0.5"/>
    <n v="0.5"/>
    <n v="0.5"/>
    <n v="0.5"/>
    <n v="0.5"/>
    <n v="0.5"/>
    <n v="0.25"/>
    <n v="0.25"/>
    <n v="0.5"/>
    <n v="0.5"/>
    <n v="0.5"/>
    <n v="1"/>
    <x v="0"/>
  </r>
  <r>
    <s v="2159789"/>
    <s v="207522122022123820"/>
    <s v="DF20227389960"/>
    <x v="227"/>
    <x v="168"/>
    <s v="AARON HUENCHUMIL"/>
    <s v="Calle 467 # 5245"/>
    <s v="Peñalolén"/>
    <x v="0"/>
    <s v="Cumple"/>
    <s v="Cumple"/>
    <s v="No Aplica"/>
    <s v="No Aplica"/>
    <s v="Cumple"/>
    <s v="Cumple"/>
    <s v="No"/>
    <s v="S/N"/>
    <s v="S/N"/>
    <s v="No Aplica"/>
    <s v="No Aplica"/>
    <s v="No Aplica"/>
    <s v="Cumple"/>
    <s v="Cumple"/>
    <s v="1- Suministro electrico normalizado  2-Caja B.T con tapa abierta"/>
    <x v="5"/>
    <x v="0"/>
    <x v="11"/>
    <x v="0"/>
    <n v="0.5"/>
    <n v="0.5"/>
    <n v="0.5"/>
    <n v="0.5"/>
    <n v="0.5"/>
    <n v="0.5"/>
    <n v="0.25"/>
    <n v="0.25"/>
    <n v="0.5"/>
    <n v="0.5"/>
    <n v="0.5"/>
    <n v="1"/>
    <x v="0"/>
  </r>
  <r>
    <s v="2159783"/>
    <s v="207622122022122957"/>
    <s v="DF20227469054"/>
    <x v="227"/>
    <x v="225"/>
    <s v="Cristobal toro"/>
    <s v="Americo vespucio 2050 dpto 403"/>
    <s v="Vitacura"/>
    <x v="0"/>
    <s v="Cumple"/>
    <s v="Cumple"/>
    <s v="No Aplica"/>
    <s v="No Aplica"/>
    <s v="Cumple"/>
    <s v="Cumple"/>
    <s v="Si"/>
    <s v="Eduardo gonzales ( concerge )"/>
    <s v="229862642"/>
    <s v="Cumple"/>
    <s v="Cumple"/>
    <s v="Cumple"/>
    <s v="Cumple"/>
    <s v="Cumple"/>
    <s v="Tapa caja de empalme abierta , sin portasello"/>
    <x v="7"/>
    <x v="0"/>
    <x v="11"/>
    <x v="0"/>
    <n v="0.5"/>
    <n v="0.5"/>
    <n v="0.5"/>
    <n v="0.5"/>
    <n v="0.5"/>
    <n v="0.5"/>
    <n v="0.25"/>
    <n v="0.25"/>
    <n v="0.5"/>
    <n v="0.5"/>
    <n v="0.5"/>
    <n v="1"/>
    <x v="1"/>
  </r>
  <r>
    <s v="2159773"/>
    <s v="207522122022121709"/>
    <s v="DF20227381587"/>
    <x v="227"/>
    <x v="163"/>
    <s v="AARON HUENCHUMIL"/>
    <s v="Calle 463 #5920"/>
    <s v="Peñalolén"/>
    <x v="0"/>
    <s v="Cumple"/>
    <s v="Cumple"/>
    <s v="No Cumple"/>
    <s v="No Cumple"/>
    <s v="Cumple"/>
    <s v="Cumple"/>
    <s v="No"/>
    <s v="S/N"/>
    <s v="S/N"/>
    <s v="No Aplica"/>
    <s v="No Aplica"/>
    <s v="No Aplica"/>
    <s v="Cumple"/>
    <s v="Cumple"/>
    <s v="1-No declaran codigo de material utilizado, pero si describen su uso  2-Linea reparada provisoriamente con union (colcha)"/>
    <x v="5"/>
    <x v="0"/>
    <x v="11"/>
    <x v="0"/>
    <n v="0.5"/>
    <n v="0.5"/>
    <n v="0"/>
    <n v="0"/>
    <n v="0.5"/>
    <n v="0.5"/>
    <n v="0.25"/>
    <n v="0.25"/>
    <n v="0.5"/>
    <n v="0.5"/>
    <n v="0.5"/>
    <n v="0.7"/>
    <x v="0"/>
  </r>
  <r>
    <s v="2159765"/>
    <s v="207522122022120420"/>
    <s v="DF20227390756"/>
    <x v="227"/>
    <x v="175"/>
    <s v="AARON HUENCHUMIL"/>
    <s v="Las Torres #5761"/>
    <s v="Peñalolén"/>
    <x v="0"/>
    <s v="Cumple"/>
    <s v="Cumple"/>
    <s v="No Aplica"/>
    <s v="No Aplica"/>
    <s v="Cumple"/>
    <s v="Cumple"/>
    <s v="No"/>
    <s v="S/N"/>
    <s v="S/N"/>
    <s v="No Aplica"/>
    <s v="No Aplica"/>
    <s v="No Aplica"/>
    <s v="Cumple"/>
    <s v="Cumple"/>
    <s v="1-Fotografias del informe de cuadrilla no concuerdan con direccion del ticket"/>
    <x v="5"/>
    <x v="0"/>
    <x v="11"/>
    <x v="0"/>
    <n v="0.5"/>
    <n v="0.5"/>
    <n v="0.5"/>
    <n v="0.5"/>
    <n v="0.5"/>
    <n v="0.5"/>
    <n v="0.25"/>
    <n v="0.25"/>
    <n v="0.5"/>
    <n v="0.5"/>
    <n v="0.5"/>
    <n v="1"/>
    <x v="0"/>
  </r>
  <r>
    <s v="2159764"/>
    <s v="207622122022120541"/>
    <s v="DF20227478531"/>
    <x v="227"/>
    <x v="270"/>
    <s v="Cristobal toro"/>
    <s v="Candelaria goyenechea 3900 of . 401"/>
    <s v="Vitacura"/>
    <x v="0"/>
    <s v="Cumple"/>
    <s v="Cumple"/>
    <s v="No Aplica"/>
    <s v="No Aplica"/>
    <s v="Cumple"/>
    <s v="Cumple"/>
    <s v="Si"/>
    <s v="Miguel vergara"/>
    <s v="229486069"/>
    <s v="Cumple"/>
    <s v="Cumple"/>
    <s v="Cumple"/>
    <s v="Cumple"/>
    <s v="Cumple Parcialmente"/>
    <s v="Falta mayor data en fotografias"/>
    <x v="7"/>
    <x v="0"/>
    <x v="11"/>
    <x v="0"/>
    <n v="0.5"/>
    <n v="0.5"/>
    <n v="0.5"/>
    <n v="0.5"/>
    <n v="0.5"/>
    <n v="0.5"/>
    <n v="0.25"/>
    <n v="0.25"/>
    <n v="0.5"/>
    <n v="0.5"/>
    <n v="0.17499999999999999"/>
    <n v="0.93500000000000005"/>
    <x v="1"/>
  </r>
  <r>
    <s v="2159758"/>
    <s v="207522122022115254"/>
    <s v="DF20227382505"/>
    <x v="227"/>
    <x v="171"/>
    <s v="AARON HUENCHUMIL"/>
    <s v="Las Torres #5490 tr D dpto 103"/>
    <s v="Peñalolén"/>
    <x v="0"/>
    <s v="Cumple"/>
    <s v="Cumple"/>
    <s v="No Aplica"/>
    <s v="No Aplica"/>
    <s v="No Aplica"/>
    <s v="No Aplica"/>
    <s v="No"/>
    <s v="S/N"/>
    <s v="S/N"/>
    <s v="No Aplica"/>
    <s v="No Aplica"/>
    <s v="No Aplica"/>
    <s v="No Cumple"/>
    <s v="Cumple"/>
    <s v="1-No se permite acceso debido a que al momento de hablar con guardias, dudan de verasidad de la visita por fotos en negro en informe de cuadrilla"/>
    <x v="5"/>
    <x v="0"/>
    <x v="11"/>
    <x v="0"/>
    <n v="0.5"/>
    <n v="0.5"/>
    <n v="0.5"/>
    <n v="0.5"/>
    <n v="0.5"/>
    <n v="0.5"/>
    <n v="0.25"/>
    <n v="0.25"/>
    <n v="0.5"/>
    <n v="0"/>
    <n v="0.5"/>
    <n v="0.9"/>
    <x v="0"/>
  </r>
  <r>
    <s v="2159753"/>
    <s v="207522122022114236"/>
    <s v="DF20227390912"/>
    <x v="227"/>
    <x v="175"/>
    <s v="AARON HUENCHUMIL"/>
    <s v="Sargento II Juan Hormazabal #4470"/>
    <s v="Peñalolén"/>
    <x v="0"/>
    <s v="Cumple"/>
    <s v="Cumple"/>
    <s v="No Aplica"/>
    <s v="No Aplica"/>
    <s v="Cumple"/>
    <s v="Cumple"/>
    <s v="No"/>
    <s v="S/N"/>
    <s v="S/N"/>
    <s v="No Aplica"/>
    <s v="No Aplica"/>
    <s v="No Aplica"/>
    <s v="Cumple"/>
    <s v="Cumple"/>
    <s v="1-Acometida en contacto con cableado de telecomunicaciones, falta altura"/>
    <x v="5"/>
    <x v="0"/>
    <x v="11"/>
    <x v="0"/>
    <n v="0.5"/>
    <n v="0.5"/>
    <n v="0.5"/>
    <n v="0.5"/>
    <n v="0.5"/>
    <n v="0.5"/>
    <n v="0.25"/>
    <n v="0.25"/>
    <n v="0.5"/>
    <n v="0.5"/>
    <n v="0.5"/>
    <n v="1"/>
    <x v="0"/>
  </r>
  <r>
    <s v="2159751"/>
    <s v="207622122022114121"/>
    <s v="DF20227460677"/>
    <x v="227"/>
    <x v="230"/>
    <s v="Cristobal toro"/>
    <s v="Vitacura 3149 dpto 42"/>
    <s v="Vitacura"/>
    <x v="0"/>
    <s v="Cumple"/>
    <s v="Cumple"/>
    <s v="No Aplica"/>
    <s v="No Aplica"/>
    <s v="Cumple"/>
    <s v="Cumple"/>
    <s v="No"/>
    <s v="S/N"/>
    <s v="S/N"/>
    <s v="Cumple"/>
    <s v="Cumple"/>
    <s v="Cumple"/>
    <s v="Cumple"/>
    <s v="Cumple Parcialmente"/>
    <s v="Falta mayor data en fotos . Sin acceso a dptos y medidores . Nadie atiende"/>
    <x v="7"/>
    <x v="0"/>
    <x v="11"/>
    <x v="0"/>
    <n v="0.5"/>
    <n v="0.5"/>
    <n v="0.5"/>
    <n v="0.5"/>
    <n v="0.5"/>
    <n v="0.5"/>
    <n v="0.25"/>
    <n v="0.25"/>
    <n v="0.5"/>
    <n v="0.5"/>
    <n v="0.17499999999999999"/>
    <n v="0.93500000000000005"/>
    <x v="1"/>
  </r>
  <r>
    <s v="2161853"/>
    <s v="207623122022170925"/>
    <s v="DF20227519996"/>
    <x v="228"/>
    <x v="247"/>
    <s v="Cristobal toro"/>
    <s v="Jose alcalde delano , gran via"/>
    <s v="Lo Barnechea"/>
    <x v="0"/>
    <s v="Cumple"/>
    <s v="Cumple"/>
    <s v="No Aplica"/>
    <s v="No Aplica"/>
    <s v="Cumple"/>
    <s v="Cumple"/>
    <s v="No"/>
    <s v="S/N"/>
    <s v="S/N"/>
    <s v="No Aplica"/>
    <s v="No Aplica"/>
    <s v="No Aplica"/>
    <s v="No Cumple"/>
    <s v="No Cumple"/>
    <s v="Problema externo , poste"/>
    <x v="8"/>
    <x v="0"/>
    <x v="11"/>
    <x v="0"/>
    <n v="0.5"/>
    <n v="0.5"/>
    <n v="0.5"/>
    <n v="0.5"/>
    <n v="0.5"/>
    <n v="0.5"/>
    <n v="0.25"/>
    <n v="0.25"/>
    <n v="0.5"/>
    <n v="0"/>
    <n v="0"/>
    <n v="0.8"/>
    <x v="1"/>
  </r>
  <r>
    <s v="2161620"/>
    <s v="207623122022153734"/>
    <s v="DF20227517355"/>
    <x v="228"/>
    <x v="251"/>
    <s v="Cristobal toro"/>
    <s v="Camino farellones km 12"/>
    <s v="Lo Barnechea"/>
    <x v="0"/>
    <s v="Cumple"/>
    <s v="Cumple"/>
    <s v="No Aplica"/>
    <s v="No Aplica"/>
    <s v="Cumple"/>
    <s v="Cumple"/>
    <s v="No"/>
    <s v="S/N"/>
    <s v="S/N"/>
    <s v="No Aplica"/>
    <s v="No Aplica"/>
    <s v="No Aplica"/>
    <s v="Cumple"/>
    <s v="Cumple"/>
    <s v="Funcionarios de servicentro copec , indican q no esta encargado , num. Incidencia corresponde a direc. El rodeo con la dehesa"/>
    <x v="8"/>
    <x v="0"/>
    <x v="11"/>
    <x v="0"/>
    <n v="0.5"/>
    <n v="0.5"/>
    <n v="0.5"/>
    <n v="0.5"/>
    <n v="0.5"/>
    <n v="0.5"/>
    <n v="0.25"/>
    <n v="0.25"/>
    <n v="0.5"/>
    <n v="0.5"/>
    <n v="0.5"/>
    <n v="1"/>
    <x v="1"/>
  </r>
  <r>
    <s v="2161604"/>
    <s v="207623122022145555"/>
    <s v="DF20227517114"/>
    <x v="228"/>
    <x v="256"/>
    <s v="Cristobal toro"/>
    <s v="Camino refugio del arrayan 17770 parc 2"/>
    <s v="Lo Barnechea"/>
    <x v="0"/>
    <s v="Cumple"/>
    <s v="Cumple"/>
    <s v="No Aplica"/>
    <s v="No Aplica"/>
    <s v="Cumple"/>
    <s v="Cumple"/>
    <s v="No"/>
    <s v="S/N"/>
    <s v="S/N"/>
    <s v="No Aplica"/>
    <s v="No Aplica"/>
    <s v="No Aplica"/>
    <s v="Cumple"/>
    <s v="Cumple"/>
    <s v="Atiende guardia . Indica q en parcela esta todo bien , q en el domicilio solo esta la asesora del hogar , no permite acceso y para evitar problemas no se toman fotografias ."/>
    <x v="8"/>
    <x v="0"/>
    <x v="11"/>
    <x v="0"/>
    <n v="0.5"/>
    <n v="0.5"/>
    <n v="0.5"/>
    <n v="0.5"/>
    <n v="0.5"/>
    <n v="0.5"/>
    <n v="0.25"/>
    <n v="0.25"/>
    <n v="0.5"/>
    <n v="0.5"/>
    <n v="0.5"/>
    <n v="1"/>
    <x v="1"/>
  </r>
  <r>
    <s v="2161403"/>
    <s v="207523122022142421"/>
    <s v="DF20227509823"/>
    <x v="228"/>
    <x v="249"/>
    <s v="AARON HUENCHUMIL"/>
    <s v="Pasaje 138 A #860"/>
    <s v="Peñalolén"/>
    <x v="0"/>
    <s v="Cumple"/>
    <s v="Cumple"/>
    <s v="No Aplica"/>
    <s v="No Aplica"/>
    <s v="Cumple"/>
    <s v="Cumple"/>
    <s v="No"/>
    <s v="S/N"/>
    <s v="S/N"/>
    <s v="No Aplica"/>
    <s v="No Aplica"/>
    <s v="No Aplica"/>
    <s v="Cumple"/>
    <s v="Cumple"/>
    <s v="1-TD sin placa (Jose Arrieta, pte calle 139) se encuentra en servicio normal"/>
    <x v="8"/>
    <x v="0"/>
    <x v="11"/>
    <x v="0"/>
    <n v="0.5"/>
    <n v="0.5"/>
    <n v="0.5"/>
    <n v="0.5"/>
    <n v="0.5"/>
    <n v="0.5"/>
    <n v="0.25"/>
    <n v="0.25"/>
    <n v="0.5"/>
    <n v="0.5"/>
    <n v="0.5"/>
    <n v="1"/>
    <x v="0"/>
  </r>
  <r>
    <s v="2161394"/>
    <s v="207523122022141409"/>
    <s v="DF20227391859"/>
    <x v="228"/>
    <x v="175"/>
    <s v="AARON HUENCHUMIL"/>
    <s v="Oriental #6909"/>
    <s v="Peñalolén"/>
    <x v="0"/>
    <s v="Cumple"/>
    <s v="Cumple"/>
    <s v="No Aplica"/>
    <s v="No Aplica"/>
    <s v="Cumple"/>
    <s v="Cumple"/>
    <s v="Si"/>
    <s v="S/N"/>
    <s v="S/N"/>
    <s v="Cumple"/>
    <s v="Cumple"/>
    <s v="Cumple"/>
    <s v="Cumple"/>
    <s v="Cumple"/>
    <s v="1-Cliente confirma suministro electrico normalizado despues de visita tecnicos  2- Caja B.T con tapa abierta y en evidente deterioro"/>
    <x v="5"/>
    <x v="0"/>
    <x v="11"/>
    <x v="0"/>
    <n v="0.5"/>
    <n v="0.5"/>
    <n v="0.5"/>
    <n v="0.5"/>
    <n v="0.5"/>
    <n v="0.5"/>
    <n v="0.25"/>
    <n v="0.25"/>
    <n v="0.5"/>
    <n v="0.5"/>
    <n v="0.5"/>
    <n v="1"/>
    <x v="0"/>
  </r>
  <r>
    <s v="2161386"/>
    <s v="207523122022140357"/>
    <s v="DF20227387747"/>
    <x v="228"/>
    <x v="167"/>
    <s v="AARON HUENCHUMIL"/>
    <s v="Parque Dos #1249"/>
    <s v="Peñalolén"/>
    <x v="0"/>
    <s v="Cumple"/>
    <s v="Cumple"/>
    <s v="No Aplica"/>
    <s v="No Aplica"/>
    <s v="Cumple"/>
    <s v="Cumple"/>
    <s v="Si"/>
    <s v="S/N"/>
    <s v="S/N"/>
    <s v="Cumple"/>
    <s v="Cumple"/>
    <s v="Cumple"/>
    <s v="Cumple"/>
    <s v="Cumple"/>
    <s v="1-Cliente pide no tomar fotografias a fachada de su domicilio  2-Confirma suministro electrico normalizado"/>
    <x v="5"/>
    <x v="0"/>
    <x v="11"/>
    <x v="0"/>
    <n v="0.5"/>
    <n v="0.5"/>
    <n v="0.5"/>
    <n v="0.5"/>
    <n v="0.5"/>
    <n v="0.5"/>
    <n v="0.25"/>
    <n v="0.25"/>
    <n v="0.5"/>
    <n v="0.5"/>
    <n v="0.5"/>
    <n v="1"/>
    <x v="0"/>
  </r>
  <r>
    <s v="2161383"/>
    <s v="207623122022135941"/>
    <s v="DF20227514456"/>
    <x v="228"/>
    <x v="254"/>
    <s v="Cristobal toro"/>
    <s v="Camino farellones SN parc  17500 lote B"/>
    <s v="Lo Barneche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1381"/>
    <s v="207623122022135734"/>
    <s v="DF20227515477"/>
    <x v="228"/>
    <x v="257"/>
    <s v="Cristobal toro"/>
    <s v="Las condes 14677 C"/>
    <s v="Lo Barnechea"/>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1"/>
  </r>
  <r>
    <s v="2161376"/>
    <s v="207523122022135032"/>
    <s v="DF20227389139"/>
    <x v="228"/>
    <x v="168"/>
    <s v="AARON HUENCHUMIL"/>
    <s v="Pasaje 82 #1435"/>
    <s v="Peñalolén"/>
    <x v="0"/>
    <s v="Cumple"/>
    <s v="Cumple"/>
    <s v="No Aplica"/>
    <s v="No Aplica"/>
    <s v="Cumple"/>
    <s v="Cumple"/>
    <s v="Si"/>
    <s v="S/N"/>
    <s v="S/N"/>
    <s v="Cumple"/>
    <s v="Cumple"/>
    <s v="Cumple"/>
    <s v="Cumple"/>
    <s v="Cumple"/>
    <s v="1- Cliente confirma estar al dia y con suministro electrico"/>
    <x v="5"/>
    <x v="0"/>
    <x v="11"/>
    <x v="0"/>
    <n v="0.5"/>
    <n v="0.5"/>
    <n v="0.5"/>
    <n v="0.5"/>
    <n v="0.5"/>
    <n v="0.5"/>
    <n v="0.25"/>
    <n v="0.25"/>
    <n v="0.5"/>
    <n v="0.5"/>
    <n v="0.5"/>
    <n v="1"/>
    <x v="0"/>
  </r>
  <r>
    <s v="2161364"/>
    <s v="207523122022133203"/>
    <s v="DF20227389211"/>
    <x v="228"/>
    <x v="168"/>
    <s v="AARON HUENCHUMIL"/>
    <s v="Cesteros #7091"/>
    <s v="Peñalolén"/>
    <x v="0"/>
    <s v="Cumple"/>
    <s v="Cumple"/>
    <s v="No Aplica"/>
    <s v="No Aplica"/>
    <s v="Cumple"/>
    <s v="Cumple"/>
    <s v="Si"/>
    <s v="Maritza Salgado"/>
    <s v="S/N"/>
    <s v="Cumple"/>
    <s v="Cumple"/>
    <s v="Cumple"/>
    <s v="Cumple"/>
    <s v="Cumple"/>
    <s v="1- Cliente confirma que se trataba de cableado de telecomunicaciones  2-Suministro electrico normal"/>
    <x v="5"/>
    <x v="0"/>
    <x v="11"/>
    <x v="0"/>
    <n v="0.5"/>
    <n v="0.5"/>
    <n v="0.5"/>
    <n v="0.5"/>
    <n v="0.5"/>
    <n v="0.5"/>
    <n v="0.25"/>
    <n v="0.25"/>
    <n v="0.5"/>
    <n v="0.5"/>
    <n v="0.5"/>
    <n v="1"/>
    <x v="0"/>
  </r>
  <r>
    <s v="2161358"/>
    <s v="207523122022131225"/>
    <s v="DF20227389714"/>
    <x v="228"/>
    <x v="151"/>
    <s v="AARON HUENCHUMIL"/>
    <s v="El Acantilado #2013"/>
    <s v="Peñalolén"/>
    <x v="0"/>
    <s v="Cumple"/>
    <s v="Cumple"/>
    <s v="No Aplica"/>
    <s v="No Aplica"/>
    <s v="Cumple"/>
    <s v="Cumple"/>
    <s v="No"/>
    <s v="S/N"/>
    <s v="S/N"/>
    <s v="No Aplica"/>
    <s v="No Aplica"/>
    <s v="No Aplica"/>
    <s v="Cumple"/>
    <s v="Cumple"/>
    <s v="1- Se retira del lugar, vecinos piensan que vienen a cortar servicio y no quieren entrar en razon , reaccionan de forma hostil"/>
    <x v="5"/>
    <x v="0"/>
    <x v="11"/>
    <x v="0"/>
    <n v="0.5"/>
    <n v="0.5"/>
    <n v="0.5"/>
    <n v="0.5"/>
    <n v="0.5"/>
    <n v="0.5"/>
    <n v="0.25"/>
    <n v="0.25"/>
    <n v="0.5"/>
    <n v="0.5"/>
    <n v="0.5"/>
    <n v="1"/>
    <x v="0"/>
  </r>
  <r>
    <s v="2161356"/>
    <s v="207623122022131457"/>
    <s v="DF20227526630"/>
    <x v="228"/>
    <x v="260"/>
    <s v="Cristobal toro"/>
    <s v="5 norte 1234 D"/>
    <s v="Lo Barnechea"/>
    <x v="0"/>
    <s v="Cumple"/>
    <s v="Cumple"/>
    <s v="No Aplica"/>
    <s v="No Aplica"/>
    <s v="Cumple"/>
    <s v="Cumple"/>
    <s v="No"/>
    <s v="S/N"/>
    <s v="S/N"/>
    <s v="No Aplica"/>
    <s v="No Aplica"/>
    <s v="No Aplica"/>
    <s v="No Cumple"/>
    <s v="No Cumple"/>
    <s v="Trabajo no contiene fotos . Sector hostil. No se toman fotos por precaucion"/>
    <x v="8"/>
    <x v="0"/>
    <x v="11"/>
    <x v="0"/>
    <n v="0.5"/>
    <n v="0.5"/>
    <n v="0.5"/>
    <n v="0.5"/>
    <n v="0.5"/>
    <n v="0.5"/>
    <n v="0.25"/>
    <n v="0.25"/>
    <n v="0.5"/>
    <n v="0"/>
    <n v="0"/>
    <n v="0.8"/>
    <x v="1"/>
  </r>
  <r>
    <s v="2161355"/>
    <s v="207623122022130919"/>
    <s v="DF20227521089"/>
    <x v="228"/>
    <x v="239"/>
    <s v="Cristobal toro"/>
    <s v="Cno de circ . Norte 1210 B"/>
    <s v="Lo Barnechea"/>
    <x v="0"/>
    <s v="Cumple"/>
    <s v="Cumple"/>
    <s v="No Aplica"/>
    <s v="No Aplica"/>
    <s v="Cumple"/>
    <s v="Cumple"/>
    <s v="No"/>
    <s v="S/N"/>
    <s v="S/N"/>
    <s v="No Aplica"/>
    <s v="No Aplica"/>
    <s v="No Aplica"/>
    <s v="Cumple"/>
    <s v="Cumple"/>
    <s v="Sector hostil . No se toman muchas fotos por precaucion"/>
    <x v="8"/>
    <x v="0"/>
    <x v="11"/>
    <x v="0"/>
    <n v="0.5"/>
    <n v="0.5"/>
    <n v="0.5"/>
    <n v="0.5"/>
    <n v="0.5"/>
    <n v="0.5"/>
    <n v="0.25"/>
    <n v="0.25"/>
    <n v="0.5"/>
    <n v="0.5"/>
    <n v="0.5"/>
    <n v="1"/>
    <x v="1"/>
  </r>
  <r>
    <s v="2161354"/>
    <s v="207523122022130339"/>
    <s v="DF20227388850"/>
    <x v="228"/>
    <x v="168"/>
    <s v="AARON HUENCHUMIL"/>
    <s v="Ventisquero #2103"/>
    <s v="Peñalolén"/>
    <x v="0"/>
    <s v="Cumple"/>
    <s v="Cumple"/>
    <s v="No Aplica"/>
    <s v="No Aplica"/>
    <s v="Cumple"/>
    <s v="Cumple"/>
    <s v="No"/>
    <s v="S/N"/>
    <s v="S/N"/>
    <s v="No Aplica"/>
    <s v="No Aplica"/>
    <s v="No Aplica"/>
    <s v="Cumple Parcialmente"/>
    <s v="Cumple"/>
    <s v="1-TD 26776 se encuentra normalizado, pero sin placa NUM. Y POS.  2- Caja B.T sin tapa"/>
    <x v="5"/>
    <x v="0"/>
    <x v="11"/>
    <x v="0"/>
    <n v="0.5"/>
    <n v="0.5"/>
    <n v="0.5"/>
    <n v="0.5"/>
    <n v="0.5"/>
    <n v="0.5"/>
    <n v="0.25"/>
    <n v="0.25"/>
    <n v="0.5"/>
    <n v="0.17499999999999999"/>
    <n v="0.5"/>
    <n v="0.93500000000000005"/>
    <x v="0"/>
  </r>
  <r>
    <s v="2161351"/>
    <s v="207623122022125237"/>
    <s v="DF20227515632"/>
    <x v="228"/>
    <x v="257"/>
    <s v="Cristobal toro"/>
    <s v="Comandante malbec 13653"/>
    <s v="Lo Barneche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1341"/>
    <s v="207623122022123358"/>
    <s v="DF20227522523"/>
    <x v="228"/>
    <x v="234"/>
    <s v="Cristobal toro"/>
    <s v="Camino turistico 11736 C 4"/>
    <s v="Lo Barnechea"/>
    <x v="0"/>
    <s v="Cumple"/>
    <s v="Cumple"/>
    <s v="No Aplica"/>
    <s v="No Aplica"/>
    <s v="Cumple"/>
    <s v="Cumple"/>
    <s v="No"/>
    <s v="S/N"/>
    <s v="S/N"/>
    <s v="No Aplica"/>
    <s v="No Aplica"/>
    <s v="No Aplica"/>
    <s v="No Cumple"/>
    <s v="No Cumple"/>
    <s v="Falta maxima de fotos exigidas   No se toma fotos de fachadas por precaucion con vecinos ."/>
    <x v="8"/>
    <x v="0"/>
    <x v="11"/>
    <x v="0"/>
    <n v="0.5"/>
    <n v="0.5"/>
    <n v="0.5"/>
    <n v="0.5"/>
    <n v="0.5"/>
    <n v="0.5"/>
    <n v="0.25"/>
    <n v="0.25"/>
    <n v="0.5"/>
    <n v="0"/>
    <n v="0"/>
    <n v="0.8"/>
    <x v="1"/>
  </r>
  <r>
    <s v="2161340"/>
    <s v="207523122022123027"/>
    <s v="DF20227384116"/>
    <x v="228"/>
    <x v="169"/>
    <s v="AARON HUENCHUMIL"/>
    <s v="Camino del Acacio #7771"/>
    <s v="Peñalolén"/>
    <x v="0"/>
    <s v="Cumple"/>
    <s v="Cumple"/>
    <s v="No Cumple"/>
    <s v="No Cumple"/>
    <s v="Cumple"/>
    <s v="Cumple"/>
    <s v="Si"/>
    <s v="Paulina Contreras"/>
    <s v="S/N"/>
    <s v="Cumple"/>
    <s v="Cumple"/>
    <s v="Cumple"/>
    <s v="Cumple"/>
    <s v="Cumple"/>
    <s v="1-Cliente confirma encontrarse con suministro electrico despues de visita de tecnicos 2-No declara codigo de material utilizado, pero si describe su uso."/>
    <x v="5"/>
    <x v="0"/>
    <x v="11"/>
    <x v="0"/>
    <n v="0.5"/>
    <n v="0.5"/>
    <n v="0"/>
    <n v="0"/>
    <n v="0.5"/>
    <n v="0.5"/>
    <n v="0.25"/>
    <n v="0.25"/>
    <n v="0.5"/>
    <n v="0.5"/>
    <n v="0.5"/>
    <n v="0.7"/>
    <x v="0"/>
  </r>
  <r>
    <s v="2161322"/>
    <s v="207523122022121247"/>
    <s v="DF20227383585"/>
    <x v="228"/>
    <x v="169"/>
    <s v="AARON HUENCHUMIL"/>
    <s v="Consistorial #6401"/>
    <s v="Peñalolén"/>
    <x v="0"/>
    <s v="Cumple"/>
    <s v="Cumple"/>
    <s v="No Aplica"/>
    <s v="No Aplica"/>
    <s v="Cumple"/>
    <s v="Cumple"/>
    <s v="Si"/>
    <s v="Roberto Gonzalez"/>
    <s v="S/N"/>
    <s v="Cumple"/>
    <s v="Cumple"/>
    <s v="Cumple"/>
    <s v="Cumple"/>
    <s v="Cumple Parcialmente"/>
    <s v="1- Cliente confirma tener suministro electrico normalizado despues de visita de tecnicos"/>
    <x v="5"/>
    <x v="0"/>
    <x v="11"/>
    <x v="0"/>
    <n v="0.5"/>
    <n v="0.5"/>
    <n v="0.5"/>
    <n v="0.5"/>
    <n v="0.5"/>
    <n v="0.5"/>
    <n v="0.25"/>
    <n v="0.25"/>
    <n v="0.5"/>
    <n v="0.5"/>
    <n v="0.17499999999999999"/>
    <n v="0.93500000000000005"/>
    <x v="0"/>
  </r>
  <r>
    <s v="2161321"/>
    <s v="207623122022121552"/>
    <s v="DF20227514238"/>
    <x v="228"/>
    <x v="259"/>
    <s v="Cristobal toro"/>
    <s v="El mirador 12333"/>
    <s v="Lo Barnechea"/>
    <x v="0"/>
    <s v="Cumple"/>
    <s v="Cumple"/>
    <s v="No Aplica"/>
    <s v="No Aplica"/>
    <s v="Cumple"/>
    <s v="Cumple"/>
    <s v="No"/>
    <s v="S/N"/>
    <s v="S/N"/>
    <s v="No Aplica"/>
    <s v="No Aplica"/>
    <s v="No Aplica"/>
    <s v="Cumple"/>
    <s v="Cumple Parcialmente"/>
    <s v="Falta mayor data en fotografias  Sin moradores ."/>
    <x v="8"/>
    <x v="0"/>
    <x v="11"/>
    <x v="0"/>
    <n v="0.5"/>
    <n v="0.5"/>
    <n v="0.5"/>
    <n v="0.5"/>
    <n v="0.5"/>
    <n v="0.5"/>
    <n v="0.25"/>
    <n v="0.25"/>
    <n v="0.5"/>
    <n v="0.5"/>
    <n v="0.17499999999999999"/>
    <n v="0.93500000000000005"/>
    <x v="1"/>
  </r>
  <r>
    <s v="2161309"/>
    <s v="207623122022120146"/>
    <s v="DF20227522086"/>
    <x v="228"/>
    <x v="234"/>
    <s v="Cristobal toro"/>
    <s v="Panoramica sur 11401"/>
    <s v="Lo Barnechea"/>
    <x v="0"/>
    <s v="Cumple"/>
    <s v="Cumple"/>
    <s v="No Cumple"/>
    <s v="No Cumple"/>
    <s v="Cumple"/>
    <s v="Cumple"/>
    <s v="Si"/>
    <s v="S/N"/>
    <s v="S/N"/>
    <s v="No Aplica"/>
    <s v="No Aplica"/>
    <s v="No Aplica"/>
    <s v="Cumple"/>
    <s v="Cumple"/>
    <s v="Atiende asesora del hogar , pero no esta al tanto de visita de personal de emergencia , no entrega datos , no permite acceso"/>
    <x v="8"/>
    <x v="0"/>
    <x v="11"/>
    <x v="0"/>
    <n v="0.5"/>
    <n v="0.5"/>
    <n v="0"/>
    <n v="0"/>
    <n v="0.5"/>
    <n v="0.5"/>
    <n v="0.25"/>
    <n v="0.25"/>
    <n v="0.5"/>
    <n v="0.5"/>
    <n v="0.5"/>
    <n v="0.7"/>
    <x v="1"/>
  </r>
  <r>
    <s v="2161308"/>
    <s v="207523122022115652"/>
    <s v="DF20227383730"/>
    <x v="228"/>
    <x v="169"/>
    <s v="AARON HUENCHUMIL"/>
    <s v="El Cipres #7411"/>
    <s v="Peñalolén"/>
    <x v="0"/>
    <s v="Cumple"/>
    <s v="Cumple"/>
    <s v="No Aplica"/>
    <s v="No Aplica"/>
    <s v="Cumple"/>
    <s v="Cumple"/>
    <s v="Si"/>
    <s v="S/N"/>
    <s v="S/N"/>
    <s v="No Aplica"/>
    <s v="No Aplica"/>
    <s v="No Aplica"/>
    <s v="Cumple Parcialmente"/>
    <s v="Cumple"/>
    <s v="1-Cliente no puede atender dice estar ocupado en reunion"/>
    <x v="5"/>
    <x v="0"/>
    <x v="11"/>
    <x v="0"/>
    <n v="0.5"/>
    <n v="0.5"/>
    <n v="0.5"/>
    <n v="0.5"/>
    <n v="0.5"/>
    <n v="0.5"/>
    <n v="0.25"/>
    <n v="0.25"/>
    <n v="0.5"/>
    <n v="0.17499999999999999"/>
    <n v="0.5"/>
    <n v="0.93500000000000005"/>
    <x v="0"/>
  </r>
  <r>
    <s v="2161303"/>
    <s v="207623122022114231"/>
    <s v="DF20227514129"/>
    <x v="228"/>
    <x v="259"/>
    <s v="Cristobal toro"/>
    <s v="Parque las pataguas 11096"/>
    <s v="Lo Barneche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1297"/>
    <s v="207623122022112720"/>
    <s v="DF20227523775"/>
    <x v="228"/>
    <x v="258"/>
    <s v="Cristobal toro"/>
    <s v="El tranque 11133"/>
    <s v="Lo Barnechea"/>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3335"/>
    <s v="207626122022163741"/>
    <s v="DF20227525281"/>
    <x v="229"/>
    <x v="235"/>
    <s v="Cristobal toro"/>
    <s v="La capitania 245 A dpto 12"/>
    <s v="Las Condes"/>
    <x v="0"/>
    <s v="Cumple"/>
    <s v="Cumple"/>
    <s v="No Aplica"/>
    <s v="No Aplica"/>
    <s v="Cumple"/>
    <s v="Cumple"/>
    <s v="No"/>
    <s v="S/N"/>
    <s v="S/N"/>
    <s v="No Aplica"/>
    <s v="No Aplica"/>
    <s v="No Aplica"/>
    <s v="Cumple"/>
    <s v="Cumple"/>
    <s v="Concerge no permite acceso ya q no se encuentra cliente en domicilio ."/>
    <x v="8"/>
    <x v="0"/>
    <x v="11"/>
    <x v="0"/>
    <n v="0.5"/>
    <n v="0.5"/>
    <n v="0.5"/>
    <n v="0.5"/>
    <n v="0.5"/>
    <n v="0.5"/>
    <n v="0.25"/>
    <n v="0.25"/>
    <n v="0.5"/>
    <n v="0.5"/>
    <n v="0.5"/>
    <n v="1"/>
    <x v="1"/>
  </r>
  <r>
    <s v="2163312"/>
    <s v="207526122022155920"/>
    <s v="DF20227391705"/>
    <x v="229"/>
    <x v="175"/>
    <s v="AARON HUENCHUMIL"/>
    <s v="Frente AV. Grecia #9126"/>
    <s v="Peñalolén"/>
    <x v="0"/>
    <s v="Cumple"/>
    <s v="Cumple"/>
    <s v="No Aplica"/>
    <s v="No Aplica"/>
    <s v="No Aplica"/>
    <s v="No Aplica"/>
    <s v="No"/>
    <s v="S/N"/>
    <s v="S/N"/>
    <s v="No Aplica"/>
    <s v="No Aplica"/>
    <s v="No Aplica"/>
    <s v="Cumple"/>
    <s v="Cumple"/>
    <s v="1-TD 9132 normal en servicio electrico  2-Poste de TD 9132 se encuentra aun chocado, requiere cambio con urgencia. Base destrozada"/>
    <x v="5"/>
    <x v="0"/>
    <x v="11"/>
    <x v="0"/>
    <n v="0.5"/>
    <n v="0.5"/>
    <n v="0.5"/>
    <n v="0.5"/>
    <n v="0.5"/>
    <n v="0.5"/>
    <n v="0.25"/>
    <n v="0.25"/>
    <n v="0.5"/>
    <n v="0.5"/>
    <n v="0.5"/>
    <n v="1"/>
    <x v="0"/>
  </r>
  <r>
    <s v="2163308"/>
    <s v="207526122022155456"/>
    <s v="DF20227391270"/>
    <x v="229"/>
    <x v="175"/>
    <s v="AARON HUENCHUMIL"/>
    <s v="Grecia #9126 dpto 31"/>
    <s v="Peñalolén"/>
    <x v="0"/>
    <s v="Cumple"/>
    <s v="Cumple"/>
    <s v="No Aplica"/>
    <s v="No Aplica"/>
    <s v="Cumple"/>
    <s v="Cumple"/>
    <s v="No"/>
    <s v="S/N"/>
    <s v="S/N"/>
    <s v="No Aplica"/>
    <s v="No Aplica"/>
    <s v="No Aplica"/>
    <s v="Cumple Parcialmente"/>
    <s v="Cumple Parcialmente"/>
    <s v="1-Cliente no se encuentra en domicilio  2- Suministro electrico normal en sector"/>
    <x v="5"/>
    <x v="0"/>
    <x v="11"/>
    <x v="0"/>
    <n v="0.5"/>
    <n v="0.5"/>
    <n v="0.5"/>
    <n v="0.5"/>
    <n v="0.5"/>
    <n v="0.5"/>
    <n v="0.25"/>
    <n v="0.25"/>
    <n v="0.5"/>
    <n v="0.17499999999999999"/>
    <n v="0.17499999999999999"/>
    <n v="0.87"/>
    <x v="0"/>
  </r>
  <r>
    <s v="2163293"/>
    <s v="207526122022154257"/>
    <s v="DF20227503282"/>
    <x v="229"/>
    <x v="236"/>
    <s v="AARON HUENCHUMIL"/>
    <s v="Valle Hermoso #1741"/>
    <s v="Peñalolén"/>
    <x v="0"/>
    <s v="Cumple"/>
    <s v="Cumple"/>
    <s v="No Aplica"/>
    <s v="No Aplica"/>
    <s v="Cumple"/>
    <s v="Cumple"/>
    <s v="No"/>
    <s v="S/N"/>
    <s v="S/N"/>
    <s v="No Aplica"/>
    <s v="No Aplica"/>
    <s v="No Aplica"/>
    <s v="Cumple"/>
    <s v="Cumple"/>
    <s v="1-Cliente no se encuentra en domicilio  2- Caja B.T sin tapa"/>
    <x v="8"/>
    <x v="0"/>
    <x v="11"/>
    <x v="0"/>
    <n v="0.5"/>
    <n v="0.5"/>
    <n v="0.5"/>
    <n v="0.5"/>
    <n v="0.5"/>
    <n v="0.5"/>
    <n v="0.25"/>
    <n v="0.25"/>
    <n v="0.5"/>
    <n v="0.5"/>
    <n v="0.5"/>
    <n v="1"/>
    <x v="0"/>
  </r>
  <r>
    <s v="2163290"/>
    <s v="207626122022154148"/>
    <s v="DF20227522763"/>
    <x v="229"/>
    <x v="234"/>
    <s v="Cristobal toro"/>
    <s v="Camino la posada 12290 dpto 301"/>
    <s v="Las Condes"/>
    <x v="0"/>
    <s v="Cumple"/>
    <s v="Cumple"/>
    <s v="No Aplica"/>
    <s v="No Aplica"/>
    <s v="Cumple"/>
    <s v="Cumple"/>
    <s v="Si"/>
    <s v="Moises alfassi"/>
    <s v="227551952"/>
    <s v="No Aplica"/>
    <s v="No Aplica"/>
    <s v="No Aplica"/>
    <s v="No Cumple"/>
    <s v="No Cumple"/>
    <s v="No existen fotografias en observaciones . No hay datos en concergeria de visita de personal de emergencia ."/>
    <x v="8"/>
    <x v="0"/>
    <x v="11"/>
    <x v="0"/>
    <n v="0.5"/>
    <n v="0.5"/>
    <n v="0.5"/>
    <n v="0.5"/>
    <n v="0.5"/>
    <n v="0.5"/>
    <n v="0.25"/>
    <n v="0.25"/>
    <n v="0.5"/>
    <n v="0"/>
    <n v="0"/>
    <n v="0.8"/>
    <x v="1"/>
  </r>
  <r>
    <s v="2163286"/>
    <s v="207526122022153031"/>
    <s v="DF20227389774"/>
    <x v="229"/>
    <x v="151"/>
    <s v="AARON HUENCHUMIL"/>
    <s v="Quebrada de Aroma #1380"/>
    <s v="Peñalolén"/>
    <x v="0"/>
    <s v="Cumple"/>
    <s v="Cumple"/>
    <s v="No Aplica"/>
    <s v="No Aplica"/>
    <s v="Cumple"/>
    <s v="Cumple"/>
    <s v="No"/>
    <s v="S/N"/>
    <s v="S/N"/>
    <s v="No Aplica"/>
    <s v="No Aplica"/>
    <s v="No Aplica"/>
    <s v="Cumple"/>
    <s v="Cumple"/>
    <s v="1-Direccion corresponde a una iglesia, nadie se encuentra  2- Acometida de cliente reparada de forma provisoria (union)"/>
    <x v="5"/>
    <x v="0"/>
    <x v="11"/>
    <x v="0"/>
    <n v="0.5"/>
    <n v="0.5"/>
    <n v="0.5"/>
    <n v="0.5"/>
    <n v="0.5"/>
    <n v="0.5"/>
    <n v="0.25"/>
    <n v="0.25"/>
    <n v="0.5"/>
    <n v="0.5"/>
    <n v="0.5"/>
    <n v="1"/>
    <x v="0"/>
  </r>
  <r>
    <s v="2163281"/>
    <s v="207626122022152051"/>
    <s v="DF20227519139"/>
    <x v="229"/>
    <x v="262"/>
    <s v="Cristobal toro"/>
    <s v="El monte 545"/>
    <s v="Las Condes"/>
    <x v="0"/>
    <s v="Cumple"/>
    <s v="Cumple"/>
    <s v="No Aplica"/>
    <s v="No Aplica"/>
    <s v="Cumple"/>
    <s v="Cumple"/>
    <s v="No"/>
    <s v="S/N"/>
    <s v="S/N"/>
    <s v="No Aplica"/>
    <s v="No Aplica"/>
    <s v="No Aplica"/>
    <s v="Cumple"/>
    <s v="Cumple"/>
    <s v="Sin moradores , empalme subt ."/>
    <x v="8"/>
    <x v="0"/>
    <x v="11"/>
    <x v="0"/>
    <n v="0.5"/>
    <n v="0.5"/>
    <n v="0.5"/>
    <n v="0.5"/>
    <n v="0.5"/>
    <n v="0.5"/>
    <n v="0.25"/>
    <n v="0.25"/>
    <n v="0.5"/>
    <n v="0.5"/>
    <n v="0.5"/>
    <n v="1"/>
    <x v="1"/>
  </r>
  <r>
    <s v="2163280"/>
    <s v="207526122022151729"/>
    <s v="DF20227383477"/>
    <x v="229"/>
    <x v="169"/>
    <s v="AARON HUENCHUMIL"/>
    <s v="Pasaje 457 #1811"/>
    <s v="Peñalolén"/>
    <x v="0"/>
    <s v="Cumple"/>
    <s v="Cumple"/>
    <s v="Cumple"/>
    <s v="Cumple"/>
    <s v="Cumple"/>
    <s v="Cumple"/>
    <s v="Si"/>
    <s v="S/N"/>
    <s v="S/N"/>
    <s v="Cumple"/>
    <s v="Cumple"/>
    <s v="Cumple"/>
    <s v="Cumple"/>
    <s v="Cumple Parcialmente"/>
    <s v="1- Cliente confirma encontrarse con suministro electrico normalizado  2-Acometida de cliente con reparacion provisoria (union)"/>
    <x v="5"/>
    <x v="0"/>
    <x v="11"/>
    <x v="0"/>
    <n v="0.5"/>
    <n v="0.5"/>
    <n v="0.5"/>
    <n v="0.5"/>
    <n v="0.5"/>
    <n v="0.5"/>
    <n v="0.25"/>
    <n v="0.25"/>
    <n v="0.5"/>
    <n v="0.5"/>
    <n v="0.17499999999999999"/>
    <n v="0.93500000000000005"/>
    <x v="0"/>
  </r>
  <r>
    <s v="2163268"/>
    <s v="207526122022145456"/>
    <s v="DF20227388537"/>
    <x v="229"/>
    <x v="168"/>
    <s v="AARON HUENCHUMIL"/>
    <s v="El Buen Camino #9909"/>
    <s v="Peñalolén"/>
    <x v="0"/>
    <s v="Cumple"/>
    <s v="Cumple"/>
    <s v="No Cumple"/>
    <s v="No Cumple"/>
    <s v="Cumple"/>
    <s v="Cumple"/>
    <s v="No"/>
    <s v="S/N"/>
    <s v="S/N"/>
    <s v="No Aplica"/>
    <s v="No Aplica"/>
    <s v="No Aplica"/>
    <s v="Cumple"/>
    <s v="Cumple Parcialmente"/>
    <s v="1-Suministro electrico normalizado en el sector  2- No declara codigo de material utilizado, pero si describe su uso"/>
    <x v="5"/>
    <x v="0"/>
    <x v="11"/>
    <x v="0"/>
    <n v="0.5"/>
    <n v="0.5"/>
    <n v="0"/>
    <n v="0"/>
    <n v="0.5"/>
    <n v="0.5"/>
    <n v="0.25"/>
    <n v="0.25"/>
    <n v="0.5"/>
    <n v="0.5"/>
    <n v="0.17499999999999999"/>
    <n v="0.63500000000000001"/>
    <x v="0"/>
  </r>
  <r>
    <s v="2163263"/>
    <s v="207526122022143915"/>
    <s v="DF20227384773"/>
    <x v="229"/>
    <x v="173"/>
    <s v="AARON HUENCHUMIL"/>
    <s v="El Buen Camino #10001 loc 2"/>
    <s v="Peñalolén"/>
    <x v="0"/>
    <s v="Cumple"/>
    <s v="Cumple"/>
    <s v="No Cumple"/>
    <s v="No Cumple"/>
    <s v="Cumple"/>
    <s v="Cumple"/>
    <s v="No"/>
    <s v="S/N"/>
    <s v="S/N"/>
    <s v="No Aplica"/>
    <s v="No Aplica"/>
    <s v="No Aplica"/>
    <s v="Cumple"/>
    <s v="Cumple"/>
    <s v="1- TD 21368 se encuentra normalizado"/>
    <x v="5"/>
    <x v="0"/>
    <x v="11"/>
    <x v="0"/>
    <n v="0.5"/>
    <n v="0.5"/>
    <n v="0"/>
    <n v="0"/>
    <n v="0.5"/>
    <n v="0.5"/>
    <n v="0.25"/>
    <n v="0.25"/>
    <n v="0.5"/>
    <n v="0.5"/>
    <n v="0.5"/>
    <n v="0.7"/>
    <x v="0"/>
  </r>
  <r>
    <s v="2163259"/>
    <s v="207526122022143621"/>
    <s v="DF20227380244"/>
    <x v="229"/>
    <x v="176"/>
    <s v="AARON HUENCHUMIL"/>
    <s v="El Buen Camino #10003"/>
    <s v="Peñalolén"/>
    <x v="0"/>
    <s v="Cumple"/>
    <s v="Cumple"/>
    <s v="No Aplica"/>
    <s v="No Aplica"/>
    <s v="Cumple"/>
    <s v="Cumple"/>
    <s v="No"/>
    <s v="S/N"/>
    <s v="S/N"/>
    <s v="No Aplica"/>
    <s v="No Aplica"/>
    <s v="No Aplica"/>
    <s v="Cumple"/>
    <s v="Cumple"/>
    <s v="1-Cliente no se encuentra en domicilio"/>
    <x v="5"/>
    <x v="0"/>
    <x v="11"/>
    <x v="0"/>
    <n v="0.5"/>
    <n v="0.5"/>
    <n v="0.5"/>
    <n v="0.5"/>
    <n v="0.5"/>
    <n v="0.5"/>
    <n v="0.25"/>
    <n v="0.25"/>
    <n v="0.5"/>
    <n v="0.5"/>
    <n v="0.5"/>
    <n v="1"/>
    <x v="0"/>
  </r>
  <r>
    <s v="2163253"/>
    <s v="207526122022142711"/>
    <s v="DF20227380234"/>
    <x v="229"/>
    <x v="176"/>
    <s v="AARON HUENCHUMIL"/>
    <s v="El Buen Camino #10003 c/B"/>
    <s v="Peñalolén"/>
    <x v="0"/>
    <s v="Cumple"/>
    <s v="Cumple"/>
    <s v="No Cumple"/>
    <s v="No Cumple"/>
    <s v="Cumple"/>
    <s v="Cumple"/>
    <s v="No"/>
    <s v="S/N"/>
    <s v="S/N"/>
    <s v="No Aplica"/>
    <s v="No Aplica"/>
    <s v="No Aplica"/>
    <s v="Cumple"/>
    <s v="Cumple"/>
    <s v="1- TD 21368 se encuentra normalizado  2-No declara codigo de material utilizado, pero si describe su uso"/>
    <x v="5"/>
    <x v="0"/>
    <x v="11"/>
    <x v="0"/>
    <n v="0.5"/>
    <n v="0.5"/>
    <n v="0"/>
    <n v="0"/>
    <n v="0.5"/>
    <n v="0.5"/>
    <n v="0.25"/>
    <n v="0.25"/>
    <n v="0.5"/>
    <n v="0.5"/>
    <n v="0.5"/>
    <n v="0.7"/>
    <x v="0"/>
  </r>
  <r>
    <s v="2163242"/>
    <s v="207526122022140606"/>
    <s v="DF20227387886"/>
    <x v="229"/>
    <x v="170"/>
    <s v="AARON HUENCHUMIL"/>
    <s v="Camino de la Tierra #9995 B parc 18"/>
    <s v="Peñalolén"/>
    <x v="0"/>
    <s v="Cumple"/>
    <s v="Cumple"/>
    <s v="No Aplica"/>
    <s v="No Aplica"/>
    <s v="Cumple"/>
    <s v="Cumple"/>
    <s v="No"/>
    <s v="S/N"/>
    <s v="S/N"/>
    <s v="No Aplica"/>
    <s v="No Aplica"/>
    <s v="No Aplica"/>
    <s v="Cumple Mayormente"/>
    <s v="Cumple"/>
    <s v="1-Suministro electrico normalizado  2- Falta sello en caja empalme"/>
    <x v="5"/>
    <x v="0"/>
    <x v="11"/>
    <x v="0"/>
    <n v="0.5"/>
    <n v="0.5"/>
    <n v="0.5"/>
    <n v="0.5"/>
    <n v="0.5"/>
    <n v="0.5"/>
    <n v="0.25"/>
    <n v="0.25"/>
    <n v="0.5"/>
    <n v="0.32500000000000001"/>
    <n v="0.5"/>
    <n v="0.96500000000000008"/>
    <x v="0"/>
  </r>
  <r>
    <s v="2163198"/>
    <s v="207526122022133430"/>
    <s v="DF20227385669"/>
    <x v="229"/>
    <x v="172"/>
    <s v="AARON HUENCHUMIL"/>
    <s v="Los Presidentes #10843"/>
    <s v="Peñalolén"/>
    <x v="0"/>
    <s v="Cumple"/>
    <s v="Cumple"/>
    <s v="No Aplica"/>
    <s v="No Aplica"/>
    <s v="No Aplica"/>
    <s v="No Aplica"/>
    <s v="Si"/>
    <s v="S/N"/>
    <s v="S/N"/>
    <s v="No Aplica"/>
    <s v="No Aplica"/>
    <s v="No Aplica"/>
    <s v="Cumple Parcialmente"/>
    <s v="Cumple"/>
    <s v="1- Asesora del hogar atiende via citofono y desconoce de visita de tecnicos en fecha del ticket"/>
    <x v="5"/>
    <x v="0"/>
    <x v="11"/>
    <x v="0"/>
    <n v="0.5"/>
    <n v="0.5"/>
    <n v="0.5"/>
    <n v="0.5"/>
    <n v="0.5"/>
    <n v="0.5"/>
    <n v="0.25"/>
    <n v="0.25"/>
    <n v="0.5"/>
    <n v="0.17499999999999999"/>
    <n v="0.5"/>
    <n v="0.93500000000000005"/>
    <x v="0"/>
  </r>
  <r>
    <s v="2163193"/>
    <s v="207526122022132556"/>
    <s v="DF20227376878"/>
    <x v="229"/>
    <x v="149"/>
    <s v="AARON HUENCHUMIL"/>
    <s v="Los Presidentes #10625"/>
    <s v="Peñalolén"/>
    <x v="0"/>
    <s v="Cumple"/>
    <s v="Cumple"/>
    <s v="No Cumple"/>
    <s v="No Cumple"/>
    <s v="Cumple"/>
    <s v="Cumple"/>
    <s v="No"/>
    <s v="S/N"/>
    <s v="S/N"/>
    <s v="No Aplica"/>
    <s v="No Aplica"/>
    <s v="No Aplica"/>
    <s v="Cumple"/>
    <s v="Cumple"/>
    <s v="1- TD 73311 se encuentra normalizado  2- No declara codigo de material utilizado, pero si describe su uso"/>
    <x v="5"/>
    <x v="0"/>
    <x v="11"/>
    <x v="0"/>
    <n v="0.5"/>
    <n v="0.5"/>
    <n v="0"/>
    <n v="0"/>
    <n v="0.5"/>
    <n v="0.5"/>
    <n v="0.25"/>
    <n v="0.25"/>
    <n v="0.5"/>
    <n v="0.5"/>
    <n v="0.5"/>
    <n v="0.7"/>
    <x v="0"/>
  </r>
  <r>
    <s v="2163184"/>
    <s v="207526122022131309"/>
    <s v="DF20227388051"/>
    <x v="229"/>
    <x v="170"/>
    <s v="AARON HUENCHUMIL"/>
    <s v="Quilin #10250"/>
    <s v="Peñalolén"/>
    <x v="0"/>
    <s v="Cumple"/>
    <s v="Cumple"/>
    <s v="No Aplica"/>
    <s v="No Aplica"/>
    <s v="Cumple"/>
    <s v="Cumple"/>
    <s v="No"/>
    <s v="S/N"/>
    <s v="S/N"/>
    <s v="No Aplica"/>
    <s v="No Aplica"/>
    <s v="No Aplica"/>
    <s v="Cumple Mayormente"/>
    <s v="Cumple"/>
    <s v="1- Cliente no se encuentra en domicilio"/>
    <x v="5"/>
    <x v="0"/>
    <x v="11"/>
    <x v="0"/>
    <n v="0.5"/>
    <n v="0.5"/>
    <n v="0.5"/>
    <n v="0.5"/>
    <n v="0.5"/>
    <n v="0.5"/>
    <n v="0.25"/>
    <n v="0.25"/>
    <n v="0.5"/>
    <n v="0.32500000000000001"/>
    <n v="0.5"/>
    <n v="0.96500000000000008"/>
    <x v="0"/>
  </r>
  <r>
    <s v="2163147"/>
    <s v="207626122022121045"/>
    <s v="DF20227519392"/>
    <x v="229"/>
    <x v="262"/>
    <s v="Cristobal toro"/>
    <s v="Providencia 2216 B LC 37 B"/>
    <s v="Providencia"/>
    <x v="0"/>
    <s v="Cumple"/>
    <s v="Cumple"/>
    <s v="No Aplica"/>
    <s v="No Aplica"/>
    <s v="Cumple"/>
    <s v="Cumple"/>
    <s v="No"/>
    <s v="S/N"/>
    <s v="S/N"/>
    <s v="No Aplica"/>
    <s v="No Aplica"/>
    <s v="No Aplica"/>
    <s v="Cumple"/>
    <s v="Cumple"/>
    <s v="Sin acceso a medidores , no se encuentra persona a cargo de acceso a medidores ."/>
    <x v="8"/>
    <x v="0"/>
    <x v="11"/>
    <x v="0"/>
    <n v="0.5"/>
    <n v="0.5"/>
    <n v="0.5"/>
    <n v="0.5"/>
    <n v="0.5"/>
    <n v="0.5"/>
    <n v="0.25"/>
    <n v="0.25"/>
    <n v="0.5"/>
    <n v="0.5"/>
    <n v="0.5"/>
    <n v="1"/>
    <x v="1"/>
  </r>
  <r>
    <s v="2163145"/>
    <s v="207626122022120849"/>
    <s v="DF20227526267"/>
    <x v="229"/>
    <x v="260"/>
    <s v="Cristobal toro"/>
    <s v="Ricardo lyon 22 LOC 1"/>
    <s v="Providencia"/>
    <x v="0"/>
    <s v="Cumple"/>
    <s v="Cumple"/>
    <s v="No Aplica"/>
    <s v="No Aplica"/>
    <s v="Cumple"/>
    <s v="Cumple"/>
    <s v="No"/>
    <s v="S/N"/>
    <s v="S/N"/>
    <s v="No Aplica"/>
    <s v="No Aplica"/>
    <s v="No Aplica"/>
    <s v="Cumple"/>
    <s v="Cumple Parcialmente"/>
    <s v="Falta mayor data en fotos . Problema externo , subt."/>
    <x v="8"/>
    <x v="0"/>
    <x v="11"/>
    <x v="0"/>
    <n v="0.5"/>
    <n v="0.5"/>
    <n v="0.5"/>
    <n v="0.5"/>
    <n v="0.5"/>
    <n v="0.5"/>
    <n v="0.25"/>
    <n v="0.25"/>
    <n v="0.5"/>
    <n v="0.5"/>
    <n v="0.17499999999999999"/>
    <n v="0.93500000000000005"/>
    <x v="1"/>
  </r>
  <r>
    <s v="2163141"/>
    <s v="207626122022120454"/>
    <s v="DF20227524745"/>
    <x v="229"/>
    <x v="253"/>
    <s v="Cristobal toro"/>
    <s v="Luis thayer ojeda 127 dpto 1102"/>
    <s v="Providencia"/>
    <x v="0"/>
    <s v="Cumple"/>
    <s v="Cumple"/>
    <s v="No Aplica"/>
    <s v="No Aplica"/>
    <s v="Cumple"/>
    <s v="Cumple"/>
    <s v="No"/>
    <s v="S/N"/>
    <s v="S/N"/>
    <s v="No Aplica"/>
    <s v="No Aplica"/>
    <s v="No Aplica"/>
    <s v="Cumple"/>
    <s v="Cumple"/>
    <s v="Sin acceso a medidores . Local cerrado"/>
    <x v="8"/>
    <x v="0"/>
    <x v="11"/>
    <x v="0"/>
    <n v="0.5"/>
    <n v="0.5"/>
    <n v="0.5"/>
    <n v="0.5"/>
    <n v="0.5"/>
    <n v="0.5"/>
    <n v="0.25"/>
    <n v="0.25"/>
    <n v="0.5"/>
    <n v="0.5"/>
    <n v="0.5"/>
    <n v="1"/>
    <x v="1"/>
  </r>
  <r>
    <s v="2163118"/>
    <s v="207626122022111918"/>
    <s v="DF20227515439"/>
    <x v="229"/>
    <x v="257"/>
    <s v="Cristobal toro"/>
    <s v="Guardia vieja 255 of. 607"/>
    <s v="Providencia"/>
    <x v="0"/>
    <s v="Cumple"/>
    <s v="Cumple"/>
    <s v="No Aplica"/>
    <s v="No Aplica"/>
    <s v="Cumple"/>
    <s v="Cumple"/>
    <s v="No"/>
    <s v="S/N"/>
    <s v="S/N"/>
    <s v="No Aplica"/>
    <s v="No Aplica"/>
    <s v="No Aplica"/>
    <s v="Cumple"/>
    <s v="Cumple"/>
    <s v="Atiende guardia , no permite acceso , indica q no hay gente en esa oficina por vacaciones . No se toman muchas fotos por precaucion tanto del edificio como del comercio en calle"/>
    <x v="8"/>
    <x v="0"/>
    <x v="11"/>
    <x v="0"/>
    <n v="0.5"/>
    <n v="0.5"/>
    <n v="0.5"/>
    <n v="0.5"/>
    <n v="0.5"/>
    <n v="0.5"/>
    <n v="0.25"/>
    <n v="0.25"/>
    <n v="0.5"/>
    <n v="0.5"/>
    <n v="0.5"/>
    <n v="1"/>
    <x v="1"/>
  </r>
  <r>
    <s v="2163083"/>
    <s v="207626122022110317"/>
    <s v="DF20227524629"/>
    <x v="229"/>
    <x v="253"/>
    <s v="Cristobal toro"/>
    <s v="La concepcion 165 of. 307"/>
    <s v="Providencia"/>
    <x v="0"/>
    <s v="Cumple"/>
    <s v="Cumple"/>
    <s v="No Aplica"/>
    <s v="No Aplica"/>
    <s v="Cumple"/>
    <s v="Cumple"/>
    <s v="No"/>
    <s v="S/N"/>
    <s v="S/N"/>
    <s v="No Aplica"/>
    <s v="No Aplica"/>
    <s v="No Aplica"/>
    <s v="Cumple"/>
    <s v="Cumple"/>
    <s v="Atiende trabajador de local , indica q esta todo bien , pero no sabe como acceder a medidores , no entrega mas datos"/>
    <x v="8"/>
    <x v="0"/>
    <x v="11"/>
    <x v="0"/>
    <n v="0.5"/>
    <n v="0.5"/>
    <n v="0.5"/>
    <n v="0.5"/>
    <n v="0.5"/>
    <n v="0.5"/>
    <n v="0.25"/>
    <n v="0.25"/>
    <n v="0.5"/>
    <n v="0.5"/>
    <n v="0.5"/>
    <n v="1"/>
    <x v="1"/>
  </r>
  <r>
    <s v="2163081"/>
    <s v="207626122022105646"/>
    <s v="DF20227522252"/>
    <x v="229"/>
    <x v="234"/>
    <s v="Cristobal toro"/>
    <s v="Providencia 1645 T32 dpto 512"/>
    <s v="Providencia"/>
    <x v="0"/>
    <s v="Cumple"/>
    <s v="Cumple"/>
    <s v="No Aplica"/>
    <s v="No Aplica"/>
    <s v="Cumple"/>
    <s v="Cumple"/>
    <s v="No"/>
    <s v="S/N"/>
    <s v="S/N"/>
    <s v="No Aplica"/>
    <s v="No Aplica"/>
    <s v="No Aplica"/>
    <s v="Cumple"/>
    <s v="Cumple Parcialmente"/>
    <s v="Atiende concerge , indica q encargado de llaves para nichos no esta operativo , no entrega mas datos"/>
    <x v="8"/>
    <x v="0"/>
    <x v="11"/>
    <x v="0"/>
    <n v="0.5"/>
    <n v="0.5"/>
    <n v="0.5"/>
    <n v="0.5"/>
    <n v="0.5"/>
    <n v="0.5"/>
    <n v="0.25"/>
    <n v="0.25"/>
    <n v="0.5"/>
    <n v="0.5"/>
    <n v="0.17499999999999999"/>
    <n v="0.93500000000000005"/>
    <x v="1"/>
  </r>
  <r>
    <s v="2163080"/>
    <s v="207626122022105426"/>
    <s v="DF20227514593"/>
    <x v="229"/>
    <x v="254"/>
    <s v="Cristobal toro"/>
    <s v="Providencia 1645 T 32 dpto 2313"/>
    <s v="Providencia"/>
    <x v="0"/>
    <s v="Cumple"/>
    <s v="Cumple"/>
    <s v="No Aplica"/>
    <s v="No Aplica"/>
    <s v="Cumple"/>
    <s v="Cumple"/>
    <s v="No"/>
    <s v="S/N"/>
    <s v="S/N"/>
    <s v="No Aplica"/>
    <s v="No Aplica"/>
    <s v="No Aplica"/>
    <s v="Cumple"/>
    <s v="Cumple Parcialmente"/>
    <s v="Falta mayor data en fotografias  Atiende concerge. Pero no esta encargado de llaves para nichos , sin moradores dpto"/>
    <x v="8"/>
    <x v="0"/>
    <x v="11"/>
    <x v="0"/>
    <n v="0.5"/>
    <n v="0.5"/>
    <n v="0.5"/>
    <n v="0.5"/>
    <n v="0.5"/>
    <n v="0.5"/>
    <n v="0.25"/>
    <n v="0.25"/>
    <n v="0.5"/>
    <n v="0.5"/>
    <n v="0.17499999999999999"/>
    <n v="0.93500000000000005"/>
    <x v="1"/>
  </r>
  <r>
    <s v="2163043"/>
    <s v="207626122022103929"/>
    <s v="DF20227524894"/>
    <x v="229"/>
    <x v="253"/>
    <s v="Cristobal toro"/>
    <s v="Almirante pastene 244 of  606"/>
    <s v="Providencia"/>
    <x v="0"/>
    <s v="Cumple"/>
    <s v="Cumple"/>
    <s v="No Aplica"/>
    <s v="No Aplica"/>
    <s v="Cumple"/>
    <s v="Cumple"/>
    <s v="Si"/>
    <s v="Cristian benaquio"/>
    <s v="222352407"/>
    <s v="Cumple"/>
    <s v="Cumple"/>
    <s v="Cumple"/>
    <s v="Cumple"/>
    <s v="Cumple"/>
    <s v="Se verifica , sin mayor observacion"/>
    <x v="8"/>
    <x v="0"/>
    <x v="11"/>
    <x v="0"/>
    <n v="0.5"/>
    <n v="0.5"/>
    <n v="0.5"/>
    <n v="0.5"/>
    <n v="0.5"/>
    <n v="0.5"/>
    <n v="0.25"/>
    <n v="0.25"/>
    <n v="0.5"/>
    <n v="0.5"/>
    <n v="0.5"/>
    <n v="1"/>
    <x v="1"/>
  </r>
  <r>
    <s v="2165046"/>
    <s v="207527122022162310"/>
    <s v="DF20227377851"/>
    <x v="230"/>
    <x v="150"/>
    <s v="AARON HUENCHUMIL"/>
    <s v="Tobalaba #7464 A24"/>
    <s v="Peñalolén"/>
    <x v="0"/>
    <s v="Cumple"/>
    <s v="Cumple"/>
    <s v="Cumple"/>
    <s v="Cumple"/>
    <s v="Cumple"/>
    <s v="Cumple"/>
    <s v="No"/>
    <s v="S/N"/>
    <s v="S/N"/>
    <s v="No Aplica"/>
    <s v="No Aplica"/>
    <s v="No Aplica"/>
    <s v="Cumple"/>
    <s v="Cumple Parcialmente"/>
    <s v="1-TD 8209 se encuentra normalizado"/>
    <x v="5"/>
    <x v="0"/>
    <x v="11"/>
    <x v="0"/>
    <n v="0.5"/>
    <n v="0.5"/>
    <n v="0.5"/>
    <n v="0.5"/>
    <n v="0.5"/>
    <n v="0.5"/>
    <n v="0.25"/>
    <n v="0.25"/>
    <n v="0.5"/>
    <n v="0.5"/>
    <n v="0.17499999999999999"/>
    <n v="0.93500000000000005"/>
    <x v="0"/>
  </r>
  <r>
    <s v="2165034"/>
    <s v="207527122022160308"/>
    <s v="DF20227384367"/>
    <x v="230"/>
    <x v="173"/>
    <s v="AARON HUENCHUMIL"/>
    <s v="Camino Peñalolen #637"/>
    <s v="Peñalolén"/>
    <x v="0"/>
    <s v="Cumple"/>
    <s v="Cumple"/>
    <s v="No Aplica"/>
    <s v="No Aplica"/>
    <s v="Cumple"/>
    <s v="Cumple"/>
    <s v="No"/>
    <s v="S/N"/>
    <s v="S/N"/>
    <s v="No Aplica"/>
    <s v="No Aplica"/>
    <s v="No Aplica"/>
    <s v="Cumple"/>
    <s v="Cumple"/>
    <s v="1-Cliente no se encuentra en domicilio"/>
    <x v="5"/>
    <x v="0"/>
    <x v="11"/>
    <x v="0"/>
    <n v="0.5"/>
    <n v="0.5"/>
    <n v="0.5"/>
    <n v="0.5"/>
    <n v="0.5"/>
    <n v="0.5"/>
    <n v="0.25"/>
    <n v="0.25"/>
    <n v="0.5"/>
    <n v="0.5"/>
    <n v="0.5"/>
    <n v="1"/>
    <x v="0"/>
  </r>
  <r>
    <s v="2165029"/>
    <s v="207527122022154819"/>
    <s v="DF20227392492"/>
    <x v="230"/>
    <x v="155"/>
    <s v="AARON HUENCHUMIL"/>
    <s v="Jose Arrieta #9868 D dpto 28"/>
    <s v="Peñalolén"/>
    <x v="0"/>
    <s v="Cumple"/>
    <s v="Cumple"/>
    <s v="No Aplica"/>
    <s v="No Aplica"/>
    <s v="No Aplica"/>
    <s v="No Aplica"/>
    <s v="No"/>
    <s v="S/N"/>
    <s v="S/N"/>
    <s v="No Aplica"/>
    <s v="No Aplica"/>
    <s v="No Aplica"/>
    <s v="Cumple"/>
    <s v="Cumple Parcialmente"/>
    <s v="1- Suministro electrico normal en el sector"/>
    <x v="5"/>
    <x v="0"/>
    <x v="11"/>
    <x v="0"/>
    <n v="0.5"/>
    <n v="0.5"/>
    <n v="0.5"/>
    <n v="0.5"/>
    <n v="0.5"/>
    <n v="0.5"/>
    <n v="0.25"/>
    <n v="0.25"/>
    <n v="0.5"/>
    <n v="0.5"/>
    <n v="0.17499999999999999"/>
    <n v="0.93500000000000005"/>
    <x v="0"/>
  </r>
  <r>
    <s v="2165026"/>
    <s v="207527122022154358"/>
    <s v="DF20227391173"/>
    <x v="230"/>
    <x v="175"/>
    <s v="AARON HUENCHUMIL"/>
    <s v="Jose Arrieta #9868 D dpto 14"/>
    <s v="Peñalolén"/>
    <x v="0"/>
    <s v="Cumple"/>
    <s v="Cumple"/>
    <s v="No Cumple"/>
    <s v="No Cumple"/>
    <s v="Cumple"/>
    <s v="Cumple"/>
    <s v="No"/>
    <s v="S/N"/>
    <s v="S/N"/>
    <s v="No Aplica"/>
    <s v="No Aplica"/>
    <s v="No Aplica"/>
    <s v="Cumple"/>
    <s v="Cumple Parcialmente"/>
    <s v="1-Sector en suministro electrico normalizado"/>
    <x v="5"/>
    <x v="0"/>
    <x v="11"/>
    <x v="0"/>
    <n v="0.5"/>
    <n v="0.5"/>
    <n v="0"/>
    <n v="0"/>
    <n v="0.5"/>
    <n v="0.5"/>
    <n v="0.25"/>
    <n v="0.25"/>
    <n v="0.5"/>
    <n v="0.5"/>
    <n v="0.17499999999999999"/>
    <n v="0.63500000000000001"/>
    <x v="0"/>
  </r>
  <r>
    <s v="2165017"/>
    <s v="207527122022151936"/>
    <s v="DF20227389524"/>
    <x v="230"/>
    <x v="151"/>
    <s v="AARON HUENCHUMIL"/>
    <s v="Las Vertientes #9739 C/A"/>
    <s v="Peñalolén"/>
    <x v="0"/>
    <s v="Cumple"/>
    <s v="Cumple"/>
    <s v="No Aplica"/>
    <s v="No Aplica"/>
    <s v="Cumple"/>
    <s v="Cumple"/>
    <s v="No"/>
    <s v="S/N"/>
    <s v="S/N"/>
    <s v="No Aplica"/>
    <s v="No Aplica"/>
    <s v="No Aplica"/>
    <s v="Cumple"/>
    <s v="Cumple Parcialmente"/>
    <s v="1-TD sin placa se encuentra en servicio normal"/>
    <x v="5"/>
    <x v="0"/>
    <x v="11"/>
    <x v="0"/>
    <n v="0.5"/>
    <n v="0.5"/>
    <n v="0.5"/>
    <n v="0.5"/>
    <n v="0.5"/>
    <n v="0.5"/>
    <n v="0.25"/>
    <n v="0.25"/>
    <n v="0.5"/>
    <n v="0.5"/>
    <n v="0.17499999999999999"/>
    <n v="0.93500000000000005"/>
    <x v="0"/>
  </r>
  <r>
    <s v="2165012"/>
    <s v="207527122022150307"/>
    <s v="DF20227389626"/>
    <x v="230"/>
    <x v="168"/>
    <s v="AARON HUENCHUMIL"/>
    <s v="Volcan Llullaillaco #8788"/>
    <s v="Peñalolén"/>
    <x v="0"/>
    <s v="Cumple"/>
    <s v="Cumple"/>
    <s v="Cumple"/>
    <s v="Cumple"/>
    <s v="Cumple"/>
    <s v="Cumple"/>
    <s v="No"/>
    <s v="S/N"/>
    <s v="S/N"/>
    <s v="No Aplica"/>
    <s v="No Aplica"/>
    <s v="No Aplica"/>
    <s v="No Cumple"/>
    <s v="No Cumple"/>
    <s v="1-DESC. FUS. 58083 se encuentra normalizado"/>
    <x v="5"/>
    <x v="0"/>
    <x v="11"/>
    <x v="0"/>
    <n v="0.5"/>
    <n v="0.5"/>
    <n v="0.5"/>
    <n v="0.5"/>
    <n v="0.5"/>
    <n v="0.5"/>
    <n v="0.25"/>
    <n v="0.25"/>
    <n v="0.5"/>
    <n v="0"/>
    <n v="0"/>
    <n v="0.8"/>
    <x v="0"/>
  </r>
  <r>
    <s v="2165004"/>
    <s v="207527122022145133"/>
    <s v="DF20227510691"/>
    <x v="230"/>
    <x v="249"/>
    <s v="AARON HUENCHUMIL"/>
    <s v="Quebrada de Camarones #1390"/>
    <s v="Peñalolén"/>
    <x v="0"/>
    <s v="Cumple"/>
    <s v="Cumple"/>
    <s v="No Cumple"/>
    <s v="No Cumple"/>
    <s v="Cumple"/>
    <s v="Cumple"/>
    <s v="No"/>
    <s v="S/N"/>
    <s v="S/N"/>
    <s v="No Aplica"/>
    <s v="No Aplica"/>
    <s v="No Aplica"/>
    <s v="Cumple"/>
    <s v="Cumple"/>
    <s v="1-Se aprecia acometida reparada de forma provisoria (union) 2- No declara codigo de material utilizado, pero si describe su uso"/>
    <x v="8"/>
    <x v="0"/>
    <x v="11"/>
    <x v="0"/>
    <n v="0.5"/>
    <n v="0.5"/>
    <n v="0"/>
    <n v="0"/>
    <n v="0.5"/>
    <n v="0.5"/>
    <n v="0.25"/>
    <n v="0.25"/>
    <n v="0.5"/>
    <n v="0.5"/>
    <n v="0.5"/>
    <n v="0.7"/>
    <x v="0"/>
  </r>
  <r>
    <s v="2165001"/>
    <s v="207527122022143935"/>
    <s v="DF20227507929"/>
    <x v="230"/>
    <x v="240"/>
    <s v="AARON HUENCHUMIL"/>
    <s v="Lago Cochrane #1170"/>
    <s v="Peñalolén"/>
    <x v="0"/>
    <s v="Cumple"/>
    <s v="Cumple"/>
    <s v="No Aplica"/>
    <s v="No Aplica"/>
    <s v="Cumple"/>
    <s v="Cumple"/>
    <s v="No"/>
    <s v="S/N"/>
    <s v="S/N"/>
    <s v="No Aplica"/>
    <s v="No Aplica"/>
    <s v="No Aplica"/>
    <s v="Cumple"/>
    <s v="Cumple"/>
    <s v="1-A.P se encuentra en servicio normal  2- Caja empalme de A.P con vidrio roto"/>
    <x v="8"/>
    <x v="0"/>
    <x v="11"/>
    <x v="0"/>
    <n v="0.5"/>
    <n v="0.5"/>
    <n v="0.5"/>
    <n v="0.5"/>
    <n v="0.5"/>
    <n v="0.5"/>
    <n v="0.25"/>
    <n v="0.25"/>
    <n v="0.5"/>
    <n v="0.5"/>
    <n v="0.5"/>
    <n v="1"/>
    <x v="0"/>
  </r>
  <r>
    <s v="2164996"/>
    <s v="207527122022142955"/>
    <s v="DF20227390635"/>
    <x v="230"/>
    <x v="151"/>
    <s v="AARON HUENCHUMIL"/>
    <s v="Lago Gris #8177"/>
    <s v="Peñalolén"/>
    <x v="0"/>
    <s v="Cumple"/>
    <s v="Cumple"/>
    <s v="No Aplica"/>
    <s v="No Aplica"/>
    <s v="Cumple"/>
    <s v="Cumple"/>
    <s v="No"/>
    <s v="S/N"/>
    <s v="S/N"/>
    <s v="No Aplica"/>
    <s v="No Aplica"/>
    <s v="No Aplica"/>
    <s v="Cumple"/>
    <s v="Cumple Parcialmente"/>
    <s v="1-Sector conflictivo, se evita tomar fotografia a fachada domicilio"/>
    <x v="5"/>
    <x v="0"/>
    <x v="11"/>
    <x v="0"/>
    <n v="0.5"/>
    <n v="0.5"/>
    <n v="0.5"/>
    <n v="0.5"/>
    <n v="0.5"/>
    <n v="0.5"/>
    <n v="0.25"/>
    <n v="0.25"/>
    <n v="0.5"/>
    <n v="0.5"/>
    <n v="0.17499999999999999"/>
    <n v="0.93500000000000005"/>
    <x v="0"/>
  </r>
  <r>
    <s v="2164990"/>
    <s v="207627122022141945"/>
    <s v="DF20227526555"/>
    <x v="230"/>
    <x v="260"/>
    <s v="Cristobal toro"/>
    <s v="Manquehue 966 TC dpto 1703"/>
    <s v="Las Condes"/>
    <x v="0"/>
    <s v="Cumple"/>
    <s v="Cumple"/>
    <s v="No Aplica"/>
    <s v="No Aplica"/>
    <s v="Cumple"/>
    <s v="Cumple"/>
    <s v="No"/>
    <s v="S/N"/>
    <s v="S/N"/>
    <s v="No Aplica"/>
    <s v="No Aplica"/>
    <s v="No Aplica"/>
    <s v="No Cumple"/>
    <s v="No Cumple"/>
    <s v="Concerge no permite acceso para estacionamiento dentro de condominio q es solo para visitas indica .  Sin acceso a medidores"/>
    <x v="8"/>
    <x v="0"/>
    <x v="11"/>
    <x v="0"/>
    <n v="0.5"/>
    <n v="0.5"/>
    <n v="0.5"/>
    <n v="0.5"/>
    <n v="0.5"/>
    <n v="0.5"/>
    <n v="0.25"/>
    <n v="0.25"/>
    <n v="0.5"/>
    <n v="0"/>
    <n v="0"/>
    <n v="0.8"/>
    <x v="1"/>
  </r>
  <r>
    <s v="2164982"/>
    <s v="207527122022140506"/>
    <s v="DF20227503213"/>
    <x v="230"/>
    <x v="236"/>
    <s v="AARON HUENCHUMIL"/>
    <s v="Maullin #8961"/>
    <s v="Peñalolén"/>
    <x v="0"/>
    <s v="Cumple"/>
    <s v="Cumple"/>
    <s v="No Aplica"/>
    <s v="No Aplica"/>
    <s v="Cumple"/>
    <s v="Cumple"/>
    <s v="No"/>
    <s v="S/N"/>
    <s v="S/N"/>
    <s v="No Aplica"/>
    <s v="No Aplica"/>
    <s v="No Aplica"/>
    <s v="Cumple"/>
    <s v="Cumple"/>
    <s v="1-Acometida en buena altura y bien templada"/>
    <x v="8"/>
    <x v="0"/>
    <x v="11"/>
    <x v="0"/>
    <n v="0.5"/>
    <n v="0.5"/>
    <n v="0.5"/>
    <n v="0.5"/>
    <n v="0.5"/>
    <n v="0.5"/>
    <n v="0.25"/>
    <n v="0.25"/>
    <n v="0.5"/>
    <n v="0.5"/>
    <n v="0.5"/>
    <n v="1"/>
    <x v="0"/>
  </r>
  <r>
    <s v="2164977"/>
    <s v="207527122022135657"/>
    <s v="DF20227388144"/>
    <x v="230"/>
    <x v="170"/>
    <s v="AARON HUENCHUMIL"/>
    <s v="Puerto Varas #9003"/>
    <s v="Peñalolén"/>
    <x v="0"/>
    <s v="Cumple"/>
    <s v="Cumple"/>
    <s v="No Aplica"/>
    <s v="No Aplica"/>
    <s v="Cumple"/>
    <s v="Cumple"/>
    <s v="No"/>
    <s v="S/N"/>
    <s v="S/N"/>
    <s v="No Aplica"/>
    <s v="No Aplica"/>
    <s v="No Aplica"/>
    <s v="Cumple"/>
    <s v="Cumple"/>
    <s v="1-Suministro electrico normal en sector  2-Se requiere poda, para red B.T en contacto con arbol"/>
    <x v="5"/>
    <x v="0"/>
    <x v="11"/>
    <x v="0"/>
    <n v="0.5"/>
    <n v="0.5"/>
    <n v="0.5"/>
    <n v="0.5"/>
    <n v="0.5"/>
    <n v="0.5"/>
    <n v="0.25"/>
    <n v="0.25"/>
    <n v="0.5"/>
    <n v="0.5"/>
    <n v="0.5"/>
    <n v="1"/>
    <x v="0"/>
  </r>
  <r>
    <s v="2164971"/>
    <s v="207527122022134050"/>
    <s v="DF20227505587"/>
    <x v="230"/>
    <x v="248"/>
    <s v="AARON HUENCHUMIL"/>
    <s v="Cheuquel #2235"/>
    <s v="Peñalolén"/>
    <x v="0"/>
    <s v="Cumple"/>
    <s v="Cumple"/>
    <s v="No Aplica"/>
    <s v="No Aplica"/>
    <s v="Cumple"/>
    <s v="Cumple"/>
    <s v="No"/>
    <s v="S/N"/>
    <s v="S/N"/>
    <s v="No Aplica"/>
    <s v="No Aplica"/>
    <s v="No Aplica"/>
    <s v="Cumple"/>
    <s v="Cumple"/>
    <s v="1-Cliente no se encuentra en domicilio"/>
    <x v="8"/>
    <x v="0"/>
    <x v="11"/>
    <x v="0"/>
    <n v="0.5"/>
    <n v="0.5"/>
    <n v="0.5"/>
    <n v="0.5"/>
    <n v="0.5"/>
    <n v="0.5"/>
    <n v="0.25"/>
    <n v="0.25"/>
    <n v="0.5"/>
    <n v="0.5"/>
    <n v="0.5"/>
    <n v="1"/>
    <x v="0"/>
  </r>
  <r>
    <s v="2164957"/>
    <s v="207527122022132141"/>
    <s v="DF20227383689"/>
    <x v="230"/>
    <x v="169"/>
    <s v="AARON HUENCHUMIL"/>
    <s v="Pasaje 9 #1851"/>
    <s v="Peñalolén"/>
    <x v="0"/>
    <s v="Cumple"/>
    <s v="Cumple"/>
    <s v="No Aplica"/>
    <s v="No Aplica"/>
    <s v="Cumple"/>
    <s v="Cumple"/>
    <s v="No"/>
    <s v="S/N"/>
    <s v="S/N"/>
    <s v="No Aplica"/>
    <s v="No Aplica"/>
    <s v="No Aplica"/>
    <s v="Cumple Mayormente"/>
    <s v="Cumple Parcialmente"/>
    <s v="1-Suministro electrico normalizado  2- Caja B.T con tapa abierta"/>
    <x v="5"/>
    <x v="0"/>
    <x v="11"/>
    <x v="0"/>
    <n v="0.5"/>
    <n v="0.5"/>
    <n v="0.5"/>
    <n v="0.5"/>
    <n v="0.5"/>
    <n v="0.5"/>
    <n v="0.25"/>
    <n v="0.25"/>
    <n v="0.5"/>
    <n v="0.32500000000000001"/>
    <n v="0.17499999999999999"/>
    <n v="0.9"/>
    <x v="0"/>
  </r>
  <r>
    <s v="2164892"/>
    <s v="207627122022131037"/>
    <s v="DF20227523936"/>
    <x v="230"/>
    <x v="258"/>
    <s v="Cristobal toro"/>
    <s v="Alonso de cordova 4555 dpto 603"/>
    <s v="Las Condes"/>
    <x v="0"/>
    <s v="Cumple"/>
    <s v="Cumple"/>
    <s v="No Aplica"/>
    <s v="No Aplica"/>
    <s v="Cumple"/>
    <s v="Cumple"/>
    <s v="Si"/>
    <s v="S/N"/>
    <s v="S/N"/>
    <s v="No Aplica"/>
    <s v="No Aplica"/>
    <s v="No Aplica"/>
    <s v="Cumple"/>
    <s v="Cumple"/>
    <s v="Concerge no permite acceso , piensa q voy a cortar suministro y no se encientra cliente en dpto , indica q ya le paso y no puede acompañar ya q no puede dejar sola la concergeria"/>
    <x v="8"/>
    <x v="0"/>
    <x v="11"/>
    <x v="0"/>
    <n v="0.5"/>
    <n v="0.5"/>
    <n v="0.5"/>
    <n v="0.5"/>
    <n v="0.5"/>
    <n v="0.5"/>
    <n v="0.25"/>
    <n v="0.25"/>
    <n v="0.5"/>
    <n v="0.5"/>
    <n v="0.5"/>
    <n v="1"/>
    <x v="1"/>
  </r>
  <r>
    <s v="2164888"/>
    <s v="207627122022130502"/>
    <s v="DF20227513489"/>
    <x v="230"/>
    <x v="255"/>
    <s v="Cristobal toro"/>
    <s v="Costanera sur fte 2710."/>
    <s v="Las Condes"/>
    <x v="0"/>
    <s v="Cumple"/>
    <s v="Cumple"/>
    <s v="No Aplica"/>
    <s v="No Aplica"/>
    <s v="Cumple"/>
    <s v="Cumple"/>
    <s v="No"/>
    <s v="S/N"/>
    <s v="S/N"/>
    <s v="No Aplica"/>
    <s v="No Aplica"/>
    <s v="No Aplica"/>
    <s v="Cumple"/>
    <s v="Cumple"/>
    <s v="Num. Incidencia corresponde a vitacura sur con helvecia . Problema externo , subterraneo"/>
    <x v="8"/>
    <x v="0"/>
    <x v="11"/>
    <x v="0"/>
    <n v="0.5"/>
    <n v="0.5"/>
    <n v="0.5"/>
    <n v="0.5"/>
    <n v="0.5"/>
    <n v="0.5"/>
    <n v="0.25"/>
    <n v="0.25"/>
    <n v="0.5"/>
    <n v="0.5"/>
    <n v="0.5"/>
    <n v="1"/>
    <x v="1"/>
  </r>
  <r>
    <s v="2164886"/>
    <s v="207627122022130229"/>
    <s v="DF20227512864"/>
    <x v="230"/>
    <x v="255"/>
    <s v="Cristobal toro"/>
    <s v="Vitacura 2824 P2"/>
    <s v="Las Condes"/>
    <x v="0"/>
    <s v="Cumple"/>
    <s v="Cumple"/>
    <s v="No Aplica"/>
    <s v="No Aplica"/>
    <s v="Cumple"/>
    <s v="Cumple"/>
    <s v="Si"/>
    <s v="S/N"/>
    <s v="S/N"/>
    <s v="No Aplica"/>
    <s v="No Aplica"/>
    <s v="No Aplica"/>
    <s v="No Cumple"/>
    <s v="No Cumple"/>
    <s v="Atiende persona , pero no esta al tanto de visita de personal de emergencia. No se toman mas fotos para prevenir problemas con inquilinos"/>
    <x v="8"/>
    <x v="0"/>
    <x v="11"/>
    <x v="0"/>
    <n v="0.5"/>
    <n v="0.5"/>
    <n v="0.5"/>
    <n v="0.5"/>
    <n v="0.5"/>
    <n v="0.5"/>
    <n v="0.25"/>
    <n v="0.25"/>
    <n v="0.5"/>
    <n v="0"/>
    <n v="0"/>
    <n v="0.8"/>
    <x v="1"/>
  </r>
  <r>
    <s v="2164875"/>
    <s v="207627122022124553"/>
    <s v="DF20227527068"/>
    <x v="230"/>
    <x v="252"/>
    <s v="Cristobal toro"/>
    <s v="Presidente errazuriz 3750 31"/>
    <s v="Las Condes"/>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4873"/>
    <s v="207627122022124328"/>
    <s v="DF20227522264"/>
    <x v="230"/>
    <x v="234"/>
    <s v="Cristobal toro"/>
    <s v="Andres bello 2777 of  1001"/>
    <s v="Las Condes"/>
    <x v="0"/>
    <s v="Cumple"/>
    <s v="Cumple"/>
    <s v="No Aplica"/>
    <s v="No Aplica"/>
    <s v="Cumple"/>
    <s v="Cumple"/>
    <s v="No"/>
    <s v="S/N"/>
    <s v="S/N"/>
    <s v="No Aplica"/>
    <s v="No Aplica"/>
    <s v="No Aplica"/>
    <s v="Cumple"/>
    <s v="Cumple"/>
    <s v="Atiende guardia , dice q en esa oficina todo bien , no permite acceso si no es caso de emergencia , protocolo del edificio"/>
    <x v="8"/>
    <x v="0"/>
    <x v="11"/>
    <x v="0"/>
    <n v="0.5"/>
    <n v="0.5"/>
    <n v="0.5"/>
    <n v="0.5"/>
    <n v="0.5"/>
    <n v="0.5"/>
    <n v="0.25"/>
    <n v="0.25"/>
    <n v="0.5"/>
    <n v="0.5"/>
    <n v="0.5"/>
    <n v="1"/>
    <x v="1"/>
  </r>
  <r>
    <s v="2166479"/>
    <s v="207528122022163601"/>
    <s v="DF20227390351"/>
    <x v="231"/>
    <x v="151"/>
    <s v="AARON HUENCHUMIL"/>
    <s v="La Florida / G. Alderete"/>
    <s v="Peñalolén"/>
    <x v="0"/>
    <s v="Cumple"/>
    <s v="Cumple"/>
    <s v="No Aplica"/>
    <s v="No Aplica"/>
    <s v="Cumple"/>
    <s v="Cumple"/>
    <s v="No"/>
    <s v="S/N"/>
    <s v="S/N"/>
    <s v="No Aplica"/>
    <s v="No Aplica"/>
    <s v="No Aplica"/>
    <s v="Cumple"/>
    <s v="Cumple"/>
    <s v="1-Sector con suministro electrico normalizado"/>
    <x v="5"/>
    <x v="0"/>
    <x v="11"/>
    <x v="0"/>
    <n v="0.5"/>
    <n v="0.5"/>
    <n v="0.5"/>
    <n v="0.5"/>
    <n v="0.5"/>
    <n v="0.5"/>
    <n v="0.25"/>
    <n v="0.25"/>
    <n v="0.5"/>
    <n v="0.5"/>
    <n v="0.5"/>
    <n v="1"/>
    <x v="0"/>
  </r>
  <r>
    <s v="2166468"/>
    <s v="207528122022160129"/>
    <s v="DF20227383690"/>
    <x v="231"/>
    <x v="169"/>
    <s v="AARON HUENCHUMIL"/>
    <s v="Calle 3 #1308"/>
    <s v="Peñalolén"/>
    <x v="0"/>
    <s v="Cumple"/>
    <s v="Cumple"/>
    <s v="No Aplica"/>
    <s v="No Aplica"/>
    <s v="Cumple"/>
    <s v="Cumple"/>
    <s v="No"/>
    <s v="S/N"/>
    <s v="S/N"/>
    <s v="No Aplica"/>
    <s v="No Aplica"/>
    <s v="No Aplica"/>
    <s v="Cumple"/>
    <s v="Cumple"/>
    <s v="1- Se llega a direccion y jovenes se encontraban en pelea a puños, se opta por no bajar a tomar fotografias  2- Suministro electrico normal en sector"/>
    <x v="5"/>
    <x v="0"/>
    <x v="11"/>
    <x v="0"/>
    <n v="0.5"/>
    <n v="0.5"/>
    <n v="0.5"/>
    <n v="0.5"/>
    <n v="0.5"/>
    <n v="0.5"/>
    <n v="0.25"/>
    <n v="0.25"/>
    <n v="0.5"/>
    <n v="0.5"/>
    <n v="0.5"/>
    <n v="1"/>
    <x v="0"/>
  </r>
  <r>
    <s v="2166456"/>
    <s v="207528122022154754"/>
    <s v="DF20227390507"/>
    <x v="231"/>
    <x v="151"/>
    <s v="AARON HUENCHUMIL"/>
    <s v="Pasaje 3 #1970"/>
    <s v="Peñalolén"/>
    <x v="0"/>
    <s v="Cumple"/>
    <s v="Cumple"/>
    <s v="No Aplica"/>
    <s v="No Aplica"/>
    <s v="Cumple"/>
    <s v="Cumple"/>
    <s v="No"/>
    <s v="S/N"/>
    <s v="S/N"/>
    <s v="No Aplica"/>
    <s v="No Aplica"/>
    <s v="No Aplica"/>
    <s v="Cumple"/>
    <s v="Cumple Parcialmente"/>
    <s v="1-Direccion exacta:  ANGAMOS #1970"/>
    <x v="5"/>
    <x v="0"/>
    <x v="11"/>
    <x v="0"/>
    <n v="0.5"/>
    <n v="0.5"/>
    <n v="0.5"/>
    <n v="0.5"/>
    <n v="0.5"/>
    <n v="0.5"/>
    <n v="0.25"/>
    <n v="0.25"/>
    <n v="0.5"/>
    <n v="0.5"/>
    <n v="0.17499999999999999"/>
    <n v="0.93500000000000005"/>
    <x v="0"/>
  </r>
  <r>
    <s v="2166445"/>
    <s v="207528122022151052"/>
    <s v="DF20227389492"/>
    <x v="231"/>
    <x v="168"/>
    <s v="AARON HUENCHUMIL"/>
    <s v="Jose Arrieta / Combate de Iquique"/>
    <s v="Peñalolén"/>
    <x v="0"/>
    <s v="Cumple"/>
    <s v="Cumple"/>
    <s v="No Aplica"/>
    <s v="No Aplica"/>
    <s v="Cumple"/>
    <s v="Cumple"/>
    <s v="No"/>
    <s v="S/N"/>
    <s v="S/N"/>
    <s v="No Aplica"/>
    <s v="No Aplica"/>
    <s v="No Aplica"/>
    <s v="Cumple Mayormente"/>
    <s v="Cumple"/>
    <s v="1-RECO. 87715 se encuentra en servicio normal  2- Sector con suministro electrico normalizado"/>
    <x v="5"/>
    <x v="0"/>
    <x v="11"/>
    <x v="0"/>
    <n v="0.5"/>
    <n v="0.5"/>
    <n v="0.5"/>
    <n v="0.5"/>
    <n v="0.5"/>
    <n v="0.5"/>
    <n v="0.25"/>
    <n v="0.25"/>
    <n v="0.5"/>
    <n v="0.32500000000000001"/>
    <n v="0.5"/>
    <n v="0.96500000000000008"/>
    <x v="0"/>
  </r>
  <r>
    <s v="2166435"/>
    <s v="207528122022144744"/>
    <s v="DF20227383228"/>
    <x v="231"/>
    <x v="171"/>
    <s v="AARON HUENCHUMIL"/>
    <s v="Calle 433 #1746"/>
    <s v="Peñalolén"/>
    <x v="0"/>
    <s v="Cumple"/>
    <s v="Cumple"/>
    <s v="No Aplica"/>
    <s v="No Aplica"/>
    <s v="Cumple"/>
    <s v="Cumple"/>
    <s v="No"/>
    <s v="S/N"/>
    <s v="S/N"/>
    <s v="No Aplica"/>
    <s v="No Aplica"/>
    <s v="No Aplica"/>
    <s v="Cumple"/>
    <s v="Cumple"/>
    <s v="1-Cliente no se encuentra en domicilio  2-Acometida bien templada y buena altura"/>
    <x v="5"/>
    <x v="0"/>
    <x v="11"/>
    <x v="0"/>
    <n v="0.5"/>
    <n v="0.5"/>
    <n v="0.5"/>
    <n v="0.5"/>
    <n v="0.5"/>
    <n v="0.5"/>
    <n v="0.25"/>
    <n v="0.25"/>
    <n v="0.5"/>
    <n v="0.5"/>
    <n v="0.5"/>
    <n v="1"/>
    <x v="0"/>
  </r>
  <r>
    <s v="2166421"/>
    <s v="207528122022142455"/>
    <s v="DF20227392651"/>
    <x v="231"/>
    <x v="155"/>
    <s v="AARON HUENCHUMIL"/>
    <s v="Puelches #1974"/>
    <s v="Peñalolén"/>
    <x v="0"/>
    <s v="Cumple"/>
    <s v="Cumple"/>
    <s v="No Cumple"/>
    <s v="No Cumple"/>
    <s v="Cumple"/>
    <s v="Cumple"/>
    <s v="Si"/>
    <s v="Margarita Leon"/>
    <s v="S/N"/>
    <s v="Cumple"/>
    <s v="Cumple"/>
    <s v="Cumple"/>
    <s v="Cumple"/>
    <s v="Cumple Parcialmente"/>
    <s v="1- Cliente confirma encontrarse con suministro electrico normalizado desde la visita de los tecnicos 2- No declara codigo de material utilizado, pero si describen su uso"/>
    <x v="5"/>
    <x v="0"/>
    <x v="11"/>
    <x v="0"/>
    <n v="0.5"/>
    <n v="0.5"/>
    <n v="0"/>
    <n v="0"/>
    <n v="0.5"/>
    <n v="0.5"/>
    <n v="0.25"/>
    <n v="0.25"/>
    <n v="0.5"/>
    <n v="0.5"/>
    <n v="0.17499999999999999"/>
    <n v="0.63500000000000001"/>
    <x v="0"/>
  </r>
  <r>
    <s v="2166404"/>
    <s v="207528122022140624"/>
    <s v="DF20227390627"/>
    <x v="231"/>
    <x v="151"/>
    <s v="AARON HUENCHUMIL"/>
    <s v="Winenbagos #6745"/>
    <s v="Peñalolén"/>
    <x v="0"/>
    <s v="Cumple"/>
    <s v="Cumple"/>
    <s v="Cumple"/>
    <s v="Cumple"/>
    <s v="Cumple"/>
    <s v="Cumple"/>
    <s v="Si"/>
    <s v="S/N"/>
    <s v="S/N"/>
    <s v="Cumple"/>
    <s v="Cumple"/>
    <s v="Cumple"/>
    <s v="Cumple"/>
    <s v="Cumple Parcialmente"/>
    <s v="1- Cliente no desea compartir su nombre, se encuentra molesto por la intermitencia en los meses que le llega la boleta"/>
    <x v="5"/>
    <x v="0"/>
    <x v="11"/>
    <x v="0"/>
    <n v="0.5"/>
    <n v="0.5"/>
    <n v="0.5"/>
    <n v="0.5"/>
    <n v="0.5"/>
    <n v="0.5"/>
    <n v="0.25"/>
    <n v="0.25"/>
    <n v="0.5"/>
    <n v="0.5"/>
    <n v="0.17499999999999999"/>
    <n v="0.93500000000000005"/>
    <x v="0"/>
  </r>
  <r>
    <s v="2166400"/>
    <s v="207528122022134812"/>
    <s v="DF20227388439"/>
    <x v="231"/>
    <x v="168"/>
    <s v="AARON HUENCHUMIL"/>
    <s v="Los Presidentes #8000"/>
    <s v="Peñalolén"/>
    <x v="0"/>
    <s v="Cumple"/>
    <s v="Cumple"/>
    <s v="No Aplica"/>
    <s v="No Aplica"/>
    <s v="Cumple"/>
    <s v="Cumple"/>
    <s v="No"/>
    <s v="S/N"/>
    <s v="S/N"/>
    <s v="No Aplica"/>
    <s v="No Aplica"/>
    <s v="No Aplica"/>
    <s v="Cumple"/>
    <s v="Cumple Parcialmente"/>
    <s v="1- Tapa en mal estado corresponde a camara subterranea electrica  2-Requiere cambio con urgencia y mantencion dentro de camara"/>
    <x v="5"/>
    <x v="0"/>
    <x v="11"/>
    <x v="0"/>
    <n v="0.5"/>
    <n v="0.5"/>
    <n v="0.5"/>
    <n v="0.5"/>
    <n v="0.5"/>
    <n v="0.5"/>
    <n v="0.25"/>
    <n v="0.25"/>
    <n v="0.5"/>
    <n v="0.5"/>
    <n v="0.17499999999999999"/>
    <n v="0.93500000000000005"/>
    <x v="0"/>
  </r>
  <r>
    <s v="2166394"/>
    <s v="207628122022133801"/>
    <s v="DF20227520470"/>
    <x v="231"/>
    <x v="239"/>
    <s v="Cristobal toro"/>
    <s v="Maruri 1137"/>
    <s v="Independencia"/>
    <x v="0"/>
    <s v="Cumple"/>
    <s v="Cumple"/>
    <s v="No Aplica"/>
    <s v="No Aplica"/>
    <s v="Cumple"/>
    <s v="Cumple"/>
    <s v="No"/>
    <s v="S/N"/>
    <s v="S/N"/>
    <s v="No Aplica"/>
    <s v="No Aplica"/>
    <s v="No Aplica"/>
    <s v="Cumple"/>
    <s v="Cumple"/>
    <s v="No se toman muchas fotos por precaucion , sin moradores"/>
    <x v="8"/>
    <x v="0"/>
    <x v="11"/>
    <x v="0"/>
    <n v="0.5"/>
    <n v="0.5"/>
    <n v="0.5"/>
    <n v="0.5"/>
    <n v="0.5"/>
    <n v="0.5"/>
    <n v="0.25"/>
    <n v="0.25"/>
    <n v="0.5"/>
    <n v="0.5"/>
    <n v="0.5"/>
    <n v="1"/>
    <x v="1"/>
  </r>
  <r>
    <s v="2166390"/>
    <s v="207528122022133129"/>
    <s v="DF20227504541"/>
    <x v="231"/>
    <x v="237"/>
    <s v="AARON HUENCHUMIL"/>
    <s v="Los Alerces #2391"/>
    <s v="Peñalolén"/>
    <x v="0"/>
    <s v="Cumple"/>
    <s v="Cumple"/>
    <s v="No Cumple"/>
    <s v="No Cumple"/>
    <s v="Cumple"/>
    <s v="Cumple"/>
    <s v="No"/>
    <s v="S/N"/>
    <s v="S/N"/>
    <s v="No Aplica"/>
    <s v="No Aplica"/>
    <s v="No Aplica"/>
    <s v="Cumple"/>
    <s v="Cumple"/>
    <s v="1- Cliente no se encuentra en domicilio  2-No declara codigo de material utilizado, pero si describe su uso"/>
    <x v="8"/>
    <x v="0"/>
    <x v="11"/>
    <x v="0"/>
    <n v="0.5"/>
    <n v="0.5"/>
    <n v="0"/>
    <n v="0"/>
    <n v="0.5"/>
    <n v="0.5"/>
    <n v="0.25"/>
    <n v="0.25"/>
    <n v="0.5"/>
    <n v="0.5"/>
    <n v="0.5"/>
    <n v="0.7"/>
    <x v="0"/>
  </r>
  <r>
    <s v="2166382"/>
    <s v="207528122022131845"/>
    <s v="DF20227504662"/>
    <x v="231"/>
    <x v="237"/>
    <s v="AARON HUENCHUMIL"/>
    <s v="El Arrayan Sur #6891"/>
    <s v="Peñalolén"/>
    <x v="0"/>
    <s v="Cumple"/>
    <s v="Cumple"/>
    <s v="No Cumple"/>
    <s v="No Cumple"/>
    <s v="Cumple"/>
    <s v="Cumple"/>
    <s v="Si"/>
    <s v="Rosemarie Fieg"/>
    <s v="S/N"/>
    <s v="Cumple"/>
    <s v="Cumple"/>
    <s v="Cumple"/>
    <s v="Cumple"/>
    <s v="Cumple"/>
    <s v="1- Cliente con suministro electrico normalizado  2-No declara codigo de material utilizado, pero si describe su uso"/>
    <x v="8"/>
    <x v="0"/>
    <x v="11"/>
    <x v="0"/>
    <n v="0.5"/>
    <n v="0.5"/>
    <n v="0"/>
    <n v="0"/>
    <n v="0.5"/>
    <n v="0.5"/>
    <n v="0.25"/>
    <n v="0.25"/>
    <n v="0.5"/>
    <n v="0.5"/>
    <n v="0.5"/>
    <n v="0.7"/>
    <x v="0"/>
  </r>
  <r>
    <s v="2166375"/>
    <s v="207528122022130555"/>
    <s v="DF20227391311"/>
    <x v="231"/>
    <x v="175"/>
    <s v="AARON HUENCHUMIL"/>
    <s v="Las Viñas #6941"/>
    <s v="Peñalolén"/>
    <x v="0"/>
    <s v="Cumple"/>
    <s v="Cumple"/>
    <s v="No Aplica"/>
    <s v="No Aplica"/>
    <s v="Cumple"/>
    <s v="Cumple"/>
    <s v="No"/>
    <s v="S/N"/>
    <s v="S/N"/>
    <s v="No Aplica"/>
    <s v="No Aplica"/>
    <s v="No Aplica"/>
    <s v="Cumple"/>
    <s v="Cumple Parcialmente"/>
    <s v="1- Cliente no se encuentra en domicilio  2-Acometida bien templada"/>
    <x v="5"/>
    <x v="0"/>
    <x v="11"/>
    <x v="0"/>
    <n v="0.5"/>
    <n v="0.5"/>
    <n v="0.5"/>
    <n v="0.5"/>
    <n v="0.5"/>
    <n v="0.5"/>
    <n v="0.25"/>
    <n v="0.25"/>
    <n v="0.5"/>
    <n v="0.5"/>
    <n v="0.17499999999999999"/>
    <n v="0.93500000000000005"/>
    <x v="0"/>
  </r>
  <r>
    <s v="2166361"/>
    <s v="207528122022124347"/>
    <s v="DF20227383497"/>
    <x v="231"/>
    <x v="169"/>
    <s v="AARON HUENCHUMIL"/>
    <s v="Pasaje 9 #5679"/>
    <s v="Peñalolén"/>
    <x v="0"/>
    <s v="Cumple"/>
    <s v="Cumple"/>
    <s v="No Aplica"/>
    <s v="No Aplica"/>
    <s v="Cumple"/>
    <s v="Cumple"/>
    <s v="No"/>
    <s v="S/N"/>
    <s v="S/N"/>
    <s v="No Aplica"/>
    <s v="No Aplica"/>
    <s v="No Aplica"/>
    <s v="Cumple Parcialmente"/>
    <s v="Cumple Parcialmente"/>
    <s v="1-Se evita tonar fotografias debido a pasaje conflictivo, gente drogandose"/>
    <x v="5"/>
    <x v="0"/>
    <x v="11"/>
    <x v="0"/>
    <n v="0.5"/>
    <n v="0.5"/>
    <n v="0.5"/>
    <n v="0.5"/>
    <n v="0.5"/>
    <n v="0.5"/>
    <n v="0.25"/>
    <n v="0.25"/>
    <n v="0.5"/>
    <n v="0.17499999999999999"/>
    <n v="0.17499999999999999"/>
    <n v="0.87"/>
    <x v="0"/>
  </r>
  <r>
    <s v="2166358"/>
    <s v="207528122022123716"/>
    <s v="DF20227390158"/>
    <x v="231"/>
    <x v="151"/>
    <s v="AARON HUENCHUMIL"/>
    <s v="El Chuncho #6009"/>
    <s v="Peñalolén"/>
    <x v="0"/>
    <s v="Cumple"/>
    <s v="Cumple"/>
    <s v="No Aplica"/>
    <s v="No Aplica"/>
    <s v="Cumple"/>
    <s v="Cumple"/>
    <s v="No"/>
    <s v="S/N"/>
    <s v="S/N"/>
    <s v="No Aplica"/>
    <s v="No Aplica"/>
    <s v="No Aplica"/>
    <s v="Cumple"/>
    <s v="Cumple"/>
    <s v="1- Cliente no se encuentra en domicilio"/>
    <x v="5"/>
    <x v="0"/>
    <x v="11"/>
    <x v="0"/>
    <n v="0.5"/>
    <n v="0.5"/>
    <n v="0.5"/>
    <n v="0.5"/>
    <n v="0.5"/>
    <n v="0.5"/>
    <n v="0.25"/>
    <n v="0.25"/>
    <n v="0.5"/>
    <n v="0.5"/>
    <n v="0.5"/>
    <n v="1"/>
    <x v="0"/>
  </r>
  <r>
    <s v="2166342"/>
    <s v="207628122022121444"/>
    <s v="DF20227511562"/>
    <x v="231"/>
    <x v="243"/>
    <s v="Cristobal toro"/>
    <s v="Independencia 2298 dpto 305"/>
    <s v="Independencia"/>
    <x v="0"/>
    <s v="Cumple"/>
    <s v="Cumple"/>
    <s v="No Aplica"/>
    <s v="No Aplica"/>
    <s v="No Aplica"/>
    <s v="No Aplica"/>
    <s v="No"/>
    <s v="S/N"/>
    <s v="S/N"/>
    <s v="No Aplica"/>
    <s v="No Aplica"/>
    <s v="No Aplica"/>
    <s v="Cumple"/>
    <s v="Cumple"/>
    <s v="Sector hostil . Atiende concerge , pero no permite accesp ya q no se encuentra en dpto ."/>
    <x v="8"/>
    <x v="0"/>
    <x v="11"/>
    <x v="0"/>
    <n v="0.5"/>
    <n v="0.5"/>
    <n v="0.5"/>
    <n v="0.5"/>
    <n v="0.5"/>
    <n v="0.5"/>
    <n v="0.25"/>
    <n v="0.25"/>
    <n v="0.5"/>
    <n v="0.5"/>
    <n v="0.5"/>
    <n v="1"/>
    <x v="1"/>
  </r>
  <r>
    <s v="2166154"/>
    <s v="207628122022114640"/>
    <s v="DF20227513407"/>
    <x v="231"/>
    <x v="255"/>
    <s v="Cristobal toro"/>
    <s v="Recoleta 1760 dpto 1007"/>
    <s v="Recoleta"/>
    <x v="0"/>
    <s v="Cumple"/>
    <s v="Cumple"/>
    <s v="No Aplica"/>
    <s v="No Aplica"/>
    <s v="Cumple"/>
    <s v="Cumple"/>
    <s v="No"/>
    <s v="S/N"/>
    <s v="S/N"/>
    <s v="No Aplica"/>
    <s v="No Aplica"/>
    <s v="No Aplica"/>
    <s v="Cumple"/>
    <s v="Cumple"/>
    <s v="Atiende concerge , indica q no hay gente en dpto y tiene q haber para poder ingresar a medidores . No se toman fotos para evitar problemas"/>
    <x v="8"/>
    <x v="0"/>
    <x v="11"/>
    <x v="0"/>
    <n v="0.5"/>
    <n v="0.5"/>
    <n v="0.5"/>
    <n v="0.5"/>
    <n v="0.5"/>
    <n v="0.5"/>
    <n v="0.25"/>
    <n v="0.25"/>
    <n v="0.5"/>
    <n v="0.5"/>
    <n v="0.5"/>
    <n v="1"/>
    <x v="1"/>
  </r>
  <r>
    <s v="2166140"/>
    <s v="207628122022112707"/>
    <s v="DF20227522565"/>
    <x v="231"/>
    <x v="234"/>
    <s v="Cristobal toro"/>
    <s v="Calle g 980"/>
    <s v="Recoleta"/>
    <x v="0"/>
    <s v="Cumple"/>
    <s v="Cumple"/>
    <s v="No Cumple"/>
    <s v="No Cumple"/>
    <s v="Cumple"/>
    <s v="Cumple"/>
    <s v="No"/>
    <s v="S/N"/>
    <s v="S/N"/>
    <s v="No Aplica"/>
    <s v="No Aplica"/>
    <s v="No Aplica"/>
    <s v="Cumple"/>
    <s v="Cumple"/>
    <s v="Sector hostil . Sin moradores ."/>
    <x v="8"/>
    <x v="0"/>
    <x v="11"/>
    <x v="0"/>
    <n v="0.5"/>
    <n v="0.5"/>
    <n v="0"/>
    <n v="0"/>
    <n v="0.5"/>
    <n v="0.5"/>
    <n v="0.25"/>
    <n v="0.25"/>
    <n v="0.5"/>
    <n v="0.5"/>
    <n v="0.5"/>
    <n v="0.7"/>
    <x v="1"/>
  </r>
  <r>
    <s v="2166128"/>
    <s v="207628122022110812"/>
    <s v="DF20227518091"/>
    <x v="231"/>
    <x v="251"/>
    <s v="Cristobal toro"/>
    <s v="El salto 1651 casa 6"/>
    <s v="Recoleta"/>
    <x v="0"/>
    <s v="Cumple"/>
    <s v="Cumple"/>
    <s v="No Aplica"/>
    <s v="No Aplica"/>
    <s v="Cumple"/>
    <s v="Cumple"/>
    <s v="No"/>
    <s v="S/N"/>
    <s v="S/N"/>
    <s v="No Aplica"/>
    <s v="No Aplica"/>
    <s v="No Aplica"/>
    <s v="No Cumple"/>
    <s v="No Cumple"/>
    <s v="Falta maxima de fotos exigidas . Mas data . Sin moradores , sin acceso a medidores"/>
    <x v="8"/>
    <x v="0"/>
    <x v="11"/>
    <x v="0"/>
    <n v="0.5"/>
    <n v="0.5"/>
    <n v="0.5"/>
    <n v="0.5"/>
    <n v="0.5"/>
    <n v="0.5"/>
    <n v="0.25"/>
    <n v="0.25"/>
    <n v="0.5"/>
    <n v="0"/>
    <n v="0"/>
    <n v="0.8"/>
    <x v="1"/>
  </r>
  <r>
    <s v="2166118"/>
    <s v="207628122022105450"/>
    <s v="DF20227522734"/>
    <x v="231"/>
    <x v="234"/>
    <s v="Cristobal toro"/>
    <s v="Ernesto pinto larraguibel 219 3PC"/>
    <s v="Recoleta"/>
    <x v="0"/>
    <s v="Cumple"/>
    <s v="Cumple"/>
    <s v="No Aplica"/>
    <s v="No Aplica"/>
    <s v="Cumple"/>
    <s v="Cumple"/>
    <s v="No"/>
    <s v="S/N"/>
    <s v="S/N"/>
    <s v="No Aplica"/>
    <s v="No Aplica"/>
    <s v="No Aplica"/>
    <s v="Cumple"/>
    <s v="Cumple"/>
    <s v="Sin acceso a medidores   Sin mayor observacion"/>
    <x v="8"/>
    <x v="0"/>
    <x v="11"/>
    <x v="0"/>
    <n v="0.5"/>
    <n v="0.5"/>
    <n v="0.5"/>
    <n v="0.5"/>
    <n v="0.5"/>
    <n v="0.5"/>
    <n v="0.25"/>
    <n v="0.25"/>
    <n v="0.5"/>
    <n v="0.5"/>
    <n v="0.5"/>
    <n v="1"/>
    <x v="1"/>
  </r>
  <r>
    <s v="2166116"/>
    <s v="207628122022105046"/>
    <s v="DF20227524870"/>
    <x v="231"/>
    <x v="253"/>
    <s v="Cristobal toro"/>
    <s v="Rio de janeiro 401"/>
    <s v="Recoleta"/>
    <x v="0"/>
    <s v="Cumple"/>
    <s v="Cumple"/>
    <s v="No Aplica"/>
    <s v="No Aplica"/>
    <s v="Cumple"/>
    <s v="Cumple"/>
    <s v="No"/>
    <s v="S/N"/>
    <s v="S/N"/>
    <s v="No Aplica"/>
    <s v="No Aplica"/>
    <s v="No Aplica"/>
    <s v="Cumple"/>
    <s v="Cumple"/>
    <s v="Sin moradores , local conercial cerrado  Empalme .subte."/>
    <x v="8"/>
    <x v="0"/>
    <x v="11"/>
    <x v="0"/>
    <n v="0.5"/>
    <n v="0.5"/>
    <n v="0.5"/>
    <n v="0.5"/>
    <n v="0.5"/>
    <n v="0.5"/>
    <n v="0.25"/>
    <n v="0.25"/>
    <n v="0.5"/>
    <n v="0.5"/>
    <n v="0.5"/>
    <n v="1"/>
    <x v="1"/>
  </r>
  <r>
    <s v="2167637"/>
    <s v="207529122022173535"/>
    <s v="DF20227507948"/>
    <x v="232"/>
    <x v="240"/>
    <s v="AARON HUENCHUMIL"/>
    <s v="Ema Valderrama #2869"/>
    <s v="La Reina"/>
    <x v="0"/>
    <s v="Cumple"/>
    <s v="Cumple"/>
    <s v="No Aplica"/>
    <s v="No Aplica"/>
    <s v="Cumple"/>
    <s v="Cumple"/>
    <s v="Si"/>
    <s v="Hector Diaz"/>
    <s v="S/N"/>
    <s v="Cumple"/>
    <s v="Cumple"/>
    <s v="Cumple"/>
    <s v="Cumple"/>
    <s v="Cumple"/>
    <s v="1- Cliente con suministro electrico normalizado"/>
    <x v="8"/>
    <x v="0"/>
    <x v="11"/>
    <x v="0"/>
    <n v="0.5"/>
    <n v="0.5"/>
    <n v="0.5"/>
    <n v="0.5"/>
    <n v="0.5"/>
    <n v="0.5"/>
    <n v="0.25"/>
    <n v="0.25"/>
    <n v="0.5"/>
    <n v="0.5"/>
    <n v="0.5"/>
    <n v="1"/>
    <x v="0"/>
  </r>
  <r>
    <s v="2167622"/>
    <s v="207529122022170647"/>
    <s v="DF20227510148"/>
    <x v="232"/>
    <x v="249"/>
    <s v="AARON HUENCHUMIL"/>
    <s v="Luis Vivanco Castro #7408"/>
    <s v="La Reina"/>
    <x v="0"/>
    <s v="Cumple"/>
    <s v="Cumple"/>
    <s v="No Cumple"/>
    <s v="No Cumple"/>
    <s v="Cumple"/>
    <s v="Cumple"/>
    <s v="No"/>
    <s v="S/N"/>
    <s v="S/N"/>
    <s v="No Aplica"/>
    <s v="No Aplica"/>
    <s v="No Aplica"/>
    <s v="Cumple"/>
    <s v="Cumple"/>
    <s v="1-Sector con suministro electrico normalizado  2-No declara codigo de material utilizado, pero si describe su uso"/>
    <x v="8"/>
    <x v="0"/>
    <x v="11"/>
    <x v="0"/>
    <n v="0.5"/>
    <n v="0.5"/>
    <n v="0"/>
    <n v="0"/>
    <n v="0.5"/>
    <n v="0.5"/>
    <n v="0.25"/>
    <n v="0.25"/>
    <n v="0.5"/>
    <n v="0.5"/>
    <n v="0.5"/>
    <n v="0.7"/>
    <x v="0"/>
  </r>
  <r>
    <s v="2167611"/>
    <s v="207529122022164216"/>
    <s v="DF20227373846"/>
    <x v="232"/>
    <x v="139"/>
    <s v="AARON HUENCHUMIL"/>
    <s v="Alvaro Casanova #1020"/>
    <s v="Peñalolén"/>
    <x v="0"/>
    <s v="Cumple"/>
    <s v="Cumple"/>
    <s v="No Aplica"/>
    <s v="No Aplica"/>
    <s v="Cumple"/>
    <s v="Cumple"/>
    <s v="No"/>
    <s v="S/N"/>
    <s v="S/N"/>
    <s v="No Aplica"/>
    <s v="No Aplica"/>
    <s v="No Aplica"/>
    <s v="Cumple"/>
    <s v="Cumple Parcialmente"/>
    <s v="1-Suministro Electrico normal en sector"/>
    <x v="5"/>
    <x v="0"/>
    <x v="11"/>
    <x v="0"/>
    <n v="0.5"/>
    <n v="0.5"/>
    <n v="0.5"/>
    <n v="0.5"/>
    <n v="0.5"/>
    <n v="0.5"/>
    <n v="0.25"/>
    <n v="0.25"/>
    <n v="0.5"/>
    <n v="0.5"/>
    <n v="0.17499999999999999"/>
    <n v="0.93500000000000005"/>
    <x v="0"/>
  </r>
  <r>
    <s v="2167606"/>
    <s v="207629122022163051"/>
    <s v="DF20227505379"/>
    <x v="232"/>
    <x v="237"/>
    <s v="Cristobal toro"/>
    <s v="Artemio gutierrez 1535"/>
    <s v="Santiago"/>
    <x v="0"/>
    <s v="Cumple"/>
    <s v="Cumple"/>
    <s v="No Aplica"/>
    <s v="No Aplica"/>
    <s v="Cumple"/>
    <s v="Cumple"/>
    <s v="No"/>
    <s v="S/N"/>
    <s v="S/N"/>
    <s v="No Aplica"/>
    <s v="No Aplica"/>
    <s v="No Aplica"/>
    <s v="Cumple"/>
    <s v="Cumple Parcialmente"/>
    <s v="Falta mayir data en fotografias . Sin moradores"/>
    <x v="8"/>
    <x v="0"/>
    <x v="11"/>
    <x v="0"/>
    <n v="0.5"/>
    <n v="0.5"/>
    <n v="0.5"/>
    <n v="0.5"/>
    <n v="0.5"/>
    <n v="0.5"/>
    <n v="0.25"/>
    <n v="0.25"/>
    <n v="0.5"/>
    <n v="0.5"/>
    <n v="0.17499999999999999"/>
    <n v="0.93500000000000005"/>
    <x v="1"/>
  </r>
  <r>
    <s v="2167604"/>
    <s v="207529122022162242"/>
    <s v="DF20227509927"/>
    <x v="232"/>
    <x v="249"/>
    <s v="AARON HUENCHUMIL"/>
    <s v="Valenzuela Llanos #623"/>
    <s v="La Reina"/>
    <x v="0"/>
    <s v="Cumple"/>
    <s v="Cumple"/>
    <s v="No Cumple"/>
    <s v="No Cumple"/>
    <s v="Cumple"/>
    <s v="Cumple"/>
    <s v="Si"/>
    <s v="S/N"/>
    <s v="S/N"/>
    <s v="Cumple"/>
    <s v="Cumple"/>
    <s v="Cumple"/>
    <s v="Cumple"/>
    <s v="Cumple"/>
    <s v="1- Cliente con suministro electrico normalizado  2- No declara codigo de ITM 40A utilizado 3-Falta sello externo en caja empalme"/>
    <x v="8"/>
    <x v="0"/>
    <x v="11"/>
    <x v="0"/>
    <n v="0.5"/>
    <n v="0.5"/>
    <n v="0"/>
    <n v="0"/>
    <n v="0.5"/>
    <n v="0.5"/>
    <n v="0.25"/>
    <n v="0.25"/>
    <n v="0.5"/>
    <n v="0.5"/>
    <n v="0.5"/>
    <n v="0.7"/>
    <x v="0"/>
  </r>
  <r>
    <s v="2167596"/>
    <s v="207529122022160744"/>
    <s v="DF20227504013"/>
    <x v="232"/>
    <x v="244"/>
    <s v="AARON HUENCHUMIL"/>
    <s v="Toconao #657"/>
    <s v="La Reina"/>
    <x v="0"/>
    <s v="Cumple"/>
    <s v="Cumple"/>
    <s v="No Cumple"/>
    <s v="No Cumple"/>
    <s v="Cumple"/>
    <s v="Cumple"/>
    <s v="No"/>
    <s v="S/N"/>
    <s v="S/N"/>
    <s v="No Aplica"/>
    <s v="No Aplica"/>
    <s v="No Aplica"/>
    <s v="Cumple"/>
    <s v="Cumple"/>
    <s v="1- TD 6811 se encuentra normalizado  2-No declara codigo de material utilizado, pero si describe su uso"/>
    <x v="8"/>
    <x v="0"/>
    <x v="11"/>
    <x v="0"/>
    <n v="0.5"/>
    <n v="0.5"/>
    <n v="0"/>
    <n v="0"/>
    <n v="0.5"/>
    <n v="0.5"/>
    <n v="0.25"/>
    <n v="0.25"/>
    <n v="0.5"/>
    <n v="0.5"/>
    <n v="0.5"/>
    <n v="0.7"/>
    <x v="0"/>
  </r>
  <r>
    <s v="2167579"/>
    <s v="207529122022154614"/>
    <s v="DF20227507454"/>
    <x v="232"/>
    <x v="246"/>
    <s v="AARON HUENCHUMIL"/>
    <s v="Simon Bolivar #7324 Casa J"/>
    <s v="La Reina"/>
    <x v="0"/>
    <s v="Cumple"/>
    <s v="Cumple"/>
    <s v="No Aplica"/>
    <s v="No Aplica"/>
    <s v="Cumple"/>
    <s v="Cumple"/>
    <s v="No"/>
    <s v="S/N"/>
    <s v="S/N"/>
    <s v="No Aplica"/>
    <s v="No Aplica"/>
    <s v="No Aplica"/>
    <s v="Cumple"/>
    <s v="Cumple"/>
    <s v="1-Cliente no se encuentra en domicilio  2-Suministro electrico normal en sector"/>
    <x v="8"/>
    <x v="0"/>
    <x v="11"/>
    <x v="0"/>
    <n v="0.5"/>
    <n v="0.5"/>
    <n v="0.5"/>
    <n v="0.5"/>
    <n v="0.5"/>
    <n v="0.5"/>
    <n v="0.25"/>
    <n v="0.25"/>
    <n v="0.5"/>
    <n v="0.5"/>
    <n v="0.5"/>
    <n v="1"/>
    <x v="0"/>
  </r>
  <r>
    <s v="2167577"/>
    <s v="207629122022154610"/>
    <s v="DF20227504427"/>
    <x v="232"/>
    <x v="244"/>
    <s v="Cristobal toro"/>
    <s v="Melipilla 1448"/>
    <s v="Santiago"/>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1"/>
  </r>
  <r>
    <s v="2167570"/>
    <s v="207629122022153558"/>
    <s v="DF20227502498"/>
    <x v="232"/>
    <x v="266"/>
    <s v="Cristobal toro"/>
    <s v="San dionisio 2647"/>
    <s v="Santiago"/>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7568"/>
    <s v="207529122022153413"/>
    <s v="DF20227385644"/>
    <x v="232"/>
    <x v="173"/>
    <s v="AARON HUENCHUMIL"/>
    <s v="Monseñor Edawards #678"/>
    <s v="Peñalolén"/>
    <x v="0"/>
    <s v="Cumple"/>
    <s v="Cumple"/>
    <s v="No Aplica"/>
    <s v="No Aplica"/>
    <s v="Cumple"/>
    <s v="Cumple"/>
    <s v="No"/>
    <s v="S/N"/>
    <s v="S/N"/>
    <s v="No Aplica"/>
    <s v="No Aplica"/>
    <s v="No Aplica"/>
    <s v="Cumple"/>
    <s v="Cumple"/>
    <s v="1- A.P normalizado en sector"/>
    <x v="5"/>
    <x v="0"/>
    <x v="11"/>
    <x v="0"/>
    <n v="0.5"/>
    <n v="0.5"/>
    <n v="0.5"/>
    <n v="0.5"/>
    <n v="0.5"/>
    <n v="0.5"/>
    <n v="0.25"/>
    <n v="0.25"/>
    <n v="0.5"/>
    <n v="0.5"/>
    <n v="0.5"/>
    <n v="1"/>
    <x v="0"/>
  </r>
  <r>
    <s v="2167563"/>
    <s v="207529122022151953"/>
    <s v="DF20227506256"/>
    <x v="232"/>
    <x v="245"/>
    <s v="AARON HUENCHUMIL"/>
    <s v="Carlos Nazaret #348"/>
    <s v="La Reina"/>
    <x v="0"/>
    <s v="Cumple"/>
    <s v="Cumple"/>
    <s v="No Aplica"/>
    <s v="No Aplica"/>
    <s v="Cumple"/>
    <s v="Cumple"/>
    <s v="No"/>
    <s v="S/N"/>
    <s v="S/N"/>
    <s v="No Aplica"/>
    <s v="No Aplica"/>
    <s v="No Aplica"/>
    <s v="Cumple"/>
    <s v="Cumple Parcialmente"/>
    <s v="1- Cliente no se encuentra en domicilio  2-Cliente con acometida conectada a separador de red B.T"/>
    <x v="8"/>
    <x v="0"/>
    <x v="11"/>
    <x v="0"/>
    <n v="0.5"/>
    <n v="0.5"/>
    <n v="0.5"/>
    <n v="0.5"/>
    <n v="0.5"/>
    <n v="0.5"/>
    <n v="0.25"/>
    <n v="0.25"/>
    <n v="0.5"/>
    <n v="0.5"/>
    <n v="0.17499999999999999"/>
    <n v="0.93500000000000005"/>
    <x v="0"/>
  </r>
  <r>
    <s v="2167532"/>
    <s v="207529122022134426"/>
    <s v="DF20227507904"/>
    <x v="232"/>
    <x v="246"/>
    <s v="AARON HUENCHUMIL"/>
    <s v="Blest Gana #5735 A"/>
    <s v="La Reina"/>
    <x v="0"/>
    <s v="Cumple"/>
    <s v="Cumple"/>
    <s v="No Aplica"/>
    <s v="No Aplica"/>
    <s v="Cumple"/>
    <s v="Cumple"/>
    <s v="No"/>
    <s v="S/N"/>
    <s v="S/N"/>
    <s v="No Aplica"/>
    <s v="No Aplica"/>
    <s v="No Aplica"/>
    <s v="Cumple"/>
    <s v="Cumple"/>
    <s v="1- Cliente no se encuentra en domicilio"/>
    <x v="8"/>
    <x v="0"/>
    <x v="11"/>
    <x v="0"/>
    <n v="0.5"/>
    <n v="0.5"/>
    <n v="0.5"/>
    <n v="0.5"/>
    <n v="0.5"/>
    <n v="0.5"/>
    <n v="0.25"/>
    <n v="0.25"/>
    <n v="0.5"/>
    <n v="0.5"/>
    <n v="0.5"/>
    <n v="1"/>
    <x v="0"/>
  </r>
  <r>
    <s v="2167474"/>
    <s v="207629122022120806"/>
    <s v="DF20227504327"/>
    <x v="232"/>
    <x v="244"/>
    <s v="Cristobal toro"/>
    <s v="Santa rosa 1185 dpto 306"/>
    <s v="Santiago"/>
    <x v="0"/>
    <s v="Cumple"/>
    <s v="Cumple"/>
    <s v="No Aplica"/>
    <s v="No Aplica"/>
    <s v="Cumple"/>
    <s v="Cumple"/>
    <s v="No"/>
    <s v="S/N"/>
    <s v="S/N"/>
    <s v="No Aplica"/>
    <s v="No Aplica"/>
    <s v="No Aplica"/>
    <s v="Cumple"/>
    <s v="Cumple"/>
    <s v="Concerge no permite acceso ya q no se encuentra cliente en dpto , no se toman mas fotos para prevenir problemas con vecinos ."/>
    <x v="8"/>
    <x v="0"/>
    <x v="11"/>
    <x v="0"/>
    <n v="0.5"/>
    <n v="0.5"/>
    <n v="0.5"/>
    <n v="0.5"/>
    <n v="0.5"/>
    <n v="0.5"/>
    <n v="0.25"/>
    <n v="0.25"/>
    <n v="0.5"/>
    <n v="0.5"/>
    <n v="0.5"/>
    <n v="1"/>
    <x v="1"/>
  </r>
  <r>
    <s v="2167468"/>
    <s v="207629122022115216"/>
    <s v="DF20227503498"/>
    <x v="232"/>
    <x v="236"/>
    <s v="Cristobal toro"/>
    <s v="Lira 605"/>
    <s v="Santiago"/>
    <x v="0"/>
    <s v="Cumple"/>
    <s v="Cumple"/>
    <s v="No Aplica"/>
    <s v="No Aplica"/>
    <s v="Cumple"/>
    <s v="Cumple"/>
    <s v="Si"/>
    <s v="S/N"/>
    <s v="S/N"/>
    <s v="No Aplica"/>
    <s v="No Aplica"/>
    <s v="No Aplica"/>
    <s v="Cumple"/>
    <s v="Cumple"/>
    <s v="Atiende personal de local de motos , pero no entrega datos , la gente no muy accesibles , bo recuerdan alguna visita de personal de emergencia , no se toman fotos por precaucion"/>
    <x v="8"/>
    <x v="0"/>
    <x v="11"/>
    <x v="0"/>
    <n v="0.5"/>
    <n v="0.5"/>
    <n v="0.5"/>
    <n v="0.5"/>
    <n v="0.5"/>
    <n v="0.5"/>
    <n v="0.25"/>
    <n v="0.25"/>
    <n v="0.5"/>
    <n v="0.5"/>
    <n v="0.5"/>
    <n v="1"/>
    <x v="1"/>
  </r>
  <r>
    <s v="2167466"/>
    <s v="207629122022115013"/>
    <s v="DF20227503453"/>
    <x v="232"/>
    <x v="236"/>
    <s v="Cristobal toro"/>
    <s v="Doctor brunier 654"/>
    <s v="Santiago"/>
    <x v="0"/>
    <s v="Cumple"/>
    <s v="Cumple"/>
    <s v="No Aplica"/>
    <s v="No Aplica"/>
    <s v="Cumple"/>
    <s v="Cumple"/>
    <s v="No"/>
    <s v="S/N"/>
    <s v="S/N"/>
    <s v="No Aplica"/>
    <s v="No Aplica"/>
    <s v="No Aplica"/>
    <s v="No Cumple"/>
    <s v="No Cumple"/>
    <s v="No hay fotos en observacion . Sector hostil , sector 10 de julio . No se toman muchas fotos para prevenir"/>
    <x v="8"/>
    <x v="0"/>
    <x v="11"/>
    <x v="0"/>
    <n v="0.5"/>
    <n v="0.5"/>
    <n v="0.5"/>
    <n v="0.5"/>
    <n v="0.5"/>
    <n v="0.5"/>
    <n v="0.25"/>
    <n v="0.25"/>
    <n v="0.5"/>
    <n v="0"/>
    <n v="0"/>
    <n v="0.8"/>
    <x v="1"/>
  </r>
  <r>
    <s v="2167459"/>
    <s v="207629122022113615"/>
    <s v="DF20227504371"/>
    <x v="232"/>
    <x v="244"/>
    <s v="Cristobal toro"/>
    <s v="Santa victoria 411 dpto 1519"/>
    <s v="Santiago"/>
    <x v="0"/>
    <s v="Cumple"/>
    <s v="Cumple"/>
    <s v="No Aplica"/>
    <s v="No Aplica"/>
    <s v="Cumple"/>
    <s v="Cumple"/>
    <s v="Si"/>
    <s v="Sixto horna"/>
    <s v="226344382"/>
    <s v="Cumple"/>
    <s v="Cumple"/>
    <s v="Cumple"/>
    <s v="Cumple"/>
    <s v="Cumple"/>
    <s v="Tapa caja concentrador abierta , sin perno"/>
    <x v="8"/>
    <x v="0"/>
    <x v="11"/>
    <x v="0"/>
    <n v="0.5"/>
    <n v="0.5"/>
    <n v="0.5"/>
    <n v="0.5"/>
    <n v="0.5"/>
    <n v="0.5"/>
    <n v="0.25"/>
    <n v="0.25"/>
    <n v="0.5"/>
    <n v="0.5"/>
    <n v="0.5"/>
    <n v="1"/>
    <x v="1"/>
  </r>
  <r>
    <s v="2167449"/>
    <s v="207629122022111005"/>
    <s v="DF20227503024"/>
    <x v="232"/>
    <x v="242"/>
    <s v="Cristobal toro"/>
    <s v="Condor 837"/>
    <s v="Santiago"/>
    <x v="0"/>
    <s v="Cumple"/>
    <s v="Cumple"/>
    <s v="No Aplica"/>
    <s v="No Aplica"/>
    <s v="Cumple"/>
    <s v="Cumple"/>
    <s v="No"/>
    <s v="S/N"/>
    <s v="S/N"/>
    <s v="No Aplica"/>
    <s v="No Aplica"/>
    <s v="No Aplica"/>
    <s v="Cumple Parcialmente"/>
    <s v="Cumple"/>
    <s v="Falta mejor detalle de fotos en trabajo realizado . Vecino molesto con toma de fotos . Sin moradores"/>
    <x v="8"/>
    <x v="0"/>
    <x v="11"/>
    <x v="0"/>
    <n v="0.5"/>
    <n v="0.5"/>
    <n v="0.5"/>
    <n v="0.5"/>
    <n v="0.5"/>
    <n v="0.5"/>
    <n v="0.25"/>
    <n v="0.25"/>
    <n v="0.5"/>
    <n v="0.17499999999999999"/>
    <n v="0.5"/>
    <n v="0.93500000000000005"/>
    <x v="1"/>
  </r>
  <r>
    <s v="2167430"/>
    <s v="207629122022104345"/>
    <s v="DF20227503768"/>
    <x v="232"/>
    <x v="236"/>
    <s v="Cristobal toro"/>
    <s v="General bulnes 280"/>
    <s v="Santiago"/>
    <x v="0"/>
    <s v="Cumple"/>
    <s v="Cumple"/>
    <s v="No Cumple"/>
    <s v="No Cumple"/>
    <s v="Cumple"/>
    <s v="Cumple"/>
    <s v="No"/>
    <s v="S/N"/>
    <s v="S/N"/>
    <s v="No Aplica"/>
    <s v="No Aplica"/>
    <s v="No Aplica"/>
    <s v="Cumple"/>
    <s v="Cumple"/>
    <s v="Sin acceso a medidor . Sin moradores"/>
    <x v="8"/>
    <x v="0"/>
    <x v="11"/>
    <x v="0"/>
    <n v="0.5"/>
    <n v="0.5"/>
    <n v="0"/>
    <n v="0"/>
    <n v="0.5"/>
    <n v="0.5"/>
    <n v="0.25"/>
    <n v="0.25"/>
    <n v="0.5"/>
    <n v="0.5"/>
    <n v="0.5"/>
    <n v="0.7"/>
    <x v="1"/>
  </r>
  <r>
    <s v="2167428"/>
    <s v="207629122022103941"/>
    <s v="DF20227504965"/>
    <x v="232"/>
    <x v="237"/>
    <s v="Cristobal toro"/>
    <s v="Bartolome vivar 846 A"/>
    <s v="Santiago"/>
    <x v="0"/>
    <s v="Cumple"/>
    <s v="Cumple"/>
    <s v="No Aplica"/>
    <s v="No Aplica"/>
    <s v="Cumple"/>
    <s v="Cumple"/>
    <s v="No"/>
    <s v="S/N"/>
    <s v="S/N"/>
    <s v="No Aplica"/>
    <s v="No Aplica"/>
    <s v="No Aplica"/>
    <s v="Cumple"/>
    <s v="Cumple"/>
    <s v="Sin acceso a pasaje y a medidores . Emp. Subte"/>
    <x v="8"/>
    <x v="0"/>
    <x v="11"/>
    <x v="0"/>
    <n v="0.5"/>
    <n v="0.5"/>
    <n v="0.5"/>
    <n v="0.5"/>
    <n v="0.5"/>
    <n v="0.5"/>
    <n v="0.25"/>
    <n v="0.25"/>
    <n v="0.5"/>
    <n v="0.5"/>
    <n v="0.5"/>
    <n v="1"/>
    <x v="1"/>
  </r>
  <r>
    <s v="2167409"/>
    <s v="207629122022102105"/>
    <s v="DF20227502648"/>
    <x v="232"/>
    <x v="266"/>
    <s v="Cristobal toro"/>
    <s v="Esperanza 862 2"/>
    <s v="Santiago"/>
    <x v="0"/>
    <s v="Cumple"/>
    <s v="Cumple"/>
    <s v="No Aplica"/>
    <s v="No Aplica"/>
    <s v="Cumple"/>
    <s v="Cumple"/>
    <s v="No"/>
    <s v="S/N"/>
    <s v="S/N"/>
    <s v="No Aplica"/>
    <s v="No Aplica"/>
    <s v="No Aplica"/>
    <s v="Cumple"/>
    <s v="Cumple"/>
    <s v="Sin acceso a pasaje y medidores ."/>
    <x v="8"/>
    <x v="0"/>
    <x v="11"/>
    <x v="0"/>
    <n v="0.5"/>
    <n v="0.5"/>
    <n v="0.5"/>
    <n v="0.5"/>
    <n v="0.5"/>
    <n v="0.5"/>
    <n v="0.25"/>
    <n v="0.25"/>
    <n v="0.5"/>
    <n v="0.5"/>
    <n v="0.5"/>
    <n v="1"/>
    <x v="1"/>
  </r>
  <r>
    <s v="2167404"/>
    <s v="207629122022101000"/>
    <s v="DF20227502594"/>
    <x v="232"/>
    <x v="266"/>
    <s v="Cristobal toro"/>
    <s v="Herrera 987"/>
    <s v="Santiago"/>
    <x v="0"/>
    <s v="Cumple"/>
    <s v="Cumple"/>
    <s v="No Aplica"/>
    <s v="No Aplica"/>
    <s v="Cumple"/>
    <s v="Cumple"/>
    <s v="No"/>
    <s v="S/N"/>
    <s v="S/N"/>
    <s v="No Aplica"/>
    <s v="No Aplica"/>
    <s v="No Aplica"/>
    <s v="No Cumple"/>
    <s v="No Cumple"/>
    <s v="Falta maxima de fotos exigidas , mas data . Sin moradores"/>
    <x v="8"/>
    <x v="0"/>
    <x v="11"/>
    <x v="0"/>
    <n v="0.5"/>
    <n v="0.5"/>
    <n v="0.5"/>
    <n v="0.5"/>
    <n v="0.5"/>
    <n v="0.5"/>
    <n v="0.25"/>
    <n v="0.25"/>
    <n v="0.5"/>
    <n v="0"/>
    <n v="0"/>
    <n v="0.8"/>
    <x v="1"/>
  </r>
  <r>
    <s v="2169500"/>
    <s v="207530122022180626"/>
    <s v="DF20227502467"/>
    <x v="233"/>
    <x v="266"/>
    <s v="AARON HUENCHUMIL"/>
    <s v="Brigida Walker #2065 D"/>
    <s v="Ñuñoa"/>
    <x v="0"/>
    <s v="Cumple"/>
    <s v="Cumple"/>
    <s v="No Cumple"/>
    <s v="No Cumple"/>
    <s v="Cumple"/>
    <s v="Cumple"/>
    <s v="No"/>
    <s v="S/N"/>
    <s v="S/N"/>
    <s v="No Aplica"/>
    <s v="No Aplica"/>
    <s v="No Aplica"/>
    <s v="Cumple"/>
    <s v="Cumple"/>
    <s v="1- TD 2505 se encuentra normalizado  2-No declara codigo de material utilizado, pero si describe su uso"/>
    <x v="8"/>
    <x v="0"/>
    <x v="11"/>
    <x v="0"/>
    <n v="0.5"/>
    <n v="0.5"/>
    <n v="0"/>
    <n v="0"/>
    <n v="0.5"/>
    <n v="0.5"/>
    <n v="0.25"/>
    <n v="0.25"/>
    <n v="0.5"/>
    <n v="0.5"/>
    <n v="0.5"/>
    <n v="0.7"/>
    <x v="0"/>
  </r>
  <r>
    <s v="2169497"/>
    <s v="207530122022175409"/>
    <s v="DF20227502910"/>
    <x v="233"/>
    <x v="242"/>
    <s v="AARON HUENCHUMIL"/>
    <s v="Pedro de Valdivia #5032 B"/>
    <s v="Ñuñoa"/>
    <x v="0"/>
    <s v="Cumple"/>
    <s v="Cumple"/>
    <s v="No Aplica"/>
    <s v="No Aplica"/>
    <s v="Cumple"/>
    <s v="Cumple"/>
    <s v="No"/>
    <s v="S/N"/>
    <s v="S/N"/>
    <s v="No Aplica"/>
    <s v="No Aplica"/>
    <s v="No Aplica"/>
    <s v="No Cumple"/>
    <s v="No Cumple"/>
    <s v="1-Sector conflictivo, no se logra dar con direccion"/>
    <x v="8"/>
    <x v="0"/>
    <x v="11"/>
    <x v="0"/>
    <n v="0.5"/>
    <n v="0.5"/>
    <n v="0.5"/>
    <n v="0.5"/>
    <n v="0.5"/>
    <n v="0.5"/>
    <n v="0.25"/>
    <n v="0.25"/>
    <n v="0.5"/>
    <n v="0"/>
    <n v="0"/>
    <n v="0.8"/>
    <x v="0"/>
  </r>
  <r>
    <s v="2169494"/>
    <s v="207530122022174058"/>
    <s v="DF20227392857"/>
    <x v="233"/>
    <x v="155"/>
    <s v="AARON HUENCHUMIL"/>
    <s v="Grecia #2298"/>
    <s v="Ñuñoa"/>
    <x v="0"/>
    <s v="Cumple"/>
    <s v="Cumple"/>
    <s v="No Aplica"/>
    <s v="No Aplica"/>
    <s v="Cumple"/>
    <s v="Cumple"/>
    <s v="No"/>
    <s v="S/N"/>
    <s v="S/N"/>
    <s v="No Aplica"/>
    <s v="No Aplica"/>
    <s v="No Aplica"/>
    <s v="Cumple"/>
    <s v="Cumple Parcialmente"/>
    <s v="1-Cliente no se encuentra en domicilio"/>
    <x v="5"/>
    <x v="0"/>
    <x v="11"/>
    <x v="0"/>
    <n v="0.5"/>
    <n v="0.5"/>
    <n v="0.5"/>
    <n v="0.5"/>
    <n v="0.5"/>
    <n v="0.5"/>
    <n v="0.25"/>
    <n v="0.25"/>
    <n v="0.5"/>
    <n v="0.5"/>
    <n v="0.17499999999999999"/>
    <n v="0.93500000000000005"/>
    <x v="0"/>
  </r>
  <r>
    <s v="2169482"/>
    <s v="207530122022172522"/>
    <s v="DF20227392350"/>
    <x v="233"/>
    <x v="155"/>
    <s v="AARON HUENCHUMIL"/>
    <s v="Ricardo Lyon #2673A"/>
    <s v="Ñuñoa"/>
    <x v="0"/>
    <s v="Cumple"/>
    <s v="Cumple"/>
    <s v="No Aplica"/>
    <s v="No Aplica"/>
    <s v="Cumple"/>
    <s v="Cumple"/>
    <s v="No"/>
    <s v="S/N"/>
    <s v="S/N"/>
    <s v="No Aplica"/>
    <s v="No Aplica"/>
    <s v="No Aplica"/>
    <s v="Cumple Mayormente"/>
    <s v="Cumple"/>
    <s v="1-Cliente no se encuentra en domicilio"/>
    <x v="5"/>
    <x v="0"/>
    <x v="11"/>
    <x v="0"/>
    <n v="0.5"/>
    <n v="0.5"/>
    <n v="0.5"/>
    <n v="0.5"/>
    <n v="0.5"/>
    <n v="0.5"/>
    <n v="0.25"/>
    <n v="0.25"/>
    <n v="0.5"/>
    <n v="0.32500000000000001"/>
    <n v="0.5"/>
    <n v="0.96500000000000008"/>
    <x v="0"/>
  </r>
  <r>
    <s v="2169479"/>
    <s v="207530122022171256"/>
    <s v="DF20227392292"/>
    <x v="233"/>
    <x v="155"/>
    <s v="AARON HUENCHUMIL"/>
    <s v="Pedro de Valdivia #3250 P2D"/>
    <s v="Ñuñoa"/>
    <x v="0"/>
    <s v="Cumple"/>
    <s v="Cumple"/>
    <s v="No Cumple"/>
    <s v="No Cumple"/>
    <s v="Cumple"/>
    <s v="Cumple"/>
    <s v="No"/>
    <s v="S/N"/>
    <s v="S/N"/>
    <s v="No Aplica"/>
    <s v="No Aplica"/>
    <s v="No Aplica"/>
    <s v="Cumple"/>
    <s v="Cumple"/>
    <s v="1-TD 3154  se encuentra normalizado  2-Se aprecia reparacion provisoria en fusibles reja de B.T, un porta fusible NH en fase del medio"/>
    <x v="5"/>
    <x v="0"/>
    <x v="11"/>
    <x v="0"/>
    <n v="0.5"/>
    <n v="0.5"/>
    <n v="0"/>
    <n v="0"/>
    <n v="0.5"/>
    <n v="0.5"/>
    <n v="0.25"/>
    <n v="0.25"/>
    <n v="0.5"/>
    <n v="0.5"/>
    <n v="0.5"/>
    <n v="0.7"/>
    <x v="0"/>
  </r>
  <r>
    <s v="2169475"/>
    <s v="207530122022170251"/>
    <s v="DF20227384243"/>
    <x v="233"/>
    <x v="169"/>
    <s v="AARON HUENCHUMIL"/>
    <s v="Capitan Orella #2825"/>
    <s v="Ñuñoa"/>
    <x v="0"/>
    <s v="Cumple"/>
    <s v="Cumple"/>
    <s v="No Aplica"/>
    <s v="No Aplica"/>
    <s v="No Aplica"/>
    <s v="No Aplica"/>
    <s v="No"/>
    <s v="S/N"/>
    <s v="S/N"/>
    <s v="No Aplica"/>
    <s v="No Aplica"/>
    <s v="No Aplica"/>
    <s v="Cumple"/>
    <s v="Cumple"/>
    <s v="1- Conserje desconoce de situacion, de camara inundada por lo cual no permite acceso"/>
    <x v="5"/>
    <x v="0"/>
    <x v="11"/>
    <x v="0"/>
    <n v="0.5"/>
    <n v="0.5"/>
    <n v="0.5"/>
    <n v="0.5"/>
    <n v="0.5"/>
    <n v="0.5"/>
    <n v="0.25"/>
    <n v="0.25"/>
    <n v="0.5"/>
    <n v="0.5"/>
    <n v="0.5"/>
    <n v="1"/>
    <x v="0"/>
  </r>
  <r>
    <s v="2169470"/>
    <s v="207630122022164612"/>
    <s v="DF20227504391"/>
    <x v="233"/>
    <x v="244"/>
    <s v="Cristobal toro"/>
    <s v="Las fuccias 2020"/>
    <s v="Santiago"/>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9469"/>
    <s v="207530122022164155"/>
    <s v="DF20227508321"/>
    <x v="233"/>
    <x v="261"/>
    <s v="AARON HUENCHUMIL"/>
    <s v="Irarrazabal #3601 dpto 71"/>
    <s v="Ñuñoa"/>
    <x v="0"/>
    <s v="Cumple"/>
    <s v="Cumple"/>
    <s v="No Aplica"/>
    <s v="No Aplica"/>
    <s v="Cumple"/>
    <s v="Cumple"/>
    <s v="No"/>
    <s v="S/N"/>
    <s v="S/N"/>
    <s v="No Aplica"/>
    <s v="No Aplica"/>
    <s v="No Aplica"/>
    <s v="Cumple"/>
    <s v="Cumple"/>
    <s v="1-Cliente no se encuentra en domicilio, conserje permite acceso a shaft medidores  2-Suministro electrico normalizado"/>
    <x v="8"/>
    <x v="0"/>
    <x v="11"/>
    <x v="0"/>
    <n v="0.5"/>
    <n v="0.5"/>
    <n v="0.5"/>
    <n v="0.5"/>
    <n v="0.5"/>
    <n v="0.5"/>
    <n v="0.25"/>
    <n v="0.25"/>
    <n v="0.5"/>
    <n v="0.5"/>
    <n v="0.5"/>
    <n v="1"/>
    <x v="0"/>
  </r>
  <r>
    <s v="2169460"/>
    <s v="207530122022162610"/>
    <s v="DF20227505012"/>
    <x v="233"/>
    <x v="237"/>
    <s v="AARON HUENCHUMIL"/>
    <s v="Jose Pedro Alessandri #91 C 206"/>
    <s v="Ñuñoa"/>
    <x v="0"/>
    <s v="Cumple"/>
    <s v="Cumple"/>
    <s v="No Cumple"/>
    <s v="No Cumple"/>
    <s v="Cumple"/>
    <s v="Cumple"/>
    <s v="No"/>
    <s v="S/N"/>
    <s v="S/N"/>
    <s v="No Aplica"/>
    <s v="No Aplica"/>
    <s v="No Aplica"/>
    <s v="Cumple"/>
    <s v="Cumple"/>
    <s v="1-Suministro electrico normalizado en sector  2-No declara codigo de material utilizado, pero si describe su uso"/>
    <x v="8"/>
    <x v="0"/>
    <x v="11"/>
    <x v="0"/>
    <n v="0.5"/>
    <n v="0.5"/>
    <n v="0"/>
    <n v="0"/>
    <n v="0.5"/>
    <n v="0.5"/>
    <n v="0.25"/>
    <n v="0.25"/>
    <n v="0.5"/>
    <n v="0.5"/>
    <n v="0.5"/>
    <n v="0.7"/>
    <x v="0"/>
  </r>
  <r>
    <s v="2169433"/>
    <s v="207630122022155537"/>
    <s v="DF20227504516"/>
    <x v="233"/>
    <x v="244"/>
    <s v="Cristobal toro"/>
    <s v="Manuel de amat 3080"/>
    <s v="Santiago"/>
    <x v="0"/>
    <s v="Cumple"/>
    <s v="Cumple"/>
    <s v="No Cumple"/>
    <s v="No Cumple"/>
    <s v="Cumple"/>
    <s v="Cumple"/>
    <s v="No"/>
    <s v="S/N"/>
    <s v="S/N"/>
    <s v="No Aplica"/>
    <s v="No Aplica"/>
    <s v="No Aplica"/>
    <s v="Cumple"/>
    <s v="Cumple"/>
    <s v="Sin moradores , sin mayor observacion"/>
    <x v="8"/>
    <x v="0"/>
    <x v="11"/>
    <x v="0"/>
    <n v="0.5"/>
    <n v="0.5"/>
    <n v="0"/>
    <n v="0"/>
    <n v="0.5"/>
    <n v="0.5"/>
    <n v="0.25"/>
    <n v="0.25"/>
    <n v="0.5"/>
    <n v="0.5"/>
    <n v="0.5"/>
    <n v="0.7"/>
    <x v="1"/>
  </r>
  <r>
    <s v="2169424"/>
    <s v="207530122022153820"/>
    <s v="DF20227504042"/>
    <x v="233"/>
    <x v="244"/>
    <s v="AARON HUENCHUMIL"/>
    <s v="Carlos Aguirre Luco #894"/>
    <s v="Ñuñoa"/>
    <x v="0"/>
    <s v="Cumple"/>
    <s v="Cumple"/>
    <s v="No Aplica"/>
    <s v="No Aplica"/>
    <s v="Cumple"/>
    <s v="Cumple"/>
    <s v="Si"/>
    <s v="S/N"/>
    <s v="S/N"/>
    <s v="Cumple"/>
    <s v="Cumple"/>
    <s v="Cumple"/>
    <s v="Cumple"/>
    <s v="Cumple"/>
    <s v="1-Cliente con suministro electrico normalizado 2-Cliente con acometida reparada provisoria con union"/>
    <x v="8"/>
    <x v="0"/>
    <x v="11"/>
    <x v="0"/>
    <n v="0.5"/>
    <n v="0.5"/>
    <n v="0.5"/>
    <n v="0.5"/>
    <n v="0.5"/>
    <n v="0.5"/>
    <n v="0.25"/>
    <n v="0.25"/>
    <n v="0.5"/>
    <n v="0.5"/>
    <n v="0.5"/>
    <n v="1"/>
    <x v="0"/>
  </r>
  <r>
    <s v="2169417"/>
    <s v="207630122022154318"/>
    <s v="DF20227504289"/>
    <x v="233"/>
    <x v="244"/>
    <s v="Cristobal toro"/>
    <s v="Bascuñan guerrero 1303"/>
    <s v="Santiago"/>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9407"/>
    <s v="207630122022153229"/>
    <s v="DF20227503827"/>
    <x v="233"/>
    <x v="236"/>
    <s v="Cristobal toro"/>
    <s v="Abate molina 1151"/>
    <s v="Santiago"/>
    <x v="0"/>
    <s v="Cumple"/>
    <s v="Cumple"/>
    <s v="No Aplica"/>
    <s v="No Aplica"/>
    <s v="Cumple"/>
    <s v="Cumple"/>
    <s v="No"/>
    <s v="S/N"/>
    <s v="S/N"/>
    <s v="No Aplica"/>
    <s v="No Aplica"/>
    <s v="No Aplica"/>
    <s v="Cumple"/>
    <s v="Cumple"/>
    <s v="Sin moradores , sin mayor observacion"/>
    <x v="8"/>
    <x v="0"/>
    <x v="11"/>
    <x v="0"/>
    <n v="0.5"/>
    <n v="0.5"/>
    <n v="0.5"/>
    <n v="0.5"/>
    <n v="0.5"/>
    <n v="0.5"/>
    <n v="0.25"/>
    <n v="0.25"/>
    <n v="0.5"/>
    <n v="0.5"/>
    <n v="0.5"/>
    <n v="1"/>
    <x v="1"/>
  </r>
  <r>
    <s v="2169402"/>
    <s v="207530122022152348"/>
    <s v="DF20227392946"/>
    <x v="233"/>
    <x v="155"/>
    <s v="AARON HUENCHUMIL"/>
    <s v="Coventry #963 dpto 408"/>
    <s v="Ñuñoa"/>
    <x v="0"/>
    <s v="Cumple"/>
    <s v="Cumple"/>
    <s v="No Aplica"/>
    <s v="No Aplica"/>
    <s v="Cumple"/>
    <s v="Cumple"/>
    <s v="No"/>
    <s v="S/N"/>
    <s v="S/N"/>
    <s v="No Aplica"/>
    <s v="No Aplica"/>
    <s v="No Aplica"/>
    <s v="Cumple Parcialmente"/>
    <s v="Cumple Parcialmente"/>
    <s v="1-Cliente no se encuentra en domicilio"/>
    <x v="5"/>
    <x v="0"/>
    <x v="11"/>
    <x v="0"/>
    <n v="0.5"/>
    <n v="0.5"/>
    <n v="0.5"/>
    <n v="0.5"/>
    <n v="0.5"/>
    <n v="0.5"/>
    <n v="0.25"/>
    <n v="0.25"/>
    <n v="0.5"/>
    <n v="0.17499999999999999"/>
    <n v="0.17499999999999999"/>
    <n v="0.87"/>
    <x v="0"/>
  </r>
  <r>
    <s v="2169397"/>
    <s v="207530122022151326"/>
    <s v="DF20227504040"/>
    <x v="233"/>
    <x v="244"/>
    <s v="AARON HUENCHUMIL"/>
    <s v="Bremen #940"/>
    <s v="Ñuñoa"/>
    <x v="0"/>
    <s v="Cumple"/>
    <s v="Cumple"/>
    <s v="No Aplica"/>
    <s v="No Aplica"/>
    <s v="Cumple"/>
    <s v="Cumple"/>
    <s v="No"/>
    <s v="S/N"/>
    <s v="S/N"/>
    <s v="No Aplica"/>
    <s v="No Aplica"/>
    <s v="No Aplica"/>
    <s v="Cumple"/>
    <s v="Cumple"/>
    <s v="1-Cliente no se encuentra en domicilio  2- Acometida en buena altura y bien templada"/>
    <x v="8"/>
    <x v="0"/>
    <x v="11"/>
    <x v="0"/>
    <n v="0.5"/>
    <n v="0.5"/>
    <n v="0.5"/>
    <n v="0.5"/>
    <n v="0.5"/>
    <n v="0.5"/>
    <n v="0.25"/>
    <n v="0.25"/>
    <n v="0.5"/>
    <n v="0.5"/>
    <n v="0.5"/>
    <n v="1"/>
    <x v="0"/>
  </r>
  <r>
    <s v="2169387"/>
    <s v="207530122022145849"/>
    <s v="DF20227503967"/>
    <x v="233"/>
    <x v="236"/>
    <s v="AARON HUENCHUMIL"/>
    <s v="Tanume #4759C dpto 144"/>
    <s v="Ñuñoa"/>
    <x v="0"/>
    <s v="Cumple"/>
    <s v="Cumple"/>
    <s v="No Cumple"/>
    <s v="No Cumple"/>
    <s v="Cumple"/>
    <s v="Cumple"/>
    <s v="No"/>
    <s v="S/N"/>
    <s v="S/N"/>
    <s v="No Aplica"/>
    <s v="No Aplica"/>
    <s v="No Aplica"/>
    <s v="Cumple"/>
    <s v="Cumple"/>
    <s v="1-Edificio sin conserje y cliente tampoco se encontraba"/>
    <x v="8"/>
    <x v="0"/>
    <x v="11"/>
    <x v="0"/>
    <n v="0.5"/>
    <n v="0.5"/>
    <n v="0"/>
    <n v="0"/>
    <n v="0.5"/>
    <n v="0.5"/>
    <n v="0.25"/>
    <n v="0.25"/>
    <n v="0.5"/>
    <n v="0.5"/>
    <n v="0.5"/>
    <n v="0.7"/>
    <x v="0"/>
  </r>
  <r>
    <s v="2169382"/>
    <s v="207530122022144802"/>
    <s v="DF20227392728"/>
    <x v="233"/>
    <x v="155"/>
    <s v="AARON HUENCHUMIL"/>
    <s v="Rsmon Cruz Montt #562 dpto 71"/>
    <s v="Ñuñoa"/>
    <x v="0"/>
    <s v="Cumple"/>
    <s v="Cumple"/>
    <s v="No Aplica"/>
    <s v="No Aplica"/>
    <s v="Cumple"/>
    <s v="Cumple"/>
    <s v="No"/>
    <s v="S/N"/>
    <s v="S/N"/>
    <s v="No Aplica"/>
    <s v="No Aplica"/>
    <s v="No Aplica"/>
    <s v="Cumple Parcialmente"/>
    <s v="Cumple"/>
    <s v="1-Cliente no se encuentra en domicilio"/>
    <x v="5"/>
    <x v="0"/>
    <x v="11"/>
    <x v="0"/>
    <n v="0.5"/>
    <n v="0.5"/>
    <n v="0.5"/>
    <n v="0.5"/>
    <n v="0.5"/>
    <n v="0.5"/>
    <n v="0.25"/>
    <n v="0.25"/>
    <n v="0.5"/>
    <n v="0.17499999999999999"/>
    <n v="0.5"/>
    <n v="0.93500000000000005"/>
    <x v="0"/>
  </r>
  <r>
    <s v="2169378"/>
    <s v="207530122022143624"/>
    <s v="DF20227392593"/>
    <x v="233"/>
    <x v="155"/>
    <s v="AARON HUENCHUMIL"/>
    <s v="Pasaje 34 #1512 dpto 43"/>
    <s v="Ñuñoa"/>
    <x v="0"/>
    <s v="Cumple"/>
    <s v="Cumple"/>
    <s v="No Cumple"/>
    <s v="No Cumple"/>
    <s v="Cumple"/>
    <s v="Cumple"/>
    <s v="No"/>
    <s v="S/N"/>
    <s v="S/N"/>
    <s v="No Aplica"/>
    <s v="No Aplica"/>
    <s v="No Aplica"/>
    <s v="Cumple"/>
    <s v="Cumple"/>
    <s v="1- TD 6728 se encuentra normalizado  2- No declara codigo de material utilizado, pero so describe su uso"/>
    <x v="5"/>
    <x v="0"/>
    <x v="11"/>
    <x v="0"/>
    <n v="0.5"/>
    <n v="0.5"/>
    <n v="0"/>
    <n v="0"/>
    <n v="0.5"/>
    <n v="0.5"/>
    <n v="0.25"/>
    <n v="0.25"/>
    <n v="0.5"/>
    <n v="0.5"/>
    <n v="0.5"/>
    <n v="0.7"/>
    <x v="0"/>
  </r>
  <r>
    <s v="2169008"/>
    <s v="207630122022125901"/>
    <s v="DF20227503292"/>
    <x v="233"/>
    <x v="236"/>
    <s v="Cristobal toro"/>
    <s v="Placer 1156 dpto 1411"/>
    <s v="Santiago"/>
    <x v="0"/>
    <s v="Cumple"/>
    <s v="Cumple"/>
    <s v="No Cumple"/>
    <s v="No Cumple"/>
    <s v="Cumple"/>
    <s v="Cumple"/>
    <s v="No"/>
    <s v="S/N"/>
    <s v="S/N"/>
    <s v="No Aplica"/>
    <s v="No Aplica"/>
    <s v="No Aplica"/>
    <s v="No Cumple"/>
    <s v="No Cumple"/>
    <s v="No existen fotos en observaciones . Problema externo ."/>
    <x v="8"/>
    <x v="0"/>
    <x v="11"/>
    <x v="0"/>
    <n v="0.5"/>
    <n v="0.5"/>
    <n v="0"/>
    <n v="0"/>
    <n v="0.5"/>
    <n v="0.5"/>
    <n v="0.25"/>
    <n v="0.25"/>
    <n v="0.5"/>
    <n v="0"/>
    <n v="0"/>
    <n v="0.5"/>
    <x v="1"/>
  </r>
  <r>
    <s v="2169000"/>
    <s v="207630122022124518"/>
    <s v="DF20227504458"/>
    <x v="233"/>
    <x v="244"/>
    <s v="Cristobal toro"/>
    <s v="General gana 1063 TR B dpto 805"/>
    <s v="Santiago"/>
    <x v="0"/>
    <s v="Cumple"/>
    <s v="Cumple"/>
    <s v="No Aplica"/>
    <s v="No Aplica"/>
    <s v="Cumple"/>
    <s v="Cumple"/>
    <s v="No"/>
    <s v="S/N"/>
    <s v="S/N"/>
    <s v="No Aplica"/>
    <s v="No Aplica"/>
    <s v="No Aplica"/>
    <s v="Cumple"/>
    <s v="Cumple"/>
    <s v="Concerge demora demasiado mi ingreso a medidores , ya q no estaria cliente en dpto . No se puede acceder"/>
    <x v="8"/>
    <x v="0"/>
    <x v="11"/>
    <x v="0"/>
    <n v="0.5"/>
    <n v="0.5"/>
    <n v="0.5"/>
    <n v="0.5"/>
    <n v="0.5"/>
    <n v="0.5"/>
    <n v="0.25"/>
    <n v="0.25"/>
    <n v="0.5"/>
    <n v="0.5"/>
    <n v="0.5"/>
    <n v="1"/>
    <x v="1"/>
  </r>
  <r>
    <s v="2168978"/>
    <s v="207630122022122233"/>
    <s v="DF20227502676"/>
    <x v="233"/>
    <x v="266"/>
    <s v="Cristobal toro"/>
    <s v="Aldunate 1420 A"/>
    <s v="Santiago"/>
    <x v="0"/>
    <s v="Cumple"/>
    <s v="Cumple"/>
    <s v="No Aplica"/>
    <s v="No Aplica"/>
    <s v="Cumple"/>
    <s v="Cumple"/>
    <s v="No"/>
    <s v="S/N"/>
    <s v="S/N"/>
    <s v="No Aplica"/>
    <s v="No Aplica"/>
    <s v="No Aplica"/>
    <s v="No Cumple"/>
    <s v="No Cumple"/>
    <s v="Falta maxima de fotos exigidas . Sin moradores ."/>
    <x v="8"/>
    <x v="0"/>
    <x v="11"/>
    <x v="0"/>
    <n v="0.5"/>
    <n v="0.5"/>
    <n v="0.5"/>
    <n v="0.5"/>
    <n v="0.5"/>
    <n v="0.5"/>
    <n v="0.25"/>
    <n v="0.25"/>
    <n v="0.5"/>
    <n v="0"/>
    <n v="0"/>
    <n v="0.8"/>
    <x v="1"/>
  </r>
  <r>
    <s v="2168957"/>
    <s v="207630122022115831"/>
    <s v="DF20227504990"/>
    <x v="233"/>
    <x v="237"/>
    <s v="Cristobal toro"/>
    <s v="Roberto espinoza 801"/>
    <s v="Santiago"/>
    <x v="0"/>
    <s v="Cumple"/>
    <s v="Cumple"/>
    <s v="No Aplica"/>
    <s v="No Aplica"/>
    <s v="Cumple"/>
    <s v="Cumple"/>
    <s v="No"/>
    <s v="S/N"/>
    <s v="S/N"/>
    <s v="No Aplica"/>
    <s v="No Aplica"/>
    <s v="No Aplica"/>
    <s v="No Cumple"/>
    <s v="No Cumple"/>
    <s v="Falta maxima de fotos exigidas . Sin moradores . Empalme subterraneo"/>
    <x v="8"/>
    <x v="0"/>
    <x v="11"/>
    <x v="0"/>
    <n v="0.5"/>
    <n v="0.5"/>
    <n v="0.5"/>
    <n v="0.5"/>
    <n v="0.5"/>
    <n v="0.5"/>
    <n v="0.25"/>
    <n v="0.25"/>
    <n v="0.5"/>
    <n v="0"/>
    <n v="0"/>
    <n v="0.8"/>
    <x v="1"/>
  </r>
  <r>
    <s v="2168931"/>
    <s v="207630122022110340"/>
    <s v="DF20227503215"/>
    <x v="233"/>
    <x v="236"/>
    <s v="Cristobal toro"/>
    <s v="Lord cochare 835 3"/>
    <s v="Santiago"/>
    <x v="0"/>
    <s v="Cumple"/>
    <s v="Cumple"/>
    <s v="No Aplica"/>
    <s v="No Aplica"/>
    <s v="Cumple"/>
    <s v="Cumple"/>
    <s v="No"/>
    <s v="S/N"/>
    <s v="S/N"/>
    <s v="No Aplica"/>
    <s v="No Aplica"/>
    <s v="No Aplica"/>
    <s v="No Cumple"/>
    <s v="No Cumple"/>
    <s v="No existen fotos en observaciones  Sin acceso a site ."/>
    <x v="8"/>
    <x v="0"/>
    <x v="11"/>
    <x v="0"/>
    <n v="0.5"/>
    <n v="0.5"/>
    <n v="0.5"/>
    <n v="0.5"/>
    <n v="0.5"/>
    <n v="0.5"/>
    <n v="0.25"/>
    <n v="0.25"/>
    <n v="0.5"/>
    <n v="0"/>
    <n v="0"/>
    <n v="0.8"/>
    <x v="1"/>
  </r>
  <r>
    <s v="2168928"/>
    <s v="207630122022104903"/>
    <s v="DF20227503133"/>
    <x v="233"/>
    <x v="236"/>
    <s v="Cristobal toro"/>
    <s v="Eyzaguirre 866 103 A"/>
    <s v="Santiago"/>
    <x v="0"/>
    <s v="Cumple"/>
    <s v="Cumple"/>
    <s v="No Aplica"/>
    <s v="No Aplica"/>
    <s v="Cumple"/>
    <s v="Cumple"/>
    <s v="No"/>
    <s v="S/N"/>
    <s v="S/N"/>
    <s v="No Aplica"/>
    <s v="No Aplica"/>
    <s v="No Aplica"/>
    <s v="Cumple"/>
    <s v="Cumple"/>
    <s v="Sin acceso a dptos y medidores , se llama por citofono , sin respuesta"/>
    <x v="8"/>
    <x v="0"/>
    <x v="11"/>
    <x v="0"/>
    <n v="0.5"/>
    <n v="0.5"/>
    <n v="0.5"/>
    <n v="0.5"/>
    <n v="0.5"/>
    <n v="0.5"/>
    <n v="0.25"/>
    <n v="0.25"/>
    <n v="0.5"/>
    <n v="0.5"/>
    <n v="0.5"/>
    <n v="1"/>
    <x v="1"/>
  </r>
  <r>
    <s v="2168922"/>
    <s v="207630122022104634"/>
    <s v="DF20227503450"/>
    <x v="233"/>
    <x v="236"/>
    <s v="Cristobal toro"/>
    <s v="Sazie 2833"/>
    <s v="Santiago"/>
    <x v="0"/>
    <s v="Cumple"/>
    <s v="Cumple"/>
    <s v="No Aplica"/>
    <s v="No Aplica"/>
    <s v="Cumple"/>
    <s v="Cumple"/>
    <s v="No"/>
    <s v="S/N"/>
    <s v="S/N"/>
    <s v="No Aplica"/>
    <s v="No Aplica"/>
    <s v="No Aplica"/>
    <s v="Cumple"/>
    <s v="Cumple"/>
    <s v="Problema externo , subt. Sector hostil . No se toman fotos por precaucion . Locatarios de toldos azules hacen preguntas ."/>
    <x v="8"/>
    <x v="0"/>
    <x v="11"/>
    <x v="0"/>
    <n v="0.5"/>
    <n v="0.5"/>
    <n v="0.5"/>
    <n v="0.5"/>
    <n v="0.5"/>
    <n v="0.5"/>
    <n v="0.25"/>
    <n v="0.25"/>
    <n v="0.5"/>
    <n v="0.5"/>
    <n v="0.5"/>
    <n v="1"/>
    <x v="1"/>
  </r>
  <r>
    <s v="2172181"/>
    <s v="207503012023165510"/>
    <s v="DF20227505898"/>
    <x v="234"/>
    <x v="248"/>
    <s v="AARON HUENCHUMIL"/>
    <s v="Las Dalias #2558"/>
    <s v="Macul"/>
    <x v="0"/>
    <s v="Cumple"/>
    <s v="Cumple"/>
    <s v="No Aplica"/>
    <s v="No Aplica"/>
    <s v="Cumple"/>
    <s v="Cumple"/>
    <s v="No"/>
    <s v="S/N"/>
    <s v="S/N"/>
    <s v="No Aplica"/>
    <s v="No Aplica"/>
    <s v="No Aplica"/>
    <s v="Cumple"/>
    <s v="Cumple"/>
    <s v="1-Se llama a citofono y no hay respuesta  2-Suministro electrico en el sector"/>
    <x v="8"/>
    <x v="0"/>
    <x v="0"/>
    <x v="1"/>
    <n v="0.5"/>
    <n v="0.5"/>
    <n v="0.5"/>
    <n v="0.5"/>
    <n v="0.5"/>
    <n v="0.5"/>
    <n v="0.25"/>
    <n v="0.25"/>
    <n v="0.5"/>
    <n v="0.5"/>
    <n v="0.5"/>
    <n v="1"/>
    <x v="0"/>
  </r>
  <r>
    <s v="2172171"/>
    <s v="207503012023164245"/>
    <s v="DF20227504376"/>
    <x v="234"/>
    <x v="244"/>
    <s v="AARON HUENCHUMIL"/>
    <s v="Enrique Molina #4237"/>
    <s v="Macul"/>
    <x v="0"/>
    <s v="Cumple"/>
    <s v="Cumple"/>
    <s v="No Cumple"/>
    <s v="No Cumple"/>
    <s v="Cumple"/>
    <s v="Cumple"/>
    <s v="No"/>
    <s v="S/N"/>
    <s v="S/N"/>
    <s v="No Aplica"/>
    <s v="No Aplica"/>
    <s v="No Aplica"/>
    <s v="Cumple"/>
    <s v="Cumple"/>
    <s v="1- TD 2759 se encuentra normalizado"/>
    <x v="8"/>
    <x v="0"/>
    <x v="0"/>
    <x v="1"/>
    <n v="0.5"/>
    <n v="0.5"/>
    <n v="0"/>
    <n v="0"/>
    <n v="0.5"/>
    <n v="0.5"/>
    <n v="0.25"/>
    <n v="0.25"/>
    <n v="0.5"/>
    <n v="0.5"/>
    <n v="0.5"/>
    <n v="0.7"/>
    <x v="0"/>
  </r>
  <r>
    <s v="2172170"/>
    <s v="207603012023164325"/>
    <s v="DF20227503732"/>
    <x v="234"/>
    <x v="236"/>
    <s v="Cristobal toro"/>
    <s v="Vicuña mackena 2004 T C dpto 903"/>
    <s v="Santiago"/>
    <x v="0"/>
    <s v="Cumple"/>
    <s v="Cumple"/>
    <s v="No Aplica"/>
    <s v="No Aplica"/>
    <s v="Cumple"/>
    <s v="Cumple"/>
    <s v="No"/>
    <s v="S/N"/>
    <s v="S/N"/>
    <s v="No Aplica"/>
    <s v="No Aplica"/>
    <s v="No Aplica"/>
    <s v="Cumple"/>
    <s v="Cumple"/>
    <s v="Concerge no permite ingreso , indica q no hay gente en dpto , no se toman fotos por precaucion"/>
    <x v="8"/>
    <x v="0"/>
    <x v="0"/>
    <x v="1"/>
    <n v="0.5"/>
    <n v="0.5"/>
    <n v="0.5"/>
    <n v="0.5"/>
    <n v="0.5"/>
    <n v="0.5"/>
    <n v="0.25"/>
    <n v="0.25"/>
    <n v="0.5"/>
    <n v="0.5"/>
    <n v="0.5"/>
    <n v="1"/>
    <x v="1"/>
  </r>
  <r>
    <s v="2172164"/>
    <s v="207603012023161514"/>
    <s v="DF20227504285"/>
    <x v="234"/>
    <x v="244"/>
    <s v="Cristobal toro"/>
    <s v="Arturo prat 2202"/>
    <s v="Santiago"/>
    <x v="0"/>
    <s v="Cumple"/>
    <s v="Cumple"/>
    <s v="No Aplica"/>
    <s v="No Aplica"/>
    <s v="Cumple"/>
    <s v="Cumple"/>
    <s v="No"/>
    <s v="S/N"/>
    <s v="S/N"/>
    <s v="No Aplica"/>
    <s v="No Aplica"/>
    <s v="No Aplica"/>
    <s v="Cumple"/>
    <s v="Cumple"/>
    <s v="Sector hostil , persa bio bio , no se toman fotos por precaucion"/>
    <x v="8"/>
    <x v="0"/>
    <x v="0"/>
    <x v="1"/>
    <n v="0.5"/>
    <n v="0.5"/>
    <n v="0.5"/>
    <n v="0.5"/>
    <n v="0.5"/>
    <n v="0.5"/>
    <n v="0.25"/>
    <n v="0.25"/>
    <n v="0.5"/>
    <n v="0.5"/>
    <n v="0.5"/>
    <n v="1"/>
    <x v="1"/>
  </r>
  <r>
    <s v="2172151"/>
    <s v="207503012023155704"/>
    <s v="DF20227502866"/>
    <x v="234"/>
    <x v="242"/>
    <s v="AARON HUENCHUMIL"/>
    <s v="Macul #2795 tr B dpto 1603"/>
    <s v="Macul"/>
    <x v="0"/>
    <s v="Cumple"/>
    <s v="Cumple"/>
    <s v="No Aplica"/>
    <s v="No Aplica"/>
    <s v="Cumple"/>
    <s v="Cumple"/>
    <s v="No"/>
    <s v="S/N"/>
    <s v="S/N"/>
    <s v="No Aplica"/>
    <s v="No Aplica"/>
    <s v="No Aplica"/>
    <s v="Cumple"/>
    <s v="Cumple"/>
    <s v="1-Cliente no se encuentra en domicilio, conserje permite acceso a shaft medidores  2- Suministro electrico normalizado y contador nuevo"/>
    <x v="8"/>
    <x v="0"/>
    <x v="0"/>
    <x v="1"/>
    <n v="0.5"/>
    <n v="0.5"/>
    <n v="0.5"/>
    <n v="0.5"/>
    <n v="0.5"/>
    <n v="0.5"/>
    <n v="0.25"/>
    <n v="0.25"/>
    <n v="0.5"/>
    <n v="0.5"/>
    <n v="0.5"/>
    <n v="1"/>
    <x v="0"/>
  </r>
  <r>
    <s v="2172145"/>
    <s v="207503012023154104"/>
    <s v="DF20227502905"/>
    <x v="234"/>
    <x v="242"/>
    <s v="AARON HUENCHUMIL"/>
    <s v="Macul #3198 tr B dpto 919"/>
    <s v="Macul"/>
    <x v="0"/>
    <s v="Cumple"/>
    <s v="Cumple"/>
    <s v="No Cumple"/>
    <s v="No Cumple"/>
    <s v="Cumple"/>
    <s v="Cumple"/>
    <s v="No"/>
    <s v="S/N"/>
    <s v="S/N"/>
    <s v="No Aplica"/>
    <s v="No Aplica"/>
    <s v="No Aplica"/>
    <s v="Cumple"/>
    <s v="Cumple"/>
    <s v="1- Conserjes tienen perdidas las llaves de shaft electricos  2-No declaran codigo de ITM utilizado, pero si describen su uso"/>
    <x v="8"/>
    <x v="0"/>
    <x v="0"/>
    <x v="1"/>
    <n v="0.5"/>
    <n v="0.5"/>
    <n v="0"/>
    <n v="0"/>
    <n v="0.5"/>
    <n v="0.5"/>
    <n v="0.25"/>
    <n v="0.25"/>
    <n v="0.5"/>
    <n v="0.5"/>
    <n v="0.5"/>
    <n v="0.7"/>
    <x v="0"/>
  </r>
  <r>
    <s v="2172139"/>
    <s v="207603012023153552"/>
    <s v="DF20227505335"/>
    <x v="234"/>
    <x v="237"/>
    <s v="Cristobal toro"/>
    <s v="Bascuñan guerrero 2110"/>
    <s v="Santiago"/>
    <x v="0"/>
    <s v="Cumple"/>
    <s v="Cumple"/>
    <s v="No Aplica"/>
    <s v="No Aplica"/>
    <s v="Cumple"/>
    <s v="Cumple"/>
    <s v="No"/>
    <s v="S/N"/>
    <s v="S/N"/>
    <s v="No Aplica"/>
    <s v="No Aplica"/>
    <s v="No Aplica"/>
    <s v="Cumple"/>
    <s v="Cumple"/>
    <s v="Sin moradores , sin mayor observacion"/>
    <x v="8"/>
    <x v="0"/>
    <x v="0"/>
    <x v="1"/>
    <n v="0.5"/>
    <n v="0.5"/>
    <n v="0.5"/>
    <n v="0.5"/>
    <n v="0.5"/>
    <n v="0.5"/>
    <n v="0.25"/>
    <n v="0.25"/>
    <n v="0.5"/>
    <n v="0.5"/>
    <n v="0.5"/>
    <n v="1"/>
    <x v="1"/>
  </r>
  <r>
    <s v="2172136"/>
    <s v="207503012023152530"/>
    <s v="DF20227502861"/>
    <x v="234"/>
    <x v="242"/>
    <s v="AARON HUENCHUMIL"/>
    <s v="Premio Nobel #3477"/>
    <s v="Macul"/>
    <x v="0"/>
    <s v="Cumple"/>
    <s v="Cumple"/>
    <s v="No Cumple"/>
    <s v="No Cumple"/>
    <s v="Cumple"/>
    <s v="Cumple"/>
    <s v="No"/>
    <s v="S/N"/>
    <s v="S/N"/>
    <s v="No Aplica"/>
    <s v="No Aplica"/>
    <s v="No Aplica"/>
    <s v="Cumple"/>
    <s v="Cumple"/>
    <s v="1-TD sin placa VICENTE HUIDOBRO/ARMANDO MOOCK  se encuentra normalizado  2-No declara codigo de material utilizado, pero si describe su uso"/>
    <x v="8"/>
    <x v="0"/>
    <x v="0"/>
    <x v="1"/>
    <n v="0.5"/>
    <n v="0.5"/>
    <n v="0"/>
    <n v="0"/>
    <n v="0.5"/>
    <n v="0.5"/>
    <n v="0.25"/>
    <n v="0.25"/>
    <n v="0.5"/>
    <n v="0.5"/>
    <n v="0.5"/>
    <n v="0.7"/>
    <x v="0"/>
  </r>
  <r>
    <s v="2172127"/>
    <s v="207503012023151411"/>
    <s v="DF20227503364"/>
    <x v="234"/>
    <x v="244"/>
    <s v="AARON HUENCHUMIL"/>
    <s v="Premio Nobel #3508"/>
    <s v="Macul"/>
    <x v="0"/>
    <s v="Cumple"/>
    <s v="Cumple"/>
    <s v="No Aplica"/>
    <s v="No Aplica"/>
    <s v="Cumple"/>
    <s v="Cumple"/>
    <s v="No"/>
    <s v="S/N"/>
    <s v="S/N"/>
    <s v="No Aplica"/>
    <s v="No Aplica"/>
    <s v="No Aplica"/>
    <s v="Cumple"/>
    <s v="Cumple"/>
    <s v="1-Acometida y linea de telecomunicaciobes entrelazada y adicional pedazos de tronco enganchado"/>
    <x v="8"/>
    <x v="0"/>
    <x v="0"/>
    <x v="1"/>
    <n v="0.5"/>
    <n v="0.5"/>
    <n v="0.5"/>
    <n v="0.5"/>
    <n v="0.5"/>
    <n v="0.5"/>
    <n v="0.25"/>
    <n v="0.25"/>
    <n v="0.5"/>
    <n v="0.5"/>
    <n v="0.5"/>
    <n v="1"/>
    <x v="0"/>
  </r>
  <r>
    <s v="2172112"/>
    <s v="207503012023145713"/>
    <s v="DF20227508428"/>
    <x v="234"/>
    <x v="261"/>
    <s v="AARON HUENCHUMIL"/>
    <s v="Peatones 2 #5200"/>
    <s v="Macul"/>
    <x v="0"/>
    <s v="Cumple"/>
    <s v="Cumple"/>
    <s v="No Aplica"/>
    <s v="No Aplica"/>
    <s v="Cumple"/>
    <s v="Cumple"/>
    <s v="No"/>
    <s v="S/N"/>
    <s v="S/N"/>
    <s v="No Aplica"/>
    <s v="No Aplica"/>
    <s v="No Aplica"/>
    <s v="Cumple"/>
    <s v="Cumple"/>
    <s v="1-Cliente no se encuentra en domicilio"/>
    <x v="8"/>
    <x v="0"/>
    <x v="0"/>
    <x v="1"/>
    <n v="0.5"/>
    <n v="0.5"/>
    <n v="0.5"/>
    <n v="0.5"/>
    <n v="0.5"/>
    <n v="0.5"/>
    <n v="0.25"/>
    <n v="0.25"/>
    <n v="0.5"/>
    <n v="0.5"/>
    <n v="0.5"/>
    <n v="1"/>
    <x v="0"/>
  </r>
  <r>
    <s v="2172108"/>
    <s v="207503012023144908"/>
    <s v="DF20227507316"/>
    <x v="234"/>
    <x v="246"/>
    <s v="AARON HUENCHUMIL"/>
    <s v="Pasaje 2 #3743 dpto 41"/>
    <s v="Macul"/>
    <x v="0"/>
    <s v="Cumple"/>
    <s v="Cumple"/>
    <s v="No Aplica"/>
    <s v="No Aplica"/>
    <s v="Cumple"/>
    <s v="Cumple"/>
    <s v="No"/>
    <s v="S/N"/>
    <s v="S/N"/>
    <s v="No Aplica"/>
    <s v="No Aplica"/>
    <s v="No Aplica"/>
    <s v="Cumple"/>
    <s v="Cumple"/>
    <s v="1-No se logra acceso, ni comunicacion con cliente"/>
    <x v="8"/>
    <x v="0"/>
    <x v="0"/>
    <x v="1"/>
    <n v="0.5"/>
    <n v="0.5"/>
    <n v="0.5"/>
    <n v="0.5"/>
    <n v="0.5"/>
    <n v="0.5"/>
    <n v="0.25"/>
    <n v="0.25"/>
    <n v="0.5"/>
    <n v="0.5"/>
    <n v="0.5"/>
    <n v="1"/>
    <x v="0"/>
  </r>
  <r>
    <s v="2172100"/>
    <s v="207503012023143413"/>
    <s v="DF20227504048"/>
    <x v="234"/>
    <x v="244"/>
    <s v="AARON HUENCHUMIL"/>
    <s v="El Libano #4803"/>
    <s v="Macul"/>
    <x v="0"/>
    <s v="Cumple"/>
    <s v="Cumple"/>
    <s v="No Aplica"/>
    <s v="No Aplica"/>
    <s v="Cumple"/>
    <s v="Cumple"/>
    <s v="No"/>
    <s v="S/N"/>
    <s v="S/N"/>
    <s v="No Aplica"/>
    <s v="No Aplica"/>
    <s v="No Aplica"/>
    <s v="Cumple"/>
    <s v="Cumple"/>
    <s v="1-Cliente no se encuentra en domicilio  2- Acometida conectada a caja B.T, bien templada"/>
    <x v="8"/>
    <x v="0"/>
    <x v="0"/>
    <x v="1"/>
    <n v="0.5"/>
    <n v="0.5"/>
    <n v="0.5"/>
    <n v="0.5"/>
    <n v="0.5"/>
    <n v="0.5"/>
    <n v="0.25"/>
    <n v="0.25"/>
    <n v="0.5"/>
    <n v="0.5"/>
    <n v="0.5"/>
    <n v="1"/>
    <x v="0"/>
  </r>
  <r>
    <s v="2172087"/>
    <s v="207503012023135529"/>
    <s v="DF20227503425"/>
    <x v="234"/>
    <x v="236"/>
    <s v="AARON HUENCHUMIL"/>
    <s v="Vicuña Mackenna #2385"/>
    <s v="San Joaquín"/>
    <x v="0"/>
    <s v="Cumple"/>
    <s v="Cumple"/>
    <s v="No Cumple"/>
    <s v="No Cumple"/>
    <s v="Cumple"/>
    <s v="Cumple"/>
    <s v="No"/>
    <s v="S/N"/>
    <s v="S/N"/>
    <s v="Cumple"/>
    <s v="Cumple"/>
    <s v="Cumple"/>
    <s v="Cumple"/>
    <s v="Cumple"/>
    <s v="1-DESC. FUS. 57627 se encuentra normalizado  2-No declara codigo de material utilizado, pero si describe su uso"/>
    <x v="8"/>
    <x v="0"/>
    <x v="0"/>
    <x v="1"/>
    <n v="0.5"/>
    <n v="0.5"/>
    <n v="0"/>
    <n v="0"/>
    <n v="0.5"/>
    <n v="0.5"/>
    <n v="0.25"/>
    <n v="0.25"/>
    <n v="0.5"/>
    <n v="0.5"/>
    <n v="0.5"/>
    <n v="0.7"/>
    <x v="0"/>
  </r>
  <r>
    <s v="2172082"/>
    <s v="207603012023135138"/>
    <s v="DF20227505336"/>
    <x v="234"/>
    <x v="237"/>
    <s v="Cristobal toro"/>
    <s v="Nataniel cox 987"/>
    <s v="Santiago"/>
    <x v="0"/>
    <s v="Cumple"/>
    <s v="Cumple"/>
    <s v="No Aplica"/>
    <s v="No Aplica"/>
    <s v="Cumple"/>
    <s v="Cumple"/>
    <s v="No"/>
    <s v="S/N"/>
    <s v="S/N"/>
    <s v="No Aplica"/>
    <s v="No Aplica"/>
    <s v="No Aplica"/>
    <s v="Cumple"/>
    <s v="Cumple"/>
    <s v="Sin moradores , local cerrado ."/>
    <x v="8"/>
    <x v="0"/>
    <x v="0"/>
    <x v="1"/>
    <n v="0.5"/>
    <n v="0.5"/>
    <n v="0.5"/>
    <n v="0.5"/>
    <n v="0.5"/>
    <n v="0.5"/>
    <n v="0.25"/>
    <n v="0.25"/>
    <n v="0.5"/>
    <n v="0.5"/>
    <n v="0.5"/>
    <n v="1"/>
    <x v="1"/>
  </r>
  <r>
    <s v="2172073"/>
    <s v="207503012023133150"/>
    <s v="DF20227510868"/>
    <x v="234"/>
    <x v="249"/>
    <s v="AARON HUENCHUMIL"/>
    <s v="Sierra Bella #3119"/>
    <s v="San Joaquín"/>
    <x v="0"/>
    <s v="Cumple"/>
    <s v="Cumple"/>
    <s v="No Aplica"/>
    <s v="No Aplica"/>
    <s v="Cumple"/>
    <s v="Cumple"/>
    <s v="No"/>
    <s v="S/N"/>
    <s v="S/N"/>
    <s v="No Aplica"/>
    <s v="No Aplica"/>
    <s v="No Aplica"/>
    <s v="Cumple"/>
    <s v="Cumple"/>
    <s v="1-Cliente no se encuentra en domicilio  2- Acometida bien templada"/>
    <x v="8"/>
    <x v="0"/>
    <x v="0"/>
    <x v="1"/>
    <n v="0.5"/>
    <n v="0.5"/>
    <n v="0.5"/>
    <n v="0.5"/>
    <n v="0.5"/>
    <n v="0.5"/>
    <n v="0.25"/>
    <n v="0.25"/>
    <n v="0.5"/>
    <n v="0.5"/>
    <n v="0.5"/>
    <n v="1"/>
    <x v="0"/>
  </r>
  <r>
    <s v="2172068"/>
    <s v="207503012023131448"/>
    <s v="DF20227503093"/>
    <x v="234"/>
    <x v="242"/>
    <s v="AARON HUENCHUMIL"/>
    <s v="Diego de Meza #5390"/>
    <s v="San Joaquín"/>
    <x v="0"/>
    <s v="Cumple"/>
    <s v="Cumple"/>
    <s v="No Cumple"/>
    <s v="No Cumple"/>
    <s v="Cumple"/>
    <s v="Cumple"/>
    <s v="No"/>
    <s v="S/N"/>
    <s v="S/N"/>
    <s v="No Aplica"/>
    <s v="No Aplica"/>
    <s v="No Aplica"/>
    <s v="Cumple"/>
    <s v="Cumple"/>
    <s v="1- No se logra acceso, pasaje cerrado  2- No declara codigo de material utilizado, pero si describe su uso"/>
    <x v="8"/>
    <x v="0"/>
    <x v="0"/>
    <x v="1"/>
    <n v="0.5"/>
    <n v="0.5"/>
    <n v="0"/>
    <n v="0"/>
    <n v="0.5"/>
    <n v="0.5"/>
    <n v="0.25"/>
    <n v="0.25"/>
    <n v="0.5"/>
    <n v="0.5"/>
    <n v="0.5"/>
    <n v="0.7"/>
    <x v="0"/>
  </r>
  <r>
    <s v="2172062"/>
    <s v="207503012023124947"/>
    <s v="DF20227506323"/>
    <x v="234"/>
    <x v="245"/>
    <s v="AARON HUENCHUMIL"/>
    <s v="Haydn #6258"/>
    <s v="San Joaquín"/>
    <x v="0"/>
    <s v="Cumple"/>
    <s v="Cumple"/>
    <s v="No Aplica"/>
    <s v="No Aplica"/>
    <s v="Cumple"/>
    <s v="Cumple"/>
    <s v="No"/>
    <s v="S/N"/>
    <s v="S/N"/>
    <s v="No Aplica"/>
    <s v="No Aplica"/>
    <s v="No Aplica"/>
    <s v="Cumple"/>
    <s v="Cumple"/>
    <s v="1-Cliente no se encuentra en domicilio  2-Acometida reparada provisoriamente con union"/>
    <x v="8"/>
    <x v="0"/>
    <x v="0"/>
    <x v="1"/>
    <n v="0.5"/>
    <n v="0.5"/>
    <n v="0.5"/>
    <n v="0.5"/>
    <n v="0.5"/>
    <n v="0.5"/>
    <n v="0.25"/>
    <n v="0.25"/>
    <n v="0.5"/>
    <n v="0.5"/>
    <n v="0.5"/>
    <n v="1"/>
    <x v="0"/>
  </r>
  <r>
    <s v="2172057"/>
    <s v="207603012023122518"/>
    <s v="DF20227505357"/>
    <x v="234"/>
    <x v="237"/>
    <s v="Cristobal toro"/>
    <s v="Blanco encalada 2007 dpto 101"/>
    <s v="Santiago"/>
    <x v="0"/>
    <s v="Cumple"/>
    <s v="Cumple"/>
    <s v="No Aplica"/>
    <s v="No Aplica"/>
    <s v="Cumple"/>
    <s v="Cumple"/>
    <s v="Si"/>
    <s v="Adriana rojas"/>
    <s v="228840203"/>
    <s v="Cumple"/>
    <s v="Cumple"/>
    <s v="Cumple"/>
    <s v="Cumple"/>
    <s v="Cumple"/>
    <s v="Se verifica , sin mayor observacion"/>
    <x v="8"/>
    <x v="0"/>
    <x v="0"/>
    <x v="1"/>
    <n v="0.5"/>
    <n v="0.5"/>
    <n v="0.5"/>
    <n v="0.5"/>
    <n v="0.5"/>
    <n v="0.5"/>
    <n v="0.25"/>
    <n v="0.25"/>
    <n v="0.5"/>
    <n v="0.5"/>
    <n v="0.5"/>
    <n v="1"/>
    <x v="1"/>
  </r>
  <r>
    <s v="2172056"/>
    <s v="207603012023122225"/>
    <s v="DF20227505152"/>
    <x v="234"/>
    <x v="237"/>
    <s v="Cristobal toro"/>
    <s v="Blanco encalada 2051   dpto 711"/>
    <s v="Santiago"/>
    <x v="0"/>
    <s v="Cumple"/>
    <s v="Cumple"/>
    <s v="No Aplica"/>
    <s v="No Aplica"/>
    <s v="Cumple"/>
    <s v="Cumple"/>
    <s v="Si"/>
    <s v="Jaime valenzuela"/>
    <s v="222491320"/>
    <s v="Cumple"/>
    <s v="Cumple"/>
    <s v="Cumple"/>
    <s v="Cumple"/>
    <s v="Cumple"/>
    <s v="Se verifica sin mayor observacion"/>
    <x v="8"/>
    <x v="0"/>
    <x v="0"/>
    <x v="1"/>
    <n v="0.5"/>
    <n v="0.5"/>
    <n v="0.5"/>
    <n v="0.5"/>
    <n v="0.5"/>
    <n v="0.5"/>
    <n v="0.25"/>
    <n v="0.25"/>
    <n v="0.5"/>
    <n v="0.5"/>
    <n v="0.5"/>
    <n v="1"/>
    <x v="1"/>
  </r>
  <r>
    <s v="2172005"/>
    <s v="207603012023115044"/>
    <s v="DF20227504955"/>
    <x v="234"/>
    <x v="237"/>
    <s v="Cristobal toro"/>
    <s v="10 de julio 1012  201"/>
    <s v="Santiago"/>
    <x v="0"/>
    <s v="Cumple"/>
    <s v="Cumple"/>
    <s v="No Aplica"/>
    <s v="No Aplica"/>
    <s v="Cumple"/>
    <s v="Cumple"/>
    <s v="No"/>
    <s v="S/N"/>
    <s v="S/N"/>
    <s v="No Aplica"/>
    <s v="No Aplica"/>
    <s v="No Aplica"/>
    <s v="Cumple"/>
    <s v="Cumple"/>
    <s v="Sector hostil , 10 de julio locatarios en las afueras . No se toman fotos para prevenir problemas con locatarios"/>
    <x v="8"/>
    <x v="0"/>
    <x v="0"/>
    <x v="1"/>
    <n v="0.5"/>
    <n v="0.5"/>
    <n v="0.5"/>
    <n v="0.5"/>
    <n v="0.5"/>
    <n v="0.5"/>
    <n v="0.25"/>
    <n v="0.25"/>
    <n v="0.5"/>
    <n v="0.5"/>
    <n v="0.5"/>
    <n v="1"/>
    <x v="1"/>
  </r>
  <r>
    <s v="2172004"/>
    <s v="207603012023114841"/>
    <s v="DF20227504403"/>
    <x v="234"/>
    <x v="244"/>
    <s v="Cristobal toro"/>
    <s v="Portugal 701"/>
    <s v="Santiago"/>
    <x v="0"/>
    <s v="Cumple"/>
    <s v="Cumple"/>
    <s v="No Aplica"/>
    <s v="No Aplica"/>
    <s v="Cumple"/>
    <s v="Cumple"/>
    <s v="No"/>
    <s v="S/N"/>
    <s v="S/N"/>
    <s v="No Aplica"/>
    <s v="No Aplica"/>
    <s v="No Aplica"/>
    <s v="Cumple"/>
    <s v="Cumple"/>
    <s v="Sector hostil , no se toman fotos por precaucion , sector locales 10 de julio"/>
    <x v="8"/>
    <x v="0"/>
    <x v="0"/>
    <x v="1"/>
    <n v="0.5"/>
    <n v="0.5"/>
    <n v="0.5"/>
    <n v="0.5"/>
    <n v="0.5"/>
    <n v="0.5"/>
    <n v="0.25"/>
    <n v="0.25"/>
    <n v="0.5"/>
    <n v="0.5"/>
    <n v="0.5"/>
    <n v="1"/>
    <x v="1"/>
  </r>
  <r>
    <s v="2171997"/>
    <s v="207603012023112719"/>
    <s v="DF20227503051"/>
    <x v="234"/>
    <x v="242"/>
    <s v="Cristobal toro"/>
    <s v="Carmen 77  ps 11 dpto 1109"/>
    <s v="Santiago"/>
    <x v="0"/>
    <s v="Cumple"/>
    <s v="Cumple"/>
    <s v="No Aplica"/>
    <s v="No Aplica"/>
    <s v="Cumple"/>
    <s v="Cumple"/>
    <s v="Si"/>
    <s v="Eugenio briones"/>
    <s v="224179065"/>
    <s v="Cumple"/>
    <s v="Cumple"/>
    <s v="Cumple"/>
    <s v="Cumple"/>
    <s v="Cumple"/>
    <s v="Se verifica , sin mayor observacion"/>
    <x v="8"/>
    <x v="0"/>
    <x v="0"/>
    <x v="1"/>
    <n v="0.5"/>
    <n v="0.5"/>
    <n v="0.5"/>
    <n v="0.5"/>
    <n v="0.5"/>
    <n v="0.5"/>
    <n v="0.25"/>
    <n v="0.25"/>
    <n v="0.5"/>
    <n v="0.5"/>
    <n v="0.5"/>
    <n v="1"/>
    <x v="1"/>
  </r>
  <r>
    <s v="2171992"/>
    <s v="207603012023112326"/>
    <s v="DF20227503016"/>
    <x v="234"/>
    <x v="242"/>
    <s v="Cristobal toro"/>
    <s v="Sara del campo 570 dpto 704"/>
    <s v="Santiago"/>
    <x v="0"/>
    <s v="Cumple"/>
    <s v="Cumple"/>
    <s v="No Aplica"/>
    <s v="No Aplica"/>
    <s v="Cumple"/>
    <s v="Cumple"/>
    <s v="Si"/>
    <s v="Pedro pavez ( concerge )"/>
    <s v="222221304"/>
    <s v="No Aplica"/>
    <s v="No Aplica"/>
    <s v="No Aplica"/>
    <s v="Cumple"/>
    <s v="Cumple"/>
    <s v="Concerge no tiene datos de personal del servicio de emergencia con esa fecha . Tapa caja de empalme abierta sin perno"/>
    <x v="8"/>
    <x v="0"/>
    <x v="0"/>
    <x v="1"/>
    <n v="0.5"/>
    <n v="0.5"/>
    <n v="0.5"/>
    <n v="0.5"/>
    <n v="0.5"/>
    <n v="0.5"/>
    <n v="0.25"/>
    <n v="0.25"/>
    <n v="0.5"/>
    <n v="0.5"/>
    <n v="0.5"/>
    <n v="1"/>
    <x v="1"/>
  </r>
  <r>
    <s v="2171526"/>
    <s v="207603012023103751"/>
    <s v="DF20227503003"/>
    <x v="234"/>
    <x v="242"/>
    <s v="Cristobal toro"/>
    <s v="Portales 2625"/>
    <s v="Santiago"/>
    <x v="0"/>
    <s v="Cumple"/>
    <s v="Cumple"/>
    <s v="No Aplica"/>
    <s v="No Aplica"/>
    <s v="Cumple"/>
    <s v="Cumple"/>
    <s v="No"/>
    <s v="S/N"/>
    <s v="S/N"/>
    <s v="No Aplica"/>
    <s v="No Aplica"/>
    <s v="No Aplica"/>
    <s v="Cumple"/>
    <s v="Cumple"/>
    <s v="Sin moradores , sin mayor observacion"/>
    <x v="8"/>
    <x v="0"/>
    <x v="0"/>
    <x v="1"/>
    <n v="0.5"/>
    <n v="0.5"/>
    <n v="0.5"/>
    <n v="0.5"/>
    <n v="0.5"/>
    <n v="0.5"/>
    <n v="0.25"/>
    <n v="0.25"/>
    <n v="0.5"/>
    <n v="0.5"/>
    <n v="0.5"/>
    <n v="1"/>
    <x v="1"/>
  </r>
  <r>
    <s v="2173124"/>
    <s v="207604012023161941"/>
    <s v="DF20227515147"/>
    <x v="235"/>
    <x v="254"/>
    <s v="Cristobal toro"/>
    <s v="Santa elena 999"/>
    <s v="Santiago"/>
    <x v="0"/>
    <s v="Cumple"/>
    <s v="Cumple"/>
    <s v="No Aplica"/>
    <s v="No Aplica"/>
    <s v="Cumple"/>
    <s v="Cumple"/>
    <s v="No"/>
    <s v="S/N"/>
    <s v="S/N"/>
    <s v="No Aplica"/>
    <s v="No Aplica"/>
    <s v="No Aplica"/>
    <s v="Cumple"/>
    <s v="Cumple"/>
    <s v="Sin moradores , local cerrado . Empalme subterraneo"/>
    <x v="8"/>
    <x v="0"/>
    <x v="0"/>
    <x v="1"/>
    <n v="0.5"/>
    <n v="0.5"/>
    <n v="0.5"/>
    <n v="0.5"/>
    <n v="0.5"/>
    <n v="0.5"/>
    <n v="0.25"/>
    <n v="0.25"/>
    <n v="0.5"/>
    <n v="0.5"/>
    <n v="0.5"/>
    <n v="1"/>
    <x v="1"/>
  </r>
  <r>
    <s v="2173094"/>
    <s v="207504012023150630"/>
    <s v="DF20227510498"/>
    <x v="235"/>
    <x v="243"/>
    <s v="AARON HUENCHUMIL"/>
    <s v="Manco Capac #0843"/>
    <s v="La Granja"/>
    <x v="0"/>
    <s v="Cumple"/>
    <s v="Cumple"/>
    <s v="No Aplica"/>
    <s v="No Aplica"/>
    <s v="Cumple"/>
    <s v="Cumple"/>
    <s v="Si"/>
    <s v="S/N"/>
    <s v="S/N"/>
    <s v="No Aplica"/>
    <s v="No Aplica"/>
    <s v="Cumple"/>
    <s v="Cumple"/>
    <s v="Cumple"/>
    <s v="1- Cliente desconoce de visita de tecnicos o de llamado a ENEL"/>
    <x v="8"/>
    <x v="0"/>
    <x v="0"/>
    <x v="1"/>
    <n v="0.5"/>
    <n v="0.5"/>
    <n v="0.5"/>
    <n v="0.5"/>
    <n v="0.5"/>
    <n v="0.5"/>
    <n v="0.25"/>
    <n v="0.25"/>
    <n v="0.5"/>
    <n v="0.5"/>
    <n v="0.5"/>
    <n v="1"/>
    <x v="0"/>
  </r>
  <r>
    <s v="2173084"/>
    <s v="207504012023145136"/>
    <s v="DF20227508393"/>
    <x v="235"/>
    <x v="261"/>
    <s v="AARON HUENCHUMIL"/>
    <s v="Canto General #0540"/>
    <s v="La Granja"/>
    <x v="0"/>
    <s v="Cumple"/>
    <s v="Cumple"/>
    <s v="No Aplica"/>
    <s v="No Aplica"/>
    <s v="Cumple"/>
    <s v="Cumple"/>
    <s v="Si"/>
    <s v="S/N"/>
    <s v="S/N"/>
    <s v="No Aplica"/>
    <s v="No Aplica"/>
    <s v="Cumple"/>
    <s v="Cumple"/>
    <s v="Cumple"/>
    <s v="1- Cliente confirma encontrarse con suministro electrico normalizado  2-2 cajas B.T sin tapas"/>
    <x v="8"/>
    <x v="0"/>
    <x v="0"/>
    <x v="1"/>
    <n v="0.5"/>
    <n v="0.5"/>
    <n v="0.5"/>
    <n v="0.5"/>
    <n v="0.5"/>
    <n v="0.5"/>
    <n v="0.25"/>
    <n v="0.25"/>
    <n v="0.5"/>
    <n v="0.5"/>
    <n v="0.5"/>
    <n v="1"/>
    <x v="0"/>
  </r>
  <r>
    <s v="2173079"/>
    <s v="207604012023144235"/>
    <s v="DF20227502730"/>
    <x v="235"/>
    <x v="242"/>
    <s v="Cristobal toro"/>
    <s v="Jose tomas rider 1254 dpto 303"/>
    <s v="Providencia"/>
    <x v="0"/>
    <s v="Cumple"/>
    <s v="Cumple"/>
    <s v="No Aplica"/>
    <s v="No Aplica"/>
    <s v="Cumple"/>
    <s v="Cumple"/>
    <s v="No"/>
    <s v="S/N"/>
    <s v="S/N"/>
    <s v="No Aplica"/>
    <s v="No Aplica"/>
    <s v="No Aplica"/>
    <s v="Cumple"/>
    <s v="Cumple"/>
    <s v="Ariebte concerge , segun indica en este momento no tiene llaves para medidores de luz . Reamizs muchas preguntas y no entiende la visita . No se toman mas fotos para prevenir"/>
    <x v="8"/>
    <x v="0"/>
    <x v="0"/>
    <x v="1"/>
    <n v="0.5"/>
    <n v="0.5"/>
    <n v="0.5"/>
    <n v="0.5"/>
    <n v="0.5"/>
    <n v="0.5"/>
    <n v="0.25"/>
    <n v="0.25"/>
    <n v="0.5"/>
    <n v="0.5"/>
    <n v="0.5"/>
    <n v="1"/>
    <x v="1"/>
  </r>
  <r>
    <s v="2173077"/>
    <s v="207604012023143934"/>
    <s v="DF20227503529"/>
    <x v="235"/>
    <x v="236"/>
    <s v="Cristobal toro"/>
    <s v="Kennedy pasarela parque arauco"/>
    <s v="Las Condes"/>
    <x v="0"/>
    <s v="Cumple"/>
    <s v="Cumple"/>
    <s v="No Aplica"/>
    <s v="No Aplica"/>
    <s v="Cumple"/>
    <s v="Cumple"/>
    <s v="No"/>
    <s v="S/N"/>
    <s v="S/N"/>
    <s v="No Aplica"/>
    <s v="No Aplica"/>
    <s v="No Aplica"/>
    <s v="Cumple"/>
    <s v="Cumple"/>
    <s v="Problema externo , subterraneo . No se toman fotos por preblemas"/>
    <x v="8"/>
    <x v="0"/>
    <x v="0"/>
    <x v="1"/>
    <n v="0.5"/>
    <n v="0.5"/>
    <n v="0.5"/>
    <n v="0.5"/>
    <n v="0.5"/>
    <n v="0.5"/>
    <n v="0.25"/>
    <n v="0.25"/>
    <n v="0.5"/>
    <n v="0.5"/>
    <n v="0.5"/>
    <n v="1"/>
    <x v="1"/>
  </r>
  <r>
    <s v="2173073"/>
    <s v="207504012023142946"/>
    <s v="DF20227504069"/>
    <x v="235"/>
    <x v="244"/>
    <s v="AARON HUENCHUMIL"/>
    <s v="Manio #6523"/>
    <s v="La Granja"/>
    <x v="0"/>
    <s v="Cumple"/>
    <s v="Cumple"/>
    <s v="No Cumple"/>
    <s v="No Cumple"/>
    <s v="Cumple"/>
    <s v="Cumple"/>
    <s v="No"/>
    <s v="S/N"/>
    <s v="S/N"/>
    <s v="No Aplica"/>
    <s v="No Aplica"/>
    <s v="No Aplica"/>
    <s v="Cumple"/>
    <s v="Cumple"/>
    <s v="1- TD 9632 se encuentra normalizado  2-No deckara codigo de material utilizado, pero si describe su uso"/>
    <x v="8"/>
    <x v="0"/>
    <x v="0"/>
    <x v="1"/>
    <n v="0.5"/>
    <n v="0.5"/>
    <n v="0"/>
    <n v="0"/>
    <n v="0.5"/>
    <n v="0.5"/>
    <n v="0.25"/>
    <n v="0.25"/>
    <n v="0.5"/>
    <n v="0.5"/>
    <n v="0.5"/>
    <n v="0.7"/>
    <x v="0"/>
  </r>
  <r>
    <s v="2173063"/>
    <s v="207504012023140346"/>
    <s v="DF20227503829"/>
    <x v="235"/>
    <x v="244"/>
    <s v="AARON HUENCHUMIL"/>
    <s v="Lago Pirihueico #6502 ed.B dpto 401"/>
    <s v="La Florida"/>
    <x v="0"/>
    <s v="Cumple"/>
    <s v="Cumple"/>
    <s v="No Aplica"/>
    <s v="No Aplica"/>
    <s v="Cumple"/>
    <s v="Cumple"/>
    <s v="No"/>
    <s v="S/N"/>
    <s v="S/N"/>
    <s v="No Aplica"/>
    <s v="No Aplica"/>
    <s v="No Aplica"/>
    <s v="Cumple"/>
    <s v="Cumple"/>
    <s v="1- Suministro electrico normal en sector"/>
    <x v="8"/>
    <x v="0"/>
    <x v="0"/>
    <x v="1"/>
    <n v="0.5"/>
    <n v="0.5"/>
    <n v="0.5"/>
    <n v="0.5"/>
    <n v="0.5"/>
    <n v="0.5"/>
    <n v="0.25"/>
    <n v="0.25"/>
    <n v="0.5"/>
    <n v="0.5"/>
    <n v="0.5"/>
    <n v="1"/>
    <x v="0"/>
  </r>
  <r>
    <s v="2173060"/>
    <s v="207604012023140052"/>
    <s v="DF20227451796"/>
    <x v="235"/>
    <x v="217"/>
    <s v="Cristobal toro"/>
    <s v="Camino del pastor 1540 C/ A"/>
    <s v="Vitacura"/>
    <x v="0"/>
    <s v="Cumple"/>
    <s v="Cumple"/>
    <s v="No Cumple"/>
    <s v="No Cumple"/>
    <s v="Cumple"/>
    <s v="Cumple"/>
    <s v="No"/>
    <s v="S/N"/>
    <s v="S/N"/>
    <s v="No Aplica"/>
    <s v="No Aplica"/>
    <s v="No Aplica"/>
    <s v="Cumple"/>
    <s v="Cumple Parcialmente"/>
    <s v="Falta mayor data en fotografias . Sin moradores"/>
    <x v="7"/>
    <x v="0"/>
    <x v="0"/>
    <x v="1"/>
    <n v="0.5"/>
    <n v="0.5"/>
    <n v="0"/>
    <n v="0"/>
    <n v="0.5"/>
    <n v="0.5"/>
    <n v="0.25"/>
    <n v="0.25"/>
    <n v="0.5"/>
    <n v="0.5"/>
    <n v="0.17499999999999999"/>
    <n v="0.63500000000000001"/>
    <x v="1"/>
  </r>
  <r>
    <s v="2173053"/>
    <s v="207604012023134519"/>
    <s v="DF20227505325"/>
    <x v="235"/>
    <x v="237"/>
    <s v="Cristobal toro"/>
    <s v="Via blanca 6969"/>
    <s v="Lo Barnechea"/>
    <x v="0"/>
    <s v="Cumple"/>
    <s v="Cumple"/>
    <s v="No Cumple"/>
    <s v="No Cumple"/>
    <s v="Cumple"/>
    <s v="Cumple"/>
    <s v="No"/>
    <s v="S/N"/>
    <s v="S/N"/>
    <s v="No Aplica"/>
    <s v="No Aplica"/>
    <s v="No Aplica"/>
    <s v="No Cumple"/>
    <s v="No Cumple"/>
    <s v="Falta maxima de fotos exigidas , mas data  Sin moradores"/>
    <x v="8"/>
    <x v="0"/>
    <x v="0"/>
    <x v="1"/>
    <n v="0.5"/>
    <n v="0.5"/>
    <n v="0"/>
    <n v="0"/>
    <n v="0.5"/>
    <n v="0.5"/>
    <n v="0.25"/>
    <n v="0.25"/>
    <n v="0.5"/>
    <n v="0"/>
    <n v="0"/>
    <n v="0.5"/>
    <x v="1"/>
  </r>
  <r>
    <s v="2173050"/>
    <s v="207504012023133021"/>
    <s v="DF20227510654"/>
    <x v="235"/>
    <x v="243"/>
    <s v="AARON HUENCHUMIL"/>
    <s v="Lo Encalada #894 dpto 21"/>
    <s v="Ñuñoa"/>
    <x v="0"/>
    <s v="Cumple"/>
    <s v="Cumple"/>
    <s v="No Cumple"/>
    <s v="No Cumple"/>
    <s v="Cumple"/>
    <s v="Cumple"/>
    <s v="No"/>
    <s v="S/N"/>
    <s v="S/N"/>
    <s v="No Aplica"/>
    <s v="No Aplica"/>
    <s v="No Aplica"/>
    <s v="Cumple"/>
    <s v="Cumple"/>
    <s v="1- Cliente no se encuentra en domicilio  2- No declara codigo de material utilizado, pero si describe su uso"/>
    <x v="8"/>
    <x v="0"/>
    <x v="0"/>
    <x v="1"/>
    <n v="0.5"/>
    <n v="0.5"/>
    <n v="0"/>
    <n v="0"/>
    <n v="0.5"/>
    <n v="0.5"/>
    <n v="0.25"/>
    <n v="0.25"/>
    <n v="0.5"/>
    <n v="0.5"/>
    <n v="0.5"/>
    <n v="0.7"/>
    <x v="0"/>
  </r>
  <r>
    <s v="2173048"/>
    <s v="207604012023132704"/>
    <s v="DF20227502441"/>
    <x v="235"/>
    <x v="266"/>
    <s v="Cristobal toro"/>
    <s v="Camino la capellania  1217"/>
    <s v="Lo Barnechea"/>
    <x v="0"/>
    <s v="Cumple"/>
    <s v="Cumple"/>
    <s v="No Aplica"/>
    <s v="No Aplica"/>
    <s v="Cumple"/>
    <s v="Cumple"/>
    <s v="No"/>
    <s v="S/N"/>
    <s v="S/N"/>
    <s v="No Aplica"/>
    <s v="No Aplica"/>
    <s v="No Aplica"/>
    <s v="Cumple"/>
    <s v="Cumple"/>
    <s v="Sin moradores , se llama por citofono , sin respuesta ."/>
    <x v="8"/>
    <x v="0"/>
    <x v="0"/>
    <x v="1"/>
    <n v="0.5"/>
    <n v="0.5"/>
    <n v="0.5"/>
    <n v="0.5"/>
    <n v="0.5"/>
    <n v="0.5"/>
    <n v="0.25"/>
    <n v="0.25"/>
    <n v="0.5"/>
    <n v="0.5"/>
    <n v="0.5"/>
    <n v="1"/>
    <x v="1"/>
  </r>
  <r>
    <s v="2173041"/>
    <s v="207504012023131649"/>
    <s v="DF20227510636"/>
    <x v="235"/>
    <x v="243"/>
    <s v="AARON HUENCHUMIL"/>
    <s v="Via Once #973"/>
    <s v="Ñuñoa"/>
    <x v="0"/>
    <s v="Cumple"/>
    <s v="Cumple"/>
    <s v="No Aplica"/>
    <s v="No Aplica"/>
    <s v="Cumple"/>
    <s v="Cumple"/>
    <s v="No"/>
    <s v="S/N"/>
    <s v="S/N"/>
    <s v="No Aplica"/>
    <s v="No Aplica"/>
    <s v="No Aplica"/>
    <s v="Cumple"/>
    <s v="Cumple"/>
    <s v="1-Cliente no se encuentra en domicilio  2- Acometida bien templada"/>
    <x v="8"/>
    <x v="0"/>
    <x v="0"/>
    <x v="1"/>
    <n v="0.5"/>
    <n v="0.5"/>
    <n v="0.5"/>
    <n v="0.5"/>
    <n v="0.5"/>
    <n v="0.5"/>
    <n v="0.25"/>
    <n v="0.25"/>
    <n v="0.5"/>
    <n v="0.5"/>
    <n v="0.5"/>
    <n v="1"/>
    <x v="0"/>
  </r>
  <r>
    <s v="2173035"/>
    <s v="207604012023130921"/>
    <s v="DF20227504094"/>
    <x v="235"/>
    <x v="244"/>
    <s v="Cristobal toro"/>
    <s v="Los juglares 3880 C 27"/>
    <s v="Lo Barnechea"/>
    <x v="0"/>
    <s v="Cumple"/>
    <s v="Cumple"/>
    <s v="No Aplica"/>
    <s v="No Aplica"/>
    <s v="Cumple"/>
    <s v="Cumple"/>
    <s v="No"/>
    <s v="S/N"/>
    <s v="S/N"/>
    <s v="No Aplica"/>
    <s v="No Aplica"/>
    <s v="No Aplica"/>
    <s v="Cumple"/>
    <s v="Cumple"/>
    <s v="Atiende guardia , pero no oermite ingreso ya q no se encuentra cliente en domicilio"/>
    <x v="8"/>
    <x v="0"/>
    <x v="0"/>
    <x v="1"/>
    <n v="0.5"/>
    <n v="0.5"/>
    <n v="0.5"/>
    <n v="0.5"/>
    <n v="0.5"/>
    <n v="0.5"/>
    <n v="0.25"/>
    <n v="0.25"/>
    <n v="0.5"/>
    <n v="0.5"/>
    <n v="0.5"/>
    <n v="1"/>
    <x v="1"/>
  </r>
  <r>
    <s v="2173022"/>
    <s v="207604012023124851"/>
    <s v="DF20227502448"/>
    <x v="235"/>
    <x v="266"/>
    <s v="Cristobal toro"/>
    <s v="Milan 12816"/>
    <s v="Lo Barnechea"/>
    <x v="0"/>
    <s v="Cumple"/>
    <s v="Cumple"/>
    <s v="No Aplica"/>
    <s v="No Aplica"/>
    <s v="Cumple"/>
    <s v="Cumple"/>
    <s v="No"/>
    <s v="S/N"/>
    <s v="S/N"/>
    <s v="No Aplica"/>
    <s v="No Aplica"/>
    <s v="No Aplica"/>
    <s v="Cumple"/>
    <s v="Cumple"/>
    <s v="Problema externo , TD . Direccion , la cabaña con napoles"/>
    <x v="8"/>
    <x v="0"/>
    <x v="0"/>
    <x v="1"/>
    <n v="0.5"/>
    <n v="0.5"/>
    <n v="0.5"/>
    <n v="0.5"/>
    <n v="0.5"/>
    <n v="0.5"/>
    <n v="0.25"/>
    <n v="0.25"/>
    <n v="0.5"/>
    <n v="0.5"/>
    <n v="0.5"/>
    <n v="1"/>
    <x v="1"/>
  </r>
  <r>
    <s v="2173017"/>
    <s v="207504012023123521"/>
    <s v="DF20227392847"/>
    <x v="235"/>
    <x v="155"/>
    <s v="AARON HUENCHUMIL"/>
    <s v="Mujica #0133 tr A dpto 505"/>
    <s v="Ñuñoa"/>
    <x v="0"/>
    <s v="Cumple"/>
    <s v="Cumple"/>
    <s v="No Aplica"/>
    <s v="No Aplica"/>
    <s v="Cumple"/>
    <s v="Cumple"/>
    <s v="No"/>
    <s v="S/N"/>
    <s v="S/N"/>
    <s v="No Aplica"/>
    <s v="No Aplica"/>
    <s v="No Aplica"/>
    <s v="Cumple Parcialmente"/>
    <s v="Cumple"/>
    <s v="1-Cliente no se encuentra en domicilio y conserje no tiene registro en bitacora, el ingreso de personal de ENEL en la fecha del ticket. No permite acceso"/>
    <x v="5"/>
    <x v="0"/>
    <x v="0"/>
    <x v="1"/>
    <n v="0.5"/>
    <n v="0.5"/>
    <n v="0.5"/>
    <n v="0.5"/>
    <n v="0.5"/>
    <n v="0.5"/>
    <n v="0.25"/>
    <n v="0.25"/>
    <n v="0.5"/>
    <n v="0.17499999999999999"/>
    <n v="0.5"/>
    <n v="0.93500000000000005"/>
    <x v="0"/>
  </r>
  <r>
    <s v="2173014"/>
    <s v="207604012023123609"/>
    <s v="DF20227503653"/>
    <x v="235"/>
    <x v="236"/>
    <s v="Cristobal toro"/>
    <s v="Camino el alto 17101 parc 1 A"/>
    <s v="Lo Barnechea"/>
    <x v="0"/>
    <s v="Cumple"/>
    <s v="Cumple"/>
    <s v="No Aplica"/>
    <s v="No Aplica"/>
    <s v="Cumple"/>
    <s v="Cumple"/>
    <s v="No"/>
    <s v="S/N"/>
    <s v="S/N"/>
    <s v="No Aplica"/>
    <s v="Cumple"/>
    <s v="No Aplica"/>
    <s v="Cumple"/>
    <s v="Cumple"/>
    <s v="Sin moradores , sin mayor observacion"/>
    <x v="8"/>
    <x v="0"/>
    <x v="0"/>
    <x v="1"/>
    <n v="0.5"/>
    <n v="0.5"/>
    <n v="0.5"/>
    <n v="0.5"/>
    <n v="0.5"/>
    <n v="0.5"/>
    <n v="0.25"/>
    <n v="0.25"/>
    <n v="0.5"/>
    <n v="0.5"/>
    <n v="0.5"/>
    <n v="1"/>
    <x v="1"/>
  </r>
  <r>
    <s v="2172993"/>
    <s v="207604012023115410"/>
    <s v="DF20227504457"/>
    <x v="235"/>
    <x v="244"/>
    <s v="Cristobal toro"/>
    <s v="Camino la disputada 7"/>
    <s v="Lo Barnechea"/>
    <x v="0"/>
    <s v="Cumple"/>
    <s v="Cumple"/>
    <s v="Cumple"/>
    <s v="Cumple"/>
    <s v="No Aplica"/>
    <s v="No Aplica"/>
    <s v="No"/>
    <s v="S/N"/>
    <s v="S/N"/>
    <s v="No Aplica"/>
    <s v="No Aplica"/>
    <s v="No Aplica"/>
    <s v="Cumple"/>
    <s v="Cumple"/>
    <s v="Problema externo , fusible aereo"/>
    <x v="8"/>
    <x v="0"/>
    <x v="0"/>
    <x v="1"/>
    <n v="0.5"/>
    <n v="0.5"/>
    <n v="0.5"/>
    <n v="0.5"/>
    <n v="0.5"/>
    <n v="0.5"/>
    <n v="0.25"/>
    <n v="0.25"/>
    <n v="0.5"/>
    <n v="0.5"/>
    <n v="0.5"/>
    <n v="1"/>
    <x v="1"/>
  </r>
  <r>
    <s v="2172990"/>
    <s v="207604012023115157"/>
    <s v="DF20227503937"/>
    <x v="235"/>
    <x v="236"/>
    <s v="Cristobal toro"/>
    <s v="Camino publica al mineral la dusputada 40951 parc 79bB"/>
    <s v="Lo Barnechea"/>
    <x v="0"/>
    <s v="Cumple"/>
    <s v="Cumple"/>
    <s v="No Aplica"/>
    <s v="No Aplica"/>
    <s v="Cumple"/>
    <s v="Cumple"/>
    <s v="No"/>
    <s v="S/N"/>
    <s v="S/N"/>
    <s v="No Aplica"/>
    <s v="No Aplica"/>
    <s v="No Aplica"/>
    <s v="Cumple"/>
    <s v="Cumple"/>
    <s v="Sin moradores , sin mayor observacion"/>
    <x v="8"/>
    <x v="0"/>
    <x v="0"/>
    <x v="1"/>
    <n v="0.5"/>
    <n v="0.5"/>
    <n v="0.5"/>
    <n v="0.5"/>
    <n v="0.5"/>
    <n v="0.5"/>
    <n v="0.25"/>
    <n v="0.25"/>
    <n v="0.5"/>
    <n v="0.5"/>
    <n v="0.5"/>
    <n v="1"/>
    <x v="1"/>
  </r>
  <r>
    <s v="2172986"/>
    <s v="207604012023114953"/>
    <s v="DF20227503748"/>
    <x v="235"/>
    <x v="236"/>
    <s v="Cristobal toro"/>
    <s v="Camino la disputada 7"/>
    <s v="Lo Barnechea"/>
    <x v="0"/>
    <s v="Cumple"/>
    <s v="Cumple"/>
    <s v="No Aplica"/>
    <s v="No Aplica"/>
    <s v="Cumple"/>
    <s v="Cumple"/>
    <s v="No"/>
    <s v="S/N"/>
    <s v="S/N"/>
    <s v="No Aplica"/>
    <s v="No Aplica"/>
    <s v="No Aplica"/>
    <s v="Cumple"/>
    <s v="Cumple"/>
    <s v="Problema externo , fusible"/>
    <x v="8"/>
    <x v="0"/>
    <x v="0"/>
    <x v="1"/>
    <n v="0.5"/>
    <n v="0.5"/>
    <n v="0.5"/>
    <n v="0.5"/>
    <n v="0.5"/>
    <n v="0.5"/>
    <n v="0.25"/>
    <n v="0.25"/>
    <n v="0.5"/>
    <n v="0.5"/>
    <n v="0.5"/>
    <n v="1"/>
    <x v="1"/>
  </r>
  <r>
    <s v="2172984"/>
    <s v="207604012023114750"/>
    <s v="DF20227502781"/>
    <x v="235"/>
    <x v="242"/>
    <s v="Cristobal toro"/>
    <s v="Camino la disputada 40708 C"/>
    <s v="Lo Barnechea"/>
    <x v="0"/>
    <s v="Cumple"/>
    <s v="Cumple"/>
    <s v="No Aplica"/>
    <s v="No Aplica"/>
    <s v="Cumple"/>
    <s v="Cumple"/>
    <s v="No"/>
    <s v="S/N"/>
    <s v="S/N"/>
    <s v="No Aplica"/>
    <s v="No Aplica"/>
    <s v="No Aplica"/>
    <s v="Cumple"/>
    <s v="Cumple"/>
    <s v="Problema externo fusibles aereos"/>
    <x v="8"/>
    <x v="0"/>
    <x v="0"/>
    <x v="1"/>
    <n v="0.5"/>
    <n v="0.5"/>
    <n v="0.5"/>
    <n v="0.5"/>
    <n v="0.5"/>
    <n v="0.5"/>
    <n v="0.25"/>
    <n v="0.25"/>
    <n v="0.5"/>
    <n v="0.5"/>
    <n v="0.5"/>
    <n v="1"/>
    <x v="1"/>
  </r>
  <r>
    <s v="2174120"/>
    <s v="207505012023163526"/>
    <s v="DF20227506118"/>
    <x v="236"/>
    <x v="248"/>
    <s v="AARON HUENCHUMIL"/>
    <s v="Emiliano Figueroa #851"/>
    <s v="Santiago"/>
    <x v="0"/>
    <s v="Cumple"/>
    <s v="Cumple"/>
    <s v="No Aplica"/>
    <s v="No Aplica"/>
    <s v="No Aplica"/>
    <s v="No Aplica"/>
    <s v="Si"/>
    <s v="S/N"/>
    <s v="S/N"/>
    <s v="No Aplica"/>
    <s v="No Aplica"/>
    <s v="No Aplica"/>
    <s v="Cumple"/>
    <s v="Cumple"/>
    <s v="1-Cliente desconoce visita de tecnicos"/>
    <x v="8"/>
    <x v="0"/>
    <x v="0"/>
    <x v="1"/>
    <n v="0.5"/>
    <n v="0.5"/>
    <n v="0.5"/>
    <n v="0.5"/>
    <n v="0.5"/>
    <n v="0.5"/>
    <n v="0.25"/>
    <n v="0.25"/>
    <n v="0.5"/>
    <n v="0.5"/>
    <n v="0.5"/>
    <n v="1"/>
    <x v="1"/>
  </r>
  <r>
    <s v="2174114"/>
    <s v="207505012023162610"/>
    <s v="DF20227506092"/>
    <x v="236"/>
    <x v="248"/>
    <s v="AARON HUENCHUMIL"/>
    <s v="Santa Rosa #838"/>
    <s v="Santiago"/>
    <x v="0"/>
    <s v="Cumple"/>
    <s v="Cumple"/>
    <s v="No Aplica"/>
    <s v="No Aplica"/>
    <s v="No Aplica"/>
    <s v="No Aplica"/>
    <s v="Si"/>
    <s v="S/N"/>
    <s v="S/N"/>
    <s v="No Aplica"/>
    <s v="No Aplica"/>
    <s v="No Aplica"/>
    <s v="Cumple"/>
    <s v="Cumple Parcialmente"/>
    <s v="1-Cliente desconoce de visita de tecnicos o de haber realizado algun llamado a ENEL"/>
    <x v="8"/>
    <x v="0"/>
    <x v="0"/>
    <x v="1"/>
    <n v="0.5"/>
    <n v="0.5"/>
    <n v="0.5"/>
    <n v="0.5"/>
    <n v="0.5"/>
    <n v="0.5"/>
    <n v="0.25"/>
    <n v="0.25"/>
    <n v="0.5"/>
    <n v="0.5"/>
    <n v="0.17499999999999999"/>
    <n v="0.93500000000000005"/>
    <x v="1"/>
  </r>
  <r>
    <s v="2174100"/>
    <s v="207505012023161142"/>
    <s v="DF20227505622"/>
    <x v="236"/>
    <x v="248"/>
    <s v="AARON HUENCHUMIL"/>
    <s v="Portugal #1085 dpto 41"/>
    <s v="Santiago"/>
    <x v="0"/>
    <s v="Cumple"/>
    <s v="Cumple"/>
    <s v="No Aplica"/>
    <s v="No Aplica"/>
    <s v="Cumple"/>
    <s v="Cumple"/>
    <s v="No"/>
    <s v="S/N"/>
    <s v="S/N"/>
    <s v="No Aplica"/>
    <s v="No Aplica"/>
    <s v="No Aplica"/>
    <s v="Cumple"/>
    <s v="Cumple"/>
    <s v="1z- Sector con suministro electrico normal"/>
    <x v="8"/>
    <x v="0"/>
    <x v="0"/>
    <x v="1"/>
    <n v="0.5"/>
    <n v="0.5"/>
    <n v="0.5"/>
    <n v="0.5"/>
    <n v="0.5"/>
    <n v="0.5"/>
    <n v="0.25"/>
    <n v="0.25"/>
    <n v="0.5"/>
    <n v="0.5"/>
    <n v="0.5"/>
    <n v="1"/>
    <x v="1"/>
  </r>
  <r>
    <s v="2174085"/>
    <s v="207505012023155350"/>
    <s v="DF20227509442"/>
    <x v="236"/>
    <x v="241"/>
    <s v="AARON HUENCHUMIL"/>
    <s v="Av. Matta #665"/>
    <s v="Santiago"/>
    <x v="0"/>
    <s v="Cumple"/>
    <s v="Cumple"/>
    <s v="No Aplica"/>
    <s v="No Aplica"/>
    <s v="Cumple"/>
    <s v="Cumple"/>
    <s v="Si"/>
    <s v="Jorge Figueroa"/>
    <s v="S/N"/>
    <s v="Cumple"/>
    <s v="Cumple"/>
    <s v="Cumple"/>
    <s v="Cumple"/>
    <s v="Cumple"/>
    <s v="1-Cliente con suministro electrico normalizado"/>
    <x v="8"/>
    <x v="0"/>
    <x v="0"/>
    <x v="1"/>
    <n v="0.5"/>
    <n v="0.5"/>
    <n v="0.5"/>
    <n v="0.5"/>
    <n v="0.5"/>
    <n v="0.5"/>
    <n v="0.25"/>
    <n v="0.25"/>
    <n v="0.5"/>
    <n v="0.5"/>
    <n v="0.5"/>
    <n v="1"/>
    <x v="1"/>
  </r>
  <r>
    <s v="2174075"/>
    <s v="207505012023153740"/>
    <s v="DF20227505558"/>
    <x v="236"/>
    <x v="248"/>
    <s v="AARON HUENCHUMIL"/>
    <s v="Santiago Concha #1399 dpto 303"/>
    <s v="Santiago"/>
    <x v="0"/>
    <s v="Cumple"/>
    <s v="Cumple"/>
    <s v="No Aplica"/>
    <s v="No Aplica"/>
    <s v="Cumple"/>
    <s v="Cumple"/>
    <s v="No"/>
    <s v="S/N"/>
    <s v="S/N"/>
    <s v="No Aplica"/>
    <s v="No Aplica"/>
    <s v="No Aplica"/>
    <s v="Cumple"/>
    <s v="Cumple"/>
    <s v="1-Cliente no se encuentra en domicilio, conserje permite acceso a shaft medidores  2-Suministro electrico normalizado  3-Falta sello en tapa de caja empalme"/>
    <x v="8"/>
    <x v="0"/>
    <x v="0"/>
    <x v="1"/>
    <n v="0.5"/>
    <n v="0.5"/>
    <n v="0.5"/>
    <n v="0.5"/>
    <n v="0.5"/>
    <n v="0.5"/>
    <n v="0.25"/>
    <n v="0.25"/>
    <n v="0.5"/>
    <n v="0.5"/>
    <n v="0.5"/>
    <n v="1"/>
    <x v="1"/>
  </r>
  <r>
    <s v="2174070"/>
    <s v="207505012023152143"/>
    <s v="DF20227505566"/>
    <x v="236"/>
    <x v="248"/>
    <s v="AARON HUENCHUMIL"/>
    <s v="Marta #1457"/>
    <s v="Santiago"/>
    <x v="0"/>
    <s v="Cumple"/>
    <s v="Cumple"/>
    <s v="No Aplica"/>
    <s v="No Aplica"/>
    <s v="Cumple"/>
    <s v="Cumple"/>
    <s v="No"/>
    <s v="S/N"/>
    <s v="S/N"/>
    <s v="No Aplica"/>
    <s v="No Aplica"/>
    <s v="No Aplica"/>
    <s v="Cumple"/>
    <s v="Cumple"/>
    <s v="1-Suministro electrico normal en el sector  2-Cliente no se encuentra en domicilio"/>
    <x v="8"/>
    <x v="0"/>
    <x v="0"/>
    <x v="1"/>
    <n v="0.5"/>
    <n v="0.5"/>
    <n v="0.5"/>
    <n v="0.5"/>
    <n v="0.5"/>
    <n v="0.5"/>
    <n v="0.25"/>
    <n v="0.25"/>
    <n v="0.5"/>
    <n v="0.5"/>
    <n v="0.5"/>
    <n v="1"/>
    <x v="1"/>
  </r>
  <r>
    <s v="2174061"/>
    <s v="207505012023150511"/>
    <s v="DF20227506136"/>
    <x v="236"/>
    <x v="248"/>
    <s v="AARON HUENCHUMIL"/>
    <s v="San Diego #1344 dpto 402 edif. C"/>
    <s v="Santiago"/>
    <x v="0"/>
    <s v="Cumple"/>
    <s v="Cumple"/>
    <s v="No Aplica"/>
    <s v="No Aplica"/>
    <s v="No Aplica"/>
    <s v="No Aplica"/>
    <s v="No"/>
    <s v="S/N"/>
    <s v="S/N"/>
    <s v="No Aplica"/>
    <s v="No Aplica"/>
    <s v="No Aplica"/>
    <s v="No Cumple"/>
    <s v="No Cumple"/>
    <s v="1-Cliente no se encuentra en domicilio y conserje no tiene registro de acceso de tecnicos de el dia del ticket"/>
    <x v="8"/>
    <x v="0"/>
    <x v="0"/>
    <x v="1"/>
    <n v="0.5"/>
    <n v="0.5"/>
    <n v="0.5"/>
    <n v="0.5"/>
    <n v="0.5"/>
    <n v="0.5"/>
    <n v="0.25"/>
    <n v="0.25"/>
    <n v="0.5"/>
    <n v="0"/>
    <n v="0"/>
    <n v="0.8"/>
    <x v="1"/>
  </r>
  <r>
    <s v="2174055"/>
    <s v="207505012023145510"/>
    <s v="DF20227510367"/>
    <x v="236"/>
    <x v="249"/>
    <s v="AARON HUENCHUMIL"/>
    <s v="Zenteno #1482 dpto 219"/>
    <s v="Santiago"/>
    <x v="0"/>
    <s v="Cumple"/>
    <s v="Cumple"/>
    <s v="No Aplica"/>
    <s v="No Aplica"/>
    <s v="Cumple"/>
    <s v="Cumple"/>
    <s v="No"/>
    <s v="S/N"/>
    <s v="S/N"/>
    <s v="No Aplica"/>
    <s v="No Aplica"/>
    <s v="No Aplica"/>
    <s v="Cumple"/>
    <s v="Cumple"/>
    <s v="1- Cliente no se encuentra en domicilio, conserje permite acceso a shaft medidores  2-Suministro electrico normalizado"/>
    <x v="8"/>
    <x v="0"/>
    <x v="0"/>
    <x v="1"/>
    <n v="0.5"/>
    <n v="0.5"/>
    <n v="0.5"/>
    <n v="0.5"/>
    <n v="0.5"/>
    <n v="0.5"/>
    <n v="0.25"/>
    <n v="0.25"/>
    <n v="0.5"/>
    <n v="0.5"/>
    <n v="0.5"/>
    <n v="1"/>
    <x v="1"/>
  </r>
  <r>
    <s v="2174045"/>
    <s v="207505012023143020"/>
    <s v="DF20227506031"/>
    <x v="236"/>
    <x v="248"/>
    <s v="AARON HUENCHUMIL"/>
    <s v="Nataniel Cox #1379"/>
    <s v="Santiago"/>
    <x v="0"/>
    <s v="Cumple"/>
    <s v="Cumple"/>
    <s v="No Cumple"/>
    <s v="No Cumple"/>
    <s v="Cumple"/>
    <s v="Cumple"/>
    <s v="No"/>
    <s v="S/N"/>
    <s v="S/N"/>
    <s v="No Aplica"/>
    <s v="No Aplica"/>
    <s v="No Aplica"/>
    <s v="Cumple"/>
    <s v="Cumple"/>
    <s v="1-Sector con suministro electrico normalizado  2-No declara codigo de material utilizado, pero si describe su uso"/>
    <x v="8"/>
    <x v="0"/>
    <x v="0"/>
    <x v="1"/>
    <n v="0.5"/>
    <n v="0.5"/>
    <n v="0"/>
    <n v="0"/>
    <n v="0.5"/>
    <n v="0.5"/>
    <n v="0.25"/>
    <n v="0.25"/>
    <n v="0.5"/>
    <n v="0.5"/>
    <n v="0.5"/>
    <n v="0.7"/>
    <x v="1"/>
  </r>
  <r>
    <s v="2174041"/>
    <s v="207605012023142157"/>
    <s v="DF20227515792"/>
    <x v="236"/>
    <x v="257"/>
    <s v="Cristobal toro"/>
    <s v="El rosedal 1915"/>
    <s v="Santiago"/>
    <x v="0"/>
    <s v="Cumple"/>
    <s v="Cumple"/>
    <s v="No Aplica"/>
    <s v="No Aplica"/>
    <s v="Cumple"/>
    <s v="Cumple"/>
    <s v="No"/>
    <s v="S/N"/>
    <s v="S/N"/>
    <s v="No Aplica"/>
    <s v="No Aplica"/>
    <s v="No Aplica"/>
    <s v="Cumple"/>
    <s v="Cumple"/>
    <s v="Problema externo , TD."/>
    <x v="8"/>
    <x v="0"/>
    <x v="0"/>
    <x v="1"/>
    <n v="0.5"/>
    <n v="0.5"/>
    <n v="0.5"/>
    <n v="0.5"/>
    <n v="0.5"/>
    <n v="0.5"/>
    <n v="0.25"/>
    <n v="0.25"/>
    <n v="0.5"/>
    <n v="0.5"/>
    <n v="0.5"/>
    <n v="1"/>
    <x v="1"/>
  </r>
  <r>
    <s v="2174040"/>
    <s v="207505012023141744"/>
    <s v="DF20227506372"/>
    <x v="236"/>
    <x v="245"/>
    <s v="AARON HUENCHUMIL"/>
    <s v="Lord Cochrane #1389"/>
    <s v="Santiago"/>
    <x v="0"/>
    <s v="Cumple"/>
    <s v="Cumple"/>
    <s v="No Aplica"/>
    <s v="No Aplica"/>
    <s v="Cumple"/>
    <s v="Cumple"/>
    <s v="No"/>
    <s v="S/N"/>
    <s v="S/N"/>
    <s v="No Aplica"/>
    <s v="No Aplica"/>
    <s v="No Aplica"/>
    <s v="Cumple"/>
    <s v="Cumple"/>
    <s v="1-Suministro electrico normal en sector"/>
    <x v="8"/>
    <x v="0"/>
    <x v="0"/>
    <x v="1"/>
    <n v="0.5"/>
    <n v="0.5"/>
    <n v="0.5"/>
    <n v="0.5"/>
    <n v="0.5"/>
    <n v="0.5"/>
    <n v="0.25"/>
    <n v="0.25"/>
    <n v="0.5"/>
    <n v="0.5"/>
    <n v="0.5"/>
    <n v="1"/>
    <x v="1"/>
  </r>
  <r>
    <s v="2174034"/>
    <s v="207505012023140724"/>
    <s v="DF20227509267"/>
    <x v="236"/>
    <x v="241"/>
    <s v="AARON HUENCHUMIL"/>
    <s v="Copiapo #1472"/>
    <s v="Santiago"/>
    <x v="0"/>
    <s v="Cumple"/>
    <s v="Cumple"/>
    <s v="No Cumple"/>
    <s v="No Cumple"/>
    <s v="Cumple"/>
    <s v="Cumple"/>
    <s v="No"/>
    <s v="S/N"/>
    <s v="S/N"/>
    <s v="No Aplica"/>
    <s v="No Aplica"/>
    <s v="No Aplica"/>
    <s v="Cumple"/>
    <s v="Cumple"/>
    <s v="1-Se encuentra feriantes en pelea, frente a direccion del ticket"/>
    <x v="8"/>
    <x v="0"/>
    <x v="0"/>
    <x v="1"/>
    <n v="0.5"/>
    <n v="0.5"/>
    <n v="0"/>
    <n v="0"/>
    <n v="0.5"/>
    <n v="0.5"/>
    <n v="0.25"/>
    <n v="0.25"/>
    <n v="0.5"/>
    <n v="0.5"/>
    <n v="0.5"/>
    <n v="0.7"/>
    <x v="1"/>
  </r>
  <r>
    <s v="2174031"/>
    <s v="207505012023135701"/>
    <s v="DF20227509250"/>
    <x v="236"/>
    <x v="241"/>
    <s v="AARON HUENCHUMIL"/>
    <s v="Aldunate #861"/>
    <s v="Santiago"/>
    <x v="0"/>
    <s v="Cumple"/>
    <s v="Cumple"/>
    <s v="No Cumple"/>
    <s v="No Cumple"/>
    <s v="Cumple"/>
    <s v="Cumple"/>
    <s v="No"/>
    <s v="S/N"/>
    <s v="S/N"/>
    <s v="No Aplica"/>
    <s v="No Aplica"/>
    <s v="No Aplica"/>
    <s v="Cumple"/>
    <s v="Cumple"/>
    <s v="1-Suministro electrico normalizado en sector  2-No declara codigo de material utilizado, pero si describe su uso"/>
    <x v="8"/>
    <x v="0"/>
    <x v="0"/>
    <x v="1"/>
    <n v="0.5"/>
    <n v="0.5"/>
    <n v="0"/>
    <n v="0"/>
    <n v="0.5"/>
    <n v="0.5"/>
    <n v="0.25"/>
    <n v="0.25"/>
    <n v="0.5"/>
    <n v="0.5"/>
    <n v="0.5"/>
    <n v="0.7"/>
    <x v="1"/>
  </r>
  <r>
    <s v="2174027"/>
    <s v="207505012023134152"/>
    <s v="DF20227505981"/>
    <x v="236"/>
    <x v="248"/>
    <s v="AARON HUENCHUMIL"/>
    <s v="Aldunate #1120"/>
    <s v="Santiago"/>
    <x v="0"/>
    <s v="Cumple"/>
    <s v="Cumple"/>
    <s v="No Cumple"/>
    <s v="No Cumple"/>
    <s v="Cumple"/>
    <s v="Cumple"/>
    <s v="No"/>
    <s v="S/N"/>
    <s v="S/N"/>
    <s v="No Aplica"/>
    <s v="No Aplica"/>
    <s v="No Aplica"/>
    <s v="Cumple"/>
    <s v="Cumple"/>
    <s v="1-Direccion correcta: ALDUNATE #1128  2-Cliente con acometida trifasica cambiada a cable preesamblado"/>
    <x v="8"/>
    <x v="0"/>
    <x v="0"/>
    <x v="1"/>
    <n v="0.5"/>
    <n v="0.5"/>
    <n v="0"/>
    <n v="0"/>
    <n v="0.5"/>
    <n v="0.5"/>
    <n v="0.25"/>
    <n v="0.25"/>
    <n v="0.5"/>
    <n v="0.5"/>
    <n v="0.5"/>
    <n v="0.7"/>
    <x v="1"/>
  </r>
  <r>
    <s v="2174025"/>
    <s v="207605012023133951"/>
    <s v="DF20227503036"/>
    <x v="236"/>
    <x v="242"/>
    <s v="Cristobal toro"/>
    <s v="Fte arturo prat 162"/>
    <s v="Santiago"/>
    <x v="0"/>
    <s v="Cumple"/>
    <s v="Cumple"/>
    <s v="No Aplica"/>
    <s v="No Aplica"/>
    <s v="Cumple"/>
    <s v="Cumple"/>
    <s v="No"/>
    <s v="S/N"/>
    <s v="S/N"/>
    <s v="No Aplica"/>
    <s v="No Aplica"/>
    <s v="No Aplica"/>
    <s v="Cumple"/>
    <s v="Cumple"/>
    <s v="Corresponde a semaforo . Emp. Subt"/>
    <x v="8"/>
    <x v="0"/>
    <x v="0"/>
    <x v="1"/>
    <n v="0.5"/>
    <n v="0.5"/>
    <n v="0.5"/>
    <n v="0.5"/>
    <n v="0.5"/>
    <n v="0.5"/>
    <n v="0.25"/>
    <n v="0.25"/>
    <n v="0.5"/>
    <n v="0.5"/>
    <n v="0.5"/>
    <n v="1"/>
    <x v="1"/>
  </r>
  <r>
    <s v="2174024"/>
    <s v="207605012023133801"/>
    <s v="DF20227504492"/>
    <x v="236"/>
    <x v="237"/>
    <s v="Cristobal toro"/>
    <s v="San francisco 555"/>
    <s v="Santiago"/>
    <x v="0"/>
    <s v="Cumple"/>
    <s v="Cumple"/>
    <s v="No Aplica"/>
    <s v="No Aplica"/>
    <s v="Cumple"/>
    <s v="Cumple"/>
    <s v="No"/>
    <s v="S/N"/>
    <s v="S/N"/>
    <s v="No Aplica"/>
    <s v="No Aplica"/>
    <s v="No Aplica"/>
    <s v="No Cumple"/>
    <s v="No Cumple"/>
    <s v="No hay fotos en observaciones . Empalme subt"/>
    <x v="8"/>
    <x v="0"/>
    <x v="0"/>
    <x v="1"/>
    <n v="0.5"/>
    <n v="0.5"/>
    <n v="0.5"/>
    <n v="0.5"/>
    <n v="0.5"/>
    <n v="0.5"/>
    <n v="0.25"/>
    <n v="0.25"/>
    <n v="0.5"/>
    <n v="0"/>
    <n v="0"/>
    <n v="0.8"/>
    <x v="1"/>
  </r>
  <r>
    <s v="2174021"/>
    <s v="207505012023132609"/>
    <s v="DF20227509545"/>
    <x v="236"/>
    <x v="241"/>
    <s v="AARON HUENCHUMIL"/>
    <s v="San Ignacio #2142"/>
    <s v="Santiago"/>
    <x v="0"/>
    <s v="Cumple"/>
    <s v="Cumple"/>
    <s v="No Aplica"/>
    <s v="No Aplica"/>
    <s v="Cumple"/>
    <s v="Cumple"/>
    <s v="No"/>
    <s v="S/N"/>
    <s v="S/N"/>
    <s v="No Aplica"/>
    <s v="No Aplica"/>
    <s v="No Aplica"/>
    <s v="Cumple"/>
    <s v="Cumple"/>
    <s v="1-Cliente no se encuentra en domicilio  2-Acometida bien templada"/>
    <x v="8"/>
    <x v="0"/>
    <x v="0"/>
    <x v="1"/>
    <n v="0.5"/>
    <n v="0.5"/>
    <n v="0.5"/>
    <n v="0.5"/>
    <n v="0.5"/>
    <n v="0.5"/>
    <n v="0.25"/>
    <n v="0.25"/>
    <n v="0.5"/>
    <n v="0.5"/>
    <n v="0.5"/>
    <n v="1"/>
    <x v="1"/>
  </r>
  <r>
    <s v="2174010"/>
    <s v="207605012023124937"/>
    <s v="DF20227504098"/>
    <x v="236"/>
    <x v="244"/>
    <s v="Cristobal toro"/>
    <s v="Santo domingo 1220 dpto 1017"/>
    <s v="Santiago"/>
    <x v="0"/>
    <s v="Cumple"/>
    <s v="Cumple"/>
    <s v="No Aplica"/>
    <s v="No Aplica"/>
    <s v="Cumple"/>
    <s v="Cumple"/>
    <s v="Si"/>
    <s v="Angelo gonzales"/>
    <s v="228486778"/>
    <s v="Cumple"/>
    <s v="Cumple"/>
    <s v="Cumple"/>
    <s v="Cumple"/>
    <s v="Cumple"/>
    <s v="Tapa caja concentrador abierta"/>
    <x v="8"/>
    <x v="0"/>
    <x v="0"/>
    <x v="1"/>
    <n v="0.5"/>
    <n v="0.5"/>
    <n v="0.5"/>
    <n v="0.5"/>
    <n v="0.5"/>
    <n v="0.5"/>
    <n v="0.25"/>
    <n v="0.25"/>
    <n v="0.5"/>
    <n v="0.5"/>
    <n v="0.5"/>
    <n v="1"/>
    <x v="1"/>
  </r>
  <r>
    <s v="2174009"/>
    <s v="207605012023124716"/>
    <s v="DF20227503396"/>
    <x v="236"/>
    <x v="236"/>
    <s v="Cristobal toro"/>
    <s v="Catedral 1009 of. 502."/>
    <s v="Santiago"/>
    <x v="0"/>
    <s v="Cumple"/>
    <s v="Cumple"/>
    <s v="No Aplica"/>
    <s v="No Aplica"/>
    <s v="Cumple"/>
    <s v="Cumple"/>
    <s v="No"/>
    <s v="S/N"/>
    <s v="S/N"/>
    <s v="No Aplica"/>
    <s v="No Aplica"/>
    <s v="No Aplica"/>
    <s v="No Cumple"/>
    <s v="No Cumple"/>
    <s v="Falta maxima fotos exigidas . Problema externo , subt"/>
    <x v="8"/>
    <x v="0"/>
    <x v="0"/>
    <x v="1"/>
    <n v="0.5"/>
    <n v="0.5"/>
    <n v="0.5"/>
    <n v="0.5"/>
    <n v="0.5"/>
    <n v="0.5"/>
    <n v="0.25"/>
    <n v="0.25"/>
    <n v="0.5"/>
    <n v="0"/>
    <n v="0"/>
    <n v="0.8"/>
    <x v="1"/>
  </r>
  <r>
    <s v="2174007"/>
    <s v="207605012023124349"/>
    <s v="DF20227503821"/>
    <x v="236"/>
    <x v="236"/>
    <s v="Cristobal toro"/>
    <s v="Morande 617 dpto 1108 A"/>
    <s v="Santiago"/>
    <x v="0"/>
    <s v="Cumple"/>
    <s v="Cumple"/>
    <s v="No Aplica"/>
    <s v="No Aplica"/>
    <s v="Cumple"/>
    <s v="Cumple"/>
    <s v="Si"/>
    <s v="Luis valenzuela"/>
    <s v="S/N"/>
    <s v="No Aplica"/>
    <s v="No Aplica"/>
    <s v="No Aplica"/>
    <s v="No Cumple"/>
    <s v="No Cumple"/>
    <s v="No hay fotos en observaciones . Concerge no entrega fono . No hay datos de visita de personal de emergencia   Tapa caja concentrador abierta , sin perno"/>
    <x v="8"/>
    <x v="0"/>
    <x v="0"/>
    <x v="1"/>
    <n v="0.5"/>
    <n v="0.5"/>
    <n v="0.5"/>
    <n v="0.5"/>
    <n v="0.5"/>
    <n v="0.5"/>
    <n v="0.25"/>
    <n v="0.25"/>
    <n v="0.5"/>
    <n v="0"/>
    <n v="0"/>
    <n v="0.8"/>
    <x v="1"/>
  </r>
  <r>
    <s v="2174005"/>
    <s v="207605012023124009"/>
    <s v="DF20227504041"/>
    <x v="236"/>
    <x v="244"/>
    <s v="Cristobal toro"/>
    <s v="Morande 617 dpto 2107 B"/>
    <s v="Santiago"/>
    <x v="0"/>
    <s v="Cumple"/>
    <s v="Cumple"/>
    <s v="No Aplica"/>
    <s v="No Aplica"/>
    <s v="Cumple"/>
    <s v="Cumple"/>
    <s v="Si"/>
    <s v="Luis valenzuela ( concerge )"/>
    <s v="S/N"/>
    <s v="No Aplica"/>
    <s v="No Aplica"/>
    <s v="No Aplica"/>
    <s v="Cumple"/>
    <s v="Cumple"/>
    <s v="Concerge no tiene datos de visita de personal de emergencia   Tapa caja concentrador abierta , sin perno"/>
    <x v="8"/>
    <x v="0"/>
    <x v="0"/>
    <x v="1"/>
    <n v="0.5"/>
    <n v="0.5"/>
    <n v="0.5"/>
    <n v="0.5"/>
    <n v="0.5"/>
    <n v="0.5"/>
    <n v="0.25"/>
    <n v="0.25"/>
    <n v="0.5"/>
    <n v="0.5"/>
    <n v="0.5"/>
    <n v="1"/>
    <x v="1"/>
  </r>
  <r>
    <s v="2174002"/>
    <s v="207605012023123723"/>
    <s v="DF20227504446"/>
    <x v="236"/>
    <x v="244"/>
    <s v="Cristobal toro"/>
    <s v="Morande 707 dpto 1402"/>
    <s v="Santiago"/>
    <x v="0"/>
    <s v="Cumple"/>
    <s v="Cumple"/>
    <s v="No Aplica"/>
    <s v="No Aplica"/>
    <s v="Cumple"/>
    <s v="Cumple"/>
    <s v="Si"/>
    <s v="Francisco muñoz"/>
    <s v="228437824"/>
    <s v="Cumple"/>
    <s v="Cumple"/>
    <s v="Cumple"/>
    <s v="Cumple"/>
    <s v="Cumple"/>
    <s v="Sin tapa caja concentrador"/>
    <x v="8"/>
    <x v="0"/>
    <x v="0"/>
    <x v="1"/>
    <n v="0.5"/>
    <n v="0.5"/>
    <n v="0.5"/>
    <n v="0.5"/>
    <n v="0.5"/>
    <n v="0.5"/>
    <n v="0.25"/>
    <n v="0.25"/>
    <n v="0.5"/>
    <n v="0.5"/>
    <n v="0.5"/>
    <n v="1"/>
    <x v="1"/>
  </r>
  <r>
    <s v="2173999"/>
    <s v="207605012023123330"/>
    <s v="DF20227505142"/>
    <x v="236"/>
    <x v="237"/>
    <s v="Cristobal toro"/>
    <s v="Jose toribio medina 19"/>
    <s v="Santiago"/>
    <x v="0"/>
    <s v="Cumple"/>
    <s v="Cumple"/>
    <s v="No Aplica"/>
    <s v="No Aplica"/>
    <s v="Cumple"/>
    <s v="Cumple"/>
    <s v="No"/>
    <s v="S/N"/>
    <s v="S/N"/>
    <s v="No Aplica"/>
    <s v="No Aplica"/>
    <s v="No Aplica"/>
    <s v="No Cumple"/>
    <s v="No Cumple"/>
    <s v="No hay fotos en observaciones  Empalme subte"/>
    <x v="8"/>
    <x v="0"/>
    <x v="0"/>
    <x v="1"/>
    <n v="0.5"/>
    <n v="0.5"/>
    <n v="0.5"/>
    <n v="0.5"/>
    <n v="0.5"/>
    <n v="0.5"/>
    <n v="0.25"/>
    <n v="0.25"/>
    <n v="0.5"/>
    <n v="0"/>
    <n v="0"/>
    <n v="0.8"/>
    <x v="1"/>
  </r>
  <r>
    <s v="2173974"/>
    <s v="207605012023111847"/>
    <s v="DF20227504494"/>
    <x v="236"/>
    <x v="244"/>
    <s v="Cristobal toro"/>
    <s v="General mackena 1060 dp f"/>
    <s v="Santiago"/>
    <x v="0"/>
    <s v="Cumple"/>
    <s v="Cumple"/>
    <s v="No Aplica"/>
    <s v="No Aplica"/>
    <s v="Cumple"/>
    <s v="Cumple"/>
    <s v="No"/>
    <s v="S/N"/>
    <s v="S/N"/>
    <s v="No Aplica"/>
    <s v="No Aplica"/>
    <s v="No Aplica"/>
    <s v="Cumple"/>
    <s v="Cumple"/>
    <s v="Corresponde a site , sector hostil , no se roman fotos para prevenir , extranjeros fuera de site hacen muchas preguntas"/>
    <x v="8"/>
    <x v="0"/>
    <x v="0"/>
    <x v="1"/>
    <n v="0.5"/>
    <n v="0.5"/>
    <n v="0.5"/>
    <n v="0.5"/>
    <n v="0.5"/>
    <n v="0.5"/>
    <n v="0.25"/>
    <n v="0.25"/>
    <n v="0.5"/>
    <n v="0.5"/>
    <n v="0.5"/>
    <n v="1"/>
    <x v="1"/>
  </r>
  <r>
    <s v="2173973"/>
    <s v="207605012023111618"/>
    <s v="DF20227503540"/>
    <x v="236"/>
    <x v="236"/>
    <s v="Cristobal toro"/>
    <s v="Jose maria caro , purisima"/>
    <s v="Santiago"/>
    <x v="0"/>
    <s v="Cumple"/>
    <s v="Cumple"/>
    <s v="No Aplica"/>
    <s v="No Aplica"/>
    <s v="Cumple"/>
    <s v="Cumple"/>
    <s v="No"/>
    <s v="S/N"/>
    <s v="S/N"/>
    <s v="No Aplica"/>
    <s v="No Aplica"/>
    <s v="No Aplica"/>
    <s v="Cumple"/>
    <s v="Cumple"/>
    <s v="No se toman mas fotos por precaucion . Problema externo subt."/>
    <x v="8"/>
    <x v="0"/>
    <x v="0"/>
    <x v="1"/>
    <n v="0.5"/>
    <n v="0.5"/>
    <n v="0.5"/>
    <n v="0.5"/>
    <n v="0.5"/>
    <n v="0.5"/>
    <n v="0.25"/>
    <n v="0.25"/>
    <n v="0.5"/>
    <n v="0.5"/>
    <n v="0.5"/>
    <n v="1"/>
    <x v="1"/>
  </r>
  <r>
    <s v="2173971"/>
    <s v="207605012023111324"/>
    <s v="DF20227515727"/>
    <x v="236"/>
    <x v="257"/>
    <s v="Cristobal toro"/>
    <s v="Purisima 65"/>
    <s v="Santiago"/>
    <x v="0"/>
    <s v="Cumple"/>
    <s v="Cumple"/>
    <s v="No Aplica"/>
    <s v="No Aplica"/>
    <s v="Cumple"/>
    <s v="Cumple"/>
    <s v="No"/>
    <s v="S/N"/>
    <s v="S/N"/>
    <s v="No Aplica"/>
    <s v="No Aplica"/>
    <s v="No Aplica"/>
    <s v="Cumple"/>
    <s v="Cumple"/>
    <s v="Sin moradores , empalme subt."/>
    <x v="8"/>
    <x v="0"/>
    <x v="0"/>
    <x v="1"/>
    <n v="0.5"/>
    <n v="0.5"/>
    <n v="0.5"/>
    <n v="0.5"/>
    <n v="0.5"/>
    <n v="0.5"/>
    <n v="0.25"/>
    <n v="0.25"/>
    <n v="0.5"/>
    <n v="0.5"/>
    <n v="0.5"/>
    <n v="1"/>
    <x v="1"/>
  </r>
  <r>
    <s v="2175126"/>
    <s v="207606012023175541"/>
    <s v="DF20227571297"/>
    <x v="237"/>
    <x v="271"/>
    <s v="Cristobal toro"/>
    <s v="Maipo 433"/>
    <s v="Recoleta"/>
    <x v="0"/>
    <s v="Cumple"/>
    <s v="Cumple"/>
    <s v="No Aplica"/>
    <s v="No Aplica"/>
    <s v="Cumple"/>
    <s v="Cumple"/>
    <s v="No"/>
    <s v="S/N"/>
    <s v="S/N"/>
    <s v="No Aplica"/>
    <s v="No Aplica"/>
    <s v="No Aplica"/>
    <s v="No Cumple"/>
    <s v="No Cumple"/>
    <s v="Falta maxima de fotos exigidas , mas data . Sin moradores"/>
    <x v="10"/>
    <x v="0"/>
    <x v="0"/>
    <x v="1"/>
    <n v="0.5"/>
    <n v="0.5"/>
    <n v="0.5"/>
    <n v="0.5"/>
    <n v="0.5"/>
    <n v="0.5"/>
    <n v="0.25"/>
    <n v="0.25"/>
    <n v="0.5"/>
    <n v="0"/>
    <n v="0"/>
    <n v="0.8"/>
    <x v="1"/>
  </r>
  <r>
    <s v="2175125"/>
    <s v="207506012023175456"/>
    <s v="DF20227508253"/>
    <x v="237"/>
    <x v="240"/>
    <s v="AARON HUENCHUMIL"/>
    <s v="General Gana #122"/>
    <s v="Santiago"/>
    <x v="0"/>
    <s v="Cumple"/>
    <s v="Cumple"/>
    <s v="No Cumple"/>
    <s v="No Cumple"/>
    <s v="Cumple"/>
    <s v="Cumple"/>
    <s v="No"/>
    <s v="S/N"/>
    <s v="S/N"/>
    <s v="No Aplica"/>
    <s v="No Aplica"/>
    <s v="No Aplica"/>
    <s v="Cumple"/>
    <s v="Cumple"/>
    <s v="1-TD 30466 se encuentra normalizado  2-No declara codigo de material utilizado, pero si describe su uso"/>
    <x v="8"/>
    <x v="0"/>
    <x v="0"/>
    <x v="1"/>
    <n v="0.5"/>
    <n v="0.5"/>
    <n v="0"/>
    <n v="0"/>
    <n v="0.5"/>
    <n v="0.5"/>
    <n v="0.25"/>
    <n v="0.25"/>
    <n v="0.5"/>
    <n v="0.5"/>
    <n v="0.5"/>
    <n v="0.7"/>
    <x v="1"/>
  </r>
  <r>
    <s v="2175115"/>
    <s v="207506012023174020"/>
    <s v="DF20227506615"/>
    <x v="237"/>
    <x v="245"/>
    <s v="AARON HUENCHUMIL"/>
    <s v="Vicuña Mackenna #1281 dpto 1609 B"/>
    <s v="Santiago"/>
    <x v="0"/>
    <s v="Cumple"/>
    <s v="Cumple"/>
    <s v="No Aplica"/>
    <s v="No Aplica"/>
    <s v="No Aplica"/>
    <s v="No Aplica"/>
    <s v="No"/>
    <s v="S/N"/>
    <s v="S/N"/>
    <s v="No Aplica"/>
    <s v="No Aplica"/>
    <s v="No Aplica"/>
    <s v="No Cumple"/>
    <s v="No Cumple"/>
    <s v="1-Conserje no tiene registro de visita de tecnicos en fecha fel ticket, no permite acceso"/>
    <x v="8"/>
    <x v="0"/>
    <x v="0"/>
    <x v="1"/>
    <n v="0.5"/>
    <n v="0.5"/>
    <n v="0.5"/>
    <n v="0.5"/>
    <n v="0.5"/>
    <n v="0.5"/>
    <n v="0.25"/>
    <n v="0.25"/>
    <n v="0.5"/>
    <n v="0"/>
    <n v="0"/>
    <n v="0.8"/>
    <x v="1"/>
  </r>
  <r>
    <s v="2175108"/>
    <s v="207506012023172759"/>
    <s v="DF20227510399"/>
    <x v="237"/>
    <x v="249"/>
    <s v="AARON HUENCHUMIL"/>
    <s v="Av. Matta #130"/>
    <s v="Santiago"/>
    <x v="0"/>
    <s v="Cumple"/>
    <s v="Cumple"/>
    <s v="No Aplica"/>
    <s v="No Aplica"/>
    <s v="Cumple"/>
    <s v="Cumple"/>
    <s v="No"/>
    <s v="S/N"/>
    <s v="S/N"/>
    <s v="No Aplica"/>
    <s v="No Aplica"/>
    <s v="No Aplica"/>
    <s v="Cumple"/>
    <s v="Cumple"/>
    <s v="1-Semaforo de esquina AV. MATTA / PORTUGAL se encuentra normalizado"/>
    <x v="8"/>
    <x v="0"/>
    <x v="0"/>
    <x v="1"/>
    <n v="0.5"/>
    <n v="0.5"/>
    <n v="0.5"/>
    <n v="0.5"/>
    <n v="0.5"/>
    <n v="0.5"/>
    <n v="0.25"/>
    <n v="0.25"/>
    <n v="0.5"/>
    <n v="0.5"/>
    <n v="0.5"/>
    <n v="1"/>
    <x v="1"/>
  </r>
  <r>
    <s v="2175097"/>
    <s v="207506012023171141"/>
    <s v="DF20227511136"/>
    <x v="237"/>
    <x v="243"/>
    <s v="AARON HUENCHUMIL"/>
    <s v="Diez de Julio #363 D"/>
    <s v="Santiago"/>
    <x v="0"/>
    <s v="Cumple"/>
    <s v="Cumple"/>
    <s v="No Cumple"/>
    <s v="No Cumple"/>
    <s v="Cumple"/>
    <s v="Cumple"/>
    <s v="Si"/>
    <s v="Raul Mata"/>
    <s v="S/N"/>
    <s v="Cumple"/>
    <s v="Cumple"/>
    <s v="Cumple"/>
    <s v="Cumple"/>
    <s v="Cumple"/>
    <s v="1- Cliente con suministro electrico normalizado  2-No declara codigo de ITM utilizado, pero si describe su uso"/>
    <x v="8"/>
    <x v="0"/>
    <x v="0"/>
    <x v="1"/>
    <n v="0.5"/>
    <n v="0.5"/>
    <n v="0"/>
    <n v="0"/>
    <n v="0.5"/>
    <n v="0.5"/>
    <n v="0.25"/>
    <n v="0.25"/>
    <n v="0.5"/>
    <n v="0.5"/>
    <n v="0.5"/>
    <n v="0.7"/>
    <x v="1"/>
  </r>
  <r>
    <s v="2175088"/>
    <s v="207506012023165249"/>
    <s v="DF20227507752"/>
    <x v="237"/>
    <x v="246"/>
    <s v="AARON HUENCHUMIL"/>
    <s v="Argomedo #350 dpto 614"/>
    <s v="Santiago"/>
    <x v="0"/>
    <s v="Cumple"/>
    <s v="Cumple"/>
    <s v="No Aplica"/>
    <s v="No Aplica"/>
    <s v="Cumple"/>
    <s v="Cumple"/>
    <s v="No"/>
    <s v="S/N"/>
    <s v="S/N"/>
    <s v="No Aplica"/>
    <s v="No Aplica"/>
    <s v="No Aplica"/>
    <s v="Cumple"/>
    <s v="Cumple"/>
    <s v="1-Cliente no se encuentra en domicilio, conserje permkte acceso a shaft medidores  2-Falta sello en caja de empalme"/>
    <x v="8"/>
    <x v="0"/>
    <x v="0"/>
    <x v="1"/>
    <n v="0.5"/>
    <n v="0.5"/>
    <n v="0.5"/>
    <n v="0.5"/>
    <n v="0.5"/>
    <n v="0.5"/>
    <n v="0.25"/>
    <n v="0.25"/>
    <n v="0.5"/>
    <n v="0.5"/>
    <n v="0.5"/>
    <n v="1"/>
    <x v="1"/>
  </r>
  <r>
    <s v="2175083"/>
    <s v="207506012023163328"/>
    <s v="DF20227506185"/>
    <x v="237"/>
    <x v="248"/>
    <s v="AARON HUENCHUMIL"/>
    <s v="Fray Camilo Henriquez #440 dpto 1413"/>
    <s v="Santiago"/>
    <x v="0"/>
    <s v="Cumple"/>
    <s v="Cumple"/>
    <s v="No Aplica"/>
    <s v="No Aplica"/>
    <s v="Cumple"/>
    <s v="Cumple"/>
    <s v="No"/>
    <s v="S/N"/>
    <s v="S/N"/>
    <s v="No Aplica"/>
    <s v="No Aplica"/>
    <s v="No Aplica"/>
    <s v="Cumple"/>
    <s v="Cumple"/>
    <s v="1-Cliente no se encuentra en domicilio, conserje permite acceso a shaft medidores  2- Suministro electrico normalizado  3-Tapa de caja empalme abierta"/>
    <x v="8"/>
    <x v="0"/>
    <x v="0"/>
    <x v="1"/>
    <n v="0.5"/>
    <n v="0.5"/>
    <n v="0.5"/>
    <n v="0.5"/>
    <n v="0.5"/>
    <n v="0.5"/>
    <n v="0.25"/>
    <n v="0.25"/>
    <n v="0.5"/>
    <n v="0.5"/>
    <n v="0.5"/>
    <n v="1"/>
    <x v="1"/>
  </r>
  <r>
    <s v="2175074"/>
    <s v="207506012023160414"/>
    <s v="DF20227507444"/>
    <x v="237"/>
    <x v="246"/>
    <s v="AARON HUENCHUMIL"/>
    <s v="Vichuquen #314"/>
    <s v="Santiago"/>
    <x v="0"/>
    <s v="Cumple"/>
    <s v="Cumple"/>
    <s v="No Cumple"/>
    <s v="No Cumple"/>
    <s v="Cumple"/>
    <s v="Cumple"/>
    <s v="Si"/>
    <s v="Genesis Cedeno"/>
    <s v="954200224"/>
    <s v="Cumple"/>
    <s v="Cumple"/>
    <s v="Cumple"/>
    <s v="Cumple"/>
    <s v="Cumple"/>
    <s v="1-Cliente aun se mantiene alimentando su empalme desde alumbrado publico. Se requiere su normalizacion con urgencia, ya que el dia del ticket fue 8/10/2022"/>
    <x v="8"/>
    <x v="0"/>
    <x v="0"/>
    <x v="1"/>
    <n v="0.5"/>
    <n v="0.5"/>
    <n v="0"/>
    <n v="0"/>
    <n v="0.5"/>
    <n v="0.5"/>
    <n v="0.25"/>
    <n v="0.25"/>
    <n v="0.5"/>
    <n v="0.5"/>
    <n v="0.5"/>
    <n v="0.7"/>
    <x v="1"/>
  </r>
  <r>
    <s v="2175056"/>
    <s v="207506012023153818"/>
    <s v="DF20227506925"/>
    <x v="237"/>
    <x v="245"/>
    <s v="AARON HUENCHUMIL"/>
    <s v="Marcoleta #372 loc 23"/>
    <s v="Santiago"/>
    <x v="0"/>
    <s v="Cumple"/>
    <s v="Cumple"/>
    <s v="No Cumple"/>
    <s v="No Cumple"/>
    <s v="Cumple"/>
    <s v="Cumple"/>
    <s v="Si"/>
    <s v="Rocio Castro"/>
    <s v="S/N"/>
    <s v="Cumple"/>
    <s v="Cumple"/>
    <s v="Cumple"/>
    <s v="Cumple"/>
    <s v="Cumple"/>
    <s v="1-Clientes con suministro electrico normalizado"/>
    <x v="8"/>
    <x v="0"/>
    <x v="0"/>
    <x v="1"/>
    <n v="0.5"/>
    <n v="0.5"/>
    <n v="0"/>
    <n v="0"/>
    <n v="0.5"/>
    <n v="0.5"/>
    <n v="0.25"/>
    <n v="0.25"/>
    <n v="0.5"/>
    <n v="0.5"/>
    <n v="0.5"/>
    <n v="0.7"/>
    <x v="1"/>
  </r>
  <r>
    <s v="2175048"/>
    <s v="207506012023151624"/>
    <s v="DF20227505557"/>
    <x v="237"/>
    <x v="248"/>
    <s v="AARON HUENCHUMIL"/>
    <s v="Sara del Campo #535 dpto 1103 B"/>
    <s v="Santiago"/>
    <x v="0"/>
    <s v="Cumple"/>
    <s v="Cumple"/>
    <s v="No Aplica"/>
    <s v="No Aplica"/>
    <s v="Cumple"/>
    <s v="Cumple"/>
    <s v="No"/>
    <s v="S/N"/>
    <s v="S/N"/>
    <s v="No Aplica"/>
    <s v="No Aplica"/>
    <s v="No Aplica"/>
    <s v="Cumple"/>
    <s v="Cumple"/>
    <s v="1-Cliente no se encuentra en domicilio, conserje permite acceso a shaft medidores 2- Suministro electrico normalizado  3-Falta sello en caja empalme"/>
    <x v="8"/>
    <x v="0"/>
    <x v="0"/>
    <x v="1"/>
    <n v="0.5"/>
    <n v="0.5"/>
    <n v="0.5"/>
    <n v="0.5"/>
    <n v="0.5"/>
    <n v="0.5"/>
    <n v="0.25"/>
    <n v="0.25"/>
    <n v="0.5"/>
    <n v="0.5"/>
    <n v="0.5"/>
    <n v="1"/>
    <x v="1"/>
  </r>
  <r>
    <s v="2175046"/>
    <s v="207606012023151718"/>
    <s v="DF20227573089"/>
    <x v="237"/>
    <x v="272"/>
    <s v="Cristobal toro"/>
    <s v="Reina de chile 546"/>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5033"/>
    <s v="207506012023145127"/>
    <s v="DF20227506279"/>
    <x v="237"/>
    <x v="245"/>
    <s v="AARON HUENCHUMIL"/>
    <s v="Tarapaca #752 dpto 335"/>
    <s v="Santiago"/>
    <x v="0"/>
    <s v="Cumple"/>
    <s v="Cumple"/>
    <s v="No Aplica"/>
    <s v="No Aplica"/>
    <s v="No Aplica"/>
    <s v="No Aplica"/>
    <s v="No"/>
    <s v="S/N"/>
    <s v="S/N"/>
    <s v="No Aplica"/>
    <s v="No Aplica"/>
    <s v="No Aplica"/>
    <s v="Cumple"/>
    <s v="Cumple"/>
    <s v="1-Conserje no tiene registro de visita de tecnicos el dia del ticket, motivo por el cual no permite acceso"/>
    <x v="8"/>
    <x v="0"/>
    <x v="0"/>
    <x v="1"/>
    <n v="0.5"/>
    <n v="0.5"/>
    <n v="0.5"/>
    <n v="0.5"/>
    <n v="0.5"/>
    <n v="0.5"/>
    <n v="0.25"/>
    <n v="0.25"/>
    <n v="0.5"/>
    <n v="0.5"/>
    <n v="0.5"/>
    <n v="1"/>
    <x v="1"/>
  </r>
  <r>
    <s v="2175032"/>
    <s v="207606012023144354"/>
    <s v="DF20227572215"/>
    <x v="237"/>
    <x v="273"/>
    <s v="Cristobal toro"/>
    <s v="Hubert benites 4063"/>
    <s v="Recoleta"/>
    <x v="0"/>
    <s v="Cumple"/>
    <s v="Cumple"/>
    <s v="No Aplica"/>
    <s v="No Aplica"/>
    <s v="Cumple"/>
    <s v="Cumple"/>
    <s v="No"/>
    <s v="S/N"/>
    <s v="S/N"/>
    <s v="No Aplica"/>
    <s v="No Aplica"/>
    <s v="No Aplica"/>
    <s v="Cumple"/>
    <s v="Cumple Parcialmente"/>
    <s v="Falta mayor data en fotos . Sin moradores"/>
    <x v="10"/>
    <x v="0"/>
    <x v="0"/>
    <x v="1"/>
    <n v="0.5"/>
    <n v="0.5"/>
    <n v="0.5"/>
    <n v="0.5"/>
    <n v="0.5"/>
    <n v="0.5"/>
    <n v="0.25"/>
    <n v="0.25"/>
    <n v="0.5"/>
    <n v="0.5"/>
    <n v="0.17499999999999999"/>
    <n v="0.93500000000000005"/>
    <x v="1"/>
  </r>
  <r>
    <s v="2175030"/>
    <s v="207606012023144143"/>
    <s v="DF20227573592"/>
    <x v="237"/>
    <x v="272"/>
    <s v="Cristobal toro"/>
    <s v="Manuel j ortiz 4156"/>
    <s v="Recoleta"/>
    <x v="0"/>
    <s v="Cumple"/>
    <s v="Cumple"/>
    <s v="No Aplica"/>
    <s v="No Aplica"/>
    <s v="Cumple"/>
    <s v="Cumple"/>
    <s v="No"/>
    <s v="S/N"/>
    <s v="S/N"/>
    <s v="No Aplica"/>
    <s v="No Aplica"/>
    <s v="No Aplica"/>
    <s v="Cumple"/>
    <s v="Cumple"/>
    <s v="Sin moradores , sin mayor observaciones"/>
    <x v="10"/>
    <x v="0"/>
    <x v="0"/>
    <x v="1"/>
    <n v="0.5"/>
    <n v="0.5"/>
    <n v="0.5"/>
    <n v="0.5"/>
    <n v="0.5"/>
    <n v="0.5"/>
    <n v="0.25"/>
    <n v="0.25"/>
    <n v="0.5"/>
    <n v="0.5"/>
    <n v="0.5"/>
    <n v="1"/>
    <x v="1"/>
  </r>
  <r>
    <s v="2175029"/>
    <s v="207506012023143735"/>
    <s v="DF20227505502"/>
    <x v="237"/>
    <x v="237"/>
    <s v="AARON HUENCHUMIL"/>
    <s v="San Isidro #171"/>
    <s v="Santiago"/>
    <x v="0"/>
    <s v="Cumple"/>
    <s v="Cumple"/>
    <s v="No Aplica"/>
    <s v="No Aplica"/>
    <s v="Cumple"/>
    <s v="Cumple"/>
    <s v="No"/>
    <s v="S/N"/>
    <s v="S/N"/>
    <s v="No Aplica"/>
    <s v="No Aplica"/>
    <s v="No Aplica"/>
    <s v="Cumple Mayormente"/>
    <s v="Cumple"/>
    <s v="1-Cliente no se encuentra en domicilio"/>
    <x v="8"/>
    <x v="0"/>
    <x v="0"/>
    <x v="1"/>
    <n v="0.5"/>
    <n v="0.5"/>
    <n v="0.5"/>
    <n v="0.5"/>
    <n v="0.5"/>
    <n v="0.5"/>
    <n v="0.25"/>
    <n v="0.25"/>
    <n v="0.5"/>
    <n v="0.32500000000000001"/>
    <n v="0.5"/>
    <n v="0.96500000000000008"/>
    <x v="1"/>
  </r>
  <r>
    <s v="2175004"/>
    <s v="207606012023135312"/>
    <s v="DF20227572027"/>
    <x v="237"/>
    <x v="273"/>
    <s v="Cristobal toro"/>
    <s v="Union 21 de mayo 2890"/>
    <s v="Recoleta"/>
    <x v="0"/>
    <s v="Cumple"/>
    <s v="Cumple"/>
    <s v="No Aplica"/>
    <s v="No Aplica"/>
    <s v="Cumple"/>
    <s v="Cumple"/>
    <s v="No"/>
    <s v="S/N"/>
    <s v="S/N"/>
    <s v="No Aplica"/>
    <s v="No Aplica"/>
    <s v="No Aplica"/>
    <s v="No Cumple"/>
    <s v="No Cumple"/>
    <s v="Sector hostil , sin moradores . Falta maxima de fotos exigidas"/>
    <x v="10"/>
    <x v="0"/>
    <x v="0"/>
    <x v="1"/>
    <n v="0.5"/>
    <n v="0.5"/>
    <n v="0.5"/>
    <n v="0.5"/>
    <n v="0.5"/>
    <n v="0.5"/>
    <n v="0.25"/>
    <n v="0.25"/>
    <n v="0.5"/>
    <n v="0"/>
    <n v="0"/>
    <n v="0.8"/>
    <x v="1"/>
  </r>
  <r>
    <s v="2174998"/>
    <s v="207606012023134300"/>
    <s v="DF20227571033"/>
    <x v="237"/>
    <x v="271"/>
    <s v="Cristobal toro"/>
    <s v="Descartes 3046"/>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4997"/>
    <s v="207506012023133706"/>
    <s v="DF20227383479"/>
    <x v="237"/>
    <x v="169"/>
    <s v="AARON HUENCHUMIL"/>
    <s v="Juan Williams #1276"/>
    <s v="San Ramón"/>
    <x v="0"/>
    <s v="Cumple"/>
    <s v="Cumple"/>
    <s v="Cumple"/>
    <s v="Cumple"/>
    <s v="Cumple"/>
    <s v="Cumple"/>
    <s v="No"/>
    <s v="S/N"/>
    <s v="S/N"/>
    <s v="No Aplica"/>
    <s v="No Aplica"/>
    <s v="No Aplica"/>
    <s v="Cumple"/>
    <s v="Cumple Parcialmente"/>
    <s v="1-Cliente no se encuentra en domicilio  2-Acometida en buena altura y bien templada"/>
    <x v="5"/>
    <x v="0"/>
    <x v="0"/>
    <x v="1"/>
    <n v="0.5"/>
    <n v="0.5"/>
    <n v="0.5"/>
    <n v="0.5"/>
    <n v="0.5"/>
    <n v="0.5"/>
    <n v="0.25"/>
    <n v="0.25"/>
    <n v="0.5"/>
    <n v="0.5"/>
    <n v="0.17499999999999999"/>
    <n v="0.93500000000000005"/>
    <x v="0"/>
  </r>
  <r>
    <s v="2174989"/>
    <s v="207606012023132829"/>
    <s v="DF20227573392"/>
    <x v="237"/>
    <x v="273"/>
    <s v="Cristobal toro"/>
    <s v="Fray benjamin martinez 2639"/>
    <s v="Recoleta"/>
    <x v="0"/>
    <s v="Cumple"/>
    <s v="Cumple"/>
    <s v="No Aplica"/>
    <s v="No Aplica"/>
    <s v="Cumple"/>
    <s v="Cumple"/>
    <s v="No"/>
    <s v="S/N"/>
    <s v="S/N"/>
    <s v="No Aplica"/>
    <s v="No Aplica"/>
    <s v="No Aplica"/>
    <s v="No Cumple"/>
    <s v="No Cumple"/>
    <s v="No hay fotos en observaciones . Sin moradores"/>
    <x v="10"/>
    <x v="0"/>
    <x v="0"/>
    <x v="1"/>
    <n v="0.5"/>
    <n v="0.5"/>
    <n v="0.5"/>
    <n v="0.5"/>
    <n v="0.5"/>
    <n v="0.5"/>
    <n v="0.25"/>
    <n v="0.25"/>
    <n v="0.5"/>
    <n v="0"/>
    <n v="0"/>
    <n v="0.8"/>
    <x v="1"/>
  </r>
  <r>
    <s v="2174985"/>
    <s v="207506012023132058"/>
    <s v="DF20227386585"/>
    <x v="237"/>
    <x v="174"/>
    <s v="AARON HUENCHUMIL"/>
    <s v="Fernandez Albano #9134"/>
    <s v="San Ramón"/>
    <x v="0"/>
    <s v="Cumple"/>
    <s v="Cumple"/>
    <s v="No Aplica"/>
    <s v="No Aplica"/>
    <s v="Cumple"/>
    <s v="Cumple"/>
    <s v="No"/>
    <s v="S/N"/>
    <s v="S/N"/>
    <s v="No Aplica"/>
    <s v="No Aplica"/>
    <s v="No Aplica"/>
    <s v="Cumple Parcialmente"/>
    <s v="Cumple Parcialmente"/>
    <s v="1- Pasaje con suministro electrico normalizado  2- Poste B.T en interseccion de GRAL. BARCELO LIRA / ELIAS FERNANDEZ ALBANO con mucho desprendimiento de material en su base"/>
    <x v="5"/>
    <x v="0"/>
    <x v="0"/>
    <x v="1"/>
    <n v="0.5"/>
    <n v="0.5"/>
    <n v="0.5"/>
    <n v="0.5"/>
    <n v="0.5"/>
    <n v="0.5"/>
    <n v="0.25"/>
    <n v="0.25"/>
    <n v="0.5"/>
    <n v="0.17499999999999999"/>
    <n v="0.17499999999999999"/>
    <n v="0.87"/>
    <x v="0"/>
  </r>
  <r>
    <s v="2174981"/>
    <s v="207606012023132018"/>
    <s v="DF20227571907"/>
    <x v="237"/>
    <x v="273"/>
    <s v="Cristobal toro"/>
    <s v="La quintrala 2490"/>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4973"/>
    <s v="207506012023130348"/>
    <s v="DF20227510955"/>
    <x v="237"/>
    <x v="243"/>
    <s v="AARON HUENCHUMIL"/>
    <s v="Julio Cesar Gravert #1830"/>
    <s v="San Ramón"/>
    <x v="0"/>
    <s v="Cumple"/>
    <s v="Cumple"/>
    <s v="No Cumple"/>
    <s v="No Cumple"/>
    <s v="Cumple"/>
    <s v="Cumple"/>
    <s v="No"/>
    <s v="S/N"/>
    <s v="S/N"/>
    <s v="No Aplica"/>
    <s v="No Aplica"/>
    <s v="No Aplica"/>
    <s v="Cumple"/>
    <s v="Cumple"/>
    <s v="1- Sector con suministro electrico normalizado 2-No declara codigo de material utilizado, pero si describe su uso  3- Caja B.T abierta"/>
    <x v="8"/>
    <x v="0"/>
    <x v="0"/>
    <x v="1"/>
    <n v="0.5"/>
    <n v="0.5"/>
    <n v="0"/>
    <n v="0"/>
    <n v="0.5"/>
    <n v="0.5"/>
    <n v="0.25"/>
    <n v="0.25"/>
    <n v="0.5"/>
    <n v="0.5"/>
    <n v="0.5"/>
    <n v="0.7"/>
    <x v="0"/>
  </r>
  <r>
    <s v="2174972"/>
    <s v="207606012023130308"/>
    <s v="DF20227574152"/>
    <x v="237"/>
    <x v="272"/>
    <s v="Cristobal toro"/>
    <s v="Julia teresa 2131"/>
    <s v="Recoleta"/>
    <x v="0"/>
    <s v="Cumple"/>
    <s v="Cumple"/>
    <s v="No Cumple"/>
    <s v="No Cumple"/>
    <s v="Cumple"/>
    <s v="Cumple"/>
    <s v="No"/>
    <s v="S/N"/>
    <s v="S/N"/>
    <s v="No Aplica"/>
    <s v="No Aplica"/>
    <s v="No Aplica"/>
    <s v="Cumple"/>
    <s v="Cumple"/>
    <s v="Sin moradores , sin mayor observacion"/>
    <x v="10"/>
    <x v="0"/>
    <x v="0"/>
    <x v="1"/>
    <n v="0.5"/>
    <n v="0.5"/>
    <n v="0"/>
    <n v="0"/>
    <n v="0.5"/>
    <n v="0.5"/>
    <n v="0.25"/>
    <n v="0.25"/>
    <n v="0.5"/>
    <n v="0.5"/>
    <n v="0.5"/>
    <n v="0.7"/>
    <x v="1"/>
  </r>
  <r>
    <s v="2174968"/>
    <s v="207606012023125300"/>
    <s v="DF20227573021"/>
    <x v="237"/>
    <x v="273"/>
    <s v="Cristobal toro"/>
    <s v="Mexico 346"/>
    <s v="Recoleta"/>
    <x v="0"/>
    <s v="Cumple"/>
    <s v="Cumple"/>
    <s v="No Aplica"/>
    <s v="No Aplica"/>
    <s v="Cumple"/>
    <s v="Cumple"/>
    <s v="No"/>
    <s v="S/N"/>
    <s v="S/N"/>
    <s v="No Aplica"/>
    <s v="No Aplica"/>
    <s v="No Aplica"/>
    <s v="No Cumple"/>
    <s v="No Cumple"/>
    <s v="Falta maxima de fotos exigidas . Atiende pwrsona en domicilio , pero no esta al tanto de visita de personal de emergencia en esa fecha"/>
    <x v="10"/>
    <x v="0"/>
    <x v="0"/>
    <x v="1"/>
    <n v="0.5"/>
    <n v="0.5"/>
    <n v="0.5"/>
    <n v="0.5"/>
    <n v="0.5"/>
    <n v="0.5"/>
    <n v="0.25"/>
    <n v="0.25"/>
    <n v="0.5"/>
    <n v="0"/>
    <n v="0"/>
    <n v="0.8"/>
    <x v="1"/>
  </r>
  <r>
    <s v="2174961"/>
    <s v="207606012023124132"/>
    <s v="DF20227571820"/>
    <x v="237"/>
    <x v="273"/>
    <s v="Cristobal toro"/>
    <s v="Schiavetti 944  30"/>
    <s v="Recoleta"/>
    <x v="0"/>
    <s v="Cumple"/>
    <s v="Cumple"/>
    <s v="No Aplica"/>
    <s v="No Aplica"/>
    <s v="Cumple"/>
    <s v="Cumple"/>
    <s v="No"/>
    <s v="S/N"/>
    <s v="S/N"/>
    <s v="No Aplica"/>
    <s v="No Aplica"/>
    <s v="No Aplica"/>
    <s v="No Cumple"/>
    <s v="No Cumple"/>
    <s v="Falta maxima de fotos exigidas . Sin acceso a medidores"/>
    <x v="10"/>
    <x v="0"/>
    <x v="0"/>
    <x v="1"/>
    <n v="0.5"/>
    <n v="0.5"/>
    <n v="0.5"/>
    <n v="0.5"/>
    <n v="0.5"/>
    <n v="0.5"/>
    <n v="0.25"/>
    <n v="0.25"/>
    <n v="0.5"/>
    <n v="0"/>
    <n v="0"/>
    <n v="0.8"/>
    <x v="1"/>
  </r>
  <r>
    <s v="2174957"/>
    <s v="207606012023121905"/>
    <s v="DF20227572263"/>
    <x v="237"/>
    <x v="273"/>
    <s v="Cristobal toro"/>
    <s v="Olivos 716"/>
    <s v="Recoleta"/>
    <x v="0"/>
    <s v="Cumple"/>
    <s v="Cumple"/>
    <s v="No Aplica"/>
    <s v="No Aplica"/>
    <s v="Cumple"/>
    <s v="Cumple"/>
    <s v="No"/>
    <s v="S/N"/>
    <s v="S/N"/>
    <s v="No Aplica"/>
    <s v="No Aplica"/>
    <s v="No Aplica"/>
    <s v="Cumple"/>
    <s v="Cumple"/>
    <s v="Local comercias cerrado . Empalme . Subt."/>
    <x v="10"/>
    <x v="0"/>
    <x v="0"/>
    <x v="1"/>
    <n v="0.5"/>
    <n v="0.5"/>
    <n v="0.5"/>
    <n v="0.5"/>
    <n v="0.5"/>
    <n v="0.5"/>
    <n v="0.25"/>
    <n v="0.25"/>
    <n v="0.5"/>
    <n v="0.5"/>
    <n v="0.5"/>
    <n v="1"/>
    <x v="1"/>
  </r>
  <r>
    <s v="2174956"/>
    <s v="207606012023121544"/>
    <s v="DF20227572353"/>
    <x v="237"/>
    <x v="273"/>
    <s v="Cristobal toro"/>
    <s v="General de la lastra 685"/>
    <s v="Recoleta"/>
    <x v="0"/>
    <s v="Cumple"/>
    <s v="Cumple"/>
    <s v="No Aplica"/>
    <s v="No Aplica"/>
    <s v="Cumple"/>
    <s v="Cumple"/>
    <s v="No"/>
    <s v="S/N"/>
    <s v="S/N"/>
    <s v="No Aplica"/>
    <s v="No Aplica"/>
    <s v="No Aplica"/>
    <s v="No Cumple"/>
    <s v="No Cumple"/>
    <s v="Falta maxima fotos exigidas . No se toman fotos por precaucion sector vega central , toldos rojos ."/>
    <x v="10"/>
    <x v="0"/>
    <x v="0"/>
    <x v="1"/>
    <n v="0.5"/>
    <n v="0.5"/>
    <n v="0.5"/>
    <n v="0.5"/>
    <n v="0.5"/>
    <n v="0.5"/>
    <n v="0.25"/>
    <n v="0.25"/>
    <n v="0.5"/>
    <n v="0"/>
    <n v="0"/>
    <n v="0.8"/>
    <x v="1"/>
  </r>
  <r>
    <s v="2174955"/>
    <s v="207606012023121317"/>
    <s v="DF20227572775"/>
    <x v="237"/>
    <x v="272"/>
    <s v="Cristobal toro"/>
    <s v="Nueva rengifo 225"/>
    <s v="Recoleta"/>
    <x v="0"/>
    <s v="Cumple"/>
    <s v="Cumple"/>
    <s v="No Aplica"/>
    <s v="No Aplica"/>
    <s v="Cumple"/>
    <s v="Cumple"/>
    <s v="No"/>
    <s v="S/N"/>
    <s v="S/N"/>
    <s v="No Aplica"/>
    <s v="No Aplica"/>
    <s v="No Aplica"/>
    <s v="Cumple"/>
    <s v="Cumple"/>
    <s v="Sector hostil , vega central , no se toman fotografias por precaucion"/>
    <x v="10"/>
    <x v="0"/>
    <x v="0"/>
    <x v="1"/>
    <n v="0.5"/>
    <n v="0.5"/>
    <n v="0.5"/>
    <n v="0.5"/>
    <n v="0.5"/>
    <n v="0.5"/>
    <n v="0.25"/>
    <n v="0.25"/>
    <n v="0.5"/>
    <n v="0.5"/>
    <n v="0.5"/>
    <n v="1"/>
    <x v="1"/>
  </r>
  <r>
    <s v="2175934"/>
    <s v="207507012023170057"/>
    <s v="DF20227564843"/>
    <x v="238"/>
    <x v="274"/>
    <s v="AARON HUENCHUMIL"/>
    <s v="Los Propios #1050 bl 2A dpto 21"/>
    <s v="Recoleta"/>
    <x v="0"/>
    <s v="Cumple"/>
    <s v="Cumple"/>
    <s v="No Cumple"/>
    <s v="No Cumple"/>
    <s v="Cumple"/>
    <s v="Cumple"/>
    <s v="No"/>
    <s v="S/N"/>
    <s v="S/N"/>
    <s v="No Aplica"/>
    <s v="No Aplica"/>
    <s v="No Aplica"/>
    <s v="Cumple"/>
    <s v="Cumple"/>
    <s v="1-No coinciden fotografias del informe de cuadrilla respecto a la direccion"/>
    <x v="10"/>
    <x v="0"/>
    <x v="0"/>
    <x v="1"/>
    <n v="0.5"/>
    <n v="0.5"/>
    <n v="0"/>
    <n v="0"/>
    <n v="0.5"/>
    <n v="0.5"/>
    <n v="0.25"/>
    <n v="0.25"/>
    <n v="0.5"/>
    <n v="0.5"/>
    <n v="0.5"/>
    <n v="0.7"/>
    <x v="1"/>
  </r>
  <r>
    <s v="2175931"/>
    <s v="207507012023165202"/>
    <s v="DF20227565596"/>
    <x v="238"/>
    <x v="275"/>
    <s v="AARON HUENCHUMIL"/>
    <s v="4 oriente #3656"/>
    <s v="Recoleta"/>
    <x v="0"/>
    <s v="Cumple"/>
    <s v="Cumple"/>
    <s v="No Aplica"/>
    <s v="No Aplica"/>
    <s v="Cumple"/>
    <s v="Cumple"/>
    <s v="No"/>
    <s v="S/N"/>
    <s v="S/N"/>
    <s v="No Aplica"/>
    <s v="No Aplica"/>
    <s v="No Aplica"/>
    <s v="Cumple Parcialmente"/>
    <s v="Cumple Parcialmente"/>
    <s v="1-No se toma  fotografias sector con gente bebiendo alcohol y en consumo de drogas"/>
    <x v="10"/>
    <x v="0"/>
    <x v="0"/>
    <x v="1"/>
    <n v="0.5"/>
    <n v="0.5"/>
    <n v="0.5"/>
    <n v="0.5"/>
    <n v="0.5"/>
    <n v="0.5"/>
    <n v="0.25"/>
    <n v="0.25"/>
    <n v="0.5"/>
    <n v="0.17499999999999999"/>
    <n v="0.17499999999999999"/>
    <n v="0.87"/>
    <x v="1"/>
  </r>
  <r>
    <s v="2175926"/>
    <s v="207507012023164121"/>
    <s v="DF20227567655"/>
    <x v="238"/>
    <x v="276"/>
    <s v="AARON HUENCHUMIL"/>
    <s v="Urmeneta #840"/>
    <s v="Recoleta"/>
    <x v="0"/>
    <s v="Cumple"/>
    <s v="Cumple"/>
    <s v="No Aplica"/>
    <s v="No Aplica"/>
    <s v="Cumple"/>
    <s v="Cumple"/>
    <s v="No"/>
    <s v="S/N"/>
    <s v="S/N"/>
    <s v="No Aplica"/>
    <s v="No Aplica"/>
    <s v="No Aplica"/>
    <s v="Cumple"/>
    <s v="Cumple"/>
    <s v="1-Cliente no se encuentra en domicilio  2-Acometida sigue en traccion mecanico con un brazo del arbol. Se requiere poda"/>
    <x v="10"/>
    <x v="0"/>
    <x v="0"/>
    <x v="1"/>
    <n v="0.5"/>
    <n v="0.5"/>
    <n v="0.5"/>
    <n v="0.5"/>
    <n v="0.5"/>
    <n v="0.5"/>
    <n v="0.25"/>
    <n v="0.25"/>
    <n v="0.5"/>
    <n v="0.5"/>
    <n v="0.5"/>
    <n v="1"/>
    <x v="1"/>
  </r>
  <r>
    <s v="2175918"/>
    <s v="207507012023163128"/>
    <s v="DF20227567207"/>
    <x v="238"/>
    <x v="276"/>
    <s v="AARON HUENCHUMIL"/>
    <s v="Recoleta #3465"/>
    <s v="Recoleta"/>
    <x v="0"/>
    <s v="Cumple"/>
    <s v="Cumple"/>
    <s v="No Aplica"/>
    <s v="No Aplica"/>
    <s v="Cumple"/>
    <s v="Cumple"/>
    <s v="Si"/>
    <s v="Rossana Marin"/>
    <s v="S/N"/>
    <s v="Cumple"/>
    <s v="Cumple"/>
    <s v="Cumple"/>
    <s v="Cumple"/>
    <s v="Cumple"/>
    <s v="1-Cliente con suministro electrico normalizado 2-Se orienta a cliente que debe regularizar enchufe hechizo instalado en primera caja de union en bajada de acometida"/>
    <x v="10"/>
    <x v="0"/>
    <x v="0"/>
    <x v="1"/>
    <n v="0.5"/>
    <n v="0.5"/>
    <n v="0.5"/>
    <n v="0.5"/>
    <n v="0.5"/>
    <n v="0.5"/>
    <n v="0.25"/>
    <n v="0.25"/>
    <n v="0.5"/>
    <n v="0.5"/>
    <n v="0.5"/>
    <n v="1"/>
    <x v="1"/>
  </r>
  <r>
    <s v="2175912"/>
    <s v="207507012023161149"/>
    <s v="DF20227561866"/>
    <x v="238"/>
    <x v="277"/>
    <s v="AARON HUENCHUMIL"/>
    <s v="Raquel #501"/>
    <s v="Recoleta"/>
    <x v="0"/>
    <s v="Cumple"/>
    <s v="Cumple"/>
    <s v="No Aplica"/>
    <s v="No Aplica"/>
    <s v="No Aplica"/>
    <s v="No Aplica"/>
    <s v="No"/>
    <s v="S/N"/>
    <s v="S/N"/>
    <s v="No Aplica"/>
    <s v="No Aplica"/>
    <s v="No Aplica"/>
    <s v="Cumple"/>
    <s v="Cumple"/>
    <s v="1-Cliente no se encuentra en domicilio  2-Acometida bieb templada, pero a baja altura"/>
    <x v="10"/>
    <x v="0"/>
    <x v="0"/>
    <x v="1"/>
    <n v="0.5"/>
    <n v="0.5"/>
    <n v="0.5"/>
    <n v="0.5"/>
    <n v="0.5"/>
    <n v="0.5"/>
    <n v="0.25"/>
    <n v="0.25"/>
    <n v="0.5"/>
    <n v="0.5"/>
    <n v="0.5"/>
    <n v="1"/>
    <x v="1"/>
  </r>
  <r>
    <s v="2175897"/>
    <s v="207507012023152540"/>
    <s v="DF20227566712"/>
    <x v="238"/>
    <x v="276"/>
    <s v="AARON HUENCHUMIL"/>
    <s v="Lircay #252"/>
    <s v="Recoleta"/>
    <x v="0"/>
    <s v="Cumple"/>
    <s v="Cumple"/>
    <s v="No Aplica"/>
    <s v="No Aplica"/>
    <s v="Cumple"/>
    <s v="Cumple"/>
    <s v="Si"/>
    <s v="Jose Lizana"/>
    <s v="993355075"/>
    <s v="Cumple"/>
    <s v="Cumple"/>
    <s v="Cumple"/>
    <s v="Cumple"/>
    <s v="Cumple"/>
    <s v="1-Cliente confirma encontrarse con suministro electrico normalizado pero exige compensacion debido a que estubo un dia completo sin suministro electrico"/>
    <x v="10"/>
    <x v="0"/>
    <x v="0"/>
    <x v="1"/>
    <n v="0.5"/>
    <n v="0.5"/>
    <n v="0.5"/>
    <n v="0.5"/>
    <n v="0.5"/>
    <n v="0.5"/>
    <n v="0.25"/>
    <n v="0.25"/>
    <n v="0.5"/>
    <n v="0.5"/>
    <n v="0.5"/>
    <n v="1"/>
    <x v="1"/>
  </r>
  <r>
    <s v="2175882"/>
    <s v="207507012023151441"/>
    <s v="DF20227564378"/>
    <x v="238"/>
    <x v="274"/>
    <s v="AARON HUENCHUMIL"/>
    <s v="Amistad #13"/>
    <s v="Recoleta"/>
    <x v="0"/>
    <s v="Cumple"/>
    <s v="Cumple"/>
    <s v="No Aplica"/>
    <s v="No Aplica"/>
    <s v="Cumple"/>
    <s v="Cumple"/>
    <s v="Si"/>
    <s v="S/N"/>
    <s v="S/N"/>
    <s v="No Aplica"/>
    <s v="No Aplica"/>
    <s v="Cumple"/>
    <s v="Cumple"/>
    <s v="Cumple"/>
    <s v="1- Cliente confirma suministro electrico normalizado  2- Caja B.T sin tapa"/>
    <x v="10"/>
    <x v="0"/>
    <x v="0"/>
    <x v="1"/>
    <n v="0.5"/>
    <n v="0.5"/>
    <n v="0.5"/>
    <n v="0.5"/>
    <n v="0.5"/>
    <n v="0.5"/>
    <n v="0.25"/>
    <n v="0.25"/>
    <n v="0.5"/>
    <n v="0.5"/>
    <n v="0.5"/>
    <n v="1"/>
    <x v="1"/>
  </r>
  <r>
    <s v="2175879"/>
    <s v="207507012023150828"/>
    <s v="DF20227561259"/>
    <x v="238"/>
    <x v="278"/>
    <s v="AARON HUENCHUMIL"/>
    <s v="Paz #14"/>
    <s v="Recoleta"/>
    <x v="0"/>
    <s v="Cumple"/>
    <s v="Cumple"/>
    <s v="No Aplica"/>
    <s v="No Aplica"/>
    <s v="Cumple"/>
    <s v="Cumple"/>
    <s v="No"/>
    <s v="S/N"/>
    <s v="S/N"/>
    <s v="No Aplica"/>
    <s v="No Aplica"/>
    <s v="No Aplica"/>
    <s v="Cumple"/>
    <s v="Cumple"/>
    <s v="1- Cliente no se encuentra en domicilio 2-Cliente ya tiene normalizado la bajada de acometida con respectiva escuadra  3-Caja B.T sin tapa"/>
    <x v="10"/>
    <x v="0"/>
    <x v="0"/>
    <x v="1"/>
    <n v="0.5"/>
    <n v="0.5"/>
    <n v="0.5"/>
    <n v="0.5"/>
    <n v="0.5"/>
    <n v="0.5"/>
    <n v="0.25"/>
    <n v="0.25"/>
    <n v="0.5"/>
    <n v="0.5"/>
    <n v="0.5"/>
    <n v="1"/>
    <x v="1"/>
  </r>
  <r>
    <s v="2175872"/>
    <s v="207507012023145157"/>
    <s v="DF20227567577"/>
    <x v="238"/>
    <x v="276"/>
    <s v="AARON HUENCHUMIL"/>
    <s v="Victor Cuccuini #461"/>
    <s v="Recoleta"/>
    <x v="0"/>
    <s v="Cumple"/>
    <s v="Cumple"/>
    <s v="No Aplica"/>
    <s v="No Aplica"/>
    <s v="Cumple"/>
    <s v="Cumple"/>
    <s v="No"/>
    <s v="S/N"/>
    <s v="S/N"/>
    <s v="No Aplica"/>
    <s v="No Aplica"/>
    <s v="No Aplica"/>
    <s v="Cumple"/>
    <s v="Cumple"/>
    <s v="1-Cliente no se encuentra en domicilio 2-Acometida en contacto con arbol. Riesgo electrico"/>
    <x v="10"/>
    <x v="0"/>
    <x v="0"/>
    <x v="1"/>
    <n v="0.5"/>
    <n v="0.5"/>
    <n v="0.5"/>
    <n v="0.5"/>
    <n v="0.5"/>
    <n v="0.5"/>
    <n v="0.25"/>
    <n v="0.25"/>
    <n v="0.5"/>
    <n v="0.5"/>
    <n v="0.5"/>
    <n v="1"/>
    <x v="1"/>
  </r>
  <r>
    <s v="2175864"/>
    <s v="207507012023143913"/>
    <s v="DF20227564499"/>
    <x v="238"/>
    <x v="274"/>
    <s v="AARON HUENCHUMIL"/>
    <s v="Educadora A. Edwards #1173"/>
    <s v="Recoleta"/>
    <x v="0"/>
    <s v="Cumple"/>
    <s v="Cumple"/>
    <s v="No Aplica"/>
    <s v="No Aplica"/>
    <s v="Cumple"/>
    <s v="Cumple"/>
    <s v="Si"/>
    <s v="S/N"/>
    <s v="S/N"/>
    <s v="No Aplica"/>
    <s v="No Aplica"/>
    <s v="No Aplica"/>
    <s v="Cumple Parcialmente"/>
    <s v="Cumple"/>
    <s v="1-Cliente asegura nunca haber llamado a ENEL"/>
    <x v="10"/>
    <x v="0"/>
    <x v="0"/>
    <x v="1"/>
    <n v="0.5"/>
    <n v="0.5"/>
    <n v="0.5"/>
    <n v="0.5"/>
    <n v="0.5"/>
    <n v="0.5"/>
    <n v="0.25"/>
    <n v="0.25"/>
    <n v="0.5"/>
    <n v="0.17499999999999999"/>
    <n v="0.5"/>
    <n v="0.93500000000000005"/>
    <x v="1"/>
  </r>
  <r>
    <s v="2175858"/>
    <s v="207507012023143235"/>
    <s v="DF20227562445"/>
    <x v="238"/>
    <x v="279"/>
    <s v="AARON HUENCHUMIL"/>
    <s v="Educadora A. Edwards #927"/>
    <s v="Recoleta"/>
    <x v="0"/>
    <s v="Cumple"/>
    <s v="Cumple"/>
    <s v="No Aplica"/>
    <s v="No Aplica"/>
    <s v="Cumple"/>
    <s v="Cumple"/>
    <s v="No"/>
    <s v="S/N"/>
    <s v="S/N"/>
    <s v="No Aplica"/>
    <s v="No Aplica"/>
    <s v="No Aplica"/>
    <s v="Cumple"/>
    <s v="Cumple"/>
    <s v="1-Cliente no se encuentra en domicilio 2- Caja B.T con tapa abierta  3-Suministro electrico normalizado"/>
    <x v="10"/>
    <x v="0"/>
    <x v="0"/>
    <x v="1"/>
    <n v="0.5"/>
    <n v="0.5"/>
    <n v="0.5"/>
    <n v="0.5"/>
    <n v="0.5"/>
    <n v="0.5"/>
    <n v="0.25"/>
    <n v="0.25"/>
    <n v="0.5"/>
    <n v="0.5"/>
    <n v="0.5"/>
    <n v="1"/>
    <x v="1"/>
  </r>
  <r>
    <s v="2175851"/>
    <s v="207507012023141354"/>
    <s v="DF20227567653"/>
    <x v="238"/>
    <x v="276"/>
    <s v="AARON HUENCHUMIL"/>
    <s v="El Roble #940"/>
    <s v="Recoleta"/>
    <x v="0"/>
    <s v="Cumple"/>
    <s v="Cumple"/>
    <s v="No Aplica"/>
    <s v="No Aplica"/>
    <s v="Cumple"/>
    <s v="Cumple"/>
    <s v="No"/>
    <s v="S/N"/>
    <s v="S/N"/>
    <s v="No Aplica"/>
    <s v="No Aplica"/>
    <s v="No Aplica"/>
    <s v="Cumple"/>
    <s v="Cumple"/>
    <s v="1-Cliente no se encuentra en domicilio  2-Caja B.T sin tapa"/>
    <x v="10"/>
    <x v="0"/>
    <x v="0"/>
    <x v="1"/>
    <n v="0.5"/>
    <n v="0.5"/>
    <n v="0.5"/>
    <n v="0.5"/>
    <n v="0.5"/>
    <n v="0.5"/>
    <n v="0.25"/>
    <n v="0.25"/>
    <n v="0.5"/>
    <n v="0.5"/>
    <n v="0.5"/>
    <n v="1"/>
    <x v="1"/>
  </r>
  <r>
    <s v="2175845"/>
    <s v="207507012023140057"/>
    <s v="DF20227567695"/>
    <x v="238"/>
    <x v="276"/>
    <s v="AARON HUENCHUMIL"/>
    <s v="El Roble #734"/>
    <s v="Recoleta"/>
    <x v="0"/>
    <s v="Cumple"/>
    <s v="Cumple"/>
    <s v="No Aplica"/>
    <s v="No Aplica"/>
    <s v="Cumple"/>
    <s v="Cumple"/>
    <s v="Si"/>
    <s v="S/N"/>
    <s v="S/N"/>
    <s v="No Aplica"/>
    <s v="No Aplica"/>
    <s v="No Aplica"/>
    <s v="Cumple"/>
    <s v="Cumple"/>
    <s v="1-Cliente si se encuentra en domicilio, pero no desea atender"/>
    <x v="10"/>
    <x v="0"/>
    <x v="0"/>
    <x v="1"/>
    <n v="0.5"/>
    <n v="0.5"/>
    <n v="0.5"/>
    <n v="0.5"/>
    <n v="0.5"/>
    <n v="0.5"/>
    <n v="0.25"/>
    <n v="0.25"/>
    <n v="0.5"/>
    <n v="0.5"/>
    <n v="0.5"/>
    <n v="1"/>
    <x v="1"/>
  </r>
  <r>
    <s v="2175837"/>
    <s v="207507012023135022"/>
    <s v="DF20227566187"/>
    <x v="238"/>
    <x v="275"/>
    <s v="AARON HUENCHUMIL"/>
    <s v="Nicolas de Garnica #646"/>
    <s v="Recoleta"/>
    <x v="0"/>
    <s v="Cumple"/>
    <s v="Cumple"/>
    <s v="No Aplica"/>
    <s v="No Aplica"/>
    <s v="Cumple"/>
    <s v="Cumple"/>
    <s v="No"/>
    <s v="S/N"/>
    <s v="S/N"/>
    <s v="No Aplica"/>
    <s v="No Aplica"/>
    <s v="No Aplica"/>
    <s v="Cumple"/>
    <s v="Cumple"/>
    <s v="1- Suministro electrico normalizado"/>
    <x v="10"/>
    <x v="0"/>
    <x v="0"/>
    <x v="1"/>
    <n v="0.5"/>
    <n v="0.5"/>
    <n v="0.5"/>
    <n v="0.5"/>
    <n v="0.5"/>
    <n v="0.5"/>
    <n v="0.25"/>
    <n v="0.25"/>
    <n v="0.5"/>
    <n v="0.5"/>
    <n v="0.5"/>
    <n v="1"/>
    <x v="1"/>
  </r>
  <r>
    <s v="2177084"/>
    <s v="207609012023163329"/>
    <s v="DF20227570523"/>
    <x v="239"/>
    <x v="271"/>
    <s v="Cristobal toro"/>
    <s v="Gualberto mendez 1147"/>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7046"/>
    <s v="207609012023154506"/>
    <s v="DF20227571087"/>
    <x v="239"/>
    <x v="271"/>
    <s v="Cristobal toro"/>
    <s v="El trebol 905"/>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6928"/>
    <s v="207609012023151323"/>
    <s v="DF20227570859"/>
    <x v="239"/>
    <x v="271"/>
    <s v="Cristobal toro"/>
    <s v="Union 21 de mayo 2892"/>
    <s v="Recoleta"/>
    <x v="0"/>
    <s v="Cumple"/>
    <s v="Cumple"/>
    <s v="No Aplica"/>
    <s v="No Aplica"/>
    <s v="Cumple"/>
    <s v="Cumple"/>
    <s v="No"/>
    <s v="S/N"/>
    <s v="S/N"/>
    <s v="No Aplica"/>
    <s v="No Aplica"/>
    <s v="No Aplica"/>
    <s v="Cumple"/>
    <s v="Cumple"/>
    <s v="Sin moradores , sector hostil"/>
    <x v="10"/>
    <x v="0"/>
    <x v="0"/>
    <x v="1"/>
    <n v="0.5"/>
    <n v="0.5"/>
    <n v="0.5"/>
    <n v="0.5"/>
    <n v="0.5"/>
    <n v="0.5"/>
    <n v="0.25"/>
    <n v="0.25"/>
    <n v="0.5"/>
    <n v="0.5"/>
    <n v="0.5"/>
    <n v="1"/>
    <x v="1"/>
  </r>
  <r>
    <s v="2176918"/>
    <s v="207609012023144538"/>
    <s v="DF20227571954"/>
    <x v="239"/>
    <x v="271"/>
    <s v="Cristobal toro"/>
    <s v="Patria vieja 364 A"/>
    <s v="Recoleta"/>
    <x v="0"/>
    <s v="Cumple"/>
    <s v="Cumple"/>
    <s v="No Aplica"/>
    <s v="No Aplica"/>
    <s v="Cumple"/>
    <s v="Cumple"/>
    <s v="No"/>
    <s v="S/N"/>
    <s v="S/N"/>
    <s v="No Aplica"/>
    <s v="No Aplica"/>
    <s v="No Aplica"/>
    <s v="Cumple"/>
    <s v="Cumple"/>
    <s v="Problema externo TD , corresponde a entre calles , maipo con albano"/>
    <x v="10"/>
    <x v="0"/>
    <x v="0"/>
    <x v="1"/>
    <n v="0.5"/>
    <n v="0.5"/>
    <n v="0.5"/>
    <n v="0.5"/>
    <n v="0.5"/>
    <n v="0.5"/>
    <n v="0.25"/>
    <n v="0.25"/>
    <n v="0.5"/>
    <n v="0.5"/>
    <n v="0.5"/>
    <n v="1"/>
    <x v="1"/>
  </r>
  <r>
    <s v="2176915"/>
    <s v="207609012023143633"/>
    <s v="DF20227571727"/>
    <x v="239"/>
    <x v="271"/>
    <s v="Cristobal toro"/>
    <s v="El roble 939"/>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6896"/>
    <s v="207609012023132741"/>
    <s v="DF20227571195"/>
    <x v="239"/>
    <x v="271"/>
    <s v="Cristobal toro"/>
    <s v="Lircay 323"/>
    <s v="Recoleta"/>
    <x v="0"/>
    <s v="Cumple"/>
    <s v="Cumple"/>
    <s v="No Cumple"/>
    <s v="No Cumple"/>
    <s v="Cumple"/>
    <s v="Cumple"/>
    <s v="No"/>
    <s v="S/N"/>
    <s v="S/N"/>
    <s v="No Aplica"/>
    <s v="No Aplica"/>
    <s v="No Aplica"/>
    <s v="Cumple"/>
    <s v="Cumple"/>
    <s v="Sin moradores , sin mayor observacion"/>
    <x v="10"/>
    <x v="0"/>
    <x v="0"/>
    <x v="1"/>
    <n v="0.5"/>
    <n v="0.5"/>
    <n v="0"/>
    <n v="0"/>
    <n v="0.5"/>
    <n v="0.5"/>
    <n v="0.25"/>
    <n v="0.25"/>
    <n v="0.5"/>
    <n v="0.5"/>
    <n v="0.5"/>
    <n v="0.7"/>
    <x v="1"/>
  </r>
  <r>
    <s v="2176874"/>
    <s v="207609012023125522"/>
    <s v="DF20227570387"/>
    <x v="239"/>
    <x v="271"/>
    <s v="Cristobal toro"/>
    <s v="Comandante veliz 1935"/>
    <s v="Recoleta"/>
    <x v="0"/>
    <s v="Cumple"/>
    <s v="Cumple"/>
    <s v="No Cumple"/>
    <s v="No Cumple"/>
    <s v="Cumple"/>
    <s v="Cumple"/>
    <s v="Si"/>
    <s v="Beatriz jaramillo"/>
    <s v="991749307"/>
    <s v="Cumple"/>
    <s v="Cumple"/>
    <s v="Cumple"/>
    <s v="Cumple"/>
    <s v="Cumple"/>
    <s v="Se veifica , sin mayor observacion"/>
    <x v="10"/>
    <x v="0"/>
    <x v="0"/>
    <x v="1"/>
    <n v="0.5"/>
    <n v="0.5"/>
    <n v="0"/>
    <n v="0"/>
    <n v="0.5"/>
    <n v="0.5"/>
    <n v="0.25"/>
    <n v="0.25"/>
    <n v="0.5"/>
    <n v="0.5"/>
    <n v="0.5"/>
    <n v="0.7"/>
    <x v="1"/>
  </r>
  <r>
    <s v="2176851"/>
    <s v="207609012023121020"/>
    <s v="DF20227571021"/>
    <x v="239"/>
    <x v="271"/>
    <s v="Cristobal toro"/>
    <s v="Peru 1217 dpto 1221"/>
    <s v="Recoleta"/>
    <x v="0"/>
    <s v="Cumple"/>
    <s v="Cumple"/>
    <s v="No Aplica"/>
    <s v="No Aplica"/>
    <s v="Cumple"/>
    <s v="Cumple"/>
    <s v="No"/>
    <s v="S/N"/>
    <s v="S/N"/>
    <s v="No Aplica"/>
    <s v="No Aplica"/>
    <s v="No Aplica"/>
    <s v="Cumple"/>
    <s v="Cumple"/>
    <s v="Problema externo TD ."/>
    <x v="10"/>
    <x v="0"/>
    <x v="0"/>
    <x v="1"/>
    <n v="0.5"/>
    <n v="0.5"/>
    <n v="0.5"/>
    <n v="0.5"/>
    <n v="0.5"/>
    <n v="0.5"/>
    <n v="0.25"/>
    <n v="0.25"/>
    <n v="0.5"/>
    <n v="0.5"/>
    <n v="0.5"/>
    <n v="1"/>
    <x v="1"/>
  </r>
  <r>
    <s v="2176785"/>
    <s v="207609012023115508"/>
    <s v="DF20227573369"/>
    <x v="239"/>
    <x v="273"/>
    <s v="Cristobal toro"/>
    <s v="Alberto figueroa 440 dpto 1402"/>
    <s v="Recoleta"/>
    <x v="0"/>
    <s v="Cumple"/>
    <s v="Cumple"/>
    <s v="No Aplica"/>
    <s v="No Aplica"/>
    <s v="Cumple"/>
    <s v="Cumple"/>
    <s v="Si"/>
    <s v="Jorge bastidas"/>
    <s v="934231686"/>
    <s v="Cumple"/>
    <s v="Cumple"/>
    <s v="Cumple"/>
    <s v="Cumple"/>
    <s v="Cumple"/>
    <s v="Se verifica , sin mayor observacion"/>
    <x v="10"/>
    <x v="0"/>
    <x v="0"/>
    <x v="1"/>
    <n v="0.5"/>
    <n v="0.5"/>
    <n v="0.5"/>
    <n v="0.5"/>
    <n v="0.5"/>
    <n v="0.5"/>
    <n v="0.25"/>
    <n v="0.25"/>
    <n v="0.5"/>
    <n v="0.5"/>
    <n v="0.5"/>
    <n v="1"/>
    <x v="1"/>
  </r>
  <r>
    <s v="2176771"/>
    <s v="207609012023112021"/>
    <s v="DF20227571171"/>
    <x v="239"/>
    <x v="271"/>
    <s v="Cristobal toro"/>
    <s v="Santos dumont 642"/>
    <s v="Recoleta"/>
    <x v="0"/>
    <s v="Cumple"/>
    <s v="Cumple"/>
    <s v="No Aplica"/>
    <s v="No Aplica"/>
    <s v="Cumple"/>
    <s v="Cumple"/>
    <s v="No"/>
    <s v="S/N"/>
    <s v="S/N"/>
    <s v="No Aplica"/>
    <s v="No Aplica"/>
    <s v="No Aplica"/>
    <s v="No Cumple"/>
    <s v="No Cumple"/>
    <s v="Falta maxima de fotos exigidas   Problema externo subt.  Corresponde a calle los olivos fte 698"/>
    <x v="10"/>
    <x v="0"/>
    <x v="0"/>
    <x v="1"/>
    <n v="0.5"/>
    <n v="0.5"/>
    <n v="0.5"/>
    <n v="0.5"/>
    <n v="0.5"/>
    <n v="0.5"/>
    <n v="0.25"/>
    <n v="0.25"/>
    <n v="0.5"/>
    <n v="0"/>
    <n v="0"/>
    <n v="0.8"/>
    <x v="1"/>
  </r>
  <r>
    <s v="2176770"/>
    <s v="207609012023111819"/>
    <s v="DF20227571174"/>
    <x v="239"/>
    <x v="271"/>
    <s v="Cristobal toro"/>
    <s v="Raimundo charlin 722"/>
    <s v="Recoleta"/>
    <x v="0"/>
    <s v="Cumple"/>
    <s v="Cumple"/>
    <s v="No Aplica"/>
    <s v="No Aplica"/>
    <s v="Cumple"/>
    <s v="Cumple"/>
    <s v="No"/>
    <s v="S/N"/>
    <s v="S/N"/>
    <s v="No Aplica"/>
    <s v="No Aplica"/>
    <s v="No Aplica"/>
    <s v="Cumple"/>
    <s v="Cumple"/>
    <s v="Problema externo , subt."/>
    <x v="10"/>
    <x v="0"/>
    <x v="0"/>
    <x v="1"/>
    <n v="0.5"/>
    <n v="0.5"/>
    <n v="0.5"/>
    <n v="0.5"/>
    <n v="0.5"/>
    <n v="0.5"/>
    <n v="0.25"/>
    <n v="0.25"/>
    <n v="0.5"/>
    <n v="0.5"/>
    <n v="0.5"/>
    <n v="1"/>
    <x v="1"/>
  </r>
  <r>
    <s v="2176763"/>
    <s v="207609012023110313"/>
    <s v="DF20227570434"/>
    <x v="239"/>
    <x v="271"/>
    <s v="Cristobal toro"/>
    <s v="Eusebio lillo 479"/>
    <s v="Recoleta"/>
    <x v="0"/>
    <s v="Cumple"/>
    <s v="Cumple"/>
    <s v="No Aplica"/>
    <s v="No Aplica"/>
    <s v="Cumple"/>
    <s v="Cumple"/>
    <s v="No"/>
    <s v="S/N"/>
    <s v="S/N"/>
    <s v="No Aplica"/>
    <s v="No Aplica"/>
    <s v="No Aplica"/>
    <s v="No Cumple"/>
    <s v="No Cumple"/>
    <s v="Falta maxima de fotos exigidas . Sin moradores ."/>
    <x v="10"/>
    <x v="0"/>
    <x v="0"/>
    <x v="1"/>
    <n v="0.5"/>
    <n v="0.5"/>
    <n v="0.5"/>
    <n v="0.5"/>
    <n v="0.5"/>
    <n v="0.5"/>
    <n v="0.25"/>
    <n v="0.25"/>
    <n v="0.5"/>
    <n v="0"/>
    <n v="0"/>
    <n v="0.8"/>
    <x v="1"/>
  </r>
  <r>
    <s v="2176757"/>
    <s v="207609012023105230"/>
    <s v="DF20227574271"/>
    <x v="239"/>
    <x v="272"/>
    <s v="Cristobal toro"/>
    <s v="Ernesto pinto larraguibel 281"/>
    <s v="Recoleta"/>
    <x v="0"/>
    <s v="Cumple"/>
    <s v="Cumple"/>
    <s v="No Aplica"/>
    <s v="No Aplica"/>
    <s v="Cumple"/>
    <s v="Cumple"/>
    <s v="No"/>
    <s v="S/N"/>
    <s v="S/N"/>
    <s v="No Aplica"/>
    <s v="No Aplica"/>
    <s v="No Aplica"/>
    <s v="Cumple"/>
    <s v="Cumple"/>
    <s v="Nadie atiende , empalme subt."/>
    <x v="10"/>
    <x v="0"/>
    <x v="0"/>
    <x v="1"/>
    <n v="0.5"/>
    <n v="0.5"/>
    <n v="0.5"/>
    <n v="0.5"/>
    <n v="0.5"/>
    <n v="0.5"/>
    <n v="0.25"/>
    <n v="0.25"/>
    <n v="0.5"/>
    <n v="0.5"/>
    <n v="0.5"/>
    <n v="1"/>
    <x v="1"/>
  </r>
  <r>
    <s v="2178208"/>
    <s v="207610012023162917"/>
    <s v="DF20227569730"/>
    <x v="240"/>
    <x v="280"/>
    <s v="Cristobal toro"/>
    <s v="Fariña 453 A"/>
    <s v="Recoleta"/>
    <x v="0"/>
    <s v="Cumple"/>
    <s v="Cumple"/>
    <s v="No Aplica"/>
    <s v="No Aplica"/>
    <s v="Cumple"/>
    <s v="Cumple"/>
    <s v="No"/>
    <s v="S/N"/>
    <s v="S/N"/>
    <s v="No Aplica"/>
    <s v="No Aplica"/>
    <s v="No Aplica"/>
    <s v="Cumple"/>
    <s v="Cumple"/>
    <s v="Sector conflictivo , no se toman fotos por precaucion"/>
    <x v="10"/>
    <x v="0"/>
    <x v="0"/>
    <x v="1"/>
    <n v="0.5"/>
    <n v="0.5"/>
    <n v="0.5"/>
    <n v="0.5"/>
    <n v="0.5"/>
    <n v="0.5"/>
    <n v="0.25"/>
    <n v="0.25"/>
    <n v="0.5"/>
    <n v="0.5"/>
    <n v="0.5"/>
    <n v="1"/>
    <x v="1"/>
  </r>
  <r>
    <s v="2178166"/>
    <s v="207610012023154108"/>
    <s v="DF20227568811"/>
    <x v="240"/>
    <x v="281"/>
    <s v="Cristobal toro"/>
    <s v="Salas 230"/>
    <s v="Recoleta"/>
    <x v="0"/>
    <s v="Cumple"/>
    <s v="Cumple"/>
    <s v="No Aplica"/>
    <s v="No Aplica"/>
    <s v="Cumple"/>
    <s v="Cumple"/>
    <s v="No"/>
    <s v="S/N"/>
    <s v="S/N"/>
    <s v="No Aplica"/>
    <s v="No Aplica"/>
    <s v="No Aplica"/>
    <s v="Cumple"/>
    <s v="Cumple"/>
    <s v="Sector conflictivo , no se toman fotos por precaucion"/>
    <x v="10"/>
    <x v="0"/>
    <x v="0"/>
    <x v="1"/>
    <n v="0.5"/>
    <n v="0.5"/>
    <n v="0.5"/>
    <n v="0.5"/>
    <n v="0.5"/>
    <n v="0.5"/>
    <n v="0.25"/>
    <n v="0.25"/>
    <n v="0.5"/>
    <n v="0.5"/>
    <n v="0.5"/>
    <n v="1"/>
    <x v="1"/>
  </r>
  <r>
    <s v="2178165"/>
    <s v="207510012023153517"/>
    <s v="DF20227564912"/>
    <x v="240"/>
    <x v="274"/>
    <s v="AARON HUENCHUMIL"/>
    <s v="Las Torres #3360"/>
    <s v="Recolet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1"/>
  </r>
  <r>
    <s v="2178160"/>
    <s v="207510012023152123"/>
    <s v="DF20227563812"/>
    <x v="240"/>
    <x v="274"/>
    <s v="AARON HUENCHUMIL"/>
    <s v="Enrique Donoso #187"/>
    <s v="Recoleta"/>
    <x v="0"/>
    <s v="Cumple"/>
    <s v="Cumple"/>
    <s v="No Aplica"/>
    <s v="No Aplica"/>
    <s v="Cumple"/>
    <s v="Cumple"/>
    <s v="Si"/>
    <s v="Hermenegildo Zocon"/>
    <s v="961210543"/>
    <s v="Cumple"/>
    <s v="Cumple"/>
    <s v="Cumple"/>
    <s v="Cumple"/>
    <s v="Cumple"/>
    <s v="1-Cliente con suministro electrico normalizado"/>
    <x v="10"/>
    <x v="0"/>
    <x v="0"/>
    <x v="1"/>
    <n v="0.5"/>
    <n v="0.5"/>
    <n v="0.5"/>
    <n v="0.5"/>
    <n v="0.5"/>
    <n v="0.5"/>
    <n v="0.25"/>
    <n v="0.25"/>
    <n v="0.5"/>
    <n v="0.5"/>
    <n v="0.5"/>
    <n v="1"/>
    <x v="1"/>
  </r>
  <r>
    <s v="2178149"/>
    <s v="207510012023145828"/>
    <s v="DF20227564642"/>
    <x v="240"/>
    <x v="274"/>
    <s v="AARON HUENCHUMIL"/>
    <s v="Alfredo Rosende #4005"/>
    <s v="Recolet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1"/>
  </r>
  <r>
    <s v="2178137"/>
    <s v="207610012023143624"/>
    <s v="DF20227570855"/>
    <x v="240"/>
    <x v="271"/>
    <s v="Cristobal toro"/>
    <s v="Avenida principal 690 C"/>
    <s v="Recoleta"/>
    <x v="0"/>
    <s v="Cumple"/>
    <s v="Cumple"/>
    <s v="No Aplica"/>
    <s v="No Aplica"/>
    <s v="Cumple"/>
    <s v="Cumple"/>
    <s v="No"/>
    <s v="S/N"/>
    <s v="S/N"/>
    <s v="No Aplica"/>
    <s v="No Aplica"/>
    <s v="No Aplica"/>
    <s v="Cumple"/>
    <s v="Cumple Parcialmente"/>
    <s v="Falta mayor data en fotos . Sector hostil , no se toman datos por precaucion"/>
    <x v="10"/>
    <x v="0"/>
    <x v="0"/>
    <x v="1"/>
    <n v="0.5"/>
    <n v="0.5"/>
    <n v="0.5"/>
    <n v="0.5"/>
    <n v="0.5"/>
    <n v="0.5"/>
    <n v="0.25"/>
    <n v="0.25"/>
    <n v="0.5"/>
    <n v="0.5"/>
    <n v="0.17499999999999999"/>
    <n v="0.93500000000000005"/>
    <x v="1"/>
  </r>
  <r>
    <s v="2178118"/>
    <s v="207610012023135324"/>
    <s v="DF20227572469"/>
    <x v="240"/>
    <x v="273"/>
    <s v="Cristobal toro"/>
    <s v="Nueva recoleta 3790"/>
    <s v="Recoleta"/>
    <x v="0"/>
    <s v="Cumple"/>
    <s v="Cumple"/>
    <s v="No Aplica"/>
    <s v="No Aplica"/>
    <s v="Cumple"/>
    <s v="Cumple"/>
    <s v="No"/>
    <s v="S/N"/>
    <s v="S/N"/>
    <s v="No Aplica"/>
    <s v="No Aplica"/>
    <s v="No Aplica"/>
    <s v="Cumple"/>
    <s v="Cumple"/>
    <s v="Sector hostil . No se toman fotos por precaucion . Se suma feriantes en calle"/>
    <x v="10"/>
    <x v="0"/>
    <x v="0"/>
    <x v="1"/>
    <n v="0.5"/>
    <n v="0.5"/>
    <n v="0.5"/>
    <n v="0.5"/>
    <n v="0.5"/>
    <n v="0.5"/>
    <n v="0.25"/>
    <n v="0.25"/>
    <n v="0.5"/>
    <n v="0.5"/>
    <n v="0.5"/>
    <n v="1"/>
    <x v="1"/>
  </r>
  <r>
    <s v="2178117"/>
    <s v="207510012023135054"/>
    <s v="DF20227562353"/>
    <x v="240"/>
    <x v="279"/>
    <s v="AARON HUENCHUMIL"/>
    <s v="Mario Neira #675"/>
    <s v="Recoleta"/>
    <x v="0"/>
    <s v="Cumple"/>
    <s v="Cumple"/>
    <s v="No Aplica"/>
    <s v="No Aplica"/>
    <s v="Cumple"/>
    <s v="Cumple"/>
    <s v="No"/>
    <s v="S/N"/>
    <s v="S/N"/>
    <s v="No Aplica"/>
    <s v="No Aplica"/>
    <s v="No Aplica"/>
    <s v="Cumple Mayormente"/>
    <s v="Cumple"/>
    <s v="1-Cliente no se encuentra en domicilio  2-Acometida bien templada"/>
    <x v="10"/>
    <x v="0"/>
    <x v="0"/>
    <x v="1"/>
    <n v="0.5"/>
    <n v="0.5"/>
    <n v="0.5"/>
    <n v="0.5"/>
    <n v="0.5"/>
    <n v="0.5"/>
    <n v="0.25"/>
    <n v="0.25"/>
    <n v="0.5"/>
    <n v="0.32500000000000001"/>
    <n v="0.5"/>
    <n v="0.96500000000000008"/>
    <x v="1"/>
  </r>
  <r>
    <s v="2178107"/>
    <s v="207510012023133909"/>
    <s v="DF20227561233"/>
    <x v="240"/>
    <x v="278"/>
    <s v="AARON HUENCHUMIL"/>
    <s v="Mario Neira #612"/>
    <s v="Recoleta"/>
    <x v="0"/>
    <s v="Cumple"/>
    <s v="Cumple"/>
    <s v="No Cumple"/>
    <s v="No Cumple"/>
    <s v="Cumple"/>
    <s v="Cumple"/>
    <s v="Si"/>
    <s v="S/N"/>
    <s v="S/N"/>
    <s v="Cumple"/>
    <s v="Cumple"/>
    <s v="Cumple"/>
    <s v="Cumple"/>
    <s v="Cumple"/>
    <s v="1- Cliente con suministro electrico normalizado  2-No declara codigo de material utilizado, pero si describe su uso"/>
    <x v="10"/>
    <x v="0"/>
    <x v="0"/>
    <x v="1"/>
    <n v="0.5"/>
    <n v="0.5"/>
    <n v="0"/>
    <n v="0"/>
    <n v="0.5"/>
    <n v="0.5"/>
    <n v="0.25"/>
    <n v="0.25"/>
    <n v="0.5"/>
    <n v="0.5"/>
    <n v="0.5"/>
    <n v="0.7"/>
    <x v="1"/>
  </r>
  <r>
    <s v="2178103"/>
    <s v="207510012023133318"/>
    <s v="DF20227560757"/>
    <x v="240"/>
    <x v="278"/>
    <s v="AARON HUENCHUMIL"/>
    <s v="Mario Neira #612"/>
    <s v="Recoleta"/>
    <x v="0"/>
    <s v="Cumple"/>
    <s v="Cumple"/>
    <s v="No Aplica"/>
    <s v="No Aplica"/>
    <s v="Cumple"/>
    <s v="Cumple"/>
    <s v="Si"/>
    <s v="S/N"/>
    <s v="S/N"/>
    <s v="Cumple"/>
    <s v="Cumple"/>
    <s v="Cumple"/>
    <s v="Cumple Mayormente"/>
    <s v="Cumple"/>
    <s v="1-Cliente con suministro electrico normalizado"/>
    <x v="10"/>
    <x v="0"/>
    <x v="0"/>
    <x v="1"/>
    <n v="0.5"/>
    <n v="0.5"/>
    <n v="0.5"/>
    <n v="0.5"/>
    <n v="0.5"/>
    <n v="0.5"/>
    <n v="0.25"/>
    <n v="0.25"/>
    <n v="0.5"/>
    <n v="0.32500000000000001"/>
    <n v="0.5"/>
    <n v="0.96500000000000008"/>
    <x v="1"/>
  </r>
  <r>
    <s v="2178084"/>
    <s v="207510012023131842"/>
    <s v="DF20227559348"/>
    <x v="240"/>
    <x v="282"/>
    <s v="AARON HUENCHUMIL"/>
    <s v="Juan Cristobal #4226"/>
    <s v="Recoleta"/>
    <x v="0"/>
    <s v="Cumple"/>
    <s v="Cumple"/>
    <s v="No Cumple"/>
    <s v="No Cumple"/>
    <s v="Cumple"/>
    <s v="Cumple"/>
    <s v="No"/>
    <s v="S/N"/>
    <s v="S/N"/>
    <s v="No Aplica"/>
    <s v="No Aplica"/>
    <s v="No Aplica"/>
    <s v="Cumple Parcialmente"/>
    <s v="Cumple Parcialmente"/>
    <s v="1-Cliente no se encuentra en domicilio  2-No declaran codigo de material utilizado, pero si describen su uso"/>
    <x v="10"/>
    <x v="0"/>
    <x v="0"/>
    <x v="1"/>
    <n v="0.5"/>
    <n v="0.5"/>
    <n v="0"/>
    <n v="0"/>
    <n v="0.5"/>
    <n v="0.5"/>
    <n v="0.25"/>
    <n v="0.25"/>
    <n v="0.5"/>
    <n v="0.17499999999999999"/>
    <n v="0.17499999999999999"/>
    <n v="0.56999999999999995"/>
    <x v="1"/>
  </r>
  <r>
    <s v="2178071"/>
    <s v="207610012023130707"/>
    <s v="DF20227569742"/>
    <x v="240"/>
    <x v="280"/>
    <s v="Cristobal toro"/>
    <s v="Hernan mery 3848"/>
    <s v="Recoleta"/>
    <x v="0"/>
    <s v="Cumple"/>
    <s v="Cumple"/>
    <s v="No Aplica"/>
    <s v="No Aplica"/>
    <s v="Cumple"/>
    <s v="Cumple"/>
    <s v="No"/>
    <s v="S/N"/>
    <s v="S/N"/>
    <s v="No Aplica"/>
    <s v="No Aplica"/>
    <s v="No Aplica"/>
    <s v="Cumple"/>
    <s v="Cumple Parcialmente"/>
    <s v="Falta mayor data en una foto . Sin acceso a casas"/>
    <x v="10"/>
    <x v="0"/>
    <x v="0"/>
    <x v="1"/>
    <n v="0.5"/>
    <n v="0.5"/>
    <n v="0.5"/>
    <n v="0.5"/>
    <n v="0.5"/>
    <n v="0.5"/>
    <n v="0.25"/>
    <n v="0.25"/>
    <n v="0.5"/>
    <n v="0.5"/>
    <n v="0.17499999999999999"/>
    <n v="0.93500000000000005"/>
    <x v="1"/>
  </r>
  <r>
    <s v="2178069"/>
    <s v="207610012023125843"/>
    <s v="DF20227569417"/>
    <x v="240"/>
    <x v="283"/>
    <s v="Cristobal toro"/>
    <s v="Jose santos ossa 3558"/>
    <s v="Recoleta"/>
    <x v="0"/>
    <s v="Cumple"/>
    <s v="Cumple"/>
    <s v="No Aplica"/>
    <s v="No Aplica"/>
    <s v="Cumple"/>
    <s v="Cumple"/>
    <s v="No"/>
    <s v="S/N"/>
    <s v="S/N"/>
    <s v="No Aplica"/>
    <s v="No Aplica"/>
    <s v="No Aplica"/>
    <s v="Cumple"/>
    <s v="Cumple"/>
    <s v="Sin moradores , casa en remodelacion"/>
    <x v="10"/>
    <x v="0"/>
    <x v="0"/>
    <x v="1"/>
    <n v="0.5"/>
    <n v="0.5"/>
    <n v="0.5"/>
    <n v="0.5"/>
    <n v="0.5"/>
    <n v="0.5"/>
    <n v="0.25"/>
    <n v="0.25"/>
    <n v="0.5"/>
    <n v="0.5"/>
    <n v="0.5"/>
    <n v="1"/>
    <x v="1"/>
  </r>
  <r>
    <s v="2178062"/>
    <s v="207610012023124335"/>
    <s v="DF20227569354"/>
    <x v="240"/>
    <x v="283"/>
    <s v="Cristobal toro"/>
    <s v="Magnolia 526"/>
    <s v="Recoleta"/>
    <x v="0"/>
    <s v="Cumple"/>
    <s v="Cumple"/>
    <s v="No Aplica"/>
    <s v="No Aplica"/>
    <s v="Cumple"/>
    <s v="Cumple"/>
    <s v="No"/>
    <s v="S/N"/>
    <s v="S/N"/>
    <s v="No Aplica"/>
    <s v="No Aplica"/>
    <s v="No Aplica"/>
    <s v="Cumple"/>
    <s v="Cumple Parcialmente"/>
    <s v="Falta mayor data en fotos . Sin moradores"/>
    <x v="10"/>
    <x v="0"/>
    <x v="0"/>
    <x v="1"/>
    <n v="0.5"/>
    <n v="0.5"/>
    <n v="0.5"/>
    <n v="0.5"/>
    <n v="0.5"/>
    <n v="0.5"/>
    <n v="0.25"/>
    <n v="0.25"/>
    <n v="0.5"/>
    <n v="0.5"/>
    <n v="0.17499999999999999"/>
    <n v="0.93500000000000005"/>
    <x v="1"/>
  </r>
  <r>
    <s v="2178024"/>
    <s v="207610012023114319"/>
    <s v="DF20227570394"/>
    <x v="240"/>
    <x v="271"/>
    <s v="Cristobal toro"/>
    <s v="Heroes de la concepcion 3299 A"/>
    <s v="Recolet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178021"/>
    <s v="207610012023114104"/>
    <s v="DF20227571318"/>
    <x v="240"/>
    <x v="271"/>
    <s v="Cristobal toro"/>
    <s v="Santa filomena 314 C 5"/>
    <s v="Recoleta"/>
    <x v="0"/>
    <s v="Cumple"/>
    <s v="Cumple"/>
    <s v="No Aplica"/>
    <s v="No Aplica"/>
    <s v="Cumple"/>
    <s v="Cumple"/>
    <s v="No"/>
    <s v="S/N"/>
    <s v="S/N"/>
    <s v="No Aplica"/>
    <s v="No Aplica"/>
    <s v="No Aplica"/>
    <s v="No Cumple"/>
    <s v="No Cumple"/>
    <s v="Falta maxima de fotos exigidas . No se toman fotos para prevenir problemas con locatarios"/>
    <x v="10"/>
    <x v="0"/>
    <x v="0"/>
    <x v="1"/>
    <n v="0.5"/>
    <n v="0.5"/>
    <n v="0.5"/>
    <n v="0.5"/>
    <n v="0.5"/>
    <n v="0.5"/>
    <n v="0.25"/>
    <n v="0.25"/>
    <n v="0.5"/>
    <n v="0"/>
    <n v="0"/>
    <n v="0.8"/>
    <x v="1"/>
  </r>
  <r>
    <s v="2178013"/>
    <s v="207610012023111516"/>
    <s v="DF20227573805"/>
    <x v="240"/>
    <x v="272"/>
    <s v="Cristobal toro"/>
    <s v="Antonia lope de bello 135 p2 D"/>
    <s v="Recoleta"/>
    <x v="0"/>
    <s v="Cumple"/>
    <s v="Cumple"/>
    <s v="No Aplica"/>
    <s v="No Aplica"/>
    <s v="Cumple"/>
    <s v="Cumple"/>
    <s v="No"/>
    <s v="S/N"/>
    <s v="S/N"/>
    <s v="No Aplica"/>
    <s v="No Aplica"/>
    <s v="No Aplica"/>
    <s v="Cumple"/>
    <s v="Cumple"/>
    <s v="Problema externo subt. No se toman muchas fotos por precaucion con locatarios"/>
    <x v="10"/>
    <x v="0"/>
    <x v="0"/>
    <x v="1"/>
    <n v="0.5"/>
    <n v="0.5"/>
    <n v="0.5"/>
    <n v="0.5"/>
    <n v="0.5"/>
    <n v="0.5"/>
    <n v="0.25"/>
    <n v="0.25"/>
    <n v="0.5"/>
    <n v="0.5"/>
    <n v="0.5"/>
    <n v="1"/>
    <x v="1"/>
  </r>
  <r>
    <s v="2178012"/>
    <s v="207610012023111222"/>
    <s v="DF20227574036"/>
    <x v="240"/>
    <x v="272"/>
    <s v="Cristobal toro"/>
    <s v="Patronato 186"/>
    <s v="Recoleta"/>
    <x v="0"/>
    <s v="Cumple"/>
    <s v="Cumple"/>
    <s v="No Aplica"/>
    <s v="No Aplica"/>
    <s v="Cumple"/>
    <s v="Cumple"/>
    <s v="No"/>
    <s v="S/N"/>
    <s v="S/N"/>
    <s v="No Aplica"/>
    <s v="No Aplica"/>
    <s v="No Aplica"/>
    <s v="Cumple"/>
    <s v="Cumple"/>
    <s v="No se toman fotos para prevenir problemas con locatarios , sector patronato , problema externo , subt."/>
    <x v="10"/>
    <x v="0"/>
    <x v="0"/>
    <x v="1"/>
    <n v="0.5"/>
    <n v="0.5"/>
    <n v="0.5"/>
    <n v="0.5"/>
    <n v="0.5"/>
    <n v="0.5"/>
    <n v="0.25"/>
    <n v="0.25"/>
    <n v="0.5"/>
    <n v="0.5"/>
    <n v="0.5"/>
    <n v="1"/>
    <x v="1"/>
  </r>
  <r>
    <s v="2178009"/>
    <s v="207610012023111018"/>
    <s v="DF20227574168"/>
    <x v="240"/>
    <x v="272"/>
    <s v="Cristobal toro"/>
    <s v="Patronato 205"/>
    <s v="Recoleta"/>
    <x v="0"/>
    <s v="Cumple"/>
    <s v="Cumple"/>
    <s v="No Aplica"/>
    <s v="No Aplica"/>
    <s v="Cumple"/>
    <s v="Cumple"/>
    <s v="No"/>
    <s v="S/N"/>
    <s v="S/N"/>
    <s v="No Aplica"/>
    <s v="No Aplica"/>
    <s v="No Aplica"/>
    <s v="Cumple"/>
    <s v="Cumple"/>
    <s v="No se toman fotos por precaucion , sector patronato ."/>
    <x v="10"/>
    <x v="0"/>
    <x v="0"/>
    <x v="1"/>
    <n v="0.5"/>
    <n v="0.5"/>
    <n v="0.5"/>
    <n v="0.5"/>
    <n v="0.5"/>
    <n v="0.5"/>
    <n v="0.25"/>
    <n v="0.25"/>
    <n v="0.5"/>
    <n v="0.5"/>
    <n v="0.5"/>
    <n v="1"/>
    <x v="1"/>
  </r>
  <r>
    <s v="2180124"/>
    <s v="207611012023180557"/>
    <s v="DF20227570054"/>
    <x v="241"/>
    <x v="280"/>
    <s v="Cristobal toro"/>
    <s v="El trebol 905"/>
    <s v="Recoleta"/>
    <x v="0"/>
    <s v="Cumple"/>
    <s v="Cumple"/>
    <s v="No Aplica"/>
    <s v="No Aplica"/>
    <s v="Cumple"/>
    <s v="Cumple"/>
    <s v="No"/>
    <s v="S/N"/>
    <s v="S/N"/>
    <s v="No Aplica"/>
    <s v="No Aplica"/>
    <s v="No Aplica"/>
    <s v="Cumple"/>
    <s v="Cumple Parcialmente"/>
    <s v="Falta mayor data en fotos . Sin moradores"/>
    <x v="10"/>
    <x v="0"/>
    <x v="0"/>
    <x v="1"/>
    <n v="0.5"/>
    <n v="0.5"/>
    <n v="0.5"/>
    <n v="0.5"/>
    <n v="0.5"/>
    <n v="0.5"/>
    <n v="0.25"/>
    <n v="0.25"/>
    <n v="0.5"/>
    <n v="0.5"/>
    <n v="0.17499999999999999"/>
    <n v="0.93500000000000005"/>
    <x v="1"/>
  </r>
  <r>
    <s v="2180087"/>
    <s v="207611012023165956"/>
    <s v="DF20227570897"/>
    <x v="241"/>
    <x v="271"/>
    <s v="Cristobal toro"/>
    <s v="Recoleta 220"/>
    <s v="Recoleta"/>
    <x v="0"/>
    <s v="Cumple"/>
    <s v="Cumple"/>
    <s v="No Aplica"/>
    <s v="No Aplica"/>
    <s v="Cumple"/>
    <s v="Cumple"/>
    <s v="No"/>
    <s v="S/N"/>
    <s v="S/N"/>
    <s v="No Aplica"/>
    <s v="No Aplica"/>
    <s v="No Aplica"/>
    <s v="Cumple"/>
    <s v="Cumple"/>
    <s v="Sector hostil , no se toman fotos por precaucion ."/>
    <x v="10"/>
    <x v="0"/>
    <x v="0"/>
    <x v="1"/>
    <n v="0.5"/>
    <n v="0.5"/>
    <n v="0.5"/>
    <n v="0.5"/>
    <n v="0.5"/>
    <n v="0.5"/>
    <n v="0.25"/>
    <n v="0.25"/>
    <n v="0.5"/>
    <n v="0.5"/>
    <n v="0.5"/>
    <n v="1"/>
    <x v="1"/>
  </r>
  <r>
    <s v="2180051"/>
    <s v="207611012023154952"/>
    <s v="DF20227569940"/>
    <x v="241"/>
    <x v="280"/>
    <s v="Cristobal toro"/>
    <s v="Heroes de la concepcion 3299"/>
    <s v="Recoleta"/>
    <x v="0"/>
    <s v="Cumple"/>
    <s v="Cumple"/>
    <s v="No Aplica"/>
    <s v="No Aplica"/>
    <s v="Cumple"/>
    <s v="Cumple"/>
    <s v="No"/>
    <s v="S/N"/>
    <s v="S/N"/>
    <s v="No Aplica"/>
    <s v="No Aplica"/>
    <s v="No Aplica"/>
    <s v="Cumple"/>
    <s v="Cumple"/>
    <s v="Sector hostil. Sin moradores"/>
    <x v="10"/>
    <x v="0"/>
    <x v="0"/>
    <x v="1"/>
    <n v="0.5"/>
    <n v="0.5"/>
    <n v="0.5"/>
    <n v="0.5"/>
    <n v="0.5"/>
    <n v="0.5"/>
    <n v="0.25"/>
    <n v="0.25"/>
    <n v="0.5"/>
    <n v="0.5"/>
    <n v="0.5"/>
    <n v="1"/>
    <x v="1"/>
  </r>
  <r>
    <s v="2180018"/>
    <s v="207611012023144932"/>
    <s v="DF20227570986"/>
    <x v="241"/>
    <x v="280"/>
    <s v="Cristobal toro"/>
    <s v="Comandante veliz 1935"/>
    <s v="Recoleta"/>
    <x v="0"/>
    <s v="Cumple"/>
    <s v="Cumple"/>
    <s v="No Cumple"/>
    <s v="No Cumple"/>
    <s v="Cumple"/>
    <s v="Cumple"/>
    <s v="No"/>
    <s v="S/N"/>
    <s v="S/N"/>
    <s v="No Aplica"/>
    <s v="No Aplica"/>
    <s v="No Aplica"/>
    <s v="Cumple Parcialmente"/>
    <s v="Cumple"/>
    <s v="Falta mayor detalle en fotos del trabajo mismo . Sin moradores"/>
    <x v="10"/>
    <x v="0"/>
    <x v="0"/>
    <x v="1"/>
    <n v="0.5"/>
    <n v="0.5"/>
    <n v="0"/>
    <n v="0"/>
    <n v="0.5"/>
    <n v="0.5"/>
    <n v="0.25"/>
    <n v="0.25"/>
    <n v="0.5"/>
    <n v="0.17499999999999999"/>
    <n v="0.5"/>
    <n v="0.63500000000000001"/>
    <x v="1"/>
  </r>
  <r>
    <s v="2179640"/>
    <s v="207611012023134817"/>
    <s v="DF20227570129"/>
    <x v="241"/>
    <x v="280"/>
    <s v="Cristobal toro"/>
    <s v="Olivos 716"/>
    <s v="Recoleta"/>
    <x v="0"/>
    <s v="Cumple"/>
    <s v="Cumple"/>
    <s v="No Aplica"/>
    <s v="No Aplica"/>
    <s v="Cumple"/>
    <s v="Cumple"/>
    <s v="No"/>
    <s v="S/N"/>
    <s v="S/N"/>
    <s v="No Aplica"/>
    <s v="No Aplica"/>
    <s v="No Aplica"/>
    <s v="Cumple"/>
    <s v="Cumple"/>
    <s v="Sector hostil , local cerrado . No se toman muchas fotos por precaucion"/>
    <x v="10"/>
    <x v="0"/>
    <x v="0"/>
    <x v="1"/>
    <n v="0.5"/>
    <n v="0.5"/>
    <n v="0.5"/>
    <n v="0.5"/>
    <n v="0.5"/>
    <n v="0.5"/>
    <n v="0.25"/>
    <n v="0.25"/>
    <n v="0.5"/>
    <n v="0.5"/>
    <n v="0.5"/>
    <n v="1"/>
    <x v="1"/>
  </r>
  <r>
    <s v="2179638"/>
    <s v="207611012023134500"/>
    <s v="DF20227573165"/>
    <x v="241"/>
    <x v="273"/>
    <s v="Cristobal toro"/>
    <s v="Rengifo 251"/>
    <s v="Recoleta"/>
    <x v="0"/>
    <s v="Cumple"/>
    <s v="Cumple"/>
    <s v="No Aplica"/>
    <s v="No Aplica"/>
    <s v="Cumple"/>
    <s v="Cumple"/>
    <s v="No"/>
    <s v="S/N"/>
    <s v="S/N"/>
    <s v="No Aplica"/>
    <s v="No Aplica"/>
    <s v="No Aplica"/>
    <s v="No Cumple"/>
    <s v="No Cumple"/>
    <s v="Falta maxima de fotos exigidas . Sector conflictivo . No se toman fotos para prevenir problemas con locatarios y toldos azules"/>
    <x v="10"/>
    <x v="0"/>
    <x v="0"/>
    <x v="1"/>
    <n v="0.5"/>
    <n v="0.5"/>
    <n v="0.5"/>
    <n v="0.5"/>
    <n v="0.5"/>
    <n v="0.5"/>
    <n v="0.25"/>
    <n v="0.25"/>
    <n v="0.5"/>
    <n v="0"/>
    <n v="0"/>
    <n v="0.8"/>
    <x v="1"/>
  </r>
  <r>
    <s v="2179636"/>
    <s v="207611012023134308"/>
    <s v="DF20227570275"/>
    <x v="241"/>
    <x v="280"/>
    <s v="Cristobal toro"/>
    <s v="Recoleta 414"/>
    <s v="Recoleta"/>
    <x v="0"/>
    <s v="Cumple"/>
    <s v="Cumple"/>
    <s v="No Aplica"/>
    <s v="No Aplica"/>
    <s v="Cumple"/>
    <s v="Cumple"/>
    <s v="No"/>
    <s v="S/N"/>
    <s v="S/N"/>
    <s v="No Aplica"/>
    <s v="No Aplica"/>
    <s v="No Aplica"/>
    <s v="Cumple"/>
    <s v="Cumple"/>
    <s v="Problema externo , subt.  No se toman fotos por precaucion , sector la vega"/>
    <x v="10"/>
    <x v="0"/>
    <x v="0"/>
    <x v="1"/>
    <n v="0.5"/>
    <n v="0.5"/>
    <n v="0.5"/>
    <n v="0.5"/>
    <n v="0.5"/>
    <n v="0.5"/>
    <n v="0.25"/>
    <n v="0.25"/>
    <n v="0.5"/>
    <n v="0.5"/>
    <n v="0.5"/>
    <n v="1"/>
    <x v="1"/>
  </r>
  <r>
    <s v="2179631"/>
    <s v="207611012023133753"/>
    <s v="DF20227571321"/>
    <x v="241"/>
    <x v="271"/>
    <s v="Cristobal toro"/>
    <s v="Recoleta 428 ps 12"/>
    <s v="Recoleta"/>
    <x v="0"/>
    <s v="Cumple"/>
    <s v="Cumple"/>
    <s v="No Aplica"/>
    <s v="No Aplica"/>
    <s v="Cumple"/>
    <s v="Cumple"/>
    <s v="No"/>
    <s v="S/N"/>
    <s v="S/N"/>
    <s v="No Aplica"/>
    <s v="No Aplica"/>
    <s v="No Aplica"/>
    <s v="Cumple"/>
    <s v="Cumple"/>
    <s v="Sin acceso a medidores ,. Sector hostil , sector la vega , no se toman fotos por precaucion"/>
    <x v="10"/>
    <x v="0"/>
    <x v="0"/>
    <x v="1"/>
    <n v="0.5"/>
    <n v="0.5"/>
    <n v="0.5"/>
    <n v="0.5"/>
    <n v="0.5"/>
    <n v="0.5"/>
    <n v="0.25"/>
    <n v="0.25"/>
    <n v="0.5"/>
    <n v="0.5"/>
    <n v="0.5"/>
    <n v="1"/>
    <x v="1"/>
  </r>
  <r>
    <s v="2179621"/>
    <s v="207611012023132608"/>
    <s v="DF20227570363"/>
    <x v="241"/>
    <x v="271"/>
    <s v="Cristobal toro"/>
    <s v="Loreto 421"/>
    <s v="Recoleta"/>
    <x v="0"/>
    <s v="Cumple"/>
    <s v="Cumple"/>
    <s v="No Aplica"/>
    <s v="No Aplica"/>
    <s v="Cumple"/>
    <s v="Cumple"/>
    <s v="No"/>
    <s v="S/N"/>
    <s v="S/N"/>
    <s v="No Aplica"/>
    <s v="No Aplica"/>
    <s v="No Aplica"/>
    <s v="Cumple"/>
    <s v="Cumple"/>
    <s v="Sin moradores , empalme subterraneo"/>
    <x v="10"/>
    <x v="0"/>
    <x v="0"/>
    <x v="1"/>
    <n v="0.5"/>
    <n v="0.5"/>
    <n v="0.5"/>
    <n v="0.5"/>
    <n v="0.5"/>
    <n v="0.5"/>
    <n v="0.25"/>
    <n v="0.25"/>
    <n v="0.5"/>
    <n v="0.5"/>
    <n v="0.5"/>
    <n v="1"/>
    <x v="1"/>
  </r>
  <r>
    <s v="2179613"/>
    <s v="207611012023130452"/>
    <s v="DF20227569923"/>
    <x v="241"/>
    <x v="280"/>
    <s v="Cristobal toro"/>
    <s v="Dardignac 84 C"/>
    <s v="Recoleta"/>
    <x v="0"/>
    <s v="Cumple"/>
    <s v="Cumple"/>
    <s v="No Aplica"/>
    <s v="No Aplica"/>
    <s v="Cumple"/>
    <s v="Cumple"/>
    <s v="No"/>
    <s v="S/N"/>
    <s v="S/N"/>
    <s v="No Aplica"/>
    <s v="No Aplica"/>
    <s v="No Aplica"/>
    <s v="Cumple"/>
    <s v="Cumple"/>
    <s v="Problema externo , TD"/>
    <x v="10"/>
    <x v="0"/>
    <x v="0"/>
    <x v="1"/>
    <n v="0.5"/>
    <n v="0.5"/>
    <n v="0.5"/>
    <n v="0.5"/>
    <n v="0.5"/>
    <n v="0.5"/>
    <n v="0.25"/>
    <n v="0.25"/>
    <n v="0.5"/>
    <n v="0.5"/>
    <n v="0.5"/>
    <n v="1"/>
    <x v="1"/>
  </r>
  <r>
    <s v="2179606"/>
    <s v="207611012023124815"/>
    <s v="DF20227573687"/>
    <x v="241"/>
    <x v="272"/>
    <s v="Cristobal toro"/>
    <s v="Bombero nuñez 281"/>
    <s v="Recoleta"/>
    <x v="0"/>
    <s v="Cumple"/>
    <s v="Cumple"/>
    <s v="No Aplica"/>
    <s v="No Aplica"/>
    <s v="Cumple"/>
    <s v="Cumple"/>
    <s v="No"/>
    <s v="S/N"/>
    <s v="S/N"/>
    <s v="No Aplica"/>
    <s v="No Aplica"/>
    <s v="No Aplica"/>
    <s v="No Cumple"/>
    <s v="No Cumple"/>
    <s v="Falta maxima de fotos exigidas . Problema externo TD"/>
    <x v="10"/>
    <x v="0"/>
    <x v="0"/>
    <x v="1"/>
    <n v="0.5"/>
    <n v="0.5"/>
    <n v="0.5"/>
    <n v="0.5"/>
    <n v="0.5"/>
    <n v="0.5"/>
    <n v="0.25"/>
    <n v="0.25"/>
    <n v="0.5"/>
    <n v="0"/>
    <n v="0"/>
    <n v="0.8"/>
    <x v="1"/>
  </r>
  <r>
    <s v="2179605"/>
    <s v="207611012023124624"/>
    <s v="DF20227573673"/>
    <x v="241"/>
    <x v="272"/>
    <s v="Cristobal toro"/>
    <s v="Bombero nuñez 101"/>
    <s v="Recoleta"/>
    <x v="0"/>
    <s v="Cumple"/>
    <s v="Cumple"/>
    <s v="No Aplica"/>
    <s v="No Aplica"/>
    <s v="Cumple"/>
    <s v="Cumple"/>
    <s v="No"/>
    <s v="S/N"/>
    <s v="S/N"/>
    <s v="No Aplica"/>
    <s v="No Aplica"/>
    <s v="No Aplica"/>
    <s v="Cumple"/>
    <s v="Cumple"/>
    <s v="Problema externo TD ."/>
    <x v="10"/>
    <x v="0"/>
    <x v="0"/>
    <x v="1"/>
    <n v="0.5"/>
    <n v="0.5"/>
    <n v="0.5"/>
    <n v="0.5"/>
    <n v="0.5"/>
    <n v="0.5"/>
    <n v="0.25"/>
    <n v="0.25"/>
    <n v="0.5"/>
    <n v="0.5"/>
    <n v="0.5"/>
    <n v="1"/>
    <x v="1"/>
  </r>
  <r>
    <s v="2179602"/>
    <s v="207611012023124105"/>
    <s v="DF20227571487"/>
    <x v="241"/>
    <x v="271"/>
    <s v="Cristobal toro"/>
    <s v="Dardignac 393"/>
    <s v="Recoleta"/>
    <x v="0"/>
    <s v="Cumple"/>
    <s v="Cumple"/>
    <s v="No Aplica"/>
    <s v="No Aplica"/>
    <s v="Cumple"/>
    <s v="Cumple"/>
    <s v="No"/>
    <s v="S/N"/>
    <s v="S/N"/>
    <s v="No Aplica"/>
    <s v="No Aplica"/>
    <s v="No Aplica"/>
    <s v="Cumple"/>
    <s v="Cumple"/>
    <s v="Problema externo , subt"/>
    <x v="10"/>
    <x v="0"/>
    <x v="0"/>
    <x v="1"/>
    <n v="0.5"/>
    <n v="0.5"/>
    <n v="0.5"/>
    <n v="0.5"/>
    <n v="0.5"/>
    <n v="0.5"/>
    <n v="0.25"/>
    <n v="0.25"/>
    <n v="0.5"/>
    <n v="0.5"/>
    <n v="0.5"/>
    <n v="1"/>
    <x v="1"/>
  </r>
  <r>
    <s v="2181950"/>
    <s v="207512012023160206"/>
    <s v="DF20227562435"/>
    <x v="242"/>
    <x v="279"/>
    <s v="AARON HUENCHUMIL"/>
    <s v="Nueva Renfigo #381"/>
    <s v="Recoleta"/>
    <x v="0"/>
    <s v="Cumple"/>
    <s v="Cumple"/>
    <s v="No Aplica"/>
    <s v="No Aplica"/>
    <s v="No Aplica"/>
    <s v="No Aplica"/>
    <s v="Si"/>
    <s v="S/N"/>
    <s v="S/N"/>
    <s v="No Aplica"/>
    <s v="No Aplica"/>
    <s v="Cumple"/>
    <s v="Cumple Mayormente"/>
    <s v="Cumple Parcialmente"/>
    <s v="1-Cliente confirma encontrarse con suministro electrico, pero que en el sector es normal los cortes debido a los robos de cable"/>
    <x v="10"/>
    <x v="0"/>
    <x v="0"/>
    <x v="1"/>
    <n v="0.5"/>
    <n v="0.5"/>
    <n v="0.5"/>
    <n v="0.5"/>
    <n v="0.5"/>
    <n v="0.5"/>
    <n v="0.25"/>
    <n v="0.25"/>
    <n v="0.5"/>
    <n v="0.32500000000000001"/>
    <n v="0.17499999999999999"/>
    <n v="0.9"/>
    <x v="1"/>
  </r>
  <r>
    <s v="2181948"/>
    <s v="207512012023155807"/>
    <s v="DF20227568802"/>
    <x v="242"/>
    <x v="281"/>
    <s v="AARON HUENCHUMIL"/>
    <s v="Nueva Renfigo #375 dpto 21"/>
    <s v="Recoleta"/>
    <x v="0"/>
    <s v="Cumple"/>
    <s v="Cumple"/>
    <s v="No Aplica"/>
    <s v="No Aplica"/>
    <s v="Cumple"/>
    <s v="Cumple"/>
    <s v="No"/>
    <s v="S/N"/>
    <s v="S/N"/>
    <s v="No Aplica"/>
    <s v="No Aplica"/>
    <s v="No Aplica"/>
    <s v="Cumple"/>
    <s v="Cumple"/>
    <s v="1-Suministro electrico normal en sector"/>
    <x v="10"/>
    <x v="0"/>
    <x v="0"/>
    <x v="1"/>
    <n v="0.5"/>
    <n v="0.5"/>
    <n v="0.5"/>
    <n v="0.5"/>
    <n v="0.5"/>
    <n v="0.5"/>
    <n v="0.25"/>
    <n v="0.25"/>
    <n v="0.5"/>
    <n v="0.5"/>
    <n v="0.5"/>
    <n v="1"/>
    <x v="1"/>
  </r>
  <r>
    <s v="2181815"/>
    <s v="207512012023154733"/>
    <s v="DF20227559288"/>
    <x v="242"/>
    <x v="282"/>
    <s v="AARON HUENCHUMIL"/>
    <s v="Nueva Renfigo #209"/>
    <s v="Recoleta"/>
    <x v="0"/>
    <s v="Cumple"/>
    <s v="Cumple"/>
    <s v="No Cumple"/>
    <s v="No Cumple"/>
    <s v="Cumple"/>
    <s v="Cumple"/>
    <s v="Si"/>
    <s v="S/N"/>
    <s v="S/N"/>
    <s v="Cumple"/>
    <s v="Cumple"/>
    <s v="Cumple"/>
    <s v="Cumple"/>
    <s v="Cumple"/>
    <s v="1-Aun se mantiene linea Calpe provisoria  2-Suministro electrico normal"/>
    <x v="10"/>
    <x v="0"/>
    <x v="0"/>
    <x v="1"/>
    <n v="0.5"/>
    <n v="0.5"/>
    <n v="0"/>
    <n v="0"/>
    <n v="0.5"/>
    <n v="0.5"/>
    <n v="0.25"/>
    <n v="0.25"/>
    <n v="0.5"/>
    <n v="0.5"/>
    <n v="0.5"/>
    <n v="0.7"/>
    <x v="1"/>
  </r>
  <r>
    <s v="2181797"/>
    <s v="207512012023152424"/>
    <s v="DF20227561961"/>
    <x v="242"/>
    <x v="279"/>
    <s v="AARON HUENCHUMIL"/>
    <s v="General de la Lastra #743 loc 959"/>
    <s v="Recoleta"/>
    <x v="0"/>
    <s v="Cumple"/>
    <s v="Cumple"/>
    <s v="No Cumple"/>
    <s v="No Cumple"/>
    <s v="Cumple"/>
    <s v="Cumple"/>
    <s v="No"/>
    <s v="S/N"/>
    <s v="S/N"/>
    <s v="No Aplica"/>
    <s v="No Aplica"/>
    <s v="No Aplica"/>
    <s v="No Cumple"/>
    <s v="No Cumple"/>
    <s v="1-Sector conflictivo se evita tomar fotografias y gente pidiendo dinero de forma hostil  2-Suministro electrico normalizado"/>
    <x v="10"/>
    <x v="0"/>
    <x v="0"/>
    <x v="1"/>
    <n v="0.5"/>
    <n v="0.5"/>
    <n v="0"/>
    <n v="0"/>
    <n v="0.5"/>
    <n v="0.5"/>
    <n v="0.25"/>
    <n v="0.25"/>
    <n v="0.5"/>
    <n v="0"/>
    <n v="0"/>
    <n v="0.5"/>
    <x v="1"/>
  </r>
  <r>
    <s v="2181793"/>
    <s v="207512012023151901"/>
    <s v="DF20227560600"/>
    <x v="242"/>
    <x v="278"/>
    <s v="AARON HUENCHUMIL"/>
    <s v="General de la Lastra #743 loc 270"/>
    <s v="Recoleta"/>
    <x v="0"/>
    <s v="Cumple"/>
    <s v="Cumple"/>
    <s v="No Aplica"/>
    <s v="No Aplica"/>
    <s v="Cumple"/>
    <s v="Cumple"/>
    <s v="No"/>
    <s v="S/N"/>
    <s v="S/N"/>
    <s v="No Aplica"/>
    <s v="No Aplica"/>
    <s v="No Aplica"/>
    <s v="Cumple"/>
    <s v="Cumple"/>
    <s v="1-Sector conflictivo, se acerca gente a pedir dinero y se comportan de forma hostil  2-Suministro electrico normalizado"/>
    <x v="10"/>
    <x v="0"/>
    <x v="0"/>
    <x v="1"/>
    <n v="0.5"/>
    <n v="0.5"/>
    <n v="0.5"/>
    <n v="0.5"/>
    <n v="0.5"/>
    <n v="0.5"/>
    <n v="0.25"/>
    <n v="0.25"/>
    <n v="0.5"/>
    <n v="0.5"/>
    <n v="0.5"/>
    <n v="1"/>
    <x v="1"/>
  </r>
  <r>
    <s v="2181791"/>
    <s v="207512012023151430"/>
    <s v="DF20227568835"/>
    <x v="242"/>
    <x v="281"/>
    <s v="AARON HUENCHUMIL"/>
    <s v="Trieste #168"/>
    <s v="Recoleta"/>
    <x v="0"/>
    <s v="Cumple"/>
    <s v="Cumple"/>
    <s v="No Cumple"/>
    <s v="No Cumple"/>
    <s v="Cumple"/>
    <s v="Cumple"/>
    <s v="No"/>
    <s v="S/N"/>
    <s v="S/N"/>
    <s v="No Aplica"/>
    <s v="No Aplica"/>
    <s v="No Aplica"/>
    <s v="Cumple Mayormente"/>
    <s v="Cumple"/>
    <s v="1-Suministro electrico normalizado en el sector  2-No declara codigo de material utilizado, solo describe su uso"/>
    <x v="10"/>
    <x v="0"/>
    <x v="0"/>
    <x v="1"/>
    <n v="0.5"/>
    <n v="0.5"/>
    <n v="0"/>
    <n v="0"/>
    <n v="0.5"/>
    <n v="0.5"/>
    <n v="0.25"/>
    <n v="0.25"/>
    <n v="0.5"/>
    <n v="0.32500000000000001"/>
    <n v="0.5"/>
    <n v="0.66500000000000004"/>
    <x v="1"/>
  </r>
  <r>
    <s v="2181786"/>
    <s v="207512012023150325"/>
    <s v="DF20227561058"/>
    <x v="242"/>
    <x v="278"/>
    <s v="AARON HUENCHUMIL"/>
    <s v="Trento #7"/>
    <s v="Recoleta"/>
    <x v="0"/>
    <s v="Cumple"/>
    <s v="Cumple"/>
    <s v="No Cumple"/>
    <s v="No Cumple"/>
    <s v="Cumple"/>
    <s v="Cumple"/>
    <s v="No"/>
    <s v="S/N"/>
    <s v="S/N"/>
    <s v="No Aplica"/>
    <s v="No Aplica"/>
    <s v="No Aplica"/>
    <s v="Cumple"/>
    <s v="Cumple"/>
    <s v="1-Cliente no se encuentra en domicilio  2- No declara codigo de ITM utilizado, pero si describe su uso"/>
    <x v="10"/>
    <x v="0"/>
    <x v="0"/>
    <x v="1"/>
    <n v="0.5"/>
    <n v="0.5"/>
    <n v="0"/>
    <n v="0"/>
    <n v="0.5"/>
    <n v="0.5"/>
    <n v="0.25"/>
    <n v="0.25"/>
    <n v="0.5"/>
    <n v="0.5"/>
    <n v="0.5"/>
    <n v="0.7"/>
    <x v="1"/>
  </r>
  <r>
    <s v="2181782"/>
    <s v="207512012023145642"/>
    <s v="DF20227566277"/>
    <x v="242"/>
    <x v="275"/>
    <s v="AARON HUENCHUMIL"/>
    <s v="Antonia L. Bello #649"/>
    <s v="Recoleta"/>
    <x v="0"/>
    <s v="Cumple"/>
    <s v="Cumple"/>
    <s v="No Aplica"/>
    <s v="No Aplica"/>
    <s v="Cumple"/>
    <s v="Cumple"/>
    <s v="Si"/>
    <s v="S/N"/>
    <s v="S/N"/>
    <s v="Cumple"/>
    <s v="Cumple"/>
    <s v="Cumple"/>
    <s v="Cumple"/>
    <s v="Cumple"/>
    <s v="1-Cliente con suministro electrico normalizado"/>
    <x v="10"/>
    <x v="0"/>
    <x v="0"/>
    <x v="1"/>
    <n v="0.5"/>
    <n v="0.5"/>
    <n v="0.5"/>
    <n v="0.5"/>
    <n v="0.5"/>
    <n v="0.5"/>
    <n v="0.25"/>
    <n v="0.25"/>
    <n v="0.5"/>
    <n v="0.5"/>
    <n v="0.5"/>
    <n v="1"/>
    <x v="1"/>
  </r>
  <r>
    <s v="2181779"/>
    <s v="207512012023144627"/>
    <s v="DF20227568002"/>
    <x v="242"/>
    <x v="284"/>
    <s v="AARON HUENCHUMIL"/>
    <s v="Antonia L. Bello #635"/>
    <s v="Recoleta"/>
    <x v="0"/>
    <s v="Cumple"/>
    <s v="Cumple"/>
    <s v="No Aplica"/>
    <s v="No Aplica"/>
    <s v="Cumple"/>
    <s v="Cumple"/>
    <s v="Si"/>
    <s v="Gustavo Baran"/>
    <s v="978568228"/>
    <s v="Cumple"/>
    <s v="Cumple"/>
    <s v="Cumple"/>
    <s v="Cumple Mayormente"/>
    <s v="Cumple"/>
    <s v="1-Cliente con suministro electrico normalizado"/>
    <x v="10"/>
    <x v="0"/>
    <x v="0"/>
    <x v="1"/>
    <n v="0.5"/>
    <n v="0.5"/>
    <n v="0.5"/>
    <n v="0.5"/>
    <n v="0.5"/>
    <n v="0.5"/>
    <n v="0.25"/>
    <n v="0.25"/>
    <n v="0.5"/>
    <n v="0.32500000000000001"/>
    <n v="0.5"/>
    <n v="0.96500000000000008"/>
    <x v="1"/>
  </r>
  <r>
    <s v="2181768"/>
    <s v="207512012023142204"/>
    <s v="DF20227566887"/>
    <x v="242"/>
    <x v="276"/>
    <s v="AARON HUENCHUMIL"/>
    <s v="Manzano #456"/>
    <s v="Recoleta"/>
    <x v="0"/>
    <s v="Cumple"/>
    <s v="Cumple"/>
    <s v="No Cumple"/>
    <s v="No Cumple"/>
    <s v="Cumple"/>
    <s v="Cumple"/>
    <s v="No"/>
    <s v="S/N"/>
    <s v="S/N"/>
    <s v="No Aplica"/>
    <s v="No Aplica"/>
    <s v="No Aplica"/>
    <s v="Cumple"/>
    <s v="Cumple"/>
    <s v="1-Cliente no se encuentra en domicilio  2-No declara codigo de material utilizado, pero si describe su uso"/>
    <x v="10"/>
    <x v="0"/>
    <x v="0"/>
    <x v="1"/>
    <n v="0.5"/>
    <n v="0.5"/>
    <n v="0"/>
    <n v="0"/>
    <n v="0.5"/>
    <n v="0.5"/>
    <n v="0.25"/>
    <n v="0.25"/>
    <n v="0.5"/>
    <n v="0.5"/>
    <n v="0.5"/>
    <n v="0.7"/>
    <x v="1"/>
  </r>
  <r>
    <s v="2181753"/>
    <s v="207512012023135846"/>
    <s v="DF20227568295"/>
    <x v="242"/>
    <x v="284"/>
    <s v="AARON HUENCHUMIL"/>
    <s v="Patronato #219"/>
    <s v="Recoleta"/>
    <x v="0"/>
    <s v="Cumple"/>
    <s v="Cumple"/>
    <s v="No Cumple"/>
    <s v="No Cumple"/>
    <s v="Cumple"/>
    <s v="Cumple"/>
    <s v="No"/>
    <s v="S/N"/>
    <s v="S/N"/>
    <s v="No Aplica"/>
    <s v="No Aplica"/>
    <s v="No Aplica"/>
    <s v="Cumple"/>
    <s v="Cumple"/>
    <s v="1-TD 10474 (Subt.) se encuentra normalizado  2-No declaran codigo de material utilizado, pero si describen su uso"/>
    <x v="10"/>
    <x v="0"/>
    <x v="0"/>
    <x v="1"/>
    <n v="0.5"/>
    <n v="0.5"/>
    <n v="0"/>
    <n v="0"/>
    <n v="0.5"/>
    <n v="0.5"/>
    <n v="0.25"/>
    <n v="0.25"/>
    <n v="0.5"/>
    <n v="0.5"/>
    <n v="0.5"/>
    <n v="0.7"/>
    <x v="1"/>
  </r>
  <r>
    <s v="2181743"/>
    <s v="207512012023133449"/>
    <s v="DF20227564358"/>
    <x v="242"/>
    <x v="274"/>
    <s v="AARON HUENCHUMIL"/>
    <s v="Rio de Janeiro #213"/>
    <s v="Recoleta"/>
    <x v="0"/>
    <s v="Cumple"/>
    <s v="Cumple"/>
    <s v="No Cumple"/>
    <s v="No Cumple"/>
    <s v="Cumple"/>
    <s v="Cumple"/>
    <s v="Si"/>
    <s v="Melvin Guzman"/>
    <s v="S/N"/>
    <s v="Cumple"/>
    <s v="Cumple"/>
    <s v="Cumple"/>
    <s v="Cumple"/>
    <s v="Cumple"/>
    <s v="1-Cliente con suministro electrico normalizado 2-No declara codigo de ITM utilizado, pero si decribe su uso"/>
    <x v="10"/>
    <x v="0"/>
    <x v="0"/>
    <x v="1"/>
    <n v="0.5"/>
    <n v="0.5"/>
    <n v="0"/>
    <n v="0"/>
    <n v="0.5"/>
    <n v="0.5"/>
    <n v="0.25"/>
    <n v="0.25"/>
    <n v="0.5"/>
    <n v="0.5"/>
    <n v="0.5"/>
    <n v="0.7"/>
    <x v="1"/>
  </r>
  <r>
    <s v="2181738"/>
    <s v="207512012023131835"/>
    <s v="DF20227568283"/>
    <x v="242"/>
    <x v="284"/>
    <s v="AARON HUENCHUMIL"/>
    <s v="Rio de Janeiro #244"/>
    <s v="Recoleta"/>
    <x v="0"/>
    <s v="Cumple"/>
    <s v="Cumple"/>
    <s v="No Aplica"/>
    <s v="No Aplica"/>
    <s v="Cumple"/>
    <s v="Cumple"/>
    <s v="Si"/>
    <s v="Sang"/>
    <s v="979687750"/>
    <s v="Cumple"/>
    <s v="Cumple"/>
    <s v="Cumple"/>
    <s v="Cumple"/>
    <s v="Cumple"/>
    <s v="1-Cliente con suministro electrico normalizado"/>
    <x v="10"/>
    <x v="0"/>
    <x v="0"/>
    <x v="1"/>
    <n v="0.5"/>
    <n v="0.5"/>
    <n v="0.5"/>
    <n v="0.5"/>
    <n v="0.5"/>
    <n v="0.5"/>
    <n v="0.25"/>
    <n v="0.25"/>
    <n v="0.5"/>
    <n v="0.5"/>
    <n v="0.5"/>
    <n v="1"/>
    <x v="1"/>
  </r>
  <r>
    <s v="2181720"/>
    <s v="207612012023125756"/>
    <s v="DF20227569512"/>
    <x v="242"/>
    <x v="283"/>
    <s v="Cristobal toro"/>
    <s v="Los olivos , recoleta"/>
    <s v="Recoleta"/>
    <x v="0"/>
    <s v="Cumple"/>
    <s v="Cumple"/>
    <s v="No Aplica"/>
    <s v="No Aplica"/>
    <s v="Cumple"/>
    <s v="Cumple"/>
    <s v="No"/>
    <s v="S/N"/>
    <s v="S/N"/>
    <s v="No Aplica"/>
    <s v="No Aplica"/>
    <s v="No Aplica"/>
    <s v="Cumple"/>
    <s v="Cumple"/>
    <s v="Sector hostil , dificil tomar fotografias . Problema externo ,subt."/>
    <x v="10"/>
    <x v="0"/>
    <x v="0"/>
    <x v="1"/>
    <n v="0.5"/>
    <n v="0.5"/>
    <n v="0.5"/>
    <n v="0.5"/>
    <n v="0.5"/>
    <n v="0.5"/>
    <n v="0.25"/>
    <n v="0.25"/>
    <n v="0.5"/>
    <n v="0.5"/>
    <n v="0.5"/>
    <n v="1"/>
    <x v="1"/>
  </r>
  <r>
    <s v="2181715"/>
    <s v="207512012023124459"/>
    <s v="DF20227562087"/>
    <x v="242"/>
    <x v="277"/>
    <s v="AARON HUENCHUMIL"/>
    <s v="Antonia L. De Bello"/>
    <s v="Recoleta"/>
    <x v="0"/>
    <s v="Cumple"/>
    <s v="Cumple"/>
    <s v="No Cumple"/>
    <s v="No Cumple"/>
    <s v="Cumple"/>
    <s v="Cumple"/>
    <s v="Si"/>
    <s v="Maria Gamboa"/>
    <s v="S/N"/>
    <s v="Cumple"/>
    <s v="Cumple"/>
    <s v="Cumple"/>
    <s v="Cumple"/>
    <s v="Cumple"/>
    <s v="1-Cliente con suministro electrico normalizado 2-Falta sello exterior en caja empalme 3-en informe cuadrilla notifica cambio de ITM 25A, pero en visita se visualiza ITM 63A"/>
    <x v="10"/>
    <x v="0"/>
    <x v="0"/>
    <x v="1"/>
    <n v="0.5"/>
    <n v="0.5"/>
    <n v="0"/>
    <n v="0"/>
    <n v="0.5"/>
    <n v="0.5"/>
    <n v="0.25"/>
    <n v="0.25"/>
    <n v="0.5"/>
    <n v="0.5"/>
    <n v="0.5"/>
    <n v="0.7"/>
    <x v="1"/>
  </r>
  <r>
    <s v="2181702"/>
    <s v="207512012023122431"/>
    <s v="DF20227567127"/>
    <x v="242"/>
    <x v="276"/>
    <s v="AARON HUENCHUMIL"/>
    <s v="Purisima #185 1"/>
    <s v="Recoleta"/>
    <x v="0"/>
    <s v="Cumple"/>
    <s v="Cumple"/>
    <s v="No Aplica"/>
    <s v="No Aplica"/>
    <s v="Cumple"/>
    <s v="Cumple"/>
    <s v="Si"/>
    <s v="S/N"/>
    <s v="S/N"/>
    <s v="No Aplica"/>
    <s v="No Aplica"/>
    <s v="Cumple"/>
    <s v="Cumple Parcialmente"/>
    <s v="Cumple"/>
    <s v="1-Cliente y sector con suministro electrico normal"/>
    <x v="10"/>
    <x v="0"/>
    <x v="0"/>
    <x v="1"/>
    <n v="0.5"/>
    <n v="0.5"/>
    <n v="0.5"/>
    <n v="0.5"/>
    <n v="0.5"/>
    <n v="0.5"/>
    <n v="0.25"/>
    <n v="0.25"/>
    <n v="0.5"/>
    <n v="0.17499999999999999"/>
    <n v="0.5"/>
    <n v="0.93500000000000005"/>
    <x v="1"/>
  </r>
  <r>
    <s v="2181645"/>
    <s v="207612012023110745"/>
    <s v="DF20227573238"/>
    <x v="242"/>
    <x v="273"/>
    <s v="Cristobal toro"/>
    <s v="Bombero nuñez , dardignac"/>
    <s v="Recoleta"/>
    <x v="0"/>
    <s v="Cumple"/>
    <s v="Cumple"/>
    <s v="No Aplica"/>
    <s v="No Aplica"/>
    <s v="Cumple"/>
    <s v="Cumple"/>
    <s v="No"/>
    <s v="S/N"/>
    <s v="S/N"/>
    <s v="No Aplica"/>
    <s v="No Aplica"/>
    <s v="No Aplica"/>
    <s v="Cumple"/>
    <s v="Cumple"/>
    <s v="Problema TD , externo"/>
    <x v="10"/>
    <x v="0"/>
    <x v="0"/>
    <x v="1"/>
    <n v="0.5"/>
    <n v="0.5"/>
    <n v="0.5"/>
    <n v="0.5"/>
    <n v="0.5"/>
    <n v="0.5"/>
    <n v="0.25"/>
    <n v="0.25"/>
    <n v="0.5"/>
    <n v="0.5"/>
    <n v="0.5"/>
    <n v="1"/>
    <x v="1"/>
  </r>
  <r>
    <s v="2181633"/>
    <s v="207612012023105237"/>
    <s v="DF20227571323"/>
    <x v="242"/>
    <x v="271"/>
    <s v="Cristobal toro"/>
    <s v="Recoleta 247 L 15"/>
    <s v="Recoleta"/>
    <x v="0"/>
    <s v="Cumple"/>
    <s v="Cumple"/>
    <s v="No Aplica"/>
    <s v="No Aplica"/>
    <s v="Cumple"/>
    <s v="Cumple"/>
    <s v="No"/>
    <s v="S/N"/>
    <s v="S/N"/>
    <s v="No Aplica"/>
    <s v="No Aplica"/>
    <s v="No Aplica"/>
    <s v="No Cumple"/>
    <s v="No Cumple"/>
    <s v="Falta maxima de fotos exigidas . Sector hostil , no se toman fotos por precaucion ."/>
    <x v="10"/>
    <x v="0"/>
    <x v="0"/>
    <x v="1"/>
    <n v="0.5"/>
    <n v="0.5"/>
    <n v="0.5"/>
    <n v="0.5"/>
    <n v="0.5"/>
    <n v="0.5"/>
    <n v="0.25"/>
    <n v="0.25"/>
    <n v="0.5"/>
    <n v="0"/>
    <n v="0"/>
    <n v="0.8"/>
    <x v="1"/>
  </r>
  <r>
    <s v="2181631"/>
    <s v="207612012023104340"/>
    <s v="DF20227570371"/>
    <x v="242"/>
    <x v="280"/>
    <s v="Cristobal toro"/>
    <s v="Antonio lope de bello 447"/>
    <s v="Recoleta"/>
    <x v="0"/>
    <s v="Cumple"/>
    <s v="Cumple"/>
    <s v="No Aplica"/>
    <s v="No Aplica"/>
    <s v="Cumple"/>
    <s v="Cumple"/>
    <s v="No"/>
    <s v="S/N"/>
    <s v="S/N"/>
    <s v="No Aplica"/>
    <s v="No Aplica"/>
    <s v="No Aplica"/>
    <s v="Cumple"/>
    <s v="Cumple"/>
    <s v="Problema externo , subt."/>
    <x v="10"/>
    <x v="0"/>
    <x v="0"/>
    <x v="1"/>
    <n v="0.5"/>
    <n v="0.5"/>
    <n v="0.5"/>
    <n v="0.5"/>
    <n v="0.5"/>
    <n v="0.5"/>
    <n v="0.25"/>
    <n v="0.25"/>
    <n v="0.5"/>
    <n v="0.5"/>
    <n v="0.5"/>
    <n v="1"/>
    <x v="1"/>
  </r>
  <r>
    <s v="2182909"/>
    <s v="207513012023152958"/>
    <s v="DF20227561794"/>
    <x v="243"/>
    <x v="277"/>
    <s v="AARON HUENCHUMIL"/>
    <s v="Recoleta #1039 dpto 12"/>
    <s v="Recolet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1"/>
  </r>
  <r>
    <s v="2182900"/>
    <s v="207513012023151412"/>
    <s v="DF20227563656"/>
    <x v="243"/>
    <x v="285"/>
    <s v="AARON HUENCHUMIL"/>
    <s v="Santos Dumont #867"/>
    <s v="Recoleta"/>
    <x v="0"/>
    <s v="Cumple"/>
    <s v="Cumple"/>
    <s v="No Aplica"/>
    <s v="No Aplica"/>
    <s v="Cumple"/>
    <s v="Cumple"/>
    <s v="Si"/>
    <s v="S/N"/>
    <s v="S/N"/>
    <s v="Cumple"/>
    <s v="Cumple"/>
    <s v="Cumple"/>
    <s v="Cumple"/>
    <s v="Cumple"/>
    <s v="1-Cliente con suministro electrico normalizado"/>
    <x v="10"/>
    <x v="0"/>
    <x v="0"/>
    <x v="1"/>
    <n v="0.5"/>
    <n v="0.5"/>
    <n v="0.5"/>
    <n v="0.5"/>
    <n v="0.5"/>
    <n v="0.5"/>
    <n v="0.25"/>
    <n v="0.25"/>
    <n v="0.5"/>
    <n v="0.5"/>
    <n v="0.5"/>
    <n v="1"/>
    <x v="1"/>
  </r>
  <r>
    <s v="2182887"/>
    <s v="207513012023150018"/>
    <s v="DF20227562290"/>
    <x v="243"/>
    <x v="279"/>
    <s v="AARON HUENCHUMIL"/>
    <s v="Fariña #453"/>
    <s v="Recoleta"/>
    <x v="0"/>
    <s v="Cumple"/>
    <s v="Cumple"/>
    <s v="No Aplica"/>
    <s v="No Aplica"/>
    <s v="Cumple"/>
    <s v="Cumple"/>
    <s v="No"/>
    <s v="S/N"/>
    <s v="S/N"/>
    <s v="No Aplica"/>
    <s v="No Aplica"/>
    <s v="No Aplica"/>
    <s v="Cumple"/>
    <s v="Cumple"/>
    <s v="1-Suministro electrico normalizado en el sector"/>
    <x v="10"/>
    <x v="0"/>
    <x v="0"/>
    <x v="1"/>
    <n v="0.5"/>
    <n v="0.5"/>
    <n v="0.5"/>
    <n v="0.5"/>
    <n v="0.5"/>
    <n v="0.5"/>
    <n v="0.25"/>
    <n v="0.25"/>
    <n v="0.5"/>
    <n v="0.5"/>
    <n v="0.5"/>
    <n v="1"/>
    <x v="1"/>
  </r>
  <r>
    <s v="2182883"/>
    <s v="207513012023145659"/>
    <s v="DF20227561767"/>
    <x v="243"/>
    <x v="277"/>
    <s v="AARON HUENCHUMIL"/>
    <s v="La Paz #693"/>
    <s v="Recoleta"/>
    <x v="0"/>
    <s v="Cumple"/>
    <s v="Cumple"/>
    <s v="No Cumple"/>
    <s v="No Cumple"/>
    <s v="Cumple"/>
    <s v="Cumple"/>
    <s v="No"/>
    <s v="S/N"/>
    <s v="S/N"/>
    <s v="No Aplica"/>
    <s v="No Aplica"/>
    <s v="No Aplica"/>
    <s v="Cumple"/>
    <s v="Cumple"/>
    <s v="1-Suministro electrico normalizado en sector"/>
    <x v="10"/>
    <x v="0"/>
    <x v="0"/>
    <x v="1"/>
    <n v="0.5"/>
    <n v="0.5"/>
    <n v="0"/>
    <n v="0"/>
    <n v="0.5"/>
    <n v="0.5"/>
    <n v="0.25"/>
    <n v="0.25"/>
    <n v="0.5"/>
    <n v="0.5"/>
    <n v="0.5"/>
    <n v="0.7"/>
    <x v="1"/>
  </r>
  <r>
    <s v="2182874"/>
    <s v="207513012023143047"/>
    <s v="DF20227567495"/>
    <x v="243"/>
    <x v="276"/>
    <s v="AARON HUENCHUMIL"/>
    <s v="General de la Lastra #871 loc 11"/>
    <s v="Recoleta"/>
    <x v="0"/>
    <s v="Cumple"/>
    <s v="Cumple"/>
    <s v="No Aplica"/>
    <s v="No Aplica"/>
    <s v="Cumple"/>
    <s v="Cumple"/>
    <s v="Si"/>
    <s v="S/N"/>
    <s v="S/N"/>
    <s v="No Aplica"/>
    <s v="No Aplica"/>
    <s v="No Aplica"/>
    <s v="Cumple Mayormente"/>
    <s v="Cumple"/>
    <s v="1-Cliente molesto con ENEL, no dedea atender"/>
    <x v="10"/>
    <x v="0"/>
    <x v="0"/>
    <x v="1"/>
    <n v="0.5"/>
    <n v="0.5"/>
    <n v="0.5"/>
    <n v="0.5"/>
    <n v="0.5"/>
    <n v="0.5"/>
    <n v="0.25"/>
    <n v="0.25"/>
    <n v="0.5"/>
    <n v="0.32500000000000001"/>
    <n v="0.5"/>
    <n v="0.96500000000000008"/>
    <x v="1"/>
  </r>
  <r>
    <s v="2182869"/>
    <s v="207513012023142153"/>
    <s v="DF20227567297"/>
    <x v="243"/>
    <x v="276"/>
    <s v="AARON HUENCHUMIL"/>
    <s v="Salas #344 al 362"/>
    <s v="Recoleta"/>
    <x v="0"/>
    <s v="Cumple"/>
    <s v="Cumple"/>
    <s v="No Aplica"/>
    <s v="No Aplica"/>
    <s v="Cumple"/>
    <s v="Cumple"/>
    <s v="No"/>
    <s v="S/N"/>
    <s v="S/N"/>
    <s v="No Aplica"/>
    <s v="No Aplica"/>
    <s v="No Aplica"/>
    <s v="Cumple"/>
    <s v="Cumple"/>
    <s v="1-Sector con suministro electrico normalizado"/>
    <x v="10"/>
    <x v="0"/>
    <x v="0"/>
    <x v="1"/>
    <n v="0.5"/>
    <n v="0.5"/>
    <n v="0.5"/>
    <n v="0.5"/>
    <n v="0.5"/>
    <n v="0.5"/>
    <n v="0.25"/>
    <n v="0.25"/>
    <n v="0.5"/>
    <n v="0.5"/>
    <n v="0.5"/>
    <n v="1"/>
    <x v="1"/>
  </r>
  <r>
    <s v="2182862"/>
    <s v="207613012023141624"/>
    <s v="DF20227587815"/>
    <x v="243"/>
    <x v="286"/>
    <s v="Cristobal toro"/>
    <s v="Las golondrinas 8377"/>
    <s v="La Florida"/>
    <x v="0"/>
    <s v="Cumple"/>
    <s v="Cumple"/>
    <s v="No Cumple"/>
    <s v="No Cumple"/>
    <s v="Cumple"/>
    <s v="Cumple"/>
    <s v="No"/>
    <s v="S/N"/>
    <s v="S/N"/>
    <s v="No Aplica"/>
    <s v="No Aplica"/>
    <s v="No Aplica"/>
    <s v="Cumple"/>
    <s v="Cumple"/>
    <s v="Sin moradores , no se toman muchas fotos para evitar problemas con vecinos"/>
    <x v="10"/>
    <x v="0"/>
    <x v="0"/>
    <x v="1"/>
    <n v="0.5"/>
    <n v="0.5"/>
    <n v="0"/>
    <n v="0"/>
    <n v="0.5"/>
    <n v="0.5"/>
    <n v="0.25"/>
    <n v="0.25"/>
    <n v="0.5"/>
    <n v="0.5"/>
    <n v="0.5"/>
    <n v="0.7"/>
    <x v="0"/>
  </r>
  <r>
    <s v="2182859"/>
    <s v="207513012023141326"/>
    <s v="DF20227567516"/>
    <x v="243"/>
    <x v="276"/>
    <s v="AARON HUENCHUMIL"/>
    <s v="Fariña #461"/>
    <s v="Recoleta"/>
    <x v="0"/>
    <s v="Cumple"/>
    <s v="Cumple"/>
    <s v="No Aplica"/>
    <s v="No Aplica"/>
    <s v="Cumple"/>
    <s v="Cumple"/>
    <s v="No"/>
    <s v="S/N"/>
    <s v="S/N"/>
    <s v="No Aplica"/>
    <s v="No Aplica"/>
    <s v="No Aplica"/>
    <s v="Cumple"/>
    <s v="Cumple"/>
    <s v="1-Suministro electrico normalizado en sector"/>
    <x v="10"/>
    <x v="0"/>
    <x v="0"/>
    <x v="1"/>
    <n v="0.5"/>
    <n v="0.5"/>
    <n v="0.5"/>
    <n v="0.5"/>
    <n v="0.5"/>
    <n v="0.5"/>
    <n v="0.25"/>
    <n v="0.25"/>
    <n v="0.5"/>
    <n v="0.5"/>
    <n v="0.5"/>
    <n v="1"/>
    <x v="1"/>
  </r>
  <r>
    <s v="2182851"/>
    <s v="207613012023140243"/>
    <s v="DF20227574671"/>
    <x v="243"/>
    <x v="287"/>
    <s v="Cristobal toro"/>
    <s v="Las rosas 8813"/>
    <s v="La Florida"/>
    <x v="0"/>
    <s v="Cumple"/>
    <s v="Cumple"/>
    <s v="No Aplica"/>
    <s v="No Aplica"/>
    <s v="Cumple"/>
    <s v="Cumple"/>
    <s v="Si"/>
    <s v="S/N"/>
    <s v="S/N"/>
    <s v="No Aplica"/>
    <s v="No Aplica"/>
    <s v="No Aplica"/>
    <s v="No Cumple"/>
    <s v="No Cumple"/>
    <s v="Atiende cliente no de buena forma , corrobora visita de personal de emergncia , pero no entrega datos , por precaucion no se toma foto de fachada"/>
    <x v="10"/>
    <x v="0"/>
    <x v="0"/>
    <x v="1"/>
    <n v="0.5"/>
    <n v="0.5"/>
    <n v="0.5"/>
    <n v="0.5"/>
    <n v="0.5"/>
    <n v="0.5"/>
    <n v="0.25"/>
    <n v="0.25"/>
    <n v="0.5"/>
    <n v="0"/>
    <n v="0"/>
    <n v="0.8"/>
    <x v="0"/>
  </r>
  <r>
    <s v="2182844"/>
    <s v="207613012023135525"/>
    <s v="DF20227570851"/>
    <x v="243"/>
    <x v="280"/>
    <s v="Cristobal toro"/>
    <s v="Las higueras 3627 B4 A dpto 12"/>
    <s v="La Florida"/>
    <x v="0"/>
    <s v="No Aplica"/>
    <s v="No Aplica"/>
    <s v="No Aplica"/>
    <s v="No Aplica"/>
    <s v="Cumple"/>
    <s v="Cumple"/>
    <s v="No"/>
    <s v="S/N"/>
    <s v="S/N"/>
    <s v="No Aplica"/>
    <s v="No Aplica"/>
    <s v="No Aplica"/>
    <s v="Cumple"/>
    <s v="Cumple"/>
    <s v="Sin acceso a medidores , sector hostil ."/>
    <x v="10"/>
    <x v="0"/>
    <x v="0"/>
    <x v="1"/>
    <n v="0.5"/>
    <n v="0.5"/>
    <n v="0.5"/>
    <n v="0.5"/>
    <n v="0.5"/>
    <n v="0.5"/>
    <n v="0.25"/>
    <n v="0.25"/>
    <n v="0.5"/>
    <n v="0.5"/>
    <n v="0.5"/>
    <n v="1"/>
    <x v="0"/>
  </r>
  <r>
    <s v="2182842"/>
    <s v="207513012023132525"/>
    <s v="DF20227561752"/>
    <x v="243"/>
    <x v="277"/>
    <s v="AARON HUENCHUMIL"/>
    <s v="Dardignac #107"/>
    <s v="Recoleta"/>
    <x v="0"/>
    <s v="Cumple"/>
    <s v="Cumple"/>
    <s v="No Aplica"/>
    <s v="No Aplica"/>
    <s v="Cumple"/>
    <s v="Cumple"/>
    <s v="Si"/>
    <s v="Raquel Kara"/>
    <s v="S/N"/>
    <s v="Cumple"/>
    <s v="Cumple"/>
    <s v="Cumple"/>
    <s v="Cumple"/>
    <s v="Cumple"/>
    <s v="1-Cliente con suministro electrico normalizado"/>
    <x v="10"/>
    <x v="0"/>
    <x v="0"/>
    <x v="1"/>
    <n v="0.5"/>
    <n v="0.5"/>
    <n v="0.5"/>
    <n v="0.5"/>
    <n v="0.5"/>
    <n v="0.5"/>
    <n v="0.25"/>
    <n v="0.25"/>
    <n v="0.5"/>
    <n v="0.5"/>
    <n v="0.5"/>
    <n v="1"/>
    <x v="1"/>
  </r>
  <r>
    <s v="2182841"/>
    <s v="207613012023135329"/>
    <s v="DF20227582742"/>
    <x v="243"/>
    <x v="288"/>
    <s v="Cristobal toro"/>
    <s v="Las lluvias 1635"/>
    <s v="La Florida"/>
    <x v="0"/>
    <s v="Cumple"/>
    <s v="Cumple"/>
    <s v="No Aplica"/>
    <s v="No Aplica"/>
    <s v="Cumple"/>
    <s v="Cumple"/>
    <s v="No"/>
    <s v="S/N"/>
    <s v="S/N"/>
    <s v="No Aplica"/>
    <s v="No Aplica"/>
    <s v="No Aplica"/>
    <s v="Cumple"/>
    <s v="Cumple"/>
    <s v="Problema externo TD"/>
    <x v="10"/>
    <x v="0"/>
    <x v="0"/>
    <x v="1"/>
    <n v="0.5"/>
    <n v="0.5"/>
    <n v="0.5"/>
    <n v="0.5"/>
    <n v="0.5"/>
    <n v="0.5"/>
    <n v="0.25"/>
    <n v="0.25"/>
    <n v="0.5"/>
    <n v="0.5"/>
    <n v="0.5"/>
    <n v="1"/>
    <x v="0"/>
  </r>
  <r>
    <s v="2182820"/>
    <s v="207613012023132247"/>
    <s v="DF20227560849"/>
    <x v="243"/>
    <x v="278"/>
    <s v="Cristobal toro"/>
    <s v="Las nalcas norte 7677"/>
    <s v="La Florida"/>
    <x v="0"/>
    <s v="Cumple"/>
    <s v="Cumple"/>
    <s v="No Aplica"/>
    <s v="No Aplica"/>
    <s v="Cumple"/>
    <s v="Cumple"/>
    <s v="No"/>
    <s v="S/N"/>
    <s v="S/N"/>
    <s v="No Aplica"/>
    <s v="No Aplica"/>
    <s v="No Aplica"/>
    <s v="No Cumple"/>
    <s v="No Cumple"/>
    <s v="No existen fotos en observaciones . Sin moradores , sin mayor observaciones"/>
    <x v="10"/>
    <x v="0"/>
    <x v="0"/>
    <x v="1"/>
    <n v="0.5"/>
    <n v="0.5"/>
    <n v="0.5"/>
    <n v="0.5"/>
    <n v="0.5"/>
    <n v="0.5"/>
    <n v="0.25"/>
    <n v="0.25"/>
    <n v="0.5"/>
    <n v="0"/>
    <n v="0"/>
    <n v="0.8"/>
    <x v="0"/>
  </r>
  <r>
    <s v="2182814"/>
    <s v="207613012023130809"/>
    <s v="DF20227559149"/>
    <x v="243"/>
    <x v="282"/>
    <s v="Cristobal toro"/>
    <s v="Las mercedes 7634"/>
    <s v="La Florid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2813"/>
    <s v="207613012023130519"/>
    <s v="DF20227579437"/>
    <x v="243"/>
    <x v="289"/>
    <s v="Cristobal toro"/>
    <s v="Las mercedes 7776"/>
    <s v="La Florid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2803"/>
    <s v="207513012023123224"/>
    <s v="DF20227565736"/>
    <x v="243"/>
    <x v="275"/>
    <s v="AARON HUENCHUMIL"/>
    <s v="Recoleta #497"/>
    <s v="Recoleta"/>
    <x v="0"/>
    <s v="Cumple"/>
    <s v="Cumple"/>
    <s v="No Cumple"/>
    <s v="No Cumple"/>
    <s v="Cumple"/>
    <s v="Cumple"/>
    <s v="Si"/>
    <s v="Pedro Guardia"/>
    <s v="S/N"/>
    <s v="Cumple"/>
    <s v="Cumple"/>
    <s v="Cumple"/>
    <s v="Cumple"/>
    <s v="Cumple"/>
    <s v="1-Cliente con suministro electrico normalizado"/>
    <x v="10"/>
    <x v="0"/>
    <x v="0"/>
    <x v="1"/>
    <n v="0.5"/>
    <n v="0.5"/>
    <n v="0"/>
    <n v="0"/>
    <n v="0.5"/>
    <n v="0.5"/>
    <n v="0.25"/>
    <n v="0.25"/>
    <n v="0.5"/>
    <n v="0.5"/>
    <n v="0.5"/>
    <n v="0.7"/>
    <x v="1"/>
  </r>
  <r>
    <s v="2182797"/>
    <s v="207513012023121006"/>
    <s v="DF20227559268"/>
    <x v="243"/>
    <x v="282"/>
    <s v="AARON HUENCHUMIL"/>
    <s v="Recoleta # 418"/>
    <s v="Recoleta"/>
    <x v="0"/>
    <s v="Cumple"/>
    <s v="Cumple"/>
    <s v="No Cumple"/>
    <s v="No Cumple"/>
    <s v="Cumple"/>
    <s v="Cumple"/>
    <s v="No"/>
    <s v="S/N"/>
    <s v="S/N"/>
    <s v="No Aplica"/>
    <s v="No Aplica"/>
    <s v="No Aplica"/>
    <s v="Cumple"/>
    <s v="Cumple"/>
    <s v="1-Suministro electrico normalizado en sector"/>
    <x v="10"/>
    <x v="0"/>
    <x v="0"/>
    <x v="1"/>
    <n v="0.5"/>
    <n v="0.5"/>
    <n v="0"/>
    <n v="0"/>
    <n v="0.5"/>
    <n v="0.5"/>
    <n v="0.25"/>
    <n v="0.25"/>
    <n v="0.5"/>
    <n v="0.5"/>
    <n v="0.5"/>
    <n v="0.7"/>
    <x v="1"/>
  </r>
  <r>
    <s v="2183584"/>
    <s v="207514012023175241"/>
    <s v="DF20227569649"/>
    <x v="244"/>
    <x v="283"/>
    <s v="AARON HUENCHUMIL"/>
    <s v="Avenida Uno #1483"/>
    <s v="La Florida"/>
    <x v="0"/>
    <s v="Cumple"/>
    <s v="Cumple"/>
    <s v="Cumple"/>
    <s v="Cumple"/>
    <s v="Cumple"/>
    <s v="Cumple"/>
    <s v="No"/>
    <s v="S/N"/>
    <s v="S/N"/>
    <s v="No Aplica"/>
    <s v="No Aplica"/>
    <s v="No Aplica"/>
    <s v="Cumple"/>
    <s v="Cumple"/>
    <s v="1-Cliente no se encuentra en domicilio 2-No se logra tomar fotografias, sector conflictivo personas en consumo de drogas fuertes"/>
    <x v="10"/>
    <x v="0"/>
    <x v="0"/>
    <x v="1"/>
    <n v="0.5"/>
    <n v="0.5"/>
    <n v="0.5"/>
    <n v="0.5"/>
    <n v="0.5"/>
    <n v="0.5"/>
    <n v="0.25"/>
    <n v="0.25"/>
    <n v="0.5"/>
    <n v="0.5"/>
    <n v="0.5"/>
    <n v="1"/>
    <x v="0"/>
  </r>
  <r>
    <s v="2183578"/>
    <s v="207514012023174524"/>
    <s v="DF20227574994"/>
    <x v="244"/>
    <x v="287"/>
    <s v="AARON HUENCHUMIL"/>
    <s v="Avenids Uno #10845 dpto 33 bl 15"/>
    <s v="La Florida"/>
    <x v="0"/>
    <s v="Cumple"/>
    <s v="Cumple"/>
    <s v="No Aplica"/>
    <s v="No Aplica"/>
    <s v="Cumple"/>
    <s v="Cumple"/>
    <s v="No"/>
    <s v="S/N"/>
    <s v="S/N"/>
    <s v="No Aplica"/>
    <s v="No Aplica"/>
    <s v="No Aplica"/>
    <s v="Cumple"/>
    <s v="Cumple"/>
    <s v="1-Vecinos hostiles, sector conflictivo no se logra acceso ni tomar fotografias"/>
    <x v="10"/>
    <x v="0"/>
    <x v="0"/>
    <x v="1"/>
    <n v="0.5"/>
    <n v="0.5"/>
    <n v="0.5"/>
    <n v="0.5"/>
    <n v="0.5"/>
    <n v="0.5"/>
    <n v="0.25"/>
    <n v="0.25"/>
    <n v="0.5"/>
    <n v="0.5"/>
    <n v="0.5"/>
    <n v="1"/>
    <x v="0"/>
  </r>
  <r>
    <s v="2183575"/>
    <s v="207514012023174057"/>
    <s v="DF20227563508"/>
    <x v="244"/>
    <x v="285"/>
    <s v="AARON HUENCHUMIL"/>
    <s v="Avenida Uno #10397 B"/>
    <s v="La Florida"/>
    <x v="0"/>
    <s v="Cumple"/>
    <s v="Cumple"/>
    <s v="Cumple"/>
    <s v="Cumple"/>
    <s v="Cumple"/>
    <s v="Cumple"/>
    <s v="No"/>
    <s v="S/N"/>
    <s v="S/N"/>
    <s v="No Aplica"/>
    <s v="No Aplica"/>
    <s v="No Aplica"/>
    <s v="Cumple"/>
    <s v="Cumple"/>
    <s v="1-Cliente no se encuentra en domicilio"/>
    <x v="10"/>
    <x v="0"/>
    <x v="0"/>
    <x v="1"/>
    <n v="0.5"/>
    <n v="0.5"/>
    <n v="0.5"/>
    <n v="0.5"/>
    <n v="0.5"/>
    <n v="0.5"/>
    <n v="0.25"/>
    <n v="0.25"/>
    <n v="0.5"/>
    <n v="0.5"/>
    <n v="0.5"/>
    <n v="1"/>
    <x v="0"/>
  </r>
  <r>
    <s v="2183573"/>
    <s v="207514012023173110"/>
    <s v="DF20227568014"/>
    <x v="244"/>
    <x v="284"/>
    <s v="AARON HUENCHUMIL"/>
    <s v="Avenida Uno #10393 J"/>
    <s v="La Florida"/>
    <x v="0"/>
    <s v="Cumple"/>
    <s v="Cumple"/>
    <s v="No Aplica"/>
    <s v="No Aplica"/>
    <s v="Cumple"/>
    <s v="Cumple"/>
    <s v="No"/>
    <s v="S/N"/>
    <s v="S/N"/>
    <s v="No Aplica"/>
    <s v="No Aplica"/>
    <s v="No Aplica"/>
    <s v="Cumple"/>
    <s v="Cumple"/>
    <s v="1- Cliente no se encuentra en domicilio"/>
    <x v="10"/>
    <x v="0"/>
    <x v="0"/>
    <x v="1"/>
    <n v="0.5"/>
    <n v="0.5"/>
    <n v="0.5"/>
    <n v="0.5"/>
    <n v="0.5"/>
    <n v="0.5"/>
    <n v="0.25"/>
    <n v="0.25"/>
    <n v="0.5"/>
    <n v="0.5"/>
    <n v="0.5"/>
    <n v="1"/>
    <x v="0"/>
  </r>
  <r>
    <s v="2183569"/>
    <s v="207514012023172001"/>
    <s v="DF20227586370"/>
    <x v="244"/>
    <x v="290"/>
    <s v="AARON HUENCHUMIL"/>
    <s v="Avenida Uno #10239"/>
    <s v="La Florida"/>
    <x v="0"/>
    <s v="Cumple"/>
    <s v="Cumple"/>
    <s v="No Aplica"/>
    <s v="No Aplica"/>
    <s v="Cumple"/>
    <s v="Cumple"/>
    <s v="No"/>
    <s v="S/N"/>
    <s v="S/N"/>
    <s v="No Aplica"/>
    <s v="No Aplica"/>
    <s v="No Aplica"/>
    <s v="Cumple Parcialmente"/>
    <s v="Cumple Parcialmente"/>
    <s v="1-Cable de telecomunicaciones ya no se encuentra, pero si piola de acero se encuentra colgando"/>
    <x v="10"/>
    <x v="0"/>
    <x v="0"/>
    <x v="1"/>
    <n v="0.5"/>
    <n v="0.5"/>
    <n v="0.5"/>
    <n v="0.5"/>
    <n v="0.5"/>
    <n v="0.5"/>
    <n v="0.25"/>
    <n v="0.25"/>
    <n v="0.5"/>
    <n v="0.17499999999999999"/>
    <n v="0.17499999999999999"/>
    <n v="0.87"/>
    <x v="0"/>
  </r>
  <r>
    <s v="2183563"/>
    <s v="207514012023170514"/>
    <s v="DF20227577168"/>
    <x v="244"/>
    <x v="291"/>
    <s v="AARON HUENCHUMIL"/>
    <s v="Anganamon #1227"/>
    <s v="La Florida"/>
    <x v="0"/>
    <s v="Cumple"/>
    <s v="Cumple"/>
    <s v="No Aplica"/>
    <s v="No Aplica"/>
    <s v="Cumple"/>
    <s v="Cumple"/>
    <s v="Si"/>
    <s v="Marcos Gatica"/>
    <s v="S/N"/>
    <s v="Cumple"/>
    <s v="Cumple"/>
    <s v="Cumple"/>
    <s v="Cumple"/>
    <s v="Cumple"/>
    <s v="1-Cliente con suministro electrico normalizado"/>
    <x v="10"/>
    <x v="0"/>
    <x v="0"/>
    <x v="1"/>
    <n v="0.5"/>
    <n v="0.5"/>
    <n v="0.5"/>
    <n v="0.5"/>
    <n v="0.5"/>
    <n v="0.5"/>
    <n v="0.25"/>
    <n v="0.25"/>
    <n v="0.5"/>
    <n v="0.5"/>
    <n v="0.5"/>
    <n v="1"/>
    <x v="0"/>
  </r>
  <r>
    <s v="2183559"/>
    <s v="207514012023170150"/>
    <s v="DF20227580331"/>
    <x v="244"/>
    <x v="292"/>
    <s v="AARON HUENCHUMIL"/>
    <s v="Anganamon #1227"/>
    <s v="La Florida"/>
    <x v="0"/>
    <s v="Cumple"/>
    <s v="Cumple"/>
    <s v="No Cumple"/>
    <s v="No Cumple"/>
    <s v="Cumple"/>
    <s v="Cumple"/>
    <s v="Si"/>
    <s v="Marcos Gatica"/>
    <s v="S/N"/>
    <s v="Cumple"/>
    <s v="Cumple"/>
    <s v="Cumple"/>
    <s v="Cumple"/>
    <s v="Cumple"/>
    <s v="1-Cliente con suministro electrico normalizado  2- No declaran codigo de ITM utilizado, pero si describen su uso"/>
    <x v="10"/>
    <x v="0"/>
    <x v="0"/>
    <x v="1"/>
    <n v="0.5"/>
    <n v="0.5"/>
    <n v="0"/>
    <n v="0"/>
    <n v="0.5"/>
    <n v="0.5"/>
    <n v="0.25"/>
    <n v="0.25"/>
    <n v="0.5"/>
    <n v="0.5"/>
    <n v="0.5"/>
    <n v="0.7"/>
    <x v="0"/>
  </r>
  <r>
    <s v="2183547"/>
    <s v="207514012023163520"/>
    <s v="DF20227572785"/>
    <x v="244"/>
    <x v="273"/>
    <s v="AARON HUENCHUMIL"/>
    <s v="Antillanca #1245"/>
    <s v="La Florida"/>
    <x v="0"/>
    <s v="Cumple"/>
    <s v="Cumple"/>
    <s v="No Aplica"/>
    <s v="No Aplica"/>
    <s v="Cumple"/>
    <s v="Cumple"/>
    <s v="No"/>
    <s v="S/N"/>
    <s v="S/N"/>
    <s v="No Aplica"/>
    <s v="No Aplica"/>
    <s v="No Aplica"/>
    <s v="Cumple"/>
    <s v="Cumple"/>
    <s v="1-Poste B.T (Antillanca/Honduras) ya se encuentra cambiado y normalizado"/>
    <x v="10"/>
    <x v="0"/>
    <x v="0"/>
    <x v="1"/>
    <n v="0.5"/>
    <n v="0.5"/>
    <n v="0.5"/>
    <n v="0.5"/>
    <n v="0.5"/>
    <n v="0.5"/>
    <n v="0.25"/>
    <n v="0.25"/>
    <n v="0.5"/>
    <n v="0.5"/>
    <n v="0.5"/>
    <n v="1"/>
    <x v="0"/>
  </r>
  <r>
    <s v="2183539"/>
    <s v="207514012023161956"/>
    <s v="DF20227579405"/>
    <x v="244"/>
    <x v="289"/>
    <s v="AARON HUENCHUMIL"/>
    <s v="Araucania #7762"/>
    <s v="La Florida"/>
    <x v="0"/>
    <s v="Cumple"/>
    <s v="Cumple"/>
    <s v="Cumple"/>
    <s v="Cumple"/>
    <s v="Cumple"/>
    <s v="Cumple"/>
    <s v="No"/>
    <s v="S/N"/>
    <s v="S/N"/>
    <s v="No Aplica"/>
    <s v="No Aplica"/>
    <s v="No Aplica"/>
    <s v="Cumple"/>
    <s v="Cumple"/>
    <s v="1-Suministro electrico normalizado en el sector  2-Si declara codigo de fusible utilizado, pero no describe su uso"/>
    <x v="10"/>
    <x v="0"/>
    <x v="0"/>
    <x v="1"/>
    <n v="0.5"/>
    <n v="0.5"/>
    <n v="0.5"/>
    <n v="0.5"/>
    <n v="0.5"/>
    <n v="0.5"/>
    <n v="0.25"/>
    <n v="0.25"/>
    <n v="0.5"/>
    <n v="0.5"/>
    <n v="0.5"/>
    <n v="1"/>
    <x v="0"/>
  </r>
  <r>
    <s v="2183530"/>
    <s v="207514012023161211"/>
    <s v="DF20227579730"/>
    <x v="244"/>
    <x v="292"/>
    <s v="AARON HUENCHUMIL"/>
    <s v="Araucania #7648 casa 58"/>
    <s v="La Florida"/>
    <x v="0"/>
    <s v="Cumple"/>
    <s v="Cumple"/>
    <s v="No Aplica"/>
    <s v="No Aplica"/>
    <s v="Cumple"/>
    <s v="Cumple"/>
    <s v="Si"/>
    <s v="Alonso Berrios Cortez"/>
    <s v="982998629"/>
    <s v="Cumple"/>
    <s v="Cumple"/>
    <s v="Cumple"/>
    <s v="Cumple"/>
    <s v="Cumple"/>
    <s v="1-Cliente con suministro electrico normalizado"/>
    <x v="10"/>
    <x v="0"/>
    <x v="0"/>
    <x v="1"/>
    <n v="0.5"/>
    <n v="0.5"/>
    <n v="0.5"/>
    <n v="0.5"/>
    <n v="0.5"/>
    <n v="0.5"/>
    <n v="0.25"/>
    <n v="0.25"/>
    <n v="0.5"/>
    <n v="0.5"/>
    <n v="0.5"/>
    <n v="1"/>
    <x v="0"/>
  </r>
  <r>
    <s v="2183521"/>
    <s v="207514012023154334"/>
    <s v="DF20227577568"/>
    <x v="244"/>
    <x v="291"/>
    <s v="AARON HUENCHUMIL"/>
    <s v="Araucania #7648"/>
    <s v="La Florida"/>
    <x v="0"/>
    <s v="Cumple"/>
    <s v="Cumple"/>
    <s v="No Aplica"/>
    <s v="No Aplica"/>
    <s v="Cumple"/>
    <s v="Cumple"/>
    <s v="No"/>
    <s v="S/N"/>
    <s v="S/N"/>
    <s v="No Aplica"/>
    <s v="No Aplica"/>
    <s v="No Aplica"/>
    <s v="Cumple"/>
    <s v="Cumple"/>
    <s v="1-Suministro electrico normal en sector 2-Se realizaron podas para la red B.T"/>
    <x v="10"/>
    <x v="0"/>
    <x v="0"/>
    <x v="1"/>
    <n v="0.5"/>
    <n v="0.5"/>
    <n v="0.5"/>
    <n v="0.5"/>
    <n v="0.5"/>
    <n v="0.5"/>
    <n v="0.25"/>
    <n v="0.25"/>
    <n v="0.5"/>
    <n v="0.5"/>
    <n v="0.5"/>
    <n v="1"/>
    <x v="0"/>
  </r>
  <r>
    <s v="2183520"/>
    <s v="207514012023153408"/>
    <s v="DF20227560889"/>
    <x v="244"/>
    <x v="278"/>
    <s v="AARON HUENCHUMIL"/>
    <s v="Alicahue #8479"/>
    <s v="La Florida"/>
    <x v="0"/>
    <s v="Cumple"/>
    <s v="Cumple"/>
    <s v="No Aplica"/>
    <s v="No Aplica"/>
    <s v="Cumple"/>
    <s v="Cumple"/>
    <s v="Si"/>
    <s v="S/N"/>
    <s v="S/N"/>
    <s v="No Aplica"/>
    <s v="No Aplica"/>
    <s v="No Aplica"/>
    <s v="Cumple"/>
    <s v="Cumple"/>
    <s v="1-Cliente si se encuentra en domicilio, pero desconoce de visita de tecnicos"/>
    <x v="10"/>
    <x v="0"/>
    <x v="0"/>
    <x v="1"/>
    <n v="0.5"/>
    <n v="0.5"/>
    <n v="0.5"/>
    <n v="0.5"/>
    <n v="0.5"/>
    <n v="0.5"/>
    <n v="0.25"/>
    <n v="0.25"/>
    <n v="0.5"/>
    <n v="0.5"/>
    <n v="0.5"/>
    <n v="1"/>
    <x v="0"/>
  </r>
  <r>
    <s v="2183509"/>
    <s v="207514012023151336"/>
    <s v="DF20227580436"/>
    <x v="244"/>
    <x v="292"/>
    <s v="AARON HUENCHUMIL"/>
    <s v="Bentonita #1128"/>
    <s v="La Florida"/>
    <x v="0"/>
    <s v="Cumple"/>
    <s v="Cumple"/>
    <s v="No Aplica"/>
    <s v="No Aplica"/>
    <s v="Cumple"/>
    <s v="Cumple"/>
    <s v="No"/>
    <s v="S/N"/>
    <s v="S/N"/>
    <s v="No Aplica"/>
    <s v="No Aplica"/>
    <s v="No Aplica"/>
    <s v="Cumple Mayormente"/>
    <s v="Cumple"/>
    <s v="1-Cliente no se encuentra en domicilio"/>
    <x v="10"/>
    <x v="0"/>
    <x v="0"/>
    <x v="1"/>
    <n v="0.5"/>
    <n v="0.5"/>
    <n v="0.5"/>
    <n v="0.5"/>
    <n v="0.5"/>
    <n v="0.5"/>
    <n v="0.25"/>
    <n v="0.25"/>
    <n v="0.5"/>
    <n v="0.32500000000000001"/>
    <n v="0.5"/>
    <n v="0.96500000000000008"/>
    <x v="0"/>
  </r>
  <r>
    <s v="2183506"/>
    <s v="207514012023150020"/>
    <s v="DF20227568557"/>
    <x v="244"/>
    <x v="284"/>
    <s v="AARON HUENCHUMIL"/>
    <s v="Belgica #10325"/>
    <s v="La Florida"/>
    <x v="0"/>
    <s v="Cumple Parcialmente"/>
    <s v="Cumple Parcialmente"/>
    <s v="No Aplica"/>
    <s v="No Aplica"/>
    <s v="Cumple Parcialmente"/>
    <s v="Cumple Parcialmente"/>
    <s v="Si"/>
    <s v="Sergio Karl"/>
    <s v="983362663"/>
    <s v="Cumple"/>
    <s v="Cumple"/>
    <s v="No Cumple"/>
    <s v="Cumple Mayormente"/>
    <s v="Cumple"/>
    <s v="1-Cliente muy molesto debido a que se encontraba con boleta al dia y tecnico aun asi, efectua corte de suministro electrico  2-Caja B.T sin tapa"/>
    <x v="10"/>
    <x v="0"/>
    <x v="0"/>
    <x v="1"/>
    <n v="0"/>
    <n v="0"/>
    <n v="0.5"/>
    <n v="0.5"/>
    <n v="0.17499999999999999"/>
    <n v="0.17499999999999999"/>
    <n v="0.25"/>
    <n v="0.25"/>
    <n v="0"/>
    <n v="0.32500000000000001"/>
    <n v="0.5"/>
    <n v="0.59250000000000003"/>
    <x v="0"/>
  </r>
  <r>
    <s v="2183500"/>
    <s v="207514012023144338"/>
    <s v="DF20227579570"/>
    <x v="244"/>
    <x v="289"/>
    <s v="AARON HUENCHUMIL"/>
    <s v="Barranquilla #612"/>
    <s v="La Florida"/>
    <x v="0"/>
    <s v="Cumple"/>
    <s v="Cumple"/>
    <s v="No Aplica"/>
    <s v="No Aplica"/>
    <s v="Cumple"/>
    <s v="Cumple"/>
    <s v="No"/>
    <s v="S/N"/>
    <s v="S/N"/>
    <s v="No Aplica"/>
    <s v="No Aplica"/>
    <s v="No Aplica"/>
    <s v="Cumple"/>
    <s v="Cumple"/>
    <s v="1-Cliente no se encuentra en domicilio 2-Poste B.T requiere poda"/>
    <x v="10"/>
    <x v="0"/>
    <x v="0"/>
    <x v="1"/>
    <n v="0.5"/>
    <n v="0.5"/>
    <n v="0.5"/>
    <n v="0.5"/>
    <n v="0.5"/>
    <n v="0.5"/>
    <n v="0.25"/>
    <n v="0.25"/>
    <n v="0.5"/>
    <n v="0.5"/>
    <n v="0.5"/>
    <n v="1"/>
    <x v="0"/>
  </r>
  <r>
    <s v="2183491"/>
    <s v="207514012023141632"/>
    <s v="DF20227562007"/>
    <x v="244"/>
    <x v="277"/>
    <s v="AARON HUENCHUMIL"/>
    <s v="Alameda Oriente #9655"/>
    <s v="La Florida"/>
    <x v="0"/>
    <s v="Cumple"/>
    <s v="Cumple"/>
    <s v="No Aplica"/>
    <s v="No Aplica"/>
    <s v="Cumple"/>
    <s v="Cumple"/>
    <s v="No"/>
    <s v="S/N"/>
    <s v="S/N"/>
    <s v="No Aplica"/>
    <s v="No Aplica"/>
    <s v="No Aplica"/>
    <s v="Cumple Parcialmente"/>
    <s v="Cumple Parcialmente"/>
    <s v="1-Cliente no se encuentra en domicilio"/>
    <x v="10"/>
    <x v="0"/>
    <x v="0"/>
    <x v="1"/>
    <n v="0.5"/>
    <n v="0.5"/>
    <n v="0.5"/>
    <n v="0.5"/>
    <n v="0.5"/>
    <n v="0.5"/>
    <n v="0.25"/>
    <n v="0.25"/>
    <n v="0.5"/>
    <n v="0.17499999999999999"/>
    <n v="0.17499999999999999"/>
    <n v="0.87"/>
    <x v="0"/>
  </r>
  <r>
    <s v="2183484"/>
    <s v="207514012023135134"/>
    <s v="DF20227562403"/>
    <x v="244"/>
    <x v="279"/>
    <s v="AARON HUENCHUMIL"/>
    <s v="Av. La Florida #9423 tr B dpto 306"/>
    <s v="La Florida"/>
    <x v="0"/>
    <s v="Cumple"/>
    <s v="Cumple"/>
    <s v="No Aplica"/>
    <s v="No Aplica"/>
    <s v="Cumple"/>
    <s v="Cumple"/>
    <s v="Si"/>
    <s v="Maria Rosa Villarroel"/>
    <s v="995423786"/>
    <s v="Cumple"/>
    <s v="Cumple"/>
    <s v="Cumple"/>
    <s v="Cumple"/>
    <s v="Cumple"/>
    <s v="1-Cliente aun se mantiene en situacion de no cambio de medidor fundido desde el 4/12/23"/>
    <x v="10"/>
    <x v="0"/>
    <x v="0"/>
    <x v="1"/>
    <n v="0.5"/>
    <n v="0.5"/>
    <n v="0.5"/>
    <n v="0.5"/>
    <n v="0.5"/>
    <n v="0.5"/>
    <n v="0.25"/>
    <n v="0.25"/>
    <n v="0.5"/>
    <n v="0.5"/>
    <n v="0.5"/>
    <n v="1"/>
    <x v="0"/>
  </r>
  <r>
    <s v="2183449"/>
    <s v="207514012023130411"/>
    <s v="DF20227583056"/>
    <x v="244"/>
    <x v="288"/>
    <s v="AARON HUENCHUMIL"/>
    <s v="8 de Septiembre #11436"/>
    <s v="La Florida"/>
    <x v="0"/>
    <s v="Cumple"/>
    <s v="Cumple"/>
    <s v="No Aplica"/>
    <s v="No Aplica"/>
    <s v="Cumple"/>
    <s v="Cumple"/>
    <s v="No"/>
    <s v="S/N"/>
    <s v="S/N"/>
    <s v="No Aplica"/>
    <s v="No Aplica"/>
    <s v="No Aplica"/>
    <s v="Cumple Mayormente"/>
    <s v="Cumple"/>
    <s v="1-Cliente no se encuentra en domicilio"/>
    <x v="10"/>
    <x v="0"/>
    <x v="0"/>
    <x v="1"/>
    <n v="0.5"/>
    <n v="0.5"/>
    <n v="0.5"/>
    <n v="0.5"/>
    <n v="0.5"/>
    <n v="0.5"/>
    <n v="0.25"/>
    <n v="0.25"/>
    <n v="0.5"/>
    <n v="0.32500000000000001"/>
    <n v="0.5"/>
    <n v="0.96500000000000008"/>
    <x v="0"/>
  </r>
  <r>
    <s v="2184890"/>
    <s v="207616012023173544"/>
    <s v="DF20227574096"/>
    <x v="245"/>
    <x v="272"/>
    <s v="Cristobal toro"/>
    <s v="Las quinchas 10946"/>
    <s v="La Florida"/>
    <x v="0"/>
    <s v="Cumple"/>
    <s v="Cumple"/>
    <s v="No Aplica"/>
    <s v="No Aplica"/>
    <s v="Cumple"/>
    <s v="Cumple"/>
    <s v="No"/>
    <s v="S/N"/>
    <s v="S/N"/>
    <s v="No Aplica"/>
    <s v="No Aplica"/>
    <s v="No Aplica"/>
    <s v="Cumple"/>
    <s v="Cumple"/>
    <s v="Sector muy conflictivo , costado de plaza . No se toman fotos para prevenir problemas"/>
    <x v="10"/>
    <x v="0"/>
    <x v="0"/>
    <x v="1"/>
    <n v="0.5"/>
    <n v="0.5"/>
    <n v="0.5"/>
    <n v="0.5"/>
    <n v="0.5"/>
    <n v="0.5"/>
    <n v="0.25"/>
    <n v="0.25"/>
    <n v="0.5"/>
    <n v="0.5"/>
    <n v="0.5"/>
    <n v="1"/>
    <x v="0"/>
  </r>
  <r>
    <s v="2184886"/>
    <s v="207616012023173216"/>
    <s v="DF20227559335"/>
    <x v="245"/>
    <x v="282"/>
    <s v="Cristobal toro"/>
    <s v="Las parras 1488"/>
    <s v="La Florida"/>
    <x v="0"/>
    <s v="Cumple"/>
    <s v="Cumple"/>
    <s v="No Aplica"/>
    <s v="No Aplica"/>
    <s v="Cumple"/>
    <s v="Cumple"/>
    <s v="No"/>
    <s v="S/N"/>
    <s v="S/N"/>
    <s v="No Aplica"/>
    <s v="No Aplica"/>
    <s v="No Aplica"/>
    <s v="Cumple"/>
    <s v="Cumple"/>
    <s v="Sector hostil . Por precaucion no se toman fotografias . Sin moradores"/>
    <x v="10"/>
    <x v="0"/>
    <x v="0"/>
    <x v="1"/>
    <n v="0.5"/>
    <n v="0.5"/>
    <n v="0.5"/>
    <n v="0.5"/>
    <n v="0.5"/>
    <n v="0.5"/>
    <n v="0.25"/>
    <n v="0.25"/>
    <n v="0.5"/>
    <n v="0.5"/>
    <n v="0.5"/>
    <n v="1"/>
    <x v="0"/>
  </r>
  <r>
    <s v="2184855"/>
    <s v="207616012023162630"/>
    <s v="DF20227586489"/>
    <x v="245"/>
    <x v="290"/>
    <s v="Cristobal toro"/>
    <s v="Las magnolias 836"/>
    <s v="La Florid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4848"/>
    <s v="207616012023161341"/>
    <s v="DF20227560656"/>
    <x v="245"/>
    <x v="278"/>
    <s v="Cristobal toro"/>
    <s v="Las gardenias 1381"/>
    <s v="La Florida"/>
    <x v="0"/>
    <s v="Cumple"/>
    <s v="Cumple"/>
    <s v="No Aplica"/>
    <s v="No Aplica"/>
    <s v="Cumple"/>
    <s v="Cumple"/>
    <s v="No"/>
    <s v="S/N"/>
    <s v="S/N"/>
    <s v="No Aplica"/>
    <s v="No Aplica"/>
    <s v="No Aplica"/>
    <s v="Cumple"/>
    <s v="Cumple"/>
    <s v="Sector hostil , sin moradores , no se toman muchas fotos para prevenir"/>
    <x v="10"/>
    <x v="0"/>
    <x v="0"/>
    <x v="1"/>
    <n v="0.5"/>
    <n v="0.5"/>
    <n v="0.5"/>
    <n v="0.5"/>
    <n v="0.5"/>
    <n v="0.5"/>
    <n v="0.25"/>
    <n v="0.25"/>
    <n v="0.5"/>
    <n v="0.5"/>
    <n v="0.5"/>
    <n v="1"/>
    <x v="0"/>
  </r>
  <r>
    <s v="2184844"/>
    <s v="207516012023160257"/>
    <s v="DF20227585508"/>
    <x v="245"/>
    <x v="293"/>
    <s v="AARON HUENCHUMIL"/>
    <s v="Badajoz #1113"/>
    <s v="La Florida"/>
    <x v="0"/>
    <s v="Cumple"/>
    <s v="Cumple"/>
    <s v="No Aplica"/>
    <s v="No Aplica"/>
    <s v="No Aplica"/>
    <s v="No Aplica"/>
    <s v="No"/>
    <s v="S/N"/>
    <s v="S/N"/>
    <s v="No Aplica"/>
    <s v="No Aplica"/>
    <s v="No Aplica"/>
    <s v="Cumple"/>
    <s v="Cumple"/>
    <s v="1-Respecto a fotografias de informe cuadrilla, asumo que existio un cambio completo del TD 13528,junto con sus fusibles B.T tipo NH  2-Suministro electrico normalizado en sector"/>
    <x v="10"/>
    <x v="0"/>
    <x v="0"/>
    <x v="1"/>
    <n v="0.5"/>
    <n v="0.5"/>
    <n v="0.5"/>
    <n v="0.5"/>
    <n v="0.5"/>
    <n v="0.5"/>
    <n v="0.25"/>
    <n v="0.25"/>
    <n v="0.5"/>
    <n v="0.5"/>
    <n v="0.5"/>
    <n v="1"/>
    <x v="0"/>
  </r>
  <r>
    <s v="2184837"/>
    <s v="207516012023155046"/>
    <s v="DF20227560639"/>
    <x v="245"/>
    <x v="278"/>
    <s v="AARON HUENCHUMIL"/>
    <s v="Cau Cau #764"/>
    <s v="La Florida"/>
    <x v="0"/>
    <s v="Cumple"/>
    <s v="Cumple"/>
    <s v="No Aplica"/>
    <s v="No Aplica"/>
    <s v="Cumple"/>
    <s v="Cumple"/>
    <s v="No"/>
    <s v="S/N"/>
    <s v="S/N"/>
    <s v="No Aplica"/>
    <s v="No Aplica"/>
    <s v="No Aplica"/>
    <s v="Cumple"/>
    <s v="Cumple"/>
    <s v="1-No se logra acceso, barrio cerrado con porton"/>
    <x v="10"/>
    <x v="0"/>
    <x v="0"/>
    <x v="1"/>
    <n v="0.5"/>
    <n v="0.5"/>
    <n v="0.5"/>
    <n v="0.5"/>
    <n v="0.5"/>
    <n v="0.5"/>
    <n v="0.25"/>
    <n v="0.25"/>
    <n v="0.5"/>
    <n v="0.5"/>
    <n v="0.5"/>
    <n v="1"/>
    <x v="0"/>
  </r>
  <r>
    <s v="2184831"/>
    <s v="207516012023154015"/>
    <s v="DF20227572828"/>
    <x v="245"/>
    <x v="273"/>
    <s v="AARON HUENCHUMIL"/>
    <s v="Cerro El Roble #765"/>
    <s v="La Florida"/>
    <x v="0"/>
    <s v="Cumple"/>
    <s v="Cumple"/>
    <s v="No Aplica"/>
    <s v="No Aplica"/>
    <s v="Cumple"/>
    <s v="Cumple"/>
    <s v="Si"/>
    <s v="Dominique Gonzalez"/>
    <s v="S/N"/>
    <s v="Cumple"/>
    <s v="Cumple"/>
    <s v="Cumple"/>
    <s v="Cumple"/>
    <s v="Cumple"/>
    <s v="1-Cliente con suministro electrico normalizado"/>
    <x v="10"/>
    <x v="0"/>
    <x v="0"/>
    <x v="1"/>
    <n v="0.5"/>
    <n v="0.5"/>
    <n v="0.5"/>
    <n v="0.5"/>
    <n v="0.5"/>
    <n v="0.5"/>
    <n v="0.25"/>
    <n v="0.25"/>
    <n v="0.5"/>
    <n v="0.5"/>
    <n v="0.5"/>
    <n v="1"/>
    <x v="0"/>
  </r>
  <r>
    <s v="2184821"/>
    <s v="207516012023151732"/>
    <s v="DF20227570393"/>
    <x v="245"/>
    <x v="280"/>
    <s v="AARON HUENCHUMIL"/>
    <s v="Cerro Caracol #10182"/>
    <s v="La Florida"/>
    <x v="0"/>
    <s v="Cumple"/>
    <s v="Cumple"/>
    <s v="No Cumple"/>
    <s v="No Cumple"/>
    <s v="Cumple"/>
    <s v="Cumple"/>
    <s v="Si"/>
    <s v="Omar Muñoz"/>
    <s v="S/N"/>
    <s v="Cumple"/>
    <s v="Cumple"/>
    <s v="Cumple"/>
    <s v="Cumple"/>
    <s v="Cumple"/>
    <s v="1-Cliente con suministro electrico normalizado  2-Acometida reparada de forma provisoria con union  3-Cliente requiere poste particular para dar altura a su acometida 4-No declara codigo de material utilizado, pero describe su uso"/>
    <x v="10"/>
    <x v="0"/>
    <x v="0"/>
    <x v="1"/>
    <n v="0.5"/>
    <n v="0.5"/>
    <n v="0"/>
    <n v="0"/>
    <n v="0.5"/>
    <n v="0.5"/>
    <n v="0.25"/>
    <n v="0.25"/>
    <n v="0.5"/>
    <n v="0.5"/>
    <n v="0.5"/>
    <n v="0.7"/>
    <x v="0"/>
  </r>
  <r>
    <s v="2184786"/>
    <s v="207516012023145741"/>
    <s v="DF20227573220"/>
    <x v="245"/>
    <x v="272"/>
    <s v="AARON HUENCHUMIL"/>
    <s v="Bacteriologico #10552"/>
    <s v="La Florida"/>
    <x v="0"/>
    <s v="Cumple"/>
    <s v="Cumple"/>
    <s v="No Aplica"/>
    <s v="No Aplica"/>
    <s v="Cumple"/>
    <s v="Cumple"/>
    <s v="No"/>
    <s v="S/N"/>
    <s v="S/N"/>
    <s v="No Aplica"/>
    <s v="No Aplica"/>
    <s v="No Aplica"/>
    <s v="Cumple Parcialmente"/>
    <s v="Cumple Parcialmente"/>
    <s v="1- Cliente no se encuentra en domicilio  2-Caja B.T se encuentra sin tapa"/>
    <x v="10"/>
    <x v="0"/>
    <x v="0"/>
    <x v="1"/>
    <n v="0.5"/>
    <n v="0.5"/>
    <n v="0.5"/>
    <n v="0.5"/>
    <n v="0.5"/>
    <n v="0.5"/>
    <n v="0.25"/>
    <n v="0.25"/>
    <n v="0.5"/>
    <n v="0.17499999999999999"/>
    <n v="0.17499999999999999"/>
    <n v="0.87"/>
    <x v="0"/>
  </r>
  <r>
    <s v="2184783"/>
    <s v="207616012023145355"/>
    <s v="DF20227577303"/>
    <x v="245"/>
    <x v="291"/>
    <s v="Cristobal toro"/>
    <s v="Las quintas 9247"/>
    <s v="La Florida"/>
    <x v="0"/>
    <s v="Cumple"/>
    <s v="Cumple"/>
    <s v="No Aplica"/>
    <s v="No Aplica"/>
    <s v="Cumple"/>
    <s v="Cumple"/>
    <s v="No"/>
    <s v="S/N"/>
    <s v="S/N"/>
    <s v="No Aplica"/>
    <s v="No Aplica"/>
    <s v="No Aplica"/>
    <s v="Cumple"/>
    <s v="Cumple Parcialmente"/>
    <s v="Sin moradores , sector conflictivo"/>
    <x v="10"/>
    <x v="0"/>
    <x v="0"/>
    <x v="1"/>
    <n v="0.5"/>
    <n v="0.5"/>
    <n v="0.5"/>
    <n v="0.5"/>
    <n v="0.5"/>
    <n v="0.5"/>
    <n v="0.25"/>
    <n v="0.25"/>
    <n v="0.5"/>
    <n v="0.5"/>
    <n v="0.17499999999999999"/>
    <n v="0.93500000000000005"/>
    <x v="0"/>
  </r>
  <r>
    <s v="2184781"/>
    <s v="207616012023145133"/>
    <s v="DF20227574725"/>
    <x v="245"/>
    <x v="280"/>
    <s v="Cristobal toro"/>
    <s v="Las quintas 9247"/>
    <s v="La Florida"/>
    <x v="0"/>
    <s v="Cumple"/>
    <s v="Cumple"/>
    <s v="No Aplica"/>
    <s v="No Aplica"/>
    <s v="Cumple"/>
    <s v="Cumple"/>
    <s v="No"/>
    <s v="S/N"/>
    <s v="S/N"/>
    <s v="No Aplica"/>
    <s v="No Aplica"/>
    <s v="No Aplica"/>
    <s v="Cumple"/>
    <s v="Cumple"/>
    <s v="Sin moradores . Sector conflictivo."/>
    <x v="10"/>
    <x v="0"/>
    <x v="0"/>
    <x v="1"/>
    <n v="0.5"/>
    <n v="0.5"/>
    <n v="0.5"/>
    <n v="0.5"/>
    <n v="0.5"/>
    <n v="0.5"/>
    <n v="0.25"/>
    <n v="0.25"/>
    <n v="0.5"/>
    <n v="0.5"/>
    <n v="0.5"/>
    <n v="1"/>
    <x v="0"/>
  </r>
  <r>
    <s v="2184780"/>
    <s v="207516012023144739"/>
    <s v="DF20227581947"/>
    <x v="245"/>
    <x v="294"/>
    <s v="AARON HUENCHUMIL"/>
    <s v="Bacteriologico #10835"/>
    <s v="La Florida"/>
    <x v="0"/>
    <s v="Cumple"/>
    <s v="Cumple"/>
    <s v="No Aplica"/>
    <s v="No Aplica"/>
    <s v="Cumple"/>
    <s v="Cumple"/>
    <s v="Si"/>
    <s v="S/N"/>
    <s v="S/N"/>
    <s v="No Aplica"/>
    <s v="No Aplica"/>
    <s v="Cumple"/>
    <s v="Cumple"/>
    <s v="Cumple"/>
    <s v="1- Empalme trifasico alimenta un stripcenter, trabajadores presentes desconocen de lo sucedido  2-Suministro electrico normalizado"/>
    <x v="10"/>
    <x v="0"/>
    <x v="0"/>
    <x v="1"/>
    <n v="0.5"/>
    <n v="0.5"/>
    <n v="0.5"/>
    <n v="0.5"/>
    <n v="0.5"/>
    <n v="0.5"/>
    <n v="0.25"/>
    <n v="0.25"/>
    <n v="0.5"/>
    <n v="0.5"/>
    <n v="0.5"/>
    <n v="1"/>
    <x v="0"/>
  </r>
  <r>
    <s v="2184778"/>
    <s v="207616012023144920"/>
    <s v="DF20227573619"/>
    <x v="245"/>
    <x v="272"/>
    <s v="Cristobal toro"/>
    <s v="Las quintas 9247"/>
    <s v="La Florida"/>
    <x v="0"/>
    <s v="Cumple"/>
    <s v="Cumple"/>
    <s v="No Aplica"/>
    <s v="No Aplica"/>
    <s v="Cumple"/>
    <s v="Cumple"/>
    <s v="No"/>
    <s v="S/N"/>
    <s v="S/N"/>
    <s v="No Aplica"/>
    <s v="No Aplica"/>
    <s v="No Aplica"/>
    <s v="Cumple"/>
    <s v="Cumple Parcialmente"/>
    <s v="Sin moradores , sector hostil ."/>
    <x v="10"/>
    <x v="0"/>
    <x v="0"/>
    <x v="1"/>
    <n v="0.5"/>
    <n v="0.5"/>
    <n v="0.5"/>
    <n v="0.5"/>
    <n v="0.5"/>
    <n v="0.5"/>
    <n v="0.25"/>
    <n v="0.25"/>
    <n v="0.5"/>
    <n v="0.5"/>
    <n v="0.17499999999999999"/>
    <n v="0.93500000000000005"/>
    <x v="0"/>
  </r>
  <r>
    <s v="2184770"/>
    <s v="207516012023142706"/>
    <s v="DF20227585400"/>
    <x v="245"/>
    <x v="293"/>
    <s v="AARON HUENCHUMIL"/>
    <s v="Caupolican #11571"/>
    <s v="La Florida"/>
    <x v="0"/>
    <s v="Cumple"/>
    <s v="Cumple"/>
    <s v="Cumple"/>
    <s v="Cumple"/>
    <s v="Cumple"/>
    <s v="Cumple"/>
    <s v="No"/>
    <s v="S/N"/>
    <s v="S/N"/>
    <s v="No Aplica"/>
    <s v="No Aplica"/>
    <s v="No Aplica"/>
    <s v="Cumple"/>
    <s v="Cumple"/>
    <s v="1-TD 33397 se encuentra normalizado  2-Fusibles reja se encuentran sustituidos actualmente por fusibles NH a la fecha"/>
    <x v="10"/>
    <x v="0"/>
    <x v="0"/>
    <x v="1"/>
    <n v="0.5"/>
    <n v="0.5"/>
    <n v="0.5"/>
    <n v="0.5"/>
    <n v="0.5"/>
    <n v="0.5"/>
    <n v="0.25"/>
    <n v="0.25"/>
    <n v="0.5"/>
    <n v="0.5"/>
    <n v="0.5"/>
    <n v="1"/>
    <x v="0"/>
  </r>
  <r>
    <s v="2184751"/>
    <s v="207516012023140053"/>
    <s v="DF20227575764"/>
    <x v="245"/>
    <x v="295"/>
    <s v="AARON HUENCHUMIL"/>
    <s v="Caupolican #11579"/>
    <s v="La Florida"/>
    <x v="0"/>
    <s v="Cumple"/>
    <s v="Cumple"/>
    <s v="No Aplica"/>
    <s v="No Aplica"/>
    <s v="Cumple"/>
    <s v="Cumple"/>
    <s v="Si"/>
    <s v="Mario Sanchez"/>
    <s v="S/N"/>
    <s v="Cumple"/>
    <s v="Cumple"/>
    <s v="Cumple"/>
    <s v="Cumple Mayormente"/>
    <s v="Cumple"/>
    <s v="1-Cliente con suministro electrico normalizado"/>
    <x v="10"/>
    <x v="0"/>
    <x v="0"/>
    <x v="1"/>
    <n v="0.5"/>
    <n v="0.5"/>
    <n v="0.5"/>
    <n v="0.5"/>
    <n v="0.5"/>
    <n v="0.5"/>
    <n v="0.25"/>
    <n v="0.25"/>
    <n v="0.5"/>
    <n v="0.32500000000000001"/>
    <n v="0.5"/>
    <n v="0.96500000000000008"/>
    <x v="0"/>
  </r>
  <r>
    <s v="2184747"/>
    <s v="207516012023135334"/>
    <s v="DF20227581580"/>
    <x v="245"/>
    <x v="296"/>
    <s v="AARON HUENCHUMIL"/>
    <s v="Caupolican #11579"/>
    <s v="La Florida"/>
    <x v="0"/>
    <s v="Cumple"/>
    <s v="Cumple"/>
    <s v="No Aplica"/>
    <s v="No Aplica"/>
    <s v="Cumple"/>
    <s v="Cumple"/>
    <s v="No"/>
    <s v="S/N"/>
    <s v="S/N"/>
    <s v="No Aplica"/>
    <s v="No Aplica"/>
    <s v="No Aplica"/>
    <s v="Cumple"/>
    <s v="Cumple"/>
    <s v="1-TD 33397 Se encuentra normalizado  2-Se encuentran realizado cambio de fusibles reja a fusibles tipo NH"/>
    <x v="10"/>
    <x v="0"/>
    <x v="0"/>
    <x v="1"/>
    <n v="0.5"/>
    <n v="0.5"/>
    <n v="0.5"/>
    <n v="0.5"/>
    <n v="0.5"/>
    <n v="0.5"/>
    <n v="0.25"/>
    <n v="0.25"/>
    <n v="0.5"/>
    <n v="0.5"/>
    <n v="0.5"/>
    <n v="1"/>
    <x v="0"/>
  </r>
  <r>
    <s v="2184738"/>
    <s v="207516012023133637"/>
    <s v="DF20227585289"/>
    <x v="245"/>
    <x v="297"/>
    <s v="AARON HUENCHUMIL"/>
    <s v="Central #176"/>
    <s v="La Florida"/>
    <x v="0"/>
    <s v="Cumple"/>
    <s v="Cumple"/>
    <s v="No Aplica"/>
    <s v="No Aplica"/>
    <s v="Cumple"/>
    <s v="Cumple"/>
    <s v="Si"/>
    <s v="Pamela Tabilos"/>
    <s v="931470301"/>
    <s v="Cumple"/>
    <s v="Cumple"/>
    <s v="Cumple"/>
    <s v="Cumple"/>
    <s v="Cumple"/>
    <s v="1-Cliente con suministro electrico normalizado"/>
    <x v="10"/>
    <x v="0"/>
    <x v="0"/>
    <x v="1"/>
    <n v="0.5"/>
    <n v="0.5"/>
    <n v="0.5"/>
    <n v="0.5"/>
    <n v="0.5"/>
    <n v="0.5"/>
    <n v="0.25"/>
    <n v="0.25"/>
    <n v="0.5"/>
    <n v="0.5"/>
    <n v="0.5"/>
    <n v="1"/>
    <x v="0"/>
  </r>
  <r>
    <s v="2184732"/>
    <s v="207616012023132316"/>
    <s v="DF20227586452"/>
    <x v="245"/>
    <x v="293"/>
    <s v="Cristobal toro"/>
    <s v="Lebu 783"/>
    <s v="La Florida"/>
    <x v="0"/>
    <s v="No Aplica"/>
    <s v="No Aplica"/>
    <s v="Cumple"/>
    <s v="Cumple"/>
    <s v="No Aplica"/>
    <s v="No Aplica"/>
    <s v="No"/>
    <s v="S/N"/>
    <s v="S/N"/>
    <s v="No Aplica"/>
    <s v="No Aplica"/>
    <s v="No Aplica"/>
    <s v="Cumple"/>
    <s v="Cumple"/>
    <s v="Sin moradores , sin mayor observacion"/>
    <x v="10"/>
    <x v="0"/>
    <x v="0"/>
    <x v="1"/>
    <n v="0.5"/>
    <n v="0.5"/>
    <n v="0.5"/>
    <n v="0.5"/>
    <n v="0.5"/>
    <n v="0.5"/>
    <n v="0.25"/>
    <n v="0.25"/>
    <n v="0.5"/>
    <n v="0.5"/>
    <n v="0.5"/>
    <n v="1"/>
    <x v="0"/>
  </r>
  <r>
    <s v="2184728"/>
    <s v="207516012023131749"/>
    <s v="DF20227563034"/>
    <x v="245"/>
    <x v="285"/>
    <s v="AARON HUENCHUMIL"/>
    <s v="Calle Tres #49"/>
    <s v="La Florid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4713"/>
    <s v="207516012023125845"/>
    <s v="DF20227579027"/>
    <x v="245"/>
    <x v="289"/>
    <s v="AARON HUENCHUMIL"/>
    <s v="Bach #10679"/>
    <s v="La Florida"/>
    <x v="0"/>
    <s v="Cumple"/>
    <s v="Cumple"/>
    <s v="Cumple"/>
    <s v="Cumple"/>
    <s v="Cumple"/>
    <s v="Cumple"/>
    <s v="No"/>
    <s v="S/N"/>
    <s v="S/N"/>
    <s v="No Aplica"/>
    <s v="No Aplica"/>
    <s v="No Aplica"/>
    <s v="Cumple"/>
    <s v="Cumple"/>
    <s v="1-Cliente no se encuentra en domicilio  2-Se aprecia en fotografia de cuadrilla, cliente tenia ITM 10A y se instala un ITM 25A"/>
    <x v="10"/>
    <x v="0"/>
    <x v="0"/>
    <x v="1"/>
    <n v="0.5"/>
    <n v="0.5"/>
    <n v="0.5"/>
    <n v="0.5"/>
    <n v="0.5"/>
    <n v="0.5"/>
    <n v="0.25"/>
    <n v="0.25"/>
    <n v="0.5"/>
    <n v="0.5"/>
    <n v="0.5"/>
    <n v="1"/>
    <x v="0"/>
  </r>
  <r>
    <s v="2184702"/>
    <s v="207516012023123844"/>
    <s v="DF20227581517"/>
    <x v="245"/>
    <x v="296"/>
    <s v="AARON HUENCHUMIL"/>
    <s v="Blanca #12596 loc A"/>
    <s v="La Florida"/>
    <x v="0"/>
    <s v="Cumple"/>
    <s v="Cumple"/>
    <s v="No Aplica"/>
    <s v="No Aplica"/>
    <s v="Cumple"/>
    <s v="Cumple"/>
    <s v="Si"/>
    <s v="Emperatriz Toledo"/>
    <s v="S/N"/>
    <s v="Cumple"/>
    <s v="Cumple"/>
    <s v="Cumple"/>
    <s v="Cumple"/>
    <s v="Cumple"/>
    <s v="1-Cliente con suministro electrico normalizado"/>
    <x v="10"/>
    <x v="0"/>
    <x v="0"/>
    <x v="1"/>
    <n v="0.5"/>
    <n v="0.5"/>
    <n v="0.5"/>
    <n v="0.5"/>
    <n v="0.5"/>
    <n v="0.5"/>
    <n v="0.25"/>
    <n v="0.25"/>
    <n v="0.5"/>
    <n v="0.5"/>
    <n v="0.5"/>
    <n v="1"/>
    <x v="0"/>
  </r>
  <r>
    <s v="2184688"/>
    <s v="207616012023122208"/>
    <s v="DF20227573004"/>
    <x v="245"/>
    <x v="273"/>
    <s v="Cristobal toro"/>
    <s v="Limache 863"/>
    <s v="La Florida"/>
    <x v="0"/>
    <s v="Cumple"/>
    <s v="Cumple"/>
    <s v="No Aplica"/>
    <s v="No Aplica"/>
    <s v="Cumple"/>
    <s v="Cumple"/>
    <s v="No"/>
    <s v="S/N"/>
    <s v="S/N"/>
    <s v="No Aplica"/>
    <s v="No Aplica"/>
    <s v="No Aplica"/>
    <s v="Cumple"/>
    <s v="Cumple"/>
    <s v="Sector confluctivo , se hace dificil el ingreso a pasaje . No se toman fotos por precaucion"/>
    <x v="10"/>
    <x v="0"/>
    <x v="0"/>
    <x v="1"/>
    <n v="0.5"/>
    <n v="0.5"/>
    <n v="0.5"/>
    <n v="0.5"/>
    <n v="0.5"/>
    <n v="0.5"/>
    <n v="0.25"/>
    <n v="0.25"/>
    <n v="0.5"/>
    <n v="0.5"/>
    <n v="0.5"/>
    <n v="1"/>
    <x v="0"/>
  </r>
  <r>
    <s v="2184686"/>
    <s v="207616012023121914"/>
    <s v="DF20227576536"/>
    <x v="245"/>
    <x v="298"/>
    <s v="Cristobal toro"/>
    <s v="Limache 505"/>
    <s v="La Florida"/>
    <x v="0"/>
    <s v="Cumple"/>
    <s v="Cumple"/>
    <s v="No Aplica"/>
    <s v="No Aplica"/>
    <s v="Cumple"/>
    <s v="Cumple"/>
    <s v="No"/>
    <s v="S/N"/>
    <s v="S/N"/>
    <s v="No Aplica"/>
    <s v="No Aplica"/>
    <s v="No Aplica"/>
    <s v="No Cumple"/>
    <s v="No Cumple"/>
    <s v="Falta maxima de fotos exigidas   Sector conflictivo , hay especie de barreras para no ingresar persona desconocodas a pasaje"/>
    <x v="10"/>
    <x v="0"/>
    <x v="0"/>
    <x v="1"/>
    <n v="0.5"/>
    <n v="0.5"/>
    <n v="0.5"/>
    <n v="0.5"/>
    <n v="0.5"/>
    <n v="0.5"/>
    <n v="0.25"/>
    <n v="0.25"/>
    <n v="0.5"/>
    <n v="0"/>
    <n v="0"/>
    <n v="0.8"/>
    <x v="0"/>
  </r>
  <r>
    <s v="2184680"/>
    <s v="207616012023121249"/>
    <s v="DF20227583435"/>
    <x v="245"/>
    <x v="288"/>
    <s v="Cristobal toro"/>
    <s v="Lirima 918"/>
    <s v="La Florida"/>
    <x v="0"/>
    <s v="Cumple"/>
    <s v="Cumple"/>
    <s v="No Aplica"/>
    <s v="No Aplica"/>
    <s v="Cumple"/>
    <s v="Cumple"/>
    <s v="No"/>
    <s v="S/N"/>
    <s v="S/N"/>
    <s v="No Aplica"/>
    <s v="No Aplica"/>
    <s v="No Aplica"/>
    <s v="No Cumple"/>
    <s v="No Cumple"/>
    <s v="Falta maxima de fotos exigidas . Sector hostil , no se toman fotos por precaucion"/>
    <x v="10"/>
    <x v="0"/>
    <x v="0"/>
    <x v="1"/>
    <n v="0.5"/>
    <n v="0.5"/>
    <n v="0.5"/>
    <n v="0.5"/>
    <n v="0.5"/>
    <n v="0.5"/>
    <n v="0.25"/>
    <n v="0.25"/>
    <n v="0.5"/>
    <n v="0"/>
    <n v="0"/>
    <n v="0.8"/>
    <x v="0"/>
  </r>
  <r>
    <s v="2184674"/>
    <s v="207616012023120004"/>
    <s v="DF20227559531"/>
    <x v="245"/>
    <x v="282"/>
    <s v="Cristobal toro"/>
    <s v="Litrancura 975"/>
    <s v="La Florida"/>
    <x v="0"/>
    <s v="Cumple"/>
    <s v="Cumple"/>
    <s v="No Aplica"/>
    <s v="No Aplica"/>
    <s v="Cumple"/>
    <s v="Cumple"/>
    <s v="No"/>
    <s v="S/N"/>
    <s v="S/N"/>
    <s v="No Aplica"/>
    <s v="No Aplica"/>
    <s v="No Aplica"/>
    <s v="Cumple"/>
    <s v="Cumple"/>
    <s v="Sector hostil , Sin moradores ."/>
    <x v="10"/>
    <x v="0"/>
    <x v="0"/>
    <x v="1"/>
    <n v="0.5"/>
    <n v="0.5"/>
    <n v="0.5"/>
    <n v="0.5"/>
    <n v="0.5"/>
    <n v="0.5"/>
    <n v="0.25"/>
    <n v="0.25"/>
    <n v="0.5"/>
    <n v="0.5"/>
    <n v="0.5"/>
    <n v="1"/>
    <x v="0"/>
  </r>
  <r>
    <s v="2184667"/>
    <s v="207616012023114815"/>
    <s v="DF20227564572"/>
    <x v="245"/>
    <x v="274"/>
    <s v="Cristobal toro"/>
    <s v="Las tortolas 97"/>
    <s v="La Florida"/>
    <x v="0"/>
    <s v="Cumple"/>
    <s v="Cumple"/>
    <s v="No Aplica"/>
    <s v="No Aplica"/>
    <s v="Cumple"/>
    <s v="Cumple"/>
    <s v="No"/>
    <s v="S/N"/>
    <s v="S/N"/>
    <s v="No Aplica"/>
    <s v="No Aplica"/>
    <s v="No Aplica"/>
    <s v="Cumple"/>
    <s v="Cumple"/>
    <s v="Sin acceso a pasaje , porton cerrado , se puede entrar via peatonal ,pero no se hace por precaucion a camioneta"/>
    <x v="10"/>
    <x v="0"/>
    <x v="0"/>
    <x v="1"/>
    <n v="0.5"/>
    <n v="0.5"/>
    <n v="0.5"/>
    <n v="0.5"/>
    <n v="0.5"/>
    <n v="0.5"/>
    <n v="0.25"/>
    <n v="0.25"/>
    <n v="0.5"/>
    <n v="0.5"/>
    <n v="0.5"/>
    <n v="1"/>
    <x v="0"/>
  </r>
  <r>
    <s v="2184654"/>
    <s v="207616012023112158"/>
    <s v="DF20227577886"/>
    <x v="245"/>
    <x v="299"/>
    <s v="Cristobal toro"/>
    <s v="Las ñipas 765"/>
    <s v="La Florid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4647"/>
    <s v="207616012023110815"/>
    <s v="DF20227584087"/>
    <x v="245"/>
    <x v="300"/>
    <s v="Cristobal toro"/>
    <s v="Las zarcillas 1935"/>
    <s v="La Florida"/>
    <x v="0"/>
    <s v="Cumple"/>
    <s v="Cumple"/>
    <s v="Cumple"/>
    <s v="Cumple"/>
    <s v="Cumple"/>
    <s v="Cumple"/>
    <s v="No"/>
    <s v="S/N"/>
    <s v="S/N"/>
    <s v="No Aplica"/>
    <s v="No Aplica"/>
    <s v="No Aplica"/>
    <s v="No Aplica"/>
    <s v="No Aplica "/>
    <s v="No se visualizan fotos , tomadas con otra confoguracion . Sin moradores . Sector hostil"/>
    <x v="10"/>
    <x v="0"/>
    <x v="0"/>
    <x v="1"/>
    <n v="0.5"/>
    <n v="0.5"/>
    <n v="0.5"/>
    <n v="0.5"/>
    <n v="0.5"/>
    <n v="0.5"/>
    <n v="0.25"/>
    <n v="0.25"/>
    <n v="0.5"/>
    <n v="0.5"/>
    <n v="0"/>
    <n v="0.9"/>
    <x v="0"/>
  </r>
  <r>
    <s v="2185865"/>
    <s v="207617012023164519"/>
    <s v="DF20227570601"/>
    <x v="246"/>
    <x v="280"/>
    <s v="Cristobal toro"/>
    <s v="Los almendros 9183"/>
    <s v="La Florid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5858"/>
    <s v="207517012023162508"/>
    <s v="DF20227580994"/>
    <x v="246"/>
    <x v="296"/>
    <s v="AARON HUENCHUMIL"/>
    <s v="Bahia Catalina #11141"/>
    <s v="La Florida"/>
    <x v="0"/>
    <s v="Cumple"/>
    <s v="Cumple"/>
    <s v="No Aplica"/>
    <s v="No Aplica"/>
    <s v="Cumple"/>
    <s v="Cumple"/>
    <s v="No"/>
    <s v="S/N"/>
    <s v="S/N"/>
    <s v="No Aplica"/>
    <s v="No Aplica"/>
    <s v="No Aplica"/>
    <s v="Cumple"/>
    <s v="Cumple"/>
    <s v="1-Suministro electrico normalizado en sector TD 16723 2-Riesgo electrico cables tocando ramas de arbol  3-Caja B.T sin tapa"/>
    <x v="10"/>
    <x v="0"/>
    <x v="0"/>
    <x v="1"/>
    <n v="0.5"/>
    <n v="0.5"/>
    <n v="0.5"/>
    <n v="0.5"/>
    <n v="0.5"/>
    <n v="0.5"/>
    <n v="0.25"/>
    <n v="0.25"/>
    <n v="0.5"/>
    <n v="0.5"/>
    <n v="0.5"/>
    <n v="1"/>
    <x v="0"/>
  </r>
  <r>
    <s v="2185852"/>
    <s v="207517012023161709"/>
    <s v="DF20227576271"/>
    <x v="246"/>
    <x v="295"/>
    <s v="AARON HUENCHUMIL"/>
    <s v="Bahia Catalina #11140"/>
    <s v="La Florida"/>
    <x v="0"/>
    <s v="Cumple"/>
    <s v="Cumple"/>
    <s v="No Aplica"/>
    <s v="No Aplica"/>
    <s v="Cumple"/>
    <s v="Cumple"/>
    <s v="Si"/>
    <s v="Jorge Serrano"/>
    <s v="S/N"/>
    <s v="Cumple"/>
    <s v="Cumple"/>
    <s v="Cumple"/>
    <s v="Cumple"/>
    <s v="Cumple"/>
    <s v="1-Cliente con suministro electrico normalizado  2-Numeracion correcta es #11150 3-Caja B.T con tapa abierta"/>
    <x v="10"/>
    <x v="0"/>
    <x v="0"/>
    <x v="1"/>
    <n v="0.5"/>
    <n v="0.5"/>
    <n v="0.5"/>
    <n v="0.5"/>
    <n v="0.5"/>
    <n v="0.5"/>
    <n v="0.25"/>
    <n v="0.25"/>
    <n v="0.5"/>
    <n v="0.5"/>
    <n v="0.5"/>
    <n v="1"/>
    <x v="0"/>
  </r>
  <r>
    <s v="2185846"/>
    <s v="207617012023155357"/>
    <s v="DF20227571525"/>
    <x v="246"/>
    <x v="273"/>
    <s v="Cristobal toro"/>
    <s v="Los clarines 467"/>
    <s v="La Florida"/>
    <x v="0"/>
    <s v="Cumple"/>
    <s v="Cumple"/>
    <s v="No Aplica"/>
    <s v="No Aplica"/>
    <s v="Cumple"/>
    <s v="Cumple"/>
    <s v="No"/>
    <s v="S/N"/>
    <s v="S/N"/>
    <s v="No Aplica"/>
    <s v="No Aplica"/>
    <s v="No Aplica"/>
    <s v="Cumple"/>
    <s v="Cumple"/>
    <s v="Sector conflictivo , gente alrededro de plaza por precaucion no se toman fotografias ."/>
    <x v="10"/>
    <x v="0"/>
    <x v="0"/>
    <x v="1"/>
    <n v="0.5"/>
    <n v="0.5"/>
    <n v="0.5"/>
    <n v="0.5"/>
    <n v="0.5"/>
    <n v="0.5"/>
    <n v="0.25"/>
    <n v="0.25"/>
    <n v="0.5"/>
    <n v="0.5"/>
    <n v="0.5"/>
    <n v="1"/>
    <x v="0"/>
  </r>
  <r>
    <s v="2185844"/>
    <s v="207617012023155205"/>
    <s v="DF20227577577"/>
    <x v="246"/>
    <x v="291"/>
    <s v="Cristobal toro"/>
    <s v="Los clarines 9036"/>
    <s v="La Florida"/>
    <x v="0"/>
    <s v="Cumple"/>
    <s v="Cumple"/>
    <s v="Cumple"/>
    <s v="Cumple"/>
    <s v="Cumple"/>
    <s v="Cumple"/>
    <s v="No"/>
    <s v="S/N"/>
    <s v="S/N"/>
    <s v="No Aplica"/>
    <s v="No Aplica"/>
    <s v="No Aplica"/>
    <s v="Cumple"/>
    <s v="Cumple"/>
    <s v="Sector hostil. No se roman muchas para prevenir problemas ."/>
    <x v="10"/>
    <x v="0"/>
    <x v="0"/>
    <x v="1"/>
    <n v="0.5"/>
    <n v="0.5"/>
    <n v="0.5"/>
    <n v="0.5"/>
    <n v="0.5"/>
    <n v="0.5"/>
    <n v="0.25"/>
    <n v="0.25"/>
    <n v="0.5"/>
    <n v="0.5"/>
    <n v="0.5"/>
    <n v="1"/>
    <x v="0"/>
  </r>
  <r>
    <s v="2185843"/>
    <s v="207617012023154948"/>
    <s v="DF20227587793"/>
    <x v="246"/>
    <x v="286"/>
    <s v="Cristobal toro"/>
    <s v="Los clarines 9386"/>
    <s v="La Florida"/>
    <x v="0"/>
    <s v="Cumple"/>
    <s v="Cumple"/>
    <s v="No Aplica"/>
    <s v="No Aplica"/>
    <s v="Cumple"/>
    <s v="Cumple"/>
    <s v="No"/>
    <s v="S/N"/>
    <s v="S/N"/>
    <s v="No Aplica"/>
    <s v="No Aplica"/>
    <s v="No Aplica"/>
    <s v="Cumple"/>
    <s v="Cumple"/>
    <s v="Sin moradores . Sector hostil ."/>
    <x v="10"/>
    <x v="0"/>
    <x v="0"/>
    <x v="1"/>
    <n v="0.5"/>
    <n v="0.5"/>
    <n v="0.5"/>
    <n v="0.5"/>
    <n v="0.5"/>
    <n v="0.5"/>
    <n v="0.25"/>
    <n v="0.25"/>
    <n v="0.5"/>
    <n v="0.5"/>
    <n v="0.5"/>
    <n v="1"/>
    <x v="0"/>
  </r>
  <r>
    <s v="2185842"/>
    <s v="207517012023154513"/>
    <s v="DF20227564638"/>
    <x v="246"/>
    <x v="274"/>
    <s v="AARON HUENCHUMIL"/>
    <s v="Bahia Catalina #10272"/>
    <s v="La Florida"/>
    <x v="0"/>
    <s v="Cumple"/>
    <s v="Cumple"/>
    <s v="No Aplica"/>
    <s v="No Aplica"/>
    <s v="Cumple"/>
    <s v="Cumple"/>
    <s v="Si"/>
    <s v="Hector Cedula"/>
    <s v="997426166"/>
    <s v="Cumple"/>
    <s v="Cumple"/>
    <s v="Cumple"/>
    <s v="Cumple"/>
    <s v="Cumple"/>
    <s v="1- Cliente con suministro electrico normalizado  2- Acometida en riesgo electrico, cliente se compromete a instalar escuadra y luego llamar a ENEL para normalizacion"/>
    <x v="10"/>
    <x v="0"/>
    <x v="0"/>
    <x v="1"/>
    <n v="0.5"/>
    <n v="0.5"/>
    <n v="0.5"/>
    <n v="0.5"/>
    <n v="0.5"/>
    <n v="0.5"/>
    <n v="0.25"/>
    <n v="0.25"/>
    <n v="0.5"/>
    <n v="0.5"/>
    <n v="0.5"/>
    <n v="1"/>
    <x v="0"/>
  </r>
  <r>
    <s v="2185833"/>
    <s v="207517012023152202"/>
    <s v="DF20227579985"/>
    <x v="246"/>
    <x v="289"/>
    <s v="AARON HUENCHUMIL"/>
    <s v="Bahia Catalina #10434"/>
    <s v="La Florida"/>
    <x v="0"/>
    <s v="Cumple"/>
    <s v="Cumple"/>
    <s v="No Aplica"/>
    <s v="No Aplica"/>
    <s v="Cumple"/>
    <s v="Cumple"/>
    <s v="No"/>
    <s v="S/N"/>
    <s v="S/N"/>
    <s v="No Aplica"/>
    <s v="No Aplica"/>
    <s v="No Aplica"/>
    <s v="Cumple"/>
    <s v="Cumple"/>
    <s v="1-Suministro electrico normal en sector  2-Cableado cortado corresponde a telecomunicaciones"/>
    <x v="10"/>
    <x v="0"/>
    <x v="0"/>
    <x v="1"/>
    <n v="0.5"/>
    <n v="0.5"/>
    <n v="0.5"/>
    <n v="0.5"/>
    <n v="0.5"/>
    <n v="0.5"/>
    <n v="0.25"/>
    <n v="0.25"/>
    <n v="0.5"/>
    <n v="0.5"/>
    <n v="0.5"/>
    <n v="1"/>
    <x v="0"/>
  </r>
  <r>
    <s v="2185830"/>
    <s v="207517012023150954"/>
    <s v="DF20227564573"/>
    <x v="246"/>
    <x v="274"/>
    <s v="AARON HUENCHUMIL"/>
    <s v="Candalo Amarillo #10398 K"/>
    <s v="La Florida"/>
    <x v="0"/>
    <s v="Cumple"/>
    <s v="Cumple"/>
    <s v="No Aplica"/>
    <s v="No Aplica"/>
    <s v="Cumple"/>
    <s v="Cumple"/>
    <s v="No"/>
    <s v="S/N"/>
    <s v="S/N"/>
    <s v="No Aplica"/>
    <s v="No Aplica"/>
    <s v="No Aplica"/>
    <s v="Cumple"/>
    <s v="Cumple"/>
    <s v="1-Suministro electrico normal en sector  2-Fotografias no coinciden con direccion de incidencia"/>
    <x v="10"/>
    <x v="0"/>
    <x v="0"/>
    <x v="1"/>
    <n v="0.5"/>
    <n v="0.5"/>
    <n v="0.5"/>
    <n v="0.5"/>
    <n v="0.5"/>
    <n v="0.5"/>
    <n v="0.25"/>
    <n v="0.25"/>
    <n v="0.5"/>
    <n v="0.5"/>
    <n v="0.5"/>
    <n v="1"/>
    <x v="0"/>
  </r>
  <r>
    <s v="2185823"/>
    <s v="207517012023145518"/>
    <s v="DF20227573391"/>
    <x v="246"/>
    <x v="273"/>
    <s v="AARON HUENCHUMIL"/>
    <s v="Cerro Blanco #1541"/>
    <s v="La Florida"/>
    <x v="0"/>
    <s v="Cumple"/>
    <s v="Cumple"/>
    <s v="No Aplica"/>
    <s v="No Aplica"/>
    <s v="Cumple"/>
    <s v="Cumple"/>
    <s v="Si"/>
    <s v="S/N"/>
    <s v="S/N"/>
    <s v="No Aplica"/>
    <s v="No Aplica"/>
    <s v="No Aplica"/>
    <s v="Cumple"/>
    <s v="Cumple"/>
    <s v="1-Cliente asegura que tecnico pidio tomar fotografia y direccion de ella para poder declarar algo, ya que ellos venian por unos cables colgando al medio de la calle"/>
    <x v="10"/>
    <x v="0"/>
    <x v="0"/>
    <x v="1"/>
    <n v="0.5"/>
    <n v="0.5"/>
    <n v="0.5"/>
    <n v="0.5"/>
    <n v="0.5"/>
    <n v="0.5"/>
    <n v="0.25"/>
    <n v="0.25"/>
    <n v="0.5"/>
    <n v="0.5"/>
    <n v="0.5"/>
    <n v="1"/>
    <x v="0"/>
  </r>
  <r>
    <s v="2185817"/>
    <s v="207517012023144552"/>
    <s v="DF20227583487"/>
    <x v="246"/>
    <x v="288"/>
    <s v="AARON HUENCHUMIL"/>
    <s v="Cerro La Piramide #10431"/>
    <s v="La Florida"/>
    <x v="0"/>
    <s v="Cumple"/>
    <s v="Cumple"/>
    <s v="No Aplica"/>
    <s v="No Aplica"/>
    <s v="Cumple"/>
    <s v="Cumple"/>
    <s v="No"/>
    <s v="S/N"/>
    <s v="S/N"/>
    <s v="No Aplica"/>
    <s v="No Aplica"/>
    <s v="No Aplica"/>
    <s v="Cumple"/>
    <s v="Cumple"/>
    <s v="1-No se logra acceso, pasaje cerrado"/>
    <x v="10"/>
    <x v="0"/>
    <x v="0"/>
    <x v="1"/>
    <n v="0.5"/>
    <n v="0.5"/>
    <n v="0.5"/>
    <n v="0.5"/>
    <n v="0.5"/>
    <n v="0.5"/>
    <n v="0.25"/>
    <n v="0.25"/>
    <n v="0.5"/>
    <n v="0.5"/>
    <n v="0.5"/>
    <n v="1"/>
    <x v="0"/>
  </r>
  <r>
    <s v="2185813"/>
    <s v="207517012023143745"/>
    <s v="DF20227586461"/>
    <x v="246"/>
    <x v="290"/>
    <s v="AARON HUENCHUMIL"/>
    <s v="Cerro Alvarado #1574"/>
    <s v="La Florida"/>
    <x v="0"/>
    <s v="Cumple"/>
    <s v="Cumple"/>
    <s v="No Aplica"/>
    <s v="No Aplica"/>
    <s v="Cumple"/>
    <s v="Cumple"/>
    <s v="Si"/>
    <s v="Marcos Duran"/>
    <s v="968432642"/>
    <s v="Cumple"/>
    <s v="Cumple"/>
    <s v="Cumple"/>
    <s v="No Cumple"/>
    <s v="No Cumple"/>
    <s v="1-Cliente con suministro electrico normal"/>
    <x v="10"/>
    <x v="0"/>
    <x v="0"/>
    <x v="1"/>
    <n v="0.5"/>
    <n v="0.5"/>
    <n v="0.5"/>
    <n v="0.5"/>
    <n v="0.5"/>
    <n v="0.5"/>
    <n v="0.25"/>
    <n v="0.25"/>
    <n v="0.5"/>
    <n v="0"/>
    <n v="0"/>
    <n v="0.8"/>
    <x v="0"/>
  </r>
  <r>
    <s v="2185809"/>
    <s v="207517012023142449"/>
    <s v="DF20227580238"/>
    <x v="246"/>
    <x v="292"/>
    <s v="AARON HUENCHUMIL"/>
    <s v="Calle Uno #1572 B"/>
    <s v="La Florida"/>
    <x v="0"/>
    <s v="Cumple"/>
    <s v="Cumple"/>
    <s v="No Aplica"/>
    <s v="No Aplica"/>
    <s v="Cumple"/>
    <s v="Cumple"/>
    <s v="Si"/>
    <s v="S/N"/>
    <s v="S/N"/>
    <s v="Cumple"/>
    <s v="Cumple"/>
    <s v="Cumple"/>
    <s v="Cumple"/>
    <s v="Cumple"/>
    <s v="1-Cliente dice encontrarse ocupado, ahora no puede atender"/>
    <x v="10"/>
    <x v="0"/>
    <x v="0"/>
    <x v="1"/>
    <n v="0.5"/>
    <n v="0.5"/>
    <n v="0.5"/>
    <n v="0.5"/>
    <n v="0.5"/>
    <n v="0.5"/>
    <n v="0.25"/>
    <n v="0.25"/>
    <n v="0.5"/>
    <n v="0.5"/>
    <n v="0.5"/>
    <n v="1"/>
    <x v="0"/>
  </r>
  <r>
    <s v="2185803"/>
    <s v="207517012023141531"/>
    <s v="DF20227575687"/>
    <x v="246"/>
    <x v="287"/>
    <s v="AARON HUENCHUMIL"/>
    <s v="Calle Uno #1600 A"/>
    <s v="La Florida"/>
    <x v="0"/>
    <s v="Cumple"/>
    <s v="Cumple"/>
    <s v="Cumple"/>
    <s v="Cumple"/>
    <s v="Cumple"/>
    <s v="Cumple"/>
    <s v="No"/>
    <s v="S/N"/>
    <s v="S/N"/>
    <s v="No Aplica"/>
    <s v="No Aplica"/>
    <s v="No Aplica"/>
    <s v="Cumple Parcialmente"/>
    <s v="Cumple Parcialmente"/>
    <s v="1-En informe cuadrilla declara codigo de material, pero no describe cual fue el trabajo que realizo 2-Caja B.T sin tapa"/>
    <x v="10"/>
    <x v="0"/>
    <x v="0"/>
    <x v="1"/>
    <n v="0.5"/>
    <n v="0.5"/>
    <n v="0.5"/>
    <n v="0.5"/>
    <n v="0.5"/>
    <n v="0.5"/>
    <n v="0.25"/>
    <n v="0.25"/>
    <n v="0.5"/>
    <n v="0.17499999999999999"/>
    <n v="0.17499999999999999"/>
    <n v="0.87"/>
    <x v="0"/>
  </r>
  <r>
    <s v="2185799"/>
    <s v="207517012023135547"/>
    <s v="DF20227569133"/>
    <x v="246"/>
    <x v="281"/>
    <s v="AARON HUENCHUMIL"/>
    <s v="Cerro Moreno #1723"/>
    <s v="La Florida"/>
    <x v="0"/>
    <s v="No Cumple"/>
    <s v="No Cumple"/>
    <s v="No Aplica"/>
    <s v="No Aplica"/>
    <s v="No Aplica"/>
    <s v="No Aplica"/>
    <s v="Si"/>
    <s v="S/N"/>
    <s v="S/N"/>
    <s v="No Aplica"/>
    <s v="No Aplica"/>
    <s v="No Aplica"/>
    <s v="Cumple Parcialmente"/>
    <s v="Cumple Parcialmente"/>
    <s v="1-Cliente asegura nunca haber llamado a ENEL por algun problema de suministro"/>
    <x v="10"/>
    <x v="0"/>
    <x v="0"/>
    <x v="1"/>
    <n v="0"/>
    <n v="0"/>
    <n v="0.5"/>
    <n v="0.5"/>
    <n v="0.5"/>
    <n v="0.5"/>
    <n v="0.25"/>
    <n v="0.25"/>
    <n v="0.5"/>
    <n v="0.17499999999999999"/>
    <n v="0.17499999999999999"/>
    <n v="0.66999999999999993"/>
    <x v="0"/>
  </r>
  <r>
    <s v="2185794"/>
    <s v="207517012023134221"/>
    <s v="DF20227578071"/>
    <x v="246"/>
    <x v="299"/>
    <s v="AARON HUENCHUMIL"/>
    <s v="Cerro Moreno #1680"/>
    <s v="La Florida"/>
    <x v="0"/>
    <s v="Cumple"/>
    <s v="Cumple"/>
    <s v="No Aplica"/>
    <s v="No Aplica"/>
    <s v="Cumple"/>
    <s v="Cumple"/>
    <s v="Si"/>
    <s v="Purisima Gonzalez Abarca"/>
    <s v="983228655"/>
    <s v="Cumple"/>
    <s v="Cumple"/>
    <s v="Cumple"/>
    <s v="Cumple"/>
    <s v="Cumple"/>
    <s v="1-Cliente con suministro electrico normalizado"/>
    <x v="10"/>
    <x v="0"/>
    <x v="0"/>
    <x v="1"/>
    <n v="0.5"/>
    <n v="0.5"/>
    <n v="0.5"/>
    <n v="0.5"/>
    <n v="0.5"/>
    <n v="0.5"/>
    <n v="0.25"/>
    <n v="0.25"/>
    <n v="0.5"/>
    <n v="0.5"/>
    <n v="0.5"/>
    <n v="1"/>
    <x v="0"/>
  </r>
  <r>
    <s v="2185785"/>
    <s v="207517012023133206"/>
    <s v="DF20227576480"/>
    <x v="246"/>
    <x v="298"/>
    <s v="AARON HUENCHUMIL"/>
    <s v="Cerro Moreno #1645"/>
    <s v="La Florida"/>
    <x v="0"/>
    <s v="Cumple"/>
    <s v="Cumple"/>
    <s v="No Aplica"/>
    <s v="No Aplica"/>
    <s v="Cumple"/>
    <s v="Cumple"/>
    <s v="Si"/>
    <s v="Nicole Camara"/>
    <s v="947529420"/>
    <s v="Cumple"/>
    <s v="Cumple"/>
    <s v="Cumple"/>
    <s v="Cumple"/>
    <s v="Cumple"/>
    <s v="1-Cliente estubo desde el 13/12/23 hasta el 18/12/23 2-Cliente con suministro electrico normalizado a la fecha"/>
    <x v="10"/>
    <x v="0"/>
    <x v="0"/>
    <x v="1"/>
    <n v="0.5"/>
    <n v="0.5"/>
    <n v="0.5"/>
    <n v="0.5"/>
    <n v="0.5"/>
    <n v="0.5"/>
    <n v="0.25"/>
    <n v="0.25"/>
    <n v="0.5"/>
    <n v="0.5"/>
    <n v="0.5"/>
    <n v="1"/>
    <x v="0"/>
  </r>
  <r>
    <s v="2185777"/>
    <s v="207517012023132341"/>
    <s v="DF20227561133"/>
    <x v="246"/>
    <x v="278"/>
    <s v="AARON HUENCHUMIL"/>
    <s v="Cerro Moreno #1636"/>
    <s v="La Florid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5769"/>
    <s v="207517012023130601"/>
    <s v="DF20227568494"/>
    <x v="246"/>
    <x v="284"/>
    <s v="AARON HUENCHUMIL"/>
    <s v="Cerro Moreno #1523"/>
    <s v="La Florida"/>
    <x v="0"/>
    <s v="Cumple"/>
    <s v="Cumple"/>
    <s v="No Aplica"/>
    <s v="No Aplica"/>
    <s v="Cumple"/>
    <s v="Cumple"/>
    <s v="Si"/>
    <s v="Yudiza Gonzalez"/>
    <s v="931469560"/>
    <s v="Cumple"/>
    <s v="Cumple"/>
    <s v="Cumple"/>
    <s v="Cumple"/>
    <s v="Cumple"/>
    <s v="1-Cliente con suministro electrico normalizado  2-Acometida con reparacion provisoria (union)"/>
    <x v="10"/>
    <x v="0"/>
    <x v="0"/>
    <x v="1"/>
    <n v="0.5"/>
    <n v="0.5"/>
    <n v="0.5"/>
    <n v="0.5"/>
    <n v="0.5"/>
    <n v="0.5"/>
    <n v="0.25"/>
    <n v="0.25"/>
    <n v="0.5"/>
    <n v="0.5"/>
    <n v="0.5"/>
    <n v="1"/>
    <x v="0"/>
  </r>
  <r>
    <s v="2185763"/>
    <s v="207617012023130621"/>
    <s v="DF20227566188"/>
    <x v="246"/>
    <x v="275"/>
    <s v="Cristobal toro"/>
    <s v="Los daneses 11234"/>
    <s v="La Florida"/>
    <x v="0"/>
    <s v="Cumple"/>
    <s v="Cumple"/>
    <s v="No Aplica"/>
    <s v="No Aplica"/>
    <s v="Cumple"/>
    <s v="Cumple"/>
    <s v="No"/>
    <s v="S/N"/>
    <s v="S/N"/>
    <s v="No Aplica"/>
    <s v="No Aplica"/>
    <s v="No Aplica"/>
    <s v="No Cumple"/>
    <s v="No Cumple"/>
    <s v="Falta maxima de fotos exigidas . Sin acceso a psaje , porton cerrado ."/>
    <x v="10"/>
    <x v="0"/>
    <x v="0"/>
    <x v="1"/>
    <n v="0.5"/>
    <n v="0.5"/>
    <n v="0.5"/>
    <n v="0.5"/>
    <n v="0.5"/>
    <n v="0.5"/>
    <n v="0.25"/>
    <n v="0.25"/>
    <n v="0.5"/>
    <n v="0"/>
    <n v="0"/>
    <n v="0.8"/>
    <x v="0"/>
  </r>
  <r>
    <s v="2185759"/>
    <s v="207517012023125652"/>
    <s v="DF20227568296"/>
    <x v="246"/>
    <x v="284"/>
    <s v="AARON HUENCHUMIL"/>
    <s v="Cerro Moreno #1521"/>
    <s v="La Florida"/>
    <x v="0"/>
    <s v="Cumple"/>
    <s v="Cumple"/>
    <s v="No Aplica"/>
    <s v="No Aplica"/>
    <s v="Cumple"/>
    <s v="Cumple"/>
    <s v="Si"/>
    <s v="Patricio Esquivel"/>
    <s v="959837370"/>
    <s v="Cumple"/>
    <s v="Cumple"/>
    <s v="Cumple"/>
    <s v="Cumple"/>
    <s v="Cumple"/>
    <s v="1-Cliente con suministro electrico normalizado"/>
    <x v="10"/>
    <x v="0"/>
    <x v="0"/>
    <x v="1"/>
    <n v="0.5"/>
    <n v="0.5"/>
    <n v="0.5"/>
    <n v="0.5"/>
    <n v="0.5"/>
    <n v="0.5"/>
    <n v="0.25"/>
    <n v="0.25"/>
    <n v="0.5"/>
    <n v="0.5"/>
    <n v="0.5"/>
    <n v="1"/>
    <x v="0"/>
  </r>
  <r>
    <s v="2185744"/>
    <s v="207617012023122128"/>
    <s v="DF20227583352"/>
    <x v="246"/>
    <x v="288"/>
    <s v="Cristobal toro"/>
    <s v="Los aprendices 10450"/>
    <s v="La Florida"/>
    <x v="0"/>
    <s v="Cumple"/>
    <s v="Cumple"/>
    <s v="No Aplica"/>
    <s v="No Aplica"/>
    <s v="Cumple"/>
    <s v="Cumple"/>
    <s v="No"/>
    <s v="S/N"/>
    <s v="S/N"/>
    <s v="No Aplica"/>
    <s v="No Aplica"/>
    <s v="No Aplica"/>
    <s v="Cumple"/>
    <s v="Cumple"/>
    <s v="Fotos cumplen , pero no las puedo descargar del sistema . Sin acceso a pasaje , porton cerrado"/>
    <x v="10"/>
    <x v="0"/>
    <x v="0"/>
    <x v="1"/>
    <n v="0.5"/>
    <n v="0.5"/>
    <n v="0.5"/>
    <n v="0.5"/>
    <n v="0.5"/>
    <n v="0.5"/>
    <n v="0.25"/>
    <n v="0.25"/>
    <n v="0.5"/>
    <n v="0.5"/>
    <n v="0.5"/>
    <n v="1"/>
    <x v="0"/>
  </r>
  <r>
    <s v="2185722"/>
    <s v="207617012023115414"/>
    <s v="DF20227563708"/>
    <x v="246"/>
    <x v="285"/>
    <s v="Cristobal toro"/>
    <s v="Liquidambar 3409"/>
    <s v="La Florida"/>
    <x v="0"/>
    <s v="Cumple"/>
    <s v="Cumple"/>
    <s v="No Aplica"/>
    <s v="No Aplica"/>
    <s v="Cumple"/>
    <s v="Cumple"/>
    <s v="No"/>
    <s v="S/N"/>
    <s v="S/N"/>
    <s v="No Aplica"/>
    <s v="No Aplica"/>
    <s v="No Aplica"/>
    <s v="No Cumple"/>
    <s v="No Cumple"/>
    <s v="Sin moradores , no se toman fotografias , vecinos molestos  ( desconfian de visita ). Falta maxima de fotos exigidas"/>
    <x v="10"/>
    <x v="0"/>
    <x v="0"/>
    <x v="1"/>
    <n v="0.5"/>
    <n v="0.5"/>
    <n v="0.5"/>
    <n v="0.5"/>
    <n v="0.5"/>
    <n v="0.5"/>
    <n v="0.25"/>
    <n v="0.25"/>
    <n v="0.5"/>
    <n v="0"/>
    <n v="0"/>
    <n v="0.8"/>
    <x v="0"/>
  </r>
  <r>
    <s v="2185715"/>
    <s v="207617012023114012"/>
    <s v="DF20227563106"/>
    <x v="246"/>
    <x v="285"/>
    <s v="Cristobal toro"/>
    <s v="Los crisantemos 6998"/>
    <s v="La Florida"/>
    <x v="0"/>
    <s v="Cumple"/>
    <s v="Cumple"/>
    <s v="No Aplica"/>
    <s v="No Aplica"/>
    <s v="Cumple"/>
    <s v="Cumple"/>
    <s v="No"/>
    <s v="S/N"/>
    <s v="S/N"/>
    <s v="No Aplica"/>
    <s v="No Aplica"/>
    <s v="No Aplica"/>
    <s v="Cumple"/>
    <s v="Cumple Parcialmente"/>
    <s v="Falta mayor data en fotos . Recibe cliente , pero no puede atender ya q ue va de salida . Para prevenir problemas no se toman mas fotos"/>
    <x v="10"/>
    <x v="0"/>
    <x v="0"/>
    <x v="1"/>
    <n v="0.5"/>
    <n v="0.5"/>
    <n v="0.5"/>
    <n v="0.5"/>
    <n v="0.5"/>
    <n v="0.5"/>
    <n v="0.25"/>
    <n v="0.25"/>
    <n v="0.5"/>
    <n v="0.5"/>
    <n v="0.17499999999999999"/>
    <n v="0.93500000000000005"/>
    <x v="0"/>
  </r>
  <r>
    <s v="2185706"/>
    <s v="207617012023112428"/>
    <s v="DF20227574280"/>
    <x v="246"/>
    <x v="272"/>
    <s v="Cristobal toro"/>
    <s v="Los aromos 7127"/>
    <s v="La Florida"/>
    <x v="0"/>
    <s v="Cumple"/>
    <s v="Cumple"/>
    <s v="No Aplica"/>
    <s v="No Aplica"/>
    <s v="Cumple"/>
    <s v="Cumple"/>
    <s v="Si"/>
    <s v="Delma silva"/>
    <s v="98600406"/>
    <s v="Cumple"/>
    <s v="Cumple"/>
    <s v="Cumple"/>
    <s v="Cumple"/>
    <s v="Cumple"/>
    <s v="Se verifica , sin mayor observacion"/>
    <x v="10"/>
    <x v="0"/>
    <x v="0"/>
    <x v="1"/>
    <n v="0.5"/>
    <n v="0.5"/>
    <n v="0.5"/>
    <n v="0.5"/>
    <n v="0.5"/>
    <n v="0.5"/>
    <n v="0.25"/>
    <n v="0.25"/>
    <n v="0.5"/>
    <n v="0.5"/>
    <n v="0.5"/>
    <n v="1"/>
    <x v="0"/>
  </r>
  <r>
    <s v="2185702"/>
    <s v="207617012023112042"/>
    <s v="DF20227563726"/>
    <x v="246"/>
    <x v="285"/>
    <s v="Cristobal toro"/>
    <s v="Los aromos 7161"/>
    <s v="La Florida"/>
    <x v="0"/>
    <s v="Cumple"/>
    <s v="Cumple"/>
    <s v="No Aplica"/>
    <s v="No Aplica"/>
    <s v="Cumple"/>
    <s v="Cumple"/>
    <s v="No"/>
    <s v="S/N"/>
    <s v="S/N"/>
    <s v="No Aplica"/>
    <s v="No Aplica"/>
    <s v="No Aplica"/>
    <s v="No Cumple"/>
    <s v="No Cumple"/>
    <s v="Problema externo , AP."/>
    <x v="10"/>
    <x v="0"/>
    <x v="0"/>
    <x v="1"/>
    <n v="0.5"/>
    <n v="0.5"/>
    <n v="0.5"/>
    <n v="0.5"/>
    <n v="0.5"/>
    <n v="0.5"/>
    <n v="0.25"/>
    <n v="0.25"/>
    <n v="0.5"/>
    <n v="0"/>
    <n v="0"/>
    <n v="0.8"/>
    <x v="0"/>
  </r>
  <r>
    <s v="2185678"/>
    <s v="207617012023110328"/>
    <s v="DF20227582881"/>
    <x v="246"/>
    <x v="288"/>
    <s v="Cristobal toro"/>
    <s v="Los aromos 7082"/>
    <s v="La Florida"/>
    <x v="0"/>
    <s v="Cumple"/>
    <s v="Cumple"/>
    <s v="No Aplica"/>
    <s v="No Aplica"/>
    <s v="Cumple"/>
    <s v="Cumple"/>
    <s v="No"/>
    <s v="S/N"/>
    <s v="S/N"/>
    <s v="No Aplica"/>
    <s v="No Aplica"/>
    <s v="No Aplica"/>
    <s v="Cumple"/>
    <s v="Cumple"/>
    <s v="Problema externo poste dañado"/>
    <x v="10"/>
    <x v="0"/>
    <x v="0"/>
    <x v="1"/>
    <n v="0.5"/>
    <n v="0.5"/>
    <n v="0.5"/>
    <n v="0.5"/>
    <n v="0.5"/>
    <n v="0.5"/>
    <n v="0.25"/>
    <n v="0.25"/>
    <n v="0.5"/>
    <n v="0.5"/>
    <n v="0.5"/>
    <n v="1"/>
    <x v="0"/>
  </r>
  <r>
    <s v="2185677"/>
    <s v="207617012023110119"/>
    <s v="DF20227582587"/>
    <x v="246"/>
    <x v="301"/>
    <s v="Cristobal toro"/>
    <s v="Los aromos 7079"/>
    <s v="La Florida"/>
    <x v="0"/>
    <s v="Cumple"/>
    <s v="Cumple"/>
    <s v="No Aplica"/>
    <s v="No Aplica"/>
    <s v="Cumple"/>
    <s v="Cumple"/>
    <s v="No"/>
    <s v="S/N"/>
    <s v="S/N"/>
    <s v="No Aplica"/>
    <s v="No Aplica"/>
    <s v="No Aplica"/>
    <s v="Cumple"/>
    <s v="Cumple"/>
    <s v="Problema externo , poste chocado . Solucionado"/>
    <x v="10"/>
    <x v="0"/>
    <x v="0"/>
    <x v="1"/>
    <n v="0.5"/>
    <n v="0.5"/>
    <n v="0.5"/>
    <n v="0.5"/>
    <n v="0.5"/>
    <n v="0.5"/>
    <n v="0.25"/>
    <n v="0.25"/>
    <n v="0.5"/>
    <n v="0.5"/>
    <n v="0.5"/>
    <n v="1"/>
    <x v="0"/>
  </r>
  <r>
    <s v="2185674"/>
    <s v="207617012023105229"/>
    <s v="DF20227587538"/>
    <x v="246"/>
    <x v="286"/>
    <s v="Cristobal toro"/>
    <s v="Los cactus 1831"/>
    <s v="La Florida"/>
    <x v="0"/>
    <s v="Cumple"/>
    <s v="Cumple"/>
    <s v="No Aplica"/>
    <s v="No Aplica"/>
    <s v="Cumple"/>
    <s v="Cumple"/>
    <s v="No"/>
    <s v="S/N"/>
    <s v="S/N"/>
    <s v="No Aplica"/>
    <s v="No Aplica"/>
    <s v="No Aplica"/>
    <s v="No Cumple"/>
    <s v="No Cumple"/>
    <s v="Falta maxima de fotos exigidas . Sin moradores , local comercial"/>
    <x v="10"/>
    <x v="0"/>
    <x v="0"/>
    <x v="1"/>
    <n v="0.5"/>
    <n v="0.5"/>
    <n v="0.5"/>
    <n v="0.5"/>
    <n v="0.5"/>
    <n v="0.5"/>
    <n v="0.25"/>
    <n v="0.25"/>
    <n v="0.5"/>
    <n v="0"/>
    <n v="0"/>
    <n v="0.8"/>
    <x v="0"/>
  </r>
  <r>
    <s v="2185672"/>
    <s v="207617012023104607"/>
    <s v="DF20227587608"/>
    <x v="246"/>
    <x v="286"/>
    <s v="Cristobal toro"/>
    <s v="Los bambues 6834"/>
    <s v="La Florida"/>
    <x v="0"/>
    <s v="Cumple"/>
    <s v="Cumple"/>
    <s v="No Cumple"/>
    <s v="No Cumple"/>
    <s v="Cumple"/>
    <s v="Cumple"/>
    <s v="No"/>
    <s v="S/N"/>
    <s v="S/N"/>
    <s v="No Aplica"/>
    <s v="No Aplica"/>
    <s v="No Aplica"/>
    <s v="Cumple"/>
    <s v="Cumple"/>
    <s v="Sin moradores , linea de distribucion"/>
    <x v="10"/>
    <x v="0"/>
    <x v="0"/>
    <x v="1"/>
    <n v="0.5"/>
    <n v="0.5"/>
    <n v="0"/>
    <n v="0"/>
    <n v="0.5"/>
    <n v="0.5"/>
    <n v="0.25"/>
    <n v="0.25"/>
    <n v="0.5"/>
    <n v="0.5"/>
    <n v="0.5"/>
    <n v="0.7"/>
    <x v="0"/>
  </r>
  <r>
    <s v="2185670"/>
    <s v="207617012023104342"/>
    <s v="DF20227582290"/>
    <x v="246"/>
    <x v="301"/>
    <s v="Cristobal toro"/>
    <s v="Los bambues 6851"/>
    <s v="La Florida"/>
    <x v="0"/>
    <s v="Cumple"/>
    <s v="Cumple"/>
    <s v="No Aplica"/>
    <s v="No Aplica"/>
    <s v="Cumple"/>
    <s v="Cumple"/>
    <s v="No"/>
    <s v="S/N"/>
    <s v="S/N"/>
    <s v="No Aplica"/>
    <s v="No Aplica"/>
    <s v="No Aplica"/>
    <s v="Cumple"/>
    <s v="Cumple"/>
    <s v="Problema externo TD , guitarron"/>
    <x v="10"/>
    <x v="0"/>
    <x v="0"/>
    <x v="1"/>
    <n v="0.5"/>
    <n v="0.5"/>
    <n v="0.5"/>
    <n v="0.5"/>
    <n v="0.5"/>
    <n v="0.5"/>
    <n v="0.25"/>
    <n v="0.25"/>
    <n v="0.5"/>
    <n v="0.5"/>
    <n v="0.5"/>
    <n v="1"/>
    <x v="0"/>
  </r>
  <r>
    <s v="2187181"/>
    <s v="207618012023164610"/>
    <s v="DF20227575652"/>
    <x v="247"/>
    <x v="295"/>
    <s v="Cristobal toro"/>
    <s v="Llico 405"/>
    <s v="San Joaquín"/>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0"/>
  </r>
  <r>
    <s v="2187180"/>
    <s v="207618012023164359"/>
    <s v="DF20227573499"/>
    <x v="247"/>
    <x v="272"/>
    <s v="Cristobal toro"/>
    <s v="Llico 381"/>
    <s v="San Joaquín"/>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7177"/>
    <s v="207518012023163842"/>
    <s v="DF20227587640"/>
    <x v="247"/>
    <x v="286"/>
    <s v="AARON HUENCHUMIL"/>
    <s v="2 Norte #176"/>
    <s v="La Granja"/>
    <x v="0"/>
    <s v="Cumple"/>
    <s v="Cumple"/>
    <s v="No Aplica"/>
    <s v="No Aplica"/>
    <s v="Cumple"/>
    <s v="Cumple"/>
    <s v="No"/>
    <s v="S/N"/>
    <s v="S/N"/>
    <s v="No Aplica"/>
    <s v="No Aplica"/>
    <s v="No Aplica"/>
    <s v="Cumple"/>
    <s v="Cumple"/>
    <s v="1-Cliente no se encuentra en domicilio  2-Acometida reparada provisorio con union (colcha)"/>
    <x v="10"/>
    <x v="0"/>
    <x v="0"/>
    <x v="1"/>
    <n v="0.5"/>
    <n v="0.5"/>
    <n v="0.5"/>
    <n v="0.5"/>
    <n v="0.5"/>
    <n v="0.5"/>
    <n v="0.25"/>
    <n v="0.25"/>
    <n v="0.5"/>
    <n v="0.5"/>
    <n v="0.5"/>
    <n v="1"/>
    <x v="0"/>
  </r>
  <r>
    <s v="2187163"/>
    <s v="207518012023162830"/>
    <s v="DF20227583519"/>
    <x v="247"/>
    <x v="288"/>
    <s v="AARON HUENCHUMIL"/>
    <s v="17 Poniente #8188"/>
    <s v="La Granja"/>
    <x v="0"/>
    <s v="Cumple"/>
    <s v="Cumple"/>
    <s v="No Aplica"/>
    <s v="No Aplica"/>
    <s v="Cumple"/>
    <s v="Cumple"/>
    <s v="Si"/>
    <s v="S/N"/>
    <s v="S/N"/>
    <s v="Cumple"/>
    <s v="Cumple"/>
    <s v="Cumple"/>
    <s v="Cumple Mayormente"/>
    <s v="Cumple"/>
    <s v="1-Cliente con suministro electrico normal"/>
    <x v="10"/>
    <x v="0"/>
    <x v="0"/>
    <x v="1"/>
    <n v="0.5"/>
    <n v="0.5"/>
    <n v="0.5"/>
    <n v="0.5"/>
    <n v="0.5"/>
    <n v="0.5"/>
    <n v="0.25"/>
    <n v="0.25"/>
    <n v="0.5"/>
    <n v="0.32500000000000001"/>
    <n v="0.5"/>
    <n v="0.96500000000000008"/>
    <x v="0"/>
  </r>
  <r>
    <s v="2187154"/>
    <s v="207518012023161850"/>
    <s v="DF20227564593"/>
    <x v="247"/>
    <x v="274"/>
    <s v="AARON HUENCHUMIL"/>
    <s v="13 Poniente #8054"/>
    <s v="La Granja"/>
    <x v="0"/>
    <s v="Cumple"/>
    <s v="Cumple"/>
    <s v="No Aplica"/>
    <s v="No Aplica"/>
    <s v="Cumple"/>
    <s v="Cumple"/>
    <s v="No"/>
    <s v="S/N"/>
    <s v="S/N"/>
    <s v="No Aplica"/>
    <s v="No Aplica"/>
    <s v="No Aplica"/>
    <s v="Cumple"/>
    <s v="Cumple"/>
    <s v="1-Se evita tonar fotografias debido a sector con venta de drogas"/>
    <x v="10"/>
    <x v="0"/>
    <x v="0"/>
    <x v="1"/>
    <n v="0.5"/>
    <n v="0.5"/>
    <n v="0.5"/>
    <n v="0.5"/>
    <n v="0.5"/>
    <n v="0.5"/>
    <n v="0.25"/>
    <n v="0.25"/>
    <n v="0.5"/>
    <n v="0.5"/>
    <n v="0.5"/>
    <n v="1"/>
    <x v="0"/>
  </r>
  <r>
    <s v="2187147"/>
    <s v="207518012023160421"/>
    <s v="DF20227568773"/>
    <x v="247"/>
    <x v="281"/>
    <s v="AARON HUENCHUMIL"/>
    <s v="5 Norte #366"/>
    <s v="La Granja"/>
    <x v="0"/>
    <s v="Cumple"/>
    <s v="Cumple"/>
    <s v="No Aplica"/>
    <s v="No Aplica"/>
    <s v="Cumple"/>
    <s v="Cumple"/>
    <s v="Si"/>
    <s v="Lisandro Troncoso"/>
    <s v="993112872"/>
    <s v="Cumple"/>
    <s v="Cumple"/>
    <s v="Cumple"/>
    <s v="Cumple"/>
    <s v="Cumple"/>
    <s v="1-Cliente con suministro electrico normalizado"/>
    <x v="10"/>
    <x v="0"/>
    <x v="0"/>
    <x v="1"/>
    <n v="0.5"/>
    <n v="0.5"/>
    <n v="0.5"/>
    <n v="0.5"/>
    <n v="0.5"/>
    <n v="0.5"/>
    <n v="0.25"/>
    <n v="0.25"/>
    <n v="0.5"/>
    <n v="0.5"/>
    <n v="0.5"/>
    <n v="1"/>
    <x v="0"/>
  </r>
  <r>
    <s v="2187137"/>
    <s v="207518012023155426"/>
    <s v="DF20227569331"/>
    <x v="247"/>
    <x v="281"/>
    <s v="AARON HUENCHUMIL"/>
    <s v="5 Norte #414"/>
    <s v="La Granja"/>
    <x v="0"/>
    <s v="Cumple"/>
    <s v="Cumple"/>
    <s v="No Aplica"/>
    <s v="No Aplica"/>
    <s v="Cumple"/>
    <s v="Cumple"/>
    <s v="Si"/>
    <s v="Luis Peña"/>
    <s v="S/N"/>
    <s v="Cumple"/>
    <s v="Cumple"/>
    <s v="Cumple"/>
    <s v="Cumple"/>
    <s v="Cumple"/>
    <s v="1-Cliente con suministro electrico normalizado  2-Cliente comenta que union (colcha) en acometida es de mucho tiempo atras"/>
    <x v="10"/>
    <x v="0"/>
    <x v="0"/>
    <x v="1"/>
    <n v="0.5"/>
    <n v="0.5"/>
    <n v="0.5"/>
    <n v="0.5"/>
    <n v="0.5"/>
    <n v="0.5"/>
    <n v="0.25"/>
    <n v="0.25"/>
    <n v="0.5"/>
    <n v="0.5"/>
    <n v="0.5"/>
    <n v="1"/>
    <x v="0"/>
  </r>
  <r>
    <s v="2187131"/>
    <s v="207618012023154950"/>
    <s v="DF20227562081"/>
    <x v="247"/>
    <x v="277"/>
    <s v="Cristobal toro"/>
    <s v="Logroño 6263"/>
    <s v="San Joaquín"/>
    <x v="0"/>
    <s v="Cumple"/>
    <s v="Cumple"/>
    <s v="No Aplica"/>
    <s v="No Aplica"/>
    <s v="Cumple"/>
    <s v="Cumple"/>
    <s v="No"/>
    <s v="S/N"/>
    <s v="S/N"/>
    <s v="No Aplica"/>
    <s v="No Aplica"/>
    <s v="No Aplica"/>
    <s v="Cumple"/>
    <s v="Cumple"/>
    <s v="Problema externo , variacion de voltaje"/>
    <x v="10"/>
    <x v="0"/>
    <x v="0"/>
    <x v="1"/>
    <n v="0.5"/>
    <n v="0.5"/>
    <n v="0.5"/>
    <n v="0.5"/>
    <n v="0.5"/>
    <n v="0.5"/>
    <n v="0.25"/>
    <n v="0.25"/>
    <n v="0.5"/>
    <n v="0.5"/>
    <n v="0.5"/>
    <n v="1"/>
    <x v="0"/>
  </r>
  <r>
    <s v="2187129"/>
    <s v="207618012023154742"/>
    <s v="DF20227560463"/>
    <x v="247"/>
    <x v="282"/>
    <s v="Cristobal toro"/>
    <s v="Logroño 6263"/>
    <s v="San Joaquín"/>
    <x v="0"/>
    <s v="Cumple"/>
    <s v="Cumple"/>
    <s v="No Aplica"/>
    <s v="No Aplica"/>
    <s v="Cumple"/>
    <s v="Cumple"/>
    <s v="No"/>
    <s v="S/N"/>
    <s v="S/N"/>
    <s v="No Aplica"/>
    <s v="No Aplica"/>
    <s v="No Aplica"/>
    <s v="Cumple"/>
    <s v="Cumple"/>
    <s v="Sector con variacion de voltaje"/>
    <x v="10"/>
    <x v="0"/>
    <x v="0"/>
    <x v="1"/>
    <n v="0.5"/>
    <n v="0.5"/>
    <n v="0.5"/>
    <n v="0.5"/>
    <n v="0.5"/>
    <n v="0.5"/>
    <n v="0.25"/>
    <n v="0.25"/>
    <n v="0.5"/>
    <n v="0.5"/>
    <n v="0.5"/>
    <n v="1"/>
    <x v="0"/>
  </r>
  <r>
    <s v="2187124"/>
    <s v="207518012023153613"/>
    <s v="DF20227569808"/>
    <x v="247"/>
    <x v="283"/>
    <s v="AARON HUENCHUMIL"/>
    <s v="13 Oriente #6436"/>
    <s v="La Granja"/>
    <x v="0"/>
    <s v="Cumple"/>
    <s v="Cumple"/>
    <s v="No Aplica"/>
    <s v="No Aplica"/>
    <s v="No Aplica"/>
    <s v="No Aplica"/>
    <s v="No"/>
    <s v="S/N"/>
    <s v="S/N"/>
    <s v="No Aplica"/>
    <s v="No Aplica"/>
    <s v="No Aplica"/>
    <s v="Cumple"/>
    <s v="Cumple"/>
    <s v="1-Pasaje cerrado, no se logra acceso"/>
    <x v="10"/>
    <x v="0"/>
    <x v="0"/>
    <x v="1"/>
    <n v="0.5"/>
    <n v="0.5"/>
    <n v="0.5"/>
    <n v="0.5"/>
    <n v="0.5"/>
    <n v="0.5"/>
    <n v="0.25"/>
    <n v="0.25"/>
    <n v="0.5"/>
    <n v="0.5"/>
    <n v="0.5"/>
    <n v="1"/>
    <x v="0"/>
  </r>
  <r>
    <s v="2186907"/>
    <s v="207518012023152052"/>
    <s v="DF20227580752"/>
    <x v="247"/>
    <x v="292"/>
    <s v="AARON HUENCHUMIL"/>
    <s v="20 Oriente #6402"/>
    <s v="La Granja"/>
    <x v="0"/>
    <s v="Cumple"/>
    <s v="Cumple"/>
    <s v="No Cumple"/>
    <s v="No Cumple"/>
    <s v="No Aplica"/>
    <s v="No Aplica"/>
    <s v="No"/>
    <s v="S/N"/>
    <s v="S/N"/>
    <s v="No Aplica"/>
    <s v="No Aplica"/>
    <s v="No Aplica"/>
    <s v="Cumple Parcialmente"/>
    <s v="Cumple"/>
    <s v="1-Cliente no se encuentra en domicilio  2-No declara codigo de material utilizado, ni describe su uso  3-No existen fotografias de empalme abierto"/>
    <x v="10"/>
    <x v="0"/>
    <x v="0"/>
    <x v="1"/>
    <n v="0.5"/>
    <n v="0.5"/>
    <n v="0"/>
    <n v="0"/>
    <n v="0.5"/>
    <n v="0.5"/>
    <n v="0.25"/>
    <n v="0.25"/>
    <n v="0.5"/>
    <n v="0.17499999999999999"/>
    <n v="0.5"/>
    <n v="0.63500000000000001"/>
    <x v="0"/>
  </r>
  <r>
    <s v="2186902"/>
    <s v="207518012023151123"/>
    <s v="DF20227568890"/>
    <x v="247"/>
    <x v="281"/>
    <s v="AARON HUENCHUMIL"/>
    <s v="20 Oriente #6455"/>
    <s v="La Granja"/>
    <x v="0"/>
    <s v="Cumple"/>
    <s v="Cumple"/>
    <s v="No Aplica"/>
    <s v="No Aplica"/>
    <s v="Cumple"/>
    <s v="Cumple"/>
    <s v="Si"/>
    <s v="Javiera Morales"/>
    <s v="97996334"/>
    <s v="Cumple"/>
    <s v="Cumple"/>
    <s v="Cumple"/>
    <s v="Cumple"/>
    <s v="Cumple"/>
    <s v="1-Cliente con suministro electrico normalizado"/>
    <x v="10"/>
    <x v="0"/>
    <x v="0"/>
    <x v="1"/>
    <n v="0.5"/>
    <n v="0.5"/>
    <n v="0.5"/>
    <n v="0.5"/>
    <n v="0.5"/>
    <n v="0.5"/>
    <n v="0.25"/>
    <n v="0.25"/>
    <n v="0.5"/>
    <n v="0.5"/>
    <n v="0.5"/>
    <n v="1"/>
    <x v="0"/>
  </r>
  <r>
    <s v="2186894"/>
    <s v="207518012023145942"/>
    <s v="DF20227563134"/>
    <x v="247"/>
    <x v="285"/>
    <s v="AARON HUENCHUMIL"/>
    <s v="28 Oriente #6555"/>
    <s v="La Granja"/>
    <x v="0"/>
    <s v="Cumple"/>
    <s v="Cumple"/>
    <s v="No Aplica"/>
    <s v="No Aplica"/>
    <s v="Cumple"/>
    <s v="Cumple"/>
    <s v="No"/>
    <s v="S/N"/>
    <s v="S/N"/>
    <s v="No Aplica"/>
    <s v="No Aplica"/>
    <s v="No Aplica"/>
    <s v="Cumple"/>
    <s v="Cumple"/>
    <s v="1- Cliente no se encuentra en domicilio  2-Caja B.T sin tapa"/>
    <x v="10"/>
    <x v="0"/>
    <x v="0"/>
    <x v="1"/>
    <n v="0.5"/>
    <n v="0.5"/>
    <n v="0.5"/>
    <n v="0.5"/>
    <n v="0.5"/>
    <n v="0.5"/>
    <n v="0.25"/>
    <n v="0.25"/>
    <n v="0.5"/>
    <n v="0.5"/>
    <n v="0.5"/>
    <n v="1"/>
    <x v="0"/>
  </r>
  <r>
    <s v="2186848"/>
    <s v="207618012023134330"/>
    <s v="DF20227583545"/>
    <x v="247"/>
    <x v="288"/>
    <s v="Cristobal toro"/>
    <s v="Mellahue 264"/>
    <s v="San Joaquín"/>
    <x v="0"/>
    <s v="Cumple"/>
    <s v="Cumple"/>
    <s v="No Aplica"/>
    <s v="No Aplica"/>
    <s v="Cumple"/>
    <s v="Cumple"/>
    <s v="No"/>
    <s v="S/N"/>
    <s v="S/N"/>
    <s v="No Aplica"/>
    <s v="No Aplica"/>
    <s v="No Aplica"/>
    <s v="Cumple Parcialmente"/>
    <s v="Cumple"/>
    <s v="Fotos borrosas y no muy detalladas . Sin moradores"/>
    <x v="10"/>
    <x v="0"/>
    <x v="0"/>
    <x v="1"/>
    <n v="0.5"/>
    <n v="0.5"/>
    <n v="0.5"/>
    <n v="0.5"/>
    <n v="0.5"/>
    <n v="0.5"/>
    <n v="0.25"/>
    <n v="0.25"/>
    <n v="0.5"/>
    <n v="0.17499999999999999"/>
    <n v="0.5"/>
    <n v="0.93500000000000005"/>
    <x v="0"/>
  </r>
  <r>
    <s v="2186840"/>
    <s v="207518012023133050"/>
    <s v="DF20227574470"/>
    <x v="247"/>
    <x v="272"/>
    <s v="AARON HUENCHUMIL"/>
    <s v="2 Norte #0935"/>
    <s v="La Granja"/>
    <x v="0"/>
    <s v="Cumple"/>
    <s v="Cumple"/>
    <s v="No Aplica"/>
    <s v="No Aplica"/>
    <s v="Cumple"/>
    <s v="Cumple"/>
    <s v="No"/>
    <s v="S/N"/>
    <s v="S/N"/>
    <s v="No Aplica"/>
    <s v="No Aplica"/>
    <s v="No Aplica"/>
    <s v="Cumple"/>
    <s v="Cumple"/>
    <s v="1-Cliente no se encuentra en domicilio  2- Acometida reparada de forma provisoria con Union y a baja altura  3-Caja B.T sin tapa"/>
    <x v="10"/>
    <x v="0"/>
    <x v="0"/>
    <x v="1"/>
    <n v="0.5"/>
    <n v="0.5"/>
    <n v="0.5"/>
    <n v="0.5"/>
    <n v="0.5"/>
    <n v="0.5"/>
    <n v="0.25"/>
    <n v="0.25"/>
    <n v="0.5"/>
    <n v="0.5"/>
    <n v="0.5"/>
    <n v="1"/>
    <x v="0"/>
  </r>
  <r>
    <s v="2186835"/>
    <s v="207518012023131754"/>
    <s v="DF20227571671"/>
    <x v="247"/>
    <x v="273"/>
    <s v="AARON HUENCHUMIL"/>
    <s v="2 Sur #545"/>
    <s v="La Granja"/>
    <x v="0"/>
    <s v="Cumple"/>
    <s v="Cumple"/>
    <s v="No Aplica"/>
    <s v="No Aplica"/>
    <s v="Cumple"/>
    <s v="Cumple"/>
    <s v="No"/>
    <s v="S/N"/>
    <s v="S/N"/>
    <s v="No Aplica"/>
    <s v="No Aplica"/>
    <s v="No Aplica"/>
    <s v="Cumple"/>
    <s v="Cumple"/>
    <s v="1-Poste M.T ubicado interseccion de SAN GREGORIO/CARDENAL RAUL SILVA ENRIQUE se encuentra normalizado"/>
    <x v="10"/>
    <x v="0"/>
    <x v="0"/>
    <x v="1"/>
    <n v="0.5"/>
    <n v="0.5"/>
    <n v="0.5"/>
    <n v="0.5"/>
    <n v="0.5"/>
    <n v="0.5"/>
    <n v="0.25"/>
    <n v="0.25"/>
    <n v="0.5"/>
    <n v="0.5"/>
    <n v="0.5"/>
    <n v="1"/>
    <x v="0"/>
  </r>
  <r>
    <s v="2186827"/>
    <s v="207518012023130525"/>
    <s v="DF20227578425"/>
    <x v="247"/>
    <x v="299"/>
    <s v="AARON HUENCHUMIL"/>
    <s v="3 Oriente #8457"/>
    <s v="La Granja"/>
    <x v="0"/>
    <s v="Cumple"/>
    <s v="Cumple"/>
    <s v="Cumple"/>
    <s v="Cumple"/>
    <s v="Cumple"/>
    <s v="Cumple"/>
    <s v="No"/>
    <s v="S/N"/>
    <s v="S/N"/>
    <s v="No Aplica"/>
    <s v="No Aplica"/>
    <s v="No Aplica"/>
    <s v="Cumple"/>
    <s v="Cumple"/>
    <s v="1-Cliente no se encuentra en domicilio  2-Falta instalacion de poste particular para recibir acometida, ya que se encuentra sujeta a ramas de arbol  3-Acometida reparada de forma provisoria con union"/>
    <x v="10"/>
    <x v="0"/>
    <x v="0"/>
    <x v="1"/>
    <n v="0.5"/>
    <n v="0.5"/>
    <n v="0.5"/>
    <n v="0.5"/>
    <n v="0.5"/>
    <n v="0.5"/>
    <n v="0.25"/>
    <n v="0.25"/>
    <n v="0.5"/>
    <n v="0.5"/>
    <n v="0.5"/>
    <n v="1"/>
    <x v="0"/>
  </r>
  <r>
    <s v="2186813"/>
    <s v="207618012023124459"/>
    <s v="DF20227580802"/>
    <x v="247"/>
    <x v="292"/>
    <s v="Cristobal toro"/>
    <s v="Metal rojo 6283"/>
    <s v="San Joaquín"/>
    <x v="0"/>
    <s v="Cumple"/>
    <s v="Cumple"/>
    <s v="No Aplica"/>
    <s v="No Aplica"/>
    <s v="Cumple"/>
    <s v="Cumple"/>
    <s v="No"/>
    <s v="S/N"/>
    <s v="S/N"/>
    <s v="No Aplica"/>
    <s v="No Aplica"/>
    <s v="No Aplica"/>
    <s v="Cumple"/>
    <s v="Cumple"/>
    <s v="Pasaje hostil , vecinos y perros sueltos incomodan paso . Sobre todo para tomar fotografias , sin moradores"/>
    <x v="10"/>
    <x v="0"/>
    <x v="0"/>
    <x v="1"/>
    <n v="0.5"/>
    <n v="0.5"/>
    <n v="0.5"/>
    <n v="0.5"/>
    <n v="0.5"/>
    <n v="0.5"/>
    <n v="0.25"/>
    <n v="0.25"/>
    <n v="0.5"/>
    <n v="0.5"/>
    <n v="0.5"/>
    <n v="1"/>
    <x v="0"/>
  </r>
  <r>
    <s v="2186800"/>
    <s v="207618012023122343"/>
    <s v="DF20227585025"/>
    <x v="247"/>
    <x v="297"/>
    <s v="Cristobal toro"/>
    <s v="Martin henriquez 5027"/>
    <s v="San Joaquín"/>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6791"/>
    <s v="207618012023115628"/>
    <s v="DF20227587238"/>
    <x v="247"/>
    <x v="290"/>
    <s v="Cristobal toro"/>
    <s v="Martin henriquez 4655"/>
    <s v="San Joaquín"/>
    <x v="0"/>
    <s v="Cumple"/>
    <s v="Cumple"/>
    <s v="No Aplica"/>
    <s v="No Aplica"/>
    <s v="Cumple"/>
    <s v="Cumple"/>
    <s v="Si"/>
    <s v="Gabriela jobia"/>
    <s v="S/N"/>
    <s v="No Aplica"/>
    <s v="No Aplica"/>
    <s v="No Aplica"/>
    <s v="No Cumple"/>
    <s v="No Cumple"/>
    <s v="Cliente no quiere entregar num. De fono . Indica q la visito personal de emergencia pero q no realizaron nada ya que tenia suministro cortado y se tenia q reestablecer por telecomando . Falta maxima de fotos exigidas"/>
    <x v="10"/>
    <x v="0"/>
    <x v="0"/>
    <x v="1"/>
    <n v="0.5"/>
    <n v="0.5"/>
    <n v="0.5"/>
    <n v="0.5"/>
    <n v="0.5"/>
    <n v="0.5"/>
    <n v="0.25"/>
    <n v="0.25"/>
    <n v="0.5"/>
    <n v="0"/>
    <n v="0"/>
    <n v="0.8"/>
    <x v="0"/>
  </r>
  <r>
    <s v="2186780"/>
    <s v="207618012023113357"/>
    <s v="DF20227577441"/>
    <x v="247"/>
    <x v="291"/>
    <s v="Cristobal toro"/>
    <s v="Llico 261"/>
    <s v="San Joaquín"/>
    <x v="0"/>
    <s v="Cumple"/>
    <s v="Cumple"/>
    <s v="No Cumple"/>
    <s v="No Cumple"/>
    <s v="Cumple"/>
    <s v="Cumple"/>
    <s v="Si"/>
    <s v="Sonia ugarte"/>
    <s v="967480327"/>
    <s v="Cumple"/>
    <s v="Cumple"/>
    <s v="Cumple"/>
    <s v="Cumple"/>
    <s v="Cumple"/>
    <s v="Se verifica , sin mayor observacion"/>
    <x v="10"/>
    <x v="0"/>
    <x v="0"/>
    <x v="1"/>
    <n v="0.5"/>
    <n v="0.5"/>
    <n v="0"/>
    <n v="0"/>
    <n v="0.5"/>
    <n v="0.5"/>
    <n v="0.25"/>
    <n v="0.25"/>
    <n v="0.5"/>
    <n v="0.5"/>
    <n v="0.5"/>
    <n v="0.7"/>
    <x v="0"/>
  </r>
  <r>
    <s v="2186771"/>
    <s v="207618012023112112"/>
    <s v="DF20227587205"/>
    <x v="247"/>
    <x v="290"/>
    <s v="Cristobal toro"/>
    <s v="Llico 201 B"/>
    <s v="San Joaquín"/>
    <x v="0"/>
    <s v="Cumple"/>
    <s v="Cumple"/>
    <s v="No Aplica"/>
    <s v="No Aplica"/>
    <s v="Cumple"/>
    <s v="Cumple"/>
    <s v="Si"/>
    <s v="Miguel chamorro"/>
    <s v="931019258"/>
    <s v="Cumple"/>
    <s v="Cumple"/>
    <s v="Cumple"/>
    <s v="Cumple"/>
    <s v="Cumple"/>
    <s v="Fotos no se pueden descargar para verificarlas . La unica molestia del cliente es que segun el le cortaron erroneamente el suministro electrico . Sin acceso a medidor"/>
    <x v="10"/>
    <x v="0"/>
    <x v="0"/>
    <x v="1"/>
    <n v="0.5"/>
    <n v="0.5"/>
    <n v="0.5"/>
    <n v="0.5"/>
    <n v="0.5"/>
    <n v="0.5"/>
    <n v="0.25"/>
    <n v="0.25"/>
    <n v="0.5"/>
    <n v="0.5"/>
    <n v="0.5"/>
    <n v="1"/>
    <x v="0"/>
  </r>
  <r>
    <s v="2186768"/>
    <s v="207618012023111907"/>
    <s v="DF20227566733"/>
    <x v="247"/>
    <x v="276"/>
    <s v="Cristobal toro"/>
    <s v="Llico 200 A"/>
    <s v="San Joaquín"/>
    <x v="0"/>
    <s v="Cumple"/>
    <s v="Cumple"/>
    <s v="No Aplica"/>
    <s v="No Aplica"/>
    <s v="Cumple"/>
    <s v="Cumple"/>
    <s v="No"/>
    <s v="S/N"/>
    <s v="S/N"/>
    <s v="No Aplica"/>
    <s v="No Aplica"/>
    <s v="No Aplica"/>
    <s v="Cumple"/>
    <s v="Cumple"/>
    <s v="Sin moradores . Se divisa puerta abierta ,pero no atiende nadie ."/>
    <x v="10"/>
    <x v="0"/>
    <x v="0"/>
    <x v="1"/>
    <n v="0.5"/>
    <n v="0.5"/>
    <n v="0.5"/>
    <n v="0.5"/>
    <n v="0.5"/>
    <n v="0.5"/>
    <n v="0.25"/>
    <n v="0.25"/>
    <n v="0.5"/>
    <n v="0.5"/>
    <n v="0.5"/>
    <n v="1"/>
    <x v="0"/>
  </r>
  <r>
    <s v="2186757"/>
    <s v="207618012023105739"/>
    <s v="DF20227586881"/>
    <x v="247"/>
    <x v="290"/>
    <s v="Cristobal toro"/>
    <s v="Maihue 5359"/>
    <s v="San Joaquín"/>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6752"/>
    <s v="207618012023103942"/>
    <s v="DF20227587625"/>
    <x v="247"/>
    <x v="286"/>
    <s v="Cristobal toro"/>
    <s v="Marsella 190"/>
    <s v="San Joaquín"/>
    <x v="0"/>
    <s v="Cumple"/>
    <s v="Cumple"/>
    <s v="Cumple"/>
    <s v="Cumple"/>
    <s v="Cumple"/>
    <s v="Cumple"/>
    <s v="No"/>
    <s v="S/N"/>
    <s v="S/N"/>
    <s v="No Aplica"/>
    <s v="No Aplica"/>
    <s v="No Aplica"/>
    <s v="Cumple"/>
    <s v="Cumple"/>
    <s v="Sin moradores , sin mayor observacion"/>
    <x v="10"/>
    <x v="0"/>
    <x v="0"/>
    <x v="1"/>
    <n v="0.5"/>
    <n v="0.5"/>
    <n v="0.5"/>
    <n v="0.5"/>
    <n v="0.5"/>
    <n v="0.5"/>
    <n v="0.25"/>
    <n v="0.25"/>
    <n v="0.5"/>
    <n v="0.5"/>
    <n v="0.5"/>
    <n v="1"/>
    <x v="0"/>
  </r>
  <r>
    <s v="2186745"/>
    <s v="207618012023102938"/>
    <s v="DF20227569330"/>
    <x v="247"/>
    <x v="281"/>
    <s v="Cristobal toro"/>
    <s v="Llanquihue 4249"/>
    <s v="San Joaquín"/>
    <x v="0"/>
    <s v="Cumple"/>
    <s v="Cumple"/>
    <s v="No Aplica"/>
    <s v="No Aplica"/>
    <s v="Cumple"/>
    <s v="Cumple"/>
    <s v="Si"/>
    <s v="S/N"/>
    <s v="S/N"/>
    <s v="No Aplica"/>
    <s v="No Aplica"/>
    <s v="No Aplica"/>
    <s v="Cumple"/>
    <s v="Cumple Parcialmente"/>
    <s v="Falta mayor data en fotografias . Atiende una persona , pero no esta al tanto de visita de personal de emergencia en esa fecha .no entrega mas datos ."/>
    <x v="10"/>
    <x v="0"/>
    <x v="0"/>
    <x v="1"/>
    <n v="0.5"/>
    <n v="0.5"/>
    <n v="0.5"/>
    <n v="0.5"/>
    <n v="0.5"/>
    <n v="0.5"/>
    <n v="0.25"/>
    <n v="0.25"/>
    <n v="0.5"/>
    <n v="0.5"/>
    <n v="0.17499999999999999"/>
    <n v="0.93500000000000005"/>
    <x v="0"/>
  </r>
  <r>
    <s v="2186726"/>
    <s v="207618012023102442"/>
    <s v="DF20227572124"/>
    <x v="247"/>
    <x v="271"/>
    <s v="Cristobal toro"/>
    <s v="Lino 3630"/>
    <s v="San Joaquín"/>
    <x v="0"/>
    <s v="Cumple"/>
    <s v="Cumple"/>
    <s v="No Aplica"/>
    <s v="No Aplica"/>
    <s v="Cumple"/>
    <s v="Cumple"/>
    <s v="No"/>
    <s v="S/N"/>
    <s v="S/N"/>
    <s v="No Aplica"/>
    <s v="No Aplica"/>
    <s v="No Aplica"/>
    <s v="Cumple"/>
    <s v="Cumple"/>
    <s v="Sector hostil   Se verifica , pero por precaucion no se toman fotos a fachada . Sin moradores"/>
    <x v="10"/>
    <x v="0"/>
    <x v="0"/>
    <x v="1"/>
    <n v="0.5"/>
    <n v="0.5"/>
    <n v="0.5"/>
    <n v="0.5"/>
    <n v="0.5"/>
    <n v="0.5"/>
    <n v="0.25"/>
    <n v="0.25"/>
    <n v="0.5"/>
    <n v="0.5"/>
    <n v="0.5"/>
    <n v="1"/>
    <x v="0"/>
  </r>
  <r>
    <s v="2186696"/>
    <s v="207618012023100418"/>
    <s v="DF20227569307"/>
    <x v="247"/>
    <x v="281"/>
    <s v="Cristobal toro"/>
    <s v="Lino 3537"/>
    <s v="San Joaquín"/>
    <x v="0"/>
    <s v="Cumple"/>
    <s v="Cumple"/>
    <s v="No Aplica"/>
    <s v="No Aplica"/>
    <s v="Cumple"/>
    <s v="Cumple"/>
    <s v="No"/>
    <s v="S/N"/>
    <s v="S/N"/>
    <s v="No Aplica"/>
    <s v="No Aplica"/>
    <s v="No Aplica"/>
    <s v="Cumple"/>
    <s v="Cumple Parcialmente"/>
    <s v="Falta mayor data en fotografias . Sin moradores ."/>
    <x v="10"/>
    <x v="0"/>
    <x v="0"/>
    <x v="1"/>
    <n v="0.5"/>
    <n v="0.5"/>
    <n v="0.5"/>
    <n v="0.5"/>
    <n v="0.5"/>
    <n v="0.5"/>
    <n v="0.25"/>
    <n v="0.25"/>
    <n v="0.5"/>
    <n v="0.5"/>
    <n v="0.17499999999999999"/>
    <n v="0.93500000000000005"/>
    <x v="0"/>
  </r>
  <r>
    <s v="2186692"/>
    <s v="207618012023095713"/>
    <s v="DF20227570141"/>
    <x v="247"/>
    <x v="280"/>
    <s v="Cristobal toro"/>
    <s v="Leal 543"/>
    <s v="San Joaquín"/>
    <x v="0"/>
    <s v="Cumple"/>
    <s v="Cumple"/>
    <s v="No Aplica"/>
    <s v="No Aplica"/>
    <s v="Cumple"/>
    <s v="Cumple"/>
    <s v="No"/>
    <s v="S/N"/>
    <s v="S/N"/>
    <s v="No Aplica"/>
    <s v="No Aplica"/>
    <s v="No Aplica"/>
    <s v="Cumple"/>
    <s v="Cumple Parcialmente"/>
    <s v="Falta mayor data en fotografias . Sin moradores"/>
    <x v="10"/>
    <x v="0"/>
    <x v="0"/>
    <x v="1"/>
    <n v="0.5"/>
    <n v="0.5"/>
    <n v="0.5"/>
    <n v="0.5"/>
    <n v="0.5"/>
    <n v="0.5"/>
    <n v="0.25"/>
    <n v="0.25"/>
    <n v="0.5"/>
    <n v="0.5"/>
    <n v="0.17499999999999999"/>
    <n v="0.93500000000000005"/>
    <x v="0"/>
  </r>
  <r>
    <s v="2186691"/>
    <s v="207618012023095512"/>
    <s v="DF20227577152"/>
    <x v="247"/>
    <x v="291"/>
    <s v="Cristobal toro"/>
    <s v="Leal 413"/>
    <s v="San Joaquín"/>
    <x v="0"/>
    <s v="Cumple"/>
    <s v="Cumple"/>
    <s v="No Aplica"/>
    <s v="No Aplica"/>
    <s v="Cumple"/>
    <s v="Cumple"/>
    <s v="No"/>
    <s v="S/N"/>
    <s v="S/N"/>
    <s v="No Aplica"/>
    <s v="No Aplica"/>
    <s v="No Aplica"/>
    <s v="Cumple"/>
    <s v="Cumple Parcialmente"/>
    <s v="Falta mayor data en fotografias  Sin moradores"/>
    <x v="10"/>
    <x v="0"/>
    <x v="0"/>
    <x v="1"/>
    <n v="0.5"/>
    <n v="0.5"/>
    <n v="0.5"/>
    <n v="0.5"/>
    <n v="0.5"/>
    <n v="0.5"/>
    <n v="0.25"/>
    <n v="0.25"/>
    <n v="0.5"/>
    <n v="0.5"/>
    <n v="0.17499999999999999"/>
    <n v="0.93500000000000005"/>
    <x v="0"/>
  </r>
  <r>
    <s v="2188248"/>
    <s v="207619012023171443"/>
    <s v="DF20227578381"/>
    <x v="248"/>
    <x v="299"/>
    <s v="Cristobal toro"/>
    <s v="Pintor murillo 5838"/>
    <s v="San Joaquín"/>
    <x v="0"/>
    <s v="Cumple"/>
    <s v="Cumple"/>
    <s v="No Aplica"/>
    <s v="No Aplica"/>
    <s v="Cumple"/>
    <s v="Cumple"/>
    <s v="No"/>
    <s v="S/N"/>
    <s v="S/N"/>
    <s v="No Aplica"/>
    <s v="No Aplica"/>
    <s v="No Aplica"/>
    <s v="No Cumple"/>
    <s v="No Cumple"/>
    <s v="Falta maxima de fotos exigidas . Sin moradores ."/>
    <x v="10"/>
    <x v="0"/>
    <x v="0"/>
    <x v="1"/>
    <n v="0.5"/>
    <n v="0.5"/>
    <n v="0.5"/>
    <n v="0.5"/>
    <n v="0.5"/>
    <n v="0.5"/>
    <n v="0.25"/>
    <n v="0.25"/>
    <n v="0.5"/>
    <n v="0"/>
    <n v="0"/>
    <n v="0.8"/>
    <x v="0"/>
  </r>
  <r>
    <s v="2188245"/>
    <s v="207619012023171124"/>
    <s v="DF20227577196"/>
    <x v="248"/>
    <x v="291"/>
    <s v="Cristobal toro"/>
    <s v="Pintor murillo 5838"/>
    <s v="San Joaquín"/>
    <x v="0"/>
    <s v="Cumple"/>
    <s v="Cumple"/>
    <s v="No Aplica"/>
    <s v="No Aplica"/>
    <s v="Cumple"/>
    <s v="Cumple"/>
    <s v="No"/>
    <s v="S/N"/>
    <s v="S/N"/>
    <s v="No Aplica"/>
    <s v="No Aplica"/>
    <s v="No Aplica"/>
    <s v="Cumple"/>
    <s v="Cumple"/>
    <s v="Sin moradores , sin mayor observaciones"/>
    <x v="10"/>
    <x v="0"/>
    <x v="0"/>
    <x v="1"/>
    <n v="0.5"/>
    <n v="0.5"/>
    <n v="0.5"/>
    <n v="0.5"/>
    <n v="0.5"/>
    <n v="0.5"/>
    <n v="0.25"/>
    <n v="0.25"/>
    <n v="0.5"/>
    <n v="0.5"/>
    <n v="0.5"/>
    <n v="1"/>
    <x v="0"/>
  </r>
  <r>
    <s v="2188220"/>
    <s v="207619012023160410"/>
    <s v="DF20227583260"/>
    <x v="248"/>
    <x v="285"/>
    <s v="Cristobal toro"/>
    <s v="Pintor murillo 5386"/>
    <s v="San Joaquín"/>
    <x v="0"/>
    <s v="Cumple"/>
    <s v="Cumple"/>
    <s v="No Aplica"/>
    <s v="No Aplica"/>
    <s v="Cumple"/>
    <s v="Cumple"/>
    <s v="No"/>
    <s v="S/N"/>
    <s v="S/N"/>
    <s v="No Aplica"/>
    <s v="No Aplica"/>
    <s v="No Aplica"/>
    <s v="Cumple"/>
    <s v="Cumple"/>
    <s v="Se divisa gente dentro de domicilio , pero nadie atiende ."/>
    <x v="10"/>
    <x v="0"/>
    <x v="0"/>
    <x v="1"/>
    <n v="0.5"/>
    <n v="0.5"/>
    <n v="0.5"/>
    <n v="0.5"/>
    <n v="0.5"/>
    <n v="0.5"/>
    <n v="0.25"/>
    <n v="0.25"/>
    <n v="0.5"/>
    <n v="0.5"/>
    <n v="0.5"/>
    <n v="1"/>
    <x v="0"/>
  </r>
  <r>
    <s v="2188219"/>
    <s v="207619012023160028"/>
    <s v="DF20227578084"/>
    <x v="248"/>
    <x v="299"/>
    <s v="Cristobal toro"/>
    <s v="Pintor murillo 5651"/>
    <s v="San Joaquín"/>
    <x v="0"/>
    <s v="Cumple"/>
    <s v="Cumple"/>
    <s v="No Aplica"/>
    <s v="No Aplica"/>
    <s v="Cumple"/>
    <s v="Cumple"/>
    <s v="Si"/>
    <s v="Maria pino"/>
    <s v="991089539"/>
    <s v="No Aplica"/>
    <s v="No Aplica"/>
    <s v="No Aplica"/>
    <s v="Cumple"/>
    <s v="Cumple"/>
    <s v="Cliente indica , que cuando se levanto personal ya estaba trabajando y a los minutos quedaron con suministro . Eran un par de casas sin suministro ."/>
    <x v="10"/>
    <x v="0"/>
    <x v="0"/>
    <x v="1"/>
    <n v="0.5"/>
    <n v="0.5"/>
    <n v="0.5"/>
    <n v="0.5"/>
    <n v="0.5"/>
    <n v="0.5"/>
    <n v="0.25"/>
    <n v="0.25"/>
    <n v="0.5"/>
    <n v="0.5"/>
    <n v="0.5"/>
    <n v="1"/>
    <x v="0"/>
  </r>
  <r>
    <s v="2188214"/>
    <s v="207619012023155752"/>
    <s v="DF20227578049"/>
    <x v="248"/>
    <x v="299"/>
    <s v="Cristobal toro"/>
    <s v="Pintor murillo 5661"/>
    <s v="San Joaquín"/>
    <x v="0"/>
    <s v="Cumple"/>
    <s v="Cumple"/>
    <s v="No Cumple"/>
    <s v="No Cumple"/>
    <s v="Cumple"/>
    <s v="Cumple"/>
    <s v="Si"/>
    <s v="S/N"/>
    <s v="S/N"/>
    <s v="No Aplica"/>
    <s v="No Aplica"/>
    <s v="No Aplica"/>
    <s v="Cumple"/>
    <s v="Cumple"/>
    <s v="Atiende cliente , pero indica q ellos no estaban cuando personal realizo visita . Problema sector."/>
    <x v="10"/>
    <x v="0"/>
    <x v="0"/>
    <x v="1"/>
    <n v="0.5"/>
    <n v="0.5"/>
    <n v="0"/>
    <n v="0"/>
    <n v="0.5"/>
    <n v="0.5"/>
    <n v="0.25"/>
    <n v="0.25"/>
    <n v="0.5"/>
    <n v="0.5"/>
    <n v="0.5"/>
    <n v="0.7"/>
    <x v="0"/>
  </r>
  <r>
    <s v="2188191"/>
    <s v="207519012023153203"/>
    <s v="DF20227578330"/>
    <x v="248"/>
    <x v="299"/>
    <s v="AARON HUENCHUMIL"/>
    <s v="Alicante #6330"/>
    <s v="La Granja"/>
    <x v="0"/>
    <s v="Cumple"/>
    <s v="Cumple"/>
    <s v="No Aplica"/>
    <s v="No Aplica"/>
    <s v="Cumple"/>
    <s v="Cumple"/>
    <s v="No"/>
    <s v="S/N"/>
    <s v="S/N"/>
    <s v="No Aplica"/>
    <s v="No Aplica"/>
    <s v="No Aplica"/>
    <s v="Cumple"/>
    <s v="Cumple"/>
    <s v="1-Cliente no se encuentra en domicilio  2-Acometida bien templada"/>
    <x v="10"/>
    <x v="0"/>
    <x v="0"/>
    <x v="1"/>
    <n v="0.5"/>
    <n v="0.5"/>
    <n v="0.5"/>
    <n v="0.5"/>
    <n v="0.5"/>
    <n v="0.5"/>
    <n v="0.25"/>
    <n v="0.25"/>
    <n v="0.5"/>
    <n v="0.5"/>
    <n v="0.5"/>
    <n v="1"/>
    <x v="0"/>
  </r>
  <r>
    <s v="2188180"/>
    <s v="207519012023152437"/>
    <s v="DF20227585342"/>
    <x v="248"/>
    <x v="297"/>
    <s v="AARON HUENCHUMIL"/>
    <s v="Albacete #78"/>
    <s v="La Granja"/>
    <x v="0"/>
    <s v="Cumple"/>
    <s v="Cumple"/>
    <s v="No Aplica"/>
    <s v="No Aplica"/>
    <s v="Cumple"/>
    <s v="Cumple"/>
    <s v="No"/>
    <s v="S/N"/>
    <s v="S/N"/>
    <s v="No Aplica"/>
    <s v="No Aplica"/>
    <s v="No Aplica"/>
    <s v="Cumple"/>
    <s v="Cumple"/>
    <s v="1-Cliente no se encuentra en domicilio  2-Acometida bien templada"/>
    <x v="10"/>
    <x v="0"/>
    <x v="0"/>
    <x v="1"/>
    <n v="0.5"/>
    <n v="0.5"/>
    <n v="0.5"/>
    <n v="0.5"/>
    <n v="0.5"/>
    <n v="0.5"/>
    <n v="0.25"/>
    <n v="0.25"/>
    <n v="0.5"/>
    <n v="0.5"/>
    <n v="0.5"/>
    <n v="1"/>
    <x v="0"/>
  </r>
  <r>
    <s v="2188166"/>
    <s v="207519012023150853"/>
    <s v="DF20227577650"/>
    <x v="248"/>
    <x v="291"/>
    <s v="AARON HUENCHUMIL"/>
    <s v="8 Oriente #6472"/>
    <s v="La Granja"/>
    <x v="0"/>
    <s v="Cumple"/>
    <s v="Cumple"/>
    <s v="No Aplica"/>
    <s v="No Aplica"/>
    <s v="Cumple"/>
    <s v="Cumple"/>
    <s v="No"/>
    <s v="S/N"/>
    <s v="S/N"/>
    <s v="No Aplica"/>
    <s v="No Aplica"/>
    <s v="No Aplica"/>
    <s v="Cumple"/>
    <s v="Cumple"/>
    <s v="1- Cliente no se encuentra en domicilio, pero vecinos del sector confirman suministro electrico y A.P normalizado"/>
    <x v="10"/>
    <x v="0"/>
    <x v="0"/>
    <x v="1"/>
    <n v="0.5"/>
    <n v="0.5"/>
    <n v="0.5"/>
    <n v="0.5"/>
    <n v="0.5"/>
    <n v="0.5"/>
    <n v="0.25"/>
    <n v="0.25"/>
    <n v="0.5"/>
    <n v="0.5"/>
    <n v="0.5"/>
    <n v="1"/>
    <x v="0"/>
  </r>
  <r>
    <s v="2188159"/>
    <s v="207619012023150328"/>
    <s v="DF20227570834"/>
    <x v="248"/>
    <x v="280"/>
    <s v="Cristobal toro"/>
    <s v="Parcifal 6304"/>
    <s v="San Joaquín"/>
    <x v="0"/>
    <s v="Cumple"/>
    <s v="Cumple"/>
    <s v="No Aplica"/>
    <s v="No Aplica"/>
    <s v="Cumple"/>
    <s v="Cumple"/>
    <s v="No"/>
    <s v="S/N"/>
    <s v="S/N"/>
    <s v="No Aplica"/>
    <s v="No Aplica"/>
    <s v="No Aplica"/>
    <s v="Cumple"/>
    <s v="Cumple"/>
    <s v="Sin acceso a pasaje , sector hostil"/>
    <x v="10"/>
    <x v="0"/>
    <x v="0"/>
    <x v="1"/>
    <n v="0.5"/>
    <n v="0.5"/>
    <n v="0.5"/>
    <n v="0.5"/>
    <n v="0.5"/>
    <n v="0.5"/>
    <n v="0.25"/>
    <n v="0.25"/>
    <n v="0.5"/>
    <n v="0.5"/>
    <n v="0.5"/>
    <n v="1"/>
    <x v="0"/>
  </r>
  <r>
    <s v="2188157"/>
    <s v="207519012023150202"/>
    <s v="DF20227562023"/>
    <x v="248"/>
    <x v="277"/>
    <s v="AARON HUENCHUMIL"/>
    <s v="8 Oriente #6465"/>
    <s v="La Granja"/>
    <x v="0"/>
    <s v="Cumple"/>
    <s v="Cumple"/>
    <s v="No Aplica"/>
    <s v="No Aplica"/>
    <s v="Cumple"/>
    <s v="Cumple"/>
    <s v="No"/>
    <s v="S/N"/>
    <s v="S/N"/>
    <s v="No Aplica"/>
    <s v="No Aplica"/>
    <s v="No Aplica"/>
    <s v="Cumple"/>
    <s v="Cumple"/>
    <s v="1-Poste B.T se encuentra nornalizado  2-Suministro electrico electrico en sector normal"/>
    <x v="10"/>
    <x v="0"/>
    <x v="0"/>
    <x v="1"/>
    <n v="0.5"/>
    <n v="0.5"/>
    <n v="0.5"/>
    <n v="0.5"/>
    <n v="0.5"/>
    <n v="0.5"/>
    <n v="0.25"/>
    <n v="0.25"/>
    <n v="0.5"/>
    <n v="0.5"/>
    <n v="0.5"/>
    <n v="1"/>
    <x v="0"/>
  </r>
  <r>
    <s v="2188155"/>
    <s v="207519012023145607"/>
    <s v="DF20227563274"/>
    <x v="248"/>
    <x v="285"/>
    <s v="AARON HUENCHUMIL"/>
    <s v="8 Oriente #6447"/>
    <s v="La Granja"/>
    <x v="0"/>
    <s v="Cumple"/>
    <s v="Cumple"/>
    <s v="No Aplica"/>
    <s v="No Aplica"/>
    <s v="Cumple"/>
    <s v="Cumple"/>
    <s v="Si"/>
    <s v="S/N"/>
    <s v="S/N"/>
    <s v="Cumple"/>
    <s v="Cumple"/>
    <s v="Cumple"/>
    <s v="Cumple"/>
    <s v="Cumple"/>
    <s v="1-Poste B.T ya se encuentra normalizado  2-Suministro electrico normal en el sector"/>
    <x v="10"/>
    <x v="0"/>
    <x v="0"/>
    <x v="1"/>
    <n v="0.5"/>
    <n v="0.5"/>
    <n v="0.5"/>
    <n v="0.5"/>
    <n v="0.5"/>
    <n v="0.5"/>
    <n v="0.25"/>
    <n v="0.25"/>
    <n v="0.5"/>
    <n v="0.5"/>
    <n v="0.5"/>
    <n v="1"/>
    <x v="0"/>
  </r>
  <r>
    <s v="2188149"/>
    <s v="207519012023144431"/>
    <s v="DF20227571757"/>
    <x v="248"/>
    <x v="271"/>
    <s v="AARON HUENCHUMIL"/>
    <s v="7 Oriente #6416"/>
    <s v="La Granja"/>
    <x v="0"/>
    <s v="Cumple"/>
    <s v="Cumple"/>
    <s v="No Aplica"/>
    <s v="No Aplica"/>
    <s v="Cumple"/>
    <s v="Cumple"/>
    <s v="Si"/>
    <s v="Patricia Saez"/>
    <s v="964970679"/>
    <s v="Cumple"/>
    <s v="Cumple"/>
    <s v="Cumple"/>
    <s v="Cumple Parcialmente"/>
    <s v="Cumple Parcialmente"/>
    <s v="1-Cliente con suministro electrico normalizado"/>
    <x v="10"/>
    <x v="0"/>
    <x v="0"/>
    <x v="1"/>
    <n v="0.5"/>
    <n v="0.5"/>
    <n v="0.5"/>
    <n v="0.5"/>
    <n v="0.5"/>
    <n v="0.5"/>
    <n v="0.25"/>
    <n v="0.25"/>
    <n v="0.5"/>
    <n v="0.17499999999999999"/>
    <n v="0.17499999999999999"/>
    <n v="0.87"/>
    <x v="0"/>
  </r>
  <r>
    <s v="2188141"/>
    <s v="207519012023141433"/>
    <s v="DF20227572218"/>
    <x v="248"/>
    <x v="271"/>
    <s v="AARON HUENCHUMIL"/>
    <s v="Antofagasta #6826"/>
    <s v="La Granja"/>
    <x v="0"/>
    <s v="Cumple"/>
    <s v="Cumple"/>
    <s v="No Aplica"/>
    <s v="No Aplica"/>
    <s v="Cumple"/>
    <s v="Cumple"/>
    <s v="Si"/>
    <s v="Jose Figueroa"/>
    <s v="981771151"/>
    <s v="Cumple"/>
    <s v="Cumple"/>
    <s v="No Cumple"/>
    <s v="Cumple"/>
    <s v="Cumple"/>
    <s v="1-Cliente desconforme por la disposicion en la que dejaron acometida, ya que no dieron olgura de este cableado y cliente no puede usar su parrilla"/>
    <x v="10"/>
    <x v="0"/>
    <x v="0"/>
    <x v="1"/>
    <n v="0.5"/>
    <n v="0.5"/>
    <n v="0.5"/>
    <n v="0.5"/>
    <n v="0.5"/>
    <n v="0.5"/>
    <n v="0.25"/>
    <n v="0.25"/>
    <n v="0"/>
    <n v="0.5"/>
    <n v="0.5"/>
    <n v="0.92500000000000004"/>
    <x v="0"/>
  </r>
  <r>
    <s v="2188128"/>
    <s v="207619012023134701"/>
    <s v="DF20227586503"/>
    <x v="248"/>
    <x v="290"/>
    <s v="Cristobal toro"/>
    <s v="Entrelagos 190"/>
    <s v="San Joaquín"/>
    <x v="0"/>
    <s v="Cumple"/>
    <s v="Cumple"/>
    <s v="No Aplica"/>
    <s v="No Aplica"/>
    <s v="Cumple"/>
    <s v="Cumple"/>
    <s v="Si"/>
    <s v="Celia cornejo"/>
    <s v="228858832"/>
    <s v="Cumple"/>
    <s v="Cumple"/>
    <s v="Cumple"/>
    <s v="Cumple"/>
    <s v="Cumple"/>
    <s v="Se verifica , sin mayor observacion"/>
    <x v="10"/>
    <x v="0"/>
    <x v="0"/>
    <x v="1"/>
    <n v="0.5"/>
    <n v="0.5"/>
    <n v="0.5"/>
    <n v="0.5"/>
    <n v="0.5"/>
    <n v="0.5"/>
    <n v="0.25"/>
    <n v="0.25"/>
    <n v="0.5"/>
    <n v="0.5"/>
    <n v="0.5"/>
    <n v="1"/>
    <x v="0"/>
  </r>
  <r>
    <s v="2188126"/>
    <s v="207519012023134437"/>
    <s v="DF20227573329"/>
    <x v="248"/>
    <x v="273"/>
    <s v="AARON HUENCHUMIL"/>
    <s v="Americo Vespucio #0472 dpto 902"/>
    <s v="La Granja"/>
    <x v="0"/>
    <s v="Cumple Parcialmente"/>
    <s v="Cumple Parcialmente"/>
    <s v="No Aplica"/>
    <s v="No Aplica"/>
    <s v="Cumple Parcialmente"/>
    <s v="Cumple Parcialmente"/>
    <s v="No"/>
    <s v="S/N"/>
    <s v="S/N"/>
    <s v="No Aplica"/>
    <s v="No Aplica"/>
    <s v="No Aplica"/>
    <s v="Cumple"/>
    <s v="Cumple"/>
    <s v="1-Caja empalme se encuentra abierta, SIN adulteracion del suministro electrico  2-Falta sello exterior de caja empalme"/>
    <x v="10"/>
    <x v="0"/>
    <x v="0"/>
    <x v="1"/>
    <n v="0"/>
    <n v="0"/>
    <n v="0.5"/>
    <n v="0.5"/>
    <n v="0.17499999999999999"/>
    <n v="0.17499999999999999"/>
    <n v="0.25"/>
    <n v="0.25"/>
    <n v="0.5"/>
    <n v="0.5"/>
    <n v="0.5"/>
    <n v="0.7024999999999999"/>
    <x v="0"/>
  </r>
  <r>
    <s v="2188121"/>
    <s v="207519012023133620"/>
    <s v="DF20227573601"/>
    <x v="248"/>
    <x v="272"/>
    <s v="AARON HUENCHUMIL"/>
    <s v="Americo Vespucio #0472 dpto 710"/>
    <s v="La Granja"/>
    <x v="0"/>
    <s v="Cumple"/>
    <s v="Cumple"/>
    <s v="No Aplica"/>
    <s v="No Aplica"/>
    <s v="Cumple"/>
    <s v="Cumple"/>
    <s v="No"/>
    <s v="S/N"/>
    <s v="S/N"/>
    <s v="No Aplica"/>
    <s v="No Aplica"/>
    <s v="No Aplica"/>
    <s v="Cumple"/>
    <s v="Cumple"/>
    <s v="1-Caja empalme se encuentra cerrada, pero sin sello exterior  2-Suministro electrico normal"/>
    <x v="10"/>
    <x v="0"/>
    <x v="0"/>
    <x v="1"/>
    <n v="0.5"/>
    <n v="0.5"/>
    <n v="0.5"/>
    <n v="0.5"/>
    <n v="0.5"/>
    <n v="0.5"/>
    <n v="0.25"/>
    <n v="0.25"/>
    <n v="0.5"/>
    <n v="0.5"/>
    <n v="0.5"/>
    <n v="1"/>
    <x v="0"/>
  </r>
  <r>
    <s v="2188118"/>
    <s v="207519012023133021"/>
    <s v="DF20227559733"/>
    <x v="248"/>
    <x v="282"/>
    <s v="AARON HUENCHUMIL"/>
    <s v="Americo Vespucio #0472 dpto 509"/>
    <s v="La Granja"/>
    <x v="0"/>
    <s v="Cumple"/>
    <s v="Cumple"/>
    <s v="No Aplica"/>
    <s v="No Aplica"/>
    <s v="Cumple"/>
    <s v="Cumple"/>
    <s v="No"/>
    <s v="S/N"/>
    <s v="S/N"/>
    <s v="No Aplica"/>
    <s v="No Aplica"/>
    <s v="No Aplica"/>
    <s v="Cumple"/>
    <s v="Cumple"/>
    <s v="1-Caja empalme se encuentra cerrada, per falta sello exterior"/>
    <x v="10"/>
    <x v="0"/>
    <x v="0"/>
    <x v="1"/>
    <n v="0.5"/>
    <n v="0.5"/>
    <n v="0.5"/>
    <n v="0.5"/>
    <n v="0.5"/>
    <n v="0.5"/>
    <n v="0.25"/>
    <n v="0.25"/>
    <n v="0.5"/>
    <n v="0.5"/>
    <n v="0.5"/>
    <n v="1"/>
    <x v="0"/>
  </r>
  <r>
    <s v="2188111"/>
    <s v="207519012023131120"/>
    <s v="DF20227580670"/>
    <x v="248"/>
    <x v="292"/>
    <s v="AARON HUENCHUMIL"/>
    <s v="Alborada #089 dpto 11"/>
    <s v="La Granj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8108"/>
    <s v="207519012023130503"/>
    <s v="DF20227581905"/>
    <x v="248"/>
    <x v="294"/>
    <s v="AARON HUENCHUMIL"/>
    <s v="Alborada #0217 dpto 21"/>
    <s v="La Granj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8106"/>
    <s v="207519012023125825"/>
    <s v="DF20227580560"/>
    <x v="248"/>
    <x v="292"/>
    <s v="AARON HUENCHUMIL"/>
    <s v="Alborada #0241 dpto 23"/>
    <s v="La Granja"/>
    <x v="0"/>
    <s v="Cumple"/>
    <s v="Cumple"/>
    <s v="No Aplica"/>
    <s v="No Aplica"/>
    <s v="Cumple"/>
    <s v="Cumple"/>
    <s v="No"/>
    <s v="S/N"/>
    <s v="S/N"/>
    <s v="No Aplica"/>
    <s v="No Aplica"/>
    <s v="No Aplica"/>
    <s v="Cumple"/>
    <s v="Cumple"/>
    <s v="1-Cliente no se encuentra en domicilio  2-Caja B.T con tapa abierta"/>
    <x v="10"/>
    <x v="0"/>
    <x v="0"/>
    <x v="1"/>
    <n v="0.5"/>
    <n v="0.5"/>
    <n v="0.5"/>
    <n v="0.5"/>
    <n v="0.5"/>
    <n v="0.5"/>
    <n v="0.25"/>
    <n v="0.25"/>
    <n v="0.5"/>
    <n v="0.5"/>
    <n v="0.5"/>
    <n v="1"/>
    <x v="0"/>
  </r>
  <r>
    <s v="2188100"/>
    <s v="207519012023124545"/>
    <s v="DF20227578080"/>
    <x v="248"/>
    <x v="299"/>
    <s v="AARON HUENCHUMIL"/>
    <s v="Alonso de Ojeda #9590"/>
    <s v="La Granja"/>
    <x v="0"/>
    <s v="Cumple"/>
    <s v="Cumple"/>
    <s v="Cumple"/>
    <s v="Cumple"/>
    <s v="Cumple"/>
    <s v="Cumple"/>
    <s v="No"/>
    <s v="S/N"/>
    <s v="S/N"/>
    <s v="No Aplica"/>
    <s v="No Aplica"/>
    <s v="No Aplica"/>
    <s v="Cumple"/>
    <s v="Cumple"/>
    <s v="1-Cliente no se encuentra en domicilio  2-Caja B.T sin tapa"/>
    <x v="10"/>
    <x v="0"/>
    <x v="0"/>
    <x v="1"/>
    <n v="0.5"/>
    <n v="0.5"/>
    <n v="0.5"/>
    <n v="0.5"/>
    <n v="0.5"/>
    <n v="0.5"/>
    <n v="0.25"/>
    <n v="0.25"/>
    <n v="0.5"/>
    <n v="0.5"/>
    <n v="0.5"/>
    <n v="1"/>
    <x v="0"/>
  </r>
  <r>
    <s v="2188042"/>
    <s v="207619012023112608"/>
    <s v="DF20227567569"/>
    <x v="248"/>
    <x v="276"/>
    <s v="Cristobal toro"/>
    <s v="Pinar del rio 53"/>
    <s v="San Joaquín"/>
    <x v="0"/>
    <s v="Cumple"/>
    <s v="Cumple"/>
    <s v="Cumple"/>
    <s v="Cumple"/>
    <s v="Cumple"/>
    <s v="Cumple"/>
    <s v="No"/>
    <s v="S/N"/>
    <s v="S/N"/>
    <s v="No Aplica"/>
    <s v="No Aplica"/>
    <s v="No Aplica"/>
    <s v="Cumple"/>
    <s v="Cumple"/>
    <s v="Problema externo TD , brasilia con carmen mena"/>
    <x v="10"/>
    <x v="0"/>
    <x v="0"/>
    <x v="1"/>
    <n v="0.5"/>
    <n v="0.5"/>
    <n v="0.5"/>
    <n v="0.5"/>
    <n v="0.5"/>
    <n v="0.5"/>
    <n v="0.25"/>
    <n v="0.25"/>
    <n v="0.5"/>
    <n v="0.5"/>
    <n v="0.5"/>
    <n v="1"/>
    <x v="0"/>
  </r>
  <r>
    <s v="2188038"/>
    <s v="207619012023111759"/>
    <s v="DF20227571258"/>
    <x v="248"/>
    <x v="271"/>
    <s v="Cristobal toro"/>
    <s v="Pinar del rio 57"/>
    <s v="San Joaquín"/>
    <x v="0"/>
    <s v="Cumple"/>
    <s v="Cumple"/>
    <s v="Cumple"/>
    <s v="Cumple"/>
    <s v="Cumple"/>
    <s v="Cumple"/>
    <s v="No"/>
    <s v="S/N"/>
    <s v="S/N"/>
    <s v="No Aplica"/>
    <s v="No Aplica"/>
    <s v="No Aplica"/>
    <s v="No Cumple"/>
    <s v="No Cumple"/>
    <s v="Falta maxima de fotos exigidas . Sin moradores"/>
    <x v="10"/>
    <x v="0"/>
    <x v="0"/>
    <x v="1"/>
    <n v="0.5"/>
    <n v="0.5"/>
    <n v="0.5"/>
    <n v="0.5"/>
    <n v="0.5"/>
    <n v="0.5"/>
    <n v="0.25"/>
    <n v="0.25"/>
    <n v="0.5"/>
    <n v="0"/>
    <n v="0"/>
    <n v="0.8"/>
    <x v="0"/>
  </r>
  <r>
    <s v="2188036"/>
    <s v="207619012023111540"/>
    <s v="DF20227564457"/>
    <x v="248"/>
    <x v="274"/>
    <s v="Cristobal toro"/>
    <s v="Pinar del rio 55"/>
    <s v="San Joaquín"/>
    <x v="0"/>
    <s v="Cumple"/>
    <s v="Cumple"/>
    <s v="No Aplica"/>
    <s v="No Aplica"/>
    <s v="Cumple"/>
    <s v="Cumple"/>
    <s v="Si"/>
    <s v="Carla martinez"/>
    <s v="954759092"/>
    <s v="Cumple"/>
    <s v="Cumple"/>
    <s v="Cumple"/>
    <s v="Cumple"/>
    <s v="Cumple"/>
    <s v="Se verifica , sin mayor detalle ."/>
    <x v="10"/>
    <x v="0"/>
    <x v="0"/>
    <x v="1"/>
    <n v="0.5"/>
    <n v="0.5"/>
    <n v="0.5"/>
    <n v="0.5"/>
    <n v="0.5"/>
    <n v="0.5"/>
    <n v="0.25"/>
    <n v="0.25"/>
    <n v="0.5"/>
    <n v="0.5"/>
    <n v="0.5"/>
    <n v="1"/>
    <x v="0"/>
  </r>
  <r>
    <s v="2188035"/>
    <s v="207619012023111230"/>
    <s v="DF20227562657"/>
    <x v="248"/>
    <x v="279"/>
    <s v="Cristobal toro"/>
    <s v="Pinar del rio 55"/>
    <s v="San Joaquín"/>
    <x v="0"/>
    <s v="Cumple"/>
    <s v="Cumple"/>
    <s v="No Aplica"/>
    <s v="No Aplica"/>
    <s v="Cumple"/>
    <s v="Cumple"/>
    <s v="Si"/>
    <s v="Carla martinez"/>
    <s v="954759092"/>
    <s v="Cumple"/>
    <s v="Cumple"/>
    <s v="Cumple"/>
    <s v="Cumple"/>
    <s v="Cumple"/>
    <s v="Cliente indica que fue un problema interno ."/>
    <x v="10"/>
    <x v="0"/>
    <x v="0"/>
    <x v="1"/>
    <n v="0.5"/>
    <n v="0.5"/>
    <n v="0.5"/>
    <n v="0.5"/>
    <n v="0.5"/>
    <n v="0.5"/>
    <n v="0.25"/>
    <n v="0.25"/>
    <n v="0.5"/>
    <n v="0.5"/>
    <n v="0.5"/>
    <n v="1"/>
    <x v="0"/>
  </r>
  <r>
    <s v="2188013"/>
    <s v="207619012023103441"/>
    <s v="DF20227563624"/>
    <x v="248"/>
    <x v="285"/>
    <s v="Cristobal toro"/>
    <s v="Pintor murillo 4775"/>
    <s v="San Joaquín"/>
    <x v="0"/>
    <s v="Cumple"/>
    <s v="Cumple"/>
    <s v="No Aplica"/>
    <s v="No Aplica"/>
    <s v="Cumple"/>
    <s v="Cumple"/>
    <s v="No"/>
    <s v="S/N"/>
    <s v="S/N"/>
    <s v="No Aplica"/>
    <s v="No Aplica"/>
    <s v="No Aplica"/>
    <s v="Cumple"/>
    <s v="Cumple"/>
    <s v="Sin acceso a pasaje . Porton cerrado"/>
    <x v="10"/>
    <x v="0"/>
    <x v="0"/>
    <x v="1"/>
    <n v="0.5"/>
    <n v="0.5"/>
    <n v="0.5"/>
    <n v="0.5"/>
    <n v="0.5"/>
    <n v="0.5"/>
    <n v="0.25"/>
    <n v="0.25"/>
    <n v="0.5"/>
    <n v="0.5"/>
    <n v="0.5"/>
    <n v="1"/>
    <x v="0"/>
  </r>
  <r>
    <s v="2188008"/>
    <s v="207619012023102544"/>
    <s v="DF20227579625"/>
    <x v="248"/>
    <x v="289"/>
    <s v="Cristobal toro"/>
    <s v="Ollague 242"/>
    <s v="San Joaquín"/>
    <x v="0"/>
    <s v="Cumple"/>
    <s v="Cumple"/>
    <s v="No Aplica"/>
    <s v="No Aplica"/>
    <s v="Cumple"/>
    <s v="Cumple"/>
    <s v="Si"/>
    <s v="S/N"/>
    <s v="S/N"/>
    <s v="No Aplica"/>
    <s v="No Aplica"/>
    <s v="No Aplica"/>
    <s v="Cumple"/>
    <s v="Cumple"/>
    <s v="Atiende cliente , pero no entrega datos de ningun tipo , corrobora visita de personal de emergencia , pero nada mas"/>
    <x v="10"/>
    <x v="0"/>
    <x v="0"/>
    <x v="1"/>
    <n v="0.5"/>
    <n v="0.5"/>
    <n v="0.5"/>
    <n v="0.5"/>
    <n v="0.5"/>
    <n v="0.5"/>
    <n v="0.25"/>
    <n v="0.25"/>
    <n v="0.5"/>
    <n v="0.5"/>
    <n v="0.5"/>
    <n v="1"/>
    <x v="0"/>
  </r>
  <r>
    <s v="2188005"/>
    <s v="207619012023102320"/>
    <s v="DF20227580007"/>
    <x v="248"/>
    <x v="289"/>
    <s v="Cristobal toro"/>
    <s v="Ollague 234"/>
    <s v="San Joaquín"/>
    <x v="0"/>
    <s v="Cumple"/>
    <s v="Cumple"/>
    <s v="No Aplica"/>
    <s v="No Aplica"/>
    <s v="Cumple"/>
    <s v="Cumple"/>
    <s v="Si"/>
    <s v="Susana gonzales"/>
    <s v="935253177"/>
    <s v="Cumple"/>
    <s v="Cumple"/>
    <s v="Cumple"/>
    <s v="No Cumple"/>
    <s v="No Cumple"/>
    <s v="Falta maxima de fotos exigidas ."/>
    <x v="10"/>
    <x v="0"/>
    <x v="0"/>
    <x v="1"/>
    <n v="0.5"/>
    <n v="0.5"/>
    <n v="0.5"/>
    <n v="0.5"/>
    <n v="0.5"/>
    <n v="0.5"/>
    <n v="0.25"/>
    <n v="0.25"/>
    <n v="0.5"/>
    <n v="0"/>
    <n v="0"/>
    <n v="0.8"/>
    <x v="0"/>
  </r>
  <r>
    <s v="2187996"/>
    <s v="207619012023100526"/>
    <s v="DF20227575572"/>
    <x v="248"/>
    <x v="295"/>
    <s v="Cristobal toro"/>
    <s v="Rio lluta 153 B"/>
    <s v="San Joaquín"/>
    <x v="0"/>
    <s v="Cumple"/>
    <s v="Cumple"/>
    <s v="No Aplica"/>
    <s v="No Aplica"/>
    <s v="Cumple"/>
    <s v="Cumple"/>
    <s v="No"/>
    <s v="S/N"/>
    <s v="S/N"/>
    <s v="No Aplica"/>
    <s v="No Aplica"/>
    <s v="No Aplica"/>
    <s v="Cumple"/>
    <s v="Cumple"/>
    <s v="Sin moradores , no se toman fotos de fachada por precaucion , personas arreglando entrada ."/>
    <x v="10"/>
    <x v="0"/>
    <x v="0"/>
    <x v="1"/>
    <n v="0.5"/>
    <n v="0.5"/>
    <n v="0.5"/>
    <n v="0.5"/>
    <n v="0.5"/>
    <n v="0.5"/>
    <n v="0.25"/>
    <n v="0.25"/>
    <n v="0.5"/>
    <n v="0.5"/>
    <n v="0.5"/>
    <n v="1"/>
    <x v="0"/>
  </r>
  <r>
    <s v="2189272"/>
    <s v="207520012023170504"/>
    <s v="DF20227586390"/>
    <x v="249"/>
    <x v="290"/>
    <s v="AARON HUENCHUMIL"/>
    <s v="Ciencias #6607"/>
    <s v="La Cisterna"/>
    <x v="0"/>
    <s v="Cumple"/>
    <s v="Cumple"/>
    <s v="Cumple"/>
    <s v="Cumple"/>
    <s v="Cumple"/>
    <s v="Cumple"/>
    <s v="Si"/>
    <s v="Ramon Viñas"/>
    <s v="995321435"/>
    <s v="Cumple"/>
    <s v="Cumple"/>
    <s v="Cumple"/>
    <s v="Cumple"/>
    <s v="Cumple"/>
    <s v="1-Cliente con suministro electrico normalizado"/>
    <x v="10"/>
    <x v="0"/>
    <x v="0"/>
    <x v="1"/>
    <n v="0.5"/>
    <n v="0.5"/>
    <n v="0.5"/>
    <n v="0.5"/>
    <n v="0.5"/>
    <n v="0.5"/>
    <n v="0.25"/>
    <n v="0.25"/>
    <n v="0.5"/>
    <n v="0.5"/>
    <n v="0.5"/>
    <n v="1"/>
    <x v="0"/>
  </r>
  <r>
    <s v="2189264"/>
    <s v="207520012023165603"/>
    <s v="DF20227565110"/>
    <x v="249"/>
    <x v="274"/>
    <s v="AARON HUENCHUMIL"/>
    <s v="Carvajal #511"/>
    <s v="La Cistern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9252"/>
    <s v="207520012023164404"/>
    <s v="DF20227585597"/>
    <x v="249"/>
    <x v="293"/>
    <s v="AARON HUENCHUMIL"/>
    <s v="Carvajal #0344 dpto 301"/>
    <s v="La Cisterna"/>
    <x v="0"/>
    <s v="Cumple"/>
    <s v="Cumple"/>
    <s v="No Aplica"/>
    <s v="No Aplica"/>
    <s v="Cumple"/>
    <s v="Cumple"/>
    <s v="No"/>
    <s v="S/N"/>
    <s v="S/N"/>
    <s v="No Aplica"/>
    <s v="No Aplica"/>
    <s v="No Aplica"/>
    <s v="Cumple Mayormente"/>
    <s v="Cumple"/>
    <s v="1-Cliente no se encuentra en domicilio, pero conserje permite acceso a shaft medidores  2-Suministro electrico normalizado"/>
    <x v="10"/>
    <x v="0"/>
    <x v="0"/>
    <x v="1"/>
    <n v="0.5"/>
    <n v="0.5"/>
    <n v="0.5"/>
    <n v="0.5"/>
    <n v="0.5"/>
    <n v="0.5"/>
    <n v="0.25"/>
    <n v="0.25"/>
    <n v="0.5"/>
    <n v="0.32500000000000001"/>
    <n v="0.5"/>
    <n v="0.96500000000000008"/>
    <x v="0"/>
  </r>
  <r>
    <s v="2189248"/>
    <s v="207620012023163757"/>
    <s v="DF20227586364"/>
    <x v="249"/>
    <x v="290"/>
    <s v="Cristobal toro"/>
    <s v="Los timones 3418"/>
    <s v="Macul"/>
    <x v="0"/>
    <s v="Cumple"/>
    <s v="Cumple"/>
    <s v="No Aplica"/>
    <s v="No Aplica"/>
    <s v="Cumple"/>
    <s v="Cumple"/>
    <s v="No"/>
    <s v="S/N"/>
    <s v="S/N"/>
    <s v="No Aplica"/>
    <s v="No Aplica"/>
    <s v="No Aplica"/>
    <s v="No Cumple"/>
    <s v="No Cumple"/>
    <s v="Falta maxima de fotos exigidas . Sin moradores ."/>
    <x v="10"/>
    <x v="0"/>
    <x v="0"/>
    <x v="1"/>
    <n v="0.5"/>
    <n v="0.5"/>
    <n v="0.5"/>
    <n v="0.5"/>
    <n v="0.5"/>
    <n v="0.5"/>
    <n v="0.25"/>
    <n v="0.25"/>
    <n v="0.5"/>
    <n v="0"/>
    <n v="0"/>
    <n v="0.8"/>
    <x v="0"/>
  </r>
  <r>
    <s v="2189238"/>
    <s v="207520012023161807"/>
    <s v="DF20227564210"/>
    <x v="249"/>
    <x v="274"/>
    <s v="AARON HUENCHUMIL"/>
    <s v="Cerdeña #838"/>
    <s v="La Cisterna"/>
    <x v="0"/>
    <s v="Cumple"/>
    <s v="Cumple"/>
    <s v="No Aplica"/>
    <s v="No Aplica"/>
    <s v="Cumple"/>
    <s v="Cumple"/>
    <s v="Si"/>
    <s v="Pamela Villagran"/>
    <s v="951350563"/>
    <s v="Cumple"/>
    <s v="Cumple"/>
    <s v="Cumple"/>
    <s v="Cumple"/>
    <s v="Cumple"/>
    <s v="1-Cliente con suministro electrico normalizado"/>
    <x v="10"/>
    <x v="0"/>
    <x v="0"/>
    <x v="1"/>
    <n v="0.5"/>
    <n v="0.5"/>
    <n v="0.5"/>
    <n v="0.5"/>
    <n v="0.5"/>
    <n v="0.5"/>
    <n v="0.25"/>
    <n v="0.25"/>
    <n v="0.5"/>
    <n v="0.5"/>
    <n v="0.5"/>
    <n v="1"/>
    <x v="0"/>
  </r>
  <r>
    <s v="2189231"/>
    <s v="207620012023155949"/>
    <s v="DF20227565910"/>
    <x v="249"/>
    <x v="275"/>
    <s v="Cristobal toro"/>
    <s v="Lenka franulic 4091"/>
    <s v="Macul"/>
    <x v="0"/>
    <s v="Cumple"/>
    <s v="Cumple"/>
    <s v="No Aplica"/>
    <s v="No Aplica"/>
    <s v="No Aplica"/>
    <s v="No Aplica"/>
    <s v="Si"/>
    <s v="Ruben villalon"/>
    <s v="S/N"/>
    <s v="No Aplica"/>
    <s v="No Aplica"/>
    <s v="No Aplica"/>
    <s v="Cumple"/>
    <s v="Cumple"/>
    <s v="Cliente corrobora q siemore estuvo con suministro , el problema es q paso un camion y paso a llevar poste de paso dejando a maltraer y tenuendo q venir de la minicipalidad a instalar poste nuevo , pero al momento de q llego personal de emergencia estaba con suministro . Cliente un poco molesto con visita de hoy . No quiere entregar numero de contacto ."/>
    <x v="10"/>
    <x v="0"/>
    <x v="0"/>
    <x v="1"/>
    <n v="0.5"/>
    <n v="0.5"/>
    <n v="0.5"/>
    <n v="0.5"/>
    <n v="0.5"/>
    <n v="0.5"/>
    <n v="0.25"/>
    <n v="0.25"/>
    <n v="0.5"/>
    <n v="0.5"/>
    <n v="0.5"/>
    <n v="1"/>
    <x v="0"/>
  </r>
  <r>
    <s v="2189228"/>
    <s v="207520012023155707"/>
    <s v="DF20227562054"/>
    <x v="249"/>
    <x v="277"/>
    <s v="AARON HUENCHUMIL"/>
    <s v="Av. Fernandez Albano #161 dpto 806"/>
    <s v="La Cisterna"/>
    <x v="0"/>
    <s v="Cumple"/>
    <s v="Cumple"/>
    <s v="No Aplica"/>
    <s v="No Aplica"/>
    <s v="Cumple Mayormente"/>
    <s v="Cumple Mayormente"/>
    <s v="No"/>
    <s v="S/N"/>
    <s v="S/N"/>
    <s v="No Aplica"/>
    <s v="No Aplica"/>
    <s v="No Aplica"/>
    <s v="Cumple"/>
    <s v="Cumple"/>
    <s v="1-Cliente no se encuentra en domicilio  2-Caja de empalme abierta, SIN adulteracion"/>
    <x v="10"/>
    <x v="0"/>
    <x v="0"/>
    <x v="1"/>
    <n v="0.5"/>
    <n v="0.5"/>
    <n v="0.5"/>
    <n v="0.5"/>
    <n v="0.32500000000000001"/>
    <n v="0.32500000000000001"/>
    <n v="0.25"/>
    <n v="0.25"/>
    <n v="0.5"/>
    <n v="0.5"/>
    <n v="0.5"/>
    <n v="0.94750000000000001"/>
    <x v="0"/>
  </r>
  <r>
    <s v="2189221"/>
    <s v="207520012023153908"/>
    <s v="DF20227580171"/>
    <x v="249"/>
    <x v="292"/>
    <s v="AARON HUENCHUMIL"/>
    <s v="Angamos #7498"/>
    <s v="La Cistern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9215"/>
    <s v="207520012023152818"/>
    <s v="DF20227587744"/>
    <x v="249"/>
    <x v="286"/>
    <s v="AARON HUENCHUMIL"/>
    <s v="Amalia Armstrong #7313"/>
    <s v="La Cisterna"/>
    <x v="0"/>
    <s v="Cumple"/>
    <s v="Cumple"/>
    <s v="Cumple"/>
    <s v="Cumple"/>
    <s v="Cumple"/>
    <s v="Cumple"/>
    <s v="No"/>
    <s v="S/N"/>
    <s v="S/N"/>
    <s v="No Aplica"/>
    <s v="No Aplica"/>
    <s v="No Aplica"/>
    <s v="Cumple"/>
    <s v="Cumple"/>
    <s v="1-Cliente no se encuentra en domicilio"/>
    <x v="10"/>
    <x v="0"/>
    <x v="0"/>
    <x v="1"/>
    <n v="0.5"/>
    <n v="0.5"/>
    <n v="0.5"/>
    <n v="0.5"/>
    <n v="0.5"/>
    <n v="0.5"/>
    <n v="0.25"/>
    <n v="0.25"/>
    <n v="0.5"/>
    <n v="0.5"/>
    <n v="0.5"/>
    <n v="1"/>
    <x v="0"/>
  </r>
  <r>
    <s v="2189212"/>
    <s v="207620012023152644"/>
    <s v="DF20227560487"/>
    <x v="249"/>
    <x v="278"/>
    <s v="Cristobal toro"/>
    <s v="Los limoneros 3900"/>
    <s v="Macul"/>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0"/>
  </r>
  <r>
    <s v="2189204"/>
    <s v="207520012023151749"/>
    <s v="DF20227564603"/>
    <x v="249"/>
    <x v="274"/>
    <s v="AARON HUENCHUMIL"/>
    <s v="Angamos #7961"/>
    <s v="La Cisterna"/>
    <x v="0"/>
    <s v="Cumple"/>
    <s v="Cumple"/>
    <s v="No Aplica"/>
    <s v="No Aplica"/>
    <s v="Cumple"/>
    <s v="Cumple"/>
    <s v="Si"/>
    <s v="Daniel Carcamo"/>
    <s v="S/N"/>
    <s v="Cumple"/>
    <s v="Cumple"/>
    <s v="Cumple"/>
    <s v="Cumple"/>
    <s v="Cumple"/>
    <s v="1-Cliente con suministro electrico normalizado"/>
    <x v="10"/>
    <x v="0"/>
    <x v="0"/>
    <x v="1"/>
    <n v="0.5"/>
    <n v="0.5"/>
    <n v="0.5"/>
    <n v="0.5"/>
    <n v="0.5"/>
    <n v="0.5"/>
    <n v="0.25"/>
    <n v="0.25"/>
    <n v="0.5"/>
    <n v="0.5"/>
    <n v="0.5"/>
    <n v="1"/>
    <x v="0"/>
  </r>
  <r>
    <s v="2189197"/>
    <s v="207520012023150405"/>
    <s v="DF20227579198"/>
    <x v="249"/>
    <x v="289"/>
    <s v="AARON HUENCHUMIL"/>
    <s v="Almirante Neff Sur #174"/>
    <s v="La Cisterna"/>
    <x v="0"/>
    <s v="Cumple"/>
    <s v="Cumple"/>
    <s v="Cumple"/>
    <s v="Cumple"/>
    <s v="Cumple"/>
    <s v="Cumple"/>
    <s v="No"/>
    <s v="S/N"/>
    <s v="S/N"/>
    <s v="No Aplica"/>
    <s v="No Aplica"/>
    <s v="No Aplica"/>
    <s v="Cumple"/>
    <s v="Cumple"/>
    <s v="1-Cliente no se encuentra en domicilio  2-Acometida bien templada"/>
    <x v="10"/>
    <x v="0"/>
    <x v="0"/>
    <x v="1"/>
    <n v="0.5"/>
    <n v="0.5"/>
    <n v="0.5"/>
    <n v="0.5"/>
    <n v="0.5"/>
    <n v="0.5"/>
    <n v="0.25"/>
    <n v="0.25"/>
    <n v="0.5"/>
    <n v="0.5"/>
    <n v="0.5"/>
    <n v="1"/>
    <x v="0"/>
  </r>
  <r>
    <s v="2189195"/>
    <s v="207620012023150350"/>
    <s v="DF20227575190"/>
    <x v="249"/>
    <x v="287"/>
    <s v="Cristobal toro"/>
    <s v="Los cedros 3718"/>
    <s v="Macul"/>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89192"/>
    <s v="207620012023150008"/>
    <s v="DF20227580426"/>
    <x v="249"/>
    <x v="292"/>
    <s v="Cristobal toro"/>
    <s v="Las dalias 2798 D"/>
    <s v="Macul"/>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0"/>
  </r>
  <r>
    <s v="2189189"/>
    <s v="207620012023145753"/>
    <s v="DF20227572655"/>
    <x v="249"/>
    <x v="273"/>
    <s v="Cristobal toro"/>
    <s v="Las dalias 2790"/>
    <s v="Macul"/>
    <x v="0"/>
    <s v="Cumple"/>
    <s v="Cumple"/>
    <s v="No Aplica"/>
    <s v="No Aplica"/>
    <s v="Cumple"/>
    <s v="Cumple"/>
    <s v="No"/>
    <s v="S/N"/>
    <s v="S/N"/>
    <s v="No Aplica"/>
    <s v="No Aplica"/>
    <s v="No Aplica"/>
    <s v="Cumple"/>
    <s v="Cumple"/>
    <s v="Atiende persona q trabaja en lugar , pero esta al tanto de visita de personal de emergencia ."/>
    <x v="10"/>
    <x v="0"/>
    <x v="0"/>
    <x v="1"/>
    <n v="0.5"/>
    <n v="0.5"/>
    <n v="0.5"/>
    <n v="0.5"/>
    <n v="0.5"/>
    <n v="0.5"/>
    <n v="0.25"/>
    <n v="0.25"/>
    <n v="0.5"/>
    <n v="0.5"/>
    <n v="0.5"/>
    <n v="1"/>
    <x v="0"/>
  </r>
  <r>
    <s v="2189186"/>
    <s v="207520012023144730"/>
    <s v="DF20227562222"/>
    <x v="249"/>
    <x v="277"/>
    <s v="AARON HUENCHUMIL"/>
    <s v="Angamos #8387"/>
    <s v="La Cisterna"/>
    <x v="0"/>
    <s v="Cumple"/>
    <s v="Cumple"/>
    <s v="No Aplica"/>
    <s v="No Aplica"/>
    <s v="Cumple"/>
    <s v="Cumple"/>
    <s v="No"/>
    <s v="S/N"/>
    <s v="S/N"/>
    <s v="No Aplica"/>
    <s v="No Aplica"/>
    <s v="No Aplica"/>
    <s v="Cumple"/>
    <s v="Cumple"/>
    <s v="1-A.P se encuentra normalizado en sector"/>
    <x v="10"/>
    <x v="0"/>
    <x v="0"/>
    <x v="1"/>
    <n v="0.5"/>
    <n v="0.5"/>
    <n v="0.5"/>
    <n v="0.5"/>
    <n v="0.5"/>
    <n v="0.5"/>
    <n v="0.25"/>
    <n v="0.25"/>
    <n v="0.5"/>
    <n v="0.5"/>
    <n v="0.5"/>
    <n v="1"/>
    <x v="0"/>
  </r>
  <r>
    <s v="2189184"/>
    <s v="207520012023144141"/>
    <s v="DF20227583610"/>
    <x v="249"/>
    <x v="288"/>
    <s v="AARON HUENCHUMIL"/>
    <s v="Angamos #8387"/>
    <s v="La Cisterna"/>
    <x v="0"/>
    <s v="Cumple"/>
    <s v="Cumple"/>
    <s v="No Aplica"/>
    <s v="No Aplica"/>
    <s v="Cumple"/>
    <s v="Cumple"/>
    <s v="No"/>
    <s v="S/N"/>
    <s v="S/N"/>
    <s v="No Aplica"/>
    <s v="No Aplica"/>
    <s v="No Aplica"/>
    <s v="Cumple"/>
    <s v="Cumple"/>
    <s v="1-A.P se encuentra normalizado en sector"/>
    <x v="10"/>
    <x v="0"/>
    <x v="0"/>
    <x v="1"/>
    <n v="0.5"/>
    <n v="0.5"/>
    <n v="0.5"/>
    <n v="0.5"/>
    <n v="0.5"/>
    <n v="0.5"/>
    <n v="0.25"/>
    <n v="0.25"/>
    <n v="0.5"/>
    <n v="0.5"/>
    <n v="0.5"/>
    <n v="1"/>
    <x v="0"/>
  </r>
  <r>
    <s v="2189179"/>
    <s v="207520012023142753"/>
    <s v="DF20227561440"/>
    <x v="249"/>
    <x v="278"/>
    <s v="AARON HUENCHUMIL"/>
    <s v="Alejandro Vial #7419 c3"/>
    <s v="La Cisterna"/>
    <x v="0"/>
    <s v="Cumple"/>
    <s v="Cumple"/>
    <s v="No Aplica"/>
    <s v="No Aplica"/>
    <s v="Cumple"/>
    <s v="Cumple"/>
    <s v="No"/>
    <s v="S/N"/>
    <s v="S/N"/>
    <s v="No Aplica"/>
    <s v="No Aplica"/>
    <s v="No Aplica"/>
    <s v="Cumple"/>
    <s v="Cumple"/>
    <s v="1-A.P se encuentra normalizado en sector"/>
    <x v="10"/>
    <x v="0"/>
    <x v="0"/>
    <x v="1"/>
    <n v="0.5"/>
    <n v="0.5"/>
    <n v="0.5"/>
    <n v="0.5"/>
    <n v="0.5"/>
    <n v="0.5"/>
    <n v="0.25"/>
    <n v="0.25"/>
    <n v="0.5"/>
    <n v="0.5"/>
    <n v="0.5"/>
    <n v="1"/>
    <x v="0"/>
  </r>
  <r>
    <s v="2189170"/>
    <s v="207520012023141241"/>
    <s v="DF20227572799"/>
    <x v="249"/>
    <x v="273"/>
    <s v="AARON HUENCHUMIL"/>
    <s v="Alejandro Vial #8791"/>
    <s v="La Cisterna"/>
    <x v="0"/>
    <s v="Cumple"/>
    <s v="Cumple"/>
    <s v="No Aplica"/>
    <s v="No Aplica"/>
    <s v="Cumple"/>
    <s v="Cumple"/>
    <s v="No"/>
    <s v="S/N"/>
    <s v="S/N"/>
    <s v="No Aplica"/>
    <s v="No Aplica"/>
    <s v="No Aplica"/>
    <s v="Cumple"/>
    <s v="Cumple"/>
    <s v="1-Cliente no se encuentra en domicilio  2- Se aprecia acometida templada pero en baja altura en extremo de cliente"/>
    <x v="10"/>
    <x v="0"/>
    <x v="0"/>
    <x v="1"/>
    <n v="0.5"/>
    <n v="0.5"/>
    <n v="0.5"/>
    <n v="0.5"/>
    <n v="0.5"/>
    <n v="0.5"/>
    <n v="0.25"/>
    <n v="0.25"/>
    <n v="0.5"/>
    <n v="0.5"/>
    <n v="0.5"/>
    <n v="1"/>
    <x v="0"/>
  </r>
  <r>
    <s v="2189165"/>
    <s v="207520012023140312"/>
    <s v="DF20227579473"/>
    <x v="249"/>
    <x v="289"/>
    <s v="AARON HUENCHUMIL"/>
    <s v="Americo Vespucio #1016"/>
    <s v="La Cistern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89159"/>
    <s v="207620012023132513"/>
    <s v="DF20227561661"/>
    <x v="249"/>
    <x v="277"/>
    <s v="Cristobal toro"/>
    <s v="Los botes 4835"/>
    <s v="Macul"/>
    <x v="0"/>
    <s v="Cumple"/>
    <s v="Cumple"/>
    <s v="No Aplica"/>
    <s v="No Aplica"/>
    <s v="Cumple"/>
    <s v="Cumple"/>
    <s v="No"/>
    <s v="S/N"/>
    <s v="S/N"/>
    <s v="No Aplica"/>
    <s v="No Aplica"/>
    <s v="No Aplica"/>
    <s v="Cumple"/>
    <s v="Cumple Parcialmente"/>
    <s v="Falta mayor data en fotografias . Sin acceso a pasaje , porton cerrado ."/>
    <x v="10"/>
    <x v="0"/>
    <x v="0"/>
    <x v="1"/>
    <n v="0.5"/>
    <n v="0.5"/>
    <n v="0.5"/>
    <n v="0.5"/>
    <n v="0.5"/>
    <n v="0.5"/>
    <n v="0.25"/>
    <n v="0.25"/>
    <n v="0.5"/>
    <n v="0.5"/>
    <n v="0.17499999999999999"/>
    <n v="0.93500000000000005"/>
    <x v="0"/>
  </r>
  <r>
    <s v="2189155"/>
    <s v="207620012023131652"/>
    <s v="DF20227582157"/>
    <x v="249"/>
    <x v="294"/>
    <s v="Cristobal toro"/>
    <s v="Los matorrales 5068"/>
    <s v="Macul"/>
    <x v="0"/>
    <s v="Cumple"/>
    <s v="Cumple"/>
    <s v="No Aplica"/>
    <s v="No Aplica"/>
    <s v="Cumple"/>
    <s v="Cumple"/>
    <s v="No"/>
    <s v="S/N"/>
    <s v="S/N"/>
    <s v="No Aplica"/>
    <s v="No Aplica"/>
    <s v="No Aplica"/>
    <s v="Cumple"/>
    <s v="Cumple"/>
    <s v="Sin moradores , no se toman fotos de fachada para evitar problemas con vecinos"/>
    <x v="10"/>
    <x v="0"/>
    <x v="0"/>
    <x v="1"/>
    <n v="0.5"/>
    <n v="0.5"/>
    <n v="0.5"/>
    <n v="0.5"/>
    <n v="0.5"/>
    <n v="0.5"/>
    <n v="0.25"/>
    <n v="0.25"/>
    <n v="0.5"/>
    <n v="0.5"/>
    <n v="0.5"/>
    <n v="1"/>
    <x v="0"/>
  </r>
  <r>
    <s v="2189152"/>
    <s v="207620012023131340"/>
    <s v="DF20227560281"/>
    <x v="249"/>
    <x v="282"/>
    <s v="Cristobal toro"/>
    <s v="Las palomas 5972"/>
    <s v="Macul"/>
    <x v="0"/>
    <s v="Cumple"/>
    <s v="Cumple"/>
    <s v="No Aplica"/>
    <s v="No Aplica"/>
    <s v="No Aplica"/>
    <s v="No Aplica"/>
    <s v="No"/>
    <s v="S/N"/>
    <s v="S/N"/>
    <s v="No Aplica"/>
    <s v="No Aplica"/>
    <s v="No Aplica"/>
    <s v="Cumple"/>
    <s v="Cumple"/>
    <s v="Problema externo , poste chocado , reparado ."/>
    <x v="10"/>
    <x v="0"/>
    <x v="0"/>
    <x v="1"/>
    <n v="0.5"/>
    <n v="0.5"/>
    <n v="0.5"/>
    <n v="0.5"/>
    <n v="0.5"/>
    <n v="0.5"/>
    <n v="0.25"/>
    <n v="0.25"/>
    <n v="0.5"/>
    <n v="0.5"/>
    <n v="0.5"/>
    <n v="1"/>
    <x v="0"/>
  </r>
  <r>
    <s v="2189138"/>
    <s v="207620012023124126"/>
    <s v="DF20227579099"/>
    <x v="249"/>
    <x v="289"/>
    <s v="Cristobal toro"/>
    <s v="Las golondrinas 3721"/>
    <s v="Macul"/>
    <x v="0"/>
    <s v="Cumple"/>
    <s v="Cumple"/>
    <s v="No Cumple"/>
    <s v="No Cumple"/>
    <s v="Cumple"/>
    <s v="Cumple"/>
    <s v="No"/>
    <s v="S/N"/>
    <s v="S/N"/>
    <s v="No Aplica"/>
    <s v="No Aplica"/>
    <s v="No Aplica"/>
    <s v="Cumple"/>
    <s v="Cumple Parcialmente"/>
    <s v="Sin moradores , sin mayor detalle"/>
    <x v="10"/>
    <x v="0"/>
    <x v="0"/>
    <x v="1"/>
    <n v="0.5"/>
    <n v="0.5"/>
    <n v="0"/>
    <n v="0"/>
    <n v="0.5"/>
    <n v="0.5"/>
    <n v="0.25"/>
    <n v="0.25"/>
    <n v="0.5"/>
    <n v="0.5"/>
    <n v="0.17499999999999999"/>
    <n v="0.63500000000000001"/>
    <x v="0"/>
  </r>
  <r>
    <s v="2189118"/>
    <s v="207620012023113145"/>
    <s v="DF20227568266"/>
    <x v="249"/>
    <x v="284"/>
    <s v="Cristobal toro"/>
    <s v="Las tortolas 3321"/>
    <s v="Macul"/>
    <x v="0"/>
    <s v="Cumple"/>
    <s v="Cumple"/>
    <s v="No Aplica"/>
    <s v="No Aplica"/>
    <s v="Cumple"/>
    <s v="Cumple"/>
    <s v="Si"/>
    <s v="Ignacio rebolledo"/>
    <s v="975803118"/>
    <s v="Cumple"/>
    <s v="Cumple"/>
    <s v="Cumple"/>
    <s v="Cumple"/>
    <s v="Cumple"/>
    <s v="Se verifica , sin mayor observacion . Cliente conforme"/>
    <x v="10"/>
    <x v="0"/>
    <x v="0"/>
    <x v="1"/>
    <n v="0.5"/>
    <n v="0.5"/>
    <n v="0.5"/>
    <n v="0.5"/>
    <n v="0.5"/>
    <n v="0.5"/>
    <n v="0.25"/>
    <n v="0.25"/>
    <n v="0.5"/>
    <n v="0.5"/>
    <n v="0.5"/>
    <n v="1"/>
    <x v="0"/>
  </r>
  <r>
    <s v="2189111"/>
    <s v="207620012023110804"/>
    <s v="DF20227560554"/>
    <x v="249"/>
    <x v="282"/>
    <s v="Cristobal toro"/>
    <s v="Las papayas 5311"/>
    <s v="Macul"/>
    <x v="0"/>
    <s v="No Aplica"/>
    <s v="No Aplica"/>
    <s v="No Aplica"/>
    <s v="No Aplica"/>
    <s v="Cumple"/>
    <s v="Cumple"/>
    <s v="No"/>
    <s v="S/N"/>
    <s v="S/N"/>
    <s v="No Aplica"/>
    <s v="No Aplica"/>
    <s v="No Aplica"/>
    <s v="Cumple"/>
    <s v="Cumple"/>
    <s v="Sin acceso a pasaje , porton cerrado ."/>
    <x v="10"/>
    <x v="0"/>
    <x v="0"/>
    <x v="1"/>
    <n v="0.5"/>
    <n v="0.5"/>
    <n v="0.5"/>
    <n v="0.5"/>
    <n v="0.5"/>
    <n v="0.5"/>
    <n v="0.25"/>
    <n v="0.25"/>
    <n v="0.5"/>
    <n v="0.5"/>
    <n v="0.5"/>
    <n v="1"/>
    <x v="0"/>
  </r>
  <r>
    <s v="2189102"/>
    <s v="207620012023105233"/>
    <s v="DF20227563170"/>
    <x v="249"/>
    <x v="285"/>
    <s v="Cristobal toro"/>
    <s v="Los flamencos 3267"/>
    <s v="Macul"/>
    <x v="0"/>
    <s v="Cumple"/>
    <s v="Cumple"/>
    <s v="No Aplica"/>
    <s v="No Aplica"/>
    <s v="Cumple"/>
    <s v="Cumple"/>
    <s v="No"/>
    <s v="S/N"/>
    <s v="S/N"/>
    <s v="No Aplica"/>
    <s v="No Aplica"/>
    <s v="No Aplica"/>
    <s v="Cumple"/>
    <s v="Cumple"/>
    <s v="Sin moradores , sin mayor detalle"/>
    <x v="10"/>
    <x v="0"/>
    <x v="0"/>
    <x v="1"/>
    <n v="0.5"/>
    <n v="0.5"/>
    <n v="0.5"/>
    <n v="0.5"/>
    <n v="0.5"/>
    <n v="0.5"/>
    <n v="0.25"/>
    <n v="0.25"/>
    <n v="0.5"/>
    <n v="0.5"/>
    <n v="0.5"/>
    <n v="1"/>
    <x v="0"/>
  </r>
  <r>
    <s v="2189100"/>
    <s v="207620012023104528"/>
    <s v="DF20227585603"/>
    <x v="249"/>
    <x v="293"/>
    <s v="Cristobal toro"/>
    <s v="Los cisnes 3006"/>
    <s v="Macul"/>
    <x v="0"/>
    <s v="Cumple"/>
    <s v="Cumple"/>
    <s v="No Aplica"/>
    <s v="No Aplica"/>
    <s v="Cumple"/>
    <s v="Cumple"/>
    <s v="Si"/>
    <s v="Dina ordenes"/>
    <s v="S/N"/>
    <s v="Cumple"/>
    <s v="Cumple"/>
    <s v="Cumple"/>
    <s v="Cumple"/>
    <s v="Cumple Parcialmente"/>
    <s v="Falta mayor data en fotografias . Cliente prefiere no dar su numero de fono ."/>
    <x v="10"/>
    <x v="0"/>
    <x v="0"/>
    <x v="1"/>
    <n v="0.5"/>
    <n v="0.5"/>
    <n v="0.5"/>
    <n v="0.5"/>
    <n v="0.5"/>
    <n v="0.5"/>
    <n v="0.25"/>
    <n v="0.25"/>
    <n v="0.5"/>
    <n v="0.5"/>
    <n v="0.17499999999999999"/>
    <n v="0.93500000000000005"/>
    <x v="0"/>
  </r>
  <r>
    <s v="2189085"/>
    <s v="207620012023102950"/>
    <s v="DF20227572819"/>
    <x v="249"/>
    <x v="272"/>
    <s v="Cristobal toro"/>
    <s v="Los geologos 5111"/>
    <s v="Macul"/>
    <x v="0"/>
    <s v="No Aplica"/>
    <s v="No Aplica"/>
    <s v="Cumple"/>
    <s v="Cumple"/>
    <s v="Cumple"/>
    <s v="Cumple"/>
    <s v="No"/>
    <s v="S/N"/>
    <s v="S/N"/>
    <s v="No Aplica"/>
    <s v="No Aplica"/>
    <s v="No Aplica"/>
    <s v="No Cumple"/>
    <s v="No Cumple"/>
    <s v="Falta maxima de fotos exigidas . Sin moradores . No se toman fotos por precaucion . Vecinos en esquina de pasaje aglomerados por algun problema en el sector . Hacen preguntas pensando que soy de la municipalidad"/>
    <x v="10"/>
    <x v="0"/>
    <x v="0"/>
    <x v="1"/>
    <n v="0.5"/>
    <n v="0.5"/>
    <n v="0.5"/>
    <n v="0.5"/>
    <n v="0.5"/>
    <n v="0.5"/>
    <n v="0.25"/>
    <n v="0.25"/>
    <n v="0.5"/>
    <n v="0"/>
    <n v="0"/>
    <n v="0.8"/>
    <x v="0"/>
  </r>
  <r>
    <s v="2189082"/>
    <s v="207620012023102538"/>
    <s v="DF20227587162"/>
    <x v="249"/>
    <x v="290"/>
    <s v="Cristobal toro"/>
    <s v="Los filosofos 4952"/>
    <s v="Macul"/>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1959"/>
    <s v="207623012023164640"/>
    <s v="DF20227583138"/>
    <x v="250"/>
    <x v="288"/>
    <s v="Cristobal toro"/>
    <s v="Los vilos 6444"/>
    <s v="La Granja"/>
    <x v="0"/>
    <s v="Cumple"/>
    <s v="Cumple"/>
    <s v="No Aplica"/>
    <s v="No Aplica"/>
    <s v="Cumple"/>
    <s v="Cumple"/>
    <s v="No"/>
    <s v="S/N"/>
    <s v="S/N"/>
    <s v="No Aplica"/>
    <s v="No Aplica"/>
    <s v="No Aplica"/>
    <s v="Cumple"/>
    <s v="Cumple Parcialmente"/>
    <s v="Falta mayor data en foto. Sin moradores"/>
    <x v="10"/>
    <x v="0"/>
    <x v="0"/>
    <x v="1"/>
    <n v="0.5"/>
    <n v="0.5"/>
    <n v="0.5"/>
    <n v="0.5"/>
    <n v="0.5"/>
    <n v="0.5"/>
    <n v="0.25"/>
    <n v="0.25"/>
    <n v="0.5"/>
    <n v="0.5"/>
    <n v="0.17499999999999999"/>
    <n v="0.93500000000000005"/>
    <x v="0"/>
  </r>
  <r>
    <s v="2191953"/>
    <s v="207523012023162340"/>
    <s v="DF20227576254"/>
    <x v="250"/>
    <x v="295"/>
    <s v="AARON HUENCHUMIL"/>
    <s v="Alonso de Ercilla #7735"/>
    <s v="La Florida"/>
    <x v="0"/>
    <s v="Cumple"/>
    <s v="Cumple"/>
    <s v="Cumple"/>
    <s v="Cumple"/>
    <s v="Cumple"/>
    <s v="Cumple"/>
    <s v="Si"/>
    <s v="Jonathan Barrientos"/>
    <s v="S/N"/>
    <s v="Cumple"/>
    <s v="Cumple"/>
    <s v="Cumple"/>
    <s v="Cumple"/>
    <s v="Cumple"/>
    <s v="1-Empalme provisorio con suministro electrico normalizado"/>
    <x v="10"/>
    <x v="0"/>
    <x v="0"/>
    <x v="1"/>
    <n v="0.5"/>
    <n v="0.5"/>
    <n v="0.5"/>
    <n v="0.5"/>
    <n v="0.5"/>
    <n v="0.5"/>
    <n v="0.25"/>
    <n v="0.25"/>
    <n v="0.5"/>
    <n v="0.5"/>
    <n v="0.5"/>
    <n v="1"/>
    <x v="0"/>
  </r>
  <r>
    <s v="2191951"/>
    <s v="207523012023161720"/>
    <s v="DF20227577006"/>
    <x v="250"/>
    <x v="291"/>
    <s v="AARON HUENCHUMIL"/>
    <s v="Alonso de Ercilla #7735"/>
    <s v="La Florida"/>
    <x v="0"/>
    <s v="Cumple"/>
    <s v="Cumple"/>
    <s v="Cumple"/>
    <s v="Cumple"/>
    <s v="Cumple"/>
    <s v="Cumple"/>
    <s v="Si"/>
    <s v="Jonathan Barrientos"/>
    <s v="S/N"/>
    <s v="Cumple"/>
    <s v="Cumple"/>
    <s v="Cumple"/>
    <s v="Cumple"/>
    <s v="Cumple"/>
    <s v="1-Cliente con suministro electrico normalizado 2-Empalme monofasico provisorio de obra, no se encuentra como fotografia de informe cuadrilla. Internamente en obra cambian ITM por un ITM 40A"/>
    <x v="10"/>
    <x v="0"/>
    <x v="0"/>
    <x v="1"/>
    <n v="0.5"/>
    <n v="0.5"/>
    <n v="0.5"/>
    <n v="0.5"/>
    <n v="0.5"/>
    <n v="0.5"/>
    <n v="0.25"/>
    <n v="0.25"/>
    <n v="0.5"/>
    <n v="0.5"/>
    <n v="0.5"/>
    <n v="1"/>
    <x v="0"/>
  </r>
  <r>
    <s v="2191938"/>
    <s v="207623012023160406"/>
    <s v="DF20227568772"/>
    <x v="250"/>
    <x v="281"/>
    <s v="Cristobal toro"/>
    <s v="Manutara 160"/>
    <s v="La Granja"/>
    <x v="0"/>
    <s v="Cumple"/>
    <s v="Cumple"/>
    <s v="Cumple"/>
    <s v="Cumple"/>
    <s v="Cumple"/>
    <s v="Cumple"/>
    <s v="No"/>
    <s v="S/N"/>
    <s v="S/N"/>
    <s v="No Aplica"/>
    <s v="No Aplica"/>
    <s v="No Aplica"/>
    <s v="Cumple"/>
    <s v="Cumple"/>
    <s v="Sin moradores , sector conflictivo , no se toman fotos por precaucion"/>
    <x v="10"/>
    <x v="0"/>
    <x v="0"/>
    <x v="1"/>
    <n v="0.5"/>
    <n v="0.5"/>
    <n v="0.5"/>
    <n v="0.5"/>
    <n v="0.5"/>
    <n v="0.5"/>
    <n v="0.25"/>
    <n v="0.25"/>
    <n v="0.5"/>
    <n v="0.5"/>
    <n v="0.5"/>
    <n v="1"/>
    <x v="0"/>
  </r>
  <r>
    <s v="2191930"/>
    <s v="207523012023155002"/>
    <s v="DF20227584902"/>
    <x v="250"/>
    <x v="297"/>
    <s v="AARON HUENCHUMIL"/>
    <s v="Alonso de Ercilla #8318 dpto 14 A"/>
    <s v="La Florida"/>
    <x v="0"/>
    <s v="Cumple"/>
    <s v="Cumple"/>
    <s v="No Cumple"/>
    <s v="No Cumple"/>
    <s v="Cumple"/>
    <s v="Cumple"/>
    <s v="Si"/>
    <s v="Alexis Rosas Riveros"/>
    <s v="987540742"/>
    <s v="Cumple"/>
    <s v="Cumple"/>
    <s v="Cumple"/>
    <s v="Cumple"/>
    <s v="Cumple"/>
    <s v="1-No declara codigo de ITM utilizado 2- cableado sin aislacion aguas abajo de equipo medida. SE REQUIERE REGULARIZAR"/>
    <x v="10"/>
    <x v="0"/>
    <x v="0"/>
    <x v="1"/>
    <n v="0.5"/>
    <n v="0.5"/>
    <n v="0"/>
    <n v="0"/>
    <n v="0.5"/>
    <n v="0.5"/>
    <n v="0.25"/>
    <n v="0.25"/>
    <n v="0.5"/>
    <n v="0.5"/>
    <n v="0.5"/>
    <n v="0.7"/>
    <x v="0"/>
  </r>
  <r>
    <s v="2191924"/>
    <s v="207623012023154648"/>
    <s v="DF20227560310"/>
    <x v="250"/>
    <x v="282"/>
    <s v="Cristobal toro"/>
    <s v="Las parcelas 10441"/>
    <s v="La Granja"/>
    <x v="0"/>
    <s v="Cumple"/>
    <s v="Cumple"/>
    <s v="Cumple"/>
    <s v="Cumple"/>
    <s v="Cumple"/>
    <s v="Cumple"/>
    <s v="No"/>
    <s v="S/N"/>
    <s v="S/N"/>
    <s v="No Aplica"/>
    <s v="No Aplica"/>
    <s v="No Aplica"/>
    <s v="Cumple"/>
    <s v="Cumple"/>
    <s v="Acceso a pasaje dificultoso ,  No se toman fotos por precaucion mucha gente en plaza fte a domicilio . Sin moradores"/>
    <x v="10"/>
    <x v="0"/>
    <x v="0"/>
    <x v="1"/>
    <n v="0.5"/>
    <n v="0.5"/>
    <n v="0.5"/>
    <n v="0.5"/>
    <n v="0.5"/>
    <n v="0.5"/>
    <n v="0.25"/>
    <n v="0.25"/>
    <n v="0.5"/>
    <n v="0.5"/>
    <n v="0.5"/>
    <n v="1"/>
    <x v="0"/>
  </r>
  <r>
    <s v="2191922"/>
    <s v="207623012023153426"/>
    <s v="DF20227583266"/>
    <x v="250"/>
    <x v="288"/>
    <s v="Cristobal toro"/>
    <s v="Las parcelas 10132"/>
    <s v="La Granja"/>
    <x v="0"/>
    <s v="Cumple"/>
    <s v="Cumple"/>
    <s v="No Aplica"/>
    <s v="No Aplica"/>
    <s v="Cumple"/>
    <s v="Cumple"/>
    <s v="No"/>
    <s v="S/N"/>
    <s v="S/N"/>
    <s v="No Aplica"/>
    <s v="No Aplica"/>
    <s v="No Aplica"/>
    <s v="Cumple"/>
    <s v="Cumple"/>
    <s v="Me figura q fotos no resulta cargado en sistema . Sin moradores"/>
    <x v="10"/>
    <x v="0"/>
    <x v="0"/>
    <x v="1"/>
    <n v="0.5"/>
    <n v="0.5"/>
    <n v="0.5"/>
    <n v="0.5"/>
    <n v="0.5"/>
    <n v="0.5"/>
    <n v="0.25"/>
    <n v="0.25"/>
    <n v="0.5"/>
    <n v="0.5"/>
    <n v="0.5"/>
    <n v="1"/>
    <x v="0"/>
  </r>
  <r>
    <s v="2191920"/>
    <s v="207523012023152729"/>
    <s v="DF20227586118"/>
    <x v="250"/>
    <x v="293"/>
    <s v="AARON HUENCHUMIL"/>
    <s v="Camilo Henriquez #0436"/>
    <s v="La Florida"/>
    <x v="0"/>
    <s v="Cumple"/>
    <s v="Cumple"/>
    <s v="No Aplica"/>
    <s v="No Aplica"/>
    <s v="Cumple"/>
    <s v="Cumple"/>
    <s v="Si"/>
    <s v="Daniela Zamorano"/>
    <s v="S/N"/>
    <s v="Cumple"/>
    <s v="Cumple"/>
    <s v="Cumple"/>
    <s v="Cumple"/>
    <s v="Cumple"/>
    <s v="1-Suministro electrico normalizado"/>
    <x v="10"/>
    <x v="0"/>
    <x v="0"/>
    <x v="1"/>
    <n v="0.5"/>
    <n v="0.5"/>
    <n v="0.5"/>
    <n v="0.5"/>
    <n v="0.5"/>
    <n v="0.5"/>
    <n v="0.25"/>
    <n v="0.25"/>
    <n v="0.5"/>
    <n v="0.5"/>
    <n v="0.5"/>
    <n v="1"/>
    <x v="0"/>
  </r>
  <r>
    <s v="2191908"/>
    <s v="207523012023150810"/>
    <s v="DF20227581930"/>
    <x v="250"/>
    <x v="294"/>
    <s v="AARON HUENCHUMIL"/>
    <s v="Americo Vespucio #8398 dpto 22"/>
    <s v="La Florid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91906"/>
    <s v="207523012023150142"/>
    <s v="DF20227578727"/>
    <x v="250"/>
    <x v="299"/>
    <s v="AARON HUENCHUMIL"/>
    <s v="Americo Vespucio #8388 dpto 42"/>
    <s v="La Florida"/>
    <x v="0"/>
    <s v="Cumple"/>
    <s v="Cumple"/>
    <s v="No Aplica"/>
    <s v="No Aplica"/>
    <s v="Cumple"/>
    <s v="Cumple"/>
    <s v="No"/>
    <s v="S/N"/>
    <s v="S/N"/>
    <s v="No Aplica"/>
    <s v="No Aplica"/>
    <s v="No Aplica"/>
    <s v="Cumple"/>
    <s v="Cumple"/>
    <s v="1-Cliente con citofono malo y no contesta llamado via telefonica"/>
    <x v="10"/>
    <x v="0"/>
    <x v="0"/>
    <x v="1"/>
    <n v="0.5"/>
    <n v="0.5"/>
    <n v="0.5"/>
    <n v="0.5"/>
    <n v="0.5"/>
    <n v="0.5"/>
    <n v="0.25"/>
    <n v="0.25"/>
    <n v="0.5"/>
    <n v="0.5"/>
    <n v="0.5"/>
    <n v="1"/>
    <x v="0"/>
  </r>
  <r>
    <s v="2191905"/>
    <s v="207523012023145645"/>
    <s v="DF20227582598"/>
    <x v="250"/>
    <x v="301"/>
    <s v="AARON HUENCHUMIL"/>
    <s v="Americo Vespucio #8374 dpto 21"/>
    <s v="La Florida"/>
    <x v="0"/>
    <s v="Cumple"/>
    <s v="Cumple"/>
    <s v="No Aplica"/>
    <s v="No Aplica"/>
    <s v="Cumple"/>
    <s v="Cumple"/>
    <s v="No"/>
    <s v="S/N"/>
    <s v="S/N"/>
    <s v="No Aplica"/>
    <s v="No Aplica"/>
    <s v="No Aplica"/>
    <s v="Cumple Mayormente"/>
    <s v="Cumple"/>
    <s v="1-Cliente no se encuentra en domicilio"/>
    <x v="10"/>
    <x v="0"/>
    <x v="0"/>
    <x v="1"/>
    <n v="0.5"/>
    <n v="0.5"/>
    <n v="0.5"/>
    <n v="0.5"/>
    <n v="0.5"/>
    <n v="0.5"/>
    <n v="0.25"/>
    <n v="0.25"/>
    <n v="0.5"/>
    <n v="0.32500000000000001"/>
    <n v="0.5"/>
    <n v="0.96500000000000008"/>
    <x v="0"/>
  </r>
  <r>
    <s v="2191901"/>
    <s v="207523012023144502"/>
    <s v="DF20227587097"/>
    <x v="250"/>
    <x v="290"/>
    <s v="AARON HUENCHUMIL"/>
    <s v="Calama #9022"/>
    <s v="La Florida"/>
    <x v="0"/>
    <s v="Cumple"/>
    <s v="Cumple"/>
    <s v="Cumple"/>
    <s v="Cumple"/>
    <s v="Cumple"/>
    <s v="Cumple"/>
    <s v="No"/>
    <s v="S/N"/>
    <s v="S/N"/>
    <s v="No Aplica"/>
    <s v="No Aplica"/>
    <s v="No Aplica"/>
    <s v="Cumple"/>
    <s v="Cumple"/>
    <s v="1-Cliente no se encuentra en domicilio"/>
    <x v="10"/>
    <x v="0"/>
    <x v="0"/>
    <x v="1"/>
    <n v="0.5"/>
    <n v="0.5"/>
    <n v="0.5"/>
    <n v="0.5"/>
    <n v="0.5"/>
    <n v="0.5"/>
    <n v="0.25"/>
    <n v="0.25"/>
    <n v="0.5"/>
    <n v="0.5"/>
    <n v="0.5"/>
    <n v="1"/>
    <x v="0"/>
  </r>
  <r>
    <s v="2191894"/>
    <s v="207523012023142446"/>
    <s v="DF20227579384"/>
    <x v="250"/>
    <x v="289"/>
    <s v="AARON HUENCHUMIL"/>
    <s v="Americo Vespucio #9150"/>
    <s v="La Florida"/>
    <x v="0"/>
    <s v="Cumple"/>
    <s v="Cumple"/>
    <s v="No Aplica"/>
    <s v="No Aplica"/>
    <s v="Cumple"/>
    <s v="Cumple"/>
    <s v="Si"/>
    <s v="Matias Claro"/>
    <s v="991294838"/>
    <s v="Cumple"/>
    <s v="Cumple"/>
    <s v="Cumple"/>
    <s v="Cumple Parcialmente"/>
    <s v="Cumple Parcialmente"/>
    <s v="1-Cliente con suministro electrico normalizado"/>
    <x v="10"/>
    <x v="0"/>
    <x v="0"/>
    <x v="1"/>
    <n v="0.5"/>
    <n v="0.5"/>
    <n v="0.5"/>
    <n v="0.5"/>
    <n v="0.5"/>
    <n v="0.5"/>
    <n v="0.25"/>
    <n v="0.25"/>
    <n v="0.5"/>
    <n v="0.17499999999999999"/>
    <n v="0.17499999999999999"/>
    <n v="0.87"/>
    <x v="0"/>
  </r>
  <r>
    <s v="2191879"/>
    <s v="207523012023140033"/>
    <s v="DF20227559278"/>
    <x v="250"/>
    <x v="282"/>
    <s v="AARON HUENCHUMIL"/>
    <s v="Cautin #8746"/>
    <s v="La Florida"/>
    <x v="0"/>
    <s v="Cumple"/>
    <s v="Cumple"/>
    <s v="Cumple"/>
    <s v="Cumple"/>
    <s v="Cumple"/>
    <s v="Cumple"/>
    <s v="Si"/>
    <s v="S/N"/>
    <s v="S/N"/>
    <s v="No Aplica"/>
    <s v="No Aplica"/>
    <s v="No Aplica"/>
    <s v="Cumple"/>
    <s v="Cumple"/>
    <s v="1-Cliente Si se encuentra en domicilio, pero no desea atender"/>
    <x v="10"/>
    <x v="0"/>
    <x v="0"/>
    <x v="1"/>
    <n v="0.5"/>
    <n v="0.5"/>
    <n v="0.5"/>
    <n v="0.5"/>
    <n v="0.5"/>
    <n v="0.5"/>
    <n v="0.25"/>
    <n v="0.25"/>
    <n v="0.5"/>
    <n v="0.5"/>
    <n v="0.5"/>
    <n v="1"/>
    <x v="0"/>
  </r>
  <r>
    <s v="2191875"/>
    <s v="207523012023135229"/>
    <s v="DF20227568134"/>
    <x v="250"/>
    <x v="284"/>
    <s v="AARON HUENCHUMIL"/>
    <s v="Cautin #8629"/>
    <s v="La Florida"/>
    <x v="0"/>
    <s v="Cumple"/>
    <s v="Cumple"/>
    <s v="Cumple"/>
    <s v="Cumple"/>
    <s v="Cumple"/>
    <s v="Cumple"/>
    <s v="No"/>
    <s v="S/N"/>
    <s v="S/N"/>
    <s v="No Aplica"/>
    <s v="No Aplica"/>
    <s v="No Aplica"/>
    <s v="Cumple"/>
    <s v="Cumple"/>
    <s v="1-Cliente no se encuentra en domicilio"/>
    <x v="10"/>
    <x v="0"/>
    <x v="0"/>
    <x v="1"/>
    <n v="0.5"/>
    <n v="0.5"/>
    <n v="0.5"/>
    <n v="0.5"/>
    <n v="0.5"/>
    <n v="0.5"/>
    <n v="0.25"/>
    <n v="0.25"/>
    <n v="0.5"/>
    <n v="0.5"/>
    <n v="0.5"/>
    <n v="1"/>
    <x v="0"/>
  </r>
  <r>
    <s v="2191870"/>
    <s v="207623012023133850"/>
    <s v="DF20227586890"/>
    <x v="250"/>
    <x v="290"/>
    <s v="Cristobal toro"/>
    <s v="Las verbenas 0735"/>
    <s v="La Granja"/>
    <x v="0"/>
    <s v="Cumple"/>
    <s v="Cumple"/>
    <s v="No Aplica"/>
    <s v="No Aplica"/>
    <s v="Cumple"/>
    <s v="Cumple"/>
    <s v="No"/>
    <s v="S/N"/>
    <s v="S/N"/>
    <s v="No Aplica"/>
    <s v="No Aplica"/>
    <s v="No Aplica"/>
    <s v="Cumple"/>
    <s v="Cumple Parcialmente"/>
    <s v="Sin moradores . Sin mayores observacion"/>
    <x v="10"/>
    <x v="0"/>
    <x v="0"/>
    <x v="1"/>
    <n v="0.5"/>
    <n v="0.5"/>
    <n v="0.5"/>
    <n v="0.5"/>
    <n v="0.5"/>
    <n v="0.5"/>
    <n v="0.25"/>
    <n v="0.25"/>
    <n v="0.5"/>
    <n v="0.5"/>
    <n v="0.17499999999999999"/>
    <n v="0.93500000000000005"/>
    <x v="0"/>
  </r>
  <r>
    <s v="2191867"/>
    <s v="207523012023132555"/>
    <s v="DF20227587209"/>
    <x v="250"/>
    <x v="290"/>
    <s v="AARON HUENCHUMIL"/>
    <s v="Canal Troncal San Francisco #1071 dpto 12"/>
    <s v="La Florida"/>
    <x v="0"/>
    <s v="Cumple"/>
    <s v="Cumple"/>
    <s v="Cumple"/>
    <s v="Cumple"/>
    <s v="Cumple"/>
    <s v="Cumple"/>
    <s v="Si"/>
    <s v="Janet Contreras"/>
    <s v="S/N"/>
    <s v="Cumple"/>
    <s v="Cumple"/>
    <s v="Cumple"/>
    <s v="Cumple"/>
    <s v="Cumple"/>
    <s v="1-Cliente con suministro electrico normalizado"/>
    <x v="10"/>
    <x v="0"/>
    <x v="0"/>
    <x v="1"/>
    <n v="0.5"/>
    <n v="0.5"/>
    <n v="0.5"/>
    <n v="0.5"/>
    <n v="0.5"/>
    <n v="0.5"/>
    <n v="0.25"/>
    <n v="0.25"/>
    <n v="0.5"/>
    <n v="0.5"/>
    <n v="0.5"/>
    <n v="1"/>
    <x v="0"/>
  </r>
  <r>
    <s v="2191857"/>
    <s v="207523012023131102"/>
    <s v="DF20227584569"/>
    <x v="250"/>
    <x v="297"/>
    <s v="AARON HUENCHUMIL"/>
    <s v="Bahia Catalina #11255"/>
    <s v="La Florida"/>
    <x v="0"/>
    <s v="Cumple"/>
    <s v="Cumple"/>
    <s v="No Aplica"/>
    <s v="No Aplica"/>
    <s v="Cumple"/>
    <s v="Cumple"/>
    <s v="No"/>
    <s v="S/N"/>
    <s v="S/N"/>
    <s v="No Aplica"/>
    <s v="No Aplica"/>
    <s v="No Aplica"/>
    <s v="Cumple"/>
    <s v="Cumple"/>
    <s v="1-TD 17182 se encuentra normalizado 2- caja B.T sin tapa"/>
    <x v="10"/>
    <x v="0"/>
    <x v="0"/>
    <x v="1"/>
    <n v="0.5"/>
    <n v="0.5"/>
    <n v="0.5"/>
    <n v="0.5"/>
    <n v="0.5"/>
    <n v="0.5"/>
    <n v="0.25"/>
    <n v="0.25"/>
    <n v="0.5"/>
    <n v="0.5"/>
    <n v="0.5"/>
    <n v="1"/>
    <x v="0"/>
  </r>
  <r>
    <s v="2191714"/>
    <s v="207523012023130656"/>
    <s v="DF20227584434"/>
    <x v="250"/>
    <x v="300"/>
    <s v="AARON HUENCHUMIL"/>
    <s v="Bahia Catalina #11223"/>
    <s v="La Florida"/>
    <x v="0"/>
    <s v="Cumple"/>
    <s v="Cumple"/>
    <s v="No Aplica"/>
    <s v="No Aplica"/>
    <s v="Cumple"/>
    <s v="Cumple"/>
    <s v="No"/>
    <s v="S/N"/>
    <s v="S/N"/>
    <s v="No Aplica"/>
    <s v="No Aplica"/>
    <s v="No Aplica"/>
    <s v="Cumple Parcialmente"/>
    <s v="Cumple Parcialmente"/>
    <s v="1- TD 17182 se encuentra en servicio normal  2-Caja B.T sin tapa  3-Cliente no se encuentra en domicilio"/>
    <x v="10"/>
    <x v="0"/>
    <x v="0"/>
    <x v="1"/>
    <n v="0.5"/>
    <n v="0.5"/>
    <n v="0.5"/>
    <n v="0.5"/>
    <n v="0.5"/>
    <n v="0.5"/>
    <n v="0.25"/>
    <n v="0.25"/>
    <n v="0.5"/>
    <n v="0.17499999999999999"/>
    <n v="0.17499999999999999"/>
    <n v="0.87"/>
    <x v="0"/>
  </r>
  <r>
    <s v="2191706"/>
    <s v="207523012023125721"/>
    <s v="DF20227584650"/>
    <x v="250"/>
    <x v="297"/>
    <s v="AARON HUENCHUMIL"/>
    <s v="Brecha #10747"/>
    <s v="La Florida"/>
    <x v="0"/>
    <s v="Cumple"/>
    <s v="Cumple"/>
    <s v="Cumple"/>
    <s v="Cumple"/>
    <s v="Cumple"/>
    <s v="Cumple"/>
    <s v="No"/>
    <s v="S/N"/>
    <s v="S/N"/>
    <s v="No Aplica"/>
    <s v="No Aplica"/>
    <s v="No Aplica"/>
    <s v="Cumple"/>
    <s v="Cumple"/>
    <s v="1-No se logra acceso debido a pasaje cerrado"/>
    <x v="10"/>
    <x v="0"/>
    <x v="0"/>
    <x v="1"/>
    <n v="0.5"/>
    <n v="0.5"/>
    <n v="0.5"/>
    <n v="0.5"/>
    <n v="0.5"/>
    <n v="0.5"/>
    <n v="0.25"/>
    <n v="0.25"/>
    <n v="0.5"/>
    <n v="0.5"/>
    <n v="0.5"/>
    <n v="1"/>
    <x v="0"/>
  </r>
  <r>
    <s v="2191698"/>
    <s v="207623012023124137"/>
    <s v="DF20227585760"/>
    <x v="250"/>
    <x v="293"/>
    <s v="Cristobal toro"/>
    <s v="Lota 7957"/>
    <s v="La Granja"/>
    <x v="0"/>
    <s v="Cumple"/>
    <s v="Cumple"/>
    <s v="No Aplica"/>
    <s v="No Aplica"/>
    <s v="Cumple"/>
    <s v="Cumple"/>
    <s v="No"/>
    <s v="S/N"/>
    <s v="S/N"/>
    <s v="No Aplica"/>
    <s v="No Aplica"/>
    <s v="No Aplica"/>
    <s v="Cumple"/>
    <s v="Cumple"/>
    <s v="Atiende cliente , pero molesto con visita . No entrega datos . Apenas se puede tomar fotos"/>
    <x v="10"/>
    <x v="0"/>
    <x v="0"/>
    <x v="1"/>
    <n v="0.5"/>
    <n v="0.5"/>
    <n v="0.5"/>
    <n v="0.5"/>
    <n v="0.5"/>
    <n v="0.5"/>
    <n v="0.25"/>
    <n v="0.25"/>
    <n v="0.5"/>
    <n v="0.5"/>
    <n v="0.5"/>
    <n v="1"/>
    <x v="0"/>
  </r>
  <r>
    <s v="2191695"/>
    <s v="207623012023123547"/>
    <s v="DF20227573306"/>
    <x v="250"/>
    <x v="273"/>
    <s v="Cristobal toro"/>
    <s v="Lota 7718"/>
    <s v="La Granja"/>
    <x v="0"/>
    <s v="Cumple"/>
    <s v="Cumple"/>
    <s v="No Aplica"/>
    <s v="No Aplica"/>
    <s v="Cumple"/>
    <s v="Cumple"/>
    <s v="No"/>
    <s v="S/N"/>
    <s v="S/N"/>
    <s v="No Aplica"/>
    <s v="No Aplica"/>
    <s v="No Aplica"/>
    <s v="Cumple"/>
    <s v="Cumple Parcialmente"/>
    <s v="Falta mayor data en 1 foto . Sector hostil , no se toman muchas fotos por precaucion"/>
    <x v="10"/>
    <x v="0"/>
    <x v="0"/>
    <x v="1"/>
    <n v="0.5"/>
    <n v="0.5"/>
    <n v="0.5"/>
    <n v="0.5"/>
    <n v="0.5"/>
    <n v="0.5"/>
    <n v="0.25"/>
    <n v="0.25"/>
    <n v="0.5"/>
    <n v="0.5"/>
    <n v="0.17499999999999999"/>
    <n v="0.93500000000000005"/>
    <x v="0"/>
  </r>
  <r>
    <s v="2191690"/>
    <s v="207623012023122115"/>
    <s v="DF20227559343"/>
    <x v="250"/>
    <x v="282"/>
    <s v="Cristobal toro"/>
    <s v="Las dalias 6871"/>
    <s v="La Granja"/>
    <x v="0"/>
    <s v="Cumple"/>
    <s v="Cumple"/>
    <s v="No Aplica"/>
    <s v="No Aplica"/>
    <s v="Cumple"/>
    <s v="Cumple"/>
    <s v="No"/>
    <s v="S/N"/>
    <s v="S/N"/>
    <s v="No Aplica"/>
    <s v="No Aplica"/>
    <s v="No Aplica"/>
    <s v="Cumple"/>
    <s v="Cumple"/>
    <s v="Problema externo AP."/>
    <x v="10"/>
    <x v="0"/>
    <x v="0"/>
    <x v="1"/>
    <n v="0.5"/>
    <n v="0.5"/>
    <n v="0.5"/>
    <n v="0.5"/>
    <n v="0.5"/>
    <n v="0.5"/>
    <n v="0.25"/>
    <n v="0.25"/>
    <n v="0.5"/>
    <n v="0.5"/>
    <n v="0.5"/>
    <n v="1"/>
    <x v="0"/>
  </r>
  <r>
    <s v="2191680"/>
    <s v="207623012023120547"/>
    <s v="DF20227572071"/>
    <x v="250"/>
    <x v="271"/>
    <s v="Cristobal toro"/>
    <s v="Las violetas 6872"/>
    <s v="La Granja"/>
    <x v="0"/>
    <s v="Cumple"/>
    <s v="Cumple"/>
    <s v="No Aplica"/>
    <s v="No Aplica"/>
    <s v="Cumple"/>
    <s v="Cumple"/>
    <s v="No"/>
    <s v="S/N"/>
    <s v="S/N"/>
    <s v="No Aplica"/>
    <s v="No Aplica"/>
    <s v="No Aplica"/>
    <s v="Cumple"/>
    <s v="Cumple Parcialmente"/>
    <s v="Falta mayor data en fotografias . Problema externo TD ."/>
    <x v="10"/>
    <x v="0"/>
    <x v="0"/>
    <x v="1"/>
    <n v="0.5"/>
    <n v="0.5"/>
    <n v="0.5"/>
    <n v="0.5"/>
    <n v="0.5"/>
    <n v="0.5"/>
    <n v="0.25"/>
    <n v="0.25"/>
    <n v="0.5"/>
    <n v="0.5"/>
    <n v="0.17499999999999999"/>
    <n v="0.93500000000000005"/>
    <x v="0"/>
  </r>
  <r>
    <s v="2191672"/>
    <s v="207623012023115154"/>
    <s v="DF20227572486"/>
    <x v="250"/>
    <x v="273"/>
    <s v="Cristobal toro"/>
    <s v="Linares 339"/>
    <s v="La Granja"/>
    <x v="0"/>
    <s v="Cumple"/>
    <s v="Cumple"/>
    <s v="No Aplica"/>
    <s v="No Aplica"/>
    <s v="Cumple"/>
    <s v="Cumple"/>
    <s v="No"/>
    <s v="S/N"/>
    <s v="S/N"/>
    <s v="No Aplica"/>
    <s v="No Aplica"/>
    <s v="No Aplica"/>
    <s v="Cumple"/>
    <s v="Cumple Parcialmente"/>
    <s v="Falta mayor data en fotografias . Sin moradores ."/>
    <x v="10"/>
    <x v="0"/>
    <x v="0"/>
    <x v="1"/>
    <n v="0.5"/>
    <n v="0.5"/>
    <n v="0.5"/>
    <n v="0.5"/>
    <n v="0.5"/>
    <n v="0.5"/>
    <n v="0.25"/>
    <n v="0.25"/>
    <n v="0.5"/>
    <n v="0.5"/>
    <n v="0.17499999999999999"/>
    <n v="0.93500000000000005"/>
    <x v="0"/>
  </r>
  <r>
    <s v="2191667"/>
    <s v="207623012023114355"/>
    <s v="DF20227569283"/>
    <x v="250"/>
    <x v="281"/>
    <s v="Cristobal toro"/>
    <s v="Linares 618 C/B"/>
    <s v="La Granja"/>
    <x v="0"/>
    <s v="Cumple"/>
    <s v="Cumple"/>
    <s v="No Aplica"/>
    <s v="No Aplica"/>
    <s v="Cumple"/>
    <s v="Cumple"/>
    <s v="No"/>
    <s v="S/N"/>
    <s v="S/N"/>
    <s v="No Aplica"/>
    <s v="No Aplica"/>
    <s v="No Aplica"/>
    <s v="Cumple"/>
    <s v="Cumple"/>
    <s v="Atiende persona , dice q al parecer nadie a llamado para problema de emergencia , pero corrobora q habia personal de la guardia trabajando en poste , pero q ellos nunca han estado sin luz . No entrega mas datos ."/>
    <x v="10"/>
    <x v="0"/>
    <x v="0"/>
    <x v="1"/>
    <n v="0.5"/>
    <n v="0.5"/>
    <n v="0.5"/>
    <n v="0.5"/>
    <n v="0.5"/>
    <n v="0.5"/>
    <n v="0.25"/>
    <n v="0.25"/>
    <n v="0.5"/>
    <n v="0.5"/>
    <n v="0.5"/>
    <n v="1"/>
    <x v="0"/>
  </r>
  <r>
    <s v="2191665"/>
    <s v="207623012023113531"/>
    <s v="DF20227582841"/>
    <x v="250"/>
    <x v="288"/>
    <s v="Cristobal toro"/>
    <s v="Lirquen 7989"/>
    <s v="La Granja"/>
    <x v="0"/>
    <s v="Cumple"/>
    <s v="Cumple"/>
    <s v="No Aplica"/>
    <s v="No Aplica"/>
    <s v="Cumple"/>
    <s v="Cumple"/>
    <s v="No"/>
    <s v="S/N"/>
    <s v="S/N"/>
    <s v="No Aplica"/>
    <s v="No Aplica"/>
    <s v="No Aplica"/>
    <s v="Cumple"/>
    <s v="Cumple"/>
    <s v="Hay personal dentro de taller , pero no atiende nadie ."/>
    <x v="10"/>
    <x v="0"/>
    <x v="0"/>
    <x v="1"/>
    <n v="0.5"/>
    <n v="0.5"/>
    <n v="0.5"/>
    <n v="0.5"/>
    <n v="0.5"/>
    <n v="0.5"/>
    <n v="0.25"/>
    <n v="0.25"/>
    <n v="0.5"/>
    <n v="0.5"/>
    <n v="0.5"/>
    <n v="1"/>
    <x v="0"/>
  </r>
  <r>
    <s v="2191662"/>
    <s v="207623012023112935"/>
    <s v="DF20227577789"/>
    <x v="250"/>
    <x v="291"/>
    <s v="Cristobal toro"/>
    <s v="Lirquen 7850"/>
    <s v="La Granja"/>
    <x v="0"/>
    <s v="Cumple"/>
    <s v="Cumple"/>
    <s v="No Aplica"/>
    <s v="No Aplica"/>
    <s v="Cumple"/>
    <s v="Cumple"/>
    <s v="No"/>
    <s v="S/N"/>
    <s v="S/N"/>
    <s v="No Aplica"/>
    <s v="No Aplica"/>
    <s v="No Aplica"/>
    <s v="Cumple"/>
    <s v="Cumple"/>
    <s v="Sector hostil , no se toman muchas fotos para prevenir con vecinos . Sin moradores"/>
    <x v="10"/>
    <x v="0"/>
    <x v="0"/>
    <x v="1"/>
    <n v="0.5"/>
    <n v="0.5"/>
    <n v="0.5"/>
    <n v="0.5"/>
    <n v="0.5"/>
    <n v="0.5"/>
    <n v="0.25"/>
    <n v="0.25"/>
    <n v="0.5"/>
    <n v="0.5"/>
    <n v="0.5"/>
    <n v="1"/>
    <x v="0"/>
  </r>
  <r>
    <s v="2191654"/>
    <s v="207623012023110535"/>
    <s v="DF20227567496"/>
    <x v="250"/>
    <x v="276"/>
    <s v="Cristobal toro"/>
    <s v="Los magnolios 130"/>
    <s v="La Granja"/>
    <x v="0"/>
    <s v="Cumple"/>
    <s v="Cumple"/>
    <s v="No Aplica"/>
    <s v="No Aplica"/>
    <s v="Cumple"/>
    <s v="Cumple"/>
    <s v="No"/>
    <s v="S/N"/>
    <s v="S/N"/>
    <s v="No Aplica"/>
    <s v="No Aplica"/>
    <s v="No Aplica"/>
    <s v="Cumple"/>
    <s v="Cumple"/>
    <s v="TD sector hostil , personas en esquina donde se aprecia TD , no se toman fotos por precaucion"/>
    <x v="10"/>
    <x v="0"/>
    <x v="0"/>
    <x v="1"/>
    <n v="0.5"/>
    <n v="0.5"/>
    <n v="0.5"/>
    <n v="0.5"/>
    <n v="0.5"/>
    <n v="0.5"/>
    <n v="0.25"/>
    <n v="0.25"/>
    <n v="0.5"/>
    <n v="0.5"/>
    <n v="0.5"/>
    <n v="1"/>
    <x v="0"/>
  </r>
  <r>
    <s v="2191651"/>
    <s v="207623012023110338"/>
    <s v="DF20227579237"/>
    <x v="250"/>
    <x v="289"/>
    <s v="Cristobal toro"/>
    <s v="Las margaritas 119"/>
    <s v="La Granja"/>
    <x v="0"/>
    <s v="Cumple"/>
    <s v="Cumple"/>
    <s v="No Aplica"/>
    <s v="No Aplica"/>
    <s v="Cumple"/>
    <s v="Cumple"/>
    <s v="No"/>
    <s v="S/N"/>
    <s v="S/N"/>
    <s v="No Aplica"/>
    <s v="No Aplica"/>
    <s v="No Aplica"/>
    <s v="Cumple"/>
    <s v="Cumple Parcialmente"/>
    <s v="Falta mayor data en una fotografias . Sin moradores , sector hostil"/>
    <x v="10"/>
    <x v="0"/>
    <x v="0"/>
    <x v="1"/>
    <n v="0.5"/>
    <n v="0.5"/>
    <n v="0.5"/>
    <n v="0.5"/>
    <n v="0.5"/>
    <n v="0.5"/>
    <n v="0.25"/>
    <n v="0.25"/>
    <n v="0.5"/>
    <n v="0.5"/>
    <n v="0.17499999999999999"/>
    <n v="0.93500000000000005"/>
    <x v="0"/>
  </r>
  <r>
    <s v="2193362"/>
    <s v="207524012023183339"/>
    <s v="DF20227581523"/>
    <x v="251"/>
    <x v="296"/>
    <s v="AARON HUENCHUMIL"/>
    <s v="Colombia #10461"/>
    <s v="La Florida"/>
    <x v="0"/>
    <s v="Cumple"/>
    <s v="Cumple"/>
    <s v="No Cumple"/>
    <s v="No Cumple"/>
    <s v="Cumple"/>
    <s v="Cumple"/>
    <s v="No"/>
    <s v="S/N"/>
    <s v="S/N"/>
    <s v="No Aplica"/>
    <s v="No Aplica"/>
    <s v="No Aplica"/>
    <s v="Cumple"/>
    <s v="Cumple"/>
    <s v="1-TD 10826 se encuentra normalizado"/>
    <x v="10"/>
    <x v="0"/>
    <x v="0"/>
    <x v="1"/>
    <n v="0.5"/>
    <n v="0.5"/>
    <n v="0"/>
    <n v="0"/>
    <n v="0.5"/>
    <n v="0.5"/>
    <n v="0.25"/>
    <n v="0.25"/>
    <n v="0.5"/>
    <n v="0.5"/>
    <n v="0.5"/>
    <n v="0.7"/>
    <x v="0"/>
  </r>
  <r>
    <s v="2193357"/>
    <s v="207524012023181923"/>
    <s v="DF20227567308"/>
    <x v="251"/>
    <x v="276"/>
    <s v="AARON HUENCHUMIL"/>
    <s v="Colombia 7 #9706"/>
    <s v="La Florida"/>
    <x v="0"/>
    <s v="Cumple"/>
    <s v="Cumple"/>
    <s v="No Aplica"/>
    <s v="No Aplica"/>
    <s v="Cumple"/>
    <s v="Cumple"/>
    <s v="No"/>
    <s v="S/N"/>
    <s v="S/N"/>
    <s v="No Aplica"/>
    <s v="No Aplica"/>
    <s v="No Aplica"/>
    <s v="Cumple"/>
    <s v="Cumple"/>
    <s v="1-No se logra acceso, pasaje cerrado  2-Caja B.T que alimenta pasaje COLOMBIA 7 se encuentra sin tapa"/>
    <x v="10"/>
    <x v="0"/>
    <x v="0"/>
    <x v="1"/>
    <n v="0.5"/>
    <n v="0.5"/>
    <n v="0.5"/>
    <n v="0.5"/>
    <n v="0.5"/>
    <n v="0.5"/>
    <n v="0.25"/>
    <n v="0.25"/>
    <n v="0.5"/>
    <n v="0.5"/>
    <n v="0.5"/>
    <n v="1"/>
    <x v="0"/>
  </r>
  <r>
    <s v="2193350"/>
    <s v="207524012023180653"/>
    <s v="DF20227583697"/>
    <x v="251"/>
    <x v="300"/>
    <s v="AARON HUENCHUMIL"/>
    <s v="Colombia #8863 dpto 406A"/>
    <s v="La Florida"/>
    <x v="0"/>
    <s v="Cumple"/>
    <s v="Cumple"/>
    <s v="No Aplica"/>
    <s v="No Aplica"/>
    <s v="Cumple"/>
    <s v="Cumple"/>
    <s v="No"/>
    <s v="S/N"/>
    <s v="S/N"/>
    <s v="No Aplica"/>
    <s v="No Aplica"/>
    <s v="No Aplica"/>
    <s v="Cumple"/>
    <s v="Cumple"/>
    <s v="1-Suministro electrico normal en sector"/>
    <x v="10"/>
    <x v="0"/>
    <x v="0"/>
    <x v="1"/>
    <n v="0.5"/>
    <n v="0.5"/>
    <n v="0.5"/>
    <n v="0.5"/>
    <n v="0.5"/>
    <n v="0.5"/>
    <n v="0.25"/>
    <n v="0.25"/>
    <n v="0.5"/>
    <n v="0.5"/>
    <n v="0.5"/>
    <n v="1"/>
    <x v="0"/>
  </r>
  <r>
    <s v="2193344"/>
    <s v="207524012023175452"/>
    <s v="DF20227569882"/>
    <x v="251"/>
    <x v="283"/>
    <s v="AARON HUENCHUMIL"/>
    <s v="Colombia #7771 dpto 1009"/>
    <s v="La Florida"/>
    <x v="0"/>
    <s v="Cumple"/>
    <s v="Cumple"/>
    <s v="No Aplica"/>
    <s v="No Aplica"/>
    <s v="Cumple Mayormente"/>
    <s v="Cumple Mayormente"/>
    <s v="No"/>
    <s v="S/N"/>
    <s v="S/N"/>
    <s v="No Aplica"/>
    <s v="No Aplica"/>
    <s v="No Aplica"/>
    <s v="Cumple Mayormente"/>
    <s v="Cumple"/>
    <s v="1-Cliente no se encuentra en domicilio, conserje permite acceso a shaft nedidores  2-Suministro electrico normalizado  3-Tapa de empalme abierta, sin sello"/>
    <x v="10"/>
    <x v="0"/>
    <x v="0"/>
    <x v="1"/>
    <n v="0.5"/>
    <n v="0.5"/>
    <n v="0.5"/>
    <n v="0.5"/>
    <n v="0.32500000000000001"/>
    <n v="0.32500000000000001"/>
    <n v="0.25"/>
    <n v="0.25"/>
    <n v="0.5"/>
    <n v="0.32500000000000001"/>
    <n v="0.5"/>
    <n v="0.91250000000000009"/>
    <x v="0"/>
  </r>
  <r>
    <s v="2193339"/>
    <s v="207524012023174037"/>
    <s v="DF20227583636"/>
    <x v="251"/>
    <x v="300"/>
    <s v="AARON HUENCHUMIL"/>
    <s v="Colombia #7584 dpto 810"/>
    <s v="La Florida"/>
    <x v="0"/>
    <s v="Cumple"/>
    <s v="Cumple"/>
    <s v="No Aplica"/>
    <s v="No Aplica"/>
    <s v="Cumple"/>
    <s v="Cumple"/>
    <s v="No"/>
    <s v="S/N"/>
    <s v="S/N"/>
    <s v="No Aplica"/>
    <s v="No Aplica"/>
    <s v="No Aplica"/>
    <s v="Cumple"/>
    <s v="Cumple"/>
    <s v="1-Cliente no se encuengra en domicilio, conserje permite acceso a shaft medidores  2-Suministro electrico normalizado"/>
    <x v="10"/>
    <x v="0"/>
    <x v="0"/>
    <x v="1"/>
    <n v="0.5"/>
    <n v="0.5"/>
    <n v="0.5"/>
    <n v="0.5"/>
    <n v="0.5"/>
    <n v="0.5"/>
    <n v="0.25"/>
    <n v="0.25"/>
    <n v="0.5"/>
    <n v="0.5"/>
    <n v="0.5"/>
    <n v="1"/>
    <x v="0"/>
  </r>
  <r>
    <s v="2193331"/>
    <s v="207524012023172458"/>
    <s v="DF20227559978"/>
    <x v="251"/>
    <x v="282"/>
    <s v="AARON HUENCHUMIL"/>
    <s v="Brasil #8446"/>
    <s v="La Florida"/>
    <x v="0"/>
    <s v="Cumple"/>
    <s v="Cumple"/>
    <s v="No Aplica"/>
    <s v="No Aplica"/>
    <s v="Cumple"/>
    <s v="Cumple"/>
    <s v="No"/>
    <s v="S/N"/>
    <s v="S/N"/>
    <s v="No Aplica"/>
    <s v="No Aplica"/>
    <s v="No Aplica"/>
    <s v="Cumple"/>
    <s v="Cumple"/>
    <s v="1-Cableado corrientes debiles se encuentra despejado y retirado"/>
    <x v="10"/>
    <x v="0"/>
    <x v="0"/>
    <x v="1"/>
    <n v="0.5"/>
    <n v="0.5"/>
    <n v="0.5"/>
    <n v="0.5"/>
    <n v="0.5"/>
    <n v="0.5"/>
    <n v="0.25"/>
    <n v="0.25"/>
    <n v="0.5"/>
    <n v="0.5"/>
    <n v="0.5"/>
    <n v="1"/>
    <x v="0"/>
  </r>
  <r>
    <s v="2193317"/>
    <s v="207524012023171512"/>
    <s v="DF20227575211"/>
    <x v="251"/>
    <x v="287"/>
    <s v="AARON HUENCHUMIL"/>
    <s v="Brasil #8660"/>
    <s v="La Florida"/>
    <x v="0"/>
    <s v="Cumple"/>
    <s v="Cumple"/>
    <s v="No Aplica"/>
    <s v="No Aplica"/>
    <s v="Cumple"/>
    <s v="Cumple"/>
    <s v="No"/>
    <s v="S/N"/>
    <s v="S/N"/>
    <s v="No Aplica"/>
    <s v="No Aplica"/>
    <s v="No Aplica"/>
    <s v="Cumple Mayormente"/>
    <s v="Cumple"/>
    <s v="1-Cliente no se encuentra en domicilio"/>
    <x v="10"/>
    <x v="0"/>
    <x v="0"/>
    <x v="1"/>
    <n v="0.5"/>
    <n v="0.5"/>
    <n v="0.5"/>
    <n v="0.5"/>
    <n v="0.5"/>
    <n v="0.5"/>
    <n v="0.25"/>
    <n v="0.25"/>
    <n v="0.5"/>
    <n v="0.32500000000000001"/>
    <n v="0.5"/>
    <n v="0.96500000000000008"/>
    <x v="0"/>
  </r>
  <r>
    <s v="2193307"/>
    <s v="207524012023170251"/>
    <s v="DF20227584844"/>
    <x v="251"/>
    <x v="297"/>
    <s v="AARON HUENCHUMIL"/>
    <s v="Brasil #9121 dpto 16"/>
    <s v="La Florida"/>
    <x v="0"/>
    <s v="Cumple"/>
    <s v="Cumple"/>
    <s v="No Aplica"/>
    <s v="No Aplica"/>
    <s v="Cumple"/>
    <s v="Cumple"/>
    <s v="No"/>
    <s v="S/N"/>
    <s v="S/N"/>
    <s v="No Aplica"/>
    <s v="No Aplica"/>
    <s v="No Aplica"/>
    <s v="Cumple"/>
    <s v="Cumple"/>
    <s v="1-Cableado C.debiles se encuentra bien templado"/>
    <x v="10"/>
    <x v="0"/>
    <x v="0"/>
    <x v="1"/>
    <n v="0.5"/>
    <n v="0.5"/>
    <n v="0.5"/>
    <n v="0.5"/>
    <n v="0.5"/>
    <n v="0.5"/>
    <n v="0.25"/>
    <n v="0.25"/>
    <n v="0.5"/>
    <n v="0.5"/>
    <n v="0.5"/>
    <n v="1"/>
    <x v="0"/>
  </r>
  <r>
    <s v="2193297"/>
    <s v="207624012023165201"/>
    <s v="DF20227570293"/>
    <x v="251"/>
    <x v="280"/>
    <s v="Cristobal toro"/>
    <s v="Tome 836"/>
    <s v="La Granja"/>
    <x v="0"/>
    <s v="Cumple"/>
    <s v="Cumple"/>
    <s v="No Aplica"/>
    <s v="No Aplica"/>
    <s v="Cumple"/>
    <s v="Cumple"/>
    <s v="No"/>
    <s v="S/N"/>
    <s v="S/N"/>
    <s v="No Aplica"/>
    <s v="No Aplica"/>
    <s v="No Aplica"/>
    <s v="Cumple"/>
    <s v="Cumple"/>
    <s v="Sector hostil , no se toman muchas fotos para prevenir . Sin moradores"/>
    <x v="10"/>
    <x v="0"/>
    <x v="0"/>
    <x v="1"/>
    <n v="0.5"/>
    <n v="0.5"/>
    <n v="0.5"/>
    <n v="0.5"/>
    <n v="0.5"/>
    <n v="0.5"/>
    <n v="0.25"/>
    <n v="0.25"/>
    <n v="0.5"/>
    <n v="0.5"/>
    <n v="0.5"/>
    <n v="1"/>
    <x v="0"/>
  </r>
  <r>
    <s v="2193295"/>
    <s v="207624012023165011"/>
    <s v="DF20227580652"/>
    <x v="251"/>
    <x v="292"/>
    <s v="Cristobal toro"/>
    <s v="Valdivia 673"/>
    <s v="La Granja"/>
    <x v="0"/>
    <s v="Cumple"/>
    <s v="Cumple"/>
    <s v="No Aplica"/>
    <s v="No Aplica"/>
    <s v="Cumple"/>
    <s v="Cumple"/>
    <s v="No"/>
    <s v="S/N"/>
    <s v="S/N"/>
    <s v="No Aplica"/>
    <s v="No Aplica"/>
    <s v="No Aplica"/>
    <s v="Cumple"/>
    <s v="Cumple"/>
    <s v="Sin moradores , sector hostil"/>
    <x v="10"/>
    <x v="0"/>
    <x v="0"/>
    <x v="1"/>
    <n v="0.5"/>
    <n v="0.5"/>
    <n v="0.5"/>
    <n v="0.5"/>
    <n v="0.5"/>
    <n v="0.5"/>
    <n v="0.25"/>
    <n v="0.25"/>
    <n v="0.5"/>
    <n v="0.5"/>
    <n v="0.5"/>
    <n v="1"/>
    <x v="0"/>
  </r>
  <r>
    <s v="2193254"/>
    <s v="207624012023155336"/>
    <s v="DF20227585188"/>
    <x v="251"/>
    <x v="297"/>
    <s v="Cristobal toro"/>
    <s v="Tricolor 0898"/>
    <s v="La Granja"/>
    <x v="0"/>
    <s v="Cumple"/>
    <s v="Cumple"/>
    <s v="No Aplica"/>
    <s v="No Aplica"/>
    <s v="Cumple"/>
    <s v="Cumple"/>
    <s v="No"/>
    <s v="S/N"/>
    <s v="S/N"/>
    <s v="No Aplica"/>
    <s v="No Aplica"/>
    <s v="No Aplica"/>
    <s v="Cumple"/>
    <s v="Cumple"/>
    <s v="Sin moradores , sector hostil ."/>
    <x v="10"/>
    <x v="0"/>
    <x v="0"/>
    <x v="1"/>
    <n v="0.5"/>
    <n v="0.5"/>
    <n v="0.5"/>
    <n v="0.5"/>
    <n v="0.5"/>
    <n v="0.5"/>
    <n v="0.25"/>
    <n v="0.25"/>
    <n v="0.5"/>
    <n v="0.5"/>
    <n v="0.5"/>
    <n v="1"/>
    <x v="0"/>
  </r>
  <r>
    <s v="2193243"/>
    <s v="207524012023153253"/>
    <s v="DF20227574855"/>
    <x v="251"/>
    <x v="287"/>
    <s v="AARON HUENCHUMIL"/>
    <s v="Augusto Biaut #0642"/>
    <s v="La Cisterna"/>
    <x v="0"/>
    <s v="Cumple"/>
    <s v="Cumple"/>
    <s v="No Cumple"/>
    <s v="No Cumple"/>
    <s v="Cumple"/>
    <s v="Cumple"/>
    <s v="No"/>
    <s v="S/N"/>
    <s v="S/N"/>
    <s v="No Aplica"/>
    <s v="No Aplica"/>
    <s v="No Aplica"/>
    <s v="Cumple"/>
    <s v="Cumple"/>
    <s v="1-Cliente no se encuentra en domicilio  2-No declaran codigo de material utilizado, pero si describen su uso"/>
    <x v="10"/>
    <x v="0"/>
    <x v="0"/>
    <x v="1"/>
    <n v="0.5"/>
    <n v="0.5"/>
    <n v="0"/>
    <n v="0"/>
    <n v="0.5"/>
    <n v="0.5"/>
    <n v="0.25"/>
    <n v="0.25"/>
    <n v="0.5"/>
    <n v="0.5"/>
    <n v="0.5"/>
    <n v="0.7"/>
    <x v="0"/>
  </r>
  <r>
    <s v="2193239"/>
    <s v="207524012023152352"/>
    <s v="DF20227572374"/>
    <x v="251"/>
    <x v="273"/>
    <s v="AARON HUENCHUMIL"/>
    <s v="Augusto Biaut #0760"/>
    <s v="La Cisterna"/>
    <x v="0"/>
    <s v="Cumple"/>
    <s v="Cumple"/>
    <s v="No Aplica"/>
    <s v="No Aplica"/>
    <s v="Cumple"/>
    <s v="Cumple"/>
    <s v="Si"/>
    <s v="S/N"/>
    <s v="S/N"/>
    <s v="Cumple"/>
    <s v="Cumple"/>
    <s v="Cumple"/>
    <s v="Cumple"/>
    <s v="Cumple"/>
    <s v="1-Cliente conflictivo  2-Suministro electrico normalizado"/>
    <x v="10"/>
    <x v="0"/>
    <x v="0"/>
    <x v="1"/>
    <n v="0.5"/>
    <n v="0.5"/>
    <n v="0.5"/>
    <n v="0.5"/>
    <n v="0.5"/>
    <n v="0.5"/>
    <n v="0.25"/>
    <n v="0.25"/>
    <n v="0.5"/>
    <n v="0.5"/>
    <n v="0.5"/>
    <n v="1"/>
    <x v="0"/>
  </r>
  <r>
    <s v="2193235"/>
    <s v="207524012023151113"/>
    <s v="DF20227586058"/>
    <x v="251"/>
    <x v="290"/>
    <s v="AARON HUENCHUMIL"/>
    <s v="Augusto Biaut #0917"/>
    <s v="La Cisterna"/>
    <x v="0"/>
    <s v="Cumple"/>
    <s v="Cumple"/>
    <s v="No Aplica"/>
    <s v="No Aplica"/>
    <s v="Cumple"/>
    <s v="Cumple"/>
    <s v="Si"/>
    <s v="Juan Cabezas"/>
    <s v="S/N"/>
    <s v="Cumple"/>
    <s v="Cumple"/>
    <s v="Cumple"/>
    <s v="Cumple"/>
    <s v="Cumple"/>
    <s v="1-Cliente con suministro electrico normalizado"/>
    <x v="10"/>
    <x v="0"/>
    <x v="0"/>
    <x v="1"/>
    <n v="0.5"/>
    <n v="0.5"/>
    <n v="0.5"/>
    <n v="0.5"/>
    <n v="0.5"/>
    <n v="0.5"/>
    <n v="0.25"/>
    <n v="0.25"/>
    <n v="0.5"/>
    <n v="0.5"/>
    <n v="0.5"/>
    <n v="1"/>
    <x v="0"/>
  </r>
  <r>
    <s v="2193226"/>
    <s v="207524012023143908"/>
    <s v="DF20227564082"/>
    <x v="251"/>
    <x v="274"/>
    <s v="AARON HUENCHUMIL"/>
    <s v="Augusto Biaut #0957"/>
    <s v="La Cisterna"/>
    <x v="0"/>
    <s v="Cumple"/>
    <s v="Cumple"/>
    <s v="No Aplica"/>
    <s v="No Aplica"/>
    <s v="Cumple"/>
    <s v="Cumple"/>
    <s v="Si"/>
    <s v="Mariela Rioseco"/>
    <s v="S/N"/>
    <s v="Cumple"/>
    <s v="Cumple"/>
    <s v="Cumple"/>
    <s v="Cumple"/>
    <s v="Cumple"/>
    <s v="1-cliente con suministro electrico normalizado"/>
    <x v="10"/>
    <x v="0"/>
    <x v="0"/>
    <x v="1"/>
    <n v="0.5"/>
    <n v="0.5"/>
    <n v="0.5"/>
    <n v="0.5"/>
    <n v="0.5"/>
    <n v="0.5"/>
    <n v="0.25"/>
    <n v="0.25"/>
    <n v="0.5"/>
    <n v="0.5"/>
    <n v="0.5"/>
    <n v="1"/>
    <x v="0"/>
  </r>
  <r>
    <s v="2193100"/>
    <s v="207524012023140121"/>
    <s v="DF20227565549"/>
    <x v="251"/>
    <x v="275"/>
    <s v="AARON HUENCHUMIL"/>
    <s v="Abel Gonzalez #300"/>
    <s v="La Cisterna"/>
    <x v="0"/>
    <s v="Cumple"/>
    <s v="Cumple"/>
    <s v="Cumple"/>
    <s v="Cumple"/>
    <s v="Cumple"/>
    <s v="Cumple"/>
    <s v="No"/>
    <s v="S/N"/>
    <s v="S/N"/>
    <s v="No Aplica"/>
    <s v="No Aplica"/>
    <s v="No Aplica"/>
    <s v="Cumple"/>
    <s v="Cumple"/>
    <s v="1-TD 17039 se encuentra normalizado"/>
    <x v="10"/>
    <x v="0"/>
    <x v="0"/>
    <x v="1"/>
    <n v="0.5"/>
    <n v="0.5"/>
    <n v="0.5"/>
    <n v="0.5"/>
    <n v="0.5"/>
    <n v="0.5"/>
    <n v="0.25"/>
    <n v="0.25"/>
    <n v="0.5"/>
    <n v="0.5"/>
    <n v="0.5"/>
    <n v="1"/>
    <x v="0"/>
  </r>
  <r>
    <s v="2193087"/>
    <s v="207524012023134004"/>
    <s v="DF20227584919"/>
    <x v="251"/>
    <x v="297"/>
    <s v="AARON HUENCHUMIL"/>
    <s v="Abel Gonzalez #42"/>
    <s v="La Cisterna"/>
    <x v="0"/>
    <s v="Cumple"/>
    <s v="Cumple"/>
    <s v="No Aplica"/>
    <s v="No Aplica"/>
    <s v="Cumple"/>
    <s v="Cumple"/>
    <s v="Si"/>
    <s v="Carlos Espinoza"/>
    <s v="S/N"/>
    <s v="Cumple"/>
    <s v="Cumple"/>
    <s v="Cumple"/>
    <s v="Cumple Mayormente"/>
    <s v="Cumple"/>
    <s v="1-Cliente con suministro electrico normalizado"/>
    <x v="10"/>
    <x v="0"/>
    <x v="0"/>
    <x v="1"/>
    <n v="0.5"/>
    <n v="0.5"/>
    <n v="0.5"/>
    <n v="0.5"/>
    <n v="0.5"/>
    <n v="0.5"/>
    <n v="0.25"/>
    <n v="0.25"/>
    <n v="0.5"/>
    <n v="0.32500000000000001"/>
    <n v="0.5"/>
    <n v="0.96500000000000008"/>
    <x v="0"/>
  </r>
  <r>
    <s v="2193037"/>
    <s v="207624012023120504"/>
    <s v="DF20227569130"/>
    <x v="251"/>
    <x v="281"/>
    <s v="Cristobal toro"/>
    <s v="Rio lauca 1073"/>
    <s v="La Granja"/>
    <x v="0"/>
    <s v="Cumple"/>
    <s v="Cumple"/>
    <s v="No Aplica"/>
    <s v="No Aplica"/>
    <s v="Cumple"/>
    <s v="Cumple"/>
    <s v="No"/>
    <s v="S/N"/>
    <s v="S/N"/>
    <s v="No Aplica"/>
    <s v="No Aplica"/>
    <s v="No Aplica"/>
    <s v="Cumple"/>
    <s v="Cumple"/>
    <s v="Problema externo TD ."/>
    <x v="10"/>
    <x v="0"/>
    <x v="0"/>
    <x v="1"/>
    <n v="0.5"/>
    <n v="0.5"/>
    <n v="0.5"/>
    <n v="0.5"/>
    <n v="0.5"/>
    <n v="0.5"/>
    <n v="0.25"/>
    <n v="0.25"/>
    <n v="0.5"/>
    <n v="0.5"/>
    <n v="0.5"/>
    <n v="1"/>
    <x v="0"/>
  </r>
  <r>
    <s v="2193022"/>
    <s v="207624012023111608"/>
    <s v="DF20227570354"/>
    <x v="251"/>
    <x v="280"/>
    <s v="Cristobal toro"/>
    <s v="Rio andalien 10462"/>
    <s v="La Granja"/>
    <x v="0"/>
    <s v="Cumple"/>
    <s v="Cumple"/>
    <s v="No Aplica"/>
    <s v="No Aplica"/>
    <s v="Cumple"/>
    <s v="Cumple"/>
    <s v="No"/>
    <s v="S/N"/>
    <s v="S/N"/>
    <s v="No Aplica"/>
    <s v="No Aplica"/>
    <s v="No Aplica"/>
    <s v="No Cumple"/>
    <s v="No Cumple"/>
    <s v="Falta maxima de fotografias exigidas . Sector muy conflictivo , no se toman fotos por precaucion"/>
    <x v="10"/>
    <x v="0"/>
    <x v="0"/>
    <x v="1"/>
    <n v="0.5"/>
    <n v="0.5"/>
    <n v="0.5"/>
    <n v="0.5"/>
    <n v="0.5"/>
    <n v="0.5"/>
    <n v="0.25"/>
    <n v="0.25"/>
    <n v="0.5"/>
    <n v="0"/>
    <n v="0"/>
    <n v="0.8"/>
    <x v="0"/>
  </r>
  <r>
    <s v="2193020"/>
    <s v="207624012023111354"/>
    <s v="DF20227568657"/>
    <x v="251"/>
    <x v="281"/>
    <s v="Cristobal toro"/>
    <s v="Rio andalien 10462"/>
    <s v="La Granja"/>
    <x v="0"/>
    <s v="Cumple"/>
    <s v="Cumple"/>
    <s v="No Aplica"/>
    <s v="No Aplica"/>
    <s v="Cumple"/>
    <s v="Cumple"/>
    <s v="No"/>
    <s v="S/N"/>
    <s v="S/N"/>
    <s v="No Aplica"/>
    <s v="No Aplica"/>
    <s v="No Aplica"/>
    <s v="No Cumple"/>
    <s v="No Cumple"/>
    <s v="Falta maxima de fotos exigidas . Sector muy conflictivo . No se toman fotografias por precaucion"/>
    <x v="10"/>
    <x v="0"/>
    <x v="0"/>
    <x v="1"/>
    <n v="0.5"/>
    <n v="0.5"/>
    <n v="0.5"/>
    <n v="0.5"/>
    <n v="0.5"/>
    <n v="0.5"/>
    <n v="0.25"/>
    <n v="0.25"/>
    <n v="0.5"/>
    <n v="0"/>
    <n v="0"/>
    <n v="0.8"/>
    <x v="0"/>
  </r>
  <r>
    <s v="2193019"/>
    <s v="207624012023111154"/>
    <s v="DF20227561625"/>
    <x v="251"/>
    <x v="277"/>
    <s v="Cristobal toro"/>
    <s v="Rio andalien 10386"/>
    <s v="La Granja"/>
    <x v="0"/>
    <s v="Cumple"/>
    <s v="Cumple"/>
    <s v="No Aplica"/>
    <s v="No Aplica"/>
    <s v="Cumple"/>
    <s v="Cumple"/>
    <s v="No"/>
    <s v="S/N"/>
    <s v="S/N"/>
    <s v="No Aplica"/>
    <s v="No Aplica"/>
    <s v="No Aplica"/>
    <s v="Cumple"/>
    <s v="Cumple"/>
    <s v="Sector muy conflictivo . No se toman fotos por precaucion"/>
    <x v="10"/>
    <x v="0"/>
    <x v="0"/>
    <x v="1"/>
    <n v="0.5"/>
    <n v="0.5"/>
    <n v="0.5"/>
    <n v="0.5"/>
    <n v="0.5"/>
    <n v="0.5"/>
    <n v="0.25"/>
    <n v="0.25"/>
    <n v="0.5"/>
    <n v="0.5"/>
    <n v="0.5"/>
    <n v="1"/>
    <x v="0"/>
  </r>
  <r>
    <s v="2193013"/>
    <s v="207624012023104736"/>
    <s v="DF20227577837"/>
    <x v="251"/>
    <x v="291"/>
    <s v="Cristobal toro"/>
    <s v="Los lirios 10440"/>
    <s v="La Granja"/>
    <x v="0"/>
    <s v="Cumple"/>
    <s v="Cumple"/>
    <s v="No Aplica"/>
    <s v="No Aplica"/>
    <s v="Cumple"/>
    <s v="Cumple"/>
    <s v="No"/>
    <s v="S/N"/>
    <s v="S/N"/>
    <s v="No Aplica"/>
    <s v="No Aplica"/>
    <s v="No Aplica"/>
    <s v="No Cumple"/>
    <s v="No Cumple"/>
    <s v="Falta maxima de fotos exigidas . Sin acceso a pasaje , porton cerrado . Cerrado por ambos costados"/>
    <x v="10"/>
    <x v="0"/>
    <x v="0"/>
    <x v="1"/>
    <n v="0.5"/>
    <n v="0.5"/>
    <n v="0.5"/>
    <n v="0.5"/>
    <n v="0.5"/>
    <n v="0.5"/>
    <n v="0.25"/>
    <n v="0.25"/>
    <n v="0.5"/>
    <n v="0"/>
    <n v="0"/>
    <n v="0.8"/>
    <x v="0"/>
  </r>
  <r>
    <s v="2193011"/>
    <s v="207624012023104537"/>
    <s v="DF20227587299"/>
    <x v="251"/>
    <x v="290"/>
    <s v="Cristobal toro"/>
    <s v="Los lirios 10418"/>
    <s v="La Granja"/>
    <x v="0"/>
    <s v="Cumple"/>
    <s v="Cumple"/>
    <s v="No Aplica"/>
    <s v="No Aplica"/>
    <s v="Cumple"/>
    <s v="Cumple"/>
    <s v="No"/>
    <s v="S/N"/>
    <s v="S/N"/>
    <s v="No Aplica"/>
    <s v="No Aplica"/>
    <s v="No Aplica"/>
    <s v="Cumple"/>
    <s v="Cumple"/>
    <s v="Sin acceso a pasaje , porton cerrado . Cerrado por ambos costados ."/>
    <x v="10"/>
    <x v="0"/>
    <x v="0"/>
    <x v="1"/>
    <n v="0.5"/>
    <n v="0.5"/>
    <n v="0.5"/>
    <n v="0.5"/>
    <n v="0.5"/>
    <n v="0.5"/>
    <n v="0.25"/>
    <n v="0.25"/>
    <n v="0.5"/>
    <n v="0.5"/>
    <n v="0.5"/>
    <n v="1"/>
    <x v="0"/>
  </r>
  <r>
    <s v="2193006"/>
    <s v="207624012023103740"/>
    <s v="DF20227576439"/>
    <x v="251"/>
    <x v="295"/>
    <s v="Cristobal toro"/>
    <s v="Pasaje ocho 10191"/>
    <s v="La Granja"/>
    <x v="0"/>
    <s v="Cumple"/>
    <s v="Cumple"/>
    <s v="No Aplica"/>
    <s v="No Aplica"/>
    <s v="Cumple"/>
    <s v="Cumple"/>
    <s v="No"/>
    <s v="S/N"/>
    <s v="S/N"/>
    <s v="No Aplica"/>
    <s v="No Aplica"/>
    <s v="No Aplica"/>
    <s v="Cumple"/>
    <s v="Cumple"/>
    <s v="En las fotos , el archivo cargado no resulta en el sistema"/>
    <x v="10"/>
    <x v="0"/>
    <x v="0"/>
    <x v="1"/>
    <n v="0.5"/>
    <n v="0.5"/>
    <n v="0.5"/>
    <n v="0.5"/>
    <n v="0.5"/>
    <n v="0.5"/>
    <n v="0.25"/>
    <n v="0.25"/>
    <n v="0.5"/>
    <n v="0.5"/>
    <n v="0.5"/>
    <n v="1"/>
    <x v="0"/>
  </r>
  <r>
    <s v="2193004"/>
    <s v="207624012023103220"/>
    <s v="DF20227583063"/>
    <x v="251"/>
    <x v="288"/>
    <s v="Cristobal toro"/>
    <s v="Sofia carmona 345"/>
    <s v="La Granja"/>
    <x v="0"/>
    <s v="Cumple"/>
    <s v="Cumple"/>
    <s v="No Aplica"/>
    <s v="No Aplica"/>
    <s v="Cumple"/>
    <s v="Cumple"/>
    <s v="No"/>
    <s v="S/N"/>
    <s v="S/N"/>
    <s v="No Aplica"/>
    <s v="No Aplica"/>
    <s v="No Aplica"/>
    <s v="Cumple"/>
    <s v="Cumple Parcialmente"/>
    <s v="Falta mayor data en fotografias . Sector hostil , no se toman muchas fotos por precaucion"/>
    <x v="10"/>
    <x v="0"/>
    <x v="0"/>
    <x v="1"/>
    <n v="0.5"/>
    <n v="0.5"/>
    <n v="0.5"/>
    <n v="0.5"/>
    <n v="0.5"/>
    <n v="0.5"/>
    <n v="0.25"/>
    <n v="0.25"/>
    <n v="0.5"/>
    <n v="0.5"/>
    <n v="0.17499999999999999"/>
    <n v="0.93500000000000005"/>
    <x v="0"/>
  </r>
  <r>
    <s v="2193002"/>
    <s v="207624012023103018"/>
    <s v="DF20227582390"/>
    <x v="251"/>
    <x v="301"/>
    <s v="Cristobal toro"/>
    <s v="Sofia carmona 345"/>
    <s v="La Granja"/>
    <x v="0"/>
    <s v="Cumple"/>
    <s v="Cumple"/>
    <s v="No Aplica"/>
    <s v="No Aplica"/>
    <s v="Cumple"/>
    <s v="Cumple"/>
    <s v="No"/>
    <s v="S/N"/>
    <s v="S/N"/>
    <s v="No Aplica"/>
    <s v="No Aplica"/>
    <s v="No Aplica"/>
    <s v="Cumple"/>
    <s v="Cumple"/>
    <s v="Sector hostil . No se toman fotos por precaucion"/>
    <x v="10"/>
    <x v="0"/>
    <x v="0"/>
    <x v="1"/>
    <n v="0.5"/>
    <n v="0.5"/>
    <n v="0.5"/>
    <n v="0.5"/>
    <n v="0.5"/>
    <n v="0.5"/>
    <n v="0.25"/>
    <n v="0.25"/>
    <n v="0.5"/>
    <n v="0.5"/>
    <n v="0.5"/>
    <n v="1"/>
    <x v="0"/>
  </r>
  <r>
    <s v="2192995"/>
    <s v="207624012023101511"/>
    <s v="DF20227581407"/>
    <x v="251"/>
    <x v="296"/>
    <s v="Cristobal toro"/>
    <s v="Putre 343 dpto 21"/>
    <s v="La Granja"/>
    <x v="0"/>
    <s v="Cumple"/>
    <s v="Cumple"/>
    <s v="Cumple"/>
    <s v="Cumple"/>
    <s v="No Aplica"/>
    <s v="No Aplica"/>
    <s v="No"/>
    <s v="S/N"/>
    <s v="S/N"/>
    <s v="No Aplica"/>
    <s v="No Aplica"/>
    <s v="No Aplica"/>
    <s v="Cumple"/>
    <s v="Cumple"/>
    <s v="Sector conflictivo . Sin moradores . A penas se pueden sacar fotografias"/>
    <x v="10"/>
    <x v="0"/>
    <x v="0"/>
    <x v="1"/>
    <n v="0.5"/>
    <n v="0.5"/>
    <n v="0.5"/>
    <n v="0.5"/>
    <n v="0.5"/>
    <n v="0.5"/>
    <n v="0.25"/>
    <n v="0.25"/>
    <n v="0.5"/>
    <n v="0.5"/>
    <n v="0.5"/>
    <n v="1"/>
    <x v="0"/>
  </r>
  <r>
    <s v="2195985"/>
    <s v="207525012023164938"/>
    <s v="DF20227559806"/>
    <x v="252"/>
    <x v="282"/>
    <s v="AARON HUENCHUMIL"/>
    <s v="Alcalde Edu. Castillo V. #2530"/>
    <s v="Ñuñoa"/>
    <x v="0"/>
    <s v="Cumple"/>
    <s v="Cumple"/>
    <s v="No Aplica"/>
    <s v="No Aplica"/>
    <s v="Cumple"/>
    <s v="Cumple"/>
    <s v="No"/>
    <s v="S/N"/>
    <s v="S/N"/>
    <s v="No Aplica"/>
    <s v="No Aplica"/>
    <s v="No Aplica"/>
    <s v="Cumple"/>
    <s v="Cumple"/>
    <s v="1-Cliente no se encuentra en domicilio 2-Acometida templada, pero apoyada en arbol"/>
    <x v="10"/>
    <x v="0"/>
    <x v="0"/>
    <x v="1"/>
    <n v="0.5"/>
    <n v="0.5"/>
    <n v="0.5"/>
    <n v="0.5"/>
    <n v="0.5"/>
    <n v="0.5"/>
    <n v="0.25"/>
    <n v="0.25"/>
    <n v="0.5"/>
    <n v="0.5"/>
    <n v="0.5"/>
    <n v="1"/>
    <x v="0"/>
  </r>
  <r>
    <s v="2195946"/>
    <s v="207525012023162827"/>
    <s v="DF20227581260"/>
    <x v="252"/>
    <x v="296"/>
    <s v="AARON HUENCHUMIL"/>
    <s v="Alcalde Jorge Monckeberg #35 dp 1107"/>
    <s v="Ñuñoa"/>
    <x v="0"/>
    <s v="Cumple"/>
    <s v="Cumple"/>
    <s v="No Aplica"/>
    <s v="No Aplica"/>
    <s v="Cumple"/>
    <s v="Cumple"/>
    <s v="No"/>
    <s v="S/N"/>
    <s v="S/N"/>
    <s v="No Aplica"/>
    <s v="No Aplica"/>
    <s v="No Aplica"/>
    <s v="Cumple"/>
    <s v="Cumple"/>
    <s v="1-Cliente no se encuentra en domicilio, conserje permite acceso a shaft medidores  2-Suministro electrico normalizado  3-2 cajas de empalme se encuentra con tapas sin sellar"/>
    <x v="10"/>
    <x v="0"/>
    <x v="0"/>
    <x v="1"/>
    <n v="0.5"/>
    <n v="0.5"/>
    <n v="0.5"/>
    <n v="0.5"/>
    <n v="0.5"/>
    <n v="0.5"/>
    <n v="0.25"/>
    <n v="0.25"/>
    <n v="0.5"/>
    <n v="0.5"/>
    <n v="0.5"/>
    <n v="1"/>
    <x v="0"/>
  </r>
  <r>
    <s v="2195942"/>
    <s v="207625012023161628"/>
    <s v="DF20227581665"/>
    <x v="252"/>
    <x v="296"/>
    <s v="Cristobal toro"/>
    <s v="Luis pereira 1362"/>
    <s v="Ñuñoa"/>
    <x v="0"/>
    <s v="Cumple"/>
    <s v="Cumple"/>
    <s v="Cumple"/>
    <s v="Cumple"/>
    <s v="Cumple"/>
    <s v="Cumple"/>
    <s v="No"/>
    <s v="S/N"/>
    <s v="S/N"/>
    <s v="No Aplica"/>
    <s v="No Aplica"/>
    <s v="No Aplica"/>
    <s v="Cumple"/>
    <s v="Cumple"/>
    <s v="Sin moradores , sin mayor observacion"/>
    <x v="10"/>
    <x v="0"/>
    <x v="0"/>
    <x v="1"/>
    <n v="0.5"/>
    <n v="0.5"/>
    <n v="0.5"/>
    <n v="0.5"/>
    <n v="0.5"/>
    <n v="0.5"/>
    <n v="0.25"/>
    <n v="0.25"/>
    <n v="0.5"/>
    <n v="0.5"/>
    <n v="0.5"/>
    <n v="1"/>
    <x v="0"/>
  </r>
  <r>
    <s v="2195941"/>
    <s v="207525012023161126"/>
    <s v="DF20227576659"/>
    <x v="252"/>
    <x v="298"/>
    <s v="AARON HUENCHUMIL"/>
    <s v="Alcalde Jorge Monckeberg #275"/>
    <s v="Ñuñoa"/>
    <x v="0"/>
    <s v="Cumple"/>
    <s v="Cumple"/>
    <s v="No Aplica"/>
    <s v="No Aplica"/>
    <s v="Cumple"/>
    <s v="Cumple"/>
    <s v="No"/>
    <s v="S/N"/>
    <s v="S/N"/>
    <s v="No Aplica"/>
    <s v="No Aplica"/>
    <s v="No Aplica"/>
    <s v="Cumple"/>
    <s v="Cumple"/>
    <s v="1-TD 13337 se encuentra en servicio normal"/>
    <x v="10"/>
    <x v="0"/>
    <x v="0"/>
    <x v="1"/>
    <n v="0.5"/>
    <n v="0.5"/>
    <n v="0.5"/>
    <n v="0.5"/>
    <n v="0.5"/>
    <n v="0.5"/>
    <n v="0.25"/>
    <n v="0.25"/>
    <n v="0.5"/>
    <n v="0.5"/>
    <n v="0.5"/>
    <n v="1"/>
    <x v="0"/>
  </r>
  <r>
    <s v="2195917"/>
    <s v="207525012023154808"/>
    <s v="DF20227579139"/>
    <x v="252"/>
    <x v="289"/>
    <s v="AARON HUENCHUMIL"/>
    <s v="Bucalemu #4769 C dp 53"/>
    <s v="Ñuñoa"/>
    <x v="0"/>
    <s v="Cumple"/>
    <s v="Cumple"/>
    <s v="Cumple"/>
    <s v="Cumple"/>
    <s v="Cumple"/>
    <s v="Cumple"/>
    <s v="No"/>
    <s v="S/N"/>
    <s v="S/N"/>
    <s v="No Aplica"/>
    <s v="No Aplica"/>
    <s v="No Aplica"/>
    <s v="Cumple"/>
    <s v="Cumple"/>
    <s v="1-Suministro electrico normalizado para edificio"/>
    <x v="10"/>
    <x v="0"/>
    <x v="0"/>
    <x v="1"/>
    <n v="0.5"/>
    <n v="0.5"/>
    <n v="0.5"/>
    <n v="0.5"/>
    <n v="0.5"/>
    <n v="0.5"/>
    <n v="0.25"/>
    <n v="0.25"/>
    <n v="0.5"/>
    <n v="0.5"/>
    <n v="0.5"/>
    <n v="1"/>
    <x v="0"/>
  </r>
  <r>
    <s v="2195904"/>
    <s v="207625012023153651"/>
    <s v="DF20227563969"/>
    <x v="252"/>
    <x v="285"/>
    <s v="Cristobal toro"/>
    <s v="Los pescadores 2196"/>
    <s v="Ñuñoa"/>
    <x v="0"/>
    <s v="Cumple"/>
    <s v="Cumple"/>
    <s v="No Aplica"/>
    <s v="No Aplica"/>
    <s v="Cumple"/>
    <s v="Cumple"/>
    <s v="No"/>
    <s v="S/N"/>
    <s v="S/N"/>
    <s v="No Aplica"/>
    <s v="No Aplica"/>
    <s v="No Aplica"/>
    <s v="Cumple"/>
    <s v="Cumple"/>
    <s v="Se divisa gente dentro de domicilio , pero nadie sale a atender ."/>
    <x v="10"/>
    <x v="0"/>
    <x v="0"/>
    <x v="1"/>
    <n v="0.5"/>
    <n v="0.5"/>
    <n v="0.5"/>
    <n v="0.5"/>
    <n v="0.5"/>
    <n v="0.5"/>
    <n v="0.25"/>
    <n v="0.25"/>
    <n v="0.5"/>
    <n v="0.5"/>
    <n v="0.5"/>
    <n v="1"/>
    <x v="0"/>
  </r>
  <r>
    <s v="2195902"/>
    <s v="207525012023153450"/>
    <s v="DF20227558747"/>
    <x v="252"/>
    <x v="282"/>
    <s v="AARON HUENCHUMIL"/>
    <s v="Artificio #620 L"/>
    <s v="Ñuñoa"/>
    <x v="0"/>
    <s v="Cumple"/>
    <s v="Cumple"/>
    <s v="No Cumple"/>
    <s v="No Cumple"/>
    <s v="Cumple"/>
    <s v="Cumple"/>
    <s v="No"/>
    <s v="S/N"/>
    <s v="S/N"/>
    <s v="No Aplica"/>
    <s v="No Aplica"/>
    <s v="No Aplica"/>
    <s v="Cumple"/>
    <s v="Cumple"/>
    <s v="1-Cliente no se encuentra en domicilio  2-No declaran codigo de material utilizado, pero si describe su uso"/>
    <x v="10"/>
    <x v="0"/>
    <x v="0"/>
    <x v="1"/>
    <n v="0.5"/>
    <n v="0.5"/>
    <n v="0"/>
    <n v="0"/>
    <n v="0.5"/>
    <n v="0.5"/>
    <n v="0.25"/>
    <n v="0.25"/>
    <n v="0.5"/>
    <n v="0.5"/>
    <n v="0.5"/>
    <n v="0.7"/>
    <x v="0"/>
  </r>
  <r>
    <s v="2195889"/>
    <s v="207625012023152521"/>
    <s v="DF20227570016"/>
    <x v="252"/>
    <x v="280"/>
    <s v="Cristobal toro"/>
    <s v="Luis beltran 2068"/>
    <s v="Ñuñoa"/>
    <x v="0"/>
    <s v="Cumple"/>
    <s v="Cumple"/>
    <s v="No Cumple"/>
    <s v="No Cumple"/>
    <s v="Cumple"/>
    <s v="Cumple"/>
    <s v="No"/>
    <s v="S/N"/>
    <s v="S/N"/>
    <s v="No Aplica"/>
    <s v="No Aplica"/>
    <s v="No Aplica"/>
    <s v="Cumple"/>
    <s v="Cumple"/>
    <s v="Problema externo , TD ."/>
    <x v="10"/>
    <x v="0"/>
    <x v="0"/>
    <x v="1"/>
    <n v="0.5"/>
    <n v="0.5"/>
    <n v="0"/>
    <n v="0"/>
    <n v="0.5"/>
    <n v="0.5"/>
    <n v="0.25"/>
    <n v="0.25"/>
    <n v="0.5"/>
    <n v="0.5"/>
    <n v="0.5"/>
    <n v="0.7"/>
    <x v="0"/>
  </r>
  <r>
    <s v="2195884"/>
    <s v="207525012023151909"/>
    <s v="DF20227580947"/>
    <x v="252"/>
    <x v="292"/>
    <s v="AARON HUENCHUMIL"/>
    <s v="Brown Sur #960"/>
    <s v="Ñuñoa"/>
    <x v="0"/>
    <s v="Cumple"/>
    <s v="Cumple"/>
    <s v="No Aplica"/>
    <s v="No Aplica"/>
    <s v="Cumple"/>
    <s v="Cumple"/>
    <s v="No"/>
    <s v="S/N"/>
    <s v="S/N"/>
    <s v="No Aplica"/>
    <s v="No Aplica"/>
    <s v="No Aplica"/>
    <s v="Cumple"/>
    <s v="Cumple"/>
    <s v="1-Cliente no se encuentra en domicilio  2-Cable colgante pertenecia a corrientes debiles"/>
    <x v="10"/>
    <x v="0"/>
    <x v="0"/>
    <x v="1"/>
    <n v="0.5"/>
    <n v="0.5"/>
    <n v="0.5"/>
    <n v="0.5"/>
    <n v="0.5"/>
    <n v="0.5"/>
    <n v="0.25"/>
    <n v="0.25"/>
    <n v="0.5"/>
    <n v="0.5"/>
    <n v="0.5"/>
    <n v="1"/>
    <x v="0"/>
  </r>
  <r>
    <s v="2195876"/>
    <s v="207525012023150524"/>
    <s v="DF20227579674"/>
    <x v="252"/>
    <x v="289"/>
    <s v="AARON HUENCHUMIL"/>
    <s v="DF20227579674"/>
    <s v="Ñuñoa"/>
    <x v="0"/>
    <s v="Cumple"/>
    <s v="Cumple"/>
    <s v="No Aplica"/>
    <s v="No Aplica"/>
    <s v="Cumple"/>
    <s v="Cumple"/>
    <s v="No"/>
    <s v="S/N"/>
    <s v="S/N"/>
    <s v="No Aplica"/>
    <s v="No Aplica"/>
    <s v="No Aplica"/>
    <s v="Cumple"/>
    <s v="Cumple"/>
    <s v="1-Cliente no se encuentra en domicilio  2-Acometidas normalizadas y arbol podado"/>
    <x v="10"/>
    <x v="0"/>
    <x v="0"/>
    <x v="1"/>
    <n v="0.5"/>
    <n v="0.5"/>
    <n v="0.5"/>
    <n v="0.5"/>
    <n v="0.5"/>
    <n v="0.5"/>
    <n v="0.25"/>
    <n v="0.25"/>
    <n v="0.5"/>
    <n v="0.5"/>
    <n v="0.5"/>
    <n v="1"/>
    <x v="0"/>
  </r>
  <r>
    <s v="2195869"/>
    <s v="207525012023144937"/>
    <s v="DF20227576725"/>
    <x v="252"/>
    <x v="298"/>
    <s v="AARON HUENCHUMIL"/>
    <s v="Alcalde Jorge Monckeberg #1868"/>
    <s v="Ñuñoa"/>
    <x v="0"/>
    <s v="Cumple"/>
    <s v="Cumple"/>
    <s v="No Aplica"/>
    <s v="No Aplica"/>
    <s v="Cumple"/>
    <s v="Cumple"/>
    <s v="Si"/>
    <s v="S/N"/>
    <s v="S/N"/>
    <s v="Cumple"/>
    <s v="Cumple"/>
    <s v="Cumple"/>
    <s v="Cumple"/>
    <s v="Cumple"/>
    <s v="1-caja B.T se encuentra normalizada  2-Suministro electrico normal para locales comerciales afectados"/>
    <x v="10"/>
    <x v="0"/>
    <x v="0"/>
    <x v="1"/>
    <n v="0.5"/>
    <n v="0.5"/>
    <n v="0.5"/>
    <n v="0.5"/>
    <n v="0.5"/>
    <n v="0.5"/>
    <n v="0.25"/>
    <n v="0.25"/>
    <n v="0.5"/>
    <n v="0.5"/>
    <n v="0.5"/>
    <n v="1"/>
    <x v="0"/>
  </r>
  <r>
    <s v="2195858"/>
    <s v="207525012023143505"/>
    <s v="DF20227576394"/>
    <x v="252"/>
    <x v="295"/>
    <s v="AARON HUENCHUMIL"/>
    <s v="Calle 7 #4597"/>
    <s v="Ñuñoa"/>
    <x v="0"/>
    <s v="Cumple"/>
    <s v="Cumple"/>
    <s v="No Aplica"/>
    <s v="No Aplica"/>
    <s v="Cumple"/>
    <s v="Cumple"/>
    <s v="Si"/>
    <s v="Eduardo Pizarro"/>
    <s v="959065966"/>
    <s v="Cumple"/>
    <s v="Cumple"/>
    <s v="Cumple"/>
    <s v="Cumple"/>
    <s v="Cumple"/>
    <s v="1-Cliente con suministro electrico normalizado  2-Cliente requiere cambio de acometida, se encuentra en mal estado"/>
    <x v="10"/>
    <x v="0"/>
    <x v="0"/>
    <x v="1"/>
    <n v="0.5"/>
    <n v="0.5"/>
    <n v="0.5"/>
    <n v="0.5"/>
    <n v="0.5"/>
    <n v="0.5"/>
    <n v="0.25"/>
    <n v="0.25"/>
    <n v="0.5"/>
    <n v="0.5"/>
    <n v="0.5"/>
    <n v="1"/>
    <x v="0"/>
  </r>
  <r>
    <s v="2195850"/>
    <s v="207525012023141811"/>
    <s v="DF20227564943"/>
    <x v="252"/>
    <x v="274"/>
    <s v="AARON HUENCHUMIL"/>
    <s v="Americo Vespucio #1496 C dp 41"/>
    <s v="Ñuñoa"/>
    <x v="0"/>
    <s v="Cumple"/>
    <s v="Cumple"/>
    <s v="No Aplica"/>
    <s v="No Aplica"/>
    <s v="Cumple"/>
    <s v="Cumple"/>
    <s v="No"/>
    <s v="S/N"/>
    <s v="S/N"/>
    <s v="No Aplica"/>
    <s v="No Aplica"/>
    <s v="No Aplica"/>
    <s v="Cumple"/>
    <s v="Cumple"/>
    <s v="1-TD 6727 se encuentra normalizado  2-Suministro electrico normalizado en sector"/>
    <x v="10"/>
    <x v="0"/>
    <x v="0"/>
    <x v="1"/>
    <n v="0.5"/>
    <n v="0.5"/>
    <n v="0.5"/>
    <n v="0.5"/>
    <n v="0.5"/>
    <n v="0.5"/>
    <n v="0.25"/>
    <n v="0.25"/>
    <n v="0.5"/>
    <n v="0.5"/>
    <n v="0.5"/>
    <n v="1"/>
    <x v="0"/>
  </r>
  <r>
    <s v="2195797"/>
    <s v="207625012023133549"/>
    <s v="DF20227584378"/>
    <x v="252"/>
    <x v="300"/>
    <s v="Cristobal toro"/>
    <s v="Las regatas 1193"/>
    <s v="Ñuñoa"/>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0"/>
  </r>
  <r>
    <s v="2195739"/>
    <s v="207625012023120202"/>
    <s v="DF20227567503"/>
    <x v="252"/>
    <x v="276"/>
    <s v="Cristobal toro"/>
    <s v="Las rocas 997"/>
    <s v="Ñuño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5716"/>
    <s v="207625012023115928"/>
    <s v="DF20227580643"/>
    <x v="252"/>
    <x v="292"/>
    <s v="Cristobal toro"/>
    <s v="Las torpederas 1236"/>
    <s v="Ñuñoa"/>
    <x v="0"/>
    <s v="Cumple"/>
    <s v="Cumple"/>
    <s v="No Aplica"/>
    <s v="No Aplica"/>
    <s v="Cumple"/>
    <s v="Cumple"/>
    <s v="Si"/>
    <s v="Irene makrinov"/>
    <s v="S/N"/>
    <s v="No Aplica"/>
    <s v="No Aplica"/>
    <s v="No Aplica"/>
    <s v="Cumple"/>
    <s v="Cumple"/>
    <s v="Cliente no quiere entregar num. De fono . Indica no saber de visita de personal de emergencia en esa fecha ."/>
    <x v="10"/>
    <x v="0"/>
    <x v="0"/>
    <x v="1"/>
    <n v="0.5"/>
    <n v="0.5"/>
    <n v="0.5"/>
    <n v="0.5"/>
    <n v="0.5"/>
    <n v="0.5"/>
    <n v="0.25"/>
    <n v="0.25"/>
    <n v="0.5"/>
    <n v="0.5"/>
    <n v="0.5"/>
    <n v="1"/>
    <x v="0"/>
  </r>
  <r>
    <s v="2195710"/>
    <s v="207525012023114324"/>
    <s v="DF20227567174"/>
    <x v="252"/>
    <x v="276"/>
    <s v="AARON HUENCHUMIL"/>
    <s v="Americo Vespucio #0289"/>
    <s v="La Cisterna"/>
    <x v="0"/>
    <s v="Cumple"/>
    <s v="Cumple"/>
    <s v="Cumple"/>
    <s v="Cumple"/>
    <s v="Cumple"/>
    <s v="Cumple"/>
    <s v="No"/>
    <s v="S/N"/>
    <s v="S/N"/>
    <s v="No Aplica"/>
    <s v="No Aplica"/>
    <s v="No Aplica"/>
    <s v="Cumple"/>
    <s v="Cumple"/>
    <s v="1-Suministro electrico normalizado en sector 2-Caja B.T sin tapa"/>
    <x v="10"/>
    <x v="0"/>
    <x v="0"/>
    <x v="1"/>
    <n v="0.5"/>
    <n v="0.5"/>
    <n v="0.5"/>
    <n v="0.5"/>
    <n v="0.5"/>
    <n v="0.5"/>
    <n v="0.25"/>
    <n v="0.25"/>
    <n v="0.5"/>
    <n v="0.5"/>
    <n v="0.5"/>
    <n v="1"/>
    <x v="0"/>
  </r>
  <r>
    <s v="2195698"/>
    <s v="207625012023112731"/>
    <s v="DF20227575647"/>
    <x v="252"/>
    <x v="295"/>
    <s v="Cristobal toro"/>
    <s v="Los alerces 2711 B"/>
    <s v="Ñuñoa"/>
    <x v="0"/>
    <s v="Cumple"/>
    <s v="Cumple"/>
    <s v="No Aplica"/>
    <s v="No Aplica"/>
    <s v="Cumple"/>
    <s v="Cumple"/>
    <s v="No"/>
    <s v="S/N"/>
    <s v="S/N"/>
    <s v="No Aplica"/>
    <s v="No Aplica"/>
    <s v="No Aplica"/>
    <s v="No Cumple"/>
    <s v="No Cumple"/>
    <s v="Falta maxima de fotos exigidas  Sin acceso a pasaje , porton cerrado"/>
    <x v="10"/>
    <x v="0"/>
    <x v="0"/>
    <x v="1"/>
    <n v="0.5"/>
    <n v="0.5"/>
    <n v="0.5"/>
    <n v="0.5"/>
    <n v="0.5"/>
    <n v="0.5"/>
    <n v="0.25"/>
    <n v="0.25"/>
    <n v="0.5"/>
    <n v="0"/>
    <n v="0"/>
    <n v="0.8"/>
    <x v="0"/>
  </r>
  <r>
    <s v="2195697"/>
    <s v="207625012023112539"/>
    <s v="DF20227582113"/>
    <x v="252"/>
    <x v="294"/>
    <s v="Cristobal toro"/>
    <s v="Los alerces 2947"/>
    <s v="Ñuño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5692"/>
    <s v="207625012023111127"/>
    <s v="DF20227573045"/>
    <x v="252"/>
    <x v="273"/>
    <s v="Cristobal toro"/>
    <s v="Los alerces 2368"/>
    <s v="Ñuñoa"/>
    <x v="0"/>
    <s v="Cumple"/>
    <s v="Cumple"/>
    <s v="No Aplica"/>
    <s v="No Aplica"/>
    <s v="Cumple"/>
    <s v="Cumple"/>
    <s v="No"/>
    <s v="S/N"/>
    <s v="S/N"/>
    <s v="No Aplica"/>
    <s v="No Aplica"/>
    <s v="No Aplica"/>
    <s v="Cumple"/>
    <s v="Cumple Parcialmente"/>
    <s v="Falta mayor data en fotografias . Sin moradores"/>
    <x v="10"/>
    <x v="0"/>
    <x v="0"/>
    <x v="1"/>
    <n v="0.5"/>
    <n v="0.5"/>
    <n v="0.5"/>
    <n v="0.5"/>
    <n v="0.5"/>
    <n v="0.5"/>
    <n v="0.25"/>
    <n v="0.25"/>
    <n v="0.5"/>
    <n v="0.5"/>
    <n v="0.17499999999999999"/>
    <n v="0.93500000000000005"/>
    <x v="0"/>
  </r>
  <r>
    <s v="2195688"/>
    <s v="207625012023110856"/>
    <s v="DF20227568683"/>
    <x v="252"/>
    <x v="281"/>
    <s v="Cristobal toro"/>
    <s v="Los avellanos 2484"/>
    <s v="Ñuñoa"/>
    <x v="0"/>
    <s v="Cumple"/>
    <s v="Cumple"/>
    <s v="No Aplica"/>
    <s v="No Aplica"/>
    <s v="Cumple"/>
    <s v="Cumple"/>
    <s v="Si"/>
    <s v="Jose hernandez"/>
    <s v="931298159"/>
    <s v="Cumple"/>
    <s v="Cumple"/>
    <s v="Cumple"/>
    <s v="Cumple"/>
    <s v="Cumple"/>
    <s v="Tuvo problemas de intermitencia y se soluciono , sin mayor detalle"/>
    <x v="10"/>
    <x v="0"/>
    <x v="0"/>
    <x v="1"/>
    <n v="0.5"/>
    <n v="0.5"/>
    <n v="0.5"/>
    <n v="0.5"/>
    <n v="0.5"/>
    <n v="0.5"/>
    <n v="0.25"/>
    <n v="0.25"/>
    <n v="0.5"/>
    <n v="0.5"/>
    <n v="0.5"/>
    <n v="1"/>
    <x v="0"/>
  </r>
  <r>
    <s v="2195685"/>
    <s v="207625012023110620"/>
    <s v="DF20227568406"/>
    <x v="252"/>
    <x v="284"/>
    <s v="Cristobal toro"/>
    <s v="Los avellanos 2484"/>
    <s v="Ñuñoa"/>
    <x v="0"/>
    <s v="Cumple"/>
    <s v="Cumple"/>
    <s v="No Aplica"/>
    <s v="No Aplica"/>
    <s v="Cumple"/>
    <s v="Cumple"/>
    <s v="Si"/>
    <s v="Jose hernandez"/>
    <s v="931298159"/>
    <s v="Cumple"/>
    <s v="Cumple"/>
    <s v="Cumple"/>
    <s v="Cumple"/>
    <s v="Cumple"/>
    <s v="Se verifica , sin mayor observacion"/>
    <x v="10"/>
    <x v="0"/>
    <x v="0"/>
    <x v="1"/>
    <n v="0.5"/>
    <n v="0.5"/>
    <n v="0.5"/>
    <n v="0.5"/>
    <n v="0.5"/>
    <n v="0.5"/>
    <n v="0.25"/>
    <n v="0.25"/>
    <n v="0.5"/>
    <n v="0.5"/>
    <n v="0.5"/>
    <n v="1"/>
    <x v="0"/>
  </r>
  <r>
    <s v="2195652"/>
    <s v="207625012023103059"/>
    <s v="DF20227563169"/>
    <x v="252"/>
    <x v="285"/>
    <s v="Cristobal toro"/>
    <s v="Los jasminez 1780"/>
    <s v="Ñuñoa"/>
    <x v="0"/>
    <s v="Cumple"/>
    <s v="Cumple"/>
    <s v="No Aplica"/>
    <s v="No Aplica"/>
    <s v="Cumple"/>
    <s v="Cumple"/>
    <s v="No"/>
    <s v="S/N"/>
    <s v="S/N"/>
    <s v="No Aplica"/>
    <s v="No Aplica"/>
    <s v="No Aplica"/>
    <s v="Cumple"/>
    <s v="Cumple Parcialmente"/>
    <s v="Falta mayor data en fotografias . Sector hostil , no se toman fotos por precaucion , ya q hay gente bebiendo y gritando frente a multicancha"/>
    <x v="10"/>
    <x v="0"/>
    <x v="0"/>
    <x v="1"/>
    <n v="0.5"/>
    <n v="0.5"/>
    <n v="0.5"/>
    <n v="0.5"/>
    <n v="0.5"/>
    <n v="0.5"/>
    <n v="0.25"/>
    <n v="0.25"/>
    <n v="0.5"/>
    <n v="0.5"/>
    <n v="0.17499999999999999"/>
    <n v="0.93500000000000005"/>
    <x v="0"/>
  </r>
  <r>
    <s v="2195647"/>
    <s v="207625012023102814"/>
    <s v="DF20227563115"/>
    <x v="252"/>
    <x v="285"/>
    <s v="Cristobal toro"/>
    <s v="Los jasminez 1780"/>
    <s v="Ñuñoa"/>
    <x v="0"/>
    <s v="Cumple"/>
    <s v="Cumple"/>
    <s v="No Aplica"/>
    <s v="No Aplica"/>
    <s v="Cumple"/>
    <s v="Cumple"/>
    <s v="No"/>
    <s v="S/N"/>
    <s v="S/N"/>
    <s v="No Aplica"/>
    <s v="No Aplica"/>
    <s v="No Aplica"/>
    <s v="Cumple"/>
    <s v="Cumple"/>
    <s v="Sector hostil , no se toman mas fotos , gente frente a multicancha bebiendo y gritando ."/>
    <x v="10"/>
    <x v="0"/>
    <x v="0"/>
    <x v="1"/>
    <n v="0.5"/>
    <n v="0.5"/>
    <n v="0.5"/>
    <n v="0.5"/>
    <n v="0.5"/>
    <n v="0.5"/>
    <n v="0.25"/>
    <n v="0.25"/>
    <n v="0.5"/>
    <n v="0.5"/>
    <n v="0.5"/>
    <n v="1"/>
    <x v="0"/>
  </r>
  <r>
    <s v="2195641"/>
    <s v="207625012023101839"/>
    <s v="DF20227575666"/>
    <x v="252"/>
    <x v="295"/>
    <s v="Cristobal toro"/>
    <s v="Los enfierradores 1614"/>
    <s v="Ñuñoa"/>
    <x v="0"/>
    <s v="Cumple"/>
    <s v="Cumple"/>
    <s v="Cumple"/>
    <s v="Cumple"/>
    <s v="Cumple"/>
    <s v="Cumple"/>
    <s v="No"/>
    <s v="S/N"/>
    <s v="S/N"/>
    <s v="No Aplica"/>
    <s v="No Aplica"/>
    <s v="No Aplica"/>
    <s v="Cumple"/>
    <s v="Cumple"/>
    <s v="Problema externo TD . No se toman fotos por precaucion , TD frente a poblacion guillermo mann"/>
    <x v="10"/>
    <x v="0"/>
    <x v="0"/>
    <x v="1"/>
    <n v="0.5"/>
    <n v="0.5"/>
    <n v="0.5"/>
    <n v="0.5"/>
    <n v="0.5"/>
    <n v="0.5"/>
    <n v="0.25"/>
    <n v="0.25"/>
    <n v="0.5"/>
    <n v="0.5"/>
    <n v="0.5"/>
    <n v="1"/>
    <x v="0"/>
  </r>
  <r>
    <s v="2197108"/>
    <s v="207526012023160053"/>
    <s v="DF20227563267"/>
    <x v="253"/>
    <x v="285"/>
    <s v="AARON HUENCHUMIL"/>
    <s v="Crescente Errazuriz #550"/>
    <s v="Ñuñoa"/>
    <x v="0"/>
    <s v="Cumple"/>
    <s v="Cumple"/>
    <s v="No Aplica"/>
    <s v="No Aplica"/>
    <s v="Cumple"/>
    <s v="Cumple"/>
    <s v="No"/>
    <s v="S/N"/>
    <s v="S/N"/>
    <s v="No Aplica"/>
    <s v="No Aplica"/>
    <s v="No Aplica"/>
    <s v="Cumple"/>
    <s v="Cumple"/>
    <s v="1-Suministro electrico en Red B.T se encuentra normalizado"/>
    <x v="10"/>
    <x v="0"/>
    <x v="0"/>
    <x v="1"/>
    <n v="0.5"/>
    <n v="0.5"/>
    <n v="0.5"/>
    <n v="0.5"/>
    <n v="0.5"/>
    <n v="0.5"/>
    <n v="0.25"/>
    <n v="0.25"/>
    <n v="0.5"/>
    <n v="0.5"/>
    <n v="0.5"/>
    <n v="1"/>
    <x v="0"/>
  </r>
  <r>
    <s v="2197093"/>
    <s v="207526012023154704"/>
    <s v="DF20227578152"/>
    <x v="253"/>
    <x v="299"/>
    <s v="AARON HUENCHUMIL"/>
    <s v="Bernardo de Amaza #626"/>
    <s v="Ñuñoa"/>
    <x v="0"/>
    <s v="Cumple"/>
    <s v="Cumple"/>
    <s v="No Aplica"/>
    <s v="No Aplica"/>
    <s v="Cumple"/>
    <s v="Cumple"/>
    <s v="No"/>
    <s v="S/N"/>
    <s v="S/N"/>
    <s v="No Aplica"/>
    <s v="No Aplica"/>
    <s v="No Aplica"/>
    <s v="Cumple Mayormente"/>
    <s v="Cumple"/>
    <s v="1-Cliente no se encuentra en domicilio"/>
    <x v="10"/>
    <x v="0"/>
    <x v="0"/>
    <x v="1"/>
    <n v="0.5"/>
    <n v="0.5"/>
    <n v="0.5"/>
    <n v="0.5"/>
    <n v="0.5"/>
    <n v="0.5"/>
    <n v="0.25"/>
    <n v="0.25"/>
    <n v="0.5"/>
    <n v="0.32500000000000001"/>
    <n v="0.5"/>
    <n v="0.96500000000000008"/>
    <x v="0"/>
  </r>
  <r>
    <s v="2197073"/>
    <s v="207526012023153011"/>
    <s v="DF20227568974"/>
    <x v="253"/>
    <x v="281"/>
    <s v="AARON HUENCHUMIL"/>
    <s v="Crescente Errazuriz #2095"/>
    <s v="Ñuñoa"/>
    <x v="0"/>
    <s v="Cumple"/>
    <s v="Cumple"/>
    <s v="No Aplica"/>
    <s v="No Aplica"/>
    <s v="Cumple"/>
    <s v="Cumple"/>
    <s v="Si"/>
    <s v="S/N"/>
    <s v="S/N"/>
    <s v="Cumple"/>
    <s v="Cumple"/>
    <s v="Cumple"/>
    <s v="Cumple"/>
    <s v="Cumple Parcialmente"/>
    <s v="1-Cliente confirma via citofono encontrarse con suministro electrico normalizado"/>
    <x v="10"/>
    <x v="0"/>
    <x v="0"/>
    <x v="1"/>
    <n v="0.5"/>
    <n v="0.5"/>
    <n v="0.5"/>
    <n v="0.5"/>
    <n v="0.5"/>
    <n v="0.5"/>
    <n v="0.25"/>
    <n v="0.25"/>
    <n v="0.5"/>
    <n v="0.5"/>
    <n v="0.17499999999999999"/>
    <n v="0.93500000000000005"/>
    <x v="0"/>
  </r>
  <r>
    <s v="2197068"/>
    <s v="207526012023152004"/>
    <s v="DF20227573764"/>
    <x v="253"/>
    <x v="272"/>
    <s v="AARON HUENCHUMIL"/>
    <s v="Crescente Errazutiz #1738"/>
    <s v="Ñuño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97064"/>
    <s v="207526012023150825"/>
    <s v="DF20227587809"/>
    <x v="253"/>
    <x v="286"/>
    <s v="AARON HUENCHUMIL"/>
    <s v="Carmen Covarrubias #710"/>
    <s v="Ñuñoa"/>
    <x v="0"/>
    <s v="Cumple"/>
    <s v="Cumple"/>
    <s v="Cumple"/>
    <s v="Cumple"/>
    <s v="Cumple"/>
    <s v="Cumple"/>
    <s v="No"/>
    <s v="S/N"/>
    <s v="S/N"/>
    <s v="No Aplica"/>
    <s v="No Aplica"/>
    <s v="No Aplica"/>
    <s v="Cumple"/>
    <s v="Cumple"/>
    <s v="1-Cliente no se encuentra en domicilio  2-Acometida bien templada"/>
    <x v="10"/>
    <x v="0"/>
    <x v="0"/>
    <x v="1"/>
    <n v="0.5"/>
    <n v="0.5"/>
    <n v="0.5"/>
    <n v="0.5"/>
    <n v="0.5"/>
    <n v="0.5"/>
    <n v="0.25"/>
    <n v="0.25"/>
    <n v="0.5"/>
    <n v="0.5"/>
    <n v="0.5"/>
    <n v="1"/>
    <x v="0"/>
  </r>
  <r>
    <s v="2197047"/>
    <s v="207526012023145600"/>
    <s v="DF20227564468"/>
    <x v="253"/>
    <x v="274"/>
    <s v="AARON HUENCHUMIL"/>
    <s v="Campo de Deportes #565"/>
    <s v="Ñuñoa"/>
    <x v="0"/>
    <s v="Cumple"/>
    <s v="Cumple"/>
    <s v="No Aplica"/>
    <s v="No Aplica"/>
    <s v="Cumple"/>
    <s v="Cumple"/>
    <s v="Si"/>
    <s v="S/N"/>
    <s v="S/N"/>
    <s v="Cumple"/>
    <s v="Cumple"/>
    <s v="Cumple"/>
    <s v="Cumple"/>
    <s v="Cumple"/>
    <s v="1-Portero confirma encontrarse con suministro electrico normalizado"/>
    <x v="10"/>
    <x v="0"/>
    <x v="0"/>
    <x v="1"/>
    <n v="0.5"/>
    <n v="0.5"/>
    <n v="0.5"/>
    <n v="0.5"/>
    <n v="0.5"/>
    <n v="0.5"/>
    <n v="0.25"/>
    <n v="0.25"/>
    <n v="0.5"/>
    <n v="0.5"/>
    <n v="0.5"/>
    <n v="1"/>
    <x v="0"/>
  </r>
  <r>
    <s v="2197025"/>
    <s v="207526012023144539"/>
    <s v="DF20227577499"/>
    <x v="253"/>
    <x v="291"/>
    <s v="AARON HUENCHUMIL"/>
    <s v="Campo de Deportes #421"/>
    <s v="Ñuñoa"/>
    <x v="0"/>
    <s v="Cumple"/>
    <s v="Cumple"/>
    <s v="No Aplica"/>
    <s v="No Aplica"/>
    <s v="Cumple"/>
    <s v="Cumple"/>
    <s v="Si"/>
    <s v="Nataly Ramos Vega"/>
    <s v="S/N"/>
    <s v="Cumple"/>
    <s v="Cumple"/>
    <s v="Cumple"/>
    <s v="Cumple"/>
    <s v="Cumple"/>
    <s v="1-Cliente con suministro electrico normalizado"/>
    <x v="10"/>
    <x v="0"/>
    <x v="0"/>
    <x v="1"/>
    <n v="0.5"/>
    <n v="0.5"/>
    <n v="0.5"/>
    <n v="0.5"/>
    <n v="0.5"/>
    <n v="0.5"/>
    <n v="0.25"/>
    <n v="0.25"/>
    <n v="0.5"/>
    <n v="0.5"/>
    <n v="0.5"/>
    <n v="1"/>
    <x v="0"/>
  </r>
  <r>
    <s v="2196972"/>
    <s v="207526012023141028"/>
    <s v="DF20227560961"/>
    <x v="253"/>
    <x v="278"/>
    <s v="AARON HUENCHUMIL"/>
    <s v="Capitan Orella #2825"/>
    <s v="Ñuñoa"/>
    <x v="0"/>
    <s v="Cumple"/>
    <s v="Cumple"/>
    <s v="No Aplica"/>
    <s v="No Aplica"/>
    <s v="Cumple"/>
    <s v="Cumple"/>
    <s v="Si"/>
    <s v="S/N"/>
    <s v="S/N"/>
    <s v="Cumple"/>
    <s v="Cumple"/>
    <s v="Cumple"/>
    <s v="Cumple Mayormente"/>
    <s v="Cumple"/>
    <s v="1-Conserje confirma que presentaron filtracion de aguas servidas en camara electrica, ya se encuentra solucionado  2-Suministro electrico normalizado"/>
    <x v="10"/>
    <x v="0"/>
    <x v="0"/>
    <x v="1"/>
    <n v="0.5"/>
    <n v="0.5"/>
    <n v="0.5"/>
    <n v="0.5"/>
    <n v="0.5"/>
    <n v="0.5"/>
    <n v="0.25"/>
    <n v="0.25"/>
    <n v="0.5"/>
    <n v="0.32500000000000001"/>
    <n v="0.5"/>
    <n v="0.96500000000000008"/>
    <x v="0"/>
  </r>
  <r>
    <s v="2196961"/>
    <s v="207526012023140537"/>
    <s v="DF20227582165"/>
    <x v="253"/>
    <x v="294"/>
    <s v="AARON HUENCHUMIL"/>
    <s v="Capitan Orella #2825"/>
    <s v="Ñuñoa"/>
    <x v="0"/>
    <s v="Cumple"/>
    <s v="Cumple"/>
    <s v="No Aplica"/>
    <s v="No Aplica"/>
    <s v="Cumple"/>
    <s v="Cumple"/>
    <s v="No"/>
    <s v="S/N"/>
    <s v="S/N"/>
    <s v="No Aplica"/>
    <s v="No Aplica"/>
    <s v="No Aplica"/>
    <s v="Cumple"/>
    <s v="Cumple"/>
    <s v="1-Cliente no se encuentra en domicilio, conserje permite acceso a shaft medidores  2-Suministro electrico normalizado  3,Falta sello exterior de caja empalme"/>
    <x v="10"/>
    <x v="0"/>
    <x v="0"/>
    <x v="1"/>
    <n v="0.5"/>
    <n v="0.5"/>
    <n v="0.5"/>
    <n v="0.5"/>
    <n v="0.5"/>
    <n v="0.5"/>
    <n v="0.25"/>
    <n v="0.25"/>
    <n v="0.5"/>
    <n v="0.5"/>
    <n v="0.5"/>
    <n v="1"/>
    <x v="0"/>
  </r>
  <r>
    <s v="2196930"/>
    <s v="207526012023134707"/>
    <s v="DF20227577787"/>
    <x v="253"/>
    <x v="291"/>
    <s v="AARON HUENCHUMIL"/>
    <s v="Doctor Johow #877L"/>
    <s v="Ñuño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196922"/>
    <s v="207526012023133732"/>
    <s v="DF20227562071"/>
    <x v="253"/>
    <x v="277"/>
    <s v="AARON HUENCHUMIL"/>
    <s v="Doctor Johow #956 dp 201"/>
    <s v="Ñuñoa"/>
    <x v="0"/>
    <s v="Cumple"/>
    <s v="Cumple"/>
    <s v="No Aplica"/>
    <s v="No Aplica"/>
    <s v="Cumple"/>
    <s v="Cumple"/>
    <s v="No"/>
    <s v="S/N"/>
    <s v="S/N"/>
    <s v="No Aplica"/>
    <s v="No Aplica"/>
    <s v="No Aplica"/>
    <s v="Cumple"/>
    <s v="Cumple"/>
    <s v="1-No hay indicios de ningun poste chocado en el sector  2-Suministro electrico normal en sector"/>
    <x v="10"/>
    <x v="0"/>
    <x v="0"/>
    <x v="1"/>
    <n v="0.5"/>
    <n v="0.5"/>
    <n v="0.5"/>
    <n v="0.5"/>
    <n v="0.5"/>
    <n v="0.5"/>
    <n v="0.25"/>
    <n v="0.25"/>
    <n v="0.5"/>
    <n v="0.5"/>
    <n v="0.5"/>
    <n v="1"/>
    <x v="0"/>
  </r>
  <r>
    <s v="2196917"/>
    <s v="207626012023133418"/>
    <s v="DF20227585719"/>
    <x v="253"/>
    <x v="293"/>
    <s v="Cristobal toro"/>
    <s v="Letras 8366"/>
    <s v="La Cisterna"/>
    <x v="0"/>
    <s v="Cumple"/>
    <s v="Cumple"/>
    <s v="No Aplica"/>
    <s v="No Aplica"/>
    <s v="Cumple"/>
    <s v="Cumple"/>
    <s v="No"/>
    <s v="S/N"/>
    <s v="S/N"/>
    <s v="No Aplica"/>
    <s v="No Aplica"/>
    <s v="No Aplica"/>
    <s v="Cumple"/>
    <s v="Cumple"/>
    <s v="Vecina del frente indica q cliente solo se encuentra fin de semana"/>
    <x v="10"/>
    <x v="0"/>
    <x v="0"/>
    <x v="1"/>
    <n v="0.5"/>
    <n v="0.5"/>
    <n v="0.5"/>
    <n v="0.5"/>
    <n v="0.5"/>
    <n v="0.5"/>
    <n v="0.25"/>
    <n v="0.25"/>
    <n v="0.5"/>
    <n v="0.5"/>
    <n v="0.5"/>
    <n v="1"/>
    <x v="0"/>
  </r>
  <r>
    <s v="2196915"/>
    <s v="207626012023133152"/>
    <s v="DF20227585202"/>
    <x v="253"/>
    <x v="297"/>
    <s v="Cristobal toro"/>
    <s v="Letras 8370"/>
    <s v="La Cisterna"/>
    <x v="0"/>
    <s v="Cumple"/>
    <s v="Cumple"/>
    <s v="No Aplica"/>
    <s v="No Aplica"/>
    <s v="Cumple"/>
    <s v="Cumple"/>
    <s v="No"/>
    <s v="S/N"/>
    <s v="S/N"/>
    <s v="No Aplica"/>
    <s v="No Aplica"/>
    <s v="No Aplica"/>
    <s v="Cumple"/>
    <s v="Cumple"/>
    <s v="Vecina del frente , indica q cliente solo se encuentra el fin de semana"/>
    <x v="10"/>
    <x v="0"/>
    <x v="0"/>
    <x v="1"/>
    <n v="0.5"/>
    <n v="0.5"/>
    <n v="0.5"/>
    <n v="0.5"/>
    <n v="0.5"/>
    <n v="0.5"/>
    <n v="0.25"/>
    <n v="0.25"/>
    <n v="0.5"/>
    <n v="0.5"/>
    <n v="0.5"/>
    <n v="1"/>
    <x v="0"/>
  </r>
  <r>
    <s v="2196913"/>
    <s v="207626012023132932"/>
    <s v="DF20227581246"/>
    <x v="253"/>
    <x v="296"/>
    <s v="Cristobal toro"/>
    <s v="Letras 8366"/>
    <s v="La Cisterna"/>
    <x v="0"/>
    <s v="Cumple"/>
    <s v="Cumple"/>
    <s v="No Aplica"/>
    <s v="No Aplica"/>
    <s v="Cumple"/>
    <s v="Cumple"/>
    <s v="No"/>
    <s v="S/N"/>
    <s v="S/N"/>
    <s v="No Aplica"/>
    <s v="No Aplica"/>
    <s v="No Aplica"/>
    <s v="No Cumple"/>
    <s v="No Cumple"/>
    <s v="Falta maxima de fotos exigidas . Sin moradores ."/>
    <x v="10"/>
    <x v="0"/>
    <x v="0"/>
    <x v="1"/>
    <n v="0.5"/>
    <n v="0.5"/>
    <n v="0.5"/>
    <n v="0.5"/>
    <n v="0.5"/>
    <n v="0.5"/>
    <n v="0.25"/>
    <n v="0.25"/>
    <n v="0.5"/>
    <n v="0"/>
    <n v="0"/>
    <n v="0.8"/>
    <x v="0"/>
  </r>
  <r>
    <s v="2196912"/>
    <s v="207626012023132706"/>
    <s v="DF20227581053"/>
    <x v="253"/>
    <x v="296"/>
    <s v="Cristobal toro"/>
    <s v="Letra 8362"/>
    <s v="La Cister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6907"/>
    <s v="207526012023131720"/>
    <s v="DF20227583832"/>
    <x v="253"/>
    <x v="300"/>
    <s v="AARON HUENCHUMIL"/>
    <s v="Cauquenes #146 SC"/>
    <s v="Ñuñoa"/>
    <x v="0"/>
    <s v="Cumple"/>
    <s v="Cumple"/>
    <s v="No Aplica"/>
    <s v="No Aplica"/>
    <s v="Cumple"/>
    <s v="Cumple"/>
    <s v="No"/>
    <s v="S/N"/>
    <s v="S/N"/>
    <s v="No Aplica"/>
    <s v="No Aplica"/>
    <s v="No Aplica"/>
    <s v="Cumple Parcialmente"/>
    <s v="Cumple"/>
    <s v="1-Cliente no se encuentra en domicilio, no se permite acceso"/>
    <x v="10"/>
    <x v="0"/>
    <x v="0"/>
    <x v="1"/>
    <n v="0.5"/>
    <n v="0.5"/>
    <n v="0.5"/>
    <n v="0.5"/>
    <n v="0.5"/>
    <n v="0.5"/>
    <n v="0.25"/>
    <n v="0.25"/>
    <n v="0.5"/>
    <n v="0.17499999999999999"/>
    <n v="0.5"/>
    <n v="0.93500000000000005"/>
    <x v="0"/>
  </r>
  <r>
    <s v="2196896"/>
    <s v="207626012023125355"/>
    <s v="DF20227570104"/>
    <x v="253"/>
    <x v="280"/>
    <s v="Cristobal toro"/>
    <s v="Lima 8526"/>
    <s v="La Cisterna"/>
    <x v="0"/>
    <s v="Cumple"/>
    <s v="Cumple"/>
    <s v="No Aplica"/>
    <s v="No Aplica"/>
    <s v="Cumple"/>
    <s v="Cumple"/>
    <s v="No"/>
    <s v="S/N"/>
    <s v="S/N"/>
    <s v="No Aplica"/>
    <s v="No Aplica"/>
    <s v="No Aplica"/>
    <s v="Cumple"/>
    <s v="Cumple"/>
    <s v="Sin moradores . Se visualiza poste de paso de igual forma como lo informo personal de emergencia"/>
    <x v="10"/>
    <x v="0"/>
    <x v="0"/>
    <x v="1"/>
    <n v="0.5"/>
    <n v="0.5"/>
    <n v="0.5"/>
    <n v="0.5"/>
    <n v="0.5"/>
    <n v="0.5"/>
    <n v="0.25"/>
    <n v="0.25"/>
    <n v="0.5"/>
    <n v="0.5"/>
    <n v="0.5"/>
    <n v="1"/>
    <x v="0"/>
  </r>
  <r>
    <s v="2196870"/>
    <s v="207626012023122233"/>
    <s v="DF20227567649"/>
    <x v="253"/>
    <x v="276"/>
    <s v="Cristobal toro"/>
    <s v="Mallorca 828"/>
    <s v="La Cisterna"/>
    <x v="0"/>
    <s v="Cumple"/>
    <s v="Cumple"/>
    <s v="Cumple"/>
    <s v="Cumple"/>
    <s v="Cumple"/>
    <s v="Cumple"/>
    <s v="Si"/>
    <s v="Cristian ruiz"/>
    <s v="973396615"/>
    <s v="Cumple"/>
    <s v="Cumple"/>
    <s v="Cumple"/>
    <s v="Cumple"/>
    <s v="Cumple"/>
    <s v="Se verifica , cliente muy conforme con visita de personal de emergencia"/>
    <x v="10"/>
    <x v="0"/>
    <x v="0"/>
    <x v="1"/>
    <n v="0.5"/>
    <n v="0.5"/>
    <n v="0.5"/>
    <n v="0.5"/>
    <n v="0.5"/>
    <n v="0.5"/>
    <n v="0.25"/>
    <n v="0.25"/>
    <n v="0.5"/>
    <n v="0.5"/>
    <n v="0.5"/>
    <n v="1"/>
    <x v="0"/>
  </r>
  <r>
    <s v="2196867"/>
    <s v="207626012023121926"/>
    <s v="DF20227583467"/>
    <x v="253"/>
    <x v="288"/>
    <s v="Cristobal toro"/>
    <s v="Mallorca 816"/>
    <s v="La Cisterna"/>
    <x v="0"/>
    <s v="Cumple"/>
    <s v="Cumple"/>
    <s v="No Aplica"/>
    <s v="No Aplica"/>
    <s v="Cumple"/>
    <s v="Cumple"/>
    <s v="Si"/>
    <s v="S/N"/>
    <s v="S/N"/>
    <s v="No Aplica"/>
    <s v="No Aplica"/>
    <s v="No Aplica"/>
    <s v="Cumple"/>
    <s v="Cumple Parcialmente"/>
    <s v="Falta mayor data en fotos . Atiende cliente muy molesto , ya q indica q a el no le correspondia corte de suministro en ese momento . No quiere entregar mas datos . No se toman fotos para prevenir problemas con cliente"/>
    <x v="10"/>
    <x v="0"/>
    <x v="0"/>
    <x v="1"/>
    <n v="0.5"/>
    <n v="0.5"/>
    <n v="0.5"/>
    <n v="0.5"/>
    <n v="0.5"/>
    <n v="0.5"/>
    <n v="0.25"/>
    <n v="0.25"/>
    <n v="0.5"/>
    <n v="0.5"/>
    <n v="0.17499999999999999"/>
    <n v="0.93500000000000005"/>
    <x v="0"/>
  </r>
  <r>
    <s v="2196845"/>
    <s v="207626012023113903"/>
    <s v="DF20227566045"/>
    <x v="253"/>
    <x v="275"/>
    <s v="Cristobal toro"/>
    <s v="Maria isabel 7991"/>
    <s v="La Cisterna"/>
    <x v="0"/>
    <s v="Cumple"/>
    <s v="Cumple"/>
    <s v="No Aplica"/>
    <s v="No Aplica"/>
    <s v="Cumple"/>
    <s v="Cumple"/>
    <s v="No"/>
    <s v="S/N"/>
    <s v="S/N"/>
    <s v="No Aplica"/>
    <s v="No Aplica"/>
    <s v="No Aplica"/>
    <s v="Cumple"/>
    <s v="Cumple Parcialmente"/>
    <s v="Falta mayor data en fotos  , en 1 . Sin moradores ."/>
    <x v="10"/>
    <x v="0"/>
    <x v="0"/>
    <x v="1"/>
    <n v="0.5"/>
    <n v="0.5"/>
    <n v="0.5"/>
    <n v="0.5"/>
    <n v="0.5"/>
    <n v="0.5"/>
    <n v="0.25"/>
    <n v="0.25"/>
    <n v="0.5"/>
    <n v="0.5"/>
    <n v="0.17499999999999999"/>
    <n v="0.93500000000000005"/>
    <x v="0"/>
  </r>
  <r>
    <s v="2196840"/>
    <s v="207626012023112745"/>
    <s v="DF20227575754"/>
    <x v="253"/>
    <x v="295"/>
    <s v="Cristobal toro"/>
    <s v="Maria isabel 8735"/>
    <s v="La Cisterna"/>
    <x v="0"/>
    <s v="Cumple"/>
    <s v="Cumple"/>
    <s v="No Aplica"/>
    <s v="No Aplica"/>
    <s v="Cumple"/>
    <s v="Cumple"/>
    <s v="No"/>
    <s v="S/N"/>
    <s v="S/N"/>
    <s v="No Aplica"/>
    <s v="No Aplica"/>
    <s v="No Aplica"/>
    <s v="Cumple"/>
    <s v="Cumple"/>
    <s v="Problema externo , AP."/>
    <x v="10"/>
    <x v="0"/>
    <x v="0"/>
    <x v="1"/>
    <n v="0.5"/>
    <n v="0.5"/>
    <n v="0.5"/>
    <n v="0.5"/>
    <n v="0.5"/>
    <n v="0.5"/>
    <n v="0.25"/>
    <n v="0.25"/>
    <n v="0.5"/>
    <n v="0.5"/>
    <n v="0.5"/>
    <n v="1"/>
    <x v="0"/>
  </r>
  <r>
    <s v="2196835"/>
    <s v="207626012023111515"/>
    <s v="DF20227584614"/>
    <x v="253"/>
    <x v="297"/>
    <s v="Cristobal toro"/>
    <s v="Los cerezos 8818"/>
    <s v="La Cister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6823"/>
    <s v="207626012023105716"/>
    <s v="DF20227567839"/>
    <x v="253"/>
    <x v="284"/>
    <s v="Cristobal toro"/>
    <s v="Las dalias 323 B"/>
    <s v="La Cisterna"/>
    <x v="0"/>
    <s v="Cumple"/>
    <s v="Cumple"/>
    <s v="Cumple"/>
    <s v="Cumple"/>
    <s v="Cumple"/>
    <s v="Cumple"/>
    <s v="No"/>
    <s v="S/N"/>
    <s v="S/N"/>
    <s v="No Aplica"/>
    <s v="No Aplica"/>
    <s v="No Aplica"/>
    <s v="Cumple"/>
    <s v="Cumple"/>
    <s v="Sin moradores , vecina del 323 A indica q a cliente trabaja gran parte del dia se le ubica solo por fono"/>
    <x v="10"/>
    <x v="0"/>
    <x v="0"/>
    <x v="1"/>
    <n v="0.5"/>
    <n v="0.5"/>
    <n v="0.5"/>
    <n v="0.5"/>
    <n v="0.5"/>
    <n v="0.5"/>
    <n v="0.25"/>
    <n v="0.25"/>
    <n v="0.5"/>
    <n v="0.5"/>
    <n v="0.5"/>
    <n v="1"/>
    <x v="0"/>
  </r>
  <r>
    <s v="2196820"/>
    <s v="207626012023105407"/>
    <s v="DF20227564995"/>
    <x v="253"/>
    <x v="274"/>
    <s v="Cristobal toro"/>
    <s v="Las dalias 323 B"/>
    <s v="La Cisterna"/>
    <x v="0"/>
    <s v="Cumple"/>
    <s v="Cumple"/>
    <s v="No Aplica"/>
    <s v="No Aplica"/>
    <s v="Cumple"/>
    <s v="Cumple"/>
    <s v="No"/>
    <s v="S/N"/>
    <s v="S/N"/>
    <s v="No Aplica"/>
    <s v="No Aplica"/>
    <s v="No Aplica"/>
    <s v="Cumple"/>
    <s v="Cumple"/>
    <s v="Sin moradores , vecino del 323 A , indica q solo la ubicamos por fono , ya q trabaja gran parte del dia ."/>
    <x v="10"/>
    <x v="0"/>
    <x v="0"/>
    <x v="1"/>
    <n v="0.5"/>
    <n v="0.5"/>
    <n v="0.5"/>
    <n v="0.5"/>
    <n v="0.5"/>
    <n v="0.5"/>
    <n v="0.25"/>
    <n v="0.25"/>
    <n v="0.5"/>
    <n v="0.5"/>
    <n v="0.5"/>
    <n v="1"/>
    <x v="0"/>
  </r>
  <r>
    <s v="2196819"/>
    <s v="207626012023105133"/>
    <s v="DF20227564477"/>
    <x v="253"/>
    <x v="274"/>
    <s v="Cristobal toro"/>
    <s v="Las dalias 323 B"/>
    <s v="La Cisterna"/>
    <x v="0"/>
    <s v="Cumple"/>
    <s v="Cumple"/>
    <s v="No Cumple"/>
    <s v="No Cumple"/>
    <s v="Cumple"/>
    <s v="Cumple"/>
    <s v="No"/>
    <s v="S/N"/>
    <s v="S/N"/>
    <s v="No Aplica"/>
    <s v="No Aplica"/>
    <s v="No Aplica"/>
    <s v="Cumple"/>
    <s v="Cumple"/>
    <s v="Sin moradores , sin mayor detalle"/>
    <x v="10"/>
    <x v="0"/>
    <x v="0"/>
    <x v="1"/>
    <n v="0.5"/>
    <n v="0.5"/>
    <n v="0"/>
    <n v="0"/>
    <n v="0.5"/>
    <n v="0.5"/>
    <n v="0.25"/>
    <n v="0.25"/>
    <n v="0.5"/>
    <n v="0.5"/>
    <n v="0.5"/>
    <n v="0.7"/>
    <x v="0"/>
  </r>
  <r>
    <s v="2196811"/>
    <s v="207626012023103658"/>
    <s v="DF20227577329"/>
    <x v="253"/>
    <x v="291"/>
    <s v="Cristobal toro"/>
    <s v="Manuel bulnes 798"/>
    <s v="La Cisterna"/>
    <x v="0"/>
    <s v="Cumple"/>
    <s v="Cumple"/>
    <s v="No Aplica"/>
    <s v="No Aplica"/>
    <s v="Cumple"/>
    <s v="Cumple"/>
    <s v="No"/>
    <s v="S/N"/>
    <s v="S/N"/>
    <s v="No Aplica"/>
    <s v="No Aplica"/>
    <s v="No Aplica"/>
    <s v="Cumple"/>
    <s v="Cumple"/>
    <s v="Sin moradores . Foco alumbrado publico ."/>
    <x v="10"/>
    <x v="0"/>
    <x v="0"/>
    <x v="1"/>
    <n v="0.5"/>
    <n v="0.5"/>
    <n v="0.5"/>
    <n v="0.5"/>
    <n v="0.5"/>
    <n v="0.5"/>
    <n v="0.25"/>
    <n v="0.25"/>
    <n v="0.5"/>
    <n v="0.5"/>
    <n v="0.5"/>
    <n v="1"/>
    <x v="0"/>
  </r>
  <r>
    <s v="2200938"/>
    <s v="207527012023165717"/>
    <s v="DF20227567216"/>
    <x v="254"/>
    <x v="276"/>
    <s v="AARON HUENCHUMIL"/>
    <s v="Delia Oriente #11438"/>
    <s v="La Florida"/>
    <x v="0"/>
    <s v="Cumple"/>
    <s v="Cumple"/>
    <s v="No Aplica"/>
    <s v="No Aplica"/>
    <s v="Cumple"/>
    <s v="Cumple"/>
    <s v="No"/>
    <s v="S/N"/>
    <s v="S/N"/>
    <s v="No Aplica"/>
    <s v="No Aplica"/>
    <s v="No Aplica"/>
    <s v="Cumple"/>
    <s v="Cumple"/>
    <s v="1-TD 13100 se encuentra normalizado"/>
    <x v="10"/>
    <x v="0"/>
    <x v="0"/>
    <x v="1"/>
    <n v="0.5"/>
    <n v="0.5"/>
    <n v="0.5"/>
    <n v="0.5"/>
    <n v="0.5"/>
    <n v="0.5"/>
    <n v="0.25"/>
    <n v="0.25"/>
    <n v="0.5"/>
    <n v="0.5"/>
    <n v="0.5"/>
    <n v="1"/>
    <x v="0"/>
  </r>
  <r>
    <s v="2200936"/>
    <s v="207527012023165222"/>
    <s v="DF20227565895"/>
    <x v="254"/>
    <x v="275"/>
    <s v="AARON HUENCHUMIL"/>
    <s v="Delia Poniente #11491"/>
    <s v="La Florida"/>
    <x v="0"/>
    <s v="Cumple"/>
    <s v="Cumple"/>
    <s v="No Aplica"/>
    <s v="No Aplica"/>
    <s v="Cumple"/>
    <s v="Cumple"/>
    <s v="No"/>
    <s v="S/N"/>
    <s v="S/N"/>
    <s v="No Aplica"/>
    <s v="No Aplica"/>
    <s v="No Aplica"/>
    <s v="Cumple"/>
    <s v="Cumple"/>
    <s v="1-TD 13100 en servicio normal 2-Suministro electrico normalizado en sector"/>
    <x v="10"/>
    <x v="0"/>
    <x v="0"/>
    <x v="1"/>
    <n v="0.5"/>
    <n v="0.5"/>
    <n v="0.5"/>
    <n v="0.5"/>
    <n v="0.5"/>
    <n v="0.5"/>
    <n v="0.25"/>
    <n v="0.25"/>
    <n v="0.5"/>
    <n v="0.5"/>
    <n v="0.5"/>
    <n v="1"/>
    <x v="0"/>
  </r>
  <r>
    <s v="2200935"/>
    <s v="207527012023164910"/>
    <s v="DF20227566877"/>
    <x v="254"/>
    <x v="276"/>
    <s v="AARON HUENCHUMIL"/>
    <s v="Diego Portales #1798"/>
    <s v="La Florida"/>
    <x v="0"/>
    <s v="Cumple"/>
    <s v="Cumple"/>
    <s v="No Aplica"/>
    <s v="No Aplica"/>
    <s v="Cumple"/>
    <s v="Cumple"/>
    <s v="No"/>
    <s v="S/N"/>
    <s v="S/N"/>
    <s v="No Aplica"/>
    <s v="No Aplica"/>
    <s v="No Aplica"/>
    <s v="Cumple"/>
    <s v="Cumple"/>
    <s v="1-TD 13100 se encuentra normalizado"/>
    <x v="10"/>
    <x v="0"/>
    <x v="0"/>
    <x v="1"/>
    <n v="0.5"/>
    <n v="0.5"/>
    <n v="0.5"/>
    <n v="0.5"/>
    <n v="0.5"/>
    <n v="0.5"/>
    <n v="0.25"/>
    <n v="0.25"/>
    <n v="0.5"/>
    <n v="0.5"/>
    <n v="0.5"/>
    <n v="1"/>
    <x v="0"/>
  </r>
  <r>
    <s v="2200933"/>
    <s v="207527012023164528"/>
    <s v="DF20227567500"/>
    <x v="254"/>
    <x v="276"/>
    <s v="AARON HUENCHUMIL"/>
    <s v="Diego Portales #1794"/>
    <s v="La Florida"/>
    <x v="0"/>
    <s v="Cumple"/>
    <s v="Cumple"/>
    <s v="Cumple"/>
    <s v="Cumple"/>
    <s v="Cumple"/>
    <s v="Cumple"/>
    <s v="No"/>
    <s v="S/N"/>
    <s v="S/N"/>
    <s v="No Aplica"/>
    <s v="No Aplica"/>
    <s v="No Aplica"/>
    <s v="Cumple"/>
    <s v="Cumple"/>
    <s v="1-TD 13100 se encuentra normalizado"/>
    <x v="10"/>
    <x v="0"/>
    <x v="0"/>
    <x v="1"/>
    <n v="0.5"/>
    <n v="0.5"/>
    <n v="0.5"/>
    <n v="0.5"/>
    <n v="0.5"/>
    <n v="0.5"/>
    <n v="0.25"/>
    <n v="0.25"/>
    <n v="0.5"/>
    <n v="0.5"/>
    <n v="0.5"/>
    <n v="1"/>
    <x v="0"/>
  </r>
  <r>
    <s v="2200931"/>
    <s v="207527012023164039"/>
    <s v="DF20227571651"/>
    <x v="254"/>
    <x v="271"/>
    <s v="AARON HUENCHUMIL"/>
    <s v="Diego Portales #1695 loc 2"/>
    <s v="La Florida"/>
    <x v="0"/>
    <s v="Cumple"/>
    <s v="Cumple"/>
    <s v="No Cumple"/>
    <s v="No Cumple"/>
    <s v="Cumple"/>
    <s v="Cumple"/>
    <s v="No"/>
    <s v="S/N"/>
    <s v="S/N"/>
    <s v="No Aplica"/>
    <s v="No Aplica"/>
    <s v="No Aplica"/>
    <s v="Cumple"/>
    <s v="Cumple"/>
    <s v="1-TD 13100 se encuentra normalizado  2-No declaran codigo de material, ni describen su uso"/>
    <x v="10"/>
    <x v="0"/>
    <x v="0"/>
    <x v="1"/>
    <n v="0.5"/>
    <n v="0.5"/>
    <n v="0"/>
    <n v="0"/>
    <n v="0.5"/>
    <n v="0.5"/>
    <n v="0.25"/>
    <n v="0.25"/>
    <n v="0.5"/>
    <n v="0.5"/>
    <n v="0.5"/>
    <n v="0.7"/>
    <x v="0"/>
  </r>
  <r>
    <s v="2200930"/>
    <s v="207627012023163956"/>
    <s v="DF20227577151"/>
    <x v="254"/>
    <x v="291"/>
    <s v="Cristobal toro"/>
    <s v="Progreso 8220"/>
    <s v="La Cister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200924"/>
    <s v="207527012023161006"/>
    <s v="DF20227563318"/>
    <x v="254"/>
    <x v="285"/>
    <s v="AARON HUENCHUMIL"/>
    <s v="Chonta #1668"/>
    <s v="La Florida"/>
    <x v="0"/>
    <s v="Cumple"/>
    <s v="Cumple"/>
    <s v="No Cumple"/>
    <s v="No Cumple"/>
    <s v="Cumple"/>
    <s v="Cumple"/>
    <s v="No"/>
    <s v="S/N"/>
    <s v="S/N"/>
    <s v="No Aplica"/>
    <s v="No Aplica"/>
    <s v="No Aplica"/>
    <s v="Cumple"/>
    <s v="Cumple"/>
    <s v="1-Se realiza cambio de ITM de 10A a 25A segun fotografias de informe"/>
    <x v="10"/>
    <x v="0"/>
    <x v="0"/>
    <x v="1"/>
    <n v="0.5"/>
    <n v="0.5"/>
    <n v="0"/>
    <n v="0"/>
    <n v="0.5"/>
    <n v="0.5"/>
    <n v="0.25"/>
    <n v="0.25"/>
    <n v="0.5"/>
    <n v="0.5"/>
    <n v="0.5"/>
    <n v="0.7"/>
    <x v="0"/>
  </r>
  <r>
    <s v="2200920"/>
    <s v="207527012023160123"/>
    <s v="DF20227563578"/>
    <x v="254"/>
    <x v="285"/>
    <s v="AARON HUENCHUMIL"/>
    <s v="Chinchin #1665"/>
    <s v="La Florida"/>
    <x v="0"/>
    <s v="Cumple"/>
    <s v="Cumple"/>
    <s v="No Aplica"/>
    <s v="No Aplica"/>
    <s v="Cumple"/>
    <s v="Cumple"/>
    <s v="No"/>
    <s v="S/N"/>
    <s v="S/N"/>
    <s v="No Aplica"/>
    <s v="No Aplica"/>
    <s v="No Aplica"/>
    <s v="Cumple"/>
    <s v="Cumple"/>
    <s v="1-Cliente no se encuentra en domicilio 2-Caja B.T sin tapa  3-Suministro electrico normalizado en sector"/>
    <x v="10"/>
    <x v="0"/>
    <x v="0"/>
    <x v="1"/>
    <n v="0.5"/>
    <n v="0.5"/>
    <n v="0.5"/>
    <n v="0.5"/>
    <n v="0.5"/>
    <n v="0.5"/>
    <n v="0.25"/>
    <n v="0.25"/>
    <n v="0.5"/>
    <n v="0.5"/>
    <n v="0.5"/>
    <n v="1"/>
    <x v="0"/>
  </r>
  <r>
    <s v="2200919"/>
    <s v="207627012023160117"/>
    <s v="DF20227572685"/>
    <x v="254"/>
    <x v="273"/>
    <s v="Cristobal toro"/>
    <s v="Maria vial 8759"/>
    <s v="La Cisterna"/>
    <x v="0"/>
    <s v="Cumple"/>
    <s v="Cumple"/>
    <s v="No Aplica"/>
    <s v="No Aplica"/>
    <s v="Cumple"/>
    <s v="Cumple"/>
    <s v="No"/>
    <s v="S/N"/>
    <s v="S/N"/>
    <s v="No Aplica"/>
    <s v="No Aplica"/>
    <s v="No Aplica"/>
    <s v="Cumple"/>
    <s v="Cumple Parcialmente"/>
    <s v="Falta mayor data en fotos . Sin moradores"/>
    <x v="10"/>
    <x v="0"/>
    <x v="0"/>
    <x v="1"/>
    <n v="0.5"/>
    <n v="0.5"/>
    <n v="0.5"/>
    <n v="0.5"/>
    <n v="0.5"/>
    <n v="0.5"/>
    <n v="0.25"/>
    <n v="0.25"/>
    <n v="0.5"/>
    <n v="0.5"/>
    <n v="0.17499999999999999"/>
    <n v="0.93500000000000005"/>
    <x v="0"/>
  </r>
  <r>
    <s v="2200914"/>
    <s v="207627012023155310"/>
    <s v="DF20227565619"/>
    <x v="254"/>
    <x v="275"/>
    <s v="Cristobal toro"/>
    <s v="Maria vial 8777"/>
    <s v="La Cister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200819"/>
    <s v="207527012023154429"/>
    <s v="DF20227580263"/>
    <x v="254"/>
    <x v="292"/>
    <s v="AARON HUENCHUMIL"/>
    <s v="Diego Portales #1547 casa 73"/>
    <s v="La Florida"/>
    <x v="0"/>
    <s v="Cumple"/>
    <s v="Cumple"/>
    <s v="No Aplica"/>
    <s v="No Aplica"/>
    <s v="Cumple"/>
    <s v="Cumple"/>
    <s v="Si"/>
    <s v="Suleima Mendez"/>
    <s v="S/N"/>
    <s v="Cumple"/>
    <s v="Cumple"/>
    <s v="Cumple"/>
    <s v="Cumple"/>
    <s v="Cumple"/>
    <s v="1-Cliente con suministro electrico normalizado"/>
    <x v="10"/>
    <x v="0"/>
    <x v="0"/>
    <x v="1"/>
    <n v="0.5"/>
    <n v="0.5"/>
    <n v="0.5"/>
    <n v="0.5"/>
    <n v="0.5"/>
    <n v="0.5"/>
    <n v="0.25"/>
    <n v="0.25"/>
    <n v="0.5"/>
    <n v="0.5"/>
    <n v="0.5"/>
    <n v="1"/>
    <x v="0"/>
  </r>
  <r>
    <s v="2200699"/>
    <s v="207527012023152941"/>
    <s v="DF20227563890"/>
    <x v="254"/>
    <x v="285"/>
    <s v="AARON HUENCHUMIL"/>
    <s v="Diego Portales #897"/>
    <s v="La Florida"/>
    <x v="0"/>
    <s v="Cumple"/>
    <s v="Cumple"/>
    <s v="Cumple"/>
    <s v="Cumple"/>
    <s v="Cumple"/>
    <s v="Cumple"/>
    <s v="Si"/>
    <s v="S/N"/>
    <s v="S/N"/>
    <s v="Cumple"/>
    <s v="Cumple"/>
    <s v="Cumple"/>
    <s v="Cumple"/>
    <s v="Cumple"/>
    <s v="1-TD 63180 se encuentra normalizado"/>
    <x v="10"/>
    <x v="0"/>
    <x v="0"/>
    <x v="1"/>
    <n v="0.5"/>
    <n v="0.5"/>
    <n v="0.5"/>
    <n v="0.5"/>
    <n v="0.5"/>
    <n v="0.5"/>
    <n v="0.25"/>
    <n v="0.25"/>
    <n v="0.5"/>
    <n v="0.5"/>
    <n v="0.5"/>
    <n v="1"/>
    <x v="0"/>
  </r>
  <r>
    <s v="2200614"/>
    <s v="207527012023151512"/>
    <s v="DF20227573150"/>
    <x v="254"/>
    <x v="273"/>
    <s v="AARON HUENCHUMIL"/>
    <s v="Diego Portales #197"/>
    <s v="La Florida"/>
    <x v="0"/>
    <s v="Cumple"/>
    <s v="Cumple"/>
    <s v="No Aplica"/>
    <s v="No Aplica"/>
    <s v="Cumple"/>
    <s v="Cumple"/>
    <s v="Si"/>
    <s v="S/N"/>
    <s v="S/N"/>
    <s v="Cumple"/>
    <s v="Cumple"/>
    <s v="Cumple"/>
    <s v="Cumple"/>
    <s v="Cumple"/>
    <s v="1-Recepcionista de centro de salud, confirma que suministro electrico se encuentra normalizado"/>
    <x v="10"/>
    <x v="0"/>
    <x v="0"/>
    <x v="1"/>
    <n v="0.5"/>
    <n v="0.5"/>
    <n v="0.5"/>
    <n v="0.5"/>
    <n v="0.5"/>
    <n v="0.5"/>
    <n v="0.25"/>
    <n v="0.25"/>
    <n v="0.5"/>
    <n v="0.5"/>
    <n v="0.5"/>
    <n v="1"/>
    <x v="0"/>
  </r>
  <r>
    <s v="2200287"/>
    <s v="207527012023141712"/>
    <s v="DF20227580486"/>
    <x v="254"/>
    <x v="292"/>
    <s v="AARON HUENCHUMIL"/>
    <s v="Coligue Seco #9928"/>
    <s v="La Florid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200281"/>
    <s v="207527012023141435"/>
    <s v="DF20227582960"/>
    <x v="254"/>
    <x v="288"/>
    <s v="AARON HUENCHUMIL"/>
    <s v="Coligue Seco #9928"/>
    <s v="La Florida"/>
    <x v="0"/>
    <s v="Cumple"/>
    <s v="Cumple"/>
    <s v="No Aplica"/>
    <s v="No Aplica"/>
    <s v="Cumple"/>
    <s v="Cumple"/>
    <s v="No"/>
    <s v="S/N"/>
    <s v="S/N"/>
    <s v="No Aplica"/>
    <s v="No Aplica"/>
    <s v="No Aplica"/>
    <s v="Cumple"/>
    <s v="Cumple"/>
    <s v="1-Cliente no se encuentra en domicilio"/>
    <x v="10"/>
    <x v="0"/>
    <x v="0"/>
    <x v="1"/>
    <n v="0.5"/>
    <n v="0.5"/>
    <n v="0.5"/>
    <n v="0.5"/>
    <n v="0.5"/>
    <n v="0.5"/>
    <n v="0.25"/>
    <n v="0.25"/>
    <n v="0.5"/>
    <n v="0.5"/>
    <n v="0.5"/>
    <n v="1"/>
    <x v="0"/>
  </r>
  <r>
    <s v="2200264"/>
    <s v="207527012023135827"/>
    <s v="DF20227569813"/>
    <x v="254"/>
    <x v="283"/>
    <s v="AARON HUENCHUMIL"/>
    <s v="Cleopatra #10577 bl 32 dp 15"/>
    <s v="La Florida"/>
    <x v="0"/>
    <s v="Cumple"/>
    <s v="Cumple"/>
    <s v="No Aplica"/>
    <s v="No Aplica"/>
    <s v="Cumple"/>
    <s v="Cumple"/>
    <s v="No"/>
    <s v="S/N"/>
    <s v="S/N"/>
    <s v="No Aplica"/>
    <s v="No Aplica"/>
    <s v="No Aplica"/>
    <s v="Cumple Parcialmente"/>
    <s v="Cumple"/>
    <s v="1-Se evita tomar fotografias, vecinos del lugar increpan pensando que se cortara el servicio electrico y no quieren entender  2-Suministro electrico normalizado en sector"/>
    <x v="10"/>
    <x v="0"/>
    <x v="0"/>
    <x v="1"/>
    <n v="0.5"/>
    <n v="0.5"/>
    <n v="0.5"/>
    <n v="0.5"/>
    <n v="0.5"/>
    <n v="0.5"/>
    <n v="0.25"/>
    <n v="0.25"/>
    <n v="0.5"/>
    <n v="0.17499999999999999"/>
    <n v="0.5"/>
    <n v="0.93500000000000005"/>
    <x v="0"/>
  </r>
  <r>
    <s v="2200261"/>
    <s v="207527012023135312"/>
    <s v="DF20227573975"/>
    <x v="254"/>
    <x v="272"/>
    <s v="AARON HUENCHUMIL"/>
    <s v="Cleopatra #10577 bl 32 dp 15"/>
    <s v="La Florida"/>
    <x v="0"/>
    <s v="Cumple"/>
    <s v="Cumple"/>
    <s v="No Aplica"/>
    <s v="No Aplica"/>
    <s v="Cumple"/>
    <s v="Cumple"/>
    <s v="No"/>
    <s v="S/N"/>
    <s v="S/N"/>
    <s v="No Aplica"/>
    <s v="No Aplica"/>
    <s v="No Aplica"/>
    <s v="Cumple"/>
    <s v="Cumple"/>
    <s v="1-Se evita tomar fotografias, vecinos del lugar increpan pensando que se cortara el servicio electrico y no quieren entender  2-Suministro electrico normalizado en sector"/>
    <x v="10"/>
    <x v="0"/>
    <x v="0"/>
    <x v="1"/>
    <n v="0.5"/>
    <n v="0.5"/>
    <n v="0.5"/>
    <n v="0.5"/>
    <n v="0.5"/>
    <n v="0.5"/>
    <n v="0.25"/>
    <n v="0.25"/>
    <n v="0.5"/>
    <n v="0.5"/>
    <n v="0.5"/>
    <n v="1"/>
    <x v="0"/>
  </r>
  <r>
    <s v="2200257"/>
    <s v="207527012023134427"/>
    <s v="DF20227581474"/>
    <x v="254"/>
    <x v="296"/>
    <s v="AARON HUENCHUMIL"/>
    <s v="Cleopatra #10757"/>
    <s v="La Florida"/>
    <x v="0"/>
    <s v="Cumple"/>
    <s v="Cumple"/>
    <s v="No Aplica"/>
    <s v="No Aplica"/>
    <s v="Cumple"/>
    <s v="Cumple"/>
    <s v="No"/>
    <s v="S/N"/>
    <s v="S/N"/>
    <s v="No Aplica"/>
    <s v="No Aplica"/>
    <s v="No Aplica"/>
    <s v="Cumple Mayormente"/>
    <s v="Cumple"/>
    <s v="1-Sector conflictivo, vecinos del sector piensan que me encuentro realizando corte de suministro y se comportan de forma hostil"/>
    <x v="10"/>
    <x v="0"/>
    <x v="0"/>
    <x v="1"/>
    <n v="0.5"/>
    <n v="0.5"/>
    <n v="0.5"/>
    <n v="0.5"/>
    <n v="0.5"/>
    <n v="0.5"/>
    <n v="0.25"/>
    <n v="0.25"/>
    <n v="0.5"/>
    <n v="0.32500000000000001"/>
    <n v="0.5"/>
    <n v="0.96500000000000008"/>
    <x v="0"/>
  </r>
  <r>
    <s v="2200238"/>
    <s v="207527012023133032"/>
    <s v="DF20227560719"/>
    <x v="254"/>
    <x v="278"/>
    <s v="AARON HUENCHUMIL"/>
    <s v="Chacayal #1215"/>
    <s v="La Florida"/>
    <x v="0"/>
    <s v="Cumple"/>
    <s v="Cumple"/>
    <s v="Cumple"/>
    <s v="Cumple"/>
    <s v="Cumple"/>
    <s v="Cumple"/>
    <s v="No"/>
    <s v="S/N"/>
    <s v="S/N"/>
    <s v="No Aplica"/>
    <s v="No Aplica"/>
    <s v="No Aplica"/>
    <s v="Cumple"/>
    <s v="Cumple"/>
    <s v="1-Cliente no se encuentra en domicilio"/>
    <x v="10"/>
    <x v="0"/>
    <x v="0"/>
    <x v="1"/>
    <n v="0.5"/>
    <n v="0.5"/>
    <n v="0.5"/>
    <n v="0.5"/>
    <n v="0.5"/>
    <n v="0.5"/>
    <n v="0.25"/>
    <n v="0.25"/>
    <n v="0.5"/>
    <n v="0.5"/>
    <n v="0.5"/>
    <n v="1"/>
    <x v="0"/>
  </r>
  <r>
    <s v="2200060"/>
    <s v="207627012023125738"/>
    <s v="DF20227576492"/>
    <x v="254"/>
    <x v="298"/>
    <s v="Cristobal toro"/>
    <s v="Monseñor casanueva 9205"/>
    <s v="La Cisterna"/>
    <x v="0"/>
    <s v="Cumple"/>
    <s v="Cumple"/>
    <s v="No Aplica"/>
    <s v="No Aplica"/>
    <s v="Cumple"/>
    <s v="Cumple"/>
    <s v="No"/>
    <s v="S/N"/>
    <s v="S/N"/>
    <s v="No Aplica"/>
    <s v="No Aplica"/>
    <s v="No Aplica"/>
    <s v="Cumple"/>
    <s v="Cumple"/>
    <s v="Fotos , archivo no resulta cargado en sistema . Sin acceso a pasaje , porton cerrado"/>
    <x v="10"/>
    <x v="0"/>
    <x v="0"/>
    <x v="1"/>
    <n v="0.5"/>
    <n v="0.5"/>
    <n v="0.5"/>
    <n v="0.5"/>
    <n v="0.5"/>
    <n v="0.5"/>
    <n v="0.25"/>
    <n v="0.25"/>
    <n v="0.5"/>
    <n v="0.5"/>
    <n v="0.5"/>
    <n v="1"/>
    <x v="0"/>
  </r>
  <r>
    <s v="2199873"/>
    <s v="207627012023114536"/>
    <s v="DF20227585797"/>
    <x v="254"/>
    <x v="293"/>
    <s v="Cristobal toro"/>
    <s v="Pablo lemetayer 9221"/>
    <s v="La Cisterna"/>
    <x v="0"/>
    <s v="Cumple"/>
    <s v="Cumple"/>
    <s v="No Aplica"/>
    <s v="No Aplica"/>
    <s v="Cumple"/>
    <s v="Cumple"/>
    <s v="No"/>
    <s v="S/N"/>
    <s v="S/N"/>
    <s v="No Aplica"/>
    <s v="No Aplica"/>
    <s v="No Aplica"/>
    <s v="Cumple"/>
    <s v="Cumple"/>
    <s v="Sin moradores , no se toman fotos de fachada para prevenir problemas con vecinos q miran reclaman cosas ."/>
    <x v="10"/>
    <x v="0"/>
    <x v="0"/>
    <x v="1"/>
    <n v="0.5"/>
    <n v="0.5"/>
    <n v="0.5"/>
    <n v="0.5"/>
    <n v="0.5"/>
    <n v="0.5"/>
    <n v="0.25"/>
    <n v="0.25"/>
    <n v="0.5"/>
    <n v="0.5"/>
    <n v="0.5"/>
    <n v="1"/>
    <x v="0"/>
  </r>
  <r>
    <s v="2199838"/>
    <s v="207627012023113451"/>
    <s v="DF20227564750"/>
    <x v="254"/>
    <x v="274"/>
    <s v="Cristobal toro"/>
    <s v="Manuel rengifo 9082"/>
    <s v="La Cisterna"/>
    <x v="0"/>
    <s v="Cumple"/>
    <s v="Cumple"/>
    <s v="No Aplica"/>
    <s v="No Aplica"/>
    <s v="Cumple"/>
    <s v="Cumple"/>
    <s v="No"/>
    <s v="S/N"/>
    <s v="S/N"/>
    <s v="No Aplica"/>
    <s v="No Aplica"/>
    <s v="No Aplica"/>
    <s v="Cumple"/>
    <s v="Cumple Parcialmente"/>
    <s v="Falta mayor data en fotografias . Sin acceso a pasaje , porton cerrado"/>
    <x v="10"/>
    <x v="0"/>
    <x v="0"/>
    <x v="1"/>
    <n v="0.5"/>
    <n v="0.5"/>
    <n v="0.5"/>
    <n v="0.5"/>
    <n v="0.5"/>
    <n v="0.5"/>
    <n v="0.25"/>
    <n v="0.25"/>
    <n v="0.5"/>
    <n v="0.5"/>
    <n v="0.17499999999999999"/>
    <n v="0.93500000000000005"/>
    <x v="0"/>
  </r>
  <r>
    <s v="2199804"/>
    <s v="207627012023112432"/>
    <s v="DF20227571394"/>
    <x v="254"/>
    <x v="271"/>
    <s v="Cristobal toro"/>
    <s v="Ossa 735"/>
    <s v="La Cisterna"/>
    <x v="0"/>
    <s v="Cumple"/>
    <s v="Cumple"/>
    <s v="No Aplica"/>
    <s v="No Aplica"/>
    <s v="Cumple"/>
    <s v="Cumple"/>
    <s v="No"/>
    <s v="S/N"/>
    <s v="S/N"/>
    <s v="No Aplica"/>
    <s v="No Aplica"/>
    <s v="No Aplica"/>
    <s v="Cumple"/>
    <s v="Cumple Parcialmente"/>
    <s v="Falta mayor data en fotos . No se toman fotos por precaucion , vecinos alegan lineas muy bajas y siempre tienen problemas con personal de enel . Sin moradores en domicilio"/>
    <x v="10"/>
    <x v="0"/>
    <x v="0"/>
    <x v="1"/>
    <n v="0.5"/>
    <n v="0.5"/>
    <n v="0.5"/>
    <n v="0.5"/>
    <n v="0.5"/>
    <n v="0.5"/>
    <n v="0.25"/>
    <n v="0.25"/>
    <n v="0.5"/>
    <n v="0.5"/>
    <n v="0.17499999999999999"/>
    <n v="0.93500000000000005"/>
    <x v="0"/>
  </r>
  <r>
    <s v="2199750"/>
    <s v="207627012023110351"/>
    <s v="DF20227585656"/>
    <x v="254"/>
    <x v="293"/>
    <s v="Cristobal toro"/>
    <s v="Lucerna 489"/>
    <s v="La Cister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199747"/>
    <s v="207627012023105608"/>
    <s v="DF20227569251"/>
    <x v="254"/>
    <x v="281"/>
    <s v="Cristobal toro"/>
    <s v="Lucerna 646"/>
    <s v="La Cisterna"/>
    <x v="0"/>
    <s v="Cumple"/>
    <s v="Cumple"/>
    <s v="No Aplica"/>
    <s v="No Aplica"/>
    <s v="Cumple"/>
    <s v="Cumple"/>
    <s v="Si"/>
    <s v="S/N"/>
    <s v="S/N"/>
    <s v="No Aplica"/>
    <s v="No Aplica"/>
    <s v="No Aplica"/>
    <s v="Cumple"/>
    <s v="Cumple"/>
    <s v="Atiende cliente , corrobora visita de personal de emergencia , pero no entrega mas datos ya q dice estar miy ocupada"/>
    <x v="10"/>
    <x v="0"/>
    <x v="0"/>
    <x v="1"/>
    <n v="0.5"/>
    <n v="0.5"/>
    <n v="0.5"/>
    <n v="0.5"/>
    <n v="0.5"/>
    <n v="0.5"/>
    <n v="0.25"/>
    <n v="0.25"/>
    <n v="0.5"/>
    <n v="0.5"/>
    <n v="0.5"/>
    <n v="1"/>
    <x v="0"/>
  </r>
  <r>
    <s v="2199740"/>
    <s v="207627012023104647"/>
    <s v="DF20227561836"/>
    <x v="254"/>
    <x v="277"/>
    <s v="Cristobal toro"/>
    <s v="Locarno 1091"/>
    <s v="La Cisterna"/>
    <x v="0"/>
    <s v="Cumple"/>
    <s v="Cumple"/>
    <s v="No Aplica"/>
    <s v="No Aplica"/>
    <s v="Cumple"/>
    <s v="Cumple"/>
    <s v="No"/>
    <s v="S/N"/>
    <s v="S/N"/>
    <s v="No Aplica"/>
    <s v="No Aplica"/>
    <s v="No Aplica"/>
    <s v="Cumple"/>
    <s v="Cumple"/>
    <s v="Atiende cliente , pero no recierda visita de personal de emergencia . No entrega datos ."/>
    <x v="10"/>
    <x v="0"/>
    <x v="0"/>
    <x v="1"/>
    <n v="0.5"/>
    <n v="0.5"/>
    <n v="0.5"/>
    <n v="0.5"/>
    <n v="0.5"/>
    <n v="0.5"/>
    <n v="0.25"/>
    <n v="0.25"/>
    <n v="0.5"/>
    <n v="0.5"/>
    <n v="0.5"/>
    <n v="1"/>
    <x v="0"/>
  </r>
  <r>
    <s v="2199736"/>
    <s v="207627012023104447"/>
    <s v="DF20227570101"/>
    <x v="254"/>
    <x v="280"/>
    <s v="Cristobal toro"/>
    <s v="Locarno 835 casa D"/>
    <s v="La Cisterna"/>
    <x v="0"/>
    <s v="Cumple"/>
    <s v="Cumple"/>
    <s v="No Aplica"/>
    <s v="No Aplica"/>
    <s v="Cumple"/>
    <s v="Cumple"/>
    <s v="No"/>
    <s v="S/N"/>
    <s v="S/N"/>
    <s v="No Aplica"/>
    <s v="No Aplica"/>
    <s v="No Aplica"/>
    <s v="Cumple"/>
    <s v="Cumple Parcialmente"/>
    <s v="Falta mayor data en fotografias . Sin acceso a pasaje , porton cerrado"/>
    <x v="10"/>
    <x v="0"/>
    <x v="0"/>
    <x v="1"/>
    <n v="0.5"/>
    <n v="0.5"/>
    <n v="0.5"/>
    <n v="0.5"/>
    <n v="0.5"/>
    <n v="0.5"/>
    <n v="0.25"/>
    <n v="0.25"/>
    <n v="0.5"/>
    <n v="0.5"/>
    <n v="0.17499999999999999"/>
    <n v="0.93500000000000005"/>
    <x v="0"/>
  </r>
  <r>
    <s v="2199715"/>
    <s v="207627012023101224"/>
    <s v="DF20227587423"/>
    <x v="254"/>
    <x v="290"/>
    <s v="Cristobal toro"/>
    <s v="Menorca 1096"/>
    <s v="La Cisterna"/>
    <x v="0"/>
    <s v="Cumple"/>
    <s v="Cumple"/>
    <s v="No Aplica"/>
    <s v="No Aplica"/>
    <s v="Cumple"/>
    <s v="Cumple"/>
    <s v="No"/>
    <s v="S/N"/>
    <s v="S/N"/>
    <s v="No Aplica"/>
    <s v="No Aplica"/>
    <s v="No Aplica"/>
    <s v="No Cumple"/>
    <s v="No Cumple"/>
    <s v="Falta maxima de fotos exigidas  Sin moradores ."/>
    <x v="10"/>
    <x v="0"/>
    <x v="0"/>
    <x v="1"/>
    <n v="0.5"/>
    <n v="0.5"/>
    <n v="0.5"/>
    <n v="0.5"/>
    <n v="0.5"/>
    <n v="0.5"/>
    <n v="0.25"/>
    <n v="0.25"/>
    <n v="0.5"/>
    <n v="0"/>
    <n v="0"/>
    <n v="0.8"/>
    <x v="0"/>
  </r>
  <r>
    <s v="2199712"/>
    <s v="207627012023100312"/>
    <s v="DF20227582688"/>
    <x v="254"/>
    <x v="288"/>
    <s v="Cristobal toro"/>
    <s v="Maria 6749"/>
    <s v="La Cisterna"/>
    <x v="0"/>
    <s v="Cumple"/>
    <s v="Cumple"/>
    <s v="No Aplica"/>
    <s v="No Aplica"/>
    <s v="Cumple"/>
    <s v="Cumple"/>
    <s v="No"/>
    <s v="S/N"/>
    <s v="S/N"/>
    <s v="No Aplica"/>
    <s v="No Aplica"/>
    <s v="No Aplica"/>
    <s v="Cumple Parcialmente"/>
    <s v="Cumple"/>
    <s v="Falta mejor detalle en algunas fotos . Sin moradores"/>
    <x v="10"/>
    <x v="0"/>
    <x v="0"/>
    <x v="1"/>
    <n v="0.5"/>
    <n v="0.5"/>
    <n v="0.5"/>
    <n v="0.5"/>
    <n v="0.5"/>
    <n v="0.5"/>
    <n v="0.25"/>
    <n v="0.25"/>
    <n v="0.5"/>
    <n v="0.17499999999999999"/>
    <n v="0.5"/>
    <n v="0.93500000000000005"/>
    <x v="0"/>
  </r>
  <r>
    <s v="2199707"/>
    <s v="207627012023095750"/>
    <s v="DF20227572273"/>
    <x v="254"/>
    <x v="273"/>
    <s v="Cristobal toro"/>
    <s v="Maria 6512"/>
    <s v="La Cisterna"/>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0"/>
  </r>
  <r>
    <s v="2204801"/>
    <s v="207630012023163848"/>
    <s v="DF20227564578"/>
    <x v="255"/>
    <x v="274"/>
    <s v="Cristobal toro"/>
    <s v="Pintor cicarelli 268"/>
    <s v="San Joaquín"/>
    <x v="0"/>
    <s v="Cumple"/>
    <s v="Cumple"/>
    <s v="No Aplica"/>
    <s v="No Aplica"/>
    <s v="Cumple"/>
    <s v="Cumple"/>
    <s v="No"/>
    <s v="S/N"/>
    <s v="S/N"/>
    <s v="No Aplica"/>
    <s v="No Aplica"/>
    <s v="No Aplica"/>
    <s v="Cumple"/>
    <s v="Cumple"/>
    <s v="Sin moradores , edificios en construccion ."/>
    <x v="10"/>
    <x v="0"/>
    <x v="0"/>
    <x v="1"/>
    <n v="0.5"/>
    <n v="0.5"/>
    <n v="0.5"/>
    <n v="0.5"/>
    <n v="0.5"/>
    <n v="0.5"/>
    <n v="0.25"/>
    <n v="0.25"/>
    <n v="0.5"/>
    <n v="0.5"/>
    <n v="0.5"/>
    <n v="1"/>
    <x v="0"/>
  </r>
  <r>
    <s v="2204798"/>
    <s v="207630012023163649"/>
    <s v="DF20227565245"/>
    <x v="255"/>
    <x v="275"/>
    <s v="Cristobal toro"/>
    <s v="Pintor cicarelli 575"/>
    <s v="San Joaquín"/>
    <x v="0"/>
    <s v="Cumple"/>
    <s v="Cumple"/>
    <s v="No Aplica"/>
    <s v="No Aplica"/>
    <s v="Cumple"/>
    <s v="Cumple"/>
    <s v="No"/>
    <s v="S/N"/>
    <s v="S/N"/>
    <s v="No Aplica"/>
    <s v="No Aplica"/>
    <s v="No Aplica"/>
    <s v="No Cumple"/>
    <s v="No Cumple"/>
    <s v="Sin moradores . Falta maxima de fotos exigidas ."/>
    <x v="10"/>
    <x v="0"/>
    <x v="0"/>
    <x v="1"/>
    <n v="0.5"/>
    <n v="0.5"/>
    <n v="0.5"/>
    <n v="0.5"/>
    <n v="0.5"/>
    <n v="0.5"/>
    <n v="0.25"/>
    <n v="0.25"/>
    <n v="0.5"/>
    <n v="0"/>
    <n v="0"/>
    <n v="0.8"/>
    <x v="0"/>
  </r>
  <r>
    <s v="2204774"/>
    <s v="207630012023161018"/>
    <s v="DF20227577908"/>
    <x v="255"/>
    <x v="291"/>
    <s v="Cristobal toro"/>
    <s v="Palestrina 2738"/>
    <s v="San Joaquín"/>
    <x v="0"/>
    <s v="Cumple"/>
    <s v="Cumple"/>
    <s v="No Cumple"/>
    <s v="No Cumple"/>
    <s v="Cumple"/>
    <s v="Cumple"/>
    <s v="No"/>
    <s v="S/N"/>
    <s v="S/N"/>
    <s v="No Aplica"/>
    <s v="No Aplica"/>
    <s v="No Aplica"/>
    <s v="Cumple"/>
    <s v="Cumple"/>
    <s v="Sin moradores , sin mayor observacion"/>
    <x v="10"/>
    <x v="0"/>
    <x v="0"/>
    <x v="1"/>
    <n v="0.5"/>
    <n v="0.5"/>
    <n v="0"/>
    <n v="0"/>
    <n v="0.5"/>
    <n v="0.5"/>
    <n v="0.25"/>
    <n v="0.25"/>
    <n v="0.5"/>
    <n v="0.5"/>
    <n v="0.5"/>
    <n v="0.7"/>
    <x v="0"/>
  </r>
  <r>
    <s v="2204615"/>
    <s v="207630012023154832"/>
    <s v="DF20227573718"/>
    <x v="255"/>
    <x v="272"/>
    <s v="Cristobal toro"/>
    <s v="Mozart 288"/>
    <s v="San Joaquín"/>
    <x v="0"/>
    <s v="Cumple"/>
    <s v="Cumple"/>
    <s v="No Aplica"/>
    <s v="No Aplica"/>
    <s v="Cumple"/>
    <s v="Cumple"/>
    <s v="No"/>
    <s v="S/N"/>
    <s v="S/N"/>
    <s v="No Aplica"/>
    <s v="No Aplica"/>
    <s v="No Aplica"/>
    <s v="No Cumple"/>
    <s v="No Cumple"/>
    <s v="Falta maxima de fotos exigidas . Sin moradores , no se toman mas fotos por precaucion , por vecinos merodiando"/>
    <x v="10"/>
    <x v="0"/>
    <x v="0"/>
    <x v="1"/>
    <n v="0.5"/>
    <n v="0.5"/>
    <n v="0.5"/>
    <n v="0.5"/>
    <n v="0.5"/>
    <n v="0.5"/>
    <n v="0.25"/>
    <n v="0.25"/>
    <n v="0.5"/>
    <n v="0"/>
    <n v="0"/>
    <n v="0.8"/>
    <x v="0"/>
  </r>
  <r>
    <s v="2204590"/>
    <s v="207630012023153529"/>
    <s v="DF20227586958"/>
    <x v="255"/>
    <x v="290"/>
    <s v="Cristobal toro"/>
    <s v="Mozart 275"/>
    <s v="San Joaquín"/>
    <x v="0"/>
    <s v="Cumple"/>
    <s v="Cumple"/>
    <s v="No Aplica"/>
    <s v="No Aplica"/>
    <s v="Cumple"/>
    <s v="Cumple"/>
    <s v="No"/>
    <s v="S/N"/>
    <s v="S/N"/>
    <s v="No Aplica"/>
    <s v="No Aplica"/>
    <s v="No Aplica"/>
    <s v="No Cumple"/>
    <s v="No Cumple"/>
    <s v="Falta maxima de fotos exigidas ."/>
    <x v="10"/>
    <x v="0"/>
    <x v="0"/>
    <x v="1"/>
    <n v="0.5"/>
    <n v="0.5"/>
    <n v="0.5"/>
    <n v="0.5"/>
    <n v="0.5"/>
    <n v="0.5"/>
    <n v="0.25"/>
    <n v="0.25"/>
    <n v="0.5"/>
    <n v="0"/>
    <n v="0"/>
    <n v="0.8"/>
    <x v="0"/>
  </r>
  <r>
    <s v="2204185"/>
    <s v="207630012023120430"/>
    <s v="DF20227561236"/>
    <x v="255"/>
    <x v="278"/>
    <s v="Cristobal toro"/>
    <s v="Los corcolenes 6855"/>
    <s v="La Reina"/>
    <x v="0"/>
    <s v="Cumple"/>
    <s v="Cumple"/>
    <s v="No Aplica"/>
    <s v="No Aplica"/>
    <s v="Cumple"/>
    <s v="Cumple"/>
    <s v="No"/>
    <s v="S/N"/>
    <s v="S/N"/>
    <s v="No Aplica"/>
    <s v="No Aplica"/>
    <s v="No Aplica"/>
    <s v="Cumple"/>
    <s v="Cumple Parcialmente"/>
    <s v="Falta mayor data en fotografias . TD problema externo"/>
    <x v="10"/>
    <x v="0"/>
    <x v="0"/>
    <x v="1"/>
    <n v="0.5"/>
    <n v="0.5"/>
    <n v="0.5"/>
    <n v="0.5"/>
    <n v="0.5"/>
    <n v="0.5"/>
    <n v="0.25"/>
    <n v="0.25"/>
    <n v="0.5"/>
    <n v="0.5"/>
    <n v="0.17499999999999999"/>
    <n v="0.93500000000000005"/>
    <x v="0"/>
  </r>
  <r>
    <s v="2204181"/>
    <s v="207630012023115930"/>
    <s v="DF20227587114"/>
    <x v="255"/>
    <x v="290"/>
    <s v="Cristobal toro"/>
    <s v="Los corcolenes 6855"/>
    <s v="La Reina"/>
    <x v="0"/>
    <s v="Cumple"/>
    <s v="Cumple"/>
    <s v="No Aplica"/>
    <s v="No Aplica"/>
    <s v="Cumple"/>
    <s v="Cumple"/>
    <s v="No"/>
    <s v="S/N"/>
    <s v="S/N"/>
    <s v="No Aplica"/>
    <s v="No Aplica"/>
    <s v="No Aplica"/>
    <s v="Cumple Parcialmente"/>
    <s v="Cumple Parcialmente"/>
    <s v="1 foto sacada dentro de vehiculo , falta mayor data en fotografias . Sin moradores"/>
    <x v="10"/>
    <x v="0"/>
    <x v="0"/>
    <x v="1"/>
    <n v="0.5"/>
    <n v="0.5"/>
    <n v="0.5"/>
    <n v="0.5"/>
    <n v="0.5"/>
    <n v="0.5"/>
    <n v="0.25"/>
    <n v="0.25"/>
    <n v="0.5"/>
    <n v="0.17499999999999999"/>
    <n v="0.17499999999999999"/>
    <n v="0.87"/>
    <x v="0"/>
  </r>
  <r>
    <s v="2204178"/>
    <s v="207630012023115745"/>
    <s v="DF20227586869"/>
    <x v="255"/>
    <x v="290"/>
    <s v="Cristobal toro"/>
    <s v="Los corcolenes 6854"/>
    <s v="La Rei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204177"/>
    <s v="207630012023115549"/>
    <s v="DF20227586506"/>
    <x v="255"/>
    <x v="293"/>
    <s v="Cristobal toro"/>
    <s v="Los corcolenes 6854"/>
    <s v="La Reina"/>
    <x v="0"/>
    <s v="Cumple"/>
    <s v="Cumple"/>
    <s v="No Aplica"/>
    <s v="No Aplica"/>
    <s v="Cumple"/>
    <s v="Cumple"/>
    <s v="No"/>
    <s v="S/N"/>
    <s v="S/N"/>
    <s v="No Aplica"/>
    <s v="No Aplica"/>
    <s v="No Aplica"/>
    <s v="Cumple"/>
    <s v="Cumple"/>
    <s v="Sin moradores , todo normal ."/>
    <x v="10"/>
    <x v="0"/>
    <x v="0"/>
    <x v="1"/>
    <n v="0.5"/>
    <n v="0.5"/>
    <n v="0.5"/>
    <n v="0.5"/>
    <n v="0.5"/>
    <n v="0.5"/>
    <n v="0.25"/>
    <n v="0.25"/>
    <n v="0.5"/>
    <n v="0.5"/>
    <n v="0.5"/>
    <n v="1"/>
    <x v="0"/>
  </r>
  <r>
    <s v="2204162"/>
    <s v="207630012023112312"/>
    <s v="DF20227580627"/>
    <x v="255"/>
    <x v="292"/>
    <s v="Cristobal toro"/>
    <s v="Las luciernagas 5824"/>
    <s v="La Reina"/>
    <x v="0"/>
    <s v="Cumple"/>
    <s v="Cumple"/>
    <s v="No Aplica"/>
    <s v="No Aplica"/>
    <s v="Cumple"/>
    <s v="Cumple"/>
    <s v="No"/>
    <s v="S/N"/>
    <s v="S/N"/>
    <s v="No Aplica"/>
    <s v="No Aplica"/>
    <s v="No Aplica"/>
    <s v="Cumple"/>
    <s v="Cumple"/>
    <s v="Sin acceso a pasaje , porton cerrado ."/>
    <x v="10"/>
    <x v="0"/>
    <x v="0"/>
    <x v="1"/>
    <n v="0.5"/>
    <n v="0.5"/>
    <n v="0.5"/>
    <n v="0.5"/>
    <n v="0.5"/>
    <n v="0.5"/>
    <n v="0.25"/>
    <n v="0.25"/>
    <n v="0.5"/>
    <n v="0.5"/>
    <n v="0.5"/>
    <n v="1"/>
    <x v="0"/>
  </r>
  <r>
    <s v="2204157"/>
    <s v="207630012023111457"/>
    <s v="DF20227561426"/>
    <x v="255"/>
    <x v="277"/>
    <s v="Cristobal toro"/>
    <s v="Los grillos 5671"/>
    <s v="La Reina"/>
    <x v="0"/>
    <s v="Cumple"/>
    <s v="Cumple"/>
    <s v="No Aplica"/>
    <s v="No Aplica"/>
    <s v="Cumple"/>
    <s v="Cumple"/>
    <s v="No"/>
    <s v="S/N"/>
    <s v="S/N"/>
    <s v="No Aplica"/>
    <s v="No Aplica"/>
    <s v="No Aplica"/>
    <s v="Cumple"/>
    <s v="Cumple"/>
    <s v="Sin moradores , corresponde a automotora cerrado , no hay guardia . Sin mayor observacion"/>
    <x v="10"/>
    <x v="0"/>
    <x v="0"/>
    <x v="1"/>
    <n v="0.5"/>
    <n v="0.5"/>
    <n v="0.5"/>
    <n v="0.5"/>
    <n v="0.5"/>
    <n v="0.5"/>
    <n v="0.25"/>
    <n v="0.25"/>
    <n v="0.5"/>
    <n v="0.5"/>
    <n v="0.5"/>
    <n v="1"/>
    <x v="0"/>
  </r>
  <r>
    <s v="2204155"/>
    <s v="207630012023110850"/>
    <s v="DF20227575044"/>
    <x v="255"/>
    <x v="287"/>
    <s v="Cristobal toro"/>
    <s v="Los grillos 5613"/>
    <s v="La Reina"/>
    <x v="0"/>
    <s v="Cumple"/>
    <s v="Cumple"/>
    <s v="No Aplica"/>
    <s v="No Aplica"/>
    <s v="Cumple"/>
    <s v="Cumple"/>
    <s v="No"/>
    <s v="S/N"/>
    <s v="S/N"/>
    <s v="No Aplica"/>
    <s v="No Aplica"/>
    <s v="No Aplica"/>
    <s v="Cumple"/>
    <s v="Cumple"/>
    <s v="Sin moradores , domicilio en construccion . Sin mayor observacion"/>
    <x v="10"/>
    <x v="0"/>
    <x v="0"/>
    <x v="1"/>
    <n v="0.5"/>
    <n v="0.5"/>
    <n v="0.5"/>
    <n v="0.5"/>
    <n v="0.5"/>
    <n v="0.5"/>
    <n v="0.25"/>
    <n v="0.25"/>
    <n v="0.5"/>
    <n v="0.5"/>
    <n v="0.5"/>
    <n v="1"/>
    <x v="0"/>
  </r>
  <r>
    <s v="2204143"/>
    <s v="207630012023105659"/>
    <s v="DF20227573457"/>
    <x v="255"/>
    <x v="273"/>
    <s v="Cristobal toro"/>
    <s v="Las luciernagas 5544"/>
    <s v="La Rei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204139"/>
    <s v="207630012023105104"/>
    <s v="DF20227567055"/>
    <x v="255"/>
    <x v="276"/>
    <s v="Cristobal toro"/>
    <s v="Las luciernagas 4461"/>
    <s v="La Reina"/>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0"/>
  </r>
  <r>
    <s v="2207857"/>
    <s v="207631012023163913"/>
    <s v="DF20227569608"/>
    <x v="256"/>
    <x v="283"/>
    <s v="Cristobal toro"/>
    <s v="San diego 1492"/>
    <s v="Santiago"/>
    <x v="0"/>
    <s v="Cumple"/>
    <s v="Cumple"/>
    <s v="No Aplica"/>
    <s v="No Aplica"/>
    <s v="Cumple"/>
    <s v="Cumple"/>
    <s v="No"/>
    <s v="S/N"/>
    <s v="S/N"/>
    <s v="No Aplica"/>
    <s v="No Aplica"/>
    <s v="No Aplica"/>
    <s v="Cumple"/>
    <s v="Cumple"/>
    <s v="Sin moradores , local comercial . No se toman muchas fotos para prevenir problemas con locatarios"/>
    <x v="10"/>
    <x v="0"/>
    <x v="0"/>
    <x v="1"/>
    <n v="0.5"/>
    <n v="0.5"/>
    <n v="0.5"/>
    <n v="0.5"/>
    <n v="0.5"/>
    <n v="0.5"/>
    <n v="0.25"/>
    <n v="0.25"/>
    <n v="0.5"/>
    <n v="0.5"/>
    <n v="0.5"/>
    <n v="1"/>
    <x v="1"/>
  </r>
  <r>
    <s v="2207843"/>
    <s v="207631012023161628"/>
    <s v="DF20227568780"/>
    <x v="256"/>
    <x v="281"/>
    <s v="Cristobal toro"/>
    <s v="Santa elena 1278 ED  A doto 1513"/>
    <s v="Santiago"/>
    <x v="0"/>
    <s v="Cumple"/>
    <s v="Cumple"/>
    <s v="No Aplica"/>
    <s v="No Aplica"/>
    <s v="Cumple"/>
    <s v="Cumple"/>
    <s v="No"/>
    <s v="S/N"/>
    <s v="S/N"/>
    <s v="No Aplica"/>
    <s v="No Aplica"/>
    <s v="No Aplica"/>
    <s v="Cumple"/>
    <s v="Cumple"/>
    <s v="Sin acceso a medidores o shaft electricos . Concerge no entrega datos ."/>
    <x v="10"/>
    <x v="0"/>
    <x v="0"/>
    <x v="1"/>
    <n v="0.5"/>
    <n v="0.5"/>
    <n v="0.5"/>
    <n v="0.5"/>
    <n v="0.5"/>
    <n v="0.5"/>
    <n v="0.25"/>
    <n v="0.25"/>
    <n v="0.5"/>
    <n v="0.5"/>
    <n v="0.5"/>
    <n v="1"/>
    <x v="1"/>
  </r>
  <r>
    <s v="2207823"/>
    <s v="207631012023154942"/>
    <s v="DF20227568769"/>
    <x v="256"/>
    <x v="281"/>
    <s v="Cristobal toro"/>
    <s v="Santa elena 1496 dpto 805"/>
    <s v="Santiago"/>
    <x v="0"/>
    <s v="Cumple"/>
    <s v="Cumple"/>
    <s v="No Aplica"/>
    <s v="No Aplica"/>
    <s v="Cumple"/>
    <s v="Cumple"/>
    <s v="Si"/>
    <s v="Susana pasmiño"/>
    <s v="962324223"/>
    <s v="Cumple"/>
    <s v="Cumple"/>
    <s v="Cumple"/>
    <s v="Cumple"/>
    <s v="Cumple"/>
    <s v="Tapa caja concentrador abierto ."/>
    <x v="10"/>
    <x v="0"/>
    <x v="0"/>
    <x v="1"/>
    <n v="0.5"/>
    <n v="0.5"/>
    <n v="0.5"/>
    <n v="0.5"/>
    <n v="0.5"/>
    <n v="0.5"/>
    <n v="0.25"/>
    <n v="0.25"/>
    <n v="0.5"/>
    <n v="0.5"/>
    <n v="0.5"/>
    <n v="1"/>
    <x v="1"/>
  </r>
  <r>
    <s v="2207771"/>
    <s v="207631012023132659"/>
    <s v="DF20227568686"/>
    <x v="256"/>
    <x v="281"/>
    <s v="Cristobal toro"/>
    <s v="Vicuña mackena 1281 ED dpto 816"/>
    <s v="Santiago"/>
    <x v="0"/>
    <s v="Cumple"/>
    <s v="Cumple"/>
    <s v="No Aplica"/>
    <s v="No Aplica"/>
    <s v="Cumple"/>
    <s v="Cumple"/>
    <s v="No"/>
    <s v="S/N"/>
    <s v="S/N"/>
    <s v="No Aplica"/>
    <s v="No Aplica"/>
    <s v="No Aplica"/>
    <s v="Cumple"/>
    <s v="Cumple"/>
    <s v="Atiende concerge indica q todo bien con cliente , sin acceso a medidores y concerge no entrega datos , indica q personal de enel esta muy cuestionado en condominio"/>
    <x v="10"/>
    <x v="0"/>
    <x v="0"/>
    <x v="1"/>
    <n v="0.5"/>
    <n v="0.5"/>
    <n v="0.5"/>
    <n v="0.5"/>
    <n v="0.5"/>
    <n v="0.5"/>
    <n v="0.25"/>
    <n v="0.25"/>
    <n v="0.5"/>
    <n v="0.5"/>
    <n v="0.5"/>
    <n v="1"/>
    <x v="1"/>
  </r>
  <r>
    <s v="2207727"/>
    <s v="207631012023122350"/>
    <s v="DF20227568879"/>
    <x v="256"/>
    <x v="281"/>
    <s v="Cristobal toro"/>
    <s v="Ñuble 507"/>
    <s v="Santiago"/>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207719"/>
    <s v="207631012023121221"/>
    <s v="DF20227570123"/>
    <x v="256"/>
    <x v="280"/>
    <s v="Cristobal toro"/>
    <s v="Lira 1908"/>
    <s v="Santiago"/>
    <x v="0"/>
    <s v="Cumple"/>
    <s v="Cumple"/>
    <s v="No Aplica"/>
    <s v="No Aplica"/>
    <s v="Cumple"/>
    <s v="Cumple"/>
    <s v="No"/>
    <s v="S/N"/>
    <s v="S/N"/>
    <s v="No Aplica"/>
    <s v="No Aplica"/>
    <s v="No Aplica"/>
    <s v="Cumple"/>
    <s v="Cumple Parcialmente"/>
    <s v="Falta mayor data en 1 foto. Sin moradores ."/>
    <x v="10"/>
    <x v="0"/>
    <x v="0"/>
    <x v="1"/>
    <n v="0.5"/>
    <n v="0.5"/>
    <n v="0.5"/>
    <n v="0.5"/>
    <n v="0.5"/>
    <n v="0.5"/>
    <n v="0.25"/>
    <n v="0.25"/>
    <n v="0.5"/>
    <n v="0.5"/>
    <n v="0.17499999999999999"/>
    <n v="0.93500000000000005"/>
    <x v="1"/>
  </r>
  <r>
    <s v="2207716"/>
    <s v="207631012023115656"/>
    <s v="DF20227568777"/>
    <x v="256"/>
    <x v="281"/>
    <s v="Cristobal toro"/>
    <s v="Nicanor plaza 150"/>
    <s v="Santiago"/>
    <x v="0"/>
    <s v="Cumple"/>
    <s v="Cumple"/>
    <s v="No Aplica"/>
    <s v="No Aplica"/>
    <s v="Cumple"/>
    <s v="Cumple"/>
    <s v="No"/>
    <s v="S/N"/>
    <s v="S/N"/>
    <s v="No Aplica"/>
    <s v="No Aplica"/>
    <s v="No Aplica"/>
    <s v="Cumple"/>
    <s v="Cumple"/>
    <s v="Sin moradores , sin mayor observacion"/>
    <x v="10"/>
    <x v="0"/>
    <x v="0"/>
    <x v="1"/>
    <n v="0.5"/>
    <n v="0.5"/>
    <n v="0.5"/>
    <n v="0.5"/>
    <n v="0.5"/>
    <n v="0.5"/>
    <n v="0.25"/>
    <n v="0.25"/>
    <n v="0.5"/>
    <n v="0.5"/>
    <n v="0.5"/>
    <n v="1"/>
    <x v="1"/>
  </r>
  <r>
    <s v="2207713"/>
    <s v="207631012023114839"/>
    <s v="DF20227569296"/>
    <x v="256"/>
    <x v="281"/>
    <s v="Cristobal toro"/>
    <s v="Victoria 386"/>
    <s v="Santiago"/>
    <x v="0"/>
    <s v="Cumple"/>
    <s v="Cumple"/>
    <s v="No Aplica"/>
    <s v="No Aplica"/>
    <s v="Cumple"/>
    <s v="Cumple"/>
    <s v="No"/>
    <s v="S/N"/>
    <s v="S/N"/>
    <s v="No Aplica"/>
    <s v="No Aplica"/>
    <s v="No Aplica"/>
    <s v="No Cumple"/>
    <s v="No Cumple"/>
    <s v="Falta maxima de fotos exigidas . Sin moradores"/>
    <x v="10"/>
    <x v="0"/>
    <x v="0"/>
    <x v="1"/>
    <n v="0.5"/>
    <n v="0.5"/>
    <n v="0.5"/>
    <n v="0.5"/>
    <n v="0.5"/>
    <n v="0.5"/>
    <n v="0.25"/>
    <n v="0.25"/>
    <n v="0.5"/>
    <n v="0"/>
    <n v="0"/>
    <n v="0.8"/>
    <x v="1"/>
  </r>
  <r>
    <s v="2207709"/>
    <s v="207631012023112946"/>
    <s v="DF20227568848"/>
    <x v="256"/>
    <x v="281"/>
    <s v="Cristobal toro"/>
    <s v="Portugal 174"/>
    <s v="Santiago"/>
    <x v="0"/>
    <s v="Cumple"/>
    <s v="Cumple"/>
    <s v="No Aplica"/>
    <s v="No Aplica"/>
    <s v="Cumple"/>
    <s v="Cumple"/>
    <s v="No"/>
    <s v="S/N"/>
    <s v="S/N"/>
    <s v="No Aplica"/>
    <s v="No Aplica"/>
    <s v="No Aplica"/>
    <s v="Cumple"/>
    <s v="Cumple"/>
    <s v="Sector complicado , frente a posta central , pequeña manifestacion . No se toman fotografias para prevenir problemas . Local comercial  cerrado ."/>
    <x v="10"/>
    <x v="0"/>
    <x v="0"/>
    <x v="1"/>
    <n v="0.5"/>
    <n v="0.5"/>
    <n v="0.5"/>
    <n v="0.5"/>
    <n v="0.5"/>
    <n v="0.5"/>
    <n v="0.25"/>
    <n v="0.25"/>
    <n v="0.5"/>
    <n v="0.5"/>
    <n v="0.5"/>
    <n v="1"/>
    <x v="1"/>
  </r>
  <r>
    <s v="2207689"/>
    <s v="207631012023112536"/>
    <s v="DF20227576529"/>
    <x v="256"/>
    <x v="298"/>
    <s v="Cristobal toro"/>
    <s v="Mario kreutzberger 1520 TR A dpto 304"/>
    <s v="Santiago"/>
    <x v="0"/>
    <s v="Cumple"/>
    <s v="Cumple"/>
    <s v="No Aplica"/>
    <s v="No Aplica"/>
    <s v="Cumple"/>
    <s v="Cumple"/>
    <s v="No"/>
    <s v="S/N"/>
    <s v="S/N"/>
    <s v="No Aplica"/>
    <s v="No Aplica"/>
    <s v="No Aplica"/>
    <s v="Cumple"/>
    <s v="Cumple"/>
    <s v="Atiende concerge , llama a cliente el cual indica a concerge no dejar ingresar , ya q la ultima vez le cortaron suministro segun el por error , sin acceso a medidores . Concerge no entrega datos"/>
    <x v="10"/>
    <x v="0"/>
    <x v="0"/>
    <x v="1"/>
    <n v="0.5"/>
    <n v="0.5"/>
    <n v="0.5"/>
    <n v="0.5"/>
    <n v="0.5"/>
    <n v="0.5"/>
    <n v="0.25"/>
    <n v="0.25"/>
    <n v="0.5"/>
    <n v="0.5"/>
    <n v="0.5"/>
    <n v="1"/>
    <x v="1"/>
  </r>
  <r>
    <s v="2207687"/>
    <s v="207631012023112316"/>
    <s v="DF20227580710"/>
    <x v="256"/>
    <x v="296"/>
    <s v="Cristobal toro"/>
    <s v="Santa lucia 382 SC"/>
    <s v="Santiago"/>
    <x v="0"/>
    <s v="Cumple"/>
    <s v="Cumple"/>
    <s v="No Aplica"/>
    <s v="No Aplica"/>
    <s v="Cumple"/>
    <s v="Cumple"/>
    <s v="No"/>
    <s v="S/N"/>
    <s v="S/N"/>
    <s v="No Aplica"/>
    <s v="No Aplica"/>
    <s v="No Aplica"/>
    <s v="No Cumple"/>
    <s v="No Cumple"/>
    <s v="Falta maxima de fotos exigidas   No se toman fotografias , por precaucion"/>
    <x v="10"/>
    <x v="0"/>
    <x v="0"/>
    <x v="1"/>
    <n v="0.5"/>
    <n v="0.5"/>
    <n v="0.5"/>
    <n v="0.5"/>
    <n v="0.5"/>
    <n v="0.5"/>
    <n v="0.25"/>
    <n v="0.25"/>
    <n v="0.5"/>
    <n v="0"/>
    <n v="0"/>
    <n v="0.8"/>
    <x v="1"/>
  </r>
  <r>
    <s v="2207641"/>
    <s v="207631012023104927"/>
    <s v="DF20227568902"/>
    <x v="256"/>
    <x v="281"/>
    <s v="Cristobal toro"/>
    <s v="Rafael sotomayor 490 dpto 407"/>
    <s v="Santiago"/>
    <x v="0"/>
    <s v="Cumple"/>
    <s v="Cumple"/>
    <s v="No Aplica"/>
    <s v="No Aplica"/>
    <s v="Cumple"/>
    <s v="Cumple"/>
    <s v="Si"/>
    <s v="Katerina perrier"/>
    <s v="226813794"/>
    <s v="Cumple"/>
    <s v="Cumple"/>
    <s v="Cumple"/>
    <s v="Cumple"/>
    <s v="Cumple"/>
    <s v="Tapa caja de empalme abierta."/>
    <x v="10"/>
    <x v="0"/>
    <x v="0"/>
    <x v="1"/>
    <n v="0.5"/>
    <n v="0.5"/>
    <n v="0.5"/>
    <n v="0.5"/>
    <n v="0.5"/>
    <n v="0.5"/>
    <n v="0.25"/>
    <n v="0.25"/>
    <n v="0.5"/>
    <n v="0.5"/>
    <n v="0.5"/>
    <n v="1"/>
    <x v="1"/>
  </r>
  <r>
    <s v="2206785"/>
    <s v="207631012023102145"/>
    <s v="DF20227576608"/>
    <x v="256"/>
    <x v="298"/>
    <s v="Cristobal toro"/>
    <s v="Libertador bernardo ohiggins 2732 LOC 19"/>
    <s v="Santiago"/>
    <x v="0"/>
    <s v="Cumple"/>
    <s v="Cumple"/>
    <s v="No Aplica"/>
    <s v="No Aplica"/>
    <s v="Cumple"/>
    <s v="Cumple"/>
    <s v="No"/>
    <s v="S/N"/>
    <s v="S/N"/>
    <s v="No Aplica"/>
    <s v="No Aplica"/>
    <s v="No Aplica"/>
    <s v="No Cumple"/>
    <s v="No Cumple"/>
    <s v="Falta maxima de fotos exigidas . No se toman fotos por precaucion .  Sector hostil , toldos azules"/>
    <x v="10"/>
    <x v="0"/>
    <x v="0"/>
    <x v="1"/>
    <n v="0.5"/>
    <n v="0.5"/>
    <n v="0.5"/>
    <n v="0.5"/>
    <n v="0.5"/>
    <n v="0.5"/>
    <n v="0.25"/>
    <n v="0.25"/>
    <n v="0.5"/>
    <n v="0"/>
    <n v="0"/>
    <n v="0.8"/>
    <x v="1"/>
  </r>
  <r>
    <s v="2206783"/>
    <s v="207631012023101949"/>
    <s v="DF20227561963"/>
    <x v="256"/>
    <x v="279"/>
    <s v="Cristobal toro"/>
    <s v="Libertad 1144 dpto 1115 A"/>
    <s v="Santiago"/>
    <x v="0"/>
    <s v="Cumple"/>
    <s v="Cumple"/>
    <s v="No Aplica"/>
    <s v="No Aplica"/>
    <s v="Cumple"/>
    <s v="Cumple"/>
    <s v="No"/>
    <s v="S/N"/>
    <s v="S/N"/>
    <s v="No Aplica"/>
    <s v="No Aplica"/>
    <s v="No Aplica"/>
    <s v="Cumple"/>
    <s v="Cumple"/>
    <s v="Sin acceso a medidores ."/>
    <x v="10"/>
    <x v="0"/>
    <x v="0"/>
    <x v="1"/>
    <n v="0.5"/>
    <n v="0.5"/>
    <n v="0.5"/>
    <n v="0.5"/>
    <n v="0.5"/>
    <n v="0.5"/>
    <n v="0.25"/>
    <n v="0.25"/>
    <n v="0.5"/>
    <n v="0.5"/>
    <n v="0.5"/>
    <n v="1"/>
    <x v="1"/>
  </r>
  <r>
    <s v="2206781"/>
    <s v="207631012023101044"/>
    <s v="DF20227562356"/>
    <x v="256"/>
    <x v="279"/>
    <s v="Cristobal toro"/>
    <s v="Presidente balmaceda 2610 dpto. 1502"/>
    <s v="Santiago"/>
    <x v="0"/>
    <s v="Cumple"/>
    <s v="Cumple"/>
    <s v="No Aplica"/>
    <s v="No Aplica"/>
    <s v="Cumple"/>
    <s v="Cumple"/>
    <s v="No"/>
    <s v="S/N"/>
    <s v="S/N"/>
    <s v="No Aplica"/>
    <s v="No Aplica"/>
    <s v="No Aplica"/>
    <s v="No Cumple"/>
    <s v="No Cumple"/>
    <s v="Falta maxima de fotos exigidas . Atiende concerge , pero no se puede ingresar ,ya q no se encuentra cliente en dpto ."/>
    <x v="10"/>
    <x v="0"/>
    <x v="0"/>
    <x v="1"/>
    <n v="0.5"/>
    <n v="0.5"/>
    <n v="0.5"/>
    <n v="0.5"/>
    <n v="0.5"/>
    <n v="0.5"/>
    <n v="0.25"/>
    <n v="0.25"/>
    <n v="0.5"/>
    <n v="0"/>
    <n v="0"/>
    <n v="0.8"/>
    <x v="1"/>
  </r>
  <r>
    <s v="2210603"/>
    <s v="207601022023164746"/>
    <s v="DF20227561729"/>
    <x v="257"/>
    <x v="277"/>
    <s v="Cristobal toro"/>
    <s v="Pedro leon gallo 678 E"/>
    <s v="Providencia"/>
    <x v="0"/>
    <s v="Cumple"/>
    <s v="Cumple"/>
    <s v="No Aplica"/>
    <s v="No Aplica"/>
    <s v="Cumple"/>
    <s v="Cumple"/>
    <s v="Si"/>
    <s v="S/N"/>
    <s v="S/N"/>
    <s v="No Aplica"/>
    <s v="No Aplica"/>
    <s v="No Aplica"/>
    <s v="No Cumple"/>
    <s v="No Cumple"/>
    <s v="Falta maxima de fotos exigidas . Atiende persona q corrobora visita de personal de emergencia , pero no entrega mas datos , no se toman fotos a fachada para prevenir posible problema con cliente"/>
    <x v="10"/>
    <x v="0"/>
    <x v="1"/>
    <x v="1"/>
    <n v="0.5"/>
    <n v="0.5"/>
    <n v="0.5"/>
    <n v="0.5"/>
    <n v="0.5"/>
    <n v="0.5"/>
    <n v="0.25"/>
    <n v="0.25"/>
    <n v="0.5"/>
    <n v="0"/>
    <n v="0"/>
    <n v="0.8"/>
    <x v="1"/>
  </r>
  <r>
    <s v="2210472"/>
    <s v="207601022023164538"/>
    <s v="DF20227576565"/>
    <x v="257"/>
    <x v="298"/>
    <s v="Cristobal toro"/>
    <s v="Monseñor muller 49 P 1 H"/>
    <s v="Providencia"/>
    <x v="0"/>
    <s v="Cumple"/>
    <s v="Cumple"/>
    <s v="No Aplica"/>
    <s v="No Aplica"/>
    <s v="Cumple"/>
    <s v="Cumple"/>
    <s v="No"/>
    <s v="S/N"/>
    <s v="S/N"/>
    <s v="No Aplica"/>
    <s v="No Aplica"/>
    <s v="No Aplica"/>
    <s v="No Cumple"/>
    <s v="No Cumple"/>
    <s v="Falta maxima de fotos exigidas . Sin acceso a medidores ."/>
    <x v="10"/>
    <x v="0"/>
    <x v="1"/>
    <x v="1"/>
    <n v="0.5"/>
    <n v="0.5"/>
    <n v="0.5"/>
    <n v="0.5"/>
    <n v="0.5"/>
    <n v="0.5"/>
    <n v="0.25"/>
    <n v="0.25"/>
    <n v="0.5"/>
    <n v="0"/>
    <n v="0"/>
    <n v="0.8"/>
    <x v="1"/>
  </r>
  <r>
    <s v="2210116"/>
    <s v="207601022023160247"/>
    <s v="DF20227565281"/>
    <x v="257"/>
    <x v="275"/>
    <s v="Cristobal toro"/>
    <s v="Suecia 380 dpto 305"/>
    <s v="Providencia"/>
    <x v="0"/>
    <s v="Cumple"/>
    <s v="Cumple"/>
    <s v="No Aplica"/>
    <s v="No Aplica"/>
    <s v="Cumple"/>
    <s v="Cumple"/>
    <s v="No"/>
    <s v="S/N"/>
    <s v="S/N"/>
    <s v="No Aplica"/>
    <s v="No Aplica"/>
    <s v="No Aplica"/>
    <s v="Cumple"/>
    <s v="Cumple"/>
    <s v="Sin acceso a medidores , nadie atiende en condominio , no se toman muchas fotos por precaucion"/>
    <x v="10"/>
    <x v="0"/>
    <x v="1"/>
    <x v="1"/>
    <n v="0.5"/>
    <n v="0.5"/>
    <n v="0.5"/>
    <n v="0.5"/>
    <n v="0.5"/>
    <n v="0.5"/>
    <n v="0.25"/>
    <n v="0.25"/>
    <n v="0.5"/>
    <n v="0.5"/>
    <n v="0.5"/>
    <n v="1"/>
    <x v="1"/>
  </r>
  <r>
    <s v="2210113"/>
    <s v="207601022023155747"/>
    <s v="DF20227565344"/>
    <x v="257"/>
    <x v="275"/>
    <s v="Cristobal toro"/>
    <s v="Suecia 2510 dpto 703"/>
    <s v="Providencia"/>
    <x v="0"/>
    <s v="Cumple"/>
    <s v="Cumple"/>
    <s v="No Aplica"/>
    <s v="No Aplica"/>
    <s v="Cumple"/>
    <s v="Cumple"/>
    <s v="Si"/>
    <s v="Armando rodriguez"/>
    <s v="229579417"/>
    <s v="No Aplica"/>
    <s v="No Aplica"/>
    <s v="No Aplica"/>
    <s v="No Cumple"/>
    <s v="No Cumple"/>
    <s v="No existen fotos en observaciones . Falta mas detalle en observacion  . Concerge indica no tener registro de visita de personal de emergencia . Dpartamento todo normal"/>
    <x v="10"/>
    <x v="0"/>
    <x v="1"/>
    <x v="1"/>
    <n v="0.5"/>
    <n v="0.5"/>
    <n v="0.5"/>
    <n v="0.5"/>
    <n v="0.5"/>
    <n v="0.5"/>
    <n v="0.25"/>
    <n v="0.25"/>
    <n v="0.5"/>
    <n v="0"/>
    <n v="0"/>
    <n v="0.8"/>
    <x v="1"/>
  </r>
  <r>
    <s v="2210097"/>
    <s v="207601022023155442"/>
    <s v="DF20227561503"/>
    <x v="257"/>
    <x v="277"/>
    <s v="Cristobal toro"/>
    <s v="Pedro de valdivia 2086 dpto 202"/>
    <s v="Providencia"/>
    <x v="0"/>
    <s v="No Aplica"/>
    <s v="No Aplica"/>
    <s v="No Cumple"/>
    <s v="No Cumple"/>
    <s v="Cumple"/>
    <s v="Cumple"/>
    <s v="No"/>
    <s v="S/N"/>
    <s v="S/N"/>
    <s v="No Aplica"/>
    <s v="No Aplica"/>
    <s v="No Aplica"/>
    <s v="No Cumple"/>
    <s v="No Cumple"/>
    <s v="Falta maxima de fotos exigidas . Sin acceso a edificio , ya q concerge indica no poder dejarme estacionar dentro de condominio   No entrega datos"/>
    <x v="10"/>
    <x v="0"/>
    <x v="1"/>
    <x v="1"/>
    <n v="0.5"/>
    <n v="0.5"/>
    <n v="0"/>
    <n v="0"/>
    <n v="0.5"/>
    <n v="0.5"/>
    <n v="0.25"/>
    <n v="0.25"/>
    <n v="0.5"/>
    <n v="0"/>
    <n v="0"/>
    <n v="0.5"/>
    <x v="1"/>
  </r>
  <r>
    <s v="2209950"/>
    <s v="207601022023131935"/>
    <s v="DF20227562094"/>
    <x v="257"/>
    <x v="277"/>
    <s v="Cristobal toro"/>
    <s v="Las tranqueras 1187"/>
    <s v="Vitacura"/>
    <x v="0"/>
    <s v="Cumple"/>
    <s v="Cumple"/>
    <s v="No Aplica"/>
    <s v="No Aplica"/>
    <s v="Cumple"/>
    <s v="Cumple"/>
    <s v="No"/>
    <s v="S/N"/>
    <s v="S/N"/>
    <s v="No Aplica"/>
    <s v="No Aplica"/>
    <s v="No Aplica"/>
    <s v="No Cumple"/>
    <s v="No Cumple"/>
    <s v="Falta maxima de fotos exigidas . Sin moradores ."/>
    <x v="10"/>
    <x v="0"/>
    <x v="1"/>
    <x v="1"/>
    <n v="0.5"/>
    <n v="0.5"/>
    <n v="0.5"/>
    <n v="0.5"/>
    <n v="0.5"/>
    <n v="0.5"/>
    <n v="0.25"/>
    <n v="0.25"/>
    <n v="0.5"/>
    <n v="0"/>
    <n v="0"/>
    <n v="0.8"/>
    <x v="1"/>
  </r>
  <r>
    <s v="2209936"/>
    <s v="207601022023130502"/>
    <s v="DF20227561989"/>
    <x v="257"/>
    <x v="277"/>
    <s v="Cristobal toro"/>
    <s v="Los ranchos 8219"/>
    <s v="Las Condes"/>
    <x v="0"/>
    <s v="Cumple"/>
    <s v="Cumple"/>
    <s v="Cumple"/>
    <s v="Cumple"/>
    <s v="Cumple"/>
    <s v="Cumple"/>
    <s v="No"/>
    <s v="S/N"/>
    <s v="S/N"/>
    <s v="No Aplica"/>
    <s v="No Aplica"/>
    <s v="No Aplica"/>
    <s v="Cumple"/>
    <s v="Cumple"/>
    <s v="Sin moradores , sin mayor observacion"/>
    <x v="10"/>
    <x v="0"/>
    <x v="1"/>
    <x v="1"/>
    <n v="0.5"/>
    <n v="0.5"/>
    <n v="0.5"/>
    <n v="0.5"/>
    <n v="0.5"/>
    <n v="0.5"/>
    <n v="0.25"/>
    <n v="0.25"/>
    <n v="0.5"/>
    <n v="0.5"/>
    <n v="0.5"/>
    <n v="1"/>
    <x v="1"/>
  </r>
  <r>
    <s v="2209929"/>
    <s v="207601022023122927"/>
    <s v="DF20227562061"/>
    <x v="257"/>
    <x v="277"/>
    <s v="Cristobal toro"/>
    <s v="Martin alonso pinzon 5650 dpto 41"/>
    <s v="Las Condes"/>
    <x v="0"/>
    <s v="Cumple"/>
    <s v="Cumple"/>
    <s v="No Aplica"/>
    <s v="No Aplica"/>
    <s v="Cumple"/>
    <s v="Cumple"/>
    <s v="No"/>
    <s v="S/N"/>
    <s v="S/N"/>
    <s v="No Aplica"/>
    <s v="No Aplica"/>
    <s v="No Aplica"/>
    <s v="Cumple"/>
    <s v="Cumple Parcialmente"/>
    <s v="Falta mayor data en 1 foto . Atiende señora de la limpieza de edificio . Que no se encuentra concerge a cargo . Sin acceso a medidores"/>
    <x v="10"/>
    <x v="0"/>
    <x v="1"/>
    <x v="1"/>
    <n v="0.5"/>
    <n v="0.5"/>
    <n v="0.5"/>
    <n v="0.5"/>
    <n v="0.5"/>
    <n v="0.5"/>
    <n v="0.25"/>
    <n v="0.25"/>
    <n v="0.5"/>
    <n v="0.5"/>
    <n v="0.17499999999999999"/>
    <n v="0.93500000000000005"/>
    <x v="1"/>
  </r>
  <r>
    <s v="2209925"/>
    <s v="207601022023121552"/>
    <s v="DF20227583607"/>
    <x v="257"/>
    <x v="300"/>
    <s v="Cristobal toro"/>
    <s v="Polcura 1880"/>
    <s v="Las Condes"/>
    <x v="0"/>
    <s v="Cumple"/>
    <s v="Cumple"/>
    <s v="No Aplica"/>
    <s v="No Aplica"/>
    <s v="Cumple"/>
    <s v="Cumple"/>
    <s v="No"/>
    <s v="S/N"/>
    <s v="S/N"/>
    <s v="No Aplica"/>
    <s v="No Aplica"/>
    <s v="No Aplica"/>
    <s v="No Cumple"/>
    <s v="No Cumple"/>
    <s v="Sin moradores . Falta maxima de fotos exigidas"/>
    <x v="10"/>
    <x v="0"/>
    <x v="1"/>
    <x v="1"/>
    <n v="0.5"/>
    <n v="0.5"/>
    <n v="0.5"/>
    <n v="0.5"/>
    <n v="0.5"/>
    <n v="0.5"/>
    <n v="0.25"/>
    <n v="0.25"/>
    <n v="0.5"/>
    <n v="0"/>
    <n v="0"/>
    <n v="0.8"/>
    <x v="1"/>
  </r>
  <r>
    <s v="2209919"/>
    <s v="207601022023115359"/>
    <s v="DF20227561550"/>
    <x v="257"/>
    <x v="302"/>
    <s v="Cristobal toro"/>
    <s v="San jose de la sierra 554"/>
    <s v="Las Condes"/>
    <x v="0"/>
    <s v="Cumple"/>
    <s v="Cumple"/>
    <s v="No Aplica"/>
    <s v="No Aplica"/>
    <s v="Cumple"/>
    <s v="Cumple"/>
    <s v="No"/>
    <s v="S/N"/>
    <s v="S/N"/>
    <s v="No Aplica"/>
    <s v="No Aplica"/>
    <s v="No Aplica"/>
    <s v="Cumple"/>
    <s v="Cumple Parcialmente"/>
    <s v="Falta mayor data en fotografias . Sin moradores"/>
    <x v="0"/>
    <x v="1"/>
    <x v="1"/>
    <x v="1"/>
    <n v="0.5"/>
    <n v="0.5"/>
    <n v="0.5"/>
    <n v="0.5"/>
    <n v="0.5"/>
    <n v="0.5"/>
    <n v="0.25"/>
    <n v="0.25"/>
    <n v="0.5"/>
    <n v="0.5"/>
    <n v="0.17499999999999999"/>
    <n v="0.93500000000000005"/>
    <x v="1"/>
  </r>
  <r>
    <s v="2209913"/>
    <s v="207601022023113721"/>
    <s v="DF20227561541"/>
    <x v="257"/>
    <x v="277"/>
    <s v="Cristobal toro"/>
    <s v="Luis matte larrain 9895"/>
    <s v="Las Condes"/>
    <x v="0"/>
    <s v="Cumple"/>
    <s v="Cumple"/>
    <s v="No Aplica"/>
    <s v="No Aplica"/>
    <s v="Cumple"/>
    <s v="Cumple"/>
    <s v="No"/>
    <s v="S/N"/>
    <s v="S/N"/>
    <s v="No Aplica"/>
    <s v="No Aplica"/>
    <s v="No Aplica"/>
    <s v="Cumple"/>
    <s v="Cumple Parcialmente"/>
    <s v="1 foto falta mayor detalle . Sin moradores . Vecinos molestos por toma de fotos ."/>
    <x v="10"/>
    <x v="0"/>
    <x v="1"/>
    <x v="1"/>
    <n v="0.5"/>
    <n v="0.5"/>
    <n v="0.5"/>
    <n v="0.5"/>
    <n v="0.5"/>
    <n v="0.5"/>
    <n v="0.25"/>
    <n v="0.25"/>
    <n v="0.5"/>
    <n v="0.5"/>
    <n v="0.17499999999999999"/>
    <n v="0.93500000000000005"/>
    <x v="1"/>
  </r>
  <r>
    <s v="2213272"/>
    <s v="207602022023164024"/>
    <s v="DF20227577896"/>
    <x v="258"/>
    <x v="291"/>
    <s v="Cristobal toro"/>
    <s v="Los geranios 35"/>
    <s v="La Florida"/>
    <x v="0"/>
    <s v="Cumple"/>
    <s v="Cumple"/>
    <s v="No Aplica"/>
    <s v="No Aplica"/>
    <s v="Cumple"/>
    <s v="Cumple"/>
    <s v="No"/>
    <s v="S/N"/>
    <s v="S/N"/>
    <s v="No Aplica"/>
    <s v="No Aplica"/>
    <s v="No Aplica"/>
    <s v="Cumple"/>
    <s v="Cumple"/>
    <s v="Sin moradores , local comercial cerrado . Hay un letrero q dice en venta"/>
    <x v="10"/>
    <x v="0"/>
    <x v="1"/>
    <x v="1"/>
    <n v="0.5"/>
    <n v="0.5"/>
    <n v="0.5"/>
    <n v="0.5"/>
    <n v="0.5"/>
    <n v="0.5"/>
    <n v="0.25"/>
    <n v="0.25"/>
    <n v="0.5"/>
    <n v="0.5"/>
    <n v="0.5"/>
    <n v="1"/>
    <x v="0"/>
  </r>
  <r>
    <s v="2213271"/>
    <s v="207602022023163841"/>
    <s v="DF20227577477"/>
    <x v="258"/>
    <x v="291"/>
    <s v="Cristobal toro"/>
    <s v="Los geranios 35"/>
    <s v="La Florida"/>
    <x v="0"/>
    <s v="Cumple"/>
    <s v="Cumple"/>
    <s v="No Aplica"/>
    <s v="No Aplica"/>
    <s v="Cumple"/>
    <s v="Cumple"/>
    <s v="No"/>
    <s v="S/N"/>
    <s v="S/N"/>
    <s v="No Aplica"/>
    <s v="No Aplica"/>
    <s v="No Aplica"/>
    <s v="Cumple"/>
    <s v="Cumple"/>
    <s v="Sin moradores , local comercial cerrado"/>
    <x v="10"/>
    <x v="0"/>
    <x v="1"/>
    <x v="1"/>
    <n v="0.5"/>
    <n v="0.5"/>
    <n v="0.5"/>
    <n v="0.5"/>
    <n v="0.5"/>
    <n v="0.5"/>
    <n v="0.25"/>
    <n v="0.25"/>
    <n v="0.5"/>
    <n v="0.5"/>
    <n v="0.5"/>
    <n v="1"/>
    <x v="0"/>
  </r>
  <r>
    <s v="2213270"/>
    <s v="207602022023163643"/>
    <s v="DF20227577183"/>
    <x v="258"/>
    <x v="291"/>
    <s v="Cristobal toro"/>
    <s v="Los geranios 35"/>
    <s v="La Florida"/>
    <x v="0"/>
    <s v="Cumple"/>
    <s v="Cumple"/>
    <s v="No Aplica"/>
    <s v="No Aplica"/>
    <s v="Cumple"/>
    <s v="Cumple"/>
    <s v="No"/>
    <s v="S/N"/>
    <s v="S/N"/>
    <s v="No Aplica"/>
    <s v="No Aplica"/>
    <s v="No Aplica"/>
    <s v="No Cumple"/>
    <s v="No Cumple"/>
    <s v="Falta maxima de fotos exigidas . Sin moradores , local comercias en venta"/>
    <x v="10"/>
    <x v="0"/>
    <x v="1"/>
    <x v="1"/>
    <n v="0.5"/>
    <n v="0.5"/>
    <n v="0.5"/>
    <n v="0.5"/>
    <n v="0.5"/>
    <n v="0.5"/>
    <n v="0.25"/>
    <n v="0.25"/>
    <n v="0.5"/>
    <n v="0"/>
    <n v="0"/>
    <n v="0.8"/>
    <x v="0"/>
  </r>
  <r>
    <s v="2213256"/>
    <s v="207602022023155401"/>
    <s v="DF20227569848"/>
    <x v="258"/>
    <x v="283"/>
    <s v="Cristobal toro"/>
    <s v="Los huilliches 1096"/>
    <s v="La Florida"/>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13211"/>
    <s v="207602022023133639"/>
    <s v="DF20227570459"/>
    <x v="258"/>
    <x v="280"/>
    <s v="Cristobal toro"/>
    <s v="Longavi 669"/>
    <s v="La Florida"/>
    <x v="0"/>
    <s v="Cumple"/>
    <s v="Cumple"/>
    <s v="No Aplica"/>
    <s v="No Aplica"/>
    <s v="Cumple"/>
    <s v="Cumple"/>
    <s v="No"/>
    <s v="S/N"/>
    <s v="S/N"/>
    <s v="No Aplica"/>
    <s v="No Aplica"/>
    <s v="No Aplica"/>
    <s v="Cumple"/>
    <s v="Cumple"/>
    <s v="Sin moradores , sector conflictivo , no se toman fotos por precaucion"/>
    <x v="10"/>
    <x v="0"/>
    <x v="1"/>
    <x v="1"/>
    <n v="0.5"/>
    <n v="0.5"/>
    <n v="0.5"/>
    <n v="0.5"/>
    <n v="0.5"/>
    <n v="0.5"/>
    <n v="0.25"/>
    <n v="0.25"/>
    <n v="0.5"/>
    <n v="0.5"/>
    <n v="0.5"/>
    <n v="1"/>
    <x v="0"/>
  </r>
  <r>
    <s v="2213210"/>
    <s v="207602022023133235"/>
    <s v="DF20227576848"/>
    <x v="258"/>
    <x v="298"/>
    <s v="Cristobal toro"/>
    <s v="Longavi 784"/>
    <s v="La Florida"/>
    <x v="0"/>
    <s v="Cumple"/>
    <s v="Cumple"/>
    <s v="No Aplica"/>
    <s v="No Aplica"/>
    <s v="Cumple"/>
    <s v="Cumple"/>
    <s v="No"/>
    <s v="S/N"/>
    <s v="S/N"/>
    <s v="No Aplica"/>
    <s v="No Aplica"/>
    <s v="No Aplica"/>
    <s v="Cumple"/>
    <s v="Cumple"/>
    <s v="Sector confluctivo , no se toman muchas fotos por precaucion ."/>
    <x v="10"/>
    <x v="0"/>
    <x v="1"/>
    <x v="1"/>
    <n v="0.5"/>
    <n v="0.5"/>
    <n v="0.5"/>
    <n v="0.5"/>
    <n v="0.5"/>
    <n v="0.5"/>
    <n v="0.25"/>
    <n v="0.25"/>
    <n v="0.5"/>
    <n v="0.5"/>
    <n v="0.5"/>
    <n v="1"/>
    <x v="0"/>
  </r>
  <r>
    <s v="2213197"/>
    <s v="207602022023123200"/>
    <s v="DF20227568913"/>
    <x v="258"/>
    <x v="281"/>
    <s v="Cristobal toro"/>
    <s v="Pedro montt 2061"/>
    <s v="Santiago"/>
    <x v="0"/>
    <s v="Cumple"/>
    <s v="Cumple"/>
    <s v="No Aplica"/>
    <s v="No Aplica"/>
    <s v="Cumple"/>
    <s v="Cumple"/>
    <s v="No"/>
    <s v="S/N"/>
    <s v="S/N"/>
    <s v="No Aplica"/>
    <s v="No Aplica"/>
    <s v="No Aplica"/>
    <s v="Cumple"/>
    <s v="Cumple"/>
    <s v="Sin moradores , local cerrado"/>
    <x v="10"/>
    <x v="0"/>
    <x v="1"/>
    <x v="1"/>
    <n v="0.5"/>
    <n v="0.5"/>
    <n v="0.5"/>
    <n v="0.5"/>
    <n v="0.5"/>
    <n v="0.5"/>
    <n v="0.25"/>
    <n v="0.25"/>
    <n v="0.5"/>
    <n v="0.5"/>
    <n v="0.5"/>
    <n v="1"/>
    <x v="1"/>
  </r>
  <r>
    <s v="2213189"/>
    <s v="207602022023120335"/>
    <s v="DF20227562217"/>
    <x v="258"/>
    <x v="279"/>
    <s v="Cristobal toro"/>
    <s v="Pje matte 956 casa 902"/>
    <s v="Santiago"/>
    <x v="0"/>
    <s v="Cumple"/>
    <s v="Cumple"/>
    <s v="No Aplica"/>
    <s v="No Aplica"/>
    <s v="Cumple"/>
    <s v="Cumple"/>
    <s v="No"/>
    <s v="S/N"/>
    <s v="S/N"/>
    <s v="No Aplica"/>
    <s v="No Aplica"/>
    <s v="No Aplica"/>
    <s v="No Cumple"/>
    <s v="No Cumple"/>
    <s v="Falta maxima de fotos exigidos . Sin acceso a pasaje , sector hostil . No se toman fotos por precaucion"/>
    <x v="10"/>
    <x v="0"/>
    <x v="1"/>
    <x v="1"/>
    <n v="0.5"/>
    <n v="0.5"/>
    <n v="0.5"/>
    <n v="0.5"/>
    <n v="0.5"/>
    <n v="0.5"/>
    <n v="0.25"/>
    <n v="0.25"/>
    <n v="0.5"/>
    <n v="0"/>
    <n v="0"/>
    <n v="0.8"/>
    <x v="1"/>
  </r>
  <r>
    <s v="2213182"/>
    <s v="207602022023114337"/>
    <s v="DF20227578998"/>
    <x v="258"/>
    <x v="289"/>
    <s v="Cristobal toro"/>
    <s v="San ignacio de loyola 999 TR E dpto 16"/>
    <s v="Santiago"/>
    <x v="0"/>
    <s v="Cumple"/>
    <s v="Cumple"/>
    <s v="No Aplica"/>
    <s v="No Aplica"/>
    <s v="Cumple"/>
    <s v="Cumple"/>
    <s v="No"/>
    <s v="S/N"/>
    <s v="S/N"/>
    <s v="No Aplica"/>
    <s v="No Aplica"/>
    <s v="No Aplica"/>
    <s v="No Cumple"/>
    <s v="No Cumple"/>
    <s v="Falta maxima de fotos exigidas . Corresponde segun observacion a TD ubicado en calle aldunate con santiago ."/>
    <x v="10"/>
    <x v="0"/>
    <x v="1"/>
    <x v="1"/>
    <n v="0.5"/>
    <n v="0.5"/>
    <n v="0.5"/>
    <n v="0.5"/>
    <n v="0.5"/>
    <n v="0.5"/>
    <n v="0.25"/>
    <n v="0.25"/>
    <n v="0.5"/>
    <n v="0"/>
    <n v="0"/>
    <n v="0.8"/>
    <x v="1"/>
  </r>
  <r>
    <s v="2213170"/>
    <s v="207602022023111540"/>
    <s v="DF20227561959"/>
    <x v="258"/>
    <x v="279"/>
    <s v="Cristobal toro"/>
    <s v="Lira 196 dpto 521"/>
    <s v="Santiago"/>
    <x v="0"/>
    <s v="Cumple"/>
    <s v="Cumple"/>
    <s v="No Aplica"/>
    <s v="No Aplica"/>
    <s v="Cumple"/>
    <s v="Cumple"/>
    <s v="No"/>
    <s v="S/N"/>
    <s v="S/N"/>
    <s v="No Aplica"/>
    <s v="No Aplica"/>
    <s v="No Aplica"/>
    <s v="Cumple"/>
    <s v="Cumple"/>
    <s v="Concerge no permite acceso , ya q no se encuentra cliente en dpto , y es protocolo del edificio .no entrega mas datos"/>
    <x v="10"/>
    <x v="0"/>
    <x v="1"/>
    <x v="1"/>
    <n v="0.5"/>
    <n v="0.5"/>
    <n v="0.5"/>
    <n v="0.5"/>
    <n v="0.5"/>
    <n v="0.5"/>
    <n v="0.25"/>
    <n v="0.25"/>
    <n v="0.5"/>
    <n v="0.5"/>
    <n v="0.5"/>
    <n v="1"/>
    <x v="1"/>
  </r>
  <r>
    <s v="2213167"/>
    <s v="207602022023111311"/>
    <s v="DF20227576619"/>
    <x v="258"/>
    <x v="298"/>
    <s v="Cristobal toro"/>
    <s v="San francisco 228 dpto 505"/>
    <s v="Santiago"/>
    <x v="0"/>
    <s v="Cumple"/>
    <s v="Cumple"/>
    <s v="No Aplica"/>
    <s v="No Aplica"/>
    <s v="Cumple"/>
    <s v="Cumple"/>
    <s v="No"/>
    <s v="S/N"/>
    <s v="S/N"/>
    <s v="No Aplica"/>
    <s v="No Aplica"/>
    <s v="No Aplica"/>
    <s v="Cumple"/>
    <s v="Cumple"/>
    <s v="Atiende guardia , indica que todo bien con cliente , no permite acceso ya q cliente no se encuentra en dpto"/>
    <x v="10"/>
    <x v="0"/>
    <x v="1"/>
    <x v="1"/>
    <n v="0.5"/>
    <n v="0.5"/>
    <n v="0.5"/>
    <n v="0.5"/>
    <n v="0.5"/>
    <n v="0.5"/>
    <n v="0.25"/>
    <n v="0.25"/>
    <n v="0.5"/>
    <n v="0.5"/>
    <n v="0.5"/>
    <n v="1"/>
    <x v="1"/>
  </r>
  <r>
    <s v="2213163"/>
    <s v="207602022023111112"/>
    <s v="DF20227576568"/>
    <x v="258"/>
    <x v="298"/>
    <s v="Cristobal toro"/>
    <s v="Santa monica 2107"/>
    <s v="Santiago"/>
    <x v="0"/>
    <s v="Cumple"/>
    <s v="Cumple"/>
    <s v="No Aplica"/>
    <s v="No Aplica"/>
    <s v="Cumple"/>
    <s v="Cumple"/>
    <s v="No"/>
    <s v="S/N"/>
    <s v="S/N"/>
    <s v="No Aplica"/>
    <s v="No Aplica"/>
    <s v="No Aplica"/>
    <s v="Cumple"/>
    <s v="Cumple"/>
    <s v="Sector hostil , no se toman fotografias por precaucion ."/>
    <x v="10"/>
    <x v="0"/>
    <x v="1"/>
    <x v="1"/>
    <n v="0.5"/>
    <n v="0.5"/>
    <n v="0.5"/>
    <n v="0.5"/>
    <n v="0.5"/>
    <n v="0.5"/>
    <n v="0.25"/>
    <n v="0.25"/>
    <n v="0.5"/>
    <n v="0.5"/>
    <n v="0.5"/>
    <n v="1"/>
    <x v="1"/>
  </r>
  <r>
    <s v="2219490"/>
    <s v="207603022023162012"/>
    <s v="DF20227584467"/>
    <x v="259"/>
    <x v="300"/>
    <s v="Cristobal toro"/>
    <s v="Rio de janeiro 1273"/>
    <s v="La Cisterna"/>
    <x v="0"/>
    <s v="No Aplica"/>
    <s v="No Aplica"/>
    <s v="No Aplica"/>
    <s v="No Aplica"/>
    <s v="Cumple"/>
    <s v="Cumple"/>
    <s v="No"/>
    <s v="S/N"/>
    <s v="S/N"/>
    <s v="No Aplica"/>
    <s v="No Aplica"/>
    <s v="No Aplica"/>
    <s v="Cumple"/>
    <s v="Cumple"/>
    <s v="Sin moradores , sector hostil , locatarios de venta de flores fte a cementerio , para evitar problemas no se toman fotografias"/>
    <x v="10"/>
    <x v="0"/>
    <x v="1"/>
    <x v="1"/>
    <n v="0.5"/>
    <n v="0.5"/>
    <n v="0.5"/>
    <n v="0.5"/>
    <n v="0.5"/>
    <n v="0.5"/>
    <n v="0.25"/>
    <n v="0.25"/>
    <n v="0.5"/>
    <n v="0.5"/>
    <n v="0.5"/>
    <n v="1"/>
    <x v="0"/>
  </r>
  <r>
    <s v="2219408"/>
    <s v="207603022023160552"/>
    <s v="DF20227579977"/>
    <x v="259"/>
    <x v="289"/>
    <s v="Cristobal toro"/>
    <s v="Rio de janeiro 697"/>
    <s v="La Cisterna"/>
    <x v="0"/>
    <s v="Cumple"/>
    <s v="Cumple"/>
    <s v="Cumple"/>
    <s v="Cumple"/>
    <s v="Cumple"/>
    <s v="Cumple"/>
    <s v="No"/>
    <s v="S/N"/>
    <s v="S/N"/>
    <s v="No Aplica"/>
    <s v="No Aplica"/>
    <s v="No Aplica"/>
    <s v="Cumple"/>
    <s v="Cumple"/>
    <s v="Sin moradores , sin mayor observacion"/>
    <x v="10"/>
    <x v="0"/>
    <x v="1"/>
    <x v="1"/>
    <n v="0.5"/>
    <n v="0.5"/>
    <n v="0.5"/>
    <n v="0.5"/>
    <n v="0.5"/>
    <n v="0.5"/>
    <n v="0.25"/>
    <n v="0.25"/>
    <n v="0.5"/>
    <n v="0.5"/>
    <n v="0.5"/>
    <n v="1"/>
    <x v="0"/>
  </r>
  <r>
    <s v="2219403"/>
    <s v="207603022023155830"/>
    <s v="DF20227567064"/>
    <x v="259"/>
    <x v="276"/>
    <s v="Cristobal toro"/>
    <s v="Rio de janeiro 789"/>
    <s v="La Cisterna"/>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15521"/>
    <s v="207603022023120205"/>
    <s v="DF20227580150"/>
    <x v="259"/>
    <x v="292"/>
    <s v="Cristobal toro"/>
    <s v="Los baqueanos 9715"/>
    <s v="Peñalolén"/>
    <x v="0"/>
    <s v="Cumple"/>
    <s v="Cumple"/>
    <s v="No Aplica"/>
    <s v="No Aplica"/>
    <s v="Cumple"/>
    <s v="Cumple"/>
    <s v="No"/>
    <s v="S/N"/>
    <s v="S/N"/>
    <s v="No Aplica"/>
    <s v="No Aplica"/>
    <s v="No Aplica"/>
    <s v="Cumple"/>
    <s v="Cumple"/>
    <s v="Poste telefonico , visiblemente solucionado"/>
    <x v="10"/>
    <x v="0"/>
    <x v="1"/>
    <x v="1"/>
    <n v="0.5"/>
    <n v="0.5"/>
    <n v="0.5"/>
    <n v="0.5"/>
    <n v="0.5"/>
    <n v="0.5"/>
    <n v="0.25"/>
    <n v="0.25"/>
    <n v="0.5"/>
    <n v="0.5"/>
    <n v="0.5"/>
    <n v="1"/>
    <x v="0"/>
  </r>
  <r>
    <s v="2215519"/>
    <s v="207603022023115957"/>
    <s v="DF20227578961"/>
    <x v="259"/>
    <x v="299"/>
    <s v="Cristobal toro"/>
    <s v="Los baqueanos 10060"/>
    <s v="Peñalolén"/>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15196"/>
    <s v="207603022023114517"/>
    <s v="DF20227587853"/>
    <x v="259"/>
    <x v="286"/>
    <s v="Cristobal toro"/>
    <s v="Los arroyuelos 1459"/>
    <s v="Peñalolén"/>
    <x v="0"/>
    <s v="Cumple"/>
    <s v="Cumple"/>
    <s v="Cumple"/>
    <s v="Cumple"/>
    <s v="Cumple"/>
    <s v="Cumple"/>
    <s v="No"/>
    <s v="S/N"/>
    <s v="S/N"/>
    <s v="No Aplica"/>
    <s v="No Aplica"/>
    <s v="No Aplica"/>
    <s v="Cumple"/>
    <s v="Cumple"/>
    <s v="Sin moradores , sin mayor observacion"/>
    <x v="10"/>
    <x v="0"/>
    <x v="1"/>
    <x v="1"/>
    <n v="0.5"/>
    <n v="0.5"/>
    <n v="0.5"/>
    <n v="0.5"/>
    <n v="0.5"/>
    <n v="0.5"/>
    <n v="0.25"/>
    <n v="0.25"/>
    <n v="0.5"/>
    <n v="0.5"/>
    <n v="0.5"/>
    <n v="1"/>
    <x v="0"/>
  </r>
  <r>
    <s v="2215191"/>
    <s v="207603022023113430"/>
    <s v="DF20227558545"/>
    <x v="259"/>
    <x v="282"/>
    <s v="Cristobal toro"/>
    <s v="Los araucanos 2156"/>
    <s v="Peñalolén"/>
    <x v="0"/>
    <s v="Cumple"/>
    <s v="Cumple"/>
    <s v="No Aplica"/>
    <s v="No Aplica"/>
    <s v="Cumple"/>
    <s v="Cumple"/>
    <s v="No"/>
    <s v="S/N"/>
    <s v="S/N"/>
    <s v="No Aplica"/>
    <s v="No Aplica"/>
    <s v="No Aplica"/>
    <s v="Cumple"/>
    <s v="Cumple"/>
    <s v="Sector muy hostil .no se toman fotos por precaucion . Sin moradores"/>
    <x v="10"/>
    <x v="0"/>
    <x v="1"/>
    <x v="1"/>
    <n v="0.5"/>
    <n v="0.5"/>
    <n v="0.5"/>
    <n v="0.5"/>
    <n v="0.5"/>
    <n v="0.5"/>
    <n v="0.25"/>
    <n v="0.25"/>
    <n v="0.5"/>
    <n v="0.5"/>
    <n v="0.5"/>
    <n v="1"/>
    <x v="0"/>
  </r>
  <r>
    <s v="2214185"/>
    <s v="207603022023112136"/>
    <s v="DF20227577654"/>
    <x v="259"/>
    <x v="291"/>
    <s v="Cristobal toro"/>
    <s v="Lefun 8791"/>
    <s v="Peñalolén"/>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14183"/>
    <s v="207603022023111931"/>
    <s v="DF20227582650"/>
    <x v="259"/>
    <x v="301"/>
    <s v="Cristobal toro"/>
    <s v="Lefun 8854"/>
    <s v="Peñalolén"/>
    <x v="0"/>
    <s v="Cumple"/>
    <s v="Cumple"/>
    <s v="No Aplica"/>
    <s v="No Aplica"/>
    <s v="Cumple"/>
    <s v="Cumple"/>
    <s v="No"/>
    <s v="S/N"/>
    <s v="S/N"/>
    <s v="No Aplica"/>
    <s v="No Aplica"/>
    <s v="No Aplica"/>
    <s v="No Cumple"/>
    <s v="No Cumple"/>
    <s v="Falta maxima de fotos exigidas , problema extrrno  . Red calpe"/>
    <x v="10"/>
    <x v="0"/>
    <x v="1"/>
    <x v="1"/>
    <n v="0.5"/>
    <n v="0.5"/>
    <n v="0.5"/>
    <n v="0.5"/>
    <n v="0.5"/>
    <n v="0.5"/>
    <n v="0.25"/>
    <n v="0.25"/>
    <n v="0.5"/>
    <n v="0"/>
    <n v="0"/>
    <n v="0.8"/>
    <x v="0"/>
  </r>
  <r>
    <s v="2214171"/>
    <s v="207603022023105549"/>
    <s v="DF20227576258"/>
    <x v="259"/>
    <x v="295"/>
    <s v="Cristobal toro"/>
    <s v="Los alerces 2390"/>
    <s v="Peñalolén"/>
    <x v="0"/>
    <s v="Cumple"/>
    <s v="Cumple"/>
    <s v="No Aplica"/>
    <s v="No Aplica"/>
    <s v="Cumple"/>
    <s v="Cumple"/>
    <s v="No"/>
    <s v="S/N"/>
    <s v="S/N"/>
    <s v="No Aplica"/>
    <s v="No Aplica"/>
    <s v="No Aplica"/>
    <s v="Cumple"/>
    <s v="Cumple"/>
    <s v="Sin acceso a pasaje , porton cerrado"/>
    <x v="10"/>
    <x v="0"/>
    <x v="1"/>
    <x v="1"/>
    <n v="0.5"/>
    <n v="0.5"/>
    <n v="0.5"/>
    <n v="0.5"/>
    <n v="0.5"/>
    <n v="0.5"/>
    <n v="0.25"/>
    <n v="0.25"/>
    <n v="0.5"/>
    <n v="0.5"/>
    <n v="0.5"/>
    <n v="1"/>
    <x v="0"/>
  </r>
  <r>
    <s v="2214160"/>
    <s v="207603022023104701"/>
    <s v="DF20227587847"/>
    <x v="259"/>
    <x v="286"/>
    <s v="Cristobal toro"/>
    <s v="Llanura 6167"/>
    <s v="Peñalolén"/>
    <x v="0"/>
    <s v="Cumple"/>
    <s v="Cumple"/>
    <s v="Cumple"/>
    <s v="Cumple"/>
    <s v="Cumple"/>
    <s v="Cumple"/>
    <s v="No"/>
    <s v="S/N"/>
    <s v="S/N"/>
    <s v="No Aplica"/>
    <s v="No Aplica"/>
    <s v="No Aplica"/>
    <s v="Cumple"/>
    <s v="Cumple"/>
    <s v="Sector hostil , ademas feria en lugar   No se toman fotos por precaucion ."/>
    <x v="10"/>
    <x v="0"/>
    <x v="1"/>
    <x v="1"/>
    <n v="0.5"/>
    <n v="0.5"/>
    <n v="0.5"/>
    <n v="0.5"/>
    <n v="0.5"/>
    <n v="0.5"/>
    <n v="0.25"/>
    <n v="0.25"/>
    <n v="0.5"/>
    <n v="0.5"/>
    <n v="0.5"/>
    <n v="1"/>
    <x v="0"/>
  </r>
  <r>
    <s v="2214020"/>
    <s v="207603022023102152"/>
    <s v="DF20227559247"/>
    <x v="259"/>
    <x v="282"/>
    <s v="Cristobal toro"/>
    <s v="Los alelies 6779"/>
    <s v="Peñalolén"/>
    <x v="0"/>
    <s v="Cumple"/>
    <s v="Cumple"/>
    <s v="No Aplica"/>
    <s v="No Aplica"/>
    <s v="Cumple"/>
    <s v="Cumple"/>
    <s v="No"/>
    <s v="S/N"/>
    <s v="S/N"/>
    <s v="No Aplica"/>
    <s v="No Aplica"/>
    <s v="No Aplica"/>
    <s v="No Cumple"/>
    <s v="No Cumple"/>
    <s v="Falta maxima de fotos exigidas . Un vehiculo impide transito por pasaje , dueño de vehiculo indica q no se movera ya q es pasaje privado . No se toman fotos para prevenir problemas"/>
    <x v="10"/>
    <x v="0"/>
    <x v="1"/>
    <x v="1"/>
    <n v="0.5"/>
    <n v="0.5"/>
    <n v="0.5"/>
    <n v="0.5"/>
    <n v="0.5"/>
    <n v="0.5"/>
    <n v="0.25"/>
    <n v="0.25"/>
    <n v="0.5"/>
    <n v="0"/>
    <n v="0"/>
    <n v="0.8"/>
    <x v="0"/>
  </r>
  <r>
    <s v="2214012"/>
    <s v="207603022023101152"/>
    <s v="DF20227587828"/>
    <x v="259"/>
    <x v="286"/>
    <s v="Cristobal toro"/>
    <s v="Los ceibos 5704"/>
    <s v="Peñalolén"/>
    <x v="0"/>
    <s v="Cumple"/>
    <s v="Cumple"/>
    <s v="No Aplica"/>
    <s v="No Aplica"/>
    <s v="Cumple"/>
    <s v="Cumple"/>
    <s v="No"/>
    <s v="S/N"/>
    <s v="S/N"/>
    <s v="No Aplica"/>
    <s v="No Aplica"/>
    <s v="No Aplica"/>
    <s v="No Cumple"/>
    <s v="No Cumple"/>
    <s v="Sin acceso a pasaje . Falta maxima de fotos exigidas ."/>
    <x v="10"/>
    <x v="0"/>
    <x v="1"/>
    <x v="1"/>
    <n v="0.5"/>
    <n v="0.5"/>
    <n v="0.5"/>
    <n v="0.5"/>
    <n v="0.5"/>
    <n v="0.5"/>
    <n v="0.25"/>
    <n v="0.25"/>
    <n v="0.5"/>
    <n v="0"/>
    <n v="0"/>
    <n v="0.8"/>
    <x v="0"/>
  </r>
  <r>
    <s v="2222620"/>
    <s v="207506022023153535"/>
    <s v="DF20227585465"/>
    <x v="260"/>
    <x v="293"/>
    <s v="AARON HUENCHUMIL"/>
    <s v="Chacalluta #9437"/>
    <s v="La Florida"/>
    <x v="0"/>
    <s v="Cumple"/>
    <s v="Cumple"/>
    <s v="No Aplica"/>
    <s v="No Aplica"/>
    <s v="Cumple"/>
    <s v="Cumple"/>
    <s v="Si"/>
    <s v="S/N"/>
    <s v="S/N"/>
    <s v="Cumple"/>
    <s v="Cumple"/>
    <s v="Cumple"/>
    <s v="Cumple"/>
    <s v="Cumple"/>
    <s v="1-Cliente confirma que A.P se encuentra normalizado despues de visita de tecnicos"/>
    <x v="10"/>
    <x v="0"/>
    <x v="1"/>
    <x v="1"/>
    <n v="0.5"/>
    <n v="0.5"/>
    <n v="0.5"/>
    <n v="0.5"/>
    <n v="0.5"/>
    <n v="0.5"/>
    <n v="0.25"/>
    <n v="0.25"/>
    <n v="0.5"/>
    <n v="0.5"/>
    <n v="0.5"/>
    <n v="1"/>
    <x v="0"/>
  </r>
  <r>
    <s v="2222605"/>
    <s v="207506022023150728"/>
    <s v="DF20227573596"/>
    <x v="260"/>
    <x v="272"/>
    <s v="AARON HUENCHUMIL"/>
    <s v="Emilio Tagle #10300"/>
    <s v="La Florida"/>
    <x v="0"/>
    <s v="Cumple"/>
    <s v="Cumple"/>
    <s v="No Aplica"/>
    <s v="No Aplica"/>
    <s v="Cumple"/>
    <s v="Cumple"/>
    <s v="No"/>
    <s v="S/N"/>
    <s v="S/N"/>
    <s v="No Aplica"/>
    <s v="No Aplica"/>
    <s v="No Aplica"/>
    <s v="Cumple"/>
    <s v="Cumple"/>
    <s v="1-Suministro electrico normalizado en sector"/>
    <x v="10"/>
    <x v="0"/>
    <x v="1"/>
    <x v="1"/>
    <n v="0.5"/>
    <n v="0.5"/>
    <n v="0.5"/>
    <n v="0.5"/>
    <n v="0.5"/>
    <n v="0.5"/>
    <n v="0.25"/>
    <n v="0.25"/>
    <n v="0.5"/>
    <n v="0.5"/>
    <n v="0.5"/>
    <n v="1"/>
    <x v="0"/>
  </r>
  <r>
    <s v="2222601"/>
    <s v="207506022023150337"/>
    <s v="DF20227570902"/>
    <x v="260"/>
    <x v="280"/>
    <s v="AARON HUENCHUMIL"/>
    <s v="Emilio Tagle #10330"/>
    <s v="La Florida"/>
    <x v="0"/>
    <s v="Cumple"/>
    <s v="Cumple"/>
    <s v="No Aplica"/>
    <s v="No Aplica"/>
    <s v="Cumple"/>
    <s v="Cumple"/>
    <s v="No"/>
    <s v="S/N"/>
    <s v="S/N"/>
    <s v="No Aplica"/>
    <s v="No Aplica"/>
    <s v="No Aplica"/>
    <s v="Cumple"/>
    <s v="Cumple"/>
    <s v="1-Suministro electrico normalizado en pasaje"/>
    <x v="10"/>
    <x v="0"/>
    <x v="1"/>
    <x v="1"/>
    <n v="0.5"/>
    <n v="0.5"/>
    <n v="0.5"/>
    <n v="0.5"/>
    <n v="0.5"/>
    <n v="0.5"/>
    <n v="0.25"/>
    <n v="0.25"/>
    <n v="0.5"/>
    <n v="0.5"/>
    <n v="0.5"/>
    <n v="1"/>
    <x v="0"/>
  </r>
  <r>
    <s v="2222599"/>
    <s v="207506022023150001"/>
    <s v="DF20227582674"/>
    <x v="260"/>
    <x v="301"/>
    <s v="AARON HUENCHUMIL"/>
    <s v="Emilio Tagle #10319"/>
    <s v="La Florid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2597"/>
    <s v="207506022023144811"/>
    <s v="DF20227560323"/>
    <x v="260"/>
    <x v="282"/>
    <s v="AARON HUENCHUMIL"/>
    <s v="El Olivo #110"/>
    <s v="La Florida"/>
    <x v="0"/>
    <s v="Cumple"/>
    <s v="Cumple"/>
    <s v="No Aplica"/>
    <s v="No Aplica"/>
    <s v="Cumple"/>
    <s v="Cumple"/>
    <s v="No"/>
    <s v="S/N"/>
    <s v="S/N"/>
    <s v="No Aplica"/>
    <s v="No Aplica"/>
    <s v="No Aplica"/>
    <s v="Cumple"/>
    <s v="Cumple"/>
    <s v="1-Pasaje cerrado, no se logra acceso"/>
    <x v="10"/>
    <x v="0"/>
    <x v="1"/>
    <x v="1"/>
    <n v="0.5"/>
    <n v="0.5"/>
    <n v="0.5"/>
    <n v="0.5"/>
    <n v="0.5"/>
    <n v="0.5"/>
    <n v="0.25"/>
    <n v="0.25"/>
    <n v="0.5"/>
    <n v="0.5"/>
    <n v="0.5"/>
    <n v="1"/>
    <x v="0"/>
  </r>
  <r>
    <s v="2222595"/>
    <s v="207506022023144528"/>
    <s v="DF20227561361"/>
    <x v="260"/>
    <x v="278"/>
    <s v="AARON HUENCHUMIL"/>
    <s v="El Olivo #110"/>
    <s v="La Florida"/>
    <x v="0"/>
    <s v="Cumple"/>
    <s v="Cumple"/>
    <s v="No Aplica"/>
    <s v="No Aplica"/>
    <s v="Cumple"/>
    <s v="Cumple"/>
    <s v="No"/>
    <s v="S/N"/>
    <s v="S/N"/>
    <s v="No Aplica"/>
    <s v="No Aplica"/>
    <s v="No Aplica"/>
    <s v="Cumple"/>
    <s v="Cumple"/>
    <s v="1-Pasaje cerrado no se logra acceso"/>
    <x v="10"/>
    <x v="0"/>
    <x v="1"/>
    <x v="1"/>
    <n v="0.5"/>
    <n v="0.5"/>
    <n v="0.5"/>
    <n v="0.5"/>
    <n v="0.5"/>
    <n v="0.5"/>
    <n v="0.25"/>
    <n v="0.25"/>
    <n v="0.5"/>
    <n v="0.5"/>
    <n v="0.5"/>
    <n v="1"/>
    <x v="0"/>
  </r>
  <r>
    <s v="2222589"/>
    <s v="207506022023143200"/>
    <s v="DF20227562400"/>
    <x v="260"/>
    <x v="279"/>
    <s v="AARON HUENCHUMIL"/>
    <s v="Compañia #418"/>
    <s v="La Florida"/>
    <x v="0"/>
    <s v="Cumple"/>
    <s v="Cumple"/>
    <s v="No Aplica"/>
    <s v="No Aplica"/>
    <s v="Cumple"/>
    <s v="Cumple"/>
    <s v="No"/>
    <s v="S/N"/>
    <s v="S/N"/>
    <s v="No Aplica"/>
    <s v="No Aplica"/>
    <s v="No Aplica"/>
    <s v="Cumple"/>
    <s v="Cumple"/>
    <s v="1-No se logra acceso, pasaje cerrado sin conserje"/>
    <x v="10"/>
    <x v="0"/>
    <x v="1"/>
    <x v="1"/>
    <n v="0.5"/>
    <n v="0.5"/>
    <n v="0.5"/>
    <n v="0.5"/>
    <n v="0.5"/>
    <n v="0.5"/>
    <n v="0.25"/>
    <n v="0.25"/>
    <n v="0.5"/>
    <n v="0.5"/>
    <n v="0.5"/>
    <n v="1"/>
    <x v="0"/>
  </r>
  <r>
    <s v="2222586"/>
    <s v="207506022023141709"/>
    <s v="DF20227565103"/>
    <x v="260"/>
    <x v="274"/>
    <s v="AARON HUENCHUMIL"/>
    <s v="El Torrente #9856"/>
    <s v="La Florida"/>
    <x v="0"/>
    <s v="Cumple"/>
    <s v="Cumple"/>
    <s v="Cumple"/>
    <s v="Cumple"/>
    <s v="Cumple"/>
    <s v="Cumple"/>
    <s v="No"/>
    <s v="S/N"/>
    <s v="S/N"/>
    <s v="No Aplica"/>
    <s v="No Aplica"/>
    <s v="No Aplica"/>
    <s v="Cumple"/>
    <s v="Cumple"/>
    <s v="1-Cliente no se encuentra en domicilio y no se logra acceso pasaje cerrado"/>
    <x v="10"/>
    <x v="0"/>
    <x v="1"/>
    <x v="1"/>
    <n v="0.5"/>
    <n v="0.5"/>
    <n v="0.5"/>
    <n v="0.5"/>
    <n v="0.5"/>
    <n v="0.5"/>
    <n v="0.25"/>
    <n v="0.25"/>
    <n v="0.5"/>
    <n v="0.5"/>
    <n v="0.5"/>
    <n v="1"/>
    <x v="0"/>
  </r>
  <r>
    <s v="2222584"/>
    <s v="207506022023140550"/>
    <s v="DF20227580517"/>
    <x v="260"/>
    <x v="292"/>
    <s v="AARON HUENCHUMIL"/>
    <s v="El Pelicano #9962"/>
    <s v="La Florida"/>
    <x v="0"/>
    <s v="Cumple"/>
    <s v="Cumple"/>
    <s v="Cumple"/>
    <s v="Cumple"/>
    <s v="Cumple"/>
    <s v="Cumple"/>
    <s v="No"/>
    <s v="S/N"/>
    <s v="S/N"/>
    <s v="No Aplica"/>
    <s v="No Aplica"/>
    <s v="No Aplica"/>
    <s v="Cumple"/>
    <s v="Cumple"/>
    <s v="1-Cliente no se encuentra en domicilio 2-Acometida nueva bien templada  3-Caja B.T con tapa abierta"/>
    <x v="10"/>
    <x v="0"/>
    <x v="1"/>
    <x v="1"/>
    <n v="0.5"/>
    <n v="0.5"/>
    <n v="0.5"/>
    <n v="0.5"/>
    <n v="0.5"/>
    <n v="0.5"/>
    <n v="0.25"/>
    <n v="0.25"/>
    <n v="0.5"/>
    <n v="0.5"/>
    <n v="0.5"/>
    <n v="1"/>
    <x v="0"/>
  </r>
  <r>
    <s v="2222580"/>
    <s v="207506022023135317"/>
    <s v="DF20227570183"/>
    <x v="260"/>
    <x v="280"/>
    <s v="AARON HUENCHUMIL"/>
    <s v="El Cristal #10437"/>
    <s v="La Florida"/>
    <x v="0"/>
    <s v="Cumple"/>
    <s v="Cumple"/>
    <s v="No Aplica"/>
    <s v="No Aplica"/>
    <s v="Cumple"/>
    <s v="Cumple"/>
    <s v="No"/>
    <s v="S/N"/>
    <s v="S/N"/>
    <s v="No Aplica"/>
    <s v="No Aplica"/>
    <s v="No Aplica"/>
    <s v="Cumple"/>
    <s v="Cumple"/>
    <s v="1-Cliente no se encuentra en domicilio 2-Acometida bien templada"/>
    <x v="10"/>
    <x v="0"/>
    <x v="1"/>
    <x v="1"/>
    <n v="0.5"/>
    <n v="0.5"/>
    <n v="0.5"/>
    <n v="0.5"/>
    <n v="0.5"/>
    <n v="0.5"/>
    <n v="0.25"/>
    <n v="0.25"/>
    <n v="0.5"/>
    <n v="0.5"/>
    <n v="0.5"/>
    <n v="1"/>
    <x v="0"/>
  </r>
  <r>
    <s v="2222577"/>
    <s v="207506022023134944"/>
    <s v="DF20227570032"/>
    <x v="260"/>
    <x v="280"/>
    <s v="AARON HUENCHUMIL"/>
    <s v="El Cristal #10433"/>
    <s v="La Florida"/>
    <x v="0"/>
    <s v="Cumple"/>
    <s v="Cumple"/>
    <s v="No Aplica"/>
    <s v="No Aplica"/>
    <s v="Cumple"/>
    <s v="Cumple"/>
    <s v="Si"/>
    <s v="S/N"/>
    <s v="S/N"/>
    <s v="No Aplica"/>
    <s v="No Aplica"/>
    <s v="No Aplica"/>
    <s v="Cumple"/>
    <s v="Cumple"/>
    <s v="1-Cliente si se encuentra en domicilio, pero no desea atender  2-Acometida bien templada"/>
    <x v="10"/>
    <x v="0"/>
    <x v="1"/>
    <x v="1"/>
    <n v="0.5"/>
    <n v="0.5"/>
    <n v="0.5"/>
    <n v="0.5"/>
    <n v="0.5"/>
    <n v="0.5"/>
    <n v="0.25"/>
    <n v="0.25"/>
    <n v="0.5"/>
    <n v="0.5"/>
    <n v="0.5"/>
    <n v="1"/>
    <x v="0"/>
  </r>
  <r>
    <s v="2222576"/>
    <s v="207506022023133914"/>
    <s v="DF20227578139"/>
    <x v="260"/>
    <x v="299"/>
    <s v="AARON HUENCHUMIL"/>
    <s v="El Acero #10636"/>
    <s v="La Florida"/>
    <x v="0"/>
    <s v="Cumple"/>
    <s v="Cumple"/>
    <s v="Cumple"/>
    <s v="Cumple"/>
    <s v="Cumple"/>
    <s v="Cumple"/>
    <s v="No"/>
    <s v="S/N"/>
    <s v="S/N"/>
    <s v="No Aplica"/>
    <s v="No Aplica"/>
    <s v="No Aplica"/>
    <s v="Cumple Parcialmente"/>
    <s v="Cumple Parcialmente"/>
    <s v="1-Sector conflictivo se evita tomar fotografias"/>
    <x v="10"/>
    <x v="0"/>
    <x v="1"/>
    <x v="1"/>
    <n v="0.5"/>
    <n v="0.5"/>
    <n v="0.5"/>
    <n v="0.5"/>
    <n v="0.5"/>
    <n v="0.5"/>
    <n v="0.25"/>
    <n v="0.25"/>
    <n v="0.5"/>
    <n v="0.17499999999999999"/>
    <n v="0.17499999999999999"/>
    <n v="0.87"/>
    <x v="0"/>
  </r>
  <r>
    <s v="2222574"/>
    <s v="207506022023132922"/>
    <s v="DF20227566797"/>
    <x v="260"/>
    <x v="276"/>
    <s v="AARON HUENCHUMIL"/>
    <s v="Chimborazo #10841"/>
    <s v="La Florida"/>
    <x v="0"/>
    <s v="Cumple"/>
    <s v="Cumple"/>
    <s v="No Aplica"/>
    <s v="No Aplica"/>
    <s v="Cumple"/>
    <s v="Cumple"/>
    <s v="No"/>
    <s v="S/N"/>
    <s v="S/N"/>
    <s v="No Aplica"/>
    <s v="No Aplica"/>
    <s v="No Aplica"/>
    <s v="Cumple"/>
    <s v="Cumple"/>
    <s v="1-Cliente no se encuentra en domicilio  2-Suministro electrico normal en sector  3-Acometida de #10833 y #10825 se encuentran en riesgo electrico debido a enredadera. Se requiere mantencion"/>
    <x v="10"/>
    <x v="0"/>
    <x v="1"/>
    <x v="1"/>
    <n v="0.5"/>
    <n v="0.5"/>
    <n v="0.5"/>
    <n v="0.5"/>
    <n v="0.5"/>
    <n v="0.5"/>
    <n v="0.25"/>
    <n v="0.25"/>
    <n v="0.5"/>
    <n v="0.5"/>
    <n v="0.5"/>
    <n v="1"/>
    <x v="0"/>
  </r>
  <r>
    <s v="2222570"/>
    <s v="207506022023132256"/>
    <s v="DF20227578969"/>
    <x v="260"/>
    <x v="289"/>
    <s v="AARON HUENCHUMIL"/>
    <s v="Chimborazo #10810"/>
    <s v="La Florida"/>
    <x v="0"/>
    <s v="Cumple"/>
    <s v="Cumple"/>
    <s v="No Aplica"/>
    <s v="No Aplica"/>
    <s v="Cumple"/>
    <s v="Cumple"/>
    <s v="No"/>
    <s v="S/N"/>
    <s v="S/N"/>
    <s v="No Aplica"/>
    <s v="No Aplica"/>
    <s v="No Aplica"/>
    <s v="Cumple"/>
    <s v="Cumple"/>
    <s v="1-Cliente no se encuentra en domicilio, suministro electrico normal en sector"/>
    <x v="10"/>
    <x v="0"/>
    <x v="1"/>
    <x v="1"/>
    <n v="0.5"/>
    <n v="0.5"/>
    <n v="0.5"/>
    <n v="0.5"/>
    <n v="0.5"/>
    <n v="0.5"/>
    <n v="0.25"/>
    <n v="0.25"/>
    <n v="0.5"/>
    <n v="0.5"/>
    <n v="0.5"/>
    <n v="1"/>
    <x v="0"/>
  </r>
  <r>
    <s v="2222563"/>
    <s v="207506022023131124"/>
    <s v="DF20227570257"/>
    <x v="260"/>
    <x v="280"/>
    <s v="AARON HUENCHUMIL"/>
    <s v="El Concierto #1879"/>
    <s v="La Florida"/>
    <x v="0"/>
    <s v="Cumple"/>
    <s v="Cumple"/>
    <s v="No Aplica"/>
    <s v="No Aplica"/>
    <s v="Cumple"/>
    <s v="Cumple"/>
    <s v="No"/>
    <s v="S/N"/>
    <s v="S/N"/>
    <s v="No Aplica"/>
    <s v="No Aplica"/>
    <s v="No Aplica"/>
    <s v="Cumple"/>
    <s v="Cumple"/>
    <s v="1-Cliente no se encuentra en domicilio 2-Acometida bien templada"/>
    <x v="10"/>
    <x v="0"/>
    <x v="1"/>
    <x v="1"/>
    <n v="0.5"/>
    <n v="0.5"/>
    <n v="0.5"/>
    <n v="0.5"/>
    <n v="0.5"/>
    <n v="0.5"/>
    <n v="0.25"/>
    <n v="0.25"/>
    <n v="0.5"/>
    <n v="0.5"/>
    <n v="0.5"/>
    <n v="1"/>
    <x v="0"/>
  </r>
  <r>
    <s v="2223796"/>
    <s v="207507022023162310"/>
    <s v="DF20227570768"/>
    <x v="261"/>
    <x v="280"/>
    <s v="AARON HUENCHUMIL"/>
    <s v="Duble Almeyda #4983"/>
    <s v="Ñuñoa"/>
    <x v="0"/>
    <s v="Cumple"/>
    <s v="Cumple"/>
    <s v="No Aplica"/>
    <s v="No Aplica"/>
    <s v="Cumple"/>
    <s v="Cumple"/>
    <s v="No"/>
    <s v="S/N"/>
    <s v="S/N"/>
    <s v="No Aplica"/>
    <s v="No Aplica"/>
    <s v="No Aplica"/>
    <s v="Cumple"/>
    <s v="Cumple"/>
    <s v="1-Suministro electrico normalizado en sector"/>
    <x v="10"/>
    <x v="0"/>
    <x v="1"/>
    <x v="1"/>
    <n v="0.5"/>
    <n v="0.5"/>
    <n v="0.5"/>
    <n v="0.5"/>
    <n v="0.5"/>
    <n v="0.5"/>
    <n v="0.25"/>
    <n v="0.25"/>
    <n v="0.5"/>
    <n v="0.5"/>
    <n v="0.5"/>
    <n v="1"/>
    <x v="0"/>
  </r>
  <r>
    <s v="2223784"/>
    <s v="207507022023161005"/>
    <s v="DF20227578043"/>
    <x v="261"/>
    <x v="299"/>
    <s v="AARON HUENCHUMIL"/>
    <s v="Duble Almeyda #4795"/>
    <s v="Ñuñoa"/>
    <x v="0"/>
    <s v="Cumple"/>
    <s v="Cumple"/>
    <s v="Cumple"/>
    <s v="Cumple"/>
    <s v="Cumple"/>
    <s v="Cumple"/>
    <s v="No"/>
    <s v="S/N"/>
    <s v="S/N"/>
    <s v="No Aplica"/>
    <s v="No Aplica"/>
    <s v="No Aplica"/>
    <s v="Cumple"/>
    <s v="Cumple"/>
    <s v="1-DESC. FUS 59251 se encuentra normalizado"/>
    <x v="10"/>
    <x v="0"/>
    <x v="1"/>
    <x v="1"/>
    <n v="0.5"/>
    <n v="0.5"/>
    <n v="0.5"/>
    <n v="0.5"/>
    <n v="0.5"/>
    <n v="0.5"/>
    <n v="0.25"/>
    <n v="0.25"/>
    <n v="0.5"/>
    <n v="0.5"/>
    <n v="0.5"/>
    <n v="1"/>
    <x v="0"/>
  </r>
  <r>
    <s v="2223775"/>
    <s v="207507022023155905"/>
    <s v="DF20227571379"/>
    <x v="261"/>
    <x v="271"/>
    <s v="AARON HUENCHUMIL"/>
    <s v="Duble Almeyda #3666"/>
    <s v="Ñuñoa"/>
    <x v="0"/>
    <s v="Cumple"/>
    <s v="Cumple"/>
    <s v="No Aplica"/>
    <s v="No Aplica"/>
    <s v="Cumple"/>
    <s v="Cumple"/>
    <s v="Si"/>
    <s v="S/N"/>
    <s v="S/N"/>
    <s v="Cumple"/>
    <s v="Cumple"/>
    <s v="Cumple"/>
    <s v="Cumple"/>
    <s v="Cumple"/>
    <s v="1-Cliente confirma visita de tecnicos, pero el corte de electricidad era en el sector no solo ellos"/>
    <x v="10"/>
    <x v="0"/>
    <x v="1"/>
    <x v="1"/>
    <n v="0.5"/>
    <n v="0.5"/>
    <n v="0.5"/>
    <n v="0.5"/>
    <n v="0.5"/>
    <n v="0.5"/>
    <n v="0.25"/>
    <n v="0.25"/>
    <n v="0.5"/>
    <n v="0.5"/>
    <n v="0.5"/>
    <n v="1"/>
    <x v="0"/>
  </r>
  <r>
    <s v="2223766"/>
    <s v="207507022023154750"/>
    <s v="DF20227566527"/>
    <x v="261"/>
    <x v="275"/>
    <s v="AARON HUENCHUMIL"/>
    <s v="Duble Almeyda #3276 dp 203"/>
    <s v="Ñuño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3760"/>
    <s v="207507022023153747"/>
    <s v="DF20227568427"/>
    <x v="261"/>
    <x v="284"/>
    <s v="AARON HUENCHUMIL"/>
    <s v="Duble Almeyda #2900"/>
    <s v="Ñuñoa"/>
    <x v="0"/>
    <s v="Cumple"/>
    <s v="Cumple"/>
    <s v="No Aplica"/>
    <s v="No Aplica"/>
    <s v="Cumple"/>
    <s v="Cumple"/>
    <s v="Si"/>
    <s v="Felipe Silva"/>
    <s v="942856650"/>
    <s v="Cumple"/>
    <s v="Cumple"/>
    <s v="Cumple"/>
    <s v="Cumple"/>
    <s v="Cumple"/>
    <s v="1-Cliente con suministro electrico normalizado"/>
    <x v="10"/>
    <x v="0"/>
    <x v="1"/>
    <x v="1"/>
    <n v="0.5"/>
    <n v="0.5"/>
    <n v="0.5"/>
    <n v="0.5"/>
    <n v="0.5"/>
    <n v="0.5"/>
    <n v="0.25"/>
    <n v="0.25"/>
    <n v="0.5"/>
    <n v="0.5"/>
    <n v="0.5"/>
    <n v="1"/>
    <x v="0"/>
  </r>
  <r>
    <s v="2223744"/>
    <s v="207507022023151510"/>
    <s v="DF20227575242"/>
    <x v="261"/>
    <x v="287"/>
    <s v="AARON HUENCHUMIL"/>
    <s v="Duble Almeyda #2621"/>
    <s v="Ñuñoa"/>
    <x v="0"/>
    <s v="Cumple"/>
    <s v="Cumple"/>
    <s v="No Aplica"/>
    <s v="No Aplica"/>
    <s v="Cumple"/>
    <s v="Cumple"/>
    <s v="Si"/>
    <s v="S/N"/>
    <s v="S/N"/>
    <s v="No Aplica"/>
    <s v="No Aplica"/>
    <s v="No Aplica"/>
    <s v="No Cumple"/>
    <s v="No Cumple"/>
    <s v="1-Conserje de edificio, confirma suministro electrico normal"/>
    <x v="10"/>
    <x v="0"/>
    <x v="1"/>
    <x v="1"/>
    <n v="0.5"/>
    <n v="0.5"/>
    <n v="0.5"/>
    <n v="0.5"/>
    <n v="0.5"/>
    <n v="0.5"/>
    <n v="0.25"/>
    <n v="0.25"/>
    <n v="0.5"/>
    <n v="0"/>
    <n v="0"/>
    <n v="0.8"/>
    <x v="0"/>
  </r>
  <r>
    <s v="2223738"/>
    <s v="207507022023150122"/>
    <s v="DF20227585770"/>
    <x v="261"/>
    <x v="293"/>
    <s v="AARON HUENCHUMIL"/>
    <s v="Duble Almeyda #2305"/>
    <s v="Ñuñoa"/>
    <x v="0"/>
    <s v="Cumple"/>
    <s v="Cumple"/>
    <s v="No Aplica"/>
    <s v="No Aplica"/>
    <s v="Cumple"/>
    <s v="Cumple"/>
    <s v="No"/>
    <s v="S/N"/>
    <s v="S/N"/>
    <s v="No Aplica"/>
    <s v="No Aplica"/>
    <s v="No Aplica"/>
    <s v="Cumple"/>
    <s v="Cumple"/>
    <s v="1-No se logra dar con numeracion del ticket"/>
    <x v="10"/>
    <x v="0"/>
    <x v="1"/>
    <x v="1"/>
    <n v="0.5"/>
    <n v="0.5"/>
    <n v="0.5"/>
    <n v="0.5"/>
    <n v="0.5"/>
    <n v="0.5"/>
    <n v="0.25"/>
    <n v="0.25"/>
    <n v="0.5"/>
    <n v="0.5"/>
    <n v="0.5"/>
    <n v="1"/>
    <x v="0"/>
  </r>
  <r>
    <s v="2223737"/>
    <s v="207507022023145333"/>
    <s v="DF20227585787"/>
    <x v="261"/>
    <x v="293"/>
    <s v="AARON HUENCHUMIL"/>
    <s v="Duble Almeyda #2301"/>
    <s v="Ñuño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3730"/>
    <s v="207507022023144156"/>
    <s v="DF20227575544"/>
    <x v="261"/>
    <x v="295"/>
    <s v="AARON HUENCHUMIL"/>
    <s v="Duble Almeyda #1515 dpto 304"/>
    <s v="Ñuñoa"/>
    <x v="0"/>
    <s v="Cumple"/>
    <s v="Cumple"/>
    <s v="No Aplica"/>
    <s v="No Aplica"/>
    <s v="No Aplica"/>
    <s v="No Aplica"/>
    <s v="No"/>
    <s v="S/N"/>
    <s v="S/N"/>
    <s v="No Aplica"/>
    <s v="No Aplica"/>
    <s v="No Aplica"/>
    <s v="Cumple Parcialmente"/>
    <s v="Cumple Parcialmente"/>
    <s v="1-Conserje no permite acceso, debido a que en bitacora no existe registro de visita de tecnicos"/>
    <x v="10"/>
    <x v="0"/>
    <x v="1"/>
    <x v="1"/>
    <n v="0.5"/>
    <n v="0.5"/>
    <n v="0.5"/>
    <n v="0.5"/>
    <n v="0.5"/>
    <n v="0.5"/>
    <n v="0.25"/>
    <n v="0.25"/>
    <n v="0.5"/>
    <n v="0.17499999999999999"/>
    <n v="0.17499999999999999"/>
    <n v="0.87"/>
    <x v="0"/>
  </r>
  <r>
    <s v="2224837"/>
    <s v="207508022023161758"/>
    <s v="DF20227582173"/>
    <x v="262"/>
    <x v="294"/>
    <s v="AARON HUENCHUMIL"/>
    <s v="Don Pepe #512"/>
    <s v="La Florida"/>
    <x v="0"/>
    <s v="Cumple"/>
    <s v="Cumple"/>
    <s v="Cumple"/>
    <s v="Cumple"/>
    <s v="Cumple"/>
    <s v="Cumple"/>
    <s v="No"/>
    <s v="S/N"/>
    <s v="S/N"/>
    <s v="No Aplica"/>
    <s v="No Aplica"/>
    <s v="No Aplica"/>
    <s v="Cumple"/>
    <s v="Cumple"/>
    <s v="1-TD 7865 se encuentra normalizado  2-Suministro electrico normal en sector"/>
    <x v="10"/>
    <x v="0"/>
    <x v="1"/>
    <x v="1"/>
    <n v="0.5"/>
    <n v="0.5"/>
    <n v="0.5"/>
    <n v="0.5"/>
    <n v="0.5"/>
    <n v="0.5"/>
    <n v="0.25"/>
    <n v="0.25"/>
    <n v="0.5"/>
    <n v="0.5"/>
    <n v="0.5"/>
    <n v="1"/>
    <x v="0"/>
  </r>
  <r>
    <s v="2224826"/>
    <s v="207508022023160448"/>
    <s v="DF20227558929"/>
    <x v="262"/>
    <x v="282"/>
    <s v="AARON HUENCHUMIL"/>
    <s v="Choapa #1308"/>
    <s v="La Florida"/>
    <x v="0"/>
    <s v="Cumple"/>
    <s v="Cumple"/>
    <s v="No Aplica"/>
    <s v="No Aplica"/>
    <s v="Cumple"/>
    <s v="Cumple"/>
    <s v="No"/>
    <s v="S/N"/>
    <s v="S/N"/>
    <s v="No Aplica"/>
    <s v="No Aplica"/>
    <s v="No Aplica"/>
    <s v="Cumple"/>
    <s v="Cumple"/>
    <s v="1-Cliente no se encuentra en domicilio  2-Suministro electrico normalizado en pasaje"/>
    <x v="10"/>
    <x v="0"/>
    <x v="1"/>
    <x v="1"/>
    <n v="0.5"/>
    <n v="0.5"/>
    <n v="0.5"/>
    <n v="0.5"/>
    <n v="0.5"/>
    <n v="0.5"/>
    <n v="0.25"/>
    <n v="0.25"/>
    <n v="0.5"/>
    <n v="0.5"/>
    <n v="0.5"/>
    <n v="1"/>
    <x v="0"/>
  </r>
  <r>
    <s v="2224821"/>
    <s v="207508022023155006"/>
    <s v="DF20227584704"/>
    <x v="262"/>
    <x v="297"/>
    <s v="AARON HUENCHUMIL"/>
    <s v="Doctor Sotero del Rio #1064"/>
    <s v="La Florida"/>
    <x v="0"/>
    <s v="Cumple"/>
    <s v="Cumple"/>
    <s v="No Aplica"/>
    <s v="No Aplica"/>
    <s v="Cumple"/>
    <s v="Cumple"/>
    <s v="Si"/>
    <s v="Eugenio Ita"/>
    <s v="S/N"/>
    <s v="Cumple"/>
    <s v="Cumple"/>
    <s v="Cumple"/>
    <s v="Cumple"/>
    <s v="Cumple"/>
    <s v="1-Cliente con suministro electrico normalizado"/>
    <x v="10"/>
    <x v="0"/>
    <x v="1"/>
    <x v="1"/>
    <n v="0.5"/>
    <n v="0.5"/>
    <n v="0.5"/>
    <n v="0.5"/>
    <n v="0.5"/>
    <n v="0.5"/>
    <n v="0.25"/>
    <n v="0.25"/>
    <n v="0.5"/>
    <n v="0.5"/>
    <n v="0.5"/>
    <n v="1"/>
    <x v="0"/>
  </r>
  <r>
    <s v="2224808"/>
    <s v="207508022023153314"/>
    <s v="DF20227584508"/>
    <x v="262"/>
    <x v="297"/>
    <s v="AARON HUENCHUMIL"/>
    <s v="Chillan #8634"/>
    <s v="La Florid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4800"/>
    <s v="207508022023152020"/>
    <s v="DF20227567836"/>
    <x v="262"/>
    <x v="284"/>
    <s v="AARON HUENCHUMIL"/>
    <s v="Frente a Chaiten #8872"/>
    <s v="La Florida"/>
    <x v="0"/>
    <s v="Cumple"/>
    <s v="Cumple"/>
    <s v="No Aplica"/>
    <s v="No Aplica"/>
    <s v="Cumple"/>
    <s v="Cumple"/>
    <s v="No"/>
    <s v="S/N"/>
    <s v="S/N"/>
    <s v="No Aplica"/>
    <s v="No Aplica"/>
    <s v="No Aplica"/>
    <s v="Cumple"/>
    <s v="Cumple"/>
    <s v="1-Antena con suministro electrico normalizado"/>
    <x v="10"/>
    <x v="0"/>
    <x v="1"/>
    <x v="1"/>
    <n v="0.5"/>
    <n v="0.5"/>
    <n v="0.5"/>
    <n v="0.5"/>
    <n v="0.5"/>
    <n v="0.5"/>
    <n v="0.25"/>
    <n v="0.25"/>
    <n v="0.5"/>
    <n v="0.5"/>
    <n v="0.5"/>
    <n v="1"/>
    <x v="0"/>
  </r>
  <r>
    <s v="2224792"/>
    <s v="207508022023150800"/>
    <s v="DF20227569952"/>
    <x v="262"/>
    <x v="283"/>
    <s v="AARON HUENCHUMIL"/>
    <s v="Doctor Sotero del Rio #290 C38"/>
    <s v="La Florida"/>
    <x v="0"/>
    <s v="Cumple"/>
    <s v="Cumple"/>
    <s v="Cumple"/>
    <s v="Cumple"/>
    <s v="Cumple"/>
    <s v="Cumple"/>
    <s v="Si"/>
    <s v="Alicia Villegas"/>
    <s v="S/N"/>
    <s v="Cumple"/>
    <s v="Cumple"/>
    <s v="Cumple"/>
    <s v="Cumple Mayormente"/>
    <s v="Cumple"/>
    <s v="1-Cliente con rapida atencion y solucion"/>
    <x v="10"/>
    <x v="0"/>
    <x v="1"/>
    <x v="1"/>
    <n v="0.5"/>
    <n v="0.5"/>
    <n v="0.5"/>
    <n v="0.5"/>
    <n v="0.5"/>
    <n v="0.5"/>
    <n v="0.25"/>
    <n v="0.25"/>
    <n v="0.5"/>
    <n v="0.32500000000000001"/>
    <n v="0.5"/>
    <n v="0.96500000000000008"/>
    <x v="0"/>
  </r>
  <r>
    <s v="2224777"/>
    <s v="207508022023145607"/>
    <s v="DF20227572575"/>
    <x v="262"/>
    <x v="273"/>
    <s v="AARON HUENCHUMIL"/>
    <s v="Doctor Sotero del Rio #125 S/C"/>
    <s v="La Florida"/>
    <x v="0"/>
    <s v="Cumple"/>
    <s v="Cumple"/>
    <s v="No Aplica"/>
    <s v="No Aplica"/>
    <s v="Cumple"/>
    <s v="Cumple"/>
    <s v="No"/>
    <s v="S/N"/>
    <s v="S/N"/>
    <s v="No Aplica"/>
    <s v="No Aplica"/>
    <s v="No Aplica"/>
    <s v="Cumple"/>
    <s v="Cumple"/>
    <s v="1-Condominio sin conserje, no hay respuesta en el intento de llamar a otros domicilios del condominio"/>
    <x v="10"/>
    <x v="0"/>
    <x v="1"/>
    <x v="1"/>
    <n v="0.5"/>
    <n v="0.5"/>
    <n v="0.5"/>
    <n v="0.5"/>
    <n v="0.5"/>
    <n v="0.5"/>
    <n v="0.25"/>
    <n v="0.25"/>
    <n v="0.5"/>
    <n v="0.5"/>
    <n v="0.5"/>
    <n v="1"/>
    <x v="0"/>
  </r>
  <r>
    <s v="2224759"/>
    <s v="207508022023143525"/>
    <s v="DF20227560659"/>
    <x v="262"/>
    <x v="278"/>
    <s v="AARON HUENCHUMIL"/>
    <s v="El Alerce #841"/>
    <s v="La Florida"/>
    <x v="0"/>
    <s v="Cumple"/>
    <s v="Cumple"/>
    <s v="No Aplica"/>
    <s v="No Aplica"/>
    <s v="Cumple"/>
    <s v="Cumple"/>
    <s v="Si"/>
    <s v="S/N"/>
    <s v="S/N"/>
    <s v="Cumple"/>
    <s v="Cumple"/>
    <s v="Cumple"/>
    <s v="Cumple"/>
    <s v="Cumple"/>
    <s v="1-Cliente confirma que A.P se encuentra normalizado"/>
    <x v="10"/>
    <x v="0"/>
    <x v="1"/>
    <x v="1"/>
    <n v="0.5"/>
    <n v="0.5"/>
    <n v="0.5"/>
    <n v="0.5"/>
    <n v="0.5"/>
    <n v="0.5"/>
    <n v="0.25"/>
    <n v="0.25"/>
    <n v="0.5"/>
    <n v="0.5"/>
    <n v="0.5"/>
    <n v="1"/>
    <x v="0"/>
  </r>
  <r>
    <s v="2224755"/>
    <s v="207508022023142812"/>
    <s v="DF20227560608"/>
    <x v="262"/>
    <x v="278"/>
    <s v="AARON HUENCHUMIL"/>
    <s v="El Mostellar #9599"/>
    <s v="La Florida"/>
    <x v="0"/>
    <s v="Cumple"/>
    <s v="Cumple"/>
    <s v="No Aplica"/>
    <s v="No Aplica"/>
    <s v="Cumple"/>
    <s v="Cumple"/>
    <s v="Si"/>
    <s v="S/N"/>
    <s v="S/N"/>
    <s v="Cumple"/>
    <s v="Cumple"/>
    <s v="Cumple"/>
    <s v="Cumple"/>
    <s v="Cumple"/>
    <s v="1-Cliente confirma que despues de visita dr tecnicos A.P a funcionado normal"/>
    <x v="10"/>
    <x v="0"/>
    <x v="1"/>
    <x v="1"/>
    <n v="0.5"/>
    <n v="0.5"/>
    <n v="0.5"/>
    <n v="0.5"/>
    <n v="0.5"/>
    <n v="0.5"/>
    <n v="0.25"/>
    <n v="0.25"/>
    <n v="0.5"/>
    <n v="0.5"/>
    <n v="0.5"/>
    <n v="1"/>
    <x v="0"/>
  </r>
  <r>
    <s v="2224751"/>
    <s v="207508022023141514"/>
    <s v="DF20227564106"/>
    <x v="262"/>
    <x v="274"/>
    <s v="AARON HUENCHUMIL"/>
    <s v="El Abrevadero #1295"/>
    <s v="La Florida"/>
    <x v="0"/>
    <s v="Cumple"/>
    <s v="Cumple"/>
    <s v="No Aplica"/>
    <s v="No Aplica"/>
    <s v="Cumple"/>
    <s v="Cumple"/>
    <s v="No"/>
    <s v="S/N"/>
    <s v="S/N"/>
    <s v="No Aplica"/>
    <s v="No Aplica"/>
    <s v="No Aplica"/>
    <s v="Cumple Mayormente"/>
    <s v="Cumple"/>
    <s v="1-Cliente no se encuentra en domicilio  2-Suministro electrico normal en sector"/>
    <x v="10"/>
    <x v="0"/>
    <x v="1"/>
    <x v="1"/>
    <n v="0.5"/>
    <n v="0.5"/>
    <n v="0.5"/>
    <n v="0.5"/>
    <n v="0.5"/>
    <n v="0.5"/>
    <n v="0.25"/>
    <n v="0.25"/>
    <n v="0.5"/>
    <n v="0.32500000000000001"/>
    <n v="0.5"/>
    <n v="0.96500000000000008"/>
    <x v="0"/>
  </r>
  <r>
    <s v="2224749"/>
    <s v="207508022023141205"/>
    <s v="DF20227564357"/>
    <x v="262"/>
    <x v="274"/>
    <s v="AARON HUENCHUMIL"/>
    <s v="El Campanario #10197"/>
    <s v="La Florida"/>
    <x v="0"/>
    <s v="Cumple"/>
    <s v="Cumple"/>
    <s v="No Aplica"/>
    <s v="No Aplica"/>
    <s v="Cumple"/>
    <s v="Cumple"/>
    <s v="No"/>
    <s v="S/N"/>
    <s v="S/N"/>
    <s v="No Aplica"/>
    <s v="No Aplica"/>
    <s v="No Aplica"/>
    <s v="Cumple Parcialmente"/>
    <s v="Cumple Parcialmente"/>
    <s v="1-Cliente no se encuentra en domicilio 2-Suministro electrico normal en sector"/>
    <x v="10"/>
    <x v="0"/>
    <x v="1"/>
    <x v="1"/>
    <n v="0.5"/>
    <n v="0.5"/>
    <n v="0.5"/>
    <n v="0.5"/>
    <n v="0.5"/>
    <n v="0.5"/>
    <n v="0.25"/>
    <n v="0.25"/>
    <n v="0.5"/>
    <n v="0.17499999999999999"/>
    <n v="0.17499999999999999"/>
    <n v="0.87"/>
    <x v="0"/>
  </r>
  <r>
    <s v="2224744"/>
    <s v="207508022023135538"/>
    <s v="DF20227587678"/>
    <x v="262"/>
    <x v="286"/>
    <s v="AARON HUENCHUMIL"/>
    <s v="El Arreo #1477"/>
    <s v="La Florid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4739"/>
    <s v="207508022023134732"/>
    <s v="DF20227576203"/>
    <x v="262"/>
    <x v="295"/>
    <s v="AARON HUENCHUMIL"/>
    <s v="El Maestro #11416"/>
    <s v="La Florida"/>
    <x v="0"/>
    <s v="Cumple"/>
    <s v="Cumple"/>
    <s v="No Aplica"/>
    <s v="No Aplica"/>
    <s v="Cumple"/>
    <s v="Cumple"/>
    <s v="No"/>
    <s v="S/N"/>
    <s v="S/N"/>
    <s v="No Aplica"/>
    <s v="No Aplica"/>
    <s v="No Aplica"/>
    <s v="Cumple"/>
    <s v="Cumple"/>
    <s v="1-Poste B.T ya se encuentra normalizado  2-Suministro electrico normal en sector"/>
    <x v="10"/>
    <x v="0"/>
    <x v="1"/>
    <x v="1"/>
    <n v="0.5"/>
    <n v="0.5"/>
    <n v="0.5"/>
    <n v="0.5"/>
    <n v="0.5"/>
    <n v="0.5"/>
    <n v="0.25"/>
    <n v="0.25"/>
    <n v="0.5"/>
    <n v="0.5"/>
    <n v="0.5"/>
    <n v="1"/>
    <x v="0"/>
  </r>
  <r>
    <s v="2224726"/>
    <s v="207508022023133307"/>
    <s v="DF20227570306"/>
    <x v="262"/>
    <x v="280"/>
    <s v="AARON HUENCHUMIL"/>
    <s v="Entre Isla #11592"/>
    <s v="La Florida"/>
    <x v="0"/>
    <s v="Cumple"/>
    <s v="Cumple"/>
    <s v="No Aplica"/>
    <s v="No Aplica"/>
    <s v="Cumple"/>
    <s v="Cumple"/>
    <s v="No"/>
    <s v="S/N"/>
    <s v="S/N"/>
    <s v="No Aplica"/>
    <s v="No Aplica"/>
    <s v="No Aplica"/>
    <s v="Cumple"/>
    <s v="Cumple"/>
    <s v="1-Sector conflictivo"/>
    <x v="10"/>
    <x v="0"/>
    <x v="1"/>
    <x v="1"/>
    <n v="0.5"/>
    <n v="0.5"/>
    <n v="0.5"/>
    <n v="0.5"/>
    <n v="0.5"/>
    <n v="0.5"/>
    <n v="0.25"/>
    <n v="0.25"/>
    <n v="0.5"/>
    <n v="0.5"/>
    <n v="0.5"/>
    <n v="1"/>
    <x v="0"/>
  </r>
  <r>
    <s v="2224725"/>
    <s v="207508022023132723"/>
    <s v="DF20227564667"/>
    <x v="262"/>
    <x v="274"/>
    <s v="AARON HUENCHUMIL"/>
    <s v="El Caramuzal #11686"/>
    <s v="La Florida"/>
    <x v="0"/>
    <s v="Cumple"/>
    <s v="Cumple"/>
    <s v="Cumple"/>
    <s v="Cumple"/>
    <s v="Cumple"/>
    <s v="Cumple"/>
    <s v="No"/>
    <s v="S/N"/>
    <s v="S/N"/>
    <s v="No Aplica"/>
    <s v="No Aplica"/>
    <s v="No Aplica"/>
    <s v="Cumple"/>
    <s v="Cumple"/>
    <s v="1-Sector conflictivo"/>
    <x v="10"/>
    <x v="0"/>
    <x v="1"/>
    <x v="1"/>
    <n v="0.5"/>
    <n v="0.5"/>
    <n v="0.5"/>
    <n v="0.5"/>
    <n v="0.5"/>
    <n v="0.5"/>
    <n v="0.25"/>
    <n v="0.25"/>
    <n v="0.5"/>
    <n v="0.5"/>
    <n v="0.5"/>
    <n v="1"/>
    <x v="0"/>
  </r>
  <r>
    <s v="2226044"/>
    <s v="207509022023160933"/>
    <s v="DF20227566328"/>
    <x v="263"/>
    <x v="275"/>
    <s v="AARON HUENCHUMIL"/>
    <s v="Eduardo Allert #6564"/>
    <s v="La Reina"/>
    <x v="0"/>
    <s v="Cumple"/>
    <s v="Cumple"/>
    <s v="No Aplica"/>
    <s v="No Aplica"/>
    <s v="Cumple"/>
    <s v="Cumple"/>
    <s v="Si"/>
    <s v="S/N"/>
    <s v="S/N"/>
    <s v="Cumple"/>
    <s v="Cumple"/>
    <s v="Cumple"/>
    <s v="Cumple"/>
    <s v="Cumple"/>
    <s v="1-Cliente muy conforme con atencion de cuadrilla  2-Suministro electrico normalizado"/>
    <x v="10"/>
    <x v="0"/>
    <x v="1"/>
    <x v="1"/>
    <n v="0.5"/>
    <n v="0.5"/>
    <n v="0.5"/>
    <n v="0.5"/>
    <n v="0.5"/>
    <n v="0.5"/>
    <n v="0.25"/>
    <n v="0.25"/>
    <n v="0.5"/>
    <n v="0.5"/>
    <n v="0.5"/>
    <n v="1"/>
    <x v="0"/>
  </r>
  <r>
    <s v="2226036"/>
    <s v="207509022023155512"/>
    <s v="DF20227574860"/>
    <x v="263"/>
    <x v="287"/>
    <s v="AARON HUENCHUMIL"/>
    <s v="Carlos Nazarit #51"/>
    <s v="La Reina"/>
    <x v="0"/>
    <s v="Cumple"/>
    <s v="Cumple"/>
    <s v="No Aplica"/>
    <s v="No Aplica"/>
    <s v="Cumple"/>
    <s v="Cumple"/>
    <s v="No"/>
    <s v="S/N"/>
    <s v="S/N"/>
    <s v="No Aplica"/>
    <s v="No Aplica"/>
    <s v="No Aplica"/>
    <s v="Cumple"/>
    <s v="Cumple"/>
    <s v="1-TD 3238 se encuentra normalizado  2-Suministro electrico normal en sector"/>
    <x v="10"/>
    <x v="0"/>
    <x v="1"/>
    <x v="1"/>
    <n v="0.5"/>
    <n v="0.5"/>
    <n v="0.5"/>
    <n v="0.5"/>
    <n v="0.5"/>
    <n v="0.5"/>
    <n v="0.25"/>
    <n v="0.25"/>
    <n v="0.5"/>
    <n v="0.5"/>
    <n v="0.5"/>
    <n v="1"/>
    <x v="0"/>
  </r>
  <r>
    <s v="2226032"/>
    <s v="207509022023155141"/>
    <s v="DF20227567995"/>
    <x v="263"/>
    <x v="284"/>
    <s v="AARON HUENCHUMIL"/>
    <s v="Carlos Nazarit #81"/>
    <s v="La Rein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6024"/>
    <s v="207509022023154410"/>
    <s v="DF20227567345"/>
    <x v="263"/>
    <x v="276"/>
    <s v="AARON HUENCHUMIL"/>
    <s v="Carlos Nazarit # 81"/>
    <s v="La Reina"/>
    <x v="0"/>
    <s v="Cumple"/>
    <s v="Cumple"/>
    <s v="No Aplica"/>
    <s v="No Aplica"/>
    <s v="Cumple"/>
    <s v="Cumple"/>
    <s v="No"/>
    <s v="S/N"/>
    <s v="S/N"/>
    <s v="No Aplica"/>
    <s v="No Aplica"/>
    <s v="No Aplica"/>
    <s v="Cumple"/>
    <s v="Cumple"/>
    <s v="1-TD 3238 se encuentra en servicio  2-Suministro electrico normalizado en sector"/>
    <x v="10"/>
    <x v="0"/>
    <x v="1"/>
    <x v="1"/>
    <n v="0.5"/>
    <n v="0.5"/>
    <n v="0.5"/>
    <n v="0.5"/>
    <n v="0.5"/>
    <n v="0.5"/>
    <n v="0.25"/>
    <n v="0.25"/>
    <n v="0.5"/>
    <n v="0.5"/>
    <n v="0.5"/>
    <n v="1"/>
    <x v="0"/>
  </r>
  <r>
    <s v="2226021"/>
    <s v="207509022023154010"/>
    <s v="DF20227577025"/>
    <x v="263"/>
    <x v="291"/>
    <s v="AARON HUENCHUMIL"/>
    <s v="Carlos Nazarit #125"/>
    <s v="La Reina"/>
    <x v="0"/>
    <s v="Cumple"/>
    <s v="Cumple"/>
    <s v="No Aplica"/>
    <s v="No Aplica"/>
    <s v="Cumple"/>
    <s v="Cumple"/>
    <s v="No"/>
    <s v="S/N"/>
    <s v="S/N"/>
    <s v="No Aplica"/>
    <s v="No Aplica"/>
    <s v="No Aplica"/>
    <s v="Cumple"/>
    <s v="Cumple"/>
    <s v="1-TD 3238 se encuentra normalizado"/>
    <x v="10"/>
    <x v="0"/>
    <x v="1"/>
    <x v="1"/>
    <n v="0.5"/>
    <n v="0.5"/>
    <n v="0.5"/>
    <n v="0.5"/>
    <n v="0.5"/>
    <n v="0.5"/>
    <n v="0.25"/>
    <n v="0.25"/>
    <n v="0.5"/>
    <n v="0.5"/>
    <n v="0.5"/>
    <n v="1"/>
    <x v="0"/>
  </r>
  <r>
    <s v="2226018"/>
    <s v="207509022023153551"/>
    <s v="DF20227574247"/>
    <x v="263"/>
    <x v="287"/>
    <s v="AARON HUENCHUMIL"/>
    <s v="Carlos Nazarit #386"/>
    <s v="La Reina"/>
    <x v="0"/>
    <s v="Cumple"/>
    <s v="Cumple"/>
    <s v="No Cumple"/>
    <s v="No Cumple"/>
    <s v="Cumple"/>
    <s v="Cumple"/>
    <s v="No"/>
    <s v="S/N"/>
    <s v="S/N"/>
    <s v="No Aplica"/>
    <s v="No Aplica"/>
    <s v="No Aplica"/>
    <s v="Cumple"/>
    <s v="Cumple"/>
    <s v="1-TD 3238 se encuentra normalizado  2-No declara codigo de material utilizado, pero si describe su uso"/>
    <x v="10"/>
    <x v="0"/>
    <x v="1"/>
    <x v="1"/>
    <n v="0.5"/>
    <n v="0.5"/>
    <n v="0"/>
    <n v="0"/>
    <n v="0.5"/>
    <n v="0.5"/>
    <n v="0.25"/>
    <n v="0.25"/>
    <n v="0.5"/>
    <n v="0.5"/>
    <n v="0.5"/>
    <n v="0.7"/>
    <x v="0"/>
  </r>
  <r>
    <s v="2226010"/>
    <s v="207509022023152845"/>
    <s v="DF20227567889"/>
    <x v="263"/>
    <x v="284"/>
    <s v="AARON HUENCHUMIL"/>
    <s v="Drina #282"/>
    <s v="La Reina"/>
    <x v="0"/>
    <s v="Cumple"/>
    <s v="Cumple"/>
    <s v="No Aplica"/>
    <s v="No Aplica"/>
    <s v="Cumple"/>
    <s v="Cumple"/>
    <s v="No"/>
    <s v="S/N"/>
    <s v="S/N"/>
    <s v="No Aplica"/>
    <s v="No Aplica"/>
    <s v="No Aplica"/>
    <s v="Cumple"/>
    <s v="Cumple"/>
    <s v="1-TD 3238 se encuentra en servicio  2-Suministro electrico normal en sector"/>
    <x v="10"/>
    <x v="0"/>
    <x v="1"/>
    <x v="1"/>
    <n v="0.5"/>
    <n v="0.5"/>
    <n v="0.5"/>
    <n v="0.5"/>
    <n v="0.5"/>
    <n v="0.5"/>
    <n v="0.25"/>
    <n v="0.25"/>
    <n v="0.5"/>
    <n v="0.5"/>
    <n v="0.5"/>
    <n v="1"/>
    <x v="0"/>
  </r>
  <r>
    <s v="2225994"/>
    <s v="207509022023151745"/>
    <s v="DF20227571243"/>
    <x v="263"/>
    <x v="271"/>
    <s v="AARON HUENCHUMIL"/>
    <s v="Carlos Mondaca #557"/>
    <s v="La Reina"/>
    <x v="0"/>
    <s v="Cumple"/>
    <s v="Cumple"/>
    <s v="No Cumple"/>
    <s v="No Cumple"/>
    <s v="Cumple"/>
    <s v="Cumple"/>
    <s v="No"/>
    <s v="S/N"/>
    <s v="S/N"/>
    <s v="No Aplica"/>
    <s v="No Aplica"/>
    <s v="No Aplica"/>
    <s v="Cumple"/>
    <s v="Cumple"/>
    <s v="1-Cliente no se encuentra en domicilio  2-No declara codigo de materil utilizado, ni tampoco describe su uso"/>
    <x v="10"/>
    <x v="0"/>
    <x v="1"/>
    <x v="1"/>
    <n v="0.5"/>
    <n v="0.5"/>
    <n v="0"/>
    <n v="0"/>
    <n v="0.5"/>
    <n v="0.5"/>
    <n v="0.25"/>
    <n v="0.25"/>
    <n v="0.5"/>
    <n v="0.5"/>
    <n v="0.5"/>
    <n v="0.7"/>
    <x v="0"/>
  </r>
  <r>
    <s v="2225981"/>
    <s v="207509022023150236"/>
    <s v="DF20227576065"/>
    <x v="263"/>
    <x v="295"/>
    <s v="AARON HUENCHUMIL"/>
    <s v="Francisco de Villagra #6380 Casa G"/>
    <s v="La Rein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5969"/>
    <s v="207509022023144024"/>
    <s v="DF20227573997"/>
    <x v="263"/>
    <x v="272"/>
    <s v="AARON HUENCHUMIL"/>
    <s v="Dragones de la Reina #775B"/>
    <s v="La Rein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5960"/>
    <s v="207509022023142355"/>
    <s v="DF20227579438"/>
    <x v="263"/>
    <x v="289"/>
    <s v="AARON HUENCHUMIL"/>
    <s v="Fidias #649"/>
    <s v="La Reina"/>
    <x v="0"/>
    <s v="Cumple"/>
    <s v="Cumple"/>
    <s v="No Aplica"/>
    <s v="No Aplica"/>
    <s v="Cumple"/>
    <s v="Cumple"/>
    <s v="Si"/>
    <s v="S/N"/>
    <s v="S/N"/>
    <s v="Cumple"/>
    <s v="Cumple"/>
    <s v="Cumple"/>
    <s v="Cumple"/>
    <s v="Cumple"/>
    <s v="1-Cliente confirma via citofono encontrarae con suministro electrico despues de visita de tecnicos"/>
    <x v="10"/>
    <x v="0"/>
    <x v="1"/>
    <x v="1"/>
    <n v="0.5"/>
    <n v="0.5"/>
    <n v="0.5"/>
    <n v="0.5"/>
    <n v="0.5"/>
    <n v="0.5"/>
    <n v="0.25"/>
    <n v="0.25"/>
    <n v="0.5"/>
    <n v="0.5"/>
    <n v="0.5"/>
    <n v="1"/>
    <x v="0"/>
  </r>
  <r>
    <s v="2225957"/>
    <s v="207509022023141851"/>
    <s v="DF20227579471"/>
    <x v="263"/>
    <x v="289"/>
    <s v="AARON HUENCHUMIL"/>
    <s v="Fidias #663"/>
    <s v="La Rein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5954"/>
    <s v="207509022023140920"/>
    <s v="DF20227577094"/>
    <x v="263"/>
    <x v="291"/>
    <s v="AARON HUENCHUMIL"/>
    <s v="Francisco de Villagra #6786"/>
    <s v="La Reina"/>
    <x v="0"/>
    <s v="Cumple"/>
    <s v="Cumple"/>
    <s v="No Aplica"/>
    <s v="No Aplica"/>
    <s v="Cumple"/>
    <s v="Cumple"/>
    <s v="Si"/>
    <s v="S/N"/>
    <s v="S/N"/>
    <s v="No Aplica"/>
    <s v="No Aplica"/>
    <s v="No Aplica"/>
    <s v="Cumple Mayormente"/>
    <s v="Cumple"/>
    <s v="1-Cliente si se encuentra en domicilio, pero no atiende"/>
    <x v="10"/>
    <x v="0"/>
    <x v="1"/>
    <x v="1"/>
    <n v="0.5"/>
    <n v="0.5"/>
    <n v="0.5"/>
    <n v="0.5"/>
    <n v="0.5"/>
    <n v="0.5"/>
    <n v="0.25"/>
    <n v="0.25"/>
    <n v="0.5"/>
    <n v="0.32500000000000001"/>
    <n v="0.5"/>
    <n v="0.96500000000000008"/>
    <x v="0"/>
  </r>
  <r>
    <s v="2225951"/>
    <s v="207509022023140157"/>
    <s v="DF20227581493"/>
    <x v="263"/>
    <x v="296"/>
    <s v="AARON HUENCHUMIL"/>
    <s v="Francisco de Villagra #6793"/>
    <s v="La Reina"/>
    <x v="0"/>
    <s v="Cumple"/>
    <s v="Cumple"/>
    <s v="Cumple"/>
    <s v="Cumple"/>
    <s v="Cumple"/>
    <s v="Cumple"/>
    <s v="No"/>
    <s v="S/N"/>
    <s v="S/N"/>
    <s v="No Aplica"/>
    <s v="No Aplica"/>
    <s v="No Aplica"/>
    <s v="Cumple"/>
    <s v="Cumple"/>
    <s v="1-Cliente no se encuentra en domicilio  2-Acometida trifasica se encuentra en apoyada en red telecomunicaciones"/>
    <x v="10"/>
    <x v="0"/>
    <x v="1"/>
    <x v="1"/>
    <n v="0.5"/>
    <n v="0.5"/>
    <n v="0.5"/>
    <n v="0.5"/>
    <n v="0.5"/>
    <n v="0.5"/>
    <n v="0.25"/>
    <n v="0.25"/>
    <n v="0.5"/>
    <n v="0.5"/>
    <n v="0.5"/>
    <n v="1"/>
    <x v="0"/>
  </r>
  <r>
    <s v="2225943"/>
    <s v="207509022023134416"/>
    <s v="DF20227566356"/>
    <x v="263"/>
    <x v="275"/>
    <s v="AARON HUENCHUMIL"/>
    <s v="Blest Gana #5919"/>
    <s v="La Reina"/>
    <x v="0"/>
    <s v="Cumple"/>
    <s v="Cumple"/>
    <s v="No Aplica"/>
    <s v="No Aplica"/>
    <s v="Cumple"/>
    <s v="Cumple"/>
    <s v="No"/>
    <s v="S/N"/>
    <s v="S/N"/>
    <s v="No Aplica"/>
    <s v="No Aplica"/>
    <s v="No Aplica"/>
    <s v="Cumple"/>
    <s v="Cumple"/>
    <s v="1-TD 13229 se encuentra normalizado a la fecha"/>
    <x v="10"/>
    <x v="0"/>
    <x v="1"/>
    <x v="1"/>
    <n v="0.5"/>
    <n v="0.5"/>
    <n v="0.5"/>
    <n v="0.5"/>
    <n v="0.5"/>
    <n v="0.5"/>
    <n v="0.25"/>
    <n v="0.25"/>
    <n v="0.5"/>
    <n v="0.5"/>
    <n v="0.5"/>
    <n v="1"/>
    <x v="0"/>
  </r>
  <r>
    <s v="2225938"/>
    <s v="207509022023133343"/>
    <s v="DF20227567971"/>
    <x v="263"/>
    <x v="284"/>
    <s v="AARON HUENCHUMIL"/>
    <s v="Blest Gana #5903 S/C"/>
    <s v="La Reina"/>
    <x v="0"/>
    <s v="Cumple"/>
    <s v="Cumple"/>
    <s v="No Aplica"/>
    <s v="No Aplica"/>
    <s v="Cumple"/>
    <s v="Cumple"/>
    <s v="No"/>
    <s v="S/N"/>
    <s v="S/N"/>
    <s v="No Aplica"/>
    <s v="No Aplica"/>
    <s v="No Aplica"/>
    <s v="Cumple"/>
    <s v="Cumple"/>
    <s v="1-Cliente no se encuebtra en domicilio"/>
    <x v="10"/>
    <x v="0"/>
    <x v="1"/>
    <x v="1"/>
    <n v="0.5"/>
    <n v="0.5"/>
    <n v="0.5"/>
    <n v="0.5"/>
    <n v="0.5"/>
    <n v="0.5"/>
    <n v="0.25"/>
    <n v="0.25"/>
    <n v="0.5"/>
    <n v="0.5"/>
    <n v="0.5"/>
    <n v="1"/>
    <x v="0"/>
  </r>
  <r>
    <s v="2225935"/>
    <s v="207509022023132859"/>
    <s v="DF20227570461"/>
    <x v="263"/>
    <x v="280"/>
    <s v="AARON HUENCHUMIL"/>
    <s v="Blest Gana #5903 casa J"/>
    <s v="La Reina"/>
    <x v="0"/>
    <s v="Cumple"/>
    <s v="Cumple"/>
    <s v="No Aplica"/>
    <s v="No Aplica"/>
    <s v="Cumple"/>
    <s v="Cumple"/>
    <s v="No"/>
    <s v="S/N"/>
    <s v="S/N"/>
    <s v="No Aplica"/>
    <s v="No Aplica"/>
    <s v="No Aplica"/>
    <s v="Cumple"/>
    <s v="Cumple"/>
    <s v="1-Cliente no se encuentra en domicilio  2-Suministro electrico normalizado en sector"/>
    <x v="10"/>
    <x v="0"/>
    <x v="1"/>
    <x v="1"/>
    <n v="0.5"/>
    <n v="0.5"/>
    <n v="0.5"/>
    <n v="0.5"/>
    <n v="0.5"/>
    <n v="0.5"/>
    <n v="0.25"/>
    <n v="0.25"/>
    <n v="0.5"/>
    <n v="0.5"/>
    <n v="0.5"/>
    <n v="1"/>
    <x v="0"/>
  </r>
  <r>
    <s v="2225908"/>
    <s v="207509022023132220"/>
    <s v="DF20227566446"/>
    <x v="263"/>
    <x v="275"/>
    <s v="AARON HUENCHUMIL"/>
    <s v="Blest Gana #5821"/>
    <s v="La Reina"/>
    <x v="0"/>
    <s v="Cumple"/>
    <s v="Cumple"/>
    <s v="No Aplica"/>
    <s v="No Aplica"/>
    <s v="Cumple"/>
    <s v="Cumple"/>
    <s v="No"/>
    <s v="S/N"/>
    <s v="S/N"/>
    <s v="No Aplica"/>
    <s v="No Aplica"/>
    <s v="No Aplica"/>
    <s v="Cumple"/>
    <s v="Cumple"/>
    <s v="1-Cliente no se encuentra en domicilio 2-Suministro electrico normal en sector"/>
    <x v="10"/>
    <x v="0"/>
    <x v="1"/>
    <x v="1"/>
    <n v="0.5"/>
    <n v="0.5"/>
    <n v="0.5"/>
    <n v="0.5"/>
    <n v="0.5"/>
    <n v="0.5"/>
    <n v="0.25"/>
    <n v="0.25"/>
    <n v="0.5"/>
    <n v="0.5"/>
    <n v="0.5"/>
    <n v="1"/>
    <x v="0"/>
  </r>
  <r>
    <s v="2225901"/>
    <s v="207509022023130820"/>
    <s v="DF20227567343"/>
    <x v="263"/>
    <x v="276"/>
    <s v="AARON HUENCHUMIL"/>
    <s v="Helsinski #5825"/>
    <s v="La Rein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8149"/>
    <s v="207510022023163252"/>
    <s v="DF20227559324"/>
    <x v="264"/>
    <x v="282"/>
    <s v="AARON HUENCHUMIL"/>
    <s v="La Forja #8710"/>
    <s v="La Reina"/>
    <x v="0"/>
    <s v="Cumple"/>
    <s v="Cumple"/>
    <s v="Cumple"/>
    <s v="Cumple"/>
    <s v="Cumple"/>
    <s v="Cumple"/>
    <s v="No"/>
    <s v="S/N"/>
    <s v="S/N"/>
    <s v="No Aplica"/>
    <s v="No Aplica"/>
    <s v="No Aplica"/>
    <s v="Cumple"/>
    <s v="Cumple"/>
    <s v="1-Suministro electrico normalizado"/>
    <x v="10"/>
    <x v="0"/>
    <x v="1"/>
    <x v="1"/>
    <n v="0.5"/>
    <n v="0.5"/>
    <n v="0.5"/>
    <n v="0.5"/>
    <n v="0.5"/>
    <n v="0.5"/>
    <n v="0.25"/>
    <n v="0.25"/>
    <n v="0.5"/>
    <n v="0.5"/>
    <n v="0.5"/>
    <n v="1"/>
    <x v="0"/>
  </r>
  <r>
    <s v="2228140"/>
    <s v="207510022023161910"/>
    <s v="DF20227560123"/>
    <x v="264"/>
    <x v="282"/>
    <s v="AARON HUENCHUMIL"/>
    <s v="Jorge Alessandri #514"/>
    <s v="La Reina"/>
    <x v="0"/>
    <s v="Cumple"/>
    <s v="Cumple"/>
    <s v="No Aplica"/>
    <s v="No Aplica"/>
    <s v="Cumple"/>
    <s v="Cumple"/>
    <s v="No"/>
    <s v="S/N"/>
    <s v="S/N"/>
    <s v="No Aplica"/>
    <s v="No Aplica"/>
    <s v="No Aplica"/>
    <s v="Cumple"/>
    <s v="Cumple"/>
    <s v="1-Se llama por citofono, no hay respuesta 2-Suministro electrico normal en sector"/>
    <x v="10"/>
    <x v="0"/>
    <x v="1"/>
    <x v="1"/>
    <n v="0.5"/>
    <n v="0.5"/>
    <n v="0.5"/>
    <n v="0.5"/>
    <n v="0.5"/>
    <n v="0.5"/>
    <n v="0.25"/>
    <n v="0.25"/>
    <n v="0.5"/>
    <n v="0.5"/>
    <n v="0.5"/>
    <n v="1"/>
    <x v="0"/>
  </r>
  <r>
    <s v="2228136"/>
    <s v="207510022023161305"/>
    <s v="DF20227563171"/>
    <x v="264"/>
    <x v="285"/>
    <s v="AARON HUENCHUMIL"/>
    <s v="Jorge Alessandri #514"/>
    <s v="La Reina"/>
    <x v="0"/>
    <s v="Cumple"/>
    <s v="Cumple"/>
    <s v="No Cumple"/>
    <s v="No Cumple"/>
    <s v="Cumple"/>
    <s v="Cumple"/>
    <s v="No"/>
    <s v="S/N"/>
    <s v="S/N"/>
    <s v="No Aplica"/>
    <s v="No Aplica"/>
    <s v="No Aplica"/>
    <s v="Cumple"/>
    <s v="Cumple"/>
    <s v="1-PPF 57130 se encuentra normalizado  2-No declara codigo de material utilizado"/>
    <x v="10"/>
    <x v="0"/>
    <x v="1"/>
    <x v="1"/>
    <n v="0.5"/>
    <n v="0.5"/>
    <n v="0"/>
    <n v="0"/>
    <n v="0.5"/>
    <n v="0.5"/>
    <n v="0.25"/>
    <n v="0.25"/>
    <n v="0.5"/>
    <n v="0.5"/>
    <n v="0.5"/>
    <n v="0.7"/>
    <x v="0"/>
  </r>
  <r>
    <s v="2228126"/>
    <s v="207510022023155603"/>
    <s v="DF20227574253"/>
    <x v="264"/>
    <x v="287"/>
    <s v="AARON HUENCHUMIL"/>
    <s v="Las 3 Pascuales #326"/>
    <s v="La Rein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8112"/>
    <s v="207510022023154054"/>
    <s v="DF20227585882"/>
    <x v="264"/>
    <x v="293"/>
    <s v="AARON HUENCHUMIL"/>
    <s v="Jose Zapiola #8540"/>
    <s v="La Reina"/>
    <x v="0"/>
    <s v="Cumple"/>
    <s v="Cumple"/>
    <s v="No Aplica"/>
    <s v="No Aplica"/>
    <s v="Cumple"/>
    <s v="Cumple"/>
    <s v="No"/>
    <s v="S/N"/>
    <s v="S/N"/>
    <s v="No Aplica"/>
    <s v="No Aplica"/>
    <s v="No Aplica"/>
    <s v="Cumple"/>
    <s v="Cumple"/>
    <s v="1-Numeracion correcta es: #8587  2-Cliente no se encuentra en domicilio"/>
    <x v="10"/>
    <x v="0"/>
    <x v="1"/>
    <x v="1"/>
    <n v="0.5"/>
    <n v="0.5"/>
    <n v="0.5"/>
    <n v="0.5"/>
    <n v="0.5"/>
    <n v="0.5"/>
    <n v="0.25"/>
    <n v="0.25"/>
    <n v="0.5"/>
    <n v="0.5"/>
    <n v="0.5"/>
    <n v="1"/>
    <x v="0"/>
  </r>
  <r>
    <s v="2228109"/>
    <s v="207510022023153523"/>
    <s v="DF20227585827"/>
    <x v="264"/>
    <x v="293"/>
    <s v="AARON HUENCHUMIL"/>
    <s v="Jose Zapiola #8540"/>
    <s v="La Reina"/>
    <x v="0"/>
    <s v="Cumple"/>
    <s v="Cumple"/>
    <s v="No Aplica"/>
    <s v="No Aplica"/>
    <s v="Cumple"/>
    <s v="Cumple"/>
    <s v="Si"/>
    <s v="S/N"/>
    <s v="S/N"/>
    <s v="Cumple"/>
    <s v="Cumple"/>
    <s v="Cumple"/>
    <s v="Cumple Mayormente"/>
    <s v="Cumple"/>
    <s v="1-Cliente confirma que tenian una falla electrica interna"/>
    <x v="10"/>
    <x v="0"/>
    <x v="1"/>
    <x v="1"/>
    <n v="0.5"/>
    <n v="0.5"/>
    <n v="0.5"/>
    <n v="0.5"/>
    <n v="0.5"/>
    <n v="0.5"/>
    <n v="0.25"/>
    <n v="0.25"/>
    <n v="0.5"/>
    <n v="0.32500000000000001"/>
    <n v="0.5"/>
    <n v="0.96500000000000008"/>
    <x v="0"/>
  </r>
  <r>
    <s v="2228078"/>
    <s v="207510022023150217"/>
    <s v="DF20227587637"/>
    <x v="264"/>
    <x v="286"/>
    <s v="AARON HUENCHUMIL"/>
    <s v="Jose Zapiola #7972 C/D"/>
    <s v="La Reina"/>
    <x v="0"/>
    <s v="Cumple"/>
    <s v="Cumple"/>
    <s v="Cumple"/>
    <s v="Cumple"/>
    <s v="Cumple"/>
    <s v="Cumple"/>
    <s v="Si"/>
    <s v="S/N"/>
    <s v="S/N"/>
    <s v="Cumple"/>
    <s v="Cumple"/>
    <s v="Cumple"/>
    <s v="Cumple"/>
    <s v="Cumple"/>
    <s v="1-Cliente confirma via citofono encontrarse con suministro electrico normalizado despues de visita de tecnicos"/>
    <x v="10"/>
    <x v="0"/>
    <x v="1"/>
    <x v="1"/>
    <n v="0.5"/>
    <n v="0.5"/>
    <n v="0.5"/>
    <n v="0.5"/>
    <n v="0.5"/>
    <n v="0.5"/>
    <n v="0.25"/>
    <n v="0.25"/>
    <n v="0.5"/>
    <n v="0.5"/>
    <n v="0.5"/>
    <n v="1"/>
    <x v="0"/>
  </r>
  <r>
    <s v="2228069"/>
    <s v="207510022023144707"/>
    <s v="DF20227566858"/>
    <x v="264"/>
    <x v="276"/>
    <s v="AARON HUENCHUMIL"/>
    <s v="Gibraltar #7435 C/A"/>
    <s v="La Reina"/>
    <x v="0"/>
    <s v="Cumple"/>
    <s v="Cumple"/>
    <s v="No Aplica"/>
    <s v="No Aplica"/>
    <s v="Cumple"/>
    <s v="Cumple"/>
    <s v="No"/>
    <s v="S/N"/>
    <s v="S/N"/>
    <s v="No Aplica"/>
    <s v="No Aplica"/>
    <s v="No Aplica"/>
    <s v="Cumple Parcialmente"/>
    <s v="Cumple Parcialmente"/>
    <s v="1-Cliente no se encuentra en domicilio"/>
    <x v="10"/>
    <x v="0"/>
    <x v="1"/>
    <x v="1"/>
    <n v="0.5"/>
    <n v="0.5"/>
    <n v="0.5"/>
    <n v="0.5"/>
    <n v="0.5"/>
    <n v="0.5"/>
    <n v="0.25"/>
    <n v="0.25"/>
    <n v="0.5"/>
    <n v="0.17499999999999999"/>
    <n v="0.17499999999999999"/>
    <n v="0.87"/>
    <x v="0"/>
  </r>
  <r>
    <s v="2228062"/>
    <s v="207510022023143807"/>
    <s v="DF20227572173"/>
    <x v="264"/>
    <x v="271"/>
    <s v="AARON HUENCHUMIL"/>
    <s v="Gibraltar #7380 C/B"/>
    <s v="La Reina"/>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8056"/>
    <s v="207510022023141930"/>
    <s v="DF20227565231"/>
    <x v="264"/>
    <x v="275"/>
    <s v="AARON HUENCHUMIL"/>
    <s v="Jose Arrieta #6374 C/A"/>
    <s v="La Rein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8049"/>
    <s v="207510022023140448"/>
    <s v="DF20227566179"/>
    <x v="264"/>
    <x v="275"/>
    <s v="AARON HUENCHUMIL"/>
    <s v="Jose Arrieta #6632 C/C"/>
    <s v="La Reina"/>
    <x v="0"/>
    <s v="Cumple"/>
    <s v="Cumple"/>
    <s v="No Aplica"/>
    <s v="No Aplica"/>
    <s v="Cumple"/>
    <s v="Cumple"/>
    <s v="Si"/>
    <s v="S/N"/>
    <s v="S/N"/>
    <s v="No Aplica"/>
    <s v="No Aplica"/>
    <s v="No Aplica"/>
    <s v="Cumple"/>
    <s v="Cumple"/>
    <s v="1-Cliente llamaba por cableado de telecomunicaciones en piso, pensando que eran electricos"/>
    <x v="10"/>
    <x v="0"/>
    <x v="1"/>
    <x v="1"/>
    <n v="0.5"/>
    <n v="0.5"/>
    <n v="0.5"/>
    <n v="0.5"/>
    <n v="0.5"/>
    <n v="0.5"/>
    <n v="0.25"/>
    <n v="0.25"/>
    <n v="0.5"/>
    <n v="0.5"/>
    <n v="0.5"/>
    <n v="1"/>
    <x v="0"/>
  </r>
  <r>
    <s v="2228038"/>
    <s v="207510022023133147"/>
    <s v="DF20227562114"/>
    <x v="264"/>
    <x v="277"/>
    <s v="AARON HUENCHUMIL"/>
    <s v="Bramante #690"/>
    <s v="La Reina"/>
    <x v="0"/>
    <s v="Cumple"/>
    <s v="Cumple"/>
    <s v="No Aplica"/>
    <s v="No Aplica"/>
    <s v="Cumple"/>
    <s v="Cumple"/>
    <s v="Si"/>
    <s v="Viviana Espinoza"/>
    <s v="S/N"/>
    <s v="Cumple"/>
    <s v="Cumple"/>
    <s v="Cumple"/>
    <s v="Cumple"/>
    <s v="Cumple"/>
    <s v="1-Cliente con suministro electrico normalizado"/>
    <x v="10"/>
    <x v="0"/>
    <x v="1"/>
    <x v="1"/>
    <n v="0.5"/>
    <n v="0.5"/>
    <n v="0.5"/>
    <n v="0.5"/>
    <n v="0.5"/>
    <n v="0.5"/>
    <n v="0.25"/>
    <n v="0.25"/>
    <n v="0.5"/>
    <n v="0.5"/>
    <n v="0.5"/>
    <n v="1"/>
    <x v="0"/>
  </r>
  <r>
    <s v="2228037"/>
    <s v="207510022023132819"/>
    <s v="DF20227577020"/>
    <x v="264"/>
    <x v="291"/>
    <s v="AARON HUENCHUMIL"/>
    <s v="Bramante #690"/>
    <s v="La Reina"/>
    <x v="0"/>
    <s v="Cumple"/>
    <s v="Cumple"/>
    <s v="No Aplica"/>
    <s v="No Aplica"/>
    <s v="Cumple"/>
    <s v="Cumple"/>
    <s v="Si"/>
    <s v="Viviana Espinoza"/>
    <s v="S/N"/>
    <s v="Cumple"/>
    <s v="Cumple"/>
    <s v="Cumple"/>
    <s v="Cumple"/>
    <s v="Cumple"/>
    <s v="1-Cliente con suministro electrico normalizado"/>
    <x v="10"/>
    <x v="0"/>
    <x v="1"/>
    <x v="1"/>
    <n v="0.5"/>
    <n v="0.5"/>
    <n v="0.5"/>
    <n v="0.5"/>
    <n v="0.5"/>
    <n v="0.5"/>
    <n v="0.25"/>
    <n v="0.25"/>
    <n v="0.5"/>
    <n v="0.5"/>
    <n v="0.5"/>
    <n v="1"/>
    <x v="0"/>
  </r>
  <r>
    <s v="2227892"/>
    <s v="207510022023130239"/>
    <s v="DF20227564255"/>
    <x v="264"/>
    <x v="274"/>
    <s v="AARON HUENCHUMIL"/>
    <s v="Blest Gana #6825 casa E"/>
    <s v="La Rein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8783"/>
    <s v="207511022023154554"/>
    <s v="DF20227571876"/>
    <x v="265"/>
    <x v="271"/>
    <s v="AARON HUENCHUMIL"/>
    <s v="Chillan #1443"/>
    <s v="San Ramón"/>
    <x v="0"/>
    <s v="Cumple"/>
    <s v="Cumple"/>
    <s v="No Aplica"/>
    <s v="No Aplica"/>
    <s v="Cumple"/>
    <s v="Cumple"/>
    <s v="No"/>
    <s v="S/N"/>
    <s v="S/N"/>
    <s v="No Aplica"/>
    <s v="No Aplica"/>
    <s v="No Aplica"/>
    <s v="Cumple Mayormente"/>
    <s v="Cumple"/>
    <s v="1-Cliente no se encuentra en domicilio  2-Sector con suministro electrico normal"/>
    <x v="10"/>
    <x v="0"/>
    <x v="1"/>
    <x v="1"/>
    <n v="0.5"/>
    <n v="0.5"/>
    <n v="0.5"/>
    <n v="0.5"/>
    <n v="0.5"/>
    <n v="0.5"/>
    <n v="0.25"/>
    <n v="0.25"/>
    <n v="0.5"/>
    <n v="0.32500000000000001"/>
    <n v="0.5"/>
    <n v="0.96500000000000008"/>
    <x v="0"/>
  </r>
  <r>
    <s v="2228779"/>
    <s v="207511022023153742"/>
    <s v="DF20227571420"/>
    <x v="265"/>
    <x v="271"/>
    <s v="AARON HUENCHUMIL"/>
    <s v="Alvear #6730"/>
    <s v="San Ramón"/>
    <x v="0"/>
    <s v="Cumple"/>
    <s v="Cumple"/>
    <s v="No Cumple"/>
    <s v="No Cumple"/>
    <s v="Cumple"/>
    <s v="Cumple"/>
    <s v="Si"/>
    <s v="Mitzi Lopez"/>
    <s v="S/N"/>
    <s v="Cumple"/>
    <s v="Cumple"/>
    <s v="Cumple"/>
    <s v="Cumple"/>
    <s v="Cumple"/>
    <s v="1-Cliente con suministro electrico normalizado 2-No declara codigo de material, ni describe su uso  3-Caja DAE con tapa abierta"/>
    <x v="10"/>
    <x v="0"/>
    <x v="1"/>
    <x v="1"/>
    <n v="0.5"/>
    <n v="0.5"/>
    <n v="0"/>
    <n v="0"/>
    <n v="0.5"/>
    <n v="0.5"/>
    <n v="0.25"/>
    <n v="0.25"/>
    <n v="0.5"/>
    <n v="0.5"/>
    <n v="0.5"/>
    <n v="0.7"/>
    <x v="0"/>
  </r>
  <r>
    <s v="2228774"/>
    <s v="207511022023152737"/>
    <s v="DF20227561992"/>
    <x v="265"/>
    <x v="277"/>
    <s v="AARON HUENCHUMIL"/>
    <s v="Alvear #7625"/>
    <s v="San Ramón"/>
    <x v="0"/>
    <s v="Cumple"/>
    <s v="Cumple"/>
    <s v="No Cumple"/>
    <s v="No Cumple"/>
    <s v="Cumple"/>
    <s v="Cumple"/>
    <s v="Si"/>
    <s v="Alexis Gonzalez"/>
    <s v="S/N"/>
    <s v="Cumple"/>
    <s v="Cumple"/>
    <s v="Cumple"/>
    <s v="Cumple"/>
    <s v="Cumple"/>
    <s v="1-Cliente con suministro electrico normalizado  2-No declaran codigo de material utilizado y tampoco describen su uso"/>
    <x v="10"/>
    <x v="0"/>
    <x v="1"/>
    <x v="1"/>
    <n v="0.5"/>
    <n v="0.5"/>
    <n v="0"/>
    <n v="0"/>
    <n v="0.5"/>
    <n v="0.5"/>
    <n v="0.25"/>
    <n v="0.25"/>
    <n v="0.5"/>
    <n v="0.5"/>
    <n v="0.5"/>
    <n v="0.7"/>
    <x v="0"/>
  </r>
  <r>
    <s v="2228765"/>
    <s v="207511022023151702"/>
    <s v="DF20227564621"/>
    <x v="265"/>
    <x v="274"/>
    <s v="AARON HUENCHUMIL"/>
    <s v="5 de Abril #7556"/>
    <s v="San Ramón"/>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8759"/>
    <s v="207511022023150733"/>
    <s v="DF20227568065"/>
    <x v="265"/>
    <x v="284"/>
    <s v="AARON HUENCHUMIL"/>
    <s v="Carlos Davila #7629"/>
    <s v="San Ramón"/>
    <x v="0"/>
    <s v="Cumple"/>
    <s v="Cumple"/>
    <s v="Cumple"/>
    <s v="Cumple"/>
    <s v="Cumple"/>
    <s v="Cumple"/>
    <s v="Si"/>
    <s v="Teresa Galvez"/>
    <s v="S/N"/>
    <s v="Cumple"/>
    <s v="Cumple"/>
    <s v="Cumple"/>
    <s v="Cumple"/>
    <s v="Cumple"/>
    <s v="1-Cliente con suministro electrico normalizado"/>
    <x v="10"/>
    <x v="0"/>
    <x v="1"/>
    <x v="1"/>
    <n v="0.5"/>
    <n v="0.5"/>
    <n v="0.5"/>
    <n v="0.5"/>
    <n v="0.5"/>
    <n v="0.5"/>
    <n v="0.25"/>
    <n v="0.25"/>
    <n v="0.5"/>
    <n v="0.5"/>
    <n v="0.5"/>
    <n v="1"/>
    <x v="0"/>
  </r>
  <r>
    <s v="2228757"/>
    <s v="207511022023150333"/>
    <s v="DF20227568382"/>
    <x v="265"/>
    <x v="284"/>
    <s v="AARON HUENCHUMIL"/>
    <s v="Carlos Davila #7629"/>
    <s v="San Ramón"/>
    <x v="0"/>
    <s v="Cumple"/>
    <s v="Cumple"/>
    <s v="No Aplica"/>
    <s v="No Aplica"/>
    <s v="Cumple"/>
    <s v="Cumple"/>
    <s v="Si"/>
    <s v="Teresa Galvez"/>
    <s v="S/N"/>
    <s v="Cumple"/>
    <s v="Cumple"/>
    <s v="Cumple"/>
    <s v="Cumple"/>
    <s v="Cumple"/>
    <s v="1-Cliente con suministro electrico normalizado"/>
    <x v="10"/>
    <x v="0"/>
    <x v="1"/>
    <x v="1"/>
    <n v="0.5"/>
    <n v="0.5"/>
    <n v="0.5"/>
    <n v="0.5"/>
    <n v="0.5"/>
    <n v="0.5"/>
    <n v="0.25"/>
    <n v="0.25"/>
    <n v="0.5"/>
    <n v="0.5"/>
    <n v="0.5"/>
    <n v="1"/>
    <x v="0"/>
  </r>
  <r>
    <s v="2228755"/>
    <s v="207511022023145856"/>
    <s v="DF20227577810"/>
    <x v="265"/>
    <x v="291"/>
    <s v="AARON HUENCHUMIL"/>
    <s v="Carlos Davila #7629"/>
    <s v="San Ramón"/>
    <x v="0"/>
    <s v="Cumple"/>
    <s v="Cumple"/>
    <s v="No Aplica"/>
    <s v="No Aplica"/>
    <s v="Cumple"/>
    <s v="Cumple"/>
    <s v="Si"/>
    <s v="Teresa Galvez"/>
    <s v="S/N"/>
    <s v="Cumple"/>
    <s v="Cumple"/>
    <s v="Cumple"/>
    <s v="Cumple"/>
    <s v="Cumple Parcialmente"/>
    <s v="1-Cliente con medidor normalizado"/>
    <x v="10"/>
    <x v="0"/>
    <x v="1"/>
    <x v="1"/>
    <n v="0.5"/>
    <n v="0.5"/>
    <n v="0.5"/>
    <n v="0.5"/>
    <n v="0.5"/>
    <n v="0.5"/>
    <n v="0.25"/>
    <n v="0.25"/>
    <n v="0.5"/>
    <n v="0.5"/>
    <n v="0.17499999999999999"/>
    <n v="0.93500000000000005"/>
    <x v="0"/>
  </r>
  <r>
    <s v="2228750"/>
    <s v="207511022023143602"/>
    <s v="DF20227580017"/>
    <x v="265"/>
    <x v="289"/>
    <s v="AARON HUENCHUMIL"/>
    <s v="El Parron #1763"/>
    <s v="San Ramón"/>
    <x v="0"/>
    <s v="Cumple"/>
    <s v="Cumple"/>
    <s v="No Aplica"/>
    <s v="No Aplica"/>
    <s v="Cumple"/>
    <s v="Cumple"/>
    <s v="No"/>
    <s v="S/N"/>
    <s v="S/N"/>
    <s v="No Aplica"/>
    <s v="No Aplica"/>
    <s v="No Aplica"/>
    <s v="Cumple"/>
    <s v="Cumple"/>
    <s v="1-Cliente no se encuentra"/>
    <x v="10"/>
    <x v="0"/>
    <x v="1"/>
    <x v="1"/>
    <n v="0.5"/>
    <n v="0.5"/>
    <n v="0.5"/>
    <n v="0.5"/>
    <n v="0.5"/>
    <n v="0.5"/>
    <n v="0.25"/>
    <n v="0.25"/>
    <n v="0.5"/>
    <n v="0.5"/>
    <n v="0.5"/>
    <n v="1"/>
    <x v="0"/>
  </r>
  <r>
    <s v="2228746"/>
    <s v="207511022023142613"/>
    <s v="DF20227563079"/>
    <x v="265"/>
    <x v="285"/>
    <s v="AARON HUENCHUMIL"/>
    <s v="America del Norte #1952"/>
    <s v="San Ramón"/>
    <x v="0"/>
    <s v="Cumple"/>
    <s v="Cumple"/>
    <s v="No Aplica"/>
    <s v="No Aplica"/>
    <s v="Cumple"/>
    <s v="Cumple"/>
    <s v="Si"/>
    <s v="S/N"/>
    <s v="S/N"/>
    <s v="No Aplica"/>
    <s v="No Aplica"/>
    <s v="No Aplica"/>
    <s v="Cumple"/>
    <s v="Cumple"/>
    <s v="1-Cliente confirma que esta normalizado el A.P en el sector"/>
    <x v="10"/>
    <x v="0"/>
    <x v="1"/>
    <x v="1"/>
    <n v="0.5"/>
    <n v="0.5"/>
    <n v="0.5"/>
    <n v="0.5"/>
    <n v="0.5"/>
    <n v="0.5"/>
    <n v="0.25"/>
    <n v="0.25"/>
    <n v="0.5"/>
    <n v="0.5"/>
    <n v="0.5"/>
    <n v="1"/>
    <x v="0"/>
  </r>
  <r>
    <s v="2228735"/>
    <s v="207511022023141430"/>
    <s v="DF20227575523"/>
    <x v="265"/>
    <x v="287"/>
    <s v="AARON HUENCHUMIL"/>
    <s v="Argentina #2098"/>
    <s v="San Ramón"/>
    <x v="0"/>
    <s v="Cumple"/>
    <s v="Cumple"/>
    <s v="No Aplica"/>
    <s v="No Aplica"/>
    <s v="Cumple"/>
    <s v="Cumple"/>
    <s v="Si"/>
    <s v="Mario Arweta"/>
    <s v="S/N"/>
    <s v="Cumple"/>
    <s v="Cumple"/>
    <s v="Cumple"/>
    <s v="Cumple"/>
    <s v="Cumple"/>
    <s v="1-Cliente con suministro electrico normalizado"/>
    <x v="10"/>
    <x v="0"/>
    <x v="1"/>
    <x v="1"/>
    <n v="0.5"/>
    <n v="0.5"/>
    <n v="0.5"/>
    <n v="0.5"/>
    <n v="0.5"/>
    <n v="0.5"/>
    <n v="0.25"/>
    <n v="0.25"/>
    <n v="0.5"/>
    <n v="0.5"/>
    <n v="0.5"/>
    <n v="1"/>
    <x v="0"/>
  </r>
  <r>
    <s v="2228730"/>
    <s v="207511022023140633"/>
    <s v="DF20227563898"/>
    <x v="265"/>
    <x v="274"/>
    <s v="AARON HUENCHUMIL"/>
    <s v="Colombia #2086"/>
    <s v="San Ramón"/>
    <x v="0"/>
    <s v="Cumple"/>
    <s v="Cumple"/>
    <s v="No Cumple"/>
    <s v="No Cumple"/>
    <s v="Cumple"/>
    <s v="Cumple"/>
    <s v="No"/>
    <s v="S/N"/>
    <s v="S/N"/>
    <s v="No Aplica"/>
    <s v="No Aplica"/>
    <s v="No Aplica"/>
    <s v="Cumple"/>
    <s v="Cumple"/>
    <s v="1-TD 3726 se encuentra normalizado  2-No declara codigo de material utilizado"/>
    <x v="10"/>
    <x v="0"/>
    <x v="1"/>
    <x v="1"/>
    <n v="0.5"/>
    <n v="0.5"/>
    <n v="0"/>
    <n v="0"/>
    <n v="0.5"/>
    <n v="0.5"/>
    <n v="0.25"/>
    <n v="0.25"/>
    <n v="0.5"/>
    <n v="0.5"/>
    <n v="0.5"/>
    <n v="0.7"/>
    <x v="0"/>
  </r>
  <r>
    <s v="2228722"/>
    <s v="207511022023135446"/>
    <s v="DF20227567065"/>
    <x v="265"/>
    <x v="276"/>
    <s v="AARON HUENCHUMIL"/>
    <s v="Areas Verdes #2004"/>
    <s v="San Ramón"/>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0"/>
  </r>
  <r>
    <s v="2228712"/>
    <s v="207511022023134245"/>
    <s v="DF20227561106"/>
    <x v="265"/>
    <x v="278"/>
    <s v="AARON HUENCHUMIL"/>
    <s v="Bolivia #1905"/>
    <s v="San Ramón"/>
    <x v="0"/>
    <s v="Cumple"/>
    <s v="Cumple"/>
    <s v="No Aplica"/>
    <s v="No Aplica"/>
    <s v="Cumple"/>
    <s v="Cumple"/>
    <s v="No"/>
    <s v="S/N"/>
    <s v="S/N"/>
    <s v="No Aplica"/>
    <s v="No Aplica"/>
    <s v="No Aplica"/>
    <s v="Cumple"/>
    <s v="Cumple"/>
    <s v="1-Sector conflictivo  2-Suministro electrico normal en sector"/>
    <x v="10"/>
    <x v="0"/>
    <x v="1"/>
    <x v="1"/>
    <n v="0.5"/>
    <n v="0.5"/>
    <n v="0.5"/>
    <n v="0.5"/>
    <n v="0.5"/>
    <n v="0.5"/>
    <n v="0.25"/>
    <n v="0.25"/>
    <n v="0.5"/>
    <n v="0.5"/>
    <n v="0.5"/>
    <n v="1"/>
    <x v="0"/>
  </r>
  <r>
    <s v="2228709"/>
    <s v="207511022023133652"/>
    <s v="DF20227573768"/>
    <x v="265"/>
    <x v="272"/>
    <s v="AARON HUENCHUMIL"/>
    <s v="Chorrillos #1872"/>
    <s v="San Ramón"/>
    <x v="0"/>
    <s v="Cumple"/>
    <s v="Cumple"/>
    <s v="No Aplica"/>
    <s v="No Aplica"/>
    <s v="Cumple"/>
    <s v="Cumple"/>
    <s v="Si"/>
    <s v="S/N"/>
    <s v="S/N"/>
    <s v="Cumple"/>
    <s v="Cumple"/>
    <s v="Cumple"/>
    <s v="Cumple"/>
    <s v="Cumple"/>
    <s v="1-Cliente confirma suministro electrico normalizado despues de visita de tecnicos"/>
    <x v="10"/>
    <x v="0"/>
    <x v="1"/>
    <x v="1"/>
    <n v="0.5"/>
    <n v="0.5"/>
    <n v="0.5"/>
    <n v="0.5"/>
    <n v="0.5"/>
    <n v="0.5"/>
    <n v="0.25"/>
    <n v="0.25"/>
    <n v="0.5"/>
    <n v="0.5"/>
    <n v="0.5"/>
    <n v="1"/>
    <x v="0"/>
  </r>
  <r>
    <s v="2228706"/>
    <s v="207511022023133131"/>
    <s v="DF20227563451"/>
    <x v="265"/>
    <x v="285"/>
    <s v="AARON HUENCHUMIL"/>
    <s v="Chorrillos #1855"/>
    <s v="San Ramón"/>
    <x v="0"/>
    <s v="Cumple"/>
    <s v="Cumple"/>
    <s v="Cumple"/>
    <s v="Cumple"/>
    <s v="Cumple"/>
    <s v="Cumple"/>
    <s v="Si"/>
    <s v="Alvaro Ramirez"/>
    <s v="S/N"/>
    <s v="Cumple"/>
    <s v="Cumple"/>
    <s v="Cumple"/>
    <s v="Cumple"/>
    <s v="Cumple"/>
    <s v="1-Se normaliza acometida de #1859, la cual estaba apoyada en patio de cliente del #1855  2-Suministro electrico normal"/>
    <x v="10"/>
    <x v="0"/>
    <x v="1"/>
    <x v="1"/>
    <n v="0.5"/>
    <n v="0.5"/>
    <n v="0.5"/>
    <n v="0.5"/>
    <n v="0.5"/>
    <n v="0.5"/>
    <n v="0.25"/>
    <n v="0.25"/>
    <n v="0.5"/>
    <n v="0.5"/>
    <n v="0.5"/>
    <n v="1"/>
    <x v="0"/>
  </r>
  <r>
    <s v="2229951"/>
    <s v="207513022023164851"/>
    <s v="DF20227561800"/>
    <x v="266"/>
    <x v="277"/>
    <s v="AARON HUENCHUMIL"/>
    <s v="Curico #6761"/>
    <s v="San Ramón"/>
    <x v="0"/>
    <s v="Cumple"/>
    <s v="Cumple"/>
    <s v="No Cumple"/>
    <s v="No Cumple"/>
    <s v="Cumple"/>
    <s v="Cumple"/>
    <s v="No"/>
    <s v="S/N"/>
    <s v="S/N"/>
    <s v="No Aplica"/>
    <s v="No Aplica"/>
    <s v="No Aplica"/>
    <s v="Cumple"/>
    <s v="Cumple"/>
    <s v="1-Cliente no se encuentra en domicilio"/>
    <x v="10"/>
    <x v="0"/>
    <x v="1"/>
    <x v="1"/>
    <n v="0.5"/>
    <n v="0.5"/>
    <n v="0"/>
    <n v="0"/>
    <n v="0.5"/>
    <n v="0.5"/>
    <n v="0.25"/>
    <n v="0.25"/>
    <n v="0.5"/>
    <n v="0.5"/>
    <n v="0.5"/>
    <n v="0.7"/>
    <x v="0"/>
  </r>
  <r>
    <s v="2229945"/>
    <s v="207513022023163502"/>
    <s v="DF20227578358"/>
    <x v="266"/>
    <x v="299"/>
    <s v="AARON HUENCHUMIL"/>
    <s v="Anibal Zañartu #7941"/>
    <s v="San Ramón"/>
    <x v="0"/>
    <s v="Cumple"/>
    <s v="Cumple"/>
    <s v="No Aplica"/>
    <s v="No Aplica"/>
    <s v="Cumple"/>
    <s v="Cumple"/>
    <s v="No"/>
    <s v="S/N"/>
    <s v="S/N"/>
    <s v="No Aplica"/>
    <s v="No Aplica"/>
    <s v="No Aplica"/>
    <s v="Cumple Parcialmente"/>
    <s v="Cumple Parcialmente"/>
    <s v="1-Cliente no se encuentra en domicilio"/>
    <x v="10"/>
    <x v="0"/>
    <x v="1"/>
    <x v="1"/>
    <n v="0.5"/>
    <n v="0.5"/>
    <n v="0.5"/>
    <n v="0.5"/>
    <n v="0.5"/>
    <n v="0.5"/>
    <n v="0.25"/>
    <n v="0.25"/>
    <n v="0.5"/>
    <n v="0.17499999999999999"/>
    <n v="0.17499999999999999"/>
    <n v="0.87"/>
    <x v="0"/>
  </r>
  <r>
    <s v="2229937"/>
    <s v="207513022023162117"/>
    <s v="DF20227562426"/>
    <x v="266"/>
    <x v="279"/>
    <s v="AARON HUENCHUMIL"/>
    <s v="Brasil #1719"/>
    <s v="San Ramón"/>
    <x v="0"/>
    <s v="Cumple"/>
    <s v="Cumple"/>
    <s v="No Cumple"/>
    <s v="No Cumple"/>
    <s v="Cumple"/>
    <s v="Cumple"/>
    <s v="Si"/>
    <s v="Carlos Abarca"/>
    <s v="954936070"/>
    <s v="Cumple"/>
    <s v="Cumple"/>
    <s v="Cumple"/>
    <s v="Cumple"/>
    <s v="Cumple"/>
    <s v="1-Numeracion correcta #1733 2-No declara codigo de material utilizado  3-Cliente con suministro electrico normalizado"/>
    <x v="10"/>
    <x v="0"/>
    <x v="1"/>
    <x v="1"/>
    <n v="0.5"/>
    <n v="0.5"/>
    <n v="0"/>
    <n v="0"/>
    <n v="0.5"/>
    <n v="0.5"/>
    <n v="0.25"/>
    <n v="0.25"/>
    <n v="0.5"/>
    <n v="0.5"/>
    <n v="0.5"/>
    <n v="0.7"/>
    <x v="0"/>
  </r>
  <r>
    <s v="2229932"/>
    <s v="207513022023161208"/>
    <s v="DF20227587072"/>
    <x v="266"/>
    <x v="290"/>
    <s v="AARON HUENCHUMIL"/>
    <s v="Brasil #1714"/>
    <s v="San Ramón"/>
    <x v="0"/>
    <s v="Cumple"/>
    <s v="Cumple"/>
    <s v="Cumple"/>
    <s v="Cumple"/>
    <s v="Cumple"/>
    <s v="Cumple"/>
    <s v="Si"/>
    <s v="Cecilia Maureira Miranda"/>
    <s v="S/N"/>
    <s v="Cumple"/>
    <s v="Cumple"/>
    <s v="Cumple"/>
    <s v="Cumple"/>
    <s v="Cumple"/>
    <s v="1-Cliente con suministro electrico normalizado"/>
    <x v="10"/>
    <x v="0"/>
    <x v="1"/>
    <x v="1"/>
    <n v="0.5"/>
    <n v="0.5"/>
    <n v="0.5"/>
    <n v="0.5"/>
    <n v="0.5"/>
    <n v="0.5"/>
    <n v="0.25"/>
    <n v="0.25"/>
    <n v="0.5"/>
    <n v="0.5"/>
    <n v="0.5"/>
    <n v="1"/>
    <x v="0"/>
  </r>
  <r>
    <s v="2229914"/>
    <s v="207513022023155237"/>
    <s v="DF20227563113"/>
    <x v="266"/>
    <x v="285"/>
    <s v="AARON HUENCHUMIL"/>
    <s v="Brasil #1482"/>
    <s v="San Ramón"/>
    <x v="0"/>
    <s v="Cumple"/>
    <s v="Cumple"/>
    <s v="No Aplica"/>
    <s v="No Aplica"/>
    <s v="Cumple"/>
    <s v="Cumple"/>
    <s v="No"/>
    <s v="S/N"/>
    <s v="S/N"/>
    <s v="No Aplica"/>
    <s v="No Aplica"/>
    <s v="No Aplica"/>
    <s v="Cumple"/>
    <s v="Cumple"/>
    <s v="1-Cliente no se encuentra en domicilio  2-Acometida bien templada"/>
    <x v="10"/>
    <x v="0"/>
    <x v="1"/>
    <x v="1"/>
    <n v="0.5"/>
    <n v="0.5"/>
    <n v="0.5"/>
    <n v="0.5"/>
    <n v="0.5"/>
    <n v="0.5"/>
    <n v="0.25"/>
    <n v="0.25"/>
    <n v="0.5"/>
    <n v="0.5"/>
    <n v="0.5"/>
    <n v="1"/>
    <x v="0"/>
  </r>
  <r>
    <s v="2229899"/>
    <s v="207513022023153406"/>
    <s v="DF20227575638"/>
    <x v="266"/>
    <x v="287"/>
    <s v="AARON HUENCHUMIL"/>
    <s v="Bolivia #1217"/>
    <s v="San Ramón"/>
    <x v="0"/>
    <s v="Cumple"/>
    <s v="Cumple"/>
    <s v="No Aplica"/>
    <s v="No Aplica"/>
    <s v="Cumple Parcialmente"/>
    <s v="Cumple Parcialmente"/>
    <s v="Si"/>
    <s v="Cecilia Guerra"/>
    <s v="972602558"/>
    <s v="Cumple"/>
    <s v="Cumple"/>
    <s v="Cumple"/>
    <s v="Cumple"/>
    <s v="Cumple"/>
    <s v="1-Medidor se encuentra en la misma situacion suelto a punto de caerse"/>
    <x v="10"/>
    <x v="0"/>
    <x v="1"/>
    <x v="1"/>
    <n v="0.5"/>
    <n v="0.5"/>
    <n v="0.5"/>
    <n v="0.5"/>
    <n v="0.17499999999999999"/>
    <n v="0.17499999999999999"/>
    <n v="0.25"/>
    <n v="0.25"/>
    <n v="0.5"/>
    <n v="0.5"/>
    <n v="0.5"/>
    <n v="0.90250000000000008"/>
    <x v="0"/>
  </r>
  <r>
    <s v="2229888"/>
    <s v="207513022023152055"/>
    <s v="DF20227561900"/>
    <x v="266"/>
    <x v="277"/>
    <s v="AARON HUENCHUMIL"/>
    <s v="Anibal Zañartu #8340"/>
    <s v="San Ramón"/>
    <x v="0"/>
    <s v="Cumple"/>
    <s v="Cumple"/>
    <s v="No Aplica"/>
    <s v="No Aplica"/>
    <s v="Cumple"/>
    <s v="Cumple"/>
    <s v="No"/>
    <s v="S/N"/>
    <s v="S/N"/>
    <s v="No Aplica"/>
    <s v="No Aplica"/>
    <s v="No Aplica"/>
    <s v="Cumple Mayormente"/>
    <s v="Cumple"/>
    <s v="1-Cliente no se encuentra en domicilio"/>
    <x v="10"/>
    <x v="0"/>
    <x v="1"/>
    <x v="1"/>
    <n v="0.5"/>
    <n v="0.5"/>
    <n v="0.5"/>
    <n v="0.5"/>
    <n v="0.5"/>
    <n v="0.5"/>
    <n v="0.25"/>
    <n v="0.25"/>
    <n v="0.5"/>
    <n v="0.32500000000000001"/>
    <n v="0.5"/>
    <n v="0.96500000000000008"/>
    <x v="0"/>
  </r>
  <r>
    <s v="2229877"/>
    <s v="207513022023150519"/>
    <s v="DF20227578348"/>
    <x v="266"/>
    <x v="299"/>
    <s v="AARON HUENCHUMIL"/>
    <s v="Carlos Davila #8713"/>
    <s v="San Ramón"/>
    <x v="0"/>
    <s v="Cumple"/>
    <s v="Cumple"/>
    <s v="No Aplica"/>
    <s v="No Aplica"/>
    <s v="Cumple"/>
    <s v="Cumple"/>
    <s v="Si"/>
    <s v="S/N"/>
    <s v="S/N"/>
    <s v="Cumple"/>
    <s v="Cumple"/>
    <s v="Cumple"/>
    <s v="Cumple"/>
    <s v="Cumple"/>
    <s v="1-Cliente se encuentra con suministro electrico normalizado  2-Acometida reparada de forma provisoria con union"/>
    <x v="10"/>
    <x v="0"/>
    <x v="1"/>
    <x v="1"/>
    <n v="0.5"/>
    <n v="0.5"/>
    <n v="0.5"/>
    <n v="0.5"/>
    <n v="0.5"/>
    <n v="0.5"/>
    <n v="0.25"/>
    <n v="0.25"/>
    <n v="0.5"/>
    <n v="0.5"/>
    <n v="0.5"/>
    <n v="1"/>
    <x v="0"/>
  </r>
  <r>
    <s v="2229875"/>
    <s v="207513022023145951"/>
    <s v="DF20227576090"/>
    <x v="266"/>
    <x v="295"/>
    <s v="AARON HUENCHUMIL"/>
    <s v="Carlos Davila #8713"/>
    <s v="San Ramón"/>
    <x v="0"/>
    <s v="Cumple"/>
    <s v="Cumple"/>
    <s v="No Aplica"/>
    <s v="No Aplica"/>
    <s v="Cumple"/>
    <s v="Cumple"/>
    <s v="Si"/>
    <s v="S/N"/>
    <s v="S/N"/>
    <s v="Cumple"/>
    <s v="Cumple"/>
    <s v="Cumple"/>
    <s v="Cumple"/>
    <s v="Cumple"/>
    <s v="1-cliente confirma que habia venido una cuadrilla el dia anterior al ticket, ya que habian dejado la acometida a baja altura  2-Acometida reparada de forma provisoria. (UNION)"/>
    <x v="10"/>
    <x v="0"/>
    <x v="1"/>
    <x v="1"/>
    <n v="0.5"/>
    <n v="0.5"/>
    <n v="0.5"/>
    <n v="0.5"/>
    <n v="0.5"/>
    <n v="0.5"/>
    <n v="0.25"/>
    <n v="0.25"/>
    <n v="0.5"/>
    <n v="0.5"/>
    <n v="0.5"/>
    <n v="1"/>
    <x v="0"/>
  </r>
  <r>
    <s v="2229871"/>
    <s v="207513022023145540"/>
    <s v="DF20227575059"/>
    <x v="266"/>
    <x v="287"/>
    <s v="AARON HUENCHUMIL"/>
    <s v="Carlos Davila #8713"/>
    <s v="San Ramón"/>
    <x v="0"/>
    <s v="Cumple"/>
    <s v="Cumple"/>
    <s v="No Aplica"/>
    <s v="No Aplica"/>
    <s v="Cumple"/>
    <s v="Cumple"/>
    <s v="Si"/>
    <s v="S/N"/>
    <s v="S/N"/>
    <s v="Cumple"/>
    <s v="Cumple"/>
    <s v="Cumple"/>
    <s v="Cumple"/>
    <s v="Cumple"/>
    <s v="1-Cliente con suministro electrico normalizado"/>
    <x v="10"/>
    <x v="0"/>
    <x v="1"/>
    <x v="1"/>
    <n v="0.5"/>
    <n v="0.5"/>
    <n v="0.5"/>
    <n v="0.5"/>
    <n v="0.5"/>
    <n v="0.5"/>
    <n v="0.25"/>
    <n v="0.25"/>
    <n v="0.5"/>
    <n v="0.5"/>
    <n v="0.5"/>
    <n v="1"/>
    <x v="0"/>
  </r>
  <r>
    <s v="2229867"/>
    <s v="207513022023144033"/>
    <s v="DF20227582817"/>
    <x v="266"/>
    <x v="288"/>
    <s v="AARON HUENCHUMIL"/>
    <s v="Carlis Davila #8183"/>
    <s v="San Ramón"/>
    <x v="0"/>
    <s v="Cumple"/>
    <s v="Cumple"/>
    <s v="No Aplica"/>
    <s v="No Aplica"/>
    <s v="Cumple"/>
    <s v="Cumple"/>
    <s v="No"/>
    <s v="S/N"/>
    <s v="S/N"/>
    <s v="No Aplica"/>
    <s v="No Aplica"/>
    <s v="No Aplica"/>
    <s v="Cumple"/>
    <s v="Cumple"/>
    <s v="1-Cliente no se encuentra en domicilio  2-Sector con suministro electrico normalizado"/>
    <x v="10"/>
    <x v="0"/>
    <x v="1"/>
    <x v="1"/>
    <n v="0.5"/>
    <n v="0.5"/>
    <n v="0.5"/>
    <n v="0.5"/>
    <n v="0.5"/>
    <n v="0.5"/>
    <n v="0.25"/>
    <n v="0.25"/>
    <n v="0.5"/>
    <n v="0.5"/>
    <n v="0.5"/>
    <n v="1"/>
    <x v="0"/>
  </r>
  <r>
    <s v="2231268"/>
    <s v="207514022023192200"/>
    <s v="DF20237606742"/>
    <x v="267"/>
    <x v="303"/>
    <s v="AARON HUENCHUMIL"/>
    <s v="Antigonish #10327"/>
    <s v="La Florida"/>
    <x v="0"/>
    <s v="Cumple"/>
    <s v="Cumple"/>
    <s v="No Aplica"/>
    <s v="No Aplica"/>
    <s v="Cumple"/>
    <s v="Cumple"/>
    <s v="Si"/>
    <s v="S/N"/>
    <s v="S/N"/>
    <s v="Cumple"/>
    <s v="Cumple"/>
    <s v="Cumple"/>
    <s v="Cumple"/>
    <s v="Cumple"/>
    <s v="1-Cliente con suministro electrico normalizado"/>
    <x v="0"/>
    <x v="1"/>
    <x v="1"/>
    <x v="1"/>
    <n v="0.5"/>
    <n v="0.5"/>
    <n v="0.5"/>
    <n v="0.5"/>
    <n v="0.5"/>
    <n v="0.5"/>
    <n v="0.25"/>
    <n v="0.25"/>
    <n v="0.5"/>
    <n v="0.5"/>
    <n v="0.5"/>
    <n v="1"/>
    <x v="0"/>
  </r>
  <r>
    <s v="2231261"/>
    <s v="207514022023191011"/>
    <s v="DF20237589734"/>
    <x v="267"/>
    <x v="304"/>
    <s v="AARON HUENCHUMIL"/>
    <s v="Central Oriente #847"/>
    <s v="La Florida"/>
    <x v="0"/>
    <s v="Cumple"/>
    <s v="Cumple"/>
    <s v="No Aplica"/>
    <s v="No Aplica"/>
    <s v="No Aplica"/>
    <s v="No Aplica"/>
    <s v="No"/>
    <s v="S/N"/>
    <s v="S/N"/>
    <s v="No Aplica"/>
    <s v="No Aplica"/>
    <s v="No Aplica"/>
    <s v="Cumple"/>
    <s v="Cumple"/>
    <s v="1-Cliente no se encuentra en domicilio"/>
    <x v="0"/>
    <x v="1"/>
    <x v="1"/>
    <x v="1"/>
    <n v="0.5"/>
    <n v="0.5"/>
    <n v="0.5"/>
    <n v="0.5"/>
    <n v="0.5"/>
    <n v="0.5"/>
    <n v="0.25"/>
    <n v="0.25"/>
    <n v="0.5"/>
    <n v="0.5"/>
    <n v="0.5"/>
    <n v="1"/>
    <x v="0"/>
  </r>
  <r>
    <s v="2231259"/>
    <s v="207514022023190103"/>
    <s v="DF20237590706"/>
    <x v="267"/>
    <x v="305"/>
    <s v="AARON HUENCHUMIL"/>
    <s v="Central #75"/>
    <s v="La Florida"/>
    <x v="0"/>
    <s v="Cumple"/>
    <s v="Cumple"/>
    <s v="No Aplica"/>
    <s v="No Aplica"/>
    <s v="Cumple"/>
    <s v="Cumple"/>
    <s v="Si"/>
    <s v="S/N"/>
    <s v="S/N"/>
    <s v="No Aplica"/>
    <s v="No Aplica"/>
    <s v="No Aplica"/>
    <s v="Cumple"/>
    <s v="Cumple"/>
    <s v="1-Cliente presente, desconoce de algun llamado a ENEL por falla electrica"/>
    <x v="0"/>
    <x v="1"/>
    <x v="1"/>
    <x v="1"/>
    <n v="0.5"/>
    <n v="0.5"/>
    <n v="0.5"/>
    <n v="0.5"/>
    <n v="0.5"/>
    <n v="0.5"/>
    <n v="0.25"/>
    <n v="0.25"/>
    <n v="0.5"/>
    <n v="0.5"/>
    <n v="0.5"/>
    <n v="1"/>
    <x v="0"/>
  </r>
  <r>
    <s v="2231256"/>
    <s v="207514022023185550"/>
    <s v="DF20237590843"/>
    <x v="267"/>
    <x v="305"/>
    <s v="AARON HUENCHUMIL"/>
    <s v="Central Oriente #52"/>
    <s v="La Florid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1253"/>
    <s v="207514022023184247"/>
    <s v="DF20237596741"/>
    <x v="267"/>
    <x v="306"/>
    <s v="AARON HUENCHUMIL"/>
    <s v="Av. Uno #14"/>
    <s v="La Florida"/>
    <x v="0"/>
    <s v="Cumple"/>
    <s v="Cumple"/>
    <s v="No Aplica"/>
    <s v="No Aplica"/>
    <s v="Cumple"/>
    <s v="Cumple"/>
    <s v="Si"/>
    <s v="Olivia Ortiz"/>
    <s v="S/N"/>
    <s v="Cumple"/>
    <s v="Cumple"/>
    <s v="Cumple"/>
    <s v="Cumple"/>
    <s v="Cumple"/>
    <s v="1-Cliente ya tiene normalizado poste particular 2-Suministro electrico normalizado"/>
    <x v="0"/>
    <x v="1"/>
    <x v="1"/>
    <x v="1"/>
    <n v="0.5"/>
    <n v="0.5"/>
    <n v="0.5"/>
    <n v="0.5"/>
    <n v="0.5"/>
    <n v="0.5"/>
    <n v="0.25"/>
    <n v="0.25"/>
    <n v="0.5"/>
    <n v="0.5"/>
    <n v="0.5"/>
    <n v="1"/>
    <x v="0"/>
  </r>
  <r>
    <s v="2231251"/>
    <s v="207514022023184101"/>
    <s v="DF20237603667"/>
    <x v="267"/>
    <x v="307"/>
    <s v="AARON HUENCHUMIL"/>
    <s v="Calle 1 #14"/>
    <s v="La Florida"/>
    <x v="0"/>
    <s v="Cumple"/>
    <s v="Cumple"/>
    <s v="Cumple"/>
    <s v="Cumple"/>
    <s v="Cumple"/>
    <s v="Cumple"/>
    <s v="Si"/>
    <s v="Olivia Ortiz"/>
    <s v="S/N"/>
    <s v="Cumple"/>
    <s v="Cumple"/>
    <s v="Cumple"/>
    <s v="Cumple Parcialmente"/>
    <s v="Cumple Parcialmente"/>
    <s v="1- Cliente con suministro electrico normalizado"/>
    <x v="0"/>
    <x v="1"/>
    <x v="1"/>
    <x v="1"/>
    <n v="0.5"/>
    <n v="0.5"/>
    <n v="0.5"/>
    <n v="0.5"/>
    <n v="0.5"/>
    <n v="0.5"/>
    <n v="0.25"/>
    <n v="0.25"/>
    <n v="0.5"/>
    <n v="0.17499999999999999"/>
    <n v="0.17499999999999999"/>
    <n v="0.87"/>
    <x v="0"/>
  </r>
  <r>
    <s v="2231233"/>
    <s v="207514022023181851"/>
    <s v="DF20237600118"/>
    <x v="267"/>
    <x v="308"/>
    <s v="AARON HUENCHUMIL"/>
    <s v="Central #151"/>
    <s v="La Florida"/>
    <x v="0"/>
    <s v="Cumple"/>
    <s v="Cumple"/>
    <s v="No Aplica"/>
    <s v="No Aplica"/>
    <s v="Cumple"/>
    <s v="Cumple"/>
    <s v="No"/>
    <s v="S/N"/>
    <s v="S/N"/>
    <s v="No Aplica"/>
    <s v="No Aplica"/>
    <s v="No Aplica"/>
    <s v="Cumple"/>
    <s v="Cumple"/>
    <s v="1-Cliente no se encuengra en domicilio  2-Caja B.T sin tapa"/>
    <x v="0"/>
    <x v="1"/>
    <x v="1"/>
    <x v="1"/>
    <n v="0.5"/>
    <n v="0.5"/>
    <n v="0.5"/>
    <n v="0.5"/>
    <n v="0.5"/>
    <n v="0.5"/>
    <n v="0.25"/>
    <n v="0.25"/>
    <n v="0.5"/>
    <n v="0.5"/>
    <n v="0.5"/>
    <n v="1"/>
    <x v="0"/>
  </r>
  <r>
    <s v="2231201"/>
    <s v="207514022023173954"/>
    <s v="DF20237603958"/>
    <x v="267"/>
    <x v="309"/>
    <s v="AARON HUENCHUMIL"/>
    <s v="Cerro Caracol #10174"/>
    <s v="La Florida"/>
    <x v="0"/>
    <s v="Cumple"/>
    <s v="Cumple"/>
    <s v="Cumple"/>
    <s v="Cumple"/>
    <s v="Cumple"/>
    <s v="Cumple"/>
    <s v="Si"/>
    <s v="S/N"/>
    <s v="S/N"/>
    <s v="Cumple"/>
    <s v="Cumple"/>
    <s v="Cumple"/>
    <s v="Cumple"/>
    <s v="Cumple"/>
    <s v="1-Cliente real corresponde a la numeracion #10182  2-Cliente con suministro electrico normalizado"/>
    <x v="0"/>
    <x v="1"/>
    <x v="1"/>
    <x v="1"/>
    <n v="0.5"/>
    <n v="0.5"/>
    <n v="0.5"/>
    <n v="0.5"/>
    <n v="0.5"/>
    <n v="0.5"/>
    <n v="0.25"/>
    <n v="0.25"/>
    <n v="0.5"/>
    <n v="0.5"/>
    <n v="0.5"/>
    <n v="1"/>
    <x v="0"/>
  </r>
  <r>
    <s v="2231194"/>
    <s v="207514022023171216"/>
    <s v="DF20237588637"/>
    <x v="267"/>
    <x v="310"/>
    <s v="AARON HUENCHUMIL"/>
    <s v="Av . Uno #10316 C"/>
    <s v="La Florida"/>
    <x v="0"/>
    <s v="Cumple"/>
    <s v="Cumple"/>
    <s v="No Aplica"/>
    <s v="No Aplica"/>
    <s v="Cumple"/>
    <s v="Cumple"/>
    <s v="Si"/>
    <s v="Juana Painen"/>
    <s v="S/N"/>
    <s v="Cumple"/>
    <s v="Cumple"/>
    <s v="Cumple"/>
    <s v="Cumple"/>
    <s v="Cumple"/>
    <s v="1-Cliente con suministro electrico normalizado"/>
    <x v="0"/>
    <x v="1"/>
    <x v="1"/>
    <x v="1"/>
    <n v="0.5"/>
    <n v="0.5"/>
    <n v="0.5"/>
    <n v="0.5"/>
    <n v="0.5"/>
    <n v="0.5"/>
    <n v="0.25"/>
    <n v="0.25"/>
    <n v="0.5"/>
    <n v="0.5"/>
    <n v="0.5"/>
    <n v="1"/>
    <x v="0"/>
  </r>
  <r>
    <s v="2231183"/>
    <s v="207514022023165606"/>
    <s v="DF20237591447"/>
    <x v="267"/>
    <x v="305"/>
    <s v="AARON HUENCHUMIL"/>
    <s v="Anganamon #1227"/>
    <s v="La Florida"/>
    <x v="0"/>
    <s v="Cumple"/>
    <s v="Cumple"/>
    <s v="No Aplica"/>
    <s v="No Aplica"/>
    <s v="Cumple"/>
    <s v="Cumple"/>
    <s v="No"/>
    <s v="S/N"/>
    <s v="S/N"/>
    <s v="No Aplica"/>
    <s v="No Aplica"/>
    <s v="No Aplica"/>
    <s v="Cumple Parcialmente"/>
    <s v="Cumple"/>
    <s v="1-Cliente no se encuentra en domicilio"/>
    <x v="0"/>
    <x v="1"/>
    <x v="1"/>
    <x v="1"/>
    <n v="0.5"/>
    <n v="0.5"/>
    <n v="0.5"/>
    <n v="0.5"/>
    <n v="0.5"/>
    <n v="0.5"/>
    <n v="0.25"/>
    <n v="0.25"/>
    <n v="0.5"/>
    <n v="0.17499999999999999"/>
    <n v="0.5"/>
    <n v="0.93500000000000005"/>
    <x v="0"/>
  </r>
  <r>
    <s v="2231180"/>
    <s v="207514022023163840"/>
    <s v="DF20237603659"/>
    <x v="267"/>
    <x v="307"/>
    <s v="AARON HUENCHUMIL"/>
    <s v="Bahia Catalina #10792"/>
    <s v="La Florida"/>
    <x v="0"/>
    <s v="Cumple"/>
    <s v="Cumple"/>
    <s v="No Aplica"/>
    <s v="No Aplica"/>
    <s v="No Aplica"/>
    <s v="No Aplica"/>
    <s v="Si"/>
    <s v="Susana Navarrete"/>
    <s v="56981580032"/>
    <s v="Cumple"/>
    <s v="Cumple"/>
    <s v="Cumple"/>
    <s v="Cumple"/>
    <s v="Cumple"/>
    <s v="1-Cliente asegura nunca haber llamado plr algun problema electrico"/>
    <x v="0"/>
    <x v="1"/>
    <x v="1"/>
    <x v="1"/>
    <n v="0.5"/>
    <n v="0.5"/>
    <n v="0.5"/>
    <n v="0.5"/>
    <n v="0.5"/>
    <n v="0.5"/>
    <n v="0.25"/>
    <n v="0.25"/>
    <n v="0.5"/>
    <n v="0.5"/>
    <n v="0.5"/>
    <n v="1"/>
    <x v="0"/>
  </r>
  <r>
    <s v="2231176"/>
    <s v="207514022023162730"/>
    <s v="DF20237607179"/>
    <x v="267"/>
    <x v="303"/>
    <s v="AARON HUENCHUMIL"/>
    <s v="Bahia Catalina #11055"/>
    <s v="La Florida"/>
    <x v="0"/>
    <s v="Cumple"/>
    <s v="Cumple"/>
    <s v="No Aplica"/>
    <s v="No Aplica"/>
    <s v="Cumple"/>
    <s v="Cumple"/>
    <s v="No"/>
    <s v="S/N"/>
    <s v="S/N"/>
    <s v="No Aplica"/>
    <s v="No Aplica"/>
    <s v="No Aplica"/>
    <s v="Cumple"/>
    <s v="Cumple"/>
    <s v="1-Cliente no se encuentra en domicilio  2-Caja B.T con tapa abierta"/>
    <x v="0"/>
    <x v="1"/>
    <x v="1"/>
    <x v="1"/>
    <n v="0.5"/>
    <n v="0.5"/>
    <n v="0.5"/>
    <n v="0.5"/>
    <n v="0.5"/>
    <n v="0.5"/>
    <n v="0.25"/>
    <n v="0.25"/>
    <n v="0.5"/>
    <n v="0.5"/>
    <n v="0.5"/>
    <n v="1"/>
    <x v="0"/>
  </r>
  <r>
    <s v="2231168"/>
    <s v="207514022023161611"/>
    <s v="DF20237597562"/>
    <x v="267"/>
    <x v="311"/>
    <s v="AARON HUENCHUMIL"/>
    <s v="Bahia Catalina #11460"/>
    <s v="La Florida"/>
    <x v="0"/>
    <s v="Cumple"/>
    <s v="Cumple"/>
    <s v="No Aplica"/>
    <s v="No Aplica"/>
    <s v="Cumple"/>
    <s v="Cumple"/>
    <s v="Si"/>
    <s v="Maria Elena"/>
    <s v="S/N"/>
    <s v="Cumple"/>
    <s v="Cumple"/>
    <s v="Cumple"/>
    <s v="Cumple"/>
    <s v="Cumple"/>
    <s v="1-Cliente con suministro electrico normalizado"/>
    <x v="0"/>
    <x v="1"/>
    <x v="1"/>
    <x v="1"/>
    <n v="0.5"/>
    <n v="0.5"/>
    <n v="0.5"/>
    <n v="0.5"/>
    <n v="0.5"/>
    <n v="0.5"/>
    <n v="0.25"/>
    <n v="0.25"/>
    <n v="0.5"/>
    <n v="0.5"/>
    <n v="0.5"/>
    <n v="1"/>
    <x v="0"/>
  </r>
  <r>
    <s v="2231160"/>
    <s v="207514022023155924"/>
    <s v="DF20237594202"/>
    <x v="267"/>
    <x v="312"/>
    <s v="AARON HUENCHUMIL"/>
    <s v="Alborada #4559"/>
    <s v="La Florida"/>
    <x v="0"/>
    <s v="Cumple"/>
    <s v="Cumple"/>
    <s v="No Aplica"/>
    <s v="No Aplica"/>
    <s v="Cumple"/>
    <s v="Cumple"/>
    <s v="No"/>
    <s v="S/N"/>
    <s v="S/N"/>
    <s v="No Aplica"/>
    <s v="No Aplica"/>
    <s v="No Aplica"/>
    <s v="Cumple Parcialmente"/>
    <s v="Cumple"/>
    <s v="1-Cliente no se encuentra en domicilio  2-Caja B.T sin tapa"/>
    <x v="0"/>
    <x v="1"/>
    <x v="1"/>
    <x v="1"/>
    <n v="0.5"/>
    <n v="0.5"/>
    <n v="0.5"/>
    <n v="0.5"/>
    <n v="0.5"/>
    <n v="0.5"/>
    <n v="0.25"/>
    <n v="0.25"/>
    <n v="0.5"/>
    <n v="0.17499999999999999"/>
    <n v="0.5"/>
    <n v="0.93500000000000005"/>
    <x v="0"/>
  </r>
  <r>
    <s v="2231150"/>
    <s v="207514022023154433"/>
    <s v="DF20237614228"/>
    <x v="267"/>
    <x v="313"/>
    <s v="AARON HUENCHUMIL"/>
    <s v="Cafe #12471"/>
    <s v="La Florida"/>
    <x v="0"/>
    <s v="Cumple"/>
    <s v="Cumple"/>
    <s v="No Aplica"/>
    <s v="No Aplica"/>
    <s v="Cumple"/>
    <s v="Cumple"/>
    <s v="No"/>
    <s v="S/N"/>
    <s v="S/N"/>
    <s v="No Aplica"/>
    <s v="No Aplica"/>
    <s v="No Aplica"/>
    <s v="Cumple"/>
    <s v="Cumple"/>
    <s v="1-Cliente no se encuentra en domicilio  2-Suministro electrico normal en sector"/>
    <x v="0"/>
    <x v="1"/>
    <x v="1"/>
    <x v="1"/>
    <n v="0.5"/>
    <n v="0.5"/>
    <n v="0.5"/>
    <n v="0.5"/>
    <n v="0.5"/>
    <n v="0.5"/>
    <n v="0.25"/>
    <n v="0.25"/>
    <n v="0.5"/>
    <n v="0.5"/>
    <n v="0.5"/>
    <n v="1"/>
    <x v="0"/>
  </r>
  <r>
    <s v="2231143"/>
    <s v="207514022023153528"/>
    <s v="DF20237591955"/>
    <x v="267"/>
    <x v="314"/>
    <s v="AARON HUENCHUMIL"/>
    <s v="Azul #12451"/>
    <s v="La Florida"/>
    <x v="0"/>
    <s v="Cumple"/>
    <s v="Cumple"/>
    <s v="No Aplica"/>
    <s v="No Aplica"/>
    <s v="Cumple"/>
    <s v="Cumple"/>
    <s v="No"/>
    <s v="S/N"/>
    <s v="S/N"/>
    <s v="No Aplica"/>
    <s v="No Aplica"/>
    <s v="No Aplica"/>
    <s v="Cumple"/>
    <s v="Cumple"/>
    <s v="1-Cliente no se encuentra en domicilio  2-Suministro electrico normal"/>
    <x v="0"/>
    <x v="1"/>
    <x v="1"/>
    <x v="1"/>
    <n v="0.5"/>
    <n v="0.5"/>
    <n v="0.5"/>
    <n v="0.5"/>
    <n v="0.5"/>
    <n v="0.5"/>
    <n v="0.25"/>
    <n v="0.25"/>
    <n v="0.5"/>
    <n v="0.5"/>
    <n v="0.5"/>
    <n v="1"/>
    <x v="0"/>
  </r>
  <r>
    <s v="2233862"/>
    <s v="207516022023171602"/>
    <s v="DF20237596434"/>
    <x v="268"/>
    <x v="306"/>
    <s v="AARON HUENCHUMIL"/>
    <s v="Jamaica #822"/>
    <s v="La Florida"/>
    <x v="0"/>
    <s v="Cumple"/>
    <s v="Cumple"/>
    <s v="No Aplica"/>
    <s v="No Aplica"/>
    <s v="Cumple"/>
    <s v="Cumple"/>
    <s v="No"/>
    <s v="S/N"/>
    <s v="S/N"/>
    <s v="No Aplica"/>
    <s v="No Aplica"/>
    <s v="No Aplica"/>
    <s v="Cumple"/>
    <s v="Cumple Parcialmente"/>
    <s v="1-No se logra acceso, pasaje privado"/>
    <x v="0"/>
    <x v="1"/>
    <x v="1"/>
    <x v="1"/>
    <n v="0.5"/>
    <n v="0.5"/>
    <n v="0.5"/>
    <n v="0.5"/>
    <n v="0.5"/>
    <n v="0.5"/>
    <n v="0.25"/>
    <n v="0.25"/>
    <n v="0.5"/>
    <n v="0.5"/>
    <n v="0.17499999999999999"/>
    <n v="0.93500000000000005"/>
    <x v="0"/>
  </r>
  <r>
    <s v="2233844"/>
    <s v="207516022023165511"/>
    <s v="DF20237589478"/>
    <x v="268"/>
    <x v="302"/>
    <s v="AARON HUENCHUMIL"/>
    <s v="Jose Miguel Carrera #130 dp 3174"/>
    <s v="La Florida"/>
    <x v="0"/>
    <s v="Cumple"/>
    <s v="Cumple"/>
    <s v="No Aplica"/>
    <s v="No Aplica"/>
    <s v="Cumple Parcialmente"/>
    <s v="Cumple Parcialmente"/>
    <s v="No"/>
    <s v="S/N"/>
    <s v="S/N"/>
    <s v="No Aplica"/>
    <s v="No Aplica"/>
    <s v="No Aplica"/>
    <s v="Cumple Mayormente"/>
    <s v="Cumple"/>
    <s v="1-Cliente no se encuentra en domicilio, conserje permote acceso a shaft medidores  2-Suministro electrico normalizado  3-Tapa de caja empalme abierta"/>
    <x v="0"/>
    <x v="1"/>
    <x v="1"/>
    <x v="1"/>
    <n v="0.5"/>
    <n v="0.5"/>
    <n v="0.5"/>
    <n v="0.5"/>
    <n v="0.17499999999999999"/>
    <n v="0.17499999999999999"/>
    <n v="0.25"/>
    <n v="0.25"/>
    <n v="0.5"/>
    <n v="0.32500000000000001"/>
    <n v="0.5"/>
    <n v="0.86750000000000005"/>
    <x v="0"/>
  </r>
  <r>
    <s v="2233840"/>
    <s v="207516022023164903"/>
    <s v="DF20237601290"/>
    <x v="268"/>
    <x v="315"/>
    <s v="AARON HUENCHUMIL"/>
    <s v="Jose Miguel Carrera #130 dp 3156"/>
    <s v="La Florida"/>
    <x v="0"/>
    <s v="Cumple"/>
    <s v="Cumple"/>
    <s v="No Aplica"/>
    <s v="No Aplica"/>
    <s v="Cumple"/>
    <s v="Cumple"/>
    <s v="No"/>
    <s v="S/N"/>
    <s v="S/N"/>
    <s v="No Aplica"/>
    <s v="No Aplica"/>
    <s v="No Aplica"/>
    <s v="Cumple Parcialmente"/>
    <s v="Cumple"/>
    <s v="1-Cliente no se encuentra en domicilio, conserje permite acceso a shaft medidores  2-Suministro electrico normalizado"/>
    <x v="0"/>
    <x v="1"/>
    <x v="1"/>
    <x v="1"/>
    <n v="0.5"/>
    <n v="0.5"/>
    <n v="0.5"/>
    <n v="0.5"/>
    <n v="0.5"/>
    <n v="0.5"/>
    <n v="0.25"/>
    <n v="0.25"/>
    <n v="0.5"/>
    <n v="0.17499999999999999"/>
    <n v="0.5"/>
    <n v="0.93500000000000005"/>
    <x v="0"/>
  </r>
  <r>
    <s v="2233831"/>
    <s v="207516022023163916"/>
    <s v="DF20237591019"/>
    <x v="268"/>
    <x v="305"/>
    <s v="AARON HUENCHUMIL"/>
    <s v="Jose Miguel Carrera #130 dp 1175"/>
    <s v="La Florida"/>
    <x v="0"/>
    <s v="Cumple"/>
    <s v="Cumple"/>
    <s v="No Aplica"/>
    <s v="No Aplica"/>
    <s v="No Aplica"/>
    <s v="No Aplica"/>
    <s v="No"/>
    <s v="S/N"/>
    <s v="S/N"/>
    <s v="No Aplica"/>
    <s v="No Aplica"/>
    <s v="No Aplica"/>
    <s v="Cumple"/>
    <s v="Cumple"/>
    <s v="1-Cliente no se encuentra en domicilio, conserje permite acceso a shaft medidores  2-Suministro electrico normal  3-Tapa de caja empalme abierta"/>
    <x v="0"/>
    <x v="1"/>
    <x v="1"/>
    <x v="1"/>
    <n v="0.5"/>
    <n v="0.5"/>
    <n v="0.5"/>
    <n v="0.5"/>
    <n v="0.5"/>
    <n v="0.5"/>
    <n v="0.25"/>
    <n v="0.25"/>
    <n v="0.5"/>
    <n v="0.5"/>
    <n v="0.5"/>
    <n v="1"/>
    <x v="0"/>
  </r>
  <r>
    <s v="2233818"/>
    <s v="207516022023161858"/>
    <s v="DF20237606492"/>
    <x v="268"/>
    <x v="303"/>
    <s v="AARON HUENCHUMIL"/>
    <s v="Jose Miguel Carrera #675 C/83"/>
    <s v="La Florida"/>
    <x v="0"/>
    <s v="Cumple"/>
    <s v="Cumple"/>
    <s v="No Aplica"/>
    <s v="No Aplica"/>
    <s v="Cumple"/>
    <s v="Cumple"/>
    <s v="No"/>
    <s v="S/N"/>
    <s v="S/N"/>
    <s v="No Aplica"/>
    <s v="No Aplica"/>
    <s v="No Aplica"/>
    <s v="Cumple"/>
    <s v="Cumple"/>
    <s v="1-Cliente no se encuentra en domicilio  2-Suministro electrico normalizado"/>
    <x v="0"/>
    <x v="1"/>
    <x v="1"/>
    <x v="1"/>
    <n v="0.5"/>
    <n v="0.5"/>
    <n v="0.5"/>
    <n v="0.5"/>
    <n v="0.5"/>
    <n v="0.5"/>
    <n v="0.25"/>
    <n v="0.25"/>
    <n v="0.5"/>
    <n v="0.5"/>
    <n v="0.5"/>
    <n v="1"/>
    <x v="0"/>
  </r>
  <r>
    <s v="2233807"/>
    <s v="207516022023160559"/>
    <s v="DF20237595309"/>
    <x v="268"/>
    <x v="316"/>
    <s v="AARON HUENCHUMIL"/>
    <s v="La Pergola #354"/>
    <s v="La Florida"/>
    <x v="0"/>
    <s v="Cumple"/>
    <s v="Cumple"/>
    <s v="No Aplica"/>
    <s v="No Aplica"/>
    <s v="Cumple"/>
    <s v="Cumple"/>
    <s v="No"/>
    <s v="S/N"/>
    <s v="S/N"/>
    <s v="No Aplica"/>
    <s v="No Aplica"/>
    <s v="No Aplica"/>
    <s v="Cumple"/>
    <s v="Cumple"/>
    <s v="1-No se logra acceso, pasaje privado"/>
    <x v="0"/>
    <x v="1"/>
    <x v="1"/>
    <x v="1"/>
    <n v="0.5"/>
    <n v="0.5"/>
    <n v="0.5"/>
    <n v="0.5"/>
    <n v="0.5"/>
    <n v="0.5"/>
    <n v="0.25"/>
    <n v="0.25"/>
    <n v="0.5"/>
    <n v="0.5"/>
    <n v="0.5"/>
    <n v="1"/>
    <x v="0"/>
  </r>
  <r>
    <s v="2233802"/>
    <s v="207516022023155609"/>
    <s v="DF20237600195"/>
    <x v="268"/>
    <x v="308"/>
    <s v="AARON HUENCHUMIL"/>
    <s v="La Tirana #107"/>
    <s v="La Florida"/>
    <x v="0"/>
    <s v="Cumple"/>
    <s v="Cumple"/>
    <s v="No Aplica"/>
    <s v="No Aplica"/>
    <s v="Cumple"/>
    <s v="Cumple"/>
    <s v="Si"/>
    <s v="Heidi Meza Ortiz"/>
    <s v="S/N"/>
    <s v="Cumple"/>
    <s v="Cumple"/>
    <s v="Cumple"/>
    <s v="Cumple"/>
    <s v="Cumple"/>
    <s v="1-Cliente con suministro electrico normalizado"/>
    <x v="0"/>
    <x v="1"/>
    <x v="1"/>
    <x v="1"/>
    <n v="0.5"/>
    <n v="0.5"/>
    <n v="0.5"/>
    <n v="0.5"/>
    <n v="0.5"/>
    <n v="0.5"/>
    <n v="0.25"/>
    <n v="0.25"/>
    <n v="0.5"/>
    <n v="0.5"/>
    <n v="0.5"/>
    <n v="1"/>
    <x v="0"/>
  </r>
  <r>
    <s v="2233801"/>
    <s v="207516022023155147"/>
    <s v="DF20237610897"/>
    <x v="268"/>
    <x v="317"/>
    <s v="AARON HUENCHUMIL"/>
    <s v="La Tirana #107"/>
    <s v="La Florida"/>
    <x v="0"/>
    <s v="Cumple"/>
    <s v="Cumple"/>
    <s v="No Aplica"/>
    <s v="No Aplica"/>
    <s v="Cumple"/>
    <s v="Cumple"/>
    <s v="Si"/>
    <s v="Heidi Meza Ortiz"/>
    <s v="S/N"/>
    <s v="Cumple"/>
    <s v="Cumple"/>
    <s v="Cumple"/>
    <s v="Cumple"/>
    <s v="Cumple"/>
    <s v="1-Cliente con suministro electrico normalizado"/>
    <x v="0"/>
    <x v="1"/>
    <x v="1"/>
    <x v="1"/>
    <n v="0.5"/>
    <n v="0.5"/>
    <n v="0.5"/>
    <n v="0.5"/>
    <n v="0.5"/>
    <n v="0.5"/>
    <n v="0.25"/>
    <n v="0.25"/>
    <n v="0.5"/>
    <n v="0.5"/>
    <n v="0.5"/>
    <n v="1"/>
    <x v="0"/>
  </r>
  <r>
    <s v="2233788"/>
    <s v="207516022023151549"/>
    <s v="DF20237606415"/>
    <x v="268"/>
    <x v="318"/>
    <s v="AARON HUENCHUMIL"/>
    <s v="Joaquin Tocornal #10553"/>
    <s v="La Florida"/>
    <x v="0"/>
    <s v="Cumple"/>
    <s v="Cumple"/>
    <s v="No Aplica"/>
    <s v="No Aplica"/>
    <s v="No Aplica"/>
    <s v="No Aplica"/>
    <s v="Si"/>
    <s v="S/N"/>
    <s v="S/N"/>
    <s v="No Aplica"/>
    <s v="No Aplica"/>
    <s v="No Aplica"/>
    <s v="Cumple"/>
    <s v="Cumple"/>
    <s v="1-Cliente desconoce visita de tecnicos"/>
    <x v="0"/>
    <x v="1"/>
    <x v="1"/>
    <x v="1"/>
    <n v="0.5"/>
    <n v="0.5"/>
    <n v="0.5"/>
    <n v="0.5"/>
    <n v="0.5"/>
    <n v="0.5"/>
    <n v="0.25"/>
    <n v="0.25"/>
    <n v="0.5"/>
    <n v="0.5"/>
    <n v="0.5"/>
    <n v="1"/>
    <x v="0"/>
  </r>
  <r>
    <s v="2233470"/>
    <s v="207516022023150410"/>
    <s v="DF20237605298"/>
    <x v="268"/>
    <x v="319"/>
    <s v="AARON HUENCHUMIL"/>
    <s v="Joaquin Tocornal #10785"/>
    <s v="La Florida"/>
    <x v="0"/>
    <s v="Cumple"/>
    <s v="Cumple"/>
    <s v="Cumple"/>
    <s v="Cumple"/>
    <s v="Cumple"/>
    <s v="Cumple"/>
    <s v="No"/>
    <s v="S/N"/>
    <s v="S/N"/>
    <s v="No Aplica"/>
    <s v="No Aplica"/>
    <s v="No Aplica"/>
    <s v="Cumple"/>
    <s v="Cumple"/>
    <s v="1-Cliente no se encuentra en domicilio"/>
    <x v="0"/>
    <x v="1"/>
    <x v="1"/>
    <x v="1"/>
    <n v="0.5"/>
    <n v="0.5"/>
    <n v="0.5"/>
    <n v="0.5"/>
    <n v="0.5"/>
    <n v="0.5"/>
    <n v="0.25"/>
    <n v="0.25"/>
    <n v="0.5"/>
    <n v="0.5"/>
    <n v="0.5"/>
    <n v="1"/>
    <x v="0"/>
  </r>
  <r>
    <s v="2233454"/>
    <s v="207516022023144738"/>
    <s v="DF20237595813"/>
    <x v="268"/>
    <x v="316"/>
    <s v="AARON HUENCHUMIL"/>
    <s v="Joaquin Tocornal #11435"/>
    <s v="La Florida"/>
    <x v="0"/>
    <s v="Cumple"/>
    <s v="Cumple"/>
    <s v="No Aplica"/>
    <s v="No Aplica"/>
    <s v="Cumple"/>
    <s v="Cumple"/>
    <s v="No"/>
    <s v="S/N"/>
    <s v="S/N"/>
    <s v="No Aplica"/>
    <s v="No Aplica"/>
    <s v="No Aplica"/>
    <s v="Cumple"/>
    <s v="Cumple"/>
    <s v="1-Cliente no se encuentra en domicilio  2-Suministro electrico normal en sector"/>
    <x v="0"/>
    <x v="1"/>
    <x v="1"/>
    <x v="1"/>
    <n v="0.5"/>
    <n v="0.5"/>
    <n v="0.5"/>
    <n v="0.5"/>
    <n v="0.5"/>
    <n v="0.5"/>
    <n v="0.25"/>
    <n v="0.25"/>
    <n v="0.5"/>
    <n v="0.5"/>
    <n v="0.5"/>
    <n v="1"/>
    <x v="0"/>
  </r>
  <r>
    <s v="2233408"/>
    <s v="207516022023133219"/>
    <s v="DF20237599837"/>
    <x v="268"/>
    <x v="320"/>
    <s v="AARON HUENCHUMIL"/>
    <s v="La Corteza #10594"/>
    <s v="La Florida"/>
    <x v="0"/>
    <s v="Cumple"/>
    <s v="Cumple"/>
    <s v="Cumple"/>
    <s v="Cumple"/>
    <s v="Cumple"/>
    <s v="Cumple"/>
    <s v="No"/>
    <s v="S/N"/>
    <s v="S/N"/>
    <s v="No Aplica"/>
    <s v="No Aplica"/>
    <s v="No Aplica"/>
    <s v="Cumple"/>
    <s v="Cumple"/>
    <s v="1-Cliente no se encuentra en domicilio  2-Se aprecia instalacion de nueva acometida"/>
    <x v="0"/>
    <x v="1"/>
    <x v="1"/>
    <x v="1"/>
    <n v="0.5"/>
    <n v="0.5"/>
    <n v="0.5"/>
    <n v="0.5"/>
    <n v="0.5"/>
    <n v="0.5"/>
    <n v="0.25"/>
    <n v="0.25"/>
    <n v="0.5"/>
    <n v="0.5"/>
    <n v="0.5"/>
    <n v="1"/>
    <x v="0"/>
  </r>
  <r>
    <s v="2233389"/>
    <s v="207516022023130926"/>
    <s v="DF20237604067"/>
    <x v="268"/>
    <x v="309"/>
    <s v="AARON HUENCHUMIL"/>
    <s v="Cordillera #11240"/>
    <s v="La Florida"/>
    <x v="0"/>
    <s v="Cumple"/>
    <s v="Cumple"/>
    <s v="Cumple"/>
    <s v="Cumple"/>
    <s v="Cumple"/>
    <s v="Cumple"/>
    <s v="No"/>
    <s v="S/N"/>
    <s v="S/N"/>
    <s v="No Aplica"/>
    <s v="No Aplica"/>
    <s v="No Aplica"/>
    <s v="Cumple"/>
    <s v="Cumple"/>
    <s v="1-Cliente no se encuentra en domicilio"/>
    <x v="0"/>
    <x v="1"/>
    <x v="1"/>
    <x v="1"/>
    <n v="0.5"/>
    <n v="0.5"/>
    <n v="0.5"/>
    <n v="0.5"/>
    <n v="0.5"/>
    <n v="0.5"/>
    <n v="0.25"/>
    <n v="0.25"/>
    <n v="0.5"/>
    <n v="0.5"/>
    <n v="0.5"/>
    <n v="1"/>
    <x v="0"/>
  </r>
  <r>
    <s v="2233377"/>
    <s v="207516022023124040"/>
    <s v="DF20237589457"/>
    <x v="268"/>
    <x v="302"/>
    <s v="AARON HUENCHUMIL"/>
    <s v="Avenida Uno #10185"/>
    <s v="La Florida"/>
    <x v="0"/>
    <s v="Cumple"/>
    <s v="Cumple"/>
    <s v="No Aplica"/>
    <s v="No Aplica"/>
    <s v="Cumple"/>
    <s v="Cumple"/>
    <s v="Si"/>
    <s v="S/N"/>
    <s v="S/N"/>
    <s v="Cumple"/>
    <s v="Cumple"/>
    <s v="Cumple"/>
    <s v="Cumple"/>
    <s v="Cumple"/>
    <s v="1-Poste B.T requiere cambio de forma urgente, poste a sufrido demasiado desprendimiento de material en su base"/>
    <x v="0"/>
    <x v="1"/>
    <x v="1"/>
    <x v="1"/>
    <n v="0.5"/>
    <n v="0.5"/>
    <n v="0.5"/>
    <n v="0.5"/>
    <n v="0.5"/>
    <n v="0.5"/>
    <n v="0.25"/>
    <n v="0.25"/>
    <n v="0.5"/>
    <n v="0.5"/>
    <n v="0.5"/>
    <n v="1"/>
    <x v="0"/>
  </r>
  <r>
    <s v="2235313"/>
    <s v="207517022023154718"/>
    <s v="DF20237592195"/>
    <x v="269"/>
    <x v="314"/>
    <s v="AARON HUENCHUMIL"/>
    <s v="Aristoteles #1761"/>
    <s v="Peñalolén"/>
    <x v="0"/>
    <s v="Cumple"/>
    <s v="Cumple"/>
    <s v="No Aplica"/>
    <s v="No Aplica"/>
    <s v="No Aplica"/>
    <s v="No Aplica"/>
    <s v="No"/>
    <s v="S/N"/>
    <s v="S/N"/>
    <s v="No Aplica"/>
    <s v="No Aplica"/>
    <s v="No Aplica"/>
    <s v="Cumple Mayormente"/>
    <s v="Cumple"/>
    <s v="1-No se logra acceso por passje cerrado  2-Suministro electrico normal en sector"/>
    <x v="0"/>
    <x v="1"/>
    <x v="1"/>
    <x v="1"/>
    <n v="0.5"/>
    <n v="0.5"/>
    <n v="0.5"/>
    <n v="0.5"/>
    <n v="0.5"/>
    <n v="0.5"/>
    <n v="0.25"/>
    <n v="0.25"/>
    <n v="0.5"/>
    <n v="0.32500000000000001"/>
    <n v="0.5"/>
    <n v="0.96500000000000008"/>
    <x v="0"/>
  </r>
  <r>
    <s v="2235309"/>
    <s v="207517022023153744"/>
    <s v="DF20237596042"/>
    <x v="269"/>
    <x v="316"/>
    <s v="AARON HUENCHUMIL"/>
    <s v="Afluente #6180"/>
    <s v="Peñalolén"/>
    <x v="0"/>
    <s v="Cumple"/>
    <s v="Cumple"/>
    <s v="No Aplica"/>
    <s v="No Aplica"/>
    <s v="Cumple"/>
    <s v="Cumple"/>
    <s v="Si"/>
    <s v="Monica Fernandez"/>
    <s v="S/N"/>
    <s v="Cumple"/>
    <s v="Cumple"/>
    <s v="Cumple"/>
    <s v="Cumple"/>
    <s v="Cumple"/>
    <s v="1-Cliente con suministro electrico normalizado"/>
    <x v="0"/>
    <x v="1"/>
    <x v="1"/>
    <x v="1"/>
    <n v="0.5"/>
    <n v="0.5"/>
    <n v="0.5"/>
    <n v="0.5"/>
    <n v="0.5"/>
    <n v="0.5"/>
    <n v="0.25"/>
    <n v="0.25"/>
    <n v="0.5"/>
    <n v="0.5"/>
    <n v="0.5"/>
    <n v="1"/>
    <x v="0"/>
  </r>
  <r>
    <s v="2235304"/>
    <s v="207517022023153033"/>
    <s v="DF20237602324"/>
    <x v="269"/>
    <x v="321"/>
    <s v="AARON HUENCHUMIL"/>
    <s v="Afluente #6180"/>
    <s v="Peñalolén"/>
    <x v="0"/>
    <s v="Cumple"/>
    <s v="Cumple"/>
    <s v="Cumple"/>
    <s v="Cumple"/>
    <s v="Cumple"/>
    <s v="Cumple"/>
    <s v="Si"/>
    <s v="Monica Fernandez"/>
    <s v="S/N"/>
    <s v="Cumple"/>
    <s v="Cumple"/>
    <s v="Cumple"/>
    <s v="Cumple"/>
    <s v="Cumple"/>
    <s v="1-Cliente con suministro electrico normalizado"/>
    <x v="0"/>
    <x v="1"/>
    <x v="1"/>
    <x v="1"/>
    <n v="0.5"/>
    <n v="0.5"/>
    <n v="0.5"/>
    <n v="0.5"/>
    <n v="0.5"/>
    <n v="0.5"/>
    <n v="0.25"/>
    <n v="0.25"/>
    <n v="0.5"/>
    <n v="0.5"/>
    <n v="0.5"/>
    <n v="1"/>
    <x v="0"/>
  </r>
  <r>
    <s v="2235298"/>
    <s v="207517022023151350"/>
    <s v="DF20237610273"/>
    <x v="269"/>
    <x v="317"/>
    <s v="AARON HUENCHUMIL"/>
    <s v="Apalaches #6435"/>
    <s v="Peñalolén"/>
    <x v="0"/>
    <s v="Cumple"/>
    <s v="Cumple"/>
    <s v="No Cumple"/>
    <s v="No Cumple"/>
    <s v="Cumple"/>
    <s v="Cumple"/>
    <s v="No"/>
    <s v="S/N"/>
    <s v="S/N"/>
    <s v="No Aplica"/>
    <s v="No Aplica"/>
    <s v="No Aplica"/>
    <s v="Cumple"/>
    <s v="Cumple"/>
    <s v="1-Cliente no se encuentra en domicilio  2-No declaran codigo de ITM utilizado, pero si describen su uso"/>
    <x v="0"/>
    <x v="1"/>
    <x v="1"/>
    <x v="1"/>
    <n v="0.5"/>
    <n v="0.5"/>
    <n v="0"/>
    <n v="0"/>
    <n v="0.5"/>
    <n v="0.5"/>
    <n v="0.25"/>
    <n v="0.25"/>
    <n v="0.5"/>
    <n v="0.5"/>
    <n v="0.5"/>
    <n v="0.7"/>
    <x v="0"/>
  </r>
  <r>
    <s v="2235291"/>
    <s v="207517022023145833"/>
    <s v="DF20237606226"/>
    <x v="269"/>
    <x v="318"/>
    <s v="AARON HUENCHUMIL"/>
    <s v="Charcas #6599"/>
    <s v="Peñalolén"/>
    <x v="0"/>
    <s v="Cumple"/>
    <s v="Cumple"/>
    <s v="No Aplica"/>
    <s v="No Aplica"/>
    <s v="Cumple"/>
    <s v="Cumple"/>
    <s v="Si"/>
    <s v="Erica Moraga"/>
    <s v="222787212"/>
    <s v="Cumple"/>
    <s v="Cumple"/>
    <s v="Cumple"/>
    <s v="Cumple"/>
    <s v="Cumple"/>
    <s v="1-Cliente con suministro electrico normalizado  2-Cliente requiere cambio de acometida por  daño por paso del tiempo"/>
    <x v="0"/>
    <x v="1"/>
    <x v="1"/>
    <x v="1"/>
    <n v="0.5"/>
    <n v="0.5"/>
    <n v="0.5"/>
    <n v="0.5"/>
    <n v="0.5"/>
    <n v="0.5"/>
    <n v="0.25"/>
    <n v="0.25"/>
    <n v="0.5"/>
    <n v="0.5"/>
    <n v="0.5"/>
    <n v="1"/>
    <x v="0"/>
  </r>
  <r>
    <s v="2235284"/>
    <s v="207517022023144708"/>
    <s v="DF20237592657"/>
    <x v="269"/>
    <x v="314"/>
    <s v="AARON HUENCHUMIL"/>
    <s v="Chaneses #2492"/>
    <s v="Peñalolén"/>
    <x v="0"/>
    <s v="Cumple"/>
    <s v="Cumple"/>
    <s v="Cumple"/>
    <s v="Cumple"/>
    <s v="Cumple"/>
    <s v="Cumple"/>
    <s v="Si"/>
    <s v="S/N"/>
    <s v="S/N"/>
    <s v="Cumple"/>
    <s v="Cumple"/>
    <s v="Cumple"/>
    <s v="Cumple"/>
    <s v="Cumple"/>
    <s v="1-Cliente confirma encontrarse con suministro electrico normalizado despues de visita de tecnicos"/>
    <x v="0"/>
    <x v="1"/>
    <x v="1"/>
    <x v="1"/>
    <n v="0.5"/>
    <n v="0.5"/>
    <n v="0.5"/>
    <n v="0.5"/>
    <n v="0.5"/>
    <n v="0.5"/>
    <n v="0.25"/>
    <n v="0.25"/>
    <n v="0.5"/>
    <n v="0.5"/>
    <n v="0.5"/>
    <n v="1"/>
    <x v="0"/>
  </r>
  <r>
    <s v="2235277"/>
    <s v="207517022023143818"/>
    <s v="DF20237601716"/>
    <x v="269"/>
    <x v="315"/>
    <s v="AARON HUENCHUMIL"/>
    <s v="Afluente #2326"/>
    <s v="Peñalolén"/>
    <x v="0"/>
    <s v="Cumple"/>
    <s v="Cumple"/>
    <s v="No Aplica"/>
    <s v="No Aplica"/>
    <s v="Cumple"/>
    <s v="Cumple"/>
    <s v="No"/>
    <s v="S/N"/>
    <s v="S/N"/>
    <s v="No Aplica"/>
    <s v="No Aplica"/>
    <s v="No Aplica"/>
    <s v="Cumple"/>
    <s v="Cumple"/>
    <s v="1-No se logran tonar fotografias, sector conflictivo  2-Se aprecian acometidas templadas"/>
    <x v="0"/>
    <x v="1"/>
    <x v="1"/>
    <x v="1"/>
    <n v="0.5"/>
    <n v="0.5"/>
    <n v="0.5"/>
    <n v="0.5"/>
    <n v="0.5"/>
    <n v="0.5"/>
    <n v="0.25"/>
    <n v="0.25"/>
    <n v="0.5"/>
    <n v="0.5"/>
    <n v="0.5"/>
    <n v="1"/>
    <x v="0"/>
  </r>
  <r>
    <s v="2235271"/>
    <s v="207517022023143357"/>
    <s v="DF20237610086"/>
    <x v="269"/>
    <x v="322"/>
    <s v="AARON HUENCHUMIL"/>
    <s v="Afluente #2304"/>
    <s v="Peñalolén"/>
    <x v="0"/>
    <s v="Cumple"/>
    <s v="Cumple"/>
    <s v="No Aplica"/>
    <s v="No Aplica"/>
    <s v="Cumple"/>
    <s v="Cumple"/>
    <s v="No"/>
    <s v="S/N"/>
    <s v="S/N"/>
    <s v="No Aplica"/>
    <s v="No Aplica"/>
    <s v="No Aplica"/>
    <s v="Cumple"/>
    <s v="Cumple"/>
    <s v="1-No se logran tonar fotografias, sector conflictivo"/>
    <x v="0"/>
    <x v="1"/>
    <x v="1"/>
    <x v="1"/>
    <n v="0.5"/>
    <n v="0.5"/>
    <n v="0.5"/>
    <n v="0.5"/>
    <n v="0.5"/>
    <n v="0.5"/>
    <n v="0.25"/>
    <n v="0.25"/>
    <n v="0.5"/>
    <n v="0.5"/>
    <n v="0.5"/>
    <n v="1"/>
    <x v="0"/>
  </r>
  <r>
    <s v="2235263"/>
    <s v="207517022023142756"/>
    <s v="DF20237602411"/>
    <x v="269"/>
    <x v="321"/>
    <s v="AARON HUENCHUMIL"/>
    <s v="Cali #6536"/>
    <s v="Peñalolén"/>
    <x v="0"/>
    <s v="Cumple"/>
    <s v="Cumple"/>
    <s v="No Aplica"/>
    <s v="No Aplica"/>
    <s v="Cumple"/>
    <s v="Cumple"/>
    <s v="No"/>
    <s v="S/N"/>
    <s v="S/N"/>
    <s v="No Aplica"/>
    <s v="No Aplica"/>
    <s v="No Aplica"/>
    <s v="Cumple"/>
    <s v="Cumple"/>
    <s v="1-Cliente no se encuentra en domicilio  2-Suministro electrico normal en sector"/>
    <x v="0"/>
    <x v="1"/>
    <x v="1"/>
    <x v="1"/>
    <n v="0.5"/>
    <n v="0.5"/>
    <n v="0.5"/>
    <n v="0.5"/>
    <n v="0.5"/>
    <n v="0.5"/>
    <n v="0.25"/>
    <n v="0.25"/>
    <n v="0.5"/>
    <n v="0.5"/>
    <n v="0.5"/>
    <n v="1"/>
    <x v="0"/>
  </r>
  <r>
    <s v="2235249"/>
    <s v="207517022023141301"/>
    <s v="DF20237588381"/>
    <x v="269"/>
    <x v="310"/>
    <s v="AARON HUENCHUMIL"/>
    <s v="Bolivar #6041"/>
    <s v="Peñalolén"/>
    <x v="0"/>
    <s v="Cumple"/>
    <s v="Cumple"/>
    <s v="Cumple"/>
    <s v="Cumple"/>
    <s v="Cumple"/>
    <s v="Cumple"/>
    <s v="No"/>
    <s v="S/N"/>
    <s v="S/N"/>
    <s v="No Aplica"/>
    <s v="No Aplica"/>
    <s v="No Aplica"/>
    <s v="Cumple"/>
    <s v="Cumple"/>
    <s v="1-Cliente no se encuentra en domicilio  2-Se aprecia cometida nueva y en buen estado"/>
    <x v="0"/>
    <x v="1"/>
    <x v="1"/>
    <x v="1"/>
    <n v="0.5"/>
    <n v="0.5"/>
    <n v="0.5"/>
    <n v="0.5"/>
    <n v="0.5"/>
    <n v="0.5"/>
    <n v="0.25"/>
    <n v="0.25"/>
    <n v="0.5"/>
    <n v="0.5"/>
    <n v="0.5"/>
    <n v="1"/>
    <x v="0"/>
  </r>
  <r>
    <s v="2236765"/>
    <s v="207518022023171259"/>
    <s v="DF20237589025"/>
    <x v="270"/>
    <x v="302"/>
    <s v="AARON HUENCHUMIL"/>
    <s v="Alborada #1219"/>
    <s v="Peñalolén"/>
    <x v="0"/>
    <s v="Cumple"/>
    <s v="Cumple"/>
    <s v="No Aplica"/>
    <s v="No Aplica"/>
    <s v="Cumple"/>
    <s v="Cumple"/>
    <s v="No"/>
    <s v="S/N"/>
    <s v="S/N"/>
    <s v="No Aplica"/>
    <s v="No Aplica"/>
    <s v="No Aplica"/>
    <s v="Cumple"/>
    <s v="Cumple"/>
    <s v="1-Cliente no se encuentra en domicilio  2-Acometida bien templada"/>
    <x v="0"/>
    <x v="1"/>
    <x v="1"/>
    <x v="1"/>
    <n v="0.5"/>
    <n v="0.5"/>
    <n v="0.5"/>
    <n v="0.5"/>
    <n v="0.5"/>
    <n v="0.5"/>
    <n v="0.25"/>
    <n v="0.25"/>
    <n v="0.5"/>
    <n v="0.5"/>
    <n v="0.5"/>
    <n v="1"/>
    <x v="0"/>
  </r>
  <r>
    <s v="2236764"/>
    <s v="207518022023165833"/>
    <s v="DF20237596955"/>
    <x v="270"/>
    <x v="306"/>
    <s v="AARON HUENCHUMIL"/>
    <s v="Antofagasta #1156"/>
    <s v="Peñalolén"/>
    <x v="0"/>
    <s v="Cumple"/>
    <s v="Cumple"/>
    <s v="No Aplica"/>
    <s v="No Aplica"/>
    <s v="Cumple"/>
    <s v="Cumple"/>
    <s v="Si"/>
    <s v="S/N"/>
    <s v="S/N"/>
    <s v="Cumple"/>
    <s v="Cumple"/>
    <s v="Cumple"/>
    <s v="Cumple"/>
    <s v="Cumple"/>
    <s v="1-Cliente confirma que tenian un falla al interior de su instalacion electrica  2-Suministro electrico normal"/>
    <x v="0"/>
    <x v="1"/>
    <x v="1"/>
    <x v="1"/>
    <n v="0.5"/>
    <n v="0.5"/>
    <n v="0.5"/>
    <n v="0.5"/>
    <n v="0.5"/>
    <n v="0.5"/>
    <n v="0.25"/>
    <n v="0.25"/>
    <n v="0.5"/>
    <n v="0.5"/>
    <n v="0.5"/>
    <n v="1"/>
    <x v="0"/>
  </r>
  <r>
    <s v="2236761"/>
    <s v="207518022023164323"/>
    <s v="DF20237609654"/>
    <x v="270"/>
    <x v="322"/>
    <s v="AARON HUENCHUMIL"/>
    <s v="Cerro la Cruz #9609"/>
    <s v="Peñalolén"/>
    <x v="0"/>
    <s v="Cumple"/>
    <s v="Cumple"/>
    <s v="No Aplica"/>
    <s v="No Aplica"/>
    <s v="Cumple"/>
    <s v="Cumple"/>
    <s v="No"/>
    <s v="S/N"/>
    <s v="S/N"/>
    <s v="No Aplica"/>
    <s v="No Aplica"/>
    <s v="No Aplica"/>
    <s v="No Cumple"/>
    <s v="No Cumple"/>
    <s v="1-Sector conflictivo, jovenes drogandose"/>
    <x v="0"/>
    <x v="1"/>
    <x v="1"/>
    <x v="1"/>
    <n v="0.5"/>
    <n v="0.5"/>
    <n v="0.5"/>
    <n v="0.5"/>
    <n v="0.5"/>
    <n v="0.5"/>
    <n v="0.25"/>
    <n v="0.25"/>
    <n v="0.5"/>
    <n v="0"/>
    <n v="0"/>
    <n v="0.8"/>
    <x v="0"/>
  </r>
  <r>
    <s v="2236759"/>
    <s v="207518022023163919"/>
    <s v="DF20237607669"/>
    <x v="270"/>
    <x v="323"/>
    <s v="AARON HUENCHUMIL"/>
    <s v="Casa Nueva #2175"/>
    <s v="Peñalolén"/>
    <x v="0"/>
    <s v="Cumple"/>
    <s v="Cumple"/>
    <s v="Cumple"/>
    <s v="Cumple"/>
    <s v="Cumple"/>
    <s v="Cumple"/>
    <s v="No"/>
    <s v="S/N"/>
    <s v="S/N"/>
    <s v="No Aplica"/>
    <s v="No Aplica"/>
    <s v="No Aplica"/>
    <s v="Cumple"/>
    <s v="Cumple"/>
    <s v="1-Cliente no se encuentra en domicilio"/>
    <x v="0"/>
    <x v="1"/>
    <x v="1"/>
    <x v="1"/>
    <n v="0.5"/>
    <n v="0.5"/>
    <n v="0.5"/>
    <n v="0.5"/>
    <n v="0.5"/>
    <n v="0.5"/>
    <n v="0.25"/>
    <n v="0.25"/>
    <n v="0.5"/>
    <n v="0.5"/>
    <n v="0.5"/>
    <n v="1"/>
    <x v="0"/>
  </r>
  <r>
    <s v="2236753"/>
    <s v="207518022023162105"/>
    <s v="DF20237591112"/>
    <x v="270"/>
    <x v="305"/>
    <s v="AARON HUENCHUMIL"/>
    <s v="Antupiren #10000 bl A dp 202"/>
    <s v="Peñalolén"/>
    <x v="0"/>
    <s v="Cumple"/>
    <s v="Cumple"/>
    <s v="No Aplica"/>
    <s v="No Aplica"/>
    <s v="Cumple"/>
    <s v="Cumple"/>
    <s v="No"/>
    <s v="S/N"/>
    <s v="S/N"/>
    <s v="No Aplica"/>
    <s v="No Aplica"/>
    <s v="No Aplica"/>
    <s v="Cumple"/>
    <s v="Cumple"/>
    <s v="1-Cliente no se encuentra en domicilio  2-Suministro electrico normal en sector"/>
    <x v="0"/>
    <x v="1"/>
    <x v="1"/>
    <x v="1"/>
    <n v="0.5"/>
    <n v="0.5"/>
    <n v="0.5"/>
    <n v="0.5"/>
    <n v="0.5"/>
    <n v="0.5"/>
    <n v="0.25"/>
    <n v="0.25"/>
    <n v="0.5"/>
    <n v="0.5"/>
    <n v="0.5"/>
    <n v="1"/>
    <x v="0"/>
  </r>
  <r>
    <s v="2236747"/>
    <s v="207518022023161102"/>
    <s v="DF20237590055"/>
    <x v="270"/>
    <x v="304"/>
    <s v="AARON HUENCHUMIL"/>
    <s v="Anturayen #9701"/>
    <s v="Peñalolén"/>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6728"/>
    <s v="207518022023155512"/>
    <s v="DF20237601722"/>
    <x v="270"/>
    <x v="315"/>
    <s v="AARON HUENCHUMIL"/>
    <s v="Antupiren #9389"/>
    <s v="Peñalolén"/>
    <x v="0"/>
    <s v="Cumple"/>
    <s v="Cumple"/>
    <s v="No Aplica"/>
    <s v="No Aplica"/>
    <s v="Cumple"/>
    <s v="Cumple"/>
    <s v="No"/>
    <s v="S/N"/>
    <s v="S/N"/>
    <s v="No Aplica"/>
    <s v="No Aplica"/>
    <s v="No Aplica"/>
    <s v="Cumple Mayormente"/>
    <s v="Cumple"/>
    <s v="1-Suministro electrico normal en sector"/>
    <x v="0"/>
    <x v="1"/>
    <x v="1"/>
    <x v="1"/>
    <n v="0.5"/>
    <n v="0.5"/>
    <n v="0.5"/>
    <n v="0.5"/>
    <n v="0.5"/>
    <n v="0.5"/>
    <n v="0.25"/>
    <n v="0.25"/>
    <n v="0.5"/>
    <n v="0.32500000000000001"/>
    <n v="0.5"/>
    <n v="0.96500000000000008"/>
    <x v="0"/>
  </r>
  <r>
    <s v="2236716"/>
    <s v="207518022023154454"/>
    <s v="DF20237588329"/>
    <x v="270"/>
    <x v="310"/>
    <s v="AARON HUENCHUMIL"/>
    <s v="Antupiren #8922"/>
    <s v="Peñalolén"/>
    <x v="0"/>
    <s v="Cumple"/>
    <s v="Cumple"/>
    <s v="No Aplica"/>
    <s v="No Aplica"/>
    <s v="Cumple"/>
    <s v="Cumple"/>
    <s v="No"/>
    <s v="S/N"/>
    <s v="S/N"/>
    <s v="No Aplica"/>
    <s v="No Aplica"/>
    <s v="No Aplica"/>
    <s v="Cumple"/>
    <s v="Cumple"/>
    <s v="1-Suministro electrico normalizado"/>
    <x v="0"/>
    <x v="1"/>
    <x v="1"/>
    <x v="1"/>
    <n v="0.5"/>
    <n v="0.5"/>
    <n v="0.5"/>
    <n v="0.5"/>
    <n v="0.5"/>
    <n v="0.5"/>
    <n v="0.25"/>
    <n v="0.25"/>
    <n v="0.5"/>
    <n v="0.5"/>
    <n v="0.5"/>
    <n v="1"/>
    <x v="0"/>
  </r>
  <r>
    <s v="2236697"/>
    <s v="207518022023152744"/>
    <s v="DF20237588350"/>
    <x v="270"/>
    <x v="310"/>
    <s v="AARON HUENCHUMIL"/>
    <s v="3 Norte #8249 C/A"/>
    <s v="Peñalolén"/>
    <x v="0"/>
    <s v="Cumple"/>
    <s v="Cumple"/>
    <s v="No Aplica"/>
    <s v="No Aplica"/>
    <s v="Cumple"/>
    <s v="Cumple"/>
    <s v="No"/>
    <s v="S/N"/>
    <s v="S/N"/>
    <s v="No Aplica"/>
    <s v="No Aplica"/>
    <s v="No Aplica"/>
    <s v="Cumple"/>
    <s v="Cumple"/>
    <s v="1-Sector conflictivo, no se logra tomar fotografias  2-Sector con suministro electrico normalizado"/>
    <x v="0"/>
    <x v="1"/>
    <x v="1"/>
    <x v="1"/>
    <n v="0.5"/>
    <n v="0.5"/>
    <n v="0.5"/>
    <n v="0.5"/>
    <n v="0.5"/>
    <n v="0.5"/>
    <n v="0.25"/>
    <n v="0.25"/>
    <n v="0.5"/>
    <n v="0.5"/>
    <n v="0.5"/>
    <n v="1"/>
    <x v="0"/>
  </r>
  <r>
    <s v="2236687"/>
    <s v="207518022023150849"/>
    <s v="DF20237606851"/>
    <x v="270"/>
    <x v="303"/>
    <s v="AARON HUENCHUMIL"/>
    <s v="1 Oriente #2301"/>
    <s v="Peñalolén"/>
    <x v="0"/>
    <s v="Cumple"/>
    <s v="Cumple"/>
    <s v="No Aplica"/>
    <s v="No Aplica"/>
    <s v="Cumple"/>
    <s v="Cumple"/>
    <s v="Si"/>
    <s v="S/N"/>
    <s v="S/N"/>
    <s v="Cumple"/>
    <s v="Cumple"/>
    <s v="Cumple"/>
    <s v="Cumple"/>
    <s v="Cumple"/>
    <s v="1-Numeracion correcta #2311  2-Suministro electrico normalizado"/>
    <x v="0"/>
    <x v="1"/>
    <x v="1"/>
    <x v="1"/>
    <n v="0.5"/>
    <n v="0.5"/>
    <n v="0.5"/>
    <n v="0.5"/>
    <n v="0.5"/>
    <n v="0.5"/>
    <n v="0.25"/>
    <n v="0.25"/>
    <n v="0.5"/>
    <n v="0.5"/>
    <n v="0.5"/>
    <n v="1"/>
    <x v="0"/>
  </r>
  <r>
    <s v="2236686"/>
    <s v="207518022023150519"/>
    <s v="DF20237607363"/>
    <x v="270"/>
    <x v="323"/>
    <s v="AARON HUENCHUMIL"/>
    <s v="1 Oriente #2301"/>
    <s v="Peñalolén"/>
    <x v="0"/>
    <s v="Cumple"/>
    <s v="Cumple"/>
    <s v="No Cumple"/>
    <s v="No Cumple"/>
    <s v="Cumple"/>
    <s v="Cumple"/>
    <s v="Si"/>
    <s v="Geraldine Beratto"/>
    <s v="S/N"/>
    <s v="Cumple"/>
    <s v="Cumple"/>
    <s v="Cumple"/>
    <s v="Cumple"/>
    <s v="Cumple"/>
    <s v="1-Cliente con suministro electrico normalizado 2-No declara codigo de material utilizado en bajada de acometida"/>
    <x v="0"/>
    <x v="1"/>
    <x v="1"/>
    <x v="1"/>
    <n v="0.5"/>
    <n v="0.5"/>
    <n v="0"/>
    <n v="0"/>
    <n v="0.5"/>
    <n v="0.5"/>
    <n v="0.25"/>
    <n v="0.25"/>
    <n v="0.5"/>
    <n v="0.5"/>
    <n v="0.5"/>
    <n v="0.7"/>
    <x v="0"/>
  </r>
  <r>
    <s v="2236672"/>
    <s v="207518022023143810"/>
    <s v="DF20237613414"/>
    <x v="270"/>
    <x v="313"/>
    <s v="AARON HUENCHUMIL"/>
    <s v="4 Oriente #2395"/>
    <s v="Peñalolén"/>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6665"/>
    <s v="207518022023142402"/>
    <s v="DF20237595573"/>
    <x v="270"/>
    <x v="316"/>
    <s v="AARON HUENCHUMIL"/>
    <s v="Calle 117 #1095"/>
    <s v="Peñalolén"/>
    <x v="0"/>
    <s v="Cumple"/>
    <s v="Cumple"/>
    <s v="No Aplica"/>
    <s v="No Aplica"/>
    <s v="Cumple"/>
    <s v="Cumple"/>
    <s v="No"/>
    <s v="S/N"/>
    <s v="S/N"/>
    <s v="No Aplica"/>
    <s v="No Aplica"/>
    <s v="No Aplica"/>
    <s v="Cumple Mayormente"/>
    <s v="Cumple"/>
    <s v="1-Cliente no se encuentra en domicilio"/>
    <x v="0"/>
    <x v="1"/>
    <x v="1"/>
    <x v="1"/>
    <n v="0.5"/>
    <n v="0.5"/>
    <n v="0.5"/>
    <n v="0.5"/>
    <n v="0.5"/>
    <n v="0.5"/>
    <n v="0.25"/>
    <n v="0.25"/>
    <n v="0.5"/>
    <n v="0.32500000000000001"/>
    <n v="0.5"/>
    <n v="0.96500000000000008"/>
    <x v="0"/>
  </r>
  <r>
    <s v="2236656"/>
    <s v="207518022023140709"/>
    <s v="DF20237589028"/>
    <x v="270"/>
    <x v="302"/>
    <s v="AARON HUENCHUMIL"/>
    <s v="Calle 115 #7374"/>
    <s v="Peñalolén"/>
    <x v="0"/>
    <s v="Cumple"/>
    <s v="Cumple"/>
    <s v="No Aplica"/>
    <s v="No Aplica"/>
    <s v="Cumple"/>
    <s v="Cumple"/>
    <s v="Si"/>
    <s v="Luisa Camilo"/>
    <s v="973030039"/>
    <s v="Cumple"/>
    <s v="Cumple"/>
    <s v="No Cumple"/>
    <s v="Cumple"/>
    <s v="Cumple"/>
    <s v="1-Cliente se encuentra sin suministro hace meses declara"/>
    <x v="0"/>
    <x v="1"/>
    <x v="1"/>
    <x v="1"/>
    <n v="0.5"/>
    <n v="0.5"/>
    <n v="0.5"/>
    <n v="0.5"/>
    <n v="0.5"/>
    <n v="0.5"/>
    <n v="0.25"/>
    <n v="0.25"/>
    <n v="0"/>
    <n v="0.5"/>
    <n v="0.5"/>
    <n v="0.92500000000000004"/>
    <x v="0"/>
  </r>
  <r>
    <s v="2236645"/>
    <s v="207518022023135521"/>
    <s v="DF20237608756"/>
    <x v="270"/>
    <x v="324"/>
    <s v="AARON HUENCHUMIL"/>
    <s v="Calle 12A #1095"/>
    <s v="Peñalolén"/>
    <x v="0"/>
    <s v="Cumple"/>
    <s v="Cumple"/>
    <s v="No Aplica"/>
    <s v="No Aplica"/>
    <s v="Cumple"/>
    <s v="Cumple"/>
    <s v="Si"/>
    <s v="S/N"/>
    <s v="S/N"/>
    <s v="Cumple"/>
    <s v="Cumple"/>
    <s v="Cumple"/>
    <s v="Cumple"/>
    <s v="Cumple"/>
    <s v="1-Cliente con suministro electrico normalizado  2-Caja B.T con tapa abierta"/>
    <x v="0"/>
    <x v="1"/>
    <x v="1"/>
    <x v="1"/>
    <n v="0.5"/>
    <n v="0.5"/>
    <n v="0.5"/>
    <n v="0.5"/>
    <n v="0.5"/>
    <n v="0.5"/>
    <n v="0.25"/>
    <n v="0.25"/>
    <n v="0.5"/>
    <n v="0.5"/>
    <n v="0.5"/>
    <n v="1"/>
    <x v="0"/>
  </r>
  <r>
    <s v="2236625"/>
    <s v="207518022023132936"/>
    <s v="DF20237596287"/>
    <x v="270"/>
    <x v="316"/>
    <s v="AARON HUENCHUMIL"/>
    <s v="Calle 146 #1099"/>
    <s v="Peñalolén"/>
    <x v="0"/>
    <s v="Cumple"/>
    <s v="Cumple"/>
    <s v="No Aplica"/>
    <s v="No Aplica"/>
    <s v="Cumple"/>
    <s v="Cumple"/>
    <s v="No"/>
    <s v="S/N"/>
    <s v="S/N"/>
    <s v="No Aplica"/>
    <s v="No Aplica"/>
    <s v="No Aplica"/>
    <s v="Cumple Mayormente"/>
    <s v="Cumple"/>
    <s v="1-Cliente no se encuentra en domicilio"/>
    <x v="0"/>
    <x v="1"/>
    <x v="1"/>
    <x v="1"/>
    <n v="0.5"/>
    <n v="0.5"/>
    <n v="0.5"/>
    <n v="0.5"/>
    <n v="0.5"/>
    <n v="0.5"/>
    <n v="0.25"/>
    <n v="0.25"/>
    <n v="0.5"/>
    <n v="0.32500000000000001"/>
    <n v="0.5"/>
    <n v="0.96500000000000008"/>
    <x v="0"/>
  </r>
  <r>
    <s v="2236620"/>
    <s v="207518022023131359"/>
    <s v="DF20237605376"/>
    <x v="270"/>
    <x v="318"/>
    <s v="AARON HUENCHUMIL"/>
    <s v="Calle 137B #6635"/>
    <s v="Peñalolén"/>
    <x v="0"/>
    <s v="Cumple"/>
    <s v="Cumple"/>
    <s v="Cumple"/>
    <s v="Cumple"/>
    <s v="Cumple"/>
    <s v="Cumple"/>
    <s v="Si"/>
    <s v="Caroline Silva"/>
    <s v="990969308"/>
    <s v="Cumple"/>
    <s v="Cumple"/>
    <s v="Cumple"/>
    <s v="Cumple"/>
    <s v="Cumple"/>
    <s v="1-Cliente con suministro electrico normalizado  2-Caja empalme abierta, requiere cerrar"/>
    <x v="0"/>
    <x v="1"/>
    <x v="1"/>
    <x v="1"/>
    <n v="0.5"/>
    <n v="0.5"/>
    <n v="0.5"/>
    <n v="0.5"/>
    <n v="0.5"/>
    <n v="0.5"/>
    <n v="0.25"/>
    <n v="0.25"/>
    <n v="0.5"/>
    <n v="0.5"/>
    <n v="0.5"/>
    <n v="1"/>
    <x v="0"/>
  </r>
  <r>
    <s v="2236614"/>
    <s v="207518022023125637"/>
    <s v="DF20237597020"/>
    <x v="270"/>
    <x v="306"/>
    <s v="AARON HUENCHUMIL"/>
    <s v="Aladierno #1222"/>
    <s v="Peñalolén"/>
    <x v="0"/>
    <s v="Cumple"/>
    <s v="Cumple"/>
    <s v="Cumple"/>
    <s v="Cumple"/>
    <s v="Cumple"/>
    <s v="Cumple"/>
    <s v="No"/>
    <s v="S/N"/>
    <s v="S/N"/>
    <s v="No Aplica"/>
    <s v="No Aplica"/>
    <s v="No Aplica"/>
    <s v="Cumple"/>
    <s v="Cumple"/>
    <s v="1-Cliente no se encuentra en dlmicilio  2-Se aprecia acometida nueva y en buen estado"/>
    <x v="0"/>
    <x v="1"/>
    <x v="1"/>
    <x v="1"/>
    <n v="0.5"/>
    <n v="0.5"/>
    <n v="0.5"/>
    <n v="0.5"/>
    <n v="0.5"/>
    <n v="0.5"/>
    <n v="0.25"/>
    <n v="0.25"/>
    <n v="0.5"/>
    <n v="0.5"/>
    <n v="0.5"/>
    <n v="1"/>
    <x v="0"/>
  </r>
  <r>
    <s v="2236878"/>
    <s v="207519022023151701"/>
    <s v="DF20237593913"/>
    <x v="271"/>
    <x v="325"/>
    <s v="AARON HUENCHUMIL"/>
    <s v="El Libano #5001"/>
    <s v="Macul"/>
    <x v="0"/>
    <s v="Cumple"/>
    <s v="Cumple"/>
    <s v="No Aplica"/>
    <s v="No Aplica"/>
    <s v="Cumple"/>
    <s v="Cumple"/>
    <s v="Si"/>
    <s v="S/N"/>
    <s v="S/N"/>
    <s v="Cumple"/>
    <s v="Cumple"/>
    <s v="Cumple"/>
    <s v="Cumple"/>
    <s v="Cumple"/>
    <s v="1-Complejo deportivo con suministro electrico normalizado"/>
    <x v="0"/>
    <x v="1"/>
    <x v="1"/>
    <x v="1"/>
    <n v="0.5"/>
    <n v="0.5"/>
    <n v="0.5"/>
    <n v="0.5"/>
    <n v="0.5"/>
    <n v="0.5"/>
    <n v="0.25"/>
    <n v="0.25"/>
    <n v="0.5"/>
    <n v="0.5"/>
    <n v="0.5"/>
    <n v="1"/>
    <x v="0"/>
  </r>
  <r>
    <s v="2236877"/>
    <s v="207519022023145352"/>
    <s v="DF20237596999"/>
    <x v="271"/>
    <x v="306"/>
    <s v="AARON HUENCHUMIL"/>
    <s v="Eduardo Fabini #4333"/>
    <s v="Macul"/>
    <x v="0"/>
    <s v="Cumple"/>
    <s v="Cumple"/>
    <s v="No Aplica"/>
    <s v="No Aplica"/>
    <s v="Cumple"/>
    <s v="Cumple"/>
    <s v="Si"/>
    <s v="Jorge Perez"/>
    <s v="S/N"/>
    <s v="Cumple"/>
    <s v="Cumple"/>
    <s v="Cumple"/>
    <s v="Cumple"/>
    <s v="Cumple"/>
    <s v="1-Cliente con suministro electrico normalizado despues de poda"/>
    <x v="0"/>
    <x v="1"/>
    <x v="1"/>
    <x v="1"/>
    <n v="0.5"/>
    <n v="0.5"/>
    <n v="0.5"/>
    <n v="0.5"/>
    <n v="0.5"/>
    <n v="0.5"/>
    <n v="0.25"/>
    <n v="0.25"/>
    <n v="0.5"/>
    <n v="0.5"/>
    <n v="0.5"/>
    <n v="1"/>
    <x v="0"/>
  </r>
  <r>
    <s v="2236876"/>
    <s v="207519022023144105"/>
    <s v="DF20237608915"/>
    <x v="271"/>
    <x v="324"/>
    <s v="AARON HUENCHUMIL"/>
    <s v="Alejandro Galaz #4241"/>
    <s v="Macul"/>
    <x v="0"/>
    <s v="Cumple"/>
    <s v="Cumple"/>
    <s v="No Aplica"/>
    <s v="No Aplica"/>
    <s v="Cumple"/>
    <s v="Cumple"/>
    <s v="No"/>
    <s v="S/N"/>
    <s v="S/N"/>
    <s v="No Aplica"/>
    <s v="No Aplica"/>
    <s v="No Aplica"/>
    <s v="Cumple Parcialmente"/>
    <s v="Cumple Parcialmente"/>
    <s v="1-Acometida bien templada  2-Cliente no se encuentra en domicilio"/>
    <x v="0"/>
    <x v="1"/>
    <x v="1"/>
    <x v="1"/>
    <n v="0.5"/>
    <n v="0.5"/>
    <n v="0.5"/>
    <n v="0.5"/>
    <n v="0.5"/>
    <n v="0.5"/>
    <n v="0.25"/>
    <n v="0.25"/>
    <n v="0.5"/>
    <n v="0.17499999999999999"/>
    <n v="0.17499999999999999"/>
    <n v="0.87"/>
    <x v="0"/>
  </r>
  <r>
    <s v="2236875"/>
    <s v="207519022023143309"/>
    <s v="DF20237609865"/>
    <x v="271"/>
    <x v="322"/>
    <s v="AARON HUENCHUMIL"/>
    <s v="El Libano #3954"/>
    <s v="Macul"/>
    <x v="0"/>
    <s v="Cumple"/>
    <s v="Cumple"/>
    <s v="No Aplica"/>
    <s v="No Aplica"/>
    <s v="Cumple"/>
    <s v="Cumple"/>
    <s v="Si"/>
    <s v="S/N"/>
    <s v="S/N"/>
    <s v="Cumple"/>
    <s v="Cumple"/>
    <s v="Cumple"/>
    <s v="No Cumple"/>
    <s v="No Cumple"/>
    <s v="1-Cliente confirma que su llamdo se debia a cables de telecomunicaciones colgando. Ya se encuentran aislados"/>
    <x v="0"/>
    <x v="1"/>
    <x v="1"/>
    <x v="1"/>
    <n v="0.5"/>
    <n v="0.5"/>
    <n v="0.5"/>
    <n v="0.5"/>
    <n v="0.5"/>
    <n v="0.5"/>
    <n v="0.25"/>
    <n v="0.25"/>
    <n v="0.5"/>
    <n v="0"/>
    <n v="0"/>
    <n v="0.8"/>
    <x v="0"/>
  </r>
  <r>
    <s v="2236874"/>
    <s v="207519022023142827"/>
    <s v="DF20237606990"/>
    <x v="271"/>
    <x v="303"/>
    <s v="AARON HUENCHUMIL"/>
    <s v="El Libano #3905"/>
    <s v="Macul"/>
    <x v="0"/>
    <s v="Cumple"/>
    <s v="Cumple"/>
    <s v="No Aplica"/>
    <s v="No Aplica"/>
    <s v="Cumple"/>
    <s v="Cumple"/>
    <s v="No"/>
    <s v="S/N"/>
    <s v="S/N"/>
    <s v="No Aplica"/>
    <s v="No Aplica"/>
    <s v="No Aplica"/>
    <s v="Cumple"/>
    <s v="Cumple"/>
    <s v="1-Lineas M.T se encuentran despejadas por podas  2-TD 3314 se encuentra en servicio normal"/>
    <x v="0"/>
    <x v="1"/>
    <x v="1"/>
    <x v="1"/>
    <n v="0.5"/>
    <n v="0.5"/>
    <n v="0.5"/>
    <n v="0.5"/>
    <n v="0.5"/>
    <n v="0.5"/>
    <n v="0.25"/>
    <n v="0.25"/>
    <n v="0.5"/>
    <n v="0.5"/>
    <n v="0.5"/>
    <n v="1"/>
    <x v="0"/>
  </r>
  <r>
    <s v="2236873"/>
    <s v="207519022023141912"/>
    <s v="DF20237600709"/>
    <x v="271"/>
    <x v="326"/>
    <s v="AARON HUENCHUMIL"/>
    <s v="Carlos Cariola #4070"/>
    <s v="Macul"/>
    <x v="0"/>
    <s v="Cumple"/>
    <s v="Cumple"/>
    <s v="No Aplica"/>
    <s v="No Aplica"/>
    <s v="Cumple"/>
    <s v="Cumple"/>
    <s v="Si"/>
    <s v="Rocio Perez Detudela"/>
    <s v="S/N"/>
    <s v="Cumple"/>
    <s v="Cumple"/>
    <s v="Cumple"/>
    <s v="Cumple"/>
    <s v="Cumple"/>
    <s v="1-Cliente con suministro electrico normalizado"/>
    <x v="0"/>
    <x v="1"/>
    <x v="1"/>
    <x v="1"/>
    <n v="0.5"/>
    <n v="0.5"/>
    <n v="0.5"/>
    <n v="0.5"/>
    <n v="0.5"/>
    <n v="0.5"/>
    <n v="0.25"/>
    <n v="0.25"/>
    <n v="0.5"/>
    <n v="0.5"/>
    <n v="0.5"/>
    <n v="1"/>
    <x v="0"/>
  </r>
  <r>
    <s v="2236872"/>
    <s v="207519022023141102"/>
    <s v="DF20237610652"/>
    <x v="271"/>
    <x v="317"/>
    <s v="AARON HUENCHUMIL"/>
    <s v="Carlos Cariola #4070"/>
    <s v="Macul"/>
    <x v="0"/>
    <s v="Cumple"/>
    <s v="Cumple"/>
    <s v="No Aplica"/>
    <s v="No Aplica"/>
    <s v="Cumple"/>
    <s v="Cumple"/>
    <s v="Si"/>
    <s v="Rocio Perez Detudela"/>
    <s v="957080336"/>
    <s v="Cumple"/>
    <s v="Cumple"/>
    <s v="Cumple"/>
    <s v="Cumple"/>
    <s v="Cumple"/>
    <s v="1-Cliente con suministro electrico normalizado"/>
    <x v="0"/>
    <x v="1"/>
    <x v="1"/>
    <x v="1"/>
    <n v="0.5"/>
    <n v="0.5"/>
    <n v="0.5"/>
    <n v="0.5"/>
    <n v="0.5"/>
    <n v="0.5"/>
    <n v="0.25"/>
    <n v="0.25"/>
    <n v="0.5"/>
    <n v="0.5"/>
    <n v="0.5"/>
    <n v="1"/>
    <x v="0"/>
  </r>
  <r>
    <s v="2236871"/>
    <s v="207519022023135722"/>
    <s v="DF20237608120"/>
    <x v="271"/>
    <x v="324"/>
    <s v="AARON HUENCHUMIL"/>
    <s v="Carlos Cariola #3665"/>
    <s v="Macul"/>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6870"/>
    <s v="207519022023134734"/>
    <s v="DF20237599166"/>
    <x v="271"/>
    <x v="327"/>
    <s v="AARON HUENCHUMIL"/>
    <s v="Arturo Gozalvez #3645"/>
    <s v="Macul"/>
    <x v="0"/>
    <s v="Cumple"/>
    <s v="Cumple"/>
    <s v="No Aplica"/>
    <s v="No Aplica"/>
    <s v="Cumple"/>
    <s v="Cumple"/>
    <s v="No"/>
    <s v="S/N"/>
    <s v="S/N"/>
    <s v="No Aplica"/>
    <s v="No Aplica"/>
    <s v="No Aplica"/>
    <s v="Cumple Mayormente"/>
    <s v="Cumple"/>
    <s v="1-Cliente ya se encuentra con poste de paso particular normalizado  2-Suministro electrico normal"/>
    <x v="0"/>
    <x v="1"/>
    <x v="1"/>
    <x v="1"/>
    <n v="0.5"/>
    <n v="0.5"/>
    <n v="0.5"/>
    <n v="0.5"/>
    <n v="0.5"/>
    <n v="0.5"/>
    <n v="0.25"/>
    <n v="0.25"/>
    <n v="0.5"/>
    <n v="0.32500000000000001"/>
    <n v="0.5"/>
    <n v="0.96500000000000008"/>
    <x v="0"/>
  </r>
  <r>
    <s v="2236869"/>
    <s v="207519022023134403"/>
    <s v="DF20237597392"/>
    <x v="271"/>
    <x v="311"/>
    <s v="AARON HUENCHUMIL"/>
    <s v="Arturo Gozalvez #3630"/>
    <s v="Macul"/>
    <x v="0"/>
    <s v="Cumple"/>
    <s v="Cumple"/>
    <s v="No Aplica"/>
    <s v="No Aplica"/>
    <s v="Cumple"/>
    <s v="Cumple"/>
    <s v="No"/>
    <s v="S/N"/>
    <s v="S/N"/>
    <s v="No Aplica"/>
    <s v="No Aplica"/>
    <s v="No Aplica"/>
    <s v="Cumple Mayormente"/>
    <s v="Cumple"/>
    <s v="1-Cableado de telecomunicaciones se encuentra retirado  2-Suministro electrico normal en la zona"/>
    <x v="0"/>
    <x v="1"/>
    <x v="1"/>
    <x v="1"/>
    <n v="0.5"/>
    <n v="0.5"/>
    <n v="0.5"/>
    <n v="0.5"/>
    <n v="0.5"/>
    <n v="0.5"/>
    <n v="0.25"/>
    <n v="0.25"/>
    <n v="0.5"/>
    <n v="0.32500000000000001"/>
    <n v="0.5"/>
    <n v="0.96500000000000008"/>
    <x v="0"/>
  </r>
  <r>
    <s v="2236868"/>
    <s v="207519022023133903"/>
    <s v="DF20237604863"/>
    <x v="271"/>
    <x v="328"/>
    <s v="AARON HUENCHUMIL"/>
    <s v="Arturo Gozalvez #3629"/>
    <s v="Macul"/>
    <x v="0"/>
    <s v="Cumple"/>
    <s v="Cumple"/>
    <s v="No Aplica"/>
    <s v="No Aplica"/>
    <s v="Cumple"/>
    <s v="Cumple"/>
    <s v="No"/>
    <s v="S/N"/>
    <s v="S/N"/>
    <s v="No Aplica"/>
    <s v="No Aplica"/>
    <s v="No Aplica"/>
    <s v="Cumple"/>
    <s v="Cumple"/>
    <s v="1-Acometida bien tmplada  2-Suministro electrico normalizado"/>
    <x v="0"/>
    <x v="1"/>
    <x v="1"/>
    <x v="1"/>
    <n v="0.5"/>
    <n v="0.5"/>
    <n v="0.5"/>
    <n v="0.5"/>
    <n v="0.5"/>
    <n v="0.5"/>
    <n v="0.25"/>
    <n v="0.25"/>
    <n v="0.5"/>
    <n v="0.5"/>
    <n v="0.5"/>
    <n v="1"/>
    <x v="0"/>
  </r>
  <r>
    <s v="2236867"/>
    <s v="207519022023133146"/>
    <s v="DF20237608693"/>
    <x v="271"/>
    <x v="324"/>
    <s v="AARON HUENCHUMIL"/>
    <s v="Arturo Gozalvez #3605"/>
    <s v="Macul"/>
    <x v="0"/>
    <s v="Cumple"/>
    <s v="Cumple"/>
    <s v="No Aplica"/>
    <s v="No Aplica"/>
    <s v="Cumple"/>
    <s v="Cumple"/>
    <s v="No"/>
    <s v="S/N"/>
    <s v="S/N"/>
    <s v="No Aplica"/>
    <s v="No Aplica"/>
    <s v="No Aplica"/>
    <s v="Cumple Mayormente"/>
    <s v="Cumple"/>
    <s v="1-Cliente no se encuentra en domicilio  2-Acometida bien templada"/>
    <x v="0"/>
    <x v="1"/>
    <x v="1"/>
    <x v="1"/>
    <n v="0.5"/>
    <n v="0.5"/>
    <n v="0.5"/>
    <n v="0.5"/>
    <n v="0.5"/>
    <n v="0.5"/>
    <n v="0.25"/>
    <n v="0.25"/>
    <n v="0.5"/>
    <n v="0.32500000000000001"/>
    <n v="0.5"/>
    <n v="0.96500000000000008"/>
    <x v="0"/>
  </r>
  <r>
    <s v="2236866"/>
    <s v="207519022023131555"/>
    <s v="DF20237604044"/>
    <x v="271"/>
    <x v="309"/>
    <s v="AARON HUENCHUMIL"/>
    <s v="Armando Moock #3777 tr A dp 201"/>
    <s v="Macul"/>
    <x v="0"/>
    <s v="Cumple"/>
    <s v="Cumple"/>
    <s v="No Aplica"/>
    <s v="No Aplica"/>
    <s v="Cumple"/>
    <s v="Cumple"/>
    <s v="No"/>
    <s v="S/N"/>
    <s v="S/N"/>
    <s v="No Aplica"/>
    <s v="No Aplica"/>
    <s v="No Aplica"/>
    <s v="Cumple"/>
    <s v="Cumple"/>
    <s v="1-Cliente no se encuentra en domicilio, conserje permite acceso a shaft medidores  2-Caja empalme abierta"/>
    <x v="0"/>
    <x v="1"/>
    <x v="1"/>
    <x v="1"/>
    <n v="0.5"/>
    <n v="0.5"/>
    <n v="0.5"/>
    <n v="0.5"/>
    <n v="0.5"/>
    <n v="0.5"/>
    <n v="0.25"/>
    <n v="0.25"/>
    <n v="0.5"/>
    <n v="0.5"/>
    <n v="0.5"/>
    <n v="1"/>
    <x v="0"/>
  </r>
  <r>
    <s v="2236865"/>
    <s v="207519022023130047"/>
    <s v="DF20237589632"/>
    <x v="271"/>
    <x v="304"/>
    <s v="AARON HUENCHUMIL"/>
    <s v="Armando Moock #3727 dp 702"/>
    <s v="Macul"/>
    <x v="0"/>
    <s v="Cumple"/>
    <s v="Cumple"/>
    <s v="No Aplica"/>
    <s v="No Aplica"/>
    <s v="Cumple"/>
    <s v="Cumple"/>
    <s v="No"/>
    <s v="S/N"/>
    <s v="S/N"/>
    <s v="No Aplica"/>
    <s v="No Aplica"/>
    <s v="No Aplica"/>
    <s v="Cumple Mayormente"/>
    <s v="Cumple"/>
    <s v="1-Conserje no permite acceso debido a que cliente no se encuentra en domicilio"/>
    <x v="0"/>
    <x v="1"/>
    <x v="1"/>
    <x v="1"/>
    <n v="0.5"/>
    <n v="0.5"/>
    <n v="0.5"/>
    <n v="0.5"/>
    <n v="0.5"/>
    <n v="0.5"/>
    <n v="0.25"/>
    <n v="0.25"/>
    <n v="0.5"/>
    <n v="0.32500000000000001"/>
    <n v="0.5"/>
    <n v="0.96500000000000008"/>
    <x v="0"/>
  </r>
  <r>
    <s v="2236864"/>
    <s v="207519022023124409"/>
    <s v="DF20237597113"/>
    <x v="271"/>
    <x v="306"/>
    <s v="AARON HUENCHUMIL"/>
    <s v="Arturo Prat #4328"/>
    <s v="Macul"/>
    <x v="0"/>
    <s v="Cumple"/>
    <s v="Cumple"/>
    <s v="No Cumple"/>
    <s v="Cumple"/>
    <s v="Cumple"/>
    <s v="Cumple"/>
    <s v="No"/>
    <s v="S/N"/>
    <s v="S/N"/>
    <s v="No Aplica"/>
    <s v="No Aplica"/>
    <s v="No Aplica"/>
    <s v="Cumple"/>
    <s v="Cumple"/>
    <s v="1-Cliente no se encuentra en domicilio  2-No declara codigo de material utilizado, pero si describe su uso"/>
    <x v="0"/>
    <x v="1"/>
    <x v="1"/>
    <x v="1"/>
    <n v="0.5"/>
    <n v="0.5"/>
    <n v="0"/>
    <n v="0.5"/>
    <n v="0.5"/>
    <n v="0.5"/>
    <n v="0.25"/>
    <n v="0.25"/>
    <n v="0.5"/>
    <n v="0.5"/>
    <n v="0.5"/>
    <n v="0.85000000000000009"/>
    <x v="0"/>
  </r>
  <r>
    <s v="2236863"/>
    <s v="207519022023123520"/>
    <s v="DF20237591225"/>
    <x v="271"/>
    <x v="305"/>
    <s v="AARON HUENCHUMIL"/>
    <s v="Arturo Prat #4193 C dp 11"/>
    <s v="Macul"/>
    <x v="0"/>
    <s v="Cumple"/>
    <s v="Cumple"/>
    <s v="No Aplica"/>
    <s v="No Aplica"/>
    <s v="Cumple"/>
    <s v="Cumple"/>
    <s v="No"/>
    <s v="S/N"/>
    <s v="S/N"/>
    <s v="No Aplica"/>
    <s v="No Aplica"/>
    <s v="No Aplica"/>
    <s v="Cumple Mayormente"/>
    <s v="Cumple"/>
    <s v="1-Cliente no se encuentra en domicilio"/>
    <x v="0"/>
    <x v="1"/>
    <x v="1"/>
    <x v="1"/>
    <n v="0.5"/>
    <n v="0.5"/>
    <n v="0.5"/>
    <n v="0.5"/>
    <n v="0.5"/>
    <n v="0.5"/>
    <n v="0.25"/>
    <n v="0.25"/>
    <n v="0.5"/>
    <n v="0.32500000000000001"/>
    <n v="0.5"/>
    <n v="0.96500000000000008"/>
    <x v="0"/>
  </r>
  <r>
    <s v="2236862"/>
    <s v="207519022023122548"/>
    <s v="DF20237590848"/>
    <x v="271"/>
    <x v="305"/>
    <s v="AARON HUENCHUMIL"/>
    <s v="Arturo Prat #4194 c5"/>
    <s v="Macul"/>
    <x v="0"/>
    <s v="Cumple"/>
    <s v="Cumple"/>
    <s v="No Aplica"/>
    <s v="No Aplica"/>
    <s v="Cumple"/>
    <s v="Cumple"/>
    <s v="Si"/>
    <s v="S/N"/>
    <s v="S/N"/>
    <s v="Cumple"/>
    <s v="Cumple"/>
    <s v="Cumple"/>
    <s v="Cumple"/>
    <s v="Cumple"/>
    <s v="1-Cliente con suministro electrico normalizado"/>
    <x v="0"/>
    <x v="1"/>
    <x v="1"/>
    <x v="1"/>
    <n v="0.5"/>
    <n v="0.5"/>
    <n v="0.5"/>
    <n v="0.5"/>
    <n v="0.5"/>
    <n v="0.5"/>
    <n v="0.25"/>
    <n v="0.25"/>
    <n v="0.5"/>
    <n v="0.5"/>
    <n v="0.5"/>
    <n v="1"/>
    <x v="0"/>
  </r>
  <r>
    <s v="2236861"/>
    <s v="207519022023121202"/>
    <s v="DF20237592021"/>
    <x v="271"/>
    <x v="314"/>
    <s v="AARON HUENCHUMIL"/>
    <s v="Arturo Prat #4194 O dp 11"/>
    <s v="Macul"/>
    <x v="0"/>
    <s v="Cumple"/>
    <s v="Cumple"/>
    <s v="No Aplica"/>
    <s v="No Aplica"/>
    <s v="Cumple"/>
    <s v="Cumple"/>
    <s v="No"/>
    <s v="S/N"/>
    <s v="S/N"/>
    <s v="No Aplica"/>
    <s v="No Aplica"/>
    <s v="No Aplica"/>
    <s v="Cumple Mayormente"/>
    <s v="Cumple"/>
    <s v="1-Cliente no se encuentr en domicilio"/>
    <x v="0"/>
    <x v="1"/>
    <x v="1"/>
    <x v="1"/>
    <n v="0.5"/>
    <n v="0.5"/>
    <n v="0.5"/>
    <n v="0.5"/>
    <n v="0.5"/>
    <n v="0.5"/>
    <n v="0.25"/>
    <n v="0.25"/>
    <n v="0.5"/>
    <n v="0.32500000000000001"/>
    <n v="0.5"/>
    <n v="0.96500000000000008"/>
    <x v="0"/>
  </r>
  <r>
    <s v="2238254"/>
    <s v="207520022023165526"/>
    <s v="DF20237613647"/>
    <x v="272"/>
    <x v="313"/>
    <s v="AARON HUENCHUMIL"/>
    <s v="7 Norte #1980"/>
    <s v="Macul"/>
    <x v="0"/>
    <s v="Cumple"/>
    <s v="Cumple"/>
    <s v="No Aplica"/>
    <s v="No Aplica"/>
    <s v="Cumple"/>
    <s v="Cumple"/>
    <s v="Si"/>
    <s v="S/N"/>
    <s v="S/N"/>
    <s v="Cumple"/>
    <s v="Cumple"/>
    <s v="Cumple"/>
    <s v="Cumple"/>
    <s v="Cumple"/>
    <s v="1-Cliente confirma que se encuentra con suministro electrico normalizado"/>
    <x v="0"/>
    <x v="1"/>
    <x v="1"/>
    <x v="1"/>
    <n v="0.5"/>
    <n v="0.5"/>
    <n v="0.5"/>
    <n v="0.5"/>
    <n v="0.5"/>
    <n v="0.5"/>
    <n v="0.25"/>
    <n v="0.25"/>
    <n v="0.5"/>
    <n v="0.5"/>
    <n v="0.5"/>
    <n v="1"/>
    <x v="0"/>
  </r>
  <r>
    <s v="2238253"/>
    <s v="207520022023164730"/>
    <s v="DF20237609173"/>
    <x v="272"/>
    <x v="324"/>
    <s v="AARON HUENCHUMIL"/>
    <s v="3 Poniente #2723"/>
    <s v="Macul"/>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8252"/>
    <s v="207520022023164049"/>
    <s v="DF20237607848"/>
    <x v="272"/>
    <x v="323"/>
    <s v="AARON HUENCHUMIL"/>
    <s v="3 Poniente #2788"/>
    <s v="Macul"/>
    <x v="0"/>
    <s v="Cumple"/>
    <s v="Cumple"/>
    <s v="No Aplica"/>
    <s v="No Aplica"/>
    <s v="Cumple"/>
    <s v="Cumple"/>
    <s v="No"/>
    <s v="S/N"/>
    <s v="S/N"/>
    <s v="No Aplica"/>
    <s v="No Aplica"/>
    <s v="No Aplica"/>
    <s v="Cumple"/>
    <s v="Cumple"/>
    <s v="1-Cliente no se encuentra en domicilio  2-Poste corresponde a A.P"/>
    <x v="0"/>
    <x v="1"/>
    <x v="1"/>
    <x v="1"/>
    <n v="0.5"/>
    <n v="0.5"/>
    <n v="0.5"/>
    <n v="0.5"/>
    <n v="0.5"/>
    <n v="0.5"/>
    <n v="0.25"/>
    <n v="0.25"/>
    <n v="0.5"/>
    <n v="0.5"/>
    <n v="0.5"/>
    <n v="1"/>
    <x v="0"/>
  </r>
  <r>
    <s v="2238251"/>
    <s v="207620022023163724"/>
    <s v="DF20227583822"/>
    <x v="272"/>
    <x v="300"/>
    <s v="Cristobal toro"/>
    <s v="Los onas 1249"/>
    <s v="La Florida"/>
    <x v="0"/>
    <s v="Cumple"/>
    <s v="Cumple"/>
    <s v="No Aplica"/>
    <s v="No Aplica"/>
    <s v="Cumple"/>
    <s v="Cumple"/>
    <s v="No"/>
    <s v="S/N"/>
    <s v="S/N"/>
    <s v="No Aplica"/>
    <s v="No Aplica"/>
    <s v="No Aplica"/>
    <s v="Cumple"/>
    <s v="Cumple"/>
    <s v="Problema externo , poste chocado . Reparado"/>
    <x v="10"/>
    <x v="0"/>
    <x v="1"/>
    <x v="1"/>
    <n v="0.5"/>
    <n v="0.5"/>
    <n v="0.5"/>
    <n v="0.5"/>
    <n v="0.5"/>
    <n v="0.5"/>
    <n v="0.25"/>
    <n v="0.25"/>
    <n v="0.5"/>
    <n v="0.5"/>
    <n v="0.5"/>
    <n v="1"/>
    <x v="0"/>
  </r>
  <r>
    <s v="2238249"/>
    <s v="207620022023163541"/>
    <s v="DF20227569161"/>
    <x v="272"/>
    <x v="281"/>
    <s v="Cristobal toro"/>
    <s v="Los onas 1249"/>
    <s v="La Florida"/>
    <x v="0"/>
    <s v="Cumple"/>
    <s v="Cumple"/>
    <s v="No Aplica"/>
    <s v="No Aplica"/>
    <s v="Cumple"/>
    <s v="Cumple"/>
    <s v="No"/>
    <s v="S/N"/>
    <s v="S/N"/>
    <s v="No Aplica"/>
    <s v="No Aplica"/>
    <s v="No Aplica"/>
    <s v="Cumple"/>
    <s v="Cumple"/>
    <s v="Sin moradores ,"/>
    <x v="10"/>
    <x v="0"/>
    <x v="1"/>
    <x v="1"/>
    <n v="0.5"/>
    <n v="0.5"/>
    <n v="0.5"/>
    <n v="0.5"/>
    <n v="0.5"/>
    <n v="0.5"/>
    <n v="0.25"/>
    <n v="0.25"/>
    <n v="0.5"/>
    <n v="0.5"/>
    <n v="0.5"/>
    <n v="1"/>
    <x v="0"/>
  </r>
  <r>
    <s v="2238248"/>
    <s v="207520022023162949"/>
    <s v="DF20237613891"/>
    <x v="272"/>
    <x v="313"/>
    <s v="AARON HUENCHUMIL"/>
    <s v="15 Norte #1986"/>
    <s v="Macul"/>
    <x v="0"/>
    <s v="Cumple"/>
    <s v="Cumple"/>
    <s v="No Cumple"/>
    <s v="No Cumple"/>
    <s v="Cumple"/>
    <s v="Cumple"/>
    <s v="Si"/>
    <s v="Isabel Vargas Gonzalez"/>
    <s v="S/N"/>
    <s v="Cumple"/>
    <s v="Cumple"/>
    <s v="Cumple"/>
    <s v="Cumple"/>
    <s v="Cumple"/>
    <s v="1-Cliente con suministro electrico normalizado"/>
    <x v="0"/>
    <x v="1"/>
    <x v="1"/>
    <x v="1"/>
    <n v="0.5"/>
    <n v="0.5"/>
    <n v="0"/>
    <n v="0"/>
    <n v="0.5"/>
    <n v="0.5"/>
    <n v="0.25"/>
    <n v="0.25"/>
    <n v="0.5"/>
    <n v="0.5"/>
    <n v="0.5"/>
    <n v="0.7"/>
    <x v="0"/>
  </r>
  <r>
    <s v="2238241"/>
    <s v="207520022023161917"/>
    <s v="DF20237595915"/>
    <x v="272"/>
    <x v="316"/>
    <s v="AARON HUENCHUMIL"/>
    <s v="2 Poniente #3108"/>
    <s v="Macul"/>
    <x v="0"/>
    <s v="Cumple"/>
    <s v="Cumple"/>
    <s v="No Aplica"/>
    <s v="No Aplica"/>
    <s v="Cumple"/>
    <s v="Cumple"/>
    <s v="Si"/>
    <s v="S/N"/>
    <s v="S/N"/>
    <s v="Cumple"/>
    <s v="Cumple"/>
    <s v="Cumple"/>
    <s v="Cumple"/>
    <s v="Cumple"/>
    <s v="1-Cliente confirma tener suministro electrico normalizado despues de visita de tecnicos"/>
    <x v="0"/>
    <x v="1"/>
    <x v="1"/>
    <x v="1"/>
    <n v="0.5"/>
    <n v="0.5"/>
    <n v="0.5"/>
    <n v="0.5"/>
    <n v="0.5"/>
    <n v="0.5"/>
    <n v="0.25"/>
    <n v="0.25"/>
    <n v="0.5"/>
    <n v="0.5"/>
    <n v="0.5"/>
    <n v="1"/>
    <x v="0"/>
  </r>
  <r>
    <s v="2237871"/>
    <s v="207520022023160235"/>
    <s v="DF20237602307"/>
    <x v="272"/>
    <x v="321"/>
    <s v="AARON HUENCHUMIL"/>
    <s v="Exequiel Fernandez #2200"/>
    <s v="Macul"/>
    <x v="0"/>
    <s v="Cumple"/>
    <s v="Cumple"/>
    <s v="No Aplica"/>
    <s v="No Aplica"/>
    <s v="Cumple"/>
    <s v="Cumple"/>
    <s v="No"/>
    <s v="S/N"/>
    <s v="S/N"/>
    <s v="No Aplica"/>
    <s v="No Aplica"/>
    <s v="No Aplica"/>
    <s v="Cumple"/>
    <s v="Cumple"/>
    <s v="1-TD 1689 se encuentra normalizado"/>
    <x v="0"/>
    <x v="1"/>
    <x v="1"/>
    <x v="1"/>
    <n v="0.5"/>
    <n v="0.5"/>
    <n v="0.5"/>
    <n v="0.5"/>
    <n v="0.5"/>
    <n v="0.5"/>
    <n v="0.25"/>
    <n v="0.25"/>
    <n v="0.5"/>
    <n v="0.5"/>
    <n v="0.5"/>
    <n v="1"/>
    <x v="0"/>
  </r>
  <r>
    <s v="2237867"/>
    <s v="207520022023155327"/>
    <s v="DF20237589027"/>
    <x v="272"/>
    <x v="302"/>
    <s v="AARON HUENCHUMIL"/>
    <s v="Exequiel Fernandez #2302 dp 902"/>
    <s v="Macul"/>
    <x v="0"/>
    <s v="Cumple"/>
    <s v="Cumple"/>
    <s v="No Aplica"/>
    <s v="No Aplica"/>
    <s v="Cumple"/>
    <s v="Cumple"/>
    <s v="No"/>
    <s v="S/N"/>
    <s v="S/N"/>
    <s v="No Aplica"/>
    <s v="No Aplica"/>
    <s v="No Aplica"/>
    <s v="Cumple Mayormente"/>
    <s v="Cumple"/>
    <s v="1-TD 86248 se encuentra normalizado"/>
    <x v="0"/>
    <x v="1"/>
    <x v="1"/>
    <x v="1"/>
    <n v="0.5"/>
    <n v="0.5"/>
    <n v="0.5"/>
    <n v="0.5"/>
    <n v="0.5"/>
    <n v="0.5"/>
    <n v="0.25"/>
    <n v="0.25"/>
    <n v="0.5"/>
    <n v="0.32500000000000001"/>
    <n v="0.5"/>
    <n v="0.96500000000000008"/>
    <x v="0"/>
  </r>
  <r>
    <s v="2237865"/>
    <s v="207620022023155412"/>
    <s v="DF20227574009"/>
    <x v="272"/>
    <x v="272"/>
    <s v="Cristobal toro"/>
    <s v="Los onas 1202"/>
    <s v="La Florida"/>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37864"/>
    <s v="207520022023155122"/>
    <s v="DF20237588895"/>
    <x v="272"/>
    <x v="302"/>
    <s v="AARON HUENCHUMIL"/>
    <s v="Exequiel Fernandez #2302"/>
    <s v="Macul"/>
    <x v="0"/>
    <s v="Cumple"/>
    <s v="Cumple"/>
    <s v="Cumple"/>
    <s v="Cumple"/>
    <s v="Cumple"/>
    <s v="Cumple"/>
    <s v="No"/>
    <s v="S/N"/>
    <s v="S/N"/>
    <s v="No Aplica"/>
    <s v="No Aplica"/>
    <s v="No Aplica"/>
    <s v="Cumple"/>
    <s v="Cumple"/>
    <s v="1-TD 86248 se encuentra normalizado"/>
    <x v="0"/>
    <x v="1"/>
    <x v="1"/>
    <x v="1"/>
    <n v="0.5"/>
    <n v="0.5"/>
    <n v="0.5"/>
    <n v="0.5"/>
    <n v="0.5"/>
    <n v="0.5"/>
    <n v="0.25"/>
    <n v="0.25"/>
    <n v="0.5"/>
    <n v="0.5"/>
    <n v="0.5"/>
    <n v="1"/>
    <x v="0"/>
  </r>
  <r>
    <s v="2237862"/>
    <s v="207620022023155217"/>
    <s v="DF20227567330"/>
    <x v="272"/>
    <x v="276"/>
    <s v="Cristobal toro"/>
    <s v="Los onas 1202"/>
    <s v="La Florida"/>
    <x v="0"/>
    <s v="Cumple"/>
    <s v="Cumple"/>
    <s v="No Aplica"/>
    <s v="No Aplica"/>
    <s v="Cumple"/>
    <s v="Cumple"/>
    <s v="No"/>
    <s v="S/N"/>
    <s v="S/N"/>
    <s v="No Aplica"/>
    <s v="No Aplica"/>
    <s v="No Aplica"/>
    <s v="Cumple"/>
    <s v="Cumple"/>
    <s v="Sin moradores"/>
    <x v="10"/>
    <x v="0"/>
    <x v="1"/>
    <x v="1"/>
    <n v="0.5"/>
    <n v="0.5"/>
    <n v="0.5"/>
    <n v="0.5"/>
    <n v="0.5"/>
    <n v="0.5"/>
    <n v="0.25"/>
    <n v="0.25"/>
    <n v="0.5"/>
    <n v="0.5"/>
    <n v="0.5"/>
    <n v="1"/>
    <x v="0"/>
  </r>
  <r>
    <s v="2237859"/>
    <s v="207620022023154947"/>
    <s v="DF20227570033"/>
    <x v="272"/>
    <x v="276"/>
    <s v="Cristobal toro"/>
    <s v="Los onas 1117"/>
    <s v="La Florida"/>
    <x v="0"/>
    <s v="Cumple"/>
    <s v="Cumple"/>
    <s v="No Aplica"/>
    <s v="No Aplica"/>
    <s v="Cumple"/>
    <s v="Cumple"/>
    <s v="No"/>
    <s v="S/N"/>
    <s v="S/N"/>
    <s v="No Aplica"/>
    <s v="No Aplica"/>
    <s v="No Aplica"/>
    <s v="Cumple"/>
    <s v="Cumple Parcialmente"/>
    <s v="Problema externo AP Falta mayor data en 1 foto"/>
    <x v="10"/>
    <x v="0"/>
    <x v="1"/>
    <x v="1"/>
    <n v="0.5"/>
    <n v="0.5"/>
    <n v="0.5"/>
    <n v="0.5"/>
    <n v="0.5"/>
    <n v="0.5"/>
    <n v="0.25"/>
    <n v="0.25"/>
    <n v="0.5"/>
    <n v="0.5"/>
    <n v="0.17499999999999999"/>
    <n v="0.93500000000000005"/>
    <x v="0"/>
  </r>
  <r>
    <s v="2237839"/>
    <s v="207520022023153323"/>
    <s v="DF20237604590"/>
    <x v="272"/>
    <x v="328"/>
    <s v="AARON HUENCHUMIL"/>
    <s v="Exequiel Fernandez #2697"/>
    <s v="Macul"/>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0"/>
  </r>
  <r>
    <s v="2237832"/>
    <s v="207620022023152508"/>
    <s v="DF20227579743"/>
    <x v="272"/>
    <x v="292"/>
    <s v="Cristobal toro"/>
    <s v="Los geranios 9806"/>
    <s v="La Florida"/>
    <x v="0"/>
    <s v="Cumple"/>
    <s v="Cumple"/>
    <s v="No Aplica"/>
    <s v="No Aplica"/>
    <s v="Cumple"/>
    <s v="Cumple"/>
    <s v="No"/>
    <s v="S/N"/>
    <s v="S/N"/>
    <s v="No Aplica"/>
    <s v="No Aplica"/>
    <s v="No Aplica"/>
    <s v="Cumple"/>
    <s v="Cumple"/>
    <s v="Sin moradores , sector hostil"/>
    <x v="10"/>
    <x v="0"/>
    <x v="1"/>
    <x v="1"/>
    <n v="0.5"/>
    <n v="0.5"/>
    <n v="0.5"/>
    <n v="0.5"/>
    <n v="0.5"/>
    <n v="0.5"/>
    <n v="0.25"/>
    <n v="0.25"/>
    <n v="0.5"/>
    <n v="0.5"/>
    <n v="0.5"/>
    <n v="1"/>
    <x v="0"/>
  </r>
  <r>
    <s v="2237830"/>
    <s v="207520022023151719"/>
    <s v="DF20237589432"/>
    <x v="272"/>
    <x v="302"/>
    <s v="AARON HUENCHUMIL"/>
    <s v="Exequiel Fernandez #3774"/>
    <s v="Macul"/>
    <x v="0"/>
    <s v="Cumple"/>
    <s v="Cumple"/>
    <s v="No Cumple"/>
    <s v="No Cumple"/>
    <s v="Cumple"/>
    <s v="Cumple"/>
    <s v="No"/>
    <s v="S/N"/>
    <s v="S/N"/>
    <s v="No Aplica"/>
    <s v="No Aplica"/>
    <s v="No Aplica"/>
    <s v="Cumple"/>
    <s v="Cumple"/>
    <s v="1-TD 4556 se encuentra normalizado  2-No declara codigo de material utilizado, pero si describe su uso"/>
    <x v="0"/>
    <x v="1"/>
    <x v="1"/>
    <x v="1"/>
    <n v="0.5"/>
    <n v="0.5"/>
    <n v="0"/>
    <n v="0"/>
    <n v="0.5"/>
    <n v="0.5"/>
    <n v="0.25"/>
    <n v="0.25"/>
    <n v="0.5"/>
    <n v="0.5"/>
    <n v="0.5"/>
    <n v="0.7"/>
    <x v="0"/>
  </r>
  <r>
    <s v="2237821"/>
    <s v="207520022023145814"/>
    <s v="DF20237591863"/>
    <x v="272"/>
    <x v="314"/>
    <s v="AARON HUENCHUMIL"/>
    <s v="Exequiel Fernandez #3829"/>
    <s v="Macul"/>
    <x v="0"/>
    <s v="Cumple"/>
    <s v="Cumple"/>
    <s v="No Aplica"/>
    <s v="No Aplica"/>
    <s v="Cumple"/>
    <s v="Cumple"/>
    <s v="No"/>
    <s v="S/N"/>
    <s v="S/N"/>
    <s v="No Aplica"/>
    <s v="No Aplica"/>
    <s v="No Aplica"/>
    <s v="Cumple"/>
    <s v="Cumple"/>
    <s v="1-A.P se encuentra normalizado"/>
    <x v="0"/>
    <x v="1"/>
    <x v="1"/>
    <x v="1"/>
    <n v="0.5"/>
    <n v="0.5"/>
    <n v="0.5"/>
    <n v="0.5"/>
    <n v="0.5"/>
    <n v="0.5"/>
    <n v="0.25"/>
    <n v="0.25"/>
    <n v="0.5"/>
    <n v="0.5"/>
    <n v="0.5"/>
    <n v="1"/>
    <x v="0"/>
  </r>
  <r>
    <s v="2237818"/>
    <s v="207520022023145616"/>
    <s v="DF20237595571"/>
    <x v="272"/>
    <x v="316"/>
    <s v="AARON HUENCHUMIL"/>
    <s v="Exequiel Fernandez #3829"/>
    <s v="Macul"/>
    <x v="0"/>
    <s v="Cumple"/>
    <s v="Cumple"/>
    <s v="No Aplica"/>
    <s v="No Aplica"/>
    <s v="Cumple"/>
    <s v="Cumple"/>
    <s v="No"/>
    <s v="S/N"/>
    <s v="S/N"/>
    <s v="No Aplica"/>
    <s v="No Aplica"/>
    <s v="No Aplica"/>
    <s v="Cumple"/>
    <s v="Cumple"/>
    <s v="1-A.P se encuentra normalizado"/>
    <x v="0"/>
    <x v="1"/>
    <x v="1"/>
    <x v="1"/>
    <n v="0.5"/>
    <n v="0.5"/>
    <n v="0.5"/>
    <n v="0.5"/>
    <n v="0.5"/>
    <n v="0.5"/>
    <n v="0.25"/>
    <n v="0.25"/>
    <n v="0.5"/>
    <n v="0.5"/>
    <n v="0.5"/>
    <n v="1"/>
    <x v="0"/>
  </r>
  <r>
    <s v="2237793"/>
    <s v="207520022023143330"/>
    <s v="DF20237599765"/>
    <x v="272"/>
    <x v="320"/>
    <s v="AARON HUENCHUMIL"/>
    <s v="Froilan Roa #4910"/>
    <s v="Macul"/>
    <x v="0"/>
    <s v="Cumple"/>
    <s v="Cumple"/>
    <s v="Cumple"/>
    <s v="Cumple"/>
    <s v="Cumple"/>
    <s v="Cumple"/>
    <s v="No"/>
    <s v="S/N"/>
    <s v="S/N"/>
    <s v="No Aplica"/>
    <s v="No Aplica"/>
    <s v="No Aplica"/>
    <s v="Cumple"/>
    <s v="Cumple"/>
    <s v="1-Cliente no se encuentra en domicilio"/>
    <x v="0"/>
    <x v="1"/>
    <x v="1"/>
    <x v="1"/>
    <n v="0.5"/>
    <n v="0.5"/>
    <n v="0.5"/>
    <n v="0.5"/>
    <n v="0.5"/>
    <n v="0.5"/>
    <n v="0.25"/>
    <n v="0.25"/>
    <n v="0.5"/>
    <n v="0.5"/>
    <n v="0.5"/>
    <n v="1"/>
    <x v="0"/>
  </r>
  <r>
    <s v="2237784"/>
    <s v="207520022023142153"/>
    <s v="DF20237594930"/>
    <x v="272"/>
    <x v="312"/>
    <s v="AARON HUENCHUMIL"/>
    <s v="Exequiel Fernandez #4822"/>
    <s v="Macul"/>
    <x v="0"/>
    <s v="Cumple"/>
    <s v="Cumple"/>
    <s v="No Aplica"/>
    <s v="No Aplica"/>
    <s v="Cumple"/>
    <s v="Cumple"/>
    <s v="No"/>
    <s v="S/N"/>
    <s v="S/N"/>
    <s v="No Aplica"/>
    <s v="No Aplica"/>
    <s v="No Aplica"/>
    <s v="Cumple"/>
    <s v="Cumple"/>
    <s v="1-Cliente no se encuentra en domicilio  2-Acometida bien templada"/>
    <x v="0"/>
    <x v="1"/>
    <x v="1"/>
    <x v="1"/>
    <n v="0.5"/>
    <n v="0.5"/>
    <n v="0.5"/>
    <n v="0.5"/>
    <n v="0.5"/>
    <n v="0.5"/>
    <n v="0.25"/>
    <n v="0.25"/>
    <n v="0.5"/>
    <n v="0.5"/>
    <n v="0.5"/>
    <n v="1"/>
    <x v="0"/>
  </r>
  <r>
    <s v="2237777"/>
    <s v="207520022023140611"/>
    <s v="DF20237588570"/>
    <x v="272"/>
    <x v="310"/>
    <s v="AARON HUENCHUMIL"/>
    <s v="Estadio Colo Colo #2001"/>
    <s v="Macul"/>
    <x v="0"/>
    <s v="Cumple"/>
    <s v="Cumple"/>
    <s v="No Aplica"/>
    <s v="No Aplica"/>
    <s v="Cumple"/>
    <s v="Cumple"/>
    <s v="Si"/>
    <s v="S/N"/>
    <s v="S/N"/>
    <s v="No Aplica"/>
    <s v="No Aplica"/>
    <s v="No Aplica"/>
    <s v="Cumple"/>
    <s v="Cumple"/>
    <s v="1-Se encuentra cliente, pero no estaba presente el dia de visita tecnica 2-Suministro electrico normalizado"/>
    <x v="0"/>
    <x v="1"/>
    <x v="1"/>
    <x v="1"/>
    <n v="0.5"/>
    <n v="0.5"/>
    <n v="0.5"/>
    <n v="0.5"/>
    <n v="0.5"/>
    <n v="0.5"/>
    <n v="0.25"/>
    <n v="0.25"/>
    <n v="0.5"/>
    <n v="0.5"/>
    <n v="0.5"/>
    <n v="1"/>
    <x v="0"/>
  </r>
  <r>
    <s v="2237638"/>
    <s v="207620022023114911"/>
    <s v="DF20227570630"/>
    <x v="272"/>
    <x v="280"/>
    <s v="Cristobal toro"/>
    <s v="Los nogales 6338"/>
    <s v="La Florida"/>
    <x v="0"/>
    <s v="Cumple"/>
    <s v="Cumple"/>
    <s v="No Aplica"/>
    <s v="No Aplica"/>
    <s v="Cumple"/>
    <s v="Cumple"/>
    <s v="No"/>
    <s v="S/N"/>
    <s v="S/N"/>
    <s v="No Aplica"/>
    <s v="No Aplica"/>
    <s v="No Aplica"/>
    <s v="Cumple"/>
    <s v="Cumple Parcialmente"/>
    <s v="Mayor data en 1 foto . Sin acceso a pasaje por arreglos en calle . Por prevencion no dejo vehiculo muy lejos de mi persona"/>
    <x v="10"/>
    <x v="0"/>
    <x v="1"/>
    <x v="1"/>
    <n v="0.5"/>
    <n v="0.5"/>
    <n v="0.5"/>
    <n v="0.5"/>
    <n v="0.5"/>
    <n v="0.5"/>
    <n v="0.25"/>
    <n v="0.25"/>
    <n v="0.5"/>
    <n v="0.5"/>
    <n v="0.17499999999999999"/>
    <n v="0.93500000000000005"/>
    <x v="0"/>
  </r>
  <r>
    <s v="2237632"/>
    <s v="207620022023114245"/>
    <s v="DF20227563533"/>
    <x v="272"/>
    <x v="285"/>
    <s v="Cristobal toro"/>
    <s v="Los recuerdos 3897"/>
    <s v="La Florida"/>
    <x v="0"/>
    <s v="Cumple"/>
    <s v="Cumple"/>
    <s v="No Aplica"/>
    <s v="No Aplica"/>
    <s v="Cumple"/>
    <s v="Cumple"/>
    <s v="No"/>
    <s v="S/N"/>
    <s v="S/N"/>
    <s v="No Aplica"/>
    <s v="No Aplica"/>
    <s v="No Aplica"/>
    <s v="Cumple"/>
    <s v="Cumple"/>
    <s v="Sin moradores ."/>
    <x v="10"/>
    <x v="0"/>
    <x v="1"/>
    <x v="1"/>
    <n v="0.5"/>
    <n v="0.5"/>
    <n v="0.5"/>
    <n v="0.5"/>
    <n v="0.5"/>
    <n v="0.5"/>
    <n v="0.25"/>
    <n v="0.25"/>
    <n v="0.5"/>
    <n v="0.5"/>
    <n v="0.5"/>
    <n v="1"/>
    <x v="0"/>
  </r>
  <r>
    <s v="2237626"/>
    <s v="207620022023113411"/>
    <s v="DF20227579635"/>
    <x v="272"/>
    <x v="289"/>
    <s v="Cristobal toro"/>
    <s v="Los husares 5880"/>
    <s v="La Florida"/>
    <x v="0"/>
    <s v="Cumple"/>
    <s v="Cumple"/>
    <s v="No Aplica"/>
    <s v="No Aplica"/>
    <s v="Cumple"/>
    <s v="Cumple"/>
    <s v="No"/>
    <s v="S/N"/>
    <s v="S/N"/>
    <s v="No Aplica"/>
    <s v="No Aplica"/>
    <s v="No Aplica"/>
    <s v="Cumple"/>
    <s v="Cumple Parcialmente"/>
    <s v="Falta mayor data en 1 foto  Sin moradores"/>
    <x v="10"/>
    <x v="0"/>
    <x v="1"/>
    <x v="1"/>
    <n v="0.5"/>
    <n v="0.5"/>
    <n v="0.5"/>
    <n v="0.5"/>
    <n v="0.5"/>
    <n v="0.5"/>
    <n v="0.25"/>
    <n v="0.25"/>
    <n v="0.5"/>
    <n v="0.5"/>
    <n v="0.17499999999999999"/>
    <n v="0.93500000000000005"/>
    <x v="0"/>
  </r>
  <r>
    <s v="2237622"/>
    <s v="207620022023112252"/>
    <s v="DF20227569230"/>
    <x v="272"/>
    <x v="281"/>
    <s v="Cristobal toro"/>
    <s v="Los liquenes 1990"/>
    <s v="La Florida"/>
    <x v="0"/>
    <s v="Cumple"/>
    <s v="Cumple"/>
    <s v="No Aplica"/>
    <s v="No Aplica"/>
    <s v="Cumple"/>
    <s v="Cumple"/>
    <s v="No"/>
    <s v="S/N"/>
    <s v="S/N"/>
    <s v="No Aplica"/>
    <s v="No Aplica"/>
    <s v="No Aplica"/>
    <s v="Cumple"/>
    <s v="Cumple"/>
    <s v="Sin moradores , sector hostil"/>
    <x v="10"/>
    <x v="0"/>
    <x v="1"/>
    <x v="1"/>
    <n v="0.5"/>
    <n v="0.5"/>
    <n v="0.5"/>
    <n v="0.5"/>
    <n v="0.5"/>
    <n v="0.5"/>
    <n v="0.25"/>
    <n v="0.25"/>
    <n v="0.5"/>
    <n v="0.5"/>
    <n v="0.5"/>
    <n v="1"/>
    <x v="0"/>
  </r>
  <r>
    <s v="2237614"/>
    <s v="207620022023110905"/>
    <s v="DF20227564853"/>
    <x v="272"/>
    <x v="274"/>
    <s v="Cristobal toro"/>
    <s v="Los papiros 1921"/>
    <s v="La Florida"/>
    <x v="0"/>
    <s v="Cumple"/>
    <s v="Cumple"/>
    <s v="No Aplica"/>
    <s v="No Aplica"/>
    <s v="Cumple"/>
    <s v="Cumple"/>
    <s v="No"/>
    <s v="S/N"/>
    <s v="S/N"/>
    <s v="No Aplica"/>
    <s v="No Aplica"/>
    <s v="No Aplica"/>
    <s v="Cumple"/>
    <s v="Cumple"/>
    <s v="Sin moradores , sin mayor observacion"/>
    <x v="10"/>
    <x v="0"/>
    <x v="1"/>
    <x v="1"/>
    <n v="0.5"/>
    <n v="0.5"/>
    <n v="0.5"/>
    <n v="0.5"/>
    <n v="0.5"/>
    <n v="0.5"/>
    <n v="0.25"/>
    <n v="0.25"/>
    <n v="0.5"/>
    <n v="0.5"/>
    <n v="0.5"/>
    <n v="1"/>
    <x v="0"/>
  </r>
  <r>
    <s v="2237611"/>
    <s v="207620022023110627"/>
    <s v="DF20227574631"/>
    <x v="272"/>
    <x v="272"/>
    <s v="Cristobal toro"/>
    <s v="Los gladiolos 2033"/>
    <s v="La Florida"/>
    <x v="0"/>
    <s v="Cumple"/>
    <s v="Cumple"/>
    <s v="No Aplica"/>
    <s v="No Aplica"/>
    <s v="Cumple"/>
    <s v="Cumple"/>
    <s v="No"/>
    <s v="S/N"/>
    <s v="S/N"/>
    <s v="No Aplica"/>
    <s v="No Aplica"/>
    <s v="No Aplica"/>
    <s v="Cumple"/>
    <s v="Cumple Parcialmente"/>
    <s v="Falta mayor data en forografias  Sin moradores"/>
    <x v="10"/>
    <x v="0"/>
    <x v="1"/>
    <x v="1"/>
    <n v="0.5"/>
    <n v="0.5"/>
    <n v="0.5"/>
    <n v="0.5"/>
    <n v="0.5"/>
    <n v="0.5"/>
    <n v="0.25"/>
    <n v="0.25"/>
    <n v="0.5"/>
    <n v="0.5"/>
    <n v="0.17499999999999999"/>
    <n v="0.93500000000000005"/>
    <x v="0"/>
  </r>
  <r>
    <s v="2237544"/>
    <s v="207620022023105253"/>
    <s v="DF20227563736"/>
    <x v="272"/>
    <x v="285"/>
    <s v="Cristobal toro"/>
    <s v="Los dragones 6502"/>
    <s v="La Florida"/>
    <x v="0"/>
    <s v="Cumple"/>
    <s v="Cumple"/>
    <s v="No Aplica"/>
    <s v="No Aplica"/>
    <s v="Cumple"/>
    <s v="Cumple"/>
    <s v="No"/>
    <s v="S/N"/>
    <s v="S/N"/>
    <s v="No Aplica"/>
    <s v="No Aplica"/>
    <s v="No Aplica"/>
    <s v="No Cumple"/>
    <s v="No Cumple"/>
    <s v="Falta naxima exigida en fotografias . Mas data . Sin acceso a pasaje . Sector hostil"/>
    <x v="10"/>
    <x v="0"/>
    <x v="1"/>
    <x v="1"/>
    <n v="0.5"/>
    <n v="0.5"/>
    <n v="0.5"/>
    <n v="0.5"/>
    <n v="0.5"/>
    <n v="0.5"/>
    <n v="0.25"/>
    <n v="0.25"/>
    <n v="0.5"/>
    <n v="0"/>
    <n v="0"/>
    <n v="0.8"/>
    <x v="0"/>
  </r>
  <r>
    <s v="2239377"/>
    <s v="207521022023195231"/>
    <s v="DF20237607329"/>
    <x v="273"/>
    <x v="323"/>
    <s v="AARON HUENCHUMIL"/>
    <s v="Bismuto #537"/>
    <s v="Recoleta"/>
    <x v="0"/>
    <s v="Cumple"/>
    <s v="Cumple"/>
    <s v="No Cumple"/>
    <s v="No Cumple"/>
    <s v="Cumple"/>
    <s v="Cumple"/>
    <s v="No"/>
    <s v="S/N"/>
    <s v="S/N"/>
    <s v="No Aplica"/>
    <s v="No Aplica"/>
    <s v="No Aplica"/>
    <s v="Cumple Parcialmente"/>
    <s v="Cumple"/>
    <s v="1-Cliente no se encuentra en domicilio  2-No declara codigo de ITM utilizado, pero si describe su uso"/>
    <x v="0"/>
    <x v="1"/>
    <x v="1"/>
    <x v="1"/>
    <n v="0.5"/>
    <n v="0.5"/>
    <n v="0"/>
    <n v="0"/>
    <n v="0.5"/>
    <n v="0.5"/>
    <n v="0.25"/>
    <n v="0.25"/>
    <n v="0.5"/>
    <n v="0.17499999999999999"/>
    <n v="0.5"/>
    <n v="0.63500000000000001"/>
    <x v="1"/>
  </r>
  <r>
    <s v="2239376"/>
    <s v="207521022023193955"/>
    <s v="DF20237613019"/>
    <x v="273"/>
    <x v="313"/>
    <s v="AARON HUENCHUMIL"/>
    <s v="Bernardo Becerra #3650"/>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39367"/>
    <s v="207521022023191238"/>
    <s v="DF20237608721"/>
    <x v="273"/>
    <x v="324"/>
    <s v="AARON HUENCHUMIL"/>
    <s v="Dr. Sotero del Rio #776"/>
    <s v="Recoleta"/>
    <x v="0"/>
    <s v="Cumple"/>
    <s v="Cumple"/>
    <s v="No Aplica"/>
    <s v="No Aplica"/>
    <s v="Cumple"/>
    <s v="Cumple"/>
    <s v="Si"/>
    <s v="S/N"/>
    <s v="S/N"/>
    <s v="No Aplica"/>
    <s v="No Aplica"/>
    <s v="No Aplica"/>
    <s v="Cumple"/>
    <s v="Cumple"/>
    <s v="1-Cliente hostil"/>
    <x v="0"/>
    <x v="1"/>
    <x v="1"/>
    <x v="1"/>
    <n v="0.5"/>
    <n v="0.5"/>
    <n v="0.5"/>
    <n v="0.5"/>
    <n v="0.5"/>
    <n v="0.5"/>
    <n v="0.25"/>
    <n v="0.25"/>
    <n v="0.5"/>
    <n v="0.5"/>
    <n v="0.5"/>
    <n v="1"/>
    <x v="1"/>
  </r>
  <r>
    <s v="2239366"/>
    <s v="207521022023190002"/>
    <s v="DF20237612974"/>
    <x v="273"/>
    <x v="313"/>
    <s v="AARON HUENCHUMIL"/>
    <s v="Antofagasta #3829"/>
    <s v="Recoleta"/>
    <x v="0"/>
    <s v="Cumple"/>
    <s v="Cumple"/>
    <s v="No Aplica"/>
    <s v="No Aplica"/>
    <s v="Cumple"/>
    <s v="Cumple"/>
    <s v="No"/>
    <s v="S/N"/>
    <s v="S/N"/>
    <s v="No Aplica"/>
    <s v="No Aplica"/>
    <s v="No Aplica"/>
    <s v="Cumple"/>
    <s v="Cumple"/>
    <s v="1-No se logra acceso, pasaje privado"/>
    <x v="0"/>
    <x v="1"/>
    <x v="1"/>
    <x v="1"/>
    <n v="0.5"/>
    <n v="0.5"/>
    <n v="0.5"/>
    <n v="0.5"/>
    <n v="0.5"/>
    <n v="0.5"/>
    <n v="0.25"/>
    <n v="0.25"/>
    <n v="0.5"/>
    <n v="0.5"/>
    <n v="0.5"/>
    <n v="1"/>
    <x v="1"/>
  </r>
  <r>
    <s v="2239362"/>
    <s v="207521022023185111"/>
    <s v="DF20227561575"/>
    <x v="273"/>
    <x v="277"/>
    <s v="AARON HUENCHUMIL"/>
    <s v="Mario Neira #675"/>
    <s v="Recoleta"/>
    <x v="0"/>
    <s v="Cumple"/>
    <s v="Cumple"/>
    <s v="No Cumple"/>
    <s v="No Cumple"/>
    <s v="Cumple"/>
    <s v="Cumple"/>
    <s v="No"/>
    <s v="S/N"/>
    <s v="S/N"/>
    <s v="No Aplica"/>
    <s v="No Aplica"/>
    <s v="No Aplica"/>
    <s v="Cumple"/>
    <s v="Cumple"/>
    <s v="1-Sector conflictivo  2-No declara codigo de material utilizado, pero si describe su uso"/>
    <x v="10"/>
    <x v="0"/>
    <x v="1"/>
    <x v="1"/>
    <n v="0.5"/>
    <n v="0.5"/>
    <n v="0"/>
    <n v="0"/>
    <n v="0.5"/>
    <n v="0.5"/>
    <n v="0.25"/>
    <n v="0.25"/>
    <n v="0.5"/>
    <n v="0.5"/>
    <n v="0.5"/>
    <n v="0.7"/>
    <x v="1"/>
  </r>
  <r>
    <s v="2239361"/>
    <s v="207521022023184528"/>
    <s v="DF20237588345"/>
    <x v="273"/>
    <x v="329"/>
    <s v="AARON HUENCHUMIL"/>
    <s v="Alberto Blest Gana #4173"/>
    <s v="Recoleta"/>
    <x v="0"/>
    <s v="Cumple"/>
    <s v="Cumple"/>
    <s v="No Cumple"/>
    <s v="No Cumple"/>
    <s v="Cumple"/>
    <s v="Cumple"/>
    <s v="Si"/>
    <s v="Juan Pozo"/>
    <s v="S/N"/>
    <s v="Cumple"/>
    <s v="Cumple"/>
    <s v="Cumple"/>
    <s v="Cumple"/>
    <s v="Cumple"/>
    <s v="1-Cliente con suministro electrico normalizado  2-No declara codigo de ITM utilizado, pero si descrube su uso"/>
    <x v="0"/>
    <x v="1"/>
    <x v="1"/>
    <x v="1"/>
    <n v="0.5"/>
    <n v="0.5"/>
    <n v="0"/>
    <n v="0"/>
    <n v="0.5"/>
    <n v="0.5"/>
    <n v="0.25"/>
    <n v="0.25"/>
    <n v="0.5"/>
    <n v="0.5"/>
    <n v="0.5"/>
    <n v="0.7"/>
    <x v="1"/>
  </r>
  <r>
    <s v="2239354"/>
    <s v="207521022023183111"/>
    <s v="DF20237603632"/>
    <x v="273"/>
    <x v="307"/>
    <s v="AARON HUENCHUMIL"/>
    <s v="Adela Martinez #223"/>
    <s v="Recoleta"/>
    <x v="0"/>
    <s v="Cumple"/>
    <s v="Cumple"/>
    <s v="No Cumple"/>
    <s v="No Cumple"/>
    <s v="Cumple"/>
    <s v="Cumple"/>
    <s v="Si"/>
    <s v="S/N"/>
    <s v="S/N"/>
    <s v="No Aplica"/>
    <s v="No Aplica"/>
    <s v="Cumple"/>
    <s v="Cumple"/>
    <s v="Cumple"/>
    <s v="1-Cliente con suministro electrico normalizado  2-No declara codigo de material utilizado, pero si describe su uso"/>
    <x v="0"/>
    <x v="1"/>
    <x v="1"/>
    <x v="1"/>
    <n v="0.5"/>
    <n v="0.5"/>
    <n v="0"/>
    <n v="0"/>
    <n v="0.5"/>
    <n v="0.5"/>
    <n v="0.25"/>
    <n v="0.25"/>
    <n v="0.5"/>
    <n v="0.5"/>
    <n v="0.5"/>
    <n v="0.7"/>
    <x v="1"/>
  </r>
  <r>
    <s v="2239353"/>
    <s v="207521022023182829"/>
    <s v="DF20237603806"/>
    <x v="273"/>
    <x v="307"/>
    <s v="AARON HUENCHUMIL"/>
    <s v="Adela Martinez #223"/>
    <s v="Recoleta"/>
    <x v="0"/>
    <s v="Cumple"/>
    <s v="Cumple"/>
    <s v="No Aplica"/>
    <s v="No Aplica"/>
    <s v="Cumple"/>
    <s v="Cumple"/>
    <s v="Si"/>
    <s v="S/N"/>
    <s v="S/N"/>
    <s v="No Aplica"/>
    <s v="No Aplica"/>
    <s v="Cumple"/>
    <s v="Cumple"/>
    <s v="Cumple"/>
    <s v="1-Ticket con relacion DF20237603632 2-Cliente confirma suministro electrico normalizado"/>
    <x v="0"/>
    <x v="1"/>
    <x v="1"/>
    <x v="1"/>
    <n v="0.5"/>
    <n v="0.5"/>
    <n v="0.5"/>
    <n v="0.5"/>
    <n v="0.5"/>
    <n v="0.5"/>
    <n v="0.25"/>
    <n v="0.25"/>
    <n v="0.5"/>
    <n v="0.5"/>
    <n v="0.5"/>
    <n v="1"/>
    <x v="1"/>
  </r>
  <r>
    <s v="2239344"/>
    <s v="207521022023181711"/>
    <s v="DF20237608349"/>
    <x v="273"/>
    <x v="324"/>
    <s v="AARON HUENCHUMIL"/>
    <s v="Bombero Ramon Cornejo Nuñez #0545"/>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39339"/>
    <s v="207521022023180848"/>
    <s v="DF20237589045"/>
    <x v="273"/>
    <x v="302"/>
    <s v="AARON HUENCHUMIL"/>
    <s v="Bombero Ramon Cornejo Nuñez #0908"/>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39317"/>
    <s v="207621022023172050"/>
    <s v="DF20237623351"/>
    <x v="273"/>
    <x v="330"/>
    <s v="Cristobal toro"/>
    <s v="Pablo urzua 1481 dpto 520"/>
    <s v="Independencia"/>
    <x v="0"/>
    <s v="Cumple"/>
    <s v="Cumple"/>
    <s v="No Aplica"/>
    <s v="No Aplica"/>
    <s v="Cumple"/>
    <s v="Cumple"/>
    <s v="No"/>
    <s v="S/N"/>
    <s v="S/N"/>
    <s v="No Aplica"/>
    <s v="No Aplica"/>
    <s v="No Aplica"/>
    <s v="Cumple"/>
    <s v="Cumple"/>
    <s v="Sector hostil , no se toman fotos por precaucion . Concerge no permite acceso con vehiculo .no entrega mas datos"/>
    <x v="1"/>
    <x v="1"/>
    <x v="1"/>
    <x v="1"/>
    <n v="0.5"/>
    <n v="0.5"/>
    <n v="0.5"/>
    <n v="0.5"/>
    <n v="0.5"/>
    <n v="0.5"/>
    <n v="0.25"/>
    <n v="0.25"/>
    <n v="0.5"/>
    <n v="0.5"/>
    <n v="0.5"/>
    <n v="1"/>
    <x v="1"/>
  </r>
  <r>
    <s v="2239288"/>
    <s v="207621022023160331"/>
    <s v="DF20237622519"/>
    <x v="273"/>
    <x v="331"/>
    <s v="Cristobal toro"/>
    <s v="Luis johnson 2499"/>
    <s v="Independencia"/>
    <x v="0"/>
    <s v="Cumple"/>
    <s v="Cumple"/>
    <s v="No Aplica"/>
    <s v="No Aplica"/>
    <s v="Cumple"/>
    <s v="Cumple"/>
    <s v="No"/>
    <s v="S/N"/>
    <s v="S/N"/>
    <s v="No Aplica"/>
    <s v="No Aplica"/>
    <s v="No Aplica"/>
    <s v="No Cumple"/>
    <s v="No Cumple"/>
    <s v="Falta maxima de fotos exigidas . Mas data . Empalme subterraneo"/>
    <x v="1"/>
    <x v="1"/>
    <x v="1"/>
    <x v="1"/>
    <n v="0.5"/>
    <n v="0.5"/>
    <n v="0.5"/>
    <n v="0.5"/>
    <n v="0.5"/>
    <n v="0.5"/>
    <n v="0.25"/>
    <n v="0.25"/>
    <n v="0.5"/>
    <n v="0"/>
    <n v="0"/>
    <n v="0.8"/>
    <x v="1"/>
  </r>
  <r>
    <s v="2239276"/>
    <s v="207621022023154742"/>
    <s v="DF20237617333"/>
    <x v="273"/>
    <x v="332"/>
    <s v="Cristobal toro"/>
    <s v="La estrella 2854"/>
    <s v="Independencia"/>
    <x v="0"/>
    <s v="Cumple"/>
    <s v="Cumple"/>
    <s v="No Aplica"/>
    <s v="No Aplica"/>
    <s v="Cumple"/>
    <s v="Cumple"/>
    <s v="No"/>
    <s v="S/N"/>
    <s v="S/N"/>
    <s v="No Aplica"/>
    <s v="No Aplica"/>
    <s v="No Aplica"/>
    <s v="Cumple"/>
    <s v="Cumple"/>
    <s v="Sector hostil , calle semicerrada . Sin moradores ."/>
    <x v="1"/>
    <x v="1"/>
    <x v="1"/>
    <x v="1"/>
    <n v="0.5"/>
    <n v="0.5"/>
    <n v="0.5"/>
    <n v="0.5"/>
    <n v="0.5"/>
    <n v="0.5"/>
    <n v="0.25"/>
    <n v="0.25"/>
    <n v="0.5"/>
    <n v="0.5"/>
    <n v="0.5"/>
    <n v="1"/>
    <x v="1"/>
  </r>
  <r>
    <s v="2239268"/>
    <s v="207621022023153656"/>
    <s v="DF20237618640"/>
    <x v="273"/>
    <x v="333"/>
    <s v="Cristobal toro"/>
    <s v="Las enredaderas 2118 loc  2"/>
    <s v="Independencia"/>
    <x v="0"/>
    <s v="Cumple"/>
    <s v="Cumple"/>
    <s v="No Aplica"/>
    <s v="No Aplica"/>
    <s v="Cumple"/>
    <s v="Cumple"/>
    <s v="No"/>
    <s v="S/N"/>
    <s v="S/N"/>
    <s v="No Aplica"/>
    <s v="No Aplica"/>
    <s v="No Aplica"/>
    <s v="Cumple"/>
    <s v="Cumple"/>
    <s v="Local comercial , no se encuentra encargado de local ."/>
    <x v="1"/>
    <x v="1"/>
    <x v="1"/>
    <x v="1"/>
    <n v="0.5"/>
    <n v="0.5"/>
    <n v="0.5"/>
    <n v="0.5"/>
    <n v="0.5"/>
    <n v="0.5"/>
    <n v="0.25"/>
    <n v="0.25"/>
    <n v="0.5"/>
    <n v="0.5"/>
    <n v="0.5"/>
    <n v="1"/>
    <x v="1"/>
  </r>
  <r>
    <s v="2239230"/>
    <s v="207621022023143148"/>
    <s v="DF20237616921"/>
    <x v="273"/>
    <x v="334"/>
    <s v="Cristobal toro"/>
    <s v="Independencia 2098"/>
    <s v="Independencia"/>
    <x v="0"/>
    <s v="Cumple"/>
    <s v="Cumple"/>
    <s v="No Aplica"/>
    <s v="No Aplica"/>
    <s v="Cumple"/>
    <s v="Cumple"/>
    <s v="No"/>
    <s v="S/N"/>
    <s v="S/N"/>
    <s v="No Aplica"/>
    <s v="No Aplica"/>
    <s v="No Aplica"/>
    <s v="Cumple"/>
    <s v="Cumple"/>
    <s v="Problema externo , TD"/>
    <x v="1"/>
    <x v="1"/>
    <x v="1"/>
    <x v="1"/>
    <n v="0.5"/>
    <n v="0.5"/>
    <n v="0.5"/>
    <n v="0.5"/>
    <n v="0.5"/>
    <n v="0.5"/>
    <n v="0.25"/>
    <n v="0.25"/>
    <n v="0.5"/>
    <n v="0.5"/>
    <n v="0.5"/>
    <n v="1"/>
    <x v="1"/>
  </r>
  <r>
    <s v="2239228"/>
    <s v="207621022023142757"/>
    <s v="DF20237618044"/>
    <x v="273"/>
    <x v="334"/>
    <s v="Cristobal toro"/>
    <s v="Independencia 1946 C / A  B"/>
    <s v="Independencia"/>
    <x v="0"/>
    <s v="Cumple"/>
    <s v="Cumple"/>
    <s v="No Aplica"/>
    <s v="No Aplica"/>
    <s v="Cumple"/>
    <s v="Cumple"/>
    <s v="No"/>
    <s v="S/N"/>
    <s v="S/N"/>
    <s v="No Aplica"/>
    <s v="No Aplica"/>
    <s v="No Aplica"/>
    <s v="Cumple"/>
    <s v="Cumple"/>
    <s v="Problema externo TD"/>
    <x v="1"/>
    <x v="1"/>
    <x v="1"/>
    <x v="1"/>
    <n v="0.5"/>
    <n v="0.5"/>
    <n v="0.5"/>
    <n v="0.5"/>
    <n v="0.5"/>
    <n v="0.5"/>
    <n v="0.25"/>
    <n v="0.25"/>
    <n v="0.5"/>
    <n v="0.5"/>
    <n v="0.5"/>
    <n v="1"/>
    <x v="1"/>
  </r>
  <r>
    <s v="2239202"/>
    <s v="207621022023134335"/>
    <s v="DF20237616853"/>
    <x v="273"/>
    <x v="332"/>
    <s v="Cristobal toro"/>
    <s v="Independencia 1946 C/A  B"/>
    <s v="Independencia"/>
    <x v="0"/>
    <s v="Cumple"/>
    <s v="Cumple"/>
    <s v="No Aplica"/>
    <s v="No Aplica"/>
    <s v="Cumple"/>
    <s v="Cumple"/>
    <s v="No"/>
    <s v="S/N"/>
    <s v="S/N"/>
    <s v="No Aplica"/>
    <s v="No Aplica"/>
    <s v="No Aplica"/>
    <s v="Cumple"/>
    <s v="Cumple"/>
    <s v="Problema externo TD ."/>
    <x v="1"/>
    <x v="1"/>
    <x v="1"/>
    <x v="1"/>
    <n v="0.5"/>
    <n v="0.5"/>
    <n v="0.5"/>
    <n v="0.5"/>
    <n v="0.5"/>
    <n v="0.5"/>
    <n v="0.25"/>
    <n v="0.25"/>
    <n v="0.5"/>
    <n v="0.5"/>
    <n v="0.5"/>
    <n v="1"/>
    <x v="1"/>
  </r>
  <r>
    <s v="2239187"/>
    <s v="207621022023132202"/>
    <s v="DF20237616081"/>
    <x v="273"/>
    <x v="335"/>
    <s v="Cristobal toro"/>
    <s v="Los nidos 1484 C"/>
    <s v="Independencia"/>
    <x v="0"/>
    <s v="Cumple"/>
    <s v="Cumple"/>
    <s v="No Aplica"/>
    <s v="No Aplica"/>
    <s v="Cumple"/>
    <s v="Cumple"/>
    <s v="No"/>
    <s v="S/N"/>
    <s v="S/N"/>
    <s v="No Aplica"/>
    <s v="No Aplica"/>
    <s v="No Aplica"/>
    <s v="Cumple"/>
    <s v="Cumple"/>
    <s v="Sin acceso a pasaje ."/>
    <x v="1"/>
    <x v="1"/>
    <x v="1"/>
    <x v="1"/>
    <n v="0.5"/>
    <n v="0.5"/>
    <n v="0.5"/>
    <n v="0.5"/>
    <n v="0.5"/>
    <n v="0.5"/>
    <n v="0.25"/>
    <n v="0.25"/>
    <n v="0.5"/>
    <n v="0.5"/>
    <n v="0.5"/>
    <n v="1"/>
    <x v="1"/>
  </r>
  <r>
    <s v="2239177"/>
    <s v="207621022023130342"/>
    <s v="DF20237615682"/>
    <x v="273"/>
    <x v="335"/>
    <s v="Cristobal toro"/>
    <s v="Luis weinstein 1264"/>
    <s v="Independencia"/>
    <x v="0"/>
    <s v="Cumple"/>
    <s v="Cumple"/>
    <s v="No Aplica"/>
    <s v="No Aplica"/>
    <s v="Cumple"/>
    <s v="Cumple"/>
    <s v="No"/>
    <s v="S/N"/>
    <s v="S/N"/>
    <s v="No Aplica"/>
    <s v="No Aplica"/>
    <s v="No Aplica"/>
    <s v="Cumple"/>
    <s v="Cumple"/>
    <s v="Sin moradores ."/>
    <x v="1"/>
    <x v="1"/>
    <x v="1"/>
    <x v="1"/>
    <n v="0.5"/>
    <n v="0.5"/>
    <n v="0.5"/>
    <n v="0.5"/>
    <n v="0.5"/>
    <n v="0.5"/>
    <n v="0.25"/>
    <n v="0.25"/>
    <n v="0.5"/>
    <n v="0.5"/>
    <n v="0.5"/>
    <n v="1"/>
    <x v="1"/>
  </r>
  <r>
    <s v="2239176"/>
    <s v="207621022023125936"/>
    <s v="DF20237620507"/>
    <x v="273"/>
    <x v="336"/>
    <s v="Cristobal toro"/>
    <s v="Longitudinal seis 1241"/>
    <s v="Independencia"/>
    <x v="0"/>
    <s v="Cumple"/>
    <s v="Cumple"/>
    <s v="No Aplica"/>
    <s v="No Aplica"/>
    <s v="Cumple"/>
    <s v="Cumple"/>
    <s v="No"/>
    <s v="S/N"/>
    <s v="S/N"/>
    <s v="No Aplica"/>
    <s v="No Aplica"/>
    <s v="No Aplica"/>
    <s v="Cumple"/>
    <s v="Cumple"/>
    <s v="Sin moradores , sin mayor observacion"/>
    <x v="1"/>
    <x v="1"/>
    <x v="1"/>
    <x v="1"/>
    <n v="0.5"/>
    <n v="0.5"/>
    <n v="0.5"/>
    <n v="0.5"/>
    <n v="0.5"/>
    <n v="0.5"/>
    <n v="0.25"/>
    <n v="0.25"/>
    <n v="0.5"/>
    <n v="0.5"/>
    <n v="0.5"/>
    <n v="1"/>
    <x v="1"/>
  </r>
  <r>
    <s v="2239157"/>
    <s v="207621022023122925"/>
    <s v="DF20237627099"/>
    <x v="273"/>
    <x v="337"/>
    <s v="Cristobal toro"/>
    <s v="La obra 1069"/>
    <s v="Independencia"/>
    <x v="0"/>
    <s v="Cumple"/>
    <s v="Cumple"/>
    <s v="No Aplica"/>
    <s v="No Aplica"/>
    <s v="Cumple"/>
    <s v="Cumple"/>
    <s v="No"/>
    <s v="S/N"/>
    <s v="S/N"/>
    <s v="No Aplica"/>
    <s v="No Aplica"/>
    <s v="No Aplica"/>
    <s v="Cumple"/>
    <s v="Cumple"/>
    <s v="Sin moradores ."/>
    <x v="1"/>
    <x v="1"/>
    <x v="1"/>
    <x v="1"/>
    <n v="0.5"/>
    <n v="0.5"/>
    <n v="0.5"/>
    <n v="0.5"/>
    <n v="0.5"/>
    <n v="0.5"/>
    <n v="0.25"/>
    <n v="0.25"/>
    <n v="0.5"/>
    <n v="0.5"/>
    <n v="0.5"/>
    <n v="1"/>
    <x v="1"/>
  </r>
  <r>
    <s v="2239150"/>
    <s v="207621022023122211"/>
    <s v="DF20237614755"/>
    <x v="273"/>
    <x v="338"/>
    <s v="Cristobal toro"/>
    <s v="Longitudinal 1935"/>
    <s v="Independencia"/>
    <x v="0"/>
    <s v="Cumple"/>
    <s v="Cumple"/>
    <s v="No Aplica"/>
    <s v="No Aplica"/>
    <s v="Cumple"/>
    <s v="Cumple"/>
    <s v="No"/>
    <s v="S/N"/>
    <s v="S/N"/>
    <s v="No Aplica"/>
    <s v="No Aplica"/>
    <s v="No Aplica"/>
    <s v="Cumple"/>
    <s v="Cumple"/>
    <s v="Sector hostil . No se toman muchas fotografias por precaucion"/>
    <x v="1"/>
    <x v="1"/>
    <x v="1"/>
    <x v="1"/>
    <n v="0.5"/>
    <n v="0.5"/>
    <n v="0.5"/>
    <n v="0.5"/>
    <n v="0.5"/>
    <n v="0.5"/>
    <n v="0.25"/>
    <n v="0.25"/>
    <n v="0.5"/>
    <n v="0.5"/>
    <n v="0.5"/>
    <n v="1"/>
    <x v="1"/>
  </r>
  <r>
    <s v="2239130"/>
    <s v="207621022023114710"/>
    <s v="DF20237617622"/>
    <x v="273"/>
    <x v="339"/>
    <s v="Cristobal toro"/>
    <s v="Padre jose cifuentes grez 864 dpto 1705"/>
    <s v="Independencia"/>
    <x v="0"/>
    <s v="Cumple"/>
    <s v="Cumple"/>
    <s v="No Aplica"/>
    <s v="No Aplica"/>
    <s v="Cumple"/>
    <s v="Cumple"/>
    <s v="No"/>
    <s v="S/N"/>
    <s v="S/N"/>
    <s v="No Aplica"/>
    <s v="No Aplica"/>
    <s v="No Aplica"/>
    <s v="Cumple"/>
    <s v="Cumple"/>
    <s v="Concerge no permite acceso a medidores , ya q no se encuentra gente en dpto . Sector hostil , por precaucion no se toman fotografias , ademas queda vehiculo afuera de edificio"/>
    <x v="1"/>
    <x v="1"/>
    <x v="1"/>
    <x v="1"/>
    <n v="0.5"/>
    <n v="0.5"/>
    <n v="0.5"/>
    <n v="0.5"/>
    <n v="0.5"/>
    <n v="0.5"/>
    <n v="0.25"/>
    <n v="0.25"/>
    <n v="0.5"/>
    <n v="0.5"/>
    <n v="0.5"/>
    <n v="1"/>
    <x v="1"/>
  </r>
  <r>
    <s v="2239116"/>
    <s v="207621022023113535"/>
    <s v="DF20237619843"/>
    <x v="273"/>
    <x v="340"/>
    <s v="Cristobal toro"/>
    <s v="Maruri 812"/>
    <s v="Independencia"/>
    <x v="0"/>
    <s v="Cumple"/>
    <s v="Cumple"/>
    <s v="No Aplica"/>
    <s v="No Aplica"/>
    <s v="Cumple"/>
    <s v="Cumple"/>
    <s v="No"/>
    <s v="S/N"/>
    <s v="S/N"/>
    <s v="No Aplica"/>
    <s v="No Aplica"/>
    <s v="No Aplica"/>
    <s v="Cumple"/>
    <s v="Cumple"/>
    <s v="Problema externo , TD ."/>
    <x v="1"/>
    <x v="1"/>
    <x v="1"/>
    <x v="1"/>
    <n v="0.5"/>
    <n v="0.5"/>
    <n v="0.5"/>
    <n v="0.5"/>
    <n v="0.5"/>
    <n v="0.5"/>
    <n v="0.25"/>
    <n v="0.25"/>
    <n v="0.5"/>
    <n v="0.5"/>
    <n v="0.5"/>
    <n v="1"/>
    <x v="1"/>
  </r>
  <r>
    <s v="2241159"/>
    <s v="207522022023152615"/>
    <s v="DF20237605344"/>
    <x v="274"/>
    <x v="319"/>
    <s v="AARON HUENCHUMIL"/>
    <s v="Calle G #1026 dp 414"/>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41148"/>
    <s v="207522022023150835"/>
    <s v="DF20227564727"/>
    <x v="274"/>
    <x v="314"/>
    <s v="AARON HUENCHUMIL"/>
    <s v="Dorsal #871"/>
    <s v="Recoleta"/>
    <x v="0"/>
    <s v="Cumple"/>
    <s v="Cumple"/>
    <s v="No Aplica"/>
    <s v="No Aplica"/>
    <s v="Cumple"/>
    <s v="Cumple"/>
    <s v="No"/>
    <s v="S/N"/>
    <s v="S/N"/>
    <s v="No Aplica"/>
    <s v="No Aplica"/>
    <s v="No Aplica"/>
    <s v="Cumple Parcialmente"/>
    <s v="Cumple"/>
    <s v="1-TD 12138 se encuentra normalizado"/>
    <x v="0"/>
    <x v="1"/>
    <x v="1"/>
    <x v="1"/>
    <n v="0.5"/>
    <n v="0.5"/>
    <n v="0.5"/>
    <n v="0.5"/>
    <n v="0.5"/>
    <n v="0.5"/>
    <n v="0.25"/>
    <n v="0.25"/>
    <n v="0.5"/>
    <n v="0.17499999999999999"/>
    <n v="0.5"/>
    <n v="0.93500000000000005"/>
    <x v="1"/>
  </r>
  <r>
    <s v="2241142"/>
    <s v="207522022023145649"/>
    <s v="DF20237610013"/>
    <x v="274"/>
    <x v="322"/>
    <s v="AARON HUENCHUMIL"/>
    <s v="Confianza #9"/>
    <s v="Recoleta"/>
    <x v="0"/>
    <s v="Cumple"/>
    <s v="Cumple"/>
    <s v="No Aplica"/>
    <s v="No Aplica"/>
    <s v="Cumple"/>
    <s v="Cumple"/>
    <s v="No"/>
    <s v="S/N"/>
    <s v="S/N"/>
    <s v="No Aplica"/>
    <s v="No Aplica"/>
    <s v="No Aplica"/>
    <s v="Cumple"/>
    <s v="Cumple"/>
    <s v="1-Sector conflictivo  2-Caja B.T sin tapa"/>
    <x v="0"/>
    <x v="1"/>
    <x v="1"/>
    <x v="1"/>
    <n v="0.5"/>
    <n v="0.5"/>
    <n v="0.5"/>
    <n v="0.5"/>
    <n v="0.5"/>
    <n v="0.5"/>
    <n v="0.25"/>
    <n v="0.25"/>
    <n v="0.5"/>
    <n v="0.5"/>
    <n v="0.5"/>
    <n v="1"/>
    <x v="1"/>
  </r>
  <r>
    <s v="2241131"/>
    <s v="207522022023144220"/>
    <s v="DF20237600739"/>
    <x v="274"/>
    <x v="326"/>
    <s v="AARON HUENCHUMIL"/>
    <s v="Abraham Lincoln # 1041"/>
    <s v="Recoleta"/>
    <x v="0"/>
    <s v="Cumple"/>
    <s v="Cumple"/>
    <s v="No Aplica"/>
    <s v="No Aplica"/>
    <s v="Cumple"/>
    <s v="Cumple"/>
    <s v="No"/>
    <s v="S/N"/>
    <s v="S/N"/>
    <s v="No Aplica"/>
    <s v="No Aplica"/>
    <s v="No Aplica"/>
    <s v="Cumple Mayormente"/>
    <s v="Cumple"/>
    <s v="1-Sector conflictivo, vecinos del sector increpan de forma hostil por supuestos cobros mal hechos en sus boletas"/>
    <x v="0"/>
    <x v="1"/>
    <x v="1"/>
    <x v="1"/>
    <n v="0.5"/>
    <n v="0.5"/>
    <n v="0.5"/>
    <n v="0.5"/>
    <n v="0.5"/>
    <n v="0.5"/>
    <n v="0.25"/>
    <n v="0.25"/>
    <n v="0.5"/>
    <n v="0.32500000000000001"/>
    <n v="0.5"/>
    <n v="0.96500000000000008"/>
    <x v="1"/>
  </r>
  <r>
    <s v="2241128"/>
    <s v="207522022023143759"/>
    <s v="DF20237595792"/>
    <x v="274"/>
    <x v="316"/>
    <s v="AARON HUENCHUMIL"/>
    <s v="Arbilu #566"/>
    <s v="Recoleta"/>
    <x v="0"/>
    <s v="Cumple"/>
    <s v="Cumple"/>
    <s v="No Aplica"/>
    <s v="No Aplica"/>
    <s v="Cumple"/>
    <s v="Cumple"/>
    <s v="Si"/>
    <s v="S/N"/>
    <s v="S/N"/>
    <s v="Cumple"/>
    <s v="Cumple"/>
    <s v="Cumple"/>
    <s v="Cumple"/>
    <s v="Cumple"/>
    <s v="1-Cliente confirma que se encuentra con suministro electrico normalizado, no permite acceso a empalme"/>
    <x v="0"/>
    <x v="1"/>
    <x v="1"/>
    <x v="1"/>
    <n v="0.5"/>
    <n v="0.5"/>
    <n v="0.5"/>
    <n v="0.5"/>
    <n v="0.5"/>
    <n v="0.5"/>
    <n v="0.25"/>
    <n v="0.25"/>
    <n v="0.5"/>
    <n v="0.5"/>
    <n v="0.5"/>
    <n v="1"/>
    <x v="1"/>
  </r>
  <r>
    <s v="2241114"/>
    <s v="207522022023142556"/>
    <s v="DF20237613148"/>
    <x v="274"/>
    <x v="313"/>
    <s v="AARON HUENCHUMIL"/>
    <s v="Comandante Veliz #1761"/>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41105"/>
    <s v="207522022023141028"/>
    <s v="DF20227560454"/>
    <x v="274"/>
    <x v="278"/>
    <s v="AARON HUENCHUMIL"/>
    <s v="El Salto #2218"/>
    <s v="Recoleta"/>
    <x v="0"/>
    <s v="Cumple"/>
    <s v="Cumple"/>
    <s v="No Aplica"/>
    <s v="No Aplica"/>
    <s v="Cumple"/>
    <s v="Cumple"/>
    <s v="No"/>
    <s v="S/N"/>
    <s v="S/N"/>
    <s v="No Aplica"/>
    <s v="No Aplica"/>
    <s v="No Aplica"/>
    <s v="Cumple"/>
    <s v="Cumple"/>
    <s v="1-Cliente no se encuentra en domicilio"/>
    <x v="10"/>
    <x v="0"/>
    <x v="1"/>
    <x v="1"/>
    <n v="0.5"/>
    <n v="0.5"/>
    <n v="0.5"/>
    <n v="0.5"/>
    <n v="0.5"/>
    <n v="0.5"/>
    <n v="0.25"/>
    <n v="0.25"/>
    <n v="0.5"/>
    <n v="0.5"/>
    <n v="0.5"/>
    <n v="1"/>
    <x v="1"/>
  </r>
  <r>
    <s v="2241103"/>
    <s v="207522022023140740"/>
    <s v="DF20237602629"/>
    <x v="274"/>
    <x v="321"/>
    <s v="AARON HUENCHUMIL"/>
    <s v="El Salto #2212"/>
    <s v="Recoleta"/>
    <x v="0"/>
    <s v="Cumple"/>
    <s v="Cumple"/>
    <s v="No Aplica"/>
    <s v="No Aplica"/>
    <s v="Cumple"/>
    <s v="Cumple"/>
    <s v="No"/>
    <s v="S/N"/>
    <s v="S/N"/>
    <s v="No Aplica"/>
    <s v="No Aplica"/>
    <s v="No Aplica"/>
    <s v="Cumple Parcialmente"/>
    <s v="Cumple"/>
    <s v="1-Cliente no se encuentra en domicilio"/>
    <x v="0"/>
    <x v="1"/>
    <x v="1"/>
    <x v="1"/>
    <n v="0.5"/>
    <n v="0.5"/>
    <n v="0.5"/>
    <n v="0.5"/>
    <n v="0.5"/>
    <n v="0.5"/>
    <n v="0.25"/>
    <n v="0.25"/>
    <n v="0.5"/>
    <n v="0.17499999999999999"/>
    <n v="0.5"/>
    <n v="0.93500000000000005"/>
    <x v="1"/>
  </r>
  <r>
    <s v="2241099"/>
    <s v="207522022023135232"/>
    <s v="DF20227565629"/>
    <x v="274"/>
    <x v="275"/>
    <s v="AARON HUENCHUMIL"/>
    <s v="Mexico #326"/>
    <s v="Recoleta"/>
    <x v="0"/>
    <s v="Cumple"/>
    <s v="Cumple"/>
    <s v="No Aplica"/>
    <s v="No Aplica"/>
    <s v="Cumple"/>
    <s v="Cumple"/>
    <s v="No"/>
    <s v="S/N"/>
    <s v="S/N"/>
    <s v="No Aplica"/>
    <s v="No Aplica"/>
    <s v="No Aplica"/>
    <s v="Cumple"/>
    <s v="Cumple"/>
    <s v="1-No se logra acceso debido a calle en reparacion"/>
    <x v="10"/>
    <x v="0"/>
    <x v="1"/>
    <x v="1"/>
    <n v="0.5"/>
    <n v="0.5"/>
    <n v="0.5"/>
    <n v="0.5"/>
    <n v="0.5"/>
    <n v="0.5"/>
    <n v="0.25"/>
    <n v="0.25"/>
    <n v="0.5"/>
    <n v="0.5"/>
    <n v="0.5"/>
    <n v="1"/>
    <x v="1"/>
  </r>
  <r>
    <s v="2241092"/>
    <s v="207622022023134118"/>
    <s v="DF20237627606"/>
    <x v="274"/>
    <x v="341"/>
    <s v="Cristobal toro"/>
    <s v="Reina maria 2551"/>
    <s v="Independencia"/>
    <x v="0"/>
    <s v="Cumple"/>
    <s v="Cumple"/>
    <s v="No Aplica"/>
    <s v="No Aplica"/>
    <s v="Cumple"/>
    <s v="Cumple"/>
    <s v="No"/>
    <s v="S/N"/>
    <s v="S/N"/>
    <s v="No Aplica"/>
    <s v="No Aplica"/>
    <s v="No Aplica"/>
    <s v="Cumple"/>
    <s v="Cumple"/>
    <s v="Sin moradores , sin mayor observacion"/>
    <x v="1"/>
    <x v="1"/>
    <x v="1"/>
    <x v="1"/>
    <n v="0.5"/>
    <n v="0.5"/>
    <n v="0.5"/>
    <n v="0.5"/>
    <n v="0.5"/>
    <n v="0.5"/>
    <n v="0.25"/>
    <n v="0.25"/>
    <n v="0.5"/>
    <n v="0.5"/>
    <n v="0.5"/>
    <n v="1"/>
    <x v="1"/>
  </r>
  <r>
    <s v="2241090"/>
    <s v="207522022023133147"/>
    <s v="DF20237604865"/>
    <x v="274"/>
    <x v="328"/>
    <s v="AARON HUENCHUMIL"/>
    <s v="El Roble #629"/>
    <s v="Recoleta"/>
    <x v="0"/>
    <s v="Cumple"/>
    <s v="Cumple"/>
    <s v="No Aplica"/>
    <s v="No Aplica"/>
    <s v="Cumple"/>
    <s v="Cumple"/>
    <s v="No"/>
    <s v="S/N"/>
    <s v="S/N"/>
    <s v="No Aplica"/>
    <s v="No Aplica"/>
    <s v="No Aplica"/>
    <s v="Cumple"/>
    <s v="Cumple"/>
    <s v="1-Cliente no se encuentra en domicilio"/>
    <x v="0"/>
    <x v="1"/>
    <x v="1"/>
    <x v="1"/>
    <n v="0.5"/>
    <n v="0.5"/>
    <n v="0.5"/>
    <n v="0.5"/>
    <n v="0.5"/>
    <n v="0.5"/>
    <n v="0.25"/>
    <n v="0.25"/>
    <n v="0.5"/>
    <n v="0.5"/>
    <n v="0.5"/>
    <n v="1"/>
    <x v="1"/>
  </r>
  <r>
    <s v="2241089"/>
    <s v="207622022023132753"/>
    <s v="DF20237617717"/>
    <x v="274"/>
    <x v="339"/>
    <s v="Cristobal toro"/>
    <s v="Reina maria 2751"/>
    <s v="Independencia"/>
    <x v="0"/>
    <s v="Cumple"/>
    <s v="Cumple"/>
    <s v="No Aplica"/>
    <s v="No Aplica"/>
    <s v="Cumple"/>
    <s v="Cumple"/>
    <s v="No"/>
    <s v="S/N"/>
    <s v="S/N"/>
    <s v="No Aplica"/>
    <s v="No Aplica"/>
    <s v="No Aplica"/>
    <s v="Cumple"/>
    <s v="Cumple Parcialmente"/>
    <s v="1 foto falta mayor data ."/>
    <x v="1"/>
    <x v="1"/>
    <x v="1"/>
    <x v="1"/>
    <n v="0.5"/>
    <n v="0.5"/>
    <n v="0.5"/>
    <n v="0.5"/>
    <n v="0.5"/>
    <n v="0.5"/>
    <n v="0.25"/>
    <n v="0.25"/>
    <n v="0.5"/>
    <n v="0.5"/>
    <n v="0.17499999999999999"/>
    <n v="0.93500000000000005"/>
    <x v="1"/>
  </r>
  <r>
    <s v="2241085"/>
    <s v="207522022023130923"/>
    <s v="DF20237598556"/>
    <x v="274"/>
    <x v="327"/>
    <s v="AARON HUENCHUMIL"/>
    <s v="Einstein #1153"/>
    <s v="Recoleta"/>
    <x v="0"/>
    <s v="Cumple"/>
    <s v="Cumple"/>
    <s v="No Cumple"/>
    <s v="No Cumple"/>
    <s v="Cumple"/>
    <s v="Cumple"/>
    <s v="No"/>
    <s v="S/N"/>
    <s v="S/N"/>
    <s v="No Aplica"/>
    <s v="No Aplica"/>
    <s v="No Aplica"/>
    <s v="Cumple"/>
    <s v="Cumple"/>
    <s v="1-TD 11315 se encuentra normalizado  2-No declara codigo de material utilizado, pero si describe su uso"/>
    <x v="0"/>
    <x v="1"/>
    <x v="1"/>
    <x v="1"/>
    <n v="0.5"/>
    <n v="0.5"/>
    <n v="0"/>
    <n v="0"/>
    <n v="0.5"/>
    <n v="0.5"/>
    <n v="0.25"/>
    <n v="0.25"/>
    <n v="0.5"/>
    <n v="0.5"/>
    <n v="0.5"/>
    <n v="0.7"/>
    <x v="1"/>
  </r>
  <r>
    <s v="2241083"/>
    <s v="207622022023130139"/>
    <s v="DF20237627334"/>
    <x v="274"/>
    <x v="337"/>
    <s v="Cristobal toro"/>
    <s v="Nueva andres bello 1890 2B dpto 913"/>
    <s v="Independencia"/>
    <x v="0"/>
    <s v="Cumple"/>
    <s v="Cumple"/>
    <s v="No Cumple"/>
    <s v="No Cumple"/>
    <s v="Cumple"/>
    <s v="Cumple"/>
    <s v="No"/>
    <s v="S/N"/>
    <s v="S/N"/>
    <s v="No Aplica"/>
    <s v="No Aplica"/>
    <s v="No Aplica"/>
    <s v="No Cumple"/>
    <s v="No Cumple"/>
    <s v="Falta maxima de fotos exigidas . Atiende concerge indicando q todo bien con clientes , pero molestos con muchas visitas de personal de enel .  Sin acceso a medidores"/>
    <x v="1"/>
    <x v="1"/>
    <x v="1"/>
    <x v="1"/>
    <n v="0.5"/>
    <n v="0.5"/>
    <n v="0"/>
    <n v="0"/>
    <n v="0.5"/>
    <n v="0.5"/>
    <n v="0.25"/>
    <n v="0.25"/>
    <n v="0.5"/>
    <n v="0"/>
    <n v="0"/>
    <n v="0.5"/>
    <x v="1"/>
  </r>
  <r>
    <s v="2241081"/>
    <s v="207622022023125935"/>
    <s v="DF20237615004"/>
    <x v="274"/>
    <x v="338"/>
    <s v="Cristobal toro"/>
    <s v="Nueva andres bello 1890 ED 2B dpto 517"/>
    <s v="Independencia"/>
    <x v="0"/>
    <s v="Cumple"/>
    <s v="Cumple"/>
    <s v="No Aplica"/>
    <s v="No Aplica"/>
    <s v="Cumple"/>
    <s v="Cumple"/>
    <s v="No"/>
    <s v="S/N"/>
    <s v="S/N"/>
    <s v="No Aplica"/>
    <s v="No Aplica"/>
    <s v="No Aplica"/>
    <s v="Cumple"/>
    <s v="Cumple Parcialmente"/>
    <s v="Falta 1 foto mayor data ."/>
    <x v="1"/>
    <x v="1"/>
    <x v="1"/>
    <x v="1"/>
    <n v="0.5"/>
    <n v="0.5"/>
    <n v="0.5"/>
    <n v="0.5"/>
    <n v="0.5"/>
    <n v="0.5"/>
    <n v="0.25"/>
    <n v="0.25"/>
    <n v="0.5"/>
    <n v="0.5"/>
    <n v="0.17499999999999999"/>
    <n v="0.93500000000000005"/>
    <x v="1"/>
  </r>
  <r>
    <s v="2241074"/>
    <s v="207622022023123506"/>
    <s v="DF20237620469"/>
    <x v="274"/>
    <x v="336"/>
    <s v="Cristobal toro"/>
    <s v="San luis 1454"/>
    <s v="Independencia"/>
    <x v="0"/>
    <s v="Cumple"/>
    <s v="Cumple"/>
    <s v="No Aplica"/>
    <s v="No Aplica"/>
    <s v="Cumple"/>
    <s v="Cumple"/>
    <s v="No"/>
    <s v="S/N"/>
    <s v="S/N"/>
    <s v="No Aplica"/>
    <s v="No Aplica"/>
    <s v="No Aplica"/>
    <s v="Cumple"/>
    <s v="Cumple"/>
    <s v="Empalme subterraneo . Sector hostil. No se toman muchas fotos para prevenir problemas"/>
    <x v="1"/>
    <x v="1"/>
    <x v="1"/>
    <x v="1"/>
    <n v="0.5"/>
    <n v="0.5"/>
    <n v="0.5"/>
    <n v="0.5"/>
    <n v="0.5"/>
    <n v="0.5"/>
    <n v="0.25"/>
    <n v="0.25"/>
    <n v="0.5"/>
    <n v="0.5"/>
    <n v="0.5"/>
    <n v="1"/>
    <x v="1"/>
  </r>
  <r>
    <s v="2241065"/>
    <s v="207622022023122442"/>
    <s v="DF20237627580"/>
    <x v="274"/>
    <x v="337"/>
    <s v="Cristobal toro"/>
    <s v="San luis 1460 Q"/>
    <s v="Independencia"/>
    <x v="0"/>
    <s v="Cumple"/>
    <s v="Cumple"/>
    <s v="No Aplica"/>
    <s v="No Aplica"/>
    <s v="Cumple"/>
    <s v="Cumple"/>
    <s v="No"/>
    <s v="S/N"/>
    <s v="S/N"/>
    <s v="No Aplica"/>
    <s v="No Aplica"/>
    <s v="No Aplica"/>
    <s v="Cumple"/>
    <s v="Cumple"/>
    <s v="Sin moradores , medidores dentro de las casas"/>
    <x v="1"/>
    <x v="1"/>
    <x v="1"/>
    <x v="1"/>
    <n v="0.5"/>
    <n v="0.5"/>
    <n v="0.5"/>
    <n v="0.5"/>
    <n v="0.5"/>
    <n v="0.5"/>
    <n v="0.25"/>
    <n v="0.25"/>
    <n v="0.5"/>
    <n v="0.5"/>
    <n v="0.5"/>
    <n v="1"/>
    <x v="1"/>
  </r>
  <r>
    <s v="2241063"/>
    <s v="207622022023122006"/>
    <s v="DF20237623801"/>
    <x v="274"/>
    <x v="342"/>
    <s v="Cristobal toro"/>
    <s v="San luis 1461  11"/>
    <s v="Independencia"/>
    <x v="0"/>
    <s v="Cumple"/>
    <s v="Cumple"/>
    <s v="No Aplica"/>
    <s v="No Aplica"/>
    <s v="Cumple"/>
    <s v="Cumple"/>
    <s v="No"/>
    <s v="S/N"/>
    <s v="S/N"/>
    <s v="No Aplica"/>
    <s v="No Aplica"/>
    <s v="No Aplica"/>
    <s v="Cumple"/>
    <s v="Cumple"/>
    <s v="Sin acceso a medidores ."/>
    <x v="1"/>
    <x v="1"/>
    <x v="1"/>
    <x v="1"/>
    <n v="0.5"/>
    <n v="0.5"/>
    <n v="0.5"/>
    <n v="0.5"/>
    <n v="0.5"/>
    <n v="0.5"/>
    <n v="0.25"/>
    <n v="0.25"/>
    <n v="0.5"/>
    <n v="0.5"/>
    <n v="0.5"/>
    <n v="1"/>
    <x v="1"/>
  </r>
  <r>
    <s v="2241056"/>
    <s v="207622022023115749"/>
    <s v="DF20237619070"/>
    <x v="274"/>
    <x v="333"/>
    <s v="Cristobal toro"/>
    <s v="Independencia 1133 dpto 1713"/>
    <s v="Independencia"/>
    <x v="0"/>
    <s v="Cumple"/>
    <s v="Cumple"/>
    <s v="No Aplica"/>
    <s v="No Aplica"/>
    <s v="Cumple"/>
    <s v="Cumple"/>
    <s v="No"/>
    <s v="S/N"/>
    <s v="S/N"/>
    <s v="No Aplica"/>
    <s v="No Aplica"/>
    <s v="No Aplica"/>
    <s v="Cumple"/>
    <s v="Cumple Parcialmente"/>
    <s v="Falta mayor data en 1 foto . Concerge no permite acceso a medidores . Indica q cliente esta muy molesto , ya q supuestamente no correspondia corte . No se toman fotos para prevenir"/>
    <x v="1"/>
    <x v="1"/>
    <x v="1"/>
    <x v="1"/>
    <n v="0.5"/>
    <n v="0.5"/>
    <n v="0.5"/>
    <n v="0.5"/>
    <n v="0.5"/>
    <n v="0.5"/>
    <n v="0.25"/>
    <n v="0.25"/>
    <n v="0.5"/>
    <n v="0.5"/>
    <n v="0.17499999999999999"/>
    <n v="0.93500000000000005"/>
    <x v="1"/>
  </r>
  <r>
    <s v="2241052"/>
    <s v="207622022023115312"/>
    <s v="DF20237624640"/>
    <x v="274"/>
    <x v="343"/>
    <s v="Cristobal toro"/>
    <s v="Rivera 1233 E"/>
    <s v="Independencia"/>
    <x v="0"/>
    <s v="Cumple"/>
    <s v="Cumple"/>
    <s v="No Aplica"/>
    <s v="No Aplica"/>
    <s v="Cumple"/>
    <s v="Cumple"/>
    <s v="No"/>
    <s v="S/N"/>
    <s v="S/N"/>
    <s v="No Aplica"/>
    <s v="No Aplica"/>
    <s v="No Aplica"/>
    <s v="Cumple"/>
    <s v="Cumple Parcialmente"/>
    <s v="Falta mayor data  en 1 foto  Local comercial , no entregan datos  No se toman muchas fotos por precaucion"/>
    <x v="1"/>
    <x v="1"/>
    <x v="1"/>
    <x v="1"/>
    <n v="0.5"/>
    <n v="0.5"/>
    <n v="0.5"/>
    <n v="0.5"/>
    <n v="0.5"/>
    <n v="0.5"/>
    <n v="0.25"/>
    <n v="0.25"/>
    <n v="0.5"/>
    <n v="0.5"/>
    <n v="0.17499999999999999"/>
    <n v="0.93500000000000005"/>
    <x v="1"/>
  </r>
  <r>
    <s v="2241043"/>
    <s v="207622022023113959"/>
    <s v="DF20237617367"/>
    <x v="274"/>
    <x v="339"/>
    <s v="Cristobal toro"/>
    <s v="Picarte 246"/>
    <s v="Independencia"/>
    <x v="0"/>
    <s v="Cumple"/>
    <s v="Cumple"/>
    <s v="No Aplica"/>
    <s v="No Aplica"/>
    <s v="Cumple"/>
    <s v="Cumple"/>
    <s v="No"/>
    <s v="S/N"/>
    <s v="S/N"/>
    <s v="No Aplica"/>
    <s v="No Aplica"/>
    <s v="No Aplica"/>
    <s v="Cumple"/>
    <s v="Cumple"/>
    <s v="Sin moradores , sin mayir observacion"/>
    <x v="1"/>
    <x v="1"/>
    <x v="1"/>
    <x v="1"/>
    <n v="0.5"/>
    <n v="0.5"/>
    <n v="0.5"/>
    <n v="0.5"/>
    <n v="0.5"/>
    <n v="0.5"/>
    <n v="0.25"/>
    <n v="0.25"/>
    <n v="0.5"/>
    <n v="0.5"/>
    <n v="0.5"/>
    <n v="1"/>
    <x v="1"/>
  </r>
  <r>
    <s v="2242945"/>
    <s v="207523022023181809"/>
    <s v="DF20237626296"/>
    <x v="275"/>
    <x v="344"/>
    <s v="AARON HUENCHUMIL"/>
    <s v="Belisario Prats #1530 servicio comun"/>
    <s v="Independencia"/>
    <x v="0"/>
    <s v="Cumple"/>
    <s v="Cumple"/>
    <s v="No Aplica"/>
    <s v="No Aplica"/>
    <s v="Cumple"/>
    <s v="Cumple"/>
    <s v="Si"/>
    <s v="S/N"/>
    <s v="S/N"/>
    <s v="Cumple"/>
    <s v="Cumple"/>
    <s v="Cumple"/>
    <s v="Cumple"/>
    <s v="Cumple"/>
    <s v="1-Suministro electrico normalizado"/>
    <x v="1"/>
    <x v="1"/>
    <x v="1"/>
    <x v="1"/>
    <n v="0.5"/>
    <n v="0.5"/>
    <n v="0.5"/>
    <n v="0.5"/>
    <n v="0.5"/>
    <n v="0.5"/>
    <n v="0.25"/>
    <n v="0.25"/>
    <n v="0.5"/>
    <n v="0.5"/>
    <n v="0.5"/>
    <n v="1"/>
    <x v="1"/>
  </r>
  <r>
    <s v="2242937"/>
    <s v="207523022023180108"/>
    <s v="DF20237619111"/>
    <x v="275"/>
    <x v="333"/>
    <s v="AARON HUENCHUMIL"/>
    <s v="Belisario Prats #1850 dp 314"/>
    <s v="Independencia"/>
    <x v="0"/>
    <s v="Cumple"/>
    <s v="Cumple"/>
    <s v="No Aplica"/>
    <s v="No Aplica"/>
    <s v="Cumple"/>
    <s v="Cumple"/>
    <s v="No"/>
    <s v="S/N"/>
    <s v="S/N"/>
    <s v="No Aplica"/>
    <s v="No Aplica"/>
    <s v="No Aplica"/>
    <s v="Cumple"/>
    <s v="Cumple"/>
    <s v="1-Caja empalme abierta, sin adulteraciones"/>
    <x v="1"/>
    <x v="1"/>
    <x v="1"/>
    <x v="1"/>
    <n v="0.5"/>
    <n v="0.5"/>
    <n v="0.5"/>
    <n v="0.5"/>
    <n v="0.5"/>
    <n v="0.5"/>
    <n v="0.25"/>
    <n v="0.25"/>
    <n v="0.5"/>
    <n v="0.5"/>
    <n v="0.5"/>
    <n v="1"/>
    <x v="1"/>
  </r>
  <r>
    <s v="2242307"/>
    <s v="207523022023174944"/>
    <s v="DF20237619060"/>
    <x v="275"/>
    <x v="333"/>
    <s v="AARON HUENCHUMIL"/>
    <s v="Belisario Prats #1840 dp 2004"/>
    <s v="Independencia"/>
    <x v="0"/>
    <s v="Cumple"/>
    <s v="Cumple"/>
    <s v="No Aplica"/>
    <s v="No Aplica"/>
    <s v="Cumple"/>
    <s v="Cumple"/>
    <s v="No"/>
    <s v="S/N"/>
    <s v="S/N"/>
    <s v="No Aplica"/>
    <s v="No Aplica"/>
    <s v="No Aplica"/>
    <s v="Cumple"/>
    <s v="Cumple"/>
    <s v="1-Suministro electrico normalizado  2-Caja empalme abierta"/>
    <x v="1"/>
    <x v="1"/>
    <x v="1"/>
    <x v="1"/>
    <n v="0.5"/>
    <n v="0.5"/>
    <n v="0.5"/>
    <n v="0.5"/>
    <n v="0.5"/>
    <n v="0.5"/>
    <n v="0.25"/>
    <n v="0.25"/>
    <n v="0.5"/>
    <n v="0.5"/>
    <n v="0.5"/>
    <n v="1"/>
    <x v="1"/>
  </r>
  <r>
    <s v="2242302"/>
    <s v="207523022023174344"/>
    <s v="DF20237614463"/>
    <x v="275"/>
    <x v="338"/>
    <s v="AARON HUENCHUMIL"/>
    <s v="Belisario Prats #1840 dp 1809"/>
    <s v="Independencia"/>
    <x v="0"/>
    <s v="Cumple"/>
    <s v="Cumple"/>
    <s v="No Cumple"/>
    <s v="No Cumple"/>
    <s v="Cumple"/>
    <s v="Cumple"/>
    <s v="No"/>
    <s v="S/N"/>
    <s v="S/N"/>
    <s v="No Aplica"/>
    <s v="No Aplica"/>
    <s v="No Aplica"/>
    <s v="Cumple"/>
    <s v="Cumple"/>
    <s v="1-Cliente con suministro electrico normalizado  2-No declara codigo de ITM utilizado, pero si describe su uso  3-Equipo de medida con tapa abierta"/>
    <x v="1"/>
    <x v="1"/>
    <x v="1"/>
    <x v="1"/>
    <n v="0.5"/>
    <n v="0.5"/>
    <n v="0"/>
    <n v="0"/>
    <n v="0.5"/>
    <n v="0.5"/>
    <n v="0.25"/>
    <n v="0.25"/>
    <n v="0.5"/>
    <n v="0.5"/>
    <n v="0.5"/>
    <n v="0.7"/>
    <x v="1"/>
  </r>
  <r>
    <s v="2242297"/>
    <s v="207523022023173541"/>
    <s v="DF20237616020"/>
    <x v="275"/>
    <x v="335"/>
    <s v="AARON HUENCHUMIL"/>
    <s v="Belisario Prats #1840 dp 407A"/>
    <s v="Independencia"/>
    <x v="0"/>
    <s v="Cumple"/>
    <s v="Cumple"/>
    <s v="No Aplica"/>
    <s v="No Aplica"/>
    <s v="No Aplica"/>
    <s v="No Aplica"/>
    <s v="No"/>
    <s v="S/N"/>
    <s v="S/N"/>
    <s v="No Aplica"/>
    <s v="No Aplica"/>
    <s v="No Aplica"/>
    <s v="Cumple Mayormente"/>
    <s v="Cumple"/>
    <s v="1-Caja empalme con tapa abierta"/>
    <x v="1"/>
    <x v="1"/>
    <x v="1"/>
    <x v="1"/>
    <n v="0.5"/>
    <n v="0.5"/>
    <n v="0.5"/>
    <n v="0.5"/>
    <n v="0.5"/>
    <n v="0.5"/>
    <n v="0.25"/>
    <n v="0.25"/>
    <n v="0.5"/>
    <n v="0.32500000000000001"/>
    <n v="0.5"/>
    <n v="0.96500000000000008"/>
    <x v="1"/>
  </r>
  <r>
    <s v="2242278"/>
    <s v="207523022023171417"/>
    <s v="DF20237618733"/>
    <x v="275"/>
    <x v="333"/>
    <s v="AARON HUENCHUMIL"/>
    <s v="El Molino #1845 dp 426"/>
    <s v="Independencia"/>
    <x v="0"/>
    <s v="Cumple"/>
    <s v="Cumple"/>
    <s v="No Aplica"/>
    <s v="No Aplica"/>
    <s v="Cumple"/>
    <s v="Cumple"/>
    <s v="No"/>
    <s v="S/N"/>
    <s v="S/N"/>
    <s v="No Aplica"/>
    <s v="No Aplica"/>
    <s v="No Aplica"/>
    <s v="Cumple"/>
    <s v="Cumple"/>
    <s v="1-Conserje no permite acceso, ya que no cuenta con registro en bitacora de visita de tecnicos"/>
    <x v="1"/>
    <x v="1"/>
    <x v="1"/>
    <x v="1"/>
    <n v="0.5"/>
    <n v="0.5"/>
    <n v="0.5"/>
    <n v="0.5"/>
    <n v="0.5"/>
    <n v="0.5"/>
    <n v="0.25"/>
    <n v="0.25"/>
    <n v="0.5"/>
    <n v="0.5"/>
    <n v="0.5"/>
    <n v="1"/>
    <x v="1"/>
  </r>
  <r>
    <s v="2242265"/>
    <s v="207523022023165913"/>
    <s v="DF20237620703"/>
    <x v="275"/>
    <x v="336"/>
    <s v="AARON HUENCHUMIL"/>
    <s v="El Molino #1787 dp 408"/>
    <s v="Independencia"/>
    <x v="0"/>
    <s v="Cumple"/>
    <s v="Cumple"/>
    <s v="No Aplica"/>
    <s v="No Aplica"/>
    <s v="Cumple"/>
    <s v="Cumple"/>
    <s v="No"/>
    <s v="S/N"/>
    <s v="S/N"/>
    <s v="No Aplica"/>
    <s v="No Aplica"/>
    <s v="No Aplica"/>
    <s v="Cumple"/>
    <s v="Cumple"/>
    <s v="1-Suministro electrico normalizado  2-Caja empalme abierta de #408 y #409. Sin adulteraciones"/>
    <x v="1"/>
    <x v="1"/>
    <x v="1"/>
    <x v="1"/>
    <n v="0.5"/>
    <n v="0.5"/>
    <n v="0.5"/>
    <n v="0.5"/>
    <n v="0.5"/>
    <n v="0.5"/>
    <n v="0.25"/>
    <n v="0.25"/>
    <n v="0.5"/>
    <n v="0.5"/>
    <n v="0.5"/>
    <n v="1"/>
    <x v="1"/>
  </r>
  <r>
    <s v="2242246"/>
    <s v="207523022023165202"/>
    <s v="DF20237626154"/>
    <x v="275"/>
    <x v="344"/>
    <s v="AARON HUENCHUMIL"/>
    <s v="El Molino #1787 dp 312"/>
    <s v="Independencia"/>
    <x v="0"/>
    <s v="Cumple"/>
    <s v="Cumple"/>
    <s v="No Cumple"/>
    <s v="No Cumple"/>
    <s v="Cumple"/>
    <s v="Cumple"/>
    <s v="No"/>
    <s v="S/N"/>
    <s v="S/N"/>
    <s v="No Aplica"/>
    <s v="No Aplica"/>
    <s v="No Aplica"/>
    <s v="Cumple"/>
    <s v="Cumple"/>
    <s v="1-Suministro electrico normalizado  2-Caja empalme abierta, sin adulteraciones  3-No declara codigo de ITM utilizado, pero si describe su uso"/>
    <x v="1"/>
    <x v="1"/>
    <x v="1"/>
    <x v="1"/>
    <n v="0.5"/>
    <n v="0.5"/>
    <n v="0"/>
    <n v="0"/>
    <n v="0.5"/>
    <n v="0.5"/>
    <n v="0.25"/>
    <n v="0.25"/>
    <n v="0.5"/>
    <n v="0.5"/>
    <n v="0.5"/>
    <n v="0.7"/>
    <x v="1"/>
  </r>
  <r>
    <s v="2242233"/>
    <s v="207523022023163535"/>
    <s v="DF20237626185"/>
    <x v="275"/>
    <x v="344"/>
    <s v="AARON HUENCHUMIL"/>
    <s v="Domingo Santa Maria #2115"/>
    <s v="Independencia"/>
    <x v="0"/>
    <s v="Cumple"/>
    <s v="Cumple"/>
    <s v="No Cumple"/>
    <s v="No Cumple"/>
    <s v="Cumple"/>
    <s v="Cumple"/>
    <s v="Si"/>
    <s v="S/N"/>
    <s v="S/N"/>
    <s v="No Aplica"/>
    <s v="No Aplica"/>
    <s v="No Aplica"/>
    <s v="Cumple"/>
    <s v="Cumple"/>
    <s v="1-Cliente si se encuentra pero no atiende  2-No declara codigo de material utilizado, pero si describe su uso"/>
    <x v="1"/>
    <x v="1"/>
    <x v="1"/>
    <x v="1"/>
    <n v="0.5"/>
    <n v="0.5"/>
    <n v="0"/>
    <n v="0"/>
    <n v="0.5"/>
    <n v="0.5"/>
    <n v="0.25"/>
    <n v="0.25"/>
    <n v="0.5"/>
    <n v="0.5"/>
    <n v="0.5"/>
    <n v="0.7"/>
    <x v="1"/>
  </r>
  <r>
    <s v="2242227"/>
    <s v="207523022023162344"/>
    <s v="DF20237623387"/>
    <x v="275"/>
    <x v="330"/>
    <s v="AARON HUENCHUMIL"/>
    <s v="Domingo Santa Maria #2431"/>
    <s v="Independencia"/>
    <x v="0"/>
    <s v="Cumple"/>
    <s v="Cumple"/>
    <s v="No Aplica"/>
    <s v="No Aplica"/>
    <s v="Cumple"/>
    <s v="Cumple"/>
    <s v="No"/>
    <s v="S/N"/>
    <s v="S/N"/>
    <s v="No Aplica"/>
    <s v="No Aplica"/>
    <s v="No Aplica"/>
    <s v="Cumple"/>
    <s v="Cumple"/>
    <s v="1-Cliente no se encuentra en domicilio"/>
    <x v="1"/>
    <x v="1"/>
    <x v="1"/>
    <x v="1"/>
    <n v="0.5"/>
    <n v="0.5"/>
    <n v="0.5"/>
    <n v="0.5"/>
    <n v="0.5"/>
    <n v="0.5"/>
    <n v="0.25"/>
    <n v="0.25"/>
    <n v="0.5"/>
    <n v="0.5"/>
    <n v="0.5"/>
    <n v="1"/>
    <x v="1"/>
  </r>
  <r>
    <s v="2242219"/>
    <s v="207523022023155546"/>
    <s v="DF20237623969"/>
    <x v="275"/>
    <x v="342"/>
    <s v="AARON HUENCHUMIL"/>
    <s v="Doctor Vicente Izquierdo #1556 C/A"/>
    <s v="Independencia"/>
    <x v="0"/>
    <s v="Cumple"/>
    <s v="Cumple"/>
    <s v="No Aplica"/>
    <s v="No Aplica"/>
    <s v="Cumple"/>
    <s v="Cumple"/>
    <s v="Si"/>
    <s v="Cornelia Vergara"/>
    <s v="992993091"/>
    <s v="Cumple"/>
    <s v="Cumple"/>
    <s v="Cumple"/>
    <s v="Cumple"/>
    <s v="Cumple"/>
    <s v="1-Cliente sin suministro electrico y medidor explotado"/>
    <x v="1"/>
    <x v="1"/>
    <x v="1"/>
    <x v="1"/>
    <n v="0.5"/>
    <n v="0.5"/>
    <n v="0.5"/>
    <n v="0.5"/>
    <n v="0.5"/>
    <n v="0.5"/>
    <n v="0.25"/>
    <n v="0.25"/>
    <n v="0.5"/>
    <n v="0.5"/>
    <n v="0.5"/>
    <n v="1"/>
    <x v="1"/>
  </r>
  <r>
    <s v="2242208"/>
    <s v="207523022023153759"/>
    <s v="DF20237626198"/>
    <x v="275"/>
    <x v="344"/>
    <s v="AARON HUENCHUMIL"/>
    <s v="Coronel Alvarado #2599"/>
    <s v="Independencia"/>
    <x v="0"/>
    <s v="Cumple"/>
    <s v="Cumple"/>
    <s v="No Aplica"/>
    <s v="No Aplica"/>
    <s v="Cumple"/>
    <s v="Cumple"/>
    <s v="No"/>
    <s v="S/N"/>
    <s v="S/N"/>
    <s v="No Aplica"/>
    <s v="No Aplica"/>
    <s v="No Aplica"/>
    <s v="Cumple"/>
    <s v="Cumple"/>
    <s v="1-Cliente no se encuentra en domicilio"/>
    <x v="1"/>
    <x v="1"/>
    <x v="1"/>
    <x v="1"/>
    <n v="0.5"/>
    <n v="0.5"/>
    <n v="0.5"/>
    <n v="0.5"/>
    <n v="0.5"/>
    <n v="0.5"/>
    <n v="0.25"/>
    <n v="0.25"/>
    <n v="0.5"/>
    <n v="0.5"/>
    <n v="0.5"/>
    <n v="1"/>
    <x v="1"/>
  </r>
  <r>
    <s v="2242183"/>
    <s v="207623022023145736"/>
    <s v="DF20237618451"/>
    <x v="275"/>
    <x v="333"/>
    <s v="Cristobal toro"/>
    <s v="Independencia 801 dpto 2619"/>
    <s v="Independencia"/>
    <x v="0"/>
    <s v="Cumple"/>
    <s v="Cumple"/>
    <s v="No Aplica"/>
    <s v="No Aplica"/>
    <s v="Cumple"/>
    <s v="Cumple"/>
    <s v="No"/>
    <s v="S/N"/>
    <s v="S/N"/>
    <s v="No Aplica"/>
    <s v="No Aplica"/>
    <s v="No Aplica"/>
    <s v="Cumple Parcialmente"/>
    <s v="Cumple"/>
    <s v="Falta mayor detalle en fotos . Concerge hace esperar largo rato . Indica q todo bien con cliente . Corrobora visita de personal de emergencia"/>
    <x v="1"/>
    <x v="1"/>
    <x v="1"/>
    <x v="1"/>
    <n v="0.5"/>
    <n v="0.5"/>
    <n v="0.5"/>
    <n v="0.5"/>
    <n v="0.5"/>
    <n v="0.5"/>
    <n v="0.25"/>
    <n v="0.25"/>
    <n v="0.5"/>
    <n v="0.17499999999999999"/>
    <n v="0.5"/>
    <n v="0.93500000000000005"/>
    <x v="1"/>
  </r>
  <r>
    <s v="2242181"/>
    <s v="207623022023145440"/>
    <s v="DF20237620661"/>
    <x v="275"/>
    <x v="336"/>
    <s v="Cristobal toro"/>
    <s v="Independencia 801 dpto 2112"/>
    <s v="Independencia"/>
    <x v="0"/>
    <s v="Cumple"/>
    <s v="Cumple"/>
    <s v="No Aplica"/>
    <s v="No Aplica"/>
    <s v="Cumple"/>
    <s v="Cumple"/>
    <s v="No"/>
    <s v="S/N"/>
    <s v="S/N"/>
    <s v="No Aplica"/>
    <s v="No Aplica"/>
    <s v="No Aplica"/>
    <s v="Cumple"/>
    <s v="Cumple Parcialmente"/>
    <s v="1 foto falta mayor data  Problemas para ingresar a edificio . Concerge hace esperar , corrobora visita de personal de emergencia"/>
    <x v="1"/>
    <x v="1"/>
    <x v="1"/>
    <x v="1"/>
    <n v="0.5"/>
    <n v="0.5"/>
    <n v="0.5"/>
    <n v="0.5"/>
    <n v="0.5"/>
    <n v="0.5"/>
    <n v="0.25"/>
    <n v="0.25"/>
    <n v="0.5"/>
    <n v="0.5"/>
    <n v="0.17499999999999999"/>
    <n v="0.93500000000000005"/>
    <x v="1"/>
  </r>
  <r>
    <s v="2242142"/>
    <s v="207623022023135138"/>
    <s v="DF20237625996"/>
    <x v="275"/>
    <x v="343"/>
    <s v="Cristobal toro"/>
    <s v="Venecia 1605 dpto 232"/>
    <s v="Independencia"/>
    <x v="0"/>
    <s v="Cumple"/>
    <s v="Cumple"/>
    <s v="No Cumple"/>
    <s v="No Cumple"/>
    <s v="Cumple"/>
    <s v="Cumple"/>
    <s v="Si"/>
    <s v="Eddy gonzales"/>
    <s v="S/N"/>
    <s v="Cumple"/>
    <s v="Cumple"/>
    <s v="Cumple"/>
    <s v="Cumple"/>
    <s v="Cumple"/>
    <s v="No entrega num. Fono  Tapa caja concentrador abierta"/>
    <x v="1"/>
    <x v="1"/>
    <x v="1"/>
    <x v="1"/>
    <n v="0.5"/>
    <n v="0.5"/>
    <n v="0"/>
    <n v="0"/>
    <n v="0.5"/>
    <n v="0.5"/>
    <n v="0.25"/>
    <n v="0.25"/>
    <n v="0.5"/>
    <n v="0.5"/>
    <n v="0.5"/>
    <n v="0.7"/>
    <x v="1"/>
  </r>
  <r>
    <s v="2242121"/>
    <s v="207623022023125933"/>
    <s v="DF20237623045"/>
    <x v="275"/>
    <x v="330"/>
    <s v="Cristobal toro"/>
    <s v="Venecia 1446"/>
    <s v="Independencia"/>
    <x v="0"/>
    <s v="Cumple"/>
    <s v="Cumple"/>
    <s v="No Aplica"/>
    <s v="No Aplica"/>
    <s v="Cumple"/>
    <s v="Cumple"/>
    <s v="No"/>
    <s v="S/N"/>
    <s v="S/N"/>
    <s v="No Aplica"/>
    <s v="No Aplica"/>
    <s v="No Aplica"/>
    <s v="Cumple"/>
    <s v="Cumple"/>
    <s v="Sin moradores , sin mayor observacion"/>
    <x v="1"/>
    <x v="1"/>
    <x v="1"/>
    <x v="1"/>
    <n v="0.5"/>
    <n v="0.5"/>
    <n v="0.5"/>
    <n v="0.5"/>
    <n v="0.5"/>
    <n v="0.5"/>
    <n v="0.25"/>
    <n v="0.25"/>
    <n v="0.5"/>
    <n v="0.5"/>
    <n v="0.5"/>
    <n v="1"/>
    <x v="1"/>
  </r>
  <r>
    <s v="2242112"/>
    <s v="207623022023124710"/>
    <s v="DF20237617884"/>
    <x v="275"/>
    <x v="339"/>
    <s v="Cristobal toro"/>
    <s v="Independencia 1928"/>
    <s v="Independencia"/>
    <x v="0"/>
    <s v="Cumple"/>
    <s v="Cumple"/>
    <s v="No Aplica"/>
    <s v="No Aplica"/>
    <s v="Cumple"/>
    <s v="Cumple"/>
    <s v="No"/>
    <s v="S/N"/>
    <s v="S/N"/>
    <s v="No Aplica"/>
    <s v="No Aplica"/>
    <s v="No Aplica"/>
    <s v="Cumple"/>
    <s v="Cumple Parcialmente"/>
    <s v="1 foto falta mayor data . Local comercial cerrado"/>
    <x v="1"/>
    <x v="1"/>
    <x v="1"/>
    <x v="1"/>
    <n v="0.5"/>
    <n v="0.5"/>
    <n v="0.5"/>
    <n v="0.5"/>
    <n v="0.5"/>
    <n v="0.5"/>
    <n v="0.25"/>
    <n v="0.25"/>
    <n v="0.5"/>
    <n v="0.5"/>
    <n v="0.17499999999999999"/>
    <n v="0.93500000000000005"/>
    <x v="1"/>
  </r>
  <r>
    <s v="2242077"/>
    <s v="207623022023120054"/>
    <s v="DF20237615881"/>
    <x v="275"/>
    <x v="335"/>
    <s v="Cristobal toro"/>
    <s v="Santos dumont 1016"/>
    <s v="Independencia"/>
    <x v="0"/>
    <s v="Cumple"/>
    <s v="Cumple"/>
    <s v="No Aplica"/>
    <s v="No Aplica"/>
    <s v="Cumple"/>
    <s v="Cumple"/>
    <s v="No"/>
    <s v="S/N"/>
    <s v="S/N"/>
    <s v="No Aplica"/>
    <s v="No Aplica"/>
    <s v="No Aplica"/>
    <s v="Cumple"/>
    <s v="Cumple"/>
    <s v="Corresponde a universidad , no se toman fotos por sector muy comercial  para prevenir problemas ."/>
    <x v="1"/>
    <x v="1"/>
    <x v="1"/>
    <x v="1"/>
    <n v="0.5"/>
    <n v="0.5"/>
    <n v="0.5"/>
    <n v="0.5"/>
    <n v="0.5"/>
    <n v="0.5"/>
    <n v="0.25"/>
    <n v="0.25"/>
    <n v="0.5"/>
    <n v="0.5"/>
    <n v="0.5"/>
    <n v="1"/>
    <x v="1"/>
  </r>
  <r>
    <s v="2242075"/>
    <s v="207623022023115847"/>
    <s v="DF20237627536"/>
    <x v="275"/>
    <x v="337"/>
    <s v="Cristobal toro"/>
    <s v="Independencia 740 dpto 2112"/>
    <s v="Independencia"/>
    <x v="0"/>
    <s v="Cumple"/>
    <s v="Cumple"/>
    <s v="No Aplica"/>
    <s v="No Aplica"/>
    <s v="Cumple"/>
    <s v="Cumple"/>
    <s v="No"/>
    <s v="S/N"/>
    <s v="S/N"/>
    <s v="No Aplica"/>
    <s v="No Aplica"/>
    <s v="No Aplica"/>
    <s v="Cumple"/>
    <s v="Cumple"/>
    <s v="Sector hostil , conercial , sin acceso a medidores , no se toman fotos por precaucion"/>
    <x v="1"/>
    <x v="1"/>
    <x v="1"/>
    <x v="1"/>
    <n v="0.5"/>
    <n v="0.5"/>
    <n v="0.5"/>
    <n v="0.5"/>
    <n v="0.5"/>
    <n v="0.5"/>
    <n v="0.25"/>
    <n v="0.25"/>
    <n v="0.5"/>
    <n v="0.5"/>
    <n v="0.5"/>
    <n v="1"/>
    <x v="1"/>
  </r>
  <r>
    <s v="2242073"/>
    <s v="207623022023115624"/>
    <s v="DF20237622919"/>
    <x v="275"/>
    <x v="330"/>
    <s v="Cristobal toro"/>
    <s v="Independencia 733 TR A 804"/>
    <s v="Independencia"/>
    <x v="0"/>
    <s v="Cumple"/>
    <s v="Cumple"/>
    <s v="No Aplica"/>
    <s v="No Aplica"/>
    <s v="Cumple"/>
    <s v="Cumple"/>
    <s v="No"/>
    <s v="S/N"/>
    <s v="S/N"/>
    <s v="No Aplica"/>
    <s v="No Aplica"/>
    <s v="No Aplica"/>
    <s v="Cumple"/>
    <s v="Cumple"/>
    <s v="No se encuentra persona a cargo de llaves para nichos electricos . No se toman fotos por precaucion ."/>
    <x v="1"/>
    <x v="1"/>
    <x v="1"/>
    <x v="1"/>
    <n v="0.5"/>
    <n v="0.5"/>
    <n v="0.5"/>
    <n v="0.5"/>
    <n v="0.5"/>
    <n v="0.5"/>
    <n v="0.25"/>
    <n v="0.25"/>
    <n v="0.5"/>
    <n v="0.5"/>
    <n v="0.5"/>
    <n v="1"/>
    <x v="1"/>
  </r>
  <r>
    <s v="2242055"/>
    <s v="207623022023111823"/>
    <s v="DF20237624765"/>
    <x v="275"/>
    <x v="343"/>
    <s v="Cristobal toro"/>
    <s v="Independencia 490"/>
    <s v="Independencia"/>
    <x v="0"/>
    <s v="Cumple"/>
    <s v="Cumple"/>
    <s v="No Aplica"/>
    <s v="No Aplica"/>
    <s v="Cumple"/>
    <s v="Cumple"/>
    <s v="No"/>
    <s v="S/N"/>
    <s v="S/N"/>
    <s v="No Aplica"/>
    <s v="No Aplica"/>
    <s v="No Aplica"/>
    <s v="Cumple"/>
    <s v="Cumple"/>
    <s v="Empalme subterraneo , no se toman fotos por precaucion , mucho comercio ambulante"/>
    <x v="1"/>
    <x v="1"/>
    <x v="1"/>
    <x v="1"/>
    <n v="0.5"/>
    <n v="0.5"/>
    <n v="0.5"/>
    <n v="0.5"/>
    <n v="0.5"/>
    <n v="0.5"/>
    <n v="0.25"/>
    <n v="0.25"/>
    <n v="0.5"/>
    <n v="0.5"/>
    <n v="0.5"/>
    <n v="1"/>
    <x v="1"/>
  </r>
  <r>
    <s v="2242054"/>
    <s v="207623022023111616"/>
    <s v="DF20237627105"/>
    <x v="275"/>
    <x v="337"/>
    <s v="Cristobal toro"/>
    <s v="Independencia 480"/>
    <s v="Independencia"/>
    <x v="0"/>
    <s v="Cumple"/>
    <s v="Cumple"/>
    <s v="No Aplica"/>
    <s v="No Aplica"/>
    <s v="Cumple"/>
    <s v="Cumple"/>
    <s v="No"/>
    <s v="S/N"/>
    <s v="S/N"/>
    <s v="No Aplica"/>
    <s v="No Aplica"/>
    <s v="No Aplica"/>
    <s v="Cumple"/>
    <s v="Cumple"/>
    <s v="Empalme subterraneo . No se toman fotos para prevenir problemas con conercio ambulante"/>
    <x v="1"/>
    <x v="1"/>
    <x v="1"/>
    <x v="1"/>
    <n v="0.5"/>
    <n v="0.5"/>
    <n v="0.5"/>
    <n v="0.5"/>
    <n v="0.5"/>
    <n v="0.5"/>
    <n v="0.25"/>
    <n v="0.25"/>
    <n v="0.5"/>
    <n v="0.5"/>
    <n v="0.5"/>
    <n v="1"/>
    <x v="1"/>
  </r>
  <r>
    <s v="2242052"/>
    <s v="207623022023111316"/>
    <s v="DF20237617526"/>
    <x v="275"/>
    <x v="339"/>
    <s v="Cristobal toro"/>
    <s v="Independencia 480"/>
    <s v="Independencia"/>
    <x v="0"/>
    <s v="Cumple"/>
    <s v="Cumple"/>
    <s v="No Aplica"/>
    <s v="No Aplica"/>
    <s v="No Aplica"/>
    <s v="No Aplica"/>
    <s v="No"/>
    <s v="S/N"/>
    <s v="S/N"/>
    <s v="No Aplica"/>
    <s v="No Aplica"/>
    <s v="No Aplica"/>
    <s v="Cumple"/>
    <s v="Cumple"/>
    <s v="Problema externo , subterraneo . No se toman fotos por precaucion , mucho comercio ambulante"/>
    <x v="1"/>
    <x v="1"/>
    <x v="1"/>
    <x v="1"/>
    <n v="0.5"/>
    <n v="0.5"/>
    <n v="0.5"/>
    <n v="0.5"/>
    <n v="0.5"/>
    <n v="0.5"/>
    <n v="0.25"/>
    <n v="0.25"/>
    <n v="0.5"/>
    <n v="0.5"/>
    <n v="0.5"/>
    <n v="1"/>
    <x v="1"/>
  </r>
  <r>
    <s v="2242049"/>
    <s v="207623022023111034"/>
    <s v="DF20237617236"/>
    <x v="275"/>
    <x v="332"/>
    <s v="Cristobal toro"/>
    <s v="Independencia 435 dpto 522 A"/>
    <s v="Independencia"/>
    <x v="0"/>
    <s v="No Aplica"/>
    <s v="No Aplica"/>
    <s v="No Aplica"/>
    <s v="No Aplica"/>
    <s v="No Aplica"/>
    <s v="No Aplica"/>
    <s v="No"/>
    <s v="S/N"/>
    <s v="S/N"/>
    <s v="No Aplica"/>
    <s v="No Aplica"/>
    <s v="No Aplica"/>
    <s v="No Cumple"/>
    <s v="No Cumple"/>
    <s v="Concerge indica q todo bien con cliente , pero no tiene registro de visita de personal de emergencia . Sin acceso a medidores"/>
    <x v="1"/>
    <x v="1"/>
    <x v="1"/>
    <x v="1"/>
    <n v="0.5"/>
    <n v="0.5"/>
    <n v="0.5"/>
    <n v="0.5"/>
    <n v="0.5"/>
    <n v="0.5"/>
    <n v="0.25"/>
    <n v="0.25"/>
    <n v="0.5"/>
    <n v="0"/>
    <n v="0"/>
    <n v="0.8"/>
    <x v="1"/>
  </r>
  <r>
    <s v="2242038"/>
    <s v="207623022023105105"/>
    <s v="DF20237617382"/>
    <x v="275"/>
    <x v="339"/>
    <s v="Cristobal toro"/>
    <s v="Pdte eduardo frei 1667 C"/>
    <s v="Independencia"/>
    <x v="0"/>
    <s v="Cumple"/>
    <s v="Cumple"/>
    <s v="No Aplica"/>
    <s v="No Aplica"/>
    <s v="Cumple"/>
    <s v="Cumple"/>
    <s v="No"/>
    <s v="S/N"/>
    <s v="S/N"/>
    <s v="No Aplica"/>
    <s v="No Aplica"/>
    <s v="No Aplica"/>
    <s v="Cumple"/>
    <s v="Cumple"/>
    <s v="Sin acceso a medidores . Sin moradores ."/>
    <x v="1"/>
    <x v="1"/>
    <x v="1"/>
    <x v="1"/>
    <n v="0.5"/>
    <n v="0.5"/>
    <n v="0.5"/>
    <n v="0.5"/>
    <n v="0.5"/>
    <n v="0.5"/>
    <n v="0.25"/>
    <n v="0.25"/>
    <n v="0.5"/>
    <n v="0.5"/>
    <n v="0.5"/>
    <n v="1"/>
    <x v="1"/>
  </r>
  <r>
    <s v="2244420"/>
    <s v="207624022023170441"/>
    <s v="DF20237599784"/>
    <x v="276"/>
    <x v="320"/>
    <s v="Cristobal toro"/>
    <s v="Las brisas 671"/>
    <s v="Recoleta"/>
    <x v="0"/>
    <s v="Cumple"/>
    <s v="Cumple"/>
    <s v="No Aplica"/>
    <s v="No Aplica"/>
    <s v="Cumple"/>
    <s v="Cumple"/>
    <s v="No"/>
    <s v="S/N"/>
    <s v="S/N"/>
    <s v="No Aplica"/>
    <s v="No Aplica"/>
    <s v="No Aplica"/>
    <s v="No Cumple"/>
    <s v="No Cumple"/>
    <s v="Falta maxima de fotos exigidas . Sector hostil . No se toman muchas fotos por precaucion"/>
    <x v="0"/>
    <x v="1"/>
    <x v="1"/>
    <x v="1"/>
    <n v="0.5"/>
    <n v="0.5"/>
    <n v="0.5"/>
    <n v="0.5"/>
    <n v="0.5"/>
    <n v="0.5"/>
    <n v="0.25"/>
    <n v="0.25"/>
    <n v="0.5"/>
    <n v="0"/>
    <n v="0"/>
    <n v="0.8"/>
    <x v="1"/>
  </r>
  <r>
    <s v="2244409"/>
    <s v="207524022023163409"/>
    <s v="DF20237626528"/>
    <x v="276"/>
    <x v="344"/>
    <s v="AARON HUENCHUMIL"/>
    <s v="Fermin Vivaceta #884"/>
    <s v="Independencia"/>
    <x v="0"/>
    <s v="Cumple"/>
    <s v="Cumple"/>
    <s v="No Aplica"/>
    <s v="No Aplica"/>
    <s v="Cumple"/>
    <s v="Cumple"/>
    <s v="No"/>
    <s v="S/N"/>
    <s v="S/N"/>
    <s v="No Aplica"/>
    <s v="No Aplica"/>
    <s v="No Aplica"/>
    <s v="Cumple"/>
    <s v="Cumple"/>
    <s v="1-Suministro electrico normalizaso en sector"/>
    <x v="1"/>
    <x v="1"/>
    <x v="1"/>
    <x v="1"/>
    <n v="0.5"/>
    <n v="0.5"/>
    <n v="0.5"/>
    <n v="0.5"/>
    <n v="0.5"/>
    <n v="0.5"/>
    <n v="0.25"/>
    <n v="0.25"/>
    <n v="0.5"/>
    <n v="0.5"/>
    <n v="0.5"/>
    <n v="1"/>
    <x v="1"/>
  </r>
  <r>
    <s v="2244404"/>
    <s v="207524022023162140"/>
    <s v="DF20237614504"/>
    <x v="276"/>
    <x v="338"/>
    <s v="AARON HUENCHUMIL"/>
    <s v="Carrion #1319 dp 1103"/>
    <s v="Independencia"/>
    <x v="0"/>
    <s v="Cumple"/>
    <s v="Cumple"/>
    <s v="No Aplica"/>
    <s v="No Aplica"/>
    <s v="Cumple"/>
    <s v="Cumple"/>
    <s v="No"/>
    <s v="S/N"/>
    <s v="S/N"/>
    <s v="No Aplica"/>
    <s v="No Aplica"/>
    <s v="No Aplica"/>
    <s v="Cumple"/>
    <s v="Cumple"/>
    <s v="1-Conserje no permite acceso, ya que no tiene registro en bitacora de visita de tecnicos"/>
    <x v="1"/>
    <x v="1"/>
    <x v="1"/>
    <x v="1"/>
    <n v="0.5"/>
    <n v="0.5"/>
    <n v="0.5"/>
    <n v="0.5"/>
    <n v="0.5"/>
    <n v="0.5"/>
    <n v="0.25"/>
    <n v="0.25"/>
    <n v="0.5"/>
    <n v="0.5"/>
    <n v="0.5"/>
    <n v="1"/>
    <x v="1"/>
  </r>
  <r>
    <s v="2244400"/>
    <s v="207524022023160718"/>
    <s v="DF20237617603"/>
    <x v="276"/>
    <x v="339"/>
    <s v="AARON HUENCHUMIL"/>
    <s v="Fermin Vivaceta #1190 dp 508"/>
    <s v="Independencia"/>
    <x v="0"/>
    <s v="Cumple"/>
    <s v="Cumple"/>
    <s v="No Aplica"/>
    <s v="No Aplica"/>
    <s v="Cumple"/>
    <s v="Cumple"/>
    <s v="No"/>
    <s v="S/N"/>
    <s v="S/N"/>
    <s v="No Aplica"/>
    <s v="No Aplica"/>
    <s v="No Aplica"/>
    <s v="Cumple"/>
    <s v="Cumple"/>
    <s v="1-Suministro electrico normalizado"/>
    <x v="1"/>
    <x v="1"/>
    <x v="1"/>
    <x v="1"/>
    <n v="0.5"/>
    <n v="0.5"/>
    <n v="0.5"/>
    <n v="0.5"/>
    <n v="0.5"/>
    <n v="0.5"/>
    <n v="0.25"/>
    <n v="0.25"/>
    <n v="0.5"/>
    <n v="0.5"/>
    <n v="0.5"/>
    <n v="1"/>
    <x v="1"/>
  </r>
  <r>
    <s v="2244384"/>
    <s v="207624022023154408"/>
    <s v="DF20237607310"/>
    <x v="276"/>
    <x v="323"/>
    <s v="Cristobal toro"/>
    <s v="Las rocas 2816"/>
    <s v="Recoleta"/>
    <x v="0"/>
    <s v="Cumple"/>
    <s v="Cumple"/>
    <s v="No Aplica"/>
    <s v="No Aplica"/>
    <s v="Cumple"/>
    <s v="Cumple"/>
    <s v="No"/>
    <s v="S/N"/>
    <s v="S/N"/>
    <s v="No Aplica"/>
    <s v="No Aplica"/>
    <s v="No Aplica"/>
    <s v="No Cumple"/>
    <s v="No Cumple"/>
    <s v="Falta mayor data en fotografias . Sector conflictivo . Sin moradores . No se toman muchas fotografias por precaucion"/>
    <x v="0"/>
    <x v="1"/>
    <x v="1"/>
    <x v="1"/>
    <n v="0.5"/>
    <n v="0.5"/>
    <n v="0.5"/>
    <n v="0.5"/>
    <n v="0.5"/>
    <n v="0.5"/>
    <n v="0.25"/>
    <n v="0.25"/>
    <n v="0.5"/>
    <n v="0"/>
    <n v="0"/>
    <n v="0.8"/>
    <x v="1"/>
  </r>
  <r>
    <s v="2244382"/>
    <s v="207624022023154155"/>
    <s v="DF20237613261"/>
    <x v="276"/>
    <x v="313"/>
    <s v="Cristobal toro"/>
    <s v="Las rocas 2371"/>
    <s v="Recoleta"/>
    <x v="0"/>
    <s v="Cumple"/>
    <s v="Cumple"/>
    <s v="No Aplica"/>
    <s v="No Aplica"/>
    <s v="Cumple"/>
    <s v="Cumple"/>
    <s v="No"/>
    <s v="S/N"/>
    <s v="S/N"/>
    <s v="No Aplica"/>
    <s v="No Aplica"/>
    <s v="No Aplica"/>
    <s v="Cumple"/>
    <s v="Cumple"/>
    <s v="Sector muy hostil . Sin moradores . No se toman muchas fotos para evitar problemas"/>
    <x v="0"/>
    <x v="1"/>
    <x v="1"/>
    <x v="1"/>
    <n v="0.5"/>
    <n v="0.5"/>
    <n v="0.5"/>
    <n v="0.5"/>
    <n v="0.5"/>
    <n v="0.5"/>
    <n v="0.25"/>
    <n v="0.25"/>
    <n v="0.5"/>
    <n v="0.5"/>
    <n v="0.5"/>
    <n v="1"/>
    <x v="1"/>
  </r>
  <r>
    <s v="2244379"/>
    <s v="207524022023153705"/>
    <s v="DF20237614787"/>
    <x v="276"/>
    <x v="338"/>
    <s v="AARON HUENCHUMIL"/>
    <s v="Eugenio Matte #2783"/>
    <s v="Independencia"/>
    <x v="0"/>
    <s v="Cumple"/>
    <s v="Cumple"/>
    <s v="No Aplica"/>
    <s v="No Aplica"/>
    <s v="Cumple"/>
    <s v="Cumple"/>
    <s v="Si"/>
    <s v="S/N"/>
    <s v="S/N"/>
    <s v="No Aplica"/>
    <s v="No Aplica"/>
    <s v="Cumple"/>
    <s v="Cumple Mayormente"/>
    <s v="Cumple"/>
    <s v="1-Cliente confirma que se encuentra con suministro electrico normalizado"/>
    <x v="1"/>
    <x v="1"/>
    <x v="1"/>
    <x v="1"/>
    <n v="0.5"/>
    <n v="0.5"/>
    <n v="0.5"/>
    <n v="0.5"/>
    <n v="0.5"/>
    <n v="0.5"/>
    <n v="0.25"/>
    <n v="0.25"/>
    <n v="0.5"/>
    <n v="0.32500000000000001"/>
    <n v="0.5"/>
    <n v="0.96500000000000008"/>
    <x v="1"/>
  </r>
  <r>
    <s v="2244375"/>
    <s v="207524022023153233"/>
    <s v="DF20237616585"/>
    <x v="276"/>
    <x v="332"/>
    <s v="AARON HUENCHUMIL"/>
    <s v="Eugenio Matte #2803"/>
    <s v="Independencia"/>
    <x v="0"/>
    <s v="Cumple"/>
    <s v="Cumple"/>
    <s v="No Aplica"/>
    <s v="No Aplica"/>
    <s v="Cumple"/>
    <s v="Cumple"/>
    <s v="No"/>
    <s v="S/N"/>
    <s v="S/N"/>
    <s v="No Aplica"/>
    <s v="No Aplica"/>
    <s v="No Aplica"/>
    <s v="Cumple Mayormente"/>
    <s v="Cumple"/>
    <s v="1-Cliente no se encuentra en domicilio  2-Caja B.T sin tapa"/>
    <x v="1"/>
    <x v="1"/>
    <x v="1"/>
    <x v="1"/>
    <n v="0.5"/>
    <n v="0.5"/>
    <n v="0.5"/>
    <n v="0.5"/>
    <n v="0.5"/>
    <n v="0.5"/>
    <n v="0.25"/>
    <n v="0.25"/>
    <n v="0.5"/>
    <n v="0.32500000000000001"/>
    <n v="0.5"/>
    <n v="0.96500000000000008"/>
    <x v="1"/>
  </r>
  <r>
    <s v="2244364"/>
    <s v="207524022023151931"/>
    <s v="DF20237615209"/>
    <x v="276"/>
    <x v="338"/>
    <s v="AARON HUENCHUMIL"/>
    <s v="Guardia Marina Saenz #2487"/>
    <s v="Independencia"/>
    <x v="0"/>
    <s v="Cumple"/>
    <s v="Cumple"/>
    <s v="No Aplica"/>
    <s v="No Aplica"/>
    <s v="Cumple"/>
    <s v="Cumple"/>
    <s v="Si"/>
    <s v="S/N"/>
    <s v="S/N"/>
    <s v="No Aplica"/>
    <s v="No Aplica"/>
    <s v="Cumple"/>
    <s v="Cumple"/>
    <s v="Cumple"/>
    <s v="1-Cliente confirma encontrarse con suministro electrico normalizado"/>
    <x v="1"/>
    <x v="1"/>
    <x v="1"/>
    <x v="1"/>
    <n v="0.5"/>
    <n v="0.5"/>
    <n v="0.5"/>
    <n v="0.5"/>
    <n v="0.5"/>
    <n v="0.5"/>
    <n v="0.25"/>
    <n v="0.25"/>
    <n v="0.5"/>
    <n v="0.5"/>
    <n v="0.5"/>
    <n v="1"/>
    <x v="1"/>
  </r>
  <r>
    <s v="2244350"/>
    <s v="207524022023150843"/>
    <s v="DF20237625938"/>
    <x v="276"/>
    <x v="343"/>
    <s v="AARON HUENCHUMIL"/>
    <s v="Freirina #1818"/>
    <s v="Independencia"/>
    <x v="0"/>
    <s v="Cumple"/>
    <s v="Cumple"/>
    <s v="No Aplica"/>
    <s v="No Aplica"/>
    <s v="Cumple"/>
    <s v="Cumple"/>
    <s v="Si"/>
    <s v="S/N"/>
    <s v="S/N"/>
    <s v="Cumple"/>
    <s v="Cumple"/>
    <s v="Cumple"/>
    <s v="Cumple"/>
    <s v="Cumple"/>
    <s v="1-Cliente con suministro electrico normalizado"/>
    <x v="1"/>
    <x v="1"/>
    <x v="1"/>
    <x v="1"/>
    <n v="0.5"/>
    <n v="0.5"/>
    <n v="0.5"/>
    <n v="0.5"/>
    <n v="0.5"/>
    <n v="0.5"/>
    <n v="0.25"/>
    <n v="0.25"/>
    <n v="0.5"/>
    <n v="0.5"/>
    <n v="0.5"/>
    <n v="1"/>
    <x v="1"/>
  </r>
  <r>
    <s v="2244333"/>
    <s v="207624022023145153"/>
    <s v="DF20237605822"/>
    <x v="276"/>
    <x v="324"/>
    <s v="Cristobal toro"/>
    <s v="Lircay 238"/>
    <s v="Recoleta"/>
    <x v="0"/>
    <s v="Cumple"/>
    <s v="Cumple"/>
    <s v="No Aplica"/>
    <s v="No Aplica"/>
    <s v="Cumple"/>
    <s v="Cumple"/>
    <s v="No"/>
    <s v="S/N"/>
    <s v="S/N"/>
    <s v="No Aplica"/>
    <s v="No Aplica"/>
    <s v="No Aplica"/>
    <s v="Cumple"/>
    <s v="Cumple"/>
    <s v="Problema externo TD ."/>
    <x v="0"/>
    <x v="1"/>
    <x v="1"/>
    <x v="1"/>
    <n v="0.5"/>
    <n v="0.5"/>
    <n v="0.5"/>
    <n v="0.5"/>
    <n v="0.5"/>
    <n v="0.5"/>
    <n v="0.25"/>
    <n v="0.25"/>
    <n v="0.5"/>
    <n v="0.5"/>
    <n v="0.5"/>
    <n v="1"/>
    <x v="1"/>
  </r>
  <r>
    <s v="2244332"/>
    <s v="207524022023145357"/>
    <s v="DF20237623857"/>
    <x v="276"/>
    <x v="342"/>
    <s v="AARON HUENCHUMIL"/>
    <s v="Francia #1196A"/>
    <s v="Independencia"/>
    <x v="0"/>
    <s v="Cumple"/>
    <s v="Cumple"/>
    <s v="No Aplica"/>
    <s v="No Aplica"/>
    <s v="Cumple"/>
    <s v="Cumple"/>
    <s v="No"/>
    <s v="S/N"/>
    <s v="S/N"/>
    <s v="No Aplica"/>
    <s v="No Aplica"/>
    <s v="No Aplica"/>
    <s v="Cumple"/>
    <s v="Cumple"/>
    <s v="1-Cliente con suministro electrico normalizado"/>
    <x v="1"/>
    <x v="1"/>
    <x v="1"/>
    <x v="1"/>
    <n v="0.5"/>
    <n v="0.5"/>
    <n v="0.5"/>
    <n v="0.5"/>
    <n v="0.5"/>
    <n v="0.5"/>
    <n v="0.25"/>
    <n v="0.25"/>
    <n v="0.5"/>
    <n v="0.5"/>
    <n v="0.5"/>
    <n v="1"/>
    <x v="1"/>
  </r>
  <r>
    <s v="2244191"/>
    <s v="207624022023142323"/>
    <s v="DF20237606522"/>
    <x v="276"/>
    <x v="303"/>
    <s v="Cristobal toro"/>
    <s v="Lircay 213"/>
    <s v="Recoleta"/>
    <x v="0"/>
    <s v="Cumple"/>
    <s v="Cumple"/>
    <s v="No Aplica"/>
    <s v="No Aplica"/>
    <s v="Cumple"/>
    <s v="Cumple"/>
    <s v="No"/>
    <s v="S/N"/>
    <s v="S/N"/>
    <s v="No Aplica"/>
    <s v="No Aplica"/>
    <s v="No Aplica"/>
    <s v="Cumple"/>
    <s v="Cumple"/>
    <s v="Sin moradores . Sin mayor observacion"/>
    <x v="0"/>
    <x v="1"/>
    <x v="1"/>
    <x v="1"/>
    <n v="0.5"/>
    <n v="0.5"/>
    <n v="0.5"/>
    <n v="0.5"/>
    <n v="0.5"/>
    <n v="0.5"/>
    <n v="0.25"/>
    <n v="0.25"/>
    <n v="0.5"/>
    <n v="0.5"/>
    <n v="0.5"/>
    <n v="1"/>
    <x v="1"/>
  </r>
  <r>
    <s v="2244138"/>
    <s v="207624022023132627"/>
    <s v="DF20237609562"/>
    <x v="276"/>
    <x v="322"/>
    <s v="Cristobal toro"/>
    <s v="Jotge korterlitz 3617"/>
    <s v="Recoleta"/>
    <x v="0"/>
    <s v="Cumple"/>
    <s v="Cumple"/>
    <s v="No Aplica"/>
    <s v="No Aplica"/>
    <s v="Cumple"/>
    <s v="Cumple"/>
    <s v="No"/>
    <s v="S/N"/>
    <s v="S/N"/>
    <s v="No Aplica"/>
    <s v="No Aplica"/>
    <s v="No Aplica"/>
    <s v="Cumple"/>
    <s v="Cumple"/>
    <s v="Sector hostil . No se toman muchas fotos para prevenir . Sin moradores ."/>
    <x v="0"/>
    <x v="1"/>
    <x v="1"/>
    <x v="1"/>
    <n v="0.5"/>
    <n v="0.5"/>
    <n v="0.5"/>
    <n v="0.5"/>
    <n v="0.5"/>
    <n v="0.5"/>
    <n v="0.25"/>
    <n v="0.25"/>
    <n v="0.5"/>
    <n v="0.5"/>
    <n v="0.5"/>
    <n v="1"/>
    <x v="1"/>
  </r>
  <r>
    <s v="2244136"/>
    <s v="207624022023132343"/>
    <s v="DF20237595648"/>
    <x v="276"/>
    <x v="316"/>
    <s v="Cristobal toro"/>
    <s v="Jose miguel carrera 3382"/>
    <s v="Independencia"/>
    <x v="0"/>
    <s v="Cumple"/>
    <s v="Cumple"/>
    <s v="No Aplica"/>
    <s v="No Aplica"/>
    <s v="Cumple"/>
    <s v="Cumple"/>
    <s v="No"/>
    <s v="S/N"/>
    <s v="S/N"/>
    <s v="No Aplica"/>
    <s v="No Aplica"/>
    <s v="No Aplica"/>
    <s v="No Cumple"/>
    <s v="No Cumple"/>
    <s v="Sector conflictivo . No se toman fotos por precaucion  Faltan maxima de fotos exigidas"/>
    <x v="0"/>
    <x v="1"/>
    <x v="1"/>
    <x v="1"/>
    <n v="0.5"/>
    <n v="0.5"/>
    <n v="0.5"/>
    <n v="0.5"/>
    <n v="0.5"/>
    <n v="0.5"/>
    <n v="0.25"/>
    <n v="0.25"/>
    <n v="0.5"/>
    <n v="0"/>
    <n v="0"/>
    <n v="0.8"/>
    <x v="1"/>
  </r>
  <r>
    <s v="2244128"/>
    <s v="207624022023130842"/>
    <s v="DF20237627686"/>
    <x v="276"/>
    <x v="341"/>
    <s v="Cristobal toro"/>
    <s v="Pantaleon velez , adolfo ossa"/>
    <s v="Independencia"/>
    <x v="0"/>
    <s v="Cumple"/>
    <s v="Cumple"/>
    <s v="No Aplica"/>
    <s v="No Aplica"/>
    <s v="Cumple"/>
    <s v="Cumple"/>
    <s v="No"/>
    <s v="S/N"/>
    <s v="S/N"/>
    <s v="No Aplica"/>
    <s v="No Aplica"/>
    <s v="No Aplica"/>
    <s v="No Cumple"/>
    <s v="No Cumple"/>
    <s v="Falta maxima de fotos exigidas"/>
    <x v="1"/>
    <x v="1"/>
    <x v="1"/>
    <x v="1"/>
    <n v="0.5"/>
    <n v="0.5"/>
    <n v="0.5"/>
    <n v="0.5"/>
    <n v="0.5"/>
    <n v="0.5"/>
    <n v="0.25"/>
    <n v="0.25"/>
    <n v="0.5"/>
    <n v="0"/>
    <n v="0"/>
    <n v="0.8"/>
    <x v="1"/>
  </r>
  <r>
    <s v="2244118"/>
    <s v="207624022023125037"/>
    <s v="DF20237625692"/>
    <x v="276"/>
    <x v="343"/>
    <s v="Cristobal toro"/>
    <s v="Victoriano stella 2331"/>
    <s v="Independencia"/>
    <x v="0"/>
    <s v="Cumple"/>
    <s v="Cumple"/>
    <s v="No Aplica"/>
    <s v="No Aplica"/>
    <s v="Cumple"/>
    <s v="Cumple"/>
    <s v="No"/>
    <s v="S/N"/>
    <s v="S/N"/>
    <s v="No Aplica"/>
    <s v="No Aplica"/>
    <s v="No Aplica"/>
    <s v="No Cumple"/>
    <s v="No Cumple"/>
    <s v="Falta maxima de fotos exigidas . Sin moradores"/>
    <x v="1"/>
    <x v="1"/>
    <x v="1"/>
    <x v="1"/>
    <n v="0.5"/>
    <n v="0.5"/>
    <n v="0.5"/>
    <n v="0.5"/>
    <n v="0.5"/>
    <n v="0.5"/>
    <n v="0.25"/>
    <n v="0.25"/>
    <n v="0.5"/>
    <n v="0"/>
    <n v="0"/>
    <n v="0.8"/>
    <x v="1"/>
  </r>
  <r>
    <s v="2244114"/>
    <s v="207624022023124508"/>
    <s v="DF20237627364"/>
    <x v="276"/>
    <x v="337"/>
    <s v="Cristobal toro"/>
    <s v="Independencia 2264 dpto 702"/>
    <s v="Independencia"/>
    <x v="0"/>
    <s v="Cumple"/>
    <s v="Cumple"/>
    <s v="No Aplica"/>
    <s v="No Aplica"/>
    <s v="Cumple"/>
    <s v="Cumple"/>
    <s v="No"/>
    <s v="S/N"/>
    <s v="S/N"/>
    <s v="No Aplica"/>
    <s v="No Aplica"/>
    <s v="No Aplica"/>
    <s v="No Cumple"/>
    <s v="No Cumple"/>
    <s v="Falta maxima de fotos exigidas . Concerge no permite acceso ya q cliente no se encuentra y piensa se va a reañuzar cyr .  No se toman fotos por precaucion"/>
    <x v="1"/>
    <x v="1"/>
    <x v="1"/>
    <x v="1"/>
    <n v="0.5"/>
    <n v="0.5"/>
    <n v="0.5"/>
    <n v="0.5"/>
    <n v="0.5"/>
    <n v="0.5"/>
    <n v="0.25"/>
    <n v="0.25"/>
    <n v="0.5"/>
    <n v="0"/>
    <n v="0"/>
    <n v="0.8"/>
    <x v="1"/>
  </r>
  <r>
    <s v="2244111"/>
    <s v="207624022023124251"/>
    <s v="DF20237614459"/>
    <x v="276"/>
    <x v="338"/>
    <s v="Cristobal toro"/>
    <s v="La paz 590"/>
    <s v="Independencia"/>
    <x v="0"/>
    <s v="Cumple"/>
    <s v="Cumple"/>
    <s v="No Aplica"/>
    <s v="No Aplica"/>
    <s v="Cumple"/>
    <s v="Cumple"/>
    <s v="No"/>
    <s v="S/N"/>
    <s v="S/N"/>
    <s v="No Aplica"/>
    <s v="No Aplica"/>
    <s v="No Aplica"/>
    <s v="Cumple"/>
    <s v="Cumple"/>
    <s v="Sector hostil . Empalme subt."/>
    <x v="1"/>
    <x v="1"/>
    <x v="1"/>
    <x v="1"/>
    <n v="0.5"/>
    <n v="0.5"/>
    <n v="0.5"/>
    <n v="0.5"/>
    <n v="0.5"/>
    <n v="0.5"/>
    <n v="0.25"/>
    <n v="0.25"/>
    <n v="0.5"/>
    <n v="0.5"/>
    <n v="0.5"/>
    <n v="1"/>
    <x v="1"/>
  </r>
  <r>
    <s v="2244094"/>
    <s v="207624022023120816"/>
    <s v="DF20237625100"/>
    <x v="276"/>
    <x v="343"/>
    <s v="Cristobal toro"/>
    <s v="Salomon sack 400  42"/>
    <s v="Independencia"/>
    <x v="0"/>
    <s v="Cumple"/>
    <s v="Cumple"/>
    <s v="No Aplica"/>
    <s v="No Aplica"/>
    <s v="Cumple"/>
    <s v="Cumple"/>
    <s v="No"/>
    <s v="S/N"/>
    <s v="S/N"/>
    <s v="No Aplica"/>
    <s v="No Aplica"/>
    <s v="No Aplica"/>
    <s v="Cumple"/>
    <s v="Cumple"/>
    <s v="Sin acceso a medidores . Sector hostil"/>
    <x v="1"/>
    <x v="1"/>
    <x v="1"/>
    <x v="1"/>
    <n v="0.5"/>
    <n v="0.5"/>
    <n v="0.5"/>
    <n v="0.5"/>
    <n v="0.5"/>
    <n v="0.5"/>
    <n v="0.25"/>
    <n v="0.25"/>
    <n v="0.5"/>
    <n v="0.5"/>
    <n v="0.5"/>
    <n v="1"/>
    <x v="1"/>
  </r>
  <r>
    <s v="2244082"/>
    <s v="207624022023114932"/>
    <s v="DF20237622982"/>
    <x v="276"/>
    <x v="330"/>
    <s v="Cristobal toro"/>
    <s v="Pdte eduardo frei montalba 1615"/>
    <s v="Independencia"/>
    <x v="0"/>
    <s v="Cumple"/>
    <s v="Cumple"/>
    <s v="No Aplica"/>
    <s v="No Aplica"/>
    <s v="Cumple"/>
    <s v="Cumple"/>
    <s v="No"/>
    <s v="S/N"/>
    <s v="S/N"/>
    <s v="No Aplica"/>
    <s v="No Aplica"/>
    <s v="No Aplica"/>
    <s v="Cumple"/>
    <s v="Cumple"/>
    <s v="Problema externo , fusibles aereos"/>
    <x v="1"/>
    <x v="1"/>
    <x v="1"/>
    <x v="1"/>
    <n v="0.5"/>
    <n v="0.5"/>
    <n v="0.5"/>
    <n v="0.5"/>
    <n v="0.5"/>
    <n v="0.5"/>
    <n v="0.25"/>
    <n v="0.25"/>
    <n v="0.5"/>
    <n v="0.5"/>
    <n v="0.5"/>
    <n v="1"/>
    <x v="1"/>
  </r>
  <r>
    <s v="2245036"/>
    <s v="207525022023160515"/>
    <s v="DF20237617814"/>
    <x v="277"/>
    <x v="339"/>
    <s v="AARON HUENCHUMIL"/>
    <s v="Hipodromo Chile #1390"/>
    <s v="Independencia"/>
    <x v="0"/>
    <s v="Cumple"/>
    <s v="Cumple"/>
    <s v="No Cumple"/>
    <s v="No Cumple"/>
    <s v="Cumple"/>
    <s v="Cumple"/>
    <s v="Si"/>
    <s v="S/N"/>
    <s v="S/N"/>
    <s v="Cumple"/>
    <s v="Cumple"/>
    <s v="Cumple"/>
    <s v="Cumple"/>
    <s v="Cumple"/>
    <s v="1-Suministro electrico normalizado en sector 2-No declara codigo de material utilizado, pero si describe su uso"/>
    <x v="1"/>
    <x v="1"/>
    <x v="1"/>
    <x v="1"/>
    <n v="0.5"/>
    <n v="0.5"/>
    <n v="0"/>
    <n v="0"/>
    <n v="0.5"/>
    <n v="0.5"/>
    <n v="0.25"/>
    <n v="0.25"/>
    <n v="0.5"/>
    <n v="0.5"/>
    <n v="0.5"/>
    <n v="0.7"/>
    <x v="1"/>
  </r>
  <r>
    <s v="2245032"/>
    <s v="207525022023155035"/>
    <s v="DF20237618104"/>
    <x v="277"/>
    <x v="334"/>
    <s v="AARON HUENCHUMIL"/>
    <s v="Hipodromo Chile #1701 dp 1504"/>
    <s v="Independencia"/>
    <x v="0"/>
    <s v="Cumple"/>
    <s v="Cumple"/>
    <s v="No Aplica"/>
    <s v="No Aplica"/>
    <s v="Cumple"/>
    <s v="Cumple"/>
    <s v="No"/>
    <s v="S/N"/>
    <s v="S/N"/>
    <s v="No Aplica"/>
    <s v="No Aplica"/>
    <s v="No Aplica"/>
    <s v="Cumple Parcialmente"/>
    <s v="Cumple"/>
    <s v="1-Suministro electrico normalizado  2-Caja empalme abierta, sin adulteraciones"/>
    <x v="1"/>
    <x v="1"/>
    <x v="1"/>
    <x v="1"/>
    <n v="0.5"/>
    <n v="0.5"/>
    <n v="0.5"/>
    <n v="0.5"/>
    <n v="0.5"/>
    <n v="0.5"/>
    <n v="0.25"/>
    <n v="0.25"/>
    <n v="0.5"/>
    <n v="0.17499999999999999"/>
    <n v="0.5"/>
    <n v="0.93500000000000005"/>
    <x v="1"/>
  </r>
  <r>
    <s v="2245031"/>
    <s v="207525022023154635"/>
    <s v="DF20237617338"/>
    <x v="277"/>
    <x v="332"/>
    <s v="AARON HUENCHUMIL"/>
    <s v="Hipodromo Chile #1701 dp 905"/>
    <s v="Independencia"/>
    <x v="0"/>
    <s v="Cumple"/>
    <s v="Cumple"/>
    <s v="No Aplica"/>
    <s v="No Aplica"/>
    <s v="Cumple"/>
    <s v="Cumple"/>
    <s v="No"/>
    <s v="S/N"/>
    <s v="S/N"/>
    <s v="No Aplica"/>
    <s v="No Aplica"/>
    <s v="No Aplica"/>
    <s v="Cumple"/>
    <s v="Cumple"/>
    <s v="1-Suministro electrico normalizado  2-Caja empalme con tapa abierta, sin adulteraciones"/>
    <x v="1"/>
    <x v="1"/>
    <x v="1"/>
    <x v="1"/>
    <n v="0.5"/>
    <n v="0.5"/>
    <n v="0.5"/>
    <n v="0.5"/>
    <n v="0.5"/>
    <n v="0.5"/>
    <n v="0.25"/>
    <n v="0.25"/>
    <n v="0.5"/>
    <n v="0.5"/>
    <n v="0.5"/>
    <n v="1"/>
    <x v="1"/>
  </r>
  <r>
    <s v="2245027"/>
    <s v="207525022023153524"/>
    <s v="DF20237624580"/>
    <x v="277"/>
    <x v="343"/>
    <s v="AARON HUENCHUMIL"/>
    <s v="Hipodromo Chile #1820 dp 1514"/>
    <s v="Independencia"/>
    <x v="0"/>
    <s v="Cumple"/>
    <s v="Cumple"/>
    <s v="No Aplica"/>
    <s v="No Aplica"/>
    <s v="Cumple"/>
    <s v="Cumple"/>
    <s v="No"/>
    <s v="S/N"/>
    <s v="S/N"/>
    <s v="No Aplica"/>
    <s v="No Aplica"/>
    <s v="No Aplica"/>
    <s v="Cumple"/>
    <s v="Cumple"/>
    <s v="1-Cliente no se encuentra, conserje permite acceso a shaft medidores  2-Suministro electrico normalizado"/>
    <x v="1"/>
    <x v="1"/>
    <x v="1"/>
    <x v="1"/>
    <n v="0.5"/>
    <n v="0.5"/>
    <n v="0.5"/>
    <n v="0.5"/>
    <n v="0.5"/>
    <n v="0.5"/>
    <n v="0.25"/>
    <n v="0.25"/>
    <n v="0.5"/>
    <n v="0.5"/>
    <n v="0.5"/>
    <n v="1"/>
    <x v="1"/>
  </r>
  <r>
    <s v="2245022"/>
    <s v="207525022023152021"/>
    <s v="DF20237617650"/>
    <x v="277"/>
    <x v="339"/>
    <s v="AARON HUENCHUMIL"/>
    <s v="Fermin Vivaceta #867"/>
    <s v="Independencia"/>
    <x v="0"/>
    <s v="Cumple"/>
    <s v="Cumple"/>
    <s v="No Aplica"/>
    <s v="No Aplica"/>
    <s v="Cumple"/>
    <s v="Cumple"/>
    <s v="No"/>
    <s v="S/N"/>
    <s v="S/N"/>
    <s v="No Aplica"/>
    <s v="No Aplica"/>
    <s v="No Aplica"/>
    <s v="Cumple"/>
    <s v="Cumple"/>
    <s v="1-Direccion correcta de ticket DOMINGO SANTA MARIA #2675"/>
    <x v="1"/>
    <x v="1"/>
    <x v="1"/>
    <x v="1"/>
    <n v="0.5"/>
    <n v="0.5"/>
    <n v="0.5"/>
    <n v="0.5"/>
    <n v="0.5"/>
    <n v="0.5"/>
    <n v="0.25"/>
    <n v="0.25"/>
    <n v="0.5"/>
    <n v="0.5"/>
    <n v="0.5"/>
    <n v="1"/>
    <x v="1"/>
  </r>
  <r>
    <s v="2245014"/>
    <s v="207525022023150351"/>
    <s v="DF20237617860"/>
    <x v="277"/>
    <x v="339"/>
    <s v="AARON HUENCHUMIL"/>
    <s v="Fermin Vivaceta #864"/>
    <s v="Independencia"/>
    <x v="0"/>
    <s v="Cumple"/>
    <s v="Cumple"/>
    <s v="No Cumple"/>
    <s v="No Cumple"/>
    <s v="Cumple"/>
    <s v="Cumple"/>
    <s v="No"/>
    <s v="S/N"/>
    <s v="S/N"/>
    <s v="No Aplica"/>
    <s v="No Aplica"/>
    <s v="No Aplica"/>
    <s v="Cumple"/>
    <s v="Cumple"/>
    <s v="1-DESC. FUS. 73469 se encuentra normalizado  2-No declara codigo de material utilizado, pero si describe su uso"/>
    <x v="1"/>
    <x v="1"/>
    <x v="1"/>
    <x v="1"/>
    <n v="0.5"/>
    <n v="0.5"/>
    <n v="0"/>
    <n v="0"/>
    <n v="0.5"/>
    <n v="0.5"/>
    <n v="0.25"/>
    <n v="0.25"/>
    <n v="0.5"/>
    <n v="0.5"/>
    <n v="0.5"/>
    <n v="0.7"/>
    <x v="1"/>
  </r>
  <r>
    <s v="2245006"/>
    <s v="207525022023145431"/>
    <s v="DF20237617271"/>
    <x v="277"/>
    <x v="339"/>
    <s v="AARON HUENCHUMIL"/>
    <s v="Colon #1450 dp 415F"/>
    <s v="Independencia"/>
    <x v="0"/>
    <s v="Cumple"/>
    <s v="Cumple"/>
    <s v="No Aplica"/>
    <s v="No Aplica"/>
    <s v="Cumple"/>
    <s v="Cumple"/>
    <s v="No"/>
    <s v="S/N"/>
    <s v="S/N"/>
    <s v="No Aplica"/>
    <s v="No Aplica"/>
    <s v="No Aplica"/>
    <s v="Cumple"/>
    <s v="Cumple"/>
    <s v="1-Cliente no se encuentra en domicilio"/>
    <x v="1"/>
    <x v="1"/>
    <x v="1"/>
    <x v="1"/>
    <n v="0.5"/>
    <n v="0.5"/>
    <n v="0.5"/>
    <n v="0.5"/>
    <n v="0.5"/>
    <n v="0.5"/>
    <n v="0.25"/>
    <n v="0.25"/>
    <n v="0.5"/>
    <n v="0.5"/>
    <n v="0.5"/>
    <n v="1"/>
    <x v="1"/>
  </r>
  <r>
    <s v="2244999"/>
    <s v="207525022023144658"/>
    <s v="DF20237614687"/>
    <x v="277"/>
    <x v="338"/>
    <s v="AARON HUENCHUMIL"/>
    <s v="Colon #1582 dp 1510"/>
    <s v="Independencia"/>
    <x v="0"/>
    <s v="Cumple"/>
    <s v="Cumple"/>
    <s v="No Aplica"/>
    <s v="No Aplica"/>
    <s v="Cumple"/>
    <s v="Cumple"/>
    <s v="No"/>
    <s v="S/N"/>
    <s v="S/N"/>
    <s v="No Aplica"/>
    <s v="No Aplica"/>
    <s v="No Aplica"/>
    <s v="Cumple"/>
    <s v="Cumple"/>
    <s v="1-Cliente no se encuentra en domicilio, conserje no permite acceso"/>
    <x v="1"/>
    <x v="1"/>
    <x v="1"/>
    <x v="1"/>
    <n v="0.5"/>
    <n v="0.5"/>
    <n v="0.5"/>
    <n v="0.5"/>
    <n v="0.5"/>
    <n v="0.5"/>
    <n v="0.25"/>
    <n v="0.25"/>
    <n v="0.5"/>
    <n v="0.5"/>
    <n v="0.5"/>
    <n v="1"/>
    <x v="1"/>
  </r>
  <r>
    <s v="2244994"/>
    <s v="207525022023143136"/>
    <s v="DF20237618902"/>
    <x v="277"/>
    <x v="333"/>
    <s v="AARON HUENCHUMIL"/>
    <s v="Fermin Vivaceta #604"/>
    <s v="Independencia"/>
    <x v="0"/>
    <s v="Cumple"/>
    <s v="Cumple"/>
    <s v="No Cumple"/>
    <s v="No Cumple"/>
    <s v="Cumple"/>
    <s v="Cumple"/>
    <s v="No"/>
    <s v="S/N"/>
    <s v="S/N"/>
    <s v="No Aplica"/>
    <s v="No Aplica"/>
    <s v="No Aplica"/>
    <s v="Cumple"/>
    <s v="Cumple"/>
    <s v="1-Cliente no se encuentra  2-No declara codigo de ITM utilizado, pero si describe su uso"/>
    <x v="1"/>
    <x v="1"/>
    <x v="1"/>
    <x v="1"/>
    <n v="0.5"/>
    <n v="0.5"/>
    <n v="0"/>
    <n v="0"/>
    <n v="0.5"/>
    <n v="0.5"/>
    <n v="0.25"/>
    <n v="0.25"/>
    <n v="0.5"/>
    <n v="0.5"/>
    <n v="0.5"/>
    <n v="0.7"/>
    <x v="1"/>
  </r>
  <r>
    <s v="2244989"/>
    <s v="207525022023142406"/>
    <s v="DF20237618868"/>
    <x v="277"/>
    <x v="333"/>
    <s v="AARON HUENCHUMIL"/>
    <s v="Comandante Canales #1816"/>
    <s v="Independencia"/>
    <x v="0"/>
    <s v="Cumple"/>
    <s v="Cumple"/>
    <s v="No Aplica"/>
    <s v="No Aplica"/>
    <s v="Cumple"/>
    <s v="Cumple"/>
    <s v="No"/>
    <s v="S/N"/>
    <s v="S/N"/>
    <s v="No Aplica"/>
    <s v="No Aplica"/>
    <s v="No Aplica"/>
    <s v="Cumple"/>
    <s v="Cumple"/>
    <s v="1-Suministro electrico normalizado"/>
    <x v="1"/>
    <x v="1"/>
    <x v="1"/>
    <x v="1"/>
    <n v="0.5"/>
    <n v="0.5"/>
    <n v="0.5"/>
    <n v="0.5"/>
    <n v="0.5"/>
    <n v="0.5"/>
    <n v="0.25"/>
    <n v="0.25"/>
    <n v="0.5"/>
    <n v="0.5"/>
    <n v="0.5"/>
    <n v="1"/>
    <x v="1"/>
  </r>
  <r>
    <s v="2244981"/>
    <s v="207525022023141441"/>
    <s v="DF20237617240"/>
    <x v="277"/>
    <x v="332"/>
    <s v="AARON HUENCHUMIL"/>
    <s v="Escanilla #460"/>
    <s v="Independencia"/>
    <x v="0"/>
    <s v="Cumple"/>
    <s v="Cumple"/>
    <s v="No Aplica"/>
    <s v="No Aplica"/>
    <s v="Cumple"/>
    <s v="Cumple"/>
    <s v="No"/>
    <s v="S/N"/>
    <s v="S/N"/>
    <s v="No Aplica"/>
    <s v="No Aplica"/>
    <s v="No Aplica"/>
    <s v="Cumple Parcialmente"/>
    <s v="Cumple"/>
    <s v="1-Cliente no se encuentra en domicilio"/>
    <x v="1"/>
    <x v="1"/>
    <x v="1"/>
    <x v="1"/>
    <n v="0.5"/>
    <n v="0.5"/>
    <n v="0.5"/>
    <n v="0.5"/>
    <n v="0.5"/>
    <n v="0.5"/>
    <n v="0.25"/>
    <n v="0.25"/>
    <n v="0.5"/>
    <n v="0.17499999999999999"/>
    <n v="0.5"/>
    <n v="0.93500000000000005"/>
    <x v="1"/>
  </r>
  <r>
    <s v="2244977"/>
    <s v="207525022023135812"/>
    <s v="DF20237627406"/>
    <x v="277"/>
    <x v="337"/>
    <s v="AARON HUENCHUMIL"/>
    <s v="General Prieto #1717 dpto 1705"/>
    <s v="Independencia"/>
    <x v="0"/>
    <s v="Cumple"/>
    <s v="Cumple"/>
    <s v="No Aplica"/>
    <s v="No Aplica"/>
    <s v="Cumple"/>
    <s v="Cumple"/>
    <s v="No"/>
    <s v="S/N"/>
    <s v="S/N"/>
    <s v="No Aplica"/>
    <s v="No Aplica"/>
    <s v="No Aplica"/>
    <s v="Cumple Parcialmente"/>
    <s v="Cumple Parcialmente"/>
    <s v="1-Cliente no se encuentra, conserje permite acceso a shaft medidores  2-Suministro electrico normalizado  3-Caja empalme abierta, sin adulteraciones"/>
    <x v="1"/>
    <x v="1"/>
    <x v="1"/>
    <x v="1"/>
    <n v="0.5"/>
    <n v="0.5"/>
    <n v="0.5"/>
    <n v="0.5"/>
    <n v="0.5"/>
    <n v="0.5"/>
    <n v="0.25"/>
    <n v="0.25"/>
    <n v="0.5"/>
    <n v="0.17499999999999999"/>
    <n v="0.17499999999999999"/>
    <n v="0.87"/>
    <x v="1"/>
  </r>
  <r>
    <s v="2244976"/>
    <s v="207525022023135434"/>
    <s v="DF20237619814"/>
    <x v="277"/>
    <x v="340"/>
    <s v="AARON HUENCHUMIL"/>
    <s v="General Prieto #1717 dp 1606"/>
    <s v="Independencia"/>
    <x v="0"/>
    <s v="Cumple"/>
    <s v="Cumple"/>
    <s v="No Aplica"/>
    <s v="No Aplica"/>
    <s v="Cumple"/>
    <s v="Cumple"/>
    <s v="No"/>
    <s v="S/N"/>
    <s v="S/N"/>
    <s v="No Aplica"/>
    <s v="No Aplica"/>
    <s v="No Aplica"/>
    <s v="Cumple Mayormente"/>
    <s v="Cumple"/>
    <s v="1-Cliente no se encuentra, conserje permite acceso a shaft medidores  2-Suminiatro electrico normalizado  3-Caja empalme abierta, sin adulteraciones"/>
    <x v="1"/>
    <x v="1"/>
    <x v="1"/>
    <x v="1"/>
    <n v="0.5"/>
    <n v="0.5"/>
    <n v="0.5"/>
    <n v="0.5"/>
    <n v="0.5"/>
    <n v="0.5"/>
    <n v="0.25"/>
    <n v="0.25"/>
    <n v="0.5"/>
    <n v="0.32500000000000001"/>
    <n v="0.5"/>
    <n v="0.96500000000000008"/>
    <x v="1"/>
  </r>
  <r>
    <s v="2244964"/>
    <s v="207525022023133824"/>
    <s v="DF20237623082"/>
    <x v="277"/>
    <x v="330"/>
    <s v="AARON HUENCHUMIL"/>
    <s v="General Prieto #1305 dp 709 A"/>
    <s v="Independencia"/>
    <x v="0"/>
    <s v="Cumple"/>
    <s v="Cumple"/>
    <s v="No Aplica"/>
    <s v="No Aplica"/>
    <s v="Cumple"/>
    <s v="Cumple"/>
    <s v="No"/>
    <s v="S/N"/>
    <s v="S/N"/>
    <s v="No Aplica"/>
    <s v="No Aplica"/>
    <s v="No Aplica"/>
    <s v="Cumple"/>
    <s v="Cumple"/>
    <s v="1-Cliente no se encuentra, conserje permite acceso a shaft medidores  2-Suministro electrico normalizado  3-Caja empalme abierta, sin adulteraciones"/>
    <x v="1"/>
    <x v="1"/>
    <x v="1"/>
    <x v="1"/>
    <n v="0.5"/>
    <n v="0.5"/>
    <n v="0.5"/>
    <n v="0.5"/>
    <n v="0.5"/>
    <n v="0.5"/>
    <n v="0.25"/>
    <n v="0.25"/>
    <n v="0.5"/>
    <n v="0.5"/>
    <n v="0.5"/>
    <n v="1"/>
    <x v="1"/>
  </r>
  <r>
    <s v="2244958"/>
    <s v="207525022023133042"/>
    <s v="DF20237623447"/>
    <x v="277"/>
    <x v="345"/>
    <s v="AARON HUENCHUMIL"/>
    <s v="General Prieto #1305 dp 1009 A"/>
    <s v="Independencia"/>
    <x v="0"/>
    <s v="Cumple"/>
    <s v="Cumple"/>
    <s v="No Aplica"/>
    <s v="No Aplica"/>
    <s v="Cumple"/>
    <s v="Cumple"/>
    <s v="No"/>
    <s v="S/N"/>
    <s v="S/N"/>
    <s v="No Aplica"/>
    <s v="No Aplica"/>
    <s v="No Aplica"/>
    <s v="Cumple"/>
    <s v="Cumple"/>
    <s v="1-Cliente no se encuentra, conserje permite acceso a shaft medidores  2-Suministro electrico normalizado  3-Caja empalme abierta, sin adulteraciones"/>
    <x v="1"/>
    <x v="1"/>
    <x v="1"/>
    <x v="1"/>
    <n v="0.5"/>
    <n v="0.5"/>
    <n v="0.5"/>
    <n v="0.5"/>
    <n v="0.5"/>
    <n v="0.5"/>
    <n v="0.25"/>
    <n v="0.25"/>
    <n v="0.5"/>
    <n v="0.5"/>
    <n v="0.5"/>
    <n v="1"/>
    <x v="1"/>
  </r>
  <r>
    <s v="2246163"/>
    <s v="207627022023162032"/>
    <s v="DF20237596700"/>
    <x v="278"/>
    <x v="306"/>
    <s v="Cristobal toro"/>
    <s v="Pdte wilson 898"/>
    <s v="Recoleta"/>
    <x v="0"/>
    <s v="Cumple"/>
    <s v="Cumple"/>
    <s v="No Aplica"/>
    <s v="No Aplica"/>
    <s v="Cumple"/>
    <s v="Cumple"/>
    <s v="No"/>
    <s v="S/N"/>
    <s v="S/N"/>
    <s v="No Aplica"/>
    <s v="No Aplica"/>
    <s v="No Aplica"/>
    <s v="Cumple"/>
    <s v="Cumple"/>
    <s v="Sector conflictivo . Sin moradores . No se toman fotos por precaucion"/>
    <x v="0"/>
    <x v="1"/>
    <x v="1"/>
    <x v="1"/>
    <n v="0.5"/>
    <n v="0.5"/>
    <n v="0.5"/>
    <n v="0.5"/>
    <n v="0.5"/>
    <n v="0.5"/>
    <n v="0.25"/>
    <n v="0.25"/>
    <n v="0.5"/>
    <n v="0.5"/>
    <n v="0.5"/>
    <n v="1"/>
    <x v="1"/>
  </r>
  <r>
    <s v="2246119"/>
    <s v="207627022023152257"/>
    <s v="DF20237602062"/>
    <x v="278"/>
    <x v="321"/>
    <s v="Cristobal toro"/>
    <s v="Obispo del pozo 2334"/>
    <s v="Recoleta"/>
    <x v="0"/>
    <s v="Cumple"/>
    <s v="Cumple"/>
    <s v="No Aplica"/>
    <s v="No Aplica"/>
    <s v="Cumple"/>
    <s v="Cumple"/>
    <s v="No"/>
    <s v="S/N"/>
    <s v="S/N"/>
    <s v="No Aplica"/>
    <s v="No Aplica"/>
    <s v="No Aplica"/>
    <s v="Cumple"/>
    <s v="Cumple"/>
    <s v="Problema externo AP."/>
    <x v="0"/>
    <x v="1"/>
    <x v="1"/>
    <x v="1"/>
    <n v="0.5"/>
    <n v="0.5"/>
    <n v="0.5"/>
    <n v="0.5"/>
    <n v="0.5"/>
    <n v="0.5"/>
    <n v="0.25"/>
    <n v="0.25"/>
    <n v="0.5"/>
    <n v="0.5"/>
    <n v="0.5"/>
    <n v="1"/>
    <x v="1"/>
  </r>
  <r>
    <s v="2246024"/>
    <s v="207627022023131931"/>
    <s v="DF20237606519"/>
    <x v="278"/>
    <x v="303"/>
    <s v="Cristobal toro"/>
    <s v="Yerbas buenas 319"/>
    <s v="Recoleta"/>
    <x v="0"/>
    <s v="Cumple"/>
    <s v="Cumple"/>
    <s v="No Aplica"/>
    <s v="No Aplica"/>
    <s v="Cumple"/>
    <s v="Cumple"/>
    <s v="No"/>
    <s v="S/N"/>
    <s v="S/N"/>
    <s v="No Aplica"/>
    <s v="No Aplica"/>
    <s v="No Aplica"/>
    <s v="Cumple"/>
    <s v="Cumple"/>
    <s v="Sin moradores . Sector conflictivo ."/>
    <x v="0"/>
    <x v="1"/>
    <x v="1"/>
    <x v="1"/>
    <n v="0.5"/>
    <n v="0.5"/>
    <n v="0.5"/>
    <n v="0.5"/>
    <n v="0.5"/>
    <n v="0.5"/>
    <n v="0.25"/>
    <n v="0.25"/>
    <n v="0.5"/>
    <n v="0.5"/>
    <n v="0.5"/>
    <n v="1"/>
    <x v="1"/>
  </r>
  <r>
    <s v="2245998"/>
    <s v="207627022023124527"/>
    <s v="DF20237602031"/>
    <x v="278"/>
    <x v="315"/>
    <s v="Cristobal toro"/>
    <s v="Los molles 829"/>
    <s v="Recoleta"/>
    <x v="0"/>
    <s v="Cumple"/>
    <s v="Cumple"/>
    <s v="No Aplica"/>
    <s v="No Aplica"/>
    <s v="Cumple"/>
    <s v="Cumple"/>
    <s v="No"/>
    <s v="S/N"/>
    <s v="S/N"/>
    <s v="No Aplica"/>
    <s v="No Aplica"/>
    <s v="No Aplica"/>
    <s v="Cumple"/>
    <s v="Cumple"/>
    <s v="Sin moradores , corresponde a direccion de bombero ramon cornejo 829"/>
    <x v="0"/>
    <x v="1"/>
    <x v="1"/>
    <x v="1"/>
    <n v="0.5"/>
    <n v="0.5"/>
    <n v="0.5"/>
    <n v="0.5"/>
    <n v="0.5"/>
    <n v="0.5"/>
    <n v="0.25"/>
    <n v="0.25"/>
    <n v="0.5"/>
    <n v="0.5"/>
    <n v="0.5"/>
    <n v="1"/>
    <x v="1"/>
  </r>
  <r>
    <s v="2245983"/>
    <s v="207627022023123111"/>
    <s v="DF20237609032"/>
    <x v="278"/>
    <x v="324"/>
    <s v="Cristobal toro"/>
    <s v="Venezuela 1052"/>
    <s v="Recoleta"/>
    <x v="0"/>
    <s v="Cumple"/>
    <s v="Cumple"/>
    <s v="No Aplica"/>
    <s v="No Aplica"/>
    <s v="Cumple"/>
    <s v="Cumple"/>
    <s v="No"/>
    <s v="S/N"/>
    <s v="S/N"/>
    <s v="No Aplica"/>
    <s v="No Aplica"/>
    <s v="No Aplica"/>
    <s v="Cumple"/>
    <s v="Cumple"/>
    <s v="Sector hostil . Sin moradores . No se toman muchas fotos por precaucion"/>
    <x v="0"/>
    <x v="1"/>
    <x v="1"/>
    <x v="1"/>
    <n v="0.5"/>
    <n v="0.5"/>
    <n v="0.5"/>
    <n v="0.5"/>
    <n v="0.5"/>
    <n v="0.5"/>
    <n v="0.25"/>
    <n v="0.25"/>
    <n v="0.5"/>
    <n v="0.5"/>
    <n v="0.5"/>
    <n v="1"/>
    <x v="1"/>
  </r>
  <r>
    <s v="2245960"/>
    <s v="207627022023121104"/>
    <s v="DF20237604840"/>
    <x v="278"/>
    <x v="328"/>
    <s v="Cristobal toro"/>
    <s v="Llancahue 16"/>
    <s v="Recoleta"/>
    <x v="0"/>
    <s v="Cumple"/>
    <s v="Cumple"/>
    <s v="No Aplica"/>
    <s v="No Aplica"/>
    <s v="Cumple"/>
    <s v="Cumple"/>
    <s v="No"/>
    <s v="S/N"/>
    <s v="S/N"/>
    <s v="No Aplica"/>
    <s v="No Aplica"/>
    <s v="No Aplica"/>
    <s v="Cumple"/>
    <s v="Cumple"/>
    <s v="Sin moradores , sector conflictivo. No se toman fotos por precaucion"/>
    <x v="0"/>
    <x v="1"/>
    <x v="1"/>
    <x v="1"/>
    <n v="0.5"/>
    <n v="0.5"/>
    <n v="0.5"/>
    <n v="0.5"/>
    <n v="0.5"/>
    <n v="0.5"/>
    <n v="0.25"/>
    <n v="0.25"/>
    <n v="0.5"/>
    <n v="0.5"/>
    <n v="0.5"/>
    <n v="1"/>
    <x v="1"/>
  </r>
  <r>
    <s v="2245942"/>
    <s v="207627022023115407"/>
    <s v="DF20237591852"/>
    <x v="278"/>
    <x v="314"/>
    <s v="Cristobal toro"/>
    <s v="Victor cuccuini 343"/>
    <s v="Recoleta"/>
    <x v="0"/>
    <s v="Cumple"/>
    <s v="Cumple"/>
    <s v="No Cumple"/>
    <s v="No Cumple"/>
    <s v="Cumple"/>
    <s v="Cumple"/>
    <s v="No"/>
    <s v="S/N"/>
    <s v="S/N"/>
    <s v="No Aplica"/>
    <s v="No Aplica"/>
    <s v="No Aplica"/>
    <s v="Cumple"/>
    <s v="Cumple"/>
    <s v="Sin acceso a calle por arreglos ."/>
    <x v="0"/>
    <x v="1"/>
    <x v="1"/>
    <x v="1"/>
    <n v="0.5"/>
    <n v="0.5"/>
    <n v="0"/>
    <n v="0"/>
    <n v="0.5"/>
    <n v="0.5"/>
    <n v="0.25"/>
    <n v="0.25"/>
    <n v="0.5"/>
    <n v="0.5"/>
    <n v="0.5"/>
    <n v="0.7"/>
    <x v="1"/>
  </r>
  <r>
    <s v="2245940"/>
    <s v="207627022023115020"/>
    <s v="DF20237613104"/>
    <x v="278"/>
    <x v="313"/>
    <s v="Cristobal toro"/>
    <s v="Victor cuccuini 451"/>
    <s v="Recoleta"/>
    <x v="0"/>
    <s v="Cumple"/>
    <s v="Cumple"/>
    <s v="No Aplica"/>
    <s v="No Aplica"/>
    <s v="Cumple"/>
    <s v="Cumple"/>
    <s v="No"/>
    <s v="S/N"/>
    <s v="S/N"/>
    <s v="No Aplica"/>
    <s v="No Aplica"/>
    <s v="No Aplica"/>
    <s v="Cumple"/>
    <s v="Cumple Parcialmente"/>
    <s v="1 foto falta data . Sin moradores ."/>
    <x v="0"/>
    <x v="1"/>
    <x v="1"/>
    <x v="1"/>
    <n v="0.5"/>
    <n v="0.5"/>
    <n v="0.5"/>
    <n v="0.5"/>
    <n v="0.5"/>
    <n v="0.5"/>
    <n v="0.25"/>
    <n v="0.25"/>
    <n v="0.5"/>
    <n v="0.5"/>
    <n v="0.17499999999999999"/>
    <n v="0.93500000000000005"/>
    <x v="1"/>
  </r>
  <r>
    <s v="2245920"/>
    <s v="207627022023113132"/>
    <s v="DF20237597538"/>
    <x v="278"/>
    <x v="311"/>
    <s v="Cristobal toro"/>
    <s v="Los pamperos 448"/>
    <s v="Recoleta"/>
    <x v="0"/>
    <s v="Cumple"/>
    <s v="Cumple"/>
    <s v="No Aplica"/>
    <s v="No Aplica"/>
    <s v="Cumple"/>
    <s v="Cumple"/>
    <s v="No"/>
    <s v="S/N"/>
    <s v="S/N"/>
    <s v="No Aplica"/>
    <s v="No Aplica"/>
    <s v="No Aplica"/>
    <s v="Cumple"/>
    <s v="Cumple"/>
    <s v="Sin moradores , sin mayor observacion"/>
    <x v="0"/>
    <x v="1"/>
    <x v="1"/>
    <x v="1"/>
    <n v="0.5"/>
    <n v="0.5"/>
    <n v="0.5"/>
    <n v="0.5"/>
    <n v="0.5"/>
    <n v="0.5"/>
    <n v="0.25"/>
    <n v="0.25"/>
    <n v="0.5"/>
    <n v="0.5"/>
    <n v="0.5"/>
    <n v="1"/>
    <x v="1"/>
  </r>
  <r>
    <s v="2245916"/>
    <s v="207627022023112535"/>
    <s v="DF20237606009"/>
    <x v="278"/>
    <x v="318"/>
    <s v="Cristobal toro"/>
    <s v="La paz 609"/>
    <s v="Recoleta"/>
    <x v="0"/>
    <s v="Cumple"/>
    <s v="Cumple"/>
    <s v="No Aplica"/>
    <s v="No Aplica"/>
    <s v="Cumple"/>
    <s v="Cumple"/>
    <s v="No"/>
    <s v="S/N"/>
    <s v="S/N"/>
    <s v="No Aplica"/>
    <s v="No Aplica"/>
    <s v="No Aplica"/>
    <s v="Cumple Parcialmente"/>
    <s v="Cumple"/>
    <s v="Falta mejor detalle en fotografias . Atiende persona de local , pero no permite acceso a medidor . No argumenta , pero molesto con compañia"/>
    <x v="0"/>
    <x v="1"/>
    <x v="1"/>
    <x v="1"/>
    <n v="0.5"/>
    <n v="0.5"/>
    <n v="0.5"/>
    <n v="0.5"/>
    <n v="0.5"/>
    <n v="0.5"/>
    <n v="0.25"/>
    <n v="0.25"/>
    <n v="0.5"/>
    <n v="0.17499999999999999"/>
    <n v="0.5"/>
    <n v="0.93500000000000005"/>
    <x v="1"/>
  </r>
  <r>
    <s v="2245895"/>
    <s v="207627022023110156"/>
    <s v="DF20237589061"/>
    <x v="278"/>
    <x v="302"/>
    <s v="Cristobal toro"/>
    <s v="Vega central local 194"/>
    <s v="Recoleta"/>
    <x v="0"/>
    <s v="Cumple"/>
    <s v="Cumple"/>
    <s v="No Cumple"/>
    <s v="No Cumple"/>
    <s v="Cumple"/>
    <s v="Cumple"/>
    <s v="No"/>
    <s v="S/N"/>
    <s v="S/N"/>
    <s v="No Aplica"/>
    <s v="No Aplica"/>
    <s v="No Aplica"/>
    <s v="Cumple"/>
    <s v="Cumple Parcialmente"/>
    <s v="1 foto falta mayor data . Sector muy hostil , sobre todo por camioneta , no se toman fotos por precaucion"/>
    <x v="0"/>
    <x v="1"/>
    <x v="1"/>
    <x v="1"/>
    <n v="0.5"/>
    <n v="0.5"/>
    <n v="0"/>
    <n v="0"/>
    <n v="0.5"/>
    <n v="0.5"/>
    <n v="0.25"/>
    <n v="0.25"/>
    <n v="0.5"/>
    <n v="0.5"/>
    <n v="0.17499999999999999"/>
    <n v="0.63500000000000001"/>
    <x v="1"/>
  </r>
  <r>
    <s v="2245890"/>
    <s v="207627022023105338"/>
    <s v="DF20237601026"/>
    <x v="278"/>
    <x v="326"/>
    <s v="Cristobal toro"/>
    <s v="La paz 259"/>
    <s v="Recoleta"/>
    <x v="0"/>
    <s v="Cumple"/>
    <s v="Cumple"/>
    <s v="No Aplica"/>
    <s v="No Aplica"/>
    <s v="Cumple"/>
    <s v="Cumple"/>
    <s v="No"/>
    <s v="S/N"/>
    <s v="S/N"/>
    <s v="No Aplica"/>
    <s v="No Aplica"/>
    <s v="No Aplica"/>
    <s v="Cumple"/>
    <s v="Cumple"/>
    <s v="Sin moradores , local cerrado . Sector hostil ."/>
    <x v="0"/>
    <x v="1"/>
    <x v="1"/>
    <x v="1"/>
    <n v="0.5"/>
    <n v="0.5"/>
    <n v="0.5"/>
    <n v="0.5"/>
    <n v="0.5"/>
    <n v="0.5"/>
    <n v="0.25"/>
    <n v="0.25"/>
    <n v="0.5"/>
    <n v="0.5"/>
    <n v="0.5"/>
    <n v="1"/>
    <x v="1"/>
  </r>
  <r>
    <s v="2245888"/>
    <s v="207627022023105150"/>
    <s v="DF20237598806"/>
    <x v="278"/>
    <x v="327"/>
    <s v="Cristobal toro"/>
    <s v="Loreto 370"/>
    <s v="Recoleta"/>
    <x v="0"/>
    <s v="Cumple"/>
    <s v="Cumple"/>
    <s v="No Aplica"/>
    <s v="No Aplica"/>
    <s v="Cumple"/>
    <s v="Cumple"/>
    <s v="No"/>
    <s v="S/N"/>
    <s v="S/N"/>
    <s v="No Aplica"/>
    <s v="No Aplica"/>
    <s v="No Aplica"/>
    <s v="Cumple"/>
    <s v="Cumple"/>
    <s v="Sin moradores . Empalme subterraneo"/>
    <x v="0"/>
    <x v="1"/>
    <x v="1"/>
    <x v="1"/>
    <n v="0.5"/>
    <n v="0.5"/>
    <n v="0.5"/>
    <n v="0.5"/>
    <n v="0.5"/>
    <n v="0.5"/>
    <n v="0.25"/>
    <n v="0.25"/>
    <n v="0.5"/>
    <n v="0.5"/>
    <n v="0.5"/>
    <n v="1"/>
    <x v="1"/>
  </r>
  <r>
    <s v="2251009"/>
    <s v="207628022023164527"/>
    <s v="DF20237606187"/>
    <x v="279"/>
    <x v="318"/>
    <s v="Cristobal toro"/>
    <s v="Patria vieja 259 B"/>
    <s v="Recoleta"/>
    <x v="0"/>
    <s v="Cumple"/>
    <s v="Cumple"/>
    <s v="No Cumple"/>
    <s v="No Cumple"/>
    <s v="Cumple"/>
    <s v="Cumple"/>
    <s v="No"/>
    <s v="S/N"/>
    <s v="S/N"/>
    <s v="No Aplica"/>
    <s v="No Aplica"/>
    <s v="No Aplica"/>
    <s v="Cumple"/>
    <s v="Cumple Parcialmente"/>
    <s v="Falta mayir data en fotos . Sin moradores ."/>
    <x v="0"/>
    <x v="1"/>
    <x v="1"/>
    <x v="1"/>
    <n v="0.5"/>
    <n v="0.5"/>
    <n v="0"/>
    <n v="0"/>
    <n v="0.5"/>
    <n v="0.5"/>
    <n v="0.25"/>
    <n v="0.25"/>
    <n v="0.5"/>
    <n v="0.5"/>
    <n v="0.17499999999999999"/>
    <n v="0.63500000000000001"/>
    <x v="1"/>
  </r>
  <r>
    <s v="2250987"/>
    <s v="207628022023160722"/>
    <s v="DF20237610453"/>
    <x v="279"/>
    <x v="317"/>
    <s v="Cristobal toro"/>
    <s v="Ruben dario 3084"/>
    <s v="Recoleta"/>
    <x v="0"/>
    <s v="Cumple"/>
    <s v="Cumple"/>
    <s v="No Aplica"/>
    <s v="No Aplica"/>
    <s v="Cumple"/>
    <s v="Cumple"/>
    <s v="No"/>
    <s v="S/N"/>
    <s v="S/N"/>
    <s v="No Aplica"/>
    <s v="No Aplica"/>
    <s v="No Aplica"/>
    <s v="Cumple"/>
    <s v="Cumple"/>
    <s v="Sin moradores . Sector hostil"/>
    <x v="0"/>
    <x v="1"/>
    <x v="1"/>
    <x v="1"/>
    <n v="0.5"/>
    <n v="0.5"/>
    <n v="0.5"/>
    <n v="0.5"/>
    <n v="0.5"/>
    <n v="0.5"/>
    <n v="0.25"/>
    <n v="0.25"/>
    <n v="0.5"/>
    <n v="0.5"/>
    <n v="0.5"/>
    <n v="1"/>
    <x v="1"/>
  </r>
  <r>
    <s v="2250969"/>
    <s v="207628022023153939"/>
    <s v="DF20237596682"/>
    <x v="279"/>
    <x v="306"/>
    <s v="Cristobal toro"/>
    <s v="Pedro donoso 281"/>
    <s v="Recoleta"/>
    <x v="0"/>
    <s v="Cumple"/>
    <s v="Cumple"/>
    <s v="No Cumple"/>
    <s v="No Cumple"/>
    <s v="Cumple"/>
    <s v="Cumple"/>
    <s v="No"/>
    <s v="S/N"/>
    <s v="S/N"/>
    <s v="No Aplica"/>
    <s v="No Aplica"/>
    <s v="No Aplica"/>
    <s v="Cumple"/>
    <s v="No Cumple"/>
    <s v="Falta data en fotografias . Sin moradores . Sector hostil"/>
    <x v="0"/>
    <x v="1"/>
    <x v="1"/>
    <x v="1"/>
    <n v="0.5"/>
    <n v="0.5"/>
    <n v="0"/>
    <n v="0"/>
    <n v="0.5"/>
    <n v="0.5"/>
    <n v="0.25"/>
    <n v="0.25"/>
    <n v="0.5"/>
    <n v="0.5"/>
    <n v="0"/>
    <n v="0.6"/>
    <x v="1"/>
  </r>
  <r>
    <s v="2250946"/>
    <s v="207628022023143615"/>
    <s v="DF20237610331"/>
    <x v="279"/>
    <x v="317"/>
    <s v="Cristobal toro"/>
    <s v="Nueva recoleta 3657"/>
    <s v="Recoleta"/>
    <x v="0"/>
    <s v="Cumple"/>
    <s v="Cumple"/>
    <s v="No Aplica"/>
    <s v="No Aplica"/>
    <s v="Cumple"/>
    <s v="Cumple"/>
    <s v="No"/>
    <s v="S/N"/>
    <s v="S/N"/>
    <s v="No Aplica"/>
    <s v="No Aplica"/>
    <s v="No Aplica"/>
    <s v="Cumple"/>
    <s v="Cumple Parcialmente"/>
    <s v="1 foto falta data . Sin moradores . Concerge indica q todo bien con cliente . Pero comolicado para dejar ingresar a medidores"/>
    <x v="0"/>
    <x v="1"/>
    <x v="1"/>
    <x v="1"/>
    <n v="0.5"/>
    <n v="0.5"/>
    <n v="0.5"/>
    <n v="0.5"/>
    <n v="0.5"/>
    <n v="0.5"/>
    <n v="0.25"/>
    <n v="0.25"/>
    <n v="0.5"/>
    <n v="0.5"/>
    <n v="0.17499999999999999"/>
    <n v="0.93500000000000005"/>
    <x v="1"/>
  </r>
  <r>
    <s v="2249801"/>
    <s v="207628022023130858"/>
    <s v="DF20237611076"/>
    <x v="279"/>
    <x v="346"/>
    <s v="Cristobal toro"/>
    <s v="Los zapadores 546"/>
    <s v="Recoleta"/>
    <x v="0"/>
    <s v="Cumple"/>
    <s v="Cumple"/>
    <s v="No Aplica"/>
    <s v="No Aplica"/>
    <s v="Cumple"/>
    <s v="Cumple"/>
    <s v="No"/>
    <s v="S/N"/>
    <s v="S/N"/>
    <s v="No Aplica"/>
    <s v="No Aplica"/>
    <s v="No Aplica"/>
    <s v="Cumple"/>
    <s v="Cumple"/>
    <s v="Sin moradores . Sin mayor observacion"/>
    <x v="0"/>
    <x v="1"/>
    <x v="1"/>
    <x v="1"/>
    <n v="0.5"/>
    <n v="0.5"/>
    <n v="0.5"/>
    <n v="0.5"/>
    <n v="0.5"/>
    <n v="0.5"/>
    <n v="0.25"/>
    <n v="0.25"/>
    <n v="0.5"/>
    <n v="0.5"/>
    <n v="0.5"/>
    <n v="1"/>
    <x v="1"/>
  </r>
  <r>
    <s v="2248783"/>
    <s v="207628022023124144"/>
    <s v="DF20237600301"/>
    <x v="279"/>
    <x v="326"/>
    <s v="Cristobal toro"/>
    <s v="San pedro 4017"/>
    <s v="Recoleta"/>
    <x v="0"/>
    <s v="Cumple"/>
    <s v="Cumple"/>
    <s v="No Cumple"/>
    <s v="No Cumple"/>
    <s v="Cumple"/>
    <s v="Cumple"/>
    <s v="No"/>
    <s v="S/N"/>
    <s v="S/N"/>
    <s v="No Aplica"/>
    <s v="No Aplica"/>
    <s v="No Aplica"/>
    <s v="No Cumple"/>
    <s v="No Cumple"/>
    <s v="Sin moradores . Sin mayor observacion"/>
    <x v="0"/>
    <x v="1"/>
    <x v="1"/>
    <x v="1"/>
    <n v="0.5"/>
    <n v="0.5"/>
    <n v="0"/>
    <n v="0"/>
    <n v="0.5"/>
    <n v="0.5"/>
    <n v="0.25"/>
    <n v="0.25"/>
    <n v="0.5"/>
    <n v="0"/>
    <n v="0"/>
    <n v="0.5"/>
    <x v="1"/>
  </r>
  <r>
    <s v="2248775"/>
    <s v="207628022023123228"/>
    <s v="DF20237605547"/>
    <x v="279"/>
    <x v="318"/>
    <s v="Cristobal toro"/>
    <s v="Montaña 4058 A"/>
    <s v="Recoleta"/>
    <x v="0"/>
    <s v="Cumple"/>
    <s v="Cumple"/>
    <s v="No Aplica"/>
    <s v="No Aplica"/>
    <s v="Cumple"/>
    <s v="Cumple"/>
    <s v="No"/>
    <s v="S/N"/>
    <s v="S/N"/>
    <s v="No Aplica"/>
    <s v="No Aplica"/>
    <s v="No Aplica"/>
    <s v="Cumple"/>
    <s v="Cumple Parcialmente"/>
    <s v="1 foto falta data . Sector hostil . Sin acceso a medidores"/>
    <x v="0"/>
    <x v="1"/>
    <x v="1"/>
    <x v="1"/>
    <n v="0.5"/>
    <n v="0.5"/>
    <n v="0.5"/>
    <n v="0.5"/>
    <n v="0.5"/>
    <n v="0.5"/>
    <n v="0.25"/>
    <n v="0.25"/>
    <n v="0.5"/>
    <n v="0.5"/>
    <n v="0.17499999999999999"/>
    <n v="0.93500000000000005"/>
    <x v="1"/>
  </r>
  <r>
    <s v="2247767"/>
    <s v="207628022023121647"/>
    <s v="DF20237604867"/>
    <x v="279"/>
    <x v="328"/>
    <s v="Cristobal toro"/>
    <s v="Rangers 1131"/>
    <s v="Recoleta"/>
    <x v="0"/>
    <s v="Cumple"/>
    <s v="Cumple"/>
    <s v="No Aplica"/>
    <s v="No Aplica"/>
    <s v="Cumple"/>
    <s v="Cumple"/>
    <s v="No"/>
    <s v="S/N"/>
    <s v="S/N"/>
    <s v="No Aplica"/>
    <s v="No Aplica"/>
    <s v="No Aplica"/>
    <s v="Cumple"/>
    <s v="Cumple"/>
    <s v="Sin moradores . Sector conflictivo . No se toman muchas fotos por precaucion"/>
    <x v="0"/>
    <x v="1"/>
    <x v="1"/>
    <x v="1"/>
    <n v="0.5"/>
    <n v="0.5"/>
    <n v="0.5"/>
    <n v="0.5"/>
    <n v="0.5"/>
    <n v="0.5"/>
    <n v="0.25"/>
    <n v="0.25"/>
    <n v="0.5"/>
    <n v="0.5"/>
    <n v="0.5"/>
    <n v="1"/>
    <x v="1"/>
  </r>
  <r>
    <s v="2247763"/>
    <s v="207628022023120946"/>
    <s v="DF20237604708"/>
    <x v="279"/>
    <x v="328"/>
    <s v="Cristobal toro"/>
    <s v="Rio de janeiro 244"/>
    <s v="Recoleta"/>
    <x v="0"/>
    <s v="Cumple"/>
    <s v="Cumple"/>
    <s v="No Aplica"/>
    <s v="No Aplica"/>
    <s v="Cumple"/>
    <s v="Cumple"/>
    <s v="No"/>
    <s v="S/N"/>
    <s v="S/N"/>
    <s v="No Aplica"/>
    <s v="No Aplica"/>
    <s v="No Aplica"/>
    <s v="No Cumple"/>
    <s v="No Cumple"/>
    <s v="Falta maxima de fotos exigidas . Sector complicado , no se toman fotos para prevenir problemas con locatarios . Sin moradores"/>
    <x v="0"/>
    <x v="1"/>
    <x v="1"/>
    <x v="1"/>
    <n v="0.5"/>
    <n v="0.5"/>
    <n v="0.5"/>
    <n v="0.5"/>
    <n v="0.5"/>
    <n v="0.5"/>
    <n v="0.25"/>
    <n v="0.25"/>
    <n v="0.5"/>
    <n v="0"/>
    <n v="0"/>
    <n v="0.8"/>
    <x v="1"/>
  </r>
  <r>
    <s v="2247762"/>
    <s v="207628022023120739"/>
    <s v="DF20237601236"/>
    <x v="279"/>
    <x v="315"/>
    <s v="Cristobal toro"/>
    <s v="Patronato 255 C"/>
    <s v="Recoleta"/>
    <x v="0"/>
    <s v="Cumple"/>
    <s v="Cumple"/>
    <s v="No Aplica"/>
    <s v="No Aplica"/>
    <s v="Cumple"/>
    <s v="Cumple"/>
    <s v="No"/>
    <s v="S/N"/>
    <s v="S/N"/>
    <s v="No Aplica"/>
    <s v="No Aplica"/>
    <s v="No Aplica"/>
    <s v="Cumple"/>
    <s v="Cumple"/>
    <s v="Sector complicado . Atiendo locatario , pero desconoce visita de personal de emergencia . No se tomab fotos para prevenir problemas con locatarios"/>
    <x v="0"/>
    <x v="1"/>
    <x v="1"/>
    <x v="1"/>
    <n v="0.5"/>
    <n v="0.5"/>
    <n v="0.5"/>
    <n v="0.5"/>
    <n v="0.5"/>
    <n v="0.5"/>
    <n v="0.25"/>
    <n v="0.25"/>
    <n v="0.5"/>
    <n v="0.5"/>
    <n v="0.5"/>
    <n v="1"/>
    <x v="1"/>
  </r>
  <r>
    <s v="2247759"/>
    <s v="207628022023120531"/>
    <s v="DF20237606651"/>
    <x v="279"/>
    <x v="303"/>
    <s v="Cristobal toro"/>
    <s v="Patronato 251"/>
    <s v="Recoleta"/>
    <x v="0"/>
    <s v="Cumple"/>
    <s v="Cumple"/>
    <s v="No Aplica"/>
    <s v="No Aplica"/>
    <s v="Cumple"/>
    <s v="Cumple"/>
    <s v="No"/>
    <s v="S/N"/>
    <s v="S/N"/>
    <s v="No Aplica"/>
    <s v="No Aplica"/>
    <s v="No Aplica"/>
    <s v="Cumple"/>
    <s v="Cumple"/>
    <s v="Sector complicado . No se toman fotos para prevenir problemas con locatarios . Problema externo , subt."/>
    <x v="0"/>
    <x v="1"/>
    <x v="1"/>
    <x v="1"/>
    <n v="0.5"/>
    <n v="0.5"/>
    <n v="0.5"/>
    <n v="0.5"/>
    <n v="0.5"/>
    <n v="0.5"/>
    <n v="0.25"/>
    <n v="0.25"/>
    <n v="0.5"/>
    <n v="0.5"/>
    <n v="0.5"/>
    <n v="1"/>
    <x v="1"/>
  </r>
  <r>
    <s v="2247757"/>
    <s v="207628022023120321"/>
    <s v="DF20237610019"/>
    <x v="279"/>
    <x v="322"/>
    <s v="Cristobal toro"/>
    <s v="Patronato 119"/>
    <s v="Recoleta"/>
    <x v="0"/>
    <s v="Cumple"/>
    <s v="Cumple"/>
    <s v="No Aplica"/>
    <s v="No Aplica"/>
    <s v="Cumple"/>
    <s v="Cumple"/>
    <s v="No"/>
    <s v="S/N"/>
    <s v="S/N"/>
    <s v="No Aplica"/>
    <s v="No Aplica"/>
    <s v="No Aplica"/>
    <s v="Cumple"/>
    <s v="Cumple"/>
    <s v="Sector hostil . Sector comercial"/>
    <x v="0"/>
    <x v="1"/>
    <x v="1"/>
    <x v="1"/>
    <n v="0.5"/>
    <n v="0.5"/>
    <n v="0.5"/>
    <n v="0.5"/>
    <n v="0.5"/>
    <n v="0.5"/>
    <n v="0.25"/>
    <n v="0.25"/>
    <n v="0.5"/>
    <n v="0.5"/>
    <n v="0.5"/>
    <n v="1"/>
    <x v="1"/>
  </r>
  <r>
    <s v="2247755"/>
    <s v="207628022023120133"/>
    <s v="DF20237608259"/>
    <x v="279"/>
    <x v="324"/>
    <s v="Cristobal toro"/>
    <s v="Nueva rengifo 209"/>
    <s v="Recoleta"/>
    <x v="0"/>
    <s v="Cumple"/>
    <s v="Cumple"/>
    <s v="No Aplica"/>
    <s v="No Aplica"/>
    <s v="Cumple"/>
    <s v="Cumple"/>
    <s v="No"/>
    <s v="S/N"/>
    <s v="S/N"/>
    <s v="No Aplica"/>
    <s v="No Aplica"/>
    <s v="No Aplica"/>
    <s v="Cumple"/>
    <s v="Cumple"/>
    <s v="Sector conflictivo . No se toman fotos por precaucion . Sector conercial ."/>
    <x v="0"/>
    <x v="1"/>
    <x v="1"/>
    <x v="1"/>
    <n v="0.5"/>
    <n v="0.5"/>
    <n v="0.5"/>
    <n v="0.5"/>
    <n v="0.5"/>
    <n v="0.5"/>
    <n v="0.25"/>
    <n v="0.25"/>
    <n v="0.5"/>
    <n v="0.5"/>
    <n v="0.5"/>
    <n v="1"/>
    <x v="1"/>
  </r>
  <r>
    <s v="2293703"/>
    <s v="207531032023161407"/>
    <s v="DF20227569407"/>
    <x v="280"/>
    <x v="283"/>
    <s v="AARON HUENCHUMIL"/>
    <s v="Aldunate #1314 casa 10"/>
    <s v="Santiago"/>
    <x v="1"/>
    <s v="Cumple"/>
    <s v="Cumple"/>
    <s v="No Cumple"/>
    <s v="No Cumple"/>
    <s v="Cumple"/>
    <s v="Cumple"/>
    <s v="Si"/>
    <s v="S/N"/>
    <s v="S/N"/>
    <s v="Cumple"/>
    <s v="Cumple"/>
    <s v="Cumple"/>
    <s v="Cumple"/>
    <s v="Cumple"/>
    <s v="1-Cliente con suministro electrico normalizado"/>
    <x v="10"/>
    <x v="0"/>
    <x v="2"/>
    <x v="1"/>
    <n v="0.5"/>
    <n v="0.5"/>
    <n v="0"/>
    <n v="0"/>
    <n v="0.5"/>
    <n v="0.5"/>
    <n v="0.25"/>
    <n v="0.25"/>
    <n v="0.5"/>
    <n v="0.5"/>
    <n v="0.5"/>
    <n v="0.7"/>
    <x v="1"/>
  </r>
  <r>
    <s v="2293574"/>
    <s v="207531032023155717"/>
    <s v="DF20227565959"/>
    <x v="280"/>
    <x v="275"/>
    <s v="AARON HUENCHUMIL"/>
    <s v="Aldunate #1445"/>
    <s v="Santiago"/>
    <x v="2"/>
    <s v="Cumple"/>
    <s v="Cumple"/>
    <s v="No Aplica"/>
    <s v="No Aplica"/>
    <s v="Cumple"/>
    <s v="Cumple"/>
    <s v="No"/>
    <s v="S/N"/>
    <s v="S/N"/>
    <s v="No Aplica"/>
    <s v="No Aplica"/>
    <s v="No Aplica"/>
    <s v="Cumple Parcialmente"/>
    <s v="Cumple Parcialmente"/>
    <s v="1-Cliente no se encuentra en locsl comercial  2-Numeracion correcta #1431"/>
    <x v="10"/>
    <x v="0"/>
    <x v="2"/>
    <x v="1"/>
    <n v="0.5"/>
    <n v="0.5"/>
    <n v="0.5"/>
    <n v="0.5"/>
    <n v="0.5"/>
    <n v="0.5"/>
    <n v="0.25"/>
    <n v="0.25"/>
    <n v="0.5"/>
    <n v="0.17499999999999999"/>
    <n v="0.17499999999999999"/>
    <n v="0.87"/>
    <x v="1"/>
  </r>
  <r>
    <s v="2293059"/>
    <s v="207531032023154341"/>
    <s v="DF20237638461"/>
    <x v="280"/>
    <x v="347"/>
    <s v="AARON HUENCHUMIL"/>
    <s v="Nataniel Cox #1719"/>
    <s v="Santiago"/>
    <x v="3"/>
    <s v="Cumple"/>
    <s v="Cumple"/>
    <s v="No Cumple"/>
    <s v="Cumple"/>
    <s v="Cumple"/>
    <s v="Cumple"/>
    <s v="No"/>
    <s v="S/N"/>
    <s v="S/N"/>
    <s v="No Aplica"/>
    <s v="No Aplica"/>
    <s v="No Aplica"/>
    <s v="Cumple"/>
    <s v="Cumple"/>
    <s v="1-Cliente no se encuentra en domicilio  2-Acometida totalmente nueva, bien templada  3-No declara codigo de material utilizado, pero si describe su uso"/>
    <x v="2"/>
    <x v="1"/>
    <x v="2"/>
    <x v="1"/>
    <n v="0.5"/>
    <n v="0.5"/>
    <n v="0"/>
    <n v="0.5"/>
    <n v="0.5"/>
    <n v="0.5"/>
    <n v="0.25"/>
    <n v="0.25"/>
    <n v="0.5"/>
    <n v="0.5"/>
    <n v="0.5"/>
    <n v="0.85000000000000009"/>
    <x v="1"/>
  </r>
  <r>
    <s v="2293051"/>
    <s v="207531032023152540"/>
    <s v="DF20227570178"/>
    <x v="280"/>
    <x v="280"/>
    <s v="AARON HUENCHUMIL"/>
    <s v="General Gana #1459"/>
    <s v="Santiago"/>
    <x v="1"/>
    <s v="Cumple"/>
    <s v="Cumple"/>
    <s v="No Aplica"/>
    <s v="No Aplica"/>
    <s v="Cumple"/>
    <s v="Cumple"/>
    <s v="No"/>
    <s v="S/N"/>
    <s v="S/N"/>
    <s v="No Aplica"/>
    <s v="No Aplica"/>
    <s v="No Aplica"/>
    <s v="Cumple"/>
    <s v="Cumple"/>
    <s v="1-Linea B.T calpe se encuentra reinstalada por hurto  2-Suministro electrico normalizado en sector"/>
    <x v="10"/>
    <x v="0"/>
    <x v="2"/>
    <x v="1"/>
    <n v="0.5"/>
    <n v="0.5"/>
    <n v="0.5"/>
    <n v="0.5"/>
    <n v="0.5"/>
    <n v="0.5"/>
    <n v="0.25"/>
    <n v="0.25"/>
    <n v="0.5"/>
    <n v="0.5"/>
    <n v="0.5"/>
    <n v="1"/>
    <x v="1"/>
  </r>
  <r>
    <s v="2293046"/>
    <s v="207531032023151426"/>
    <s v="DF20227562378"/>
    <x v="280"/>
    <x v="279"/>
    <s v="AARON HUENCHUMIL"/>
    <s v="General Mitre #1966"/>
    <s v="Santiago"/>
    <x v="4"/>
    <s v="Cumple"/>
    <s v="Cumple"/>
    <s v="No Aplica"/>
    <s v="No Aplica"/>
    <s v="Cumple"/>
    <s v="Cumple"/>
    <s v="No"/>
    <s v="S/N"/>
    <s v="S/N"/>
    <s v="No Aplica"/>
    <s v="No Aplica"/>
    <s v="No Aplica"/>
    <s v="Cumple"/>
    <s v="Cumple"/>
    <s v="1-Cliente no se encuentra en domicilio  2-Suministro electrico normal"/>
    <x v="10"/>
    <x v="0"/>
    <x v="2"/>
    <x v="1"/>
    <n v="0.5"/>
    <n v="0.5"/>
    <n v="0.5"/>
    <n v="0.5"/>
    <n v="0.5"/>
    <n v="0.5"/>
    <n v="0.25"/>
    <n v="0.25"/>
    <n v="0.5"/>
    <n v="0.5"/>
    <n v="0.5"/>
    <n v="1"/>
    <x v="1"/>
  </r>
  <r>
    <s v="2293005"/>
    <s v="207631032023132702"/>
    <s v="DF20237615737"/>
    <x v="280"/>
    <x v="335"/>
    <s v="Cristobal toro"/>
    <s v="Vicuña mackena 1142"/>
    <s v="La Cisterna"/>
    <x v="5"/>
    <s v="Cumple"/>
    <s v="Cumple"/>
    <s v="No Cumple"/>
    <s v="No Cumple"/>
    <s v="Cumple"/>
    <s v="Cumple"/>
    <s v="No"/>
    <s v="S/N"/>
    <s v="S/N"/>
    <s v="No Aplica"/>
    <s v="No Aplica"/>
    <s v="No Aplica"/>
    <s v="No Cumple"/>
    <s v="No Cumple"/>
    <s v="Vecinos hostiles , no se toman fotos para prevenir problemas . Cliente no quiere atender , indica estar ocupado ."/>
    <x v="1"/>
    <x v="1"/>
    <x v="2"/>
    <x v="1"/>
    <n v="0.5"/>
    <n v="0.5"/>
    <n v="0"/>
    <n v="0"/>
    <n v="0.5"/>
    <n v="0.5"/>
    <n v="0.25"/>
    <n v="0.25"/>
    <n v="0.5"/>
    <n v="0"/>
    <n v="0"/>
    <n v="0.5"/>
    <x v="0"/>
  </r>
  <r>
    <s v="2292771"/>
    <s v="207631032023122039"/>
    <s v="DF20237614882"/>
    <x v="280"/>
    <x v="338"/>
    <s v="Cristobal toro"/>
    <s v="Pero 8874"/>
    <s v="La Cisterna"/>
    <x v="6"/>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92756"/>
    <s v="207631032023114501"/>
    <s v="DF20237617054"/>
    <x v="280"/>
    <x v="332"/>
    <s v="Cristobal toro"/>
    <s v="Ossa 180 dpto 309"/>
    <s v="La Cisterna"/>
    <x v="6"/>
    <s v="Cumple"/>
    <s v="Cumple"/>
    <s v="No Aplica"/>
    <s v="No Aplica"/>
    <s v="Cumple"/>
    <s v="Cumple"/>
    <s v="No"/>
    <s v="S/N"/>
    <s v="S/N"/>
    <s v="No Aplica"/>
    <s v="No Aplica"/>
    <s v="No Aplica"/>
    <s v="Cumple"/>
    <s v="Cumple"/>
    <s v="Concerge no permite ingreso , ya q no se encontraria cliente en dpto . Para evitar problemas no se toman fotos de fachada de edificio , ya q hay muchos vecinos"/>
    <x v="1"/>
    <x v="1"/>
    <x v="2"/>
    <x v="1"/>
    <n v="0.5"/>
    <n v="0.5"/>
    <n v="0.5"/>
    <n v="0.5"/>
    <n v="0.5"/>
    <n v="0.5"/>
    <n v="0.25"/>
    <n v="0.25"/>
    <n v="0.5"/>
    <n v="0.5"/>
    <n v="0.5"/>
    <n v="1"/>
    <x v="0"/>
  </r>
  <r>
    <s v="2292652"/>
    <s v="207631032023111824"/>
    <s v="DF20237617485"/>
    <x v="280"/>
    <x v="339"/>
    <s v="Cristobal toro"/>
    <s v="Santa isabel 8647"/>
    <s v="La Cisterna"/>
    <x v="7"/>
    <s v="Cumple"/>
    <s v="Cumple"/>
    <s v="No Aplica"/>
    <s v="No Aplica"/>
    <s v="Cumple"/>
    <s v="Cumple"/>
    <s v="Si"/>
    <s v="Ana arriagada"/>
    <s v="998158599"/>
    <s v="Cumple"/>
    <s v="Cumple"/>
    <s v="Cumple"/>
    <s v="Cumple"/>
    <s v="Cumple"/>
    <s v="Se verifica , sin acceso a medidor . Sin mayor observacion"/>
    <x v="1"/>
    <x v="1"/>
    <x v="2"/>
    <x v="1"/>
    <n v="0.5"/>
    <n v="0.5"/>
    <n v="0.5"/>
    <n v="0.5"/>
    <n v="0.5"/>
    <n v="0.5"/>
    <n v="0.25"/>
    <n v="0.25"/>
    <n v="0.5"/>
    <n v="0.5"/>
    <n v="0.5"/>
    <n v="1"/>
    <x v="0"/>
  </r>
  <r>
    <s v="2292650"/>
    <s v="207631032023111604"/>
    <s v="DF20237616839"/>
    <x v="280"/>
    <x v="332"/>
    <s v="Cristobal toro"/>
    <s v="Santa isabel 8647"/>
    <s v="La Cisterna"/>
    <x v="8"/>
    <s v="Cumple"/>
    <s v="Cumple"/>
    <s v="No Aplica"/>
    <s v="No Aplica"/>
    <s v="Cumple"/>
    <s v="Cumple"/>
    <s v="Si"/>
    <s v="Ana arriagada"/>
    <s v="998158599"/>
    <s v="Cumple"/>
    <s v="Cumple"/>
    <s v="Cumple"/>
    <s v="Cumple"/>
    <s v="Cumple"/>
    <s v="Se verifica , sin observacion"/>
    <x v="1"/>
    <x v="1"/>
    <x v="2"/>
    <x v="1"/>
    <n v="0.5"/>
    <n v="0.5"/>
    <n v="0.5"/>
    <n v="0.5"/>
    <n v="0.5"/>
    <n v="0.5"/>
    <n v="0.25"/>
    <n v="0.25"/>
    <n v="0.5"/>
    <n v="0.5"/>
    <n v="0.5"/>
    <n v="1"/>
    <x v="0"/>
  </r>
  <r>
    <s v="2292638"/>
    <s v="207631032023105151"/>
    <s v="DF20237617566"/>
    <x v="280"/>
    <x v="339"/>
    <s v="Cristobal toro"/>
    <s v="Madame adriana bolland 99 dpto 502"/>
    <s v="La Cisterna"/>
    <x v="6"/>
    <s v="Cumple"/>
    <s v="Cumple"/>
    <s v="No Aplica"/>
    <s v="No Aplica"/>
    <s v="Cumple"/>
    <s v="Cumple"/>
    <s v="Si"/>
    <s v="Luis reyes"/>
    <s v="229864605"/>
    <s v="Cumple"/>
    <s v="Cumple"/>
    <s v="Cumple"/>
    <s v="Cumple"/>
    <s v="Cumple"/>
    <s v="Itm de departamento 502 se visualiza cortado . Concerge desconoce motivo de corte . Solo tiene automatico operado ."/>
    <x v="1"/>
    <x v="1"/>
    <x v="2"/>
    <x v="1"/>
    <n v="0.5"/>
    <n v="0.5"/>
    <n v="0.5"/>
    <n v="0.5"/>
    <n v="0.5"/>
    <n v="0.5"/>
    <n v="0.25"/>
    <n v="0.25"/>
    <n v="0.5"/>
    <n v="0.5"/>
    <n v="0.5"/>
    <n v="1"/>
    <x v="0"/>
  </r>
  <r>
    <s v="2292620"/>
    <s v="207631032023102735"/>
    <s v="DF20237614962"/>
    <x v="280"/>
    <x v="338"/>
    <s v="Cristobal toro"/>
    <s v="Manuel fishman 639"/>
    <s v="La Cisterna"/>
    <x v="6"/>
    <s v="Cumple"/>
    <s v="Cumple"/>
    <s v="No Aplica"/>
    <s v="No Aplica"/>
    <s v="Cumple"/>
    <s v="Cumple"/>
    <s v="No"/>
    <s v="S/N"/>
    <s v="S/N"/>
    <s v="No Aplica"/>
    <s v="No Aplica"/>
    <s v="No Aplica"/>
    <s v="Cumple"/>
    <s v="Cumple"/>
    <s v="Calle hombres trabajando , dificultad para pasar . Sin moradores"/>
    <x v="1"/>
    <x v="1"/>
    <x v="2"/>
    <x v="1"/>
    <n v="0.5"/>
    <n v="0.5"/>
    <n v="0.5"/>
    <n v="0.5"/>
    <n v="0.5"/>
    <n v="0.5"/>
    <n v="0.25"/>
    <n v="0.25"/>
    <n v="0.5"/>
    <n v="0.5"/>
    <n v="0.5"/>
    <n v="1"/>
    <x v="0"/>
  </r>
  <r>
    <s v="2292619"/>
    <s v="207631032023101549"/>
    <s v="DF20237614976"/>
    <x v="280"/>
    <x v="338"/>
    <s v="Cristobal toro"/>
    <s v="San luis 7269"/>
    <s v="La Cisterna"/>
    <x v="9"/>
    <s v="Cumple"/>
    <s v="Cumple"/>
    <s v="No Aplica"/>
    <s v="No Aplica"/>
    <s v="Cumple"/>
    <s v="Cumple"/>
    <s v="No"/>
    <s v="S/N"/>
    <s v="S/N"/>
    <s v="No Aplica"/>
    <s v="No Aplica"/>
    <s v="No Aplica"/>
    <s v="No Cumple"/>
    <s v="No Cumple"/>
    <s v="Falta maxima de fotos exigidas . Municipal corresponde al numero 7187. Sin moradores"/>
    <x v="1"/>
    <x v="1"/>
    <x v="2"/>
    <x v="1"/>
    <n v="0.5"/>
    <n v="0.5"/>
    <n v="0.5"/>
    <n v="0.5"/>
    <n v="0.5"/>
    <n v="0.5"/>
    <n v="0.25"/>
    <n v="0.25"/>
    <n v="0.5"/>
    <n v="0"/>
    <n v="0"/>
    <n v="0.8"/>
    <x v="0"/>
  </r>
  <r>
    <s v="2292616"/>
    <s v="207631032023100735"/>
    <s v="DF20237617447"/>
    <x v="280"/>
    <x v="339"/>
    <s v="Cristobal toro"/>
    <s v="Ignacio carrera pinto 6679"/>
    <s v="La Cisterna"/>
    <x v="10"/>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91473"/>
    <s v="207630032023151812"/>
    <s v="DF20237616059"/>
    <x v="281"/>
    <x v="335"/>
    <s v="Cristobal toro"/>
    <s v="Pasaje 5 2822"/>
    <s v="La Florida"/>
    <x v="6"/>
    <s v="Cumple"/>
    <s v="Cumple"/>
    <s v="Cumple"/>
    <s v="Cumple"/>
    <s v="Cumple"/>
    <s v="Cumple"/>
    <s v="No"/>
    <s v="S/N"/>
    <s v="S/N"/>
    <s v="No Aplica"/>
    <s v="No Aplica"/>
    <s v="No Aplica"/>
    <s v="Cumple"/>
    <s v="Cumple"/>
    <s v="Sector confluctivo . No se toman muchas fotos por precaucion"/>
    <x v="1"/>
    <x v="1"/>
    <x v="2"/>
    <x v="1"/>
    <n v="0.5"/>
    <n v="0.5"/>
    <n v="0.5"/>
    <n v="0.5"/>
    <n v="0.5"/>
    <n v="0.5"/>
    <n v="0.25"/>
    <n v="0.25"/>
    <n v="0.5"/>
    <n v="0.5"/>
    <n v="0.5"/>
    <n v="1"/>
    <x v="0"/>
  </r>
  <r>
    <s v="2291465"/>
    <s v="207530032023151014"/>
    <s v="DF20227565874"/>
    <x v="281"/>
    <x v="275"/>
    <s v="AARON HUENCHUMIL"/>
    <s v="Julio Prado #846"/>
    <s v="Providencia"/>
    <x v="2"/>
    <s v="Cumple"/>
    <s v="Cumple"/>
    <s v="No Aplica"/>
    <s v="No Aplica"/>
    <s v="Cumple"/>
    <s v="Cumple"/>
    <s v="Si"/>
    <s v="S/N"/>
    <s v="S/N"/>
    <s v="No Aplica"/>
    <s v="No Aplica"/>
    <s v="Cumple"/>
    <s v="Cumple"/>
    <s v="Cumple"/>
    <s v="1-Cliente presente desconoce de visita de tecnicos, pero confirma suministro electrico normal"/>
    <x v="10"/>
    <x v="0"/>
    <x v="2"/>
    <x v="1"/>
    <n v="0.5"/>
    <n v="0.5"/>
    <n v="0.5"/>
    <n v="0.5"/>
    <n v="0.5"/>
    <n v="0.5"/>
    <n v="0.25"/>
    <n v="0.25"/>
    <n v="0.5"/>
    <n v="0.5"/>
    <n v="0.5"/>
    <n v="1"/>
    <x v="1"/>
  </r>
  <r>
    <s v="2291461"/>
    <s v="207530032023150014"/>
    <s v="DF20227561664"/>
    <x v="281"/>
    <x v="277"/>
    <s v="AARON HUENCHUMIL"/>
    <s v="Julio Prado #899 dp 203"/>
    <s v="Providencia"/>
    <x v="8"/>
    <s v="Cumple"/>
    <s v="Cumple"/>
    <s v="No Aplica"/>
    <s v="No Aplica"/>
    <s v="No Aplica"/>
    <s v="No Aplica"/>
    <s v="No"/>
    <s v="S/N"/>
    <s v="S/N"/>
    <s v="No Aplica"/>
    <s v="No Aplica"/>
    <s v="No Aplica"/>
    <s v="Cumple"/>
    <s v="Cumple"/>
    <s v="1-A.P se encuentra normalizado"/>
    <x v="10"/>
    <x v="0"/>
    <x v="2"/>
    <x v="1"/>
    <n v="0.5"/>
    <n v="0.5"/>
    <n v="0.5"/>
    <n v="0.5"/>
    <n v="0.5"/>
    <n v="0.5"/>
    <n v="0.25"/>
    <n v="0.25"/>
    <n v="0.5"/>
    <n v="0.5"/>
    <n v="0.5"/>
    <n v="1"/>
    <x v="1"/>
  </r>
  <r>
    <s v="2291458"/>
    <s v="207530032023145115"/>
    <s v="DF20227561534"/>
    <x v="281"/>
    <x v="277"/>
    <s v="AARON HUENCHUMIL"/>
    <s v="Julio Prado #1144 dp 12"/>
    <s v="Providencia"/>
    <x v="8"/>
    <s v="Cumple"/>
    <s v="Cumple"/>
    <s v="No Aplica"/>
    <s v="No Aplica"/>
    <s v="Cumple"/>
    <s v="Cumple"/>
    <s v="No"/>
    <s v="S/N"/>
    <s v="S/N"/>
    <s v="No Aplica"/>
    <s v="No Aplica"/>
    <s v="No Aplica"/>
    <s v="Cumple"/>
    <s v="Cumple"/>
    <s v="1-Cliente no se encuentra en domicilio  2-Suministro electrico normal en sector"/>
    <x v="10"/>
    <x v="0"/>
    <x v="2"/>
    <x v="1"/>
    <n v="0.5"/>
    <n v="0.5"/>
    <n v="0.5"/>
    <n v="0.5"/>
    <n v="0.5"/>
    <n v="0.5"/>
    <n v="0.25"/>
    <n v="0.25"/>
    <n v="0.5"/>
    <n v="0.5"/>
    <n v="0.5"/>
    <n v="1"/>
    <x v="1"/>
  </r>
  <r>
    <s v="2291451"/>
    <s v="207530032023143922"/>
    <s v="DF20237639344"/>
    <x v="281"/>
    <x v="348"/>
    <s v="AARON HUENCHUMIL"/>
    <s v="Lautaro, ote Salvador"/>
    <s v="Providencia"/>
    <x v="3"/>
    <s v="Cumple"/>
    <s v="Cumple"/>
    <s v="No Aplica"/>
    <s v="No Aplica"/>
    <s v="Cumple"/>
    <s v="Cumple"/>
    <s v="No"/>
    <s v="S/N"/>
    <s v="S/N"/>
    <s v="No Aplica"/>
    <s v="No Aplica"/>
    <s v="No Aplica"/>
    <s v="Cumple"/>
    <s v="Cumple"/>
    <s v="1-Suministro electrico normal en sector"/>
    <x v="2"/>
    <x v="1"/>
    <x v="2"/>
    <x v="1"/>
    <n v="0.5"/>
    <n v="0.5"/>
    <n v="0.5"/>
    <n v="0.5"/>
    <n v="0.5"/>
    <n v="0.5"/>
    <n v="0.25"/>
    <n v="0.25"/>
    <n v="0.5"/>
    <n v="0.5"/>
    <n v="0.5"/>
    <n v="1"/>
    <x v="1"/>
  </r>
  <r>
    <s v="2291437"/>
    <s v="207530032023135634"/>
    <s v="DF20227561865"/>
    <x v="281"/>
    <x v="277"/>
    <s v="AARON HUENCHUMIL"/>
    <s v="Ernesto Muzard #2034 dp 5"/>
    <s v="Providencia"/>
    <x v="1"/>
    <s v="Cumple"/>
    <s v="Cumple"/>
    <s v="No Aplica"/>
    <s v="No Aplica"/>
    <s v="Cumple"/>
    <s v="Cumple"/>
    <s v="No"/>
    <s v="S/N"/>
    <s v="S/N"/>
    <s v="No Aplica"/>
    <s v="No Aplica"/>
    <s v="No Aplica"/>
    <s v="Cumple"/>
    <s v="Cumple"/>
    <s v="1-Cliente no se encuentra en domicilio"/>
    <x v="10"/>
    <x v="0"/>
    <x v="2"/>
    <x v="1"/>
    <n v="0.5"/>
    <n v="0.5"/>
    <n v="0.5"/>
    <n v="0.5"/>
    <n v="0.5"/>
    <n v="0.5"/>
    <n v="0.25"/>
    <n v="0.25"/>
    <n v="0.5"/>
    <n v="0.5"/>
    <n v="0.5"/>
    <n v="1"/>
    <x v="1"/>
  </r>
  <r>
    <s v="2291400"/>
    <s v="207530032023133651"/>
    <s v="DF20237639629"/>
    <x v="281"/>
    <x v="348"/>
    <s v="AARON HUENCHUMIL"/>
    <s v="Suecia #2510 dp 402"/>
    <s v="Providencia"/>
    <x v="11"/>
    <s v="Cumple"/>
    <s v="Cumple"/>
    <s v="No Aplica"/>
    <s v="No Aplica"/>
    <s v="No Aplica"/>
    <s v="No Aplica"/>
    <s v="No"/>
    <s v="S/N"/>
    <s v="S/N"/>
    <s v="No Aplica"/>
    <s v="No Aplica"/>
    <s v="No Aplica"/>
    <s v="Cumple Parcialmente"/>
    <s v="Cumple"/>
    <s v="1-Cliente no se encuentra en domicilio, conserje no permite acceso a shaft medidores"/>
    <x v="2"/>
    <x v="1"/>
    <x v="2"/>
    <x v="1"/>
    <n v="0.5"/>
    <n v="0.5"/>
    <n v="0.5"/>
    <n v="0.5"/>
    <n v="0.5"/>
    <n v="0.5"/>
    <n v="0.25"/>
    <n v="0.25"/>
    <n v="0.5"/>
    <n v="0.17499999999999999"/>
    <n v="0.5"/>
    <n v="0.93500000000000005"/>
    <x v="1"/>
  </r>
  <r>
    <s v="2291396"/>
    <s v="207630032023133308"/>
    <s v="DF20237617004"/>
    <x v="281"/>
    <x v="332"/>
    <s v="Cristobal toro"/>
    <s v="Missouri 3798"/>
    <s v="Macul"/>
    <x v="12"/>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91385"/>
    <s v="207530032023132159"/>
    <s v="DF20237639582"/>
    <x v="281"/>
    <x v="348"/>
    <s v="AARON HUENCHUMIL"/>
    <s v="Yapeyu #2410"/>
    <s v="Providencia"/>
    <x v="13"/>
    <s v="Cumple"/>
    <s v="Cumple"/>
    <s v="No Aplica"/>
    <s v="No Aplica"/>
    <s v="Cumple"/>
    <s v="Cumple"/>
    <s v="No"/>
    <s v="S/N"/>
    <s v="S/N"/>
    <s v="No Aplica"/>
    <s v="No Aplica"/>
    <s v="No Aplica"/>
    <s v="Cumple"/>
    <s v="Cumple"/>
    <s v="1-Cliente no se encuentra en domicilio  2-Suministro electrico normal en sector"/>
    <x v="2"/>
    <x v="1"/>
    <x v="2"/>
    <x v="1"/>
    <n v="0.5"/>
    <n v="0.5"/>
    <n v="0.5"/>
    <n v="0.5"/>
    <n v="0.5"/>
    <n v="0.5"/>
    <n v="0.25"/>
    <n v="0.25"/>
    <n v="0.5"/>
    <n v="0.5"/>
    <n v="0.5"/>
    <n v="1"/>
    <x v="1"/>
  </r>
  <r>
    <s v="2291381"/>
    <s v="207630032023131507"/>
    <s v="DF20237616924"/>
    <x v="281"/>
    <x v="332"/>
    <s v="Cristobal toro"/>
    <s v="Los medicos 4654"/>
    <s v="Macul"/>
    <x v="14"/>
    <s v="Cumple"/>
    <s v="Cumple"/>
    <s v="No Aplica"/>
    <s v="No Aplica"/>
    <s v="Cumple"/>
    <s v="Cumple"/>
    <s v="No"/>
    <s v="S/N"/>
    <s v="S/N"/>
    <s v="No Aplica"/>
    <s v="No Aplica"/>
    <s v="No Aplica"/>
    <s v="Cumple"/>
    <s v="Cumple"/>
    <s v="Sin acceso a pasaje , obtruccion de vehiculos ."/>
    <x v="1"/>
    <x v="1"/>
    <x v="2"/>
    <x v="1"/>
    <n v="0.5"/>
    <n v="0.5"/>
    <n v="0.5"/>
    <n v="0.5"/>
    <n v="0.5"/>
    <n v="0.5"/>
    <n v="0.25"/>
    <n v="0.25"/>
    <n v="0.5"/>
    <n v="0.5"/>
    <n v="0.5"/>
    <n v="1"/>
    <x v="0"/>
  </r>
  <r>
    <s v="2291372"/>
    <s v="207630032023125920"/>
    <s v="DF20237616408"/>
    <x v="281"/>
    <x v="335"/>
    <s v="Cristobal toro"/>
    <s v="Los ingenieros 4828"/>
    <s v="Macul"/>
    <x v="12"/>
    <s v="Cumple"/>
    <s v="Cumple"/>
    <s v="No Aplica"/>
    <s v="No Aplica"/>
    <s v="Cumple"/>
    <s v="Cumple"/>
    <s v="No"/>
    <s v="S/N"/>
    <s v="S/N"/>
    <s v="No Aplica"/>
    <s v="No Aplica"/>
    <s v="No Aplica"/>
    <s v="Cumple"/>
    <s v="Cumple"/>
    <s v="Sin acceso a pasaje , porton cerrado"/>
    <x v="1"/>
    <x v="1"/>
    <x v="2"/>
    <x v="1"/>
    <n v="0.5"/>
    <n v="0.5"/>
    <n v="0.5"/>
    <n v="0.5"/>
    <n v="0.5"/>
    <n v="0.5"/>
    <n v="0.25"/>
    <n v="0.25"/>
    <n v="0.5"/>
    <n v="0.5"/>
    <n v="0.5"/>
    <n v="1"/>
    <x v="0"/>
  </r>
  <r>
    <s v="2291278"/>
    <s v="207630032023105038"/>
    <s v="DF20237617579"/>
    <x v="281"/>
    <x v="339"/>
    <s v="Cristobal toro"/>
    <s v="Los cedros 4414"/>
    <s v="Macul"/>
    <x v="7"/>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91276"/>
    <s v="207630032023104824"/>
    <s v="DF20237615674"/>
    <x v="281"/>
    <x v="335"/>
    <s v="Cristobal toro"/>
    <s v="Los cedros 4414"/>
    <s v="Macul"/>
    <x v="7"/>
    <s v="Cumple"/>
    <s v="Cumple"/>
    <s v="No Aplica"/>
    <s v="No Aplica"/>
    <s v="Cumple"/>
    <s v="Cumple"/>
    <s v="No"/>
    <s v="S/N"/>
    <s v="S/N"/>
    <s v="No Aplica"/>
    <s v="No Aplica"/>
    <s v="No Aplica"/>
    <s v="Cumple"/>
    <s v="Cumple"/>
    <s v="Sin moradores , todo ok."/>
    <x v="1"/>
    <x v="1"/>
    <x v="2"/>
    <x v="1"/>
    <n v="0.5"/>
    <n v="0.5"/>
    <n v="0.5"/>
    <n v="0.5"/>
    <n v="0.5"/>
    <n v="0.5"/>
    <n v="0.25"/>
    <n v="0.25"/>
    <n v="0.5"/>
    <n v="0.5"/>
    <n v="0.5"/>
    <n v="1"/>
    <x v="0"/>
  </r>
  <r>
    <s v="2290158"/>
    <s v="207629032023155017"/>
    <s v="DF20237617431"/>
    <x v="282"/>
    <x v="339"/>
    <s v="Cristobal toro"/>
    <s v="Ramon barros luco 10450"/>
    <s v="San Ramón"/>
    <x v="15"/>
    <s v="Cumple"/>
    <s v="Cumple"/>
    <s v="No Aplica"/>
    <s v="No Aplica"/>
    <s v="Cumple"/>
    <s v="Cumple"/>
    <s v="No"/>
    <s v="S/N"/>
    <s v="S/N"/>
    <s v="No Aplica"/>
    <s v="No Aplica"/>
    <s v="No Aplica"/>
    <s v="No Cumple"/>
    <s v="No Cumple"/>
    <s v="Sector conflictivo . No se toman fotos por precaucion"/>
    <x v="1"/>
    <x v="1"/>
    <x v="2"/>
    <x v="1"/>
    <n v="0.5"/>
    <n v="0.5"/>
    <n v="0.5"/>
    <n v="0.5"/>
    <n v="0.5"/>
    <n v="0.5"/>
    <n v="0.25"/>
    <n v="0.25"/>
    <n v="0.5"/>
    <n v="0"/>
    <n v="0"/>
    <n v="0.8"/>
    <x v="0"/>
  </r>
  <r>
    <s v="2290120"/>
    <s v="207529032023151701"/>
    <s v="DF20237641726"/>
    <x v="282"/>
    <x v="349"/>
    <s v="AARON HUENCHUMIL"/>
    <s v="Vitacura #3506"/>
    <s v="Vitacura"/>
    <x v="16"/>
    <s v="Cumple"/>
    <s v="Cumple"/>
    <s v="No Cumple"/>
    <s v="No Cumple"/>
    <s v="Cumple"/>
    <s v="Cumple"/>
    <s v="Si"/>
    <s v="S/N"/>
    <s v="S/N"/>
    <s v="Cumple"/>
    <s v="Cumple"/>
    <s v="Cumple"/>
    <s v="Cumple"/>
    <s v="Cumple"/>
    <s v="1-Suministro electrico normalizado  2-No declara codigo de material utilizado, pero si describe su uso"/>
    <x v="2"/>
    <x v="1"/>
    <x v="2"/>
    <x v="1"/>
    <n v="0.5"/>
    <n v="0.5"/>
    <n v="0"/>
    <n v="0"/>
    <n v="0.5"/>
    <n v="0.5"/>
    <n v="0.25"/>
    <n v="0.25"/>
    <n v="0.5"/>
    <n v="0.5"/>
    <n v="0.5"/>
    <n v="0.7"/>
    <x v="1"/>
  </r>
  <r>
    <s v="2290088"/>
    <s v="207529032023143004"/>
    <s v="DF20237642776"/>
    <x v="282"/>
    <x v="350"/>
    <s v="AARON HUENCHUMIL"/>
    <s v="Vitacura #7604"/>
    <s v="Vitacura"/>
    <x v="17"/>
    <s v="Cumple"/>
    <s v="Cumple"/>
    <s v="No Cumple"/>
    <s v="No Cumple"/>
    <s v="Cumple"/>
    <s v="Cumple"/>
    <s v="No"/>
    <s v="S/N"/>
    <s v="S/N"/>
    <s v="No Aplica"/>
    <s v="No Aplica"/>
    <s v="No Aplica"/>
    <s v="Cumple"/>
    <s v="Cumple"/>
    <s v="1-TD 9564 se encuentra normalizado  2-No declara codigo de material utilizado, pero si describe su uso"/>
    <x v="2"/>
    <x v="1"/>
    <x v="2"/>
    <x v="1"/>
    <n v="0.5"/>
    <n v="0.5"/>
    <n v="0"/>
    <n v="0"/>
    <n v="0.5"/>
    <n v="0.5"/>
    <n v="0.25"/>
    <n v="0.25"/>
    <n v="0.5"/>
    <n v="0.5"/>
    <n v="0.5"/>
    <n v="0.7"/>
    <x v="1"/>
  </r>
  <r>
    <s v="2290061"/>
    <s v="207529032023135741"/>
    <s v="DF20237640942"/>
    <x v="282"/>
    <x v="351"/>
    <s v="AARON HUENCHUMIL"/>
    <s v="Pie Andino #1699"/>
    <s v="Lo Barnechea"/>
    <x v="13"/>
    <s v="Cumple"/>
    <s v="Cumple"/>
    <s v="No Aplica"/>
    <s v="No Aplica"/>
    <s v="Cumple"/>
    <s v="Cumple"/>
    <s v="No"/>
    <s v="S/N"/>
    <s v="S/N"/>
    <s v="No Aplica"/>
    <s v="No Aplica"/>
    <s v="No Aplica"/>
    <s v="Cumple"/>
    <s v="Cumple"/>
    <s v="1-Suministro electrico normalizado"/>
    <x v="2"/>
    <x v="1"/>
    <x v="2"/>
    <x v="1"/>
    <n v="0.5"/>
    <n v="0.5"/>
    <n v="0.5"/>
    <n v="0.5"/>
    <n v="0.5"/>
    <n v="0.5"/>
    <n v="0.25"/>
    <n v="0.25"/>
    <n v="0.5"/>
    <n v="0.5"/>
    <n v="0.5"/>
    <n v="1"/>
    <x v="1"/>
  </r>
  <r>
    <s v="2290054"/>
    <s v="207529032023134613"/>
    <s v="DF20227576941"/>
    <x v="282"/>
    <x v="291"/>
    <s v="AARON HUENCHUMIL"/>
    <s v="Camino El Huincanal #2543"/>
    <s v="Lo Barnechea"/>
    <x v="15"/>
    <s v="Cumple"/>
    <s v="Cumple"/>
    <s v="No Aplica"/>
    <s v="No Aplica"/>
    <s v="Cumple"/>
    <s v="Cumple"/>
    <s v="No"/>
    <s v="S/N"/>
    <s v="S/N"/>
    <s v="No Aplica"/>
    <s v="No Aplica"/>
    <s v="No Aplica"/>
    <s v="Cumple"/>
    <s v="Cumple"/>
    <s v="1-PPF 57374 se encuentra normalizado"/>
    <x v="10"/>
    <x v="0"/>
    <x v="2"/>
    <x v="1"/>
    <n v="0.5"/>
    <n v="0.5"/>
    <n v="0.5"/>
    <n v="0.5"/>
    <n v="0.5"/>
    <n v="0.5"/>
    <n v="0.25"/>
    <n v="0.25"/>
    <n v="0.5"/>
    <n v="0.5"/>
    <n v="0.5"/>
    <n v="1"/>
    <x v="1"/>
  </r>
  <r>
    <s v="2290044"/>
    <s v="207529032023132855"/>
    <s v="DF20237638868"/>
    <x v="282"/>
    <x v="352"/>
    <s v="AARON HUENCHUMIL"/>
    <s v="Ruben Barrales #1584"/>
    <s v="Lo Barnechea"/>
    <x v="11"/>
    <s v="Cumple"/>
    <s v="Cumple"/>
    <s v="No Aplica"/>
    <s v="No Aplica"/>
    <s v="Cumple"/>
    <s v="Cumple"/>
    <s v="No"/>
    <s v="S/N"/>
    <s v="S/N"/>
    <s v="No Aplica"/>
    <s v="No Aplica"/>
    <s v="No Aplica"/>
    <s v="Cumple"/>
    <s v="Cumple"/>
    <s v="1-Cliente no se encuentra en domicilio  2-TD 56722 requiere de poda para evitar cualquier tipo de riesgo electrico"/>
    <x v="2"/>
    <x v="1"/>
    <x v="2"/>
    <x v="1"/>
    <n v="0.5"/>
    <n v="0.5"/>
    <n v="0.5"/>
    <n v="0.5"/>
    <n v="0.5"/>
    <n v="0.5"/>
    <n v="0.25"/>
    <n v="0.25"/>
    <n v="0.5"/>
    <n v="0.5"/>
    <n v="0.5"/>
    <n v="1"/>
    <x v="1"/>
  </r>
  <r>
    <s v="2290033"/>
    <s v="207529032023131129"/>
    <s v="DF20237643207"/>
    <x v="282"/>
    <x v="353"/>
    <s v="AARON HUENCHUMIL"/>
    <s v="San Jose de la Sierra #90 dp 1007"/>
    <s v="Lo Barnechea"/>
    <x v="18"/>
    <s v="Cumple"/>
    <s v="Cumple"/>
    <s v="No Aplica"/>
    <s v="No Aplica"/>
    <s v="No Aplica"/>
    <s v="No Aplica"/>
    <s v="No"/>
    <s v="S/N"/>
    <s v="S/N"/>
    <s v="No Aplica"/>
    <s v="No Aplica"/>
    <s v="No Aplica"/>
    <s v="Cumple Parcialmente"/>
    <s v="Cumple"/>
    <s v="1-Suministro electrico normal en sector"/>
    <x v="2"/>
    <x v="1"/>
    <x v="2"/>
    <x v="1"/>
    <n v="0.5"/>
    <n v="0.5"/>
    <n v="0.5"/>
    <n v="0.5"/>
    <n v="0.5"/>
    <n v="0.5"/>
    <n v="0.25"/>
    <n v="0.25"/>
    <n v="0.5"/>
    <n v="0.17499999999999999"/>
    <n v="0.5"/>
    <n v="0.93500000000000005"/>
    <x v="1"/>
  </r>
  <r>
    <s v="2289762"/>
    <s v="207629032023115331"/>
    <s v="DF20237615214"/>
    <x v="282"/>
    <x v="335"/>
    <s v="Cristobal toro"/>
    <s v="Rio parana 2039"/>
    <s v="San Ramón"/>
    <x v="4"/>
    <s v="Cumple"/>
    <s v="Cumple"/>
    <s v="No Aplica"/>
    <s v="No Aplica"/>
    <s v="Cumple"/>
    <s v="Cumple"/>
    <s v="No"/>
    <s v="S/N"/>
    <s v="S/N"/>
    <s v="No Aplica"/>
    <s v="No Aplica"/>
    <s v="No Aplica"/>
    <s v="No Cumple"/>
    <s v="No Cumple"/>
    <s v="Falta maxima de fotos exigidas . Sector confluctivo . No se toman muchas fotos por precaucion"/>
    <x v="1"/>
    <x v="1"/>
    <x v="2"/>
    <x v="1"/>
    <n v="0.5"/>
    <n v="0.5"/>
    <n v="0.5"/>
    <n v="0.5"/>
    <n v="0.5"/>
    <n v="0.5"/>
    <n v="0.25"/>
    <n v="0.25"/>
    <n v="0.5"/>
    <n v="0"/>
    <n v="0"/>
    <n v="0.8"/>
    <x v="0"/>
  </r>
  <r>
    <s v="2289749"/>
    <s v="207629032023113909"/>
    <s v="DF20237616039"/>
    <x v="282"/>
    <x v="335"/>
    <s v="Cristobal toro"/>
    <s v="Profesor david catrilao 8532"/>
    <s v="San Joaquín"/>
    <x v="19"/>
    <s v="Cumple"/>
    <s v="Cumple"/>
    <s v="Cumple"/>
    <s v="Cumple"/>
    <s v="Cumple"/>
    <s v="Cumple"/>
    <s v="No"/>
    <s v="S/N"/>
    <s v="S/N"/>
    <s v="No Aplica"/>
    <s v="No Aplica"/>
    <s v="No Aplica"/>
    <s v="Cumple"/>
    <s v="Cumple"/>
    <s v="Sin moradores , sin mayor observacion"/>
    <x v="1"/>
    <x v="1"/>
    <x v="2"/>
    <x v="1"/>
    <n v="0.5"/>
    <n v="0.5"/>
    <n v="0.5"/>
    <n v="0.5"/>
    <n v="0.5"/>
    <n v="0.5"/>
    <n v="0.25"/>
    <n v="0.25"/>
    <n v="0.5"/>
    <n v="0.5"/>
    <n v="0.5"/>
    <n v="1"/>
    <x v="0"/>
  </r>
  <r>
    <s v="2289723"/>
    <s v="207629032023110658"/>
    <s v="DF20237616941"/>
    <x v="282"/>
    <x v="332"/>
    <s v="Cristobal toro"/>
    <s v="Pucon 6035"/>
    <s v="San Joaquín"/>
    <x v="12"/>
    <s v="Cumple"/>
    <s v="Cumple"/>
    <s v="No Aplica"/>
    <s v="No Aplica"/>
    <s v="Cumple"/>
    <s v="Cumple"/>
    <s v="No"/>
    <s v="S/N"/>
    <s v="S/N"/>
    <s v="No Aplica"/>
    <s v="No Aplica"/>
    <s v="No Aplica"/>
    <s v="Cumple"/>
    <s v="Cumple"/>
    <s v="Sector hostil . Problema externo TD"/>
    <x v="1"/>
    <x v="1"/>
    <x v="2"/>
    <x v="1"/>
    <n v="0.5"/>
    <n v="0.5"/>
    <n v="0.5"/>
    <n v="0.5"/>
    <n v="0.5"/>
    <n v="0.5"/>
    <n v="0.25"/>
    <n v="0.25"/>
    <n v="0.5"/>
    <n v="0.5"/>
    <n v="0.5"/>
    <n v="1"/>
    <x v="0"/>
  </r>
  <r>
    <s v="2289696"/>
    <s v="207629032023104259"/>
    <s v="DF20237614785"/>
    <x v="282"/>
    <x v="338"/>
    <s v="Cristobal toro"/>
    <s v="Tomas de campanella 4710 A"/>
    <s v="San Joaquín"/>
    <x v="20"/>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89680"/>
    <s v="207629032023103034"/>
    <s v="DF20237615954"/>
    <x v="282"/>
    <x v="335"/>
    <s v="Cristobal toro"/>
    <s v="Tomas edison 172"/>
    <s v="San Joaquín"/>
    <x v="20"/>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89670"/>
    <s v="207629032023102212"/>
    <s v="DF20237616066"/>
    <x v="282"/>
    <x v="335"/>
    <s v="Cristobal toro"/>
    <s v="Palena 3670 dpto 11"/>
    <s v="San Joaquín"/>
    <x v="20"/>
    <s v="Cumple"/>
    <s v="Cumple"/>
    <s v="No Aplica"/>
    <s v="No Aplica"/>
    <s v="Cumple"/>
    <s v="Cumple"/>
    <s v="No"/>
    <s v="S/N"/>
    <s v="S/N"/>
    <s v="No Aplica"/>
    <s v="No Aplica"/>
    <s v="No Aplica"/>
    <s v="No Cumple"/>
    <s v="No Cumple"/>
    <s v="Sin acceso a medidores . Sector conflictivo ."/>
    <x v="1"/>
    <x v="1"/>
    <x v="2"/>
    <x v="1"/>
    <n v="0.5"/>
    <n v="0.5"/>
    <n v="0.5"/>
    <n v="0.5"/>
    <n v="0.5"/>
    <n v="0.5"/>
    <n v="0.25"/>
    <n v="0.25"/>
    <n v="0.5"/>
    <n v="0"/>
    <n v="0"/>
    <n v="0.8"/>
    <x v="0"/>
  </r>
  <r>
    <s v="2289657"/>
    <s v="207629032023101128"/>
    <s v="DF20237617534"/>
    <x v="282"/>
    <x v="339"/>
    <s v="Cristobal toro"/>
    <s v="Mejillones 3329"/>
    <s v="San Joaquín"/>
    <x v="7"/>
    <s v="Cumple"/>
    <s v="Cumple"/>
    <s v="No Aplica"/>
    <s v="No Aplica"/>
    <s v="Cumple"/>
    <s v="Cumple"/>
    <s v="No"/>
    <s v="S/N"/>
    <s v="S/N"/>
    <s v="No Aplica"/>
    <s v="No Aplica"/>
    <s v="No Aplica"/>
    <s v="Cumple"/>
    <s v="Cumple"/>
    <s v="Sin moradores , sector hostil"/>
    <x v="1"/>
    <x v="1"/>
    <x v="2"/>
    <x v="1"/>
    <n v="0.5"/>
    <n v="0.5"/>
    <n v="0.5"/>
    <n v="0.5"/>
    <n v="0.5"/>
    <n v="0.5"/>
    <n v="0.25"/>
    <n v="0.25"/>
    <n v="0.5"/>
    <n v="0.5"/>
    <n v="0.5"/>
    <n v="1"/>
    <x v="0"/>
  </r>
  <r>
    <s v="2287637"/>
    <s v="207528032023143850"/>
    <s v="DF20237617340"/>
    <x v="283"/>
    <x v="332"/>
    <s v="AARON HUENCHUMIL"/>
    <s v="Camino Agricola #2465 lc 23"/>
    <s v="Macul"/>
    <x v="4"/>
    <s v="Cumple"/>
    <s v="Cumple"/>
    <s v="No Aplica"/>
    <s v="No Aplica"/>
    <s v="Cumple"/>
    <s v="Cumple"/>
    <s v="No"/>
    <s v="S/N"/>
    <s v="S/N"/>
    <s v="No Aplica"/>
    <s v="No Aplica"/>
    <s v="Cumple"/>
    <s v="Cumple Mayormente"/>
    <s v="Cumple"/>
    <s v="1-Local se encuentra cerrado"/>
    <x v="1"/>
    <x v="1"/>
    <x v="2"/>
    <x v="1"/>
    <n v="0.5"/>
    <n v="0.5"/>
    <n v="0.5"/>
    <n v="0.5"/>
    <n v="0.5"/>
    <n v="0.5"/>
    <n v="0.25"/>
    <n v="0.25"/>
    <n v="0.5"/>
    <n v="0.32500000000000001"/>
    <n v="0.5"/>
    <n v="0.96500000000000008"/>
    <x v="0"/>
  </r>
  <r>
    <s v="2287630"/>
    <s v="207528032023142751"/>
    <s v="DF20237614748"/>
    <x v="283"/>
    <x v="338"/>
    <s v="AARON HUENCHUMIL"/>
    <s v="Camino Agricola #2655"/>
    <s v="Macul"/>
    <x v="21"/>
    <s v="Cumple"/>
    <s v="Cumple"/>
    <s v="No Aplica"/>
    <s v="No Aplica"/>
    <s v="Cumple"/>
    <s v="Cumple"/>
    <s v="Si"/>
    <s v="S/N"/>
    <s v="S/N"/>
    <s v="Cumple"/>
    <s v="Cumple"/>
    <s v="Cumple"/>
    <s v="Cumple"/>
    <s v="Cumple"/>
    <s v="1-Cliente se encuentra ocupado, pero confirma estar con suministro electrico normalizado  2-Caja B.T sin tapa"/>
    <x v="1"/>
    <x v="1"/>
    <x v="2"/>
    <x v="1"/>
    <n v="0.5"/>
    <n v="0.5"/>
    <n v="0.5"/>
    <n v="0.5"/>
    <n v="0.5"/>
    <n v="0.5"/>
    <n v="0.25"/>
    <n v="0.25"/>
    <n v="0.5"/>
    <n v="0.5"/>
    <n v="0.5"/>
    <n v="1"/>
    <x v="0"/>
  </r>
  <r>
    <s v="2287619"/>
    <s v="207528032023141637"/>
    <s v="DF20237616605"/>
    <x v="283"/>
    <x v="332"/>
    <s v="AARON HUENCHUMIL"/>
    <s v="Domingo Arteaga #540"/>
    <s v="Macul"/>
    <x v="7"/>
    <s v="Cumple"/>
    <s v="Cumple"/>
    <s v="Cumple"/>
    <s v="Cumple"/>
    <s v="Cumple"/>
    <s v="Cumple"/>
    <s v="No"/>
    <s v="S/N"/>
    <s v="S/N"/>
    <s v="No Aplica"/>
    <s v="No Aplica"/>
    <s v="No Aplica"/>
    <s v="No Cumple"/>
    <s v="No Cumple"/>
    <s v="1-PPF 57979 se encuentra normalizado"/>
    <x v="1"/>
    <x v="1"/>
    <x v="2"/>
    <x v="1"/>
    <n v="0.5"/>
    <n v="0.5"/>
    <n v="0.5"/>
    <n v="0.5"/>
    <n v="0.5"/>
    <n v="0.5"/>
    <n v="0.25"/>
    <n v="0.25"/>
    <n v="0.5"/>
    <n v="0"/>
    <n v="0"/>
    <n v="0.8"/>
    <x v="0"/>
  </r>
  <r>
    <s v="2287618"/>
    <s v="207528032023141447"/>
    <s v="DF20237616261"/>
    <x v="283"/>
    <x v="332"/>
    <s v="AARON HUENCHUMIL"/>
    <s v="Domingo Arteaga #540"/>
    <s v="Macul"/>
    <x v="1"/>
    <s v="Cumple"/>
    <s v="Cumple"/>
    <s v="No Aplica"/>
    <s v="No Aplica"/>
    <s v="Cumple"/>
    <s v="Cumple"/>
    <s v="No"/>
    <s v="S/N"/>
    <s v="S/N"/>
    <s v="No Aplica"/>
    <s v="No Aplica"/>
    <s v="No Aplica"/>
    <s v="Cumple"/>
    <s v="Cumple"/>
    <s v="1-Suministro electrico normalizado"/>
    <x v="1"/>
    <x v="1"/>
    <x v="2"/>
    <x v="1"/>
    <n v="0.5"/>
    <n v="0.5"/>
    <n v="0.5"/>
    <n v="0.5"/>
    <n v="0.5"/>
    <n v="0.5"/>
    <n v="0.25"/>
    <n v="0.25"/>
    <n v="0.5"/>
    <n v="0.5"/>
    <n v="0.5"/>
    <n v="1"/>
    <x v="0"/>
  </r>
  <r>
    <s v="2287613"/>
    <s v="207528032023140156"/>
    <s v="DF20237614478"/>
    <x v="283"/>
    <x v="338"/>
    <s v="AARON HUENCHUMIL"/>
    <s v="Av. Marathon #2499"/>
    <s v="Macul"/>
    <x v="22"/>
    <s v="Cumple"/>
    <s v="Cumple"/>
    <s v="No Aplica"/>
    <s v="No Aplica"/>
    <s v="Cumple"/>
    <s v="Cumple"/>
    <s v="No"/>
    <s v="S/N"/>
    <s v="S/N"/>
    <s v="No Aplica"/>
    <s v="No Aplica"/>
    <s v="No Aplica"/>
    <s v="Cumple"/>
    <s v="Cumple"/>
    <s v="1-Suministro electrico normal en sector"/>
    <x v="1"/>
    <x v="1"/>
    <x v="2"/>
    <x v="1"/>
    <n v="0.5"/>
    <n v="0.5"/>
    <n v="0.5"/>
    <n v="0.5"/>
    <n v="0.5"/>
    <n v="0.5"/>
    <n v="0.25"/>
    <n v="0.25"/>
    <n v="0.5"/>
    <n v="0.5"/>
    <n v="0.5"/>
    <n v="1"/>
    <x v="0"/>
  </r>
  <r>
    <s v="2287602"/>
    <s v="207528032023134748"/>
    <s v="DF20237616320"/>
    <x v="283"/>
    <x v="335"/>
    <s v="AARON HUENCHUMIL"/>
    <s v="Exequiel Fernandez #2964"/>
    <s v="Macul"/>
    <x v="20"/>
    <s v="Cumple"/>
    <s v="Cumple"/>
    <s v="No Cumple"/>
    <s v="No Cumple"/>
    <s v="Cumple"/>
    <s v="Cumple"/>
    <s v="No"/>
    <s v="S/N"/>
    <s v="S/N"/>
    <s v="No Aplica"/>
    <s v="No Aplica"/>
    <s v="No Aplica"/>
    <s v="Cumple"/>
    <s v="Cumple"/>
    <s v="1-Cliente no se encuentra en domicilio  2-No declara codigo de material utilizado, pero si describe su uso"/>
    <x v="1"/>
    <x v="1"/>
    <x v="2"/>
    <x v="1"/>
    <n v="0.5"/>
    <n v="0.5"/>
    <n v="0"/>
    <n v="0"/>
    <n v="0.5"/>
    <n v="0.5"/>
    <n v="0.25"/>
    <n v="0.25"/>
    <n v="0.5"/>
    <n v="0.5"/>
    <n v="0.5"/>
    <n v="0.7"/>
    <x v="0"/>
  </r>
  <r>
    <s v="2287599"/>
    <s v="207628032023134319"/>
    <s v="DF20237616581"/>
    <x v="283"/>
    <x v="332"/>
    <s v="Cristobal toro"/>
    <s v="Subteniente perez del canto 7071"/>
    <s v="La Florida"/>
    <x v="10"/>
    <s v="Cumple"/>
    <s v="Cumple"/>
    <s v="No Aplica"/>
    <s v="No Aplica"/>
    <s v="Cumple"/>
    <s v="Cumple"/>
    <s v="No"/>
    <s v="S/N"/>
    <s v="S/N"/>
    <s v="No Aplica"/>
    <s v="No Aplica"/>
    <s v="No Aplica"/>
    <s v="Cumple"/>
    <s v="Cumple"/>
    <s v="Vecinos molestos por toma de fotos  No se toman muchas para evitar problemas ."/>
    <x v="1"/>
    <x v="1"/>
    <x v="2"/>
    <x v="1"/>
    <n v="0.5"/>
    <n v="0.5"/>
    <n v="0.5"/>
    <n v="0.5"/>
    <n v="0.5"/>
    <n v="0.5"/>
    <n v="0.25"/>
    <n v="0.25"/>
    <n v="0.5"/>
    <n v="0.5"/>
    <n v="0.5"/>
    <n v="1"/>
    <x v="0"/>
  </r>
  <r>
    <s v="2287593"/>
    <s v="207528032023133011"/>
    <s v="DF20237614756"/>
    <x v="283"/>
    <x v="338"/>
    <s v="AARON HUENCHUMIL"/>
    <s v="Doctor Amador Neghme R. #4033"/>
    <s v="Macul"/>
    <x v="5"/>
    <s v="Cumple"/>
    <s v="Cumple"/>
    <s v="No Aplica"/>
    <s v="No Aplica"/>
    <s v="Cumple"/>
    <s v="Cumple"/>
    <s v="No"/>
    <s v="S/N"/>
    <s v="S/N"/>
    <s v="No Aplica"/>
    <s v="No Aplica"/>
    <s v="No Aplica"/>
    <s v="Cumple"/>
    <s v="Cumple"/>
    <s v="1-Sector conflictivo"/>
    <x v="1"/>
    <x v="1"/>
    <x v="2"/>
    <x v="1"/>
    <n v="0.5"/>
    <n v="0.5"/>
    <n v="0.5"/>
    <n v="0.5"/>
    <n v="0.5"/>
    <n v="0.5"/>
    <n v="0.25"/>
    <n v="0.25"/>
    <n v="0.5"/>
    <n v="0.5"/>
    <n v="0.5"/>
    <n v="1"/>
    <x v="0"/>
  </r>
  <r>
    <s v="2287567"/>
    <s v="207628032023124531"/>
    <s v="DF20237616987"/>
    <x v="283"/>
    <x v="332"/>
    <s v="Cristobal toro"/>
    <s v="Tegualda 736 BL 3 dpto 43"/>
    <s v="La Florida"/>
    <x v="20"/>
    <s v="Cumple"/>
    <s v="Cumple"/>
    <s v="No Aplica"/>
    <s v="No Aplica"/>
    <s v="Cumple"/>
    <s v="Cumple"/>
    <s v="No"/>
    <s v="S/N"/>
    <s v="S/N"/>
    <s v="No Aplica"/>
    <s v="No Aplica"/>
    <s v="No Aplica"/>
    <s v="No Cumple"/>
    <s v="No Cumple"/>
    <s v="Sin acceso a medidores  Falta maxima de fotos exigidas"/>
    <x v="1"/>
    <x v="1"/>
    <x v="2"/>
    <x v="1"/>
    <n v="0.5"/>
    <n v="0.5"/>
    <n v="0.5"/>
    <n v="0.5"/>
    <n v="0.5"/>
    <n v="0.5"/>
    <n v="0.25"/>
    <n v="0.25"/>
    <n v="0.5"/>
    <n v="0"/>
    <n v="0"/>
    <n v="0.8"/>
    <x v="0"/>
  </r>
  <r>
    <s v="2287561"/>
    <s v="207628032023123934"/>
    <s v="DF20237615195"/>
    <x v="283"/>
    <x v="338"/>
    <s v="Cristobal toro"/>
    <s v="Pasaje 1 10465"/>
    <s v="La Florida"/>
    <x v="9"/>
    <s v="Cumple"/>
    <s v="Cumple"/>
    <s v="No Aplica"/>
    <s v="No Aplica"/>
    <s v="Cumple"/>
    <s v="Cumple"/>
    <s v="No"/>
    <s v="S/N"/>
    <s v="S/N"/>
    <s v="No Aplica"/>
    <s v="No Aplica"/>
    <s v="No Aplica"/>
    <s v="Cumple"/>
    <s v="Cumple"/>
    <s v="Sector conflictivo . No se toman mas fotos por precaucion"/>
    <x v="1"/>
    <x v="1"/>
    <x v="2"/>
    <x v="1"/>
    <n v="0.5"/>
    <n v="0.5"/>
    <n v="0.5"/>
    <n v="0.5"/>
    <n v="0.5"/>
    <n v="0.5"/>
    <n v="0.25"/>
    <n v="0.25"/>
    <n v="0.5"/>
    <n v="0.5"/>
    <n v="0.5"/>
    <n v="1"/>
    <x v="0"/>
  </r>
  <r>
    <s v="2287540"/>
    <s v="207628032023121243"/>
    <s v="DF20237616593"/>
    <x v="283"/>
    <x v="332"/>
    <s v="Cristobal toro"/>
    <s v="Sofia eastman 10681"/>
    <s v="La Granja"/>
    <x v="5"/>
    <s v="Cumple"/>
    <s v="Cumple"/>
    <s v="No Aplica"/>
    <s v="No Aplica"/>
    <s v="Cumple"/>
    <s v="Cumple"/>
    <s v="No"/>
    <s v="S/N"/>
    <s v="S/N"/>
    <s v="No Aplica"/>
    <s v="No Aplica"/>
    <s v="No Aplica"/>
    <s v="Cumple"/>
    <s v="Cumple"/>
    <s v="Problema externo TD"/>
    <x v="1"/>
    <x v="1"/>
    <x v="2"/>
    <x v="1"/>
    <n v="0.5"/>
    <n v="0.5"/>
    <n v="0.5"/>
    <n v="0.5"/>
    <n v="0.5"/>
    <n v="0.5"/>
    <n v="0.25"/>
    <n v="0.25"/>
    <n v="0.5"/>
    <n v="0.5"/>
    <n v="0.5"/>
    <n v="1"/>
    <x v="0"/>
  </r>
  <r>
    <s v="2287532"/>
    <s v="207628032023120339"/>
    <s v="DF20237615849"/>
    <x v="283"/>
    <x v="335"/>
    <s v="Cristobal toro"/>
    <s v="Rio cautin 10399"/>
    <s v="La Granja"/>
    <x v="22"/>
    <s v="Cumple"/>
    <s v="Cumple"/>
    <s v="No Aplica"/>
    <s v="No Aplica"/>
    <s v="Cumple"/>
    <s v="Cumple"/>
    <s v="No"/>
    <s v="S/N"/>
    <s v="S/N"/>
    <s v="No Aplica"/>
    <s v="No Aplica"/>
    <s v="No Aplica"/>
    <s v="Cumple"/>
    <s v="Cumple"/>
    <s v="Sector hostil , no se toman fotos para evitar problemas en sector ."/>
    <x v="1"/>
    <x v="1"/>
    <x v="2"/>
    <x v="1"/>
    <n v="0.5"/>
    <n v="0.5"/>
    <n v="0.5"/>
    <n v="0.5"/>
    <n v="0.5"/>
    <n v="0.5"/>
    <n v="0.25"/>
    <n v="0.25"/>
    <n v="0.5"/>
    <n v="0.5"/>
    <n v="0.5"/>
    <n v="1"/>
    <x v="0"/>
  </r>
  <r>
    <s v="2287530"/>
    <s v="207628032023120128"/>
    <s v="DF20237616955"/>
    <x v="283"/>
    <x v="332"/>
    <s v="Cristobal toro"/>
    <s v="Maipo 0561"/>
    <s v="La Granja"/>
    <x v="19"/>
    <s v="Cumple"/>
    <s v="Cumple"/>
    <s v="No Aplica"/>
    <s v="No Aplica"/>
    <s v="Cumple"/>
    <s v="Cumple"/>
    <s v="No"/>
    <s v="S/N"/>
    <s v="S/N"/>
    <s v="No Aplica"/>
    <s v="No Aplica"/>
    <s v="No Aplica"/>
    <s v="Cumple"/>
    <s v="Cumple"/>
    <s v="Sector hostil . No se toman muchas fotos por precaucion"/>
    <x v="1"/>
    <x v="1"/>
    <x v="2"/>
    <x v="1"/>
    <n v="0.5"/>
    <n v="0.5"/>
    <n v="0.5"/>
    <n v="0.5"/>
    <n v="0.5"/>
    <n v="0.5"/>
    <n v="0.25"/>
    <n v="0.25"/>
    <n v="0.5"/>
    <n v="0.5"/>
    <n v="0.5"/>
    <n v="1"/>
    <x v="0"/>
  </r>
  <r>
    <s v="2287505"/>
    <s v="207628032023112629"/>
    <s v="DF20237615201"/>
    <x v="283"/>
    <x v="335"/>
    <s v="Cristobal toro"/>
    <s v="Los tilos 1458"/>
    <s v="San Ramón"/>
    <x v="4"/>
    <s v="Cumple"/>
    <s v="Cumple"/>
    <s v="No Aplica"/>
    <s v="No Aplica"/>
    <s v="Cumple"/>
    <s v="Cumple"/>
    <s v="No"/>
    <s v="S/N"/>
    <s v="S/N"/>
    <s v="No Aplica"/>
    <s v="No Aplica"/>
    <s v="No Aplica"/>
    <s v="No Cumple"/>
    <s v="No Cumple"/>
    <s v="Falta maxima de fotos exigidas"/>
    <x v="1"/>
    <x v="1"/>
    <x v="2"/>
    <x v="1"/>
    <n v="0.5"/>
    <n v="0.5"/>
    <n v="0.5"/>
    <n v="0.5"/>
    <n v="0.5"/>
    <n v="0.5"/>
    <n v="0.25"/>
    <n v="0.25"/>
    <n v="0.5"/>
    <n v="0"/>
    <n v="0"/>
    <n v="0.8"/>
    <x v="0"/>
  </r>
  <r>
    <s v="2287501"/>
    <s v="207628032023112004"/>
    <s v="DF20237616972"/>
    <x v="283"/>
    <x v="332"/>
    <s v="Cristobal toro"/>
    <s v="Los tilos 1528"/>
    <s v="San Ramón"/>
    <x v="6"/>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86158"/>
    <s v="207527032023150336"/>
    <s v="DF20237617660"/>
    <x v="284"/>
    <x v="339"/>
    <s v="AARON HUENCHUMIL"/>
    <s v="Las Tranqueras #0135"/>
    <s v="La Granja"/>
    <x v="6"/>
    <s v="Cumple"/>
    <s v="Cumple"/>
    <s v="No Aplica"/>
    <s v="No Aplica"/>
    <s v="Cumple"/>
    <s v="Cumple"/>
    <s v="Si"/>
    <s v="S/N"/>
    <s v="S/N"/>
    <s v="Cumple"/>
    <s v="Cumple"/>
    <s v="Cumple"/>
    <s v="Cumple"/>
    <s v="Cumple"/>
    <s v="1-Cliente con suministro electrico normalizado"/>
    <x v="1"/>
    <x v="1"/>
    <x v="2"/>
    <x v="1"/>
    <n v="0.5"/>
    <n v="0.5"/>
    <n v="0.5"/>
    <n v="0.5"/>
    <n v="0.5"/>
    <n v="0.5"/>
    <n v="0.25"/>
    <n v="0.25"/>
    <n v="0.5"/>
    <n v="0.5"/>
    <n v="0.5"/>
    <n v="1"/>
    <x v="0"/>
  </r>
  <r>
    <s v="2286146"/>
    <s v="207527032023144817"/>
    <s v="DF20237615302"/>
    <x v="284"/>
    <x v="338"/>
    <s v="AARON HUENCHUMIL"/>
    <s v="Canto General #0672"/>
    <s v="La Granja"/>
    <x v="6"/>
    <s v="Cumple"/>
    <s v="Cumple"/>
    <s v="Cumple"/>
    <s v="Cumple"/>
    <s v="Cumple"/>
    <s v="Cumple"/>
    <s v="Si"/>
    <s v="Jaime Caceres"/>
    <s v="S/N"/>
    <s v="Cumple"/>
    <s v="Cumple"/>
    <s v="Cumple"/>
    <s v="Cumple"/>
    <s v="Cumple"/>
    <s v="1-Clientr con suministro electrico normalizado  2-Caja empalme abierta y sin sello, SIN adulteraciones"/>
    <x v="1"/>
    <x v="1"/>
    <x v="2"/>
    <x v="1"/>
    <n v="0.5"/>
    <n v="0.5"/>
    <n v="0.5"/>
    <n v="0.5"/>
    <n v="0.5"/>
    <n v="0.5"/>
    <n v="0.25"/>
    <n v="0.25"/>
    <n v="0.5"/>
    <n v="0.5"/>
    <n v="0.5"/>
    <n v="1"/>
    <x v="0"/>
  </r>
  <r>
    <s v="2286132"/>
    <s v="207527032023143212"/>
    <s v="DF20237617491"/>
    <x v="284"/>
    <x v="339"/>
    <s v="AARON HUENCHUMIL"/>
    <s v="Isla Negra #8175"/>
    <s v="La Granja"/>
    <x v="8"/>
    <s v="Cumple"/>
    <s v="Cumple"/>
    <s v="No Cumple"/>
    <s v="No Cumple"/>
    <s v="Cumple"/>
    <s v="Cumple"/>
    <s v="No"/>
    <s v="S/N"/>
    <s v="S/N"/>
    <s v="No Aplica"/>
    <s v="No Aplica"/>
    <s v="No Aplica"/>
    <s v="Cumple"/>
    <s v="Cumple"/>
    <s v="1-Sector conflictivo, vecinos del lugar molestos por no recepcion de boletas"/>
    <x v="1"/>
    <x v="1"/>
    <x v="2"/>
    <x v="1"/>
    <n v="0.5"/>
    <n v="0.5"/>
    <n v="0"/>
    <n v="0"/>
    <n v="0.5"/>
    <n v="0.5"/>
    <n v="0.25"/>
    <n v="0.25"/>
    <n v="0.5"/>
    <n v="0.5"/>
    <n v="0.5"/>
    <n v="0.7"/>
    <x v="0"/>
  </r>
  <r>
    <s v="2286125"/>
    <s v="207527032023141719"/>
    <s v="DF20237614922"/>
    <x v="284"/>
    <x v="338"/>
    <s v="AARON HUENCHUMIL"/>
    <s v="Laurel #104"/>
    <s v="La Granja"/>
    <x v="5"/>
    <s v="Cumple"/>
    <s v="Cumple"/>
    <s v="No Aplica"/>
    <s v="No Aplica"/>
    <s v="Cumple"/>
    <s v="Cumple"/>
    <s v="Si"/>
    <s v="S/N"/>
    <s v="S/N"/>
    <s v="No Aplica"/>
    <s v="No Aplica"/>
    <s v="Cumple"/>
    <s v="Cumple"/>
    <s v="Cumple"/>
    <s v="1-Cliente confirma encontrarse con suministro electrico normalizado"/>
    <x v="1"/>
    <x v="1"/>
    <x v="2"/>
    <x v="1"/>
    <n v="0.5"/>
    <n v="0.5"/>
    <n v="0.5"/>
    <n v="0.5"/>
    <n v="0.5"/>
    <n v="0.5"/>
    <n v="0.25"/>
    <n v="0.25"/>
    <n v="0.5"/>
    <n v="0.5"/>
    <n v="0.5"/>
    <n v="1"/>
    <x v="0"/>
  </r>
  <r>
    <s v="2286116"/>
    <s v="207527032023140726"/>
    <s v="DF20237615198"/>
    <x v="284"/>
    <x v="338"/>
    <s v="AARON HUENCHUMIL"/>
    <s v="Albacete #53"/>
    <s v="La Granja"/>
    <x v="6"/>
    <s v="Cumple"/>
    <s v="Cumple"/>
    <s v="No Aplica"/>
    <s v="No Aplica"/>
    <s v="Cumple"/>
    <s v="Cumple"/>
    <s v="No"/>
    <s v="S/N"/>
    <s v="S/N"/>
    <s v="No Aplica"/>
    <s v="No Aplica"/>
    <s v="No Aplica"/>
    <s v="Cumple"/>
    <s v="Cumple"/>
    <s v="1-Cliente no se encuentra en domicilio 2-Suministro electrico normal en sector"/>
    <x v="1"/>
    <x v="1"/>
    <x v="2"/>
    <x v="1"/>
    <n v="0.5"/>
    <n v="0.5"/>
    <n v="0.5"/>
    <n v="0.5"/>
    <n v="0.5"/>
    <n v="0.5"/>
    <n v="0.25"/>
    <n v="0.25"/>
    <n v="0.5"/>
    <n v="0.5"/>
    <n v="0.5"/>
    <n v="1"/>
    <x v="0"/>
  </r>
  <r>
    <s v="2286105"/>
    <s v="207527032023134921"/>
    <s v="DF20237615247"/>
    <x v="284"/>
    <x v="338"/>
    <s v="AARON HUENCHUMIL"/>
    <s v="Lo Ovalle #118"/>
    <s v="La Granja"/>
    <x v="6"/>
    <s v="Cumple"/>
    <s v="Cumple"/>
    <s v="No Cumple"/>
    <s v="No Cumple"/>
    <s v="Cumple"/>
    <s v="Cumple"/>
    <s v="Si"/>
    <s v="Raul Garces"/>
    <s v="S/N"/>
    <s v="Cumple"/>
    <s v="Cumple"/>
    <s v="Cumple"/>
    <s v="Cumple"/>
    <s v="Cumple"/>
    <s v="1-Cliente con suministro electrico normalizado"/>
    <x v="1"/>
    <x v="1"/>
    <x v="2"/>
    <x v="1"/>
    <n v="0.5"/>
    <n v="0.5"/>
    <n v="0"/>
    <n v="0"/>
    <n v="0.5"/>
    <n v="0.5"/>
    <n v="0.25"/>
    <n v="0.25"/>
    <n v="0.5"/>
    <n v="0.5"/>
    <n v="0.5"/>
    <n v="0.7"/>
    <x v="0"/>
  </r>
  <r>
    <s v="2286083"/>
    <s v="207527032023132549"/>
    <s v="DF20237616345"/>
    <x v="284"/>
    <x v="335"/>
    <s v="AARON HUENCHUMIL"/>
    <s v="Curico #7170"/>
    <s v="San Ramón"/>
    <x v="6"/>
    <s v="Cumple"/>
    <s v="Cumple"/>
    <s v="Cumple"/>
    <s v="Cumple"/>
    <s v="Cumple"/>
    <s v="Cumple"/>
    <s v="No"/>
    <s v="S/N"/>
    <s v="S/N"/>
    <s v="No Aplica"/>
    <s v="No Aplica"/>
    <s v="No Aplica"/>
    <s v="Cumple"/>
    <s v="Cumple"/>
    <s v="1-Cliente no se encuentra en domicilio  2-Suministro electrico normal en sector"/>
    <x v="1"/>
    <x v="1"/>
    <x v="2"/>
    <x v="1"/>
    <n v="0.5"/>
    <n v="0.5"/>
    <n v="0.5"/>
    <n v="0.5"/>
    <n v="0.5"/>
    <n v="0.5"/>
    <n v="0.25"/>
    <n v="0.25"/>
    <n v="0.5"/>
    <n v="0.5"/>
    <n v="0.5"/>
    <n v="1"/>
    <x v="0"/>
  </r>
  <r>
    <s v="2286077"/>
    <s v="207527032023130119"/>
    <s v="DF20237617600"/>
    <x v="284"/>
    <x v="339"/>
    <s v="AARON HUENCHUMIL"/>
    <s v="El Bergatin #9481"/>
    <s v="San Ramón"/>
    <x v="6"/>
    <s v="Cumple"/>
    <s v="Cumple"/>
    <s v="No Aplica"/>
    <s v="No Aplica"/>
    <s v="Cumple"/>
    <s v="Cumple"/>
    <s v="No"/>
    <s v="S/N"/>
    <s v="S/N"/>
    <s v="No Aplica"/>
    <s v="No Aplica"/>
    <s v="No Aplica"/>
    <s v="Cumple"/>
    <s v="Cumple"/>
    <s v="1-Sector conflictivo, vecinos del lugar comienzan a increpar pensando que se les cortaria el servicio electrico. No quieren entrar en razon y me retiro del lugar"/>
    <x v="1"/>
    <x v="1"/>
    <x v="2"/>
    <x v="1"/>
    <n v="0.5"/>
    <n v="0.5"/>
    <n v="0.5"/>
    <n v="0.5"/>
    <n v="0.5"/>
    <n v="0.5"/>
    <n v="0.25"/>
    <n v="0.25"/>
    <n v="0.5"/>
    <n v="0.5"/>
    <n v="0.5"/>
    <n v="1"/>
    <x v="0"/>
  </r>
  <r>
    <s v="2286071"/>
    <s v="207527032023124725"/>
    <s v="DF20237616375"/>
    <x v="284"/>
    <x v="335"/>
    <s v="AARON HUENCHUMIL"/>
    <s v="Javiera Carrera #10317"/>
    <s v="San Ramón"/>
    <x v="6"/>
    <s v="Cumple"/>
    <s v="Cumple"/>
    <s v="No Aplica"/>
    <s v="No Aplica"/>
    <s v="Cumple"/>
    <s v="Cumple"/>
    <s v="No"/>
    <s v="S/N"/>
    <s v="S/N"/>
    <s v="No Aplica"/>
    <s v="No Aplica"/>
    <s v="No Aplica"/>
    <s v="Cumple"/>
    <s v="Cumple"/>
    <s v="1-Cliente no se encuentra en domicilio 2-Suministro electrico normalizado"/>
    <x v="1"/>
    <x v="1"/>
    <x v="2"/>
    <x v="1"/>
    <n v="0.5"/>
    <n v="0.5"/>
    <n v="0.5"/>
    <n v="0.5"/>
    <n v="0.5"/>
    <n v="0.5"/>
    <n v="0.25"/>
    <n v="0.25"/>
    <n v="0.5"/>
    <n v="0.5"/>
    <n v="0.5"/>
    <n v="1"/>
    <x v="0"/>
  </r>
  <r>
    <s v="2286064"/>
    <s v="207527032023123529"/>
    <s v="DF20237616950"/>
    <x v="284"/>
    <x v="332"/>
    <s v="AARON HUENCHUMIL"/>
    <s v="Libertad #1899"/>
    <s v="San Ramón"/>
    <x v="2"/>
    <s v="Cumple"/>
    <s v="Cumple"/>
    <s v="No Cumple"/>
    <s v="Cumple"/>
    <s v="Cumple"/>
    <s v="Cumple"/>
    <s v="No"/>
    <s v="S/N"/>
    <s v="S/N"/>
    <s v="No Aplica"/>
    <s v="No Aplica"/>
    <s v="No Aplica"/>
    <s v="Cumple"/>
    <s v="Cumple"/>
    <s v="1-Suministro electrico normalizado  2-No declara codigo de material utilizado, pero si describe su uso"/>
    <x v="1"/>
    <x v="1"/>
    <x v="2"/>
    <x v="1"/>
    <n v="0.5"/>
    <n v="0.5"/>
    <n v="0"/>
    <n v="0.5"/>
    <n v="0.5"/>
    <n v="0.5"/>
    <n v="0.25"/>
    <n v="0.25"/>
    <n v="0.5"/>
    <n v="0.5"/>
    <n v="0.5"/>
    <n v="0.85000000000000009"/>
    <x v="0"/>
  </r>
  <r>
    <s v="2286058"/>
    <s v="207627032023121650"/>
    <s v="DF20237616700"/>
    <x v="284"/>
    <x v="332"/>
    <s v="Cristobal toro"/>
    <s v="Temu 1610"/>
    <s v="La Florida"/>
    <x v="23"/>
    <s v="Cumple"/>
    <s v="Cumple"/>
    <s v="No Aplica"/>
    <s v="No Aplica"/>
    <s v="Cumple"/>
    <s v="Cumple"/>
    <s v="No"/>
    <s v="S/N"/>
    <s v="S/N"/>
    <s v="No Aplica"/>
    <s v="No Aplica"/>
    <s v="No Aplica"/>
    <s v="Cumple"/>
    <s v="Cumple"/>
    <s v="Vecinos complicados , no se toman muchas fotos , ya q causan problemas y preguntan por q fotos . Sin moradores"/>
    <x v="1"/>
    <x v="1"/>
    <x v="2"/>
    <x v="1"/>
    <n v="0.5"/>
    <n v="0.5"/>
    <n v="0.5"/>
    <n v="0.5"/>
    <n v="0.5"/>
    <n v="0.5"/>
    <n v="0.25"/>
    <n v="0.25"/>
    <n v="0.5"/>
    <n v="0.5"/>
    <n v="0.5"/>
    <n v="1"/>
    <x v="0"/>
  </r>
  <r>
    <s v="2286045"/>
    <s v="207627032023115338"/>
    <s v="DF20237616786"/>
    <x v="284"/>
    <x v="332"/>
    <s v="Cristobal toro"/>
    <s v="Tupungato 661"/>
    <s v="La Florida"/>
    <x v="5"/>
    <s v="Cumple"/>
    <s v="Cumple"/>
    <s v="Cumple"/>
    <s v="Cumple"/>
    <s v="Cumple"/>
    <s v="Cumple"/>
    <s v="Si"/>
    <s v="Camila muruy"/>
    <s v="97759440"/>
    <s v="Cumple"/>
    <s v="Cumple"/>
    <s v="Cumple"/>
    <s v="Cumple"/>
    <s v="Cumple"/>
    <s v="Sin acceso a medidor , pero cliente conforme"/>
    <x v="1"/>
    <x v="1"/>
    <x v="2"/>
    <x v="1"/>
    <n v="0.5"/>
    <n v="0.5"/>
    <n v="0.5"/>
    <n v="0.5"/>
    <n v="0.5"/>
    <n v="0.5"/>
    <n v="0.25"/>
    <n v="0.25"/>
    <n v="0.5"/>
    <n v="0.5"/>
    <n v="0.5"/>
    <n v="1"/>
    <x v="0"/>
  </r>
  <r>
    <s v="2286042"/>
    <s v="207627032023113907"/>
    <s v="DF20237616377"/>
    <x v="284"/>
    <x v="335"/>
    <s v="Cristobal toro"/>
    <s v="Rolando froden 1751 B dpto 13"/>
    <s v="La Florida"/>
    <x v="15"/>
    <s v="Cumple"/>
    <s v="Cumple"/>
    <s v="No Aplica"/>
    <s v="No Aplica"/>
    <s v="Cumple"/>
    <s v="Cumple"/>
    <s v="No"/>
    <s v="S/N"/>
    <s v="S/N"/>
    <s v="No Aplica"/>
    <s v="No Aplica"/>
    <s v="No Aplica"/>
    <s v="Cumple"/>
    <s v="Cumple"/>
    <s v="Sin acceso a dptos"/>
    <x v="1"/>
    <x v="1"/>
    <x v="2"/>
    <x v="1"/>
    <n v="0.5"/>
    <n v="0.5"/>
    <n v="0.5"/>
    <n v="0.5"/>
    <n v="0.5"/>
    <n v="0.5"/>
    <n v="0.25"/>
    <n v="0.25"/>
    <n v="0.5"/>
    <n v="0.5"/>
    <n v="0.5"/>
    <n v="1"/>
    <x v="0"/>
  </r>
  <r>
    <s v="2286037"/>
    <s v="207627032023112501"/>
    <s v="DF20237615410"/>
    <x v="284"/>
    <x v="335"/>
    <s v="Cristobal toro"/>
    <s v="Santa monica 8300"/>
    <s v="La Florida"/>
    <x v="15"/>
    <s v="Cumple"/>
    <s v="Cumple"/>
    <s v="No Aplica"/>
    <s v="No Aplica"/>
    <s v="Cumple"/>
    <s v="Cumple"/>
    <s v="No"/>
    <s v="S/N"/>
    <s v="S/N"/>
    <s v="No Aplica"/>
    <s v="No Aplica"/>
    <s v="No Aplica"/>
    <s v="Cumple"/>
    <s v="Cumple"/>
    <s v="Problema externo AP"/>
    <x v="1"/>
    <x v="1"/>
    <x v="2"/>
    <x v="1"/>
    <n v="0.5"/>
    <n v="0.5"/>
    <n v="0.5"/>
    <n v="0.5"/>
    <n v="0.5"/>
    <n v="0.5"/>
    <n v="0.25"/>
    <n v="0.25"/>
    <n v="0.5"/>
    <n v="0.5"/>
    <n v="0.5"/>
    <n v="1"/>
    <x v="0"/>
  </r>
  <r>
    <s v="2286031"/>
    <s v="207627032023110453"/>
    <s v="DF20237617483"/>
    <x v="284"/>
    <x v="339"/>
    <s v="Cristobal toro"/>
    <s v="Sanchez fontecilla 8968"/>
    <s v="La Florida"/>
    <x v="24"/>
    <s v="Cumple"/>
    <s v="Cumple"/>
    <s v="No Aplica"/>
    <s v="No Aplica"/>
    <s v="Cumple"/>
    <s v="Cumple"/>
    <s v="No"/>
    <s v="S/N"/>
    <s v="S/N"/>
    <s v="No Aplica"/>
    <s v="No Aplica"/>
    <s v="No Aplica"/>
    <s v="Cumple"/>
    <s v="Cumple"/>
    <s v="Corresponde a local supermercado . No se encuentra persona a cargo area electrica ."/>
    <x v="1"/>
    <x v="1"/>
    <x v="2"/>
    <x v="1"/>
    <n v="0.5"/>
    <n v="0.5"/>
    <n v="0.5"/>
    <n v="0.5"/>
    <n v="0.5"/>
    <n v="0.5"/>
    <n v="0.25"/>
    <n v="0.25"/>
    <n v="0.5"/>
    <n v="0.5"/>
    <n v="0.5"/>
    <n v="1"/>
    <x v="0"/>
  </r>
  <r>
    <s v="2286030"/>
    <s v="207627032023110206"/>
    <s v="DF20237617081"/>
    <x v="284"/>
    <x v="332"/>
    <s v="Cristobal toro"/>
    <s v="Sanchez fontecilla 8968"/>
    <s v="La Florida"/>
    <x v="2"/>
    <s v="Cumple"/>
    <s v="Cumple"/>
    <s v="No Aplica"/>
    <s v="No Aplica"/>
    <s v="Cumple"/>
    <s v="Cumple"/>
    <s v="No"/>
    <s v="S/N"/>
    <s v="S/N"/>
    <s v="No Aplica"/>
    <s v="No Aplica"/>
    <s v="No Aplica"/>
    <s v="No Cumple"/>
    <s v="No Cumple"/>
    <s v="Falta maxima de fotos exigidas . Corresponde a supermercado .  No se encuentra persona a cargo area electrica ."/>
    <x v="1"/>
    <x v="1"/>
    <x v="2"/>
    <x v="1"/>
    <n v="0.5"/>
    <n v="0.5"/>
    <n v="0.5"/>
    <n v="0.5"/>
    <n v="0.5"/>
    <n v="0.5"/>
    <n v="0.25"/>
    <n v="0.25"/>
    <n v="0.5"/>
    <n v="0"/>
    <n v="0"/>
    <n v="0.8"/>
    <x v="0"/>
  </r>
  <r>
    <s v="2286028"/>
    <s v="207627032023105217"/>
    <s v="DF20237617612"/>
    <x v="284"/>
    <x v="339"/>
    <s v="Cristobal toro"/>
    <s v="Uva de la cordillera 9057"/>
    <s v="La Florida"/>
    <x v="24"/>
    <s v="Cumple"/>
    <s v="Cumple"/>
    <s v="No Aplica"/>
    <s v="No Aplica"/>
    <s v="Cumple"/>
    <s v="Cumple"/>
    <s v="No"/>
    <s v="S/N"/>
    <s v="S/N"/>
    <s v="No Aplica"/>
    <s v="No Aplica"/>
    <s v="No Aplica"/>
    <s v="Cumple"/>
    <s v="Cumple Parcialmente"/>
    <s v="1 foto falta data . Problema externo TD"/>
    <x v="1"/>
    <x v="1"/>
    <x v="2"/>
    <x v="1"/>
    <n v="0.5"/>
    <n v="0.5"/>
    <n v="0.5"/>
    <n v="0.5"/>
    <n v="0.5"/>
    <n v="0.5"/>
    <n v="0.25"/>
    <n v="0.25"/>
    <n v="0.5"/>
    <n v="0.5"/>
    <n v="0.17499999999999999"/>
    <n v="0.93500000000000005"/>
    <x v="0"/>
  </r>
  <r>
    <s v="2285071"/>
    <s v="207525032023184002"/>
    <s v="DF20237617223"/>
    <x v="285"/>
    <x v="332"/>
    <s v="AARON HUENCHUMIL"/>
    <s v="La Florida #10297"/>
    <s v="La Florida"/>
    <x v="6"/>
    <s v="Cumple"/>
    <s v="Cumple"/>
    <s v="Cumple"/>
    <s v="Cumple"/>
    <s v="Cumple"/>
    <s v="Cumple"/>
    <s v="No"/>
    <s v="S/N"/>
    <s v="S/N"/>
    <s v="No Aplica"/>
    <s v="No Aplica"/>
    <s v="No Aplica"/>
    <s v="Cumple"/>
    <s v="Cumple"/>
    <s v="1-Cliente no se encuenyra en domicilio  2-Suministro electrico normalizado"/>
    <x v="1"/>
    <x v="1"/>
    <x v="2"/>
    <x v="1"/>
    <n v="0.5"/>
    <n v="0.5"/>
    <n v="0.5"/>
    <n v="0.5"/>
    <n v="0.5"/>
    <n v="0.5"/>
    <n v="0.25"/>
    <n v="0.25"/>
    <n v="0.5"/>
    <n v="0.5"/>
    <n v="0.5"/>
    <n v="1"/>
    <x v="0"/>
  </r>
  <r>
    <s v="2285039"/>
    <s v="207525032023172442"/>
    <s v="DF20237615592"/>
    <x v="285"/>
    <x v="335"/>
    <s v="AARON HUENCHUMIL"/>
    <s v="El Lazo #5888 A dp 11"/>
    <s v="La Florida"/>
    <x v="25"/>
    <s v="Cumple"/>
    <s v="Cumple"/>
    <s v="No Aplica"/>
    <s v="No Aplica"/>
    <s v="Cumple"/>
    <s v="Cumple"/>
    <s v="No"/>
    <s v="S/N"/>
    <s v="S/N"/>
    <s v="No Aplica"/>
    <s v="No Aplica"/>
    <s v="No Aplica"/>
    <s v="Cumple Parcialmente"/>
    <s v="Cumple Parcialmente"/>
    <s v="1-A.P normalizado  2-Suministro electrico normal en sector"/>
    <x v="1"/>
    <x v="1"/>
    <x v="2"/>
    <x v="1"/>
    <n v="0.5"/>
    <n v="0.5"/>
    <n v="0.5"/>
    <n v="0.5"/>
    <n v="0.5"/>
    <n v="0.5"/>
    <n v="0.25"/>
    <n v="0.25"/>
    <n v="0.5"/>
    <n v="0.17499999999999999"/>
    <n v="0.17499999999999999"/>
    <n v="0.87"/>
    <x v="0"/>
  </r>
  <r>
    <s v="2285038"/>
    <s v="207525032023170609"/>
    <s v="DF20237616430"/>
    <x v="285"/>
    <x v="335"/>
    <s v="AARON HUENCHUMIL"/>
    <s v="Americo Vespucio #8275 dp 33"/>
    <s v="La Florida"/>
    <x v="15"/>
    <s v="Cumple"/>
    <s v="Cumple"/>
    <s v="No Aplica"/>
    <s v="No Aplica"/>
    <s v="Cumple"/>
    <s v="Cumple"/>
    <s v="No"/>
    <s v="S/N"/>
    <s v="S/N"/>
    <s v="No Aplica"/>
    <s v="No Aplica"/>
    <s v="No Aplica"/>
    <s v="Cumple"/>
    <s v="Cumple"/>
    <s v="1-Cliente no se encuentra en domicilio  2-Suministro electrico normalizado"/>
    <x v="1"/>
    <x v="1"/>
    <x v="2"/>
    <x v="1"/>
    <n v="0.5"/>
    <n v="0.5"/>
    <n v="0.5"/>
    <n v="0.5"/>
    <n v="0.5"/>
    <n v="0.5"/>
    <n v="0.25"/>
    <n v="0.25"/>
    <n v="0.5"/>
    <n v="0.5"/>
    <n v="0.5"/>
    <n v="1"/>
    <x v="0"/>
  </r>
  <r>
    <s v="2285037"/>
    <s v="207525032023165455"/>
    <s v="DF20237615843"/>
    <x v="285"/>
    <x v="335"/>
    <s v="AARON HUENCHUMIL"/>
    <s v="Federico Garcia Lorca #7480"/>
    <s v="La Florida"/>
    <x v="7"/>
    <s v="Cumple"/>
    <s v="Cumple"/>
    <s v="No Aplica"/>
    <s v="No Aplica"/>
    <s v="Cumple"/>
    <s v="Cumple"/>
    <s v="No"/>
    <s v="S/N"/>
    <s v="S/N"/>
    <s v="No Aplica"/>
    <s v="No Aplica"/>
    <s v="No Aplica"/>
    <s v="Cumple"/>
    <s v="Cumple"/>
    <s v="1-Acometida reconectada a red B.T"/>
    <x v="1"/>
    <x v="1"/>
    <x v="2"/>
    <x v="1"/>
    <n v="0.5"/>
    <n v="0.5"/>
    <n v="0.5"/>
    <n v="0.5"/>
    <n v="0.5"/>
    <n v="0.5"/>
    <n v="0.25"/>
    <n v="0.25"/>
    <n v="0.5"/>
    <n v="0.5"/>
    <n v="0.5"/>
    <n v="1"/>
    <x v="0"/>
  </r>
  <r>
    <s v="2285033"/>
    <s v="207525032023164248"/>
    <s v="DF20237615375"/>
    <x v="285"/>
    <x v="338"/>
    <s v="AARON HUENCHUMIL"/>
    <s v="Baltazar #7487 dp 812"/>
    <s v="La Florida"/>
    <x v="15"/>
    <s v="Cumple"/>
    <s v="Cumple"/>
    <s v="No Aplica"/>
    <s v="No Aplica"/>
    <s v="Cumple"/>
    <s v="Cumple"/>
    <s v="No"/>
    <s v="S/N"/>
    <s v="S/N"/>
    <s v="No Aplica"/>
    <s v="No Aplica"/>
    <s v="No Aplica"/>
    <s v="Cumple Mayormente"/>
    <s v="Cumple"/>
    <s v="1-Cliente no se encuentra en domicilio y conserje no permite acceso debido a que no hay registro en bitacora, de visita de tecnicos"/>
    <x v="1"/>
    <x v="1"/>
    <x v="2"/>
    <x v="1"/>
    <n v="0.5"/>
    <n v="0.5"/>
    <n v="0.5"/>
    <n v="0.5"/>
    <n v="0.5"/>
    <n v="0.5"/>
    <n v="0.25"/>
    <n v="0.25"/>
    <n v="0.5"/>
    <n v="0.32500000000000001"/>
    <n v="0.5"/>
    <n v="0.96500000000000008"/>
    <x v="0"/>
  </r>
  <r>
    <s v="2285028"/>
    <s v="207525032023162823"/>
    <s v="DF20237617356"/>
    <x v="285"/>
    <x v="332"/>
    <s v="AARON HUENCHUMIL"/>
    <s v="Departamental #1591 dp 203"/>
    <s v="La Florida"/>
    <x v="15"/>
    <s v="Cumple"/>
    <s v="Cumple"/>
    <s v="No Aplica"/>
    <s v="No Aplica"/>
    <s v="Cumple"/>
    <s v="Cumple"/>
    <s v="No"/>
    <s v="S/N"/>
    <s v="S/N"/>
    <s v="No Aplica"/>
    <s v="No Aplica"/>
    <s v="No Aplica"/>
    <s v="Cumple Parcialmente"/>
    <s v="Cumple"/>
    <s v="1-Suministro electrico normal en sector"/>
    <x v="1"/>
    <x v="1"/>
    <x v="2"/>
    <x v="1"/>
    <n v="0.5"/>
    <n v="0.5"/>
    <n v="0.5"/>
    <n v="0.5"/>
    <n v="0.5"/>
    <n v="0.5"/>
    <n v="0.25"/>
    <n v="0.25"/>
    <n v="0.5"/>
    <n v="0.17499999999999999"/>
    <n v="0.5"/>
    <n v="0.93500000000000005"/>
    <x v="0"/>
  </r>
  <r>
    <s v="2285023"/>
    <s v="207525032023160044"/>
    <s v="DF20237616589"/>
    <x v="285"/>
    <x v="332"/>
    <s v="AARON HUENCHUMIL"/>
    <s v="Alerzal #2460"/>
    <s v="La Florida"/>
    <x v="10"/>
    <s v="Cumple"/>
    <s v="Cumple"/>
    <s v="No Aplica"/>
    <s v="No Aplica"/>
    <s v="Cumple"/>
    <s v="Cumple"/>
    <s v="Si"/>
    <s v="Jacob Prado"/>
    <s v="S/N"/>
    <s v="Cumple"/>
    <s v="Cumple"/>
    <s v="Cumple"/>
    <s v="Cumple"/>
    <s v="Cumple"/>
    <s v="1-Cliente con suministro electrico normalizado"/>
    <x v="1"/>
    <x v="1"/>
    <x v="2"/>
    <x v="1"/>
    <n v="0.5"/>
    <n v="0.5"/>
    <n v="0.5"/>
    <n v="0.5"/>
    <n v="0.5"/>
    <n v="0.5"/>
    <n v="0.25"/>
    <n v="0.25"/>
    <n v="0.5"/>
    <n v="0.5"/>
    <n v="0.5"/>
    <n v="1"/>
    <x v="0"/>
  </r>
  <r>
    <s v="2285020"/>
    <s v="207525032023153531"/>
    <s v="DF20237615535"/>
    <x v="285"/>
    <x v="335"/>
    <s v="AARON HUENCHUMIL"/>
    <s v="El Tranque #1589"/>
    <s v="La Florida"/>
    <x v="7"/>
    <s v="Cumple"/>
    <s v="Cumple"/>
    <s v="No Cumple"/>
    <s v="No Cumple"/>
    <s v="Cumple"/>
    <s v="Cumple"/>
    <s v="No"/>
    <s v="S/N"/>
    <s v="S/N"/>
    <s v="No Aplica"/>
    <s v="No Aplica"/>
    <s v="No Aplica"/>
    <s v="Cumple"/>
    <s v="Cumple"/>
    <s v="1-Suministro electrico normalizado en sector  2-No declara codigo de material utilizado, pero si describe su uso"/>
    <x v="1"/>
    <x v="1"/>
    <x v="2"/>
    <x v="1"/>
    <n v="0.5"/>
    <n v="0.5"/>
    <n v="0"/>
    <n v="0"/>
    <n v="0.5"/>
    <n v="0.5"/>
    <n v="0.25"/>
    <n v="0.25"/>
    <n v="0.5"/>
    <n v="0.5"/>
    <n v="0.5"/>
    <n v="0.7"/>
    <x v="0"/>
  </r>
  <r>
    <s v="2285016"/>
    <s v="207525032023152056"/>
    <s v="DF20237615146"/>
    <x v="285"/>
    <x v="338"/>
    <s v="AARON HUENCHUMIL"/>
    <s v="Curtiduria #7588"/>
    <s v="La Florida"/>
    <x v="9"/>
    <s v="Cumple"/>
    <s v="Cumple"/>
    <s v="No Cumple"/>
    <s v="No Cumple"/>
    <s v="Cumple"/>
    <s v="Cumple"/>
    <s v="Si"/>
    <s v="Carlos Vasquez"/>
    <s v="95653386"/>
    <s v="Cumple"/>
    <s v="Cumple"/>
    <s v="Cumple"/>
    <s v="Cumple"/>
    <s v="Cumple"/>
    <s v="1-Cliente con suministro electrico normalizado  2-No declara codigo de ITM utilizado, pero si describe su uso"/>
    <x v="1"/>
    <x v="1"/>
    <x v="2"/>
    <x v="1"/>
    <n v="0.5"/>
    <n v="0.5"/>
    <n v="0"/>
    <n v="0"/>
    <n v="0.5"/>
    <n v="0.5"/>
    <n v="0.25"/>
    <n v="0.25"/>
    <n v="0.5"/>
    <n v="0.5"/>
    <n v="0.5"/>
    <n v="0.7"/>
    <x v="0"/>
  </r>
  <r>
    <s v="2285004"/>
    <s v="207525032023145420"/>
    <s v="DF20237615816"/>
    <x v="285"/>
    <x v="335"/>
    <s v="AARON HUENCHUMIL"/>
    <s v="Jardin Alto # 9695"/>
    <s v="La Florida"/>
    <x v="7"/>
    <s v="Cumple"/>
    <s v="Cumple"/>
    <s v="Cumple"/>
    <s v="Cumple"/>
    <s v="Cumple"/>
    <s v="Cumple"/>
    <s v="No"/>
    <s v="S/N"/>
    <s v="S/N"/>
    <s v="No Aplica"/>
    <s v="No Aplica"/>
    <s v="No Aplica"/>
    <s v="Cumple"/>
    <s v="Cumple"/>
    <s v="1-Suministro electrico normal en sector"/>
    <x v="1"/>
    <x v="1"/>
    <x v="2"/>
    <x v="1"/>
    <n v="0.5"/>
    <n v="0.5"/>
    <n v="0.5"/>
    <n v="0.5"/>
    <n v="0.5"/>
    <n v="0.5"/>
    <n v="0.25"/>
    <n v="0.25"/>
    <n v="0.5"/>
    <n v="0.5"/>
    <n v="0.5"/>
    <n v="1"/>
    <x v="0"/>
  </r>
  <r>
    <s v="2284279"/>
    <s v="207524032023164618"/>
    <s v="DF20237617183"/>
    <x v="286"/>
    <x v="332"/>
    <s v="AARON HUENCHUMIL"/>
    <s v="Campo de Deportes #515"/>
    <s v="Ñuñoa"/>
    <x v="14"/>
    <s v="Cumple"/>
    <s v="Cumple"/>
    <s v="No Aplica"/>
    <s v="No Aplica"/>
    <s v="Cumple"/>
    <s v="Cumple"/>
    <s v="No"/>
    <s v="S/N"/>
    <s v="S/N"/>
    <s v="No Aplica"/>
    <s v="No Aplica"/>
    <s v="No Aplica"/>
    <s v="Cumple"/>
    <s v="Cumple"/>
    <s v="1-Poste B.T se encuentra normalizado"/>
    <x v="1"/>
    <x v="1"/>
    <x v="2"/>
    <x v="1"/>
    <n v="0.5"/>
    <n v="0.5"/>
    <n v="0.5"/>
    <n v="0.5"/>
    <n v="0.5"/>
    <n v="0.5"/>
    <n v="0.25"/>
    <n v="0.25"/>
    <n v="0.5"/>
    <n v="0.5"/>
    <n v="0.5"/>
    <n v="1"/>
    <x v="0"/>
  </r>
  <r>
    <s v="2284263"/>
    <s v="207624032023163017"/>
    <s v="DF20237617244"/>
    <x v="286"/>
    <x v="332"/>
    <s v="Cristobal toro"/>
    <s v="San patricio 11461"/>
    <s v="La Florida"/>
    <x v="20"/>
    <s v="Cumple"/>
    <s v="Cumple"/>
    <s v="No Aplica"/>
    <s v="No Aplica"/>
    <s v="Cumple"/>
    <s v="Cumple"/>
    <s v="No"/>
    <s v="S/N"/>
    <s v="S/N"/>
    <s v="No Aplica"/>
    <s v="No Aplica"/>
    <s v="No Aplica"/>
    <s v="Cumple"/>
    <s v="Cumple"/>
    <s v="Sin moradores , sector hostil"/>
    <x v="1"/>
    <x v="1"/>
    <x v="2"/>
    <x v="1"/>
    <n v="0.5"/>
    <n v="0.5"/>
    <n v="0.5"/>
    <n v="0.5"/>
    <n v="0.5"/>
    <n v="0.5"/>
    <n v="0.25"/>
    <n v="0.25"/>
    <n v="0.5"/>
    <n v="0.5"/>
    <n v="0.5"/>
    <n v="1"/>
    <x v="0"/>
  </r>
  <r>
    <s v="2284261"/>
    <s v="207524032023162634"/>
    <s v="DF20237615091"/>
    <x v="286"/>
    <x v="338"/>
    <s v="AARON HUENCHUMIL"/>
    <s v="Duble Almeyda #2200 dp 1002"/>
    <s v="Ñuñoa"/>
    <x v="21"/>
    <s v="Cumple"/>
    <s v="Cumple"/>
    <s v="No Aplica"/>
    <s v="No Aplica"/>
    <s v="Cumple"/>
    <s v="Cumple Mayormente"/>
    <s v="No"/>
    <s v="S/N"/>
    <s v="S/N"/>
    <s v="No Aplica"/>
    <s v="No Aplica"/>
    <s v="No Aplica"/>
    <s v="Cumple"/>
    <s v="Cumple"/>
    <s v="1-Conserje permite acceso a shaft medidores  2-Caja empalme abierta , SIN adulteraciones"/>
    <x v="1"/>
    <x v="1"/>
    <x v="2"/>
    <x v="1"/>
    <n v="0.5"/>
    <n v="0.5"/>
    <n v="0.5"/>
    <n v="0.5"/>
    <n v="0.5"/>
    <n v="0.32500000000000001"/>
    <n v="0.25"/>
    <n v="0.25"/>
    <n v="0.5"/>
    <n v="0.5"/>
    <n v="0.5"/>
    <n v="0.97375000000000012"/>
    <x v="0"/>
  </r>
  <r>
    <s v="2284251"/>
    <s v="207524032023160548"/>
    <s v="DF20237615690"/>
    <x v="286"/>
    <x v="335"/>
    <s v="AARON HUENCHUMIL"/>
    <s v="Jose Luis Araneda #90 dp 1608"/>
    <s v="Ñuñoa"/>
    <x v="26"/>
    <s v="Cumple"/>
    <s v="Cumple"/>
    <s v="No Aplica"/>
    <s v="No Aplica"/>
    <s v="No Aplica"/>
    <s v="No Aplica"/>
    <s v="No"/>
    <s v="S/N"/>
    <s v="S/N"/>
    <s v="No Aplica"/>
    <s v="No Aplica"/>
    <s v="No Aplica"/>
    <s v="Cumple Parcialmente"/>
    <s v="Cumple"/>
    <s v="1-Conserje no tiene registro en bitacora de visita de tecnicos el dia de ticket. Por tal motivo no permite acceso a shaft medidores"/>
    <x v="1"/>
    <x v="1"/>
    <x v="2"/>
    <x v="1"/>
    <n v="0.5"/>
    <n v="0.5"/>
    <n v="0.5"/>
    <n v="0.5"/>
    <n v="0.5"/>
    <n v="0.5"/>
    <n v="0.25"/>
    <n v="0.25"/>
    <n v="0.5"/>
    <n v="0.17499999999999999"/>
    <n v="0.5"/>
    <n v="0.93500000000000005"/>
    <x v="0"/>
  </r>
  <r>
    <s v="2284236"/>
    <s v="207524032023154704"/>
    <s v="DF20237614703"/>
    <x v="286"/>
    <x v="338"/>
    <s v="AARON HUENCHUMIL"/>
    <s v="Irarrazabal #1787"/>
    <s v="Ñuñoa"/>
    <x v="25"/>
    <s v="Cumple"/>
    <s v="Cumple"/>
    <s v="Cumple"/>
    <s v="Cumple"/>
    <s v="Cumple"/>
    <s v="Cumple"/>
    <s v="Si"/>
    <s v="S/N"/>
    <s v="S/N"/>
    <s v="Cumple"/>
    <s v="Cumple"/>
    <s v="Cumple"/>
    <s v="Cumple"/>
    <s v="Cumple"/>
    <s v="1-Cliente con suministro electrico normalizado"/>
    <x v="1"/>
    <x v="1"/>
    <x v="2"/>
    <x v="1"/>
    <n v="0.5"/>
    <n v="0.5"/>
    <n v="0.5"/>
    <n v="0.5"/>
    <n v="0.5"/>
    <n v="0.5"/>
    <n v="0.25"/>
    <n v="0.25"/>
    <n v="0.5"/>
    <n v="0.5"/>
    <n v="0.5"/>
    <n v="1"/>
    <x v="0"/>
  </r>
  <r>
    <s v="2284221"/>
    <s v="207524032023153331"/>
    <s v="DF20237615882"/>
    <x v="286"/>
    <x v="335"/>
    <s v="AARON HUENCHUMIL"/>
    <s v="Jose Miguel Claro #2335"/>
    <s v="Ñuñoa"/>
    <x v="21"/>
    <s v="Cumple"/>
    <s v="Cumple"/>
    <s v="No Aplica"/>
    <s v="No Aplica"/>
    <s v="Cumple"/>
    <s v="Cumple"/>
    <s v="No"/>
    <s v="S/N"/>
    <s v="S/N"/>
    <s v="No Aplica"/>
    <s v="No Aplica"/>
    <s v="No Aplica"/>
    <s v="Cumple"/>
    <s v="Cumple"/>
    <s v="1-Cliente no se encuentra en domicilio  2-Suministro electrico normal en sector"/>
    <x v="1"/>
    <x v="1"/>
    <x v="2"/>
    <x v="1"/>
    <n v="0.5"/>
    <n v="0.5"/>
    <n v="0.5"/>
    <n v="0.5"/>
    <n v="0.5"/>
    <n v="0.5"/>
    <n v="0.25"/>
    <n v="0.25"/>
    <n v="0.5"/>
    <n v="0.5"/>
    <n v="0.5"/>
    <n v="1"/>
    <x v="0"/>
  </r>
  <r>
    <s v="2283580"/>
    <s v="207624032023135700"/>
    <s v="DF20237616319"/>
    <x v="286"/>
    <x v="335"/>
    <s v="Cristobal toro"/>
    <s v="Rio piduco 1375"/>
    <s v="La Florida"/>
    <x v="19"/>
    <s v="Cumple"/>
    <s v="Cumple"/>
    <s v="No Aplica"/>
    <s v="No Aplica"/>
    <s v="Cumple"/>
    <s v="Cumple"/>
    <s v="No"/>
    <s v="S/N"/>
    <s v="S/N"/>
    <s v="No Aplica"/>
    <s v="No Aplica"/>
    <s v="No Aplica"/>
    <s v="Cumple Parcialmente"/>
    <s v="Cumple"/>
    <s v="Falta mejor imagen en algunas fotos . Sector confluctivo . No se toman muchas fotos para prevenir problemas en sector"/>
    <x v="1"/>
    <x v="1"/>
    <x v="2"/>
    <x v="1"/>
    <n v="0.5"/>
    <n v="0.5"/>
    <n v="0.5"/>
    <n v="0.5"/>
    <n v="0.5"/>
    <n v="0.5"/>
    <n v="0.25"/>
    <n v="0.25"/>
    <n v="0.5"/>
    <n v="0.17499999999999999"/>
    <n v="0.5"/>
    <n v="0.93500000000000005"/>
    <x v="0"/>
  </r>
  <r>
    <s v="2283561"/>
    <s v="207524032023131344"/>
    <s v="DF20237616920"/>
    <x v="286"/>
    <x v="332"/>
    <s v="AARON HUENCHUMIL"/>
    <s v="Gregorio Urrutia #270"/>
    <s v="La Florida"/>
    <x v="1"/>
    <s v="Cumple"/>
    <s v="Cumple"/>
    <s v="No Aplica"/>
    <s v="No Aplica"/>
    <s v="Cumple"/>
    <s v="Cumple"/>
    <s v="Si"/>
    <s v="Claudia Meza"/>
    <s v="979511985"/>
    <s v="Cumple"/>
    <s v="Cumple"/>
    <s v="Cumple"/>
    <s v="Cumple Mayormente"/>
    <s v="Cumple"/>
    <s v="1-Cliente con suministro electrico normalizado"/>
    <x v="1"/>
    <x v="1"/>
    <x v="2"/>
    <x v="1"/>
    <n v="0.5"/>
    <n v="0.5"/>
    <n v="0.5"/>
    <n v="0.5"/>
    <n v="0.5"/>
    <n v="0.5"/>
    <n v="0.25"/>
    <n v="0.25"/>
    <n v="0.5"/>
    <n v="0.32500000000000001"/>
    <n v="0.5"/>
    <n v="0.96500000000000008"/>
    <x v="0"/>
  </r>
  <r>
    <s v="2283551"/>
    <s v="207524032023123449"/>
    <s v="DF20237616051"/>
    <x v="286"/>
    <x v="354"/>
    <s v="AARON HUENCHUMIL"/>
    <s v="Barranquilla #665"/>
    <s v="La Florida"/>
    <x v="1"/>
    <s v="Cumple"/>
    <s v="Cumple"/>
    <s v="No Aplica"/>
    <s v="No Aplica"/>
    <s v="Cumple"/>
    <s v="Cumple"/>
    <s v="Si"/>
    <s v="S/N"/>
    <s v="S/N"/>
    <s v="Cumple"/>
    <s v="Cumple"/>
    <s v="Cumple"/>
    <s v="Cumple Parcialmente"/>
    <s v="Cumple Parcialmente"/>
    <s v="1-Cliente tiene problema con estabilidad de poste particular, se le indica que es responsable del manteniemiento  2-Relacionn directa con ticket DF20237616153"/>
    <x v="2"/>
    <x v="1"/>
    <x v="2"/>
    <x v="1"/>
    <n v="0.5"/>
    <n v="0.5"/>
    <n v="0.5"/>
    <n v="0.5"/>
    <n v="0.5"/>
    <n v="0.5"/>
    <n v="0.25"/>
    <n v="0.25"/>
    <n v="0.5"/>
    <n v="0.17499999999999999"/>
    <n v="0.17499999999999999"/>
    <n v="0.87"/>
    <x v="0"/>
  </r>
  <r>
    <s v="2283550"/>
    <s v="207524032023123142"/>
    <s v="DF20237616153"/>
    <x v="286"/>
    <x v="354"/>
    <s v="AARON HUENCHUMIL"/>
    <s v="Barranquilla #665"/>
    <s v="La Florida"/>
    <x v="1"/>
    <s v="Cumple"/>
    <s v="Cumple"/>
    <s v="No Aplica"/>
    <s v="No Aplica"/>
    <s v="Cumple"/>
    <s v="Cumple"/>
    <s v="Si"/>
    <s v="S/N"/>
    <s v="S/N"/>
    <s v="Cumple"/>
    <s v="Cumple"/>
    <s v="Cumple"/>
    <s v="Cumple"/>
    <s v="Cumple"/>
    <s v="1-Suministro electrico normal, cliente tiene problema con estabilidad con poste particular de todas formas rralizaron mantencion en el empalme  2-Relacion directa con ticket DF20237616051"/>
    <x v="2"/>
    <x v="1"/>
    <x v="2"/>
    <x v="1"/>
    <n v="0.5"/>
    <n v="0.5"/>
    <n v="0.5"/>
    <n v="0.5"/>
    <n v="0.5"/>
    <n v="0.5"/>
    <n v="0.25"/>
    <n v="0.25"/>
    <n v="0.5"/>
    <n v="0.5"/>
    <n v="0.5"/>
    <n v="1"/>
    <x v="0"/>
  </r>
  <r>
    <s v="2283544"/>
    <s v="207524032023120847"/>
    <s v="DF20237617157"/>
    <x v="286"/>
    <x v="347"/>
    <s v="AARON HUENCHUMIL"/>
    <s v="Cerro Retumbadero #803"/>
    <s v="La Florida"/>
    <x v="1"/>
    <s v="Cumple"/>
    <s v="Cumple"/>
    <s v="No Aplica"/>
    <s v="No Aplica"/>
    <s v="Cumple"/>
    <s v="Cumple"/>
    <s v="Si"/>
    <s v="Joel Alarcon"/>
    <s v="941048810"/>
    <s v="Cumple"/>
    <s v="Cumple"/>
    <s v="Cumple"/>
    <s v="Cumple Mayormente"/>
    <s v="Cumple"/>
    <s v="1-Cliente con suministro electrico normalizado"/>
    <x v="2"/>
    <x v="1"/>
    <x v="2"/>
    <x v="1"/>
    <n v="0.5"/>
    <n v="0.5"/>
    <n v="0.5"/>
    <n v="0.5"/>
    <n v="0.5"/>
    <n v="0.5"/>
    <n v="0.25"/>
    <n v="0.25"/>
    <n v="0.5"/>
    <n v="0.32500000000000001"/>
    <n v="0.5"/>
    <n v="0.96500000000000008"/>
    <x v="0"/>
  </r>
  <r>
    <s v="2283540"/>
    <s v="207624032023120552"/>
    <s v="DF20237616574"/>
    <x v="286"/>
    <x v="332"/>
    <s v="Cristobal toro"/>
    <s v="Ramon freire 9949"/>
    <s v="La Florida"/>
    <x v="5"/>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83536"/>
    <s v="207624032023115552"/>
    <s v="DF20237617355"/>
    <x v="286"/>
    <x v="332"/>
    <s v="Cristobal toro"/>
    <s v="Los clarines 10928"/>
    <s v="La Florida"/>
    <x v="15"/>
    <s v="Cumple"/>
    <s v="Cumple"/>
    <s v="No Aplica"/>
    <s v="No Aplica"/>
    <s v="Cumple"/>
    <s v="Cumple"/>
    <s v="Si"/>
    <s v="S/N"/>
    <s v="S/N"/>
    <s v="No Aplica"/>
    <s v="No Aplica"/>
    <s v="No Aplica"/>
    <s v="Cumple"/>
    <s v="Cumple"/>
    <s v="Atiende persona , pero no entrega datos . No esta al tanto de visita de personal de emergencia"/>
    <x v="1"/>
    <x v="1"/>
    <x v="2"/>
    <x v="1"/>
    <n v="0.5"/>
    <n v="0.5"/>
    <n v="0.5"/>
    <n v="0.5"/>
    <n v="0.5"/>
    <n v="0.5"/>
    <n v="0.25"/>
    <n v="0.25"/>
    <n v="0.5"/>
    <n v="0.5"/>
    <n v="0.5"/>
    <n v="1"/>
    <x v="0"/>
  </r>
  <r>
    <s v="2283534"/>
    <s v="207524032023115244"/>
    <s v="DF20237616395"/>
    <x v="286"/>
    <x v="335"/>
    <s v="AARON HUENCHUMIL"/>
    <s v="Avenida 1 #10874 bl 20 dp 14"/>
    <s v="La Florida"/>
    <x v="1"/>
    <s v="Cumple"/>
    <s v="Cumple"/>
    <s v="No Aplica"/>
    <s v="No Aplica"/>
    <s v="Cumple"/>
    <s v="Cumple"/>
    <s v="No"/>
    <s v="S/N"/>
    <s v="S/N"/>
    <s v="No Aplica"/>
    <s v="No Aplica"/>
    <s v="No Aplica"/>
    <s v="Cumple Parcialmente"/>
    <s v="Cumple Parcialmente"/>
    <s v="1-Suministro electrico normal en sector  2-Sector conflictivo"/>
    <x v="1"/>
    <x v="1"/>
    <x v="2"/>
    <x v="1"/>
    <n v="0.5"/>
    <n v="0.5"/>
    <n v="0.5"/>
    <n v="0.5"/>
    <n v="0.5"/>
    <n v="0.5"/>
    <n v="0.25"/>
    <n v="0.25"/>
    <n v="0.5"/>
    <n v="0.17499999999999999"/>
    <n v="0.17499999999999999"/>
    <n v="0.87"/>
    <x v="0"/>
  </r>
  <r>
    <s v="2283526"/>
    <s v="207624032023113125"/>
    <s v="DF20237616597"/>
    <x v="286"/>
    <x v="332"/>
    <s v="Cristobal toro"/>
    <s v="Puerta de hierro 227"/>
    <s v="La Florida"/>
    <x v="5"/>
    <s v="Cumple"/>
    <s v="Cumple"/>
    <s v="No Aplica"/>
    <s v="No Aplica"/>
    <s v="Cumple"/>
    <s v="Cumple"/>
    <s v="No"/>
    <s v="S/N"/>
    <s v="S/N"/>
    <s v="No Aplica"/>
    <s v="No Aplica"/>
    <s v="No Aplica"/>
    <s v="Cumple"/>
    <s v="Cumple"/>
    <s v="Guardia no permite acceso , ya q cuestiona visita , ademas q no se encuentra cliente en domicilio"/>
    <x v="1"/>
    <x v="1"/>
    <x v="2"/>
    <x v="1"/>
    <n v="0.5"/>
    <n v="0.5"/>
    <n v="0.5"/>
    <n v="0.5"/>
    <n v="0.5"/>
    <n v="0.5"/>
    <n v="0.25"/>
    <n v="0.25"/>
    <n v="0.5"/>
    <n v="0.5"/>
    <n v="0.5"/>
    <n v="1"/>
    <x v="0"/>
  </r>
  <r>
    <s v="2283523"/>
    <s v="207624032023112834"/>
    <s v="DF20237616413"/>
    <x v="286"/>
    <x v="332"/>
    <s v="Cristobal toro"/>
    <s v="Puerta de hierro 226"/>
    <s v="La Florida"/>
    <x v="15"/>
    <s v="Cumple"/>
    <s v="Cumple"/>
    <s v="No Aplica"/>
    <s v="No Aplica"/>
    <s v="Cumple"/>
    <s v="Cumple"/>
    <s v="No"/>
    <s v="S/N"/>
    <s v="S/N"/>
    <s v="No Aplica"/>
    <s v="No Aplica"/>
    <s v="No Aplica"/>
    <s v="Cumple"/>
    <s v="Cumple"/>
    <s v="Guardia no permite acceso , ya q cuestiona visita . Ademas q no se encuentra cliente en domicilio ."/>
    <x v="1"/>
    <x v="1"/>
    <x v="2"/>
    <x v="1"/>
    <n v="0.5"/>
    <n v="0.5"/>
    <n v="0.5"/>
    <n v="0.5"/>
    <n v="0.5"/>
    <n v="0.5"/>
    <n v="0.25"/>
    <n v="0.25"/>
    <n v="0.5"/>
    <n v="0.5"/>
    <n v="0.5"/>
    <n v="1"/>
    <x v="0"/>
  </r>
  <r>
    <s v="2283505"/>
    <s v="207624032023104346"/>
    <s v="DF20237617093"/>
    <x v="286"/>
    <x v="332"/>
    <s v="Cristobal toro"/>
    <s v="San esteban 1741 dpto 33"/>
    <s v="La Florida"/>
    <x v="6"/>
    <s v="Cumple"/>
    <s v="Cumple"/>
    <s v="No Aplica"/>
    <s v="No Aplica"/>
    <s v="Cumple"/>
    <s v="Cumple"/>
    <s v="No"/>
    <s v="S/N"/>
    <s v="S/N"/>
    <s v="No Aplica"/>
    <s v="No Aplica"/>
    <s v="No Aplica"/>
    <s v="Cumple"/>
    <s v="Cumple"/>
    <s v="Sin acceso a medidores . Cerrado . Se llama por porton , pero sin respuesta"/>
    <x v="1"/>
    <x v="1"/>
    <x v="2"/>
    <x v="1"/>
    <n v="0.5"/>
    <n v="0.5"/>
    <n v="0.5"/>
    <n v="0.5"/>
    <n v="0.5"/>
    <n v="0.5"/>
    <n v="0.25"/>
    <n v="0.25"/>
    <n v="0.5"/>
    <n v="0.5"/>
    <n v="0.5"/>
    <n v="1"/>
    <x v="0"/>
  </r>
  <r>
    <s v="2283498"/>
    <s v="207624032023102905"/>
    <s v="DF20237616791"/>
    <x v="286"/>
    <x v="332"/>
    <s v="Cristobal toro"/>
    <s v="Los castaños 5837 dpto 101"/>
    <s v="La Florida"/>
    <x v="24"/>
    <s v="Cumple"/>
    <s v="Cumple"/>
    <s v="No Aplica"/>
    <s v="No Aplica"/>
    <s v="Cumple"/>
    <s v="Cumple"/>
    <s v="No"/>
    <s v="S/N"/>
    <s v="S/N"/>
    <s v="No Aplica"/>
    <s v="No Aplica"/>
    <s v="No Aplica"/>
    <s v="No Cumple"/>
    <s v="No Cumple"/>
    <s v="Falta maxima de fotos exigidas . Sin moradores , sector hostil . No muchas fotos por precaucion"/>
    <x v="1"/>
    <x v="1"/>
    <x v="2"/>
    <x v="1"/>
    <n v="0.5"/>
    <n v="0.5"/>
    <n v="0.5"/>
    <n v="0.5"/>
    <n v="0.5"/>
    <n v="0.5"/>
    <n v="0.25"/>
    <n v="0.25"/>
    <n v="0.5"/>
    <n v="0"/>
    <n v="0"/>
    <n v="0.8"/>
    <x v="0"/>
  </r>
  <r>
    <s v="2279489"/>
    <s v="207623032023154146"/>
    <s v="DF20237615363"/>
    <x v="287"/>
    <x v="338"/>
    <s v="Cristobal toro"/>
    <s v="Nueva 10819 dpto 203"/>
    <s v="La Florida"/>
    <x v="15"/>
    <s v="Cumple"/>
    <s v="Cumple"/>
    <s v="No Aplica"/>
    <s v="No Aplica"/>
    <s v="Cumple"/>
    <s v="Cumple"/>
    <s v="No"/>
    <s v="S/N"/>
    <s v="S/N"/>
    <s v="No Aplica"/>
    <s v="No Aplica"/>
    <s v="No Aplica"/>
    <s v="Cumple"/>
    <s v="Cumple"/>
    <s v="Sin acceso a medidores . Porton cerrado . Nadie atiende"/>
    <x v="1"/>
    <x v="1"/>
    <x v="2"/>
    <x v="1"/>
    <n v="0.5"/>
    <n v="0.5"/>
    <n v="0.5"/>
    <n v="0.5"/>
    <n v="0.5"/>
    <n v="0.5"/>
    <n v="0.25"/>
    <n v="0.25"/>
    <n v="0.5"/>
    <n v="0.5"/>
    <n v="0.5"/>
    <n v="1"/>
    <x v="0"/>
  </r>
  <r>
    <s v="2279478"/>
    <s v="207623032023152238"/>
    <s v="DF20237616918"/>
    <x v="287"/>
    <x v="332"/>
    <s v="Cristobal toro"/>
    <s v="Pedro donoso 8778"/>
    <s v="La Florida"/>
    <x v="20"/>
    <s v="Cumple"/>
    <s v="Cumple"/>
    <s v="No Aplica"/>
    <s v="No Aplica"/>
    <s v="Cumple"/>
    <s v="Cumple"/>
    <s v="No"/>
    <s v="S/N"/>
    <s v="S/N"/>
    <s v="No Aplica"/>
    <s v="No Aplica"/>
    <s v="No Aplica"/>
    <s v="Cumple"/>
    <s v="Cumple Parcialmente"/>
    <s v="1 foto falta data  Sin moradores"/>
    <x v="1"/>
    <x v="1"/>
    <x v="2"/>
    <x v="1"/>
    <n v="0.5"/>
    <n v="0.5"/>
    <n v="0.5"/>
    <n v="0.5"/>
    <n v="0.5"/>
    <n v="0.5"/>
    <n v="0.25"/>
    <n v="0.25"/>
    <n v="0.5"/>
    <n v="0.5"/>
    <n v="0.17499999999999999"/>
    <n v="0.93500000000000005"/>
    <x v="0"/>
  </r>
  <r>
    <s v="2277421"/>
    <s v="207523032023132217"/>
    <s v="DF20227570152"/>
    <x v="287"/>
    <x v="280"/>
    <s v="AARON HUENCHUMIL"/>
    <s v="IV Centenario #914"/>
    <s v="Las Condes"/>
    <x v="1"/>
    <s v="Cumple"/>
    <s v="Cumple"/>
    <s v="No Aplica"/>
    <s v="No Aplica"/>
    <s v="Cumple"/>
    <s v="Cumple"/>
    <s v="Si"/>
    <s v="S/N"/>
    <s v="S/N"/>
    <s v="Cumple"/>
    <s v="Cumple"/>
    <s v="Cumple"/>
    <s v="Cumple"/>
    <s v="Cumple"/>
    <s v="1-Suministro electrico normalizado"/>
    <x v="10"/>
    <x v="0"/>
    <x v="2"/>
    <x v="1"/>
    <n v="0.5"/>
    <n v="0.5"/>
    <n v="0.5"/>
    <n v="0.5"/>
    <n v="0.5"/>
    <n v="0.5"/>
    <n v="0.25"/>
    <n v="0.25"/>
    <n v="0.5"/>
    <n v="0.5"/>
    <n v="0.5"/>
    <n v="1"/>
    <x v="1"/>
  </r>
  <r>
    <s v="2277411"/>
    <s v="207523032023130409"/>
    <s v="DF20237638321"/>
    <x v="287"/>
    <x v="347"/>
    <s v="AARON HUENCHUMIL"/>
    <s v="Martin de Zamora #6460"/>
    <s v="Las Condes"/>
    <x v="13"/>
    <s v="Cumple"/>
    <s v="Cumple"/>
    <s v="No Cumple"/>
    <s v="No Cumple"/>
    <s v="Cumple"/>
    <s v="Cumple"/>
    <s v="No"/>
    <s v="S/N"/>
    <s v="S/N"/>
    <s v="No Aplica"/>
    <s v="No Aplica"/>
    <s v="No Aplica"/>
    <s v="Cumple"/>
    <s v="Cumple"/>
    <s v="1-Cliente no se encuentra en domicilio  2-No declara codigo de material utilizado, pero si describe su uso  3-Acometida de cliebte requiere poda"/>
    <x v="2"/>
    <x v="1"/>
    <x v="2"/>
    <x v="1"/>
    <n v="0.5"/>
    <n v="0.5"/>
    <n v="0"/>
    <n v="0"/>
    <n v="0.5"/>
    <n v="0.5"/>
    <n v="0.25"/>
    <n v="0.25"/>
    <n v="0.5"/>
    <n v="0.5"/>
    <n v="0.5"/>
    <n v="0.7"/>
    <x v="1"/>
  </r>
  <r>
    <s v="2277409"/>
    <s v="207623032023130116"/>
    <s v="DF20237614964"/>
    <x v="287"/>
    <x v="338"/>
    <s v="Cristobal toro"/>
    <s v="Peru 9307"/>
    <s v="La Florida"/>
    <x v="26"/>
    <s v="Cumple"/>
    <s v="Cumple"/>
    <s v="No Aplica"/>
    <s v="No Aplica"/>
    <s v="Cumple"/>
    <s v="Cumple"/>
    <s v="No"/>
    <s v="S/N"/>
    <s v="S/N"/>
    <s v="No Aplica"/>
    <s v="No Aplica"/>
    <s v="No Aplica"/>
    <s v="Cumple"/>
    <s v="Cumple"/>
    <s v="Atiende persona , pero no esta al tanto de visita de personal de emergencia . No entrega datos"/>
    <x v="1"/>
    <x v="1"/>
    <x v="2"/>
    <x v="1"/>
    <n v="0.5"/>
    <n v="0.5"/>
    <n v="0.5"/>
    <n v="0.5"/>
    <n v="0.5"/>
    <n v="0.5"/>
    <n v="0.25"/>
    <n v="0.25"/>
    <n v="0.5"/>
    <n v="0.5"/>
    <n v="0.5"/>
    <n v="1"/>
    <x v="0"/>
  </r>
  <r>
    <s v="2277400"/>
    <s v="207623032023124650"/>
    <s v="DF20237616989"/>
    <x v="287"/>
    <x v="332"/>
    <s v="Cristobal toro"/>
    <s v="Los musicos 10407"/>
    <s v="La Florida"/>
    <x v="14"/>
    <s v="Cumple"/>
    <s v="Cumple"/>
    <s v="No Aplica"/>
    <s v="No Aplica"/>
    <s v="Cumple"/>
    <s v="Cumple"/>
    <s v="No"/>
    <s v="S/N"/>
    <s v="S/N"/>
    <s v="No Aplica"/>
    <s v="No Aplica"/>
    <s v="No Aplica"/>
    <s v="Cumple"/>
    <s v="Cumple"/>
    <s v="No se toman fotos x feria . Para evitar problemas con feriantes ."/>
    <x v="1"/>
    <x v="1"/>
    <x v="2"/>
    <x v="1"/>
    <n v="0.5"/>
    <n v="0.5"/>
    <n v="0.5"/>
    <n v="0.5"/>
    <n v="0.5"/>
    <n v="0.5"/>
    <n v="0.25"/>
    <n v="0.25"/>
    <n v="0.5"/>
    <n v="0.5"/>
    <n v="0.5"/>
    <n v="1"/>
    <x v="0"/>
  </r>
  <r>
    <s v="2277399"/>
    <s v="207523032023124443"/>
    <s v="DF20237636886"/>
    <x v="287"/>
    <x v="355"/>
    <s v="AARON HUENCHUMIL"/>
    <s v="Rosario Sur #620 lc 1"/>
    <s v="Las Condes"/>
    <x v="27"/>
    <s v="Cumple"/>
    <s v="Cumple"/>
    <s v="No Aplica"/>
    <s v="No Aplica"/>
    <s v="Cumple"/>
    <s v="Cumple"/>
    <s v="Si"/>
    <s v="S/N"/>
    <s v="S/N"/>
    <s v="Cumple"/>
    <s v="Cumple"/>
    <s v="Cumple"/>
    <s v="Cumple"/>
    <s v="Cumple"/>
    <s v="1-Cliente con suministro electrico normalizado"/>
    <x v="2"/>
    <x v="1"/>
    <x v="2"/>
    <x v="1"/>
    <n v="0.5"/>
    <n v="0.5"/>
    <n v="0.5"/>
    <n v="0.5"/>
    <n v="0.5"/>
    <n v="0.5"/>
    <n v="0.25"/>
    <n v="0.25"/>
    <n v="0.5"/>
    <n v="0.5"/>
    <n v="0.5"/>
    <n v="1"/>
    <x v="1"/>
  </r>
  <r>
    <s v="2277386"/>
    <s v="207523032023123119"/>
    <s v="DF20237643411"/>
    <x v="287"/>
    <x v="353"/>
    <s v="AARON HUENCHUMIL"/>
    <s v="Manquehue Sur #31 lc 79"/>
    <s v="Las Condes"/>
    <x v="28"/>
    <s v="Cumple"/>
    <s v="Cumple"/>
    <s v="No Aplica"/>
    <s v="No Aplica"/>
    <s v="Cumple"/>
    <s v="Cumple"/>
    <s v="No"/>
    <s v="S/N"/>
    <s v="S/N"/>
    <s v="No Aplica"/>
    <s v="No Aplica"/>
    <s v="No Aplica"/>
    <s v="Cumple"/>
    <s v="Cumple"/>
    <s v="1-Suministro electrico normalizado en sector"/>
    <x v="2"/>
    <x v="1"/>
    <x v="2"/>
    <x v="1"/>
    <n v="0.5"/>
    <n v="0.5"/>
    <n v="0.5"/>
    <n v="0.5"/>
    <n v="0.5"/>
    <n v="0.5"/>
    <n v="0.25"/>
    <n v="0.25"/>
    <n v="0.5"/>
    <n v="0.5"/>
    <n v="0.5"/>
    <n v="1"/>
    <x v="1"/>
  </r>
  <r>
    <s v="2277381"/>
    <s v="207623032023122439"/>
    <s v="DF20237616481"/>
    <x v="287"/>
    <x v="332"/>
    <s v="Cristobal toro"/>
    <s v="Raihuen 7116"/>
    <s v="La Florida"/>
    <x v="4"/>
    <s v="Cumple"/>
    <s v="Cumple"/>
    <s v="No Aplica"/>
    <s v="No Aplica"/>
    <s v="Cumple"/>
    <s v="Cumple"/>
    <s v="No"/>
    <s v="S/N"/>
    <s v="S/N"/>
    <s v="No Aplica"/>
    <s v="No Aplica"/>
    <s v="No Aplica"/>
    <s v="Cumple"/>
    <s v="Cumple"/>
    <s v="Sin acceso a pasaje , porton cerrado"/>
    <x v="1"/>
    <x v="1"/>
    <x v="2"/>
    <x v="1"/>
    <n v="0.5"/>
    <n v="0.5"/>
    <n v="0.5"/>
    <n v="0.5"/>
    <n v="0.5"/>
    <n v="0.5"/>
    <n v="0.25"/>
    <n v="0.25"/>
    <n v="0.5"/>
    <n v="0.5"/>
    <n v="0.5"/>
    <n v="1"/>
    <x v="0"/>
  </r>
  <r>
    <s v="2277374"/>
    <s v="207623032023120737"/>
    <s v="DF20237615684"/>
    <x v="287"/>
    <x v="335"/>
    <s v="Cristobal toro"/>
    <s v="Los cerezos 5868 A"/>
    <s v="La Florida"/>
    <x v="25"/>
    <s v="Cumple"/>
    <s v="Cumple"/>
    <s v="No Aplica"/>
    <s v="No Aplica"/>
    <s v="Cumple"/>
    <s v="Cumple"/>
    <s v="No"/>
    <s v="S/N"/>
    <s v="S/N"/>
    <s v="No Aplica"/>
    <s v="No Aplica"/>
    <s v="No Aplica"/>
    <s v="Cumple"/>
    <s v="Cumple"/>
    <s v="Sin moradores , sin mayor observacion"/>
    <x v="1"/>
    <x v="1"/>
    <x v="2"/>
    <x v="1"/>
    <n v="0.5"/>
    <n v="0.5"/>
    <n v="0.5"/>
    <n v="0.5"/>
    <n v="0.5"/>
    <n v="0.5"/>
    <n v="0.25"/>
    <n v="0.25"/>
    <n v="0.5"/>
    <n v="0.5"/>
    <n v="0.5"/>
    <n v="1"/>
    <x v="0"/>
  </r>
  <r>
    <s v="2277373"/>
    <s v="207623032023120505"/>
    <s v="DF20237616067"/>
    <x v="287"/>
    <x v="354"/>
    <s v="Cristobal toro"/>
    <s v="Los cerezos 5868"/>
    <s v="La Florida"/>
    <x v="21"/>
    <s v="Cumple"/>
    <s v="Cumple"/>
    <s v="No Aplica"/>
    <s v="No Aplica"/>
    <s v="Cumple"/>
    <s v="Cumple"/>
    <s v="No"/>
    <s v="S/N"/>
    <s v="S/N"/>
    <s v="No Aplica"/>
    <s v="No Aplica"/>
    <s v="No Aplica"/>
    <s v="Cumple"/>
    <s v="Cumple"/>
    <s v="Sin moradores . Sin mayor observacion"/>
    <x v="2"/>
    <x v="1"/>
    <x v="2"/>
    <x v="1"/>
    <n v="0.5"/>
    <n v="0.5"/>
    <n v="0.5"/>
    <n v="0.5"/>
    <n v="0.5"/>
    <n v="0.5"/>
    <n v="0.25"/>
    <n v="0.25"/>
    <n v="0.5"/>
    <n v="0.5"/>
    <n v="0.5"/>
    <n v="1"/>
    <x v="0"/>
  </r>
  <r>
    <s v="2277368"/>
    <s v="207623032023115000"/>
    <s v="DF20237617071"/>
    <x v="287"/>
    <x v="332"/>
    <s v="Cristobal toro"/>
    <s v="Maria cristina 6993"/>
    <s v="La Florida"/>
    <x v="19"/>
    <s v="Cumple"/>
    <s v="Cumple"/>
    <s v="No Aplica"/>
    <s v="No Aplica"/>
    <s v="Cumple"/>
    <s v="Cumple"/>
    <s v="No"/>
    <s v="S/N"/>
    <s v="S/N"/>
    <s v="No Aplica"/>
    <s v="No Aplica"/>
    <s v="No Aplica"/>
    <s v="Cumple"/>
    <s v="Cumple"/>
    <s v="Problema externo , Fusible aereo"/>
    <x v="1"/>
    <x v="1"/>
    <x v="2"/>
    <x v="1"/>
    <n v="0.5"/>
    <n v="0.5"/>
    <n v="0.5"/>
    <n v="0.5"/>
    <n v="0.5"/>
    <n v="0.5"/>
    <n v="0.25"/>
    <n v="0.25"/>
    <n v="0.5"/>
    <n v="0.5"/>
    <n v="0.5"/>
    <n v="1"/>
    <x v="0"/>
  </r>
  <r>
    <s v="2276584"/>
    <s v="207522032023164735"/>
    <s v="DF20227565789"/>
    <x v="288"/>
    <x v="275"/>
    <s v="AARON HUENCHUMIL"/>
    <s v="Las Condes #6901"/>
    <s v="Las Condes"/>
    <x v="1"/>
    <s v="Cumple"/>
    <s v="Cumple"/>
    <s v="No Aplica"/>
    <s v="No Aplica"/>
    <s v="Cumple"/>
    <s v="Cumple"/>
    <s v="No"/>
    <s v="S/N"/>
    <s v="S/N"/>
    <s v="No Aplica"/>
    <s v="No Aplica"/>
    <s v="No Aplica"/>
    <s v="Cumple Mayormente"/>
    <s v="Cumple"/>
    <s v="1-Lugar deshabitado"/>
    <x v="10"/>
    <x v="0"/>
    <x v="2"/>
    <x v="1"/>
    <n v="0.5"/>
    <n v="0.5"/>
    <n v="0.5"/>
    <n v="0.5"/>
    <n v="0.5"/>
    <n v="0.5"/>
    <n v="0.25"/>
    <n v="0.25"/>
    <n v="0.5"/>
    <n v="0.32500000000000001"/>
    <n v="0.5"/>
    <n v="0.96500000000000008"/>
    <x v="1"/>
  </r>
  <r>
    <s v="2276580"/>
    <s v="207522032023163115"/>
    <s v="DF20227576907"/>
    <x v="288"/>
    <x v="291"/>
    <s v="AARON HUENCHUMIL"/>
    <s v="La Piedad #211"/>
    <s v="Las Condes"/>
    <x v="1"/>
    <s v="Cumple"/>
    <s v="Cumple"/>
    <s v="No Aplica"/>
    <s v="No Aplica"/>
    <s v="Cumple"/>
    <s v="Cumple"/>
    <s v="No"/>
    <s v="S/N"/>
    <s v="S/N"/>
    <s v="No Aplica"/>
    <s v="No Aplica"/>
    <s v="No Aplica"/>
    <s v="Cumple"/>
    <s v="Cumple"/>
    <s v="1-Suministro electrico normal en sector  2-Cable corrientes debiles esta retirado"/>
    <x v="10"/>
    <x v="0"/>
    <x v="2"/>
    <x v="1"/>
    <n v="0.5"/>
    <n v="0.5"/>
    <n v="0.5"/>
    <n v="0.5"/>
    <n v="0.5"/>
    <n v="0.5"/>
    <n v="0.25"/>
    <n v="0.25"/>
    <n v="0.5"/>
    <n v="0.5"/>
    <n v="0.5"/>
    <n v="1"/>
    <x v="1"/>
  </r>
  <r>
    <s v="2276571"/>
    <s v="207522032023161832"/>
    <s v="DF20227565754"/>
    <x v="288"/>
    <x v="275"/>
    <s v="AARON HUENCHUMIL"/>
    <s v="Cerro El Plomo #6678 S.C"/>
    <s v="Las Condes"/>
    <x v="1"/>
    <s v="Cumple"/>
    <s v="Cumple"/>
    <s v="No Aplica"/>
    <s v="No Aplica"/>
    <s v="Cumple"/>
    <s v="Cumple"/>
    <s v="Si"/>
    <s v="S/N"/>
    <s v="S/N"/>
    <s v="Cumple"/>
    <s v="Cumple"/>
    <s v="Cumple"/>
    <s v="Cumple"/>
    <s v="Cumple"/>
    <s v="1-Suministro electrico normalizado 2-Conserje presentr el dia de falla, confirma que era problema interno"/>
    <x v="10"/>
    <x v="0"/>
    <x v="2"/>
    <x v="1"/>
    <n v="0.5"/>
    <n v="0.5"/>
    <n v="0.5"/>
    <n v="0.5"/>
    <n v="0.5"/>
    <n v="0.5"/>
    <n v="0.25"/>
    <n v="0.25"/>
    <n v="0.5"/>
    <n v="0.5"/>
    <n v="0.5"/>
    <n v="1"/>
    <x v="1"/>
  </r>
  <r>
    <s v="2276565"/>
    <s v="207622032023160206"/>
    <s v="DF20237643107"/>
    <x v="288"/>
    <x v="353"/>
    <s v="Cristobal toro"/>
    <s v="Manuel antonio tocornal 1976"/>
    <s v="Santiago"/>
    <x v="29"/>
    <s v="Cumple"/>
    <s v="Cumple"/>
    <s v="No Aplica"/>
    <s v="No Aplica"/>
    <s v="Cumple"/>
    <s v="Cumple"/>
    <s v="No"/>
    <s v="S/N"/>
    <s v="S/N"/>
    <s v="No Aplica"/>
    <s v="No Aplica"/>
    <s v="No Aplica"/>
    <s v="Cumple"/>
    <s v="Cumple"/>
    <s v="Sin moradores , sin mayor observacion"/>
    <x v="2"/>
    <x v="1"/>
    <x v="2"/>
    <x v="1"/>
    <n v="0.5"/>
    <n v="0.5"/>
    <n v="0.5"/>
    <n v="0.5"/>
    <n v="0.5"/>
    <n v="0.5"/>
    <n v="0.25"/>
    <n v="0.25"/>
    <n v="0.5"/>
    <n v="0.5"/>
    <n v="0.5"/>
    <n v="1"/>
    <x v="1"/>
  </r>
  <r>
    <s v="2276564"/>
    <s v="207522032023155932"/>
    <s v="DF20227565365"/>
    <x v="288"/>
    <x v="275"/>
    <s v="AARON HUENCHUMIL"/>
    <s v="Alonso de Cordoba #4555 dp 702"/>
    <s v="Las Condes"/>
    <x v="1"/>
    <s v="Cumple"/>
    <s v="Cumple"/>
    <s v="No Aplica"/>
    <s v="No Aplica"/>
    <s v="Cumple"/>
    <s v="Cumple"/>
    <s v="No"/>
    <s v="S/N"/>
    <s v="S/N"/>
    <s v="No Aplica"/>
    <s v="No Aplica"/>
    <s v="No Aplica"/>
    <s v="Cumple"/>
    <s v="Cumple"/>
    <s v="1-Suministro electrico normalizado"/>
    <x v="10"/>
    <x v="0"/>
    <x v="2"/>
    <x v="1"/>
    <n v="0.5"/>
    <n v="0.5"/>
    <n v="0.5"/>
    <n v="0.5"/>
    <n v="0.5"/>
    <n v="0.5"/>
    <n v="0.25"/>
    <n v="0.25"/>
    <n v="0.5"/>
    <n v="0.5"/>
    <n v="0.5"/>
    <n v="1"/>
    <x v="1"/>
  </r>
  <r>
    <s v="2276562"/>
    <s v="207522032023155427"/>
    <s v="DF20237636869"/>
    <x v="288"/>
    <x v="355"/>
    <s v="AARON HUENCHUMIL"/>
    <s v="Manquehue Sur #1705"/>
    <s v="Las Condes"/>
    <x v="27"/>
    <s v="Cumple"/>
    <s v="Cumple"/>
    <s v="No Aplica"/>
    <s v="No Aplica"/>
    <s v="Cumple"/>
    <s v="Cumple"/>
    <s v="No"/>
    <s v="S/N"/>
    <s v="S/N"/>
    <s v="No Aplica"/>
    <s v="No Aplica"/>
    <s v="No Aplica"/>
    <s v="Cumple"/>
    <s v="Cumple"/>
    <s v="1-Cliente no se encuentra en domicilio  2-Acometida aun se encuentra con baja altura debido a escuadra de cliente que aun no repara"/>
    <x v="2"/>
    <x v="1"/>
    <x v="2"/>
    <x v="1"/>
    <n v="0.5"/>
    <n v="0.5"/>
    <n v="0.5"/>
    <n v="0.5"/>
    <n v="0.5"/>
    <n v="0.5"/>
    <n v="0.25"/>
    <n v="0.25"/>
    <n v="0.5"/>
    <n v="0.5"/>
    <n v="0.5"/>
    <n v="1"/>
    <x v="1"/>
  </r>
  <r>
    <s v="2276558"/>
    <s v="207522032023154130"/>
    <s v="DF20237641548"/>
    <x v="288"/>
    <x v="349"/>
    <s v="AARON HUENCHUMIL"/>
    <s v="Victor Rae #5331"/>
    <s v="Las Condes"/>
    <x v="11"/>
    <s v="Cumple"/>
    <s v="Cumple"/>
    <s v="No Aplica"/>
    <s v="No Aplica"/>
    <s v="Cumple"/>
    <s v="Cumple"/>
    <s v="No"/>
    <s v="S/N"/>
    <s v="S/N"/>
    <s v="No Aplica"/>
    <s v="No Aplica"/>
    <s v="No Aplica"/>
    <s v="Cumple Parcialmente"/>
    <s v="Cumple"/>
    <s v="1-Cliente no se encuentra en domicilio"/>
    <x v="2"/>
    <x v="1"/>
    <x v="2"/>
    <x v="1"/>
    <n v="0.5"/>
    <n v="0.5"/>
    <n v="0.5"/>
    <n v="0.5"/>
    <n v="0.5"/>
    <n v="0.5"/>
    <n v="0.25"/>
    <n v="0.25"/>
    <n v="0.5"/>
    <n v="0.17499999999999999"/>
    <n v="0.5"/>
    <n v="0.93500000000000005"/>
    <x v="1"/>
  </r>
  <r>
    <s v="2276553"/>
    <s v="207622032023153336"/>
    <s v="DF20237639240"/>
    <x v="288"/>
    <x v="352"/>
    <s v="Cristobal toro"/>
    <s v="Lord cochrane 309 dpto 511"/>
    <s v="Santiago"/>
    <x v="28"/>
    <s v="Cumple"/>
    <s v="Cumple"/>
    <s v="No Aplica"/>
    <s v="No Aplica"/>
    <s v="Cumple"/>
    <s v="Cumple"/>
    <s v="No"/>
    <s v="S/N"/>
    <s v="S/N"/>
    <s v="No Aplica"/>
    <s v="No Aplica"/>
    <s v="No Aplica"/>
    <s v="No Aplica"/>
    <s v="No Aplica "/>
    <s v="No se toman fotos por precaucion vial ."/>
    <x v="2"/>
    <x v="1"/>
    <x v="2"/>
    <x v="1"/>
    <n v="0.5"/>
    <n v="0.5"/>
    <n v="0.5"/>
    <n v="0.5"/>
    <n v="0.5"/>
    <n v="0.5"/>
    <n v="0.25"/>
    <n v="0.25"/>
    <n v="0.5"/>
    <n v="0.5"/>
    <n v="0"/>
    <n v="0.9"/>
    <x v="1"/>
  </r>
  <r>
    <s v="2276551"/>
    <s v="207622032023153133"/>
    <s v="DF20237638940"/>
    <x v="288"/>
    <x v="352"/>
    <s v="Cristobal toro"/>
    <s v="Hermanos amunategui 890 dpto 1301"/>
    <s v="Santiago"/>
    <x v="30"/>
    <s v="Cumple"/>
    <s v="Cumple"/>
    <s v="No Aplica"/>
    <s v="No Aplica"/>
    <s v="Cumple"/>
    <s v="Cumple"/>
    <s v="No"/>
    <s v="S/N"/>
    <s v="S/N"/>
    <s v="No Aplica"/>
    <s v="No Aplica"/>
    <s v="No Aplica"/>
    <s v="Cumple"/>
    <s v="Cumple"/>
    <s v="No se toman fotos por precaucion vial"/>
    <x v="2"/>
    <x v="1"/>
    <x v="2"/>
    <x v="1"/>
    <n v="0.5"/>
    <n v="0.5"/>
    <n v="0.5"/>
    <n v="0.5"/>
    <n v="0.5"/>
    <n v="0.5"/>
    <n v="0.25"/>
    <n v="0.25"/>
    <n v="0.5"/>
    <n v="0.5"/>
    <n v="0.5"/>
    <n v="1"/>
    <x v="1"/>
  </r>
  <r>
    <s v="2276548"/>
    <s v="207522032023152617"/>
    <s v="DF20227570120"/>
    <x v="288"/>
    <x v="280"/>
    <s v="AARON HUENCHUMIL"/>
    <s v="Juan de Austria #1834"/>
    <s v="Las Condes"/>
    <x v="1"/>
    <s v="Cumple"/>
    <s v="Cumple"/>
    <s v="No Cumple"/>
    <s v="No Cumple"/>
    <s v="Cumple"/>
    <s v="Cumple"/>
    <s v="Si"/>
    <s v="Loreto Carabes"/>
    <s v="S/N"/>
    <s v="Cumple"/>
    <s v="Cumple"/>
    <s v="Cumple"/>
    <s v="Cumple"/>
    <s v="Cumple"/>
    <s v="1-Suministro electrico normalizado  2-No declara codigo de ITM utilizado, pero si describe su uso"/>
    <x v="10"/>
    <x v="0"/>
    <x v="2"/>
    <x v="1"/>
    <n v="0.5"/>
    <n v="0.5"/>
    <n v="0"/>
    <n v="0"/>
    <n v="0.5"/>
    <n v="0.5"/>
    <n v="0.25"/>
    <n v="0.25"/>
    <n v="0.5"/>
    <n v="0.5"/>
    <n v="0.5"/>
    <n v="0.7"/>
    <x v="1"/>
  </r>
  <r>
    <s v="2276529"/>
    <s v="207522032023151400"/>
    <s v="DF20237643439"/>
    <x v="288"/>
    <x v="353"/>
    <s v="AARON HUENCHUMIL"/>
    <s v="Rubens #1816"/>
    <s v="Las Condes"/>
    <x v="31"/>
    <s v="Cumple"/>
    <s v="Cumple"/>
    <s v="No Cumple"/>
    <s v="No Cumple"/>
    <s v="Cumple"/>
    <s v="Cumple"/>
    <s v="No"/>
    <s v="S/N"/>
    <s v="S/N"/>
    <s v="No Aplica"/>
    <s v="No Aplica"/>
    <s v="No Aplica"/>
    <s v="Cumple"/>
    <s v="Cumple"/>
    <s v="1-No declara codigo de material utilizado, pero si describe su uso"/>
    <x v="2"/>
    <x v="1"/>
    <x v="2"/>
    <x v="1"/>
    <n v="0.5"/>
    <n v="0.5"/>
    <n v="0"/>
    <n v="0"/>
    <n v="0.5"/>
    <n v="0.5"/>
    <n v="0.25"/>
    <n v="0.25"/>
    <n v="0.5"/>
    <n v="0.5"/>
    <n v="0.5"/>
    <n v="0.7"/>
    <x v="1"/>
  </r>
  <r>
    <s v="2276517"/>
    <s v="207522032023145933"/>
    <s v="DF20237643309"/>
    <x v="288"/>
    <x v="353"/>
    <s v="AARON HUENCHUMIL"/>
    <s v="Rosa de los Andes #1946"/>
    <s v="Las Condes"/>
    <x v="13"/>
    <s v="Cumple"/>
    <s v="Cumple"/>
    <s v="No Aplica"/>
    <s v="No Aplica"/>
    <s v="Cumple"/>
    <s v="Cumple"/>
    <s v="No"/>
    <s v="S/N"/>
    <s v="S/N"/>
    <s v="No Aplica"/>
    <s v="No Aplica"/>
    <s v="No Aplica"/>
    <s v="Cumple"/>
    <s v="Cumple"/>
    <s v="1-Cliente no se encuentra en domicilio  2-Acometida en buen estado"/>
    <x v="2"/>
    <x v="1"/>
    <x v="2"/>
    <x v="1"/>
    <n v="0.5"/>
    <n v="0.5"/>
    <n v="0.5"/>
    <n v="0.5"/>
    <n v="0.5"/>
    <n v="0.5"/>
    <n v="0.25"/>
    <n v="0.25"/>
    <n v="0.5"/>
    <n v="0.5"/>
    <n v="0.5"/>
    <n v="1"/>
    <x v="1"/>
  </r>
  <r>
    <s v="2276466"/>
    <s v="207622032023131223"/>
    <s v="DF20237645117"/>
    <x v="288"/>
    <x v="356"/>
    <s v="Cristobal toro"/>
    <s v="Independencia 435 dpto 519 A"/>
    <s v="Independencia"/>
    <x v="13"/>
    <s v="Cumple"/>
    <s v="Cumple"/>
    <s v="No Aplica"/>
    <s v="No Aplica"/>
    <s v="Cumple"/>
    <s v="Cumple"/>
    <s v="No"/>
    <s v="S/N"/>
    <s v="S/N"/>
    <s v="No Aplica"/>
    <s v="No Aplica"/>
    <s v="No Aplica"/>
    <s v="Cumple"/>
    <s v="Cumple"/>
    <s v="Sector hostil . No se toman muchas fotos , por precaucion"/>
    <x v="2"/>
    <x v="1"/>
    <x v="2"/>
    <x v="1"/>
    <n v="0.5"/>
    <n v="0.5"/>
    <n v="0.5"/>
    <n v="0.5"/>
    <n v="0.5"/>
    <n v="0.5"/>
    <n v="0.25"/>
    <n v="0.25"/>
    <n v="0.5"/>
    <n v="0.5"/>
    <n v="0.5"/>
    <n v="1"/>
    <x v="1"/>
  </r>
  <r>
    <s v="2276465"/>
    <s v="207622032023130956"/>
    <s v="DF20237644783"/>
    <x v="288"/>
    <x v="356"/>
    <s v="Cristobal toro"/>
    <s v="Inglaterra , independencia"/>
    <s v="Independencia"/>
    <x v="27"/>
    <s v="Cumple"/>
    <s v="Cumple"/>
    <s v="No Cumple"/>
    <s v="No Cumple"/>
    <s v="Cumple"/>
    <s v="Cumple"/>
    <s v="No"/>
    <s v="S/N"/>
    <s v="S/N"/>
    <s v="No Aplica"/>
    <s v="No Aplica"/>
    <s v="No Aplica"/>
    <s v="Cumple"/>
    <s v="Cumple"/>
    <s v="Problema externo , TD"/>
    <x v="2"/>
    <x v="1"/>
    <x v="2"/>
    <x v="1"/>
    <n v="0.5"/>
    <n v="0.5"/>
    <n v="0"/>
    <n v="0"/>
    <n v="0.5"/>
    <n v="0.5"/>
    <n v="0.25"/>
    <n v="0.25"/>
    <n v="0.5"/>
    <n v="0.5"/>
    <n v="0.5"/>
    <n v="0.7"/>
    <x v="1"/>
  </r>
  <r>
    <s v="2276450"/>
    <s v="207622032023123017"/>
    <s v="DF20237637697"/>
    <x v="288"/>
    <x v="354"/>
    <s v="Cristobal toro"/>
    <s v="Jise alcalde delano 10682"/>
    <s v="Lo Barnechea"/>
    <x v="17"/>
    <s v="Cumple"/>
    <s v="Cumple"/>
    <s v="No Aplica"/>
    <s v="No Aplica"/>
    <s v="Cumple"/>
    <s v="Cumple"/>
    <s v="No"/>
    <s v="S/N"/>
    <s v="S/N"/>
    <s v="No Aplica"/>
    <s v="No Aplica"/>
    <s v="No Aplica"/>
    <s v="Cumple"/>
    <s v="Cumple"/>
    <s v="Problema externo , TD"/>
    <x v="2"/>
    <x v="1"/>
    <x v="2"/>
    <x v="1"/>
    <n v="0.5"/>
    <n v="0.5"/>
    <n v="0.5"/>
    <n v="0.5"/>
    <n v="0.5"/>
    <n v="0.5"/>
    <n v="0.25"/>
    <n v="0.25"/>
    <n v="0.5"/>
    <n v="0.5"/>
    <n v="0.5"/>
    <n v="1"/>
    <x v="1"/>
  </r>
  <r>
    <s v="2276445"/>
    <s v="207622032023122728"/>
    <s v="DF20237639621"/>
    <x v="288"/>
    <x v="357"/>
    <s v="Cristobal toro"/>
    <s v="La dehesa 226 TR B dpto 407"/>
    <s v="Lo Barnechea"/>
    <x v="11"/>
    <s v="Cumple"/>
    <s v="Cumple"/>
    <s v="No Aplica"/>
    <s v="No Aplica"/>
    <s v="Cumple"/>
    <s v="Cumple"/>
    <s v="No"/>
    <s v="S/N"/>
    <s v="S/N"/>
    <s v="No Aplica"/>
    <s v="No Aplica"/>
    <s v="No Aplica"/>
    <s v="No Cumple"/>
    <s v="No Cumple"/>
    <s v="No se toman fotos por precaucion vial  Guardia , no permite acceso ya q no se encuentra cliente en dpto"/>
    <x v="2"/>
    <x v="1"/>
    <x v="2"/>
    <x v="1"/>
    <n v="0.5"/>
    <n v="0.5"/>
    <n v="0.5"/>
    <n v="0.5"/>
    <n v="0.5"/>
    <n v="0.5"/>
    <n v="0.25"/>
    <n v="0.25"/>
    <n v="0.5"/>
    <n v="0"/>
    <n v="0"/>
    <n v="0.8"/>
    <x v="1"/>
  </r>
  <r>
    <s v="2276436"/>
    <s v="207622032023121351"/>
    <s v="DF20237644531"/>
    <x v="288"/>
    <x v="358"/>
    <s v="Cristobal toro"/>
    <s v="Camino el huinganal 2154"/>
    <s v="Lo Barnechea"/>
    <x v="17"/>
    <s v="Cumple"/>
    <s v="Cumple"/>
    <s v="No Aplica"/>
    <s v="No Aplica"/>
    <s v="Cumple"/>
    <s v="Cumple"/>
    <s v="No"/>
    <s v="S/N"/>
    <s v="S/N"/>
    <s v="No Aplica"/>
    <s v="No Aplica"/>
    <s v="No Aplica"/>
    <s v="Cumple"/>
    <s v="Cumple"/>
    <s v="Sin acceso a pasaje . No se toman muchas fotos para evitar probkemas con vecinos"/>
    <x v="2"/>
    <x v="1"/>
    <x v="2"/>
    <x v="1"/>
    <n v="0.5"/>
    <n v="0.5"/>
    <n v="0.5"/>
    <n v="0.5"/>
    <n v="0.5"/>
    <n v="0.5"/>
    <n v="0.25"/>
    <n v="0.25"/>
    <n v="0.5"/>
    <n v="0.5"/>
    <n v="0.5"/>
    <n v="1"/>
    <x v="1"/>
  </r>
  <r>
    <s v="2275143"/>
    <s v="207521032023161344"/>
    <s v="DF20227560777"/>
    <x v="289"/>
    <x v="277"/>
    <s v="AARON HUENCHUMIL"/>
    <s v="Las Condes #12725"/>
    <s v="Las Condes"/>
    <x v="1"/>
    <s v="Cumple"/>
    <s v="Cumple"/>
    <s v="No Aplica"/>
    <s v="No Aplica"/>
    <s v="Cumple"/>
    <s v="Cumple"/>
    <s v="Si"/>
    <s v="S/N"/>
    <s v="S/N"/>
    <s v="Cumple"/>
    <s v="Cumple"/>
    <s v="Cumple"/>
    <s v="Cumple"/>
    <s v="Cumple"/>
    <s v="1-Suministro electrico normalizado"/>
    <x v="10"/>
    <x v="0"/>
    <x v="2"/>
    <x v="1"/>
    <n v="0.5"/>
    <n v="0.5"/>
    <n v="0.5"/>
    <n v="0.5"/>
    <n v="0.5"/>
    <n v="0.5"/>
    <n v="0.25"/>
    <n v="0.25"/>
    <n v="0.5"/>
    <n v="0.5"/>
    <n v="0.5"/>
    <n v="1"/>
    <x v="1"/>
  </r>
  <r>
    <s v="2275139"/>
    <s v="207521032023160935"/>
    <s v="DF20237644021"/>
    <x v="289"/>
    <x v="359"/>
    <s v="AARON HUENCHUMIL"/>
    <s v="Santa Veronica #696"/>
    <s v="Las Condes"/>
    <x v="27"/>
    <s v="Cumple"/>
    <s v="Cumple"/>
    <s v="No Aplica"/>
    <s v="No Aplica"/>
    <s v="Cumple"/>
    <s v="Cumple"/>
    <s v="Si"/>
    <s v="S/N"/>
    <s v="S/N"/>
    <s v="Cumple"/>
    <s v="Cumple"/>
    <s v="Cumple"/>
    <s v="Cumple"/>
    <s v="Cumple"/>
    <s v="1-Cliente confirma que tenia una falla al interior de su instalacion electrica"/>
    <x v="2"/>
    <x v="1"/>
    <x v="2"/>
    <x v="1"/>
    <n v="0.5"/>
    <n v="0.5"/>
    <n v="0.5"/>
    <n v="0.5"/>
    <n v="0.5"/>
    <n v="0.5"/>
    <n v="0.25"/>
    <n v="0.25"/>
    <n v="0.5"/>
    <n v="0.5"/>
    <n v="0.5"/>
    <n v="1"/>
    <x v="1"/>
  </r>
  <r>
    <s v="2275137"/>
    <s v="207521032023155408"/>
    <s v="DF20227506816"/>
    <x v="289"/>
    <x v="245"/>
    <s v="AARON HUENCHUMIL"/>
    <s v="Cerro Litoria #12132"/>
    <s v="Las Condes"/>
    <x v="1"/>
    <s v="Cumple"/>
    <s v="Cumple"/>
    <s v="No Aplica"/>
    <s v="No Aplica"/>
    <s v="Cumple"/>
    <s v="Cumple"/>
    <s v="No"/>
    <s v="S/N"/>
    <s v="S/N"/>
    <s v="No Aplica"/>
    <s v="No Aplica"/>
    <s v="No Aplica"/>
    <s v="Cumple"/>
    <s v="Cumple"/>
    <s v="1-Suministro electrico normalizado"/>
    <x v="8"/>
    <x v="0"/>
    <x v="2"/>
    <x v="1"/>
    <n v="0.5"/>
    <n v="0.5"/>
    <n v="0.5"/>
    <n v="0.5"/>
    <n v="0.5"/>
    <n v="0.5"/>
    <n v="0.25"/>
    <n v="0.25"/>
    <n v="0.5"/>
    <n v="0.5"/>
    <n v="0.5"/>
    <n v="1"/>
    <x v="1"/>
  </r>
  <r>
    <s v="2275128"/>
    <s v="207521032023153500"/>
    <s v="DF20227561782"/>
    <x v="289"/>
    <x v="277"/>
    <s v="AARON HUENCHUMIL"/>
    <s v="Camino Del Olivar #1367"/>
    <s v="Las Condes"/>
    <x v="1"/>
    <s v="Cumple"/>
    <s v="Cumple"/>
    <s v="No Aplica"/>
    <s v="No Aplica"/>
    <s v="Cumple"/>
    <s v="Cumple"/>
    <s v="No"/>
    <s v="S/N"/>
    <s v="S/N"/>
    <s v="No Aplica"/>
    <s v="No Aplica"/>
    <s v="No Aplica"/>
    <s v="Cumple"/>
    <s v="Cumple"/>
    <s v="1-Cable de corrientes debiles aislado  2-Suministro electrico normal en sector"/>
    <x v="10"/>
    <x v="0"/>
    <x v="2"/>
    <x v="1"/>
    <n v="0.5"/>
    <n v="0.5"/>
    <n v="0.5"/>
    <n v="0.5"/>
    <n v="0.5"/>
    <n v="0.5"/>
    <n v="0.25"/>
    <n v="0.25"/>
    <n v="0.5"/>
    <n v="0.5"/>
    <n v="0.5"/>
    <n v="1"/>
    <x v="1"/>
  </r>
  <r>
    <s v="2275119"/>
    <s v="207521032023152641"/>
    <s v="DF20227562095"/>
    <x v="289"/>
    <x v="277"/>
    <s v="AARON HUENCHUMIL"/>
    <s v="Camino Del Observatorio #1624"/>
    <s v="Las Condes"/>
    <x v="1"/>
    <s v="Cumple"/>
    <s v="Cumple"/>
    <s v="Cumple"/>
    <s v="Cumple"/>
    <s v="Cumple"/>
    <s v="Cumple"/>
    <s v="No"/>
    <s v="S/N"/>
    <s v="S/N"/>
    <s v="No Aplica"/>
    <s v="No Aplica"/>
    <s v="No Aplica"/>
    <s v="Cumple"/>
    <s v="Cumple"/>
    <s v="1-Cliente no se encuentra en domicilio  2-Suministro electrico normalizado"/>
    <x v="10"/>
    <x v="0"/>
    <x v="2"/>
    <x v="1"/>
    <n v="0.5"/>
    <n v="0.5"/>
    <n v="0.5"/>
    <n v="0.5"/>
    <n v="0.5"/>
    <n v="0.5"/>
    <n v="0.25"/>
    <n v="0.25"/>
    <n v="0.5"/>
    <n v="0.5"/>
    <n v="0.5"/>
    <n v="1"/>
    <x v="1"/>
  </r>
  <r>
    <s v="2275104"/>
    <s v="207521032023150634"/>
    <s v="DF20227565234"/>
    <x v="289"/>
    <x v="275"/>
    <s v="AARON HUENCHUMIL"/>
    <s v="Las Condesas #2683"/>
    <s v="Las Condes"/>
    <x v="1"/>
    <s v="Cumple"/>
    <s v="Cumple"/>
    <s v="No Cumple"/>
    <s v="No Cumple"/>
    <s v="Cumple"/>
    <s v="Cumple"/>
    <s v="Si"/>
    <s v="Marina Peñaloza"/>
    <s v="S/N"/>
    <s v="Cumple"/>
    <s v="Cumple"/>
    <s v="Cumple"/>
    <s v="Cumple"/>
    <s v="Cumple"/>
    <s v="1-Cliente con suministro electrico normalizado  2-No declaran codigo de ITM trifasico ni tampoco describen su uso"/>
    <x v="10"/>
    <x v="0"/>
    <x v="2"/>
    <x v="1"/>
    <n v="0.5"/>
    <n v="0.5"/>
    <n v="0"/>
    <n v="0"/>
    <n v="0.5"/>
    <n v="0.5"/>
    <n v="0.25"/>
    <n v="0.25"/>
    <n v="0.5"/>
    <n v="0.5"/>
    <n v="0.5"/>
    <n v="0.7"/>
    <x v="1"/>
  </r>
  <r>
    <s v="2275083"/>
    <s v="207521032023143934"/>
    <s v="DF20227570179"/>
    <x v="289"/>
    <x v="280"/>
    <s v="AARON HUENCHUMIL"/>
    <s v="Cerro Alegre #836"/>
    <s v="Las Condes"/>
    <x v="1"/>
    <s v="Cumple"/>
    <s v="Cumple"/>
    <s v="No Aplica"/>
    <s v="No Aplica"/>
    <s v="Cumple"/>
    <s v="Cumple"/>
    <s v="Si"/>
    <s v="S/N"/>
    <s v="S/N"/>
    <s v="Cumple"/>
    <s v="Cumple"/>
    <s v="Cumple"/>
    <s v="Cumple"/>
    <s v="Cumple"/>
    <s v="1-Asesora del hogar confirma suministro electrico normal, pero desconoce si regularizaron medidor. No permite acceso"/>
    <x v="10"/>
    <x v="0"/>
    <x v="2"/>
    <x v="1"/>
    <n v="0.5"/>
    <n v="0.5"/>
    <n v="0.5"/>
    <n v="0.5"/>
    <n v="0.5"/>
    <n v="0.5"/>
    <n v="0.25"/>
    <n v="0.25"/>
    <n v="0.5"/>
    <n v="0.5"/>
    <n v="0.5"/>
    <n v="1"/>
    <x v="1"/>
  </r>
  <r>
    <s v="2275058"/>
    <s v="207521032023141455"/>
    <s v="DF20237638455"/>
    <x v="289"/>
    <x v="347"/>
    <s v="AARON HUENCHUMIL"/>
    <s v="Padre Hurtado Sur #1861 A 51"/>
    <s v="Las Condes"/>
    <x v="16"/>
    <s v="Cumple"/>
    <s v="Cumple"/>
    <s v="No Aplica"/>
    <s v="No Aplica"/>
    <s v="Cumple"/>
    <s v="Cumple"/>
    <s v="No"/>
    <s v="S/N"/>
    <s v="S/N"/>
    <s v="No Aplica"/>
    <s v="No Aplica"/>
    <s v="No Aplica"/>
    <s v="Cumple Parcialmente"/>
    <s v="Cumple Parcialmente"/>
    <s v="1-Cliente no se encuentra en domicilio, conserje no permite acceso"/>
    <x v="2"/>
    <x v="1"/>
    <x v="2"/>
    <x v="1"/>
    <n v="0.5"/>
    <n v="0.5"/>
    <n v="0.5"/>
    <n v="0.5"/>
    <n v="0.5"/>
    <n v="0.5"/>
    <n v="0.25"/>
    <n v="0.25"/>
    <n v="0.5"/>
    <n v="0.17499999999999999"/>
    <n v="0.17499999999999999"/>
    <n v="0.87"/>
    <x v="1"/>
  </r>
  <r>
    <s v="2275055"/>
    <s v="207621032023141125"/>
    <s v="DF20237641736"/>
    <x v="289"/>
    <x v="349"/>
    <s v="Cristobal toro"/>
    <s v="Gertrudis echeñique 234 dpto 101"/>
    <s v="Las Condes"/>
    <x v="27"/>
    <s v="Cumple"/>
    <s v="Cumple"/>
    <s v="No Aplica"/>
    <s v="No Aplica"/>
    <s v="Cumple"/>
    <s v="Cumple"/>
    <s v="No"/>
    <s v="S/N"/>
    <s v="S/N"/>
    <s v="No Aplica"/>
    <s v="No Aplica"/>
    <s v="No Aplica"/>
    <s v="Cumple"/>
    <s v="Cumple"/>
    <s v="Atiende guardia y no entrega datos . No se toman fotos para prevenir algun tipo de problemas"/>
    <x v="2"/>
    <x v="1"/>
    <x v="2"/>
    <x v="1"/>
    <n v="0.5"/>
    <n v="0.5"/>
    <n v="0.5"/>
    <n v="0.5"/>
    <n v="0.5"/>
    <n v="0.5"/>
    <n v="0.25"/>
    <n v="0.25"/>
    <n v="0.5"/>
    <n v="0.5"/>
    <n v="0.5"/>
    <n v="1"/>
    <x v="1"/>
  </r>
  <r>
    <s v="2275022"/>
    <s v="207621032023125550"/>
    <s v="DF20237644454"/>
    <x v="289"/>
    <x v="359"/>
    <s v="Cristobal toro"/>
    <s v="Cerro gloria 9220 V 302"/>
    <s v="Las Condes"/>
    <x v="11"/>
    <s v="Cumple"/>
    <s v="Cumple"/>
    <s v="No Aplica"/>
    <s v="No Aplica"/>
    <s v="Cumple"/>
    <s v="Cumple"/>
    <s v="No"/>
    <s v="S/N"/>
    <s v="S/N"/>
    <s v="No Aplica"/>
    <s v="No Aplica"/>
    <s v="No Aplica"/>
    <s v="No Cumple"/>
    <s v="No Cumple"/>
    <s v="Falta maxima de fotos exigidas . No se toman muchas fotos para evitar problemas con vecinos"/>
    <x v="2"/>
    <x v="1"/>
    <x v="2"/>
    <x v="1"/>
    <n v="0.5"/>
    <n v="0.5"/>
    <n v="0.5"/>
    <n v="0.5"/>
    <n v="0.5"/>
    <n v="0.5"/>
    <n v="0.25"/>
    <n v="0.25"/>
    <n v="0.5"/>
    <n v="0"/>
    <n v="0"/>
    <n v="0.8"/>
    <x v="1"/>
  </r>
  <r>
    <s v="2275017"/>
    <s v="207621032023124617"/>
    <s v="DF20237637359"/>
    <x v="289"/>
    <x v="354"/>
    <s v="Cristobal toro"/>
    <s v="Golfo de maracaibo 537"/>
    <s v="Las Condes"/>
    <x v="13"/>
    <s v="Cumple"/>
    <s v="Cumple"/>
    <s v="No Aplica"/>
    <s v="No Aplica"/>
    <s v="Cumple"/>
    <s v="Cumple"/>
    <s v="No"/>
    <s v="S/N"/>
    <s v="S/N"/>
    <s v="No Aplica"/>
    <s v="No Aplica"/>
    <s v="No Aplica"/>
    <s v="Cumple"/>
    <s v="Cumple"/>
    <s v="Sector hostil . No se toman muchas fotos para prevenir . Sin moradores"/>
    <x v="2"/>
    <x v="1"/>
    <x v="2"/>
    <x v="1"/>
    <n v="0.5"/>
    <n v="0.5"/>
    <n v="0.5"/>
    <n v="0.5"/>
    <n v="0.5"/>
    <n v="0.5"/>
    <n v="0.25"/>
    <n v="0.25"/>
    <n v="0.5"/>
    <n v="0.5"/>
    <n v="0.5"/>
    <n v="1"/>
    <x v="1"/>
  </r>
  <r>
    <s v="2275003"/>
    <s v="207621032023121036"/>
    <s v="DF20237641868"/>
    <x v="289"/>
    <x v="349"/>
    <s v="Cristobal toro"/>
    <s v="Cristina barros 682"/>
    <s v="Las Condes"/>
    <x v="16"/>
    <s v="Cumple"/>
    <s v="Cumple"/>
    <s v="No Aplica"/>
    <s v="No Aplica"/>
    <s v="Cumple"/>
    <s v="Cumple"/>
    <s v="No"/>
    <s v="S/N"/>
    <s v="S/N"/>
    <s v="No Aplica"/>
    <s v="No Aplica"/>
    <s v="No Aplica"/>
    <s v="Cumple"/>
    <s v="Cumple"/>
    <s v="Sin acceso a pasaje , porton cerrado"/>
    <x v="2"/>
    <x v="1"/>
    <x v="2"/>
    <x v="1"/>
    <n v="0.5"/>
    <n v="0.5"/>
    <n v="0.5"/>
    <n v="0.5"/>
    <n v="0.5"/>
    <n v="0.5"/>
    <n v="0.25"/>
    <n v="0.25"/>
    <n v="0.5"/>
    <n v="0.5"/>
    <n v="0.5"/>
    <n v="1"/>
    <x v="1"/>
  </r>
  <r>
    <s v="2274994"/>
    <s v="207621032023115526"/>
    <s v="DF20237637571"/>
    <x v="289"/>
    <x v="354"/>
    <s v="Cristobal toro"/>
    <s v="Alonso de camargo 6568"/>
    <s v="Las Condes"/>
    <x v="27"/>
    <s v="Cumple"/>
    <s v="Cumple"/>
    <s v="No Cumple"/>
    <s v="No Cumple"/>
    <s v="Cumple"/>
    <s v="Cumple"/>
    <s v="Si"/>
    <s v="S/N"/>
    <s v="S/N"/>
    <s v="Cumple"/>
    <s v="Cumple"/>
    <s v="Cumple"/>
    <s v="Cumple"/>
    <s v="Cumple"/>
    <s v="Atiende cliente , pero no permite foto a facahada de casa y no permite acceso a medidor"/>
    <x v="2"/>
    <x v="1"/>
    <x v="2"/>
    <x v="1"/>
    <n v="0.5"/>
    <n v="0.5"/>
    <n v="0"/>
    <n v="0"/>
    <n v="0.5"/>
    <n v="0.5"/>
    <n v="0.25"/>
    <n v="0.25"/>
    <n v="0.5"/>
    <n v="0.5"/>
    <n v="0.5"/>
    <n v="0.7"/>
    <x v="1"/>
  </r>
  <r>
    <s v="2274984"/>
    <s v="207621032023112714"/>
    <s v="DF20237639200"/>
    <x v="289"/>
    <x v="352"/>
    <s v="Cristobal toro"/>
    <s v="El pillan 1660"/>
    <s v="Las Condes"/>
    <x v="1"/>
    <s v="Cumple"/>
    <s v="Cumple"/>
    <s v="No Aplica"/>
    <s v="No Aplica"/>
    <s v="Cumple"/>
    <s v="Cumple"/>
    <s v="No"/>
    <s v="S/N"/>
    <s v="S/N"/>
    <s v="No Aplica"/>
    <s v="No Aplica"/>
    <s v="No Aplica"/>
    <s v="Cumple"/>
    <s v="Cumple"/>
    <s v="Sin moradores . Sin mayor observacion"/>
    <x v="2"/>
    <x v="1"/>
    <x v="2"/>
    <x v="1"/>
    <n v="0.5"/>
    <n v="0.5"/>
    <n v="0.5"/>
    <n v="0.5"/>
    <n v="0.5"/>
    <n v="0.5"/>
    <n v="0.25"/>
    <n v="0.25"/>
    <n v="0.5"/>
    <n v="0.5"/>
    <n v="0.5"/>
    <n v="1"/>
    <x v="1"/>
  </r>
  <r>
    <s v="2274975"/>
    <s v="207621032023110329"/>
    <s v="DF20237637800"/>
    <x v="289"/>
    <x v="354"/>
    <s v="Cristobal toro"/>
    <s v="Alonso de cordova 6152 dpto 208"/>
    <s v="Las Condes"/>
    <x v="1"/>
    <s v="Cumple"/>
    <s v="Cumple"/>
    <s v="No Aplica"/>
    <s v="No Aplica"/>
    <s v="Cumple"/>
    <s v="Cumple"/>
    <s v="Si"/>
    <s v="Daniel morales"/>
    <s v="S/N"/>
    <s v="Cumple"/>
    <s v="Cumple"/>
    <s v="Cumple"/>
    <s v="No Cumple"/>
    <s v="No Cumple"/>
    <s v="Falta maxima de fotos exigidas . No entrega datos de contacto"/>
    <x v="2"/>
    <x v="1"/>
    <x v="2"/>
    <x v="1"/>
    <n v="0.5"/>
    <n v="0.5"/>
    <n v="0.5"/>
    <n v="0.5"/>
    <n v="0.5"/>
    <n v="0.5"/>
    <n v="0.25"/>
    <n v="0.25"/>
    <n v="0.5"/>
    <n v="0"/>
    <n v="0"/>
    <n v="0.8"/>
    <x v="1"/>
  </r>
  <r>
    <s v="2274968"/>
    <s v="207621032023104844"/>
    <s v="DF20237637002"/>
    <x v="289"/>
    <x v="355"/>
    <s v="Cristobal toro"/>
    <s v="Alonso de cordova 5045 dpto 210"/>
    <s v="Las Condes"/>
    <x v="1"/>
    <s v="Cumple"/>
    <s v="Cumple"/>
    <s v="No Aplica"/>
    <s v="No Aplica"/>
    <s v="Cumple"/>
    <s v="Cumple"/>
    <s v="No"/>
    <s v="S/N"/>
    <s v="S/N"/>
    <s v="No Aplica"/>
    <s v="No Aplica"/>
    <s v="No Aplica"/>
    <s v="Cumple"/>
    <s v="Cumple"/>
    <s v="No se toman fotos por precaucion vial"/>
    <x v="2"/>
    <x v="1"/>
    <x v="2"/>
    <x v="1"/>
    <n v="0.5"/>
    <n v="0.5"/>
    <n v="0.5"/>
    <n v="0.5"/>
    <n v="0.5"/>
    <n v="0.5"/>
    <n v="0.25"/>
    <n v="0.25"/>
    <n v="0.5"/>
    <n v="0.5"/>
    <n v="0.5"/>
    <n v="1"/>
    <x v="1"/>
  </r>
  <r>
    <s v="2274967"/>
    <s v="207621032023104522"/>
    <s v="DF20237644356"/>
    <x v="289"/>
    <x v="359"/>
    <s v="Cristobal toro"/>
    <s v="Apoquindo 4925"/>
    <s v="Las Condes"/>
    <x v="11"/>
    <s v="Cumple"/>
    <s v="Cumple"/>
    <s v="No Aplica"/>
    <s v="No Aplica"/>
    <s v="Cumple"/>
    <s v="Cumple"/>
    <s v="No"/>
    <s v="S/N"/>
    <s v="S/N"/>
    <s v="No Aplica"/>
    <s v="No Aplica"/>
    <s v="No Aplica"/>
    <s v="Cumple"/>
    <s v="Cumple"/>
    <s v="Local conercial , nadie quiere atender . Empalme subterraneo"/>
    <x v="2"/>
    <x v="1"/>
    <x v="2"/>
    <x v="1"/>
    <n v="0.5"/>
    <n v="0.5"/>
    <n v="0.5"/>
    <n v="0.5"/>
    <n v="0.5"/>
    <n v="0.5"/>
    <n v="0.25"/>
    <n v="0.25"/>
    <n v="0.5"/>
    <n v="0.5"/>
    <n v="0.5"/>
    <n v="1"/>
    <x v="1"/>
  </r>
  <r>
    <s v="2274235"/>
    <s v="207520032023145655"/>
    <s v="DF20237615767"/>
    <x v="290"/>
    <x v="335"/>
    <s v="AARON HUENCHUMIL"/>
    <s v="Eugenio Matte #2803"/>
    <s v="Independencia"/>
    <x v="1"/>
    <s v="Cumple"/>
    <s v="Cumple"/>
    <s v="No Aplica"/>
    <s v="No Aplica"/>
    <s v="Cumple"/>
    <s v="Cumple"/>
    <s v="No"/>
    <s v="S/N"/>
    <s v="S/N"/>
    <s v="No Aplica"/>
    <s v="No Aplica"/>
    <s v="No Aplica"/>
    <s v="Cumple"/>
    <s v="Cumple"/>
    <s v="1-Cliente no se encuentra en domicilio  2-Caja B.T sin tapa"/>
    <x v="1"/>
    <x v="1"/>
    <x v="2"/>
    <x v="1"/>
    <n v="0.5"/>
    <n v="0.5"/>
    <n v="0.5"/>
    <n v="0.5"/>
    <n v="0.5"/>
    <n v="0.5"/>
    <n v="0.25"/>
    <n v="0.25"/>
    <n v="0.5"/>
    <n v="0.5"/>
    <n v="0.5"/>
    <n v="1"/>
    <x v="1"/>
  </r>
  <r>
    <s v="2274231"/>
    <s v="207520032023144026"/>
    <s v="DF20237640748"/>
    <x v="290"/>
    <x v="351"/>
    <s v="AARON HUENCHUMIL"/>
    <s v="Av. Pdte Edo Frei Montalva #711 dp 32"/>
    <s v="Independencia"/>
    <x v="16"/>
    <s v="Cumple"/>
    <s v="Cumple"/>
    <s v="No Aplica"/>
    <s v="No Aplica"/>
    <s v="Cumple"/>
    <s v="Cumple"/>
    <s v="No"/>
    <s v="S/N"/>
    <s v="S/N"/>
    <s v="No Aplica"/>
    <s v="No Aplica"/>
    <s v="No Aplica"/>
    <s v="Cumple"/>
    <s v="Cumple"/>
    <s v="1-Suministro electrico normalizado"/>
    <x v="2"/>
    <x v="1"/>
    <x v="2"/>
    <x v="1"/>
    <n v="0.5"/>
    <n v="0.5"/>
    <n v="0.5"/>
    <n v="0.5"/>
    <n v="0.5"/>
    <n v="0.5"/>
    <n v="0.25"/>
    <n v="0.25"/>
    <n v="0.5"/>
    <n v="0.5"/>
    <n v="0.5"/>
    <n v="1"/>
    <x v="1"/>
  </r>
  <r>
    <s v="2274229"/>
    <s v="207520032023143720"/>
    <s v="DF20237640653"/>
    <x v="290"/>
    <x v="351"/>
    <s v="AARON HUENCHUMIL"/>
    <s v="Av. Pdte Edo Frei Montalva #711"/>
    <s v="Independencia"/>
    <x v="16"/>
    <s v="Cumple"/>
    <s v="Cumple"/>
    <s v="No Aplica"/>
    <s v="No Aplica"/>
    <s v="Cumple"/>
    <s v="Cumple"/>
    <s v="No"/>
    <s v="S/N"/>
    <s v="S/N"/>
    <s v="No Aplica"/>
    <s v="No Aplica"/>
    <s v="No Aplica"/>
    <s v="Cumple"/>
    <s v="Cumple"/>
    <s v="1-Suministro electrico normalizado"/>
    <x v="2"/>
    <x v="1"/>
    <x v="2"/>
    <x v="1"/>
    <n v="0.5"/>
    <n v="0.5"/>
    <n v="0.5"/>
    <n v="0.5"/>
    <n v="0.5"/>
    <n v="0.5"/>
    <n v="0.25"/>
    <n v="0.25"/>
    <n v="0.5"/>
    <n v="0.5"/>
    <n v="0.5"/>
    <n v="1"/>
    <x v="1"/>
  </r>
  <r>
    <s v="2274209"/>
    <s v="207620032023141903"/>
    <s v="DF20237642418"/>
    <x v="290"/>
    <x v="350"/>
    <s v="Cristobal toro"/>
    <s v="Francia 1408 2 PB"/>
    <s v="Independencia"/>
    <x v="16"/>
    <s v="Cumple"/>
    <s v="Cumple"/>
    <s v="No Aplica"/>
    <s v="No Aplica"/>
    <s v="Cumple"/>
    <s v="Cumple"/>
    <s v="No"/>
    <s v="S/N"/>
    <s v="S/N"/>
    <s v="No Aplica"/>
    <s v="No Aplica"/>
    <s v="No Aplica"/>
    <s v="Cumple"/>
    <s v="Cumple"/>
    <s v="Sin acceso a medidores ."/>
    <x v="2"/>
    <x v="1"/>
    <x v="2"/>
    <x v="1"/>
    <n v="0.5"/>
    <n v="0.5"/>
    <n v="0.5"/>
    <n v="0.5"/>
    <n v="0.5"/>
    <n v="0.5"/>
    <n v="0.25"/>
    <n v="0.25"/>
    <n v="0.5"/>
    <n v="0.5"/>
    <n v="0.5"/>
    <n v="1"/>
    <x v="1"/>
  </r>
  <r>
    <s v="2274206"/>
    <s v="207520032023141703"/>
    <s v="DF20237640456"/>
    <x v="290"/>
    <x v="351"/>
    <s v="AARON HUENCHUMIL"/>
    <s v="Santos Dumont #910 L"/>
    <s v="Independencia"/>
    <x v="32"/>
    <s v="Cumple"/>
    <s v="Cumple"/>
    <s v="No Cumple"/>
    <s v="No Cumple"/>
    <s v="Cumple"/>
    <s v="Cumple"/>
    <s v="No"/>
    <s v="S/N"/>
    <s v="S/N"/>
    <s v="No Aplica"/>
    <s v="No Aplica"/>
    <s v="No Aplica"/>
    <s v="Cumple"/>
    <s v="Cumple"/>
    <s v="1-Sector con suministro electrico normalizado  2-No declara codigo de material utilizado, pero si describe su uso"/>
    <x v="2"/>
    <x v="1"/>
    <x v="2"/>
    <x v="1"/>
    <n v="0.5"/>
    <n v="0.5"/>
    <n v="0"/>
    <n v="0"/>
    <n v="0.5"/>
    <n v="0.5"/>
    <n v="0.25"/>
    <n v="0.25"/>
    <n v="0.5"/>
    <n v="0.5"/>
    <n v="0.5"/>
    <n v="0.7"/>
    <x v="1"/>
  </r>
  <r>
    <s v="2274204"/>
    <s v="207520032023141248"/>
    <s v="DF20237641546"/>
    <x v="290"/>
    <x v="349"/>
    <s v="AARON HUENCHUMIL"/>
    <s v="Santos Dumont #910 K"/>
    <s v="Independencia"/>
    <x v="33"/>
    <s v="Cumple"/>
    <s v="Cumple"/>
    <s v="No Cumple"/>
    <s v="No Cumple"/>
    <s v="Cumple"/>
    <s v="Cumple"/>
    <s v="No"/>
    <s v="S/N"/>
    <s v="S/N"/>
    <s v="No Aplica"/>
    <s v="No Aplica"/>
    <s v="No Aplica"/>
    <s v="Cumple"/>
    <s v="Cumple"/>
    <s v="1-Suministro electrico normalizado en sector"/>
    <x v="2"/>
    <x v="1"/>
    <x v="2"/>
    <x v="1"/>
    <n v="0.5"/>
    <n v="0.5"/>
    <n v="0"/>
    <n v="0"/>
    <n v="0.5"/>
    <n v="0.5"/>
    <n v="0.25"/>
    <n v="0.25"/>
    <n v="0.5"/>
    <n v="0.5"/>
    <n v="0.5"/>
    <n v="0.7"/>
    <x v="1"/>
  </r>
  <r>
    <s v="2274200"/>
    <s v="207620032023140653"/>
    <s v="DF20237644258"/>
    <x v="290"/>
    <x v="359"/>
    <s v="Cristobal toro"/>
    <s v="Independencia 1946 CA"/>
    <s v="Independencia"/>
    <x v="32"/>
    <s v="Cumple"/>
    <s v="Cumple"/>
    <s v="No Aplica"/>
    <s v="No Aplica"/>
    <s v="Cumple"/>
    <s v="Cumple"/>
    <s v="No"/>
    <s v="S/N"/>
    <s v="S/N"/>
    <s v="No Aplica"/>
    <s v="No Aplica"/>
    <s v="No Aplica"/>
    <s v="Cumple"/>
    <s v="Cumple"/>
    <s v="Sin accceso a medidores . Sector hostil"/>
    <x v="2"/>
    <x v="1"/>
    <x v="2"/>
    <x v="1"/>
    <n v="0.5"/>
    <n v="0.5"/>
    <n v="0.5"/>
    <n v="0.5"/>
    <n v="0.5"/>
    <n v="0.5"/>
    <n v="0.25"/>
    <n v="0.25"/>
    <n v="0.5"/>
    <n v="0.5"/>
    <n v="0.5"/>
    <n v="1"/>
    <x v="1"/>
  </r>
  <r>
    <s v="2274196"/>
    <s v="207520032023135029"/>
    <s v="DF20237617226"/>
    <x v="290"/>
    <x v="332"/>
    <s v="AARON HUENCHUMIL"/>
    <s v="Cruz #1484"/>
    <s v="Independencia"/>
    <x v="34"/>
    <s v="Cumple"/>
    <s v="Cumple"/>
    <s v="No Aplica"/>
    <s v="No Aplica"/>
    <s v="Cumple"/>
    <s v="Cumple"/>
    <s v="No"/>
    <s v="S/N"/>
    <s v="S/N"/>
    <s v="No Aplica"/>
    <s v="No Aplica"/>
    <s v="No Aplica"/>
    <s v="Cumple Parcialmente"/>
    <s v="Cumple"/>
    <s v="1-Suministro electrico normal en sector"/>
    <x v="1"/>
    <x v="1"/>
    <x v="2"/>
    <x v="1"/>
    <n v="0.5"/>
    <n v="0.5"/>
    <n v="0.5"/>
    <n v="0.5"/>
    <n v="0.5"/>
    <n v="0.5"/>
    <n v="0.25"/>
    <n v="0.25"/>
    <n v="0.5"/>
    <n v="0.17499999999999999"/>
    <n v="0.5"/>
    <n v="0.93500000000000005"/>
    <x v="1"/>
  </r>
  <r>
    <s v="2273974"/>
    <s v="207620032023123739"/>
    <s v="DF20237639416"/>
    <x v="290"/>
    <x v="348"/>
    <s v="Cristobal toro"/>
    <s v="Cotapos 1317"/>
    <s v="Independencia"/>
    <x v="32"/>
    <s v="Cumple"/>
    <s v="Cumple"/>
    <s v="No Aplica"/>
    <s v="No Aplica"/>
    <s v="Cumple"/>
    <s v="Cumple"/>
    <s v="No"/>
    <s v="S/N"/>
    <s v="S/N"/>
    <s v="No Aplica"/>
    <s v="No Aplica"/>
    <s v="No Aplica"/>
    <s v="Cumple"/>
    <s v="Cumple"/>
    <s v="Problema externo TD ."/>
    <x v="2"/>
    <x v="1"/>
    <x v="2"/>
    <x v="1"/>
    <n v="0.5"/>
    <n v="0.5"/>
    <n v="0.5"/>
    <n v="0.5"/>
    <n v="0.5"/>
    <n v="0.5"/>
    <n v="0.25"/>
    <n v="0.25"/>
    <n v="0.5"/>
    <n v="0.5"/>
    <n v="0.5"/>
    <n v="1"/>
    <x v="1"/>
  </r>
  <r>
    <s v="2273970"/>
    <s v="207620032023122749"/>
    <s v="DF20237644126"/>
    <x v="290"/>
    <x v="359"/>
    <s v="Cristobal toro"/>
    <s v="Hipodromo chile 1380"/>
    <s v="Independencia"/>
    <x v="13"/>
    <s v="Cumple"/>
    <s v="Cumple"/>
    <s v="No Aplica"/>
    <s v="No Aplica"/>
    <s v="Cumple"/>
    <s v="Cumple"/>
    <s v="No"/>
    <s v="S/N"/>
    <s v="S/N"/>
    <s v="No Aplica"/>
    <s v="No Aplica"/>
    <s v="No Aplica"/>
    <s v="Cumple"/>
    <s v="Cumple"/>
    <s v="Empalme subterraneo . Sector conflictivo . No se toman muchas fotos por precaucion"/>
    <x v="2"/>
    <x v="1"/>
    <x v="2"/>
    <x v="1"/>
    <n v="0.5"/>
    <n v="0.5"/>
    <n v="0.5"/>
    <n v="0.5"/>
    <n v="0.5"/>
    <n v="0.5"/>
    <n v="0.25"/>
    <n v="0.25"/>
    <n v="0.5"/>
    <n v="0.5"/>
    <n v="0.5"/>
    <n v="1"/>
    <x v="1"/>
  </r>
  <r>
    <s v="2273967"/>
    <s v="207620032023121146"/>
    <s v="DF20237639041"/>
    <x v="290"/>
    <x v="352"/>
    <s v="Cristobal toro"/>
    <s v="Julio martinez pradanos 1404"/>
    <s v="Independencia"/>
    <x v="29"/>
    <s v="Cumple"/>
    <s v="Cumple"/>
    <s v="No Cumple"/>
    <s v="No Cumple"/>
    <s v="Cumple"/>
    <s v="Cumple"/>
    <s v="No"/>
    <s v="S/N"/>
    <s v="S/N"/>
    <s v="No Aplica"/>
    <s v="No Aplica"/>
    <s v="No Aplica"/>
    <s v="No Cumple"/>
    <s v="No Cumple"/>
    <s v="Sin moradores . Sin mayor observacion"/>
    <x v="2"/>
    <x v="1"/>
    <x v="2"/>
    <x v="1"/>
    <n v="0.5"/>
    <n v="0.5"/>
    <n v="0"/>
    <n v="0"/>
    <n v="0.5"/>
    <n v="0.5"/>
    <n v="0.25"/>
    <n v="0.25"/>
    <n v="0.5"/>
    <n v="0"/>
    <n v="0"/>
    <n v="0.5"/>
    <x v="1"/>
  </r>
  <r>
    <s v="2273954"/>
    <s v="207620032023114623"/>
    <s v="DF20237644970"/>
    <x v="290"/>
    <x v="356"/>
    <s v="Cristobal toro"/>
    <s v="Davila baeza 938"/>
    <s v="Independencia"/>
    <x v="1"/>
    <s v="Cumple"/>
    <s v="Cumple"/>
    <s v="No Aplica"/>
    <s v="No Aplica"/>
    <s v="Cumple"/>
    <s v="Cumple"/>
    <s v="No"/>
    <s v="S/N"/>
    <s v="S/N"/>
    <s v="No Aplica"/>
    <s v="No Aplica"/>
    <s v="No Aplica"/>
    <s v="No Cumple"/>
    <s v="No Cumple"/>
    <s v="Falta maxima de fotos exigidas . Sector conflictivo , no se toman fotos por precaucion"/>
    <x v="2"/>
    <x v="1"/>
    <x v="2"/>
    <x v="1"/>
    <n v="0.5"/>
    <n v="0.5"/>
    <n v="0.5"/>
    <n v="0.5"/>
    <n v="0.5"/>
    <n v="0.5"/>
    <n v="0.25"/>
    <n v="0.25"/>
    <n v="0.5"/>
    <n v="0"/>
    <n v="0"/>
    <n v="0.8"/>
    <x v="1"/>
  </r>
  <r>
    <s v="2273951"/>
    <s v="207620032023114413"/>
    <s v="DF20237644605"/>
    <x v="290"/>
    <x v="358"/>
    <s v="Cristobal toro"/>
    <s v="Davila baeza 938"/>
    <s v="Independencia"/>
    <x v="34"/>
    <s v="Cumple"/>
    <s v="Cumple"/>
    <s v="No Aplica"/>
    <s v="No Aplica"/>
    <s v="Cumple"/>
    <s v="Cumple"/>
    <s v="No"/>
    <s v="S/N"/>
    <s v="S/N"/>
    <s v="No Aplica"/>
    <s v="No Aplica"/>
    <s v="No Aplica"/>
    <s v="No Cumple"/>
    <s v="No Cumple"/>
    <s v="Zona conflictiva . No se toman fotos por precaucion  Falta maxima de fotos exigidas"/>
    <x v="2"/>
    <x v="1"/>
    <x v="2"/>
    <x v="1"/>
    <n v="0.5"/>
    <n v="0.5"/>
    <n v="0.5"/>
    <n v="0.5"/>
    <n v="0.5"/>
    <n v="0.5"/>
    <n v="0.25"/>
    <n v="0.25"/>
    <n v="0.5"/>
    <n v="0"/>
    <n v="0"/>
    <n v="0.8"/>
    <x v="1"/>
  </r>
  <r>
    <s v="2273948"/>
    <s v="207620032023113731"/>
    <s v="DF20237644087"/>
    <x v="290"/>
    <x v="359"/>
    <s v="Cristobal toro"/>
    <s v="Dominica 163"/>
    <s v="Recoleta"/>
    <x v="35"/>
    <s v="Cumple"/>
    <s v="Cumple"/>
    <s v="No Aplica"/>
    <s v="No Aplica"/>
    <s v="Cumple"/>
    <s v="Cumple"/>
    <s v="No"/>
    <s v="S/N"/>
    <s v="S/N"/>
    <s v="No Aplica"/>
    <s v="No Aplica"/>
    <s v="No Aplica"/>
    <s v="Cumple"/>
    <s v="Cumple"/>
    <s v="Sin moradores . Empalme subterraneo"/>
    <x v="2"/>
    <x v="1"/>
    <x v="2"/>
    <x v="1"/>
    <n v="0.5"/>
    <n v="0.5"/>
    <n v="0.5"/>
    <n v="0.5"/>
    <n v="0.5"/>
    <n v="0.5"/>
    <n v="0.25"/>
    <n v="0.25"/>
    <n v="0.5"/>
    <n v="0.5"/>
    <n v="0.5"/>
    <n v="1"/>
    <x v="1"/>
  </r>
  <r>
    <s v="2273946"/>
    <s v="207620032023113110"/>
    <s v="DF20237642018"/>
    <x v="290"/>
    <x v="349"/>
    <s v="Cristobal toro"/>
    <s v="Huasco 3762"/>
    <s v="Recoleta"/>
    <x v="30"/>
    <s v="Cumple"/>
    <s v="Cumple"/>
    <s v="No Cumple"/>
    <s v="No Cumple"/>
    <s v="Cumple"/>
    <s v="Cumple"/>
    <s v="No"/>
    <s v="S/N"/>
    <s v="S/N"/>
    <s v="No Aplica"/>
    <s v="No Aplica"/>
    <s v="No Aplica"/>
    <s v="Cumple"/>
    <s v="Cumple"/>
    <s v="Sector confluctico . No se toman fotos , por vecinos complicados"/>
    <x v="2"/>
    <x v="1"/>
    <x v="2"/>
    <x v="1"/>
    <n v="0.5"/>
    <n v="0.5"/>
    <n v="0"/>
    <n v="0"/>
    <n v="0.5"/>
    <n v="0.5"/>
    <n v="0.25"/>
    <n v="0.25"/>
    <n v="0.5"/>
    <n v="0.5"/>
    <n v="0.5"/>
    <n v="0.7"/>
    <x v="1"/>
  </r>
  <r>
    <s v="2273929"/>
    <s v="207620032023104351"/>
    <s v="DF20237644593"/>
    <x v="290"/>
    <x v="358"/>
    <s v="Cristobal toro"/>
    <s v="Dominica 155"/>
    <s v="Recoleta"/>
    <x v="33"/>
    <s v="Cumple"/>
    <s v="Cumple"/>
    <s v="No Aplica"/>
    <s v="No Aplica"/>
    <s v="Cumple"/>
    <s v="Cumple"/>
    <s v="No"/>
    <s v="S/N"/>
    <s v="S/N"/>
    <s v="No Aplica"/>
    <s v="No Aplica"/>
    <s v="No Aplica"/>
    <s v="Cumple"/>
    <s v="Cumple"/>
    <s v="Problema externo . Empalme subterraneo"/>
    <x v="2"/>
    <x v="1"/>
    <x v="2"/>
    <x v="1"/>
    <n v="0.5"/>
    <n v="0.5"/>
    <n v="0.5"/>
    <n v="0.5"/>
    <n v="0.5"/>
    <n v="0.5"/>
    <n v="0.25"/>
    <n v="0.25"/>
    <n v="0.5"/>
    <n v="0.5"/>
    <n v="0.5"/>
    <n v="1"/>
    <x v="1"/>
  </r>
  <r>
    <s v="2273927"/>
    <s v="207620032023103845"/>
    <s v="DF20237644746"/>
    <x v="290"/>
    <x v="358"/>
    <s v="Cristobal toro"/>
    <s v="Eusebio lillo 515"/>
    <s v="Recoleta"/>
    <x v="36"/>
    <s v="Cumple"/>
    <s v="Cumple"/>
    <s v="No Aplica"/>
    <s v="No Aplica"/>
    <s v="Cumple"/>
    <s v="Cumple"/>
    <s v="No"/>
    <s v="S/N"/>
    <s v="S/N"/>
    <s v="No Aplica"/>
    <s v="No Aplica"/>
    <s v="No Aplica"/>
    <s v="Cumple"/>
    <s v="Cumple"/>
    <s v="Sin moradores   Local cerrado"/>
    <x v="2"/>
    <x v="1"/>
    <x v="2"/>
    <x v="1"/>
    <n v="0.5"/>
    <n v="0.5"/>
    <n v="0.5"/>
    <n v="0.5"/>
    <n v="0.5"/>
    <n v="0.5"/>
    <n v="0.25"/>
    <n v="0.25"/>
    <n v="0.5"/>
    <n v="0.5"/>
    <n v="0.5"/>
    <n v="1"/>
    <x v="1"/>
  </r>
  <r>
    <s v="2272246"/>
    <s v="207617032023174425"/>
    <s v="DF20237640399"/>
    <x v="291"/>
    <x v="351"/>
    <s v="Cristobal toro"/>
    <s v="El canelo 2749  601"/>
    <s v="Providencia"/>
    <x v="29"/>
    <s v="Cumple"/>
    <s v="Cumple"/>
    <s v="No Aplica"/>
    <s v="No Aplica"/>
    <s v="Cumple"/>
    <s v="Cumple"/>
    <s v="No"/>
    <s v="S/N"/>
    <s v="S/N"/>
    <s v="No Aplica"/>
    <s v="No Aplica"/>
    <s v="No Aplica"/>
    <s v="Cumple"/>
    <s v="Cumple"/>
    <s v="Problema externo TD"/>
    <x v="2"/>
    <x v="1"/>
    <x v="2"/>
    <x v="1"/>
    <n v="0.5"/>
    <n v="0.5"/>
    <n v="0.5"/>
    <n v="0.5"/>
    <n v="0.5"/>
    <n v="0.5"/>
    <n v="0.25"/>
    <n v="0.25"/>
    <n v="0.5"/>
    <n v="0.5"/>
    <n v="0.5"/>
    <n v="1"/>
    <x v="1"/>
  </r>
  <r>
    <s v="2272194"/>
    <s v="207617032023162606"/>
    <s v="DF20237637797"/>
    <x v="291"/>
    <x v="354"/>
    <s v="Cristobal toro"/>
    <s v="Bascuñan guerrero 1909 dpto 137"/>
    <s v="Santiago"/>
    <x v="11"/>
    <s v="Cumple"/>
    <s v="Cumple"/>
    <s v="No Aplica"/>
    <s v="No Aplica"/>
    <s v="Cumple"/>
    <s v="Cumple"/>
    <s v="No"/>
    <s v="S/N"/>
    <s v="S/N"/>
    <s v="No Aplica"/>
    <s v="No Aplica"/>
    <s v="No Aplica"/>
    <s v="Cumple"/>
    <s v="Cumple"/>
    <s v="Corresponde a TD , problema externo"/>
    <x v="2"/>
    <x v="1"/>
    <x v="2"/>
    <x v="1"/>
    <n v="0.5"/>
    <n v="0.5"/>
    <n v="0.5"/>
    <n v="0.5"/>
    <n v="0.5"/>
    <n v="0.5"/>
    <n v="0.25"/>
    <n v="0.25"/>
    <n v="0.5"/>
    <n v="0.5"/>
    <n v="0.5"/>
    <n v="1"/>
    <x v="1"/>
  </r>
  <r>
    <s v="2272185"/>
    <s v="207617032023160540"/>
    <s v="DF20237644488"/>
    <x v="291"/>
    <x v="359"/>
    <s v="Cristobal toro"/>
    <s v="Fray de la peña 2931"/>
    <s v="Santiago"/>
    <x v="27"/>
    <s v="Cumple"/>
    <s v="Cumple"/>
    <s v="No Aplica"/>
    <s v="No Aplica"/>
    <s v="Cumple"/>
    <s v="Cumple"/>
    <s v="No"/>
    <s v="S/N"/>
    <s v="S/N"/>
    <s v="No Aplica"/>
    <s v="No Aplica"/>
    <s v="No Aplica"/>
    <s v="Cumple"/>
    <s v="Cumple"/>
    <s v="Problema externo ,AP"/>
    <x v="2"/>
    <x v="1"/>
    <x v="2"/>
    <x v="1"/>
    <n v="0.5"/>
    <n v="0.5"/>
    <n v="0.5"/>
    <n v="0.5"/>
    <n v="0.5"/>
    <n v="0.5"/>
    <n v="0.25"/>
    <n v="0.25"/>
    <n v="0.5"/>
    <n v="0.5"/>
    <n v="0.5"/>
    <n v="1"/>
    <x v="1"/>
  </r>
  <r>
    <s v="2272139"/>
    <s v="207617032023141041"/>
    <s v="DF20237638294"/>
    <x v="291"/>
    <x v="347"/>
    <s v="Cristobal toro"/>
    <s v="Eleuterio ramirez 740 dpto 1309"/>
    <s v="Santiago"/>
    <x v="16"/>
    <s v="Cumple"/>
    <s v="Cumple"/>
    <s v="No Aplica"/>
    <s v="No Aplica"/>
    <s v="Cumple"/>
    <s v="Cumple"/>
    <s v="No"/>
    <s v="S/N"/>
    <s v="S/N"/>
    <s v="No Aplica"/>
    <s v="No Aplica"/>
    <s v="No Aplica"/>
    <s v="No Cumple"/>
    <s v="No Cumple"/>
    <s v="Concerge no permite acceso a medidores , ya q cliente no se encuentra"/>
    <x v="2"/>
    <x v="1"/>
    <x v="2"/>
    <x v="1"/>
    <n v="0.5"/>
    <n v="0.5"/>
    <n v="0.5"/>
    <n v="0.5"/>
    <n v="0.5"/>
    <n v="0.5"/>
    <n v="0.25"/>
    <n v="0.25"/>
    <n v="0.5"/>
    <n v="0"/>
    <n v="0"/>
    <n v="0.8"/>
    <x v="1"/>
  </r>
  <r>
    <s v="2272138"/>
    <s v="207617032023140847"/>
    <s v="DF20237644469"/>
    <x v="291"/>
    <x v="359"/>
    <s v="Cristobal toro"/>
    <s v="Carmen 1574"/>
    <s v="Santiago"/>
    <x v="30"/>
    <s v="Cumple"/>
    <s v="Cumple"/>
    <s v="No Aplica"/>
    <s v="No Aplica"/>
    <s v="Cumple"/>
    <s v="Cumple"/>
    <s v="No"/>
    <s v="S/N"/>
    <s v="S/N"/>
    <s v="No Aplica"/>
    <s v="No Aplica"/>
    <s v="No Aplica"/>
    <s v="Cumple"/>
    <s v="Cumple"/>
    <s v="Problema externo AP"/>
    <x v="2"/>
    <x v="1"/>
    <x v="2"/>
    <x v="1"/>
    <n v="0.5"/>
    <n v="0.5"/>
    <n v="0.5"/>
    <n v="0.5"/>
    <n v="0.5"/>
    <n v="0.5"/>
    <n v="0.25"/>
    <n v="0.25"/>
    <n v="0.5"/>
    <n v="0.5"/>
    <n v="0.5"/>
    <n v="1"/>
    <x v="1"/>
  </r>
  <r>
    <s v="2272137"/>
    <s v="207617032023140631"/>
    <s v="DF20237644619"/>
    <x v="291"/>
    <x v="358"/>
    <s v="Cristobal toro"/>
    <s v="Carmen 1960"/>
    <s v="Santiago"/>
    <x v="30"/>
    <s v="Cumple"/>
    <s v="Cumple"/>
    <s v="No Aplica"/>
    <s v="No Aplica"/>
    <s v="Cumple"/>
    <s v="Cumple"/>
    <s v="No"/>
    <s v="S/N"/>
    <s v="S/N"/>
    <s v="No Aplica"/>
    <s v="No Aplica"/>
    <s v="No Aplica"/>
    <s v="Cumple"/>
    <s v="Cumple"/>
    <s v="Sin moradores ."/>
    <x v="2"/>
    <x v="1"/>
    <x v="2"/>
    <x v="1"/>
    <n v="0.5"/>
    <n v="0.5"/>
    <n v="0.5"/>
    <n v="0.5"/>
    <n v="0.5"/>
    <n v="0.5"/>
    <n v="0.25"/>
    <n v="0.25"/>
    <n v="0.5"/>
    <n v="0.5"/>
    <n v="0.5"/>
    <n v="1"/>
    <x v="1"/>
  </r>
  <r>
    <s v="2272114"/>
    <s v="207617032023125753"/>
    <s v="DF20237642177"/>
    <x v="291"/>
    <x v="349"/>
    <s v="Cristobal toro"/>
    <s v="Hernando de aguirre"/>
    <s v="Providencia"/>
    <x v="36"/>
    <s v="Cumple"/>
    <s v="Cumple"/>
    <s v="No Aplica"/>
    <s v="No Aplica"/>
    <s v="Cumple"/>
    <s v="Cumple"/>
    <s v="No"/>
    <s v="S/N"/>
    <s v="S/N"/>
    <s v="No Aplica"/>
    <s v="No Aplica"/>
    <s v="No Aplica"/>
    <s v="Cumple"/>
    <s v="Cumple"/>
    <s v="Corresponde a edificio , no se tiene claro q departamento , concerge no tiene registro de cuadrilla . No recuerda visita"/>
    <x v="2"/>
    <x v="1"/>
    <x v="2"/>
    <x v="1"/>
    <n v="0.5"/>
    <n v="0.5"/>
    <n v="0.5"/>
    <n v="0.5"/>
    <n v="0.5"/>
    <n v="0.5"/>
    <n v="0.25"/>
    <n v="0.25"/>
    <n v="0.5"/>
    <n v="0.5"/>
    <n v="0.5"/>
    <n v="1"/>
    <x v="1"/>
  </r>
  <r>
    <s v="2272105"/>
    <s v="207617032023124324"/>
    <s v="DF20237644709"/>
    <x v="291"/>
    <x v="358"/>
    <s v="Cristobal toro"/>
    <s v="Bustos 2105"/>
    <s v="Providencia"/>
    <x v="36"/>
    <s v="Cumple"/>
    <s v="Cumple"/>
    <s v="No Aplica"/>
    <s v="No Aplica"/>
    <s v="Cumple"/>
    <s v="Cumple"/>
    <s v="No"/>
    <s v="S/N"/>
    <s v="S/N"/>
    <s v="No Aplica"/>
    <s v="No Aplica"/>
    <s v="No Aplica"/>
    <s v="Cumple"/>
    <s v="Cumple"/>
    <s v="Sin moradores . Sin mayor observacion"/>
    <x v="2"/>
    <x v="1"/>
    <x v="2"/>
    <x v="1"/>
    <n v="0.5"/>
    <n v="0.5"/>
    <n v="0.5"/>
    <n v="0.5"/>
    <n v="0.5"/>
    <n v="0.5"/>
    <n v="0.25"/>
    <n v="0.25"/>
    <n v="0.5"/>
    <n v="0.5"/>
    <n v="0.5"/>
    <n v="1"/>
    <x v="1"/>
  </r>
  <r>
    <s v="2272080"/>
    <s v="207617032023114930"/>
    <s v="DF20237638853"/>
    <x v="291"/>
    <x v="352"/>
    <s v="Cristobal toro"/>
    <s v="Los nogales 840 dpto 208"/>
    <s v="Providencia"/>
    <x v="11"/>
    <s v="Cumple"/>
    <s v="Cumple"/>
    <s v="No Aplica"/>
    <s v="No Aplica"/>
    <s v="Cumple"/>
    <s v="Cumple"/>
    <s v="Si"/>
    <s v="David iragorri"/>
    <s v="222323129"/>
    <s v="Cumple"/>
    <s v="Cumple"/>
    <s v="Cumple"/>
    <s v="No Cumple"/>
    <s v="No Cumple"/>
    <s v="Se verifica inspeccion , sin mayor observacion"/>
    <x v="2"/>
    <x v="1"/>
    <x v="2"/>
    <x v="1"/>
    <n v="0.5"/>
    <n v="0.5"/>
    <n v="0.5"/>
    <n v="0.5"/>
    <n v="0.5"/>
    <n v="0.5"/>
    <n v="0.25"/>
    <n v="0.25"/>
    <n v="0.5"/>
    <n v="0"/>
    <n v="0"/>
    <n v="0.8"/>
    <x v="1"/>
  </r>
  <r>
    <s v="2272076"/>
    <s v="207617032023113602"/>
    <s v="DF20237644725"/>
    <x v="291"/>
    <x v="358"/>
    <s v="Cristobal toro"/>
    <s v="11 de septiembre 1372 TR A dpto 1101"/>
    <s v="Providencia"/>
    <x v="36"/>
    <s v="Cumple"/>
    <s v="Cumple"/>
    <s v="No Aplica"/>
    <s v="No Aplica"/>
    <s v="Cumple"/>
    <s v="Cumple"/>
    <s v="No"/>
    <s v="S/N"/>
    <s v="S/N"/>
    <s v="No Aplica"/>
    <s v="No Aplica"/>
    <s v="No Aplica"/>
    <s v="Cumple"/>
    <s v="Cumple"/>
    <s v="No se toman fotografias , para evitar problema vial . Guardia , indica q todo bien con dpto . Sin acceso a medidores"/>
    <x v="2"/>
    <x v="1"/>
    <x v="2"/>
    <x v="1"/>
    <n v="0.5"/>
    <n v="0.5"/>
    <n v="0.5"/>
    <n v="0.5"/>
    <n v="0.5"/>
    <n v="0.5"/>
    <n v="0.25"/>
    <n v="0.25"/>
    <n v="0.5"/>
    <n v="0.5"/>
    <n v="0.5"/>
    <n v="1"/>
    <x v="1"/>
  </r>
  <r>
    <s v="2272064"/>
    <s v="207617032023110931"/>
    <s v="DF20237636498"/>
    <x v="291"/>
    <x v="355"/>
    <s v="Cristobal toro"/>
    <s v="General cordova 1168"/>
    <s v="Providencia"/>
    <x v="13"/>
    <s v="Cumple"/>
    <s v="Cumple"/>
    <s v="No Aplica"/>
    <s v="No Aplica"/>
    <s v="Cumple"/>
    <s v="Cumple"/>
    <s v="No"/>
    <s v="S/N"/>
    <s v="S/N"/>
    <s v="No Aplica"/>
    <s v="No Aplica"/>
    <s v="No Aplica"/>
    <s v="Cumple"/>
    <s v="Cumple"/>
    <s v="Sin moradores . Sin mayor observacion"/>
    <x v="2"/>
    <x v="1"/>
    <x v="2"/>
    <x v="1"/>
    <n v="0.5"/>
    <n v="0.5"/>
    <n v="0.5"/>
    <n v="0.5"/>
    <n v="0.5"/>
    <n v="0.5"/>
    <n v="0.25"/>
    <n v="0.25"/>
    <n v="0.5"/>
    <n v="0.5"/>
    <n v="0.5"/>
    <n v="1"/>
    <x v="1"/>
  </r>
  <r>
    <s v="2272046"/>
    <s v="207617032023102717"/>
    <s v="DF20237640490"/>
    <x v="291"/>
    <x v="351"/>
    <s v="Cristobal toro"/>
    <s v="Girardi 1202"/>
    <s v="Providencia"/>
    <x v="33"/>
    <s v="Cumple"/>
    <s v="Cumple"/>
    <s v="No Cumple"/>
    <s v="No Cumple"/>
    <s v="Cumple"/>
    <s v="Cumple"/>
    <s v="No"/>
    <s v="S/N"/>
    <s v="S/N"/>
    <s v="No Aplica"/>
    <s v="No Aplica"/>
    <s v="No Aplica"/>
    <s v="Cumple"/>
    <s v="Cumple"/>
    <s v="Sin moradores . Sin mayor observacion"/>
    <x v="2"/>
    <x v="1"/>
    <x v="2"/>
    <x v="1"/>
    <n v="0.5"/>
    <n v="0.5"/>
    <n v="0"/>
    <n v="0"/>
    <n v="0.5"/>
    <n v="0.5"/>
    <n v="0.25"/>
    <n v="0.25"/>
    <n v="0.5"/>
    <n v="0.5"/>
    <n v="0.5"/>
    <n v="0.7"/>
    <x v="1"/>
  </r>
  <r>
    <s v="2272041"/>
    <s v="207617032023101344"/>
    <s v="DF20237643960"/>
    <x v="291"/>
    <x v="353"/>
    <s v="Cristobal toro"/>
    <s v="General bustamante 130 dpto 1409"/>
    <s v="Providencia"/>
    <x v="27"/>
    <s v="Cumple"/>
    <s v="Cumple"/>
    <s v="No Aplica"/>
    <s v="No Aplica"/>
    <s v="Cumple"/>
    <s v="Cumple"/>
    <s v="No"/>
    <s v="S/N"/>
    <s v="S/N"/>
    <s v="No Aplica"/>
    <s v="No Aplica"/>
    <s v="No Aplica"/>
    <s v="Cumple"/>
    <s v="Cumple"/>
    <s v="Sin acceso a medidores . Porton cerrado"/>
    <x v="2"/>
    <x v="1"/>
    <x v="2"/>
    <x v="1"/>
    <n v="0.5"/>
    <n v="0.5"/>
    <n v="0.5"/>
    <n v="0.5"/>
    <n v="0.5"/>
    <n v="0.5"/>
    <n v="0.25"/>
    <n v="0.25"/>
    <n v="0.5"/>
    <n v="0.5"/>
    <n v="0.5"/>
    <n v="1"/>
    <x v="1"/>
  </r>
  <r>
    <s v="2270799"/>
    <s v="207516032023142325"/>
    <s v="DF20237640986"/>
    <x v="292"/>
    <x v="351"/>
    <s v="AARON HUENCHUMIL"/>
    <s v="Reina de Chile #720"/>
    <s v="Recoleta"/>
    <x v="16"/>
    <s v="Cumple"/>
    <s v="Cumple"/>
    <s v="No Aplica"/>
    <s v="No Aplica"/>
    <s v="Cumple"/>
    <s v="Cumple"/>
    <s v="No"/>
    <s v="S/N"/>
    <s v="S/N"/>
    <s v="No Aplica"/>
    <s v="No Aplica"/>
    <s v="No Aplica"/>
    <s v="Cumple"/>
    <s v="Cumple"/>
    <s v="1-Se llama a cliente via citifono y no hay respuesta"/>
    <x v="2"/>
    <x v="1"/>
    <x v="2"/>
    <x v="1"/>
    <n v="0.5"/>
    <n v="0.5"/>
    <n v="0.5"/>
    <n v="0.5"/>
    <n v="0.5"/>
    <n v="0.5"/>
    <n v="0.25"/>
    <n v="0.25"/>
    <n v="0.5"/>
    <n v="0.5"/>
    <n v="0.5"/>
    <n v="1"/>
    <x v="1"/>
  </r>
  <r>
    <s v="2270793"/>
    <s v="207516032023140402"/>
    <s v="DF20237639741"/>
    <x v="292"/>
    <x v="357"/>
    <s v="AARON HUENCHUMIL"/>
    <s v="Montana #4086 A"/>
    <s v="Recoleta"/>
    <x v="16"/>
    <s v="Cumple"/>
    <s v="Cumple"/>
    <s v="No Aplica"/>
    <s v="No Aplica"/>
    <s v="Cumple"/>
    <s v="Cumple"/>
    <s v="No"/>
    <s v="S/N"/>
    <s v="S/N"/>
    <s v="No Aplica"/>
    <s v="No Aplica"/>
    <s v="No Aplica"/>
    <s v="Cumple"/>
    <s v="Cumple"/>
    <s v="1-Sector conflictivo"/>
    <x v="2"/>
    <x v="1"/>
    <x v="2"/>
    <x v="1"/>
    <n v="0.5"/>
    <n v="0.5"/>
    <n v="0.5"/>
    <n v="0.5"/>
    <n v="0.5"/>
    <n v="0.5"/>
    <n v="0.25"/>
    <n v="0.25"/>
    <n v="0.5"/>
    <n v="0.5"/>
    <n v="0.5"/>
    <n v="1"/>
    <x v="1"/>
  </r>
  <r>
    <s v="2270790"/>
    <s v="207516032023135905"/>
    <s v="DF20237638896"/>
    <x v="292"/>
    <x v="352"/>
    <s v="AARON HUENCHUMIL"/>
    <s v="Montana #4062 A i"/>
    <s v="Recoleta"/>
    <x v="35"/>
    <s v="Cumple"/>
    <s v="Cumple"/>
    <s v="No Cumple"/>
    <s v="No Cumple"/>
    <s v="Cumple"/>
    <s v="Cumple"/>
    <s v="No"/>
    <s v="S/N"/>
    <s v="S/N"/>
    <s v="No Aplica"/>
    <s v="No Aplica"/>
    <s v="No Aplica"/>
    <s v="Cumple"/>
    <s v="Cumple"/>
    <s v="1-Sector conflictivo  2-No declara codigo de material utilizado, pero si describe su uso"/>
    <x v="2"/>
    <x v="1"/>
    <x v="2"/>
    <x v="1"/>
    <n v="0.5"/>
    <n v="0.5"/>
    <n v="0"/>
    <n v="0"/>
    <n v="0.5"/>
    <n v="0.5"/>
    <n v="0.25"/>
    <n v="0.25"/>
    <n v="0.5"/>
    <n v="0.5"/>
    <n v="0.5"/>
    <n v="0.7"/>
    <x v="1"/>
  </r>
  <r>
    <s v="2270786"/>
    <s v="207516032023135604"/>
    <s v="DF20237644955"/>
    <x v="292"/>
    <x v="356"/>
    <s v="AARON HUENCHUMIL"/>
    <s v="Montana #4054 A"/>
    <s v="Recoleta"/>
    <x v="13"/>
    <s v="Cumple"/>
    <s v="Cumple"/>
    <s v="No Aplica"/>
    <s v="No Aplica"/>
    <s v="Cumple"/>
    <s v="Cumple"/>
    <s v="No"/>
    <s v="S/N"/>
    <s v="S/N"/>
    <s v="No Aplica"/>
    <s v="No Aplica"/>
    <s v="No Aplica"/>
    <s v="Cumple"/>
    <s v="Cumple"/>
    <s v="1-Sector conflictivo"/>
    <x v="2"/>
    <x v="1"/>
    <x v="2"/>
    <x v="1"/>
    <n v="0.5"/>
    <n v="0.5"/>
    <n v="0.5"/>
    <n v="0.5"/>
    <n v="0.5"/>
    <n v="0.5"/>
    <n v="0.25"/>
    <n v="0.25"/>
    <n v="0.5"/>
    <n v="0.5"/>
    <n v="0.5"/>
    <n v="1"/>
    <x v="1"/>
  </r>
  <r>
    <s v="2270250"/>
    <s v="207516032023134150"/>
    <s v="DF20237642375"/>
    <x v="292"/>
    <x v="350"/>
    <s v="AARON HUENCHUMIL"/>
    <s v="Michimalongo #3975"/>
    <s v="Recoleta"/>
    <x v="16"/>
    <s v="Cumple"/>
    <s v="Cumple"/>
    <s v="No Aplica"/>
    <s v="No Aplica"/>
    <s v="Cumple"/>
    <s v="Cumple"/>
    <s v="No"/>
    <s v="S/N"/>
    <s v="S/N"/>
    <s v="No Aplica"/>
    <s v="No Aplica"/>
    <s v="No Aplica"/>
    <s v="Cumple"/>
    <s v="Cumple"/>
    <s v="1-Cliente no se encuentra en domicilio  2-Caja B.T requiere despeje con poda"/>
    <x v="2"/>
    <x v="1"/>
    <x v="2"/>
    <x v="1"/>
    <n v="0.5"/>
    <n v="0.5"/>
    <n v="0.5"/>
    <n v="0.5"/>
    <n v="0.5"/>
    <n v="0.5"/>
    <n v="0.25"/>
    <n v="0.25"/>
    <n v="0.5"/>
    <n v="0.5"/>
    <n v="0.5"/>
    <n v="1"/>
    <x v="1"/>
  </r>
  <r>
    <s v="2270244"/>
    <s v="207516032023132622"/>
    <s v="DF20237644857"/>
    <x v="292"/>
    <x v="356"/>
    <s v="AARON HUENCHUMIL"/>
    <s v="Nueva Recoleta #3632"/>
    <s v="Recoleta"/>
    <x v="13"/>
    <s v="Cumple"/>
    <s v="Cumple"/>
    <s v="No Aplica"/>
    <s v="No Aplica"/>
    <s v="Cumple"/>
    <s v="Cumple"/>
    <s v="No"/>
    <s v="S/N"/>
    <s v="S/N"/>
    <s v="No Aplica"/>
    <s v="No Aplica"/>
    <s v="No Aplica"/>
    <s v="Cumple"/>
    <s v="Cumple"/>
    <s v="1-Cliente no se encuentra en domicilio  2-Suministro electrico normal en sector"/>
    <x v="2"/>
    <x v="1"/>
    <x v="2"/>
    <x v="1"/>
    <n v="0.5"/>
    <n v="0.5"/>
    <n v="0.5"/>
    <n v="0.5"/>
    <n v="0.5"/>
    <n v="0.5"/>
    <n v="0.25"/>
    <n v="0.25"/>
    <n v="0.5"/>
    <n v="0.5"/>
    <n v="0.5"/>
    <n v="1"/>
    <x v="1"/>
  </r>
  <r>
    <s v="2270237"/>
    <s v="207616032023131629"/>
    <s v="DF20237637090"/>
    <x v="292"/>
    <x v="355"/>
    <s v="Cristobal toro"/>
    <s v="Arturo prat 300 dpto 2111"/>
    <s v="Santiago"/>
    <x v="11"/>
    <s v="Cumple"/>
    <s v="Cumple"/>
    <s v="No Aplica"/>
    <s v="No Aplica"/>
    <s v="Cumple"/>
    <s v="Cumple"/>
    <s v="Si"/>
    <s v="S/N"/>
    <s v="S/N"/>
    <s v="No Aplica"/>
    <s v="No Aplica"/>
    <s v="No Aplica"/>
    <s v="No Cumple"/>
    <s v="No Cumple"/>
    <s v="Atiende concerge , indica q con depto esta todo bien , no entrega mas datos . Sin acceso a medidores"/>
    <x v="2"/>
    <x v="1"/>
    <x v="2"/>
    <x v="1"/>
    <n v="0.5"/>
    <n v="0.5"/>
    <n v="0.5"/>
    <n v="0.5"/>
    <n v="0.5"/>
    <n v="0.5"/>
    <n v="0.25"/>
    <n v="0.25"/>
    <n v="0.5"/>
    <n v="0"/>
    <n v="0"/>
    <n v="0.8"/>
    <x v="1"/>
  </r>
  <r>
    <s v="2270235"/>
    <s v="207516032023131438"/>
    <s v="DF20237638276"/>
    <x v="292"/>
    <x v="347"/>
    <s v="AARON HUENCHUMIL"/>
    <s v="Recoleta #2774"/>
    <s v="Recoleta"/>
    <x v="35"/>
    <s v="Cumple"/>
    <s v="Cumple"/>
    <s v="No Aplica"/>
    <s v="No Aplica"/>
    <s v="Cumple"/>
    <s v="Cumple"/>
    <s v="No"/>
    <s v="S/N"/>
    <s v="S/N"/>
    <s v="No Aplica"/>
    <s v="No Aplica"/>
    <s v="No Aplica"/>
    <s v="Cumple"/>
    <s v="Cumple"/>
    <s v="1-Suministro electrico normalizado en sector"/>
    <x v="2"/>
    <x v="1"/>
    <x v="2"/>
    <x v="1"/>
    <n v="0.5"/>
    <n v="0.5"/>
    <n v="0.5"/>
    <n v="0.5"/>
    <n v="0.5"/>
    <n v="0.5"/>
    <n v="0.25"/>
    <n v="0.25"/>
    <n v="0.5"/>
    <n v="0.5"/>
    <n v="0.5"/>
    <n v="1"/>
    <x v="1"/>
  </r>
  <r>
    <s v="2270232"/>
    <s v="207616032023131426"/>
    <s v="DF20237641044"/>
    <x v="292"/>
    <x v="351"/>
    <s v="Cristobal toro"/>
    <s v="Abdon cifuentes 61"/>
    <s v="Santiago"/>
    <x v="36"/>
    <s v="Cumple"/>
    <s v="Cumple"/>
    <s v="No Aplica"/>
    <s v="No Aplica"/>
    <s v="Cumple"/>
    <s v="Cumple"/>
    <s v="No"/>
    <s v="S/N"/>
    <s v="S/N"/>
    <s v="No Aplica"/>
    <s v="No Aplica"/>
    <s v="No Aplica"/>
    <s v="Cumple"/>
    <s v="Cumple"/>
    <s v="Sin moradores . Empalme subterraneo"/>
    <x v="2"/>
    <x v="1"/>
    <x v="2"/>
    <x v="1"/>
    <n v="0.5"/>
    <n v="0.5"/>
    <n v="0.5"/>
    <n v="0.5"/>
    <n v="0.5"/>
    <n v="0.5"/>
    <n v="0.25"/>
    <n v="0.25"/>
    <n v="0.5"/>
    <n v="0.5"/>
    <n v="0.5"/>
    <n v="1"/>
    <x v="1"/>
  </r>
  <r>
    <s v="2270229"/>
    <s v="207516032023130949"/>
    <s v="DF20237642643"/>
    <x v="292"/>
    <x v="350"/>
    <s v="AARON HUENCHUMIL"/>
    <s v="Munoz Gamero #1148 dp 11"/>
    <s v="Recoleta"/>
    <x v="16"/>
    <s v="Cumple"/>
    <s v="Cumple"/>
    <s v="No Cumple"/>
    <s v="No Cumple"/>
    <s v="Cumple"/>
    <s v="Cumple"/>
    <s v="No"/>
    <s v="S/N"/>
    <s v="S/N"/>
    <s v="No Aplica"/>
    <s v="No Aplica"/>
    <s v="No Aplica"/>
    <s v="Cumple"/>
    <s v="Cumple"/>
    <s v="1-Fotografias no coinciden con direccion de ticket  2-No declara codigo de material utilizado, pero si describe su uso"/>
    <x v="2"/>
    <x v="1"/>
    <x v="2"/>
    <x v="1"/>
    <n v="0.5"/>
    <n v="0.5"/>
    <n v="0"/>
    <n v="0"/>
    <n v="0.5"/>
    <n v="0.5"/>
    <n v="0.25"/>
    <n v="0.25"/>
    <n v="0.5"/>
    <n v="0.5"/>
    <n v="0.5"/>
    <n v="0.7"/>
    <x v="1"/>
  </r>
  <r>
    <s v="2270228"/>
    <s v="207616032023130950"/>
    <s v="DF20237637659"/>
    <x v="292"/>
    <x v="354"/>
    <s v="Cristobal toro"/>
    <s v="Chiloe 1512"/>
    <s v="Santiago"/>
    <x v="16"/>
    <s v="Cumple"/>
    <s v="Cumple"/>
    <s v="No Cumple"/>
    <s v="No Cumple"/>
    <s v="Cumple"/>
    <s v="Cumple"/>
    <s v="Si"/>
    <s v="S/N"/>
    <s v="S/N"/>
    <s v="Cumple"/>
    <s v="Cumple"/>
    <s v="Cumple"/>
    <s v="Cumple"/>
    <s v="Cumple"/>
    <s v="Cliente no quiere entregar datos . Pero indica de segunda cuadrilla realizo bien trabajo"/>
    <x v="2"/>
    <x v="1"/>
    <x v="2"/>
    <x v="1"/>
    <n v="0.5"/>
    <n v="0.5"/>
    <n v="0"/>
    <n v="0"/>
    <n v="0.5"/>
    <n v="0.5"/>
    <n v="0.25"/>
    <n v="0.25"/>
    <n v="0.5"/>
    <n v="0.5"/>
    <n v="0.5"/>
    <n v="0.7"/>
    <x v="1"/>
  </r>
  <r>
    <s v="2270226"/>
    <s v="207616032023130724"/>
    <s v="DF20237637405"/>
    <x v="292"/>
    <x v="354"/>
    <s v="Cristobal toro"/>
    <s v="Chiloe 1512"/>
    <s v="Santiago"/>
    <x v="30"/>
    <s v="Cumple"/>
    <s v="Cumple"/>
    <s v="No Aplica"/>
    <s v="No Aplica"/>
    <s v="Cumple"/>
    <s v="Cumple"/>
    <s v="Si"/>
    <s v="S/N"/>
    <s v="S/N"/>
    <s v="Cumple"/>
    <s v="Cumple"/>
    <s v="No Cumple"/>
    <s v="Cumple"/>
    <s v="Cumple"/>
    <s v="Cliente no entrega datos , molesto con visita de primera cuadrilla . No entrega indormacion"/>
    <x v="2"/>
    <x v="1"/>
    <x v="2"/>
    <x v="1"/>
    <n v="0.5"/>
    <n v="0.5"/>
    <n v="0.5"/>
    <n v="0.5"/>
    <n v="0.5"/>
    <n v="0.5"/>
    <n v="0.25"/>
    <n v="0.25"/>
    <n v="0"/>
    <n v="0.5"/>
    <n v="0.5"/>
    <n v="0.92500000000000004"/>
    <x v="1"/>
  </r>
  <r>
    <s v="2270218"/>
    <s v="207516032023125522"/>
    <s v="DF20237605947"/>
    <x v="292"/>
    <x v="318"/>
    <s v="AARON HUENCHUMIL"/>
    <s v="Aducadora Adela Edwards #1145"/>
    <s v="Recoleta"/>
    <x v="1"/>
    <s v="Cumple"/>
    <s v="Cumple"/>
    <s v="No Aplica"/>
    <s v="No Aplica"/>
    <s v="No Aplica"/>
    <s v="No Aplica"/>
    <s v="No"/>
    <s v="S/N"/>
    <s v="S/N"/>
    <s v="No Aplica"/>
    <s v="No Aplica"/>
    <s v="No Aplica"/>
    <s v="Cumple Mayormente"/>
    <s v="Cumple"/>
    <s v="1-Cliente no se encuentra en domicilio"/>
    <x v="0"/>
    <x v="1"/>
    <x v="2"/>
    <x v="1"/>
    <n v="0.5"/>
    <n v="0.5"/>
    <n v="0.5"/>
    <n v="0.5"/>
    <n v="0.5"/>
    <n v="0.5"/>
    <n v="0.25"/>
    <n v="0.25"/>
    <n v="0.5"/>
    <n v="0.32500000000000001"/>
    <n v="0.5"/>
    <n v="0.96500000000000008"/>
    <x v="1"/>
  </r>
  <r>
    <s v="2270204"/>
    <s v="207516032023123843"/>
    <s v="DF20237640705"/>
    <x v="292"/>
    <x v="351"/>
    <s v="AARON HUENCHUMIL"/>
    <s v="Mexico #808"/>
    <s v="Recoleta"/>
    <x v="37"/>
    <s v="Cumple"/>
    <s v="Cumple"/>
    <s v="No Cumple"/>
    <s v="No Cumple"/>
    <s v="Cumple"/>
    <s v="Cumple"/>
    <s v="No"/>
    <s v="S/N"/>
    <s v="S/N"/>
    <s v="No Aplica"/>
    <s v="No Aplica"/>
    <s v="No Aplica"/>
    <s v="Cumple"/>
    <s v="Cumple"/>
    <s v="1-Cliente no se encuentra en domicilio  2-No declara codigo de material utilizado, pero si describe su uso"/>
    <x v="2"/>
    <x v="1"/>
    <x v="2"/>
    <x v="1"/>
    <n v="0.5"/>
    <n v="0.5"/>
    <n v="0"/>
    <n v="0"/>
    <n v="0.5"/>
    <n v="0.5"/>
    <n v="0.25"/>
    <n v="0.25"/>
    <n v="0.5"/>
    <n v="0.5"/>
    <n v="0.5"/>
    <n v="0.7"/>
    <x v="1"/>
  </r>
  <r>
    <s v="2270181"/>
    <s v="207616032023115729"/>
    <s v="DF20237639394"/>
    <x v="292"/>
    <x v="348"/>
    <s v="Cristobal toro"/>
    <s v="Carmen 237 PS 8 dpto 803"/>
    <s v="Santiago"/>
    <x v="16"/>
    <s v="Cumple"/>
    <s v="Cumple"/>
    <s v="No Aplica"/>
    <s v="No Aplica"/>
    <s v="Cumple"/>
    <s v="Cumple"/>
    <s v="Si"/>
    <s v="Joarhy miranda"/>
    <s v="222132081"/>
    <s v="Cumple"/>
    <s v="Cumple"/>
    <s v="Cumple"/>
    <s v="No Cumple"/>
    <s v="No Cumple"/>
    <s v="Falta maxima de fotos exigiadas . Tapa caja concentrador abierta sin perno"/>
    <x v="2"/>
    <x v="1"/>
    <x v="2"/>
    <x v="1"/>
    <n v="0.5"/>
    <n v="0.5"/>
    <n v="0.5"/>
    <n v="0.5"/>
    <n v="0.5"/>
    <n v="0.5"/>
    <n v="0.25"/>
    <n v="0.25"/>
    <n v="0.5"/>
    <n v="0"/>
    <n v="0"/>
    <n v="0.8"/>
    <x v="1"/>
  </r>
  <r>
    <s v="2270179"/>
    <s v="207516032023115540"/>
    <s v="DF20237638990"/>
    <x v="292"/>
    <x v="352"/>
    <s v="AARON HUENCHUMIL"/>
    <s v="Recoleta #1760 dp 403"/>
    <s v="Recoleta"/>
    <x v="30"/>
    <s v="Cumple"/>
    <s v="Cumple"/>
    <s v="No Aplica"/>
    <s v="No Aplica"/>
    <s v="Cumple"/>
    <s v="Cumple"/>
    <s v="No"/>
    <s v="S/N"/>
    <s v="S/N"/>
    <s v="No Aplica"/>
    <s v="No Aplica"/>
    <s v="No Aplica"/>
    <s v="Cumple"/>
    <s v="Cumple"/>
    <s v="1-Cliente no se encuentra en domicilio, conserje permite acceso  2-Conserje no tiene llaves de shaft de medidores"/>
    <x v="2"/>
    <x v="1"/>
    <x v="2"/>
    <x v="1"/>
    <n v="0.5"/>
    <n v="0.5"/>
    <n v="0.5"/>
    <n v="0.5"/>
    <n v="0.5"/>
    <n v="0.5"/>
    <n v="0.25"/>
    <n v="0.25"/>
    <n v="0.5"/>
    <n v="0.5"/>
    <n v="0.5"/>
    <n v="1"/>
    <x v="1"/>
  </r>
  <r>
    <s v="2270175"/>
    <s v="207616032023115436"/>
    <s v="DF20237642206"/>
    <x v="292"/>
    <x v="349"/>
    <s v="Cristobal toro"/>
    <s v="Carmen 297 dpto 1208"/>
    <s v="Santiago"/>
    <x v="36"/>
    <s v="Cumple"/>
    <s v="Cumple"/>
    <s v="No Aplica"/>
    <s v="No Aplica"/>
    <s v="Cumple"/>
    <s v="Cumple"/>
    <s v="Si"/>
    <s v="Eddy fuenmayor"/>
    <s v="228427418"/>
    <s v="Cumple"/>
    <s v="Cumple"/>
    <s v="Cumple"/>
    <s v="No Cumple"/>
    <s v="No Cumple"/>
    <s v="Falta maxima de fotos  exigidas ."/>
    <x v="2"/>
    <x v="1"/>
    <x v="2"/>
    <x v="1"/>
    <n v="0.5"/>
    <n v="0.5"/>
    <n v="0.5"/>
    <n v="0.5"/>
    <n v="0.5"/>
    <n v="0.5"/>
    <n v="0.25"/>
    <n v="0.25"/>
    <n v="0.5"/>
    <n v="0"/>
    <n v="0"/>
    <n v="0.8"/>
    <x v="1"/>
  </r>
  <r>
    <s v="2270166"/>
    <s v="207616032023113237"/>
    <s v="DF20237642651"/>
    <x v="292"/>
    <x v="350"/>
    <s v="Cristobal toro"/>
    <s v="Ismael vergara 340 SC"/>
    <s v="Santiago"/>
    <x v="35"/>
    <s v="Cumple"/>
    <s v="Cumple"/>
    <s v="No Aplica"/>
    <s v="No Aplica"/>
    <s v="Cumple"/>
    <s v="Cumple"/>
    <s v="No"/>
    <s v="S/N"/>
    <s v="S/N"/>
    <s v="No Aplica"/>
    <s v="No Aplica"/>
    <s v="No Aplica"/>
    <s v="Cumple"/>
    <s v="Cumple"/>
    <s v="Problema externo en camarilla de AP . No se toman fotos para evitar problema vial"/>
    <x v="2"/>
    <x v="1"/>
    <x v="2"/>
    <x v="1"/>
    <n v="0.5"/>
    <n v="0.5"/>
    <n v="0.5"/>
    <n v="0.5"/>
    <n v="0.5"/>
    <n v="0.5"/>
    <n v="0.25"/>
    <n v="0.25"/>
    <n v="0.5"/>
    <n v="0.5"/>
    <n v="0.5"/>
    <n v="1"/>
    <x v="1"/>
  </r>
  <r>
    <s v="2270164"/>
    <s v="207516032023112902"/>
    <s v="DF20237644442"/>
    <x v="292"/>
    <x v="359"/>
    <s v="AARON HUENCHUMIL"/>
    <s v="Maria Graham #449"/>
    <s v="Recoleta"/>
    <x v="35"/>
    <s v="Cumple"/>
    <s v="Cumple"/>
    <s v="No Aplica"/>
    <s v="No Aplica"/>
    <s v="Cumple"/>
    <s v="Cumple"/>
    <s v="Si"/>
    <s v="S/N"/>
    <s v="S/N"/>
    <s v="Cumple"/>
    <s v="Cumple"/>
    <s v="Cumple"/>
    <s v="Cumple"/>
    <s v="Cumple"/>
    <s v="1-Cliente confirma suministro electrico normalizado  2-Caja B.T con tapa abierta"/>
    <x v="2"/>
    <x v="1"/>
    <x v="2"/>
    <x v="1"/>
    <n v="0.5"/>
    <n v="0.5"/>
    <n v="0.5"/>
    <n v="0.5"/>
    <n v="0.5"/>
    <n v="0.5"/>
    <n v="0.25"/>
    <n v="0.25"/>
    <n v="0.5"/>
    <n v="0.5"/>
    <n v="0.5"/>
    <n v="1"/>
    <x v="1"/>
  </r>
  <r>
    <s v="2270163"/>
    <s v="207616032023113006"/>
    <s v="DF20237637325"/>
    <x v="292"/>
    <x v="354"/>
    <s v="Cristobal toro"/>
    <s v="General mackena 1555 PS 18 dpto 1820"/>
    <s v="Santiago"/>
    <x v="34"/>
    <s v="Cumple"/>
    <s v="Cumple"/>
    <s v="No Aplica"/>
    <s v="No Aplica"/>
    <s v="Cumple"/>
    <s v="Cumple"/>
    <s v="No"/>
    <s v="S/N"/>
    <s v="S/N"/>
    <s v="No Aplica"/>
    <s v="No Aplica"/>
    <s v="No Aplica"/>
    <s v="Cumple"/>
    <s v="Cumple"/>
    <s v="Problema externo , empalme subt  No se toman muchas fotos para evitar problema vial"/>
    <x v="2"/>
    <x v="1"/>
    <x v="2"/>
    <x v="1"/>
    <n v="0.5"/>
    <n v="0.5"/>
    <n v="0.5"/>
    <n v="0.5"/>
    <n v="0.5"/>
    <n v="0.5"/>
    <n v="0.25"/>
    <n v="0.25"/>
    <n v="0.5"/>
    <n v="0.5"/>
    <n v="0.5"/>
    <n v="1"/>
    <x v="1"/>
  </r>
  <r>
    <s v="2270162"/>
    <s v="207616032023112301"/>
    <s v="DF20237644514"/>
    <x v="292"/>
    <x v="358"/>
    <s v="Cristobal toro"/>
    <s v="General mackena 1555 PS 15 dpto 1507"/>
    <s v="Santiago"/>
    <x v="17"/>
    <s v="Cumple"/>
    <s v="Cumple"/>
    <s v="No Aplica"/>
    <s v="No Aplica"/>
    <s v="Cumple"/>
    <s v="Cumple"/>
    <s v="No"/>
    <s v="S/N"/>
    <s v="S/N"/>
    <s v="No Aplica"/>
    <s v="No Aplica"/>
    <s v="No Aplica"/>
    <s v="Cumple"/>
    <s v="Cumple"/>
    <s v="Atiende concerge , indica q esta todo bien en dpto , no se puede ingresar , ya q no se encuentra cliente   No se toman muchas fotos"/>
    <x v="2"/>
    <x v="1"/>
    <x v="2"/>
    <x v="1"/>
    <n v="0.5"/>
    <n v="0.5"/>
    <n v="0.5"/>
    <n v="0.5"/>
    <n v="0.5"/>
    <n v="0.5"/>
    <n v="0.25"/>
    <n v="0.25"/>
    <n v="0.5"/>
    <n v="0.5"/>
    <n v="0.5"/>
    <n v="1"/>
    <x v="1"/>
  </r>
  <r>
    <s v="2270151"/>
    <s v="207616032023105706"/>
    <s v="DF20237644037"/>
    <x v="292"/>
    <x v="359"/>
    <s v="Cristobal toro"/>
    <s v="Andes 2244"/>
    <s v="Santiago"/>
    <x v="36"/>
    <s v="Cumple"/>
    <s v="Cumple"/>
    <s v="No Cumple"/>
    <s v="No Cumple"/>
    <s v="Cumple"/>
    <s v="Cumple"/>
    <s v="No"/>
    <s v="S/N"/>
    <s v="S/N"/>
    <s v="No Aplica"/>
    <s v="No Aplica"/>
    <s v="No Aplica"/>
    <s v="Cumple"/>
    <s v="Cumple"/>
    <s v="Sin moradores . Sin mayor observacion"/>
    <x v="2"/>
    <x v="1"/>
    <x v="2"/>
    <x v="1"/>
    <n v="0.5"/>
    <n v="0.5"/>
    <n v="0"/>
    <n v="0"/>
    <n v="0.5"/>
    <n v="0.5"/>
    <n v="0.25"/>
    <n v="0.25"/>
    <n v="0.5"/>
    <n v="0.5"/>
    <n v="0.5"/>
    <n v="0.7"/>
    <x v="1"/>
  </r>
  <r>
    <s v="2270135"/>
    <s v="207616032023102816"/>
    <s v="DF20237637039"/>
    <x v="292"/>
    <x v="355"/>
    <s v="Cristobal toro"/>
    <s v="Chacabuco 1249"/>
    <s v="Santiago"/>
    <x v="32"/>
    <s v="Cumple"/>
    <s v="Cumple"/>
    <s v="No Aplica"/>
    <s v="No Aplica"/>
    <s v="Cumple"/>
    <s v="Cumple"/>
    <s v="No"/>
    <s v="S/N"/>
    <s v="S/N"/>
    <s v="No Aplica"/>
    <s v="No Aplica"/>
    <s v="No Aplica"/>
    <s v="Cumple"/>
    <s v="Cumple"/>
    <s v="Atiende guardia , ya q corresponde a construccion  Sin datos"/>
    <x v="2"/>
    <x v="1"/>
    <x v="2"/>
    <x v="1"/>
    <n v="0.5"/>
    <n v="0.5"/>
    <n v="0.5"/>
    <n v="0.5"/>
    <n v="0.5"/>
    <n v="0.5"/>
    <n v="0.25"/>
    <n v="0.25"/>
    <n v="0.5"/>
    <n v="0.5"/>
    <n v="0.5"/>
    <n v="1"/>
    <x v="1"/>
  </r>
  <r>
    <s v="2269141"/>
    <s v="207615032023151657"/>
    <s v="DF20237637880"/>
    <x v="293"/>
    <x v="354"/>
    <s v="Cristobal toro"/>
    <s v="Camino otoñal 1502"/>
    <s v="Las Condes"/>
    <x v="27"/>
    <s v="Cumple"/>
    <s v="Cumple"/>
    <s v="No Aplica"/>
    <s v="No Aplica"/>
    <s v="Cumple"/>
    <s v="Cumple"/>
    <s v="No"/>
    <s v="S/N"/>
    <s v="S/N"/>
    <s v="No Aplica"/>
    <s v="No Aplica"/>
    <s v="No Aplica"/>
    <s v="Cumple"/>
    <s v="Cumple"/>
    <s v="Atiende persona , no esta al tanto de visita de personal de emergencia .  No permite tomar foto a fachada"/>
    <x v="2"/>
    <x v="1"/>
    <x v="2"/>
    <x v="1"/>
    <n v="0.5"/>
    <n v="0.5"/>
    <n v="0.5"/>
    <n v="0.5"/>
    <n v="0.5"/>
    <n v="0.5"/>
    <n v="0.25"/>
    <n v="0.25"/>
    <n v="0.5"/>
    <n v="0.5"/>
    <n v="0.5"/>
    <n v="1"/>
    <x v="1"/>
  </r>
  <r>
    <s v="2269133"/>
    <s v="207515032023145120"/>
    <s v="DF20237638208"/>
    <x v="293"/>
    <x v="347"/>
    <s v="AARON HUENCHUMIL"/>
    <s v="Union #796"/>
    <s v="Recoleta"/>
    <x v="29"/>
    <s v="Cumple"/>
    <s v="Cumple"/>
    <s v="No Cumple"/>
    <s v="No Cumple"/>
    <s v="Cumple"/>
    <s v="Cumple"/>
    <s v="No"/>
    <s v="S/N"/>
    <s v="S/N"/>
    <s v="No Aplica"/>
    <s v="No Aplica"/>
    <s v="No Aplica"/>
    <s v="Cumple"/>
    <s v="Cumple"/>
    <s v="1-Sector con suministro electrico normalizado  2-No declara codigo de material utilizado, pero si describe su uso"/>
    <x v="2"/>
    <x v="1"/>
    <x v="2"/>
    <x v="1"/>
    <n v="0.5"/>
    <n v="0.5"/>
    <n v="0"/>
    <n v="0"/>
    <n v="0.5"/>
    <n v="0.5"/>
    <n v="0.25"/>
    <n v="0.25"/>
    <n v="0.5"/>
    <n v="0.5"/>
    <n v="0.5"/>
    <n v="0.7"/>
    <x v="1"/>
  </r>
  <r>
    <s v="2269115"/>
    <s v="207515032023142242"/>
    <s v="DF20237596930"/>
    <x v="293"/>
    <x v="306"/>
    <s v="AARON HUENCHUMIL"/>
    <s v="Antonia Lopez Bello #468"/>
    <s v="Recoleta"/>
    <x v="30"/>
    <s v="Cumple"/>
    <s v="Cumple"/>
    <s v="No Aplica"/>
    <s v="No Aplica"/>
    <s v="Cumple"/>
    <s v="Cumple"/>
    <s v="No"/>
    <s v="S/N"/>
    <s v="S/N"/>
    <s v="No Aplica"/>
    <s v="No Aplica"/>
    <s v="No Aplica"/>
    <s v="Cumple"/>
    <s v="Cumple"/>
    <s v="1-Cliente no se encuentra en domicilio 2-Acometida se encuentra reparada provisoriamente con union (COLCHA) Y ademas se encuentra afianzada a rama de arbol para dar altura, debido a que cliente no tiene poste o escuadra"/>
    <x v="0"/>
    <x v="1"/>
    <x v="2"/>
    <x v="1"/>
    <n v="0.5"/>
    <n v="0.5"/>
    <n v="0.5"/>
    <n v="0.5"/>
    <n v="0.5"/>
    <n v="0.5"/>
    <n v="0.25"/>
    <n v="0.25"/>
    <n v="0.5"/>
    <n v="0.5"/>
    <n v="0.5"/>
    <n v="1"/>
    <x v="1"/>
  </r>
  <r>
    <s v="2269109"/>
    <s v="207515032023141023"/>
    <s v="DF20237596921"/>
    <x v="293"/>
    <x v="306"/>
    <s v="AARON HUENCHUMIL"/>
    <s v="Antonia Lopez Bello #280"/>
    <s v="Recoleta"/>
    <x v="32"/>
    <s v="Cumple"/>
    <s v="Cumple"/>
    <s v="No Cumple"/>
    <s v="No Cumple"/>
    <s v="Cumple"/>
    <s v="Cumple"/>
    <s v="No"/>
    <s v="S/N"/>
    <s v="S/N"/>
    <s v="No Aplica"/>
    <s v="No Aplica"/>
    <s v="No Aplica"/>
    <s v="Cumple"/>
    <s v="Cumple"/>
    <s v="1-Sector con suministro electrico normalizado  2-No declara codigo de material utilizado, pero si describe su uso"/>
    <x v="0"/>
    <x v="1"/>
    <x v="2"/>
    <x v="1"/>
    <n v="0.5"/>
    <n v="0.5"/>
    <n v="0"/>
    <n v="0"/>
    <n v="0.5"/>
    <n v="0.5"/>
    <n v="0.25"/>
    <n v="0.25"/>
    <n v="0.5"/>
    <n v="0.5"/>
    <n v="0.5"/>
    <n v="0.7"/>
    <x v="1"/>
  </r>
  <r>
    <s v="2269107"/>
    <s v="207515032023140509"/>
    <s v="DF20237612126"/>
    <x v="293"/>
    <x v="360"/>
    <s v="AARON HUENCHUMIL"/>
    <s v="Antonia Lopez Bello #242"/>
    <s v="Recoleta"/>
    <x v="11"/>
    <s v="Cumple"/>
    <s v="Cumple"/>
    <s v="No Aplica"/>
    <s v="No Aplica"/>
    <s v="No Aplica"/>
    <s v="No Aplica"/>
    <s v="No"/>
    <s v="S/N"/>
    <s v="S/N"/>
    <s v="No Aplica"/>
    <s v="No Aplica"/>
    <s v="No Aplica"/>
    <s v="Cumple"/>
    <s v="Cumple"/>
    <s v="1-Sector con suministro electrico normal"/>
    <x v="0"/>
    <x v="1"/>
    <x v="2"/>
    <x v="1"/>
    <n v="0.5"/>
    <n v="0.5"/>
    <n v="0.5"/>
    <n v="0.5"/>
    <n v="0.5"/>
    <n v="0.5"/>
    <n v="0.25"/>
    <n v="0.25"/>
    <n v="0.5"/>
    <n v="0.5"/>
    <n v="0.5"/>
    <n v="1"/>
    <x v="1"/>
  </r>
  <r>
    <s v="2269102"/>
    <s v="207515032023135549"/>
    <s v="DF20237610392"/>
    <x v="293"/>
    <x v="317"/>
    <s v="AARON HUENCHUMIL"/>
    <s v="Antonia Lopez Bello #635"/>
    <s v="Recoleta"/>
    <x v="32"/>
    <s v="Cumple"/>
    <s v="Cumple"/>
    <s v="No Cumple"/>
    <s v="No Cumple"/>
    <s v="Cumple"/>
    <s v="Cumple"/>
    <s v="No"/>
    <s v="S/N"/>
    <s v="S/N"/>
    <s v="No Aplica"/>
    <s v="No Aplica"/>
    <s v="No Aplica"/>
    <s v="Cumple"/>
    <s v="Cumple"/>
    <s v="1-Sector con suministro electrico normalizado  2-No declara codigo de material utilizado, pero si describe su uso  3-Sector conflictivo"/>
    <x v="0"/>
    <x v="1"/>
    <x v="2"/>
    <x v="1"/>
    <n v="0.5"/>
    <n v="0.5"/>
    <n v="0"/>
    <n v="0"/>
    <n v="0.5"/>
    <n v="0.5"/>
    <n v="0.25"/>
    <n v="0.25"/>
    <n v="0.5"/>
    <n v="0.5"/>
    <n v="0.5"/>
    <n v="0.7"/>
    <x v="1"/>
  </r>
  <r>
    <s v="2269098"/>
    <s v="207515032023135236"/>
    <s v="DF20237604081"/>
    <x v="293"/>
    <x v="309"/>
    <s v="AARON HUENCHUMIL"/>
    <s v="Antonia Lopez Bello #208A"/>
    <s v="Recoleta"/>
    <x v="29"/>
    <s v="Cumple"/>
    <s v="Cumple"/>
    <s v="No Aplica"/>
    <s v="No Aplica"/>
    <s v="Cumple"/>
    <s v="Cumple"/>
    <s v="No"/>
    <s v="S/N"/>
    <s v="S/N"/>
    <s v="No Aplica"/>
    <s v="No Aplica"/>
    <s v="No Aplica"/>
    <s v="Cumple"/>
    <s v="Cumple"/>
    <s v="1-Sector con suministro electrico normalizado"/>
    <x v="0"/>
    <x v="1"/>
    <x v="2"/>
    <x v="1"/>
    <n v="0.5"/>
    <n v="0.5"/>
    <n v="0.5"/>
    <n v="0.5"/>
    <n v="0.5"/>
    <n v="0.5"/>
    <n v="0.25"/>
    <n v="0.25"/>
    <n v="0.5"/>
    <n v="0.5"/>
    <n v="0.5"/>
    <n v="1"/>
    <x v="1"/>
  </r>
  <r>
    <s v="2269096"/>
    <s v="207515032023134922"/>
    <s v="DF20237603362"/>
    <x v="293"/>
    <x v="307"/>
    <s v="AARON HUENCHUMIL"/>
    <s v="Antonia Lopez Bello #208A"/>
    <s v="Recoleta"/>
    <x v="29"/>
    <s v="Cumple"/>
    <s v="Cumple"/>
    <s v="No Cumple"/>
    <s v="No Cumple"/>
    <s v="Cumple"/>
    <s v="Cumple"/>
    <s v="No"/>
    <s v="S/N"/>
    <s v="S/N"/>
    <s v="No Aplica"/>
    <s v="No Aplica"/>
    <s v="No Aplica"/>
    <s v="Cumple"/>
    <s v="Cumple"/>
    <s v="1-Sector con suministro electrico normalizado  2-No declara codigo de material utilizado, pero si describe su uso"/>
    <x v="0"/>
    <x v="1"/>
    <x v="2"/>
    <x v="1"/>
    <n v="0.5"/>
    <n v="0.5"/>
    <n v="0"/>
    <n v="0"/>
    <n v="0.5"/>
    <n v="0.5"/>
    <n v="0.25"/>
    <n v="0.25"/>
    <n v="0.5"/>
    <n v="0.5"/>
    <n v="0.5"/>
    <n v="0.7"/>
    <x v="1"/>
  </r>
  <r>
    <s v="2269090"/>
    <s v="207615032023133803"/>
    <s v="DF20237644133"/>
    <x v="293"/>
    <x v="359"/>
    <s v="Cristobal toro"/>
    <s v="El bosque 500"/>
    <s v="Vitacura"/>
    <x v="11"/>
    <s v="Cumple"/>
    <s v="Cumple"/>
    <s v="No Aplica"/>
    <s v="No Aplica"/>
    <s v="Cumple"/>
    <s v="Cumple"/>
    <s v="No"/>
    <s v="S/N"/>
    <s v="S/N"/>
    <s v="No Aplica"/>
    <s v="No Aplica"/>
    <s v="No Aplica"/>
    <s v="Cumple"/>
    <s v="Cumple"/>
    <s v="Problema externo , subt. No se toman fotos por precaucion vial"/>
    <x v="2"/>
    <x v="1"/>
    <x v="2"/>
    <x v="1"/>
    <n v="0.5"/>
    <n v="0.5"/>
    <n v="0.5"/>
    <n v="0.5"/>
    <n v="0.5"/>
    <n v="0.5"/>
    <n v="0.25"/>
    <n v="0.25"/>
    <n v="0.5"/>
    <n v="0.5"/>
    <n v="0.5"/>
    <n v="1"/>
    <x v="1"/>
  </r>
  <r>
    <s v="2269089"/>
    <s v="207615032023133410"/>
    <s v="DF20237636938"/>
    <x v="293"/>
    <x v="355"/>
    <s v="Cristobal toro"/>
    <s v="Isidora goyenechea , augusto leguia"/>
    <s v="Vitacura"/>
    <x v="1"/>
    <s v="Cumple"/>
    <s v="Cumple"/>
    <s v="No Aplica"/>
    <s v="No Aplica"/>
    <s v="Cumple"/>
    <s v="Cumple"/>
    <s v="No"/>
    <s v="S/N"/>
    <s v="S/N"/>
    <s v="No Aplica"/>
    <s v="No Aplica"/>
    <s v="No Aplica"/>
    <s v="Cumple"/>
    <s v="Cumple"/>
    <s v="No se toman muchas fotos por precaucion vial"/>
    <x v="2"/>
    <x v="1"/>
    <x v="2"/>
    <x v="1"/>
    <n v="0.5"/>
    <n v="0.5"/>
    <n v="0.5"/>
    <n v="0.5"/>
    <n v="0.5"/>
    <n v="0.5"/>
    <n v="0.25"/>
    <n v="0.25"/>
    <n v="0.5"/>
    <n v="0.5"/>
    <n v="0.5"/>
    <n v="1"/>
    <x v="1"/>
  </r>
  <r>
    <s v="2269083"/>
    <s v="207515032023132113"/>
    <s v="DF20237636695"/>
    <x v="293"/>
    <x v="355"/>
    <s v="AARON HUENCHUMIL"/>
    <s v="Recoleta #267"/>
    <s v="Recoleta"/>
    <x v="11"/>
    <s v="Cumple"/>
    <s v="Cumple"/>
    <s v="No Aplica"/>
    <s v="No Aplica"/>
    <s v="Cumple"/>
    <s v="Cumple"/>
    <s v="Si"/>
    <s v="Rosa Wocal"/>
    <s v="S/N"/>
    <s v="Cumple"/>
    <s v="Cumple"/>
    <s v="Cumple"/>
    <s v="Cumple"/>
    <s v="Cumple"/>
    <s v="1-Cliente con servicio reestablecido"/>
    <x v="2"/>
    <x v="1"/>
    <x v="2"/>
    <x v="1"/>
    <n v="0.5"/>
    <n v="0.5"/>
    <n v="0.5"/>
    <n v="0.5"/>
    <n v="0.5"/>
    <n v="0.5"/>
    <n v="0.25"/>
    <n v="0.25"/>
    <n v="0.5"/>
    <n v="0.5"/>
    <n v="0.5"/>
    <n v="1"/>
    <x v="1"/>
  </r>
  <r>
    <s v="2269077"/>
    <s v="207615032023130335"/>
    <s v="DF20237638320"/>
    <x v="293"/>
    <x v="347"/>
    <s v="Cristobal toro"/>
    <s v="Las hualtatas 9356"/>
    <s v="Vitacura"/>
    <x v="13"/>
    <s v="Cumple"/>
    <s v="Cumple"/>
    <s v="No Aplica"/>
    <s v="No Aplica"/>
    <s v="Cumple"/>
    <s v="Cumple"/>
    <s v="No"/>
    <s v="S/N"/>
    <s v="S/N"/>
    <s v="No Aplica"/>
    <s v="No Aplica"/>
    <s v="No Aplica"/>
    <s v="Cumple"/>
    <s v="Cumple"/>
    <s v="Problema externo , trifasico , edificio"/>
    <x v="2"/>
    <x v="1"/>
    <x v="2"/>
    <x v="1"/>
    <n v="0.5"/>
    <n v="0.5"/>
    <n v="0.5"/>
    <n v="0.5"/>
    <n v="0.5"/>
    <n v="0.5"/>
    <n v="0.25"/>
    <n v="0.25"/>
    <n v="0.5"/>
    <n v="0.5"/>
    <n v="0.5"/>
    <n v="1"/>
    <x v="1"/>
  </r>
  <r>
    <s v="2269074"/>
    <s v="207515032023125530"/>
    <s v="DF20237644618"/>
    <x v="293"/>
    <x v="358"/>
    <s v="AARON HUENCHUMIL"/>
    <s v="Patronato #343 dp 301"/>
    <s v="Recoleta"/>
    <x v="34"/>
    <s v="Cumple"/>
    <s v="Cumple"/>
    <s v="No Aplica"/>
    <s v="No Aplica"/>
    <s v="Cumple"/>
    <s v="Cumple"/>
    <s v="Si"/>
    <s v="S/N"/>
    <s v="S/N"/>
    <s v="Cumple"/>
    <s v="Cumple"/>
    <s v="Cumple"/>
    <s v="Cumple"/>
    <s v="Cumple"/>
    <s v="1-Cliente con suministro electrico normalizado"/>
    <x v="2"/>
    <x v="1"/>
    <x v="2"/>
    <x v="1"/>
    <n v="0.5"/>
    <n v="0.5"/>
    <n v="0.5"/>
    <n v="0.5"/>
    <n v="0.5"/>
    <n v="0.5"/>
    <n v="0.25"/>
    <n v="0.25"/>
    <n v="0.5"/>
    <n v="0.5"/>
    <n v="0.5"/>
    <n v="1"/>
    <x v="1"/>
  </r>
  <r>
    <s v="2269066"/>
    <s v="207615032023124405"/>
    <s v="DF20237643472"/>
    <x v="293"/>
    <x v="353"/>
    <s v="Cristobal toro"/>
    <s v="Lo matta 1180"/>
    <s v="Vitacura"/>
    <x v="13"/>
    <s v="Cumple"/>
    <s v="Cumple"/>
    <s v="No Aplica"/>
    <s v="No Aplica"/>
    <s v="Cumple"/>
    <s v="Cumple"/>
    <s v="No"/>
    <s v="S/N"/>
    <s v="S/N"/>
    <s v="No Aplica"/>
    <s v="No Aplica"/>
    <s v="No Aplica"/>
    <s v="Cumple"/>
    <s v="Cumple"/>
    <s v="Sin acceso a pasaje , porton cerrado ."/>
    <x v="2"/>
    <x v="1"/>
    <x v="2"/>
    <x v="1"/>
    <n v="0.5"/>
    <n v="0.5"/>
    <n v="0.5"/>
    <n v="0.5"/>
    <n v="0.5"/>
    <n v="0.5"/>
    <n v="0.25"/>
    <n v="0.25"/>
    <n v="0.5"/>
    <n v="0.5"/>
    <n v="0.5"/>
    <n v="1"/>
    <x v="1"/>
  </r>
  <r>
    <s v="2269062"/>
    <s v="207515032023123301"/>
    <s v="DF20237644496"/>
    <x v="293"/>
    <x v="359"/>
    <s v="AARON HUENCHUMIL"/>
    <s v="Recoleta #479 dp 12"/>
    <s v="Recoleta"/>
    <x v="27"/>
    <s v="Cumple"/>
    <s v="Cumple"/>
    <s v="No Cumple"/>
    <s v="No Cumple"/>
    <s v="Cumple"/>
    <s v="Cumple"/>
    <s v="No"/>
    <s v="S/N"/>
    <s v="S/N"/>
    <s v="No Aplica"/>
    <s v="No Aplica"/>
    <s v="No Aplica"/>
    <s v="Cumple"/>
    <s v="Cumple"/>
    <s v="1-Sector con suministro electrico normalizado  2-No declara codigo de material utilizado, pero si describe su uso"/>
    <x v="2"/>
    <x v="1"/>
    <x v="2"/>
    <x v="1"/>
    <n v="0.5"/>
    <n v="0.5"/>
    <n v="0"/>
    <n v="0"/>
    <n v="0.5"/>
    <n v="0.5"/>
    <n v="0.25"/>
    <n v="0.25"/>
    <n v="0.5"/>
    <n v="0.5"/>
    <n v="0.5"/>
    <n v="0.7"/>
    <x v="1"/>
  </r>
  <r>
    <s v="2269058"/>
    <s v="207515032023121814"/>
    <s v="DF20237643286"/>
    <x v="293"/>
    <x v="353"/>
    <s v="AARON HUENCHUMIL"/>
    <s v="Los Olivos #758"/>
    <s v="Recoleta"/>
    <x v="33"/>
    <s v="Cumple"/>
    <s v="Cumple"/>
    <s v="No Cumple"/>
    <s v="No Cumple"/>
    <s v="Cumple"/>
    <s v="Cumple"/>
    <s v="No"/>
    <s v="S/N"/>
    <s v="S/N"/>
    <s v="No Aplica"/>
    <s v="No Aplica"/>
    <s v="No Aplica"/>
    <s v="Cumple"/>
    <s v="Cumple"/>
    <s v="1-Suministro electrico normalizado en sector  2-No declara codigo de material utilizado, pero si describe su uso"/>
    <x v="2"/>
    <x v="1"/>
    <x v="2"/>
    <x v="1"/>
    <n v="0.5"/>
    <n v="0.5"/>
    <n v="0"/>
    <n v="0"/>
    <n v="0.5"/>
    <n v="0.5"/>
    <n v="0.25"/>
    <n v="0.25"/>
    <n v="0.5"/>
    <n v="0.5"/>
    <n v="0.5"/>
    <n v="0.7"/>
    <x v="1"/>
  </r>
  <r>
    <s v="2269055"/>
    <s v="207615032023121016"/>
    <s v="DF20237643149"/>
    <x v="293"/>
    <x v="353"/>
    <s v="Cristobal toro"/>
    <s v="Juan 6730 dpto 202"/>
    <s v="Vitacura"/>
    <x v="18"/>
    <s v="Cumple"/>
    <s v="Cumple"/>
    <s v="No Aplica"/>
    <s v="No Aplica"/>
    <s v="Cumple"/>
    <s v="Cumple"/>
    <s v="Si"/>
    <s v="S/N"/>
    <s v="S/N"/>
    <s v="No Aplica"/>
    <s v="No Aplica"/>
    <s v="No Aplica"/>
    <s v="Cumple"/>
    <s v="Cumple"/>
    <s v="Atiende concerge , no permite acceso , ya q no se encontraria cliente , rectifica cliente con suministro ."/>
    <x v="2"/>
    <x v="1"/>
    <x v="2"/>
    <x v="1"/>
    <n v="0.5"/>
    <n v="0.5"/>
    <n v="0.5"/>
    <n v="0.5"/>
    <n v="0.5"/>
    <n v="0.5"/>
    <n v="0.25"/>
    <n v="0.25"/>
    <n v="0.5"/>
    <n v="0.5"/>
    <n v="0.5"/>
    <n v="1"/>
    <x v="1"/>
  </r>
  <r>
    <s v="2269054"/>
    <s v="207615032023120646"/>
    <s v="DF20237636923"/>
    <x v="293"/>
    <x v="355"/>
    <s v="Cristobal toro"/>
    <s v="Juan xxiii 6650 dpto 406"/>
    <s v="Vitacura"/>
    <x v="27"/>
    <s v="Cumple"/>
    <s v="Cumple"/>
    <s v="No Aplica"/>
    <s v="No Aplica"/>
    <s v="Cumple"/>
    <s v="Cumple"/>
    <s v="Si"/>
    <s v="Ernesto cornejo"/>
    <s v="222195175"/>
    <s v="Cumple"/>
    <s v="Cumple"/>
    <s v="Cumple"/>
    <s v="Cumple"/>
    <s v="Cumple"/>
    <s v="Se verifica inspeccion , sin mayor observacion"/>
    <x v="2"/>
    <x v="1"/>
    <x v="2"/>
    <x v="1"/>
    <n v="0.5"/>
    <n v="0.5"/>
    <n v="0.5"/>
    <n v="0.5"/>
    <n v="0.5"/>
    <n v="0.5"/>
    <n v="0.25"/>
    <n v="0.25"/>
    <n v="0.5"/>
    <n v="0.5"/>
    <n v="0.5"/>
    <n v="1"/>
    <x v="1"/>
  </r>
  <r>
    <s v="2269047"/>
    <s v="207515032023115733"/>
    <s v="DF20227567111"/>
    <x v="293"/>
    <x v="276"/>
    <s v="AARON HUENCHUMIL"/>
    <s v="Gral. De la Lastra #871 loc 11"/>
    <s v="Recoleta"/>
    <x v="30"/>
    <s v="Cumple"/>
    <s v="Cumple"/>
    <s v="No Aplica"/>
    <s v="No Aplica"/>
    <s v="Cumple"/>
    <s v="Cumple"/>
    <s v="No"/>
    <s v="S/N"/>
    <s v="S/N"/>
    <s v="No Aplica"/>
    <s v="No Aplica"/>
    <s v="No Aplica"/>
    <s v="Cumple"/>
    <s v="Cumple"/>
    <s v="1-Sector conflictivo"/>
    <x v="10"/>
    <x v="0"/>
    <x v="2"/>
    <x v="1"/>
    <n v="0.5"/>
    <n v="0.5"/>
    <n v="0.5"/>
    <n v="0.5"/>
    <n v="0.5"/>
    <n v="0.5"/>
    <n v="0.25"/>
    <n v="0.25"/>
    <n v="0.5"/>
    <n v="0.5"/>
    <n v="0.5"/>
    <n v="1"/>
    <x v="1"/>
  </r>
  <r>
    <s v="2269044"/>
    <s v="207515032023115347"/>
    <s v="DF20237606534"/>
    <x v="293"/>
    <x v="303"/>
    <s v="AARON HUENCHUMIL"/>
    <s v="Davila Baeza #745"/>
    <s v="Recoleta"/>
    <x v="13"/>
    <s v="Cumple"/>
    <s v="Cumple"/>
    <s v="No Aplica"/>
    <s v="No Aplica"/>
    <s v="Cumple"/>
    <s v="Cumple"/>
    <s v="No"/>
    <s v="S/N"/>
    <s v="S/N"/>
    <s v="No Aplica"/>
    <s v="No Aplica"/>
    <s v="No Aplica"/>
    <s v="Cumple"/>
    <s v="Cumple"/>
    <s v="1-Sector con suministro electrico normalizado"/>
    <x v="0"/>
    <x v="1"/>
    <x v="2"/>
    <x v="1"/>
    <n v="0.5"/>
    <n v="0.5"/>
    <n v="0.5"/>
    <n v="0.5"/>
    <n v="0.5"/>
    <n v="0.5"/>
    <n v="0.25"/>
    <n v="0.25"/>
    <n v="0.5"/>
    <n v="0.5"/>
    <n v="0.5"/>
    <n v="1"/>
    <x v="1"/>
  </r>
  <r>
    <s v="2269040"/>
    <s v="207615032023114811"/>
    <s v="DF20237644013"/>
    <x v="293"/>
    <x v="353"/>
    <s v="Cristobal toro"/>
    <s v="Iguazu 5893"/>
    <s v="Vitacura"/>
    <x v="27"/>
    <s v="Cumple"/>
    <s v="Cumple"/>
    <s v="No Aplica"/>
    <s v="No Aplica"/>
    <s v="Cumple"/>
    <s v="Cumple"/>
    <s v="Si"/>
    <s v="Julio pekenino"/>
    <s v="S/N"/>
    <s v="Cumple"/>
    <s v="Cumple"/>
    <s v="Cumple"/>
    <s v="Cumple"/>
    <s v="Cumple Parcialmente"/>
    <s v="1 foto falta mayor data  Cliente atiende por citofono . No entrega dato telefonico"/>
    <x v="2"/>
    <x v="1"/>
    <x v="2"/>
    <x v="1"/>
    <n v="0.5"/>
    <n v="0.5"/>
    <n v="0.5"/>
    <n v="0.5"/>
    <n v="0.5"/>
    <n v="0.5"/>
    <n v="0.25"/>
    <n v="0.25"/>
    <n v="0.5"/>
    <n v="0.5"/>
    <n v="0.17499999999999999"/>
    <n v="0.93500000000000005"/>
    <x v="1"/>
  </r>
  <r>
    <s v="2269031"/>
    <s v="207615032023113319"/>
    <s v="DF20237639848"/>
    <x v="293"/>
    <x v="357"/>
    <s v="Cristobal toro"/>
    <s v="Las hualtatas 5332"/>
    <s v="Vitacura"/>
    <x v="37"/>
    <s v="Cumple"/>
    <s v="Cumple"/>
    <s v="No Aplica"/>
    <s v="No Aplica"/>
    <s v="Cumple"/>
    <s v="Cumple"/>
    <s v="No"/>
    <s v="S/N"/>
    <s v="S/N"/>
    <s v="No Aplica"/>
    <s v="No Aplica"/>
    <s v="No Aplica"/>
    <s v="Cumple"/>
    <s v="Cumple"/>
    <s v="Sin moradores , se divisa domicilio en remodelacion ."/>
    <x v="2"/>
    <x v="1"/>
    <x v="2"/>
    <x v="1"/>
    <n v="0.5"/>
    <n v="0.5"/>
    <n v="0.5"/>
    <n v="0.5"/>
    <n v="0.5"/>
    <n v="0.5"/>
    <n v="0.25"/>
    <n v="0.25"/>
    <n v="0.5"/>
    <n v="0.5"/>
    <n v="0.5"/>
    <n v="1"/>
    <x v="1"/>
  </r>
  <r>
    <s v="2269013"/>
    <s v="207615032023110637"/>
    <s v="DF20237639841"/>
    <x v="293"/>
    <x v="357"/>
    <s v="Cristobal toro"/>
    <s v="Almirante acevedo 5017"/>
    <s v="Vitacura"/>
    <x v="37"/>
    <s v="Cumple"/>
    <s v="Cumple"/>
    <s v="No Aplica"/>
    <s v="No Aplica"/>
    <s v="Cumple"/>
    <s v="Cumple"/>
    <s v="No"/>
    <s v="S/N"/>
    <s v="S/N"/>
    <s v="No Aplica"/>
    <s v="No Aplica"/>
    <s v="No Aplica"/>
    <s v="Cumple"/>
    <s v="Cumple"/>
    <s v="Sin moradores . No se toman fotos a fachada para evitar problemas con vecinos q salen a mirar"/>
    <x v="2"/>
    <x v="1"/>
    <x v="2"/>
    <x v="1"/>
    <n v="0.5"/>
    <n v="0.5"/>
    <n v="0.5"/>
    <n v="0.5"/>
    <n v="0.5"/>
    <n v="0.5"/>
    <n v="0.25"/>
    <n v="0.25"/>
    <n v="0.5"/>
    <n v="0.5"/>
    <n v="0.5"/>
    <n v="1"/>
    <x v="1"/>
  </r>
  <r>
    <s v="2269003"/>
    <s v="207615032023105555"/>
    <s v="DF20237637440"/>
    <x v="293"/>
    <x v="354"/>
    <s v="Cristobal toro"/>
    <s v="Americo vespucio 1960 B doto 501"/>
    <s v="Vitacura"/>
    <x v="27"/>
    <s v="Cumple"/>
    <s v="Cumple"/>
    <s v="No Aplica"/>
    <s v="No Aplica"/>
    <s v="Cumple"/>
    <s v="Cumple"/>
    <s v="Si"/>
    <s v="Jose sepulveda"/>
    <s v="S/N"/>
    <s v="Cumple"/>
    <s v="Cumple"/>
    <s v="Cumple"/>
    <s v="Cumple"/>
    <s v="Cumple"/>
    <s v="Se verifica , sin mayor observacion"/>
    <x v="2"/>
    <x v="1"/>
    <x v="2"/>
    <x v="1"/>
    <n v="0.5"/>
    <n v="0.5"/>
    <n v="0.5"/>
    <n v="0.5"/>
    <n v="0.5"/>
    <n v="0.5"/>
    <n v="0.25"/>
    <n v="0.25"/>
    <n v="0.5"/>
    <n v="0.5"/>
    <n v="0.5"/>
    <n v="1"/>
    <x v="1"/>
  </r>
  <r>
    <s v="2268996"/>
    <s v="207615032023102908"/>
    <s v="DF20237638483"/>
    <x v="293"/>
    <x v="347"/>
    <s v="Cristobal toro"/>
    <s v="Americo vespucio 2700 of. 104"/>
    <s v="Vitacura"/>
    <x v="16"/>
    <s v="Cumple"/>
    <s v="Cumple"/>
    <s v="No Aplica"/>
    <s v="No Aplica"/>
    <s v="Cumple"/>
    <s v="Cumple"/>
    <s v="Si"/>
    <s v="S/N"/>
    <s v="S/N"/>
    <s v="Cumple"/>
    <s v="Cumple"/>
    <s v="No Aplica"/>
    <s v="Cumple"/>
    <s v="Cumple Parcialmente"/>
    <s v="Falta mayor data en 1 foto  Atiende concerge e indica q todo bien en oficina , ves q vinieron tenia itm operado  No permite acceso a medidor . Para prevenir problemas no se toman fotos"/>
    <x v="2"/>
    <x v="1"/>
    <x v="2"/>
    <x v="1"/>
    <n v="0.5"/>
    <n v="0.5"/>
    <n v="0.5"/>
    <n v="0.5"/>
    <n v="0.5"/>
    <n v="0.5"/>
    <n v="0.25"/>
    <n v="0.25"/>
    <n v="0.5"/>
    <n v="0.5"/>
    <n v="0.17499999999999999"/>
    <n v="0.93500000000000005"/>
    <x v="1"/>
  </r>
  <r>
    <s v="2267418"/>
    <s v="207614032023164459"/>
    <s v="DF20237592961"/>
    <x v="294"/>
    <x v="361"/>
    <s v="Cristobal toro"/>
    <s v="Santa eulalia 11174"/>
    <s v="La Florida"/>
    <x v="1"/>
    <s v="Cumple"/>
    <s v="Cumple"/>
    <s v="No Aplica"/>
    <s v="No Aplica"/>
    <s v="Cumple"/>
    <s v="Cumple"/>
    <s v="No"/>
    <s v="S/N"/>
    <s v="S/N"/>
    <s v="No Aplica"/>
    <s v="No Aplica"/>
    <s v="No Aplica"/>
    <s v="No Cumple"/>
    <s v="No Cumple"/>
    <s v="Falta maxima de fotos exigidas . Problema externo AP"/>
    <x v="0"/>
    <x v="1"/>
    <x v="2"/>
    <x v="1"/>
    <n v="0.5"/>
    <n v="0.5"/>
    <n v="0.5"/>
    <n v="0.5"/>
    <n v="0.5"/>
    <n v="0.5"/>
    <n v="0.25"/>
    <n v="0.25"/>
    <n v="0.5"/>
    <n v="0"/>
    <n v="0"/>
    <n v="0.8"/>
    <x v="0"/>
  </r>
  <r>
    <s v="2267411"/>
    <s v="207614032023162227"/>
    <s v="DF20237605183"/>
    <x v="294"/>
    <x v="319"/>
    <s v="Cristobal toro"/>
    <s v="Santa cecilia 10976"/>
    <s v="La Florida"/>
    <x v="1"/>
    <s v="Cumple"/>
    <s v="Cumple"/>
    <s v="Cumple"/>
    <s v="Cumple"/>
    <s v="Cumple"/>
    <s v="Cumple"/>
    <s v="No"/>
    <s v="S/N"/>
    <s v="S/N"/>
    <s v="No Aplica"/>
    <s v="No Aplica"/>
    <s v="No Aplica"/>
    <s v="Cumple"/>
    <s v="Cumple"/>
    <s v="Sector hostil . Sin acceso a calle  No se toman muchas fotos por precaucion"/>
    <x v="0"/>
    <x v="1"/>
    <x v="2"/>
    <x v="1"/>
    <n v="0.5"/>
    <n v="0.5"/>
    <n v="0.5"/>
    <n v="0.5"/>
    <n v="0.5"/>
    <n v="0.5"/>
    <n v="0.25"/>
    <n v="0.25"/>
    <n v="0.5"/>
    <n v="0.5"/>
    <n v="0.5"/>
    <n v="1"/>
    <x v="0"/>
  </r>
  <r>
    <s v="2267395"/>
    <s v="207614032023160259"/>
    <s v="DF20237600631"/>
    <x v="294"/>
    <x v="326"/>
    <s v="Cristobal toro"/>
    <s v="San pedro 2199"/>
    <s v="La Florida"/>
    <x v="1"/>
    <s v="Cumple"/>
    <s v="Cumple"/>
    <s v="No Aplica"/>
    <s v="No Aplica"/>
    <s v="Cumple"/>
    <s v="Cumple"/>
    <s v="No"/>
    <s v="S/N"/>
    <s v="S/N"/>
    <s v="No Aplica"/>
    <s v="No Aplica"/>
    <s v="No Aplica"/>
    <s v="Cumple"/>
    <s v="Cumple"/>
    <s v="Problema externo , tirante ."/>
    <x v="0"/>
    <x v="1"/>
    <x v="2"/>
    <x v="1"/>
    <n v="0.5"/>
    <n v="0.5"/>
    <n v="0.5"/>
    <n v="0.5"/>
    <n v="0.5"/>
    <n v="0.5"/>
    <n v="0.25"/>
    <n v="0.25"/>
    <n v="0.5"/>
    <n v="0.5"/>
    <n v="0.5"/>
    <n v="1"/>
    <x v="0"/>
  </r>
  <r>
    <s v="2267382"/>
    <s v="207614032023154445"/>
    <s v="DF20237589209"/>
    <x v="294"/>
    <x v="302"/>
    <s v="Cristobal toro"/>
    <s v="San patricio 11453"/>
    <s v="La Florida"/>
    <x v="1"/>
    <s v="Cumple"/>
    <s v="Cumple"/>
    <s v="No Aplica"/>
    <s v="No Aplica"/>
    <s v="Cumple"/>
    <s v="Cumple"/>
    <s v="No"/>
    <s v="S/N"/>
    <s v="S/N"/>
    <s v="No Aplica"/>
    <s v="No Aplica"/>
    <s v="No Aplica"/>
    <s v="Cumple"/>
    <s v="Cumple Parcialmente"/>
    <s v="Falta 1 foto mayor data . Sector conflictivo . No se toman fotos por precaucion"/>
    <x v="0"/>
    <x v="1"/>
    <x v="2"/>
    <x v="1"/>
    <n v="0.5"/>
    <n v="0.5"/>
    <n v="0.5"/>
    <n v="0.5"/>
    <n v="0.5"/>
    <n v="0.5"/>
    <n v="0.25"/>
    <n v="0.25"/>
    <n v="0.5"/>
    <n v="0.5"/>
    <n v="0.17499999999999999"/>
    <n v="0.93500000000000005"/>
    <x v="0"/>
  </r>
  <r>
    <s v="2267358"/>
    <s v="207514032023145845"/>
    <s v="DF20237608708"/>
    <x v="294"/>
    <x v="324"/>
    <s v="AARON HUENCHUMIL"/>
    <s v="Jose Pedro Alessandri #6200 dp 30"/>
    <s v="Macul"/>
    <x v="1"/>
    <s v="Cumple"/>
    <s v="Cumple"/>
    <s v="No Aplica"/>
    <s v="No Aplica"/>
    <s v="Cumple"/>
    <s v="Cumple"/>
    <s v="No"/>
    <s v="S/N"/>
    <s v="S/N"/>
    <s v="No Aplica"/>
    <s v="No Aplica"/>
    <s v="No Aplica"/>
    <s v="Cumple"/>
    <s v="Cumple"/>
    <s v="1-Cliente no se encuentra en domicilio"/>
    <x v="0"/>
    <x v="1"/>
    <x v="2"/>
    <x v="1"/>
    <n v="0.5"/>
    <n v="0.5"/>
    <n v="0.5"/>
    <n v="0.5"/>
    <n v="0.5"/>
    <n v="0.5"/>
    <n v="0.25"/>
    <n v="0.25"/>
    <n v="0.5"/>
    <n v="0.5"/>
    <n v="0.5"/>
    <n v="1"/>
    <x v="0"/>
  </r>
  <r>
    <s v="2267350"/>
    <s v="207514032023145208"/>
    <s v="DF20237609091"/>
    <x v="294"/>
    <x v="324"/>
    <s v="AARON HUENCHUMIL"/>
    <s v="Jose Pedro Alessandri #5969"/>
    <s v="Macul"/>
    <x v="1"/>
    <s v="Cumple"/>
    <s v="Cumple"/>
    <s v="Cumple"/>
    <s v="Cumple"/>
    <s v="Cumple"/>
    <s v="Cumple"/>
    <s v="Si"/>
    <s v="S/N"/>
    <s v="S/N"/>
    <s v="Cumple"/>
    <s v="Cumple"/>
    <s v="Cumple"/>
    <s v="Cumple"/>
    <s v="Cumple"/>
    <s v="1-Suministro electrico normalizado en sector"/>
    <x v="0"/>
    <x v="1"/>
    <x v="2"/>
    <x v="1"/>
    <n v="0.5"/>
    <n v="0.5"/>
    <n v="0.5"/>
    <n v="0.5"/>
    <n v="0.5"/>
    <n v="0.5"/>
    <n v="0.25"/>
    <n v="0.25"/>
    <n v="0.5"/>
    <n v="0.5"/>
    <n v="0.5"/>
    <n v="1"/>
    <x v="0"/>
  </r>
  <r>
    <s v="2267337"/>
    <s v="207514032023144148"/>
    <s v="DF20237598154"/>
    <x v="294"/>
    <x v="311"/>
    <s v="AARON HUENCHUMIL"/>
    <s v="Jose Pedro Alessandri #5281 B"/>
    <s v="Macul"/>
    <x v="1"/>
    <s v="Cumple"/>
    <s v="Cumple"/>
    <s v="No Aplica"/>
    <s v="No Aplica"/>
    <s v="No Aplica"/>
    <s v="No Aplica"/>
    <s v="No"/>
    <s v="S/N"/>
    <s v="S/N"/>
    <s v="No Aplica"/>
    <s v="No Aplica"/>
    <s v="No Aplica"/>
    <s v="Cumple Parcialmente"/>
    <s v="Cumple"/>
    <s v="1-Cliente no se encuentra en domicilio"/>
    <x v="0"/>
    <x v="1"/>
    <x v="2"/>
    <x v="1"/>
    <n v="0.5"/>
    <n v="0.5"/>
    <n v="0.5"/>
    <n v="0.5"/>
    <n v="0.5"/>
    <n v="0.5"/>
    <n v="0.25"/>
    <n v="0.25"/>
    <n v="0.5"/>
    <n v="0.17499999999999999"/>
    <n v="0.5"/>
    <n v="0.93500000000000005"/>
    <x v="0"/>
  </r>
  <r>
    <s v="2267323"/>
    <s v="207514032023142550"/>
    <s v="DF20237601239"/>
    <x v="294"/>
    <x v="315"/>
    <s v="AARON HUENCHUMIL"/>
    <s v="Jose Pedro Alessandri #2300 D 44"/>
    <s v="Macul"/>
    <x v="1"/>
    <s v="Cumple"/>
    <s v="Cumple"/>
    <s v="No Aplica"/>
    <s v="No Aplica"/>
    <s v="Cumple"/>
    <s v="Cumple"/>
    <s v="No"/>
    <s v="S/N"/>
    <s v="S/N"/>
    <s v="No Aplica"/>
    <s v="No Aplica"/>
    <s v="No Aplica"/>
    <s v="Cumple Mayormente"/>
    <s v="Cumple"/>
    <s v="1-Suministro electrico normal en sector"/>
    <x v="0"/>
    <x v="1"/>
    <x v="2"/>
    <x v="1"/>
    <n v="0.5"/>
    <n v="0.5"/>
    <n v="0.5"/>
    <n v="0.5"/>
    <n v="0.5"/>
    <n v="0.5"/>
    <n v="0.25"/>
    <n v="0.25"/>
    <n v="0.5"/>
    <n v="0.32500000000000001"/>
    <n v="0.5"/>
    <n v="0.96500000000000008"/>
    <x v="0"/>
  </r>
  <r>
    <s v="2267312"/>
    <s v="207614032023140606"/>
    <s v="DF20237592300"/>
    <x v="294"/>
    <x v="314"/>
    <s v="Cristobal toro"/>
    <s v="San guillermo 285"/>
    <s v="La Florida"/>
    <x v="1"/>
    <s v="Cumple"/>
    <s v="Cumple"/>
    <s v="No Aplica"/>
    <s v="No Aplica"/>
    <s v="Cumple"/>
    <s v="Cumple"/>
    <s v="No"/>
    <s v="S/N"/>
    <s v="S/N"/>
    <s v="No Aplica"/>
    <s v="No Aplica"/>
    <s v="No Aplica"/>
    <s v="No Cumple"/>
    <s v="No Cumple"/>
    <s v="Sin moradores . Falta maxima de fotos exigidas"/>
    <x v="0"/>
    <x v="1"/>
    <x v="2"/>
    <x v="1"/>
    <n v="0.5"/>
    <n v="0.5"/>
    <n v="0.5"/>
    <n v="0.5"/>
    <n v="0.5"/>
    <n v="0.5"/>
    <n v="0.25"/>
    <n v="0.25"/>
    <n v="0.5"/>
    <n v="0"/>
    <n v="0"/>
    <n v="0.8"/>
    <x v="0"/>
  </r>
  <r>
    <s v="2267305"/>
    <s v="207514032023135312"/>
    <s v="DF20237599056"/>
    <x v="294"/>
    <x v="327"/>
    <s v="AARON HUENCHUMIL"/>
    <s v="Domingo Arteaga #230"/>
    <s v="Macul"/>
    <x v="1"/>
    <s v="Cumple"/>
    <s v="Cumple"/>
    <s v="No Aplica"/>
    <s v="No Aplica"/>
    <s v="Cumple"/>
    <s v="Cumple"/>
    <s v="Si"/>
    <s v="S/N"/>
    <s v="S/N"/>
    <s v="Cumple"/>
    <s v="Cumple"/>
    <s v="Cumple"/>
    <s v="Cumple"/>
    <s v="Cumple"/>
    <s v="1-PPF 57990 se encuentra normalizado"/>
    <x v="0"/>
    <x v="1"/>
    <x v="2"/>
    <x v="1"/>
    <n v="0.5"/>
    <n v="0.5"/>
    <n v="0.5"/>
    <n v="0.5"/>
    <n v="0.5"/>
    <n v="0.5"/>
    <n v="0.25"/>
    <n v="0.25"/>
    <n v="0.5"/>
    <n v="0.5"/>
    <n v="0.5"/>
    <n v="1"/>
    <x v="0"/>
  </r>
  <r>
    <s v="2267297"/>
    <s v="207514032023133319"/>
    <s v="DF20237599880"/>
    <x v="294"/>
    <x v="320"/>
    <s v="AARON HUENCHUMIL"/>
    <s v="Joaquin Rodriguez #2572"/>
    <s v="Macul"/>
    <x v="1"/>
    <s v="Cumple"/>
    <s v="Cumple"/>
    <s v="No Aplica"/>
    <s v="No Aplica"/>
    <s v="Cumple Mayormente"/>
    <s v="Cumple Mayormente"/>
    <s v="Si"/>
    <s v="S/N"/>
    <s v="S/N"/>
    <s v="Cumple"/>
    <s v="Cumple"/>
    <s v="Cumple"/>
    <s v="Cumple"/>
    <s v="Cumple"/>
    <s v="1-Suministro electrico normalizado  2-Caja empalme abierta y evidente deterioro por el paso del tiempo de está.SIN adulteraciones"/>
    <x v="0"/>
    <x v="1"/>
    <x v="2"/>
    <x v="1"/>
    <n v="0.5"/>
    <n v="0.5"/>
    <n v="0.5"/>
    <n v="0.5"/>
    <n v="0.32500000000000001"/>
    <n v="0.32500000000000001"/>
    <n v="0.25"/>
    <n v="0.25"/>
    <n v="0.5"/>
    <n v="0.5"/>
    <n v="0.5"/>
    <n v="0.94750000000000001"/>
    <x v="0"/>
  </r>
  <r>
    <s v="2267289"/>
    <s v="207514032023132126"/>
    <s v="DF20237602232"/>
    <x v="294"/>
    <x v="321"/>
    <s v="AARON HUENCHUMIL"/>
    <s v="Joaquin Rodriguez #2255"/>
    <s v="Macul"/>
    <x v="1"/>
    <s v="Cumple"/>
    <s v="Cumple"/>
    <s v="No Aplica"/>
    <s v="No Aplica"/>
    <s v="Cumple"/>
    <s v="Cumple"/>
    <s v="No"/>
    <s v="S/N"/>
    <s v="S/N"/>
    <s v="No Aplica"/>
    <s v="No Aplica"/>
    <s v="No Aplica"/>
    <s v="Cumple"/>
    <s v="Cumple"/>
    <s v="1-Cliente no se encuentra en domicilio  2-Suministro electrico normal en sector"/>
    <x v="0"/>
    <x v="1"/>
    <x v="2"/>
    <x v="1"/>
    <n v="0.5"/>
    <n v="0.5"/>
    <n v="0.5"/>
    <n v="0.5"/>
    <n v="0.5"/>
    <n v="0.5"/>
    <n v="0.25"/>
    <n v="0.25"/>
    <n v="0.5"/>
    <n v="0.5"/>
    <n v="0.5"/>
    <n v="1"/>
    <x v="0"/>
  </r>
  <r>
    <s v="2267283"/>
    <s v="207514032023131123"/>
    <s v="DF20237606363"/>
    <x v="294"/>
    <x v="303"/>
    <s v="AARON HUENCHUMIL"/>
    <s v="Uno Norte #1924"/>
    <s v="Macul"/>
    <x v="1"/>
    <s v="Cumple"/>
    <s v="Cumple"/>
    <s v="No Aplica"/>
    <s v="No Aplica"/>
    <s v="No Aplica"/>
    <s v="No Aplica"/>
    <s v="No"/>
    <s v="S/N"/>
    <s v="S/N"/>
    <s v="No Aplica"/>
    <s v="No Aplica"/>
    <s v="No Aplica"/>
    <s v="Cumple Parcialmente"/>
    <s v="Cumple Parcialmente"/>
    <s v="1-Suministro electrico normal en sector"/>
    <x v="0"/>
    <x v="1"/>
    <x v="2"/>
    <x v="1"/>
    <n v="0.5"/>
    <n v="0.5"/>
    <n v="0.5"/>
    <n v="0.5"/>
    <n v="0.5"/>
    <n v="0.5"/>
    <n v="0.25"/>
    <n v="0.25"/>
    <n v="0.5"/>
    <n v="0.17499999999999999"/>
    <n v="0.17499999999999999"/>
    <n v="0.87"/>
    <x v="0"/>
  </r>
  <r>
    <s v="2267281"/>
    <s v="207514032023130209"/>
    <s v="DF20237604370"/>
    <x v="294"/>
    <x v="309"/>
    <s v="AARON HUENCHUMIL"/>
    <s v="Dos Norte #1986"/>
    <s v="Macul"/>
    <x v="1"/>
    <s v="Cumple"/>
    <s v="Cumple"/>
    <s v="No Cumple"/>
    <s v="No Cumple"/>
    <s v="Cumple"/>
    <s v="Cumple"/>
    <s v="No"/>
    <s v="S/N"/>
    <s v="S/N"/>
    <s v="No Aplica"/>
    <s v="No Aplica"/>
    <s v="No Aplica"/>
    <s v="Cumple"/>
    <s v="Cumple"/>
    <s v="1-Cliente no se encuentra en domicilio  2-No declara codigo de material utilizado, pero si describe su uso  3-Se aprecia cable concentrico en buenestado descrito en informe cuadrilla"/>
    <x v="0"/>
    <x v="1"/>
    <x v="2"/>
    <x v="1"/>
    <n v="0.5"/>
    <n v="0.5"/>
    <n v="0"/>
    <n v="0"/>
    <n v="0.5"/>
    <n v="0.5"/>
    <n v="0.25"/>
    <n v="0.25"/>
    <n v="0.5"/>
    <n v="0.5"/>
    <n v="0.5"/>
    <n v="0.7"/>
    <x v="0"/>
  </r>
  <r>
    <s v="2267277"/>
    <s v="207514032023125213"/>
    <s v="DF20237591557"/>
    <x v="294"/>
    <x v="305"/>
    <s v="AARON HUENCHUMIL"/>
    <s v="Cinco Norte #1989"/>
    <s v="Macul"/>
    <x v="1"/>
    <s v="Cumple"/>
    <s v="Cumple"/>
    <s v="No Aplica"/>
    <s v="No Aplica"/>
    <s v="Cumple"/>
    <s v="Cumple"/>
    <s v="No"/>
    <s v="S/N"/>
    <s v="S/N"/>
    <s v="No Aplica"/>
    <s v="No Aplica"/>
    <s v="No Aplica"/>
    <s v="Cumple Mayormente"/>
    <s v="Cumple"/>
    <s v="1-Cliente no se encuentra en domicilio  2-Suministro electrico normal en sector"/>
    <x v="0"/>
    <x v="1"/>
    <x v="2"/>
    <x v="1"/>
    <n v="0.5"/>
    <n v="0.5"/>
    <n v="0.5"/>
    <n v="0.5"/>
    <n v="0.5"/>
    <n v="0.5"/>
    <n v="0.25"/>
    <n v="0.25"/>
    <n v="0.5"/>
    <n v="0.32500000000000001"/>
    <n v="0.5"/>
    <n v="0.96500000000000008"/>
    <x v="0"/>
  </r>
  <r>
    <s v="2267275"/>
    <s v="207614032023125100"/>
    <s v="DF20237590963"/>
    <x v="294"/>
    <x v="305"/>
    <s v="Cristobal toro"/>
    <s v="San juan 10676"/>
    <s v="La Florida"/>
    <x v="1"/>
    <s v="Cumple"/>
    <s v="Cumple"/>
    <s v="No Aplica"/>
    <s v="No Aplica"/>
    <s v="Cumple"/>
    <s v="Cumple"/>
    <s v="No"/>
    <s v="S/N"/>
    <s v="S/N"/>
    <s v="No Aplica"/>
    <s v="No Aplica"/>
    <s v="No Aplica"/>
    <s v="Cumple"/>
    <s v="Cumple"/>
    <s v="Sin moradores"/>
    <x v="0"/>
    <x v="1"/>
    <x v="2"/>
    <x v="1"/>
    <n v="0.5"/>
    <n v="0.5"/>
    <n v="0.5"/>
    <n v="0.5"/>
    <n v="0.5"/>
    <n v="0.5"/>
    <n v="0.25"/>
    <n v="0.25"/>
    <n v="0.5"/>
    <n v="0.5"/>
    <n v="0.5"/>
    <n v="1"/>
    <x v="0"/>
  </r>
  <r>
    <s v="2267270"/>
    <s v="207614032023124839"/>
    <s v="DF20237590695"/>
    <x v="294"/>
    <x v="305"/>
    <s v="Cristobal toro"/>
    <s v="San juan 10676"/>
    <s v="La Florida"/>
    <x v="1"/>
    <s v="Cumple"/>
    <s v="Cumple"/>
    <s v="No Aplica"/>
    <s v="No Aplica"/>
    <s v="Cumple"/>
    <s v="Cumple"/>
    <s v="No"/>
    <s v="S/N"/>
    <s v="S/N"/>
    <s v="No Aplica"/>
    <s v="No Aplica"/>
    <s v="No Aplica"/>
    <s v="No Cumple"/>
    <s v="No Cumple"/>
    <s v="Sin moradores . Falta maxima de fotos exigidas"/>
    <x v="0"/>
    <x v="1"/>
    <x v="2"/>
    <x v="1"/>
    <n v="0.5"/>
    <n v="0.5"/>
    <n v="0.5"/>
    <n v="0.5"/>
    <n v="0.5"/>
    <n v="0.5"/>
    <n v="0.25"/>
    <n v="0.25"/>
    <n v="0.5"/>
    <n v="0"/>
    <n v="0"/>
    <n v="0.8"/>
    <x v="0"/>
  </r>
  <r>
    <s v="2267263"/>
    <s v="207514032023123842"/>
    <s v="DF20237591057"/>
    <x v="294"/>
    <x v="305"/>
    <s v="AARON HUENCHUMIL"/>
    <s v="Seis Norte #2259"/>
    <s v="Macul"/>
    <x v="1"/>
    <s v="Cumple"/>
    <s v="Cumple"/>
    <s v="No Aplica"/>
    <s v="No Aplica"/>
    <s v="Cumple"/>
    <s v="Cumple"/>
    <s v="No"/>
    <s v="S/N"/>
    <s v="S/N"/>
    <s v="No Aplica"/>
    <s v="No Aplica"/>
    <s v="No Aplica"/>
    <s v="Cumple"/>
    <s v="Cumple"/>
    <s v="1-Cliente no se encuentra en domicilio"/>
    <x v="0"/>
    <x v="1"/>
    <x v="2"/>
    <x v="1"/>
    <n v="0.5"/>
    <n v="0.5"/>
    <n v="0.5"/>
    <n v="0.5"/>
    <n v="0.5"/>
    <n v="0.5"/>
    <n v="0.25"/>
    <n v="0.25"/>
    <n v="0.5"/>
    <n v="0.5"/>
    <n v="0.5"/>
    <n v="1"/>
    <x v="0"/>
  </r>
  <r>
    <s v="2267256"/>
    <s v="207514032023122218"/>
    <s v="DF20237591788"/>
    <x v="294"/>
    <x v="305"/>
    <s v="AARON HUENCHUMIL"/>
    <s v="Castillo Urizar #2955 A dp 22"/>
    <s v="Macul"/>
    <x v="1"/>
    <s v="Cumple"/>
    <s v="Cumple"/>
    <s v="No Aplica"/>
    <s v="No Aplica"/>
    <s v="Cumple"/>
    <s v="Cumple"/>
    <s v="Si"/>
    <s v="S/N"/>
    <s v="S/N"/>
    <s v="No Aplica"/>
    <s v="No Aplica"/>
    <s v="Cumple"/>
    <s v="Cumple"/>
    <s v="Cumple"/>
    <s v="1-Direccion correcta es: TRES PONIENTE #2709 2-Cliente desconoce de visita de tecnicos, pero confirma suministro electrico normalizado"/>
    <x v="0"/>
    <x v="1"/>
    <x v="2"/>
    <x v="1"/>
    <n v="0.5"/>
    <n v="0.5"/>
    <n v="0.5"/>
    <n v="0.5"/>
    <n v="0.5"/>
    <n v="0.5"/>
    <n v="0.25"/>
    <n v="0.25"/>
    <n v="0.5"/>
    <n v="0.5"/>
    <n v="0.5"/>
    <n v="1"/>
    <x v="0"/>
  </r>
  <r>
    <s v="2267240"/>
    <s v="207614032023120243"/>
    <s v="DF20237602347"/>
    <x v="294"/>
    <x v="321"/>
    <s v="Cristobal toro"/>
    <s v="Sal marina 1629"/>
    <s v="La Florida"/>
    <x v="1"/>
    <s v="Cumple"/>
    <s v="Cumple"/>
    <s v="No Aplica"/>
    <s v="No Aplica"/>
    <s v="Cumple"/>
    <s v="Cumple"/>
    <s v="No"/>
    <s v="S/N"/>
    <s v="S/N"/>
    <s v="No Aplica"/>
    <s v="No Aplica"/>
    <s v="No Aplica"/>
    <s v="Cumple"/>
    <s v="Cumple"/>
    <s v="Sector conflictivo , no se toman fotos por precaucion"/>
    <x v="0"/>
    <x v="1"/>
    <x v="2"/>
    <x v="1"/>
    <n v="0.5"/>
    <n v="0.5"/>
    <n v="0.5"/>
    <n v="0.5"/>
    <n v="0.5"/>
    <n v="0.5"/>
    <n v="0.25"/>
    <n v="0.25"/>
    <n v="0.5"/>
    <n v="0.5"/>
    <n v="0.5"/>
    <n v="1"/>
    <x v="0"/>
  </r>
  <r>
    <s v="2267215"/>
    <s v="207614032023112634"/>
    <s v="DF20237588142"/>
    <x v="294"/>
    <x v="329"/>
    <s v="Cristobal toro"/>
    <s v="San eugenio 3400"/>
    <s v="La Florida"/>
    <x v="38"/>
    <s v=" Cumple"/>
    <s v="Cumple"/>
    <s v="No Aplica"/>
    <s v="No Aplica"/>
    <s v="Cumple"/>
    <s v="Cumple"/>
    <s v="No"/>
    <s v="S/N"/>
    <s v="S/N"/>
    <s v="No Aplica"/>
    <s v="No Aplica"/>
    <s v="No Aplica"/>
    <s v="Cumple"/>
    <s v="Cumple Parcialmente"/>
    <s v="1 foto falta mayor data . Sin moradores"/>
    <x v="0"/>
    <x v="1"/>
    <x v="2"/>
    <x v="1"/>
    <n v="0"/>
    <n v="0.5"/>
    <n v="0.5"/>
    <n v="0.5"/>
    <n v="0.5"/>
    <n v="0.5"/>
    <n v="0.25"/>
    <n v="0.25"/>
    <n v="0.5"/>
    <n v="0.5"/>
    <n v="0.17499999999999999"/>
    <n v="0.83500000000000008"/>
    <x v="0"/>
  </r>
  <r>
    <s v="2267208"/>
    <s v="207614032023111135"/>
    <s v="DF20237597252"/>
    <x v="294"/>
    <x v="306"/>
    <s v="Cristobal toro"/>
    <s v="San bernabe 3322"/>
    <s v="La Florida"/>
    <x v="38"/>
    <s v=" Cumple"/>
    <s v="Cumple"/>
    <s v="No Aplica"/>
    <s v="No Aplica"/>
    <s v="Cumple"/>
    <s v="Cumple"/>
    <s v="Si"/>
    <s v="Paz baeza"/>
    <s v="998724823"/>
    <s v="Cumple"/>
    <s v="Cumple"/>
    <s v="Cumple"/>
    <s v="Cumple"/>
    <s v="Cumple"/>
    <s v="Cliente no conforme con trato de personal de emergencia"/>
    <x v="0"/>
    <x v="1"/>
    <x v="2"/>
    <x v="1"/>
    <n v="0"/>
    <n v="0.5"/>
    <n v="0.5"/>
    <n v="0.5"/>
    <n v="0.5"/>
    <n v="0.5"/>
    <n v="0.25"/>
    <n v="0.25"/>
    <n v="0.5"/>
    <n v="0.5"/>
    <n v="0.5"/>
    <n v="0.90000000000000013"/>
    <x v="0"/>
  </r>
  <r>
    <s v="2267206"/>
    <s v="207614032023110800"/>
    <s v="DF20237597054"/>
    <x v="294"/>
    <x v="306"/>
    <s v="Cristobal toro"/>
    <s v="San bernabe 3322"/>
    <s v="La Florida"/>
    <x v="38"/>
    <s v=" Cumple"/>
    <s v="Cumple"/>
    <s v="Cumple"/>
    <s v="Cumple"/>
    <s v="Cumple"/>
    <s v="Cumple"/>
    <s v="Si"/>
    <s v="Paz baeza"/>
    <s v="998724823"/>
    <s v="Cumple"/>
    <s v="Cumple"/>
    <s v="No Cumple"/>
    <s v="Cumple"/>
    <s v="Cumple"/>
    <s v="Cliente no conforme con trato de personal de emergencia ."/>
    <x v="0"/>
    <x v="1"/>
    <x v="2"/>
    <x v="1"/>
    <n v="0"/>
    <n v="0.5"/>
    <n v="0.5"/>
    <n v="0.5"/>
    <n v="0.5"/>
    <n v="0.5"/>
    <n v="0.25"/>
    <n v="0.25"/>
    <n v="0"/>
    <n v="0.5"/>
    <n v="0.5"/>
    <n v="0.82499999999999996"/>
    <x v="0"/>
  </r>
  <r>
    <s v="2267188"/>
    <s v="207614032023103848"/>
    <s v="DF20237608711"/>
    <x v="294"/>
    <x v="324"/>
    <s v="Cristobal toro"/>
    <s v="San benito 9486"/>
    <s v="La Florida"/>
    <x v="38"/>
    <s v=" Cumple"/>
    <s v="Cumple"/>
    <s v="Cumple"/>
    <s v="Cumple"/>
    <s v="Cumple"/>
    <s v="Cumple"/>
    <s v="Si"/>
    <s v="S/N"/>
    <s v="S/N"/>
    <s v="No Aplica"/>
    <s v="No Aplica"/>
    <s v="No Aplica"/>
    <s v="Cumple"/>
    <s v="Cumple"/>
    <s v="Atiende cliente , pero no entrega datos . Corrobora visita , pero no permite foto a fachada"/>
    <x v="0"/>
    <x v="1"/>
    <x v="2"/>
    <x v="1"/>
    <n v="0"/>
    <n v="0.5"/>
    <n v="0.5"/>
    <n v="0.5"/>
    <n v="0.5"/>
    <n v="0.5"/>
    <n v="0.25"/>
    <n v="0.25"/>
    <n v="0.5"/>
    <n v="0.5"/>
    <n v="0.5"/>
    <n v="0.90000000000000013"/>
    <x v="0"/>
  </r>
  <r>
    <s v="2267186"/>
    <s v="207614032023103535"/>
    <s v="DF20237608453"/>
    <x v="294"/>
    <x v="324"/>
    <s v="Cristobal toro"/>
    <s v="San benito 9486"/>
    <s v="La Florida"/>
    <x v="38"/>
    <s v=" Cumple"/>
    <s v="Cumple"/>
    <s v="No Aplica"/>
    <s v="No Aplica"/>
    <s v="Cumple"/>
    <s v="Cumple"/>
    <s v="Si"/>
    <s v="S/N"/>
    <s v="S/N"/>
    <s v="No Aplica"/>
    <s v="No Aplica"/>
    <s v="No Aplica"/>
    <s v="No Cumple"/>
    <s v="No Cumple"/>
    <s v="Falta maxima dee fotos exigidas . Atiende cliente pero no entrega datos . Corrobora visita de personal de emegencia . No permite fotos a fachada de casa"/>
    <x v="0"/>
    <x v="1"/>
    <x v="2"/>
    <x v="1"/>
    <n v="0"/>
    <n v="0.5"/>
    <n v="0.5"/>
    <n v="0.5"/>
    <n v="0.5"/>
    <n v="0.5"/>
    <n v="0.25"/>
    <n v="0.25"/>
    <n v="0.5"/>
    <n v="0"/>
    <n v="0"/>
    <n v="0.70000000000000007"/>
    <x v="0"/>
  </r>
  <r>
    <s v="2265831"/>
    <s v="207613032023165041"/>
    <s v="DF20237591171"/>
    <x v="295"/>
    <x v="305"/>
    <s v="Cristobal toro"/>
    <s v="Punta arenas 6327"/>
    <s v="La Florida"/>
    <x v="38"/>
    <s v=" Cumple"/>
    <s v="Cumple"/>
    <s v="No Aplica"/>
    <s v="No Aplica"/>
    <s v="Cumple"/>
    <s v="Cumple"/>
    <s v="No"/>
    <s v="S/N"/>
    <s v="S/N"/>
    <s v="No Aplica"/>
    <s v="No Aplica"/>
    <s v="No Aplica"/>
    <s v="No Cumple"/>
    <s v="No Cumple"/>
    <s v="Falta maxima de fotos exigidas . Problema externo , semaforo"/>
    <x v="0"/>
    <x v="1"/>
    <x v="2"/>
    <x v="1"/>
    <n v="0"/>
    <n v="0.5"/>
    <n v="0.5"/>
    <n v="0.5"/>
    <n v="0.5"/>
    <n v="0.5"/>
    <n v="0.25"/>
    <n v="0.25"/>
    <n v="0.5"/>
    <n v="0"/>
    <n v="0"/>
    <n v="0.70000000000000007"/>
    <x v="0"/>
  </r>
  <r>
    <s v="2265810"/>
    <s v="207613032023161231"/>
    <s v="DF20237588482"/>
    <x v="295"/>
    <x v="310"/>
    <s v="Cristobal toro"/>
    <s v="Recalada oriente 11532"/>
    <s v="La Florida"/>
    <x v="38"/>
    <s v=" Cumple"/>
    <s v="Cumple"/>
    <s v="No Aplica"/>
    <s v="No Aplica"/>
    <s v="Cumple"/>
    <s v="Cumple"/>
    <s v="No"/>
    <s v="S/N"/>
    <s v="S/N"/>
    <s v="No Aplica"/>
    <s v="No Aplica"/>
    <s v="No Aplica"/>
    <s v="Cumple"/>
    <s v="Cumple"/>
    <s v="Sector conflictivo . No se toman fotos por precaucion"/>
    <x v="0"/>
    <x v="1"/>
    <x v="2"/>
    <x v="1"/>
    <n v="0"/>
    <n v="0.5"/>
    <n v="0.5"/>
    <n v="0.5"/>
    <n v="0.5"/>
    <n v="0.5"/>
    <n v="0.25"/>
    <n v="0.25"/>
    <n v="0.5"/>
    <n v="0.5"/>
    <n v="0.5"/>
    <n v="0.90000000000000013"/>
    <x v="0"/>
  </r>
  <r>
    <s v="2265798"/>
    <s v="207613032023160357"/>
    <s v="DF20237598564"/>
    <x v="295"/>
    <x v="327"/>
    <s v="Cristobal toro"/>
    <s v="Quemchi 10353"/>
    <s v="La Florida"/>
    <x v="38"/>
    <s v=" Cumple"/>
    <s v="Cumple"/>
    <s v="No Aplica"/>
    <s v="No Aplica"/>
    <s v="Cumple"/>
    <s v="Cumple"/>
    <s v="No"/>
    <s v="S/N"/>
    <s v="S/N"/>
    <s v="No Aplica"/>
    <s v="No Aplica"/>
    <s v="No Aplica"/>
    <s v="No Cumple"/>
    <s v="No Aplica "/>
    <s v="Falta maxima de fotos exigidas . Problema eztermo AP. Sin acceso a pasaje , porton cerrado"/>
    <x v="0"/>
    <x v="1"/>
    <x v="2"/>
    <x v="1"/>
    <n v="0"/>
    <n v="0.5"/>
    <n v="0.5"/>
    <n v="0.5"/>
    <n v="0.5"/>
    <n v="0.5"/>
    <n v="0.25"/>
    <n v="0.25"/>
    <n v="0.5"/>
    <n v="0"/>
    <n v="0"/>
    <n v="0.70000000000000007"/>
    <x v="0"/>
  </r>
  <r>
    <s v="2265763"/>
    <s v="207613032023151054"/>
    <s v="DF20237605879"/>
    <x v="295"/>
    <x v="318"/>
    <s v="Cristobal toro"/>
    <s v="Rossini 10777"/>
    <s v="La Florida"/>
    <x v="38"/>
    <s v=" Cumple"/>
    <s v="Cumple"/>
    <s v="No Aplica"/>
    <s v="No Aplica"/>
    <s v="Cumple"/>
    <s v="Cumple"/>
    <s v="No"/>
    <s v="S/N"/>
    <s v="S/N"/>
    <s v="No Aplica"/>
    <s v="No Aplica"/>
    <s v="No Aplica"/>
    <s v="Cumple"/>
    <s v="Cumple"/>
    <s v="Sector hostil . No se sacan muchas fotos por precaucion"/>
    <x v="0"/>
    <x v="1"/>
    <x v="2"/>
    <x v="1"/>
    <n v="0"/>
    <n v="0.5"/>
    <n v="0.5"/>
    <n v="0.5"/>
    <n v="0.5"/>
    <n v="0.5"/>
    <n v="0.25"/>
    <n v="0.25"/>
    <n v="0.5"/>
    <n v="0.5"/>
    <n v="0.5"/>
    <n v="0.90000000000000013"/>
    <x v="0"/>
  </r>
  <r>
    <s v="2265760"/>
    <s v="207613032023150854"/>
    <s v="DF20237595574"/>
    <x v="295"/>
    <x v="316"/>
    <s v="Cristobal toro"/>
    <s v="Rossini 10777"/>
    <s v="La Florida"/>
    <x v="38"/>
    <s v=" Cumple"/>
    <s v="Cumple"/>
    <s v="No Aplica"/>
    <s v="No Aplica"/>
    <s v="Cumple"/>
    <s v="Cumple"/>
    <s v="No"/>
    <s v="S/N"/>
    <s v="S/N"/>
    <s v="No Aplica"/>
    <s v="No Aplica"/>
    <s v="No Aplica"/>
    <s v="No Cumple"/>
    <s v="No Cumple"/>
    <s v="Sector hostil . Vecinos no permiten sacar muchas fotos . Ya q no hay gente en domicilio"/>
    <x v="0"/>
    <x v="1"/>
    <x v="2"/>
    <x v="1"/>
    <n v="0"/>
    <n v="0.5"/>
    <n v="0.5"/>
    <n v="0.5"/>
    <n v="0.5"/>
    <n v="0.5"/>
    <n v="0.25"/>
    <n v="0.25"/>
    <n v="0.5"/>
    <n v="0"/>
    <n v="0"/>
    <n v="0.70000000000000007"/>
    <x v="0"/>
  </r>
  <r>
    <s v="2265754"/>
    <s v="207613032023150001"/>
    <s v="DF20237608972"/>
    <x v="295"/>
    <x v="324"/>
    <s v="Cristobal toro"/>
    <s v="Raihuen 2386"/>
    <s v="La Florida"/>
    <x v="38"/>
    <s v=" Cumple"/>
    <s v="Cumple"/>
    <s v="Cumple"/>
    <s v="Cumple"/>
    <s v="Cumple"/>
    <s v="Cumple"/>
    <s v="Si"/>
    <s v="S/N"/>
    <s v="S/N"/>
    <s v="No Aplica"/>
    <s v="No Aplica"/>
    <s v="No Aplica"/>
    <s v="Cumple"/>
    <s v="Cumple"/>
    <s v="Sin moradores . Sin mayor observacion"/>
    <x v="0"/>
    <x v="1"/>
    <x v="2"/>
    <x v="1"/>
    <n v="0"/>
    <n v="0.5"/>
    <n v="0.5"/>
    <n v="0.5"/>
    <n v="0.5"/>
    <n v="0.5"/>
    <n v="0.25"/>
    <n v="0.25"/>
    <n v="0.5"/>
    <n v="0.5"/>
    <n v="0.5"/>
    <n v="0.90000000000000013"/>
    <x v="0"/>
  </r>
  <r>
    <s v="2265743"/>
    <s v="207513032023143514"/>
    <s v="DF20237588833"/>
    <x v="295"/>
    <x v="302"/>
    <s v="AARON HUENCHUMIL"/>
    <s v="Gregorio de la Fuente #3100 dp 1601"/>
    <s v="Macul"/>
    <x v="38"/>
    <s v=" Cumple"/>
    <s v="Cumple"/>
    <s v="No Aplica"/>
    <s v="No Aplica"/>
    <s v="Cumple"/>
    <s v="Cumple"/>
    <s v="No"/>
    <s v="S/N"/>
    <s v="S/N"/>
    <s v="No Aplica"/>
    <s v="No Aplica"/>
    <s v="No Aplica"/>
    <s v="Cumple"/>
    <s v="Cumple"/>
    <s v="1-Conserje permite acceso a shaft medidores 2-Suministro electrico normalizado  3-2 Cajas empalme abiertas, SIN adulteraciones"/>
    <x v="0"/>
    <x v="1"/>
    <x v="2"/>
    <x v="1"/>
    <n v="0"/>
    <n v="0.5"/>
    <n v="0.5"/>
    <n v="0.5"/>
    <n v="0.5"/>
    <n v="0.5"/>
    <n v="0.25"/>
    <n v="0.25"/>
    <n v="0.5"/>
    <n v="0.5"/>
    <n v="0.5"/>
    <n v="0.90000000000000013"/>
    <x v="0"/>
  </r>
  <r>
    <s v="2265727"/>
    <s v="207513032023141911"/>
    <s v="DF20237597694"/>
    <x v="295"/>
    <x v="311"/>
    <s v="AARON HUENCHUMIL"/>
    <s v="Gregorio de la Fuente #3222 dp 1112"/>
    <s v="Macul"/>
    <x v="38"/>
    <s v=" Cumple"/>
    <s v="Cumple"/>
    <s v="No Aplica"/>
    <s v="No Aplica"/>
    <s v="Cumple"/>
    <s v="Cumple"/>
    <s v="No"/>
    <s v="S/N"/>
    <s v="S/N"/>
    <s v="No Aplica"/>
    <s v="No Aplica"/>
    <s v="No Aplica"/>
    <s v="Cumple"/>
    <s v="Cumple"/>
    <s v="1-Cliente no se encuentra, conserje permite acceso a shaft medidores  2-Suministro electrico normalizado  3-Caja empalme abierta"/>
    <x v="0"/>
    <x v="1"/>
    <x v="2"/>
    <x v="1"/>
    <n v="0"/>
    <n v="0.5"/>
    <n v="0.5"/>
    <n v="0.5"/>
    <n v="0.5"/>
    <n v="0.5"/>
    <n v="0.25"/>
    <n v="0.25"/>
    <n v="0.5"/>
    <n v="0.5"/>
    <n v="0.5"/>
    <n v="0.90000000000000013"/>
    <x v="0"/>
  </r>
  <r>
    <s v="2265719"/>
    <s v="207513032023140133"/>
    <s v="DF20237590876"/>
    <x v="295"/>
    <x v="305"/>
    <s v="AARON HUENCHUMIL"/>
    <s v="Jorge Dzazopulos #3184 G"/>
    <s v="Macul"/>
    <x v="38"/>
    <s v=" Cumple"/>
    <s v="Cumple"/>
    <s v="No Aplica"/>
    <s v="No Aplica"/>
    <s v="Cumple"/>
    <s v="Cumple"/>
    <s v="No"/>
    <s v="S/N"/>
    <s v="S/N"/>
    <s v="No Aplica"/>
    <s v="No Aplica"/>
    <s v="No Aplica"/>
    <s v="Cumple"/>
    <s v="Cumple"/>
    <s v="1-Cliente no se encuentra en domicilio y no se logra acceso por pasaje privado"/>
    <x v="0"/>
    <x v="1"/>
    <x v="2"/>
    <x v="1"/>
    <n v="0"/>
    <n v="0.5"/>
    <n v="0.5"/>
    <n v="0.5"/>
    <n v="0.5"/>
    <n v="0.5"/>
    <n v="0.25"/>
    <n v="0.25"/>
    <n v="0.5"/>
    <n v="0.5"/>
    <n v="0.5"/>
    <n v="0.90000000000000013"/>
    <x v="0"/>
  </r>
  <r>
    <s v="2265707"/>
    <s v="207513032023134221"/>
    <s v="DF20237591832"/>
    <x v="295"/>
    <x v="305"/>
    <s v="AARON HUENCHUMIL"/>
    <s v="Gral. Oscar Bonilla #2529"/>
    <s v="Macul"/>
    <x v="38"/>
    <s v=" Cumple"/>
    <s v="Cumple"/>
    <s v="No Aplica"/>
    <s v="No Aplica"/>
    <s v="Cumple"/>
    <s v="Cumple"/>
    <s v="Si"/>
    <s v="Camilo Peña Rodriguez"/>
    <s v="S/N"/>
    <s v="Cumple"/>
    <s v="Cumple"/>
    <s v="Cumple"/>
    <s v="Cumple"/>
    <s v="Cumple"/>
    <s v="1-Cliente con suministro electrico normalizado"/>
    <x v="0"/>
    <x v="1"/>
    <x v="2"/>
    <x v="1"/>
    <n v="0"/>
    <n v="0.5"/>
    <n v="0.5"/>
    <n v="0.5"/>
    <n v="0.5"/>
    <n v="0.5"/>
    <n v="0.25"/>
    <n v="0.25"/>
    <n v="0.5"/>
    <n v="0.5"/>
    <n v="0.5"/>
    <n v="0.90000000000000013"/>
    <x v="0"/>
  </r>
  <r>
    <s v="2265706"/>
    <s v="207513032023133731"/>
    <s v="DF20237604423"/>
    <x v="295"/>
    <x v="309"/>
    <s v="AARON HUENCHUMIL"/>
    <s v="Gral. Oscar Bonilla #2529"/>
    <s v="Macul"/>
    <x v="38"/>
    <s v=" Cumple"/>
    <s v="Cumple"/>
    <s v="Cumple"/>
    <s v="Cumple"/>
    <s v="Cumple"/>
    <s v="Cumple"/>
    <s v="Si"/>
    <s v="Camilo Peña Rodriguez"/>
    <s v="S/N"/>
    <s v="Cumple"/>
    <s v="Cumple"/>
    <s v="Cumple"/>
    <s v="Cumple"/>
    <s v="Cumple"/>
    <s v="1-Clientecon suministro electrico normalizado 2-Acometida reparada provisoriamente con union (COLCHA)"/>
    <x v="0"/>
    <x v="1"/>
    <x v="2"/>
    <x v="1"/>
    <n v="0"/>
    <n v="0.5"/>
    <n v="0.5"/>
    <n v="0.5"/>
    <n v="0.5"/>
    <n v="0.5"/>
    <n v="0.25"/>
    <n v="0.25"/>
    <n v="0.5"/>
    <n v="0.5"/>
    <n v="0.5"/>
    <n v="0.90000000000000013"/>
    <x v="0"/>
  </r>
  <r>
    <s v="2265688"/>
    <s v="207513032023131207"/>
    <s v="DF20237602149"/>
    <x v="295"/>
    <x v="321"/>
    <s v="AARON HUENCHUMIL"/>
    <s v="Brown Sur #2959"/>
    <s v="Macul"/>
    <x v="38"/>
    <s v=" Cumple"/>
    <s v="Cumple"/>
    <s v="Cumple"/>
    <s v="Cumple"/>
    <s v="Cumple"/>
    <s v="Cumple"/>
    <s v="Si"/>
    <s v="Alfredo Araya"/>
    <s v="S/N"/>
    <s v="Cumple"/>
    <s v="Cumple"/>
    <s v="Cumple"/>
    <s v="Cumple"/>
    <s v="Cumple"/>
    <s v="1-Cliente con suministro electrico normalizado"/>
    <x v="0"/>
    <x v="1"/>
    <x v="2"/>
    <x v="1"/>
    <n v="0"/>
    <n v="0.5"/>
    <n v="0.5"/>
    <n v="0.5"/>
    <n v="0.5"/>
    <n v="0.5"/>
    <n v="0.25"/>
    <n v="0.25"/>
    <n v="0.5"/>
    <n v="0.5"/>
    <n v="0.5"/>
    <n v="0.90000000000000013"/>
    <x v="0"/>
  </r>
  <r>
    <s v="2265681"/>
    <s v="207513032023125616"/>
    <s v="DF20237608867"/>
    <x v="295"/>
    <x v="324"/>
    <s v="AARON HUENCHUMIL"/>
    <s v="Federico Latropp #2752"/>
    <s v="Macul"/>
    <x v="38"/>
    <s v=" Cumple"/>
    <s v="Cumple"/>
    <s v="No Cumple"/>
    <s v="No Cumple"/>
    <s v="Cumple"/>
    <s v="Cumple"/>
    <s v="No"/>
    <s v="S/N"/>
    <s v="S/N"/>
    <s v="No Aplica"/>
    <s v="No Aplica"/>
    <s v="No Aplica"/>
    <s v="Cumple"/>
    <s v="Cumple"/>
    <s v="1-Cliente no se encuentra en domicilio  2-No declara codigo de material utilizado, pero si describe su uso"/>
    <x v="0"/>
    <x v="1"/>
    <x v="2"/>
    <x v="1"/>
    <n v="0"/>
    <n v="0.5"/>
    <n v="0"/>
    <n v="0"/>
    <n v="0.5"/>
    <n v="0.5"/>
    <n v="0.25"/>
    <n v="0.25"/>
    <n v="0.5"/>
    <n v="0.5"/>
    <n v="0.5"/>
    <n v="0.60000000000000009"/>
    <x v="0"/>
  </r>
  <r>
    <s v="2265665"/>
    <s v="207513032023122939"/>
    <s v="DF20237609217"/>
    <x v="295"/>
    <x v="324"/>
    <s v="AARON HUENCHUMIL"/>
    <s v="Juana de Aguirre Cerda #4076"/>
    <s v="Macul"/>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0"/>
  </r>
  <r>
    <s v="2265652"/>
    <s v="207513032023121306"/>
    <s v="DF20237601637"/>
    <x v="295"/>
    <x v="315"/>
    <s v="AARON HUENCHUMIL"/>
    <s v="Americo Vespucio #2339 dp 34"/>
    <s v="Macul"/>
    <x v="38"/>
    <s v=" Cumple"/>
    <s v="Cumple"/>
    <s v="No Aplica"/>
    <s v="No Aplica"/>
    <s v="Cumple"/>
    <s v="Cumple"/>
    <s v="No"/>
    <s v="S/N"/>
    <s v="S/N"/>
    <s v="No Aplica"/>
    <s v="No Aplica"/>
    <s v="No Aplica"/>
    <s v="Cumple"/>
    <s v="Cumple"/>
    <s v="1-Cliente no se encuentra en domicilio, no se logra acceso a block"/>
    <x v="0"/>
    <x v="1"/>
    <x v="2"/>
    <x v="1"/>
    <n v="0"/>
    <n v="0.5"/>
    <n v="0.5"/>
    <n v="0.5"/>
    <n v="0.5"/>
    <n v="0.5"/>
    <n v="0.25"/>
    <n v="0.25"/>
    <n v="0.5"/>
    <n v="0.5"/>
    <n v="0.5"/>
    <n v="0.90000000000000013"/>
    <x v="0"/>
  </r>
  <r>
    <s v="2265647"/>
    <s v="207613032023120726"/>
    <s v="DF20237591142"/>
    <x v="295"/>
    <x v="305"/>
    <s v="Cristobal toro"/>
    <s v="Ranquen 8053"/>
    <s v="La Florida"/>
    <x v="38"/>
    <s v=" Cumple"/>
    <s v="Cumple"/>
    <s v="No Aplica"/>
    <s v="No Aplica"/>
    <s v="Cumple"/>
    <s v="Cumple"/>
    <s v="No"/>
    <s v="S/N"/>
    <s v="S/N"/>
    <s v="No Aplica"/>
    <s v="No Aplica"/>
    <s v="No Aplica"/>
    <s v="Cumple"/>
    <s v="Cumple"/>
    <s v="Problema externo , arbol en ramas"/>
    <x v="0"/>
    <x v="1"/>
    <x v="2"/>
    <x v="1"/>
    <n v="0"/>
    <n v="0.5"/>
    <n v="0.5"/>
    <n v="0.5"/>
    <n v="0.5"/>
    <n v="0.5"/>
    <n v="0.25"/>
    <n v="0.25"/>
    <n v="0.5"/>
    <n v="0.5"/>
    <n v="0.5"/>
    <n v="0.90000000000000013"/>
    <x v="0"/>
  </r>
  <r>
    <s v="2265646"/>
    <s v="207613032023120500"/>
    <s v="DF20237590604"/>
    <x v="295"/>
    <x v="304"/>
    <s v="Cristobal toro"/>
    <s v="Ranquen 8053"/>
    <s v="La Florida"/>
    <x v="38"/>
    <s v=" Cumple"/>
    <s v="Cumple"/>
    <s v="No Aplica"/>
    <s v="No Aplica"/>
    <s v="Cumple"/>
    <s v="Cumple"/>
    <s v="No"/>
    <s v="S/N"/>
    <s v="S/N"/>
    <s v="No Aplica"/>
    <s v="No Aplica"/>
    <s v="No Aplica"/>
    <s v="No Cumple"/>
    <s v="No Cumple"/>
    <s v="No existen fotos en observacion . Problema externo , ramas en cables de telefonia"/>
    <x v="0"/>
    <x v="1"/>
    <x v="2"/>
    <x v="1"/>
    <n v="0"/>
    <n v="0.5"/>
    <n v="0.5"/>
    <n v="0.5"/>
    <n v="0.5"/>
    <n v="0.5"/>
    <n v="0.25"/>
    <n v="0.25"/>
    <n v="0.5"/>
    <n v="0"/>
    <n v="0"/>
    <n v="0.70000000000000007"/>
    <x v="0"/>
  </r>
  <r>
    <s v="2265644"/>
    <s v="207513032023115605"/>
    <s v="DF20237597722"/>
    <x v="295"/>
    <x v="311"/>
    <s v="AARON HUENCHUMIL"/>
    <s v="Americo Vespucio #2115 dp 24"/>
    <s v="Macul"/>
    <x v="38"/>
    <s v=" Cumple"/>
    <s v="Cumple"/>
    <s v="No Aplica"/>
    <s v="No Aplica"/>
    <s v="Cumple"/>
    <s v="Cumple"/>
    <s v="No"/>
    <s v="S/N"/>
    <s v="S/N"/>
    <s v="No Aplica"/>
    <s v="No Aplica"/>
    <s v="No Aplica"/>
    <s v="Cumple"/>
    <s v="Cumple"/>
    <s v="1-Red M.T se encuentra despejada de ramas de arbol  2-Suministro electrico normalizado"/>
    <x v="0"/>
    <x v="1"/>
    <x v="2"/>
    <x v="1"/>
    <n v="0"/>
    <n v="0.5"/>
    <n v="0.5"/>
    <n v="0.5"/>
    <n v="0.5"/>
    <n v="0.5"/>
    <n v="0.25"/>
    <n v="0.25"/>
    <n v="0.5"/>
    <n v="0.5"/>
    <n v="0.5"/>
    <n v="0.90000000000000013"/>
    <x v="0"/>
  </r>
  <r>
    <s v="2265630"/>
    <s v="207613032023114606"/>
    <s v="DF20237607611"/>
    <x v="295"/>
    <x v="323"/>
    <s v="Cristobal toro"/>
    <s v="Quinahue 7164"/>
    <s v="La Florida"/>
    <x v="38"/>
    <s v=" Cumple"/>
    <s v="Cumple"/>
    <s v="No Aplica"/>
    <s v="No Aplica"/>
    <s v="Cumple"/>
    <s v="Cumple"/>
    <s v="No"/>
    <s v="S/N"/>
    <s v="S/N"/>
    <s v="No Aplica"/>
    <s v="No Aplica"/>
    <s v="No Aplica"/>
    <s v="Cumple"/>
    <s v="Cumple"/>
    <s v="Problema externo , calpe frente a domicilio ."/>
    <x v="0"/>
    <x v="1"/>
    <x v="2"/>
    <x v="1"/>
    <n v="0"/>
    <n v="0.5"/>
    <n v="0.5"/>
    <n v="0.5"/>
    <n v="0.5"/>
    <n v="0.5"/>
    <n v="0.25"/>
    <n v="0.25"/>
    <n v="0.5"/>
    <n v="0.5"/>
    <n v="0.5"/>
    <n v="0.90000000000000013"/>
    <x v="0"/>
  </r>
  <r>
    <s v="2265624"/>
    <s v="207613032023113523"/>
    <s v="DF20237605175"/>
    <x v="295"/>
    <x v="319"/>
    <s v="Cristobal toro"/>
    <s v="Punitaqui 5841"/>
    <s v="La Florida"/>
    <x v="38"/>
    <s v=" Cumple"/>
    <s v="Cumple"/>
    <s v="No Aplica"/>
    <s v="No Aplica"/>
    <s v="Cumple"/>
    <s v="Cumple"/>
    <s v="No"/>
    <s v="S/N"/>
    <s v="S/N"/>
    <s v="No Aplica"/>
    <s v="No Aplica"/>
    <s v="No Aplica"/>
    <s v="Cumple"/>
    <s v="Cumple Parcialmente"/>
    <s v="1 foto falta mayor data . Sin moradores"/>
    <x v="0"/>
    <x v="1"/>
    <x v="2"/>
    <x v="1"/>
    <n v="0"/>
    <n v="0.5"/>
    <n v="0.5"/>
    <n v="0.5"/>
    <n v="0.5"/>
    <n v="0.5"/>
    <n v="0.25"/>
    <n v="0.25"/>
    <n v="0.5"/>
    <n v="0.5"/>
    <n v="0.17499999999999999"/>
    <n v="0.83500000000000008"/>
    <x v="0"/>
  </r>
  <r>
    <s v="2265620"/>
    <s v="207613032023112615"/>
    <s v="DF20237593880"/>
    <x v="295"/>
    <x v="325"/>
    <s v="Cristobal toro"/>
    <s v="Reina luisa 2009"/>
    <s v="La Florida"/>
    <x v="38"/>
    <s v=" Cumple"/>
    <s v="Cumple"/>
    <s v="No Aplica"/>
    <s v="No Aplica"/>
    <s v="Cumple"/>
    <s v="Cumple"/>
    <s v="No"/>
    <s v="S/N"/>
    <s v="S/N"/>
    <s v="No Aplica"/>
    <s v="No Aplica"/>
    <s v="No Aplica"/>
    <s v="Cumple"/>
    <s v="Cumple"/>
    <s v="Problema externo , calpe , en direccion reina luisa con el parque"/>
    <x v="0"/>
    <x v="1"/>
    <x v="2"/>
    <x v="1"/>
    <n v="0"/>
    <n v="0.5"/>
    <n v="0.5"/>
    <n v="0.5"/>
    <n v="0.5"/>
    <n v="0.5"/>
    <n v="0.25"/>
    <n v="0.25"/>
    <n v="0.5"/>
    <n v="0.5"/>
    <n v="0.5"/>
    <n v="0.90000000000000013"/>
    <x v="0"/>
  </r>
  <r>
    <s v="2265591"/>
    <s v="207613032023110613"/>
    <s v="DF20237605314"/>
    <x v="295"/>
    <x v="319"/>
    <s v="Cristobal toro"/>
    <s v="Rolando frodden 1720"/>
    <s v="La Florida"/>
    <x v="38"/>
    <s v=" Cumple"/>
    <s v="Cumple"/>
    <s v="No Aplica"/>
    <s v="No Aplica"/>
    <s v="Cumple"/>
    <s v="Cumple"/>
    <s v="No"/>
    <s v="S/N"/>
    <s v="S/N"/>
    <s v="No Aplica"/>
    <s v="No Aplica"/>
    <s v="No Aplica"/>
    <s v="Cumple"/>
    <s v="Cumple Parcialmente"/>
    <s v="1 foto falta mayor data . Problema externo AP"/>
    <x v="0"/>
    <x v="1"/>
    <x v="2"/>
    <x v="1"/>
    <n v="0"/>
    <n v="0.5"/>
    <n v="0.5"/>
    <n v="0.5"/>
    <n v="0.5"/>
    <n v="0.5"/>
    <n v="0.25"/>
    <n v="0.25"/>
    <n v="0.5"/>
    <n v="0.5"/>
    <n v="0.17499999999999999"/>
    <n v="0.83500000000000008"/>
    <x v="0"/>
  </r>
  <r>
    <s v="2265588"/>
    <s v="207613032023110006"/>
    <s v="DF20237588877"/>
    <x v="295"/>
    <x v="302"/>
    <s v="Cristobal toro"/>
    <s v="Real pontevedra 1863"/>
    <s v="La Florida"/>
    <x v="38"/>
    <s v=" Cumple"/>
    <s v="Cumple"/>
    <s v="No Aplica"/>
    <s v="No Aplica"/>
    <s v="Cumple"/>
    <s v="Cumple"/>
    <s v="No"/>
    <s v="S/N"/>
    <s v="S/N"/>
    <s v="No Aplica"/>
    <s v="No Aplica"/>
    <s v="No Aplica"/>
    <s v="Cumple"/>
    <s v="Cumple Parcialmente"/>
    <s v="1 foto falta mayor data . Problema externo AP"/>
    <x v="0"/>
    <x v="1"/>
    <x v="2"/>
    <x v="1"/>
    <n v="0"/>
    <n v="0.5"/>
    <n v="0.5"/>
    <n v="0.5"/>
    <n v="0.5"/>
    <n v="0.5"/>
    <n v="0.25"/>
    <n v="0.25"/>
    <n v="0.5"/>
    <n v="0.5"/>
    <n v="0.17499999999999999"/>
    <n v="0.83500000000000008"/>
    <x v="0"/>
  </r>
  <r>
    <s v="2265585"/>
    <s v="207613032023105259"/>
    <s v="DF20237588336"/>
    <x v="295"/>
    <x v="310"/>
    <s v="Cristobal toro"/>
    <s v="Real pontevedra 6783"/>
    <s v="La Florida"/>
    <x v="38"/>
    <s v=" Cumple"/>
    <s v="Cumple"/>
    <s v="No Aplica"/>
    <s v="No Aplica"/>
    <s v="Cumple"/>
    <s v="Cumple"/>
    <s v="No"/>
    <s v="S/N"/>
    <s v="S/N"/>
    <s v="No Aplica"/>
    <s v="No Aplica"/>
    <s v="No Aplica"/>
    <s v="Cumple"/>
    <s v="Cumple"/>
    <s v="Problema externo TD ."/>
    <x v="0"/>
    <x v="1"/>
    <x v="2"/>
    <x v="1"/>
    <n v="0"/>
    <n v="0.5"/>
    <n v="0.5"/>
    <n v="0.5"/>
    <n v="0.5"/>
    <n v="0.5"/>
    <n v="0.25"/>
    <n v="0.25"/>
    <n v="0.5"/>
    <n v="0.5"/>
    <n v="0.5"/>
    <n v="0.90000000000000013"/>
    <x v="0"/>
  </r>
  <r>
    <s v="2263876"/>
    <s v="207610032023162139"/>
    <s v="DF20237595650"/>
    <x v="296"/>
    <x v="316"/>
    <s v="Cristobal toro"/>
    <s v="Patria vieja 9688"/>
    <s v="La Florida"/>
    <x v="38"/>
    <s v=" Cumple"/>
    <s v="Cumple"/>
    <s v="No Aplica"/>
    <s v="No Aplica"/>
    <s v="Cumple"/>
    <s v="Cumple"/>
    <s v="No"/>
    <s v="S/N"/>
    <s v="S/N"/>
    <s v="No Aplica"/>
    <s v="No Aplica"/>
    <s v="No Aplica"/>
    <s v="Cumple"/>
    <s v="Cumple"/>
    <s v="Sin moradores . Sector hostil"/>
    <x v="0"/>
    <x v="1"/>
    <x v="2"/>
    <x v="1"/>
    <n v="0"/>
    <n v="0.5"/>
    <n v="0.5"/>
    <n v="0.5"/>
    <n v="0.5"/>
    <n v="0.5"/>
    <n v="0.25"/>
    <n v="0.25"/>
    <n v="0.5"/>
    <n v="0.5"/>
    <n v="0.5"/>
    <n v="0.90000000000000013"/>
    <x v="0"/>
  </r>
  <r>
    <s v="2263875"/>
    <s v="207610032023161933"/>
    <s v="DF20237592434"/>
    <x v="296"/>
    <x v="314"/>
    <s v="Cristobal toro"/>
    <s v="Patria vieja 9675"/>
    <s v="La Florida"/>
    <x v="38"/>
    <s v=" Cumple"/>
    <s v="Cumple"/>
    <s v="No Aplica"/>
    <s v="No Aplica"/>
    <s v="Cumple"/>
    <s v="Cumple"/>
    <s v="No"/>
    <s v="S/N"/>
    <s v="S/N"/>
    <s v="No Aplica"/>
    <s v="No Aplica"/>
    <s v="No Aplica"/>
    <s v="Cumple"/>
    <s v="Cumple"/>
    <s v="Problema externo AP"/>
    <x v="0"/>
    <x v="1"/>
    <x v="2"/>
    <x v="1"/>
    <n v="0"/>
    <n v="0.5"/>
    <n v="0.5"/>
    <n v="0.5"/>
    <n v="0.5"/>
    <n v="0.5"/>
    <n v="0.25"/>
    <n v="0.25"/>
    <n v="0.5"/>
    <n v="0.5"/>
    <n v="0.5"/>
    <n v="0.90000000000000013"/>
    <x v="0"/>
  </r>
  <r>
    <s v="2263873"/>
    <s v="207610032023161748"/>
    <s v="DF20237598625"/>
    <x v="296"/>
    <x v="327"/>
    <s v="Cristobal toro"/>
    <s v="Patria vieja 9665"/>
    <s v="La Florida"/>
    <x v="38"/>
    <s v=" Cumple"/>
    <s v="Cumple"/>
    <s v="No Aplica"/>
    <s v="No Aplica"/>
    <s v="Cumple"/>
    <s v="Cumple"/>
    <s v="No"/>
    <s v="S/N"/>
    <s v="S/N"/>
    <s v="No Aplica"/>
    <s v="No Aplica"/>
    <s v="No Aplica"/>
    <s v="Cumple"/>
    <s v="Cumple"/>
    <s v="Sin moradores . Sector conflictivo"/>
    <x v="0"/>
    <x v="1"/>
    <x v="2"/>
    <x v="1"/>
    <n v="0"/>
    <n v="0.5"/>
    <n v="0.5"/>
    <n v="0.5"/>
    <n v="0.5"/>
    <n v="0.5"/>
    <n v="0.25"/>
    <n v="0.25"/>
    <n v="0.5"/>
    <n v="0.5"/>
    <n v="0.5"/>
    <n v="0.90000000000000013"/>
    <x v="0"/>
  </r>
  <r>
    <s v="2263749"/>
    <s v="207610032023134119"/>
    <s v="DF20237606711"/>
    <x v="296"/>
    <x v="303"/>
    <s v="Cristobal toro"/>
    <s v="Cuarzo 1653"/>
    <s v="La Florida"/>
    <x v="38"/>
    <s v=" Cumple"/>
    <s v="Cumple"/>
    <s v="No Aplica"/>
    <s v="No Aplica"/>
    <s v="Cumple"/>
    <s v="Cumple"/>
    <s v="No"/>
    <s v="S/N"/>
    <s v="S/N"/>
    <s v="No Aplica"/>
    <s v="No Aplica"/>
    <s v="No Aplica"/>
    <s v="Cumple"/>
    <s v="Cumple"/>
    <s v="Sector hostil  , sin acceso a pasaje . No se toman fotos para prevenir problemas"/>
    <x v="0"/>
    <x v="1"/>
    <x v="2"/>
    <x v="1"/>
    <n v="0"/>
    <n v="0.5"/>
    <n v="0.5"/>
    <n v="0.5"/>
    <n v="0.5"/>
    <n v="0.5"/>
    <n v="0.25"/>
    <n v="0.25"/>
    <n v="0.5"/>
    <n v="0.5"/>
    <n v="0.5"/>
    <n v="0.90000000000000013"/>
    <x v="0"/>
  </r>
  <r>
    <s v="2263746"/>
    <s v="207610032023133630"/>
    <s v="DF20237608345"/>
    <x v="296"/>
    <x v="324"/>
    <s v="Cristobal toro"/>
    <s v="Pielago del sur 1873"/>
    <s v="La Florida"/>
    <x v="38"/>
    <s v=" Cumple"/>
    <s v="Cumple"/>
    <s v="No Aplica"/>
    <s v="No Aplica"/>
    <s v="Cumple"/>
    <s v="Cumple"/>
    <s v="No"/>
    <s v="S/N"/>
    <s v="S/N"/>
    <s v="No Aplica"/>
    <s v="No Aplica"/>
    <s v="No Aplica"/>
    <s v="Cumple"/>
    <s v="Cumple"/>
    <s v="1 foto falta mayor data . Sector hostil . No se toman fotos por precaucion"/>
    <x v="0"/>
    <x v="1"/>
    <x v="2"/>
    <x v="1"/>
    <n v="0"/>
    <n v="0.5"/>
    <n v="0.5"/>
    <n v="0.5"/>
    <n v="0.5"/>
    <n v="0.5"/>
    <n v="0.25"/>
    <n v="0.25"/>
    <n v="0.5"/>
    <n v="0.5"/>
    <n v="0.5"/>
    <n v="0.90000000000000013"/>
    <x v="0"/>
  </r>
  <r>
    <s v="2263741"/>
    <s v="207610032023133436"/>
    <s v="DF20237598575"/>
    <x v="296"/>
    <x v="327"/>
    <s v="Cristobal toro"/>
    <s v="Pielago del sur 1870"/>
    <s v="La Florida"/>
    <x v="38"/>
    <s v=" Cumple"/>
    <s v="Cumple"/>
    <s v="No Aplica"/>
    <s v="No Aplica"/>
    <s v="Cumple"/>
    <s v="Cumple"/>
    <s v="No"/>
    <s v="S/N"/>
    <s v="S/N"/>
    <s v="No Aplica"/>
    <s v="No Aplica"/>
    <s v="No Aplica"/>
    <s v="Cumple"/>
    <s v="Cumple"/>
    <s v="Sector hostil . No se toman fotos por precaucion"/>
    <x v="0"/>
    <x v="1"/>
    <x v="2"/>
    <x v="1"/>
    <n v="0"/>
    <n v="0.5"/>
    <n v="0.5"/>
    <n v="0.5"/>
    <n v="0.5"/>
    <n v="0.5"/>
    <n v="0.25"/>
    <n v="0.25"/>
    <n v="0.5"/>
    <n v="0.5"/>
    <n v="0.5"/>
    <n v="0.90000000000000013"/>
    <x v="0"/>
  </r>
  <r>
    <s v="2263699"/>
    <s v="207610032023123528"/>
    <s v="DF20237594669"/>
    <x v="296"/>
    <x v="312"/>
    <s v="Cristobal toro"/>
    <s v="Progreso 4688"/>
    <s v="La Florida"/>
    <x v="38"/>
    <s v=" Cumple"/>
    <s v="Cumple"/>
    <s v="No Aplica"/>
    <s v="No Aplica"/>
    <s v="Cumple"/>
    <s v="Cumple"/>
    <s v="No"/>
    <s v="S/N"/>
    <s v="S/N"/>
    <s v="No Aplica"/>
    <s v="No Aplica"/>
    <s v="No Aplica"/>
    <s v="No Cumple"/>
    <s v="No Cumple"/>
    <s v="Sin moradores . Falta de fotos exigidas"/>
    <x v="0"/>
    <x v="1"/>
    <x v="2"/>
    <x v="1"/>
    <n v="0"/>
    <n v="0.5"/>
    <n v="0.5"/>
    <n v="0.5"/>
    <n v="0.5"/>
    <n v="0.5"/>
    <n v="0.25"/>
    <n v="0.25"/>
    <n v="0.5"/>
    <n v="0"/>
    <n v="0"/>
    <n v="0.70000000000000007"/>
    <x v="0"/>
  </r>
  <r>
    <s v="2263688"/>
    <s v="207610032023122523"/>
    <s v="DF20237603776"/>
    <x v="296"/>
    <x v="307"/>
    <s v="Cristobal toro"/>
    <s v="Pudu 737"/>
    <s v="La Florida"/>
    <x v="38"/>
    <s v=" Cumple"/>
    <s v="Cumple"/>
    <s v="No Cumple"/>
    <s v="No Cumple"/>
    <s v="Cumple"/>
    <s v="Cumple"/>
    <s v="No"/>
    <s v="S/N"/>
    <s v="S/N"/>
    <s v="No Aplica"/>
    <s v="No Aplica"/>
    <s v="No Aplica"/>
    <s v="Cumple"/>
    <s v="Cumple Parcialmente"/>
    <s v="1 foto falta mayor data  Sector hostil . Sin acceso a pasaje . Porton cerrado"/>
    <x v="0"/>
    <x v="1"/>
    <x v="2"/>
    <x v="1"/>
    <n v="0"/>
    <n v="0.5"/>
    <n v="0"/>
    <n v="0"/>
    <n v="0.5"/>
    <n v="0.5"/>
    <n v="0.25"/>
    <n v="0.25"/>
    <n v="0.5"/>
    <n v="0.5"/>
    <n v="0.17499999999999999"/>
    <n v="0.53500000000000003"/>
    <x v="0"/>
  </r>
  <r>
    <s v="2263680"/>
    <s v="207610032023121244"/>
    <s v="DF20237598081"/>
    <x v="296"/>
    <x v="311"/>
    <s v="Cristobal toro"/>
    <s v="Piscis 623"/>
    <s v="La Florida"/>
    <x v="38"/>
    <s v=" Cumple"/>
    <s v="Cumple"/>
    <s v="No Aplica"/>
    <s v="No Aplica"/>
    <s v="Cumple"/>
    <s v="Cumple"/>
    <s v="No"/>
    <s v="S/N"/>
    <s v="S/N"/>
    <s v="No Aplica"/>
    <s v="No Aplica"/>
    <s v="No Aplica"/>
    <s v="No Cumple"/>
    <s v="No Cumple"/>
    <s v="Sin acceso a pasaje  Porton cerrado . Sector hostil"/>
    <x v="0"/>
    <x v="1"/>
    <x v="2"/>
    <x v="1"/>
    <n v="0"/>
    <n v="0.5"/>
    <n v="0.5"/>
    <n v="0.5"/>
    <n v="0.5"/>
    <n v="0.5"/>
    <n v="0.25"/>
    <n v="0.25"/>
    <n v="0.5"/>
    <n v="0"/>
    <n v="0"/>
    <n v="0.70000000000000007"/>
    <x v="0"/>
  </r>
  <r>
    <s v="2263658"/>
    <s v="207610032023115350"/>
    <s v="DF20237588989"/>
    <x v="296"/>
    <x v="302"/>
    <s v="Cristobal toro"/>
    <s v="Popayan 651"/>
    <s v="La Florida"/>
    <x v="38"/>
    <s v=" Cumple"/>
    <s v="Cumple"/>
    <s v="No Aplica"/>
    <s v="No Aplica"/>
    <s v="Cumple"/>
    <s v="Cumple"/>
    <s v="No"/>
    <s v="S/N"/>
    <s v="S/N"/>
    <s v="No Aplica"/>
    <s v="No Aplica"/>
    <s v="No Aplica"/>
    <s v="Cumple"/>
    <s v="Cumple"/>
    <s v="Sin moradores . Sin mayor observacion"/>
    <x v="0"/>
    <x v="1"/>
    <x v="2"/>
    <x v="1"/>
    <n v="0"/>
    <n v="0.5"/>
    <n v="0.5"/>
    <n v="0.5"/>
    <n v="0.5"/>
    <n v="0.5"/>
    <n v="0.25"/>
    <n v="0.25"/>
    <n v="0.5"/>
    <n v="0.5"/>
    <n v="0.5"/>
    <n v="0.90000000000000013"/>
    <x v="0"/>
  </r>
  <r>
    <s v="2263657"/>
    <s v="207610032023115006"/>
    <s v="DF20237604318"/>
    <x v="296"/>
    <x v="309"/>
    <s v="Cristobal toro"/>
    <s v="Perpetua freire 703"/>
    <s v="La Florida"/>
    <x v="38"/>
    <s v=" Cumple"/>
    <s v="Cumple"/>
    <s v="No Aplica"/>
    <s v="No Aplica"/>
    <s v="Cumple"/>
    <s v="Cumple"/>
    <s v="Si"/>
    <s v="S/N"/>
    <s v="S/N"/>
    <s v="No Aplica"/>
    <s v="No Aplica"/>
    <s v="No Aplica"/>
    <s v="No Cumple"/>
    <s v="No Cumple"/>
    <s v="Local comercial. Atiende persona , corrobora visita de personal de emergencia , pero q solo fue itm caido . No quiere entregar mas datos"/>
    <x v="0"/>
    <x v="1"/>
    <x v="2"/>
    <x v="1"/>
    <n v="0"/>
    <n v="0.5"/>
    <n v="0.5"/>
    <n v="0.5"/>
    <n v="0.5"/>
    <n v="0.5"/>
    <n v="0.25"/>
    <n v="0.25"/>
    <n v="0.5"/>
    <n v="0"/>
    <n v="0"/>
    <n v="0.70000000000000007"/>
    <x v="0"/>
  </r>
  <r>
    <s v="2263638"/>
    <s v="207610032023112421"/>
    <s v="DF20237604440"/>
    <x v="296"/>
    <x v="309"/>
    <s v="Cristobal toro"/>
    <s v="Perpetua freire 1621"/>
    <s v="La Florida"/>
    <x v="38"/>
    <s v=" Cumple"/>
    <s v="Cumple"/>
    <s v="No Aplica"/>
    <s v="No Aplica"/>
    <s v="Cumple"/>
    <s v="Cumple"/>
    <s v="Si"/>
    <s v="Evelyn aguiña"/>
    <s v="958780670"/>
    <s v="Cumple"/>
    <s v="Cumple"/>
    <s v="Cumple"/>
    <s v="Cumple"/>
    <s v="Cumple"/>
    <s v="Se verifica , sin mayor observacion"/>
    <x v="0"/>
    <x v="1"/>
    <x v="2"/>
    <x v="1"/>
    <n v="0"/>
    <n v="0.5"/>
    <n v="0.5"/>
    <n v="0.5"/>
    <n v="0.5"/>
    <n v="0.5"/>
    <n v="0.25"/>
    <n v="0.25"/>
    <n v="0.5"/>
    <n v="0.5"/>
    <n v="0.5"/>
    <n v="0.90000000000000013"/>
    <x v="0"/>
  </r>
  <r>
    <s v="2263626"/>
    <s v="207610032023111104"/>
    <s v="DF20237588798"/>
    <x v="296"/>
    <x v="310"/>
    <s v="Cristobal toro"/>
    <s v="Pulli 2432"/>
    <s v="La Florida"/>
    <x v="38"/>
    <s v=" Cumple"/>
    <s v="Cumple"/>
    <s v="No Aplica"/>
    <s v="No Aplica"/>
    <s v="Cumple"/>
    <s v="Cumple"/>
    <s v="No"/>
    <s v="S/N"/>
    <s v="S/N"/>
    <s v="No Aplica"/>
    <s v="No Aplica"/>
    <s v="No Aplica"/>
    <s v="No Cumple"/>
    <s v="No Cumple"/>
    <s v="Sin moradores . Falta maxima de fotos exigidas"/>
    <x v="0"/>
    <x v="1"/>
    <x v="2"/>
    <x v="1"/>
    <n v="0"/>
    <n v="0.5"/>
    <n v="0.5"/>
    <n v="0.5"/>
    <n v="0.5"/>
    <n v="0.5"/>
    <n v="0.25"/>
    <n v="0.25"/>
    <n v="0.5"/>
    <n v="0"/>
    <n v="0"/>
    <n v="0.70000000000000007"/>
    <x v="0"/>
  </r>
  <r>
    <s v="2262743"/>
    <s v="207609032023165216"/>
    <s v="DF20237604311"/>
    <x v="297"/>
    <x v="309"/>
    <s v="Cristobal toro"/>
    <s v="Nueve 4883"/>
    <s v="Ñuñoa"/>
    <x v="38"/>
    <s v=" Cumple"/>
    <s v="Cumple"/>
    <s v="No Aplica"/>
    <s v="No Aplica"/>
    <s v="Cumple"/>
    <s v="Cumple"/>
    <s v="No"/>
    <s v="S/N"/>
    <s v="S/N"/>
    <s v="No Aplica"/>
    <s v="No Aplica"/>
    <s v="No Aplica"/>
    <s v="Cumple"/>
    <s v="Cumple"/>
    <s v="Sector hostil . No se toman fotos por precaucion"/>
    <x v="0"/>
    <x v="1"/>
    <x v="2"/>
    <x v="1"/>
    <n v="0"/>
    <n v="0.5"/>
    <n v="0.5"/>
    <n v="0.5"/>
    <n v="0.5"/>
    <n v="0.5"/>
    <n v="0.25"/>
    <n v="0.25"/>
    <n v="0.5"/>
    <n v="0.5"/>
    <n v="0.5"/>
    <n v="0.90000000000000013"/>
    <x v="0"/>
  </r>
  <r>
    <s v="2262732"/>
    <s v="207609032023163852"/>
    <s v="DF20237613586"/>
    <x v="297"/>
    <x v="313"/>
    <s v="Cristobal toro"/>
    <s v="Mujica 66"/>
    <s v="Ñuñoa"/>
    <x v="38"/>
    <s v=" Cumple"/>
    <s v="Cumple"/>
    <s v="No Aplica"/>
    <s v="No Aplica"/>
    <s v="Cumple"/>
    <s v="Cumple"/>
    <s v="No"/>
    <s v="S/N"/>
    <s v="S/N"/>
    <s v="No Aplica"/>
    <s v="No Aplica"/>
    <s v="No Aplica"/>
    <s v="Cumple"/>
    <s v="Cumple"/>
    <s v="Empalme subt. No se to.an muchas fotos por precaucion"/>
    <x v="0"/>
    <x v="1"/>
    <x v="2"/>
    <x v="1"/>
    <n v="0"/>
    <n v="0.5"/>
    <n v="0.5"/>
    <n v="0.5"/>
    <n v="0.5"/>
    <n v="0.5"/>
    <n v="0.25"/>
    <n v="0.25"/>
    <n v="0.5"/>
    <n v="0.5"/>
    <n v="0.5"/>
    <n v="0.90000000000000013"/>
    <x v="0"/>
  </r>
  <r>
    <s v="2262689"/>
    <s v="207509032023152702"/>
    <s v="DF20237607370"/>
    <x v="297"/>
    <x v="323"/>
    <s v="AARON HUENCHUMIL"/>
    <s v="Alejandro Avalos #2061"/>
    <s v="Macul"/>
    <x v="38"/>
    <s v=" Cumple"/>
    <s v="Cumple"/>
    <s v="No Cumple"/>
    <s v="No Cumple"/>
    <s v="Cumple"/>
    <s v="Cumple"/>
    <s v="Si"/>
    <s v="Nestor Valdivia"/>
    <s v="975134694"/>
    <s v="Cumple"/>
    <s v="Cumple"/>
    <s v="Cumple"/>
    <s v="No Cumple"/>
    <s v="No Cumple"/>
    <s v="1-Cliente con suministro electrico normalizado 2-Fotografias no coinciden con direccion"/>
    <x v="0"/>
    <x v="1"/>
    <x v="2"/>
    <x v="1"/>
    <n v="0"/>
    <n v="0.5"/>
    <n v="0"/>
    <n v="0"/>
    <n v="0.5"/>
    <n v="0.5"/>
    <n v="0.25"/>
    <n v="0.25"/>
    <n v="0.5"/>
    <n v="0"/>
    <n v="0"/>
    <n v="0.4"/>
    <x v="0"/>
  </r>
  <r>
    <s v="2262669"/>
    <s v="207509032023150419"/>
    <s v="DF20237609464"/>
    <x v="297"/>
    <x v="324"/>
    <s v="AARON HUENCHUMIL"/>
    <s v="Cap. Ignacio Carrera Pinto #4416"/>
    <s v="Macul"/>
    <x v="38"/>
    <s v=" Cumple"/>
    <s v="Cumple"/>
    <s v="No Aplica"/>
    <s v="No Aplica"/>
    <s v="Cumple"/>
    <s v="Cumple"/>
    <s v="Si"/>
    <s v="Francisco Yevenes"/>
    <s v="S/N"/>
    <s v="Cumple"/>
    <s v="Cumple"/>
    <s v="Cumple"/>
    <s v="Cumple"/>
    <s v="Cumple"/>
    <s v="1-Suministro normal en el sector"/>
    <x v="0"/>
    <x v="1"/>
    <x v="2"/>
    <x v="1"/>
    <n v="0"/>
    <n v="0.5"/>
    <n v="0.5"/>
    <n v="0.5"/>
    <n v="0.5"/>
    <n v="0.5"/>
    <n v="0.25"/>
    <n v="0.25"/>
    <n v="0.5"/>
    <n v="0.5"/>
    <n v="0.5"/>
    <n v="0.90000000000000013"/>
    <x v="0"/>
  </r>
  <r>
    <s v="2262663"/>
    <s v="207509032023144944"/>
    <s v="DF20237608800"/>
    <x v="297"/>
    <x v="324"/>
    <s v="AARON HUENCHUMIL"/>
    <s v="Cap. Ignacio Carrera #4416"/>
    <s v="Macul"/>
    <x v="38"/>
    <s v=" Cumple"/>
    <s v="Cumple"/>
    <s v="No Aplica"/>
    <s v="No Aplica"/>
    <s v="Cumple"/>
    <s v="Cumple"/>
    <s v="Si"/>
    <s v="Francisco Yevenes"/>
    <s v="S/N"/>
    <s v="Cumple"/>
    <s v="Cumple"/>
    <s v="Cumple Mayormente"/>
    <s v="Cumple"/>
    <s v="Cumple"/>
    <s v="1-Cliente con suministro electrico normal, pero constantemente sufre caida de una fase la cual produjo la quema de una camara de frio trifasica 2-Acometida trifasica se encuentra reparada con uniones por cada fase. Requiere normalizacion de esta"/>
    <x v="0"/>
    <x v="1"/>
    <x v="2"/>
    <x v="1"/>
    <n v="0"/>
    <n v="0.5"/>
    <n v="0.5"/>
    <n v="0.5"/>
    <n v="0.5"/>
    <n v="0.5"/>
    <n v="0.25"/>
    <n v="0.25"/>
    <n v="0.32500000000000001"/>
    <n v="0.5"/>
    <n v="0.5"/>
    <n v="0.87375000000000003"/>
    <x v="0"/>
  </r>
  <r>
    <s v="2262644"/>
    <s v="207509032023142156"/>
    <s v="DF20237595102"/>
    <x v="297"/>
    <x v="312"/>
    <s v="AARON HUENCHUMIL"/>
    <s v="Alcalde Jorge Monckeberg #2110 dp 44 B"/>
    <s v="Macul"/>
    <x v="38"/>
    <s v=" Cumple"/>
    <s v="Cumple"/>
    <s v="No Aplica"/>
    <s v="No Aplica"/>
    <s v="No Aplica"/>
    <s v="No Aplica"/>
    <s v="No"/>
    <s v="S/N"/>
    <s v="S/N"/>
    <s v="No Aplica"/>
    <s v="No Aplica"/>
    <s v="No Aplica"/>
    <s v="Cumple Parcialmente"/>
    <s v="Cumple"/>
    <s v="1-No se logra acceso, pasaje y porton cerrados"/>
    <x v="0"/>
    <x v="1"/>
    <x v="2"/>
    <x v="1"/>
    <n v="0"/>
    <n v="0.5"/>
    <n v="0.5"/>
    <n v="0.5"/>
    <n v="0.5"/>
    <n v="0.5"/>
    <n v="0.25"/>
    <n v="0.25"/>
    <n v="0.5"/>
    <n v="0.17499999999999999"/>
    <n v="0.5"/>
    <n v="0.83500000000000008"/>
    <x v="0"/>
  </r>
  <r>
    <s v="2262641"/>
    <s v="207509032023141202"/>
    <s v="DF20237594864"/>
    <x v="297"/>
    <x v="312"/>
    <s v="AARON HUENCHUMIL"/>
    <s v="Hermano Martin Panero #4764"/>
    <s v="Macul"/>
    <x v="38"/>
    <s v=" Cumple"/>
    <s v="Cumple"/>
    <s v="No Aplica"/>
    <s v="No Aplica"/>
    <s v="Cumple"/>
    <s v="Cumple"/>
    <s v="No"/>
    <s v="S/N"/>
    <s v="S/N"/>
    <s v="No Aplica"/>
    <s v="No Aplica"/>
    <s v="No Aplica"/>
    <s v="Cumple"/>
    <s v="Cumple"/>
    <s v="1-Cliente no se encuentra en domicilio  2-Suministro electrico normal"/>
    <x v="0"/>
    <x v="1"/>
    <x v="2"/>
    <x v="1"/>
    <n v="0"/>
    <n v="0.5"/>
    <n v="0.5"/>
    <n v="0.5"/>
    <n v="0.5"/>
    <n v="0.5"/>
    <n v="0.25"/>
    <n v="0.25"/>
    <n v="0.5"/>
    <n v="0.5"/>
    <n v="0.5"/>
    <n v="0.90000000000000013"/>
    <x v="0"/>
  </r>
  <r>
    <s v="2262636"/>
    <s v="207509032023135744"/>
    <s v="DF20237598137"/>
    <x v="297"/>
    <x v="311"/>
    <s v="AARON HUENCHUMIL"/>
    <s v="Francisco Valdes Subercaseaux #4835"/>
    <s v="Macul"/>
    <x v="38"/>
    <s v=" Cumple"/>
    <s v="Cumple"/>
    <s v="No Aplica"/>
    <s v="No Aplica"/>
    <s v="Cumple"/>
    <s v="Cumple"/>
    <s v="No"/>
    <s v="S/N"/>
    <s v="S/N"/>
    <s v="No Aplica"/>
    <s v="No Aplica"/>
    <s v="No Aplica"/>
    <s v="Cumple"/>
    <s v="Cumple"/>
    <s v="1-Cliente no se encuentra en domicilio  2-Suministro electrico normalizado"/>
    <x v="0"/>
    <x v="1"/>
    <x v="2"/>
    <x v="1"/>
    <n v="0"/>
    <n v="0.5"/>
    <n v="0.5"/>
    <n v="0.5"/>
    <n v="0.5"/>
    <n v="0.5"/>
    <n v="0.25"/>
    <n v="0.25"/>
    <n v="0.5"/>
    <n v="0.5"/>
    <n v="0.5"/>
    <n v="0.90000000000000013"/>
    <x v="0"/>
  </r>
  <r>
    <s v="2262624"/>
    <s v="207509032023133305"/>
    <s v="DF20237593790"/>
    <x v="297"/>
    <x v="325"/>
    <s v="AARON HUENCHUMIL"/>
    <s v="Americo Vespucio #2875 Q dp 54"/>
    <s v="Macul"/>
    <x v="38"/>
    <s v=" Cumple"/>
    <s v="Cumple"/>
    <s v="Cumple"/>
    <s v="Cumple"/>
    <s v="Cumple"/>
    <s v="Cumple"/>
    <s v="No"/>
    <s v="S/N"/>
    <s v="S/N"/>
    <s v="No Aplica"/>
    <s v="No Aplica"/>
    <s v="No Aplica"/>
    <s v="Cumple"/>
    <s v="Cumple"/>
    <s v="1-Cliente no se encuentra en domicilio  2-Suministro electrico normalizado  3-Falta sello exterior de caja de empalme"/>
    <x v="0"/>
    <x v="1"/>
    <x v="2"/>
    <x v="1"/>
    <n v="0"/>
    <n v="0.5"/>
    <n v="0.5"/>
    <n v="0.5"/>
    <n v="0.5"/>
    <n v="0.5"/>
    <n v="0.25"/>
    <n v="0.25"/>
    <n v="0.5"/>
    <n v="0.5"/>
    <n v="0.5"/>
    <n v="0.90000000000000013"/>
    <x v="0"/>
  </r>
  <r>
    <s v="2262597"/>
    <s v="207509032023130125"/>
    <s v="DF20237603745"/>
    <x v="297"/>
    <x v="307"/>
    <s v="AARON HUENCHUMIL"/>
    <s v="Americo Vespucio #4641 dp 812B"/>
    <s v="Macul"/>
    <x v="38"/>
    <s v=" Cumple"/>
    <s v="Cumple"/>
    <s v="No Aplica"/>
    <s v="No Aplica"/>
    <s v="Cumple Mayormente"/>
    <s v="Cumple Mayormente"/>
    <s v="No"/>
    <s v="S/N"/>
    <s v="S/N"/>
    <s v="No Aplica"/>
    <s v="No Aplica"/>
    <s v="No Aplica"/>
    <s v="Cumple"/>
    <s v="Cumple"/>
    <s v="1-Cliente no se encuentra en domicilio, conserje permite acceso a shaft medidores  2-Suministro electrico normalizado  3-Caja empalme abierta, sin adulteraciones"/>
    <x v="0"/>
    <x v="1"/>
    <x v="2"/>
    <x v="1"/>
    <n v="0"/>
    <n v="0.5"/>
    <n v="0.5"/>
    <n v="0.5"/>
    <n v="0.32500000000000001"/>
    <n v="0.32500000000000001"/>
    <n v="0.25"/>
    <n v="0.25"/>
    <n v="0.5"/>
    <n v="0.5"/>
    <n v="0.5"/>
    <n v="0.84750000000000014"/>
    <x v="0"/>
  </r>
  <r>
    <s v="2262585"/>
    <s v="207509032023124434"/>
    <s v="DF20237613550"/>
    <x v="297"/>
    <x v="313"/>
    <s v="AARON HUENCHUMIL"/>
    <s v="Americo Vespucio #4601 B dp 910"/>
    <s v="Macul"/>
    <x v="38"/>
    <s v=" Cumple"/>
    <s v="Cumple"/>
    <s v="No Aplica"/>
    <s v="No Aplica"/>
    <s v="No Aplica"/>
    <s v="No Aplica"/>
    <s v="No"/>
    <s v="S/N"/>
    <s v="S/N"/>
    <s v="No Aplica"/>
    <s v="No Aplica"/>
    <s v="No Aplica"/>
    <s v="Cumple Parcialmente"/>
    <s v="Cumple Parcialmente"/>
    <s v="1-Conserje no permite acceso debido a que no tiene registro de visita de tecnicos el dia del ticket"/>
    <x v="0"/>
    <x v="1"/>
    <x v="2"/>
    <x v="1"/>
    <n v="0"/>
    <n v="0.5"/>
    <n v="0.5"/>
    <n v="0.5"/>
    <n v="0.5"/>
    <n v="0.5"/>
    <n v="0.25"/>
    <n v="0.25"/>
    <n v="0.5"/>
    <n v="0.17499999999999999"/>
    <n v="0.17499999999999999"/>
    <n v="0.77"/>
    <x v="0"/>
  </r>
  <r>
    <s v="2262568"/>
    <s v="207509032023121551"/>
    <s v="DF20237602847"/>
    <x v="297"/>
    <x v="321"/>
    <s v="AARON HUENCHUMIL"/>
    <s v="Luis Valenzuela A #4118"/>
    <s v="Macul"/>
    <x v="38"/>
    <s v=" Cumple"/>
    <s v="Cumple"/>
    <s v="No Aplica"/>
    <s v="No Aplica"/>
    <s v="Cumple"/>
    <s v="Cumple"/>
    <s v="No"/>
    <s v="S/N"/>
    <s v="S/N"/>
    <s v="No Aplica"/>
    <s v="No Aplica"/>
    <s v="No Aplica"/>
    <s v="Cumple"/>
    <s v="Cumple"/>
    <s v="1-Cliente no se encuentra en domicilio  2-Acometida bien templada"/>
    <x v="0"/>
    <x v="1"/>
    <x v="2"/>
    <x v="1"/>
    <n v="0"/>
    <n v="0.5"/>
    <n v="0.5"/>
    <n v="0.5"/>
    <n v="0.5"/>
    <n v="0.5"/>
    <n v="0.25"/>
    <n v="0.25"/>
    <n v="0.5"/>
    <n v="0.5"/>
    <n v="0.5"/>
    <n v="0.90000000000000013"/>
    <x v="0"/>
  </r>
  <r>
    <s v="2262562"/>
    <s v="207609032023121046"/>
    <s v="DF20237591052"/>
    <x v="297"/>
    <x v="305"/>
    <s v="Cristobal toro"/>
    <s v="Pdte j battle 3923"/>
    <s v="Ñuñoa"/>
    <x v="38"/>
    <s v=" Cumple"/>
    <s v="Cumple"/>
    <s v="No Aplica"/>
    <s v="No Aplica"/>
    <s v="Cumple"/>
    <s v="Cumple"/>
    <s v="No"/>
    <s v="S/N"/>
    <s v="S/N"/>
    <s v="No Aplica"/>
    <s v="No Aplica"/>
    <s v="No Aplica"/>
    <s v="Cumple"/>
    <s v="Cumple Parcialmente"/>
    <s v="1 foto falta mayor data . No se toman muchas fotos . Ya q vecinos realizan muchas preguntas . Y desconfian de visita . Domicilio sin moradores"/>
    <x v="0"/>
    <x v="1"/>
    <x v="2"/>
    <x v="1"/>
    <n v="0"/>
    <n v="0.5"/>
    <n v="0.5"/>
    <n v="0.5"/>
    <n v="0.5"/>
    <n v="0.5"/>
    <n v="0.25"/>
    <n v="0.25"/>
    <n v="0.5"/>
    <n v="0.5"/>
    <n v="0.17499999999999999"/>
    <n v="0.83500000000000008"/>
    <x v="0"/>
  </r>
  <r>
    <s v="2262553"/>
    <s v="207609032023115820"/>
    <s v="DF20237589941"/>
    <x v="297"/>
    <x v="304"/>
    <s v="Cristobal toro"/>
    <s v="Marchant pereira 3278"/>
    <s v="Ñuñoa"/>
    <x v="38"/>
    <s v=" Cumple"/>
    <s v="Cumple"/>
    <s v="No Aplica"/>
    <s v="No Aplica"/>
    <s v="Cumple"/>
    <s v="Cumple"/>
    <s v="No"/>
    <s v="S/N"/>
    <s v="S/N"/>
    <s v="No Aplica"/>
    <s v="No Aplica"/>
    <s v="No Aplica"/>
    <s v="Cumple"/>
    <s v="Cumple"/>
    <s v="Sin moradores . Se divisa gente dentro , pero nadie atiende"/>
    <x v="0"/>
    <x v="1"/>
    <x v="2"/>
    <x v="1"/>
    <n v="0"/>
    <n v="0.5"/>
    <n v="0.5"/>
    <n v="0.5"/>
    <n v="0.5"/>
    <n v="0.5"/>
    <n v="0.25"/>
    <n v="0.25"/>
    <n v="0.5"/>
    <n v="0.5"/>
    <n v="0.5"/>
    <n v="0.90000000000000013"/>
    <x v="0"/>
  </r>
  <r>
    <s v="2262548"/>
    <s v="207609032023114847"/>
    <s v="DF20237598392"/>
    <x v="297"/>
    <x v="327"/>
    <s v="Cristobal toro"/>
    <s v="Quirihue 250 dpto 901"/>
    <s v="Ñuñoa"/>
    <x v="38"/>
    <s v=" Cumple"/>
    <s v="Cumple"/>
    <s v="No Aplica"/>
    <s v="No Aplica"/>
    <s v="Cumple"/>
    <s v="Cumple"/>
    <s v="No"/>
    <s v="S/N"/>
    <s v="S/N"/>
    <s v="No Aplica"/>
    <s v="No Aplica"/>
    <s v="No Aplica"/>
    <s v="No Cumple"/>
    <s v="No Cumple"/>
    <s v="Atiende concerge indica q esta todo bien con dpto , pero no se puede ingresar ya q no se encuentra . Sin acceso a shaft"/>
    <x v="0"/>
    <x v="1"/>
    <x v="2"/>
    <x v="1"/>
    <n v="0"/>
    <n v="0.5"/>
    <n v="0.5"/>
    <n v="0.5"/>
    <n v="0.5"/>
    <n v="0.5"/>
    <n v="0.25"/>
    <n v="0.25"/>
    <n v="0.5"/>
    <n v="0"/>
    <n v="0"/>
    <n v="0.70000000000000007"/>
    <x v="0"/>
  </r>
  <r>
    <s v="2262541"/>
    <s v="207609032023113029"/>
    <s v="DF20237610716"/>
    <x v="297"/>
    <x v="317"/>
    <s v="Cristobal toro"/>
    <s v="Obispo orrego 502"/>
    <s v="Ñuñoa"/>
    <x v="38"/>
    <s v=" Cumple"/>
    <s v="Cumple"/>
    <s v="No Aplica"/>
    <s v="No Aplica"/>
    <s v="Cumple"/>
    <s v="Cumple"/>
    <s v="No"/>
    <s v="S/N"/>
    <s v="S/N"/>
    <s v="No Aplica"/>
    <s v="No Aplica"/>
    <s v="No Aplica"/>
    <s v="Cumple"/>
    <s v="Cumple Parcialmente"/>
    <s v="1 foto falta data . Sin moradores"/>
    <x v="0"/>
    <x v="1"/>
    <x v="2"/>
    <x v="1"/>
    <n v="0"/>
    <n v="0.5"/>
    <n v="0.5"/>
    <n v="0.5"/>
    <n v="0.5"/>
    <n v="0.5"/>
    <n v="0.25"/>
    <n v="0.25"/>
    <n v="0.5"/>
    <n v="0.5"/>
    <n v="0.17499999999999999"/>
    <n v="0.83500000000000008"/>
    <x v="0"/>
  </r>
  <r>
    <s v="2262536"/>
    <s v="207609032023111724"/>
    <s v="DF20237596776"/>
    <x v="297"/>
    <x v="306"/>
    <s v="Cristobal toro"/>
    <s v="Panama 445 1 PB"/>
    <s v="Ñuñoa"/>
    <x v="38"/>
    <s v=" Cumple"/>
    <s v="Cumple"/>
    <s v="No Aplica"/>
    <s v="No Aplica"/>
    <s v="Cumple"/>
    <s v="Cumple"/>
    <s v="No"/>
    <s v="S/N"/>
    <s v="S/N"/>
    <s v="No Aplica"/>
    <s v="No Aplica"/>
    <s v="No Aplica"/>
    <s v="Cumple"/>
    <s v="Cumple"/>
    <s v="Problema externo , crucetas de compañias de telefonias , bajas"/>
    <x v="0"/>
    <x v="1"/>
    <x v="2"/>
    <x v="1"/>
    <n v="0"/>
    <n v="0.5"/>
    <n v="0.5"/>
    <n v="0.5"/>
    <n v="0.5"/>
    <n v="0.5"/>
    <n v="0.25"/>
    <n v="0.25"/>
    <n v="0.5"/>
    <n v="0.5"/>
    <n v="0.5"/>
    <n v="0.90000000000000013"/>
    <x v="0"/>
  </r>
  <r>
    <s v="2262511"/>
    <s v="207609032023105732"/>
    <s v="DF20237601184"/>
    <x v="297"/>
    <x v="315"/>
    <s v="Cristobal toro"/>
    <s v="Pericles 1347  105"/>
    <s v="Ñuñoa"/>
    <x v="38"/>
    <s v=" Cumple"/>
    <s v="Cumple"/>
    <s v="No Aplica"/>
    <s v="No Aplica"/>
    <s v="Cumple"/>
    <s v="Cumple"/>
    <s v="No"/>
    <s v="S/N"/>
    <s v="S/N"/>
    <s v="No Aplica"/>
    <s v="No Aplica"/>
    <s v="No Aplica"/>
    <s v="Cumple"/>
    <s v="Cumple"/>
    <s v="Sin acceso a medidores . Se llama por citofono , pero sin respuesta"/>
    <x v="0"/>
    <x v="1"/>
    <x v="2"/>
    <x v="1"/>
    <n v="0"/>
    <n v="0.5"/>
    <n v="0.5"/>
    <n v="0.5"/>
    <n v="0.5"/>
    <n v="0.5"/>
    <n v="0.25"/>
    <n v="0.25"/>
    <n v="0.5"/>
    <n v="0.5"/>
    <n v="0.5"/>
    <n v="0.90000000000000013"/>
    <x v="0"/>
  </r>
  <r>
    <s v="2262510"/>
    <s v="207609032023105445"/>
    <s v="DF20237594440"/>
    <x v="297"/>
    <x v="312"/>
    <s v="Cristobal toro"/>
    <s v="Pericles 1347 B 11"/>
    <s v="Ñuñoa"/>
    <x v="38"/>
    <s v=" Cumple"/>
    <s v="Cumple"/>
    <s v="No Aplica"/>
    <s v="No Aplica"/>
    <s v="Cumple"/>
    <s v="Cumple"/>
    <s v="No"/>
    <s v="S/N"/>
    <s v="S/N"/>
    <s v="No Aplica"/>
    <s v="No Aplica"/>
    <s v="No Aplica"/>
    <s v="No Cumple"/>
    <s v="No Cumple"/>
    <s v="Sin acceso. Atiende cliente por citofono . Indicando q siempre ha estado con suministro . No da acceso a medidores"/>
    <x v="0"/>
    <x v="1"/>
    <x v="2"/>
    <x v="1"/>
    <n v="0"/>
    <n v="0.5"/>
    <n v="0.5"/>
    <n v="0.5"/>
    <n v="0.5"/>
    <n v="0.5"/>
    <n v="0.25"/>
    <n v="0.25"/>
    <n v="0.5"/>
    <n v="0"/>
    <n v="0"/>
    <n v="0.70000000000000007"/>
    <x v="0"/>
  </r>
  <r>
    <s v="2262497"/>
    <s v="207609032023103854"/>
    <s v="DF20237598776"/>
    <x v="297"/>
    <x v="327"/>
    <s v="Cristobal toro"/>
    <s v="Nelson 1825"/>
    <s v="Ñuñoa"/>
    <x v="38"/>
    <s v=" Cumple"/>
    <s v="Cumple"/>
    <s v="No Aplica"/>
    <s v="No Aplica"/>
    <s v="Cumple"/>
    <s v="Cumple"/>
    <s v="No"/>
    <s v="S/N"/>
    <s v="S/N"/>
    <s v="No Aplica"/>
    <s v="No Aplica"/>
    <s v="No Aplica"/>
    <s v="Cumple"/>
    <s v="Cumple"/>
    <s v="Sin acceso a medidor , empresa constructora no permite acceso sin una orden , no estan al tanto de visita de personal de emergencia"/>
    <x v="0"/>
    <x v="1"/>
    <x v="2"/>
    <x v="1"/>
    <n v="0"/>
    <n v="0.5"/>
    <n v="0.5"/>
    <n v="0.5"/>
    <n v="0.5"/>
    <n v="0.5"/>
    <n v="0.25"/>
    <n v="0.25"/>
    <n v="0.5"/>
    <n v="0.5"/>
    <n v="0.5"/>
    <n v="0.90000000000000013"/>
    <x v="0"/>
  </r>
  <r>
    <s v="2262491"/>
    <s v="207609032023102343"/>
    <s v="DF20237598999"/>
    <x v="297"/>
    <x v="327"/>
    <s v="Cristobal toro"/>
    <s v="Los alerces 2484"/>
    <s v="Ñuñoa"/>
    <x v="38"/>
    <s v=" Cumple"/>
    <s v="Cumple"/>
    <s v="No Cumple"/>
    <s v="No Cumple"/>
    <s v="Cumple"/>
    <s v="Cumple"/>
    <s v="Si"/>
    <s v="Haritz escala"/>
    <s v="987797499"/>
    <s v="Cumple"/>
    <s v="Cumple"/>
    <s v="Cumple"/>
    <s v="Cumple"/>
    <s v="Cumple"/>
    <s v="Cliente conforme con visita de personal de emergencia"/>
    <x v="0"/>
    <x v="1"/>
    <x v="2"/>
    <x v="1"/>
    <n v="0"/>
    <n v="0.5"/>
    <n v="0"/>
    <n v="0"/>
    <n v="0.5"/>
    <n v="0.5"/>
    <n v="0.25"/>
    <n v="0.25"/>
    <n v="0.5"/>
    <n v="0.5"/>
    <n v="0.5"/>
    <n v="0.60000000000000009"/>
    <x v="0"/>
  </r>
  <r>
    <s v="2262451"/>
    <s v="207609032023100415"/>
    <s v="DF20237609600"/>
    <x v="297"/>
    <x v="322"/>
    <s v="Cristobal toro"/>
    <s v="Los alerces 3369"/>
    <s v="Macul"/>
    <x v="38"/>
    <s v=" Cumple"/>
    <s v="Cumple"/>
    <s v="No Aplica"/>
    <s v="No Aplica"/>
    <s v="Cumple"/>
    <s v="Cumple"/>
    <s v="No"/>
    <s v="S/N"/>
    <s v="S/N"/>
    <s v="No Aplica"/>
    <s v="No Aplica"/>
    <s v="No Aplica"/>
    <s v="Cumple"/>
    <s v="Cumple"/>
    <s v="Se divisa gente dentro de domicilio , pero no salen a atender ."/>
    <x v="0"/>
    <x v="1"/>
    <x v="2"/>
    <x v="1"/>
    <n v="0"/>
    <n v="0.5"/>
    <n v="0.5"/>
    <n v="0.5"/>
    <n v="0.5"/>
    <n v="0.5"/>
    <n v="0.25"/>
    <n v="0.25"/>
    <n v="0.5"/>
    <n v="0.5"/>
    <n v="0.5"/>
    <n v="0.90000000000000013"/>
    <x v="0"/>
  </r>
  <r>
    <s v="2261428"/>
    <s v="207608032023164426"/>
    <s v="DF20237610389"/>
    <x v="298"/>
    <x v="317"/>
    <s v="Cristobal toro"/>
    <s v="Los limoneros 4208"/>
    <s v="Macul"/>
    <x v="38"/>
    <s v=" Cumple"/>
    <s v="Cumple"/>
    <s v="No Aplica"/>
    <s v="No Aplica"/>
    <s v="Cumple"/>
    <s v="Cumple"/>
    <s v="No"/>
    <s v="S/N"/>
    <s v="S/N"/>
    <s v="No Aplica"/>
    <s v="No Aplica"/>
    <s v="No Aplica"/>
    <s v="Cumple"/>
    <s v="Cumple"/>
    <s v="Sin moradores . Sector hostil"/>
    <x v="0"/>
    <x v="1"/>
    <x v="2"/>
    <x v="1"/>
    <n v="0"/>
    <n v="0.5"/>
    <n v="0.5"/>
    <n v="0.5"/>
    <n v="0.5"/>
    <n v="0.5"/>
    <n v="0.25"/>
    <n v="0.25"/>
    <n v="0.5"/>
    <n v="0.5"/>
    <n v="0.5"/>
    <n v="0.90000000000000013"/>
    <x v="0"/>
  </r>
  <r>
    <s v="2261418"/>
    <s v="207608032023160537"/>
    <s v="DF20237605276"/>
    <x v="298"/>
    <x v="319"/>
    <s v="Cristobal toro"/>
    <s v="Los limoneros 4208"/>
    <s v="Macul"/>
    <x v="38"/>
    <s v=" Cumple"/>
    <s v="Cumple"/>
    <s v="No Aplica"/>
    <s v="No Aplica"/>
    <s v="Cumple"/>
    <s v="Cumple"/>
    <s v="No"/>
    <s v="S/N"/>
    <s v="S/N"/>
    <s v="No Aplica"/>
    <s v="No Aplica"/>
    <s v="No Aplica"/>
    <s v="Cumple"/>
    <s v="Cumple"/>
    <s v="Problema externo TD . No se toman muchas fotos para prevenir problemas con vecinos"/>
    <x v="0"/>
    <x v="1"/>
    <x v="2"/>
    <x v="1"/>
    <n v="0"/>
    <n v="0.5"/>
    <n v="0.5"/>
    <n v="0.5"/>
    <n v="0.5"/>
    <n v="0.5"/>
    <n v="0.25"/>
    <n v="0.25"/>
    <n v="0.5"/>
    <n v="0.5"/>
    <n v="0.5"/>
    <n v="0.90000000000000013"/>
    <x v="0"/>
  </r>
  <r>
    <s v="2261414"/>
    <s v="207608032023160129"/>
    <s v="DF20237594555"/>
    <x v="298"/>
    <x v="312"/>
    <s v="Cristobal toro"/>
    <s v="Los limoneros 3900"/>
    <s v="Macul"/>
    <x v="38"/>
    <s v=" Cumple"/>
    <s v="Cumple"/>
    <s v="No Aplica"/>
    <s v="No Aplica"/>
    <s v="Cumple"/>
    <s v="Cumple"/>
    <s v="No"/>
    <s v="S/N"/>
    <s v="S/N"/>
    <s v="No Aplica"/>
    <s v="No Aplica"/>
    <s v="No Aplica"/>
    <s v="No Cumple"/>
    <s v="No Cumple"/>
    <s v="Sin moradores . Falta maxima de fotos exigidas . Sin mayor observacion"/>
    <x v="0"/>
    <x v="1"/>
    <x v="2"/>
    <x v="1"/>
    <n v="0"/>
    <n v="0.5"/>
    <n v="0.5"/>
    <n v="0.5"/>
    <n v="0.5"/>
    <n v="0.5"/>
    <n v="0.25"/>
    <n v="0.25"/>
    <n v="0.5"/>
    <n v="0"/>
    <n v="0"/>
    <n v="0.70000000000000007"/>
    <x v="0"/>
  </r>
  <r>
    <s v="2261315"/>
    <s v="207608032023143529"/>
    <s v="DF20237588986"/>
    <x v="298"/>
    <x v="302"/>
    <s v="Cristobal toro"/>
    <s v="Las dalias 2844"/>
    <s v="Macul"/>
    <x v="38"/>
    <s v=" Cumple"/>
    <s v="Cumple"/>
    <s v="No Aplica"/>
    <s v="No Aplica"/>
    <s v="Cumple"/>
    <s v="Cumple"/>
    <s v="No"/>
    <s v="S/N"/>
    <s v="S/N"/>
    <s v="No Aplica"/>
    <s v="No Aplica"/>
    <s v="No Aplica"/>
    <s v="Cumple"/>
    <s v="Cumple"/>
    <s v="No atiende nadie , se divisa gente , pero nadie atiende ."/>
    <x v="0"/>
    <x v="1"/>
    <x v="2"/>
    <x v="1"/>
    <n v="0"/>
    <n v="0.5"/>
    <n v="0.5"/>
    <n v="0.5"/>
    <n v="0.5"/>
    <n v="0.5"/>
    <n v="0.25"/>
    <n v="0.25"/>
    <n v="0.5"/>
    <n v="0.5"/>
    <n v="0.5"/>
    <n v="0.90000000000000013"/>
    <x v="0"/>
  </r>
  <r>
    <s v="2261308"/>
    <s v="207508032023142227"/>
    <s v="DF20237613814"/>
    <x v="298"/>
    <x v="313"/>
    <s v="AARON HUENCHUMIL"/>
    <s v="Coipue #3091 dp 1506"/>
    <s v="Macul"/>
    <x v="38"/>
    <s v=" Cumple"/>
    <s v="Cumple"/>
    <s v="No Aplica"/>
    <s v="No Aplica"/>
    <s v="Cumple"/>
    <s v="Cumple"/>
    <s v="No"/>
    <s v="S/N"/>
    <s v="S/N"/>
    <s v="No Aplica"/>
    <s v="No Aplica"/>
    <s v="No Aplica"/>
    <s v="Cumple"/>
    <s v="Cumple"/>
    <s v="1-Cliente no se encuentra en domicilio, conserje permite acceso a shaft medidores  2-Suministro electrico reestablecido"/>
    <x v="0"/>
    <x v="1"/>
    <x v="2"/>
    <x v="1"/>
    <n v="0"/>
    <n v="0.5"/>
    <n v="0.5"/>
    <n v="0.5"/>
    <n v="0.5"/>
    <n v="0.5"/>
    <n v="0.25"/>
    <n v="0.25"/>
    <n v="0.5"/>
    <n v="0.5"/>
    <n v="0.5"/>
    <n v="0.90000000000000013"/>
    <x v="0"/>
  </r>
  <r>
    <s v="2261299"/>
    <s v="207508032023140604"/>
    <s v="DF20237602677"/>
    <x v="298"/>
    <x v="321"/>
    <s v="AARON HUENCHUMIL"/>
    <s v="Castillo Urizar Sur #6780"/>
    <s v="Macul"/>
    <x v="38"/>
    <s v=" Cumple"/>
    <s v="Cumple"/>
    <s v="No Cumple"/>
    <s v="No Cumple"/>
    <s v="Cumple"/>
    <s v="Cumple"/>
    <s v="No"/>
    <s v="S/N"/>
    <s v="S/N"/>
    <s v="No Aplica"/>
    <s v="No Aplica"/>
    <s v="No Aplica"/>
    <s v="Cumple"/>
    <s v="Cumple"/>
    <s v="1-Cliente no se encuentra en domicilio  2-No declaran codigo de material utilizado, pero si describen su uso"/>
    <x v="0"/>
    <x v="1"/>
    <x v="2"/>
    <x v="1"/>
    <n v="0"/>
    <n v="0.5"/>
    <n v="0"/>
    <n v="0"/>
    <n v="0.5"/>
    <n v="0.5"/>
    <n v="0.25"/>
    <n v="0.25"/>
    <n v="0.5"/>
    <n v="0.5"/>
    <n v="0.5"/>
    <n v="0.60000000000000009"/>
    <x v="0"/>
  </r>
  <r>
    <s v="2261295"/>
    <s v="207508032023135531"/>
    <s v="DF20237592052"/>
    <x v="298"/>
    <x v="314"/>
    <s v="AARON HUENCHUMIL"/>
    <s v="Castillo Urizar Sur #3971"/>
    <s v="Macul"/>
    <x v="38"/>
    <s v=" Cumple"/>
    <s v="Cumple"/>
    <s v="No Aplica"/>
    <s v="No Aplica"/>
    <s v="Cumple"/>
    <s v="Cumple"/>
    <s v="No"/>
    <s v="S/N"/>
    <s v="S/N"/>
    <s v="No Aplica"/>
    <s v="No Aplica"/>
    <s v="No Aplica"/>
    <s v="Cumple"/>
    <s v="Cumple"/>
    <s v="1-Cliente no se encuentra en domicilio 2-Acometida ya se encuentra despejada de cableado de corrientes debiles"/>
    <x v="0"/>
    <x v="1"/>
    <x v="2"/>
    <x v="1"/>
    <n v="0"/>
    <n v="0.5"/>
    <n v="0.5"/>
    <n v="0.5"/>
    <n v="0.5"/>
    <n v="0.5"/>
    <n v="0.25"/>
    <n v="0.25"/>
    <n v="0.5"/>
    <n v="0.5"/>
    <n v="0.5"/>
    <n v="0.90000000000000013"/>
    <x v="0"/>
  </r>
  <r>
    <s v="2261292"/>
    <s v="207508032023134453"/>
    <s v="DF20237595282"/>
    <x v="298"/>
    <x v="312"/>
    <s v="AARON HUENCHUMIL"/>
    <s v="General Baquedano #4333"/>
    <s v="Macul"/>
    <x v="38"/>
    <s v=" Cumple"/>
    <s v="Cumple"/>
    <s v="No Aplica"/>
    <s v="No Aplica"/>
    <s v="Cumple"/>
    <s v="Cumple"/>
    <s v="Si"/>
    <s v="Hernan Reyes"/>
    <s v="S/N"/>
    <s v="Cumple"/>
    <s v="Cumple"/>
    <s v="Cumple"/>
    <s v="Cumple Mayormente"/>
    <s v="Cumple"/>
    <s v="1-Cliente con suministro electrico normalizado"/>
    <x v="0"/>
    <x v="1"/>
    <x v="2"/>
    <x v="1"/>
    <n v="0"/>
    <n v="0.5"/>
    <n v="0.5"/>
    <n v="0.5"/>
    <n v="0.5"/>
    <n v="0.5"/>
    <n v="0.25"/>
    <n v="0.25"/>
    <n v="0.5"/>
    <n v="0.32500000000000001"/>
    <n v="0.5"/>
    <n v="0.8650000000000001"/>
    <x v="0"/>
  </r>
  <r>
    <s v="2261290"/>
    <s v="207608032023134625"/>
    <s v="DF20237598922"/>
    <x v="298"/>
    <x v="327"/>
    <s v="Cristobal toro"/>
    <s v="Marathon 2670"/>
    <s v="Macul"/>
    <x v="38"/>
    <s v=" Cumple"/>
    <s v="Cumple"/>
    <s v="No Aplica"/>
    <s v="No Aplica"/>
    <s v="Cumple"/>
    <s v="Cumple"/>
    <s v="No"/>
    <s v="S/N"/>
    <s v="S/N"/>
    <s v="No Aplica"/>
    <s v="No Aplica"/>
    <s v="No Aplica"/>
    <s v="Cumple"/>
    <s v="Cumple"/>
    <s v="Sin moradores   Sin mayor observacion"/>
    <x v="0"/>
    <x v="1"/>
    <x v="2"/>
    <x v="1"/>
    <n v="0"/>
    <n v="0.5"/>
    <n v="0.5"/>
    <n v="0.5"/>
    <n v="0.5"/>
    <n v="0.5"/>
    <n v="0.25"/>
    <n v="0.25"/>
    <n v="0.5"/>
    <n v="0.5"/>
    <n v="0.5"/>
    <n v="0.90000000000000013"/>
    <x v="0"/>
  </r>
  <r>
    <s v="2261278"/>
    <s v="207508032023133032"/>
    <s v="DF20237607580"/>
    <x v="298"/>
    <x v="323"/>
    <s v="AARON HUENCHUMIL"/>
    <s v="Escuela Agricola #1904"/>
    <s v="Macul"/>
    <x v="38"/>
    <s v=" Cumple"/>
    <s v="Cumple"/>
    <s v="No Aplica"/>
    <s v="No Aplica"/>
    <s v="Cumple"/>
    <s v="Cumple"/>
    <s v="Si"/>
    <s v="S/N"/>
    <s v="S/N"/>
    <s v="Cumple"/>
    <s v="Cumple"/>
    <s v="Cumple"/>
    <s v="Cumple"/>
    <s v="Cumple"/>
    <s v="1-Cliente con suministro electrico normalizado"/>
    <x v="0"/>
    <x v="1"/>
    <x v="2"/>
    <x v="1"/>
    <n v="0"/>
    <n v="0.5"/>
    <n v="0.5"/>
    <n v="0.5"/>
    <n v="0.5"/>
    <n v="0.5"/>
    <n v="0.25"/>
    <n v="0.25"/>
    <n v="0.5"/>
    <n v="0.5"/>
    <n v="0.5"/>
    <n v="0.90000000000000013"/>
    <x v="0"/>
  </r>
  <r>
    <s v="2261277"/>
    <s v="207608032023133227"/>
    <s v="DF20237607512"/>
    <x v="298"/>
    <x v="323"/>
    <s v="Cristobal toro"/>
    <s v="Los tuliperos 2189"/>
    <s v="Macul"/>
    <x v="38"/>
    <s v=" Cumple"/>
    <s v="Cumple"/>
    <s v="No Aplica"/>
    <s v="No Aplica"/>
    <s v="Cumple"/>
    <s v="Cumple"/>
    <s v="No"/>
    <s v="S/N"/>
    <s v="S/N"/>
    <s v="No Aplica"/>
    <s v="No Aplica"/>
    <s v="No Aplica"/>
    <s v="Cumple"/>
    <s v="Cumple"/>
    <s v="Sin moradores , trifasico todo normal"/>
    <x v="0"/>
    <x v="1"/>
    <x v="2"/>
    <x v="1"/>
    <n v="0"/>
    <n v="0.5"/>
    <n v="0.5"/>
    <n v="0.5"/>
    <n v="0.5"/>
    <n v="0.5"/>
    <n v="0.25"/>
    <n v="0.25"/>
    <n v="0.5"/>
    <n v="0.5"/>
    <n v="0.5"/>
    <n v="0.90000000000000013"/>
    <x v="0"/>
  </r>
  <r>
    <s v="2261271"/>
    <s v="207608032023132216"/>
    <s v="DF20237593796"/>
    <x v="298"/>
    <x v="325"/>
    <s v="Cristobal toro"/>
    <s v="Los aromos 3814"/>
    <s v="Macul"/>
    <x v="38"/>
    <s v=" Cumple"/>
    <s v="Cumple"/>
    <s v="No Cumple"/>
    <s v="No Cumple"/>
    <s v="Cumple"/>
    <s v="Cumple"/>
    <s v="No"/>
    <s v="S/N"/>
    <s v="S/N"/>
    <s v="No Aplica"/>
    <s v="No Aplica"/>
    <s v="No Aplica"/>
    <s v="Cumple"/>
    <s v="Cumple"/>
    <s v="Sin acceso a pasaje . Porton cerrado"/>
    <x v="0"/>
    <x v="1"/>
    <x v="2"/>
    <x v="1"/>
    <n v="0"/>
    <n v="0.5"/>
    <n v="0"/>
    <n v="0"/>
    <n v="0.5"/>
    <n v="0.5"/>
    <n v="0.25"/>
    <n v="0.25"/>
    <n v="0.5"/>
    <n v="0.5"/>
    <n v="0.5"/>
    <n v="0.60000000000000009"/>
    <x v="0"/>
  </r>
  <r>
    <s v="2261265"/>
    <s v="207508032023130803"/>
    <s v="DF20237599555"/>
    <x v="298"/>
    <x v="320"/>
    <s v="AARON HUENCHUMIL"/>
    <s v="Escuela Agricola #1710 Tr E dp 801"/>
    <s v="Macul"/>
    <x v="38"/>
    <s v=" Cumple"/>
    <s v="Cumple"/>
    <s v="No Aplica"/>
    <s v="No Aplica"/>
    <s v="Cumple"/>
    <s v="Cumple"/>
    <s v="No"/>
    <s v="S/N"/>
    <s v="S/N"/>
    <s v="No Aplica"/>
    <s v="No Aplica"/>
    <s v="No Aplica"/>
    <s v="Cumple"/>
    <s v="Cumple"/>
    <s v="1-Cliente no se encuentra en domicilio, conserje permite acceso a shaft medidores  2-Suministro electrico reestablecido  3-Caja empalme abierta"/>
    <x v="0"/>
    <x v="1"/>
    <x v="2"/>
    <x v="1"/>
    <n v="0"/>
    <n v="0.5"/>
    <n v="0.5"/>
    <n v="0.5"/>
    <n v="0.5"/>
    <n v="0.5"/>
    <n v="0.25"/>
    <n v="0.25"/>
    <n v="0.5"/>
    <n v="0.5"/>
    <n v="0.5"/>
    <n v="0.90000000000000013"/>
    <x v="0"/>
  </r>
  <r>
    <s v="2261255"/>
    <s v="207608032023125628"/>
    <s v="DF20237591683"/>
    <x v="298"/>
    <x v="305"/>
    <s v="Cristobal toro"/>
    <s v="Los mañios 1950"/>
    <s v="Macul"/>
    <x v="38"/>
    <s v=" Cumple"/>
    <s v="Cumple"/>
    <s v="No Aplica"/>
    <s v="No Aplica"/>
    <s v="Cumple"/>
    <s v="Cumple"/>
    <s v="No"/>
    <s v="S/N"/>
    <s v="S/N"/>
    <s v="No Aplica"/>
    <s v="No Aplica"/>
    <s v="No Aplica"/>
    <s v="Cumple"/>
    <s v="Cumple"/>
    <s v="Cliente no puede atender indica estar ocupado . No se toman muchas fotos para prevenir problema con cliente"/>
    <x v="0"/>
    <x v="1"/>
    <x v="2"/>
    <x v="1"/>
    <n v="0"/>
    <n v="0.5"/>
    <n v="0.5"/>
    <n v="0.5"/>
    <n v="0.5"/>
    <n v="0.5"/>
    <n v="0.25"/>
    <n v="0.25"/>
    <n v="0.5"/>
    <n v="0.5"/>
    <n v="0.5"/>
    <n v="0.90000000000000013"/>
    <x v="0"/>
  </r>
  <r>
    <s v="2261254"/>
    <s v="207608032023125400"/>
    <s v="DF20237610727"/>
    <x v="298"/>
    <x v="317"/>
    <s v="Cristobal toro"/>
    <s v="Los mañios 1807"/>
    <s v="Macul"/>
    <x v="38"/>
    <s v=" Cumple"/>
    <s v="Cumple"/>
    <s v="No Aplica"/>
    <s v="No Aplica"/>
    <s v="Cumple"/>
    <s v="Cumple"/>
    <s v="No"/>
    <s v="S/N"/>
    <s v="S/N"/>
    <s v="No Aplica"/>
    <s v="No Aplica"/>
    <s v="No Aplica"/>
    <s v="No Cumple"/>
    <s v="No Cumple"/>
    <s v="Falta maxima de fotos exigidas . Sin moradores"/>
    <x v="0"/>
    <x v="1"/>
    <x v="2"/>
    <x v="1"/>
    <n v="0"/>
    <n v="0.5"/>
    <n v="0.5"/>
    <n v="0.5"/>
    <n v="0.5"/>
    <n v="0.5"/>
    <n v="0.25"/>
    <n v="0.25"/>
    <n v="0.5"/>
    <n v="0"/>
    <n v="0"/>
    <n v="0.70000000000000007"/>
    <x v="0"/>
  </r>
  <r>
    <s v="2261251"/>
    <s v="207608032023124855"/>
    <s v="DF20237598915"/>
    <x v="298"/>
    <x v="327"/>
    <s v="Cristobal toro"/>
    <s v="Monseñor carlos casanueva 3127"/>
    <s v="Macul"/>
    <x v="38"/>
    <s v=" Cumple"/>
    <s v="Cumple"/>
    <s v="No Aplica"/>
    <s v="No Aplica"/>
    <s v="Cumple"/>
    <s v="Cumple"/>
    <s v="No"/>
    <s v="S/N"/>
    <s v="S/N"/>
    <s v="No Aplica"/>
    <s v="No Aplica"/>
    <s v="No Aplica"/>
    <s v="Cumple"/>
    <s v="Cumple Parcialmente"/>
    <s v="Falta 1 foto mayor data . Sin moradores"/>
    <x v="0"/>
    <x v="1"/>
    <x v="2"/>
    <x v="1"/>
    <n v="0"/>
    <n v="0.5"/>
    <n v="0.5"/>
    <n v="0.5"/>
    <n v="0.5"/>
    <n v="0.5"/>
    <n v="0.25"/>
    <n v="0.25"/>
    <n v="0.5"/>
    <n v="0.5"/>
    <n v="0.17499999999999999"/>
    <n v="0.83500000000000008"/>
    <x v="0"/>
  </r>
  <r>
    <s v="2261249"/>
    <s v="207508032023123921"/>
    <s v="DF20237607936"/>
    <x v="298"/>
    <x v="323"/>
    <s v="AARON HUENCHUMIL"/>
    <s v="La Querencia #5163"/>
    <s v="Macul"/>
    <x v="38"/>
    <s v=" Cumple"/>
    <s v="Cumple"/>
    <s v="No Aplica"/>
    <s v="No Aplica"/>
    <s v="Cumple"/>
    <s v="Cumple"/>
    <s v="Si"/>
    <s v="Paulina Valladares"/>
    <s v="S/N"/>
    <s v="Cumple"/>
    <s v="Cumple"/>
    <s v="Cumple"/>
    <s v="Cumple Mayormente"/>
    <s v="Cumple"/>
    <s v="1-Cliente con suministro electrico normalizado"/>
    <x v="0"/>
    <x v="1"/>
    <x v="2"/>
    <x v="1"/>
    <n v="0"/>
    <n v="0.5"/>
    <n v="0.5"/>
    <n v="0.5"/>
    <n v="0.5"/>
    <n v="0.5"/>
    <n v="0.25"/>
    <n v="0.25"/>
    <n v="0.5"/>
    <n v="0.32500000000000001"/>
    <n v="0.5"/>
    <n v="0.8650000000000001"/>
    <x v="0"/>
  </r>
  <r>
    <s v="2261231"/>
    <s v="207508032023121935"/>
    <s v="DF20237590890"/>
    <x v="298"/>
    <x v="305"/>
    <s v="AARON HUENCHUMIL"/>
    <s v="Juan Baginka #3560"/>
    <s v="Macul"/>
    <x v="38"/>
    <s v=" Cumple"/>
    <s v="Cumple"/>
    <s v="No Aplica"/>
    <s v="No Aplica"/>
    <s v="Cumple Mayormente"/>
    <s v="Cumple Mayormente"/>
    <s v="No"/>
    <s v="S/N"/>
    <s v="S/N"/>
    <s v="No Aplica"/>
    <s v="No Aplica"/>
    <s v="No Aplica"/>
    <s v="Cumple"/>
    <s v="Cumple"/>
    <s v="1-Cliente con acometida reparada provisoriamente con union (COLCHA)  2-Requiere poda de ramas que se encuentran haciendo fuerza contra acometida"/>
    <x v="0"/>
    <x v="1"/>
    <x v="2"/>
    <x v="1"/>
    <n v="0"/>
    <n v="0.5"/>
    <n v="0.5"/>
    <n v="0.5"/>
    <n v="0.32500000000000001"/>
    <n v="0.32500000000000001"/>
    <n v="0.25"/>
    <n v="0.25"/>
    <n v="0.5"/>
    <n v="0.5"/>
    <n v="0.5"/>
    <n v="0.84750000000000014"/>
    <x v="0"/>
  </r>
  <r>
    <s v="2261227"/>
    <s v="207608032023121749"/>
    <s v="DF20237594808"/>
    <x v="298"/>
    <x v="312"/>
    <s v="Cristobal toro"/>
    <s v="Las uvas y el viento 4929"/>
    <s v="Macul"/>
    <x v="38"/>
    <s v=" Cumple"/>
    <s v="Cumple"/>
    <s v="No Aplica"/>
    <s v="No Aplica"/>
    <s v="Cumple"/>
    <s v="Cumple"/>
    <s v="Si"/>
    <s v="S/N"/>
    <s v="S/N"/>
    <s v="No Aplica"/>
    <s v="No Aplica"/>
    <s v="No Aplica"/>
    <s v="Cumple"/>
    <s v="Cumple Parcialmente"/>
    <s v="Falta mayor data en 1 foto  Atiende persona q corrobora visita de personal de emergencia , pero indica q era un problema externo , cables de telefono muy abajo . Siempre con suministro"/>
    <x v="0"/>
    <x v="1"/>
    <x v="2"/>
    <x v="1"/>
    <n v="0"/>
    <n v="0.5"/>
    <n v="0.5"/>
    <n v="0.5"/>
    <n v="0.5"/>
    <n v="0.5"/>
    <n v="0.25"/>
    <n v="0.25"/>
    <n v="0.5"/>
    <n v="0.5"/>
    <n v="0.17499999999999999"/>
    <n v="0.83500000000000008"/>
    <x v="0"/>
  </r>
  <r>
    <s v="2261222"/>
    <s v="207508032023120839"/>
    <s v="DF20237605216"/>
    <x v="298"/>
    <x v="319"/>
    <s v="AARON HUENCHUMIL"/>
    <s v="Juan Baginka #3446"/>
    <s v="Macul"/>
    <x v="38"/>
    <s v=" Cumple"/>
    <s v="Cumple"/>
    <s v="No Aplica"/>
    <s v="No Aplica"/>
    <s v="Cumple"/>
    <s v="Cumple"/>
    <s v="No"/>
    <s v="S/N"/>
    <s v="S/N"/>
    <s v="No Aplica"/>
    <s v="No Aplica"/>
    <s v="No Aplica"/>
    <s v="Cumple"/>
    <s v="Cumple"/>
    <s v="1-Poste de TD 10493 se encuentra con un poco de desprendimiento de material, pero nada que afecte su estabilidad"/>
    <x v="0"/>
    <x v="1"/>
    <x v="2"/>
    <x v="1"/>
    <n v="0"/>
    <n v="0.5"/>
    <n v="0.5"/>
    <n v="0.5"/>
    <n v="0.5"/>
    <n v="0.5"/>
    <n v="0.25"/>
    <n v="0.25"/>
    <n v="0.5"/>
    <n v="0.5"/>
    <n v="0.5"/>
    <n v="0.90000000000000013"/>
    <x v="0"/>
  </r>
  <r>
    <s v="2261220"/>
    <s v="207608032023120803"/>
    <s v="DF20237605292"/>
    <x v="298"/>
    <x v="319"/>
    <s v="Cristobal toro"/>
    <s v="Los queltehues 3516"/>
    <s v="Macul"/>
    <x v="38"/>
    <s v=" Cumple"/>
    <s v="Cumple"/>
    <s v="No Aplica"/>
    <s v="No Aplica"/>
    <s v="Cumple"/>
    <s v="Cumple"/>
    <s v="No"/>
    <s v="S/N"/>
    <s v="S/N"/>
    <s v="No Aplica"/>
    <s v="No Aplica"/>
    <s v="No Aplica"/>
    <s v="Cumple"/>
    <s v="Cumple"/>
    <s v="Sin moradores . Sin mayor observacion"/>
    <x v="0"/>
    <x v="1"/>
    <x v="2"/>
    <x v="1"/>
    <n v="0"/>
    <n v="0.5"/>
    <n v="0.5"/>
    <n v="0.5"/>
    <n v="0.5"/>
    <n v="0.5"/>
    <n v="0.25"/>
    <n v="0.25"/>
    <n v="0.5"/>
    <n v="0.5"/>
    <n v="0.5"/>
    <n v="0.90000000000000013"/>
    <x v="0"/>
  </r>
  <r>
    <s v="2261212"/>
    <s v="207608032023115354"/>
    <s v="DF20237604525"/>
    <x v="298"/>
    <x v="328"/>
    <s v="Cristobal toro"/>
    <s v="Mauricio rugendas 5409 R"/>
    <s v="Macul"/>
    <x v="38"/>
    <s v=" Cumple"/>
    <s v="Cumple"/>
    <s v="Cumple"/>
    <s v="Cumple"/>
    <s v="Cumple"/>
    <s v="Cumple"/>
    <s v="No"/>
    <s v="S/N"/>
    <s v="S/N"/>
    <s v="No Aplica"/>
    <s v="No Aplica"/>
    <s v="No Aplica"/>
    <s v="Cumple"/>
    <s v="Cumple"/>
    <s v="Sin moradores . Sin mayor observacion"/>
    <x v="0"/>
    <x v="1"/>
    <x v="2"/>
    <x v="1"/>
    <n v="0"/>
    <n v="0.5"/>
    <n v="0.5"/>
    <n v="0.5"/>
    <n v="0.5"/>
    <n v="0.5"/>
    <n v="0.25"/>
    <n v="0.25"/>
    <n v="0.5"/>
    <n v="0.5"/>
    <n v="0.5"/>
    <n v="0.90000000000000013"/>
    <x v="0"/>
  </r>
  <r>
    <s v="2261208"/>
    <s v="207508032023114950"/>
    <s v="DF20237610595"/>
    <x v="298"/>
    <x v="317"/>
    <s v="AARON HUENCHUMIL"/>
    <s v="Buenaventura #3300 D"/>
    <s v="Macul"/>
    <x v="38"/>
    <s v=" Cumple"/>
    <s v="Cumple"/>
    <s v="No Aplica"/>
    <s v="No Aplica"/>
    <s v="Cumple"/>
    <s v="Cumple"/>
    <s v="No"/>
    <s v="S/N"/>
    <s v="S/N"/>
    <s v="No Aplica"/>
    <s v="No Aplica"/>
    <s v="No Aplica"/>
    <s v="Cumple"/>
    <s v="Cumple"/>
    <s v="1-Cliente no se encuentra en domicilio  2-Pasaje privado, no se logra acceso"/>
    <x v="0"/>
    <x v="1"/>
    <x v="2"/>
    <x v="1"/>
    <n v="0"/>
    <n v="0.5"/>
    <n v="0.5"/>
    <n v="0.5"/>
    <n v="0.5"/>
    <n v="0.5"/>
    <n v="0.25"/>
    <n v="0.25"/>
    <n v="0.5"/>
    <n v="0.5"/>
    <n v="0.5"/>
    <n v="0.90000000000000013"/>
    <x v="0"/>
  </r>
  <r>
    <s v="2261191"/>
    <s v="207508032023113211"/>
    <s v="DF20237602113"/>
    <x v="298"/>
    <x v="321"/>
    <s v="AARON HUENCHUMIL"/>
    <s v="Departamental #3444 C3"/>
    <s v="Macul"/>
    <x v="38"/>
    <s v=" Cumple"/>
    <s v="Cumple"/>
    <s v="Cumple"/>
    <s v="Cumple"/>
    <s v="Cumple"/>
    <s v="Cumple"/>
    <s v="No"/>
    <s v="S/N"/>
    <s v="S/N"/>
    <s v="No Aplica"/>
    <s v="No Aplica"/>
    <s v="No Aplica"/>
    <s v="Cumple"/>
    <s v="Cumple"/>
    <s v="1-TD 7466 se encuentra normalizado"/>
    <x v="0"/>
    <x v="1"/>
    <x v="2"/>
    <x v="1"/>
    <n v="0"/>
    <n v="0.5"/>
    <n v="0.5"/>
    <n v="0.5"/>
    <n v="0.5"/>
    <n v="0.5"/>
    <n v="0.25"/>
    <n v="0.25"/>
    <n v="0.5"/>
    <n v="0.5"/>
    <n v="0.5"/>
    <n v="0.90000000000000013"/>
    <x v="0"/>
  </r>
  <r>
    <s v="2261187"/>
    <s v="207508032023112750"/>
    <s v="DF20237601141"/>
    <x v="298"/>
    <x v="326"/>
    <s v="AARON HUENCHUMIL"/>
    <s v="Departamental #3444 C3"/>
    <s v="Macul"/>
    <x v="38"/>
    <s v=" Cumple"/>
    <s v="Cumple"/>
    <s v="Cumple"/>
    <s v="Cumple"/>
    <s v="Cumple"/>
    <s v="Cumple"/>
    <s v="No"/>
    <s v="S/N"/>
    <s v="S/N"/>
    <s v="No Aplica"/>
    <s v="No Aplica"/>
    <s v="No Aplica"/>
    <s v="Cumple"/>
    <s v="Cumple"/>
    <s v="1-TD 7466 se encuentra normalizado"/>
    <x v="0"/>
    <x v="1"/>
    <x v="2"/>
    <x v="1"/>
    <n v="0"/>
    <n v="0.5"/>
    <n v="0.5"/>
    <n v="0.5"/>
    <n v="0.5"/>
    <n v="0.5"/>
    <n v="0.25"/>
    <n v="0.25"/>
    <n v="0.5"/>
    <n v="0.5"/>
    <n v="0.5"/>
    <n v="0.90000000000000013"/>
    <x v="0"/>
  </r>
  <r>
    <s v="2261165"/>
    <s v="207508032023105548"/>
    <s v="DF20237596272"/>
    <x v="298"/>
    <x v="306"/>
    <s v="AARON HUENCHUMIL"/>
    <s v="Departamental #4400"/>
    <s v="Macul"/>
    <x v="38"/>
    <s v=" Cumple"/>
    <s v="Cumple"/>
    <s v="No Aplica"/>
    <s v="No Aplica"/>
    <s v="Cumple"/>
    <s v="Cumple"/>
    <s v="Si"/>
    <s v="S/N"/>
    <s v="S/N"/>
    <s v="Cumple"/>
    <s v="Cumple"/>
    <s v="Cumple"/>
    <s v="Cumple Mayormente"/>
    <s v="Cumple"/>
    <s v="1-Cliente con suministro electrico normalizado  2-Cliente con falla interior  3-Caja empalme trifasico abierta"/>
    <x v="0"/>
    <x v="1"/>
    <x v="2"/>
    <x v="1"/>
    <n v="0"/>
    <n v="0.5"/>
    <n v="0.5"/>
    <n v="0.5"/>
    <n v="0.5"/>
    <n v="0.5"/>
    <n v="0.25"/>
    <n v="0.25"/>
    <n v="0.5"/>
    <n v="0.32500000000000001"/>
    <n v="0.5"/>
    <n v="0.8650000000000001"/>
    <x v="0"/>
  </r>
  <r>
    <s v="2261161"/>
    <s v="207508032023104928"/>
    <s v="DF20237598973"/>
    <x v="298"/>
    <x v="327"/>
    <s v="AARON HUENCHUMIL"/>
    <s v="Departamental #4400"/>
    <s v="Macul"/>
    <x v="38"/>
    <s v=" Cumple"/>
    <s v="Cumple"/>
    <s v="No Aplica"/>
    <s v="No Aplica"/>
    <s v="Cumple"/>
    <s v="Cumple"/>
    <s v="Si"/>
    <s v="S/N"/>
    <s v="S/N"/>
    <s v="Cumple"/>
    <s v="Cumple"/>
    <s v="Cumple"/>
    <s v="Cumple"/>
    <s v="Cumple"/>
    <s v="1-Cliente con suministro electrico normalizado 2-Cliente con falla interna 3-Caja empalme trifasico abierta"/>
    <x v="0"/>
    <x v="1"/>
    <x v="2"/>
    <x v="1"/>
    <n v="0"/>
    <n v="0.5"/>
    <n v="0.5"/>
    <n v="0.5"/>
    <n v="0.5"/>
    <n v="0.5"/>
    <n v="0.25"/>
    <n v="0.25"/>
    <n v="0.5"/>
    <n v="0.5"/>
    <n v="0.5"/>
    <n v="0.90000000000000013"/>
    <x v="0"/>
  </r>
  <r>
    <s v="2259949"/>
    <s v="207607032023162235"/>
    <s v="DF20237592487"/>
    <x v="299"/>
    <x v="314"/>
    <s v="Cristobal toro"/>
    <s v="Sofia eastman 10260"/>
    <s v="La Granja"/>
    <x v="38"/>
    <s v=" Cumple"/>
    <s v="Cumple"/>
    <s v="No Aplica"/>
    <s v="No Aplica"/>
    <s v="Cumple"/>
    <s v="Cumple"/>
    <s v="No"/>
    <s v="S/N"/>
    <s v="S/N"/>
    <s v="No Aplica"/>
    <s v="No Aplica"/>
    <s v="No Aplica"/>
    <s v="Cumple"/>
    <s v="Cumple"/>
    <s v="Sector hostil . No se toman fotos a fachada por precaucion   Sin moradores"/>
    <x v="0"/>
    <x v="1"/>
    <x v="2"/>
    <x v="1"/>
    <n v="0"/>
    <n v="0.5"/>
    <n v="0.5"/>
    <n v="0.5"/>
    <n v="0.5"/>
    <n v="0.5"/>
    <n v="0.25"/>
    <n v="0.25"/>
    <n v="0.5"/>
    <n v="0.5"/>
    <n v="0.5"/>
    <n v="0.90000000000000013"/>
    <x v="0"/>
  </r>
  <r>
    <s v="2259942"/>
    <s v="207607032023161626"/>
    <s v="DF20237592338"/>
    <x v="299"/>
    <x v="314"/>
    <s v="Cristobal toro"/>
    <s v="Sofia eastman 10260"/>
    <s v="La Granja"/>
    <x v="38"/>
    <s v=" Cumple"/>
    <s v="Cumple"/>
    <s v="No Aplica"/>
    <s v="No Aplica"/>
    <s v="Cumple"/>
    <s v="Cumple"/>
    <s v="No"/>
    <s v="S/N"/>
    <s v="S/N"/>
    <s v="No Aplica"/>
    <s v="No Aplica"/>
    <s v="No Aplica"/>
    <s v="Cumple"/>
    <s v="Cumple"/>
    <s v="Sector hostil . Sin moradores . No se toman muchas fotos por precaucion"/>
    <x v="0"/>
    <x v="1"/>
    <x v="2"/>
    <x v="1"/>
    <n v="0"/>
    <n v="0.5"/>
    <n v="0.5"/>
    <n v="0.5"/>
    <n v="0.5"/>
    <n v="0.5"/>
    <n v="0.25"/>
    <n v="0.25"/>
    <n v="0.5"/>
    <n v="0.5"/>
    <n v="0.5"/>
    <n v="0.90000000000000013"/>
    <x v="0"/>
  </r>
  <r>
    <s v="2259934"/>
    <s v="207607032023161214"/>
    <s v="DF20237602858"/>
    <x v="299"/>
    <x v="321"/>
    <s v="Cristobal toro"/>
    <s v="Sofia carmona 501"/>
    <s v="La Granja"/>
    <x v="38"/>
    <s v=" Cumple"/>
    <s v="Cumple"/>
    <s v="No Aplica"/>
    <s v="No Aplica"/>
    <s v="Cumple"/>
    <s v="Cumple"/>
    <s v="No"/>
    <s v="S/N"/>
    <s v="S/N"/>
    <s v="No Aplica"/>
    <s v="No Aplica"/>
    <s v="No Aplica"/>
    <s v="No Cumple"/>
    <s v="No Cumple"/>
    <s v="Falta maxima de fotos exigidas  Sin moradores . Sector hostil"/>
    <x v="0"/>
    <x v="1"/>
    <x v="2"/>
    <x v="1"/>
    <n v="0"/>
    <n v="0.5"/>
    <n v="0.5"/>
    <n v="0.5"/>
    <n v="0.5"/>
    <n v="0.5"/>
    <n v="0.25"/>
    <n v="0.25"/>
    <n v="0.5"/>
    <n v="0"/>
    <n v="0"/>
    <n v="0.70000000000000007"/>
    <x v="0"/>
  </r>
  <r>
    <s v="2259891"/>
    <s v="207507032023144615"/>
    <s v="DF20237588402"/>
    <x v="299"/>
    <x v="310"/>
    <s v="AARON HUENCHUMIL"/>
    <s v="Illapel # 9156"/>
    <s v="La Florida"/>
    <x v="38"/>
    <s v=" Cumple"/>
    <s v="Cumple"/>
    <s v="No Aplica"/>
    <s v="No Aplica"/>
    <s v="Cumple"/>
    <s v="Cumple"/>
    <s v="No"/>
    <s v="S/N"/>
    <s v="S/N"/>
    <s v="No Aplica"/>
    <s v="No Aplica"/>
    <s v="No Aplica"/>
    <s v="Cumple Parcialmente"/>
    <s v="Cumple"/>
    <s v="1-A.P se encuentra normalizado  2-Caja B.T sin tapa"/>
    <x v="0"/>
    <x v="1"/>
    <x v="2"/>
    <x v="1"/>
    <n v="0"/>
    <n v="0.5"/>
    <n v="0.5"/>
    <n v="0.5"/>
    <n v="0.5"/>
    <n v="0.5"/>
    <n v="0.25"/>
    <n v="0.25"/>
    <n v="0.5"/>
    <n v="0.17499999999999999"/>
    <n v="0.5"/>
    <n v="0.83500000000000008"/>
    <x v="0"/>
  </r>
  <r>
    <s v="2259889"/>
    <s v="207507032023143709"/>
    <s v="DF20237596167"/>
    <x v="299"/>
    <x v="316"/>
    <s v="AARON HUENCHUMIL"/>
    <s v="El Avellano #9577"/>
    <s v="La Florida"/>
    <x v="38"/>
    <s v=" Cumple"/>
    <s v="Cumple"/>
    <s v="No Aplica"/>
    <s v="No Aplica"/>
    <s v="Cumple"/>
    <s v="Cumple"/>
    <s v="Si"/>
    <s v="S/N"/>
    <s v="S/N"/>
    <s v="No Aplica"/>
    <s v="No Aplica"/>
    <s v="Cumple"/>
    <s v="Cumple Mayormente"/>
    <s v="Cumple"/>
    <s v="1-Cliente no estaba presente el dia de visita de tecnicos, pero confirma encontrarse con suministro electrico normalizado"/>
    <x v="0"/>
    <x v="1"/>
    <x v="2"/>
    <x v="1"/>
    <n v="0"/>
    <n v="0.5"/>
    <n v="0.5"/>
    <n v="0.5"/>
    <n v="0.5"/>
    <n v="0.5"/>
    <n v="0.25"/>
    <n v="0.25"/>
    <n v="0.5"/>
    <n v="0.32500000000000001"/>
    <n v="0.5"/>
    <n v="0.8650000000000001"/>
    <x v="0"/>
  </r>
  <r>
    <s v="2259885"/>
    <s v="207507032023142549"/>
    <s v="DF20237593201"/>
    <x v="299"/>
    <x v="361"/>
    <s v="AARON HUENCHUMIL"/>
    <s v="El Amanecer #9993"/>
    <s v="La Florida"/>
    <x v="38"/>
    <s v=" Cumple"/>
    <s v="Cumple"/>
    <s v="Cumple"/>
    <s v="Cumple"/>
    <s v="Cumple"/>
    <s v="Cumple"/>
    <s v="No"/>
    <s v="S/N"/>
    <s v="S/N"/>
    <s v="No Aplica"/>
    <s v="No Aplica"/>
    <s v="No Aplica"/>
    <s v="Cumple Parcialmente"/>
    <s v="Cumple Parcialmente"/>
    <s v="1-Pasaje privado, no se logra acceso  2-Suministro electrico normal en sector"/>
    <x v="0"/>
    <x v="1"/>
    <x v="2"/>
    <x v="1"/>
    <n v="0"/>
    <n v="0.5"/>
    <n v="0.5"/>
    <n v="0.5"/>
    <n v="0.5"/>
    <n v="0.5"/>
    <n v="0.25"/>
    <n v="0.25"/>
    <n v="0.5"/>
    <n v="0.17499999999999999"/>
    <n v="0.17499999999999999"/>
    <n v="0.77"/>
    <x v="0"/>
  </r>
  <r>
    <s v="2259884"/>
    <s v="207507032023142316"/>
    <s v="DF20237598747"/>
    <x v="299"/>
    <x v="327"/>
    <s v="AARON HUENCHUMIL"/>
    <s v="El Amanecer #9809"/>
    <s v="La Florida"/>
    <x v="38"/>
    <s v=" Cumple"/>
    <s v="Cumple"/>
    <s v="No Aplica"/>
    <s v="No Aplica"/>
    <s v="Cumple"/>
    <s v="Cumple"/>
    <s v="No"/>
    <s v="S/N"/>
    <s v="S/N"/>
    <s v="No Aplica"/>
    <s v="No Aplica"/>
    <s v="No Aplica"/>
    <s v="Cumple Mayormente"/>
    <s v="Cumple"/>
    <s v="1-Pasaje privado, no se logra acceso  2-Suministro electrico normal en sector"/>
    <x v="0"/>
    <x v="1"/>
    <x v="2"/>
    <x v="1"/>
    <n v="0"/>
    <n v="0.5"/>
    <n v="0.5"/>
    <n v="0.5"/>
    <n v="0.5"/>
    <n v="0.5"/>
    <n v="0.25"/>
    <n v="0.25"/>
    <n v="0.5"/>
    <n v="0.32500000000000001"/>
    <n v="0.5"/>
    <n v="0.8650000000000001"/>
    <x v="0"/>
  </r>
  <r>
    <s v="2259878"/>
    <s v="207507032023140920"/>
    <s v="DF20237595287"/>
    <x v="299"/>
    <x v="316"/>
    <s v="AARON HUENCHUMIL"/>
    <s v="El Guerrillero #9581"/>
    <s v="La Florida"/>
    <x v="38"/>
    <s v=" Cumple"/>
    <s v="Cumple"/>
    <s v="No Aplica"/>
    <s v="No Aplica"/>
    <s v="No Aplica"/>
    <s v="No Aplica"/>
    <s v="No"/>
    <s v="S/N"/>
    <s v="S/N"/>
    <s v="No Aplica"/>
    <s v="No Aplica"/>
    <s v="No Aplica"/>
    <s v="Cumple Parcialmente"/>
    <s v="Cumple"/>
    <s v="1-Sector con suministro electrico normal"/>
    <x v="0"/>
    <x v="1"/>
    <x v="2"/>
    <x v="1"/>
    <n v="0"/>
    <n v="0.5"/>
    <n v="0.5"/>
    <n v="0.5"/>
    <n v="0.5"/>
    <n v="0.5"/>
    <n v="0.25"/>
    <n v="0.25"/>
    <n v="0.5"/>
    <n v="0.17499999999999999"/>
    <n v="0.5"/>
    <n v="0.83500000000000008"/>
    <x v="0"/>
  </r>
  <r>
    <s v="2259875"/>
    <s v="207507032023140413"/>
    <s v="DF20237595702"/>
    <x v="299"/>
    <x v="316"/>
    <s v="AARON HUENCHUMIL"/>
    <s v="El Guerrillero #9666"/>
    <s v="La Florida"/>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0"/>
  </r>
  <r>
    <s v="2259871"/>
    <s v="207507032023134910"/>
    <s v="DF20237602163"/>
    <x v="299"/>
    <x v="321"/>
    <s v="AARON HUENCHUMIL"/>
    <s v="El Algarrobal #10044"/>
    <s v="La Florida"/>
    <x v="38"/>
    <s v=" Cumple"/>
    <s v="Cumple"/>
    <s v="Cumple"/>
    <s v="Cumple"/>
    <s v="Cumple"/>
    <s v="Cumple"/>
    <s v="Si"/>
    <s v="Adrian Arancibia"/>
    <s v="S/N"/>
    <s v="Cumple"/>
    <s v="Cumple"/>
    <s v="Cumple"/>
    <s v="Cumple"/>
    <s v="Cumple"/>
    <s v="1-Clientes con suministro electrico normalizado"/>
    <x v="0"/>
    <x v="1"/>
    <x v="2"/>
    <x v="1"/>
    <n v="0"/>
    <n v="0.5"/>
    <n v="0.5"/>
    <n v="0.5"/>
    <n v="0.5"/>
    <n v="0.5"/>
    <n v="0.25"/>
    <n v="0.25"/>
    <n v="0.5"/>
    <n v="0.5"/>
    <n v="0.5"/>
    <n v="0.90000000000000013"/>
    <x v="0"/>
  </r>
  <r>
    <s v="2259866"/>
    <s v="207507032023133132"/>
    <s v="DF20237592480"/>
    <x v="299"/>
    <x v="314"/>
    <s v="AARON HUENCHUMIL"/>
    <s v="El Chagual #10189"/>
    <s v="La Florida"/>
    <x v="38"/>
    <s v=" Cumple"/>
    <s v="Cumple"/>
    <s v="No Cumple"/>
    <s v="No Cumple"/>
    <s v="Cumple"/>
    <s v="Cumple"/>
    <s v="Si"/>
    <s v="Nicolas Davila"/>
    <s v="S/N"/>
    <s v="Cumple"/>
    <s v="Cumple"/>
    <s v="Cumple"/>
    <s v="Cumple"/>
    <s v="Cumple"/>
    <s v="1-Cliente con suministro electrico normalizado  2-Caja empalme fijada a muro sin problemas  3-No declara codigo de ITM utilizado y  tampoco describe su uso"/>
    <x v="0"/>
    <x v="1"/>
    <x v="2"/>
    <x v="1"/>
    <n v="0"/>
    <n v="0.5"/>
    <n v="0"/>
    <n v="0"/>
    <n v="0.5"/>
    <n v="0.5"/>
    <n v="0.25"/>
    <n v="0.25"/>
    <n v="0.5"/>
    <n v="0.5"/>
    <n v="0.5"/>
    <n v="0.60000000000000009"/>
    <x v="0"/>
  </r>
  <r>
    <s v="2259855"/>
    <s v="207507032023131115"/>
    <s v="DF20237603908"/>
    <x v="299"/>
    <x v="309"/>
    <s v="AARON HUENCHUMIL"/>
    <s v="El Pelicano #10021"/>
    <s v="La Florida"/>
    <x v="38"/>
    <s v=" Cumple"/>
    <s v="Cumple"/>
    <s v="No Aplica"/>
    <s v="No Aplica"/>
    <s v="Cumple"/>
    <s v="Cumple"/>
    <s v="S/N"/>
    <s v="Susana Araya Tapia"/>
    <s v="S/N"/>
    <s v="Cumple"/>
    <s v="Cumple"/>
    <s v="Cumple"/>
    <s v="Cumple"/>
    <s v="Cumple"/>
    <s v="1-Cliente con suministro electrico normalizado  2-Caja B.T sin tapa"/>
    <x v="0"/>
    <x v="1"/>
    <x v="2"/>
    <x v="1"/>
    <n v="0"/>
    <n v="0.5"/>
    <n v="0.5"/>
    <n v="0.5"/>
    <n v="0.5"/>
    <n v="0.5"/>
    <n v="0.25"/>
    <n v="0.25"/>
    <n v="0.5"/>
    <n v="0.5"/>
    <n v="0.5"/>
    <n v="0.90000000000000013"/>
    <x v="0"/>
  </r>
  <r>
    <s v="2259845"/>
    <s v="207507032023125405"/>
    <s v="DF20237598889"/>
    <x v="299"/>
    <x v="327"/>
    <s v="AARON HUENCHUMIL"/>
    <s v="El Marmol #10247"/>
    <s v="La Florida"/>
    <x v="38"/>
    <s v=" Cumple"/>
    <s v="Cumple"/>
    <s v="Cumple"/>
    <s v="Cumple"/>
    <s v="Cumple"/>
    <s v="Cumple"/>
    <s v="Si"/>
    <s v="Adela Mena Quezada"/>
    <s v="S/N"/>
    <s v="Cumple"/>
    <s v="Cumple"/>
    <s v="Cumple"/>
    <s v="Cumple"/>
    <s v="Cumple"/>
    <s v="1-Cliente con suministro electrico normalizado"/>
    <x v="0"/>
    <x v="1"/>
    <x v="2"/>
    <x v="1"/>
    <n v="0"/>
    <n v="0.5"/>
    <n v="0.5"/>
    <n v="0.5"/>
    <n v="0.5"/>
    <n v="0.5"/>
    <n v="0.25"/>
    <n v="0.25"/>
    <n v="0.5"/>
    <n v="0.5"/>
    <n v="0.5"/>
    <n v="0.90000000000000013"/>
    <x v="0"/>
  </r>
  <r>
    <s v="2259843"/>
    <s v="207607032023125433"/>
    <s v="DF20237599469"/>
    <x v="299"/>
    <x v="320"/>
    <s v="Cristobal toro"/>
    <s v="Pedro lira 640"/>
    <s v="La Granja"/>
    <x v="38"/>
    <s v=" Cumple"/>
    <s v="Cumple"/>
    <s v="No Aplica"/>
    <s v="No Aplica"/>
    <s v="Cumple"/>
    <s v="Cumple"/>
    <s v="No"/>
    <s v="S/N"/>
    <s v="S/N"/>
    <s v="No Aplica"/>
    <s v="No Aplica"/>
    <s v="No Aplica"/>
    <s v="Cumple"/>
    <s v="Cumple Parcialmente"/>
    <s v="1 foto falta mayor data  Sin moradores ."/>
    <x v="0"/>
    <x v="1"/>
    <x v="2"/>
    <x v="1"/>
    <n v="0"/>
    <n v="0.5"/>
    <n v="0.5"/>
    <n v="0.5"/>
    <n v="0.5"/>
    <n v="0.5"/>
    <n v="0.25"/>
    <n v="0.25"/>
    <n v="0.5"/>
    <n v="0.5"/>
    <n v="0.17499999999999999"/>
    <n v="0.83500000000000008"/>
    <x v="0"/>
  </r>
  <r>
    <s v="2259837"/>
    <s v="207507032023123802"/>
    <s v="DF20237603296"/>
    <x v="299"/>
    <x v="307"/>
    <s v="AARON HUENCHUMIL"/>
    <s v="El Arriero #213"/>
    <s v="La Florida"/>
    <x v="1"/>
    <s v="Cumple"/>
    <s v="Cumple"/>
    <s v="No Aplica"/>
    <s v="No Aplica"/>
    <s v="Cumple"/>
    <s v="Cumple"/>
    <s v="No"/>
    <s v="S/N"/>
    <s v="S/N"/>
    <s v="No Aplica"/>
    <s v="No Aplica"/>
    <s v="No Aplica"/>
    <s v="Cumple Parcialmente"/>
    <s v="Cumple"/>
    <s v="1-Cliente no se encuentra en domicilio  2-Acometida bien templada"/>
    <x v="0"/>
    <x v="1"/>
    <x v="2"/>
    <x v="1"/>
    <n v="0.5"/>
    <n v="0.5"/>
    <n v="0.5"/>
    <n v="0.5"/>
    <n v="0.5"/>
    <n v="0.5"/>
    <n v="0.25"/>
    <n v="0.25"/>
    <n v="0.5"/>
    <n v="0.17499999999999999"/>
    <n v="0.5"/>
    <n v="0.93500000000000005"/>
    <x v="0"/>
  </r>
  <r>
    <s v="2259833"/>
    <s v="207507032023122226"/>
    <s v="DF20237599871"/>
    <x v="299"/>
    <x v="320"/>
    <s v="AARON HUENCHUMIL"/>
    <s v="Emilio Tagle #10319"/>
    <s v="La Florida"/>
    <x v="38"/>
    <s v=" Cumple"/>
    <s v="Cumple"/>
    <s v="Cumple"/>
    <s v="Cumple"/>
    <s v="Cumple"/>
    <s v="Cumple"/>
    <s v="No"/>
    <s v="S/N"/>
    <s v="S/N"/>
    <s v="No Aplica"/>
    <s v="No Aplica"/>
    <s v="No Aplica"/>
    <s v="Cumple"/>
    <s v="Cumple"/>
    <s v="1-Pasaje privado no se logra acceso"/>
    <x v="0"/>
    <x v="1"/>
    <x v="2"/>
    <x v="1"/>
    <n v="0"/>
    <n v="0.5"/>
    <n v="0.5"/>
    <n v="0.5"/>
    <n v="0.5"/>
    <n v="0.5"/>
    <n v="0.25"/>
    <n v="0.25"/>
    <n v="0.5"/>
    <n v="0.5"/>
    <n v="0.5"/>
    <n v="0.90000000000000013"/>
    <x v="0"/>
  </r>
  <r>
    <s v="2259827"/>
    <s v="207507032023121037"/>
    <s v="DF20237593566"/>
    <x v="299"/>
    <x v="361"/>
    <s v="AARON HUENCHUMIL"/>
    <s v="Jose Miguel Carrera #1340 C14"/>
    <s v="La Florida"/>
    <x v="38"/>
    <s v=" Cumple"/>
    <s v="Cumple"/>
    <s v="No Aplica"/>
    <s v="No Aplica"/>
    <s v="No Aplica"/>
    <s v="No Aplica"/>
    <s v="No"/>
    <s v="S/N"/>
    <s v="S/N"/>
    <s v="No Aplica"/>
    <s v="No Aplica"/>
    <s v="No Aplica"/>
    <s v="No Cumple"/>
    <s v="No Cumple"/>
    <s v="1-Conserje de condominio no permite acceso, ya que cliente no se encuentra en domicilio  2-Suministro electrico normal en sector"/>
    <x v="0"/>
    <x v="1"/>
    <x v="2"/>
    <x v="1"/>
    <n v="0"/>
    <n v="0.5"/>
    <n v="0.5"/>
    <n v="0.5"/>
    <n v="0.5"/>
    <n v="0.5"/>
    <n v="0.25"/>
    <n v="0.25"/>
    <n v="0.5"/>
    <n v="0"/>
    <n v="0"/>
    <n v="0.70000000000000007"/>
    <x v="0"/>
  </r>
  <r>
    <s v="2259824"/>
    <s v="207507032023120627"/>
    <s v="DF20237605024"/>
    <x v="299"/>
    <x v="319"/>
    <s v="AARON HUENCHUMIL"/>
    <s v="Jose Miguel Carrera #1340 C14"/>
    <s v="La Florida"/>
    <x v="38"/>
    <s v=" Cumple"/>
    <s v="Cumple"/>
    <s v="No Aplica"/>
    <s v="No Aplica"/>
    <s v="Cumple"/>
    <s v="Cumple"/>
    <s v="No"/>
    <s v="S/N"/>
    <s v="S/N"/>
    <s v="No Aplica"/>
    <s v="No Aplica"/>
    <s v="No Aplica"/>
    <s v="Cumple"/>
    <s v="Cumple"/>
    <s v="1-Conserje condominio no permite acceso  2-A.P normalizado"/>
    <x v="0"/>
    <x v="1"/>
    <x v="2"/>
    <x v="1"/>
    <n v="0"/>
    <n v="0.5"/>
    <n v="0.5"/>
    <n v="0.5"/>
    <n v="0.5"/>
    <n v="0.5"/>
    <n v="0.25"/>
    <n v="0.25"/>
    <n v="0.5"/>
    <n v="0.5"/>
    <n v="0.5"/>
    <n v="0.90000000000000013"/>
    <x v="0"/>
  </r>
  <r>
    <s v="2259813"/>
    <s v="207607032023114733"/>
    <s v="DF20237604056"/>
    <x v="299"/>
    <x v="309"/>
    <s v="Cristobal toro"/>
    <s v="Pedro lira 611"/>
    <s v="La Granja"/>
    <x v="38"/>
    <s v=" Cumple"/>
    <s v="Cumple"/>
    <s v="No Aplica"/>
    <s v="No Aplica"/>
    <s v="Cumple"/>
    <s v="Cumple"/>
    <s v="No"/>
    <s v="S/N"/>
    <s v="S/N"/>
    <s v="No Aplica"/>
    <s v="No Aplica"/>
    <s v="No Aplica"/>
    <s v="Cumple"/>
    <s v="Cumple Parcialmente"/>
    <s v="1 foto falta mayor data . Sin moradores ."/>
    <x v="0"/>
    <x v="1"/>
    <x v="2"/>
    <x v="1"/>
    <n v="0"/>
    <n v="0.5"/>
    <n v="0.5"/>
    <n v="0.5"/>
    <n v="0.5"/>
    <n v="0.5"/>
    <n v="0.25"/>
    <n v="0.25"/>
    <n v="0.5"/>
    <n v="0.5"/>
    <n v="0.17499999999999999"/>
    <n v="0.83500000000000008"/>
    <x v="0"/>
  </r>
  <r>
    <s v="2259795"/>
    <s v="207607032023111736"/>
    <s v="DF20237595667"/>
    <x v="299"/>
    <x v="316"/>
    <s v="Cristobal toro"/>
    <s v="San gregorio 616"/>
    <s v="La Granja"/>
    <x v="38"/>
    <s v=" Cumple"/>
    <s v="Cumple"/>
    <s v="No Aplica"/>
    <s v="No Aplica"/>
    <s v="Cumple"/>
    <s v="Cumple"/>
    <s v="No"/>
    <s v="S/N"/>
    <s v="S/N"/>
    <s v="No Aplica"/>
    <s v="No Aplica"/>
    <s v="No Aplica"/>
    <s v="Cumple"/>
    <s v="Cumple"/>
    <s v="Atiende persona q trabaja en local , pero no recuerda visita de personal de emergencia en esa fecha . No permite foto en medidor de luz"/>
    <x v="0"/>
    <x v="1"/>
    <x v="2"/>
    <x v="1"/>
    <n v="0"/>
    <n v="0.5"/>
    <n v="0.5"/>
    <n v="0.5"/>
    <n v="0.5"/>
    <n v="0.5"/>
    <n v="0.25"/>
    <n v="0.25"/>
    <n v="0.5"/>
    <n v="0.5"/>
    <n v="0.5"/>
    <n v="0.90000000000000013"/>
    <x v="0"/>
  </r>
  <r>
    <s v="2259794"/>
    <s v="207607032023111533"/>
    <s v="DF20237605145"/>
    <x v="299"/>
    <x v="319"/>
    <s v="Cristobal toro"/>
    <s v="Tupungato 8973"/>
    <s v="La Granja"/>
    <x v="38"/>
    <s v=" Cumple"/>
    <s v="Cumple"/>
    <s v="No Aplica"/>
    <s v="No Aplica"/>
    <s v="Cumple"/>
    <s v="Cumple"/>
    <s v="No"/>
    <s v="S/N"/>
    <s v="S/N"/>
    <s v="No Aplica"/>
    <s v="No Aplica"/>
    <s v="No Aplica"/>
    <s v="Cumple"/>
    <s v="Cumple"/>
    <s v="Sector hostil . Sin moradores . Nobse toman muchas fotos por precaucion"/>
    <x v="0"/>
    <x v="1"/>
    <x v="2"/>
    <x v="1"/>
    <n v="0"/>
    <n v="0.5"/>
    <n v="0.5"/>
    <n v="0.5"/>
    <n v="0.5"/>
    <n v="0.5"/>
    <n v="0.25"/>
    <n v="0.25"/>
    <n v="0.5"/>
    <n v="0.5"/>
    <n v="0.5"/>
    <n v="0.90000000000000013"/>
    <x v="0"/>
  </r>
  <r>
    <s v="2259789"/>
    <s v="207607032023111327"/>
    <s v="DF20237600945"/>
    <x v="299"/>
    <x v="326"/>
    <s v="Cristobal toro"/>
    <s v="Quilan 8931"/>
    <s v="La Granja"/>
    <x v="38"/>
    <s v=" Cumple"/>
    <s v="Cumple"/>
    <s v="No Aplica"/>
    <s v="No Aplica"/>
    <s v="Cumple"/>
    <s v="Cumple"/>
    <s v="No"/>
    <s v="S/N"/>
    <s v="S/N"/>
    <s v="No Aplica"/>
    <s v="No Aplica"/>
    <s v="No Aplica"/>
    <s v="Cumple"/>
    <s v="Cumple"/>
    <s v="Problema externo TD"/>
    <x v="0"/>
    <x v="1"/>
    <x v="2"/>
    <x v="1"/>
    <n v="0"/>
    <n v="0.5"/>
    <n v="0.5"/>
    <n v="0.5"/>
    <n v="0.5"/>
    <n v="0.5"/>
    <n v="0.25"/>
    <n v="0.25"/>
    <n v="0.5"/>
    <n v="0.5"/>
    <n v="0.5"/>
    <n v="0.90000000000000013"/>
    <x v="0"/>
  </r>
  <r>
    <s v="2259782"/>
    <s v="207607032023104720"/>
    <s v="DF20237590127"/>
    <x v="299"/>
    <x v="304"/>
    <s v="Cristobal toro"/>
    <s v="Padre juan meyer 921"/>
    <s v="La Granja"/>
    <x v="38"/>
    <s v=" Cumple"/>
    <s v="Cumple"/>
    <s v="No Aplica"/>
    <s v="No Aplica"/>
    <s v="Cumple"/>
    <s v="Cumple"/>
    <s v="No"/>
    <s v="S/N"/>
    <s v="S/N"/>
    <s v="No Aplica"/>
    <s v="No Aplica"/>
    <s v="No Aplica"/>
    <s v="Cumple"/>
    <s v="Cumple"/>
    <s v="Sin moradores   Sector hostil"/>
    <x v="0"/>
    <x v="1"/>
    <x v="2"/>
    <x v="1"/>
    <n v="0"/>
    <n v="0.5"/>
    <n v="0.5"/>
    <n v="0.5"/>
    <n v="0.5"/>
    <n v="0.5"/>
    <n v="0.25"/>
    <n v="0.25"/>
    <n v="0.5"/>
    <n v="0.5"/>
    <n v="0.5"/>
    <n v="0.90000000000000013"/>
    <x v="0"/>
  </r>
  <r>
    <s v="2259780"/>
    <s v="207607032023104437"/>
    <s v="DF20237589594"/>
    <x v="299"/>
    <x v="302"/>
    <s v="Cristobal toro"/>
    <s v="Padre juan meyer 921"/>
    <s v="La Granja"/>
    <x v="38"/>
    <s v=" Cumple"/>
    <s v="Cumple"/>
    <s v="No Aplica"/>
    <s v="No Aplica"/>
    <s v="Cumple"/>
    <s v="Cumple"/>
    <s v="No"/>
    <s v="S/N"/>
    <s v="S/N"/>
    <s v="No Aplica"/>
    <s v="No Aplica"/>
    <s v="No Aplica"/>
    <s v="No Cumple"/>
    <s v="No Cumple"/>
    <s v="Falta maxima de fotos exigidas . Sector hostil . Sin moradores"/>
    <x v="0"/>
    <x v="1"/>
    <x v="2"/>
    <x v="1"/>
    <n v="0"/>
    <n v="0.5"/>
    <n v="0.5"/>
    <n v="0.5"/>
    <n v="0.5"/>
    <n v="0.5"/>
    <n v="0.25"/>
    <n v="0.25"/>
    <n v="0.5"/>
    <n v="0"/>
    <n v="0"/>
    <n v="0.70000000000000007"/>
    <x v="0"/>
  </r>
  <r>
    <s v="2259779"/>
    <s v="207607032023104234"/>
    <s v="DF20237591849"/>
    <x v="299"/>
    <x v="314"/>
    <s v="Cristobal toro"/>
    <s v="Padre juan meyer 933"/>
    <s v="La Granja"/>
    <x v="38"/>
    <s v=" Cumple"/>
    <s v="Cumple"/>
    <s v="No Aplica"/>
    <s v="No Aplica"/>
    <s v="Cumple"/>
    <s v="Cumple"/>
    <s v="No"/>
    <s v="S/N"/>
    <s v="S/N"/>
    <s v="No Aplica"/>
    <s v="No Aplica"/>
    <s v="No Aplica"/>
    <s v="No Cumple"/>
    <s v="No Cumple"/>
    <s v="Sin moradores  Sector hostil  Falta maxima de fotos exigidas"/>
    <x v="0"/>
    <x v="1"/>
    <x v="2"/>
    <x v="1"/>
    <n v="0"/>
    <n v="0.5"/>
    <n v="0.5"/>
    <n v="0.5"/>
    <n v="0.5"/>
    <n v="0.5"/>
    <n v="0.25"/>
    <n v="0.25"/>
    <n v="0.5"/>
    <n v="0"/>
    <n v="0"/>
    <n v="0.70000000000000007"/>
    <x v="0"/>
  </r>
  <r>
    <s v="2259774"/>
    <s v="207607032023103316"/>
    <s v="DF20237593234"/>
    <x v="299"/>
    <x v="361"/>
    <s v="Cristobal toro"/>
    <s v="Padre juan meyer 730"/>
    <s v="La Granja"/>
    <x v="38"/>
    <s v=" Cumple"/>
    <s v="Cumple"/>
    <s v="No Aplica"/>
    <s v="No Aplica"/>
    <s v="Cumple"/>
    <s v="Cumple"/>
    <s v="No"/>
    <s v="S/N"/>
    <s v="S/N"/>
    <s v="No Aplica"/>
    <s v="No Aplica"/>
    <s v="No Aplica"/>
    <s v="Cumple"/>
    <s v="Cumple Parcialmente"/>
    <s v="1 foto falta mayor data . Sector hostil . No se toman muchas fotos por precaucion . Sin moradores"/>
    <x v="0"/>
    <x v="1"/>
    <x v="2"/>
    <x v="1"/>
    <n v="0"/>
    <n v="0.5"/>
    <n v="0.5"/>
    <n v="0.5"/>
    <n v="0.5"/>
    <n v="0.5"/>
    <n v="0.25"/>
    <n v="0.25"/>
    <n v="0.5"/>
    <n v="0.5"/>
    <n v="0.17499999999999999"/>
    <n v="0.83500000000000008"/>
    <x v="0"/>
  </r>
  <r>
    <s v="2259770"/>
    <s v="207607032023103025"/>
    <s v="DF20237591092"/>
    <x v="299"/>
    <x v="305"/>
    <s v="Cristobal toro"/>
    <s v="Tome 668"/>
    <s v="La Granja"/>
    <x v="38"/>
    <s v=" Cumple"/>
    <s v="Cumple"/>
    <s v="No Aplica"/>
    <s v="No Aplica"/>
    <s v="Cumple"/>
    <s v="Cumple"/>
    <s v="No"/>
    <s v="S/N"/>
    <s v="S/N"/>
    <s v="No Aplica"/>
    <s v="No Aplica"/>
    <s v="No Aplica"/>
    <s v="Cumple"/>
    <s v="Cumple Parcialmente"/>
    <s v="1 foto falta mayor data"/>
    <x v="0"/>
    <x v="1"/>
    <x v="2"/>
    <x v="1"/>
    <n v="0"/>
    <n v="0.5"/>
    <n v="0.5"/>
    <n v="0.5"/>
    <n v="0.5"/>
    <n v="0.5"/>
    <n v="0.25"/>
    <n v="0.25"/>
    <n v="0.5"/>
    <n v="0.5"/>
    <n v="0.17499999999999999"/>
    <n v="0.83500000000000008"/>
    <x v="0"/>
  </r>
  <r>
    <s v="2259757"/>
    <s v="207607032023100556"/>
    <s v="DF20237603940"/>
    <x v="299"/>
    <x v="309"/>
    <s v="Cristobal toro"/>
    <s v="Santa ana 479"/>
    <s v="La Granja"/>
    <x v="38"/>
    <s v=" Cumple"/>
    <s v="Cumple"/>
    <s v="No Aplica"/>
    <s v="No Aplica"/>
    <s v="Cumple"/>
    <s v="Cumple"/>
    <s v="No"/>
    <s v="S/N"/>
    <s v="S/N"/>
    <s v="No Aplica"/>
    <s v="No Aplica"/>
    <s v="No Aplica"/>
    <s v="Cumple"/>
    <s v="Cumple"/>
    <s v="Sin moradores . Fabrica , no sale nadie a atender , habiendo gente dentro"/>
    <x v="0"/>
    <x v="1"/>
    <x v="2"/>
    <x v="1"/>
    <n v="0"/>
    <n v="0.5"/>
    <n v="0.5"/>
    <n v="0.5"/>
    <n v="0.5"/>
    <n v="0.5"/>
    <n v="0.25"/>
    <n v="0.25"/>
    <n v="0.5"/>
    <n v="0.5"/>
    <n v="0.5"/>
    <n v="0.90000000000000013"/>
    <x v="0"/>
  </r>
  <r>
    <s v="2258664"/>
    <s v="207606032023172836"/>
    <s v="DF20237601700"/>
    <x v="300"/>
    <x v="315"/>
    <s v="Cristobal toro"/>
    <s v="Padre juan sepulveda 9362"/>
    <s v="La Granja"/>
    <x v="38"/>
    <s v=" Cumple"/>
    <s v="Cumple"/>
    <s v="No Aplica"/>
    <s v="No Aplica"/>
    <s v="Cumple"/>
    <s v="Cumple"/>
    <s v="No"/>
    <s v="S/N"/>
    <s v="S/N"/>
    <s v="No Aplica"/>
    <s v="No Aplica"/>
    <s v="No Aplica"/>
    <s v="Cumple"/>
    <s v="Cumple"/>
    <s v="Sector conflictivo . No se toman fotos por precaucion"/>
    <x v="0"/>
    <x v="1"/>
    <x v="2"/>
    <x v="1"/>
    <n v="0"/>
    <n v="0.5"/>
    <n v="0.5"/>
    <n v="0.5"/>
    <n v="0.5"/>
    <n v="0.5"/>
    <n v="0.25"/>
    <n v="0.25"/>
    <n v="0.5"/>
    <n v="0.5"/>
    <n v="0.5"/>
    <n v="0.90000000000000013"/>
    <x v="0"/>
  </r>
  <r>
    <s v="2258629"/>
    <s v="207606032023161534"/>
    <s v="DF20237607594"/>
    <x v="300"/>
    <x v="323"/>
    <s v="Cristobal toro"/>
    <s v="Las malvas 10480"/>
    <s v="La Granja"/>
    <x v="38"/>
    <s v=" Cumple"/>
    <s v="Cumple"/>
    <s v="No Cumple"/>
    <s v="No Cumple"/>
    <s v="Cumple"/>
    <s v="Cumple"/>
    <s v="No"/>
    <s v="S/N"/>
    <s v="S/N"/>
    <s v="No Aplica"/>
    <s v="No Aplica"/>
    <s v="No Aplica"/>
    <s v="Cumple"/>
    <s v="Cumple"/>
    <s v="Sin acceso a pasaje , porton cerrado . Sector hostil"/>
    <x v="0"/>
    <x v="1"/>
    <x v="2"/>
    <x v="1"/>
    <n v="0"/>
    <n v="0.5"/>
    <n v="0"/>
    <n v="0"/>
    <n v="0.5"/>
    <n v="0.5"/>
    <n v="0.25"/>
    <n v="0.25"/>
    <n v="0.5"/>
    <n v="0.5"/>
    <n v="0.5"/>
    <n v="0.60000000000000009"/>
    <x v="0"/>
  </r>
  <r>
    <s v="2258616"/>
    <s v="207606032023160237"/>
    <s v="DF20237593386"/>
    <x v="300"/>
    <x v="361"/>
    <s v="Cristobal toro"/>
    <s v="Carachilla 997"/>
    <s v="La Granja"/>
    <x v="38"/>
    <s v=" Cumple"/>
    <s v="Cumple"/>
    <s v="No Aplica"/>
    <s v="No Aplica"/>
    <s v="Cumple"/>
    <s v="Cumple"/>
    <s v="No"/>
    <s v="S/N"/>
    <s v="S/N"/>
    <s v="No Aplica"/>
    <s v="No Aplica"/>
    <s v="No Aplica"/>
    <s v="No Cumple"/>
    <s v="No Cumple"/>
    <s v="Falta maxima de fotos exigidas . Sector conflictivo . No se toman muchas fotos por precaucion"/>
    <x v="0"/>
    <x v="1"/>
    <x v="2"/>
    <x v="1"/>
    <n v="0"/>
    <n v="0.5"/>
    <n v="0.5"/>
    <n v="0.5"/>
    <n v="0.5"/>
    <n v="0.5"/>
    <n v="0.25"/>
    <n v="0.25"/>
    <n v="0.5"/>
    <n v="0"/>
    <n v="0"/>
    <n v="0.70000000000000007"/>
    <x v="0"/>
  </r>
  <r>
    <s v="2258611"/>
    <s v="207506032023154625"/>
    <s v="DF20237602871"/>
    <x v="300"/>
    <x v="321"/>
    <s v="AARON HUENCHUMIL"/>
    <s v="Donizetti #10416"/>
    <s v="La Florida"/>
    <x v="38"/>
    <s v=" Cumple"/>
    <s v="Cumple"/>
    <s v="Cumple"/>
    <s v="Cumple"/>
    <s v="Cumple"/>
    <s v="Cumple"/>
    <s v="Si"/>
    <s v="Jaime Gonzalez"/>
    <s v="957913811"/>
    <s v="Cumple"/>
    <s v="Cumple"/>
    <s v="Cumple"/>
    <s v="Cumple"/>
    <s v="Cumple"/>
    <s v="1-Cliente con suministro electrico normalizado  2-Caja empalme abierta"/>
    <x v="0"/>
    <x v="1"/>
    <x v="2"/>
    <x v="1"/>
    <n v="0"/>
    <n v="0.5"/>
    <n v="0.5"/>
    <n v="0.5"/>
    <n v="0.5"/>
    <n v="0.5"/>
    <n v="0.25"/>
    <n v="0.25"/>
    <n v="0.5"/>
    <n v="0.5"/>
    <n v="0.5"/>
    <n v="0.90000000000000013"/>
    <x v="0"/>
  </r>
  <r>
    <s v="2258601"/>
    <s v="207506032023153431"/>
    <s v="DF20237588111"/>
    <x v="300"/>
    <x v="329"/>
    <s v="AARON HUENCHUMIL"/>
    <s v="El Olmedo #1503 G"/>
    <s v="La Florida"/>
    <x v="38"/>
    <s v=" Cumple"/>
    <s v="Cumple"/>
    <s v="No Aplica"/>
    <s v="No Aplica"/>
    <s v="Cumple"/>
    <s v="Cumple"/>
    <s v="No"/>
    <s v="S/N"/>
    <s v="S/N"/>
    <s v="No Aplica"/>
    <s v="No Aplica"/>
    <s v="No Aplica"/>
    <s v="Cumple"/>
    <s v="Cumple"/>
    <s v="1-Cliente no se encuentra en domicilio  2-Acometida reparada provisoriamente con union (colcha)"/>
    <x v="0"/>
    <x v="1"/>
    <x v="2"/>
    <x v="1"/>
    <n v="0"/>
    <n v="0.5"/>
    <n v="0.5"/>
    <n v="0.5"/>
    <n v="0.5"/>
    <n v="0.5"/>
    <n v="0.25"/>
    <n v="0.25"/>
    <n v="0.5"/>
    <n v="0.5"/>
    <n v="0.5"/>
    <n v="0.90000000000000013"/>
    <x v="0"/>
  </r>
  <r>
    <s v="2258592"/>
    <s v="207506032023152509"/>
    <s v="DF20237589017"/>
    <x v="300"/>
    <x v="302"/>
    <s v="AARON HUENCHUMIL"/>
    <s v="Julio Cesar #10524 b44 dp 11"/>
    <s v="La Florida"/>
    <x v="38"/>
    <s v=" Cumple"/>
    <s v="Cumple"/>
    <s v="No Aplica"/>
    <s v="No Aplica"/>
    <s v="No Aplica"/>
    <s v="No Aplica"/>
    <s v="No"/>
    <s v="S/N"/>
    <s v="S/N"/>
    <s v="No Aplica"/>
    <s v="No Aplica"/>
    <s v="No Aplica"/>
    <s v="Cumple Parcialmente"/>
    <s v="Cumple"/>
    <s v="1-Sector con suministro electrico normal"/>
    <x v="0"/>
    <x v="1"/>
    <x v="2"/>
    <x v="1"/>
    <n v="0"/>
    <n v="0.5"/>
    <n v="0.5"/>
    <n v="0.5"/>
    <n v="0.5"/>
    <n v="0.5"/>
    <n v="0.25"/>
    <n v="0.25"/>
    <n v="0.5"/>
    <n v="0.17499999999999999"/>
    <n v="0.5"/>
    <n v="0.83500000000000008"/>
    <x v="0"/>
  </r>
  <r>
    <s v="2258584"/>
    <s v="207506032023151631"/>
    <s v="DF20237590550"/>
    <x v="300"/>
    <x v="304"/>
    <s v="AARON HUENCHUMIL"/>
    <s v="Galena #1666"/>
    <s v="La Florida"/>
    <x v="1"/>
    <s v="Cumple"/>
    <s v="Cumple"/>
    <s v="No Aplica"/>
    <s v="No Aplica"/>
    <s v="Cumple"/>
    <s v="Cumple"/>
    <s v="No"/>
    <s v="S/N"/>
    <s v="S/N"/>
    <s v="No Aplica"/>
    <s v="No Aplica"/>
    <s v="No Aplica"/>
    <s v="Cumple Mayormente"/>
    <s v="Cumple"/>
    <s v="1-Pasaje cerrado no se logra acceso  2-Suministro electrico normal en sector"/>
    <x v="0"/>
    <x v="1"/>
    <x v="2"/>
    <x v="1"/>
    <n v="0.5"/>
    <n v="0.5"/>
    <n v="0.5"/>
    <n v="0.5"/>
    <n v="0.5"/>
    <n v="0.5"/>
    <n v="0.25"/>
    <n v="0.25"/>
    <n v="0.5"/>
    <n v="0.32500000000000001"/>
    <n v="0.5"/>
    <n v="0.96500000000000008"/>
    <x v="0"/>
  </r>
  <r>
    <s v="2258566"/>
    <s v="207506032023151104"/>
    <s v="DF20237590114"/>
    <x v="300"/>
    <x v="304"/>
    <s v="AARON HUENCHUMIL"/>
    <s v="La Atajada #1585"/>
    <s v="La Florida"/>
    <x v="1"/>
    <s v="Cumple"/>
    <s v="Cumple"/>
    <s v="No Aplica"/>
    <s v="No Aplica"/>
    <s v="Cumple"/>
    <s v="Cumple"/>
    <s v="No"/>
    <s v="S/N"/>
    <s v="S/N"/>
    <s v="No Aplica"/>
    <s v="No Aplica"/>
    <s v="No Aplica"/>
    <s v="No Cumple"/>
    <s v="No Cumple"/>
    <s v="1-Sector conflictivo  2-Suministro electrico normal en sector"/>
    <x v="0"/>
    <x v="1"/>
    <x v="2"/>
    <x v="1"/>
    <n v="0.5"/>
    <n v="0.5"/>
    <n v="0.5"/>
    <n v="0.5"/>
    <n v="0.5"/>
    <n v="0.5"/>
    <n v="0.25"/>
    <n v="0.25"/>
    <n v="0.5"/>
    <n v="0"/>
    <n v="0"/>
    <n v="0.8"/>
    <x v="0"/>
  </r>
  <r>
    <s v="2258559"/>
    <s v="207506032023150648"/>
    <s v="DF20237604991"/>
    <x v="300"/>
    <x v="328"/>
    <s v="AARON HUENCHUMIL"/>
    <s v="La Atajada #1644"/>
    <s v="La Florida"/>
    <x v="38"/>
    <s v=" Cumple"/>
    <s v="Cumple"/>
    <s v="No Cumple"/>
    <s v="No Cumple"/>
    <s v="Cumple"/>
    <s v="Cumple"/>
    <s v="No"/>
    <s v="S/N"/>
    <s v="S/N"/>
    <s v="No Aplica"/>
    <s v="No Aplica"/>
    <s v="No Aplica"/>
    <s v="Cumple"/>
    <s v="Cumple"/>
    <s v="1-Sector conflictivo  2-No declara codigo de ITM utilizado, pero si describe su uso"/>
    <x v="0"/>
    <x v="1"/>
    <x v="2"/>
    <x v="1"/>
    <n v="0"/>
    <n v="0.5"/>
    <n v="0"/>
    <n v="0"/>
    <n v="0.5"/>
    <n v="0.5"/>
    <n v="0.25"/>
    <n v="0.25"/>
    <n v="0.5"/>
    <n v="0.5"/>
    <n v="0.5"/>
    <n v="0.60000000000000009"/>
    <x v="0"/>
  </r>
  <r>
    <s v="2258556"/>
    <s v="207506032023150033"/>
    <s v="DF20237588536"/>
    <x v="300"/>
    <x v="310"/>
    <s v="AARON HUENCHUMIL"/>
    <s v="El Apero #1632"/>
    <s v="La Florida"/>
    <x v="38"/>
    <s v=" Cumple"/>
    <s v="Cumple"/>
    <s v="No Cumple"/>
    <s v="No Cumple"/>
    <s v="Cumple"/>
    <s v="Cumple"/>
    <s v="No"/>
    <s v="S/N"/>
    <s v="S/N"/>
    <s v="No Aplica"/>
    <s v="No Aplica"/>
    <s v="No Aplica"/>
    <s v="Cumple"/>
    <s v="Cumple"/>
    <s v="1-Sector conflictivo"/>
    <x v="0"/>
    <x v="1"/>
    <x v="2"/>
    <x v="1"/>
    <n v="0"/>
    <n v="0.5"/>
    <n v="0"/>
    <n v="0"/>
    <n v="0.5"/>
    <n v="0.5"/>
    <n v="0.25"/>
    <n v="0.25"/>
    <n v="0.5"/>
    <n v="0.5"/>
    <n v="0.5"/>
    <n v="0.60000000000000009"/>
    <x v="0"/>
  </r>
  <r>
    <s v="2258519"/>
    <s v="207606032023134937"/>
    <s v="DF20237609205"/>
    <x v="300"/>
    <x v="324"/>
    <s v="Cristobal toro"/>
    <s v="Maipo 537"/>
    <s v="La Granja"/>
    <x v="38"/>
    <s v=" Cumple"/>
    <s v="Cumple"/>
    <s v="No Aplica"/>
    <s v="No Aplica"/>
    <s v="Cumple"/>
    <s v="Cumple"/>
    <s v="No"/>
    <s v="S/N"/>
    <s v="S/N"/>
    <s v="No Aplica"/>
    <s v="No Aplica"/>
    <s v="No Aplica"/>
    <s v="Cumple"/>
    <s v="Cumple"/>
    <s v="Sector hostil . Sin moradores . No se toman muchas fotos por precaucion"/>
    <x v="0"/>
    <x v="1"/>
    <x v="2"/>
    <x v="1"/>
    <n v="0"/>
    <n v="0.5"/>
    <n v="0.5"/>
    <n v="0.5"/>
    <n v="0.5"/>
    <n v="0.5"/>
    <n v="0.25"/>
    <n v="0.25"/>
    <n v="0.5"/>
    <n v="0.5"/>
    <n v="0.5"/>
    <n v="0.90000000000000013"/>
    <x v="0"/>
  </r>
  <r>
    <s v="2258516"/>
    <s v="207506032023133724"/>
    <s v="DF20237588819"/>
    <x v="300"/>
    <x v="310"/>
    <s v="AARON HUENCHUMIL"/>
    <s v="Igualdad #10964"/>
    <s v="La Florida"/>
    <x v="38"/>
    <s v=" Cumple"/>
    <s v="Cumple"/>
    <s v="No Aplica"/>
    <s v="No Aplica"/>
    <s v="No Aplica"/>
    <s v="No Aplica"/>
    <s v="No"/>
    <s v="S/N"/>
    <s v="S/N"/>
    <s v="No Aplica"/>
    <s v="No Aplica"/>
    <s v="No Aplica"/>
    <s v="Cumple Parcialmente"/>
    <s v="Cumple Parcialmente"/>
    <s v="1-No coinciden fotografias del informe cuadrilla, respecto a direccion del ticket"/>
    <x v="0"/>
    <x v="1"/>
    <x v="2"/>
    <x v="1"/>
    <n v="0"/>
    <n v="0.5"/>
    <n v="0.5"/>
    <n v="0.5"/>
    <n v="0.5"/>
    <n v="0.5"/>
    <n v="0.25"/>
    <n v="0.25"/>
    <n v="0.5"/>
    <n v="0.17499999999999999"/>
    <n v="0.17499999999999999"/>
    <n v="0.77"/>
    <x v="0"/>
  </r>
  <r>
    <s v="2258504"/>
    <s v="207506032023132441"/>
    <s v="DF20237594833"/>
    <x v="300"/>
    <x v="312"/>
    <s v="AARON HUENCHUMIL"/>
    <s v="El Zorzal #11846"/>
    <s v="La Florida"/>
    <x v="38"/>
    <s v=" Cumple"/>
    <s v="Cumple"/>
    <s v="No Aplica"/>
    <s v="No Aplica"/>
    <s v="Cumple"/>
    <s v="Cumple"/>
    <s v="No"/>
    <s v="S/N"/>
    <s v="S/N"/>
    <s v="No Aplica"/>
    <s v="No Aplica"/>
    <s v="No Aplica"/>
    <s v="Cumple"/>
    <s v="Cumple"/>
    <s v="1-Cliente no se encuentra en domicilio  2-Suministro electrico normal en sector"/>
    <x v="0"/>
    <x v="1"/>
    <x v="2"/>
    <x v="1"/>
    <n v="0"/>
    <n v="0.5"/>
    <n v="0.5"/>
    <n v="0.5"/>
    <n v="0.5"/>
    <n v="0.5"/>
    <n v="0.25"/>
    <n v="0.25"/>
    <n v="0.5"/>
    <n v="0.5"/>
    <n v="0.5"/>
    <n v="0.90000000000000013"/>
    <x v="0"/>
  </r>
  <r>
    <s v="2258501"/>
    <s v="207606032023131636"/>
    <s v="DF20237602276"/>
    <x v="300"/>
    <x v="321"/>
    <s v="Cristobal toro"/>
    <s v="Maipo 339"/>
    <s v="La Granja"/>
    <x v="38"/>
    <s v=" Cumple"/>
    <s v="Cumple"/>
    <s v="No Aplica"/>
    <s v="No Aplica"/>
    <s v="Cumple"/>
    <s v="Cumple"/>
    <s v="No"/>
    <s v="S/N"/>
    <s v="S/N"/>
    <s v="No Aplica"/>
    <s v="No Aplica"/>
    <s v="No Aplica"/>
    <s v="No Cumple"/>
    <s v="No Cumple"/>
    <s v="Falta maxima de fotos exigidas . Sin moradores . Calle con muchos vecinos mirando . No se toman muchas fotos para prevenir problemas con vecinos"/>
    <x v="0"/>
    <x v="1"/>
    <x v="2"/>
    <x v="1"/>
    <n v="0"/>
    <n v="0.5"/>
    <n v="0.5"/>
    <n v="0.5"/>
    <n v="0.5"/>
    <n v="0.5"/>
    <n v="0.25"/>
    <n v="0.25"/>
    <n v="0.5"/>
    <n v="0"/>
    <n v="0"/>
    <n v="0.70000000000000007"/>
    <x v="0"/>
  </r>
  <r>
    <s v="2258497"/>
    <s v="207506032023125937"/>
    <s v="DF20237591153"/>
    <x v="300"/>
    <x v="305"/>
    <s v="AARON HUENCHUMIL"/>
    <s v="Escritores Nacionales #10800"/>
    <s v="La Florida"/>
    <x v="38"/>
    <s v=" Cumple"/>
    <s v="Cumple"/>
    <s v="No Aplica"/>
    <s v="No Aplica"/>
    <s v="Cumple"/>
    <s v="Cumple"/>
    <s v="Si"/>
    <s v="Jaqueline Perez"/>
    <s v="959740081"/>
    <s v="Cumple"/>
    <s v="Cumple"/>
    <s v="Cumple"/>
    <s v="Cumple"/>
    <s v="Cumple"/>
    <s v="1-Cliente con suministro electrico normalizado  2-Cliente requiere cambio de acometida por aislacion vencida"/>
    <x v="0"/>
    <x v="1"/>
    <x v="2"/>
    <x v="1"/>
    <n v="0"/>
    <n v="0.5"/>
    <n v="0.5"/>
    <n v="0.5"/>
    <n v="0.5"/>
    <n v="0.5"/>
    <n v="0.25"/>
    <n v="0.25"/>
    <n v="0.5"/>
    <n v="0.5"/>
    <n v="0.5"/>
    <n v="0.90000000000000013"/>
    <x v="0"/>
  </r>
  <r>
    <s v="2258495"/>
    <s v="207606032023130102"/>
    <s v="DF20237590761"/>
    <x v="300"/>
    <x v="305"/>
    <s v="Cristobal toro"/>
    <s v="Los vilos 8475"/>
    <s v="La Granja"/>
    <x v="38"/>
    <s v=" Cumple"/>
    <s v="Cumple"/>
    <s v="No Aplica"/>
    <s v="No Aplica"/>
    <s v="Cumple"/>
    <s v="Cumple"/>
    <s v="No"/>
    <s v="S/N"/>
    <s v="S/N"/>
    <s v="No Aplica"/>
    <s v="No Aplica"/>
    <s v="No Aplica"/>
    <s v="Cumple"/>
    <s v="Cumple"/>
    <s v="Sector hostil . Para prevenir problemas con vecinos . No se toman muchas fotos"/>
    <x v="0"/>
    <x v="1"/>
    <x v="2"/>
    <x v="1"/>
    <n v="0"/>
    <n v="0.5"/>
    <n v="0.5"/>
    <n v="0.5"/>
    <n v="0.5"/>
    <n v="0.5"/>
    <n v="0.25"/>
    <n v="0.25"/>
    <n v="0.5"/>
    <n v="0.5"/>
    <n v="0.5"/>
    <n v="0.90000000000000013"/>
    <x v="0"/>
  </r>
  <r>
    <s v="2258490"/>
    <s v="207506032023124544"/>
    <s v="DF20237609227"/>
    <x v="300"/>
    <x v="324"/>
    <s v="AARON HUENCHUMIL"/>
    <s v="El Libertador #11124"/>
    <s v="La Florida"/>
    <x v="38"/>
    <s v=" Cumple"/>
    <s v="Cumple"/>
    <s v="No Aplica"/>
    <s v="No Aplica"/>
    <s v="Cumple"/>
    <s v="Cumple"/>
    <s v="No"/>
    <s v="S/N"/>
    <s v="S/N"/>
    <s v="No Aplica"/>
    <s v="No Aplica"/>
    <s v="No Aplica"/>
    <s v="Cumple"/>
    <s v="Cumple"/>
    <s v="1-Cliente no se encuentra en domicilio 2-A simple vista se ve caja empalme montado en pared"/>
    <x v="0"/>
    <x v="1"/>
    <x v="2"/>
    <x v="1"/>
    <n v="0"/>
    <n v="0.5"/>
    <n v="0.5"/>
    <n v="0.5"/>
    <n v="0.5"/>
    <n v="0.5"/>
    <n v="0.25"/>
    <n v="0.25"/>
    <n v="0.5"/>
    <n v="0.5"/>
    <n v="0.5"/>
    <n v="0.90000000000000013"/>
    <x v="0"/>
  </r>
  <r>
    <s v="2258483"/>
    <s v="207506032023123036"/>
    <s v="DF20237604612"/>
    <x v="300"/>
    <x v="328"/>
    <s v="AARON HUENCHUMIL"/>
    <s v="Diego Portales #322"/>
    <s v="La Florida"/>
    <x v="38"/>
    <s v=" Cumple"/>
    <s v="Cumple"/>
    <s v="No Aplica"/>
    <s v="No Aplica"/>
    <s v="Cumple"/>
    <s v="Cumple"/>
    <s v="No"/>
    <s v="S/N"/>
    <s v="S/N"/>
    <s v="No Aplica"/>
    <s v="No Aplica"/>
    <s v="No Aplica"/>
    <s v="Cumple"/>
    <s v="Cumple"/>
    <s v="1-Suministro electrico normal en sector  2-Se trata de cableado C.Debiles cortado"/>
    <x v="0"/>
    <x v="1"/>
    <x v="2"/>
    <x v="1"/>
    <n v="0"/>
    <n v="0.5"/>
    <n v="0.5"/>
    <n v="0.5"/>
    <n v="0.5"/>
    <n v="0.5"/>
    <n v="0.25"/>
    <n v="0.25"/>
    <n v="0.5"/>
    <n v="0.5"/>
    <n v="0.5"/>
    <n v="0.90000000000000013"/>
    <x v="0"/>
  </r>
  <r>
    <s v="2258475"/>
    <s v="207606032023122041"/>
    <s v="DF20237591959"/>
    <x v="300"/>
    <x v="314"/>
    <s v="Cristobal toro"/>
    <s v="Osorno 866"/>
    <s v="La Granja"/>
    <x v="38"/>
    <s v=" Cumple"/>
    <s v="Cumple"/>
    <s v="No Aplica"/>
    <s v="No Aplica"/>
    <s v="Cumple"/>
    <s v="Cumple"/>
    <s v="Si"/>
    <s v="S/N"/>
    <s v="S/N"/>
    <s v="No Aplica"/>
    <s v="No Aplica"/>
    <s v="No Aplica"/>
    <s v="Cumple"/>
    <s v="Cumple"/>
    <s v="Atiende persona , pero no puede dar mucha informaciin por estar apurada ."/>
    <x v="0"/>
    <x v="1"/>
    <x v="2"/>
    <x v="1"/>
    <n v="0"/>
    <n v="0.5"/>
    <n v="0.5"/>
    <n v="0.5"/>
    <n v="0.5"/>
    <n v="0.5"/>
    <n v="0.25"/>
    <n v="0.25"/>
    <n v="0.5"/>
    <n v="0.5"/>
    <n v="0.5"/>
    <n v="0.90000000000000013"/>
    <x v="0"/>
  </r>
  <r>
    <s v="2258474"/>
    <s v="207506032023121655"/>
    <s v="DF20237588277"/>
    <x v="300"/>
    <x v="329"/>
    <s v="AARON HUENCHUMIL"/>
    <s v="Elisa Correa #47"/>
    <s v="La Florida"/>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0"/>
  </r>
  <r>
    <s v="2258467"/>
    <s v="207606032023115633"/>
    <s v="DF20237602692"/>
    <x v="300"/>
    <x v="321"/>
    <s v="Cristobal toro"/>
    <s v="Pelluco 884"/>
    <s v="La Granja"/>
    <x v="38"/>
    <s v=" Cumple"/>
    <s v="Cumple"/>
    <s v="No Aplica"/>
    <s v="No Aplica"/>
    <s v="Cumple"/>
    <s v="Cumple"/>
    <s v="No"/>
    <s v="S/N"/>
    <s v="S/N"/>
    <s v="No Aplica"/>
    <s v="No Aplica"/>
    <s v="No Aplica"/>
    <s v="Cumple"/>
    <s v="Cumple"/>
    <s v="Sin moradores . Sector hostil ."/>
    <x v="0"/>
    <x v="1"/>
    <x v="2"/>
    <x v="1"/>
    <n v="0"/>
    <n v="0.5"/>
    <n v="0.5"/>
    <n v="0.5"/>
    <n v="0.5"/>
    <n v="0.5"/>
    <n v="0.25"/>
    <n v="0.25"/>
    <n v="0.5"/>
    <n v="0.5"/>
    <n v="0.5"/>
    <n v="0.90000000000000013"/>
    <x v="0"/>
  </r>
  <r>
    <s v="2258463"/>
    <s v="207606032023113714"/>
    <s v="DF20237594169"/>
    <x v="300"/>
    <x v="312"/>
    <s v="Cristobal toro"/>
    <s v="Lirquen 7910"/>
    <s v="La Granja"/>
    <x v="38"/>
    <s v=" Cumple"/>
    <s v="Cumple"/>
    <s v="No Aplica"/>
    <s v="No Aplica"/>
    <s v="Cumple"/>
    <s v="Cumple"/>
    <s v="Si"/>
    <s v="S/N"/>
    <s v="S/N"/>
    <s v="No Aplica"/>
    <s v="No Aplica"/>
    <s v="No Aplica"/>
    <s v="Cumple"/>
    <s v="Cumple"/>
    <s v="Atienze cliente , pero no entrega detalles . Corrobora visita de personal , pero no atiende de muy buena forma . Apenas se pudieron toman fotografias"/>
    <x v="0"/>
    <x v="1"/>
    <x v="2"/>
    <x v="1"/>
    <n v="0"/>
    <n v="0.5"/>
    <n v="0.5"/>
    <n v="0.5"/>
    <n v="0.5"/>
    <n v="0.5"/>
    <n v="0.25"/>
    <n v="0.25"/>
    <n v="0.5"/>
    <n v="0.5"/>
    <n v="0.5"/>
    <n v="0.90000000000000013"/>
    <x v="0"/>
  </r>
  <r>
    <s v="2258461"/>
    <s v="207606032023111206"/>
    <s v="DF20237590116"/>
    <x v="300"/>
    <x v="304"/>
    <s v="Cristobal toro"/>
    <s v="Manio 6425 BL 1 dpto 111"/>
    <s v="La Granja"/>
    <x v="38"/>
    <s v=" Cumple"/>
    <s v="Cumple"/>
    <s v="No Aplica"/>
    <s v="No Aplica"/>
    <s v="Cumple"/>
    <s v="Cumple"/>
    <s v="No"/>
    <s v="S/N"/>
    <s v="S/N"/>
    <s v="No Aplica"/>
    <s v="No Aplica"/>
    <s v="No Aplica"/>
    <s v="Cumple"/>
    <s v="Cumple Parcialmente"/>
    <s v="Falta 1 foto mayor data . Sector hostil . Sin acceso a medidores"/>
    <x v="0"/>
    <x v="1"/>
    <x v="2"/>
    <x v="1"/>
    <n v="0"/>
    <n v="0.5"/>
    <n v="0.5"/>
    <n v="0.5"/>
    <n v="0.5"/>
    <n v="0.5"/>
    <n v="0.25"/>
    <n v="0.25"/>
    <n v="0.5"/>
    <n v="0.5"/>
    <n v="0.17499999999999999"/>
    <n v="0.83500000000000008"/>
    <x v="0"/>
  </r>
  <r>
    <s v="2258456"/>
    <s v="207606032023110538"/>
    <s v="DF20237590787"/>
    <x v="300"/>
    <x v="305"/>
    <s v="Cristobal toro"/>
    <s v="Manio 6302"/>
    <s v="La Granja"/>
    <x v="38"/>
    <s v=" Cumple"/>
    <s v="Cumple"/>
    <s v="No Aplica"/>
    <s v="No Aplica"/>
    <s v="Cumple"/>
    <s v="Cumple"/>
    <s v="No"/>
    <s v="S/N"/>
    <s v="S/N"/>
    <s v="No Aplica"/>
    <s v="No Aplica"/>
    <s v="No Aplica"/>
    <s v="Cumple"/>
    <s v="Cumple"/>
    <s v="Problema externo . Sin moradores"/>
    <x v="0"/>
    <x v="1"/>
    <x v="2"/>
    <x v="1"/>
    <n v="0"/>
    <n v="0.5"/>
    <n v="0.5"/>
    <n v="0.5"/>
    <n v="0.5"/>
    <n v="0.5"/>
    <n v="0.25"/>
    <n v="0.25"/>
    <n v="0.5"/>
    <n v="0.5"/>
    <n v="0.5"/>
    <n v="0.90000000000000013"/>
    <x v="0"/>
  </r>
  <r>
    <s v="2258451"/>
    <s v="207606032023105442"/>
    <s v="DF20237609159"/>
    <x v="300"/>
    <x v="324"/>
    <s v="Cristobal toro"/>
    <s v="Linares 158"/>
    <s v="La Granja"/>
    <x v="38"/>
    <s v=" Cumple"/>
    <s v="Cumple"/>
    <s v="No Aplica"/>
    <s v="No Aplica"/>
    <s v="Cumple"/>
    <s v="Cumple"/>
    <s v="No"/>
    <s v="S/N"/>
    <s v="S/N"/>
    <s v="No Aplica"/>
    <s v="No Aplica"/>
    <s v="No Aplica"/>
    <s v="Cumple"/>
    <s v="Cumple"/>
    <s v="Problema externo , fusibles ."/>
    <x v="0"/>
    <x v="1"/>
    <x v="2"/>
    <x v="1"/>
    <n v="0"/>
    <n v="0.5"/>
    <n v="0.5"/>
    <n v="0.5"/>
    <n v="0.5"/>
    <n v="0.5"/>
    <n v="0.25"/>
    <n v="0.25"/>
    <n v="0.5"/>
    <n v="0.5"/>
    <n v="0.5"/>
    <n v="0.90000000000000013"/>
    <x v="0"/>
  </r>
  <r>
    <s v="2258444"/>
    <s v="207606032023104432"/>
    <s v="DF20237588730"/>
    <x v="300"/>
    <x v="310"/>
    <s v="Cristobal toro"/>
    <s v="Maipu 6537"/>
    <s v="La Granja"/>
    <x v="38"/>
    <s v=" Cumple"/>
    <s v="Cumple"/>
    <s v="No Aplica"/>
    <s v="No Aplica"/>
    <s v="Cumple"/>
    <s v="Cumple"/>
    <s v="No"/>
    <s v="S/N"/>
    <s v="S/N"/>
    <s v="No Aplica"/>
    <s v="No Aplica"/>
    <s v="No Aplica"/>
    <s v="Cumple"/>
    <s v="Cumple"/>
    <s v="Sector hostil . No se toman muchas fotos por precaucion . Sin moradores"/>
    <x v="0"/>
    <x v="1"/>
    <x v="2"/>
    <x v="1"/>
    <n v="0"/>
    <n v="0.5"/>
    <n v="0.5"/>
    <n v="0.5"/>
    <n v="0.5"/>
    <n v="0.5"/>
    <n v="0.25"/>
    <n v="0.25"/>
    <n v="0.5"/>
    <n v="0.5"/>
    <n v="0.5"/>
    <n v="0.90000000000000013"/>
    <x v="0"/>
  </r>
  <r>
    <s v="2258437"/>
    <s v="207606032023102801"/>
    <s v="DF20237589451"/>
    <x v="300"/>
    <x v="302"/>
    <s v="Cristobal toro"/>
    <s v="Maestro peña 6468"/>
    <s v="La Granja"/>
    <x v="38"/>
    <s v=" Cumple"/>
    <s v="Cumple"/>
    <s v="No Aplica"/>
    <s v="No Aplica"/>
    <s v="Cumple"/>
    <s v="Cumple"/>
    <s v="No"/>
    <s v="S/N"/>
    <s v="S/N"/>
    <s v="No Aplica"/>
    <s v="No Aplica"/>
    <s v="No Aplica"/>
    <s v="Cumple"/>
    <s v="Cumple"/>
    <s v="Sin moradores . Sin mayor observacion"/>
    <x v="0"/>
    <x v="1"/>
    <x v="2"/>
    <x v="1"/>
    <n v="0"/>
    <n v="0.5"/>
    <n v="0.5"/>
    <n v="0.5"/>
    <n v="0.5"/>
    <n v="0.5"/>
    <n v="0.25"/>
    <n v="0.25"/>
    <n v="0.5"/>
    <n v="0.5"/>
    <n v="0.5"/>
    <n v="0.90000000000000013"/>
    <x v="0"/>
  </r>
  <r>
    <s v="2258429"/>
    <s v="207606032023102340"/>
    <s v="DF20237600583"/>
    <x v="300"/>
    <x v="326"/>
    <s v="Cristobal toro"/>
    <s v="Maestro peña 6420"/>
    <s v="La Granja"/>
    <x v="38"/>
    <s v=" Cumple"/>
    <s v="Cumple"/>
    <s v="No Aplica"/>
    <s v="No Aplica"/>
    <s v="Cumple"/>
    <s v="Cumple"/>
    <s v="No"/>
    <s v="S/N"/>
    <s v="S/N"/>
    <s v="No Aplica"/>
    <s v="No Aplica"/>
    <s v="No Aplica"/>
    <s v="Cumple"/>
    <s v="Cumple Parcialmente"/>
    <s v="1 foto falta mayor observacion . Sin moradores"/>
    <x v="0"/>
    <x v="1"/>
    <x v="2"/>
    <x v="1"/>
    <n v="0"/>
    <n v="0.5"/>
    <n v="0.5"/>
    <n v="0.5"/>
    <n v="0.5"/>
    <n v="0.5"/>
    <n v="0.25"/>
    <n v="0.25"/>
    <n v="0.5"/>
    <n v="0.5"/>
    <n v="0.17499999999999999"/>
    <n v="0.83500000000000008"/>
    <x v="0"/>
  </r>
  <r>
    <s v="2257701"/>
    <s v="207504032023162501"/>
    <s v="DF20237589312"/>
    <x v="301"/>
    <x v="302"/>
    <s v="AARON HUENCHUMIL"/>
    <s v="John Kennedy #709"/>
    <s v="La Florida"/>
    <x v="38"/>
    <s v=" Cumple"/>
    <s v="Cumple"/>
    <s v="No Aplica"/>
    <s v="No Aplica"/>
    <s v="Cumple"/>
    <s v="Cumple"/>
    <s v="Si"/>
    <s v="S/N"/>
    <s v="S/N"/>
    <s v="Cumple"/>
    <s v="Cumple"/>
    <s v="Cumple"/>
    <s v="Cumple"/>
    <s v="Cumple"/>
    <s v="1-Cliente con suministro electrico normalizado"/>
    <x v="0"/>
    <x v="1"/>
    <x v="2"/>
    <x v="1"/>
    <n v="0"/>
    <n v="0.5"/>
    <n v="0.5"/>
    <n v="0.5"/>
    <n v="0.5"/>
    <n v="0.5"/>
    <n v="0.25"/>
    <n v="0.25"/>
    <n v="0.5"/>
    <n v="0.5"/>
    <n v="0.5"/>
    <n v="0.90000000000000013"/>
    <x v="0"/>
  </r>
  <r>
    <s v="2257694"/>
    <s v="207504032023161737"/>
    <s v="DF20237589262"/>
    <x v="301"/>
    <x v="302"/>
    <s v="AARON HUENCHUMIL"/>
    <s v="John Kennedy #922"/>
    <s v="La Florida"/>
    <x v="38"/>
    <s v=" Cumple"/>
    <s v="Cumple"/>
    <s v="No Aplica"/>
    <s v="No Aplica"/>
    <s v="Cumple"/>
    <s v="Cumple"/>
    <s v="No"/>
    <s v="S/N"/>
    <s v="S/N"/>
    <s v="No Aplica"/>
    <s v="No Aplica"/>
    <s v="No Aplica"/>
    <s v="Cumple"/>
    <s v="Cumple"/>
    <s v="1-Poste no corresponde a ENEL"/>
    <x v="0"/>
    <x v="1"/>
    <x v="2"/>
    <x v="1"/>
    <n v="0"/>
    <n v="0.5"/>
    <n v="0.5"/>
    <n v="0.5"/>
    <n v="0.5"/>
    <n v="0.5"/>
    <n v="0.25"/>
    <n v="0.25"/>
    <n v="0.5"/>
    <n v="0.5"/>
    <n v="0.5"/>
    <n v="0.90000000000000013"/>
    <x v="0"/>
  </r>
  <r>
    <s v="2257678"/>
    <s v="207504032023155630"/>
    <s v="DF20237602886"/>
    <x v="301"/>
    <x v="321"/>
    <s v="AARON HUENCHUMIL"/>
    <s v="Cosmito #1864"/>
    <s v="La Florida"/>
    <x v="38"/>
    <s v=" Cumple"/>
    <s v="Cumple"/>
    <s v="No Aplica"/>
    <s v="No Aplica"/>
    <s v="Cumple"/>
    <s v="Cumple"/>
    <s v="No"/>
    <s v="S/N"/>
    <s v="S/N"/>
    <s v="No Aplica"/>
    <s v="No Aplica"/>
    <s v="No Aplica"/>
    <s v="Cumple Parcialmente"/>
    <s v="Cumple"/>
    <s v="1-Cliente no se encuentra en domicilio"/>
    <x v="0"/>
    <x v="1"/>
    <x v="2"/>
    <x v="1"/>
    <n v="0"/>
    <n v="0.5"/>
    <n v="0.5"/>
    <n v="0.5"/>
    <n v="0.5"/>
    <n v="0.5"/>
    <n v="0.25"/>
    <n v="0.25"/>
    <n v="0.5"/>
    <n v="0.17499999999999999"/>
    <n v="0.5"/>
    <n v="0.83500000000000008"/>
    <x v="0"/>
  </r>
  <r>
    <s v="2257672"/>
    <s v="207504032023154220"/>
    <s v="DF20237591996"/>
    <x v="301"/>
    <x v="314"/>
    <s v="AARON HUENCHUMIL"/>
    <s v="Corona del Inca #1548"/>
    <s v="La Florida"/>
    <x v="38"/>
    <s v=" Cumple"/>
    <s v="Cumple"/>
    <s v="No Aplica"/>
    <s v="No Aplica"/>
    <s v="Cumple"/>
    <s v="Cumple"/>
    <s v="Si"/>
    <s v="S/N"/>
    <s v="S/N"/>
    <s v="Cumple"/>
    <s v="Cumple"/>
    <s v="Cumple"/>
    <s v="Cumple"/>
    <s v="Cumple"/>
    <s v="1-Cliente asegura nunca haber llamado ENEL o alguien de su hogar. De todas formas cuadrilla realizo mantencion en caja B.T DAE  2-Suministro electrico normal"/>
    <x v="0"/>
    <x v="1"/>
    <x v="2"/>
    <x v="1"/>
    <n v="0"/>
    <n v="0.5"/>
    <n v="0.5"/>
    <n v="0.5"/>
    <n v="0.5"/>
    <n v="0.5"/>
    <n v="0.25"/>
    <n v="0.25"/>
    <n v="0.5"/>
    <n v="0.5"/>
    <n v="0.5"/>
    <n v="0.90000000000000013"/>
    <x v="0"/>
  </r>
  <r>
    <s v="2257667"/>
    <s v="207504032023152725"/>
    <s v="DF20237600783"/>
    <x v="301"/>
    <x v="326"/>
    <s v="AARON HUENCHUMIL"/>
    <s v="Aragon #838"/>
    <s v="La Florida"/>
    <x v="38"/>
    <s v=" Cumple"/>
    <s v="Cumple"/>
    <s v="No Aplica"/>
    <s v="No Aplica"/>
    <s v="Cumple"/>
    <s v="Cumple"/>
    <s v="No"/>
    <s v="S/N"/>
    <s v="S/N"/>
    <s v="No Aplica"/>
    <s v="No Aplica"/>
    <s v="No Aplica"/>
    <s v="Cumple"/>
    <s v="Cumple"/>
    <s v="1-Cliente aun mantiene poste de particular con inclinacion, pero acometida ya tiene altura aceptable"/>
    <x v="0"/>
    <x v="1"/>
    <x v="2"/>
    <x v="1"/>
    <n v="0"/>
    <n v="0.5"/>
    <n v="0.5"/>
    <n v="0.5"/>
    <n v="0.5"/>
    <n v="0.5"/>
    <n v="0.25"/>
    <n v="0.25"/>
    <n v="0.5"/>
    <n v="0.5"/>
    <n v="0.5"/>
    <n v="0.90000000000000013"/>
    <x v="0"/>
  </r>
  <r>
    <s v="2257659"/>
    <s v="207504032023151441"/>
    <s v="DF20237613340"/>
    <x v="301"/>
    <x v="313"/>
    <s v="AARON HUENCHUMIL"/>
    <s v="Antillanca #1098"/>
    <s v="La Florida"/>
    <x v="38"/>
    <s v=" Cumple"/>
    <s v="Cumple"/>
    <s v="No Cumple"/>
    <s v="No Cumple"/>
    <s v="Cumple"/>
    <s v="Cumple"/>
    <s v="No"/>
    <s v="S/N"/>
    <s v="S/N"/>
    <s v="No Aplica"/>
    <s v="No Aplica"/>
    <s v="No Aplica"/>
    <s v="Cumple"/>
    <s v="Cumple"/>
    <s v="1-Suministro electrico en sector normalizado  2-No declara codigo de material, pero si describe su uso"/>
    <x v="0"/>
    <x v="1"/>
    <x v="2"/>
    <x v="1"/>
    <n v="0"/>
    <n v="0.5"/>
    <n v="0"/>
    <n v="0"/>
    <n v="0.5"/>
    <n v="0.5"/>
    <n v="0.25"/>
    <n v="0.25"/>
    <n v="0.5"/>
    <n v="0.5"/>
    <n v="0.5"/>
    <n v="0.60000000000000009"/>
    <x v="0"/>
  </r>
  <r>
    <s v="2257643"/>
    <s v="207504032023145720"/>
    <s v="DF20237606839"/>
    <x v="301"/>
    <x v="303"/>
    <s v="AARON HUENCHUMIL"/>
    <s v="Cumelen Bajo #8827"/>
    <s v="La Florida"/>
    <x v="38"/>
    <s v=" Cumple"/>
    <s v="Cumple"/>
    <s v="No Aplica"/>
    <s v="No Aplica"/>
    <s v="Cumple"/>
    <s v="Cumple"/>
    <s v="No"/>
    <s v="S/N"/>
    <s v="S/N"/>
    <s v="No Aplica"/>
    <s v="No Aplica"/>
    <s v="No Aplica"/>
    <s v="Cumple Mayormente"/>
    <s v="Cumple"/>
    <s v="1-Cliente no se encuentra en domicilio"/>
    <x v="0"/>
    <x v="1"/>
    <x v="2"/>
    <x v="1"/>
    <n v="0"/>
    <n v="0.5"/>
    <n v="0.5"/>
    <n v="0.5"/>
    <n v="0.5"/>
    <n v="0.5"/>
    <n v="0.25"/>
    <n v="0.25"/>
    <n v="0.5"/>
    <n v="0.32500000000000001"/>
    <n v="0.5"/>
    <n v="0.8650000000000001"/>
    <x v="0"/>
  </r>
  <r>
    <s v="2257634"/>
    <s v="207504032023144125"/>
    <s v="DF20237593197"/>
    <x v="301"/>
    <x v="361"/>
    <s v="AARON HUENCHUMIL"/>
    <s v="Britsol #9402"/>
    <s v="La Florida"/>
    <x v="38"/>
    <s v=" Cumple"/>
    <s v="Cumple"/>
    <s v="No Aplica"/>
    <s v="No Aplica"/>
    <s v="Cumple"/>
    <s v="Cumple"/>
    <s v="Si"/>
    <s v="Raul Lanas Moraga"/>
    <s v="S/N"/>
    <s v="Cumple"/>
    <s v="Cumple"/>
    <s v="Cumple"/>
    <s v="Cumple"/>
    <s v="Cumple"/>
    <s v="1-Cliente satisfecho con atencion  2-Suministro electrico normalizado"/>
    <x v="0"/>
    <x v="1"/>
    <x v="2"/>
    <x v="1"/>
    <n v="0"/>
    <n v="0.5"/>
    <n v="0.5"/>
    <n v="0.5"/>
    <n v="0.5"/>
    <n v="0.5"/>
    <n v="0.25"/>
    <n v="0.25"/>
    <n v="0.5"/>
    <n v="0.5"/>
    <n v="0.5"/>
    <n v="0.90000000000000013"/>
    <x v="0"/>
  </r>
  <r>
    <s v="2257629"/>
    <s v="207504032023142300"/>
    <s v="DF20237610654"/>
    <x v="301"/>
    <x v="317"/>
    <s v="AARON HUENCHUMIL"/>
    <s v="Enrique Olivares #1644"/>
    <s v="La Florida"/>
    <x v="38"/>
    <s v=" Cumple"/>
    <s v="Cumple"/>
    <s v="No Cumple"/>
    <s v="No Cumple"/>
    <s v="Cumple"/>
    <s v="Cumple"/>
    <s v="Si"/>
    <s v="S/N"/>
    <s v="S/N"/>
    <s v="No Aplica"/>
    <s v="No Aplica"/>
    <s v="Cumple"/>
    <s v="Cumple"/>
    <s v="Cumple"/>
    <s v="1-Cliente confirma suministro electrico normalizado  2-No declara codigo de material ni tampoco describe cantidad de metros"/>
    <x v="0"/>
    <x v="1"/>
    <x v="2"/>
    <x v="1"/>
    <n v="0"/>
    <n v="0.5"/>
    <n v="0"/>
    <n v="0"/>
    <n v="0.5"/>
    <n v="0.5"/>
    <n v="0.25"/>
    <n v="0.25"/>
    <n v="0.5"/>
    <n v="0.5"/>
    <n v="0.5"/>
    <n v="0.60000000000000009"/>
    <x v="0"/>
  </r>
  <r>
    <s v="2257625"/>
    <s v="207504032023140107"/>
    <s v="DF20237588098"/>
    <x v="301"/>
    <x v="329"/>
    <s v="AARON HUENCHUMIL"/>
    <s v="El Bosque #1454"/>
    <s v="La Florida"/>
    <x v="38"/>
    <s v=" Cumple"/>
    <s v="Cumple"/>
    <s v="No Aplica"/>
    <s v="No Aplica"/>
    <s v="Cumple"/>
    <s v="Cumple"/>
    <s v="No"/>
    <s v="S/N"/>
    <s v="S/N"/>
    <s v="No Aplica"/>
    <s v="No Aplica"/>
    <s v="No Aplica"/>
    <s v="Cumple"/>
    <s v="Cumple"/>
    <s v="1-Cliente no se encuentra en domicilio  2-Suministro electrico normalizado  3-Caja B.T sin tapa"/>
    <x v="0"/>
    <x v="1"/>
    <x v="2"/>
    <x v="1"/>
    <n v="0"/>
    <n v="0.5"/>
    <n v="0.5"/>
    <n v="0.5"/>
    <n v="0.5"/>
    <n v="0.5"/>
    <n v="0.25"/>
    <n v="0.25"/>
    <n v="0.5"/>
    <n v="0.5"/>
    <n v="0.5"/>
    <n v="0.90000000000000013"/>
    <x v="0"/>
  </r>
  <r>
    <s v="2257624"/>
    <s v="207504032023135833"/>
    <s v="DF20237588720"/>
    <x v="301"/>
    <x v="310"/>
    <s v="AARON HUENCHUMIL"/>
    <s v="El Bosque #1450"/>
    <s v="La Florida"/>
    <x v="38"/>
    <s v=" Cumple"/>
    <s v="Cumple"/>
    <s v="No Aplica"/>
    <s v="No Aplica"/>
    <s v="Cumple"/>
    <s v="Cumple"/>
    <s v="No"/>
    <s v="S/N"/>
    <s v="S/N"/>
    <s v="No Aplica"/>
    <s v="No Aplica"/>
    <s v="No Aplica"/>
    <s v="Cumple"/>
    <s v="Cumple"/>
    <s v="1-Cliente no se encuentra en domicilio  2-Suministro electrico normal en sector"/>
    <x v="0"/>
    <x v="1"/>
    <x v="2"/>
    <x v="1"/>
    <n v="0"/>
    <n v="0.5"/>
    <n v="0.5"/>
    <n v="0.5"/>
    <n v="0.5"/>
    <n v="0.5"/>
    <n v="0.25"/>
    <n v="0.25"/>
    <n v="0.5"/>
    <n v="0.5"/>
    <n v="0.5"/>
    <n v="0.90000000000000013"/>
    <x v="0"/>
  </r>
  <r>
    <s v="2257623"/>
    <s v="207604032023135805"/>
    <s v="DF20237597298"/>
    <x v="301"/>
    <x v="311"/>
    <s v="Cristobal toro"/>
    <s v="Mozart 62"/>
    <s v="San Joaquín"/>
    <x v="38"/>
    <s v=" Cumple"/>
    <s v="Cumple"/>
    <s v="No Aplica"/>
    <s v="No Aplica"/>
    <s v="Cumple"/>
    <s v="Cumple"/>
    <s v="No"/>
    <s v="S/N"/>
    <s v="S/N"/>
    <s v="No Aplica"/>
    <s v="No Aplica"/>
    <s v="No Aplica"/>
    <s v="Cumple"/>
    <s v="Cumple Parcialmente"/>
    <s v="1 foto falta mayor data . Sin moradores"/>
    <x v="0"/>
    <x v="1"/>
    <x v="2"/>
    <x v="1"/>
    <n v="0"/>
    <n v="0.5"/>
    <n v="0.5"/>
    <n v="0.5"/>
    <n v="0.5"/>
    <n v="0.5"/>
    <n v="0.25"/>
    <n v="0.25"/>
    <n v="0.5"/>
    <n v="0.5"/>
    <n v="0.17499999999999999"/>
    <n v="0.83500000000000008"/>
    <x v="0"/>
  </r>
  <r>
    <s v="2257621"/>
    <s v="207504032023135248"/>
    <s v="DF20237588852"/>
    <x v="301"/>
    <x v="302"/>
    <s v="AARON HUENCHUMIL"/>
    <s v="El Bosque #1450"/>
    <s v="La Florida"/>
    <x v="38"/>
    <s v=" Cumple"/>
    <s v="Cumple"/>
    <s v="No Aplica"/>
    <s v="No Aplica"/>
    <s v="Cumple"/>
    <s v="Cumple"/>
    <s v="No"/>
    <s v="S/N"/>
    <s v="S/N"/>
    <s v="No Aplica"/>
    <s v="No Aplica"/>
    <s v="No Aplica"/>
    <s v="Cumple"/>
    <s v="Cumple"/>
    <s v="1-TD 23209 se encuentra normalizado  2-Caja B.T se encuentra sin tapa"/>
    <x v="0"/>
    <x v="1"/>
    <x v="2"/>
    <x v="1"/>
    <n v="0"/>
    <n v="0.5"/>
    <n v="0.5"/>
    <n v="0.5"/>
    <n v="0.5"/>
    <n v="0.5"/>
    <n v="0.25"/>
    <n v="0.25"/>
    <n v="0.5"/>
    <n v="0.5"/>
    <n v="0.5"/>
    <n v="0.90000000000000013"/>
    <x v="0"/>
  </r>
  <r>
    <s v="2257610"/>
    <s v="207504032023133433"/>
    <s v="DF20237602105"/>
    <x v="301"/>
    <x v="321"/>
    <s v="AARON HUENCHUMIL"/>
    <s v="Costa Rica #9337 C"/>
    <s v="La Florida"/>
    <x v="38"/>
    <s v=" Cumple"/>
    <s v="Cumple"/>
    <s v="Cumple"/>
    <s v="Cumple"/>
    <s v="Cumple"/>
    <s v="Cumple"/>
    <s v="No"/>
    <s v="S/N"/>
    <s v="S/N"/>
    <s v="No Aplica"/>
    <s v="No Aplica"/>
    <s v="No Aplica"/>
    <s v="Cumple"/>
    <s v="Cumple"/>
    <s v="1-TD 13489 se encuentra normalizado"/>
    <x v="0"/>
    <x v="1"/>
    <x v="2"/>
    <x v="1"/>
    <n v="0"/>
    <n v="0.5"/>
    <n v="0.5"/>
    <n v="0.5"/>
    <n v="0.5"/>
    <n v="0.5"/>
    <n v="0.25"/>
    <n v="0.25"/>
    <n v="0.5"/>
    <n v="0.5"/>
    <n v="0.5"/>
    <n v="0.90000000000000013"/>
    <x v="0"/>
  </r>
  <r>
    <s v="2257605"/>
    <s v="207504032023132353"/>
    <s v="DF20237595434"/>
    <x v="301"/>
    <x v="312"/>
    <s v="AARON HUENCHUMIL"/>
    <s v="Ecuador #8952"/>
    <s v="La Florida"/>
    <x v="38"/>
    <s v=" Cumple"/>
    <s v="Cumple"/>
    <s v="No Aplica"/>
    <s v="No Aplica"/>
    <s v="Cumple"/>
    <s v="Cumple"/>
    <s v="No"/>
    <s v="S/N"/>
    <s v="S/N"/>
    <s v="No Aplica"/>
    <s v="No Aplica"/>
    <s v="No Aplica"/>
    <s v="Cumple"/>
    <s v="Cumple"/>
    <s v="1-Cliente no se encuentra en domicilio 2-Suministro electrico normal en sector"/>
    <x v="0"/>
    <x v="1"/>
    <x v="2"/>
    <x v="1"/>
    <n v="0"/>
    <n v="0.5"/>
    <n v="0.5"/>
    <n v="0.5"/>
    <n v="0.5"/>
    <n v="0.5"/>
    <n v="0.25"/>
    <n v="0.25"/>
    <n v="0.5"/>
    <n v="0.5"/>
    <n v="0.5"/>
    <n v="0.90000000000000013"/>
    <x v="0"/>
  </r>
  <r>
    <s v="2257604"/>
    <s v="207604032023132427"/>
    <s v="DF20237596197"/>
    <x v="301"/>
    <x v="316"/>
    <s v="Cristobal toro"/>
    <s v="Liszt 2795"/>
    <s v="San Joaquín"/>
    <x v="38"/>
    <s v=" Cumple"/>
    <s v="Cumple"/>
    <s v="No Aplica"/>
    <s v="No Aplica"/>
    <s v="Cumple"/>
    <s v="Cumple"/>
    <s v="No"/>
    <s v="S/N"/>
    <s v="S/N"/>
    <s v="No Aplica"/>
    <s v="No Aplica"/>
    <s v="No Aplica"/>
    <s v="Cumple"/>
    <s v="Cumple"/>
    <s v="Sin moradores , sin mayor observacion"/>
    <x v="0"/>
    <x v="1"/>
    <x v="2"/>
    <x v="1"/>
    <n v="0"/>
    <n v="0.5"/>
    <n v="0.5"/>
    <n v="0.5"/>
    <n v="0.5"/>
    <n v="0.5"/>
    <n v="0.25"/>
    <n v="0.25"/>
    <n v="0.5"/>
    <n v="0.5"/>
    <n v="0.5"/>
    <n v="0.90000000000000013"/>
    <x v="0"/>
  </r>
  <r>
    <s v="2257591"/>
    <s v="207504032023130736"/>
    <s v="DF20237601147"/>
    <x v="301"/>
    <x v="315"/>
    <s v="AARON HUENCHUMIL"/>
    <s v="Brasil #9043"/>
    <s v="La Florida"/>
    <x v="38"/>
    <s v=" Cumple"/>
    <s v="Cumple"/>
    <s v="No Aplica"/>
    <s v="No Aplica"/>
    <s v="Cumple"/>
    <s v="Cumple"/>
    <s v="Si"/>
    <s v="S/N"/>
    <s v="S/N"/>
    <s v="No Aplica"/>
    <s v="No Aplica"/>
    <s v="No Aplica"/>
    <s v="Cumple Parcialmente"/>
    <s v="Cumple"/>
    <s v="1-Cliente si se encuentra en domicilio, pero no desea atender"/>
    <x v="0"/>
    <x v="1"/>
    <x v="2"/>
    <x v="1"/>
    <n v="0"/>
    <n v="0.5"/>
    <n v="0.5"/>
    <n v="0.5"/>
    <n v="0.5"/>
    <n v="0.5"/>
    <n v="0.25"/>
    <n v="0.25"/>
    <n v="0.5"/>
    <n v="0.17499999999999999"/>
    <n v="0.5"/>
    <n v="0.83500000000000008"/>
    <x v="0"/>
  </r>
  <r>
    <s v="2257590"/>
    <s v="207604032023130653"/>
    <s v="DF20237590514"/>
    <x v="301"/>
    <x v="305"/>
    <s v="Cristobal toro"/>
    <s v="Lira 2856"/>
    <s v="San Joaquín"/>
    <x v="38"/>
    <s v=" Cumple"/>
    <s v="Cumple"/>
    <s v="No Aplica"/>
    <s v="No Aplica"/>
    <s v="Cumple"/>
    <s v="Cumple"/>
    <s v="No"/>
    <s v="S/N"/>
    <s v="S/N"/>
    <s v="No Aplica"/>
    <s v="No Aplica"/>
    <s v="No Aplica"/>
    <s v="No Cumple"/>
    <s v="No Cumple"/>
    <s v="Falta maxima de fotos exigidas . Sin moradores"/>
    <x v="0"/>
    <x v="1"/>
    <x v="2"/>
    <x v="1"/>
    <n v="0"/>
    <n v="0.5"/>
    <n v="0.5"/>
    <n v="0.5"/>
    <n v="0.5"/>
    <n v="0.5"/>
    <n v="0.25"/>
    <n v="0.25"/>
    <n v="0.5"/>
    <n v="0"/>
    <n v="0"/>
    <n v="0.70000000000000007"/>
    <x v="0"/>
  </r>
  <r>
    <s v="2257586"/>
    <s v="207604032023130301"/>
    <s v="DF20237593188"/>
    <x v="301"/>
    <x v="361"/>
    <s v="Cristobal toro"/>
    <s v="Maria elena 3252"/>
    <s v="San Joaquín"/>
    <x v="38"/>
    <s v=" Cumple"/>
    <s v="Cumple"/>
    <s v="No Aplica"/>
    <s v="No Aplica"/>
    <s v="Cumple"/>
    <s v="Cumple"/>
    <s v="No"/>
    <s v="S/N"/>
    <s v="S/N"/>
    <s v="No Aplica"/>
    <s v="No Aplica"/>
    <s v="No Aplica"/>
    <s v="No Cumple"/>
    <s v="No Cumple"/>
    <s v="Zona conflictiva . Sin moradores . No se toman muchas fotos por precaucion"/>
    <x v="0"/>
    <x v="1"/>
    <x v="2"/>
    <x v="1"/>
    <n v="0"/>
    <n v="0.5"/>
    <n v="0.5"/>
    <n v="0.5"/>
    <n v="0.5"/>
    <n v="0.5"/>
    <n v="0.25"/>
    <n v="0.25"/>
    <n v="0.5"/>
    <n v="0"/>
    <n v="0"/>
    <n v="0.70000000000000007"/>
    <x v="0"/>
  </r>
  <r>
    <s v="2257578"/>
    <s v="207504032023124838"/>
    <s v="DF20237601913"/>
    <x v="301"/>
    <x v="321"/>
    <s v="AARON HUENCHUMIL"/>
    <s v="Azapa #9538"/>
    <s v="La Florida"/>
    <x v="38"/>
    <s v=" Cumple"/>
    <s v="Cumple"/>
    <s v="No Aplica"/>
    <s v="No Aplica"/>
    <s v="Cumple"/>
    <s v="Cumple"/>
    <s v="No"/>
    <s v="S/N"/>
    <s v="S/N"/>
    <s v="No Aplica"/>
    <s v="No Aplica"/>
    <s v="No Aplica"/>
    <s v="Cumple"/>
    <s v="Cumple"/>
    <s v="1-Arboles no se encuentran tocando la red electrica  2-Suministro electrico normalizado"/>
    <x v="0"/>
    <x v="1"/>
    <x v="2"/>
    <x v="1"/>
    <n v="0"/>
    <n v="0.5"/>
    <n v="0.5"/>
    <n v="0.5"/>
    <n v="0.5"/>
    <n v="0.5"/>
    <n v="0.25"/>
    <n v="0.25"/>
    <n v="0.5"/>
    <n v="0.5"/>
    <n v="0.5"/>
    <n v="0.90000000000000013"/>
    <x v="0"/>
  </r>
  <r>
    <s v="2257567"/>
    <s v="207604032023123635"/>
    <s v="DF20237593167"/>
    <x v="301"/>
    <x v="361"/>
    <s v="Cristobal toro"/>
    <s v="Matta vial 535"/>
    <s v="San Joaquín"/>
    <x v="38"/>
    <s v=" Cumple"/>
    <s v="Cumple"/>
    <s v="No Aplica"/>
    <s v="No Aplica"/>
    <s v="Cumple"/>
    <s v="Cumple"/>
    <s v="Si"/>
    <s v="S/N"/>
    <s v="S/N"/>
    <s v="No Aplica"/>
    <s v="No Aplica"/>
    <s v="No Aplica"/>
    <s v="Cumple"/>
    <s v="Cumple"/>
    <s v="Zona confluctiva , cliente no contento con visita , ya q le cortaron suministro y segun el no correspondia . No se toman fotos por precaucion"/>
    <x v="0"/>
    <x v="1"/>
    <x v="2"/>
    <x v="1"/>
    <n v="0"/>
    <n v="0.5"/>
    <n v="0.5"/>
    <n v="0.5"/>
    <n v="0.5"/>
    <n v="0.5"/>
    <n v="0.25"/>
    <n v="0.25"/>
    <n v="0.5"/>
    <n v="0.5"/>
    <n v="0.5"/>
    <n v="0.90000000000000013"/>
    <x v="0"/>
  </r>
  <r>
    <s v="2257564"/>
    <s v="207604032023123414"/>
    <s v="DF20237592378"/>
    <x v="301"/>
    <x v="314"/>
    <s v="Cristobal toro"/>
    <s v="Matta vial 535"/>
    <s v="San Joaquín"/>
    <x v="38"/>
    <s v=" Cumple"/>
    <s v="Cumple"/>
    <s v="No Aplica"/>
    <s v="No Aplica"/>
    <s v="Cumple"/>
    <s v="Cumple"/>
    <s v="No"/>
    <s v="S/N"/>
    <s v="S/N"/>
    <s v="No Aplica"/>
    <s v="No Aplica"/>
    <s v="No Aplica"/>
    <s v="Cumple"/>
    <s v="Cumple"/>
    <s v="Zona conflictiva ( la legua ) No se toman fotos por precaucion"/>
    <x v="0"/>
    <x v="1"/>
    <x v="2"/>
    <x v="1"/>
    <n v="0"/>
    <n v="0.5"/>
    <n v="0.5"/>
    <n v="0.5"/>
    <n v="0.5"/>
    <n v="0.5"/>
    <n v="0.25"/>
    <n v="0.25"/>
    <n v="0.5"/>
    <n v="0.5"/>
    <n v="0.5"/>
    <n v="0.90000000000000013"/>
    <x v="0"/>
  </r>
  <r>
    <s v="2257562"/>
    <s v="207504032023123235"/>
    <s v="DF20237593462"/>
    <x v="301"/>
    <x v="361"/>
    <s v="AARON HUENCHUMIL"/>
    <s v="Colombia #10461"/>
    <s v="La Florida"/>
    <x v="38"/>
    <s v=" Cumple"/>
    <s v="Cumple"/>
    <s v="No Aplica"/>
    <s v="No Aplica"/>
    <s v="Cumple"/>
    <s v="Cumple"/>
    <s v="No"/>
    <s v="S/N"/>
    <s v="S/N"/>
    <s v="No Aplica"/>
    <s v="No Aplica"/>
    <s v="No Aplica"/>
    <s v="No Cumple"/>
    <s v="No Cumple"/>
    <s v="1-Suministro electrico normalizado en sector"/>
    <x v="0"/>
    <x v="1"/>
    <x v="2"/>
    <x v="1"/>
    <n v="0"/>
    <n v="0.5"/>
    <n v="0.5"/>
    <n v="0.5"/>
    <n v="0.5"/>
    <n v="0.5"/>
    <n v="0.25"/>
    <n v="0.25"/>
    <n v="0.5"/>
    <n v="0"/>
    <n v="0"/>
    <n v="0.70000000000000007"/>
    <x v="0"/>
  </r>
  <r>
    <s v="2257559"/>
    <s v="207504032023122936"/>
    <s v="DF20237593618"/>
    <x v="301"/>
    <x v="325"/>
    <s v="AARON HUENCHUMIL"/>
    <s v="Colombia #10461"/>
    <s v="La Florida"/>
    <x v="38"/>
    <s v=" Cumple"/>
    <s v="Cumple"/>
    <s v="No Aplica"/>
    <s v="No Aplica"/>
    <s v="Cumple"/>
    <s v="Cumple"/>
    <s v="No"/>
    <s v="S/N"/>
    <s v="S/N"/>
    <s v="No Aplica"/>
    <s v="No Aplica"/>
    <s v="No Aplica"/>
    <s v="Cumple"/>
    <s v="Cumple"/>
    <s v="1-Suministro electrico normalizado en sector"/>
    <x v="0"/>
    <x v="1"/>
    <x v="2"/>
    <x v="1"/>
    <n v="0"/>
    <n v="0.5"/>
    <n v="0.5"/>
    <n v="0.5"/>
    <n v="0.5"/>
    <n v="0.5"/>
    <n v="0.25"/>
    <n v="0.25"/>
    <n v="0.5"/>
    <n v="0.5"/>
    <n v="0.5"/>
    <n v="0.90000000000000013"/>
    <x v="0"/>
  </r>
  <r>
    <s v="2257550"/>
    <s v="207504032023121657"/>
    <s v="DF20237599588"/>
    <x v="301"/>
    <x v="320"/>
    <s v="AARON HUENCHUMIL"/>
    <s v="La Arena #1076"/>
    <s v="La Florida"/>
    <x v="38"/>
    <s v=" Cumple"/>
    <s v="Cumple"/>
    <s v="No Aplica"/>
    <s v="No Aplica"/>
    <s v="Cumple"/>
    <s v="Cumple"/>
    <s v="No"/>
    <s v="S/N"/>
    <s v="S/N"/>
    <s v="No Aplica"/>
    <s v="No Aplica"/>
    <s v="No Aplica"/>
    <s v="Cumple"/>
    <s v="Cumple"/>
    <s v="1-Cliente no se encuentra en domicilio  2-Acometida bien templada"/>
    <x v="0"/>
    <x v="1"/>
    <x v="2"/>
    <x v="1"/>
    <n v="0"/>
    <n v="0.5"/>
    <n v="0.5"/>
    <n v="0.5"/>
    <n v="0.5"/>
    <n v="0.5"/>
    <n v="0.25"/>
    <n v="0.25"/>
    <n v="0.5"/>
    <n v="0.5"/>
    <n v="0.5"/>
    <n v="0.90000000000000013"/>
    <x v="0"/>
  </r>
  <r>
    <s v="2257542"/>
    <s v="207604032023120213"/>
    <s v="DF20237594793"/>
    <x v="301"/>
    <x v="312"/>
    <s v="Cristobal toro"/>
    <s v="Lolol 5027"/>
    <s v="San Joaquín"/>
    <x v="38"/>
    <s v=" Cumple"/>
    <s v="Cumple"/>
    <s v="No Aplica"/>
    <s v="No Aplica"/>
    <s v="Cumple"/>
    <s v="Cumple"/>
    <s v="Si"/>
    <s v="Fernando garib"/>
    <s v="934990060"/>
    <s v="Cumple"/>
    <s v="Cumple"/>
    <s v="Cumple Parcialmente"/>
    <s v="Cumple"/>
    <s v="Cumple"/>
    <s v="Cliente no muy conforme indica q han realuzado muchas visitas . Con suministro normal"/>
    <x v="0"/>
    <x v="1"/>
    <x v="2"/>
    <x v="1"/>
    <n v="0"/>
    <n v="0.5"/>
    <n v="0.5"/>
    <n v="0.5"/>
    <n v="0.5"/>
    <n v="0.5"/>
    <n v="0.25"/>
    <n v="0.25"/>
    <n v="0.17499999999999999"/>
    <n v="0.5"/>
    <n v="0.5"/>
    <n v="0.85125000000000006"/>
    <x v="0"/>
  </r>
  <r>
    <s v="2257541"/>
    <s v="207604032023115948"/>
    <s v="DF20237593342"/>
    <x v="301"/>
    <x v="361"/>
    <s v="Cristobal toro"/>
    <s v="Lolom 5027"/>
    <s v="San Joaquín"/>
    <x v="38"/>
    <s v=" Cumple"/>
    <s v="Cumple"/>
    <s v="No Aplica"/>
    <s v="No Aplica"/>
    <s v="Cumple"/>
    <s v="Cumple"/>
    <s v="Si"/>
    <s v="Fernando garib"/>
    <s v="934990060"/>
    <s v="Cumple"/>
    <s v="Cumple"/>
    <s v="Cumple Parcialmente"/>
    <s v="Cumple"/>
    <s v="Cumple"/>
    <s v="Cliente no muy conforme , para el no le solucionaron en ese momento el problema"/>
    <x v="0"/>
    <x v="1"/>
    <x v="2"/>
    <x v="1"/>
    <n v="0"/>
    <n v="0.5"/>
    <n v="0.5"/>
    <n v="0.5"/>
    <n v="0.5"/>
    <n v="0.5"/>
    <n v="0.25"/>
    <n v="0.25"/>
    <n v="0.17499999999999999"/>
    <n v="0.5"/>
    <n v="0.5"/>
    <n v="0.85125000000000006"/>
    <x v="0"/>
  </r>
  <r>
    <s v="2257540"/>
    <s v="207604032023115632"/>
    <s v="DF20237592247"/>
    <x v="301"/>
    <x v="314"/>
    <s v="Cristobal toro"/>
    <s v="Lolol 5027"/>
    <s v="San Joaquín"/>
    <x v="38"/>
    <s v=" Cumple"/>
    <s v="Cumple"/>
    <s v="No Aplica"/>
    <s v="No Aplica"/>
    <s v="Cumple"/>
    <s v="Cumple"/>
    <s v="Si"/>
    <s v="Fernando garib"/>
    <s v="934990060"/>
    <s v="Cumple"/>
    <s v="Cumple"/>
    <s v="Cumple Parcialmente"/>
    <s v="Cumple"/>
    <s v="Cumple"/>
    <s v="Cliente no muy conforme , ya q es la cuarta vez q vienen y para el no le solucionan el problema"/>
    <x v="0"/>
    <x v="1"/>
    <x v="2"/>
    <x v="1"/>
    <n v="0"/>
    <n v="0.5"/>
    <n v="0.5"/>
    <n v="0.5"/>
    <n v="0.5"/>
    <n v="0.5"/>
    <n v="0.25"/>
    <n v="0.25"/>
    <n v="0.17499999999999999"/>
    <n v="0.5"/>
    <n v="0.5"/>
    <n v="0.85125000000000006"/>
    <x v="0"/>
  </r>
  <r>
    <s v="2257531"/>
    <s v="207604032023114811"/>
    <s v="DF20237589559"/>
    <x v="301"/>
    <x v="304"/>
    <s v="Cristobal toro"/>
    <s v="Lolol 5027"/>
    <s v="San Joaquín"/>
    <x v="38"/>
    <s v=" Cumple"/>
    <s v="Cumple"/>
    <s v="No Aplica"/>
    <s v="No Aplica"/>
    <s v="Cumple"/>
    <s v="Cumple"/>
    <s v="Si"/>
    <s v="Fernando garib"/>
    <s v="934990060"/>
    <s v="Cumple"/>
    <s v="Cumple"/>
    <s v="Cumple Parcialmente"/>
    <s v="No Cumple"/>
    <s v="No Cumple"/>
    <s v="Falta maxima de fotos exigidas"/>
    <x v="0"/>
    <x v="1"/>
    <x v="2"/>
    <x v="1"/>
    <n v="0"/>
    <n v="0.5"/>
    <n v="0.5"/>
    <n v="0.5"/>
    <n v="0.5"/>
    <n v="0.5"/>
    <n v="0.25"/>
    <n v="0.25"/>
    <n v="0.17499999999999999"/>
    <n v="0"/>
    <n v="0"/>
    <n v="0.65125000000000011"/>
    <x v="0"/>
  </r>
  <r>
    <s v="2257526"/>
    <s v="207604032023114443"/>
    <s v="DF20237589355"/>
    <x v="301"/>
    <x v="302"/>
    <s v="Cristobal toro"/>
    <s v="Lolol 5027"/>
    <s v="San Joaquín"/>
    <x v="38"/>
    <s v=" Cumple"/>
    <s v="Cumple"/>
    <s v="No Aplica"/>
    <s v="No Aplica"/>
    <s v="Cumple"/>
    <s v="Cumple"/>
    <s v="Si"/>
    <s v="Fernando garib"/>
    <s v="934990060"/>
    <s v="Cumple"/>
    <s v="Cumple"/>
    <s v="Cumple"/>
    <s v="Cumple"/>
    <s v="Cumple"/>
    <s v="Cliente indica q por la variacion de voltaje q tuvo le afectaron las maquinas , y q respondieron muy poco"/>
    <x v="0"/>
    <x v="1"/>
    <x v="2"/>
    <x v="1"/>
    <n v="0"/>
    <n v="0.5"/>
    <n v="0.5"/>
    <n v="0.5"/>
    <n v="0.5"/>
    <n v="0.5"/>
    <n v="0.25"/>
    <n v="0.25"/>
    <n v="0.5"/>
    <n v="0.5"/>
    <n v="0.5"/>
    <n v="0.90000000000000013"/>
    <x v="0"/>
  </r>
  <r>
    <s v="2257504"/>
    <s v="207604032023110056"/>
    <s v="DF20237591389"/>
    <x v="301"/>
    <x v="305"/>
    <s v="Cristobal toro"/>
    <s v="Lolol 5027"/>
    <s v="San Joaquín"/>
    <x v="38"/>
    <s v=" Cumple"/>
    <s v="Cumple"/>
    <s v="No Aplica"/>
    <s v="No Aplica"/>
    <s v="Cumple"/>
    <s v="Cumple"/>
    <s v="No"/>
    <s v="S/N"/>
    <s v="S/N"/>
    <s v="No Aplica"/>
    <s v="No Aplica"/>
    <s v="No Aplica"/>
    <s v="Cumple"/>
    <s v="Cumple"/>
    <s v="Problema externo TD"/>
    <x v="0"/>
    <x v="1"/>
    <x v="2"/>
    <x v="1"/>
    <n v="0"/>
    <n v="0.5"/>
    <n v="0.5"/>
    <n v="0.5"/>
    <n v="0.5"/>
    <n v="0.5"/>
    <n v="0.25"/>
    <n v="0.25"/>
    <n v="0.5"/>
    <n v="0.5"/>
    <n v="0.5"/>
    <n v="0.90000000000000013"/>
    <x v="0"/>
  </r>
  <r>
    <s v="2257488"/>
    <s v="207604032023103123"/>
    <s v="DF20237603418"/>
    <x v="301"/>
    <x v="307"/>
    <s v="Cristobal toro"/>
    <s v="Metal rojo 6283"/>
    <s v="San Joaquín"/>
    <x v="38"/>
    <s v=" Cumple"/>
    <s v="Cumple"/>
    <s v="No Aplica"/>
    <s v="No Aplica"/>
    <s v="Cumple"/>
    <s v="Cumple"/>
    <s v="No"/>
    <s v="S/N"/>
    <s v="S/N"/>
    <s v="No Aplica"/>
    <s v="No Aplica"/>
    <s v="No Aplica"/>
    <s v="Cumple"/>
    <s v="Cumple"/>
    <s v="Sector hostil , no se toman fotos por precaucion"/>
    <x v="0"/>
    <x v="1"/>
    <x v="2"/>
    <x v="1"/>
    <n v="0"/>
    <n v="0.5"/>
    <n v="0.5"/>
    <n v="0.5"/>
    <n v="0.5"/>
    <n v="0.5"/>
    <n v="0.25"/>
    <n v="0.25"/>
    <n v="0.5"/>
    <n v="0.5"/>
    <n v="0.5"/>
    <n v="0.90000000000000013"/>
    <x v="0"/>
  </r>
  <r>
    <s v="2257483"/>
    <s v="207604032023102202"/>
    <s v="DF20237605146"/>
    <x v="301"/>
    <x v="319"/>
    <s v="Cristobal toro"/>
    <s v="Latino america 6353"/>
    <s v="San Joaquín"/>
    <x v="38"/>
    <s v=" Cumple"/>
    <s v="Cumple"/>
    <s v="No Cumple"/>
    <s v="No Cumple"/>
    <s v="Cumple"/>
    <s v="Cumple"/>
    <s v="No"/>
    <s v="S/N"/>
    <s v="S/N"/>
    <s v="No Aplica"/>
    <s v="No Aplica"/>
    <s v="No Aplica"/>
    <s v="Cumple"/>
    <s v="Cumple"/>
    <s v="Sin moradores  sector hostil"/>
    <x v="0"/>
    <x v="1"/>
    <x v="2"/>
    <x v="1"/>
    <n v="0"/>
    <n v="0.5"/>
    <n v="0"/>
    <n v="0"/>
    <n v="0.5"/>
    <n v="0.5"/>
    <n v="0.25"/>
    <n v="0.25"/>
    <n v="0.5"/>
    <n v="0.5"/>
    <n v="0.5"/>
    <n v="0.60000000000000009"/>
    <x v="0"/>
  </r>
  <r>
    <s v="2256654"/>
    <s v="207603032023163611"/>
    <s v="DF20237608416"/>
    <x v="302"/>
    <x v="324"/>
    <s v="Cristobal toro"/>
    <s v="Maria elena 767"/>
    <s v="La Florida"/>
    <x v="38"/>
    <s v=" Cumple"/>
    <s v="Cumple"/>
    <s v="No Aplica"/>
    <s v="No Aplica"/>
    <s v="Cumple"/>
    <s v="Cumple"/>
    <s v="No"/>
    <s v="S/N"/>
    <s v="S/N"/>
    <s v="No Aplica"/>
    <s v="No Aplica"/>
    <s v="No Aplica"/>
    <s v="No Cumple"/>
    <s v="No Cumple"/>
    <s v="Sector conflictivo . No se toman mas fotos por precaucion"/>
    <x v="0"/>
    <x v="1"/>
    <x v="2"/>
    <x v="1"/>
    <n v="0"/>
    <n v="0.5"/>
    <n v="0.5"/>
    <n v="0.5"/>
    <n v="0.5"/>
    <n v="0.5"/>
    <n v="0.25"/>
    <n v="0.25"/>
    <n v="0.5"/>
    <n v="0"/>
    <n v="0"/>
    <n v="0.70000000000000007"/>
    <x v="0"/>
  </r>
  <r>
    <s v="2256606"/>
    <s v="207603032023151324"/>
    <s v="DF20237601689"/>
    <x v="302"/>
    <x v="315"/>
    <s v="Cristobal toro"/>
    <s v="Maria elena 1283 Dpto 11"/>
    <s v="La Florida"/>
    <x v="38"/>
    <s v=" Cumple"/>
    <s v="Cumple"/>
    <s v="No Aplica"/>
    <s v="No Aplica"/>
    <s v="Cumple"/>
    <s v="Cumple"/>
    <s v="No"/>
    <s v="S/N"/>
    <s v="S/N"/>
    <s v="No Aplica"/>
    <s v="No Aplica"/>
    <s v="No Aplica"/>
    <s v="Cumple"/>
    <s v="Cumple"/>
    <s v="Zona conflictiva   No se toman fotos por precaucion ."/>
    <x v="0"/>
    <x v="1"/>
    <x v="2"/>
    <x v="1"/>
    <n v="0"/>
    <n v="0.5"/>
    <n v="0.5"/>
    <n v="0.5"/>
    <n v="0.5"/>
    <n v="0.5"/>
    <n v="0.25"/>
    <n v="0.25"/>
    <n v="0.5"/>
    <n v="0.5"/>
    <n v="0.5"/>
    <n v="0.90000000000000013"/>
    <x v="0"/>
  </r>
  <r>
    <s v="2256602"/>
    <s v="207603032023151038"/>
    <s v="DF20237605876"/>
    <x v="302"/>
    <x v="318"/>
    <s v="Cristobal toro"/>
    <s v="Maria elena 1217 BL 23 dpto 22"/>
    <s v="La Florida"/>
    <x v="38"/>
    <s v=" Cumple"/>
    <s v="Cumple"/>
    <s v="No Aplica"/>
    <s v="No Aplica"/>
    <s v="Cumple"/>
    <s v="Cumple"/>
    <s v="No"/>
    <s v="S/N"/>
    <s v="S/N"/>
    <s v="No Aplica"/>
    <s v="No Aplica"/>
    <s v="No Aplica"/>
    <s v="Cumple"/>
    <s v="Cumple Parcialmente"/>
    <s v="1 foto falta mayor data . Zona conflictiva . No se toman fotos por precaucion"/>
    <x v="0"/>
    <x v="1"/>
    <x v="2"/>
    <x v="1"/>
    <n v="0"/>
    <n v="0.5"/>
    <n v="0.5"/>
    <n v="0.5"/>
    <n v="0.5"/>
    <n v="0.5"/>
    <n v="0.25"/>
    <n v="0.25"/>
    <n v="0.5"/>
    <n v="0.5"/>
    <n v="0.17499999999999999"/>
    <n v="0.83500000000000008"/>
    <x v="0"/>
  </r>
  <r>
    <s v="2256549"/>
    <s v="207503032023140814"/>
    <s v="DF20237596261"/>
    <x v="302"/>
    <x v="306"/>
    <s v="AARON HUENCHUMIL"/>
    <s v="Dardignac #117 G"/>
    <s v="Recoleta"/>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1"/>
  </r>
  <r>
    <s v="2256529"/>
    <s v="207503032023135329"/>
    <s v="DF20237590359"/>
    <x v="302"/>
    <x v="305"/>
    <s v="AARON HUENCHUMIL"/>
    <s v="Bombero Nuñez #281 C5"/>
    <s v="Recoleta"/>
    <x v="38"/>
    <s v=" Cumple"/>
    <s v="Cumple"/>
    <s v="No Cumple"/>
    <s v="No Cumple"/>
    <s v="Cumple"/>
    <s v="Cumple"/>
    <s v="No"/>
    <s v="S/N"/>
    <s v="S/N"/>
    <s v="No Aplica"/>
    <s v="No Aplica"/>
    <s v="No Aplica"/>
    <s v="Cumple"/>
    <s v="Cumple"/>
    <s v="1-Suministro electrico normalizado en sector  2-No declara codigo de material utilizado, pero si describe su uso"/>
    <x v="0"/>
    <x v="1"/>
    <x v="2"/>
    <x v="1"/>
    <n v="0"/>
    <n v="0.5"/>
    <n v="0"/>
    <n v="0"/>
    <n v="0.5"/>
    <n v="0.5"/>
    <n v="0.25"/>
    <n v="0.25"/>
    <n v="0.5"/>
    <n v="0.5"/>
    <n v="0.5"/>
    <n v="0.60000000000000009"/>
    <x v="1"/>
  </r>
  <r>
    <s v="2256527"/>
    <s v="207603032023135400"/>
    <s v="DF20237593007"/>
    <x v="302"/>
    <x v="361"/>
    <s v="Cristobal toro"/>
    <s v="Los aztecas 1242"/>
    <s v="La Florida"/>
    <x v="38"/>
    <s v=" Cumple"/>
    <s v="Cumple"/>
    <s v="No Aplica"/>
    <s v="No Aplica"/>
    <s v="Cumple"/>
    <s v="Cumple"/>
    <s v="No"/>
    <s v="S/N"/>
    <s v="S/N"/>
    <s v="No Aplica"/>
    <s v="No Aplica"/>
    <s v="No Aplica"/>
    <s v="No Cumple"/>
    <s v="No Cumple"/>
    <s v="Sin acceso a pasaje ."/>
    <x v="0"/>
    <x v="1"/>
    <x v="2"/>
    <x v="1"/>
    <n v="0"/>
    <n v="0.5"/>
    <n v="0.5"/>
    <n v="0.5"/>
    <n v="0.5"/>
    <n v="0.5"/>
    <n v="0.25"/>
    <n v="0.25"/>
    <n v="0.5"/>
    <n v="0"/>
    <n v="0"/>
    <n v="0.70000000000000007"/>
    <x v="0"/>
  </r>
  <r>
    <s v="2256518"/>
    <s v="207503032023133826"/>
    <s v="DF20237589793"/>
    <x v="302"/>
    <x v="304"/>
    <s v="AARON HUENCHUMIL"/>
    <s v="Humorista Carlos Helo #757 dp D"/>
    <s v="Recoleta"/>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1"/>
  </r>
  <r>
    <s v="2256511"/>
    <s v="207503032023132603"/>
    <s v="DF20237608332"/>
    <x v="302"/>
    <x v="324"/>
    <s v="AARON HUENCHUMIL"/>
    <s v="Filomena Godoy #189"/>
    <s v="Recoleta"/>
    <x v="38"/>
    <s v=" Cumple"/>
    <s v="Cumple"/>
    <s v="No Aplica"/>
    <s v="No Aplica"/>
    <s v="Cumple"/>
    <s v="Cumple"/>
    <s v="No"/>
    <s v="S/N"/>
    <s v="S/N"/>
    <s v="No Aplica"/>
    <s v="No Aplica"/>
    <s v="No Aplica"/>
    <s v="Cumple"/>
    <s v="Cumple"/>
    <s v="1-Suministro electrico normal en sector"/>
    <x v="0"/>
    <x v="1"/>
    <x v="2"/>
    <x v="1"/>
    <n v="0"/>
    <n v="0.5"/>
    <n v="0.5"/>
    <n v="0.5"/>
    <n v="0.5"/>
    <n v="0.5"/>
    <n v="0.25"/>
    <n v="0.25"/>
    <n v="0.5"/>
    <n v="0.5"/>
    <n v="0.5"/>
    <n v="0.90000000000000013"/>
    <x v="1"/>
  </r>
  <r>
    <s v="2256508"/>
    <s v="207503032023130758"/>
    <s v="DF20237605269"/>
    <x v="302"/>
    <x v="319"/>
    <s v="AARON HUENCHUMIL"/>
    <s v="Eucaliptus #850"/>
    <s v="Recoleta"/>
    <x v="38"/>
    <s v=" Cumple"/>
    <s v="Cumple"/>
    <s v="No Aplica"/>
    <s v="No Aplica"/>
    <s v="Cumple"/>
    <s v="Cumple"/>
    <s v="Si"/>
    <s v="S/N"/>
    <s v="S/N"/>
    <s v="Cumple"/>
    <s v="Cumple"/>
    <s v="Cumple"/>
    <s v="Cumple"/>
    <s v="Cumple"/>
    <s v="1-Cliente con suministro electrico normalizado"/>
    <x v="0"/>
    <x v="1"/>
    <x v="2"/>
    <x v="1"/>
    <n v="0"/>
    <n v="0.5"/>
    <n v="0.5"/>
    <n v="0.5"/>
    <n v="0.5"/>
    <n v="0.5"/>
    <n v="0.25"/>
    <n v="0.25"/>
    <n v="0.5"/>
    <n v="0.5"/>
    <n v="0.5"/>
    <n v="0.90000000000000013"/>
    <x v="1"/>
  </r>
  <r>
    <s v="2256505"/>
    <s v="207503032023125725"/>
    <s v="DF20237603139"/>
    <x v="302"/>
    <x v="307"/>
    <s v="AARON HUENCHUMIL"/>
    <s v="Francisco Silva #1580"/>
    <s v="Recoleta"/>
    <x v="38"/>
    <s v=" Cumple"/>
    <s v="Cumple"/>
    <s v="No Aplica"/>
    <s v="No Aplica"/>
    <s v="Cumple"/>
    <s v="Cumple"/>
    <s v="No"/>
    <s v="S/N"/>
    <s v="S/N"/>
    <s v="No Aplica"/>
    <s v="No Aplica"/>
    <s v="No Aplica"/>
    <s v="Cumple"/>
    <s v="Cumple"/>
    <s v="1-Cliente no se encuentra en domicilio"/>
    <x v="0"/>
    <x v="1"/>
    <x v="2"/>
    <x v="1"/>
    <n v="0"/>
    <n v="0.5"/>
    <n v="0.5"/>
    <n v="0.5"/>
    <n v="0.5"/>
    <n v="0.5"/>
    <n v="0.25"/>
    <n v="0.25"/>
    <n v="0.5"/>
    <n v="0.5"/>
    <n v="0.5"/>
    <n v="0.90000000000000013"/>
    <x v="1"/>
  </r>
  <r>
    <s v="2256408"/>
    <s v="207603032023121728"/>
    <s v="DF20237609988"/>
    <x v="302"/>
    <x v="322"/>
    <s v="Cristobal toro"/>
    <s v="Los coigues 4225"/>
    <s v="La Florida"/>
    <x v="38"/>
    <s v=" Cumple"/>
    <s v="Cumple"/>
    <s v="No Aplica"/>
    <s v="No Aplica"/>
    <s v="Cumple"/>
    <s v="Cumple"/>
    <s v="No"/>
    <s v="S/N"/>
    <s v="S/N"/>
    <s v="No Aplica"/>
    <s v="No Aplica"/>
    <s v="No Aplica"/>
    <s v="No Cumple"/>
    <s v="No Cumple"/>
    <s v="Falta maxima de fotos exigidas ."/>
    <x v="0"/>
    <x v="1"/>
    <x v="2"/>
    <x v="1"/>
    <n v="0"/>
    <n v="0.5"/>
    <n v="0.5"/>
    <n v="0.5"/>
    <n v="0.5"/>
    <n v="0.5"/>
    <n v="0.25"/>
    <n v="0.25"/>
    <n v="0.5"/>
    <n v="0"/>
    <n v="0"/>
    <n v="0.70000000000000007"/>
    <x v="0"/>
  </r>
  <r>
    <s v="2256403"/>
    <s v="207603032023121050"/>
    <s v="DF20237609253"/>
    <x v="302"/>
    <x v="322"/>
    <s v="Cristobal toro"/>
    <s v="Litres 10938 BL 5 dpto 21 E"/>
    <s v="La Florida"/>
    <x v="38"/>
    <s v=" Cumple"/>
    <s v="Cumple"/>
    <s v="No Aplica"/>
    <s v="No Aplica"/>
    <s v="Cumple"/>
    <s v="Cumple"/>
    <s v="No"/>
    <s v="S/N"/>
    <s v="S/N"/>
    <s v="No Aplica"/>
    <s v="No Aplica"/>
    <s v="No Aplica"/>
    <s v="No Cumple"/>
    <s v="No Cumple"/>
    <s v="Zona conflictica . No se toman fotos por precaucion ."/>
    <x v="0"/>
    <x v="1"/>
    <x v="2"/>
    <x v="1"/>
    <n v="0"/>
    <n v="0.5"/>
    <n v="0.5"/>
    <n v="0.5"/>
    <n v="0.5"/>
    <n v="0.5"/>
    <n v="0.25"/>
    <n v="0.25"/>
    <n v="0.5"/>
    <n v="0"/>
    <n v="0"/>
    <n v="0.70000000000000007"/>
    <x v="0"/>
  </r>
  <r>
    <s v="2256402"/>
    <s v="207603032023120831"/>
    <s v="DF20237608440"/>
    <x v="302"/>
    <x v="324"/>
    <s v="Cristobal toro"/>
    <s v="Litres 10938 BL 5 dpto 21 E"/>
    <s v="La Florida"/>
    <x v="38"/>
    <s v=" Cumple"/>
    <s v="Cumple"/>
    <s v="No Aplica"/>
    <s v="No Aplica"/>
    <s v="Cumple"/>
    <s v="Cumple"/>
    <s v="No"/>
    <s v="S/N"/>
    <s v="S/N"/>
    <s v="No Aplica"/>
    <s v="No Aplica"/>
    <s v="No Aplica"/>
    <s v="No Cumple"/>
    <s v="No Cumple"/>
    <s v="Zona conflictiva , no se toman muchas fotos por precaucion . Falta maxima de fotos exigidas"/>
    <x v="0"/>
    <x v="1"/>
    <x v="2"/>
    <x v="1"/>
    <n v="0"/>
    <n v="0.5"/>
    <n v="0.5"/>
    <n v="0.5"/>
    <n v="0.5"/>
    <n v="0.5"/>
    <n v="0.25"/>
    <n v="0.25"/>
    <n v="0.5"/>
    <n v="0"/>
    <n v="0"/>
    <n v="0.70000000000000007"/>
    <x v="0"/>
  </r>
  <r>
    <s v="2256129"/>
    <s v="207603032023114012"/>
    <s v="DF20237609317"/>
    <x v="302"/>
    <x v="324"/>
    <s v="Cristobal toro"/>
    <s v="Los clarines 9366"/>
    <s v="La Florida"/>
    <x v="38"/>
    <s v=" No Aplica"/>
    <s v="No Aplica"/>
    <s v="No Aplica"/>
    <s v="No Aplica"/>
    <s v="Cumple"/>
    <s v="Cumple"/>
    <s v="No"/>
    <s v="S/N"/>
    <s v="S/N"/>
    <s v="No Aplica"/>
    <s v="No Aplica"/>
    <s v="No Aplica"/>
    <s v="Cumple"/>
    <s v="Cumple"/>
    <s v="Problema externo ,AP"/>
    <x v="0"/>
    <x v="1"/>
    <x v="2"/>
    <x v="1"/>
    <n v="0"/>
    <n v="0.5"/>
    <n v="0.5"/>
    <n v="0.5"/>
    <n v="0.5"/>
    <n v="0.5"/>
    <n v="0.25"/>
    <n v="0.25"/>
    <n v="0.5"/>
    <n v="0.5"/>
    <n v="0.5"/>
    <n v="0.90000000000000013"/>
    <x v="0"/>
  </r>
  <r>
    <s v="2256126"/>
    <s v="207603032023113454"/>
    <s v="DF20237609334"/>
    <x v="302"/>
    <x v="322"/>
    <s v="Cristobal toro"/>
    <s v="Los clarines 9244"/>
    <s v="La Florida"/>
    <x v="38"/>
    <s v=" Cumple"/>
    <s v="Cumple"/>
    <s v="No Aplica"/>
    <s v="No Aplica"/>
    <s v="Cumple"/>
    <s v="Cumple"/>
    <s v="No"/>
    <s v="S/N"/>
    <s v="S/N"/>
    <s v="No Aplica"/>
    <s v="No Aplica"/>
    <s v="No Aplica"/>
    <s v="Cumple"/>
    <s v="Cumple"/>
    <s v="Sin moradores , sin mayor observacion"/>
    <x v="0"/>
    <x v="1"/>
    <x v="2"/>
    <x v="1"/>
    <n v="0"/>
    <n v="0.5"/>
    <n v="0.5"/>
    <n v="0.5"/>
    <n v="0.5"/>
    <n v="0.5"/>
    <n v="0.25"/>
    <n v="0.25"/>
    <n v="0.5"/>
    <n v="0.5"/>
    <n v="0.5"/>
    <n v="0.90000000000000013"/>
    <x v="0"/>
  </r>
  <r>
    <s v="2256123"/>
    <s v="207603032023113250"/>
    <s v="DF20237607462"/>
    <x v="302"/>
    <x v="323"/>
    <s v="Cristobal toro"/>
    <s v="Los clarines 9244"/>
    <s v="La Florida"/>
    <x v="38"/>
    <s v=" Cumple"/>
    <s v="Cumple"/>
    <s v="No Aplica"/>
    <s v="No Aplica"/>
    <s v="Cumple"/>
    <s v="Cumple"/>
    <s v="No"/>
    <s v="S/N"/>
    <s v="S/N"/>
    <s v="No Aplica"/>
    <s v="No Aplica"/>
    <s v="No Aplica"/>
    <s v="Cumple"/>
    <s v="Cumple"/>
    <s v="Problema externo , AP"/>
    <x v="0"/>
    <x v="1"/>
    <x v="2"/>
    <x v="1"/>
    <n v="0"/>
    <n v="0.5"/>
    <n v="0.5"/>
    <n v="0.5"/>
    <n v="0.5"/>
    <n v="0.5"/>
    <n v="0.25"/>
    <n v="0.25"/>
    <n v="0.5"/>
    <n v="0.5"/>
    <n v="0.5"/>
    <n v="0.90000000000000013"/>
    <x v="0"/>
  </r>
  <r>
    <s v="2256113"/>
    <s v="207603032023110850"/>
    <s v="DF20237595651"/>
    <x v="302"/>
    <x v="316"/>
    <s v="Cristobal toro"/>
    <s v="Los gladiolos 2037"/>
    <s v="La Florida"/>
    <x v="38"/>
    <s v=" Cumple"/>
    <s v="Cumple"/>
    <s v="No Aplica"/>
    <s v="No Aplica"/>
    <s v="Cumple"/>
    <s v="Cumple"/>
    <s v="No"/>
    <s v="S/N"/>
    <s v="S/N"/>
    <s v="No Aplica"/>
    <s v="No Aplica"/>
    <s v="No Aplica"/>
    <s v="Cumple"/>
    <s v="Cumple Parcialmente"/>
    <s v="Falta mayor data en fotos ."/>
    <x v="0"/>
    <x v="1"/>
    <x v="2"/>
    <x v="1"/>
    <n v="0"/>
    <n v="0.5"/>
    <n v="0.5"/>
    <n v="0.5"/>
    <n v="0.5"/>
    <n v="0.5"/>
    <n v="0.25"/>
    <n v="0.25"/>
    <n v="0.5"/>
    <n v="0.5"/>
    <n v="0.17499999999999999"/>
    <n v="0.83500000000000008"/>
    <x v="0"/>
  </r>
  <r>
    <s v="2256108"/>
    <s v="207603032023105107"/>
    <s v="DF20237607506"/>
    <x v="302"/>
    <x v="323"/>
    <s v="Cristobal toro"/>
    <s v="Los tolomiros 6457"/>
    <s v="La Florida"/>
    <x v="38"/>
    <s v=" Cumple"/>
    <s v="Cumple"/>
    <s v="No Cumple"/>
    <s v="No Cumple"/>
    <s v="Cumple"/>
    <s v="Cumple"/>
    <s v="No"/>
    <s v="S/N"/>
    <s v="S/N"/>
    <s v="No Aplica"/>
    <s v="No Aplica"/>
    <s v="No Aplica"/>
    <s v="Cumple"/>
    <s v="Cumple"/>
    <s v="Sector hostil . Vecinos en pasaje , no se toman mejores fotos para evitar problemas con vecinos"/>
    <x v="0"/>
    <x v="1"/>
    <x v="2"/>
    <x v="1"/>
    <n v="0"/>
    <n v="0.5"/>
    <n v="0"/>
    <n v="0"/>
    <n v="0.5"/>
    <n v="0.5"/>
    <n v="0.25"/>
    <n v="0.25"/>
    <n v="0.5"/>
    <n v="0.5"/>
    <n v="0.5"/>
    <n v="0.60000000000000009"/>
    <x v="0"/>
  </r>
  <r>
    <s v="2256103"/>
    <s v="207603032023104907"/>
    <s v="DF20237603282"/>
    <x v="302"/>
    <x v="307"/>
    <s v="Cristobal toro"/>
    <s v="Los tolomiros 6443"/>
    <s v="La Florida"/>
    <x v="38"/>
    <s v=" Cumple"/>
    <s v="Cumple"/>
    <s v="No Cumple"/>
    <s v="No Cumple"/>
    <s v="Cumple"/>
    <s v="Cumple"/>
    <s v="No"/>
    <s v="S/N"/>
    <s v="S/N"/>
    <s v="No Aplica"/>
    <s v="No Aplica"/>
    <s v="No Aplica"/>
    <s v="Cumple"/>
    <s v="Cumple Parcialmente"/>
    <s v="1 foto falta mayor detalle"/>
    <x v="0"/>
    <x v="1"/>
    <x v="2"/>
    <x v="1"/>
    <n v="0"/>
    <n v="0.5"/>
    <n v="0"/>
    <n v="0"/>
    <n v="0.5"/>
    <n v="0.5"/>
    <n v="0.25"/>
    <n v="0.25"/>
    <n v="0.5"/>
    <n v="0.5"/>
    <n v="0.17499999999999999"/>
    <n v="0.53500000000000003"/>
    <x v="0"/>
  </r>
  <r>
    <s v="2254078"/>
    <s v="207502032023165347"/>
    <s v="DF20237596217"/>
    <x v="303"/>
    <x v="306"/>
    <s v="AARON HUENCHUMIL"/>
    <s v="Grneral Patton #760"/>
    <s v="Recoleta"/>
    <x v="38"/>
    <s v=" Cumple"/>
    <s v="Cumple"/>
    <s v="No Cumple"/>
    <s v="No Cumple"/>
    <s v="Cumple"/>
    <s v="Cumple"/>
    <s v="Si"/>
    <s v="Jose Troncoso"/>
    <s v="S/N"/>
    <s v="Cumple"/>
    <s v="Cumple"/>
    <s v="Cumple"/>
    <s v="Cumple"/>
    <s v="Cumple"/>
    <s v="1-Cliente con suministro electrico normalizado  2-No declaran codigo de material utilizado, pero si describen su uso  3-Acometida repara provisoriamente con union (colcha), en bajada de acometida"/>
    <x v="0"/>
    <x v="1"/>
    <x v="2"/>
    <x v="1"/>
    <n v="0"/>
    <n v="0.5"/>
    <n v="0"/>
    <n v="0"/>
    <n v="0.5"/>
    <n v="0.5"/>
    <n v="0.25"/>
    <n v="0.25"/>
    <n v="0.5"/>
    <n v="0.5"/>
    <n v="0.5"/>
    <n v="0.60000000000000009"/>
    <x v="1"/>
  </r>
  <r>
    <s v="2254075"/>
    <s v="207502032023164249"/>
    <s v="DF20237613931"/>
    <x v="303"/>
    <x v="313"/>
    <s v="AARON HUENCHUMIL"/>
    <s v="Esrudiante Navarro #1910"/>
    <s v="Recoleta"/>
    <x v="38"/>
    <s v=" Cumple"/>
    <s v="Cumple"/>
    <s v="No Aplica"/>
    <s v="No Aplica"/>
    <s v="Cumple"/>
    <s v="Cumple"/>
    <s v="Si"/>
    <s v="S/N"/>
    <s v="S/N"/>
    <s v="No Aplica"/>
    <s v="No Aplica"/>
    <s v="No Aplica"/>
    <s v="Cumple"/>
    <s v="Cumple"/>
    <s v="1-Cliente no desea atender"/>
    <x v="0"/>
    <x v="1"/>
    <x v="2"/>
    <x v="1"/>
    <n v="0"/>
    <n v="0.5"/>
    <n v="0.5"/>
    <n v="0.5"/>
    <n v="0.5"/>
    <n v="0.5"/>
    <n v="0.25"/>
    <n v="0.25"/>
    <n v="0.5"/>
    <n v="0.5"/>
    <n v="0.5"/>
    <n v="0.90000000000000013"/>
    <x v="1"/>
  </r>
  <r>
    <s v="2253909"/>
    <s v="207602032023163728"/>
    <s v="DF20237605880"/>
    <x v="303"/>
    <x v="318"/>
    <s v="Cristobal toro"/>
    <s v="Las torcazas 8320"/>
    <s v="La Florida"/>
    <x v="38"/>
    <s v=" Cumple"/>
    <s v="Cumple"/>
    <s v="No Aplica"/>
    <s v="No Aplica"/>
    <s v="Cumple"/>
    <s v="Cumple"/>
    <s v="No"/>
    <s v="S/N"/>
    <s v="S/N"/>
    <s v="No Aplica"/>
    <s v="No Aplica"/>
    <s v="No Aplica"/>
    <s v="Cumple"/>
    <s v="Cumple"/>
    <s v="Sin moradores , sin acceso a pasaje"/>
    <x v="0"/>
    <x v="1"/>
    <x v="2"/>
    <x v="1"/>
    <n v="0"/>
    <n v="0.5"/>
    <n v="0.5"/>
    <n v="0.5"/>
    <n v="0.5"/>
    <n v="0.5"/>
    <n v="0.25"/>
    <n v="0.25"/>
    <n v="0.5"/>
    <n v="0.5"/>
    <n v="0.5"/>
    <n v="0.90000000000000013"/>
    <x v="0"/>
  </r>
  <r>
    <s v="2253907"/>
    <s v="207502032023162939"/>
    <s v="DF20237600356"/>
    <x v="303"/>
    <x v="326"/>
    <s v="AARON HUENCHUMIL"/>
    <s v="Jardin #2613"/>
    <s v="Recoleta"/>
    <x v="38"/>
    <s v=" Cumple"/>
    <s v="Cumple"/>
    <s v="No Cumple"/>
    <s v="No Cumple"/>
    <s v="Cumple"/>
    <s v="Cumple"/>
    <s v="No"/>
    <s v="S/N"/>
    <s v="S/N"/>
    <s v="No Aplica"/>
    <s v="No Aplica"/>
    <s v="No Aplica"/>
    <s v="Cumple"/>
    <s v="Cumple"/>
    <s v="1-Cliente no se encuentra en domicilio  2-No declara codigo de material utilizado, pero si describe su uso"/>
    <x v="0"/>
    <x v="1"/>
    <x v="2"/>
    <x v="1"/>
    <n v="0"/>
    <n v="0.5"/>
    <n v="0"/>
    <n v="0"/>
    <n v="0.5"/>
    <n v="0.5"/>
    <n v="0.25"/>
    <n v="0.25"/>
    <n v="0.5"/>
    <n v="0.5"/>
    <n v="0.5"/>
    <n v="0.60000000000000009"/>
    <x v="1"/>
  </r>
  <r>
    <s v="2253902"/>
    <s v="207502032023161217"/>
    <s v="DF20237588452"/>
    <x v="303"/>
    <x v="310"/>
    <s v="AARON HUENCHUMIL"/>
    <s v="Hermanos Carrera #270"/>
    <s v="Recoleta"/>
    <x v="38"/>
    <s v=" Cumple"/>
    <s v="Cumple"/>
    <s v="No Cumple"/>
    <s v="No Cumple"/>
    <s v="Cumple"/>
    <s v="Cumple"/>
    <s v="Si"/>
    <s v="Maria Contreras Muñoz"/>
    <s v="946757117"/>
    <s v="Cumple"/>
    <s v="Cumple"/>
    <s v="Cumple"/>
    <s v="Cumple"/>
    <s v="Cumple"/>
    <s v="1-Cliente con suministro electrico normalizado  2-Acometida reparada provisoriamente con union (colcha) 3-Cliente requiere que lleguen sus boletas"/>
    <x v="0"/>
    <x v="1"/>
    <x v="2"/>
    <x v="1"/>
    <n v="0"/>
    <n v="0.5"/>
    <n v="0"/>
    <n v="0"/>
    <n v="0.5"/>
    <n v="0.5"/>
    <n v="0.25"/>
    <n v="0.25"/>
    <n v="0.5"/>
    <n v="0.5"/>
    <n v="0.5"/>
    <n v="0.60000000000000009"/>
    <x v="1"/>
  </r>
  <r>
    <s v="2253894"/>
    <s v="207502032023155515"/>
    <s v="DF20237601228"/>
    <x v="303"/>
    <x v="315"/>
    <s v="AARON HUENCHUMIL"/>
    <s v="Heroe Casimiro Olmos #284"/>
    <s v="Recoleta"/>
    <x v="38"/>
    <s v=" Cumple"/>
    <s v="Cumple"/>
    <s v="No Aplica"/>
    <s v="No Aplica"/>
    <s v="Cumple"/>
    <s v="Cumple"/>
    <s v="Si"/>
    <s v="Adela Silva"/>
    <s v="59831615"/>
    <s v="Cumple"/>
    <s v="Cumple"/>
    <s v="Cumple"/>
    <s v="Cumple"/>
    <s v="Cumple"/>
    <s v="1-Cliente con suministro electrico normalizado"/>
    <x v="0"/>
    <x v="1"/>
    <x v="2"/>
    <x v="1"/>
    <n v="0"/>
    <n v="0.5"/>
    <n v="0.5"/>
    <n v="0.5"/>
    <n v="0.5"/>
    <n v="0.5"/>
    <n v="0.25"/>
    <n v="0.25"/>
    <n v="0.5"/>
    <n v="0.5"/>
    <n v="0.5"/>
    <n v="0.90000000000000013"/>
    <x v="1"/>
  </r>
  <r>
    <s v="2253892"/>
    <s v="207602032023155543"/>
    <s v="DF20237597833"/>
    <x v="303"/>
    <x v="311"/>
    <s v="Cristobal toro"/>
    <s v="Limache 838"/>
    <s v="La Florida"/>
    <x v="38"/>
    <s v=" Cumple"/>
    <s v="Cumple"/>
    <s v="No Aplica"/>
    <s v="No Aplica"/>
    <s v="Cumple"/>
    <s v="Cumple"/>
    <s v="No"/>
    <s v="S/N"/>
    <s v="S/N"/>
    <s v="No Aplica"/>
    <s v="No Aplica"/>
    <s v="No Aplica"/>
    <s v="Cumple"/>
    <s v="Cumple Parcialmente"/>
    <s v="1 foto falta mayor data . Sector conflictivo , no se toman muchas fotografias por precaucion"/>
    <x v="0"/>
    <x v="1"/>
    <x v="2"/>
    <x v="1"/>
    <n v="0"/>
    <n v="0.5"/>
    <n v="0.5"/>
    <n v="0.5"/>
    <n v="0.5"/>
    <n v="0.5"/>
    <n v="0.25"/>
    <n v="0.25"/>
    <n v="0.5"/>
    <n v="0.5"/>
    <n v="0.17499999999999999"/>
    <n v="0.83500000000000008"/>
    <x v="0"/>
  </r>
  <r>
    <s v="2253890"/>
    <s v="207602032023153526"/>
    <s v="DF20237599842"/>
    <x v="303"/>
    <x v="320"/>
    <s v="Cristobal toro"/>
    <s v="Los alamos 9708"/>
    <s v="La Florida"/>
    <x v="38"/>
    <s v=" Cumple"/>
    <s v="Cumple"/>
    <s v="No Aplica"/>
    <s v="No Aplica"/>
    <s v="Cumple"/>
    <s v="Cumple"/>
    <s v="No"/>
    <s v="S/N"/>
    <s v="S/N"/>
    <s v="No Aplica"/>
    <s v="No Aplica"/>
    <s v="No Aplica"/>
    <s v="Cumple"/>
    <s v="Cumple"/>
    <s v="Sector muy conflictivo . No se toman fotos por precaucion"/>
    <x v="0"/>
    <x v="1"/>
    <x v="2"/>
    <x v="1"/>
    <n v="0"/>
    <n v="0.5"/>
    <n v="0.5"/>
    <n v="0.5"/>
    <n v="0.5"/>
    <n v="0.5"/>
    <n v="0.25"/>
    <n v="0.25"/>
    <n v="0.5"/>
    <n v="0.5"/>
    <n v="0.5"/>
    <n v="0.90000000000000013"/>
    <x v="0"/>
  </r>
  <r>
    <s v="2253889"/>
    <s v="207502032023153251"/>
    <s v="DF20237605268"/>
    <x v="303"/>
    <x v="319"/>
    <s v="AARON HUENCHUMIL"/>
    <s v="Gabriela Palma #1007 ed.Patagua 2 dp 403"/>
    <s v="Recoleta"/>
    <x v="38"/>
    <s v=" Cumple"/>
    <s v="Cumple"/>
    <s v="No Aplica"/>
    <s v="No Aplica"/>
    <s v="Cumple"/>
    <s v="Cumple"/>
    <s v="No"/>
    <s v="S/N"/>
    <s v="S/N"/>
    <s v="No Aplica"/>
    <s v="No Aplica"/>
    <s v="No Aplica"/>
    <s v="Cumple"/>
    <s v="Cumple"/>
    <s v="1-Cliente no se encuentra, conserje permite acceso a concetrado de medidores 2-Suministro electrico normalizado"/>
    <x v="0"/>
    <x v="1"/>
    <x v="2"/>
    <x v="1"/>
    <n v="0"/>
    <n v="0.5"/>
    <n v="0.5"/>
    <n v="0.5"/>
    <n v="0.5"/>
    <n v="0.5"/>
    <n v="0.25"/>
    <n v="0.25"/>
    <n v="0.5"/>
    <n v="0.5"/>
    <n v="0.5"/>
    <n v="0.90000000000000013"/>
    <x v="1"/>
  </r>
  <r>
    <s v="2253882"/>
    <s v="207502032023150749"/>
    <s v="DF20237603358"/>
    <x v="303"/>
    <x v="307"/>
    <s v="AARON HUENCHUMIL"/>
    <s v="Joaquin Diaz Garces #4254"/>
    <s v="Recoleta"/>
    <x v="38"/>
    <s v=" No Aplica"/>
    <s v="No Aplica"/>
    <s v="No Aplica"/>
    <s v="No Aplica"/>
    <s v="No Aplica"/>
    <s v="No Aplica"/>
    <s v="Si"/>
    <s v="Justina Silva Hernandez"/>
    <s v="977610678"/>
    <s v="Cumple"/>
    <s v="Cumple"/>
    <s v="No Aplica"/>
    <s v="Cumple Parcialmente"/>
    <s v="Cumple Parcialmente"/>
    <s v="1-Cliente nunca llamo por falla electrica, si no que su llamado era por no recepcion de boletas electricas"/>
    <x v="0"/>
    <x v="1"/>
    <x v="2"/>
    <x v="1"/>
    <n v="0"/>
    <n v="0.5"/>
    <n v="0.5"/>
    <n v="0.5"/>
    <n v="0.5"/>
    <n v="0.5"/>
    <n v="0.25"/>
    <n v="0.25"/>
    <n v="0.5"/>
    <n v="0.17499999999999999"/>
    <n v="0.17499999999999999"/>
    <n v="0.77"/>
    <x v="1"/>
  </r>
  <r>
    <s v="2253877"/>
    <s v="207602032023150800"/>
    <s v="DF20237597438"/>
    <x v="303"/>
    <x v="311"/>
    <s v="Cristobal toro"/>
    <s v="Las nieves 10003"/>
    <s v="La Florida"/>
    <x v="38"/>
    <s v=" Cumple"/>
    <s v="Cumple"/>
    <s v="No Aplica"/>
    <s v="No Aplica"/>
    <s v="Cumple"/>
    <s v="Cumple"/>
    <s v="No"/>
    <s v="S/N"/>
    <s v="S/N"/>
    <s v="No Aplica"/>
    <s v="No Aplica"/>
    <s v="No Aplica"/>
    <s v="Cumple"/>
    <s v="Cumple"/>
    <s v="Sin moradores"/>
    <x v="0"/>
    <x v="1"/>
    <x v="2"/>
    <x v="1"/>
    <n v="0"/>
    <n v="0.5"/>
    <n v="0.5"/>
    <n v="0.5"/>
    <n v="0.5"/>
    <n v="0.5"/>
    <n v="0.25"/>
    <n v="0.25"/>
    <n v="0.5"/>
    <n v="0.5"/>
    <n v="0.5"/>
    <n v="0.90000000000000013"/>
    <x v="0"/>
  </r>
  <r>
    <s v="2253874"/>
    <s v="207602032023150607"/>
    <s v="DF20237590724"/>
    <x v="303"/>
    <x v="305"/>
    <s v="Cristobal toro"/>
    <s v="Las nieves 10003"/>
    <s v="La Florida"/>
    <x v="38"/>
    <s v=" Cumple"/>
    <s v="Cumple"/>
    <s v="No Aplica"/>
    <s v="No Aplica"/>
    <s v="Cumple"/>
    <s v="Cumple"/>
    <s v="No"/>
    <s v="S/N"/>
    <s v="S/N"/>
    <s v="No Aplica"/>
    <s v="No Aplica"/>
    <s v="No Aplica"/>
    <s v="Cumple"/>
    <s v="Cumple"/>
    <s v="Sin moradores ."/>
    <x v="0"/>
    <x v="1"/>
    <x v="2"/>
    <x v="1"/>
    <n v="0"/>
    <n v="0.5"/>
    <n v="0.5"/>
    <n v="0.5"/>
    <n v="0.5"/>
    <n v="0.5"/>
    <n v="0.25"/>
    <n v="0.25"/>
    <n v="0.5"/>
    <n v="0.5"/>
    <n v="0.5"/>
    <n v="0.90000000000000013"/>
    <x v="0"/>
  </r>
  <r>
    <s v="2253869"/>
    <s v="207502032023145603"/>
    <s v="DF20237595600"/>
    <x v="303"/>
    <x v="316"/>
    <s v="AARON HUENCHUMIL"/>
    <s v="Emiliano Zapata #871 cordillera 6 dp 537"/>
    <s v="Recoleta"/>
    <x v="38"/>
    <s v=" Cumple"/>
    <s v="Cumple"/>
    <s v="No Cumple"/>
    <s v="No Cumple"/>
    <s v="Cumple"/>
    <s v="Cumple"/>
    <s v="No"/>
    <s v="S/N"/>
    <s v="S/N"/>
    <s v="No Aplica"/>
    <s v="No Aplica"/>
    <s v="No Aplica"/>
    <s v="Cumple"/>
    <s v="Cumple"/>
    <s v="1-Direccion correcta de ticket:  SARGENTO CANDELARIA PEREZ #3658  2-No declara codigo de material utilizado, pero si describe su uso"/>
    <x v="0"/>
    <x v="1"/>
    <x v="2"/>
    <x v="1"/>
    <n v="0"/>
    <n v="0.5"/>
    <n v="0"/>
    <n v="0"/>
    <n v="0.5"/>
    <n v="0.5"/>
    <n v="0.25"/>
    <n v="0.25"/>
    <n v="0.5"/>
    <n v="0.5"/>
    <n v="0.5"/>
    <n v="0.60000000000000009"/>
    <x v="1"/>
  </r>
  <r>
    <s v="2253861"/>
    <s v="207502032023144447"/>
    <s v="DF20237607597"/>
    <x v="303"/>
    <x v="323"/>
    <s v="AARON HUENCHUMIL"/>
    <s v="Jorge Korterlitz #3617"/>
    <s v="Recoleta"/>
    <x v="38"/>
    <s v=" Cumple"/>
    <s v="Cumple"/>
    <s v="No Aplica"/>
    <s v="No Aplica"/>
    <s v="Cumple"/>
    <s v="Cumple"/>
    <s v="No"/>
    <s v="S/N"/>
    <s v="S/N"/>
    <s v="No Aplica"/>
    <s v="No Aplica"/>
    <s v="No Aplica"/>
    <s v="Cumple"/>
    <s v="Cumple"/>
    <s v="1-Cliente no se encuentra en domicilio  2-Caja B.T sin tapa"/>
    <x v="0"/>
    <x v="1"/>
    <x v="2"/>
    <x v="1"/>
    <n v="0"/>
    <n v="0.5"/>
    <n v="0.5"/>
    <n v="0.5"/>
    <n v="0.5"/>
    <n v="0.5"/>
    <n v="0.25"/>
    <n v="0.25"/>
    <n v="0.5"/>
    <n v="0.5"/>
    <n v="0.5"/>
    <n v="0.90000000000000013"/>
    <x v="1"/>
  </r>
  <r>
    <s v="2253853"/>
    <s v="207502032023142606"/>
    <s v="DF20237608840"/>
    <x v="303"/>
    <x v="324"/>
    <s v="AARON HUENCHUMIL"/>
    <s v="Emiliano Zapata #871 edif. Rio 1 dp 405"/>
    <s v="Recoleta"/>
    <x v="38"/>
    <s v=" Cumple"/>
    <s v="Cumple"/>
    <s v="No Aplica"/>
    <s v="No Aplica"/>
    <s v="Cumple"/>
    <s v="Cumple"/>
    <s v="No"/>
    <s v="S/N"/>
    <s v="S/N"/>
    <s v="No Aplica"/>
    <s v="No Aplica"/>
    <s v="No Aplica"/>
    <s v="Cumple"/>
    <s v="Cumple"/>
    <s v="1-Suministro electrico normalizado  2-Cliente no se encuentra en domicilio  3-Falta sello exterior de caja empalme"/>
    <x v="0"/>
    <x v="1"/>
    <x v="2"/>
    <x v="1"/>
    <n v="0"/>
    <n v="0.5"/>
    <n v="0.5"/>
    <n v="0.5"/>
    <n v="0.5"/>
    <n v="0.5"/>
    <n v="0.25"/>
    <n v="0.25"/>
    <n v="0.5"/>
    <n v="0.5"/>
    <n v="0.5"/>
    <n v="0.90000000000000013"/>
    <x v="1"/>
  </r>
  <r>
    <s v="2253848"/>
    <s v="207502032023141917"/>
    <s v="DF20237588694"/>
    <x v="303"/>
    <x v="310"/>
    <s v="AARON HUENCHUMIL"/>
    <s v="Emiliano Zapata #871"/>
    <s v="Recoleta"/>
    <x v="38"/>
    <s v=" Cumple"/>
    <s v="Cumple"/>
    <s v="No Cumple"/>
    <s v="No Cumple"/>
    <s v="Cumple"/>
    <s v="Cumple"/>
    <s v="Si"/>
    <s v="Conserje"/>
    <s v="S/N"/>
    <s v="Cumple"/>
    <s v="Cumple"/>
    <s v="Cumple"/>
    <s v="Cumple"/>
    <s v="Cumple"/>
    <s v="1-Cliente con suministro electrico normalizado  2-No declara codigo de ITM utilizado, pero si describe su uso"/>
    <x v="0"/>
    <x v="1"/>
    <x v="2"/>
    <x v="1"/>
    <n v="0"/>
    <n v="0.5"/>
    <n v="0"/>
    <n v="0"/>
    <n v="0.5"/>
    <n v="0.5"/>
    <n v="0.25"/>
    <n v="0.25"/>
    <n v="0.5"/>
    <n v="0.5"/>
    <n v="0.5"/>
    <n v="0.60000000000000009"/>
    <x v="1"/>
  </r>
  <r>
    <s v="2253845"/>
    <s v="207502032023141017"/>
    <s v="DF20237604195"/>
    <x v="303"/>
    <x v="309"/>
    <s v="AARON HUENCHUMIL"/>
    <s v="Gilda #3050"/>
    <s v="Recoleta"/>
    <x v="38"/>
    <s v=" Cumple"/>
    <s v="Cumple"/>
    <s v="No Aplica"/>
    <s v="No Aplica"/>
    <s v="Cumple"/>
    <s v="Cumple"/>
    <s v="Si"/>
    <s v="S/N"/>
    <s v="S/N"/>
    <s v="No Aplica"/>
    <s v="No Aplica"/>
    <s v="Cumple"/>
    <s v="Cumple"/>
    <s v="Cumple"/>
    <s v="1-Cliente presente eb domicilio, desconoce que si alguien realizo algun llamado a ENEL"/>
    <x v="0"/>
    <x v="1"/>
    <x v="2"/>
    <x v="1"/>
    <n v="0"/>
    <n v="0.5"/>
    <n v="0.5"/>
    <n v="0.5"/>
    <n v="0.5"/>
    <n v="0.5"/>
    <n v="0.25"/>
    <n v="0.25"/>
    <n v="0.5"/>
    <n v="0.5"/>
    <n v="0.5"/>
    <n v="0.90000000000000013"/>
    <x v="1"/>
  </r>
  <r>
    <s v="2253837"/>
    <s v="207502032023140000"/>
    <s v="DF20237606005"/>
    <x v="303"/>
    <x v="318"/>
    <s v="AARON HUENCHUMIL"/>
    <s v="Francisco Cerda #1104 dp 102"/>
    <s v="Recoleta"/>
    <x v="38"/>
    <s v=" Cumple"/>
    <s v="Cumple"/>
    <s v="No Aplica"/>
    <s v="No Aplica"/>
    <s v="Cumple"/>
    <s v="Cumple"/>
    <s v="No"/>
    <s v="S/N"/>
    <s v="S/N"/>
    <s v="No Aplica"/>
    <s v="No Aplica"/>
    <s v="No Aplica"/>
    <s v="Cumple"/>
    <s v="Cumple"/>
    <s v="1-Cliente no se encuentra en domicilio  2-Sector conflictivo se evita tomar fotografias"/>
    <x v="0"/>
    <x v="1"/>
    <x v="2"/>
    <x v="1"/>
    <n v="0"/>
    <n v="0.5"/>
    <n v="0.5"/>
    <n v="0.5"/>
    <n v="0.5"/>
    <n v="0.5"/>
    <n v="0.25"/>
    <n v="0.25"/>
    <n v="0.5"/>
    <n v="0.5"/>
    <n v="0.5"/>
    <n v="0.90000000000000013"/>
    <x v="1"/>
  </r>
  <r>
    <s v="2253829"/>
    <s v="207602032023135329"/>
    <s v="DF20237594349"/>
    <x v="303"/>
    <x v="312"/>
    <s v="Cristobal toro"/>
    <s v="Las dalias 1094"/>
    <s v="La Florida"/>
    <x v="38"/>
    <s v=" Cumple"/>
    <s v="Cumple"/>
    <s v="No Aplica"/>
    <s v="No Aplica"/>
    <s v="Cumple"/>
    <s v="Cumple"/>
    <s v="No"/>
    <s v="S/N"/>
    <s v="S/N"/>
    <s v="No Aplica"/>
    <s v="No Aplica"/>
    <s v="No Aplica"/>
    <s v="Cumple"/>
    <s v="Cumple Parcialmente"/>
    <s v="Sector conflictivo . No se toman fotos para prevenir . Falta data en 1 foto"/>
    <x v="0"/>
    <x v="1"/>
    <x v="2"/>
    <x v="1"/>
    <n v="0"/>
    <n v="0.5"/>
    <n v="0.5"/>
    <n v="0.5"/>
    <n v="0.5"/>
    <n v="0.5"/>
    <n v="0.25"/>
    <n v="0.25"/>
    <n v="0.5"/>
    <n v="0.5"/>
    <n v="0.17499999999999999"/>
    <n v="0.83500000000000008"/>
    <x v="0"/>
  </r>
  <r>
    <s v="2253768"/>
    <s v="207602032023122909"/>
    <s v="DF20237589002"/>
    <x v="303"/>
    <x v="302"/>
    <s v="Cristobal toro"/>
    <s v="Las quinchas 10958"/>
    <s v="La Florida"/>
    <x v="38"/>
    <s v=" Cumple"/>
    <s v="Cumple"/>
    <s v="No Aplica"/>
    <s v="No Aplica"/>
    <s v="Cumple"/>
    <s v="Cumple"/>
    <s v="No"/>
    <s v="S/N"/>
    <s v="S/N"/>
    <s v="No Aplica"/>
    <s v="No Aplica"/>
    <s v="No Aplica"/>
    <s v="No Cumple"/>
    <s v="No Cumple"/>
    <s v="Falta maxima de fotos exigidas . Sector conflictivo  No se toman fotografias por precaucio"/>
    <x v="0"/>
    <x v="1"/>
    <x v="2"/>
    <x v="1"/>
    <n v="0"/>
    <n v="0.5"/>
    <n v="0.5"/>
    <n v="0.5"/>
    <n v="0.5"/>
    <n v="0.5"/>
    <n v="0.25"/>
    <n v="0.25"/>
    <n v="0.5"/>
    <n v="0"/>
    <n v="0"/>
    <n v="0.70000000000000007"/>
    <x v="0"/>
  </r>
  <r>
    <s v="2253677"/>
    <s v="207602032023114934"/>
    <s v="DF20237593686"/>
    <x v="303"/>
    <x v="325"/>
    <s v="Cristobal toro"/>
    <s v="Lican ray 6920"/>
    <s v="La Florida"/>
    <x v="38"/>
    <s v=" Cumple"/>
    <s v="Cumple"/>
    <s v="No Aplica"/>
    <s v="No Aplica"/>
    <s v="Cumple"/>
    <s v="Cumple"/>
    <s v="No"/>
    <s v="S/N"/>
    <s v="S/N"/>
    <s v="No Aplica"/>
    <s v="No Aplica"/>
    <s v="No Aplica"/>
    <s v="Cumple"/>
    <s v="Cumple"/>
    <s v="Sin moradores"/>
    <x v="0"/>
    <x v="1"/>
    <x v="2"/>
    <x v="1"/>
    <n v="0"/>
    <n v="0.5"/>
    <n v="0.5"/>
    <n v="0.5"/>
    <n v="0.5"/>
    <n v="0.5"/>
    <n v="0.25"/>
    <n v="0.25"/>
    <n v="0.5"/>
    <n v="0.5"/>
    <n v="0.5"/>
    <n v="0.90000000000000013"/>
    <x v="0"/>
  </r>
  <r>
    <s v="2253674"/>
    <s v="207602032023114718"/>
    <s v="DF20237593502"/>
    <x v="303"/>
    <x v="361"/>
    <s v="Cristobal toro"/>
    <s v="Licanray 6920"/>
    <s v="La Florida"/>
    <x v="38"/>
    <s v=" Cumple"/>
    <s v="Cumple"/>
    <s v="No Aplica"/>
    <s v="No Aplica"/>
    <s v="Cumple"/>
    <s v="Cumple"/>
    <s v="No"/>
    <s v="S/N"/>
    <s v="S/N"/>
    <s v="No Aplica"/>
    <s v="No Aplica"/>
    <s v="No Aplica"/>
    <s v="No Cumple"/>
    <s v="No Cumple"/>
    <s v="Falta maxima de fotos exigidas . Sin moradores"/>
    <x v="0"/>
    <x v="1"/>
    <x v="2"/>
    <x v="1"/>
    <n v="0"/>
    <n v="0.5"/>
    <n v="0.5"/>
    <n v="0.5"/>
    <n v="0.5"/>
    <n v="0.5"/>
    <n v="0.25"/>
    <n v="0.25"/>
    <n v="0.5"/>
    <n v="0"/>
    <n v="0"/>
    <n v="0.70000000000000007"/>
    <x v="0"/>
  </r>
  <r>
    <s v="2253666"/>
    <s v="207602032023111906"/>
    <s v="DF20237590780"/>
    <x v="303"/>
    <x v="305"/>
    <s v="Cristobal toro"/>
    <s v="Las ilusiones 1956"/>
    <s v="La Florida"/>
    <x v="38"/>
    <s v=" Cumple"/>
    <s v="Cumple"/>
    <s v="No Aplica"/>
    <s v="No Aplica"/>
    <s v="Cumple"/>
    <s v="Cumple"/>
    <s v="No"/>
    <s v="S/N"/>
    <s v="S/N"/>
    <s v="No Aplica"/>
    <s v="No Aplica"/>
    <s v="No Aplica"/>
    <s v="Cumple"/>
    <s v="Cumple"/>
    <s v="Problema externo , de telefonia cables muy abajos . Sector hostil . No se toman mas fotos por precaucion"/>
    <x v="0"/>
    <x v="1"/>
    <x v="2"/>
    <x v="1"/>
    <n v="0"/>
    <n v="0.5"/>
    <n v="0.5"/>
    <n v="0.5"/>
    <n v="0.5"/>
    <n v="0.5"/>
    <n v="0.25"/>
    <n v="0.25"/>
    <n v="0.5"/>
    <n v="0.5"/>
    <n v="0.5"/>
    <n v="0.90000000000000013"/>
    <x v="0"/>
  </r>
  <r>
    <s v="2253656"/>
    <s v="207602032023105824"/>
    <s v="DF20237596954"/>
    <x v="303"/>
    <x v="306"/>
    <s v="Cristobal toro"/>
    <s v="Las clavelinas 2161"/>
    <s v="La Florida"/>
    <x v="38"/>
    <s v=" Cumple"/>
    <s v="Cumple"/>
    <s v="No Aplica"/>
    <s v="No Aplica"/>
    <s v="Cumple"/>
    <s v="Cumple"/>
    <s v="No"/>
    <s v="S/N"/>
    <s v="S/N"/>
    <s v="No Aplica"/>
    <s v="No Aplica"/>
    <s v="No Aplica"/>
    <s v="Cumple"/>
    <s v="Cumple"/>
    <s v="Problema externo AP"/>
    <x v="0"/>
    <x v="1"/>
    <x v="2"/>
    <x v="1"/>
    <n v="0"/>
    <n v="0.5"/>
    <n v="0.5"/>
    <n v="0.5"/>
    <n v="0.5"/>
    <n v="0.5"/>
    <n v="0.25"/>
    <n v="0.25"/>
    <n v="0.5"/>
    <n v="0.5"/>
    <n v="0.5"/>
    <n v="0.90000000000000013"/>
    <x v="0"/>
  </r>
  <r>
    <s v="2253655"/>
    <s v="207602032023105603"/>
    <s v="DF20237589713"/>
    <x v="303"/>
    <x v="304"/>
    <s v="Cristobal toro"/>
    <s v="Las clavelinas 2160"/>
    <s v="La Florida"/>
    <x v="38"/>
    <s v=" Cumple"/>
    <s v="Cumple"/>
    <s v="No Aplica"/>
    <s v="No Aplica"/>
    <s v="Cumple"/>
    <s v="Cumple"/>
    <s v="No"/>
    <s v="S/N"/>
    <s v="S/N"/>
    <s v="No Aplica"/>
    <s v="No Aplica"/>
    <s v="No Aplica"/>
    <s v="Cumple Parcialmente"/>
    <s v="Cumple Parcialmente"/>
    <s v="Falta mejor detalle en fotos . 1 foto falta mayor data . Problema externo AP"/>
    <x v="0"/>
    <x v="1"/>
    <x v="2"/>
    <x v="1"/>
    <n v="0"/>
    <n v="0.5"/>
    <n v="0.5"/>
    <n v="0.5"/>
    <n v="0.5"/>
    <n v="0.5"/>
    <n v="0.25"/>
    <n v="0.25"/>
    <n v="0.5"/>
    <n v="0.17499999999999999"/>
    <n v="0.17499999999999999"/>
    <n v="0.77"/>
    <x v="0"/>
  </r>
  <r>
    <s v="2253652"/>
    <s v="207602032023104229"/>
    <s v="DF20227503497"/>
    <x v="303"/>
    <x v="236"/>
    <s v="Cristobal toro"/>
    <s v="San alfonso 437"/>
    <s v="Santiago"/>
    <x v="38"/>
    <s v=" Cumple"/>
    <s v="Cumple"/>
    <s v="No Aplica"/>
    <s v="No Aplica"/>
    <s v="Cumple"/>
    <s v="Cumple"/>
    <s v="No"/>
    <s v="S/N"/>
    <s v="S/N"/>
    <s v="No Aplica"/>
    <s v="No Aplica"/>
    <s v="No Aplica"/>
    <s v="No Cumple"/>
    <s v="No Cumple"/>
    <s v="Falta fotos de maxima exigidas . Sector hostil . No se toman fotos por precaucion . Toldos azules"/>
    <x v="8"/>
    <x v="0"/>
    <x v="2"/>
    <x v="1"/>
    <n v="0"/>
    <n v="0.5"/>
    <n v="0.5"/>
    <n v="0.5"/>
    <n v="0.5"/>
    <n v="0.5"/>
    <n v="0.25"/>
    <n v="0.25"/>
    <n v="0.5"/>
    <n v="0"/>
    <n v="0"/>
    <n v="0.70000000000000007"/>
    <x v="1"/>
  </r>
  <r>
    <s v="2252479"/>
    <s v="207501032023170515"/>
    <s v="DF20237616572"/>
    <x v="304"/>
    <x v="332"/>
    <s v="AARON HUENCHUMIL"/>
    <s v="Huidobro #1545"/>
    <s v="Independencia"/>
    <x v="38"/>
    <s v=" Cumple"/>
    <s v="Cumple"/>
    <s v="No Aplica"/>
    <s v="No Aplica"/>
    <s v="Cumple"/>
    <s v="Cumple"/>
    <s v="No"/>
    <s v="S/N"/>
    <s v="S/N"/>
    <s v="No Aplica"/>
    <s v="No Aplica"/>
    <s v="No Aplica"/>
    <s v="Cumple Mayormente"/>
    <s v="Cumple Parcialmente"/>
    <s v="1-Cliente no se encuentra en domicilio 2-Caja B.T con tapa abierta  3-Acometida reparada provisoriamente con union (colcha)"/>
    <x v="1"/>
    <x v="1"/>
    <x v="2"/>
    <x v="1"/>
    <n v="0"/>
    <n v="0.5"/>
    <n v="0.5"/>
    <n v="0.5"/>
    <n v="0.5"/>
    <n v="0.5"/>
    <n v="0.25"/>
    <n v="0.25"/>
    <n v="0.5"/>
    <n v="0.32500000000000001"/>
    <n v="0.17499999999999999"/>
    <n v="0.8"/>
    <x v="1"/>
  </r>
  <r>
    <s v="2252248"/>
    <s v="207501032023162346"/>
    <s v="DF20237616729"/>
    <x v="304"/>
    <x v="332"/>
    <s v="AARON HUENCHUMIL"/>
    <s v="Independencia #1066 F"/>
    <s v="Independencia"/>
    <x v="38"/>
    <s v=" Cumple"/>
    <s v="Cumple"/>
    <s v="No Aplica"/>
    <s v="No Aplica"/>
    <s v="Cumple"/>
    <s v="Cumple"/>
    <s v="No"/>
    <s v="S/N"/>
    <s v="S/N"/>
    <s v="No Aplica"/>
    <s v="No Aplica"/>
    <s v="No Aplica"/>
    <s v="Cumple"/>
    <s v="Cumple"/>
    <s v="1-Cliente no se encuentra en domicilio"/>
    <x v="1"/>
    <x v="1"/>
    <x v="2"/>
    <x v="1"/>
    <n v="0"/>
    <n v="0.5"/>
    <n v="0.5"/>
    <n v="0.5"/>
    <n v="0.5"/>
    <n v="0.5"/>
    <n v="0.25"/>
    <n v="0.25"/>
    <n v="0.5"/>
    <n v="0.5"/>
    <n v="0.5"/>
    <n v="0.90000000000000013"/>
    <x v="1"/>
  </r>
  <r>
    <s v="2252246"/>
    <s v="207601032023162121"/>
    <s v="DF20237605455"/>
    <x v="304"/>
    <x v="318"/>
    <s v="Cristobal toro"/>
    <s v="Teniente juan colipi 613"/>
    <s v="Recoleta"/>
    <x v="38"/>
    <s v=" Cumple"/>
    <s v="Cumple"/>
    <s v="No Aplica"/>
    <s v="No Aplica"/>
    <s v="Cumple"/>
    <s v="Cumple"/>
    <s v="No"/>
    <s v="S/N"/>
    <s v="S/N"/>
    <s v="No Aplica"/>
    <s v="No Aplica"/>
    <s v="No Aplica"/>
    <s v="Cumple"/>
    <s v="Cumple"/>
    <s v="Sin moradores . Sector hostil"/>
    <x v="0"/>
    <x v="1"/>
    <x v="2"/>
    <x v="1"/>
    <n v="0"/>
    <n v="0.5"/>
    <n v="0.5"/>
    <n v="0.5"/>
    <n v="0.5"/>
    <n v="0.5"/>
    <n v="0.25"/>
    <n v="0.25"/>
    <n v="0.5"/>
    <n v="0.5"/>
    <n v="0.5"/>
    <n v="0.90000000000000013"/>
    <x v="1"/>
  </r>
  <r>
    <s v="2252243"/>
    <s v="207501032023161429"/>
    <s v="DF20237627596"/>
    <x v="304"/>
    <x v="337"/>
    <s v="AARON HUENCHUMIL"/>
    <s v="Independencia #1050 dp 1207"/>
    <s v="Independencia"/>
    <x v="38"/>
    <s v=" Cumple"/>
    <s v="Cumple"/>
    <s v="No Aplica"/>
    <s v="No Aplica"/>
    <s v="Cumple"/>
    <s v="Cumple"/>
    <s v="No"/>
    <s v="S/N"/>
    <s v="S/N"/>
    <s v="No Aplica"/>
    <s v="No Aplica"/>
    <s v="No Aplica"/>
    <s v="Cumple"/>
    <s v="Cumple"/>
    <s v="1-Suministro electrico reestablecido  2-Caja empalme abierta, sin adulteraciones  y con cliente aguas abajo ITM desconectados"/>
    <x v="1"/>
    <x v="1"/>
    <x v="2"/>
    <x v="1"/>
    <n v="0"/>
    <n v="0.5"/>
    <n v="0.5"/>
    <n v="0.5"/>
    <n v="0.5"/>
    <n v="0.5"/>
    <n v="0.25"/>
    <n v="0.25"/>
    <n v="0.5"/>
    <n v="0.5"/>
    <n v="0.5"/>
    <n v="0.90000000000000013"/>
    <x v="1"/>
  </r>
  <r>
    <s v="2252239"/>
    <s v="207501032023160737"/>
    <s v="DF20237623144"/>
    <x v="304"/>
    <x v="330"/>
    <s v="AARON HUENCHUMIL"/>
    <s v="Independencia #1050 dp 411"/>
    <s v="Independencia"/>
    <x v="38"/>
    <s v=" Cumple"/>
    <s v="Cumple"/>
    <s v="No Aplica"/>
    <s v="No Aplica"/>
    <s v="Cumple"/>
    <s v="Cumple"/>
    <s v="No"/>
    <s v="S/N"/>
    <s v="S/N"/>
    <s v="No Aplica"/>
    <s v="No Aplica"/>
    <s v="No Aplica"/>
    <s v="Cumple"/>
    <s v="Cumple"/>
    <s v="1-Cliente no se encuentra  2-Conserje tiene llaves del shaft  perdidas"/>
    <x v="1"/>
    <x v="1"/>
    <x v="2"/>
    <x v="1"/>
    <n v="0"/>
    <n v="0.5"/>
    <n v="0.5"/>
    <n v="0.5"/>
    <n v="0.5"/>
    <n v="0.5"/>
    <n v="0.25"/>
    <n v="0.25"/>
    <n v="0.5"/>
    <n v="0.5"/>
    <n v="0.5"/>
    <n v="0.90000000000000013"/>
    <x v="1"/>
  </r>
  <r>
    <s v="2252221"/>
    <s v="207501032023153828"/>
    <s v="DF20237616285"/>
    <x v="304"/>
    <x v="335"/>
    <s v="AARON HUENCHUMIL"/>
    <s v="Carlota Milcher #919"/>
    <s v="Independencia"/>
    <x v="38"/>
    <s v=" Cumple"/>
    <s v="Cumple"/>
    <s v="No Aplica"/>
    <s v="No Aplica"/>
    <s v="Cumple"/>
    <s v="Cumple"/>
    <s v="No"/>
    <s v="S/N"/>
    <s v="S/N"/>
    <s v="No Aplica"/>
    <s v="No Aplica"/>
    <s v="No Aplica"/>
    <s v="Cumple"/>
    <s v="Cumple"/>
    <s v="1-Cliente no se encuentra en domicilio  2-Suministro electrico normal en sector"/>
    <x v="1"/>
    <x v="1"/>
    <x v="2"/>
    <x v="1"/>
    <n v="0"/>
    <n v="0.5"/>
    <n v="0.5"/>
    <n v="0.5"/>
    <n v="0.5"/>
    <n v="0.5"/>
    <n v="0.25"/>
    <n v="0.25"/>
    <n v="0.5"/>
    <n v="0.5"/>
    <n v="0.5"/>
    <n v="0.90000000000000013"/>
    <x v="1"/>
  </r>
  <r>
    <s v="2252219"/>
    <s v="207601032023153334"/>
    <s v="DF20237589074"/>
    <x v="304"/>
    <x v="302"/>
    <s v="Cristobal toro"/>
    <s v="Tuyuti 4379"/>
    <s v="Recoleta"/>
    <x v="38"/>
    <s v=" Cumple"/>
    <s v="Cumple"/>
    <s v="No Aplica"/>
    <s v="No Aplica"/>
    <s v="Cumple"/>
    <s v="Cumple"/>
    <s v="Si"/>
    <s v="Rosa pacheco"/>
    <s v="975419790"/>
    <s v="Cumple"/>
    <s v="Cumple"/>
    <s v="Cumple"/>
    <s v="Cumple"/>
    <s v="Cumple"/>
    <s v="Cliente aun no coloca poste de paso . Con suministro normal"/>
    <x v="0"/>
    <x v="1"/>
    <x v="2"/>
    <x v="1"/>
    <n v="0"/>
    <n v="0.5"/>
    <n v="0.5"/>
    <n v="0.5"/>
    <n v="0.5"/>
    <n v="0.5"/>
    <n v="0.25"/>
    <n v="0.25"/>
    <n v="0.5"/>
    <n v="0.5"/>
    <n v="0.5"/>
    <n v="0.90000000000000013"/>
    <x v="1"/>
  </r>
  <r>
    <s v="2252218"/>
    <s v="207501032023152608"/>
    <s v="DF20237615163"/>
    <x v="304"/>
    <x v="338"/>
    <s v="AARON HUENCHUMIL"/>
    <s v="Carlota Milcher #919"/>
    <s v="Independencia"/>
    <x v="38"/>
    <s v=" Cumple"/>
    <s v="Cumple"/>
    <s v="No Aplica"/>
    <s v="No Aplica"/>
    <s v="Cumple"/>
    <s v="Cumple"/>
    <s v="No"/>
    <s v="S/N"/>
    <s v="S/N"/>
    <s v="No Aplica"/>
    <s v="No Aplica"/>
    <s v="No Aplica"/>
    <s v="Cumple Parcialmente"/>
    <s v="Cumple Parcialmente"/>
    <s v="1-TD 19297 se encuentra normalizado"/>
    <x v="1"/>
    <x v="1"/>
    <x v="2"/>
    <x v="1"/>
    <n v="0"/>
    <n v="0.5"/>
    <n v="0.5"/>
    <n v="0.5"/>
    <n v="0.5"/>
    <n v="0.5"/>
    <n v="0.25"/>
    <n v="0.25"/>
    <n v="0.5"/>
    <n v="0.17499999999999999"/>
    <n v="0.17499999999999999"/>
    <n v="0.77"/>
    <x v="1"/>
  </r>
  <r>
    <s v="2252212"/>
    <s v="207501032023150626"/>
    <s v="DF20237615561"/>
    <x v="304"/>
    <x v="335"/>
    <s v="AARON HUENCHUMIL"/>
    <s v="Frente a Santos Dumont #1062 c/F"/>
    <s v="Independencia"/>
    <x v="38"/>
    <s v=" Cumple"/>
    <s v="Cumple"/>
    <s v="No Aplica"/>
    <s v="No Aplica"/>
    <s v="No Aplica"/>
    <s v="No Aplica"/>
    <s v="No"/>
    <s v="S/N"/>
    <s v="S/N"/>
    <s v="No Aplica"/>
    <s v="No Aplica"/>
    <s v="No Aplica"/>
    <s v="Cumple Parcialmente"/>
    <s v="Cumple"/>
    <s v="1-Fotohrafia no coincide con direccion de ticket"/>
    <x v="1"/>
    <x v="1"/>
    <x v="2"/>
    <x v="1"/>
    <n v="0"/>
    <n v="0.5"/>
    <n v="0.5"/>
    <n v="0.5"/>
    <n v="0.5"/>
    <n v="0.5"/>
    <n v="0.25"/>
    <n v="0.25"/>
    <n v="0.5"/>
    <n v="0.17499999999999999"/>
    <n v="0.5"/>
    <n v="0.83500000000000008"/>
    <x v="1"/>
  </r>
  <r>
    <s v="2252209"/>
    <s v="207601032023150051"/>
    <s v="DF20237606896"/>
    <x v="304"/>
    <x v="303"/>
    <s v="Cristobal toro"/>
    <s v="Recoleta 424"/>
    <s v="Recoleta"/>
    <x v="38"/>
    <s v=" Cumple"/>
    <s v="Cumple"/>
    <s v="No Aplica"/>
    <s v="No Aplica"/>
    <s v="Cumple"/>
    <s v="Cumple"/>
    <s v="No"/>
    <s v="S/N"/>
    <s v="S/N"/>
    <s v="No Aplica"/>
    <s v="No Aplica"/>
    <s v="No Aplica"/>
    <s v="Cumple"/>
    <s v="Cumple"/>
    <s v="Sector hostil . No se toman fotografias . Para prevenir problemas con locatarios ."/>
    <x v="0"/>
    <x v="1"/>
    <x v="2"/>
    <x v="1"/>
    <n v="0"/>
    <n v="0.5"/>
    <n v="0.5"/>
    <n v="0.5"/>
    <n v="0.5"/>
    <n v="0.5"/>
    <n v="0.25"/>
    <n v="0.25"/>
    <n v="0.5"/>
    <n v="0.5"/>
    <n v="0.5"/>
    <n v="0.90000000000000013"/>
    <x v="1"/>
  </r>
  <r>
    <s v="2252201"/>
    <s v="207501032023143906"/>
    <s v="DF20237620796"/>
    <x v="304"/>
    <x v="336"/>
    <s v="AARON HUENCHUMIL"/>
    <s v="Amunategui #1267"/>
    <s v="Independencia"/>
    <x v="38"/>
    <s v=" Cumple"/>
    <s v="Cumple"/>
    <s v="No Aplica"/>
    <s v="No Aplica"/>
    <s v="Cumple"/>
    <s v="Cumple"/>
    <s v="No"/>
    <s v="S/N"/>
    <s v="S/N"/>
    <s v="No Aplica"/>
    <s v="No Aplica"/>
    <s v="No Aplica"/>
    <s v="Cumple Parcialmente"/>
    <s v="Cumple"/>
    <s v="1-Cliente no se encuentra en domicilio"/>
    <x v="1"/>
    <x v="1"/>
    <x v="2"/>
    <x v="1"/>
    <n v="0"/>
    <n v="0.5"/>
    <n v="0.5"/>
    <n v="0.5"/>
    <n v="0.5"/>
    <n v="0.5"/>
    <n v="0.25"/>
    <n v="0.25"/>
    <n v="0.5"/>
    <n v="0.17499999999999999"/>
    <n v="0.5"/>
    <n v="0.83500000000000008"/>
    <x v="1"/>
  </r>
  <r>
    <s v="2252193"/>
    <s v="207501032023142122"/>
    <s v="DF20237627200"/>
    <x v="304"/>
    <x v="337"/>
    <s v="AARON HUENCHUMIL"/>
    <s v="Pdte. Edo. Frei Montalva / Ley 1838"/>
    <s v="Independencia"/>
    <x v="38"/>
    <s v=" Cumple"/>
    <s v="Cumple"/>
    <s v="No Cumple"/>
    <s v="No Cumple"/>
    <s v="Cumple"/>
    <s v="Cumple"/>
    <s v="No"/>
    <s v="S/N"/>
    <s v="S/N"/>
    <s v="No Aplica"/>
    <s v="No Aplica"/>
    <s v="No Aplica"/>
    <s v="Cumple"/>
    <s v="Cumple"/>
    <s v="1-A.P se encuentra normalizado  2-No declara codigo de material utilizado, pero si describe su uso"/>
    <x v="1"/>
    <x v="1"/>
    <x v="2"/>
    <x v="1"/>
    <n v="0"/>
    <n v="0.5"/>
    <n v="0"/>
    <n v="0"/>
    <n v="0.5"/>
    <n v="0.5"/>
    <n v="0.25"/>
    <n v="0.25"/>
    <n v="0.5"/>
    <n v="0.5"/>
    <n v="0.5"/>
    <n v="0.60000000000000009"/>
    <x v="1"/>
  </r>
  <r>
    <s v="2252185"/>
    <s v="207501032023140317"/>
    <s v="DF20237624541"/>
    <x v="304"/>
    <x v="343"/>
    <s v="AARON HUENCHUMIL"/>
    <s v="Pdte. Edo. Frei Montalva/Enrique Soro"/>
    <s v="Independencia"/>
    <x v="38"/>
    <s v=" Cumple"/>
    <s v="Cumple"/>
    <s v="No Aplica"/>
    <s v="No Aplica"/>
    <s v="Cumple"/>
    <s v="Cumple"/>
    <s v="No"/>
    <s v="S/N"/>
    <s v="S/N"/>
    <s v="No Aplica"/>
    <s v="No Aplica"/>
    <s v="No Aplica"/>
    <s v="Cumple"/>
    <s v="Cumple"/>
    <s v="1-A.P en pasarela normalizado"/>
    <x v="1"/>
    <x v="1"/>
    <x v="2"/>
    <x v="1"/>
    <n v="0"/>
    <n v="0.5"/>
    <n v="0.5"/>
    <n v="0.5"/>
    <n v="0.5"/>
    <n v="0.5"/>
    <n v="0.25"/>
    <n v="0.25"/>
    <n v="0.5"/>
    <n v="0.5"/>
    <n v="0.5"/>
    <n v="0.90000000000000013"/>
    <x v="1"/>
  </r>
  <r>
    <s v="2252170"/>
    <s v="207601032023134543"/>
    <s v="DF20237593241"/>
    <x v="304"/>
    <x v="361"/>
    <s v="Cristobal toro"/>
    <s v="Urmeneta 1108"/>
    <s v="Recoleta"/>
    <x v="38"/>
    <s v=" Cumple"/>
    <s v="Cumple"/>
    <s v="No Aplica"/>
    <s v="No Aplica"/>
    <s v="Cumple"/>
    <s v="Cumple"/>
    <s v="No"/>
    <s v="S/N"/>
    <s v="S/N"/>
    <s v="No Aplica"/>
    <s v="No Aplica"/>
    <s v="No Aplica"/>
    <s v="Cumple"/>
    <s v="Cumple"/>
    <s v="Sector hostil . Sin acceso a medidores"/>
    <x v="0"/>
    <x v="1"/>
    <x v="2"/>
    <x v="1"/>
    <n v="0"/>
    <n v="0.5"/>
    <n v="0.5"/>
    <n v="0.5"/>
    <n v="0.5"/>
    <n v="0.5"/>
    <n v="0.25"/>
    <n v="0.25"/>
    <n v="0.5"/>
    <n v="0.5"/>
    <n v="0.5"/>
    <n v="0.90000000000000013"/>
    <x v="1"/>
  </r>
  <r>
    <s v="2252155"/>
    <s v="207601032023125513"/>
    <s v="DF20237591808"/>
    <x v="304"/>
    <x v="314"/>
    <s v="Cristobal toro"/>
    <s v="Santa silvia 3556"/>
    <s v="Recoleta"/>
    <x v="38"/>
    <s v=" Cumple"/>
    <s v="Cumple"/>
    <s v="No Aplica"/>
    <s v="No Aplica"/>
    <s v="Cumple"/>
    <s v="Cumple"/>
    <s v="No"/>
    <s v="S/N"/>
    <s v="S/N"/>
    <s v="No Aplica"/>
    <s v="No Aplica"/>
    <s v="No Aplica"/>
    <s v="Cumple"/>
    <s v="Cumple"/>
    <s v="Sin moradores ."/>
    <x v="0"/>
    <x v="1"/>
    <x v="2"/>
    <x v="1"/>
    <n v="0"/>
    <n v="0.5"/>
    <n v="0.5"/>
    <n v="0.5"/>
    <n v="0.5"/>
    <n v="0.5"/>
    <n v="0.25"/>
    <n v="0.25"/>
    <n v="0.5"/>
    <n v="0.5"/>
    <n v="0.5"/>
    <n v="0.90000000000000013"/>
    <x v="1"/>
  </r>
  <r>
    <s v="2252140"/>
    <s v="207601032023122335"/>
    <s v="DF20237591766"/>
    <x v="304"/>
    <x v="305"/>
    <s v="Cristobal toro"/>
    <s v="Valparaiso 428"/>
    <s v="Recoleta"/>
    <x v="38"/>
    <s v=" Cumple"/>
    <s v="Cumple"/>
    <s v="No Aplica"/>
    <s v="No Aplica"/>
    <s v="Cumple"/>
    <s v="Cumple"/>
    <s v="No"/>
    <s v="S/N"/>
    <s v="S/N"/>
    <s v="No Aplica"/>
    <s v="No Aplica"/>
    <s v="No Aplica"/>
    <s v="Cumple"/>
    <s v="Cumple"/>
    <s v="Sector conflictivo . No se toman muchas fotos por precaucion ."/>
    <x v="0"/>
    <x v="1"/>
    <x v="2"/>
    <x v="1"/>
    <n v="0"/>
    <n v="0.5"/>
    <n v="0.5"/>
    <n v="0.5"/>
    <n v="0.5"/>
    <n v="0.5"/>
    <n v="0.25"/>
    <n v="0.25"/>
    <n v="0.5"/>
    <n v="0.5"/>
    <n v="0.5"/>
    <n v="0.90000000000000013"/>
    <x v="1"/>
  </r>
  <r>
    <s v="2251897"/>
    <s v="207601032023120206"/>
    <s v="DF20237596720"/>
    <x v="304"/>
    <x v="306"/>
    <s v="Cristobal toro"/>
    <s v="Recoleta 1519"/>
    <s v="Recoleta"/>
    <x v="38"/>
    <s v=" Cumple"/>
    <s v="Cumple"/>
    <s v="No Aplica"/>
    <s v="No Aplica"/>
    <s v="Cumple"/>
    <s v="Cumple"/>
    <s v="No"/>
    <s v="S/N"/>
    <s v="S/N"/>
    <s v="No Aplica"/>
    <s v="No Aplica"/>
    <s v="No Aplica"/>
    <s v="Cumple"/>
    <s v="Cumple"/>
    <s v="Sector confluctivo . No se toman fotos para prevenir probkemas con gente de locales de flores"/>
    <x v="0"/>
    <x v="1"/>
    <x v="2"/>
    <x v="1"/>
    <n v="0"/>
    <n v="0.5"/>
    <n v="0.5"/>
    <n v="0.5"/>
    <n v="0.5"/>
    <n v="0.5"/>
    <n v="0.25"/>
    <n v="0.25"/>
    <n v="0.5"/>
    <n v="0.5"/>
    <n v="0.5"/>
    <n v="0.90000000000000013"/>
    <x v="1"/>
  </r>
  <r>
    <s v="2251896"/>
    <s v="207601032023115952"/>
    <s v="DF20237589917"/>
    <x v="304"/>
    <x v="304"/>
    <s v="Cristobal toro"/>
    <s v="Santos dumont 485"/>
    <s v="Recoleta"/>
    <x v="38"/>
    <s v=" Cumple"/>
    <s v="Cumple"/>
    <s v="No Aplica"/>
    <s v="No Aplica"/>
    <s v="Cumple"/>
    <s v="Cumple"/>
    <s v="No"/>
    <s v="S/N"/>
    <s v="S/N"/>
    <s v="No Aplica"/>
    <s v="No Aplica"/>
    <s v="No Aplica"/>
    <s v="Cumple"/>
    <s v="Cumple"/>
    <s v="Sin moradores"/>
    <x v="0"/>
    <x v="1"/>
    <x v="2"/>
    <x v="1"/>
    <n v="0"/>
    <n v="0.5"/>
    <n v="0.5"/>
    <n v="0.5"/>
    <n v="0.5"/>
    <n v="0.5"/>
    <n v="0.25"/>
    <n v="0.25"/>
    <n v="0.5"/>
    <n v="0.5"/>
    <n v="0.5"/>
    <n v="0.90000000000000013"/>
    <x v="1"/>
  </r>
  <r>
    <s v="2251894"/>
    <s v="207601032023115743"/>
    <s v="DF20237604666"/>
    <x v="304"/>
    <x v="328"/>
    <s v="Cristobal toro"/>
    <s v="Recoleta 1129"/>
    <s v="Recoleta"/>
    <x v="38"/>
    <s v=" Cumple"/>
    <s v="Cumple"/>
    <s v="No Aplica"/>
    <s v="No Aplica"/>
    <s v="Cumple"/>
    <s v="Cumple"/>
    <s v="No"/>
    <s v="S/N"/>
    <s v="S/N"/>
    <s v="No Aplica"/>
    <s v="No Aplica"/>
    <s v="No Aplica"/>
    <s v="Cumple"/>
    <s v="Cumple"/>
    <s v="Sin moradores . Sector hostil"/>
    <x v="0"/>
    <x v="1"/>
    <x v="2"/>
    <x v="1"/>
    <n v="0"/>
    <n v="0.5"/>
    <n v="0.5"/>
    <n v="0.5"/>
    <n v="0.5"/>
    <n v="0.5"/>
    <n v="0.25"/>
    <n v="0.25"/>
    <n v="0.5"/>
    <n v="0.5"/>
    <n v="0.5"/>
    <n v="0.90000000000000013"/>
    <x v="1"/>
  </r>
  <r>
    <s v="2251873"/>
    <s v="207601032023113020"/>
    <s v="DF20237595888"/>
    <x v="304"/>
    <x v="316"/>
    <s v="Cristobal toro"/>
    <s v="Pio nono 450"/>
    <s v="Recoleta"/>
    <x v="38"/>
    <s v=" Cumple"/>
    <s v="Cumple"/>
    <s v="No Aplica"/>
    <s v="No Aplica"/>
    <s v="Cumple"/>
    <s v="Cumple"/>
    <s v="No"/>
    <s v="S/N"/>
    <s v="S/N"/>
    <s v="No Aplica"/>
    <s v="No Aplica"/>
    <s v="No Aplica"/>
    <s v="No Cumple"/>
    <s v="No Cumple"/>
    <s v="Falta maxima de fotos exigidas ."/>
    <x v="0"/>
    <x v="1"/>
    <x v="2"/>
    <x v="1"/>
    <n v="0"/>
    <n v="0.5"/>
    <n v="0.5"/>
    <n v="0.5"/>
    <n v="0.5"/>
    <n v="0.5"/>
    <n v="0.25"/>
    <n v="0.25"/>
    <n v="0.5"/>
    <n v="0"/>
    <n v="0"/>
    <n v="0.70000000000000007"/>
    <x v="1"/>
  </r>
  <r>
    <s v="2251862"/>
    <s v="207601032023110555"/>
    <s v="DF20237593390"/>
    <x v="304"/>
    <x v="361"/>
    <s v="Cristobal toro"/>
    <s v="Recoleta 213"/>
    <s v="Recoleta"/>
    <x v="38"/>
    <s v=" Cumple"/>
    <s v="Cumple"/>
    <s v="No Aplica"/>
    <s v="No Aplica"/>
    <s v="Cumple"/>
    <s v="Cumple"/>
    <s v="No"/>
    <s v="S/N"/>
    <s v="S/N"/>
    <s v="No Aplica"/>
    <s v="No Aplica"/>
    <s v="No Aplica"/>
    <s v="No Cumple"/>
    <s v="No Cumple"/>
    <s v="Falta maxima de fotos exigidas . Sector hostil por precucion no se toman fotografias . Mucho comercio ambulante ."/>
    <x v="0"/>
    <x v="1"/>
    <x v="2"/>
    <x v="1"/>
    <n v="0"/>
    <n v="0.5"/>
    <n v="0.5"/>
    <n v="0.5"/>
    <n v="0.5"/>
    <n v="0.5"/>
    <n v="0.25"/>
    <n v="0.25"/>
    <n v="0.5"/>
    <n v="0"/>
    <n v="0"/>
    <n v="0.70000000000000007"/>
    <x v="1"/>
  </r>
  <r>
    <s v="2251857"/>
    <s v="207601032023110359"/>
    <s v="DF20237606383"/>
    <x v="304"/>
    <x v="303"/>
    <s v="Cristobal toro"/>
    <s v="Recoleta 205"/>
    <s v="Recoleta"/>
    <x v="38"/>
    <s v=" Cumple"/>
    <s v="Cumple"/>
    <s v="No Aplica"/>
    <s v="No Aplica"/>
    <s v="Cumple"/>
    <s v="Cumple"/>
    <s v="No"/>
    <s v="S/N"/>
    <s v="S/N"/>
    <s v="No Aplica"/>
    <s v="No Aplica"/>
    <s v="No Aplica"/>
    <s v="Cumple"/>
    <s v="Cumple Parcialmente"/>
    <s v="1 foto falta mayor data"/>
    <x v="0"/>
    <x v="1"/>
    <x v="2"/>
    <x v="1"/>
    <n v="0"/>
    <n v="0.5"/>
    <n v="0.5"/>
    <n v="0.5"/>
    <n v="0.5"/>
    <n v="0.5"/>
    <n v="0.25"/>
    <n v="0.25"/>
    <n v="0.5"/>
    <n v="0.5"/>
    <n v="0.17499999999999999"/>
    <n v="0.83500000000000008"/>
    <x v="1"/>
  </r>
  <r>
    <s v="2251855"/>
    <s v="207601032023110209"/>
    <s v="DF20237596949"/>
    <x v="304"/>
    <x v="306"/>
    <s v="Cristobal toro"/>
    <s v="Santa maria 449  110"/>
    <s v="Recoleta"/>
    <x v="38"/>
    <s v=" Cumple"/>
    <s v="Cumple"/>
    <s v="No Aplica"/>
    <s v="No Aplica"/>
    <s v="Cumple"/>
    <s v="Cumple"/>
    <s v="No"/>
    <s v="S/N"/>
    <s v="S/N"/>
    <s v="No Aplica"/>
    <s v="No Aplica"/>
    <s v="No Aplica"/>
    <s v="Cumple"/>
    <s v="Cumple"/>
    <s v="Sin acceso a medidores ."/>
    <x v="0"/>
    <x v="1"/>
    <x v="2"/>
    <x v="1"/>
    <n v="0"/>
    <n v="0.5"/>
    <n v="0.5"/>
    <n v="0.5"/>
    <n v="0.5"/>
    <n v="0.5"/>
    <n v="0.25"/>
    <n v="0.25"/>
    <n v="0.5"/>
    <n v="0.5"/>
    <n v="0.5"/>
    <n v="0.90000000000000013"/>
    <x v="1"/>
  </r>
  <r>
    <s v="2327495"/>
    <s v="207529042023165836"/>
    <s v="DF20237659638"/>
    <x v="305"/>
    <x v="362"/>
    <s v="AARON HUENCHUMIL"/>
    <s v="Rojas Magallanes #3625"/>
    <s v="La Florida"/>
    <x v="19"/>
    <s v="Cumple"/>
    <s v="Cumple"/>
    <s v="No Aplica"/>
    <s v="No Aplica"/>
    <s v="Cumple"/>
    <s v="Cumple"/>
    <s v="No"/>
    <s v="S/N"/>
    <s v="S/N"/>
    <s v="No Aplica"/>
    <s v="No Aplica"/>
    <s v="No Aplica"/>
    <s v="Cumple"/>
    <s v="Cumple"/>
    <s v="1-Suministro electrico normalizado"/>
    <x v="3"/>
    <x v="1"/>
    <x v="3"/>
    <x v="1"/>
    <n v="0.5"/>
    <n v="0.5"/>
    <n v="0.5"/>
    <n v="0.5"/>
    <n v="0.5"/>
    <n v="0.5"/>
    <n v="0.25"/>
    <n v="0.25"/>
    <n v="0.5"/>
    <n v="0.5"/>
    <n v="0.5"/>
    <n v="1"/>
    <x v="0"/>
  </r>
  <r>
    <s v="2327494"/>
    <s v="207529042023164156"/>
    <s v="DF20237667688"/>
    <x v="305"/>
    <x v="363"/>
    <s v="AARON HUENCHUMIL"/>
    <s v="Ponce de Zamora 3 #9361"/>
    <s v="La Florida"/>
    <x v="6"/>
    <s v="Cumple"/>
    <s v="Cumple"/>
    <s v="No Aplica"/>
    <s v="No Aplica"/>
    <s v="Cumple"/>
    <s v="Cumple"/>
    <s v="No"/>
    <s v="S/N"/>
    <s v="S/N"/>
    <s v="No Aplica"/>
    <s v="No Aplica"/>
    <s v="No Aplica"/>
    <s v="Cumple"/>
    <s v="Cumple"/>
    <s v="1-Suministro electrico normalizado  2-Caja B.T DAE sin tapa"/>
    <x v="3"/>
    <x v="1"/>
    <x v="3"/>
    <x v="1"/>
    <n v="0.5"/>
    <n v="0.5"/>
    <n v="0.5"/>
    <n v="0.5"/>
    <n v="0.5"/>
    <n v="0.5"/>
    <n v="0.25"/>
    <n v="0.25"/>
    <n v="0.5"/>
    <n v="0.5"/>
    <n v="0.5"/>
    <n v="1"/>
    <x v="0"/>
  </r>
  <r>
    <s v="2327493"/>
    <s v="207529042023163248"/>
    <s v="DF20237673679"/>
    <x v="305"/>
    <x v="364"/>
    <s v="AARON HUENCHUMIL"/>
    <s v="Ponce de Zamora 4 #9341"/>
    <s v="La Florida"/>
    <x v="2"/>
    <s v="Cumple"/>
    <s v="Cumple"/>
    <s v="No Aplica"/>
    <s v="No Aplica"/>
    <s v="Cumple"/>
    <s v="Cumple"/>
    <s v="Si"/>
    <s v="Danilo Castro"/>
    <s v="S/N"/>
    <s v="Cumple"/>
    <s v="Cumple"/>
    <s v="Cumple"/>
    <s v="No Cumple"/>
    <s v="No Cumple"/>
    <s v="1-Cliente con suministro electrico normalizado"/>
    <x v="3"/>
    <x v="1"/>
    <x v="3"/>
    <x v="1"/>
    <n v="0.5"/>
    <n v="0.5"/>
    <n v="0.5"/>
    <n v="0.5"/>
    <n v="0.5"/>
    <n v="0.5"/>
    <n v="0.25"/>
    <n v="0.25"/>
    <n v="0.5"/>
    <n v="0"/>
    <n v="0"/>
    <n v="0.8"/>
    <x v="0"/>
  </r>
  <r>
    <s v="2327492"/>
    <s v="207529042023162347"/>
    <s v="DF20237668558"/>
    <x v="305"/>
    <x v="365"/>
    <s v="AARON HUENCHUMIL"/>
    <s v="Ponce de Zamora 11 #9328"/>
    <s v="La Florida"/>
    <x v="20"/>
    <s v="Cumple"/>
    <s v="Cumple"/>
    <s v="No Aplica"/>
    <s v="No Aplica"/>
    <s v="Cumple"/>
    <s v="Cumple"/>
    <s v="No"/>
    <s v="S/N"/>
    <s v="S/N"/>
    <s v="No Aplica"/>
    <s v="No Aplica"/>
    <s v="No Aplica"/>
    <s v="Cumple"/>
    <s v="Cumple Parcialmente"/>
    <s v="1-A.P normalizado"/>
    <x v="3"/>
    <x v="1"/>
    <x v="3"/>
    <x v="1"/>
    <n v="0.5"/>
    <n v="0.5"/>
    <n v="0.5"/>
    <n v="0.5"/>
    <n v="0.5"/>
    <n v="0.5"/>
    <n v="0.25"/>
    <n v="0.25"/>
    <n v="0.5"/>
    <n v="0.5"/>
    <n v="0.17499999999999999"/>
    <n v="0.93500000000000005"/>
    <x v="0"/>
  </r>
  <r>
    <s v="2327491"/>
    <s v="207529042023161621"/>
    <s v="DF20237668565"/>
    <x v="305"/>
    <x v="365"/>
    <s v="AARON HUENCHUMIL"/>
    <s v="Ponce de Zamora #1935"/>
    <s v="La Florida"/>
    <x v="20"/>
    <s v="Cumple"/>
    <s v="Cumple"/>
    <s v="No Aplica"/>
    <s v="No Aplica"/>
    <s v="No Aplica"/>
    <s v="No Aplica"/>
    <s v="Si"/>
    <s v="S/N"/>
    <s v="S/N"/>
    <s v="Cumple"/>
    <s v="Cumple"/>
    <s v="Cumple"/>
    <s v="Cumple Mayormente"/>
    <s v="Cumple"/>
    <s v="1-A.P normalizado"/>
    <x v="3"/>
    <x v="1"/>
    <x v="3"/>
    <x v="1"/>
    <n v="0.5"/>
    <n v="0.5"/>
    <n v="0.5"/>
    <n v="0.5"/>
    <n v="0.5"/>
    <n v="0.5"/>
    <n v="0.25"/>
    <n v="0.25"/>
    <n v="0.5"/>
    <n v="0.32500000000000001"/>
    <n v="0.5"/>
    <n v="0.96500000000000008"/>
    <x v="0"/>
  </r>
  <r>
    <s v="2327489"/>
    <s v="207529042023160715"/>
    <s v="DF20237663941"/>
    <x v="305"/>
    <x v="366"/>
    <s v="AARON HUENCHUMIL"/>
    <s v="Ponce de Zamora 8 #9353"/>
    <s v="La Florida"/>
    <x v="39"/>
    <s v="Cumple"/>
    <s v="Cumple"/>
    <s v="No Aplica"/>
    <s v="No Aplica"/>
    <s v="Cumple"/>
    <s v="Cumple"/>
    <s v="No"/>
    <s v="S/N"/>
    <s v="S/N"/>
    <s v="No Aplica"/>
    <s v="No Aplica"/>
    <s v="No Aplica"/>
    <s v="Cumple"/>
    <s v="Cumple"/>
    <s v="1-Cliente no se encuentra en domicilio  2-Caja B.T DAE sin tapa"/>
    <x v="3"/>
    <x v="1"/>
    <x v="3"/>
    <x v="1"/>
    <n v="0.5"/>
    <n v="0.5"/>
    <n v="0.5"/>
    <n v="0.5"/>
    <n v="0.5"/>
    <n v="0.5"/>
    <n v="0.25"/>
    <n v="0.25"/>
    <n v="0.5"/>
    <n v="0.5"/>
    <n v="0.5"/>
    <n v="1"/>
    <x v="0"/>
  </r>
  <r>
    <s v="2327486"/>
    <s v="207529042023155340"/>
    <s v="DF20237662616"/>
    <x v="305"/>
    <x v="367"/>
    <s v="AARON HUENCHUMIL"/>
    <s v="Santa Cornisa #9360"/>
    <s v="La Florida"/>
    <x v="39"/>
    <s v="Cumple"/>
    <s v="Cumple"/>
    <s v="No Cumple"/>
    <s v="No Cumple"/>
    <s v="Cumple"/>
    <s v="Cumple"/>
    <s v="No"/>
    <s v="S/N"/>
    <s v="S/N"/>
    <s v="No Aplica"/>
    <s v="No Aplica"/>
    <s v="No Aplica"/>
    <s v="Cumple"/>
    <s v="Cumple"/>
    <s v="1-A.P normalizado  2-No declara codigo de material utilizado, pero si describe su uso"/>
    <x v="3"/>
    <x v="1"/>
    <x v="3"/>
    <x v="1"/>
    <n v="0.5"/>
    <n v="0.5"/>
    <n v="0"/>
    <n v="0"/>
    <n v="0.5"/>
    <n v="0.5"/>
    <n v="0.25"/>
    <n v="0.25"/>
    <n v="0.5"/>
    <n v="0.5"/>
    <n v="0.5"/>
    <n v="0.7"/>
    <x v="0"/>
  </r>
  <r>
    <s v="2327484"/>
    <s v="207529042023153206"/>
    <s v="DF20237663113"/>
    <x v="305"/>
    <x v="368"/>
    <s v="AARON HUENCHUMIL"/>
    <s v="Nor Poniente #2878"/>
    <s v="La Florida"/>
    <x v="23"/>
    <s v="Cumple"/>
    <s v="Cumple"/>
    <s v="No Aplica"/>
    <s v="No Aplica"/>
    <s v="Cumple"/>
    <s v="Cumple"/>
    <s v="Si"/>
    <s v="Luis Cardenas"/>
    <s v="993377317"/>
    <s v="Cumple"/>
    <s v="Cumple"/>
    <s v="Cumple"/>
    <s v="Cumple"/>
    <s v="Cumple"/>
    <s v="1-Cliente con falla al interior de su domicilio. 2-Suministro electrico normal 3-Caja B.T DAE sin tapa"/>
    <x v="3"/>
    <x v="1"/>
    <x v="3"/>
    <x v="1"/>
    <n v="0.5"/>
    <n v="0.5"/>
    <n v="0.5"/>
    <n v="0.5"/>
    <n v="0.5"/>
    <n v="0.5"/>
    <n v="0.25"/>
    <n v="0.25"/>
    <n v="0.5"/>
    <n v="0.5"/>
    <n v="0.5"/>
    <n v="1"/>
    <x v="0"/>
  </r>
  <r>
    <s v="2327483"/>
    <s v="207529042023151633"/>
    <s v="DF20237676057"/>
    <x v="305"/>
    <x v="369"/>
    <s v="AARON HUENCHUMIL"/>
    <s v="San Lino #3349"/>
    <s v="La Florida"/>
    <x v="20"/>
    <s v="Cumple"/>
    <s v="Cumple"/>
    <s v="No Cumple"/>
    <s v="No Cumple"/>
    <s v="Cumple"/>
    <s v="Cumple"/>
    <s v="No"/>
    <s v="S/N"/>
    <s v="S/N"/>
    <s v="No Aplica"/>
    <s v="No Aplica"/>
    <s v="No Aplica"/>
    <s v="Cumple"/>
    <s v="Cumple"/>
    <s v="1-Cliente no se encuentra en domicilio  2-No declara codigo de material utilizado, pero si describe su uso"/>
    <x v="3"/>
    <x v="1"/>
    <x v="3"/>
    <x v="1"/>
    <n v="0.5"/>
    <n v="0.5"/>
    <n v="0"/>
    <n v="0"/>
    <n v="0.5"/>
    <n v="0.5"/>
    <n v="0.25"/>
    <n v="0.25"/>
    <n v="0.5"/>
    <n v="0.5"/>
    <n v="0.5"/>
    <n v="0.7"/>
    <x v="0"/>
  </r>
  <r>
    <s v="2327482"/>
    <s v="207529042023150653"/>
    <s v="DF20237670235"/>
    <x v="305"/>
    <x v="370"/>
    <s v="AARON HUENCHUMIL"/>
    <s v="San Damian #3355"/>
    <s v="La Florida"/>
    <x v="40"/>
    <s v="Cumple"/>
    <s v="Cumple"/>
    <s v="No Aplica"/>
    <s v="No Aplica"/>
    <s v="No Aplica"/>
    <s v="No Aplica"/>
    <s v="No"/>
    <s v="S/N"/>
    <s v="S/N"/>
    <s v="No Aplica"/>
    <s v="No Aplica"/>
    <s v="No Aplica"/>
    <s v="Cumple"/>
    <s v="Cumple"/>
    <s v="1-Tapa de camara subterranea en mal estado, requiere pronto cambio"/>
    <x v="3"/>
    <x v="1"/>
    <x v="3"/>
    <x v="1"/>
    <n v="0.5"/>
    <n v="0.5"/>
    <n v="0.5"/>
    <n v="0.5"/>
    <n v="0.5"/>
    <n v="0.5"/>
    <n v="0.25"/>
    <n v="0.25"/>
    <n v="0.5"/>
    <n v="0.5"/>
    <n v="0.5"/>
    <n v="1"/>
    <x v="0"/>
  </r>
  <r>
    <s v="2327481"/>
    <s v="207529042023145756"/>
    <s v="DF20237676087"/>
    <x v="305"/>
    <x v="369"/>
    <s v="AARON HUENCHUMIL"/>
    <s v="San Iñigo #3037"/>
    <s v="La Florida"/>
    <x v="21"/>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0"/>
  </r>
  <r>
    <s v="2327475"/>
    <s v="207529042023141313"/>
    <s v="DF20237658903"/>
    <x v="305"/>
    <x v="371"/>
    <s v="AARON HUENCHUMIL"/>
    <s v="Nsta. Sra. De Epifania #9412"/>
    <s v="La Florida"/>
    <x v="41"/>
    <s v="Cumple"/>
    <s v="Cumple"/>
    <s v="No Aplica"/>
    <s v="No Aplica"/>
    <s v="Cumple"/>
    <s v="Cumple"/>
    <s v="No"/>
    <s v="S/N"/>
    <s v="S/N"/>
    <s v="No Aplica"/>
    <s v="No Aplica"/>
    <s v="No Aplica"/>
    <s v="Cumple"/>
    <s v="Cumple"/>
    <s v="1-Cliente no se encuentra en domicilio  2-Suministro electrico normalizado"/>
    <x v="3"/>
    <x v="1"/>
    <x v="3"/>
    <x v="1"/>
    <n v="0.5"/>
    <n v="0.5"/>
    <n v="0.5"/>
    <n v="0.5"/>
    <n v="0.5"/>
    <n v="0.5"/>
    <n v="0.25"/>
    <n v="0.25"/>
    <n v="0.5"/>
    <n v="0.5"/>
    <n v="0.5"/>
    <n v="1"/>
    <x v="0"/>
  </r>
  <r>
    <s v="2327474"/>
    <s v="207529042023141003"/>
    <s v="DF20237658800"/>
    <x v="305"/>
    <x v="372"/>
    <s v="AARON HUENCHUMIL"/>
    <s v="Nsta. Sra. De Epifania #9412"/>
    <s v="La Florida"/>
    <x v="23"/>
    <s v="Cumple"/>
    <s v="Cumple"/>
    <s v="No Aplica"/>
    <s v="No Aplica"/>
    <s v="Cumple"/>
    <s v="Cumple"/>
    <s v="No"/>
    <s v="S/N"/>
    <s v="S/N"/>
    <s v="No Aplica"/>
    <s v="No Aplica"/>
    <s v="No Aplica"/>
    <s v="Cumple Parcialmente"/>
    <s v="Cumple Parcialmente"/>
    <s v="1-Cliente no se encuentra en domicilio  2-Suministro electrico normal"/>
    <x v="3"/>
    <x v="1"/>
    <x v="3"/>
    <x v="1"/>
    <n v="0.5"/>
    <n v="0.5"/>
    <n v="0.5"/>
    <n v="0.5"/>
    <n v="0.5"/>
    <n v="0.5"/>
    <n v="0.25"/>
    <n v="0.25"/>
    <n v="0.5"/>
    <n v="0.17499999999999999"/>
    <n v="0.17499999999999999"/>
    <n v="0.87"/>
    <x v="0"/>
  </r>
  <r>
    <s v="2327471"/>
    <s v="207529042023135630"/>
    <s v="DF20237674786"/>
    <x v="305"/>
    <x v="373"/>
    <s v="AARON HUENCHUMIL"/>
    <s v="Nsta. Sra. De Dolores #1863"/>
    <s v="La Florida"/>
    <x v="41"/>
    <s v="Cumple"/>
    <s v="Cumple"/>
    <s v="No Aplica"/>
    <s v="No Aplica"/>
    <s v="Cumple"/>
    <s v="Cumple"/>
    <s v="Si"/>
    <s v="S/N"/>
    <s v="S/N"/>
    <s v="Cumple"/>
    <s v="Cumple"/>
    <s v="Cumple"/>
    <s v="Cumple Mayormente"/>
    <s v="Cumple"/>
    <s v="1-Cliente con suministro electrico normal  2-Caja B.T DAE sin tapa"/>
    <x v="3"/>
    <x v="1"/>
    <x v="3"/>
    <x v="1"/>
    <n v="0.5"/>
    <n v="0.5"/>
    <n v="0.5"/>
    <n v="0.5"/>
    <n v="0.5"/>
    <n v="0.5"/>
    <n v="0.25"/>
    <n v="0.25"/>
    <n v="0.5"/>
    <n v="0.32500000000000001"/>
    <n v="0.5"/>
    <n v="0.96500000000000008"/>
    <x v="0"/>
  </r>
  <r>
    <s v="2327470"/>
    <s v="207529042023134734"/>
    <s v="DF20237658806"/>
    <x v="305"/>
    <x v="371"/>
    <s v="AARON HUENCHUMIL"/>
    <s v="Santa Ines #874"/>
    <s v="La Florida"/>
    <x v="23"/>
    <s v="Cumple"/>
    <s v="Cumple"/>
    <s v="No Aplica"/>
    <s v="No Aplica"/>
    <s v="Cumple"/>
    <s v="Cumple"/>
    <s v="No"/>
    <s v="S/N"/>
    <s v="S/N"/>
    <s v="No Aplica"/>
    <s v="No Aplica"/>
    <s v="No Aplica"/>
    <s v="Cumple"/>
    <s v="Cumple"/>
    <s v="1-Cliente no se encuentra en domicilio  2-Acometida reparada"/>
    <x v="3"/>
    <x v="1"/>
    <x v="3"/>
    <x v="1"/>
    <n v="0.5"/>
    <n v="0.5"/>
    <n v="0.5"/>
    <n v="0.5"/>
    <n v="0.5"/>
    <n v="0.5"/>
    <n v="0.25"/>
    <n v="0.25"/>
    <n v="0.5"/>
    <n v="0.5"/>
    <n v="0.5"/>
    <n v="1"/>
    <x v="0"/>
  </r>
  <r>
    <s v="2327467"/>
    <s v="207529042023132611"/>
    <s v="DF20237659742"/>
    <x v="305"/>
    <x v="362"/>
    <s v="AARON HUENCHUMIL"/>
    <s v="Rio Chabunco #799"/>
    <s v="La Florida"/>
    <x v="42"/>
    <s v="Cumple"/>
    <s v="Cumple"/>
    <s v="No Aplica"/>
    <s v="No Aplica"/>
    <s v="Cumple"/>
    <s v="Cumple"/>
    <s v="Si"/>
    <s v="Erika Zuñiga"/>
    <s v="S/N"/>
    <s v="Cumple"/>
    <s v="Cumple"/>
    <s v="Cumple"/>
    <s v="Cumple"/>
    <s v="Cumple"/>
    <s v="1-Cliente con suministro electrico normalizado"/>
    <x v="3"/>
    <x v="1"/>
    <x v="3"/>
    <x v="1"/>
    <n v="0.5"/>
    <n v="0.5"/>
    <n v="0.5"/>
    <n v="0.5"/>
    <n v="0.5"/>
    <n v="0.5"/>
    <n v="0.25"/>
    <n v="0.25"/>
    <n v="0.5"/>
    <n v="0.5"/>
    <n v="0.5"/>
    <n v="1"/>
    <x v="0"/>
  </r>
  <r>
    <s v="2327463"/>
    <s v="207529042023130637"/>
    <s v="DF20237663930"/>
    <x v="305"/>
    <x v="366"/>
    <s v="AARON HUENCHUMIL"/>
    <s v="Rio Cisnes #9472 C"/>
    <s v="La Florida"/>
    <x v="6"/>
    <s v="Cumple"/>
    <s v="Cumple"/>
    <s v="No Aplica"/>
    <s v="No Aplica"/>
    <s v="Cumple"/>
    <s v="Cumple"/>
    <s v="Si"/>
    <s v="S/N"/>
    <s v="S/N"/>
    <s v="No Aplica"/>
    <s v="No Aplica"/>
    <s v="Cumple"/>
    <s v="Cumple"/>
    <s v="Cumple"/>
    <s v="1-Suministro electrico normalizado  2-Cliente del #9471 B tiene acometida reparada de forma provisoria con union colcha"/>
    <x v="3"/>
    <x v="1"/>
    <x v="3"/>
    <x v="1"/>
    <n v="0.5"/>
    <n v="0.5"/>
    <n v="0.5"/>
    <n v="0.5"/>
    <n v="0.5"/>
    <n v="0.5"/>
    <n v="0.25"/>
    <n v="0.25"/>
    <n v="0.5"/>
    <n v="0.5"/>
    <n v="0.5"/>
    <n v="1"/>
    <x v="0"/>
  </r>
  <r>
    <s v="2327460"/>
    <s v="207529042023124840"/>
    <s v="DF20237663626"/>
    <x v="305"/>
    <x v="374"/>
    <s v="AARON HUENCHUMIL"/>
    <s v="Rio Valdivia #780"/>
    <s v="La Florida"/>
    <x v="1"/>
    <s v="Cumple"/>
    <s v="Cumple"/>
    <s v="No Aplica"/>
    <s v="No Aplica"/>
    <s v="Cumple"/>
    <s v="Cumple"/>
    <s v="Si"/>
    <s v="S/N"/>
    <s v="S/N"/>
    <s v="No Aplica"/>
    <s v="No Aplica"/>
    <s v="Cumple"/>
    <s v="Cumple"/>
    <s v="Cumple"/>
    <s v="1-Cliente comunica que aun no reparan luminaria, pero que el resto de las luminarias publicas si encienden"/>
    <x v="3"/>
    <x v="1"/>
    <x v="3"/>
    <x v="1"/>
    <n v="0.5"/>
    <n v="0.5"/>
    <n v="0.5"/>
    <n v="0.5"/>
    <n v="0.5"/>
    <n v="0.5"/>
    <n v="0.25"/>
    <n v="0.25"/>
    <n v="0.5"/>
    <n v="0.5"/>
    <n v="0.5"/>
    <n v="1"/>
    <x v="0"/>
  </r>
  <r>
    <s v="2326527"/>
    <s v="207528042023174112"/>
    <s v="DF20237670864"/>
    <x v="306"/>
    <x v="375"/>
    <s v="AARON HUENCHUMIL"/>
    <s v="Perpetua Freire #743 c 16"/>
    <s v="La Florida"/>
    <x v="6"/>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0"/>
  </r>
  <r>
    <s v="2326492"/>
    <s v="207528042023172504"/>
    <s v="DF20237672130"/>
    <x v="306"/>
    <x v="376"/>
    <s v="AARON HUENCHUMIL"/>
    <s v="Perpetua Freire #580"/>
    <s v="La Florida"/>
    <x v="1"/>
    <s v="Cumple"/>
    <s v="Cumple"/>
    <s v="No Aplica"/>
    <s v="No Aplica"/>
    <s v="Cumple"/>
    <s v="Cumple"/>
    <s v="Si"/>
    <s v="Victor Bustos"/>
    <s v="954356368"/>
    <s v="Cumple"/>
    <s v="Cumple"/>
    <s v="Cumple"/>
    <s v="Cumple"/>
    <s v="Cumple"/>
    <s v="1-Cliente con suministro electrico  2-Caja B.T DAE sin tapa  3-Acometida con reparacion provisoria union colcha"/>
    <x v="3"/>
    <x v="1"/>
    <x v="3"/>
    <x v="1"/>
    <n v="0.5"/>
    <n v="0.5"/>
    <n v="0.5"/>
    <n v="0.5"/>
    <n v="0.5"/>
    <n v="0.5"/>
    <n v="0.25"/>
    <n v="0.25"/>
    <n v="0.5"/>
    <n v="0.5"/>
    <n v="0.5"/>
    <n v="1"/>
    <x v="0"/>
  </r>
  <r>
    <s v="2326474"/>
    <s v="207528042023165818"/>
    <s v="DF20237667405"/>
    <x v="306"/>
    <x v="363"/>
    <s v="AARON HUENCHUMIL"/>
    <s v="Los Copihues #483"/>
    <s v="La Florida"/>
    <x v="1"/>
    <s v="Cumple"/>
    <s v="Cumple"/>
    <s v="No Aplica"/>
    <s v="No Aplica"/>
    <s v="Cumple"/>
    <s v="Cumple"/>
    <s v="Si"/>
    <s v="Claudia Castillo"/>
    <s v="957202731"/>
    <s v="Cumple"/>
    <s v="Cumple"/>
    <s v="Cumple"/>
    <s v="Cumple"/>
    <s v="Cumple"/>
    <s v="1-Cliente requiere normalizacion de acometida, ya tiene instalado escuadra definitiva"/>
    <x v="3"/>
    <x v="1"/>
    <x v="3"/>
    <x v="1"/>
    <n v="0.5"/>
    <n v="0.5"/>
    <n v="0.5"/>
    <n v="0.5"/>
    <n v="0.5"/>
    <n v="0.5"/>
    <n v="0.25"/>
    <n v="0.25"/>
    <n v="0.5"/>
    <n v="0.5"/>
    <n v="0.5"/>
    <n v="1"/>
    <x v="0"/>
  </r>
  <r>
    <s v="2326453"/>
    <s v="207528042023164229"/>
    <s v="DF20237676599"/>
    <x v="306"/>
    <x v="377"/>
    <s v="AARON HUENCHUMIL"/>
    <s v="Los Clarines #10844"/>
    <s v="La Florida"/>
    <x v="1"/>
    <s v="Cumple"/>
    <s v="Cumple"/>
    <s v="No Aplica"/>
    <s v="No Aplica"/>
    <s v="Cumple"/>
    <s v="Cumple"/>
    <s v="No"/>
    <s v="S/N"/>
    <s v="S/N"/>
    <s v="No Aplica"/>
    <s v="No Aplica"/>
    <s v="No Aplica"/>
    <s v="Cumple Parcialmente"/>
    <s v="Cumple Parcialmente"/>
    <s v="1-Cliente no se encuentra en domicilio"/>
    <x v="3"/>
    <x v="1"/>
    <x v="3"/>
    <x v="1"/>
    <n v="0.5"/>
    <n v="0.5"/>
    <n v="0.5"/>
    <n v="0.5"/>
    <n v="0.5"/>
    <n v="0.5"/>
    <n v="0.25"/>
    <n v="0.25"/>
    <n v="0.5"/>
    <n v="0.17499999999999999"/>
    <n v="0.17499999999999999"/>
    <n v="0.87"/>
    <x v="0"/>
  </r>
  <r>
    <s v="2326445"/>
    <s v="207528042023163602"/>
    <s v="DF20237676244"/>
    <x v="306"/>
    <x v="377"/>
    <s v="AARON HUENCHUMIL"/>
    <s v="Los Clarines #10944"/>
    <s v="La Florida"/>
    <x v="1"/>
    <s v="Cumple"/>
    <s v="Cumple"/>
    <s v="Cumple"/>
    <s v="Cumple"/>
    <s v="Cumple"/>
    <s v="Cumple"/>
    <s v="No"/>
    <s v="S/N"/>
    <s v="S/N"/>
    <s v="No Aplica"/>
    <s v="No Aplica"/>
    <s v="No Aplica"/>
    <s v="Cumple"/>
    <s v="Cumple"/>
    <s v="1-TD 5073 se encuentra normalizado"/>
    <x v="3"/>
    <x v="1"/>
    <x v="3"/>
    <x v="1"/>
    <n v="0.5"/>
    <n v="0.5"/>
    <n v="0.5"/>
    <n v="0.5"/>
    <n v="0.5"/>
    <n v="0.5"/>
    <n v="0.25"/>
    <n v="0.25"/>
    <n v="0.5"/>
    <n v="0.5"/>
    <n v="0.5"/>
    <n v="1"/>
    <x v="0"/>
  </r>
  <r>
    <s v="2326412"/>
    <s v="207528042023161938"/>
    <s v="DF20237662875"/>
    <x v="306"/>
    <x v="378"/>
    <s v="AARON HUENCHUMIL"/>
    <s v="San Sebastian #10673"/>
    <s v="La Florida"/>
    <x v="1"/>
    <s v="Cumple"/>
    <s v="Cumple"/>
    <s v="No Cumple"/>
    <s v="No Cumple"/>
    <s v="Cumple"/>
    <s v="Cumple"/>
    <s v="No"/>
    <s v="S/N"/>
    <s v="S/N"/>
    <s v="No Aplica"/>
    <s v="No Aplica"/>
    <s v="No Aplica"/>
    <s v="Cumple"/>
    <s v="Cumple"/>
    <s v="1-Suministro electrico normalizado en sector"/>
    <x v="3"/>
    <x v="1"/>
    <x v="3"/>
    <x v="1"/>
    <n v="0.5"/>
    <n v="0.5"/>
    <n v="0"/>
    <n v="0"/>
    <n v="0.5"/>
    <n v="0.5"/>
    <n v="0.25"/>
    <n v="0.25"/>
    <n v="0.5"/>
    <n v="0.5"/>
    <n v="0.5"/>
    <n v="0.7"/>
    <x v="0"/>
  </r>
  <r>
    <s v="2326400"/>
    <s v="207528042023160813"/>
    <s v="DF20237668738"/>
    <x v="306"/>
    <x v="379"/>
    <s v="AARON HUENCHUMIL"/>
    <s v="Psje. Uno #151"/>
    <s v="La Florida"/>
    <x v="4"/>
    <s v="Cumple"/>
    <s v="Cumple"/>
    <s v="No Aplica"/>
    <s v="No Aplica"/>
    <s v="Cumple"/>
    <s v="Cumple"/>
    <s v="No"/>
    <s v="S/N"/>
    <s v="S/N"/>
    <s v="No Aplica"/>
    <s v="No Aplica"/>
    <s v="No Aplica"/>
    <s v="Cumple"/>
    <s v="Cumple"/>
    <s v="1-Cliente no se encuentra en domicilio  2-Cliente con acometida reparada provisoriamente con union colcha  3-Caja B.T DAE sin tapa"/>
    <x v="3"/>
    <x v="1"/>
    <x v="3"/>
    <x v="1"/>
    <n v="0.5"/>
    <n v="0.5"/>
    <n v="0.5"/>
    <n v="0.5"/>
    <n v="0.5"/>
    <n v="0.5"/>
    <n v="0.25"/>
    <n v="0.25"/>
    <n v="0.5"/>
    <n v="0.5"/>
    <n v="0.5"/>
    <n v="1"/>
    <x v="0"/>
  </r>
  <r>
    <s v="2326393"/>
    <s v="207528042023155448"/>
    <s v="DF20237668750"/>
    <x v="306"/>
    <x v="379"/>
    <s v="AARON HUENCHUMIL"/>
    <s v="San Jorge #272"/>
    <s v="La Florida"/>
    <x v="1"/>
    <s v="Cumple"/>
    <s v="Cumple"/>
    <s v="Cumple"/>
    <s v="Cumple"/>
    <s v="Cumple"/>
    <s v="Cumple"/>
    <s v="No"/>
    <s v="S/N"/>
    <s v="S/N"/>
    <s v="No Aplica"/>
    <s v="No Aplica"/>
    <s v="No Aplica"/>
    <s v="Cumple"/>
    <s v="Cumple"/>
    <s v="1-Cliente no se encuentra  2-Suministro electrico normalizado"/>
    <x v="3"/>
    <x v="1"/>
    <x v="3"/>
    <x v="1"/>
    <n v="0.5"/>
    <n v="0.5"/>
    <n v="0.5"/>
    <n v="0.5"/>
    <n v="0.5"/>
    <n v="0.5"/>
    <n v="0.25"/>
    <n v="0.25"/>
    <n v="0.5"/>
    <n v="0.5"/>
    <n v="0.5"/>
    <n v="1"/>
    <x v="0"/>
  </r>
  <r>
    <s v="2326386"/>
    <s v="207528042023154320"/>
    <s v="DF20237661456"/>
    <x v="306"/>
    <x v="380"/>
    <s v="AARON HUENCHUMIL"/>
    <s v="Millaray #4541"/>
    <s v="La Florida"/>
    <x v="10"/>
    <s v="Cumple"/>
    <s v="Cumple"/>
    <s v="No Aplica"/>
    <s v="No Aplica"/>
    <s v="Cumple"/>
    <s v="Cumple"/>
    <s v="No"/>
    <s v="S/N"/>
    <s v="S/N"/>
    <s v="No Aplica"/>
    <s v="No Aplica"/>
    <s v="No Aplica"/>
    <s v="Cumple"/>
    <s v="Cumple"/>
    <s v="1-Cliente no se encuentra en domicilio 2-Suministro electrico normal en sector"/>
    <x v="3"/>
    <x v="1"/>
    <x v="3"/>
    <x v="1"/>
    <n v="0.5"/>
    <n v="0.5"/>
    <n v="0.5"/>
    <n v="0.5"/>
    <n v="0.5"/>
    <n v="0.5"/>
    <n v="0.25"/>
    <n v="0.25"/>
    <n v="0.5"/>
    <n v="0.5"/>
    <n v="0.5"/>
    <n v="1"/>
    <x v="0"/>
  </r>
  <r>
    <s v="2326382"/>
    <s v="207628042023153444"/>
    <s v="DF20237672055"/>
    <x v="306"/>
    <x v="376"/>
    <s v="Cristobal toro"/>
    <s v="Gabriela mistral 83"/>
    <s v="La Florida"/>
    <x v="1"/>
    <s v="Cumple"/>
    <s v="Cumple"/>
    <s v="Cumple"/>
    <s v="Cumple"/>
    <s v="No Aplica"/>
    <s v="No Aplica"/>
    <s v="No"/>
    <s v="S/N"/>
    <s v="S/N"/>
    <s v="No Aplica"/>
    <s v="No Aplica"/>
    <s v="No Aplica"/>
    <s v="Cumple"/>
    <s v="Cumple Parcialmente"/>
    <s v="Falta mayor data en fotografias. No se toman fotos por precaucion vial . Sin moradores"/>
    <x v="3"/>
    <x v="1"/>
    <x v="3"/>
    <x v="1"/>
    <n v="0.5"/>
    <n v="0.5"/>
    <n v="0.5"/>
    <n v="0.5"/>
    <n v="0.5"/>
    <n v="0.5"/>
    <n v="0.25"/>
    <n v="0.25"/>
    <n v="0.5"/>
    <n v="0.5"/>
    <n v="0.17499999999999999"/>
    <n v="0.93500000000000005"/>
    <x v="0"/>
  </r>
  <r>
    <s v="2326381"/>
    <s v="207528042023153232"/>
    <s v="DF20237672858"/>
    <x v="306"/>
    <x v="381"/>
    <s v="AARON HUENCHUMIL"/>
    <s v="Los Robles #4217"/>
    <s v="La Florida"/>
    <x v="6"/>
    <s v="Cumple"/>
    <s v="Cumple"/>
    <s v="No Aplica"/>
    <s v="No Aplica"/>
    <s v="Cumple"/>
    <s v="Cumple"/>
    <s v="No"/>
    <s v="S/N"/>
    <s v="S/N"/>
    <s v="No Aplica"/>
    <s v="No Aplica"/>
    <s v="No Aplica"/>
    <s v="Cumple"/>
    <s v="Cumple"/>
    <s v="1-Suministro electrico normal en sector"/>
    <x v="3"/>
    <x v="1"/>
    <x v="3"/>
    <x v="1"/>
    <n v="0.5"/>
    <n v="0.5"/>
    <n v="0.5"/>
    <n v="0.5"/>
    <n v="0.5"/>
    <n v="0.5"/>
    <n v="0.25"/>
    <n v="0.25"/>
    <n v="0.5"/>
    <n v="0.5"/>
    <n v="0.5"/>
    <n v="1"/>
    <x v="0"/>
  </r>
  <r>
    <s v="2326373"/>
    <s v="207528042023152156"/>
    <s v="DF20237673211"/>
    <x v="306"/>
    <x v="381"/>
    <s v="AARON HUENCHUMIL"/>
    <s v="Los Quillayes #278"/>
    <s v="La Florida"/>
    <x v="1"/>
    <s v="Cumple"/>
    <s v="Cumple"/>
    <s v="No Aplica"/>
    <s v="No Aplica"/>
    <s v="Cumple"/>
    <s v="Cumple"/>
    <s v="No"/>
    <s v="S/N"/>
    <s v="S/N"/>
    <s v="No Aplica"/>
    <s v="No Aplica"/>
    <s v="No Aplica"/>
    <s v="Cumple"/>
    <s v="Cumple"/>
    <s v="1-Suministro electrico normalizado"/>
    <x v="3"/>
    <x v="1"/>
    <x v="3"/>
    <x v="1"/>
    <n v="0.5"/>
    <n v="0.5"/>
    <n v="0.5"/>
    <n v="0.5"/>
    <n v="0.5"/>
    <n v="0.5"/>
    <n v="0.25"/>
    <n v="0.25"/>
    <n v="0.5"/>
    <n v="0.5"/>
    <n v="0.5"/>
    <n v="1"/>
    <x v="0"/>
  </r>
  <r>
    <s v="2326369"/>
    <s v="207528042023150817"/>
    <s v="DF20237668358"/>
    <x v="306"/>
    <x v="365"/>
    <s v="AARON HUENCHUMIL"/>
    <s v="Rafael Matus #1018"/>
    <s v="La Florida"/>
    <x v="1"/>
    <s v="Cumple"/>
    <s v="Cumple"/>
    <s v="No Aplica"/>
    <s v="No Aplica"/>
    <s v="Cumple"/>
    <s v="Cumple"/>
    <s v="No"/>
    <s v="S/N"/>
    <s v="S/N"/>
    <s v="No Aplica"/>
    <s v="No Aplica"/>
    <s v="No Aplica"/>
    <s v="Cumple"/>
    <s v="Cumple"/>
    <s v="1-Cliente no se encuentra  2-Poste B.T  requiere cambio, parte superior doblada  3-Caja B.T DAE sin tapa"/>
    <x v="3"/>
    <x v="1"/>
    <x v="3"/>
    <x v="1"/>
    <n v="0.5"/>
    <n v="0.5"/>
    <n v="0.5"/>
    <n v="0.5"/>
    <n v="0.5"/>
    <n v="0.5"/>
    <n v="0.25"/>
    <n v="0.25"/>
    <n v="0.5"/>
    <n v="0.5"/>
    <n v="0.5"/>
    <n v="1"/>
    <x v="0"/>
  </r>
  <r>
    <s v="2326361"/>
    <s v="207528042023145906"/>
    <s v="DF20237662456"/>
    <x v="306"/>
    <x v="367"/>
    <s v="AARON HUENCHUMIL"/>
    <s v="Rafael Matus #1850"/>
    <s v="La Florida"/>
    <x v="1"/>
    <s v="Cumple"/>
    <s v="Cumple"/>
    <s v="Cumple"/>
    <s v="Cumple"/>
    <s v="Cumple"/>
    <s v="Cumple"/>
    <s v="No"/>
    <s v="S/N"/>
    <s v="S/N"/>
    <s v="No Aplica"/>
    <s v="No Aplica"/>
    <s v="No Aplica"/>
    <s v="Cumple"/>
    <s v="Cumple"/>
    <s v="1-Suministro electrico normalizado"/>
    <x v="3"/>
    <x v="1"/>
    <x v="3"/>
    <x v="1"/>
    <n v="0.5"/>
    <n v="0.5"/>
    <n v="0.5"/>
    <n v="0.5"/>
    <n v="0.5"/>
    <n v="0.5"/>
    <n v="0.25"/>
    <n v="0.25"/>
    <n v="0.5"/>
    <n v="0.5"/>
    <n v="0.5"/>
    <n v="1"/>
    <x v="0"/>
  </r>
  <r>
    <s v="2326332"/>
    <s v="207528042023143059"/>
    <s v="DF20237660256"/>
    <x v="306"/>
    <x v="382"/>
    <s v="AARON HUENCHUMIL"/>
    <s v="Weber #1108"/>
    <s v="La Florida"/>
    <x v="1"/>
    <s v="Cumple"/>
    <s v="Cumple"/>
    <s v="Cumple"/>
    <s v="Cumple"/>
    <s v="Cumple"/>
    <s v="Cumple"/>
    <s v="Si"/>
    <s v="Oscar Diaz"/>
    <s v="S/N"/>
    <s v="Cumple"/>
    <s v="Cumple"/>
    <s v="Cumple"/>
    <s v="Cumple"/>
    <s v="Cumple"/>
    <s v="1-Cliente con suministro electrico normalizado"/>
    <x v="3"/>
    <x v="1"/>
    <x v="3"/>
    <x v="1"/>
    <n v="0.5"/>
    <n v="0.5"/>
    <n v="0.5"/>
    <n v="0.5"/>
    <n v="0.5"/>
    <n v="0.5"/>
    <n v="0.25"/>
    <n v="0.25"/>
    <n v="0.5"/>
    <n v="0.5"/>
    <n v="0.5"/>
    <n v="1"/>
    <x v="0"/>
  </r>
  <r>
    <s v="2326318"/>
    <s v="207528042023141158"/>
    <s v="DF20237674132"/>
    <x v="306"/>
    <x v="383"/>
    <s v="AARON HUENCHUMIL"/>
    <s v="Mastil #11164"/>
    <s v="La Florida"/>
    <x v="1"/>
    <s v="Cumple"/>
    <s v="Cumple"/>
    <s v="Cumple"/>
    <s v="Cumple"/>
    <s v="Cumple"/>
    <s v="Cumple"/>
    <s v="Si"/>
    <s v="Regina Alcaino Aralla"/>
    <s v="S/N"/>
    <s v="Cumple"/>
    <s v="Cumple"/>
    <s v="Cumple"/>
    <s v="Cumple"/>
    <s v="Cumple"/>
    <s v="1-Cliente con suministro electrico normalizado"/>
    <x v="3"/>
    <x v="1"/>
    <x v="3"/>
    <x v="1"/>
    <n v="0.5"/>
    <n v="0.5"/>
    <n v="0.5"/>
    <n v="0.5"/>
    <n v="0.5"/>
    <n v="0.5"/>
    <n v="0.25"/>
    <n v="0.25"/>
    <n v="0.5"/>
    <n v="0.5"/>
    <n v="0.5"/>
    <n v="1"/>
    <x v="0"/>
  </r>
  <r>
    <s v="2326310"/>
    <s v="207528042023135855"/>
    <s v="DF20237673991"/>
    <x v="306"/>
    <x v="383"/>
    <s v="AARON HUENCHUMIL"/>
    <s v="Mesana #11310"/>
    <s v="La Florida"/>
    <x v="1"/>
    <s v="Cumple"/>
    <s v="Cumple"/>
    <s v="No Aplica"/>
    <s v="No Aplica"/>
    <s v="Cumple"/>
    <s v="Cumple"/>
    <s v="No"/>
    <s v="S/N"/>
    <s v="S/N"/>
    <s v="No Aplica"/>
    <s v="No Aplica"/>
    <s v="No Aplica"/>
    <s v="Cumple Mayormente"/>
    <s v="Cumple"/>
    <s v="1-Sector conflictivo, se evita fotografiar 2-Suministro electrico normalizado"/>
    <x v="3"/>
    <x v="1"/>
    <x v="3"/>
    <x v="1"/>
    <n v="0.5"/>
    <n v="0.5"/>
    <n v="0.5"/>
    <n v="0.5"/>
    <n v="0.5"/>
    <n v="0.5"/>
    <n v="0.25"/>
    <n v="0.25"/>
    <n v="0.5"/>
    <n v="0.32500000000000001"/>
    <n v="0.5"/>
    <n v="0.96500000000000008"/>
    <x v="0"/>
  </r>
  <r>
    <s v="2326301"/>
    <s v="207528042023135000"/>
    <s v="DF20237674189"/>
    <x v="306"/>
    <x v="383"/>
    <s v="AARON HUENCHUMIL"/>
    <s v="Psje Recalada #1853"/>
    <s v="La Florida"/>
    <x v="24"/>
    <s v="Cumple"/>
    <s v="Cumple"/>
    <s v="Cumple"/>
    <s v="Cumple"/>
    <s v="Cumple"/>
    <s v="Cumple"/>
    <s v="Si"/>
    <s v="Faviola Venegas"/>
    <s v="S/N"/>
    <s v="Cumple"/>
    <s v="Cumple"/>
    <s v="Cumple"/>
    <s v="Cumple"/>
    <s v="Cumple"/>
    <s v="1-Cliente confirma suministro electrico normalizado"/>
    <x v="3"/>
    <x v="1"/>
    <x v="3"/>
    <x v="1"/>
    <n v="0.5"/>
    <n v="0.5"/>
    <n v="0.5"/>
    <n v="0.5"/>
    <n v="0.5"/>
    <n v="0.5"/>
    <n v="0.25"/>
    <n v="0.25"/>
    <n v="0.5"/>
    <n v="0.5"/>
    <n v="0.5"/>
    <n v="1"/>
    <x v="0"/>
  </r>
  <r>
    <s v="2326223"/>
    <s v="207628042023130358"/>
    <s v="DF20237676312"/>
    <x v="306"/>
    <x v="369"/>
    <s v="Cristobal toro"/>
    <s v="El huaso 10905"/>
    <s v="La Florida"/>
    <x v="5"/>
    <s v="Cumple"/>
    <s v="Cumple"/>
    <s v="Cumple"/>
    <s v="Cumple"/>
    <s v="Cumple"/>
    <s v="Cumple"/>
    <s v="No"/>
    <s v="S/N"/>
    <s v="S/N"/>
    <s v="No Aplica"/>
    <s v="No Aplica"/>
    <s v="No Aplica"/>
    <s v="Cumple"/>
    <s v="Cumple"/>
    <s v="Sector conflictivo , no se toman mas fotos para prevenir problemas con vecinos . Sin moradores"/>
    <x v="3"/>
    <x v="1"/>
    <x v="3"/>
    <x v="1"/>
    <n v="0.5"/>
    <n v="0.5"/>
    <n v="0.5"/>
    <n v="0.5"/>
    <n v="0.5"/>
    <n v="0.5"/>
    <n v="0.25"/>
    <n v="0.25"/>
    <n v="0.5"/>
    <n v="0.5"/>
    <n v="0.5"/>
    <n v="1"/>
    <x v="0"/>
  </r>
  <r>
    <s v="2326186"/>
    <s v="207628042023123428"/>
    <s v="DF20237664794"/>
    <x v="306"/>
    <x v="384"/>
    <s v="Cristobal toro"/>
    <s v="El guerrillero 9465"/>
    <s v="La Florida"/>
    <x v="1"/>
    <s v="Cumple"/>
    <s v="Cumple"/>
    <s v="No Aplica"/>
    <s v="No Aplica"/>
    <s v="Cumple"/>
    <s v="Cumple"/>
    <s v="No"/>
    <s v="S/N"/>
    <s v="S/N"/>
    <s v="No Aplica"/>
    <s v="No Aplica"/>
    <s v="No Aplica"/>
    <s v="Cumple"/>
    <s v="Cumple"/>
    <s v="Sin moradores . Sector hostil"/>
    <x v="3"/>
    <x v="1"/>
    <x v="3"/>
    <x v="1"/>
    <n v="0.5"/>
    <n v="0.5"/>
    <n v="0.5"/>
    <n v="0.5"/>
    <n v="0.5"/>
    <n v="0.5"/>
    <n v="0.25"/>
    <n v="0.25"/>
    <n v="0.5"/>
    <n v="0.5"/>
    <n v="0.5"/>
    <n v="1"/>
    <x v="0"/>
  </r>
  <r>
    <s v="2326172"/>
    <s v="207628042023122015"/>
    <s v="DF20237672752"/>
    <x v="306"/>
    <x v="381"/>
    <s v="Cristobal toro"/>
    <s v="El guerrillero 9310"/>
    <s v="La Florida"/>
    <x v="10"/>
    <s v="Cumple"/>
    <s v="Cumple"/>
    <s v="No Aplica"/>
    <s v="No Aplica"/>
    <s v="Cumple"/>
    <s v="Cumple"/>
    <s v="No"/>
    <s v="S/N"/>
    <s v="S/N"/>
    <s v="No Aplica"/>
    <s v="No Aplica"/>
    <s v="No Aplica"/>
    <s v="No Cumple"/>
    <s v="No Cumple"/>
    <s v="Falta maxima de fotos exigidas . Sector hostil. No se toman muchas fotos por precaucion"/>
    <x v="3"/>
    <x v="1"/>
    <x v="3"/>
    <x v="1"/>
    <n v="0.5"/>
    <n v="0.5"/>
    <n v="0.5"/>
    <n v="0.5"/>
    <n v="0.5"/>
    <n v="0.5"/>
    <n v="0.25"/>
    <n v="0.25"/>
    <n v="0.5"/>
    <n v="0"/>
    <n v="0"/>
    <n v="0.8"/>
    <x v="0"/>
  </r>
  <r>
    <s v="2326155"/>
    <s v="207628042023120719"/>
    <s v="DF20237676079"/>
    <x v="306"/>
    <x v="369"/>
    <s v="Cristobal toro"/>
    <s v="El mostellar 9574"/>
    <s v="La Florida"/>
    <x v="24"/>
    <s v="Cumple"/>
    <s v="Cumple"/>
    <s v="No Aplica"/>
    <s v="No Aplica"/>
    <s v="Cumple"/>
    <s v="Cumple"/>
    <s v="No"/>
    <s v="S/N"/>
    <s v="S/N"/>
    <s v="No Aplica"/>
    <s v="No Aplica"/>
    <s v="No Aplica"/>
    <s v="Cumple"/>
    <s v="Cumple Parcialmente"/>
    <s v="Falta mayor data en fotografias"/>
    <x v="3"/>
    <x v="1"/>
    <x v="3"/>
    <x v="1"/>
    <n v="0.5"/>
    <n v="0.5"/>
    <n v="0.5"/>
    <n v="0.5"/>
    <n v="0.5"/>
    <n v="0.5"/>
    <n v="0.25"/>
    <n v="0.25"/>
    <n v="0.5"/>
    <n v="0.5"/>
    <n v="0.17499999999999999"/>
    <n v="0.93500000000000005"/>
    <x v="0"/>
  </r>
  <r>
    <s v="2326126"/>
    <s v="207628042023111840"/>
    <s v="DF20237667739"/>
    <x v="306"/>
    <x v="363"/>
    <s v="Cristobal toro"/>
    <s v="Gregorio urrutia 310"/>
    <s v="La Florida"/>
    <x v="1"/>
    <s v="Cumple"/>
    <s v="Cumple"/>
    <s v="No Aplica"/>
    <s v="No Aplica"/>
    <s v="Cumple"/>
    <s v="Cumple"/>
    <s v="No"/>
    <s v="S/N"/>
    <s v="S/N"/>
    <s v="No Aplica"/>
    <s v="No Aplica"/>
    <s v="No Aplica"/>
    <s v="Cumple"/>
    <s v="Cumple"/>
    <s v="Sin moradores  Sin mayor observacion"/>
    <x v="3"/>
    <x v="1"/>
    <x v="3"/>
    <x v="1"/>
    <n v="0.5"/>
    <n v="0.5"/>
    <n v="0.5"/>
    <n v="0.5"/>
    <n v="0.5"/>
    <n v="0.5"/>
    <n v="0.25"/>
    <n v="0.25"/>
    <n v="0.5"/>
    <n v="0.5"/>
    <n v="0.5"/>
    <n v="1"/>
    <x v="0"/>
  </r>
  <r>
    <s v="2326109"/>
    <s v="207628042023110348"/>
    <s v="DF20237664683"/>
    <x v="306"/>
    <x v="384"/>
    <s v="Cristobal toro"/>
    <s v="Grumete cortes 532"/>
    <s v="La Florida"/>
    <x v="1"/>
    <s v="Cumple"/>
    <s v="Cumple"/>
    <s v="No Aplica"/>
    <s v="No Aplica"/>
    <s v="Cumple"/>
    <s v="Cumple"/>
    <s v="No"/>
    <s v="S/N"/>
    <s v="S/N"/>
    <s v="No Aplica"/>
    <s v="No Aplica"/>
    <s v="No Aplica"/>
    <s v="Cumple"/>
    <s v="Cumple"/>
    <s v="Sector hostil . Sin moradores . No se toman muchas fotos por precaucion a vecinos q observan"/>
    <x v="3"/>
    <x v="1"/>
    <x v="3"/>
    <x v="1"/>
    <n v="0.5"/>
    <n v="0.5"/>
    <n v="0.5"/>
    <n v="0.5"/>
    <n v="0.5"/>
    <n v="0.5"/>
    <n v="0.25"/>
    <n v="0.25"/>
    <n v="0.5"/>
    <n v="0.5"/>
    <n v="0.5"/>
    <n v="1"/>
    <x v="0"/>
  </r>
  <r>
    <s v="2324559"/>
    <s v="207627042023151257"/>
    <s v="DF20237637287"/>
    <x v="307"/>
    <x v="354"/>
    <s v="Cristobal toro"/>
    <s v="Serrano 345dpto 506"/>
    <s v="Santiago"/>
    <x v="24"/>
    <s v="Cumple"/>
    <s v="Cumple"/>
    <s v="No Cumple"/>
    <s v="No Cumple"/>
    <s v="Cumple"/>
    <s v="Cumple"/>
    <s v="No"/>
    <s v="S/N"/>
    <s v="S/N"/>
    <s v="No Aplica"/>
    <s v="No Aplica"/>
    <s v="No Aplica"/>
    <s v="No Cumple"/>
    <s v="No Cumple"/>
    <s v="Sin acceso a medidores . No hay ingreso , ya q las llaves para los nichos las tiene persona q no se encuentra"/>
    <x v="2"/>
    <x v="1"/>
    <x v="3"/>
    <x v="1"/>
    <n v="0.5"/>
    <n v="0.5"/>
    <n v="0"/>
    <n v="0"/>
    <n v="0.5"/>
    <n v="0.5"/>
    <n v="0.25"/>
    <n v="0.25"/>
    <n v="0.5"/>
    <n v="0"/>
    <n v="0"/>
    <n v="0.5"/>
    <x v="1"/>
  </r>
  <r>
    <s v="2324558"/>
    <s v="207527042023150818"/>
    <s v="DF20237659692"/>
    <x v="307"/>
    <x v="362"/>
    <s v="AARON HUENCHUMIL"/>
    <s v="Las Dalias #2728 dp 403"/>
    <s v="Providencia"/>
    <x v="43"/>
    <s v="Cumple"/>
    <s v="Cumple"/>
    <s v="No Aplica"/>
    <s v="No Aplica"/>
    <s v="Cumple"/>
    <s v="Cumple"/>
    <s v="No"/>
    <s v="S/N"/>
    <s v="S/N"/>
    <s v="No Aplica"/>
    <s v="No Aplica"/>
    <s v="No Aplica"/>
    <s v="Cumple"/>
    <s v="Cumple"/>
    <s v="1-Cliente no se encuentra en domicilio, conserje permite acceso a shaft medidores  2-Suministro electrico normalizado"/>
    <x v="3"/>
    <x v="1"/>
    <x v="3"/>
    <x v="1"/>
    <n v="0.5"/>
    <n v="0.5"/>
    <n v="0.5"/>
    <n v="0.5"/>
    <n v="0.5"/>
    <n v="0.5"/>
    <n v="0.25"/>
    <n v="0.25"/>
    <n v="0.5"/>
    <n v="0.5"/>
    <n v="0.5"/>
    <n v="1"/>
    <x v="1"/>
  </r>
  <r>
    <s v="2324486"/>
    <s v="207527042023144147"/>
    <s v="DF20237661048"/>
    <x v="307"/>
    <x v="382"/>
    <s v="AARON HUENCHUMIL"/>
    <s v="Eliodoro Yañez #2839"/>
    <s v="Providencia"/>
    <x v="33"/>
    <s v="Cumple"/>
    <s v="Cumple"/>
    <s v="No Aplica"/>
    <s v="No Aplica"/>
    <s v="Cumple"/>
    <s v="Cumple"/>
    <s v="Si"/>
    <s v="S/N"/>
    <s v="S/N"/>
    <s v="Cumple"/>
    <s v="Cumple"/>
    <s v="Cumple"/>
    <s v="Cumple"/>
    <s v="Cumple"/>
    <s v="1-Conserje fue quien recepciono a tecnicos el dia de la falla, confirma suministro electrico normal"/>
    <x v="3"/>
    <x v="1"/>
    <x v="3"/>
    <x v="1"/>
    <n v="0.5"/>
    <n v="0.5"/>
    <n v="0.5"/>
    <n v="0.5"/>
    <n v="0.5"/>
    <n v="0.5"/>
    <n v="0.25"/>
    <n v="0.25"/>
    <n v="0.5"/>
    <n v="0.5"/>
    <n v="0.5"/>
    <n v="1"/>
    <x v="1"/>
  </r>
  <r>
    <s v="2324454"/>
    <s v="207527042023140920"/>
    <s v="DF20237660358"/>
    <x v="307"/>
    <x v="382"/>
    <s v="AARON HUENCHUMIL"/>
    <s v="Las Achiras #2978"/>
    <s v="Providencia"/>
    <x v="16"/>
    <s v="Cumple"/>
    <s v="Cumple"/>
    <s v="No Aplica"/>
    <s v="No Aplica"/>
    <s v="Cumple"/>
    <s v="Cumple"/>
    <s v="No"/>
    <s v="S/N"/>
    <s v="S/N"/>
    <s v="No Aplica"/>
    <s v="No Aplica"/>
    <s v="No Aplica"/>
    <s v="Cumple"/>
    <s v="Cumple"/>
    <s v="1-Domicilio en remodelacion, no se encuentra nadie"/>
    <x v="3"/>
    <x v="1"/>
    <x v="3"/>
    <x v="1"/>
    <n v="0.5"/>
    <n v="0.5"/>
    <n v="0.5"/>
    <n v="0.5"/>
    <n v="0.5"/>
    <n v="0.5"/>
    <n v="0.25"/>
    <n v="0.25"/>
    <n v="0.5"/>
    <n v="0.5"/>
    <n v="0.5"/>
    <n v="1"/>
    <x v="1"/>
  </r>
  <r>
    <s v="2324441"/>
    <s v="207527042023135518"/>
    <s v="DF20237660106"/>
    <x v="307"/>
    <x v="382"/>
    <s v="AARON HUENCHUMIL"/>
    <s v="Diego de Almagro #3017"/>
    <s v="Providencia"/>
    <x v="16"/>
    <s v="Cumple"/>
    <s v="Cumple"/>
    <s v="No Cumple"/>
    <s v="No Cumple"/>
    <s v="Cumple"/>
    <s v="Cumple"/>
    <s v="Si"/>
    <s v="S/N"/>
    <s v="S/N"/>
    <s v="Cumple"/>
    <s v="Cumple"/>
    <s v="Cumple"/>
    <s v="Cumple"/>
    <s v="Cumple"/>
    <s v="1-Cliente atiende via citofono, confirma suministro electrico normalizado 2-No declaran codigo de material utilizado, pero si describen su uso"/>
    <x v="3"/>
    <x v="1"/>
    <x v="3"/>
    <x v="1"/>
    <n v="0.5"/>
    <n v="0.5"/>
    <n v="0"/>
    <n v="0"/>
    <n v="0.5"/>
    <n v="0.5"/>
    <n v="0.25"/>
    <n v="0.25"/>
    <n v="0.5"/>
    <n v="0.5"/>
    <n v="0.5"/>
    <n v="0.7"/>
    <x v="1"/>
  </r>
  <r>
    <s v="2324437"/>
    <s v="207627042023135307"/>
    <s v="DF20237637299"/>
    <x v="307"/>
    <x v="354"/>
    <s v="Cristobal toro"/>
    <s v="Catedral 1757 TA dpto 109"/>
    <s v="Santiago"/>
    <x v="24"/>
    <s v="Cumple"/>
    <s v="Cumple"/>
    <s v="No Aplica"/>
    <s v="No Aplica"/>
    <s v="Cumple"/>
    <s v="Cumple"/>
    <s v="No"/>
    <s v="S/N"/>
    <s v="S/N"/>
    <s v="No Aplica"/>
    <s v="No Aplica"/>
    <s v="No Aplica"/>
    <s v="No Cumple"/>
    <s v="No Cumple"/>
    <s v="No se toman muchas fotos por prevencion vial . Sin acceso a medidores"/>
    <x v="2"/>
    <x v="1"/>
    <x v="3"/>
    <x v="1"/>
    <n v="0.5"/>
    <n v="0.5"/>
    <n v="0.5"/>
    <n v="0.5"/>
    <n v="0.5"/>
    <n v="0.5"/>
    <n v="0.25"/>
    <n v="0.25"/>
    <n v="0.5"/>
    <n v="0"/>
    <n v="0"/>
    <n v="0.8"/>
    <x v="1"/>
  </r>
  <r>
    <s v="2324428"/>
    <s v="207527042023134141"/>
    <s v="DF20237659599"/>
    <x v="307"/>
    <x v="362"/>
    <s v="AARON HUENCHUMIL"/>
    <s v="Jorge Matte #2585"/>
    <s v="Providencia"/>
    <x v="44"/>
    <s v="Cumple"/>
    <s v="Cumple"/>
    <s v="No Aplica"/>
    <s v="No Aplica"/>
    <s v="Cumple"/>
    <s v="Cumple"/>
    <s v="No"/>
    <s v="S/N"/>
    <s v="S/N"/>
    <s v="No Aplica"/>
    <s v="No Aplica"/>
    <s v="No Aplica"/>
    <s v="Cumple"/>
    <s v="Cumple"/>
    <s v="1-Cliente no se encuentra en domicilio  2-Caja B.T DAE se encuentra con tapa abierta"/>
    <x v="3"/>
    <x v="1"/>
    <x v="3"/>
    <x v="1"/>
    <n v="0.5"/>
    <n v="0.5"/>
    <n v="0.5"/>
    <n v="0.5"/>
    <n v="0.5"/>
    <n v="0.5"/>
    <n v="0.25"/>
    <n v="0.25"/>
    <n v="0.5"/>
    <n v="0.5"/>
    <n v="0.5"/>
    <n v="1"/>
    <x v="1"/>
  </r>
  <r>
    <s v="2324419"/>
    <s v="207527042023132430"/>
    <s v="DF20237661327"/>
    <x v="307"/>
    <x v="380"/>
    <s v="AARON HUENCHUMIL"/>
    <s v="Doctor Pedro L. Ferrer #3357 dpto 504"/>
    <s v="Providencia"/>
    <x v="34"/>
    <s v="Cumple"/>
    <s v="Cumple"/>
    <s v="No Aplica"/>
    <s v="No Aplica"/>
    <s v="Cumple"/>
    <s v="Cumple"/>
    <s v="Si"/>
    <s v="S/N"/>
    <s v="S/N"/>
    <s v="Cumple"/>
    <s v="Cumple"/>
    <s v="Cumple"/>
    <s v="Cumple"/>
    <s v="Cumple"/>
    <s v="1-Conserje fue quien recepciono a tecnicos el dia del ticket 2-Suministro electrico normalizado"/>
    <x v="3"/>
    <x v="1"/>
    <x v="3"/>
    <x v="1"/>
    <n v="0.5"/>
    <n v="0.5"/>
    <n v="0.5"/>
    <n v="0.5"/>
    <n v="0.5"/>
    <n v="0.5"/>
    <n v="0.25"/>
    <n v="0.25"/>
    <n v="0.5"/>
    <n v="0.5"/>
    <n v="0.5"/>
    <n v="1"/>
    <x v="1"/>
  </r>
  <r>
    <s v="2324406"/>
    <s v="207627042023125906"/>
    <s v="DF20237637200"/>
    <x v="307"/>
    <x v="354"/>
    <s v="Cristobal toro"/>
    <s v="Tucapel jimenez 76 dpto 2203"/>
    <s v="Santiago"/>
    <x v="24"/>
    <s v="Cumple"/>
    <s v="Cumple"/>
    <s v="No Aplica"/>
    <s v="No Aplica"/>
    <s v="Cumple"/>
    <s v="Cumple"/>
    <s v="No"/>
    <s v="S/N"/>
    <s v="S/N"/>
    <s v="No Aplica"/>
    <s v="No Aplica"/>
    <s v="No Aplica"/>
    <s v="Cumple"/>
    <s v="Cumple Parcialmente"/>
    <s v="Falta mayor data en fotografias . Sin acceso a medidores . Concerge i dica no tener llaves para ingresar a medidores"/>
    <x v="2"/>
    <x v="1"/>
    <x v="3"/>
    <x v="1"/>
    <n v="0.5"/>
    <n v="0.5"/>
    <n v="0.5"/>
    <n v="0.5"/>
    <n v="0.5"/>
    <n v="0.5"/>
    <n v="0.25"/>
    <n v="0.25"/>
    <n v="0.5"/>
    <n v="0.5"/>
    <n v="0.17499999999999999"/>
    <n v="0.93500000000000005"/>
    <x v="1"/>
  </r>
  <r>
    <s v="2324346"/>
    <s v="207627042023120040"/>
    <s v="DF20237666283"/>
    <x v="307"/>
    <x v="385"/>
    <s v="Cristobal toro"/>
    <s v="Inglaterra 1144 TR B2 dpto 1507"/>
    <s v="Independencia"/>
    <x v="32"/>
    <s v="Cumple"/>
    <s v="Cumple"/>
    <s v="No Aplica"/>
    <s v="No Aplica"/>
    <s v="Cumple"/>
    <s v="Cumple"/>
    <s v="Si"/>
    <s v="Concerge , no entrega nombres"/>
    <s v="S/N"/>
    <s v="Cumple"/>
    <s v="Cumple"/>
    <s v="Cumple"/>
    <s v="Cumple"/>
    <s v="Cumple"/>
    <s v="Sector hostil , vecinos piensan que se esta cortando suministro"/>
    <x v="3"/>
    <x v="1"/>
    <x v="3"/>
    <x v="1"/>
    <n v="0.5"/>
    <n v="0.5"/>
    <n v="0.5"/>
    <n v="0.5"/>
    <n v="0.5"/>
    <n v="0.5"/>
    <n v="0.25"/>
    <n v="0.25"/>
    <n v="0.5"/>
    <n v="0.5"/>
    <n v="0.5"/>
    <n v="1"/>
    <x v="1"/>
  </r>
  <r>
    <s v="2324268"/>
    <s v="207627042023114053"/>
    <s v="DF20237614791"/>
    <x v="307"/>
    <x v="338"/>
    <s v="Cristobal toro"/>
    <s v="Inglaterra 1144 TR B2 dpto 1815"/>
    <s v="Independencia"/>
    <x v="45"/>
    <s v="Cumple"/>
    <s v="Cumple"/>
    <s v="No Cumple"/>
    <s v="No Cumple"/>
    <s v="Cumple"/>
    <s v="Cumple"/>
    <s v="No"/>
    <s v="S/N"/>
    <s v="S/N"/>
    <s v="No Aplica"/>
    <s v="No Aplica"/>
    <s v="No Aplica"/>
    <s v="Cumple"/>
    <s v="Cumple"/>
    <s v="Concerge , no entrega datos"/>
    <x v="1"/>
    <x v="1"/>
    <x v="3"/>
    <x v="1"/>
    <n v="0.5"/>
    <n v="0.5"/>
    <n v="0"/>
    <n v="0"/>
    <n v="0.5"/>
    <n v="0.5"/>
    <n v="0.25"/>
    <n v="0.25"/>
    <n v="0.5"/>
    <n v="0.5"/>
    <n v="0.5"/>
    <n v="0.7"/>
    <x v="1"/>
  </r>
  <r>
    <s v="2324262"/>
    <s v="207627042023113441"/>
    <s v="DF20237662784"/>
    <x v="307"/>
    <x v="371"/>
    <s v="Cristobal toro"/>
    <s v="Inglaterra 1144 dpto TR B2 dpto 2214"/>
    <s v="Independencia"/>
    <x v="43"/>
    <s v="Cumple"/>
    <s v="Cumple"/>
    <s v="No Aplica"/>
    <s v="No Aplica"/>
    <s v="Cumple"/>
    <s v="Cumple"/>
    <s v="Si"/>
    <s v="Concerge , no da nombre"/>
    <s v="S/N"/>
    <s v="Cumple"/>
    <s v="Cumple"/>
    <s v="Cumple"/>
    <s v="Cumple"/>
    <s v="Cumple"/>
    <s v="Tapa caja concentrador , abierta"/>
    <x v="3"/>
    <x v="1"/>
    <x v="3"/>
    <x v="1"/>
    <n v="0.5"/>
    <n v="0.5"/>
    <n v="0.5"/>
    <n v="0.5"/>
    <n v="0.5"/>
    <n v="0.5"/>
    <n v="0.25"/>
    <n v="0.25"/>
    <n v="0.5"/>
    <n v="0.5"/>
    <n v="0.5"/>
    <n v="1"/>
    <x v="1"/>
  </r>
  <r>
    <s v="2324226"/>
    <s v="207627042023111056"/>
    <s v="DF20237662111"/>
    <x v="307"/>
    <x v="367"/>
    <s v="Cristobal toro"/>
    <s v="Inglaterra 1144 TR B 1 dpto 2310"/>
    <s v="Independencia"/>
    <x v="46"/>
    <s v="Cumple"/>
    <s v="Cumple"/>
    <s v="No Aplica"/>
    <s v="No Aplica"/>
    <s v="Cumple"/>
    <s v="Cumple"/>
    <s v="Si"/>
    <s v="Concerge , no da nombre"/>
    <s v="S/N"/>
    <s v="Cumple"/>
    <s v="Cumple"/>
    <s v="Cumple"/>
    <s v="Cumple"/>
    <s v="Cumple Parcialmente"/>
    <s v="Falta mayor data en fotografias . No hay llaves para ingresar a shaft electrico . Concerge no entrega nombres para evitar problemas con vecinos q son complicados"/>
    <x v="3"/>
    <x v="1"/>
    <x v="3"/>
    <x v="1"/>
    <n v="0.5"/>
    <n v="0.5"/>
    <n v="0.5"/>
    <n v="0.5"/>
    <n v="0.5"/>
    <n v="0.5"/>
    <n v="0.25"/>
    <n v="0.25"/>
    <n v="0.5"/>
    <n v="0.5"/>
    <n v="0.17499999999999999"/>
    <n v="0.93500000000000005"/>
    <x v="1"/>
  </r>
  <r>
    <s v="2324220"/>
    <s v="207627042023110739"/>
    <s v="DF20237659951"/>
    <x v="307"/>
    <x v="362"/>
    <s v="Cristobal toro"/>
    <s v="Inglaterra 1144 TR B1 doto 2708"/>
    <s v="Independencia"/>
    <x v="33"/>
    <s v="Cumple"/>
    <s v="Cumple"/>
    <s v="No Aplica"/>
    <s v="No Aplica"/>
    <s v="Cumple"/>
    <s v="Cumple"/>
    <s v="Si"/>
    <s v="Concerge ( no da nombre )"/>
    <s v="S/N"/>
    <s v="Cumple"/>
    <s v="Cumple"/>
    <s v="Cumple"/>
    <s v="Cumple"/>
    <s v="Cumple"/>
    <s v="Concerge no da nombre para prevenir problemas con vecinos , q son cinflictivos"/>
    <x v="3"/>
    <x v="1"/>
    <x v="3"/>
    <x v="1"/>
    <n v="0.5"/>
    <n v="0.5"/>
    <n v="0.5"/>
    <n v="0.5"/>
    <n v="0.5"/>
    <n v="0.5"/>
    <n v="0.25"/>
    <n v="0.25"/>
    <n v="0.5"/>
    <n v="0.5"/>
    <n v="0.5"/>
    <n v="1"/>
    <x v="1"/>
  </r>
  <r>
    <s v="2324203"/>
    <s v="207627042023104124"/>
    <s v="DF20237614466"/>
    <x v="307"/>
    <x v="338"/>
    <s v="Cristobal toro"/>
    <s v="Inglaterra 1144 TR A dpto 504"/>
    <s v="Independencia"/>
    <x v="47"/>
    <s v="Cumple"/>
    <s v="Cumple"/>
    <s v="No Aplica"/>
    <s v="No Aplica"/>
    <s v="Cumple"/>
    <s v="Cumple"/>
    <s v="Si"/>
    <s v="Concerge , no da nombre"/>
    <s v="S/N"/>
    <s v="Cumple"/>
    <s v="Cumple"/>
    <s v="Cumple"/>
    <s v="Cumple"/>
    <s v="Cumple"/>
    <s v="Tapa caja concentrador abierta . Concerge no da nombre ya q condominio es conflictivo , para prevenir"/>
    <x v="1"/>
    <x v="1"/>
    <x v="3"/>
    <x v="1"/>
    <n v="0.5"/>
    <n v="0.5"/>
    <n v="0.5"/>
    <n v="0.5"/>
    <n v="0.5"/>
    <n v="0.5"/>
    <n v="0.25"/>
    <n v="0.25"/>
    <n v="0.5"/>
    <n v="0.5"/>
    <n v="0.5"/>
    <n v="1"/>
    <x v="1"/>
  </r>
  <r>
    <s v="2324194"/>
    <s v="207627042023103449"/>
    <s v="DF20237615068"/>
    <x v="307"/>
    <x v="338"/>
    <s v="Cristobal toro"/>
    <s v="Inglaterra 1144 TR A dpto 1111"/>
    <s v="Independencia"/>
    <x v="45"/>
    <s v="Cumple"/>
    <s v="Cumple"/>
    <s v="No Aplica"/>
    <s v="No Aplica"/>
    <s v="Cumple"/>
    <s v="Cumple"/>
    <s v="Si"/>
    <s v="Concerge , no da nombre"/>
    <s v="S/N"/>
    <s v="Cumple"/>
    <s v="Cumple"/>
    <s v="Cumple"/>
    <s v="Cumple"/>
    <s v="Cumple Parcialmente"/>
    <s v="1 foto falta mayor data"/>
    <x v="1"/>
    <x v="1"/>
    <x v="3"/>
    <x v="1"/>
    <n v="0.5"/>
    <n v="0.5"/>
    <n v="0.5"/>
    <n v="0.5"/>
    <n v="0.5"/>
    <n v="0.5"/>
    <n v="0.25"/>
    <n v="0.25"/>
    <n v="0.5"/>
    <n v="0.5"/>
    <n v="0.17499999999999999"/>
    <n v="0.93500000000000005"/>
    <x v="1"/>
  </r>
  <r>
    <s v="2323427"/>
    <s v="207526042023175634"/>
    <s v="DF20237616259"/>
    <x v="308"/>
    <x v="335"/>
    <s v="AARON HUENCHUMIL"/>
    <s v="Jose Arrieta #9978"/>
    <s v="Peñalolén"/>
    <x v="2"/>
    <s v="Cumple"/>
    <s v="Cumple"/>
    <s v="No Aplica"/>
    <s v="No Aplica"/>
    <s v="Cumple"/>
    <s v="Cumple"/>
    <s v="No"/>
    <s v="S/N"/>
    <s v="S/N"/>
    <s v="No Aplica"/>
    <s v="No Aplica"/>
    <s v="No Aplica"/>
    <s v="Cumple Mayormente"/>
    <s v="Cumple"/>
    <s v="1-Cliente no se encuentra"/>
    <x v="1"/>
    <x v="1"/>
    <x v="3"/>
    <x v="1"/>
    <n v="0.5"/>
    <n v="0.5"/>
    <n v="0.5"/>
    <n v="0.5"/>
    <n v="0.5"/>
    <n v="0.5"/>
    <n v="0.25"/>
    <n v="0.25"/>
    <n v="0.5"/>
    <n v="0.32500000000000001"/>
    <n v="0.5"/>
    <n v="0.96500000000000008"/>
    <x v="0"/>
  </r>
  <r>
    <s v="2323417"/>
    <s v="207526042023174309"/>
    <s v="DF20237616279"/>
    <x v="308"/>
    <x v="335"/>
    <s v="AARON HUENCHUMIL"/>
    <s v="Los Baqueanos #10055"/>
    <s v="Peñalolén"/>
    <x v="2"/>
    <s v="Cumple"/>
    <s v="Cumple"/>
    <s v="No Aplica"/>
    <s v="No Aplica"/>
    <s v="Cumple"/>
    <s v="Cumple"/>
    <s v="Si"/>
    <s v="S/N"/>
    <s v="S/N"/>
    <s v="No Aplica"/>
    <s v="No Aplica"/>
    <s v="Cumple"/>
    <s v="Cumple Parcialmente"/>
    <s v="Cumple Parcialmente"/>
    <s v="1-Cliente confirma estar con suministro electrico normal  2-Caja B.T DAE con tapa abierta"/>
    <x v="1"/>
    <x v="1"/>
    <x v="3"/>
    <x v="1"/>
    <n v="0.5"/>
    <n v="0.5"/>
    <n v="0.5"/>
    <n v="0.5"/>
    <n v="0.5"/>
    <n v="0.5"/>
    <n v="0.25"/>
    <n v="0.25"/>
    <n v="0.5"/>
    <n v="0.17499999999999999"/>
    <n v="0.17499999999999999"/>
    <n v="0.87"/>
    <x v="0"/>
  </r>
  <r>
    <s v="2323406"/>
    <s v="207526042023171250"/>
    <s v="DF20237616925"/>
    <x v="308"/>
    <x v="332"/>
    <s v="AARON HUENCHUMIL"/>
    <s v="Las Torres Pte calle 464"/>
    <s v="Peñalolén"/>
    <x v="23"/>
    <s v="Cumple"/>
    <s v="Cumple"/>
    <s v="No Aplica"/>
    <s v="No Aplica"/>
    <s v="Cumple"/>
    <s v="Cumple"/>
    <s v="No"/>
    <s v="S/N"/>
    <s v="S/N"/>
    <s v="No Aplica"/>
    <s v="No Aplica"/>
    <s v="No Aplica"/>
    <s v="Cumple"/>
    <s v="Cumple"/>
    <s v="1-Suministro electrico en M.T normal"/>
    <x v="1"/>
    <x v="1"/>
    <x v="3"/>
    <x v="1"/>
    <n v="0.5"/>
    <n v="0.5"/>
    <n v="0.5"/>
    <n v="0.5"/>
    <n v="0.5"/>
    <n v="0.5"/>
    <n v="0.25"/>
    <n v="0.25"/>
    <n v="0.5"/>
    <n v="0.5"/>
    <n v="0.5"/>
    <n v="1"/>
    <x v="0"/>
  </r>
  <r>
    <s v="2323068"/>
    <s v="207626042023140742"/>
    <s v="DF20237665005"/>
    <x v="308"/>
    <x v="384"/>
    <s v="Cristobal toro"/>
    <s v="Presidente pinto 1351 TB doto 601"/>
    <s v="Independencia"/>
    <x v="48"/>
    <s v="Cumple"/>
    <s v="Cumple"/>
    <s v="No Cumple"/>
    <s v="No Aplica"/>
    <s v="Cumple"/>
    <s v="Cumple"/>
    <s v="No"/>
    <s v="S/N"/>
    <s v="S/N"/>
    <s v="No Aplica"/>
    <s v="No Aplica"/>
    <s v="No Aplica"/>
    <s v="Cumple"/>
    <s v="Cumple"/>
    <s v="Sector hostil   No se toman muchas fotos por precaucion"/>
    <x v="3"/>
    <x v="1"/>
    <x v="3"/>
    <x v="1"/>
    <n v="0.5"/>
    <n v="0.5"/>
    <n v="0"/>
    <n v="0.5"/>
    <n v="0.5"/>
    <n v="0.5"/>
    <n v="0.25"/>
    <n v="0.25"/>
    <n v="0.5"/>
    <n v="0.5"/>
    <n v="0.5"/>
    <n v="0.85000000000000009"/>
    <x v="1"/>
  </r>
  <r>
    <s v="2323012"/>
    <s v="207626042023122619"/>
    <s v="DF20237659728"/>
    <x v="308"/>
    <x v="362"/>
    <s v="Cristobal toro"/>
    <s v="Independencia 435 dpto 930 A"/>
    <s v="Independencia"/>
    <x v="30"/>
    <s v="Cumple"/>
    <s v="Cumple"/>
    <s v="No Aplica"/>
    <s v="No Aplica"/>
    <s v="Cumple"/>
    <s v="Cumple"/>
    <s v="No"/>
    <s v="S/N"/>
    <s v="S/N"/>
    <s v="No Aplica"/>
    <s v="No Aplica"/>
    <s v="No Aplica"/>
    <s v="Cumple"/>
    <s v="Cumple"/>
    <s v="Atiende concerge pero no permite accesob. No se toman fotografias por precaucion a conercio ambulante . Concerge indica q todo bien con dpto"/>
    <x v="3"/>
    <x v="1"/>
    <x v="3"/>
    <x v="1"/>
    <n v="0.5"/>
    <n v="0.5"/>
    <n v="0.5"/>
    <n v="0.5"/>
    <n v="0.5"/>
    <n v="0.5"/>
    <n v="0.25"/>
    <n v="0.25"/>
    <n v="0.5"/>
    <n v="0.5"/>
    <n v="0.5"/>
    <n v="1"/>
    <x v="1"/>
  </r>
  <r>
    <s v="2323003"/>
    <s v="207626042023121948"/>
    <s v="DF20237664459"/>
    <x v="308"/>
    <x v="384"/>
    <s v="Cristobal toro"/>
    <s v="Hipodromo chile 1608 dpto 1241"/>
    <s v="Independencia"/>
    <x v="33"/>
    <s v="Cumple"/>
    <s v="Cumple"/>
    <s v="No Aplica"/>
    <s v="No Aplica"/>
    <s v="Cumple"/>
    <s v="Cumple"/>
    <s v="No"/>
    <s v="S/N"/>
    <s v="S/N"/>
    <s v="No Aplica"/>
    <s v="No Aplica"/>
    <s v="No Aplica"/>
    <s v="No Cumple"/>
    <s v="No Cumple"/>
    <s v="Atiende concerge , sin acceso a medidores . No entrega datos ya q no se encuentra cluente en dpto . No se toman mas fotos por precaucion con vecinos complicados"/>
    <x v="3"/>
    <x v="1"/>
    <x v="3"/>
    <x v="1"/>
    <n v="0.5"/>
    <n v="0.5"/>
    <n v="0.5"/>
    <n v="0.5"/>
    <n v="0.5"/>
    <n v="0.5"/>
    <n v="0.25"/>
    <n v="0.25"/>
    <n v="0.5"/>
    <n v="0"/>
    <n v="0"/>
    <n v="0.8"/>
    <x v="1"/>
  </r>
  <r>
    <s v="2322997"/>
    <s v="207626042023121258"/>
    <s v="DF20237663983"/>
    <x v="308"/>
    <x v="366"/>
    <s v="Cristobal toro"/>
    <s v="Venecia 1635 dpto 1606"/>
    <s v="Independencia"/>
    <x v="43"/>
    <s v="Cumple"/>
    <s v="Cumple"/>
    <s v="No Aplica"/>
    <s v="No Aplica"/>
    <s v="Cumple"/>
    <s v="Cumple"/>
    <s v="Si"/>
    <s v="S/N"/>
    <s v="S/N"/>
    <s v="Cumple"/>
    <s v="Cumple"/>
    <s v="Cumple"/>
    <s v="Cumple"/>
    <s v="Cumple Parcialmente"/>
    <s v="Atiende concerge e indica q no esta la persona encargada de las llaves . No entrega mas datos"/>
    <x v="3"/>
    <x v="1"/>
    <x v="3"/>
    <x v="1"/>
    <n v="0.5"/>
    <n v="0.5"/>
    <n v="0.5"/>
    <n v="0.5"/>
    <n v="0.5"/>
    <n v="0.5"/>
    <n v="0.25"/>
    <n v="0.25"/>
    <n v="0.5"/>
    <n v="0.5"/>
    <n v="0.17499999999999999"/>
    <n v="0.93500000000000005"/>
    <x v="1"/>
  </r>
  <r>
    <s v="2322985"/>
    <s v="207626042023115318"/>
    <s v="DF20237663574"/>
    <x v="308"/>
    <x v="374"/>
    <s v="Cristobal toro"/>
    <s v="Fermin vivaceta 910 dpto 307"/>
    <s v="Independencia"/>
    <x v="45"/>
    <s v="Cumple"/>
    <s v="Cumple"/>
    <s v="No Aplica"/>
    <s v="No Aplica"/>
    <s v="Cumple"/>
    <s v="Cumple"/>
    <s v="Si"/>
    <s v="S/N"/>
    <s v="S/N"/>
    <s v="Cumple"/>
    <s v="Cumple"/>
    <s v="Cumple"/>
    <s v="Cumple"/>
    <s v="Cumple"/>
    <s v="Atiende trabajador de local pero no entrega datos , corronora visita de personal de emergencia"/>
    <x v="3"/>
    <x v="1"/>
    <x v="3"/>
    <x v="1"/>
    <n v="0.5"/>
    <n v="0.5"/>
    <n v="0.5"/>
    <n v="0.5"/>
    <n v="0.5"/>
    <n v="0.5"/>
    <n v="0.25"/>
    <n v="0.25"/>
    <n v="0.5"/>
    <n v="0.5"/>
    <n v="0.5"/>
    <n v="1"/>
    <x v="1"/>
  </r>
  <r>
    <s v="2322982"/>
    <s v="207626042023114315"/>
    <s v="DF20237665904"/>
    <x v="308"/>
    <x v="385"/>
    <s v="Cristobal toro"/>
    <s v="Bezanilla 1585"/>
    <s v="Independencia"/>
    <x v="43"/>
    <s v="Cumple"/>
    <s v="Cumple"/>
    <s v="No Aplica"/>
    <s v="No Aplica"/>
    <s v="Cumple"/>
    <s v="Cumple"/>
    <s v="No"/>
    <s v="S/N"/>
    <s v="S/N"/>
    <s v="No Aplica"/>
    <s v="No Aplica"/>
    <s v="No Aplica"/>
    <s v="Cumple"/>
    <s v="Cumple"/>
    <s v="Sin acceso a medidores . Atiende concerge , no entrega datos . Indica q esta todo bien con dptos"/>
    <x v="3"/>
    <x v="1"/>
    <x v="3"/>
    <x v="1"/>
    <n v="0.5"/>
    <n v="0.5"/>
    <n v="0.5"/>
    <n v="0.5"/>
    <n v="0.5"/>
    <n v="0.5"/>
    <n v="0.25"/>
    <n v="0.25"/>
    <n v="0.5"/>
    <n v="0.5"/>
    <n v="0.5"/>
    <n v="1"/>
    <x v="1"/>
  </r>
  <r>
    <s v="2322979"/>
    <s v="207626042023113053"/>
    <s v="DF20237666294"/>
    <x v="308"/>
    <x v="385"/>
    <s v="Cristobal toro"/>
    <s v="Independencia 435 dpto 1125 A"/>
    <s v="Independencia"/>
    <x v="35"/>
    <s v="Cumple"/>
    <s v="Cumple"/>
    <s v="No Aplica"/>
    <s v="No Aplica"/>
    <s v="Cumple"/>
    <s v="Cumple"/>
    <s v="No"/>
    <s v="S/N"/>
    <s v="S/N"/>
    <s v="No Aplica"/>
    <s v="No Aplica"/>
    <s v="No Aplica"/>
    <s v="Cumple"/>
    <s v="Cumple"/>
    <s v="Atiende concerge , no da acceso a shaft electrico ya q no se encuentra cliente . Pero indica q todo bien con dpto . No se toman muchas fotos por precaucion a conercio ambulante"/>
    <x v="3"/>
    <x v="1"/>
    <x v="3"/>
    <x v="1"/>
    <n v="0.5"/>
    <n v="0.5"/>
    <n v="0.5"/>
    <n v="0.5"/>
    <n v="0.5"/>
    <n v="0.5"/>
    <n v="0.25"/>
    <n v="0.25"/>
    <n v="0.5"/>
    <n v="0.5"/>
    <n v="0.5"/>
    <n v="1"/>
    <x v="1"/>
  </r>
  <r>
    <s v="2322978"/>
    <s v="207626042023112742"/>
    <s v="DF20237664719"/>
    <x v="308"/>
    <x v="384"/>
    <s v="Cristobal toro"/>
    <s v="Independencia 733 TR B dpto 815"/>
    <s v="Independencia"/>
    <x v="16"/>
    <s v="Cumple"/>
    <s v="Cumple"/>
    <s v="No Aplica"/>
    <s v="No Aplica"/>
    <s v="Cumple"/>
    <s v="Cumple"/>
    <s v="No"/>
    <s v="S/N"/>
    <s v="S/N"/>
    <s v="No Aplica"/>
    <s v="No Aplica"/>
    <s v="No Aplica"/>
    <s v="Cumple"/>
    <s v="Cumple"/>
    <s v="Concerge complicado , desconfia de mi visita , sin acceso a medidores . Indica q todo bien con los dptos . No se toman fotos por precaucion sector conercio ambulante"/>
    <x v="3"/>
    <x v="1"/>
    <x v="3"/>
    <x v="1"/>
    <n v="0.5"/>
    <n v="0.5"/>
    <n v="0.5"/>
    <n v="0.5"/>
    <n v="0.5"/>
    <n v="0.5"/>
    <n v="0.25"/>
    <n v="0.25"/>
    <n v="0.5"/>
    <n v="0.5"/>
    <n v="0.5"/>
    <n v="1"/>
    <x v="1"/>
  </r>
  <r>
    <s v="2322977"/>
    <s v="207626042023112338"/>
    <s v="DF20237664022"/>
    <x v="308"/>
    <x v="366"/>
    <s v="Cristobal toro"/>
    <s v="Independencia 733 TR B dpto 1606"/>
    <s v="Independencia"/>
    <x v="43"/>
    <s v="Cumple"/>
    <s v="Cumple"/>
    <s v="No Aplica"/>
    <s v="No Aplica"/>
    <s v="Cumple"/>
    <s v="Cumple"/>
    <s v="No"/>
    <s v="S/N"/>
    <s v="S/N"/>
    <s v="No Aplica"/>
    <s v="No Aplica"/>
    <s v="No Aplica"/>
    <s v="Cumple"/>
    <s v="Cumple"/>
    <s v="Atiende concerge de muy mala forma . Sin acceso a medidores . Desconfia de mi visita . No entrega datos  No se toman fotos por precaucion a co ercio ambulante fuera de edificio"/>
    <x v="3"/>
    <x v="1"/>
    <x v="3"/>
    <x v="1"/>
    <n v="0.5"/>
    <n v="0.5"/>
    <n v="0.5"/>
    <n v="0.5"/>
    <n v="0.5"/>
    <n v="0.5"/>
    <n v="0.25"/>
    <n v="0.25"/>
    <n v="0.5"/>
    <n v="0.5"/>
    <n v="0.5"/>
    <n v="1"/>
    <x v="1"/>
  </r>
  <r>
    <s v="2322157"/>
    <s v="207525042023171347"/>
    <s v="DF20237659713"/>
    <x v="309"/>
    <x v="362"/>
    <s v="AARON HUENCHUMIL"/>
    <s v="Los Leones #2000 dp 805 B"/>
    <s v="Providencia"/>
    <x v="29"/>
    <s v="Cumple"/>
    <s v="Cumple"/>
    <s v="No Cumple"/>
    <s v="No Cumple"/>
    <s v="Cumple"/>
    <s v="Cumple"/>
    <s v="No"/>
    <s v="S/N"/>
    <s v="S/N"/>
    <s v="No Aplica"/>
    <s v="No Aplica"/>
    <s v="No Aplica"/>
    <s v="Cumple"/>
    <s v="Cumple"/>
    <s v="1-Conserje permite acceso a shaft medidores  2-No declara codigo de ITM 40A utilizado, pero si describe su uso  3-Caja empalme abierta, SIN adulteraciones"/>
    <x v="3"/>
    <x v="1"/>
    <x v="3"/>
    <x v="1"/>
    <n v="0.5"/>
    <n v="0.5"/>
    <n v="0"/>
    <n v="0"/>
    <n v="0.5"/>
    <n v="0.5"/>
    <n v="0.25"/>
    <n v="0.25"/>
    <n v="0.5"/>
    <n v="0.5"/>
    <n v="0.5"/>
    <n v="0.7"/>
    <x v="1"/>
  </r>
  <r>
    <s v="2322127"/>
    <s v="207525042023165130"/>
    <s v="DF20237658853"/>
    <x v="309"/>
    <x v="371"/>
    <s v="AARON HUENCHUMIL"/>
    <s v="Francisco Bilbao #2284 dp 95"/>
    <s v="Providencia"/>
    <x v="27"/>
    <s v="Cumple"/>
    <s v="Cumple"/>
    <s v="No Cumple"/>
    <s v="No Cumple"/>
    <s v="Cumple"/>
    <s v="Cumple"/>
    <s v="No"/>
    <s v="S/N"/>
    <s v="S/N"/>
    <s v="No Aplica"/>
    <s v="No Aplica"/>
    <s v="No Aplica"/>
    <s v="Cumple"/>
    <s v="Cumple"/>
    <s v="1-TD 12483 se encuentra normalizado 2-No declara codigo de material utilizado, pero si describe su uso"/>
    <x v="3"/>
    <x v="1"/>
    <x v="3"/>
    <x v="1"/>
    <n v="0.5"/>
    <n v="0.5"/>
    <n v="0"/>
    <n v="0"/>
    <n v="0.5"/>
    <n v="0.5"/>
    <n v="0.25"/>
    <n v="0.25"/>
    <n v="0.5"/>
    <n v="0.5"/>
    <n v="0.5"/>
    <n v="0.7"/>
    <x v="1"/>
  </r>
  <r>
    <s v="2322123"/>
    <s v="207525042023164758"/>
    <s v="DF20237658771"/>
    <x v="309"/>
    <x v="372"/>
    <s v="AARON HUENCHUMIL"/>
    <s v="Francisco Bilbao #2284 dp 124"/>
    <s v="Providencia"/>
    <x v="28"/>
    <s v="Cumple"/>
    <s v="Cumple"/>
    <s v="No Cumple"/>
    <s v="No Cumple"/>
    <s v="Cumple"/>
    <s v="Cumple"/>
    <s v="No"/>
    <s v="S/N"/>
    <s v="S/N"/>
    <s v="No Aplica"/>
    <s v="No Aplica"/>
    <s v="No Aplica"/>
    <s v="Cumple"/>
    <s v="Cumple"/>
    <s v="1-TD 12483 se encuentra normalizado  2-No declaran codigo de material utilizado, pero si describen su uso"/>
    <x v="3"/>
    <x v="1"/>
    <x v="3"/>
    <x v="1"/>
    <n v="0.5"/>
    <n v="0.5"/>
    <n v="0"/>
    <n v="0"/>
    <n v="0.5"/>
    <n v="0.5"/>
    <n v="0.25"/>
    <n v="0.25"/>
    <n v="0.5"/>
    <n v="0.5"/>
    <n v="0.5"/>
    <n v="0.7"/>
    <x v="1"/>
  </r>
  <r>
    <s v="2321825"/>
    <s v="207525042023162913"/>
    <s v="DF20237660088"/>
    <x v="309"/>
    <x v="382"/>
    <s v="AARON HUENCHUMIL"/>
    <s v="Regimen Cazadores #1212 loc 6"/>
    <s v="Providencia"/>
    <x v="18"/>
    <s v="Cumple"/>
    <s v="Cumple"/>
    <s v="No Cumple"/>
    <s v="No Cumple"/>
    <s v="Cumple"/>
    <s v="Cumple"/>
    <s v="Si"/>
    <s v="S/N"/>
    <s v="S/N"/>
    <s v="No Aplica"/>
    <s v="No Aplica"/>
    <s v="Cumple"/>
    <s v="Cumple"/>
    <s v="Cumple"/>
    <s v="1-Personal presente en local #6 y #5 desconocen de visita de tecnicos y confirman suministro electrico normal"/>
    <x v="3"/>
    <x v="1"/>
    <x v="3"/>
    <x v="1"/>
    <n v="0.5"/>
    <n v="0.5"/>
    <n v="0"/>
    <n v="0"/>
    <n v="0.5"/>
    <n v="0.5"/>
    <n v="0.25"/>
    <n v="0.25"/>
    <n v="0.5"/>
    <n v="0.5"/>
    <n v="0.5"/>
    <n v="0.7"/>
    <x v="1"/>
  </r>
  <r>
    <s v="2321537"/>
    <s v="207525042023155645"/>
    <s v="DF20237660145"/>
    <x v="309"/>
    <x v="382"/>
    <s v="AARON HUENCHUMIL"/>
    <s v="Carmen Sylva #2315 dp 306"/>
    <s v="Providencia"/>
    <x v="18"/>
    <s v="Cumple"/>
    <s v="Cumple"/>
    <s v="No Aplica"/>
    <s v="No Aplica"/>
    <s v="No Aplica"/>
    <s v="No Aplica"/>
    <s v="No"/>
    <s v="S/N"/>
    <s v="S/N"/>
    <s v="No Aplica"/>
    <s v="No Aplica"/>
    <s v="No Aplica"/>
    <s v="No Cumple"/>
    <s v="No Cumple"/>
    <s v="1-Conserje no permite acceso debido a que no tiene registro en bitacora de visita de tecnicos"/>
    <x v="3"/>
    <x v="1"/>
    <x v="3"/>
    <x v="1"/>
    <n v="0.5"/>
    <n v="0.5"/>
    <n v="0.5"/>
    <n v="0.5"/>
    <n v="0.5"/>
    <n v="0.5"/>
    <n v="0.25"/>
    <n v="0.25"/>
    <n v="0.5"/>
    <n v="0"/>
    <n v="0"/>
    <n v="0.8"/>
    <x v="1"/>
  </r>
  <r>
    <s v="2321513"/>
    <s v="207625042023154720"/>
    <s v="DF20237663873"/>
    <x v="309"/>
    <x v="366"/>
    <s v="Cristobal toro"/>
    <s v="Tobalaba 1255 dpto 1102"/>
    <s v="Providencia"/>
    <x v="49"/>
    <s v="Cumple"/>
    <s v="Cumple"/>
    <s v="No Aplica"/>
    <s v="No Aplica"/>
    <s v="Cumple"/>
    <s v="Cumple"/>
    <s v="No"/>
    <s v="S/N"/>
    <s v="S/N"/>
    <s v="No Aplica"/>
    <s v="No Aplica"/>
    <s v="No Aplica"/>
    <s v="Cumple"/>
    <s v="Cumple"/>
    <s v="Sin acceso a medidores   Concerge indica q todo bien con dpto . No se puede ingresar a medidores , ya q no tiene las llaves electricas a mano"/>
    <x v="3"/>
    <x v="1"/>
    <x v="3"/>
    <x v="1"/>
    <n v="0.5"/>
    <n v="0.5"/>
    <n v="0.5"/>
    <n v="0.5"/>
    <n v="0.5"/>
    <n v="0.5"/>
    <n v="0.25"/>
    <n v="0.25"/>
    <n v="0.5"/>
    <n v="0.5"/>
    <n v="0.5"/>
    <n v="1"/>
    <x v="1"/>
  </r>
  <r>
    <s v="2321494"/>
    <s v="207525042023150529"/>
    <s v="DF20237659314"/>
    <x v="309"/>
    <x v="362"/>
    <s v="AARON HUENCHUMIL"/>
    <s v="Marchant Pereira #139 dp 31"/>
    <s v="Providencia"/>
    <x v="44"/>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21493"/>
    <s v="207525042023143723"/>
    <s v="DF20237662163"/>
    <x v="309"/>
    <x v="367"/>
    <s v="AARON HUENCHUMIL"/>
    <s v="Jose Miguel Claro #190 dp 305"/>
    <s v="Providencia"/>
    <x v="44"/>
    <s v="Cumple"/>
    <s v="Cumple"/>
    <s v="No Aplica"/>
    <s v="No Aplica"/>
    <s v="Cumple"/>
    <s v="Cumple"/>
    <s v="No"/>
    <s v="S/N"/>
    <s v="S/N"/>
    <s v="No Aplica"/>
    <s v="No Aplica"/>
    <s v="No Aplica"/>
    <s v="Cumple"/>
    <s v="Cumple"/>
    <s v="1-Cliente no se encuentra en domicilio, conserje permite acceso a shaft medidores  2-Se mantiene en misma condicion de no registro de medida consumo  Relacion directa con ticket DF20237659818 3-Caja empalme abierta"/>
    <x v="3"/>
    <x v="1"/>
    <x v="3"/>
    <x v="1"/>
    <n v="0.5"/>
    <n v="0.5"/>
    <n v="0.5"/>
    <n v="0.5"/>
    <n v="0.5"/>
    <n v="0.5"/>
    <n v="0.25"/>
    <n v="0.25"/>
    <n v="0.5"/>
    <n v="0.5"/>
    <n v="0.5"/>
    <n v="1"/>
    <x v="1"/>
  </r>
  <r>
    <s v="2321492"/>
    <s v="207525042023143426"/>
    <s v="DF20237659818"/>
    <x v="309"/>
    <x v="362"/>
    <s v="AARON HUENCHUMIL"/>
    <s v="Jose Miguel Claro #190 dp 305"/>
    <s v="Providencia"/>
    <x v="37"/>
    <s v="Cumple"/>
    <s v="Cumple"/>
    <s v="No Aplica"/>
    <s v="No Aplica"/>
    <s v="Cumple"/>
    <s v="Cumple"/>
    <s v="No"/>
    <s v="S/N"/>
    <s v="S/N"/>
    <s v="No Aplica"/>
    <s v="No Aplica"/>
    <s v="No Aplica"/>
    <s v="Cumple"/>
    <s v="Cumple"/>
    <s v="1-Cliente no se encuentra en domicilio, conserje permite acceso a shaft medidores  2-Suminiatro electrico normal, pero en condicion de puente sin registro de medida de consumo  3-Tapa caja empalme abierta"/>
    <x v="3"/>
    <x v="1"/>
    <x v="3"/>
    <x v="1"/>
    <n v="0.5"/>
    <n v="0.5"/>
    <n v="0.5"/>
    <n v="0.5"/>
    <n v="0.5"/>
    <n v="0.5"/>
    <n v="0.25"/>
    <n v="0.25"/>
    <n v="0.5"/>
    <n v="0.5"/>
    <n v="0.5"/>
    <n v="1"/>
    <x v="1"/>
  </r>
  <r>
    <s v="2321489"/>
    <s v="207525042023140311"/>
    <s v="DF20237658843"/>
    <x v="309"/>
    <x v="371"/>
    <s v="AARON HUENCHUMIL"/>
    <s v="Valenzuela Castillo #1218"/>
    <s v="Providencia"/>
    <x v="27"/>
    <s v="Cumple"/>
    <s v="Cumple"/>
    <s v="No Aplica"/>
    <s v="No Aplica"/>
    <s v="Cumple"/>
    <s v="Cumple"/>
    <s v="Si"/>
    <s v="Cristhoper Bravo"/>
    <s v="987335015"/>
    <s v="Cumple"/>
    <s v="Cumple"/>
    <s v="Cumple"/>
    <s v="Cumple"/>
    <s v="Cumple"/>
    <s v="1-Cliente requiere cambio de ITM en mal estado"/>
    <x v="3"/>
    <x v="1"/>
    <x v="3"/>
    <x v="1"/>
    <n v="0.5"/>
    <n v="0.5"/>
    <n v="0.5"/>
    <n v="0.5"/>
    <n v="0.5"/>
    <n v="0.5"/>
    <n v="0.25"/>
    <n v="0.25"/>
    <n v="0.5"/>
    <n v="0.5"/>
    <n v="0.5"/>
    <n v="1"/>
    <x v="1"/>
  </r>
  <r>
    <s v="2321473"/>
    <s v="207525042023134214"/>
    <s v="DF20237662536"/>
    <x v="309"/>
    <x v="367"/>
    <s v="AARON HUENCHUMIL"/>
    <s v="Francisco Bilbao #1193 dp 33"/>
    <s v="Providencia"/>
    <x v="28"/>
    <s v="Cumple"/>
    <s v="Cumple"/>
    <s v="No Cumple"/>
    <s v="No Cumple"/>
    <s v="Cumple"/>
    <s v="Cumple"/>
    <s v="No"/>
    <s v="S/N"/>
    <s v="S/N"/>
    <s v="No Aplica"/>
    <s v="No Aplica"/>
    <s v="No Aplica"/>
    <s v="Cumple"/>
    <s v="Cumple"/>
    <s v="1-TD 1228 se encuentra normalizado  2-No declara codigo de material utilizado, pero si describe su uso"/>
    <x v="3"/>
    <x v="1"/>
    <x v="3"/>
    <x v="1"/>
    <n v="0.5"/>
    <n v="0.5"/>
    <n v="0"/>
    <n v="0"/>
    <n v="0.5"/>
    <n v="0.5"/>
    <n v="0.25"/>
    <n v="0.25"/>
    <n v="0.5"/>
    <n v="0.5"/>
    <n v="0.5"/>
    <n v="0.7"/>
    <x v="1"/>
  </r>
  <r>
    <s v="2321447"/>
    <s v="207525042023131652"/>
    <s v="DF20237658386"/>
    <x v="309"/>
    <x v="372"/>
    <s v="AARON HUENCHUMIL"/>
    <s v="Alferez Real #1063 dp 401"/>
    <s v="Providencia"/>
    <x v="35"/>
    <s v="Cumple"/>
    <s v="Cumple"/>
    <s v="No Aplica"/>
    <s v="No Aplica"/>
    <s v="Cumple"/>
    <s v="Cumple"/>
    <s v="Si"/>
    <s v="S/N"/>
    <s v="S/N"/>
    <s v="Cumple"/>
    <s v="Cumple"/>
    <s v="Cumple"/>
    <s v="Cumple"/>
    <s v="Cumple"/>
    <s v="1-Cliente confirma via citofono, encontrarse con suministro electrico normalizado"/>
    <x v="3"/>
    <x v="1"/>
    <x v="3"/>
    <x v="1"/>
    <n v="0.5"/>
    <n v="0.5"/>
    <n v="0.5"/>
    <n v="0.5"/>
    <n v="0.5"/>
    <n v="0.5"/>
    <n v="0.25"/>
    <n v="0.25"/>
    <n v="0.5"/>
    <n v="0.5"/>
    <n v="0.5"/>
    <n v="1"/>
    <x v="1"/>
  </r>
  <r>
    <s v="2321441"/>
    <s v="207525042023125615"/>
    <s v="DF20237660124"/>
    <x v="309"/>
    <x v="382"/>
    <s v="AARON HUENCHUMIL"/>
    <s v="Nestor Aracena #727"/>
    <s v="Providencia"/>
    <x v="18"/>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21440"/>
    <s v="207525042023125331"/>
    <s v="DF20237660021"/>
    <x v="309"/>
    <x v="382"/>
    <s v="AARON HUENCHUMIL"/>
    <s v="Nestor Aracena #727"/>
    <s v="Providencia"/>
    <x v="13"/>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21425"/>
    <s v="207625042023123919"/>
    <s v="DF20237666186"/>
    <x v="309"/>
    <x v="385"/>
    <s v="Cristobal toro"/>
    <s v="Matilde salamanca 950 dpto 303"/>
    <s v="Providencia"/>
    <x v="30"/>
    <s v="Cumple"/>
    <s v="Cumple"/>
    <s v="No Aplica"/>
    <s v="No Aplica"/>
    <s v="Cumple"/>
    <s v="Cumple"/>
    <s v="No"/>
    <s v="S/N"/>
    <s v="S/N"/>
    <s v="No Aplica"/>
    <s v="No Aplica"/>
    <s v="No Aplica"/>
    <s v="Cumple"/>
    <s v="Cumple Parcialmente"/>
    <s v="Sin acceso a dptos y medidores , concerge indica q no hay gente en dpto por ende no permite ingresar"/>
    <x v="3"/>
    <x v="1"/>
    <x v="3"/>
    <x v="1"/>
    <n v="0.5"/>
    <n v="0.5"/>
    <n v="0.5"/>
    <n v="0.5"/>
    <n v="0.5"/>
    <n v="0.5"/>
    <n v="0.25"/>
    <n v="0.25"/>
    <n v="0.5"/>
    <n v="0.5"/>
    <n v="0.17499999999999999"/>
    <n v="0.93500000000000005"/>
    <x v="1"/>
  </r>
  <r>
    <s v="2321404"/>
    <s v="207625042023121931"/>
    <s v="DF20237665654"/>
    <x v="309"/>
    <x v="385"/>
    <s v="Cristobal toro"/>
    <s v="Providencia 2216 A 44"/>
    <s v="Providencia"/>
    <x v="49"/>
    <s v="Cumple"/>
    <s v="Cumple"/>
    <s v="No Aplica"/>
    <s v="No Aplica"/>
    <s v="Cumple"/>
    <s v="Cumple"/>
    <s v="No"/>
    <s v="S/N"/>
    <s v="S/N"/>
    <s v="No Aplica"/>
    <s v="No Aplica"/>
    <s v="No Aplica"/>
    <s v="Cumple"/>
    <s v="Cumple"/>
    <s v="No se toman fotografias por precaucion vial y de comercio ambulante ."/>
    <x v="3"/>
    <x v="1"/>
    <x v="3"/>
    <x v="1"/>
    <n v="0.5"/>
    <n v="0.5"/>
    <n v="0.5"/>
    <n v="0.5"/>
    <n v="0.5"/>
    <n v="0.5"/>
    <n v="0.25"/>
    <n v="0.25"/>
    <n v="0.5"/>
    <n v="0.5"/>
    <n v="0.5"/>
    <n v="1"/>
    <x v="1"/>
  </r>
  <r>
    <s v="2321402"/>
    <s v="207625042023121600"/>
    <s v="DF20237662801"/>
    <x v="309"/>
    <x v="378"/>
    <s v="Cristobal toro"/>
    <s v="11 de septiembre 2040 dpto 1001"/>
    <s v="Providencia"/>
    <x v="46"/>
    <s v="Cumple"/>
    <s v="Cumple"/>
    <s v="No Aplica"/>
    <s v="No Aplica"/>
    <s v="Cumple"/>
    <s v="Cumple"/>
    <s v="No"/>
    <s v="S/N"/>
    <s v="S/N"/>
    <s v="No Aplica"/>
    <s v="No Aplica"/>
    <s v="No Aplica"/>
    <s v="Cumple"/>
    <s v="Cumple Parcialmente"/>
    <s v="Local comercial , atiende persona corrobora visita de personal de emergencia , pero no entrega datos . No se toman muchas fotos para prevenir problemas con vecinos de otros locales"/>
    <x v="3"/>
    <x v="1"/>
    <x v="3"/>
    <x v="1"/>
    <n v="0.5"/>
    <n v="0.5"/>
    <n v="0.5"/>
    <n v="0.5"/>
    <n v="0.5"/>
    <n v="0.5"/>
    <n v="0.25"/>
    <n v="0.25"/>
    <n v="0.5"/>
    <n v="0.5"/>
    <n v="0.17499999999999999"/>
    <n v="0.93500000000000005"/>
    <x v="1"/>
  </r>
  <r>
    <s v="2321380"/>
    <s v="207625042023115307"/>
    <s v="DF20237666034"/>
    <x v="309"/>
    <x v="385"/>
    <s v="Cristobal toro"/>
    <s v="Galvarino gallardo 1755 dpto 502"/>
    <s v="Providencia"/>
    <x v="16"/>
    <s v="Cumple"/>
    <s v="Cumple"/>
    <s v="No Aplica"/>
    <s v="No Aplica"/>
    <s v="Cumple"/>
    <s v="Cumple"/>
    <s v="No"/>
    <s v="S/N"/>
    <s v="S/N"/>
    <s v="No Aplica"/>
    <s v="No Aplica"/>
    <s v="No Aplica"/>
    <s v="No Cumple"/>
    <s v="No Cumple"/>
    <s v="Atiende concerge no permite ingresar a medidores , ya q cliente no se encuentra en dpto"/>
    <x v="3"/>
    <x v="1"/>
    <x v="3"/>
    <x v="1"/>
    <n v="0.5"/>
    <n v="0.5"/>
    <n v="0.5"/>
    <n v="0.5"/>
    <n v="0.5"/>
    <n v="0.5"/>
    <n v="0.25"/>
    <n v="0.25"/>
    <n v="0.5"/>
    <n v="0"/>
    <n v="0"/>
    <n v="0.8"/>
    <x v="1"/>
  </r>
  <r>
    <s v="2321379"/>
    <s v="207625042023115025"/>
    <s v="DF20237665820"/>
    <x v="309"/>
    <x v="385"/>
    <s v="Cristobal toro"/>
    <s v="Carlos antunez 1875  201"/>
    <s v="Providencia"/>
    <x v="16"/>
    <s v="Cumple"/>
    <s v="Cumple"/>
    <s v="No Aplica"/>
    <s v="No Aplica"/>
    <s v="Cumple"/>
    <s v="Cumple"/>
    <s v="No"/>
    <s v="S/N"/>
    <s v="S/N"/>
    <s v="No Aplica"/>
    <s v="No Aplica"/>
    <s v="No Aplica"/>
    <s v="Cumple"/>
    <s v="Cumple Parcialmente"/>
    <s v="1 foto falta mayor data . Sin acceso a dptos . No se toman mas fotos por prevencion vial"/>
    <x v="3"/>
    <x v="1"/>
    <x v="3"/>
    <x v="1"/>
    <n v="0.5"/>
    <n v="0.5"/>
    <n v="0.5"/>
    <n v="0.5"/>
    <n v="0.5"/>
    <n v="0.5"/>
    <n v="0.25"/>
    <n v="0.25"/>
    <n v="0.5"/>
    <n v="0.5"/>
    <n v="0.17499999999999999"/>
    <n v="0.93500000000000005"/>
    <x v="1"/>
  </r>
  <r>
    <s v="2321373"/>
    <s v="207625042023113438"/>
    <s v="DF20237665024"/>
    <x v="309"/>
    <x v="384"/>
    <s v="Cristobal toro"/>
    <s v="Manuel montt 275 SC"/>
    <s v="Providencia"/>
    <x v="43"/>
    <s v="Cumple"/>
    <s v="Cumple"/>
    <s v="No Aplica"/>
    <s v="No Aplica"/>
    <s v="Cumple"/>
    <s v="Cumple"/>
    <s v="No"/>
    <s v="S/N"/>
    <s v="S/N"/>
    <s v="No Aplica"/>
    <s v="No Aplica"/>
    <s v="No Aplica"/>
    <s v="Cumple"/>
    <s v="Cumple"/>
    <s v="Sin acceso a medidor"/>
    <x v="3"/>
    <x v="1"/>
    <x v="3"/>
    <x v="1"/>
    <n v="0.5"/>
    <n v="0.5"/>
    <n v="0.5"/>
    <n v="0.5"/>
    <n v="0.5"/>
    <n v="0.5"/>
    <n v="0.25"/>
    <n v="0.25"/>
    <n v="0.5"/>
    <n v="0.5"/>
    <n v="0.5"/>
    <n v="1"/>
    <x v="1"/>
  </r>
  <r>
    <s v="2321369"/>
    <s v="207625042023112440"/>
    <s v="DF20237663912"/>
    <x v="309"/>
    <x v="366"/>
    <s v="Cristobal toro"/>
    <s v="Manuel montt 211"/>
    <s v="Providencia"/>
    <x v="49"/>
    <s v="Cumple"/>
    <s v="Cumple"/>
    <s v="No Aplica"/>
    <s v="No Aplica"/>
    <s v="Cumple"/>
    <s v="Cumple"/>
    <s v="No"/>
    <s v="S/N"/>
    <s v="S/N"/>
    <s v="No Aplica"/>
    <s v="No Aplica"/>
    <s v="No Aplica"/>
    <s v="Cumple"/>
    <s v="Cumple"/>
    <s v="Local comercial cerrado . Sin acceso"/>
    <x v="3"/>
    <x v="1"/>
    <x v="3"/>
    <x v="1"/>
    <n v="0.5"/>
    <n v="0.5"/>
    <n v="0.5"/>
    <n v="0.5"/>
    <n v="0.5"/>
    <n v="0.5"/>
    <n v="0.25"/>
    <n v="0.25"/>
    <n v="0.5"/>
    <n v="0.5"/>
    <n v="0.5"/>
    <n v="1"/>
    <x v="1"/>
  </r>
  <r>
    <s v="2321368"/>
    <s v="207625042023112146"/>
    <s v="DF20237663390"/>
    <x v="309"/>
    <x v="374"/>
    <s v="Cristobal toro"/>
    <s v="Pio nono 223"/>
    <s v="Providencia"/>
    <x v="46"/>
    <s v="Cumple"/>
    <s v="Cumple"/>
    <s v="No Aplica"/>
    <s v="No Aplica"/>
    <s v="Cumple"/>
    <s v="Cumple"/>
    <s v="No"/>
    <s v="S/N"/>
    <s v="S/N"/>
    <s v="No Aplica"/>
    <s v="No Aplica"/>
    <s v="No Aplica"/>
    <s v="Cumple"/>
    <s v="Cumple Parcialmente"/>
    <s v="Falta mayor data en fotografias . Local comercial . Atiende persona q trabja , pero no tiene conocimiento de visita de personal de emergencia"/>
    <x v="3"/>
    <x v="1"/>
    <x v="3"/>
    <x v="1"/>
    <n v="0.5"/>
    <n v="0.5"/>
    <n v="0.5"/>
    <n v="0.5"/>
    <n v="0.5"/>
    <n v="0.5"/>
    <n v="0.25"/>
    <n v="0.25"/>
    <n v="0.5"/>
    <n v="0.5"/>
    <n v="0.17499999999999999"/>
    <n v="0.93500000000000005"/>
    <x v="1"/>
  </r>
  <r>
    <s v="2321359"/>
    <s v="207625042023105834"/>
    <s v="DF20237666178"/>
    <x v="309"/>
    <x v="385"/>
    <s v="Cristobal toro"/>
    <s v="Jofre 180  12"/>
    <s v="Providencia"/>
    <x v="37"/>
    <s v="Cumple"/>
    <s v="Cumple"/>
    <s v="No Aplica"/>
    <s v="No Aplica"/>
    <s v="Cumple"/>
    <s v="Cumple"/>
    <s v="No"/>
    <s v="S/N"/>
    <s v="S/N"/>
    <s v="No Aplica"/>
    <s v="No Aplica"/>
    <s v="No Aplica"/>
    <s v="Cumple"/>
    <s v="Cumple"/>
    <s v="Sin acceso q condominio . Se llama por citofono , sin respuesta"/>
    <x v="3"/>
    <x v="1"/>
    <x v="3"/>
    <x v="1"/>
    <n v="0.5"/>
    <n v="0.5"/>
    <n v="0.5"/>
    <n v="0.5"/>
    <n v="0.5"/>
    <n v="0.5"/>
    <n v="0.25"/>
    <n v="0.25"/>
    <n v="0.5"/>
    <n v="0.5"/>
    <n v="0.5"/>
    <n v="1"/>
    <x v="1"/>
  </r>
  <r>
    <s v="2320185"/>
    <s v="207524042023162033"/>
    <s v="DF20237658776"/>
    <x v="310"/>
    <x v="371"/>
    <s v="AARON HUENCHUMIL"/>
    <s v="Pedro Leon Gallo #725 B"/>
    <s v="Providencia"/>
    <x v="28"/>
    <s v="Cumple"/>
    <s v="Cumple"/>
    <s v="No Cumple"/>
    <s v="No Cumple"/>
    <s v="Cumple"/>
    <s v="Cumple"/>
    <s v="No"/>
    <s v="S/N"/>
    <s v="S/N"/>
    <s v="No Aplica"/>
    <s v="No Aplica"/>
    <s v="No Aplica"/>
    <s v="Cumple"/>
    <s v="Cumple"/>
    <s v="1-Cliente no se encuentra en domicilio  2-No declara codigo de material utilizado, pero si describe su uso"/>
    <x v="3"/>
    <x v="1"/>
    <x v="3"/>
    <x v="1"/>
    <n v="0.5"/>
    <n v="0.5"/>
    <n v="0"/>
    <n v="0"/>
    <n v="0.5"/>
    <n v="0.5"/>
    <n v="0.25"/>
    <n v="0.25"/>
    <n v="0.5"/>
    <n v="0.5"/>
    <n v="0.5"/>
    <n v="0.7"/>
    <x v="1"/>
  </r>
  <r>
    <s v="2320147"/>
    <s v="207524042023154552"/>
    <s v="DF20237662009"/>
    <x v="310"/>
    <x v="367"/>
    <s v="AARON HUENCHUMIL"/>
    <s v="Seminario #39 dp 106"/>
    <s v="Providencia"/>
    <x v="49"/>
    <s v="Cumple"/>
    <s v="Cumple"/>
    <s v="No Cumple"/>
    <s v="No Cumple"/>
    <s v="Cumple"/>
    <s v="Cumple"/>
    <s v="Si"/>
    <s v="S/N"/>
    <s v="S/N"/>
    <s v="Cumple"/>
    <s v="Cumple"/>
    <s v="Cumple"/>
    <s v="Cumple"/>
    <s v="Cumple"/>
    <s v="1-Cliente via citofono confirma encontrarse con suministro electrico normalizado  2-No declara codigo de ITM utilizado, pero si describe su uso"/>
    <x v="3"/>
    <x v="1"/>
    <x v="3"/>
    <x v="1"/>
    <n v="0.5"/>
    <n v="0.5"/>
    <n v="0"/>
    <n v="0"/>
    <n v="0.5"/>
    <n v="0.5"/>
    <n v="0.25"/>
    <n v="0.25"/>
    <n v="0.5"/>
    <n v="0.5"/>
    <n v="0.5"/>
    <n v="0.7"/>
    <x v="1"/>
  </r>
  <r>
    <s v="2320135"/>
    <s v="207524042023153317"/>
    <s v="DF20237643994"/>
    <x v="310"/>
    <x v="353"/>
    <s v="AARON HUENCHUMIL"/>
    <s v="Providencia #91 dp 4A"/>
    <s v="Providencia"/>
    <x v="47"/>
    <s v="Cumple"/>
    <s v="Cumple"/>
    <s v="No Aplica"/>
    <s v="No Aplica"/>
    <s v="Cumple"/>
    <s v="Cumple"/>
    <s v="No"/>
    <s v="S/N"/>
    <s v="S/N"/>
    <s v="No Aplica"/>
    <s v="No Aplica"/>
    <s v="No Aplica"/>
    <s v="Cumple"/>
    <s v="Cumple"/>
    <s v="1-Cliente no se encuentra en domicilio"/>
    <x v="2"/>
    <x v="1"/>
    <x v="3"/>
    <x v="1"/>
    <n v="0.5"/>
    <n v="0.5"/>
    <n v="0.5"/>
    <n v="0.5"/>
    <n v="0.5"/>
    <n v="0.5"/>
    <n v="0.25"/>
    <n v="0.25"/>
    <n v="0.5"/>
    <n v="0.5"/>
    <n v="0.5"/>
    <n v="1"/>
    <x v="1"/>
  </r>
  <r>
    <s v="2320127"/>
    <s v="207524042023152157"/>
    <s v="DF20237660398"/>
    <x v="310"/>
    <x v="382"/>
    <s v="AARON HUENCHUMIL"/>
    <s v="Vicuña Mackenna #58 dp 316"/>
    <s v="Providencia"/>
    <x v="34"/>
    <s v="Cumple"/>
    <s v="Cumple"/>
    <s v="No Aplica"/>
    <s v="No Aplica"/>
    <s v="Cumple"/>
    <s v="Cumple"/>
    <s v="No"/>
    <s v="S/N"/>
    <s v="S/N"/>
    <s v="No Aplica"/>
    <s v="No Aplica"/>
    <s v="No Aplica"/>
    <s v="Cumple"/>
    <s v="Cumple"/>
    <s v="1-Cliente no se encuentra en domicilio, conserje permite acceso a shaft medidores  2-Suministro electrico normalizado"/>
    <x v="3"/>
    <x v="1"/>
    <x v="3"/>
    <x v="1"/>
    <n v="0.5"/>
    <n v="0.5"/>
    <n v="0.5"/>
    <n v="0.5"/>
    <n v="0.5"/>
    <n v="0.5"/>
    <n v="0.25"/>
    <n v="0.25"/>
    <n v="0.5"/>
    <n v="0.5"/>
    <n v="0.5"/>
    <n v="1"/>
    <x v="1"/>
  </r>
  <r>
    <s v="2320122"/>
    <s v="207524042023151231"/>
    <s v="DF20237641897"/>
    <x v="310"/>
    <x v="349"/>
    <s v="AARON HUENCHUMIL"/>
    <s v="Viña del Mar #058"/>
    <s v="Providencia"/>
    <x v="34"/>
    <s v="Cumple"/>
    <s v="Cumple"/>
    <s v="No Aplica"/>
    <s v="No Aplica"/>
    <s v="Cumple"/>
    <s v="Cumple"/>
    <s v="Si"/>
    <s v="S/N"/>
    <s v="S/N"/>
    <s v="Cumple"/>
    <s v="Cumple"/>
    <s v="Cumple"/>
    <s v="Cumple"/>
    <s v="Cumple"/>
    <s v="1-Cliente con suministro electrico normalizado"/>
    <x v="2"/>
    <x v="1"/>
    <x v="3"/>
    <x v="1"/>
    <n v="0.5"/>
    <n v="0.5"/>
    <n v="0.5"/>
    <n v="0.5"/>
    <n v="0.5"/>
    <n v="0.5"/>
    <n v="0.25"/>
    <n v="0.25"/>
    <n v="0.5"/>
    <n v="0.5"/>
    <n v="0.5"/>
    <n v="1"/>
    <x v="1"/>
  </r>
  <r>
    <s v="2320118"/>
    <s v="207524042023145732"/>
    <s v="DF20237640077"/>
    <x v="310"/>
    <x v="357"/>
    <s v="AARON HUENCHUMIL"/>
    <s v="Vicuña Mackenna #186"/>
    <s v="Providencia"/>
    <x v="17"/>
    <s v="Cumple"/>
    <s v="Cumple"/>
    <s v="No Aplica"/>
    <s v="No Aplica"/>
    <s v="Cumple"/>
    <s v="Cumple"/>
    <s v="No"/>
    <s v="S/N"/>
    <s v="S/N"/>
    <s v="No Aplica"/>
    <s v="No Aplica"/>
    <s v="No Aplica"/>
    <s v="Cumple"/>
    <s v="Cumple"/>
    <s v="1-Suministro electrico normal en sector"/>
    <x v="2"/>
    <x v="1"/>
    <x v="3"/>
    <x v="1"/>
    <n v="0.5"/>
    <n v="0.5"/>
    <n v="0.5"/>
    <n v="0.5"/>
    <n v="0.5"/>
    <n v="0.5"/>
    <n v="0.25"/>
    <n v="0.25"/>
    <n v="0.5"/>
    <n v="0.5"/>
    <n v="0.5"/>
    <n v="1"/>
    <x v="1"/>
  </r>
  <r>
    <s v="2320109"/>
    <s v="207524042023142320"/>
    <s v="DF20237659329"/>
    <x v="310"/>
    <x v="362"/>
    <s v="AARON HUENCHUMIL"/>
    <s v="Rancagua #0217"/>
    <s v="Providencia"/>
    <x v="44"/>
    <s v="Cumple"/>
    <s v="Cumple"/>
    <s v="No Aplica"/>
    <s v="No Aplica"/>
    <s v="Cumple"/>
    <s v="Cumple"/>
    <s v="No"/>
    <s v="S/N"/>
    <s v="S/N"/>
    <s v="No Aplica"/>
    <s v="No Aplica"/>
    <s v="No Aplica"/>
    <s v="Cumple"/>
    <s v="Cumple"/>
    <s v="1-TD 20945 se encuentra en servicio normal"/>
    <x v="3"/>
    <x v="1"/>
    <x v="3"/>
    <x v="1"/>
    <n v="0.5"/>
    <n v="0.5"/>
    <n v="0.5"/>
    <n v="0.5"/>
    <n v="0.5"/>
    <n v="0.5"/>
    <n v="0.25"/>
    <n v="0.25"/>
    <n v="0.5"/>
    <n v="0.5"/>
    <n v="0.5"/>
    <n v="1"/>
    <x v="1"/>
  </r>
  <r>
    <s v="2320100"/>
    <s v="207524042023140952"/>
    <s v="DF20237661299"/>
    <x v="310"/>
    <x v="380"/>
    <s v="AARON HUENCHUMIL"/>
    <s v="Gral. Bustamante #86"/>
    <s v="Providencia"/>
    <x v="48"/>
    <s v="Cumple"/>
    <s v="Cumple"/>
    <s v="No Aplica"/>
    <s v="No Aplica"/>
    <s v="Cumple"/>
    <s v="Cumple"/>
    <s v="No"/>
    <s v="S/N"/>
    <s v="S/N"/>
    <s v="No Aplica"/>
    <s v="No Aplica"/>
    <s v="No Aplica"/>
    <s v="Cumple"/>
    <s v="Cumple"/>
    <s v="1-Cliente no se encuentra"/>
    <x v="3"/>
    <x v="1"/>
    <x v="3"/>
    <x v="1"/>
    <n v="0.5"/>
    <n v="0.5"/>
    <n v="0.5"/>
    <n v="0.5"/>
    <n v="0.5"/>
    <n v="0.5"/>
    <n v="0.25"/>
    <n v="0.25"/>
    <n v="0.5"/>
    <n v="0.5"/>
    <n v="0.5"/>
    <n v="1"/>
    <x v="1"/>
  </r>
  <r>
    <s v="2320088"/>
    <s v="207524042023135517"/>
    <s v="DF20237660267"/>
    <x v="310"/>
    <x v="382"/>
    <s v="AARON HUENCHUMIL"/>
    <s v="Seminario #143 dp 606"/>
    <s v="Providencia"/>
    <x v="18"/>
    <s v="Cumple"/>
    <s v="Cumple"/>
    <s v="No Aplica"/>
    <s v="No Aplica"/>
    <s v="Cumple"/>
    <s v="Cumple"/>
    <s v="No"/>
    <s v="S/N"/>
    <s v="S/N"/>
    <s v="No Aplica"/>
    <s v="No Aplica"/>
    <s v="No Aplica"/>
    <s v="Cumple"/>
    <s v="Cumple"/>
    <s v="1-Cliente no se encuentra en domicilio, conserje permite acceso a shaft medidores  2-Suministro electrico normalizado  3-Caja empalme abierta, SIN adulteraciones"/>
    <x v="3"/>
    <x v="1"/>
    <x v="3"/>
    <x v="1"/>
    <n v="0.5"/>
    <n v="0.5"/>
    <n v="0.5"/>
    <n v="0.5"/>
    <n v="0.5"/>
    <n v="0.5"/>
    <n v="0.25"/>
    <n v="0.25"/>
    <n v="0.5"/>
    <n v="0.5"/>
    <n v="0.5"/>
    <n v="1"/>
    <x v="1"/>
  </r>
  <r>
    <s v="2320080"/>
    <s v="207624042023134158"/>
    <s v="DF20237663711"/>
    <x v="310"/>
    <x v="366"/>
    <s v="Cristobal toro"/>
    <s v="El bosque 2265 doto 303"/>
    <s v="Providencia"/>
    <x v="49"/>
    <s v="Cumple"/>
    <s v="Cumple"/>
    <s v="No Aplica"/>
    <s v="No Aplica"/>
    <s v="Cumple"/>
    <s v="Cumple"/>
    <s v="No"/>
    <s v="S/N"/>
    <s v="S/N"/>
    <s v="No Aplica"/>
    <s v="No Aplica"/>
    <s v="No Aplica"/>
    <s v="Cumple"/>
    <s v="Cumple"/>
    <s v="Sin acceso a medidores . Se llama por citofono , sin respuesta"/>
    <x v="3"/>
    <x v="1"/>
    <x v="3"/>
    <x v="1"/>
    <n v="0.5"/>
    <n v="0.5"/>
    <n v="0.5"/>
    <n v="0.5"/>
    <n v="0.5"/>
    <n v="0.5"/>
    <n v="0.25"/>
    <n v="0.25"/>
    <n v="0.5"/>
    <n v="0.5"/>
    <n v="0.5"/>
    <n v="1"/>
    <x v="1"/>
  </r>
  <r>
    <s v="2320079"/>
    <s v="207524042023133926"/>
    <s v="DF20237615927"/>
    <x v="310"/>
    <x v="335"/>
    <s v="AARON HUENCHUMIL"/>
    <s v="Francisco Bilbao #225 SC"/>
    <s v="Providencia"/>
    <x v="21"/>
    <s v="Cumple"/>
    <s v="Cumple"/>
    <s v="No Aplica"/>
    <s v="No Aplica"/>
    <s v="Cumple"/>
    <s v="Cumple"/>
    <s v="Si"/>
    <s v="S/N"/>
    <s v="S/N"/>
    <s v="Cumple"/>
    <s v="Cumple"/>
    <s v="Cumple"/>
    <s v="Cumple"/>
    <s v="Cumple"/>
    <s v="1-Conserje confirma que tenian problema al interior de su instalacion  2-Suministro electrico normal"/>
    <x v="1"/>
    <x v="1"/>
    <x v="3"/>
    <x v="1"/>
    <n v="0.5"/>
    <n v="0.5"/>
    <n v="0.5"/>
    <n v="0.5"/>
    <n v="0.5"/>
    <n v="0.5"/>
    <n v="0.25"/>
    <n v="0.25"/>
    <n v="0.5"/>
    <n v="0.5"/>
    <n v="0.5"/>
    <n v="1"/>
    <x v="1"/>
  </r>
  <r>
    <s v="2320059"/>
    <s v="207524042023131740"/>
    <s v="DF20237660378"/>
    <x v="310"/>
    <x v="382"/>
    <s v="AARON HUENCHUMIL"/>
    <s v="Jofre #185 2P"/>
    <s v="Providencia"/>
    <x v="33"/>
    <s v="Cumple"/>
    <s v="Cumple"/>
    <s v="No Aplica"/>
    <s v="No Aplica"/>
    <s v="Cumple"/>
    <s v="Cumple"/>
    <s v="No"/>
    <s v="S/N"/>
    <s v="S/N"/>
    <s v="No Aplica"/>
    <s v="No Aplica"/>
    <s v="No Aplica"/>
    <s v="Cumple"/>
    <s v="Cumple"/>
    <s v="1-Cliente no se encuentra en domicilio  2-Suministro electrico normal en sector"/>
    <x v="3"/>
    <x v="1"/>
    <x v="3"/>
    <x v="1"/>
    <n v="0.5"/>
    <n v="0.5"/>
    <n v="0.5"/>
    <n v="0.5"/>
    <n v="0.5"/>
    <n v="0.5"/>
    <n v="0.25"/>
    <n v="0.25"/>
    <n v="0.5"/>
    <n v="0.5"/>
    <n v="0.5"/>
    <n v="1"/>
    <x v="1"/>
  </r>
  <r>
    <s v="2320049"/>
    <s v="207524042023130859"/>
    <s v="DF20237659391"/>
    <x v="310"/>
    <x v="362"/>
    <s v="AARON HUENCHUMIL"/>
    <s v="Jofre #11 dp 32"/>
    <s v="Providencia"/>
    <x v="44"/>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20043"/>
    <s v="207524042023130046"/>
    <s v="DF20237641623"/>
    <x v="310"/>
    <x v="349"/>
    <s v="AARON HUENCHUMIL"/>
    <s v="Ramon Carnicer #273 dp 22"/>
    <s v="Providencia"/>
    <x v="11"/>
    <s v="Cumple"/>
    <s v="Cumple"/>
    <s v="No Aplica"/>
    <s v="No Aplica"/>
    <s v="Cumple"/>
    <s v="Cumple"/>
    <s v="No"/>
    <s v="S/N"/>
    <s v="S/N"/>
    <s v="No Aplica"/>
    <s v="No Aplica"/>
    <s v="No Aplica"/>
    <s v="Cumple Parcialmente"/>
    <s v="Cumple"/>
    <s v="1-Cliente no se encuentra en domicilio  2-Suministro electrico normal"/>
    <x v="2"/>
    <x v="1"/>
    <x v="3"/>
    <x v="1"/>
    <n v="0.5"/>
    <n v="0.5"/>
    <n v="0.5"/>
    <n v="0.5"/>
    <n v="0.5"/>
    <n v="0.5"/>
    <n v="0.25"/>
    <n v="0.25"/>
    <n v="0.5"/>
    <n v="0.17499999999999999"/>
    <n v="0.5"/>
    <n v="0.93500000000000005"/>
    <x v="1"/>
  </r>
  <r>
    <s v="2320033"/>
    <s v="207624042023124736"/>
    <s v="DF20237665742"/>
    <x v="310"/>
    <x v="385"/>
    <s v="Cristobal toro"/>
    <s v="Jorge matte 2536 sc"/>
    <s v="Providencia"/>
    <x v="16"/>
    <s v="Cumple"/>
    <s v="Cumple"/>
    <s v="No Aplica"/>
    <s v="No Aplica"/>
    <s v="Cumple"/>
    <s v="Cumple"/>
    <s v="No"/>
    <s v="S/N"/>
    <s v="S/N"/>
    <s v="No Aplica"/>
    <s v="No Aplica"/>
    <s v="No Aplica"/>
    <s v="No Cumple"/>
    <s v="No Cumple"/>
    <s v="Sin acceso a medidores . Se llama por citofono , sin respuesta"/>
    <x v="3"/>
    <x v="1"/>
    <x v="3"/>
    <x v="1"/>
    <n v="0.5"/>
    <n v="0.5"/>
    <n v="0.5"/>
    <n v="0.5"/>
    <n v="0.5"/>
    <n v="0.5"/>
    <n v="0.25"/>
    <n v="0.25"/>
    <n v="0.5"/>
    <n v="0"/>
    <n v="0"/>
    <n v="0.8"/>
    <x v="1"/>
  </r>
  <r>
    <s v="2320026"/>
    <s v="207624042023123743"/>
    <s v="DF20237663006"/>
    <x v="310"/>
    <x v="378"/>
    <s v="Cristobal toro"/>
    <s v="Tobalaba , pocuro"/>
    <s v="Providencia"/>
    <x v="30"/>
    <s v="Cumple"/>
    <s v="Cumple"/>
    <s v="No Aplica"/>
    <s v="No Aplica"/>
    <s v="Cumple"/>
    <s v="Cumple"/>
    <s v="No"/>
    <s v="S/N"/>
    <s v="S/N"/>
    <s v="No Aplica"/>
    <s v="No Aplica"/>
    <s v="No Aplica"/>
    <s v="Cumple"/>
    <s v="Cumple"/>
    <s v="Figura como sector normal con suministro"/>
    <x v="3"/>
    <x v="1"/>
    <x v="3"/>
    <x v="1"/>
    <n v="0.5"/>
    <n v="0.5"/>
    <n v="0.5"/>
    <n v="0.5"/>
    <n v="0.5"/>
    <n v="0.5"/>
    <n v="0.25"/>
    <n v="0.25"/>
    <n v="0.5"/>
    <n v="0.5"/>
    <n v="0.5"/>
    <n v="1"/>
    <x v="1"/>
  </r>
  <r>
    <s v="2320017"/>
    <s v="207624042023121700"/>
    <s v="DF20237663525"/>
    <x v="310"/>
    <x v="374"/>
    <s v="Cristobal toro"/>
    <s v="Los conquistadores 2604"/>
    <s v="Providencia"/>
    <x v="17"/>
    <s v="Cumple"/>
    <s v="Cumple"/>
    <s v="No Aplica"/>
    <s v="No Aplica"/>
    <s v="Cumple"/>
    <s v="Cumple"/>
    <s v="No"/>
    <s v="S/N"/>
    <s v="S/N"/>
    <s v="No Aplica"/>
    <s v="No Aplica"/>
    <s v="No Aplica"/>
    <s v="Cumple"/>
    <s v="Cumple"/>
    <s v="Corresponde a medidor de aguas andinas . Desconectado"/>
    <x v="3"/>
    <x v="1"/>
    <x v="3"/>
    <x v="1"/>
    <n v="0.5"/>
    <n v="0.5"/>
    <n v="0.5"/>
    <n v="0.5"/>
    <n v="0.5"/>
    <n v="0.5"/>
    <n v="0.25"/>
    <n v="0.25"/>
    <n v="0.5"/>
    <n v="0.5"/>
    <n v="0.5"/>
    <n v="1"/>
    <x v="1"/>
  </r>
  <r>
    <s v="2320008"/>
    <s v="207624042023115758"/>
    <s v="DF20237665564"/>
    <x v="310"/>
    <x v="385"/>
    <s v="Cristobal toro"/>
    <s v="Francisco noguera 217 P1 10"/>
    <s v="Providencia"/>
    <x v="16"/>
    <s v="Cumple"/>
    <s v="Cumple"/>
    <s v="No Aplica"/>
    <s v="No Aplica"/>
    <s v="Cumple"/>
    <s v="Cumple"/>
    <s v="No"/>
    <s v="S/N"/>
    <s v="S/N"/>
    <s v="No Aplica"/>
    <s v="No Aplica"/>
    <s v="No Aplica"/>
    <s v="Cumple"/>
    <s v="Cumple"/>
    <s v="Sin acceso a medidores ."/>
    <x v="3"/>
    <x v="1"/>
    <x v="3"/>
    <x v="1"/>
    <n v="0.5"/>
    <n v="0.5"/>
    <n v="0.5"/>
    <n v="0.5"/>
    <n v="0.5"/>
    <n v="0.5"/>
    <n v="0.25"/>
    <n v="0.25"/>
    <n v="0.5"/>
    <n v="0.5"/>
    <n v="0.5"/>
    <n v="1"/>
    <x v="1"/>
  </r>
  <r>
    <s v="2320004"/>
    <s v="207624042023114454"/>
    <s v="DF20237662639"/>
    <x v="310"/>
    <x v="367"/>
    <s v="Cristobal toro"/>
    <s v="Antonio varas 70 dpto 214"/>
    <s v="Providencia"/>
    <x v="36"/>
    <s v="Cumple"/>
    <s v="Cumple"/>
    <s v="No Aplica"/>
    <s v="No Aplica"/>
    <s v="Cumple"/>
    <s v="Cumple"/>
    <s v="No"/>
    <s v="S/N"/>
    <s v="S/N"/>
    <s v="No Aplica"/>
    <s v="No Aplica"/>
    <s v="No Aplica"/>
    <s v="Cumple"/>
    <s v="Cumple"/>
    <s v="Sector problematico , no se toman muchas fotografias , para evitar problema vial . Sin acceso a dptos"/>
    <x v="3"/>
    <x v="1"/>
    <x v="3"/>
    <x v="1"/>
    <n v="0.5"/>
    <n v="0.5"/>
    <n v="0.5"/>
    <n v="0.5"/>
    <n v="0.5"/>
    <n v="0.5"/>
    <n v="0.25"/>
    <n v="0.25"/>
    <n v="0.5"/>
    <n v="0.5"/>
    <n v="0.5"/>
    <n v="1"/>
    <x v="1"/>
  </r>
  <r>
    <s v="2319976"/>
    <s v="207624042023112827"/>
    <s v="DF20237662802"/>
    <x v="310"/>
    <x v="378"/>
    <s v="Cristobal toro"/>
    <s v="Providencia 455 dpto 1008"/>
    <s v="Providencia"/>
    <x v="48"/>
    <s v="Cumple"/>
    <s v="Cumple"/>
    <s v="No Aplica"/>
    <s v="No Aplica"/>
    <s v="Cumple"/>
    <s v="Cumple"/>
    <s v="No"/>
    <s v="S/N"/>
    <s v="S/N"/>
    <s v="No Aplica"/>
    <s v="No Aplica"/>
    <s v="No Aplica"/>
    <s v="Cumple"/>
    <s v="Cumple"/>
    <s v="Atiende guardia , indica , q todo bien con dpto . Sin acceso a medidores"/>
    <x v="3"/>
    <x v="1"/>
    <x v="3"/>
    <x v="1"/>
    <n v="0.5"/>
    <n v="0.5"/>
    <n v="0.5"/>
    <n v="0.5"/>
    <n v="0.5"/>
    <n v="0.5"/>
    <n v="0.25"/>
    <n v="0.25"/>
    <n v="0.5"/>
    <n v="0.5"/>
    <n v="0.5"/>
    <n v="1"/>
    <x v="1"/>
  </r>
  <r>
    <s v="2319971"/>
    <s v="207624042023111453"/>
    <s v="DF20237663852"/>
    <x v="310"/>
    <x v="366"/>
    <s v="Cristobal toro"/>
    <s v="Obispo donoso 19 dpto 258"/>
    <s v="Providencia"/>
    <x v="49"/>
    <s v="Cumple"/>
    <s v="Cumple"/>
    <s v="No Aplica"/>
    <s v="No Aplica"/>
    <s v="Cumple"/>
    <s v="Cumple"/>
    <s v="No"/>
    <s v="S/N"/>
    <s v="S/N"/>
    <s v="No Aplica"/>
    <s v="No Aplica"/>
    <s v="No Aplica"/>
    <s v="Cumple"/>
    <s v="Cumple"/>
    <s v="Sin acceso a dptos y medidores . No se tomqn muchas fotos por precaucion con vecinos"/>
    <x v="3"/>
    <x v="1"/>
    <x v="3"/>
    <x v="1"/>
    <n v="0.5"/>
    <n v="0.5"/>
    <n v="0.5"/>
    <n v="0.5"/>
    <n v="0.5"/>
    <n v="0.5"/>
    <n v="0.25"/>
    <n v="0.25"/>
    <n v="0.5"/>
    <n v="0.5"/>
    <n v="0.5"/>
    <n v="1"/>
    <x v="1"/>
  </r>
  <r>
    <s v="2319970"/>
    <s v="207624042023111223"/>
    <s v="DF20237664049"/>
    <x v="310"/>
    <x v="366"/>
    <s v="Cristobal toro"/>
    <s v="Jose miguel claro 1165 dpto 258"/>
    <s v="Providencia"/>
    <x v="28"/>
    <s v="Cumple"/>
    <s v="Cumple"/>
    <s v="No Aplica"/>
    <s v="No Aplica"/>
    <s v="Cumple"/>
    <s v="Cumple"/>
    <s v="No"/>
    <s v="S/N"/>
    <s v="S/N"/>
    <s v="No Aplica"/>
    <s v="No Aplica"/>
    <s v="No Aplica"/>
    <s v="Cumple"/>
    <s v="Cumple"/>
    <s v="Problema externo , Emp. Subt"/>
    <x v="3"/>
    <x v="1"/>
    <x v="3"/>
    <x v="1"/>
    <n v="0.5"/>
    <n v="0.5"/>
    <n v="0.5"/>
    <n v="0.5"/>
    <n v="0.5"/>
    <n v="0.5"/>
    <n v="0.25"/>
    <n v="0.25"/>
    <n v="0.5"/>
    <n v="0.5"/>
    <n v="0.5"/>
    <n v="1"/>
    <x v="1"/>
  </r>
  <r>
    <s v="2319960"/>
    <s v="207624042023105346"/>
    <s v="DF20237662445"/>
    <x v="310"/>
    <x v="367"/>
    <s v="Cristobal toro"/>
    <s v="Santa isabel 260"/>
    <s v="Providencia"/>
    <x v="28"/>
    <s v="Cumple"/>
    <s v="Cumple"/>
    <s v="No Cumple"/>
    <s v="No Cumple"/>
    <s v="Cumple"/>
    <s v="Cumple"/>
    <s v="No"/>
    <s v="S/N"/>
    <s v="S/N"/>
    <s v="No Aplica"/>
    <s v="No Aplica"/>
    <s v="No Aplica"/>
    <s v="Cumple"/>
    <s v="Cumple"/>
    <s v="Local comercial , nadie atiende"/>
    <x v="3"/>
    <x v="1"/>
    <x v="3"/>
    <x v="1"/>
    <n v="0.5"/>
    <n v="0.5"/>
    <n v="0"/>
    <n v="0"/>
    <n v="0.5"/>
    <n v="0.5"/>
    <n v="0.25"/>
    <n v="0.25"/>
    <n v="0.5"/>
    <n v="0.5"/>
    <n v="0.5"/>
    <n v="0.7"/>
    <x v="1"/>
  </r>
  <r>
    <s v="2318784"/>
    <s v="207522042023165320"/>
    <s v="DF20237616933"/>
    <x v="311"/>
    <x v="332"/>
    <s v="AARON HUENCHUMIL"/>
    <s v="Alvaro Casanova #289"/>
    <s v="La Reina"/>
    <x v="9"/>
    <s v="Cumple"/>
    <s v="Cumple"/>
    <s v="No Aplica"/>
    <s v="No Aplica"/>
    <s v="Cumple"/>
    <s v="Cumple"/>
    <s v="No"/>
    <s v="S/N"/>
    <s v="S/N"/>
    <s v="No Aplica"/>
    <s v="No Aplica"/>
    <s v="No Aplica"/>
    <s v="Cumple"/>
    <s v="Cumple"/>
    <s v="1-Cliente no se encuentra  2-Suministro electrico normalizado"/>
    <x v="1"/>
    <x v="1"/>
    <x v="3"/>
    <x v="1"/>
    <n v="0.5"/>
    <n v="0.5"/>
    <n v="0.5"/>
    <n v="0.5"/>
    <n v="0.5"/>
    <n v="0.5"/>
    <n v="0.25"/>
    <n v="0.25"/>
    <n v="0.5"/>
    <n v="0.5"/>
    <n v="0.5"/>
    <n v="1"/>
    <x v="0"/>
  </r>
  <r>
    <s v="2318783"/>
    <s v="207522042023165010"/>
    <s v="DF20237617675"/>
    <x v="311"/>
    <x v="339"/>
    <s v="AARON HUENCHUMIL"/>
    <s v="Alvaro Casanova #289"/>
    <s v="La Reina"/>
    <x v="12"/>
    <s v="Cumple"/>
    <s v="Cumple"/>
    <s v="No Aplica"/>
    <s v="No Aplica"/>
    <s v="Cumple"/>
    <s v="Cumple"/>
    <s v="No"/>
    <s v="S/N"/>
    <s v="S/N"/>
    <s v="No Aplica"/>
    <s v="No Aplica"/>
    <s v="No Aplica"/>
    <s v="Cumple"/>
    <s v="Cumple"/>
    <s v="1-Cliente no se encuentra  2-Suministro electrico normalizado"/>
    <x v="1"/>
    <x v="1"/>
    <x v="3"/>
    <x v="1"/>
    <n v="0.5"/>
    <n v="0.5"/>
    <n v="0.5"/>
    <n v="0.5"/>
    <n v="0.5"/>
    <n v="0.5"/>
    <n v="0.25"/>
    <n v="0.25"/>
    <n v="0.5"/>
    <n v="0.5"/>
    <n v="0.5"/>
    <n v="1"/>
    <x v="0"/>
  </r>
  <r>
    <s v="2318778"/>
    <s v="207522042023163606"/>
    <s v="DF20237614489"/>
    <x v="311"/>
    <x v="338"/>
    <s v="AARON HUENCHUMIL"/>
    <s v="Las Perdices #123 C 33"/>
    <s v="La Reina"/>
    <x v="24"/>
    <s v="Cumple"/>
    <s v="Cumple"/>
    <s v="No Aplica"/>
    <s v="No Aplica"/>
    <s v="Cumple"/>
    <s v="Cumple"/>
    <s v="No"/>
    <s v="S/N"/>
    <s v="S/N"/>
    <s v="No Aplica"/>
    <s v="No Aplica"/>
    <s v="No Aplica"/>
    <s v="Cumple Mayormente"/>
    <s v="Cumple"/>
    <s v="1-Cliente no se encuentra en domicilio, conserje no permite acceso a condominio  2-Suministro electrico normal en sector"/>
    <x v="1"/>
    <x v="1"/>
    <x v="3"/>
    <x v="1"/>
    <n v="0.5"/>
    <n v="0.5"/>
    <n v="0.5"/>
    <n v="0.5"/>
    <n v="0.5"/>
    <n v="0.5"/>
    <n v="0.25"/>
    <n v="0.25"/>
    <n v="0.5"/>
    <n v="0.32500000000000001"/>
    <n v="0.5"/>
    <n v="0.96500000000000008"/>
    <x v="0"/>
  </r>
  <r>
    <s v="2318773"/>
    <s v="207522042023162239"/>
    <s v="DF20237617690"/>
    <x v="311"/>
    <x v="339"/>
    <s v="AARON HUENCHUMIL"/>
    <s v="Calle B #200"/>
    <s v="San Joaquín"/>
    <x v="24"/>
    <s v="Cumple"/>
    <s v="Cumple"/>
    <s v="No Aplica"/>
    <s v="No Aplica"/>
    <s v="Cumple"/>
    <s v="Cumple"/>
    <s v="No"/>
    <s v="S/N"/>
    <s v="S/N"/>
    <s v="No Aplica"/>
    <s v="No Aplica"/>
    <s v="No Aplica"/>
    <s v="Cumple"/>
    <s v="Cumple"/>
    <s v="1-Suministro electrico normal en sector"/>
    <x v="1"/>
    <x v="1"/>
    <x v="3"/>
    <x v="1"/>
    <n v="0.5"/>
    <n v="0.5"/>
    <n v="0.5"/>
    <n v="0.5"/>
    <n v="0.5"/>
    <n v="0.5"/>
    <n v="0.25"/>
    <n v="0.25"/>
    <n v="0.5"/>
    <n v="0.5"/>
    <n v="0.5"/>
    <n v="1"/>
    <x v="0"/>
  </r>
  <r>
    <s v="2318769"/>
    <s v="207522042023161704"/>
    <s v="DF20237616290"/>
    <x v="311"/>
    <x v="335"/>
    <s v="AARON HUENCHUMIL"/>
    <s v="Alcala De Henares #7293"/>
    <s v="La Reina"/>
    <x v="8"/>
    <s v="Cumple"/>
    <s v="Cumple"/>
    <s v="No Aplica"/>
    <s v="No Aplica"/>
    <s v="Cumple"/>
    <s v="Cumple"/>
    <s v="No"/>
    <s v="S/N"/>
    <s v="S/N"/>
    <s v="No Aplica"/>
    <s v="No Aplica"/>
    <s v="No Aplica"/>
    <s v="Cumple"/>
    <s v="Cumple"/>
    <s v="1-Suministro electrico normalizado"/>
    <x v="1"/>
    <x v="1"/>
    <x v="3"/>
    <x v="1"/>
    <n v="0.5"/>
    <n v="0.5"/>
    <n v="0.5"/>
    <n v="0.5"/>
    <n v="0.5"/>
    <n v="0.5"/>
    <n v="0.25"/>
    <n v="0.25"/>
    <n v="0.5"/>
    <n v="0.5"/>
    <n v="0.5"/>
    <n v="1"/>
    <x v="0"/>
  </r>
  <r>
    <s v="2318760"/>
    <s v="207522042023155832"/>
    <s v="DF20237617576"/>
    <x v="311"/>
    <x v="339"/>
    <s v="AARON HUENCHUMIL"/>
    <s v="Lonquimay #525"/>
    <s v="La Reina"/>
    <x v="23"/>
    <s v="Cumple"/>
    <s v="Cumple"/>
    <s v="No Aplica"/>
    <s v="No Aplica"/>
    <s v="Cumple"/>
    <s v="Cumple"/>
    <s v="No"/>
    <s v="S/N"/>
    <s v="S/N"/>
    <s v="No Aplica"/>
    <s v="No Aplica"/>
    <s v="No Aplica"/>
    <s v="Cumple"/>
    <s v="Cumple"/>
    <s v="1-Cliente no se encuentra en domcilio 2-Suministro electrico normal en sector"/>
    <x v="1"/>
    <x v="1"/>
    <x v="3"/>
    <x v="1"/>
    <n v="0.5"/>
    <n v="0.5"/>
    <n v="0.5"/>
    <n v="0.5"/>
    <n v="0.5"/>
    <n v="0.5"/>
    <n v="0.25"/>
    <n v="0.25"/>
    <n v="0.5"/>
    <n v="0.5"/>
    <n v="0.5"/>
    <n v="1"/>
    <x v="0"/>
  </r>
  <r>
    <s v="2318737"/>
    <s v="207522042023150056"/>
    <s v="DF20237614629"/>
    <x v="311"/>
    <x v="338"/>
    <s v="AARON HUENCHUMIL"/>
    <s v="Jose Ingenieros #3366"/>
    <s v="San Joaquín"/>
    <x v="25"/>
    <s v="Cumple"/>
    <s v="Cumple"/>
    <s v="Cumple"/>
    <s v="Cumple"/>
    <s v="Cumple"/>
    <s v="Cumple"/>
    <s v="Si"/>
    <s v="Claudia Cuitiño"/>
    <s v="950610562"/>
    <s v="Cumple"/>
    <s v="Cumple"/>
    <s v="Cumple"/>
    <s v="Cumple"/>
    <s v="Cumple"/>
    <s v="1-Cliente con suministro electrico normalizado 2-Caja B.T DAE sin tapa"/>
    <x v="1"/>
    <x v="1"/>
    <x v="3"/>
    <x v="1"/>
    <n v="0.5"/>
    <n v="0.5"/>
    <n v="0.5"/>
    <n v="0.5"/>
    <n v="0.5"/>
    <n v="0.5"/>
    <n v="0.25"/>
    <n v="0.25"/>
    <n v="0.5"/>
    <n v="0.5"/>
    <n v="0.5"/>
    <n v="1"/>
    <x v="0"/>
  </r>
  <r>
    <s v="2318730"/>
    <s v="207522042023143704"/>
    <s v="DF20237617397"/>
    <x v="311"/>
    <x v="339"/>
    <s v="AARON HUENCHUMIL"/>
    <s v="Francisca de Rimini #3736"/>
    <s v="San Joaquín"/>
    <x v="15"/>
    <s v="Cumple"/>
    <s v="Cumple"/>
    <s v="No Aplica"/>
    <s v="No Aplica"/>
    <s v="Cumple"/>
    <s v="Cumple"/>
    <s v="No"/>
    <s v="S/N"/>
    <s v="S/N"/>
    <s v="No Aplica"/>
    <s v="No Aplica"/>
    <s v="No Aplica"/>
    <s v="Cumple"/>
    <s v="Cumple"/>
    <s v="1-Suministro electrico normalizado"/>
    <x v="1"/>
    <x v="1"/>
    <x v="3"/>
    <x v="1"/>
    <n v="0.5"/>
    <n v="0.5"/>
    <n v="0.5"/>
    <n v="0.5"/>
    <n v="0.5"/>
    <n v="0.5"/>
    <n v="0.25"/>
    <n v="0.25"/>
    <n v="0.5"/>
    <n v="0.5"/>
    <n v="0.5"/>
    <n v="1"/>
    <x v="0"/>
  </r>
  <r>
    <s v="2318725"/>
    <s v="207522042023141835"/>
    <s v="DF20237615578"/>
    <x v="311"/>
    <x v="335"/>
    <s v="AARON HUENCHUMIL"/>
    <s v="Benozzo Gozzolli #4419 A"/>
    <s v="San Joaquín"/>
    <x v="24"/>
    <s v="Cumple"/>
    <s v="Cumple"/>
    <s v="Cumple"/>
    <s v="Cumple"/>
    <s v="Cumple"/>
    <s v="Cumple"/>
    <s v="No"/>
    <s v="S/N"/>
    <s v="S/N"/>
    <s v="No Aplica"/>
    <s v="No Aplica"/>
    <s v="No Aplica"/>
    <s v="Cumple"/>
    <s v="Cumple"/>
    <s v="1-Suministro electrico normalizado"/>
    <x v="1"/>
    <x v="1"/>
    <x v="3"/>
    <x v="1"/>
    <n v="0.5"/>
    <n v="0.5"/>
    <n v="0.5"/>
    <n v="0.5"/>
    <n v="0.5"/>
    <n v="0.5"/>
    <n v="0.25"/>
    <n v="0.25"/>
    <n v="0.5"/>
    <n v="0.5"/>
    <n v="0.5"/>
    <n v="1"/>
    <x v="0"/>
  </r>
  <r>
    <s v="2318714"/>
    <s v="207522042023135849"/>
    <s v="DF20237615789"/>
    <x v="311"/>
    <x v="335"/>
    <s v="AARON HUENCHUMIL"/>
    <s v="Calbuco #6385"/>
    <s v="San Joaquín"/>
    <x v="24"/>
    <s v="Cumple"/>
    <s v="Cumple"/>
    <s v="No Aplica"/>
    <s v="No Aplica"/>
    <s v="Cumple"/>
    <s v="Cumple"/>
    <s v="Si"/>
    <s v="S/N"/>
    <s v="S/N"/>
    <s v="No Aplica"/>
    <s v="No Aplica"/>
    <s v="Cumple"/>
    <s v="Cumple"/>
    <s v="Cumple"/>
    <s v="1-Cliente presente es menor de edad, confirma suministro electrico normalizado 2-Caja B.T DAE sin tapa"/>
    <x v="1"/>
    <x v="1"/>
    <x v="3"/>
    <x v="1"/>
    <n v="0.5"/>
    <n v="0.5"/>
    <n v="0.5"/>
    <n v="0.5"/>
    <n v="0.5"/>
    <n v="0.5"/>
    <n v="0.25"/>
    <n v="0.25"/>
    <n v="0.5"/>
    <n v="0.5"/>
    <n v="0.5"/>
    <n v="1"/>
    <x v="0"/>
  </r>
  <r>
    <s v="2318703"/>
    <s v="207622042023133826"/>
    <s v="DF20237665779"/>
    <x v="311"/>
    <x v="385"/>
    <s v="Cristobal toro"/>
    <s v="Amapolas 3715"/>
    <s v="Providencia"/>
    <x v="49"/>
    <s v="Cumple"/>
    <s v="Cumple"/>
    <s v="No Aplica"/>
    <s v="No Aplica"/>
    <s v="Cumple"/>
    <s v="Cumple"/>
    <s v="No"/>
    <s v="S/N"/>
    <s v="S/N"/>
    <s v="No Aplica"/>
    <s v="No Aplica"/>
    <s v="No Aplica"/>
    <s v="Cumple"/>
    <s v="Cumple"/>
    <s v="Se divisa gente dentro de casa pero nadie atiende . Sin mayor observacion"/>
    <x v="3"/>
    <x v="1"/>
    <x v="3"/>
    <x v="1"/>
    <n v="0.5"/>
    <n v="0.5"/>
    <n v="0.5"/>
    <n v="0.5"/>
    <n v="0.5"/>
    <n v="0.5"/>
    <n v="0.25"/>
    <n v="0.25"/>
    <n v="0.5"/>
    <n v="0.5"/>
    <n v="0.5"/>
    <n v="1"/>
    <x v="1"/>
  </r>
  <r>
    <s v="2318674"/>
    <s v="207622042023123647"/>
    <s v="DF20237664880"/>
    <x v="311"/>
    <x v="384"/>
    <s v="Cristobal toro"/>
    <s v="El bosque 729 dpto 21"/>
    <s v="Providencia"/>
    <x v="43"/>
    <s v="Cumple"/>
    <s v="Cumple"/>
    <s v="No Aplica"/>
    <s v="No Aplica"/>
    <s v="Cumple"/>
    <s v="Cumple"/>
    <s v="No"/>
    <s v="S/N"/>
    <s v="S/N"/>
    <s v="No Aplica"/>
    <s v="No Aplica"/>
    <s v="No Aplica"/>
    <s v="Cumple"/>
    <s v="Cumple Parcialmente"/>
    <s v="Falta mayor data en fotografias . Atuende concerge , pero no permite ingresar a medidores , dice tener problemas con personal de enel . No entrega datos"/>
    <x v="3"/>
    <x v="1"/>
    <x v="3"/>
    <x v="1"/>
    <n v="0.5"/>
    <n v="0.5"/>
    <n v="0.5"/>
    <n v="0.5"/>
    <n v="0.5"/>
    <n v="0.5"/>
    <n v="0.25"/>
    <n v="0.25"/>
    <n v="0.5"/>
    <n v="0.5"/>
    <n v="0.17499999999999999"/>
    <n v="0.93500000000000005"/>
    <x v="1"/>
  </r>
  <r>
    <s v="2318672"/>
    <s v="207622042023121427"/>
    <s v="DF20237662586"/>
    <x v="311"/>
    <x v="367"/>
    <s v="Cristobal toro"/>
    <s v="Ricardo lyon 1962  dpto 304"/>
    <s v="Providencia"/>
    <x v="28"/>
    <s v="Cumple"/>
    <s v="Cumple"/>
    <s v="No Aplica"/>
    <s v="No Aplica"/>
    <s v="Cumple"/>
    <s v="Cumple"/>
    <s v="No"/>
    <s v="S/N"/>
    <s v="S/N"/>
    <s v="No Aplica"/>
    <s v="No Aplica"/>
    <s v="No Aplica"/>
    <s v="Cumple"/>
    <s v="Cumple"/>
    <s v="Problema externo TD ."/>
    <x v="3"/>
    <x v="1"/>
    <x v="3"/>
    <x v="1"/>
    <n v="0.5"/>
    <n v="0.5"/>
    <n v="0.5"/>
    <n v="0.5"/>
    <n v="0.5"/>
    <n v="0.5"/>
    <n v="0.25"/>
    <n v="0.25"/>
    <n v="0.5"/>
    <n v="0.5"/>
    <n v="0.5"/>
    <n v="1"/>
    <x v="1"/>
  </r>
  <r>
    <s v="2318667"/>
    <s v="207622042023114618"/>
    <s v="DF20237665029"/>
    <x v="311"/>
    <x v="384"/>
    <s v="Cristobal toro"/>
    <s v="Federico froebel 1840 dpto 606"/>
    <s v="Providencia"/>
    <x v="43"/>
    <s v="Cumple"/>
    <s v="Cumple"/>
    <s v="No Aplica"/>
    <s v="No Aplica"/>
    <s v="Cumple"/>
    <s v="Cumple"/>
    <s v="Si"/>
    <s v="Alejandro avila"/>
    <s v="224929100"/>
    <s v="Cumple"/>
    <s v="Cumple"/>
    <s v="Cumple"/>
    <s v="Cumple"/>
    <s v="Cumple"/>
    <s v="Se verifica , sin mayor observacion"/>
    <x v="3"/>
    <x v="1"/>
    <x v="3"/>
    <x v="1"/>
    <n v="0.5"/>
    <n v="0.5"/>
    <n v="0.5"/>
    <n v="0.5"/>
    <n v="0.5"/>
    <n v="0.5"/>
    <n v="0.25"/>
    <n v="0.25"/>
    <n v="0.5"/>
    <n v="0.5"/>
    <n v="0.5"/>
    <n v="1"/>
    <x v="1"/>
  </r>
  <r>
    <s v="2318660"/>
    <s v="207622042023112347"/>
    <s v="DF20237662581"/>
    <x v="311"/>
    <x v="367"/>
    <s v="Cristobal toro"/>
    <s v="Doctor manuel barros borgoño 236 AZ. P 14"/>
    <s v="Providencia"/>
    <x v="37"/>
    <s v="Cumple"/>
    <s v="Cumple"/>
    <s v="No Aplica"/>
    <s v="No Aplica"/>
    <s v="Cumple"/>
    <s v="Cumple"/>
    <s v="No"/>
    <s v="S/N"/>
    <s v="S/N"/>
    <s v="No Aplica"/>
    <s v="No Aplica"/>
    <s v="No Aplica"/>
    <s v="Cumple"/>
    <s v="Cumple"/>
    <s v="Problema externo , subterraneo"/>
    <x v="3"/>
    <x v="1"/>
    <x v="3"/>
    <x v="1"/>
    <n v="0.5"/>
    <n v="0.5"/>
    <n v="0.5"/>
    <n v="0.5"/>
    <n v="0.5"/>
    <n v="0.5"/>
    <n v="0.25"/>
    <n v="0.25"/>
    <n v="0.5"/>
    <n v="0.5"/>
    <n v="0.5"/>
    <n v="1"/>
    <x v="1"/>
  </r>
  <r>
    <s v="2318658"/>
    <s v="207622042023111155"/>
    <s v="DF20237663419"/>
    <x v="311"/>
    <x v="374"/>
    <s v="Cristobal toro"/>
    <s v="Jose miguel claro 783"/>
    <s v="Providencia"/>
    <x v="46"/>
    <s v="Cumple"/>
    <s v="Cumple"/>
    <s v="No Aplica"/>
    <s v="No Aplica"/>
    <s v="Cumple"/>
    <s v="Cumple"/>
    <s v="No"/>
    <s v="S/N"/>
    <s v="S/N"/>
    <s v="No Aplica"/>
    <s v="No Aplica"/>
    <s v="No Aplica"/>
    <s v="Cumple"/>
    <s v="Cumple Parcialmente"/>
    <s v="Falta mayor data en fotos . Sector normal , con suministro"/>
    <x v="3"/>
    <x v="1"/>
    <x v="3"/>
    <x v="1"/>
    <n v="0.5"/>
    <n v="0.5"/>
    <n v="0.5"/>
    <n v="0.5"/>
    <n v="0.5"/>
    <n v="0.5"/>
    <n v="0.25"/>
    <n v="0.25"/>
    <n v="0.5"/>
    <n v="0.5"/>
    <n v="0.17499999999999999"/>
    <n v="0.93500000000000005"/>
    <x v="1"/>
  </r>
  <r>
    <s v="2318654"/>
    <s v="207622042023105131"/>
    <s v="DF20237663592"/>
    <x v="311"/>
    <x v="374"/>
    <s v="Cristobal toro"/>
    <s v="Los navegantes 2290"/>
    <s v="Providencia"/>
    <x v="18"/>
    <s v="Cumple"/>
    <s v="Cumple"/>
    <s v="No Aplica"/>
    <s v="No Aplica"/>
    <s v="Cumple"/>
    <s v="Cumple"/>
    <s v="No"/>
    <s v="S/N"/>
    <s v="S/N"/>
    <s v="No Aplica"/>
    <s v="No Aplica"/>
    <s v="No Aplica"/>
    <s v="Cumple"/>
    <s v="Cumple"/>
    <s v="Sin moradores"/>
    <x v="3"/>
    <x v="1"/>
    <x v="3"/>
    <x v="1"/>
    <n v="0.5"/>
    <n v="0.5"/>
    <n v="0.5"/>
    <n v="0.5"/>
    <n v="0.5"/>
    <n v="0.5"/>
    <n v="0.25"/>
    <n v="0.25"/>
    <n v="0.5"/>
    <n v="0.5"/>
    <n v="0.5"/>
    <n v="1"/>
    <x v="1"/>
  </r>
  <r>
    <s v="2318651"/>
    <s v="207622042023104651"/>
    <s v="DF20237637273"/>
    <x v="311"/>
    <x v="354"/>
    <s v="Cristobal toro"/>
    <s v="Jose manuel infante 1333 6"/>
    <s v="Providencia"/>
    <x v="24"/>
    <s v="Cumple"/>
    <s v="Cumple"/>
    <s v="No Aplica"/>
    <s v="No Aplica"/>
    <s v="Cumple"/>
    <s v="Cumple"/>
    <s v="No"/>
    <s v="S/N"/>
    <s v="S/N"/>
    <s v="No Aplica"/>
    <s v="No Aplica"/>
    <s v="No Aplica"/>
    <s v="No Cumple"/>
    <s v="No Cumple"/>
    <s v="Sin acceso a medidores . Falta maxima de fotos exigidas ."/>
    <x v="2"/>
    <x v="1"/>
    <x v="3"/>
    <x v="1"/>
    <n v="0.5"/>
    <n v="0.5"/>
    <n v="0.5"/>
    <n v="0.5"/>
    <n v="0.5"/>
    <n v="0.5"/>
    <n v="0.25"/>
    <n v="0.25"/>
    <n v="0.5"/>
    <n v="0"/>
    <n v="0"/>
    <n v="0.8"/>
    <x v="1"/>
  </r>
  <r>
    <s v="2318646"/>
    <s v="207622042023103130"/>
    <s v="DF20237666554"/>
    <x v="311"/>
    <x v="386"/>
    <s v="Cristobal toro"/>
    <s v="Fte vicuña mackena 290"/>
    <s v="Providencia"/>
    <x v="13"/>
    <s v="Cumple"/>
    <s v="Cumple"/>
    <s v="No Aplica"/>
    <s v="No Aplica"/>
    <s v="Cumple"/>
    <s v="Cumple"/>
    <s v="No"/>
    <s v="S/N"/>
    <s v="S/N"/>
    <s v="No Aplica"/>
    <s v="No Aplica"/>
    <s v="No Aplica"/>
    <s v="Cumple"/>
    <s v="Cumple"/>
    <s v="Problema externo , fuente de poder"/>
    <x v="3"/>
    <x v="1"/>
    <x v="3"/>
    <x v="1"/>
    <n v="0.5"/>
    <n v="0.5"/>
    <n v="0.5"/>
    <n v="0.5"/>
    <n v="0.5"/>
    <n v="0.5"/>
    <n v="0.25"/>
    <n v="0.25"/>
    <n v="0.5"/>
    <n v="0.5"/>
    <n v="0.5"/>
    <n v="1"/>
    <x v="1"/>
  </r>
  <r>
    <s v="2318644"/>
    <s v="207622042023102929"/>
    <s v="DF20237665267"/>
    <x v="311"/>
    <x v="384"/>
    <s v="Cristobal toro"/>
    <s v="Fte , vicuña mackena 290"/>
    <s v="Providencia"/>
    <x v="37"/>
    <s v="Cumple"/>
    <s v="Cumple"/>
    <s v="No Aplica"/>
    <s v="No Aplica"/>
    <s v="Cumple"/>
    <s v="Cumple"/>
    <s v="No"/>
    <s v="S/N"/>
    <s v="S/N"/>
    <s v="No Aplica"/>
    <s v="No Aplica"/>
    <s v="No Aplica"/>
    <s v="Cumple"/>
    <s v="Cumple"/>
    <s v="Problema externo , fuente de poder"/>
    <x v="3"/>
    <x v="1"/>
    <x v="3"/>
    <x v="1"/>
    <n v="0.5"/>
    <n v="0.5"/>
    <n v="0.5"/>
    <n v="0.5"/>
    <n v="0.5"/>
    <n v="0.5"/>
    <n v="0.25"/>
    <n v="0.25"/>
    <n v="0.5"/>
    <n v="0.5"/>
    <n v="0.5"/>
    <n v="1"/>
    <x v="1"/>
  </r>
  <r>
    <s v="2318329"/>
    <s v="207521042023170346"/>
    <s v="DF20237665483"/>
    <x v="312"/>
    <x v="385"/>
    <s v="AARON HUENCHUMIL"/>
    <s v="Nicolas de Garnica #453"/>
    <s v="Recoleta"/>
    <x v="34"/>
    <s v="Cumple"/>
    <s v="Cumple"/>
    <s v="No Cumple"/>
    <s v="No Cumple"/>
    <s v="Cumple"/>
    <s v="Cumple"/>
    <s v="Si"/>
    <s v="S/N"/>
    <s v="S/N"/>
    <s v="Cumple"/>
    <s v="Cumple"/>
    <s v="Cumple"/>
    <s v="Cumple"/>
    <s v="Cumple"/>
    <s v="1-Cliente con suministro electrico normalizado  2-No declara codigo de material utilizado, pero si describe su uso"/>
    <x v="3"/>
    <x v="1"/>
    <x v="3"/>
    <x v="1"/>
    <n v="0.5"/>
    <n v="0.5"/>
    <n v="0"/>
    <n v="0"/>
    <n v="0.5"/>
    <n v="0.5"/>
    <n v="0.25"/>
    <n v="0.25"/>
    <n v="0.5"/>
    <n v="0.5"/>
    <n v="0.5"/>
    <n v="0.7"/>
    <x v="1"/>
  </r>
  <r>
    <s v="2318323"/>
    <s v="207521042023165529"/>
    <s v="DF20237665522"/>
    <x v="312"/>
    <x v="385"/>
    <s v="AARON HUENCHUMIL"/>
    <s v="Venezuela #0495"/>
    <s v="Recoleta"/>
    <x v="43"/>
    <s v="Cumple"/>
    <s v="Cumple"/>
    <s v="No Cumple"/>
    <s v="No Cumple"/>
    <s v="Cumple"/>
    <s v="Cumple"/>
    <s v="No"/>
    <s v="S/N"/>
    <s v="S/N"/>
    <s v="No Aplica"/>
    <s v="No Aplica"/>
    <s v="No Aplica"/>
    <s v="Cumple"/>
    <s v="Cumple"/>
    <s v="1-Cliente no se encuentra en domicilio  2-No declara codigo de ITM utilizado, pero si describe su uso"/>
    <x v="3"/>
    <x v="1"/>
    <x v="3"/>
    <x v="1"/>
    <n v="0.5"/>
    <n v="0.5"/>
    <n v="0"/>
    <n v="0"/>
    <n v="0.5"/>
    <n v="0.5"/>
    <n v="0.25"/>
    <n v="0.25"/>
    <n v="0.5"/>
    <n v="0.5"/>
    <n v="0.5"/>
    <n v="0.7"/>
    <x v="1"/>
  </r>
  <r>
    <s v="2318318"/>
    <s v="207521042023163917"/>
    <s v="DF20237664769"/>
    <x v="312"/>
    <x v="384"/>
    <s v="AARON HUENCHUMIL"/>
    <s v="Castelgandolfo #2812"/>
    <s v="Recoleta"/>
    <x v="1"/>
    <s v="Cumple"/>
    <s v="Cumple"/>
    <s v="No Aplica"/>
    <s v="No Aplica"/>
    <s v="Cumple"/>
    <s v="Cumple"/>
    <s v="No"/>
    <s v="S/N"/>
    <s v="S/N"/>
    <s v="No Aplica"/>
    <s v="No Aplica"/>
    <s v="No Aplica"/>
    <s v="Cumple"/>
    <s v="Cumple"/>
    <s v="1-Suministro electrico normal en sector"/>
    <x v="3"/>
    <x v="1"/>
    <x v="3"/>
    <x v="1"/>
    <n v="0.5"/>
    <n v="0.5"/>
    <n v="0.5"/>
    <n v="0.5"/>
    <n v="0.5"/>
    <n v="0.5"/>
    <n v="0.25"/>
    <n v="0.25"/>
    <n v="0.5"/>
    <n v="0.5"/>
    <n v="0.5"/>
    <n v="1"/>
    <x v="1"/>
  </r>
  <r>
    <s v="2318316"/>
    <s v="207521042023162730"/>
    <s v="DF20237665101"/>
    <x v="312"/>
    <x v="384"/>
    <s v="AARON HUENCHUMIL"/>
    <s v="Los Cardenales Ote #414"/>
    <s v="Recoleta"/>
    <x v="37"/>
    <s v="Cumple"/>
    <s v="Cumple"/>
    <s v="No Aplica"/>
    <s v="No Aplica"/>
    <s v="Cumple"/>
    <s v="Cumple"/>
    <s v="No"/>
    <s v="S/N"/>
    <s v="S/N"/>
    <s v="No Aplica"/>
    <s v="No Aplica"/>
    <s v="No Aplica"/>
    <s v="Cumple"/>
    <s v="Cumple"/>
    <s v="1-Cliente no se encuentra en domicilio 2-Caja B.T DAE con tapa abierta"/>
    <x v="3"/>
    <x v="1"/>
    <x v="3"/>
    <x v="1"/>
    <n v="0.5"/>
    <n v="0.5"/>
    <n v="0.5"/>
    <n v="0.5"/>
    <n v="0.5"/>
    <n v="0.5"/>
    <n v="0.25"/>
    <n v="0.25"/>
    <n v="0.5"/>
    <n v="0.5"/>
    <n v="0.5"/>
    <n v="1"/>
    <x v="1"/>
  </r>
  <r>
    <s v="2318315"/>
    <s v="207521042023161313"/>
    <s v="DF20237661784"/>
    <x v="312"/>
    <x v="380"/>
    <s v="AARON HUENCHUMIL"/>
    <s v="Recoleta #3199"/>
    <s v="Recoleta"/>
    <x v="31"/>
    <s v="Cumple"/>
    <s v="Cumple"/>
    <s v="No Aplica"/>
    <s v="No Aplica"/>
    <s v="Cumple"/>
    <s v="Cumple"/>
    <s v="Si"/>
    <s v="S/N"/>
    <s v="S/N"/>
    <s v="Cumple"/>
    <s v="Cumple"/>
    <s v="Cumple"/>
    <s v="Cumple"/>
    <s v="Cumple"/>
    <s v="1-Suministro electrico normalizado"/>
    <x v="3"/>
    <x v="1"/>
    <x v="3"/>
    <x v="1"/>
    <n v="0.5"/>
    <n v="0.5"/>
    <n v="0.5"/>
    <n v="0.5"/>
    <n v="0.5"/>
    <n v="0.5"/>
    <n v="0.25"/>
    <n v="0.25"/>
    <n v="0.5"/>
    <n v="0.5"/>
    <n v="0.5"/>
    <n v="1"/>
    <x v="1"/>
  </r>
  <r>
    <s v="2318313"/>
    <s v="207521042023160011"/>
    <s v="DF20237664278"/>
    <x v="312"/>
    <x v="366"/>
    <s v="AARON HUENCHUMIL"/>
    <s v="Los Andes #3055"/>
    <s v="Recoleta"/>
    <x v="18"/>
    <s v="Cumple"/>
    <s v="Cumple"/>
    <s v="No Aplica"/>
    <s v="No Aplica"/>
    <s v="Cumple"/>
    <s v="Cumple"/>
    <s v="Si"/>
    <s v="S/N"/>
    <s v="S/N"/>
    <s v="Cumple"/>
    <s v="Cumple"/>
    <s v="Cumple"/>
    <s v="Cumple"/>
    <s v="Cumple"/>
    <s v="1-Cliente con suministro electrico normalizado"/>
    <x v="3"/>
    <x v="1"/>
    <x v="3"/>
    <x v="1"/>
    <n v="0.5"/>
    <n v="0.5"/>
    <n v="0.5"/>
    <n v="0.5"/>
    <n v="0.5"/>
    <n v="0.5"/>
    <n v="0.25"/>
    <n v="0.25"/>
    <n v="0.5"/>
    <n v="0.5"/>
    <n v="0.5"/>
    <n v="1"/>
    <x v="1"/>
  </r>
  <r>
    <s v="2318310"/>
    <s v="207521042023154221"/>
    <s v="DF20237661332"/>
    <x v="312"/>
    <x v="380"/>
    <s v="AARON HUENCHUMIL"/>
    <s v="Francisco #2849"/>
    <s v="Recoleta"/>
    <x v="1"/>
    <s v="Cumple"/>
    <s v="Cumple"/>
    <s v="No Aplica"/>
    <s v="No Aplica"/>
    <s v="Cumple"/>
    <s v="Cumple"/>
    <s v="No"/>
    <s v="S/N"/>
    <s v="S/N"/>
    <s v="No Aplica"/>
    <s v="No Aplica"/>
    <s v="No Aplica"/>
    <s v="Cumple"/>
    <s v="Cumple"/>
    <s v="1-Cliente no se encuentra"/>
    <x v="3"/>
    <x v="1"/>
    <x v="3"/>
    <x v="1"/>
    <n v="0.5"/>
    <n v="0.5"/>
    <n v="0.5"/>
    <n v="0.5"/>
    <n v="0.5"/>
    <n v="0.5"/>
    <n v="0.25"/>
    <n v="0.25"/>
    <n v="0.5"/>
    <n v="0.5"/>
    <n v="0.5"/>
    <n v="1"/>
    <x v="1"/>
  </r>
  <r>
    <s v="2318304"/>
    <s v="207521042023150502"/>
    <s v="DF20237666453"/>
    <x v="312"/>
    <x v="386"/>
    <s v="AARON HUENCHUMIL"/>
    <s v="La Quintrala #2309"/>
    <s v="Recoleta"/>
    <x v="29"/>
    <s v="Cumple"/>
    <s v="Cumple"/>
    <s v="No Aplica"/>
    <s v="No Aplica"/>
    <s v="Cumple"/>
    <s v="Cumple"/>
    <s v="No"/>
    <s v="S/N"/>
    <s v="S/N"/>
    <s v="No Aplica"/>
    <s v="No Aplica"/>
    <s v="No Aplica"/>
    <s v="Cumple"/>
    <s v="Cumple"/>
    <s v="1-Cables a baja altura corresponden a Corrientes Debiles"/>
    <x v="3"/>
    <x v="1"/>
    <x v="3"/>
    <x v="1"/>
    <n v="0.5"/>
    <n v="0.5"/>
    <n v="0.5"/>
    <n v="0.5"/>
    <n v="0.5"/>
    <n v="0.5"/>
    <n v="0.25"/>
    <n v="0.25"/>
    <n v="0.5"/>
    <n v="0.5"/>
    <n v="0.5"/>
    <n v="1"/>
    <x v="1"/>
  </r>
  <r>
    <s v="2318297"/>
    <s v="207521042023145518"/>
    <s v="DF20237665705"/>
    <x v="312"/>
    <x v="385"/>
    <s v="AARON HUENCHUMIL"/>
    <s v="Los Flamencos #2484 C dp 30"/>
    <s v="Recoleta"/>
    <x v="1"/>
    <s v="Cumple"/>
    <s v="Cumple"/>
    <s v="No Aplica"/>
    <s v="No Aplica"/>
    <s v="Cumple"/>
    <s v="Cumple"/>
    <s v="No"/>
    <s v="S/N"/>
    <s v="S/N"/>
    <s v="No Aplica"/>
    <s v="No Aplica"/>
    <s v="No Aplica"/>
    <s v="Cumple"/>
    <s v="Cumple"/>
    <s v="1-Se evita tomar fotografias, vecino del lugar reclama de forma hostil la no recepcion de boletas. No quiere entrar en razon me retiro del lugar"/>
    <x v="3"/>
    <x v="1"/>
    <x v="3"/>
    <x v="1"/>
    <n v="0.5"/>
    <n v="0.5"/>
    <n v="0.5"/>
    <n v="0.5"/>
    <n v="0.5"/>
    <n v="0.5"/>
    <n v="0.25"/>
    <n v="0.25"/>
    <n v="0.5"/>
    <n v="0.5"/>
    <n v="0.5"/>
    <n v="1"/>
    <x v="1"/>
  </r>
  <r>
    <s v="2318290"/>
    <s v="207521042023143854"/>
    <s v="DF20237664390"/>
    <x v="312"/>
    <x v="366"/>
    <s v="AARON HUENCHUMIL"/>
    <s v="El Abedul #2841"/>
    <s v="Recoleta"/>
    <x v="18"/>
    <s v="Cumple"/>
    <s v="Cumple"/>
    <s v="No Cumple"/>
    <s v="No Cumple"/>
    <s v="Cumple"/>
    <s v="Cumple"/>
    <s v="Si"/>
    <s v="Rodrigo Llebul"/>
    <s v="S/N"/>
    <s v="Cumple"/>
    <s v="Cumple"/>
    <s v="Cumple"/>
    <s v="Cumple"/>
    <s v="Cumple"/>
    <s v="1-Cliente con suministro electrico normalizado  2-No declara codigo de ITM utilizado, pero si describe su uso"/>
    <x v="3"/>
    <x v="1"/>
    <x v="3"/>
    <x v="1"/>
    <n v="0.5"/>
    <n v="0.5"/>
    <n v="0"/>
    <n v="0"/>
    <n v="0.5"/>
    <n v="0.5"/>
    <n v="0.25"/>
    <n v="0.25"/>
    <n v="0.5"/>
    <n v="0.5"/>
    <n v="0.5"/>
    <n v="0.7"/>
    <x v="1"/>
  </r>
  <r>
    <s v="2318286"/>
    <s v="207621042023142451"/>
    <s v="DF20237664580"/>
    <x v="312"/>
    <x v="384"/>
    <s v="Cristobal toro"/>
    <s v="San luis 1529"/>
    <s v="Independencia"/>
    <x v="16"/>
    <s v="Cumple"/>
    <s v="Cumple"/>
    <s v="No Aplica"/>
    <s v="No Aplica"/>
    <s v="Cumple"/>
    <s v="Cumple"/>
    <s v="No"/>
    <s v="S/N"/>
    <s v="S/N"/>
    <s v="No Aplica"/>
    <s v="No Aplica"/>
    <s v="No Aplica"/>
    <s v="No Cumple"/>
    <s v="No Cumple"/>
    <s v="Sector hostil . No se toman fotos por precaucion ."/>
    <x v="3"/>
    <x v="1"/>
    <x v="3"/>
    <x v="1"/>
    <n v="0.5"/>
    <n v="0.5"/>
    <n v="0.5"/>
    <n v="0.5"/>
    <n v="0.5"/>
    <n v="0.5"/>
    <n v="0.25"/>
    <n v="0.25"/>
    <n v="0.5"/>
    <n v="0"/>
    <n v="0"/>
    <n v="0.8"/>
    <x v="1"/>
  </r>
  <r>
    <s v="2318284"/>
    <s v="207521042023142232"/>
    <s v="DF20237665815"/>
    <x v="312"/>
    <x v="385"/>
    <s v="AARON HUENCHUMIL"/>
    <s v="Arturo Prat #3647"/>
    <s v="Recoleta"/>
    <x v="1"/>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18281"/>
    <s v="207521042023141057"/>
    <s v="DF20237666488"/>
    <x v="312"/>
    <x v="386"/>
    <s v="AARON HUENCHUMIL"/>
    <s v="Carolina #3519"/>
    <s v="Recoleta"/>
    <x v="29"/>
    <s v="Cumple"/>
    <s v="Cumple"/>
    <s v="No Aplica"/>
    <s v="No Aplica"/>
    <s v="Cumple"/>
    <s v="Cumple"/>
    <s v="Si"/>
    <s v="S/N"/>
    <s v="S/N"/>
    <s v="No Aplica"/>
    <s v="No Aplica"/>
    <s v="Cumple"/>
    <s v="Cumple"/>
    <s v="Cumple"/>
    <s v="1-Se encuentra menor de edad, la cual confirma suministro electrico normalizado"/>
    <x v="3"/>
    <x v="1"/>
    <x v="3"/>
    <x v="1"/>
    <n v="0.5"/>
    <n v="0.5"/>
    <n v="0.5"/>
    <n v="0.5"/>
    <n v="0.5"/>
    <n v="0.5"/>
    <n v="0.25"/>
    <n v="0.25"/>
    <n v="0.5"/>
    <n v="0.5"/>
    <n v="0.5"/>
    <n v="1"/>
    <x v="1"/>
  </r>
  <r>
    <s v="2318273"/>
    <s v="207521042023135831"/>
    <s v="DF20237664910"/>
    <x v="312"/>
    <x v="384"/>
    <s v="AARON HUENCHUMIL"/>
    <s v="Hanga Roa #1152"/>
    <s v="Recoleta"/>
    <x v="1"/>
    <s v="Cumple"/>
    <s v="Cumple"/>
    <s v="No Aplica"/>
    <s v="No Aplica"/>
    <s v="Cumple"/>
    <s v="Cumple"/>
    <s v="No"/>
    <s v="S/N"/>
    <s v="S/N"/>
    <s v="No Aplica"/>
    <s v="No Aplica"/>
    <s v="No Aplica"/>
    <s v="Cumple"/>
    <s v="Cumple"/>
    <s v="1-Cliente no se encuentra en domicilio  2-Acometida reparada de forma provisoria con union colcha."/>
    <x v="3"/>
    <x v="1"/>
    <x v="3"/>
    <x v="1"/>
    <n v="0.5"/>
    <n v="0.5"/>
    <n v="0.5"/>
    <n v="0.5"/>
    <n v="0.5"/>
    <n v="0.5"/>
    <n v="0.25"/>
    <n v="0.25"/>
    <n v="0.5"/>
    <n v="0.5"/>
    <n v="0.5"/>
    <n v="1"/>
    <x v="1"/>
  </r>
  <r>
    <s v="2318040"/>
    <s v="207621042023131027"/>
    <s v="DF20237663649"/>
    <x v="312"/>
    <x v="366"/>
    <s v="Cristobal toro"/>
    <s v="Adolfo ossa 2747"/>
    <s v="Independencia"/>
    <x v="46"/>
    <s v="Cumple"/>
    <s v="Cumple"/>
    <s v="No Cumple"/>
    <s v="No Cumple"/>
    <s v="Cumple"/>
    <s v="Cumple"/>
    <s v="No"/>
    <s v="S/N"/>
    <s v="S/N"/>
    <s v="No Aplica"/>
    <s v="No Aplica"/>
    <s v="No Aplica"/>
    <s v="Cumple"/>
    <s v="Cumple Parcialmente"/>
    <s v="Falta mayor data en fotografias . Sin moradores"/>
    <x v="3"/>
    <x v="1"/>
    <x v="3"/>
    <x v="1"/>
    <n v="0.5"/>
    <n v="0.5"/>
    <n v="0"/>
    <n v="0"/>
    <n v="0.5"/>
    <n v="0.5"/>
    <n v="0.25"/>
    <n v="0.25"/>
    <n v="0.5"/>
    <n v="0.5"/>
    <n v="0.17499999999999999"/>
    <n v="0.63500000000000001"/>
    <x v="1"/>
  </r>
  <r>
    <s v="2318034"/>
    <s v="207621042023125006"/>
    <s v="DF20237662245"/>
    <x v="312"/>
    <x v="367"/>
    <s v="Cristobal toro"/>
    <s v="Belusario prats 1840 dpto 1408"/>
    <s v="Independencia"/>
    <x v="34"/>
    <s v="Cumple"/>
    <s v="Cumple"/>
    <s v="No Aplica"/>
    <s v="No Aplica"/>
    <s v="Cumple"/>
    <s v="Cumple"/>
    <s v="No"/>
    <s v="S/N"/>
    <s v="S/N"/>
    <s v="No Aplica"/>
    <s v="No Aplica"/>
    <s v="No Aplica"/>
    <s v="Cumple"/>
    <s v="Cumple"/>
    <s v="Atiende concerge , indica q todo bien con dpto , no entrega datos . Sin acceso a medidores , no se toman mas fotografias por precaucion"/>
    <x v="3"/>
    <x v="1"/>
    <x v="3"/>
    <x v="1"/>
    <n v="0.5"/>
    <n v="0.5"/>
    <n v="0.5"/>
    <n v="0.5"/>
    <n v="0.5"/>
    <n v="0.5"/>
    <n v="0.25"/>
    <n v="0.25"/>
    <n v="0.5"/>
    <n v="0.5"/>
    <n v="0.5"/>
    <n v="1"/>
    <x v="1"/>
  </r>
  <r>
    <s v="2318031"/>
    <s v="207621042023124728"/>
    <s v="DF20237662067"/>
    <x v="312"/>
    <x v="367"/>
    <s v="Cristobal toro"/>
    <s v="Belisario prats 1840 dpto 1408"/>
    <s v="Independencia"/>
    <x v="46"/>
    <s v="Cumple"/>
    <s v="Cumple"/>
    <s v="No Aplica"/>
    <s v="No Aplica"/>
    <s v="Cumple"/>
    <s v="Cumple"/>
    <s v="No"/>
    <s v="S/N"/>
    <s v="S/N"/>
    <s v="No Aplica"/>
    <s v="No Aplica"/>
    <s v="No Aplica"/>
    <s v="Cumple"/>
    <s v="Cumple Parcialmente"/>
    <s v="Falta mayor data en fotos . Atiende concerge , indicando q todo bien con dpto . Sin acceso a medidores  No entrega datos"/>
    <x v="3"/>
    <x v="1"/>
    <x v="3"/>
    <x v="1"/>
    <n v="0.5"/>
    <n v="0.5"/>
    <n v="0.5"/>
    <n v="0.5"/>
    <n v="0.5"/>
    <n v="0.5"/>
    <n v="0.25"/>
    <n v="0.25"/>
    <n v="0.5"/>
    <n v="0.5"/>
    <n v="0.17499999999999999"/>
    <n v="0.93500000000000005"/>
    <x v="1"/>
  </r>
  <r>
    <s v="2318029"/>
    <s v="207621042023124438"/>
    <s v="DF20237661930"/>
    <x v="312"/>
    <x v="380"/>
    <s v="Cristobal toro"/>
    <s v="Belisario prats 1840 dpto 1506"/>
    <s v="Independencia"/>
    <x v="31"/>
    <s v="Cumple"/>
    <s v="Cumple"/>
    <s v="No Aplica"/>
    <s v="No Aplica"/>
    <s v="Cumple"/>
    <s v="Cumple"/>
    <s v="No"/>
    <s v="S/N"/>
    <s v="S/N"/>
    <s v="No Aplica"/>
    <s v="No Aplica"/>
    <s v="No Aplica"/>
    <s v="Cumple"/>
    <s v="Cumple"/>
    <s v="Atiende concerge , indica todo bien con dpto , sin acceso a medidores . No atienden de muy buena forma"/>
    <x v="3"/>
    <x v="1"/>
    <x v="3"/>
    <x v="1"/>
    <n v="0.5"/>
    <n v="0.5"/>
    <n v="0.5"/>
    <n v="0.5"/>
    <n v="0.5"/>
    <n v="0.5"/>
    <n v="0.25"/>
    <n v="0.25"/>
    <n v="0.5"/>
    <n v="0.5"/>
    <n v="0.5"/>
    <n v="1"/>
    <x v="1"/>
  </r>
  <r>
    <s v="2317986"/>
    <s v="207621042023121936"/>
    <s v="DF20237664548"/>
    <x v="312"/>
    <x v="384"/>
    <s v="Cristobal toro"/>
    <s v="Navarrete lopez 1810"/>
    <s v="Independencia"/>
    <x v="13"/>
    <s v="Cumple"/>
    <s v="Cumple"/>
    <s v="No Aplica"/>
    <s v="No Aplica"/>
    <s v="Cumple"/>
    <s v="Cumple"/>
    <s v="No"/>
    <s v="S/N"/>
    <s v="S/N"/>
    <s v="No Aplica"/>
    <s v="No Aplica"/>
    <s v="No Aplica"/>
    <s v="No Cumple"/>
    <s v="No Cumple"/>
    <s v="Atiende cliente , corrobora visita de personal de emergencia , pero no quiere entregar datos . Por precaucion no se le toma foto a fachada de casa"/>
    <x v="3"/>
    <x v="1"/>
    <x v="3"/>
    <x v="1"/>
    <n v="0.5"/>
    <n v="0.5"/>
    <n v="0.5"/>
    <n v="0.5"/>
    <n v="0.5"/>
    <n v="0.5"/>
    <n v="0.25"/>
    <n v="0.25"/>
    <n v="0.5"/>
    <n v="0"/>
    <n v="0"/>
    <n v="0.8"/>
    <x v="1"/>
  </r>
  <r>
    <s v="2317934"/>
    <s v="207621042023120120"/>
    <s v="DF20237664621"/>
    <x v="312"/>
    <x v="384"/>
    <s v="Cristobal toro"/>
    <s v="Los nidos 1797"/>
    <s v="Independencia"/>
    <x v="16"/>
    <s v="Cumple"/>
    <s v="Cumple"/>
    <s v="No Aplica"/>
    <s v="No Aplica"/>
    <s v="Cumple"/>
    <s v="Cumple"/>
    <s v="No"/>
    <s v="S/N"/>
    <s v="S/N"/>
    <s v="No Aplica"/>
    <s v="No Aplica"/>
    <s v="No Aplica"/>
    <s v="Cumple"/>
    <s v="Cumple Parcialmente"/>
    <s v="1 foto falta mayor data . Sin moradores"/>
    <x v="3"/>
    <x v="1"/>
    <x v="3"/>
    <x v="1"/>
    <n v="0.5"/>
    <n v="0.5"/>
    <n v="0.5"/>
    <n v="0.5"/>
    <n v="0.5"/>
    <n v="0.5"/>
    <n v="0.25"/>
    <n v="0.25"/>
    <n v="0.5"/>
    <n v="0.5"/>
    <n v="0.17499999999999999"/>
    <n v="0.93500000000000005"/>
    <x v="1"/>
  </r>
  <r>
    <s v="2317932"/>
    <s v="207621042023115037"/>
    <s v="DF20237664562"/>
    <x v="312"/>
    <x v="384"/>
    <s v="Cristobal toro"/>
    <s v="13 norte 1142"/>
    <s v="Independencia"/>
    <x v="13"/>
    <s v="Cumple"/>
    <s v="Cumple"/>
    <s v="No Cumple"/>
    <s v="No Cumple"/>
    <s v="Cumple"/>
    <s v="Cumple"/>
    <s v="No"/>
    <s v="S/N"/>
    <s v="S/N"/>
    <s v="No Aplica"/>
    <s v="No Aplica"/>
    <s v="No Aplica"/>
    <s v="Cumple"/>
    <s v="Cumple"/>
    <s v="Sector conflictivo . No se toman mas fotos para prevenir"/>
    <x v="3"/>
    <x v="1"/>
    <x v="3"/>
    <x v="1"/>
    <n v="0.5"/>
    <n v="0.5"/>
    <n v="0"/>
    <n v="0"/>
    <n v="0.5"/>
    <n v="0.5"/>
    <n v="0.25"/>
    <n v="0.25"/>
    <n v="0.5"/>
    <n v="0.5"/>
    <n v="0.5"/>
    <n v="0.7"/>
    <x v="1"/>
  </r>
  <r>
    <s v="2317919"/>
    <s v="207621042023111809"/>
    <s v="DF20237662885"/>
    <x v="312"/>
    <x v="378"/>
    <s v="Cristobal toro"/>
    <s v="Gamero 2821 dpto 41"/>
    <s v="Independencia"/>
    <x v="45"/>
    <s v="Cumple"/>
    <s v="Cumple"/>
    <s v="No Aplica"/>
    <s v="No Aplica"/>
    <s v="Cumple"/>
    <s v="Cumple"/>
    <s v="No"/>
    <s v="S/N"/>
    <s v="S/N"/>
    <s v="No Aplica"/>
    <s v="No Aplica"/>
    <s v="No Aplica"/>
    <s v="Cumple Parcialmente"/>
    <s v="Cumple"/>
    <s v="1 foto inapropiada"/>
    <x v="3"/>
    <x v="1"/>
    <x v="3"/>
    <x v="1"/>
    <n v="0.5"/>
    <n v="0.5"/>
    <n v="0.5"/>
    <n v="0.5"/>
    <n v="0.5"/>
    <n v="0.5"/>
    <n v="0.25"/>
    <n v="0.25"/>
    <n v="0.5"/>
    <n v="0.17499999999999999"/>
    <n v="0.5"/>
    <n v="0.93500000000000005"/>
    <x v="1"/>
  </r>
  <r>
    <s v="2317912"/>
    <s v="207621042023110147"/>
    <s v="DF20237659480"/>
    <x v="312"/>
    <x v="362"/>
    <s v="Cristobal toro"/>
    <s v="Gamero 1541 dpto 1607"/>
    <s v="Independencia"/>
    <x v="45"/>
    <s v="Cumple"/>
    <s v="Cumple"/>
    <s v="No Aplica"/>
    <s v="No Aplica"/>
    <s v="Cumple"/>
    <s v="Cumple"/>
    <s v="Si"/>
    <s v="Katerine carucci ( concerge )"/>
    <s v="S/N"/>
    <s v="Cumple"/>
    <s v="Cumple"/>
    <s v="Cumple"/>
    <s v="Cumple"/>
    <s v="Cumple"/>
    <s v="Sin tapa concentrador ."/>
    <x v="3"/>
    <x v="1"/>
    <x v="3"/>
    <x v="1"/>
    <n v="0.5"/>
    <n v="0.5"/>
    <n v="0.5"/>
    <n v="0.5"/>
    <n v="0.5"/>
    <n v="0.5"/>
    <n v="0.25"/>
    <n v="0.25"/>
    <n v="0.5"/>
    <n v="0.5"/>
    <n v="0.5"/>
    <n v="1"/>
    <x v="1"/>
  </r>
  <r>
    <s v="2317910"/>
    <s v="207621042023105903"/>
    <s v="DF20237658937"/>
    <x v="312"/>
    <x v="371"/>
    <s v="Cristobal toro"/>
    <s v="Gamero 1541 dpto 1607"/>
    <s v="Independencia"/>
    <x v="37"/>
    <s v="Cumple"/>
    <s v="Cumple"/>
    <s v="No Aplica"/>
    <s v="No Aplica"/>
    <s v="Cumple"/>
    <s v="Cumple"/>
    <s v="Si"/>
    <s v="Katerine carucci"/>
    <s v="S/N"/>
    <s v="Cumple"/>
    <s v="Cumple"/>
    <s v="Cumple"/>
    <s v="Cumple"/>
    <s v="Cumple"/>
    <s v="Tapa caja concentrador abierta  ."/>
    <x v="3"/>
    <x v="1"/>
    <x v="3"/>
    <x v="1"/>
    <n v="0.5"/>
    <n v="0.5"/>
    <n v="0.5"/>
    <n v="0.5"/>
    <n v="0.5"/>
    <n v="0.5"/>
    <n v="0.25"/>
    <n v="0.25"/>
    <n v="0.5"/>
    <n v="0.5"/>
    <n v="0.5"/>
    <n v="1"/>
    <x v="1"/>
  </r>
  <r>
    <s v="2316412"/>
    <s v="207520042023171228"/>
    <s v="DF20237664142"/>
    <x v="313"/>
    <x v="366"/>
    <s v="AARON HUENCHUMIL"/>
    <s v="Union #368"/>
    <s v="Recoleta"/>
    <x v="18"/>
    <s v="Cumple"/>
    <s v="Cumple"/>
    <s v="No Aplica"/>
    <s v="No Aplica"/>
    <s v="Cumple"/>
    <s v="Cumple"/>
    <s v="No"/>
    <s v="S/N"/>
    <s v="S/N"/>
    <s v="No Aplica"/>
    <s v="No Aplica"/>
    <s v="No Aplica"/>
    <s v="Cumple"/>
    <s v="Cumple"/>
    <s v="1-Cliente no se encuentra en domicilio  2-Suministro electrico normal en sector"/>
    <x v="3"/>
    <x v="1"/>
    <x v="3"/>
    <x v="1"/>
    <n v="0.5"/>
    <n v="0.5"/>
    <n v="0.5"/>
    <n v="0.5"/>
    <n v="0.5"/>
    <n v="0.5"/>
    <n v="0.25"/>
    <n v="0.25"/>
    <n v="0.5"/>
    <n v="0.5"/>
    <n v="0.5"/>
    <n v="1"/>
    <x v="1"/>
  </r>
  <r>
    <s v="2316351"/>
    <s v="207520042023154404"/>
    <s v="DF20237661597"/>
    <x v="313"/>
    <x v="380"/>
    <s v="AARON HUENCHUMIL"/>
    <s v="Renfigo #868"/>
    <s v="Recoleta"/>
    <x v="1"/>
    <s v="Cumple"/>
    <s v="Cumple"/>
    <s v="No Aplica"/>
    <s v="No Aplica"/>
    <s v="Cumple"/>
    <s v="Cumple"/>
    <s v="Si"/>
    <s v="S/N"/>
    <s v="S/N"/>
    <s v="No Aplica"/>
    <s v="No Aplica"/>
    <s v="No Aplica"/>
    <s v="Cumple"/>
    <s v="Cumple"/>
    <s v="1-Cliente si se encuentra pero no desea atender"/>
    <x v="3"/>
    <x v="1"/>
    <x v="3"/>
    <x v="1"/>
    <n v="0.5"/>
    <n v="0.5"/>
    <n v="0.5"/>
    <n v="0.5"/>
    <n v="0.5"/>
    <n v="0.5"/>
    <n v="0.25"/>
    <n v="0.25"/>
    <n v="0.5"/>
    <n v="0.5"/>
    <n v="0.5"/>
    <n v="1"/>
    <x v="1"/>
  </r>
  <r>
    <s v="2316344"/>
    <s v="207520042023151814"/>
    <s v="DF20237665456"/>
    <x v="313"/>
    <x v="385"/>
    <s v="AARON HUENCHUMIL"/>
    <s v="Maestra Lidia Torres #158 dp 101"/>
    <s v="Recoleta"/>
    <x v="1"/>
    <s v="Cumple"/>
    <s v="Cumple"/>
    <s v="No Aplica"/>
    <s v="No Aplica"/>
    <s v="Cumple"/>
    <s v="Cumple"/>
    <s v="No"/>
    <s v="S/N"/>
    <s v="S/N"/>
    <s v="No Aplica"/>
    <s v="No Aplica"/>
    <s v="No Aplica"/>
    <s v="Cumple"/>
    <s v="Cumple"/>
    <s v="1-Cliente no se encuentra en domicilio, pero conserje permite acceso a shaft medidores  2-Suministro electrico normalizado"/>
    <x v="3"/>
    <x v="1"/>
    <x v="3"/>
    <x v="1"/>
    <n v="0.5"/>
    <n v="0.5"/>
    <n v="0.5"/>
    <n v="0.5"/>
    <n v="0.5"/>
    <n v="0.5"/>
    <n v="0.25"/>
    <n v="0.25"/>
    <n v="0.5"/>
    <n v="0.5"/>
    <n v="0.5"/>
    <n v="1"/>
    <x v="1"/>
  </r>
  <r>
    <s v="2316343"/>
    <s v="207520042023151559"/>
    <s v="DF20237665034"/>
    <x v="313"/>
    <x v="384"/>
    <s v="AARON HUENCHUMIL"/>
    <s v="Maestra Lidia Torres #158 dp 101"/>
    <s v="Recoleta"/>
    <x v="1"/>
    <s v="Cumple"/>
    <s v="Cumple"/>
    <s v="No Aplica"/>
    <s v="No Aplica"/>
    <s v="Cumple"/>
    <s v="Cumple"/>
    <s v="No"/>
    <s v="S/N"/>
    <s v="S/N"/>
    <s v="No Aplica"/>
    <s v="No Aplica"/>
    <s v="No Aplica"/>
    <s v="Cumple"/>
    <s v="Cumple"/>
    <s v="1-Cliente no se encuentra en domicilo, pero conserje permite acceso a shaft medidores"/>
    <x v="3"/>
    <x v="1"/>
    <x v="3"/>
    <x v="1"/>
    <n v="0.5"/>
    <n v="0.5"/>
    <n v="0.5"/>
    <n v="0.5"/>
    <n v="0.5"/>
    <n v="0.5"/>
    <n v="0.25"/>
    <n v="0.25"/>
    <n v="0.5"/>
    <n v="0.5"/>
    <n v="0.5"/>
    <n v="1"/>
    <x v="1"/>
  </r>
  <r>
    <s v="2316336"/>
    <s v="207520042023145516"/>
    <s v="DF20237661627"/>
    <x v="313"/>
    <x v="380"/>
    <s v="AARON HUENCHUMIL"/>
    <s v="Ernesto Pinto Lagarrigue #354"/>
    <s v="Recoleta"/>
    <x v="31"/>
    <s v="Cumple"/>
    <s v="Cumple"/>
    <s v="No Cumple"/>
    <s v="No Cumple"/>
    <s v="Cumple"/>
    <s v="Cumple"/>
    <s v="No"/>
    <s v="S/N"/>
    <s v="S/N"/>
    <s v="No Aplica"/>
    <s v="No Aplica"/>
    <s v="No Aplica"/>
    <s v="Cumple"/>
    <s v="Cumple"/>
    <s v="1-Direccion corresponde a bar, el cual se encuentra cerrado  2-Suministro electrico normal en el sector"/>
    <x v="3"/>
    <x v="1"/>
    <x v="3"/>
    <x v="1"/>
    <n v="0.5"/>
    <n v="0.5"/>
    <n v="0"/>
    <n v="0"/>
    <n v="0.5"/>
    <n v="0.5"/>
    <n v="0.25"/>
    <n v="0.25"/>
    <n v="0.5"/>
    <n v="0.5"/>
    <n v="0.5"/>
    <n v="0.7"/>
    <x v="1"/>
  </r>
  <r>
    <s v="2316335"/>
    <s v="207620042023145159"/>
    <s v="DF20237665662"/>
    <x v="313"/>
    <x v="385"/>
    <s v="Cristobal toro"/>
    <s v="5 norte 829"/>
    <s v="Independencia"/>
    <x v="46"/>
    <s v="Cumple"/>
    <s v="Cumple"/>
    <s v="No Aplica"/>
    <s v="No Aplica"/>
    <s v="Cumple"/>
    <s v="Cumple"/>
    <s v="No"/>
    <s v="S/N"/>
    <s v="S/N"/>
    <s v="No Aplica"/>
    <s v="No Aplica"/>
    <s v="No Aplica"/>
    <s v="Cumple"/>
    <s v="Cumple"/>
    <s v="Problema externo ,TD"/>
    <x v="3"/>
    <x v="1"/>
    <x v="3"/>
    <x v="1"/>
    <n v="0.5"/>
    <n v="0.5"/>
    <n v="0.5"/>
    <n v="0.5"/>
    <n v="0.5"/>
    <n v="0.5"/>
    <n v="0.25"/>
    <n v="0.25"/>
    <n v="0.5"/>
    <n v="0.5"/>
    <n v="0.5"/>
    <n v="1"/>
    <x v="1"/>
  </r>
  <r>
    <s v="2316332"/>
    <s v="207520042023144058"/>
    <s v="DF20237664764"/>
    <x v="313"/>
    <x v="384"/>
    <s v="AARON HUENCHUMIL"/>
    <s v="Purisima #185 13"/>
    <s v="Recoleta"/>
    <x v="37"/>
    <s v="Cumple"/>
    <s v="Cumple"/>
    <s v="No Aplica"/>
    <s v="No Aplica"/>
    <s v="Cumple"/>
    <s v="Cumple"/>
    <s v="No"/>
    <s v="S/N"/>
    <s v="S/N"/>
    <s v="No Aplica"/>
    <s v="No Aplica"/>
    <s v="No Aplica"/>
    <s v="Cumple"/>
    <s v="Cumple"/>
    <s v="1-Se llama en puerta de site, no hay respuesta de ningun vecino"/>
    <x v="3"/>
    <x v="1"/>
    <x v="3"/>
    <x v="1"/>
    <n v="0.5"/>
    <n v="0.5"/>
    <n v="0.5"/>
    <n v="0.5"/>
    <n v="0.5"/>
    <n v="0.5"/>
    <n v="0.25"/>
    <n v="0.25"/>
    <n v="0.5"/>
    <n v="0.5"/>
    <n v="0.5"/>
    <n v="1"/>
    <x v="1"/>
  </r>
  <r>
    <s v="2316330"/>
    <s v="207520042023142346"/>
    <s v="DF20237662096"/>
    <x v="313"/>
    <x v="367"/>
    <s v="AARON HUENCHUMIL"/>
    <s v="Loreto #389"/>
    <s v="Recoleta"/>
    <x v="34"/>
    <s v="Cumple"/>
    <s v="Cumple"/>
    <s v="No Cumple"/>
    <s v="No Cumple"/>
    <s v="Cumple"/>
    <s v="Cumple"/>
    <s v="Si"/>
    <s v="Leocadio Estalla Miranda"/>
    <s v="971500007"/>
    <s v="Cumple"/>
    <s v="Cumple"/>
    <s v="Cumple"/>
    <s v="Cumple"/>
    <s v="Cumple"/>
    <s v="1-Cliente se encuentra con 3 ITM de 1x100A 10kA instalados provisoriamente. Cliente requiere normaluzacion con ITM de caja moldeada"/>
    <x v="3"/>
    <x v="1"/>
    <x v="3"/>
    <x v="1"/>
    <n v="0.5"/>
    <n v="0.5"/>
    <n v="0"/>
    <n v="0"/>
    <n v="0.5"/>
    <n v="0.5"/>
    <n v="0.25"/>
    <n v="0.25"/>
    <n v="0.5"/>
    <n v="0.5"/>
    <n v="0.5"/>
    <n v="0.7"/>
    <x v="1"/>
  </r>
  <r>
    <s v="2316328"/>
    <s v="207520042023140514"/>
    <s v="DF20237664261"/>
    <x v="313"/>
    <x v="366"/>
    <s v="AARON HUENCHUMIL"/>
    <s v="Loreto #275 bl A dp 805"/>
    <s v="Recoleta"/>
    <x v="18"/>
    <s v="Cumple"/>
    <s v="Cumple"/>
    <s v="No Aplica"/>
    <s v="No Aplica"/>
    <s v="Cumple"/>
    <s v="Cumple"/>
    <s v="No"/>
    <s v="S/N"/>
    <s v="S/N"/>
    <s v="No Aplica"/>
    <s v="No Aplica"/>
    <s v="No Aplica"/>
    <s v="Cumple"/>
    <s v="Cumple"/>
    <s v="1-No se logra acceso a shaft de medidores debido a que de administracion de edificio la mantienen con llave por cliente con deuda de gastos comunes, conserje no posee esas llaves"/>
    <x v="3"/>
    <x v="1"/>
    <x v="3"/>
    <x v="1"/>
    <n v="0.5"/>
    <n v="0.5"/>
    <n v="0.5"/>
    <n v="0.5"/>
    <n v="0.5"/>
    <n v="0.5"/>
    <n v="0.25"/>
    <n v="0.25"/>
    <n v="0.5"/>
    <n v="0.5"/>
    <n v="0.5"/>
    <n v="1"/>
    <x v="1"/>
  </r>
  <r>
    <s v="2316327"/>
    <s v="207620042023140343"/>
    <s v="DF20237663889"/>
    <x v="313"/>
    <x v="366"/>
    <s v="Cristobal toro"/>
    <s v="Eugenio matte 2802"/>
    <s v="Independencia"/>
    <x v="34"/>
    <s v="Cumple"/>
    <s v="Cumple"/>
    <s v="No Aplica"/>
    <s v="No Aplica"/>
    <s v="Cumple"/>
    <s v="Cumple"/>
    <s v="No"/>
    <s v="S/N"/>
    <s v="S/N"/>
    <s v="No Aplica"/>
    <s v="No Aplica"/>
    <s v="No Aplica"/>
    <s v="Cumple"/>
    <s v="Cumple"/>
    <s v="Sector conflictivo . No se toman fotos por precaucion"/>
    <x v="3"/>
    <x v="1"/>
    <x v="3"/>
    <x v="1"/>
    <n v="0.5"/>
    <n v="0.5"/>
    <n v="0.5"/>
    <n v="0.5"/>
    <n v="0.5"/>
    <n v="0.5"/>
    <n v="0.25"/>
    <n v="0.25"/>
    <n v="0.5"/>
    <n v="0.5"/>
    <n v="0.5"/>
    <n v="1"/>
    <x v="1"/>
  </r>
  <r>
    <s v="2316322"/>
    <s v="207520042023134528"/>
    <s v="DF20237659794"/>
    <x v="313"/>
    <x v="362"/>
    <s v="AARON HUENCHUMIL"/>
    <s v="Eusebio Lillo #342"/>
    <s v="Recoleta"/>
    <x v="30"/>
    <s v="Cumple"/>
    <s v="Cumple"/>
    <s v="No Cumple"/>
    <s v="No Cumple"/>
    <s v="Cumple"/>
    <s v="Cumple"/>
    <s v="No"/>
    <s v="S/N"/>
    <s v="S/N"/>
    <s v="No Aplica"/>
    <s v="No Aplica"/>
    <s v="No Aplica"/>
    <s v="Cumple"/>
    <s v="Cumple"/>
    <s v="1-Cliente no se encuentra en domicilio, pero arrendataria confirma encontrarse con suministro electrico  2-No declara codigo de ITM instalado, pero si describe su uso"/>
    <x v="3"/>
    <x v="1"/>
    <x v="3"/>
    <x v="1"/>
    <n v="0.5"/>
    <n v="0.5"/>
    <n v="0"/>
    <n v="0"/>
    <n v="0.5"/>
    <n v="0.5"/>
    <n v="0.25"/>
    <n v="0.25"/>
    <n v="0.5"/>
    <n v="0.5"/>
    <n v="0.5"/>
    <n v="0.7"/>
    <x v="1"/>
  </r>
  <r>
    <s v="2316320"/>
    <s v="207520042023134213"/>
    <s v="DF20237659343"/>
    <x v="313"/>
    <x v="362"/>
    <s v="AARON HUENCHUMIL"/>
    <s v="Eusebio Lillo #342"/>
    <s v="Recoleta"/>
    <x v="1"/>
    <s v="Cumple"/>
    <s v="Cumple"/>
    <s v="No Aplica"/>
    <s v="No Aplica"/>
    <s v="Cumple"/>
    <s v="Cumple"/>
    <s v="No"/>
    <s v="S/N"/>
    <s v="S/N"/>
    <s v="No Aplica"/>
    <s v="No Aplica"/>
    <s v="No Aplica"/>
    <s v="Cumple"/>
    <s v="Cumple"/>
    <s v="1-Cliente no se encuentra en domicilio, pero arrendatario de local confirma que se encuentra con suministro electrico"/>
    <x v="3"/>
    <x v="1"/>
    <x v="3"/>
    <x v="1"/>
    <n v="0.5"/>
    <n v="0.5"/>
    <n v="0.5"/>
    <n v="0.5"/>
    <n v="0.5"/>
    <n v="0.5"/>
    <n v="0.25"/>
    <n v="0.25"/>
    <n v="0.5"/>
    <n v="0.5"/>
    <n v="0.5"/>
    <n v="1"/>
    <x v="1"/>
  </r>
  <r>
    <s v="2316315"/>
    <s v="207620042023133322"/>
    <s v="DF20237663800"/>
    <x v="313"/>
    <x v="366"/>
    <s v="Cristobal toro"/>
    <s v="Bruselas 2709"/>
    <s v="Independencia"/>
    <x v="34"/>
    <s v="Cumple"/>
    <s v="Cumple"/>
    <s v="No Cumple"/>
    <s v="No Cumple"/>
    <s v="Cumple"/>
    <s v="Cumple"/>
    <s v="No"/>
    <s v="S/N"/>
    <s v="S/N"/>
    <s v="No Aplica"/>
    <s v="No Aplica"/>
    <s v="No Aplica"/>
    <s v="Cumple"/>
    <s v="Cumple"/>
    <s v="Sin moradores . Sin mayor observacion"/>
    <x v="3"/>
    <x v="1"/>
    <x v="3"/>
    <x v="1"/>
    <n v="0.5"/>
    <n v="0.5"/>
    <n v="0"/>
    <n v="0"/>
    <n v="0.5"/>
    <n v="0.5"/>
    <n v="0.25"/>
    <n v="0.25"/>
    <n v="0.5"/>
    <n v="0.5"/>
    <n v="0.5"/>
    <n v="0.7"/>
    <x v="1"/>
  </r>
  <r>
    <s v="2316304"/>
    <s v="207620042023132425"/>
    <s v="DF20237662610"/>
    <x v="313"/>
    <x v="367"/>
    <s v="Cristobal toro"/>
    <s v="Enrique soro 1051 dpto 33"/>
    <s v="Independencia"/>
    <x v="33"/>
    <s v="Cumple"/>
    <s v="Cumple"/>
    <s v="No Aplica"/>
    <s v="No Aplica"/>
    <s v="Cumple"/>
    <s v="Cumple"/>
    <s v="No"/>
    <s v="S/N"/>
    <s v="S/N"/>
    <s v="No Aplica"/>
    <s v="No Aplica"/>
    <s v="No Aplica"/>
    <s v="No Cumple"/>
    <s v="No Cumple"/>
    <s v="Sector conflictivo . Sin acceso a nedidores . No se toman muchas fotos para prevenir"/>
    <x v="3"/>
    <x v="1"/>
    <x v="3"/>
    <x v="1"/>
    <n v="0.5"/>
    <n v="0.5"/>
    <n v="0.5"/>
    <n v="0.5"/>
    <n v="0.5"/>
    <n v="0.5"/>
    <n v="0.25"/>
    <n v="0.25"/>
    <n v="0.5"/>
    <n v="0"/>
    <n v="0"/>
    <n v="0.8"/>
    <x v="1"/>
  </r>
  <r>
    <s v="2316097"/>
    <s v="207520042023131327"/>
    <s v="DF20237659904"/>
    <x v="313"/>
    <x v="362"/>
    <s v="AARON HUENCHUMIL"/>
    <s v="Gutenberg #255"/>
    <s v="Recoleta"/>
    <x v="30"/>
    <s v="Cumple"/>
    <s v="Cumple"/>
    <s v="No Aplica"/>
    <s v="No Aplica"/>
    <s v="Cumple"/>
    <s v="Cumple"/>
    <s v="No"/>
    <s v="S/N"/>
    <s v="S/N"/>
    <s v="No Aplica"/>
    <s v="No Aplica"/>
    <s v="No Aplica"/>
    <s v="Cumple Parcialmente"/>
    <s v="Cumple Parcialmente"/>
    <s v="1-Suministro electrico normalizado 2-Sector conflictivo"/>
    <x v="3"/>
    <x v="1"/>
    <x v="3"/>
    <x v="1"/>
    <n v="0.5"/>
    <n v="0.5"/>
    <n v="0.5"/>
    <n v="0.5"/>
    <n v="0.5"/>
    <n v="0.5"/>
    <n v="0.25"/>
    <n v="0.25"/>
    <n v="0.5"/>
    <n v="0.17499999999999999"/>
    <n v="0.17499999999999999"/>
    <n v="0.87"/>
    <x v="1"/>
  </r>
  <r>
    <s v="2316088"/>
    <s v="207620042023130022"/>
    <s v="DF20237663760"/>
    <x v="313"/>
    <x v="366"/>
    <s v="Cristobal toro"/>
    <s v="Rivera 1768"/>
    <s v="Independencia"/>
    <x v="31"/>
    <s v="Cumple"/>
    <s v="Cumple"/>
    <s v="No Aplica"/>
    <s v="No Aplica"/>
    <s v="Cumple"/>
    <s v="Cumple"/>
    <s v="No"/>
    <s v="S/N"/>
    <s v="S/N"/>
    <s v="No Aplica"/>
    <s v="No Aplica"/>
    <s v="No Aplica"/>
    <s v="Cumple"/>
    <s v="Cumple"/>
    <s v="Sin moradores , sin mayor observacion"/>
    <x v="3"/>
    <x v="1"/>
    <x v="3"/>
    <x v="1"/>
    <n v="0.5"/>
    <n v="0.5"/>
    <n v="0.5"/>
    <n v="0.5"/>
    <n v="0.5"/>
    <n v="0.5"/>
    <n v="0.25"/>
    <n v="0.25"/>
    <n v="0.5"/>
    <n v="0.5"/>
    <n v="0.5"/>
    <n v="1"/>
    <x v="1"/>
  </r>
  <r>
    <s v="2316087"/>
    <s v="207520042023125640"/>
    <s v="DF20237663172"/>
    <x v="313"/>
    <x v="368"/>
    <s v="AARON HUENCHUMIL"/>
    <s v="Antonia Lopez Bello #246 B"/>
    <s v="Recoleta"/>
    <x v="11"/>
    <s v="No Cumple"/>
    <s v="No Cumple"/>
    <s v="No Aplica"/>
    <s v="No Aplica"/>
    <s v="No Cumple"/>
    <s v="No Cumple"/>
    <s v="Si"/>
    <s v="S/N"/>
    <s v="S/N"/>
    <s v="No Aplica"/>
    <s v="No Aplica"/>
    <s v="No Aplica"/>
    <s v="Cumple Parcialmente"/>
    <s v="Cumple"/>
    <s v="1-Cliente del #246B y #246A ambos confirman que nunca llamaron a ENEL plr alguna falla. Tampoco existio visita de tecnicos a sus locales"/>
    <x v="3"/>
    <x v="1"/>
    <x v="3"/>
    <x v="1"/>
    <n v="0"/>
    <n v="0"/>
    <n v="0.5"/>
    <n v="0.5"/>
    <n v="0"/>
    <n v="0"/>
    <n v="0.25"/>
    <n v="0.25"/>
    <n v="0.5"/>
    <n v="0.17499999999999999"/>
    <n v="0.5"/>
    <n v="0.58499999999999996"/>
    <x v="1"/>
  </r>
  <r>
    <s v="2316079"/>
    <s v="207620042023124030"/>
    <s v="DF20237665629"/>
    <x v="313"/>
    <x v="385"/>
    <s v="Cristobal toro"/>
    <s v="Quintana 347"/>
    <s v="Independencia"/>
    <x v="34"/>
    <s v="Cumple"/>
    <s v="Cumple"/>
    <s v="No Aplica"/>
    <s v="No Aplica"/>
    <s v="Cumple"/>
    <s v="Cumple"/>
    <s v="No"/>
    <s v="S/N"/>
    <s v="S/N"/>
    <s v="No Aplica"/>
    <s v="No Aplica"/>
    <s v="No Aplica"/>
    <s v="No Cumple"/>
    <s v="No Cumple"/>
    <s v="Se aprecia cliente , pero sin respuesta . Falta maxima de fotos exigidas"/>
    <x v="3"/>
    <x v="1"/>
    <x v="3"/>
    <x v="1"/>
    <n v="0.5"/>
    <n v="0.5"/>
    <n v="0.5"/>
    <n v="0.5"/>
    <n v="0.5"/>
    <n v="0.5"/>
    <n v="0.25"/>
    <n v="0.25"/>
    <n v="0.5"/>
    <n v="0"/>
    <n v="0"/>
    <n v="0.8"/>
    <x v="1"/>
  </r>
  <r>
    <s v="2316076"/>
    <s v="207620042023123625"/>
    <s v="DF20237663695"/>
    <x v="313"/>
    <x v="366"/>
    <s v="Cristobal toro"/>
    <s v="Quintana 347"/>
    <s v="Independencia"/>
    <x v="46"/>
    <s v="Cumple"/>
    <s v="Cumple"/>
    <s v="No Cumple"/>
    <s v="No Cumple"/>
    <s v="Cumple"/>
    <s v="Cumple"/>
    <s v="No"/>
    <s v="S/N"/>
    <s v="S/N"/>
    <s v="No Aplica"/>
    <s v="No Aplica"/>
    <s v="No Aplica"/>
    <s v="Cumple"/>
    <s v="Cumple Parcialmente"/>
    <s v="Personal trabajando en lugar"/>
    <x v="3"/>
    <x v="1"/>
    <x v="3"/>
    <x v="1"/>
    <n v="0.5"/>
    <n v="0.5"/>
    <n v="0"/>
    <n v="0"/>
    <n v="0.5"/>
    <n v="0.5"/>
    <n v="0.25"/>
    <n v="0.25"/>
    <n v="0.5"/>
    <n v="0.5"/>
    <n v="0.17499999999999999"/>
    <n v="0.63500000000000001"/>
    <x v="1"/>
  </r>
  <r>
    <s v="2316074"/>
    <s v="207620042023123430"/>
    <s v="DF20237663343"/>
    <x v="313"/>
    <x v="374"/>
    <s v="Cristobal toro"/>
    <s v="Quintana 347"/>
    <s v="Independencia"/>
    <x v="34"/>
    <s v="Cumple"/>
    <s v="Cumple"/>
    <s v="No Aplica"/>
    <s v="No Aplica"/>
    <s v="Cumple"/>
    <s v="Cumple"/>
    <s v="No"/>
    <s v="S/N"/>
    <s v="S/N"/>
    <s v="No Aplica"/>
    <s v="No Aplica"/>
    <s v="No Aplica"/>
    <s v="Cumple"/>
    <s v="Cumple"/>
    <s v="Personal trabajando en lugar"/>
    <x v="3"/>
    <x v="1"/>
    <x v="3"/>
    <x v="1"/>
    <n v="0.5"/>
    <n v="0.5"/>
    <n v="0.5"/>
    <n v="0.5"/>
    <n v="0.5"/>
    <n v="0.5"/>
    <n v="0.25"/>
    <n v="0.25"/>
    <n v="0.5"/>
    <n v="0.5"/>
    <n v="0.5"/>
    <n v="1"/>
    <x v="1"/>
  </r>
  <r>
    <s v="2316072"/>
    <s v="207620042023123234"/>
    <s v="DF20237663291"/>
    <x v="313"/>
    <x v="368"/>
    <s v="Cristobal toro"/>
    <s v="Quintana 347"/>
    <s v="Independencia"/>
    <x v="45"/>
    <s v="Cumple"/>
    <s v="Cumple"/>
    <s v="No Cumple"/>
    <s v="No Cumple"/>
    <s v="Cumple"/>
    <s v="Cumple"/>
    <s v="No"/>
    <s v="S/N"/>
    <s v="S/N"/>
    <s v="No Aplica"/>
    <s v="No Aplica"/>
    <s v="No Aplica"/>
    <s v="Cumple"/>
    <s v="Cumple"/>
    <s v="Personal trabajando en lugar"/>
    <x v="3"/>
    <x v="1"/>
    <x v="3"/>
    <x v="1"/>
    <n v="0.5"/>
    <n v="0.5"/>
    <n v="0"/>
    <n v="0"/>
    <n v="0.5"/>
    <n v="0.5"/>
    <n v="0.25"/>
    <n v="0.25"/>
    <n v="0.5"/>
    <n v="0.5"/>
    <n v="0.5"/>
    <n v="0.7"/>
    <x v="1"/>
  </r>
  <r>
    <s v="2316071"/>
    <s v="207620042023122852"/>
    <s v="DF20237663150"/>
    <x v="313"/>
    <x v="368"/>
    <s v="Cristobal toro"/>
    <s v="Quintana 347"/>
    <s v="Independencia"/>
    <x v="17"/>
    <s v="Cumple"/>
    <s v="Cumple"/>
    <s v="No Cumple"/>
    <s v="No Cumple"/>
    <s v="Cumple"/>
    <s v="Cumple"/>
    <s v="No"/>
    <s v="S/N"/>
    <s v="S/N"/>
    <s v="No Aplica"/>
    <s v="No Aplica"/>
    <s v="No Aplica"/>
    <s v="Cumple"/>
    <s v="Cumple"/>
    <s v="Direccion con personsl trabajando ."/>
    <x v="3"/>
    <x v="1"/>
    <x v="3"/>
    <x v="1"/>
    <n v="0.5"/>
    <n v="0.5"/>
    <n v="0"/>
    <n v="0"/>
    <n v="0.5"/>
    <n v="0.5"/>
    <n v="0.25"/>
    <n v="0.25"/>
    <n v="0.5"/>
    <n v="0.5"/>
    <n v="0.5"/>
    <n v="0.7"/>
    <x v="1"/>
  </r>
  <r>
    <s v="2316068"/>
    <s v="207620042023122642"/>
    <s v="DF20237663023"/>
    <x v="313"/>
    <x v="368"/>
    <s v="Cristobal toro"/>
    <s v="Quintana 335"/>
    <s v="Independencia"/>
    <x v="30"/>
    <s v="Cumple"/>
    <s v="Cumple"/>
    <s v="No Aplica"/>
    <s v="No Aplica"/>
    <s v="Cumple"/>
    <s v="Cumple"/>
    <s v="No"/>
    <s v="S/N"/>
    <s v="S/N"/>
    <s v="No Aplica"/>
    <s v="No Aplica"/>
    <s v="No Aplica"/>
    <s v="Cumple"/>
    <s v="Cumple"/>
    <s v="Sin moradores"/>
    <x v="3"/>
    <x v="1"/>
    <x v="3"/>
    <x v="1"/>
    <n v="0.5"/>
    <n v="0.5"/>
    <n v="0.5"/>
    <n v="0.5"/>
    <n v="0.5"/>
    <n v="0.5"/>
    <n v="0.25"/>
    <n v="0.25"/>
    <n v="0.5"/>
    <n v="0.5"/>
    <n v="0.5"/>
    <n v="1"/>
    <x v="1"/>
  </r>
  <r>
    <s v="2316061"/>
    <s v="207520042023115910"/>
    <s v="DF20237663724"/>
    <x v="313"/>
    <x v="366"/>
    <s v="AARON HUENCHUMIL"/>
    <s v="Jose Maria Caro #1109"/>
    <s v="Recoleta"/>
    <x v="1"/>
    <s v="Cumple"/>
    <s v="Cumple"/>
    <s v="No Cumple"/>
    <s v="No Cumple"/>
    <s v="Cumple"/>
    <s v="Cumple"/>
    <s v="No"/>
    <s v="S/N"/>
    <s v="S/N"/>
    <s v="No Aplica"/>
    <s v="No Aplica"/>
    <s v="No Aplica"/>
    <s v="Cumple"/>
    <s v="Cumple"/>
    <s v="1-Suministro electrico normalizado"/>
    <x v="3"/>
    <x v="1"/>
    <x v="3"/>
    <x v="1"/>
    <n v="0.5"/>
    <n v="0.5"/>
    <n v="0"/>
    <n v="0"/>
    <n v="0.5"/>
    <n v="0.5"/>
    <n v="0.25"/>
    <n v="0.25"/>
    <n v="0.5"/>
    <n v="0.5"/>
    <n v="0.5"/>
    <n v="0.7"/>
    <x v="1"/>
  </r>
  <r>
    <s v="2315319"/>
    <s v="207519042023182733"/>
    <s v="DF20237662571"/>
    <x v="314"/>
    <x v="382"/>
    <s v="AARON HUENCHUMIL"/>
    <s v="El Roble #939 esp 3D 502"/>
    <s v="Recoleta"/>
    <x v="33"/>
    <s v="Cumple"/>
    <s v="Cumple"/>
    <s v="No Aplica"/>
    <s v="No Aplica"/>
    <s v="Cumple"/>
    <s v="Cumple"/>
    <s v="No"/>
    <s v="S/N"/>
    <s v="S/N"/>
    <s v="No Aplica"/>
    <s v="No Aplica"/>
    <s v="No Aplica"/>
    <s v="Cumple Mayormente"/>
    <s v="Cumple"/>
    <s v="1-Conserje no permite acceso, duda de mi procedencia de ENEL"/>
    <x v="3"/>
    <x v="1"/>
    <x v="3"/>
    <x v="1"/>
    <n v="0.5"/>
    <n v="0.5"/>
    <n v="0.5"/>
    <n v="0.5"/>
    <n v="0.5"/>
    <n v="0.5"/>
    <n v="0.25"/>
    <n v="0.25"/>
    <n v="0.5"/>
    <n v="0.32500000000000001"/>
    <n v="0.5"/>
    <n v="0.96500000000000008"/>
    <x v="1"/>
  </r>
  <r>
    <s v="2315317"/>
    <s v="207519042023182413"/>
    <s v="DF20237660182"/>
    <x v="314"/>
    <x v="382"/>
    <s v="AARON HUENCHUMIL"/>
    <s v="El Roble #738"/>
    <s v="Recoleta"/>
    <x v="34"/>
    <s v="Cumple"/>
    <s v="Cumple"/>
    <s v="No Aplica"/>
    <s v="No Aplica"/>
    <s v="Cumple"/>
    <s v="Cumple"/>
    <s v="Si"/>
    <s v="S/N"/>
    <s v="S/N"/>
    <s v="No Aplica"/>
    <s v="No Aplica"/>
    <s v="Cumple"/>
    <s v="Cumple"/>
    <s v="Cumple"/>
    <s v="1-Cliente confirma estar con suministro electrico normalizado"/>
    <x v="3"/>
    <x v="1"/>
    <x v="3"/>
    <x v="1"/>
    <n v="0.5"/>
    <n v="0.5"/>
    <n v="0.5"/>
    <n v="0.5"/>
    <n v="0.5"/>
    <n v="0.5"/>
    <n v="0.25"/>
    <n v="0.25"/>
    <n v="0.5"/>
    <n v="0.5"/>
    <n v="0.5"/>
    <n v="1"/>
    <x v="1"/>
  </r>
  <r>
    <s v="2314808"/>
    <s v="207619042023152250"/>
    <s v="DF20237663654"/>
    <x v="314"/>
    <x v="366"/>
    <s v="Cristobal toro"/>
    <s v="Los navegantes 2290"/>
    <s v="Providencia"/>
    <x v="49"/>
    <s v="Cumple"/>
    <s v="Cumple"/>
    <s v="No Aplica"/>
    <s v="No Aplica"/>
    <s v="Cumple"/>
    <s v="Cumple"/>
    <s v="No"/>
    <s v="S/N"/>
    <s v="S/N"/>
    <s v="No Aplica"/>
    <s v="No Aplica"/>
    <s v="No Aplica"/>
    <s v="Cumple"/>
    <s v="Cumple"/>
    <s v="Sin moradores , sin mayor observacion"/>
    <x v="3"/>
    <x v="1"/>
    <x v="3"/>
    <x v="1"/>
    <n v="0.5"/>
    <n v="0.5"/>
    <n v="0.5"/>
    <n v="0.5"/>
    <n v="0.5"/>
    <n v="0.5"/>
    <n v="0.25"/>
    <n v="0.25"/>
    <n v="0.5"/>
    <n v="0.5"/>
    <n v="0.5"/>
    <n v="1"/>
    <x v="1"/>
  </r>
  <r>
    <s v="2314771"/>
    <s v="207519042023135947"/>
    <s v="DF20237659761"/>
    <x v="314"/>
    <x v="362"/>
    <s v="AARON HUENCHUMIL"/>
    <s v="Muñoz Gamero #1148"/>
    <s v="Recoleta"/>
    <x v="33"/>
    <s v="Cumple"/>
    <s v="Cumple"/>
    <s v="No Cumple"/>
    <s v="Cumple"/>
    <s v="Cumple"/>
    <s v="Cumple"/>
    <s v="No"/>
    <s v="S/N"/>
    <s v="S/N"/>
    <s v="No Aplica"/>
    <s v="No Aplica"/>
    <s v="No Aplica"/>
    <s v="Cumple"/>
    <s v="Cumple"/>
    <s v="1-No se logra dar con ubicacion, no coincide direccion con fotografias de informe cuadrilla"/>
    <x v="3"/>
    <x v="1"/>
    <x v="3"/>
    <x v="1"/>
    <n v="0.5"/>
    <n v="0.5"/>
    <n v="0"/>
    <n v="0.5"/>
    <n v="0.5"/>
    <n v="0.5"/>
    <n v="0.25"/>
    <n v="0.25"/>
    <n v="0.5"/>
    <n v="0.5"/>
    <n v="0.5"/>
    <n v="0.85000000000000009"/>
    <x v="1"/>
  </r>
  <r>
    <s v="2314763"/>
    <s v="207519042023134455"/>
    <s v="DF20237659551"/>
    <x v="314"/>
    <x v="362"/>
    <s v="AARON HUENCHUMIL"/>
    <s v="Jose Maria Caro #1109"/>
    <s v="Recoleta"/>
    <x v="34"/>
    <s v="Cumple"/>
    <s v="Cumple"/>
    <s v="No Cumple"/>
    <s v="No Cumple"/>
    <s v="Cumple"/>
    <s v="Cumple"/>
    <s v="No"/>
    <s v="S/N"/>
    <s v="S/N"/>
    <s v="No Aplica"/>
    <s v="No Aplica"/>
    <s v="No Aplica"/>
    <s v="Cumple"/>
    <s v="Cumple"/>
    <s v="1-Suministro electrico normalizado"/>
    <x v="3"/>
    <x v="1"/>
    <x v="3"/>
    <x v="1"/>
    <n v="0.5"/>
    <n v="0.5"/>
    <n v="0"/>
    <n v="0"/>
    <n v="0.5"/>
    <n v="0.5"/>
    <n v="0.25"/>
    <n v="0.25"/>
    <n v="0.5"/>
    <n v="0.5"/>
    <n v="0.5"/>
    <n v="0.7"/>
    <x v="1"/>
  </r>
  <r>
    <s v="2314753"/>
    <s v="207519042023133121"/>
    <s v="DF20237659504"/>
    <x v="314"/>
    <x v="362"/>
    <s v="AARON HUENCHUMIL"/>
    <s v="Emiliano Zapata #916 ed 3 dp 310"/>
    <s v="Recoleta"/>
    <x v="34"/>
    <s v="Cumple"/>
    <s v="Cumple"/>
    <s v="No Aplica"/>
    <s v="No Aplica"/>
    <s v="Cumple"/>
    <s v="Cumple"/>
    <s v="No"/>
    <s v="S/N"/>
    <s v="S/N"/>
    <s v="No Aplica"/>
    <s v="No Aplica"/>
    <s v="No Aplica"/>
    <s v="Cumple Mayormente"/>
    <s v="Cumple"/>
    <s v="1-Conserje no tiene registro de visita de tecnicos el dia del ticket. Motivo por el cual no permite acceso"/>
    <x v="3"/>
    <x v="1"/>
    <x v="3"/>
    <x v="1"/>
    <n v="0.5"/>
    <n v="0.5"/>
    <n v="0.5"/>
    <n v="0.5"/>
    <n v="0.5"/>
    <n v="0.5"/>
    <n v="0.25"/>
    <n v="0.25"/>
    <n v="0.5"/>
    <n v="0.32500000000000001"/>
    <n v="0.5"/>
    <n v="0.96500000000000008"/>
    <x v="1"/>
  </r>
  <r>
    <s v="2314741"/>
    <s v="207619042023132006"/>
    <s v="DF20237665020"/>
    <x v="314"/>
    <x v="384"/>
    <s v="Cristobal toro"/>
    <s v="Lota 230 dpto 401"/>
    <s v="Providencia"/>
    <x v="3"/>
    <s v="Cumple"/>
    <s v="Cumple"/>
    <s v="No Aplica"/>
    <s v="No Aplica"/>
    <s v="Cumple"/>
    <s v="Cumple"/>
    <s v="Si"/>
    <s v="Jose luis rodriguez"/>
    <s v="S/N"/>
    <s v="Cumple"/>
    <s v="Cumple"/>
    <s v="Cumple"/>
    <s v="Cumple"/>
    <s v="Cumple"/>
    <s v="Se verifica , sin mayor observacion"/>
    <x v="3"/>
    <x v="1"/>
    <x v="3"/>
    <x v="1"/>
    <n v="0.5"/>
    <n v="0.5"/>
    <n v="0.5"/>
    <n v="0.5"/>
    <n v="0.5"/>
    <n v="0.5"/>
    <n v="0.25"/>
    <n v="0.25"/>
    <n v="0.5"/>
    <n v="0.5"/>
    <n v="0.5"/>
    <n v="1"/>
    <x v="1"/>
  </r>
  <r>
    <s v="2314740"/>
    <s v="207519042023131755"/>
    <s v="DF20237659719"/>
    <x v="314"/>
    <x v="362"/>
    <s v="AARON HUENCHUMIL"/>
    <s v="Obispo Diego de Medellin #819"/>
    <s v="Recoleta"/>
    <x v="34"/>
    <s v="Cumple"/>
    <s v="Cumple"/>
    <s v="No Aplica"/>
    <s v="No Aplica"/>
    <s v="Cumple"/>
    <s v="Cumple"/>
    <s v="No"/>
    <s v="S/N"/>
    <s v="S/N"/>
    <s v="No Aplica"/>
    <s v="No Aplica"/>
    <s v="No Aplica"/>
    <s v="Cumple"/>
    <s v="Cumple"/>
    <s v="1-Cliente no se encuentra en domicilio  2-Se aprecia suministro electrico normalizado"/>
    <x v="3"/>
    <x v="1"/>
    <x v="3"/>
    <x v="1"/>
    <n v="0.5"/>
    <n v="0.5"/>
    <n v="0.5"/>
    <n v="0.5"/>
    <n v="0.5"/>
    <n v="0.5"/>
    <n v="0.25"/>
    <n v="0.25"/>
    <n v="0.5"/>
    <n v="0.5"/>
    <n v="0.5"/>
    <n v="1"/>
    <x v="1"/>
  </r>
  <r>
    <s v="2314739"/>
    <s v="207619042023131717"/>
    <s v="DF20237664526"/>
    <x v="314"/>
    <x v="384"/>
    <s v="Cristobal toro"/>
    <s v="Lota ote , av. Suecia SN"/>
    <s v="Providencia"/>
    <x v="3"/>
    <s v="Cumple"/>
    <s v="Cumple"/>
    <s v="No Aplica"/>
    <s v="No Aplica"/>
    <s v="Cumple"/>
    <s v="Cumple"/>
    <s v="No"/>
    <s v="S/N"/>
    <s v="S/N"/>
    <s v="No Aplica"/>
    <s v="No Aplica"/>
    <s v="No Aplica"/>
    <s v="Cumple"/>
    <s v="Cumple"/>
    <s v="Problema externo ."/>
    <x v="3"/>
    <x v="1"/>
    <x v="3"/>
    <x v="1"/>
    <n v="0.5"/>
    <n v="0.5"/>
    <n v="0.5"/>
    <n v="0.5"/>
    <n v="0.5"/>
    <n v="0.5"/>
    <n v="0.25"/>
    <n v="0.25"/>
    <n v="0.5"/>
    <n v="0.5"/>
    <n v="0.5"/>
    <n v="1"/>
    <x v="1"/>
  </r>
  <r>
    <s v="2314725"/>
    <s v="207519042023125914"/>
    <s v="DF20237661321"/>
    <x v="314"/>
    <x v="380"/>
    <s v="AARON HUENCHUMIL"/>
    <s v="Victor Cuccuini #301"/>
    <s v="Recoleta"/>
    <x v="1"/>
    <s v="Cumple"/>
    <s v="Cumple"/>
    <s v="No Aplica"/>
    <s v="No Aplica"/>
    <s v="Cumple"/>
    <s v="Cumple"/>
    <s v="No"/>
    <s v="S/N"/>
    <s v="S/N"/>
    <s v="No Aplica"/>
    <s v="No Aplica"/>
    <s v="No Aplica"/>
    <s v="Cumple"/>
    <s v="Cumple"/>
    <s v="1-Sector conflictivo 2-Suministro electrico normal en sector"/>
    <x v="3"/>
    <x v="1"/>
    <x v="3"/>
    <x v="1"/>
    <n v="0.5"/>
    <n v="0.5"/>
    <n v="0.5"/>
    <n v="0.5"/>
    <n v="0.5"/>
    <n v="0.5"/>
    <n v="0.25"/>
    <n v="0.25"/>
    <n v="0.5"/>
    <n v="0.5"/>
    <n v="0.5"/>
    <n v="1"/>
    <x v="1"/>
  </r>
  <r>
    <s v="2314723"/>
    <s v="207519042023125402"/>
    <s v="DF20237660528"/>
    <x v="314"/>
    <x v="382"/>
    <s v="AARON HUENCHUMIL"/>
    <s v="Victor Cuccuini #301"/>
    <s v="Recoleta"/>
    <x v="30"/>
    <s v="Cumple"/>
    <s v="Cumple"/>
    <s v="No Cumple"/>
    <s v="Cumple"/>
    <s v="Cumple"/>
    <s v="Cumple"/>
    <s v="No"/>
    <s v="S/N"/>
    <s v="S/N"/>
    <s v="No Aplica"/>
    <s v="No Aplica"/>
    <s v="No Aplica"/>
    <s v="Cumple"/>
    <s v="Cumple"/>
    <s v="1-Sector conflictivo  2-No declara codigo de material utilizado, pero si describe su uso"/>
    <x v="3"/>
    <x v="1"/>
    <x v="3"/>
    <x v="1"/>
    <n v="0.5"/>
    <n v="0.5"/>
    <n v="0"/>
    <n v="0.5"/>
    <n v="0.5"/>
    <n v="0.5"/>
    <n v="0.25"/>
    <n v="0.25"/>
    <n v="0.5"/>
    <n v="0.5"/>
    <n v="0.5"/>
    <n v="0.85000000000000009"/>
    <x v="1"/>
  </r>
  <r>
    <s v="2314718"/>
    <s v="207519042023124912"/>
    <s v="DF20237660265"/>
    <x v="314"/>
    <x v="382"/>
    <s v="AARON HUENCHUMIL"/>
    <s v="Victor Cuccuini #301"/>
    <s v="Recoleta"/>
    <x v="1"/>
    <s v="Cumple"/>
    <s v="Cumple"/>
    <s v="No Cumple"/>
    <s v="Cumple"/>
    <s v="Cumple"/>
    <s v="Cumple"/>
    <s v="No"/>
    <s v="S/N"/>
    <s v="S/N"/>
    <s v="No Aplica"/>
    <s v="No Aplica"/>
    <s v="No Aplica"/>
    <s v="Cumple"/>
    <s v="Cumple"/>
    <s v="1-Sector conflictivo  2-No declara codigo de ITM utilizado, perobsi describe su uso"/>
    <x v="3"/>
    <x v="1"/>
    <x v="3"/>
    <x v="1"/>
    <n v="0.5"/>
    <n v="0.5"/>
    <n v="0"/>
    <n v="0.5"/>
    <n v="0.5"/>
    <n v="0.5"/>
    <n v="0.25"/>
    <n v="0.25"/>
    <n v="0.5"/>
    <n v="0.5"/>
    <n v="0.5"/>
    <n v="0.85000000000000009"/>
    <x v="1"/>
  </r>
  <r>
    <s v="2314715"/>
    <s v="207619042023124814"/>
    <s v="DF20237663243"/>
    <x v="314"/>
    <x v="368"/>
    <s v="Cristobal toro"/>
    <s v="Renato zanelli 1326"/>
    <s v="Providencia"/>
    <x v="18"/>
    <s v="Cumple"/>
    <s v="Cumple"/>
    <s v="No Aplica"/>
    <s v="No Aplica"/>
    <s v="Cumple"/>
    <s v="Cumple"/>
    <s v="No"/>
    <s v="S/N"/>
    <s v="S/N"/>
    <s v="No Aplica"/>
    <s v="No Aplica"/>
    <s v="No Aplica"/>
    <s v="Cumple"/>
    <s v="Cumple"/>
    <s v="Se visualiza gente dentro de domicilio , pero nadie atiende"/>
    <x v="3"/>
    <x v="1"/>
    <x v="3"/>
    <x v="1"/>
    <n v="0.5"/>
    <n v="0.5"/>
    <n v="0.5"/>
    <n v="0.5"/>
    <n v="0.5"/>
    <n v="0.5"/>
    <n v="0.25"/>
    <n v="0.25"/>
    <n v="0.5"/>
    <n v="0.5"/>
    <n v="0.5"/>
    <n v="1"/>
    <x v="1"/>
  </r>
  <r>
    <s v="2314705"/>
    <s v="207519042023123714"/>
    <s v="DF20237660081"/>
    <x v="314"/>
    <x v="382"/>
    <s v="AARON HUENCHUMIL"/>
    <s v="Victor Cuccuini #325"/>
    <s v="Recoleta"/>
    <x v="29"/>
    <s v="Cumple"/>
    <s v="Cumple"/>
    <s v="No Cumple"/>
    <s v="Cumple"/>
    <s v="Cumple"/>
    <s v="Cumple"/>
    <s v="Si"/>
    <s v="S/N"/>
    <s v="S/N"/>
    <s v="No Aplica"/>
    <s v="No Aplica"/>
    <s v="No Aplica"/>
    <s v="Cumple"/>
    <s v="Cumple"/>
    <s v="1-Cliente hostil, reclama por artefactos quemados y no quiere entrar en razon para el dialogo"/>
    <x v="3"/>
    <x v="1"/>
    <x v="3"/>
    <x v="1"/>
    <n v="0.5"/>
    <n v="0.5"/>
    <n v="0"/>
    <n v="0.5"/>
    <n v="0.5"/>
    <n v="0.5"/>
    <n v="0.25"/>
    <n v="0.25"/>
    <n v="0.5"/>
    <n v="0.5"/>
    <n v="0.5"/>
    <n v="0.85000000000000009"/>
    <x v="1"/>
  </r>
  <r>
    <s v="2314691"/>
    <s v="207619042023122935"/>
    <s v="DF20237663699"/>
    <x v="314"/>
    <x v="366"/>
    <s v="Cristobal toro"/>
    <s v="Los leones 952"/>
    <s v="Providencia"/>
    <x v="49"/>
    <s v="Cumple"/>
    <s v="Cumple"/>
    <s v="No Aplica"/>
    <s v="No Aplica"/>
    <s v="Cumple"/>
    <s v="Cumple"/>
    <s v="No"/>
    <s v="S/N"/>
    <s v="S/N"/>
    <s v="No Aplica"/>
    <s v="No Aplica"/>
    <s v="No Aplica"/>
    <s v="Cumple"/>
    <s v="Cumple"/>
    <s v="Problema al poder ingresar a medidor . Atiende persona no muy agradable . No se toman fotos para prevenir problemas con personas"/>
    <x v="3"/>
    <x v="1"/>
    <x v="3"/>
    <x v="1"/>
    <n v="0.5"/>
    <n v="0.5"/>
    <n v="0.5"/>
    <n v="0.5"/>
    <n v="0.5"/>
    <n v="0.5"/>
    <n v="0.25"/>
    <n v="0.25"/>
    <n v="0.5"/>
    <n v="0.5"/>
    <n v="0.5"/>
    <n v="1"/>
    <x v="1"/>
  </r>
  <r>
    <s v="2314688"/>
    <s v="207519042023122740"/>
    <s v="DF20237659743"/>
    <x v="314"/>
    <x v="362"/>
    <s v="AARON HUENCHUMIL"/>
    <s v="Lircay #480"/>
    <s v="Recoleta"/>
    <x v="16"/>
    <s v="Cumple"/>
    <s v="Cumple"/>
    <s v="No Aplica"/>
    <s v="No Aplica"/>
    <s v="Cumple"/>
    <s v="Cumple"/>
    <s v="No"/>
    <s v="S/N"/>
    <s v="S/N"/>
    <s v="No Aplica"/>
    <s v="No Aplica"/>
    <s v="No Aplica"/>
    <s v="Cumple"/>
    <s v="Cumple"/>
    <s v="1-Cliente no se encuentra en domicilio  2-Caja B.T con tapa abierta"/>
    <x v="3"/>
    <x v="1"/>
    <x v="3"/>
    <x v="1"/>
    <n v="0.5"/>
    <n v="0.5"/>
    <n v="0.5"/>
    <n v="0.5"/>
    <n v="0.5"/>
    <n v="0.5"/>
    <n v="0.25"/>
    <n v="0.25"/>
    <n v="0.5"/>
    <n v="0.5"/>
    <n v="0.5"/>
    <n v="1"/>
    <x v="1"/>
  </r>
  <r>
    <s v="2314685"/>
    <s v="207619042023122651"/>
    <s v="DF20237662819"/>
    <x v="314"/>
    <x v="378"/>
    <s v="Cristobal toro"/>
    <s v="Doctor pedro lautaro ferrer 3339"/>
    <s v="Providencia"/>
    <x v="46"/>
    <s v="Cumple"/>
    <s v="Cumple"/>
    <s v="No Aplica"/>
    <s v="No Aplica"/>
    <s v="Cumple"/>
    <s v="Cumple"/>
    <s v="No"/>
    <s v="S/N"/>
    <s v="S/N"/>
    <s v="No Aplica"/>
    <s v="No Aplica"/>
    <s v="No Aplica"/>
    <s v="Cumple"/>
    <s v="Cumple Parcialmente"/>
    <s v="Falta mayor data en fotografias . Sin acceso a medidores"/>
    <x v="3"/>
    <x v="1"/>
    <x v="3"/>
    <x v="1"/>
    <n v="0.5"/>
    <n v="0.5"/>
    <n v="0.5"/>
    <n v="0.5"/>
    <n v="0.5"/>
    <n v="0.5"/>
    <n v="0.25"/>
    <n v="0.25"/>
    <n v="0.5"/>
    <n v="0.5"/>
    <n v="0.17499999999999999"/>
    <n v="0.93500000000000005"/>
    <x v="1"/>
  </r>
  <r>
    <s v="2314673"/>
    <s v="207619042023121321"/>
    <s v="DF20237664279"/>
    <x v="314"/>
    <x v="366"/>
    <s v="Cristobal toro"/>
    <s v="Los leones 952"/>
    <s v="Providencia"/>
    <x v="28"/>
    <s v="Cumple"/>
    <s v="Cumple"/>
    <s v="No Aplica"/>
    <s v="No Aplica"/>
    <s v="Cumple"/>
    <s v="Cumple"/>
    <s v="No"/>
    <s v="S/N"/>
    <s v="S/N"/>
    <s v="No Aplica"/>
    <s v="No Aplica"/>
    <s v="No Aplica"/>
    <s v="Cumple"/>
    <s v="Cumple"/>
    <s v="Corresponde a direccion de doctor pedro lautaro ferrer 3044 , es obra en construccion , sin acceso a medidor , no se encuentra persona a cargo en porteria . No se toman muchas fotos para prevenir"/>
    <x v="3"/>
    <x v="1"/>
    <x v="3"/>
    <x v="1"/>
    <n v="0.5"/>
    <n v="0.5"/>
    <n v="0.5"/>
    <n v="0.5"/>
    <n v="0.5"/>
    <n v="0.5"/>
    <n v="0.25"/>
    <n v="0.25"/>
    <n v="0.5"/>
    <n v="0.5"/>
    <n v="0.5"/>
    <n v="1"/>
    <x v="1"/>
  </r>
  <r>
    <s v="2314669"/>
    <s v="207519042023120628"/>
    <s v="DF20237658824"/>
    <x v="314"/>
    <x v="371"/>
    <s v="AARON HUENCHUMIL"/>
    <s v="Maestra Lidia Torres #45 dp 803"/>
    <s v="Recoleta"/>
    <x v="11"/>
    <s v="Cumple"/>
    <s v="Cumple"/>
    <s v="No Aplica"/>
    <s v="No Aplica"/>
    <s v="Cumple"/>
    <s v="Cumple"/>
    <s v="No"/>
    <s v="S/N"/>
    <s v="S/N"/>
    <s v="No Aplica"/>
    <s v="No Aplica"/>
    <s v="No Aplica"/>
    <s v="Cumple Mayormente"/>
    <s v="Cumple"/>
    <s v="1-Cliente no se encuentra en domicilio, conserje permite acceso a shaft electrico  2-Suministro electrico normalizado  3-Caja empalme de equipo medida se encuentra abierto, SIN adulteraciones"/>
    <x v="3"/>
    <x v="1"/>
    <x v="3"/>
    <x v="1"/>
    <n v="0.5"/>
    <n v="0.5"/>
    <n v="0.5"/>
    <n v="0.5"/>
    <n v="0.5"/>
    <n v="0.5"/>
    <n v="0.25"/>
    <n v="0.25"/>
    <n v="0.5"/>
    <n v="0.32500000000000001"/>
    <n v="0.5"/>
    <n v="0.96500000000000008"/>
    <x v="1"/>
  </r>
  <r>
    <s v="2314661"/>
    <s v="207619042023120054"/>
    <s v="DF20237663154"/>
    <x v="314"/>
    <x v="368"/>
    <s v="Cristobal toro"/>
    <s v="Francisco bilbao 2260 dpto 11"/>
    <s v="Providencia"/>
    <x v="28"/>
    <s v="Cumple"/>
    <s v="Cumple"/>
    <s v="No Aplica"/>
    <s v="No Aplica"/>
    <s v="Cumple"/>
    <s v="Cumple"/>
    <s v="No"/>
    <s v="S/N"/>
    <s v="S/N"/>
    <s v="No Aplica"/>
    <s v="No Aplica"/>
    <s v="No Aplica"/>
    <s v="Cumple"/>
    <s v="Cumple"/>
    <s v="Problema externo TD."/>
    <x v="3"/>
    <x v="1"/>
    <x v="3"/>
    <x v="1"/>
    <n v="0.5"/>
    <n v="0.5"/>
    <n v="0.5"/>
    <n v="0.5"/>
    <n v="0.5"/>
    <n v="0.5"/>
    <n v="0.25"/>
    <n v="0.25"/>
    <n v="0.5"/>
    <n v="0.5"/>
    <n v="0.5"/>
    <n v="1"/>
    <x v="1"/>
  </r>
  <r>
    <s v="2314657"/>
    <s v="207519042023115058"/>
    <s v="DF20237663660"/>
    <x v="314"/>
    <x v="366"/>
    <s v="AARON HUENCHUMIL"/>
    <s v="Peru #670"/>
    <s v="Recoleta"/>
    <x v="1"/>
    <s v="Cumple"/>
    <s v="Cumple"/>
    <s v="No Cumple"/>
    <s v="Cumple"/>
    <s v="Cumple"/>
    <s v="Cumple"/>
    <s v="Si"/>
    <s v="S/N"/>
    <s v="S/N"/>
    <s v="No Aplica"/>
    <s v="No Aplica"/>
    <s v="No Aplica"/>
    <s v="Cumple"/>
    <s v="Cumple"/>
    <s v="1-Cliente si se encuentra en local, pero no atiende  2-Acometida trifasica tiene 2 reparaciones provisorias con union colcha"/>
    <x v="3"/>
    <x v="1"/>
    <x v="3"/>
    <x v="1"/>
    <n v="0.5"/>
    <n v="0.5"/>
    <n v="0"/>
    <n v="0.5"/>
    <n v="0.5"/>
    <n v="0.5"/>
    <n v="0.25"/>
    <n v="0.25"/>
    <n v="0.5"/>
    <n v="0.5"/>
    <n v="0.5"/>
    <n v="0.85000000000000009"/>
    <x v="1"/>
  </r>
  <r>
    <s v="2314649"/>
    <s v="207619042023113353"/>
    <s v="DF20237662641"/>
    <x v="314"/>
    <x v="367"/>
    <s v="Cristobal toro"/>
    <s v="Francisco bilbao 2284 dpto 123"/>
    <s v="Providencia"/>
    <x v="28"/>
    <s v="Cumple"/>
    <s v="Cumple"/>
    <s v="No Aplica"/>
    <s v="No Aplica"/>
    <s v="Cumple"/>
    <s v="Cumple"/>
    <s v="No"/>
    <s v="S/N"/>
    <s v="S/N"/>
    <s v="No Aplica"/>
    <s v="No Aplica"/>
    <s v="No Aplica"/>
    <s v="No Cumple"/>
    <s v="No Cumple"/>
    <s v="Atiende concerge no entrega muchos datos , cliente estaria con suministro normal  No se toman fotos por precaucion vial y por carabineros en lugarv"/>
    <x v="3"/>
    <x v="1"/>
    <x v="3"/>
    <x v="1"/>
    <n v="0.5"/>
    <n v="0.5"/>
    <n v="0.5"/>
    <n v="0.5"/>
    <n v="0.5"/>
    <n v="0.5"/>
    <n v="0.25"/>
    <n v="0.25"/>
    <n v="0.5"/>
    <n v="0"/>
    <n v="0"/>
    <n v="0.8"/>
    <x v="1"/>
  </r>
  <r>
    <s v="2314647"/>
    <s v="207619042023113116"/>
    <s v="DF20237663318"/>
    <x v="314"/>
    <x v="368"/>
    <s v="Cristobal toro"/>
    <s v="Francisco bilbao 2260 dpto 63"/>
    <s v="Providencia"/>
    <x v="30"/>
    <s v="Cumple"/>
    <s v="Cumple"/>
    <s v="No Aplica"/>
    <s v="No Aplica"/>
    <s v="Cumple"/>
    <s v="Cumple"/>
    <s v="No"/>
    <s v="S/N"/>
    <s v="S/N"/>
    <s v="No Aplica"/>
    <s v="No Aplica"/>
    <s v="No Aplica"/>
    <s v="Cumple"/>
    <s v="Cumple"/>
    <s v="Atiende concerge indicando q todo bien con cluente , no permite acceso a medidores , ya q si no esta cliente no puede"/>
    <x v="3"/>
    <x v="1"/>
    <x v="3"/>
    <x v="1"/>
    <n v="0.5"/>
    <n v="0.5"/>
    <n v="0.5"/>
    <n v="0.5"/>
    <n v="0.5"/>
    <n v="0.5"/>
    <n v="0.25"/>
    <n v="0.25"/>
    <n v="0.5"/>
    <n v="0.5"/>
    <n v="0.5"/>
    <n v="1"/>
    <x v="1"/>
  </r>
  <r>
    <s v="2314646"/>
    <s v="207619042023112836"/>
    <s v="DF20237663618"/>
    <x v="314"/>
    <x v="366"/>
    <s v="Cristobal toro"/>
    <s v="Regimiento cazadores 1228 dpto 508"/>
    <s v="Providencia"/>
    <x v="30"/>
    <s v="Cumple"/>
    <s v="Cumple"/>
    <s v="No Cumple"/>
    <s v="No Cumple"/>
    <s v="Cumple"/>
    <s v="Cumple"/>
    <s v="No"/>
    <s v="S/N"/>
    <s v="S/N"/>
    <s v="No Aplica"/>
    <s v="No Aplica"/>
    <s v="No Aplica"/>
    <s v="Cumple"/>
    <s v="Cumple"/>
    <s v="Sin acceso a medidores . Se llama por citofono , sin respuesta"/>
    <x v="3"/>
    <x v="1"/>
    <x v="3"/>
    <x v="1"/>
    <n v="0.5"/>
    <n v="0.5"/>
    <n v="0"/>
    <n v="0"/>
    <n v="0.5"/>
    <n v="0.5"/>
    <n v="0.25"/>
    <n v="0.25"/>
    <n v="0.5"/>
    <n v="0.5"/>
    <n v="0.5"/>
    <n v="0.7"/>
    <x v="1"/>
  </r>
  <r>
    <s v="2312977"/>
    <s v="207618042023130606"/>
    <s v="DF20237662918"/>
    <x v="315"/>
    <x v="378"/>
    <s v="Cristobal toro"/>
    <s v="Venecia 1605 dpto 1034"/>
    <s v="Independencia"/>
    <x v="45"/>
    <s v="Cumple"/>
    <s v="Cumple"/>
    <s v="No Cumple"/>
    <s v="No Cumple"/>
    <s v="Cumple"/>
    <s v="Cumple"/>
    <s v="Si"/>
    <s v="Gerardo narvaez"/>
    <s v="S/N"/>
    <s v="Cumple"/>
    <s v="Cumple"/>
    <s v="Cumple"/>
    <s v="Cumple"/>
    <s v="Cumple"/>
    <s v="Tapa caja de empalme abierta y sin portasello ."/>
    <x v="3"/>
    <x v="1"/>
    <x v="3"/>
    <x v="1"/>
    <n v="0.5"/>
    <n v="0.5"/>
    <n v="0"/>
    <n v="0"/>
    <n v="0.5"/>
    <n v="0.5"/>
    <n v="0.25"/>
    <n v="0.25"/>
    <n v="0.5"/>
    <n v="0.5"/>
    <n v="0.5"/>
    <n v="0.7"/>
    <x v="1"/>
  </r>
  <r>
    <s v="2312975"/>
    <s v="207618042023130107"/>
    <s v="DF20237662595"/>
    <x v="315"/>
    <x v="367"/>
    <s v="Cristobal toro"/>
    <s v="Venecoa 1605 dpto 1329"/>
    <s v="Independencia"/>
    <x v="33"/>
    <s v="Cumple"/>
    <s v="Cumple"/>
    <s v="No Aplica"/>
    <s v="No Aplica"/>
    <s v="Cumple"/>
    <s v="Cumple"/>
    <s v="Si"/>
    <s v="Gerardo narvaez"/>
    <s v="S/N"/>
    <s v="Cumple"/>
    <s v="Cumple"/>
    <s v="Cumple"/>
    <s v="Cumple"/>
    <s v="Cumple"/>
    <s v="Se verifica pero no se puede verificar shaft electrico ya q puerta esta trabada ."/>
    <x v="3"/>
    <x v="1"/>
    <x v="3"/>
    <x v="1"/>
    <n v="0.5"/>
    <n v="0.5"/>
    <n v="0.5"/>
    <n v="0.5"/>
    <n v="0.5"/>
    <n v="0.5"/>
    <n v="0.25"/>
    <n v="0.25"/>
    <n v="0.5"/>
    <n v="0.5"/>
    <n v="0.5"/>
    <n v="1"/>
    <x v="1"/>
  </r>
  <r>
    <s v="2312953"/>
    <s v="207618042023122619"/>
    <s v="DF20237662074"/>
    <x v="315"/>
    <x v="367"/>
    <s v="Cristobal toro"/>
    <s v="Cazadores 986"/>
    <s v="Independencia"/>
    <x v="43"/>
    <s v="Cumple"/>
    <s v="Cumple"/>
    <s v="No Aplica"/>
    <s v="No Aplica"/>
    <s v="Cumple"/>
    <s v="Cumple"/>
    <s v="No"/>
    <s v="S/N"/>
    <s v="S/N"/>
    <s v="No Aplica"/>
    <s v="No Aplica"/>
    <s v="No Aplica"/>
    <s v="Cumple"/>
    <s v="Cumple"/>
    <s v="Sector hostil  Sin moradores ."/>
    <x v="3"/>
    <x v="1"/>
    <x v="3"/>
    <x v="1"/>
    <n v="0.5"/>
    <n v="0.5"/>
    <n v="0.5"/>
    <n v="0.5"/>
    <n v="0.5"/>
    <n v="0.5"/>
    <n v="0.25"/>
    <n v="0.25"/>
    <n v="0.5"/>
    <n v="0.5"/>
    <n v="0.5"/>
    <n v="1"/>
    <x v="1"/>
  </r>
  <r>
    <s v="2312948"/>
    <s v="207618042023121820"/>
    <s v="DF20237661688"/>
    <x v="315"/>
    <x v="380"/>
    <s v="Cristobal toro"/>
    <s v="16 norte 1065"/>
    <s v="Independencia"/>
    <x v="43"/>
    <s v="Cumple"/>
    <s v="Cumple"/>
    <s v="No Aplica"/>
    <s v="No Aplica"/>
    <s v="Cumple"/>
    <s v="Cumple"/>
    <s v="No"/>
    <s v="S/N"/>
    <s v="S/N"/>
    <s v="No Aplica"/>
    <s v="No Aplica"/>
    <s v="No Aplica"/>
    <s v="Cumple"/>
    <s v="Cumple Parcialmente"/>
    <s v="1 foto falta mayor data . Sector hostil . No se toman muchas fotos por precaucion , gente comerciante alrededor"/>
    <x v="3"/>
    <x v="1"/>
    <x v="3"/>
    <x v="1"/>
    <n v="0.5"/>
    <n v="0.5"/>
    <n v="0.5"/>
    <n v="0.5"/>
    <n v="0.5"/>
    <n v="0.5"/>
    <n v="0.25"/>
    <n v="0.25"/>
    <n v="0.5"/>
    <n v="0.5"/>
    <n v="0.17499999999999999"/>
    <n v="0.93500000000000005"/>
    <x v="1"/>
  </r>
  <r>
    <s v="2312938"/>
    <s v="207618042023115908"/>
    <s v="DF20237659377"/>
    <x v="315"/>
    <x v="362"/>
    <s v="Cristobal toro"/>
    <s v="Salomon sack 640"/>
    <s v="Independencia"/>
    <x v="45"/>
    <s v="Cumple"/>
    <s v="Cumple"/>
    <s v="No Aplica"/>
    <s v="No Aplica"/>
    <s v="Cumple"/>
    <s v="Cumple"/>
    <s v="No"/>
    <s v="S/N"/>
    <s v="S/N"/>
    <s v="No Aplica"/>
    <s v="No Aplica"/>
    <s v="No Aplica"/>
    <s v="Cumple"/>
    <s v="Cumple"/>
    <s v="Problema externo , cables telefonicos en suelo"/>
    <x v="3"/>
    <x v="1"/>
    <x v="3"/>
    <x v="1"/>
    <n v="0.5"/>
    <n v="0.5"/>
    <n v="0.5"/>
    <n v="0.5"/>
    <n v="0.5"/>
    <n v="0.5"/>
    <n v="0.25"/>
    <n v="0.25"/>
    <n v="0.5"/>
    <n v="0.5"/>
    <n v="0.5"/>
    <n v="1"/>
    <x v="1"/>
  </r>
  <r>
    <s v="2312935"/>
    <s v="207618042023115223"/>
    <s v="DF20237659511"/>
    <x v="315"/>
    <x v="362"/>
    <s v="Cristobal toro"/>
    <s v="Alcalde german dominguez 1007"/>
    <s v="Independencia"/>
    <x v="36"/>
    <s v="Cumple"/>
    <s v="Cumple"/>
    <s v="No Cumple"/>
    <s v="No Cumple"/>
    <s v="Cumple"/>
    <s v="Cumple"/>
    <s v="Si"/>
    <s v="Maria isabel contreras"/>
    <s v="S/N"/>
    <s v="Cumple"/>
    <s v="Cumple"/>
    <s v="Cumple"/>
    <s v="Cumple"/>
    <s v="Cumple"/>
    <s v="Se verifica , sin mayor observacion"/>
    <x v="3"/>
    <x v="1"/>
    <x v="3"/>
    <x v="1"/>
    <n v="0.5"/>
    <n v="0.5"/>
    <n v="0"/>
    <n v="0"/>
    <n v="0.5"/>
    <n v="0.5"/>
    <n v="0.25"/>
    <n v="0.25"/>
    <n v="0.5"/>
    <n v="0.5"/>
    <n v="0.5"/>
    <n v="0.7"/>
    <x v="1"/>
  </r>
  <r>
    <s v="2312923"/>
    <s v="207618042023113430"/>
    <s v="DF20237659404"/>
    <x v="315"/>
    <x v="362"/>
    <s v="Cristobal toro"/>
    <s v="5 norte 838"/>
    <s v="Independencia"/>
    <x v="16"/>
    <s v="Cumple"/>
    <s v="Cumple"/>
    <s v="No Cumple"/>
    <s v="No Cumple"/>
    <s v="Cumple"/>
    <s v="Cumple"/>
    <s v="No"/>
    <s v="S/N"/>
    <s v="S/N"/>
    <s v="No Aplica"/>
    <s v="No Aplica"/>
    <s v="No Aplica"/>
    <s v="Cumple"/>
    <s v="Cumple"/>
    <s v="Sin moradores , corresponde en terreno a num. Municipal 741"/>
    <x v="3"/>
    <x v="1"/>
    <x v="3"/>
    <x v="1"/>
    <n v="0.5"/>
    <n v="0.5"/>
    <n v="0"/>
    <n v="0"/>
    <n v="0.5"/>
    <n v="0.5"/>
    <n v="0.25"/>
    <n v="0.25"/>
    <n v="0.5"/>
    <n v="0.5"/>
    <n v="0.5"/>
    <n v="0.7"/>
    <x v="1"/>
  </r>
  <r>
    <s v="2312893"/>
    <s v="207618042023111345"/>
    <s v="DF20237662049"/>
    <x v="315"/>
    <x v="367"/>
    <s v="Cristobal toro"/>
    <s v="Comandante canales 1804 L"/>
    <s v="Independencia"/>
    <x v="35"/>
    <s v="Cumple"/>
    <s v="Cumple"/>
    <s v="No Aplica"/>
    <s v="No Aplica"/>
    <s v="Cumple"/>
    <s v="Cumple"/>
    <s v="No"/>
    <s v="S/N"/>
    <s v="S/N"/>
    <s v="No Aplica"/>
    <s v="No Aplica"/>
    <s v="No Aplica"/>
    <s v="Cumple"/>
    <s v="Cumple"/>
    <s v="Sin acceso a medidores , se llama por citofono , pero sin respuesta"/>
    <x v="3"/>
    <x v="1"/>
    <x v="3"/>
    <x v="1"/>
    <n v="0.5"/>
    <n v="0.5"/>
    <n v="0.5"/>
    <n v="0.5"/>
    <n v="0.5"/>
    <n v="0.5"/>
    <n v="0.25"/>
    <n v="0.25"/>
    <n v="0.5"/>
    <n v="0.5"/>
    <n v="0.5"/>
    <n v="1"/>
    <x v="1"/>
  </r>
  <r>
    <s v="2312890"/>
    <s v="207618042023110917"/>
    <s v="DF20237662981"/>
    <x v="315"/>
    <x v="378"/>
    <s v="Cristobal toro"/>
    <s v="Rivera 1710"/>
    <s v="Independencia"/>
    <x v="45"/>
    <s v="Cumple"/>
    <s v="Cumple"/>
    <s v="No Aplica"/>
    <s v="No Aplica"/>
    <s v="Cumple"/>
    <s v="Cumple"/>
    <s v="No"/>
    <s v="S/N"/>
    <s v="S/N"/>
    <s v="No Aplica"/>
    <s v="No Aplica"/>
    <s v="No Aplica"/>
    <s v="No Cumple"/>
    <s v="No Cumple"/>
    <s v="Atiende cliente de negocio , pero no entrega datos , no le da importancia a la visita"/>
    <x v="3"/>
    <x v="1"/>
    <x v="3"/>
    <x v="1"/>
    <n v="0.5"/>
    <n v="0.5"/>
    <n v="0.5"/>
    <n v="0.5"/>
    <n v="0.5"/>
    <n v="0.5"/>
    <n v="0.25"/>
    <n v="0.25"/>
    <n v="0.5"/>
    <n v="0"/>
    <n v="0"/>
    <n v="0.8"/>
    <x v="1"/>
  </r>
  <r>
    <s v="2312874"/>
    <s v="207618042023104849"/>
    <s v="DF20237662866"/>
    <x v="315"/>
    <x v="378"/>
    <s v="Cristobal toro"/>
    <s v="Echazarreta 734"/>
    <s v="Independencia"/>
    <x v="17"/>
    <s v="Cumple"/>
    <s v="Cumple"/>
    <s v="No Aplica"/>
    <s v="No Aplica"/>
    <s v="Cumple"/>
    <s v="Cumple"/>
    <s v="No"/>
    <s v="S/N"/>
    <s v="S/N"/>
    <s v="No Aplica"/>
    <s v="No Aplica"/>
    <s v="No Aplica"/>
    <s v="Cumple"/>
    <s v="Cumple"/>
    <s v="Sin moradores"/>
    <x v="3"/>
    <x v="1"/>
    <x v="3"/>
    <x v="1"/>
    <n v="0.5"/>
    <n v="0.5"/>
    <n v="0.5"/>
    <n v="0.5"/>
    <n v="0.5"/>
    <n v="0.5"/>
    <n v="0.25"/>
    <n v="0.25"/>
    <n v="0.5"/>
    <n v="0.5"/>
    <n v="0.5"/>
    <n v="1"/>
    <x v="1"/>
  </r>
  <r>
    <s v="2311530"/>
    <s v="207517042023153254"/>
    <s v="DF20237666000"/>
    <x v="316"/>
    <x v="385"/>
    <s v="AARON HUENCHUMIL"/>
    <s v="Salas #328 Casa C"/>
    <s v="Recoleta"/>
    <x v="17"/>
    <s v="Cumple"/>
    <s v="Cumple"/>
    <s v="No Aplica"/>
    <s v="No Aplica"/>
    <s v="Cumple"/>
    <s v="Cumple"/>
    <s v="No"/>
    <s v="S/N"/>
    <s v="S/N"/>
    <s v="No Aplica"/>
    <s v="No Aplica"/>
    <s v="No Aplica"/>
    <s v="Cumple"/>
    <s v="Cumple"/>
    <s v="1-Sector conflictivo, se evita tomar fotografias  2-Suministro electrico normalizado"/>
    <x v="3"/>
    <x v="1"/>
    <x v="3"/>
    <x v="1"/>
    <n v="0.5"/>
    <n v="0.5"/>
    <n v="0.5"/>
    <n v="0.5"/>
    <n v="0.5"/>
    <n v="0.5"/>
    <n v="0.25"/>
    <n v="0.25"/>
    <n v="0.5"/>
    <n v="0.5"/>
    <n v="0.5"/>
    <n v="1"/>
    <x v="1"/>
  </r>
  <r>
    <s v="2311525"/>
    <s v="207517042023152537"/>
    <s v="DF20237665633"/>
    <x v="316"/>
    <x v="385"/>
    <s v="AARON HUENCHUMIL"/>
    <s v="Salas #328 casa C"/>
    <s v="Recoleta"/>
    <x v="30"/>
    <s v="Cumple"/>
    <s v="Cumple"/>
    <s v="No Aplica"/>
    <s v="No Aplica"/>
    <s v="Cumple"/>
    <s v="Cumple"/>
    <s v="No"/>
    <s v="S/N"/>
    <s v="S/N"/>
    <s v="No Aplica"/>
    <s v="No Aplica"/>
    <s v="No Aplica"/>
    <s v="Cumple"/>
    <s v="Cumple"/>
    <s v="1-Sector conflictivo, se evita tonar fotografias  2-Suministro electrico normalizado"/>
    <x v="3"/>
    <x v="1"/>
    <x v="3"/>
    <x v="1"/>
    <n v="0.5"/>
    <n v="0.5"/>
    <n v="0.5"/>
    <n v="0.5"/>
    <n v="0.5"/>
    <n v="0.5"/>
    <n v="0.25"/>
    <n v="0.25"/>
    <n v="0.5"/>
    <n v="0.5"/>
    <n v="0.5"/>
    <n v="1"/>
    <x v="1"/>
  </r>
  <r>
    <s v="2311519"/>
    <s v="207517042023151852"/>
    <s v="DF20237662702"/>
    <x v="316"/>
    <x v="378"/>
    <s v="AARON HUENCHUMIL"/>
    <s v="San Vicente #1069"/>
    <s v="Recoleta"/>
    <x v="35"/>
    <s v="Cumple"/>
    <s v="Cumple"/>
    <s v="No Cumple"/>
    <s v="No Cumple"/>
    <s v="Cumple"/>
    <s v="Cumple"/>
    <s v="No"/>
    <s v="S/N"/>
    <s v="S/N"/>
    <s v="No Aplica"/>
    <s v="No Aplica"/>
    <s v="No Aplica"/>
    <s v="Cumple"/>
    <s v="Cumple"/>
    <s v="1-No se logra llamar a cliente debido a un perro, que al intentar acercarse a domicilio intenta morder"/>
    <x v="3"/>
    <x v="1"/>
    <x v="3"/>
    <x v="1"/>
    <n v="0.5"/>
    <n v="0.5"/>
    <n v="0"/>
    <n v="0"/>
    <n v="0.5"/>
    <n v="0.5"/>
    <n v="0.25"/>
    <n v="0.25"/>
    <n v="0.5"/>
    <n v="0.5"/>
    <n v="0.5"/>
    <n v="0.7"/>
    <x v="1"/>
  </r>
  <r>
    <s v="2311511"/>
    <s v="207517042023150840"/>
    <s v="DF20237665579"/>
    <x v="316"/>
    <x v="385"/>
    <s v="AARON HUENCHUMIL"/>
    <s v="Huber Benitez #4425"/>
    <s v="Recoleta"/>
    <x v="1"/>
    <s v="Cumple"/>
    <s v="Cumple"/>
    <s v="No Aplica"/>
    <s v="No Aplica"/>
    <s v="Cumple"/>
    <s v="Cumple"/>
    <s v="No"/>
    <s v="S/N"/>
    <s v="S/N"/>
    <s v="No Aplica"/>
    <s v="No Aplica"/>
    <s v="No Aplica"/>
    <s v="Cumple"/>
    <s v="Cumple"/>
    <s v="1-Cliente no se encuentra en domicilio"/>
    <x v="3"/>
    <x v="1"/>
    <x v="3"/>
    <x v="1"/>
    <n v="0.5"/>
    <n v="0.5"/>
    <n v="0.5"/>
    <n v="0.5"/>
    <n v="0.5"/>
    <n v="0.5"/>
    <n v="0.25"/>
    <n v="0.25"/>
    <n v="0.5"/>
    <n v="0.5"/>
    <n v="0.5"/>
    <n v="1"/>
    <x v="1"/>
  </r>
  <r>
    <s v="2311508"/>
    <s v="207517042023145933"/>
    <s v="DF20237658892"/>
    <x v="316"/>
    <x v="371"/>
    <s v="AARON HUENCHUMIL"/>
    <s v="Huber Benitez #4398"/>
    <s v="Recoleta"/>
    <x v="37"/>
    <s v="Cumple"/>
    <s v="Cumple"/>
    <s v="No Aplica"/>
    <s v="No Aplica"/>
    <s v="Cumple"/>
    <s v="Cumple"/>
    <s v="Si"/>
    <s v="S/N"/>
    <s v="S/N"/>
    <s v="No Aplica"/>
    <s v="No Aplica"/>
    <s v="No Aplica"/>
    <s v="Cumple"/>
    <s v="Cumple"/>
    <s v="1-Cliente si se encuentra pero no atiende"/>
    <x v="3"/>
    <x v="1"/>
    <x v="3"/>
    <x v="1"/>
    <n v="0.5"/>
    <n v="0.5"/>
    <n v="0.5"/>
    <n v="0.5"/>
    <n v="0.5"/>
    <n v="0.5"/>
    <n v="0.25"/>
    <n v="0.25"/>
    <n v="0.5"/>
    <n v="0.5"/>
    <n v="0.5"/>
    <n v="1"/>
    <x v="1"/>
  </r>
  <r>
    <s v="2311505"/>
    <s v="207517042023145003"/>
    <s v="DF20237663907"/>
    <x v="316"/>
    <x v="366"/>
    <s v="AARON HUENCHUMIL"/>
    <s v="Huber Benitez #4367"/>
    <s v="Recoleta"/>
    <x v="34"/>
    <s v="Cumple"/>
    <s v="Cumple"/>
    <s v="No Aplica"/>
    <s v="No Aplica"/>
    <s v="Cumple"/>
    <s v="Cumple"/>
    <s v="Si"/>
    <s v="S/N"/>
    <s v="S/N"/>
    <s v="Cumple"/>
    <s v="Cumple"/>
    <s v="Cumple"/>
    <s v="Cumple"/>
    <s v="Cumple"/>
    <s v="1-Suministro electrico normalizado  2-En fotografia adjunta en informe de cuadrilla se aprecia ITM 25A SAIME, en inspeccion se encuentra instalado un ITM de 40A CRADY ñ"/>
    <x v="3"/>
    <x v="1"/>
    <x v="3"/>
    <x v="1"/>
    <n v="0.5"/>
    <n v="0.5"/>
    <n v="0.5"/>
    <n v="0.5"/>
    <n v="0.5"/>
    <n v="0.5"/>
    <n v="0.25"/>
    <n v="0.25"/>
    <n v="0.5"/>
    <n v="0.5"/>
    <n v="0.5"/>
    <n v="1"/>
    <x v="1"/>
  </r>
  <r>
    <s v="2311482"/>
    <s v="207517042023143429"/>
    <s v="DF20237663717"/>
    <x v="316"/>
    <x v="366"/>
    <s v="AARON HUENCHUMIL"/>
    <s v="Olegario Lazo #4209"/>
    <s v="Recoleta"/>
    <x v="34"/>
    <s v="Cumple"/>
    <s v="Cumple"/>
    <s v="No Aplica"/>
    <s v="No Aplica"/>
    <s v="Cumple"/>
    <s v="Cumple"/>
    <s v="Si"/>
    <s v="Catherine Urzua"/>
    <s v="955276261"/>
    <s v="Cumple"/>
    <s v="Cumple"/>
    <s v="Cumple"/>
    <s v="Cumple"/>
    <s v="Cumple"/>
    <s v="1-Cliente con suministro electrico normalizado"/>
    <x v="3"/>
    <x v="1"/>
    <x v="3"/>
    <x v="1"/>
    <n v="0.5"/>
    <n v="0.5"/>
    <n v="0.5"/>
    <n v="0.5"/>
    <n v="0.5"/>
    <n v="0.5"/>
    <n v="0.25"/>
    <n v="0.25"/>
    <n v="0.5"/>
    <n v="0.5"/>
    <n v="0.5"/>
    <n v="1"/>
    <x v="1"/>
  </r>
  <r>
    <s v="2311474"/>
    <s v="207517042023142145"/>
    <s v="DF20237663285"/>
    <x v="316"/>
    <x v="368"/>
    <s v="AARON HUENCHUMIL"/>
    <s v="Alfredo Rosende #1110"/>
    <s v="Recoleta"/>
    <x v="17"/>
    <s v="Cumple"/>
    <s v="Cumple"/>
    <s v="No Aplica"/>
    <s v="No Aplica"/>
    <s v="Cumple"/>
    <s v="Cumple"/>
    <s v="No"/>
    <s v="S/N"/>
    <s v="S/N"/>
    <s v="No Aplica"/>
    <s v="No Aplica"/>
    <s v="No Aplica"/>
    <s v="Cumple"/>
    <s v="Cumple"/>
    <s v="1-Sector con suministro electrico normal"/>
    <x v="3"/>
    <x v="1"/>
    <x v="3"/>
    <x v="1"/>
    <n v="0.5"/>
    <n v="0.5"/>
    <n v="0.5"/>
    <n v="0.5"/>
    <n v="0.5"/>
    <n v="0.5"/>
    <n v="0.25"/>
    <n v="0.25"/>
    <n v="0.5"/>
    <n v="0.5"/>
    <n v="0.5"/>
    <n v="1"/>
    <x v="1"/>
  </r>
  <r>
    <s v="2311466"/>
    <s v="207517042023141112"/>
    <s v="DF20237659558"/>
    <x v="316"/>
    <x v="362"/>
    <s v="AARON HUENCHUMIL"/>
    <s v="Uruguayana #4083"/>
    <s v="Recoleta"/>
    <x v="34"/>
    <s v="Cumple"/>
    <s v="Cumple"/>
    <s v="No Aplica"/>
    <s v="No Aplica"/>
    <s v="Cumple"/>
    <s v="Cumple"/>
    <s v="No"/>
    <s v="S/N"/>
    <s v="S/N"/>
    <s v="No Aplica"/>
    <s v="No Aplica"/>
    <s v="No Aplica"/>
    <s v="Cumple"/>
    <s v="Cumple"/>
    <s v="1-Cliente no se encuentra en domicilio  2-Caja B.T DAE se encuentra sin tapa"/>
    <x v="3"/>
    <x v="1"/>
    <x v="3"/>
    <x v="1"/>
    <n v="0.5"/>
    <n v="0.5"/>
    <n v="0.5"/>
    <n v="0.5"/>
    <n v="0.5"/>
    <n v="0.5"/>
    <n v="0.25"/>
    <n v="0.25"/>
    <n v="0.5"/>
    <n v="0.5"/>
    <n v="0.5"/>
    <n v="1"/>
    <x v="1"/>
  </r>
  <r>
    <s v="2311462"/>
    <s v="207517042023135708"/>
    <s v="DF20237658741"/>
    <x v="316"/>
    <x v="372"/>
    <s v="AARON HUENCHUMIL"/>
    <s v="Montana #3749 B"/>
    <s v="Recoleta"/>
    <x v="1"/>
    <s v="Cumple"/>
    <s v="Cumple"/>
    <s v="No Aplica"/>
    <s v="No Aplica"/>
    <s v="Cumple"/>
    <s v="Cumple"/>
    <s v="No"/>
    <s v="S/N"/>
    <s v="S/N"/>
    <s v="No Aplica"/>
    <s v="No Aplica"/>
    <s v="No Aplica"/>
    <s v="Cumple"/>
    <s v="Cumple"/>
    <s v="1-Cliente no se encuentra en domicilio  2-No se logra acceso a concentrado de empalmes debido a vecinos del sector que piensan que realizare cortes de suministro, no quieren entrar en razon y me retiro del lugar por seguridad"/>
    <x v="3"/>
    <x v="1"/>
    <x v="3"/>
    <x v="1"/>
    <n v="0.5"/>
    <n v="0.5"/>
    <n v="0.5"/>
    <n v="0.5"/>
    <n v="0.5"/>
    <n v="0.5"/>
    <n v="0.25"/>
    <n v="0.25"/>
    <n v="0.5"/>
    <n v="0.5"/>
    <n v="0.5"/>
    <n v="1"/>
    <x v="1"/>
  </r>
  <r>
    <s v="2311460"/>
    <s v="207517042023135448"/>
    <s v="DF20237658662"/>
    <x v="316"/>
    <x v="372"/>
    <s v="AARON HUENCHUMIL"/>
    <s v="Montana #3749 B"/>
    <s v="Recoleta"/>
    <x v="37"/>
    <s v="Cumple"/>
    <s v="Cumple"/>
    <s v="No Aplica"/>
    <s v="No Aplica"/>
    <s v="Cumple"/>
    <s v="Cumple"/>
    <s v="No"/>
    <s v="S/N"/>
    <s v="S/N"/>
    <s v="No Aplica"/>
    <s v="No Aplica"/>
    <s v="No Aplica"/>
    <s v="Cumple"/>
    <s v="Cumple"/>
    <s v="1-Suministro electrico normalizado en sector"/>
    <x v="3"/>
    <x v="1"/>
    <x v="3"/>
    <x v="1"/>
    <n v="0.5"/>
    <n v="0.5"/>
    <n v="0.5"/>
    <n v="0.5"/>
    <n v="0.5"/>
    <n v="0.5"/>
    <n v="0.25"/>
    <n v="0.25"/>
    <n v="0.5"/>
    <n v="0.5"/>
    <n v="0.5"/>
    <n v="1"/>
    <x v="1"/>
  </r>
  <r>
    <s v="2311438"/>
    <s v="207617042023132552"/>
    <s v="DF20237662591"/>
    <x v="316"/>
    <x v="367"/>
    <s v="Cristobal toro"/>
    <s v="Hinojosa robles 2790"/>
    <s v="Independencia"/>
    <x v="33"/>
    <s v="Cumple"/>
    <s v="Cumple"/>
    <s v="No Aplica"/>
    <s v="No Aplica"/>
    <s v="Cumple"/>
    <s v="Cumple"/>
    <s v="No"/>
    <s v="S/N"/>
    <s v="S/N"/>
    <s v="No Aplica"/>
    <s v="No Aplica"/>
    <s v="No Aplica"/>
    <s v="No Cumple"/>
    <s v="No Cumple"/>
    <s v="Sin moradores . Falta maxima de fotos exigidas ."/>
    <x v="3"/>
    <x v="1"/>
    <x v="3"/>
    <x v="1"/>
    <n v="0.5"/>
    <n v="0.5"/>
    <n v="0.5"/>
    <n v="0.5"/>
    <n v="0.5"/>
    <n v="0.5"/>
    <n v="0.25"/>
    <n v="0.25"/>
    <n v="0.5"/>
    <n v="0"/>
    <n v="0"/>
    <n v="0.8"/>
    <x v="1"/>
  </r>
  <r>
    <s v="2311416"/>
    <s v="207617042023124755"/>
    <s v="DF20237661246"/>
    <x v="316"/>
    <x v="380"/>
    <s v="Cristobal toro"/>
    <s v="Montau 1420"/>
    <s v="Independencia"/>
    <x v="45"/>
    <s v="Cumple"/>
    <s v="Cumple"/>
    <s v="No Aplica"/>
    <s v="No Aplica"/>
    <s v="Cumple"/>
    <s v="Cumple"/>
    <s v="No"/>
    <s v="S/N"/>
    <s v="S/N"/>
    <s v="No Aplica"/>
    <s v="No Aplica"/>
    <s v="No Aplica"/>
    <s v="Cumple"/>
    <s v="Cumple"/>
    <s v="Se visualiza gente dentro de domicilio pero no sale nadie"/>
    <x v="3"/>
    <x v="1"/>
    <x v="3"/>
    <x v="1"/>
    <n v="0.5"/>
    <n v="0.5"/>
    <n v="0.5"/>
    <n v="0.5"/>
    <n v="0.5"/>
    <n v="0.5"/>
    <n v="0.25"/>
    <n v="0.25"/>
    <n v="0.5"/>
    <n v="0.5"/>
    <n v="0.5"/>
    <n v="1"/>
    <x v="1"/>
  </r>
  <r>
    <s v="2311412"/>
    <s v="207617042023123046"/>
    <s v="DF20237658650"/>
    <x v="316"/>
    <x v="372"/>
    <s v="Cristobal toro"/>
    <s v="Nueva cuatro 1744"/>
    <s v="Independencia"/>
    <x v="45"/>
    <s v="Cumple"/>
    <s v="Cumple"/>
    <s v="No Aplica"/>
    <s v="No Aplica"/>
    <s v="Cumple"/>
    <s v="Cumple"/>
    <s v="No"/>
    <s v="S/N"/>
    <s v="S/N"/>
    <s v="No Aplica"/>
    <s v="No Aplica"/>
    <s v="No Aplica"/>
    <s v="Cumple"/>
    <s v="Cumple"/>
    <s v="Sector hostil . Pasaje problematico por vecinos q me siguen y realizan muchas preguntas . No se toman fotos por precaucion"/>
    <x v="3"/>
    <x v="1"/>
    <x v="3"/>
    <x v="1"/>
    <n v="0.5"/>
    <n v="0.5"/>
    <n v="0.5"/>
    <n v="0.5"/>
    <n v="0.5"/>
    <n v="0.5"/>
    <n v="0.25"/>
    <n v="0.25"/>
    <n v="0.5"/>
    <n v="0.5"/>
    <n v="0.5"/>
    <n v="1"/>
    <x v="1"/>
  </r>
  <r>
    <s v="2311386"/>
    <s v="207617042023122821"/>
    <s v="DF20237659394"/>
    <x v="316"/>
    <x v="362"/>
    <s v="Cristobal toro"/>
    <s v="Nueva cuatro 1667"/>
    <s v="Independencia"/>
    <x v="16"/>
    <s v="Cumple"/>
    <s v="Cumple"/>
    <s v="No Aplica"/>
    <s v="No Aplica"/>
    <s v="Cumple"/>
    <s v="Cumple"/>
    <s v="No"/>
    <s v="S/N"/>
    <s v="S/N"/>
    <s v="No Aplica"/>
    <s v="No Aplica"/>
    <s v="No Aplica"/>
    <s v="Cumple"/>
    <s v="Cumple"/>
    <s v="Sector hostil , pasaje por precaucion no se toman fotografias . Vecinos reclaman Temas externos ."/>
    <x v="3"/>
    <x v="1"/>
    <x v="3"/>
    <x v="1"/>
    <n v="0.5"/>
    <n v="0.5"/>
    <n v="0.5"/>
    <n v="0.5"/>
    <n v="0.5"/>
    <n v="0.5"/>
    <n v="0.25"/>
    <n v="0.25"/>
    <n v="0.5"/>
    <n v="0.5"/>
    <n v="0.5"/>
    <n v="1"/>
    <x v="1"/>
  </r>
  <r>
    <s v="2311380"/>
    <s v="207617042023121001"/>
    <s v="DF20237660766"/>
    <x v="316"/>
    <x v="382"/>
    <s v="Cristobal toro"/>
    <s v="Soberania 920 B B 3"/>
    <s v="Independencia"/>
    <x v="37"/>
    <s v="Cumple"/>
    <s v="Cumple"/>
    <s v="No Aplica"/>
    <s v="No Aplica"/>
    <s v="Cumple"/>
    <s v="Cumple"/>
    <s v="No"/>
    <s v="S/N"/>
    <s v="S/N"/>
    <s v="No Aplica"/>
    <s v="No Aplica"/>
    <s v="No Aplica"/>
    <s v="Cumple"/>
    <s v="Cumple"/>
    <s v="Sector conflictivo , no se toman muchas fotos por precaucion . Sin acceso a medidores ."/>
    <x v="3"/>
    <x v="1"/>
    <x v="3"/>
    <x v="1"/>
    <n v="0.5"/>
    <n v="0.5"/>
    <n v="0.5"/>
    <n v="0.5"/>
    <n v="0.5"/>
    <n v="0.5"/>
    <n v="0.25"/>
    <n v="0.25"/>
    <n v="0.5"/>
    <n v="0.5"/>
    <n v="0.5"/>
    <n v="1"/>
    <x v="1"/>
  </r>
  <r>
    <s v="2311366"/>
    <s v="207617042023114648"/>
    <s v="DF20237658916"/>
    <x v="316"/>
    <x v="371"/>
    <s v="Cristobal toro"/>
    <s v="Longitudinal tres 701"/>
    <s v="Independencia"/>
    <x v="37"/>
    <s v="Cumple"/>
    <s v="Cumple"/>
    <s v="No Aplica"/>
    <s v="No Aplica"/>
    <s v="Cumple"/>
    <s v="Cumple"/>
    <s v="No"/>
    <s v="S/N"/>
    <s v="S/N"/>
    <s v="No Aplica"/>
    <s v="No Aplica"/>
    <s v="No Aplica"/>
    <s v="Cumple"/>
    <s v="Cumple"/>
    <s v="Sin moradores . Sector hostil"/>
    <x v="3"/>
    <x v="1"/>
    <x v="3"/>
    <x v="1"/>
    <n v="0.5"/>
    <n v="0.5"/>
    <n v="0.5"/>
    <n v="0.5"/>
    <n v="0.5"/>
    <n v="0.5"/>
    <n v="0.25"/>
    <n v="0.25"/>
    <n v="0.5"/>
    <n v="0.5"/>
    <n v="0.5"/>
    <n v="1"/>
    <x v="1"/>
  </r>
  <r>
    <s v="2311365"/>
    <s v="207617042023114216"/>
    <s v="DF20237658663"/>
    <x v="316"/>
    <x v="372"/>
    <s v="Cristobal toro"/>
    <s v="Longitudinal tres 701"/>
    <s v="Independencia"/>
    <x v="1"/>
    <s v="Cumple"/>
    <s v="Cumple"/>
    <s v="No Aplica"/>
    <s v="No Aplica"/>
    <s v="Cumple"/>
    <s v="Cumple"/>
    <s v="No"/>
    <s v="S/N"/>
    <s v="S/N"/>
    <s v="No Aplica"/>
    <s v="No Aplica"/>
    <s v="No Aplica"/>
    <s v="Cumple"/>
    <s v="Cumple Parcialmente"/>
    <s v="Falta data en algunas fotos . Sin moradores , corresponde a local comercial"/>
    <x v="3"/>
    <x v="1"/>
    <x v="3"/>
    <x v="1"/>
    <n v="0.5"/>
    <n v="0.5"/>
    <n v="0.5"/>
    <n v="0.5"/>
    <n v="0.5"/>
    <n v="0.5"/>
    <n v="0.25"/>
    <n v="0.25"/>
    <n v="0.5"/>
    <n v="0.5"/>
    <n v="0.17499999999999999"/>
    <n v="0.93500000000000005"/>
    <x v="1"/>
  </r>
  <r>
    <s v="2311361"/>
    <s v="207617042023113055"/>
    <s v="DF20237660566"/>
    <x v="316"/>
    <x v="382"/>
    <s v="Cristobal toro"/>
    <s v="Coronel agustin lopez de alcazar 849"/>
    <s v="Independencia"/>
    <x v="37"/>
    <s v="Cumple"/>
    <s v="Cumple"/>
    <s v="No Aplica"/>
    <s v="No Aplica"/>
    <s v="Cumple"/>
    <s v="Cumple"/>
    <s v="No"/>
    <s v="S/N"/>
    <s v="S/N"/>
    <s v="No Aplica"/>
    <s v="No Aplica"/>
    <s v="No Aplica"/>
    <s v="Cumple"/>
    <s v="Cumple"/>
    <s v="Sin moradores . Corresponde a empresa , nadie puede atender indican"/>
    <x v="3"/>
    <x v="1"/>
    <x v="3"/>
    <x v="1"/>
    <n v="0.5"/>
    <n v="0.5"/>
    <n v="0.5"/>
    <n v="0.5"/>
    <n v="0.5"/>
    <n v="0.5"/>
    <n v="0.25"/>
    <n v="0.25"/>
    <n v="0.5"/>
    <n v="0.5"/>
    <n v="0.5"/>
    <n v="1"/>
    <x v="1"/>
  </r>
  <r>
    <s v="2311355"/>
    <s v="207617042023112156"/>
    <s v="DF20237660970"/>
    <x v="316"/>
    <x v="382"/>
    <s v="Cristobal toro"/>
    <s v="Grumete bustos 785"/>
    <s v="Independencia"/>
    <x v="37"/>
    <s v="Cumple"/>
    <s v="Cumple"/>
    <s v="No Aplica"/>
    <s v="No Aplica"/>
    <s v="Cumple"/>
    <s v="Cumple"/>
    <s v="No"/>
    <s v="S/N"/>
    <s v="S/N"/>
    <s v="No Aplica"/>
    <s v="No Aplica"/>
    <s v="No Aplica"/>
    <s v="Cumple"/>
    <s v="Cumple"/>
    <s v="Sin moradores . Sector hostil"/>
    <x v="3"/>
    <x v="1"/>
    <x v="3"/>
    <x v="1"/>
    <n v="0.5"/>
    <n v="0.5"/>
    <n v="0.5"/>
    <n v="0.5"/>
    <n v="0.5"/>
    <n v="0.5"/>
    <n v="0.25"/>
    <n v="0.25"/>
    <n v="0.5"/>
    <n v="0.5"/>
    <n v="0.5"/>
    <n v="1"/>
    <x v="1"/>
  </r>
  <r>
    <s v="2311345"/>
    <s v="207617042023110931"/>
    <s v="DF20237660507"/>
    <x v="316"/>
    <x v="382"/>
    <s v="Cristobal toro"/>
    <s v="Teniente bisson 883"/>
    <s v="Independencia"/>
    <x v="37"/>
    <s v="Cumple"/>
    <s v="Cumple"/>
    <s v="No Aplica"/>
    <s v="No Aplica"/>
    <s v="Cumple"/>
    <s v="Cumple"/>
    <s v="No"/>
    <s v="S/N"/>
    <s v="S/N"/>
    <s v="No Aplica"/>
    <s v="No Aplica"/>
    <s v="No Aplica"/>
    <s v="Cumple"/>
    <s v="Cumple"/>
    <s v="Atiende persona q trabaja pero no entiende la visita , se le explica pero no entrega datos ."/>
    <x v="3"/>
    <x v="1"/>
    <x v="3"/>
    <x v="1"/>
    <n v="0.5"/>
    <n v="0.5"/>
    <n v="0.5"/>
    <n v="0.5"/>
    <n v="0.5"/>
    <n v="0.5"/>
    <n v="0.25"/>
    <n v="0.25"/>
    <n v="0.5"/>
    <n v="0.5"/>
    <n v="0.5"/>
    <n v="1"/>
    <x v="1"/>
  </r>
  <r>
    <s v="2311343"/>
    <s v="207617042023105947"/>
    <s v="DF20237661280"/>
    <x v="316"/>
    <x v="380"/>
    <s v="Cristobal toro"/>
    <s v="Los angeles 2815"/>
    <s v="Independencia"/>
    <x v="1"/>
    <s v="Cumple"/>
    <s v="Cumple"/>
    <s v="No Cumple"/>
    <s v="No Cumple"/>
    <s v="Cumple"/>
    <s v="Cumple"/>
    <s v="No"/>
    <s v="S/N"/>
    <s v="S/N"/>
    <s v="No Aplica"/>
    <s v="No Aplica"/>
    <s v="No Aplica"/>
    <s v="Cumple"/>
    <s v="Cumple"/>
    <s v="Sin moradores"/>
    <x v="3"/>
    <x v="1"/>
    <x v="3"/>
    <x v="1"/>
    <n v="0.5"/>
    <n v="0.5"/>
    <n v="0"/>
    <n v="0"/>
    <n v="0.5"/>
    <n v="0.5"/>
    <n v="0.25"/>
    <n v="0.25"/>
    <n v="0.5"/>
    <n v="0.5"/>
    <n v="0.5"/>
    <n v="0.7"/>
    <x v="1"/>
  </r>
  <r>
    <s v="2309959"/>
    <s v="207515042023145713"/>
    <s v="DF20237659885"/>
    <x v="317"/>
    <x v="362"/>
    <s v="AARON HUENCHUMIL"/>
    <s v="La Plata #3575"/>
    <s v="Recoleta"/>
    <x v="33"/>
    <s v="Cumple"/>
    <s v="Cumple"/>
    <s v="No Aplica"/>
    <s v="No Aplica"/>
    <s v="Cumple"/>
    <s v="Cumple"/>
    <s v="No"/>
    <s v="S/N"/>
    <s v="S/N"/>
    <s v="No Aplica"/>
    <s v="No Aplica"/>
    <s v="No Aplica"/>
    <s v="Cumple"/>
    <s v="Cumple"/>
    <s v="1-Sector conflictivo, se evita tomar fotografias"/>
    <x v="3"/>
    <x v="1"/>
    <x v="3"/>
    <x v="1"/>
    <n v="0.5"/>
    <n v="0.5"/>
    <n v="0.5"/>
    <n v="0.5"/>
    <n v="0.5"/>
    <n v="0.5"/>
    <n v="0.25"/>
    <n v="0.25"/>
    <n v="0.5"/>
    <n v="0.5"/>
    <n v="0.5"/>
    <n v="1"/>
    <x v="1"/>
  </r>
  <r>
    <s v="2309957"/>
    <s v="207515042023145045"/>
    <s v="DF20237661242"/>
    <x v="317"/>
    <x v="380"/>
    <s v="AARON HUENCHUMIL"/>
    <s v="Zapadores #741"/>
    <s v="Recoleta"/>
    <x v="29"/>
    <s v="Cumple"/>
    <s v="Cumple"/>
    <s v="No Aplica"/>
    <s v="No Aplica"/>
    <s v="Cumple"/>
    <s v="Cumple"/>
    <s v="Si"/>
    <s v="S/N"/>
    <s v="S/N"/>
    <s v="No Aplica"/>
    <s v="No Aplica"/>
    <s v="No Aplica"/>
    <s v="No Cumple"/>
    <s v="No Cumple"/>
    <s v="1-Cliente presente desconoce de alguna visita de tecnicos  2-Suministro electrico normal"/>
    <x v="3"/>
    <x v="1"/>
    <x v="3"/>
    <x v="1"/>
    <n v="0.5"/>
    <n v="0.5"/>
    <n v="0.5"/>
    <n v="0.5"/>
    <n v="0.5"/>
    <n v="0.5"/>
    <n v="0.25"/>
    <n v="0.25"/>
    <n v="0.5"/>
    <n v="0"/>
    <n v="0"/>
    <n v="0.8"/>
    <x v="1"/>
  </r>
  <r>
    <s v="2309952"/>
    <s v="207515042023144018"/>
    <s v="DF20237662818"/>
    <x v="317"/>
    <x v="378"/>
    <s v="AARON HUENCHUMIL"/>
    <s v="Heroe Manuel Jesus Silva #435"/>
    <s v="Recoleta"/>
    <x v="1"/>
    <s v="Cumple"/>
    <s v="Cumple"/>
    <s v="No Cumple"/>
    <s v="No Cumple"/>
    <s v="Cumple"/>
    <s v="Cumple"/>
    <s v="No"/>
    <s v="S/N"/>
    <s v="S/N"/>
    <s v="No Aplica"/>
    <s v="No Aplica"/>
    <s v="No Aplica"/>
    <s v="Cumple"/>
    <s v="Cumple"/>
    <s v="1-Cliente no se encuentra en domicilio"/>
    <x v="3"/>
    <x v="1"/>
    <x v="3"/>
    <x v="1"/>
    <n v="0.5"/>
    <n v="0.5"/>
    <n v="0"/>
    <n v="0"/>
    <n v="0.5"/>
    <n v="0.5"/>
    <n v="0.25"/>
    <n v="0.25"/>
    <n v="0.5"/>
    <n v="0.5"/>
    <n v="0.5"/>
    <n v="0.7"/>
    <x v="1"/>
  </r>
  <r>
    <s v="2309935"/>
    <s v="207515042023140906"/>
    <s v="DF20237659133"/>
    <x v="317"/>
    <x v="371"/>
    <s v="AARON HUENCHUMIL"/>
    <s v="Cobre #3945"/>
    <s v="Recoleta"/>
    <x v="1"/>
    <s v="Cumple"/>
    <s v="Cumple"/>
    <s v="No Aplica"/>
    <s v="No Aplica"/>
    <s v="Cumple"/>
    <s v="Cumple"/>
    <s v="Si"/>
    <s v="Patricia Lopez"/>
    <s v="988118322"/>
    <s v="Cumple"/>
    <s v="Cumple"/>
    <s v="Cumple"/>
    <s v="Cumple"/>
    <s v="Cumple"/>
    <s v="1-Cliente con suministro normalizado 2-Caja B.T DAE con tapa abierta"/>
    <x v="3"/>
    <x v="1"/>
    <x v="3"/>
    <x v="1"/>
    <n v="0.5"/>
    <n v="0.5"/>
    <n v="0.5"/>
    <n v="0.5"/>
    <n v="0.5"/>
    <n v="0.5"/>
    <n v="0.25"/>
    <n v="0.25"/>
    <n v="0.5"/>
    <n v="0.5"/>
    <n v="0.5"/>
    <n v="1"/>
    <x v="1"/>
  </r>
  <r>
    <s v="2309929"/>
    <s v="207515042023134010"/>
    <s v="DF20237661441"/>
    <x v="317"/>
    <x v="380"/>
    <s v="AARON HUENCHUMIL"/>
    <s v="Zapadores #411 bl D dp 502"/>
    <s v="Recoleta"/>
    <x v="1"/>
    <s v="Cumple"/>
    <s v="Cumple"/>
    <s v="No Aplica"/>
    <s v="No Aplica"/>
    <s v="Cumple"/>
    <s v="Cumple"/>
    <s v="No"/>
    <s v="S/N"/>
    <s v="S/N"/>
    <s v="No Aplica"/>
    <s v="No Aplica"/>
    <s v="No Aplica"/>
    <s v="Cumple"/>
    <s v="Cumple"/>
    <s v="1-Suministro electrico normalizado  2-3 Cajas empalme abiertas, SIN adulteraciones"/>
    <x v="3"/>
    <x v="1"/>
    <x v="3"/>
    <x v="1"/>
    <n v="0.5"/>
    <n v="0.5"/>
    <n v="0.5"/>
    <n v="0.5"/>
    <n v="0.5"/>
    <n v="0.5"/>
    <n v="0.25"/>
    <n v="0.25"/>
    <n v="0.5"/>
    <n v="0.5"/>
    <n v="0.5"/>
    <n v="1"/>
    <x v="1"/>
  </r>
  <r>
    <s v="2309917"/>
    <s v="207515042023132130"/>
    <s v="DF20237660335"/>
    <x v="317"/>
    <x v="382"/>
    <s v="AARON HUENCHUMIL"/>
    <s v="Antonia Silva #0298"/>
    <s v="Recoleta"/>
    <x v="1"/>
    <s v="Cumple"/>
    <s v="Cumple"/>
    <s v="No Aplica"/>
    <s v="No Aplica"/>
    <s v="Cumple"/>
    <s v="Cumple"/>
    <s v="Si"/>
    <s v="Gabriel Matamala Troncoso"/>
    <s v="S/N"/>
    <s v="Cumple"/>
    <s v="Cumple"/>
    <s v="Cumple"/>
    <s v="Cumple"/>
    <s v="Cumple"/>
    <s v="1-Cliente confirma que tenian una falla al interior de su instalacion electrica 2-Suministro electrico normal"/>
    <x v="3"/>
    <x v="1"/>
    <x v="3"/>
    <x v="1"/>
    <n v="0.5"/>
    <n v="0.5"/>
    <n v="0.5"/>
    <n v="0.5"/>
    <n v="0.5"/>
    <n v="0.5"/>
    <n v="0.25"/>
    <n v="0.25"/>
    <n v="0.5"/>
    <n v="0.5"/>
    <n v="0.5"/>
    <n v="1"/>
    <x v="1"/>
  </r>
  <r>
    <s v="2309913"/>
    <s v="207515042023130533"/>
    <s v="DF20237659330"/>
    <x v="317"/>
    <x v="362"/>
    <s v="AARON HUENCHUMIL"/>
    <s v="Bombero Ramon Cornejor Nuñez #0882"/>
    <s v="Recoleta"/>
    <x v="34"/>
    <s v="Cumple"/>
    <s v="Cumple"/>
    <s v="No Cumple"/>
    <s v="No Cumple"/>
    <s v="Cumple"/>
    <s v="Cumple"/>
    <s v="No"/>
    <s v="S/N"/>
    <s v="S/N"/>
    <s v="No Aplica"/>
    <s v="No Aplica"/>
    <s v="No Aplica"/>
    <s v="Cumple"/>
    <s v="Cumple"/>
    <s v="1-Sector conflictivo  2-No declara codigo de material utilizado, pero si describe su uso"/>
    <x v="3"/>
    <x v="1"/>
    <x v="3"/>
    <x v="1"/>
    <n v="0.5"/>
    <n v="0.5"/>
    <n v="0"/>
    <n v="0"/>
    <n v="0.5"/>
    <n v="0.5"/>
    <n v="0.25"/>
    <n v="0.25"/>
    <n v="0.5"/>
    <n v="0.5"/>
    <n v="0.5"/>
    <n v="0.7"/>
    <x v="1"/>
  </r>
  <r>
    <s v="2309908"/>
    <s v="207515042023125540"/>
    <s v="DF20237663656"/>
    <x v="317"/>
    <x v="366"/>
    <s v="AARON HUENCHUMIL"/>
    <s v="Santa Adela #340"/>
    <s v="Recoleta"/>
    <x v="31"/>
    <s v="Cumple"/>
    <s v="Cumple"/>
    <s v="No Aplica"/>
    <s v="No Aplica"/>
    <s v="Cumple"/>
    <s v="Cumple"/>
    <s v="No"/>
    <s v="S/N"/>
    <s v="S/N"/>
    <s v="No Aplica"/>
    <s v="No Aplica"/>
    <s v="No Aplica"/>
    <s v="Cumple"/>
    <s v="Cumple"/>
    <s v="1-direccion corresponde a una empresa y se encuentra cerrada  2-Suministro electrico normal en sector"/>
    <x v="3"/>
    <x v="1"/>
    <x v="3"/>
    <x v="1"/>
    <n v="0.5"/>
    <n v="0.5"/>
    <n v="0.5"/>
    <n v="0.5"/>
    <n v="0.5"/>
    <n v="0.5"/>
    <n v="0.25"/>
    <n v="0.25"/>
    <n v="0.5"/>
    <n v="0.5"/>
    <n v="0.5"/>
    <n v="1"/>
    <x v="1"/>
  </r>
  <r>
    <s v="2309901"/>
    <s v="207515042023123731"/>
    <s v="DF20237663783"/>
    <x v="317"/>
    <x v="366"/>
    <s v="AARON HUENCHUMIL"/>
    <s v="Zapadores #0620"/>
    <s v="Recoleta"/>
    <x v="34"/>
    <s v="Cumple"/>
    <s v="Cumple"/>
    <s v="No Aplica"/>
    <s v="No Aplica"/>
    <s v="Cumple"/>
    <s v="Cumple"/>
    <s v="Si"/>
    <s v="S/N"/>
    <s v="S/N"/>
    <s v="No Aplica"/>
    <s v="No Aplica"/>
    <s v="No Aplica"/>
    <s v="Cumple"/>
    <s v="Cumple"/>
    <s v="1-Cliente si se encuentra en domicilio, pero no atiende a llamado"/>
    <x v="3"/>
    <x v="1"/>
    <x v="3"/>
    <x v="1"/>
    <n v="0.5"/>
    <n v="0.5"/>
    <n v="0.5"/>
    <n v="0.5"/>
    <n v="0.5"/>
    <n v="0.5"/>
    <n v="0.25"/>
    <n v="0.25"/>
    <n v="0.5"/>
    <n v="0.5"/>
    <n v="0.5"/>
    <n v="1"/>
    <x v="1"/>
  </r>
  <r>
    <s v="2309894"/>
    <s v="207515042023122411"/>
    <s v="DF20237663169"/>
    <x v="317"/>
    <x v="368"/>
    <s v="AARON HUENCHUMIL"/>
    <s v="Canada #3341"/>
    <s v="Recoleta"/>
    <x v="17"/>
    <s v="Cumple"/>
    <s v="Cumple"/>
    <s v="No Cumple"/>
    <s v="Cumple"/>
    <s v="Cumple"/>
    <s v="Cumple"/>
    <s v="No"/>
    <s v="S/N"/>
    <s v="S/N"/>
    <s v="No Aplica"/>
    <s v="No Aplica"/>
    <s v="No Aplica"/>
    <s v="Cumple"/>
    <s v="Cumple"/>
    <s v="1-Cliente no se encuentra en domicilio 2-Acometida bien templada  3-No declara codigo de material utilizado, pero si describe su uso"/>
    <x v="3"/>
    <x v="1"/>
    <x v="3"/>
    <x v="1"/>
    <n v="0.5"/>
    <n v="0.5"/>
    <n v="0"/>
    <n v="0.5"/>
    <n v="0.5"/>
    <n v="0.5"/>
    <n v="0.25"/>
    <n v="0.25"/>
    <n v="0.5"/>
    <n v="0.5"/>
    <n v="0.5"/>
    <n v="0.85000000000000009"/>
    <x v="1"/>
  </r>
  <r>
    <s v="2309339"/>
    <s v="207514042023163938"/>
    <s v="DF20237614803"/>
    <x v="318"/>
    <x v="338"/>
    <s v="AARON HUENCHUMIL"/>
    <s v="Hamburgo #750"/>
    <s v="Ñuñoa"/>
    <x v="21"/>
    <s v="Cumple"/>
    <s v="Cumple"/>
    <s v="No Aplica"/>
    <s v="No Aplica"/>
    <s v="Cumple"/>
    <s v="Cumple"/>
    <s v="Si"/>
    <s v="S/N"/>
    <s v="S/N"/>
    <s v="Cumple"/>
    <s v="Cumple"/>
    <s v="Cumple"/>
    <s v="Cumple"/>
    <s v="Cumple"/>
    <s v="1-Se trata de locsl comercial, no se encuentra administradora del local por lo cual no se permite acceso a caja empalme"/>
    <x v="1"/>
    <x v="1"/>
    <x v="3"/>
    <x v="1"/>
    <n v="0.5"/>
    <n v="0.5"/>
    <n v="0.5"/>
    <n v="0.5"/>
    <n v="0.5"/>
    <n v="0.5"/>
    <n v="0.25"/>
    <n v="0.25"/>
    <n v="0.5"/>
    <n v="0.5"/>
    <n v="0.5"/>
    <n v="1"/>
    <x v="0"/>
  </r>
  <r>
    <s v="2309333"/>
    <s v="207514042023162608"/>
    <s v="DF20237616655"/>
    <x v="318"/>
    <x v="332"/>
    <s v="AARON HUENCHUMIL"/>
    <s v="Echeñique #5562"/>
    <s v="Ñuñoa"/>
    <x v="24"/>
    <s v="Cumple"/>
    <s v="Cumple"/>
    <s v="Cumple"/>
    <s v="Cumple"/>
    <s v="Cumple"/>
    <s v="Cumple"/>
    <s v="No"/>
    <s v="S/N"/>
    <s v="S/N"/>
    <s v="No Aplica"/>
    <s v="No Aplica"/>
    <s v="No Aplica"/>
    <s v="Cumple"/>
    <s v="Cumple"/>
    <s v="1-Cliente no se encuentra en domicilio  2-Acometida bien templada y suministro electrico normal en sector"/>
    <x v="1"/>
    <x v="1"/>
    <x v="3"/>
    <x v="1"/>
    <n v="0.5"/>
    <n v="0.5"/>
    <n v="0.5"/>
    <n v="0.5"/>
    <n v="0.5"/>
    <n v="0.5"/>
    <n v="0.25"/>
    <n v="0.25"/>
    <n v="0.5"/>
    <n v="0.5"/>
    <n v="0.5"/>
    <n v="1"/>
    <x v="0"/>
  </r>
  <r>
    <s v="2309325"/>
    <s v="207514042023160119"/>
    <s v="DF20237616638"/>
    <x v="318"/>
    <x v="332"/>
    <s v="AARON HUENCHUMIL"/>
    <s v="Bremen #1637"/>
    <s v="Ñuñoa"/>
    <x v="10"/>
    <s v="Cumple"/>
    <s v="Cumple"/>
    <s v="No Cumple"/>
    <s v="No Cumple"/>
    <s v="Cumple"/>
    <s v="Cumple"/>
    <s v="No"/>
    <s v="S/N"/>
    <s v="S/N"/>
    <s v="No Aplica"/>
    <s v="No Aplica"/>
    <s v="No Aplica"/>
    <s v="Cumple"/>
    <s v="Cumple"/>
    <s v="1-Cliente no se encuentra en domicilio"/>
    <x v="1"/>
    <x v="1"/>
    <x v="3"/>
    <x v="1"/>
    <n v="0.5"/>
    <n v="0.5"/>
    <n v="0"/>
    <n v="0"/>
    <n v="0.5"/>
    <n v="0.5"/>
    <n v="0.25"/>
    <n v="0.25"/>
    <n v="0.5"/>
    <n v="0.5"/>
    <n v="0.5"/>
    <n v="0.7"/>
    <x v="0"/>
  </r>
  <r>
    <s v="2309255"/>
    <s v="207614042023141719"/>
    <s v="DF20237637014"/>
    <x v="318"/>
    <x v="355"/>
    <s v="Cristobal toro"/>
    <s v="Sarita stein 720"/>
    <s v="La Cisterna"/>
    <x v="1"/>
    <s v="Cumple"/>
    <s v="Cumple"/>
    <s v="No Aplica"/>
    <s v="No Aplica"/>
    <s v="Cumple"/>
    <s v="Cumple"/>
    <s v="No"/>
    <s v="S/N"/>
    <s v="S/N"/>
    <s v="No Aplica"/>
    <s v="No Aplica"/>
    <s v="No Aplica"/>
    <s v="Cumple"/>
    <s v="Cumple Parcialmente"/>
    <s v="1 foto falta mayor data . Vecinos complicados momestos por toma de fotos , no se toman muchas fotos para eviatar problemas"/>
    <x v="2"/>
    <x v="1"/>
    <x v="3"/>
    <x v="1"/>
    <n v="0.5"/>
    <n v="0.5"/>
    <n v="0.5"/>
    <n v="0.5"/>
    <n v="0.5"/>
    <n v="0.5"/>
    <n v="0.25"/>
    <n v="0.25"/>
    <n v="0.5"/>
    <n v="0.5"/>
    <n v="0.17499999999999999"/>
    <n v="0.93500000000000005"/>
    <x v="0"/>
  </r>
  <r>
    <s v="2309237"/>
    <s v="207614042023140214"/>
    <s v="DF20237636514"/>
    <x v="318"/>
    <x v="355"/>
    <s v="Cristobal toro"/>
    <s v="Los juncos 8846"/>
    <s v="La Cisterna"/>
    <x v="9"/>
    <s v="Cumple"/>
    <s v="Cumple"/>
    <s v="No Aplica"/>
    <s v="No Aplica"/>
    <s v="Cumple"/>
    <s v="Cumple"/>
    <s v="No"/>
    <s v="S/N"/>
    <s v="S/N"/>
    <s v="No Aplica"/>
    <s v="No Aplica"/>
    <s v="No Aplica"/>
    <s v="Cumple"/>
    <s v="Cumple"/>
    <s v="Sin moradores . Sin mayor observacion"/>
    <x v="2"/>
    <x v="1"/>
    <x v="3"/>
    <x v="1"/>
    <n v="0.5"/>
    <n v="0.5"/>
    <n v="0.5"/>
    <n v="0.5"/>
    <n v="0.5"/>
    <n v="0.5"/>
    <n v="0.25"/>
    <n v="0.25"/>
    <n v="0.5"/>
    <n v="0.5"/>
    <n v="0.5"/>
    <n v="1"/>
    <x v="0"/>
  </r>
  <r>
    <s v="2309232"/>
    <s v="207614042023135616"/>
    <s v="DF20237636640"/>
    <x v="318"/>
    <x v="355"/>
    <s v="Cristobal toro"/>
    <s v="Los juncos 8823"/>
    <s v="La Cisterna"/>
    <x v="1"/>
    <s v="Cumple"/>
    <s v="Cumple"/>
    <s v="No Aplica"/>
    <s v="No Aplica"/>
    <s v="Cumple"/>
    <s v="Cumple"/>
    <s v="No"/>
    <s v="S/N"/>
    <s v="S/N"/>
    <s v="No Aplica"/>
    <s v="No Aplica"/>
    <s v="No Aplica"/>
    <s v="Cumple"/>
    <s v="Cumple"/>
    <s v="Sin moradores . Sin mayor observacion"/>
    <x v="2"/>
    <x v="1"/>
    <x v="3"/>
    <x v="1"/>
    <n v="0.5"/>
    <n v="0.5"/>
    <n v="0.5"/>
    <n v="0.5"/>
    <n v="0.5"/>
    <n v="0.5"/>
    <n v="0.25"/>
    <n v="0.25"/>
    <n v="0.5"/>
    <n v="0.5"/>
    <n v="0.5"/>
    <n v="1"/>
    <x v="0"/>
  </r>
  <r>
    <s v="2309181"/>
    <s v="207514042023124805"/>
    <s v="DF20237614910"/>
    <x v="318"/>
    <x v="338"/>
    <s v="AARON HUENCHUMIL"/>
    <s v="Guillermo Man #1278"/>
    <s v="Ñuñoa"/>
    <x v="21"/>
    <s v="Cumple"/>
    <s v="Cumple"/>
    <s v="No Aplica"/>
    <s v="No Aplica"/>
    <s v="Cumple"/>
    <s v="Cumple"/>
    <s v="No"/>
    <s v="S/N"/>
    <s v="S/N"/>
    <s v="No Aplica"/>
    <s v="No Aplica"/>
    <s v="No Aplica"/>
    <s v="Cumple"/>
    <s v="Cumple"/>
    <s v="1-Sector conflictivo 2-Caja B.T DAE se encuentra abierta"/>
    <x v="1"/>
    <x v="1"/>
    <x v="3"/>
    <x v="1"/>
    <n v="0.5"/>
    <n v="0.5"/>
    <n v="0.5"/>
    <n v="0.5"/>
    <n v="0.5"/>
    <n v="0.5"/>
    <n v="0.25"/>
    <n v="0.25"/>
    <n v="0.5"/>
    <n v="0.5"/>
    <n v="0.5"/>
    <n v="1"/>
    <x v="0"/>
  </r>
  <r>
    <s v="2309178"/>
    <s v="207514042023123813"/>
    <s v="DF20237617512"/>
    <x v="318"/>
    <x v="339"/>
    <s v="AARON HUENCHUMIL"/>
    <s v="Los Carpinteros #1520"/>
    <s v="Ñuñoa"/>
    <x v="10"/>
    <s v="Cumple"/>
    <s v="Cumple"/>
    <s v="No Aplica"/>
    <s v="No Aplica"/>
    <s v="Cumple"/>
    <s v="Cumple"/>
    <s v="No"/>
    <s v="S/N"/>
    <s v="S/N"/>
    <s v="No Aplica"/>
    <s v="No Aplica"/>
    <s v="No Aplica"/>
    <s v="Cumple"/>
    <s v="Cumple"/>
    <s v="1-Sector conflictivo, se evita tomar fotografias"/>
    <x v="1"/>
    <x v="1"/>
    <x v="3"/>
    <x v="1"/>
    <n v="0.5"/>
    <n v="0.5"/>
    <n v="0.5"/>
    <n v="0.5"/>
    <n v="0.5"/>
    <n v="0.5"/>
    <n v="0.25"/>
    <n v="0.25"/>
    <n v="0.5"/>
    <n v="0.5"/>
    <n v="0.5"/>
    <n v="1"/>
    <x v="0"/>
  </r>
  <r>
    <s v="2309168"/>
    <s v="207514042023122012"/>
    <s v="DF20237614517"/>
    <x v="318"/>
    <x v="338"/>
    <s v="AARON HUENCHUMIL"/>
    <s v="Azapa #130 E dp 12"/>
    <s v="Ñuñoa"/>
    <x v="22"/>
    <s v="Cumple"/>
    <s v="Cumple"/>
    <s v="No Aplica"/>
    <s v="No Aplica"/>
    <s v="Cumple"/>
    <s v="Cumple"/>
    <s v="No"/>
    <s v="S/N"/>
    <s v="S/N"/>
    <s v="No Aplica"/>
    <s v="No Aplica"/>
    <s v="No Aplica"/>
    <s v="Cumple"/>
    <s v="Cumple"/>
    <s v="1-Cliente no se encuentra en domicilio  2-Suministro electrico normal en sector"/>
    <x v="1"/>
    <x v="1"/>
    <x v="3"/>
    <x v="1"/>
    <n v="0.5"/>
    <n v="0.5"/>
    <n v="0.5"/>
    <n v="0.5"/>
    <n v="0.5"/>
    <n v="0.5"/>
    <n v="0.25"/>
    <n v="0.25"/>
    <n v="0.5"/>
    <n v="0.5"/>
    <n v="0.5"/>
    <n v="1"/>
    <x v="0"/>
  </r>
  <r>
    <s v="2309163"/>
    <s v="207614042023120032"/>
    <s v="DF20237637221"/>
    <x v="318"/>
    <x v="355"/>
    <s v="Cristobal toro"/>
    <s v="Pintor murillo 5422"/>
    <s v="San Joaquín"/>
    <x v="26"/>
    <s v="Cumple"/>
    <s v="Cumple"/>
    <s v="No Aplica"/>
    <s v="No Aplica"/>
    <s v="Cumple"/>
    <s v="Cumple"/>
    <s v="No"/>
    <s v="S/N"/>
    <s v="S/N"/>
    <s v="No Aplica"/>
    <s v="No Aplica"/>
    <s v="No Aplica"/>
    <s v="No Cumple"/>
    <s v="No Cumple"/>
    <s v="Falta maxima de fotos exigidas . Sin moradores"/>
    <x v="2"/>
    <x v="1"/>
    <x v="3"/>
    <x v="1"/>
    <n v="0.5"/>
    <n v="0.5"/>
    <n v="0.5"/>
    <n v="0.5"/>
    <n v="0.5"/>
    <n v="0.5"/>
    <n v="0.25"/>
    <n v="0.25"/>
    <n v="0.5"/>
    <n v="0"/>
    <n v="0"/>
    <n v="0.8"/>
    <x v="0"/>
  </r>
  <r>
    <s v="2309162"/>
    <s v="207514042023115701"/>
    <s v="DF20237617508"/>
    <x v="318"/>
    <x v="339"/>
    <s v="AARON HUENCHUMIL"/>
    <s v="Alc. Jorge Monckeberg #1351 dp 319"/>
    <s v="Ñuñoa"/>
    <x v="23"/>
    <s v="Cumple"/>
    <s v="Cumple"/>
    <s v="No Aplica"/>
    <s v="No Aplica"/>
    <s v="Cumple"/>
    <s v="Cumple"/>
    <s v="No"/>
    <s v="S/N"/>
    <s v="S/N"/>
    <s v="No Aplica"/>
    <s v="No Aplica"/>
    <s v="No Aplica"/>
    <s v="Cumple"/>
    <s v="Cumple"/>
    <s v="1-A.P normalizado"/>
    <x v="1"/>
    <x v="1"/>
    <x v="3"/>
    <x v="1"/>
    <n v="0.5"/>
    <n v="0.5"/>
    <n v="0.5"/>
    <n v="0.5"/>
    <n v="0.5"/>
    <n v="0.5"/>
    <n v="0.25"/>
    <n v="0.25"/>
    <n v="0.5"/>
    <n v="0.5"/>
    <n v="0.5"/>
    <n v="1"/>
    <x v="0"/>
  </r>
  <r>
    <s v="2309155"/>
    <s v="207614042023114337"/>
    <s v="DF20237637251"/>
    <x v="318"/>
    <x v="355"/>
    <s v="Cristobal toro"/>
    <s v="Alcalde pedro alarcon 146 BL 7 dpto 17"/>
    <s v="San Joaquín"/>
    <x v="22"/>
    <s v="Cumple"/>
    <s v="Cumple"/>
    <s v="No Aplica"/>
    <s v="No Aplica"/>
    <s v="Cumple"/>
    <s v="Cumple"/>
    <s v="No"/>
    <s v="S/N"/>
    <s v="S/N"/>
    <s v="No Aplica"/>
    <s v="No Aplica"/>
    <s v="No Aplica"/>
    <s v="Cumple"/>
    <s v="Cumple Parcialmente"/>
    <s v="1 foto falta mayor data . Sector conflictivo . Sin acceso a medidores"/>
    <x v="2"/>
    <x v="1"/>
    <x v="3"/>
    <x v="1"/>
    <n v="0.5"/>
    <n v="0.5"/>
    <n v="0.5"/>
    <n v="0.5"/>
    <n v="0.5"/>
    <n v="0.5"/>
    <n v="0.25"/>
    <n v="0.25"/>
    <n v="0.5"/>
    <n v="0.5"/>
    <n v="0.17499999999999999"/>
    <n v="0.93500000000000005"/>
    <x v="0"/>
  </r>
  <r>
    <s v="2309152"/>
    <s v="207614042023114109"/>
    <s v="DF20237636462"/>
    <x v="318"/>
    <x v="355"/>
    <s v="Cristobal toro"/>
    <s v="Alcalde pedro alarcon 146 BL 7 dpto 15"/>
    <s v="San Joaquín"/>
    <x v="10"/>
    <s v="Cumple"/>
    <s v="Cumple"/>
    <s v="No Aplica"/>
    <s v="No Aplica"/>
    <s v="Cumple"/>
    <s v="Cumple"/>
    <s v="No"/>
    <s v="S/N"/>
    <s v="S/N"/>
    <s v="No Aplica"/>
    <s v="No Aplica"/>
    <s v="No Aplica"/>
    <s v="Cumple"/>
    <s v="Cumple"/>
    <s v="Sector conflictivo . Sin acceso a medidores ."/>
    <x v="2"/>
    <x v="1"/>
    <x v="3"/>
    <x v="1"/>
    <n v="0.5"/>
    <n v="0.5"/>
    <n v="0.5"/>
    <n v="0.5"/>
    <n v="0.5"/>
    <n v="0.5"/>
    <n v="0.25"/>
    <n v="0.25"/>
    <n v="0.5"/>
    <n v="0.5"/>
    <n v="0.5"/>
    <n v="1"/>
    <x v="0"/>
  </r>
  <r>
    <s v="2309133"/>
    <s v="207614042023112338"/>
    <s v="DF20237636481"/>
    <x v="318"/>
    <x v="355"/>
    <s v="Cristobal toro"/>
    <s v="Liszt 3331"/>
    <s v="San Joaquín"/>
    <x v="10"/>
    <s v="Cumple"/>
    <s v="Cumple"/>
    <s v="No Aplica"/>
    <s v="No Aplica"/>
    <s v="Cumple"/>
    <s v="Cumple"/>
    <s v="No"/>
    <s v="S/N"/>
    <s v="S/N"/>
    <s v="No Aplica"/>
    <s v="No Aplica"/>
    <s v="No Aplica"/>
    <s v="Cumple"/>
    <s v="Cumple"/>
    <s v="Sin acceso a pasaje , porton cerrado"/>
    <x v="2"/>
    <x v="1"/>
    <x v="3"/>
    <x v="1"/>
    <n v="0.5"/>
    <n v="0.5"/>
    <n v="0.5"/>
    <n v="0.5"/>
    <n v="0.5"/>
    <n v="0.5"/>
    <n v="0.25"/>
    <n v="0.25"/>
    <n v="0.5"/>
    <n v="0.5"/>
    <n v="0.5"/>
    <n v="1"/>
    <x v="0"/>
  </r>
  <r>
    <s v="2309130"/>
    <s v="207614042023112123"/>
    <s v="DF20237636424"/>
    <x v="318"/>
    <x v="355"/>
    <s v="Cristobal toro"/>
    <s v="Liszt 3331"/>
    <s v="San Joaquín"/>
    <x v="2"/>
    <s v="Cumple"/>
    <s v="Cumple"/>
    <s v="No Aplica"/>
    <s v="No Aplica"/>
    <s v="Cumple"/>
    <s v="Cumple"/>
    <s v="No"/>
    <s v="S/N"/>
    <s v="S/N"/>
    <s v="No Aplica"/>
    <s v="No Aplica"/>
    <s v="No Aplica"/>
    <s v="No Cumple"/>
    <s v="No Cumple"/>
    <s v="Falta maxima de fotos exigidas . Sin acceso a casas porton cerrado"/>
    <x v="2"/>
    <x v="1"/>
    <x v="3"/>
    <x v="1"/>
    <n v="0.5"/>
    <n v="0.5"/>
    <n v="0.5"/>
    <n v="0.5"/>
    <n v="0.5"/>
    <n v="0.5"/>
    <n v="0.25"/>
    <n v="0.25"/>
    <n v="0.5"/>
    <n v="0"/>
    <n v="0"/>
    <n v="0.8"/>
    <x v="0"/>
  </r>
  <r>
    <s v="2309120"/>
    <s v="207614042023110940"/>
    <s v="DF20237636477"/>
    <x v="318"/>
    <x v="355"/>
    <s v="Cristobal toro"/>
    <s v="Carmen 2420"/>
    <s v="San Joaquín"/>
    <x v="10"/>
    <s v="Cumple"/>
    <s v="Cumple"/>
    <s v="No Aplica"/>
    <s v="No Aplica"/>
    <s v="Cumple"/>
    <s v="Cumple"/>
    <s v="No"/>
    <s v="S/N"/>
    <s v="S/N"/>
    <s v="No Aplica"/>
    <s v="No Aplica"/>
    <s v="No Aplica"/>
    <s v="Cumple"/>
    <s v="Cumple"/>
    <s v="Atiende persona q trabaja ahi , pero no esta al tanto de visita de personal de emergencia . No entrega datos"/>
    <x v="2"/>
    <x v="1"/>
    <x v="3"/>
    <x v="1"/>
    <n v="0.5"/>
    <n v="0.5"/>
    <n v="0.5"/>
    <n v="0.5"/>
    <n v="0.5"/>
    <n v="0.5"/>
    <n v="0.25"/>
    <n v="0.25"/>
    <n v="0.5"/>
    <n v="0.5"/>
    <n v="0.5"/>
    <n v="1"/>
    <x v="0"/>
  </r>
  <r>
    <s v="2309101"/>
    <s v="207614042023104317"/>
    <s v="DF20237636920"/>
    <x v="318"/>
    <x v="355"/>
    <s v="Cristobal toro"/>
    <s v="Rivas 694"/>
    <s v="San Joaquín"/>
    <x v="25"/>
    <s v="Cumple"/>
    <s v="Cumple"/>
    <s v="No Aplica"/>
    <s v="No Aplica"/>
    <s v="Cumple"/>
    <s v="Cumple"/>
    <s v="No"/>
    <s v="S/N"/>
    <s v="S/N"/>
    <s v="No Aplica"/>
    <s v="No Aplica"/>
    <s v="No Aplica"/>
    <s v="Cumple"/>
    <s v="Cumple Parcialmente"/>
    <s v="1 foto falta data . Sector hostil , no se toman fotos para eviatar problema vial y de locatarios"/>
    <x v="2"/>
    <x v="1"/>
    <x v="3"/>
    <x v="1"/>
    <n v="0.5"/>
    <n v="0.5"/>
    <n v="0.5"/>
    <n v="0.5"/>
    <n v="0.5"/>
    <n v="0.5"/>
    <n v="0.25"/>
    <n v="0.25"/>
    <n v="0.5"/>
    <n v="0.5"/>
    <n v="0.17499999999999999"/>
    <n v="0.93500000000000005"/>
    <x v="0"/>
  </r>
  <r>
    <s v="2306466"/>
    <s v="207613042023152904"/>
    <s v="DF20237636764"/>
    <x v="319"/>
    <x v="355"/>
    <s v="Cristobal toro"/>
    <s v="Berloiz 5741"/>
    <s v="San Joaquín"/>
    <x v="1"/>
    <s v="Cumple"/>
    <s v="Cumple"/>
    <s v="No Aplica"/>
    <s v="No Aplica"/>
    <s v="Cumple"/>
    <s v="Cumple"/>
    <s v="No"/>
    <s v="S/N"/>
    <s v="S/N"/>
    <s v="No Aplica"/>
    <s v="No Aplica"/>
    <s v="No Aplica"/>
    <s v="Cumple"/>
    <s v="Cumple"/>
    <s v="Se divisa gente , pero nadie atiende ."/>
    <x v="2"/>
    <x v="1"/>
    <x v="3"/>
    <x v="1"/>
    <n v="0.5"/>
    <n v="0.5"/>
    <n v="0.5"/>
    <n v="0.5"/>
    <n v="0.5"/>
    <n v="0.5"/>
    <n v="0.25"/>
    <n v="0.25"/>
    <n v="0.5"/>
    <n v="0.5"/>
    <n v="0.5"/>
    <n v="1"/>
    <x v="0"/>
  </r>
  <r>
    <s v="2306440"/>
    <s v="207513042023142751"/>
    <s v="DF20237617387"/>
    <x v="319"/>
    <x v="332"/>
    <s v="AARON HUENCHUMIL"/>
    <s v="Carlos Aguirre Luco #676"/>
    <s v="Ñuñoa"/>
    <x v="4"/>
    <s v="Cumple"/>
    <s v="Cumple"/>
    <s v="No Aplica"/>
    <s v="No Aplica"/>
    <s v="Cumple"/>
    <s v="Cumple"/>
    <s v="No"/>
    <s v="S/N"/>
    <s v="S/N"/>
    <s v="No Aplica"/>
    <s v="No Aplica"/>
    <s v="No Aplica"/>
    <s v="Cumple"/>
    <s v="Cumple"/>
    <s v="1-Cliente no se encuentra en domicilio  2-Acometida bien templada"/>
    <x v="1"/>
    <x v="1"/>
    <x v="3"/>
    <x v="1"/>
    <n v="0.5"/>
    <n v="0.5"/>
    <n v="0.5"/>
    <n v="0.5"/>
    <n v="0.5"/>
    <n v="0.5"/>
    <n v="0.25"/>
    <n v="0.25"/>
    <n v="0.5"/>
    <n v="0.5"/>
    <n v="0.5"/>
    <n v="1"/>
    <x v="0"/>
  </r>
  <r>
    <s v="2306434"/>
    <s v="207513042023141354"/>
    <s v="DF20237614843"/>
    <x v="319"/>
    <x v="338"/>
    <s v="AARON HUENCHUMIL"/>
    <s v="Incahuasi #592"/>
    <s v="Ñuñoa"/>
    <x v="21"/>
    <s v="Cumple"/>
    <s v="Cumple"/>
    <s v="No Aplica"/>
    <s v="No Aplica"/>
    <s v="Cumple"/>
    <s v="Cumple"/>
    <s v="Si"/>
    <s v="S/N"/>
    <s v="S/N"/>
    <s v="Cumple"/>
    <s v="Cumple"/>
    <s v="Cumple"/>
    <s v="Cumple"/>
    <s v="Cumple"/>
    <s v="1-Cliente confirma suministro electrico normalizado, no permite acceso debido a que va saliendo a buscar a hijo a la escuela"/>
    <x v="1"/>
    <x v="1"/>
    <x v="3"/>
    <x v="1"/>
    <n v="0.5"/>
    <n v="0.5"/>
    <n v="0.5"/>
    <n v="0.5"/>
    <n v="0.5"/>
    <n v="0.5"/>
    <n v="0.25"/>
    <n v="0.25"/>
    <n v="0.5"/>
    <n v="0.5"/>
    <n v="0.5"/>
    <n v="1"/>
    <x v="0"/>
  </r>
  <r>
    <s v="2306422"/>
    <s v="207513042023135602"/>
    <s v="DF20237617410"/>
    <x v="319"/>
    <x v="339"/>
    <s v="AARON HUENCHUMIL"/>
    <s v="Irarrazabal #4562D"/>
    <s v="Ñuñoa"/>
    <x v="4"/>
    <s v="Cumple"/>
    <s v="Cumple"/>
    <s v="No Aplica"/>
    <s v="No Aplica"/>
    <s v="Cumple"/>
    <s v="Cumple"/>
    <s v="Si"/>
    <s v="S/N"/>
    <s v="S/N"/>
    <s v="Cumple"/>
    <s v="Cumple"/>
    <s v="Cumple"/>
    <s v="Cumple"/>
    <s v="Cumple"/>
    <s v="1-Suministro electrico normalizado"/>
    <x v="1"/>
    <x v="1"/>
    <x v="3"/>
    <x v="1"/>
    <n v="0.5"/>
    <n v="0.5"/>
    <n v="0.5"/>
    <n v="0.5"/>
    <n v="0.5"/>
    <n v="0.5"/>
    <n v="0.25"/>
    <n v="0.25"/>
    <n v="0.5"/>
    <n v="0.5"/>
    <n v="0.5"/>
    <n v="1"/>
    <x v="0"/>
  </r>
  <r>
    <s v="2306416"/>
    <s v="207613042023134130"/>
    <s v="DF20237636610"/>
    <x v="319"/>
    <x v="355"/>
    <s v="Cristobal toro"/>
    <s v="Vicuña mackena ote . 7492 ED . 2 dpto 1717"/>
    <s v="La Florida"/>
    <x v="12"/>
    <s v="Cumple"/>
    <s v="Cumple"/>
    <s v="No Aplica"/>
    <s v="No Aplica"/>
    <s v="Cumple"/>
    <s v="Cumple"/>
    <s v="No"/>
    <s v="S/N"/>
    <s v="S/N"/>
    <s v="No Aplica"/>
    <s v="No Aplica"/>
    <s v="No Aplica"/>
    <s v="Cumple"/>
    <s v="Cumple Parcialmente"/>
    <s v="Falta 1 foto mayor data . Atiende concerge , no entrega datos . Sin acceso a medidor , hostil con mi persona . No se toman fotografias por precaucion"/>
    <x v="2"/>
    <x v="1"/>
    <x v="3"/>
    <x v="1"/>
    <n v="0.5"/>
    <n v="0.5"/>
    <n v="0.5"/>
    <n v="0.5"/>
    <n v="0.5"/>
    <n v="0.5"/>
    <n v="0.25"/>
    <n v="0.25"/>
    <n v="0.5"/>
    <n v="0.5"/>
    <n v="0.17499999999999999"/>
    <n v="0.93500000000000005"/>
    <x v="0"/>
  </r>
  <r>
    <s v="2306413"/>
    <s v="207513042023133141"/>
    <s v="DF20237615394"/>
    <x v="319"/>
    <x v="338"/>
    <s v="AARON HUENCHUMIL"/>
    <s v="Irarrazabal #3469"/>
    <s v="Ñuñoa"/>
    <x v="2"/>
    <s v="Cumple"/>
    <s v="Cumple"/>
    <s v="No Aplica"/>
    <s v="No Aplica"/>
    <s v="Cumple"/>
    <s v="Cumple"/>
    <s v="Si"/>
    <s v="Rosemarie Perez"/>
    <s v="S/N"/>
    <s v="Cumple"/>
    <s v="Cumple"/>
    <s v="Cumple"/>
    <s v="Cumple Parcialmente"/>
    <s v="Cumple"/>
    <s v="1-Suministro electrico normalizado  2-Trata de local comercial TECLADOS  Y se parecian 6 empalmes SIN adulteraciones, pero se encuentran abiertos"/>
    <x v="1"/>
    <x v="1"/>
    <x v="3"/>
    <x v="1"/>
    <n v="0.5"/>
    <n v="0.5"/>
    <n v="0.5"/>
    <n v="0.5"/>
    <n v="0.5"/>
    <n v="0.5"/>
    <n v="0.25"/>
    <n v="0.25"/>
    <n v="0.5"/>
    <n v="0.17499999999999999"/>
    <n v="0.5"/>
    <n v="0.93500000000000005"/>
    <x v="0"/>
  </r>
  <r>
    <s v="2306380"/>
    <s v="207513042023125110"/>
    <s v="DF20237615735"/>
    <x v="319"/>
    <x v="335"/>
    <s v="AARON HUENCHUMIL"/>
    <s v="Irarrazabal #2862"/>
    <s v="Ñuñoa"/>
    <x v="26"/>
    <s v="Cumple"/>
    <s v="Cumple"/>
    <s v="No Aplica"/>
    <s v="No Aplica"/>
    <s v="Cumple"/>
    <s v="Cumple"/>
    <s v="No"/>
    <s v="S/N"/>
    <s v="S/N"/>
    <s v="No Aplica"/>
    <s v="No Aplica"/>
    <s v="No Aplica"/>
    <s v="Cumple"/>
    <s v="Cumple"/>
    <s v="1-Suministro electrico normalizado en sector"/>
    <x v="1"/>
    <x v="1"/>
    <x v="3"/>
    <x v="1"/>
    <n v="0.5"/>
    <n v="0.5"/>
    <n v="0.5"/>
    <n v="0.5"/>
    <n v="0.5"/>
    <n v="0.5"/>
    <n v="0.25"/>
    <n v="0.25"/>
    <n v="0.5"/>
    <n v="0.5"/>
    <n v="0.5"/>
    <n v="1"/>
    <x v="0"/>
  </r>
  <r>
    <s v="2306366"/>
    <s v="207513042023122140"/>
    <s v="DF20237615639"/>
    <x v="319"/>
    <x v="335"/>
    <s v="AARON HUENCHUMIL"/>
    <s v="Duble Almeyda #3221 dp 405"/>
    <s v="Ñuñoa"/>
    <x v="8"/>
    <s v="Cumple"/>
    <s v="Cumple"/>
    <s v="No Aplica"/>
    <s v="No Aplica"/>
    <s v="Cumple"/>
    <s v="Cumple"/>
    <s v="No"/>
    <s v="S/N"/>
    <s v="S/N"/>
    <s v="No Aplica"/>
    <s v="No Aplica"/>
    <s v="No Aplica"/>
    <s v="No Cumple"/>
    <s v="No Cumple"/>
    <s v="1-Conserje no permite acceso, debido a que no tiene registro en bitacora de visita de tecnicos"/>
    <x v="1"/>
    <x v="1"/>
    <x v="3"/>
    <x v="1"/>
    <n v="0.5"/>
    <n v="0.5"/>
    <n v="0.5"/>
    <n v="0.5"/>
    <n v="0.5"/>
    <n v="0.5"/>
    <n v="0.25"/>
    <n v="0.25"/>
    <n v="0.5"/>
    <n v="0"/>
    <n v="0"/>
    <n v="0.8"/>
    <x v="0"/>
  </r>
  <r>
    <s v="2306351"/>
    <s v="207513042023115633"/>
    <s v="DF20237616809"/>
    <x v="319"/>
    <x v="332"/>
    <s v="AARON HUENCHUMIL"/>
    <s v="Longitudinal #2794 lc 21"/>
    <s v="Ñuñoa"/>
    <x v="10"/>
    <s v="Cumple"/>
    <s v="Cumple"/>
    <s v="No Aplica"/>
    <s v="No Aplica"/>
    <s v="Cumple"/>
    <s v="Cumple"/>
    <s v="No"/>
    <s v="S/N"/>
    <s v="S/N"/>
    <s v="No Aplica"/>
    <s v="No Aplica"/>
    <s v="No Aplica"/>
    <s v="Cumple"/>
    <s v="Cumple"/>
    <s v="1-No se logra dar con direccion, fotografias de informe cuadrilla no coinciden con numeracion"/>
    <x v="1"/>
    <x v="1"/>
    <x v="3"/>
    <x v="1"/>
    <n v="0.5"/>
    <n v="0.5"/>
    <n v="0.5"/>
    <n v="0.5"/>
    <n v="0.5"/>
    <n v="0.5"/>
    <n v="0.25"/>
    <n v="0.25"/>
    <n v="0.5"/>
    <n v="0.5"/>
    <n v="0.5"/>
    <n v="1"/>
    <x v="0"/>
  </r>
  <r>
    <s v="2306348"/>
    <s v="207513042023114842"/>
    <s v="DF20237615432"/>
    <x v="319"/>
    <x v="338"/>
    <s v="AARON HUENCHUMIL"/>
    <s v="Grecia #2838 dp 203"/>
    <s v="Ñuñoa"/>
    <x v="2"/>
    <s v="Cumple"/>
    <s v="Cumple"/>
    <s v="No Aplica"/>
    <s v="No Aplica"/>
    <s v="Cumple"/>
    <s v="Cumple"/>
    <s v="No"/>
    <s v="S/N"/>
    <s v="S/N"/>
    <s v="No Aplica"/>
    <s v="No Aplica"/>
    <s v="No Aplica"/>
    <s v="Cumple"/>
    <s v="Cumple"/>
    <s v="1-Cliente no se encuentra en domicilio  2-Ticket con relacion directa  DF20237615493"/>
    <x v="1"/>
    <x v="1"/>
    <x v="3"/>
    <x v="1"/>
    <n v="0.5"/>
    <n v="0.5"/>
    <n v="0.5"/>
    <n v="0.5"/>
    <n v="0.5"/>
    <n v="0.5"/>
    <n v="0.25"/>
    <n v="0.25"/>
    <n v="0.5"/>
    <n v="0.5"/>
    <n v="0.5"/>
    <n v="1"/>
    <x v="0"/>
  </r>
  <r>
    <s v="2306346"/>
    <s v="207513042023114616"/>
    <s v="DF20237615493"/>
    <x v="319"/>
    <x v="335"/>
    <s v="AARON HUENCHUMIL"/>
    <s v="Grecia #2838 dp 203"/>
    <s v="Ñuñoa"/>
    <x v="2"/>
    <s v="Cumple"/>
    <s v="Cumple"/>
    <s v="No Aplica"/>
    <s v="No Aplica"/>
    <s v="Cumple"/>
    <s v="Cumple"/>
    <s v="No"/>
    <s v="S/N"/>
    <s v="S/N"/>
    <s v="No Aplica"/>
    <s v="No Aplica"/>
    <s v="No Aplica"/>
    <s v="Cumple"/>
    <s v="Cumple"/>
    <s v="1-Ticket relacionado directamente  DF20237615432  2-Cliente no se encuentra en domicilio"/>
    <x v="1"/>
    <x v="1"/>
    <x v="3"/>
    <x v="1"/>
    <n v="0.5"/>
    <n v="0.5"/>
    <n v="0.5"/>
    <n v="0.5"/>
    <n v="0.5"/>
    <n v="0.5"/>
    <n v="0.25"/>
    <n v="0.25"/>
    <n v="0.5"/>
    <n v="0.5"/>
    <n v="0.5"/>
    <n v="1"/>
    <x v="0"/>
  </r>
  <r>
    <s v="2306342"/>
    <s v="207613042023114138"/>
    <s v="DF20237637372"/>
    <x v="319"/>
    <x v="354"/>
    <s v="Cristobal toro"/>
    <s v="La florida 8361"/>
    <s v="La Florida"/>
    <x v="4"/>
    <s v="Cumple"/>
    <s v="Cumple"/>
    <s v="No Aplica"/>
    <s v="No Aplica"/>
    <s v="Cumple"/>
    <s v="Cumple"/>
    <s v="No"/>
    <s v="S/N"/>
    <s v="S/N"/>
    <s v="No Aplica"/>
    <s v="No Aplica"/>
    <s v="No Aplica"/>
    <s v="No Cumple"/>
    <s v="No Cumple"/>
    <s v="Falta maxima de fotos exigidas . No se toman muchas fotos por precaucion vial ."/>
    <x v="2"/>
    <x v="1"/>
    <x v="3"/>
    <x v="1"/>
    <n v="0.5"/>
    <n v="0.5"/>
    <n v="0.5"/>
    <n v="0.5"/>
    <n v="0.5"/>
    <n v="0.5"/>
    <n v="0.25"/>
    <n v="0.25"/>
    <n v="0.5"/>
    <n v="0"/>
    <n v="0"/>
    <n v="0.8"/>
    <x v="0"/>
  </r>
  <r>
    <s v="2306332"/>
    <s v="207513042023112358"/>
    <s v="DF20237616694"/>
    <x v="319"/>
    <x v="332"/>
    <s v="AARON HUENCHUMIL"/>
    <s v="Jose Miguel Infante #2393"/>
    <s v="Ñuñoa"/>
    <x v="10"/>
    <s v="Cumple"/>
    <s v="Cumple"/>
    <s v="No Aplica"/>
    <s v="No Aplica"/>
    <s v="Cumple"/>
    <s v="Cumple"/>
    <s v="No"/>
    <s v="S/N"/>
    <s v="S/N"/>
    <s v="No Aplica"/>
    <s v="No Aplica"/>
    <s v="No Aplica"/>
    <s v="Cumple"/>
    <s v="Cumple"/>
    <s v="1-Cliente no se encuentra en domicilio, pasaje privado"/>
    <x v="1"/>
    <x v="1"/>
    <x v="3"/>
    <x v="1"/>
    <n v="0.5"/>
    <n v="0.5"/>
    <n v="0.5"/>
    <n v="0.5"/>
    <n v="0.5"/>
    <n v="0.5"/>
    <n v="0.25"/>
    <n v="0.25"/>
    <n v="0.5"/>
    <n v="0.5"/>
    <n v="0.5"/>
    <n v="1"/>
    <x v="0"/>
  </r>
  <r>
    <s v="2306324"/>
    <s v="207613042023111320"/>
    <s v="DF20237636418"/>
    <x v="319"/>
    <x v="355"/>
    <s v="Cristobal toro"/>
    <s v="Puelche 2001"/>
    <s v="San Ramón"/>
    <x v="24"/>
    <s v="Cumple"/>
    <s v="Cumple"/>
    <s v="Cumple"/>
    <s v="Cumple"/>
    <s v="Cumple"/>
    <s v="Cumple"/>
    <s v="No"/>
    <s v="S/N"/>
    <s v="S/N"/>
    <s v="No Aplica"/>
    <s v="No Aplica"/>
    <s v="No Aplica"/>
    <s v="Cumple"/>
    <s v="Cumple"/>
    <s v="Problema externo TD , guitarron"/>
    <x v="2"/>
    <x v="1"/>
    <x v="3"/>
    <x v="1"/>
    <n v="0.5"/>
    <n v="0.5"/>
    <n v="0.5"/>
    <n v="0.5"/>
    <n v="0.5"/>
    <n v="0.5"/>
    <n v="0.25"/>
    <n v="0.25"/>
    <n v="0.5"/>
    <n v="0.5"/>
    <n v="0.5"/>
    <n v="1"/>
    <x v="0"/>
  </r>
  <r>
    <s v="2306322"/>
    <s v="207613042023111035"/>
    <s v="DF20237636751"/>
    <x v="319"/>
    <x v="355"/>
    <s v="Cristobal toro"/>
    <s v="Los abedules 9786"/>
    <s v="San Ramón"/>
    <x v="1"/>
    <s v="Cumple"/>
    <s v="Cumple"/>
    <s v="No Aplica"/>
    <s v="No Aplica"/>
    <s v="Cumple"/>
    <s v="Cumple"/>
    <s v="No"/>
    <s v="S/N"/>
    <s v="S/N"/>
    <s v="No Aplica"/>
    <s v="No Aplica"/>
    <s v="No Aplica"/>
    <s v="Cumple"/>
    <s v="Cumple Parcialmente"/>
    <s v="Falta mayor data en fotografias  Sector conflictivo , sector con feria . No se toman muchas fotos por precaucion"/>
    <x v="2"/>
    <x v="1"/>
    <x v="3"/>
    <x v="1"/>
    <n v="0.5"/>
    <n v="0.5"/>
    <n v="0.5"/>
    <n v="0.5"/>
    <n v="0.5"/>
    <n v="0.5"/>
    <n v="0.25"/>
    <n v="0.25"/>
    <n v="0.5"/>
    <n v="0.5"/>
    <n v="0.17499999999999999"/>
    <n v="0.93500000000000005"/>
    <x v="0"/>
  </r>
  <r>
    <s v="2306320"/>
    <s v="207513042023110730"/>
    <s v="DF20237617671"/>
    <x v="319"/>
    <x v="339"/>
    <s v="AARON HUENCHUMIL"/>
    <s v="Crescente Errazuriz #2116"/>
    <s v="Ñuñoa"/>
    <x v="6"/>
    <s v="Cumple"/>
    <s v="Cumple"/>
    <s v="No Aplica"/>
    <s v="No Aplica"/>
    <s v="Cumple"/>
    <s v="Cumple"/>
    <s v="No"/>
    <s v="S/N"/>
    <s v="S/N"/>
    <s v="No Aplica"/>
    <s v="No Aplica"/>
    <s v="No Aplica"/>
    <s v="Cumple"/>
    <s v="Cumple"/>
    <s v="1-Cliente no se encuentra en domicilio  2-Acometida bien templada"/>
    <x v="1"/>
    <x v="1"/>
    <x v="3"/>
    <x v="1"/>
    <n v="0.5"/>
    <n v="0.5"/>
    <n v="0.5"/>
    <n v="0.5"/>
    <n v="0.5"/>
    <n v="0.5"/>
    <n v="0.25"/>
    <n v="0.25"/>
    <n v="0.5"/>
    <n v="0.5"/>
    <n v="0.5"/>
    <n v="1"/>
    <x v="0"/>
  </r>
  <r>
    <s v="2306313"/>
    <s v="207613042023105635"/>
    <s v="DF20237637380"/>
    <x v="319"/>
    <x v="354"/>
    <s v="Cristobal toro"/>
    <s v="Goycolea 1721"/>
    <s v="San Ramón"/>
    <x v="1"/>
    <s v="Cumple"/>
    <s v="Cumple"/>
    <s v="No Aplica"/>
    <s v="No Aplica"/>
    <s v="Cumple"/>
    <s v="Cumple"/>
    <s v="No"/>
    <s v="S/N"/>
    <s v="S/N"/>
    <s v="No Aplica"/>
    <s v="No Aplica"/>
    <s v="No Aplica"/>
    <s v="Cumple"/>
    <s v="Cumple"/>
    <s v="Sector hostil. Se visualiza aun poste de cliente inclinado , sin moradores"/>
    <x v="2"/>
    <x v="1"/>
    <x v="3"/>
    <x v="1"/>
    <n v="0.5"/>
    <n v="0.5"/>
    <n v="0.5"/>
    <n v="0.5"/>
    <n v="0.5"/>
    <n v="0.5"/>
    <n v="0.25"/>
    <n v="0.25"/>
    <n v="0.5"/>
    <n v="0.5"/>
    <n v="0.5"/>
    <n v="1"/>
    <x v="0"/>
  </r>
  <r>
    <s v="2306303"/>
    <s v="207613042023103637"/>
    <s v="DF20237636652"/>
    <x v="319"/>
    <x v="355"/>
    <s v="Cristobal toro"/>
    <s v="Elias fernadez albano 8472"/>
    <s v="San Ramón"/>
    <x v="1"/>
    <s v="Cumple"/>
    <s v="Cumple"/>
    <s v="No Cumple"/>
    <s v="No Cumple"/>
    <s v="Cumple"/>
    <s v="Cumple"/>
    <s v="No"/>
    <s v="S/N"/>
    <s v="S/N"/>
    <s v="No Aplica"/>
    <s v="No Aplica"/>
    <s v="No Aplica"/>
    <s v="Cumple"/>
    <s v="Cumple"/>
    <s v="Sector hostil . Se encontraria instalada una feria no se toman muchas fotos por precaucion ."/>
    <x v="2"/>
    <x v="1"/>
    <x v="3"/>
    <x v="1"/>
    <n v="0.5"/>
    <n v="0.5"/>
    <n v="0"/>
    <n v="0"/>
    <n v="0.5"/>
    <n v="0.5"/>
    <n v="0.25"/>
    <n v="0.25"/>
    <n v="0.5"/>
    <n v="0.5"/>
    <n v="0.5"/>
    <n v="0.7"/>
    <x v="0"/>
  </r>
  <r>
    <s v="2306289"/>
    <s v="207613042023102706"/>
    <s v="DF20237636776"/>
    <x v="319"/>
    <x v="355"/>
    <s v="Cristobal toro"/>
    <s v="Futaleufu 8606"/>
    <s v="San Ramón"/>
    <x v="1"/>
    <s v="Cumple"/>
    <s v="Cumple"/>
    <s v="No Aplica"/>
    <s v="No Aplica"/>
    <s v="Cumple"/>
    <s v="Cumple"/>
    <s v="No"/>
    <s v="S/N"/>
    <s v="S/N"/>
    <s v="No Aplica"/>
    <s v="No Aplica"/>
    <s v="No Aplica"/>
    <s v="Cumple"/>
    <s v="Cumple"/>
    <s v="Supervisor Raul torres . Sin moradores . Sector hostil"/>
    <x v="2"/>
    <x v="1"/>
    <x v="3"/>
    <x v="1"/>
    <n v="0.5"/>
    <n v="0.5"/>
    <n v="0.5"/>
    <n v="0.5"/>
    <n v="0.5"/>
    <n v="0.5"/>
    <n v="0.25"/>
    <n v="0.25"/>
    <n v="0.5"/>
    <n v="0.5"/>
    <n v="0.5"/>
    <n v="1"/>
    <x v="0"/>
  </r>
  <r>
    <s v="2306287"/>
    <s v="207613042023102354"/>
    <s v="DF20237636910"/>
    <x v="319"/>
    <x v="355"/>
    <s v="Cristobal toro"/>
    <s v="America del sur 2099"/>
    <s v="San Ramón"/>
    <x v="26"/>
    <s v="Cumple"/>
    <s v="Cumple"/>
    <s v="No Aplica"/>
    <s v="No Aplica"/>
    <s v="Cumple"/>
    <s v="Cumple"/>
    <s v="No"/>
    <s v="S/N"/>
    <s v="S/N"/>
    <s v="No Aplica"/>
    <s v="No Aplica"/>
    <s v="No Aplica"/>
    <s v="Cumple"/>
    <s v="Cumple"/>
    <s v="Sector hostil , sector comercial . No se toman fotografias para evitar problemas con comerciantes ."/>
    <x v="2"/>
    <x v="1"/>
    <x v="3"/>
    <x v="1"/>
    <n v="0.5"/>
    <n v="0.5"/>
    <n v="0.5"/>
    <n v="0.5"/>
    <n v="0.5"/>
    <n v="0.5"/>
    <n v="0.25"/>
    <n v="0.25"/>
    <n v="0.5"/>
    <n v="0.5"/>
    <n v="0.5"/>
    <n v="1"/>
    <x v="0"/>
  </r>
  <r>
    <s v="2306277"/>
    <s v="207613042023100734"/>
    <s v="DF20237636479"/>
    <x v="319"/>
    <x v="355"/>
    <s v="Cristobal toro"/>
    <s v="Mirador 1267"/>
    <s v="San Ramón"/>
    <x v="10"/>
    <s v="Cumple"/>
    <s v="Cumple"/>
    <s v="No Cumple"/>
    <s v="No Cumple"/>
    <s v="Cumple"/>
    <s v="Cumple"/>
    <s v="No"/>
    <s v="S/N"/>
    <s v="S/N"/>
    <s v="No Aplica"/>
    <s v="No Aplica"/>
    <s v="No Aplica"/>
    <s v="Cumple"/>
    <s v="Cumple"/>
    <s v="Sin moradores . Sin mayor observacion"/>
    <x v="2"/>
    <x v="1"/>
    <x v="3"/>
    <x v="1"/>
    <n v="0.5"/>
    <n v="0.5"/>
    <n v="0"/>
    <n v="0"/>
    <n v="0.5"/>
    <n v="0.5"/>
    <n v="0.25"/>
    <n v="0.25"/>
    <n v="0.5"/>
    <n v="0.5"/>
    <n v="0.5"/>
    <n v="0.7"/>
    <x v="0"/>
  </r>
  <r>
    <s v="2304861"/>
    <s v="207612042023142258"/>
    <s v="DF20237636757"/>
    <x v="320"/>
    <x v="355"/>
    <s v="Cristobal toro"/>
    <s v="Trinidad fte 866"/>
    <s v="La Florida"/>
    <x v="12"/>
    <s v="Cumple"/>
    <s v="Cumple"/>
    <s v="No Aplica"/>
    <s v="No Aplica"/>
    <s v="Cumple"/>
    <s v="Cumple"/>
    <s v="No"/>
    <s v="S/N"/>
    <s v="S/N"/>
    <s v="No Aplica"/>
    <s v="No Aplica"/>
    <s v="No Aplica"/>
    <s v="Cumple"/>
    <s v="Cumple"/>
    <s v="Problema externo , Fuente de poder empresa claro"/>
    <x v="2"/>
    <x v="1"/>
    <x v="3"/>
    <x v="1"/>
    <n v="0.5"/>
    <n v="0.5"/>
    <n v="0.5"/>
    <n v="0.5"/>
    <n v="0.5"/>
    <n v="0.5"/>
    <n v="0.25"/>
    <n v="0.25"/>
    <n v="0.5"/>
    <n v="0.5"/>
    <n v="0.5"/>
    <n v="1"/>
    <x v="0"/>
  </r>
  <r>
    <s v="2304801"/>
    <s v="207612042023130422"/>
    <s v="DF20237637272"/>
    <x v="320"/>
    <x v="355"/>
    <s v="Cristobal toro"/>
    <s v="Fuerte bulnes 1675"/>
    <s v="San Ramón"/>
    <x v="2"/>
    <s v="Cumple"/>
    <s v="Cumple"/>
    <s v="No Aplica"/>
    <s v="No Aplica"/>
    <s v="Cumple"/>
    <s v="Cumple"/>
    <s v="No"/>
    <s v="S/N"/>
    <s v="S/N"/>
    <s v="No Aplica"/>
    <s v="No Aplica"/>
    <s v="No Aplica"/>
    <s v="No Cumple"/>
    <s v="No Cumple"/>
    <s v="Sector conflictivo . No se toman fotogragias por precaucion . Sector muy hostil"/>
    <x v="2"/>
    <x v="1"/>
    <x v="3"/>
    <x v="1"/>
    <n v="0.5"/>
    <n v="0.5"/>
    <n v="0.5"/>
    <n v="0.5"/>
    <n v="0.5"/>
    <n v="0.5"/>
    <n v="0.25"/>
    <n v="0.25"/>
    <n v="0.5"/>
    <n v="0"/>
    <n v="0"/>
    <n v="0.8"/>
    <x v="0"/>
  </r>
  <r>
    <s v="2304777"/>
    <s v="207612042023122340"/>
    <s v="DF20237636559"/>
    <x v="320"/>
    <x v="355"/>
    <s v="Cristobal toro"/>
    <s v="El bambu 0841"/>
    <s v="La Granja"/>
    <x v="4"/>
    <s v="Cumple"/>
    <s v="Cumple"/>
    <s v="No Aplica"/>
    <s v="No Aplica"/>
    <s v="Cumple"/>
    <s v="Cumple"/>
    <s v="No"/>
    <s v="S/N"/>
    <s v="S/N"/>
    <s v="No Aplica"/>
    <s v="No Aplica"/>
    <s v="No Aplica"/>
    <s v="Cumple"/>
    <s v="Cumple"/>
    <s v="Sector conflictivo , no se toman fotografias por precaucion"/>
    <x v="2"/>
    <x v="1"/>
    <x v="3"/>
    <x v="1"/>
    <n v="0.5"/>
    <n v="0.5"/>
    <n v="0.5"/>
    <n v="0.5"/>
    <n v="0.5"/>
    <n v="0.5"/>
    <n v="0.25"/>
    <n v="0.25"/>
    <n v="0.5"/>
    <n v="0.5"/>
    <n v="0.5"/>
    <n v="1"/>
    <x v="0"/>
  </r>
  <r>
    <s v="2304771"/>
    <s v="207612042023121427"/>
    <s v="DF20237636738"/>
    <x v="320"/>
    <x v="355"/>
    <s v="Cristobal toro"/>
    <s v="Rio choapa 10430"/>
    <s v="La Granja"/>
    <x v="9"/>
    <s v="Cumple"/>
    <s v="Cumple"/>
    <s v="No Aplica"/>
    <s v="No Aplica"/>
    <s v="Cumple"/>
    <s v="Cumple"/>
    <s v="No"/>
    <s v="S/N"/>
    <s v="S/N"/>
    <s v="No Aplica"/>
    <s v="No Aplica"/>
    <s v="No Aplica"/>
    <s v="Cumple"/>
    <s v="Cumple Parcialmente"/>
    <s v="Sector confluctivo . Gente afuera de pasaje  hostil"/>
    <x v="2"/>
    <x v="1"/>
    <x v="3"/>
    <x v="1"/>
    <n v="0.5"/>
    <n v="0.5"/>
    <n v="0.5"/>
    <n v="0.5"/>
    <n v="0.5"/>
    <n v="0.5"/>
    <n v="0.25"/>
    <n v="0.25"/>
    <n v="0.5"/>
    <n v="0.5"/>
    <n v="0.17499999999999999"/>
    <n v="0.93500000000000005"/>
    <x v="0"/>
  </r>
  <r>
    <s v="2304768"/>
    <s v="207612042023120807"/>
    <s v="DF20237636907"/>
    <x v="320"/>
    <x v="355"/>
    <s v="Cristobal toro"/>
    <s v="Cardenal raul silva henriquez 10488"/>
    <s v="La Granja"/>
    <x v="22"/>
    <s v="Cumple"/>
    <s v="Cumple"/>
    <s v="No Aplica"/>
    <s v="No Aplica"/>
    <s v="Cumple"/>
    <s v="Cumple"/>
    <s v="No"/>
    <s v="S/N"/>
    <s v="S/N"/>
    <s v="No Aplica"/>
    <s v="No Aplica"/>
    <s v="No Aplica"/>
    <s v="Cumple"/>
    <s v="Cumple"/>
    <s v="Sector conflictivo , no se toman muchas fotos por precaucion , ademas por feria"/>
    <x v="2"/>
    <x v="1"/>
    <x v="3"/>
    <x v="1"/>
    <n v="0.5"/>
    <n v="0.5"/>
    <n v="0.5"/>
    <n v="0.5"/>
    <n v="0.5"/>
    <n v="0.5"/>
    <n v="0.25"/>
    <n v="0.25"/>
    <n v="0.5"/>
    <n v="0.5"/>
    <n v="0.5"/>
    <n v="1"/>
    <x v="0"/>
  </r>
  <r>
    <s v="2304764"/>
    <s v="207612042023120134"/>
    <s v="DF20237636508"/>
    <x v="320"/>
    <x v="355"/>
    <s v="Cristobal toro"/>
    <s v="Santa rosa , las tranqueras"/>
    <s v="La Granja"/>
    <x v="8"/>
    <s v="Cumple"/>
    <s v="Cumple"/>
    <s v="No Aplica"/>
    <s v="No Aplica"/>
    <s v="Cumple"/>
    <s v="Cumple"/>
    <s v="No"/>
    <s v="S/N"/>
    <s v="S/N"/>
    <s v="No Aplica"/>
    <s v="No Aplica"/>
    <s v="No Aplica"/>
    <s v="Cumple"/>
    <s v="Cumple"/>
    <s v="Problema externo TD"/>
    <x v="2"/>
    <x v="1"/>
    <x v="3"/>
    <x v="1"/>
    <n v="0.5"/>
    <n v="0.5"/>
    <n v="0.5"/>
    <n v="0.5"/>
    <n v="0.5"/>
    <n v="0.5"/>
    <n v="0.25"/>
    <n v="0.25"/>
    <n v="0.5"/>
    <n v="0.5"/>
    <n v="0.5"/>
    <n v="1"/>
    <x v="0"/>
  </r>
  <r>
    <s v="2304752"/>
    <s v="207612042023114635"/>
    <s v="DF20237637281"/>
    <x v="320"/>
    <x v="355"/>
    <s v="Cristobal toro"/>
    <s v="Manuel rodriguez 765 dpto 204"/>
    <s v="La Granja"/>
    <x v="24"/>
    <s v="Cumple"/>
    <s v="Cumple"/>
    <s v="No Aplica"/>
    <s v="No Aplica"/>
    <s v="Cumple"/>
    <s v="Cumple"/>
    <s v="No"/>
    <s v="S/N"/>
    <s v="S/N"/>
    <s v="No Aplica"/>
    <s v="No Aplica"/>
    <s v="No Aplica"/>
    <s v="Cumple"/>
    <s v="Cumple"/>
    <s v="Sector conflictivo . No se toman fotos por precaucion"/>
    <x v="2"/>
    <x v="1"/>
    <x v="3"/>
    <x v="1"/>
    <n v="0.5"/>
    <n v="0.5"/>
    <n v="0.5"/>
    <n v="0.5"/>
    <n v="0.5"/>
    <n v="0.5"/>
    <n v="0.25"/>
    <n v="0.25"/>
    <n v="0.5"/>
    <n v="0.5"/>
    <n v="0.5"/>
    <n v="1"/>
    <x v="0"/>
  </r>
  <r>
    <s v="2304746"/>
    <s v="207612042023113400"/>
    <s v="DF20237637120"/>
    <x v="320"/>
    <x v="355"/>
    <s v="Cristobal toro"/>
    <s v="Isla san javier 785 dpto 11"/>
    <s v="La Granja"/>
    <x v="22"/>
    <s v="Cumple"/>
    <s v="Cumple"/>
    <s v="No Aplica"/>
    <s v="No Aplica"/>
    <s v="Cumple"/>
    <s v="Cumple"/>
    <s v="No"/>
    <s v="S/N"/>
    <s v="S/N"/>
    <s v="No Aplica"/>
    <s v="No Aplica"/>
    <s v="No Aplica"/>
    <s v="Cumple"/>
    <s v="Cumple"/>
    <s v="Sector confluctivo . Se verifica , pero ZP."/>
    <x v="2"/>
    <x v="1"/>
    <x v="3"/>
    <x v="1"/>
    <n v="0.5"/>
    <n v="0.5"/>
    <n v="0.5"/>
    <n v="0.5"/>
    <n v="0.5"/>
    <n v="0.5"/>
    <n v="0.25"/>
    <n v="0.25"/>
    <n v="0.5"/>
    <n v="0.5"/>
    <n v="0.5"/>
    <n v="1"/>
    <x v="0"/>
  </r>
  <r>
    <s v="2304738"/>
    <s v="207612042023111254"/>
    <s v="DF20237636571"/>
    <x v="320"/>
    <x v="355"/>
    <s v="Cristobal toro"/>
    <s v="Pdte luis ignacio lula da silva 6456"/>
    <s v="La Granja"/>
    <x v="4"/>
    <s v="Cumple"/>
    <s v="Cumple"/>
    <s v="No Aplica"/>
    <s v="No Aplica"/>
    <s v="Cumple"/>
    <s v="Cumple"/>
    <s v="No"/>
    <s v="S/N"/>
    <s v="S/N"/>
    <s v="No Aplica"/>
    <s v="No Aplica"/>
    <s v="No Aplica"/>
    <s v="Cumple"/>
    <s v="Cumple"/>
    <s v="Sin moradores . Sector hostil"/>
    <x v="2"/>
    <x v="1"/>
    <x v="3"/>
    <x v="1"/>
    <n v="0.5"/>
    <n v="0.5"/>
    <n v="0.5"/>
    <n v="0.5"/>
    <n v="0.5"/>
    <n v="0.5"/>
    <n v="0.25"/>
    <n v="0.25"/>
    <n v="0.5"/>
    <n v="0.5"/>
    <n v="0.5"/>
    <n v="1"/>
    <x v="0"/>
  </r>
  <r>
    <s v="2304737"/>
    <s v="207612042023110254"/>
    <s v="DF20237636768"/>
    <x v="320"/>
    <x v="355"/>
    <s v="Cristobal toro"/>
    <s v="Maestro peña 6449"/>
    <s v="La Granja"/>
    <x v="9"/>
    <s v="Cumple"/>
    <s v="Cumple"/>
    <s v="No Aplica"/>
    <s v="No Aplica"/>
    <s v="Cumple"/>
    <s v="Cumple"/>
    <s v="No"/>
    <s v="S/N"/>
    <s v="S/N"/>
    <s v="No Aplica"/>
    <s v="No Aplica"/>
    <s v="No Aplica"/>
    <s v="Cumple"/>
    <s v="Cumple"/>
    <s v="Problema externo AP"/>
    <x v="2"/>
    <x v="1"/>
    <x v="3"/>
    <x v="1"/>
    <n v="0.5"/>
    <n v="0.5"/>
    <n v="0.5"/>
    <n v="0.5"/>
    <n v="0.5"/>
    <n v="0.5"/>
    <n v="0.25"/>
    <n v="0.25"/>
    <n v="0.5"/>
    <n v="0.5"/>
    <n v="0.5"/>
    <n v="1"/>
    <x v="0"/>
  </r>
  <r>
    <s v="2303961"/>
    <s v="207511042023185115"/>
    <s v="DF20237615341"/>
    <x v="321"/>
    <x v="338"/>
    <s v="AARON HUENCHUMIL"/>
    <s v="El Parron #681 dp 219"/>
    <s v="La Cisterna"/>
    <x v="20"/>
    <s v="Cumple"/>
    <s v="Cumple"/>
    <s v="No Cumple"/>
    <s v="No Cumple"/>
    <s v="Cumple"/>
    <s v="Cumple"/>
    <s v="No"/>
    <s v="S/N"/>
    <s v="S/N"/>
    <s v="No Aplica"/>
    <s v="No Aplica"/>
    <s v="No Aplica"/>
    <s v="Cumple"/>
    <s v="Cumple"/>
    <s v="1-Suministro electrico normalizado  2-No declara codigo de material utilizado, pero si describe su uso  3-2 cajas empalme bajo caja empalme #219 se encuentran sin tapas y SIN adulteraciones"/>
    <x v="1"/>
    <x v="1"/>
    <x v="3"/>
    <x v="1"/>
    <n v="0.5"/>
    <n v="0.5"/>
    <n v="0"/>
    <n v="0"/>
    <n v="0.5"/>
    <n v="0.5"/>
    <n v="0.25"/>
    <n v="0.25"/>
    <n v="0.5"/>
    <n v="0.5"/>
    <n v="0.5"/>
    <n v="0.7"/>
    <x v="0"/>
  </r>
  <r>
    <s v="2303960"/>
    <s v="207511042023183105"/>
    <s v="DF20237617401"/>
    <x v="321"/>
    <x v="339"/>
    <s v="AARON HUENCHUMIL"/>
    <s v="Pedro Aguirre Cerda #0477 dp 304 edif. 1"/>
    <s v="La Cisterna"/>
    <x v="15"/>
    <s v="Cumple"/>
    <s v="Cumple"/>
    <s v="No Aplica"/>
    <s v="No Aplica"/>
    <s v="Cumple"/>
    <s v="Cumple"/>
    <s v="Si"/>
    <s v="S/N"/>
    <s v="S/N"/>
    <s v="Cumple"/>
    <s v="Cumple"/>
    <s v="Cumple"/>
    <s v="Cumple Mayormente"/>
    <s v="Cumple"/>
    <s v="1-Suministro electrico reestablecido"/>
    <x v="1"/>
    <x v="1"/>
    <x v="3"/>
    <x v="1"/>
    <n v="0.5"/>
    <n v="0.5"/>
    <n v="0.5"/>
    <n v="0.5"/>
    <n v="0.5"/>
    <n v="0.5"/>
    <n v="0.25"/>
    <n v="0.25"/>
    <n v="0.5"/>
    <n v="0.32500000000000001"/>
    <n v="0.5"/>
    <n v="0.96500000000000008"/>
    <x v="0"/>
  </r>
  <r>
    <s v="2303957"/>
    <s v="207511042023181040"/>
    <s v="DF20237615311"/>
    <x v="321"/>
    <x v="338"/>
    <s v="AARON HUENCHUMIL"/>
    <s v="Argentina #9233"/>
    <s v="La Cisterna"/>
    <x v="4"/>
    <s v="Cumple"/>
    <s v="Cumple"/>
    <s v="No Aplica"/>
    <s v="No Aplica"/>
    <s v="Cumple"/>
    <s v="Cumple"/>
    <s v="Si"/>
    <s v="S/N"/>
    <s v="S/N"/>
    <s v="No Aplica"/>
    <s v="No Aplica"/>
    <s v="No Aplica"/>
    <s v="Cumple"/>
    <s v="Cumple"/>
    <s v="1-Cliente hostil, me retiro del lugar"/>
    <x v="1"/>
    <x v="1"/>
    <x v="3"/>
    <x v="1"/>
    <n v="0.5"/>
    <n v="0.5"/>
    <n v="0.5"/>
    <n v="0.5"/>
    <n v="0.5"/>
    <n v="0.5"/>
    <n v="0.25"/>
    <n v="0.25"/>
    <n v="0.5"/>
    <n v="0.5"/>
    <n v="0.5"/>
    <n v="1"/>
    <x v="0"/>
  </r>
  <r>
    <s v="2303953"/>
    <s v="207511042023180230"/>
    <s v="DF20237616161"/>
    <x v="321"/>
    <x v="335"/>
    <s v="AARON HUENCHUMIL"/>
    <s v="Ines Rivas #098"/>
    <s v="La Cisterna"/>
    <x v="6"/>
    <s v="Cumple"/>
    <s v="Cumple"/>
    <s v="Cumple"/>
    <s v="Cumple"/>
    <s v="Cumple"/>
    <s v="Cumple"/>
    <s v="No"/>
    <s v="S/N"/>
    <s v="S/N"/>
    <s v="No Aplica"/>
    <s v="No Aplica"/>
    <s v="No Aplica"/>
    <s v="Cumple"/>
    <s v="Cumple"/>
    <s v="1-Cliente no se encuentra en domicilio"/>
    <x v="1"/>
    <x v="1"/>
    <x v="3"/>
    <x v="1"/>
    <n v="0.5"/>
    <n v="0.5"/>
    <n v="0.5"/>
    <n v="0.5"/>
    <n v="0.5"/>
    <n v="0.5"/>
    <n v="0.25"/>
    <n v="0.25"/>
    <n v="0.5"/>
    <n v="0.5"/>
    <n v="0.5"/>
    <n v="1"/>
    <x v="0"/>
  </r>
  <r>
    <s v="2303942"/>
    <s v="207511042023173401"/>
    <s v="DF20237616391"/>
    <x v="321"/>
    <x v="335"/>
    <s v="AARON HUENCHUMIL"/>
    <s v="Gran Av. Jose Miguel Carrera #8625"/>
    <s v="La Cisterna"/>
    <x v="4"/>
    <s v="Cumple"/>
    <s v="Cumple"/>
    <s v="No Aplica"/>
    <s v="No Aplica"/>
    <s v="Cumple"/>
    <s v="Cumple"/>
    <s v="Si"/>
    <s v="S/N"/>
    <s v="S/N"/>
    <s v="Cumple"/>
    <s v="Cumple"/>
    <s v="No Cumple"/>
    <s v="Cumple"/>
    <s v="Cumple"/>
    <s v="1-Cliente requiere cambio de acometida 2-Poste donde nace acometida esta chocado en su base"/>
    <x v="1"/>
    <x v="1"/>
    <x v="3"/>
    <x v="1"/>
    <n v="0.5"/>
    <n v="0.5"/>
    <n v="0.5"/>
    <n v="0.5"/>
    <n v="0.5"/>
    <n v="0.5"/>
    <n v="0.25"/>
    <n v="0.25"/>
    <n v="0"/>
    <n v="0.5"/>
    <n v="0.5"/>
    <n v="0.92500000000000004"/>
    <x v="0"/>
  </r>
  <r>
    <s v="2303240"/>
    <s v="207511042023170748"/>
    <s v="DF20237616760"/>
    <x v="321"/>
    <x v="332"/>
    <s v="AARON HUENCHUMIL"/>
    <s v="Gran Av. Jose Miguel Carrera #8625"/>
    <s v="La Cisterna"/>
    <x v="8"/>
    <s v="Cumple"/>
    <s v="Cumple"/>
    <s v="No Aplica"/>
    <s v="No Aplica"/>
    <s v="Cumple"/>
    <s v="Cumple"/>
    <s v="Si"/>
    <s v="Fernando Urquiola"/>
    <s v="959898062"/>
    <s v="Cumple"/>
    <s v="Cumple"/>
    <s v="No Cumple"/>
    <s v="Cumple"/>
    <s v="Cumple"/>
    <s v="1-Cliente requiere cambio de acometida completa, desgaste de material por paso del tiempo. No puede utilizar al 100% su potencia debido a acometida en mal estado  local comercial  2-N°387522247 numero de caso     N°379797151 numero de caso"/>
    <x v="1"/>
    <x v="1"/>
    <x v="3"/>
    <x v="1"/>
    <n v="0.5"/>
    <n v="0.5"/>
    <n v="0.5"/>
    <n v="0.5"/>
    <n v="0.5"/>
    <n v="0.5"/>
    <n v="0.25"/>
    <n v="0.25"/>
    <n v="0"/>
    <n v="0.5"/>
    <n v="0.5"/>
    <n v="0.92500000000000004"/>
    <x v="0"/>
  </r>
  <r>
    <s v="2303229"/>
    <s v="207511042023164410"/>
    <s v="DF20237615069"/>
    <x v="321"/>
    <x v="335"/>
    <s v="AARON HUENCHUMIL"/>
    <s v="Gaston Despouy #8740 dpto 1308"/>
    <s v="La Cisterna"/>
    <x v="6"/>
    <s v="Cumple"/>
    <s v="Cumple"/>
    <s v="No Aplica"/>
    <s v="No Aplica"/>
    <s v="Cumple"/>
    <s v="Cumple"/>
    <s v="No"/>
    <s v="S/N"/>
    <s v="S/N"/>
    <s v="No Aplica"/>
    <s v="No Aplica"/>
    <s v="No Aplica"/>
    <s v="Cumple Mayormente"/>
    <s v="Cumple"/>
    <s v="1-Conserje permite acceso a shaft medidores  2-Suministro electrico reestablecido  3-Caja empalme abierta, SIN adulteraciones"/>
    <x v="1"/>
    <x v="1"/>
    <x v="3"/>
    <x v="1"/>
    <n v="0.5"/>
    <n v="0.5"/>
    <n v="0.5"/>
    <n v="0.5"/>
    <n v="0.5"/>
    <n v="0.5"/>
    <n v="0.25"/>
    <n v="0.25"/>
    <n v="0.5"/>
    <n v="0.32500000000000001"/>
    <n v="0.5"/>
    <n v="0.96500000000000008"/>
    <x v="0"/>
  </r>
  <r>
    <s v="2303205"/>
    <s v="207611042023155320"/>
    <s v="DF20237637388"/>
    <x v="321"/>
    <x v="354"/>
    <s v="Cristobal toro"/>
    <s v="Calle 2 PS 23"/>
    <s v="La Florida"/>
    <x v="1"/>
    <s v="Cumple"/>
    <s v="Cumple"/>
    <s v="No Aplica"/>
    <s v="No Aplica"/>
    <s v="Cumple"/>
    <s v="Cumple"/>
    <s v="No"/>
    <s v="S/N"/>
    <s v="S/N"/>
    <s v="No Aplica"/>
    <s v="No Aplica"/>
    <s v="No Aplica"/>
    <s v="Cumple"/>
    <s v="Cumple"/>
    <s v="Sin moradores ."/>
    <x v="2"/>
    <x v="1"/>
    <x v="3"/>
    <x v="1"/>
    <n v="0.5"/>
    <n v="0.5"/>
    <n v="0.5"/>
    <n v="0.5"/>
    <n v="0.5"/>
    <n v="0.5"/>
    <n v="0.25"/>
    <n v="0.25"/>
    <n v="0.5"/>
    <n v="0.5"/>
    <n v="0.5"/>
    <n v="1"/>
    <x v="0"/>
  </r>
  <r>
    <s v="2303076"/>
    <s v="207611042023124144"/>
    <s v="DF20237637225"/>
    <x v="321"/>
    <x v="355"/>
    <s v="Cristobal toro"/>
    <s v="Calle 2 PS 23"/>
    <s v="La Florida"/>
    <x v="1"/>
    <s v="Cumple"/>
    <s v="Cumple"/>
    <s v="No Aplica"/>
    <s v="No Aplica"/>
    <s v="Cumple"/>
    <s v="Cumple"/>
    <s v="No"/>
    <s v="S/N"/>
    <s v="S/N"/>
    <s v="No Aplica"/>
    <s v="No Aplica"/>
    <s v="No Aplica"/>
    <s v="No Cumple"/>
    <s v="No Cumple"/>
    <s v="Sin moradores . Falta mayor cantidad de fotos exigidas"/>
    <x v="2"/>
    <x v="1"/>
    <x v="3"/>
    <x v="1"/>
    <n v="0.5"/>
    <n v="0.5"/>
    <n v="0.5"/>
    <n v="0.5"/>
    <n v="0.5"/>
    <n v="0.5"/>
    <n v="0.25"/>
    <n v="0.25"/>
    <n v="0.5"/>
    <n v="0"/>
    <n v="0"/>
    <n v="0.8"/>
    <x v="0"/>
  </r>
  <r>
    <s v="2303057"/>
    <s v="207611042023120552"/>
    <s v="DF20237614986"/>
    <x v="321"/>
    <x v="355"/>
    <s v="Cristobal toro"/>
    <s v="San jorge 2237"/>
    <s v="La Florida"/>
    <x v="26"/>
    <s v="Cumple"/>
    <s v="Cumple"/>
    <s v="No Aplica"/>
    <s v="No Aplica"/>
    <s v="Cumple"/>
    <s v="Cumple"/>
    <s v="No"/>
    <s v="S/N"/>
    <s v="S/N"/>
    <s v="No Aplica"/>
    <s v="No Aplica"/>
    <s v="No Aplica"/>
    <s v="Cumple"/>
    <s v="Cumple"/>
    <s v="Sin acceso a condominio  Porton cerrado"/>
    <x v="2"/>
    <x v="1"/>
    <x v="3"/>
    <x v="1"/>
    <n v="0.5"/>
    <n v="0.5"/>
    <n v="0.5"/>
    <n v="0.5"/>
    <n v="0.5"/>
    <n v="0.5"/>
    <n v="0.25"/>
    <n v="0.25"/>
    <n v="0.5"/>
    <n v="0.5"/>
    <n v="0.5"/>
    <n v="1"/>
    <x v="0"/>
  </r>
  <r>
    <s v="2303051"/>
    <s v="207611042023115240"/>
    <s v="DF20237637278"/>
    <x v="321"/>
    <x v="354"/>
    <s v="Cristobal toro"/>
    <s v="Malta 1242"/>
    <s v="La Florida"/>
    <x v="2"/>
    <s v="Cumple"/>
    <s v="Cumple"/>
    <s v="No Aplica"/>
    <s v="No Aplica"/>
    <s v="Cumple"/>
    <s v="Cumple"/>
    <s v="No"/>
    <s v="S/N"/>
    <s v="S/N"/>
    <s v="No Aplica"/>
    <s v="No Aplica"/>
    <s v="No Aplica"/>
    <s v="Cumple"/>
    <s v="Cumple"/>
    <s v="Problema externo , AP"/>
    <x v="2"/>
    <x v="1"/>
    <x v="3"/>
    <x v="1"/>
    <n v="0.5"/>
    <n v="0.5"/>
    <n v="0.5"/>
    <n v="0.5"/>
    <n v="0.5"/>
    <n v="0.5"/>
    <n v="0.25"/>
    <n v="0.25"/>
    <n v="0.5"/>
    <n v="0.5"/>
    <n v="0.5"/>
    <n v="1"/>
    <x v="0"/>
  </r>
  <r>
    <s v="2303045"/>
    <s v="207611042023114328"/>
    <s v="DF20237637343"/>
    <x v="321"/>
    <x v="354"/>
    <s v="Cristobal toro"/>
    <s v="Sierra morada 2281"/>
    <s v="La Florida"/>
    <x v="1"/>
    <s v="Cumple"/>
    <s v="Cumple"/>
    <s v="No Aplica"/>
    <s v="No Aplica"/>
    <s v="Cumple"/>
    <s v="Cumple"/>
    <s v="No"/>
    <s v="S/N"/>
    <s v="S/N"/>
    <s v="No Aplica"/>
    <s v="No Aplica"/>
    <s v="No Aplica"/>
    <s v="Cumple"/>
    <s v="Cumple"/>
    <s v="Sin acceso a condominio  Porton cerrado"/>
    <x v="2"/>
    <x v="1"/>
    <x v="3"/>
    <x v="1"/>
    <n v="0.5"/>
    <n v="0.5"/>
    <n v="0.5"/>
    <n v="0.5"/>
    <n v="0.5"/>
    <n v="0.5"/>
    <n v="0.25"/>
    <n v="0.25"/>
    <n v="0.5"/>
    <n v="0.5"/>
    <n v="0.5"/>
    <n v="1"/>
    <x v="0"/>
  </r>
  <r>
    <s v="2303041"/>
    <s v="207611042023112804"/>
    <s v="DF20237637189"/>
    <x v="321"/>
    <x v="355"/>
    <s v="Cristobal toro"/>
    <s v="Cerro tololo 5838"/>
    <s v="La Florida"/>
    <x v="1"/>
    <s v="Cumple"/>
    <s v="Cumple"/>
    <s v="No Aplica"/>
    <s v="No Aplica"/>
    <s v="Cumple"/>
    <s v="Cumple"/>
    <s v="No"/>
    <s v="S/N"/>
    <s v="S/N"/>
    <s v="No Aplica"/>
    <s v="No Aplica"/>
    <s v="No Aplica"/>
    <s v="Cumple"/>
    <s v="Cumple"/>
    <s v="Sector confluctivo . No se toman mas fotos por precaucion"/>
    <x v="2"/>
    <x v="1"/>
    <x v="3"/>
    <x v="1"/>
    <n v="0.5"/>
    <n v="0.5"/>
    <n v="0.5"/>
    <n v="0.5"/>
    <n v="0.5"/>
    <n v="0.5"/>
    <n v="0.25"/>
    <n v="0.25"/>
    <n v="0.5"/>
    <n v="0.5"/>
    <n v="0.5"/>
    <n v="1"/>
    <x v="0"/>
  </r>
  <r>
    <s v="2303038"/>
    <s v="207611042023112521"/>
    <s v="DF20237636968"/>
    <x v="321"/>
    <x v="355"/>
    <s v="Cristobal toro"/>
    <s v="Fte departamental 555"/>
    <s v="La Florida"/>
    <x v="23"/>
    <s v="Cumple"/>
    <s v="Cumple"/>
    <s v="No Aplica"/>
    <s v="No Aplica"/>
    <s v="Cumple"/>
    <s v="Cumple"/>
    <s v="No"/>
    <s v="S/N"/>
    <s v="S/N"/>
    <s v="No Aplica"/>
    <s v="No Aplica"/>
    <s v="No Aplica"/>
    <s v="Cumple"/>
    <s v="Cumple"/>
    <s v="Problema externo ."/>
    <x v="2"/>
    <x v="1"/>
    <x v="3"/>
    <x v="1"/>
    <n v="0.5"/>
    <n v="0.5"/>
    <n v="0.5"/>
    <n v="0.5"/>
    <n v="0.5"/>
    <n v="0.5"/>
    <n v="0.25"/>
    <n v="0.25"/>
    <n v="0.5"/>
    <n v="0.5"/>
    <n v="0.5"/>
    <n v="1"/>
    <x v="0"/>
  </r>
  <r>
    <s v="2303021"/>
    <s v="207611042023104926"/>
    <s v="DF20237637219"/>
    <x v="321"/>
    <x v="355"/>
    <s v="Cristobal toro"/>
    <s v="Pilcomayo 843 dpto 103"/>
    <s v="La Florida"/>
    <x v="10"/>
    <s v="Cumple"/>
    <s v="Cumple"/>
    <s v="No Aplica"/>
    <s v="No Aplica"/>
    <s v="Cumple"/>
    <s v="Cumple"/>
    <s v="No"/>
    <s v="S/N"/>
    <s v="S/N"/>
    <s v="No Aplica"/>
    <s v="No Aplica"/>
    <s v="No Aplica"/>
    <s v="No Cumple"/>
    <s v="No Cumple"/>
    <s v="Falta maxima de fotos exigidas . Sin acceso a medidores . Puerta reja cerrada"/>
    <x v="2"/>
    <x v="1"/>
    <x v="3"/>
    <x v="1"/>
    <n v="0.5"/>
    <n v="0.5"/>
    <n v="0.5"/>
    <n v="0.5"/>
    <n v="0.5"/>
    <n v="0.5"/>
    <n v="0.25"/>
    <n v="0.25"/>
    <n v="0.5"/>
    <n v="0"/>
    <n v="0"/>
    <n v="0.8"/>
    <x v="0"/>
  </r>
  <r>
    <s v="2303016"/>
    <s v="207611042023103831"/>
    <s v="DF20237637113"/>
    <x v="321"/>
    <x v="355"/>
    <s v="Cristobal toro"/>
    <s v="Fresia 6723"/>
    <s v="La Florida"/>
    <x v="1"/>
    <s v="Cumple"/>
    <s v="Cumple"/>
    <s v="No Aplica"/>
    <s v="No Aplica"/>
    <s v="Cumple"/>
    <s v="Cumple"/>
    <s v="No"/>
    <s v="S/N"/>
    <s v="S/N"/>
    <s v="No Aplica"/>
    <s v="No Aplica"/>
    <s v="No Aplica"/>
    <s v="Cumple"/>
    <s v="Cumple Parcialmente"/>
    <s v="Falta 1 foto mayor data . Sin moradores"/>
    <x v="2"/>
    <x v="1"/>
    <x v="3"/>
    <x v="1"/>
    <n v="0.5"/>
    <n v="0.5"/>
    <n v="0.5"/>
    <n v="0.5"/>
    <n v="0.5"/>
    <n v="0.5"/>
    <n v="0.25"/>
    <n v="0.25"/>
    <n v="0.5"/>
    <n v="0.5"/>
    <n v="0.17499999999999999"/>
    <n v="0.93500000000000005"/>
    <x v="0"/>
  </r>
  <r>
    <s v="2303015"/>
    <s v="207611042023103454"/>
    <s v="DF20237637352"/>
    <x v="321"/>
    <x v="354"/>
    <s v="Cristobal toro"/>
    <s v="Vicuña mackena 6239 dpto 503"/>
    <s v="La Florida"/>
    <x v="10"/>
    <s v="Cumple"/>
    <s v="Cumple"/>
    <s v="No Aplica"/>
    <s v="No Aplica"/>
    <s v="Cumple"/>
    <s v="Cumple"/>
    <s v="No"/>
    <s v="S/N"/>
    <s v="S/N"/>
    <s v="No Aplica"/>
    <s v="No Aplica"/>
    <s v="No Aplica"/>
    <s v="Cumple"/>
    <s v="Cumple"/>
    <s v="Atiende concerge no permite ingresar , ya q no se encuentra cliente , ademas indeica q cluente se encontraria molesto con personal de enel"/>
    <x v="2"/>
    <x v="1"/>
    <x v="3"/>
    <x v="1"/>
    <n v="0.5"/>
    <n v="0.5"/>
    <n v="0.5"/>
    <n v="0.5"/>
    <n v="0.5"/>
    <n v="0.5"/>
    <n v="0.25"/>
    <n v="0.25"/>
    <n v="0.5"/>
    <n v="0.5"/>
    <n v="0.5"/>
    <n v="1"/>
    <x v="0"/>
  </r>
  <r>
    <s v="2301716"/>
    <s v="207610042023152913"/>
    <s v="DF20237636494"/>
    <x v="322"/>
    <x v="355"/>
    <s v="Cristobal toro"/>
    <s v="Perpetua freire 664"/>
    <s v="La Florida"/>
    <x v="4"/>
    <s v="Cumple"/>
    <s v="Cumple"/>
    <s v="No Aplica"/>
    <s v="No Aplica"/>
    <s v="Cumple"/>
    <s v="Cumple"/>
    <s v="Si"/>
    <s v="S/N"/>
    <s v="S/N"/>
    <s v="No Aplica"/>
    <s v="No Aplica"/>
    <s v="No Aplica"/>
    <s v="No Cumple"/>
    <s v="No Cumple"/>
    <s v="Falta maxima de fotos exigidas . Cliente molesto con mi visita , no le interesa entregar datos . No se toman muchas fotos para evitar problemas con cliente"/>
    <x v="2"/>
    <x v="1"/>
    <x v="3"/>
    <x v="1"/>
    <n v="0.5"/>
    <n v="0.5"/>
    <n v="0.5"/>
    <n v="0.5"/>
    <n v="0.5"/>
    <n v="0.5"/>
    <n v="0.25"/>
    <n v="0.25"/>
    <n v="0.5"/>
    <n v="0"/>
    <n v="0"/>
    <n v="0.8"/>
    <x v="0"/>
  </r>
  <r>
    <s v="2301702"/>
    <s v="207610042023150200"/>
    <s v="DF20237636436"/>
    <x v="322"/>
    <x v="355"/>
    <s v="Cristobal toro"/>
    <s v="Jose miguel carrera 693"/>
    <s v="La Florida"/>
    <x v="2"/>
    <s v="Cumple"/>
    <s v="Cumple"/>
    <s v="No Aplica"/>
    <s v="No Aplica"/>
    <s v="Cumple"/>
    <s v="Cumple"/>
    <s v="No"/>
    <s v="S/N"/>
    <s v="S/N"/>
    <s v="No Aplica"/>
    <s v="No Aplica"/>
    <s v="No Aplica"/>
    <s v="No Cumple"/>
    <s v="No Cumple"/>
    <s v="Falta maxima de fotos exigidas . Problema externo TD"/>
    <x v="2"/>
    <x v="1"/>
    <x v="3"/>
    <x v="1"/>
    <n v="0.5"/>
    <n v="0.5"/>
    <n v="0.5"/>
    <n v="0.5"/>
    <n v="0.5"/>
    <n v="0.5"/>
    <n v="0.25"/>
    <n v="0.25"/>
    <n v="0.5"/>
    <n v="0"/>
    <n v="0"/>
    <n v="0.8"/>
    <x v="0"/>
  </r>
  <r>
    <s v="2301701"/>
    <s v="207610042023150000"/>
    <s v="DF20237636425"/>
    <x v="322"/>
    <x v="355"/>
    <s v="Cristobal toro"/>
    <s v="Jose miguel carrera 693"/>
    <s v="La Florida"/>
    <x v="2"/>
    <s v="Cumple"/>
    <s v="Cumple"/>
    <s v="No Aplica"/>
    <s v="No Aplica"/>
    <s v="Cumple"/>
    <s v="Cumple"/>
    <s v="No"/>
    <s v="S/N"/>
    <s v="S/N"/>
    <s v="No Aplica"/>
    <s v="No Aplica"/>
    <s v="No Aplica"/>
    <s v="Cumple"/>
    <s v="Cumple"/>
    <s v="Problema externo TD"/>
    <x v="2"/>
    <x v="1"/>
    <x v="3"/>
    <x v="1"/>
    <n v="0.5"/>
    <n v="0.5"/>
    <n v="0.5"/>
    <n v="0.5"/>
    <n v="0.5"/>
    <n v="0.5"/>
    <n v="0.25"/>
    <n v="0.25"/>
    <n v="0.5"/>
    <n v="0.5"/>
    <n v="0.5"/>
    <n v="1"/>
    <x v="0"/>
  </r>
  <r>
    <s v="2301700"/>
    <s v="207610042023145703"/>
    <s v="DF20237636620"/>
    <x v="322"/>
    <x v="355"/>
    <s v="Cristobal toro"/>
    <s v="Jose miguel carrera 693"/>
    <s v="La Florida"/>
    <x v="1"/>
    <s v="Cumple"/>
    <s v="Cumple"/>
    <s v="No Aplica"/>
    <s v="No Aplica"/>
    <s v="Cumple"/>
    <s v="Cumple"/>
    <s v="No"/>
    <s v="S/N"/>
    <s v="S/N"/>
    <s v="No Aplica"/>
    <s v="No Aplica"/>
    <s v="No Aplica"/>
    <s v="Cumple"/>
    <s v="Cumple"/>
    <s v="Sin moradores ."/>
    <x v="2"/>
    <x v="1"/>
    <x v="3"/>
    <x v="1"/>
    <n v="0.5"/>
    <n v="0.5"/>
    <n v="0.5"/>
    <n v="0.5"/>
    <n v="0.5"/>
    <n v="0.5"/>
    <n v="0.25"/>
    <n v="0.25"/>
    <n v="0.5"/>
    <n v="0.5"/>
    <n v="0.5"/>
    <n v="1"/>
    <x v="0"/>
  </r>
  <r>
    <s v="2301699"/>
    <s v="207510042023145455"/>
    <s v="DF20237615637"/>
    <x v="322"/>
    <x v="335"/>
    <s v="AARON HUENCHUMIL"/>
    <s v="La Toma #10034"/>
    <s v="Peñalolén"/>
    <x v="22"/>
    <s v="Cumple"/>
    <s v="Cumple"/>
    <s v="No Aplica"/>
    <s v="No Aplica"/>
    <s v="Cumple"/>
    <s v="Cumple"/>
    <s v="No"/>
    <s v="S/N"/>
    <s v="S/N"/>
    <s v="No Aplica"/>
    <s v="No Aplica"/>
    <s v="No Aplica"/>
    <s v="Cumple"/>
    <s v="Cumple"/>
    <s v="1-Sector conflictivo, se evita tomar fotografias"/>
    <x v="1"/>
    <x v="1"/>
    <x v="3"/>
    <x v="1"/>
    <n v="0.5"/>
    <n v="0.5"/>
    <n v="0.5"/>
    <n v="0.5"/>
    <n v="0.5"/>
    <n v="0.5"/>
    <n v="0.25"/>
    <n v="0.25"/>
    <n v="0.5"/>
    <n v="0.5"/>
    <n v="0.5"/>
    <n v="1"/>
    <x v="0"/>
  </r>
  <r>
    <s v="2301695"/>
    <s v="207510042023144858"/>
    <s v="DF20237616461"/>
    <x v="322"/>
    <x v="332"/>
    <s v="AARON HUENCHUMIL"/>
    <s v="8 de Niviembre #1925"/>
    <s v="Peñalolén"/>
    <x v="2"/>
    <s v="Cumple"/>
    <s v="Cumple"/>
    <s v="No Aplica"/>
    <s v="No Aplica"/>
    <s v="Cumple"/>
    <s v="Cumple"/>
    <s v="Si"/>
    <s v="S/N"/>
    <s v="S/N"/>
    <s v="No Aplica"/>
    <s v="No Aplica"/>
    <s v="Cumple"/>
    <s v="No Cumple"/>
    <s v="No Cumple"/>
    <s v="1-Se encuentra menor de edad en domicilio. Confirma suministro electrico normalizado"/>
    <x v="1"/>
    <x v="1"/>
    <x v="3"/>
    <x v="1"/>
    <n v="0.5"/>
    <n v="0.5"/>
    <n v="0.5"/>
    <n v="0.5"/>
    <n v="0.5"/>
    <n v="0.5"/>
    <n v="0.25"/>
    <n v="0.25"/>
    <n v="0.5"/>
    <n v="0"/>
    <n v="0"/>
    <n v="0.8"/>
    <x v="0"/>
  </r>
  <r>
    <s v="2301693"/>
    <s v="207510042023144641"/>
    <s v="DF20237616965"/>
    <x v="322"/>
    <x v="332"/>
    <s v="AARON HUENCHUMIL"/>
    <s v="8 de Noviembre #1925"/>
    <s v="Peñalolén"/>
    <x v="23"/>
    <s v="Cumple"/>
    <s v="Cumple"/>
    <s v="No Aplica"/>
    <s v="No Aplica"/>
    <s v="Cumple"/>
    <s v="Cumple"/>
    <s v="Si"/>
    <s v="S/N"/>
    <s v="S/N"/>
    <s v="No Aplica"/>
    <s v="No Aplica"/>
    <s v="Cumple"/>
    <s v="Cumple"/>
    <s v="Cumple"/>
    <s v="1-Se encuentra menor de edad en domicilio. Confirma suministro electrico normalizado"/>
    <x v="1"/>
    <x v="1"/>
    <x v="3"/>
    <x v="1"/>
    <n v="0.5"/>
    <n v="0.5"/>
    <n v="0.5"/>
    <n v="0.5"/>
    <n v="0.5"/>
    <n v="0.5"/>
    <n v="0.25"/>
    <n v="0.25"/>
    <n v="0.5"/>
    <n v="0.5"/>
    <n v="0.5"/>
    <n v="1"/>
    <x v="0"/>
  </r>
  <r>
    <s v="2301688"/>
    <s v="207610042023143936"/>
    <s v="DF20237636916"/>
    <x v="322"/>
    <x v="355"/>
    <s v="Cristobal toro"/>
    <s v="El amanecer 10068"/>
    <s v="La Florida"/>
    <x v="1"/>
    <s v="Cumple"/>
    <s v="Cumple"/>
    <s v="No Aplica"/>
    <s v="No Aplica"/>
    <s v="Cumple"/>
    <s v="Cumple"/>
    <s v="No"/>
    <s v="S/N"/>
    <s v="S/N"/>
    <s v="No Aplica"/>
    <s v="No Aplica"/>
    <s v="No Aplica"/>
    <s v="Cumple"/>
    <s v="Cumple"/>
    <s v="Sin acceso a pasaje , porton cerrado ."/>
    <x v="2"/>
    <x v="1"/>
    <x v="3"/>
    <x v="1"/>
    <n v="0.5"/>
    <n v="0.5"/>
    <n v="0.5"/>
    <n v="0.5"/>
    <n v="0.5"/>
    <n v="0.5"/>
    <n v="0.25"/>
    <n v="0.25"/>
    <n v="0.5"/>
    <n v="0.5"/>
    <n v="0.5"/>
    <n v="1"/>
    <x v="0"/>
  </r>
  <r>
    <s v="2301686"/>
    <s v="207510042023142921"/>
    <s v="DF20237617674"/>
    <x v="322"/>
    <x v="339"/>
    <s v="AARON HUENCHUMIL"/>
    <s v="Consistorial #2403"/>
    <s v="Peñalolén"/>
    <x v="10"/>
    <s v="Cumple"/>
    <s v="Cumple"/>
    <s v="No Aplica"/>
    <s v="No Aplica"/>
    <s v="Cumple"/>
    <s v="Cumple"/>
    <s v="No"/>
    <s v="S/N"/>
    <s v="S/N"/>
    <s v="No Aplica"/>
    <s v="No Aplica"/>
    <s v="No Aplica"/>
    <s v="Cumple"/>
    <s v="Cumple"/>
    <s v="1-Cliente no se encuentra en domicilio  2-Suministro electrico normal en sector"/>
    <x v="1"/>
    <x v="1"/>
    <x v="3"/>
    <x v="1"/>
    <n v="0.5"/>
    <n v="0.5"/>
    <n v="0.5"/>
    <n v="0.5"/>
    <n v="0.5"/>
    <n v="0.5"/>
    <n v="0.25"/>
    <n v="0.25"/>
    <n v="0.5"/>
    <n v="0.5"/>
    <n v="0.5"/>
    <n v="1"/>
    <x v="0"/>
  </r>
  <r>
    <s v="2301680"/>
    <s v="207610042023142302"/>
    <s v="DF20237637052"/>
    <x v="322"/>
    <x v="355"/>
    <s v="Cristobal toro"/>
    <s v="El galope 1465"/>
    <s v="La Florida"/>
    <x v="1"/>
    <s v="Cumple"/>
    <s v="Cumple"/>
    <s v="Cumple"/>
    <s v="Cumple"/>
    <s v="Cumple"/>
    <s v="Cumple"/>
    <s v="No"/>
    <s v="S/N"/>
    <s v="S/N"/>
    <s v="No Aplica"/>
    <s v="No Aplica"/>
    <s v="No Aplica"/>
    <s v="Cumple"/>
    <s v="Cumple"/>
    <s v="Sector conflictivo . No se toman fotos por precaucion ."/>
    <x v="2"/>
    <x v="1"/>
    <x v="3"/>
    <x v="1"/>
    <n v="0.5"/>
    <n v="0.5"/>
    <n v="0.5"/>
    <n v="0.5"/>
    <n v="0.5"/>
    <n v="0.5"/>
    <n v="0.25"/>
    <n v="0.25"/>
    <n v="0.5"/>
    <n v="0.5"/>
    <n v="0.5"/>
    <n v="1"/>
    <x v="0"/>
  </r>
  <r>
    <s v="2301678"/>
    <s v="207510042023141822"/>
    <s v="DF20237615033"/>
    <x v="322"/>
    <x v="338"/>
    <s v="AARON HUENCHUMIL"/>
    <s v="Las Flores Ote #2689"/>
    <s v="Peñalolén"/>
    <x v="20"/>
    <s v="Cumple"/>
    <s v="Cumple"/>
    <s v="No Aplica"/>
    <s v="No Aplica"/>
    <s v="Cumple"/>
    <s v="Cumple"/>
    <s v="Si"/>
    <s v="S/N"/>
    <s v="S/N"/>
    <s v="Cumple"/>
    <s v="Cumple"/>
    <s v="Cumple"/>
    <s v="Cumple Mayormente"/>
    <s v="Cumple"/>
    <s v="1-Conserje se contacta con cliente, el cual estaba saliendo de su domicilio. Confirma suministro electrico normalizado"/>
    <x v="1"/>
    <x v="1"/>
    <x v="3"/>
    <x v="1"/>
    <n v="0.5"/>
    <n v="0.5"/>
    <n v="0.5"/>
    <n v="0.5"/>
    <n v="0.5"/>
    <n v="0.5"/>
    <n v="0.25"/>
    <n v="0.25"/>
    <n v="0.5"/>
    <n v="0.32500000000000001"/>
    <n v="0.5"/>
    <n v="0.96500000000000008"/>
    <x v="0"/>
  </r>
  <r>
    <s v="2301673"/>
    <s v="207610042023141256"/>
    <s v="DF20237636609"/>
    <x v="322"/>
    <x v="355"/>
    <s v="Cristobal toro"/>
    <s v="Laguna negra 1686"/>
    <s v="La Florida"/>
    <x v="9"/>
    <s v="Cumple"/>
    <s v="Cumple"/>
    <s v="Cumple"/>
    <s v="Cumple"/>
    <s v="Cumple"/>
    <s v="Cumple"/>
    <s v="No"/>
    <s v="S/N"/>
    <s v="S/N"/>
    <s v="No Aplica"/>
    <s v="No Aplica"/>
    <s v="No Aplica"/>
    <s v="Cumple"/>
    <s v="Cumple"/>
    <s v="Sector hostil , sin moradores . No se toman mas fotos por precaucion"/>
    <x v="2"/>
    <x v="1"/>
    <x v="3"/>
    <x v="1"/>
    <n v="0.5"/>
    <n v="0.5"/>
    <n v="0.5"/>
    <n v="0.5"/>
    <n v="0.5"/>
    <n v="0.5"/>
    <n v="0.25"/>
    <n v="0.25"/>
    <n v="0.5"/>
    <n v="0.5"/>
    <n v="0.5"/>
    <n v="1"/>
    <x v="0"/>
  </r>
  <r>
    <s v="2301672"/>
    <s v="207510042023140950"/>
    <s v="DF20237617464"/>
    <x v="322"/>
    <x v="352"/>
    <s v="AARON HUENCHUMIL"/>
    <s v="El Valle #7639"/>
    <s v="Peñalolén"/>
    <x v="10"/>
    <s v="Cumple"/>
    <s v="Cumple"/>
    <s v="No Aplica"/>
    <s v="No Aplica"/>
    <s v="Cumple"/>
    <s v="Cumple"/>
    <s v="Si"/>
    <s v="S/N"/>
    <s v="S/N"/>
    <s v="Cumple"/>
    <s v="Cumple"/>
    <s v="Cumple"/>
    <s v="Cumple"/>
    <s v="Cumple"/>
    <s v="1-Cliente via citofono confirma suministro electrico normalizado"/>
    <x v="2"/>
    <x v="1"/>
    <x v="3"/>
    <x v="1"/>
    <n v="0.5"/>
    <n v="0.5"/>
    <n v="0.5"/>
    <n v="0.5"/>
    <n v="0.5"/>
    <n v="0.5"/>
    <n v="0.25"/>
    <n v="0.25"/>
    <n v="0.5"/>
    <n v="0.5"/>
    <n v="0.5"/>
    <n v="1"/>
    <x v="0"/>
  </r>
  <r>
    <s v="2301667"/>
    <s v="207610042023140436"/>
    <s v="DF20237636927"/>
    <x v="322"/>
    <x v="355"/>
    <s v="Cristobal toro"/>
    <s v="El campanario 723"/>
    <s v="La Florida"/>
    <x v="19"/>
    <s v="Cumple"/>
    <s v="Cumple"/>
    <s v="No Aplica"/>
    <s v="No Aplica"/>
    <s v="Cumple"/>
    <s v="Cumple"/>
    <s v="No"/>
    <s v="S/N"/>
    <s v="S/N"/>
    <s v="No Aplica"/>
    <s v="No Aplica"/>
    <s v="No Aplica"/>
    <s v="Cumple"/>
    <s v="Cumple Parcialmente"/>
    <s v="Falta mayor data en fotografias . Sin moradores ."/>
    <x v="2"/>
    <x v="1"/>
    <x v="3"/>
    <x v="1"/>
    <n v="0.5"/>
    <n v="0.5"/>
    <n v="0.5"/>
    <n v="0.5"/>
    <n v="0.5"/>
    <n v="0.5"/>
    <n v="0.25"/>
    <n v="0.25"/>
    <n v="0.5"/>
    <n v="0.5"/>
    <n v="0.17499999999999999"/>
    <n v="0.93500000000000005"/>
    <x v="0"/>
  </r>
  <r>
    <s v="2301663"/>
    <s v="207510042023135845"/>
    <s v="DF20237615834"/>
    <x v="322"/>
    <x v="335"/>
    <s v="AARON HUENCHUMIL"/>
    <s v="Antupiren #7533"/>
    <s v="Peñalolén"/>
    <x v="21"/>
    <s v="Cumple"/>
    <s v="Cumple"/>
    <s v="No Cumple"/>
    <s v="No Cumple"/>
    <s v="Cumple"/>
    <s v="Cumple"/>
    <s v="No"/>
    <s v="S/N"/>
    <s v="S/N"/>
    <s v="No Aplica"/>
    <s v="No Aplica"/>
    <s v="No Aplica"/>
    <s v="Cumple"/>
    <s v="Cumple"/>
    <s v="1-Cliente no se encuentra en domicilio  2-No declara codigo de material utilizado, pero si describe su uso"/>
    <x v="1"/>
    <x v="1"/>
    <x v="3"/>
    <x v="1"/>
    <n v="0.5"/>
    <n v="0.5"/>
    <n v="0"/>
    <n v="0"/>
    <n v="0.5"/>
    <n v="0.5"/>
    <n v="0.25"/>
    <n v="0.25"/>
    <n v="0.5"/>
    <n v="0.5"/>
    <n v="0.5"/>
    <n v="0.7"/>
    <x v="0"/>
  </r>
  <r>
    <s v="2301652"/>
    <s v="207510042023133959"/>
    <s v="DF20237617055"/>
    <x v="322"/>
    <x v="332"/>
    <s v="AARON HUENCHUMIL"/>
    <s v="Calle 36 #6944"/>
    <s v="Peñalolén"/>
    <x v="23"/>
    <s v="Cumple"/>
    <s v="Cumple"/>
    <s v="No Aplica"/>
    <s v="No Aplica"/>
    <s v="Cumple"/>
    <s v="Cumple"/>
    <s v="Si"/>
    <s v="S/N"/>
    <s v="S/N"/>
    <s v="No Aplica"/>
    <s v="No Aplica"/>
    <s v="No Aplica"/>
    <s v="Cumple"/>
    <s v="Cumple"/>
    <s v="1-Sector conflictivo, me retiro del lugar"/>
    <x v="1"/>
    <x v="1"/>
    <x v="3"/>
    <x v="1"/>
    <n v="0.5"/>
    <n v="0.5"/>
    <n v="0.5"/>
    <n v="0.5"/>
    <n v="0.5"/>
    <n v="0.5"/>
    <n v="0.25"/>
    <n v="0.25"/>
    <n v="0.5"/>
    <n v="0.5"/>
    <n v="0.5"/>
    <n v="1"/>
    <x v="0"/>
  </r>
  <r>
    <s v="2301646"/>
    <s v="207510042023133525"/>
    <s v="DF20237617150"/>
    <x v="322"/>
    <x v="332"/>
    <s v="AARON HUENCHUMIL"/>
    <s v="Calle 36 #6954"/>
    <s v="Peñalolén"/>
    <x v="12"/>
    <s v="Cumple"/>
    <s v="Cumple"/>
    <s v="No Aplica"/>
    <s v="No Aplica"/>
    <s v="Cumple"/>
    <s v="Cumple"/>
    <s v="Si"/>
    <s v="S/N"/>
    <s v="S/N"/>
    <s v="No Aplica"/>
    <s v="No Aplica"/>
    <s v="No Aplica"/>
    <s v="Cumple"/>
    <s v="Cumple"/>
    <s v="1-Cliente hostil, me retiro del lugar"/>
    <x v="1"/>
    <x v="1"/>
    <x v="3"/>
    <x v="1"/>
    <n v="0.5"/>
    <n v="0.5"/>
    <n v="0.5"/>
    <n v="0.5"/>
    <n v="0.5"/>
    <n v="0.5"/>
    <n v="0.25"/>
    <n v="0.25"/>
    <n v="0.5"/>
    <n v="0.5"/>
    <n v="0.5"/>
    <n v="1"/>
    <x v="0"/>
  </r>
  <r>
    <s v="2301634"/>
    <s v="207510042023131912"/>
    <s v="DF20237615202"/>
    <x v="322"/>
    <x v="338"/>
    <s v="AARON HUENCHUMIL"/>
    <s v="Calle 19A #993"/>
    <s v="Peñalolén"/>
    <x v="20"/>
    <s v="Cumple"/>
    <s v="Cumple"/>
    <s v="No Cumple"/>
    <s v="No Cumple"/>
    <s v="Cumple"/>
    <s v="Cumple"/>
    <s v="No"/>
    <s v="S/N"/>
    <s v="S/N"/>
    <s v="No Aplica"/>
    <s v="No Aplica"/>
    <s v="No Aplica"/>
    <s v="Cumple"/>
    <s v="Cumple"/>
    <s v="1-DESC. FUS. 91418 se encuentra normalizado 2-No declara codigo de material utilizado, pero si describe su uso"/>
    <x v="1"/>
    <x v="1"/>
    <x v="3"/>
    <x v="1"/>
    <n v="0.5"/>
    <n v="0.5"/>
    <n v="0"/>
    <n v="0"/>
    <n v="0.5"/>
    <n v="0.5"/>
    <n v="0.25"/>
    <n v="0.25"/>
    <n v="0.5"/>
    <n v="0.5"/>
    <n v="0.5"/>
    <n v="0.7"/>
    <x v="0"/>
  </r>
  <r>
    <s v="2301624"/>
    <s v="207510042023130601"/>
    <s v="DF20237615558"/>
    <x v="322"/>
    <x v="335"/>
    <s v="AARON HUENCHUMIL"/>
    <s v="Caupolican #1256"/>
    <s v="Peñalolén"/>
    <x v="22"/>
    <s v="Cumple"/>
    <s v="Cumple"/>
    <s v="No Aplica"/>
    <s v="No Aplica"/>
    <s v="Cumple"/>
    <s v="Cumple"/>
    <s v="No"/>
    <s v="S/N"/>
    <s v="S/N"/>
    <s v="No Aplica"/>
    <s v="No Aplica"/>
    <s v="No Aplica"/>
    <s v="Cumple Mayormente"/>
    <s v="Cumple Parcialmente"/>
    <s v="1-Cables de C.Debiles aislados  2-Suministro electrico normal en sector"/>
    <x v="1"/>
    <x v="1"/>
    <x v="3"/>
    <x v="1"/>
    <n v="0.5"/>
    <n v="0.5"/>
    <n v="0.5"/>
    <n v="0.5"/>
    <n v="0.5"/>
    <n v="0.5"/>
    <n v="0.25"/>
    <n v="0.25"/>
    <n v="0.5"/>
    <n v="0.32500000000000001"/>
    <n v="0.17499999999999999"/>
    <n v="0.9"/>
    <x v="0"/>
  </r>
  <r>
    <s v="2301576"/>
    <s v="207610042023114117"/>
    <s v="DF20237615261"/>
    <x v="322"/>
    <x v="338"/>
    <s v="Cristobal toro"/>
    <s v="Sucre 2439"/>
    <s v="Ñuñoa"/>
    <x v="26"/>
    <s v="Cumple"/>
    <s v="Cumple"/>
    <s v="No Aplica"/>
    <s v="No Aplica"/>
    <s v="Cumple"/>
    <s v="Cumple"/>
    <s v="No"/>
    <s v="S/N"/>
    <s v="S/N"/>
    <s v="No Aplica"/>
    <s v="No Aplica"/>
    <s v="No Aplica"/>
    <s v="No Cumple"/>
    <s v="No Cumple"/>
    <s v="No se toman fotos para prevenir priblemas con cliente"/>
    <x v="1"/>
    <x v="1"/>
    <x v="3"/>
    <x v="1"/>
    <n v="0.5"/>
    <n v="0.5"/>
    <n v="0.5"/>
    <n v="0.5"/>
    <n v="0.5"/>
    <n v="0.5"/>
    <n v="0.25"/>
    <n v="0.25"/>
    <n v="0.5"/>
    <n v="0"/>
    <n v="0"/>
    <n v="0.8"/>
    <x v="0"/>
  </r>
  <r>
    <s v="2301575"/>
    <s v="207610042023112809"/>
    <s v="DF20237616742"/>
    <x v="322"/>
    <x v="332"/>
    <s v="Cristobal toro"/>
    <s v="Salvador 2685"/>
    <s v="Ñuñoa"/>
    <x v="10"/>
    <s v="Cumple"/>
    <s v="Cumple"/>
    <s v="No Aplica"/>
    <s v="No Aplica"/>
    <s v="Cumple"/>
    <s v="Cumple"/>
    <s v="No"/>
    <s v="S/N"/>
    <s v="S/N"/>
    <s v="No Aplica"/>
    <s v="No Aplica"/>
    <s v="No Aplica"/>
    <s v="No Cumple"/>
    <s v="No Cumple"/>
    <s v="Cliente no acepta sacar fotos . No se toman fotos por precaucion"/>
    <x v="1"/>
    <x v="1"/>
    <x v="3"/>
    <x v="1"/>
    <n v="0.5"/>
    <n v="0.5"/>
    <n v="0.5"/>
    <n v="0.5"/>
    <n v="0.5"/>
    <n v="0.5"/>
    <n v="0.25"/>
    <n v="0.25"/>
    <n v="0.5"/>
    <n v="0"/>
    <n v="0"/>
    <n v="0.8"/>
    <x v="0"/>
  </r>
  <r>
    <s v="2301505"/>
    <s v="207610042023103209"/>
    <s v="DF20237615706"/>
    <x v="322"/>
    <x v="335"/>
    <s v="Cristobal toro"/>
    <s v="Suecia 2955 dpto 92 A"/>
    <s v="Ñuñoa"/>
    <x v="25"/>
    <s v="Cumple"/>
    <s v="Cumple"/>
    <s v="No Aplica"/>
    <s v="No Aplica"/>
    <s v="Cumple"/>
    <s v="Cumple"/>
    <s v="No"/>
    <s v="S/N"/>
    <s v="S/N"/>
    <s v="No Cumple"/>
    <s v="No Aplica"/>
    <s v="No Aplica"/>
    <s v="No Cumple"/>
    <s v="No Cumple"/>
    <s v="Falta maxima de fotografias exigidas . Concerge no permite acceso a medidores . Indica q todo bien con dpto ."/>
    <x v="1"/>
    <x v="1"/>
    <x v="3"/>
    <x v="1"/>
    <n v="0.5"/>
    <n v="0.5"/>
    <n v="0.5"/>
    <n v="0.5"/>
    <n v="0.5"/>
    <n v="0.5"/>
    <n v="0"/>
    <n v="0.25"/>
    <n v="0.5"/>
    <n v="0"/>
    <n v="0"/>
    <n v="0.76249999999999996"/>
    <x v="0"/>
  </r>
  <r>
    <s v="2300383"/>
    <s v="207506042023150233"/>
    <s v="DF20237637341"/>
    <x v="323"/>
    <x v="354"/>
    <s v="AARON HUENCHUMIL"/>
    <s v="Ñuble #57"/>
    <s v="Santiago"/>
    <x v="29"/>
    <s v="Cumple"/>
    <s v="Cumple"/>
    <s v="No Cumple"/>
    <s v="No Cumple"/>
    <s v="Cumple"/>
    <s v="Cumple"/>
    <s v="No"/>
    <s v="S/N"/>
    <s v="S/N"/>
    <s v="No Aplica"/>
    <s v="No Aplica"/>
    <s v="No Aplica"/>
    <s v="Cumple"/>
    <s v="Cumple"/>
    <s v="1-Cliente no se encuentra en domicilio  2-Acometida reparada con union (colcha) 3- No declara codigo de material utilizado, pero si describe su uso"/>
    <x v="2"/>
    <x v="1"/>
    <x v="3"/>
    <x v="1"/>
    <n v="0.5"/>
    <n v="0.5"/>
    <n v="0"/>
    <n v="0"/>
    <n v="0.5"/>
    <n v="0.5"/>
    <n v="0.25"/>
    <n v="0.25"/>
    <n v="0.5"/>
    <n v="0.5"/>
    <n v="0.5"/>
    <n v="0.7"/>
    <x v="1"/>
  </r>
  <r>
    <s v="2300382"/>
    <s v="207506042023145259"/>
    <s v="DF20237644411"/>
    <x v="323"/>
    <x v="359"/>
    <s v="AARON HUENCHUMIL"/>
    <s v="Portugal #1793"/>
    <s v="Santiago"/>
    <x v="30"/>
    <s v="Cumple"/>
    <s v="Cumple"/>
    <s v="No Aplica"/>
    <s v="No Aplica"/>
    <s v="Cumple"/>
    <s v="Cumple"/>
    <s v="No"/>
    <s v="S/N"/>
    <s v="S/N"/>
    <s v="No Aplica"/>
    <s v="No Aplica"/>
    <s v="No Aplica"/>
    <s v="Cumple"/>
    <s v="Cumple"/>
    <s v="1-A.P normalizado"/>
    <x v="2"/>
    <x v="1"/>
    <x v="3"/>
    <x v="1"/>
    <n v="0.5"/>
    <n v="0.5"/>
    <n v="0.5"/>
    <n v="0.5"/>
    <n v="0.5"/>
    <n v="0.5"/>
    <n v="0.25"/>
    <n v="0.25"/>
    <n v="0.5"/>
    <n v="0.5"/>
    <n v="0.5"/>
    <n v="1"/>
    <x v="1"/>
  </r>
  <r>
    <s v="2300381"/>
    <s v="207506042023143253"/>
    <s v="DF20237636782"/>
    <x v="323"/>
    <x v="355"/>
    <s v="AARON HUENCHUMIL"/>
    <s v="Vicuña Mackenna #1433 ed. B dp 1111"/>
    <s v="Santiago"/>
    <x v="16"/>
    <s v="Cumple"/>
    <s v="Cumple"/>
    <s v="No Aplica"/>
    <s v="No Aplica"/>
    <s v="Cumple"/>
    <s v="Cumple"/>
    <s v="No"/>
    <s v="S/N"/>
    <s v="S/N"/>
    <s v="No Aplica"/>
    <s v="No Aplica"/>
    <s v="No Aplica"/>
    <s v="Cumple Mayormente"/>
    <s v="Cumple"/>
    <s v="1-Cliente no se encuentra en domicilio, conserje permite acceso a shaft medidores  2-Suministro electrico normalizado  3-Caja empalme abierta, SIN adulteraciones"/>
    <x v="2"/>
    <x v="1"/>
    <x v="3"/>
    <x v="1"/>
    <n v="0.5"/>
    <n v="0.5"/>
    <n v="0.5"/>
    <n v="0.5"/>
    <n v="0.5"/>
    <n v="0.5"/>
    <n v="0.25"/>
    <n v="0.25"/>
    <n v="0.5"/>
    <n v="0.32500000000000001"/>
    <n v="0.5"/>
    <n v="0.96500000000000008"/>
    <x v="1"/>
  </r>
  <r>
    <s v="2300380"/>
    <s v="207506042023135247"/>
    <s v="DF20237644574"/>
    <x v="323"/>
    <x v="358"/>
    <s v="AARON HUENCHUMIL"/>
    <s v="Sierra Bella #1211"/>
    <s v="Santiago"/>
    <x v="30"/>
    <s v="Cumple"/>
    <s v="Cumple"/>
    <s v="No Cumple"/>
    <s v="No Cumple"/>
    <s v="Cumple"/>
    <s v="Cumple"/>
    <s v="No"/>
    <s v="S/N"/>
    <s v="S/N"/>
    <s v="No Aplica"/>
    <s v="No Aplica"/>
    <s v="No Aplica"/>
    <s v="Cumple"/>
    <s v="Cumple"/>
    <s v="1-Local comercial cerrado  2-Suministro electrico normalizado  3-No declara codigo de material utilizado, pero si describe su uso"/>
    <x v="2"/>
    <x v="1"/>
    <x v="3"/>
    <x v="1"/>
    <n v="0.5"/>
    <n v="0.5"/>
    <n v="0"/>
    <n v="0"/>
    <n v="0.5"/>
    <n v="0.5"/>
    <n v="0.25"/>
    <n v="0.25"/>
    <n v="0.5"/>
    <n v="0.5"/>
    <n v="0.5"/>
    <n v="0.7"/>
    <x v="1"/>
  </r>
  <r>
    <s v="2300379"/>
    <s v="207506042023134322"/>
    <s v="DF20237638375"/>
    <x v="323"/>
    <x v="347"/>
    <s v="AARON HUENCHUMIL"/>
    <s v="Rogelio Ugarte #1147"/>
    <s v="Santiago"/>
    <x v="3"/>
    <s v="Cumple"/>
    <s v="Cumple"/>
    <s v="No Aplica"/>
    <s v="No Aplica"/>
    <s v="Cumple"/>
    <s v="Cumple"/>
    <s v="No"/>
    <s v="S/N"/>
    <s v="S/N"/>
    <s v="No Aplica"/>
    <s v="No Aplica"/>
    <s v="No Aplica"/>
    <s v="Cumple"/>
    <s v="Cumple"/>
    <s v="1-Cliente no atiende a llamado  2-Suministro electrico normal"/>
    <x v="2"/>
    <x v="1"/>
    <x v="3"/>
    <x v="1"/>
    <n v="0.5"/>
    <n v="0.5"/>
    <n v="0.5"/>
    <n v="0.5"/>
    <n v="0.5"/>
    <n v="0.5"/>
    <n v="0.25"/>
    <n v="0.25"/>
    <n v="0.5"/>
    <n v="0.5"/>
    <n v="0.5"/>
    <n v="1"/>
    <x v="1"/>
  </r>
  <r>
    <s v="2300372"/>
    <s v="207506042023132439"/>
    <s v="DF20237642370"/>
    <x v="323"/>
    <x v="350"/>
    <s v="AARON HUENCHUMIL"/>
    <s v="Rauli #451"/>
    <s v="Santiago"/>
    <x v="11"/>
    <s v="Cumple"/>
    <s v="Cumple"/>
    <s v="No Aplica"/>
    <s v="No Aplica"/>
    <s v="Cumple"/>
    <s v="Cumple"/>
    <s v="Si"/>
    <s v="Maria Teresa Belvederessi"/>
    <s v="S/N"/>
    <s v="Cumple"/>
    <s v="Cumple"/>
    <s v="Cumple"/>
    <s v="Cumple"/>
    <s v="Cumple"/>
    <s v="1-Cliente con suministro electrico normalizado"/>
    <x v="2"/>
    <x v="1"/>
    <x v="3"/>
    <x v="1"/>
    <n v="0.5"/>
    <n v="0.5"/>
    <n v="0.5"/>
    <n v="0.5"/>
    <n v="0.5"/>
    <n v="0.5"/>
    <n v="0.25"/>
    <n v="0.25"/>
    <n v="0.5"/>
    <n v="0.5"/>
    <n v="0.5"/>
    <n v="1"/>
    <x v="1"/>
  </r>
  <r>
    <s v="2300370"/>
    <s v="207506042023130950"/>
    <s v="DF20237643585"/>
    <x v="323"/>
    <x v="353"/>
    <s v="AARON HUENCHUMIL"/>
    <s v="Marin #440 dp 108"/>
    <s v="Santiago"/>
    <x v="11"/>
    <s v="Cumple"/>
    <s v="Cumple"/>
    <s v="No Aplica"/>
    <s v="No Aplica"/>
    <s v="Cumple"/>
    <s v="Cumple"/>
    <s v="No"/>
    <s v="S/N"/>
    <s v="S/N"/>
    <s v="No Aplica"/>
    <s v="No Aplica"/>
    <s v="No Aplica"/>
    <s v="Cumple"/>
    <s v="Cumple"/>
    <s v="1-Cliente no se encuentra en domicilio, conserje permite acceso a shaft medidores  2-Suministro electrico normalizado  3-Cajas de empalme abiertas #108 #109 #110 #111, SIN adulteraciones"/>
    <x v="2"/>
    <x v="1"/>
    <x v="3"/>
    <x v="1"/>
    <n v="0.5"/>
    <n v="0.5"/>
    <n v="0.5"/>
    <n v="0.5"/>
    <n v="0.5"/>
    <n v="0.5"/>
    <n v="0.25"/>
    <n v="0.25"/>
    <n v="0.5"/>
    <n v="0.5"/>
    <n v="0.5"/>
    <n v="1"/>
    <x v="1"/>
  </r>
  <r>
    <s v="2300369"/>
    <s v="207506042023124322"/>
    <s v="DF20227587285"/>
    <x v="323"/>
    <x v="286"/>
    <s v="AARON HUENCHUMIL"/>
    <s v="Carmen #616 dp 1418"/>
    <s v="Santiago"/>
    <x v="25"/>
    <s v="Cumple"/>
    <s v="Cumple"/>
    <s v="No Aplica"/>
    <s v="No Aplica"/>
    <s v="Cumple"/>
    <s v="Cumple"/>
    <s v="No"/>
    <s v="S/N"/>
    <s v="S/N"/>
    <s v="No Aplica"/>
    <s v="No Aplica"/>
    <s v="No Aplica"/>
    <s v="Cumple Mayormente"/>
    <s v="Cumple"/>
    <s v="1-Cliente no se encuentra en domicilio, conserje no permite acceso"/>
    <x v="10"/>
    <x v="0"/>
    <x v="3"/>
    <x v="1"/>
    <n v="0.5"/>
    <n v="0.5"/>
    <n v="0.5"/>
    <n v="0.5"/>
    <n v="0.5"/>
    <n v="0.5"/>
    <n v="0.25"/>
    <n v="0.25"/>
    <n v="0.5"/>
    <n v="0.32500000000000001"/>
    <n v="0.5"/>
    <n v="0.96500000000000008"/>
    <x v="1"/>
  </r>
  <r>
    <s v="2300366"/>
    <s v="207506042023121057"/>
    <s v="DF20237643507"/>
    <x v="323"/>
    <x v="353"/>
    <s v="AARON HUENCHUMIL"/>
    <s v="Santa Rosa #249 dp 1301"/>
    <s v="Santiago"/>
    <x v="11"/>
    <s v="Cumple"/>
    <s v="Cumple"/>
    <s v="No Aplica"/>
    <s v="No Aplica"/>
    <s v="Cumple"/>
    <s v="Cumple"/>
    <s v="No"/>
    <s v="S/N"/>
    <s v="S/N"/>
    <s v="No Aplica"/>
    <s v="No Aplica"/>
    <s v="No Aplica"/>
    <s v="Cumple"/>
    <s v="Cumple"/>
    <s v="1-Cliente no se encuentra en domicilio, conserje permite acceso a shaft medidores 2-Suministro electrico normalizado  3-Caja empalme abierta, SIN adulteraciones"/>
    <x v="2"/>
    <x v="1"/>
    <x v="3"/>
    <x v="1"/>
    <n v="0.5"/>
    <n v="0.5"/>
    <n v="0.5"/>
    <n v="0.5"/>
    <n v="0.5"/>
    <n v="0.5"/>
    <n v="0.25"/>
    <n v="0.25"/>
    <n v="0.5"/>
    <n v="0.5"/>
    <n v="0.5"/>
    <n v="1"/>
    <x v="1"/>
  </r>
  <r>
    <s v="2300361"/>
    <s v="207506042023113151"/>
    <s v="DF20237643325"/>
    <x v="323"/>
    <x v="353"/>
    <s v="AARON HUENCHUMIL"/>
    <s v="Santa Rosa #991 tr A dp 210"/>
    <s v="Santiago"/>
    <x v="11"/>
    <s v="Cumple"/>
    <s v="Cumple"/>
    <s v="No Aplica"/>
    <s v="No Aplica"/>
    <s v="Cumple"/>
    <s v="Cumple"/>
    <s v="No"/>
    <s v="S/N"/>
    <s v="S/N"/>
    <s v="No Aplica"/>
    <s v="No Aplica"/>
    <s v="No Aplica"/>
    <s v="Cumple Parcialmente"/>
    <s v="Cumple"/>
    <s v="1-Cliente no se encuentra en domicilio, conserje permite acceso a shaft medidores  2-Suministro electrico normalizado"/>
    <x v="2"/>
    <x v="1"/>
    <x v="3"/>
    <x v="1"/>
    <n v="0.5"/>
    <n v="0.5"/>
    <n v="0.5"/>
    <n v="0.5"/>
    <n v="0.5"/>
    <n v="0.5"/>
    <n v="0.25"/>
    <n v="0.25"/>
    <n v="0.5"/>
    <n v="0.17499999999999999"/>
    <n v="0.5"/>
    <n v="0.93500000000000005"/>
    <x v="1"/>
  </r>
  <r>
    <s v="2300353"/>
    <s v="207506042023110908"/>
    <s v="DF20237639801"/>
    <x v="323"/>
    <x v="357"/>
    <s v="AARON HUENCHUMIL"/>
    <s v="Nataniel Cox #599 dp 503"/>
    <s v="Santiago"/>
    <x v="16"/>
    <s v="Cumple"/>
    <s v="Cumple"/>
    <s v="No Aplica"/>
    <s v="No Aplica"/>
    <s v="Cumple"/>
    <s v="Cumple"/>
    <s v="No"/>
    <s v="S/N"/>
    <s v="S/N"/>
    <s v="No Aplica"/>
    <s v="No Aplica"/>
    <s v="No Aplica"/>
    <s v="Cumple Mayormente"/>
    <s v="Cumple"/>
    <s v="1-Cliente no se encuentra en domicilio, conserje permite acceso a shaft medidores  2-Suministro electrico normalizado 3-Caja empalme abierta, SIN adulteraciones"/>
    <x v="2"/>
    <x v="1"/>
    <x v="3"/>
    <x v="1"/>
    <n v="0.5"/>
    <n v="0.5"/>
    <n v="0.5"/>
    <n v="0.5"/>
    <n v="0.5"/>
    <n v="0.5"/>
    <n v="0.25"/>
    <n v="0.25"/>
    <n v="0.5"/>
    <n v="0.32500000000000001"/>
    <n v="0.5"/>
    <n v="0.96500000000000008"/>
    <x v="1"/>
  </r>
  <r>
    <s v="2299046"/>
    <s v="207505042023152937"/>
    <s v="DF20237614635"/>
    <x v="324"/>
    <x v="338"/>
    <s v="AARON HUENCHUMIL"/>
    <s v="Calle 138 #6419"/>
    <s v="Peñalolén"/>
    <x v="24"/>
    <s v="Cumple"/>
    <s v="Cumple"/>
    <s v="No Aplica"/>
    <s v="No Aplica"/>
    <s v="Cumple"/>
    <s v="Cumple"/>
    <s v="No"/>
    <s v="S/N"/>
    <s v="S/N"/>
    <s v="No Aplica"/>
    <s v="No Aplica"/>
    <s v="No Aplica"/>
    <s v="Cumple"/>
    <s v="Cumple"/>
    <s v="1-Cliente no se encuentra en domicilio  2-Acometida bien templada  3-Suministro electrico normal en sector"/>
    <x v="1"/>
    <x v="1"/>
    <x v="3"/>
    <x v="1"/>
    <n v="0.5"/>
    <n v="0.5"/>
    <n v="0.5"/>
    <n v="0.5"/>
    <n v="0.5"/>
    <n v="0.5"/>
    <n v="0.25"/>
    <n v="0.25"/>
    <n v="0.5"/>
    <n v="0.5"/>
    <n v="0.5"/>
    <n v="1"/>
    <x v="0"/>
  </r>
  <r>
    <s v="2299025"/>
    <s v="207605042023143348"/>
    <s v="DF20237617088"/>
    <x v="324"/>
    <x v="335"/>
    <s v="Cristobal toro"/>
    <s v="Rengo 742"/>
    <s v="Ñuñoa"/>
    <x v="14"/>
    <s v="Cumple"/>
    <s v="Cumple"/>
    <s v="No Aplica"/>
    <s v="No Aplica"/>
    <s v="Cumple"/>
    <s v="Cumple"/>
    <s v="No"/>
    <s v="S/N"/>
    <s v="S/N"/>
    <s v="No Aplica"/>
    <s v="No Aplica"/>
    <s v="No Aplica"/>
    <s v="No Cumple"/>
    <s v="No Cumple"/>
    <s v="Sin moradores . Falta maxima de fotos exigidas"/>
    <x v="1"/>
    <x v="1"/>
    <x v="3"/>
    <x v="1"/>
    <n v="0.5"/>
    <n v="0.5"/>
    <n v="0.5"/>
    <n v="0.5"/>
    <n v="0.5"/>
    <n v="0.5"/>
    <n v="0.25"/>
    <n v="0.25"/>
    <n v="0.5"/>
    <n v="0"/>
    <n v="0"/>
    <n v="0.8"/>
    <x v="0"/>
  </r>
  <r>
    <s v="2298996"/>
    <s v="207605042023134730"/>
    <s v="DF20237616328"/>
    <x v="324"/>
    <x v="332"/>
    <s v="Cristobal toro"/>
    <s v="Ricardo lyon 3364 F"/>
    <s v="Ñuñoa"/>
    <x v="4"/>
    <s v="Cumple"/>
    <s v="Cumple"/>
    <s v="No Aplica"/>
    <s v="No Aplica"/>
    <s v="Cumple"/>
    <s v="Cumple"/>
    <s v="No"/>
    <s v="S/N"/>
    <s v="S/N"/>
    <s v="No Aplica"/>
    <s v="No Aplica"/>
    <s v="No Aplica"/>
    <s v="No Cumple"/>
    <s v="No Cumple"/>
    <s v="Sin acceso a medidores , se llama por citofono , pero sin respuesta . Falta maxima de fotos exigidas"/>
    <x v="1"/>
    <x v="1"/>
    <x v="3"/>
    <x v="1"/>
    <n v="0.5"/>
    <n v="0.5"/>
    <n v="0.5"/>
    <n v="0.5"/>
    <n v="0.5"/>
    <n v="0.5"/>
    <n v="0.25"/>
    <n v="0.25"/>
    <n v="0.5"/>
    <n v="0"/>
    <n v="0"/>
    <n v="0.8"/>
    <x v="0"/>
  </r>
  <r>
    <s v="2298994"/>
    <s v="207605042023134539"/>
    <s v="DF20237614601"/>
    <x v="324"/>
    <x v="338"/>
    <s v="Cristobal toro"/>
    <s v="Pedro de valdivia 2907"/>
    <s v="Ñuñoa"/>
    <x v="22"/>
    <s v="Cumple"/>
    <s v="Cumple"/>
    <s v="No Aplica"/>
    <s v="No Aplica"/>
    <s v="Cumple"/>
    <s v="Cumple"/>
    <s v="No"/>
    <s v="S/N"/>
    <s v="S/N"/>
    <s v="No Aplica"/>
    <s v="No Aplica"/>
    <s v="No Aplica"/>
    <s v="Cumple"/>
    <s v="Cumple"/>
    <s v="Sin moradores . No se toman fotos para evitar problema vial ."/>
    <x v="1"/>
    <x v="1"/>
    <x v="3"/>
    <x v="1"/>
    <n v="0.5"/>
    <n v="0.5"/>
    <n v="0.5"/>
    <n v="0.5"/>
    <n v="0.5"/>
    <n v="0.5"/>
    <n v="0.25"/>
    <n v="0.25"/>
    <n v="0.5"/>
    <n v="0.5"/>
    <n v="0.5"/>
    <n v="1"/>
    <x v="0"/>
  </r>
  <r>
    <s v="2298983"/>
    <s v="207605042023131741"/>
    <s v="DF20237616887"/>
    <x v="324"/>
    <x v="332"/>
    <s v="Cristobal toro"/>
    <s v="Ortuzar 1070"/>
    <s v="Ñuñoa"/>
    <x v="8"/>
    <s v="Cumple"/>
    <s v="Cumple"/>
    <s v="No Aplica"/>
    <s v="No Aplica"/>
    <s v="Cumple"/>
    <s v="Cumple"/>
    <s v="No"/>
    <s v="S/N"/>
    <s v="S/N"/>
    <s v="No Aplica"/>
    <s v="No Aplica"/>
    <s v="No Aplica"/>
    <s v="Cumple"/>
    <s v="Cumple"/>
    <s v="Sin moradores . Sin mayor observacion"/>
    <x v="1"/>
    <x v="1"/>
    <x v="3"/>
    <x v="1"/>
    <n v="0.5"/>
    <n v="0.5"/>
    <n v="0.5"/>
    <n v="0.5"/>
    <n v="0.5"/>
    <n v="0.5"/>
    <n v="0.25"/>
    <n v="0.25"/>
    <n v="0.5"/>
    <n v="0.5"/>
    <n v="0.5"/>
    <n v="1"/>
    <x v="0"/>
  </r>
  <r>
    <s v="2298980"/>
    <s v="207605042023131530"/>
    <s v="DF20237615911"/>
    <x v="324"/>
    <x v="335"/>
    <s v="Cristobal toro"/>
    <s v="Ortuzar 1070"/>
    <s v="Ñuñoa"/>
    <x v="21"/>
    <s v="Cumple"/>
    <s v="Cumple"/>
    <s v="No Aplica"/>
    <s v="No Aplica"/>
    <s v="Cumple"/>
    <s v="Cumple"/>
    <s v="No"/>
    <s v="S/N"/>
    <s v="S/N"/>
    <s v="No Aplica"/>
    <s v="No Aplica"/>
    <s v="No Aplica"/>
    <s v="Cumple"/>
    <s v="Cumple"/>
    <s v="Sin moradores . Sin mayor observacion"/>
    <x v="1"/>
    <x v="1"/>
    <x v="3"/>
    <x v="1"/>
    <n v="0.5"/>
    <n v="0.5"/>
    <n v="0.5"/>
    <n v="0.5"/>
    <n v="0.5"/>
    <n v="0.5"/>
    <n v="0.25"/>
    <n v="0.25"/>
    <n v="0.5"/>
    <n v="0.5"/>
    <n v="0.5"/>
    <n v="1"/>
    <x v="0"/>
  </r>
  <r>
    <s v="2298979"/>
    <s v="207605042023131257"/>
    <s v="DF20237616210"/>
    <x v="324"/>
    <x v="335"/>
    <s v="Cristobal toro"/>
    <s v="Simon bolivar 5552"/>
    <s v="Ñuñoa"/>
    <x v="8"/>
    <s v="Cumple"/>
    <s v="Cumple"/>
    <s v="No Aplica"/>
    <s v="No Aplica"/>
    <s v="Cumple"/>
    <s v="Cumple"/>
    <s v="No"/>
    <s v="S/N"/>
    <s v="S/N"/>
    <s v="No Aplica"/>
    <s v="No Aplica"/>
    <s v="No Aplica"/>
    <s v="Cumple"/>
    <s v="Cumple"/>
    <s v="Sin moradores ."/>
    <x v="1"/>
    <x v="1"/>
    <x v="3"/>
    <x v="1"/>
    <n v="0.5"/>
    <n v="0.5"/>
    <n v="0.5"/>
    <n v="0.5"/>
    <n v="0.5"/>
    <n v="0.5"/>
    <n v="0.25"/>
    <n v="0.25"/>
    <n v="0.5"/>
    <n v="0.5"/>
    <n v="0.5"/>
    <n v="1"/>
    <x v="0"/>
  </r>
  <r>
    <s v="2298957"/>
    <s v="207605042023123920"/>
    <s v="DF20237614669"/>
    <x v="324"/>
    <x v="338"/>
    <s v="Cristobal toro"/>
    <s v="Nicanor marambio 3838 dpto 401"/>
    <s v="Ñuñoa"/>
    <x v="22"/>
    <s v="Cumple"/>
    <s v="Cumple"/>
    <s v="Cumple"/>
    <s v="Cumple"/>
    <s v="Cumple"/>
    <s v="Cumple"/>
    <s v="No"/>
    <s v="S/N"/>
    <s v="S/N"/>
    <s v="No Aplica"/>
    <s v="No Aplica"/>
    <s v="No Aplica"/>
    <s v="Cumple"/>
    <s v="Cumple"/>
    <s v="Sin acceso a medidores   Sin moradores"/>
    <x v="1"/>
    <x v="1"/>
    <x v="3"/>
    <x v="1"/>
    <n v="0.5"/>
    <n v="0.5"/>
    <n v="0.5"/>
    <n v="0.5"/>
    <n v="0.5"/>
    <n v="0.5"/>
    <n v="0.25"/>
    <n v="0.25"/>
    <n v="0.5"/>
    <n v="0.5"/>
    <n v="0.5"/>
    <n v="1"/>
    <x v="0"/>
  </r>
  <r>
    <s v="2298953"/>
    <s v="207605042023122420"/>
    <s v="DF20237617239"/>
    <x v="324"/>
    <x v="332"/>
    <s v="Cristobal toro"/>
    <s v="Los jardines 241 A"/>
    <s v="Ñuñoa"/>
    <x v="8"/>
    <s v="Cumple"/>
    <s v="Cumple"/>
    <s v="No Aplica"/>
    <s v="No Aplica"/>
    <s v="Cumple"/>
    <s v="Cumple"/>
    <s v="No"/>
    <s v="S/N"/>
    <s v="S/N"/>
    <s v="No Aplica"/>
    <s v="No Aplica"/>
    <s v="No Aplica"/>
    <s v="Cumple"/>
    <s v="Cumple"/>
    <s v="Sin acceso a medidores . Nadie sale a atender"/>
    <x v="1"/>
    <x v="1"/>
    <x v="3"/>
    <x v="1"/>
    <n v="0.5"/>
    <n v="0.5"/>
    <n v="0.5"/>
    <n v="0.5"/>
    <n v="0.5"/>
    <n v="0.5"/>
    <n v="0.25"/>
    <n v="0.25"/>
    <n v="0.5"/>
    <n v="0.5"/>
    <n v="0.5"/>
    <n v="1"/>
    <x v="0"/>
  </r>
  <r>
    <s v="2298944"/>
    <s v="207605042023120335"/>
    <s v="DF20237617300"/>
    <x v="324"/>
    <x v="332"/>
    <s v="Cristobal toro"/>
    <s v="Maximo jeria 460 dpto 206"/>
    <s v="Ñuñoa"/>
    <x v="8"/>
    <s v="Cumple"/>
    <s v="Cumple"/>
    <s v="No Aplica"/>
    <s v="No Aplica"/>
    <s v="Cumple"/>
    <s v="Cumple"/>
    <s v="No"/>
    <s v="S/N"/>
    <s v="S/N"/>
    <s v="No Aplica"/>
    <s v="No Aplica"/>
    <s v="No Aplica"/>
    <s v="No Cumple"/>
    <s v="No Cumple"/>
    <s v="Sin acceso a medidores   No hay acceso a dptos  Falta mayor data en fotografias"/>
    <x v="1"/>
    <x v="1"/>
    <x v="3"/>
    <x v="1"/>
    <n v="0.5"/>
    <n v="0.5"/>
    <n v="0.5"/>
    <n v="0.5"/>
    <n v="0.5"/>
    <n v="0.5"/>
    <n v="0.25"/>
    <n v="0.25"/>
    <n v="0.5"/>
    <n v="0"/>
    <n v="0"/>
    <n v="0.8"/>
    <x v="0"/>
  </r>
  <r>
    <s v="2298939"/>
    <s v="207605042023114850"/>
    <s v="DF20237615803"/>
    <x v="324"/>
    <x v="335"/>
    <s v="Cristobal toro"/>
    <s v="Peatones 21 4343"/>
    <s v="Ñuñoa"/>
    <x v="5"/>
    <s v="Cumple"/>
    <s v="Cumple"/>
    <s v="No Cumple"/>
    <s v="No Cumple"/>
    <s v="Cumple"/>
    <s v="Cumple"/>
    <s v="No"/>
    <s v="S/N"/>
    <s v="S/N"/>
    <s v="No Aplica"/>
    <s v="No Aplica"/>
    <s v="No Aplica"/>
    <s v="Cumple"/>
    <s v="Cumple"/>
    <s v="Sin moradores . Sin mayor observacion"/>
    <x v="1"/>
    <x v="1"/>
    <x v="3"/>
    <x v="1"/>
    <n v="0.5"/>
    <n v="0.5"/>
    <n v="0"/>
    <n v="0"/>
    <n v="0.5"/>
    <n v="0.5"/>
    <n v="0.25"/>
    <n v="0.25"/>
    <n v="0.5"/>
    <n v="0.5"/>
    <n v="0.5"/>
    <n v="0.7"/>
    <x v="0"/>
  </r>
  <r>
    <s v="2297464"/>
    <s v="207504042023145734"/>
    <s v="DF20237617568"/>
    <x v="325"/>
    <x v="339"/>
    <s v="AARON HUENCHUMIL"/>
    <s v="Grecia #6161"/>
    <s v="Peñalolén"/>
    <x v="24"/>
    <s v="Cumple"/>
    <s v="Cumple"/>
    <s v="No Aplica"/>
    <s v="No Aplica"/>
    <s v="Cumple"/>
    <s v="Cumple"/>
    <s v="No"/>
    <s v="S/N"/>
    <s v="S/N"/>
    <s v="No Aplica"/>
    <s v="No Aplica"/>
    <s v="No Aplica"/>
    <s v="Cumple"/>
    <s v="Cumple"/>
    <s v="1-TD 99417 se encuentra normalizado"/>
    <x v="1"/>
    <x v="1"/>
    <x v="3"/>
    <x v="1"/>
    <n v="0.5"/>
    <n v="0.5"/>
    <n v="0.5"/>
    <n v="0.5"/>
    <n v="0.5"/>
    <n v="0.5"/>
    <n v="0.25"/>
    <n v="0.25"/>
    <n v="0.5"/>
    <n v="0.5"/>
    <n v="0.5"/>
    <n v="1"/>
    <x v="0"/>
  </r>
  <r>
    <s v="2297455"/>
    <s v="207604042023145125"/>
    <s v="DF20237616270"/>
    <x v="325"/>
    <x v="335"/>
    <s v="Cristobal toro"/>
    <s v="Nocedal 7143 C/ C"/>
    <s v="La Reina"/>
    <x v="2"/>
    <s v="Cumple"/>
    <s v="Cumple"/>
    <s v="No Aplica"/>
    <s v="No Aplica"/>
    <s v="Cumple"/>
    <s v="Cumple"/>
    <s v="No"/>
    <s v="S/N"/>
    <s v="S/N"/>
    <s v="No Aplica"/>
    <s v="No Aplica"/>
    <s v="No Aplica"/>
    <s v="Cumple"/>
    <s v="Cumple Parcialmente"/>
    <s v="Falta mayor data en 1 foto . Sin acceso a medidor , porton cerrado ."/>
    <x v="1"/>
    <x v="1"/>
    <x v="3"/>
    <x v="1"/>
    <n v="0.5"/>
    <n v="0.5"/>
    <n v="0.5"/>
    <n v="0.5"/>
    <n v="0.5"/>
    <n v="0.5"/>
    <n v="0.25"/>
    <n v="0.25"/>
    <n v="0.5"/>
    <n v="0.5"/>
    <n v="0.17499999999999999"/>
    <n v="0.93500000000000005"/>
    <x v="0"/>
  </r>
  <r>
    <s v="2297436"/>
    <s v="207504042023142929"/>
    <s v="DF20237616569"/>
    <x v="325"/>
    <x v="332"/>
    <s v="AARON HUENCHUMIL"/>
    <s v="Istmo #1825"/>
    <s v="Peñalolén"/>
    <x v="7"/>
    <s v="Cumple"/>
    <s v="Cumple"/>
    <s v="Cumple"/>
    <s v="Cumple"/>
    <s v="Cumple"/>
    <s v="Cumple"/>
    <s v="No"/>
    <s v="S/N"/>
    <s v="S/N"/>
    <s v="No Aplica"/>
    <s v="No Aplica"/>
    <s v="No Aplica"/>
    <s v="Cumple"/>
    <s v="Cumple"/>
    <s v="1-Suministro electrico normalizado  2-Caja B.T sin tapa"/>
    <x v="1"/>
    <x v="1"/>
    <x v="3"/>
    <x v="1"/>
    <n v="0.5"/>
    <n v="0.5"/>
    <n v="0.5"/>
    <n v="0.5"/>
    <n v="0.5"/>
    <n v="0.5"/>
    <n v="0.25"/>
    <n v="0.25"/>
    <n v="0.5"/>
    <n v="0.5"/>
    <n v="0.5"/>
    <n v="1"/>
    <x v="0"/>
  </r>
  <r>
    <s v="2297432"/>
    <s v="207504042023142515"/>
    <s v="DF20237616390"/>
    <x v="325"/>
    <x v="335"/>
    <s v="AARON HUENCHUMIL"/>
    <s v="Istmo #1824"/>
    <s v="Peñalolén"/>
    <x v="2"/>
    <s v="Cumple"/>
    <s v="Cumple"/>
    <s v="No Aplica"/>
    <s v="No Aplica"/>
    <s v="Cumple"/>
    <s v="Cumple"/>
    <s v="No"/>
    <s v="S/N"/>
    <s v="S/N"/>
    <s v="No Aplica"/>
    <s v="No Aplica"/>
    <s v="No Aplica"/>
    <s v="Cumple Parcialmente"/>
    <s v="Cumple Parcialmente"/>
    <s v="1-Sector con suministro electrico normal"/>
    <x v="1"/>
    <x v="1"/>
    <x v="3"/>
    <x v="1"/>
    <n v="0.5"/>
    <n v="0.5"/>
    <n v="0.5"/>
    <n v="0.5"/>
    <n v="0.5"/>
    <n v="0.5"/>
    <n v="0.25"/>
    <n v="0.25"/>
    <n v="0.5"/>
    <n v="0.17499999999999999"/>
    <n v="0.17499999999999999"/>
    <n v="0.87"/>
    <x v="0"/>
  </r>
  <r>
    <s v="2297422"/>
    <s v="207504042023141042"/>
    <s v="DF20237617028"/>
    <x v="325"/>
    <x v="332"/>
    <s v="AARON HUENCHUMIL"/>
    <s v="Egaña #1459"/>
    <s v="Peñalolén"/>
    <x v="8"/>
    <s v="Cumple"/>
    <s v="Cumple"/>
    <s v="No Aplica"/>
    <s v="No Aplica"/>
    <s v="Cumple"/>
    <s v="Cumple"/>
    <s v="No"/>
    <s v="S/N"/>
    <s v="S/N"/>
    <s v="No Aplica"/>
    <s v="No Aplica"/>
    <s v="No Aplica"/>
    <s v="Cumple"/>
    <s v="Cumple"/>
    <s v="1-Suministro electrico normalizado  2-Cliente no se encuentra en domicilio  3-Acometida tradicional de cliente en riesgo electrico, debido a ramas envolviendo acometida"/>
    <x v="1"/>
    <x v="1"/>
    <x v="3"/>
    <x v="1"/>
    <n v="0.5"/>
    <n v="0.5"/>
    <n v="0.5"/>
    <n v="0.5"/>
    <n v="0.5"/>
    <n v="0.5"/>
    <n v="0.25"/>
    <n v="0.25"/>
    <n v="0.5"/>
    <n v="0.5"/>
    <n v="0.5"/>
    <n v="1"/>
    <x v="0"/>
  </r>
  <r>
    <s v="2297415"/>
    <s v="207504042023135530"/>
    <s v="DF20237615508"/>
    <x v="325"/>
    <x v="335"/>
    <s v="AARON HUENCHUMIL"/>
    <s v="Lago Calafquen #2371"/>
    <s v="Peñalolén"/>
    <x v="15"/>
    <s v="Cumple"/>
    <s v="Cumple"/>
    <s v="No Aplica"/>
    <s v="No Aplica"/>
    <s v="Cumple"/>
    <s v="Cumple"/>
    <s v="No"/>
    <s v="S/N"/>
    <s v="S/N"/>
    <s v="No Aplica"/>
    <s v="No Aplica"/>
    <s v="No Aplica"/>
    <s v="Cumple"/>
    <s v="Cumple"/>
    <s v="1-Cliente no se encuentra en domicilio  2-Caja B.T con tapa abierta"/>
    <x v="1"/>
    <x v="1"/>
    <x v="3"/>
    <x v="1"/>
    <n v="0.5"/>
    <n v="0.5"/>
    <n v="0.5"/>
    <n v="0.5"/>
    <n v="0.5"/>
    <n v="0.5"/>
    <n v="0.25"/>
    <n v="0.25"/>
    <n v="0.5"/>
    <n v="0.5"/>
    <n v="0.5"/>
    <n v="1"/>
    <x v="0"/>
  </r>
  <r>
    <s v="2297411"/>
    <s v="207504042023134550"/>
    <s v="DF20237616821"/>
    <x v="325"/>
    <x v="332"/>
    <s v="AARON HUENCHUMIL"/>
    <s v="Bolivar #6426"/>
    <s v="Peñalolén"/>
    <x v="7"/>
    <s v="Cumple"/>
    <s v="Cumple"/>
    <s v="No Aplica"/>
    <s v="No Aplica"/>
    <s v="Cumple"/>
    <s v="Cumple"/>
    <s v="Si"/>
    <s v="S/N"/>
    <s v="S/N"/>
    <s v="No Aplica"/>
    <s v="No Aplica"/>
    <s v="No Aplica"/>
    <s v="Cumple"/>
    <s v="Cumple"/>
    <s v="1-Cliente hostil no desea atender e insulta"/>
    <x v="1"/>
    <x v="1"/>
    <x v="3"/>
    <x v="1"/>
    <n v="0.5"/>
    <n v="0.5"/>
    <n v="0.5"/>
    <n v="0.5"/>
    <n v="0.5"/>
    <n v="0.5"/>
    <n v="0.25"/>
    <n v="0.25"/>
    <n v="0.5"/>
    <n v="0.5"/>
    <n v="0.5"/>
    <n v="1"/>
    <x v="0"/>
  </r>
  <r>
    <s v="2297094"/>
    <s v="207504042023132051"/>
    <s v="DF20237615093"/>
    <x v="325"/>
    <x v="338"/>
    <s v="AARON HUENCHUMIL"/>
    <s v="Casablanca #3977"/>
    <s v="Peñalolén"/>
    <x v="9"/>
    <s v="Cumple"/>
    <s v="Cumple"/>
    <s v="No Aplica"/>
    <s v="No Aplica"/>
    <s v="Cumple"/>
    <s v="Cumple"/>
    <s v="Si"/>
    <s v="Eliana velasquez"/>
    <s v="S/N"/>
    <s v="Cumple"/>
    <s v="Cumple"/>
    <s v="Cumple"/>
    <s v="Cumple"/>
    <s v="Cumple"/>
    <s v="1-Cliente con suministro electrico normalizado"/>
    <x v="1"/>
    <x v="1"/>
    <x v="3"/>
    <x v="1"/>
    <n v="0.5"/>
    <n v="0.5"/>
    <n v="0.5"/>
    <n v="0.5"/>
    <n v="0.5"/>
    <n v="0.5"/>
    <n v="0.25"/>
    <n v="0.25"/>
    <n v="0.5"/>
    <n v="0.5"/>
    <n v="0.5"/>
    <n v="1"/>
    <x v="0"/>
  </r>
  <r>
    <s v="2297088"/>
    <s v="207504042023130743"/>
    <s v="DF20237615430"/>
    <x v="325"/>
    <x v="335"/>
    <s v="AARON HUENCHUMIL"/>
    <s v="Las Torres #5490 tr E dp 307"/>
    <s v="Peñalolén"/>
    <x v="2"/>
    <s v="Cumple"/>
    <s v="Cumple"/>
    <s v="No Aplica"/>
    <s v="No Aplica"/>
    <s v="Cumple"/>
    <s v="Cumple"/>
    <s v="No"/>
    <s v="S/N"/>
    <s v="S/N"/>
    <s v="No Aplica"/>
    <s v="No Aplica"/>
    <s v="No Aplica"/>
    <s v="Cumple Mayormente"/>
    <s v="Cumple Parcialmente"/>
    <s v="1-Cliente no se encuentra en domicilio"/>
    <x v="1"/>
    <x v="1"/>
    <x v="3"/>
    <x v="1"/>
    <n v="0.5"/>
    <n v="0.5"/>
    <n v="0.5"/>
    <n v="0.5"/>
    <n v="0.5"/>
    <n v="0.5"/>
    <n v="0.25"/>
    <n v="0.25"/>
    <n v="0.5"/>
    <n v="0.32500000000000001"/>
    <n v="0.17499999999999999"/>
    <n v="0.9"/>
    <x v="0"/>
  </r>
  <r>
    <s v="2297083"/>
    <s v="207504042023124522"/>
    <s v="DF20237617554"/>
    <x v="325"/>
    <x v="339"/>
    <s v="AARON HUENCHUMIL"/>
    <s v="Los Carteros #6564"/>
    <s v="Peñalolén"/>
    <x v="24"/>
    <s v="Cumple"/>
    <s v="Cumple"/>
    <s v="No Aplica"/>
    <s v="No Aplica"/>
    <s v="Cumple"/>
    <s v="Cumple"/>
    <s v="No"/>
    <s v="S/N"/>
    <s v="S/N"/>
    <s v="No Aplica"/>
    <s v="No Aplica"/>
    <s v="No Aplica"/>
    <s v="Cumple"/>
    <s v="Cumple"/>
    <s v="1-Cliente no se encuentra en domicilio  2-Acometida se encuentra reparada con union (colcha)  3-Caja B.T sin tapa"/>
    <x v="1"/>
    <x v="1"/>
    <x v="3"/>
    <x v="1"/>
    <n v="0.5"/>
    <n v="0.5"/>
    <n v="0.5"/>
    <n v="0.5"/>
    <n v="0.5"/>
    <n v="0.5"/>
    <n v="0.25"/>
    <n v="0.25"/>
    <n v="0.5"/>
    <n v="0.5"/>
    <n v="0.5"/>
    <n v="1"/>
    <x v="0"/>
  </r>
  <r>
    <s v="2297078"/>
    <s v="207504042023123510"/>
    <s v="DF20237617639"/>
    <x v="325"/>
    <x v="339"/>
    <s v="AARON HUENCHUMIL"/>
    <s v="Fresia #6135"/>
    <s v="Peñalolén"/>
    <x v="8"/>
    <s v="Cumple"/>
    <s v="Cumple"/>
    <s v="No Aplica"/>
    <s v="No Aplica"/>
    <s v="Cumple"/>
    <s v="Cumple"/>
    <s v="No"/>
    <s v="S/N"/>
    <s v="S/N"/>
    <s v="No Aplica"/>
    <s v="No Aplica"/>
    <s v="No Aplica"/>
    <s v="Cumple"/>
    <s v="Cumple"/>
    <s v="1-Sector conflictivo se evita tomar fotografias"/>
    <x v="1"/>
    <x v="1"/>
    <x v="3"/>
    <x v="1"/>
    <n v="0.5"/>
    <n v="0.5"/>
    <n v="0.5"/>
    <n v="0.5"/>
    <n v="0.5"/>
    <n v="0.5"/>
    <n v="0.25"/>
    <n v="0.25"/>
    <n v="0.5"/>
    <n v="0.5"/>
    <n v="0.5"/>
    <n v="1"/>
    <x v="0"/>
  </r>
  <r>
    <s v="2297075"/>
    <s v="207604042023122649"/>
    <s v="DF20237617527"/>
    <x v="325"/>
    <x v="339"/>
    <s v="Cristobal toro"/>
    <s v="Valenzuela puelma 10029 C/D"/>
    <s v="La Reina"/>
    <x v="12"/>
    <s v="Cumple"/>
    <s v="Cumple"/>
    <s v="Cumple"/>
    <s v="Cumple"/>
    <s v="Cumple"/>
    <s v="Cumple"/>
    <s v="No"/>
    <s v="S/N"/>
    <s v="S/N"/>
    <s v="No Aplica"/>
    <s v="No Aplica"/>
    <s v="No Aplica"/>
    <s v="Cumple"/>
    <s v="Cumple"/>
    <s v="Sin acceso a medidores . Porton cerrado . Se llama por citofono , sin respuesta"/>
    <x v="1"/>
    <x v="1"/>
    <x v="3"/>
    <x v="1"/>
    <n v="0.5"/>
    <n v="0.5"/>
    <n v="0.5"/>
    <n v="0.5"/>
    <n v="0.5"/>
    <n v="0.5"/>
    <n v="0.25"/>
    <n v="0.25"/>
    <n v="0.5"/>
    <n v="0.5"/>
    <n v="0.5"/>
    <n v="1"/>
    <x v="0"/>
  </r>
  <r>
    <s v="2297073"/>
    <s v="207604042023122447"/>
    <s v="DF20237616327"/>
    <x v="325"/>
    <x v="335"/>
    <s v="Cristobal toro"/>
    <s v="Manuel de la lastra , bilbao"/>
    <s v="La Reina"/>
    <x v="2"/>
    <s v="Cumple"/>
    <s v="Cumple"/>
    <s v="No Aplica"/>
    <s v="No Aplica"/>
    <s v="Cumple"/>
    <s v="Cumple"/>
    <s v="No"/>
    <s v="S/N"/>
    <s v="S/N"/>
    <s v="No Aplica"/>
    <s v="No Aplica"/>
    <s v="No Aplica"/>
    <s v="Cumple"/>
    <s v="Cumple Parcialmente"/>
    <s v="1 foto falta mayor data . Sin moradores ."/>
    <x v="1"/>
    <x v="1"/>
    <x v="3"/>
    <x v="1"/>
    <n v="0.5"/>
    <n v="0.5"/>
    <n v="0.5"/>
    <n v="0.5"/>
    <n v="0.5"/>
    <n v="0.5"/>
    <n v="0.25"/>
    <n v="0.25"/>
    <n v="0.5"/>
    <n v="0.5"/>
    <n v="0.17499999999999999"/>
    <n v="0.93500000000000005"/>
    <x v="0"/>
  </r>
  <r>
    <s v="2297064"/>
    <s v="207604042023115859"/>
    <s v="DF20237616587"/>
    <x v="325"/>
    <x v="332"/>
    <s v="Cristobal toro"/>
    <s v="Principe de gales 8130 C/ D"/>
    <s v="La Reina"/>
    <x v="10"/>
    <s v="Cumple"/>
    <s v="Cumple"/>
    <s v="No Aplica"/>
    <s v="No Aplica"/>
    <s v="Cumple"/>
    <s v="Cumple"/>
    <s v="No"/>
    <s v="S/N"/>
    <s v="S/N"/>
    <s v="No Aplica"/>
    <s v="No Aplica"/>
    <s v="No Aplica"/>
    <s v="Cumple"/>
    <s v="Cumple"/>
    <s v="Sin acceso a medidores . Porton cerrado , se llama por citofono . Sin respuestas"/>
    <x v="1"/>
    <x v="1"/>
    <x v="3"/>
    <x v="1"/>
    <n v="0.5"/>
    <n v="0.5"/>
    <n v="0.5"/>
    <n v="0.5"/>
    <n v="0.5"/>
    <n v="0.5"/>
    <n v="0.25"/>
    <n v="0.25"/>
    <n v="0.5"/>
    <n v="0.5"/>
    <n v="0.5"/>
    <n v="1"/>
    <x v="0"/>
  </r>
  <r>
    <s v="2297061"/>
    <s v="207604042023114858"/>
    <s v="DF20237617318"/>
    <x v="325"/>
    <x v="332"/>
    <s v="Cristobal toro"/>
    <s v="Principe de gales , esquina vicente perez rosales"/>
    <s v="La Reina"/>
    <x v="12"/>
    <s v="Cumple"/>
    <s v="Cumple"/>
    <s v="No Aplica"/>
    <s v="No Aplica"/>
    <s v="Cumple"/>
    <s v="Cumple"/>
    <s v="No"/>
    <s v="S/N"/>
    <s v="S/N"/>
    <s v="No Aplica"/>
    <s v="No Aplica"/>
    <s v="No Aplica"/>
    <s v="Cumple"/>
    <s v="Cumple Parcialmente"/>
    <s v="1 foto falta mayor data  Problema externo , sector normal"/>
    <x v="1"/>
    <x v="1"/>
    <x v="3"/>
    <x v="1"/>
    <n v="0.5"/>
    <n v="0.5"/>
    <n v="0.5"/>
    <n v="0.5"/>
    <n v="0.5"/>
    <n v="0.5"/>
    <n v="0.25"/>
    <n v="0.25"/>
    <n v="0.5"/>
    <n v="0.5"/>
    <n v="0.17499999999999999"/>
    <n v="0.93500000000000005"/>
    <x v="0"/>
  </r>
  <r>
    <s v="2297059"/>
    <s v="207604042023114433"/>
    <s v="DF20237614723"/>
    <x v="325"/>
    <x v="338"/>
    <s v="Cristobal toro"/>
    <s v="Principe de gales 7381"/>
    <s v="La Reina"/>
    <x v="22"/>
    <s v="Cumple"/>
    <s v="Cumple"/>
    <s v="No Aplica"/>
    <s v="No Aplica"/>
    <s v="Cumple"/>
    <s v="Cumple"/>
    <s v="No"/>
    <s v="S/N"/>
    <s v="S/N"/>
    <s v="No Aplica"/>
    <s v="No Aplica"/>
    <s v="No Aplica"/>
    <s v="Cumple"/>
    <s v="Cumple"/>
    <s v="Problema externo TD"/>
    <x v="1"/>
    <x v="1"/>
    <x v="3"/>
    <x v="1"/>
    <n v="0.5"/>
    <n v="0.5"/>
    <n v="0.5"/>
    <n v="0.5"/>
    <n v="0.5"/>
    <n v="0.5"/>
    <n v="0.25"/>
    <n v="0.25"/>
    <n v="0.5"/>
    <n v="0.5"/>
    <n v="0.5"/>
    <n v="1"/>
    <x v="0"/>
  </r>
  <r>
    <s v="2297053"/>
    <s v="207604042023113824"/>
    <s v="DF20237615978"/>
    <x v="325"/>
    <x v="335"/>
    <s v="Cristobal toro"/>
    <s v="Mateo de toro y zanbrano 1390 dpto 309"/>
    <s v="La Reina"/>
    <x v="8"/>
    <s v="Cumple"/>
    <s v="Cumple"/>
    <s v="Cumple"/>
    <s v="Cumple"/>
    <s v="No Aplica"/>
    <s v="No Aplica"/>
    <s v="No"/>
    <s v="S/N"/>
    <s v="S/N"/>
    <s v="No Aplica"/>
    <s v="No Aplica"/>
    <s v="No Aplica"/>
    <s v="Cumple"/>
    <s v="Cumple"/>
    <s v="Sin acceso a medidores . Atiende concerge , no permite acceso ya q no se encuentra cliente en domicilio"/>
    <x v="1"/>
    <x v="1"/>
    <x v="3"/>
    <x v="1"/>
    <n v="0.5"/>
    <n v="0.5"/>
    <n v="0.5"/>
    <n v="0.5"/>
    <n v="0.5"/>
    <n v="0.5"/>
    <n v="0.25"/>
    <n v="0.25"/>
    <n v="0.5"/>
    <n v="0.5"/>
    <n v="0.5"/>
    <n v="1"/>
    <x v="0"/>
  </r>
  <r>
    <s v="2297035"/>
    <s v="207604042023111350"/>
    <s v="DF20237614800"/>
    <x v="325"/>
    <x v="338"/>
    <s v="Cristobal toro"/>
    <s v="Paula jaraquemada 726"/>
    <s v="La Reina"/>
    <x v="24"/>
    <s v="Cumple"/>
    <s v="Cumple"/>
    <s v="No Aplica"/>
    <s v="No Aplica"/>
    <s v="Cumple"/>
    <s v="Cumple"/>
    <s v="No"/>
    <s v="S/N"/>
    <s v="S/N"/>
    <s v="No Aplica"/>
    <s v="No Aplica"/>
    <s v="No Aplica"/>
    <s v="No Cumple"/>
    <s v="No Cumple"/>
    <s v="Sin acceso a medidores . Atiende cluente por citofono , pero molesta con visita"/>
    <x v="1"/>
    <x v="1"/>
    <x v="3"/>
    <x v="1"/>
    <n v="0.5"/>
    <n v="0.5"/>
    <n v="0.5"/>
    <n v="0.5"/>
    <n v="0.5"/>
    <n v="0.5"/>
    <n v="0.25"/>
    <n v="0.25"/>
    <n v="0.5"/>
    <n v="0"/>
    <n v="0"/>
    <n v="0.8"/>
    <x v="0"/>
  </r>
  <r>
    <s v="2297030"/>
    <s v="207604042023105952"/>
    <s v="DF20237616298"/>
    <x v="325"/>
    <x v="335"/>
    <s v="Cristobal toro"/>
    <s v="Pasaje 3 8780"/>
    <s v="La Reina"/>
    <x v="2"/>
    <s v="Cumple"/>
    <s v="Cumple"/>
    <s v="No Aplica"/>
    <s v="No Aplica"/>
    <s v="Cumple"/>
    <s v="Cumple"/>
    <s v="No"/>
    <s v="S/N"/>
    <s v="S/N"/>
    <s v="No Aplica"/>
    <s v="No Aplica"/>
    <s v="No Aplica"/>
    <s v="Cumple"/>
    <s v="Cumple Parcialmente"/>
    <s v="Falta mayor data en 1 foto. Atiende cliente , molesto con visita ."/>
    <x v="1"/>
    <x v="1"/>
    <x v="3"/>
    <x v="1"/>
    <n v="0.5"/>
    <n v="0.5"/>
    <n v="0.5"/>
    <n v="0.5"/>
    <n v="0.5"/>
    <n v="0.5"/>
    <n v="0.25"/>
    <n v="0.25"/>
    <n v="0.5"/>
    <n v="0.5"/>
    <n v="0.17499999999999999"/>
    <n v="0.93500000000000005"/>
    <x v="0"/>
  </r>
  <r>
    <s v="2297004"/>
    <s v="207604042023102009"/>
    <s v="DF20237617346"/>
    <x v="325"/>
    <x v="332"/>
    <s v="Cristobal toro"/>
    <s v="Tobalaba , quilin"/>
    <s v="Peñalolén"/>
    <x v="2"/>
    <s v="Cumple"/>
    <s v="Cumple"/>
    <s v="No Aplica"/>
    <s v="No Aplica"/>
    <s v="Cumple"/>
    <s v="Cumple"/>
    <s v="No"/>
    <s v="S/N"/>
    <s v="S/N"/>
    <s v="No Aplica"/>
    <s v="No Aplica"/>
    <s v="No Aplica"/>
    <s v="No Cumple"/>
    <s v="No Cumple"/>
    <s v="Falta maxima de fotos exigidas . Problema externo TD"/>
    <x v="1"/>
    <x v="1"/>
    <x v="3"/>
    <x v="1"/>
    <n v="0.5"/>
    <n v="0.5"/>
    <n v="0.5"/>
    <n v="0.5"/>
    <n v="0.5"/>
    <n v="0.5"/>
    <n v="0.25"/>
    <n v="0.25"/>
    <n v="0.5"/>
    <n v="0"/>
    <n v="0"/>
    <n v="0.8"/>
    <x v="0"/>
  </r>
  <r>
    <s v="2296976"/>
    <s v="207604042023100945"/>
    <s v="DF20237616682"/>
    <x v="325"/>
    <x v="332"/>
    <s v="Cristobal toro"/>
    <s v="Quilin , mar tirreno"/>
    <s v="Peñalolén"/>
    <x v="24"/>
    <s v="Cumple"/>
    <s v="Cumple"/>
    <s v="No Aplica"/>
    <s v="No Aplica"/>
    <s v="Cumple"/>
    <s v="Cumple"/>
    <s v="No"/>
    <s v="S/N"/>
    <s v="S/N"/>
    <s v="No Aplica"/>
    <s v="No Aplica"/>
    <s v="No Aplica"/>
    <s v="Cumple"/>
    <s v="Cumple"/>
    <s v="Problema externo , TD"/>
    <x v="1"/>
    <x v="1"/>
    <x v="3"/>
    <x v="1"/>
    <n v="0.5"/>
    <n v="0.5"/>
    <n v="0.5"/>
    <n v="0.5"/>
    <n v="0.5"/>
    <n v="0.5"/>
    <n v="0.25"/>
    <n v="0.25"/>
    <n v="0.5"/>
    <n v="0.5"/>
    <n v="0.5"/>
    <n v="1"/>
    <x v="0"/>
  </r>
  <r>
    <s v="2295513"/>
    <s v="207503042023151553"/>
    <s v="DF20227569899"/>
    <x v="326"/>
    <x v="280"/>
    <s v="AARON HUENCHUMIL"/>
    <s v="Las Azucenas #2041 c/alto"/>
    <s v="Santiago"/>
    <x v="1"/>
    <s v="Cumple"/>
    <s v="Cumple"/>
    <s v="No Aplica"/>
    <s v="No Aplica"/>
    <s v="Cumple"/>
    <s v="Cumple"/>
    <s v="No"/>
    <s v="S/N"/>
    <s v="S/N"/>
    <s v="No Aplica"/>
    <s v="No Aplica"/>
    <s v="Cumple"/>
    <s v="Cumple"/>
    <s v="Cumple"/>
    <s v="1-Cliente no se encuentra en domicilio"/>
    <x v="10"/>
    <x v="0"/>
    <x v="3"/>
    <x v="1"/>
    <n v="0.5"/>
    <n v="0.5"/>
    <n v="0.5"/>
    <n v="0.5"/>
    <n v="0.5"/>
    <n v="0.5"/>
    <n v="0.25"/>
    <n v="0.25"/>
    <n v="0.5"/>
    <n v="0.5"/>
    <n v="0.5"/>
    <n v="1"/>
    <x v="1"/>
  </r>
  <r>
    <s v="2295506"/>
    <s v="207503042023150656"/>
    <s v="DF20227568894"/>
    <x v="326"/>
    <x v="281"/>
    <s v="AARON HUENCHUMIL"/>
    <s v="Las Azucenas #2021"/>
    <s v="Santiago"/>
    <x v="1"/>
    <s v="Cumple"/>
    <s v="Cumple"/>
    <s v="No Aplica"/>
    <s v="No Aplica"/>
    <s v="Cumple"/>
    <s v="Cumple"/>
    <s v="No"/>
    <s v="S/N"/>
    <s v="S/N"/>
    <s v="No Aplica"/>
    <s v="No Aplica"/>
    <s v="No Aplica"/>
    <s v="Cumple"/>
    <s v="Cumple"/>
    <s v="1-Suministro electrico normalizado en sector"/>
    <x v="10"/>
    <x v="0"/>
    <x v="3"/>
    <x v="1"/>
    <n v="0.5"/>
    <n v="0.5"/>
    <n v="0.5"/>
    <n v="0.5"/>
    <n v="0.5"/>
    <n v="0.5"/>
    <n v="0.25"/>
    <n v="0.25"/>
    <n v="0.5"/>
    <n v="0.5"/>
    <n v="0.5"/>
    <n v="1"/>
    <x v="1"/>
  </r>
  <r>
    <s v="2295493"/>
    <s v="207503042023144724"/>
    <s v="DF20237638879"/>
    <x v="326"/>
    <x v="352"/>
    <s v="AARON HUENCHUMIL"/>
    <s v="San Vicente #1248"/>
    <s v="Santiago"/>
    <x v="11"/>
    <s v="Cumple"/>
    <s v="Cumple"/>
    <s v="No Cumple"/>
    <s v="No Cumple"/>
    <s v="Cumple"/>
    <s v="Cumple"/>
    <s v="No"/>
    <s v="S/N"/>
    <s v="S/N"/>
    <s v="No Aplica"/>
    <s v="No Aplica"/>
    <s v="No Aplica"/>
    <s v="Cumple"/>
    <s v="Cumple"/>
    <s v="1-Acometida calpe bien templada 2-No declara codigo de material utilizado, pero si describe su uso"/>
    <x v="2"/>
    <x v="1"/>
    <x v="3"/>
    <x v="1"/>
    <n v="0.5"/>
    <n v="0.5"/>
    <n v="0"/>
    <n v="0"/>
    <n v="0.5"/>
    <n v="0.5"/>
    <n v="0.25"/>
    <n v="0.25"/>
    <n v="0.5"/>
    <n v="0.5"/>
    <n v="0.5"/>
    <n v="0.7"/>
    <x v="1"/>
  </r>
  <r>
    <s v="2295487"/>
    <s v="207503042023143531"/>
    <s v="DF20237641096"/>
    <x v="326"/>
    <x v="351"/>
    <s v="AARON HUENCHUMIL"/>
    <s v="Puerto de Vera #824"/>
    <s v="Santiago"/>
    <x v="36"/>
    <s v="Cumple"/>
    <s v="Cumple"/>
    <s v="No Cumple"/>
    <s v="No Cumple"/>
    <s v="Cumple"/>
    <s v="Cumple"/>
    <s v="No"/>
    <s v="S/N"/>
    <s v="S/N"/>
    <s v="No Aplica"/>
    <s v="No Aplica"/>
    <s v="No Aplica"/>
    <s v="Cumple"/>
    <s v="Cumple"/>
    <s v="1-Red Calpe normalizado y templada  2-No declara codigo de material utilizado, pero si describe su uso"/>
    <x v="2"/>
    <x v="1"/>
    <x v="3"/>
    <x v="1"/>
    <n v="0.5"/>
    <n v="0.5"/>
    <n v="0"/>
    <n v="0"/>
    <n v="0.5"/>
    <n v="0.5"/>
    <n v="0.25"/>
    <n v="0.25"/>
    <n v="0.5"/>
    <n v="0.5"/>
    <n v="0.5"/>
    <n v="0.7"/>
    <x v="1"/>
  </r>
  <r>
    <s v="2295477"/>
    <s v="207603042023141906"/>
    <s v="DF20237617254"/>
    <x v="326"/>
    <x v="332"/>
    <s v="Cristobal toro"/>
    <s v="Peñalolen"/>
    <s v="Peñalolén"/>
    <x v="2"/>
    <s v="Cumple"/>
    <s v="Cumple"/>
    <s v="No Aplica"/>
    <s v="No Aplica"/>
    <s v="Cumple"/>
    <s v="Cumple"/>
    <s v="No"/>
    <s v="S/N"/>
    <s v="S/N"/>
    <s v="No Aplica"/>
    <s v="No Aplica"/>
    <s v="No Aplica"/>
    <s v="Cumple"/>
    <s v="Cumple"/>
    <s v="Sector conflictivo. No se toman fotografias por precaucion en sector"/>
    <x v="1"/>
    <x v="1"/>
    <x v="3"/>
    <x v="1"/>
    <n v="0.5"/>
    <n v="0.5"/>
    <n v="0.5"/>
    <n v="0.5"/>
    <n v="0.5"/>
    <n v="0.5"/>
    <n v="0.25"/>
    <n v="0.25"/>
    <n v="0.5"/>
    <n v="0.5"/>
    <n v="0.5"/>
    <n v="1"/>
    <x v="0"/>
  </r>
  <r>
    <s v="2295473"/>
    <s v="207503042023141041"/>
    <s v="DF20227569814"/>
    <x v="326"/>
    <x v="280"/>
    <s v="AARON HUENCHUMIL"/>
    <s v="Beaucheff #935"/>
    <s v="Santiago"/>
    <x v="1"/>
    <s v="Cumple"/>
    <s v="Cumple"/>
    <s v="No Cumple"/>
    <s v="No Cumple"/>
    <s v="Cumple Mayormente"/>
    <s v="Cumple Mayormente"/>
    <s v="Si"/>
    <s v="S/N"/>
    <s v="S/N"/>
    <s v="No Aplica"/>
    <s v="No Aplica"/>
    <s v="Cumple"/>
    <s v="Cumple"/>
    <s v="Cumple"/>
    <s v="1-Cliente informa que se encuentra con  suministro electrico de forma cortante, no desea atender  2-Fotografias de informe cuadrilla se ve claramente que ITM 40A lo reemplazan por un ITM 63A."/>
    <x v="10"/>
    <x v="0"/>
    <x v="3"/>
    <x v="1"/>
    <n v="0.5"/>
    <n v="0.5"/>
    <n v="0"/>
    <n v="0"/>
    <n v="0.32500000000000001"/>
    <n v="0.32500000000000001"/>
    <n v="0.25"/>
    <n v="0.25"/>
    <n v="0.5"/>
    <n v="0.5"/>
    <n v="0.5"/>
    <n v="0.64749999999999996"/>
    <x v="1"/>
  </r>
  <r>
    <s v="2295455"/>
    <s v="207503042023135318"/>
    <s v="DF20237641589"/>
    <x v="326"/>
    <x v="349"/>
    <s v="AARON HUENCHUMIL"/>
    <s v="Vergara #532 dp 101"/>
    <s v="Santiago"/>
    <x v="27"/>
    <s v="Cumple"/>
    <s v="Cumple"/>
    <s v="No Aplica"/>
    <s v="No Aplica"/>
    <s v="Cumple"/>
    <s v="Cumple"/>
    <s v="No"/>
    <s v="S/N"/>
    <s v="S/N"/>
    <s v="No Aplica"/>
    <s v="No Aplica"/>
    <s v="No Aplica"/>
    <s v="Cumple"/>
    <s v="Cumple"/>
    <s v="1-Cliente no se encuentra en domicilio"/>
    <x v="2"/>
    <x v="1"/>
    <x v="3"/>
    <x v="1"/>
    <n v="0.5"/>
    <n v="0.5"/>
    <n v="0.5"/>
    <n v="0.5"/>
    <n v="0.5"/>
    <n v="0.5"/>
    <n v="0.25"/>
    <n v="0.25"/>
    <n v="0.5"/>
    <n v="0.5"/>
    <n v="0.5"/>
    <n v="1"/>
    <x v="1"/>
  </r>
  <r>
    <s v="2295449"/>
    <s v="207503042023132358"/>
    <s v="DF20237638869"/>
    <x v="326"/>
    <x v="352"/>
    <s v="AARON HUENCHUMIL"/>
    <s v="Santa Rosa #1537 A"/>
    <s v="Santiago"/>
    <x v="17"/>
    <s v="Cumple"/>
    <s v="Cumple"/>
    <s v="No Aplica"/>
    <s v="No Aplica"/>
    <s v="Cumple"/>
    <s v="Cumple"/>
    <s v="No"/>
    <s v="S/N"/>
    <s v="S/N"/>
    <s v="No Aplica"/>
    <s v="No Aplica"/>
    <s v="No Aplica"/>
    <s v="Cumple"/>
    <s v="Cumple"/>
    <s v="1-Cliente no se encuentra en domicilio  2-Suministro electrico normal en sector"/>
    <x v="2"/>
    <x v="1"/>
    <x v="3"/>
    <x v="1"/>
    <n v="0.5"/>
    <n v="0.5"/>
    <n v="0.5"/>
    <n v="0.5"/>
    <n v="0.5"/>
    <n v="0.5"/>
    <n v="0.25"/>
    <n v="0.25"/>
    <n v="0.5"/>
    <n v="0.5"/>
    <n v="0.5"/>
    <n v="1"/>
    <x v="1"/>
  </r>
  <r>
    <s v="2295437"/>
    <s v="207503042023125953"/>
    <s v="DF20227562357"/>
    <x v="326"/>
    <x v="279"/>
    <s v="AARON HUENCHUMIL"/>
    <s v="Chiloe #1221 dp 2107"/>
    <s v="Santiago"/>
    <x v="4"/>
    <s v="Cumple"/>
    <s v="Cumple"/>
    <s v="No Aplica"/>
    <s v="No Aplica"/>
    <s v="Cumple"/>
    <s v="Cumple"/>
    <s v="No"/>
    <s v="S/N"/>
    <s v="S/N"/>
    <s v="No Aplica"/>
    <s v="No Aplica"/>
    <s v="No Aplica"/>
    <s v="Cumple"/>
    <s v="Cumple"/>
    <s v="1-Cliente no se encuentra en domicilio, conserje permite acceso a shaft medidores  2-Suministro electrico normalizado  3-Caja empalme abierta, SIN adulteraciones"/>
    <x v="10"/>
    <x v="0"/>
    <x v="3"/>
    <x v="1"/>
    <n v="0.5"/>
    <n v="0.5"/>
    <n v="0.5"/>
    <n v="0.5"/>
    <n v="0.5"/>
    <n v="0.5"/>
    <n v="0.25"/>
    <n v="0.25"/>
    <n v="0.5"/>
    <n v="0.5"/>
    <n v="0.5"/>
    <n v="1"/>
    <x v="1"/>
  </r>
  <r>
    <s v="2295432"/>
    <s v="207603042023124835"/>
    <s v="DF20237616047"/>
    <x v="326"/>
    <x v="335"/>
    <s v="Cristobal toro"/>
    <s v="Pasaje 457 1483  C A"/>
    <s v="Peñalolén"/>
    <x v="12"/>
    <s v="Cumple"/>
    <s v="Cumple"/>
    <s v="No Aplica"/>
    <s v="No Aplica"/>
    <s v="Cumple"/>
    <s v="Cumple"/>
    <s v="No"/>
    <s v="S/N"/>
    <s v="S/N"/>
    <s v="No Aplica"/>
    <s v="No Aplica"/>
    <s v="No Aplica"/>
    <s v="Cumple"/>
    <s v="Cumple"/>
    <s v="Sector muy conflictivo . Sin moradores . No se toman fotos por precaucion"/>
    <x v="1"/>
    <x v="1"/>
    <x v="3"/>
    <x v="1"/>
    <n v="0.5"/>
    <n v="0.5"/>
    <n v="0.5"/>
    <n v="0.5"/>
    <n v="0.5"/>
    <n v="0.5"/>
    <n v="0.25"/>
    <n v="0.25"/>
    <n v="0.5"/>
    <n v="0.5"/>
    <n v="0.5"/>
    <n v="1"/>
    <x v="0"/>
  </r>
  <r>
    <s v="2295428"/>
    <s v="207503042023123725"/>
    <s v="DF20237642316"/>
    <x v="326"/>
    <x v="349"/>
    <s v="AARON HUENCHUMIL"/>
    <s v="Zenteno #1482 dp 1922"/>
    <s v="Santiago"/>
    <x v="18"/>
    <s v="Cumple"/>
    <s v="Cumple"/>
    <s v="No Aplica"/>
    <s v="No Aplica"/>
    <s v="Cumple"/>
    <s v="Cumple"/>
    <s v="No"/>
    <s v="S/N"/>
    <s v="S/N"/>
    <s v="No Aplica"/>
    <s v="No Aplica"/>
    <s v="No Aplica"/>
    <s v="Cumple"/>
    <s v="Cumple"/>
    <s v="1-Conserje no permite acceso debido a que cliente no se encuentra en domicilio"/>
    <x v="2"/>
    <x v="1"/>
    <x v="3"/>
    <x v="1"/>
    <n v="0.5"/>
    <n v="0.5"/>
    <n v="0.5"/>
    <n v="0.5"/>
    <n v="0.5"/>
    <n v="0.5"/>
    <n v="0.25"/>
    <n v="0.25"/>
    <n v="0.5"/>
    <n v="0.5"/>
    <n v="0.5"/>
    <n v="1"/>
    <x v="1"/>
  </r>
  <r>
    <s v="2295424"/>
    <s v="207603042023123517"/>
    <s v="DF20237614933"/>
    <x v="326"/>
    <x v="338"/>
    <s v="Cristobal toro"/>
    <s v="Pasaje 19 9297 dpto 23"/>
    <s v="Peñalolén"/>
    <x v="20"/>
    <s v="Cumple"/>
    <s v="Cumple"/>
    <s v="No Aplica"/>
    <s v="No Aplica"/>
    <s v="Cumple"/>
    <s v="Cumple"/>
    <s v="No"/>
    <s v="S/N"/>
    <s v="S/N"/>
    <s v="No Aplica"/>
    <s v="No Aplica"/>
    <s v="No Aplica"/>
    <s v="Cumple"/>
    <s v="Cumple Parcialmente"/>
    <s v="1 foto falta mayor data  Sector hostil . Sin acceso a medidores"/>
    <x v="1"/>
    <x v="1"/>
    <x v="3"/>
    <x v="1"/>
    <n v="0.5"/>
    <n v="0.5"/>
    <n v="0.5"/>
    <n v="0.5"/>
    <n v="0.5"/>
    <n v="0.5"/>
    <n v="0.25"/>
    <n v="0.25"/>
    <n v="0.5"/>
    <n v="0.5"/>
    <n v="0.17499999999999999"/>
    <n v="0.93500000000000005"/>
    <x v="0"/>
  </r>
  <r>
    <s v="2295417"/>
    <s v="207603042023122745"/>
    <s v="DF20237615920"/>
    <x v="326"/>
    <x v="335"/>
    <s v="Cristobal toro"/>
    <s v="Pasaje 4 1773"/>
    <s v="Peñalolén"/>
    <x v="26"/>
    <s v="Cumple"/>
    <s v="Cumple"/>
    <s v="No Aplica"/>
    <s v="No Aplica"/>
    <s v="Cumple"/>
    <s v="Cumple"/>
    <s v="No"/>
    <s v="S/N"/>
    <s v="S/N"/>
    <s v="No Aplica"/>
    <s v="No Aplica"/>
    <s v="No Aplica"/>
    <s v="Cumple"/>
    <s v="Cumple"/>
    <s v="Pasaje en arreglo . Sin moradores ."/>
    <x v="1"/>
    <x v="1"/>
    <x v="3"/>
    <x v="1"/>
    <n v="0.5"/>
    <n v="0.5"/>
    <n v="0.5"/>
    <n v="0.5"/>
    <n v="0.5"/>
    <n v="0.5"/>
    <n v="0.25"/>
    <n v="0.25"/>
    <n v="0.5"/>
    <n v="0.5"/>
    <n v="0.5"/>
    <n v="1"/>
    <x v="0"/>
  </r>
  <r>
    <s v="2295404"/>
    <s v="207603042023121354"/>
    <s v="DF20237639525"/>
    <x v="326"/>
    <x v="357"/>
    <s v="Cristobal toro"/>
    <s v="La pradera 2653"/>
    <s v="Peñalolén"/>
    <x v="17"/>
    <s v="Cumple"/>
    <s v="Cumple"/>
    <s v="No Aplica"/>
    <s v="No Aplica"/>
    <s v="Cumple"/>
    <s v="Cumple"/>
    <s v="No"/>
    <s v="S/N"/>
    <s v="S/N"/>
    <s v="No Aplica"/>
    <s v="No Aplica"/>
    <s v="No Aplica"/>
    <s v="Cumple"/>
    <s v="Cumple"/>
    <s v="Problema externo TD"/>
    <x v="2"/>
    <x v="1"/>
    <x v="3"/>
    <x v="1"/>
    <n v="0.5"/>
    <n v="0.5"/>
    <n v="0.5"/>
    <n v="0.5"/>
    <n v="0.5"/>
    <n v="0.5"/>
    <n v="0.25"/>
    <n v="0.25"/>
    <n v="0.5"/>
    <n v="0.5"/>
    <n v="0.5"/>
    <n v="1"/>
    <x v="0"/>
  </r>
  <r>
    <s v="2295399"/>
    <s v="207603042023120415"/>
    <s v="DF20237616484"/>
    <x v="326"/>
    <x v="335"/>
    <s v="Cristobal toro"/>
    <s v="Pasaje 447 1666"/>
    <s v="Peñalolén"/>
    <x v="2"/>
    <s v="Cumple"/>
    <s v="Cumple"/>
    <s v="No Aplica"/>
    <s v="No Aplica"/>
    <s v="Cumple"/>
    <s v="Cumple"/>
    <s v="No"/>
    <s v="S/N"/>
    <s v="S/N"/>
    <s v="No Aplica"/>
    <s v="No Aplica"/>
    <s v="No Aplica"/>
    <s v="No Cumple"/>
    <s v="No Cumple"/>
    <s v="Sin acceso a pasaje , porton cerrado"/>
    <x v="1"/>
    <x v="1"/>
    <x v="3"/>
    <x v="1"/>
    <n v="0.5"/>
    <n v="0.5"/>
    <n v="0.5"/>
    <n v="0.5"/>
    <n v="0.5"/>
    <n v="0.5"/>
    <n v="0.25"/>
    <n v="0.25"/>
    <n v="0.5"/>
    <n v="0"/>
    <n v="0"/>
    <n v="0.8"/>
    <x v="0"/>
  </r>
  <r>
    <s v="2295390"/>
    <s v="207603042023114929"/>
    <s v="DF20237614460"/>
    <x v="326"/>
    <x v="338"/>
    <s v="Cristobal toro"/>
    <s v="Oriental 7428"/>
    <s v="Peñalolén"/>
    <x v="24"/>
    <s v="Cumple"/>
    <s v="Cumple"/>
    <s v="Cumple"/>
    <s v="Cumple"/>
    <s v="Cumple"/>
    <s v="Cumple"/>
    <s v="No"/>
    <s v="S/N"/>
    <s v="S/N"/>
    <s v="No Aplica"/>
    <s v="No Aplica"/>
    <s v="No Aplica"/>
    <s v="Cumple"/>
    <s v="Cumple"/>
    <s v="Sin moradores . Sector conflictivo . No se toman muchas fotos por precaucion"/>
    <x v="1"/>
    <x v="1"/>
    <x v="3"/>
    <x v="1"/>
    <n v="0.5"/>
    <n v="0.5"/>
    <n v="0.5"/>
    <n v="0.5"/>
    <n v="0.5"/>
    <n v="0.5"/>
    <n v="0.25"/>
    <n v="0.25"/>
    <n v="0.5"/>
    <n v="0.5"/>
    <n v="0.5"/>
    <n v="1"/>
    <x v="0"/>
  </r>
  <r>
    <s v="2295368"/>
    <s v="207603042023112401"/>
    <s v="DF20237617621"/>
    <x v="326"/>
    <x v="335"/>
    <s v="Cristobal toro"/>
    <s v="Tobalaba 13949 LC 11"/>
    <s v="Peñalolén"/>
    <x v="8"/>
    <s v="Cumple"/>
    <s v="Cumple"/>
    <s v="No Aplica"/>
    <s v="No Aplica"/>
    <s v="Cumple"/>
    <s v="Cumple"/>
    <s v="No"/>
    <s v="S/N"/>
    <s v="S/N"/>
    <s v="No Aplica"/>
    <s v="No Aplica"/>
    <s v="No Aplica"/>
    <s v="Cumple"/>
    <s v="Cumple"/>
    <s v="Sin moradores . Pertenece a parte de supermercado santa isabel"/>
    <x v="1"/>
    <x v="1"/>
    <x v="3"/>
    <x v="1"/>
    <n v="0.5"/>
    <n v="0.5"/>
    <n v="0.5"/>
    <n v="0.5"/>
    <n v="0.5"/>
    <n v="0.5"/>
    <n v="0.25"/>
    <n v="0.25"/>
    <n v="0.5"/>
    <n v="0.5"/>
    <n v="0.5"/>
    <n v="1"/>
    <x v="0"/>
  </r>
  <r>
    <s v="2295353"/>
    <s v="207603042023110427"/>
    <s v="DF20237617696"/>
    <x v="326"/>
    <x v="339"/>
    <s v="Cristobal toro"/>
    <s v="Rio backer 6827"/>
    <s v="Peñalolén"/>
    <x v="20"/>
    <s v="Cumple"/>
    <s v="Cumple"/>
    <s v="No Aplica"/>
    <s v="No Aplica"/>
    <s v="Cumple"/>
    <s v="Cumple"/>
    <s v="No"/>
    <s v="S/N"/>
    <s v="S/N"/>
    <s v="No Aplica"/>
    <s v="No Aplica"/>
    <s v="No Aplica"/>
    <s v="Cumple"/>
    <s v="Cumple"/>
    <s v="Sin moradores . Sector confluctivo . Por precaucion con vecinos no se toman fotos a fachada"/>
    <x v="1"/>
    <x v="1"/>
    <x v="3"/>
    <x v="1"/>
    <n v="0.5"/>
    <n v="0.5"/>
    <n v="0.5"/>
    <n v="0.5"/>
    <n v="0.5"/>
    <n v="0.5"/>
    <n v="0.25"/>
    <n v="0.25"/>
    <n v="0.5"/>
    <n v="0.5"/>
    <n v="0.5"/>
    <n v="1"/>
    <x v="0"/>
  </r>
  <r>
    <s v="2295343"/>
    <s v="207603042023105155"/>
    <s v="DF20237616099"/>
    <x v="326"/>
    <x v="335"/>
    <s v="Cristobal toro"/>
    <s v="Vasco de gama 6266"/>
    <s v="Peñalolén"/>
    <x v="8"/>
    <s v="Cumple"/>
    <s v="Cumple"/>
    <s v="No Aplica"/>
    <s v="No Aplica"/>
    <s v="Cumple"/>
    <s v="Cumple"/>
    <s v="No"/>
    <s v="S/N"/>
    <s v="S/N"/>
    <s v="No Aplica"/>
    <s v="No Aplica"/>
    <s v="No Aplica"/>
    <s v="Cumple"/>
    <s v="Cumple"/>
    <s v="Atiende trabajador de recinto ,pero no esta al tanto de visita de personal de emergencia , sin acceso a medidor . No entregan mas datos"/>
    <x v="1"/>
    <x v="1"/>
    <x v="3"/>
    <x v="1"/>
    <n v="0.5"/>
    <n v="0.5"/>
    <n v="0.5"/>
    <n v="0.5"/>
    <n v="0.5"/>
    <n v="0.5"/>
    <n v="0.25"/>
    <n v="0.25"/>
    <n v="0.5"/>
    <n v="0.5"/>
    <n v="0.5"/>
    <n v="1"/>
    <x v="0"/>
  </r>
  <r>
    <s v="2294073"/>
    <s v="207601042023132435"/>
    <s v="DF20237617461"/>
    <x v="327"/>
    <x v="339"/>
    <s v="Cristobal toro"/>
    <s v="Los piuquenes 9551"/>
    <s v="Peñalolén"/>
    <x v="8"/>
    <s v="Cumple"/>
    <s v="Cumple"/>
    <s v="No Aplica"/>
    <s v="No Aplica"/>
    <s v="Cumple"/>
    <s v="Cumple"/>
    <s v="No"/>
    <s v="S/N"/>
    <s v="S/N"/>
    <s v="No Aplica"/>
    <s v="No Aplica"/>
    <s v="No Aplica"/>
    <s v="Cumple"/>
    <s v="Cumple"/>
    <s v="Sin moradores . Sector hostil"/>
    <x v="1"/>
    <x v="1"/>
    <x v="3"/>
    <x v="1"/>
    <n v="0.5"/>
    <n v="0.5"/>
    <n v="0.5"/>
    <n v="0.5"/>
    <n v="0.5"/>
    <n v="0.5"/>
    <n v="0.25"/>
    <n v="0.25"/>
    <n v="0.5"/>
    <n v="0.5"/>
    <n v="0.5"/>
    <n v="1"/>
    <x v="0"/>
  </r>
  <r>
    <s v="2294050"/>
    <s v="207601042023123659"/>
    <s v="DF20237614697"/>
    <x v="327"/>
    <x v="338"/>
    <s v="Cristobal toro"/>
    <s v="Los cerezos 5780"/>
    <s v="Peñalolén"/>
    <x v="24"/>
    <s v="Cumple"/>
    <s v="Cumple"/>
    <s v="Cumple"/>
    <s v="Cumple"/>
    <s v="Cumple"/>
    <s v="Cumple"/>
    <s v="No"/>
    <s v="S/N"/>
    <s v="S/N"/>
    <s v="No Aplica"/>
    <s v="No Aplica"/>
    <s v="No Aplica"/>
    <s v="Cumple"/>
    <s v="Cumple"/>
    <s v="Sector conflictivo , no se toman fotos por precaucion . Sin moradores"/>
    <x v="1"/>
    <x v="1"/>
    <x v="3"/>
    <x v="1"/>
    <n v="0.5"/>
    <n v="0.5"/>
    <n v="0.5"/>
    <n v="0.5"/>
    <n v="0.5"/>
    <n v="0.5"/>
    <n v="0.25"/>
    <n v="0.25"/>
    <n v="0.5"/>
    <n v="0.5"/>
    <n v="0.5"/>
    <n v="1"/>
    <x v="0"/>
  </r>
  <r>
    <s v="2294032"/>
    <s v="207601042023120639"/>
    <s v="DF20237615762"/>
    <x v="327"/>
    <x v="335"/>
    <s v="Cristobal toro"/>
    <s v="Sergio vasquez guzman 1710"/>
    <s v="Macul"/>
    <x v="21"/>
    <s v="Cumple"/>
    <s v="Cumple"/>
    <s v="No Aplica"/>
    <s v="No Aplica"/>
    <s v="Cumple"/>
    <s v="Cumple"/>
    <s v="No"/>
    <s v="S/N"/>
    <s v="S/N"/>
    <s v="No Aplica"/>
    <s v="No Aplica"/>
    <s v="No Aplica"/>
    <s v="Cumple"/>
    <s v="Cumple Parcialmente"/>
    <s v="1 foto falta data . Sector hostil  No se toman muchas fotos por precaucion ."/>
    <x v="1"/>
    <x v="1"/>
    <x v="3"/>
    <x v="1"/>
    <n v="0.5"/>
    <n v="0.5"/>
    <n v="0.5"/>
    <n v="0.5"/>
    <n v="0.5"/>
    <n v="0.5"/>
    <n v="0.25"/>
    <n v="0.25"/>
    <n v="0.5"/>
    <n v="0.5"/>
    <n v="0.17499999999999999"/>
    <n v="0.93500000000000005"/>
    <x v="0"/>
  </r>
  <r>
    <s v="2294020"/>
    <s v="207601042023115008"/>
    <s v="DF20237616146"/>
    <x v="327"/>
    <x v="335"/>
    <s v="Cristobal toro"/>
    <s v="Quilin 4985 C 41"/>
    <s v="Macul"/>
    <x v="12"/>
    <s v="Cumple"/>
    <s v="Cumple"/>
    <s v="No Aplica"/>
    <s v="No Aplica"/>
    <s v="Cumple"/>
    <s v="Cumple"/>
    <s v="No"/>
    <s v="S/N"/>
    <s v="S/N"/>
    <s v="No Aplica"/>
    <s v="No Aplica"/>
    <s v="No Aplica"/>
    <s v="Cumple"/>
    <s v="Cumple Parcialmente"/>
    <s v="1 foto falta mayor data . Calle en arreglo , sin acceso a esta . Calle cerrada"/>
    <x v="1"/>
    <x v="1"/>
    <x v="3"/>
    <x v="1"/>
    <n v="0.5"/>
    <n v="0.5"/>
    <n v="0.5"/>
    <n v="0.5"/>
    <n v="0.5"/>
    <n v="0.5"/>
    <n v="0.25"/>
    <n v="0.25"/>
    <n v="0.5"/>
    <n v="0.5"/>
    <n v="0.17499999999999999"/>
    <n v="0.93500000000000005"/>
    <x v="0"/>
  </r>
  <r>
    <s v="2294014"/>
    <s v="207601042023113947"/>
    <s v="DF20237616202"/>
    <x v="327"/>
    <x v="335"/>
    <s v="Cristobal toro"/>
    <s v="Pasaje xxiii 4685 I"/>
    <s v="Macul"/>
    <x v="20"/>
    <s v="Cumple"/>
    <s v="Cumple"/>
    <s v="No Aplica"/>
    <s v="No Aplica"/>
    <s v="Cumple"/>
    <s v="Cumple"/>
    <s v="No"/>
    <s v="S/N"/>
    <s v="S/N"/>
    <s v="No Aplica"/>
    <s v="No Aplica"/>
    <s v="No Aplica"/>
    <s v="Cumple"/>
    <s v="Cumple"/>
    <s v="Sector hostil , no se toman fotos por precaucion . Sin moradores"/>
    <x v="1"/>
    <x v="1"/>
    <x v="3"/>
    <x v="1"/>
    <n v="0.5"/>
    <n v="0.5"/>
    <n v="0.5"/>
    <n v="0.5"/>
    <n v="0.5"/>
    <n v="0.5"/>
    <n v="0.25"/>
    <n v="0.25"/>
    <n v="0.5"/>
    <n v="0.5"/>
    <n v="0.5"/>
    <n v="1"/>
    <x v="0"/>
  </r>
  <r>
    <s v="2294009"/>
    <s v="207601042023113109"/>
    <s v="DF20237616156"/>
    <x v="327"/>
    <x v="335"/>
    <s v="Cristobal toro"/>
    <s v="Peatones uno 3769"/>
    <s v="Macul"/>
    <x v="12"/>
    <s v="Cumple"/>
    <s v="Cumple"/>
    <s v="No Cumple"/>
    <s v="No Cumple"/>
    <s v="Cumple"/>
    <s v="Cumple"/>
    <s v="No"/>
    <s v="S/N"/>
    <s v="S/N"/>
    <s v="No Aplica"/>
    <s v="No Aplica"/>
    <s v="No Aplica"/>
    <s v="Cumple"/>
    <s v="Cumple"/>
    <s v="Sin moradores , sin mayor observacion"/>
    <x v="1"/>
    <x v="1"/>
    <x v="3"/>
    <x v="1"/>
    <n v="0.5"/>
    <n v="0.5"/>
    <n v="0"/>
    <n v="0"/>
    <n v="0.5"/>
    <n v="0.5"/>
    <n v="0.25"/>
    <n v="0.25"/>
    <n v="0.5"/>
    <n v="0.5"/>
    <n v="0.5"/>
    <n v="0.7"/>
    <x v="0"/>
  </r>
  <r>
    <s v="2293991"/>
    <s v="207601042023110601"/>
    <s v="DF20237617452"/>
    <x v="327"/>
    <x v="339"/>
    <s v="Cristobal toro"/>
    <s v="Los olmos 3140 PS 7Dpto 701"/>
    <s v="Macul"/>
    <x v="24"/>
    <s v="Cumple"/>
    <s v="Cumple"/>
    <s v="No Aplica"/>
    <s v="No Aplica"/>
    <s v="Cumple"/>
    <s v="Cumple"/>
    <s v="No"/>
    <s v="S/N"/>
    <s v="S/N"/>
    <s v="No Aplica"/>
    <s v="No Aplica"/>
    <s v="No Aplica"/>
    <s v="Cumple"/>
    <s v="Cumple Parcialmente"/>
    <s v="1 foto falta mayor data  Sin acceso a medidores . Sector hostil"/>
    <x v="1"/>
    <x v="1"/>
    <x v="3"/>
    <x v="1"/>
    <n v="0.5"/>
    <n v="0.5"/>
    <n v="0.5"/>
    <n v="0.5"/>
    <n v="0.5"/>
    <n v="0.5"/>
    <n v="0.25"/>
    <n v="0.25"/>
    <n v="0.5"/>
    <n v="0.5"/>
    <n v="0.17499999999999999"/>
    <n v="0.93500000000000005"/>
    <x v="0"/>
  </r>
  <r>
    <s v="2293988"/>
    <s v="207601042023105555"/>
    <s v="DF20237616546"/>
    <x v="327"/>
    <x v="332"/>
    <s v="Cristobal toro"/>
    <s v="Luis valenzuela aris 3220 Pto 602"/>
    <s v="Macul"/>
    <x v="4"/>
    <s v="Cumple"/>
    <s v="Cumple"/>
    <s v="No Aplica"/>
    <s v="No Aplica"/>
    <s v="Cumple"/>
    <s v="Cumple"/>
    <s v="No"/>
    <s v="S/N"/>
    <s v="S/N"/>
    <s v="No Aplica"/>
    <s v="No Aplica"/>
    <s v="No Aplica"/>
    <s v="Cumple"/>
    <s v="Cumple"/>
    <s v="Concerge problema para ingresar , despues indica q no se encuentra cliente en dpto"/>
    <x v="1"/>
    <x v="1"/>
    <x v="3"/>
    <x v="1"/>
    <n v="0.5"/>
    <n v="0.5"/>
    <n v="0.5"/>
    <n v="0.5"/>
    <n v="0.5"/>
    <n v="0.5"/>
    <n v="0.25"/>
    <n v="0.25"/>
    <n v="0.5"/>
    <n v="0.5"/>
    <n v="0.5"/>
    <n v="1"/>
    <x v="0"/>
  </r>
  <r>
    <s v="2293979"/>
    <s v="207601042023103758"/>
    <s v="DF20237616093"/>
    <x v="327"/>
    <x v="335"/>
    <s v="Cristobal toro"/>
    <s v="Pedro de valdivia 7269"/>
    <s v="Macul"/>
    <x v="5"/>
    <s v="Cumple"/>
    <s v="Cumple"/>
    <s v="No Cumple"/>
    <s v="No Cumple"/>
    <s v="Cumple"/>
    <s v="Cumple"/>
    <s v="No"/>
    <s v="S/N"/>
    <s v="S/N"/>
    <s v="No Aplica"/>
    <s v="No Aplica"/>
    <s v="No Aplica"/>
    <s v="Cumple"/>
    <s v="Cumple"/>
    <s v="Sin moradores , sin mayor observacion"/>
    <x v="1"/>
    <x v="1"/>
    <x v="3"/>
    <x v="1"/>
    <n v="0.5"/>
    <n v="0.5"/>
    <n v="0"/>
    <n v="0"/>
    <n v="0.5"/>
    <n v="0.5"/>
    <n v="0.25"/>
    <n v="0.25"/>
    <n v="0.5"/>
    <n v="0.5"/>
    <n v="0.5"/>
    <n v="0.7"/>
    <x v="0"/>
  </r>
  <r>
    <s v="2293976"/>
    <s v="207601042023102558"/>
    <s v="DF20237616125"/>
    <x v="327"/>
    <x v="335"/>
    <s v="Cristobal toro"/>
    <s v="Maraton 2346"/>
    <s v="Macul"/>
    <x v="20"/>
    <s v="Cumple"/>
    <s v="Cumple"/>
    <s v="No Aplica"/>
    <s v="No Aplica"/>
    <s v="Cumple"/>
    <s v="Cumple"/>
    <s v="No"/>
    <s v="S/N"/>
    <s v="S/N"/>
    <s v="No Aplica"/>
    <s v="No Aplica"/>
    <s v="No Aplica"/>
    <s v="No Cumple"/>
    <s v="No Cumple"/>
    <s v="Falta maxima de fotos exigidas . Sin moradores"/>
    <x v="1"/>
    <x v="1"/>
    <x v="3"/>
    <x v="1"/>
    <n v="0.5"/>
    <n v="0.5"/>
    <n v="0.5"/>
    <n v="0.5"/>
    <n v="0.5"/>
    <n v="0.5"/>
    <n v="0.25"/>
    <n v="0.25"/>
    <n v="0.5"/>
    <n v="0"/>
    <n v="0"/>
    <n v="0.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42B4B7-4674-422C-B60B-F281EBD859AD}" name="TablaDinámica7"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159" rowHeaderCaption="Supervisor">
  <location ref="R38:T59" firstHeaderRow="0" firstDataRow="1" firstDataCol="1"/>
  <pivotFields count="42">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axis="axisRow" multipleItemSelectionAllowed="1" showAll="0" sortType="descending">
      <items count="51">
        <item x="5"/>
        <item x="30"/>
        <item x="35"/>
        <item x="18"/>
        <item x="4"/>
        <item x="6"/>
        <item x="7"/>
        <item x="14"/>
        <item x="26"/>
        <item x="2"/>
        <item x="34"/>
        <item x="20"/>
        <item x="25"/>
        <item x="28"/>
        <item x="8"/>
        <item x="27"/>
        <item x="24"/>
        <item x="10"/>
        <item x="29"/>
        <item x="19"/>
        <item x="31"/>
        <item x="16"/>
        <item x="15"/>
        <item x="11"/>
        <item x="33"/>
        <item x="37"/>
        <item x="36"/>
        <item x="9"/>
        <item x="22"/>
        <item x="3"/>
        <item x="32"/>
        <item x="13"/>
        <item h="1" x="1"/>
        <item h="1" x="38"/>
        <item x="23"/>
        <item x="17"/>
        <item x="12"/>
        <item x="21"/>
        <item h="1" x="0"/>
        <item h="1" x="39"/>
        <item h="1" x="40"/>
        <item h="1" x="41"/>
        <item h="1" x="42"/>
        <item h="1" x="43"/>
        <item h="1" x="44"/>
        <item h="1" x="45"/>
        <item h="1" x="46"/>
        <item h="1" x="47"/>
        <item h="1" x="48"/>
        <item h="1" x="4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9"/>
        <item x="8"/>
        <item x="10"/>
        <item m="1" x="11"/>
        <item t="default"/>
      </items>
    </pivotField>
    <pivotField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Fields count="1">
    <field x="8"/>
  </rowFields>
  <rowItems count="21">
    <i>
      <x v="5"/>
    </i>
    <i>
      <x v="9"/>
    </i>
    <i>
      <x v="16"/>
    </i>
    <i>
      <x v="17"/>
    </i>
    <i>
      <x v="11"/>
    </i>
    <i>
      <x v="14"/>
    </i>
    <i>
      <x v="4"/>
    </i>
    <i>
      <x v="36"/>
    </i>
    <i>
      <x v="22"/>
    </i>
    <i>
      <x v="28"/>
    </i>
    <i>
      <x v="37"/>
    </i>
    <i>
      <x v="34"/>
    </i>
    <i>
      <x/>
    </i>
    <i>
      <x v="6"/>
    </i>
    <i>
      <x v="27"/>
    </i>
    <i>
      <x v="8"/>
    </i>
    <i>
      <x v="12"/>
    </i>
    <i>
      <x v="19"/>
    </i>
    <i>
      <x v="7"/>
    </i>
    <i>
      <x v="35"/>
    </i>
    <i t="grand">
      <x/>
    </i>
  </rowItems>
  <colFields count="1">
    <field x="-2"/>
  </colFields>
  <colItems count="2">
    <i>
      <x/>
    </i>
    <i i="1">
      <x v="1"/>
    </i>
  </colItems>
  <dataFields count="2">
    <dataField name="Promedio de Cumplimiento" fld="39" subtotal="average" baseField="8" baseItem="8" numFmtId="9"/>
    <dataField name="Cuenta de ID INCIDENCIA" fld="0" subtotal="count" baseField="8" baseItem="12" numFmtId="3"/>
  </dataFields>
  <formats count="2">
    <format dxfId="36">
      <pivotArea outline="0" collapsedLevelsAreSubtotals="1" fieldPosition="0"/>
    </format>
    <format dxfId="35">
      <pivotArea outline="0" collapsedLevelsAreSubtotals="1" fieldPosition="0">
        <references count="1">
          <reference field="4294967294" count="1" selected="0">
            <x v="1"/>
          </reference>
        </references>
      </pivotArea>
    </format>
  </formats>
  <chartFormats count="3">
    <chartFormat chart="143" format="2" series="1">
      <pivotArea type="data" outline="0" fieldPosition="0">
        <references count="1">
          <reference field="4294967294" count="1" selected="0">
            <x v="0"/>
          </reference>
        </references>
      </pivotArea>
    </chartFormat>
    <chartFormat chart="147" format="4" series="1">
      <pivotArea type="data" outline="0" fieldPosition="0">
        <references count="1">
          <reference field="4294967294" count="1" selected="0">
            <x v="0"/>
          </reference>
        </references>
      </pivotArea>
    </chartFormat>
    <chartFormat chart="14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67EC22-B432-4453-A809-B87AD8A66F85}" name="TablaDinámica5"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220">
  <location ref="O1:O2" firstHeaderRow="1" firstDataRow="1" firstDataCol="0"/>
  <pivotFields count="42">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sortType="ascending">
      <items count="388">
        <item x="2"/>
        <item x="4"/>
        <item x="12"/>
        <item x="3"/>
        <item x="1"/>
        <item x="0"/>
        <item x="18"/>
        <item x="14"/>
        <item x="9"/>
        <item x="8"/>
        <item x="15"/>
        <item x="7"/>
        <item x="11"/>
        <item x="13"/>
        <item x="17"/>
        <item x="6"/>
        <item x="5"/>
        <item x="10"/>
        <item x="21"/>
        <item x="16"/>
        <item x="22"/>
        <item x="20"/>
        <item x="23"/>
        <item x="19"/>
        <item x="26"/>
        <item x="24"/>
        <item x="30"/>
        <item x="29"/>
        <item x="27"/>
        <item x="31"/>
        <item x="28"/>
        <item x="37"/>
        <item x="38"/>
        <item x="36"/>
        <item x="33"/>
        <item x="34"/>
        <item x="44"/>
        <item x="35"/>
        <item x="39"/>
        <item x="40"/>
        <item x="43"/>
        <item x="41"/>
        <item x="32"/>
        <item x="42"/>
        <item x="25"/>
        <item x="45"/>
        <item x="50"/>
        <item x="49"/>
        <item x="48"/>
        <item x="52"/>
        <item x="53"/>
        <item x="55"/>
        <item x="54"/>
        <item x="56"/>
        <item x="57"/>
        <item x="58"/>
        <item x="65"/>
        <item x="64"/>
        <item x="63"/>
        <item x="46"/>
        <item x="60"/>
        <item x="61"/>
        <item x="62"/>
        <item x="59"/>
        <item x="68"/>
        <item x="69"/>
        <item x="47"/>
        <item x="51"/>
        <item x="72"/>
        <item x="67"/>
        <item x="74"/>
        <item x="66"/>
        <item x="79"/>
        <item x="70"/>
        <item x="73"/>
        <item x="71"/>
        <item x="75"/>
        <item x="76"/>
        <item x="77"/>
        <item x="78"/>
        <item x="84"/>
        <item x="80"/>
        <item x="82"/>
        <item x="81"/>
        <item x="83"/>
        <item x="88"/>
        <item x="86"/>
        <item x="97"/>
        <item x="96"/>
        <item x="85"/>
        <item x="98"/>
        <item x="93"/>
        <item x="95"/>
        <item x="99"/>
        <item x="104"/>
        <item x="115"/>
        <item x="113"/>
        <item x="112"/>
        <item x="105"/>
        <item x="92"/>
        <item x="108"/>
        <item x="106"/>
        <item x="91"/>
        <item x="94"/>
        <item x="101"/>
        <item x="111"/>
        <item x="89"/>
        <item x="102"/>
        <item x="87"/>
        <item x="90"/>
        <item x="107"/>
        <item x="110"/>
        <item x="103"/>
        <item x="109"/>
        <item x="100"/>
        <item x="114"/>
        <item x="116"/>
        <item x="125"/>
        <item x="126"/>
        <item x="123"/>
        <item x="124"/>
        <item x="130"/>
        <item x="135"/>
        <item x="133"/>
        <item x="138"/>
        <item x="141"/>
        <item x="137"/>
        <item x="143"/>
        <item x="146"/>
        <item x="147"/>
        <item x="148"/>
        <item x="129"/>
        <item x="127"/>
        <item x="128"/>
        <item x="120"/>
        <item x="134"/>
        <item x="132"/>
        <item x="144"/>
        <item x="142"/>
        <item x="136"/>
        <item x="119"/>
        <item x="118"/>
        <item x="117"/>
        <item x="140"/>
        <item x="121"/>
        <item x="122"/>
        <item x="145"/>
        <item x="131"/>
        <item x="139"/>
        <item x="149"/>
        <item x="150"/>
        <item x="176"/>
        <item x="164"/>
        <item x="163"/>
        <item x="171"/>
        <item x="169"/>
        <item x="173"/>
        <item x="172"/>
        <item x="174"/>
        <item x="167"/>
        <item x="170"/>
        <item x="168"/>
        <item x="151"/>
        <item x="175"/>
        <item x="155"/>
        <item x="156"/>
        <item x="154"/>
        <item x="152"/>
        <item x="161"/>
        <item x="153"/>
        <item x="177"/>
        <item x="160"/>
        <item x="162"/>
        <item x="157"/>
        <item x="159"/>
        <item x="166"/>
        <item x="165"/>
        <item x="158"/>
        <item x="196"/>
        <item x="186"/>
        <item x="203"/>
        <item x="194"/>
        <item x="185"/>
        <item x="193"/>
        <item x="187"/>
        <item x="204"/>
        <item x="184"/>
        <item x="182"/>
        <item x="183"/>
        <item x="190"/>
        <item x="191"/>
        <item x="189"/>
        <item x="179"/>
        <item x="209"/>
        <item x="181"/>
        <item x="178"/>
        <item x="188"/>
        <item x="205"/>
        <item x="197"/>
        <item x="180"/>
        <item x="192"/>
        <item x="195"/>
        <item x="201"/>
        <item x="199"/>
        <item x="198"/>
        <item x="200"/>
        <item x="208"/>
        <item x="206"/>
        <item x="207"/>
        <item x="210"/>
        <item x="217"/>
        <item x="212"/>
        <item x="214"/>
        <item x="211"/>
        <item x="224"/>
        <item x="226"/>
        <item x="213"/>
        <item x="223"/>
        <item x="220"/>
        <item x="230"/>
        <item x="219"/>
        <item x="222"/>
        <item x="202"/>
        <item x="215"/>
        <item x="218"/>
        <item x="221"/>
        <item x="228"/>
        <item x="225"/>
        <item x="229"/>
        <item x="269"/>
        <item x="227"/>
        <item x="216"/>
        <item x="232"/>
        <item x="231"/>
        <item x="233"/>
        <item x="263"/>
        <item x="265"/>
        <item x="264"/>
        <item x="270"/>
        <item x="268"/>
        <item x="266"/>
        <item x="242"/>
        <item x="236"/>
        <item x="244"/>
        <item x="237"/>
        <item x="248"/>
        <item x="245"/>
        <item x="246"/>
        <item x="240"/>
        <item x="261"/>
        <item x="241"/>
        <item x="249"/>
        <item x="243"/>
        <item x="250"/>
        <item x="255"/>
        <item x="259"/>
        <item x="254"/>
        <item x="257"/>
        <item x="256"/>
        <item x="251"/>
        <item x="238"/>
        <item x="262"/>
        <item x="247"/>
        <item x="239"/>
        <item x="234"/>
        <item x="258"/>
        <item x="253"/>
        <item x="235"/>
        <item x="260"/>
        <item x="252"/>
        <item x="267"/>
        <item x="282"/>
        <item x="278"/>
        <item x="277"/>
        <item x="279"/>
        <item x="285"/>
        <item x="274"/>
        <item x="275"/>
        <item x="276"/>
        <item x="284"/>
        <item x="281"/>
        <item x="283"/>
        <item x="280"/>
        <item x="271"/>
        <item x="273"/>
        <item x="272"/>
        <item x="287"/>
        <item x="295"/>
        <item x="298"/>
        <item x="291"/>
        <item x="299"/>
        <item x="289"/>
        <item x="292"/>
        <item x="296"/>
        <item x="294"/>
        <item x="301"/>
        <item x="288"/>
        <item x="300"/>
        <item x="297"/>
        <item x="293"/>
        <item x="290"/>
        <item x="286"/>
        <item x="329"/>
        <item x="310"/>
        <item x="302"/>
        <item x="304"/>
        <item x="305"/>
        <item x="314"/>
        <item x="361"/>
        <item x="325"/>
        <item x="312"/>
        <item x="316"/>
        <item x="306"/>
        <item x="311"/>
        <item x="327"/>
        <item x="320"/>
        <item x="308"/>
        <item x="326"/>
        <item x="315"/>
        <item x="321"/>
        <item x="307"/>
        <item x="309"/>
        <item x="328"/>
        <item x="319"/>
        <item x="318"/>
        <item x="303"/>
        <item x="323"/>
        <item x="324"/>
        <item x="322"/>
        <item x="317"/>
        <item x="346"/>
        <item x="360"/>
        <item x="313"/>
        <item x="338"/>
        <item x="335"/>
        <item x="332"/>
        <item x="339"/>
        <item x="334"/>
        <item x="333"/>
        <item x="340"/>
        <item x="336"/>
        <item x="331"/>
        <item x="330"/>
        <item x="345"/>
        <item x="342"/>
        <item x="343"/>
        <item x="344"/>
        <item x="337"/>
        <item x="341"/>
        <item x="355"/>
        <item x="354"/>
        <item x="347"/>
        <item x="352"/>
        <item x="348"/>
        <item x="357"/>
        <item x="351"/>
        <item x="349"/>
        <item x="350"/>
        <item x="353"/>
        <item x="359"/>
        <item x="358"/>
        <item x="356"/>
        <item x="372"/>
        <item x="371"/>
        <item x="362"/>
        <item x="382"/>
        <item x="380"/>
        <item x="367"/>
        <item x="378"/>
        <item x="368"/>
        <item x="374"/>
        <item x="366"/>
        <item x="384"/>
        <item x="385"/>
        <item x="386"/>
        <item x="363"/>
        <item x="365"/>
        <item x="379"/>
        <item x="370"/>
        <item x="375"/>
        <item x="376"/>
        <item x="381"/>
        <item x="364"/>
        <item x="383"/>
        <item x="373"/>
        <item x="369"/>
        <item x="3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9"/>
        <item x="8"/>
        <item x="10"/>
        <item m="1" x="11"/>
        <item t="default"/>
      </items>
    </pivotField>
    <pivotField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Desvest de Cumplimiento" fld="39" subtotal="stdDev" baseField="9" baseItem="1355741864" numFmtId="9"/>
  </dataFields>
  <formats count="1">
    <format dxfId="37">
      <pivotArea outline="0" collapsedLevelsAreSubtotals="1" fieldPosition="0">
        <references count="1">
          <reference field="4294967294" count="1" selected="0">
            <x v="0"/>
          </reference>
        </references>
      </pivotArea>
    </format>
  </formats>
  <chartFormats count="10">
    <chartFormat chart="2"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106" format="3" series="1">
      <pivotArea type="data" outline="0" fieldPosition="0">
        <references count="1">
          <reference field="4294967294" count="1" selected="0">
            <x v="0"/>
          </reference>
        </references>
      </pivotArea>
    </chartFormat>
    <chartFormat chart="107" format="4" series="1">
      <pivotArea type="data" outline="0" fieldPosition="0">
        <references count="1">
          <reference field="4294967294" count="1" selected="0">
            <x v="0"/>
          </reference>
        </references>
      </pivotArea>
    </chartFormat>
    <chartFormat chart="144" format="3" series="1">
      <pivotArea type="data" outline="0" fieldPosition="0">
        <references count="1">
          <reference field="4294967294" count="1" selected="0">
            <x v="0"/>
          </reference>
        </references>
      </pivotArea>
    </chartFormat>
    <chartFormat chart="145" format="4" series="1">
      <pivotArea type="data" outline="0" fieldPosition="0">
        <references count="1">
          <reference field="4294967294" count="1" selected="0">
            <x v="0"/>
          </reference>
        </references>
      </pivotArea>
    </chartFormat>
    <chartFormat chart="184" format="3" series="1">
      <pivotArea type="data" outline="0" fieldPosition="0">
        <references count="1">
          <reference field="4294967294" count="1" selected="0">
            <x v="0"/>
          </reference>
        </references>
      </pivotArea>
    </chartFormat>
    <chartFormat chart="185" format="4" series="1">
      <pivotArea type="data" outline="0" fieldPosition="0">
        <references count="1">
          <reference field="4294967294" count="1" selected="0">
            <x v="0"/>
          </reference>
        </references>
      </pivotArea>
    </chartFormat>
    <chartFormat chart="201" format="3" series="1">
      <pivotArea type="data" outline="0" fieldPosition="0">
        <references count="1">
          <reference field="4294967294" count="1" selected="0">
            <x v="0"/>
          </reference>
        </references>
      </pivotArea>
    </chartFormat>
    <chartFormat chart="20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BC424-706B-404F-AE81-4EEE30ACC94A}" name="TablaDinámica6"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1:B2" firstHeaderRow="0" firstDataRow="1" firstDataCol="0"/>
  <pivotFields count="42">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9"/>
        <item x="8"/>
        <item x="10"/>
        <item m="1" x="11"/>
        <item t="default"/>
      </items>
    </pivotField>
    <pivotField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Cuenta de ID INCIDENCIA" fld="0" subtotal="count" baseField="0" baseItem="0"/>
    <dataField name="Promedio de Cumplimiento" fld="39" subtotal="average" baseField="0" baseItem="1" numFmtId="9"/>
  </dataFields>
  <formats count="1">
    <format dxfId="3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F60959-3E19-4349-BE90-D1FCA38E71BE}" name="TablaDinámica2"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163" rowHeaderCaption="Supervisor">
  <location ref="A36:B57" firstHeaderRow="1" firstDataRow="1" firstDataCol="1"/>
  <pivotFields count="42">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axis="axisRow" multipleItemSelectionAllowed="1" showAll="0" sortType="descending">
      <items count="51">
        <item x="5"/>
        <item x="30"/>
        <item x="35"/>
        <item x="18"/>
        <item x="4"/>
        <item x="6"/>
        <item x="7"/>
        <item x="14"/>
        <item x="26"/>
        <item x="2"/>
        <item x="34"/>
        <item x="20"/>
        <item x="25"/>
        <item x="28"/>
        <item x="8"/>
        <item x="27"/>
        <item x="24"/>
        <item x="10"/>
        <item x="29"/>
        <item x="19"/>
        <item x="31"/>
        <item x="16"/>
        <item x="15"/>
        <item x="11"/>
        <item x="33"/>
        <item x="37"/>
        <item x="36"/>
        <item x="9"/>
        <item x="22"/>
        <item x="3"/>
        <item x="32"/>
        <item x="13"/>
        <item h="1" x="1"/>
        <item h="1" x="38"/>
        <item x="23"/>
        <item x="17"/>
        <item x="12"/>
        <item x="21"/>
        <item h="1" x="0"/>
        <item h="1" x="39"/>
        <item h="1" x="40"/>
        <item h="1" x="41"/>
        <item h="1" x="42"/>
        <item h="1" x="43"/>
        <item h="1" x="44"/>
        <item h="1" x="45"/>
        <item h="1" x="46"/>
        <item h="1" x="47"/>
        <item h="1" x="48"/>
        <item h="1"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9"/>
        <item x="8"/>
        <item x="10"/>
        <item m="1" x="11"/>
        <item t="default"/>
      </items>
    </pivotField>
    <pivotField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Fields count="1">
    <field x="8"/>
  </rowFields>
  <rowItems count="21">
    <i>
      <x v="35"/>
    </i>
    <i>
      <x v="34"/>
    </i>
    <i>
      <x v="28"/>
    </i>
    <i>
      <x v="5"/>
    </i>
    <i>
      <x v="19"/>
    </i>
    <i>
      <x v="22"/>
    </i>
    <i>
      <x v="16"/>
    </i>
    <i>
      <x v="37"/>
    </i>
    <i>
      <x v="36"/>
    </i>
    <i>
      <x v="14"/>
    </i>
    <i>
      <x v="7"/>
    </i>
    <i>
      <x v="6"/>
    </i>
    <i>
      <x v="8"/>
    </i>
    <i>
      <x v="27"/>
    </i>
    <i>
      <x v="17"/>
    </i>
    <i>
      <x v="12"/>
    </i>
    <i>
      <x v="4"/>
    </i>
    <i>
      <x v="9"/>
    </i>
    <i>
      <x/>
    </i>
    <i>
      <x v="11"/>
    </i>
    <i t="grand">
      <x/>
    </i>
  </rowItems>
  <colItems count="1">
    <i/>
  </colItems>
  <dataFields count="1">
    <dataField name="Promedio de Cumplimiento" fld="39" subtotal="average" baseField="8" baseItem="8" numFmtId="9"/>
  </dataFields>
  <formats count="1">
    <format dxfId="39">
      <pivotArea outline="0" collapsedLevelsAreSubtotals="1" fieldPosition="0"/>
    </format>
  </formats>
  <chartFormats count="5">
    <chartFormat chart="143" format="2" series="1">
      <pivotArea type="data" outline="0" fieldPosition="0">
        <references count="1">
          <reference field="4294967294" count="1" selected="0">
            <x v="0"/>
          </reference>
        </references>
      </pivotArea>
    </chartFormat>
    <chartFormat chart="147" format="4" series="1">
      <pivotArea type="data" outline="0" fieldPosition="0">
        <references count="1">
          <reference field="4294967294" count="1" selected="0">
            <x v="0"/>
          </reference>
        </references>
      </pivotArea>
    </chartFormat>
    <chartFormat chart="148" format="5" series="1">
      <pivotArea type="data" outline="0" fieldPosition="0">
        <references count="1">
          <reference field="4294967294" count="1" selected="0">
            <x v="0"/>
          </reference>
        </references>
      </pivotArea>
    </chartFormat>
    <chartFormat chart="161" format="4" series="1">
      <pivotArea type="data" outline="0" fieldPosition="0">
        <references count="1">
          <reference field="4294967294" count="1" selected="0">
            <x v="0"/>
          </reference>
        </references>
      </pivotArea>
    </chartFormat>
    <chartFormat chart="16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BC2D06-FC08-441B-804C-F46B58D3AAD5}" name="TablaDinámica1"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153">
  <location ref="A9:B26" firstHeaderRow="1" firstDataRow="1" firstDataCol="1"/>
  <pivotFields count="42">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1"/>
        <item x="2"/>
        <item m="1" x="11"/>
        <item x="3"/>
        <item x="4"/>
        <item x="5"/>
        <item x="6"/>
        <item x="7"/>
        <item x="8"/>
        <item x="9"/>
        <item x="10"/>
        <item t="default"/>
      </items>
    </pivotField>
    <pivotField axis="axisRow"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Fields count="2">
    <field x="25"/>
    <field x="24"/>
  </rowFields>
  <rowItems count="17">
    <i>
      <x/>
    </i>
    <i r="1">
      <x/>
    </i>
    <i r="1">
      <x v="1"/>
    </i>
    <i r="1">
      <x v="2"/>
    </i>
    <i r="1">
      <x v="4"/>
    </i>
    <i r="1">
      <x v="5"/>
    </i>
    <i r="1">
      <x v="6"/>
    </i>
    <i r="1">
      <x v="7"/>
    </i>
    <i r="1">
      <x v="8"/>
    </i>
    <i r="1">
      <x v="9"/>
    </i>
    <i r="1">
      <x v="11"/>
    </i>
    <i>
      <x v="1"/>
    </i>
    <i r="1">
      <x/>
    </i>
    <i r="1">
      <x v="1"/>
    </i>
    <i r="1">
      <x v="2"/>
    </i>
    <i r="1">
      <x v="4"/>
    </i>
    <i t="grand">
      <x/>
    </i>
  </rowItems>
  <colItems count="1">
    <i/>
  </colItems>
  <dataFields count="1">
    <dataField name="Promedio de Cumplimiento" fld="39" subtotal="average" baseField="0" baseItem="1" numFmtId="9"/>
  </dataFields>
  <formats count="1">
    <format dxfId="40">
      <pivotArea outline="0" collapsedLevelsAreSubtotals="1" fieldPosition="0">
        <references count="1">
          <reference field="4294967294" count="1" selected="0">
            <x v="0"/>
          </reference>
        </references>
      </pivotArea>
    </format>
  </formats>
  <chartFormats count="4">
    <chartFormat chart="2" format="2" series="1">
      <pivotArea type="data" outline="0" fieldPosition="0">
        <references count="1">
          <reference field="4294967294" count="1" selected="0">
            <x v="0"/>
          </reference>
        </references>
      </pivotArea>
    </chartFormat>
    <chartFormat chart="64" format="3" series="1">
      <pivotArea type="data" outline="0" fieldPosition="0">
        <references count="1">
          <reference field="4294967294" count="1" selected="0">
            <x v="0"/>
          </reference>
        </references>
      </pivotArea>
    </chartFormat>
    <chartFormat chart="132" format="3" series="1">
      <pivotArea type="data" outline="0" fieldPosition="0">
        <references count="1">
          <reference field="4294967294" count="1" selected="0">
            <x v="0"/>
          </reference>
        </references>
      </pivotArea>
    </chartFormat>
    <chartFormat chart="13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B52666-797E-4F43-BAE8-424729F97A6F}" name="TablaDinámica3" cacheId="294"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chartFormat="224">
  <location ref="K1:L336" firstHeaderRow="1" firstDataRow="1" firstDataCol="1"/>
  <pivotFields count="42">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ascending">
      <items count="388">
        <item x="2"/>
        <item x="4"/>
        <item x="12"/>
        <item x="3"/>
        <item x="1"/>
        <item x="0"/>
        <item x="18"/>
        <item x="14"/>
        <item x="9"/>
        <item x="8"/>
        <item x="15"/>
        <item x="7"/>
        <item x="11"/>
        <item x="13"/>
        <item x="17"/>
        <item x="6"/>
        <item x="5"/>
        <item x="10"/>
        <item x="21"/>
        <item x="16"/>
        <item x="22"/>
        <item x="20"/>
        <item x="23"/>
        <item x="19"/>
        <item x="26"/>
        <item x="24"/>
        <item x="30"/>
        <item x="29"/>
        <item x="27"/>
        <item x="31"/>
        <item x="28"/>
        <item x="37"/>
        <item x="38"/>
        <item x="36"/>
        <item x="33"/>
        <item x="34"/>
        <item x="44"/>
        <item x="35"/>
        <item x="39"/>
        <item x="40"/>
        <item x="43"/>
        <item x="41"/>
        <item x="32"/>
        <item x="42"/>
        <item x="25"/>
        <item x="45"/>
        <item x="50"/>
        <item x="49"/>
        <item x="48"/>
        <item x="52"/>
        <item x="53"/>
        <item x="55"/>
        <item x="54"/>
        <item x="56"/>
        <item x="57"/>
        <item x="58"/>
        <item x="65"/>
        <item x="64"/>
        <item x="63"/>
        <item x="46"/>
        <item x="60"/>
        <item x="61"/>
        <item x="62"/>
        <item x="59"/>
        <item x="68"/>
        <item x="69"/>
        <item x="47"/>
        <item x="51"/>
        <item x="72"/>
        <item x="67"/>
        <item x="74"/>
        <item x="66"/>
        <item x="79"/>
        <item x="70"/>
        <item x="73"/>
        <item x="71"/>
        <item x="75"/>
        <item x="76"/>
        <item x="77"/>
        <item x="78"/>
        <item x="84"/>
        <item x="80"/>
        <item x="82"/>
        <item x="81"/>
        <item x="83"/>
        <item x="88"/>
        <item x="86"/>
        <item x="97"/>
        <item x="96"/>
        <item x="85"/>
        <item x="98"/>
        <item x="93"/>
        <item x="95"/>
        <item x="99"/>
        <item x="104"/>
        <item x="115"/>
        <item x="113"/>
        <item x="112"/>
        <item x="105"/>
        <item x="92"/>
        <item x="108"/>
        <item x="106"/>
        <item x="91"/>
        <item x="94"/>
        <item x="101"/>
        <item x="111"/>
        <item x="89"/>
        <item x="102"/>
        <item x="87"/>
        <item x="90"/>
        <item x="107"/>
        <item x="110"/>
        <item x="103"/>
        <item x="109"/>
        <item x="100"/>
        <item x="114"/>
        <item x="116"/>
        <item x="125"/>
        <item x="126"/>
        <item x="123"/>
        <item x="124"/>
        <item x="130"/>
        <item x="135"/>
        <item x="133"/>
        <item x="138"/>
        <item x="141"/>
        <item x="137"/>
        <item x="143"/>
        <item x="146"/>
        <item x="147"/>
        <item x="148"/>
        <item x="129"/>
        <item x="127"/>
        <item x="128"/>
        <item x="120"/>
        <item x="134"/>
        <item x="132"/>
        <item x="144"/>
        <item x="142"/>
        <item x="136"/>
        <item x="119"/>
        <item x="118"/>
        <item x="117"/>
        <item x="140"/>
        <item x="121"/>
        <item x="122"/>
        <item x="145"/>
        <item x="131"/>
        <item x="139"/>
        <item x="149"/>
        <item x="150"/>
        <item x="176"/>
        <item x="164"/>
        <item x="163"/>
        <item x="171"/>
        <item x="169"/>
        <item x="173"/>
        <item x="172"/>
        <item x="174"/>
        <item x="167"/>
        <item x="170"/>
        <item x="168"/>
        <item x="151"/>
        <item x="175"/>
        <item x="155"/>
        <item x="156"/>
        <item x="154"/>
        <item x="152"/>
        <item x="161"/>
        <item x="153"/>
        <item x="177"/>
        <item x="160"/>
        <item x="162"/>
        <item x="157"/>
        <item x="159"/>
        <item x="166"/>
        <item x="165"/>
        <item x="158"/>
        <item x="196"/>
        <item x="186"/>
        <item x="203"/>
        <item x="194"/>
        <item x="185"/>
        <item x="193"/>
        <item x="187"/>
        <item x="204"/>
        <item x="184"/>
        <item x="182"/>
        <item x="183"/>
        <item x="190"/>
        <item x="191"/>
        <item x="189"/>
        <item x="179"/>
        <item x="209"/>
        <item x="181"/>
        <item x="178"/>
        <item x="188"/>
        <item x="205"/>
        <item x="197"/>
        <item x="180"/>
        <item x="192"/>
        <item x="195"/>
        <item x="201"/>
        <item x="199"/>
        <item x="198"/>
        <item x="200"/>
        <item x="208"/>
        <item x="206"/>
        <item x="207"/>
        <item x="210"/>
        <item x="217"/>
        <item x="212"/>
        <item x="214"/>
        <item x="211"/>
        <item x="224"/>
        <item x="226"/>
        <item x="213"/>
        <item x="223"/>
        <item x="220"/>
        <item x="230"/>
        <item x="219"/>
        <item x="222"/>
        <item x="202"/>
        <item x="215"/>
        <item x="218"/>
        <item x="221"/>
        <item x="228"/>
        <item x="225"/>
        <item x="229"/>
        <item x="269"/>
        <item x="227"/>
        <item x="216"/>
        <item x="232"/>
        <item x="231"/>
        <item x="233"/>
        <item x="263"/>
        <item x="265"/>
        <item x="264"/>
        <item x="270"/>
        <item x="268"/>
        <item x="266"/>
        <item x="242"/>
        <item x="236"/>
        <item x="244"/>
        <item x="237"/>
        <item x="248"/>
        <item x="245"/>
        <item x="246"/>
        <item x="240"/>
        <item x="261"/>
        <item x="241"/>
        <item x="249"/>
        <item x="243"/>
        <item x="250"/>
        <item x="255"/>
        <item x="259"/>
        <item x="254"/>
        <item x="257"/>
        <item x="256"/>
        <item x="251"/>
        <item x="238"/>
        <item x="262"/>
        <item x="247"/>
        <item x="239"/>
        <item x="234"/>
        <item x="258"/>
        <item x="253"/>
        <item x="235"/>
        <item x="260"/>
        <item x="252"/>
        <item x="267"/>
        <item x="282"/>
        <item x="278"/>
        <item x="277"/>
        <item x="279"/>
        <item x="285"/>
        <item x="274"/>
        <item x="275"/>
        <item x="276"/>
        <item x="284"/>
        <item x="281"/>
        <item x="283"/>
        <item x="280"/>
        <item x="271"/>
        <item x="273"/>
        <item x="272"/>
        <item x="287"/>
        <item x="295"/>
        <item x="298"/>
        <item x="291"/>
        <item x="299"/>
        <item x="289"/>
        <item x="292"/>
        <item x="296"/>
        <item x="294"/>
        <item x="301"/>
        <item x="288"/>
        <item x="300"/>
        <item x="297"/>
        <item x="293"/>
        <item x="290"/>
        <item x="286"/>
        <item x="329"/>
        <item x="310"/>
        <item x="302"/>
        <item x="304"/>
        <item x="305"/>
        <item x="314"/>
        <item x="361"/>
        <item x="325"/>
        <item x="312"/>
        <item x="316"/>
        <item x="306"/>
        <item x="311"/>
        <item x="327"/>
        <item x="320"/>
        <item x="308"/>
        <item x="326"/>
        <item x="315"/>
        <item x="321"/>
        <item x="307"/>
        <item x="309"/>
        <item x="328"/>
        <item x="319"/>
        <item x="318"/>
        <item x="303"/>
        <item x="323"/>
        <item x="324"/>
        <item x="322"/>
        <item x="317"/>
        <item x="346"/>
        <item x="360"/>
        <item x="313"/>
        <item x="338"/>
        <item x="335"/>
        <item x="332"/>
        <item x="339"/>
        <item x="334"/>
        <item x="333"/>
        <item x="340"/>
        <item x="336"/>
        <item x="331"/>
        <item x="330"/>
        <item x="345"/>
        <item x="342"/>
        <item x="343"/>
        <item x="344"/>
        <item x="337"/>
        <item x="341"/>
        <item x="355"/>
        <item x="354"/>
        <item x="347"/>
        <item x="352"/>
        <item x="348"/>
        <item x="357"/>
        <item x="351"/>
        <item x="349"/>
        <item x="350"/>
        <item x="353"/>
        <item x="359"/>
        <item x="358"/>
        <item x="356"/>
        <item x="372"/>
        <item x="371"/>
        <item x="362"/>
        <item x="382"/>
        <item x="380"/>
        <item x="367"/>
        <item x="378"/>
        <item x="368"/>
        <item x="374"/>
        <item x="366"/>
        <item x="384"/>
        <item x="385"/>
        <item x="386"/>
        <item x="363"/>
        <item x="365"/>
        <item x="379"/>
        <item x="370"/>
        <item x="375"/>
        <item x="376"/>
        <item x="381"/>
        <item x="364"/>
        <item x="383"/>
        <item x="373"/>
        <item x="369"/>
        <item x="3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1"/>
        <item x="2"/>
        <item x="3"/>
        <item x="4"/>
        <item x="5"/>
        <item x="6"/>
        <item x="7"/>
        <item x="9"/>
        <item x="8"/>
        <item x="10"/>
        <item m="1" x="11"/>
        <item t="default"/>
      </items>
    </pivotField>
    <pivotField axis="axisRow" showAll="0">
      <items count="4">
        <item x="0"/>
        <item x="1"/>
        <item m="1" x="2"/>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items count="4">
        <item h="1" m="1" x="2"/>
        <item h="1" x="1"/>
        <item x="0"/>
        <item t="default"/>
      </items>
    </pivotField>
    <pivotField showAll="0">
      <items count="15">
        <item x="0"/>
        <item x="1"/>
        <item x="2"/>
        <item x="3"/>
        <item x="4"/>
        <item x="5"/>
        <item x="6"/>
        <item x="7"/>
        <item x="8"/>
        <item x="9"/>
        <item x="10"/>
        <item x="11"/>
        <item x="12"/>
        <item x="13"/>
        <item t="default"/>
      </items>
    </pivotField>
  </pivotFields>
  <rowFields count="3">
    <field x="25"/>
    <field x="24"/>
    <field x="4"/>
  </rowFields>
  <rowItems count="335">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1">
      <x v="1"/>
    </i>
    <i r="2">
      <x v="31"/>
    </i>
    <i r="2">
      <x v="32"/>
    </i>
    <i r="2">
      <x v="33"/>
    </i>
    <i r="2">
      <x v="34"/>
    </i>
    <i r="2">
      <x v="35"/>
    </i>
    <i r="2">
      <x v="36"/>
    </i>
    <i r="2">
      <x v="37"/>
    </i>
    <i r="2">
      <x v="38"/>
    </i>
    <i r="2">
      <x v="39"/>
    </i>
    <i r="2">
      <x v="40"/>
    </i>
    <i r="2">
      <x v="41"/>
    </i>
    <i r="2">
      <x v="42"/>
    </i>
    <i r="2">
      <x v="43"/>
    </i>
    <i r="2">
      <x v="44"/>
    </i>
    <i r="2">
      <x v="45"/>
    </i>
    <i r="2">
      <x v="46"/>
    </i>
    <i r="2">
      <x v="47"/>
    </i>
    <i r="2">
      <x v="48"/>
    </i>
    <i r="2">
      <x v="49"/>
    </i>
    <i r="2">
      <x v="50"/>
    </i>
    <i r="2">
      <x v="51"/>
    </i>
    <i r="2">
      <x v="52"/>
    </i>
    <i r="2">
      <x v="53"/>
    </i>
    <i r="2">
      <x v="54"/>
    </i>
    <i r="2">
      <x v="55"/>
    </i>
    <i r="1">
      <x v="2"/>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5"/>
    </i>
    <i r="2">
      <x v="86"/>
    </i>
    <i r="1">
      <x v="3"/>
    </i>
    <i r="2">
      <x v="87"/>
    </i>
    <i r="2">
      <x v="88"/>
    </i>
    <i r="2">
      <x v="89"/>
    </i>
    <i r="2">
      <x v="90"/>
    </i>
    <i r="2">
      <x v="91"/>
    </i>
    <i r="2">
      <x v="92"/>
    </i>
    <i r="2">
      <x v="93"/>
    </i>
    <i r="2">
      <x v="94"/>
    </i>
    <i r="2">
      <x v="98"/>
    </i>
    <i r="2">
      <x v="99"/>
    </i>
    <i r="2">
      <x v="100"/>
    </i>
    <i r="2">
      <x v="101"/>
    </i>
    <i r="2">
      <x v="102"/>
    </i>
    <i r="2">
      <x v="103"/>
    </i>
    <i r="2">
      <x v="104"/>
    </i>
    <i r="2">
      <x v="105"/>
    </i>
    <i r="2">
      <x v="106"/>
    </i>
    <i r="2">
      <x v="107"/>
    </i>
    <i r="2">
      <x v="108"/>
    </i>
    <i r="2">
      <x v="109"/>
    </i>
    <i r="2">
      <x v="110"/>
    </i>
    <i r="2">
      <x v="111"/>
    </i>
    <i r="2">
      <x v="112"/>
    </i>
    <i r="2">
      <x v="113"/>
    </i>
    <i r="2">
      <x v="114"/>
    </i>
    <i r="1">
      <x v="4"/>
    </i>
    <i r="2">
      <x v="117"/>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2">
      <x v="143"/>
    </i>
    <i r="2">
      <x v="144"/>
    </i>
    <i r="2">
      <x v="145"/>
    </i>
    <i r="2">
      <x v="146"/>
    </i>
    <i r="2">
      <x v="147"/>
    </i>
    <i r="1">
      <x v="5"/>
    </i>
    <i r="2">
      <x v="148"/>
    </i>
    <i r="2">
      <x v="149"/>
    </i>
    <i r="2">
      <x v="150"/>
    </i>
    <i r="2">
      <x v="151"/>
    </i>
    <i r="2">
      <x v="152"/>
    </i>
    <i r="2">
      <x v="153"/>
    </i>
    <i r="2">
      <x v="154"/>
    </i>
    <i r="2">
      <x v="155"/>
    </i>
    <i r="2">
      <x v="156"/>
    </i>
    <i r="2">
      <x v="157"/>
    </i>
    <i r="2">
      <x v="158"/>
    </i>
    <i r="2">
      <x v="159"/>
    </i>
    <i r="2">
      <x v="160"/>
    </i>
    <i r="2">
      <x v="161"/>
    </i>
    <i r="2">
      <x v="162"/>
    </i>
    <i r="2">
      <x v="163"/>
    </i>
    <i r="2">
      <x v="164"/>
    </i>
    <i r="2">
      <x v="165"/>
    </i>
    <i r="2">
      <x v="166"/>
    </i>
    <i r="2">
      <x v="167"/>
    </i>
    <i r="2">
      <x v="168"/>
    </i>
    <i r="2">
      <x v="169"/>
    </i>
    <i r="2">
      <x v="170"/>
    </i>
    <i r="2">
      <x v="171"/>
    </i>
    <i r="2">
      <x v="172"/>
    </i>
    <i r="2">
      <x v="173"/>
    </i>
    <i r="2">
      <x v="174"/>
    </i>
    <i r="2">
      <x v="175"/>
    </i>
    <i r="2">
      <x v="176"/>
    </i>
    <i r="2">
      <x v="177"/>
    </i>
    <i r="1">
      <x v="6"/>
    </i>
    <i r="2">
      <x v="178"/>
    </i>
    <i r="2">
      <x v="179"/>
    </i>
    <i r="2">
      <x v="180"/>
    </i>
    <i r="2">
      <x v="181"/>
    </i>
    <i r="2">
      <x v="182"/>
    </i>
    <i r="2">
      <x v="183"/>
    </i>
    <i r="2">
      <x v="184"/>
    </i>
    <i r="2">
      <x v="185"/>
    </i>
    <i r="2">
      <x v="186"/>
    </i>
    <i r="2">
      <x v="187"/>
    </i>
    <i r="2">
      <x v="188"/>
    </i>
    <i r="2">
      <x v="189"/>
    </i>
    <i r="2">
      <x v="190"/>
    </i>
    <i r="2">
      <x v="191"/>
    </i>
    <i r="2">
      <x v="192"/>
    </i>
    <i r="2">
      <x v="193"/>
    </i>
    <i r="2">
      <x v="194"/>
    </i>
    <i r="2">
      <x v="195"/>
    </i>
    <i r="2">
      <x v="196"/>
    </i>
    <i r="2">
      <x v="197"/>
    </i>
    <i r="2">
      <x v="198"/>
    </i>
    <i r="2">
      <x v="199"/>
    </i>
    <i r="2">
      <x v="200"/>
    </i>
    <i r="2">
      <x v="201"/>
    </i>
    <i r="2">
      <x v="202"/>
    </i>
    <i r="2">
      <x v="203"/>
    </i>
    <i r="2">
      <x v="204"/>
    </i>
    <i r="2">
      <x v="205"/>
    </i>
    <i r="1">
      <x v="7"/>
    </i>
    <i r="2">
      <x v="222"/>
    </i>
    <i r="1">
      <x v="9"/>
    </i>
    <i r="2">
      <x v="240"/>
    </i>
    <i r="2">
      <x v="241"/>
    </i>
    <i r="2">
      <x v="242"/>
    </i>
    <i r="2">
      <x v="243"/>
    </i>
    <i r="2">
      <x v="244"/>
    </i>
    <i r="2">
      <x v="245"/>
    </i>
    <i r="2">
      <x v="246"/>
    </i>
    <i r="2">
      <x v="247"/>
    </i>
    <i r="2">
      <x v="248"/>
    </i>
    <i r="2">
      <x v="249"/>
    </i>
    <i r="2">
      <x v="250"/>
    </i>
    <i r="2">
      <x v="251"/>
    </i>
    <i r="2">
      <x v="252"/>
    </i>
    <i r="2">
      <x v="253"/>
    </i>
    <i r="2">
      <x v="254"/>
    </i>
    <i r="2">
      <x v="255"/>
    </i>
    <i r="2">
      <x v="256"/>
    </i>
    <i r="2">
      <x v="257"/>
    </i>
    <i r="2">
      <x v="258"/>
    </i>
    <i r="2">
      <x v="259"/>
    </i>
    <i r="2">
      <x v="260"/>
    </i>
    <i r="2">
      <x v="261"/>
    </i>
    <i r="2">
      <x v="264"/>
    </i>
    <i r="2">
      <x v="267"/>
    </i>
    <i r="1">
      <x v="10"/>
    </i>
    <i r="2">
      <x v="271"/>
    </i>
    <i r="2">
      <x v="272"/>
    </i>
    <i r="2">
      <x v="273"/>
    </i>
    <i r="2">
      <x v="274"/>
    </i>
    <i r="2">
      <x v="275"/>
    </i>
    <i r="2">
      <x v="276"/>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2">
      <x v="298"/>
    </i>
    <i r="2">
      <x v="299"/>
    </i>
    <i r="2">
      <x v="300"/>
    </i>
    <i r="2">
      <x v="301"/>
    </i>
    <i>
      <x v="1"/>
    </i>
    <i r="1">
      <x/>
    </i>
    <i r="2">
      <x v="302"/>
    </i>
    <i r="2">
      <x v="303"/>
    </i>
    <i r="2">
      <x v="304"/>
    </i>
    <i r="2">
      <x v="305"/>
    </i>
    <i r="2">
      <x v="306"/>
    </i>
    <i r="2">
      <x v="307"/>
    </i>
    <i r="2">
      <x v="308"/>
    </i>
    <i r="2">
      <x v="309"/>
    </i>
    <i r="2">
      <x v="310"/>
    </i>
    <i r="2">
      <x v="311"/>
    </i>
    <i r="2">
      <x v="312"/>
    </i>
    <i r="2">
      <x v="313"/>
    </i>
    <i r="2">
      <x v="314"/>
    </i>
    <i r="2">
      <x v="315"/>
    </i>
    <i r="2">
      <x v="316"/>
    </i>
    <i r="2">
      <x v="317"/>
    </i>
    <i r="2">
      <x v="318"/>
    </i>
    <i r="2">
      <x v="319"/>
    </i>
    <i r="2">
      <x v="320"/>
    </i>
    <i r="2">
      <x v="321"/>
    </i>
    <i r="2">
      <x v="322"/>
    </i>
    <i r="2">
      <x v="323"/>
    </i>
    <i r="2">
      <x v="324"/>
    </i>
    <i r="2">
      <x v="325"/>
    </i>
    <i r="2">
      <x v="326"/>
    </i>
    <i r="2">
      <x v="327"/>
    </i>
    <i r="2">
      <x v="328"/>
    </i>
    <i r="2">
      <x v="329"/>
    </i>
    <i r="2">
      <x v="332"/>
    </i>
    <i r="1">
      <x v="1"/>
    </i>
    <i r="2">
      <x v="333"/>
    </i>
    <i r="2">
      <x v="334"/>
    </i>
    <i r="2">
      <x v="335"/>
    </i>
    <i r="2">
      <x v="336"/>
    </i>
    <i r="1">
      <x v="2"/>
    </i>
    <i r="2">
      <x v="349"/>
    </i>
    <i r="2">
      <x v="350"/>
    </i>
    <i r="2">
      <x v="351"/>
    </i>
    <i r="2">
      <x v="352"/>
    </i>
    <i r="2">
      <x v="354"/>
    </i>
    <i r="1">
      <x v="3"/>
    </i>
    <i r="2">
      <x v="362"/>
    </i>
    <i r="2">
      <x v="363"/>
    </i>
    <i r="2">
      <x v="364"/>
    </i>
    <i r="2">
      <x v="365"/>
    </i>
    <i r="2">
      <x v="366"/>
    </i>
    <i r="2">
      <x v="367"/>
    </i>
    <i r="2">
      <x v="368"/>
    </i>
    <i r="2">
      <x v="369"/>
    </i>
    <i r="2">
      <x v="370"/>
    </i>
    <i r="2">
      <x v="371"/>
    </i>
    <i r="2">
      <x v="372"/>
    </i>
    <i r="2">
      <x v="375"/>
    </i>
    <i r="2">
      <x v="376"/>
    </i>
    <i r="2">
      <x v="377"/>
    </i>
    <i r="2">
      <x v="378"/>
    </i>
    <i r="2">
      <x v="379"/>
    </i>
    <i r="2">
      <x v="380"/>
    </i>
    <i r="2">
      <x v="381"/>
    </i>
    <i r="2">
      <x v="382"/>
    </i>
    <i r="2">
      <x v="383"/>
    </i>
    <i r="2">
      <x v="384"/>
    </i>
    <i r="2">
      <x v="385"/>
    </i>
    <i r="2">
      <x v="386"/>
    </i>
    <i t="grand">
      <x/>
    </i>
  </rowItems>
  <colItems count="1">
    <i/>
  </colItems>
  <dataFields count="1">
    <dataField name="Promedio de Cumplimiento" fld="39" subtotal="average" baseField="0" baseItem="1" numFmtId="9"/>
  </dataFields>
  <formats count="1">
    <format dxfId="41">
      <pivotArea outline="0" collapsedLevelsAreSubtotals="1" fieldPosition="0">
        <references count="1">
          <reference field="4294967294" count="1" selected="0">
            <x v="0"/>
          </reference>
        </references>
      </pivotArea>
    </format>
  </formats>
  <chartFormats count="10">
    <chartFormat chart="2"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106" format="3" series="1">
      <pivotArea type="data" outline="0" fieldPosition="0">
        <references count="1">
          <reference field="4294967294" count="1" selected="0">
            <x v="0"/>
          </reference>
        </references>
      </pivotArea>
    </chartFormat>
    <chartFormat chart="107" format="4" series="1">
      <pivotArea type="data" outline="0" fieldPosition="0">
        <references count="1">
          <reference field="4294967294" count="1" selected="0">
            <x v="0"/>
          </reference>
        </references>
      </pivotArea>
    </chartFormat>
    <chartFormat chart="144" format="3" series="1">
      <pivotArea type="data" outline="0" fieldPosition="0">
        <references count="1">
          <reference field="4294967294" count="1" selected="0">
            <x v="0"/>
          </reference>
        </references>
      </pivotArea>
    </chartFormat>
    <chartFormat chart="145" format="4" series="1">
      <pivotArea type="data" outline="0" fieldPosition="0">
        <references count="1">
          <reference field="4294967294" count="1" selected="0">
            <x v="0"/>
          </reference>
        </references>
      </pivotArea>
    </chartFormat>
    <chartFormat chart="184" format="3" series="1">
      <pivotArea type="data" outline="0" fieldPosition="0">
        <references count="1">
          <reference field="4294967294" count="1" selected="0">
            <x v="0"/>
          </reference>
        </references>
      </pivotArea>
    </chartFormat>
    <chartFormat chart="185" format="4" series="1">
      <pivotArea type="data" outline="0" fieldPosition="0">
        <references count="1">
          <reference field="4294967294" count="1" selected="0">
            <x v="0"/>
          </reference>
        </references>
      </pivotArea>
    </chartFormat>
    <chartFormat chart="201" format="3" series="1">
      <pivotArea type="data" outline="0" fieldPosition="0">
        <references count="1">
          <reference field="4294967294" count="1" selected="0">
            <x v="0"/>
          </reference>
        </references>
      </pivotArea>
    </chartFormat>
    <chartFormat chart="20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Ejecución_del_Ticket" xr10:uid="{1F763351-DFAC-4508-8FFE-CA197A45AD1A}" sourceName="Mes Ejecución del Ticket">
  <pivotTables>
    <pivotTable tabId="5" name="TablaDinámica6"/>
    <pivotTable tabId="5" name="TablaDinámica1"/>
    <pivotTable tabId="5" name="TablaDinámica3"/>
    <pivotTable tabId="5" name="TablaDinámica2"/>
    <pivotTable tabId="5" name="TablaDinámica5"/>
    <pivotTable tabId="5" name="TablaDinámica7"/>
  </pivotTables>
  <data>
    <tabular pivotCacheId="360326539">
      <items count="12">
        <i x="0" s="1"/>
        <i x="1" s="1"/>
        <i x="2" s="1"/>
        <i x="3" s="1"/>
        <i x="4" s="1"/>
        <i x="5" s="1"/>
        <i x="6" s="1"/>
        <i x="7" s="1"/>
        <i x="8" s="1"/>
        <i x="10" s="1"/>
        <i x="9" s="1" nd="1"/>
        <i x="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pección" xr10:uid="{51320FBF-6880-40BA-9D87-CAEAA0E9D26A}" sourceName="Mes Inspección">
  <pivotTables>
    <pivotTable tabId="5" name="TablaDinámica6"/>
    <pivotTable tabId="5" name="TablaDinámica1"/>
    <pivotTable tabId="5" name="TablaDinámica3"/>
    <pivotTable tabId="5" name="TablaDinámica2"/>
    <pivotTable tabId="5" name="TablaDinámica5"/>
    <pivotTable tabId="5" name="TablaDinámica7"/>
  </pivotTables>
  <data>
    <tabular pivotCacheId="360326539">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Zonal" xr10:uid="{AC6BAE6F-4D30-4041-9FBE-0EF391DBFAC6}" sourceName="Zonal">
  <pivotTables>
    <pivotTable tabId="5" name="TablaDinámica6"/>
    <pivotTable tabId="5" name="TablaDinámica1"/>
    <pivotTable tabId="5" name="TablaDinámica3"/>
    <pivotTable tabId="5" name="TablaDinámica2"/>
    <pivotTable tabId="5" name="TablaDinámica5"/>
    <pivotTable tabId="5" name="TablaDinámica7"/>
  </pivotTables>
  <data>
    <tabular pivotCacheId="360326539">
      <items count="3">
        <i x="1"/>
        <i x="0" s="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pección" xr10:uid="{8CF475D3-12E9-42D4-B3CA-C762C66BDE48}" sourceName="Año Inspección">
  <pivotTables>
    <pivotTable tabId="5" name="TablaDinámica1"/>
    <pivotTable tabId="5" name="TablaDinámica3"/>
    <pivotTable tabId="5" name="TablaDinámica6"/>
    <pivotTable tabId="5" name="TablaDinámica2"/>
    <pivotTable tabId="5" name="TablaDinámica5"/>
    <pivotTable tabId="5" name="TablaDinámica7"/>
  </pivotTables>
  <data>
    <tabular pivotCacheId="36032653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ejecución_ticket" xr10:uid="{27E7DB93-5526-42D6-ABA2-5DB6D4FCECA9}" sourceName="Año ejecución ticket">
  <pivotTables>
    <pivotTable tabId="5" name="TablaDinámica1"/>
    <pivotTable tabId="5" name="TablaDinámica3"/>
    <pivotTable tabId="5" name="TablaDinámica6"/>
    <pivotTable tabId="5" name="TablaDinámica2"/>
    <pivotTable tabId="5" name="TablaDinámica5"/>
    <pivotTable tabId="5" name="TablaDinámica7"/>
  </pivotTables>
  <data>
    <tabular pivotCacheId="360326539">
      <items count="3">
        <i x="0"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Ejecución del Ticket" xr10:uid="{0ADB0205-5050-4E26-AACB-897A0FAC17BC}" cache="SegmentaciónDeDatos_Mes_Ejecución_del_Ticket" caption="Mes Ejecución del Ticket" startItem="1" rowHeight="241300"/>
  <slicer name="Mes Inspección" xr10:uid="{03E7336B-9AF6-4B64-8B85-DE69BA3FA5AA}" cache="SegmentaciónDeDatos_Mes_Inspección" caption="Mes Inspección" startItem="2" rowHeight="241300"/>
  <slicer name="Zonal" xr10:uid="{39552285-4583-4D67-836C-D356E5A947D3}" cache="SegmentaciónDeDatos_Zonal" caption="Zonal" rowHeight="241300"/>
  <slicer name="Año Inspección" xr10:uid="{B9B50FCA-B443-4DAF-9CDB-FE8574DE9C0D}" cache="SegmentaciónDeDatos_Año_Inspección" caption="Año Inspección" rowHeight="241300"/>
  <slicer name="Año ejecución ticket" xr10:uid="{322AF7D0-EBBD-4D75-AD68-CAF0F2515D3C}" cache="SegmentaciónDeDatos_Año_ejecución_ticket" caption="Año ejecución ticke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AD3703-C988-4986-A905-493C462F4BAE}" name="BD_PONDERACIONES" displayName="BD_PONDERACIONES" ref="A1:AO6359">
  <autoFilter ref="A1:AO6359" xr:uid="{3CAD3703-C988-4986-A905-493C462F4BAE}"/>
  <sortState xmlns:xlrd2="http://schemas.microsoft.com/office/spreadsheetml/2017/richdata2" ref="A2758:AO3024">
    <sortCondition ref="D2760:D3024"/>
  </sortState>
  <tableColumns count="41">
    <tableColumn id="124" xr3:uid="{08610834-3741-4659-A1B3-01F9A7CEEFBC}" name="ID INCIDENCIA" totalsRowLabel="1617043" dataDxfId="98"/>
    <tableColumn id="125" xr3:uid="{9D4BD5EE-8840-441A-97BA-93E4C440E089}" name="NUMERO DE INCIDENCIA" totalsRowLabel="207618012022140446" dataDxfId="97"/>
    <tableColumn id="126" xr3:uid="{0C0D4D65-F097-48F9-94A1-2D7E5EE25729}" name="N° Ticket" totalsRowLabel="DF20227270726" dataDxfId="96"/>
    <tableColumn id="127" xr3:uid="{CF542147-9170-4E39-8D29-03D8E5E652A3}" name="Fecha de Inspección" totalsRowLabel="18/01/2022" dataDxfId="95"/>
    <tableColumn id="128" xr3:uid="{25B873FE-61C8-4F16-B429-7CD631D4ACE9}" name="Fecha Ejecución del Ticket" totalsRowLabel="01/01/2022" dataDxfId="94"/>
    <tableColumn id="129" xr3:uid="{9D0FB227-B6D9-40DE-8E12-7804F97DFA53}" name="Inspector" totalsRowLabel="CRISTOBAL TORO" dataDxfId="93"/>
    <tableColumn id="130" xr3:uid="{45D7AF51-DFDE-424C-8E4E-CA7B6D362717}" name="Dirección" totalsRowLabel="BLEST GANA 6547" dataDxfId="92"/>
    <tableColumn id="131" xr3:uid="{F2F2C1CD-E28D-44A6-9833-CB0A1E26A4EF}" name="Comuna" totalsRowLabel="La Reina" dataDxfId="91"/>
    <tableColumn id="4" xr3:uid="{FEB57E93-CC0C-4DB9-B44D-FD056F86D30E}" name="Jefe de Equipo"/>
    <tableColumn id="132" xr3:uid="{3E17F70D-BBAF-40BB-8B45-4AB71A0E510B}" name="Código de falla encontrada (informe codificado, Elementos y causa)" totalsRowLabel="Cumple" dataDxfId="90"/>
    <tableColumn id="133" xr3:uid="{D99732E3-894C-4E3F-B884-D04439B6F10A}" name="Estado de Finalización (de elementos averiados terminados ó provisorios)" totalsRowLabel="Cumple" dataDxfId="89"/>
    <tableColumn id="134" xr3:uid="{6BC5972E-BB9E-4D1B-AFD9-AF6653A71632}" name="Codificación (código del material)" totalsRowLabel="No Aplica" dataDxfId="88"/>
    <tableColumn id="135" xr3:uid="{B16188DF-D063-4AF5-94CC-0D8C925CD738}" name="Cantidad informada respecto a lo instalado" totalsRowLabel="No Aplica" dataDxfId="87"/>
    <tableColumn id="136" xr3:uid="{5C0A1BB7-3ED3-4735-B7EB-B6F98925DDFD}" name="Limpieza y orden del trabajo efectuado" totalsRowLabel="Cumple" dataDxfId="86"/>
    <tableColumn id="137" xr3:uid="{13377353-8ED7-460D-AB79-148348CBA1C9}" name="Ejecutado bajo normativa" totalsRowLabel="Cumple" dataDxfId="85"/>
    <tableColumn id="138" xr3:uid="{F6CD7956-2BE4-4994-B2E3-0543B012A438}" name="¿Se encuentra Cliente en Domicio al efectuar Entrevista?" totalsRowLabel="Si" dataDxfId="84"/>
    <tableColumn id="139" xr3:uid="{B5B6C1C4-7E83-44B0-98B7-581EFB917F78}" name="Nombre de Cliente4" totalsRowLabel="S/N " dataDxfId="83"/>
    <tableColumn id="140" xr3:uid="{F7B5CD41-A35A-406A-893E-D8B9B4B992C8}" name="N° de Telefono" totalsRowLabel=" S/N " dataDxfId="82"/>
    <tableColumn id="141" xr3:uid="{51A0A3D6-53AB-4A72-A9A1-E179B171FA69}" name="¿Funcionarios presentaron su credencial?" totalsRowLabel=" Cumple" dataDxfId="81"/>
    <tableColumn id="142" xr3:uid="{FEA19B85-12EE-4E14-876E-8F992D7AAC18}" name="¿Funcionarios bien presentados?" totalsRowLabel="Cumple" dataDxfId="80"/>
    <tableColumn id="143" xr3:uid="{5A3265E2-60BE-45D7-B337-B1DF635081EF}" name="¿Quedo conforme con atención?" totalsRowLabel="Cumple" dataDxfId="79"/>
    <tableColumn id="144" xr3:uid="{008D4946-A187-478B-8C6F-E466BB62C1A3}" name="Evento cumple con la cantidad de fotografías mínimas requeridas (*)" totalsRowLabel="Cumple Parcialmente" dataDxfId="78"/>
    <tableColumn id="145" xr3:uid="{01D6A4A6-50B8-4148-BB96-8372FDA5BE18}" name="Fotografías cuentan con datos exigidos (Metadata)" totalsRowLabel="Cumple Parcialmente" dataDxfId="77"/>
    <tableColumn id="146" xr3:uid="{32A718E7-24B9-44AE-86BB-84C540135AA0}" name="Observaciones" totalsRowLabel="SE VERIFICA DOMICILIO , CLIENTE CONFORME CON VISITA DE PERSONAL DE EMERGENCIA , NO SE DETECTAN ANOMALIAS TECNICAS , SOLO FOTOGRAFIAS CUMPLEN PARCIALMENTE " dataDxfId="76"/>
    <tableColumn id="67" xr3:uid="{8E177C68-CCB3-4F8A-B654-464A0F25E116}" name="Mes Ejecución del Ticket" dataDxfId="75" totalsRowDxfId="74">
      <calculatedColumnFormula>TEXT(E2,"MMMM")</calculatedColumnFormula>
    </tableColumn>
    <tableColumn id="3" xr3:uid="{14A4BCA1-D264-40FB-896E-208197588CF4}" name="Año ejecución ticket" dataDxfId="73" totalsRowDxfId="72">
      <calculatedColumnFormula>YEAR(BD_PONDERACIONES[[#This Row],[Fecha Ejecución del Ticket]])</calculatedColumnFormula>
    </tableColumn>
    <tableColumn id="68" xr3:uid="{274B9033-7F79-467F-8210-E0D9A0E86A99}" name="Mes Inspección" dataDxfId="71" totalsRowDxfId="70">
      <calculatedColumnFormula>TEXT(D2,"MMMM")</calculatedColumnFormula>
    </tableColumn>
    <tableColumn id="2" xr3:uid="{1F7F38D6-6DAC-432D-BCE7-0CD1F1737DAF}" name="Año Inspección" dataDxfId="69" totalsRowDxfId="68">
      <calculatedColumnFormula>YEAR(BD_PONDERACIONES[[#This Row],[Fecha de Inspección]])</calculatedColumnFormula>
    </tableColumn>
    <tableColumn id="69" xr3:uid="{B7B65D41-4AE5-4B6C-A269-D532ED4F8206}" name="Código de falla encontrada (informe codificado, Elementos y causa)2" dataDxfId="67" totalsRowDxfId="66">
      <calculatedColumnFormula>IF(OR(J2="Cumple",J2="No Aplica"),0.5,0)</calculatedColumnFormula>
    </tableColumn>
    <tableColumn id="70" xr3:uid="{051A61E1-A196-4006-A470-731BD21B218E}" name="Estado de Finalización (de elementos averiados terminados ó provisorios)3" dataDxfId="65" totalsRowDxfId="64">
      <calculatedColumnFormula>IF(OR(K2="CUMPLE",K2="No Aplica"),0.5,0)</calculatedColumnFormula>
    </tableColumn>
    <tableColumn id="71" xr3:uid="{481F12F8-3EAB-4789-987D-C19CF463EED2}" name="Codificación (código del material)2" dataDxfId="63" totalsRowDxfId="62">
      <calculatedColumnFormula>IF(OR(L2="CUMPLE",L2="No Aplica"),0.5,0)</calculatedColumnFormula>
    </tableColumn>
    <tableColumn id="72" xr3:uid="{CE52A79C-C279-4DB4-B1F7-870881438DA0}" name="Cantidad informada respecto a lo instalado3" dataDxfId="61" totalsRowDxfId="60">
      <calculatedColumnFormula>IF(OR(M2="CUMPLE",M2="No Aplica"),0.5,0)</calculatedColumnFormula>
    </tableColumn>
    <tableColumn id="73" xr3:uid="{D29073D3-468F-4630-833E-1D9C4D0319A5}" name="Limpieza y orden del trabajo efectuado4" dataDxfId="59" totalsRowDxfId="58">
      <calculatedColumnFormula>IF(OR(N2="CUMPLE",N2="No Aplica"),0.5,IF(N2="Cumple Mayormente",0.325,IF(N2="Cumple Parcialmente",0.175,0)))</calculatedColumnFormula>
    </tableColumn>
    <tableColumn id="74" xr3:uid="{A8CAEB7E-2C35-4BDD-A96B-F868C9BE7F08}" name="Ejecutado bajo normativa5" dataDxfId="57" totalsRowDxfId="56">
      <calculatedColumnFormula>IF(OR(O2="CUMPLE",O2="No Aplica"),0.5,IF(O2="Cumple Mayormente",0.325,IF(O2="Cumple Parcialmente",0.175,0)))</calculatedColumnFormula>
    </tableColumn>
    <tableColumn id="75" xr3:uid="{76E496B6-20B0-4F52-897C-2AAD25D44E42}" name="¿Funcionarios presentaron su credencial?6" dataDxfId="55" totalsRowDxfId="54">
      <calculatedColumnFormula>IF(OR(S2="CUMPLE",S2="No Aplica"),0.25,IF(S2="Cumple Mayormente",0.1625,IF(S2="Cumple Parcialmente",0.0875,0)))</calculatedColumnFormula>
    </tableColumn>
    <tableColumn id="76" xr3:uid="{D897C4C8-D8EA-4C68-B0E1-FC66C8F6E5EA}" name="¿Funcionarios bien presentados?7" dataDxfId="53" totalsRowDxfId="52">
      <calculatedColumnFormula>IF(OR(T2="CUMPLE",T2="No Aplica"),0.25,IF(T2="Cumple Mayormente",0.1625,IF(T2="Cumple Parcialmente",0.0875,0)))</calculatedColumnFormula>
    </tableColumn>
    <tableColumn id="77" xr3:uid="{6495BF5A-20DE-4AEE-BE80-A3A68C5CA104}" name="¿Quedo conforme con atención?8" dataDxfId="51" totalsRowDxfId="50">
      <calculatedColumnFormula>IF(OR(U2="CUMPLE",U2="No Aplica"),0.5,IF(U2="Cumple Mayormente",0.325,IF(U2="Cumple Parcialmente",0.175,0)))</calculatedColumnFormula>
    </tableColumn>
    <tableColumn id="78" xr3:uid="{616AA902-78AE-4C2D-AFE0-3A57A2B372B7}" name="Evento cumple con la cantidad de fotografías mínimas requeridas (*)4" dataDxfId="49" totalsRowDxfId="48">
      <calculatedColumnFormula>IF(OR(V2="CUMPLE",V2="No Aplica"),0.5,IF(V2="Cumple Mayormente",0.325,IF(V2="Cumple Parcialmente",0.175,0)))</calculatedColumnFormula>
    </tableColumn>
    <tableColumn id="79" xr3:uid="{AB5CFEB3-1274-4635-83FD-D2BCDB888BDD}" name="Fotografías cuentan con datos exigidos (Metadata)9" dataDxfId="47" totalsRowDxfId="46">
      <calculatedColumnFormula>IF(OR(W2="CUMPLE",W2="No Aplica"),0.5,IF(W2="Cumple Mayormente",0.325,IF(W2="Cumple Parcialmente",0.175,0)))</calculatedColumnFormula>
    </tableColumn>
    <tableColumn id="80" xr3:uid="{292FB820-947F-4242-BCCA-3D311BC5049F}" name="Cumplimiento" dataDxfId="45" totalsRowDxfId="44">
      <calculatedColumnFormula>((AC2+AD2)*0.2)+((AE2+AF2)*0.3)+((AG2+AH2)*0.15)+((AI2+AJ2+AK2)*0.15)+((AL2+AM2)*0.2)</calculatedColumnFormula>
    </tableColumn>
    <tableColumn id="1" xr3:uid="{A32EAB85-BC0D-4C04-BF57-5C41A802E793}" name="Zonal" dataDxfId="43">
      <calculatedColumnFormula>VLOOKUP(BD_PONDERACIONES[[#This Row],[Comuna]],Tabla3[#All],2,0)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EDE9F2-58DE-49B7-87C0-7C02D4BBF125}" name="Tabla3" displayName="Tabla3" ref="A1:C32" totalsRowShown="0">
  <tableColumns count="3">
    <tableColumn id="1" xr3:uid="{7DEFDE0E-911E-4583-AE7A-68DEE91785EC}" name="Comuna" dataDxfId="42"/>
    <tableColumn id="2" xr3:uid="{5A42C3F8-04F4-4F13-9838-6F0A5379A8C8}" name="Zonal"/>
    <tableColumn id="3" xr3:uid="{72A3322A-A102-4ABF-8D1F-9EA206BA0D6E}" name="Gestor"/>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ED73F-D96A-4D79-BE99-D66A9C15CC58}">
  <dimension ref="G1:W58"/>
  <sheetViews>
    <sheetView showGridLines="0" tabSelected="1" topLeftCell="D1" zoomScale="62" zoomScaleNormal="62" workbookViewId="0">
      <selection activeCell="L23" sqref="L23"/>
    </sheetView>
  </sheetViews>
  <sheetFormatPr baseColWidth="10" defaultRowHeight="14.5" x14ac:dyDescent="0.35"/>
  <cols>
    <col min="1" max="1" width="17.36328125" bestFit="1" customWidth="1"/>
    <col min="2" max="2" width="24" bestFit="1" customWidth="1"/>
    <col min="3" max="3" width="19" bestFit="1" customWidth="1"/>
    <col min="4" max="4" width="11.7265625" bestFit="1" customWidth="1"/>
    <col min="5" max="5" width="11.81640625" bestFit="1" customWidth="1"/>
    <col min="6" max="6" width="28.453125" bestFit="1" customWidth="1"/>
    <col min="7" max="7" width="20.1796875" bestFit="1" customWidth="1"/>
    <col min="8" max="8" width="28.453125" bestFit="1" customWidth="1"/>
    <col min="9" max="9" width="36.26953125" bestFit="1" customWidth="1"/>
    <col min="12" max="12" width="16.81640625" bestFit="1" customWidth="1"/>
    <col min="13" max="13" width="28.1796875" bestFit="1" customWidth="1"/>
    <col min="14" max="14" width="21.54296875" bestFit="1" customWidth="1"/>
    <col min="15" max="15" width="9.453125" bestFit="1" customWidth="1"/>
    <col min="16" max="16" width="12.453125" bestFit="1" customWidth="1"/>
    <col min="17" max="17" width="6.81640625" bestFit="1" customWidth="1"/>
    <col min="18" max="18" width="14.54296875" bestFit="1" customWidth="1"/>
    <col min="19" max="19" width="11.7265625" bestFit="1" customWidth="1"/>
    <col min="20" max="20" width="14.54296875" bestFit="1" customWidth="1"/>
    <col min="21" max="21" width="11.7265625" bestFit="1" customWidth="1"/>
    <col min="22" max="22" width="11.26953125" bestFit="1" customWidth="1"/>
    <col min="23" max="23" width="12" bestFit="1" customWidth="1"/>
  </cols>
  <sheetData>
    <row r="1" spans="7:23" x14ac:dyDescent="0.35">
      <c r="H1" s="9"/>
      <c r="I1" s="9"/>
      <c r="J1" s="9"/>
      <c r="K1" s="10"/>
      <c r="L1" s="10"/>
      <c r="M1" s="10"/>
      <c r="N1" s="10"/>
      <c r="O1" s="10"/>
      <c r="P1" s="10"/>
      <c r="Q1" s="9"/>
      <c r="R1" s="9"/>
      <c r="S1" s="9"/>
      <c r="T1" s="9"/>
      <c r="U1" s="9"/>
      <c r="V1" s="9"/>
      <c r="W1" s="9"/>
    </row>
    <row r="2" spans="7:23" x14ac:dyDescent="0.35">
      <c r="H2" s="9"/>
      <c r="I2" s="9"/>
      <c r="J2" s="9"/>
      <c r="K2" s="10"/>
      <c r="L2" s="10"/>
      <c r="M2" s="10"/>
      <c r="N2" s="10" t="s">
        <v>30344</v>
      </c>
      <c r="O2" s="10" t="s">
        <v>30345</v>
      </c>
      <c r="P2" s="10"/>
      <c r="Q2" s="9"/>
      <c r="R2" s="9"/>
      <c r="S2" s="9"/>
      <c r="T2" s="9"/>
      <c r="U2" s="9"/>
      <c r="V2" s="9"/>
      <c r="W2" s="9"/>
    </row>
    <row r="3" spans="7:23" x14ac:dyDescent="0.35">
      <c r="H3" s="9"/>
      <c r="I3" s="9"/>
      <c r="J3" s="9"/>
      <c r="K3" s="10"/>
      <c r="L3" s="10"/>
      <c r="M3" s="11" t="e">
        <f>GETPIVOTDATA("Cuenta de ITO_OCA",$A$20,"ESTADO_OCA","ATENDIDO")</f>
        <v>#REF!</v>
      </c>
      <c r="N3" s="11">
        <f>Tablas_datos_ponderaciones!Q2</f>
        <v>0.11756490810504189</v>
      </c>
      <c r="O3" s="11">
        <f>Tablas_datos_ponderaciones!E2</f>
        <v>0.91078930412371129</v>
      </c>
      <c r="P3" s="10"/>
      <c r="Q3" s="9"/>
      <c r="R3" s="9"/>
      <c r="S3" s="9"/>
      <c r="T3" s="9"/>
      <c r="U3" s="9"/>
      <c r="V3" s="9"/>
      <c r="W3" s="9"/>
    </row>
    <row r="4" spans="7:23" x14ac:dyDescent="0.35">
      <c r="G4" s="9"/>
      <c r="H4" s="9"/>
      <c r="I4" s="9"/>
      <c r="J4" s="9"/>
      <c r="K4" s="10"/>
      <c r="L4" s="10"/>
      <c r="M4" s="10" t="e">
        <f>GETPIVOTDATA("Cuenta de Número de incidencia",$A$20,"ESTADO_OCA","ATENDIDO")</f>
        <v>#REF!</v>
      </c>
      <c r="N4" s="10" t="s">
        <v>30346</v>
      </c>
      <c r="O4" s="11">
        <f>N3/O3</f>
        <v>0.12908024674065913</v>
      </c>
      <c r="P4" s="11"/>
      <c r="Q4" s="9"/>
      <c r="R4" s="9"/>
      <c r="S4" s="9"/>
      <c r="T4" s="9"/>
      <c r="U4" s="9"/>
      <c r="V4" s="9"/>
      <c r="W4" s="9"/>
    </row>
    <row r="5" spans="7:23" x14ac:dyDescent="0.35">
      <c r="G5" s="9"/>
      <c r="H5" s="9"/>
      <c r="I5" s="9"/>
      <c r="J5" s="9"/>
      <c r="K5" s="10"/>
      <c r="L5" s="10"/>
      <c r="M5" s="10" t="e">
        <f>GETPIVOTDATA("Cuenta de Número de incidencia",$A$20)</f>
        <v>#REF!</v>
      </c>
      <c r="N5" s="10"/>
      <c r="O5" s="10"/>
      <c r="P5" s="10"/>
      <c r="Q5" s="9"/>
      <c r="R5" s="9"/>
      <c r="S5" s="9"/>
      <c r="T5" s="9"/>
      <c r="U5" s="9"/>
      <c r="V5" s="9"/>
      <c r="W5" s="9"/>
    </row>
    <row r="6" spans="7:23" x14ac:dyDescent="0.35">
      <c r="G6" s="9"/>
      <c r="H6" s="9"/>
      <c r="I6" s="9"/>
      <c r="J6" s="9"/>
      <c r="K6" s="10"/>
      <c r="L6" s="10"/>
      <c r="M6" s="10"/>
      <c r="N6" s="11"/>
      <c r="O6" s="10"/>
      <c r="P6" s="10"/>
      <c r="Q6" s="9"/>
      <c r="R6" s="9"/>
      <c r="S6" s="9"/>
      <c r="T6" s="9"/>
      <c r="U6" s="9"/>
      <c r="V6" s="9"/>
      <c r="W6" s="9"/>
    </row>
    <row r="7" spans="7:23" x14ac:dyDescent="0.35">
      <c r="G7" s="9"/>
      <c r="H7" s="9"/>
      <c r="I7" s="9"/>
      <c r="J7" s="9"/>
      <c r="K7" s="9"/>
      <c r="L7" s="9"/>
      <c r="M7" s="9"/>
      <c r="N7" s="9"/>
      <c r="O7" s="9"/>
      <c r="P7" s="9"/>
      <c r="Q7" s="9"/>
      <c r="R7" s="9"/>
      <c r="S7" s="9"/>
      <c r="T7" s="9"/>
      <c r="U7" s="9"/>
      <c r="V7" s="9"/>
      <c r="W7" s="9"/>
    </row>
    <row r="8" spans="7:23" s="7" customFormat="1" x14ac:dyDescent="0.35">
      <c r="K8" s="8"/>
    </row>
    <row r="9" spans="7:23" s="7" customFormat="1" x14ac:dyDescent="0.35"/>
    <row r="10" spans="7:23" s="7" customFormat="1" x14ac:dyDescent="0.35"/>
    <row r="11" spans="7:23" s="7" customFormat="1" x14ac:dyDescent="0.35"/>
    <row r="12" spans="7:23" s="7" customFormat="1" x14ac:dyDescent="0.35"/>
    <row r="13" spans="7:23" s="7" customFormat="1" x14ac:dyDescent="0.35"/>
    <row r="14" spans="7:23" s="7" customFormat="1" x14ac:dyDescent="0.35"/>
    <row r="15" spans="7:23" s="7" customFormat="1" x14ac:dyDescent="0.35"/>
    <row r="16" spans="7:23" s="7" customFormat="1" x14ac:dyDescent="0.35"/>
    <row r="58" ht="16" customHeight="1" x14ac:dyDescent="0.35"/>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62C0E-385D-46BA-863B-A92E2096905B}">
  <dimension ref="A1:AR6359"/>
  <sheetViews>
    <sheetView zoomScale="62" zoomScaleNormal="100" workbookViewId="0">
      <selection activeCell="I7" sqref="I7"/>
    </sheetView>
  </sheetViews>
  <sheetFormatPr baseColWidth="10" defaultRowHeight="14.5" x14ac:dyDescent="0.35"/>
  <cols>
    <col min="1" max="1" width="12.90625" bestFit="1" customWidth="1"/>
    <col min="2" max="2" width="21.7265625" bestFit="1" customWidth="1"/>
    <col min="3" max="3" width="18.36328125" bestFit="1" customWidth="1"/>
    <col min="4" max="4" width="17.7265625" bestFit="1" customWidth="1"/>
    <col min="5" max="5" width="10.54296875" bestFit="1" customWidth="1"/>
    <col min="6" max="6" width="16.453125" bestFit="1" customWidth="1"/>
    <col min="7" max="7" width="16.453125" customWidth="1"/>
    <col min="8" max="8" width="16.453125" bestFit="1" customWidth="1"/>
    <col min="9" max="10" width="16.453125" customWidth="1"/>
    <col min="11" max="11" width="11.453125" customWidth="1"/>
    <col min="12" max="13" width="27.54296875" bestFit="1" customWidth="1"/>
    <col min="14" max="15" width="11.54296875" bestFit="1" customWidth="1"/>
    <col min="16" max="16" width="14.7265625" bestFit="1" customWidth="1"/>
    <col min="17" max="17" width="18.54296875" bestFit="1" customWidth="1"/>
    <col min="18" max="18" width="25.90625" bestFit="1" customWidth="1"/>
    <col min="19" max="19" width="22.54296875" bestFit="1" customWidth="1"/>
    <col min="20" max="25" width="11.54296875" bestFit="1" customWidth="1"/>
    <col min="26" max="26" width="16.36328125" bestFit="1" customWidth="1"/>
    <col min="27" max="28" width="16.36328125" customWidth="1"/>
    <col min="29" max="36" width="11.54296875" bestFit="1" customWidth="1"/>
    <col min="37" max="37" width="13.26953125" bestFit="1" customWidth="1"/>
    <col min="38" max="38" width="11.54296875" bestFit="1" customWidth="1"/>
    <col min="39" max="39" width="14.1796875" bestFit="1" customWidth="1"/>
    <col min="40" max="40" width="11.54296875" bestFit="1" customWidth="1"/>
    <col min="41" max="41" width="13.90625" bestFit="1" customWidth="1"/>
    <col min="42" max="42" width="11.54296875" bestFit="1" customWidth="1"/>
    <col min="43" max="43" width="21.36328125" bestFit="1" customWidth="1"/>
    <col min="44" max="44" width="23.54296875" bestFit="1" customWidth="1"/>
    <col min="45" max="45" width="17.08984375" bestFit="1" customWidth="1"/>
    <col min="46" max="46" width="17.7265625" bestFit="1" customWidth="1"/>
    <col min="47" max="47" width="23.08984375" bestFit="1" customWidth="1"/>
    <col min="48" max="48" width="21.54296875" bestFit="1" customWidth="1"/>
    <col min="49" max="49" width="17.7265625" bestFit="1" customWidth="1"/>
    <col min="50" max="50" width="14" bestFit="1" customWidth="1"/>
    <col min="51" max="51" width="17.54296875" bestFit="1" customWidth="1"/>
    <col min="52" max="52" width="22.36328125" bestFit="1" customWidth="1"/>
    <col min="53" max="53" width="19" bestFit="1" customWidth="1"/>
    <col min="54" max="54" width="48.90625" bestFit="1" customWidth="1"/>
    <col min="55" max="55" width="13.1796875" bestFit="1" customWidth="1"/>
    <col min="56" max="56" width="57.453125" bestFit="1" customWidth="1"/>
    <col min="57" max="57" width="62.81640625" bestFit="1" customWidth="1"/>
    <col min="58" max="58" width="28.7265625" bestFit="1" customWidth="1"/>
    <col min="59" max="59" width="37.08984375" bestFit="1" customWidth="1"/>
    <col min="60" max="60" width="33.54296875" bestFit="1" customWidth="1"/>
    <col min="61" max="61" width="22.26953125" bestFit="1" customWidth="1"/>
    <col min="62" max="62" width="48.08984375" bestFit="1" customWidth="1"/>
    <col min="63" max="63" width="60.90625" bestFit="1" customWidth="1"/>
    <col min="64" max="64" width="13.08984375" bestFit="1" customWidth="1"/>
    <col min="65" max="65" width="35.6328125" bestFit="1" customWidth="1"/>
    <col min="66" max="66" width="28.453125" bestFit="1" customWidth="1"/>
    <col min="67" max="67" width="28.1796875" bestFit="1" customWidth="1"/>
    <col min="68" max="68" width="58.6328125" bestFit="1" customWidth="1"/>
    <col min="69" max="69" width="43.36328125" bestFit="1" customWidth="1"/>
    <col min="70" max="70" width="80.7265625" bestFit="1" customWidth="1"/>
    <col min="71" max="71" width="11.54296875" bestFit="1" customWidth="1"/>
    <col min="72" max="72" width="23.6328125" bestFit="1" customWidth="1"/>
    <col min="73" max="73" width="17.54296875" bestFit="1" customWidth="1"/>
    <col min="74" max="74" width="61" bestFit="1" customWidth="1"/>
    <col min="75" max="75" width="66.36328125" bestFit="1" customWidth="1"/>
    <col min="76" max="76" width="32.08984375" bestFit="1" customWidth="1"/>
    <col min="77" max="77" width="40.6328125" bestFit="1" customWidth="1"/>
    <col min="78" max="78" width="37.08984375" bestFit="1" customWidth="1"/>
    <col min="79" max="79" width="25.90625" bestFit="1" customWidth="1"/>
    <col min="80" max="80" width="39.08984375" bestFit="1" customWidth="1"/>
    <col min="81" max="81" width="31.81640625" bestFit="1" customWidth="1"/>
    <col min="82" max="82" width="31.54296875" bestFit="1" customWidth="1"/>
    <col min="83" max="83" width="62.1796875" bestFit="1" customWidth="1"/>
    <col min="84" max="84" width="47.08984375" bestFit="1" customWidth="1"/>
    <col min="85" max="85" width="14.90625" bestFit="1" customWidth="1"/>
    <col min="86" max="91" width="11.453125" customWidth="1"/>
    <col min="112" max="112" width="255.54296875" bestFit="1" customWidth="1"/>
  </cols>
  <sheetData>
    <row r="1" spans="1:44" x14ac:dyDescent="0.35">
      <c r="A1" s="1" t="s">
        <v>714</v>
      </c>
      <c r="B1" s="2" t="s">
        <v>715</v>
      </c>
      <c r="C1" s="2" t="s">
        <v>716</v>
      </c>
      <c r="D1" s="2" t="s">
        <v>717</v>
      </c>
      <c r="E1" s="2" t="s">
        <v>718</v>
      </c>
      <c r="F1" s="2" t="s">
        <v>719</v>
      </c>
      <c r="G1" s="2" t="s">
        <v>720</v>
      </c>
      <c r="H1" s="2" t="s">
        <v>721</v>
      </c>
      <c r="I1" s="2" t="s">
        <v>26105</v>
      </c>
      <c r="J1" s="2" t="s">
        <v>722</v>
      </c>
      <c r="K1" s="2" t="s">
        <v>723</v>
      </c>
      <c r="L1" s="2" t="s">
        <v>724</v>
      </c>
      <c r="M1" s="2" t="s">
        <v>725</v>
      </c>
      <c r="N1" s="2" t="s">
        <v>726</v>
      </c>
      <c r="O1" s="2" t="s">
        <v>727</v>
      </c>
      <c r="P1" s="2" t="s">
        <v>728</v>
      </c>
      <c r="Q1" s="2" t="s">
        <v>729</v>
      </c>
      <c r="R1" s="2" t="s">
        <v>730</v>
      </c>
      <c r="S1" s="2" t="s">
        <v>731</v>
      </c>
      <c r="T1" s="2" t="s">
        <v>732</v>
      </c>
      <c r="U1" s="2" t="s">
        <v>733</v>
      </c>
      <c r="V1" s="2" t="s">
        <v>734</v>
      </c>
      <c r="W1" s="2" t="s">
        <v>735</v>
      </c>
      <c r="X1" s="3" t="s">
        <v>736</v>
      </c>
      <c r="Y1" s="4" t="s">
        <v>737</v>
      </c>
      <c r="Z1" s="4" t="s">
        <v>24435</v>
      </c>
      <c r="AA1" s="4" t="s">
        <v>738</v>
      </c>
      <c r="AB1" s="4" t="s">
        <v>24434</v>
      </c>
      <c r="AC1" s="4" t="s">
        <v>739</v>
      </c>
      <c r="AD1" s="4" t="s">
        <v>740</v>
      </c>
      <c r="AE1" s="4" t="s">
        <v>741</v>
      </c>
      <c r="AF1" s="4" t="s">
        <v>742</v>
      </c>
      <c r="AG1" s="4" t="s">
        <v>743</v>
      </c>
      <c r="AH1" s="4" t="s">
        <v>744</v>
      </c>
      <c r="AI1" s="4" t="s">
        <v>745</v>
      </c>
      <c r="AJ1" s="4" t="s">
        <v>746</v>
      </c>
      <c r="AK1" s="4" t="s">
        <v>747</v>
      </c>
      <c r="AL1" s="4" t="s">
        <v>748</v>
      </c>
      <c r="AM1" s="4" t="s">
        <v>749</v>
      </c>
      <c r="AN1" s="4" t="s">
        <v>750</v>
      </c>
      <c r="AO1" s="4" t="s">
        <v>3773</v>
      </c>
    </row>
    <row r="2" spans="1:44" x14ac:dyDescent="0.35">
      <c r="A2" t="s">
        <v>3741</v>
      </c>
      <c r="B2" t="s">
        <v>3742</v>
      </c>
      <c r="C2" t="s">
        <v>20</v>
      </c>
      <c r="D2" s="5">
        <v>44579</v>
      </c>
      <c r="E2" s="5">
        <v>44567</v>
      </c>
      <c r="F2" t="s">
        <v>3743</v>
      </c>
      <c r="G2" t="s">
        <v>3744</v>
      </c>
      <c r="H2" t="s">
        <v>3394</v>
      </c>
      <c r="J2" t="s">
        <v>756</v>
      </c>
      <c r="K2" t="s">
        <v>756</v>
      </c>
      <c r="L2" t="s">
        <v>757</v>
      </c>
      <c r="M2" t="s">
        <v>757</v>
      </c>
      <c r="N2" t="s">
        <v>756</v>
      </c>
      <c r="O2" t="s">
        <v>756</v>
      </c>
      <c r="P2" t="s">
        <v>765</v>
      </c>
      <c r="Q2" t="s">
        <v>3699</v>
      </c>
      <c r="R2" t="s">
        <v>3700</v>
      </c>
      <c r="S2" t="s">
        <v>3701</v>
      </c>
      <c r="T2" t="s">
        <v>756</v>
      </c>
      <c r="U2" t="s">
        <v>756</v>
      </c>
      <c r="V2" t="s">
        <v>756</v>
      </c>
      <c r="W2" t="s">
        <v>768</v>
      </c>
      <c r="X2" t="s">
        <v>3745</v>
      </c>
      <c r="Y2" t="str">
        <f t="shared" ref="Y2:Y65" si="0">TEXT(E2,"MMMM")</f>
        <v>enero</v>
      </c>
      <c r="Z2">
        <f>YEAR(BD_PONDERACIONES[[#This Row],[Fecha Ejecución del Ticket]])</f>
        <v>2022</v>
      </c>
      <c r="AA2" t="str">
        <f t="shared" ref="AA2:AA65" si="1">TEXT(D2,"MMMM")</f>
        <v>enero</v>
      </c>
      <c r="AB2">
        <f>YEAR(BD_PONDERACIONES[[#This Row],[Fecha de Inspección]])</f>
        <v>2022</v>
      </c>
      <c r="AC2">
        <f t="shared" ref="AC2:AC65" si="2">IF(OR(J2="Cumple",J2="No Aplica"),0.5,0)</f>
        <v>0.5</v>
      </c>
      <c r="AD2">
        <f t="shared" ref="AD2:AD65" si="3">IF(OR(K2="CUMPLE",K2="No Aplica"),0.5,0)</f>
        <v>0.5</v>
      </c>
      <c r="AE2">
        <f t="shared" ref="AE2:AE65" si="4">IF(OR(L2="CUMPLE",L2="No Aplica"),0.5,0)</f>
        <v>0.5</v>
      </c>
      <c r="AF2">
        <f t="shared" ref="AF2:AF65" si="5">IF(OR(M2="CUMPLE",M2="No Aplica"),0.5,0)</f>
        <v>0.5</v>
      </c>
      <c r="AG2">
        <f t="shared" ref="AG2:AG65" si="6">IF(OR(N2="CUMPLE",N2="No Aplica"),0.5,IF(N2="Cumple Mayormente",0.325,IF(N2="Cumple Parcialmente",0.175,0)))</f>
        <v>0.5</v>
      </c>
      <c r="AH2">
        <f t="shared" ref="AH2:AH65" si="7">IF(OR(O2="CUMPLE",O2="No Aplica"),0.5,IF(O2="Cumple Mayormente",0.325,IF(O2="Cumple Parcialmente",0.175,0)))</f>
        <v>0.5</v>
      </c>
      <c r="AI2">
        <f t="shared" ref="AI2:AI65" si="8">IF(OR(S2="CUMPLE",S2="No Aplica"),0.25,IF(S2="Cumple Mayormente",0.1625,IF(S2="Cumple Parcialmente",0.0875,0)))</f>
        <v>0</v>
      </c>
      <c r="AJ2">
        <f t="shared" ref="AJ2:AJ65" si="9">IF(OR(T2="CUMPLE",T2="No Aplica"),0.25,IF(T2="Cumple Mayormente",0.1625,IF(T2="Cumple Parcialmente",0.0875,0)))</f>
        <v>0.25</v>
      </c>
      <c r="AK2">
        <f t="shared" ref="AK2:AK65" si="10">IF(OR(U2="CUMPLE",U2="No Aplica"),0.5,IF(U2="Cumple Mayormente",0.325,IF(U2="Cumple Parcialmente",0.175,0)))</f>
        <v>0.5</v>
      </c>
      <c r="AL2">
        <f t="shared" ref="AL2:AL65" si="11">IF(OR(V2="CUMPLE",V2="No Aplica"),0.5,IF(V2="Cumple Mayormente",0.325,IF(V2="Cumple Parcialmente",0.175,0)))</f>
        <v>0.5</v>
      </c>
      <c r="AM2">
        <f t="shared" ref="AM2:AM65" si="12">IF(OR(W2="CUMPLE",W2="No Aplica"),0.5,IF(W2="Cumple Mayormente",0.325,IF(W2="Cumple Parcialmente",0.175,0)))</f>
        <v>0.17499999999999999</v>
      </c>
      <c r="AN2" s="6">
        <f>((AC2+AD2)*0.2)+((AE2+AF2)*0.3)+((AG2+AH2)*0.15)+((AI2+AJ2+AK2)*0.15)+((AL2+AM2)*0.2)</f>
        <v>0.89749999999999996</v>
      </c>
      <c r="AO2" t="str">
        <f>VLOOKUP(BD_PONDERACIONES[[#This Row],[Comuna]],Tabla3[#All],2,0)</f>
        <v>Florida</v>
      </c>
      <c r="AR2" s="6"/>
    </row>
    <row r="3" spans="1:44" x14ac:dyDescent="0.35">
      <c r="A3" t="s">
        <v>3746</v>
      </c>
      <c r="B3" t="s">
        <v>3747</v>
      </c>
      <c r="C3" t="s">
        <v>18</v>
      </c>
      <c r="D3" s="5">
        <v>44579</v>
      </c>
      <c r="E3" s="5">
        <v>44567</v>
      </c>
      <c r="F3" t="s">
        <v>753</v>
      </c>
      <c r="G3" t="s">
        <v>3748</v>
      </c>
      <c r="H3" t="s">
        <v>3394</v>
      </c>
      <c r="J3" t="s">
        <v>756</v>
      </c>
      <c r="K3" t="s">
        <v>756</v>
      </c>
      <c r="L3" t="s">
        <v>757</v>
      </c>
      <c r="M3" t="s">
        <v>757</v>
      </c>
      <c r="N3" t="s">
        <v>756</v>
      </c>
      <c r="O3" t="s">
        <v>756</v>
      </c>
      <c r="P3" t="s">
        <v>765</v>
      </c>
      <c r="Q3" t="s">
        <v>3699</v>
      </c>
      <c r="R3" t="s">
        <v>3700</v>
      </c>
      <c r="S3" t="s">
        <v>3701</v>
      </c>
      <c r="T3" t="s">
        <v>756</v>
      </c>
      <c r="U3" t="s">
        <v>756</v>
      </c>
      <c r="V3" t="s">
        <v>773</v>
      </c>
      <c r="W3" t="s">
        <v>773</v>
      </c>
      <c r="X3" t="s">
        <v>3749</v>
      </c>
      <c r="Y3" t="str">
        <f t="shared" si="0"/>
        <v>enero</v>
      </c>
      <c r="Z3">
        <f>YEAR(BD_PONDERACIONES[[#This Row],[Fecha Ejecución del Ticket]])</f>
        <v>2022</v>
      </c>
      <c r="AA3" t="str">
        <f t="shared" si="1"/>
        <v>enero</v>
      </c>
      <c r="AB3">
        <f>YEAR(BD_PONDERACIONES[[#This Row],[Fecha de Inspección]])</f>
        <v>2022</v>
      </c>
      <c r="AC3">
        <f t="shared" si="2"/>
        <v>0.5</v>
      </c>
      <c r="AD3">
        <f t="shared" si="3"/>
        <v>0.5</v>
      </c>
      <c r="AE3">
        <f t="shared" si="4"/>
        <v>0.5</v>
      </c>
      <c r="AF3">
        <f t="shared" si="5"/>
        <v>0.5</v>
      </c>
      <c r="AG3">
        <f t="shared" si="6"/>
        <v>0.5</v>
      </c>
      <c r="AH3">
        <f t="shared" si="7"/>
        <v>0.5</v>
      </c>
      <c r="AI3">
        <f t="shared" si="8"/>
        <v>0</v>
      </c>
      <c r="AJ3">
        <f t="shared" si="9"/>
        <v>0.25</v>
      </c>
      <c r="AK3">
        <f t="shared" si="10"/>
        <v>0.5</v>
      </c>
      <c r="AL3">
        <f t="shared" si="11"/>
        <v>0</v>
      </c>
      <c r="AM3">
        <f t="shared" si="12"/>
        <v>0</v>
      </c>
      <c r="AN3" s="6">
        <f t="shared" ref="AN3:AN65" si="13">((AC3+AD3)*0.2)+((AE3+AF3)*0.3)+((AG3+AH3)*0.15)+((AI3+AJ3+AK3)*0.15)+((AL3+AM3)*0.2)</f>
        <v>0.76249999999999996</v>
      </c>
      <c r="AO3" t="str">
        <f>VLOOKUP(BD_PONDERACIONES[[#This Row],[Comuna]],Tabla3[#All],2,0)</f>
        <v>Florida</v>
      </c>
    </row>
    <row r="4" spans="1:44" x14ac:dyDescent="0.35">
      <c r="A4" t="s">
        <v>3750</v>
      </c>
      <c r="B4" t="s">
        <v>3751</v>
      </c>
      <c r="C4" t="s">
        <v>14</v>
      </c>
      <c r="D4" s="5">
        <v>44579</v>
      </c>
      <c r="E4" s="5">
        <v>44566</v>
      </c>
      <c r="F4" t="s">
        <v>3743</v>
      </c>
      <c r="G4" t="s">
        <v>3744</v>
      </c>
      <c r="H4" t="s">
        <v>3394</v>
      </c>
      <c r="J4" t="s">
        <v>756</v>
      </c>
      <c r="K4" t="s">
        <v>756</v>
      </c>
      <c r="L4" t="s">
        <v>757</v>
      </c>
      <c r="M4" t="s">
        <v>757</v>
      </c>
      <c r="N4" t="s">
        <v>756</v>
      </c>
      <c r="O4" t="s">
        <v>756</v>
      </c>
      <c r="P4" t="s">
        <v>765</v>
      </c>
      <c r="Q4" t="s">
        <v>3699</v>
      </c>
      <c r="R4" t="s">
        <v>3700</v>
      </c>
      <c r="S4" t="s">
        <v>3701</v>
      </c>
      <c r="T4" t="s">
        <v>756</v>
      </c>
      <c r="U4" t="s">
        <v>756</v>
      </c>
      <c r="V4" t="s">
        <v>756</v>
      </c>
      <c r="W4" t="s">
        <v>756</v>
      </c>
      <c r="X4" t="s">
        <v>3752</v>
      </c>
      <c r="Y4" t="str">
        <f t="shared" si="0"/>
        <v>enero</v>
      </c>
      <c r="Z4">
        <f>YEAR(BD_PONDERACIONES[[#This Row],[Fecha Ejecución del Ticket]])</f>
        <v>2022</v>
      </c>
      <c r="AA4" t="str">
        <f t="shared" si="1"/>
        <v>enero</v>
      </c>
      <c r="AB4">
        <f>YEAR(BD_PONDERACIONES[[#This Row],[Fecha de Inspección]])</f>
        <v>2022</v>
      </c>
      <c r="AC4">
        <f t="shared" si="2"/>
        <v>0.5</v>
      </c>
      <c r="AD4">
        <f t="shared" si="3"/>
        <v>0.5</v>
      </c>
      <c r="AE4">
        <f t="shared" si="4"/>
        <v>0.5</v>
      </c>
      <c r="AF4">
        <f t="shared" si="5"/>
        <v>0.5</v>
      </c>
      <c r="AG4">
        <f t="shared" si="6"/>
        <v>0.5</v>
      </c>
      <c r="AH4">
        <f t="shared" si="7"/>
        <v>0.5</v>
      </c>
      <c r="AI4">
        <f t="shared" si="8"/>
        <v>0</v>
      </c>
      <c r="AJ4">
        <f t="shared" si="9"/>
        <v>0.25</v>
      </c>
      <c r="AK4">
        <f t="shared" si="10"/>
        <v>0.5</v>
      </c>
      <c r="AL4">
        <f t="shared" si="11"/>
        <v>0.5</v>
      </c>
      <c r="AM4">
        <f t="shared" si="12"/>
        <v>0.5</v>
      </c>
      <c r="AN4" s="6">
        <f t="shared" si="13"/>
        <v>0.96249999999999991</v>
      </c>
      <c r="AO4" t="str">
        <f>VLOOKUP(BD_PONDERACIONES[[#This Row],[Comuna]],Tabla3[#All],2,0)</f>
        <v>Florida</v>
      </c>
    </row>
    <row r="5" spans="1:44" x14ac:dyDescent="0.35">
      <c r="A5" t="s">
        <v>3753</v>
      </c>
      <c r="B5" t="s">
        <v>3754</v>
      </c>
      <c r="C5" t="s">
        <v>12</v>
      </c>
      <c r="D5" s="5">
        <v>44579</v>
      </c>
      <c r="E5" s="5">
        <v>44566</v>
      </c>
      <c r="F5" t="s">
        <v>753</v>
      </c>
      <c r="G5" t="s">
        <v>3755</v>
      </c>
      <c r="H5" t="s">
        <v>3394</v>
      </c>
      <c r="J5" t="s">
        <v>756</v>
      </c>
      <c r="K5" t="s">
        <v>756</v>
      </c>
      <c r="L5" t="s">
        <v>757</v>
      </c>
      <c r="M5" t="s">
        <v>757</v>
      </c>
      <c r="N5" t="s">
        <v>756</v>
      </c>
      <c r="O5" t="s">
        <v>756</v>
      </c>
      <c r="P5" t="s">
        <v>758</v>
      </c>
      <c r="Q5" t="s">
        <v>3699</v>
      </c>
      <c r="R5" t="s">
        <v>3700</v>
      </c>
      <c r="S5" t="s">
        <v>3719</v>
      </c>
      <c r="T5" t="s">
        <v>757</v>
      </c>
      <c r="U5" t="s">
        <v>757</v>
      </c>
      <c r="V5" t="s">
        <v>756</v>
      </c>
      <c r="W5" t="s">
        <v>756</v>
      </c>
      <c r="X5" t="s">
        <v>3756</v>
      </c>
      <c r="Y5" t="str">
        <f t="shared" si="0"/>
        <v>enero</v>
      </c>
      <c r="Z5">
        <f>YEAR(BD_PONDERACIONES[[#This Row],[Fecha Ejecución del Ticket]])</f>
        <v>2022</v>
      </c>
      <c r="AA5" t="str">
        <f t="shared" si="1"/>
        <v>enero</v>
      </c>
      <c r="AB5">
        <f>YEAR(BD_PONDERACIONES[[#This Row],[Fecha de Inspección]])</f>
        <v>2022</v>
      </c>
      <c r="AC5">
        <f t="shared" si="2"/>
        <v>0.5</v>
      </c>
      <c r="AD5">
        <f t="shared" si="3"/>
        <v>0.5</v>
      </c>
      <c r="AE5">
        <f t="shared" si="4"/>
        <v>0.5</v>
      </c>
      <c r="AF5">
        <f t="shared" si="5"/>
        <v>0.5</v>
      </c>
      <c r="AG5">
        <f t="shared" si="6"/>
        <v>0.5</v>
      </c>
      <c r="AH5">
        <f t="shared" si="7"/>
        <v>0.5</v>
      </c>
      <c r="AI5">
        <f t="shared" si="8"/>
        <v>0</v>
      </c>
      <c r="AJ5">
        <f t="shared" si="9"/>
        <v>0.25</v>
      </c>
      <c r="AK5">
        <f t="shared" si="10"/>
        <v>0.5</v>
      </c>
      <c r="AL5">
        <f t="shared" si="11"/>
        <v>0.5</v>
      </c>
      <c r="AM5">
        <f t="shared" si="12"/>
        <v>0.5</v>
      </c>
      <c r="AN5" s="6">
        <f t="shared" si="13"/>
        <v>0.96249999999999991</v>
      </c>
      <c r="AO5" t="str">
        <f>VLOOKUP(BD_PONDERACIONES[[#This Row],[Comuna]],Tabla3[#All],2,0)</f>
        <v>Florida</v>
      </c>
    </row>
    <row r="6" spans="1:44" x14ac:dyDescent="0.35">
      <c r="A6" t="s">
        <v>3757</v>
      </c>
      <c r="B6" t="s">
        <v>3758</v>
      </c>
      <c r="C6" t="s">
        <v>13</v>
      </c>
      <c r="D6" s="5">
        <v>44579</v>
      </c>
      <c r="E6" s="5">
        <v>44566</v>
      </c>
      <c r="F6" t="s">
        <v>3743</v>
      </c>
      <c r="G6" t="s">
        <v>3759</v>
      </c>
      <c r="H6" t="s">
        <v>3394</v>
      </c>
      <c r="J6" t="s">
        <v>757</v>
      </c>
      <c r="K6" t="s">
        <v>757</v>
      </c>
      <c r="L6" t="s">
        <v>757</v>
      </c>
      <c r="M6" t="s">
        <v>757</v>
      </c>
      <c r="N6" t="s">
        <v>757</v>
      </c>
      <c r="O6" t="s">
        <v>757</v>
      </c>
      <c r="P6" t="s">
        <v>758</v>
      </c>
      <c r="Q6" t="s">
        <v>3699</v>
      </c>
      <c r="R6" t="s">
        <v>3700</v>
      </c>
      <c r="S6" t="s">
        <v>3719</v>
      </c>
      <c r="T6" t="s">
        <v>757</v>
      </c>
      <c r="U6" t="s">
        <v>757</v>
      </c>
      <c r="V6" t="s">
        <v>773</v>
      </c>
      <c r="W6" t="s">
        <v>773</v>
      </c>
      <c r="X6" t="s">
        <v>3760</v>
      </c>
      <c r="Y6" t="str">
        <f t="shared" si="0"/>
        <v>enero</v>
      </c>
      <c r="Z6">
        <f>YEAR(BD_PONDERACIONES[[#This Row],[Fecha Ejecución del Ticket]])</f>
        <v>2022</v>
      </c>
      <c r="AA6" t="str">
        <f t="shared" si="1"/>
        <v>enero</v>
      </c>
      <c r="AB6">
        <f>YEAR(BD_PONDERACIONES[[#This Row],[Fecha de Inspección]])</f>
        <v>2022</v>
      </c>
      <c r="AC6">
        <f t="shared" si="2"/>
        <v>0.5</v>
      </c>
      <c r="AD6">
        <f t="shared" si="3"/>
        <v>0.5</v>
      </c>
      <c r="AE6">
        <f t="shared" si="4"/>
        <v>0.5</v>
      </c>
      <c r="AF6">
        <f t="shared" si="5"/>
        <v>0.5</v>
      </c>
      <c r="AG6">
        <f t="shared" si="6"/>
        <v>0.5</v>
      </c>
      <c r="AH6">
        <f t="shared" si="7"/>
        <v>0.5</v>
      </c>
      <c r="AI6">
        <f t="shared" si="8"/>
        <v>0</v>
      </c>
      <c r="AJ6">
        <f t="shared" si="9"/>
        <v>0.25</v>
      </c>
      <c r="AK6">
        <f t="shared" si="10"/>
        <v>0.5</v>
      </c>
      <c r="AL6">
        <f t="shared" si="11"/>
        <v>0</v>
      </c>
      <c r="AM6">
        <f t="shared" si="12"/>
        <v>0</v>
      </c>
      <c r="AN6" s="6">
        <f t="shared" si="13"/>
        <v>0.76249999999999996</v>
      </c>
      <c r="AO6" t="str">
        <f>VLOOKUP(BD_PONDERACIONES[[#This Row],[Comuna]],Tabla3[#All],2,0)</f>
        <v>Florida</v>
      </c>
    </row>
    <row r="7" spans="1:44" x14ac:dyDescent="0.35">
      <c r="A7" t="s">
        <v>3761</v>
      </c>
      <c r="B7" t="s">
        <v>3762</v>
      </c>
      <c r="C7" t="s">
        <v>3</v>
      </c>
      <c r="D7" s="5">
        <v>44579</v>
      </c>
      <c r="E7" s="5">
        <v>44562</v>
      </c>
      <c r="F7" t="s">
        <v>753</v>
      </c>
      <c r="G7" t="s">
        <v>3763</v>
      </c>
      <c r="H7" t="s">
        <v>3394</v>
      </c>
      <c r="J7" t="s">
        <v>756</v>
      </c>
      <c r="K7" t="s">
        <v>756</v>
      </c>
      <c r="L7" t="s">
        <v>757</v>
      </c>
      <c r="M7" t="s">
        <v>757</v>
      </c>
      <c r="N7" t="s">
        <v>756</v>
      </c>
      <c r="O7" t="s">
        <v>756</v>
      </c>
      <c r="P7" t="s">
        <v>765</v>
      </c>
      <c r="Q7" t="s">
        <v>3699</v>
      </c>
      <c r="R7" t="s">
        <v>3700</v>
      </c>
      <c r="S7" t="s">
        <v>3701</v>
      </c>
      <c r="T7" t="s">
        <v>756</v>
      </c>
      <c r="U7" t="s">
        <v>756</v>
      </c>
      <c r="V7" t="s">
        <v>756</v>
      </c>
      <c r="W7" t="s">
        <v>756</v>
      </c>
      <c r="X7" t="s">
        <v>3764</v>
      </c>
      <c r="Y7" t="str">
        <f t="shared" si="0"/>
        <v>enero</v>
      </c>
      <c r="Z7">
        <f>YEAR(BD_PONDERACIONES[[#This Row],[Fecha Ejecución del Ticket]])</f>
        <v>2022</v>
      </c>
      <c r="AA7" t="str">
        <f t="shared" si="1"/>
        <v>enero</v>
      </c>
      <c r="AB7">
        <f>YEAR(BD_PONDERACIONES[[#This Row],[Fecha de Inspección]])</f>
        <v>2022</v>
      </c>
      <c r="AC7">
        <f t="shared" si="2"/>
        <v>0.5</v>
      </c>
      <c r="AD7">
        <f t="shared" si="3"/>
        <v>0.5</v>
      </c>
      <c r="AE7">
        <f t="shared" si="4"/>
        <v>0.5</v>
      </c>
      <c r="AF7">
        <f t="shared" si="5"/>
        <v>0.5</v>
      </c>
      <c r="AG7">
        <f t="shared" si="6"/>
        <v>0.5</v>
      </c>
      <c r="AH7">
        <f t="shared" si="7"/>
        <v>0.5</v>
      </c>
      <c r="AI7">
        <f t="shared" si="8"/>
        <v>0</v>
      </c>
      <c r="AJ7">
        <f t="shared" si="9"/>
        <v>0.25</v>
      </c>
      <c r="AK7">
        <f t="shared" si="10"/>
        <v>0.5</v>
      </c>
      <c r="AL7">
        <f t="shared" si="11"/>
        <v>0.5</v>
      </c>
      <c r="AM7">
        <f t="shared" si="12"/>
        <v>0.5</v>
      </c>
      <c r="AN7" s="6">
        <f t="shared" si="13"/>
        <v>0.96249999999999991</v>
      </c>
      <c r="AO7" t="str">
        <f>VLOOKUP(BD_PONDERACIONES[[#This Row],[Comuna]],Tabla3[#All],2,0)</f>
        <v>Florida</v>
      </c>
    </row>
    <row r="8" spans="1:44" x14ac:dyDescent="0.35">
      <c r="A8" t="s">
        <v>3765</v>
      </c>
      <c r="B8" t="s">
        <v>3766</v>
      </c>
      <c r="C8" t="s">
        <v>2</v>
      </c>
      <c r="D8" s="5">
        <v>44579</v>
      </c>
      <c r="E8" s="5">
        <v>44562</v>
      </c>
      <c r="F8" t="s">
        <v>763</v>
      </c>
      <c r="G8" t="s">
        <v>3767</v>
      </c>
      <c r="H8" t="s">
        <v>3394</v>
      </c>
      <c r="J8" t="s">
        <v>756</v>
      </c>
      <c r="K8" t="s">
        <v>756</v>
      </c>
      <c r="L8" t="s">
        <v>757</v>
      </c>
      <c r="M8" t="s">
        <v>757</v>
      </c>
      <c r="N8" t="s">
        <v>756</v>
      </c>
      <c r="O8" t="s">
        <v>756</v>
      </c>
      <c r="P8" t="s">
        <v>765</v>
      </c>
      <c r="Q8" t="s">
        <v>3699</v>
      </c>
      <c r="R8" t="s">
        <v>3700</v>
      </c>
      <c r="S8" t="s">
        <v>3701</v>
      </c>
      <c r="T8" t="s">
        <v>756</v>
      </c>
      <c r="U8" t="s">
        <v>756</v>
      </c>
      <c r="V8" t="s">
        <v>768</v>
      </c>
      <c r="W8" t="s">
        <v>768</v>
      </c>
      <c r="X8" t="s">
        <v>3768</v>
      </c>
      <c r="Y8" t="str">
        <f t="shared" si="0"/>
        <v>enero</v>
      </c>
      <c r="Z8">
        <f>YEAR(BD_PONDERACIONES[[#This Row],[Fecha Ejecución del Ticket]])</f>
        <v>2022</v>
      </c>
      <c r="AA8" t="str">
        <f t="shared" si="1"/>
        <v>enero</v>
      </c>
      <c r="AB8">
        <f>YEAR(BD_PONDERACIONES[[#This Row],[Fecha de Inspección]])</f>
        <v>2022</v>
      </c>
      <c r="AC8">
        <f t="shared" si="2"/>
        <v>0.5</v>
      </c>
      <c r="AD8">
        <f t="shared" si="3"/>
        <v>0.5</v>
      </c>
      <c r="AE8">
        <f t="shared" si="4"/>
        <v>0.5</v>
      </c>
      <c r="AF8">
        <f t="shared" si="5"/>
        <v>0.5</v>
      </c>
      <c r="AG8">
        <f t="shared" si="6"/>
        <v>0.5</v>
      </c>
      <c r="AH8">
        <f t="shared" si="7"/>
        <v>0.5</v>
      </c>
      <c r="AI8">
        <f t="shared" si="8"/>
        <v>0</v>
      </c>
      <c r="AJ8">
        <f t="shared" si="9"/>
        <v>0.25</v>
      </c>
      <c r="AK8">
        <f t="shared" si="10"/>
        <v>0.5</v>
      </c>
      <c r="AL8">
        <f t="shared" si="11"/>
        <v>0.17499999999999999</v>
      </c>
      <c r="AM8">
        <f t="shared" si="12"/>
        <v>0.17499999999999999</v>
      </c>
      <c r="AN8" s="6">
        <f t="shared" si="13"/>
        <v>0.83249999999999991</v>
      </c>
      <c r="AO8" t="str">
        <f>VLOOKUP(BD_PONDERACIONES[[#This Row],[Comuna]],Tabla3[#All],2,0)</f>
        <v>Florida</v>
      </c>
    </row>
    <row r="9" spans="1:44" x14ac:dyDescent="0.35">
      <c r="A9" t="s">
        <v>3684</v>
      </c>
      <c r="B9" t="s">
        <v>3685</v>
      </c>
      <c r="C9" t="s">
        <v>77</v>
      </c>
      <c r="D9" s="5">
        <v>44580</v>
      </c>
      <c r="E9" s="5">
        <v>44566</v>
      </c>
      <c r="F9" t="s">
        <v>763</v>
      </c>
      <c r="G9" t="s">
        <v>3686</v>
      </c>
      <c r="H9" t="s">
        <v>3456</v>
      </c>
      <c r="J9" t="s">
        <v>756</v>
      </c>
      <c r="K9" t="s">
        <v>756</v>
      </c>
      <c r="L9" t="s">
        <v>757</v>
      </c>
      <c r="M9" t="s">
        <v>757</v>
      </c>
      <c r="N9" t="s">
        <v>756</v>
      </c>
      <c r="O9" t="s">
        <v>756</v>
      </c>
      <c r="P9" t="s">
        <v>765</v>
      </c>
      <c r="Q9" t="s">
        <v>3687</v>
      </c>
      <c r="R9" t="s">
        <v>3688</v>
      </c>
      <c r="S9" t="s">
        <v>756</v>
      </c>
      <c r="T9" t="s">
        <v>756</v>
      </c>
      <c r="U9" t="s">
        <v>756</v>
      </c>
      <c r="V9" t="s">
        <v>773</v>
      </c>
      <c r="W9" t="s">
        <v>768</v>
      </c>
      <c r="X9" t="s">
        <v>3689</v>
      </c>
      <c r="Y9" t="str">
        <f t="shared" si="0"/>
        <v>enero</v>
      </c>
      <c r="Z9">
        <f>YEAR(BD_PONDERACIONES[[#This Row],[Fecha Ejecución del Ticket]])</f>
        <v>2022</v>
      </c>
      <c r="AA9" t="str">
        <f t="shared" si="1"/>
        <v>enero</v>
      </c>
      <c r="AB9">
        <f>YEAR(BD_PONDERACIONES[[#This Row],[Fecha de Inspección]])</f>
        <v>2022</v>
      </c>
      <c r="AC9">
        <f t="shared" si="2"/>
        <v>0.5</v>
      </c>
      <c r="AD9">
        <f t="shared" si="3"/>
        <v>0.5</v>
      </c>
      <c r="AE9">
        <f t="shared" si="4"/>
        <v>0.5</v>
      </c>
      <c r="AF9">
        <f t="shared" si="5"/>
        <v>0.5</v>
      </c>
      <c r="AG9">
        <f t="shared" si="6"/>
        <v>0.5</v>
      </c>
      <c r="AH9">
        <f t="shared" si="7"/>
        <v>0.5</v>
      </c>
      <c r="AI9">
        <f t="shared" si="8"/>
        <v>0.25</v>
      </c>
      <c r="AJ9">
        <f t="shared" si="9"/>
        <v>0.25</v>
      </c>
      <c r="AK9">
        <f t="shared" si="10"/>
        <v>0.5</v>
      </c>
      <c r="AL9">
        <f t="shared" si="11"/>
        <v>0</v>
      </c>
      <c r="AM9">
        <f t="shared" si="12"/>
        <v>0.17499999999999999</v>
      </c>
      <c r="AN9" s="6">
        <f t="shared" si="13"/>
        <v>0.83500000000000008</v>
      </c>
      <c r="AO9" t="str">
        <f>VLOOKUP(BD_PONDERACIONES[[#This Row],[Comuna]],Tabla3[#All],2,0)</f>
        <v>Cordillera</v>
      </c>
    </row>
    <row r="10" spans="1:44" x14ac:dyDescent="0.35">
      <c r="A10" t="s">
        <v>3690</v>
      </c>
      <c r="B10" t="s">
        <v>3691</v>
      </c>
      <c r="C10" t="s">
        <v>78</v>
      </c>
      <c r="D10" s="5">
        <v>44580</v>
      </c>
      <c r="E10" s="5">
        <v>44565</v>
      </c>
      <c r="F10" t="s">
        <v>753</v>
      </c>
      <c r="G10" t="s">
        <v>3692</v>
      </c>
      <c r="H10" t="s">
        <v>3456</v>
      </c>
      <c r="J10" t="s">
        <v>756</v>
      </c>
      <c r="K10" t="s">
        <v>756</v>
      </c>
      <c r="L10" t="s">
        <v>773</v>
      </c>
      <c r="M10" t="s">
        <v>773</v>
      </c>
      <c r="N10" t="s">
        <v>756</v>
      </c>
      <c r="O10" t="s">
        <v>756</v>
      </c>
      <c r="P10" t="s">
        <v>765</v>
      </c>
      <c r="Q10" t="s">
        <v>3693</v>
      </c>
      <c r="R10" t="s">
        <v>3694</v>
      </c>
      <c r="S10" t="s">
        <v>756</v>
      </c>
      <c r="T10" t="s">
        <v>756</v>
      </c>
      <c r="U10" t="s">
        <v>756</v>
      </c>
      <c r="V10" t="s">
        <v>756</v>
      </c>
      <c r="W10" t="s">
        <v>756</v>
      </c>
      <c r="X10" t="s">
        <v>3695</v>
      </c>
      <c r="Y10" t="str">
        <f t="shared" si="0"/>
        <v>enero</v>
      </c>
      <c r="Z10">
        <f>YEAR(BD_PONDERACIONES[[#This Row],[Fecha Ejecución del Ticket]])</f>
        <v>2022</v>
      </c>
      <c r="AA10" t="str">
        <f t="shared" si="1"/>
        <v>enero</v>
      </c>
      <c r="AB10">
        <f>YEAR(BD_PONDERACIONES[[#This Row],[Fecha de Inspección]])</f>
        <v>2022</v>
      </c>
      <c r="AC10">
        <f t="shared" si="2"/>
        <v>0.5</v>
      </c>
      <c r="AD10">
        <f t="shared" si="3"/>
        <v>0.5</v>
      </c>
      <c r="AE10">
        <f t="shared" si="4"/>
        <v>0</v>
      </c>
      <c r="AF10">
        <f t="shared" si="5"/>
        <v>0</v>
      </c>
      <c r="AG10">
        <f t="shared" si="6"/>
        <v>0.5</v>
      </c>
      <c r="AH10">
        <f t="shared" si="7"/>
        <v>0.5</v>
      </c>
      <c r="AI10">
        <f t="shared" si="8"/>
        <v>0.25</v>
      </c>
      <c r="AJ10">
        <f t="shared" si="9"/>
        <v>0.25</v>
      </c>
      <c r="AK10">
        <f t="shared" si="10"/>
        <v>0.5</v>
      </c>
      <c r="AL10">
        <f t="shared" si="11"/>
        <v>0.5</v>
      </c>
      <c r="AM10">
        <f t="shared" si="12"/>
        <v>0.5</v>
      </c>
      <c r="AN10" s="6">
        <f t="shared" si="13"/>
        <v>0.7</v>
      </c>
      <c r="AO10" t="str">
        <f>VLOOKUP(BD_PONDERACIONES[[#This Row],[Comuna]],Tabla3[#All],2,0)</f>
        <v>Cordillera</v>
      </c>
    </row>
    <row r="11" spans="1:44" x14ac:dyDescent="0.35">
      <c r="A11" t="s">
        <v>3696</v>
      </c>
      <c r="B11" t="s">
        <v>3697</v>
      </c>
      <c r="C11" t="s">
        <v>85</v>
      </c>
      <c r="D11" s="5">
        <v>44580</v>
      </c>
      <c r="E11" s="5">
        <v>44566</v>
      </c>
      <c r="F11" t="s">
        <v>763</v>
      </c>
      <c r="G11" t="s">
        <v>3698</v>
      </c>
      <c r="H11" t="s">
        <v>3456</v>
      </c>
      <c r="J11" t="s">
        <v>756</v>
      </c>
      <c r="K11" t="s">
        <v>756</v>
      </c>
      <c r="L11" t="s">
        <v>757</v>
      </c>
      <c r="M11" t="s">
        <v>757</v>
      </c>
      <c r="N11" t="s">
        <v>756</v>
      </c>
      <c r="O11" t="s">
        <v>756</v>
      </c>
      <c r="P11" t="s">
        <v>765</v>
      </c>
      <c r="Q11" t="s">
        <v>3699</v>
      </c>
      <c r="R11" t="s">
        <v>3700</v>
      </c>
      <c r="S11" t="s">
        <v>3701</v>
      </c>
      <c r="T11" t="s">
        <v>756</v>
      </c>
      <c r="U11" t="s">
        <v>756</v>
      </c>
      <c r="V11" t="s">
        <v>756</v>
      </c>
      <c r="W11" t="s">
        <v>756</v>
      </c>
      <c r="X11" t="s">
        <v>3702</v>
      </c>
      <c r="Y11" t="str">
        <f t="shared" si="0"/>
        <v>enero</v>
      </c>
      <c r="Z11">
        <f>YEAR(BD_PONDERACIONES[[#This Row],[Fecha Ejecución del Ticket]])</f>
        <v>2022</v>
      </c>
      <c r="AA11" t="str">
        <f t="shared" si="1"/>
        <v>enero</v>
      </c>
      <c r="AB11">
        <f>YEAR(BD_PONDERACIONES[[#This Row],[Fecha de Inspección]])</f>
        <v>2022</v>
      </c>
      <c r="AC11">
        <f t="shared" si="2"/>
        <v>0.5</v>
      </c>
      <c r="AD11">
        <f t="shared" si="3"/>
        <v>0.5</v>
      </c>
      <c r="AE11">
        <f t="shared" si="4"/>
        <v>0.5</v>
      </c>
      <c r="AF11">
        <f t="shared" si="5"/>
        <v>0.5</v>
      </c>
      <c r="AG11">
        <f t="shared" si="6"/>
        <v>0.5</v>
      </c>
      <c r="AH11">
        <f t="shared" si="7"/>
        <v>0.5</v>
      </c>
      <c r="AI11">
        <f t="shared" si="8"/>
        <v>0</v>
      </c>
      <c r="AJ11">
        <f t="shared" si="9"/>
        <v>0.25</v>
      </c>
      <c r="AK11">
        <f t="shared" si="10"/>
        <v>0.5</v>
      </c>
      <c r="AL11">
        <f t="shared" si="11"/>
        <v>0.5</v>
      </c>
      <c r="AM11">
        <f t="shared" si="12"/>
        <v>0.5</v>
      </c>
      <c r="AN11" s="6">
        <f t="shared" si="13"/>
        <v>0.96249999999999991</v>
      </c>
      <c r="AO11" t="str">
        <f>VLOOKUP(BD_PONDERACIONES[[#This Row],[Comuna]],Tabla3[#All],2,0)</f>
        <v>Cordillera</v>
      </c>
    </row>
    <row r="12" spans="1:44" x14ac:dyDescent="0.35">
      <c r="A12" t="s">
        <v>3703</v>
      </c>
      <c r="B12" t="s">
        <v>3704</v>
      </c>
      <c r="C12" t="s">
        <v>54</v>
      </c>
      <c r="D12" s="5">
        <v>44580</v>
      </c>
      <c r="E12" s="5">
        <v>44563</v>
      </c>
      <c r="F12" t="s">
        <v>753</v>
      </c>
      <c r="G12" t="s">
        <v>3705</v>
      </c>
      <c r="H12" t="s">
        <v>3456</v>
      </c>
      <c r="J12" t="s">
        <v>756</v>
      </c>
      <c r="K12" t="s">
        <v>756</v>
      </c>
      <c r="L12" t="s">
        <v>757</v>
      </c>
      <c r="M12" t="s">
        <v>757</v>
      </c>
      <c r="N12" t="s">
        <v>756</v>
      </c>
      <c r="O12" t="s">
        <v>756</v>
      </c>
      <c r="P12" t="s">
        <v>765</v>
      </c>
      <c r="Q12" t="s">
        <v>3699</v>
      </c>
      <c r="R12" t="s">
        <v>3700</v>
      </c>
      <c r="S12" t="s">
        <v>3701</v>
      </c>
      <c r="T12" t="s">
        <v>756</v>
      </c>
      <c r="U12" t="s">
        <v>756</v>
      </c>
      <c r="V12" t="s">
        <v>756</v>
      </c>
      <c r="W12" t="s">
        <v>756</v>
      </c>
      <c r="X12" t="s">
        <v>3706</v>
      </c>
      <c r="Y12" t="str">
        <f t="shared" si="0"/>
        <v>enero</v>
      </c>
      <c r="Z12">
        <f>YEAR(BD_PONDERACIONES[[#This Row],[Fecha Ejecución del Ticket]])</f>
        <v>2022</v>
      </c>
      <c r="AA12" t="str">
        <f t="shared" si="1"/>
        <v>enero</v>
      </c>
      <c r="AB12">
        <f>YEAR(BD_PONDERACIONES[[#This Row],[Fecha de Inspección]])</f>
        <v>2022</v>
      </c>
      <c r="AC12">
        <f t="shared" si="2"/>
        <v>0.5</v>
      </c>
      <c r="AD12">
        <f t="shared" si="3"/>
        <v>0.5</v>
      </c>
      <c r="AE12">
        <f t="shared" si="4"/>
        <v>0.5</v>
      </c>
      <c r="AF12">
        <f t="shared" si="5"/>
        <v>0.5</v>
      </c>
      <c r="AG12">
        <f t="shared" si="6"/>
        <v>0.5</v>
      </c>
      <c r="AH12">
        <f t="shared" si="7"/>
        <v>0.5</v>
      </c>
      <c r="AI12">
        <f t="shared" si="8"/>
        <v>0</v>
      </c>
      <c r="AJ12">
        <f t="shared" si="9"/>
        <v>0.25</v>
      </c>
      <c r="AK12">
        <f t="shared" si="10"/>
        <v>0.5</v>
      </c>
      <c r="AL12">
        <f t="shared" si="11"/>
        <v>0.5</v>
      </c>
      <c r="AM12">
        <f t="shared" si="12"/>
        <v>0.5</v>
      </c>
      <c r="AN12" s="6">
        <f t="shared" si="13"/>
        <v>0.96249999999999991</v>
      </c>
      <c r="AO12" t="str">
        <f>VLOOKUP(BD_PONDERACIONES[[#This Row],[Comuna]],Tabla3[#All],2,0)</f>
        <v>Cordillera</v>
      </c>
    </row>
    <row r="13" spans="1:44" x14ac:dyDescent="0.35">
      <c r="A13" t="s">
        <v>3707</v>
      </c>
      <c r="B13" t="s">
        <v>3708</v>
      </c>
      <c r="C13" t="s">
        <v>53</v>
      </c>
      <c r="D13" s="5">
        <v>44580</v>
      </c>
      <c r="E13" s="5">
        <v>44563</v>
      </c>
      <c r="F13" t="s">
        <v>763</v>
      </c>
      <c r="G13" t="s">
        <v>3709</v>
      </c>
      <c r="H13" t="s">
        <v>3456</v>
      </c>
      <c r="J13" t="s">
        <v>756</v>
      </c>
      <c r="K13" t="s">
        <v>756</v>
      </c>
      <c r="L13" t="s">
        <v>757</v>
      </c>
      <c r="M13" t="s">
        <v>757</v>
      </c>
      <c r="N13" t="s">
        <v>756</v>
      </c>
      <c r="O13" t="s">
        <v>756</v>
      </c>
      <c r="P13" t="s">
        <v>765</v>
      </c>
      <c r="Q13" t="s">
        <v>3699</v>
      </c>
      <c r="R13" t="s">
        <v>3700</v>
      </c>
      <c r="S13" t="s">
        <v>3701</v>
      </c>
      <c r="T13" t="s">
        <v>756</v>
      </c>
      <c r="U13" t="s">
        <v>756</v>
      </c>
      <c r="V13" t="s">
        <v>756</v>
      </c>
      <c r="W13" t="s">
        <v>756</v>
      </c>
      <c r="X13" t="s">
        <v>3710</v>
      </c>
      <c r="Y13" t="str">
        <f t="shared" si="0"/>
        <v>enero</v>
      </c>
      <c r="Z13">
        <f>YEAR(BD_PONDERACIONES[[#This Row],[Fecha Ejecución del Ticket]])</f>
        <v>2022</v>
      </c>
      <c r="AA13" t="str">
        <f t="shared" si="1"/>
        <v>enero</v>
      </c>
      <c r="AB13">
        <f>YEAR(BD_PONDERACIONES[[#This Row],[Fecha de Inspección]])</f>
        <v>2022</v>
      </c>
      <c r="AC13">
        <f t="shared" si="2"/>
        <v>0.5</v>
      </c>
      <c r="AD13">
        <f t="shared" si="3"/>
        <v>0.5</v>
      </c>
      <c r="AE13">
        <f t="shared" si="4"/>
        <v>0.5</v>
      </c>
      <c r="AF13">
        <f t="shared" si="5"/>
        <v>0.5</v>
      </c>
      <c r="AG13">
        <f t="shared" si="6"/>
        <v>0.5</v>
      </c>
      <c r="AH13">
        <f t="shared" si="7"/>
        <v>0.5</v>
      </c>
      <c r="AI13">
        <f t="shared" si="8"/>
        <v>0</v>
      </c>
      <c r="AJ13">
        <f t="shared" si="9"/>
        <v>0.25</v>
      </c>
      <c r="AK13">
        <f t="shared" si="10"/>
        <v>0.5</v>
      </c>
      <c r="AL13">
        <f t="shared" si="11"/>
        <v>0.5</v>
      </c>
      <c r="AM13">
        <f t="shared" si="12"/>
        <v>0.5</v>
      </c>
      <c r="AN13" s="6">
        <f t="shared" si="13"/>
        <v>0.96249999999999991</v>
      </c>
      <c r="AO13" t="str">
        <f>VLOOKUP(BD_PONDERACIONES[[#This Row],[Comuna]],Tabla3[#All],2,0)</f>
        <v>Cordillera</v>
      </c>
    </row>
    <row r="14" spans="1:44" x14ac:dyDescent="0.35">
      <c r="A14" t="s">
        <v>3711</v>
      </c>
      <c r="B14" t="s">
        <v>3712</v>
      </c>
      <c r="C14" t="s">
        <v>51</v>
      </c>
      <c r="D14" s="5">
        <v>44580</v>
      </c>
      <c r="E14" s="5">
        <v>44562</v>
      </c>
      <c r="F14" t="s">
        <v>753</v>
      </c>
      <c r="G14" t="s">
        <v>3713</v>
      </c>
      <c r="H14" t="s">
        <v>3456</v>
      </c>
      <c r="J14" t="s">
        <v>773</v>
      </c>
      <c r="K14" t="s">
        <v>773</v>
      </c>
      <c r="L14" t="s">
        <v>757</v>
      </c>
      <c r="M14" t="s">
        <v>757</v>
      </c>
      <c r="N14" t="s">
        <v>757</v>
      </c>
      <c r="O14" t="s">
        <v>757</v>
      </c>
      <c r="P14" t="s">
        <v>765</v>
      </c>
      <c r="Q14" t="s">
        <v>3699</v>
      </c>
      <c r="R14" t="s">
        <v>3700</v>
      </c>
      <c r="S14" t="s">
        <v>3714</v>
      </c>
      <c r="T14" t="s">
        <v>756</v>
      </c>
      <c r="U14" t="s">
        <v>756</v>
      </c>
      <c r="V14" t="s">
        <v>773</v>
      </c>
      <c r="W14" t="s">
        <v>773</v>
      </c>
      <c r="X14" t="s">
        <v>3715</v>
      </c>
      <c r="Y14" t="str">
        <f t="shared" si="0"/>
        <v>enero</v>
      </c>
      <c r="Z14">
        <f>YEAR(BD_PONDERACIONES[[#This Row],[Fecha Ejecución del Ticket]])</f>
        <v>2022</v>
      </c>
      <c r="AA14" t="str">
        <f t="shared" si="1"/>
        <v>enero</v>
      </c>
      <c r="AB14">
        <f>YEAR(BD_PONDERACIONES[[#This Row],[Fecha de Inspección]])</f>
        <v>2022</v>
      </c>
      <c r="AC14">
        <f t="shared" si="2"/>
        <v>0</v>
      </c>
      <c r="AD14">
        <f t="shared" si="3"/>
        <v>0</v>
      </c>
      <c r="AE14">
        <f t="shared" si="4"/>
        <v>0.5</v>
      </c>
      <c r="AF14">
        <f t="shared" si="5"/>
        <v>0.5</v>
      </c>
      <c r="AG14">
        <f t="shared" si="6"/>
        <v>0.5</v>
      </c>
      <c r="AH14">
        <f t="shared" si="7"/>
        <v>0.5</v>
      </c>
      <c r="AI14">
        <f t="shared" si="8"/>
        <v>0</v>
      </c>
      <c r="AJ14">
        <f t="shared" si="9"/>
        <v>0.25</v>
      </c>
      <c r="AK14">
        <f t="shared" si="10"/>
        <v>0.5</v>
      </c>
      <c r="AL14">
        <f t="shared" si="11"/>
        <v>0</v>
      </c>
      <c r="AM14">
        <f t="shared" si="12"/>
        <v>0</v>
      </c>
      <c r="AN14" s="6">
        <f t="shared" si="13"/>
        <v>0.5625</v>
      </c>
      <c r="AO14" t="str">
        <f>VLOOKUP(BD_PONDERACIONES[[#This Row],[Comuna]],Tabla3[#All],2,0)</f>
        <v>Cordillera</v>
      </c>
    </row>
    <row r="15" spans="1:44" x14ac:dyDescent="0.35">
      <c r="A15" t="s">
        <v>3716</v>
      </c>
      <c r="B15" t="s">
        <v>3717</v>
      </c>
      <c r="C15" t="s">
        <v>67</v>
      </c>
      <c r="D15" s="5">
        <v>44580</v>
      </c>
      <c r="E15" s="5">
        <v>44565</v>
      </c>
      <c r="F15" t="s">
        <v>753</v>
      </c>
      <c r="G15" t="s">
        <v>3718</v>
      </c>
      <c r="H15" t="s">
        <v>3456</v>
      </c>
      <c r="J15" t="s">
        <v>756</v>
      </c>
      <c r="K15" t="s">
        <v>756</v>
      </c>
      <c r="L15" t="s">
        <v>773</v>
      </c>
      <c r="M15" t="s">
        <v>773</v>
      </c>
      <c r="N15" t="s">
        <v>756</v>
      </c>
      <c r="O15" t="s">
        <v>756</v>
      </c>
      <c r="P15" t="s">
        <v>758</v>
      </c>
      <c r="Q15" t="s">
        <v>3699</v>
      </c>
      <c r="R15" t="s">
        <v>3700</v>
      </c>
      <c r="S15" t="s">
        <v>3719</v>
      </c>
      <c r="T15" t="s">
        <v>757</v>
      </c>
      <c r="U15" t="s">
        <v>757</v>
      </c>
      <c r="V15" t="s">
        <v>756</v>
      </c>
      <c r="W15" t="s">
        <v>756</v>
      </c>
      <c r="X15" t="s">
        <v>3720</v>
      </c>
      <c r="Y15" t="str">
        <f t="shared" si="0"/>
        <v>enero</v>
      </c>
      <c r="Z15">
        <f>YEAR(BD_PONDERACIONES[[#This Row],[Fecha Ejecución del Ticket]])</f>
        <v>2022</v>
      </c>
      <c r="AA15" t="str">
        <f t="shared" si="1"/>
        <v>enero</v>
      </c>
      <c r="AB15">
        <f>YEAR(BD_PONDERACIONES[[#This Row],[Fecha de Inspección]])</f>
        <v>2022</v>
      </c>
      <c r="AC15">
        <f t="shared" si="2"/>
        <v>0.5</v>
      </c>
      <c r="AD15">
        <f t="shared" si="3"/>
        <v>0.5</v>
      </c>
      <c r="AE15">
        <f t="shared" si="4"/>
        <v>0</v>
      </c>
      <c r="AF15">
        <f t="shared" si="5"/>
        <v>0</v>
      </c>
      <c r="AG15">
        <f t="shared" si="6"/>
        <v>0.5</v>
      </c>
      <c r="AH15">
        <f t="shared" si="7"/>
        <v>0.5</v>
      </c>
      <c r="AI15">
        <f t="shared" si="8"/>
        <v>0</v>
      </c>
      <c r="AJ15">
        <f t="shared" si="9"/>
        <v>0.25</v>
      </c>
      <c r="AK15">
        <f t="shared" si="10"/>
        <v>0.5</v>
      </c>
      <c r="AL15">
        <f t="shared" si="11"/>
        <v>0.5</v>
      </c>
      <c r="AM15">
        <f t="shared" si="12"/>
        <v>0.5</v>
      </c>
      <c r="AN15" s="6">
        <f t="shared" si="13"/>
        <v>0.66249999999999998</v>
      </c>
      <c r="AO15" t="str">
        <f>VLOOKUP(BD_PONDERACIONES[[#This Row],[Comuna]],Tabla3[#All],2,0)</f>
        <v>Cordillera</v>
      </c>
    </row>
    <row r="16" spans="1:44" x14ac:dyDescent="0.35">
      <c r="A16" t="s">
        <v>3721</v>
      </c>
      <c r="B16" t="s">
        <v>3722</v>
      </c>
      <c r="C16" t="s">
        <v>82</v>
      </c>
      <c r="D16" s="5">
        <v>44580</v>
      </c>
      <c r="E16" s="5">
        <v>44566</v>
      </c>
      <c r="F16" t="s">
        <v>753</v>
      </c>
      <c r="G16" t="s">
        <v>3723</v>
      </c>
      <c r="H16" t="s">
        <v>3456</v>
      </c>
      <c r="J16" t="s">
        <v>756</v>
      </c>
      <c r="K16" t="s">
        <v>756</v>
      </c>
      <c r="L16" t="s">
        <v>773</v>
      </c>
      <c r="M16" t="s">
        <v>773</v>
      </c>
      <c r="N16" t="s">
        <v>756</v>
      </c>
      <c r="O16" t="s">
        <v>756</v>
      </c>
      <c r="P16" t="s">
        <v>765</v>
      </c>
      <c r="Q16" t="s">
        <v>3699</v>
      </c>
      <c r="R16" t="s">
        <v>3700</v>
      </c>
      <c r="S16" t="s">
        <v>3701</v>
      </c>
      <c r="T16" t="s">
        <v>756</v>
      </c>
      <c r="U16" t="s">
        <v>756</v>
      </c>
      <c r="V16" t="s">
        <v>756</v>
      </c>
      <c r="W16" t="s">
        <v>756</v>
      </c>
      <c r="X16" t="s">
        <v>3724</v>
      </c>
      <c r="Y16" t="str">
        <f t="shared" si="0"/>
        <v>enero</v>
      </c>
      <c r="Z16">
        <f>YEAR(BD_PONDERACIONES[[#This Row],[Fecha Ejecución del Ticket]])</f>
        <v>2022</v>
      </c>
      <c r="AA16" t="str">
        <f t="shared" si="1"/>
        <v>enero</v>
      </c>
      <c r="AB16">
        <f>YEAR(BD_PONDERACIONES[[#This Row],[Fecha de Inspección]])</f>
        <v>2022</v>
      </c>
      <c r="AC16">
        <f t="shared" si="2"/>
        <v>0.5</v>
      </c>
      <c r="AD16">
        <f t="shared" si="3"/>
        <v>0.5</v>
      </c>
      <c r="AE16">
        <f t="shared" si="4"/>
        <v>0</v>
      </c>
      <c r="AF16">
        <f t="shared" si="5"/>
        <v>0</v>
      </c>
      <c r="AG16">
        <f t="shared" si="6"/>
        <v>0.5</v>
      </c>
      <c r="AH16">
        <f t="shared" si="7"/>
        <v>0.5</v>
      </c>
      <c r="AI16">
        <f t="shared" si="8"/>
        <v>0</v>
      </c>
      <c r="AJ16">
        <f t="shared" si="9"/>
        <v>0.25</v>
      </c>
      <c r="AK16">
        <f t="shared" si="10"/>
        <v>0.5</v>
      </c>
      <c r="AL16">
        <f t="shared" si="11"/>
        <v>0.5</v>
      </c>
      <c r="AM16">
        <f t="shared" si="12"/>
        <v>0.5</v>
      </c>
      <c r="AN16" s="6">
        <f t="shared" si="13"/>
        <v>0.66249999999999998</v>
      </c>
      <c r="AO16" t="str">
        <f>VLOOKUP(BD_PONDERACIONES[[#This Row],[Comuna]],Tabla3[#All],2,0)</f>
        <v>Cordillera</v>
      </c>
    </row>
    <row r="17" spans="1:41" x14ac:dyDescent="0.35">
      <c r="A17" t="s">
        <v>3725</v>
      </c>
      <c r="B17" t="s">
        <v>3726</v>
      </c>
      <c r="C17" t="s">
        <v>76</v>
      </c>
      <c r="D17" s="5">
        <v>44580</v>
      </c>
      <c r="E17" s="5">
        <v>44565</v>
      </c>
      <c r="F17" t="s">
        <v>763</v>
      </c>
      <c r="G17" t="s">
        <v>3727</v>
      </c>
      <c r="H17" t="s">
        <v>3456</v>
      </c>
      <c r="J17" t="s">
        <v>756</v>
      </c>
      <c r="K17" t="s">
        <v>756</v>
      </c>
      <c r="L17" t="s">
        <v>757</v>
      </c>
      <c r="M17" t="s">
        <v>757</v>
      </c>
      <c r="N17" t="s">
        <v>756</v>
      </c>
      <c r="O17" t="s">
        <v>756</v>
      </c>
      <c r="P17" t="s">
        <v>758</v>
      </c>
      <c r="Q17" t="s">
        <v>3699</v>
      </c>
      <c r="R17" t="s">
        <v>3700</v>
      </c>
      <c r="S17" t="s">
        <v>3719</v>
      </c>
      <c r="T17" t="s">
        <v>757</v>
      </c>
      <c r="U17" t="s">
        <v>757</v>
      </c>
      <c r="V17" t="s">
        <v>756</v>
      </c>
      <c r="W17" t="s">
        <v>756</v>
      </c>
      <c r="X17" t="s">
        <v>3728</v>
      </c>
      <c r="Y17" t="str">
        <f t="shared" si="0"/>
        <v>enero</v>
      </c>
      <c r="Z17">
        <f>YEAR(BD_PONDERACIONES[[#This Row],[Fecha Ejecución del Ticket]])</f>
        <v>2022</v>
      </c>
      <c r="AA17" t="str">
        <f t="shared" si="1"/>
        <v>enero</v>
      </c>
      <c r="AB17">
        <f>YEAR(BD_PONDERACIONES[[#This Row],[Fecha de Inspección]])</f>
        <v>2022</v>
      </c>
      <c r="AC17">
        <f t="shared" si="2"/>
        <v>0.5</v>
      </c>
      <c r="AD17">
        <f t="shared" si="3"/>
        <v>0.5</v>
      </c>
      <c r="AE17">
        <f t="shared" si="4"/>
        <v>0.5</v>
      </c>
      <c r="AF17">
        <f t="shared" si="5"/>
        <v>0.5</v>
      </c>
      <c r="AG17">
        <f t="shared" si="6"/>
        <v>0.5</v>
      </c>
      <c r="AH17">
        <f t="shared" si="7"/>
        <v>0.5</v>
      </c>
      <c r="AI17">
        <f t="shared" si="8"/>
        <v>0</v>
      </c>
      <c r="AJ17">
        <f t="shared" si="9"/>
        <v>0.25</v>
      </c>
      <c r="AK17">
        <f t="shared" si="10"/>
        <v>0.5</v>
      </c>
      <c r="AL17">
        <f t="shared" si="11"/>
        <v>0.5</v>
      </c>
      <c r="AM17">
        <f t="shared" si="12"/>
        <v>0.5</v>
      </c>
      <c r="AN17" s="6">
        <f t="shared" si="13"/>
        <v>0.96249999999999991</v>
      </c>
      <c r="AO17" t="str">
        <f>VLOOKUP(BD_PONDERACIONES[[#This Row],[Comuna]],Tabla3[#All],2,0)</f>
        <v>Cordillera</v>
      </c>
    </row>
    <row r="18" spans="1:41" x14ac:dyDescent="0.35">
      <c r="A18" t="s">
        <v>3729</v>
      </c>
      <c r="B18" t="s">
        <v>3730</v>
      </c>
      <c r="C18" t="s">
        <v>75</v>
      </c>
      <c r="D18" s="5">
        <v>44580</v>
      </c>
      <c r="E18" s="5">
        <v>44565</v>
      </c>
      <c r="F18" t="s">
        <v>763</v>
      </c>
      <c r="G18" t="s">
        <v>3731</v>
      </c>
      <c r="H18" t="s">
        <v>3456</v>
      </c>
      <c r="J18" t="s">
        <v>756</v>
      </c>
      <c r="K18" t="s">
        <v>756</v>
      </c>
      <c r="L18" t="s">
        <v>757</v>
      </c>
      <c r="M18" t="s">
        <v>757</v>
      </c>
      <c r="N18" t="s">
        <v>756</v>
      </c>
      <c r="O18" t="s">
        <v>756</v>
      </c>
      <c r="P18" t="s">
        <v>765</v>
      </c>
      <c r="Q18" t="s">
        <v>3699</v>
      </c>
      <c r="R18" t="s">
        <v>3700</v>
      </c>
      <c r="S18" t="s">
        <v>3701</v>
      </c>
      <c r="T18" t="s">
        <v>756</v>
      </c>
      <c r="U18" t="s">
        <v>756</v>
      </c>
      <c r="V18" t="s">
        <v>768</v>
      </c>
      <c r="W18" t="s">
        <v>768</v>
      </c>
      <c r="X18" t="s">
        <v>3732</v>
      </c>
      <c r="Y18" t="str">
        <f t="shared" si="0"/>
        <v>enero</v>
      </c>
      <c r="Z18">
        <f>YEAR(BD_PONDERACIONES[[#This Row],[Fecha Ejecución del Ticket]])</f>
        <v>2022</v>
      </c>
      <c r="AA18" t="str">
        <f t="shared" si="1"/>
        <v>enero</v>
      </c>
      <c r="AB18">
        <f>YEAR(BD_PONDERACIONES[[#This Row],[Fecha de Inspección]])</f>
        <v>2022</v>
      </c>
      <c r="AC18">
        <f t="shared" si="2"/>
        <v>0.5</v>
      </c>
      <c r="AD18">
        <f t="shared" si="3"/>
        <v>0.5</v>
      </c>
      <c r="AE18">
        <f t="shared" si="4"/>
        <v>0.5</v>
      </c>
      <c r="AF18">
        <f t="shared" si="5"/>
        <v>0.5</v>
      </c>
      <c r="AG18">
        <f t="shared" si="6"/>
        <v>0.5</v>
      </c>
      <c r="AH18">
        <f t="shared" si="7"/>
        <v>0.5</v>
      </c>
      <c r="AI18">
        <f t="shared" si="8"/>
        <v>0</v>
      </c>
      <c r="AJ18">
        <f t="shared" si="9"/>
        <v>0.25</v>
      </c>
      <c r="AK18">
        <f t="shared" si="10"/>
        <v>0.5</v>
      </c>
      <c r="AL18">
        <f t="shared" si="11"/>
        <v>0.17499999999999999</v>
      </c>
      <c r="AM18">
        <f t="shared" si="12"/>
        <v>0.17499999999999999</v>
      </c>
      <c r="AN18" s="6">
        <f t="shared" si="13"/>
        <v>0.83249999999999991</v>
      </c>
      <c r="AO18" t="str">
        <f>VLOOKUP(BD_PONDERACIONES[[#This Row],[Comuna]],Tabla3[#All],2,0)</f>
        <v>Cordillera</v>
      </c>
    </row>
    <row r="19" spans="1:41" x14ac:dyDescent="0.35">
      <c r="A19" t="s">
        <v>3733</v>
      </c>
      <c r="B19" t="s">
        <v>3734</v>
      </c>
      <c r="C19" t="s">
        <v>72</v>
      </c>
      <c r="D19" s="5">
        <v>44580</v>
      </c>
      <c r="E19" s="5">
        <v>44565</v>
      </c>
      <c r="F19" t="s">
        <v>763</v>
      </c>
      <c r="G19" t="s">
        <v>3735</v>
      </c>
      <c r="H19" t="s">
        <v>3456</v>
      </c>
      <c r="J19" t="s">
        <v>756</v>
      </c>
      <c r="K19" t="s">
        <v>756</v>
      </c>
      <c r="L19" t="s">
        <v>757</v>
      </c>
      <c r="M19" t="s">
        <v>757</v>
      </c>
      <c r="N19" t="s">
        <v>756</v>
      </c>
      <c r="O19" t="s">
        <v>756</v>
      </c>
      <c r="P19" t="s">
        <v>765</v>
      </c>
      <c r="Q19" t="s">
        <v>3699</v>
      </c>
      <c r="R19" t="s">
        <v>3700</v>
      </c>
      <c r="S19" t="s">
        <v>3701</v>
      </c>
      <c r="T19" t="s">
        <v>756</v>
      </c>
      <c r="U19" t="s">
        <v>756</v>
      </c>
      <c r="V19" t="s">
        <v>756</v>
      </c>
      <c r="W19" t="s">
        <v>756</v>
      </c>
      <c r="X19" t="s">
        <v>3736</v>
      </c>
      <c r="Y19" t="str">
        <f t="shared" si="0"/>
        <v>enero</v>
      </c>
      <c r="Z19">
        <f>YEAR(BD_PONDERACIONES[[#This Row],[Fecha Ejecución del Ticket]])</f>
        <v>2022</v>
      </c>
      <c r="AA19" t="str">
        <f t="shared" si="1"/>
        <v>enero</v>
      </c>
      <c r="AB19">
        <f>YEAR(BD_PONDERACIONES[[#This Row],[Fecha de Inspección]])</f>
        <v>2022</v>
      </c>
      <c r="AC19">
        <f t="shared" si="2"/>
        <v>0.5</v>
      </c>
      <c r="AD19">
        <f t="shared" si="3"/>
        <v>0.5</v>
      </c>
      <c r="AE19">
        <f t="shared" si="4"/>
        <v>0.5</v>
      </c>
      <c r="AF19">
        <f t="shared" si="5"/>
        <v>0.5</v>
      </c>
      <c r="AG19">
        <f t="shared" si="6"/>
        <v>0.5</v>
      </c>
      <c r="AH19">
        <f t="shared" si="7"/>
        <v>0.5</v>
      </c>
      <c r="AI19">
        <f t="shared" si="8"/>
        <v>0</v>
      </c>
      <c r="AJ19">
        <f t="shared" si="9"/>
        <v>0.25</v>
      </c>
      <c r="AK19">
        <f t="shared" si="10"/>
        <v>0.5</v>
      </c>
      <c r="AL19">
        <f t="shared" si="11"/>
        <v>0.5</v>
      </c>
      <c r="AM19">
        <f t="shared" si="12"/>
        <v>0.5</v>
      </c>
      <c r="AN19" s="6">
        <f t="shared" si="13"/>
        <v>0.96249999999999991</v>
      </c>
      <c r="AO19" t="str">
        <f>VLOOKUP(BD_PONDERACIONES[[#This Row],[Comuna]],Tabla3[#All],2,0)</f>
        <v>Cordillera</v>
      </c>
    </row>
    <row r="20" spans="1:41" x14ac:dyDescent="0.35">
      <c r="A20" t="s">
        <v>3737</v>
      </c>
      <c r="B20" t="s">
        <v>3738</v>
      </c>
      <c r="C20" t="s">
        <v>71</v>
      </c>
      <c r="D20" s="5">
        <v>44580</v>
      </c>
      <c r="E20" s="5">
        <v>44565</v>
      </c>
      <c r="F20" t="s">
        <v>763</v>
      </c>
      <c r="G20" t="s">
        <v>3739</v>
      </c>
      <c r="H20" t="s">
        <v>3456</v>
      </c>
      <c r="J20" t="s">
        <v>756</v>
      </c>
      <c r="K20" t="s">
        <v>756</v>
      </c>
      <c r="L20" t="s">
        <v>757</v>
      </c>
      <c r="M20" t="s">
        <v>757</v>
      </c>
      <c r="N20" t="s">
        <v>756</v>
      </c>
      <c r="O20" t="s">
        <v>756</v>
      </c>
      <c r="P20" t="s">
        <v>758</v>
      </c>
      <c r="Q20" t="s">
        <v>3699</v>
      </c>
      <c r="R20" t="s">
        <v>3700</v>
      </c>
      <c r="S20" t="s">
        <v>3719</v>
      </c>
      <c r="T20" t="s">
        <v>757</v>
      </c>
      <c r="U20" t="s">
        <v>757</v>
      </c>
      <c r="V20" t="s">
        <v>756</v>
      </c>
      <c r="W20" t="s">
        <v>756</v>
      </c>
      <c r="X20" t="s">
        <v>3740</v>
      </c>
      <c r="Y20" t="str">
        <f t="shared" si="0"/>
        <v>enero</v>
      </c>
      <c r="Z20">
        <f>YEAR(BD_PONDERACIONES[[#This Row],[Fecha Ejecución del Ticket]])</f>
        <v>2022</v>
      </c>
      <c r="AA20" t="str">
        <f t="shared" si="1"/>
        <v>enero</v>
      </c>
      <c r="AB20">
        <f>YEAR(BD_PONDERACIONES[[#This Row],[Fecha de Inspección]])</f>
        <v>2022</v>
      </c>
      <c r="AC20">
        <f t="shared" si="2"/>
        <v>0.5</v>
      </c>
      <c r="AD20">
        <f t="shared" si="3"/>
        <v>0.5</v>
      </c>
      <c r="AE20">
        <f t="shared" si="4"/>
        <v>0.5</v>
      </c>
      <c r="AF20">
        <f t="shared" si="5"/>
        <v>0.5</v>
      </c>
      <c r="AG20">
        <f t="shared" si="6"/>
        <v>0.5</v>
      </c>
      <c r="AH20">
        <f t="shared" si="7"/>
        <v>0.5</v>
      </c>
      <c r="AI20">
        <f t="shared" si="8"/>
        <v>0</v>
      </c>
      <c r="AJ20">
        <f t="shared" si="9"/>
        <v>0.25</v>
      </c>
      <c r="AK20">
        <f t="shared" si="10"/>
        <v>0.5</v>
      </c>
      <c r="AL20">
        <f t="shared" si="11"/>
        <v>0.5</v>
      </c>
      <c r="AM20">
        <f t="shared" si="12"/>
        <v>0.5</v>
      </c>
      <c r="AN20" s="6">
        <f t="shared" si="13"/>
        <v>0.96249999999999991</v>
      </c>
      <c r="AO20" t="str">
        <f>VLOOKUP(BD_PONDERACIONES[[#This Row],[Comuna]],Tabla3[#All],2,0)</f>
        <v>Cordillera</v>
      </c>
    </row>
    <row r="21" spans="1:41" x14ac:dyDescent="0.35">
      <c r="A21" t="s">
        <v>3618</v>
      </c>
      <c r="B21" t="s">
        <v>3619</v>
      </c>
      <c r="C21" t="s">
        <v>47</v>
      </c>
      <c r="D21" s="5">
        <v>44581</v>
      </c>
      <c r="E21" s="5">
        <v>44578</v>
      </c>
      <c r="F21" t="s">
        <v>763</v>
      </c>
      <c r="G21" t="s">
        <v>3620</v>
      </c>
      <c r="H21" t="s">
        <v>3394</v>
      </c>
      <c r="J21" t="s">
        <v>756</v>
      </c>
      <c r="K21" t="s">
        <v>756</v>
      </c>
      <c r="L21" t="s">
        <v>756</v>
      </c>
      <c r="M21" t="s">
        <v>756</v>
      </c>
      <c r="N21" t="s">
        <v>756</v>
      </c>
      <c r="O21" t="s">
        <v>756</v>
      </c>
      <c r="P21" t="s">
        <v>758</v>
      </c>
      <c r="Q21" t="s">
        <v>759</v>
      </c>
      <c r="R21" t="s">
        <v>759</v>
      </c>
      <c r="S21" t="s">
        <v>757</v>
      </c>
      <c r="T21" t="s">
        <v>757</v>
      </c>
      <c r="U21" t="s">
        <v>757</v>
      </c>
      <c r="V21" t="s">
        <v>756</v>
      </c>
      <c r="W21" t="s">
        <v>756</v>
      </c>
      <c r="X21" t="s">
        <v>3621</v>
      </c>
      <c r="Y21" t="str">
        <f t="shared" si="0"/>
        <v>enero</v>
      </c>
      <c r="Z21">
        <f>YEAR(BD_PONDERACIONES[[#This Row],[Fecha Ejecución del Ticket]])</f>
        <v>2022</v>
      </c>
      <c r="AA21" t="str">
        <f t="shared" si="1"/>
        <v>enero</v>
      </c>
      <c r="AB21">
        <f>YEAR(BD_PONDERACIONES[[#This Row],[Fecha de Inspección]])</f>
        <v>2022</v>
      </c>
      <c r="AC21">
        <f t="shared" si="2"/>
        <v>0.5</v>
      </c>
      <c r="AD21">
        <f t="shared" si="3"/>
        <v>0.5</v>
      </c>
      <c r="AE21">
        <f t="shared" si="4"/>
        <v>0.5</v>
      </c>
      <c r="AF21">
        <f t="shared" si="5"/>
        <v>0.5</v>
      </c>
      <c r="AG21">
        <f t="shared" si="6"/>
        <v>0.5</v>
      </c>
      <c r="AH21">
        <f t="shared" si="7"/>
        <v>0.5</v>
      </c>
      <c r="AI21">
        <f t="shared" si="8"/>
        <v>0.25</v>
      </c>
      <c r="AJ21">
        <f t="shared" si="9"/>
        <v>0.25</v>
      </c>
      <c r="AK21">
        <f t="shared" si="10"/>
        <v>0.5</v>
      </c>
      <c r="AL21">
        <f t="shared" si="11"/>
        <v>0.5</v>
      </c>
      <c r="AM21">
        <f t="shared" si="12"/>
        <v>0.5</v>
      </c>
      <c r="AN21" s="6">
        <f t="shared" si="13"/>
        <v>1</v>
      </c>
      <c r="AO21" t="str">
        <f>VLOOKUP(BD_PONDERACIONES[[#This Row],[Comuna]],Tabla3[#All],2,0)</f>
        <v>Florida</v>
      </c>
    </row>
    <row r="22" spans="1:41" x14ac:dyDescent="0.35">
      <c r="A22" t="s">
        <v>3622</v>
      </c>
      <c r="B22" t="s">
        <v>3623</v>
      </c>
      <c r="C22" t="s">
        <v>45</v>
      </c>
      <c r="D22" s="5">
        <v>44581</v>
      </c>
      <c r="E22" s="5">
        <v>44577</v>
      </c>
      <c r="F22" t="s">
        <v>763</v>
      </c>
      <c r="G22" t="s">
        <v>3624</v>
      </c>
      <c r="H22" t="s">
        <v>3394</v>
      </c>
      <c r="J22" t="s">
        <v>756</v>
      </c>
      <c r="K22" t="s">
        <v>756</v>
      </c>
      <c r="L22" t="s">
        <v>756</v>
      </c>
      <c r="M22" t="s">
        <v>756</v>
      </c>
      <c r="N22" t="s">
        <v>756</v>
      </c>
      <c r="O22" t="s">
        <v>756</v>
      </c>
      <c r="P22" t="s">
        <v>758</v>
      </c>
      <c r="Q22" t="s">
        <v>759</v>
      </c>
      <c r="R22" t="s">
        <v>759</v>
      </c>
      <c r="S22" t="s">
        <v>757</v>
      </c>
      <c r="T22" t="s">
        <v>757</v>
      </c>
      <c r="U22" t="s">
        <v>757</v>
      </c>
      <c r="V22" t="s">
        <v>756</v>
      </c>
      <c r="W22" t="s">
        <v>756</v>
      </c>
      <c r="X22" t="s">
        <v>3625</v>
      </c>
      <c r="Y22" t="str">
        <f t="shared" si="0"/>
        <v>enero</v>
      </c>
      <c r="Z22">
        <f>YEAR(BD_PONDERACIONES[[#This Row],[Fecha Ejecución del Ticket]])</f>
        <v>2022</v>
      </c>
      <c r="AA22" t="str">
        <f t="shared" si="1"/>
        <v>enero</v>
      </c>
      <c r="AB22">
        <f>YEAR(BD_PONDERACIONES[[#This Row],[Fecha de Inspección]])</f>
        <v>2022</v>
      </c>
      <c r="AC22">
        <f t="shared" si="2"/>
        <v>0.5</v>
      </c>
      <c r="AD22">
        <f t="shared" si="3"/>
        <v>0.5</v>
      </c>
      <c r="AE22">
        <f t="shared" si="4"/>
        <v>0.5</v>
      </c>
      <c r="AF22">
        <f t="shared" si="5"/>
        <v>0.5</v>
      </c>
      <c r="AG22">
        <f t="shared" si="6"/>
        <v>0.5</v>
      </c>
      <c r="AH22">
        <f t="shared" si="7"/>
        <v>0.5</v>
      </c>
      <c r="AI22">
        <f t="shared" si="8"/>
        <v>0.25</v>
      </c>
      <c r="AJ22">
        <f t="shared" si="9"/>
        <v>0.25</v>
      </c>
      <c r="AK22">
        <f t="shared" si="10"/>
        <v>0.5</v>
      </c>
      <c r="AL22">
        <f t="shared" si="11"/>
        <v>0.5</v>
      </c>
      <c r="AM22">
        <f t="shared" si="12"/>
        <v>0.5</v>
      </c>
      <c r="AN22" s="6">
        <f t="shared" si="13"/>
        <v>1</v>
      </c>
      <c r="AO22" t="str">
        <f>VLOOKUP(BD_PONDERACIONES[[#This Row],[Comuna]],Tabla3[#All],2,0)</f>
        <v>Florida</v>
      </c>
    </row>
    <row r="23" spans="1:41" x14ac:dyDescent="0.35">
      <c r="A23" t="s">
        <v>3626</v>
      </c>
      <c r="B23" t="s">
        <v>3627</v>
      </c>
      <c r="C23" t="s">
        <v>48</v>
      </c>
      <c r="D23" s="5">
        <v>44581</v>
      </c>
      <c r="E23" s="5">
        <v>44578</v>
      </c>
      <c r="F23" t="s">
        <v>753</v>
      </c>
      <c r="G23" t="s">
        <v>3628</v>
      </c>
      <c r="H23" t="s">
        <v>3394</v>
      </c>
      <c r="J23" t="s">
        <v>756</v>
      </c>
      <c r="K23" t="s">
        <v>756</v>
      </c>
      <c r="L23" t="s">
        <v>757</v>
      </c>
      <c r="M23" t="s">
        <v>757</v>
      </c>
      <c r="N23" t="s">
        <v>756</v>
      </c>
      <c r="O23" t="s">
        <v>756</v>
      </c>
      <c r="P23" t="s">
        <v>758</v>
      </c>
      <c r="Q23" t="s">
        <v>759</v>
      </c>
      <c r="R23" t="s">
        <v>759</v>
      </c>
      <c r="S23" t="s">
        <v>757</v>
      </c>
      <c r="T23" t="s">
        <v>757</v>
      </c>
      <c r="U23" t="s">
        <v>757</v>
      </c>
      <c r="V23" t="s">
        <v>756</v>
      </c>
      <c r="W23" t="s">
        <v>756</v>
      </c>
      <c r="X23" t="s">
        <v>3629</v>
      </c>
      <c r="Y23" t="str">
        <f t="shared" si="0"/>
        <v>enero</v>
      </c>
      <c r="Z23">
        <f>YEAR(BD_PONDERACIONES[[#This Row],[Fecha Ejecución del Ticket]])</f>
        <v>2022</v>
      </c>
      <c r="AA23" t="str">
        <f t="shared" si="1"/>
        <v>enero</v>
      </c>
      <c r="AB23">
        <f>YEAR(BD_PONDERACIONES[[#This Row],[Fecha de Inspección]])</f>
        <v>2022</v>
      </c>
      <c r="AC23">
        <f t="shared" si="2"/>
        <v>0.5</v>
      </c>
      <c r="AD23">
        <f t="shared" si="3"/>
        <v>0.5</v>
      </c>
      <c r="AE23">
        <f t="shared" si="4"/>
        <v>0.5</v>
      </c>
      <c r="AF23">
        <f t="shared" si="5"/>
        <v>0.5</v>
      </c>
      <c r="AG23">
        <f t="shared" si="6"/>
        <v>0.5</v>
      </c>
      <c r="AH23">
        <f t="shared" si="7"/>
        <v>0.5</v>
      </c>
      <c r="AI23">
        <f t="shared" si="8"/>
        <v>0.25</v>
      </c>
      <c r="AJ23">
        <f t="shared" si="9"/>
        <v>0.25</v>
      </c>
      <c r="AK23">
        <f t="shared" si="10"/>
        <v>0.5</v>
      </c>
      <c r="AL23">
        <f t="shared" si="11"/>
        <v>0.5</v>
      </c>
      <c r="AM23">
        <f t="shared" si="12"/>
        <v>0.5</v>
      </c>
      <c r="AN23" s="6">
        <f t="shared" si="13"/>
        <v>1</v>
      </c>
      <c r="AO23" t="str">
        <f>VLOOKUP(BD_PONDERACIONES[[#This Row],[Comuna]],Tabla3[#All],2,0)</f>
        <v>Florida</v>
      </c>
    </row>
    <row r="24" spans="1:41" x14ac:dyDescent="0.35">
      <c r="A24" t="s">
        <v>3630</v>
      </c>
      <c r="B24" t="s">
        <v>3631</v>
      </c>
      <c r="C24" t="s">
        <v>34</v>
      </c>
      <c r="D24" s="5">
        <v>44581</v>
      </c>
      <c r="E24" s="5">
        <v>44573</v>
      </c>
      <c r="F24" t="s">
        <v>753</v>
      </c>
      <c r="G24" t="s">
        <v>3632</v>
      </c>
      <c r="H24" t="s">
        <v>3394</v>
      </c>
      <c r="J24" t="s">
        <v>756</v>
      </c>
      <c r="K24" t="s">
        <v>756</v>
      </c>
      <c r="L24" t="s">
        <v>757</v>
      </c>
      <c r="M24" t="s">
        <v>757</v>
      </c>
      <c r="N24" t="s">
        <v>756</v>
      </c>
      <c r="O24" t="s">
        <v>756</v>
      </c>
      <c r="P24" t="s">
        <v>765</v>
      </c>
      <c r="Q24" t="s">
        <v>759</v>
      </c>
      <c r="R24" t="s">
        <v>759</v>
      </c>
      <c r="S24" t="s">
        <v>756</v>
      </c>
      <c r="T24" t="s">
        <v>756</v>
      </c>
      <c r="U24" t="s">
        <v>756</v>
      </c>
      <c r="V24" t="s">
        <v>756</v>
      </c>
      <c r="W24" t="s">
        <v>756</v>
      </c>
      <c r="X24" t="s">
        <v>3633</v>
      </c>
      <c r="Y24" t="str">
        <f t="shared" si="0"/>
        <v>enero</v>
      </c>
      <c r="Z24">
        <f>YEAR(BD_PONDERACIONES[[#This Row],[Fecha Ejecución del Ticket]])</f>
        <v>2022</v>
      </c>
      <c r="AA24" t="str">
        <f t="shared" si="1"/>
        <v>enero</v>
      </c>
      <c r="AB24">
        <f>YEAR(BD_PONDERACIONES[[#This Row],[Fecha de Inspección]])</f>
        <v>2022</v>
      </c>
      <c r="AC24">
        <f t="shared" si="2"/>
        <v>0.5</v>
      </c>
      <c r="AD24">
        <f t="shared" si="3"/>
        <v>0.5</v>
      </c>
      <c r="AE24">
        <f t="shared" si="4"/>
        <v>0.5</v>
      </c>
      <c r="AF24">
        <f t="shared" si="5"/>
        <v>0.5</v>
      </c>
      <c r="AG24">
        <f t="shared" si="6"/>
        <v>0.5</v>
      </c>
      <c r="AH24">
        <f t="shared" si="7"/>
        <v>0.5</v>
      </c>
      <c r="AI24">
        <f t="shared" si="8"/>
        <v>0.25</v>
      </c>
      <c r="AJ24">
        <f t="shared" si="9"/>
        <v>0.25</v>
      </c>
      <c r="AK24">
        <f t="shared" si="10"/>
        <v>0.5</v>
      </c>
      <c r="AL24">
        <f t="shared" si="11"/>
        <v>0.5</v>
      </c>
      <c r="AM24">
        <f t="shared" si="12"/>
        <v>0.5</v>
      </c>
      <c r="AN24" s="6">
        <f t="shared" si="13"/>
        <v>1</v>
      </c>
      <c r="AO24" t="str">
        <f>VLOOKUP(BD_PONDERACIONES[[#This Row],[Comuna]],Tabla3[#All],2,0)</f>
        <v>Florida</v>
      </c>
    </row>
    <row r="25" spans="1:41" x14ac:dyDescent="0.35">
      <c r="A25" t="s">
        <v>3634</v>
      </c>
      <c r="B25" t="s">
        <v>3635</v>
      </c>
      <c r="C25" t="s">
        <v>46</v>
      </c>
      <c r="D25" s="5">
        <v>44581</v>
      </c>
      <c r="E25" s="5">
        <v>44578</v>
      </c>
      <c r="F25" t="s">
        <v>763</v>
      </c>
      <c r="G25" t="s">
        <v>3636</v>
      </c>
      <c r="H25" t="s">
        <v>3394</v>
      </c>
      <c r="J25" t="s">
        <v>756</v>
      </c>
      <c r="K25" t="s">
        <v>756</v>
      </c>
      <c r="L25" t="s">
        <v>757</v>
      </c>
      <c r="M25" t="s">
        <v>757</v>
      </c>
      <c r="N25" t="s">
        <v>756</v>
      </c>
      <c r="O25" t="s">
        <v>756</v>
      </c>
      <c r="P25" t="s">
        <v>765</v>
      </c>
      <c r="Q25" t="s">
        <v>3637</v>
      </c>
      <c r="R25" t="s">
        <v>3638</v>
      </c>
      <c r="S25" t="s">
        <v>756</v>
      </c>
      <c r="T25" t="s">
        <v>756</v>
      </c>
      <c r="U25" t="s">
        <v>756</v>
      </c>
      <c r="V25" t="s">
        <v>756</v>
      </c>
      <c r="W25" t="s">
        <v>756</v>
      </c>
      <c r="X25" t="s">
        <v>3639</v>
      </c>
      <c r="Y25" t="str">
        <f t="shared" si="0"/>
        <v>enero</v>
      </c>
      <c r="Z25">
        <f>YEAR(BD_PONDERACIONES[[#This Row],[Fecha Ejecución del Ticket]])</f>
        <v>2022</v>
      </c>
      <c r="AA25" t="str">
        <f t="shared" si="1"/>
        <v>enero</v>
      </c>
      <c r="AB25">
        <f>YEAR(BD_PONDERACIONES[[#This Row],[Fecha de Inspección]])</f>
        <v>2022</v>
      </c>
      <c r="AC25">
        <f t="shared" si="2"/>
        <v>0.5</v>
      </c>
      <c r="AD25">
        <f t="shared" si="3"/>
        <v>0.5</v>
      </c>
      <c r="AE25">
        <f t="shared" si="4"/>
        <v>0.5</v>
      </c>
      <c r="AF25">
        <f t="shared" si="5"/>
        <v>0.5</v>
      </c>
      <c r="AG25">
        <f t="shared" si="6"/>
        <v>0.5</v>
      </c>
      <c r="AH25">
        <f t="shared" si="7"/>
        <v>0.5</v>
      </c>
      <c r="AI25">
        <f t="shared" si="8"/>
        <v>0.25</v>
      </c>
      <c r="AJ25">
        <f t="shared" si="9"/>
        <v>0.25</v>
      </c>
      <c r="AK25">
        <f t="shared" si="10"/>
        <v>0.5</v>
      </c>
      <c r="AL25">
        <f t="shared" si="11"/>
        <v>0.5</v>
      </c>
      <c r="AM25">
        <f t="shared" si="12"/>
        <v>0.5</v>
      </c>
      <c r="AN25" s="6">
        <f t="shared" si="13"/>
        <v>1</v>
      </c>
      <c r="AO25" t="str">
        <f>VLOOKUP(BD_PONDERACIONES[[#This Row],[Comuna]],Tabla3[#All],2,0)</f>
        <v>Florida</v>
      </c>
    </row>
    <row r="26" spans="1:41" x14ac:dyDescent="0.35">
      <c r="A26" t="s">
        <v>3640</v>
      </c>
      <c r="B26" t="s">
        <v>3641</v>
      </c>
      <c r="C26" t="s">
        <v>27</v>
      </c>
      <c r="D26" s="5">
        <v>44581</v>
      </c>
      <c r="E26" s="5">
        <v>44571</v>
      </c>
      <c r="F26" t="s">
        <v>753</v>
      </c>
      <c r="G26" t="s">
        <v>3642</v>
      </c>
      <c r="H26" t="s">
        <v>3394</v>
      </c>
      <c r="J26" t="s">
        <v>756</v>
      </c>
      <c r="K26" t="s">
        <v>756</v>
      </c>
      <c r="L26" t="s">
        <v>773</v>
      </c>
      <c r="M26" t="s">
        <v>773</v>
      </c>
      <c r="N26" t="s">
        <v>756</v>
      </c>
      <c r="O26" t="s">
        <v>756</v>
      </c>
      <c r="P26" t="s">
        <v>758</v>
      </c>
      <c r="Q26" t="s">
        <v>759</v>
      </c>
      <c r="R26" t="s">
        <v>759</v>
      </c>
      <c r="S26" t="s">
        <v>757</v>
      </c>
      <c r="T26" t="s">
        <v>757</v>
      </c>
      <c r="U26" t="s">
        <v>757</v>
      </c>
      <c r="V26" t="s">
        <v>756</v>
      </c>
      <c r="W26" t="s">
        <v>756</v>
      </c>
      <c r="X26" t="s">
        <v>3643</v>
      </c>
      <c r="Y26" t="str">
        <f t="shared" si="0"/>
        <v>enero</v>
      </c>
      <c r="Z26">
        <f>YEAR(BD_PONDERACIONES[[#This Row],[Fecha Ejecución del Ticket]])</f>
        <v>2022</v>
      </c>
      <c r="AA26" t="str">
        <f t="shared" si="1"/>
        <v>enero</v>
      </c>
      <c r="AB26">
        <f>YEAR(BD_PONDERACIONES[[#This Row],[Fecha de Inspección]])</f>
        <v>2022</v>
      </c>
      <c r="AC26">
        <f t="shared" si="2"/>
        <v>0.5</v>
      </c>
      <c r="AD26">
        <f t="shared" si="3"/>
        <v>0.5</v>
      </c>
      <c r="AE26">
        <f t="shared" si="4"/>
        <v>0</v>
      </c>
      <c r="AF26">
        <f t="shared" si="5"/>
        <v>0</v>
      </c>
      <c r="AG26">
        <f t="shared" si="6"/>
        <v>0.5</v>
      </c>
      <c r="AH26">
        <f t="shared" si="7"/>
        <v>0.5</v>
      </c>
      <c r="AI26">
        <f t="shared" si="8"/>
        <v>0.25</v>
      </c>
      <c r="AJ26">
        <f t="shared" si="9"/>
        <v>0.25</v>
      </c>
      <c r="AK26">
        <f t="shared" si="10"/>
        <v>0.5</v>
      </c>
      <c r="AL26">
        <f t="shared" si="11"/>
        <v>0.5</v>
      </c>
      <c r="AM26">
        <f t="shared" si="12"/>
        <v>0.5</v>
      </c>
      <c r="AN26" s="6">
        <f t="shared" si="13"/>
        <v>0.7</v>
      </c>
      <c r="AO26" t="str">
        <f>VLOOKUP(BD_PONDERACIONES[[#This Row],[Comuna]],Tabla3[#All],2,0)</f>
        <v>Florida</v>
      </c>
    </row>
    <row r="27" spans="1:41" x14ac:dyDescent="0.35">
      <c r="A27" t="s">
        <v>3644</v>
      </c>
      <c r="B27" t="s">
        <v>3645</v>
      </c>
      <c r="C27" t="s">
        <v>24</v>
      </c>
      <c r="D27" s="5">
        <v>44581</v>
      </c>
      <c r="E27" s="5">
        <v>44570</v>
      </c>
      <c r="F27" t="s">
        <v>763</v>
      </c>
      <c r="G27" t="s">
        <v>3646</v>
      </c>
      <c r="H27" t="s">
        <v>3394</v>
      </c>
      <c r="J27" t="s">
        <v>756</v>
      </c>
      <c r="K27" t="s">
        <v>756</v>
      </c>
      <c r="L27" t="s">
        <v>757</v>
      </c>
      <c r="M27" t="s">
        <v>757</v>
      </c>
      <c r="N27" t="s">
        <v>756</v>
      </c>
      <c r="O27" t="s">
        <v>756</v>
      </c>
      <c r="P27" t="s">
        <v>765</v>
      </c>
      <c r="Q27" t="s">
        <v>1530</v>
      </c>
      <c r="R27" t="s">
        <v>759</v>
      </c>
      <c r="S27" t="s">
        <v>756</v>
      </c>
      <c r="T27" t="s">
        <v>756</v>
      </c>
      <c r="U27" t="s">
        <v>756</v>
      </c>
      <c r="V27" t="s">
        <v>756</v>
      </c>
      <c r="W27" t="s">
        <v>756</v>
      </c>
      <c r="X27" t="s">
        <v>3647</v>
      </c>
      <c r="Y27" t="str">
        <f t="shared" si="0"/>
        <v>enero</v>
      </c>
      <c r="Z27">
        <f>YEAR(BD_PONDERACIONES[[#This Row],[Fecha Ejecución del Ticket]])</f>
        <v>2022</v>
      </c>
      <c r="AA27" t="str">
        <f t="shared" si="1"/>
        <v>enero</v>
      </c>
      <c r="AB27">
        <f>YEAR(BD_PONDERACIONES[[#This Row],[Fecha de Inspección]])</f>
        <v>2022</v>
      </c>
      <c r="AC27">
        <f t="shared" si="2"/>
        <v>0.5</v>
      </c>
      <c r="AD27">
        <f t="shared" si="3"/>
        <v>0.5</v>
      </c>
      <c r="AE27">
        <f t="shared" si="4"/>
        <v>0.5</v>
      </c>
      <c r="AF27">
        <f t="shared" si="5"/>
        <v>0.5</v>
      </c>
      <c r="AG27">
        <f t="shared" si="6"/>
        <v>0.5</v>
      </c>
      <c r="AH27">
        <f t="shared" si="7"/>
        <v>0.5</v>
      </c>
      <c r="AI27">
        <f t="shared" si="8"/>
        <v>0.25</v>
      </c>
      <c r="AJ27">
        <f t="shared" si="9"/>
        <v>0.25</v>
      </c>
      <c r="AK27">
        <f t="shared" si="10"/>
        <v>0.5</v>
      </c>
      <c r="AL27">
        <f t="shared" si="11"/>
        <v>0.5</v>
      </c>
      <c r="AM27">
        <f t="shared" si="12"/>
        <v>0.5</v>
      </c>
      <c r="AN27" s="6">
        <f t="shared" si="13"/>
        <v>1</v>
      </c>
      <c r="AO27" t="str">
        <f>VLOOKUP(BD_PONDERACIONES[[#This Row],[Comuna]],Tabla3[#All],2,0)</f>
        <v>Florida</v>
      </c>
    </row>
    <row r="28" spans="1:41" x14ac:dyDescent="0.35">
      <c r="A28" t="s">
        <v>3648</v>
      </c>
      <c r="B28" t="s">
        <v>3649</v>
      </c>
      <c r="C28" t="s">
        <v>49</v>
      </c>
      <c r="D28" s="5">
        <v>44581</v>
      </c>
      <c r="E28" s="5">
        <v>44579</v>
      </c>
      <c r="F28" t="s">
        <v>753</v>
      </c>
      <c r="G28" t="s">
        <v>3650</v>
      </c>
      <c r="H28" t="s">
        <v>3394</v>
      </c>
      <c r="J28" t="s">
        <v>756</v>
      </c>
      <c r="K28" t="s">
        <v>756</v>
      </c>
      <c r="L28" t="s">
        <v>757</v>
      </c>
      <c r="M28" t="s">
        <v>757</v>
      </c>
      <c r="N28" t="s">
        <v>756</v>
      </c>
      <c r="O28" t="s">
        <v>756</v>
      </c>
      <c r="P28" t="s">
        <v>758</v>
      </c>
      <c r="Q28" t="s">
        <v>759</v>
      </c>
      <c r="R28" t="s">
        <v>759</v>
      </c>
      <c r="S28" t="s">
        <v>757</v>
      </c>
      <c r="T28" t="s">
        <v>757</v>
      </c>
      <c r="U28" t="s">
        <v>757</v>
      </c>
      <c r="V28" t="s">
        <v>756</v>
      </c>
      <c r="W28" t="s">
        <v>756</v>
      </c>
      <c r="X28" t="s">
        <v>3651</v>
      </c>
      <c r="Y28" t="str">
        <f t="shared" si="0"/>
        <v>enero</v>
      </c>
      <c r="Z28">
        <f>YEAR(BD_PONDERACIONES[[#This Row],[Fecha Ejecución del Ticket]])</f>
        <v>2022</v>
      </c>
      <c r="AA28" t="str">
        <f t="shared" si="1"/>
        <v>enero</v>
      </c>
      <c r="AB28">
        <f>YEAR(BD_PONDERACIONES[[#This Row],[Fecha de Inspección]])</f>
        <v>2022</v>
      </c>
      <c r="AC28">
        <f t="shared" si="2"/>
        <v>0.5</v>
      </c>
      <c r="AD28">
        <f t="shared" si="3"/>
        <v>0.5</v>
      </c>
      <c r="AE28">
        <f t="shared" si="4"/>
        <v>0.5</v>
      </c>
      <c r="AF28">
        <f t="shared" si="5"/>
        <v>0.5</v>
      </c>
      <c r="AG28">
        <f t="shared" si="6"/>
        <v>0.5</v>
      </c>
      <c r="AH28">
        <f t="shared" si="7"/>
        <v>0.5</v>
      </c>
      <c r="AI28">
        <f t="shared" si="8"/>
        <v>0.25</v>
      </c>
      <c r="AJ28">
        <f t="shared" si="9"/>
        <v>0.25</v>
      </c>
      <c r="AK28">
        <f t="shared" si="10"/>
        <v>0.5</v>
      </c>
      <c r="AL28">
        <f t="shared" si="11"/>
        <v>0.5</v>
      </c>
      <c r="AM28">
        <f t="shared" si="12"/>
        <v>0.5</v>
      </c>
      <c r="AN28" s="6">
        <f t="shared" si="13"/>
        <v>1</v>
      </c>
      <c r="AO28" t="str">
        <f>VLOOKUP(BD_PONDERACIONES[[#This Row],[Comuna]],Tabla3[#All],2,0)</f>
        <v>Florida</v>
      </c>
    </row>
    <row r="29" spans="1:41" x14ac:dyDescent="0.35">
      <c r="A29" t="s">
        <v>3652</v>
      </c>
      <c r="B29" t="s">
        <v>3653</v>
      </c>
      <c r="C29" t="s">
        <v>25</v>
      </c>
      <c r="D29" s="5">
        <v>44581</v>
      </c>
      <c r="E29" s="5">
        <v>44571</v>
      </c>
      <c r="F29" t="s">
        <v>763</v>
      </c>
      <c r="G29" t="s">
        <v>3654</v>
      </c>
      <c r="H29" t="s">
        <v>3394</v>
      </c>
      <c r="J29" t="s">
        <v>756</v>
      </c>
      <c r="K29" t="s">
        <v>756</v>
      </c>
      <c r="L29" t="s">
        <v>757</v>
      </c>
      <c r="M29" t="s">
        <v>757</v>
      </c>
      <c r="N29" t="s">
        <v>756</v>
      </c>
      <c r="O29" t="s">
        <v>756</v>
      </c>
      <c r="P29" t="s">
        <v>765</v>
      </c>
      <c r="Q29" t="s">
        <v>3655</v>
      </c>
      <c r="R29" t="s">
        <v>3656</v>
      </c>
      <c r="S29" t="s">
        <v>756</v>
      </c>
      <c r="T29" t="s">
        <v>756</v>
      </c>
      <c r="U29" t="s">
        <v>756</v>
      </c>
      <c r="V29" t="s">
        <v>756</v>
      </c>
      <c r="W29" t="s">
        <v>756</v>
      </c>
      <c r="X29" t="s">
        <v>3657</v>
      </c>
      <c r="Y29" t="str">
        <f t="shared" si="0"/>
        <v>enero</v>
      </c>
      <c r="Z29">
        <f>YEAR(BD_PONDERACIONES[[#This Row],[Fecha Ejecución del Ticket]])</f>
        <v>2022</v>
      </c>
      <c r="AA29" t="str">
        <f t="shared" si="1"/>
        <v>enero</v>
      </c>
      <c r="AB29">
        <f>YEAR(BD_PONDERACIONES[[#This Row],[Fecha de Inspección]])</f>
        <v>2022</v>
      </c>
      <c r="AC29">
        <f t="shared" si="2"/>
        <v>0.5</v>
      </c>
      <c r="AD29">
        <f t="shared" si="3"/>
        <v>0.5</v>
      </c>
      <c r="AE29">
        <f t="shared" si="4"/>
        <v>0.5</v>
      </c>
      <c r="AF29">
        <f t="shared" si="5"/>
        <v>0.5</v>
      </c>
      <c r="AG29">
        <f t="shared" si="6"/>
        <v>0.5</v>
      </c>
      <c r="AH29">
        <f t="shared" si="7"/>
        <v>0.5</v>
      </c>
      <c r="AI29">
        <f t="shared" si="8"/>
        <v>0.25</v>
      </c>
      <c r="AJ29">
        <f t="shared" si="9"/>
        <v>0.25</v>
      </c>
      <c r="AK29">
        <f t="shared" si="10"/>
        <v>0.5</v>
      </c>
      <c r="AL29">
        <f t="shared" si="11"/>
        <v>0.5</v>
      </c>
      <c r="AM29">
        <f t="shared" si="12"/>
        <v>0.5</v>
      </c>
      <c r="AN29" s="6">
        <f t="shared" si="13"/>
        <v>1</v>
      </c>
      <c r="AO29" t="str">
        <f>VLOOKUP(BD_PONDERACIONES[[#This Row],[Comuna]],Tabla3[#All],2,0)</f>
        <v>Florida</v>
      </c>
    </row>
    <row r="30" spans="1:41" x14ac:dyDescent="0.35">
      <c r="A30" t="s">
        <v>3658</v>
      </c>
      <c r="B30" t="s">
        <v>3659</v>
      </c>
      <c r="C30" t="s">
        <v>11</v>
      </c>
      <c r="D30" s="5">
        <v>44581</v>
      </c>
      <c r="E30" s="5">
        <v>44566</v>
      </c>
      <c r="F30" t="s">
        <v>753</v>
      </c>
      <c r="G30" t="s">
        <v>3660</v>
      </c>
      <c r="H30" t="s">
        <v>3394</v>
      </c>
      <c r="J30" t="s">
        <v>756</v>
      </c>
      <c r="K30" t="s">
        <v>756</v>
      </c>
      <c r="L30" t="s">
        <v>757</v>
      </c>
      <c r="M30" t="s">
        <v>757</v>
      </c>
      <c r="N30" t="s">
        <v>756</v>
      </c>
      <c r="O30" t="s">
        <v>756</v>
      </c>
      <c r="P30" t="s">
        <v>758</v>
      </c>
      <c r="Q30" t="s">
        <v>759</v>
      </c>
      <c r="R30" t="s">
        <v>759</v>
      </c>
      <c r="S30" t="s">
        <v>757</v>
      </c>
      <c r="T30" t="s">
        <v>757</v>
      </c>
      <c r="U30" t="s">
        <v>757</v>
      </c>
      <c r="V30" t="s">
        <v>756</v>
      </c>
      <c r="W30" t="s">
        <v>756</v>
      </c>
      <c r="X30" t="s">
        <v>3661</v>
      </c>
      <c r="Y30" t="str">
        <f t="shared" si="0"/>
        <v>enero</v>
      </c>
      <c r="Z30">
        <f>YEAR(BD_PONDERACIONES[[#This Row],[Fecha Ejecución del Ticket]])</f>
        <v>2022</v>
      </c>
      <c r="AA30" t="str">
        <f t="shared" si="1"/>
        <v>enero</v>
      </c>
      <c r="AB30">
        <f>YEAR(BD_PONDERACIONES[[#This Row],[Fecha de Inspección]])</f>
        <v>2022</v>
      </c>
      <c r="AC30">
        <f t="shared" si="2"/>
        <v>0.5</v>
      </c>
      <c r="AD30">
        <f t="shared" si="3"/>
        <v>0.5</v>
      </c>
      <c r="AE30">
        <f t="shared" si="4"/>
        <v>0.5</v>
      </c>
      <c r="AF30">
        <f t="shared" si="5"/>
        <v>0.5</v>
      </c>
      <c r="AG30">
        <f t="shared" si="6"/>
        <v>0.5</v>
      </c>
      <c r="AH30">
        <f t="shared" si="7"/>
        <v>0.5</v>
      </c>
      <c r="AI30">
        <f t="shared" si="8"/>
        <v>0.25</v>
      </c>
      <c r="AJ30">
        <f t="shared" si="9"/>
        <v>0.25</v>
      </c>
      <c r="AK30">
        <f t="shared" si="10"/>
        <v>0.5</v>
      </c>
      <c r="AL30">
        <f t="shared" si="11"/>
        <v>0.5</v>
      </c>
      <c r="AM30">
        <f t="shared" si="12"/>
        <v>0.5</v>
      </c>
      <c r="AN30" s="6">
        <f t="shared" si="13"/>
        <v>1</v>
      </c>
      <c r="AO30" t="str">
        <f>VLOOKUP(BD_PONDERACIONES[[#This Row],[Comuna]],Tabla3[#All],2,0)</f>
        <v>Florida</v>
      </c>
    </row>
    <row r="31" spans="1:41" x14ac:dyDescent="0.35">
      <c r="A31" t="s">
        <v>3662</v>
      </c>
      <c r="B31" t="s">
        <v>3663</v>
      </c>
      <c r="C31" t="s">
        <v>36</v>
      </c>
      <c r="D31" s="5">
        <v>44581</v>
      </c>
      <c r="E31" s="5">
        <v>44574</v>
      </c>
      <c r="F31" t="s">
        <v>763</v>
      </c>
      <c r="G31" t="s">
        <v>3664</v>
      </c>
      <c r="H31" t="s">
        <v>3394</v>
      </c>
      <c r="J31" t="s">
        <v>756</v>
      </c>
      <c r="K31" t="s">
        <v>756</v>
      </c>
      <c r="L31" t="s">
        <v>757</v>
      </c>
      <c r="M31" t="s">
        <v>757</v>
      </c>
      <c r="N31" t="s">
        <v>756</v>
      </c>
      <c r="O31" t="s">
        <v>756</v>
      </c>
      <c r="P31" t="s">
        <v>758</v>
      </c>
      <c r="Q31" t="s">
        <v>759</v>
      </c>
      <c r="R31" t="s">
        <v>759</v>
      </c>
      <c r="S31" t="s">
        <v>757</v>
      </c>
      <c r="T31" t="s">
        <v>757</v>
      </c>
      <c r="U31" t="s">
        <v>757</v>
      </c>
      <c r="V31" t="s">
        <v>756</v>
      </c>
      <c r="W31" t="s">
        <v>756</v>
      </c>
      <c r="X31" t="s">
        <v>3665</v>
      </c>
      <c r="Y31" t="str">
        <f t="shared" si="0"/>
        <v>enero</v>
      </c>
      <c r="Z31">
        <f>YEAR(BD_PONDERACIONES[[#This Row],[Fecha Ejecución del Ticket]])</f>
        <v>2022</v>
      </c>
      <c r="AA31" t="str">
        <f t="shared" si="1"/>
        <v>enero</v>
      </c>
      <c r="AB31">
        <f>YEAR(BD_PONDERACIONES[[#This Row],[Fecha de Inspección]])</f>
        <v>2022</v>
      </c>
      <c r="AC31">
        <f t="shared" si="2"/>
        <v>0.5</v>
      </c>
      <c r="AD31">
        <f t="shared" si="3"/>
        <v>0.5</v>
      </c>
      <c r="AE31">
        <f t="shared" si="4"/>
        <v>0.5</v>
      </c>
      <c r="AF31">
        <f t="shared" si="5"/>
        <v>0.5</v>
      </c>
      <c r="AG31">
        <f t="shared" si="6"/>
        <v>0.5</v>
      </c>
      <c r="AH31">
        <f t="shared" si="7"/>
        <v>0.5</v>
      </c>
      <c r="AI31">
        <f t="shared" si="8"/>
        <v>0.25</v>
      </c>
      <c r="AJ31">
        <f t="shared" si="9"/>
        <v>0.25</v>
      </c>
      <c r="AK31">
        <f t="shared" si="10"/>
        <v>0.5</v>
      </c>
      <c r="AL31">
        <f t="shared" si="11"/>
        <v>0.5</v>
      </c>
      <c r="AM31">
        <f t="shared" si="12"/>
        <v>0.5</v>
      </c>
      <c r="AN31" s="6">
        <f t="shared" si="13"/>
        <v>1</v>
      </c>
      <c r="AO31" t="str">
        <f>VLOOKUP(BD_PONDERACIONES[[#This Row],[Comuna]],Tabla3[#All],2,0)</f>
        <v>Florida</v>
      </c>
    </row>
    <row r="32" spans="1:41" x14ac:dyDescent="0.35">
      <c r="A32" t="s">
        <v>3666</v>
      </c>
      <c r="B32" t="s">
        <v>3667</v>
      </c>
      <c r="C32" t="s">
        <v>16</v>
      </c>
      <c r="D32" s="5">
        <v>44581</v>
      </c>
      <c r="E32" s="5">
        <v>44567</v>
      </c>
      <c r="F32" t="s">
        <v>753</v>
      </c>
      <c r="G32" t="s">
        <v>3668</v>
      </c>
      <c r="H32" t="s">
        <v>3394</v>
      </c>
      <c r="J32" t="s">
        <v>756</v>
      </c>
      <c r="K32" t="s">
        <v>756</v>
      </c>
      <c r="L32" t="s">
        <v>773</v>
      </c>
      <c r="M32" t="s">
        <v>773</v>
      </c>
      <c r="N32" t="s">
        <v>756</v>
      </c>
      <c r="O32" t="s">
        <v>756</v>
      </c>
      <c r="P32" t="s">
        <v>758</v>
      </c>
      <c r="Q32" t="s">
        <v>759</v>
      </c>
      <c r="R32" t="s">
        <v>759</v>
      </c>
      <c r="S32" t="s">
        <v>756</v>
      </c>
      <c r="T32" t="s">
        <v>756</v>
      </c>
      <c r="U32" t="s">
        <v>756</v>
      </c>
      <c r="V32" t="s">
        <v>756</v>
      </c>
      <c r="W32" t="s">
        <v>756</v>
      </c>
      <c r="X32" t="s">
        <v>3669</v>
      </c>
      <c r="Y32" t="str">
        <f t="shared" si="0"/>
        <v>enero</v>
      </c>
      <c r="Z32">
        <f>YEAR(BD_PONDERACIONES[[#This Row],[Fecha Ejecución del Ticket]])</f>
        <v>2022</v>
      </c>
      <c r="AA32" t="str">
        <f t="shared" si="1"/>
        <v>enero</v>
      </c>
      <c r="AB32">
        <f>YEAR(BD_PONDERACIONES[[#This Row],[Fecha de Inspección]])</f>
        <v>2022</v>
      </c>
      <c r="AC32">
        <f t="shared" si="2"/>
        <v>0.5</v>
      </c>
      <c r="AD32">
        <f t="shared" si="3"/>
        <v>0.5</v>
      </c>
      <c r="AE32">
        <f t="shared" si="4"/>
        <v>0</v>
      </c>
      <c r="AF32">
        <f t="shared" si="5"/>
        <v>0</v>
      </c>
      <c r="AG32">
        <f t="shared" si="6"/>
        <v>0.5</v>
      </c>
      <c r="AH32">
        <f t="shared" si="7"/>
        <v>0.5</v>
      </c>
      <c r="AI32">
        <f t="shared" si="8"/>
        <v>0.25</v>
      </c>
      <c r="AJ32">
        <f t="shared" si="9"/>
        <v>0.25</v>
      </c>
      <c r="AK32">
        <f t="shared" si="10"/>
        <v>0.5</v>
      </c>
      <c r="AL32">
        <f t="shared" si="11"/>
        <v>0.5</v>
      </c>
      <c r="AM32">
        <f t="shared" si="12"/>
        <v>0.5</v>
      </c>
      <c r="AN32" s="6">
        <f t="shared" si="13"/>
        <v>0.7</v>
      </c>
      <c r="AO32" t="str">
        <f>VLOOKUP(BD_PONDERACIONES[[#This Row],[Comuna]],Tabla3[#All],2,0)</f>
        <v>Florida</v>
      </c>
    </row>
    <row r="33" spans="1:41" x14ac:dyDescent="0.35">
      <c r="A33" t="s">
        <v>3670</v>
      </c>
      <c r="B33" t="s">
        <v>3671</v>
      </c>
      <c r="C33" t="s">
        <v>6</v>
      </c>
      <c r="D33" s="5">
        <v>44581</v>
      </c>
      <c r="E33" s="5">
        <v>44563</v>
      </c>
      <c r="F33" t="s">
        <v>753</v>
      </c>
      <c r="G33" t="s">
        <v>3672</v>
      </c>
      <c r="H33" t="s">
        <v>3394</v>
      </c>
      <c r="J33" t="s">
        <v>756</v>
      </c>
      <c r="K33" t="s">
        <v>756</v>
      </c>
      <c r="L33" t="s">
        <v>757</v>
      </c>
      <c r="M33" t="s">
        <v>757</v>
      </c>
      <c r="N33" t="s">
        <v>756</v>
      </c>
      <c r="O33" t="s">
        <v>756</v>
      </c>
      <c r="P33" t="s">
        <v>765</v>
      </c>
      <c r="Q33" t="s">
        <v>759</v>
      </c>
      <c r="R33" t="s">
        <v>759</v>
      </c>
      <c r="S33" t="s">
        <v>756</v>
      </c>
      <c r="T33" t="s">
        <v>756</v>
      </c>
      <c r="U33" t="s">
        <v>756</v>
      </c>
      <c r="V33" t="s">
        <v>756</v>
      </c>
      <c r="W33" t="s">
        <v>756</v>
      </c>
      <c r="X33" t="s">
        <v>3673</v>
      </c>
      <c r="Y33" t="str">
        <f t="shared" si="0"/>
        <v>enero</v>
      </c>
      <c r="Z33">
        <f>YEAR(BD_PONDERACIONES[[#This Row],[Fecha Ejecución del Ticket]])</f>
        <v>2022</v>
      </c>
      <c r="AA33" t="str">
        <f t="shared" si="1"/>
        <v>enero</v>
      </c>
      <c r="AB33">
        <f>YEAR(BD_PONDERACIONES[[#This Row],[Fecha de Inspección]])</f>
        <v>2022</v>
      </c>
      <c r="AC33">
        <f t="shared" si="2"/>
        <v>0.5</v>
      </c>
      <c r="AD33">
        <f t="shared" si="3"/>
        <v>0.5</v>
      </c>
      <c r="AE33">
        <f t="shared" si="4"/>
        <v>0.5</v>
      </c>
      <c r="AF33">
        <f t="shared" si="5"/>
        <v>0.5</v>
      </c>
      <c r="AG33">
        <f t="shared" si="6"/>
        <v>0.5</v>
      </c>
      <c r="AH33">
        <f t="shared" si="7"/>
        <v>0.5</v>
      </c>
      <c r="AI33">
        <f t="shared" si="8"/>
        <v>0.25</v>
      </c>
      <c r="AJ33">
        <f t="shared" si="9"/>
        <v>0.25</v>
      </c>
      <c r="AK33">
        <f t="shared" si="10"/>
        <v>0.5</v>
      </c>
      <c r="AL33">
        <f t="shared" si="11"/>
        <v>0.5</v>
      </c>
      <c r="AM33">
        <f t="shared" si="12"/>
        <v>0.5</v>
      </c>
      <c r="AN33" s="6">
        <f t="shared" si="13"/>
        <v>1</v>
      </c>
      <c r="AO33" t="str">
        <f>VLOOKUP(BD_PONDERACIONES[[#This Row],[Comuna]],Tabla3[#All],2,0)</f>
        <v>Florida</v>
      </c>
    </row>
    <row r="34" spans="1:41" x14ac:dyDescent="0.35">
      <c r="A34" t="s">
        <v>3674</v>
      </c>
      <c r="B34" t="s">
        <v>3675</v>
      </c>
      <c r="C34" t="s">
        <v>5</v>
      </c>
      <c r="D34" s="5">
        <v>44581</v>
      </c>
      <c r="E34" s="5">
        <v>44563</v>
      </c>
      <c r="F34" t="s">
        <v>763</v>
      </c>
      <c r="G34" t="s">
        <v>3676</v>
      </c>
      <c r="H34" t="s">
        <v>3394</v>
      </c>
      <c r="J34" t="s">
        <v>773</v>
      </c>
      <c r="K34" t="s">
        <v>773</v>
      </c>
      <c r="L34" t="s">
        <v>773</v>
      </c>
      <c r="M34" t="s">
        <v>773</v>
      </c>
      <c r="N34" t="s">
        <v>773</v>
      </c>
      <c r="O34" t="s">
        <v>773</v>
      </c>
      <c r="P34" t="s">
        <v>765</v>
      </c>
      <c r="Q34" t="s">
        <v>1530</v>
      </c>
      <c r="R34" t="s">
        <v>759</v>
      </c>
      <c r="S34" t="s">
        <v>773</v>
      </c>
      <c r="T34" t="s">
        <v>773</v>
      </c>
      <c r="U34" t="s">
        <v>773</v>
      </c>
      <c r="V34" t="s">
        <v>773</v>
      </c>
      <c r="W34" t="s">
        <v>773</v>
      </c>
      <c r="X34" t="s">
        <v>3677</v>
      </c>
      <c r="Y34" t="str">
        <f t="shared" si="0"/>
        <v>enero</v>
      </c>
      <c r="Z34">
        <f>YEAR(BD_PONDERACIONES[[#This Row],[Fecha Ejecución del Ticket]])</f>
        <v>2022</v>
      </c>
      <c r="AA34" t="str">
        <f t="shared" si="1"/>
        <v>enero</v>
      </c>
      <c r="AB34">
        <f>YEAR(BD_PONDERACIONES[[#This Row],[Fecha de Inspección]])</f>
        <v>2022</v>
      </c>
      <c r="AC34">
        <f t="shared" si="2"/>
        <v>0</v>
      </c>
      <c r="AD34">
        <f t="shared" si="3"/>
        <v>0</v>
      </c>
      <c r="AE34">
        <f t="shared" si="4"/>
        <v>0</v>
      </c>
      <c r="AF34">
        <f t="shared" si="5"/>
        <v>0</v>
      </c>
      <c r="AG34">
        <f t="shared" si="6"/>
        <v>0</v>
      </c>
      <c r="AH34">
        <f t="shared" si="7"/>
        <v>0</v>
      </c>
      <c r="AI34">
        <f t="shared" si="8"/>
        <v>0</v>
      </c>
      <c r="AJ34">
        <f t="shared" si="9"/>
        <v>0</v>
      </c>
      <c r="AK34">
        <f t="shared" si="10"/>
        <v>0</v>
      </c>
      <c r="AL34">
        <f t="shared" si="11"/>
        <v>0</v>
      </c>
      <c r="AM34">
        <f t="shared" si="12"/>
        <v>0</v>
      </c>
      <c r="AN34" s="6">
        <f t="shared" si="13"/>
        <v>0</v>
      </c>
      <c r="AO34" t="str">
        <f>VLOOKUP(BD_PONDERACIONES[[#This Row],[Comuna]],Tabla3[#All],2,0)</f>
        <v>Florida</v>
      </c>
    </row>
    <row r="35" spans="1:41" x14ac:dyDescent="0.35">
      <c r="A35" t="s">
        <v>3678</v>
      </c>
      <c r="B35" t="s">
        <v>3679</v>
      </c>
      <c r="C35" t="s">
        <v>4</v>
      </c>
      <c r="D35" s="5">
        <v>44581</v>
      </c>
      <c r="E35" s="5">
        <v>44562</v>
      </c>
      <c r="F35" t="s">
        <v>763</v>
      </c>
      <c r="G35" t="s">
        <v>3680</v>
      </c>
      <c r="H35" t="s">
        <v>3394</v>
      </c>
      <c r="J35" t="s">
        <v>756</v>
      </c>
      <c r="K35" t="s">
        <v>756</v>
      </c>
      <c r="L35" t="s">
        <v>757</v>
      </c>
      <c r="M35" t="s">
        <v>757</v>
      </c>
      <c r="N35" t="s">
        <v>756</v>
      </c>
      <c r="O35" t="s">
        <v>756</v>
      </c>
      <c r="P35" t="s">
        <v>765</v>
      </c>
      <c r="Q35" t="s">
        <v>3681</v>
      </c>
      <c r="R35" t="s">
        <v>3682</v>
      </c>
      <c r="S35" t="s">
        <v>756</v>
      </c>
      <c r="T35" t="s">
        <v>756</v>
      </c>
      <c r="U35" t="s">
        <v>756</v>
      </c>
      <c r="V35" t="s">
        <v>773</v>
      </c>
      <c r="W35" t="s">
        <v>773</v>
      </c>
      <c r="X35" t="s">
        <v>3683</v>
      </c>
      <c r="Y35" t="str">
        <f t="shared" si="0"/>
        <v>enero</v>
      </c>
      <c r="Z35">
        <f>YEAR(BD_PONDERACIONES[[#This Row],[Fecha Ejecución del Ticket]])</f>
        <v>2022</v>
      </c>
      <c r="AA35" t="str">
        <f t="shared" si="1"/>
        <v>enero</v>
      </c>
      <c r="AB35">
        <f>YEAR(BD_PONDERACIONES[[#This Row],[Fecha de Inspección]])</f>
        <v>2022</v>
      </c>
      <c r="AC35">
        <f t="shared" si="2"/>
        <v>0.5</v>
      </c>
      <c r="AD35">
        <f t="shared" si="3"/>
        <v>0.5</v>
      </c>
      <c r="AE35">
        <f t="shared" si="4"/>
        <v>0.5</v>
      </c>
      <c r="AF35">
        <f t="shared" si="5"/>
        <v>0.5</v>
      </c>
      <c r="AG35">
        <f t="shared" si="6"/>
        <v>0.5</v>
      </c>
      <c r="AH35">
        <f t="shared" si="7"/>
        <v>0.5</v>
      </c>
      <c r="AI35">
        <f t="shared" si="8"/>
        <v>0.25</v>
      </c>
      <c r="AJ35">
        <f t="shared" si="9"/>
        <v>0.25</v>
      </c>
      <c r="AK35">
        <f t="shared" si="10"/>
        <v>0.5</v>
      </c>
      <c r="AL35">
        <f t="shared" si="11"/>
        <v>0</v>
      </c>
      <c r="AM35">
        <f t="shared" si="12"/>
        <v>0</v>
      </c>
      <c r="AN35" s="6">
        <f t="shared" si="13"/>
        <v>0.8</v>
      </c>
      <c r="AO35" t="str">
        <f>VLOOKUP(BD_PONDERACIONES[[#This Row],[Comuna]],Tabla3[#All],2,0)</f>
        <v>Florida</v>
      </c>
    </row>
    <row r="36" spans="1:41" x14ac:dyDescent="0.35">
      <c r="A36" t="s">
        <v>3572</v>
      </c>
      <c r="B36" t="s">
        <v>3573</v>
      </c>
      <c r="C36" t="s">
        <v>56</v>
      </c>
      <c r="D36" s="5">
        <v>44582</v>
      </c>
      <c r="E36" s="5">
        <v>44563</v>
      </c>
      <c r="F36" t="s">
        <v>753</v>
      </c>
      <c r="G36" t="s">
        <v>3574</v>
      </c>
      <c r="H36" t="s">
        <v>3456</v>
      </c>
      <c r="J36" t="s">
        <v>756</v>
      </c>
      <c r="K36" t="s">
        <v>756</v>
      </c>
      <c r="L36" t="s">
        <v>757</v>
      </c>
      <c r="M36" t="s">
        <v>757</v>
      </c>
      <c r="N36" t="s">
        <v>756</v>
      </c>
      <c r="O36" t="s">
        <v>756</v>
      </c>
      <c r="P36" t="s">
        <v>765</v>
      </c>
      <c r="Q36" t="s">
        <v>759</v>
      </c>
      <c r="R36" t="s">
        <v>759</v>
      </c>
      <c r="S36" t="s">
        <v>756</v>
      </c>
      <c r="T36" t="s">
        <v>756</v>
      </c>
      <c r="U36" t="s">
        <v>756</v>
      </c>
      <c r="V36" t="s">
        <v>756</v>
      </c>
      <c r="W36" t="s">
        <v>756</v>
      </c>
      <c r="X36" t="s">
        <v>3575</v>
      </c>
      <c r="Y36" t="str">
        <f t="shared" si="0"/>
        <v>enero</v>
      </c>
      <c r="Z36">
        <f>YEAR(BD_PONDERACIONES[[#This Row],[Fecha Ejecución del Ticket]])</f>
        <v>2022</v>
      </c>
      <c r="AA36" t="str">
        <f t="shared" si="1"/>
        <v>enero</v>
      </c>
      <c r="AB36">
        <f>YEAR(BD_PONDERACIONES[[#This Row],[Fecha de Inspección]])</f>
        <v>2022</v>
      </c>
      <c r="AC36">
        <f t="shared" si="2"/>
        <v>0.5</v>
      </c>
      <c r="AD36">
        <f t="shared" si="3"/>
        <v>0.5</v>
      </c>
      <c r="AE36">
        <f t="shared" si="4"/>
        <v>0.5</v>
      </c>
      <c r="AF36">
        <f t="shared" si="5"/>
        <v>0.5</v>
      </c>
      <c r="AG36">
        <f t="shared" si="6"/>
        <v>0.5</v>
      </c>
      <c r="AH36">
        <f t="shared" si="7"/>
        <v>0.5</v>
      </c>
      <c r="AI36">
        <f t="shared" si="8"/>
        <v>0.25</v>
      </c>
      <c r="AJ36">
        <f t="shared" si="9"/>
        <v>0.25</v>
      </c>
      <c r="AK36">
        <f t="shared" si="10"/>
        <v>0.5</v>
      </c>
      <c r="AL36">
        <f t="shared" si="11"/>
        <v>0.5</v>
      </c>
      <c r="AM36">
        <f t="shared" si="12"/>
        <v>0.5</v>
      </c>
      <c r="AN36" s="6">
        <f t="shared" si="13"/>
        <v>1</v>
      </c>
      <c r="AO36" t="str">
        <f>VLOOKUP(BD_PONDERACIONES[[#This Row],[Comuna]],Tabla3[#All],2,0)</f>
        <v>Cordillera</v>
      </c>
    </row>
    <row r="37" spans="1:41" x14ac:dyDescent="0.35">
      <c r="A37" t="s">
        <v>3576</v>
      </c>
      <c r="B37" t="s">
        <v>3577</v>
      </c>
      <c r="C37" t="s">
        <v>57</v>
      </c>
      <c r="D37" s="5">
        <v>44582</v>
      </c>
      <c r="E37" s="5">
        <v>44563</v>
      </c>
      <c r="F37" t="s">
        <v>763</v>
      </c>
      <c r="G37" t="s">
        <v>3578</v>
      </c>
      <c r="H37" t="s">
        <v>3456</v>
      </c>
      <c r="J37" t="s">
        <v>756</v>
      </c>
      <c r="K37" t="s">
        <v>756</v>
      </c>
      <c r="L37" t="s">
        <v>773</v>
      </c>
      <c r="M37" t="s">
        <v>773</v>
      </c>
      <c r="N37" t="s">
        <v>756</v>
      </c>
      <c r="O37" t="s">
        <v>756</v>
      </c>
      <c r="P37" t="s">
        <v>765</v>
      </c>
      <c r="Q37" t="s">
        <v>2659</v>
      </c>
      <c r="R37" t="s">
        <v>759</v>
      </c>
      <c r="S37" t="s">
        <v>756</v>
      </c>
      <c r="T37" t="s">
        <v>756</v>
      </c>
      <c r="U37" t="s">
        <v>756</v>
      </c>
      <c r="V37" t="s">
        <v>756</v>
      </c>
      <c r="W37" t="s">
        <v>773</v>
      </c>
      <c r="X37" t="s">
        <v>3579</v>
      </c>
      <c r="Y37" t="str">
        <f t="shared" si="0"/>
        <v>enero</v>
      </c>
      <c r="Z37">
        <f>YEAR(BD_PONDERACIONES[[#This Row],[Fecha Ejecución del Ticket]])</f>
        <v>2022</v>
      </c>
      <c r="AA37" t="str">
        <f t="shared" si="1"/>
        <v>enero</v>
      </c>
      <c r="AB37">
        <f>YEAR(BD_PONDERACIONES[[#This Row],[Fecha de Inspección]])</f>
        <v>2022</v>
      </c>
      <c r="AC37">
        <f t="shared" si="2"/>
        <v>0.5</v>
      </c>
      <c r="AD37">
        <f t="shared" si="3"/>
        <v>0.5</v>
      </c>
      <c r="AE37">
        <f t="shared" si="4"/>
        <v>0</v>
      </c>
      <c r="AF37">
        <f t="shared" si="5"/>
        <v>0</v>
      </c>
      <c r="AG37">
        <f t="shared" si="6"/>
        <v>0.5</v>
      </c>
      <c r="AH37">
        <f t="shared" si="7"/>
        <v>0.5</v>
      </c>
      <c r="AI37">
        <f t="shared" si="8"/>
        <v>0.25</v>
      </c>
      <c r="AJ37">
        <f t="shared" si="9"/>
        <v>0.25</v>
      </c>
      <c r="AK37">
        <f t="shared" si="10"/>
        <v>0.5</v>
      </c>
      <c r="AL37">
        <f t="shared" si="11"/>
        <v>0.5</v>
      </c>
      <c r="AM37">
        <f t="shared" si="12"/>
        <v>0</v>
      </c>
      <c r="AN37" s="6">
        <f t="shared" si="13"/>
        <v>0.6</v>
      </c>
      <c r="AO37" t="str">
        <f>VLOOKUP(BD_PONDERACIONES[[#This Row],[Comuna]],Tabla3[#All],2,0)</f>
        <v>Cordillera</v>
      </c>
    </row>
    <row r="38" spans="1:41" x14ac:dyDescent="0.35">
      <c r="A38" t="s">
        <v>3580</v>
      </c>
      <c r="B38" t="s">
        <v>3581</v>
      </c>
      <c r="C38" t="s">
        <v>62</v>
      </c>
      <c r="D38" s="5">
        <v>44582</v>
      </c>
      <c r="E38" s="5">
        <v>44564</v>
      </c>
      <c r="F38" t="s">
        <v>753</v>
      </c>
      <c r="G38" t="s">
        <v>3582</v>
      </c>
      <c r="H38" t="s">
        <v>3456</v>
      </c>
      <c r="J38" t="s">
        <v>756</v>
      </c>
      <c r="K38" t="s">
        <v>756</v>
      </c>
      <c r="L38" t="s">
        <v>773</v>
      </c>
      <c r="M38" t="s">
        <v>773</v>
      </c>
      <c r="N38" t="s">
        <v>756</v>
      </c>
      <c r="O38" t="s">
        <v>756</v>
      </c>
      <c r="P38" t="s">
        <v>765</v>
      </c>
      <c r="Q38" t="s">
        <v>1530</v>
      </c>
      <c r="R38" t="s">
        <v>759</v>
      </c>
      <c r="S38" t="s">
        <v>756</v>
      </c>
      <c r="T38" t="s">
        <v>756</v>
      </c>
      <c r="U38" t="s">
        <v>768</v>
      </c>
      <c r="V38" t="s">
        <v>756</v>
      </c>
      <c r="W38" t="s">
        <v>756</v>
      </c>
      <c r="X38" t="s">
        <v>3583</v>
      </c>
      <c r="Y38" t="str">
        <f t="shared" si="0"/>
        <v>enero</v>
      </c>
      <c r="Z38">
        <f>YEAR(BD_PONDERACIONES[[#This Row],[Fecha Ejecución del Ticket]])</f>
        <v>2022</v>
      </c>
      <c r="AA38" t="str">
        <f t="shared" si="1"/>
        <v>enero</v>
      </c>
      <c r="AB38">
        <f>YEAR(BD_PONDERACIONES[[#This Row],[Fecha de Inspección]])</f>
        <v>2022</v>
      </c>
      <c r="AC38">
        <f t="shared" si="2"/>
        <v>0.5</v>
      </c>
      <c r="AD38">
        <f t="shared" si="3"/>
        <v>0.5</v>
      </c>
      <c r="AE38">
        <f t="shared" si="4"/>
        <v>0</v>
      </c>
      <c r="AF38">
        <f t="shared" si="5"/>
        <v>0</v>
      </c>
      <c r="AG38">
        <f t="shared" si="6"/>
        <v>0.5</v>
      </c>
      <c r="AH38">
        <f t="shared" si="7"/>
        <v>0.5</v>
      </c>
      <c r="AI38">
        <f t="shared" si="8"/>
        <v>0.25</v>
      </c>
      <c r="AJ38">
        <f t="shared" si="9"/>
        <v>0.25</v>
      </c>
      <c r="AK38">
        <f t="shared" si="10"/>
        <v>0.17499999999999999</v>
      </c>
      <c r="AL38">
        <f t="shared" si="11"/>
        <v>0.5</v>
      </c>
      <c r="AM38">
        <f t="shared" si="12"/>
        <v>0.5</v>
      </c>
      <c r="AN38" s="6">
        <f t="shared" si="13"/>
        <v>0.65125</v>
      </c>
      <c r="AO38" t="str">
        <f>VLOOKUP(BD_PONDERACIONES[[#This Row],[Comuna]],Tabla3[#All],2,0)</f>
        <v>Cordillera</v>
      </c>
    </row>
    <row r="39" spans="1:41" x14ac:dyDescent="0.35">
      <c r="A39" t="s">
        <v>3584</v>
      </c>
      <c r="B39" t="s">
        <v>3585</v>
      </c>
      <c r="C39" t="s">
        <v>86</v>
      </c>
      <c r="D39" s="5">
        <v>44582</v>
      </c>
      <c r="E39" s="5">
        <v>44566</v>
      </c>
      <c r="F39" t="s">
        <v>763</v>
      </c>
      <c r="G39" t="s">
        <v>3586</v>
      </c>
      <c r="H39" t="s">
        <v>3456</v>
      </c>
      <c r="J39" t="s">
        <v>756</v>
      </c>
      <c r="K39" t="s">
        <v>756</v>
      </c>
      <c r="L39" t="s">
        <v>757</v>
      </c>
      <c r="M39" t="s">
        <v>757</v>
      </c>
      <c r="N39" t="s">
        <v>756</v>
      </c>
      <c r="O39" t="s">
        <v>756</v>
      </c>
      <c r="P39" t="s">
        <v>765</v>
      </c>
      <c r="Q39" t="s">
        <v>3587</v>
      </c>
      <c r="R39" t="s">
        <v>3588</v>
      </c>
      <c r="S39" t="s">
        <v>756</v>
      </c>
      <c r="T39" t="s">
        <v>756</v>
      </c>
      <c r="U39" t="s">
        <v>756</v>
      </c>
      <c r="V39" t="s">
        <v>768</v>
      </c>
      <c r="W39" t="s">
        <v>768</v>
      </c>
      <c r="X39" t="s">
        <v>3589</v>
      </c>
      <c r="Y39" t="str">
        <f t="shared" si="0"/>
        <v>enero</v>
      </c>
      <c r="Z39">
        <f>YEAR(BD_PONDERACIONES[[#This Row],[Fecha Ejecución del Ticket]])</f>
        <v>2022</v>
      </c>
      <c r="AA39" t="str">
        <f t="shared" si="1"/>
        <v>enero</v>
      </c>
      <c r="AB39">
        <f>YEAR(BD_PONDERACIONES[[#This Row],[Fecha de Inspección]])</f>
        <v>2022</v>
      </c>
      <c r="AC39">
        <f t="shared" si="2"/>
        <v>0.5</v>
      </c>
      <c r="AD39">
        <f t="shared" si="3"/>
        <v>0.5</v>
      </c>
      <c r="AE39">
        <f t="shared" si="4"/>
        <v>0.5</v>
      </c>
      <c r="AF39">
        <f t="shared" si="5"/>
        <v>0.5</v>
      </c>
      <c r="AG39">
        <f t="shared" si="6"/>
        <v>0.5</v>
      </c>
      <c r="AH39">
        <f t="shared" si="7"/>
        <v>0.5</v>
      </c>
      <c r="AI39">
        <f t="shared" si="8"/>
        <v>0.25</v>
      </c>
      <c r="AJ39">
        <f t="shared" si="9"/>
        <v>0.25</v>
      </c>
      <c r="AK39">
        <f t="shared" si="10"/>
        <v>0.5</v>
      </c>
      <c r="AL39">
        <f t="shared" si="11"/>
        <v>0.17499999999999999</v>
      </c>
      <c r="AM39">
        <f t="shared" si="12"/>
        <v>0.17499999999999999</v>
      </c>
      <c r="AN39" s="6">
        <f t="shared" si="13"/>
        <v>0.87</v>
      </c>
      <c r="AO39" t="str">
        <f>VLOOKUP(BD_PONDERACIONES[[#This Row],[Comuna]],Tabla3[#All],2,0)</f>
        <v>Cordillera</v>
      </c>
    </row>
    <row r="40" spans="1:41" x14ac:dyDescent="0.35">
      <c r="A40" t="s">
        <v>3590</v>
      </c>
      <c r="B40" t="s">
        <v>3591</v>
      </c>
      <c r="C40" t="s">
        <v>84</v>
      </c>
      <c r="D40" s="5">
        <v>44582</v>
      </c>
      <c r="E40" s="5">
        <v>44566</v>
      </c>
      <c r="F40" t="s">
        <v>753</v>
      </c>
      <c r="G40" t="s">
        <v>3592</v>
      </c>
      <c r="H40" t="s">
        <v>3456</v>
      </c>
      <c r="J40" t="s">
        <v>756</v>
      </c>
      <c r="K40" t="s">
        <v>756</v>
      </c>
      <c r="L40" t="s">
        <v>757</v>
      </c>
      <c r="M40" t="s">
        <v>757</v>
      </c>
      <c r="N40" t="s">
        <v>756</v>
      </c>
      <c r="O40" t="s">
        <v>756</v>
      </c>
      <c r="P40" t="s">
        <v>765</v>
      </c>
      <c r="Q40" t="s">
        <v>759</v>
      </c>
      <c r="R40" t="s">
        <v>759</v>
      </c>
      <c r="S40" t="s">
        <v>756</v>
      </c>
      <c r="T40" t="s">
        <v>756</v>
      </c>
      <c r="U40" t="s">
        <v>756</v>
      </c>
      <c r="V40" t="s">
        <v>756</v>
      </c>
      <c r="W40" t="s">
        <v>773</v>
      </c>
      <c r="X40" t="s">
        <v>3593</v>
      </c>
      <c r="Y40" t="str">
        <f t="shared" si="0"/>
        <v>enero</v>
      </c>
      <c r="Z40">
        <f>YEAR(BD_PONDERACIONES[[#This Row],[Fecha Ejecución del Ticket]])</f>
        <v>2022</v>
      </c>
      <c r="AA40" t="str">
        <f t="shared" si="1"/>
        <v>enero</v>
      </c>
      <c r="AB40">
        <f>YEAR(BD_PONDERACIONES[[#This Row],[Fecha de Inspección]])</f>
        <v>2022</v>
      </c>
      <c r="AC40">
        <f t="shared" si="2"/>
        <v>0.5</v>
      </c>
      <c r="AD40">
        <f t="shared" si="3"/>
        <v>0.5</v>
      </c>
      <c r="AE40">
        <f t="shared" si="4"/>
        <v>0.5</v>
      </c>
      <c r="AF40">
        <f t="shared" si="5"/>
        <v>0.5</v>
      </c>
      <c r="AG40">
        <f t="shared" si="6"/>
        <v>0.5</v>
      </c>
      <c r="AH40">
        <f t="shared" si="7"/>
        <v>0.5</v>
      </c>
      <c r="AI40">
        <f t="shared" si="8"/>
        <v>0.25</v>
      </c>
      <c r="AJ40">
        <f t="shared" si="9"/>
        <v>0.25</v>
      </c>
      <c r="AK40">
        <f t="shared" si="10"/>
        <v>0.5</v>
      </c>
      <c r="AL40">
        <f t="shared" si="11"/>
        <v>0.5</v>
      </c>
      <c r="AM40">
        <f t="shared" si="12"/>
        <v>0</v>
      </c>
      <c r="AN40" s="6">
        <f t="shared" si="13"/>
        <v>0.9</v>
      </c>
      <c r="AO40" t="str">
        <f>VLOOKUP(BD_PONDERACIONES[[#This Row],[Comuna]],Tabla3[#All],2,0)</f>
        <v>Cordillera</v>
      </c>
    </row>
    <row r="41" spans="1:41" x14ac:dyDescent="0.35">
      <c r="A41" t="s">
        <v>3594</v>
      </c>
      <c r="B41" t="s">
        <v>3595</v>
      </c>
      <c r="C41" t="s">
        <v>58</v>
      </c>
      <c r="D41" s="5">
        <v>44582</v>
      </c>
      <c r="E41" s="5">
        <v>44563</v>
      </c>
      <c r="F41" t="s">
        <v>763</v>
      </c>
      <c r="G41" t="s">
        <v>3596</v>
      </c>
      <c r="H41" t="s">
        <v>3456</v>
      </c>
      <c r="J41" t="s">
        <v>756</v>
      </c>
      <c r="K41" t="s">
        <v>756</v>
      </c>
      <c r="L41" t="s">
        <v>757</v>
      </c>
      <c r="M41" t="s">
        <v>757</v>
      </c>
      <c r="N41" t="s">
        <v>756</v>
      </c>
      <c r="O41" t="s">
        <v>756</v>
      </c>
      <c r="P41" t="s">
        <v>765</v>
      </c>
      <c r="Q41" t="s">
        <v>1036</v>
      </c>
      <c r="R41" t="s">
        <v>759</v>
      </c>
      <c r="S41" t="s">
        <v>756</v>
      </c>
      <c r="T41" t="s">
        <v>756</v>
      </c>
      <c r="U41" t="s">
        <v>756</v>
      </c>
      <c r="V41" t="s">
        <v>756</v>
      </c>
      <c r="W41" t="s">
        <v>756</v>
      </c>
      <c r="X41" t="s">
        <v>3597</v>
      </c>
      <c r="Y41" t="str">
        <f t="shared" si="0"/>
        <v>enero</v>
      </c>
      <c r="Z41">
        <f>YEAR(BD_PONDERACIONES[[#This Row],[Fecha Ejecución del Ticket]])</f>
        <v>2022</v>
      </c>
      <c r="AA41" t="str">
        <f t="shared" si="1"/>
        <v>enero</v>
      </c>
      <c r="AB41">
        <f>YEAR(BD_PONDERACIONES[[#This Row],[Fecha de Inspección]])</f>
        <v>2022</v>
      </c>
      <c r="AC41">
        <f t="shared" si="2"/>
        <v>0.5</v>
      </c>
      <c r="AD41">
        <f t="shared" si="3"/>
        <v>0.5</v>
      </c>
      <c r="AE41">
        <f t="shared" si="4"/>
        <v>0.5</v>
      </c>
      <c r="AF41">
        <f t="shared" si="5"/>
        <v>0.5</v>
      </c>
      <c r="AG41">
        <f t="shared" si="6"/>
        <v>0.5</v>
      </c>
      <c r="AH41">
        <f t="shared" si="7"/>
        <v>0.5</v>
      </c>
      <c r="AI41">
        <f t="shared" si="8"/>
        <v>0.25</v>
      </c>
      <c r="AJ41">
        <f t="shared" si="9"/>
        <v>0.25</v>
      </c>
      <c r="AK41">
        <f t="shared" si="10"/>
        <v>0.5</v>
      </c>
      <c r="AL41">
        <f t="shared" si="11"/>
        <v>0.5</v>
      </c>
      <c r="AM41">
        <f t="shared" si="12"/>
        <v>0.5</v>
      </c>
      <c r="AN41" s="6">
        <f t="shared" si="13"/>
        <v>1</v>
      </c>
      <c r="AO41" t="str">
        <f>VLOOKUP(BD_PONDERACIONES[[#This Row],[Comuna]],Tabla3[#All],2,0)</f>
        <v>Cordillera</v>
      </c>
    </row>
    <row r="42" spans="1:41" x14ac:dyDescent="0.35">
      <c r="A42" t="s">
        <v>3598</v>
      </c>
      <c r="B42" t="s">
        <v>3599</v>
      </c>
      <c r="C42" t="s">
        <v>73</v>
      </c>
      <c r="D42" s="5">
        <v>44582</v>
      </c>
      <c r="E42" s="5">
        <v>44565</v>
      </c>
      <c r="F42" t="s">
        <v>763</v>
      </c>
      <c r="G42" t="s">
        <v>3600</v>
      </c>
      <c r="H42" t="s">
        <v>3456</v>
      </c>
      <c r="J42" t="s">
        <v>756</v>
      </c>
      <c r="K42" t="s">
        <v>756</v>
      </c>
      <c r="L42" t="s">
        <v>757</v>
      </c>
      <c r="M42" t="s">
        <v>757</v>
      </c>
      <c r="N42" t="s">
        <v>756</v>
      </c>
      <c r="O42" t="s">
        <v>756</v>
      </c>
      <c r="P42" t="s">
        <v>765</v>
      </c>
      <c r="Q42" t="s">
        <v>3601</v>
      </c>
      <c r="R42" t="s">
        <v>3602</v>
      </c>
      <c r="S42" t="s">
        <v>756</v>
      </c>
      <c r="T42" t="s">
        <v>756</v>
      </c>
      <c r="U42" t="s">
        <v>756</v>
      </c>
      <c r="V42" t="s">
        <v>756</v>
      </c>
      <c r="W42" t="s">
        <v>756</v>
      </c>
      <c r="X42" t="s">
        <v>3603</v>
      </c>
      <c r="Y42" t="str">
        <f t="shared" si="0"/>
        <v>enero</v>
      </c>
      <c r="Z42">
        <f>YEAR(BD_PONDERACIONES[[#This Row],[Fecha Ejecución del Ticket]])</f>
        <v>2022</v>
      </c>
      <c r="AA42" t="str">
        <f t="shared" si="1"/>
        <v>enero</v>
      </c>
      <c r="AB42">
        <f>YEAR(BD_PONDERACIONES[[#This Row],[Fecha de Inspección]])</f>
        <v>2022</v>
      </c>
      <c r="AC42">
        <f t="shared" si="2"/>
        <v>0.5</v>
      </c>
      <c r="AD42">
        <f t="shared" si="3"/>
        <v>0.5</v>
      </c>
      <c r="AE42">
        <f t="shared" si="4"/>
        <v>0.5</v>
      </c>
      <c r="AF42">
        <f t="shared" si="5"/>
        <v>0.5</v>
      </c>
      <c r="AG42">
        <f t="shared" si="6"/>
        <v>0.5</v>
      </c>
      <c r="AH42">
        <f t="shared" si="7"/>
        <v>0.5</v>
      </c>
      <c r="AI42">
        <f t="shared" si="8"/>
        <v>0.25</v>
      </c>
      <c r="AJ42">
        <f t="shared" si="9"/>
        <v>0.25</v>
      </c>
      <c r="AK42">
        <f t="shared" si="10"/>
        <v>0.5</v>
      </c>
      <c r="AL42">
        <f t="shared" si="11"/>
        <v>0.5</v>
      </c>
      <c r="AM42">
        <f t="shared" si="12"/>
        <v>0.5</v>
      </c>
      <c r="AN42" s="6">
        <f t="shared" si="13"/>
        <v>1</v>
      </c>
      <c r="AO42" t="str">
        <f>VLOOKUP(BD_PONDERACIONES[[#This Row],[Comuna]],Tabla3[#All],2,0)</f>
        <v>Cordillera</v>
      </c>
    </row>
    <row r="43" spans="1:41" x14ac:dyDescent="0.35">
      <c r="A43" t="s">
        <v>3604</v>
      </c>
      <c r="B43" t="s">
        <v>3605</v>
      </c>
      <c r="C43" t="s">
        <v>61</v>
      </c>
      <c r="D43" s="5">
        <v>44582</v>
      </c>
      <c r="E43" s="5">
        <v>44564</v>
      </c>
      <c r="F43" t="s">
        <v>753</v>
      </c>
      <c r="G43" t="s">
        <v>3606</v>
      </c>
      <c r="H43" t="s">
        <v>3456</v>
      </c>
      <c r="J43" t="s">
        <v>756</v>
      </c>
      <c r="K43" t="s">
        <v>756</v>
      </c>
      <c r="L43" t="s">
        <v>757</v>
      </c>
      <c r="M43" t="s">
        <v>757</v>
      </c>
      <c r="N43" t="s">
        <v>756</v>
      </c>
      <c r="O43" t="s">
        <v>756</v>
      </c>
      <c r="P43" t="s">
        <v>765</v>
      </c>
      <c r="Q43" t="s">
        <v>3607</v>
      </c>
      <c r="R43" t="s">
        <v>3608</v>
      </c>
      <c r="S43" t="s">
        <v>757</v>
      </c>
      <c r="T43" t="s">
        <v>757</v>
      </c>
      <c r="U43" t="s">
        <v>757</v>
      </c>
      <c r="V43" t="s">
        <v>756</v>
      </c>
      <c r="W43" t="s">
        <v>756</v>
      </c>
      <c r="X43" t="s">
        <v>3609</v>
      </c>
      <c r="Y43" t="str">
        <f t="shared" si="0"/>
        <v>enero</v>
      </c>
      <c r="Z43">
        <f>YEAR(BD_PONDERACIONES[[#This Row],[Fecha Ejecución del Ticket]])</f>
        <v>2022</v>
      </c>
      <c r="AA43" t="str">
        <f t="shared" si="1"/>
        <v>enero</v>
      </c>
      <c r="AB43">
        <f>YEAR(BD_PONDERACIONES[[#This Row],[Fecha de Inspección]])</f>
        <v>2022</v>
      </c>
      <c r="AC43">
        <f t="shared" si="2"/>
        <v>0.5</v>
      </c>
      <c r="AD43">
        <f t="shared" si="3"/>
        <v>0.5</v>
      </c>
      <c r="AE43">
        <f t="shared" si="4"/>
        <v>0.5</v>
      </c>
      <c r="AF43">
        <f t="shared" si="5"/>
        <v>0.5</v>
      </c>
      <c r="AG43">
        <f t="shared" si="6"/>
        <v>0.5</v>
      </c>
      <c r="AH43">
        <f t="shared" si="7"/>
        <v>0.5</v>
      </c>
      <c r="AI43">
        <f t="shared" si="8"/>
        <v>0.25</v>
      </c>
      <c r="AJ43">
        <f t="shared" si="9"/>
        <v>0.25</v>
      </c>
      <c r="AK43">
        <f t="shared" si="10"/>
        <v>0.5</v>
      </c>
      <c r="AL43">
        <f t="shared" si="11"/>
        <v>0.5</v>
      </c>
      <c r="AM43">
        <f t="shared" si="12"/>
        <v>0.5</v>
      </c>
      <c r="AN43" s="6">
        <f t="shared" si="13"/>
        <v>1</v>
      </c>
      <c r="AO43" t="str">
        <f>VLOOKUP(BD_PONDERACIONES[[#This Row],[Comuna]],Tabla3[#All],2,0)</f>
        <v>Cordillera</v>
      </c>
    </row>
    <row r="44" spans="1:41" x14ac:dyDescent="0.35">
      <c r="A44" t="s">
        <v>3610</v>
      </c>
      <c r="B44" t="s">
        <v>3611</v>
      </c>
      <c r="C44" t="s">
        <v>80</v>
      </c>
      <c r="D44" s="5">
        <v>44582</v>
      </c>
      <c r="E44" s="5">
        <v>44566</v>
      </c>
      <c r="F44" t="s">
        <v>763</v>
      </c>
      <c r="G44" t="s">
        <v>3612</v>
      </c>
      <c r="H44" t="s">
        <v>3456</v>
      </c>
      <c r="J44" t="s">
        <v>756</v>
      </c>
      <c r="K44" t="s">
        <v>756</v>
      </c>
      <c r="L44" t="s">
        <v>757</v>
      </c>
      <c r="M44" t="s">
        <v>757</v>
      </c>
      <c r="N44" t="s">
        <v>756</v>
      </c>
      <c r="O44" t="s">
        <v>756</v>
      </c>
      <c r="P44" t="s">
        <v>758</v>
      </c>
      <c r="Q44" t="s">
        <v>759</v>
      </c>
      <c r="R44" t="s">
        <v>759</v>
      </c>
      <c r="S44" t="s">
        <v>757</v>
      </c>
      <c r="T44" t="s">
        <v>757</v>
      </c>
      <c r="U44" t="s">
        <v>757</v>
      </c>
      <c r="V44" t="s">
        <v>773</v>
      </c>
      <c r="W44" t="s">
        <v>773</v>
      </c>
      <c r="X44" t="s">
        <v>3613</v>
      </c>
      <c r="Y44" t="str">
        <f t="shared" si="0"/>
        <v>enero</v>
      </c>
      <c r="Z44">
        <f>YEAR(BD_PONDERACIONES[[#This Row],[Fecha Ejecución del Ticket]])</f>
        <v>2022</v>
      </c>
      <c r="AA44" t="str">
        <f t="shared" si="1"/>
        <v>enero</v>
      </c>
      <c r="AB44">
        <f>YEAR(BD_PONDERACIONES[[#This Row],[Fecha de Inspección]])</f>
        <v>2022</v>
      </c>
      <c r="AC44">
        <f t="shared" si="2"/>
        <v>0.5</v>
      </c>
      <c r="AD44">
        <f t="shared" si="3"/>
        <v>0.5</v>
      </c>
      <c r="AE44">
        <f t="shared" si="4"/>
        <v>0.5</v>
      </c>
      <c r="AF44">
        <f t="shared" si="5"/>
        <v>0.5</v>
      </c>
      <c r="AG44">
        <f t="shared" si="6"/>
        <v>0.5</v>
      </c>
      <c r="AH44">
        <f t="shared" si="7"/>
        <v>0.5</v>
      </c>
      <c r="AI44">
        <f t="shared" si="8"/>
        <v>0.25</v>
      </c>
      <c r="AJ44">
        <f t="shared" si="9"/>
        <v>0.25</v>
      </c>
      <c r="AK44">
        <f t="shared" si="10"/>
        <v>0.5</v>
      </c>
      <c r="AL44">
        <f t="shared" si="11"/>
        <v>0</v>
      </c>
      <c r="AM44">
        <f t="shared" si="12"/>
        <v>0</v>
      </c>
      <c r="AN44" s="6">
        <f t="shared" si="13"/>
        <v>0.8</v>
      </c>
      <c r="AO44" t="str">
        <f>VLOOKUP(BD_PONDERACIONES[[#This Row],[Comuna]],Tabla3[#All],2,0)</f>
        <v>Cordillera</v>
      </c>
    </row>
    <row r="45" spans="1:41" x14ac:dyDescent="0.35">
      <c r="A45" t="s">
        <v>3614</v>
      </c>
      <c r="B45" t="s">
        <v>3615</v>
      </c>
      <c r="C45" t="s">
        <v>79</v>
      </c>
      <c r="D45" s="5">
        <v>44582</v>
      </c>
      <c r="E45" s="5">
        <v>44566</v>
      </c>
      <c r="F45" t="s">
        <v>753</v>
      </c>
      <c r="G45" t="s">
        <v>3616</v>
      </c>
      <c r="H45" t="s">
        <v>3456</v>
      </c>
      <c r="J45" t="s">
        <v>756</v>
      </c>
      <c r="K45" t="s">
        <v>756</v>
      </c>
      <c r="L45" t="s">
        <v>757</v>
      </c>
      <c r="M45" t="s">
        <v>757</v>
      </c>
      <c r="N45" t="s">
        <v>756</v>
      </c>
      <c r="O45" t="s">
        <v>756</v>
      </c>
      <c r="P45" t="s">
        <v>758</v>
      </c>
      <c r="Q45" t="s">
        <v>759</v>
      </c>
      <c r="R45" t="s">
        <v>759</v>
      </c>
      <c r="S45" t="s">
        <v>757</v>
      </c>
      <c r="T45" t="s">
        <v>757</v>
      </c>
      <c r="U45" t="s">
        <v>757</v>
      </c>
      <c r="V45" t="s">
        <v>773</v>
      </c>
      <c r="W45" t="s">
        <v>773</v>
      </c>
      <c r="X45" t="s">
        <v>3617</v>
      </c>
      <c r="Y45" t="str">
        <f t="shared" si="0"/>
        <v>enero</v>
      </c>
      <c r="Z45">
        <f>YEAR(BD_PONDERACIONES[[#This Row],[Fecha Ejecución del Ticket]])</f>
        <v>2022</v>
      </c>
      <c r="AA45" t="str">
        <f t="shared" si="1"/>
        <v>enero</v>
      </c>
      <c r="AB45">
        <f>YEAR(BD_PONDERACIONES[[#This Row],[Fecha de Inspección]])</f>
        <v>2022</v>
      </c>
      <c r="AC45">
        <f t="shared" si="2"/>
        <v>0.5</v>
      </c>
      <c r="AD45">
        <f t="shared" si="3"/>
        <v>0.5</v>
      </c>
      <c r="AE45">
        <f t="shared" si="4"/>
        <v>0.5</v>
      </c>
      <c r="AF45">
        <f t="shared" si="5"/>
        <v>0.5</v>
      </c>
      <c r="AG45">
        <f t="shared" si="6"/>
        <v>0.5</v>
      </c>
      <c r="AH45">
        <f t="shared" si="7"/>
        <v>0.5</v>
      </c>
      <c r="AI45">
        <f t="shared" si="8"/>
        <v>0.25</v>
      </c>
      <c r="AJ45">
        <f t="shared" si="9"/>
        <v>0.25</v>
      </c>
      <c r="AK45">
        <f t="shared" si="10"/>
        <v>0.5</v>
      </c>
      <c r="AL45">
        <f t="shared" si="11"/>
        <v>0</v>
      </c>
      <c r="AM45">
        <f t="shared" si="12"/>
        <v>0</v>
      </c>
      <c r="AN45" s="6">
        <f t="shared" si="13"/>
        <v>0.8</v>
      </c>
      <c r="AO45" t="str">
        <f>VLOOKUP(BD_PONDERACIONES[[#This Row],[Comuna]],Tabla3[#All],2,0)</f>
        <v>Cordillera</v>
      </c>
    </row>
    <row r="46" spans="1:41" x14ac:dyDescent="0.35">
      <c r="A46" t="s">
        <v>3472</v>
      </c>
      <c r="B46" t="s">
        <v>3473</v>
      </c>
      <c r="C46" t="s">
        <v>69</v>
      </c>
      <c r="D46" s="5">
        <v>44585</v>
      </c>
      <c r="E46" s="5">
        <v>44565</v>
      </c>
      <c r="F46" t="s">
        <v>763</v>
      </c>
      <c r="G46" t="s">
        <v>3474</v>
      </c>
      <c r="H46" t="s">
        <v>3456</v>
      </c>
      <c r="J46" t="s">
        <v>756</v>
      </c>
      <c r="K46" t="s">
        <v>756</v>
      </c>
      <c r="L46" t="s">
        <v>757</v>
      </c>
      <c r="M46" t="s">
        <v>757</v>
      </c>
      <c r="N46" t="s">
        <v>756</v>
      </c>
      <c r="O46" t="s">
        <v>756</v>
      </c>
      <c r="P46" t="s">
        <v>758</v>
      </c>
      <c r="Q46" t="s">
        <v>759</v>
      </c>
      <c r="R46" t="s">
        <v>759</v>
      </c>
      <c r="S46" t="s">
        <v>757</v>
      </c>
      <c r="T46" t="s">
        <v>757</v>
      </c>
      <c r="U46" t="s">
        <v>757</v>
      </c>
      <c r="V46" t="s">
        <v>756</v>
      </c>
      <c r="W46" t="s">
        <v>756</v>
      </c>
      <c r="X46" t="s">
        <v>3165</v>
      </c>
      <c r="Y46" t="str">
        <f t="shared" si="0"/>
        <v>enero</v>
      </c>
      <c r="Z46">
        <f>YEAR(BD_PONDERACIONES[[#This Row],[Fecha Ejecución del Ticket]])</f>
        <v>2022</v>
      </c>
      <c r="AA46" t="str">
        <f t="shared" si="1"/>
        <v>enero</v>
      </c>
      <c r="AB46">
        <f>YEAR(BD_PONDERACIONES[[#This Row],[Fecha de Inspección]])</f>
        <v>2022</v>
      </c>
      <c r="AC46">
        <f t="shared" si="2"/>
        <v>0.5</v>
      </c>
      <c r="AD46">
        <f t="shared" si="3"/>
        <v>0.5</v>
      </c>
      <c r="AE46">
        <f t="shared" si="4"/>
        <v>0.5</v>
      </c>
      <c r="AF46">
        <f t="shared" si="5"/>
        <v>0.5</v>
      </c>
      <c r="AG46">
        <f t="shared" si="6"/>
        <v>0.5</v>
      </c>
      <c r="AH46">
        <f t="shared" si="7"/>
        <v>0.5</v>
      </c>
      <c r="AI46">
        <f t="shared" si="8"/>
        <v>0.25</v>
      </c>
      <c r="AJ46">
        <f t="shared" si="9"/>
        <v>0.25</v>
      </c>
      <c r="AK46">
        <f t="shared" si="10"/>
        <v>0.5</v>
      </c>
      <c r="AL46">
        <f t="shared" si="11"/>
        <v>0.5</v>
      </c>
      <c r="AM46">
        <f t="shared" si="12"/>
        <v>0.5</v>
      </c>
      <c r="AN46" s="6">
        <f t="shared" si="13"/>
        <v>1</v>
      </c>
      <c r="AO46" t="str">
        <f>VLOOKUP(BD_PONDERACIONES[[#This Row],[Comuna]],Tabla3[#All],2,0)</f>
        <v>Cordillera</v>
      </c>
    </row>
    <row r="47" spans="1:41" x14ac:dyDescent="0.35">
      <c r="A47" t="s">
        <v>3475</v>
      </c>
      <c r="B47" t="s">
        <v>3476</v>
      </c>
      <c r="C47" t="s">
        <v>70</v>
      </c>
      <c r="D47" s="5">
        <v>44585</v>
      </c>
      <c r="E47" s="5">
        <v>44565</v>
      </c>
      <c r="F47" t="s">
        <v>763</v>
      </c>
      <c r="G47" t="s">
        <v>3477</v>
      </c>
      <c r="H47" t="s">
        <v>3456</v>
      </c>
      <c r="J47" t="s">
        <v>756</v>
      </c>
      <c r="K47" t="s">
        <v>756</v>
      </c>
      <c r="L47" t="s">
        <v>773</v>
      </c>
      <c r="M47" t="s">
        <v>773</v>
      </c>
      <c r="N47" t="s">
        <v>756</v>
      </c>
      <c r="O47" t="s">
        <v>756</v>
      </c>
      <c r="P47" t="s">
        <v>765</v>
      </c>
      <c r="Q47" t="s">
        <v>3478</v>
      </c>
      <c r="R47" t="s">
        <v>759</v>
      </c>
      <c r="S47" t="s">
        <v>756</v>
      </c>
      <c r="T47" t="s">
        <v>756</v>
      </c>
      <c r="U47" t="s">
        <v>756</v>
      </c>
      <c r="V47" t="s">
        <v>756</v>
      </c>
      <c r="W47" t="s">
        <v>773</v>
      </c>
      <c r="X47" t="s">
        <v>3479</v>
      </c>
      <c r="Y47" t="str">
        <f t="shared" si="0"/>
        <v>enero</v>
      </c>
      <c r="Z47">
        <f>YEAR(BD_PONDERACIONES[[#This Row],[Fecha Ejecución del Ticket]])</f>
        <v>2022</v>
      </c>
      <c r="AA47" t="str">
        <f t="shared" si="1"/>
        <v>enero</v>
      </c>
      <c r="AB47">
        <f>YEAR(BD_PONDERACIONES[[#This Row],[Fecha de Inspección]])</f>
        <v>2022</v>
      </c>
      <c r="AC47">
        <f t="shared" si="2"/>
        <v>0.5</v>
      </c>
      <c r="AD47">
        <f t="shared" si="3"/>
        <v>0.5</v>
      </c>
      <c r="AE47">
        <f t="shared" si="4"/>
        <v>0</v>
      </c>
      <c r="AF47">
        <f t="shared" si="5"/>
        <v>0</v>
      </c>
      <c r="AG47">
        <f t="shared" si="6"/>
        <v>0.5</v>
      </c>
      <c r="AH47">
        <f t="shared" si="7"/>
        <v>0.5</v>
      </c>
      <c r="AI47">
        <f t="shared" si="8"/>
        <v>0.25</v>
      </c>
      <c r="AJ47">
        <f t="shared" si="9"/>
        <v>0.25</v>
      </c>
      <c r="AK47">
        <f t="shared" si="10"/>
        <v>0.5</v>
      </c>
      <c r="AL47">
        <f t="shared" si="11"/>
        <v>0.5</v>
      </c>
      <c r="AM47">
        <f t="shared" si="12"/>
        <v>0</v>
      </c>
      <c r="AN47" s="6">
        <f t="shared" si="13"/>
        <v>0.6</v>
      </c>
      <c r="AO47" t="str">
        <f>VLOOKUP(BD_PONDERACIONES[[#This Row],[Comuna]],Tabla3[#All],2,0)</f>
        <v>Cordillera</v>
      </c>
    </row>
    <row r="48" spans="1:41" x14ac:dyDescent="0.35">
      <c r="A48" t="s">
        <v>3480</v>
      </c>
      <c r="B48" t="s">
        <v>3481</v>
      </c>
      <c r="C48" t="s">
        <v>9</v>
      </c>
      <c r="D48" s="5">
        <v>44585</v>
      </c>
      <c r="E48" s="5">
        <v>44565</v>
      </c>
      <c r="F48" t="s">
        <v>753</v>
      </c>
      <c r="G48" t="s">
        <v>3482</v>
      </c>
      <c r="H48" t="s">
        <v>3394</v>
      </c>
      <c r="J48" t="s">
        <v>756</v>
      </c>
      <c r="K48" t="s">
        <v>756</v>
      </c>
      <c r="L48" t="s">
        <v>773</v>
      </c>
      <c r="M48" t="s">
        <v>773</v>
      </c>
      <c r="N48" t="s">
        <v>756</v>
      </c>
      <c r="O48" t="s">
        <v>756</v>
      </c>
      <c r="P48" t="s">
        <v>765</v>
      </c>
      <c r="Q48" t="s">
        <v>3483</v>
      </c>
      <c r="R48" t="s">
        <v>759</v>
      </c>
      <c r="S48" t="s">
        <v>756</v>
      </c>
      <c r="T48" t="s">
        <v>756</v>
      </c>
      <c r="U48" t="s">
        <v>756</v>
      </c>
      <c r="V48" t="s">
        <v>756</v>
      </c>
      <c r="W48" t="s">
        <v>756</v>
      </c>
      <c r="X48" t="s">
        <v>3484</v>
      </c>
      <c r="Y48" t="str">
        <f t="shared" si="0"/>
        <v>enero</v>
      </c>
      <c r="Z48">
        <f>YEAR(BD_PONDERACIONES[[#This Row],[Fecha Ejecución del Ticket]])</f>
        <v>2022</v>
      </c>
      <c r="AA48" t="str">
        <f t="shared" si="1"/>
        <v>enero</v>
      </c>
      <c r="AB48">
        <f>YEAR(BD_PONDERACIONES[[#This Row],[Fecha de Inspección]])</f>
        <v>2022</v>
      </c>
      <c r="AC48">
        <f t="shared" si="2"/>
        <v>0.5</v>
      </c>
      <c r="AD48">
        <f t="shared" si="3"/>
        <v>0.5</v>
      </c>
      <c r="AE48">
        <f t="shared" si="4"/>
        <v>0</v>
      </c>
      <c r="AF48">
        <f t="shared" si="5"/>
        <v>0</v>
      </c>
      <c r="AG48">
        <f t="shared" si="6"/>
        <v>0.5</v>
      </c>
      <c r="AH48">
        <f t="shared" si="7"/>
        <v>0.5</v>
      </c>
      <c r="AI48">
        <f t="shared" si="8"/>
        <v>0.25</v>
      </c>
      <c r="AJ48">
        <f t="shared" si="9"/>
        <v>0.25</v>
      </c>
      <c r="AK48">
        <f t="shared" si="10"/>
        <v>0.5</v>
      </c>
      <c r="AL48">
        <f t="shared" si="11"/>
        <v>0.5</v>
      </c>
      <c r="AM48">
        <f t="shared" si="12"/>
        <v>0.5</v>
      </c>
      <c r="AN48" s="6">
        <f t="shared" si="13"/>
        <v>0.7</v>
      </c>
      <c r="AO48" t="str">
        <f>VLOOKUP(BD_PONDERACIONES[[#This Row],[Comuna]],Tabla3[#All],2,0)</f>
        <v>Florida</v>
      </c>
    </row>
    <row r="49" spans="1:41" x14ac:dyDescent="0.35">
      <c r="A49" t="s">
        <v>3485</v>
      </c>
      <c r="B49" t="s">
        <v>3486</v>
      </c>
      <c r="C49" t="s">
        <v>10</v>
      </c>
      <c r="D49" s="5">
        <v>44585</v>
      </c>
      <c r="E49" s="5">
        <v>44566</v>
      </c>
      <c r="F49" t="s">
        <v>753</v>
      </c>
      <c r="G49" t="s">
        <v>3487</v>
      </c>
      <c r="H49" t="s">
        <v>3394</v>
      </c>
      <c r="J49" t="s">
        <v>756</v>
      </c>
      <c r="K49" t="s">
        <v>756</v>
      </c>
      <c r="L49" t="s">
        <v>756</v>
      </c>
      <c r="M49" t="s">
        <v>756</v>
      </c>
      <c r="N49" t="s">
        <v>756</v>
      </c>
      <c r="O49" t="s">
        <v>756</v>
      </c>
      <c r="P49" t="s">
        <v>758</v>
      </c>
      <c r="Q49" t="s">
        <v>759</v>
      </c>
      <c r="R49" t="s">
        <v>759</v>
      </c>
      <c r="S49" t="s">
        <v>757</v>
      </c>
      <c r="T49" t="s">
        <v>757</v>
      </c>
      <c r="U49" t="s">
        <v>757</v>
      </c>
      <c r="V49" t="s">
        <v>756</v>
      </c>
      <c r="W49" t="s">
        <v>756</v>
      </c>
      <c r="X49" t="s">
        <v>3488</v>
      </c>
      <c r="Y49" t="str">
        <f t="shared" si="0"/>
        <v>enero</v>
      </c>
      <c r="Z49">
        <f>YEAR(BD_PONDERACIONES[[#This Row],[Fecha Ejecución del Ticket]])</f>
        <v>2022</v>
      </c>
      <c r="AA49" t="str">
        <f t="shared" si="1"/>
        <v>enero</v>
      </c>
      <c r="AB49">
        <f>YEAR(BD_PONDERACIONES[[#This Row],[Fecha de Inspección]])</f>
        <v>2022</v>
      </c>
      <c r="AC49">
        <f t="shared" si="2"/>
        <v>0.5</v>
      </c>
      <c r="AD49">
        <f t="shared" si="3"/>
        <v>0.5</v>
      </c>
      <c r="AE49">
        <f t="shared" si="4"/>
        <v>0.5</v>
      </c>
      <c r="AF49">
        <f t="shared" si="5"/>
        <v>0.5</v>
      </c>
      <c r="AG49">
        <f t="shared" si="6"/>
        <v>0.5</v>
      </c>
      <c r="AH49">
        <f t="shared" si="7"/>
        <v>0.5</v>
      </c>
      <c r="AI49">
        <f t="shared" si="8"/>
        <v>0.25</v>
      </c>
      <c r="AJ49">
        <f t="shared" si="9"/>
        <v>0.25</v>
      </c>
      <c r="AK49">
        <f t="shared" si="10"/>
        <v>0.5</v>
      </c>
      <c r="AL49">
        <f t="shared" si="11"/>
        <v>0.5</v>
      </c>
      <c r="AM49">
        <f t="shared" si="12"/>
        <v>0.5</v>
      </c>
      <c r="AN49" s="6">
        <f t="shared" si="13"/>
        <v>1</v>
      </c>
      <c r="AO49" t="str">
        <f>VLOOKUP(BD_PONDERACIONES[[#This Row],[Comuna]],Tabla3[#All],2,0)</f>
        <v>Florida</v>
      </c>
    </row>
    <row r="50" spans="1:41" x14ac:dyDescent="0.35">
      <c r="A50" t="s">
        <v>3489</v>
      </c>
      <c r="B50" t="s">
        <v>3490</v>
      </c>
      <c r="C50" t="s">
        <v>39</v>
      </c>
      <c r="D50" s="5">
        <v>44585</v>
      </c>
      <c r="E50" s="5">
        <v>44575</v>
      </c>
      <c r="F50" t="s">
        <v>753</v>
      </c>
      <c r="G50" t="s">
        <v>3491</v>
      </c>
      <c r="H50" t="s">
        <v>3394</v>
      </c>
      <c r="J50" t="s">
        <v>756</v>
      </c>
      <c r="K50" t="s">
        <v>756</v>
      </c>
      <c r="L50" t="s">
        <v>757</v>
      </c>
      <c r="M50" t="s">
        <v>757</v>
      </c>
      <c r="N50" t="s">
        <v>756</v>
      </c>
      <c r="O50" t="s">
        <v>756</v>
      </c>
      <c r="P50" t="s">
        <v>758</v>
      </c>
      <c r="Q50" t="s">
        <v>759</v>
      </c>
      <c r="R50" t="s">
        <v>759</v>
      </c>
      <c r="S50" t="s">
        <v>757</v>
      </c>
      <c r="T50" t="s">
        <v>757</v>
      </c>
      <c r="U50" t="s">
        <v>757</v>
      </c>
      <c r="V50" t="s">
        <v>756</v>
      </c>
      <c r="W50" t="s">
        <v>756</v>
      </c>
      <c r="X50" t="s">
        <v>3492</v>
      </c>
      <c r="Y50" t="str">
        <f t="shared" si="0"/>
        <v>enero</v>
      </c>
      <c r="Z50">
        <f>YEAR(BD_PONDERACIONES[[#This Row],[Fecha Ejecución del Ticket]])</f>
        <v>2022</v>
      </c>
      <c r="AA50" t="str">
        <f t="shared" si="1"/>
        <v>enero</v>
      </c>
      <c r="AB50">
        <f>YEAR(BD_PONDERACIONES[[#This Row],[Fecha de Inspección]])</f>
        <v>2022</v>
      </c>
      <c r="AC50">
        <f t="shared" si="2"/>
        <v>0.5</v>
      </c>
      <c r="AD50">
        <f t="shared" si="3"/>
        <v>0.5</v>
      </c>
      <c r="AE50">
        <f t="shared" si="4"/>
        <v>0.5</v>
      </c>
      <c r="AF50">
        <f t="shared" si="5"/>
        <v>0.5</v>
      </c>
      <c r="AG50">
        <f t="shared" si="6"/>
        <v>0.5</v>
      </c>
      <c r="AH50">
        <f t="shared" si="7"/>
        <v>0.5</v>
      </c>
      <c r="AI50">
        <f t="shared" si="8"/>
        <v>0.25</v>
      </c>
      <c r="AJ50">
        <f t="shared" si="9"/>
        <v>0.25</v>
      </c>
      <c r="AK50">
        <f t="shared" si="10"/>
        <v>0.5</v>
      </c>
      <c r="AL50">
        <f t="shared" si="11"/>
        <v>0.5</v>
      </c>
      <c r="AM50">
        <f t="shared" si="12"/>
        <v>0.5</v>
      </c>
      <c r="AN50" s="6">
        <f t="shared" si="13"/>
        <v>1</v>
      </c>
      <c r="AO50" t="str">
        <f>VLOOKUP(BD_PONDERACIONES[[#This Row],[Comuna]],Tabla3[#All],2,0)</f>
        <v>Florida</v>
      </c>
    </row>
    <row r="51" spans="1:41" x14ac:dyDescent="0.35">
      <c r="A51" t="s">
        <v>3493</v>
      </c>
      <c r="B51" t="s">
        <v>3494</v>
      </c>
      <c r="C51" t="s">
        <v>55</v>
      </c>
      <c r="D51" s="5">
        <v>44585</v>
      </c>
      <c r="E51" s="5">
        <v>44563</v>
      </c>
      <c r="F51" t="s">
        <v>763</v>
      </c>
      <c r="G51" t="s">
        <v>3495</v>
      </c>
      <c r="H51" t="s">
        <v>3456</v>
      </c>
      <c r="J51" t="s">
        <v>756</v>
      </c>
      <c r="K51" t="s">
        <v>756</v>
      </c>
      <c r="L51" t="s">
        <v>757</v>
      </c>
      <c r="M51" t="s">
        <v>757</v>
      </c>
      <c r="N51" t="s">
        <v>756</v>
      </c>
      <c r="O51" t="s">
        <v>756</v>
      </c>
      <c r="P51" t="s">
        <v>765</v>
      </c>
      <c r="Q51" t="s">
        <v>3496</v>
      </c>
      <c r="R51" t="s">
        <v>3497</v>
      </c>
      <c r="S51" t="s">
        <v>756</v>
      </c>
      <c r="T51" t="s">
        <v>756</v>
      </c>
      <c r="U51" t="s">
        <v>756</v>
      </c>
      <c r="V51" t="s">
        <v>756</v>
      </c>
      <c r="W51" t="s">
        <v>756</v>
      </c>
      <c r="X51" t="s">
        <v>3165</v>
      </c>
      <c r="Y51" t="str">
        <f t="shared" si="0"/>
        <v>enero</v>
      </c>
      <c r="Z51">
        <f>YEAR(BD_PONDERACIONES[[#This Row],[Fecha Ejecución del Ticket]])</f>
        <v>2022</v>
      </c>
      <c r="AA51" t="str">
        <f t="shared" si="1"/>
        <v>enero</v>
      </c>
      <c r="AB51">
        <f>YEAR(BD_PONDERACIONES[[#This Row],[Fecha de Inspección]])</f>
        <v>2022</v>
      </c>
      <c r="AC51">
        <f t="shared" si="2"/>
        <v>0.5</v>
      </c>
      <c r="AD51">
        <f t="shared" si="3"/>
        <v>0.5</v>
      </c>
      <c r="AE51">
        <f t="shared" si="4"/>
        <v>0.5</v>
      </c>
      <c r="AF51">
        <f t="shared" si="5"/>
        <v>0.5</v>
      </c>
      <c r="AG51">
        <f t="shared" si="6"/>
        <v>0.5</v>
      </c>
      <c r="AH51">
        <f t="shared" si="7"/>
        <v>0.5</v>
      </c>
      <c r="AI51">
        <f t="shared" si="8"/>
        <v>0.25</v>
      </c>
      <c r="AJ51">
        <f t="shared" si="9"/>
        <v>0.25</v>
      </c>
      <c r="AK51">
        <f t="shared" si="10"/>
        <v>0.5</v>
      </c>
      <c r="AL51">
        <f t="shared" si="11"/>
        <v>0.5</v>
      </c>
      <c r="AM51">
        <f t="shared" si="12"/>
        <v>0.5</v>
      </c>
      <c r="AN51" s="6">
        <f t="shared" si="13"/>
        <v>1</v>
      </c>
      <c r="AO51" t="str">
        <f>VLOOKUP(BD_PONDERACIONES[[#This Row],[Comuna]],Tabla3[#All],2,0)</f>
        <v>Cordillera</v>
      </c>
    </row>
    <row r="52" spans="1:41" x14ac:dyDescent="0.35">
      <c r="A52" t="s">
        <v>3498</v>
      </c>
      <c r="B52" t="s">
        <v>3499</v>
      </c>
      <c r="C52" t="s">
        <v>37</v>
      </c>
      <c r="D52" s="5">
        <v>44585</v>
      </c>
      <c r="E52" s="5">
        <v>44574</v>
      </c>
      <c r="F52" t="s">
        <v>753</v>
      </c>
      <c r="G52" t="s">
        <v>3500</v>
      </c>
      <c r="H52" t="s">
        <v>3394</v>
      </c>
      <c r="J52" t="s">
        <v>756</v>
      </c>
      <c r="K52" t="s">
        <v>756</v>
      </c>
      <c r="L52" t="s">
        <v>757</v>
      </c>
      <c r="M52" t="s">
        <v>757</v>
      </c>
      <c r="N52" t="s">
        <v>757</v>
      </c>
      <c r="O52" t="s">
        <v>757</v>
      </c>
      <c r="P52" t="s">
        <v>758</v>
      </c>
      <c r="Q52" t="s">
        <v>759</v>
      </c>
      <c r="R52" t="s">
        <v>759</v>
      </c>
      <c r="S52" t="s">
        <v>757</v>
      </c>
      <c r="T52" t="s">
        <v>757</v>
      </c>
      <c r="U52" t="s">
        <v>757</v>
      </c>
      <c r="V52" t="s">
        <v>756</v>
      </c>
      <c r="W52" t="s">
        <v>756</v>
      </c>
      <c r="X52" t="s">
        <v>3501</v>
      </c>
      <c r="Y52" t="str">
        <f t="shared" si="0"/>
        <v>enero</v>
      </c>
      <c r="Z52">
        <f>YEAR(BD_PONDERACIONES[[#This Row],[Fecha Ejecución del Ticket]])</f>
        <v>2022</v>
      </c>
      <c r="AA52" t="str">
        <f t="shared" si="1"/>
        <v>enero</v>
      </c>
      <c r="AB52">
        <f>YEAR(BD_PONDERACIONES[[#This Row],[Fecha de Inspección]])</f>
        <v>2022</v>
      </c>
      <c r="AC52">
        <f t="shared" si="2"/>
        <v>0.5</v>
      </c>
      <c r="AD52">
        <f t="shared" si="3"/>
        <v>0.5</v>
      </c>
      <c r="AE52">
        <f t="shared" si="4"/>
        <v>0.5</v>
      </c>
      <c r="AF52">
        <f t="shared" si="5"/>
        <v>0.5</v>
      </c>
      <c r="AG52">
        <f t="shared" si="6"/>
        <v>0.5</v>
      </c>
      <c r="AH52">
        <f t="shared" si="7"/>
        <v>0.5</v>
      </c>
      <c r="AI52">
        <f t="shared" si="8"/>
        <v>0.25</v>
      </c>
      <c r="AJ52">
        <f t="shared" si="9"/>
        <v>0.25</v>
      </c>
      <c r="AK52">
        <f t="shared" si="10"/>
        <v>0.5</v>
      </c>
      <c r="AL52">
        <f t="shared" si="11"/>
        <v>0.5</v>
      </c>
      <c r="AM52">
        <f t="shared" si="12"/>
        <v>0.5</v>
      </c>
      <c r="AN52" s="6">
        <f t="shared" si="13"/>
        <v>1</v>
      </c>
      <c r="AO52" t="str">
        <f>VLOOKUP(BD_PONDERACIONES[[#This Row],[Comuna]],Tabla3[#All],2,0)</f>
        <v>Florida</v>
      </c>
    </row>
    <row r="53" spans="1:41" x14ac:dyDescent="0.35">
      <c r="A53" t="s">
        <v>3502</v>
      </c>
      <c r="B53" t="s">
        <v>3503</v>
      </c>
      <c r="C53" t="s">
        <v>52</v>
      </c>
      <c r="D53" s="5">
        <v>44585</v>
      </c>
      <c r="E53" s="5">
        <v>44562</v>
      </c>
      <c r="F53" t="s">
        <v>763</v>
      </c>
      <c r="G53" t="s">
        <v>3504</v>
      </c>
      <c r="H53" t="s">
        <v>3456</v>
      </c>
      <c r="J53" t="s">
        <v>756</v>
      </c>
      <c r="K53" t="s">
        <v>756</v>
      </c>
      <c r="L53" t="s">
        <v>757</v>
      </c>
      <c r="M53" t="s">
        <v>757</v>
      </c>
      <c r="N53" t="s">
        <v>756</v>
      </c>
      <c r="O53" t="s">
        <v>756</v>
      </c>
      <c r="P53" t="s">
        <v>758</v>
      </c>
      <c r="Q53" t="s">
        <v>2691</v>
      </c>
      <c r="R53" t="s">
        <v>759</v>
      </c>
      <c r="S53" t="s">
        <v>757</v>
      </c>
      <c r="T53" t="s">
        <v>757</v>
      </c>
      <c r="U53" t="s">
        <v>757</v>
      </c>
      <c r="V53" t="s">
        <v>756</v>
      </c>
      <c r="W53" t="s">
        <v>768</v>
      </c>
      <c r="X53" t="s">
        <v>3505</v>
      </c>
      <c r="Y53" t="str">
        <f t="shared" si="0"/>
        <v>enero</v>
      </c>
      <c r="Z53">
        <f>YEAR(BD_PONDERACIONES[[#This Row],[Fecha Ejecución del Ticket]])</f>
        <v>2022</v>
      </c>
      <c r="AA53" t="str">
        <f t="shared" si="1"/>
        <v>enero</v>
      </c>
      <c r="AB53">
        <f>YEAR(BD_PONDERACIONES[[#This Row],[Fecha de Inspección]])</f>
        <v>2022</v>
      </c>
      <c r="AC53">
        <f t="shared" si="2"/>
        <v>0.5</v>
      </c>
      <c r="AD53">
        <f t="shared" si="3"/>
        <v>0.5</v>
      </c>
      <c r="AE53">
        <f t="shared" si="4"/>
        <v>0.5</v>
      </c>
      <c r="AF53">
        <f t="shared" si="5"/>
        <v>0.5</v>
      </c>
      <c r="AG53">
        <f t="shared" si="6"/>
        <v>0.5</v>
      </c>
      <c r="AH53">
        <f t="shared" si="7"/>
        <v>0.5</v>
      </c>
      <c r="AI53">
        <f t="shared" si="8"/>
        <v>0.25</v>
      </c>
      <c r="AJ53">
        <f t="shared" si="9"/>
        <v>0.25</v>
      </c>
      <c r="AK53">
        <f t="shared" si="10"/>
        <v>0.5</v>
      </c>
      <c r="AL53">
        <f t="shared" si="11"/>
        <v>0.5</v>
      </c>
      <c r="AM53">
        <f t="shared" si="12"/>
        <v>0.17499999999999999</v>
      </c>
      <c r="AN53" s="6">
        <f t="shared" si="13"/>
        <v>0.93500000000000005</v>
      </c>
      <c r="AO53" t="str">
        <f>VLOOKUP(BD_PONDERACIONES[[#This Row],[Comuna]],Tabla3[#All],2,0)</f>
        <v>Cordillera</v>
      </c>
    </row>
    <row r="54" spans="1:41" x14ac:dyDescent="0.35">
      <c r="A54" t="s">
        <v>3506</v>
      </c>
      <c r="B54" t="s">
        <v>3507</v>
      </c>
      <c r="C54" t="s">
        <v>21</v>
      </c>
      <c r="D54" s="5">
        <v>44585</v>
      </c>
      <c r="E54" s="5">
        <v>44569</v>
      </c>
      <c r="F54" t="s">
        <v>753</v>
      </c>
      <c r="G54" t="s">
        <v>3508</v>
      </c>
      <c r="H54" t="s">
        <v>3394</v>
      </c>
      <c r="J54" t="s">
        <v>756</v>
      </c>
      <c r="K54" t="s">
        <v>756</v>
      </c>
      <c r="L54" t="s">
        <v>757</v>
      </c>
      <c r="M54" t="s">
        <v>757</v>
      </c>
      <c r="N54" t="s">
        <v>756</v>
      </c>
      <c r="O54" t="s">
        <v>756</v>
      </c>
      <c r="P54" t="s">
        <v>758</v>
      </c>
      <c r="Q54" t="s">
        <v>759</v>
      </c>
      <c r="R54" t="s">
        <v>759</v>
      </c>
      <c r="S54" t="s">
        <v>757</v>
      </c>
      <c r="T54" t="s">
        <v>757</v>
      </c>
      <c r="U54" t="s">
        <v>757</v>
      </c>
      <c r="V54" t="s">
        <v>773</v>
      </c>
      <c r="W54" t="s">
        <v>756</v>
      </c>
      <c r="X54" t="s">
        <v>3509</v>
      </c>
      <c r="Y54" t="str">
        <f t="shared" si="0"/>
        <v>enero</v>
      </c>
      <c r="Z54">
        <f>YEAR(BD_PONDERACIONES[[#This Row],[Fecha Ejecución del Ticket]])</f>
        <v>2022</v>
      </c>
      <c r="AA54" t="str">
        <f t="shared" si="1"/>
        <v>enero</v>
      </c>
      <c r="AB54">
        <f>YEAR(BD_PONDERACIONES[[#This Row],[Fecha de Inspección]])</f>
        <v>2022</v>
      </c>
      <c r="AC54">
        <f t="shared" si="2"/>
        <v>0.5</v>
      </c>
      <c r="AD54">
        <f t="shared" si="3"/>
        <v>0.5</v>
      </c>
      <c r="AE54">
        <f t="shared" si="4"/>
        <v>0.5</v>
      </c>
      <c r="AF54">
        <f t="shared" si="5"/>
        <v>0.5</v>
      </c>
      <c r="AG54">
        <f t="shared" si="6"/>
        <v>0.5</v>
      </c>
      <c r="AH54">
        <f t="shared" si="7"/>
        <v>0.5</v>
      </c>
      <c r="AI54">
        <f t="shared" si="8"/>
        <v>0.25</v>
      </c>
      <c r="AJ54">
        <f t="shared" si="9"/>
        <v>0.25</v>
      </c>
      <c r="AK54">
        <f t="shared" si="10"/>
        <v>0.5</v>
      </c>
      <c r="AL54">
        <f t="shared" si="11"/>
        <v>0</v>
      </c>
      <c r="AM54">
        <f t="shared" si="12"/>
        <v>0.5</v>
      </c>
      <c r="AN54" s="6">
        <f t="shared" si="13"/>
        <v>0.9</v>
      </c>
      <c r="AO54" t="str">
        <f>VLOOKUP(BD_PONDERACIONES[[#This Row],[Comuna]],Tabla3[#All],2,0)</f>
        <v>Florida</v>
      </c>
    </row>
    <row r="55" spans="1:41" x14ac:dyDescent="0.35">
      <c r="A55" t="s">
        <v>3510</v>
      </c>
      <c r="B55" t="s">
        <v>3511</v>
      </c>
      <c r="C55" t="s">
        <v>28</v>
      </c>
      <c r="D55" s="5">
        <v>44585</v>
      </c>
      <c r="E55" s="5">
        <v>44572</v>
      </c>
      <c r="F55" t="s">
        <v>753</v>
      </c>
      <c r="G55" t="s">
        <v>3512</v>
      </c>
      <c r="H55" t="s">
        <v>3394</v>
      </c>
      <c r="J55" t="s">
        <v>756</v>
      </c>
      <c r="K55" t="s">
        <v>756</v>
      </c>
      <c r="L55" t="s">
        <v>756</v>
      </c>
      <c r="M55" t="s">
        <v>756</v>
      </c>
      <c r="N55" t="s">
        <v>756</v>
      </c>
      <c r="O55" t="s">
        <v>756</v>
      </c>
      <c r="P55" t="s">
        <v>765</v>
      </c>
      <c r="Q55" t="s">
        <v>3513</v>
      </c>
      <c r="R55" t="s">
        <v>3514</v>
      </c>
      <c r="S55" t="s">
        <v>773</v>
      </c>
      <c r="T55" t="s">
        <v>756</v>
      </c>
      <c r="U55" t="s">
        <v>773</v>
      </c>
      <c r="V55" t="s">
        <v>773</v>
      </c>
      <c r="W55" t="s">
        <v>768</v>
      </c>
      <c r="X55" t="s">
        <v>3515</v>
      </c>
      <c r="Y55" t="str">
        <f t="shared" si="0"/>
        <v>enero</v>
      </c>
      <c r="Z55">
        <f>YEAR(BD_PONDERACIONES[[#This Row],[Fecha Ejecución del Ticket]])</f>
        <v>2022</v>
      </c>
      <c r="AA55" t="str">
        <f t="shared" si="1"/>
        <v>enero</v>
      </c>
      <c r="AB55">
        <f>YEAR(BD_PONDERACIONES[[#This Row],[Fecha de Inspección]])</f>
        <v>2022</v>
      </c>
      <c r="AC55">
        <f t="shared" si="2"/>
        <v>0.5</v>
      </c>
      <c r="AD55">
        <f t="shared" si="3"/>
        <v>0.5</v>
      </c>
      <c r="AE55">
        <f t="shared" si="4"/>
        <v>0.5</v>
      </c>
      <c r="AF55">
        <f t="shared" si="5"/>
        <v>0.5</v>
      </c>
      <c r="AG55">
        <f t="shared" si="6"/>
        <v>0.5</v>
      </c>
      <c r="AH55">
        <f t="shared" si="7"/>
        <v>0.5</v>
      </c>
      <c r="AI55">
        <f t="shared" si="8"/>
        <v>0</v>
      </c>
      <c r="AJ55">
        <f t="shared" si="9"/>
        <v>0.25</v>
      </c>
      <c r="AK55">
        <f t="shared" si="10"/>
        <v>0</v>
      </c>
      <c r="AL55">
        <f t="shared" si="11"/>
        <v>0</v>
      </c>
      <c r="AM55">
        <f t="shared" si="12"/>
        <v>0.17499999999999999</v>
      </c>
      <c r="AN55" s="6">
        <f t="shared" si="13"/>
        <v>0.72250000000000003</v>
      </c>
      <c r="AO55" t="str">
        <f>VLOOKUP(BD_PONDERACIONES[[#This Row],[Comuna]],Tabla3[#All],2,0)</f>
        <v>Florida</v>
      </c>
    </row>
    <row r="56" spans="1:41" x14ac:dyDescent="0.35">
      <c r="A56" t="s">
        <v>3516</v>
      </c>
      <c r="B56" t="s">
        <v>3517</v>
      </c>
      <c r="C56" t="s">
        <v>74</v>
      </c>
      <c r="D56" s="5">
        <v>44585</v>
      </c>
      <c r="E56" s="5">
        <v>44565</v>
      </c>
      <c r="F56" t="s">
        <v>763</v>
      </c>
      <c r="G56" t="s">
        <v>3518</v>
      </c>
      <c r="H56" t="s">
        <v>3456</v>
      </c>
      <c r="J56" t="s">
        <v>756</v>
      </c>
      <c r="K56" t="s">
        <v>756</v>
      </c>
      <c r="L56" t="s">
        <v>757</v>
      </c>
      <c r="M56" t="s">
        <v>757</v>
      </c>
      <c r="N56" t="s">
        <v>756</v>
      </c>
      <c r="O56" t="s">
        <v>756</v>
      </c>
      <c r="P56" t="s">
        <v>765</v>
      </c>
      <c r="Q56" t="s">
        <v>3519</v>
      </c>
      <c r="R56" t="s">
        <v>3520</v>
      </c>
      <c r="S56" t="s">
        <v>756</v>
      </c>
      <c r="T56" t="s">
        <v>756</v>
      </c>
      <c r="U56" t="s">
        <v>756</v>
      </c>
      <c r="V56" t="s">
        <v>756</v>
      </c>
      <c r="W56" t="s">
        <v>756</v>
      </c>
      <c r="X56" t="s">
        <v>3165</v>
      </c>
      <c r="Y56" t="str">
        <f t="shared" si="0"/>
        <v>enero</v>
      </c>
      <c r="Z56">
        <f>YEAR(BD_PONDERACIONES[[#This Row],[Fecha Ejecución del Ticket]])</f>
        <v>2022</v>
      </c>
      <c r="AA56" t="str">
        <f t="shared" si="1"/>
        <v>enero</v>
      </c>
      <c r="AB56">
        <f>YEAR(BD_PONDERACIONES[[#This Row],[Fecha de Inspección]])</f>
        <v>2022</v>
      </c>
      <c r="AC56">
        <f t="shared" si="2"/>
        <v>0.5</v>
      </c>
      <c r="AD56">
        <f t="shared" si="3"/>
        <v>0.5</v>
      </c>
      <c r="AE56">
        <f t="shared" si="4"/>
        <v>0.5</v>
      </c>
      <c r="AF56">
        <f t="shared" si="5"/>
        <v>0.5</v>
      </c>
      <c r="AG56">
        <f t="shared" si="6"/>
        <v>0.5</v>
      </c>
      <c r="AH56">
        <f t="shared" si="7"/>
        <v>0.5</v>
      </c>
      <c r="AI56">
        <f t="shared" si="8"/>
        <v>0.25</v>
      </c>
      <c r="AJ56">
        <f t="shared" si="9"/>
        <v>0.25</v>
      </c>
      <c r="AK56">
        <f t="shared" si="10"/>
        <v>0.5</v>
      </c>
      <c r="AL56">
        <f t="shared" si="11"/>
        <v>0.5</v>
      </c>
      <c r="AM56">
        <f t="shared" si="12"/>
        <v>0.5</v>
      </c>
      <c r="AN56" s="6">
        <f t="shared" si="13"/>
        <v>1</v>
      </c>
      <c r="AO56" t="str">
        <f>VLOOKUP(BD_PONDERACIONES[[#This Row],[Comuna]],Tabla3[#All],2,0)</f>
        <v>Cordillera</v>
      </c>
    </row>
    <row r="57" spans="1:41" x14ac:dyDescent="0.35">
      <c r="A57" t="s">
        <v>3521</v>
      </c>
      <c r="B57" t="s">
        <v>3522</v>
      </c>
      <c r="C57" t="s">
        <v>35</v>
      </c>
      <c r="D57" s="5">
        <v>44585</v>
      </c>
      <c r="E57" s="5">
        <v>44573</v>
      </c>
      <c r="F57" t="s">
        <v>753</v>
      </c>
      <c r="G57" t="s">
        <v>3523</v>
      </c>
      <c r="H57" t="s">
        <v>3394</v>
      </c>
      <c r="J57" t="s">
        <v>756</v>
      </c>
      <c r="K57" t="s">
        <v>756</v>
      </c>
      <c r="L57" t="s">
        <v>756</v>
      </c>
      <c r="M57" t="s">
        <v>756</v>
      </c>
      <c r="N57" t="s">
        <v>756</v>
      </c>
      <c r="O57" t="s">
        <v>756</v>
      </c>
      <c r="P57" t="s">
        <v>765</v>
      </c>
      <c r="Q57" t="s">
        <v>759</v>
      </c>
      <c r="R57" t="s">
        <v>759</v>
      </c>
      <c r="S57" t="s">
        <v>756</v>
      </c>
      <c r="T57" t="s">
        <v>756</v>
      </c>
      <c r="U57" t="s">
        <v>756</v>
      </c>
      <c r="V57" t="s">
        <v>756</v>
      </c>
      <c r="W57" t="s">
        <v>756</v>
      </c>
      <c r="X57" t="s">
        <v>3524</v>
      </c>
      <c r="Y57" t="str">
        <f t="shared" si="0"/>
        <v>enero</v>
      </c>
      <c r="Z57">
        <f>YEAR(BD_PONDERACIONES[[#This Row],[Fecha Ejecución del Ticket]])</f>
        <v>2022</v>
      </c>
      <c r="AA57" t="str">
        <f t="shared" si="1"/>
        <v>enero</v>
      </c>
      <c r="AB57">
        <f>YEAR(BD_PONDERACIONES[[#This Row],[Fecha de Inspección]])</f>
        <v>2022</v>
      </c>
      <c r="AC57">
        <f t="shared" si="2"/>
        <v>0.5</v>
      </c>
      <c r="AD57">
        <f t="shared" si="3"/>
        <v>0.5</v>
      </c>
      <c r="AE57">
        <f t="shared" si="4"/>
        <v>0.5</v>
      </c>
      <c r="AF57">
        <f t="shared" si="5"/>
        <v>0.5</v>
      </c>
      <c r="AG57">
        <f t="shared" si="6"/>
        <v>0.5</v>
      </c>
      <c r="AH57">
        <f t="shared" si="7"/>
        <v>0.5</v>
      </c>
      <c r="AI57">
        <f t="shared" si="8"/>
        <v>0.25</v>
      </c>
      <c r="AJ57">
        <f t="shared" si="9"/>
        <v>0.25</v>
      </c>
      <c r="AK57">
        <f t="shared" si="10"/>
        <v>0.5</v>
      </c>
      <c r="AL57">
        <f t="shared" si="11"/>
        <v>0.5</v>
      </c>
      <c r="AM57">
        <f t="shared" si="12"/>
        <v>0.5</v>
      </c>
      <c r="AN57" s="6">
        <f t="shared" si="13"/>
        <v>1</v>
      </c>
      <c r="AO57" t="str">
        <f>VLOOKUP(BD_PONDERACIONES[[#This Row],[Comuna]],Tabla3[#All],2,0)</f>
        <v>Florida</v>
      </c>
    </row>
    <row r="58" spans="1:41" x14ac:dyDescent="0.35">
      <c r="A58" t="s">
        <v>3525</v>
      </c>
      <c r="B58" t="s">
        <v>3526</v>
      </c>
      <c r="C58" t="s">
        <v>68</v>
      </c>
      <c r="D58" s="5">
        <v>44585</v>
      </c>
      <c r="E58" s="5">
        <v>44564</v>
      </c>
      <c r="F58" t="s">
        <v>763</v>
      </c>
      <c r="G58" t="s">
        <v>3527</v>
      </c>
      <c r="H58" t="s">
        <v>3456</v>
      </c>
      <c r="J58" t="s">
        <v>756</v>
      </c>
      <c r="K58" t="s">
        <v>756</v>
      </c>
      <c r="L58" t="s">
        <v>773</v>
      </c>
      <c r="M58" t="s">
        <v>773</v>
      </c>
      <c r="N58" t="s">
        <v>756</v>
      </c>
      <c r="O58" t="s">
        <v>756</v>
      </c>
      <c r="P58" t="s">
        <v>765</v>
      </c>
      <c r="Q58" t="s">
        <v>3528</v>
      </c>
      <c r="R58" t="s">
        <v>3529</v>
      </c>
      <c r="S58" t="s">
        <v>756</v>
      </c>
      <c r="T58" t="s">
        <v>756</v>
      </c>
      <c r="U58" t="s">
        <v>756</v>
      </c>
      <c r="V58" t="s">
        <v>756</v>
      </c>
      <c r="W58" t="s">
        <v>756</v>
      </c>
      <c r="X58" t="s">
        <v>3530</v>
      </c>
      <c r="Y58" t="str">
        <f t="shared" si="0"/>
        <v>enero</v>
      </c>
      <c r="Z58">
        <f>YEAR(BD_PONDERACIONES[[#This Row],[Fecha Ejecución del Ticket]])</f>
        <v>2022</v>
      </c>
      <c r="AA58" t="str">
        <f t="shared" si="1"/>
        <v>enero</v>
      </c>
      <c r="AB58">
        <f>YEAR(BD_PONDERACIONES[[#This Row],[Fecha de Inspección]])</f>
        <v>2022</v>
      </c>
      <c r="AC58">
        <f t="shared" si="2"/>
        <v>0.5</v>
      </c>
      <c r="AD58">
        <f t="shared" si="3"/>
        <v>0.5</v>
      </c>
      <c r="AE58">
        <f t="shared" si="4"/>
        <v>0</v>
      </c>
      <c r="AF58">
        <f t="shared" si="5"/>
        <v>0</v>
      </c>
      <c r="AG58">
        <f t="shared" si="6"/>
        <v>0.5</v>
      </c>
      <c r="AH58">
        <f t="shared" si="7"/>
        <v>0.5</v>
      </c>
      <c r="AI58">
        <f t="shared" si="8"/>
        <v>0.25</v>
      </c>
      <c r="AJ58">
        <f t="shared" si="9"/>
        <v>0.25</v>
      </c>
      <c r="AK58">
        <f t="shared" si="10"/>
        <v>0.5</v>
      </c>
      <c r="AL58">
        <f t="shared" si="11"/>
        <v>0.5</v>
      </c>
      <c r="AM58">
        <f t="shared" si="12"/>
        <v>0.5</v>
      </c>
      <c r="AN58" s="6">
        <f t="shared" si="13"/>
        <v>0.7</v>
      </c>
      <c r="AO58" t="str">
        <f>VLOOKUP(BD_PONDERACIONES[[#This Row],[Comuna]],Tabla3[#All],2,0)</f>
        <v>Cordillera</v>
      </c>
    </row>
    <row r="59" spans="1:41" x14ac:dyDescent="0.35">
      <c r="A59" t="s">
        <v>3531</v>
      </c>
      <c r="B59" t="s">
        <v>3532</v>
      </c>
      <c r="C59" t="s">
        <v>26</v>
      </c>
      <c r="D59" s="5">
        <v>44585</v>
      </c>
      <c r="E59" s="5">
        <v>44571</v>
      </c>
      <c r="F59" t="s">
        <v>753</v>
      </c>
      <c r="G59" t="s">
        <v>3533</v>
      </c>
      <c r="H59" t="s">
        <v>3394</v>
      </c>
      <c r="J59" t="s">
        <v>756</v>
      </c>
      <c r="K59" t="s">
        <v>756</v>
      </c>
      <c r="L59" t="s">
        <v>757</v>
      </c>
      <c r="M59" t="s">
        <v>757</v>
      </c>
      <c r="N59" t="s">
        <v>756</v>
      </c>
      <c r="O59" t="s">
        <v>756</v>
      </c>
      <c r="P59" t="s">
        <v>765</v>
      </c>
      <c r="Q59" t="s">
        <v>759</v>
      </c>
      <c r="R59" t="s">
        <v>759</v>
      </c>
      <c r="S59" t="s">
        <v>756</v>
      </c>
      <c r="T59" t="s">
        <v>756</v>
      </c>
      <c r="U59" t="s">
        <v>756</v>
      </c>
      <c r="V59" t="s">
        <v>773</v>
      </c>
      <c r="W59" t="s">
        <v>768</v>
      </c>
      <c r="X59" t="s">
        <v>3534</v>
      </c>
      <c r="Y59" t="str">
        <f t="shared" si="0"/>
        <v>enero</v>
      </c>
      <c r="Z59">
        <f>YEAR(BD_PONDERACIONES[[#This Row],[Fecha Ejecución del Ticket]])</f>
        <v>2022</v>
      </c>
      <c r="AA59" t="str">
        <f t="shared" si="1"/>
        <v>enero</v>
      </c>
      <c r="AB59">
        <f>YEAR(BD_PONDERACIONES[[#This Row],[Fecha de Inspección]])</f>
        <v>2022</v>
      </c>
      <c r="AC59">
        <f t="shared" si="2"/>
        <v>0.5</v>
      </c>
      <c r="AD59">
        <f t="shared" si="3"/>
        <v>0.5</v>
      </c>
      <c r="AE59">
        <f t="shared" si="4"/>
        <v>0.5</v>
      </c>
      <c r="AF59">
        <f t="shared" si="5"/>
        <v>0.5</v>
      </c>
      <c r="AG59">
        <f t="shared" si="6"/>
        <v>0.5</v>
      </c>
      <c r="AH59">
        <f t="shared" si="7"/>
        <v>0.5</v>
      </c>
      <c r="AI59">
        <f t="shared" si="8"/>
        <v>0.25</v>
      </c>
      <c r="AJ59">
        <f t="shared" si="9"/>
        <v>0.25</v>
      </c>
      <c r="AK59">
        <f t="shared" si="10"/>
        <v>0.5</v>
      </c>
      <c r="AL59">
        <f t="shared" si="11"/>
        <v>0</v>
      </c>
      <c r="AM59">
        <f t="shared" si="12"/>
        <v>0.17499999999999999</v>
      </c>
      <c r="AN59" s="6">
        <f t="shared" si="13"/>
        <v>0.83500000000000008</v>
      </c>
      <c r="AO59" t="str">
        <f>VLOOKUP(BD_PONDERACIONES[[#This Row],[Comuna]],Tabla3[#All],2,0)</f>
        <v>Florida</v>
      </c>
    </row>
    <row r="60" spans="1:41" x14ac:dyDescent="0.35">
      <c r="A60" t="s">
        <v>3535</v>
      </c>
      <c r="B60" t="s">
        <v>3536</v>
      </c>
      <c r="C60" t="s">
        <v>64</v>
      </c>
      <c r="D60" s="5">
        <v>44585</v>
      </c>
      <c r="E60" s="5">
        <v>44564</v>
      </c>
      <c r="F60" t="s">
        <v>763</v>
      </c>
      <c r="G60" t="s">
        <v>3537</v>
      </c>
      <c r="H60" t="s">
        <v>3456</v>
      </c>
      <c r="J60" t="s">
        <v>756</v>
      </c>
      <c r="K60" t="s">
        <v>756</v>
      </c>
      <c r="L60" t="s">
        <v>757</v>
      </c>
      <c r="M60" t="s">
        <v>757</v>
      </c>
      <c r="N60" t="s">
        <v>756</v>
      </c>
      <c r="O60" t="s">
        <v>756</v>
      </c>
      <c r="P60" t="s">
        <v>765</v>
      </c>
      <c r="Q60" t="s">
        <v>3538</v>
      </c>
      <c r="R60" t="s">
        <v>759</v>
      </c>
      <c r="S60" t="s">
        <v>756</v>
      </c>
      <c r="T60" t="s">
        <v>756</v>
      </c>
      <c r="U60" t="s">
        <v>756</v>
      </c>
      <c r="V60" t="s">
        <v>756</v>
      </c>
      <c r="W60" t="s">
        <v>756</v>
      </c>
      <c r="X60" t="s">
        <v>3539</v>
      </c>
      <c r="Y60" t="str">
        <f t="shared" si="0"/>
        <v>enero</v>
      </c>
      <c r="Z60">
        <f>YEAR(BD_PONDERACIONES[[#This Row],[Fecha Ejecución del Ticket]])</f>
        <v>2022</v>
      </c>
      <c r="AA60" t="str">
        <f t="shared" si="1"/>
        <v>enero</v>
      </c>
      <c r="AB60">
        <f>YEAR(BD_PONDERACIONES[[#This Row],[Fecha de Inspección]])</f>
        <v>2022</v>
      </c>
      <c r="AC60">
        <f t="shared" si="2"/>
        <v>0.5</v>
      </c>
      <c r="AD60">
        <f t="shared" si="3"/>
        <v>0.5</v>
      </c>
      <c r="AE60">
        <f t="shared" si="4"/>
        <v>0.5</v>
      </c>
      <c r="AF60">
        <f t="shared" si="5"/>
        <v>0.5</v>
      </c>
      <c r="AG60">
        <f t="shared" si="6"/>
        <v>0.5</v>
      </c>
      <c r="AH60">
        <f t="shared" si="7"/>
        <v>0.5</v>
      </c>
      <c r="AI60">
        <f t="shared" si="8"/>
        <v>0.25</v>
      </c>
      <c r="AJ60">
        <f t="shared" si="9"/>
        <v>0.25</v>
      </c>
      <c r="AK60">
        <f t="shared" si="10"/>
        <v>0.5</v>
      </c>
      <c r="AL60">
        <f t="shared" si="11"/>
        <v>0.5</v>
      </c>
      <c r="AM60">
        <f t="shared" si="12"/>
        <v>0.5</v>
      </c>
      <c r="AN60" s="6">
        <f t="shared" si="13"/>
        <v>1</v>
      </c>
      <c r="AO60" t="str">
        <f>VLOOKUP(BD_PONDERACIONES[[#This Row],[Comuna]],Tabla3[#All],2,0)</f>
        <v>Cordillera</v>
      </c>
    </row>
    <row r="61" spans="1:41" x14ac:dyDescent="0.35">
      <c r="A61" t="s">
        <v>3540</v>
      </c>
      <c r="B61" t="s">
        <v>3541</v>
      </c>
      <c r="C61" t="s">
        <v>22</v>
      </c>
      <c r="D61" s="5">
        <v>44585</v>
      </c>
      <c r="E61" s="5">
        <v>44569</v>
      </c>
      <c r="F61" t="s">
        <v>753</v>
      </c>
      <c r="G61" t="s">
        <v>3542</v>
      </c>
      <c r="H61" t="s">
        <v>3394</v>
      </c>
      <c r="J61" t="s">
        <v>756</v>
      </c>
      <c r="K61" t="s">
        <v>756</v>
      </c>
      <c r="L61" t="s">
        <v>757</v>
      </c>
      <c r="M61" t="s">
        <v>757</v>
      </c>
      <c r="N61" t="s">
        <v>756</v>
      </c>
      <c r="O61" t="s">
        <v>756</v>
      </c>
      <c r="P61" t="s">
        <v>758</v>
      </c>
      <c r="Q61" t="s">
        <v>759</v>
      </c>
      <c r="R61" t="s">
        <v>759</v>
      </c>
      <c r="S61" t="s">
        <v>757</v>
      </c>
      <c r="T61" t="s">
        <v>757</v>
      </c>
      <c r="U61" t="s">
        <v>757</v>
      </c>
      <c r="V61" t="s">
        <v>773</v>
      </c>
      <c r="W61" t="s">
        <v>768</v>
      </c>
      <c r="X61" t="s">
        <v>3543</v>
      </c>
      <c r="Y61" t="str">
        <f t="shared" si="0"/>
        <v>enero</v>
      </c>
      <c r="Z61">
        <f>YEAR(BD_PONDERACIONES[[#This Row],[Fecha Ejecución del Ticket]])</f>
        <v>2022</v>
      </c>
      <c r="AA61" t="str">
        <f t="shared" si="1"/>
        <v>enero</v>
      </c>
      <c r="AB61">
        <f>YEAR(BD_PONDERACIONES[[#This Row],[Fecha de Inspección]])</f>
        <v>2022</v>
      </c>
      <c r="AC61">
        <f t="shared" si="2"/>
        <v>0.5</v>
      </c>
      <c r="AD61">
        <f t="shared" si="3"/>
        <v>0.5</v>
      </c>
      <c r="AE61">
        <f t="shared" si="4"/>
        <v>0.5</v>
      </c>
      <c r="AF61">
        <f t="shared" si="5"/>
        <v>0.5</v>
      </c>
      <c r="AG61">
        <f t="shared" si="6"/>
        <v>0.5</v>
      </c>
      <c r="AH61">
        <f t="shared" si="7"/>
        <v>0.5</v>
      </c>
      <c r="AI61">
        <f t="shared" si="8"/>
        <v>0.25</v>
      </c>
      <c r="AJ61">
        <f t="shared" si="9"/>
        <v>0.25</v>
      </c>
      <c r="AK61">
        <f t="shared" si="10"/>
        <v>0.5</v>
      </c>
      <c r="AL61">
        <f t="shared" si="11"/>
        <v>0</v>
      </c>
      <c r="AM61">
        <f t="shared" si="12"/>
        <v>0.17499999999999999</v>
      </c>
      <c r="AN61" s="6">
        <f t="shared" si="13"/>
        <v>0.83500000000000008</v>
      </c>
      <c r="AO61" t="str">
        <f>VLOOKUP(BD_PONDERACIONES[[#This Row],[Comuna]],Tabla3[#All],2,0)</f>
        <v>Florida</v>
      </c>
    </row>
    <row r="62" spans="1:41" x14ac:dyDescent="0.35">
      <c r="A62" t="s">
        <v>3544</v>
      </c>
      <c r="B62" t="s">
        <v>3545</v>
      </c>
      <c r="C62" t="s">
        <v>81</v>
      </c>
      <c r="D62" s="5">
        <v>44585</v>
      </c>
      <c r="E62" s="5">
        <v>44566</v>
      </c>
      <c r="F62" t="s">
        <v>763</v>
      </c>
      <c r="G62" t="s">
        <v>3546</v>
      </c>
      <c r="H62" t="s">
        <v>3456</v>
      </c>
      <c r="J62" t="s">
        <v>756</v>
      </c>
      <c r="K62" t="s">
        <v>756</v>
      </c>
      <c r="L62" t="s">
        <v>757</v>
      </c>
      <c r="M62" t="s">
        <v>757</v>
      </c>
      <c r="N62" t="s">
        <v>756</v>
      </c>
      <c r="O62" t="s">
        <v>756</v>
      </c>
      <c r="P62" t="s">
        <v>765</v>
      </c>
      <c r="Q62" t="s">
        <v>3547</v>
      </c>
      <c r="R62" t="s">
        <v>759</v>
      </c>
      <c r="S62" t="s">
        <v>756</v>
      </c>
      <c r="T62" t="s">
        <v>756</v>
      </c>
      <c r="U62" t="s">
        <v>756</v>
      </c>
      <c r="V62" t="s">
        <v>756</v>
      </c>
      <c r="W62" t="s">
        <v>756</v>
      </c>
      <c r="X62" t="s">
        <v>3165</v>
      </c>
      <c r="Y62" t="str">
        <f t="shared" si="0"/>
        <v>enero</v>
      </c>
      <c r="Z62">
        <f>YEAR(BD_PONDERACIONES[[#This Row],[Fecha Ejecución del Ticket]])</f>
        <v>2022</v>
      </c>
      <c r="AA62" t="str">
        <f t="shared" si="1"/>
        <v>enero</v>
      </c>
      <c r="AB62">
        <f>YEAR(BD_PONDERACIONES[[#This Row],[Fecha de Inspección]])</f>
        <v>2022</v>
      </c>
      <c r="AC62">
        <f t="shared" si="2"/>
        <v>0.5</v>
      </c>
      <c r="AD62">
        <f t="shared" si="3"/>
        <v>0.5</v>
      </c>
      <c r="AE62">
        <f t="shared" si="4"/>
        <v>0.5</v>
      </c>
      <c r="AF62">
        <f t="shared" si="5"/>
        <v>0.5</v>
      </c>
      <c r="AG62">
        <f t="shared" si="6"/>
        <v>0.5</v>
      </c>
      <c r="AH62">
        <f t="shared" si="7"/>
        <v>0.5</v>
      </c>
      <c r="AI62">
        <f t="shared" si="8"/>
        <v>0.25</v>
      </c>
      <c r="AJ62">
        <f t="shared" si="9"/>
        <v>0.25</v>
      </c>
      <c r="AK62">
        <f t="shared" si="10"/>
        <v>0.5</v>
      </c>
      <c r="AL62">
        <f t="shared" si="11"/>
        <v>0.5</v>
      </c>
      <c r="AM62">
        <f t="shared" si="12"/>
        <v>0.5</v>
      </c>
      <c r="AN62" s="6">
        <f t="shared" si="13"/>
        <v>1</v>
      </c>
      <c r="AO62" t="str">
        <f>VLOOKUP(BD_PONDERACIONES[[#This Row],[Comuna]],Tabla3[#All],2,0)</f>
        <v>Cordillera</v>
      </c>
    </row>
    <row r="63" spans="1:41" x14ac:dyDescent="0.35">
      <c r="A63" t="s">
        <v>3548</v>
      </c>
      <c r="B63" t="s">
        <v>3549</v>
      </c>
      <c r="C63" t="s">
        <v>60</v>
      </c>
      <c r="D63" s="5">
        <v>44585</v>
      </c>
      <c r="E63" s="5">
        <v>44563</v>
      </c>
      <c r="F63" t="s">
        <v>763</v>
      </c>
      <c r="G63" t="s">
        <v>3550</v>
      </c>
      <c r="H63" t="s">
        <v>3456</v>
      </c>
      <c r="J63" t="s">
        <v>756</v>
      </c>
      <c r="K63" t="s">
        <v>756</v>
      </c>
      <c r="L63" t="s">
        <v>773</v>
      </c>
      <c r="M63" t="s">
        <v>773</v>
      </c>
      <c r="N63" t="s">
        <v>756</v>
      </c>
      <c r="O63" t="s">
        <v>756</v>
      </c>
      <c r="P63" t="s">
        <v>765</v>
      </c>
      <c r="Q63" t="s">
        <v>3551</v>
      </c>
      <c r="R63" t="s">
        <v>759</v>
      </c>
      <c r="S63" t="s">
        <v>756</v>
      </c>
      <c r="T63" t="s">
        <v>756</v>
      </c>
      <c r="U63" t="s">
        <v>756</v>
      </c>
      <c r="V63" t="s">
        <v>756</v>
      </c>
      <c r="W63" t="s">
        <v>756</v>
      </c>
      <c r="X63" t="s">
        <v>3552</v>
      </c>
      <c r="Y63" t="str">
        <f t="shared" si="0"/>
        <v>enero</v>
      </c>
      <c r="Z63">
        <f>YEAR(BD_PONDERACIONES[[#This Row],[Fecha Ejecución del Ticket]])</f>
        <v>2022</v>
      </c>
      <c r="AA63" t="str">
        <f t="shared" si="1"/>
        <v>enero</v>
      </c>
      <c r="AB63">
        <f>YEAR(BD_PONDERACIONES[[#This Row],[Fecha de Inspección]])</f>
        <v>2022</v>
      </c>
      <c r="AC63">
        <f t="shared" si="2"/>
        <v>0.5</v>
      </c>
      <c r="AD63">
        <f t="shared" si="3"/>
        <v>0.5</v>
      </c>
      <c r="AE63">
        <f t="shared" si="4"/>
        <v>0</v>
      </c>
      <c r="AF63">
        <f t="shared" si="5"/>
        <v>0</v>
      </c>
      <c r="AG63">
        <f t="shared" si="6"/>
        <v>0.5</v>
      </c>
      <c r="AH63">
        <f t="shared" si="7"/>
        <v>0.5</v>
      </c>
      <c r="AI63">
        <f t="shared" si="8"/>
        <v>0.25</v>
      </c>
      <c r="AJ63">
        <f t="shared" si="9"/>
        <v>0.25</v>
      </c>
      <c r="AK63">
        <f t="shared" si="10"/>
        <v>0.5</v>
      </c>
      <c r="AL63">
        <f t="shared" si="11"/>
        <v>0.5</v>
      </c>
      <c r="AM63">
        <f t="shared" si="12"/>
        <v>0.5</v>
      </c>
      <c r="AN63" s="6">
        <f t="shared" si="13"/>
        <v>0.7</v>
      </c>
      <c r="AO63" t="str">
        <f>VLOOKUP(BD_PONDERACIONES[[#This Row],[Comuna]],Tabla3[#All],2,0)</f>
        <v>Cordillera</v>
      </c>
    </row>
    <row r="64" spans="1:41" x14ac:dyDescent="0.35">
      <c r="A64" t="s">
        <v>3553</v>
      </c>
      <c r="B64" t="s">
        <v>3554</v>
      </c>
      <c r="C64" t="s">
        <v>38</v>
      </c>
      <c r="D64" s="5">
        <v>44585</v>
      </c>
      <c r="E64" s="5">
        <v>44574</v>
      </c>
      <c r="F64" t="s">
        <v>753</v>
      </c>
      <c r="G64" t="s">
        <v>3555</v>
      </c>
      <c r="H64" t="s">
        <v>3394</v>
      </c>
      <c r="J64" t="s">
        <v>756</v>
      </c>
      <c r="K64" t="s">
        <v>756</v>
      </c>
      <c r="L64" t="s">
        <v>757</v>
      </c>
      <c r="M64" t="s">
        <v>757</v>
      </c>
      <c r="N64" t="s">
        <v>756</v>
      </c>
      <c r="O64" t="s">
        <v>756</v>
      </c>
      <c r="P64" t="s">
        <v>765</v>
      </c>
      <c r="Q64" t="s">
        <v>759</v>
      </c>
      <c r="R64" t="s">
        <v>759</v>
      </c>
      <c r="S64" t="s">
        <v>756</v>
      </c>
      <c r="T64" t="s">
        <v>756</v>
      </c>
      <c r="U64" t="s">
        <v>756</v>
      </c>
      <c r="V64" t="s">
        <v>756</v>
      </c>
      <c r="W64" t="s">
        <v>756</v>
      </c>
      <c r="X64" t="s">
        <v>3556</v>
      </c>
      <c r="Y64" t="str">
        <f t="shared" si="0"/>
        <v>enero</v>
      </c>
      <c r="Z64">
        <f>YEAR(BD_PONDERACIONES[[#This Row],[Fecha Ejecución del Ticket]])</f>
        <v>2022</v>
      </c>
      <c r="AA64" t="str">
        <f t="shared" si="1"/>
        <v>enero</v>
      </c>
      <c r="AB64">
        <f>YEAR(BD_PONDERACIONES[[#This Row],[Fecha de Inspección]])</f>
        <v>2022</v>
      </c>
      <c r="AC64">
        <f t="shared" si="2"/>
        <v>0.5</v>
      </c>
      <c r="AD64">
        <f t="shared" si="3"/>
        <v>0.5</v>
      </c>
      <c r="AE64">
        <f t="shared" si="4"/>
        <v>0.5</v>
      </c>
      <c r="AF64">
        <f t="shared" si="5"/>
        <v>0.5</v>
      </c>
      <c r="AG64">
        <f t="shared" si="6"/>
        <v>0.5</v>
      </c>
      <c r="AH64">
        <f t="shared" si="7"/>
        <v>0.5</v>
      </c>
      <c r="AI64">
        <f t="shared" si="8"/>
        <v>0.25</v>
      </c>
      <c r="AJ64">
        <f t="shared" si="9"/>
        <v>0.25</v>
      </c>
      <c r="AK64">
        <f t="shared" si="10"/>
        <v>0.5</v>
      </c>
      <c r="AL64">
        <f t="shared" si="11"/>
        <v>0.5</v>
      </c>
      <c r="AM64">
        <f t="shared" si="12"/>
        <v>0.5</v>
      </c>
      <c r="AN64" s="6">
        <f t="shared" si="13"/>
        <v>1</v>
      </c>
      <c r="AO64" t="str">
        <f>VLOOKUP(BD_PONDERACIONES[[#This Row],[Comuna]],Tabla3[#All],2,0)</f>
        <v>Florida</v>
      </c>
    </row>
    <row r="65" spans="1:41" x14ac:dyDescent="0.35">
      <c r="A65" t="s">
        <v>3557</v>
      </c>
      <c r="B65" t="s">
        <v>3558</v>
      </c>
      <c r="C65" t="s">
        <v>17</v>
      </c>
      <c r="D65" s="5">
        <v>44585</v>
      </c>
      <c r="E65" s="5">
        <v>44567</v>
      </c>
      <c r="F65" t="s">
        <v>753</v>
      </c>
      <c r="G65" t="s">
        <v>3559</v>
      </c>
      <c r="H65" t="s">
        <v>3394</v>
      </c>
      <c r="J65" t="s">
        <v>756</v>
      </c>
      <c r="K65" t="s">
        <v>768</v>
      </c>
      <c r="L65" t="s">
        <v>757</v>
      </c>
      <c r="M65" t="s">
        <v>757</v>
      </c>
      <c r="N65" t="s">
        <v>757</v>
      </c>
      <c r="O65" t="s">
        <v>757</v>
      </c>
      <c r="P65" t="s">
        <v>765</v>
      </c>
      <c r="Q65" t="s">
        <v>759</v>
      </c>
      <c r="R65" t="s">
        <v>759</v>
      </c>
      <c r="S65" t="s">
        <v>757</v>
      </c>
      <c r="T65" t="s">
        <v>757</v>
      </c>
      <c r="U65" t="s">
        <v>757</v>
      </c>
      <c r="V65" t="s">
        <v>773</v>
      </c>
      <c r="W65" t="s">
        <v>768</v>
      </c>
      <c r="X65" t="s">
        <v>3560</v>
      </c>
      <c r="Y65" t="str">
        <f t="shared" si="0"/>
        <v>enero</v>
      </c>
      <c r="Z65">
        <f>YEAR(BD_PONDERACIONES[[#This Row],[Fecha Ejecución del Ticket]])</f>
        <v>2022</v>
      </c>
      <c r="AA65" t="str">
        <f t="shared" si="1"/>
        <v>enero</v>
      </c>
      <c r="AB65">
        <f>YEAR(BD_PONDERACIONES[[#This Row],[Fecha de Inspección]])</f>
        <v>2022</v>
      </c>
      <c r="AC65">
        <f t="shared" si="2"/>
        <v>0.5</v>
      </c>
      <c r="AD65">
        <f t="shared" si="3"/>
        <v>0</v>
      </c>
      <c r="AE65">
        <f t="shared" si="4"/>
        <v>0.5</v>
      </c>
      <c r="AF65">
        <f t="shared" si="5"/>
        <v>0.5</v>
      </c>
      <c r="AG65">
        <f t="shared" si="6"/>
        <v>0.5</v>
      </c>
      <c r="AH65">
        <f t="shared" si="7"/>
        <v>0.5</v>
      </c>
      <c r="AI65">
        <f t="shared" si="8"/>
        <v>0.25</v>
      </c>
      <c r="AJ65">
        <f t="shared" si="9"/>
        <v>0.25</v>
      </c>
      <c r="AK65">
        <f t="shared" si="10"/>
        <v>0.5</v>
      </c>
      <c r="AL65">
        <f t="shared" si="11"/>
        <v>0</v>
      </c>
      <c r="AM65">
        <f t="shared" si="12"/>
        <v>0.17499999999999999</v>
      </c>
      <c r="AN65" s="6">
        <f t="shared" si="13"/>
        <v>0.7350000000000001</v>
      </c>
      <c r="AO65" t="str">
        <f>VLOOKUP(BD_PONDERACIONES[[#This Row],[Comuna]],Tabla3[#All],2,0)</f>
        <v>Florida</v>
      </c>
    </row>
    <row r="66" spans="1:41" x14ac:dyDescent="0.35">
      <c r="A66" t="s">
        <v>3561</v>
      </c>
      <c r="B66" t="s">
        <v>3562</v>
      </c>
      <c r="C66" t="s">
        <v>66</v>
      </c>
      <c r="D66" s="5">
        <v>44585</v>
      </c>
      <c r="E66" s="5">
        <v>44564</v>
      </c>
      <c r="F66" t="s">
        <v>763</v>
      </c>
      <c r="G66" t="s">
        <v>3563</v>
      </c>
      <c r="H66" t="s">
        <v>3456</v>
      </c>
      <c r="J66" t="s">
        <v>756</v>
      </c>
      <c r="K66" t="s">
        <v>756</v>
      </c>
      <c r="L66" t="s">
        <v>757</v>
      </c>
      <c r="M66" t="s">
        <v>757</v>
      </c>
      <c r="N66" t="s">
        <v>756</v>
      </c>
      <c r="O66" t="s">
        <v>756</v>
      </c>
      <c r="P66" t="s">
        <v>758</v>
      </c>
      <c r="Q66" t="s">
        <v>759</v>
      </c>
      <c r="R66" t="s">
        <v>759</v>
      </c>
      <c r="S66" t="s">
        <v>757</v>
      </c>
      <c r="T66" t="s">
        <v>757</v>
      </c>
      <c r="U66" t="s">
        <v>757</v>
      </c>
      <c r="V66" t="s">
        <v>773</v>
      </c>
      <c r="W66" t="s">
        <v>768</v>
      </c>
      <c r="X66" t="s">
        <v>3552</v>
      </c>
      <c r="Y66" t="str">
        <f t="shared" ref="Y66:Y129" si="14">TEXT(E66,"MMMM")</f>
        <v>enero</v>
      </c>
      <c r="Z66">
        <f>YEAR(BD_PONDERACIONES[[#This Row],[Fecha Ejecución del Ticket]])</f>
        <v>2022</v>
      </c>
      <c r="AA66" t="str">
        <f t="shared" ref="AA66:AA129" si="15">TEXT(D66,"MMMM")</f>
        <v>enero</v>
      </c>
      <c r="AB66">
        <f>YEAR(BD_PONDERACIONES[[#This Row],[Fecha de Inspección]])</f>
        <v>2022</v>
      </c>
      <c r="AC66">
        <f t="shared" ref="AC66:AC129" si="16">IF(OR(J66="Cumple",J66="No Aplica"),0.5,0)</f>
        <v>0.5</v>
      </c>
      <c r="AD66">
        <f t="shared" ref="AD66:AD129" si="17">IF(OR(K66="CUMPLE",K66="No Aplica"),0.5,0)</f>
        <v>0.5</v>
      </c>
      <c r="AE66">
        <f t="shared" ref="AE66:AE129" si="18">IF(OR(L66="CUMPLE",L66="No Aplica"),0.5,0)</f>
        <v>0.5</v>
      </c>
      <c r="AF66">
        <f t="shared" ref="AF66:AF129" si="19">IF(OR(M66="CUMPLE",M66="No Aplica"),0.5,0)</f>
        <v>0.5</v>
      </c>
      <c r="AG66">
        <f t="shared" ref="AG66:AG129" si="20">IF(OR(N66="CUMPLE",N66="No Aplica"),0.5,IF(N66="Cumple Mayormente",0.325,IF(N66="Cumple Parcialmente",0.175,0)))</f>
        <v>0.5</v>
      </c>
      <c r="AH66">
        <f t="shared" ref="AH66:AH129" si="21">IF(OR(O66="CUMPLE",O66="No Aplica"),0.5,IF(O66="Cumple Mayormente",0.325,IF(O66="Cumple Parcialmente",0.175,0)))</f>
        <v>0.5</v>
      </c>
      <c r="AI66">
        <f t="shared" ref="AI66:AI129" si="22">IF(OR(S66="CUMPLE",S66="No Aplica"),0.25,IF(S66="Cumple Mayormente",0.1625,IF(S66="Cumple Parcialmente",0.0875,0)))</f>
        <v>0.25</v>
      </c>
      <c r="AJ66">
        <f t="shared" ref="AJ66:AJ129" si="23">IF(OR(T66="CUMPLE",T66="No Aplica"),0.25,IF(T66="Cumple Mayormente",0.1625,IF(T66="Cumple Parcialmente",0.0875,0)))</f>
        <v>0.25</v>
      </c>
      <c r="AK66">
        <f t="shared" ref="AK66:AK129" si="24">IF(OR(U66="CUMPLE",U66="No Aplica"),0.5,IF(U66="Cumple Mayormente",0.325,IF(U66="Cumple Parcialmente",0.175,0)))</f>
        <v>0.5</v>
      </c>
      <c r="AL66">
        <f t="shared" ref="AL66:AL129" si="25">IF(OR(V66="CUMPLE",V66="No Aplica"),0.5,IF(V66="Cumple Mayormente",0.325,IF(V66="Cumple Parcialmente",0.175,0)))</f>
        <v>0</v>
      </c>
      <c r="AM66">
        <f t="shared" ref="AM66:AM129" si="26">IF(OR(W66="CUMPLE",W66="No Aplica"),0.5,IF(W66="Cumple Mayormente",0.325,IF(W66="Cumple Parcialmente",0.175,0)))</f>
        <v>0.17499999999999999</v>
      </c>
      <c r="AN66" s="6">
        <f t="shared" ref="AN66:AN129" si="27">((AC66+AD66)*0.2)+((AE66+AF66)*0.3)+((AG66+AH66)*0.15)+((AI66+AJ66+AK66)*0.15)+((AL66+AM66)*0.2)</f>
        <v>0.83500000000000008</v>
      </c>
      <c r="AO66" t="str">
        <f>VLOOKUP(BD_PONDERACIONES[[#This Row],[Comuna]],Tabla3[#All],2,0)</f>
        <v>Cordillera</v>
      </c>
    </row>
    <row r="67" spans="1:41" x14ac:dyDescent="0.35">
      <c r="A67" t="s">
        <v>3564</v>
      </c>
      <c r="B67" t="s">
        <v>3565</v>
      </c>
      <c r="C67" t="s">
        <v>63</v>
      </c>
      <c r="D67" s="5">
        <v>44585</v>
      </c>
      <c r="E67" s="5">
        <v>44564</v>
      </c>
      <c r="F67" t="s">
        <v>763</v>
      </c>
      <c r="G67" t="s">
        <v>3566</v>
      </c>
      <c r="H67" t="s">
        <v>3456</v>
      </c>
      <c r="J67" t="s">
        <v>756</v>
      </c>
      <c r="K67" t="s">
        <v>756</v>
      </c>
      <c r="L67" t="s">
        <v>757</v>
      </c>
      <c r="M67" t="s">
        <v>757</v>
      </c>
      <c r="N67" t="s">
        <v>756</v>
      </c>
      <c r="O67" t="s">
        <v>756</v>
      </c>
      <c r="P67" t="s">
        <v>765</v>
      </c>
      <c r="Q67" t="s">
        <v>3567</v>
      </c>
      <c r="R67" t="s">
        <v>759</v>
      </c>
      <c r="S67" t="s">
        <v>756</v>
      </c>
      <c r="T67" t="s">
        <v>756</v>
      </c>
      <c r="U67" t="s">
        <v>756</v>
      </c>
      <c r="V67" t="s">
        <v>756</v>
      </c>
      <c r="W67" t="s">
        <v>756</v>
      </c>
      <c r="X67" t="s">
        <v>3568</v>
      </c>
      <c r="Y67" t="str">
        <f t="shared" si="14"/>
        <v>enero</v>
      </c>
      <c r="Z67">
        <f>YEAR(BD_PONDERACIONES[[#This Row],[Fecha Ejecución del Ticket]])</f>
        <v>2022</v>
      </c>
      <c r="AA67" t="str">
        <f t="shared" si="15"/>
        <v>enero</v>
      </c>
      <c r="AB67">
        <f>YEAR(BD_PONDERACIONES[[#This Row],[Fecha de Inspección]])</f>
        <v>2022</v>
      </c>
      <c r="AC67">
        <f t="shared" si="16"/>
        <v>0.5</v>
      </c>
      <c r="AD67">
        <f t="shared" si="17"/>
        <v>0.5</v>
      </c>
      <c r="AE67">
        <f t="shared" si="18"/>
        <v>0.5</v>
      </c>
      <c r="AF67">
        <f t="shared" si="19"/>
        <v>0.5</v>
      </c>
      <c r="AG67">
        <f t="shared" si="20"/>
        <v>0.5</v>
      </c>
      <c r="AH67">
        <f t="shared" si="21"/>
        <v>0.5</v>
      </c>
      <c r="AI67">
        <f t="shared" si="22"/>
        <v>0.25</v>
      </c>
      <c r="AJ67">
        <f t="shared" si="23"/>
        <v>0.25</v>
      </c>
      <c r="AK67">
        <f t="shared" si="24"/>
        <v>0.5</v>
      </c>
      <c r="AL67">
        <f t="shared" si="25"/>
        <v>0.5</v>
      </c>
      <c r="AM67">
        <f t="shared" si="26"/>
        <v>0.5</v>
      </c>
      <c r="AN67" s="6">
        <f t="shared" si="27"/>
        <v>1</v>
      </c>
      <c r="AO67" t="str">
        <f>VLOOKUP(BD_PONDERACIONES[[#This Row],[Comuna]],Tabla3[#All],2,0)</f>
        <v>Cordillera</v>
      </c>
    </row>
    <row r="68" spans="1:41" x14ac:dyDescent="0.35">
      <c r="A68" t="s">
        <v>3569</v>
      </c>
      <c r="B68" t="s">
        <v>3570</v>
      </c>
      <c r="C68" t="s">
        <v>19</v>
      </c>
      <c r="D68" s="5">
        <v>44585</v>
      </c>
      <c r="E68" s="5">
        <v>44567</v>
      </c>
      <c r="F68" t="s">
        <v>753</v>
      </c>
      <c r="G68" t="s">
        <v>3446</v>
      </c>
      <c r="H68" t="s">
        <v>3394</v>
      </c>
      <c r="J68" t="s">
        <v>756</v>
      </c>
      <c r="K68" t="s">
        <v>756</v>
      </c>
      <c r="L68" t="s">
        <v>756</v>
      </c>
      <c r="M68" t="s">
        <v>756</v>
      </c>
      <c r="N68" t="s">
        <v>756</v>
      </c>
      <c r="O68" t="s">
        <v>756</v>
      </c>
      <c r="P68" t="s">
        <v>758</v>
      </c>
      <c r="Q68" t="s">
        <v>759</v>
      </c>
      <c r="R68" t="s">
        <v>759</v>
      </c>
      <c r="S68" t="s">
        <v>757</v>
      </c>
      <c r="T68" t="s">
        <v>757</v>
      </c>
      <c r="U68" t="s">
        <v>757</v>
      </c>
      <c r="V68" t="s">
        <v>756</v>
      </c>
      <c r="W68" t="s">
        <v>756</v>
      </c>
      <c r="X68" t="s">
        <v>3571</v>
      </c>
      <c r="Y68" t="str">
        <f t="shared" si="14"/>
        <v>enero</v>
      </c>
      <c r="Z68">
        <f>YEAR(BD_PONDERACIONES[[#This Row],[Fecha Ejecución del Ticket]])</f>
        <v>2022</v>
      </c>
      <c r="AA68" t="str">
        <f t="shared" si="15"/>
        <v>enero</v>
      </c>
      <c r="AB68">
        <f>YEAR(BD_PONDERACIONES[[#This Row],[Fecha de Inspección]])</f>
        <v>2022</v>
      </c>
      <c r="AC68">
        <f t="shared" si="16"/>
        <v>0.5</v>
      </c>
      <c r="AD68">
        <f t="shared" si="17"/>
        <v>0.5</v>
      </c>
      <c r="AE68">
        <f t="shared" si="18"/>
        <v>0.5</v>
      </c>
      <c r="AF68">
        <f t="shared" si="19"/>
        <v>0.5</v>
      </c>
      <c r="AG68">
        <f t="shared" si="20"/>
        <v>0.5</v>
      </c>
      <c r="AH68">
        <f t="shared" si="21"/>
        <v>0.5</v>
      </c>
      <c r="AI68">
        <f t="shared" si="22"/>
        <v>0.25</v>
      </c>
      <c r="AJ68">
        <f t="shared" si="23"/>
        <v>0.25</v>
      </c>
      <c r="AK68">
        <f t="shared" si="24"/>
        <v>0.5</v>
      </c>
      <c r="AL68">
        <f t="shared" si="25"/>
        <v>0.5</v>
      </c>
      <c r="AM68">
        <f t="shared" si="26"/>
        <v>0.5</v>
      </c>
      <c r="AN68" s="6">
        <f t="shared" si="27"/>
        <v>1</v>
      </c>
      <c r="AO68" t="str">
        <f>VLOOKUP(BD_PONDERACIONES[[#This Row],[Comuna]],Tabla3[#All],2,0)</f>
        <v>Florida</v>
      </c>
    </row>
    <row r="69" spans="1:41" x14ac:dyDescent="0.35">
      <c r="A69" t="s">
        <v>3408</v>
      </c>
      <c r="B69" t="s">
        <v>3409</v>
      </c>
      <c r="C69" t="s">
        <v>32</v>
      </c>
      <c r="D69" s="5">
        <v>44586</v>
      </c>
      <c r="E69" s="5">
        <v>44573</v>
      </c>
      <c r="F69" t="s">
        <v>753</v>
      </c>
      <c r="G69" t="s">
        <v>3410</v>
      </c>
      <c r="H69" t="s">
        <v>3394</v>
      </c>
      <c r="J69" t="s">
        <v>756</v>
      </c>
      <c r="K69" t="s">
        <v>756</v>
      </c>
      <c r="L69" t="s">
        <v>757</v>
      </c>
      <c r="M69" t="s">
        <v>757</v>
      </c>
      <c r="N69" t="s">
        <v>756</v>
      </c>
      <c r="O69" t="s">
        <v>756</v>
      </c>
      <c r="P69" t="s">
        <v>758</v>
      </c>
      <c r="Q69" t="s">
        <v>759</v>
      </c>
      <c r="R69" t="s">
        <v>759</v>
      </c>
      <c r="S69" t="s">
        <v>757</v>
      </c>
      <c r="T69" t="s">
        <v>757</v>
      </c>
      <c r="U69" t="s">
        <v>757</v>
      </c>
      <c r="V69" t="s">
        <v>773</v>
      </c>
      <c r="W69" t="s">
        <v>756</v>
      </c>
      <c r="X69" t="s">
        <v>3411</v>
      </c>
      <c r="Y69" t="str">
        <f t="shared" si="14"/>
        <v>enero</v>
      </c>
      <c r="Z69">
        <f>YEAR(BD_PONDERACIONES[[#This Row],[Fecha Ejecución del Ticket]])</f>
        <v>2022</v>
      </c>
      <c r="AA69" t="str">
        <f t="shared" si="15"/>
        <v>enero</v>
      </c>
      <c r="AB69">
        <f>YEAR(BD_PONDERACIONES[[#This Row],[Fecha de Inspección]])</f>
        <v>2022</v>
      </c>
      <c r="AC69">
        <f t="shared" si="16"/>
        <v>0.5</v>
      </c>
      <c r="AD69">
        <f t="shared" si="17"/>
        <v>0.5</v>
      </c>
      <c r="AE69">
        <f t="shared" si="18"/>
        <v>0.5</v>
      </c>
      <c r="AF69">
        <f t="shared" si="19"/>
        <v>0.5</v>
      </c>
      <c r="AG69">
        <f t="shared" si="20"/>
        <v>0.5</v>
      </c>
      <c r="AH69">
        <f t="shared" si="21"/>
        <v>0.5</v>
      </c>
      <c r="AI69">
        <f t="shared" si="22"/>
        <v>0.25</v>
      </c>
      <c r="AJ69">
        <f t="shared" si="23"/>
        <v>0.25</v>
      </c>
      <c r="AK69">
        <f t="shared" si="24"/>
        <v>0.5</v>
      </c>
      <c r="AL69">
        <f t="shared" si="25"/>
        <v>0</v>
      </c>
      <c r="AM69">
        <f t="shared" si="26"/>
        <v>0.5</v>
      </c>
      <c r="AN69" s="6">
        <f t="shared" si="27"/>
        <v>0.9</v>
      </c>
      <c r="AO69" t="str">
        <f>VLOOKUP(BD_PONDERACIONES[[#This Row],[Comuna]],Tabla3[#All],2,0)</f>
        <v>Florida</v>
      </c>
    </row>
    <row r="70" spans="1:41" x14ac:dyDescent="0.35">
      <c r="A70" t="s">
        <v>3412</v>
      </c>
      <c r="B70" t="s">
        <v>3413</v>
      </c>
      <c r="C70" t="s">
        <v>33</v>
      </c>
      <c r="D70" s="5">
        <v>44586</v>
      </c>
      <c r="E70" s="5">
        <v>44573</v>
      </c>
      <c r="F70" t="s">
        <v>763</v>
      </c>
      <c r="G70" t="s">
        <v>3414</v>
      </c>
      <c r="H70" t="s">
        <v>3394</v>
      </c>
      <c r="J70" t="s">
        <v>756</v>
      </c>
      <c r="K70" t="s">
        <v>756</v>
      </c>
      <c r="L70" t="s">
        <v>757</v>
      </c>
      <c r="M70" t="s">
        <v>757</v>
      </c>
      <c r="N70" t="s">
        <v>756</v>
      </c>
      <c r="O70" t="s">
        <v>756</v>
      </c>
      <c r="P70" t="s">
        <v>758</v>
      </c>
      <c r="Q70" t="s">
        <v>759</v>
      </c>
      <c r="R70" t="s">
        <v>759</v>
      </c>
      <c r="S70" t="s">
        <v>757</v>
      </c>
      <c r="T70" t="s">
        <v>757</v>
      </c>
      <c r="U70" t="s">
        <v>757</v>
      </c>
      <c r="V70" t="s">
        <v>756</v>
      </c>
      <c r="W70" t="s">
        <v>768</v>
      </c>
      <c r="X70" t="s">
        <v>3415</v>
      </c>
      <c r="Y70" t="str">
        <f t="shared" si="14"/>
        <v>enero</v>
      </c>
      <c r="Z70">
        <f>YEAR(BD_PONDERACIONES[[#This Row],[Fecha Ejecución del Ticket]])</f>
        <v>2022</v>
      </c>
      <c r="AA70" t="str">
        <f t="shared" si="15"/>
        <v>enero</v>
      </c>
      <c r="AB70">
        <f>YEAR(BD_PONDERACIONES[[#This Row],[Fecha de Inspección]])</f>
        <v>2022</v>
      </c>
      <c r="AC70">
        <f t="shared" si="16"/>
        <v>0.5</v>
      </c>
      <c r="AD70">
        <f t="shared" si="17"/>
        <v>0.5</v>
      </c>
      <c r="AE70">
        <f t="shared" si="18"/>
        <v>0.5</v>
      </c>
      <c r="AF70">
        <f t="shared" si="19"/>
        <v>0.5</v>
      </c>
      <c r="AG70">
        <f t="shared" si="20"/>
        <v>0.5</v>
      </c>
      <c r="AH70">
        <f t="shared" si="21"/>
        <v>0.5</v>
      </c>
      <c r="AI70">
        <f t="shared" si="22"/>
        <v>0.25</v>
      </c>
      <c r="AJ70">
        <f t="shared" si="23"/>
        <v>0.25</v>
      </c>
      <c r="AK70">
        <f t="shared" si="24"/>
        <v>0.5</v>
      </c>
      <c r="AL70">
        <f t="shared" si="25"/>
        <v>0.5</v>
      </c>
      <c r="AM70">
        <f t="shared" si="26"/>
        <v>0.17499999999999999</v>
      </c>
      <c r="AN70" s="6">
        <f t="shared" si="27"/>
        <v>0.93500000000000005</v>
      </c>
      <c r="AO70" t="str">
        <f>VLOOKUP(BD_PONDERACIONES[[#This Row],[Comuna]],Tabla3[#All],2,0)</f>
        <v>Florida</v>
      </c>
    </row>
    <row r="71" spans="1:41" x14ac:dyDescent="0.35">
      <c r="A71" t="s">
        <v>3416</v>
      </c>
      <c r="B71" t="s">
        <v>3417</v>
      </c>
      <c r="C71" t="s">
        <v>23</v>
      </c>
      <c r="D71" s="5">
        <v>44586</v>
      </c>
      <c r="E71" s="5">
        <v>44570</v>
      </c>
      <c r="F71" t="s">
        <v>763</v>
      </c>
      <c r="G71" t="s">
        <v>3418</v>
      </c>
      <c r="H71" t="s">
        <v>3394</v>
      </c>
      <c r="J71" t="s">
        <v>756</v>
      </c>
      <c r="K71" t="s">
        <v>756</v>
      </c>
      <c r="L71" t="s">
        <v>757</v>
      </c>
      <c r="M71" t="s">
        <v>757</v>
      </c>
      <c r="N71" t="s">
        <v>756</v>
      </c>
      <c r="O71" t="s">
        <v>756</v>
      </c>
      <c r="P71" t="s">
        <v>758</v>
      </c>
      <c r="Q71" t="s">
        <v>759</v>
      </c>
      <c r="R71" t="s">
        <v>759</v>
      </c>
      <c r="S71" t="s">
        <v>757</v>
      </c>
      <c r="T71" t="s">
        <v>757</v>
      </c>
      <c r="U71" t="s">
        <v>757</v>
      </c>
      <c r="V71" t="s">
        <v>756</v>
      </c>
      <c r="W71" t="s">
        <v>768</v>
      </c>
      <c r="X71" t="s">
        <v>3419</v>
      </c>
      <c r="Y71" t="str">
        <f t="shared" si="14"/>
        <v>enero</v>
      </c>
      <c r="Z71">
        <f>YEAR(BD_PONDERACIONES[[#This Row],[Fecha Ejecución del Ticket]])</f>
        <v>2022</v>
      </c>
      <c r="AA71" t="str">
        <f t="shared" si="15"/>
        <v>enero</v>
      </c>
      <c r="AB71">
        <f>YEAR(BD_PONDERACIONES[[#This Row],[Fecha de Inspección]])</f>
        <v>2022</v>
      </c>
      <c r="AC71">
        <f t="shared" si="16"/>
        <v>0.5</v>
      </c>
      <c r="AD71">
        <f t="shared" si="17"/>
        <v>0.5</v>
      </c>
      <c r="AE71">
        <f t="shared" si="18"/>
        <v>0.5</v>
      </c>
      <c r="AF71">
        <f t="shared" si="19"/>
        <v>0.5</v>
      </c>
      <c r="AG71">
        <f t="shared" si="20"/>
        <v>0.5</v>
      </c>
      <c r="AH71">
        <f t="shared" si="21"/>
        <v>0.5</v>
      </c>
      <c r="AI71">
        <f t="shared" si="22"/>
        <v>0.25</v>
      </c>
      <c r="AJ71">
        <f t="shared" si="23"/>
        <v>0.25</v>
      </c>
      <c r="AK71">
        <f t="shared" si="24"/>
        <v>0.5</v>
      </c>
      <c r="AL71">
        <f t="shared" si="25"/>
        <v>0.5</v>
      </c>
      <c r="AM71">
        <f t="shared" si="26"/>
        <v>0.17499999999999999</v>
      </c>
      <c r="AN71" s="6">
        <f t="shared" si="27"/>
        <v>0.93500000000000005</v>
      </c>
      <c r="AO71" t="str">
        <f>VLOOKUP(BD_PONDERACIONES[[#This Row],[Comuna]],Tabla3[#All],2,0)</f>
        <v>Florida</v>
      </c>
    </row>
    <row r="72" spans="1:41" x14ac:dyDescent="0.35">
      <c r="A72" t="s">
        <v>3420</v>
      </c>
      <c r="B72" t="s">
        <v>3421</v>
      </c>
      <c r="C72" t="s">
        <v>44</v>
      </c>
      <c r="D72" s="5">
        <v>44586</v>
      </c>
      <c r="E72" s="5">
        <v>44577</v>
      </c>
      <c r="F72" t="s">
        <v>753</v>
      </c>
      <c r="G72" t="s">
        <v>3422</v>
      </c>
      <c r="H72" t="s">
        <v>3394</v>
      </c>
      <c r="J72" t="s">
        <v>756</v>
      </c>
      <c r="K72" t="s">
        <v>756</v>
      </c>
      <c r="L72" t="s">
        <v>757</v>
      </c>
      <c r="M72" t="s">
        <v>757</v>
      </c>
      <c r="N72" t="s">
        <v>756</v>
      </c>
      <c r="O72" t="s">
        <v>756</v>
      </c>
      <c r="P72" t="s">
        <v>765</v>
      </c>
      <c r="Q72" t="s">
        <v>759</v>
      </c>
      <c r="R72" t="s">
        <v>759</v>
      </c>
      <c r="S72" t="s">
        <v>756</v>
      </c>
      <c r="T72" t="s">
        <v>756</v>
      </c>
      <c r="U72" t="s">
        <v>756</v>
      </c>
      <c r="V72" t="s">
        <v>773</v>
      </c>
      <c r="W72" t="s">
        <v>768</v>
      </c>
      <c r="X72" t="s">
        <v>3423</v>
      </c>
      <c r="Y72" t="str">
        <f t="shared" si="14"/>
        <v>enero</v>
      </c>
      <c r="Z72">
        <f>YEAR(BD_PONDERACIONES[[#This Row],[Fecha Ejecución del Ticket]])</f>
        <v>2022</v>
      </c>
      <c r="AA72" t="str">
        <f t="shared" si="15"/>
        <v>enero</v>
      </c>
      <c r="AB72">
        <f>YEAR(BD_PONDERACIONES[[#This Row],[Fecha de Inspección]])</f>
        <v>2022</v>
      </c>
      <c r="AC72">
        <f t="shared" si="16"/>
        <v>0.5</v>
      </c>
      <c r="AD72">
        <f t="shared" si="17"/>
        <v>0.5</v>
      </c>
      <c r="AE72">
        <f t="shared" si="18"/>
        <v>0.5</v>
      </c>
      <c r="AF72">
        <f t="shared" si="19"/>
        <v>0.5</v>
      </c>
      <c r="AG72">
        <f t="shared" si="20"/>
        <v>0.5</v>
      </c>
      <c r="AH72">
        <f t="shared" si="21"/>
        <v>0.5</v>
      </c>
      <c r="AI72">
        <f t="shared" si="22"/>
        <v>0.25</v>
      </c>
      <c r="AJ72">
        <f t="shared" si="23"/>
        <v>0.25</v>
      </c>
      <c r="AK72">
        <f t="shared" si="24"/>
        <v>0.5</v>
      </c>
      <c r="AL72">
        <f t="shared" si="25"/>
        <v>0</v>
      </c>
      <c r="AM72">
        <f t="shared" si="26"/>
        <v>0.17499999999999999</v>
      </c>
      <c r="AN72" s="6">
        <f t="shared" si="27"/>
        <v>0.83500000000000008</v>
      </c>
      <c r="AO72" t="str">
        <f>VLOOKUP(BD_PONDERACIONES[[#This Row],[Comuna]],Tabla3[#All],2,0)</f>
        <v>Florida</v>
      </c>
    </row>
    <row r="73" spans="1:41" x14ac:dyDescent="0.35">
      <c r="A73" t="s">
        <v>3424</v>
      </c>
      <c r="B73" t="s">
        <v>3425</v>
      </c>
      <c r="C73" t="s">
        <v>42</v>
      </c>
      <c r="D73" s="5">
        <v>44586</v>
      </c>
      <c r="E73" s="5">
        <v>44575</v>
      </c>
      <c r="F73" t="s">
        <v>753</v>
      </c>
      <c r="G73" t="s">
        <v>3426</v>
      </c>
      <c r="H73" t="s">
        <v>3394</v>
      </c>
      <c r="J73" t="s">
        <v>756</v>
      </c>
      <c r="K73" t="s">
        <v>756</v>
      </c>
      <c r="L73" t="s">
        <v>757</v>
      </c>
      <c r="M73" t="s">
        <v>757</v>
      </c>
      <c r="N73" t="s">
        <v>756</v>
      </c>
      <c r="O73" t="s">
        <v>756</v>
      </c>
      <c r="P73" t="s">
        <v>765</v>
      </c>
      <c r="Q73" t="s">
        <v>759</v>
      </c>
      <c r="R73" t="s">
        <v>759</v>
      </c>
      <c r="S73" t="s">
        <v>773</v>
      </c>
      <c r="T73" t="s">
        <v>756</v>
      </c>
      <c r="U73" t="s">
        <v>756</v>
      </c>
      <c r="V73" t="s">
        <v>756</v>
      </c>
      <c r="W73" t="s">
        <v>756</v>
      </c>
      <c r="X73" t="s">
        <v>3427</v>
      </c>
      <c r="Y73" t="str">
        <f t="shared" si="14"/>
        <v>enero</v>
      </c>
      <c r="Z73">
        <f>YEAR(BD_PONDERACIONES[[#This Row],[Fecha Ejecución del Ticket]])</f>
        <v>2022</v>
      </c>
      <c r="AA73" t="str">
        <f t="shared" si="15"/>
        <v>enero</v>
      </c>
      <c r="AB73">
        <f>YEAR(BD_PONDERACIONES[[#This Row],[Fecha de Inspección]])</f>
        <v>2022</v>
      </c>
      <c r="AC73">
        <f t="shared" si="16"/>
        <v>0.5</v>
      </c>
      <c r="AD73">
        <f t="shared" si="17"/>
        <v>0.5</v>
      </c>
      <c r="AE73">
        <f t="shared" si="18"/>
        <v>0.5</v>
      </c>
      <c r="AF73">
        <f t="shared" si="19"/>
        <v>0.5</v>
      </c>
      <c r="AG73">
        <f t="shared" si="20"/>
        <v>0.5</v>
      </c>
      <c r="AH73">
        <f t="shared" si="21"/>
        <v>0.5</v>
      </c>
      <c r="AI73">
        <f t="shared" si="22"/>
        <v>0</v>
      </c>
      <c r="AJ73">
        <f t="shared" si="23"/>
        <v>0.25</v>
      </c>
      <c r="AK73">
        <f t="shared" si="24"/>
        <v>0.5</v>
      </c>
      <c r="AL73">
        <f t="shared" si="25"/>
        <v>0.5</v>
      </c>
      <c r="AM73">
        <f t="shared" si="26"/>
        <v>0.5</v>
      </c>
      <c r="AN73" s="6">
        <f t="shared" si="27"/>
        <v>0.96249999999999991</v>
      </c>
      <c r="AO73" t="str">
        <f>VLOOKUP(BD_PONDERACIONES[[#This Row],[Comuna]],Tabla3[#All],2,0)</f>
        <v>Florida</v>
      </c>
    </row>
    <row r="74" spans="1:41" x14ac:dyDescent="0.35">
      <c r="A74" t="s">
        <v>3428</v>
      </c>
      <c r="B74" t="s">
        <v>3429</v>
      </c>
      <c r="C74" t="s">
        <v>7</v>
      </c>
      <c r="D74" s="5">
        <v>44586</v>
      </c>
      <c r="E74" s="5">
        <v>44563</v>
      </c>
      <c r="F74" t="s">
        <v>763</v>
      </c>
      <c r="G74" t="s">
        <v>3430</v>
      </c>
      <c r="H74" t="s">
        <v>3394</v>
      </c>
      <c r="J74" t="s">
        <v>756</v>
      </c>
      <c r="K74" t="s">
        <v>756</v>
      </c>
      <c r="L74" t="s">
        <v>757</v>
      </c>
      <c r="M74" t="s">
        <v>757</v>
      </c>
      <c r="N74" t="s">
        <v>756</v>
      </c>
      <c r="O74" t="s">
        <v>756</v>
      </c>
      <c r="P74" t="s">
        <v>758</v>
      </c>
      <c r="Q74" t="s">
        <v>759</v>
      </c>
      <c r="R74" t="s">
        <v>759</v>
      </c>
      <c r="S74" t="s">
        <v>757</v>
      </c>
      <c r="T74" t="s">
        <v>757</v>
      </c>
      <c r="U74" t="s">
        <v>757</v>
      </c>
      <c r="V74" t="s">
        <v>773</v>
      </c>
      <c r="W74" t="s">
        <v>768</v>
      </c>
      <c r="X74" t="s">
        <v>3431</v>
      </c>
      <c r="Y74" t="str">
        <f t="shared" si="14"/>
        <v>enero</v>
      </c>
      <c r="Z74">
        <f>YEAR(BD_PONDERACIONES[[#This Row],[Fecha Ejecución del Ticket]])</f>
        <v>2022</v>
      </c>
      <c r="AA74" t="str">
        <f t="shared" si="15"/>
        <v>enero</v>
      </c>
      <c r="AB74">
        <f>YEAR(BD_PONDERACIONES[[#This Row],[Fecha de Inspección]])</f>
        <v>2022</v>
      </c>
      <c r="AC74">
        <f t="shared" si="16"/>
        <v>0.5</v>
      </c>
      <c r="AD74">
        <f t="shared" si="17"/>
        <v>0.5</v>
      </c>
      <c r="AE74">
        <f t="shared" si="18"/>
        <v>0.5</v>
      </c>
      <c r="AF74">
        <f t="shared" si="19"/>
        <v>0.5</v>
      </c>
      <c r="AG74">
        <f t="shared" si="20"/>
        <v>0.5</v>
      </c>
      <c r="AH74">
        <f t="shared" si="21"/>
        <v>0.5</v>
      </c>
      <c r="AI74">
        <f t="shared" si="22"/>
        <v>0.25</v>
      </c>
      <c r="AJ74">
        <f t="shared" si="23"/>
        <v>0.25</v>
      </c>
      <c r="AK74">
        <f t="shared" si="24"/>
        <v>0.5</v>
      </c>
      <c r="AL74">
        <f t="shared" si="25"/>
        <v>0</v>
      </c>
      <c r="AM74">
        <f t="shared" si="26"/>
        <v>0.17499999999999999</v>
      </c>
      <c r="AN74" s="6">
        <f t="shared" si="27"/>
        <v>0.83500000000000008</v>
      </c>
      <c r="AO74" t="str">
        <f>VLOOKUP(BD_PONDERACIONES[[#This Row],[Comuna]],Tabla3[#All],2,0)</f>
        <v>Florida</v>
      </c>
    </row>
    <row r="75" spans="1:41" x14ac:dyDescent="0.35">
      <c r="A75" t="s">
        <v>3432</v>
      </c>
      <c r="B75" t="s">
        <v>3433</v>
      </c>
      <c r="C75" t="s">
        <v>40</v>
      </c>
      <c r="D75" s="5">
        <v>44586</v>
      </c>
      <c r="E75" s="5">
        <v>44575</v>
      </c>
      <c r="F75" t="s">
        <v>753</v>
      </c>
      <c r="G75" t="s">
        <v>3434</v>
      </c>
      <c r="H75" t="s">
        <v>3394</v>
      </c>
      <c r="J75" t="s">
        <v>756</v>
      </c>
      <c r="K75" t="s">
        <v>756</v>
      </c>
      <c r="L75" t="s">
        <v>756</v>
      </c>
      <c r="M75" t="s">
        <v>756</v>
      </c>
      <c r="N75" t="s">
        <v>756</v>
      </c>
      <c r="O75" t="s">
        <v>756</v>
      </c>
      <c r="P75" t="s">
        <v>758</v>
      </c>
      <c r="Q75" t="s">
        <v>759</v>
      </c>
      <c r="R75" t="s">
        <v>759</v>
      </c>
      <c r="S75" t="s">
        <v>757</v>
      </c>
      <c r="T75" t="s">
        <v>757</v>
      </c>
      <c r="U75" t="s">
        <v>757</v>
      </c>
      <c r="V75" t="s">
        <v>756</v>
      </c>
      <c r="W75" t="s">
        <v>756</v>
      </c>
      <c r="X75" t="s">
        <v>3435</v>
      </c>
      <c r="Y75" t="str">
        <f t="shared" si="14"/>
        <v>enero</v>
      </c>
      <c r="Z75">
        <f>YEAR(BD_PONDERACIONES[[#This Row],[Fecha Ejecución del Ticket]])</f>
        <v>2022</v>
      </c>
      <c r="AA75" t="str">
        <f t="shared" si="15"/>
        <v>enero</v>
      </c>
      <c r="AB75">
        <f>YEAR(BD_PONDERACIONES[[#This Row],[Fecha de Inspección]])</f>
        <v>2022</v>
      </c>
      <c r="AC75">
        <f t="shared" si="16"/>
        <v>0.5</v>
      </c>
      <c r="AD75">
        <f t="shared" si="17"/>
        <v>0.5</v>
      </c>
      <c r="AE75">
        <f t="shared" si="18"/>
        <v>0.5</v>
      </c>
      <c r="AF75">
        <f t="shared" si="19"/>
        <v>0.5</v>
      </c>
      <c r="AG75">
        <f t="shared" si="20"/>
        <v>0.5</v>
      </c>
      <c r="AH75">
        <f t="shared" si="21"/>
        <v>0.5</v>
      </c>
      <c r="AI75">
        <f t="shared" si="22"/>
        <v>0.25</v>
      </c>
      <c r="AJ75">
        <f t="shared" si="23"/>
        <v>0.25</v>
      </c>
      <c r="AK75">
        <f t="shared" si="24"/>
        <v>0.5</v>
      </c>
      <c r="AL75">
        <f t="shared" si="25"/>
        <v>0.5</v>
      </c>
      <c r="AM75">
        <f t="shared" si="26"/>
        <v>0.5</v>
      </c>
      <c r="AN75" s="6">
        <f t="shared" si="27"/>
        <v>1</v>
      </c>
      <c r="AO75" t="str">
        <f>VLOOKUP(BD_PONDERACIONES[[#This Row],[Comuna]],Tabla3[#All],2,0)</f>
        <v>Florida</v>
      </c>
    </row>
    <row r="76" spans="1:41" x14ac:dyDescent="0.35">
      <c r="A76" t="s">
        <v>3436</v>
      </c>
      <c r="B76" t="s">
        <v>3437</v>
      </c>
      <c r="C76" t="s">
        <v>29</v>
      </c>
      <c r="D76" s="5">
        <v>44586</v>
      </c>
      <c r="E76" s="5">
        <v>44572</v>
      </c>
      <c r="F76" t="s">
        <v>763</v>
      </c>
      <c r="G76" t="s">
        <v>3438</v>
      </c>
      <c r="H76" t="s">
        <v>3394</v>
      </c>
      <c r="J76" t="s">
        <v>756</v>
      </c>
      <c r="K76" t="s">
        <v>756</v>
      </c>
      <c r="L76" t="s">
        <v>756</v>
      </c>
      <c r="M76" t="s">
        <v>756</v>
      </c>
      <c r="N76" t="s">
        <v>756</v>
      </c>
      <c r="O76" t="s">
        <v>756</v>
      </c>
      <c r="P76" t="s">
        <v>758</v>
      </c>
      <c r="Q76" t="s">
        <v>759</v>
      </c>
      <c r="R76" t="s">
        <v>759</v>
      </c>
      <c r="S76" t="s">
        <v>756</v>
      </c>
      <c r="T76" t="s">
        <v>756</v>
      </c>
      <c r="U76" t="s">
        <v>756</v>
      </c>
      <c r="V76" t="s">
        <v>756</v>
      </c>
      <c r="W76" t="s">
        <v>768</v>
      </c>
      <c r="X76" t="s">
        <v>3439</v>
      </c>
      <c r="Y76" t="str">
        <f t="shared" si="14"/>
        <v>enero</v>
      </c>
      <c r="Z76">
        <f>YEAR(BD_PONDERACIONES[[#This Row],[Fecha Ejecución del Ticket]])</f>
        <v>2022</v>
      </c>
      <c r="AA76" t="str">
        <f t="shared" si="15"/>
        <v>enero</v>
      </c>
      <c r="AB76">
        <f>YEAR(BD_PONDERACIONES[[#This Row],[Fecha de Inspección]])</f>
        <v>2022</v>
      </c>
      <c r="AC76">
        <f t="shared" si="16"/>
        <v>0.5</v>
      </c>
      <c r="AD76">
        <f t="shared" si="17"/>
        <v>0.5</v>
      </c>
      <c r="AE76">
        <f t="shared" si="18"/>
        <v>0.5</v>
      </c>
      <c r="AF76">
        <f t="shared" si="19"/>
        <v>0.5</v>
      </c>
      <c r="AG76">
        <f t="shared" si="20"/>
        <v>0.5</v>
      </c>
      <c r="AH76">
        <f t="shared" si="21"/>
        <v>0.5</v>
      </c>
      <c r="AI76">
        <f t="shared" si="22"/>
        <v>0.25</v>
      </c>
      <c r="AJ76">
        <f t="shared" si="23"/>
        <v>0.25</v>
      </c>
      <c r="AK76">
        <f t="shared" si="24"/>
        <v>0.5</v>
      </c>
      <c r="AL76">
        <f t="shared" si="25"/>
        <v>0.5</v>
      </c>
      <c r="AM76">
        <f t="shared" si="26"/>
        <v>0.17499999999999999</v>
      </c>
      <c r="AN76" s="6">
        <f t="shared" si="27"/>
        <v>0.93500000000000005</v>
      </c>
      <c r="AO76" t="str">
        <f>VLOOKUP(BD_PONDERACIONES[[#This Row],[Comuna]],Tabla3[#All],2,0)</f>
        <v>Florida</v>
      </c>
    </row>
    <row r="77" spans="1:41" x14ac:dyDescent="0.35">
      <c r="A77" t="s">
        <v>3440</v>
      </c>
      <c r="B77" t="s">
        <v>3441</v>
      </c>
      <c r="C77" t="s">
        <v>41</v>
      </c>
      <c r="D77" s="5">
        <v>44586</v>
      </c>
      <c r="E77" s="5">
        <v>44575</v>
      </c>
      <c r="F77" t="s">
        <v>753</v>
      </c>
      <c r="G77" t="s">
        <v>3442</v>
      </c>
      <c r="H77" t="s">
        <v>3394</v>
      </c>
      <c r="J77" t="s">
        <v>756</v>
      </c>
      <c r="K77" t="s">
        <v>756</v>
      </c>
      <c r="L77" t="s">
        <v>757</v>
      </c>
      <c r="M77" t="s">
        <v>757</v>
      </c>
      <c r="N77" t="s">
        <v>756</v>
      </c>
      <c r="O77" t="s">
        <v>756</v>
      </c>
      <c r="P77" t="s">
        <v>758</v>
      </c>
      <c r="Q77" t="s">
        <v>759</v>
      </c>
      <c r="R77" t="s">
        <v>759</v>
      </c>
      <c r="S77" t="s">
        <v>757</v>
      </c>
      <c r="T77" t="s">
        <v>757</v>
      </c>
      <c r="U77" t="s">
        <v>757</v>
      </c>
      <c r="V77" t="s">
        <v>773</v>
      </c>
      <c r="W77" t="s">
        <v>768</v>
      </c>
      <c r="X77" t="s">
        <v>3443</v>
      </c>
      <c r="Y77" t="str">
        <f t="shared" si="14"/>
        <v>enero</v>
      </c>
      <c r="Z77">
        <f>YEAR(BD_PONDERACIONES[[#This Row],[Fecha Ejecución del Ticket]])</f>
        <v>2022</v>
      </c>
      <c r="AA77" t="str">
        <f t="shared" si="15"/>
        <v>enero</v>
      </c>
      <c r="AB77">
        <f>YEAR(BD_PONDERACIONES[[#This Row],[Fecha de Inspección]])</f>
        <v>2022</v>
      </c>
      <c r="AC77">
        <f t="shared" si="16"/>
        <v>0.5</v>
      </c>
      <c r="AD77">
        <f t="shared" si="17"/>
        <v>0.5</v>
      </c>
      <c r="AE77">
        <f t="shared" si="18"/>
        <v>0.5</v>
      </c>
      <c r="AF77">
        <f t="shared" si="19"/>
        <v>0.5</v>
      </c>
      <c r="AG77">
        <f t="shared" si="20"/>
        <v>0.5</v>
      </c>
      <c r="AH77">
        <f t="shared" si="21"/>
        <v>0.5</v>
      </c>
      <c r="AI77">
        <f t="shared" si="22"/>
        <v>0.25</v>
      </c>
      <c r="AJ77">
        <f t="shared" si="23"/>
        <v>0.25</v>
      </c>
      <c r="AK77">
        <f t="shared" si="24"/>
        <v>0.5</v>
      </c>
      <c r="AL77">
        <f t="shared" si="25"/>
        <v>0</v>
      </c>
      <c r="AM77">
        <f t="shared" si="26"/>
        <v>0.17499999999999999</v>
      </c>
      <c r="AN77" s="6">
        <f t="shared" si="27"/>
        <v>0.83500000000000008</v>
      </c>
      <c r="AO77" t="str">
        <f>VLOOKUP(BD_PONDERACIONES[[#This Row],[Comuna]],Tabla3[#All],2,0)</f>
        <v>Florida</v>
      </c>
    </row>
    <row r="78" spans="1:41" x14ac:dyDescent="0.35">
      <c r="A78" t="s">
        <v>3444</v>
      </c>
      <c r="B78" t="s">
        <v>3445</v>
      </c>
      <c r="C78" t="s">
        <v>15</v>
      </c>
      <c r="D78" s="5">
        <v>44586</v>
      </c>
      <c r="E78" s="5">
        <v>44566</v>
      </c>
      <c r="F78" t="s">
        <v>753</v>
      </c>
      <c r="G78" t="s">
        <v>3446</v>
      </c>
      <c r="H78" t="s">
        <v>3394</v>
      </c>
      <c r="J78" t="s">
        <v>756</v>
      </c>
      <c r="K78" t="s">
        <v>756</v>
      </c>
      <c r="L78" t="s">
        <v>773</v>
      </c>
      <c r="M78" t="s">
        <v>773</v>
      </c>
      <c r="N78" t="s">
        <v>756</v>
      </c>
      <c r="O78" t="s">
        <v>756</v>
      </c>
      <c r="P78" t="s">
        <v>758</v>
      </c>
      <c r="Q78" t="s">
        <v>759</v>
      </c>
      <c r="R78" t="s">
        <v>759</v>
      </c>
      <c r="S78" t="s">
        <v>757</v>
      </c>
      <c r="T78" t="s">
        <v>757</v>
      </c>
      <c r="U78" t="s">
        <v>757</v>
      </c>
      <c r="V78" t="s">
        <v>756</v>
      </c>
      <c r="W78" t="s">
        <v>756</v>
      </c>
      <c r="X78" t="s">
        <v>3447</v>
      </c>
      <c r="Y78" t="str">
        <f t="shared" si="14"/>
        <v>enero</v>
      </c>
      <c r="Z78">
        <f>YEAR(BD_PONDERACIONES[[#This Row],[Fecha Ejecución del Ticket]])</f>
        <v>2022</v>
      </c>
      <c r="AA78" t="str">
        <f t="shared" si="15"/>
        <v>enero</v>
      </c>
      <c r="AB78">
        <f>YEAR(BD_PONDERACIONES[[#This Row],[Fecha de Inspección]])</f>
        <v>2022</v>
      </c>
      <c r="AC78">
        <f t="shared" si="16"/>
        <v>0.5</v>
      </c>
      <c r="AD78">
        <f t="shared" si="17"/>
        <v>0.5</v>
      </c>
      <c r="AE78">
        <f t="shared" si="18"/>
        <v>0</v>
      </c>
      <c r="AF78">
        <f t="shared" si="19"/>
        <v>0</v>
      </c>
      <c r="AG78">
        <f t="shared" si="20"/>
        <v>0.5</v>
      </c>
      <c r="AH78">
        <f t="shared" si="21"/>
        <v>0.5</v>
      </c>
      <c r="AI78">
        <f t="shared" si="22"/>
        <v>0.25</v>
      </c>
      <c r="AJ78">
        <f t="shared" si="23"/>
        <v>0.25</v>
      </c>
      <c r="AK78">
        <f t="shared" si="24"/>
        <v>0.5</v>
      </c>
      <c r="AL78">
        <f t="shared" si="25"/>
        <v>0.5</v>
      </c>
      <c r="AM78">
        <f t="shared" si="26"/>
        <v>0.5</v>
      </c>
      <c r="AN78" s="6">
        <f t="shared" si="27"/>
        <v>0.7</v>
      </c>
      <c r="AO78" t="str">
        <f>VLOOKUP(BD_PONDERACIONES[[#This Row],[Comuna]],Tabla3[#All],2,0)</f>
        <v>Florida</v>
      </c>
    </row>
    <row r="79" spans="1:41" x14ac:dyDescent="0.35">
      <c r="A79" t="s">
        <v>3448</v>
      </c>
      <c r="B79" t="s">
        <v>3449</v>
      </c>
      <c r="C79" t="s">
        <v>31</v>
      </c>
      <c r="D79" s="5">
        <v>44586</v>
      </c>
      <c r="E79" s="5">
        <v>44573</v>
      </c>
      <c r="F79" t="s">
        <v>763</v>
      </c>
      <c r="G79" t="s">
        <v>3450</v>
      </c>
      <c r="H79" t="s">
        <v>3394</v>
      </c>
      <c r="J79" t="s">
        <v>756</v>
      </c>
      <c r="K79" t="s">
        <v>756</v>
      </c>
      <c r="L79" t="s">
        <v>757</v>
      </c>
      <c r="M79" t="s">
        <v>757</v>
      </c>
      <c r="N79" t="s">
        <v>756</v>
      </c>
      <c r="O79" t="s">
        <v>756</v>
      </c>
      <c r="P79" t="s">
        <v>765</v>
      </c>
      <c r="Q79" t="s">
        <v>3451</v>
      </c>
      <c r="R79" t="s">
        <v>759</v>
      </c>
      <c r="S79" t="s">
        <v>756</v>
      </c>
      <c r="T79" t="s">
        <v>756</v>
      </c>
      <c r="U79" t="s">
        <v>756</v>
      </c>
      <c r="V79" t="s">
        <v>773</v>
      </c>
      <c r="W79" t="s">
        <v>773</v>
      </c>
      <c r="X79" t="s">
        <v>3452</v>
      </c>
      <c r="Y79" t="str">
        <f t="shared" si="14"/>
        <v>enero</v>
      </c>
      <c r="Z79">
        <f>YEAR(BD_PONDERACIONES[[#This Row],[Fecha Ejecución del Ticket]])</f>
        <v>2022</v>
      </c>
      <c r="AA79" t="str">
        <f t="shared" si="15"/>
        <v>enero</v>
      </c>
      <c r="AB79">
        <f>YEAR(BD_PONDERACIONES[[#This Row],[Fecha de Inspección]])</f>
        <v>2022</v>
      </c>
      <c r="AC79">
        <f t="shared" si="16"/>
        <v>0.5</v>
      </c>
      <c r="AD79">
        <f t="shared" si="17"/>
        <v>0.5</v>
      </c>
      <c r="AE79">
        <f t="shared" si="18"/>
        <v>0.5</v>
      </c>
      <c r="AF79">
        <f t="shared" si="19"/>
        <v>0.5</v>
      </c>
      <c r="AG79">
        <f t="shared" si="20"/>
        <v>0.5</v>
      </c>
      <c r="AH79">
        <f t="shared" si="21"/>
        <v>0.5</v>
      </c>
      <c r="AI79">
        <f t="shared" si="22"/>
        <v>0.25</v>
      </c>
      <c r="AJ79">
        <f t="shared" si="23"/>
        <v>0.25</v>
      </c>
      <c r="AK79">
        <f t="shared" si="24"/>
        <v>0.5</v>
      </c>
      <c r="AL79">
        <f t="shared" si="25"/>
        <v>0</v>
      </c>
      <c r="AM79">
        <f t="shared" si="26"/>
        <v>0</v>
      </c>
      <c r="AN79" s="6">
        <f t="shared" si="27"/>
        <v>0.8</v>
      </c>
      <c r="AO79" t="str">
        <f>VLOOKUP(BD_PONDERACIONES[[#This Row],[Comuna]],Tabla3[#All],2,0)</f>
        <v>Florida</v>
      </c>
    </row>
    <row r="80" spans="1:41" x14ac:dyDescent="0.35">
      <c r="A80" t="s">
        <v>3453</v>
      </c>
      <c r="B80" t="s">
        <v>3454</v>
      </c>
      <c r="C80" t="s">
        <v>83</v>
      </c>
      <c r="D80" s="5">
        <v>44586</v>
      </c>
      <c r="E80" s="5">
        <v>44566</v>
      </c>
      <c r="F80" t="s">
        <v>763</v>
      </c>
      <c r="G80" t="s">
        <v>3455</v>
      </c>
      <c r="H80" t="s">
        <v>3456</v>
      </c>
      <c r="J80" t="s">
        <v>756</v>
      </c>
      <c r="K80" t="s">
        <v>756</v>
      </c>
      <c r="L80" t="s">
        <v>757</v>
      </c>
      <c r="M80" t="s">
        <v>757</v>
      </c>
      <c r="N80" t="s">
        <v>756</v>
      </c>
      <c r="O80" t="s">
        <v>756</v>
      </c>
      <c r="P80" t="s">
        <v>758</v>
      </c>
      <c r="Q80" t="s">
        <v>759</v>
      </c>
      <c r="R80" t="s">
        <v>759</v>
      </c>
      <c r="S80" t="s">
        <v>757</v>
      </c>
      <c r="T80" t="s">
        <v>757</v>
      </c>
      <c r="U80" t="s">
        <v>757</v>
      </c>
      <c r="V80" t="s">
        <v>756</v>
      </c>
      <c r="W80" t="s">
        <v>756</v>
      </c>
      <c r="X80" t="s">
        <v>3457</v>
      </c>
      <c r="Y80" t="str">
        <f t="shared" si="14"/>
        <v>enero</v>
      </c>
      <c r="Z80">
        <f>YEAR(BD_PONDERACIONES[[#This Row],[Fecha Ejecución del Ticket]])</f>
        <v>2022</v>
      </c>
      <c r="AA80" t="str">
        <f t="shared" si="15"/>
        <v>enero</v>
      </c>
      <c r="AB80">
        <f>YEAR(BD_PONDERACIONES[[#This Row],[Fecha de Inspección]])</f>
        <v>2022</v>
      </c>
      <c r="AC80">
        <f t="shared" si="16"/>
        <v>0.5</v>
      </c>
      <c r="AD80">
        <f t="shared" si="17"/>
        <v>0.5</v>
      </c>
      <c r="AE80">
        <f t="shared" si="18"/>
        <v>0.5</v>
      </c>
      <c r="AF80">
        <f t="shared" si="19"/>
        <v>0.5</v>
      </c>
      <c r="AG80">
        <f t="shared" si="20"/>
        <v>0.5</v>
      </c>
      <c r="AH80">
        <f t="shared" si="21"/>
        <v>0.5</v>
      </c>
      <c r="AI80">
        <f t="shared" si="22"/>
        <v>0.25</v>
      </c>
      <c r="AJ80">
        <f t="shared" si="23"/>
        <v>0.25</v>
      </c>
      <c r="AK80">
        <f t="shared" si="24"/>
        <v>0.5</v>
      </c>
      <c r="AL80">
        <f t="shared" si="25"/>
        <v>0.5</v>
      </c>
      <c r="AM80">
        <f t="shared" si="26"/>
        <v>0.5</v>
      </c>
      <c r="AN80" s="6">
        <f t="shared" si="27"/>
        <v>1</v>
      </c>
      <c r="AO80" t="str">
        <f>VLOOKUP(BD_PONDERACIONES[[#This Row],[Comuna]],Tabla3[#All],2,0)</f>
        <v>Cordillera</v>
      </c>
    </row>
    <row r="81" spans="1:41" x14ac:dyDescent="0.35">
      <c r="A81" t="s">
        <v>3458</v>
      </c>
      <c r="B81" t="s">
        <v>3459</v>
      </c>
      <c r="C81" t="s">
        <v>65</v>
      </c>
      <c r="D81" s="5">
        <v>44586</v>
      </c>
      <c r="E81" s="5">
        <v>44564</v>
      </c>
      <c r="F81" t="s">
        <v>763</v>
      </c>
      <c r="G81" t="s">
        <v>3460</v>
      </c>
      <c r="H81" t="s">
        <v>3456</v>
      </c>
      <c r="J81" t="s">
        <v>756</v>
      </c>
      <c r="K81" t="s">
        <v>756</v>
      </c>
      <c r="L81" t="s">
        <v>757</v>
      </c>
      <c r="M81" t="s">
        <v>757</v>
      </c>
      <c r="N81" t="s">
        <v>756</v>
      </c>
      <c r="O81" t="s">
        <v>756</v>
      </c>
      <c r="P81" t="s">
        <v>758</v>
      </c>
      <c r="Q81" t="s">
        <v>759</v>
      </c>
      <c r="R81" t="s">
        <v>759</v>
      </c>
      <c r="S81" t="s">
        <v>757</v>
      </c>
      <c r="T81" t="s">
        <v>757</v>
      </c>
      <c r="U81" t="s">
        <v>757</v>
      </c>
      <c r="V81" t="s">
        <v>756</v>
      </c>
      <c r="W81" t="s">
        <v>756</v>
      </c>
      <c r="X81" t="s">
        <v>3461</v>
      </c>
      <c r="Y81" t="str">
        <f t="shared" si="14"/>
        <v>enero</v>
      </c>
      <c r="Z81">
        <f>YEAR(BD_PONDERACIONES[[#This Row],[Fecha Ejecución del Ticket]])</f>
        <v>2022</v>
      </c>
      <c r="AA81" t="str">
        <f t="shared" si="15"/>
        <v>enero</v>
      </c>
      <c r="AB81">
        <f>YEAR(BD_PONDERACIONES[[#This Row],[Fecha de Inspección]])</f>
        <v>2022</v>
      </c>
      <c r="AC81">
        <f t="shared" si="16"/>
        <v>0.5</v>
      </c>
      <c r="AD81">
        <f t="shared" si="17"/>
        <v>0.5</v>
      </c>
      <c r="AE81">
        <f t="shared" si="18"/>
        <v>0.5</v>
      </c>
      <c r="AF81">
        <f t="shared" si="19"/>
        <v>0.5</v>
      </c>
      <c r="AG81">
        <f t="shared" si="20"/>
        <v>0.5</v>
      </c>
      <c r="AH81">
        <f t="shared" si="21"/>
        <v>0.5</v>
      </c>
      <c r="AI81">
        <f t="shared" si="22"/>
        <v>0.25</v>
      </c>
      <c r="AJ81">
        <f t="shared" si="23"/>
        <v>0.25</v>
      </c>
      <c r="AK81">
        <f t="shared" si="24"/>
        <v>0.5</v>
      </c>
      <c r="AL81">
        <f t="shared" si="25"/>
        <v>0.5</v>
      </c>
      <c r="AM81">
        <f t="shared" si="26"/>
        <v>0.5</v>
      </c>
      <c r="AN81" s="6">
        <f t="shared" si="27"/>
        <v>1</v>
      </c>
      <c r="AO81" t="str">
        <f>VLOOKUP(BD_PONDERACIONES[[#This Row],[Comuna]],Tabla3[#All],2,0)</f>
        <v>Cordillera</v>
      </c>
    </row>
    <row r="82" spans="1:41" x14ac:dyDescent="0.35">
      <c r="A82" t="s">
        <v>3462</v>
      </c>
      <c r="B82" t="s">
        <v>3463</v>
      </c>
      <c r="C82" t="s">
        <v>59</v>
      </c>
      <c r="D82" s="5">
        <v>44586</v>
      </c>
      <c r="E82" s="5">
        <v>44563</v>
      </c>
      <c r="F82" t="s">
        <v>763</v>
      </c>
      <c r="G82" t="s">
        <v>3464</v>
      </c>
      <c r="H82" t="s">
        <v>3456</v>
      </c>
      <c r="J82" t="s">
        <v>756</v>
      </c>
      <c r="K82" t="s">
        <v>756</v>
      </c>
      <c r="L82" t="s">
        <v>757</v>
      </c>
      <c r="M82" t="s">
        <v>757</v>
      </c>
      <c r="N82" t="s">
        <v>756</v>
      </c>
      <c r="O82" t="s">
        <v>756</v>
      </c>
      <c r="P82" t="s">
        <v>758</v>
      </c>
      <c r="Q82" t="s">
        <v>759</v>
      </c>
      <c r="R82" t="s">
        <v>759</v>
      </c>
      <c r="S82" t="s">
        <v>757</v>
      </c>
      <c r="T82" t="s">
        <v>757</v>
      </c>
      <c r="U82" t="s">
        <v>757</v>
      </c>
      <c r="V82" t="s">
        <v>756</v>
      </c>
      <c r="W82" t="s">
        <v>756</v>
      </c>
      <c r="X82" t="s">
        <v>3465</v>
      </c>
      <c r="Y82" t="str">
        <f t="shared" si="14"/>
        <v>enero</v>
      </c>
      <c r="Z82">
        <f>YEAR(BD_PONDERACIONES[[#This Row],[Fecha Ejecución del Ticket]])</f>
        <v>2022</v>
      </c>
      <c r="AA82" t="str">
        <f t="shared" si="15"/>
        <v>enero</v>
      </c>
      <c r="AB82">
        <f>YEAR(BD_PONDERACIONES[[#This Row],[Fecha de Inspección]])</f>
        <v>2022</v>
      </c>
      <c r="AC82">
        <f t="shared" si="16"/>
        <v>0.5</v>
      </c>
      <c r="AD82">
        <f t="shared" si="17"/>
        <v>0.5</v>
      </c>
      <c r="AE82">
        <f t="shared" si="18"/>
        <v>0.5</v>
      </c>
      <c r="AF82">
        <f t="shared" si="19"/>
        <v>0.5</v>
      </c>
      <c r="AG82">
        <f t="shared" si="20"/>
        <v>0.5</v>
      </c>
      <c r="AH82">
        <f t="shared" si="21"/>
        <v>0.5</v>
      </c>
      <c r="AI82">
        <f t="shared" si="22"/>
        <v>0.25</v>
      </c>
      <c r="AJ82">
        <f t="shared" si="23"/>
        <v>0.25</v>
      </c>
      <c r="AK82">
        <f t="shared" si="24"/>
        <v>0.5</v>
      </c>
      <c r="AL82">
        <f t="shared" si="25"/>
        <v>0.5</v>
      </c>
      <c r="AM82">
        <f t="shared" si="26"/>
        <v>0.5</v>
      </c>
      <c r="AN82" s="6">
        <f t="shared" si="27"/>
        <v>1</v>
      </c>
      <c r="AO82" t="str">
        <f>VLOOKUP(BD_PONDERACIONES[[#This Row],[Comuna]],Tabla3[#All],2,0)</f>
        <v>Cordillera</v>
      </c>
    </row>
    <row r="83" spans="1:41" x14ac:dyDescent="0.35">
      <c r="A83" t="s">
        <v>3466</v>
      </c>
      <c r="B83" t="s">
        <v>3467</v>
      </c>
      <c r="C83" t="s">
        <v>50</v>
      </c>
      <c r="D83" s="5">
        <v>44586</v>
      </c>
      <c r="E83" s="5">
        <v>44562</v>
      </c>
      <c r="F83" t="s">
        <v>763</v>
      </c>
      <c r="G83" t="s">
        <v>3468</v>
      </c>
      <c r="H83" t="s">
        <v>3456</v>
      </c>
      <c r="J83" t="s">
        <v>756</v>
      </c>
      <c r="K83" t="s">
        <v>756</v>
      </c>
      <c r="L83" t="s">
        <v>757</v>
      </c>
      <c r="M83" t="s">
        <v>757</v>
      </c>
      <c r="N83" t="s">
        <v>756</v>
      </c>
      <c r="O83" t="s">
        <v>756</v>
      </c>
      <c r="P83" t="s">
        <v>765</v>
      </c>
      <c r="Q83" t="s">
        <v>3469</v>
      </c>
      <c r="R83" t="s">
        <v>3470</v>
      </c>
      <c r="S83" t="s">
        <v>756</v>
      </c>
      <c r="T83" t="s">
        <v>756</v>
      </c>
      <c r="U83" t="s">
        <v>756</v>
      </c>
      <c r="V83" t="s">
        <v>773</v>
      </c>
      <c r="W83" t="s">
        <v>773</v>
      </c>
      <c r="X83" t="s">
        <v>3471</v>
      </c>
      <c r="Y83" t="str">
        <f t="shared" si="14"/>
        <v>enero</v>
      </c>
      <c r="Z83">
        <f>YEAR(BD_PONDERACIONES[[#This Row],[Fecha Ejecución del Ticket]])</f>
        <v>2022</v>
      </c>
      <c r="AA83" t="str">
        <f t="shared" si="15"/>
        <v>enero</v>
      </c>
      <c r="AB83">
        <f>YEAR(BD_PONDERACIONES[[#This Row],[Fecha de Inspección]])</f>
        <v>2022</v>
      </c>
      <c r="AC83">
        <f t="shared" si="16"/>
        <v>0.5</v>
      </c>
      <c r="AD83">
        <f t="shared" si="17"/>
        <v>0.5</v>
      </c>
      <c r="AE83">
        <f t="shared" si="18"/>
        <v>0.5</v>
      </c>
      <c r="AF83">
        <f t="shared" si="19"/>
        <v>0.5</v>
      </c>
      <c r="AG83">
        <f t="shared" si="20"/>
        <v>0.5</v>
      </c>
      <c r="AH83">
        <f t="shared" si="21"/>
        <v>0.5</v>
      </c>
      <c r="AI83">
        <f t="shared" si="22"/>
        <v>0.25</v>
      </c>
      <c r="AJ83">
        <f t="shared" si="23"/>
        <v>0.25</v>
      </c>
      <c r="AK83">
        <f t="shared" si="24"/>
        <v>0.5</v>
      </c>
      <c r="AL83">
        <f t="shared" si="25"/>
        <v>0</v>
      </c>
      <c r="AM83">
        <f t="shared" si="26"/>
        <v>0</v>
      </c>
      <c r="AN83" s="6">
        <f t="shared" si="27"/>
        <v>0.8</v>
      </c>
      <c r="AO83" t="str">
        <f>VLOOKUP(BD_PONDERACIONES[[#This Row],[Comuna]],Tabla3[#All],2,0)</f>
        <v>Cordillera</v>
      </c>
    </row>
    <row r="84" spans="1:41" x14ac:dyDescent="0.35">
      <c r="A84" t="s">
        <v>3162</v>
      </c>
      <c r="B84" t="s">
        <v>3163</v>
      </c>
      <c r="C84" t="s">
        <v>224</v>
      </c>
      <c r="D84" s="5">
        <v>44587</v>
      </c>
      <c r="E84" s="5">
        <v>44581</v>
      </c>
      <c r="F84" t="s">
        <v>763</v>
      </c>
      <c r="G84" t="s">
        <v>3164</v>
      </c>
      <c r="H84" t="s">
        <v>2882</v>
      </c>
      <c r="J84" t="s">
        <v>756</v>
      </c>
      <c r="K84" t="s">
        <v>756</v>
      </c>
      <c r="L84" t="s">
        <v>773</v>
      </c>
      <c r="M84" t="s">
        <v>773</v>
      </c>
      <c r="N84" t="s">
        <v>756</v>
      </c>
      <c r="O84" t="s">
        <v>756</v>
      </c>
      <c r="P84" t="s">
        <v>758</v>
      </c>
      <c r="Q84" t="s">
        <v>759</v>
      </c>
      <c r="R84" t="s">
        <v>759</v>
      </c>
      <c r="S84" t="s">
        <v>756</v>
      </c>
      <c r="T84" t="s">
        <v>756</v>
      </c>
      <c r="U84" t="s">
        <v>756</v>
      </c>
      <c r="V84" t="s">
        <v>756</v>
      </c>
      <c r="W84" t="s">
        <v>756</v>
      </c>
      <c r="X84" t="s">
        <v>3165</v>
      </c>
      <c r="Y84" t="str">
        <f t="shared" si="14"/>
        <v>enero</v>
      </c>
      <c r="Z84">
        <f>YEAR(BD_PONDERACIONES[[#This Row],[Fecha Ejecución del Ticket]])</f>
        <v>2022</v>
      </c>
      <c r="AA84" t="str">
        <f t="shared" si="15"/>
        <v>enero</v>
      </c>
      <c r="AB84">
        <f>YEAR(BD_PONDERACIONES[[#This Row],[Fecha de Inspección]])</f>
        <v>2022</v>
      </c>
      <c r="AC84">
        <f t="shared" si="16"/>
        <v>0.5</v>
      </c>
      <c r="AD84">
        <f t="shared" si="17"/>
        <v>0.5</v>
      </c>
      <c r="AE84">
        <f t="shared" si="18"/>
        <v>0</v>
      </c>
      <c r="AF84">
        <f t="shared" si="19"/>
        <v>0</v>
      </c>
      <c r="AG84">
        <f t="shared" si="20"/>
        <v>0.5</v>
      </c>
      <c r="AH84">
        <f t="shared" si="21"/>
        <v>0.5</v>
      </c>
      <c r="AI84">
        <f t="shared" si="22"/>
        <v>0.25</v>
      </c>
      <c r="AJ84">
        <f t="shared" si="23"/>
        <v>0.25</v>
      </c>
      <c r="AK84">
        <f t="shared" si="24"/>
        <v>0.5</v>
      </c>
      <c r="AL84">
        <f t="shared" si="25"/>
        <v>0.5</v>
      </c>
      <c r="AM84">
        <f t="shared" si="26"/>
        <v>0.5</v>
      </c>
      <c r="AN84" s="6">
        <f t="shared" si="27"/>
        <v>0.7</v>
      </c>
      <c r="AO84" t="str">
        <f>VLOOKUP(BD_PONDERACIONES[[#This Row],[Comuna]],Tabla3[#All],2,0)</f>
        <v>Cordillera</v>
      </c>
    </row>
    <row r="85" spans="1:41" x14ac:dyDescent="0.35">
      <c r="A85" t="s">
        <v>3317</v>
      </c>
      <c r="B85" t="s">
        <v>3318</v>
      </c>
      <c r="C85" t="s">
        <v>91</v>
      </c>
      <c r="D85" s="5">
        <v>44587</v>
      </c>
      <c r="E85" s="5">
        <v>44563</v>
      </c>
      <c r="F85" t="s">
        <v>753</v>
      </c>
      <c r="G85" t="s">
        <v>3319</v>
      </c>
      <c r="H85" t="s">
        <v>2755</v>
      </c>
      <c r="J85" t="s">
        <v>756</v>
      </c>
      <c r="K85" t="s">
        <v>756</v>
      </c>
      <c r="L85" t="s">
        <v>757</v>
      </c>
      <c r="M85" t="s">
        <v>757</v>
      </c>
      <c r="N85" t="s">
        <v>756</v>
      </c>
      <c r="O85" t="s">
        <v>756</v>
      </c>
      <c r="P85" t="s">
        <v>758</v>
      </c>
      <c r="Q85" t="s">
        <v>759</v>
      </c>
      <c r="R85" t="s">
        <v>759</v>
      </c>
      <c r="S85" t="s">
        <v>757</v>
      </c>
      <c r="T85" t="s">
        <v>757</v>
      </c>
      <c r="U85" t="s">
        <v>757</v>
      </c>
      <c r="V85" t="s">
        <v>773</v>
      </c>
      <c r="W85" t="s">
        <v>773</v>
      </c>
      <c r="X85" t="s">
        <v>3320</v>
      </c>
      <c r="Y85" t="str">
        <f t="shared" si="14"/>
        <v>enero</v>
      </c>
      <c r="Z85">
        <f>YEAR(BD_PONDERACIONES[[#This Row],[Fecha Ejecución del Ticket]])</f>
        <v>2022</v>
      </c>
      <c r="AA85" t="str">
        <f t="shared" si="15"/>
        <v>enero</v>
      </c>
      <c r="AB85">
        <f>YEAR(BD_PONDERACIONES[[#This Row],[Fecha de Inspección]])</f>
        <v>2022</v>
      </c>
      <c r="AC85">
        <f t="shared" si="16"/>
        <v>0.5</v>
      </c>
      <c r="AD85">
        <f t="shared" si="17"/>
        <v>0.5</v>
      </c>
      <c r="AE85">
        <f t="shared" si="18"/>
        <v>0.5</v>
      </c>
      <c r="AF85">
        <f t="shared" si="19"/>
        <v>0.5</v>
      </c>
      <c r="AG85">
        <f t="shared" si="20"/>
        <v>0.5</v>
      </c>
      <c r="AH85">
        <f t="shared" si="21"/>
        <v>0.5</v>
      </c>
      <c r="AI85">
        <f t="shared" si="22"/>
        <v>0.25</v>
      </c>
      <c r="AJ85">
        <f t="shared" si="23"/>
        <v>0.25</v>
      </c>
      <c r="AK85">
        <f t="shared" si="24"/>
        <v>0.5</v>
      </c>
      <c r="AL85">
        <f t="shared" si="25"/>
        <v>0</v>
      </c>
      <c r="AM85">
        <f t="shared" si="26"/>
        <v>0</v>
      </c>
      <c r="AN85" s="6">
        <f t="shared" si="27"/>
        <v>0.8</v>
      </c>
      <c r="AO85" t="str">
        <f>VLOOKUP(BD_PONDERACIONES[[#This Row],[Comuna]],Tabla3[#All],2,0)</f>
        <v>Florida</v>
      </c>
    </row>
    <row r="86" spans="1:41" x14ac:dyDescent="0.35">
      <c r="A86" t="s">
        <v>3321</v>
      </c>
      <c r="B86" t="s">
        <v>3322</v>
      </c>
      <c r="C86" t="s">
        <v>92</v>
      </c>
      <c r="D86" s="5">
        <v>44587</v>
      </c>
      <c r="E86" s="5">
        <v>44564</v>
      </c>
      <c r="F86" t="s">
        <v>753</v>
      </c>
      <c r="G86" t="s">
        <v>3323</v>
      </c>
      <c r="H86" t="s">
        <v>2755</v>
      </c>
      <c r="J86" t="s">
        <v>756</v>
      </c>
      <c r="K86" t="s">
        <v>756</v>
      </c>
      <c r="L86" t="s">
        <v>757</v>
      </c>
      <c r="M86" t="s">
        <v>757</v>
      </c>
      <c r="N86" t="s">
        <v>756</v>
      </c>
      <c r="O86" t="s">
        <v>756</v>
      </c>
      <c r="P86" t="s">
        <v>765</v>
      </c>
      <c r="Q86" t="s">
        <v>759</v>
      </c>
      <c r="R86" t="s">
        <v>759</v>
      </c>
      <c r="S86" t="s">
        <v>756</v>
      </c>
      <c r="T86" t="s">
        <v>756</v>
      </c>
      <c r="U86" t="s">
        <v>756</v>
      </c>
      <c r="V86" t="s">
        <v>756</v>
      </c>
      <c r="W86" t="s">
        <v>756</v>
      </c>
      <c r="X86" t="s">
        <v>3324</v>
      </c>
      <c r="Y86" t="str">
        <f t="shared" si="14"/>
        <v>enero</v>
      </c>
      <c r="Z86">
        <f>YEAR(BD_PONDERACIONES[[#This Row],[Fecha Ejecución del Ticket]])</f>
        <v>2022</v>
      </c>
      <c r="AA86" t="str">
        <f t="shared" si="15"/>
        <v>enero</v>
      </c>
      <c r="AB86">
        <f>YEAR(BD_PONDERACIONES[[#This Row],[Fecha de Inspección]])</f>
        <v>2022</v>
      </c>
      <c r="AC86">
        <f t="shared" si="16"/>
        <v>0.5</v>
      </c>
      <c r="AD86">
        <f t="shared" si="17"/>
        <v>0.5</v>
      </c>
      <c r="AE86">
        <f t="shared" si="18"/>
        <v>0.5</v>
      </c>
      <c r="AF86">
        <f t="shared" si="19"/>
        <v>0.5</v>
      </c>
      <c r="AG86">
        <f t="shared" si="20"/>
        <v>0.5</v>
      </c>
      <c r="AH86">
        <f t="shared" si="21"/>
        <v>0.5</v>
      </c>
      <c r="AI86">
        <f t="shared" si="22"/>
        <v>0.25</v>
      </c>
      <c r="AJ86">
        <f t="shared" si="23"/>
        <v>0.25</v>
      </c>
      <c r="AK86">
        <f t="shared" si="24"/>
        <v>0.5</v>
      </c>
      <c r="AL86">
        <f t="shared" si="25"/>
        <v>0.5</v>
      </c>
      <c r="AM86">
        <f t="shared" si="26"/>
        <v>0.5</v>
      </c>
      <c r="AN86" s="6">
        <f t="shared" si="27"/>
        <v>1</v>
      </c>
      <c r="AO86" t="str">
        <f>VLOOKUP(BD_PONDERACIONES[[#This Row],[Comuna]],Tabla3[#All],2,0)</f>
        <v>Florida</v>
      </c>
    </row>
    <row r="87" spans="1:41" x14ac:dyDescent="0.35">
      <c r="A87" t="s">
        <v>3325</v>
      </c>
      <c r="B87" t="s">
        <v>3326</v>
      </c>
      <c r="C87" t="s">
        <v>197</v>
      </c>
      <c r="D87" s="5">
        <v>44587</v>
      </c>
      <c r="E87" s="5">
        <v>44574</v>
      </c>
      <c r="F87" t="s">
        <v>763</v>
      </c>
      <c r="G87" t="s">
        <v>3327</v>
      </c>
      <c r="H87" t="s">
        <v>2882</v>
      </c>
      <c r="J87" t="s">
        <v>756</v>
      </c>
      <c r="K87" t="s">
        <v>756</v>
      </c>
      <c r="L87" t="s">
        <v>757</v>
      </c>
      <c r="M87" t="s">
        <v>757</v>
      </c>
      <c r="N87" t="s">
        <v>756</v>
      </c>
      <c r="O87" t="s">
        <v>756</v>
      </c>
      <c r="P87" t="s">
        <v>765</v>
      </c>
      <c r="Q87" t="s">
        <v>3328</v>
      </c>
      <c r="R87" t="s">
        <v>3329</v>
      </c>
      <c r="S87" t="s">
        <v>756</v>
      </c>
      <c r="T87" t="s">
        <v>756</v>
      </c>
      <c r="U87" t="s">
        <v>756</v>
      </c>
      <c r="V87" t="s">
        <v>756</v>
      </c>
      <c r="W87" t="s">
        <v>756</v>
      </c>
      <c r="X87" t="s">
        <v>3330</v>
      </c>
      <c r="Y87" t="str">
        <f t="shared" si="14"/>
        <v>enero</v>
      </c>
      <c r="Z87">
        <f>YEAR(BD_PONDERACIONES[[#This Row],[Fecha Ejecución del Ticket]])</f>
        <v>2022</v>
      </c>
      <c r="AA87" t="str">
        <f t="shared" si="15"/>
        <v>enero</v>
      </c>
      <c r="AB87">
        <f>YEAR(BD_PONDERACIONES[[#This Row],[Fecha de Inspección]])</f>
        <v>2022</v>
      </c>
      <c r="AC87">
        <f t="shared" si="16"/>
        <v>0.5</v>
      </c>
      <c r="AD87">
        <f t="shared" si="17"/>
        <v>0.5</v>
      </c>
      <c r="AE87">
        <f t="shared" si="18"/>
        <v>0.5</v>
      </c>
      <c r="AF87">
        <f t="shared" si="19"/>
        <v>0.5</v>
      </c>
      <c r="AG87">
        <f t="shared" si="20"/>
        <v>0.5</v>
      </c>
      <c r="AH87">
        <f t="shared" si="21"/>
        <v>0.5</v>
      </c>
      <c r="AI87">
        <f t="shared" si="22"/>
        <v>0.25</v>
      </c>
      <c r="AJ87">
        <f t="shared" si="23"/>
        <v>0.25</v>
      </c>
      <c r="AK87">
        <f t="shared" si="24"/>
        <v>0.5</v>
      </c>
      <c r="AL87">
        <f t="shared" si="25"/>
        <v>0.5</v>
      </c>
      <c r="AM87">
        <f t="shared" si="26"/>
        <v>0.5</v>
      </c>
      <c r="AN87" s="6">
        <f t="shared" si="27"/>
        <v>1</v>
      </c>
      <c r="AO87" t="str">
        <f>VLOOKUP(BD_PONDERACIONES[[#This Row],[Comuna]],Tabla3[#All],2,0)</f>
        <v>Cordillera</v>
      </c>
    </row>
    <row r="88" spans="1:41" x14ac:dyDescent="0.35">
      <c r="A88" t="s">
        <v>3331</v>
      </c>
      <c r="B88" t="s">
        <v>3332</v>
      </c>
      <c r="C88" t="s">
        <v>93</v>
      </c>
      <c r="D88" s="5">
        <v>44587</v>
      </c>
      <c r="E88" s="5">
        <v>44564</v>
      </c>
      <c r="F88" t="s">
        <v>753</v>
      </c>
      <c r="G88" t="s">
        <v>3333</v>
      </c>
      <c r="H88" t="s">
        <v>2755</v>
      </c>
      <c r="J88" t="s">
        <v>756</v>
      </c>
      <c r="K88" t="s">
        <v>756</v>
      </c>
      <c r="L88" t="s">
        <v>757</v>
      </c>
      <c r="M88" t="s">
        <v>757</v>
      </c>
      <c r="N88" t="s">
        <v>756</v>
      </c>
      <c r="O88" t="s">
        <v>756</v>
      </c>
      <c r="P88" t="s">
        <v>758</v>
      </c>
      <c r="Q88" t="s">
        <v>759</v>
      </c>
      <c r="R88" t="s">
        <v>759</v>
      </c>
      <c r="S88" t="s">
        <v>757</v>
      </c>
      <c r="T88" t="s">
        <v>757</v>
      </c>
      <c r="U88" t="s">
        <v>757</v>
      </c>
      <c r="V88" t="s">
        <v>773</v>
      </c>
      <c r="W88" t="s">
        <v>768</v>
      </c>
      <c r="X88" t="s">
        <v>3334</v>
      </c>
      <c r="Y88" t="str">
        <f t="shared" si="14"/>
        <v>enero</v>
      </c>
      <c r="Z88">
        <f>YEAR(BD_PONDERACIONES[[#This Row],[Fecha Ejecución del Ticket]])</f>
        <v>2022</v>
      </c>
      <c r="AA88" t="str">
        <f t="shared" si="15"/>
        <v>enero</v>
      </c>
      <c r="AB88">
        <f>YEAR(BD_PONDERACIONES[[#This Row],[Fecha de Inspección]])</f>
        <v>2022</v>
      </c>
      <c r="AC88">
        <f t="shared" si="16"/>
        <v>0.5</v>
      </c>
      <c r="AD88">
        <f t="shared" si="17"/>
        <v>0.5</v>
      </c>
      <c r="AE88">
        <f t="shared" si="18"/>
        <v>0.5</v>
      </c>
      <c r="AF88">
        <f t="shared" si="19"/>
        <v>0.5</v>
      </c>
      <c r="AG88">
        <f t="shared" si="20"/>
        <v>0.5</v>
      </c>
      <c r="AH88">
        <f t="shared" si="21"/>
        <v>0.5</v>
      </c>
      <c r="AI88">
        <f t="shared" si="22"/>
        <v>0.25</v>
      </c>
      <c r="AJ88">
        <f t="shared" si="23"/>
        <v>0.25</v>
      </c>
      <c r="AK88">
        <f t="shared" si="24"/>
        <v>0.5</v>
      </c>
      <c r="AL88">
        <f t="shared" si="25"/>
        <v>0</v>
      </c>
      <c r="AM88">
        <f t="shared" si="26"/>
        <v>0.17499999999999999</v>
      </c>
      <c r="AN88" s="6">
        <f t="shared" si="27"/>
        <v>0.83500000000000008</v>
      </c>
      <c r="AO88" t="str">
        <f>VLOOKUP(BD_PONDERACIONES[[#This Row],[Comuna]],Tabla3[#All],2,0)</f>
        <v>Florida</v>
      </c>
    </row>
    <row r="89" spans="1:41" x14ac:dyDescent="0.35">
      <c r="A89" t="s">
        <v>3335</v>
      </c>
      <c r="B89" t="s">
        <v>3336</v>
      </c>
      <c r="C89" t="s">
        <v>210</v>
      </c>
      <c r="D89" s="5">
        <v>44587</v>
      </c>
      <c r="E89" s="5">
        <v>44576</v>
      </c>
      <c r="F89" t="s">
        <v>763</v>
      </c>
      <c r="G89" t="s">
        <v>3337</v>
      </c>
      <c r="H89" t="s">
        <v>2882</v>
      </c>
      <c r="J89" t="s">
        <v>756</v>
      </c>
      <c r="K89" t="s">
        <v>756</v>
      </c>
      <c r="L89" t="s">
        <v>757</v>
      </c>
      <c r="M89" t="s">
        <v>757</v>
      </c>
      <c r="N89" t="s">
        <v>756</v>
      </c>
      <c r="O89" t="s">
        <v>756</v>
      </c>
      <c r="P89" t="s">
        <v>758</v>
      </c>
      <c r="Q89" t="s">
        <v>759</v>
      </c>
      <c r="R89" t="s">
        <v>759</v>
      </c>
      <c r="S89" t="s">
        <v>757</v>
      </c>
      <c r="T89" t="s">
        <v>757</v>
      </c>
      <c r="U89" t="s">
        <v>757</v>
      </c>
      <c r="V89" t="s">
        <v>756</v>
      </c>
      <c r="W89" t="s">
        <v>756</v>
      </c>
      <c r="X89" t="s">
        <v>3338</v>
      </c>
      <c r="Y89" t="str">
        <f t="shared" si="14"/>
        <v>enero</v>
      </c>
      <c r="Z89">
        <f>YEAR(BD_PONDERACIONES[[#This Row],[Fecha Ejecución del Ticket]])</f>
        <v>2022</v>
      </c>
      <c r="AA89" t="str">
        <f t="shared" si="15"/>
        <v>enero</v>
      </c>
      <c r="AB89">
        <f>YEAR(BD_PONDERACIONES[[#This Row],[Fecha de Inspección]])</f>
        <v>2022</v>
      </c>
      <c r="AC89">
        <f t="shared" si="16"/>
        <v>0.5</v>
      </c>
      <c r="AD89">
        <f t="shared" si="17"/>
        <v>0.5</v>
      </c>
      <c r="AE89">
        <f t="shared" si="18"/>
        <v>0.5</v>
      </c>
      <c r="AF89">
        <f t="shared" si="19"/>
        <v>0.5</v>
      </c>
      <c r="AG89">
        <f t="shared" si="20"/>
        <v>0.5</v>
      </c>
      <c r="AH89">
        <f t="shared" si="21"/>
        <v>0.5</v>
      </c>
      <c r="AI89">
        <f t="shared" si="22"/>
        <v>0.25</v>
      </c>
      <c r="AJ89">
        <f t="shared" si="23"/>
        <v>0.25</v>
      </c>
      <c r="AK89">
        <f t="shared" si="24"/>
        <v>0.5</v>
      </c>
      <c r="AL89">
        <f t="shared" si="25"/>
        <v>0.5</v>
      </c>
      <c r="AM89">
        <f t="shared" si="26"/>
        <v>0.5</v>
      </c>
      <c r="AN89" s="6">
        <f t="shared" si="27"/>
        <v>1</v>
      </c>
      <c r="AO89" t="str">
        <f>VLOOKUP(BD_PONDERACIONES[[#This Row],[Comuna]],Tabla3[#All],2,0)</f>
        <v>Cordillera</v>
      </c>
    </row>
    <row r="90" spans="1:41" x14ac:dyDescent="0.35">
      <c r="A90" t="s">
        <v>3339</v>
      </c>
      <c r="B90" t="s">
        <v>3340</v>
      </c>
      <c r="C90" t="s">
        <v>108</v>
      </c>
      <c r="D90" s="5">
        <v>44587</v>
      </c>
      <c r="E90" s="5">
        <v>44568</v>
      </c>
      <c r="F90" t="s">
        <v>753</v>
      </c>
      <c r="G90" t="s">
        <v>3341</v>
      </c>
      <c r="H90" t="s">
        <v>2755</v>
      </c>
      <c r="J90" t="s">
        <v>756</v>
      </c>
      <c r="K90" t="s">
        <v>756</v>
      </c>
      <c r="L90" t="s">
        <v>757</v>
      </c>
      <c r="M90" t="s">
        <v>757</v>
      </c>
      <c r="N90" t="s">
        <v>756</v>
      </c>
      <c r="O90" t="s">
        <v>756</v>
      </c>
      <c r="P90" t="s">
        <v>758</v>
      </c>
      <c r="Q90" t="s">
        <v>759</v>
      </c>
      <c r="R90" t="s">
        <v>759</v>
      </c>
      <c r="S90" t="s">
        <v>757</v>
      </c>
      <c r="T90" t="s">
        <v>757</v>
      </c>
      <c r="U90" t="s">
        <v>757</v>
      </c>
      <c r="V90" t="s">
        <v>756</v>
      </c>
      <c r="W90" t="s">
        <v>756</v>
      </c>
      <c r="X90" t="s">
        <v>3342</v>
      </c>
      <c r="Y90" t="str">
        <f t="shared" si="14"/>
        <v>enero</v>
      </c>
      <c r="Z90">
        <f>YEAR(BD_PONDERACIONES[[#This Row],[Fecha Ejecución del Ticket]])</f>
        <v>2022</v>
      </c>
      <c r="AA90" t="str">
        <f t="shared" si="15"/>
        <v>enero</v>
      </c>
      <c r="AB90">
        <f>YEAR(BD_PONDERACIONES[[#This Row],[Fecha de Inspección]])</f>
        <v>2022</v>
      </c>
      <c r="AC90">
        <f t="shared" si="16"/>
        <v>0.5</v>
      </c>
      <c r="AD90">
        <f t="shared" si="17"/>
        <v>0.5</v>
      </c>
      <c r="AE90">
        <f t="shared" si="18"/>
        <v>0.5</v>
      </c>
      <c r="AF90">
        <f t="shared" si="19"/>
        <v>0.5</v>
      </c>
      <c r="AG90">
        <f t="shared" si="20"/>
        <v>0.5</v>
      </c>
      <c r="AH90">
        <f t="shared" si="21"/>
        <v>0.5</v>
      </c>
      <c r="AI90">
        <f t="shared" si="22"/>
        <v>0.25</v>
      </c>
      <c r="AJ90">
        <f t="shared" si="23"/>
        <v>0.25</v>
      </c>
      <c r="AK90">
        <f t="shared" si="24"/>
        <v>0.5</v>
      </c>
      <c r="AL90">
        <f t="shared" si="25"/>
        <v>0.5</v>
      </c>
      <c r="AM90">
        <f t="shared" si="26"/>
        <v>0.5</v>
      </c>
      <c r="AN90" s="6">
        <f t="shared" si="27"/>
        <v>1</v>
      </c>
      <c r="AO90" t="str">
        <f>VLOOKUP(BD_PONDERACIONES[[#This Row],[Comuna]],Tabla3[#All],2,0)</f>
        <v>Florida</v>
      </c>
    </row>
    <row r="91" spans="1:41" x14ac:dyDescent="0.35">
      <c r="A91" t="s">
        <v>3343</v>
      </c>
      <c r="B91" t="s">
        <v>3344</v>
      </c>
      <c r="C91" t="s">
        <v>218</v>
      </c>
      <c r="D91" s="5">
        <v>44587</v>
      </c>
      <c r="E91" s="5">
        <v>44579</v>
      </c>
      <c r="F91" t="s">
        <v>763</v>
      </c>
      <c r="G91" t="s">
        <v>3345</v>
      </c>
      <c r="H91" t="s">
        <v>2882</v>
      </c>
      <c r="J91" t="s">
        <v>756</v>
      </c>
      <c r="K91" t="s">
        <v>756</v>
      </c>
      <c r="L91" t="s">
        <v>757</v>
      </c>
      <c r="M91" t="s">
        <v>757</v>
      </c>
      <c r="N91" t="s">
        <v>756</v>
      </c>
      <c r="O91" t="s">
        <v>756</v>
      </c>
      <c r="P91" t="s">
        <v>765</v>
      </c>
      <c r="Q91" t="s">
        <v>3346</v>
      </c>
      <c r="R91" t="s">
        <v>3347</v>
      </c>
      <c r="S91" t="s">
        <v>756</v>
      </c>
      <c r="T91" t="s">
        <v>756</v>
      </c>
      <c r="U91" t="s">
        <v>756</v>
      </c>
      <c r="V91" t="s">
        <v>773</v>
      </c>
      <c r="W91" t="s">
        <v>768</v>
      </c>
      <c r="X91" t="s">
        <v>3348</v>
      </c>
      <c r="Y91" t="str">
        <f t="shared" si="14"/>
        <v>enero</v>
      </c>
      <c r="Z91">
        <f>YEAR(BD_PONDERACIONES[[#This Row],[Fecha Ejecución del Ticket]])</f>
        <v>2022</v>
      </c>
      <c r="AA91" t="str">
        <f t="shared" si="15"/>
        <v>enero</v>
      </c>
      <c r="AB91">
        <f>YEAR(BD_PONDERACIONES[[#This Row],[Fecha de Inspección]])</f>
        <v>2022</v>
      </c>
      <c r="AC91">
        <f t="shared" si="16"/>
        <v>0.5</v>
      </c>
      <c r="AD91">
        <f t="shared" si="17"/>
        <v>0.5</v>
      </c>
      <c r="AE91">
        <f t="shared" si="18"/>
        <v>0.5</v>
      </c>
      <c r="AF91">
        <f t="shared" si="19"/>
        <v>0.5</v>
      </c>
      <c r="AG91">
        <f t="shared" si="20"/>
        <v>0.5</v>
      </c>
      <c r="AH91">
        <f t="shared" si="21"/>
        <v>0.5</v>
      </c>
      <c r="AI91">
        <f t="shared" si="22"/>
        <v>0.25</v>
      </c>
      <c r="AJ91">
        <f t="shared" si="23"/>
        <v>0.25</v>
      </c>
      <c r="AK91">
        <f t="shared" si="24"/>
        <v>0.5</v>
      </c>
      <c r="AL91">
        <f t="shared" si="25"/>
        <v>0</v>
      </c>
      <c r="AM91">
        <f t="shared" si="26"/>
        <v>0.17499999999999999</v>
      </c>
      <c r="AN91" s="6">
        <f t="shared" si="27"/>
        <v>0.83500000000000008</v>
      </c>
      <c r="AO91" t="str">
        <f>VLOOKUP(BD_PONDERACIONES[[#This Row],[Comuna]],Tabla3[#All],2,0)</f>
        <v>Cordillera</v>
      </c>
    </row>
    <row r="92" spans="1:41" x14ac:dyDescent="0.35">
      <c r="A92" t="s">
        <v>3349</v>
      </c>
      <c r="B92" t="s">
        <v>3350</v>
      </c>
      <c r="C92" t="s">
        <v>216</v>
      </c>
      <c r="D92" s="5">
        <v>44587</v>
      </c>
      <c r="E92" s="5">
        <v>44578</v>
      </c>
      <c r="F92" t="s">
        <v>763</v>
      </c>
      <c r="G92" t="s">
        <v>3351</v>
      </c>
      <c r="H92" t="s">
        <v>2882</v>
      </c>
      <c r="J92" t="s">
        <v>756</v>
      </c>
      <c r="K92" t="s">
        <v>756</v>
      </c>
      <c r="L92" t="s">
        <v>773</v>
      </c>
      <c r="M92" t="s">
        <v>773</v>
      </c>
      <c r="N92" t="s">
        <v>756</v>
      </c>
      <c r="O92" t="s">
        <v>756</v>
      </c>
      <c r="P92" t="s">
        <v>765</v>
      </c>
      <c r="Q92" t="s">
        <v>3352</v>
      </c>
      <c r="R92" t="s">
        <v>3353</v>
      </c>
      <c r="S92" t="s">
        <v>756</v>
      </c>
      <c r="T92" t="s">
        <v>756</v>
      </c>
      <c r="U92" t="s">
        <v>756</v>
      </c>
      <c r="V92" t="s">
        <v>756</v>
      </c>
      <c r="W92" t="s">
        <v>756</v>
      </c>
      <c r="X92" t="s">
        <v>3354</v>
      </c>
      <c r="Y92" t="str">
        <f t="shared" si="14"/>
        <v>enero</v>
      </c>
      <c r="Z92">
        <f>YEAR(BD_PONDERACIONES[[#This Row],[Fecha Ejecución del Ticket]])</f>
        <v>2022</v>
      </c>
      <c r="AA92" t="str">
        <f t="shared" si="15"/>
        <v>enero</v>
      </c>
      <c r="AB92">
        <f>YEAR(BD_PONDERACIONES[[#This Row],[Fecha de Inspección]])</f>
        <v>2022</v>
      </c>
      <c r="AC92">
        <f t="shared" si="16"/>
        <v>0.5</v>
      </c>
      <c r="AD92">
        <f t="shared" si="17"/>
        <v>0.5</v>
      </c>
      <c r="AE92">
        <f t="shared" si="18"/>
        <v>0</v>
      </c>
      <c r="AF92">
        <f t="shared" si="19"/>
        <v>0</v>
      </c>
      <c r="AG92">
        <f t="shared" si="20"/>
        <v>0.5</v>
      </c>
      <c r="AH92">
        <f t="shared" si="21"/>
        <v>0.5</v>
      </c>
      <c r="AI92">
        <f t="shared" si="22"/>
        <v>0.25</v>
      </c>
      <c r="AJ92">
        <f t="shared" si="23"/>
        <v>0.25</v>
      </c>
      <c r="AK92">
        <f t="shared" si="24"/>
        <v>0.5</v>
      </c>
      <c r="AL92">
        <f t="shared" si="25"/>
        <v>0.5</v>
      </c>
      <c r="AM92">
        <f t="shared" si="26"/>
        <v>0.5</v>
      </c>
      <c r="AN92" s="6">
        <f t="shared" si="27"/>
        <v>0.7</v>
      </c>
      <c r="AO92" t="str">
        <f>VLOOKUP(BD_PONDERACIONES[[#This Row],[Comuna]],Tabla3[#All],2,0)</f>
        <v>Cordillera</v>
      </c>
    </row>
    <row r="93" spans="1:41" x14ac:dyDescent="0.35">
      <c r="A93" t="s">
        <v>3355</v>
      </c>
      <c r="B93" t="s">
        <v>3356</v>
      </c>
      <c r="C93" t="s">
        <v>200</v>
      </c>
      <c r="D93" s="5">
        <v>44587</v>
      </c>
      <c r="E93" s="5">
        <v>44574</v>
      </c>
      <c r="F93" t="s">
        <v>763</v>
      </c>
      <c r="G93" t="s">
        <v>3357</v>
      </c>
      <c r="H93" t="s">
        <v>2882</v>
      </c>
      <c r="J93" t="s">
        <v>756</v>
      </c>
      <c r="K93" t="s">
        <v>756</v>
      </c>
      <c r="L93" t="s">
        <v>757</v>
      </c>
      <c r="M93" t="s">
        <v>757</v>
      </c>
      <c r="N93" t="s">
        <v>756</v>
      </c>
      <c r="O93" t="s">
        <v>756</v>
      </c>
      <c r="P93" t="s">
        <v>765</v>
      </c>
      <c r="Q93" t="s">
        <v>3358</v>
      </c>
      <c r="R93" t="s">
        <v>3359</v>
      </c>
      <c r="S93" t="s">
        <v>756</v>
      </c>
      <c r="T93" t="s">
        <v>756</v>
      </c>
      <c r="U93" t="s">
        <v>756</v>
      </c>
      <c r="V93" t="s">
        <v>756</v>
      </c>
      <c r="W93" t="s">
        <v>756</v>
      </c>
      <c r="X93" t="s">
        <v>3360</v>
      </c>
      <c r="Y93" t="str">
        <f t="shared" si="14"/>
        <v>enero</v>
      </c>
      <c r="Z93">
        <f>YEAR(BD_PONDERACIONES[[#This Row],[Fecha Ejecución del Ticket]])</f>
        <v>2022</v>
      </c>
      <c r="AA93" t="str">
        <f t="shared" si="15"/>
        <v>enero</v>
      </c>
      <c r="AB93">
        <f>YEAR(BD_PONDERACIONES[[#This Row],[Fecha de Inspección]])</f>
        <v>2022</v>
      </c>
      <c r="AC93">
        <f t="shared" si="16"/>
        <v>0.5</v>
      </c>
      <c r="AD93">
        <f t="shared" si="17"/>
        <v>0.5</v>
      </c>
      <c r="AE93">
        <f t="shared" si="18"/>
        <v>0.5</v>
      </c>
      <c r="AF93">
        <f t="shared" si="19"/>
        <v>0.5</v>
      </c>
      <c r="AG93">
        <f t="shared" si="20"/>
        <v>0.5</v>
      </c>
      <c r="AH93">
        <f t="shared" si="21"/>
        <v>0.5</v>
      </c>
      <c r="AI93">
        <f t="shared" si="22"/>
        <v>0.25</v>
      </c>
      <c r="AJ93">
        <f t="shared" si="23"/>
        <v>0.25</v>
      </c>
      <c r="AK93">
        <f t="shared" si="24"/>
        <v>0.5</v>
      </c>
      <c r="AL93">
        <f t="shared" si="25"/>
        <v>0.5</v>
      </c>
      <c r="AM93">
        <f t="shared" si="26"/>
        <v>0.5</v>
      </c>
      <c r="AN93" s="6">
        <f t="shared" si="27"/>
        <v>1</v>
      </c>
      <c r="AO93" t="str">
        <f>VLOOKUP(BD_PONDERACIONES[[#This Row],[Comuna]],Tabla3[#All],2,0)</f>
        <v>Cordillera</v>
      </c>
    </row>
    <row r="94" spans="1:41" x14ac:dyDescent="0.35">
      <c r="A94" t="s">
        <v>3361</v>
      </c>
      <c r="B94" t="s">
        <v>3362</v>
      </c>
      <c r="C94" t="s">
        <v>213</v>
      </c>
      <c r="D94" s="5">
        <v>44587</v>
      </c>
      <c r="E94" s="5">
        <v>44577</v>
      </c>
      <c r="F94" t="s">
        <v>763</v>
      </c>
      <c r="G94" t="s">
        <v>3363</v>
      </c>
      <c r="H94" t="s">
        <v>2882</v>
      </c>
      <c r="J94" t="s">
        <v>756</v>
      </c>
      <c r="K94" t="s">
        <v>756</v>
      </c>
      <c r="L94" t="s">
        <v>773</v>
      </c>
      <c r="M94" t="s">
        <v>773</v>
      </c>
      <c r="N94" t="s">
        <v>756</v>
      </c>
      <c r="O94" t="s">
        <v>756</v>
      </c>
      <c r="P94" t="s">
        <v>765</v>
      </c>
      <c r="Q94" t="s">
        <v>3364</v>
      </c>
      <c r="R94" t="s">
        <v>759</v>
      </c>
      <c r="S94" t="s">
        <v>756</v>
      </c>
      <c r="T94" t="s">
        <v>756</v>
      </c>
      <c r="U94" t="s">
        <v>756</v>
      </c>
      <c r="V94" t="s">
        <v>756</v>
      </c>
      <c r="W94" t="s">
        <v>756</v>
      </c>
      <c r="X94" t="s">
        <v>3365</v>
      </c>
      <c r="Y94" t="str">
        <f t="shared" si="14"/>
        <v>enero</v>
      </c>
      <c r="Z94">
        <f>YEAR(BD_PONDERACIONES[[#This Row],[Fecha Ejecución del Ticket]])</f>
        <v>2022</v>
      </c>
      <c r="AA94" t="str">
        <f t="shared" si="15"/>
        <v>enero</v>
      </c>
      <c r="AB94">
        <f>YEAR(BD_PONDERACIONES[[#This Row],[Fecha de Inspección]])</f>
        <v>2022</v>
      </c>
      <c r="AC94">
        <f t="shared" si="16"/>
        <v>0.5</v>
      </c>
      <c r="AD94">
        <f t="shared" si="17"/>
        <v>0.5</v>
      </c>
      <c r="AE94">
        <f t="shared" si="18"/>
        <v>0</v>
      </c>
      <c r="AF94">
        <f t="shared" si="19"/>
        <v>0</v>
      </c>
      <c r="AG94">
        <f t="shared" si="20"/>
        <v>0.5</v>
      </c>
      <c r="AH94">
        <f t="shared" si="21"/>
        <v>0.5</v>
      </c>
      <c r="AI94">
        <f t="shared" si="22"/>
        <v>0.25</v>
      </c>
      <c r="AJ94">
        <f t="shared" si="23"/>
        <v>0.25</v>
      </c>
      <c r="AK94">
        <f t="shared" si="24"/>
        <v>0.5</v>
      </c>
      <c r="AL94">
        <f t="shared" si="25"/>
        <v>0.5</v>
      </c>
      <c r="AM94">
        <f t="shared" si="26"/>
        <v>0.5</v>
      </c>
      <c r="AN94" s="6">
        <f t="shared" si="27"/>
        <v>0.7</v>
      </c>
      <c r="AO94" t="str">
        <f>VLOOKUP(BD_PONDERACIONES[[#This Row],[Comuna]],Tabla3[#All],2,0)</f>
        <v>Cordillera</v>
      </c>
    </row>
    <row r="95" spans="1:41" x14ac:dyDescent="0.35">
      <c r="A95" t="s">
        <v>3366</v>
      </c>
      <c r="B95" t="s">
        <v>3367</v>
      </c>
      <c r="C95" t="s">
        <v>107</v>
      </c>
      <c r="D95" s="5">
        <v>44587</v>
      </c>
      <c r="E95" s="5">
        <v>44567</v>
      </c>
      <c r="F95" t="s">
        <v>753</v>
      </c>
      <c r="G95" t="s">
        <v>3368</v>
      </c>
      <c r="H95" t="s">
        <v>2755</v>
      </c>
      <c r="J95" t="s">
        <v>756</v>
      </c>
      <c r="K95" t="s">
        <v>756</v>
      </c>
      <c r="L95" t="s">
        <v>757</v>
      </c>
      <c r="M95" t="s">
        <v>757</v>
      </c>
      <c r="N95" t="s">
        <v>756</v>
      </c>
      <c r="O95" t="s">
        <v>756</v>
      </c>
      <c r="P95" t="s">
        <v>758</v>
      </c>
      <c r="Q95" t="s">
        <v>759</v>
      </c>
      <c r="R95" t="s">
        <v>759</v>
      </c>
      <c r="S95" t="s">
        <v>757</v>
      </c>
      <c r="T95" t="s">
        <v>757</v>
      </c>
      <c r="U95" t="s">
        <v>757</v>
      </c>
      <c r="V95" t="s">
        <v>756</v>
      </c>
      <c r="W95" t="s">
        <v>756</v>
      </c>
      <c r="X95" t="s">
        <v>1588</v>
      </c>
      <c r="Y95" t="str">
        <f t="shared" si="14"/>
        <v>enero</v>
      </c>
      <c r="Z95">
        <f>YEAR(BD_PONDERACIONES[[#This Row],[Fecha Ejecución del Ticket]])</f>
        <v>2022</v>
      </c>
      <c r="AA95" t="str">
        <f t="shared" si="15"/>
        <v>enero</v>
      </c>
      <c r="AB95">
        <f>YEAR(BD_PONDERACIONES[[#This Row],[Fecha de Inspección]])</f>
        <v>2022</v>
      </c>
      <c r="AC95">
        <f t="shared" si="16"/>
        <v>0.5</v>
      </c>
      <c r="AD95">
        <f t="shared" si="17"/>
        <v>0.5</v>
      </c>
      <c r="AE95">
        <f t="shared" si="18"/>
        <v>0.5</v>
      </c>
      <c r="AF95">
        <f t="shared" si="19"/>
        <v>0.5</v>
      </c>
      <c r="AG95">
        <f t="shared" si="20"/>
        <v>0.5</v>
      </c>
      <c r="AH95">
        <f t="shared" si="21"/>
        <v>0.5</v>
      </c>
      <c r="AI95">
        <f t="shared" si="22"/>
        <v>0.25</v>
      </c>
      <c r="AJ95">
        <f t="shared" si="23"/>
        <v>0.25</v>
      </c>
      <c r="AK95">
        <f t="shared" si="24"/>
        <v>0.5</v>
      </c>
      <c r="AL95">
        <f t="shared" si="25"/>
        <v>0.5</v>
      </c>
      <c r="AM95">
        <f t="shared" si="26"/>
        <v>0.5</v>
      </c>
      <c r="AN95" s="6">
        <f t="shared" si="27"/>
        <v>1</v>
      </c>
      <c r="AO95" t="str">
        <f>VLOOKUP(BD_PONDERACIONES[[#This Row],[Comuna]],Tabla3[#All],2,0)</f>
        <v>Florida</v>
      </c>
    </row>
    <row r="96" spans="1:41" x14ac:dyDescent="0.35">
      <c r="A96" t="s">
        <v>3369</v>
      </c>
      <c r="B96" t="s">
        <v>3370</v>
      </c>
      <c r="C96" t="s">
        <v>97</v>
      </c>
      <c r="D96" s="5">
        <v>44587</v>
      </c>
      <c r="E96" s="5">
        <v>44566</v>
      </c>
      <c r="F96" t="s">
        <v>753</v>
      </c>
      <c r="G96" t="s">
        <v>3371</v>
      </c>
      <c r="H96" t="s">
        <v>2755</v>
      </c>
      <c r="J96" t="s">
        <v>756</v>
      </c>
      <c r="K96" t="s">
        <v>756</v>
      </c>
      <c r="L96" t="s">
        <v>757</v>
      </c>
      <c r="M96" t="s">
        <v>757</v>
      </c>
      <c r="N96" t="s">
        <v>756</v>
      </c>
      <c r="O96" t="s">
        <v>756</v>
      </c>
      <c r="P96" t="s">
        <v>758</v>
      </c>
      <c r="Q96" t="s">
        <v>759</v>
      </c>
      <c r="R96" t="s">
        <v>759</v>
      </c>
      <c r="S96" t="s">
        <v>757</v>
      </c>
      <c r="T96" t="s">
        <v>757</v>
      </c>
      <c r="U96" t="s">
        <v>757</v>
      </c>
      <c r="V96" t="s">
        <v>756</v>
      </c>
      <c r="W96" t="s">
        <v>756</v>
      </c>
      <c r="X96" t="s">
        <v>3372</v>
      </c>
      <c r="Y96" t="str">
        <f t="shared" si="14"/>
        <v>enero</v>
      </c>
      <c r="Z96">
        <f>YEAR(BD_PONDERACIONES[[#This Row],[Fecha Ejecución del Ticket]])</f>
        <v>2022</v>
      </c>
      <c r="AA96" t="str">
        <f t="shared" si="15"/>
        <v>enero</v>
      </c>
      <c r="AB96">
        <f>YEAR(BD_PONDERACIONES[[#This Row],[Fecha de Inspección]])</f>
        <v>2022</v>
      </c>
      <c r="AC96">
        <f t="shared" si="16"/>
        <v>0.5</v>
      </c>
      <c r="AD96">
        <f t="shared" si="17"/>
        <v>0.5</v>
      </c>
      <c r="AE96">
        <f t="shared" si="18"/>
        <v>0.5</v>
      </c>
      <c r="AF96">
        <f t="shared" si="19"/>
        <v>0.5</v>
      </c>
      <c r="AG96">
        <f t="shared" si="20"/>
        <v>0.5</v>
      </c>
      <c r="AH96">
        <f t="shared" si="21"/>
        <v>0.5</v>
      </c>
      <c r="AI96">
        <f t="shared" si="22"/>
        <v>0.25</v>
      </c>
      <c r="AJ96">
        <f t="shared" si="23"/>
        <v>0.25</v>
      </c>
      <c r="AK96">
        <f t="shared" si="24"/>
        <v>0.5</v>
      </c>
      <c r="AL96">
        <f t="shared" si="25"/>
        <v>0.5</v>
      </c>
      <c r="AM96">
        <f t="shared" si="26"/>
        <v>0.5</v>
      </c>
      <c r="AN96" s="6">
        <f t="shared" si="27"/>
        <v>1</v>
      </c>
      <c r="AO96" t="str">
        <f>VLOOKUP(BD_PONDERACIONES[[#This Row],[Comuna]],Tabla3[#All],2,0)</f>
        <v>Florida</v>
      </c>
    </row>
    <row r="97" spans="1:41" x14ac:dyDescent="0.35">
      <c r="A97" t="s">
        <v>3373</v>
      </c>
      <c r="B97" t="s">
        <v>3374</v>
      </c>
      <c r="C97" t="s">
        <v>88</v>
      </c>
      <c r="D97" s="5">
        <v>44587</v>
      </c>
      <c r="E97" s="5">
        <v>44563</v>
      </c>
      <c r="F97" t="s">
        <v>753</v>
      </c>
      <c r="G97" t="s">
        <v>3375</v>
      </c>
      <c r="H97" t="s">
        <v>2755</v>
      </c>
      <c r="J97" t="s">
        <v>756</v>
      </c>
      <c r="K97" t="s">
        <v>756</v>
      </c>
      <c r="L97" t="s">
        <v>773</v>
      </c>
      <c r="M97" t="s">
        <v>773</v>
      </c>
      <c r="N97" t="s">
        <v>756</v>
      </c>
      <c r="O97" t="s">
        <v>756</v>
      </c>
      <c r="P97" t="s">
        <v>758</v>
      </c>
      <c r="Q97" t="s">
        <v>759</v>
      </c>
      <c r="R97" t="s">
        <v>759</v>
      </c>
      <c r="S97" t="s">
        <v>757</v>
      </c>
      <c r="T97" t="s">
        <v>757</v>
      </c>
      <c r="U97" t="s">
        <v>757</v>
      </c>
      <c r="V97" t="s">
        <v>773</v>
      </c>
      <c r="W97" t="s">
        <v>773</v>
      </c>
      <c r="X97" t="s">
        <v>3376</v>
      </c>
      <c r="Y97" t="str">
        <f t="shared" si="14"/>
        <v>enero</v>
      </c>
      <c r="Z97">
        <f>YEAR(BD_PONDERACIONES[[#This Row],[Fecha Ejecución del Ticket]])</f>
        <v>2022</v>
      </c>
      <c r="AA97" t="str">
        <f t="shared" si="15"/>
        <v>enero</v>
      </c>
      <c r="AB97">
        <f>YEAR(BD_PONDERACIONES[[#This Row],[Fecha de Inspección]])</f>
        <v>2022</v>
      </c>
      <c r="AC97">
        <f t="shared" si="16"/>
        <v>0.5</v>
      </c>
      <c r="AD97">
        <f t="shared" si="17"/>
        <v>0.5</v>
      </c>
      <c r="AE97">
        <f t="shared" si="18"/>
        <v>0</v>
      </c>
      <c r="AF97">
        <f t="shared" si="19"/>
        <v>0</v>
      </c>
      <c r="AG97">
        <f t="shared" si="20"/>
        <v>0.5</v>
      </c>
      <c r="AH97">
        <f t="shared" si="21"/>
        <v>0.5</v>
      </c>
      <c r="AI97">
        <f t="shared" si="22"/>
        <v>0.25</v>
      </c>
      <c r="AJ97">
        <f t="shared" si="23"/>
        <v>0.25</v>
      </c>
      <c r="AK97">
        <f t="shared" si="24"/>
        <v>0.5</v>
      </c>
      <c r="AL97">
        <f t="shared" si="25"/>
        <v>0</v>
      </c>
      <c r="AM97">
        <f t="shared" si="26"/>
        <v>0</v>
      </c>
      <c r="AN97" s="6">
        <f t="shared" si="27"/>
        <v>0.5</v>
      </c>
      <c r="AO97" t="str">
        <f>VLOOKUP(BD_PONDERACIONES[[#This Row],[Comuna]],Tabla3[#All],2,0)</f>
        <v>Florida</v>
      </c>
    </row>
    <row r="98" spans="1:41" x14ac:dyDescent="0.35">
      <c r="A98" t="s">
        <v>3377</v>
      </c>
      <c r="B98" t="s">
        <v>3378</v>
      </c>
      <c r="C98" t="s">
        <v>204</v>
      </c>
      <c r="D98" s="5">
        <v>44587</v>
      </c>
      <c r="E98" s="5">
        <v>44575</v>
      </c>
      <c r="F98" t="s">
        <v>763</v>
      </c>
      <c r="G98" t="s">
        <v>3379</v>
      </c>
      <c r="H98" t="s">
        <v>2882</v>
      </c>
      <c r="J98" t="s">
        <v>756</v>
      </c>
      <c r="K98" t="s">
        <v>756</v>
      </c>
      <c r="L98" t="s">
        <v>757</v>
      </c>
      <c r="M98" t="s">
        <v>757</v>
      </c>
      <c r="N98" t="s">
        <v>756</v>
      </c>
      <c r="O98" t="s">
        <v>756</v>
      </c>
      <c r="P98" t="s">
        <v>758</v>
      </c>
      <c r="Q98" t="s">
        <v>759</v>
      </c>
      <c r="R98" t="s">
        <v>759</v>
      </c>
      <c r="S98" t="s">
        <v>757</v>
      </c>
      <c r="T98" t="s">
        <v>757</v>
      </c>
      <c r="U98" t="s">
        <v>757</v>
      </c>
      <c r="V98" t="s">
        <v>756</v>
      </c>
      <c r="W98" t="s">
        <v>756</v>
      </c>
      <c r="X98" t="s">
        <v>3380</v>
      </c>
      <c r="Y98" t="str">
        <f t="shared" si="14"/>
        <v>enero</v>
      </c>
      <c r="Z98">
        <f>YEAR(BD_PONDERACIONES[[#This Row],[Fecha Ejecución del Ticket]])</f>
        <v>2022</v>
      </c>
      <c r="AA98" t="str">
        <f t="shared" si="15"/>
        <v>enero</v>
      </c>
      <c r="AB98">
        <f>YEAR(BD_PONDERACIONES[[#This Row],[Fecha de Inspección]])</f>
        <v>2022</v>
      </c>
      <c r="AC98">
        <f t="shared" si="16"/>
        <v>0.5</v>
      </c>
      <c r="AD98">
        <f t="shared" si="17"/>
        <v>0.5</v>
      </c>
      <c r="AE98">
        <f t="shared" si="18"/>
        <v>0.5</v>
      </c>
      <c r="AF98">
        <f t="shared" si="19"/>
        <v>0.5</v>
      </c>
      <c r="AG98">
        <f t="shared" si="20"/>
        <v>0.5</v>
      </c>
      <c r="AH98">
        <f t="shared" si="21"/>
        <v>0.5</v>
      </c>
      <c r="AI98">
        <f t="shared" si="22"/>
        <v>0.25</v>
      </c>
      <c r="AJ98">
        <f t="shared" si="23"/>
        <v>0.25</v>
      </c>
      <c r="AK98">
        <f t="shared" si="24"/>
        <v>0.5</v>
      </c>
      <c r="AL98">
        <f t="shared" si="25"/>
        <v>0.5</v>
      </c>
      <c r="AM98">
        <f t="shared" si="26"/>
        <v>0.5</v>
      </c>
      <c r="AN98" s="6">
        <f t="shared" si="27"/>
        <v>1</v>
      </c>
      <c r="AO98" t="str">
        <f>VLOOKUP(BD_PONDERACIONES[[#This Row],[Comuna]],Tabla3[#All],2,0)</f>
        <v>Cordillera</v>
      </c>
    </row>
    <row r="99" spans="1:41" x14ac:dyDescent="0.35">
      <c r="A99" t="s">
        <v>3381</v>
      </c>
      <c r="B99" t="s">
        <v>3382</v>
      </c>
      <c r="C99" t="s">
        <v>220</v>
      </c>
      <c r="D99" s="5">
        <v>44587</v>
      </c>
      <c r="E99" s="5">
        <v>44581</v>
      </c>
      <c r="F99" t="s">
        <v>763</v>
      </c>
      <c r="G99" t="s">
        <v>3383</v>
      </c>
      <c r="H99" t="s">
        <v>2882</v>
      </c>
      <c r="J99" t="s">
        <v>756</v>
      </c>
      <c r="K99" t="s">
        <v>756</v>
      </c>
      <c r="L99" t="s">
        <v>757</v>
      </c>
      <c r="M99" t="s">
        <v>757</v>
      </c>
      <c r="N99" t="s">
        <v>756</v>
      </c>
      <c r="O99" t="s">
        <v>756</v>
      </c>
      <c r="P99" t="s">
        <v>765</v>
      </c>
      <c r="Q99" t="s">
        <v>3384</v>
      </c>
      <c r="R99" t="s">
        <v>759</v>
      </c>
      <c r="S99" t="s">
        <v>756</v>
      </c>
      <c r="T99" t="s">
        <v>756</v>
      </c>
      <c r="U99" t="s">
        <v>756</v>
      </c>
      <c r="V99" t="s">
        <v>756</v>
      </c>
      <c r="W99" t="s">
        <v>768</v>
      </c>
      <c r="X99" t="s">
        <v>3385</v>
      </c>
      <c r="Y99" t="str">
        <f t="shared" si="14"/>
        <v>enero</v>
      </c>
      <c r="Z99">
        <f>YEAR(BD_PONDERACIONES[[#This Row],[Fecha Ejecución del Ticket]])</f>
        <v>2022</v>
      </c>
      <c r="AA99" t="str">
        <f t="shared" si="15"/>
        <v>enero</v>
      </c>
      <c r="AB99">
        <f>YEAR(BD_PONDERACIONES[[#This Row],[Fecha de Inspección]])</f>
        <v>2022</v>
      </c>
      <c r="AC99">
        <f t="shared" si="16"/>
        <v>0.5</v>
      </c>
      <c r="AD99">
        <f t="shared" si="17"/>
        <v>0.5</v>
      </c>
      <c r="AE99">
        <f t="shared" si="18"/>
        <v>0.5</v>
      </c>
      <c r="AF99">
        <f t="shared" si="19"/>
        <v>0.5</v>
      </c>
      <c r="AG99">
        <f t="shared" si="20"/>
        <v>0.5</v>
      </c>
      <c r="AH99">
        <f t="shared" si="21"/>
        <v>0.5</v>
      </c>
      <c r="AI99">
        <f t="shared" si="22"/>
        <v>0.25</v>
      </c>
      <c r="AJ99">
        <f t="shared" si="23"/>
        <v>0.25</v>
      </c>
      <c r="AK99">
        <f t="shared" si="24"/>
        <v>0.5</v>
      </c>
      <c r="AL99">
        <f t="shared" si="25"/>
        <v>0.5</v>
      </c>
      <c r="AM99">
        <f t="shared" si="26"/>
        <v>0.17499999999999999</v>
      </c>
      <c r="AN99" s="6">
        <f t="shared" si="27"/>
        <v>0.93500000000000005</v>
      </c>
      <c r="AO99" t="str">
        <f>VLOOKUP(BD_PONDERACIONES[[#This Row],[Comuna]],Tabla3[#All],2,0)</f>
        <v>Cordillera</v>
      </c>
    </row>
    <row r="100" spans="1:41" x14ac:dyDescent="0.35">
      <c r="A100" t="s">
        <v>3386</v>
      </c>
      <c r="B100" t="s">
        <v>3387</v>
      </c>
      <c r="C100" t="s">
        <v>212</v>
      </c>
      <c r="D100" s="5">
        <v>44587</v>
      </c>
      <c r="E100" s="5">
        <v>44576</v>
      </c>
      <c r="F100" t="s">
        <v>763</v>
      </c>
      <c r="G100" t="s">
        <v>3388</v>
      </c>
      <c r="H100" t="s">
        <v>2882</v>
      </c>
      <c r="J100" t="s">
        <v>756</v>
      </c>
      <c r="K100" t="s">
        <v>756</v>
      </c>
      <c r="L100" t="s">
        <v>757</v>
      </c>
      <c r="M100" t="s">
        <v>757</v>
      </c>
      <c r="N100" t="s">
        <v>756</v>
      </c>
      <c r="O100" t="s">
        <v>756</v>
      </c>
      <c r="P100" t="s">
        <v>765</v>
      </c>
      <c r="Q100" t="s">
        <v>3389</v>
      </c>
      <c r="R100" t="s">
        <v>3390</v>
      </c>
      <c r="S100" t="s">
        <v>756</v>
      </c>
      <c r="T100" t="s">
        <v>756</v>
      </c>
      <c r="U100" t="s">
        <v>756</v>
      </c>
      <c r="V100" t="s">
        <v>773</v>
      </c>
      <c r="W100" t="s">
        <v>773</v>
      </c>
      <c r="X100" t="s">
        <v>3271</v>
      </c>
      <c r="Y100" t="str">
        <f t="shared" si="14"/>
        <v>enero</v>
      </c>
      <c r="Z100">
        <f>YEAR(BD_PONDERACIONES[[#This Row],[Fecha Ejecución del Ticket]])</f>
        <v>2022</v>
      </c>
      <c r="AA100" t="str">
        <f t="shared" si="15"/>
        <v>enero</v>
      </c>
      <c r="AB100">
        <f>YEAR(BD_PONDERACIONES[[#This Row],[Fecha de Inspección]])</f>
        <v>2022</v>
      </c>
      <c r="AC100">
        <f t="shared" si="16"/>
        <v>0.5</v>
      </c>
      <c r="AD100">
        <f t="shared" si="17"/>
        <v>0.5</v>
      </c>
      <c r="AE100">
        <f t="shared" si="18"/>
        <v>0.5</v>
      </c>
      <c r="AF100">
        <f t="shared" si="19"/>
        <v>0.5</v>
      </c>
      <c r="AG100">
        <f t="shared" si="20"/>
        <v>0.5</v>
      </c>
      <c r="AH100">
        <f t="shared" si="21"/>
        <v>0.5</v>
      </c>
      <c r="AI100">
        <f t="shared" si="22"/>
        <v>0.25</v>
      </c>
      <c r="AJ100">
        <f t="shared" si="23"/>
        <v>0.25</v>
      </c>
      <c r="AK100">
        <f t="shared" si="24"/>
        <v>0.5</v>
      </c>
      <c r="AL100">
        <f t="shared" si="25"/>
        <v>0</v>
      </c>
      <c r="AM100">
        <f t="shared" si="26"/>
        <v>0</v>
      </c>
      <c r="AN100" s="6">
        <f t="shared" si="27"/>
        <v>0.8</v>
      </c>
      <c r="AO100" t="str">
        <f>VLOOKUP(BD_PONDERACIONES[[#This Row],[Comuna]],Tabla3[#All],2,0)</f>
        <v>Cordillera</v>
      </c>
    </row>
    <row r="101" spans="1:41" x14ac:dyDescent="0.35">
      <c r="A101" t="s">
        <v>3391</v>
      </c>
      <c r="B101" t="s">
        <v>3392</v>
      </c>
      <c r="C101" t="s">
        <v>8</v>
      </c>
      <c r="D101" s="5">
        <v>44587</v>
      </c>
      <c r="E101" s="5">
        <v>44563</v>
      </c>
      <c r="F101" t="s">
        <v>753</v>
      </c>
      <c r="G101" t="s">
        <v>3393</v>
      </c>
      <c r="H101" t="s">
        <v>3394</v>
      </c>
      <c r="J101" t="s">
        <v>756</v>
      </c>
      <c r="K101" t="s">
        <v>756</v>
      </c>
      <c r="L101" t="s">
        <v>757</v>
      </c>
      <c r="M101" t="s">
        <v>757</v>
      </c>
      <c r="N101" t="s">
        <v>756</v>
      </c>
      <c r="O101" t="s">
        <v>756</v>
      </c>
      <c r="P101" t="s">
        <v>758</v>
      </c>
      <c r="Q101" t="s">
        <v>759</v>
      </c>
      <c r="R101" t="s">
        <v>759</v>
      </c>
      <c r="S101" t="s">
        <v>757</v>
      </c>
      <c r="T101" t="s">
        <v>757</v>
      </c>
      <c r="U101" t="s">
        <v>757</v>
      </c>
      <c r="V101" t="s">
        <v>756</v>
      </c>
      <c r="W101" t="s">
        <v>756</v>
      </c>
      <c r="X101" t="s">
        <v>3395</v>
      </c>
      <c r="Y101" t="str">
        <f t="shared" si="14"/>
        <v>enero</v>
      </c>
      <c r="Z101">
        <f>YEAR(BD_PONDERACIONES[[#This Row],[Fecha Ejecución del Ticket]])</f>
        <v>2022</v>
      </c>
      <c r="AA101" t="str">
        <f t="shared" si="15"/>
        <v>enero</v>
      </c>
      <c r="AB101">
        <f>YEAR(BD_PONDERACIONES[[#This Row],[Fecha de Inspección]])</f>
        <v>2022</v>
      </c>
      <c r="AC101">
        <f t="shared" si="16"/>
        <v>0.5</v>
      </c>
      <c r="AD101">
        <f t="shared" si="17"/>
        <v>0.5</v>
      </c>
      <c r="AE101">
        <f t="shared" si="18"/>
        <v>0.5</v>
      </c>
      <c r="AF101">
        <f t="shared" si="19"/>
        <v>0.5</v>
      </c>
      <c r="AG101">
        <f t="shared" si="20"/>
        <v>0.5</v>
      </c>
      <c r="AH101">
        <f t="shared" si="21"/>
        <v>0.5</v>
      </c>
      <c r="AI101">
        <f t="shared" si="22"/>
        <v>0.25</v>
      </c>
      <c r="AJ101">
        <f t="shared" si="23"/>
        <v>0.25</v>
      </c>
      <c r="AK101">
        <f t="shared" si="24"/>
        <v>0.5</v>
      </c>
      <c r="AL101">
        <f t="shared" si="25"/>
        <v>0.5</v>
      </c>
      <c r="AM101">
        <f t="shared" si="26"/>
        <v>0.5</v>
      </c>
      <c r="AN101" s="6">
        <f t="shared" si="27"/>
        <v>1</v>
      </c>
      <c r="AO101" t="str">
        <f>VLOOKUP(BD_PONDERACIONES[[#This Row],[Comuna]],Tabla3[#All],2,0)</f>
        <v>Florida</v>
      </c>
    </row>
    <row r="102" spans="1:41" x14ac:dyDescent="0.35">
      <c r="A102" t="s">
        <v>3396</v>
      </c>
      <c r="B102" t="s">
        <v>3397</v>
      </c>
      <c r="C102" t="s">
        <v>206</v>
      </c>
      <c r="D102" s="5">
        <v>44587</v>
      </c>
      <c r="E102" s="5">
        <v>44576</v>
      </c>
      <c r="F102" t="s">
        <v>763</v>
      </c>
      <c r="G102" t="s">
        <v>3398</v>
      </c>
      <c r="H102" t="s">
        <v>2882</v>
      </c>
      <c r="J102" t="s">
        <v>756</v>
      </c>
      <c r="K102" t="s">
        <v>756</v>
      </c>
      <c r="L102" t="s">
        <v>757</v>
      </c>
      <c r="M102" t="s">
        <v>757</v>
      </c>
      <c r="N102" t="s">
        <v>756</v>
      </c>
      <c r="O102" t="s">
        <v>756</v>
      </c>
      <c r="P102" t="s">
        <v>758</v>
      </c>
      <c r="Q102" t="s">
        <v>759</v>
      </c>
      <c r="R102" t="s">
        <v>759</v>
      </c>
      <c r="S102" t="s">
        <v>757</v>
      </c>
      <c r="T102" t="s">
        <v>757</v>
      </c>
      <c r="U102" t="s">
        <v>757</v>
      </c>
      <c r="V102" t="s">
        <v>756</v>
      </c>
      <c r="W102" t="s">
        <v>756</v>
      </c>
      <c r="X102" t="s">
        <v>3399</v>
      </c>
      <c r="Y102" t="str">
        <f t="shared" si="14"/>
        <v>enero</v>
      </c>
      <c r="Z102">
        <f>YEAR(BD_PONDERACIONES[[#This Row],[Fecha Ejecución del Ticket]])</f>
        <v>2022</v>
      </c>
      <c r="AA102" t="str">
        <f t="shared" si="15"/>
        <v>enero</v>
      </c>
      <c r="AB102">
        <f>YEAR(BD_PONDERACIONES[[#This Row],[Fecha de Inspección]])</f>
        <v>2022</v>
      </c>
      <c r="AC102">
        <f t="shared" si="16"/>
        <v>0.5</v>
      </c>
      <c r="AD102">
        <f t="shared" si="17"/>
        <v>0.5</v>
      </c>
      <c r="AE102">
        <f t="shared" si="18"/>
        <v>0.5</v>
      </c>
      <c r="AF102">
        <f t="shared" si="19"/>
        <v>0.5</v>
      </c>
      <c r="AG102">
        <f t="shared" si="20"/>
        <v>0.5</v>
      </c>
      <c r="AH102">
        <f t="shared" si="21"/>
        <v>0.5</v>
      </c>
      <c r="AI102">
        <f t="shared" si="22"/>
        <v>0.25</v>
      </c>
      <c r="AJ102">
        <f t="shared" si="23"/>
        <v>0.25</v>
      </c>
      <c r="AK102">
        <f t="shared" si="24"/>
        <v>0.5</v>
      </c>
      <c r="AL102">
        <f t="shared" si="25"/>
        <v>0.5</v>
      </c>
      <c r="AM102">
        <f t="shared" si="26"/>
        <v>0.5</v>
      </c>
      <c r="AN102" s="6">
        <f t="shared" si="27"/>
        <v>1</v>
      </c>
      <c r="AO102" t="str">
        <f>VLOOKUP(BD_PONDERACIONES[[#This Row],[Comuna]],Tabla3[#All],2,0)</f>
        <v>Cordillera</v>
      </c>
    </row>
    <row r="103" spans="1:41" x14ac:dyDescent="0.35">
      <c r="A103" t="s">
        <v>3400</v>
      </c>
      <c r="B103" t="s">
        <v>3401</v>
      </c>
      <c r="C103" t="s">
        <v>43</v>
      </c>
      <c r="D103" s="5">
        <v>44587</v>
      </c>
      <c r="E103" s="5">
        <v>44576</v>
      </c>
      <c r="F103" t="s">
        <v>753</v>
      </c>
      <c r="G103" t="s">
        <v>3402</v>
      </c>
      <c r="H103" t="s">
        <v>3394</v>
      </c>
      <c r="J103" t="s">
        <v>756</v>
      </c>
      <c r="K103" t="s">
        <v>756</v>
      </c>
      <c r="L103" t="s">
        <v>756</v>
      </c>
      <c r="M103" t="s">
        <v>756</v>
      </c>
      <c r="N103" t="s">
        <v>756</v>
      </c>
      <c r="O103" t="s">
        <v>756</v>
      </c>
      <c r="P103" t="s">
        <v>758</v>
      </c>
      <c r="Q103" t="s">
        <v>759</v>
      </c>
      <c r="R103" t="s">
        <v>759</v>
      </c>
      <c r="S103" t="s">
        <v>757</v>
      </c>
      <c r="T103" t="s">
        <v>757</v>
      </c>
      <c r="U103" t="s">
        <v>757</v>
      </c>
      <c r="V103" t="s">
        <v>756</v>
      </c>
      <c r="W103" t="s">
        <v>756</v>
      </c>
      <c r="X103" t="s">
        <v>3403</v>
      </c>
      <c r="Y103" t="str">
        <f t="shared" si="14"/>
        <v>enero</v>
      </c>
      <c r="Z103">
        <f>YEAR(BD_PONDERACIONES[[#This Row],[Fecha Ejecución del Ticket]])</f>
        <v>2022</v>
      </c>
      <c r="AA103" t="str">
        <f t="shared" si="15"/>
        <v>enero</v>
      </c>
      <c r="AB103">
        <f>YEAR(BD_PONDERACIONES[[#This Row],[Fecha de Inspección]])</f>
        <v>2022</v>
      </c>
      <c r="AC103">
        <f t="shared" si="16"/>
        <v>0.5</v>
      </c>
      <c r="AD103">
        <f t="shared" si="17"/>
        <v>0.5</v>
      </c>
      <c r="AE103">
        <f t="shared" si="18"/>
        <v>0.5</v>
      </c>
      <c r="AF103">
        <f t="shared" si="19"/>
        <v>0.5</v>
      </c>
      <c r="AG103">
        <f t="shared" si="20"/>
        <v>0.5</v>
      </c>
      <c r="AH103">
        <f t="shared" si="21"/>
        <v>0.5</v>
      </c>
      <c r="AI103">
        <f t="shared" si="22"/>
        <v>0.25</v>
      </c>
      <c r="AJ103">
        <f t="shared" si="23"/>
        <v>0.25</v>
      </c>
      <c r="AK103">
        <f t="shared" si="24"/>
        <v>0.5</v>
      </c>
      <c r="AL103">
        <f t="shared" si="25"/>
        <v>0.5</v>
      </c>
      <c r="AM103">
        <f t="shared" si="26"/>
        <v>0.5</v>
      </c>
      <c r="AN103" s="6">
        <f t="shared" si="27"/>
        <v>1</v>
      </c>
      <c r="AO103" t="str">
        <f>VLOOKUP(BD_PONDERACIONES[[#This Row],[Comuna]],Tabla3[#All],2,0)</f>
        <v>Florida</v>
      </c>
    </row>
    <row r="104" spans="1:41" x14ac:dyDescent="0.35">
      <c r="A104" t="s">
        <v>3404</v>
      </c>
      <c r="B104" t="s">
        <v>3405</v>
      </c>
      <c r="C104" t="s">
        <v>30</v>
      </c>
      <c r="D104" s="5">
        <v>44587</v>
      </c>
      <c r="E104" s="5">
        <v>44573</v>
      </c>
      <c r="F104" t="s">
        <v>753</v>
      </c>
      <c r="G104" t="s">
        <v>3406</v>
      </c>
      <c r="H104" t="s">
        <v>3394</v>
      </c>
      <c r="J104" t="s">
        <v>756</v>
      </c>
      <c r="K104" t="s">
        <v>756</v>
      </c>
      <c r="L104" t="s">
        <v>757</v>
      </c>
      <c r="M104" t="s">
        <v>757</v>
      </c>
      <c r="N104" t="s">
        <v>756</v>
      </c>
      <c r="O104" t="s">
        <v>756</v>
      </c>
      <c r="P104" t="s">
        <v>758</v>
      </c>
      <c r="Q104" t="s">
        <v>759</v>
      </c>
      <c r="R104" t="s">
        <v>759</v>
      </c>
      <c r="S104" t="s">
        <v>757</v>
      </c>
      <c r="T104" t="s">
        <v>757</v>
      </c>
      <c r="U104" t="s">
        <v>757</v>
      </c>
      <c r="V104" t="s">
        <v>756</v>
      </c>
      <c r="W104" t="s">
        <v>756</v>
      </c>
      <c r="X104" t="s">
        <v>3407</v>
      </c>
      <c r="Y104" t="str">
        <f t="shared" si="14"/>
        <v>enero</v>
      </c>
      <c r="Z104">
        <f>YEAR(BD_PONDERACIONES[[#This Row],[Fecha Ejecución del Ticket]])</f>
        <v>2022</v>
      </c>
      <c r="AA104" t="str">
        <f t="shared" si="15"/>
        <v>enero</v>
      </c>
      <c r="AB104">
        <f>YEAR(BD_PONDERACIONES[[#This Row],[Fecha de Inspección]])</f>
        <v>2022</v>
      </c>
      <c r="AC104">
        <f t="shared" si="16"/>
        <v>0.5</v>
      </c>
      <c r="AD104">
        <f t="shared" si="17"/>
        <v>0.5</v>
      </c>
      <c r="AE104">
        <f t="shared" si="18"/>
        <v>0.5</v>
      </c>
      <c r="AF104">
        <f t="shared" si="19"/>
        <v>0.5</v>
      </c>
      <c r="AG104">
        <f t="shared" si="20"/>
        <v>0.5</v>
      </c>
      <c r="AH104">
        <f t="shared" si="21"/>
        <v>0.5</v>
      </c>
      <c r="AI104">
        <f t="shared" si="22"/>
        <v>0.25</v>
      </c>
      <c r="AJ104">
        <f t="shared" si="23"/>
        <v>0.25</v>
      </c>
      <c r="AK104">
        <f t="shared" si="24"/>
        <v>0.5</v>
      </c>
      <c r="AL104">
        <f t="shared" si="25"/>
        <v>0.5</v>
      </c>
      <c r="AM104">
        <f t="shared" si="26"/>
        <v>0.5</v>
      </c>
      <c r="AN104" s="6">
        <f t="shared" si="27"/>
        <v>1</v>
      </c>
      <c r="AO104" t="str">
        <f>VLOOKUP(BD_PONDERACIONES[[#This Row],[Comuna]],Tabla3[#All],2,0)</f>
        <v>Florida</v>
      </c>
    </row>
    <row r="105" spans="1:41" x14ac:dyDescent="0.35">
      <c r="A105" t="s">
        <v>3192</v>
      </c>
      <c r="B105" t="s">
        <v>3193</v>
      </c>
      <c r="C105" t="s">
        <v>110</v>
      </c>
      <c r="D105" s="5">
        <v>44588</v>
      </c>
      <c r="E105" s="5">
        <v>44568</v>
      </c>
      <c r="F105" t="s">
        <v>753</v>
      </c>
      <c r="G105" t="s">
        <v>3194</v>
      </c>
      <c r="H105" t="s">
        <v>2755</v>
      </c>
      <c r="J105" t="s">
        <v>756</v>
      </c>
      <c r="K105" t="s">
        <v>756</v>
      </c>
      <c r="L105" t="s">
        <v>757</v>
      </c>
      <c r="M105" t="s">
        <v>757</v>
      </c>
      <c r="N105" t="s">
        <v>756</v>
      </c>
      <c r="O105" t="s">
        <v>756</v>
      </c>
      <c r="P105" t="s">
        <v>758</v>
      </c>
      <c r="Q105" t="s">
        <v>759</v>
      </c>
      <c r="R105" t="s">
        <v>759</v>
      </c>
      <c r="S105" t="s">
        <v>757</v>
      </c>
      <c r="T105" t="s">
        <v>757</v>
      </c>
      <c r="U105" t="s">
        <v>757</v>
      </c>
      <c r="V105" t="s">
        <v>773</v>
      </c>
      <c r="W105" t="s">
        <v>768</v>
      </c>
      <c r="X105" t="s">
        <v>3195</v>
      </c>
      <c r="Y105" t="str">
        <f t="shared" si="14"/>
        <v>enero</v>
      </c>
      <c r="Z105">
        <f>YEAR(BD_PONDERACIONES[[#This Row],[Fecha Ejecución del Ticket]])</f>
        <v>2022</v>
      </c>
      <c r="AA105" t="str">
        <f t="shared" si="15"/>
        <v>enero</v>
      </c>
      <c r="AB105">
        <f>YEAR(BD_PONDERACIONES[[#This Row],[Fecha de Inspección]])</f>
        <v>2022</v>
      </c>
      <c r="AC105">
        <f t="shared" si="16"/>
        <v>0.5</v>
      </c>
      <c r="AD105">
        <f t="shared" si="17"/>
        <v>0.5</v>
      </c>
      <c r="AE105">
        <f t="shared" si="18"/>
        <v>0.5</v>
      </c>
      <c r="AF105">
        <f t="shared" si="19"/>
        <v>0.5</v>
      </c>
      <c r="AG105">
        <f t="shared" si="20"/>
        <v>0.5</v>
      </c>
      <c r="AH105">
        <f t="shared" si="21"/>
        <v>0.5</v>
      </c>
      <c r="AI105">
        <f t="shared" si="22"/>
        <v>0.25</v>
      </c>
      <c r="AJ105">
        <f t="shared" si="23"/>
        <v>0.25</v>
      </c>
      <c r="AK105">
        <f t="shared" si="24"/>
        <v>0.5</v>
      </c>
      <c r="AL105">
        <f t="shared" si="25"/>
        <v>0</v>
      </c>
      <c r="AM105">
        <f t="shared" si="26"/>
        <v>0.17499999999999999</v>
      </c>
      <c r="AN105" s="6">
        <f t="shared" si="27"/>
        <v>0.83500000000000008</v>
      </c>
      <c r="AO105" t="str">
        <f>VLOOKUP(BD_PONDERACIONES[[#This Row],[Comuna]],Tabla3[#All],2,0)</f>
        <v>Florida</v>
      </c>
    </row>
    <row r="106" spans="1:41" x14ac:dyDescent="0.35">
      <c r="A106" t="s">
        <v>3196</v>
      </c>
      <c r="B106" t="s">
        <v>3197</v>
      </c>
      <c r="C106" t="s">
        <v>123</v>
      </c>
      <c r="D106" s="5">
        <v>44588</v>
      </c>
      <c r="E106" s="5">
        <v>44572</v>
      </c>
      <c r="F106" t="s">
        <v>753</v>
      </c>
      <c r="G106" t="s">
        <v>3198</v>
      </c>
      <c r="H106" t="s">
        <v>2755</v>
      </c>
      <c r="J106" t="s">
        <v>756</v>
      </c>
      <c r="K106" t="s">
        <v>756</v>
      </c>
      <c r="L106" t="s">
        <v>773</v>
      </c>
      <c r="M106" t="s">
        <v>773</v>
      </c>
      <c r="N106" t="s">
        <v>756</v>
      </c>
      <c r="O106" t="s">
        <v>756</v>
      </c>
      <c r="P106" t="s">
        <v>758</v>
      </c>
      <c r="Q106" t="s">
        <v>759</v>
      </c>
      <c r="R106" t="s">
        <v>759</v>
      </c>
      <c r="S106" t="s">
        <v>757</v>
      </c>
      <c r="T106" t="s">
        <v>757</v>
      </c>
      <c r="U106" t="s">
        <v>757</v>
      </c>
      <c r="V106" t="s">
        <v>768</v>
      </c>
      <c r="W106" t="s">
        <v>773</v>
      </c>
      <c r="X106" t="s">
        <v>3199</v>
      </c>
      <c r="Y106" t="str">
        <f t="shared" si="14"/>
        <v>enero</v>
      </c>
      <c r="Z106">
        <f>YEAR(BD_PONDERACIONES[[#This Row],[Fecha Ejecución del Ticket]])</f>
        <v>2022</v>
      </c>
      <c r="AA106" t="str">
        <f t="shared" si="15"/>
        <v>enero</v>
      </c>
      <c r="AB106">
        <f>YEAR(BD_PONDERACIONES[[#This Row],[Fecha de Inspección]])</f>
        <v>2022</v>
      </c>
      <c r="AC106">
        <f t="shared" si="16"/>
        <v>0.5</v>
      </c>
      <c r="AD106">
        <f t="shared" si="17"/>
        <v>0.5</v>
      </c>
      <c r="AE106">
        <f t="shared" si="18"/>
        <v>0</v>
      </c>
      <c r="AF106">
        <f t="shared" si="19"/>
        <v>0</v>
      </c>
      <c r="AG106">
        <f t="shared" si="20"/>
        <v>0.5</v>
      </c>
      <c r="AH106">
        <f t="shared" si="21"/>
        <v>0.5</v>
      </c>
      <c r="AI106">
        <f t="shared" si="22"/>
        <v>0.25</v>
      </c>
      <c r="AJ106">
        <f t="shared" si="23"/>
        <v>0.25</v>
      </c>
      <c r="AK106">
        <f t="shared" si="24"/>
        <v>0.5</v>
      </c>
      <c r="AL106">
        <f t="shared" si="25"/>
        <v>0.17499999999999999</v>
      </c>
      <c r="AM106">
        <f t="shared" si="26"/>
        <v>0</v>
      </c>
      <c r="AN106" s="6">
        <f t="shared" si="27"/>
        <v>0.53500000000000003</v>
      </c>
      <c r="AO106" t="str">
        <f>VLOOKUP(BD_PONDERACIONES[[#This Row],[Comuna]],Tabla3[#All],2,0)</f>
        <v>Florida</v>
      </c>
    </row>
    <row r="107" spans="1:41" x14ac:dyDescent="0.35">
      <c r="A107" t="s">
        <v>3200</v>
      </c>
      <c r="B107" t="s">
        <v>3201</v>
      </c>
      <c r="C107" t="s">
        <v>125</v>
      </c>
      <c r="D107" s="5">
        <v>44588</v>
      </c>
      <c r="E107" s="5">
        <v>44574</v>
      </c>
      <c r="F107" t="s">
        <v>753</v>
      </c>
      <c r="G107" t="s">
        <v>3202</v>
      </c>
      <c r="H107" t="s">
        <v>2755</v>
      </c>
      <c r="J107" t="s">
        <v>756</v>
      </c>
      <c r="K107" t="s">
        <v>773</v>
      </c>
      <c r="L107" t="s">
        <v>757</v>
      </c>
      <c r="M107" t="s">
        <v>757</v>
      </c>
      <c r="N107" t="s">
        <v>756</v>
      </c>
      <c r="O107" t="s">
        <v>773</v>
      </c>
      <c r="P107" t="s">
        <v>765</v>
      </c>
      <c r="Q107" t="s">
        <v>759</v>
      </c>
      <c r="R107" t="s">
        <v>759</v>
      </c>
      <c r="S107" t="s">
        <v>756</v>
      </c>
      <c r="T107" t="s">
        <v>756</v>
      </c>
      <c r="U107" t="s">
        <v>768</v>
      </c>
      <c r="V107" t="s">
        <v>756</v>
      </c>
      <c r="W107" t="s">
        <v>756</v>
      </c>
      <c r="X107" t="s">
        <v>3203</v>
      </c>
      <c r="Y107" t="str">
        <f t="shared" si="14"/>
        <v>enero</v>
      </c>
      <c r="Z107">
        <f>YEAR(BD_PONDERACIONES[[#This Row],[Fecha Ejecución del Ticket]])</f>
        <v>2022</v>
      </c>
      <c r="AA107" t="str">
        <f t="shared" si="15"/>
        <v>enero</v>
      </c>
      <c r="AB107">
        <f>YEAR(BD_PONDERACIONES[[#This Row],[Fecha de Inspección]])</f>
        <v>2022</v>
      </c>
      <c r="AC107">
        <f t="shared" si="16"/>
        <v>0.5</v>
      </c>
      <c r="AD107">
        <f t="shared" si="17"/>
        <v>0</v>
      </c>
      <c r="AE107">
        <f t="shared" si="18"/>
        <v>0.5</v>
      </c>
      <c r="AF107">
        <f t="shared" si="19"/>
        <v>0.5</v>
      </c>
      <c r="AG107">
        <f t="shared" si="20"/>
        <v>0.5</v>
      </c>
      <c r="AH107">
        <f t="shared" si="21"/>
        <v>0</v>
      </c>
      <c r="AI107">
        <f t="shared" si="22"/>
        <v>0.25</v>
      </c>
      <c r="AJ107">
        <f t="shared" si="23"/>
        <v>0.25</v>
      </c>
      <c r="AK107">
        <f t="shared" si="24"/>
        <v>0.17499999999999999</v>
      </c>
      <c r="AL107">
        <f t="shared" si="25"/>
        <v>0.5</v>
      </c>
      <c r="AM107">
        <f t="shared" si="26"/>
        <v>0.5</v>
      </c>
      <c r="AN107" s="6">
        <f t="shared" si="27"/>
        <v>0.77625000000000011</v>
      </c>
      <c r="AO107" t="str">
        <f>VLOOKUP(BD_PONDERACIONES[[#This Row],[Comuna]],Tabla3[#All],2,0)</f>
        <v>Florida</v>
      </c>
    </row>
    <row r="108" spans="1:41" x14ac:dyDescent="0.35">
      <c r="A108" t="s">
        <v>3204</v>
      </c>
      <c r="B108" t="s">
        <v>3205</v>
      </c>
      <c r="C108" t="s">
        <v>179</v>
      </c>
      <c r="D108" s="5">
        <v>44588</v>
      </c>
      <c r="E108" s="5">
        <v>44566</v>
      </c>
      <c r="F108" t="s">
        <v>763</v>
      </c>
      <c r="G108" t="s">
        <v>3206</v>
      </c>
      <c r="H108" t="s">
        <v>2882</v>
      </c>
      <c r="J108" t="s">
        <v>773</v>
      </c>
      <c r="K108" t="s">
        <v>756</v>
      </c>
      <c r="L108" t="s">
        <v>757</v>
      </c>
      <c r="M108" t="s">
        <v>757</v>
      </c>
      <c r="N108" t="s">
        <v>756</v>
      </c>
      <c r="O108" t="s">
        <v>756</v>
      </c>
      <c r="P108" t="s">
        <v>765</v>
      </c>
      <c r="Q108" t="s">
        <v>3207</v>
      </c>
      <c r="R108" t="s">
        <v>3208</v>
      </c>
      <c r="S108" t="s">
        <v>756</v>
      </c>
      <c r="T108" t="s">
        <v>756</v>
      </c>
      <c r="U108" t="s">
        <v>756</v>
      </c>
      <c r="V108" t="s">
        <v>756</v>
      </c>
      <c r="W108" t="s">
        <v>773</v>
      </c>
      <c r="X108" t="s">
        <v>3209</v>
      </c>
      <c r="Y108" t="str">
        <f t="shared" si="14"/>
        <v>enero</v>
      </c>
      <c r="Z108">
        <f>YEAR(BD_PONDERACIONES[[#This Row],[Fecha Ejecución del Ticket]])</f>
        <v>2022</v>
      </c>
      <c r="AA108" t="str">
        <f t="shared" si="15"/>
        <v>enero</v>
      </c>
      <c r="AB108">
        <f>YEAR(BD_PONDERACIONES[[#This Row],[Fecha de Inspección]])</f>
        <v>2022</v>
      </c>
      <c r="AC108">
        <f t="shared" si="16"/>
        <v>0</v>
      </c>
      <c r="AD108">
        <f t="shared" si="17"/>
        <v>0.5</v>
      </c>
      <c r="AE108">
        <f t="shared" si="18"/>
        <v>0.5</v>
      </c>
      <c r="AF108">
        <f t="shared" si="19"/>
        <v>0.5</v>
      </c>
      <c r="AG108">
        <f t="shared" si="20"/>
        <v>0.5</v>
      </c>
      <c r="AH108">
        <f t="shared" si="21"/>
        <v>0.5</v>
      </c>
      <c r="AI108">
        <f t="shared" si="22"/>
        <v>0.25</v>
      </c>
      <c r="AJ108">
        <f t="shared" si="23"/>
        <v>0.25</v>
      </c>
      <c r="AK108">
        <f t="shared" si="24"/>
        <v>0.5</v>
      </c>
      <c r="AL108">
        <f t="shared" si="25"/>
        <v>0.5</v>
      </c>
      <c r="AM108">
        <f t="shared" si="26"/>
        <v>0</v>
      </c>
      <c r="AN108" s="6">
        <f t="shared" si="27"/>
        <v>0.8</v>
      </c>
      <c r="AO108" t="str">
        <f>VLOOKUP(BD_PONDERACIONES[[#This Row],[Comuna]],Tabla3[#All],2,0)</f>
        <v>Cordillera</v>
      </c>
    </row>
    <row r="109" spans="1:41" x14ac:dyDescent="0.35">
      <c r="A109" t="s">
        <v>3210</v>
      </c>
      <c r="B109" t="s">
        <v>3211</v>
      </c>
      <c r="C109" t="s">
        <v>124</v>
      </c>
      <c r="D109" s="5">
        <v>44588</v>
      </c>
      <c r="E109" s="5">
        <v>44573</v>
      </c>
      <c r="F109" t="s">
        <v>753</v>
      </c>
      <c r="G109" t="s">
        <v>3212</v>
      </c>
      <c r="H109" t="s">
        <v>2755</v>
      </c>
      <c r="J109" t="s">
        <v>756</v>
      </c>
      <c r="K109" t="s">
        <v>756</v>
      </c>
      <c r="L109" t="s">
        <v>756</v>
      </c>
      <c r="M109" t="s">
        <v>756</v>
      </c>
      <c r="N109" t="s">
        <v>756</v>
      </c>
      <c r="O109" t="s">
        <v>756</v>
      </c>
      <c r="P109" t="s">
        <v>765</v>
      </c>
      <c r="Q109" t="s">
        <v>759</v>
      </c>
      <c r="R109" t="s">
        <v>759</v>
      </c>
      <c r="S109" t="s">
        <v>756</v>
      </c>
      <c r="T109" t="s">
        <v>756</v>
      </c>
      <c r="U109" t="s">
        <v>756</v>
      </c>
      <c r="V109" t="s">
        <v>756</v>
      </c>
      <c r="W109" t="s">
        <v>756</v>
      </c>
      <c r="X109" t="s">
        <v>3213</v>
      </c>
      <c r="Y109" t="str">
        <f t="shared" si="14"/>
        <v>enero</v>
      </c>
      <c r="Z109">
        <f>YEAR(BD_PONDERACIONES[[#This Row],[Fecha Ejecución del Ticket]])</f>
        <v>2022</v>
      </c>
      <c r="AA109" t="str">
        <f t="shared" si="15"/>
        <v>enero</v>
      </c>
      <c r="AB109">
        <f>YEAR(BD_PONDERACIONES[[#This Row],[Fecha de Inspección]])</f>
        <v>2022</v>
      </c>
      <c r="AC109">
        <f t="shared" si="16"/>
        <v>0.5</v>
      </c>
      <c r="AD109">
        <f t="shared" si="17"/>
        <v>0.5</v>
      </c>
      <c r="AE109">
        <f t="shared" si="18"/>
        <v>0.5</v>
      </c>
      <c r="AF109">
        <f t="shared" si="19"/>
        <v>0.5</v>
      </c>
      <c r="AG109">
        <f t="shared" si="20"/>
        <v>0.5</v>
      </c>
      <c r="AH109">
        <f t="shared" si="21"/>
        <v>0.5</v>
      </c>
      <c r="AI109">
        <f t="shared" si="22"/>
        <v>0.25</v>
      </c>
      <c r="AJ109">
        <f t="shared" si="23"/>
        <v>0.25</v>
      </c>
      <c r="AK109">
        <f t="shared" si="24"/>
        <v>0.5</v>
      </c>
      <c r="AL109">
        <f t="shared" si="25"/>
        <v>0.5</v>
      </c>
      <c r="AM109">
        <f t="shared" si="26"/>
        <v>0.5</v>
      </c>
      <c r="AN109" s="6">
        <f t="shared" si="27"/>
        <v>1</v>
      </c>
      <c r="AO109" t="str">
        <f>VLOOKUP(BD_PONDERACIONES[[#This Row],[Comuna]],Tabla3[#All],2,0)</f>
        <v>Florida</v>
      </c>
    </row>
    <row r="110" spans="1:41" x14ac:dyDescent="0.35">
      <c r="A110" t="s">
        <v>3214</v>
      </c>
      <c r="B110" t="s">
        <v>3215</v>
      </c>
      <c r="C110" t="s">
        <v>203</v>
      </c>
      <c r="D110" s="5">
        <v>44588</v>
      </c>
      <c r="E110" s="5">
        <v>44574</v>
      </c>
      <c r="F110" t="s">
        <v>763</v>
      </c>
      <c r="G110" t="s">
        <v>3216</v>
      </c>
      <c r="H110" t="s">
        <v>2882</v>
      </c>
      <c r="J110" t="s">
        <v>756</v>
      </c>
      <c r="K110" t="s">
        <v>756</v>
      </c>
      <c r="L110" t="s">
        <v>757</v>
      </c>
      <c r="M110" t="s">
        <v>757</v>
      </c>
      <c r="N110" t="s">
        <v>756</v>
      </c>
      <c r="O110" t="s">
        <v>756</v>
      </c>
      <c r="P110" t="s">
        <v>765</v>
      </c>
      <c r="Q110" t="s">
        <v>3217</v>
      </c>
      <c r="R110" t="s">
        <v>759</v>
      </c>
      <c r="S110" t="s">
        <v>756</v>
      </c>
      <c r="T110" t="s">
        <v>756</v>
      </c>
      <c r="U110" t="s">
        <v>756</v>
      </c>
      <c r="V110" t="s">
        <v>756</v>
      </c>
      <c r="W110" t="s">
        <v>756</v>
      </c>
      <c r="X110" t="s">
        <v>3218</v>
      </c>
      <c r="Y110" t="str">
        <f t="shared" si="14"/>
        <v>enero</v>
      </c>
      <c r="Z110">
        <f>YEAR(BD_PONDERACIONES[[#This Row],[Fecha Ejecución del Ticket]])</f>
        <v>2022</v>
      </c>
      <c r="AA110" t="str">
        <f t="shared" si="15"/>
        <v>enero</v>
      </c>
      <c r="AB110">
        <f>YEAR(BD_PONDERACIONES[[#This Row],[Fecha de Inspección]])</f>
        <v>2022</v>
      </c>
      <c r="AC110">
        <f t="shared" si="16"/>
        <v>0.5</v>
      </c>
      <c r="AD110">
        <f t="shared" si="17"/>
        <v>0.5</v>
      </c>
      <c r="AE110">
        <f t="shared" si="18"/>
        <v>0.5</v>
      </c>
      <c r="AF110">
        <f t="shared" si="19"/>
        <v>0.5</v>
      </c>
      <c r="AG110">
        <f t="shared" si="20"/>
        <v>0.5</v>
      </c>
      <c r="AH110">
        <f t="shared" si="21"/>
        <v>0.5</v>
      </c>
      <c r="AI110">
        <f t="shared" si="22"/>
        <v>0.25</v>
      </c>
      <c r="AJ110">
        <f t="shared" si="23"/>
        <v>0.25</v>
      </c>
      <c r="AK110">
        <f t="shared" si="24"/>
        <v>0.5</v>
      </c>
      <c r="AL110">
        <f t="shared" si="25"/>
        <v>0.5</v>
      </c>
      <c r="AM110">
        <f t="shared" si="26"/>
        <v>0.5</v>
      </c>
      <c r="AN110" s="6">
        <f t="shared" si="27"/>
        <v>1</v>
      </c>
      <c r="AO110" t="str">
        <f>VLOOKUP(BD_PONDERACIONES[[#This Row],[Comuna]],Tabla3[#All],2,0)</f>
        <v>Cordillera</v>
      </c>
    </row>
    <row r="111" spans="1:41" x14ac:dyDescent="0.35">
      <c r="A111" t="s">
        <v>3219</v>
      </c>
      <c r="B111" t="s">
        <v>3220</v>
      </c>
      <c r="C111" t="s">
        <v>119</v>
      </c>
      <c r="D111" s="5">
        <v>44588</v>
      </c>
      <c r="E111" s="5">
        <v>44571</v>
      </c>
      <c r="F111" t="s">
        <v>753</v>
      </c>
      <c r="G111" t="s">
        <v>3221</v>
      </c>
      <c r="H111" t="s">
        <v>2755</v>
      </c>
      <c r="J111" t="s">
        <v>756</v>
      </c>
      <c r="K111" t="s">
        <v>756</v>
      </c>
      <c r="L111" t="s">
        <v>773</v>
      </c>
      <c r="M111" t="s">
        <v>773</v>
      </c>
      <c r="N111" t="s">
        <v>756</v>
      </c>
      <c r="O111" t="s">
        <v>756</v>
      </c>
      <c r="P111" t="s">
        <v>758</v>
      </c>
      <c r="Q111" t="s">
        <v>759</v>
      </c>
      <c r="R111" t="s">
        <v>759</v>
      </c>
      <c r="S111" t="s">
        <v>757</v>
      </c>
      <c r="T111" t="s">
        <v>757</v>
      </c>
      <c r="U111" t="s">
        <v>757</v>
      </c>
      <c r="V111" t="s">
        <v>756</v>
      </c>
      <c r="W111" t="s">
        <v>756</v>
      </c>
      <c r="X111" t="s">
        <v>3222</v>
      </c>
      <c r="Y111" t="str">
        <f t="shared" si="14"/>
        <v>enero</v>
      </c>
      <c r="Z111">
        <f>YEAR(BD_PONDERACIONES[[#This Row],[Fecha Ejecución del Ticket]])</f>
        <v>2022</v>
      </c>
      <c r="AA111" t="str">
        <f t="shared" si="15"/>
        <v>enero</v>
      </c>
      <c r="AB111">
        <f>YEAR(BD_PONDERACIONES[[#This Row],[Fecha de Inspección]])</f>
        <v>2022</v>
      </c>
      <c r="AC111">
        <f t="shared" si="16"/>
        <v>0.5</v>
      </c>
      <c r="AD111">
        <f t="shared" si="17"/>
        <v>0.5</v>
      </c>
      <c r="AE111">
        <f t="shared" si="18"/>
        <v>0</v>
      </c>
      <c r="AF111">
        <f t="shared" si="19"/>
        <v>0</v>
      </c>
      <c r="AG111">
        <f t="shared" si="20"/>
        <v>0.5</v>
      </c>
      <c r="AH111">
        <f t="shared" si="21"/>
        <v>0.5</v>
      </c>
      <c r="AI111">
        <f t="shared" si="22"/>
        <v>0.25</v>
      </c>
      <c r="AJ111">
        <f t="shared" si="23"/>
        <v>0.25</v>
      </c>
      <c r="AK111">
        <f t="shared" si="24"/>
        <v>0.5</v>
      </c>
      <c r="AL111">
        <f t="shared" si="25"/>
        <v>0.5</v>
      </c>
      <c r="AM111">
        <f t="shared" si="26"/>
        <v>0.5</v>
      </c>
      <c r="AN111" s="6">
        <f t="shared" si="27"/>
        <v>0.7</v>
      </c>
      <c r="AO111" t="str">
        <f>VLOOKUP(BD_PONDERACIONES[[#This Row],[Comuna]],Tabla3[#All],2,0)</f>
        <v>Florida</v>
      </c>
    </row>
    <row r="112" spans="1:41" x14ac:dyDescent="0.35">
      <c r="A112" t="s">
        <v>3223</v>
      </c>
      <c r="B112" t="s">
        <v>3224</v>
      </c>
      <c r="C112" t="s">
        <v>209</v>
      </c>
      <c r="D112" s="5">
        <v>44588</v>
      </c>
      <c r="E112" s="5">
        <v>44576</v>
      </c>
      <c r="F112" t="s">
        <v>763</v>
      </c>
      <c r="G112" t="s">
        <v>3225</v>
      </c>
      <c r="H112" t="s">
        <v>2882</v>
      </c>
      <c r="J112" t="s">
        <v>756</v>
      </c>
      <c r="K112" t="s">
        <v>756</v>
      </c>
      <c r="L112" t="s">
        <v>773</v>
      </c>
      <c r="M112" t="s">
        <v>773</v>
      </c>
      <c r="N112" t="s">
        <v>756</v>
      </c>
      <c r="O112" t="s">
        <v>756</v>
      </c>
      <c r="P112" t="s">
        <v>765</v>
      </c>
      <c r="Q112" t="s">
        <v>3226</v>
      </c>
      <c r="R112" t="s">
        <v>3227</v>
      </c>
      <c r="S112" t="s">
        <v>756</v>
      </c>
      <c r="T112" t="s">
        <v>756</v>
      </c>
      <c r="U112" t="s">
        <v>756</v>
      </c>
      <c r="V112" t="s">
        <v>756</v>
      </c>
      <c r="W112" t="s">
        <v>756</v>
      </c>
      <c r="X112" t="s">
        <v>3228</v>
      </c>
      <c r="Y112" t="str">
        <f t="shared" si="14"/>
        <v>enero</v>
      </c>
      <c r="Z112">
        <f>YEAR(BD_PONDERACIONES[[#This Row],[Fecha Ejecución del Ticket]])</f>
        <v>2022</v>
      </c>
      <c r="AA112" t="str">
        <f t="shared" si="15"/>
        <v>enero</v>
      </c>
      <c r="AB112">
        <f>YEAR(BD_PONDERACIONES[[#This Row],[Fecha de Inspección]])</f>
        <v>2022</v>
      </c>
      <c r="AC112">
        <f t="shared" si="16"/>
        <v>0.5</v>
      </c>
      <c r="AD112">
        <f t="shared" si="17"/>
        <v>0.5</v>
      </c>
      <c r="AE112">
        <f t="shared" si="18"/>
        <v>0</v>
      </c>
      <c r="AF112">
        <f t="shared" si="19"/>
        <v>0</v>
      </c>
      <c r="AG112">
        <f t="shared" si="20"/>
        <v>0.5</v>
      </c>
      <c r="AH112">
        <f t="shared" si="21"/>
        <v>0.5</v>
      </c>
      <c r="AI112">
        <f t="shared" si="22"/>
        <v>0.25</v>
      </c>
      <c r="AJ112">
        <f t="shared" si="23"/>
        <v>0.25</v>
      </c>
      <c r="AK112">
        <f t="shared" si="24"/>
        <v>0.5</v>
      </c>
      <c r="AL112">
        <f t="shared" si="25"/>
        <v>0.5</v>
      </c>
      <c r="AM112">
        <f t="shared" si="26"/>
        <v>0.5</v>
      </c>
      <c r="AN112" s="6">
        <f t="shared" si="27"/>
        <v>0.7</v>
      </c>
      <c r="AO112" t="str">
        <f>VLOOKUP(BD_PONDERACIONES[[#This Row],[Comuna]],Tabla3[#All],2,0)</f>
        <v>Cordillera</v>
      </c>
    </row>
    <row r="113" spans="1:41" x14ac:dyDescent="0.35">
      <c r="A113" t="s">
        <v>3229</v>
      </c>
      <c r="B113" t="s">
        <v>3230</v>
      </c>
      <c r="C113" t="s">
        <v>118</v>
      </c>
      <c r="D113" s="5">
        <v>44588</v>
      </c>
      <c r="E113" s="5">
        <v>44571</v>
      </c>
      <c r="F113" t="s">
        <v>753</v>
      </c>
      <c r="G113" t="s">
        <v>3231</v>
      </c>
      <c r="H113" t="s">
        <v>2755</v>
      </c>
      <c r="J113" t="s">
        <v>756</v>
      </c>
      <c r="K113" t="s">
        <v>756</v>
      </c>
      <c r="L113" t="s">
        <v>756</v>
      </c>
      <c r="M113" t="s">
        <v>756</v>
      </c>
      <c r="N113" t="s">
        <v>756</v>
      </c>
      <c r="O113" t="s">
        <v>756</v>
      </c>
      <c r="P113" t="s">
        <v>765</v>
      </c>
      <c r="Q113" t="s">
        <v>3232</v>
      </c>
      <c r="R113" t="s">
        <v>759</v>
      </c>
      <c r="S113" t="s">
        <v>756</v>
      </c>
      <c r="T113" t="s">
        <v>756</v>
      </c>
      <c r="U113" t="s">
        <v>756</v>
      </c>
      <c r="V113" t="s">
        <v>756</v>
      </c>
      <c r="W113" t="s">
        <v>756</v>
      </c>
      <c r="X113" t="s">
        <v>3233</v>
      </c>
      <c r="Y113" t="str">
        <f t="shared" si="14"/>
        <v>enero</v>
      </c>
      <c r="Z113">
        <f>YEAR(BD_PONDERACIONES[[#This Row],[Fecha Ejecución del Ticket]])</f>
        <v>2022</v>
      </c>
      <c r="AA113" t="str">
        <f t="shared" si="15"/>
        <v>enero</v>
      </c>
      <c r="AB113">
        <f>YEAR(BD_PONDERACIONES[[#This Row],[Fecha de Inspección]])</f>
        <v>2022</v>
      </c>
      <c r="AC113">
        <f t="shared" si="16"/>
        <v>0.5</v>
      </c>
      <c r="AD113">
        <f t="shared" si="17"/>
        <v>0.5</v>
      </c>
      <c r="AE113">
        <f t="shared" si="18"/>
        <v>0.5</v>
      </c>
      <c r="AF113">
        <f t="shared" si="19"/>
        <v>0.5</v>
      </c>
      <c r="AG113">
        <f t="shared" si="20"/>
        <v>0.5</v>
      </c>
      <c r="AH113">
        <f t="shared" si="21"/>
        <v>0.5</v>
      </c>
      <c r="AI113">
        <f t="shared" si="22"/>
        <v>0.25</v>
      </c>
      <c r="AJ113">
        <f t="shared" si="23"/>
        <v>0.25</v>
      </c>
      <c r="AK113">
        <f t="shared" si="24"/>
        <v>0.5</v>
      </c>
      <c r="AL113">
        <f t="shared" si="25"/>
        <v>0.5</v>
      </c>
      <c r="AM113">
        <f t="shared" si="26"/>
        <v>0.5</v>
      </c>
      <c r="AN113" s="6">
        <f t="shared" si="27"/>
        <v>1</v>
      </c>
      <c r="AO113" t="str">
        <f>VLOOKUP(BD_PONDERACIONES[[#This Row],[Comuna]],Tabla3[#All],2,0)</f>
        <v>Florida</v>
      </c>
    </row>
    <row r="114" spans="1:41" x14ac:dyDescent="0.35">
      <c r="A114" t="s">
        <v>3234</v>
      </c>
      <c r="B114" t="s">
        <v>3235</v>
      </c>
      <c r="C114" t="s">
        <v>183</v>
      </c>
      <c r="D114" s="5">
        <v>44588</v>
      </c>
      <c r="E114" s="5">
        <v>44568</v>
      </c>
      <c r="F114" t="s">
        <v>763</v>
      </c>
      <c r="G114" t="s">
        <v>3236</v>
      </c>
      <c r="H114" t="s">
        <v>2882</v>
      </c>
      <c r="J114" t="s">
        <v>757</v>
      </c>
      <c r="K114" t="s">
        <v>757</v>
      </c>
      <c r="L114" t="s">
        <v>757</v>
      </c>
      <c r="M114" t="s">
        <v>757</v>
      </c>
      <c r="N114" t="s">
        <v>757</v>
      </c>
      <c r="O114" t="s">
        <v>757</v>
      </c>
      <c r="P114" t="s">
        <v>758</v>
      </c>
      <c r="Q114" t="s">
        <v>759</v>
      </c>
      <c r="R114" t="s">
        <v>759</v>
      </c>
      <c r="S114" t="s">
        <v>757</v>
      </c>
      <c r="T114" t="s">
        <v>757</v>
      </c>
      <c r="U114" t="s">
        <v>757</v>
      </c>
      <c r="V114" t="s">
        <v>756</v>
      </c>
      <c r="W114" t="s">
        <v>756</v>
      </c>
      <c r="X114" t="s">
        <v>3237</v>
      </c>
      <c r="Y114" t="str">
        <f t="shared" si="14"/>
        <v>enero</v>
      </c>
      <c r="Z114">
        <f>YEAR(BD_PONDERACIONES[[#This Row],[Fecha Ejecución del Ticket]])</f>
        <v>2022</v>
      </c>
      <c r="AA114" t="str">
        <f t="shared" si="15"/>
        <v>enero</v>
      </c>
      <c r="AB114">
        <f>YEAR(BD_PONDERACIONES[[#This Row],[Fecha de Inspección]])</f>
        <v>2022</v>
      </c>
      <c r="AC114">
        <f t="shared" si="16"/>
        <v>0.5</v>
      </c>
      <c r="AD114">
        <f t="shared" si="17"/>
        <v>0.5</v>
      </c>
      <c r="AE114">
        <f t="shared" si="18"/>
        <v>0.5</v>
      </c>
      <c r="AF114">
        <f t="shared" si="19"/>
        <v>0.5</v>
      </c>
      <c r="AG114">
        <f t="shared" si="20"/>
        <v>0.5</v>
      </c>
      <c r="AH114">
        <f t="shared" si="21"/>
        <v>0.5</v>
      </c>
      <c r="AI114">
        <f t="shared" si="22"/>
        <v>0.25</v>
      </c>
      <c r="AJ114">
        <f t="shared" si="23"/>
        <v>0.25</v>
      </c>
      <c r="AK114">
        <f t="shared" si="24"/>
        <v>0.5</v>
      </c>
      <c r="AL114">
        <f t="shared" si="25"/>
        <v>0.5</v>
      </c>
      <c r="AM114">
        <f t="shared" si="26"/>
        <v>0.5</v>
      </c>
      <c r="AN114" s="6">
        <f t="shared" si="27"/>
        <v>1</v>
      </c>
      <c r="AO114" t="str">
        <f>VLOOKUP(BD_PONDERACIONES[[#This Row],[Comuna]],Tabla3[#All],2,0)</f>
        <v>Cordillera</v>
      </c>
    </row>
    <row r="115" spans="1:41" x14ac:dyDescent="0.35">
      <c r="A115" t="s">
        <v>3238</v>
      </c>
      <c r="B115" t="s">
        <v>3239</v>
      </c>
      <c r="C115" t="s">
        <v>122</v>
      </c>
      <c r="D115" s="5">
        <v>44588</v>
      </c>
      <c r="E115" s="5">
        <v>44572</v>
      </c>
      <c r="F115" t="s">
        <v>753</v>
      </c>
      <c r="G115" t="s">
        <v>3240</v>
      </c>
      <c r="H115" t="s">
        <v>2755</v>
      </c>
      <c r="J115" t="s">
        <v>756</v>
      </c>
      <c r="K115" t="s">
        <v>756</v>
      </c>
      <c r="L115" t="s">
        <v>757</v>
      </c>
      <c r="M115" t="s">
        <v>757</v>
      </c>
      <c r="N115" t="s">
        <v>756</v>
      </c>
      <c r="O115" t="s">
        <v>756</v>
      </c>
      <c r="P115" t="s">
        <v>758</v>
      </c>
      <c r="Q115" t="s">
        <v>759</v>
      </c>
      <c r="R115" t="s">
        <v>759</v>
      </c>
      <c r="S115" t="s">
        <v>757</v>
      </c>
      <c r="T115" t="s">
        <v>757</v>
      </c>
      <c r="U115" t="s">
        <v>757</v>
      </c>
      <c r="V115" t="s">
        <v>756</v>
      </c>
      <c r="W115" t="s">
        <v>756</v>
      </c>
      <c r="X115" t="s">
        <v>3241</v>
      </c>
      <c r="Y115" t="str">
        <f t="shared" si="14"/>
        <v>enero</v>
      </c>
      <c r="Z115">
        <f>YEAR(BD_PONDERACIONES[[#This Row],[Fecha Ejecución del Ticket]])</f>
        <v>2022</v>
      </c>
      <c r="AA115" t="str">
        <f t="shared" si="15"/>
        <v>enero</v>
      </c>
      <c r="AB115">
        <f>YEAR(BD_PONDERACIONES[[#This Row],[Fecha de Inspección]])</f>
        <v>2022</v>
      </c>
      <c r="AC115">
        <f t="shared" si="16"/>
        <v>0.5</v>
      </c>
      <c r="AD115">
        <f t="shared" si="17"/>
        <v>0.5</v>
      </c>
      <c r="AE115">
        <f t="shared" si="18"/>
        <v>0.5</v>
      </c>
      <c r="AF115">
        <f t="shared" si="19"/>
        <v>0.5</v>
      </c>
      <c r="AG115">
        <f t="shared" si="20"/>
        <v>0.5</v>
      </c>
      <c r="AH115">
        <f t="shared" si="21"/>
        <v>0.5</v>
      </c>
      <c r="AI115">
        <f t="shared" si="22"/>
        <v>0.25</v>
      </c>
      <c r="AJ115">
        <f t="shared" si="23"/>
        <v>0.25</v>
      </c>
      <c r="AK115">
        <f t="shared" si="24"/>
        <v>0.5</v>
      </c>
      <c r="AL115">
        <f t="shared" si="25"/>
        <v>0.5</v>
      </c>
      <c r="AM115">
        <f t="shared" si="26"/>
        <v>0.5</v>
      </c>
      <c r="AN115" s="6">
        <f t="shared" si="27"/>
        <v>1</v>
      </c>
      <c r="AO115" t="str">
        <f>VLOOKUP(BD_PONDERACIONES[[#This Row],[Comuna]],Tabla3[#All],2,0)</f>
        <v>Florida</v>
      </c>
    </row>
    <row r="116" spans="1:41" x14ac:dyDescent="0.35">
      <c r="A116" t="s">
        <v>3242</v>
      </c>
      <c r="B116" t="s">
        <v>3243</v>
      </c>
      <c r="C116" t="s">
        <v>184</v>
      </c>
      <c r="D116" s="5">
        <v>44588</v>
      </c>
      <c r="E116" s="5">
        <v>44568</v>
      </c>
      <c r="F116" t="s">
        <v>763</v>
      </c>
      <c r="G116" t="s">
        <v>3244</v>
      </c>
      <c r="H116" t="s">
        <v>2882</v>
      </c>
      <c r="J116" t="s">
        <v>756</v>
      </c>
      <c r="K116" t="s">
        <v>756</v>
      </c>
      <c r="L116" t="s">
        <v>757</v>
      </c>
      <c r="M116" t="s">
        <v>757</v>
      </c>
      <c r="N116" t="s">
        <v>756</v>
      </c>
      <c r="O116" t="s">
        <v>756</v>
      </c>
      <c r="P116" t="s">
        <v>765</v>
      </c>
      <c r="Q116" t="s">
        <v>3245</v>
      </c>
      <c r="R116" t="s">
        <v>3246</v>
      </c>
      <c r="S116" t="s">
        <v>756</v>
      </c>
      <c r="T116" t="s">
        <v>756</v>
      </c>
      <c r="U116" t="s">
        <v>756</v>
      </c>
      <c r="V116" t="s">
        <v>756</v>
      </c>
      <c r="W116" t="s">
        <v>773</v>
      </c>
      <c r="X116" t="s">
        <v>3247</v>
      </c>
      <c r="Y116" t="str">
        <f t="shared" si="14"/>
        <v>enero</v>
      </c>
      <c r="Z116">
        <f>YEAR(BD_PONDERACIONES[[#This Row],[Fecha Ejecución del Ticket]])</f>
        <v>2022</v>
      </c>
      <c r="AA116" t="str">
        <f t="shared" si="15"/>
        <v>enero</v>
      </c>
      <c r="AB116">
        <f>YEAR(BD_PONDERACIONES[[#This Row],[Fecha de Inspección]])</f>
        <v>2022</v>
      </c>
      <c r="AC116">
        <f t="shared" si="16"/>
        <v>0.5</v>
      </c>
      <c r="AD116">
        <f t="shared" si="17"/>
        <v>0.5</v>
      </c>
      <c r="AE116">
        <f t="shared" si="18"/>
        <v>0.5</v>
      </c>
      <c r="AF116">
        <f t="shared" si="19"/>
        <v>0.5</v>
      </c>
      <c r="AG116">
        <f t="shared" si="20"/>
        <v>0.5</v>
      </c>
      <c r="AH116">
        <f t="shared" si="21"/>
        <v>0.5</v>
      </c>
      <c r="AI116">
        <f t="shared" si="22"/>
        <v>0.25</v>
      </c>
      <c r="AJ116">
        <f t="shared" si="23"/>
        <v>0.25</v>
      </c>
      <c r="AK116">
        <f t="shared" si="24"/>
        <v>0.5</v>
      </c>
      <c r="AL116">
        <f t="shared" si="25"/>
        <v>0.5</v>
      </c>
      <c r="AM116">
        <f t="shared" si="26"/>
        <v>0</v>
      </c>
      <c r="AN116" s="6">
        <f t="shared" si="27"/>
        <v>0.9</v>
      </c>
      <c r="AO116" t="str">
        <f>VLOOKUP(BD_PONDERACIONES[[#This Row],[Comuna]],Tabla3[#All],2,0)</f>
        <v>Cordillera</v>
      </c>
    </row>
    <row r="117" spans="1:41" x14ac:dyDescent="0.35">
      <c r="A117" t="s">
        <v>3248</v>
      </c>
      <c r="B117" t="s">
        <v>3249</v>
      </c>
      <c r="C117" t="s">
        <v>205</v>
      </c>
      <c r="D117" s="5">
        <v>44588</v>
      </c>
      <c r="E117" s="5">
        <v>44575</v>
      </c>
      <c r="F117" t="s">
        <v>763</v>
      </c>
      <c r="G117" t="s">
        <v>3250</v>
      </c>
      <c r="H117" t="s">
        <v>2882</v>
      </c>
      <c r="J117" t="s">
        <v>756</v>
      </c>
      <c r="K117" t="s">
        <v>756</v>
      </c>
      <c r="L117" t="s">
        <v>773</v>
      </c>
      <c r="M117" t="s">
        <v>773</v>
      </c>
      <c r="N117" t="s">
        <v>756</v>
      </c>
      <c r="O117" t="s">
        <v>756</v>
      </c>
      <c r="P117" t="s">
        <v>765</v>
      </c>
      <c r="Q117" t="s">
        <v>3251</v>
      </c>
      <c r="R117" t="s">
        <v>3252</v>
      </c>
      <c r="S117" t="s">
        <v>756</v>
      </c>
      <c r="T117" t="s">
        <v>756</v>
      </c>
      <c r="U117" t="s">
        <v>756</v>
      </c>
      <c r="V117" t="s">
        <v>756</v>
      </c>
      <c r="W117" t="s">
        <v>756</v>
      </c>
      <c r="X117" t="s">
        <v>3028</v>
      </c>
      <c r="Y117" t="str">
        <f t="shared" si="14"/>
        <v>enero</v>
      </c>
      <c r="Z117">
        <f>YEAR(BD_PONDERACIONES[[#This Row],[Fecha Ejecución del Ticket]])</f>
        <v>2022</v>
      </c>
      <c r="AA117" t="str">
        <f t="shared" si="15"/>
        <v>enero</v>
      </c>
      <c r="AB117">
        <f>YEAR(BD_PONDERACIONES[[#This Row],[Fecha de Inspección]])</f>
        <v>2022</v>
      </c>
      <c r="AC117">
        <f t="shared" si="16"/>
        <v>0.5</v>
      </c>
      <c r="AD117">
        <f t="shared" si="17"/>
        <v>0.5</v>
      </c>
      <c r="AE117">
        <f t="shared" si="18"/>
        <v>0</v>
      </c>
      <c r="AF117">
        <f t="shared" si="19"/>
        <v>0</v>
      </c>
      <c r="AG117">
        <f t="shared" si="20"/>
        <v>0.5</v>
      </c>
      <c r="AH117">
        <f t="shared" si="21"/>
        <v>0.5</v>
      </c>
      <c r="AI117">
        <f t="shared" si="22"/>
        <v>0.25</v>
      </c>
      <c r="AJ117">
        <f t="shared" si="23"/>
        <v>0.25</v>
      </c>
      <c r="AK117">
        <f t="shared" si="24"/>
        <v>0.5</v>
      </c>
      <c r="AL117">
        <f t="shared" si="25"/>
        <v>0.5</v>
      </c>
      <c r="AM117">
        <f t="shared" si="26"/>
        <v>0.5</v>
      </c>
      <c r="AN117" s="6">
        <f t="shared" si="27"/>
        <v>0.7</v>
      </c>
      <c r="AO117" t="str">
        <f>VLOOKUP(BD_PONDERACIONES[[#This Row],[Comuna]],Tabla3[#All],2,0)</f>
        <v>Cordillera</v>
      </c>
    </row>
    <row r="118" spans="1:41" x14ac:dyDescent="0.35">
      <c r="A118" t="s">
        <v>3253</v>
      </c>
      <c r="B118" t="s">
        <v>3254</v>
      </c>
      <c r="C118" t="s">
        <v>198</v>
      </c>
      <c r="D118" s="5">
        <v>44588</v>
      </c>
      <c r="E118" s="5">
        <v>44574</v>
      </c>
      <c r="F118" t="s">
        <v>763</v>
      </c>
      <c r="G118" t="s">
        <v>3255</v>
      </c>
      <c r="H118" t="s">
        <v>2882</v>
      </c>
      <c r="J118" t="s">
        <v>757</v>
      </c>
      <c r="K118" t="s">
        <v>757</v>
      </c>
      <c r="L118" t="s">
        <v>757</v>
      </c>
      <c r="M118" t="s">
        <v>757</v>
      </c>
      <c r="N118" t="s">
        <v>757</v>
      </c>
      <c r="O118" t="s">
        <v>757</v>
      </c>
      <c r="P118" t="s">
        <v>765</v>
      </c>
      <c r="Q118" t="s">
        <v>1530</v>
      </c>
      <c r="R118" t="s">
        <v>759</v>
      </c>
      <c r="S118" t="s">
        <v>757</v>
      </c>
      <c r="T118" t="s">
        <v>756</v>
      </c>
      <c r="U118" t="s">
        <v>756</v>
      </c>
      <c r="V118" t="s">
        <v>773</v>
      </c>
      <c r="W118" t="s">
        <v>768</v>
      </c>
      <c r="X118" t="s">
        <v>3256</v>
      </c>
      <c r="Y118" t="str">
        <f t="shared" si="14"/>
        <v>enero</v>
      </c>
      <c r="Z118">
        <f>YEAR(BD_PONDERACIONES[[#This Row],[Fecha Ejecución del Ticket]])</f>
        <v>2022</v>
      </c>
      <c r="AA118" t="str">
        <f t="shared" si="15"/>
        <v>enero</v>
      </c>
      <c r="AB118">
        <f>YEAR(BD_PONDERACIONES[[#This Row],[Fecha de Inspección]])</f>
        <v>2022</v>
      </c>
      <c r="AC118">
        <f t="shared" si="16"/>
        <v>0.5</v>
      </c>
      <c r="AD118">
        <f t="shared" si="17"/>
        <v>0.5</v>
      </c>
      <c r="AE118">
        <f t="shared" si="18"/>
        <v>0.5</v>
      </c>
      <c r="AF118">
        <f t="shared" si="19"/>
        <v>0.5</v>
      </c>
      <c r="AG118">
        <f t="shared" si="20"/>
        <v>0.5</v>
      </c>
      <c r="AH118">
        <f t="shared" si="21"/>
        <v>0.5</v>
      </c>
      <c r="AI118">
        <f t="shared" si="22"/>
        <v>0.25</v>
      </c>
      <c r="AJ118">
        <f t="shared" si="23"/>
        <v>0.25</v>
      </c>
      <c r="AK118">
        <f t="shared" si="24"/>
        <v>0.5</v>
      </c>
      <c r="AL118">
        <f t="shared" si="25"/>
        <v>0</v>
      </c>
      <c r="AM118">
        <f t="shared" si="26"/>
        <v>0.17499999999999999</v>
      </c>
      <c r="AN118" s="6">
        <f t="shared" si="27"/>
        <v>0.83500000000000008</v>
      </c>
      <c r="AO118" t="str">
        <f>VLOOKUP(BD_PONDERACIONES[[#This Row],[Comuna]],Tabla3[#All],2,0)</f>
        <v>Cordillera</v>
      </c>
    </row>
    <row r="119" spans="1:41" x14ac:dyDescent="0.35">
      <c r="A119" t="s">
        <v>3257</v>
      </c>
      <c r="B119" t="s">
        <v>3258</v>
      </c>
      <c r="C119" t="s">
        <v>180</v>
      </c>
      <c r="D119" s="5">
        <v>44588</v>
      </c>
      <c r="E119" s="5">
        <v>44566</v>
      </c>
      <c r="F119" t="s">
        <v>763</v>
      </c>
      <c r="G119" t="s">
        <v>3259</v>
      </c>
      <c r="H119" t="s">
        <v>2882</v>
      </c>
      <c r="J119" t="s">
        <v>756</v>
      </c>
      <c r="K119" t="s">
        <v>756</v>
      </c>
      <c r="L119" t="s">
        <v>757</v>
      </c>
      <c r="M119" t="s">
        <v>757</v>
      </c>
      <c r="N119" t="s">
        <v>756</v>
      </c>
      <c r="O119" t="s">
        <v>756</v>
      </c>
      <c r="P119" t="s">
        <v>765</v>
      </c>
      <c r="Q119" t="s">
        <v>3260</v>
      </c>
      <c r="R119" t="s">
        <v>759</v>
      </c>
      <c r="S119" t="s">
        <v>756</v>
      </c>
      <c r="T119" t="s">
        <v>756</v>
      </c>
      <c r="U119" t="s">
        <v>756</v>
      </c>
      <c r="V119" t="s">
        <v>756</v>
      </c>
      <c r="W119" t="s">
        <v>756</v>
      </c>
      <c r="X119" t="s">
        <v>3261</v>
      </c>
      <c r="Y119" t="str">
        <f t="shared" si="14"/>
        <v>enero</v>
      </c>
      <c r="Z119">
        <f>YEAR(BD_PONDERACIONES[[#This Row],[Fecha Ejecución del Ticket]])</f>
        <v>2022</v>
      </c>
      <c r="AA119" t="str">
        <f t="shared" si="15"/>
        <v>enero</v>
      </c>
      <c r="AB119">
        <f>YEAR(BD_PONDERACIONES[[#This Row],[Fecha de Inspección]])</f>
        <v>2022</v>
      </c>
      <c r="AC119">
        <f t="shared" si="16"/>
        <v>0.5</v>
      </c>
      <c r="AD119">
        <f t="shared" si="17"/>
        <v>0.5</v>
      </c>
      <c r="AE119">
        <f t="shared" si="18"/>
        <v>0.5</v>
      </c>
      <c r="AF119">
        <f t="shared" si="19"/>
        <v>0.5</v>
      </c>
      <c r="AG119">
        <f t="shared" si="20"/>
        <v>0.5</v>
      </c>
      <c r="AH119">
        <f t="shared" si="21"/>
        <v>0.5</v>
      </c>
      <c r="AI119">
        <f t="shared" si="22"/>
        <v>0.25</v>
      </c>
      <c r="AJ119">
        <f t="shared" si="23"/>
        <v>0.25</v>
      </c>
      <c r="AK119">
        <f t="shared" si="24"/>
        <v>0.5</v>
      </c>
      <c r="AL119">
        <f t="shared" si="25"/>
        <v>0.5</v>
      </c>
      <c r="AM119">
        <f t="shared" si="26"/>
        <v>0.5</v>
      </c>
      <c r="AN119" s="6">
        <f t="shared" si="27"/>
        <v>1</v>
      </c>
      <c r="AO119" t="str">
        <f>VLOOKUP(BD_PONDERACIONES[[#This Row],[Comuna]],Tabla3[#All],2,0)</f>
        <v>Cordillera</v>
      </c>
    </row>
    <row r="120" spans="1:41" x14ac:dyDescent="0.35">
      <c r="A120" t="s">
        <v>3262</v>
      </c>
      <c r="B120" t="s">
        <v>3263</v>
      </c>
      <c r="C120" t="s">
        <v>104</v>
      </c>
      <c r="D120" s="5">
        <v>44588</v>
      </c>
      <c r="E120" s="5">
        <v>44567</v>
      </c>
      <c r="F120" t="s">
        <v>753</v>
      </c>
      <c r="G120" t="s">
        <v>3264</v>
      </c>
      <c r="H120" t="s">
        <v>2755</v>
      </c>
      <c r="J120" t="s">
        <v>756</v>
      </c>
      <c r="K120" t="s">
        <v>756</v>
      </c>
      <c r="L120" t="s">
        <v>756</v>
      </c>
      <c r="M120" t="s">
        <v>756</v>
      </c>
      <c r="N120" t="s">
        <v>756</v>
      </c>
      <c r="O120" t="s">
        <v>756</v>
      </c>
      <c r="P120" t="s">
        <v>758</v>
      </c>
      <c r="Q120" t="s">
        <v>759</v>
      </c>
      <c r="R120" t="s">
        <v>759</v>
      </c>
      <c r="S120" t="s">
        <v>757</v>
      </c>
      <c r="T120" t="s">
        <v>757</v>
      </c>
      <c r="U120" t="s">
        <v>757</v>
      </c>
      <c r="V120" t="s">
        <v>756</v>
      </c>
      <c r="W120" t="s">
        <v>756</v>
      </c>
      <c r="X120" t="s">
        <v>3265</v>
      </c>
      <c r="Y120" t="str">
        <f t="shared" si="14"/>
        <v>enero</v>
      </c>
      <c r="Z120">
        <f>YEAR(BD_PONDERACIONES[[#This Row],[Fecha Ejecución del Ticket]])</f>
        <v>2022</v>
      </c>
      <c r="AA120" t="str">
        <f t="shared" si="15"/>
        <v>enero</v>
      </c>
      <c r="AB120">
        <f>YEAR(BD_PONDERACIONES[[#This Row],[Fecha de Inspección]])</f>
        <v>2022</v>
      </c>
      <c r="AC120">
        <f t="shared" si="16"/>
        <v>0.5</v>
      </c>
      <c r="AD120">
        <f t="shared" si="17"/>
        <v>0.5</v>
      </c>
      <c r="AE120">
        <f t="shared" si="18"/>
        <v>0.5</v>
      </c>
      <c r="AF120">
        <f t="shared" si="19"/>
        <v>0.5</v>
      </c>
      <c r="AG120">
        <f t="shared" si="20"/>
        <v>0.5</v>
      </c>
      <c r="AH120">
        <f t="shared" si="21"/>
        <v>0.5</v>
      </c>
      <c r="AI120">
        <f t="shared" si="22"/>
        <v>0.25</v>
      </c>
      <c r="AJ120">
        <f t="shared" si="23"/>
        <v>0.25</v>
      </c>
      <c r="AK120">
        <f t="shared" si="24"/>
        <v>0.5</v>
      </c>
      <c r="AL120">
        <f t="shared" si="25"/>
        <v>0.5</v>
      </c>
      <c r="AM120">
        <f t="shared" si="26"/>
        <v>0.5</v>
      </c>
      <c r="AN120" s="6">
        <f t="shared" si="27"/>
        <v>1</v>
      </c>
      <c r="AO120" t="str">
        <f>VLOOKUP(BD_PONDERACIONES[[#This Row],[Comuna]],Tabla3[#All],2,0)</f>
        <v>Florida</v>
      </c>
    </row>
    <row r="121" spans="1:41" x14ac:dyDescent="0.35">
      <c r="A121" t="s">
        <v>3266</v>
      </c>
      <c r="B121" t="s">
        <v>3267</v>
      </c>
      <c r="C121" t="s">
        <v>188</v>
      </c>
      <c r="D121" s="5">
        <v>44588</v>
      </c>
      <c r="E121" s="5">
        <v>44569</v>
      </c>
      <c r="F121" t="s">
        <v>763</v>
      </c>
      <c r="G121" t="s">
        <v>3268</v>
      </c>
      <c r="H121" t="s">
        <v>2882</v>
      </c>
      <c r="J121" t="s">
        <v>756</v>
      </c>
      <c r="K121" t="s">
        <v>756</v>
      </c>
      <c r="L121" t="s">
        <v>757</v>
      </c>
      <c r="M121" t="s">
        <v>757</v>
      </c>
      <c r="N121" t="s">
        <v>756</v>
      </c>
      <c r="O121" t="s">
        <v>756</v>
      </c>
      <c r="P121" t="s">
        <v>765</v>
      </c>
      <c r="Q121" t="s">
        <v>3269</v>
      </c>
      <c r="R121" t="s">
        <v>3270</v>
      </c>
      <c r="S121" t="s">
        <v>756</v>
      </c>
      <c r="T121" t="s">
        <v>756</v>
      </c>
      <c r="U121" t="s">
        <v>756</v>
      </c>
      <c r="V121" t="s">
        <v>756</v>
      </c>
      <c r="W121" t="s">
        <v>756</v>
      </c>
      <c r="X121" t="s">
        <v>3271</v>
      </c>
      <c r="Y121" t="str">
        <f t="shared" si="14"/>
        <v>enero</v>
      </c>
      <c r="Z121">
        <f>YEAR(BD_PONDERACIONES[[#This Row],[Fecha Ejecución del Ticket]])</f>
        <v>2022</v>
      </c>
      <c r="AA121" t="str">
        <f t="shared" si="15"/>
        <v>enero</v>
      </c>
      <c r="AB121">
        <f>YEAR(BD_PONDERACIONES[[#This Row],[Fecha de Inspección]])</f>
        <v>2022</v>
      </c>
      <c r="AC121">
        <f t="shared" si="16"/>
        <v>0.5</v>
      </c>
      <c r="AD121">
        <f t="shared" si="17"/>
        <v>0.5</v>
      </c>
      <c r="AE121">
        <f t="shared" si="18"/>
        <v>0.5</v>
      </c>
      <c r="AF121">
        <f t="shared" si="19"/>
        <v>0.5</v>
      </c>
      <c r="AG121">
        <f t="shared" si="20"/>
        <v>0.5</v>
      </c>
      <c r="AH121">
        <f t="shared" si="21"/>
        <v>0.5</v>
      </c>
      <c r="AI121">
        <f t="shared" si="22"/>
        <v>0.25</v>
      </c>
      <c r="AJ121">
        <f t="shared" si="23"/>
        <v>0.25</v>
      </c>
      <c r="AK121">
        <f t="shared" si="24"/>
        <v>0.5</v>
      </c>
      <c r="AL121">
        <f t="shared" si="25"/>
        <v>0.5</v>
      </c>
      <c r="AM121">
        <f t="shared" si="26"/>
        <v>0.5</v>
      </c>
      <c r="AN121" s="6">
        <f t="shared" si="27"/>
        <v>1</v>
      </c>
      <c r="AO121" t="str">
        <f>VLOOKUP(BD_PONDERACIONES[[#This Row],[Comuna]],Tabla3[#All],2,0)</f>
        <v>Cordillera</v>
      </c>
    </row>
    <row r="122" spans="1:41" x14ac:dyDescent="0.35">
      <c r="A122" t="s">
        <v>3272</v>
      </c>
      <c r="B122" t="s">
        <v>3273</v>
      </c>
      <c r="C122" t="s">
        <v>101</v>
      </c>
      <c r="D122" s="5">
        <v>44588</v>
      </c>
      <c r="E122" s="5">
        <v>44566</v>
      </c>
      <c r="F122" t="s">
        <v>753</v>
      </c>
      <c r="G122" t="s">
        <v>3274</v>
      </c>
      <c r="H122" t="s">
        <v>2755</v>
      </c>
      <c r="J122" t="s">
        <v>756</v>
      </c>
      <c r="K122" t="s">
        <v>756</v>
      </c>
      <c r="L122" t="s">
        <v>773</v>
      </c>
      <c r="M122" t="s">
        <v>773</v>
      </c>
      <c r="N122" t="s">
        <v>756</v>
      </c>
      <c r="O122" t="s">
        <v>756</v>
      </c>
      <c r="P122" t="s">
        <v>758</v>
      </c>
      <c r="Q122" t="s">
        <v>759</v>
      </c>
      <c r="R122" t="s">
        <v>759</v>
      </c>
      <c r="S122" t="s">
        <v>757</v>
      </c>
      <c r="T122" t="s">
        <v>757</v>
      </c>
      <c r="U122" t="s">
        <v>757</v>
      </c>
      <c r="V122" t="s">
        <v>756</v>
      </c>
      <c r="W122" t="s">
        <v>756</v>
      </c>
      <c r="X122" t="s">
        <v>3275</v>
      </c>
      <c r="Y122" t="str">
        <f t="shared" si="14"/>
        <v>enero</v>
      </c>
      <c r="Z122">
        <f>YEAR(BD_PONDERACIONES[[#This Row],[Fecha Ejecución del Ticket]])</f>
        <v>2022</v>
      </c>
      <c r="AA122" t="str">
        <f t="shared" si="15"/>
        <v>enero</v>
      </c>
      <c r="AB122">
        <f>YEAR(BD_PONDERACIONES[[#This Row],[Fecha de Inspección]])</f>
        <v>2022</v>
      </c>
      <c r="AC122">
        <f t="shared" si="16"/>
        <v>0.5</v>
      </c>
      <c r="AD122">
        <f t="shared" si="17"/>
        <v>0.5</v>
      </c>
      <c r="AE122">
        <f t="shared" si="18"/>
        <v>0</v>
      </c>
      <c r="AF122">
        <f t="shared" si="19"/>
        <v>0</v>
      </c>
      <c r="AG122">
        <f t="shared" si="20"/>
        <v>0.5</v>
      </c>
      <c r="AH122">
        <f t="shared" si="21"/>
        <v>0.5</v>
      </c>
      <c r="AI122">
        <f t="shared" si="22"/>
        <v>0.25</v>
      </c>
      <c r="AJ122">
        <f t="shared" si="23"/>
        <v>0.25</v>
      </c>
      <c r="AK122">
        <f t="shared" si="24"/>
        <v>0.5</v>
      </c>
      <c r="AL122">
        <f t="shared" si="25"/>
        <v>0.5</v>
      </c>
      <c r="AM122">
        <f t="shared" si="26"/>
        <v>0.5</v>
      </c>
      <c r="AN122" s="6">
        <f t="shared" si="27"/>
        <v>0.7</v>
      </c>
      <c r="AO122" t="str">
        <f>VLOOKUP(BD_PONDERACIONES[[#This Row],[Comuna]],Tabla3[#All],2,0)</f>
        <v>Florida</v>
      </c>
    </row>
    <row r="123" spans="1:41" x14ac:dyDescent="0.35">
      <c r="A123" t="s">
        <v>3276</v>
      </c>
      <c r="B123" t="s">
        <v>3277</v>
      </c>
      <c r="C123" t="s">
        <v>171</v>
      </c>
      <c r="D123" s="5">
        <v>44588</v>
      </c>
      <c r="E123" s="5">
        <v>44564</v>
      </c>
      <c r="F123" t="s">
        <v>763</v>
      </c>
      <c r="G123" t="s">
        <v>3278</v>
      </c>
      <c r="H123" t="s">
        <v>2882</v>
      </c>
      <c r="J123" t="s">
        <v>756</v>
      </c>
      <c r="K123" t="s">
        <v>756</v>
      </c>
      <c r="L123" t="s">
        <v>757</v>
      </c>
      <c r="M123" t="s">
        <v>757</v>
      </c>
      <c r="N123" t="s">
        <v>756</v>
      </c>
      <c r="O123" t="s">
        <v>756</v>
      </c>
      <c r="P123" t="s">
        <v>765</v>
      </c>
      <c r="Q123" t="s">
        <v>759</v>
      </c>
      <c r="R123" t="s">
        <v>759</v>
      </c>
      <c r="S123" t="s">
        <v>756</v>
      </c>
      <c r="T123" t="s">
        <v>756</v>
      </c>
      <c r="U123" t="s">
        <v>756</v>
      </c>
      <c r="V123" t="s">
        <v>756</v>
      </c>
      <c r="W123" t="s">
        <v>756</v>
      </c>
      <c r="X123" t="s">
        <v>3279</v>
      </c>
      <c r="Y123" t="str">
        <f t="shared" si="14"/>
        <v>enero</v>
      </c>
      <c r="Z123">
        <f>YEAR(BD_PONDERACIONES[[#This Row],[Fecha Ejecución del Ticket]])</f>
        <v>2022</v>
      </c>
      <c r="AA123" t="str">
        <f t="shared" si="15"/>
        <v>enero</v>
      </c>
      <c r="AB123">
        <f>YEAR(BD_PONDERACIONES[[#This Row],[Fecha de Inspección]])</f>
        <v>2022</v>
      </c>
      <c r="AC123">
        <f t="shared" si="16"/>
        <v>0.5</v>
      </c>
      <c r="AD123">
        <f t="shared" si="17"/>
        <v>0.5</v>
      </c>
      <c r="AE123">
        <f t="shared" si="18"/>
        <v>0.5</v>
      </c>
      <c r="AF123">
        <f t="shared" si="19"/>
        <v>0.5</v>
      </c>
      <c r="AG123">
        <f t="shared" si="20"/>
        <v>0.5</v>
      </c>
      <c r="AH123">
        <f t="shared" si="21"/>
        <v>0.5</v>
      </c>
      <c r="AI123">
        <f t="shared" si="22"/>
        <v>0.25</v>
      </c>
      <c r="AJ123">
        <f t="shared" si="23"/>
        <v>0.25</v>
      </c>
      <c r="AK123">
        <f t="shared" si="24"/>
        <v>0.5</v>
      </c>
      <c r="AL123">
        <f t="shared" si="25"/>
        <v>0.5</v>
      </c>
      <c r="AM123">
        <f t="shared" si="26"/>
        <v>0.5</v>
      </c>
      <c r="AN123" s="6">
        <f t="shared" si="27"/>
        <v>1</v>
      </c>
      <c r="AO123" t="str">
        <f>VLOOKUP(BD_PONDERACIONES[[#This Row],[Comuna]],Tabla3[#All],2,0)</f>
        <v>Cordillera</v>
      </c>
    </row>
    <row r="124" spans="1:41" x14ac:dyDescent="0.35">
      <c r="A124" t="s">
        <v>3280</v>
      </c>
      <c r="B124" t="s">
        <v>3281</v>
      </c>
      <c r="C124" t="s">
        <v>113</v>
      </c>
      <c r="D124" s="5">
        <v>44588</v>
      </c>
      <c r="E124" s="5">
        <v>44569</v>
      </c>
      <c r="F124" t="s">
        <v>753</v>
      </c>
      <c r="G124" t="s">
        <v>3282</v>
      </c>
      <c r="H124" t="s">
        <v>2755</v>
      </c>
      <c r="J124" t="s">
        <v>756</v>
      </c>
      <c r="K124" t="s">
        <v>756</v>
      </c>
      <c r="L124" t="s">
        <v>757</v>
      </c>
      <c r="M124" t="s">
        <v>757</v>
      </c>
      <c r="N124" t="s">
        <v>756</v>
      </c>
      <c r="O124" t="s">
        <v>756</v>
      </c>
      <c r="P124" t="s">
        <v>765</v>
      </c>
      <c r="Q124" t="s">
        <v>759</v>
      </c>
      <c r="R124" t="s">
        <v>759</v>
      </c>
      <c r="S124" t="s">
        <v>756</v>
      </c>
      <c r="T124" t="s">
        <v>756</v>
      </c>
      <c r="U124" t="s">
        <v>756</v>
      </c>
      <c r="V124" t="s">
        <v>773</v>
      </c>
      <c r="W124" t="s">
        <v>756</v>
      </c>
      <c r="X124" t="s">
        <v>3283</v>
      </c>
      <c r="Y124" t="str">
        <f t="shared" si="14"/>
        <v>enero</v>
      </c>
      <c r="Z124">
        <f>YEAR(BD_PONDERACIONES[[#This Row],[Fecha Ejecución del Ticket]])</f>
        <v>2022</v>
      </c>
      <c r="AA124" t="str">
        <f t="shared" si="15"/>
        <v>enero</v>
      </c>
      <c r="AB124">
        <f>YEAR(BD_PONDERACIONES[[#This Row],[Fecha de Inspección]])</f>
        <v>2022</v>
      </c>
      <c r="AC124">
        <f t="shared" si="16"/>
        <v>0.5</v>
      </c>
      <c r="AD124">
        <f t="shared" si="17"/>
        <v>0.5</v>
      </c>
      <c r="AE124">
        <f t="shared" si="18"/>
        <v>0.5</v>
      </c>
      <c r="AF124">
        <f t="shared" si="19"/>
        <v>0.5</v>
      </c>
      <c r="AG124">
        <f t="shared" si="20"/>
        <v>0.5</v>
      </c>
      <c r="AH124">
        <f t="shared" si="21"/>
        <v>0.5</v>
      </c>
      <c r="AI124">
        <f t="shared" si="22"/>
        <v>0.25</v>
      </c>
      <c r="AJ124">
        <f t="shared" si="23"/>
        <v>0.25</v>
      </c>
      <c r="AK124">
        <f t="shared" si="24"/>
        <v>0.5</v>
      </c>
      <c r="AL124">
        <f t="shared" si="25"/>
        <v>0</v>
      </c>
      <c r="AM124">
        <f t="shared" si="26"/>
        <v>0.5</v>
      </c>
      <c r="AN124" s="6">
        <f t="shared" si="27"/>
        <v>0.9</v>
      </c>
      <c r="AO124" t="str">
        <f>VLOOKUP(BD_PONDERACIONES[[#This Row],[Comuna]],Tabla3[#All],2,0)</f>
        <v>Florida</v>
      </c>
    </row>
    <row r="125" spans="1:41" x14ac:dyDescent="0.35">
      <c r="A125" t="s">
        <v>3284</v>
      </c>
      <c r="B125" t="s">
        <v>3285</v>
      </c>
      <c r="C125" t="s">
        <v>174</v>
      </c>
      <c r="D125" s="5">
        <v>44588</v>
      </c>
      <c r="E125" s="5">
        <v>44565</v>
      </c>
      <c r="F125" t="s">
        <v>763</v>
      </c>
      <c r="G125" t="s">
        <v>3286</v>
      </c>
      <c r="H125" t="s">
        <v>2882</v>
      </c>
      <c r="J125" t="s">
        <v>756</v>
      </c>
      <c r="K125" t="s">
        <v>756</v>
      </c>
      <c r="L125" t="s">
        <v>757</v>
      </c>
      <c r="M125" t="s">
        <v>757</v>
      </c>
      <c r="N125" t="s">
        <v>756</v>
      </c>
      <c r="O125" t="s">
        <v>756</v>
      </c>
      <c r="P125" t="s">
        <v>765</v>
      </c>
      <c r="Q125" t="s">
        <v>3287</v>
      </c>
      <c r="R125" t="s">
        <v>3288</v>
      </c>
      <c r="S125" t="s">
        <v>756</v>
      </c>
      <c r="T125" t="s">
        <v>756</v>
      </c>
      <c r="U125" t="s">
        <v>756</v>
      </c>
      <c r="V125" t="s">
        <v>756</v>
      </c>
      <c r="W125" t="s">
        <v>773</v>
      </c>
      <c r="X125" t="s">
        <v>3289</v>
      </c>
      <c r="Y125" t="str">
        <f t="shared" si="14"/>
        <v>enero</v>
      </c>
      <c r="Z125">
        <f>YEAR(BD_PONDERACIONES[[#This Row],[Fecha Ejecución del Ticket]])</f>
        <v>2022</v>
      </c>
      <c r="AA125" t="str">
        <f t="shared" si="15"/>
        <v>enero</v>
      </c>
      <c r="AB125">
        <f>YEAR(BD_PONDERACIONES[[#This Row],[Fecha de Inspección]])</f>
        <v>2022</v>
      </c>
      <c r="AC125">
        <f t="shared" si="16"/>
        <v>0.5</v>
      </c>
      <c r="AD125">
        <f t="shared" si="17"/>
        <v>0.5</v>
      </c>
      <c r="AE125">
        <f t="shared" si="18"/>
        <v>0.5</v>
      </c>
      <c r="AF125">
        <f t="shared" si="19"/>
        <v>0.5</v>
      </c>
      <c r="AG125">
        <f t="shared" si="20"/>
        <v>0.5</v>
      </c>
      <c r="AH125">
        <f t="shared" si="21"/>
        <v>0.5</v>
      </c>
      <c r="AI125">
        <f t="shared" si="22"/>
        <v>0.25</v>
      </c>
      <c r="AJ125">
        <f t="shared" si="23"/>
        <v>0.25</v>
      </c>
      <c r="AK125">
        <f t="shared" si="24"/>
        <v>0.5</v>
      </c>
      <c r="AL125">
        <f t="shared" si="25"/>
        <v>0.5</v>
      </c>
      <c r="AM125">
        <f t="shared" si="26"/>
        <v>0</v>
      </c>
      <c r="AN125" s="6">
        <f t="shared" si="27"/>
        <v>0.9</v>
      </c>
      <c r="AO125" t="str">
        <f>VLOOKUP(BD_PONDERACIONES[[#This Row],[Comuna]],Tabla3[#All],2,0)</f>
        <v>Cordillera</v>
      </c>
    </row>
    <row r="126" spans="1:41" x14ac:dyDescent="0.35">
      <c r="A126" t="s">
        <v>3290</v>
      </c>
      <c r="B126" t="s">
        <v>3291</v>
      </c>
      <c r="C126" t="s">
        <v>87</v>
      </c>
      <c r="D126" s="5">
        <v>44588</v>
      </c>
      <c r="E126" s="5">
        <v>44562</v>
      </c>
      <c r="F126" t="s">
        <v>753</v>
      </c>
      <c r="G126" t="s">
        <v>3292</v>
      </c>
      <c r="H126" t="s">
        <v>2755</v>
      </c>
      <c r="J126" t="s">
        <v>756</v>
      </c>
      <c r="K126" t="s">
        <v>756</v>
      </c>
      <c r="L126" t="s">
        <v>773</v>
      </c>
      <c r="M126" t="s">
        <v>773</v>
      </c>
      <c r="N126" t="s">
        <v>756</v>
      </c>
      <c r="O126" t="s">
        <v>756</v>
      </c>
      <c r="P126" t="s">
        <v>758</v>
      </c>
      <c r="Q126" t="s">
        <v>759</v>
      </c>
      <c r="R126" t="s">
        <v>759</v>
      </c>
      <c r="S126" t="s">
        <v>757</v>
      </c>
      <c r="T126" t="s">
        <v>757</v>
      </c>
      <c r="U126" t="s">
        <v>757</v>
      </c>
      <c r="V126" t="s">
        <v>756</v>
      </c>
      <c r="W126" t="s">
        <v>756</v>
      </c>
      <c r="X126" t="s">
        <v>3293</v>
      </c>
      <c r="Y126" t="str">
        <f t="shared" si="14"/>
        <v>enero</v>
      </c>
      <c r="Z126">
        <f>YEAR(BD_PONDERACIONES[[#This Row],[Fecha Ejecución del Ticket]])</f>
        <v>2022</v>
      </c>
      <c r="AA126" t="str">
        <f t="shared" si="15"/>
        <v>enero</v>
      </c>
      <c r="AB126">
        <f>YEAR(BD_PONDERACIONES[[#This Row],[Fecha de Inspección]])</f>
        <v>2022</v>
      </c>
      <c r="AC126">
        <f t="shared" si="16"/>
        <v>0.5</v>
      </c>
      <c r="AD126">
        <f t="shared" si="17"/>
        <v>0.5</v>
      </c>
      <c r="AE126">
        <f t="shared" si="18"/>
        <v>0</v>
      </c>
      <c r="AF126">
        <f t="shared" si="19"/>
        <v>0</v>
      </c>
      <c r="AG126">
        <f t="shared" si="20"/>
        <v>0.5</v>
      </c>
      <c r="AH126">
        <f t="shared" si="21"/>
        <v>0.5</v>
      </c>
      <c r="AI126">
        <f t="shared" si="22"/>
        <v>0.25</v>
      </c>
      <c r="AJ126">
        <f t="shared" si="23"/>
        <v>0.25</v>
      </c>
      <c r="AK126">
        <f t="shared" si="24"/>
        <v>0.5</v>
      </c>
      <c r="AL126">
        <f t="shared" si="25"/>
        <v>0.5</v>
      </c>
      <c r="AM126">
        <f t="shared" si="26"/>
        <v>0.5</v>
      </c>
      <c r="AN126" s="6">
        <f t="shared" si="27"/>
        <v>0.7</v>
      </c>
      <c r="AO126" t="str">
        <f>VLOOKUP(BD_PONDERACIONES[[#This Row],[Comuna]],Tabla3[#All],2,0)</f>
        <v>Florida</v>
      </c>
    </row>
    <row r="127" spans="1:41" x14ac:dyDescent="0.35">
      <c r="A127" t="s">
        <v>3294</v>
      </c>
      <c r="B127" t="s">
        <v>3295</v>
      </c>
      <c r="C127" t="s">
        <v>109</v>
      </c>
      <c r="D127" s="5">
        <v>44588</v>
      </c>
      <c r="E127" s="5">
        <v>44568</v>
      </c>
      <c r="F127" t="s">
        <v>753</v>
      </c>
      <c r="G127" t="s">
        <v>3296</v>
      </c>
      <c r="H127" t="s">
        <v>2755</v>
      </c>
      <c r="J127" t="s">
        <v>756</v>
      </c>
      <c r="K127" t="s">
        <v>756</v>
      </c>
      <c r="L127" t="s">
        <v>757</v>
      </c>
      <c r="M127" t="s">
        <v>757</v>
      </c>
      <c r="N127" t="s">
        <v>757</v>
      </c>
      <c r="O127" t="s">
        <v>757</v>
      </c>
      <c r="P127" t="s">
        <v>765</v>
      </c>
      <c r="Q127" t="s">
        <v>759</v>
      </c>
      <c r="R127" t="s">
        <v>759</v>
      </c>
      <c r="S127" t="s">
        <v>756</v>
      </c>
      <c r="T127" t="s">
        <v>756</v>
      </c>
      <c r="U127" t="s">
        <v>756</v>
      </c>
      <c r="V127" t="s">
        <v>756</v>
      </c>
      <c r="W127" t="s">
        <v>756</v>
      </c>
      <c r="X127" t="s">
        <v>3297</v>
      </c>
      <c r="Y127" t="str">
        <f t="shared" si="14"/>
        <v>enero</v>
      </c>
      <c r="Z127">
        <f>YEAR(BD_PONDERACIONES[[#This Row],[Fecha Ejecución del Ticket]])</f>
        <v>2022</v>
      </c>
      <c r="AA127" t="str">
        <f t="shared" si="15"/>
        <v>enero</v>
      </c>
      <c r="AB127">
        <f>YEAR(BD_PONDERACIONES[[#This Row],[Fecha de Inspección]])</f>
        <v>2022</v>
      </c>
      <c r="AC127">
        <f t="shared" si="16"/>
        <v>0.5</v>
      </c>
      <c r="AD127">
        <f t="shared" si="17"/>
        <v>0.5</v>
      </c>
      <c r="AE127">
        <f t="shared" si="18"/>
        <v>0.5</v>
      </c>
      <c r="AF127">
        <f t="shared" si="19"/>
        <v>0.5</v>
      </c>
      <c r="AG127">
        <f t="shared" si="20"/>
        <v>0.5</v>
      </c>
      <c r="AH127">
        <f t="shared" si="21"/>
        <v>0.5</v>
      </c>
      <c r="AI127">
        <f t="shared" si="22"/>
        <v>0.25</v>
      </c>
      <c r="AJ127">
        <f t="shared" si="23"/>
        <v>0.25</v>
      </c>
      <c r="AK127">
        <f t="shared" si="24"/>
        <v>0.5</v>
      </c>
      <c r="AL127">
        <f t="shared" si="25"/>
        <v>0.5</v>
      </c>
      <c r="AM127">
        <f t="shared" si="26"/>
        <v>0.5</v>
      </c>
      <c r="AN127" s="6">
        <f t="shared" si="27"/>
        <v>1</v>
      </c>
      <c r="AO127" t="str">
        <f>VLOOKUP(BD_PONDERACIONES[[#This Row],[Comuna]],Tabla3[#All],2,0)</f>
        <v>Florida</v>
      </c>
    </row>
    <row r="128" spans="1:41" x14ac:dyDescent="0.35">
      <c r="A128" t="s">
        <v>3298</v>
      </c>
      <c r="B128" t="s">
        <v>3299</v>
      </c>
      <c r="C128" t="s">
        <v>178</v>
      </c>
      <c r="D128" s="5">
        <v>44588</v>
      </c>
      <c r="E128" s="5">
        <v>44566</v>
      </c>
      <c r="F128" t="s">
        <v>763</v>
      </c>
      <c r="G128" t="s">
        <v>3300</v>
      </c>
      <c r="H128" t="s">
        <v>2882</v>
      </c>
      <c r="J128" t="s">
        <v>756</v>
      </c>
      <c r="K128" t="s">
        <v>756</v>
      </c>
      <c r="L128" t="s">
        <v>757</v>
      </c>
      <c r="M128" t="s">
        <v>757</v>
      </c>
      <c r="N128" t="s">
        <v>756</v>
      </c>
      <c r="O128" t="s">
        <v>756</v>
      </c>
      <c r="P128" t="s">
        <v>765</v>
      </c>
      <c r="Q128" t="s">
        <v>3301</v>
      </c>
      <c r="R128" t="s">
        <v>3302</v>
      </c>
      <c r="S128" t="s">
        <v>756</v>
      </c>
      <c r="T128" t="s">
        <v>756</v>
      </c>
      <c r="U128" t="s">
        <v>756</v>
      </c>
      <c r="V128" t="s">
        <v>756</v>
      </c>
      <c r="W128" t="s">
        <v>768</v>
      </c>
      <c r="X128" t="s">
        <v>3028</v>
      </c>
      <c r="Y128" t="str">
        <f t="shared" si="14"/>
        <v>enero</v>
      </c>
      <c r="Z128">
        <f>YEAR(BD_PONDERACIONES[[#This Row],[Fecha Ejecución del Ticket]])</f>
        <v>2022</v>
      </c>
      <c r="AA128" t="str">
        <f t="shared" si="15"/>
        <v>enero</v>
      </c>
      <c r="AB128">
        <f>YEAR(BD_PONDERACIONES[[#This Row],[Fecha de Inspección]])</f>
        <v>2022</v>
      </c>
      <c r="AC128">
        <f t="shared" si="16"/>
        <v>0.5</v>
      </c>
      <c r="AD128">
        <f t="shared" si="17"/>
        <v>0.5</v>
      </c>
      <c r="AE128">
        <f t="shared" si="18"/>
        <v>0.5</v>
      </c>
      <c r="AF128">
        <f t="shared" si="19"/>
        <v>0.5</v>
      </c>
      <c r="AG128">
        <f t="shared" si="20"/>
        <v>0.5</v>
      </c>
      <c r="AH128">
        <f t="shared" si="21"/>
        <v>0.5</v>
      </c>
      <c r="AI128">
        <f t="shared" si="22"/>
        <v>0.25</v>
      </c>
      <c r="AJ128">
        <f t="shared" si="23"/>
        <v>0.25</v>
      </c>
      <c r="AK128">
        <f t="shared" si="24"/>
        <v>0.5</v>
      </c>
      <c r="AL128">
        <f t="shared" si="25"/>
        <v>0.5</v>
      </c>
      <c r="AM128">
        <f t="shared" si="26"/>
        <v>0.17499999999999999</v>
      </c>
      <c r="AN128" s="6">
        <f t="shared" si="27"/>
        <v>0.93500000000000005</v>
      </c>
      <c r="AO128" t="str">
        <f>VLOOKUP(BD_PONDERACIONES[[#This Row],[Comuna]],Tabla3[#All],2,0)</f>
        <v>Cordillera</v>
      </c>
    </row>
    <row r="129" spans="1:41" x14ac:dyDescent="0.35">
      <c r="A129" t="s">
        <v>3303</v>
      </c>
      <c r="B129" t="s">
        <v>3304</v>
      </c>
      <c r="C129" t="s">
        <v>103</v>
      </c>
      <c r="D129" s="5">
        <v>44588</v>
      </c>
      <c r="E129" s="5">
        <v>44567</v>
      </c>
      <c r="F129" t="s">
        <v>753</v>
      </c>
      <c r="G129" t="s">
        <v>3305</v>
      </c>
      <c r="H129" t="s">
        <v>2755</v>
      </c>
      <c r="J129" t="s">
        <v>756</v>
      </c>
      <c r="K129" t="s">
        <v>756</v>
      </c>
      <c r="L129" t="s">
        <v>757</v>
      </c>
      <c r="M129" t="s">
        <v>757</v>
      </c>
      <c r="N129" t="s">
        <v>756</v>
      </c>
      <c r="O129" t="s">
        <v>756</v>
      </c>
      <c r="P129" t="s">
        <v>765</v>
      </c>
      <c r="Q129" t="s">
        <v>759</v>
      </c>
      <c r="R129" t="s">
        <v>759</v>
      </c>
      <c r="S129" t="s">
        <v>756</v>
      </c>
      <c r="T129" t="s">
        <v>756</v>
      </c>
      <c r="U129" t="s">
        <v>756</v>
      </c>
      <c r="V129" t="s">
        <v>756</v>
      </c>
      <c r="W129" t="s">
        <v>756</v>
      </c>
      <c r="X129" t="s">
        <v>3306</v>
      </c>
      <c r="Y129" t="str">
        <f t="shared" si="14"/>
        <v>enero</v>
      </c>
      <c r="Z129">
        <f>YEAR(BD_PONDERACIONES[[#This Row],[Fecha Ejecución del Ticket]])</f>
        <v>2022</v>
      </c>
      <c r="AA129" t="str">
        <f t="shared" si="15"/>
        <v>enero</v>
      </c>
      <c r="AB129">
        <f>YEAR(BD_PONDERACIONES[[#This Row],[Fecha de Inspección]])</f>
        <v>2022</v>
      </c>
      <c r="AC129">
        <f t="shared" si="16"/>
        <v>0.5</v>
      </c>
      <c r="AD129">
        <f t="shared" si="17"/>
        <v>0.5</v>
      </c>
      <c r="AE129">
        <f t="shared" si="18"/>
        <v>0.5</v>
      </c>
      <c r="AF129">
        <f t="shared" si="19"/>
        <v>0.5</v>
      </c>
      <c r="AG129">
        <f t="shared" si="20"/>
        <v>0.5</v>
      </c>
      <c r="AH129">
        <f t="shared" si="21"/>
        <v>0.5</v>
      </c>
      <c r="AI129">
        <f t="shared" si="22"/>
        <v>0.25</v>
      </c>
      <c r="AJ129">
        <f t="shared" si="23"/>
        <v>0.25</v>
      </c>
      <c r="AK129">
        <f t="shared" si="24"/>
        <v>0.5</v>
      </c>
      <c r="AL129">
        <f t="shared" si="25"/>
        <v>0.5</v>
      </c>
      <c r="AM129">
        <f t="shared" si="26"/>
        <v>0.5</v>
      </c>
      <c r="AN129" s="6">
        <f t="shared" si="27"/>
        <v>1</v>
      </c>
      <c r="AO129" t="str">
        <f>VLOOKUP(BD_PONDERACIONES[[#This Row],[Comuna]],Tabla3[#All],2,0)</f>
        <v>Florida</v>
      </c>
    </row>
    <row r="130" spans="1:41" x14ac:dyDescent="0.35">
      <c r="A130" t="s">
        <v>3307</v>
      </c>
      <c r="B130" t="s">
        <v>3308</v>
      </c>
      <c r="C130" t="s">
        <v>182</v>
      </c>
      <c r="D130" s="5">
        <v>44588</v>
      </c>
      <c r="E130" s="5">
        <v>44568</v>
      </c>
      <c r="F130" t="s">
        <v>763</v>
      </c>
      <c r="G130" t="s">
        <v>3309</v>
      </c>
      <c r="H130" t="s">
        <v>2882</v>
      </c>
      <c r="J130" t="s">
        <v>756</v>
      </c>
      <c r="K130" t="s">
        <v>756</v>
      </c>
      <c r="L130" t="s">
        <v>773</v>
      </c>
      <c r="M130" t="s">
        <v>773</v>
      </c>
      <c r="N130" t="s">
        <v>756</v>
      </c>
      <c r="O130" t="s">
        <v>756</v>
      </c>
      <c r="P130" t="s">
        <v>765</v>
      </c>
      <c r="Q130" t="s">
        <v>3310</v>
      </c>
      <c r="R130" t="s">
        <v>3311</v>
      </c>
      <c r="S130" t="s">
        <v>756</v>
      </c>
      <c r="T130" t="s">
        <v>756</v>
      </c>
      <c r="U130" t="s">
        <v>756</v>
      </c>
      <c r="V130" t="s">
        <v>756</v>
      </c>
      <c r="W130" t="s">
        <v>756</v>
      </c>
      <c r="X130" t="s">
        <v>3312</v>
      </c>
      <c r="Y130" t="str">
        <f t="shared" ref="Y130:Y193" si="28">TEXT(E130,"MMMM")</f>
        <v>enero</v>
      </c>
      <c r="Z130">
        <f>YEAR(BD_PONDERACIONES[[#This Row],[Fecha Ejecución del Ticket]])</f>
        <v>2022</v>
      </c>
      <c r="AA130" t="str">
        <f t="shared" ref="AA130:AA193" si="29">TEXT(D130,"MMMM")</f>
        <v>enero</v>
      </c>
      <c r="AB130">
        <f>YEAR(BD_PONDERACIONES[[#This Row],[Fecha de Inspección]])</f>
        <v>2022</v>
      </c>
      <c r="AC130">
        <f t="shared" ref="AC130:AC193" si="30">IF(OR(J130="Cumple",J130="No Aplica"),0.5,0)</f>
        <v>0.5</v>
      </c>
      <c r="AD130">
        <f t="shared" ref="AD130:AD193" si="31">IF(OR(K130="CUMPLE",K130="No Aplica"),0.5,0)</f>
        <v>0.5</v>
      </c>
      <c r="AE130">
        <f t="shared" ref="AE130:AE193" si="32">IF(OR(L130="CUMPLE",L130="No Aplica"),0.5,0)</f>
        <v>0</v>
      </c>
      <c r="AF130">
        <f t="shared" ref="AF130:AF193" si="33">IF(OR(M130="CUMPLE",M130="No Aplica"),0.5,0)</f>
        <v>0</v>
      </c>
      <c r="AG130">
        <f t="shared" ref="AG130:AG193" si="34">IF(OR(N130="CUMPLE",N130="No Aplica"),0.5,IF(N130="Cumple Mayormente",0.325,IF(N130="Cumple Parcialmente",0.175,0)))</f>
        <v>0.5</v>
      </c>
      <c r="AH130">
        <f t="shared" ref="AH130:AH193" si="35">IF(OR(O130="CUMPLE",O130="No Aplica"),0.5,IF(O130="Cumple Mayormente",0.325,IF(O130="Cumple Parcialmente",0.175,0)))</f>
        <v>0.5</v>
      </c>
      <c r="AI130">
        <f t="shared" ref="AI130:AI193" si="36">IF(OR(S130="CUMPLE",S130="No Aplica"),0.25,IF(S130="Cumple Mayormente",0.1625,IF(S130="Cumple Parcialmente",0.0875,0)))</f>
        <v>0.25</v>
      </c>
      <c r="AJ130">
        <f t="shared" ref="AJ130:AJ193" si="37">IF(OR(T130="CUMPLE",T130="No Aplica"),0.25,IF(T130="Cumple Mayormente",0.1625,IF(T130="Cumple Parcialmente",0.0875,0)))</f>
        <v>0.25</v>
      </c>
      <c r="AK130">
        <f t="shared" ref="AK130:AK193" si="38">IF(OR(U130="CUMPLE",U130="No Aplica"),0.5,IF(U130="Cumple Mayormente",0.325,IF(U130="Cumple Parcialmente",0.175,0)))</f>
        <v>0.5</v>
      </c>
      <c r="AL130">
        <f t="shared" ref="AL130:AL193" si="39">IF(OR(V130="CUMPLE",V130="No Aplica"),0.5,IF(V130="Cumple Mayormente",0.325,IF(V130="Cumple Parcialmente",0.175,0)))</f>
        <v>0.5</v>
      </c>
      <c r="AM130">
        <f t="shared" ref="AM130:AM193" si="40">IF(OR(W130="CUMPLE",W130="No Aplica"),0.5,IF(W130="Cumple Mayormente",0.325,IF(W130="Cumple Parcialmente",0.175,0)))</f>
        <v>0.5</v>
      </c>
      <c r="AN130" s="6">
        <f t="shared" ref="AN130:AN193" si="41">((AC130+AD130)*0.2)+((AE130+AF130)*0.3)+((AG130+AH130)*0.15)+((AI130+AJ130+AK130)*0.15)+((AL130+AM130)*0.2)</f>
        <v>0.7</v>
      </c>
      <c r="AO130" t="str">
        <f>VLOOKUP(BD_PONDERACIONES[[#This Row],[Comuna]],Tabla3[#All],2,0)</f>
        <v>Cordillera</v>
      </c>
    </row>
    <row r="131" spans="1:41" x14ac:dyDescent="0.35">
      <c r="A131" t="s">
        <v>3313</v>
      </c>
      <c r="B131" t="s">
        <v>3314</v>
      </c>
      <c r="C131" t="s">
        <v>95</v>
      </c>
      <c r="D131" s="5">
        <v>44588</v>
      </c>
      <c r="E131" s="5">
        <v>44566</v>
      </c>
      <c r="F131" t="s">
        <v>753</v>
      </c>
      <c r="G131" t="s">
        <v>3315</v>
      </c>
      <c r="H131" t="s">
        <v>2755</v>
      </c>
      <c r="J131" t="s">
        <v>756</v>
      </c>
      <c r="K131" t="s">
        <v>756</v>
      </c>
      <c r="L131" t="s">
        <v>773</v>
      </c>
      <c r="M131" t="s">
        <v>773</v>
      </c>
      <c r="N131" t="s">
        <v>756</v>
      </c>
      <c r="O131" t="s">
        <v>756</v>
      </c>
      <c r="P131" t="s">
        <v>758</v>
      </c>
      <c r="Q131" t="s">
        <v>759</v>
      </c>
      <c r="R131" t="s">
        <v>759</v>
      </c>
      <c r="S131" t="s">
        <v>757</v>
      </c>
      <c r="T131" t="s">
        <v>757</v>
      </c>
      <c r="U131" t="s">
        <v>757</v>
      </c>
      <c r="V131" t="s">
        <v>773</v>
      </c>
      <c r="W131" t="s">
        <v>756</v>
      </c>
      <c r="X131" t="s">
        <v>3316</v>
      </c>
      <c r="Y131" t="str">
        <f t="shared" si="28"/>
        <v>enero</v>
      </c>
      <c r="Z131">
        <f>YEAR(BD_PONDERACIONES[[#This Row],[Fecha Ejecución del Ticket]])</f>
        <v>2022</v>
      </c>
      <c r="AA131" t="str">
        <f t="shared" si="29"/>
        <v>enero</v>
      </c>
      <c r="AB131">
        <f>YEAR(BD_PONDERACIONES[[#This Row],[Fecha de Inspección]])</f>
        <v>2022</v>
      </c>
      <c r="AC131">
        <f t="shared" si="30"/>
        <v>0.5</v>
      </c>
      <c r="AD131">
        <f t="shared" si="31"/>
        <v>0.5</v>
      </c>
      <c r="AE131">
        <f t="shared" si="32"/>
        <v>0</v>
      </c>
      <c r="AF131">
        <f t="shared" si="33"/>
        <v>0</v>
      </c>
      <c r="AG131">
        <f t="shared" si="34"/>
        <v>0.5</v>
      </c>
      <c r="AH131">
        <f t="shared" si="35"/>
        <v>0.5</v>
      </c>
      <c r="AI131">
        <f t="shared" si="36"/>
        <v>0.25</v>
      </c>
      <c r="AJ131">
        <f t="shared" si="37"/>
        <v>0.25</v>
      </c>
      <c r="AK131">
        <f t="shared" si="38"/>
        <v>0.5</v>
      </c>
      <c r="AL131">
        <f t="shared" si="39"/>
        <v>0</v>
      </c>
      <c r="AM131">
        <f t="shared" si="40"/>
        <v>0.5</v>
      </c>
      <c r="AN131" s="6">
        <f t="shared" si="41"/>
        <v>0.6</v>
      </c>
      <c r="AO131" t="str">
        <f>VLOOKUP(BD_PONDERACIONES[[#This Row],[Comuna]],Tabla3[#All],2,0)</f>
        <v>Florida</v>
      </c>
    </row>
    <row r="132" spans="1:41" x14ac:dyDescent="0.35">
      <c r="A132" t="s">
        <v>3066</v>
      </c>
      <c r="B132" t="s">
        <v>3067</v>
      </c>
      <c r="C132" t="s">
        <v>117</v>
      </c>
      <c r="D132" s="5">
        <v>44589</v>
      </c>
      <c r="E132" s="5">
        <v>44570</v>
      </c>
      <c r="F132" t="s">
        <v>753</v>
      </c>
      <c r="G132" t="s">
        <v>3068</v>
      </c>
      <c r="H132" t="s">
        <v>2755</v>
      </c>
      <c r="J132" t="s">
        <v>756</v>
      </c>
      <c r="K132" t="s">
        <v>756</v>
      </c>
      <c r="L132" t="s">
        <v>757</v>
      </c>
      <c r="M132" t="s">
        <v>757</v>
      </c>
      <c r="N132" t="s">
        <v>756</v>
      </c>
      <c r="O132" t="s">
        <v>756</v>
      </c>
      <c r="P132" t="s">
        <v>758</v>
      </c>
      <c r="Q132" t="s">
        <v>759</v>
      </c>
      <c r="R132" t="s">
        <v>759</v>
      </c>
      <c r="S132" t="s">
        <v>757</v>
      </c>
      <c r="T132" t="s">
        <v>757</v>
      </c>
      <c r="U132" t="s">
        <v>757</v>
      </c>
      <c r="V132" t="s">
        <v>773</v>
      </c>
      <c r="W132" t="s">
        <v>768</v>
      </c>
      <c r="X132" t="s">
        <v>3069</v>
      </c>
      <c r="Y132" t="str">
        <f t="shared" si="28"/>
        <v>enero</v>
      </c>
      <c r="Z132">
        <f>YEAR(BD_PONDERACIONES[[#This Row],[Fecha Ejecución del Ticket]])</f>
        <v>2022</v>
      </c>
      <c r="AA132" t="str">
        <f t="shared" si="29"/>
        <v>enero</v>
      </c>
      <c r="AB132">
        <f>YEAR(BD_PONDERACIONES[[#This Row],[Fecha de Inspección]])</f>
        <v>2022</v>
      </c>
      <c r="AC132">
        <f t="shared" si="30"/>
        <v>0.5</v>
      </c>
      <c r="AD132">
        <f t="shared" si="31"/>
        <v>0.5</v>
      </c>
      <c r="AE132">
        <f t="shared" si="32"/>
        <v>0.5</v>
      </c>
      <c r="AF132">
        <f t="shared" si="33"/>
        <v>0.5</v>
      </c>
      <c r="AG132">
        <f t="shared" si="34"/>
        <v>0.5</v>
      </c>
      <c r="AH132">
        <f t="shared" si="35"/>
        <v>0.5</v>
      </c>
      <c r="AI132">
        <f t="shared" si="36"/>
        <v>0.25</v>
      </c>
      <c r="AJ132">
        <f t="shared" si="37"/>
        <v>0.25</v>
      </c>
      <c r="AK132">
        <f t="shared" si="38"/>
        <v>0.5</v>
      </c>
      <c r="AL132">
        <f t="shared" si="39"/>
        <v>0</v>
      </c>
      <c r="AM132">
        <f t="shared" si="40"/>
        <v>0.17499999999999999</v>
      </c>
      <c r="AN132" s="6">
        <f t="shared" si="41"/>
        <v>0.83500000000000008</v>
      </c>
      <c r="AO132" t="str">
        <f>VLOOKUP(BD_PONDERACIONES[[#This Row],[Comuna]],Tabla3[#All],2,0)</f>
        <v>Florida</v>
      </c>
    </row>
    <row r="133" spans="1:41" x14ac:dyDescent="0.35">
      <c r="A133" t="s">
        <v>3070</v>
      </c>
      <c r="B133" t="s">
        <v>3071</v>
      </c>
      <c r="C133" t="s">
        <v>116</v>
      </c>
      <c r="D133" s="5">
        <v>44589</v>
      </c>
      <c r="E133" s="5">
        <v>44570</v>
      </c>
      <c r="F133" t="s">
        <v>753</v>
      </c>
      <c r="G133" t="s">
        <v>3072</v>
      </c>
      <c r="H133" t="s">
        <v>2755</v>
      </c>
      <c r="J133" t="s">
        <v>756</v>
      </c>
      <c r="K133" t="s">
        <v>756</v>
      </c>
      <c r="L133" t="s">
        <v>773</v>
      </c>
      <c r="M133" t="s">
        <v>773</v>
      </c>
      <c r="N133" t="s">
        <v>756</v>
      </c>
      <c r="O133" t="s">
        <v>756</v>
      </c>
      <c r="P133" t="s">
        <v>758</v>
      </c>
      <c r="Q133" t="s">
        <v>759</v>
      </c>
      <c r="R133" t="s">
        <v>759</v>
      </c>
      <c r="S133" t="s">
        <v>757</v>
      </c>
      <c r="T133" t="s">
        <v>757</v>
      </c>
      <c r="U133" t="s">
        <v>757</v>
      </c>
      <c r="V133" t="s">
        <v>756</v>
      </c>
      <c r="W133" t="s">
        <v>756</v>
      </c>
      <c r="X133" t="s">
        <v>3073</v>
      </c>
      <c r="Y133" t="str">
        <f t="shared" si="28"/>
        <v>enero</v>
      </c>
      <c r="Z133">
        <f>YEAR(BD_PONDERACIONES[[#This Row],[Fecha Ejecución del Ticket]])</f>
        <v>2022</v>
      </c>
      <c r="AA133" t="str">
        <f t="shared" si="29"/>
        <v>enero</v>
      </c>
      <c r="AB133">
        <f>YEAR(BD_PONDERACIONES[[#This Row],[Fecha de Inspección]])</f>
        <v>2022</v>
      </c>
      <c r="AC133">
        <f t="shared" si="30"/>
        <v>0.5</v>
      </c>
      <c r="AD133">
        <f t="shared" si="31"/>
        <v>0.5</v>
      </c>
      <c r="AE133">
        <f t="shared" si="32"/>
        <v>0</v>
      </c>
      <c r="AF133">
        <f t="shared" si="33"/>
        <v>0</v>
      </c>
      <c r="AG133">
        <f t="shared" si="34"/>
        <v>0.5</v>
      </c>
      <c r="AH133">
        <f t="shared" si="35"/>
        <v>0.5</v>
      </c>
      <c r="AI133">
        <f t="shared" si="36"/>
        <v>0.25</v>
      </c>
      <c r="AJ133">
        <f t="shared" si="37"/>
        <v>0.25</v>
      </c>
      <c r="AK133">
        <f t="shared" si="38"/>
        <v>0.5</v>
      </c>
      <c r="AL133">
        <f t="shared" si="39"/>
        <v>0.5</v>
      </c>
      <c r="AM133">
        <f t="shared" si="40"/>
        <v>0.5</v>
      </c>
      <c r="AN133" s="6">
        <f t="shared" si="41"/>
        <v>0.7</v>
      </c>
      <c r="AO133" t="str">
        <f>VLOOKUP(BD_PONDERACIONES[[#This Row],[Comuna]],Tabla3[#All],2,0)</f>
        <v>Florida</v>
      </c>
    </row>
    <row r="134" spans="1:41" x14ac:dyDescent="0.35">
      <c r="A134" t="s">
        <v>3074</v>
      </c>
      <c r="B134" t="s">
        <v>3075</v>
      </c>
      <c r="C134" t="s">
        <v>115</v>
      </c>
      <c r="D134" s="5">
        <v>44589</v>
      </c>
      <c r="E134" s="5">
        <v>44569</v>
      </c>
      <c r="F134" t="s">
        <v>753</v>
      </c>
      <c r="G134" t="s">
        <v>3076</v>
      </c>
      <c r="H134" t="s">
        <v>2755</v>
      </c>
      <c r="J134" t="s">
        <v>756</v>
      </c>
      <c r="K134" t="s">
        <v>756</v>
      </c>
      <c r="L134" t="s">
        <v>757</v>
      </c>
      <c r="M134" t="s">
        <v>757</v>
      </c>
      <c r="N134" t="s">
        <v>757</v>
      </c>
      <c r="O134" t="s">
        <v>757</v>
      </c>
      <c r="P134" t="s">
        <v>758</v>
      </c>
      <c r="Q134" t="s">
        <v>759</v>
      </c>
      <c r="R134" t="s">
        <v>759</v>
      </c>
      <c r="S134" t="s">
        <v>757</v>
      </c>
      <c r="T134" t="s">
        <v>757</v>
      </c>
      <c r="U134" t="s">
        <v>757</v>
      </c>
      <c r="V134" t="s">
        <v>773</v>
      </c>
      <c r="W134" t="s">
        <v>768</v>
      </c>
      <c r="X134" t="s">
        <v>3077</v>
      </c>
      <c r="Y134" t="str">
        <f t="shared" si="28"/>
        <v>enero</v>
      </c>
      <c r="Z134">
        <f>YEAR(BD_PONDERACIONES[[#This Row],[Fecha Ejecución del Ticket]])</f>
        <v>2022</v>
      </c>
      <c r="AA134" t="str">
        <f t="shared" si="29"/>
        <v>enero</v>
      </c>
      <c r="AB134">
        <f>YEAR(BD_PONDERACIONES[[#This Row],[Fecha de Inspección]])</f>
        <v>2022</v>
      </c>
      <c r="AC134">
        <f t="shared" si="30"/>
        <v>0.5</v>
      </c>
      <c r="AD134">
        <f t="shared" si="31"/>
        <v>0.5</v>
      </c>
      <c r="AE134">
        <f t="shared" si="32"/>
        <v>0.5</v>
      </c>
      <c r="AF134">
        <f t="shared" si="33"/>
        <v>0.5</v>
      </c>
      <c r="AG134">
        <f t="shared" si="34"/>
        <v>0.5</v>
      </c>
      <c r="AH134">
        <f t="shared" si="35"/>
        <v>0.5</v>
      </c>
      <c r="AI134">
        <f t="shared" si="36"/>
        <v>0.25</v>
      </c>
      <c r="AJ134">
        <f t="shared" si="37"/>
        <v>0.25</v>
      </c>
      <c r="AK134">
        <f t="shared" si="38"/>
        <v>0.5</v>
      </c>
      <c r="AL134">
        <f t="shared" si="39"/>
        <v>0</v>
      </c>
      <c r="AM134">
        <f t="shared" si="40"/>
        <v>0.17499999999999999</v>
      </c>
      <c r="AN134" s="6">
        <f t="shared" si="41"/>
        <v>0.83500000000000008</v>
      </c>
      <c r="AO134" t="str">
        <f>VLOOKUP(BD_PONDERACIONES[[#This Row],[Comuna]],Tabla3[#All],2,0)</f>
        <v>Florida</v>
      </c>
    </row>
    <row r="135" spans="1:41" x14ac:dyDescent="0.35">
      <c r="A135" t="s">
        <v>3078</v>
      </c>
      <c r="B135" t="s">
        <v>3079</v>
      </c>
      <c r="C135" t="s">
        <v>194</v>
      </c>
      <c r="D135" s="5">
        <v>44589</v>
      </c>
      <c r="E135" s="5">
        <v>44573</v>
      </c>
      <c r="F135" t="s">
        <v>763</v>
      </c>
      <c r="G135" t="s">
        <v>3080</v>
      </c>
      <c r="H135" t="s">
        <v>2882</v>
      </c>
      <c r="J135" t="s">
        <v>756</v>
      </c>
      <c r="K135" t="s">
        <v>756</v>
      </c>
      <c r="L135" t="s">
        <v>757</v>
      </c>
      <c r="M135" t="s">
        <v>757</v>
      </c>
      <c r="N135" t="s">
        <v>756</v>
      </c>
      <c r="O135" t="s">
        <v>756</v>
      </c>
      <c r="P135" t="s">
        <v>765</v>
      </c>
      <c r="Q135" t="s">
        <v>3081</v>
      </c>
      <c r="R135" t="s">
        <v>3082</v>
      </c>
      <c r="S135" t="s">
        <v>756</v>
      </c>
      <c r="T135" t="s">
        <v>756</v>
      </c>
      <c r="U135" t="s">
        <v>756</v>
      </c>
      <c r="V135" t="s">
        <v>756</v>
      </c>
      <c r="W135" t="s">
        <v>773</v>
      </c>
      <c r="X135" t="s">
        <v>3083</v>
      </c>
      <c r="Y135" t="str">
        <f t="shared" si="28"/>
        <v>enero</v>
      </c>
      <c r="Z135">
        <f>YEAR(BD_PONDERACIONES[[#This Row],[Fecha Ejecución del Ticket]])</f>
        <v>2022</v>
      </c>
      <c r="AA135" t="str">
        <f t="shared" si="29"/>
        <v>enero</v>
      </c>
      <c r="AB135">
        <f>YEAR(BD_PONDERACIONES[[#This Row],[Fecha de Inspección]])</f>
        <v>2022</v>
      </c>
      <c r="AC135">
        <f t="shared" si="30"/>
        <v>0.5</v>
      </c>
      <c r="AD135">
        <f t="shared" si="31"/>
        <v>0.5</v>
      </c>
      <c r="AE135">
        <f t="shared" si="32"/>
        <v>0.5</v>
      </c>
      <c r="AF135">
        <f t="shared" si="33"/>
        <v>0.5</v>
      </c>
      <c r="AG135">
        <f t="shared" si="34"/>
        <v>0.5</v>
      </c>
      <c r="AH135">
        <f t="shared" si="35"/>
        <v>0.5</v>
      </c>
      <c r="AI135">
        <f t="shared" si="36"/>
        <v>0.25</v>
      </c>
      <c r="AJ135">
        <f t="shared" si="37"/>
        <v>0.25</v>
      </c>
      <c r="AK135">
        <f t="shared" si="38"/>
        <v>0.5</v>
      </c>
      <c r="AL135">
        <f t="shared" si="39"/>
        <v>0.5</v>
      </c>
      <c r="AM135">
        <f t="shared" si="40"/>
        <v>0</v>
      </c>
      <c r="AN135" s="6">
        <f t="shared" si="41"/>
        <v>0.9</v>
      </c>
      <c r="AO135" t="str">
        <f>VLOOKUP(BD_PONDERACIONES[[#This Row],[Comuna]],Tabla3[#All],2,0)</f>
        <v>Cordillera</v>
      </c>
    </row>
    <row r="136" spans="1:41" x14ac:dyDescent="0.35">
      <c r="A136" t="s">
        <v>3084</v>
      </c>
      <c r="B136" t="s">
        <v>3085</v>
      </c>
      <c r="C136" t="s">
        <v>121</v>
      </c>
      <c r="D136" s="5">
        <v>44589</v>
      </c>
      <c r="E136" s="5">
        <v>44572</v>
      </c>
      <c r="F136" t="s">
        <v>753</v>
      </c>
      <c r="G136" t="s">
        <v>3086</v>
      </c>
      <c r="H136" t="s">
        <v>2755</v>
      </c>
      <c r="J136" t="s">
        <v>756</v>
      </c>
      <c r="K136" t="s">
        <v>756</v>
      </c>
      <c r="L136" t="s">
        <v>773</v>
      </c>
      <c r="M136" t="s">
        <v>773</v>
      </c>
      <c r="N136" t="s">
        <v>756</v>
      </c>
      <c r="O136" t="s">
        <v>756</v>
      </c>
      <c r="P136" t="s">
        <v>758</v>
      </c>
      <c r="Q136" t="s">
        <v>759</v>
      </c>
      <c r="R136" t="s">
        <v>759</v>
      </c>
      <c r="S136" t="s">
        <v>757</v>
      </c>
      <c r="T136" t="s">
        <v>757</v>
      </c>
      <c r="U136" t="s">
        <v>757</v>
      </c>
      <c r="V136" t="s">
        <v>773</v>
      </c>
      <c r="W136" t="s">
        <v>756</v>
      </c>
      <c r="X136" t="s">
        <v>3087</v>
      </c>
      <c r="Y136" t="str">
        <f t="shared" si="28"/>
        <v>enero</v>
      </c>
      <c r="Z136">
        <f>YEAR(BD_PONDERACIONES[[#This Row],[Fecha Ejecución del Ticket]])</f>
        <v>2022</v>
      </c>
      <c r="AA136" t="str">
        <f t="shared" si="29"/>
        <v>enero</v>
      </c>
      <c r="AB136">
        <f>YEAR(BD_PONDERACIONES[[#This Row],[Fecha de Inspección]])</f>
        <v>2022</v>
      </c>
      <c r="AC136">
        <f t="shared" si="30"/>
        <v>0.5</v>
      </c>
      <c r="AD136">
        <f t="shared" si="31"/>
        <v>0.5</v>
      </c>
      <c r="AE136">
        <f t="shared" si="32"/>
        <v>0</v>
      </c>
      <c r="AF136">
        <f t="shared" si="33"/>
        <v>0</v>
      </c>
      <c r="AG136">
        <f t="shared" si="34"/>
        <v>0.5</v>
      </c>
      <c r="AH136">
        <f t="shared" si="35"/>
        <v>0.5</v>
      </c>
      <c r="AI136">
        <f t="shared" si="36"/>
        <v>0.25</v>
      </c>
      <c r="AJ136">
        <f t="shared" si="37"/>
        <v>0.25</v>
      </c>
      <c r="AK136">
        <f t="shared" si="38"/>
        <v>0.5</v>
      </c>
      <c r="AL136">
        <f t="shared" si="39"/>
        <v>0</v>
      </c>
      <c r="AM136">
        <f t="shared" si="40"/>
        <v>0.5</v>
      </c>
      <c r="AN136" s="6">
        <f t="shared" si="41"/>
        <v>0.6</v>
      </c>
      <c r="AO136" t="str">
        <f>VLOOKUP(BD_PONDERACIONES[[#This Row],[Comuna]],Tabla3[#All],2,0)</f>
        <v>Florida</v>
      </c>
    </row>
    <row r="137" spans="1:41" x14ac:dyDescent="0.35">
      <c r="A137" t="s">
        <v>3088</v>
      </c>
      <c r="B137" t="s">
        <v>3089</v>
      </c>
      <c r="C137" t="s">
        <v>120</v>
      </c>
      <c r="D137" s="5">
        <v>44589</v>
      </c>
      <c r="E137" s="5">
        <v>44572</v>
      </c>
      <c r="F137" t="s">
        <v>753</v>
      </c>
      <c r="G137" t="s">
        <v>3090</v>
      </c>
      <c r="H137" t="s">
        <v>2755</v>
      </c>
      <c r="J137" t="s">
        <v>756</v>
      </c>
      <c r="K137" t="s">
        <v>756</v>
      </c>
      <c r="L137" t="s">
        <v>757</v>
      </c>
      <c r="M137" t="s">
        <v>757</v>
      </c>
      <c r="N137" t="s">
        <v>756</v>
      </c>
      <c r="O137" t="s">
        <v>756</v>
      </c>
      <c r="P137" t="s">
        <v>765</v>
      </c>
      <c r="Q137" t="s">
        <v>3091</v>
      </c>
      <c r="R137" t="s">
        <v>759</v>
      </c>
      <c r="S137" t="s">
        <v>756</v>
      </c>
      <c r="T137" t="s">
        <v>756</v>
      </c>
      <c r="U137" t="s">
        <v>756</v>
      </c>
      <c r="V137" t="s">
        <v>756</v>
      </c>
      <c r="W137" t="s">
        <v>756</v>
      </c>
      <c r="X137" t="s">
        <v>3092</v>
      </c>
      <c r="Y137" t="str">
        <f t="shared" si="28"/>
        <v>enero</v>
      </c>
      <c r="Z137">
        <f>YEAR(BD_PONDERACIONES[[#This Row],[Fecha Ejecución del Ticket]])</f>
        <v>2022</v>
      </c>
      <c r="AA137" t="str">
        <f t="shared" si="29"/>
        <v>enero</v>
      </c>
      <c r="AB137">
        <f>YEAR(BD_PONDERACIONES[[#This Row],[Fecha de Inspección]])</f>
        <v>2022</v>
      </c>
      <c r="AC137">
        <f t="shared" si="30"/>
        <v>0.5</v>
      </c>
      <c r="AD137">
        <f t="shared" si="31"/>
        <v>0.5</v>
      </c>
      <c r="AE137">
        <f t="shared" si="32"/>
        <v>0.5</v>
      </c>
      <c r="AF137">
        <f t="shared" si="33"/>
        <v>0.5</v>
      </c>
      <c r="AG137">
        <f t="shared" si="34"/>
        <v>0.5</v>
      </c>
      <c r="AH137">
        <f t="shared" si="35"/>
        <v>0.5</v>
      </c>
      <c r="AI137">
        <f t="shared" si="36"/>
        <v>0.25</v>
      </c>
      <c r="AJ137">
        <f t="shared" si="37"/>
        <v>0.25</v>
      </c>
      <c r="AK137">
        <f t="shared" si="38"/>
        <v>0.5</v>
      </c>
      <c r="AL137">
        <f t="shared" si="39"/>
        <v>0.5</v>
      </c>
      <c r="AM137">
        <f t="shared" si="40"/>
        <v>0.5</v>
      </c>
      <c r="AN137" s="6">
        <f t="shared" si="41"/>
        <v>1</v>
      </c>
      <c r="AO137" t="str">
        <f>VLOOKUP(BD_PONDERACIONES[[#This Row],[Comuna]],Tabla3[#All],2,0)</f>
        <v>Florida</v>
      </c>
    </row>
    <row r="138" spans="1:41" x14ac:dyDescent="0.35">
      <c r="A138" t="s">
        <v>3093</v>
      </c>
      <c r="B138" t="s">
        <v>3094</v>
      </c>
      <c r="C138" t="s">
        <v>94</v>
      </c>
      <c r="D138" s="5">
        <v>44589</v>
      </c>
      <c r="E138" s="5">
        <v>44565</v>
      </c>
      <c r="F138" t="s">
        <v>753</v>
      </c>
      <c r="G138" t="s">
        <v>3095</v>
      </c>
      <c r="H138" t="s">
        <v>2755</v>
      </c>
      <c r="J138" t="s">
        <v>756</v>
      </c>
      <c r="K138" t="s">
        <v>756</v>
      </c>
      <c r="L138" t="s">
        <v>757</v>
      </c>
      <c r="M138" t="s">
        <v>757</v>
      </c>
      <c r="N138" t="s">
        <v>756</v>
      </c>
      <c r="O138" t="s">
        <v>756</v>
      </c>
      <c r="P138" t="s">
        <v>765</v>
      </c>
      <c r="Q138" t="s">
        <v>759</v>
      </c>
      <c r="R138" t="s">
        <v>759</v>
      </c>
      <c r="S138" t="s">
        <v>756</v>
      </c>
      <c r="T138" t="s">
        <v>756</v>
      </c>
      <c r="U138" t="s">
        <v>756</v>
      </c>
      <c r="V138" t="s">
        <v>756</v>
      </c>
      <c r="W138" t="s">
        <v>756</v>
      </c>
      <c r="X138" t="s">
        <v>3096</v>
      </c>
      <c r="Y138" t="str">
        <f t="shared" si="28"/>
        <v>enero</v>
      </c>
      <c r="Z138">
        <f>YEAR(BD_PONDERACIONES[[#This Row],[Fecha Ejecución del Ticket]])</f>
        <v>2022</v>
      </c>
      <c r="AA138" t="str">
        <f t="shared" si="29"/>
        <v>enero</v>
      </c>
      <c r="AB138">
        <f>YEAR(BD_PONDERACIONES[[#This Row],[Fecha de Inspección]])</f>
        <v>2022</v>
      </c>
      <c r="AC138">
        <f t="shared" si="30"/>
        <v>0.5</v>
      </c>
      <c r="AD138">
        <f t="shared" si="31"/>
        <v>0.5</v>
      </c>
      <c r="AE138">
        <f t="shared" si="32"/>
        <v>0.5</v>
      </c>
      <c r="AF138">
        <f t="shared" si="33"/>
        <v>0.5</v>
      </c>
      <c r="AG138">
        <f t="shared" si="34"/>
        <v>0.5</v>
      </c>
      <c r="AH138">
        <f t="shared" si="35"/>
        <v>0.5</v>
      </c>
      <c r="AI138">
        <f t="shared" si="36"/>
        <v>0.25</v>
      </c>
      <c r="AJ138">
        <f t="shared" si="37"/>
        <v>0.25</v>
      </c>
      <c r="AK138">
        <f t="shared" si="38"/>
        <v>0.5</v>
      </c>
      <c r="AL138">
        <f t="shared" si="39"/>
        <v>0.5</v>
      </c>
      <c r="AM138">
        <f t="shared" si="40"/>
        <v>0.5</v>
      </c>
      <c r="AN138" s="6">
        <f t="shared" si="41"/>
        <v>1</v>
      </c>
      <c r="AO138" t="str">
        <f>VLOOKUP(BD_PONDERACIONES[[#This Row],[Comuna]],Tabla3[#All],2,0)</f>
        <v>Florida</v>
      </c>
    </row>
    <row r="139" spans="1:41" x14ac:dyDescent="0.35">
      <c r="A139" t="s">
        <v>3097</v>
      </c>
      <c r="B139" t="s">
        <v>3098</v>
      </c>
      <c r="C139" t="s">
        <v>106</v>
      </c>
      <c r="D139" s="5">
        <v>44589</v>
      </c>
      <c r="E139" s="5">
        <v>44567</v>
      </c>
      <c r="F139" t="s">
        <v>753</v>
      </c>
      <c r="G139" t="s">
        <v>3099</v>
      </c>
      <c r="H139" t="s">
        <v>2755</v>
      </c>
      <c r="J139" t="s">
        <v>756</v>
      </c>
      <c r="K139" t="s">
        <v>768</v>
      </c>
      <c r="L139" t="s">
        <v>757</v>
      </c>
      <c r="M139" t="s">
        <v>757</v>
      </c>
      <c r="N139" t="s">
        <v>757</v>
      </c>
      <c r="O139" t="s">
        <v>757</v>
      </c>
      <c r="P139" t="s">
        <v>758</v>
      </c>
      <c r="Q139" t="s">
        <v>759</v>
      </c>
      <c r="R139" t="s">
        <v>759</v>
      </c>
      <c r="S139" t="s">
        <v>757</v>
      </c>
      <c r="T139" t="s">
        <v>757</v>
      </c>
      <c r="U139" t="s">
        <v>757</v>
      </c>
      <c r="V139" t="s">
        <v>773</v>
      </c>
      <c r="W139" t="s">
        <v>768</v>
      </c>
      <c r="X139" t="s">
        <v>3100</v>
      </c>
      <c r="Y139" t="str">
        <f t="shared" si="28"/>
        <v>enero</v>
      </c>
      <c r="Z139">
        <f>YEAR(BD_PONDERACIONES[[#This Row],[Fecha Ejecución del Ticket]])</f>
        <v>2022</v>
      </c>
      <c r="AA139" t="str">
        <f t="shared" si="29"/>
        <v>enero</v>
      </c>
      <c r="AB139">
        <f>YEAR(BD_PONDERACIONES[[#This Row],[Fecha de Inspección]])</f>
        <v>2022</v>
      </c>
      <c r="AC139">
        <f t="shared" si="30"/>
        <v>0.5</v>
      </c>
      <c r="AD139">
        <f t="shared" si="31"/>
        <v>0</v>
      </c>
      <c r="AE139">
        <f t="shared" si="32"/>
        <v>0.5</v>
      </c>
      <c r="AF139">
        <f t="shared" si="33"/>
        <v>0.5</v>
      </c>
      <c r="AG139">
        <f t="shared" si="34"/>
        <v>0.5</v>
      </c>
      <c r="AH139">
        <f t="shared" si="35"/>
        <v>0.5</v>
      </c>
      <c r="AI139">
        <f t="shared" si="36"/>
        <v>0.25</v>
      </c>
      <c r="AJ139">
        <f t="shared" si="37"/>
        <v>0.25</v>
      </c>
      <c r="AK139">
        <f t="shared" si="38"/>
        <v>0.5</v>
      </c>
      <c r="AL139">
        <f t="shared" si="39"/>
        <v>0</v>
      </c>
      <c r="AM139">
        <f t="shared" si="40"/>
        <v>0.17499999999999999</v>
      </c>
      <c r="AN139" s="6">
        <f t="shared" si="41"/>
        <v>0.7350000000000001</v>
      </c>
      <c r="AO139" t="str">
        <f>VLOOKUP(BD_PONDERACIONES[[#This Row],[Comuna]],Tabla3[#All],2,0)</f>
        <v>Florida</v>
      </c>
    </row>
    <row r="140" spans="1:41" x14ac:dyDescent="0.35">
      <c r="A140" t="s">
        <v>3101</v>
      </c>
      <c r="B140" t="s">
        <v>3102</v>
      </c>
      <c r="C140" t="s">
        <v>173</v>
      </c>
      <c r="D140" s="5">
        <v>44589</v>
      </c>
      <c r="E140" s="5">
        <v>44564</v>
      </c>
      <c r="F140" t="s">
        <v>763</v>
      </c>
      <c r="G140" t="s">
        <v>3103</v>
      </c>
      <c r="H140" t="s">
        <v>2882</v>
      </c>
      <c r="J140" t="s">
        <v>756</v>
      </c>
      <c r="K140" t="s">
        <v>756</v>
      </c>
      <c r="L140" t="s">
        <v>757</v>
      </c>
      <c r="M140" t="s">
        <v>757</v>
      </c>
      <c r="N140" t="s">
        <v>756</v>
      </c>
      <c r="O140" t="s">
        <v>756</v>
      </c>
      <c r="P140" t="s">
        <v>765</v>
      </c>
      <c r="Q140" t="s">
        <v>1530</v>
      </c>
      <c r="R140" t="s">
        <v>759</v>
      </c>
      <c r="S140" t="s">
        <v>756</v>
      </c>
      <c r="T140" t="s">
        <v>756</v>
      </c>
      <c r="U140" t="s">
        <v>756</v>
      </c>
      <c r="V140" t="s">
        <v>773</v>
      </c>
      <c r="W140" t="s">
        <v>773</v>
      </c>
      <c r="X140" t="s">
        <v>3104</v>
      </c>
      <c r="Y140" t="str">
        <f t="shared" si="28"/>
        <v>enero</v>
      </c>
      <c r="Z140">
        <f>YEAR(BD_PONDERACIONES[[#This Row],[Fecha Ejecución del Ticket]])</f>
        <v>2022</v>
      </c>
      <c r="AA140" t="str">
        <f t="shared" si="29"/>
        <v>enero</v>
      </c>
      <c r="AB140">
        <f>YEAR(BD_PONDERACIONES[[#This Row],[Fecha de Inspección]])</f>
        <v>2022</v>
      </c>
      <c r="AC140">
        <f t="shared" si="30"/>
        <v>0.5</v>
      </c>
      <c r="AD140">
        <f t="shared" si="31"/>
        <v>0.5</v>
      </c>
      <c r="AE140">
        <f t="shared" si="32"/>
        <v>0.5</v>
      </c>
      <c r="AF140">
        <f t="shared" si="33"/>
        <v>0.5</v>
      </c>
      <c r="AG140">
        <f t="shared" si="34"/>
        <v>0.5</v>
      </c>
      <c r="AH140">
        <f t="shared" si="35"/>
        <v>0.5</v>
      </c>
      <c r="AI140">
        <f t="shared" si="36"/>
        <v>0.25</v>
      </c>
      <c r="AJ140">
        <f t="shared" si="37"/>
        <v>0.25</v>
      </c>
      <c r="AK140">
        <f t="shared" si="38"/>
        <v>0.5</v>
      </c>
      <c r="AL140">
        <f t="shared" si="39"/>
        <v>0</v>
      </c>
      <c r="AM140">
        <f t="shared" si="40"/>
        <v>0</v>
      </c>
      <c r="AN140" s="6">
        <f t="shared" si="41"/>
        <v>0.8</v>
      </c>
      <c r="AO140" t="str">
        <f>VLOOKUP(BD_PONDERACIONES[[#This Row],[Comuna]],Tabla3[#All],2,0)</f>
        <v>Cordillera</v>
      </c>
    </row>
    <row r="141" spans="1:41" x14ac:dyDescent="0.35">
      <c r="A141" t="s">
        <v>3105</v>
      </c>
      <c r="B141" t="s">
        <v>3106</v>
      </c>
      <c r="C141" t="s">
        <v>202</v>
      </c>
      <c r="D141" s="5">
        <v>44589</v>
      </c>
      <c r="E141" s="5">
        <v>44574</v>
      </c>
      <c r="F141" t="s">
        <v>763</v>
      </c>
      <c r="G141" t="s">
        <v>3107</v>
      </c>
      <c r="H141" t="s">
        <v>2882</v>
      </c>
      <c r="J141" t="s">
        <v>756</v>
      </c>
      <c r="K141" t="s">
        <v>756</v>
      </c>
      <c r="L141" t="s">
        <v>757</v>
      </c>
      <c r="M141" t="s">
        <v>757</v>
      </c>
      <c r="N141" t="s">
        <v>756</v>
      </c>
      <c r="O141" t="s">
        <v>756</v>
      </c>
      <c r="P141" t="s">
        <v>765</v>
      </c>
      <c r="Q141" t="s">
        <v>3108</v>
      </c>
      <c r="R141" t="s">
        <v>759</v>
      </c>
      <c r="S141" t="s">
        <v>756</v>
      </c>
      <c r="T141" t="s">
        <v>756</v>
      </c>
      <c r="U141" t="s">
        <v>756</v>
      </c>
      <c r="V141" t="s">
        <v>756</v>
      </c>
      <c r="W141" t="s">
        <v>756</v>
      </c>
      <c r="X141" t="s">
        <v>3109</v>
      </c>
      <c r="Y141" t="str">
        <f t="shared" si="28"/>
        <v>enero</v>
      </c>
      <c r="Z141">
        <f>YEAR(BD_PONDERACIONES[[#This Row],[Fecha Ejecución del Ticket]])</f>
        <v>2022</v>
      </c>
      <c r="AA141" t="str">
        <f t="shared" si="29"/>
        <v>enero</v>
      </c>
      <c r="AB141">
        <f>YEAR(BD_PONDERACIONES[[#This Row],[Fecha de Inspección]])</f>
        <v>2022</v>
      </c>
      <c r="AC141">
        <f t="shared" si="30"/>
        <v>0.5</v>
      </c>
      <c r="AD141">
        <f t="shared" si="31"/>
        <v>0.5</v>
      </c>
      <c r="AE141">
        <f t="shared" si="32"/>
        <v>0.5</v>
      </c>
      <c r="AF141">
        <f t="shared" si="33"/>
        <v>0.5</v>
      </c>
      <c r="AG141">
        <f t="shared" si="34"/>
        <v>0.5</v>
      </c>
      <c r="AH141">
        <f t="shared" si="35"/>
        <v>0.5</v>
      </c>
      <c r="AI141">
        <f t="shared" si="36"/>
        <v>0.25</v>
      </c>
      <c r="AJ141">
        <f t="shared" si="37"/>
        <v>0.25</v>
      </c>
      <c r="AK141">
        <f t="shared" si="38"/>
        <v>0.5</v>
      </c>
      <c r="AL141">
        <f t="shared" si="39"/>
        <v>0.5</v>
      </c>
      <c r="AM141">
        <f t="shared" si="40"/>
        <v>0.5</v>
      </c>
      <c r="AN141" s="6">
        <f t="shared" si="41"/>
        <v>1</v>
      </c>
      <c r="AO141" t="str">
        <f>VLOOKUP(BD_PONDERACIONES[[#This Row],[Comuna]],Tabla3[#All],2,0)</f>
        <v>Cordillera</v>
      </c>
    </row>
    <row r="142" spans="1:41" x14ac:dyDescent="0.35">
      <c r="A142" t="s">
        <v>3110</v>
      </c>
      <c r="B142" t="s">
        <v>3111</v>
      </c>
      <c r="C142" t="s">
        <v>207</v>
      </c>
      <c r="D142" s="5">
        <v>44589</v>
      </c>
      <c r="E142" s="5">
        <v>44576</v>
      </c>
      <c r="F142" t="s">
        <v>763</v>
      </c>
      <c r="G142" t="s">
        <v>3112</v>
      </c>
      <c r="H142" t="s">
        <v>2882</v>
      </c>
      <c r="J142" t="s">
        <v>757</v>
      </c>
      <c r="K142" t="s">
        <v>757</v>
      </c>
      <c r="L142" t="s">
        <v>757</v>
      </c>
      <c r="M142" t="s">
        <v>757</v>
      </c>
      <c r="N142" t="s">
        <v>757</v>
      </c>
      <c r="O142" t="s">
        <v>757</v>
      </c>
      <c r="P142" t="s">
        <v>765</v>
      </c>
      <c r="Q142" t="s">
        <v>3113</v>
      </c>
      <c r="R142" t="s">
        <v>759</v>
      </c>
      <c r="S142" t="s">
        <v>757</v>
      </c>
      <c r="T142" t="s">
        <v>757</v>
      </c>
      <c r="U142" t="s">
        <v>757</v>
      </c>
      <c r="V142" t="s">
        <v>756</v>
      </c>
      <c r="W142" t="s">
        <v>756</v>
      </c>
      <c r="X142" t="s">
        <v>3114</v>
      </c>
      <c r="Y142" t="str">
        <f t="shared" si="28"/>
        <v>enero</v>
      </c>
      <c r="Z142">
        <f>YEAR(BD_PONDERACIONES[[#This Row],[Fecha Ejecución del Ticket]])</f>
        <v>2022</v>
      </c>
      <c r="AA142" t="str">
        <f t="shared" si="29"/>
        <v>enero</v>
      </c>
      <c r="AB142">
        <f>YEAR(BD_PONDERACIONES[[#This Row],[Fecha de Inspección]])</f>
        <v>2022</v>
      </c>
      <c r="AC142">
        <f t="shared" si="30"/>
        <v>0.5</v>
      </c>
      <c r="AD142">
        <f t="shared" si="31"/>
        <v>0.5</v>
      </c>
      <c r="AE142">
        <f t="shared" si="32"/>
        <v>0.5</v>
      </c>
      <c r="AF142">
        <f t="shared" si="33"/>
        <v>0.5</v>
      </c>
      <c r="AG142">
        <f t="shared" si="34"/>
        <v>0.5</v>
      </c>
      <c r="AH142">
        <f t="shared" si="35"/>
        <v>0.5</v>
      </c>
      <c r="AI142">
        <f t="shared" si="36"/>
        <v>0.25</v>
      </c>
      <c r="AJ142">
        <f t="shared" si="37"/>
        <v>0.25</v>
      </c>
      <c r="AK142">
        <f t="shared" si="38"/>
        <v>0.5</v>
      </c>
      <c r="AL142">
        <f t="shared" si="39"/>
        <v>0.5</v>
      </c>
      <c r="AM142">
        <f t="shared" si="40"/>
        <v>0.5</v>
      </c>
      <c r="AN142" s="6">
        <f t="shared" si="41"/>
        <v>1</v>
      </c>
      <c r="AO142" t="str">
        <f>VLOOKUP(BD_PONDERACIONES[[#This Row],[Comuna]],Tabla3[#All],2,0)</f>
        <v>Cordillera</v>
      </c>
    </row>
    <row r="143" spans="1:41" x14ac:dyDescent="0.35">
      <c r="A143" t="s">
        <v>3115</v>
      </c>
      <c r="B143" t="s">
        <v>3116</v>
      </c>
      <c r="C143" t="s">
        <v>215</v>
      </c>
      <c r="D143" s="5">
        <v>44589</v>
      </c>
      <c r="E143" s="5">
        <v>44578</v>
      </c>
      <c r="F143" t="s">
        <v>763</v>
      </c>
      <c r="G143" t="s">
        <v>3117</v>
      </c>
      <c r="H143" t="s">
        <v>2882</v>
      </c>
      <c r="J143" t="s">
        <v>756</v>
      </c>
      <c r="K143" t="s">
        <v>756</v>
      </c>
      <c r="L143" t="s">
        <v>757</v>
      </c>
      <c r="M143" t="s">
        <v>757</v>
      </c>
      <c r="N143" t="s">
        <v>756</v>
      </c>
      <c r="O143" t="s">
        <v>756</v>
      </c>
      <c r="P143" t="s">
        <v>765</v>
      </c>
      <c r="Q143" t="s">
        <v>3118</v>
      </c>
      <c r="R143" t="s">
        <v>3119</v>
      </c>
      <c r="S143" t="s">
        <v>756</v>
      </c>
      <c r="T143" t="s">
        <v>756</v>
      </c>
      <c r="U143" t="s">
        <v>756</v>
      </c>
      <c r="V143" t="s">
        <v>756</v>
      </c>
      <c r="W143" t="s">
        <v>756</v>
      </c>
      <c r="X143" t="s">
        <v>3120</v>
      </c>
      <c r="Y143" t="str">
        <f t="shared" si="28"/>
        <v>enero</v>
      </c>
      <c r="Z143">
        <f>YEAR(BD_PONDERACIONES[[#This Row],[Fecha Ejecución del Ticket]])</f>
        <v>2022</v>
      </c>
      <c r="AA143" t="str">
        <f t="shared" si="29"/>
        <v>enero</v>
      </c>
      <c r="AB143">
        <f>YEAR(BD_PONDERACIONES[[#This Row],[Fecha de Inspección]])</f>
        <v>2022</v>
      </c>
      <c r="AC143">
        <f t="shared" si="30"/>
        <v>0.5</v>
      </c>
      <c r="AD143">
        <f t="shared" si="31"/>
        <v>0.5</v>
      </c>
      <c r="AE143">
        <f t="shared" si="32"/>
        <v>0.5</v>
      </c>
      <c r="AF143">
        <f t="shared" si="33"/>
        <v>0.5</v>
      </c>
      <c r="AG143">
        <f t="shared" si="34"/>
        <v>0.5</v>
      </c>
      <c r="AH143">
        <f t="shared" si="35"/>
        <v>0.5</v>
      </c>
      <c r="AI143">
        <f t="shared" si="36"/>
        <v>0.25</v>
      </c>
      <c r="AJ143">
        <f t="shared" si="37"/>
        <v>0.25</v>
      </c>
      <c r="AK143">
        <f t="shared" si="38"/>
        <v>0.5</v>
      </c>
      <c r="AL143">
        <f t="shared" si="39"/>
        <v>0.5</v>
      </c>
      <c r="AM143">
        <f t="shared" si="40"/>
        <v>0.5</v>
      </c>
      <c r="AN143" s="6">
        <f t="shared" si="41"/>
        <v>1</v>
      </c>
      <c r="AO143" t="str">
        <f>VLOOKUP(BD_PONDERACIONES[[#This Row],[Comuna]],Tabla3[#All],2,0)</f>
        <v>Cordillera</v>
      </c>
    </row>
    <row r="144" spans="1:41" x14ac:dyDescent="0.35">
      <c r="A144" t="s">
        <v>3121</v>
      </c>
      <c r="B144" t="s">
        <v>3122</v>
      </c>
      <c r="C144" t="s">
        <v>102</v>
      </c>
      <c r="D144" s="5">
        <v>44589</v>
      </c>
      <c r="E144" s="5">
        <v>44567</v>
      </c>
      <c r="F144" t="s">
        <v>753</v>
      </c>
      <c r="G144" t="s">
        <v>3123</v>
      </c>
      <c r="H144" t="s">
        <v>2755</v>
      </c>
      <c r="J144" t="s">
        <v>756</v>
      </c>
      <c r="K144" t="s">
        <v>756</v>
      </c>
      <c r="L144" t="s">
        <v>757</v>
      </c>
      <c r="M144" t="s">
        <v>757</v>
      </c>
      <c r="N144" t="s">
        <v>756</v>
      </c>
      <c r="O144" t="s">
        <v>756</v>
      </c>
      <c r="P144" t="s">
        <v>765</v>
      </c>
      <c r="Q144" t="s">
        <v>759</v>
      </c>
      <c r="R144" t="s">
        <v>759</v>
      </c>
      <c r="S144" t="s">
        <v>756</v>
      </c>
      <c r="T144" t="s">
        <v>756</v>
      </c>
      <c r="U144" t="s">
        <v>756</v>
      </c>
      <c r="V144" t="s">
        <v>756</v>
      </c>
      <c r="W144" t="s">
        <v>756</v>
      </c>
      <c r="X144" t="s">
        <v>3124</v>
      </c>
      <c r="Y144" t="str">
        <f t="shared" si="28"/>
        <v>enero</v>
      </c>
      <c r="Z144">
        <f>YEAR(BD_PONDERACIONES[[#This Row],[Fecha Ejecución del Ticket]])</f>
        <v>2022</v>
      </c>
      <c r="AA144" t="str">
        <f t="shared" si="29"/>
        <v>enero</v>
      </c>
      <c r="AB144">
        <f>YEAR(BD_PONDERACIONES[[#This Row],[Fecha de Inspección]])</f>
        <v>2022</v>
      </c>
      <c r="AC144">
        <f t="shared" si="30"/>
        <v>0.5</v>
      </c>
      <c r="AD144">
        <f t="shared" si="31"/>
        <v>0.5</v>
      </c>
      <c r="AE144">
        <f t="shared" si="32"/>
        <v>0.5</v>
      </c>
      <c r="AF144">
        <f t="shared" si="33"/>
        <v>0.5</v>
      </c>
      <c r="AG144">
        <f t="shared" si="34"/>
        <v>0.5</v>
      </c>
      <c r="AH144">
        <f t="shared" si="35"/>
        <v>0.5</v>
      </c>
      <c r="AI144">
        <f t="shared" si="36"/>
        <v>0.25</v>
      </c>
      <c r="AJ144">
        <f t="shared" si="37"/>
        <v>0.25</v>
      </c>
      <c r="AK144">
        <f t="shared" si="38"/>
        <v>0.5</v>
      </c>
      <c r="AL144">
        <f t="shared" si="39"/>
        <v>0.5</v>
      </c>
      <c r="AM144">
        <f t="shared" si="40"/>
        <v>0.5</v>
      </c>
      <c r="AN144" s="6">
        <f t="shared" si="41"/>
        <v>1</v>
      </c>
      <c r="AO144" t="str">
        <f>VLOOKUP(BD_PONDERACIONES[[#This Row],[Comuna]],Tabla3[#All],2,0)</f>
        <v>Florida</v>
      </c>
    </row>
    <row r="145" spans="1:41" x14ac:dyDescent="0.35">
      <c r="A145" t="s">
        <v>3125</v>
      </c>
      <c r="B145" t="s">
        <v>3126</v>
      </c>
      <c r="C145" t="s">
        <v>186</v>
      </c>
      <c r="D145" s="5">
        <v>44589</v>
      </c>
      <c r="E145" s="5">
        <v>44568</v>
      </c>
      <c r="F145" t="s">
        <v>763</v>
      </c>
      <c r="G145" t="s">
        <v>3127</v>
      </c>
      <c r="H145" t="s">
        <v>2882</v>
      </c>
      <c r="J145" t="s">
        <v>757</v>
      </c>
      <c r="K145" t="s">
        <v>757</v>
      </c>
      <c r="L145" t="s">
        <v>757</v>
      </c>
      <c r="M145" t="s">
        <v>757</v>
      </c>
      <c r="N145" t="s">
        <v>757</v>
      </c>
      <c r="O145" t="s">
        <v>757</v>
      </c>
      <c r="P145" t="s">
        <v>758</v>
      </c>
      <c r="Q145" t="s">
        <v>759</v>
      </c>
      <c r="R145" t="s">
        <v>759</v>
      </c>
      <c r="S145" t="s">
        <v>757</v>
      </c>
      <c r="T145" t="s">
        <v>757</v>
      </c>
      <c r="U145" t="s">
        <v>757</v>
      </c>
      <c r="V145" t="s">
        <v>756</v>
      </c>
      <c r="W145" t="s">
        <v>773</v>
      </c>
      <c r="X145" t="s">
        <v>3128</v>
      </c>
      <c r="Y145" t="str">
        <f t="shared" si="28"/>
        <v>enero</v>
      </c>
      <c r="Z145">
        <f>YEAR(BD_PONDERACIONES[[#This Row],[Fecha Ejecución del Ticket]])</f>
        <v>2022</v>
      </c>
      <c r="AA145" t="str">
        <f t="shared" si="29"/>
        <v>enero</v>
      </c>
      <c r="AB145">
        <f>YEAR(BD_PONDERACIONES[[#This Row],[Fecha de Inspección]])</f>
        <v>2022</v>
      </c>
      <c r="AC145">
        <f t="shared" si="30"/>
        <v>0.5</v>
      </c>
      <c r="AD145">
        <f t="shared" si="31"/>
        <v>0.5</v>
      </c>
      <c r="AE145">
        <f t="shared" si="32"/>
        <v>0.5</v>
      </c>
      <c r="AF145">
        <f t="shared" si="33"/>
        <v>0.5</v>
      </c>
      <c r="AG145">
        <f t="shared" si="34"/>
        <v>0.5</v>
      </c>
      <c r="AH145">
        <f t="shared" si="35"/>
        <v>0.5</v>
      </c>
      <c r="AI145">
        <f t="shared" si="36"/>
        <v>0.25</v>
      </c>
      <c r="AJ145">
        <f t="shared" si="37"/>
        <v>0.25</v>
      </c>
      <c r="AK145">
        <f t="shared" si="38"/>
        <v>0.5</v>
      </c>
      <c r="AL145">
        <f t="shared" si="39"/>
        <v>0.5</v>
      </c>
      <c r="AM145">
        <f t="shared" si="40"/>
        <v>0</v>
      </c>
      <c r="AN145" s="6">
        <f t="shared" si="41"/>
        <v>0.9</v>
      </c>
      <c r="AO145" t="str">
        <f>VLOOKUP(BD_PONDERACIONES[[#This Row],[Comuna]],Tabla3[#All],2,0)</f>
        <v>Cordillera</v>
      </c>
    </row>
    <row r="146" spans="1:41" x14ac:dyDescent="0.35">
      <c r="A146" t="s">
        <v>3129</v>
      </c>
      <c r="B146" t="s">
        <v>3130</v>
      </c>
      <c r="C146" t="s">
        <v>99</v>
      </c>
      <c r="D146" s="5">
        <v>44589</v>
      </c>
      <c r="E146" s="5">
        <v>44566</v>
      </c>
      <c r="F146" t="s">
        <v>753</v>
      </c>
      <c r="G146" t="s">
        <v>3131</v>
      </c>
      <c r="H146" t="s">
        <v>2755</v>
      </c>
      <c r="J146" t="s">
        <v>756</v>
      </c>
      <c r="K146" t="s">
        <v>756</v>
      </c>
      <c r="L146" t="s">
        <v>757</v>
      </c>
      <c r="M146" t="s">
        <v>757</v>
      </c>
      <c r="N146" t="s">
        <v>756</v>
      </c>
      <c r="O146" t="s">
        <v>756</v>
      </c>
      <c r="P146" t="s">
        <v>765</v>
      </c>
      <c r="Q146" t="s">
        <v>759</v>
      </c>
      <c r="R146" t="s">
        <v>759</v>
      </c>
      <c r="S146" t="s">
        <v>756</v>
      </c>
      <c r="T146" t="s">
        <v>756</v>
      </c>
      <c r="U146" t="s">
        <v>756</v>
      </c>
      <c r="V146" t="s">
        <v>768</v>
      </c>
      <c r="W146" t="s">
        <v>768</v>
      </c>
      <c r="X146" t="s">
        <v>3132</v>
      </c>
      <c r="Y146" t="str">
        <f t="shared" si="28"/>
        <v>enero</v>
      </c>
      <c r="Z146">
        <f>YEAR(BD_PONDERACIONES[[#This Row],[Fecha Ejecución del Ticket]])</f>
        <v>2022</v>
      </c>
      <c r="AA146" t="str">
        <f t="shared" si="29"/>
        <v>enero</v>
      </c>
      <c r="AB146">
        <f>YEAR(BD_PONDERACIONES[[#This Row],[Fecha de Inspección]])</f>
        <v>2022</v>
      </c>
      <c r="AC146">
        <f t="shared" si="30"/>
        <v>0.5</v>
      </c>
      <c r="AD146">
        <f t="shared" si="31"/>
        <v>0.5</v>
      </c>
      <c r="AE146">
        <f t="shared" si="32"/>
        <v>0.5</v>
      </c>
      <c r="AF146">
        <f t="shared" si="33"/>
        <v>0.5</v>
      </c>
      <c r="AG146">
        <f t="shared" si="34"/>
        <v>0.5</v>
      </c>
      <c r="AH146">
        <f t="shared" si="35"/>
        <v>0.5</v>
      </c>
      <c r="AI146">
        <f t="shared" si="36"/>
        <v>0.25</v>
      </c>
      <c r="AJ146">
        <f t="shared" si="37"/>
        <v>0.25</v>
      </c>
      <c r="AK146">
        <f t="shared" si="38"/>
        <v>0.5</v>
      </c>
      <c r="AL146">
        <f t="shared" si="39"/>
        <v>0.17499999999999999</v>
      </c>
      <c r="AM146">
        <f t="shared" si="40"/>
        <v>0.17499999999999999</v>
      </c>
      <c r="AN146" s="6">
        <f t="shared" si="41"/>
        <v>0.87</v>
      </c>
      <c r="AO146" t="str">
        <f>VLOOKUP(BD_PONDERACIONES[[#This Row],[Comuna]],Tabla3[#All],2,0)</f>
        <v>Florida</v>
      </c>
    </row>
    <row r="147" spans="1:41" x14ac:dyDescent="0.35">
      <c r="A147" t="s">
        <v>3133</v>
      </c>
      <c r="B147" t="s">
        <v>3134</v>
      </c>
      <c r="C147" t="s">
        <v>217</v>
      </c>
      <c r="D147" s="5">
        <v>44589</v>
      </c>
      <c r="E147" s="5">
        <v>44579</v>
      </c>
      <c r="F147" t="s">
        <v>763</v>
      </c>
      <c r="G147" t="s">
        <v>3135</v>
      </c>
      <c r="H147" t="s">
        <v>2882</v>
      </c>
      <c r="J147" t="s">
        <v>756</v>
      </c>
      <c r="K147" t="s">
        <v>756</v>
      </c>
      <c r="L147" t="s">
        <v>757</v>
      </c>
      <c r="M147" t="s">
        <v>757</v>
      </c>
      <c r="N147" t="s">
        <v>756</v>
      </c>
      <c r="O147" t="s">
        <v>756</v>
      </c>
      <c r="P147" t="s">
        <v>765</v>
      </c>
      <c r="Q147" t="s">
        <v>3136</v>
      </c>
      <c r="R147" t="s">
        <v>3137</v>
      </c>
      <c r="S147" t="s">
        <v>756</v>
      </c>
      <c r="T147" t="s">
        <v>756</v>
      </c>
      <c r="U147" t="s">
        <v>756</v>
      </c>
      <c r="V147" t="s">
        <v>773</v>
      </c>
      <c r="W147" t="s">
        <v>768</v>
      </c>
      <c r="X147" t="s">
        <v>3028</v>
      </c>
      <c r="Y147" t="str">
        <f t="shared" si="28"/>
        <v>enero</v>
      </c>
      <c r="Z147">
        <f>YEAR(BD_PONDERACIONES[[#This Row],[Fecha Ejecución del Ticket]])</f>
        <v>2022</v>
      </c>
      <c r="AA147" t="str">
        <f t="shared" si="29"/>
        <v>enero</v>
      </c>
      <c r="AB147">
        <f>YEAR(BD_PONDERACIONES[[#This Row],[Fecha de Inspección]])</f>
        <v>2022</v>
      </c>
      <c r="AC147">
        <f t="shared" si="30"/>
        <v>0.5</v>
      </c>
      <c r="AD147">
        <f t="shared" si="31"/>
        <v>0.5</v>
      </c>
      <c r="AE147">
        <f t="shared" si="32"/>
        <v>0.5</v>
      </c>
      <c r="AF147">
        <f t="shared" si="33"/>
        <v>0.5</v>
      </c>
      <c r="AG147">
        <f t="shared" si="34"/>
        <v>0.5</v>
      </c>
      <c r="AH147">
        <f t="shared" si="35"/>
        <v>0.5</v>
      </c>
      <c r="AI147">
        <f t="shared" si="36"/>
        <v>0.25</v>
      </c>
      <c r="AJ147">
        <f t="shared" si="37"/>
        <v>0.25</v>
      </c>
      <c r="AK147">
        <f t="shared" si="38"/>
        <v>0.5</v>
      </c>
      <c r="AL147">
        <f t="shared" si="39"/>
        <v>0</v>
      </c>
      <c r="AM147">
        <f t="shared" si="40"/>
        <v>0.17499999999999999</v>
      </c>
      <c r="AN147" s="6">
        <f t="shared" si="41"/>
        <v>0.83500000000000008</v>
      </c>
      <c r="AO147" t="str">
        <f>VLOOKUP(BD_PONDERACIONES[[#This Row],[Comuna]],Tabla3[#All],2,0)</f>
        <v>Cordillera</v>
      </c>
    </row>
    <row r="148" spans="1:41" x14ac:dyDescent="0.35">
      <c r="A148" t="s">
        <v>3138</v>
      </c>
      <c r="B148" t="s">
        <v>3139</v>
      </c>
      <c r="C148" t="s">
        <v>90</v>
      </c>
      <c r="D148" s="5">
        <v>44589</v>
      </c>
      <c r="E148" s="5">
        <v>44563</v>
      </c>
      <c r="F148" t="s">
        <v>753</v>
      </c>
      <c r="G148" t="s">
        <v>3140</v>
      </c>
      <c r="H148" t="s">
        <v>2755</v>
      </c>
      <c r="J148" t="s">
        <v>756</v>
      </c>
      <c r="K148" t="s">
        <v>756</v>
      </c>
      <c r="L148" t="s">
        <v>756</v>
      </c>
      <c r="M148" t="s">
        <v>756</v>
      </c>
      <c r="N148" t="s">
        <v>756</v>
      </c>
      <c r="O148" t="s">
        <v>756</v>
      </c>
      <c r="P148" t="s">
        <v>758</v>
      </c>
      <c r="Q148" t="s">
        <v>759</v>
      </c>
      <c r="R148" t="s">
        <v>759</v>
      </c>
      <c r="S148" t="s">
        <v>757</v>
      </c>
      <c r="T148" t="s">
        <v>757</v>
      </c>
      <c r="U148" t="s">
        <v>757</v>
      </c>
      <c r="V148" t="s">
        <v>756</v>
      </c>
      <c r="W148" t="s">
        <v>756</v>
      </c>
      <c r="X148" t="s">
        <v>3141</v>
      </c>
      <c r="Y148" t="str">
        <f t="shared" si="28"/>
        <v>enero</v>
      </c>
      <c r="Z148">
        <f>YEAR(BD_PONDERACIONES[[#This Row],[Fecha Ejecución del Ticket]])</f>
        <v>2022</v>
      </c>
      <c r="AA148" t="str">
        <f t="shared" si="29"/>
        <v>enero</v>
      </c>
      <c r="AB148">
        <f>YEAR(BD_PONDERACIONES[[#This Row],[Fecha de Inspección]])</f>
        <v>2022</v>
      </c>
      <c r="AC148">
        <f t="shared" si="30"/>
        <v>0.5</v>
      </c>
      <c r="AD148">
        <f t="shared" si="31"/>
        <v>0.5</v>
      </c>
      <c r="AE148">
        <f t="shared" si="32"/>
        <v>0.5</v>
      </c>
      <c r="AF148">
        <f t="shared" si="33"/>
        <v>0.5</v>
      </c>
      <c r="AG148">
        <f t="shared" si="34"/>
        <v>0.5</v>
      </c>
      <c r="AH148">
        <f t="shared" si="35"/>
        <v>0.5</v>
      </c>
      <c r="AI148">
        <f t="shared" si="36"/>
        <v>0.25</v>
      </c>
      <c r="AJ148">
        <f t="shared" si="37"/>
        <v>0.25</v>
      </c>
      <c r="AK148">
        <f t="shared" si="38"/>
        <v>0.5</v>
      </c>
      <c r="AL148">
        <f t="shared" si="39"/>
        <v>0.5</v>
      </c>
      <c r="AM148">
        <f t="shared" si="40"/>
        <v>0.5</v>
      </c>
      <c r="AN148" s="6">
        <f t="shared" si="41"/>
        <v>1</v>
      </c>
      <c r="AO148" t="str">
        <f>VLOOKUP(BD_PONDERACIONES[[#This Row],[Comuna]],Tabla3[#All],2,0)</f>
        <v>Florida</v>
      </c>
    </row>
    <row r="149" spans="1:41" x14ac:dyDescent="0.35">
      <c r="A149" t="s">
        <v>3142</v>
      </c>
      <c r="B149" t="s">
        <v>3143</v>
      </c>
      <c r="C149" t="s">
        <v>195</v>
      </c>
      <c r="D149" s="5">
        <v>44589</v>
      </c>
      <c r="E149" s="5">
        <v>44573</v>
      </c>
      <c r="F149" t="s">
        <v>763</v>
      </c>
      <c r="G149" t="s">
        <v>2970</v>
      </c>
      <c r="H149" t="s">
        <v>2882</v>
      </c>
      <c r="J149" t="s">
        <v>757</v>
      </c>
      <c r="K149" t="s">
        <v>757</v>
      </c>
      <c r="L149" t="s">
        <v>757</v>
      </c>
      <c r="M149" t="s">
        <v>757</v>
      </c>
      <c r="N149" t="s">
        <v>757</v>
      </c>
      <c r="O149" t="s">
        <v>757</v>
      </c>
      <c r="P149" t="s">
        <v>758</v>
      </c>
      <c r="Q149" t="s">
        <v>759</v>
      </c>
      <c r="R149" t="s">
        <v>759</v>
      </c>
      <c r="S149" t="s">
        <v>757</v>
      </c>
      <c r="T149" t="s">
        <v>757</v>
      </c>
      <c r="U149" t="s">
        <v>757</v>
      </c>
      <c r="V149" t="s">
        <v>757</v>
      </c>
      <c r="W149" t="s">
        <v>1342</v>
      </c>
      <c r="X149" t="s">
        <v>3144</v>
      </c>
      <c r="Y149" t="str">
        <f t="shared" si="28"/>
        <v>enero</v>
      </c>
      <c r="Z149">
        <f>YEAR(BD_PONDERACIONES[[#This Row],[Fecha Ejecución del Ticket]])</f>
        <v>2022</v>
      </c>
      <c r="AA149" t="str">
        <f t="shared" si="29"/>
        <v>enero</v>
      </c>
      <c r="AB149">
        <f>YEAR(BD_PONDERACIONES[[#This Row],[Fecha de Inspección]])</f>
        <v>2022</v>
      </c>
      <c r="AC149">
        <f t="shared" si="30"/>
        <v>0.5</v>
      </c>
      <c r="AD149">
        <f t="shared" si="31"/>
        <v>0.5</v>
      </c>
      <c r="AE149">
        <f t="shared" si="32"/>
        <v>0.5</v>
      </c>
      <c r="AF149">
        <f t="shared" si="33"/>
        <v>0.5</v>
      </c>
      <c r="AG149">
        <f t="shared" si="34"/>
        <v>0.5</v>
      </c>
      <c r="AH149">
        <f t="shared" si="35"/>
        <v>0.5</v>
      </c>
      <c r="AI149">
        <f t="shared" si="36"/>
        <v>0.25</v>
      </c>
      <c r="AJ149">
        <f t="shared" si="37"/>
        <v>0.25</v>
      </c>
      <c r="AK149">
        <f t="shared" si="38"/>
        <v>0.5</v>
      </c>
      <c r="AL149">
        <f t="shared" si="39"/>
        <v>0.5</v>
      </c>
      <c r="AM149">
        <f t="shared" si="40"/>
        <v>0</v>
      </c>
      <c r="AN149" s="6">
        <f t="shared" si="41"/>
        <v>0.9</v>
      </c>
      <c r="AO149" t="str">
        <f>VLOOKUP(BD_PONDERACIONES[[#This Row],[Comuna]],Tabla3[#All],2,0)</f>
        <v>Cordillera</v>
      </c>
    </row>
    <row r="150" spans="1:41" x14ac:dyDescent="0.35">
      <c r="A150" t="s">
        <v>3145</v>
      </c>
      <c r="B150" t="s">
        <v>3146</v>
      </c>
      <c r="C150" t="s">
        <v>89</v>
      </c>
      <c r="D150" s="5">
        <v>44589</v>
      </c>
      <c r="E150" s="5">
        <v>44563</v>
      </c>
      <c r="F150" t="s">
        <v>753</v>
      </c>
      <c r="G150" t="s">
        <v>3147</v>
      </c>
      <c r="H150" t="s">
        <v>2755</v>
      </c>
      <c r="J150" t="s">
        <v>756</v>
      </c>
      <c r="K150" t="s">
        <v>756</v>
      </c>
      <c r="L150" t="s">
        <v>757</v>
      </c>
      <c r="M150" t="s">
        <v>757</v>
      </c>
      <c r="N150" t="s">
        <v>756</v>
      </c>
      <c r="O150" t="s">
        <v>756</v>
      </c>
      <c r="P150" t="s">
        <v>758</v>
      </c>
      <c r="Q150" t="s">
        <v>759</v>
      </c>
      <c r="R150" t="s">
        <v>759</v>
      </c>
      <c r="S150" t="s">
        <v>757</v>
      </c>
      <c r="T150" t="s">
        <v>757</v>
      </c>
      <c r="U150" t="s">
        <v>757</v>
      </c>
      <c r="V150" t="s">
        <v>904</v>
      </c>
      <c r="W150" t="s">
        <v>756</v>
      </c>
      <c r="X150" t="s">
        <v>3148</v>
      </c>
      <c r="Y150" t="str">
        <f t="shared" si="28"/>
        <v>enero</v>
      </c>
      <c r="Z150">
        <f>YEAR(BD_PONDERACIONES[[#This Row],[Fecha Ejecución del Ticket]])</f>
        <v>2022</v>
      </c>
      <c r="AA150" t="str">
        <f t="shared" si="29"/>
        <v>enero</v>
      </c>
      <c r="AB150">
        <f>YEAR(BD_PONDERACIONES[[#This Row],[Fecha de Inspección]])</f>
        <v>2022</v>
      </c>
      <c r="AC150">
        <f t="shared" si="30"/>
        <v>0.5</v>
      </c>
      <c r="AD150">
        <f t="shared" si="31"/>
        <v>0.5</v>
      </c>
      <c r="AE150">
        <f t="shared" si="32"/>
        <v>0.5</v>
      </c>
      <c r="AF150">
        <f t="shared" si="33"/>
        <v>0.5</v>
      </c>
      <c r="AG150">
        <f t="shared" si="34"/>
        <v>0.5</v>
      </c>
      <c r="AH150">
        <f t="shared" si="35"/>
        <v>0.5</v>
      </c>
      <c r="AI150">
        <f t="shared" si="36"/>
        <v>0.25</v>
      </c>
      <c r="AJ150">
        <f t="shared" si="37"/>
        <v>0.25</v>
      </c>
      <c r="AK150">
        <f t="shared" si="38"/>
        <v>0.5</v>
      </c>
      <c r="AL150">
        <f t="shared" si="39"/>
        <v>0.32500000000000001</v>
      </c>
      <c r="AM150">
        <f t="shared" si="40"/>
        <v>0.5</v>
      </c>
      <c r="AN150" s="6">
        <f t="shared" si="41"/>
        <v>0.96500000000000008</v>
      </c>
      <c r="AO150" t="str">
        <f>VLOOKUP(BD_PONDERACIONES[[#This Row],[Comuna]],Tabla3[#All],2,0)</f>
        <v>Florida</v>
      </c>
    </row>
    <row r="151" spans="1:41" x14ac:dyDescent="0.35">
      <c r="A151" t="s">
        <v>3149</v>
      </c>
      <c r="B151" t="s">
        <v>3150</v>
      </c>
      <c r="C151" t="s">
        <v>114</v>
      </c>
      <c r="D151" s="5">
        <v>44589</v>
      </c>
      <c r="E151" s="5">
        <v>44569</v>
      </c>
      <c r="F151" t="s">
        <v>753</v>
      </c>
      <c r="G151" t="s">
        <v>3151</v>
      </c>
      <c r="H151" t="s">
        <v>2755</v>
      </c>
      <c r="J151" t="s">
        <v>756</v>
      </c>
      <c r="K151" t="s">
        <v>756</v>
      </c>
      <c r="L151" t="s">
        <v>756</v>
      </c>
      <c r="M151" t="s">
        <v>756</v>
      </c>
      <c r="N151" t="s">
        <v>756</v>
      </c>
      <c r="O151" t="s">
        <v>756</v>
      </c>
      <c r="P151" t="s">
        <v>765</v>
      </c>
      <c r="Q151" t="s">
        <v>759</v>
      </c>
      <c r="R151" t="s">
        <v>759</v>
      </c>
      <c r="S151" t="s">
        <v>756</v>
      </c>
      <c r="T151" t="s">
        <v>756</v>
      </c>
      <c r="U151" t="s">
        <v>756</v>
      </c>
      <c r="V151" t="s">
        <v>756</v>
      </c>
      <c r="W151" t="s">
        <v>756</v>
      </c>
      <c r="X151" t="s">
        <v>3152</v>
      </c>
      <c r="Y151" t="str">
        <f t="shared" si="28"/>
        <v>enero</v>
      </c>
      <c r="Z151">
        <f>YEAR(BD_PONDERACIONES[[#This Row],[Fecha Ejecución del Ticket]])</f>
        <v>2022</v>
      </c>
      <c r="AA151" t="str">
        <f t="shared" si="29"/>
        <v>enero</v>
      </c>
      <c r="AB151">
        <f>YEAR(BD_PONDERACIONES[[#This Row],[Fecha de Inspección]])</f>
        <v>2022</v>
      </c>
      <c r="AC151">
        <f t="shared" si="30"/>
        <v>0.5</v>
      </c>
      <c r="AD151">
        <f t="shared" si="31"/>
        <v>0.5</v>
      </c>
      <c r="AE151">
        <f t="shared" si="32"/>
        <v>0.5</v>
      </c>
      <c r="AF151">
        <f t="shared" si="33"/>
        <v>0.5</v>
      </c>
      <c r="AG151">
        <f t="shared" si="34"/>
        <v>0.5</v>
      </c>
      <c r="AH151">
        <f t="shared" si="35"/>
        <v>0.5</v>
      </c>
      <c r="AI151">
        <f t="shared" si="36"/>
        <v>0.25</v>
      </c>
      <c r="AJ151">
        <f t="shared" si="37"/>
        <v>0.25</v>
      </c>
      <c r="AK151">
        <f t="shared" si="38"/>
        <v>0.5</v>
      </c>
      <c r="AL151">
        <f t="shared" si="39"/>
        <v>0.5</v>
      </c>
      <c r="AM151">
        <f t="shared" si="40"/>
        <v>0.5</v>
      </c>
      <c r="AN151" s="6">
        <f t="shared" si="41"/>
        <v>1</v>
      </c>
      <c r="AO151" t="str">
        <f>VLOOKUP(BD_PONDERACIONES[[#This Row],[Comuna]],Tabla3[#All],2,0)</f>
        <v>Florida</v>
      </c>
    </row>
    <row r="152" spans="1:41" x14ac:dyDescent="0.35">
      <c r="A152" t="s">
        <v>3153</v>
      </c>
      <c r="B152" t="s">
        <v>3154</v>
      </c>
      <c r="C152" t="s">
        <v>214</v>
      </c>
      <c r="D152" s="5">
        <v>44589</v>
      </c>
      <c r="E152" s="5">
        <v>44578</v>
      </c>
      <c r="F152" t="s">
        <v>763</v>
      </c>
      <c r="G152" t="s">
        <v>3155</v>
      </c>
      <c r="H152" t="s">
        <v>2882</v>
      </c>
      <c r="J152" t="s">
        <v>756</v>
      </c>
      <c r="K152" t="s">
        <v>756</v>
      </c>
      <c r="L152" t="s">
        <v>757</v>
      </c>
      <c r="M152" t="s">
        <v>757</v>
      </c>
      <c r="N152" t="s">
        <v>756</v>
      </c>
      <c r="O152" t="s">
        <v>756</v>
      </c>
      <c r="P152" t="s">
        <v>765</v>
      </c>
      <c r="Q152" t="s">
        <v>3156</v>
      </c>
      <c r="R152" t="s">
        <v>759</v>
      </c>
      <c r="S152" t="s">
        <v>756</v>
      </c>
      <c r="T152" t="s">
        <v>756</v>
      </c>
      <c r="U152" t="s">
        <v>768</v>
      </c>
      <c r="V152" t="s">
        <v>756</v>
      </c>
      <c r="W152" t="s">
        <v>756</v>
      </c>
      <c r="X152" t="s">
        <v>3157</v>
      </c>
      <c r="Y152" t="str">
        <f t="shared" si="28"/>
        <v>enero</v>
      </c>
      <c r="Z152">
        <f>YEAR(BD_PONDERACIONES[[#This Row],[Fecha Ejecución del Ticket]])</f>
        <v>2022</v>
      </c>
      <c r="AA152" t="str">
        <f t="shared" si="29"/>
        <v>enero</v>
      </c>
      <c r="AB152">
        <f>YEAR(BD_PONDERACIONES[[#This Row],[Fecha de Inspección]])</f>
        <v>2022</v>
      </c>
      <c r="AC152">
        <f t="shared" si="30"/>
        <v>0.5</v>
      </c>
      <c r="AD152">
        <f t="shared" si="31"/>
        <v>0.5</v>
      </c>
      <c r="AE152">
        <f t="shared" si="32"/>
        <v>0.5</v>
      </c>
      <c r="AF152">
        <f t="shared" si="33"/>
        <v>0.5</v>
      </c>
      <c r="AG152">
        <f t="shared" si="34"/>
        <v>0.5</v>
      </c>
      <c r="AH152">
        <f t="shared" si="35"/>
        <v>0.5</v>
      </c>
      <c r="AI152">
        <f t="shared" si="36"/>
        <v>0.25</v>
      </c>
      <c r="AJ152">
        <f t="shared" si="37"/>
        <v>0.25</v>
      </c>
      <c r="AK152">
        <f t="shared" si="38"/>
        <v>0.17499999999999999</v>
      </c>
      <c r="AL152">
        <f t="shared" si="39"/>
        <v>0.5</v>
      </c>
      <c r="AM152">
        <f t="shared" si="40"/>
        <v>0.5</v>
      </c>
      <c r="AN152" s="6">
        <f t="shared" si="41"/>
        <v>0.95124999999999993</v>
      </c>
      <c r="AO152" t="str">
        <f>VLOOKUP(BD_PONDERACIONES[[#This Row],[Comuna]],Tabla3[#All],2,0)</f>
        <v>Cordillera</v>
      </c>
    </row>
    <row r="153" spans="1:41" x14ac:dyDescent="0.35">
      <c r="A153" t="s">
        <v>3158</v>
      </c>
      <c r="B153" t="s">
        <v>3159</v>
      </c>
      <c r="C153" t="s">
        <v>111</v>
      </c>
      <c r="D153" s="5">
        <v>44589</v>
      </c>
      <c r="E153" s="5">
        <v>44569</v>
      </c>
      <c r="F153" t="s">
        <v>753</v>
      </c>
      <c r="G153" t="s">
        <v>3160</v>
      </c>
      <c r="H153" t="s">
        <v>2755</v>
      </c>
      <c r="J153" t="s">
        <v>756</v>
      </c>
      <c r="K153" t="s">
        <v>756</v>
      </c>
      <c r="L153" t="s">
        <v>757</v>
      </c>
      <c r="M153" t="s">
        <v>757</v>
      </c>
      <c r="N153" t="s">
        <v>756</v>
      </c>
      <c r="O153" t="s">
        <v>756</v>
      </c>
      <c r="P153" t="s">
        <v>758</v>
      </c>
      <c r="Q153" t="s">
        <v>759</v>
      </c>
      <c r="R153" t="s">
        <v>759</v>
      </c>
      <c r="S153" t="s">
        <v>757</v>
      </c>
      <c r="T153" t="s">
        <v>757</v>
      </c>
      <c r="U153" t="s">
        <v>757</v>
      </c>
      <c r="V153" t="s">
        <v>773</v>
      </c>
      <c r="W153" t="s">
        <v>768</v>
      </c>
      <c r="X153" t="s">
        <v>3161</v>
      </c>
      <c r="Y153" t="str">
        <f t="shared" si="28"/>
        <v>enero</v>
      </c>
      <c r="Z153">
        <f>YEAR(BD_PONDERACIONES[[#This Row],[Fecha Ejecución del Ticket]])</f>
        <v>2022</v>
      </c>
      <c r="AA153" t="str">
        <f t="shared" si="29"/>
        <v>enero</v>
      </c>
      <c r="AB153">
        <f>YEAR(BD_PONDERACIONES[[#This Row],[Fecha de Inspección]])</f>
        <v>2022</v>
      </c>
      <c r="AC153">
        <f t="shared" si="30"/>
        <v>0.5</v>
      </c>
      <c r="AD153">
        <f t="shared" si="31"/>
        <v>0.5</v>
      </c>
      <c r="AE153">
        <f t="shared" si="32"/>
        <v>0.5</v>
      </c>
      <c r="AF153">
        <f t="shared" si="33"/>
        <v>0.5</v>
      </c>
      <c r="AG153">
        <f t="shared" si="34"/>
        <v>0.5</v>
      </c>
      <c r="AH153">
        <f t="shared" si="35"/>
        <v>0.5</v>
      </c>
      <c r="AI153">
        <f t="shared" si="36"/>
        <v>0.25</v>
      </c>
      <c r="AJ153">
        <f t="shared" si="37"/>
        <v>0.25</v>
      </c>
      <c r="AK153">
        <f t="shared" si="38"/>
        <v>0.5</v>
      </c>
      <c r="AL153">
        <f t="shared" si="39"/>
        <v>0</v>
      </c>
      <c r="AM153">
        <f t="shared" si="40"/>
        <v>0.17499999999999999</v>
      </c>
      <c r="AN153" s="6">
        <f t="shared" si="41"/>
        <v>0.83500000000000008</v>
      </c>
      <c r="AO153" t="str">
        <f>VLOOKUP(BD_PONDERACIONES[[#This Row],[Comuna]],Tabla3[#All],2,0)</f>
        <v>Florida</v>
      </c>
    </row>
    <row r="154" spans="1:41" x14ac:dyDescent="0.35">
      <c r="A154" t="s">
        <v>3166</v>
      </c>
      <c r="B154" t="s">
        <v>3167</v>
      </c>
      <c r="C154" t="s">
        <v>105</v>
      </c>
      <c r="D154" s="5">
        <v>44589</v>
      </c>
      <c r="E154" s="5">
        <v>44567</v>
      </c>
      <c r="F154" t="s">
        <v>753</v>
      </c>
      <c r="G154" t="s">
        <v>3168</v>
      </c>
      <c r="H154" t="s">
        <v>2755</v>
      </c>
      <c r="J154" t="s">
        <v>768</v>
      </c>
      <c r="K154" t="s">
        <v>768</v>
      </c>
      <c r="L154" t="s">
        <v>757</v>
      </c>
      <c r="M154" t="s">
        <v>757</v>
      </c>
      <c r="N154" t="s">
        <v>757</v>
      </c>
      <c r="O154" t="s">
        <v>757</v>
      </c>
      <c r="P154" t="s">
        <v>758</v>
      </c>
      <c r="Q154" t="s">
        <v>759</v>
      </c>
      <c r="R154" t="s">
        <v>759</v>
      </c>
      <c r="S154" t="s">
        <v>757</v>
      </c>
      <c r="T154" t="s">
        <v>757</v>
      </c>
      <c r="U154" t="s">
        <v>757</v>
      </c>
      <c r="V154" t="s">
        <v>773</v>
      </c>
      <c r="W154" t="s">
        <v>904</v>
      </c>
      <c r="X154" t="s">
        <v>3169</v>
      </c>
      <c r="Y154" t="str">
        <f t="shared" si="28"/>
        <v>enero</v>
      </c>
      <c r="Z154">
        <f>YEAR(BD_PONDERACIONES[[#This Row],[Fecha Ejecución del Ticket]])</f>
        <v>2022</v>
      </c>
      <c r="AA154" t="str">
        <f t="shared" si="29"/>
        <v>enero</v>
      </c>
      <c r="AB154">
        <f>YEAR(BD_PONDERACIONES[[#This Row],[Fecha de Inspección]])</f>
        <v>2022</v>
      </c>
      <c r="AC154">
        <f t="shared" si="30"/>
        <v>0</v>
      </c>
      <c r="AD154">
        <f t="shared" si="31"/>
        <v>0</v>
      </c>
      <c r="AE154">
        <f t="shared" si="32"/>
        <v>0.5</v>
      </c>
      <c r="AF154">
        <f t="shared" si="33"/>
        <v>0.5</v>
      </c>
      <c r="AG154">
        <f t="shared" si="34"/>
        <v>0.5</v>
      </c>
      <c r="AH154">
        <f t="shared" si="35"/>
        <v>0.5</v>
      </c>
      <c r="AI154">
        <f t="shared" si="36"/>
        <v>0.25</v>
      </c>
      <c r="AJ154">
        <f t="shared" si="37"/>
        <v>0.25</v>
      </c>
      <c r="AK154">
        <f t="shared" si="38"/>
        <v>0.5</v>
      </c>
      <c r="AL154">
        <f t="shared" si="39"/>
        <v>0</v>
      </c>
      <c r="AM154">
        <f t="shared" si="40"/>
        <v>0.32500000000000001</v>
      </c>
      <c r="AN154" s="6">
        <f t="shared" si="41"/>
        <v>0.66500000000000004</v>
      </c>
      <c r="AO154" t="str">
        <f>VLOOKUP(BD_PONDERACIONES[[#This Row],[Comuna]],Tabla3[#All],2,0)</f>
        <v>Florida</v>
      </c>
    </row>
    <row r="155" spans="1:41" x14ac:dyDescent="0.35">
      <c r="A155" t="s">
        <v>3170</v>
      </c>
      <c r="B155" t="s">
        <v>3171</v>
      </c>
      <c r="C155" t="s">
        <v>230</v>
      </c>
      <c r="D155" s="5">
        <v>44589</v>
      </c>
      <c r="E155" s="5">
        <v>44585</v>
      </c>
      <c r="F155" t="s">
        <v>763</v>
      </c>
      <c r="G155" t="s">
        <v>3172</v>
      </c>
      <c r="H155" t="s">
        <v>2882</v>
      </c>
      <c r="J155" t="s">
        <v>756</v>
      </c>
      <c r="K155" t="s">
        <v>756</v>
      </c>
      <c r="L155" t="s">
        <v>757</v>
      </c>
      <c r="M155" t="s">
        <v>757</v>
      </c>
      <c r="N155" t="s">
        <v>756</v>
      </c>
      <c r="O155" t="s">
        <v>756</v>
      </c>
      <c r="P155" t="s">
        <v>758</v>
      </c>
      <c r="Q155" t="s">
        <v>759</v>
      </c>
      <c r="R155" t="s">
        <v>759</v>
      </c>
      <c r="S155" t="s">
        <v>757</v>
      </c>
      <c r="T155" t="s">
        <v>757</v>
      </c>
      <c r="U155" t="s">
        <v>757</v>
      </c>
      <c r="V155" t="s">
        <v>773</v>
      </c>
      <c r="W155" t="s">
        <v>768</v>
      </c>
      <c r="X155" t="s">
        <v>3173</v>
      </c>
      <c r="Y155" t="str">
        <f t="shared" si="28"/>
        <v>enero</v>
      </c>
      <c r="Z155">
        <f>YEAR(BD_PONDERACIONES[[#This Row],[Fecha Ejecución del Ticket]])</f>
        <v>2022</v>
      </c>
      <c r="AA155" t="str">
        <f t="shared" si="29"/>
        <v>enero</v>
      </c>
      <c r="AB155">
        <f>YEAR(BD_PONDERACIONES[[#This Row],[Fecha de Inspección]])</f>
        <v>2022</v>
      </c>
      <c r="AC155">
        <f t="shared" si="30"/>
        <v>0.5</v>
      </c>
      <c r="AD155">
        <f t="shared" si="31"/>
        <v>0.5</v>
      </c>
      <c r="AE155">
        <f t="shared" si="32"/>
        <v>0.5</v>
      </c>
      <c r="AF155">
        <f t="shared" si="33"/>
        <v>0.5</v>
      </c>
      <c r="AG155">
        <f t="shared" si="34"/>
        <v>0.5</v>
      </c>
      <c r="AH155">
        <f t="shared" si="35"/>
        <v>0.5</v>
      </c>
      <c r="AI155">
        <f t="shared" si="36"/>
        <v>0.25</v>
      </c>
      <c r="AJ155">
        <f t="shared" si="37"/>
        <v>0.25</v>
      </c>
      <c r="AK155">
        <f t="shared" si="38"/>
        <v>0.5</v>
      </c>
      <c r="AL155">
        <f t="shared" si="39"/>
        <v>0</v>
      </c>
      <c r="AM155">
        <f t="shared" si="40"/>
        <v>0.17499999999999999</v>
      </c>
      <c r="AN155" s="6">
        <f t="shared" si="41"/>
        <v>0.83500000000000008</v>
      </c>
      <c r="AO155" t="str">
        <f>VLOOKUP(BD_PONDERACIONES[[#This Row],[Comuna]],Tabla3[#All],2,0)</f>
        <v>Cordillera</v>
      </c>
    </row>
    <row r="156" spans="1:41" x14ac:dyDescent="0.35">
      <c r="A156" t="s">
        <v>3174</v>
      </c>
      <c r="B156" t="s">
        <v>3175</v>
      </c>
      <c r="C156" t="s">
        <v>98</v>
      </c>
      <c r="D156" s="5">
        <v>44589</v>
      </c>
      <c r="E156" s="5">
        <v>44566</v>
      </c>
      <c r="F156" t="s">
        <v>753</v>
      </c>
      <c r="G156" t="s">
        <v>3176</v>
      </c>
      <c r="H156" t="s">
        <v>2755</v>
      </c>
      <c r="J156" t="s">
        <v>773</v>
      </c>
      <c r="K156" t="s">
        <v>773</v>
      </c>
      <c r="L156" t="s">
        <v>757</v>
      </c>
      <c r="M156" t="s">
        <v>757</v>
      </c>
      <c r="N156" t="s">
        <v>757</v>
      </c>
      <c r="O156" t="s">
        <v>757</v>
      </c>
      <c r="P156" t="s">
        <v>765</v>
      </c>
      <c r="Q156" t="s">
        <v>3177</v>
      </c>
      <c r="R156" t="s">
        <v>759</v>
      </c>
      <c r="S156" t="s">
        <v>773</v>
      </c>
      <c r="T156" t="s">
        <v>773</v>
      </c>
      <c r="U156" t="s">
        <v>773</v>
      </c>
      <c r="V156" t="s">
        <v>773</v>
      </c>
      <c r="W156" t="s">
        <v>768</v>
      </c>
      <c r="X156" t="s">
        <v>3178</v>
      </c>
      <c r="Y156" t="str">
        <f t="shared" si="28"/>
        <v>enero</v>
      </c>
      <c r="Z156">
        <f>YEAR(BD_PONDERACIONES[[#This Row],[Fecha Ejecución del Ticket]])</f>
        <v>2022</v>
      </c>
      <c r="AA156" t="str">
        <f t="shared" si="29"/>
        <v>enero</v>
      </c>
      <c r="AB156">
        <f>YEAR(BD_PONDERACIONES[[#This Row],[Fecha de Inspección]])</f>
        <v>2022</v>
      </c>
      <c r="AC156">
        <f t="shared" si="30"/>
        <v>0</v>
      </c>
      <c r="AD156">
        <f t="shared" si="31"/>
        <v>0</v>
      </c>
      <c r="AE156">
        <f t="shared" si="32"/>
        <v>0.5</v>
      </c>
      <c r="AF156">
        <f t="shared" si="33"/>
        <v>0.5</v>
      </c>
      <c r="AG156">
        <f t="shared" si="34"/>
        <v>0.5</v>
      </c>
      <c r="AH156">
        <f t="shared" si="35"/>
        <v>0.5</v>
      </c>
      <c r="AI156">
        <f t="shared" si="36"/>
        <v>0</v>
      </c>
      <c r="AJ156">
        <f t="shared" si="37"/>
        <v>0</v>
      </c>
      <c r="AK156">
        <f t="shared" si="38"/>
        <v>0</v>
      </c>
      <c r="AL156">
        <f t="shared" si="39"/>
        <v>0</v>
      </c>
      <c r="AM156">
        <f t="shared" si="40"/>
        <v>0.17499999999999999</v>
      </c>
      <c r="AN156" s="6">
        <f t="shared" si="41"/>
        <v>0.48499999999999993</v>
      </c>
      <c r="AO156" t="str">
        <f>VLOOKUP(BD_PONDERACIONES[[#This Row],[Comuna]],Tabla3[#All],2,0)</f>
        <v>Florida</v>
      </c>
    </row>
    <row r="157" spans="1:41" x14ac:dyDescent="0.35">
      <c r="A157" t="s">
        <v>3179</v>
      </c>
      <c r="B157" t="s">
        <v>3180</v>
      </c>
      <c r="C157" t="s">
        <v>228</v>
      </c>
      <c r="D157" s="5">
        <v>44589</v>
      </c>
      <c r="E157" s="5">
        <v>44583</v>
      </c>
      <c r="F157" t="s">
        <v>763</v>
      </c>
      <c r="G157" t="s">
        <v>3181</v>
      </c>
      <c r="H157" t="s">
        <v>2882</v>
      </c>
      <c r="J157" t="s">
        <v>756</v>
      </c>
      <c r="K157" t="s">
        <v>756</v>
      </c>
      <c r="L157" t="s">
        <v>757</v>
      </c>
      <c r="M157" t="s">
        <v>757</v>
      </c>
      <c r="N157" t="s">
        <v>756</v>
      </c>
      <c r="O157" t="s">
        <v>756</v>
      </c>
      <c r="P157" t="s">
        <v>758</v>
      </c>
      <c r="Q157" t="s">
        <v>759</v>
      </c>
      <c r="R157" t="s">
        <v>759</v>
      </c>
      <c r="S157" t="s">
        <v>757</v>
      </c>
      <c r="T157" t="s">
        <v>757</v>
      </c>
      <c r="U157" t="s">
        <v>757</v>
      </c>
      <c r="V157" t="s">
        <v>756</v>
      </c>
      <c r="W157" t="s">
        <v>756</v>
      </c>
      <c r="X157" t="s">
        <v>3182</v>
      </c>
      <c r="Y157" t="str">
        <f t="shared" si="28"/>
        <v>enero</v>
      </c>
      <c r="Z157">
        <f>YEAR(BD_PONDERACIONES[[#This Row],[Fecha Ejecución del Ticket]])</f>
        <v>2022</v>
      </c>
      <c r="AA157" t="str">
        <f t="shared" si="29"/>
        <v>enero</v>
      </c>
      <c r="AB157">
        <f>YEAR(BD_PONDERACIONES[[#This Row],[Fecha de Inspección]])</f>
        <v>2022</v>
      </c>
      <c r="AC157">
        <f t="shared" si="30"/>
        <v>0.5</v>
      </c>
      <c r="AD157">
        <f t="shared" si="31"/>
        <v>0.5</v>
      </c>
      <c r="AE157">
        <f t="shared" si="32"/>
        <v>0.5</v>
      </c>
      <c r="AF157">
        <f t="shared" si="33"/>
        <v>0.5</v>
      </c>
      <c r="AG157">
        <f t="shared" si="34"/>
        <v>0.5</v>
      </c>
      <c r="AH157">
        <f t="shared" si="35"/>
        <v>0.5</v>
      </c>
      <c r="AI157">
        <f t="shared" si="36"/>
        <v>0.25</v>
      </c>
      <c r="AJ157">
        <f t="shared" si="37"/>
        <v>0.25</v>
      </c>
      <c r="AK157">
        <f t="shared" si="38"/>
        <v>0.5</v>
      </c>
      <c r="AL157">
        <f t="shared" si="39"/>
        <v>0.5</v>
      </c>
      <c r="AM157">
        <f t="shared" si="40"/>
        <v>0.5</v>
      </c>
      <c r="AN157" s="6">
        <f t="shared" si="41"/>
        <v>1</v>
      </c>
      <c r="AO157" t="str">
        <f>VLOOKUP(BD_PONDERACIONES[[#This Row],[Comuna]],Tabla3[#All],2,0)</f>
        <v>Cordillera</v>
      </c>
    </row>
    <row r="158" spans="1:41" x14ac:dyDescent="0.35">
      <c r="A158" t="s">
        <v>3183</v>
      </c>
      <c r="B158" t="s">
        <v>3184</v>
      </c>
      <c r="C158" t="s">
        <v>211</v>
      </c>
      <c r="D158" s="5">
        <v>44589</v>
      </c>
      <c r="E158" s="5">
        <v>44576</v>
      </c>
      <c r="F158" t="s">
        <v>763</v>
      </c>
      <c r="G158" t="s">
        <v>3185</v>
      </c>
      <c r="H158" t="s">
        <v>2882</v>
      </c>
      <c r="J158" t="s">
        <v>757</v>
      </c>
      <c r="K158" t="s">
        <v>757</v>
      </c>
      <c r="L158" t="s">
        <v>757</v>
      </c>
      <c r="M158" t="s">
        <v>757</v>
      </c>
      <c r="N158" t="s">
        <v>757</v>
      </c>
      <c r="O158" t="s">
        <v>757</v>
      </c>
      <c r="P158" t="s">
        <v>758</v>
      </c>
      <c r="Q158" t="s">
        <v>759</v>
      </c>
      <c r="R158" t="s">
        <v>759</v>
      </c>
      <c r="S158" t="s">
        <v>757</v>
      </c>
      <c r="T158" t="s">
        <v>757</v>
      </c>
      <c r="U158" t="s">
        <v>757</v>
      </c>
      <c r="V158" t="s">
        <v>773</v>
      </c>
      <c r="W158" t="s">
        <v>773</v>
      </c>
      <c r="X158" t="s">
        <v>3186</v>
      </c>
      <c r="Y158" t="str">
        <f t="shared" si="28"/>
        <v>enero</v>
      </c>
      <c r="Z158">
        <f>YEAR(BD_PONDERACIONES[[#This Row],[Fecha Ejecución del Ticket]])</f>
        <v>2022</v>
      </c>
      <c r="AA158" t="str">
        <f t="shared" si="29"/>
        <v>enero</v>
      </c>
      <c r="AB158">
        <f>YEAR(BD_PONDERACIONES[[#This Row],[Fecha de Inspección]])</f>
        <v>2022</v>
      </c>
      <c r="AC158">
        <f t="shared" si="30"/>
        <v>0.5</v>
      </c>
      <c r="AD158">
        <f t="shared" si="31"/>
        <v>0.5</v>
      </c>
      <c r="AE158">
        <f t="shared" si="32"/>
        <v>0.5</v>
      </c>
      <c r="AF158">
        <f t="shared" si="33"/>
        <v>0.5</v>
      </c>
      <c r="AG158">
        <f t="shared" si="34"/>
        <v>0.5</v>
      </c>
      <c r="AH158">
        <f t="shared" si="35"/>
        <v>0.5</v>
      </c>
      <c r="AI158">
        <f t="shared" si="36"/>
        <v>0.25</v>
      </c>
      <c r="AJ158">
        <f t="shared" si="37"/>
        <v>0.25</v>
      </c>
      <c r="AK158">
        <f t="shared" si="38"/>
        <v>0.5</v>
      </c>
      <c r="AL158">
        <f t="shared" si="39"/>
        <v>0</v>
      </c>
      <c r="AM158">
        <f t="shared" si="40"/>
        <v>0</v>
      </c>
      <c r="AN158" s="6">
        <f t="shared" si="41"/>
        <v>0.8</v>
      </c>
      <c r="AO158" t="str">
        <f>VLOOKUP(BD_PONDERACIONES[[#This Row],[Comuna]],Tabla3[#All],2,0)</f>
        <v>Cordillera</v>
      </c>
    </row>
    <row r="159" spans="1:41" x14ac:dyDescent="0.35">
      <c r="A159" t="s">
        <v>3187</v>
      </c>
      <c r="B159" t="s">
        <v>3188</v>
      </c>
      <c r="C159" t="s">
        <v>208</v>
      </c>
      <c r="D159" s="5">
        <v>44589</v>
      </c>
      <c r="E159" s="5">
        <v>44576</v>
      </c>
      <c r="F159" t="s">
        <v>763</v>
      </c>
      <c r="G159" t="s">
        <v>3189</v>
      </c>
      <c r="H159" t="s">
        <v>2882</v>
      </c>
      <c r="J159" t="s">
        <v>756</v>
      </c>
      <c r="K159" t="s">
        <v>756</v>
      </c>
      <c r="L159" t="s">
        <v>757</v>
      </c>
      <c r="M159" t="s">
        <v>757</v>
      </c>
      <c r="N159" t="s">
        <v>756</v>
      </c>
      <c r="O159" t="s">
        <v>756</v>
      </c>
      <c r="P159" t="s">
        <v>765</v>
      </c>
      <c r="Q159" t="s">
        <v>3190</v>
      </c>
      <c r="R159" t="s">
        <v>759</v>
      </c>
      <c r="S159" t="s">
        <v>757</v>
      </c>
      <c r="T159" t="s">
        <v>757</v>
      </c>
      <c r="U159" t="s">
        <v>757</v>
      </c>
      <c r="V159" t="s">
        <v>773</v>
      </c>
      <c r="W159" t="s">
        <v>768</v>
      </c>
      <c r="X159" t="s">
        <v>3191</v>
      </c>
      <c r="Y159" t="str">
        <f t="shared" si="28"/>
        <v>enero</v>
      </c>
      <c r="Z159">
        <f>YEAR(BD_PONDERACIONES[[#This Row],[Fecha Ejecución del Ticket]])</f>
        <v>2022</v>
      </c>
      <c r="AA159" t="str">
        <f t="shared" si="29"/>
        <v>enero</v>
      </c>
      <c r="AB159">
        <f>YEAR(BD_PONDERACIONES[[#This Row],[Fecha de Inspección]])</f>
        <v>2022</v>
      </c>
      <c r="AC159">
        <f t="shared" si="30"/>
        <v>0.5</v>
      </c>
      <c r="AD159">
        <f t="shared" si="31"/>
        <v>0.5</v>
      </c>
      <c r="AE159">
        <f t="shared" si="32"/>
        <v>0.5</v>
      </c>
      <c r="AF159">
        <f t="shared" si="33"/>
        <v>0.5</v>
      </c>
      <c r="AG159">
        <f t="shared" si="34"/>
        <v>0.5</v>
      </c>
      <c r="AH159">
        <f t="shared" si="35"/>
        <v>0.5</v>
      </c>
      <c r="AI159">
        <f t="shared" si="36"/>
        <v>0.25</v>
      </c>
      <c r="AJ159">
        <f t="shared" si="37"/>
        <v>0.25</v>
      </c>
      <c r="AK159">
        <f t="shared" si="38"/>
        <v>0.5</v>
      </c>
      <c r="AL159">
        <f t="shared" si="39"/>
        <v>0</v>
      </c>
      <c r="AM159">
        <f t="shared" si="40"/>
        <v>0.17499999999999999</v>
      </c>
      <c r="AN159" s="6">
        <f t="shared" si="41"/>
        <v>0.83500000000000008</v>
      </c>
      <c r="AO159" t="str">
        <f>VLOOKUP(BD_PONDERACIONES[[#This Row],[Comuna]],Tabla3[#All],2,0)</f>
        <v>Cordillera</v>
      </c>
    </row>
    <row r="160" spans="1:41" x14ac:dyDescent="0.35">
      <c r="A160" t="s">
        <v>2947</v>
      </c>
      <c r="B160" t="s">
        <v>2948</v>
      </c>
      <c r="C160" t="s">
        <v>152</v>
      </c>
      <c r="D160" s="5">
        <v>44592</v>
      </c>
      <c r="E160" s="5">
        <v>44580</v>
      </c>
      <c r="F160" t="s">
        <v>753</v>
      </c>
      <c r="G160" t="s">
        <v>2949</v>
      </c>
      <c r="H160" t="s">
        <v>2755</v>
      </c>
      <c r="J160" t="s">
        <v>756</v>
      </c>
      <c r="K160" t="s">
        <v>756</v>
      </c>
      <c r="L160" t="s">
        <v>757</v>
      </c>
      <c r="M160" t="s">
        <v>757</v>
      </c>
      <c r="N160" t="s">
        <v>756</v>
      </c>
      <c r="O160" t="s">
        <v>756</v>
      </c>
      <c r="P160" t="s">
        <v>758</v>
      </c>
      <c r="Q160" t="s">
        <v>759</v>
      </c>
      <c r="R160" t="s">
        <v>759</v>
      </c>
      <c r="S160" t="s">
        <v>757</v>
      </c>
      <c r="T160" t="s">
        <v>757</v>
      </c>
      <c r="U160" t="s">
        <v>757</v>
      </c>
      <c r="V160" t="s">
        <v>756</v>
      </c>
      <c r="W160" t="s">
        <v>756</v>
      </c>
      <c r="X160" t="s">
        <v>2950</v>
      </c>
      <c r="Y160" t="str">
        <f t="shared" si="28"/>
        <v>enero</v>
      </c>
      <c r="Z160">
        <f>YEAR(BD_PONDERACIONES[[#This Row],[Fecha Ejecución del Ticket]])</f>
        <v>2022</v>
      </c>
      <c r="AA160" t="str">
        <f t="shared" si="29"/>
        <v>enero</v>
      </c>
      <c r="AB160">
        <f>YEAR(BD_PONDERACIONES[[#This Row],[Fecha de Inspección]])</f>
        <v>2022</v>
      </c>
      <c r="AC160">
        <f t="shared" si="30"/>
        <v>0.5</v>
      </c>
      <c r="AD160">
        <f t="shared" si="31"/>
        <v>0.5</v>
      </c>
      <c r="AE160">
        <f t="shared" si="32"/>
        <v>0.5</v>
      </c>
      <c r="AF160">
        <f t="shared" si="33"/>
        <v>0.5</v>
      </c>
      <c r="AG160">
        <f t="shared" si="34"/>
        <v>0.5</v>
      </c>
      <c r="AH160">
        <f t="shared" si="35"/>
        <v>0.5</v>
      </c>
      <c r="AI160">
        <f t="shared" si="36"/>
        <v>0.25</v>
      </c>
      <c r="AJ160">
        <f t="shared" si="37"/>
        <v>0.25</v>
      </c>
      <c r="AK160">
        <f t="shared" si="38"/>
        <v>0.5</v>
      </c>
      <c r="AL160">
        <f t="shared" si="39"/>
        <v>0.5</v>
      </c>
      <c r="AM160">
        <f t="shared" si="40"/>
        <v>0.5</v>
      </c>
      <c r="AN160" s="6">
        <f t="shared" si="41"/>
        <v>1</v>
      </c>
      <c r="AO160" t="str">
        <f>VLOOKUP(BD_PONDERACIONES[[#This Row],[Comuna]],Tabla3[#All],2,0)</f>
        <v>Florida</v>
      </c>
    </row>
    <row r="161" spans="1:41" x14ac:dyDescent="0.35">
      <c r="A161" t="s">
        <v>2951</v>
      </c>
      <c r="B161" t="s">
        <v>2952</v>
      </c>
      <c r="C161" t="s">
        <v>226</v>
      </c>
      <c r="D161" s="5">
        <v>44592</v>
      </c>
      <c r="E161" s="5">
        <v>44582</v>
      </c>
      <c r="F161" t="s">
        <v>763</v>
      </c>
      <c r="G161" t="s">
        <v>2953</v>
      </c>
      <c r="H161" t="s">
        <v>2882</v>
      </c>
      <c r="J161" t="s">
        <v>756</v>
      </c>
      <c r="K161" t="s">
        <v>756</v>
      </c>
      <c r="L161" t="s">
        <v>757</v>
      </c>
      <c r="M161" t="s">
        <v>757</v>
      </c>
      <c r="N161" t="s">
        <v>756</v>
      </c>
      <c r="O161" t="s">
        <v>756</v>
      </c>
      <c r="P161" t="s">
        <v>765</v>
      </c>
      <c r="Q161" t="s">
        <v>2954</v>
      </c>
      <c r="R161" t="s">
        <v>2955</v>
      </c>
      <c r="S161" t="s">
        <v>756</v>
      </c>
      <c r="T161" t="s">
        <v>756</v>
      </c>
      <c r="U161" t="s">
        <v>756</v>
      </c>
      <c r="V161" t="s">
        <v>756</v>
      </c>
      <c r="W161" t="s">
        <v>756</v>
      </c>
      <c r="X161" t="s">
        <v>769</v>
      </c>
      <c r="Y161" t="str">
        <f t="shared" si="28"/>
        <v>enero</v>
      </c>
      <c r="Z161">
        <f>YEAR(BD_PONDERACIONES[[#This Row],[Fecha Ejecución del Ticket]])</f>
        <v>2022</v>
      </c>
      <c r="AA161" t="str">
        <f t="shared" si="29"/>
        <v>enero</v>
      </c>
      <c r="AB161">
        <f>YEAR(BD_PONDERACIONES[[#This Row],[Fecha de Inspección]])</f>
        <v>2022</v>
      </c>
      <c r="AC161">
        <f t="shared" si="30"/>
        <v>0.5</v>
      </c>
      <c r="AD161">
        <f t="shared" si="31"/>
        <v>0.5</v>
      </c>
      <c r="AE161">
        <f t="shared" si="32"/>
        <v>0.5</v>
      </c>
      <c r="AF161">
        <f t="shared" si="33"/>
        <v>0.5</v>
      </c>
      <c r="AG161">
        <f t="shared" si="34"/>
        <v>0.5</v>
      </c>
      <c r="AH161">
        <f t="shared" si="35"/>
        <v>0.5</v>
      </c>
      <c r="AI161">
        <f t="shared" si="36"/>
        <v>0.25</v>
      </c>
      <c r="AJ161">
        <f t="shared" si="37"/>
        <v>0.25</v>
      </c>
      <c r="AK161">
        <f t="shared" si="38"/>
        <v>0.5</v>
      </c>
      <c r="AL161">
        <f t="shared" si="39"/>
        <v>0.5</v>
      </c>
      <c r="AM161">
        <f t="shared" si="40"/>
        <v>0.5</v>
      </c>
      <c r="AN161" s="6">
        <f t="shared" si="41"/>
        <v>1</v>
      </c>
      <c r="AO161" t="str">
        <f>VLOOKUP(BD_PONDERACIONES[[#This Row],[Comuna]],Tabla3[#All],2,0)</f>
        <v>Cordillera</v>
      </c>
    </row>
    <row r="162" spans="1:41" x14ac:dyDescent="0.35">
      <c r="A162" t="s">
        <v>2956</v>
      </c>
      <c r="B162" t="s">
        <v>2957</v>
      </c>
      <c r="C162" t="s">
        <v>149</v>
      </c>
      <c r="D162" s="5">
        <v>44592</v>
      </c>
      <c r="E162" s="5">
        <v>44580</v>
      </c>
      <c r="F162" t="s">
        <v>753</v>
      </c>
      <c r="G162" t="s">
        <v>2958</v>
      </c>
      <c r="H162" t="s">
        <v>2755</v>
      </c>
      <c r="J162" t="s">
        <v>756</v>
      </c>
      <c r="K162" t="s">
        <v>756</v>
      </c>
      <c r="L162" t="s">
        <v>757</v>
      </c>
      <c r="M162" t="s">
        <v>757</v>
      </c>
      <c r="N162" t="s">
        <v>756</v>
      </c>
      <c r="O162" t="s">
        <v>756</v>
      </c>
      <c r="P162" t="s">
        <v>765</v>
      </c>
      <c r="Q162" t="s">
        <v>759</v>
      </c>
      <c r="R162" t="s">
        <v>759</v>
      </c>
      <c r="S162" t="s">
        <v>756</v>
      </c>
      <c r="T162" t="s">
        <v>756</v>
      </c>
      <c r="U162" t="s">
        <v>756</v>
      </c>
      <c r="V162" t="s">
        <v>756</v>
      </c>
      <c r="W162" t="s">
        <v>756</v>
      </c>
      <c r="X162" t="s">
        <v>2959</v>
      </c>
      <c r="Y162" t="str">
        <f t="shared" si="28"/>
        <v>enero</v>
      </c>
      <c r="Z162">
        <f>YEAR(BD_PONDERACIONES[[#This Row],[Fecha Ejecución del Ticket]])</f>
        <v>2022</v>
      </c>
      <c r="AA162" t="str">
        <f t="shared" si="29"/>
        <v>enero</v>
      </c>
      <c r="AB162">
        <f>YEAR(BD_PONDERACIONES[[#This Row],[Fecha de Inspección]])</f>
        <v>2022</v>
      </c>
      <c r="AC162">
        <f t="shared" si="30"/>
        <v>0.5</v>
      </c>
      <c r="AD162">
        <f t="shared" si="31"/>
        <v>0.5</v>
      </c>
      <c r="AE162">
        <f t="shared" si="32"/>
        <v>0.5</v>
      </c>
      <c r="AF162">
        <f t="shared" si="33"/>
        <v>0.5</v>
      </c>
      <c r="AG162">
        <f t="shared" si="34"/>
        <v>0.5</v>
      </c>
      <c r="AH162">
        <f t="shared" si="35"/>
        <v>0.5</v>
      </c>
      <c r="AI162">
        <f t="shared" si="36"/>
        <v>0.25</v>
      </c>
      <c r="AJ162">
        <f t="shared" si="37"/>
        <v>0.25</v>
      </c>
      <c r="AK162">
        <f t="shared" si="38"/>
        <v>0.5</v>
      </c>
      <c r="AL162">
        <f t="shared" si="39"/>
        <v>0.5</v>
      </c>
      <c r="AM162">
        <f t="shared" si="40"/>
        <v>0.5</v>
      </c>
      <c r="AN162" s="6">
        <f t="shared" si="41"/>
        <v>1</v>
      </c>
      <c r="AO162" t="str">
        <f>VLOOKUP(BD_PONDERACIONES[[#This Row],[Comuna]],Tabla3[#All],2,0)</f>
        <v>Florida</v>
      </c>
    </row>
    <row r="163" spans="1:41" x14ac:dyDescent="0.35">
      <c r="A163" t="s">
        <v>2960</v>
      </c>
      <c r="B163" t="s">
        <v>2961</v>
      </c>
      <c r="C163" t="s">
        <v>175</v>
      </c>
      <c r="D163" s="5">
        <v>44592</v>
      </c>
      <c r="E163" s="5">
        <v>44565</v>
      </c>
      <c r="F163" t="s">
        <v>763</v>
      </c>
      <c r="G163" t="s">
        <v>2962</v>
      </c>
      <c r="H163" t="s">
        <v>2882</v>
      </c>
      <c r="J163" t="s">
        <v>756</v>
      </c>
      <c r="K163" t="s">
        <v>756</v>
      </c>
      <c r="L163" t="s">
        <v>757</v>
      </c>
      <c r="M163" t="s">
        <v>757</v>
      </c>
      <c r="N163" t="s">
        <v>756</v>
      </c>
      <c r="O163" t="s">
        <v>756</v>
      </c>
      <c r="P163" t="s">
        <v>765</v>
      </c>
      <c r="Q163" t="s">
        <v>2963</v>
      </c>
      <c r="R163" t="s">
        <v>759</v>
      </c>
      <c r="S163" t="s">
        <v>756</v>
      </c>
      <c r="T163" t="s">
        <v>756</v>
      </c>
      <c r="U163" t="s">
        <v>756</v>
      </c>
      <c r="V163" t="s">
        <v>756</v>
      </c>
      <c r="W163" t="s">
        <v>756</v>
      </c>
      <c r="X163" t="s">
        <v>1516</v>
      </c>
      <c r="Y163" t="str">
        <f t="shared" si="28"/>
        <v>enero</v>
      </c>
      <c r="Z163">
        <f>YEAR(BD_PONDERACIONES[[#This Row],[Fecha Ejecución del Ticket]])</f>
        <v>2022</v>
      </c>
      <c r="AA163" t="str">
        <f t="shared" si="29"/>
        <v>enero</v>
      </c>
      <c r="AB163">
        <f>YEAR(BD_PONDERACIONES[[#This Row],[Fecha de Inspección]])</f>
        <v>2022</v>
      </c>
      <c r="AC163">
        <f t="shared" si="30"/>
        <v>0.5</v>
      </c>
      <c r="AD163">
        <f t="shared" si="31"/>
        <v>0.5</v>
      </c>
      <c r="AE163">
        <f t="shared" si="32"/>
        <v>0.5</v>
      </c>
      <c r="AF163">
        <f t="shared" si="33"/>
        <v>0.5</v>
      </c>
      <c r="AG163">
        <f t="shared" si="34"/>
        <v>0.5</v>
      </c>
      <c r="AH163">
        <f t="shared" si="35"/>
        <v>0.5</v>
      </c>
      <c r="AI163">
        <f t="shared" si="36"/>
        <v>0.25</v>
      </c>
      <c r="AJ163">
        <f t="shared" si="37"/>
        <v>0.25</v>
      </c>
      <c r="AK163">
        <f t="shared" si="38"/>
        <v>0.5</v>
      </c>
      <c r="AL163">
        <f t="shared" si="39"/>
        <v>0.5</v>
      </c>
      <c r="AM163">
        <f t="shared" si="40"/>
        <v>0.5</v>
      </c>
      <c r="AN163" s="6">
        <f t="shared" si="41"/>
        <v>1</v>
      </c>
      <c r="AO163" t="str">
        <f>VLOOKUP(BD_PONDERACIONES[[#This Row],[Comuna]],Tabla3[#All],2,0)</f>
        <v>Cordillera</v>
      </c>
    </row>
    <row r="164" spans="1:41" x14ac:dyDescent="0.35">
      <c r="A164" t="s">
        <v>2964</v>
      </c>
      <c r="B164" t="s">
        <v>2965</v>
      </c>
      <c r="C164" t="s">
        <v>141</v>
      </c>
      <c r="D164" s="5">
        <v>44592</v>
      </c>
      <c r="E164" s="5">
        <v>44577</v>
      </c>
      <c r="F164" t="s">
        <v>753</v>
      </c>
      <c r="G164" t="s">
        <v>2966</v>
      </c>
      <c r="H164" t="s">
        <v>2755</v>
      </c>
      <c r="J164" t="s">
        <v>756</v>
      </c>
      <c r="K164" t="s">
        <v>756</v>
      </c>
      <c r="L164" t="s">
        <v>757</v>
      </c>
      <c r="M164" t="s">
        <v>757</v>
      </c>
      <c r="N164" t="s">
        <v>756</v>
      </c>
      <c r="O164" t="s">
        <v>756</v>
      </c>
      <c r="P164" t="s">
        <v>758</v>
      </c>
      <c r="Q164" t="s">
        <v>759</v>
      </c>
      <c r="R164" t="s">
        <v>759</v>
      </c>
      <c r="S164" t="s">
        <v>757</v>
      </c>
      <c r="T164" t="s">
        <v>757</v>
      </c>
      <c r="U164" t="s">
        <v>757</v>
      </c>
      <c r="V164" t="s">
        <v>756</v>
      </c>
      <c r="W164" t="s">
        <v>756</v>
      </c>
      <c r="X164" t="s">
        <v>2967</v>
      </c>
      <c r="Y164" t="str">
        <f t="shared" si="28"/>
        <v>enero</v>
      </c>
      <c r="Z164">
        <f>YEAR(BD_PONDERACIONES[[#This Row],[Fecha Ejecución del Ticket]])</f>
        <v>2022</v>
      </c>
      <c r="AA164" t="str">
        <f t="shared" si="29"/>
        <v>enero</v>
      </c>
      <c r="AB164">
        <f>YEAR(BD_PONDERACIONES[[#This Row],[Fecha de Inspección]])</f>
        <v>2022</v>
      </c>
      <c r="AC164">
        <f t="shared" si="30"/>
        <v>0.5</v>
      </c>
      <c r="AD164">
        <f t="shared" si="31"/>
        <v>0.5</v>
      </c>
      <c r="AE164">
        <f t="shared" si="32"/>
        <v>0.5</v>
      </c>
      <c r="AF164">
        <f t="shared" si="33"/>
        <v>0.5</v>
      </c>
      <c r="AG164">
        <f t="shared" si="34"/>
        <v>0.5</v>
      </c>
      <c r="AH164">
        <f t="shared" si="35"/>
        <v>0.5</v>
      </c>
      <c r="AI164">
        <f t="shared" si="36"/>
        <v>0.25</v>
      </c>
      <c r="AJ164">
        <f t="shared" si="37"/>
        <v>0.25</v>
      </c>
      <c r="AK164">
        <f t="shared" si="38"/>
        <v>0.5</v>
      </c>
      <c r="AL164">
        <f t="shared" si="39"/>
        <v>0.5</v>
      </c>
      <c r="AM164">
        <f t="shared" si="40"/>
        <v>0.5</v>
      </c>
      <c r="AN164" s="6">
        <f t="shared" si="41"/>
        <v>1</v>
      </c>
      <c r="AO164" t="str">
        <f>VLOOKUP(BD_PONDERACIONES[[#This Row],[Comuna]],Tabla3[#All],2,0)</f>
        <v>Florida</v>
      </c>
    </row>
    <row r="165" spans="1:41" x14ac:dyDescent="0.35">
      <c r="A165" t="s">
        <v>2968</v>
      </c>
      <c r="B165" t="s">
        <v>2969</v>
      </c>
      <c r="C165" t="s">
        <v>193</v>
      </c>
      <c r="D165" s="5">
        <v>44592</v>
      </c>
      <c r="E165" s="5">
        <v>44572</v>
      </c>
      <c r="F165" t="s">
        <v>763</v>
      </c>
      <c r="G165" t="s">
        <v>2970</v>
      </c>
      <c r="H165" t="s">
        <v>2882</v>
      </c>
      <c r="J165" t="s">
        <v>756</v>
      </c>
      <c r="K165" t="s">
        <v>756</v>
      </c>
      <c r="L165" t="s">
        <v>773</v>
      </c>
      <c r="M165" t="s">
        <v>773</v>
      </c>
      <c r="N165" t="s">
        <v>756</v>
      </c>
      <c r="O165" t="s">
        <v>756</v>
      </c>
      <c r="P165" t="s">
        <v>765</v>
      </c>
      <c r="Q165" t="s">
        <v>2971</v>
      </c>
      <c r="R165" t="s">
        <v>2972</v>
      </c>
      <c r="S165" t="s">
        <v>756</v>
      </c>
      <c r="T165" t="s">
        <v>756</v>
      </c>
      <c r="U165" t="s">
        <v>756</v>
      </c>
      <c r="V165" t="s">
        <v>773</v>
      </c>
      <c r="W165" t="s">
        <v>768</v>
      </c>
      <c r="X165" t="s">
        <v>769</v>
      </c>
      <c r="Y165" t="str">
        <f t="shared" si="28"/>
        <v>enero</v>
      </c>
      <c r="Z165">
        <f>YEAR(BD_PONDERACIONES[[#This Row],[Fecha Ejecución del Ticket]])</f>
        <v>2022</v>
      </c>
      <c r="AA165" t="str">
        <f t="shared" si="29"/>
        <v>enero</v>
      </c>
      <c r="AB165">
        <f>YEAR(BD_PONDERACIONES[[#This Row],[Fecha de Inspección]])</f>
        <v>2022</v>
      </c>
      <c r="AC165">
        <f t="shared" si="30"/>
        <v>0.5</v>
      </c>
      <c r="AD165">
        <f t="shared" si="31"/>
        <v>0.5</v>
      </c>
      <c r="AE165">
        <f t="shared" si="32"/>
        <v>0</v>
      </c>
      <c r="AF165">
        <f t="shared" si="33"/>
        <v>0</v>
      </c>
      <c r="AG165">
        <f t="shared" si="34"/>
        <v>0.5</v>
      </c>
      <c r="AH165">
        <f t="shared" si="35"/>
        <v>0.5</v>
      </c>
      <c r="AI165">
        <f t="shared" si="36"/>
        <v>0.25</v>
      </c>
      <c r="AJ165">
        <f t="shared" si="37"/>
        <v>0.25</v>
      </c>
      <c r="AK165">
        <f t="shared" si="38"/>
        <v>0.5</v>
      </c>
      <c r="AL165">
        <f t="shared" si="39"/>
        <v>0</v>
      </c>
      <c r="AM165">
        <f t="shared" si="40"/>
        <v>0.17499999999999999</v>
      </c>
      <c r="AN165" s="6">
        <f t="shared" si="41"/>
        <v>0.53500000000000003</v>
      </c>
      <c r="AO165" t="str">
        <f>VLOOKUP(BD_PONDERACIONES[[#This Row],[Comuna]],Tabla3[#All],2,0)</f>
        <v>Cordillera</v>
      </c>
    </row>
    <row r="166" spans="1:41" x14ac:dyDescent="0.35">
      <c r="A166" t="s">
        <v>2973</v>
      </c>
      <c r="B166" t="s">
        <v>2974</v>
      </c>
      <c r="C166" t="s">
        <v>137</v>
      </c>
      <c r="D166" s="5">
        <v>44592</v>
      </c>
      <c r="E166" s="5">
        <v>44577</v>
      </c>
      <c r="F166" t="s">
        <v>753</v>
      </c>
      <c r="G166" t="s">
        <v>2975</v>
      </c>
      <c r="H166" t="s">
        <v>2755</v>
      </c>
      <c r="J166" t="s">
        <v>756</v>
      </c>
      <c r="K166" t="s">
        <v>756</v>
      </c>
      <c r="L166" t="s">
        <v>773</v>
      </c>
      <c r="M166" t="s">
        <v>773</v>
      </c>
      <c r="N166" t="s">
        <v>756</v>
      </c>
      <c r="O166" t="s">
        <v>756</v>
      </c>
      <c r="P166" t="s">
        <v>765</v>
      </c>
      <c r="Q166" t="s">
        <v>759</v>
      </c>
      <c r="R166" t="s">
        <v>759</v>
      </c>
      <c r="S166" t="s">
        <v>756</v>
      </c>
      <c r="T166" t="s">
        <v>756</v>
      </c>
      <c r="U166" t="s">
        <v>756</v>
      </c>
      <c r="V166" t="s">
        <v>756</v>
      </c>
      <c r="W166" t="s">
        <v>756</v>
      </c>
      <c r="X166" t="s">
        <v>2976</v>
      </c>
      <c r="Y166" t="str">
        <f t="shared" si="28"/>
        <v>enero</v>
      </c>
      <c r="Z166">
        <f>YEAR(BD_PONDERACIONES[[#This Row],[Fecha Ejecución del Ticket]])</f>
        <v>2022</v>
      </c>
      <c r="AA166" t="str">
        <f t="shared" si="29"/>
        <v>enero</v>
      </c>
      <c r="AB166">
        <f>YEAR(BD_PONDERACIONES[[#This Row],[Fecha de Inspección]])</f>
        <v>2022</v>
      </c>
      <c r="AC166">
        <f t="shared" si="30"/>
        <v>0.5</v>
      </c>
      <c r="AD166">
        <f t="shared" si="31"/>
        <v>0.5</v>
      </c>
      <c r="AE166">
        <f t="shared" si="32"/>
        <v>0</v>
      </c>
      <c r="AF166">
        <f t="shared" si="33"/>
        <v>0</v>
      </c>
      <c r="AG166">
        <f t="shared" si="34"/>
        <v>0.5</v>
      </c>
      <c r="AH166">
        <f t="shared" si="35"/>
        <v>0.5</v>
      </c>
      <c r="AI166">
        <f t="shared" si="36"/>
        <v>0.25</v>
      </c>
      <c r="AJ166">
        <f t="shared" si="37"/>
        <v>0.25</v>
      </c>
      <c r="AK166">
        <f t="shared" si="38"/>
        <v>0.5</v>
      </c>
      <c r="AL166">
        <f t="shared" si="39"/>
        <v>0.5</v>
      </c>
      <c r="AM166">
        <f t="shared" si="40"/>
        <v>0.5</v>
      </c>
      <c r="AN166" s="6">
        <f t="shared" si="41"/>
        <v>0.7</v>
      </c>
      <c r="AO166" t="str">
        <f>VLOOKUP(BD_PONDERACIONES[[#This Row],[Comuna]],Tabla3[#All],2,0)</f>
        <v>Florida</v>
      </c>
    </row>
    <row r="167" spans="1:41" x14ac:dyDescent="0.35">
      <c r="A167" t="s">
        <v>2977</v>
      </c>
      <c r="B167" t="s">
        <v>2978</v>
      </c>
      <c r="C167" t="s">
        <v>136</v>
      </c>
      <c r="D167" s="5">
        <v>44592</v>
      </c>
      <c r="E167" s="5">
        <v>44577</v>
      </c>
      <c r="F167" t="s">
        <v>753</v>
      </c>
      <c r="G167" t="s">
        <v>2979</v>
      </c>
      <c r="H167" t="s">
        <v>2755</v>
      </c>
      <c r="J167" t="s">
        <v>756</v>
      </c>
      <c r="K167" t="s">
        <v>756</v>
      </c>
      <c r="L167" t="s">
        <v>757</v>
      </c>
      <c r="M167" t="s">
        <v>757</v>
      </c>
      <c r="N167" t="s">
        <v>756</v>
      </c>
      <c r="O167" t="s">
        <v>756</v>
      </c>
      <c r="P167" t="s">
        <v>765</v>
      </c>
      <c r="Q167" t="s">
        <v>759</v>
      </c>
      <c r="R167" t="s">
        <v>759</v>
      </c>
      <c r="S167" t="s">
        <v>756</v>
      </c>
      <c r="T167" t="s">
        <v>756</v>
      </c>
      <c r="U167" t="s">
        <v>756</v>
      </c>
      <c r="V167" t="s">
        <v>756</v>
      </c>
      <c r="W167" t="s">
        <v>756</v>
      </c>
      <c r="X167" t="s">
        <v>2980</v>
      </c>
      <c r="Y167" t="str">
        <f t="shared" si="28"/>
        <v>enero</v>
      </c>
      <c r="Z167">
        <f>YEAR(BD_PONDERACIONES[[#This Row],[Fecha Ejecución del Ticket]])</f>
        <v>2022</v>
      </c>
      <c r="AA167" t="str">
        <f t="shared" si="29"/>
        <v>enero</v>
      </c>
      <c r="AB167">
        <f>YEAR(BD_PONDERACIONES[[#This Row],[Fecha de Inspección]])</f>
        <v>2022</v>
      </c>
      <c r="AC167">
        <f t="shared" si="30"/>
        <v>0.5</v>
      </c>
      <c r="AD167">
        <f t="shared" si="31"/>
        <v>0.5</v>
      </c>
      <c r="AE167">
        <f t="shared" si="32"/>
        <v>0.5</v>
      </c>
      <c r="AF167">
        <f t="shared" si="33"/>
        <v>0.5</v>
      </c>
      <c r="AG167">
        <f t="shared" si="34"/>
        <v>0.5</v>
      </c>
      <c r="AH167">
        <f t="shared" si="35"/>
        <v>0.5</v>
      </c>
      <c r="AI167">
        <f t="shared" si="36"/>
        <v>0.25</v>
      </c>
      <c r="AJ167">
        <f t="shared" si="37"/>
        <v>0.25</v>
      </c>
      <c r="AK167">
        <f t="shared" si="38"/>
        <v>0.5</v>
      </c>
      <c r="AL167">
        <f t="shared" si="39"/>
        <v>0.5</v>
      </c>
      <c r="AM167">
        <f t="shared" si="40"/>
        <v>0.5</v>
      </c>
      <c r="AN167" s="6">
        <f t="shared" si="41"/>
        <v>1</v>
      </c>
      <c r="AO167" t="str">
        <f>VLOOKUP(BD_PONDERACIONES[[#This Row],[Comuna]],Tabla3[#All],2,0)</f>
        <v>Florida</v>
      </c>
    </row>
    <row r="168" spans="1:41" x14ac:dyDescent="0.35">
      <c r="A168" t="s">
        <v>2981</v>
      </c>
      <c r="B168" t="s">
        <v>2982</v>
      </c>
      <c r="C168" t="s">
        <v>187</v>
      </c>
      <c r="D168" s="5">
        <v>44592</v>
      </c>
      <c r="E168" s="5">
        <v>44569</v>
      </c>
      <c r="F168" t="s">
        <v>763</v>
      </c>
      <c r="G168" t="s">
        <v>2983</v>
      </c>
      <c r="H168" t="s">
        <v>2882</v>
      </c>
      <c r="J168" t="s">
        <v>756</v>
      </c>
      <c r="K168" t="s">
        <v>756</v>
      </c>
      <c r="L168" t="s">
        <v>773</v>
      </c>
      <c r="M168" t="s">
        <v>773</v>
      </c>
      <c r="N168" t="s">
        <v>756</v>
      </c>
      <c r="O168" t="s">
        <v>756</v>
      </c>
      <c r="P168" t="s">
        <v>765</v>
      </c>
      <c r="Q168" t="s">
        <v>2984</v>
      </c>
      <c r="R168" t="s">
        <v>759</v>
      </c>
      <c r="S168" t="s">
        <v>756</v>
      </c>
      <c r="T168" t="s">
        <v>756</v>
      </c>
      <c r="U168" t="s">
        <v>756</v>
      </c>
      <c r="V168" t="s">
        <v>756</v>
      </c>
      <c r="W168" t="s">
        <v>756</v>
      </c>
      <c r="X168" t="s">
        <v>2985</v>
      </c>
      <c r="Y168" t="str">
        <f t="shared" si="28"/>
        <v>enero</v>
      </c>
      <c r="Z168">
        <f>YEAR(BD_PONDERACIONES[[#This Row],[Fecha Ejecución del Ticket]])</f>
        <v>2022</v>
      </c>
      <c r="AA168" t="str">
        <f t="shared" si="29"/>
        <v>enero</v>
      </c>
      <c r="AB168">
        <f>YEAR(BD_PONDERACIONES[[#This Row],[Fecha de Inspección]])</f>
        <v>2022</v>
      </c>
      <c r="AC168">
        <f t="shared" si="30"/>
        <v>0.5</v>
      </c>
      <c r="AD168">
        <f t="shared" si="31"/>
        <v>0.5</v>
      </c>
      <c r="AE168">
        <f t="shared" si="32"/>
        <v>0</v>
      </c>
      <c r="AF168">
        <f t="shared" si="33"/>
        <v>0</v>
      </c>
      <c r="AG168">
        <f t="shared" si="34"/>
        <v>0.5</v>
      </c>
      <c r="AH168">
        <f t="shared" si="35"/>
        <v>0.5</v>
      </c>
      <c r="AI168">
        <f t="shared" si="36"/>
        <v>0.25</v>
      </c>
      <c r="AJ168">
        <f t="shared" si="37"/>
        <v>0.25</v>
      </c>
      <c r="AK168">
        <f t="shared" si="38"/>
        <v>0.5</v>
      </c>
      <c r="AL168">
        <f t="shared" si="39"/>
        <v>0.5</v>
      </c>
      <c r="AM168">
        <f t="shared" si="40"/>
        <v>0.5</v>
      </c>
      <c r="AN168" s="6">
        <f t="shared" si="41"/>
        <v>0.7</v>
      </c>
      <c r="AO168" t="str">
        <f>VLOOKUP(BD_PONDERACIONES[[#This Row],[Comuna]],Tabla3[#All],2,0)</f>
        <v>Cordillera</v>
      </c>
    </row>
    <row r="169" spans="1:41" x14ac:dyDescent="0.35">
      <c r="A169" t="s">
        <v>2986</v>
      </c>
      <c r="B169" t="s">
        <v>2987</v>
      </c>
      <c r="C169" t="s">
        <v>134</v>
      </c>
      <c r="D169" s="5">
        <v>44592</v>
      </c>
      <c r="E169" s="5">
        <v>44576</v>
      </c>
      <c r="F169" t="s">
        <v>753</v>
      </c>
      <c r="G169" t="s">
        <v>2988</v>
      </c>
      <c r="H169" t="s">
        <v>2755</v>
      </c>
      <c r="J169" t="s">
        <v>756</v>
      </c>
      <c r="K169" t="s">
        <v>756</v>
      </c>
      <c r="L169" t="s">
        <v>757</v>
      </c>
      <c r="M169" t="s">
        <v>757</v>
      </c>
      <c r="N169" t="s">
        <v>756</v>
      </c>
      <c r="O169" t="s">
        <v>756</v>
      </c>
      <c r="P169" t="s">
        <v>765</v>
      </c>
      <c r="Q169" t="s">
        <v>759</v>
      </c>
      <c r="R169" t="s">
        <v>759</v>
      </c>
      <c r="S169" t="s">
        <v>756</v>
      </c>
      <c r="T169" t="s">
        <v>756</v>
      </c>
      <c r="U169" t="s">
        <v>756</v>
      </c>
      <c r="V169" t="s">
        <v>773</v>
      </c>
      <c r="W169" t="s">
        <v>773</v>
      </c>
      <c r="X169" t="s">
        <v>2989</v>
      </c>
      <c r="Y169" t="str">
        <f t="shared" si="28"/>
        <v>enero</v>
      </c>
      <c r="Z169">
        <f>YEAR(BD_PONDERACIONES[[#This Row],[Fecha Ejecución del Ticket]])</f>
        <v>2022</v>
      </c>
      <c r="AA169" t="str">
        <f t="shared" si="29"/>
        <v>enero</v>
      </c>
      <c r="AB169">
        <f>YEAR(BD_PONDERACIONES[[#This Row],[Fecha de Inspección]])</f>
        <v>2022</v>
      </c>
      <c r="AC169">
        <f t="shared" si="30"/>
        <v>0.5</v>
      </c>
      <c r="AD169">
        <f t="shared" si="31"/>
        <v>0.5</v>
      </c>
      <c r="AE169">
        <f t="shared" si="32"/>
        <v>0.5</v>
      </c>
      <c r="AF169">
        <f t="shared" si="33"/>
        <v>0.5</v>
      </c>
      <c r="AG169">
        <f t="shared" si="34"/>
        <v>0.5</v>
      </c>
      <c r="AH169">
        <f t="shared" si="35"/>
        <v>0.5</v>
      </c>
      <c r="AI169">
        <f t="shared" si="36"/>
        <v>0.25</v>
      </c>
      <c r="AJ169">
        <f t="shared" si="37"/>
        <v>0.25</v>
      </c>
      <c r="AK169">
        <f t="shared" si="38"/>
        <v>0.5</v>
      </c>
      <c r="AL169">
        <f t="shared" si="39"/>
        <v>0</v>
      </c>
      <c r="AM169">
        <f t="shared" si="40"/>
        <v>0</v>
      </c>
      <c r="AN169" s="6">
        <f t="shared" si="41"/>
        <v>0.8</v>
      </c>
      <c r="AO169" t="str">
        <f>VLOOKUP(BD_PONDERACIONES[[#This Row],[Comuna]],Tabla3[#All],2,0)</f>
        <v>Florida</v>
      </c>
    </row>
    <row r="170" spans="1:41" x14ac:dyDescent="0.35">
      <c r="A170" t="s">
        <v>2990</v>
      </c>
      <c r="B170" t="s">
        <v>2991</v>
      </c>
      <c r="C170" t="s">
        <v>133</v>
      </c>
      <c r="D170" s="5">
        <v>44592</v>
      </c>
      <c r="E170" s="5">
        <v>44576</v>
      </c>
      <c r="F170" t="s">
        <v>753</v>
      </c>
      <c r="G170" t="s">
        <v>2992</v>
      </c>
      <c r="H170" t="s">
        <v>2755</v>
      </c>
      <c r="J170" t="s">
        <v>756</v>
      </c>
      <c r="K170" t="s">
        <v>756</v>
      </c>
      <c r="L170" t="s">
        <v>756</v>
      </c>
      <c r="M170" t="s">
        <v>756</v>
      </c>
      <c r="N170" t="s">
        <v>756</v>
      </c>
      <c r="O170" t="s">
        <v>756</v>
      </c>
      <c r="P170" t="s">
        <v>765</v>
      </c>
      <c r="Q170" t="s">
        <v>759</v>
      </c>
      <c r="R170" t="s">
        <v>759</v>
      </c>
      <c r="S170" t="s">
        <v>756</v>
      </c>
      <c r="T170" t="s">
        <v>756</v>
      </c>
      <c r="U170" t="s">
        <v>756</v>
      </c>
      <c r="V170" t="s">
        <v>756</v>
      </c>
      <c r="W170" t="s">
        <v>756</v>
      </c>
      <c r="X170" t="s">
        <v>2993</v>
      </c>
      <c r="Y170" t="str">
        <f t="shared" si="28"/>
        <v>enero</v>
      </c>
      <c r="Z170">
        <f>YEAR(BD_PONDERACIONES[[#This Row],[Fecha Ejecución del Ticket]])</f>
        <v>2022</v>
      </c>
      <c r="AA170" t="str">
        <f t="shared" si="29"/>
        <v>enero</v>
      </c>
      <c r="AB170">
        <f>YEAR(BD_PONDERACIONES[[#This Row],[Fecha de Inspección]])</f>
        <v>2022</v>
      </c>
      <c r="AC170">
        <f t="shared" si="30"/>
        <v>0.5</v>
      </c>
      <c r="AD170">
        <f t="shared" si="31"/>
        <v>0.5</v>
      </c>
      <c r="AE170">
        <f t="shared" si="32"/>
        <v>0.5</v>
      </c>
      <c r="AF170">
        <f t="shared" si="33"/>
        <v>0.5</v>
      </c>
      <c r="AG170">
        <f t="shared" si="34"/>
        <v>0.5</v>
      </c>
      <c r="AH170">
        <f t="shared" si="35"/>
        <v>0.5</v>
      </c>
      <c r="AI170">
        <f t="shared" si="36"/>
        <v>0.25</v>
      </c>
      <c r="AJ170">
        <f t="shared" si="37"/>
        <v>0.25</v>
      </c>
      <c r="AK170">
        <f t="shared" si="38"/>
        <v>0.5</v>
      </c>
      <c r="AL170">
        <f t="shared" si="39"/>
        <v>0.5</v>
      </c>
      <c r="AM170">
        <f t="shared" si="40"/>
        <v>0.5</v>
      </c>
      <c r="AN170" s="6">
        <f t="shared" si="41"/>
        <v>1</v>
      </c>
      <c r="AO170" t="str">
        <f>VLOOKUP(BD_PONDERACIONES[[#This Row],[Comuna]],Tabla3[#All],2,0)</f>
        <v>Florida</v>
      </c>
    </row>
    <row r="171" spans="1:41" x14ac:dyDescent="0.35">
      <c r="A171" t="s">
        <v>2994</v>
      </c>
      <c r="B171" t="s">
        <v>2995</v>
      </c>
      <c r="C171" t="s">
        <v>132</v>
      </c>
      <c r="D171" s="5">
        <v>44592</v>
      </c>
      <c r="E171" s="5">
        <v>44575</v>
      </c>
      <c r="F171" t="s">
        <v>753</v>
      </c>
      <c r="G171" t="s">
        <v>2996</v>
      </c>
      <c r="H171" t="s">
        <v>2755</v>
      </c>
      <c r="J171" t="s">
        <v>756</v>
      </c>
      <c r="K171" t="s">
        <v>756</v>
      </c>
      <c r="L171" t="s">
        <v>757</v>
      </c>
      <c r="M171" t="s">
        <v>757</v>
      </c>
      <c r="N171" t="s">
        <v>756</v>
      </c>
      <c r="O171" t="s">
        <v>756</v>
      </c>
      <c r="P171" t="s">
        <v>758</v>
      </c>
      <c r="Q171" t="s">
        <v>759</v>
      </c>
      <c r="R171" t="s">
        <v>759</v>
      </c>
      <c r="S171" t="s">
        <v>757</v>
      </c>
      <c r="T171" t="s">
        <v>757</v>
      </c>
      <c r="U171" t="s">
        <v>757</v>
      </c>
      <c r="V171" t="s">
        <v>756</v>
      </c>
      <c r="W171" t="s">
        <v>756</v>
      </c>
      <c r="X171" t="s">
        <v>1394</v>
      </c>
      <c r="Y171" t="str">
        <f t="shared" si="28"/>
        <v>enero</v>
      </c>
      <c r="Z171">
        <f>YEAR(BD_PONDERACIONES[[#This Row],[Fecha Ejecución del Ticket]])</f>
        <v>2022</v>
      </c>
      <c r="AA171" t="str">
        <f t="shared" si="29"/>
        <v>enero</v>
      </c>
      <c r="AB171">
        <f>YEAR(BD_PONDERACIONES[[#This Row],[Fecha de Inspección]])</f>
        <v>2022</v>
      </c>
      <c r="AC171">
        <f t="shared" si="30"/>
        <v>0.5</v>
      </c>
      <c r="AD171">
        <f t="shared" si="31"/>
        <v>0.5</v>
      </c>
      <c r="AE171">
        <f t="shared" si="32"/>
        <v>0.5</v>
      </c>
      <c r="AF171">
        <f t="shared" si="33"/>
        <v>0.5</v>
      </c>
      <c r="AG171">
        <f t="shared" si="34"/>
        <v>0.5</v>
      </c>
      <c r="AH171">
        <f t="shared" si="35"/>
        <v>0.5</v>
      </c>
      <c r="AI171">
        <f t="shared" si="36"/>
        <v>0.25</v>
      </c>
      <c r="AJ171">
        <f t="shared" si="37"/>
        <v>0.25</v>
      </c>
      <c r="AK171">
        <f t="shared" si="38"/>
        <v>0.5</v>
      </c>
      <c r="AL171">
        <f t="shared" si="39"/>
        <v>0.5</v>
      </c>
      <c r="AM171">
        <f t="shared" si="40"/>
        <v>0.5</v>
      </c>
      <c r="AN171" s="6">
        <f t="shared" si="41"/>
        <v>1</v>
      </c>
      <c r="AO171" t="str">
        <f>VLOOKUP(BD_PONDERACIONES[[#This Row],[Comuna]],Tabla3[#All],2,0)</f>
        <v>Florida</v>
      </c>
    </row>
    <row r="172" spans="1:41" x14ac:dyDescent="0.35">
      <c r="A172" t="s">
        <v>2997</v>
      </c>
      <c r="B172" t="s">
        <v>2998</v>
      </c>
      <c r="C172" t="s">
        <v>131</v>
      </c>
      <c r="D172" s="5">
        <v>44592</v>
      </c>
      <c r="E172" s="5">
        <v>44575</v>
      </c>
      <c r="F172" t="s">
        <v>753</v>
      </c>
      <c r="G172" t="s">
        <v>2999</v>
      </c>
      <c r="H172" t="s">
        <v>2755</v>
      </c>
      <c r="J172" t="s">
        <v>756</v>
      </c>
      <c r="K172" t="s">
        <v>756</v>
      </c>
      <c r="L172" t="s">
        <v>757</v>
      </c>
      <c r="M172" t="s">
        <v>757</v>
      </c>
      <c r="N172" t="s">
        <v>756</v>
      </c>
      <c r="O172" t="s">
        <v>756</v>
      </c>
      <c r="P172" t="s">
        <v>765</v>
      </c>
      <c r="Q172" t="s">
        <v>759</v>
      </c>
      <c r="R172" t="s">
        <v>759</v>
      </c>
      <c r="S172" t="s">
        <v>756</v>
      </c>
      <c r="T172" t="s">
        <v>756</v>
      </c>
      <c r="U172" t="s">
        <v>773</v>
      </c>
      <c r="V172" t="s">
        <v>773</v>
      </c>
      <c r="W172" t="s">
        <v>768</v>
      </c>
      <c r="X172" t="s">
        <v>3000</v>
      </c>
      <c r="Y172" t="str">
        <f t="shared" si="28"/>
        <v>enero</v>
      </c>
      <c r="Z172">
        <f>YEAR(BD_PONDERACIONES[[#This Row],[Fecha Ejecución del Ticket]])</f>
        <v>2022</v>
      </c>
      <c r="AA172" t="str">
        <f t="shared" si="29"/>
        <v>enero</v>
      </c>
      <c r="AB172">
        <f>YEAR(BD_PONDERACIONES[[#This Row],[Fecha de Inspección]])</f>
        <v>2022</v>
      </c>
      <c r="AC172">
        <f t="shared" si="30"/>
        <v>0.5</v>
      </c>
      <c r="AD172">
        <f t="shared" si="31"/>
        <v>0.5</v>
      </c>
      <c r="AE172">
        <f t="shared" si="32"/>
        <v>0.5</v>
      </c>
      <c r="AF172">
        <f t="shared" si="33"/>
        <v>0.5</v>
      </c>
      <c r="AG172">
        <f t="shared" si="34"/>
        <v>0.5</v>
      </c>
      <c r="AH172">
        <f t="shared" si="35"/>
        <v>0.5</v>
      </c>
      <c r="AI172">
        <f t="shared" si="36"/>
        <v>0.25</v>
      </c>
      <c r="AJ172">
        <f t="shared" si="37"/>
        <v>0.25</v>
      </c>
      <c r="AK172">
        <f t="shared" si="38"/>
        <v>0</v>
      </c>
      <c r="AL172">
        <f t="shared" si="39"/>
        <v>0</v>
      </c>
      <c r="AM172">
        <f t="shared" si="40"/>
        <v>0.17499999999999999</v>
      </c>
      <c r="AN172" s="6">
        <f t="shared" si="41"/>
        <v>0.76</v>
      </c>
      <c r="AO172" t="str">
        <f>VLOOKUP(BD_PONDERACIONES[[#This Row],[Comuna]],Tabla3[#All],2,0)</f>
        <v>Florida</v>
      </c>
    </row>
    <row r="173" spans="1:41" x14ac:dyDescent="0.35">
      <c r="A173" t="s">
        <v>3001</v>
      </c>
      <c r="B173" t="s">
        <v>3002</v>
      </c>
      <c r="C173" t="s">
        <v>192</v>
      </c>
      <c r="D173" s="5">
        <v>44592</v>
      </c>
      <c r="E173" s="5">
        <v>44572</v>
      </c>
      <c r="F173" t="s">
        <v>763</v>
      </c>
      <c r="G173" t="s">
        <v>3003</v>
      </c>
      <c r="H173" t="s">
        <v>2882</v>
      </c>
      <c r="J173" t="s">
        <v>756</v>
      </c>
      <c r="K173" t="s">
        <v>756</v>
      </c>
      <c r="L173" t="s">
        <v>757</v>
      </c>
      <c r="M173" t="s">
        <v>757</v>
      </c>
      <c r="N173" t="s">
        <v>756</v>
      </c>
      <c r="O173" t="s">
        <v>756</v>
      </c>
      <c r="P173" t="s">
        <v>765</v>
      </c>
      <c r="Q173" t="s">
        <v>3004</v>
      </c>
      <c r="R173" t="s">
        <v>759</v>
      </c>
      <c r="S173" t="s">
        <v>756</v>
      </c>
      <c r="T173" t="s">
        <v>756</v>
      </c>
      <c r="U173" t="s">
        <v>756</v>
      </c>
      <c r="V173" t="s">
        <v>768</v>
      </c>
      <c r="W173" t="s">
        <v>756</v>
      </c>
      <c r="X173" t="s">
        <v>3005</v>
      </c>
      <c r="Y173" t="str">
        <f t="shared" si="28"/>
        <v>enero</v>
      </c>
      <c r="Z173">
        <f>YEAR(BD_PONDERACIONES[[#This Row],[Fecha Ejecución del Ticket]])</f>
        <v>2022</v>
      </c>
      <c r="AA173" t="str">
        <f t="shared" si="29"/>
        <v>enero</v>
      </c>
      <c r="AB173">
        <f>YEAR(BD_PONDERACIONES[[#This Row],[Fecha de Inspección]])</f>
        <v>2022</v>
      </c>
      <c r="AC173">
        <f t="shared" si="30"/>
        <v>0.5</v>
      </c>
      <c r="AD173">
        <f t="shared" si="31"/>
        <v>0.5</v>
      </c>
      <c r="AE173">
        <f t="shared" si="32"/>
        <v>0.5</v>
      </c>
      <c r="AF173">
        <f t="shared" si="33"/>
        <v>0.5</v>
      </c>
      <c r="AG173">
        <f t="shared" si="34"/>
        <v>0.5</v>
      </c>
      <c r="AH173">
        <f t="shared" si="35"/>
        <v>0.5</v>
      </c>
      <c r="AI173">
        <f t="shared" si="36"/>
        <v>0.25</v>
      </c>
      <c r="AJ173">
        <f t="shared" si="37"/>
        <v>0.25</v>
      </c>
      <c r="AK173">
        <f t="shared" si="38"/>
        <v>0.5</v>
      </c>
      <c r="AL173">
        <f t="shared" si="39"/>
        <v>0.17499999999999999</v>
      </c>
      <c r="AM173">
        <f t="shared" si="40"/>
        <v>0.5</v>
      </c>
      <c r="AN173" s="6">
        <f t="shared" si="41"/>
        <v>0.93500000000000005</v>
      </c>
      <c r="AO173" t="str">
        <f>VLOOKUP(BD_PONDERACIONES[[#This Row],[Comuna]],Tabla3[#All],2,0)</f>
        <v>Cordillera</v>
      </c>
    </row>
    <row r="174" spans="1:41" x14ac:dyDescent="0.35">
      <c r="A174" t="s">
        <v>3006</v>
      </c>
      <c r="B174" t="s">
        <v>3007</v>
      </c>
      <c r="C174" t="s">
        <v>127</v>
      </c>
      <c r="D174" s="5">
        <v>44592</v>
      </c>
      <c r="E174" s="5">
        <v>44574</v>
      </c>
      <c r="F174" t="s">
        <v>753</v>
      </c>
      <c r="G174" t="s">
        <v>3008</v>
      </c>
      <c r="H174" t="s">
        <v>2755</v>
      </c>
      <c r="J174" t="s">
        <v>756</v>
      </c>
      <c r="K174" t="s">
        <v>756</v>
      </c>
      <c r="L174" t="s">
        <v>757</v>
      </c>
      <c r="M174" t="s">
        <v>757</v>
      </c>
      <c r="N174" t="s">
        <v>756</v>
      </c>
      <c r="O174" t="s">
        <v>756</v>
      </c>
      <c r="P174" t="s">
        <v>765</v>
      </c>
      <c r="Q174" t="s">
        <v>759</v>
      </c>
      <c r="R174" t="s">
        <v>759</v>
      </c>
      <c r="S174" t="s">
        <v>756</v>
      </c>
      <c r="T174" t="s">
        <v>756</v>
      </c>
      <c r="U174" t="s">
        <v>756</v>
      </c>
      <c r="V174" t="s">
        <v>756</v>
      </c>
      <c r="W174" t="s">
        <v>756</v>
      </c>
      <c r="X174" t="s">
        <v>3009</v>
      </c>
      <c r="Y174" t="str">
        <f t="shared" si="28"/>
        <v>enero</v>
      </c>
      <c r="Z174">
        <f>YEAR(BD_PONDERACIONES[[#This Row],[Fecha Ejecución del Ticket]])</f>
        <v>2022</v>
      </c>
      <c r="AA174" t="str">
        <f t="shared" si="29"/>
        <v>enero</v>
      </c>
      <c r="AB174">
        <f>YEAR(BD_PONDERACIONES[[#This Row],[Fecha de Inspección]])</f>
        <v>2022</v>
      </c>
      <c r="AC174">
        <f t="shared" si="30"/>
        <v>0.5</v>
      </c>
      <c r="AD174">
        <f t="shared" si="31"/>
        <v>0.5</v>
      </c>
      <c r="AE174">
        <f t="shared" si="32"/>
        <v>0.5</v>
      </c>
      <c r="AF174">
        <f t="shared" si="33"/>
        <v>0.5</v>
      </c>
      <c r="AG174">
        <f t="shared" si="34"/>
        <v>0.5</v>
      </c>
      <c r="AH174">
        <f t="shared" si="35"/>
        <v>0.5</v>
      </c>
      <c r="AI174">
        <f t="shared" si="36"/>
        <v>0.25</v>
      </c>
      <c r="AJ174">
        <f t="shared" si="37"/>
        <v>0.25</v>
      </c>
      <c r="AK174">
        <f t="shared" si="38"/>
        <v>0.5</v>
      </c>
      <c r="AL174">
        <f t="shared" si="39"/>
        <v>0.5</v>
      </c>
      <c r="AM174">
        <f t="shared" si="40"/>
        <v>0.5</v>
      </c>
      <c r="AN174" s="6">
        <f t="shared" si="41"/>
        <v>1</v>
      </c>
      <c r="AO174" t="str">
        <f>VLOOKUP(BD_PONDERACIONES[[#This Row],[Comuna]],Tabla3[#All],2,0)</f>
        <v>Florida</v>
      </c>
    </row>
    <row r="175" spans="1:41" x14ac:dyDescent="0.35">
      <c r="A175" t="s">
        <v>3010</v>
      </c>
      <c r="B175" t="s">
        <v>3011</v>
      </c>
      <c r="C175" t="s">
        <v>100</v>
      </c>
      <c r="D175" s="5">
        <v>44592</v>
      </c>
      <c r="E175" s="5">
        <v>44566</v>
      </c>
      <c r="F175" t="s">
        <v>753</v>
      </c>
      <c r="G175" t="s">
        <v>3012</v>
      </c>
      <c r="H175" t="s">
        <v>2755</v>
      </c>
      <c r="J175" t="s">
        <v>756</v>
      </c>
      <c r="K175" t="s">
        <v>756</v>
      </c>
      <c r="L175" t="s">
        <v>757</v>
      </c>
      <c r="M175" t="s">
        <v>757</v>
      </c>
      <c r="N175" t="s">
        <v>756</v>
      </c>
      <c r="O175" t="s">
        <v>756</v>
      </c>
      <c r="P175" t="s">
        <v>765</v>
      </c>
      <c r="Q175" t="s">
        <v>3013</v>
      </c>
      <c r="R175" t="s">
        <v>759</v>
      </c>
      <c r="S175" t="s">
        <v>773</v>
      </c>
      <c r="T175" t="s">
        <v>773</v>
      </c>
      <c r="U175" t="s">
        <v>773</v>
      </c>
      <c r="V175" t="s">
        <v>756</v>
      </c>
      <c r="W175" t="s">
        <v>756</v>
      </c>
      <c r="X175" t="s">
        <v>3014</v>
      </c>
      <c r="Y175" t="str">
        <f t="shared" si="28"/>
        <v>enero</v>
      </c>
      <c r="Z175">
        <f>YEAR(BD_PONDERACIONES[[#This Row],[Fecha Ejecución del Ticket]])</f>
        <v>2022</v>
      </c>
      <c r="AA175" t="str">
        <f t="shared" si="29"/>
        <v>enero</v>
      </c>
      <c r="AB175">
        <f>YEAR(BD_PONDERACIONES[[#This Row],[Fecha de Inspección]])</f>
        <v>2022</v>
      </c>
      <c r="AC175">
        <f t="shared" si="30"/>
        <v>0.5</v>
      </c>
      <c r="AD175">
        <f t="shared" si="31"/>
        <v>0.5</v>
      </c>
      <c r="AE175">
        <f t="shared" si="32"/>
        <v>0.5</v>
      </c>
      <c r="AF175">
        <f t="shared" si="33"/>
        <v>0.5</v>
      </c>
      <c r="AG175">
        <f t="shared" si="34"/>
        <v>0.5</v>
      </c>
      <c r="AH175">
        <f t="shared" si="35"/>
        <v>0.5</v>
      </c>
      <c r="AI175">
        <f t="shared" si="36"/>
        <v>0</v>
      </c>
      <c r="AJ175">
        <f t="shared" si="37"/>
        <v>0</v>
      </c>
      <c r="AK175">
        <f t="shared" si="38"/>
        <v>0</v>
      </c>
      <c r="AL175">
        <f t="shared" si="39"/>
        <v>0.5</v>
      </c>
      <c r="AM175">
        <f t="shared" si="40"/>
        <v>0.5</v>
      </c>
      <c r="AN175" s="6">
        <f t="shared" si="41"/>
        <v>0.85000000000000009</v>
      </c>
      <c r="AO175" t="str">
        <f>VLOOKUP(BD_PONDERACIONES[[#This Row],[Comuna]],Tabla3[#All],2,0)</f>
        <v>Florida</v>
      </c>
    </row>
    <row r="176" spans="1:41" x14ac:dyDescent="0.35">
      <c r="A176" t="s">
        <v>3015</v>
      </c>
      <c r="B176" t="s">
        <v>3016</v>
      </c>
      <c r="C176" t="s">
        <v>219</v>
      </c>
      <c r="D176" s="5">
        <v>44592</v>
      </c>
      <c r="E176" s="5">
        <v>44580</v>
      </c>
      <c r="F176" t="s">
        <v>763</v>
      </c>
      <c r="G176" t="s">
        <v>3017</v>
      </c>
      <c r="H176" t="s">
        <v>2882</v>
      </c>
      <c r="J176" t="s">
        <v>756</v>
      </c>
      <c r="K176" t="s">
        <v>756</v>
      </c>
      <c r="L176" t="s">
        <v>757</v>
      </c>
      <c r="M176" t="s">
        <v>757</v>
      </c>
      <c r="N176" t="s">
        <v>756</v>
      </c>
      <c r="O176" t="s">
        <v>756</v>
      </c>
      <c r="P176" t="s">
        <v>765</v>
      </c>
      <c r="Q176" t="s">
        <v>3018</v>
      </c>
      <c r="R176" t="s">
        <v>759</v>
      </c>
      <c r="S176" t="s">
        <v>756</v>
      </c>
      <c r="T176" t="s">
        <v>756</v>
      </c>
      <c r="U176" t="s">
        <v>756</v>
      </c>
      <c r="V176" t="s">
        <v>756</v>
      </c>
      <c r="W176" t="s">
        <v>773</v>
      </c>
      <c r="X176" t="s">
        <v>3019</v>
      </c>
      <c r="Y176" t="str">
        <f t="shared" si="28"/>
        <v>enero</v>
      </c>
      <c r="Z176">
        <f>YEAR(BD_PONDERACIONES[[#This Row],[Fecha Ejecución del Ticket]])</f>
        <v>2022</v>
      </c>
      <c r="AA176" t="str">
        <f t="shared" si="29"/>
        <v>enero</v>
      </c>
      <c r="AB176">
        <f>YEAR(BD_PONDERACIONES[[#This Row],[Fecha de Inspección]])</f>
        <v>2022</v>
      </c>
      <c r="AC176">
        <f t="shared" si="30"/>
        <v>0.5</v>
      </c>
      <c r="AD176">
        <f t="shared" si="31"/>
        <v>0.5</v>
      </c>
      <c r="AE176">
        <f t="shared" si="32"/>
        <v>0.5</v>
      </c>
      <c r="AF176">
        <f t="shared" si="33"/>
        <v>0.5</v>
      </c>
      <c r="AG176">
        <f t="shared" si="34"/>
        <v>0.5</v>
      </c>
      <c r="AH176">
        <f t="shared" si="35"/>
        <v>0.5</v>
      </c>
      <c r="AI176">
        <f t="shared" si="36"/>
        <v>0.25</v>
      </c>
      <c r="AJ176">
        <f t="shared" si="37"/>
        <v>0.25</v>
      </c>
      <c r="AK176">
        <f t="shared" si="38"/>
        <v>0.5</v>
      </c>
      <c r="AL176">
        <f t="shared" si="39"/>
        <v>0.5</v>
      </c>
      <c r="AM176">
        <f t="shared" si="40"/>
        <v>0</v>
      </c>
      <c r="AN176" s="6">
        <f t="shared" si="41"/>
        <v>0.9</v>
      </c>
      <c r="AO176" t="str">
        <f>VLOOKUP(BD_PONDERACIONES[[#This Row],[Comuna]],Tabla3[#All],2,0)</f>
        <v>Cordillera</v>
      </c>
    </row>
    <row r="177" spans="1:41" x14ac:dyDescent="0.35">
      <c r="A177" t="s">
        <v>3020</v>
      </c>
      <c r="B177" t="s">
        <v>3021</v>
      </c>
      <c r="C177" t="s">
        <v>112</v>
      </c>
      <c r="D177" s="5">
        <v>44592</v>
      </c>
      <c r="E177" s="5">
        <v>44569</v>
      </c>
      <c r="F177" t="s">
        <v>753</v>
      </c>
      <c r="G177" t="s">
        <v>3022</v>
      </c>
      <c r="H177" t="s">
        <v>2755</v>
      </c>
      <c r="J177" t="s">
        <v>756</v>
      </c>
      <c r="K177" t="s">
        <v>756</v>
      </c>
      <c r="L177" t="s">
        <v>757</v>
      </c>
      <c r="M177" t="s">
        <v>757</v>
      </c>
      <c r="N177" t="s">
        <v>756</v>
      </c>
      <c r="O177" t="s">
        <v>756</v>
      </c>
      <c r="P177" t="s">
        <v>758</v>
      </c>
      <c r="Q177" t="s">
        <v>759</v>
      </c>
      <c r="R177" t="s">
        <v>759</v>
      </c>
      <c r="S177" t="s">
        <v>757</v>
      </c>
      <c r="T177" t="s">
        <v>757</v>
      </c>
      <c r="U177" t="s">
        <v>757</v>
      </c>
      <c r="V177" t="s">
        <v>756</v>
      </c>
      <c r="W177" t="s">
        <v>756</v>
      </c>
      <c r="X177" t="s">
        <v>3023</v>
      </c>
      <c r="Y177" t="str">
        <f t="shared" si="28"/>
        <v>enero</v>
      </c>
      <c r="Z177">
        <f>YEAR(BD_PONDERACIONES[[#This Row],[Fecha Ejecución del Ticket]])</f>
        <v>2022</v>
      </c>
      <c r="AA177" t="str">
        <f t="shared" si="29"/>
        <v>enero</v>
      </c>
      <c r="AB177">
        <f>YEAR(BD_PONDERACIONES[[#This Row],[Fecha de Inspección]])</f>
        <v>2022</v>
      </c>
      <c r="AC177">
        <f t="shared" si="30"/>
        <v>0.5</v>
      </c>
      <c r="AD177">
        <f t="shared" si="31"/>
        <v>0.5</v>
      </c>
      <c r="AE177">
        <f t="shared" si="32"/>
        <v>0.5</v>
      </c>
      <c r="AF177">
        <f t="shared" si="33"/>
        <v>0.5</v>
      </c>
      <c r="AG177">
        <f t="shared" si="34"/>
        <v>0.5</v>
      </c>
      <c r="AH177">
        <f t="shared" si="35"/>
        <v>0.5</v>
      </c>
      <c r="AI177">
        <f t="shared" si="36"/>
        <v>0.25</v>
      </c>
      <c r="AJ177">
        <f t="shared" si="37"/>
        <v>0.25</v>
      </c>
      <c r="AK177">
        <f t="shared" si="38"/>
        <v>0.5</v>
      </c>
      <c r="AL177">
        <f t="shared" si="39"/>
        <v>0.5</v>
      </c>
      <c r="AM177">
        <f t="shared" si="40"/>
        <v>0.5</v>
      </c>
      <c r="AN177" s="6">
        <f t="shared" si="41"/>
        <v>1</v>
      </c>
      <c r="AO177" t="str">
        <f>VLOOKUP(BD_PONDERACIONES[[#This Row],[Comuna]],Tabla3[#All],2,0)</f>
        <v>Florida</v>
      </c>
    </row>
    <row r="178" spans="1:41" x14ac:dyDescent="0.35">
      <c r="A178" t="s">
        <v>3024</v>
      </c>
      <c r="B178" t="s">
        <v>3025</v>
      </c>
      <c r="C178" t="s">
        <v>196</v>
      </c>
      <c r="D178" s="5">
        <v>44592</v>
      </c>
      <c r="E178" s="5">
        <v>44573</v>
      </c>
      <c r="F178" t="s">
        <v>763</v>
      </c>
      <c r="G178" t="s">
        <v>3026</v>
      </c>
      <c r="H178" t="s">
        <v>2882</v>
      </c>
      <c r="J178" t="s">
        <v>756</v>
      </c>
      <c r="K178" t="s">
        <v>756</v>
      </c>
      <c r="L178" t="s">
        <v>757</v>
      </c>
      <c r="M178" t="s">
        <v>757</v>
      </c>
      <c r="N178" t="s">
        <v>756</v>
      </c>
      <c r="O178" t="s">
        <v>756</v>
      </c>
      <c r="P178" t="s">
        <v>765</v>
      </c>
      <c r="Q178" t="s">
        <v>3027</v>
      </c>
      <c r="R178" t="s">
        <v>759</v>
      </c>
      <c r="S178" t="s">
        <v>756</v>
      </c>
      <c r="T178" t="s">
        <v>756</v>
      </c>
      <c r="U178" t="s">
        <v>756</v>
      </c>
      <c r="V178" t="s">
        <v>756</v>
      </c>
      <c r="W178" t="s">
        <v>756</v>
      </c>
      <c r="X178" t="s">
        <v>3028</v>
      </c>
      <c r="Y178" t="str">
        <f t="shared" si="28"/>
        <v>enero</v>
      </c>
      <c r="Z178">
        <f>YEAR(BD_PONDERACIONES[[#This Row],[Fecha Ejecución del Ticket]])</f>
        <v>2022</v>
      </c>
      <c r="AA178" t="str">
        <f t="shared" si="29"/>
        <v>enero</v>
      </c>
      <c r="AB178">
        <f>YEAR(BD_PONDERACIONES[[#This Row],[Fecha de Inspección]])</f>
        <v>2022</v>
      </c>
      <c r="AC178">
        <f t="shared" si="30"/>
        <v>0.5</v>
      </c>
      <c r="AD178">
        <f t="shared" si="31"/>
        <v>0.5</v>
      </c>
      <c r="AE178">
        <f t="shared" si="32"/>
        <v>0.5</v>
      </c>
      <c r="AF178">
        <f t="shared" si="33"/>
        <v>0.5</v>
      </c>
      <c r="AG178">
        <f t="shared" si="34"/>
        <v>0.5</v>
      </c>
      <c r="AH178">
        <f t="shared" si="35"/>
        <v>0.5</v>
      </c>
      <c r="AI178">
        <f t="shared" si="36"/>
        <v>0.25</v>
      </c>
      <c r="AJ178">
        <f t="shared" si="37"/>
        <v>0.25</v>
      </c>
      <c r="AK178">
        <f t="shared" si="38"/>
        <v>0.5</v>
      </c>
      <c r="AL178">
        <f t="shared" si="39"/>
        <v>0.5</v>
      </c>
      <c r="AM178">
        <f t="shared" si="40"/>
        <v>0.5</v>
      </c>
      <c r="AN178" s="6">
        <f t="shared" si="41"/>
        <v>1</v>
      </c>
      <c r="AO178" t="str">
        <f>VLOOKUP(BD_PONDERACIONES[[#This Row],[Comuna]],Tabla3[#All],2,0)</f>
        <v>Cordillera</v>
      </c>
    </row>
    <row r="179" spans="1:41" x14ac:dyDescent="0.35">
      <c r="A179" t="s">
        <v>3029</v>
      </c>
      <c r="B179" t="s">
        <v>3030</v>
      </c>
      <c r="C179" t="s">
        <v>191</v>
      </c>
      <c r="D179" s="5">
        <v>44592</v>
      </c>
      <c r="E179" s="5">
        <v>44572</v>
      </c>
      <c r="F179" t="s">
        <v>763</v>
      </c>
      <c r="G179" t="s">
        <v>3031</v>
      </c>
      <c r="H179" t="s">
        <v>2882</v>
      </c>
      <c r="J179" t="s">
        <v>756</v>
      </c>
      <c r="K179" t="s">
        <v>756</v>
      </c>
      <c r="L179" t="s">
        <v>757</v>
      </c>
      <c r="M179" t="s">
        <v>757</v>
      </c>
      <c r="N179" t="s">
        <v>756</v>
      </c>
      <c r="O179" t="s">
        <v>756</v>
      </c>
      <c r="P179" t="s">
        <v>765</v>
      </c>
      <c r="Q179" t="s">
        <v>3032</v>
      </c>
      <c r="R179" t="s">
        <v>3033</v>
      </c>
      <c r="S179" t="s">
        <v>756</v>
      </c>
      <c r="T179" t="s">
        <v>756</v>
      </c>
      <c r="U179" t="s">
        <v>756</v>
      </c>
      <c r="V179" t="s">
        <v>756</v>
      </c>
      <c r="W179" t="s">
        <v>756</v>
      </c>
      <c r="X179" t="s">
        <v>3034</v>
      </c>
      <c r="Y179" t="str">
        <f t="shared" si="28"/>
        <v>enero</v>
      </c>
      <c r="Z179">
        <f>YEAR(BD_PONDERACIONES[[#This Row],[Fecha Ejecución del Ticket]])</f>
        <v>2022</v>
      </c>
      <c r="AA179" t="str">
        <f t="shared" si="29"/>
        <v>enero</v>
      </c>
      <c r="AB179">
        <f>YEAR(BD_PONDERACIONES[[#This Row],[Fecha de Inspección]])</f>
        <v>2022</v>
      </c>
      <c r="AC179">
        <f t="shared" si="30"/>
        <v>0.5</v>
      </c>
      <c r="AD179">
        <f t="shared" si="31"/>
        <v>0.5</v>
      </c>
      <c r="AE179">
        <f t="shared" si="32"/>
        <v>0.5</v>
      </c>
      <c r="AF179">
        <f t="shared" si="33"/>
        <v>0.5</v>
      </c>
      <c r="AG179">
        <f t="shared" si="34"/>
        <v>0.5</v>
      </c>
      <c r="AH179">
        <f t="shared" si="35"/>
        <v>0.5</v>
      </c>
      <c r="AI179">
        <f t="shared" si="36"/>
        <v>0.25</v>
      </c>
      <c r="AJ179">
        <f t="shared" si="37"/>
        <v>0.25</v>
      </c>
      <c r="AK179">
        <f t="shared" si="38"/>
        <v>0.5</v>
      </c>
      <c r="AL179">
        <f t="shared" si="39"/>
        <v>0.5</v>
      </c>
      <c r="AM179">
        <f t="shared" si="40"/>
        <v>0.5</v>
      </c>
      <c r="AN179" s="6">
        <f t="shared" si="41"/>
        <v>1</v>
      </c>
      <c r="AO179" t="str">
        <f>VLOOKUP(BD_PONDERACIONES[[#This Row],[Comuna]],Tabla3[#All],2,0)</f>
        <v>Cordillera</v>
      </c>
    </row>
    <row r="180" spans="1:41" x14ac:dyDescent="0.35">
      <c r="A180" t="s">
        <v>3035</v>
      </c>
      <c r="B180" t="s">
        <v>3036</v>
      </c>
      <c r="C180" t="s">
        <v>96</v>
      </c>
      <c r="D180" s="5">
        <v>44592</v>
      </c>
      <c r="E180" s="5">
        <v>44566</v>
      </c>
      <c r="F180" t="s">
        <v>753</v>
      </c>
      <c r="G180" t="s">
        <v>3037</v>
      </c>
      <c r="H180" t="s">
        <v>2755</v>
      </c>
      <c r="J180" t="s">
        <v>756</v>
      </c>
      <c r="K180" t="s">
        <v>756</v>
      </c>
      <c r="L180" t="s">
        <v>757</v>
      </c>
      <c r="M180" t="s">
        <v>757</v>
      </c>
      <c r="N180" t="s">
        <v>756</v>
      </c>
      <c r="O180" t="s">
        <v>756</v>
      </c>
      <c r="P180" t="s">
        <v>758</v>
      </c>
      <c r="Q180" t="s">
        <v>759</v>
      </c>
      <c r="R180" t="s">
        <v>759</v>
      </c>
      <c r="S180" t="s">
        <v>757</v>
      </c>
      <c r="T180" t="s">
        <v>757</v>
      </c>
      <c r="U180" t="s">
        <v>757</v>
      </c>
      <c r="V180" t="s">
        <v>773</v>
      </c>
      <c r="W180" t="s">
        <v>904</v>
      </c>
      <c r="X180" t="s">
        <v>3038</v>
      </c>
      <c r="Y180" t="str">
        <f t="shared" si="28"/>
        <v>enero</v>
      </c>
      <c r="Z180">
        <f>YEAR(BD_PONDERACIONES[[#This Row],[Fecha Ejecución del Ticket]])</f>
        <v>2022</v>
      </c>
      <c r="AA180" t="str">
        <f t="shared" si="29"/>
        <v>enero</v>
      </c>
      <c r="AB180">
        <f>YEAR(BD_PONDERACIONES[[#This Row],[Fecha de Inspección]])</f>
        <v>2022</v>
      </c>
      <c r="AC180">
        <f t="shared" si="30"/>
        <v>0.5</v>
      </c>
      <c r="AD180">
        <f t="shared" si="31"/>
        <v>0.5</v>
      </c>
      <c r="AE180">
        <f t="shared" si="32"/>
        <v>0.5</v>
      </c>
      <c r="AF180">
        <f t="shared" si="33"/>
        <v>0.5</v>
      </c>
      <c r="AG180">
        <f t="shared" si="34"/>
        <v>0.5</v>
      </c>
      <c r="AH180">
        <f t="shared" si="35"/>
        <v>0.5</v>
      </c>
      <c r="AI180">
        <f t="shared" si="36"/>
        <v>0.25</v>
      </c>
      <c r="AJ180">
        <f t="shared" si="37"/>
        <v>0.25</v>
      </c>
      <c r="AK180">
        <f t="shared" si="38"/>
        <v>0.5</v>
      </c>
      <c r="AL180">
        <f t="shared" si="39"/>
        <v>0</v>
      </c>
      <c r="AM180">
        <f t="shared" si="40"/>
        <v>0.32500000000000001</v>
      </c>
      <c r="AN180" s="6">
        <f t="shared" si="41"/>
        <v>0.86499999999999999</v>
      </c>
      <c r="AO180" t="str">
        <f>VLOOKUP(BD_PONDERACIONES[[#This Row],[Comuna]],Tabla3[#All],2,0)</f>
        <v>Florida</v>
      </c>
    </row>
    <row r="181" spans="1:41" x14ac:dyDescent="0.35">
      <c r="A181" t="s">
        <v>3039</v>
      </c>
      <c r="B181" t="s">
        <v>3040</v>
      </c>
      <c r="C181" t="s">
        <v>185</v>
      </c>
      <c r="D181" s="5">
        <v>44592</v>
      </c>
      <c r="E181" s="5">
        <v>44568</v>
      </c>
      <c r="F181" t="s">
        <v>763</v>
      </c>
      <c r="G181" t="s">
        <v>3041</v>
      </c>
      <c r="H181" t="s">
        <v>2882</v>
      </c>
      <c r="J181" t="s">
        <v>756</v>
      </c>
      <c r="K181" t="s">
        <v>756</v>
      </c>
      <c r="L181" t="s">
        <v>757</v>
      </c>
      <c r="M181" t="s">
        <v>757</v>
      </c>
      <c r="N181" t="s">
        <v>756</v>
      </c>
      <c r="O181" t="s">
        <v>756</v>
      </c>
      <c r="P181" t="s">
        <v>765</v>
      </c>
      <c r="Q181" t="s">
        <v>3042</v>
      </c>
      <c r="R181" t="s">
        <v>3043</v>
      </c>
      <c r="S181" t="s">
        <v>756</v>
      </c>
      <c r="T181" t="s">
        <v>756</v>
      </c>
      <c r="U181" t="s">
        <v>756</v>
      </c>
      <c r="V181" t="s">
        <v>756</v>
      </c>
      <c r="W181" t="s">
        <v>756</v>
      </c>
      <c r="X181" t="s">
        <v>3044</v>
      </c>
      <c r="Y181" t="str">
        <f t="shared" si="28"/>
        <v>enero</v>
      </c>
      <c r="Z181">
        <f>YEAR(BD_PONDERACIONES[[#This Row],[Fecha Ejecución del Ticket]])</f>
        <v>2022</v>
      </c>
      <c r="AA181" t="str">
        <f t="shared" si="29"/>
        <v>enero</v>
      </c>
      <c r="AB181">
        <f>YEAR(BD_PONDERACIONES[[#This Row],[Fecha de Inspección]])</f>
        <v>2022</v>
      </c>
      <c r="AC181">
        <f t="shared" si="30"/>
        <v>0.5</v>
      </c>
      <c r="AD181">
        <f t="shared" si="31"/>
        <v>0.5</v>
      </c>
      <c r="AE181">
        <f t="shared" si="32"/>
        <v>0.5</v>
      </c>
      <c r="AF181">
        <f t="shared" si="33"/>
        <v>0.5</v>
      </c>
      <c r="AG181">
        <f t="shared" si="34"/>
        <v>0.5</v>
      </c>
      <c r="AH181">
        <f t="shared" si="35"/>
        <v>0.5</v>
      </c>
      <c r="AI181">
        <f t="shared" si="36"/>
        <v>0.25</v>
      </c>
      <c r="AJ181">
        <f t="shared" si="37"/>
        <v>0.25</v>
      </c>
      <c r="AK181">
        <f t="shared" si="38"/>
        <v>0.5</v>
      </c>
      <c r="AL181">
        <f t="shared" si="39"/>
        <v>0.5</v>
      </c>
      <c r="AM181">
        <f t="shared" si="40"/>
        <v>0.5</v>
      </c>
      <c r="AN181" s="6">
        <f t="shared" si="41"/>
        <v>1</v>
      </c>
      <c r="AO181" t="str">
        <f>VLOOKUP(BD_PONDERACIONES[[#This Row],[Comuna]],Tabla3[#All],2,0)</f>
        <v>Cordillera</v>
      </c>
    </row>
    <row r="182" spans="1:41" x14ac:dyDescent="0.35">
      <c r="A182" t="s">
        <v>3045</v>
      </c>
      <c r="B182" t="s">
        <v>3046</v>
      </c>
      <c r="C182" t="s">
        <v>190</v>
      </c>
      <c r="D182" s="5">
        <v>44592</v>
      </c>
      <c r="E182" s="5">
        <v>44571</v>
      </c>
      <c r="F182" t="s">
        <v>763</v>
      </c>
      <c r="G182" t="s">
        <v>3047</v>
      </c>
      <c r="H182" t="s">
        <v>2882</v>
      </c>
      <c r="J182" t="s">
        <v>756</v>
      </c>
      <c r="K182" t="s">
        <v>756</v>
      </c>
      <c r="L182" t="s">
        <v>757</v>
      </c>
      <c r="M182" t="s">
        <v>757</v>
      </c>
      <c r="N182" t="s">
        <v>756</v>
      </c>
      <c r="O182" t="s">
        <v>756</v>
      </c>
      <c r="P182" t="s">
        <v>765</v>
      </c>
      <c r="Q182" t="s">
        <v>3048</v>
      </c>
      <c r="R182" t="s">
        <v>759</v>
      </c>
      <c r="S182" t="s">
        <v>756</v>
      </c>
      <c r="T182" t="s">
        <v>756</v>
      </c>
      <c r="U182" t="s">
        <v>756</v>
      </c>
      <c r="V182" t="s">
        <v>756</v>
      </c>
      <c r="W182" t="s">
        <v>756</v>
      </c>
      <c r="X182" t="s">
        <v>3049</v>
      </c>
      <c r="Y182" t="str">
        <f t="shared" si="28"/>
        <v>enero</v>
      </c>
      <c r="Z182">
        <f>YEAR(BD_PONDERACIONES[[#This Row],[Fecha Ejecución del Ticket]])</f>
        <v>2022</v>
      </c>
      <c r="AA182" t="str">
        <f t="shared" si="29"/>
        <v>enero</v>
      </c>
      <c r="AB182">
        <f>YEAR(BD_PONDERACIONES[[#This Row],[Fecha de Inspección]])</f>
        <v>2022</v>
      </c>
      <c r="AC182">
        <f t="shared" si="30"/>
        <v>0.5</v>
      </c>
      <c r="AD182">
        <f t="shared" si="31"/>
        <v>0.5</v>
      </c>
      <c r="AE182">
        <f t="shared" si="32"/>
        <v>0.5</v>
      </c>
      <c r="AF182">
        <f t="shared" si="33"/>
        <v>0.5</v>
      </c>
      <c r="AG182">
        <f t="shared" si="34"/>
        <v>0.5</v>
      </c>
      <c r="AH182">
        <f t="shared" si="35"/>
        <v>0.5</v>
      </c>
      <c r="AI182">
        <f t="shared" si="36"/>
        <v>0.25</v>
      </c>
      <c r="AJ182">
        <f t="shared" si="37"/>
        <v>0.25</v>
      </c>
      <c r="AK182">
        <f t="shared" si="38"/>
        <v>0.5</v>
      </c>
      <c r="AL182">
        <f t="shared" si="39"/>
        <v>0.5</v>
      </c>
      <c r="AM182">
        <f t="shared" si="40"/>
        <v>0.5</v>
      </c>
      <c r="AN182" s="6">
        <f t="shared" si="41"/>
        <v>1</v>
      </c>
      <c r="AO182" t="str">
        <f>VLOOKUP(BD_PONDERACIONES[[#This Row],[Comuna]],Tabla3[#All],2,0)</f>
        <v>Cordillera</v>
      </c>
    </row>
    <row r="183" spans="1:41" x14ac:dyDescent="0.35">
      <c r="A183" t="s">
        <v>3050</v>
      </c>
      <c r="B183" t="s">
        <v>3051</v>
      </c>
      <c r="C183" t="s">
        <v>222</v>
      </c>
      <c r="D183" s="5">
        <v>44592</v>
      </c>
      <c r="E183" s="5">
        <v>44581</v>
      </c>
      <c r="F183" t="s">
        <v>763</v>
      </c>
      <c r="G183" t="s">
        <v>3052</v>
      </c>
      <c r="H183" t="s">
        <v>2882</v>
      </c>
      <c r="J183" t="s">
        <v>756</v>
      </c>
      <c r="K183" t="s">
        <v>756</v>
      </c>
      <c r="L183" t="s">
        <v>757</v>
      </c>
      <c r="M183" t="s">
        <v>757</v>
      </c>
      <c r="N183" t="s">
        <v>756</v>
      </c>
      <c r="O183" t="s">
        <v>756</v>
      </c>
      <c r="P183" t="s">
        <v>765</v>
      </c>
      <c r="Q183" t="s">
        <v>3053</v>
      </c>
      <c r="R183" t="s">
        <v>759</v>
      </c>
      <c r="S183" t="s">
        <v>756</v>
      </c>
      <c r="T183" t="s">
        <v>756</v>
      </c>
      <c r="U183" t="s">
        <v>756</v>
      </c>
      <c r="V183" t="s">
        <v>756</v>
      </c>
      <c r="W183" t="s">
        <v>773</v>
      </c>
      <c r="X183" t="s">
        <v>3054</v>
      </c>
      <c r="Y183" t="str">
        <f t="shared" si="28"/>
        <v>enero</v>
      </c>
      <c r="Z183">
        <f>YEAR(BD_PONDERACIONES[[#This Row],[Fecha Ejecución del Ticket]])</f>
        <v>2022</v>
      </c>
      <c r="AA183" t="str">
        <f t="shared" si="29"/>
        <v>enero</v>
      </c>
      <c r="AB183">
        <f>YEAR(BD_PONDERACIONES[[#This Row],[Fecha de Inspección]])</f>
        <v>2022</v>
      </c>
      <c r="AC183">
        <f t="shared" si="30"/>
        <v>0.5</v>
      </c>
      <c r="AD183">
        <f t="shared" si="31"/>
        <v>0.5</v>
      </c>
      <c r="AE183">
        <f t="shared" si="32"/>
        <v>0.5</v>
      </c>
      <c r="AF183">
        <f t="shared" si="33"/>
        <v>0.5</v>
      </c>
      <c r="AG183">
        <f t="shared" si="34"/>
        <v>0.5</v>
      </c>
      <c r="AH183">
        <f t="shared" si="35"/>
        <v>0.5</v>
      </c>
      <c r="AI183">
        <f t="shared" si="36"/>
        <v>0.25</v>
      </c>
      <c r="AJ183">
        <f t="shared" si="37"/>
        <v>0.25</v>
      </c>
      <c r="AK183">
        <f t="shared" si="38"/>
        <v>0.5</v>
      </c>
      <c r="AL183">
        <f t="shared" si="39"/>
        <v>0.5</v>
      </c>
      <c r="AM183">
        <f t="shared" si="40"/>
        <v>0</v>
      </c>
      <c r="AN183" s="6">
        <f t="shared" si="41"/>
        <v>0.9</v>
      </c>
      <c r="AO183" t="str">
        <f>VLOOKUP(BD_PONDERACIONES[[#This Row],[Comuna]],Tabla3[#All],2,0)</f>
        <v>Cordillera</v>
      </c>
    </row>
    <row r="184" spans="1:41" x14ac:dyDescent="0.35">
      <c r="A184" t="s">
        <v>3055</v>
      </c>
      <c r="B184" t="s">
        <v>3056</v>
      </c>
      <c r="C184" t="s">
        <v>231</v>
      </c>
      <c r="D184" s="5">
        <v>44592</v>
      </c>
      <c r="E184" s="5">
        <v>44585</v>
      </c>
      <c r="F184" t="s">
        <v>763</v>
      </c>
      <c r="G184" t="s">
        <v>3057</v>
      </c>
      <c r="H184" t="s">
        <v>2882</v>
      </c>
      <c r="J184" t="s">
        <v>756</v>
      </c>
      <c r="K184" t="s">
        <v>756</v>
      </c>
      <c r="L184" t="s">
        <v>757</v>
      </c>
      <c r="M184" t="s">
        <v>757</v>
      </c>
      <c r="N184" t="s">
        <v>756</v>
      </c>
      <c r="O184" t="s">
        <v>756</v>
      </c>
      <c r="P184" t="s">
        <v>758</v>
      </c>
      <c r="Q184" t="s">
        <v>759</v>
      </c>
      <c r="R184" t="s">
        <v>759</v>
      </c>
      <c r="S184" t="s">
        <v>757</v>
      </c>
      <c r="T184" t="s">
        <v>757</v>
      </c>
      <c r="U184" t="s">
        <v>757</v>
      </c>
      <c r="V184" t="s">
        <v>773</v>
      </c>
      <c r="W184" t="s">
        <v>768</v>
      </c>
      <c r="X184" t="s">
        <v>3058</v>
      </c>
      <c r="Y184" t="str">
        <f t="shared" si="28"/>
        <v>enero</v>
      </c>
      <c r="Z184">
        <f>YEAR(BD_PONDERACIONES[[#This Row],[Fecha Ejecución del Ticket]])</f>
        <v>2022</v>
      </c>
      <c r="AA184" t="str">
        <f t="shared" si="29"/>
        <v>enero</v>
      </c>
      <c r="AB184">
        <f>YEAR(BD_PONDERACIONES[[#This Row],[Fecha de Inspección]])</f>
        <v>2022</v>
      </c>
      <c r="AC184">
        <f t="shared" si="30"/>
        <v>0.5</v>
      </c>
      <c r="AD184">
        <f t="shared" si="31"/>
        <v>0.5</v>
      </c>
      <c r="AE184">
        <f t="shared" si="32"/>
        <v>0.5</v>
      </c>
      <c r="AF184">
        <f t="shared" si="33"/>
        <v>0.5</v>
      </c>
      <c r="AG184">
        <f t="shared" si="34"/>
        <v>0.5</v>
      </c>
      <c r="AH184">
        <f t="shared" si="35"/>
        <v>0.5</v>
      </c>
      <c r="AI184">
        <f t="shared" si="36"/>
        <v>0.25</v>
      </c>
      <c r="AJ184">
        <f t="shared" si="37"/>
        <v>0.25</v>
      </c>
      <c r="AK184">
        <f t="shared" si="38"/>
        <v>0.5</v>
      </c>
      <c r="AL184">
        <f t="shared" si="39"/>
        <v>0</v>
      </c>
      <c r="AM184">
        <f t="shared" si="40"/>
        <v>0.17499999999999999</v>
      </c>
      <c r="AN184" s="6">
        <f t="shared" si="41"/>
        <v>0.83500000000000008</v>
      </c>
      <c r="AO184" t="str">
        <f>VLOOKUP(BD_PONDERACIONES[[#This Row],[Comuna]],Tabla3[#All],2,0)</f>
        <v>Cordillera</v>
      </c>
    </row>
    <row r="185" spans="1:41" x14ac:dyDescent="0.35">
      <c r="A185" t="s">
        <v>3059</v>
      </c>
      <c r="B185" t="s">
        <v>3060</v>
      </c>
      <c r="C185" t="s">
        <v>225</v>
      </c>
      <c r="D185" s="5">
        <v>44592</v>
      </c>
      <c r="E185" s="5">
        <v>44582</v>
      </c>
      <c r="F185" t="s">
        <v>763</v>
      </c>
      <c r="G185" t="s">
        <v>3061</v>
      </c>
      <c r="H185" t="s">
        <v>2882</v>
      </c>
      <c r="J185" t="s">
        <v>756</v>
      </c>
      <c r="K185" t="s">
        <v>756</v>
      </c>
      <c r="L185" t="s">
        <v>757</v>
      </c>
      <c r="M185" t="s">
        <v>757</v>
      </c>
      <c r="N185" t="s">
        <v>756</v>
      </c>
      <c r="O185" t="s">
        <v>756</v>
      </c>
      <c r="P185" t="s">
        <v>758</v>
      </c>
      <c r="Q185" t="s">
        <v>759</v>
      </c>
      <c r="R185" t="s">
        <v>759</v>
      </c>
      <c r="S185" t="s">
        <v>757</v>
      </c>
      <c r="T185" t="s">
        <v>757</v>
      </c>
      <c r="U185" t="s">
        <v>757</v>
      </c>
      <c r="V185" t="s">
        <v>756</v>
      </c>
      <c r="W185" t="s">
        <v>756</v>
      </c>
      <c r="X185" t="s">
        <v>3062</v>
      </c>
      <c r="Y185" t="str">
        <f t="shared" si="28"/>
        <v>enero</v>
      </c>
      <c r="Z185">
        <f>YEAR(BD_PONDERACIONES[[#This Row],[Fecha Ejecución del Ticket]])</f>
        <v>2022</v>
      </c>
      <c r="AA185" t="str">
        <f t="shared" si="29"/>
        <v>enero</v>
      </c>
      <c r="AB185">
        <f>YEAR(BD_PONDERACIONES[[#This Row],[Fecha de Inspección]])</f>
        <v>2022</v>
      </c>
      <c r="AC185">
        <f t="shared" si="30"/>
        <v>0.5</v>
      </c>
      <c r="AD185">
        <f t="shared" si="31"/>
        <v>0.5</v>
      </c>
      <c r="AE185">
        <f t="shared" si="32"/>
        <v>0.5</v>
      </c>
      <c r="AF185">
        <f t="shared" si="33"/>
        <v>0.5</v>
      </c>
      <c r="AG185">
        <f t="shared" si="34"/>
        <v>0.5</v>
      </c>
      <c r="AH185">
        <f t="shared" si="35"/>
        <v>0.5</v>
      </c>
      <c r="AI185">
        <f t="shared" si="36"/>
        <v>0.25</v>
      </c>
      <c r="AJ185">
        <f t="shared" si="37"/>
        <v>0.25</v>
      </c>
      <c r="AK185">
        <f t="shared" si="38"/>
        <v>0.5</v>
      </c>
      <c r="AL185">
        <f t="shared" si="39"/>
        <v>0.5</v>
      </c>
      <c r="AM185">
        <f t="shared" si="40"/>
        <v>0.5</v>
      </c>
      <c r="AN185" s="6">
        <f t="shared" si="41"/>
        <v>1</v>
      </c>
      <c r="AO185" t="str">
        <f>VLOOKUP(BD_PONDERACIONES[[#This Row],[Comuna]],Tabla3[#All],2,0)</f>
        <v>Cordillera</v>
      </c>
    </row>
    <row r="186" spans="1:41" x14ac:dyDescent="0.35">
      <c r="A186" t="s">
        <v>3063</v>
      </c>
      <c r="B186" t="s">
        <v>3064</v>
      </c>
      <c r="C186" t="s">
        <v>221</v>
      </c>
      <c r="D186" s="5">
        <v>44592</v>
      </c>
      <c r="E186" s="5">
        <v>44581</v>
      </c>
      <c r="F186" t="s">
        <v>763</v>
      </c>
      <c r="G186" t="s">
        <v>3061</v>
      </c>
      <c r="H186" t="s">
        <v>2882</v>
      </c>
      <c r="J186" t="s">
        <v>757</v>
      </c>
      <c r="K186" t="s">
        <v>757</v>
      </c>
      <c r="L186" t="s">
        <v>757</v>
      </c>
      <c r="M186" t="s">
        <v>757</v>
      </c>
      <c r="N186" t="s">
        <v>757</v>
      </c>
      <c r="O186" t="s">
        <v>757</v>
      </c>
      <c r="P186" t="s">
        <v>758</v>
      </c>
      <c r="Q186" t="s">
        <v>759</v>
      </c>
      <c r="R186" t="s">
        <v>759</v>
      </c>
      <c r="S186" t="s">
        <v>757</v>
      </c>
      <c r="T186" t="s">
        <v>757</v>
      </c>
      <c r="U186" t="s">
        <v>757</v>
      </c>
      <c r="V186" t="s">
        <v>756</v>
      </c>
      <c r="W186" t="s">
        <v>773</v>
      </c>
      <c r="X186" t="s">
        <v>3065</v>
      </c>
      <c r="Y186" t="str">
        <f t="shared" si="28"/>
        <v>enero</v>
      </c>
      <c r="Z186">
        <f>YEAR(BD_PONDERACIONES[[#This Row],[Fecha Ejecución del Ticket]])</f>
        <v>2022</v>
      </c>
      <c r="AA186" t="str">
        <f t="shared" si="29"/>
        <v>enero</v>
      </c>
      <c r="AB186">
        <f>YEAR(BD_PONDERACIONES[[#This Row],[Fecha de Inspección]])</f>
        <v>2022</v>
      </c>
      <c r="AC186">
        <f t="shared" si="30"/>
        <v>0.5</v>
      </c>
      <c r="AD186">
        <f t="shared" si="31"/>
        <v>0.5</v>
      </c>
      <c r="AE186">
        <f t="shared" si="32"/>
        <v>0.5</v>
      </c>
      <c r="AF186">
        <f t="shared" si="33"/>
        <v>0.5</v>
      </c>
      <c r="AG186">
        <f t="shared" si="34"/>
        <v>0.5</v>
      </c>
      <c r="AH186">
        <f t="shared" si="35"/>
        <v>0.5</v>
      </c>
      <c r="AI186">
        <f t="shared" si="36"/>
        <v>0.25</v>
      </c>
      <c r="AJ186">
        <f t="shared" si="37"/>
        <v>0.25</v>
      </c>
      <c r="AK186">
        <f t="shared" si="38"/>
        <v>0.5</v>
      </c>
      <c r="AL186">
        <f t="shared" si="39"/>
        <v>0.5</v>
      </c>
      <c r="AM186">
        <f t="shared" si="40"/>
        <v>0</v>
      </c>
      <c r="AN186" s="6">
        <f t="shared" si="41"/>
        <v>0.9</v>
      </c>
      <c r="AO186" t="str">
        <f>VLOOKUP(BD_PONDERACIONES[[#This Row],[Comuna]],Tabla3[#All],2,0)</f>
        <v>Cordillera</v>
      </c>
    </row>
    <row r="187" spans="1:41" x14ac:dyDescent="0.35">
      <c r="A187" t="s">
        <v>2853</v>
      </c>
      <c r="B187" t="s">
        <v>2854</v>
      </c>
      <c r="C187" t="s">
        <v>167</v>
      </c>
      <c r="D187" s="5">
        <v>44593</v>
      </c>
      <c r="E187" s="5">
        <v>44584</v>
      </c>
      <c r="F187" t="s">
        <v>753</v>
      </c>
      <c r="G187" t="s">
        <v>2855</v>
      </c>
      <c r="H187" t="s">
        <v>2755</v>
      </c>
      <c r="J187" t="s">
        <v>756</v>
      </c>
      <c r="K187" t="s">
        <v>756</v>
      </c>
      <c r="L187" t="s">
        <v>757</v>
      </c>
      <c r="M187" t="s">
        <v>757</v>
      </c>
      <c r="N187" t="s">
        <v>756</v>
      </c>
      <c r="O187" t="s">
        <v>756</v>
      </c>
      <c r="P187" t="s">
        <v>765</v>
      </c>
      <c r="Q187" t="s">
        <v>759</v>
      </c>
      <c r="R187" t="s">
        <v>759</v>
      </c>
      <c r="S187" t="s">
        <v>756</v>
      </c>
      <c r="T187" t="s">
        <v>756</v>
      </c>
      <c r="U187" t="s">
        <v>756</v>
      </c>
      <c r="V187" t="s">
        <v>756</v>
      </c>
      <c r="W187" t="s">
        <v>756</v>
      </c>
      <c r="X187" t="s">
        <v>2856</v>
      </c>
      <c r="Y187" t="str">
        <f t="shared" si="28"/>
        <v>enero</v>
      </c>
      <c r="Z187">
        <f>YEAR(BD_PONDERACIONES[[#This Row],[Fecha Ejecución del Ticket]])</f>
        <v>2022</v>
      </c>
      <c r="AA187" t="str">
        <f t="shared" si="29"/>
        <v>febrero</v>
      </c>
      <c r="AB187">
        <f>YEAR(BD_PONDERACIONES[[#This Row],[Fecha de Inspección]])</f>
        <v>2022</v>
      </c>
      <c r="AC187">
        <f t="shared" si="30"/>
        <v>0.5</v>
      </c>
      <c r="AD187">
        <f t="shared" si="31"/>
        <v>0.5</v>
      </c>
      <c r="AE187">
        <f t="shared" si="32"/>
        <v>0.5</v>
      </c>
      <c r="AF187">
        <f t="shared" si="33"/>
        <v>0.5</v>
      </c>
      <c r="AG187">
        <f t="shared" si="34"/>
        <v>0.5</v>
      </c>
      <c r="AH187">
        <f t="shared" si="35"/>
        <v>0.5</v>
      </c>
      <c r="AI187">
        <f t="shared" si="36"/>
        <v>0.25</v>
      </c>
      <c r="AJ187">
        <f t="shared" si="37"/>
        <v>0.25</v>
      </c>
      <c r="AK187">
        <f t="shared" si="38"/>
        <v>0.5</v>
      </c>
      <c r="AL187">
        <f t="shared" si="39"/>
        <v>0.5</v>
      </c>
      <c r="AM187">
        <f t="shared" si="40"/>
        <v>0.5</v>
      </c>
      <c r="AN187" s="6">
        <f t="shared" si="41"/>
        <v>1</v>
      </c>
      <c r="AO187" t="str">
        <f>VLOOKUP(BD_PONDERACIONES[[#This Row],[Comuna]],Tabla3[#All],2,0)</f>
        <v>Florida</v>
      </c>
    </row>
    <row r="188" spans="1:41" x14ac:dyDescent="0.35">
      <c r="A188" t="s">
        <v>2857</v>
      </c>
      <c r="B188" t="s">
        <v>2858</v>
      </c>
      <c r="C188" t="s">
        <v>201</v>
      </c>
      <c r="D188" s="5">
        <v>44593</v>
      </c>
      <c r="E188" s="5">
        <v>44574</v>
      </c>
      <c r="F188" t="s">
        <v>763</v>
      </c>
      <c r="G188" t="s">
        <v>2859</v>
      </c>
      <c r="H188" t="s">
        <v>2860</v>
      </c>
      <c r="J188" t="s">
        <v>756</v>
      </c>
      <c r="K188" t="s">
        <v>756</v>
      </c>
      <c r="L188" t="s">
        <v>757</v>
      </c>
      <c r="M188" t="s">
        <v>757</v>
      </c>
      <c r="N188" t="s">
        <v>756</v>
      </c>
      <c r="O188" t="s">
        <v>756</v>
      </c>
      <c r="P188" t="s">
        <v>765</v>
      </c>
      <c r="Q188" t="s">
        <v>2861</v>
      </c>
      <c r="R188" t="s">
        <v>2862</v>
      </c>
      <c r="S188" t="s">
        <v>756</v>
      </c>
      <c r="T188" t="s">
        <v>756</v>
      </c>
      <c r="U188" t="s">
        <v>756</v>
      </c>
      <c r="V188" t="s">
        <v>756</v>
      </c>
      <c r="W188" t="s">
        <v>756</v>
      </c>
      <c r="X188" t="s">
        <v>2863</v>
      </c>
      <c r="Y188" t="str">
        <f t="shared" si="28"/>
        <v>enero</v>
      </c>
      <c r="Z188">
        <f>YEAR(BD_PONDERACIONES[[#This Row],[Fecha Ejecución del Ticket]])</f>
        <v>2022</v>
      </c>
      <c r="AA188" t="str">
        <f t="shared" si="29"/>
        <v>febrero</v>
      </c>
      <c r="AB188">
        <f>YEAR(BD_PONDERACIONES[[#This Row],[Fecha de Inspección]])</f>
        <v>2022</v>
      </c>
      <c r="AC188">
        <f t="shared" si="30"/>
        <v>0.5</v>
      </c>
      <c r="AD188">
        <f t="shared" si="31"/>
        <v>0.5</v>
      </c>
      <c r="AE188">
        <f t="shared" si="32"/>
        <v>0.5</v>
      </c>
      <c r="AF188">
        <f t="shared" si="33"/>
        <v>0.5</v>
      </c>
      <c r="AG188">
        <f t="shared" si="34"/>
        <v>0.5</v>
      </c>
      <c r="AH188">
        <f t="shared" si="35"/>
        <v>0.5</v>
      </c>
      <c r="AI188">
        <f t="shared" si="36"/>
        <v>0.25</v>
      </c>
      <c r="AJ188">
        <f t="shared" si="37"/>
        <v>0.25</v>
      </c>
      <c r="AK188">
        <f t="shared" si="38"/>
        <v>0.5</v>
      </c>
      <c r="AL188">
        <f t="shared" si="39"/>
        <v>0.5</v>
      </c>
      <c r="AM188">
        <f t="shared" si="40"/>
        <v>0.5</v>
      </c>
      <c r="AN188" s="6">
        <f t="shared" si="41"/>
        <v>1</v>
      </c>
      <c r="AO188" t="str">
        <f>VLOOKUP(BD_PONDERACIONES[[#This Row],[Comuna]],Tabla3[#All],2,0)</f>
        <v>Cordillera</v>
      </c>
    </row>
    <row r="189" spans="1:41" x14ac:dyDescent="0.35">
      <c r="A189" t="s">
        <v>2864</v>
      </c>
      <c r="B189" t="s">
        <v>2865</v>
      </c>
      <c r="C189" t="s">
        <v>148</v>
      </c>
      <c r="D189" s="5">
        <v>44593</v>
      </c>
      <c r="E189" s="5">
        <v>44579</v>
      </c>
      <c r="F189" t="s">
        <v>753</v>
      </c>
      <c r="G189" t="s">
        <v>2866</v>
      </c>
      <c r="H189" t="s">
        <v>2755</v>
      </c>
      <c r="J189" t="s">
        <v>756</v>
      </c>
      <c r="K189" t="s">
        <v>756</v>
      </c>
      <c r="L189" t="s">
        <v>757</v>
      </c>
      <c r="M189" t="s">
        <v>757</v>
      </c>
      <c r="N189" t="s">
        <v>756</v>
      </c>
      <c r="O189" t="s">
        <v>756</v>
      </c>
      <c r="P189" t="s">
        <v>765</v>
      </c>
      <c r="Q189" t="s">
        <v>759</v>
      </c>
      <c r="R189" t="s">
        <v>759</v>
      </c>
      <c r="S189" t="s">
        <v>756</v>
      </c>
      <c r="T189" t="s">
        <v>756</v>
      </c>
      <c r="U189" t="s">
        <v>756</v>
      </c>
      <c r="V189" t="s">
        <v>756</v>
      </c>
      <c r="W189" t="s">
        <v>756</v>
      </c>
      <c r="X189" t="s">
        <v>2867</v>
      </c>
      <c r="Y189" t="str">
        <f t="shared" si="28"/>
        <v>enero</v>
      </c>
      <c r="Z189">
        <f>YEAR(BD_PONDERACIONES[[#This Row],[Fecha Ejecución del Ticket]])</f>
        <v>2022</v>
      </c>
      <c r="AA189" t="str">
        <f t="shared" si="29"/>
        <v>febrero</v>
      </c>
      <c r="AB189">
        <f>YEAR(BD_PONDERACIONES[[#This Row],[Fecha de Inspección]])</f>
        <v>2022</v>
      </c>
      <c r="AC189">
        <f t="shared" si="30"/>
        <v>0.5</v>
      </c>
      <c r="AD189">
        <f t="shared" si="31"/>
        <v>0.5</v>
      </c>
      <c r="AE189">
        <f t="shared" si="32"/>
        <v>0.5</v>
      </c>
      <c r="AF189">
        <f t="shared" si="33"/>
        <v>0.5</v>
      </c>
      <c r="AG189">
        <f t="shared" si="34"/>
        <v>0.5</v>
      </c>
      <c r="AH189">
        <f t="shared" si="35"/>
        <v>0.5</v>
      </c>
      <c r="AI189">
        <f t="shared" si="36"/>
        <v>0.25</v>
      </c>
      <c r="AJ189">
        <f t="shared" si="37"/>
        <v>0.25</v>
      </c>
      <c r="AK189">
        <f t="shared" si="38"/>
        <v>0.5</v>
      </c>
      <c r="AL189">
        <f t="shared" si="39"/>
        <v>0.5</v>
      </c>
      <c r="AM189">
        <f t="shared" si="40"/>
        <v>0.5</v>
      </c>
      <c r="AN189" s="6">
        <f t="shared" si="41"/>
        <v>1</v>
      </c>
      <c r="AO189" t="str">
        <f>VLOOKUP(BD_PONDERACIONES[[#This Row],[Comuna]],Tabla3[#All],2,0)</f>
        <v>Florida</v>
      </c>
    </row>
    <row r="190" spans="1:41" x14ac:dyDescent="0.35">
      <c r="A190" t="s">
        <v>2868</v>
      </c>
      <c r="B190" t="s">
        <v>2869</v>
      </c>
      <c r="C190" t="s">
        <v>146</v>
      </c>
      <c r="D190" s="5">
        <v>44593</v>
      </c>
      <c r="E190" s="5">
        <v>44578</v>
      </c>
      <c r="F190" t="s">
        <v>753</v>
      </c>
      <c r="G190" t="s">
        <v>2870</v>
      </c>
      <c r="H190" t="s">
        <v>2755</v>
      </c>
      <c r="J190" t="s">
        <v>756</v>
      </c>
      <c r="K190" t="s">
        <v>756</v>
      </c>
      <c r="L190" t="s">
        <v>757</v>
      </c>
      <c r="M190" t="s">
        <v>757</v>
      </c>
      <c r="N190" t="s">
        <v>756</v>
      </c>
      <c r="O190" t="s">
        <v>756</v>
      </c>
      <c r="P190" t="s">
        <v>765</v>
      </c>
      <c r="Q190" t="s">
        <v>759</v>
      </c>
      <c r="R190" t="s">
        <v>759</v>
      </c>
      <c r="S190" t="s">
        <v>756</v>
      </c>
      <c r="T190" t="s">
        <v>756</v>
      </c>
      <c r="U190" t="s">
        <v>756</v>
      </c>
      <c r="V190" t="s">
        <v>756</v>
      </c>
      <c r="W190" t="s">
        <v>756</v>
      </c>
      <c r="X190" t="s">
        <v>2005</v>
      </c>
      <c r="Y190" t="str">
        <f t="shared" si="28"/>
        <v>enero</v>
      </c>
      <c r="Z190">
        <f>YEAR(BD_PONDERACIONES[[#This Row],[Fecha Ejecución del Ticket]])</f>
        <v>2022</v>
      </c>
      <c r="AA190" t="str">
        <f t="shared" si="29"/>
        <v>febrero</v>
      </c>
      <c r="AB190">
        <f>YEAR(BD_PONDERACIONES[[#This Row],[Fecha de Inspección]])</f>
        <v>2022</v>
      </c>
      <c r="AC190">
        <f t="shared" si="30"/>
        <v>0.5</v>
      </c>
      <c r="AD190">
        <f t="shared" si="31"/>
        <v>0.5</v>
      </c>
      <c r="AE190">
        <f t="shared" si="32"/>
        <v>0.5</v>
      </c>
      <c r="AF190">
        <f t="shared" si="33"/>
        <v>0.5</v>
      </c>
      <c r="AG190">
        <f t="shared" si="34"/>
        <v>0.5</v>
      </c>
      <c r="AH190">
        <f t="shared" si="35"/>
        <v>0.5</v>
      </c>
      <c r="AI190">
        <f t="shared" si="36"/>
        <v>0.25</v>
      </c>
      <c r="AJ190">
        <f t="shared" si="37"/>
        <v>0.25</v>
      </c>
      <c r="AK190">
        <f t="shared" si="38"/>
        <v>0.5</v>
      </c>
      <c r="AL190">
        <f t="shared" si="39"/>
        <v>0.5</v>
      </c>
      <c r="AM190">
        <f t="shared" si="40"/>
        <v>0.5</v>
      </c>
      <c r="AN190" s="6">
        <f t="shared" si="41"/>
        <v>1</v>
      </c>
      <c r="AO190" t="str">
        <f>VLOOKUP(BD_PONDERACIONES[[#This Row],[Comuna]],Tabla3[#All],2,0)</f>
        <v>Florida</v>
      </c>
    </row>
    <row r="191" spans="1:41" x14ac:dyDescent="0.35">
      <c r="A191" t="s">
        <v>2871</v>
      </c>
      <c r="B191" t="s">
        <v>2872</v>
      </c>
      <c r="C191" t="s">
        <v>150</v>
      </c>
      <c r="D191" s="5">
        <v>44593</v>
      </c>
      <c r="E191" s="5">
        <v>44580</v>
      </c>
      <c r="F191" t="s">
        <v>753</v>
      </c>
      <c r="G191" t="s">
        <v>2873</v>
      </c>
      <c r="H191" t="s">
        <v>2755</v>
      </c>
      <c r="J191" t="s">
        <v>756</v>
      </c>
      <c r="K191" t="s">
        <v>756</v>
      </c>
      <c r="L191" t="s">
        <v>757</v>
      </c>
      <c r="M191" t="s">
        <v>757</v>
      </c>
      <c r="N191" t="s">
        <v>756</v>
      </c>
      <c r="O191" t="s">
        <v>756</v>
      </c>
      <c r="P191" t="s">
        <v>765</v>
      </c>
      <c r="Q191" t="s">
        <v>759</v>
      </c>
      <c r="R191" t="s">
        <v>759</v>
      </c>
      <c r="S191" t="s">
        <v>756</v>
      </c>
      <c r="T191" t="s">
        <v>756</v>
      </c>
      <c r="U191" t="s">
        <v>756</v>
      </c>
      <c r="V191" t="s">
        <v>756</v>
      </c>
      <c r="W191" t="s">
        <v>756</v>
      </c>
      <c r="X191" t="s">
        <v>2874</v>
      </c>
      <c r="Y191" t="str">
        <f t="shared" si="28"/>
        <v>enero</v>
      </c>
      <c r="Z191">
        <f>YEAR(BD_PONDERACIONES[[#This Row],[Fecha Ejecución del Ticket]])</f>
        <v>2022</v>
      </c>
      <c r="AA191" t="str">
        <f t="shared" si="29"/>
        <v>febrero</v>
      </c>
      <c r="AB191">
        <f>YEAR(BD_PONDERACIONES[[#This Row],[Fecha de Inspección]])</f>
        <v>2022</v>
      </c>
      <c r="AC191">
        <f t="shared" si="30"/>
        <v>0.5</v>
      </c>
      <c r="AD191">
        <f t="shared" si="31"/>
        <v>0.5</v>
      </c>
      <c r="AE191">
        <f t="shared" si="32"/>
        <v>0.5</v>
      </c>
      <c r="AF191">
        <f t="shared" si="33"/>
        <v>0.5</v>
      </c>
      <c r="AG191">
        <f t="shared" si="34"/>
        <v>0.5</v>
      </c>
      <c r="AH191">
        <f t="shared" si="35"/>
        <v>0.5</v>
      </c>
      <c r="AI191">
        <f t="shared" si="36"/>
        <v>0.25</v>
      </c>
      <c r="AJ191">
        <f t="shared" si="37"/>
        <v>0.25</v>
      </c>
      <c r="AK191">
        <f t="shared" si="38"/>
        <v>0.5</v>
      </c>
      <c r="AL191">
        <f t="shared" si="39"/>
        <v>0.5</v>
      </c>
      <c r="AM191">
        <f t="shared" si="40"/>
        <v>0.5</v>
      </c>
      <c r="AN191" s="6">
        <f t="shared" si="41"/>
        <v>1</v>
      </c>
      <c r="AO191" t="str">
        <f>VLOOKUP(BD_PONDERACIONES[[#This Row],[Comuna]],Tabla3[#All],2,0)</f>
        <v>Florida</v>
      </c>
    </row>
    <row r="192" spans="1:41" x14ac:dyDescent="0.35">
      <c r="A192" t="s">
        <v>2875</v>
      </c>
      <c r="B192" t="s">
        <v>2876</v>
      </c>
      <c r="C192" t="s">
        <v>151</v>
      </c>
      <c r="D192" s="5">
        <v>44593</v>
      </c>
      <c r="E192" s="5">
        <v>44580</v>
      </c>
      <c r="F192" t="s">
        <v>753</v>
      </c>
      <c r="G192" t="s">
        <v>2877</v>
      </c>
      <c r="H192" t="s">
        <v>2755</v>
      </c>
      <c r="J192" t="s">
        <v>756</v>
      </c>
      <c r="K192" t="s">
        <v>756</v>
      </c>
      <c r="L192" t="s">
        <v>757</v>
      </c>
      <c r="M192" t="s">
        <v>757</v>
      </c>
      <c r="N192" t="s">
        <v>756</v>
      </c>
      <c r="O192" t="s">
        <v>756</v>
      </c>
      <c r="P192" t="s">
        <v>765</v>
      </c>
      <c r="Q192" t="s">
        <v>759</v>
      </c>
      <c r="R192" t="s">
        <v>759</v>
      </c>
      <c r="S192" t="s">
        <v>756</v>
      </c>
      <c r="T192" t="s">
        <v>756</v>
      </c>
      <c r="U192" t="s">
        <v>756</v>
      </c>
      <c r="V192" t="s">
        <v>756</v>
      </c>
      <c r="W192" t="s">
        <v>756</v>
      </c>
      <c r="X192" t="s">
        <v>2878</v>
      </c>
      <c r="Y192" t="str">
        <f t="shared" si="28"/>
        <v>enero</v>
      </c>
      <c r="Z192">
        <f>YEAR(BD_PONDERACIONES[[#This Row],[Fecha Ejecución del Ticket]])</f>
        <v>2022</v>
      </c>
      <c r="AA192" t="str">
        <f t="shared" si="29"/>
        <v>febrero</v>
      </c>
      <c r="AB192">
        <f>YEAR(BD_PONDERACIONES[[#This Row],[Fecha de Inspección]])</f>
        <v>2022</v>
      </c>
      <c r="AC192">
        <f t="shared" si="30"/>
        <v>0.5</v>
      </c>
      <c r="AD192">
        <f t="shared" si="31"/>
        <v>0.5</v>
      </c>
      <c r="AE192">
        <f t="shared" si="32"/>
        <v>0.5</v>
      </c>
      <c r="AF192">
        <f t="shared" si="33"/>
        <v>0.5</v>
      </c>
      <c r="AG192">
        <f t="shared" si="34"/>
        <v>0.5</v>
      </c>
      <c r="AH192">
        <f t="shared" si="35"/>
        <v>0.5</v>
      </c>
      <c r="AI192">
        <f t="shared" si="36"/>
        <v>0.25</v>
      </c>
      <c r="AJ192">
        <f t="shared" si="37"/>
        <v>0.25</v>
      </c>
      <c r="AK192">
        <f t="shared" si="38"/>
        <v>0.5</v>
      </c>
      <c r="AL192">
        <f t="shared" si="39"/>
        <v>0.5</v>
      </c>
      <c r="AM192">
        <f t="shared" si="40"/>
        <v>0.5</v>
      </c>
      <c r="AN192" s="6">
        <f t="shared" si="41"/>
        <v>1</v>
      </c>
      <c r="AO192" t="str">
        <f>VLOOKUP(BD_PONDERACIONES[[#This Row],[Comuna]],Tabla3[#All],2,0)</f>
        <v>Florida</v>
      </c>
    </row>
    <row r="193" spans="1:41" x14ac:dyDescent="0.35">
      <c r="A193" t="s">
        <v>2879</v>
      </c>
      <c r="B193" t="s">
        <v>2880</v>
      </c>
      <c r="C193" t="s">
        <v>172</v>
      </c>
      <c r="D193" s="5">
        <v>44593</v>
      </c>
      <c r="E193" s="5">
        <v>44564</v>
      </c>
      <c r="F193" t="s">
        <v>763</v>
      </c>
      <c r="G193" t="s">
        <v>2881</v>
      </c>
      <c r="H193" t="s">
        <v>2882</v>
      </c>
      <c r="J193" t="s">
        <v>756</v>
      </c>
      <c r="K193" t="s">
        <v>756</v>
      </c>
      <c r="L193" t="s">
        <v>757</v>
      </c>
      <c r="M193" t="s">
        <v>757</v>
      </c>
      <c r="N193" t="s">
        <v>756</v>
      </c>
      <c r="O193" t="s">
        <v>756</v>
      </c>
      <c r="P193" t="s">
        <v>758</v>
      </c>
      <c r="Q193" t="s">
        <v>759</v>
      </c>
      <c r="R193" t="s">
        <v>759</v>
      </c>
      <c r="S193" t="s">
        <v>757</v>
      </c>
      <c r="T193" t="s">
        <v>757</v>
      </c>
      <c r="U193" t="s">
        <v>757</v>
      </c>
      <c r="V193" t="s">
        <v>756</v>
      </c>
      <c r="W193" t="s">
        <v>756</v>
      </c>
      <c r="X193" t="s">
        <v>2883</v>
      </c>
      <c r="Y193" t="str">
        <f t="shared" si="28"/>
        <v>enero</v>
      </c>
      <c r="Z193">
        <f>YEAR(BD_PONDERACIONES[[#This Row],[Fecha Ejecución del Ticket]])</f>
        <v>2022</v>
      </c>
      <c r="AA193" t="str">
        <f t="shared" si="29"/>
        <v>febrero</v>
      </c>
      <c r="AB193">
        <f>YEAR(BD_PONDERACIONES[[#This Row],[Fecha de Inspección]])</f>
        <v>2022</v>
      </c>
      <c r="AC193">
        <f t="shared" si="30"/>
        <v>0.5</v>
      </c>
      <c r="AD193">
        <f t="shared" si="31"/>
        <v>0.5</v>
      </c>
      <c r="AE193">
        <f t="shared" si="32"/>
        <v>0.5</v>
      </c>
      <c r="AF193">
        <f t="shared" si="33"/>
        <v>0.5</v>
      </c>
      <c r="AG193">
        <f t="shared" si="34"/>
        <v>0.5</v>
      </c>
      <c r="AH193">
        <f t="shared" si="35"/>
        <v>0.5</v>
      </c>
      <c r="AI193">
        <f t="shared" si="36"/>
        <v>0.25</v>
      </c>
      <c r="AJ193">
        <f t="shared" si="37"/>
        <v>0.25</v>
      </c>
      <c r="AK193">
        <f t="shared" si="38"/>
        <v>0.5</v>
      </c>
      <c r="AL193">
        <f t="shared" si="39"/>
        <v>0.5</v>
      </c>
      <c r="AM193">
        <f t="shared" si="40"/>
        <v>0.5</v>
      </c>
      <c r="AN193" s="6">
        <f t="shared" si="41"/>
        <v>1</v>
      </c>
      <c r="AO193" t="str">
        <f>VLOOKUP(BD_PONDERACIONES[[#This Row],[Comuna]],Tabla3[#All],2,0)</f>
        <v>Cordillera</v>
      </c>
    </row>
    <row r="194" spans="1:41" x14ac:dyDescent="0.35">
      <c r="A194" t="s">
        <v>2884</v>
      </c>
      <c r="B194" t="s">
        <v>2885</v>
      </c>
      <c r="C194" t="s">
        <v>199</v>
      </c>
      <c r="D194" s="5">
        <v>44593</v>
      </c>
      <c r="E194" s="5">
        <v>44574</v>
      </c>
      <c r="F194" t="s">
        <v>763</v>
      </c>
      <c r="G194" t="s">
        <v>2886</v>
      </c>
      <c r="H194" t="s">
        <v>2882</v>
      </c>
      <c r="J194" t="s">
        <v>756</v>
      </c>
      <c r="K194" t="s">
        <v>756</v>
      </c>
      <c r="L194" t="s">
        <v>757</v>
      </c>
      <c r="M194" t="s">
        <v>757</v>
      </c>
      <c r="N194" t="s">
        <v>756</v>
      </c>
      <c r="O194" t="s">
        <v>756</v>
      </c>
      <c r="P194" t="s">
        <v>765</v>
      </c>
      <c r="Q194" t="s">
        <v>1672</v>
      </c>
      <c r="R194" t="s">
        <v>759</v>
      </c>
      <c r="S194" t="s">
        <v>756</v>
      </c>
      <c r="T194" t="s">
        <v>756</v>
      </c>
      <c r="U194" t="s">
        <v>756</v>
      </c>
      <c r="V194" t="s">
        <v>756</v>
      </c>
      <c r="W194" t="s">
        <v>756</v>
      </c>
      <c r="X194" t="s">
        <v>2887</v>
      </c>
      <c r="Y194" t="str">
        <f t="shared" ref="Y194:Y257" si="42">TEXT(E194,"MMMM")</f>
        <v>enero</v>
      </c>
      <c r="Z194">
        <f>YEAR(BD_PONDERACIONES[[#This Row],[Fecha Ejecución del Ticket]])</f>
        <v>2022</v>
      </c>
      <c r="AA194" t="str">
        <f t="shared" ref="AA194:AA257" si="43">TEXT(D194,"MMMM")</f>
        <v>febrero</v>
      </c>
      <c r="AB194">
        <f>YEAR(BD_PONDERACIONES[[#This Row],[Fecha de Inspección]])</f>
        <v>2022</v>
      </c>
      <c r="AC194">
        <f t="shared" ref="AC194:AC257" si="44">IF(OR(J194="Cumple",J194="No Aplica"),0.5,0)</f>
        <v>0.5</v>
      </c>
      <c r="AD194">
        <f t="shared" ref="AD194:AD257" si="45">IF(OR(K194="CUMPLE",K194="No Aplica"),0.5,0)</f>
        <v>0.5</v>
      </c>
      <c r="AE194">
        <f t="shared" ref="AE194:AE257" si="46">IF(OR(L194="CUMPLE",L194="No Aplica"),0.5,0)</f>
        <v>0.5</v>
      </c>
      <c r="AF194">
        <f t="shared" ref="AF194:AF257" si="47">IF(OR(M194="CUMPLE",M194="No Aplica"),0.5,0)</f>
        <v>0.5</v>
      </c>
      <c r="AG194">
        <f t="shared" ref="AG194:AG257" si="48">IF(OR(N194="CUMPLE",N194="No Aplica"),0.5,IF(N194="Cumple Mayormente",0.325,IF(N194="Cumple Parcialmente",0.175,0)))</f>
        <v>0.5</v>
      </c>
      <c r="AH194">
        <f t="shared" ref="AH194:AH257" si="49">IF(OR(O194="CUMPLE",O194="No Aplica"),0.5,IF(O194="Cumple Mayormente",0.325,IF(O194="Cumple Parcialmente",0.175,0)))</f>
        <v>0.5</v>
      </c>
      <c r="AI194">
        <f t="shared" ref="AI194:AI257" si="50">IF(OR(S194="CUMPLE",S194="No Aplica"),0.25,IF(S194="Cumple Mayormente",0.1625,IF(S194="Cumple Parcialmente",0.0875,0)))</f>
        <v>0.25</v>
      </c>
      <c r="AJ194">
        <f t="shared" ref="AJ194:AJ257" si="51">IF(OR(T194="CUMPLE",T194="No Aplica"),0.25,IF(T194="Cumple Mayormente",0.1625,IF(T194="Cumple Parcialmente",0.0875,0)))</f>
        <v>0.25</v>
      </c>
      <c r="AK194">
        <f t="shared" ref="AK194:AK257" si="52">IF(OR(U194="CUMPLE",U194="No Aplica"),0.5,IF(U194="Cumple Mayormente",0.325,IF(U194="Cumple Parcialmente",0.175,0)))</f>
        <v>0.5</v>
      </c>
      <c r="AL194">
        <f t="shared" ref="AL194:AL257" si="53">IF(OR(V194="CUMPLE",V194="No Aplica"),0.5,IF(V194="Cumple Mayormente",0.325,IF(V194="Cumple Parcialmente",0.175,0)))</f>
        <v>0.5</v>
      </c>
      <c r="AM194">
        <f t="shared" ref="AM194:AM257" si="54">IF(OR(W194="CUMPLE",W194="No Aplica"),0.5,IF(W194="Cumple Mayormente",0.325,IF(W194="Cumple Parcialmente",0.175,0)))</f>
        <v>0.5</v>
      </c>
      <c r="AN194" s="6">
        <f t="shared" ref="AN194:AN257" si="55">((AC194+AD194)*0.2)+((AE194+AF194)*0.3)+((AG194+AH194)*0.15)+((AI194+AJ194+AK194)*0.15)+((AL194+AM194)*0.2)</f>
        <v>1</v>
      </c>
      <c r="AO194" t="str">
        <f>VLOOKUP(BD_PONDERACIONES[[#This Row],[Comuna]],Tabla3[#All],2,0)</f>
        <v>Cordillera</v>
      </c>
    </row>
    <row r="195" spans="1:41" x14ac:dyDescent="0.35">
      <c r="A195" t="s">
        <v>2888</v>
      </c>
      <c r="B195" t="s">
        <v>2889</v>
      </c>
      <c r="C195" t="s">
        <v>177</v>
      </c>
      <c r="D195" s="5">
        <v>44593</v>
      </c>
      <c r="E195" s="5">
        <v>44565</v>
      </c>
      <c r="F195" t="s">
        <v>763</v>
      </c>
      <c r="G195" t="s">
        <v>2890</v>
      </c>
      <c r="H195" t="s">
        <v>2882</v>
      </c>
      <c r="J195" t="s">
        <v>756</v>
      </c>
      <c r="K195" t="s">
        <v>756</v>
      </c>
      <c r="L195" t="s">
        <v>757</v>
      </c>
      <c r="M195" t="s">
        <v>757</v>
      </c>
      <c r="N195" t="s">
        <v>756</v>
      </c>
      <c r="O195" t="s">
        <v>756</v>
      </c>
      <c r="P195" t="s">
        <v>758</v>
      </c>
      <c r="Q195" t="s">
        <v>759</v>
      </c>
      <c r="R195" t="s">
        <v>759</v>
      </c>
      <c r="S195" t="s">
        <v>757</v>
      </c>
      <c r="T195" t="s">
        <v>757</v>
      </c>
      <c r="U195" t="s">
        <v>757</v>
      </c>
      <c r="V195" t="s">
        <v>756</v>
      </c>
      <c r="W195" t="s">
        <v>756</v>
      </c>
      <c r="X195" t="s">
        <v>2891</v>
      </c>
      <c r="Y195" t="str">
        <f t="shared" si="42"/>
        <v>enero</v>
      </c>
      <c r="Z195">
        <f>YEAR(BD_PONDERACIONES[[#This Row],[Fecha Ejecución del Ticket]])</f>
        <v>2022</v>
      </c>
      <c r="AA195" t="str">
        <f t="shared" si="43"/>
        <v>febrero</v>
      </c>
      <c r="AB195">
        <f>YEAR(BD_PONDERACIONES[[#This Row],[Fecha de Inspección]])</f>
        <v>2022</v>
      </c>
      <c r="AC195">
        <f t="shared" si="44"/>
        <v>0.5</v>
      </c>
      <c r="AD195">
        <f t="shared" si="45"/>
        <v>0.5</v>
      </c>
      <c r="AE195">
        <f t="shared" si="46"/>
        <v>0.5</v>
      </c>
      <c r="AF195">
        <f t="shared" si="47"/>
        <v>0.5</v>
      </c>
      <c r="AG195">
        <f t="shared" si="48"/>
        <v>0.5</v>
      </c>
      <c r="AH195">
        <f t="shared" si="49"/>
        <v>0.5</v>
      </c>
      <c r="AI195">
        <f t="shared" si="50"/>
        <v>0.25</v>
      </c>
      <c r="AJ195">
        <f t="shared" si="51"/>
        <v>0.25</v>
      </c>
      <c r="AK195">
        <f t="shared" si="52"/>
        <v>0.5</v>
      </c>
      <c r="AL195">
        <f t="shared" si="53"/>
        <v>0.5</v>
      </c>
      <c r="AM195">
        <f t="shared" si="54"/>
        <v>0.5</v>
      </c>
      <c r="AN195" s="6">
        <f t="shared" si="55"/>
        <v>1</v>
      </c>
      <c r="AO195" t="str">
        <f>VLOOKUP(BD_PONDERACIONES[[#This Row],[Comuna]],Tabla3[#All],2,0)</f>
        <v>Cordillera</v>
      </c>
    </row>
    <row r="196" spans="1:41" x14ac:dyDescent="0.35">
      <c r="A196" t="s">
        <v>2892</v>
      </c>
      <c r="B196" t="s">
        <v>2893</v>
      </c>
      <c r="C196" t="s">
        <v>138</v>
      </c>
      <c r="D196" s="5">
        <v>44593</v>
      </c>
      <c r="E196" s="5">
        <v>44587</v>
      </c>
      <c r="F196" t="s">
        <v>753</v>
      </c>
      <c r="G196" t="s">
        <v>2894</v>
      </c>
      <c r="H196" t="s">
        <v>2755</v>
      </c>
      <c r="J196" t="s">
        <v>756</v>
      </c>
      <c r="K196" t="s">
        <v>756</v>
      </c>
      <c r="L196" t="s">
        <v>757</v>
      </c>
      <c r="M196" t="s">
        <v>757</v>
      </c>
      <c r="N196" t="s">
        <v>756</v>
      </c>
      <c r="O196" t="s">
        <v>756</v>
      </c>
      <c r="P196" t="s">
        <v>765</v>
      </c>
      <c r="Q196" t="s">
        <v>2895</v>
      </c>
      <c r="R196" t="s">
        <v>759</v>
      </c>
      <c r="S196" t="s">
        <v>756</v>
      </c>
      <c r="T196" t="s">
        <v>756</v>
      </c>
      <c r="U196" t="s">
        <v>756</v>
      </c>
      <c r="V196" t="s">
        <v>756</v>
      </c>
      <c r="W196" t="s">
        <v>756</v>
      </c>
      <c r="X196" t="s">
        <v>2896</v>
      </c>
      <c r="Y196" t="str">
        <f t="shared" si="42"/>
        <v>enero</v>
      </c>
      <c r="Z196">
        <f>YEAR(BD_PONDERACIONES[[#This Row],[Fecha Ejecución del Ticket]])</f>
        <v>2022</v>
      </c>
      <c r="AA196" t="str">
        <f t="shared" si="43"/>
        <v>febrero</v>
      </c>
      <c r="AB196">
        <f>YEAR(BD_PONDERACIONES[[#This Row],[Fecha de Inspección]])</f>
        <v>2022</v>
      </c>
      <c r="AC196">
        <f t="shared" si="44"/>
        <v>0.5</v>
      </c>
      <c r="AD196">
        <f t="shared" si="45"/>
        <v>0.5</v>
      </c>
      <c r="AE196">
        <f t="shared" si="46"/>
        <v>0.5</v>
      </c>
      <c r="AF196">
        <f t="shared" si="47"/>
        <v>0.5</v>
      </c>
      <c r="AG196">
        <f t="shared" si="48"/>
        <v>0.5</v>
      </c>
      <c r="AH196">
        <f t="shared" si="49"/>
        <v>0.5</v>
      </c>
      <c r="AI196">
        <f t="shared" si="50"/>
        <v>0.25</v>
      </c>
      <c r="AJ196">
        <f t="shared" si="51"/>
        <v>0.25</v>
      </c>
      <c r="AK196">
        <f t="shared" si="52"/>
        <v>0.5</v>
      </c>
      <c r="AL196">
        <f t="shared" si="53"/>
        <v>0.5</v>
      </c>
      <c r="AM196">
        <f t="shared" si="54"/>
        <v>0.5</v>
      </c>
      <c r="AN196" s="6">
        <f t="shared" si="55"/>
        <v>1</v>
      </c>
      <c r="AO196" t="str">
        <f>VLOOKUP(BD_PONDERACIONES[[#This Row],[Comuna]],Tabla3[#All],2,0)</f>
        <v>Florida</v>
      </c>
    </row>
    <row r="197" spans="1:41" x14ac:dyDescent="0.35">
      <c r="A197" t="s">
        <v>2897</v>
      </c>
      <c r="B197" t="s">
        <v>2898</v>
      </c>
      <c r="C197" t="s">
        <v>223</v>
      </c>
      <c r="D197" s="5">
        <v>44593</v>
      </c>
      <c r="E197" s="5">
        <v>44581</v>
      </c>
      <c r="F197" t="s">
        <v>763</v>
      </c>
      <c r="G197" t="s">
        <v>2899</v>
      </c>
      <c r="H197" t="s">
        <v>2882</v>
      </c>
      <c r="J197" t="s">
        <v>756</v>
      </c>
      <c r="K197" t="s">
        <v>756</v>
      </c>
      <c r="L197" t="s">
        <v>757</v>
      </c>
      <c r="M197" t="s">
        <v>757</v>
      </c>
      <c r="N197" t="s">
        <v>756</v>
      </c>
      <c r="O197" t="s">
        <v>756</v>
      </c>
      <c r="P197" t="s">
        <v>765</v>
      </c>
      <c r="Q197" t="s">
        <v>2900</v>
      </c>
      <c r="R197" t="s">
        <v>759</v>
      </c>
      <c r="S197" t="s">
        <v>756</v>
      </c>
      <c r="T197" t="s">
        <v>756</v>
      </c>
      <c r="U197" t="s">
        <v>756</v>
      </c>
      <c r="V197" t="s">
        <v>756</v>
      </c>
      <c r="W197" t="s">
        <v>773</v>
      </c>
      <c r="X197" t="s">
        <v>769</v>
      </c>
      <c r="Y197" t="str">
        <f t="shared" si="42"/>
        <v>enero</v>
      </c>
      <c r="Z197">
        <f>YEAR(BD_PONDERACIONES[[#This Row],[Fecha Ejecución del Ticket]])</f>
        <v>2022</v>
      </c>
      <c r="AA197" t="str">
        <f t="shared" si="43"/>
        <v>febrero</v>
      </c>
      <c r="AB197">
        <f>YEAR(BD_PONDERACIONES[[#This Row],[Fecha de Inspección]])</f>
        <v>2022</v>
      </c>
      <c r="AC197">
        <f t="shared" si="44"/>
        <v>0.5</v>
      </c>
      <c r="AD197">
        <f t="shared" si="45"/>
        <v>0.5</v>
      </c>
      <c r="AE197">
        <f t="shared" si="46"/>
        <v>0.5</v>
      </c>
      <c r="AF197">
        <f t="shared" si="47"/>
        <v>0.5</v>
      </c>
      <c r="AG197">
        <f t="shared" si="48"/>
        <v>0.5</v>
      </c>
      <c r="AH197">
        <f t="shared" si="49"/>
        <v>0.5</v>
      </c>
      <c r="AI197">
        <f t="shared" si="50"/>
        <v>0.25</v>
      </c>
      <c r="AJ197">
        <f t="shared" si="51"/>
        <v>0.25</v>
      </c>
      <c r="AK197">
        <f t="shared" si="52"/>
        <v>0.5</v>
      </c>
      <c r="AL197">
        <f t="shared" si="53"/>
        <v>0.5</v>
      </c>
      <c r="AM197">
        <f t="shared" si="54"/>
        <v>0</v>
      </c>
      <c r="AN197" s="6">
        <f t="shared" si="55"/>
        <v>0.9</v>
      </c>
      <c r="AO197" t="str">
        <f>VLOOKUP(BD_PONDERACIONES[[#This Row],[Comuna]],Tabla3[#All],2,0)</f>
        <v>Cordillera</v>
      </c>
    </row>
    <row r="198" spans="1:41" x14ac:dyDescent="0.35">
      <c r="A198" t="s">
        <v>2901</v>
      </c>
      <c r="B198" t="s">
        <v>2902</v>
      </c>
      <c r="C198" t="s">
        <v>176</v>
      </c>
      <c r="D198" s="5">
        <v>44593</v>
      </c>
      <c r="E198" s="5">
        <v>44565</v>
      </c>
      <c r="F198" t="s">
        <v>763</v>
      </c>
      <c r="G198" t="s">
        <v>2903</v>
      </c>
      <c r="H198" t="s">
        <v>2882</v>
      </c>
      <c r="J198" t="s">
        <v>756</v>
      </c>
      <c r="K198" t="s">
        <v>756</v>
      </c>
      <c r="L198" t="s">
        <v>757</v>
      </c>
      <c r="M198" t="s">
        <v>757</v>
      </c>
      <c r="N198" t="s">
        <v>756</v>
      </c>
      <c r="O198" t="s">
        <v>756</v>
      </c>
      <c r="P198" t="s">
        <v>765</v>
      </c>
      <c r="Q198" t="s">
        <v>1672</v>
      </c>
      <c r="R198" t="s">
        <v>759</v>
      </c>
      <c r="S198" t="s">
        <v>756</v>
      </c>
      <c r="T198" t="s">
        <v>756</v>
      </c>
      <c r="U198" t="s">
        <v>756</v>
      </c>
      <c r="V198" t="s">
        <v>773</v>
      </c>
      <c r="W198" t="s">
        <v>773</v>
      </c>
      <c r="X198" t="s">
        <v>2904</v>
      </c>
      <c r="Y198" t="str">
        <f t="shared" si="42"/>
        <v>enero</v>
      </c>
      <c r="Z198">
        <f>YEAR(BD_PONDERACIONES[[#This Row],[Fecha Ejecución del Ticket]])</f>
        <v>2022</v>
      </c>
      <c r="AA198" t="str">
        <f t="shared" si="43"/>
        <v>febrero</v>
      </c>
      <c r="AB198">
        <f>YEAR(BD_PONDERACIONES[[#This Row],[Fecha de Inspección]])</f>
        <v>2022</v>
      </c>
      <c r="AC198">
        <f t="shared" si="44"/>
        <v>0.5</v>
      </c>
      <c r="AD198">
        <f t="shared" si="45"/>
        <v>0.5</v>
      </c>
      <c r="AE198">
        <f t="shared" si="46"/>
        <v>0.5</v>
      </c>
      <c r="AF198">
        <f t="shared" si="47"/>
        <v>0.5</v>
      </c>
      <c r="AG198">
        <f t="shared" si="48"/>
        <v>0.5</v>
      </c>
      <c r="AH198">
        <f t="shared" si="49"/>
        <v>0.5</v>
      </c>
      <c r="AI198">
        <f t="shared" si="50"/>
        <v>0.25</v>
      </c>
      <c r="AJ198">
        <f t="shared" si="51"/>
        <v>0.25</v>
      </c>
      <c r="AK198">
        <f t="shared" si="52"/>
        <v>0.5</v>
      </c>
      <c r="AL198">
        <f t="shared" si="53"/>
        <v>0</v>
      </c>
      <c r="AM198">
        <f t="shared" si="54"/>
        <v>0</v>
      </c>
      <c r="AN198" s="6">
        <f t="shared" si="55"/>
        <v>0.8</v>
      </c>
      <c r="AO198" t="str">
        <f>VLOOKUP(BD_PONDERACIONES[[#This Row],[Comuna]],Tabla3[#All],2,0)</f>
        <v>Cordillera</v>
      </c>
    </row>
    <row r="199" spans="1:41" x14ac:dyDescent="0.35">
      <c r="A199" t="s">
        <v>2905</v>
      </c>
      <c r="B199" t="s">
        <v>2906</v>
      </c>
      <c r="C199" t="s">
        <v>181</v>
      </c>
      <c r="D199" s="5">
        <v>44593</v>
      </c>
      <c r="E199" s="5">
        <v>44567</v>
      </c>
      <c r="F199" t="s">
        <v>763</v>
      </c>
      <c r="G199" t="s">
        <v>2907</v>
      </c>
      <c r="H199" t="s">
        <v>2882</v>
      </c>
      <c r="J199" t="s">
        <v>756</v>
      </c>
      <c r="K199" t="s">
        <v>756</v>
      </c>
      <c r="L199" t="s">
        <v>757</v>
      </c>
      <c r="M199" t="s">
        <v>757</v>
      </c>
      <c r="N199" t="s">
        <v>756</v>
      </c>
      <c r="O199" t="s">
        <v>756</v>
      </c>
      <c r="P199" t="s">
        <v>765</v>
      </c>
      <c r="Q199" t="s">
        <v>2908</v>
      </c>
      <c r="R199" t="s">
        <v>2909</v>
      </c>
      <c r="S199" t="s">
        <v>756</v>
      </c>
      <c r="T199" t="s">
        <v>756</v>
      </c>
      <c r="U199" t="s">
        <v>756</v>
      </c>
      <c r="V199" t="s">
        <v>756</v>
      </c>
      <c r="W199" t="s">
        <v>756</v>
      </c>
      <c r="X199" t="s">
        <v>769</v>
      </c>
      <c r="Y199" t="str">
        <f t="shared" si="42"/>
        <v>enero</v>
      </c>
      <c r="Z199">
        <f>YEAR(BD_PONDERACIONES[[#This Row],[Fecha Ejecución del Ticket]])</f>
        <v>2022</v>
      </c>
      <c r="AA199" t="str">
        <f t="shared" si="43"/>
        <v>febrero</v>
      </c>
      <c r="AB199">
        <f>YEAR(BD_PONDERACIONES[[#This Row],[Fecha de Inspección]])</f>
        <v>2022</v>
      </c>
      <c r="AC199">
        <f t="shared" si="44"/>
        <v>0.5</v>
      </c>
      <c r="AD199">
        <f t="shared" si="45"/>
        <v>0.5</v>
      </c>
      <c r="AE199">
        <f t="shared" si="46"/>
        <v>0.5</v>
      </c>
      <c r="AF199">
        <f t="shared" si="47"/>
        <v>0.5</v>
      </c>
      <c r="AG199">
        <f t="shared" si="48"/>
        <v>0.5</v>
      </c>
      <c r="AH199">
        <f t="shared" si="49"/>
        <v>0.5</v>
      </c>
      <c r="AI199">
        <f t="shared" si="50"/>
        <v>0.25</v>
      </c>
      <c r="AJ199">
        <f t="shared" si="51"/>
        <v>0.25</v>
      </c>
      <c r="AK199">
        <f t="shared" si="52"/>
        <v>0.5</v>
      </c>
      <c r="AL199">
        <f t="shared" si="53"/>
        <v>0.5</v>
      </c>
      <c r="AM199">
        <f t="shared" si="54"/>
        <v>0.5</v>
      </c>
      <c r="AN199" s="6">
        <f t="shared" si="55"/>
        <v>1</v>
      </c>
      <c r="AO199" t="str">
        <f>VLOOKUP(BD_PONDERACIONES[[#This Row],[Comuna]],Tabla3[#All],2,0)</f>
        <v>Cordillera</v>
      </c>
    </row>
    <row r="200" spans="1:41" x14ac:dyDescent="0.35">
      <c r="A200" t="s">
        <v>2910</v>
      </c>
      <c r="B200" t="s">
        <v>2911</v>
      </c>
      <c r="C200" t="s">
        <v>128</v>
      </c>
      <c r="D200" s="5">
        <v>44593</v>
      </c>
      <c r="E200" s="5">
        <v>44574</v>
      </c>
      <c r="F200" t="s">
        <v>753</v>
      </c>
      <c r="G200" t="s">
        <v>2912</v>
      </c>
      <c r="H200" t="s">
        <v>2755</v>
      </c>
      <c r="J200" t="s">
        <v>756</v>
      </c>
      <c r="K200" t="s">
        <v>756</v>
      </c>
      <c r="L200" t="s">
        <v>757</v>
      </c>
      <c r="M200" t="s">
        <v>757</v>
      </c>
      <c r="N200" t="s">
        <v>756</v>
      </c>
      <c r="O200" t="s">
        <v>756</v>
      </c>
      <c r="P200" t="s">
        <v>758</v>
      </c>
      <c r="Q200" t="s">
        <v>759</v>
      </c>
      <c r="R200" t="s">
        <v>759</v>
      </c>
      <c r="S200" t="s">
        <v>757</v>
      </c>
      <c r="T200" t="s">
        <v>757</v>
      </c>
      <c r="U200" t="s">
        <v>757</v>
      </c>
      <c r="V200" t="s">
        <v>756</v>
      </c>
      <c r="W200" t="s">
        <v>756</v>
      </c>
      <c r="X200" t="s">
        <v>2913</v>
      </c>
      <c r="Y200" t="str">
        <f t="shared" si="42"/>
        <v>enero</v>
      </c>
      <c r="Z200">
        <f>YEAR(BD_PONDERACIONES[[#This Row],[Fecha Ejecución del Ticket]])</f>
        <v>2022</v>
      </c>
      <c r="AA200" t="str">
        <f t="shared" si="43"/>
        <v>febrero</v>
      </c>
      <c r="AB200">
        <f>YEAR(BD_PONDERACIONES[[#This Row],[Fecha de Inspección]])</f>
        <v>2022</v>
      </c>
      <c r="AC200">
        <f t="shared" si="44"/>
        <v>0.5</v>
      </c>
      <c r="AD200">
        <f t="shared" si="45"/>
        <v>0.5</v>
      </c>
      <c r="AE200">
        <f t="shared" si="46"/>
        <v>0.5</v>
      </c>
      <c r="AF200">
        <f t="shared" si="47"/>
        <v>0.5</v>
      </c>
      <c r="AG200">
        <f t="shared" si="48"/>
        <v>0.5</v>
      </c>
      <c r="AH200">
        <f t="shared" si="49"/>
        <v>0.5</v>
      </c>
      <c r="AI200">
        <f t="shared" si="50"/>
        <v>0.25</v>
      </c>
      <c r="AJ200">
        <f t="shared" si="51"/>
        <v>0.25</v>
      </c>
      <c r="AK200">
        <f t="shared" si="52"/>
        <v>0.5</v>
      </c>
      <c r="AL200">
        <f t="shared" si="53"/>
        <v>0.5</v>
      </c>
      <c r="AM200">
        <f t="shared" si="54"/>
        <v>0.5</v>
      </c>
      <c r="AN200" s="6">
        <f t="shared" si="55"/>
        <v>1</v>
      </c>
      <c r="AO200" t="str">
        <f>VLOOKUP(BD_PONDERACIONES[[#This Row],[Comuna]],Tabla3[#All],2,0)</f>
        <v>Florida</v>
      </c>
    </row>
    <row r="201" spans="1:41" x14ac:dyDescent="0.35">
      <c r="A201" t="s">
        <v>2914</v>
      </c>
      <c r="B201" t="s">
        <v>2915</v>
      </c>
      <c r="C201" t="s">
        <v>229</v>
      </c>
      <c r="D201" s="5">
        <v>44593</v>
      </c>
      <c r="E201" s="5">
        <v>44584</v>
      </c>
      <c r="F201" t="s">
        <v>763</v>
      </c>
      <c r="G201" t="s">
        <v>2916</v>
      </c>
      <c r="H201" t="s">
        <v>2882</v>
      </c>
      <c r="J201" t="s">
        <v>773</v>
      </c>
      <c r="K201" t="s">
        <v>773</v>
      </c>
      <c r="L201" t="s">
        <v>757</v>
      </c>
      <c r="M201" t="s">
        <v>757</v>
      </c>
      <c r="N201" t="s">
        <v>757</v>
      </c>
      <c r="O201" t="s">
        <v>757</v>
      </c>
      <c r="P201" t="s">
        <v>765</v>
      </c>
      <c r="Q201" t="s">
        <v>2917</v>
      </c>
      <c r="R201" t="s">
        <v>2918</v>
      </c>
      <c r="S201" t="s">
        <v>757</v>
      </c>
      <c r="T201" t="s">
        <v>757</v>
      </c>
      <c r="U201" t="s">
        <v>757</v>
      </c>
      <c r="V201" t="s">
        <v>773</v>
      </c>
      <c r="W201" t="s">
        <v>773</v>
      </c>
      <c r="X201" t="s">
        <v>2919</v>
      </c>
      <c r="Y201" t="str">
        <f t="shared" si="42"/>
        <v>enero</v>
      </c>
      <c r="Z201">
        <f>YEAR(BD_PONDERACIONES[[#This Row],[Fecha Ejecución del Ticket]])</f>
        <v>2022</v>
      </c>
      <c r="AA201" t="str">
        <f t="shared" si="43"/>
        <v>febrero</v>
      </c>
      <c r="AB201">
        <f>YEAR(BD_PONDERACIONES[[#This Row],[Fecha de Inspección]])</f>
        <v>2022</v>
      </c>
      <c r="AC201">
        <f t="shared" si="44"/>
        <v>0</v>
      </c>
      <c r="AD201">
        <f t="shared" si="45"/>
        <v>0</v>
      </c>
      <c r="AE201">
        <f t="shared" si="46"/>
        <v>0.5</v>
      </c>
      <c r="AF201">
        <f t="shared" si="47"/>
        <v>0.5</v>
      </c>
      <c r="AG201">
        <f t="shared" si="48"/>
        <v>0.5</v>
      </c>
      <c r="AH201">
        <f t="shared" si="49"/>
        <v>0.5</v>
      </c>
      <c r="AI201">
        <f t="shared" si="50"/>
        <v>0.25</v>
      </c>
      <c r="AJ201">
        <f t="shared" si="51"/>
        <v>0.25</v>
      </c>
      <c r="AK201">
        <f t="shared" si="52"/>
        <v>0.5</v>
      </c>
      <c r="AL201">
        <f t="shared" si="53"/>
        <v>0</v>
      </c>
      <c r="AM201">
        <f t="shared" si="54"/>
        <v>0</v>
      </c>
      <c r="AN201" s="6">
        <f t="shared" si="55"/>
        <v>0.6</v>
      </c>
      <c r="AO201" t="str">
        <f>VLOOKUP(BD_PONDERACIONES[[#This Row],[Comuna]],Tabla3[#All],2,0)</f>
        <v>Cordillera</v>
      </c>
    </row>
    <row r="202" spans="1:41" x14ac:dyDescent="0.35">
      <c r="A202" t="s">
        <v>2920</v>
      </c>
      <c r="B202" t="s">
        <v>2921</v>
      </c>
      <c r="C202" t="s">
        <v>129</v>
      </c>
      <c r="D202" s="5">
        <v>44593</v>
      </c>
      <c r="E202" s="5">
        <v>44575</v>
      </c>
      <c r="F202" t="s">
        <v>753</v>
      </c>
      <c r="G202" t="s">
        <v>2922</v>
      </c>
      <c r="H202" t="s">
        <v>2755</v>
      </c>
      <c r="J202" t="s">
        <v>756</v>
      </c>
      <c r="K202" t="s">
        <v>756</v>
      </c>
      <c r="L202" t="s">
        <v>757</v>
      </c>
      <c r="M202" t="s">
        <v>757</v>
      </c>
      <c r="N202" t="s">
        <v>756</v>
      </c>
      <c r="O202" t="s">
        <v>756</v>
      </c>
      <c r="P202" t="s">
        <v>758</v>
      </c>
      <c r="Q202" t="s">
        <v>759</v>
      </c>
      <c r="R202" t="s">
        <v>759</v>
      </c>
      <c r="S202" t="s">
        <v>757</v>
      </c>
      <c r="T202" t="s">
        <v>757</v>
      </c>
      <c r="U202" t="s">
        <v>757</v>
      </c>
      <c r="V202" t="s">
        <v>773</v>
      </c>
      <c r="W202" t="s">
        <v>768</v>
      </c>
      <c r="X202" t="s">
        <v>885</v>
      </c>
      <c r="Y202" t="str">
        <f t="shared" si="42"/>
        <v>enero</v>
      </c>
      <c r="Z202">
        <f>YEAR(BD_PONDERACIONES[[#This Row],[Fecha Ejecución del Ticket]])</f>
        <v>2022</v>
      </c>
      <c r="AA202" t="str">
        <f t="shared" si="43"/>
        <v>febrero</v>
      </c>
      <c r="AB202">
        <f>YEAR(BD_PONDERACIONES[[#This Row],[Fecha de Inspección]])</f>
        <v>2022</v>
      </c>
      <c r="AC202">
        <f t="shared" si="44"/>
        <v>0.5</v>
      </c>
      <c r="AD202">
        <f t="shared" si="45"/>
        <v>0.5</v>
      </c>
      <c r="AE202">
        <f t="shared" si="46"/>
        <v>0.5</v>
      </c>
      <c r="AF202">
        <f t="shared" si="47"/>
        <v>0.5</v>
      </c>
      <c r="AG202">
        <f t="shared" si="48"/>
        <v>0.5</v>
      </c>
      <c r="AH202">
        <f t="shared" si="49"/>
        <v>0.5</v>
      </c>
      <c r="AI202">
        <f t="shared" si="50"/>
        <v>0.25</v>
      </c>
      <c r="AJ202">
        <f t="shared" si="51"/>
        <v>0.25</v>
      </c>
      <c r="AK202">
        <f t="shared" si="52"/>
        <v>0.5</v>
      </c>
      <c r="AL202">
        <f t="shared" si="53"/>
        <v>0</v>
      </c>
      <c r="AM202">
        <f t="shared" si="54"/>
        <v>0.17499999999999999</v>
      </c>
      <c r="AN202" s="6">
        <f t="shared" si="55"/>
        <v>0.83500000000000008</v>
      </c>
      <c r="AO202" t="str">
        <f>VLOOKUP(BD_PONDERACIONES[[#This Row],[Comuna]],Tabla3[#All],2,0)</f>
        <v>Florida</v>
      </c>
    </row>
    <row r="203" spans="1:41" x14ac:dyDescent="0.35">
      <c r="A203" t="s">
        <v>2923</v>
      </c>
      <c r="B203" t="s">
        <v>2924</v>
      </c>
      <c r="C203" t="s">
        <v>126</v>
      </c>
      <c r="D203" s="5">
        <v>44593</v>
      </c>
      <c r="E203" s="5">
        <v>44574</v>
      </c>
      <c r="F203" t="s">
        <v>753</v>
      </c>
      <c r="G203" t="s">
        <v>2925</v>
      </c>
      <c r="H203" t="s">
        <v>2755</v>
      </c>
      <c r="J203" t="s">
        <v>756</v>
      </c>
      <c r="K203" t="s">
        <v>756</v>
      </c>
      <c r="L203" t="s">
        <v>757</v>
      </c>
      <c r="M203" t="s">
        <v>757</v>
      </c>
      <c r="N203" t="s">
        <v>756</v>
      </c>
      <c r="O203" t="s">
        <v>756</v>
      </c>
      <c r="P203" t="s">
        <v>758</v>
      </c>
      <c r="Q203" t="s">
        <v>759</v>
      </c>
      <c r="R203" t="s">
        <v>759</v>
      </c>
      <c r="S203" t="s">
        <v>757</v>
      </c>
      <c r="T203" t="s">
        <v>757</v>
      </c>
      <c r="U203" t="s">
        <v>757</v>
      </c>
      <c r="V203" t="s">
        <v>773</v>
      </c>
      <c r="W203" t="s">
        <v>904</v>
      </c>
      <c r="X203" t="s">
        <v>2926</v>
      </c>
      <c r="Y203" t="str">
        <f t="shared" si="42"/>
        <v>enero</v>
      </c>
      <c r="Z203">
        <f>YEAR(BD_PONDERACIONES[[#This Row],[Fecha Ejecución del Ticket]])</f>
        <v>2022</v>
      </c>
      <c r="AA203" t="str">
        <f t="shared" si="43"/>
        <v>febrero</v>
      </c>
      <c r="AB203">
        <f>YEAR(BD_PONDERACIONES[[#This Row],[Fecha de Inspección]])</f>
        <v>2022</v>
      </c>
      <c r="AC203">
        <f t="shared" si="44"/>
        <v>0.5</v>
      </c>
      <c r="AD203">
        <f t="shared" si="45"/>
        <v>0.5</v>
      </c>
      <c r="AE203">
        <f t="shared" si="46"/>
        <v>0.5</v>
      </c>
      <c r="AF203">
        <f t="shared" si="47"/>
        <v>0.5</v>
      </c>
      <c r="AG203">
        <f t="shared" si="48"/>
        <v>0.5</v>
      </c>
      <c r="AH203">
        <f t="shared" si="49"/>
        <v>0.5</v>
      </c>
      <c r="AI203">
        <f t="shared" si="50"/>
        <v>0.25</v>
      </c>
      <c r="AJ203">
        <f t="shared" si="51"/>
        <v>0.25</v>
      </c>
      <c r="AK203">
        <f t="shared" si="52"/>
        <v>0.5</v>
      </c>
      <c r="AL203">
        <f t="shared" si="53"/>
        <v>0</v>
      </c>
      <c r="AM203">
        <f t="shared" si="54"/>
        <v>0.32500000000000001</v>
      </c>
      <c r="AN203" s="6">
        <f t="shared" si="55"/>
        <v>0.86499999999999999</v>
      </c>
      <c r="AO203" t="str">
        <f>VLOOKUP(BD_PONDERACIONES[[#This Row],[Comuna]],Tabla3[#All],2,0)</f>
        <v>Florida</v>
      </c>
    </row>
    <row r="204" spans="1:41" x14ac:dyDescent="0.35">
      <c r="A204" t="s">
        <v>2927</v>
      </c>
      <c r="B204" t="s">
        <v>2928</v>
      </c>
      <c r="C204" t="s">
        <v>189</v>
      </c>
      <c r="D204" s="5">
        <v>44593</v>
      </c>
      <c r="E204" s="5">
        <v>44571</v>
      </c>
      <c r="F204" t="s">
        <v>763</v>
      </c>
      <c r="G204" t="s">
        <v>2929</v>
      </c>
      <c r="H204" t="s">
        <v>2882</v>
      </c>
      <c r="J204" t="s">
        <v>756</v>
      </c>
      <c r="K204" t="s">
        <v>756</v>
      </c>
      <c r="L204" t="s">
        <v>773</v>
      </c>
      <c r="M204" t="s">
        <v>773</v>
      </c>
      <c r="N204" t="s">
        <v>756</v>
      </c>
      <c r="O204" t="s">
        <v>756</v>
      </c>
      <c r="P204" t="s">
        <v>765</v>
      </c>
      <c r="Q204" t="s">
        <v>2930</v>
      </c>
      <c r="R204" t="s">
        <v>759</v>
      </c>
      <c r="S204" t="s">
        <v>756</v>
      </c>
      <c r="T204" t="s">
        <v>756</v>
      </c>
      <c r="U204" t="s">
        <v>756</v>
      </c>
      <c r="V204" t="s">
        <v>756</v>
      </c>
      <c r="W204" t="s">
        <v>756</v>
      </c>
      <c r="X204" t="s">
        <v>769</v>
      </c>
      <c r="Y204" t="str">
        <f t="shared" si="42"/>
        <v>enero</v>
      </c>
      <c r="Z204">
        <f>YEAR(BD_PONDERACIONES[[#This Row],[Fecha Ejecución del Ticket]])</f>
        <v>2022</v>
      </c>
      <c r="AA204" t="str">
        <f t="shared" si="43"/>
        <v>febrero</v>
      </c>
      <c r="AB204">
        <f>YEAR(BD_PONDERACIONES[[#This Row],[Fecha de Inspección]])</f>
        <v>2022</v>
      </c>
      <c r="AC204">
        <f t="shared" si="44"/>
        <v>0.5</v>
      </c>
      <c r="AD204">
        <f t="shared" si="45"/>
        <v>0.5</v>
      </c>
      <c r="AE204">
        <f t="shared" si="46"/>
        <v>0</v>
      </c>
      <c r="AF204">
        <f t="shared" si="47"/>
        <v>0</v>
      </c>
      <c r="AG204">
        <f t="shared" si="48"/>
        <v>0.5</v>
      </c>
      <c r="AH204">
        <f t="shared" si="49"/>
        <v>0.5</v>
      </c>
      <c r="AI204">
        <f t="shared" si="50"/>
        <v>0.25</v>
      </c>
      <c r="AJ204">
        <f t="shared" si="51"/>
        <v>0.25</v>
      </c>
      <c r="AK204">
        <f t="shared" si="52"/>
        <v>0.5</v>
      </c>
      <c r="AL204">
        <f t="shared" si="53"/>
        <v>0.5</v>
      </c>
      <c r="AM204">
        <f t="shared" si="54"/>
        <v>0.5</v>
      </c>
      <c r="AN204" s="6">
        <f t="shared" si="55"/>
        <v>0.7</v>
      </c>
      <c r="AO204" t="str">
        <f>VLOOKUP(BD_PONDERACIONES[[#This Row],[Comuna]],Tabla3[#All],2,0)</f>
        <v>Cordillera</v>
      </c>
    </row>
    <row r="205" spans="1:41" x14ac:dyDescent="0.35">
      <c r="A205" t="s">
        <v>2931</v>
      </c>
      <c r="B205" t="s">
        <v>2932</v>
      </c>
      <c r="C205" t="s">
        <v>130</v>
      </c>
      <c r="D205" s="5">
        <v>44593</v>
      </c>
      <c r="E205" s="5">
        <v>44606</v>
      </c>
      <c r="F205" t="s">
        <v>753</v>
      </c>
      <c r="G205" t="s">
        <v>2933</v>
      </c>
      <c r="H205" t="s">
        <v>2755</v>
      </c>
      <c r="J205" t="s">
        <v>756</v>
      </c>
      <c r="K205" t="s">
        <v>756</v>
      </c>
      <c r="L205" t="s">
        <v>757</v>
      </c>
      <c r="M205" t="s">
        <v>757</v>
      </c>
      <c r="N205" t="s">
        <v>757</v>
      </c>
      <c r="O205" t="s">
        <v>757</v>
      </c>
      <c r="P205" t="s">
        <v>758</v>
      </c>
      <c r="Q205" t="s">
        <v>759</v>
      </c>
      <c r="R205" t="s">
        <v>759</v>
      </c>
      <c r="S205" t="s">
        <v>757</v>
      </c>
      <c r="T205" t="s">
        <v>757</v>
      </c>
      <c r="U205" t="s">
        <v>757</v>
      </c>
      <c r="V205" t="s">
        <v>773</v>
      </c>
      <c r="W205" t="s">
        <v>768</v>
      </c>
      <c r="X205" t="s">
        <v>2934</v>
      </c>
      <c r="Y205" t="str">
        <f t="shared" si="42"/>
        <v>febrero</v>
      </c>
      <c r="Z205">
        <f>YEAR(BD_PONDERACIONES[[#This Row],[Fecha Ejecución del Ticket]])</f>
        <v>2022</v>
      </c>
      <c r="AA205" t="str">
        <f t="shared" si="43"/>
        <v>febrero</v>
      </c>
      <c r="AB205">
        <f>YEAR(BD_PONDERACIONES[[#This Row],[Fecha de Inspección]])</f>
        <v>2022</v>
      </c>
      <c r="AC205">
        <f t="shared" si="44"/>
        <v>0.5</v>
      </c>
      <c r="AD205">
        <f t="shared" si="45"/>
        <v>0.5</v>
      </c>
      <c r="AE205">
        <f t="shared" si="46"/>
        <v>0.5</v>
      </c>
      <c r="AF205">
        <f t="shared" si="47"/>
        <v>0.5</v>
      </c>
      <c r="AG205">
        <f t="shared" si="48"/>
        <v>0.5</v>
      </c>
      <c r="AH205">
        <f t="shared" si="49"/>
        <v>0.5</v>
      </c>
      <c r="AI205">
        <f t="shared" si="50"/>
        <v>0.25</v>
      </c>
      <c r="AJ205">
        <f t="shared" si="51"/>
        <v>0.25</v>
      </c>
      <c r="AK205">
        <f t="shared" si="52"/>
        <v>0.5</v>
      </c>
      <c r="AL205">
        <f t="shared" si="53"/>
        <v>0</v>
      </c>
      <c r="AM205">
        <f t="shared" si="54"/>
        <v>0.17499999999999999</v>
      </c>
      <c r="AN205" s="6">
        <f t="shared" si="55"/>
        <v>0.83500000000000008</v>
      </c>
      <c r="AO205" t="str">
        <f>VLOOKUP(BD_PONDERACIONES[[#This Row],[Comuna]],Tabla3[#All],2,0)</f>
        <v>Florida</v>
      </c>
    </row>
    <row r="206" spans="1:41" x14ac:dyDescent="0.35">
      <c r="A206" t="s">
        <v>2935</v>
      </c>
      <c r="B206" t="s">
        <v>2936</v>
      </c>
      <c r="C206" t="s">
        <v>232</v>
      </c>
      <c r="D206" s="5">
        <v>44593</v>
      </c>
      <c r="E206" s="5">
        <v>44585</v>
      </c>
      <c r="F206" t="s">
        <v>763</v>
      </c>
      <c r="G206" t="s">
        <v>2937</v>
      </c>
      <c r="H206" t="s">
        <v>2882</v>
      </c>
      <c r="J206" t="s">
        <v>756</v>
      </c>
      <c r="K206" t="s">
        <v>756</v>
      </c>
      <c r="L206" t="s">
        <v>757</v>
      </c>
      <c r="M206" t="s">
        <v>757</v>
      </c>
      <c r="N206" t="s">
        <v>756</v>
      </c>
      <c r="O206" t="s">
        <v>756</v>
      </c>
      <c r="P206" t="s">
        <v>758</v>
      </c>
      <c r="Q206" t="s">
        <v>759</v>
      </c>
      <c r="R206" t="s">
        <v>759</v>
      </c>
      <c r="S206" t="s">
        <v>757</v>
      </c>
      <c r="T206" t="s">
        <v>757</v>
      </c>
      <c r="U206" t="s">
        <v>757</v>
      </c>
      <c r="V206" t="s">
        <v>773</v>
      </c>
      <c r="W206" t="s">
        <v>773</v>
      </c>
      <c r="X206" t="s">
        <v>2938</v>
      </c>
      <c r="Y206" t="str">
        <f t="shared" si="42"/>
        <v>enero</v>
      </c>
      <c r="Z206">
        <f>YEAR(BD_PONDERACIONES[[#This Row],[Fecha Ejecución del Ticket]])</f>
        <v>2022</v>
      </c>
      <c r="AA206" t="str">
        <f t="shared" si="43"/>
        <v>febrero</v>
      </c>
      <c r="AB206">
        <f>YEAR(BD_PONDERACIONES[[#This Row],[Fecha de Inspección]])</f>
        <v>2022</v>
      </c>
      <c r="AC206">
        <f t="shared" si="44"/>
        <v>0.5</v>
      </c>
      <c r="AD206">
        <f t="shared" si="45"/>
        <v>0.5</v>
      </c>
      <c r="AE206">
        <f t="shared" si="46"/>
        <v>0.5</v>
      </c>
      <c r="AF206">
        <f t="shared" si="47"/>
        <v>0.5</v>
      </c>
      <c r="AG206">
        <f t="shared" si="48"/>
        <v>0.5</v>
      </c>
      <c r="AH206">
        <f t="shared" si="49"/>
        <v>0.5</v>
      </c>
      <c r="AI206">
        <f t="shared" si="50"/>
        <v>0.25</v>
      </c>
      <c r="AJ206">
        <f t="shared" si="51"/>
        <v>0.25</v>
      </c>
      <c r="AK206">
        <f t="shared" si="52"/>
        <v>0.5</v>
      </c>
      <c r="AL206">
        <f t="shared" si="53"/>
        <v>0</v>
      </c>
      <c r="AM206">
        <f t="shared" si="54"/>
        <v>0</v>
      </c>
      <c r="AN206" s="6">
        <f t="shared" si="55"/>
        <v>0.8</v>
      </c>
      <c r="AO206" t="str">
        <f>VLOOKUP(BD_PONDERACIONES[[#This Row],[Comuna]],Tabla3[#All],2,0)</f>
        <v>Cordillera</v>
      </c>
    </row>
    <row r="207" spans="1:41" x14ac:dyDescent="0.35">
      <c r="A207" t="s">
        <v>2939</v>
      </c>
      <c r="B207" t="s">
        <v>2940</v>
      </c>
      <c r="C207" t="s">
        <v>227</v>
      </c>
      <c r="D207" s="5">
        <v>44593</v>
      </c>
      <c r="E207" s="5">
        <v>44583</v>
      </c>
      <c r="F207" t="s">
        <v>763</v>
      </c>
      <c r="G207" t="s">
        <v>2941</v>
      </c>
      <c r="H207" t="s">
        <v>2882</v>
      </c>
      <c r="J207" t="s">
        <v>756</v>
      </c>
      <c r="K207" t="s">
        <v>756</v>
      </c>
      <c r="L207" t="s">
        <v>757</v>
      </c>
      <c r="M207" t="s">
        <v>757</v>
      </c>
      <c r="N207" t="s">
        <v>756</v>
      </c>
      <c r="O207" t="s">
        <v>756</v>
      </c>
      <c r="P207" t="s">
        <v>758</v>
      </c>
      <c r="Q207" t="s">
        <v>759</v>
      </c>
      <c r="R207" t="s">
        <v>759</v>
      </c>
      <c r="S207" t="s">
        <v>757</v>
      </c>
      <c r="T207" t="s">
        <v>757</v>
      </c>
      <c r="U207" t="s">
        <v>757</v>
      </c>
      <c r="V207" t="s">
        <v>756</v>
      </c>
      <c r="W207" t="s">
        <v>756</v>
      </c>
      <c r="X207" t="s">
        <v>2942</v>
      </c>
      <c r="Y207" t="str">
        <f t="shared" si="42"/>
        <v>enero</v>
      </c>
      <c r="Z207">
        <f>YEAR(BD_PONDERACIONES[[#This Row],[Fecha Ejecución del Ticket]])</f>
        <v>2022</v>
      </c>
      <c r="AA207" t="str">
        <f t="shared" si="43"/>
        <v>febrero</v>
      </c>
      <c r="AB207">
        <f>YEAR(BD_PONDERACIONES[[#This Row],[Fecha de Inspección]])</f>
        <v>2022</v>
      </c>
      <c r="AC207">
        <f t="shared" si="44"/>
        <v>0.5</v>
      </c>
      <c r="AD207">
        <f t="shared" si="45"/>
        <v>0.5</v>
      </c>
      <c r="AE207">
        <f t="shared" si="46"/>
        <v>0.5</v>
      </c>
      <c r="AF207">
        <f t="shared" si="47"/>
        <v>0.5</v>
      </c>
      <c r="AG207">
        <f t="shared" si="48"/>
        <v>0.5</v>
      </c>
      <c r="AH207">
        <f t="shared" si="49"/>
        <v>0.5</v>
      </c>
      <c r="AI207">
        <f t="shared" si="50"/>
        <v>0.25</v>
      </c>
      <c r="AJ207">
        <f t="shared" si="51"/>
        <v>0.25</v>
      </c>
      <c r="AK207">
        <f t="shared" si="52"/>
        <v>0.5</v>
      </c>
      <c r="AL207">
        <f t="shared" si="53"/>
        <v>0.5</v>
      </c>
      <c r="AM207">
        <f t="shared" si="54"/>
        <v>0.5</v>
      </c>
      <c r="AN207" s="6">
        <f t="shared" si="55"/>
        <v>1</v>
      </c>
      <c r="AO207" t="str">
        <f>VLOOKUP(BD_PONDERACIONES[[#This Row],[Comuna]],Tabla3[#All],2,0)</f>
        <v>Cordillera</v>
      </c>
    </row>
    <row r="208" spans="1:41" x14ac:dyDescent="0.35">
      <c r="A208" t="s">
        <v>2943</v>
      </c>
      <c r="B208" t="s">
        <v>2944</v>
      </c>
      <c r="C208" t="s">
        <v>140</v>
      </c>
      <c r="D208" s="5">
        <v>44593</v>
      </c>
      <c r="E208" s="5">
        <v>44577</v>
      </c>
      <c r="F208" t="s">
        <v>753</v>
      </c>
      <c r="G208" t="s">
        <v>2945</v>
      </c>
      <c r="H208" t="s">
        <v>2755</v>
      </c>
      <c r="J208" t="s">
        <v>756</v>
      </c>
      <c r="K208" t="s">
        <v>756</v>
      </c>
      <c r="L208" t="s">
        <v>757</v>
      </c>
      <c r="M208" t="s">
        <v>757</v>
      </c>
      <c r="N208" t="s">
        <v>756</v>
      </c>
      <c r="O208" t="s">
        <v>756</v>
      </c>
      <c r="P208" t="s">
        <v>765</v>
      </c>
      <c r="Q208" t="s">
        <v>759</v>
      </c>
      <c r="R208" t="s">
        <v>759</v>
      </c>
      <c r="S208" t="s">
        <v>756</v>
      </c>
      <c r="T208" t="s">
        <v>756</v>
      </c>
      <c r="U208" t="s">
        <v>756</v>
      </c>
      <c r="V208" t="s">
        <v>773</v>
      </c>
      <c r="W208" t="s">
        <v>768</v>
      </c>
      <c r="X208" t="s">
        <v>2946</v>
      </c>
      <c r="Y208" t="str">
        <f t="shared" si="42"/>
        <v>enero</v>
      </c>
      <c r="Z208">
        <f>YEAR(BD_PONDERACIONES[[#This Row],[Fecha Ejecución del Ticket]])</f>
        <v>2022</v>
      </c>
      <c r="AA208" t="str">
        <f t="shared" si="43"/>
        <v>febrero</v>
      </c>
      <c r="AB208">
        <f>YEAR(BD_PONDERACIONES[[#This Row],[Fecha de Inspección]])</f>
        <v>2022</v>
      </c>
      <c r="AC208">
        <f t="shared" si="44"/>
        <v>0.5</v>
      </c>
      <c r="AD208">
        <f t="shared" si="45"/>
        <v>0.5</v>
      </c>
      <c r="AE208">
        <f t="shared" si="46"/>
        <v>0.5</v>
      </c>
      <c r="AF208">
        <f t="shared" si="47"/>
        <v>0.5</v>
      </c>
      <c r="AG208">
        <f t="shared" si="48"/>
        <v>0.5</v>
      </c>
      <c r="AH208">
        <f t="shared" si="49"/>
        <v>0.5</v>
      </c>
      <c r="AI208">
        <f t="shared" si="50"/>
        <v>0.25</v>
      </c>
      <c r="AJ208">
        <f t="shared" si="51"/>
        <v>0.25</v>
      </c>
      <c r="AK208">
        <f t="shared" si="52"/>
        <v>0.5</v>
      </c>
      <c r="AL208">
        <f t="shared" si="53"/>
        <v>0</v>
      </c>
      <c r="AM208">
        <f t="shared" si="54"/>
        <v>0.17499999999999999</v>
      </c>
      <c r="AN208" s="6">
        <f t="shared" si="55"/>
        <v>0.83500000000000008</v>
      </c>
      <c r="AO208" t="str">
        <f>VLOOKUP(BD_PONDERACIONES[[#This Row],[Comuna]],Tabla3[#All],2,0)</f>
        <v>Florida</v>
      </c>
    </row>
    <row r="209" spans="1:41" x14ac:dyDescent="0.35">
      <c r="A209" t="s">
        <v>2769</v>
      </c>
      <c r="B209" t="s">
        <v>2770</v>
      </c>
      <c r="C209" t="s">
        <v>158</v>
      </c>
      <c r="D209" s="5">
        <v>44594</v>
      </c>
      <c r="E209" s="5">
        <v>44582</v>
      </c>
      <c r="F209" t="s">
        <v>753</v>
      </c>
      <c r="G209" t="s">
        <v>2771</v>
      </c>
      <c r="H209" t="s">
        <v>2755</v>
      </c>
      <c r="J209" t="s">
        <v>756</v>
      </c>
      <c r="K209" t="s">
        <v>756</v>
      </c>
      <c r="L209" t="s">
        <v>756</v>
      </c>
      <c r="M209" t="s">
        <v>756</v>
      </c>
      <c r="N209" t="s">
        <v>756</v>
      </c>
      <c r="O209" t="s">
        <v>756</v>
      </c>
      <c r="P209" t="s">
        <v>758</v>
      </c>
      <c r="Q209" t="s">
        <v>759</v>
      </c>
      <c r="R209" t="s">
        <v>759</v>
      </c>
      <c r="S209" t="s">
        <v>757</v>
      </c>
      <c r="T209" t="s">
        <v>757</v>
      </c>
      <c r="U209" t="s">
        <v>757</v>
      </c>
      <c r="V209" t="s">
        <v>756</v>
      </c>
      <c r="W209" t="s">
        <v>756</v>
      </c>
      <c r="X209" t="s">
        <v>2772</v>
      </c>
      <c r="Y209" t="str">
        <f t="shared" si="42"/>
        <v>enero</v>
      </c>
      <c r="Z209">
        <f>YEAR(BD_PONDERACIONES[[#This Row],[Fecha Ejecución del Ticket]])</f>
        <v>2022</v>
      </c>
      <c r="AA209" t="str">
        <f t="shared" si="43"/>
        <v>febrero</v>
      </c>
      <c r="AB209">
        <f>YEAR(BD_PONDERACIONES[[#This Row],[Fecha de Inspección]])</f>
        <v>2022</v>
      </c>
      <c r="AC209">
        <f t="shared" si="44"/>
        <v>0.5</v>
      </c>
      <c r="AD209">
        <f t="shared" si="45"/>
        <v>0.5</v>
      </c>
      <c r="AE209">
        <f t="shared" si="46"/>
        <v>0.5</v>
      </c>
      <c r="AF209">
        <f t="shared" si="47"/>
        <v>0.5</v>
      </c>
      <c r="AG209">
        <f t="shared" si="48"/>
        <v>0.5</v>
      </c>
      <c r="AH209">
        <f t="shared" si="49"/>
        <v>0.5</v>
      </c>
      <c r="AI209">
        <f t="shared" si="50"/>
        <v>0.25</v>
      </c>
      <c r="AJ209">
        <f t="shared" si="51"/>
        <v>0.25</v>
      </c>
      <c r="AK209">
        <f t="shared" si="52"/>
        <v>0.5</v>
      </c>
      <c r="AL209">
        <f t="shared" si="53"/>
        <v>0.5</v>
      </c>
      <c r="AM209">
        <f t="shared" si="54"/>
        <v>0.5</v>
      </c>
      <c r="AN209" s="6">
        <f t="shared" si="55"/>
        <v>1</v>
      </c>
      <c r="AO209" t="str">
        <f>VLOOKUP(BD_PONDERACIONES[[#This Row],[Comuna]],Tabla3[#All],2,0)</f>
        <v>Florida</v>
      </c>
    </row>
    <row r="210" spans="1:41" x14ac:dyDescent="0.35">
      <c r="A210" t="s">
        <v>2773</v>
      </c>
      <c r="B210" t="s">
        <v>2774</v>
      </c>
      <c r="C210" t="s">
        <v>154</v>
      </c>
      <c r="D210" s="5">
        <v>44594</v>
      </c>
      <c r="E210" s="5">
        <v>44580</v>
      </c>
      <c r="F210" t="s">
        <v>753</v>
      </c>
      <c r="G210" t="s">
        <v>2775</v>
      </c>
      <c r="H210" t="s">
        <v>2755</v>
      </c>
      <c r="J210" t="s">
        <v>756</v>
      </c>
      <c r="K210" t="s">
        <v>756</v>
      </c>
      <c r="L210" t="s">
        <v>757</v>
      </c>
      <c r="M210" t="s">
        <v>757</v>
      </c>
      <c r="N210" t="s">
        <v>756</v>
      </c>
      <c r="O210" t="s">
        <v>756</v>
      </c>
      <c r="P210" t="s">
        <v>758</v>
      </c>
      <c r="Q210" t="s">
        <v>759</v>
      </c>
      <c r="R210" t="s">
        <v>759</v>
      </c>
      <c r="S210" t="s">
        <v>757</v>
      </c>
      <c r="T210" t="s">
        <v>757</v>
      </c>
      <c r="U210" t="s">
        <v>757</v>
      </c>
      <c r="V210" t="s">
        <v>773</v>
      </c>
      <c r="W210" t="s">
        <v>768</v>
      </c>
      <c r="X210" t="s">
        <v>2776</v>
      </c>
      <c r="Y210" t="str">
        <f t="shared" si="42"/>
        <v>enero</v>
      </c>
      <c r="Z210">
        <f>YEAR(BD_PONDERACIONES[[#This Row],[Fecha Ejecución del Ticket]])</f>
        <v>2022</v>
      </c>
      <c r="AA210" t="str">
        <f t="shared" si="43"/>
        <v>febrero</v>
      </c>
      <c r="AB210">
        <f>YEAR(BD_PONDERACIONES[[#This Row],[Fecha de Inspección]])</f>
        <v>2022</v>
      </c>
      <c r="AC210">
        <f t="shared" si="44"/>
        <v>0.5</v>
      </c>
      <c r="AD210">
        <f t="shared" si="45"/>
        <v>0.5</v>
      </c>
      <c r="AE210">
        <f t="shared" si="46"/>
        <v>0.5</v>
      </c>
      <c r="AF210">
        <f t="shared" si="47"/>
        <v>0.5</v>
      </c>
      <c r="AG210">
        <f t="shared" si="48"/>
        <v>0.5</v>
      </c>
      <c r="AH210">
        <f t="shared" si="49"/>
        <v>0.5</v>
      </c>
      <c r="AI210">
        <f t="shared" si="50"/>
        <v>0.25</v>
      </c>
      <c r="AJ210">
        <f t="shared" si="51"/>
        <v>0.25</v>
      </c>
      <c r="AK210">
        <f t="shared" si="52"/>
        <v>0.5</v>
      </c>
      <c r="AL210">
        <f t="shared" si="53"/>
        <v>0</v>
      </c>
      <c r="AM210">
        <f t="shared" si="54"/>
        <v>0.17499999999999999</v>
      </c>
      <c r="AN210" s="6">
        <f t="shared" si="55"/>
        <v>0.83500000000000008</v>
      </c>
      <c r="AO210" t="str">
        <f>VLOOKUP(BD_PONDERACIONES[[#This Row],[Comuna]],Tabla3[#All],2,0)</f>
        <v>Florida</v>
      </c>
    </row>
    <row r="211" spans="1:41" x14ac:dyDescent="0.35">
      <c r="A211" t="s">
        <v>2777</v>
      </c>
      <c r="B211" t="s">
        <v>2778</v>
      </c>
      <c r="C211" t="s">
        <v>157</v>
      </c>
      <c r="D211" s="5">
        <v>44594</v>
      </c>
      <c r="E211" s="5">
        <v>44582</v>
      </c>
      <c r="F211" t="s">
        <v>753</v>
      </c>
      <c r="G211" t="s">
        <v>2779</v>
      </c>
      <c r="H211" t="s">
        <v>2755</v>
      </c>
      <c r="J211" t="s">
        <v>756</v>
      </c>
      <c r="K211" t="s">
        <v>756</v>
      </c>
      <c r="L211" t="s">
        <v>757</v>
      </c>
      <c r="M211" t="s">
        <v>757</v>
      </c>
      <c r="N211" t="s">
        <v>756</v>
      </c>
      <c r="O211" t="s">
        <v>756</v>
      </c>
      <c r="P211" t="s">
        <v>765</v>
      </c>
      <c r="Q211" t="s">
        <v>759</v>
      </c>
      <c r="R211" t="s">
        <v>759</v>
      </c>
      <c r="S211" t="s">
        <v>756</v>
      </c>
      <c r="T211" t="s">
        <v>756</v>
      </c>
      <c r="U211" t="s">
        <v>756</v>
      </c>
      <c r="V211" t="s">
        <v>756</v>
      </c>
      <c r="W211" t="s">
        <v>756</v>
      </c>
      <c r="X211" t="s">
        <v>2780</v>
      </c>
      <c r="Y211" t="str">
        <f t="shared" si="42"/>
        <v>enero</v>
      </c>
      <c r="Z211">
        <f>YEAR(BD_PONDERACIONES[[#This Row],[Fecha Ejecución del Ticket]])</f>
        <v>2022</v>
      </c>
      <c r="AA211" t="str">
        <f t="shared" si="43"/>
        <v>febrero</v>
      </c>
      <c r="AB211">
        <f>YEAR(BD_PONDERACIONES[[#This Row],[Fecha de Inspección]])</f>
        <v>2022</v>
      </c>
      <c r="AC211">
        <f t="shared" si="44"/>
        <v>0.5</v>
      </c>
      <c r="AD211">
        <f t="shared" si="45"/>
        <v>0.5</v>
      </c>
      <c r="AE211">
        <f t="shared" si="46"/>
        <v>0.5</v>
      </c>
      <c r="AF211">
        <f t="shared" si="47"/>
        <v>0.5</v>
      </c>
      <c r="AG211">
        <f t="shared" si="48"/>
        <v>0.5</v>
      </c>
      <c r="AH211">
        <f t="shared" si="49"/>
        <v>0.5</v>
      </c>
      <c r="AI211">
        <f t="shared" si="50"/>
        <v>0.25</v>
      </c>
      <c r="AJ211">
        <f t="shared" si="51"/>
        <v>0.25</v>
      </c>
      <c r="AK211">
        <f t="shared" si="52"/>
        <v>0.5</v>
      </c>
      <c r="AL211">
        <f t="shared" si="53"/>
        <v>0.5</v>
      </c>
      <c r="AM211">
        <f t="shared" si="54"/>
        <v>0.5</v>
      </c>
      <c r="AN211" s="6">
        <f t="shared" si="55"/>
        <v>1</v>
      </c>
      <c r="AO211" t="str">
        <f>VLOOKUP(BD_PONDERACIONES[[#This Row],[Comuna]],Tabla3[#All],2,0)</f>
        <v>Florida</v>
      </c>
    </row>
    <row r="212" spans="1:41" x14ac:dyDescent="0.35">
      <c r="A212" t="s">
        <v>2781</v>
      </c>
      <c r="B212" t="s">
        <v>2782</v>
      </c>
      <c r="C212" t="s">
        <v>155</v>
      </c>
      <c r="D212" s="5">
        <v>44594</v>
      </c>
      <c r="E212" s="5">
        <v>44581</v>
      </c>
      <c r="F212" t="s">
        <v>763</v>
      </c>
      <c r="G212" t="s">
        <v>2783</v>
      </c>
      <c r="H212" t="s">
        <v>2755</v>
      </c>
      <c r="J212" t="s">
        <v>756</v>
      </c>
      <c r="K212" t="s">
        <v>756</v>
      </c>
      <c r="L212" t="s">
        <v>757</v>
      </c>
      <c r="M212" t="s">
        <v>757</v>
      </c>
      <c r="N212" t="s">
        <v>756</v>
      </c>
      <c r="O212" t="s">
        <v>756</v>
      </c>
      <c r="P212" t="s">
        <v>765</v>
      </c>
      <c r="Q212" t="s">
        <v>1530</v>
      </c>
      <c r="R212" t="s">
        <v>759</v>
      </c>
      <c r="S212" t="s">
        <v>756</v>
      </c>
      <c r="T212" t="s">
        <v>756</v>
      </c>
      <c r="U212" t="s">
        <v>756</v>
      </c>
      <c r="V212" t="s">
        <v>773</v>
      </c>
      <c r="W212" t="s">
        <v>768</v>
      </c>
      <c r="X212" t="s">
        <v>2784</v>
      </c>
      <c r="Y212" t="str">
        <f t="shared" si="42"/>
        <v>enero</v>
      </c>
      <c r="Z212">
        <f>YEAR(BD_PONDERACIONES[[#This Row],[Fecha Ejecución del Ticket]])</f>
        <v>2022</v>
      </c>
      <c r="AA212" t="str">
        <f t="shared" si="43"/>
        <v>febrero</v>
      </c>
      <c r="AB212">
        <f>YEAR(BD_PONDERACIONES[[#This Row],[Fecha de Inspección]])</f>
        <v>2022</v>
      </c>
      <c r="AC212">
        <f t="shared" si="44"/>
        <v>0.5</v>
      </c>
      <c r="AD212">
        <f t="shared" si="45"/>
        <v>0.5</v>
      </c>
      <c r="AE212">
        <f t="shared" si="46"/>
        <v>0.5</v>
      </c>
      <c r="AF212">
        <f t="shared" si="47"/>
        <v>0.5</v>
      </c>
      <c r="AG212">
        <f t="shared" si="48"/>
        <v>0.5</v>
      </c>
      <c r="AH212">
        <f t="shared" si="49"/>
        <v>0.5</v>
      </c>
      <c r="AI212">
        <f t="shared" si="50"/>
        <v>0.25</v>
      </c>
      <c r="AJ212">
        <f t="shared" si="51"/>
        <v>0.25</v>
      </c>
      <c r="AK212">
        <f t="shared" si="52"/>
        <v>0.5</v>
      </c>
      <c r="AL212">
        <f t="shared" si="53"/>
        <v>0</v>
      </c>
      <c r="AM212">
        <f t="shared" si="54"/>
        <v>0.17499999999999999</v>
      </c>
      <c r="AN212" s="6">
        <f t="shared" si="55"/>
        <v>0.83500000000000008</v>
      </c>
      <c r="AO212" t="str">
        <f>VLOOKUP(BD_PONDERACIONES[[#This Row],[Comuna]],Tabla3[#All],2,0)</f>
        <v>Florida</v>
      </c>
    </row>
    <row r="213" spans="1:41" x14ac:dyDescent="0.35">
      <c r="A213" t="s">
        <v>2785</v>
      </c>
      <c r="B213" t="s">
        <v>2786</v>
      </c>
      <c r="C213" t="s">
        <v>165</v>
      </c>
      <c r="D213" s="5">
        <v>44594</v>
      </c>
      <c r="E213" s="5">
        <v>44583</v>
      </c>
      <c r="F213" t="s">
        <v>753</v>
      </c>
      <c r="G213" t="s">
        <v>2787</v>
      </c>
      <c r="H213" t="s">
        <v>2755</v>
      </c>
      <c r="J213" t="s">
        <v>756</v>
      </c>
      <c r="K213" t="s">
        <v>756</v>
      </c>
      <c r="L213" t="s">
        <v>756</v>
      </c>
      <c r="M213" t="s">
        <v>756</v>
      </c>
      <c r="N213" t="s">
        <v>756</v>
      </c>
      <c r="O213" t="s">
        <v>756</v>
      </c>
      <c r="P213" t="s">
        <v>758</v>
      </c>
      <c r="Q213" t="s">
        <v>759</v>
      </c>
      <c r="R213" t="s">
        <v>759</v>
      </c>
      <c r="S213" t="s">
        <v>757</v>
      </c>
      <c r="T213" t="s">
        <v>757</v>
      </c>
      <c r="U213" t="s">
        <v>757</v>
      </c>
      <c r="V213" t="s">
        <v>756</v>
      </c>
      <c r="W213" t="s">
        <v>756</v>
      </c>
      <c r="X213" t="s">
        <v>2788</v>
      </c>
      <c r="Y213" t="str">
        <f t="shared" si="42"/>
        <v>enero</v>
      </c>
      <c r="Z213">
        <f>YEAR(BD_PONDERACIONES[[#This Row],[Fecha Ejecución del Ticket]])</f>
        <v>2022</v>
      </c>
      <c r="AA213" t="str">
        <f t="shared" si="43"/>
        <v>febrero</v>
      </c>
      <c r="AB213">
        <f>YEAR(BD_PONDERACIONES[[#This Row],[Fecha de Inspección]])</f>
        <v>2022</v>
      </c>
      <c r="AC213">
        <f t="shared" si="44"/>
        <v>0.5</v>
      </c>
      <c r="AD213">
        <f t="shared" si="45"/>
        <v>0.5</v>
      </c>
      <c r="AE213">
        <f t="shared" si="46"/>
        <v>0.5</v>
      </c>
      <c r="AF213">
        <f t="shared" si="47"/>
        <v>0.5</v>
      </c>
      <c r="AG213">
        <f t="shared" si="48"/>
        <v>0.5</v>
      </c>
      <c r="AH213">
        <f t="shared" si="49"/>
        <v>0.5</v>
      </c>
      <c r="AI213">
        <f t="shared" si="50"/>
        <v>0.25</v>
      </c>
      <c r="AJ213">
        <f t="shared" si="51"/>
        <v>0.25</v>
      </c>
      <c r="AK213">
        <f t="shared" si="52"/>
        <v>0.5</v>
      </c>
      <c r="AL213">
        <f t="shared" si="53"/>
        <v>0.5</v>
      </c>
      <c r="AM213">
        <f t="shared" si="54"/>
        <v>0.5</v>
      </c>
      <c r="AN213" s="6">
        <f t="shared" si="55"/>
        <v>1</v>
      </c>
      <c r="AO213" t="str">
        <f>VLOOKUP(BD_PONDERACIONES[[#This Row],[Comuna]],Tabla3[#All],2,0)</f>
        <v>Florida</v>
      </c>
    </row>
    <row r="214" spans="1:41" x14ac:dyDescent="0.35">
      <c r="A214" t="s">
        <v>2789</v>
      </c>
      <c r="B214" t="s">
        <v>2790</v>
      </c>
      <c r="C214" t="s">
        <v>147</v>
      </c>
      <c r="D214" s="5">
        <v>44594</v>
      </c>
      <c r="E214" s="5">
        <v>44578</v>
      </c>
      <c r="F214" t="s">
        <v>763</v>
      </c>
      <c r="G214" t="s">
        <v>2791</v>
      </c>
      <c r="H214" t="s">
        <v>2755</v>
      </c>
      <c r="J214" t="s">
        <v>756</v>
      </c>
      <c r="K214" t="s">
        <v>756</v>
      </c>
      <c r="L214" t="s">
        <v>757</v>
      </c>
      <c r="M214" t="s">
        <v>757</v>
      </c>
      <c r="N214" t="s">
        <v>756</v>
      </c>
      <c r="O214" t="s">
        <v>756</v>
      </c>
      <c r="P214" t="s">
        <v>758</v>
      </c>
      <c r="Q214" t="s">
        <v>759</v>
      </c>
      <c r="R214" t="s">
        <v>759</v>
      </c>
      <c r="S214" t="s">
        <v>757</v>
      </c>
      <c r="T214" t="s">
        <v>757</v>
      </c>
      <c r="U214" t="s">
        <v>757</v>
      </c>
      <c r="V214" t="s">
        <v>768</v>
      </c>
      <c r="W214" t="s">
        <v>756</v>
      </c>
      <c r="X214" t="s">
        <v>2250</v>
      </c>
      <c r="Y214" t="str">
        <f t="shared" si="42"/>
        <v>enero</v>
      </c>
      <c r="Z214">
        <f>YEAR(BD_PONDERACIONES[[#This Row],[Fecha Ejecución del Ticket]])</f>
        <v>2022</v>
      </c>
      <c r="AA214" t="str">
        <f t="shared" si="43"/>
        <v>febrero</v>
      </c>
      <c r="AB214">
        <f>YEAR(BD_PONDERACIONES[[#This Row],[Fecha de Inspección]])</f>
        <v>2022</v>
      </c>
      <c r="AC214">
        <f t="shared" si="44"/>
        <v>0.5</v>
      </c>
      <c r="AD214">
        <f t="shared" si="45"/>
        <v>0.5</v>
      </c>
      <c r="AE214">
        <f t="shared" si="46"/>
        <v>0.5</v>
      </c>
      <c r="AF214">
        <f t="shared" si="47"/>
        <v>0.5</v>
      </c>
      <c r="AG214">
        <f t="shared" si="48"/>
        <v>0.5</v>
      </c>
      <c r="AH214">
        <f t="shared" si="49"/>
        <v>0.5</v>
      </c>
      <c r="AI214">
        <f t="shared" si="50"/>
        <v>0.25</v>
      </c>
      <c r="AJ214">
        <f t="shared" si="51"/>
        <v>0.25</v>
      </c>
      <c r="AK214">
        <f t="shared" si="52"/>
        <v>0.5</v>
      </c>
      <c r="AL214">
        <f t="shared" si="53"/>
        <v>0.17499999999999999</v>
      </c>
      <c r="AM214">
        <f t="shared" si="54"/>
        <v>0.5</v>
      </c>
      <c r="AN214" s="6">
        <f t="shared" si="55"/>
        <v>0.93500000000000005</v>
      </c>
      <c r="AO214" t="str">
        <f>VLOOKUP(BD_PONDERACIONES[[#This Row],[Comuna]],Tabla3[#All],2,0)</f>
        <v>Florida</v>
      </c>
    </row>
    <row r="215" spans="1:41" x14ac:dyDescent="0.35">
      <c r="A215" t="s">
        <v>2792</v>
      </c>
      <c r="B215" t="s">
        <v>2793</v>
      </c>
      <c r="C215" t="s">
        <v>166</v>
      </c>
      <c r="D215" s="5">
        <v>44594</v>
      </c>
      <c r="E215" s="5">
        <v>44584</v>
      </c>
      <c r="F215" t="s">
        <v>763</v>
      </c>
      <c r="G215" t="s">
        <v>2794</v>
      </c>
      <c r="H215" t="s">
        <v>2755</v>
      </c>
      <c r="J215" t="s">
        <v>756</v>
      </c>
      <c r="K215" t="s">
        <v>756</v>
      </c>
      <c r="L215" t="s">
        <v>757</v>
      </c>
      <c r="M215" t="s">
        <v>773</v>
      </c>
      <c r="N215" t="s">
        <v>756</v>
      </c>
      <c r="O215" t="s">
        <v>756</v>
      </c>
      <c r="P215" t="s">
        <v>758</v>
      </c>
      <c r="Q215" t="s">
        <v>759</v>
      </c>
      <c r="R215" t="s">
        <v>759</v>
      </c>
      <c r="S215" t="s">
        <v>757</v>
      </c>
      <c r="T215" t="s">
        <v>757</v>
      </c>
      <c r="U215" t="s">
        <v>757</v>
      </c>
      <c r="V215" t="s">
        <v>756</v>
      </c>
      <c r="W215" t="s">
        <v>756</v>
      </c>
      <c r="X215" t="s">
        <v>2795</v>
      </c>
      <c r="Y215" t="str">
        <f t="shared" si="42"/>
        <v>enero</v>
      </c>
      <c r="Z215">
        <f>YEAR(BD_PONDERACIONES[[#This Row],[Fecha Ejecución del Ticket]])</f>
        <v>2022</v>
      </c>
      <c r="AA215" t="str">
        <f t="shared" si="43"/>
        <v>febrero</v>
      </c>
      <c r="AB215">
        <f>YEAR(BD_PONDERACIONES[[#This Row],[Fecha de Inspección]])</f>
        <v>2022</v>
      </c>
      <c r="AC215">
        <f t="shared" si="44"/>
        <v>0.5</v>
      </c>
      <c r="AD215">
        <f t="shared" si="45"/>
        <v>0.5</v>
      </c>
      <c r="AE215">
        <f t="shared" si="46"/>
        <v>0.5</v>
      </c>
      <c r="AF215">
        <f t="shared" si="47"/>
        <v>0</v>
      </c>
      <c r="AG215">
        <f t="shared" si="48"/>
        <v>0.5</v>
      </c>
      <c r="AH215">
        <f t="shared" si="49"/>
        <v>0.5</v>
      </c>
      <c r="AI215">
        <f t="shared" si="50"/>
        <v>0.25</v>
      </c>
      <c r="AJ215">
        <f t="shared" si="51"/>
        <v>0.25</v>
      </c>
      <c r="AK215">
        <f t="shared" si="52"/>
        <v>0.5</v>
      </c>
      <c r="AL215">
        <f t="shared" si="53"/>
        <v>0.5</v>
      </c>
      <c r="AM215">
        <f t="shared" si="54"/>
        <v>0.5</v>
      </c>
      <c r="AN215" s="6">
        <f t="shared" si="55"/>
        <v>0.85000000000000009</v>
      </c>
      <c r="AO215" t="str">
        <f>VLOOKUP(BD_PONDERACIONES[[#This Row],[Comuna]],Tabla3[#All],2,0)</f>
        <v>Florida</v>
      </c>
    </row>
    <row r="216" spans="1:41" x14ac:dyDescent="0.35">
      <c r="A216" t="s">
        <v>2796</v>
      </c>
      <c r="B216" t="s">
        <v>2797</v>
      </c>
      <c r="C216" t="s">
        <v>145</v>
      </c>
      <c r="D216" s="5">
        <v>44594</v>
      </c>
      <c r="E216" s="5">
        <v>44578</v>
      </c>
      <c r="F216" t="s">
        <v>753</v>
      </c>
      <c r="G216" t="s">
        <v>2798</v>
      </c>
      <c r="H216" t="s">
        <v>2755</v>
      </c>
      <c r="J216" t="s">
        <v>756</v>
      </c>
      <c r="K216" t="s">
        <v>756</v>
      </c>
      <c r="L216" t="s">
        <v>757</v>
      </c>
      <c r="M216" t="s">
        <v>757</v>
      </c>
      <c r="N216" t="s">
        <v>756</v>
      </c>
      <c r="O216" t="s">
        <v>756</v>
      </c>
      <c r="P216" t="s">
        <v>765</v>
      </c>
      <c r="Q216" t="s">
        <v>759</v>
      </c>
      <c r="R216" t="s">
        <v>759</v>
      </c>
      <c r="S216" t="s">
        <v>757</v>
      </c>
      <c r="T216" t="s">
        <v>757</v>
      </c>
      <c r="U216" t="s">
        <v>757</v>
      </c>
      <c r="V216" t="s">
        <v>773</v>
      </c>
      <c r="W216" t="s">
        <v>904</v>
      </c>
      <c r="X216" t="s">
        <v>2799</v>
      </c>
      <c r="Y216" t="str">
        <f t="shared" si="42"/>
        <v>enero</v>
      </c>
      <c r="Z216">
        <f>YEAR(BD_PONDERACIONES[[#This Row],[Fecha Ejecución del Ticket]])</f>
        <v>2022</v>
      </c>
      <c r="AA216" t="str">
        <f t="shared" si="43"/>
        <v>febrero</v>
      </c>
      <c r="AB216">
        <f>YEAR(BD_PONDERACIONES[[#This Row],[Fecha de Inspección]])</f>
        <v>2022</v>
      </c>
      <c r="AC216">
        <f t="shared" si="44"/>
        <v>0.5</v>
      </c>
      <c r="AD216">
        <f t="shared" si="45"/>
        <v>0.5</v>
      </c>
      <c r="AE216">
        <f t="shared" si="46"/>
        <v>0.5</v>
      </c>
      <c r="AF216">
        <f t="shared" si="47"/>
        <v>0.5</v>
      </c>
      <c r="AG216">
        <f t="shared" si="48"/>
        <v>0.5</v>
      </c>
      <c r="AH216">
        <f t="shared" si="49"/>
        <v>0.5</v>
      </c>
      <c r="AI216">
        <f t="shared" si="50"/>
        <v>0.25</v>
      </c>
      <c r="AJ216">
        <f t="shared" si="51"/>
        <v>0.25</v>
      </c>
      <c r="AK216">
        <f t="shared" si="52"/>
        <v>0.5</v>
      </c>
      <c r="AL216">
        <f t="shared" si="53"/>
        <v>0</v>
      </c>
      <c r="AM216">
        <f t="shared" si="54"/>
        <v>0.32500000000000001</v>
      </c>
      <c r="AN216" s="6">
        <f t="shared" si="55"/>
        <v>0.86499999999999999</v>
      </c>
      <c r="AO216" t="str">
        <f>VLOOKUP(BD_PONDERACIONES[[#This Row],[Comuna]],Tabla3[#All],2,0)</f>
        <v>Florida</v>
      </c>
    </row>
    <row r="217" spans="1:41" x14ac:dyDescent="0.35">
      <c r="A217" t="s">
        <v>2800</v>
      </c>
      <c r="B217" t="s">
        <v>2801</v>
      </c>
      <c r="C217" t="s">
        <v>153</v>
      </c>
      <c r="D217" s="5">
        <v>44594</v>
      </c>
      <c r="E217" s="5">
        <v>44580</v>
      </c>
      <c r="F217" t="s">
        <v>753</v>
      </c>
      <c r="G217" t="s">
        <v>2802</v>
      </c>
      <c r="H217" t="s">
        <v>2755</v>
      </c>
      <c r="J217" t="s">
        <v>756</v>
      </c>
      <c r="K217" t="s">
        <v>756</v>
      </c>
      <c r="L217" t="s">
        <v>757</v>
      </c>
      <c r="M217" t="s">
        <v>757</v>
      </c>
      <c r="N217" t="s">
        <v>756</v>
      </c>
      <c r="O217" t="s">
        <v>756</v>
      </c>
      <c r="P217" t="s">
        <v>758</v>
      </c>
      <c r="Q217" t="s">
        <v>759</v>
      </c>
      <c r="R217" t="s">
        <v>759</v>
      </c>
      <c r="S217" t="s">
        <v>757</v>
      </c>
      <c r="T217" t="s">
        <v>757</v>
      </c>
      <c r="U217" t="s">
        <v>757</v>
      </c>
      <c r="V217" t="s">
        <v>773</v>
      </c>
      <c r="W217" t="s">
        <v>773</v>
      </c>
      <c r="X217" t="s">
        <v>2803</v>
      </c>
      <c r="Y217" t="str">
        <f t="shared" si="42"/>
        <v>enero</v>
      </c>
      <c r="Z217">
        <f>YEAR(BD_PONDERACIONES[[#This Row],[Fecha Ejecución del Ticket]])</f>
        <v>2022</v>
      </c>
      <c r="AA217" t="str">
        <f t="shared" si="43"/>
        <v>febrero</v>
      </c>
      <c r="AB217">
        <f>YEAR(BD_PONDERACIONES[[#This Row],[Fecha de Inspección]])</f>
        <v>2022</v>
      </c>
      <c r="AC217">
        <f t="shared" si="44"/>
        <v>0.5</v>
      </c>
      <c r="AD217">
        <f t="shared" si="45"/>
        <v>0.5</v>
      </c>
      <c r="AE217">
        <f t="shared" si="46"/>
        <v>0.5</v>
      </c>
      <c r="AF217">
        <f t="shared" si="47"/>
        <v>0.5</v>
      </c>
      <c r="AG217">
        <f t="shared" si="48"/>
        <v>0.5</v>
      </c>
      <c r="AH217">
        <f t="shared" si="49"/>
        <v>0.5</v>
      </c>
      <c r="AI217">
        <f t="shared" si="50"/>
        <v>0.25</v>
      </c>
      <c r="AJ217">
        <f t="shared" si="51"/>
        <v>0.25</v>
      </c>
      <c r="AK217">
        <f t="shared" si="52"/>
        <v>0.5</v>
      </c>
      <c r="AL217">
        <f t="shared" si="53"/>
        <v>0</v>
      </c>
      <c r="AM217">
        <f t="shared" si="54"/>
        <v>0</v>
      </c>
      <c r="AN217" s="6">
        <f t="shared" si="55"/>
        <v>0.8</v>
      </c>
      <c r="AO217" t="str">
        <f>VLOOKUP(BD_PONDERACIONES[[#This Row],[Comuna]],Tabla3[#All],2,0)</f>
        <v>Florida</v>
      </c>
    </row>
    <row r="218" spans="1:41" x14ac:dyDescent="0.35">
      <c r="A218" t="s">
        <v>2804</v>
      </c>
      <c r="B218" t="s">
        <v>2805</v>
      </c>
      <c r="C218" t="s">
        <v>169</v>
      </c>
      <c r="D218" s="5">
        <v>44594</v>
      </c>
      <c r="E218" s="5">
        <v>44585</v>
      </c>
      <c r="F218" t="s">
        <v>753</v>
      </c>
      <c r="G218" t="s">
        <v>2806</v>
      </c>
      <c r="H218" t="s">
        <v>2755</v>
      </c>
      <c r="J218" t="s">
        <v>756</v>
      </c>
      <c r="K218" t="s">
        <v>756</v>
      </c>
      <c r="L218" t="s">
        <v>757</v>
      </c>
      <c r="M218" t="s">
        <v>757</v>
      </c>
      <c r="N218" t="s">
        <v>756</v>
      </c>
      <c r="O218" t="s">
        <v>756</v>
      </c>
      <c r="P218" t="s">
        <v>758</v>
      </c>
      <c r="Q218" t="s">
        <v>759</v>
      </c>
      <c r="R218" t="s">
        <v>759</v>
      </c>
      <c r="S218" t="s">
        <v>757</v>
      </c>
      <c r="T218" t="s">
        <v>757</v>
      </c>
      <c r="U218" t="s">
        <v>757</v>
      </c>
      <c r="V218" t="s">
        <v>773</v>
      </c>
      <c r="W218" t="s">
        <v>773</v>
      </c>
      <c r="X218" t="s">
        <v>2807</v>
      </c>
      <c r="Y218" t="str">
        <f t="shared" si="42"/>
        <v>enero</v>
      </c>
      <c r="Z218">
        <f>YEAR(BD_PONDERACIONES[[#This Row],[Fecha Ejecución del Ticket]])</f>
        <v>2022</v>
      </c>
      <c r="AA218" t="str">
        <f t="shared" si="43"/>
        <v>febrero</v>
      </c>
      <c r="AB218">
        <f>YEAR(BD_PONDERACIONES[[#This Row],[Fecha de Inspección]])</f>
        <v>2022</v>
      </c>
      <c r="AC218">
        <f t="shared" si="44"/>
        <v>0.5</v>
      </c>
      <c r="AD218">
        <f t="shared" si="45"/>
        <v>0.5</v>
      </c>
      <c r="AE218">
        <f t="shared" si="46"/>
        <v>0.5</v>
      </c>
      <c r="AF218">
        <f t="shared" si="47"/>
        <v>0.5</v>
      </c>
      <c r="AG218">
        <f t="shared" si="48"/>
        <v>0.5</v>
      </c>
      <c r="AH218">
        <f t="shared" si="49"/>
        <v>0.5</v>
      </c>
      <c r="AI218">
        <f t="shared" si="50"/>
        <v>0.25</v>
      </c>
      <c r="AJ218">
        <f t="shared" si="51"/>
        <v>0.25</v>
      </c>
      <c r="AK218">
        <f t="shared" si="52"/>
        <v>0.5</v>
      </c>
      <c r="AL218">
        <f t="shared" si="53"/>
        <v>0</v>
      </c>
      <c r="AM218">
        <f t="shared" si="54"/>
        <v>0</v>
      </c>
      <c r="AN218" s="6">
        <f t="shared" si="55"/>
        <v>0.8</v>
      </c>
      <c r="AO218" t="str">
        <f>VLOOKUP(BD_PONDERACIONES[[#This Row],[Comuna]],Tabla3[#All],2,0)</f>
        <v>Florida</v>
      </c>
    </row>
    <row r="219" spans="1:41" x14ac:dyDescent="0.35">
      <c r="A219" t="s">
        <v>2808</v>
      </c>
      <c r="B219" t="s">
        <v>2809</v>
      </c>
      <c r="C219" t="s">
        <v>170</v>
      </c>
      <c r="D219" s="5">
        <v>44594</v>
      </c>
      <c r="E219" s="5">
        <v>44586</v>
      </c>
      <c r="F219" t="s">
        <v>763</v>
      </c>
      <c r="G219" t="s">
        <v>2810</v>
      </c>
      <c r="H219" t="s">
        <v>2755</v>
      </c>
      <c r="J219" t="s">
        <v>757</v>
      </c>
      <c r="K219" t="s">
        <v>757</v>
      </c>
      <c r="L219" t="s">
        <v>757</v>
      </c>
      <c r="M219" t="s">
        <v>757</v>
      </c>
      <c r="N219" t="s">
        <v>757</v>
      </c>
      <c r="O219" t="s">
        <v>757</v>
      </c>
      <c r="P219" t="s">
        <v>758</v>
      </c>
      <c r="Q219" t="s">
        <v>759</v>
      </c>
      <c r="R219" t="s">
        <v>759</v>
      </c>
      <c r="S219" t="s">
        <v>757</v>
      </c>
      <c r="T219" t="s">
        <v>757</v>
      </c>
      <c r="U219" t="s">
        <v>757</v>
      </c>
      <c r="V219" t="s">
        <v>756</v>
      </c>
      <c r="W219" t="s">
        <v>773</v>
      </c>
      <c r="X219" t="s">
        <v>2811</v>
      </c>
      <c r="Y219" t="str">
        <f t="shared" si="42"/>
        <v>enero</v>
      </c>
      <c r="Z219">
        <f>YEAR(BD_PONDERACIONES[[#This Row],[Fecha Ejecución del Ticket]])</f>
        <v>2022</v>
      </c>
      <c r="AA219" t="str">
        <f t="shared" si="43"/>
        <v>febrero</v>
      </c>
      <c r="AB219">
        <f>YEAR(BD_PONDERACIONES[[#This Row],[Fecha de Inspección]])</f>
        <v>2022</v>
      </c>
      <c r="AC219">
        <f t="shared" si="44"/>
        <v>0.5</v>
      </c>
      <c r="AD219">
        <f t="shared" si="45"/>
        <v>0.5</v>
      </c>
      <c r="AE219">
        <f t="shared" si="46"/>
        <v>0.5</v>
      </c>
      <c r="AF219">
        <f t="shared" si="47"/>
        <v>0.5</v>
      </c>
      <c r="AG219">
        <f t="shared" si="48"/>
        <v>0.5</v>
      </c>
      <c r="AH219">
        <f t="shared" si="49"/>
        <v>0.5</v>
      </c>
      <c r="AI219">
        <f t="shared" si="50"/>
        <v>0.25</v>
      </c>
      <c r="AJ219">
        <f t="shared" si="51"/>
        <v>0.25</v>
      </c>
      <c r="AK219">
        <f t="shared" si="52"/>
        <v>0.5</v>
      </c>
      <c r="AL219">
        <f t="shared" si="53"/>
        <v>0.5</v>
      </c>
      <c r="AM219">
        <f t="shared" si="54"/>
        <v>0</v>
      </c>
      <c r="AN219" s="6">
        <f t="shared" si="55"/>
        <v>0.9</v>
      </c>
      <c r="AO219" t="str">
        <f>VLOOKUP(BD_PONDERACIONES[[#This Row],[Comuna]],Tabla3[#All],2,0)</f>
        <v>Florida</v>
      </c>
    </row>
    <row r="220" spans="1:41" x14ac:dyDescent="0.35">
      <c r="A220" t="s">
        <v>2812</v>
      </c>
      <c r="B220" t="s">
        <v>2813</v>
      </c>
      <c r="C220" t="s">
        <v>144</v>
      </c>
      <c r="D220" s="5">
        <v>44594</v>
      </c>
      <c r="E220" s="5">
        <v>44578</v>
      </c>
      <c r="F220" t="s">
        <v>753</v>
      </c>
      <c r="G220" t="s">
        <v>2814</v>
      </c>
      <c r="H220" t="s">
        <v>2755</v>
      </c>
      <c r="J220" t="s">
        <v>756</v>
      </c>
      <c r="K220" t="s">
        <v>756</v>
      </c>
      <c r="L220" t="s">
        <v>757</v>
      </c>
      <c r="M220" t="s">
        <v>757</v>
      </c>
      <c r="N220" t="s">
        <v>756</v>
      </c>
      <c r="O220" t="s">
        <v>756</v>
      </c>
      <c r="P220" t="s">
        <v>765</v>
      </c>
      <c r="Q220" t="s">
        <v>759</v>
      </c>
      <c r="R220" t="s">
        <v>759</v>
      </c>
      <c r="S220" t="s">
        <v>756</v>
      </c>
      <c r="T220" t="s">
        <v>756</v>
      </c>
      <c r="U220" t="s">
        <v>756</v>
      </c>
      <c r="V220" t="s">
        <v>773</v>
      </c>
      <c r="W220" t="s">
        <v>768</v>
      </c>
      <c r="X220" t="s">
        <v>2815</v>
      </c>
      <c r="Y220" t="str">
        <f t="shared" si="42"/>
        <v>enero</v>
      </c>
      <c r="Z220">
        <f>YEAR(BD_PONDERACIONES[[#This Row],[Fecha Ejecución del Ticket]])</f>
        <v>2022</v>
      </c>
      <c r="AA220" t="str">
        <f t="shared" si="43"/>
        <v>febrero</v>
      </c>
      <c r="AB220">
        <f>YEAR(BD_PONDERACIONES[[#This Row],[Fecha de Inspección]])</f>
        <v>2022</v>
      </c>
      <c r="AC220">
        <f t="shared" si="44"/>
        <v>0.5</v>
      </c>
      <c r="AD220">
        <f t="shared" si="45"/>
        <v>0.5</v>
      </c>
      <c r="AE220">
        <f t="shared" si="46"/>
        <v>0.5</v>
      </c>
      <c r="AF220">
        <f t="shared" si="47"/>
        <v>0.5</v>
      </c>
      <c r="AG220">
        <f t="shared" si="48"/>
        <v>0.5</v>
      </c>
      <c r="AH220">
        <f t="shared" si="49"/>
        <v>0.5</v>
      </c>
      <c r="AI220">
        <f t="shared" si="50"/>
        <v>0.25</v>
      </c>
      <c r="AJ220">
        <f t="shared" si="51"/>
        <v>0.25</v>
      </c>
      <c r="AK220">
        <f t="shared" si="52"/>
        <v>0.5</v>
      </c>
      <c r="AL220">
        <f t="shared" si="53"/>
        <v>0</v>
      </c>
      <c r="AM220">
        <f t="shared" si="54"/>
        <v>0.17499999999999999</v>
      </c>
      <c r="AN220" s="6">
        <f t="shared" si="55"/>
        <v>0.83500000000000008</v>
      </c>
      <c r="AO220" t="str">
        <f>VLOOKUP(BD_PONDERACIONES[[#This Row],[Comuna]],Tabla3[#All],2,0)</f>
        <v>Florida</v>
      </c>
    </row>
    <row r="221" spans="1:41" x14ac:dyDescent="0.35">
      <c r="A221" t="s">
        <v>2816</v>
      </c>
      <c r="B221" t="s">
        <v>2817</v>
      </c>
      <c r="C221" t="s">
        <v>168</v>
      </c>
      <c r="D221" s="5">
        <v>44594</v>
      </c>
      <c r="E221" s="5">
        <v>44584</v>
      </c>
      <c r="F221" t="s">
        <v>763</v>
      </c>
      <c r="G221" t="s">
        <v>2818</v>
      </c>
      <c r="H221" t="s">
        <v>2755</v>
      </c>
      <c r="J221" t="s">
        <v>756</v>
      </c>
      <c r="K221" t="s">
        <v>756</v>
      </c>
      <c r="L221" t="s">
        <v>757</v>
      </c>
      <c r="M221" t="s">
        <v>757</v>
      </c>
      <c r="N221" t="s">
        <v>756</v>
      </c>
      <c r="O221" t="s">
        <v>756</v>
      </c>
      <c r="P221" t="s">
        <v>758</v>
      </c>
      <c r="Q221" t="s">
        <v>759</v>
      </c>
      <c r="R221" t="s">
        <v>759</v>
      </c>
      <c r="S221" t="s">
        <v>757</v>
      </c>
      <c r="T221" t="s">
        <v>757</v>
      </c>
      <c r="U221" t="s">
        <v>757</v>
      </c>
      <c r="V221" t="s">
        <v>756</v>
      </c>
      <c r="W221" t="s">
        <v>756</v>
      </c>
      <c r="X221" t="s">
        <v>2819</v>
      </c>
      <c r="Y221" t="str">
        <f t="shared" si="42"/>
        <v>enero</v>
      </c>
      <c r="Z221">
        <f>YEAR(BD_PONDERACIONES[[#This Row],[Fecha Ejecución del Ticket]])</f>
        <v>2022</v>
      </c>
      <c r="AA221" t="str">
        <f t="shared" si="43"/>
        <v>febrero</v>
      </c>
      <c r="AB221">
        <f>YEAR(BD_PONDERACIONES[[#This Row],[Fecha de Inspección]])</f>
        <v>2022</v>
      </c>
      <c r="AC221">
        <f t="shared" si="44"/>
        <v>0.5</v>
      </c>
      <c r="AD221">
        <f t="shared" si="45"/>
        <v>0.5</v>
      </c>
      <c r="AE221">
        <f t="shared" si="46"/>
        <v>0.5</v>
      </c>
      <c r="AF221">
        <f t="shared" si="47"/>
        <v>0.5</v>
      </c>
      <c r="AG221">
        <f t="shared" si="48"/>
        <v>0.5</v>
      </c>
      <c r="AH221">
        <f t="shared" si="49"/>
        <v>0.5</v>
      </c>
      <c r="AI221">
        <f t="shared" si="50"/>
        <v>0.25</v>
      </c>
      <c r="AJ221">
        <f t="shared" si="51"/>
        <v>0.25</v>
      </c>
      <c r="AK221">
        <f t="shared" si="52"/>
        <v>0.5</v>
      </c>
      <c r="AL221">
        <f t="shared" si="53"/>
        <v>0.5</v>
      </c>
      <c r="AM221">
        <f t="shared" si="54"/>
        <v>0.5</v>
      </c>
      <c r="AN221" s="6">
        <f t="shared" si="55"/>
        <v>1</v>
      </c>
      <c r="AO221" t="str">
        <f>VLOOKUP(BD_PONDERACIONES[[#This Row],[Comuna]],Tabla3[#All],2,0)</f>
        <v>Florida</v>
      </c>
    </row>
    <row r="222" spans="1:41" x14ac:dyDescent="0.35">
      <c r="A222" t="s">
        <v>2820</v>
      </c>
      <c r="B222" t="s">
        <v>2821</v>
      </c>
      <c r="C222" t="s">
        <v>135</v>
      </c>
      <c r="D222" s="5">
        <v>44594</v>
      </c>
      <c r="E222" s="5">
        <v>44576</v>
      </c>
      <c r="F222" t="s">
        <v>753</v>
      </c>
      <c r="G222" t="s">
        <v>2822</v>
      </c>
      <c r="H222" t="s">
        <v>2755</v>
      </c>
      <c r="J222" t="s">
        <v>756</v>
      </c>
      <c r="K222" t="s">
        <v>756</v>
      </c>
      <c r="L222" t="s">
        <v>773</v>
      </c>
      <c r="M222" t="s">
        <v>773</v>
      </c>
      <c r="N222" t="s">
        <v>756</v>
      </c>
      <c r="O222" t="s">
        <v>756</v>
      </c>
      <c r="P222" t="s">
        <v>758</v>
      </c>
      <c r="Q222" t="s">
        <v>759</v>
      </c>
      <c r="R222" t="s">
        <v>759</v>
      </c>
      <c r="S222" t="s">
        <v>757</v>
      </c>
      <c r="T222" t="s">
        <v>757</v>
      </c>
      <c r="U222" t="s">
        <v>757</v>
      </c>
      <c r="V222" t="s">
        <v>756</v>
      </c>
      <c r="W222" t="s">
        <v>773</v>
      </c>
      <c r="X222" t="s">
        <v>2823</v>
      </c>
      <c r="Y222" t="str">
        <f t="shared" si="42"/>
        <v>enero</v>
      </c>
      <c r="Z222">
        <f>YEAR(BD_PONDERACIONES[[#This Row],[Fecha Ejecución del Ticket]])</f>
        <v>2022</v>
      </c>
      <c r="AA222" t="str">
        <f t="shared" si="43"/>
        <v>febrero</v>
      </c>
      <c r="AB222">
        <f>YEAR(BD_PONDERACIONES[[#This Row],[Fecha de Inspección]])</f>
        <v>2022</v>
      </c>
      <c r="AC222">
        <f t="shared" si="44"/>
        <v>0.5</v>
      </c>
      <c r="AD222">
        <f t="shared" si="45"/>
        <v>0.5</v>
      </c>
      <c r="AE222">
        <f t="shared" si="46"/>
        <v>0</v>
      </c>
      <c r="AF222">
        <f t="shared" si="47"/>
        <v>0</v>
      </c>
      <c r="AG222">
        <f t="shared" si="48"/>
        <v>0.5</v>
      </c>
      <c r="AH222">
        <f t="shared" si="49"/>
        <v>0.5</v>
      </c>
      <c r="AI222">
        <f t="shared" si="50"/>
        <v>0.25</v>
      </c>
      <c r="AJ222">
        <f t="shared" si="51"/>
        <v>0.25</v>
      </c>
      <c r="AK222">
        <f t="shared" si="52"/>
        <v>0.5</v>
      </c>
      <c r="AL222">
        <f t="shared" si="53"/>
        <v>0.5</v>
      </c>
      <c r="AM222">
        <f t="shared" si="54"/>
        <v>0</v>
      </c>
      <c r="AN222" s="6">
        <f t="shared" si="55"/>
        <v>0.6</v>
      </c>
      <c r="AO222" t="str">
        <f>VLOOKUP(BD_PONDERACIONES[[#This Row],[Comuna]],Tabla3[#All],2,0)</f>
        <v>Florida</v>
      </c>
    </row>
    <row r="223" spans="1:41" x14ac:dyDescent="0.35">
      <c r="A223" t="s">
        <v>2824</v>
      </c>
      <c r="B223" t="s">
        <v>2825</v>
      </c>
      <c r="C223" t="s">
        <v>142</v>
      </c>
      <c r="D223" s="5">
        <v>44594</v>
      </c>
      <c r="E223" s="5">
        <v>44578</v>
      </c>
      <c r="F223" t="s">
        <v>753</v>
      </c>
      <c r="G223" t="s">
        <v>2826</v>
      </c>
      <c r="H223" t="s">
        <v>2755</v>
      </c>
      <c r="J223" t="s">
        <v>756</v>
      </c>
      <c r="K223" t="s">
        <v>756</v>
      </c>
      <c r="L223" t="s">
        <v>757</v>
      </c>
      <c r="M223" t="s">
        <v>757</v>
      </c>
      <c r="N223" t="s">
        <v>756</v>
      </c>
      <c r="O223" t="s">
        <v>756</v>
      </c>
      <c r="P223" t="s">
        <v>758</v>
      </c>
      <c r="Q223" t="s">
        <v>759</v>
      </c>
      <c r="R223" t="s">
        <v>759</v>
      </c>
      <c r="S223" t="s">
        <v>757</v>
      </c>
      <c r="T223" t="s">
        <v>757</v>
      </c>
      <c r="U223" t="s">
        <v>757</v>
      </c>
      <c r="V223" t="s">
        <v>756</v>
      </c>
      <c r="W223" t="s">
        <v>756</v>
      </c>
      <c r="X223" t="s">
        <v>2827</v>
      </c>
      <c r="Y223" t="str">
        <f t="shared" si="42"/>
        <v>enero</v>
      </c>
      <c r="Z223">
        <f>YEAR(BD_PONDERACIONES[[#This Row],[Fecha Ejecución del Ticket]])</f>
        <v>2022</v>
      </c>
      <c r="AA223" t="str">
        <f t="shared" si="43"/>
        <v>febrero</v>
      </c>
      <c r="AB223">
        <f>YEAR(BD_PONDERACIONES[[#This Row],[Fecha de Inspección]])</f>
        <v>2022</v>
      </c>
      <c r="AC223">
        <f t="shared" si="44"/>
        <v>0.5</v>
      </c>
      <c r="AD223">
        <f t="shared" si="45"/>
        <v>0.5</v>
      </c>
      <c r="AE223">
        <f t="shared" si="46"/>
        <v>0.5</v>
      </c>
      <c r="AF223">
        <f t="shared" si="47"/>
        <v>0.5</v>
      </c>
      <c r="AG223">
        <f t="shared" si="48"/>
        <v>0.5</v>
      </c>
      <c r="AH223">
        <f t="shared" si="49"/>
        <v>0.5</v>
      </c>
      <c r="AI223">
        <f t="shared" si="50"/>
        <v>0.25</v>
      </c>
      <c r="AJ223">
        <f t="shared" si="51"/>
        <v>0.25</v>
      </c>
      <c r="AK223">
        <f t="shared" si="52"/>
        <v>0.5</v>
      </c>
      <c r="AL223">
        <f t="shared" si="53"/>
        <v>0.5</v>
      </c>
      <c r="AM223">
        <f t="shared" si="54"/>
        <v>0.5</v>
      </c>
      <c r="AN223" s="6">
        <f t="shared" si="55"/>
        <v>1</v>
      </c>
      <c r="AO223" t="str">
        <f>VLOOKUP(BD_PONDERACIONES[[#This Row],[Comuna]],Tabla3[#All],2,0)</f>
        <v>Florida</v>
      </c>
    </row>
    <row r="224" spans="1:41" x14ac:dyDescent="0.35">
      <c r="A224" t="s">
        <v>2828</v>
      </c>
      <c r="B224" t="s">
        <v>2829</v>
      </c>
      <c r="C224" t="s">
        <v>161</v>
      </c>
      <c r="D224" s="5">
        <v>44594</v>
      </c>
      <c r="E224" s="5">
        <v>44583</v>
      </c>
      <c r="F224" t="s">
        <v>763</v>
      </c>
      <c r="G224" t="s">
        <v>2830</v>
      </c>
      <c r="H224" t="s">
        <v>2755</v>
      </c>
      <c r="J224" t="s">
        <v>756</v>
      </c>
      <c r="K224" t="s">
        <v>756</v>
      </c>
      <c r="L224" t="s">
        <v>757</v>
      </c>
      <c r="M224" t="s">
        <v>757</v>
      </c>
      <c r="N224" t="s">
        <v>756</v>
      </c>
      <c r="O224" t="s">
        <v>756</v>
      </c>
      <c r="P224" t="s">
        <v>765</v>
      </c>
      <c r="Q224" t="s">
        <v>2831</v>
      </c>
      <c r="R224" t="s">
        <v>2832</v>
      </c>
      <c r="S224" t="s">
        <v>756</v>
      </c>
      <c r="T224" t="s">
        <v>756</v>
      </c>
      <c r="U224" t="s">
        <v>756</v>
      </c>
      <c r="V224" t="s">
        <v>756</v>
      </c>
      <c r="W224" t="s">
        <v>768</v>
      </c>
      <c r="X224" t="s">
        <v>986</v>
      </c>
      <c r="Y224" t="str">
        <f t="shared" si="42"/>
        <v>enero</v>
      </c>
      <c r="Z224">
        <f>YEAR(BD_PONDERACIONES[[#This Row],[Fecha Ejecución del Ticket]])</f>
        <v>2022</v>
      </c>
      <c r="AA224" t="str">
        <f t="shared" si="43"/>
        <v>febrero</v>
      </c>
      <c r="AB224">
        <f>YEAR(BD_PONDERACIONES[[#This Row],[Fecha de Inspección]])</f>
        <v>2022</v>
      </c>
      <c r="AC224">
        <f t="shared" si="44"/>
        <v>0.5</v>
      </c>
      <c r="AD224">
        <f t="shared" si="45"/>
        <v>0.5</v>
      </c>
      <c r="AE224">
        <f t="shared" si="46"/>
        <v>0.5</v>
      </c>
      <c r="AF224">
        <f t="shared" si="47"/>
        <v>0.5</v>
      </c>
      <c r="AG224">
        <f t="shared" si="48"/>
        <v>0.5</v>
      </c>
      <c r="AH224">
        <f t="shared" si="49"/>
        <v>0.5</v>
      </c>
      <c r="AI224">
        <f t="shared" si="50"/>
        <v>0.25</v>
      </c>
      <c r="AJ224">
        <f t="shared" si="51"/>
        <v>0.25</v>
      </c>
      <c r="AK224">
        <f t="shared" si="52"/>
        <v>0.5</v>
      </c>
      <c r="AL224">
        <f t="shared" si="53"/>
        <v>0.5</v>
      </c>
      <c r="AM224">
        <f t="shared" si="54"/>
        <v>0.17499999999999999</v>
      </c>
      <c r="AN224" s="6">
        <f t="shared" si="55"/>
        <v>0.93500000000000005</v>
      </c>
      <c r="AO224" t="str">
        <f>VLOOKUP(BD_PONDERACIONES[[#This Row],[Comuna]],Tabla3[#All],2,0)</f>
        <v>Florida</v>
      </c>
    </row>
    <row r="225" spans="1:41" x14ac:dyDescent="0.35">
      <c r="A225" t="s">
        <v>2833</v>
      </c>
      <c r="B225" t="s">
        <v>2834</v>
      </c>
      <c r="C225" t="s">
        <v>143</v>
      </c>
      <c r="D225" s="5">
        <v>44594</v>
      </c>
      <c r="E225" s="5">
        <v>44578</v>
      </c>
      <c r="F225" t="s">
        <v>753</v>
      </c>
      <c r="G225" t="s">
        <v>2835</v>
      </c>
      <c r="H225" t="s">
        <v>2755</v>
      </c>
      <c r="J225" t="s">
        <v>756</v>
      </c>
      <c r="K225" t="s">
        <v>756</v>
      </c>
      <c r="L225" t="s">
        <v>757</v>
      </c>
      <c r="M225" t="s">
        <v>757</v>
      </c>
      <c r="N225" t="s">
        <v>756</v>
      </c>
      <c r="O225" t="s">
        <v>756</v>
      </c>
      <c r="P225" t="s">
        <v>758</v>
      </c>
      <c r="Q225" t="s">
        <v>759</v>
      </c>
      <c r="R225" t="s">
        <v>759</v>
      </c>
      <c r="S225" t="s">
        <v>757</v>
      </c>
      <c r="T225" t="s">
        <v>757</v>
      </c>
      <c r="U225" t="s">
        <v>757</v>
      </c>
      <c r="V225" t="s">
        <v>756</v>
      </c>
      <c r="W225" t="s">
        <v>756</v>
      </c>
      <c r="X225" t="s">
        <v>2836</v>
      </c>
      <c r="Y225" t="str">
        <f t="shared" si="42"/>
        <v>enero</v>
      </c>
      <c r="Z225">
        <f>YEAR(BD_PONDERACIONES[[#This Row],[Fecha Ejecución del Ticket]])</f>
        <v>2022</v>
      </c>
      <c r="AA225" t="str">
        <f t="shared" si="43"/>
        <v>febrero</v>
      </c>
      <c r="AB225">
        <f>YEAR(BD_PONDERACIONES[[#This Row],[Fecha de Inspección]])</f>
        <v>2022</v>
      </c>
      <c r="AC225">
        <f t="shared" si="44"/>
        <v>0.5</v>
      </c>
      <c r="AD225">
        <f t="shared" si="45"/>
        <v>0.5</v>
      </c>
      <c r="AE225">
        <f t="shared" si="46"/>
        <v>0.5</v>
      </c>
      <c r="AF225">
        <f t="shared" si="47"/>
        <v>0.5</v>
      </c>
      <c r="AG225">
        <f t="shared" si="48"/>
        <v>0.5</v>
      </c>
      <c r="AH225">
        <f t="shared" si="49"/>
        <v>0.5</v>
      </c>
      <c r="AI225">
        <f t="shared" si="50"/>
        <v>0.25</v>
      </c>
      <c r="AJ225">
        <f t="shared" si="51"/>
        <v>0.25</v>
      </c>
      <c r="AK225">
        <f t="shared" si="52"/>
        <v>0.5</v>
      </c>
      <c r="AL225">
        <f t="shared" si="53"/>
        <v>0.5</v>
      </c>
      <c r="AM225">
        <f t="shared" si="54"/>
        <v>0.5</v>
      </c>
      <c r="AN225" s="6">
        <f t="shared" si="55"/>
        <v>1</v>
      </c>
      <c r="AO225" t="str">
        <f>VLOOKUP(BD_PONDERACIONES[[#This Row],[Comuna]],Tabla3[#All],2,0)</f>
        <v>Florida</v>
      </c>
    </row>
    <row r="226" spans="1:41" x14ac:dyDescent="0.35">
      <c r="A226" t="s">
        <v>2837</v>
      </c>
      <c r="B226" t="s">
        <v>2838</v>
      </c>
      <c r="C226" t="s">
        <v>139</v>
      </c>
      <c r="D226" s="5">
        <v>44594</v>
      </c>
      <c r="E226" s="5">
        <v>44577</v>
      </c>
      <c r="F226" t="s">
        <v>753</v>
      </c>
      <c r="G226" t="s">
        <v>2839</v>
      </c>
      <c r="H226" t="s">
        <v>2755</v>
      </c>
      <c r="J226" t="s">
        <v>756</v>
      </c>
      <c r="K226" t="s">
        <v>756</v>
      </c>
      <c r="L226" t="s">
        <v>757</v>
      </c>
      <c r="M226" t="s">
        <v>757</v>
      </c>
      <c r="N226" t="s">
        <v>756</v>
      </c>
      <c r="O226" t="s">
        <v>756</v>
      </c>
      <c r="P226" t="s">
        <v>765</v>
      </c>
      <c r="Q226" t="s">
        <v>759</v>
      </c>
      <c r="R226" t="s">
        <v>759</v>
      </c>
      <c r="S226" t="s">
        <v>756</v>
      </c>
      <c r="T226" t="s">
        <v>756</v>
      </c>
      <c r="U226" t="s">
        <v>756</v>
      </c>
      <c r="V226" t="s">
        <v>773</v>
      </c>
      <c r="W226" t="s">
        <v>768</v>
      </c>
      <c r="X226" t="s">
        <v>2840</v>
      </c>
      <c r="Y226" t="str">
        <f t="shared" si="42"/>
        <v>enero</v>
      </c>
      <c r="Z226">
        <f>YEAR(BD_PONDERACIONES[[#This Row],[Fecha Ejecución del Ticket]])</f>
        <v>2022</v>
      </c>
      <c r="AA226" t="str">
        <f t="shared" si="43"/>
        <v>febrero</v>
      </c>
      <c r="AB226">
        <f>YEAR(BD_PONDERACIONES[[#This Row],[Fecha de Inspección]])</f>
        <v>2022</v>
      </c>
      <c r="AC226">
        <f t="shared" si="44"/>
        <v>0.5</v>
      </c>
      <c r="AD226">
        <f t="shared" si="45"/>
        <v>0.5</v>
      </c>
      <c r="AE226">
        <f t="shared" si="46"/>
        <v>0.5</v>
      </c>
      <c r="AF226">
        <f t="shared" si="47"/>
        <v>0.5</v>
      </c>
      <c r="AG226">
        <f t="shared" si="48"/>
        <v>0.5</v>
      </c>
      <c r="AH226">
        <f t="shared" si="49"/>
        <v>0.5</v>
      </c>
      <c r="AI226">
        <f t="shared" si="50"/>
        <v>0.25</v>
      </c>
      <c r="AJ226">
        <f t="shared" si="51"/>
        <v>0.25</v>
      </c>
      <c r="AK226">
        <f t="shared" si="52"/>
        <v>0.5</v>
      </c>
      <c r="AL226">
        <f t="shared" si="53"/>
        <v>0</v>
      </c>
      <c r="AM226">
        <f t="shared" si="54"/>
        <v>0.17499999999999999</v>
      </c>
      <c r="AN226" s="6">
        <f t="shared" si="55"/>
        <v>0.83500000000000008</v>
      </c>
      <c r="AO226" t="str">
        <f>VLOOKUP(BD_PONDERACIONES[[#This Row],[Comuna]],Tabla3[#All],2,0)</f>
        <v>Florida</v>
      </c>
    </row>
    <row r="227" spans="1:41" x14ac:dyDescent="0.35">
      <c r="A227" t="s">
        <v>2841</v>
      </c>
      <c r="B227" t="s">
        <v>2842</v>
      </c>
      <c r="C227" t="s">
        <v>159</v>
      </c>
      <c r="D227" s="5">
        <v>44594</v>
      </c>
      <c r="E227" s="5">
        <v>44582</v>
      </c>
      <c r="F227" t="s">
        <v>763</v>
      </c>
      <c r="G227" t="s">
        <v>2843</v>
      </c>
      <c r="H227" t="s">
        <v>2755</v>
      </c>
      <c r="J227" t="s">
        <v>756</v>
      </c>
      <c r="K227" t="s">
        <v>756</v>
      </c>
      <c r="L227" t="s">
        <v>757</v>
      </c>
      <c r="M227" t="s">
        <v>757</v>
      </c>
      <c r="N227" t="s">
        <v>756</v>
      </c>
      <c r="O227" t="s">
        <v>756</v>
      </c>
      <c r="P227" t="s">
        <v>758</v>
      </c>
      <c r="Q227" t="s">
        <v>759</v>
      </c>
      <c r="R227" t="s">
        <v>759</v>
      </c>
      <c r="S227" t="s">
        <v>757</v>
      </c>
      <c r="T227" t="s">
        <v>757</v>
      </c>
      <c r="U227" t="s">
        <v>757</v>
      </c>
      <c r="V227" t="s">
        <v>773</v>
      </c>
      <c r="W227" t="s">
        <v>773</v>
      </c>
      <c r="X227" t="s">
        <v>2844</v>
      </c>
      <c r="Y227" t="str">
        <f t="shared" si="42"/>
        <v>enero</v>
      </c>
      <c r="Z227">
        <f>YEAR(BD_PONDERACIONES[[#This Row],[Fecha Ejecución del Ticket]])</f>
        <v>2022</v>
      </c>
      <c r="AA227" t="str">
        <f t="shared" si="43"/>
        <v>febrero</v>
      </c>
      <c r="AB227">
        <f>YEAR(BD_PONDERACIONES[[#This Row],[Fecha de Inspección]])</f>
        <v>2022</v>
      </c>
      <c r="AC227">
        <f t="shared" si="44"/>
        <v>0.5</v>
      </c>
      <c r="AD227">
        <f t="shared" si="45"/>
        <v>0.5</v>
      </c>
      <c r="AE227">
        <f t="shared" si="46"/>
        <v>0.5</v>
      </c>
      <c r="AF227">
        <f t="shared" si="47"/>
        <v>0.5</v>
      </c>
      <c r="AG227">
        <f t="shared" si="48"/>
        <v>0.5</v>
      </c>
      <c r="AH227">
        <f t="shared" si="49"/>
        <v>0.5</v>
      </c>
      <c r="AI227">
        <f t="shared" si="50"/>
        <v>0.25</v>
      </c>
      <c r="AJ227">
        <f t="shared" si="51"/>
        <v>0.25</v>
      </c>
      <c r="AK227">
        <f t="shared" si="52"/>
        <v>0.5</v>
      </c>
      <c r="AL227">
        <f t="shared" si="53"/>
        <v>0</v>
      </c>
      <c r="AM227">
        <f t="shared" si="54"/>
        <v>0</v>
      </c>
      <c r="AN227" s="6">
        <f t="shared" si="55"/>
        <v>0.8</v>
      </c>
      <c r="AO227" t="str">
        <f>VLOOKUP(BD_PONDERACIONES[[#This Row],[Comuna]],Tabla3[#All],2,0)</f>
        <v>Florida</v>
      </c>
    </row>
    <row r="228" spans="1:41" x14ac:dyDescent="0.35">
      <c r="A228" t="s">
        <v>2845</v>
      </c>
      <c r="B228" t="s">
        <v>2846</v>
      </c>
      <c r="C228" t="s">
        <v>156</v>
      </c>
      <c r="D228" s="5">
        <v>44594</v>
      </c>
      <c r="E228" s="5">
        <v>44581</v>
      </c>
      <c r="F228" t="s">
        <v>763</v>
      </c>
      <c r="G228" t="s">
        <v>2847</v>
      </c>
      <c r="H228" t="s">
        <v>2755</v>
      </c>
      <c r="J228" t="s">
        <v>756</v>
      </c>
      <c r="K228" t="s">
        <v>756</v>
      </c>
      <c r="L228" t="s">
        <v>757</v>
      </c>
      <c r="M228" t="s">
        <v>757</v>
      </c>
      <c r="N228" t="s">
        <v>756</v>
      </c>
      <c r="O228" t="s">
        <v>756</v>
      </c>
      <c r="P228" t="s">
        <v>758</v>
      </c>
      <c r="Q228" t="s">
        <v>759</v>
      </c>
      <c r="R228" t="s">
        <v>759</v>
      </c>
      <c r="S228" t="s">
        <v>756</v>
      </c>
      <c r="T228" t="s">
        <v>756</v>
      </c>
      <c r="U228" t="s">
        <v>756</v>
      </c>
      <c r="V228" t="s">
        <v>756</v>
      </c>
      <c r="W228" t="s">
        <v>768</v>
      </c>
      <c r="X228" t="s">
        <v>2848</v>
      </c>
      <c r="Y228" t="str">
        <f t="shared" si="42"/>
        <v>enero</v>
      </c>
      <c r="Z228">
        <f>YEAR(BD_PONDERACIONES[[#This Row],[Fecha Ejecución del Ticket]])</f>
        <v>2022</v>
      </c>
      <c r="AA228" t="str">
        <f t="shared" si="43"/>
        <v>febrero</v>
      </c>
      <c r="AB228">
        <f>YEAR(BD_PONDERACIONES[[#This Row],[Fecha de Inspección]])</f>
        <v>2022</v>
      </c>
      <c r="AC228">
        <f t="shared" si="44"/>
        <v>0.5</v>
      </c>
      <c r="AD228">
        <f t="shared" si="45"/>
        <v>0.5</v>
      </c>
      <c r="AE228">
        <f t="shared" si="46"/>
        <v>0.5</v>
      </c>
      <c r="AF228">
        <f t="shared" si="47"/>
        <v>0.5</v>
      </c>
      <c r="AG228">
        <f t="shared" si="48"/>
        <v>0.5</v>
      </c>
      <c r="AH228">
        <f t="shared" si="49"/>
        <v>0.5</v>
      </c>
      <c r="AI228">
        <f t="shared" si="50"/>
        <v>0.25</v>
      </c>
      <c r="AJ228">
        <f t="shared" si="51"/>
        <v>0.25</v>
      </c>
      <c r="AK228">
        <f t="shared" si="52"/>
        <v>0.5</v>
      </c>
      <c r="AL228">
        <f t="shared" si="53"/>
        <v>0.5</v>
      </c>
      <c r="AM228">
        <f t="shared" si="54"/>
        <v>0.17499999999999999</v>
      </c>
      <c r="AN228" s="6">
        <f t="shared" si="55"/>
        <v>0.93500000000000005</v>
      </c>
      <c r="AO228" t="str">
        <f>VLOOKUP(BD_PONDERACIONES[[#This Row],[Comuna]],Tabla3[#All],2,0)</f>
        <v>Florida</v>
      </c>
    </row>
    <row r="229" spans="1:41" x14ac:dyDescent="0.35">
      <c r="A229" t="s">
        <v>2849</v>
      </c>
      <c r="B229" t="s">
        <v>2850</v>
      </c>
      <c r="C229" t="s">
        <v>162</v>
      </c>
      <c r="D229" s="5">
        <v>44594</v>
      </c>
      <c r="E229" s="5">
        <v>44583</v>
      </c>
      <c r="F229" t="s">
        <v>753</v>
      </c>
      <c r="G229" t="s">
        <v>2851</v>
      </c>
      <c r="H229" t="s">
        <v>2755</v>
      </c>
      <c r="J229" t="s">
        <v>756</v>
      </c>
      <c r="K229" t="s">
        <v>756</v>
      </c>
      <c r="L229" t="s">
        <v>757</v>
      </c>
      <c r="M229" t="s">
        <v>757</v>
      </c>
      <c r="N229" t="s">
        <v>756</v>
      </c>
      <c r="O229" t="s">
        <v>756</v>
      </c>
      <c r="P229" t="s">
        <v>758</v>
      </c>
      <c r="Q229" t="s">
        <v>759</v>
      </c>
      <c r="R229" t="s">
        <v>759</v>
      </c>
      <c r="S229" t="s">
        <v>757</v>
      </c>
      <c r="T229" t="s">
        <v>757</v>
      </c>
      <c r="U229" t="s">
        <v>757</v>
      </c>
      <c r="V229" t="s">
        <v>756</v>
      </c>
      <c r="W229" t="s">
        <v>756</v>
      </c>
      <c r="X229" t="s">
        <v>2852</v>
      </c>
      <c r="Y229" t="str">
        <f t="shared" si="42"/>
        <v>enero</v>
      </c>
      <c r="Z229">
        <f>YEAR(BD_PONDERACIONES[[#This Row],[Fecha Ejecución del Ticket]])</f>
        <v>2022</v>
      </c>
      <c r="AA229" t="str">
        <f t="shared" si="43"/>
        <v>febrero</v>
      </c>
      <c r="AB229">
        <f>YEAR(BD_PONDERACIONES[[#This Row],[Fecha de Inspección]])</f>
        <v>2022</v>
      </c>
      <c r="AC229">
        <f t="shared" si="44"/>
        <v>0.5</v>
      </c>
      <c r="AD229">
        <f t="shared" si="45"/>
        <v>0.5</v>
      </c>
      <c r="AE229">
        <f t="shared" si="46"/>
        <v>0.5</v>
      </c>
      <c r="AF229">
        <f t="shared" si="47"/>
        <v>0.5</v>
      </c>
      <c r="AG229">
        <f t="shared" si="48"/>
        <v>0.5</v>
      </c>
      <c r="AH229">
        <f t="shared" si="49"/>
        <v>0.5</v>
      </c>
      <c r="AI229">
        <f t="shared" si="50"/>
        <v>0.25</v>
      </c>
      <c r="AJ229">
        <f t="shared" si="51"/>
        <v>0.25</v>
      </c>
      <c r="AK229">
        <f t="shared" si="52"/>
        <v>0.5</v>
      </c>
      <c r="AL229">
        <f t="shared" si="53"/>
        <v>0.5</v>
      </c>
      <c r="AM229">
        <f t="shared" si="54"/>
        <v>0.5</v>
      </c>
      <c r="AN229" s="6">
        <f t="shared" si="55"/>
        <v>1</v>
      </c>
      <c r="AO229" t="str">
        <f>VLOOKUP(BD_PONDERACIONES[[#This Row],[Comuna]],Tabla3[#All],2,0)</f>
        <v>Florida</v>
      </c>
    </row>
    <row r="230" spans="1:41" x14ac:dyDescent="0.35">
      <c r="A230" t="s">
        <v>2642</v>
      </c>
      <c r="B230" t="s">
        <v>2643</v>
      </c>
      <c r="C230" t="s">
        <v>381</v>
      </c>
      <c r="D230" s="5">
        <v>44595</v>
      </c>
      <c r="E230" s="5">
        <v>44571</v>
      </c>
      <c r="F230" t="s">
        <v>763</v>
      </c>
      <c r="G230" t="s">
        <v>2644</v>
      </c>
      <c r="H230" t="s">
        <v>1886</v>
      </c>
      <c r="J230" t="s">
        <v>756</v>
      </c>
      <c r="K230" t="s">
        <v>756</v>
      </c>
      <c r="L230" t="s">
        <v>757</v>
      </c>
      <c r="M230" t="s">
        <v>757</v>
      </c>
      <c r="N230" t="s">
        <v>756</v>
      </c>
      <c r="O230" t="s">
        <v>756</v>
      </c>
      <c r="P230" t="s">
        <v>758</v>
      </c>
      <c r="Q230" t="s">
        <v>759</v>
      </c>
      <c r="R230" t="s">
        <v>759</v>
      </c>
      <c r="S230" t="s">
        <v>757</v>
      </c>
      <c r="T230" t="s">
        <v>757</v>
      </c>
      <c r="U230" t="s">
        <v>757</v>
      </c>
      <c r="V230" t="s">
        <v>773</v>
      </c>
      <c r="W230" t="s">
        <v>773</v>
      </c>
      <c r="X230" t="s">
        <v>2645</v>
      </c>
      <c r="Y230" t="str">
        <f t="shared" si="42"/>
        <v>enero</v>
      </c>
      <c r="Z230">
        <f>YEAR(BD_PONDERACIONES[[#This Row],[Fecha Ejecución del Ticket]])</f>
        <v>2022</v>
      </c>
      <c r="AA230" t="str">
        <f t="shared" si="43"/>
        <v>febrero</v>
      </c>
      <c r="AB230">
        <f>YEAR(BD_PONDERACIONES[[#This Row],[Fecha de Inspección]])</f>
        <v>2022</v>
      </c>
      <c r="AC230">
        <f t="shared" si="44"/>
        <v>0.5</v>
      </c>
      <c r="AD230">
        <f t="shared" si="45"/>
        <v>0.5</v>
      </c>
      <c r="AE230">
        <f t="shared" si="46"/>
        <v>0.5</v>
      </c>
      <c r="AF230">
        <f t="shared" si="47"/>
        <v>0.5</v>
      </c>
      <c r="AG230">
        <f t="shared" si="48"/>
        <v>0.5</v>
      </c>
      <c r="AH230">
        <f t="shared" si="49"/>
        <v>0.5</v>
      </c>
      <c r="AI230">
        <f t="shared" si="50"/>
        <v>0.25</v>
      </c>
      <c r="AJ230">
        <f t="shared" si="51"/>
        <v>0.25</v>
      </c>
      <c r="AK230">
        <f t="shared" si="52"/>
        <v>0.5</v>
      </c>
      <c r="AL230">
        <f t="shared" si="53"/>
        <v>0</v>
      </c>
      <c r="AM230">
        <f t="shared" si="54"/>
        <v>0</v>
      </c>
      <c r="AN230" s="6">
        <f t="shared" si="55"/>
        <v>0.8</v>
      </c>
      <c r="AO230" t="str">
        <f>VLOOKUP(BD_PONDERACIONES[[#This Row],[Comuna]],Tabla3[#All],2,0)</f>
        <v>Cordillera</v>
      </c>
    </row>
    <row r="231" spans="1:41" x14ac:dyDescent="0.35">
      <c r="A231" t="s">
        <v>2646</v>
      </c>
      <c r="B231" t="s">
        <v>2647</v>
      </c>
      <c r="C231" t="s">
        <v>378</v>
      </c>
      <c r="D231" s="5">
        <v>44595</v>
      </c>
      <c r="E231" s="5">
        <v>44570</v>
      </c>
      <c r="F231" t="s">
        <v>763</v>
      </c>
      <c r="G231" t="s">
        <v>2648</v>
      </c>
      <c r="H231" t="s">
        <v>1886</v>
      </c>
      <c r="J231" t="s">
        <v>756</v>
      </c>
      <c r="K231" t="s">
        <v>756</v>
      </c>
      <c r="L231" t="s">
        <v>757</v>
      </c>
      <c r="M231" t="s">
        <v>757</v>
      </c>
      <c r="N231" t="s">
        <v>756</v>
      </c>
      <c r="O231" t="s">
        <v>756</v>
      </c>
      <c r="P231" t="s">
        <v>765</v>
      </c>
      <c r="Q231" t="s">
        <v>2649</v>
      </c>
      <c r="R231" t="s">
        <v>2650</v>
      </c>
      <c r="S231" t="s">
        <v>756</v>
      </c>
      <c r="T231" t="s">
        <v>756</v>
      </c>
      <c r="U231" t="s">
        <v>756</v>
      </c>
      <c r="V231" t="s">
        <v>756</v>
      </c>
      <c r="W231" t="s">
        <v>756</v>
      </c>
      <c r="X231" t="s">
        <v>986</v>
      </c>
      <c r="Y231" t="str">
        <f t="shared" si="42"/>
        <v>enero</v>
      </c>
      <c r="Z231">
        <f>YEAR(BD_PONDERACIONES[[#This Row],[Fecha Ejecución del Ticket]])</f>
        <v>2022</v>
      </c>
      <c r="AA231" t="str">
        <f t="shared" si="43"/>
        <v>febrero</v>
      </c>
      <c r="AB231">
        <f>YEAR(BD_PONDERACIONES[[#This Row],[Fecha de Inspección]])</f>
        <v>2022</v>
      </c>
      <c r="AC231">
        <f t="shared" si="44"/>
        <v>0.5</v>
      </c>
      <c r="AD231">
        <f t="shared" si="45"/>
        <v>0.5</v>
      </c>
      <c r="AE231">
        <f t="shared" si="46"/>
        <v>0.5</v>
      </c>
      <c r="AF231">
        <f t="shared" si="47"/>
        <v>0.5</v>
      </c>
      <c r="AG231">
        <f t="shared" si="48"/>
        <v>0.5</v>
      </c>
      <c r="AH231">
        <f t="shared" si="49"/>
        <v>0.5</v>
      </c>
      <c r="AI231">
        <f t="shared" si="50"/>
        <v>0.25</v>
      </c>
      <c r="AJ231">
        <f t="shared" si="51"/>
        <v>0.25</v>
      </c>
      <c r="AK231">
        <f t="shared" si="52"/>
        <v>0.5</v>
      </c>
      <c r="AL231">
        <f t="shared" si="53"/>
        <v>0.5</v>
      </c>
      <c r="AM231">
        <f t="shared" si="54"/>
        <v>0.5</v>
      </c>
      <c r="AN231" s="6">
        <f t="shared" si="55"/>
        <v>1</v>
      </c>
      <c r="AO231" t="str">
        <f>VLOOKUP(BD_PONDERACIONES[[#This Row],[Comuna]],Tabla3[#All],2,0)</f>
        <v>Cordillera</v>
      </c>
    </row>
    <row r="232" spans="1:41" x14ac:dyDescent="0.35">
      <c r="A232" t="s">
        <v>2651</v>
      </c>
      <c r="B232" t="s">
        <v>2652</v>
      </c>
      <c r="C232" t="s">
        <v>380</v>
      </c>
      <c r="D232" s="5">
        <v>44595</v>
      </c>
      <c r="E232" s="5">
        <v>44570</v>
      </c>
      <c r="F232" t="s">
        <v>763</v>
      </c>
      <c r="G232" t="s">
        <v>2653</v>
      </c>
      <c r="H232" t="s">
        <v>1886</v>
      </c>
      <c r="J232" t="s">
        <v>756</v>
      </c>
      <c r="K232" t="s">
        <v>756</v>
      </c>
      <c r="L232" t="s">
        <v>757</v>
      </c>
      <c r="M232" t="s">
        <v>757</v>
      </c>
      <c r="N232" t="s">
        <v>756</v>
      </c>
      <c r="O232" t="s">
        <v>756</v>
      </c>
      <c r="P232" t="s">
        <v>765</v>
      </c>
      <c r="Q232" t="s">
        <v>2654</v>
      </c>
      <c r="R232" t="s">
        <v>759</v>
      </c>
      <c r="S232" t="s">
        <v>756</v>
      </c>
      <c r="T232" t="s">
        <v>756</v>
      </c>
      <c r="U232" t="s">
        <v>756</v>
      </c>
      <c r="V232" t="s">
        <v>773</v>
      </c>
      <c r="W232" t="s">
        <v>773</v>
      </c>
      <c r="X232" t="s">
        <v>2655</v>
      </c>
      <c r="Y232" t="str">
        <f t="shared" si="42"/>
        <v>enero</v>
      </c>
      <c r="Z232">
        <f>YEAR(BD_PONDERACIONES[[#This Row],[Fecha Ejecución del Ticket]])</f>
        <v>2022</v>
      </c>
      <c r="AA232" t="str">
        <f t="shared" si="43"/>
        <v>febrero</v>
      </c>
      <c r="AB232">
        <f>YEAR(BD_PONDERACIONES[[#This Row],[Fecha de Inspección]])</f>
        <v>2022</v>
      </c>
      <c r="AC232">
        <f t="shared" si="44"/>
        <v>0.5</v>
      </c>
      <c r="AD232">
        <f t="shared" si="45"/>
        <v>0.5</v>
      </c>
      <c r="AE232">
        <f t="shared" si="46"/>
        <v>0.5</v>
      </c>
      <c r="AF232">
        <f t="shared" si="47"/>
        <v>0.5</v>
      </c>
      <c r="AG232">
        <f t="shared" si="48"/>
        <v>0.5</v>
      </c>
      <c r="AH232">
        <f t="shared" si="49"/>
        <v>0.5</v>
      </c>
      <c r="AI232">
        <f t="shared" si="50"/>
        <v>0.25</v>
      </c>
      <c r="AJ232">
        <f t="shared" si="51"/>
        <v>0.25</v>
      </c>
      <c r="AK232">
        <f t="shared" si="52"/>
        <v>0.5</v>
      </c>
      <c r="AL232">
        <f t="shared" si="53"/>
        <v>0</v>
      </c>
      <c r="AM232">
        <f t="shared" si="54"/>
        <v>0</v>
      </c>
      <c r="AN232" s="6">
        <f t="shared" si="55"/>
        <v>0.8</v>
      </c>
      <c r="AO232" t="str">
        <f>VLOOKUP(BD_PONDERACIONES[[#This Row],[Comuna]],Tabla3[#All],2,0)</f>
        <v>Cordillera</v>
      </c>
    </row>
    <row r="233" spans="1:41" x14ac:dyDescent="0.35">
      <c r="A233" t="s">
        <v>2656</v>
      </c>
      <c r="B233" t="s">
        <v>2657</v>
      </c>
      <c r="C233" t="s">
        <v>374</v>
      </c>
      <c r="D233" s="5">
        <v>44595</v>
      </c>
      <c r="E233" s="5">
        <v>44568</v>
      </c>
      <c r="F233" t="s">
        <v>763</v>
      </c>
      <c r="G233" t="s">
        <v>2658</v>
      </c>
      <c r="H233" t="s">
        <v>1886</v>
      </c>
      <c r="J233" t="s">
        <v>757</v>
      </c>
      <c r="K233" t="s">
        <v>757</v>
      </c>
      <c r="L233" t="s">
        <v>757</v>
      </c>
      <c r="M233" t="s">
        <v>757</v>
      </c>
      <c r="N233" t="s">
        <v>757</v>
      </c>
      <c r="O233" t="s">
        <v>757</v>
      </c>
      <c r="P233" t="s">
        <v>765</v>
      </c>
      <c r="Q233" t="s">
        <v>2659</v>
      </c>
      <c r="R233" t="s">
        <v>759</v>
      </c>
      <c r="S233" t="s">
        <v>757</v>
      </c>
      <c r="T233" t="s">
        <v>757</v>
      </c>
      <c r="U233" t="s">
        <v>757</v>
      </c>
      <c r="V233" t="s">
        <v>756</v>
      </c>
      <c r="W233" t="s">
        <v>756</v>
      </c>
      <c r="X233" t="s">
        <v>2660</v>
      </c>
      <c r="Y233" t="str">
        <f t="shared" si="42"/>
        <v>enero</v>
      </c>
      <c r="Z233">
        <f>YEAR(BD_PONDERACIONES[[#This Row],[Fecha Ejecución del Ticket]])</f>
        <v>2022</v>
      </c>
      <c r="AA233" t="str">
        <f t="shared" si="43"/>
        <v>febrero</v>
      </c>
      <c r="AB233">
        <f>YEAR(BD_PONDERACIONES[[#This Row],[Fecha de Inspección]])</f>
        <v>2022</v>
      </c>
      <c r="AC233">
        <f t="shared" si="44"/>
        <v>0.5</v>
      </c>
      <c r="AD233">
        <f t="shared" si="45"/>
        <v>0.5</v>
      </c>
      <c r="AE233">
        <f t="shared" si="46"/>
        <v>0.5</v>
      </c>
      <c r="AF233">
        <f t="shared" si="47"/>
        <v>0.5</v>
      </c>
      <c r="AG233">
        <f t="shared" si="48"/>
        <v>0.5</v>
      </c>
      <c r="AH233">
        <f t="shared" si="49"/>
        <v>0.5</v>
      </c>
      <c r="AI233">
        <f t="shared" si="50"/>
        <v>0.25</v>
      </c>
      <c r="AJ233">
        <f t="shared" si="51"/>
        <v>0.25</v>
      </c>
      <c r="AK233">
        <f t="shared" si="52"/>
        <v>0.5</v>
      </c>
      <c r="AL233">
        <f t="shared" si="53"/>
        <v>0.5</v>
      </c>
      <c r="AM233">
        <f t="shared" si="54"/>
        <v>0.5</v>
      </c>
      <c r="AN233" s="6">
        <f t="shared" si="55"/>
        <v>1</v>
      </c>
      <c r="AO233" t="str">
        <f>VLOOKUP(BD_PONDERACIONES[[#This Row],[Comuna]],Tabla3[#All],2,0)</f>
        <v>Cordillera</v>
      </c>
    </row>
    <row r="234" spans="1:41" x14ac:dyDescent="0.35">
      <c r="A234" t="s">
        <v>2661</v>
      </c>
      <c r="B234" t="s">
        <v>2662</v>
      </c>
      <c r="C234" t="s">
        <v>247</v>
      </c>
      <c r="D234" s="5">
        <v>44595</v>
      </c>
      <c r="E234" s="5">
        <v>44566</v>
      </c>
      <c r="F234" t="s">
        <v>753</v>
      </c>
      <c r="G234" t="s">
        <v>2663</v>
      </c>
      <c r="H234" t="s">
        <v>1809</v>
      </c>
      <c r="J234" t="s">
        <v>756</v>
      </c>
      <c r="K234" t="s">
        <v>756</v>
      </c>
      <c r="L234" t="s">
        <v>757</v>
      </c>
      <c r="M234" t="s">
        <v>757</v>
      </c>
      <c r="N234" t="s">
        <v>756</v>
      </c>
      <c r="O234" t="s">
        <v>756</v>
      </c>
      <c r="P234" t="s">
        <v>765</v>
      </c>
      <c r="Q234" t="s">
        <v>759</v>
      </c>
      <c r="R234" t="s">
        <v>759</v>
      </c>
      <c r="S234" t="s">
        <v>756</v>
      </c>
      <c r="T234" t="s">
        <v>756</v>
      </c>
      <c r="U234" t="s">
        <v>773</v>
      </c>
      <c r="V234" t="s">
        <v>756</v>
      </c>
      <c r="W234" t="s">
        <v>756</v>
      </c>
      <c r="X234" t="s">
        <v>2664</v>
      </c>
      <c r="Y234" t="str">
        <f t="shared" si="42"/>
        <v>enero</v>
      </c>
      <c r="Z234">
        <f>YEAR(BD_PONDERACIONES[[#This Row],[Fecha Ejecución del Ticket]])</f>
        <v>2022</v>
      </c>
      <c r="AA234" t="str">
        <f t="shared" si="43"/>
        <v>febrero</v>
      </c>
      <c r="AB234">
        <f>YEAR(BD_PONDERACIONES[[#This Row],[Fecha de Inspección]])</f>
        <v>2022</v>
      </c>
      <c r="AC234">
        <f t="shared" si="44"/>
        <v>0.5</v>
      </c>
      <c r="AD234">
        <f t="shared" si="45"/>
        <v>0.5</v>
      </c>
      <c r="AE234">
        <f t="shared" si="46"/>
        <v>0.5</v>
      </c>
      <c r="AF234">
        <f t="shared" si="47"/>
        <v>0.5</v>
      </c>
      <c r="AG234">
        <f t="shared" si="48"/>
        <v>0.5</v>
      </c>
      <c r="AH234">
        <f t="shared" si="49"/>
        <v>0.5</v>
      </c>
      <c r="AI234">
        <f t="shared" si="50"/>
        <v>0.25</v>
      </c>
      <c r="AJ234">
        <f t="shared" si="51"/>
        <v>0.25</v>
      </c>
      <c r="AK234">
        <f t="shared" si="52"/>
        <v>0</v>
      </c>
      <c r="AL234">
        <f t="shared" si="53"/>
        <v>0.5</v>
      </c>
      <c r="AM234">
        <f t="shared" si="54"/>
        <v>0.5</v>
      </c>
      <c r="AN234" s="6">
        <f t="shared" si="55"/>
        <v>0.92500000000000004</v>
      </c>
      <c r="AO234" t="str">
        <f>VLOOKUP(BD_PONDERACIONES[[#This Row],[Comuna]],Tabla3[#All],2,0)</f>
        <v>Florida</v>
      </c>
    </row>
    <row r="235" spans="1:41" x14ac:dyDescent="0.35">
      <c r="A235" t="s">
        <v>2665</v>
      </c>
      <c r="B235" t="s">
        <v>2666</v>
      </c>
      <c r="C235" t="s">
        <v>233</v>
      </c>
      <c r="D235" s="5">
        <v>44595</v>
      </c>
      <c r="E235" s="5">
        <v>44562</v>
      </c>
      <c r="F235" t="s">
        <v>753</v>
      </c>
      <c r="G235" t="s">
        <v>2667</v>
      </c>
      <c r="H235" t="s">
        <v>1809</v>
      </c>
      <c r="J235" t="s">
        <v>756</v>
      </c>
      <c r="K235" t="s">
        <v>756</v>
      </c>
      <c r="L235" t="s">
        <v>757</v>
      </c>
      <c r="M235" t="s">
        <v>757</v>
      </c>
      <c r="N235" t="s">
        <v>756</v>
      </c>
      <c r="O235" t="s">
        <v>756</v>
      </c>
      <c r="P235" t="s">
        <v>758</v>
      </c>
      <c r="Q235" t="s">
        <v>759</v>
      </c>
      <c r="R235" t="s">
        <v>759</v>
      </c>
      <c r="S235" t="s">
        <v>757</v>
      </c>
      <c r="T235" t="s">
        <v>757</v>
      </c>
      <c r="U235" t="s">
        <v>757</v>
      </c>
      <c r="V235" t="s">
        <v>756</v>
      </c>
      <c r="W235" t="s">
        <v>756</v>
      </c>
      <c r="X235" t="s">
        <v>885</v>
      </c>
      <c r="Y235" t="str">
        <f t="shared" si="42"/>
        <v>enero</v>
      </c>
      <c r="Z235">
        <f>YEAR(BD_PONDERACIONES[[#This Row],[Fecha Ejecución del Ticket]])</f>
        <v>2022</v>
      </c>
      <c r="AA235" t="str">
        <f t="shared" si="43"/>
        <v>febrero</v>
      </c>
      <c r="AB235">
        <f>YEAR(BD_PONDERACIONES[[#This Row],[Fecha de Inspección]])</f>
        <v>2022</v>
      </c>
      <c r="AC235">
        <f t="shared" si="44"/>
        <v>0.5</v>
      </c>
      <c r="AD235">
        <f t="shared" si="45"/>
        <v>0.5</v>
      </c>
      <c r="AE235">
        <f t="shared" si="46"/>
        <v>0.5</v>
      </c>
      <c r="AF235">
        <f t="shared" si="47"/>
        <v>0.5</v>
      </c>
      <c r="AG235">
        <f t="shared" si="48"/>
        <v>0.5</v>
      </c>
      <c r="AH235">
        <f t="shared" si="49"/>
        <v>0.5</v>
      </c>
      <c r="AI235">
        <f t="shared" si="50"/>
        <v>0.25</v>
      </c>
      <c r="AJ235">
        <f t="shared" si="51"/>
        <v>0.25</v>
      </c>
      <c r="AK235">
        <f t="shared" si="52"/>
        <v>0.5</v>
      </c>
      <c r="AL235">
        <f t="shared" si="53"/>
        <v>0.5</v>
      </c>
      <c r="AM235">
        <f t="shared" si="54"/>
        <v>0.5</v>
      </c>
      <c r="AN235" s="6">
        <f t="shared" si="55"/>
        <v>1</v>
      </c>
      <c r="AO235" t="str">
        <f>VLOOKUP(BD_PONDERACIONES[[#This Row],[Comuna]],Tabla3[#All],2,0)</f>
        <v>Florida</v>
      </c>
    </row>
    <row r="236" spans="1:41" x14ac:dyDescent="0.35">
      <c r="A236" t="s">
        <v>2668</v>
      </c>
      <c r="B236" t="s">
        <v>2669</v>
      </c>
      <c r="C236" t="s">
        <v>271</v>
      </c>
      <c r="D236" s="5">
        <v>44595</v>
      </c>
      <c r="E236" s="5">
        <v>44572</v>
      </c>
      <c r="F236" t="s">
        <v>753</v>
      </c>
      <c r="G236" t="s">
        <v>2670</v>
      </c>
      <c r="H236" t="s">
        <v>1809</v>
      </c>
      <c r="J236" t="s">
        <v>756</v>
      </c>
      <c r="K236" t="s">
        <v>756</v>
      </c>
      <c r="L236" t="s">
        <v>756</v>
      </c>
      <c r="M236" t="s">
        <v>756</v>
      </c>
      <c r="N236" t="s">
        <v>756</v>
      </c>
      <c r="O236" t="s">
        <v>756</v>
      </c>
      <c r="P236" t="s">
        <v>765</v>
      </c>
      <c r="Q236" t="s">
        <v>759</v>
      </c>
      <c r="R236" t="s">
        <v>759</v>
      </c>
      <c r="S236" t="s">
        <v>756</v>
      </c>
      <c r="T236" t="s">
        <v>756</v>
      </c>
      <c r="U236" t="s">
        <v>756</v>
      </c>
      <c r="V236" t="s">
        <v>756</v>
      </c>
      <c r="W236" t="s">
        <v>756</v>
      </c>
      <c r="X236" t="s">
        <v>2671</v>
      </c>
      <c r="Y236" t="str">
        <f t="shared" si="42"/>
        <v>enero</v>
      </c>
      <c r="Z236">
        <f>YEAR(BD_PONDERACIONES[[#This Row],[Fecha Ejecución del Ticket]])</f>
        <v>2022</v>
      </c>
      <c r="AA236" t="str">
        <f t="shared" si="43"/>
        <v>febrero</v>
      </c>
      <c r="AB236">
        <f>YEAR(BD_PONDERACIONES[[#This Row],[Fecha de Inspección]])</f>
        <v>2022</v>
      </c>
      <c r="AC236">
        <f t="shared" si="44"/>
        <v>0.5</v>
      </c>
      <c r="AD236">
        <f t="shared" si="45"/>
        <v>0.5</v>
      </c>
      <c r="AE236">
        <f t="shared" si="46"/>
        <v>0.5</v>
      </c>
      <c r="AF236">
        <f t="shared" si="47"/>
        <v>0.5</v>
      </c>
      <c r="AG236">
        <f t="shared" si="48"/>
        <v>0.5</v>
      </c>
      <c r="AH236">
        <f t="shared" si="49"/>
        <v>0.5</v>
      </c>
      <c r="AI236">
        <f t="shared" si="50"/>
        <v>0.25</v>
      </c>
      <c r="AJ236">
        <f t="shared" si="51"/>
        <v>0.25</v>
      </c>
      <c r="AK236">
        <f t="shared" si="52"/>
        <v>0.5</v>
      </c>
      <c r="AL236">
        <f t="shared" si="53"/>
        <v>0.5</v>
      </c>
      <c r="AM236">
        <f t="shared" si="54"/>
        <v>0.5</v>
      </c>
      <c r="AN236" s="6">
        <f t="shared" si="55"/>
        <v>1</v>
      </c>
      <c r="AO236" t="str">
        <f>VLOOKUP(BD_PONDERACIONES[[#This Row],[Comuna]],Tabla3[#All],2,0)</f>
        <v>Florida</v>
      </c>
    </row>
    <row r="237" spans="1:41" x14ac:dyDescent="0.35">
      <c r="A237" t="s">
        <v>2672</v>
      </c>
      <c r="B237" t="s">
        <v>2673</v>
      </c>
      <c r="C237" t="s">
        <v>245</v>
      </c>
      <c r="D237" s="5">
        <v>44595</v>
      </c>
      <c r="E237" s="5">
        <v>44566</v>
      </c>
      <c r="F237" t="s">
        <v>753</v>
      </c>
      <c r="G237" t="s">
        <v>2674</v>
      </c>
      <c r="H237" t="s">
        <v>1809</v>
      </c>
      <c r="J237" t="s">
        <v>756</v>
      </c>
      <c r="K237" t="s">
        <v>756</v>
      </c>
      <c r="L237" t="s">
        <v>757</v>
      </c>
      <c r="M237" t="s">
        <v>757</v>
      </c>
      <c r="N237" t="s">
        <v>756</v>
      </c>
      <c r="O237" t="s">
        <v>756</v>
      </c>
      <c r="P237" t="s">
        <v>765</v>
      </c>
      <c r="Q237" t="s">
        <v>759</v>
      </c>
      <c r="R237" t="s">
        <v>759</v>
      </c>
      <c r="S237" t="s">
        <v>756</v>
      </c>
      <c r="T237" t="s">
        <v>756</v>
      </c>
      <c r="U237" t="s">
        <v>756</v>
      </c>
      <c r="V237" t="s">
        <v>756</v>
      </c>
      <c r="W237" t="s">
        <v>756</v>
      </c>
      <c r="X237" t="s">
        <v>2675</v>
      </c>
      <c r="Y237" t="str">
        <f t="shared" si="42"/>
        <v>enero</v>
      </c>
      <c r="Z237">
        <f>YEAR(BD_PONDERACIONES[[#This Row],[Fecha Ejecución del Ticket]])</f>
        <v>2022</v>
      </c>
      <c r="AA237" t="str">
        <f t="shared" si="43"/>
        <v>febrero</v>
      </c>
      <c r="AB237">
        <f>YEAR(BD_PONDERACIONES[[#This Row],[Fecha de Inspección]])</f>
        <v>2022</v>
      </c>
      <c r="AC237">
        <f t="shared" si="44"/>
        <v>0.5</v>
      </c>
      <c r="AD237">
        <f t="shared" si="45"/>
        <v>0.5</v>
      </c>
      <c r="AE237">
        <f t="shared" si="46"/>
        <v>0.5</v>
      </c>
      <c r="AF237">
        <f t="shared" si="47"/>
        <v>0.5</v>
      </c>
      <c r="AG237">
        <f t="shared" si="48"/>
        <v>0.5</v>
      </c>
      <c r="AH237">
        <f t="shared" si="49"/>
        <v>0.5</v>
      </c>
      <c r="AI237">
        <f t="shared" si="50"/>
        <v>0.25</v>
      </c>
      <c r="AJ237">
        <f t="shared" si="51"/>
        <v>0.25</v>
      </c>
      <c r="AK237">
        <f t="shared" si="52"/>
        <v>0.5</v>
      </c>
      <c r="AL237">
        <f t="shared" si="53"/>
        <v>0.5</v>
      </c>
      <c r="AM237">
        <f t="shared" si="54"/>
        <v>0.5</v>
      </c>
      <c r="AN237" s="6">
        <f t="shared" si="55"/>
        <v>1</v>
      </c>
      <c r="AO237" t="str">
        <f>VLOOKUP(BD_PONDERACIONES[[#This Row],[Comuna]],Tabla3[#All],2,0)</f>
        <v>Florida</v>
      </c>
    </row>
    <row r="238" spans="1:41" x14ac:dyDescent="0.35">
      <c r="A238" t="s">
        <v>2676</v>
      </c>
      <c r="B238" t="s">
        <v>2677</v>
      </c>
      <c r="C238" t="s">
        <v>260</v>
      </c>
      <c r="D238" s="5">
        <v>44595</v>
      </c>
      <c r="E238" s="5">
        <v>44568</v>
      </c>
      <c r="F238" t="s">
        <v>753</v>
      </c>
      <c r="G238" t="s">
        <v>2678</v>
      </c>
      <c r="H238" t="s">
        <v>1809</v>
      </c>
      <c r="J238" t="s">
        <v>756</v>
      </c>
      <c r="K238" t="s">
        <v>756</v>
      </c>
      <c r="L238" t="s">
        <v>757</v>
      </c>
      <c r="M238" t="s">
        <v>757</v>
      </c>
      <c r="N238" t="s">
        <v>757</v>
      </c>
      <c r="O238" t="s">
        <v>757</v>
      </c>
      <c r="P238" t="s">
        <v>758</v>
      </c>
      <c r="Q238" t="s">
        <v>759</v>
      </c>
      <c r="R238" t="s">
        <v>759</v>
      </c>
      <c r="S238" t="s">
        <v>757</v>
      </c>
      <c r="T238" t="s">
        <v>757</v>
      </c>
      <c r="U238" t="s">
        <v>757</v>
      </c>
      <c r="V238" t="s">
        <v>756</v>
      </c>
      <c r="W238" t="s">
        <v>756</v>
      </c>
      <c r="X238" t="s">
        <v>2679</v>
      </c>
      <c r="Y238" t="str">
        <f t="shared" si="42"/>
        <v>enero</v>
      </c>
      <c r="Z238">
        <f>YEAR(BD_PONDERACIONES[[#This Row],[Fecha Ejecución del Ticket]])</f>
        <v>2022</v>
      </c>
      <c r="AA238" t="str">
        <f t="shared" si="43"/>
        <v>febrero</v>
      </c>
      <c r="AB238">
        <f>YEAR(BD_PONDERACIONES[[#This Row],[Fecha de Inspección]])</f>
        <v>2022</v>
      </c>
      <c r="AC238">
        <f t="shared" si="44"/>
        <v>0.5</v>
      </c>
      <c r="AD238">
        <f t="shared" si="45"/>
        <v>0.5</v>
      </c>
      <c r="AE238">
        <f t="shared" si="46"/>
        <v>0.5</v>
      </c>
      <c r="AF238">
        <f t="shared" si="47"/>
        <v>0.5</v>
      </c>
      <c r="AG238">
        <f t="shared" si="48"/>
        <v>0.5</v>
      </c>
      <c r="AH238">
        <f t="shared" si="49"/>
        <v>0.5</v>
      </c>
      <c r="AI238">
        <f t="shared" si="50"/>
        <v>0.25</v>
      </c>
      <c r="AJ238">
        <f t="shared" si="51"/>
        <v>0.25</v>
      </c>
      <c r="AK238">
        <f t="shared" si="52"/>
        <v>0.5</v>
      </c>
      <c r="AL238">
        <f t="shared" si="53"/>
        <v>0.5</v>
      </c>
      <c r="AM238">
        <f t="shared" si="54"/>
        <v>0.5</v>
      </c>
      <c r="AN238" s="6">
        <f t="shared" si="55"/>
        <v>1</v>
      </c>
      <c r="AO238" t="str">
        <f>VLOOKUP(BD_PONDERACIONES[[#This Row],[Comuna]],Tabla3[#All],2,0)</f>
        <v>Florida</v>
      </c>
    </row>
    <row r="239" spans="1:41" x14ac:dyDescent="0.35">
      <c r="A239" t="s">
        <v>2680</v>
      </c>
      <c r="B239" t="s">
        <v>2681</v>
      </c>
      <c r="C239" t="s">
        <v>367</v>
      </c>
      <c r="D239" s="5">
        <v>44595</v>
      </c>
      <c r="E239" s="5">
        <v>44566</v>
      </c>
      <c r="F239" t="s">
        <v>763</v>
      </c>
      <c r="G239" t="s">
        <v>2682</v>
      </c>
      <c r="H239" t="s">
        <v>1886</v>
      </c>
      <c r="J239" t="s">
        <v>756</v>
      </c>
      <c r="K239" t="s">
        <v>756</v>
      </c>
      <c r="L239" t="s">
        <v>757</v>
      </c>
      <c r="M239" t="s">
        <v>757</v>
      </c>
      <c r="N239" t="s">
        <v>756</v>
      </c>
      <c r="O239" t="s">
        <v>756</v>
      </c>
      <c r="P239" t="s">
        <v>758</v>
      </c>
      <c r="Q239" t="s">
        <v>759</v>
      </c>
      <c r="R239" t="s">
        <v>759</v>
      </c>
      <c r="S239" t="s">
        <v>757</v>
      </c>
      <c r="T239" t="s">
        <v>757</v>
      </c>
      <c r="U239" t="s">
        <v>757</v>
      </c>
      <c r="V239" t="s">
        <v>773</v>
      </c>
      <c r="W239" t="s">
        <v>773</v>
      </c>
      <c r="X239" t="s">
        <v>2683</v>
      </c>
      <c r="Y239" t="str">
        <f t="shared" si="42"/>
        <v>enero</v>
      </c>
      <c r="Z239">
        <f>YEAR(BD_PONDERACIONES[[#This Row],[Fecha Ejecución del Ticket]])</f>
        <v>2022</v>
      </c>
      <c r="AA239" t="str">
        <f t="shared" si="43"/>
        <v>febrero</v>
      </c>
      <c r="AB239">
        <f>YEAR(BD_PONDERACIONES[[#This Row],[Fecha de Inspección]])</f>
        <v>2022</v>
      </c>
      <c r="AC239">
        <f t="shared" si="44"/>
        <v>0.5</v>
      </c>
      <c r="AD239">
        <f t="shared" si="45"/>
        <v>0.5</v>
      </c>
      <c r="AE239">
        <f t="shared" si="46"/>
        <v>0.5</v>
      </c>
      <c r="AF239">
        <f t="shared" si="47"/>
        <v>0.5</v>
      </c>
      <c r="AG239">
        <f t="shared" si="48"/>
        <v>0.5</v>
      </c>
      <c r="AH239">
        <f t="shared" si="49"/>
        <v>0.5</v>
      </c>
      <c r="AI239">
        <f t="shared" si="50"/>
        <v>0.25</v>
      </c>
      <c r="AJ239">
        <f t="shared" si="51"/>
        <v>0.25</v>
      </c>
      <c r="AK239">
        <f t="shared" si="52"/>
        <v>0.5</v>
      </c>
      <c r="AL239">
        <f t="shared" si="53"/>
        <v>0</v>
      </c>
      <c r="AM239">
        <f t="shared" si="54"/>
        <v>0</v>
      </c>
      <c r="AN239" s="6">
        <f t="shared" si="55"/>
        <v>0.8</v>
      </c>
      <c r="AO239" t="str">
        <f>VLOOKUP(BD_PONDERACIONES[[#This Row],[Comuna]],Tabla3[#All],2,0)</f>
        <v>Cordillera</v>
      </c>
    </row>
    <row r="240" spans="1:41" x14ac:dyDescent="0.35">
      <c r="A240" t="s">
        <v>2684</v>
      </c>
      <c r="B240" t="s">
        <v>2685</v>
      </c>
      <c r="C240" t="s">
        <v>273</v>
      </c>
      <c r="D240" s="5">
        <v>44595</v>
      </c>
      <c r="E240" s="5">
        <v>44572</v>
      </c>
      <c r="F240" t="s">
        <v>753</v>
      </c>
      <c r="G240" t="s">
        <v>2686</v>
      </c>
      <c r="H240" t="s">
        <v>1809</v>
      </c>
      <c r="J240" t="s">
        <v>756</v>
      </c>
      <c r="K240" t="s">
        <v>756</v>
      </c>
      <c r="L240" t="s">
        <v>757</v>
      </c>
      <c r="M240" t="s">
        <v>757</v>
      </c>
      <c r="N240" t="s">
        <v>756</v>
      </c>
      <c r="O240" t="s">
        <v>756</v>
      </c>
      <c r="P240" t="s">
        <v>758</v>
      </c>
      <c r="Q240" t="s">
        <v>759</v>
      </c>
      <c r="R240" t="s">
        <v>759</v>
      </c>
      <c r="S240" t="s">
        <v>757</v>
      </c>
      <c r="T240" t="s">
        <v>757</v>
      </c>
      <c r="U240" t="s">
        <v>757</v>
      </c>
      <c r="V240" t="s">
        <v>756</v>
      </c>
      <c r="W240" t="s">
        <v>773</v>
      </c>
      <c r="X240" t="s">
        <v>2687</v>
      </c>
      <c r="Y240" t="str">
        <f t="shared" si="42"/>
        <v>enero</v>
      </c>
      <c r="Z240">
        <f>YEAR(BD_PONDERACIONES[[#This Row],[Fecha Ejecución del Ticket]])</f>
        <v>2022</v>
      </c>
      <c r="AA240" t="str">
        <f t="shared" si="43"/>
        <v>febrero</v>
      </c>
      <c r="AB240">
        <f>YEAR(BD_PONDERACIONES[[#This Row],[Fecha de Inspección]])</f>
        <v>2022</v>
      </c>
      <c r="AC240">
        <f t="shared" si="44"/>
        <v>0.5</v>
      </c>
      <c r="AD240">
        <f t="shared" si="45"/>
        <v>0.5</v>
      </c>
      <c r="AE240">
        <f t="shared" si="46"/>
        <v>0.5</v>
      </c>
      <c r="AF240">
        <f t="shared" si="47"/>
        <v>0.5</v>
      </c>
      <c r="AG240">
        <f t="shared" si="48"/>
        <v>0.5</v>
      </c>
      <c r="AH240">
        <f t="shared" si="49"/>
        <v>0.5</v>
      </c>
      <c r="AI240">
        <f t="shared" si="50"/>
        <v>0.25</v>
      </c>
      <c r="AJ240">
        <f t="shared" si="51"/>
        <v>0.25</v>
      </c>
      <c r="AK240">
        <f t="shared" si="52"/>
        <v>0.5</v>
      </c>
      <c r="AL240">
        <f t="shared" si="53"/>
        <v>0.5</v>
      </c>
      <c r="AM240">
        <f t="shared" si="54"/>
        <v>0</v>
      </c>
      <c r="AN240" s="6">
        <f t="shared" si="55"/>
        <v>0.9</v>
      </c>
      <c r="AO240" t="str">
        <f>VLOOKUP(BD_PONDERACIONES[[#This Row],[Comuna]],Tabla3[#All],2,0)</f>
        <v>Florida</v>
      </c>
    </row>
    <row r="241" spans="1:41" x14ac:dyDescent="0.35">
      <c r="A241" t="s">
        <v>2688</v>
      </c>
      <c r="B241" t="s">
        <v>2689</v>
      </c>
      <c r="C241" t="s">
        <v>358</v>
      </c>
      <c r="D241" s="5">
        <v>44595</v>
      </c>
      <c r="E241" s="5">
        <v>44564</v>
      </c>
      <c r="F241" t="s">
        <v>763</v>
      </c>
      <c r="G241" t="s">
        <v>2690</v>
      </c>
      <c r="H241" t="s">
        <v>1886</v>
      </c>
      <c r="J241" t="s">
        <v>756</v>
      </c>
      <c r="K241" t="s">
        <v>756</v>
      </c>
      <c r="L241" t="s">
        <v>773</v>
      </c>
      <c r="M241" t="s">
        <v>773</v>
      </c>
      <c r="N241" t="s">
        <v>756</v>
      </c>
      <c r="O241" t="s">
        <v>756</v>
      </c>
      <c r="P241" t="s">
        <v>758</v>
      </c>
      <c r="Q241" t="s">
        <v>759</v>
      </c>
      <c r="R241" t="s">
        <v>759</v>
      </c>
      <c r="S241" t="s">
        <v>757</v>
      </c>
      <c r="T241" t="s">
        <v>757</v>
      </c>
      <c r="U241" t="s">
        <v>757</v>
      </c>
      <c r="V241" t="s">
        <v>756</v>
      </c>
      <c r="W241" t="s">
        <v>768</v>
      </c>
      <c r="X241" t="s">
        <v>2691</v>
      </c>
      <c r="Y241" t="str">
        <f t="shared" si="42"/>
        <v>enero</v>
      </c>
      <c r="Z241">
        <f>YEAR(BD_PONDERACIONES[[#This Row],[Fecha Ejecución del Ticket]])</f>
        <v>2022</v>
      </c>
      <c r="AA241" t="str">
        <f t="shared" si="43"/>
        <v>febrero</v>
      </c>
      <c r="AB241">
        <f>YEAR(BD_PONDERACIONES[[#This Row],[Fecha de Inspección]])</f>
        <v>2022</v>
      </c>
      <c r="AC241">
        <f t="shared" si="44"/>
        <v>0.5</v>
      </c>
      <c r="AD241">
        <f t="shared" si="45"/>
        <v>0.5</v>
      </c>
      <c r="AE241">
        <f t="shared" si="46"/>
        <v>0</v>
      </c>
      <c r="AF241">
        <f t="shared" si="47"/>
        <v>0</v>
      </c>
      <c r="AG241">
        <f t="shared" si="48"/>
        <v>0.5</v>
      </c>
      <c r="AH241">
        <f t="shared" si="49"/>
        <v>0.5</v>
      </c>
      <c r="AI241">
        <f t="shared" si="50"/>
        <v>0.25</v>
      </c>
      <c r="AJ241">
        <f t="shared" si="51"/>
        <v>0.25</v>
      </c>
      <c r="AK241">
        <f t="shared" si="52"/>
        <v>0.5</v>
      </c>
      <c r="AL241">
        <f t="shared" si="53"/>
        <v>0.5</v>
      </c>
      <c r="AM241">
        <f t="shared" si="54"/>
        <v>0.17499999999999999</v>
      </c>
      <c r="AN241" s="6">
        <f t="shared" si="55"/>
        <v>0.63500000000000001</v>
      </c>
      <c r="AO241" t="str">
        <f>VLOOKUP(BD_PONDERACIONES[[#This Row],[Comuna]],Tabla3[#All],2,0)</f>
        <v>Cordillera</v>
      </c>
    </row>
    <row r="242" spans="1:41" x14ac:dyDescent="0.35">
      <c r="A242" t="s">
        <v>2692</v>
      </c>
      <c r="B242" t="s">
        <v>2693</v>
      </c>
      <c r="C242" t="s">
        <v>371</v>
      </c>
      <c r="D242" s="5">
        <v>44595</v>
      </c>
      <c r="E242" s="5">
        <v>44567</v>
      </c>
      <c r="F242" t="s">
        <v>763</v>
      </c>
      <c r="G242" t="s">
        <v>2694</v>
      </c>
      <c r="H242" t="s">
        <v>1886</v>
      </c>
      <c r="J242" t="s">
        <v>756</v>
      </c>
      <c r="K242" t="s">
        <v>756</v>
      </c>
      <c r="L242" t="s">
        <v>773</v>
      </c>
      <c r="M242" t="s">
        <v>773</v>
      </c>
      <c r="N242" t="s">
        <v>756</v>
      </c>
      <c r="O242" t="s">
        <v>756</v>
      </c>
      <c r="P242" t="s">
        <v>758</v>
      </c>
      <c r="Q242" t="s">
        <v>759</v>
      </c>
      <c r="R242" t="s">
        <v>759</v>
      </c>
      <c r="S242" t="s">
        <v>757</v>
      </c>
      <c r="T242" t="s">
        <v>757</v>
      </c>
      <c r="U242" t="s">
        <v>757</v>
      </c>
      <c r="V242" t="s">
        <v>756</v>
      </c>
      <c r="W242" t="s">
        <v>756</v>
      </c>
      <c r="X242" t="s">
        <v>2695</v>
      </c>
      <c r="Y242" t="str">
        <f t="shared" si="42"/>
        <v>enero</v>
      </c>
      <c r="Z242">
        <f>YEAR(BD_PONDERACIONES[[#This Row],[Fecha Ejecución del Ticket]])</f>
        <v>2022</v>
      </c>
      <c r="AA242" t="str">
        <f t="shared" si="43"/>
        <v>febrero</v>
      </c>
      <c r="AB242">
        <f>YEAR(BD_PONDERACIONES[[#This Row],[Fecha de Inspección]])</f>
        <v>2022</v>
      </c>
      <c r="AC242">
        <f t="shared" si="44"/>
        <v>0.5</v>
      </c>
      <c r="AD242">
        <f t="shared" si="45"/>
        <v>0.5</v>
      </c>
      <c r="AE242">
        <f t="shared" si="46"/>
        <v>0</v>
      </c>
      <c r="AF242">
        <f t="shared" si="47"/>
        <v>0</v>
      </c>
      <c r="AG242">
        <f t="shared" si="48"/>
        <v>0.5</v>
      </c>
      <c r="AH242">
        <f t="shared" si="49"/>
        <v>0.5</v>
      </c>
      <c r="AI242">
        <f t="shared" si="50"/>
        <v>0.25</v>
      </c>
      <c r="AJ242">
        <f t="shared" si="51"/>
        <v>0.25</v>
      </c>
      <c r="AK242">
        <f t="shared" si="52"/>
        <v>0.5</v>
      </c>
      <c r="AL242">
        <f t="shared" si="53"/>
        <v>0.5</v>
      </c>
      <c r="AM242">
        <f t="shared" si="54"/>
        <v>0.5</v>
      </c>
      <c r="AN242" s="6">
        <f t="shared" si="55"/>
        <v>0.7</v>
      </c>
      <c r="AO242" t="str">
        <f>VLOOKUP(BD_PONDERACIONES[[#This Row],[Comuna]],Tabla3[#All],2,0)</f>
        <v>Cordillera</v>
      </c>
    </row>
    <row r="243" spans="1:41" x14ac:dyDescent="0.35">
      <c r="A243" t="s">
        <v>2696</v>
      </c>
      <c r="B243" t="s">
        <v>2697</v>
      </c>
      <c r="C243" t="s">
        <v>370</v>
      </c>
      <c r="D243" s="5">
        <v>44595</v>
      </c>
      <c r="E243" s="5">
        <v>44566</v>
      </c>
      <c r="F243" t="s">
        <v>763</v>
      </c>
      <c r="G243" t="s">
        <v>2698</v>
      </c>
      <c r="H243" t="s">
        <v>1886</v>
      </c>
      <c r="J243" t="s">
        <v>756</v>
      </c>
      <c r="K243" t="s">
        <v>756</v>
      </c>
      <c r="L243" t="s">
        <v>773</v>
      </c>
      <c r="M243" t="s">
        <v>773</v>
      </c>
      <c r="N243" t="s">
        <v>756</v>
      </c>
      <c r="O243" t="s">
        <v>756</v>
      </c>
      <c r="P243" t="s">
        <v>758</v>
      </c>
      <c r="Q243" t="s">
        <v>759</v>
      </c>
      <c r="R243" t="s">
        <v>759</v>
      </c>
      <c r="S243" t="s">
        <v>757</v>
      </c>
      <c r="T243" t="s">
        <v>757</v>
      </c>
      <c r="U243" t="s">
        <v>757</v>
      </c>
      <c r="V243" t="s">
        <v>756</v>
      </c>
      <c r="W243" t="s">
        <v>756</v>
      </c>
      <c r="X243" t="s">
        <v>2699</v>
      </c>
      <c r="Y243" t="str">
        <f t="shared" si="42"/>
        <v>enero</v>
      </c>
      <c r="Z243">
        <f>YEAR(BD_PONDERACIONES[[#This Row],[Fecha Ejecución del Ticket]])</f>
        <v>2022</v>
      </c>
      <c r="AA243" t="str">
        <f t="shared" si="43"/>
        <v>febrero</v>
      </c>
      <c r="AB243">
        <f>YEAR(BD_PONDERACIONES[[#This Row],[Fecha de Inspección]])</f>
        <v>2022</v>
      </c>
      <c r="AC243">
        <f t="shared" si="44"/>
        <v>0.5</v>
      </c>
      <c r="AD243">
        <f t="shared" si="45"/>
        <v>0.5</v>
      </c>
      <c r="AE243">
        <f t="shared" si="46"/>
        <v>0</v>
      </c>
      <c r="AF243">
        <f t="shared" si="47"/>
        <v>0</v>
      </c>
      <c r="AG243">
        <f t="shared" si="48"/>
        <v>0.5</v>
      </c>
      <c r="AH243">
        <f t="shared" si="49"/>
        <v>0.5</v>
      </c>
      <c r="AI243">
        <f t="shared" si="50"/>
        <v>0.25</v>
      </c>
      <c r="AJ243">
        <f t="shared" si="51"/>
        <v>0.25</v>
      </c>
      <c r="AK243">
        <f t="shared" si="52"/>
        <v>0.5</v>
      </c>
      <c r="AL243">
        <f t="shared" si="53"/>
        <v>0.5</v>
      </c>
      <c r="AM243">
        <f t="shared" si="54"/>
        <v>0.5</v>
      </c>
      <c r="AN243" s="6">
        <f t="shared" si="55"/>
        <v>0.7</v>
      </c>
      <c r="AO243" t="str">
        <f>VLOOKUP(BD_PONDERACIONES[[#This Row],[Comuna]],Tabla3[#All],2,0)</f>
        <v>Cordillera</v>
      </c>
    </row>
    <row r="244" spans="1:41" x14ac:dyDescent="0.35">
      <c r="A244" t="s">
        <v>2700</v>
      </c>
      <c r="B244" t="s">
        <v>2701</v>
      </c>
      <c r="C244" t="s">
        <v>261</v>
      </c>
      <c r="D244" s="5">
        <v>44595</v>
      </c>
      <c r="E244" s="5">
        <v>44569</v>
      </c>
      <c r="F244" t="s">
        <v>753</v>
      </c>
      <c r="G244" t="s">
        <v>2702</v>
      </c>
      <c r="H244" t="s">
        <v>1809</v>
      </c>
      <c r="J244" t="s">
        <v>756</v>
      </c>
      <c r="K244" t="s">
        <v>756</v>
      </c>
      <c r="L244" t="s">
        <v>757</v>
      </c>
      <c r="M244" t="s">
        <v>757</v>
      </c>
      <c r="N244" t="s">
        <v>757</v>
      </c>
      <c r="O244" t="s">
        <v>757</v>
      </c>
      <c r="P244" t="s">
        <v>758</v>
      </c>
      <c r="Q244" t="s">
        <v>759</v>
      </c>
      <c r="R244" t="s">
        <v>759</v>
      </c>
      <c r="S244" t="s">
        <v>757</v>
      </c>
      <c r="T244" t="s">
        <v>757</v>
      </c>
      <c r="U244" t="s">
        <v>757</v>
      </c>
      <c r="V244" t="s">
        <v>773</v>
      </c>
      <c r="W244" t="s">
        <v>768</v>
      </c>
      <c r="X244" t="s">
        <v>2703</v>
      </c>
      <c r="Y244" t="str">
        <f t="shared" si="42"/>
        <v>enero</v>
      </c>
      <c r="Z244">
        <f>YEAR(BD_PONDERACIONES[[#This Row],[Fecha Ejecución del Ticket]])</f>
        <v>2022</v>
      </c>
      <c r="AA244" t="str">
        <f t="shared" si="43"/>
        <v>febrero</v>
      </c>
      <c r="AB244">
        <f>YEAR(BD_PONDERACIONES[[#This Row],[Fecha de Inspección]])</f>
        <v>2022</v>
      </c>
      <c r="AC244">
        <f t="shared" si="44"/>
        <v>0.5</v>
      </c>
      <c r="AD244">
        <f t="shared" si="45"/>
        <v>0.5</v>
      </c>
      <c r="AE244">
        <f t="shared" si="46"/>
        <v>0.5</v>
      </c>
      <c r="AF244">
        <f t="shared" si="47"/>
        <v>0.5</v>
      </c>
      <c r="AG244">
        <f t="shared" si="48"/>
        <v>0.5</v>
      </c>
      <c r="AH244">
        <f t="shared" si="49"/>
        <v>0.5</v>
      </c>
      <c r="AI244">
        <f t="shared" si="50"/>
        <v>0.25</v>
      </c>
      <c r="AJ244">
        <f t="shared" si="51"/>
        <v>0.25</v>
      </c>
      <c r="AK244">
        <f t="shared" si="52"/>
        <v>0.5</v>
      </c>
      <c r="AL244">
        <f t="shared" si="53"/>
        <v>0</v>
      </c>
      <c r="AM244">
        <f t="shared" si="54"/>
        <v>0.17499999999999999</v>
      </c>
      <c r="AN244" s="6">
        <f t="shared" si="55"/>
        <v>0.83500000000000008</v>
      </c>
      <c r="AO244" t="str">
        <f>VLOOKUP(BD_PONDERACIONES[[#This Row],[Comuna]],Tabla3[#All],2,0)</f>
        <v>Florida</v>
      </c>
    </row>
    <row r="245" spans="1:41" x14ac:dyDescent="0.35">
      <c r="A245" t="s">
        <v>2704</v>
      </c>
      <c r="B245" t="s">
        <v>2705</v>
      </c>
      <c r="C245" t="s">
        <v>362</v>
      </c>
      <c r="D245" s="5">
        <v>44595</v>
      </c>
      <c r="E245" s="5">
        <v>44565</v>
      </c>
      <c r="F245" t="s">
        <v>763</v>
      </c>
      <c r="G245" t="s">
        <v>2706</v>
      </c>
      <c r="H245" t="s">
        <v>1886</v>
      </c>
      <c r="J245" t="s">
        <v>756</v>
      </c>
      <c r="K245" t="s">
        <v>756</v>
      </c>
      <c r="L245" t="s">
        <v>757</v>
      </c>
      <c r="M245" t="s">
        <v>757</v>
      </c>
      <c r="N245" t="s">
        <v>756</v>
      </c>
      <c r="O245" t="s">
        <v>756</v>
      </c>
      <c r="P245" t="s">
        <v>758</v>
      </c>
      <c r="Q245" t="s">
        <v>759</v>
      </c>
      <c r="R245" t="s">
        <v>759</v>
      </c>
      <c r="S245" t="s">
        <v>757</v>
      </c>
      <c r="T245" t="s">
        <v>757</v>
      </c>
      <c r="U245" t="s">
        <v>757</v>
      </c>
      <c r="V245" t="s">
        <v>756</v>
      </c>
      <c r="W245" t="s">
        <v>756</v>
      </c>
      <c r="X245" t="s">
        <v>2707</v>
      </c>
      <c r="Y245" t="str">
        <f t="shared" si="42"/>
        <v>enero</v>
      </c>
      <c r="Z245">
        <f>YEAR(BD_PONDERACIONES[[#This Row],[Fecha Ejecución del Ticket]])</f>
        <v>2022</v>
      </c>
      <c r="AA245" t="str">
        <f t="shared" si="43"/>
        <v>febrero</v>
      </c>
      <c r="AB245">
        <f>YEAR(BD_PONDERACIONES[[#This Row],[Fecha de Inspección]])</f>
        <v>2022</v>
      </c>
      <c r="AC245">
        <f t="shared" si="44"/>
        <v>0.5</v>
      </c>
      <c r="AD245">
        <f t="shared" si="45"/>
        <v>0.5</v>
      </c>
      <c r="AE245">
        <f t="shared" si="46"/>
        <v>0.5</v>
      </c>
      <c r="AF245">
        <f t="shared" si="47"/>
        <v>0.5</v>
      </c>
      <c r="AG245">
        <f t="shared" si="48"/>
        <v>0.5</v>
      </c>
      <c r="AH245">
        <f t="shared" si="49"/>
        <v>0.5</v>
      </c>
      <c r="AI245">
        <f t="shared" si="50"/>
        <v>0.25</v>
      </c>
      <c r="AJ245">
        <f t="shared" si="51"/>
        <v>0.25</v>
      </c>
      <c r="AK245">
        <f t="shared" si="52"/>
        <v>0.5</v>
      </c>
      <c r="AL245">
        <f t="shared" si="53"/>
        <v>0.5</v>
      </c>
      <c r="AM245">
        <f t="shared" si="54"/>
        <v>0.5</v>
      </c>
      <c r="AN245" s="6">
        <f t="shared" si="55"/>
        <v>1</v>
      </c>
      <c r="AO245" t="str">
        <f>VLOOKUP(BD_PONDERACIONES[[#This Row],[Comuna]],Tabla3[#All],2,0)</f>
        <v>Cordillera</v>
      </c>
    </row>
    <row r="246" spans="1:41" x14ac:dyDescent="0.35">
      <c r="A246" t="s">
        <v>2708</v>
      </c>
      <c r="B246" t="s">
        <v>2709</v>
      </c>
      <c r="C246" t="s">
        <v>258</v>
      </c>
      <c r="D246" s="5">
        <v>44595</v>
      </c>
      <c r="E246" s="5">
        <v>44568</v>
      </c>
      <c r="F246" t="s">
        <v>753</v>
      </c>
      <c r="G246" t="s">
        <v>2710</v>
      </c>
      <c r="H246" t="s">
        <v>1809</v>
      </c>
      <c r="J246" t="s">
        <v>756</v>
      </c>
      <c r="K246" t="s">
        <v>756</v>
      </c>
      <c r="L246" t="s">
        <v>757</v>
      </c>
      <c r="M246" t="s">
        <v>757</v>
      </c>
      <c r="N246" t="s">
        <v>756</v>
      </c>
      <c r="O246" t="s">
        <v>756</v>
      </c>
      <c r="P246" t="s">
        <v>765</v>
      </c>
      <c r="Q246" t="s">
        <v>759</v>
      </c>
      <c r="R246" t="s">
        <v>759</v>
      </c>
      <c r="S246" t="s">
        <v>756</v>
      </c>
      <c r="T246" t="s">
        <v>756</v>
      </c>
      <c r="U246" t="s">
        <v>756</v>
      </c>
      <c r="V246" t="s">
        <v>756</v>
      </c>
      <c r="W246" t="s">
        <v>756</v>
      </c>
      <c r="X246" t="s">
        <v>2711</v>
      </c>
      <c r="Y246" t="str">
        <f t="shared" si="42"/>
        <v>enero</v>
      </c>
      <c r="Z246">
        <f>YEAR(BD_PONDERACIONES[[#This Row],[Fecha Ejecución del Ticket]])</f>
        <v>2022</v>
      </c>
      <c r="AA246" t="str">
        <f t="shared" si="43"/>
        <v>febrero</v>
      </c>
      <c r="AB246">
        <f>YEAR(BD_PONDERACIONES[[#This Row],[Fecha de Inspección]])</f>
        <v>2022</v>
      </c>
      <c r="AC246">
        <f t="shared" si="44"/>
        <v>0.5</v>
      </c>
      <c r="AD246">
        <f t="shared" si="45"/>
        <v>0.5</v>
      </c>
      <c r="AE246">
        <f t="shared" si="46"/>
        <v>0.5</v>
      </c>
      <c r="AF246">
        <f t="shared" si="47"/>
        <v>0.5</v>
      </c>
      <c r="AG246">
        <f t="shared" si="48"/>
        <v>0.5</v>
      </c>
      <c r="AH246">
        <f t="shared" si="49"/>
        <v>0.5</v>
      </c>
      <c r="AI246">
        <f t="shared" si="50"/>
        <v>0.25</v>
      </c>
      <c r="AJ246">
        <f t="shared" si="51"/>
        <v>0.25</v>
      </c>
      <c r="AK246">
        <f t="shared" si="52"/>
        <v>0.5</v>
      </c>
      <c r="AL246">
        <f t="shared" si="53"/>
        <v>0.5</v>
      </c>
      <c r="AM246">
        <f t="shared" si="54"/>
        <v>0.5</v>
      </c>
      <c r="AN246" s="6">
        <f t="shared" si="55"/>
        <v>1</v>
      </c>
      <c r="AO246" t="str">
        <f>VLOOKUP(BD_PONDERACIONES[[#This Row],[Comuna]],Tabla3[#All],2,0)</f>
        <v>Florida</v>
      </c>
    </row>
    <row r="247" spans="1:41" x14ac:dyDescent="0.35">
      <c r="A247" t="s">
        <v>2712</v>
      </c>
      <c r="B247" t="s">
        <v>2713</v>
      </c>
      <c r="C247" t="s">
        <v>365</v>
      </c>
      <c r="D247" s="5">
        <v>44595</v>
      </c>
      <c r="E247" s="5">
        <v>44565</v>
      </c>
      <c r="F247" t="s">
        <v>763</v>
      </c>
      <c r="G247" t="s">
        <v>2714</v>
      </c>
      <c r="H247" t="s">
        <v>1886</v>
      </c>
      <c r="J247" t="s">
        <v>756</v>
      </c>
      <c r="K247" t="s">
        <v>756</v>
      </c>
      <c r="L247" t="s">
        <v>757</v>
      </c>
      <c r="M247" t="s">
        <v>757</v>
      </c>
      <c r="N247" t="s">
        <v>756</v>
      </c>
      <c r="O247" t="s">
        <v>756</v>
      </c>
      <c r="P247" t="s">
        <v>765</v>
      </c>
      <c r="Q247" t="s">
        <v>2715</v>
      </c>
      <c r="R247" t="s">
        <v>2716</v>
      </c>
      <c r="S247" t="s">
        <v>756</v>
      </c>
      <c r="T247" t="s">
        <v>756</v>
      </c>
      <c r="U247" t="s">
        <v>756</v>
      </c>
      <c r="V247" t="s">
        <v>756</v>
      </c>
      <c r="W247" t="s">
        <v>768</v>
      </c>
      <c r="X247" t="s">
        <v>2717</v>
      </c>
      <c r="Y247" t="str">
        <f t="shared" si="42"/>
        <v>enero</v>
      </c>
      <c r="Z247">
        <f>YEAR(BD_PONDERACIONES[[#This Row],[Fecha Ejecución del Ticket]])</f>
        <v>2022</v>
      </c>
      <c r="AA247" t="str">
        <f t="shared" si="43"/>
        <v>febrero</v>
      </c>
      <c r="AB247">
        <f>YEAR(BD_PONDERACIONES[[#This Row],[Fecha de Inspección]])</f>
        <v>2022</v>
      </c>
      <c r="AC247">
        <f t="shared" si="44"/>
        <v>0.5</v>
      </c>
      <c r="AD247">
        <f t="shared" si="45"/>
        <v>0.5</v>
      </c>
      <c r="AE247">
        <f t="shared" si="46"/>
        <v>0.5</v>
      </c>
      <c r="AF247">
        <f t="shared" si="47"/>
        <v>0.5</v>
      </c>
      <c r="AG247">
        <f t="shared" si="48"/>
        <v>0.5</v>
      </c>
      <c r="AH247">
        <f t="shared" si="49"/>
        <v>0.5</v>
      </c>
      <c r="AI247">
        <f t="shared" si="50"/>
        <v>0.25</v>
      </c>
      <c r="AJ247">
        <f t="shared" si="51"/>
        <v>0.25</v>
      </c>
      <c r="AK247">
        <f t="shared" si="52"/>
        <v>0.5</v>
      </c>
      <c r="AL247">
        <f t="shared" si="53"/>
        <v>0.5</v>
      </c>
      <c r="AM247">
        <f t="shared" si="54"/>
        <v>0.17499999999999999</v>
      </c>
      <c r="AN247" s="6">
        <f t="shared" si="55"/>
        <v>0.93500000000000005</v>
      </c>
      <c r="AO247" t="str">
        <f>VLOOKUP(BD_PONDERACIONES[[#This Row],[Comuna]],Tabla3[#All],2,0)</f>
        <v>Cordillera</v>
      </c>
    </row>
    <row r="248" spans="1:41" x14ac:dyDescent="0.35">
      <c r="A248" t="s">
        <v>2718</v>
      </c>
      <c r="B248" t="s">
        <v>2719</v>
      </c>
      <c r="C248" t="s">
        <v>257</v>
      </c>
      <c r="D248" s="5">
        <v>44595</v>
      </c>
      <c r="E248" s="5">
        <v>44568</v>
      </c>
      <c r="F248" t="s">
        <v>753</v>
      </c>
      <c r="G248" t="s">
        <v>2720</v>
      </c>
      <c r="H248" t="s">
        <v>1809</v>
      </c>
      <c r="J248" t="s">
        <v>756</v>
      </c>
      <c r="K248" t="s">
        <v>756</v>
      </c>
      <c r="L248" t="s">
        <v>756</v>
      </c>
      <c r="M248" t="s">
        <v>756</v>
      </c>
      <c r="N248" t="s">
        <v>756</v>
      </c>
      <c r="O248" t="s">
        <v>756</v>
      </c>
      <c r="P248" t="s">
        <v>758</v>
      </c>
      <c r="Q248" t="s">
        <v>759</v>
      </c>
      <c r="R248" t="s">
        <v>759</v>
      </c>
      <c r="S248" t="s">
        <v>757</v>
      </c>
      <c r="T248" t="s">
        <v>757</v>
      </c>
      <c r="U248" t="s">
        <v>757</v>
      </c>
      <c r="V248" t="s">
        <v>756</v>
      </c>
      <c r="W248" t="s">
        <v>756</v>
      </c>
      <c r="X248" t="s">
        <v>2721</v>
      </c>
      <c r="Y248" t="str">
        <f t="shared" si="42"/>
        <v>enero</v>
      </c>
      <c r="Z248">
        <f>YEAR(BD_PONDERACIONES[[#This Row],[Fecha Ejecución del Ticket]])</f>
        <v>2022</v>
      </c>
      <c r="AA248" t="str">
        <f t="shared" si="43"/>
        <v>febrero</v>
      </c>
      <c r="AB248">
        <f>YEAR(BD_PONDERACIONES[[#This Row],[Fecha de Inspección]])</f>
        <v>2022</v>
      </c>
      <c r="AC248">
        <f t="shared" si="44"/>
        <v>0.5</v>
      </c>
      <c r="AD248">
        <f t="shared" si="45"/>
        <v>0.5</v>
      </c>
      <c r="AE248">
        <f t="shared" si="46"/>
        <v>0.5</v>
      </c>
      <c r="AF248">
        <f t="shared" si="47"/>
        <v>0.5</v>
      </c>
      <c r="AG248">
        <f t="shared" si="48"/>
        <v>0.5</v>
      </c>
      <c r="AH248">
        <f t="shared" si="49"/>
        <v>0.5</v>
      </c>
      <c r="AI248">
        <f t="shared" si="50"/>
        <v>0.25</v>
      </c>
      <c r="AJ248">
        <f t="shared" si="51"/>
        <v>0.25</v>
      </c>
      <c r="AK248">
        <f t="shared" si="52"/>
        <v>0.5</v>
      </c>
      <c r="AL248">
        <f t="shared" si="53"/>
        <v>0.5</v>
      </c>
      <c r="AM248">
        <f t="shared" si="54"/>
        <v>0.5</v>
      </c>
      <c r="AN248" s="6">
        <f t="shared" si="55"/>
        <v>1</v>
      </c>
      <c r="AO248" t="str">
        <f>VLOOKUP(BD_PONDERACIONES[[#This Row],[Comuna]],Tabla3[#All],2,0)</f>
        <v>Florida</v>
      </c>
    </row>
    <row r="249" spans="1:41" x14ac:dyDescent="0.35">
      <c r="A249" t="s">
        <v>2722</v>
      </c>
      <c r="B249" t="s">
        <v>2723</v>
      </c>
      <c r="C249" t="s">
        <v>262</v>
      </c>
      <c r="D249" s="5">
        <v>44595</v>
      </c>
      <c r="E249" s="5">
        <v>44569</v>
      </c>
      <c r="F249" t="s">
        <v>753</v>
      </c>
      <c r="G249" t="s">
        <v>2724</v>
      </c>
      <c r="H249" t="s">
        <v>1809</v>
      </c>
      <c r="J249" t="s">
        <v>756</v>
      </c>
      <c r="K249" t="s">
        <v>756</v>
      </c>
      <c r="L249" t="s">
        <v>756</v>
      </c>
      <c r="M249" t="s">
        <v>756</v>
      </c>
      <c r="N249" t="s">
        <v>756</v>
      </c>
      <c r="O249" t="s">
        <v>756</v>
      </c>
      <c r="P249" t="s">
        <v>758</v>
      </c>
      <c r="Q249" t="s">
        <v>759</v>
      </c>
      <c r="R249" t="s">
        <v>759</v>
      </c>
      <c r="S249" t="s">
        <v>756</v>
      </c>
      <c r="T249" t="s">
        <v>756</v>
      </c>
      <c r="U249" t="s">
        <v>757</v>
      </c>
      <c r="V249" t="s">
        <v>756</v>
      </c>
      <c r="W249" t="s">
        <v>756</v>
      </c>
      <c r="X249" t="s">
        <v>2725</v>
      </c>
      <c r="Y249" t="str">
        <f t="shared" si="42"/>
        <v>enero</v>
      </c>
      <c r="Z249">
        <f>YEAR(BD_PONDERACIONES[[#This Row],[Fecha Ejecución del Ticket]])</f>
        <v>2022</v>
      </c>
      <c r="AA249" t="str">
        <f t="shared" si="43"/>
        <v>febrero</v>
      </c>
      <c r="AB249">
        <f>YEAR(BD_PONDERACIONES[[#This Row],[Fecha de Inspección]])</f>
        <v>2022</v>
      </c>
      <c r="AC249">
        <f t="shared" si="44"/>
        <v>0.5</v>
      </c>
      <c r="AD249">
        <f t="shared" si="45"/>
        <v>0.5</v>
      </c>
      <c r="AE249">
        <f t="shared" si="46"/>
        <v>0.5</v>
      </c>
      <c r="AF249">
        <f t="shared" si="47"/>
        <v>0.5</v>
      </c>
      <c r="AG249">
        <f t="shared" si="48"/>
        <v>0.5</v>
      </c>
      <c r="AH249">
        <f t="shared" si="49"/>
        <v>0.5</v>
      </c>
      <c r="AI249">
        <f t="shared" si="50"/>
        <v>0.25</v>
      </c>
      <c r="AJ249">
        <f t="shared" si="51"/>
        <v>0.25</v>
      </c>
      <c r="AK249">
        <f t="shared" si="52"/>
        <v>0.5</v>
      </c>
      <c r="AL249">
        <f t="shared" si="53"/>
        <v>0.5</v>
      </c>
      <c r="AM249">
        <f t="shared" si="54"/>
        <v>0.5</v>
      </c>
      <c r="AN249" s="6">
        <f t="shared" si="55"/>
        <v>1</v>
      </c>
      <c r="AO249" t="str">
        <f>VLOOKUP(BD_PONDERACIONES[[#This Row],[Comuna]],Tabla3[#All],2,0)</f>
        <v>Florida</v>
      </c>
    </row>
    <row r="250" spans="1:41" x14ac:dyDescent="0.35">
      <c r="A250" t="s">
        <v>2726</v>
      </c>
      <c r="B250" t="s">
        <v>2727</v>
      </c>
      <c r="C250" t="s">
        <v>356</v>
      </c>
      <c r="D250" s="5">
        <v>44595</v>
      </c>
      <c r="E250" s="5">
        <v>44563</v>
      </c>
      <c r="F250" t="s">
        <v>763</v>
      </c>
      <c r="G250" t="s">
        <v>2728</v>
      </c>
      <c r="H250" t="s">
        <v>1886</v>
      </c>
      <c r="J250" t="s">
        <v>756</v>
      </c>
      <c r="K250" t="s">
        <v>756</v>
      </c>
      <c r="L250" t="s">
        <v>757</v>
      </c>
      <c r="M250" t="s">
        <v>757</v>
      </c>
      <c r="N250" t="s">
        <v>756</v>
      </c>
      <c r="O250" t="s">
        <v>756</v>
      </c>
      <c r="P250" t="s">
        <v>758</v>
      </c>
      <c r="Q250" t="s">
        <v>759</v>
      </c>
      <c r="R250" t="s">
        <v>759</v>
      </c>
      <c r="S250" t="s">
        <v>757</v>
      </c>
      <c r="T250" t="s">
        <v>757</v>
      </c>
      <c r="U250" t="s">
        <v>757</v>
      </c>
      <c r="V250" t="s">
        <v>756</v>
      </c>
      <c r="W250" t="s">
        <v>756</v>
      </c>
      <c r="X250" t="s">
        <v>2729</v>
      </c>
      <c r="Y250" t="str">
        <f t="shared" si="42"/>
        <v>enero</v>
      </c>
      <c r="Z250">
        <f>YEAR(BD_PONDERACIONES[[#This Row],[Fecha Ejecución del Ticket]])</f>
        <v>2022</v>
      </c>
      <c r="AA250" t="str">
        <f t="shared" si="43"/>
        <v>febrero</v>
      </c>
      <c r="AB250">
        <f>YEAR(BD_PONDERACIONES[[#This Row],[Fecha de Inspección]])</f>
        <v>2022</v>
      </c>
      <c r="AC250">
        <f t="shared" si="44"/>
        <v>0.5</v>
      </c>
      <c r="AD250">
        <f t="shared" si="45"/>
        <v>0.5</v>
      </c>
      <c r="AE250">
        <f t="shared" si="46"/>
        <v>0.5</v>
      </c>
      <c r="AF250">
        <f t="shared" si="47"/>
        <v>0.5</v>
      </c>
      <c r="AG250">
        <f t="shared" si="48"/>
        <v>0.5</v>
      </c>
      <c r="AH250">
        <f t="shared" si="49"/>
        <v>0.5</v>
      </c>
      <c r="AI250">
        <f t="shared" si="50"/>
        <v>0.25</v>
      </c>
      <c r="AJ250">
        <f t="shared" si="51"/>
        <v>0.25</v>
      </c>
      <c r="AK250">
        <f t="shared" si="52"/>
        <v>0.5</v>
      </c>
      <c r="AL250">
        <f t="shared" si="53"/>
        <v>0.5</v>
      </c>
      <c r="AM250">
        <f t="shared" si="54"/>
        <v>0.5</v>
      </c>
      <c r="AN250" s="6">
        <f t="shared" si="55"/>
        <v>1</v>
      </c>
      <c r="AO250" t="str">
        <f>VLOOKUP(BD_PONDERACIONES[[#This Row],[Comuna]],Tabla3[#All],2,0)</f>
        <v>Cordillera</v>
      </c>
    </row>
    <row r="251" spans="1:41" x14ac:dyDescent="0.35">
      <c r="A251" t="s">
        <v>2730</v>
      </c>
      <c r="B251" t="s">
        <v>2731</v>
      </c>
      <c r="C251" t="s">
        <v>355</v>
      </c>
      <c r="D251" s="5">
        <v>44595</v>
      </c>
      <c r="E251" s="5">
        <v>44562</v>
      </c>
      <c r="F251" t="s">
        <v>763</v>
      </c>
      <c r="G251" t="s">
        <v>2732</v>
      </c>
      <c r="H251" t="s">
        <v>1886</v>
      </c>
      <c r="J251" t="s">
        <v>756</v>
      </c>
      <c r="K251" t="s">
        <v>756</v>
      </c>
      <c r="L251" t="s">
        <v>757</v>
      </c>
      <c r="M251" t="s">
        <v>757</v>
      </c>
      <c r="N251" t="s">
        <v>756</v>
      </c>
      <c r="O251" t="s">
        <v>756</v>
      </c>
      <c r="P251" t="s">
        <v>765</v>
      </c>
      <c r="Q251" t="s">
        <v>1530</v>
      </c>
      <c r="R251" t="s">
        <v>759</v>
      </c>
      <c r="S251" t="s">
        <v>756</v>
      </c>
      <c r="T251" t="s">
        <v>756</v>
      </c>
      <c r="U251" t="s">
        <v>756</v>
      </c>
      <c r="V251" t="s">
        <v>756</v>
      </c>
      <c r="W251" t="s">
        <v>756</v>
      </c>
      <c r="X251" t="s">
        <v>2733</v>
      </c>
      <c r="Y251" t="str">
        <f t="shared" si="42"/>
        <v>enero</v>
      </c>
      <c r="Z251">
        <f>YEAR(BD_PONDERACIONES[[#This Row],[Fecha Ejecución del Ticket]])</f>
        <v>2022</v>
      </c>
      <c r="AA251" t="str">
        <f t="shared" si="43"/>
        <v>febrero</v>
      </c>
      <c r="AB251">
        <f>YEAR(BD_PONDERACIONES[[#This Row],[Fecha de Inspección]])</f>
        <v>2022</v>
      </c>
      <c r="AC251">
        <f t="shared" si="44"/>
        <v>0.5</v>
      </c>
      <c r="AD251">
        <f t="shared" si="45"/>
        <v>0.5</v>
      </c>
      <c r="AE251">
        <f t="shared" si="46"/>
        <v>0.5</v>
      </c>
      <c r="AF251">
        <f t="shared" si="47"/>
        <v>0.5</v>
      </c>
      <c r="AG251">
        <f t="shared" si="48"/>
        <v>0.5</v>
      </c>
      <c r="AH251">
        <f t="shared" si="49"/>
        <v>0.5</v>
      </c>
      <c r="AI251">
        <f t="shared" si="50"/>
        <v>0.25</v>
      </c>
      <c r="AJ251">
        <f t="shared" si="51"/>
        <v>0.25</v>
      </c>
      <c r="AK251">
        <f t="shared" si="52"/>
        <v>0.5</v>
      </c>
      <c r="AL251">
        <f t="shared" si="53"/>
        <v>0.5</v>
      </c>
      <c r="AM251">
        <f t="shared" si="54"/>
        <v>0.5</v>
      </c>
      <c r="AN251" s="6">
        <f t="shared" si="55"/>
        <v>1</v>
      </c>
      <c r="AO251" t="str">
        <f>VLOOKUP(BD_PONDERACIONES[[#This Row],[Comuna]],Tabla3[#All],2,0)</f>
        <v>Cordillera</v>
      </c>
    </row>
    <row r="252" spans="1:41" x14ac:dyDescent="0.35">
      <c r="A252" t="s">
        <v>2734</v>
      </c>
      <c r="B252" t="s">
        <v>2735</v>
      </c>
      <c r="C252" t="s">
        <v>238</v>
      </c>
      <c r="D252" s="5">
        <v>44595</v>
      </c>
      <c r="E252" s="5">
        <v>44564</v>
      </c>
      <c r="F252" t="s">
        <v>753</v>
      </c>
      <c r="G252" t="s">
        <v>2736</v>
      </c>
      <c r="H252" t="s">
        <v>1809</v>
      </c>
      <c r="J252" t="s">
        <v>756</v>
      </c>
      <c r="K252" t="s">
        <v>756</v>
      </c>
      <c r="L252" t="s">
        <v>757</v>
      </c>
      <c r="M252" t="s">
        <v>757</v>
      </c>
      <c r="N252" t="s">
        <v>756</v>
      </c>
      <c r="O252" t="s">
        <v>756</v>
      </c>
      <c r="P252" t="s">
        <v>758</v>
      </c>
      <c r="Q252" t="s">
        <v>759</v>
      </c>
      <c r="R252" t="s">
        <v>759</v>
      </c>
      <c r="S252" t="s">
        <v>757</v>
      </c>
      <c r="T252" t="s">
        <v>757</v>
      </c>
      <c r="U252" t="s">
        <v>757</v>
      </c>
      <c r="V252" t="s">
        <v>756</v>
      </c>
      <c r="W252" t="s">
        <v>756</v>
      </c>
      <c r="X252" t="s">
        <v>2737</v>
      </c>
      <c r="Y252" t="str">
        <f t="shared" si="42"/>
        <v>enero</v>
      </c>
      <c r="Z252">
        <f>YEAR(BD_PONDERACIONES[[#This Row],[Fecha Ejecución del Ticket]])</f>
        <v>2022</v>
      </c>
      <c r="AA252" t="str">
        <f t="shared" si="43"/>
        <v>febrero</v>
      </c>
      <c r="AB252">
        <f>YEAR(BD_PONDERACIONES[[#This Row],[Fecha de Inspección]])</f>
        <v>2022</v>
      </c>
      <c r="AC252">
        <f t="shared" si="44"/>
        <v>0.5</v>
      </c>
      <c r="AD252">
        <f t="shared" si="45"/>
        <v>0.5</v>
      </c>
      <c r="AE252">
        <f t="shared" si="46"/>
        <v>0.5</v>
      </c>
      <c r="AF252">
        <f t="shared" si="47"/>
        <v>0.5</v>
      </c>
      <c r="AG252">
        <f t="shared" si="48"/>
        <v>0.5</v>
      </c>
      <c r="AH252">
        <f t="shared" si="49"/>
        <v>0.5</v>
      </c>
      <c r="AI252">
        <f t="shared" si="50"/>
        <v>0.25</v>
      </c>
      <c r="AJ252">
        <f t="shared" si="51"/>
        <v>0.25</v>
      </c>
      <c r="AK252">
        <f t="shared" si="52"/>
        <v>0.5</v>
      </c>
      <c r="AL252">
        <f t="shared" si="53"/>
        <v>0.5</v>
      </c>
      <c r="AM252">
        <f t="shared" si="54"/>
        <v>0.5</v>
      </c>
      <c r="AN252" s="6">
        <f t="shared" si="55"/>
        <v>1</v>
      </c>
      <c r="AO252" t="str">
        <f>VLOOKUP(BD_PONDERACIONES[[#This Row],[Comuna]],Tabla3[#All],2,0)</f>
        <v>Florida</v>
      </c>
    </row>
    <row r="253" spans="1:41" x14ac:dyDescent="0.35">
      <c r="A253" t="s">
        <v>2738</v>
      </c>
      <c r="B253" t="s">
        <v>2739</v>
      </c>
      <c r="C253" t="s">
        <v>366</v>
      </c>
      <c r="D253" s="5">
        <v>44595</v>
      </c>
      <c r="E253" s="5">
        <v>44566</v>
      </c>
      <c r="F253" t="s">
        <v>763</v>
      </c>
      <c r="G253" t="s">
        <v>2740</v>
      </c>
      <c r="H253" t="s">
        <v>1886</v>
      </c>
      <c r="J253" t="s">
        <v>757</v>
      </c>
      <c r="K253" t="s">
        <v>757</v>
      </c>
      <c r="L253" t="s">
        <v>757</v>
      </c>
      <c r="M253" t="s">
        <v>757</v>
      </c>
      <c r="N253" t="s">
        <v>757</v>
      </c>
      <c r="O253" t="s">
        <v>757</v>
      </c>
      <c r="P253" t="s">
        <v>758</v>
      </c>
      <c r="Q253" t="s">
        <v>759</v>
      </c>
      <c r="R253" t="s">
        <v>759</v>
      </c>
      <c r="S253" t="s">
        <v>757</v>
      </c>
      <c r="T253" t="s">
        <v>757</v>
      </c>
      <c r="U253" t="s">
        <v>757</v>
      </c>
      <c r="V253" t="s">
        <v>756</v>
      </c>
      <c r="W253" t="s">
        <v>756</v>
      </c>
      <c r="X253" t="s">
        <v>2741</v>
      </c>
      <c r="Y253" t="str">
        <f t="shared" si="42"/>
        <v>enero</v>
      </c>
      <c r="Z253">
        <f>YEAR(BD_PONDERACIONES[[#This Row],[Fecha Ejecución del Ticket]])</f>
        <v>2022</v>
      </c>
      <c r="AA253" t="str">
        <f t="shared" si="43"/>
        <v>febrero</v>
      </c>
      <c r="AB253">
        <f>YEAR(BD_PONDERACIONES[[#This Row],[Fecha de Inspección]])</f>
        <v>2022</v>
      </c>
      <c r="AC253">
        <f t="shared" si="44"/>
        <v>0.5</v>
      </c>
      <c r="AD253">
        <f t="shared" si="45"/>
        <v>0.5</v>
      </c>
      <c r="AE253">
        <f t="shared" si="46"/>
        <v>0.5</v>
      </c>
      <c r="AF253">
        <f t="shared" si="47"/>
        <v>0.5</v>
      </c>
      <c r="AG253">
        <f t="shared" si="48"/>
        <v>0.5</v>
      </c>
      <c r="AH253">
        <f t="shared" si="49"/>
        <v>0.5</v>
      </c>
      <c r="AI253">
        <f t="shared" si="50"/>
        <v>0.25</v>
      </c>
      <c r="AJ253">
        <f t="shared" si="51"/>
        <v>0.25</v>
      </c>
      <c r="AK253">
        <f t="shared" si="52"/>
        <v>0.5</v>
      </c>
      <c r="AL253">
        <f t="shared" si="53"/>
        <v>0.5</v>
      </c>
      <c r="AM253">
        <f t="shared" si="54"/>
        <v>0.5</v>
      </c>
      <c r="AN253" s="6">
        <f t="shared" si="55"/>
        <v>1</v>
      </c>
      <c r="AO253" t="str">
        <f>VLOOKUP(BD_PONDERACIONES[[#This Row],[Comuna]],Tabla3[#All],2,0)</f>
        <v>Cordillera</v>
      </c>
    </row>
    <row r="254" spans="1:41" x14ac:dyDescent="0.35">
      <c r="A254" t="s">
        <v>2742</v>
      </c>
      <c r="B254" t="s">
        <v>2743</v>
      </c>
      <c r="C254" t="s">
        <v>252</v>
      </c>
      <c r="D254" s="5">
        <v>44595</v>
      </c>
      <c r="E254" s="5">
        <v>44567</v>
      </c>
      <c r="F254" t="s">
        <v>753</v>
      </c>
      <c r="G254" t="s">
        <v>2744</v>
      </c>
      <c r="H254" t="s">
        <v>1809</v>
      </c>
      <c r="J254" t="s">
        <v>756</v>
      </c>
      <c r="K254" t="s">
        <v>756</v>
      </c>
      <c r="L254" t="s">
        <v>773</v>
      </c>
      <c r="M254" t="s">
        <v>773</v>
      </c>
      <c r="N254" t="s">
        <v>756</v>
      </c>
      <c r="O254" t="s">
        <v>756</v>
      </c>
      <c r="P254" t="s">
        <v>765</v>
      </c>
      <c r="Q254" t="s">
        <v>759</v>
      </c>
      <c r="R254" t="s">
        <v>759</v>
      </c>
      <c r="S254" t="s">
        <v>756</v>
      </c>
      <c r="T254" t="s">
        <v>756</v>
      </c>
      <c r="U254" t="s">
        <v>756</v>
      </c>
      <c r="V254" t="s">
        <v>756</v>
      </c>
      <c r="W254" t="s">
        <v>756</v>
      </c>
      <c r="X254" t="s">
        <v>2745</v>
      </c>
      <c r="Y254" t="str">
        <f t="shared" si="42"/>
        <v>enero</v>
      </c>
      <c r="Z254">
        <f>YEAR(BD_PONDERACIONES[[#This Row],[Fecha Ejecución del Ticket]])</f>
        <v>2022</v>
      </c>
      <c r="AA254" t="str">
        <f t="shared" si="43"/>
        <v>febrero</v>
      </c>
      <c r="AB254">
        <f>YEAR(BD_PONDERACIONES[[#This Row],[Fecha de Inspección]])</f>
        <v>2022</v>
      </c>
      <c r="AC254">
        <f t="shared" si="44"/>
        <v>0.5</v>
      </c>
      <c r="AD254">
        <f t="shared" si="45"/>
        <v>0.5</v>
      </c>
      <c r="AE254">
        <f t="shared" si="46"/>
        <v>0</v>
      </c>
      <c r="AF254">
        <f t="shared" si="47"/>
        <v>0</v>
      </c>
      <c r="AG254">
        <f t="shared" si="48"/>
        <v>0.5</v>
      </c>
      <c r="AH254">
        <f t="shared" si="49"/>
        <v>0.5</v>
      </c>
      <c r="AI254">
        <f t="shared" si="50"/>
        <v>0.25</v>
      </c>
      <c r="AJ254">
        <f t="shared" si="51"/>
        <v>0.25</v>
      </c>
      <c r="AK254">
        <f t="shared" si="52"/>
        <v>0.5</v>
      </c>
      <c r="AL254">
        <f t="shared" si="53"/>
        <v>0.5</v>
      </c>
      <c r="AM254">
        <f t="shared" si="54"/>
        <v>0.5</v>
      </c>
      <c r="AN254" s="6">
        <f t="shared" si="55"/>
        <v>0.7</v>
      </c>
      <c r="AO254" t="str">
        <f>VLOOKUP(BD_PONDERACIONES[[#This Row],[Comuna]],Tabla3[#All],2,0)</f>
        <v>Florida</v>
      </c>
    </row>
    <row r="255" spans="1:41" x14ac:dyDescent="0.35">
      <c r="A255" t="s">
        <v>2746</v>
      </c>
      <c r="B255" t="s">
        <v>2747</v>
      </c>
      <c r="C255" t="s">
        <v>373</v>
      </c>
      <c r="D255" s="5">
        <v>44595</v>
      </c>
      <c r="E255" s="5">
        <v>44568</v>
      </c>
      <c r="F255" t="s">
        <v>763</v>
      </c>
      <c r="G255" t="s">
        <v>2748</v>
      </c>
      <c r="H255" t="s">
        <v>1886</v>
      </c>
      <c r="J255" t="s">
        <v>756</v>
      </c>
      <c r="K255" t="s">
        <v>756</v>
      </c>
      <c r="L255" t="s">
        <v>773</v>
      </c>
      <c r="M255" t="s">
        <v>773</v>
      </c>
      <c r="N255" t="s">
        <v>756</v>
      </c>
      <c r="O255" t="s">
        <v>756</v>
      </c>
      <c r="P255" t="s">
        <v>765</v>
      </c>
      <c r="Q255" t="s">
        <v>2749</v>
      </c>
      <c r="R255" t="s">
        <v>2750</v>
      </c>
      <c r="S255" t="s">
        <v>756</v>
      </c>
      <c r="T255" t="s">
        <v>756</v>
      </c>
      <c r="U255" t="s">
        <v>756</v>
      </c>
      <c r="V255" t="s">
        <v>756</v>
      </c>
      <c r="W255" t="s">
        <v>756</v>
      </c>
      <c r="X255" t="s">
        <v>2751</v>
      </c>
      <c r="Y255" t="str">
        <f t="shared" si="42"/>
        <v>enero</v>
      </c>
      <c r="Z255">
        <f>YEAR(BD_PONDERACIONES[[#This Row],[Fecha Ejecución del Ticket]])</f>
        <v>2022</v>
      </c>
      <c r="AA255" t="str">
        <f t="shared" si="43"/>
        <v>febrero</v>
      </c>
      <c r="AB255">
        <f>YEAR(BD_PONDERACIONES[[#This Row],[Fecha de Inspección]])</f>
        <v>2022</v>
      </c>
      <c r="AC255">
        <f t="shared" si="44"/>
        <v>0.5</v>
      </c>
      <c r="AD255">
        <f t="shared" si="45"/>
        <v>0.5</v>
      </c>
      <c r="AE255">
        <f t="shared" si="46"/>
        <v>0</v>
      </c>
      <c r="AF255">
        <f t="shared" si="47"/>
        <v>0</v>
      </c>
      <c r="AG255">
        <f t="shared" si="48"/>
        <v>0.5</v>
      </c>
      <c r="AH255">
        <f t="shared" si="49"/>
        <v>0.5</v>
      </c>
      <c r="AI255">
        <f t="shared" si="50"/>
        <v>0.25</v>
      </c>
      <c r="AJ255">
        <f t="shared" si="51"/>
        <v>0.25</v>
      </c>
      <c r="AK255">
        <f t="shared" si="52"/>
        <v>0.5</v>
      </c>
      <c r="AL255">
        <f t="shared" si="53"/>
        <v>0.5</v>
      </c>
      <c r="AM255">
        <f t="shared" si="54"/>
        <v>0.5</v>
      </c>
      <c r="AN255" s="6">
        <f t="shared" si="55"/>
        <v>0.7</v>
      </c>
      <c r="AO255" t="str">
        <f>VLOOKUP(BD_PONDERACIONES[[#This Row],[Comuna]],Tabla3[#All],2,0)</f>
        <v>Cordillera</v>
      </c>
    </row>
    <row r="256" spans="1:41" x14ac:dyDescent="0.35">
      <c r="A256" t="s">
        <v>2752</v>
      </c>
      <c r="B256" t="s">
        <v>2753</v>
      </c>
      <c r="C256" t="s">
        <v>164</v>
      </c>
      <c r="D256" s="5">
        <v>44595</v>
      </c>
      <c r="E256" s="5">
        <v>44583</v>
      </c>
      <c r="F256" t="s">
        <v>753</v>
      </c>
      <c r="G256" t="s">
        <v>2754</v>
      </c>
      <c r="H256" t="s">
        <v>2755</v>
      </c>
      <c r="J256" t="s">
        <v>756</v>
      </c>
      <c r="K256" t="s">
        <v>756</v>
      </c>
      <c r="L256" t="s">
        <v>757</v>
      </c>
      <c r="M256" t="s">
        <v>757</v>
      </c>
      <c r="N256" t="s">
        <v>756</v>
      </c>
      <c r="O256" t="s">
        <v>756</v>
      </c>
      <c r="P256" t="s">
        <v>765</v>
      </c>
      <c r="Q256" t="s">
        <v>759</v>
      </c>
      <c r="R256" t="s">
        <v>759</v>
      </c>
      <c r="S256" t="s">
        <v>757</v>
      </c>
      <c r="T256" t="s">
        <v>757</v>
      </c>
      <c r="U256" t="s">
        <v>757</v>
      </c>
      <c r="V256" t="s">
        <v>773</v>
      </c>
      <c r="W256" t="s">
        <v>768</v>
      </c>
      <c r="X256" t="s">
        <v>2756</v>
      </c>
      <c r="Y256" t="str">
        <f t="shared" si="42"/>
        <v>enero</v>
      </c>
      <c r="Z256">
        <f>YEAR(BD_PONDERACIONES[[#This Row],[Fecha Ejecución del Ticket]])</f>
        <v>2022</v>
      </c>
      <c r="AA256" t="str">
        <f t="shared" si="43"/>
        <v>febrero</v>
      </c>
      <c r="AB256">
        <f>YEAR(BD_PONDERACIONES[[#This Row],[Fecha de Inspección]])</f>
        <v>2022</v>
      </c>
      <c r="AC256">
        <f t="shared" si="44"/>
        <v>0.5</v>
      </c>
      <c r="AD256">
        <f t="shared" si="45"/>
        <v>0.5</v>
      </c>
      <c r="AE256">
        <f t="shared" si="46"/>
        <v>0.5</v>
      </c>
      <c r="AF256">
        <f t="shared" si="47"/>
        <v>0.5</v>
      </c>
      <c r="AG256">
        <f t="shared" si="48"/>
        <v>0.5</v>
      </c>
      <c r="AH256">
        <f t="shared" si="49"/>
        <v>0.5</v>
      </c>
      <c r="AI256">
        <f t="shared" si="50"/>
        <v>0.25</v>
      </c>
      <c r="AJ256">
        <f t="shared" si="51"/>
        <v>0.25</v>
      </c>
      <c r="AK256">
        <f t="shared" si="52"/>
        <v>0.5</v>
      </c>
      <c r="AL256">
        <f t="shared" si="53"/>
        <v>0</v>
      </c>
      <c r="AM256">
        <f t="shared" si="54"/>
        <v>0.17499999999999999</v>
      </c>
      <c r="AN256" s="6">
        <f t="shared" si="55"/>
        <v>0.83500000000000008</v>
      </c>
      <c r="AO256" t="str">
        <f>VLOOKUP(BD_PONDERACIONES[[#This Row],[Comuna]],Tabla3[#All],2,0)</f>
        <v>Florida</v>
      </c>
    </row>
    <row r="257" spans="1:41" x14ac:dyDescent="0.35">
      <c r="A257" t="s">
        <v>2757</v>
      </c>
      <c r="B257" t="s">
        <v>2758</v>
      </c>
      <c r="C257" t="s">
        <v>160</v>
      </c>
      <c r="D257" s="5">
        <v>44595</v>
      </c>
      <c r="E257" s="5">
        <v>44582</v>
      </c>
      <c r="F257" t="s">
        <v>753</v>
      </c>
      <c r="G257" t="s">
        <v>2759</v>
      </c>
      <c r="H257" t="s">
        <v>2755</v>
      </c>
      <c r="J257" t="s">
        <v>756</v>
      </c>
      <c r="K257" t="s">
        <v>756</v>
      </c>
      <c r="L257" t="s">
        <v>757</v>
      </c>
      <c r="M257" t="s">
        <v>757</v>
      </c>
      <c r="N257" t="s">
        <v>756</v>
      </c>
      <c r="O257" t="s">
        <v>756</v>
      </c>
      <c r="P257" t="s">
        <v>758</v>
      </c>
      <c r="Q257" t="s">
        <v>759</v>
      </c>
      <c r="R257" t="s">
        <v>759</v>
      </c>
      <c r="S257" t="s">
        <v>757</v>
      </c>
      <c r="T257" t="s">
        <v>757</v>
      </c>
      <c r="U257" t="s">
        <v>757</v>
      </c>
      <c r="V257" t="s">
        <v>756</v>
      </c>
      <c r="W257" t="s">
        <v>756</v>
      </c>
      <c r="X257" t="s">
        <v>885</v>
      </c>
      <c r="Y257" t="str">
        <f t="shared" si="42"/>
        <v>enero</v>
      </c>
      <c r="Z257">
        <f>YEAR(BD_PONDERACIONES[[#This Row],[Fecha Ejecución del Ticket]])</f>
        <v>2022</v>
      </c>
      <c r="AA257" t="str">
        <f t="shared" si="43"/>
        <v>febrero</v>
      </c>
      <c r="AB257">
        <f>YEAR(BD_PONDERACIONES[[#This Row],[Fecha de Inspección]])</f>
        <v>2022</v>
      </c>
      <c r="AC257">
        <f t="shared" si="44"/>
        <v>0.5</v>
      </c>
      <c r="AD257">
        <f t="shared" si="45"/>
        <v>0.5</v>
      </c>
      <c r="AE257">
        <f t="shared" si="46"/>
        <v>0.5</v>
      </c>
      <c r="AF257">
        <f t="shared" si="47"/>
        <v>0.5</v>
      </c>
      <c r="AG257">
        <f t="shared" si="48"/>
        <v>0.5</v>
      </c>
      <c r="AH257">
        <f t="shared" si="49"/>
        <v>0.5</v>
      </c>
      <c r="AI257">
        <f t="shared" si="50"/>
        <v>0.25</v>
      </c>
      <c r="AJ257">
        <f t="shared" si="51"/>
        <v>0.25</v>
      </c>
      <c r="AK257">
        <f t="shared" si="52"/>
        <v>0.5</v>
      </c>
      <c r="AL257">
        <f t="shared" si="53"/>
        <v>0.5</v>
      </c>
      <c r="AM257">
        <f t="shared" si="54"/>
        <v>0.5</v>
      </c>
      <c r="AN257" s="6">
        <f t="shared" si="55"/>
        <v>1</v>
      </c>
      <c r="AO257" t="str">
        <f>VLOOKUP(BD_PONDERACIONES[[#This Row],[Comuna]],Tabla3[#All],2,0)</f>
        <v>Florida</v>
      </c>
    </row>
    <row r="258" spans="1:41" x14ac:dyDescent="0.35">
      <c r="A258" t="s">
        <v>2760</v>
      </c>
      <c r="B258" t="s">
        <v>2761</v>
      </c>
      <c r="C258" t="s">
        <v>357</v>
      </c>
      <c r="D258" s="5">
        <v>44595</v>
      </c>
      <c r="E258" s="5">
        <v>44563</v>
      </c>
      <c r="F258" t="s">
        <v>763</v>
      </c>
      <c r="G258" t="s">
        <v>2762</v>
      </c>
      <c r="H258" t="s">
        <v>1886</v>
      </c>
      <c r="J258" t="s">
        <v>756</v>
      </c>
      <c r="K258" t="s">
        <v>756</v>
      </c>
      <c r="L258" t="s">
        <v>773</v>
      </c>
      <c r="M258" t="s">
        <v>773</v>
      </c>
      <c r="N258" t="s">
        <v>756</v>
      </c>
      <c r="O258" t="s">
        <v>756</v>
      </c>
      <c r="P258" t="s">
        <v>765</v>
      </c>
      <c r="Q258" t="s">
        <v>2763</v>
      </c>
      <c r="R258" t="s">
        <v>759</v>
      </c>
      <c r="S258" t="s">
        <v>756</v>
      </c>
      <c r="T258" t="s">
        <v>756</v>
      </c>
      <c r="U258" t="s">
        <v>756</v>
      </c>
      <c r="V258" t="s">
        <v>756</v>
      </c>
      <c r="W258" t="s">
        <v>756</v>
      </c>
      <c r="X258" t="s">
        <v>2764</v>
      </c>
      <c r="Y258" t="str">
        <f t="shared" ref="Y258:Y321" si="56">TEXT(E258,"MMMM")</f>
        <v>enero</v>
      </c>
      <c r="Z258">
        <f>YEAR(BD_PONDERACIONES[[#This Row],[Fecha Ejecución del Ticket]])</f>
        <v>2022</v>
      </c>
      <c r="AA258" t="str">
        <f t="shared" ref="AA258:AA321" si="57">TEXT(D258,"MMMM")</f>
        <v>febrero</v>
      </c>
      <c r="AB258">
        <f>YEAR(BD_PONDERACIONES[[#This Row],[Fecha de Inspección]])</f>
        <v>2022</v>
      </c>
      <c r="AC258">
        <f t="shared" ref="AC258:AC321" si="58">IF(OR(J258="Cumple",J258="No Aplica"),0.5,0)</f>
        <v>0.5</v>
      </c>
      <c r="AD258">
        <f t="shared" ref="AD258:AD321" si="59">IF(OR(K258="CUMPLE",K258="No Aplica"),0.5,0)</f>
        <v>0.5</v>
      </c>
      <c r="AE258">
        <f t="shared" ref="AE258:AE321" si="60">IF(OR(L258="CUMPLE",L258="No Aplica"),0.5,0)</f>
        <v>0</v>
      </c>
      <c r="AF258">
        <f t="shared" ref="AF258:AF321" si="61">IF(OR(M258="CUMPLE",M258="No Aplica"),0.5,0)</f>
        <v>0</v>
      </c>
      <c r="AG258">
        <f t="shared" ref="AG258:AG321" si="62">IF(OR(N258="CUMPLE",N258="No Aplica"),0.5,IF(N258="Cumple Mayormente",0.325,IF(N258="Cumple Parcialmente",0.175,0)))</f>
        <v>0.5</v>
      </c>
      <c r="AH258">
        <f t="shared" ref="AH258:AH321" si="63">IF(OR(O258="CUMPLE",O258="No Aplica"),0.5,IF(O258="Cumple Mayormente",0.325,IF(O258="Cumple Parcialmente",0.175,0)))</f>
        <v>0.5</v>
      </c>
      <c r="AI258">
        <f t="shared" ref="AI258:AI321" si="64">IF(OR(S258="CUMPLE",S258="No Aplica"),0.25,IF(S258="Cumple Mayormente",0.1625,IF(S258="Cumple Parcialmente",0.0875,0)))</f>
        <v>0.25</v>
      </c>
      <c r="AJ258">
        <f t="shared" ref="AJ258:AJ321" si="65">IF(OR(T258="CUMPLE",T258="No Aplica"),0.25,IF(T258="Cumple Mayormente",0.1625,IF(T258="Cumple Parcialmente",0.0875,0)))</f>
        <v>0.25</v>
      </c>
      <c r="AK258">
        <f t="shared" ref="AK258:AK321" si="66">IF(OR(U258="CUMPLE",U258="No Aplica"),0.5,IF(U258="Cumple Mayormente",0.325,IF(U258="Cumple Parcialmente",0.175,0)))</f>
        <v>0.5</v>
      </c>
      <c r="AL258">
        <f t="shared" ref="AL258:AL321" si="67">IF(OR(V258="CUMPLE",V258="No Aplica"),0.5,IF(V258="Cumple Mayormente",0.325,IF(V258="Cumple Parcialmente",0.175,0)))</f>
        <v>0.5</v>
      </c>
      <c r="AM258">
        <f t="shared" ref="AM258:AM321" si="68">IF(OR(W258="CUMPLE",W258="No Aplica"),0.5,IF(W258="Cumple Mayormente",0.325,IF(W258="Cumple Parcialmente",0.175,0)))</f>
        <v>0.5</v>
      </c>
      <c r="AN258" s="6">
        <f t="shared" ref="AN258:AN321" si="69">((AC258+AD258)*0.2)+((AE258+AF258)*0.3)+((AG258+AH258)*0.15)+((AI258+AJ258+AK258)*0.15)+((AL258+AM258)*0.2)</f>
        <v>0.7</v>
      </c>
      <c r="AO258" t="str">
        <f>VLOOKUP(BD_PONDERACIONES[[#This Row],[Comuna]],Tabla3[#All],2,0)</f>
        <v>Cordillera</v>
      </c>
    </row>
    <row r="259" spans="1:41" x14ac:dyDescent="0.35">
      <c r="A259" t="s">
        <v>2765</v>
      </c>
      <c r="B259" t="s">
        <v>2766</v>
      </c>
      <c r="C259" t="s">
        <v>163</v>
      </c>
      <c r="D259" s="5">
        <v>44595</v>
      </c>
      <c r="E259" s="5">
        <v>44583</v>
      </c>
      <c r="F259" t="s">
        <v>753</v>
      </c>
      <c r="G259" t="s">
        <v>2767</v>
      </c>
      <c r="H259" t="s">
        <v>2755</v>
      </c>
      <c r="J259" t="s">
        <v>756</v>
      </c>
      <c r="K259" t="s">
        <v>756</v>
      </c>
      <c r="L259" t="s">
        <v>756</v>
      </c>
      <c r="M259" t="s">
        <v>756</v>
      </c>
      <c r="N259" t="s">
        <v>756</v>
      </c>
      <c r="O259" t="s">
        <v>756</v>
      </c>
      <c r="P259" t="s">
        <v>758</v>
      </c>
      <c r="Q259" t="s">
        <v>759</v>
      </c>
      <c r="R259" t="s">
        <v>759</v>
      </c>
      <c r="S259" t="s">
        <v>757</v>
      </c>
      <c r="T259" t="s">
        <v>757</v>
      </c>
      <c r="U259" t="s">
        <v>757</v>
      </c>
      <c r="V259" t="s">
        <v>756</v>
      </c>
      <c r="W259" t="s">
        <v>756</v>
      </c>
      <c r="X259" t="s">
        <v>2768</v>
      </c>
      <c r="Y259" t="str">
        <f t="shared" si="56"/>
        <v>enero</v>
      </c>
      <c r="Z259">
        <f>YEAR(BD_PONDERACIONES[[#This Row],[Fecha Ejecución del Ticket]])</f>
        <v>2022</v>
      </c>
      <c r="AA259" t="str">
        <f t="shared" si="57"/>
        <v>febrero</v>
      </c>
      <c r="AB259">
        <f>YEAR(BD_PONDERACIONES[[#This Row],[Fecha de Inspección]])</f>
        <v>2022</v>
      </c>
      <c r="AC259">
        <f t="shared" si="58"/>
        <v>0.5</v>
      </c>
      <c r="AD259">
        <f t="shared" si="59"/>
        <v>0.5</v>
      </c>
      <c r="AE259">
        <f t="shared" si="60"/>
        <v>0.5</v>
      </c>
      <c r="AF259">
        <f t="shared" si="61"/>
        <v>0.5</v>
      </c>
      <c r="AG259">
        <f t="shared" si="62"/>
        <v>0.5</v>
      </c>
      <c r="AH259">
        <f t="shared" si="63"/>
        <v>0.5</v>
      </c>
      <c r="AI259">
        <f t="shared" si="64"/>
        <v>0.25</v>
      </c>
      <c r="AJ259">
        <f t="shared" si="65"/>
        <v>0.25</v>
      </c>
      <c r="AK259">
        <f t="shared" si="66"/>
        <v>0.5</v>
      </c>
      <c r="AL259">
        <f t="shared" si="67"/>
        <v>0.5</v>
      </c>
      <c r="AM259">
        <f t="shared" si="68"/>
        <v>0.5</v>
      </c>
      <c r="AN259" s="6">
        <f t="shared" si="69"/>
        <v>1</v>
      </c>
      <c r="AO259" t="str">
        <f>VLOOKUP(BD_PONDERACIONES[[#This Row],[Comuna]],Tabla3[#All],2,0)</f>
        <v>Florida</v>
      </c>
    </row>
    <row r="260" spans="1:41" x14ac:dyDescent="0.35">
      <c r="A260" t="s">
        <v>2532</v>
      </c>
      <c r="B260" t="s">
        <v>2533</v>
      </c>
      <c r="C260" t="s">
        <v>405</v>
      </c>
      <c r="D260" s="5">
        <v>44596</v>
      </c>
      <c r="E260" s="5">
        <v>44575</v>
      </c>
      <c r="F260" t="s">
        <v>763</v>
      </c>
      <c r="G260" t="s">
        <v>2534</v>
      </c>
      <c r="H260" t="s">
        <v>1886</v>
      </c>
      <c r="J260" t="s">
        <v>756</v>
      </c>
      <c r="K260" t="s">
        <v>756</v>
      </c>
      <c r="L260" t="s">
        <v>757</v>
      </c>
      <c r="M260" t="s">
        <v>757</v>
      </c>
      <c r="N260" t="s">
        <v>756</v>
      </c>
      <c r="O260" t="s">
        <v>756</v>
      </c>
      <c r="P260" t="s">
        <v>765</v>
      </c>
      <c r="Q260" t="s">
        <v>1461</v>
      </c>
      <c r="R260" t="s">
        <v>759</v>
      </c>
      <c r="S260" t="s">
        <v>756</v>
      </c>
      <c r="T260" t="s">
        <v>756</v>
      </c>
      <c r="U260" t="s">
        <v>756</v>
      </c>
      <c r="V260" t="s">
        <v>756</v>
      </c>
      <c r="W260" t="s">
        <v>773</v>
      </c>
      <c r="X260" t="s">
        <v>2535</v>
      </c>
      <c r="Y260" t="str">
        <f t="shared" si="56"/>
        <v>enero</v>
      </c>
      <c r="Z260">
        <f>YEAR(BD_PONDERACIONES[[#This Row],[Fecha Ejecución del Ticket]])</f>
        <v>2022</v>
      </c>
      <c r="AA260" t="str">
        <f t="shared" si="57"/>
        <v>febrero</v>
      </c>
      <c r="AB260">
        <f>YEAR(BD_PONDERACIONES[[#This Row],[Fecha de Inspección]])</f>
        <v>2022</v>
      </c>
      <c r="AC260">
        <f t="shared" si="58"/>
        <v>0.5</v>
      </c>
      <c r="AD260">
        <f t="shared" si="59"/>
        <v>0.5</v>
      </c>
      <c r="AE260">
        <f t="shared" si="60"/>
        <v>0.5</v>
      </c>
      <c r="AF260">
        <f t="shared" si="61"/>
        <v>0.5</v>
      </c>
      <c r="AG260">
        <f t="shared" si="62"/>
        <v>0.5</v>
      </c>
      <c r="AH260">
        <f t="shared" si="63"/>
        <v>0.5</v>
      </c>
      <c r="AI260">
        <f t="shared" si="64"/>
        <v>0.25</v>
      </c>
      <c r="AJ260">
        <f t="shared" si="65"/>
        <v>0.25</v>
      </c>
      <c r="AK260">
        <f t="shared" si="66"/>
        <v>0.5</v>
      </c>
      <c r="AL260">
        <f t="shared" si="67"/>
        <v>0.5</v>
      </c>
      <c r="AM260">
        <f t="shared" si="68"/>
        <v>0</v>
      </c>
      <c r="AN260" s="6">
        <f t="shared" si="69"/>
        <v>0.9</v>
      </c>
      <c r="AO260" t="str">
        <f>VLOOKUP(BD_PONDERACIONES[[#This Row],[Comuna]],Tabla3[#All],2,0)</f>
        <v>Cordillera</v>
      </c>
    </row>
    <row r="261" spans="1:41" x14ac:dyDescent="0.35">
      <c r="A261" t="s">
        <v>2536</v>
      </c>
      <c r="B261" t="s">
        <v>2537</v>
      </c>
      <c r="C261" t="s">
        <v>267</v>
      </c>
      <c r="D261" s="5">
        <v>44596</v>
      </c>
      <c r="E261" s="5">
        <v>44569</v>
      </c>
      <c r="F261" t="s">
        <v>753</v>
      </c>
      <c r="G261" t="s">
        <v>2538</v>
      </c>
      <c r="H261" t="s">
        <v>1809</v>
      </c>
      <c r="J261" t="s">
        <v>756</v>
      </c>
      <c r="K261" t="s">
        <v>756</v>
      </c>
      <c r="L261" t="s">
        <v>756</v>
      </c>
      <c r="M261" t="s">
        <v>756</v>
      </c>
      <c r="N261" t="s">
        <v>756</v>
      </c>
      <c r="O261" t="s">
        <v>756</v>
      </c>
      <c r="P261" t="s">
        <v>765</v>
      </c>
      <c r="Q261" t="s">
        <v>759</v>
      </c>
      <c r="R261" t="s">
        <v>759</v>
      </c>
      <c r="S261" t="s">
        <v>756</v>
      </c>
      <c r="T261" t="s">
        <v>756</v>
      </c>
      <c r="U261" t="s">
        <v>756</v>
      </c>
      <c r="V261" t="s">
        <v>756</v>
      </c>
      <c r="W261" t="s">
        <v>756</v>
      </c>
      <c r="X261" t="s">
        <v>2434</v>
      </c>
      <c r="Y261" t="str">
        <f t="shared" si="56"/>
        <v>enero</v>
      </c>
      <c r="Z261">
        <f>YEAR(BD_PONDERACIONES[[#This Row],[Fecha Ejecución del Ticket]])</f>
        <v>2022</v>
      </c>
      <c r="AA261" t="str">
        <f t="shared" si="57"/>
        <v>febrero</v>
      </c>
      <c r="AB261">
        <f>YEAR(BD_PONDERACIONES[[#This Row],[Fecha de Inspección]])</f>
        <v>2022</v>
      </c>
      <c r="AC261">
        <f t="shared" si="58"/>
        <v>0.5</v>
      </c>
      <c r="AD261">
        <f t="shared" si="59"/>
        <v>0.5</v>
      </c>
      <c r="AE261">
        <f t="shared" si="60"/>
        <v>0.5</v>
      </c>
      <c r="AF261">
        <f t="shared" si="61"/>
        <v>0.5</v>
      </c>
      <c r="AG261">
        <f t="shared" si="62"/>
        <v>0.5</v>
      </c>
      <c r="AH261">
        <f t="shared" si="63"/>
        <v>0.5</v>
      </c>
      <c r="AI261">
        <f t="shared" si="64"/>
        <v>0.25</v>
      </c>
      <c r="AJ261">
        <f t="shared" si="65"/>
        <v>0.25</v>
      </c>
      <c r="AK261">
        <f t="shared" si="66"/>
        <v>0.5</v>
      </c>
      <c r="AL261">
        <f t="shared" si="67"/>
        <v>0.5</v>
      </c>
      <c r="AM261">
        <f t="shared" si="68"/>
        <v>0.5</v>
      </c>
      <c r="AN261" s="6">
        <f t="shared" si="69"/>
        <v>1</v>
      </c>
      <c r="AO261" t="str">
        <f>VLOOKUP(BD_PONDERACIONES[[#This Row],[Comuna]],Tabla3[#All],2,0)</f>
        <v>Florida</v>
      </c>
    </row>
    <row r="262" spans="1:41" x14ac:dyDescent="0.35">
      <c r="A262" t="s">
        <v>2539</v>
      </c>
      <c r="B262" t="s">
        <v>2540</v>
      </c>
      <c r="C262" t="s">
        <v>398</v>
      </c>
      <c r="D262" s="5">
        <v>44596</v>
      </c>
      <c r="E262" s="5">
        <v>44574</v>
      </c>
      <c r="F262" t="s">
        <v>763</v>
      </c>
      <c r="G262" t="s">
        <v>2541</v>
      </c>
      <c r="H262" t="s">
        <v>1886</v>
      </c>
      <c r="J262" t="s">
        <v>757</v>
      </c>
      <c r="K262" t="s">
        <v>757</v>
      </c>
      <c r="L262" t="s">
        <v>757</v>
      </c>
      <c r="M262" t="s">
        <v>757</v>
      </c>
      <c r="N262" t="s">
        <v>757</v>
      </c>
      <c r="O262" t="s">
        <v>757</v>
      </c>
      <c r="P262" t="s">
        <v>758</v>
      </c>
      <c r="Q262" t="s">
        <v>759</v>
      </c>
      <c r="R262" t="s">
        <v>759</v>
      </c>
      <c r="S262" t="s">
        <v>757</v>
      </c>
      <c r="T262" t="s">
        <v>757</v>
      </c>
      <c r="U262" t="s">
        <v>757</v>
      </c>
      <c r="V262" t="s">
        <v>756</v>
      </c>
      <c r="W262" t="s">
        <v>756</v>
      </c>
      <c r="X262" t="s">
        <v>2542</v>
      </c>
      <c r="Y262" t="str">
        <f t="shared" si="56"/>
        <v>enero</v>
      </c>
      <c r="Z262">
        <f>YEAR(BD_PONDERACIONES[[#This Row],[Fecha Ejecución del Ticket]])</f>
        <v>2022</v>
      </c>
      <c r="AA262" t="str">
        <f t="shared" si="57"/>
        <v>febrero</v>
      </c>
      <c r="AB262">
        <f>YEAR(BD_PONDERACIONES[[#This Row],[Fecha de Inspección]])</f>
        <v>2022</v>
      </c>
      <c r="AC262">
        <f t="shared" si="58"/>
        <v>0.5</v>
      </c>
      <c r="AD262">
        <f t="shared" si="59"/>
        <v>0.5</v>
      </c>
      <c r="AE262">
        <f t="shared" si="60"/>
        <v>0.5</v>
      </c>
      <c r="AF262">
        <f t="shared" si="61"/>
        <v>0.5</v>
      </c>
      <c r="AG262">
        <f t="shared" si="62"/>
        <v>0.5</v>
      </c>
      <c r="AH262">
        <f t="shared" si="63"/>
        <v>0.5</v>
      </c>
      <c r="AI262">
        <f t="shared" si="64"/>
        <v>0.25</v>
      </c>
      <c r="AJ262">
        <f t="shared" si="65"/>
        <v>0.25</v>
      </c>
      <c r="AK262">
        <f t="shared" si="66"/>
        <v>0.5</v>
      </c>
      <c r="AL262">
        <f t="shared" si="67"/>
        <v>0.5</v>
      </c>
      <c r="AM262">
        <f t="shared" si="68"/>
        <v>0.5</v>
      </c>
      <c r="AN262" s="6">
        <f t="shared" si="69"/>
        <v>1</v>
      </c>
      <c r="AO262" t="str">
        <f>VLOOKUP(BD_PONDERACIONES[[#This Row],[Comuna]],Tabla3[#All],2,0)</f>
        <v>Cordillera</v>
      </c>
    </row>
    <row r="263" spans="1:41" x14ac:dyDescent="0.35">
      <c r="A263" t="s">
        <v>2543</v>
      </c>
      <c r="B263" t="s">
        <v>2544</v>
      </c>
      <c r="C263" t="s">
        <v>386</v>
      </c>
      <c r="D263" s="5">
        <v>44596</v>
      </c>
      <c r="E263" s="5">
        <v>44571</v>
      </c>
      <c r="F263" t="s">
        <v>763</v>
      </c>
      <c r="G263" t="s">
        <v>2545</v>
      </c>
      <c r="H263" t="s">
        <v>1886</v>
      </c>
      <c r="J263" t="s">
        <v>757</v>
      </c>
      <c r="K263" t="s">
        <v>757</v>
      </c>
      <c r="L263" t="s">
        <v>757</v>
      </c>
      <c r="M263" t="s">
        <v>757</v>
      </c>
      <c r="N263" t="s">
        <v>757</v>
      </c>
      <c r="O263" t="s">
        <v>757</v>
      </c>
      <c r="P263" t="s">
        <v>758</v>
      </c>
      <c r="Q263" t="s">
        <v>759</v>
      </c>
      <c r="R263" t="s">
        <v>759</v>
      </c>
      <c r="S263" t="s">
        <v>757</v>
      </c>
      <c r="T263" t="s">
        <v>757</v>
      </c>
      <c r="U263" t="s">
        <v>757</v>
      </c>
      <c r="V263" t="s">
        <v>756</v>
      </c>
      <c r="W263" t="s">
        <v>756</v>
      </c>
      <c r="X263" t="s">
        <v>2546</v>
      </c>
      <c r="Y263" t="str">
        <f t="shared" si="56"/>
        <v>enero</v>
      </c>
      <c r="Z263">
        <f>YEAR(BD_PONDERACIONES[[#This Row],[Fecha Ejecución del Ticket]])</f>
        <v>2022</v>
      </c>
      <c r="AA263" t="str">
        <f t="shared" si="57"/>
        <v>febrero</v>
      </c>
      <c r="AB263">
        <f>YEAR(BD_PONDERACIONES[[#This Row],[Fecha de Inspección]])</f>
        <v>2022</v>
      </c>
      <c r="AC263">
        <f t="shared" si="58"/>
        <v>0.5</v>
      </c>
      <c r="AD263">
        <f t="shared" si="59"/>
        <v>0.5</v>
      </c>
      <c r="AE263">
        <f t="shared" si="60"/>
        <v>0.5</v>
      </c>
      <c r="AF263">
        <f t="shared" si="61"/>
        <v>0.5</v>
      </c>
      <c r="AG263">
        <f t="shared" si="62"/>
        <v>0.5</v>
      </c>
      <c r="AH263">
        <f t="shared" si="63"/>
        <v>0.5</v>
      </c>
      <c r="AI263">
        <f t="shared" si="64"/>
        <v>0.25</v>
      </c>
      <c r="AJ263">
        <f t="shared" si="65"/>
        <v>0.25</v>
      </c>
      <c r="AK263">
        <f t="shared" si="66"/>
        <v>0.5</v>
      </c>
      <c r="AL263">
        <f t="shared" si="67"/>
        <v>0.5</v>
      </c>
      <c r="AM263">
        <f t="shared" si="68"/>
        <v>0.5</v>
      </c>
      <c r="AN263" s="6">
        <f t="shared" si="69"/>
        <v>1</v>
      </c>
      <c r="AO263" t="str">
        <f>VLOOKUP(BD_PONDERACIONES[[#This Row],[Comuna]],Tabla3[#All],2,0)</f>
        <v>Cordillera</v>
      </c>
    </row>
    <row r="264" spans="1:41" x14ac:dyDescent="0.35">
      <c r="A264" t="s">
        <v>2547</v>
      </c>
      <c r="B264" t="s">
        <v>2548</v>
      </c>
      <c r="C264" t="s">
        <v>263</v>
      </c>
      <c r="D264" s="5">
        <v>44596</v>
      </c>
      <c r="E264" s="5">
        <v>44569</v>
      </c>
      <c r="F264" t="s">
        <v>753</v>
      </c>
      <c r="G264" t="s">
        <v>2549</v>
      </c>
      <c r="H264" t="s">
        <v>1809</v>
      </c>
      <c r="J264" t="s">
        <v>756</v>
      </c>
      <c r="K264" t="s">
        <v>756</v>
      </c>
      <c r="L264" t="s">
        <v>757</v>
      </c>
      <c r="M264" t="s">
        <v>757</v>
      </c>
      <c r="N264" t="s">
        <v>756</v>
      </c>
      <c r="O264" t="s">
        <v>756</v>
      </c>
      <c r="P264" t="s">
        <v>758</v>
      </c>
      <c r="Q264" t="s">
        <v>759</v>
      </c>
      <c r="R264" t="s">
        <v>759</v>
      </c>
      <c r="S264" t="s">
        <v>757</v>
      </c>
      <c r="T264" t="s">
        <v>757</v>
      </c>
      <c r="U264" t="s">
        <v>757</v>
      </c>
      <c r="V264" t="s">
        <v>756</v>
      </c>
      <c r="W264" t="s">
        <v>756</v>
      </c>
      <c r="X264" t="s">
        <v>2550</v>
      </c>
      <c r="Y264" t="str">
        <f t="shared" si="56"/>
        <v>enero</v>
      </c>
      <c r="Z264">
        <f>YEAR(BD_PONDERACIONES[[#This Row],[Fecha Ejecución del Ticket]])</f>
        <v>2022</v>
      </c>
      <c r="AA264" t="str">
        <f t="shared" si="57"/>
        <v>febrero</v>
      </c>
      <c r="AB264">
        <f>YEAR(BD_PONDERACIONES[[#This Row],[Fecha de Inspección]])</f>
        <v>2022</v>
      </c>
      <c r="AC264">
        <f t="shared" si="58"/>
        <v>0.5</v>
      </c>
      <c r="AD264">
        <f t="shared" si="59"/>
        <v>0.5</v>
      </c>
      <c r="AE264">
        <f t="shared" si="60"/>
        <v>0.5</v>
      </c>
      <c r="AF264">
        <f t="shared" si="61"/>
        <v>0.5</v>
      </c>
      <c r="AG264">
        <f t="shared" si="62"/>
        <v>0.5</v>
      </c>
      <c r="AH264">
        <f t="shared" si="63"/>
        <v>0.5</v>
      </c>
      <c r="AI264">
        <f t="shared" si="64"/>
        <v>0.25</v>
      </c>
      <c r="AJ264">
        <f t="shared" si="65"/>
        <v>0.25</v>
      </c>
      <c r="AK264">
        <f t="shared" si="66"/>
        <v>0.5</v>
      </c>
      <c r="AL264">
        <f t="shared" si="67"/>
        <v>0.5</v>
      </c>
      <c r="AM264">
        <f t="shared" si="68"/>
        <v>0.5</v>
      </c>
      <c r="AN264" s="6">
        <f t="shared" si="69"/>
        <v>1</v>
      </c>
      <c r="AO264" t="str">
        <f>VLOOKUP(BD_PONDERACIONES[[#This Row],[Comuna]],Tabla3[#All],2,0)</f>
        <v>Florida</v>
      </c>
    </row>
    <row r="265" spans="1:41" x14ac:dyDescent="0.35">
      <c r="A265" t="s">
        <v>2551</v>
      </c>
      <c r="B265" t="s">
        <v>2552</v>
      </c>
      <c r="C265" t="s">
        <v>404</v>
      </c>
      <c r="D265" s="5">
        <v>44596</v>
      </c>
      <c r="E265" s="5">
        <v>44575</v>
      </c>
      <c r="F265" t="s">
        <v>763</v>
      </c>
      <c r="G265" t="s">
        <v>2553</v>
      </c>
      <c r="H265" t="s">
        <v>1886</v>
      </c>
      <c r="J265" t="s">
        <v>757</v>
      </c>
      <c r="K265" t="s">
        <v>757</v>
      </c>
      <c r="L265" t="s">
        <v>757</v>
      </c>
      <c r="M265" t="s">
        <v>757</v>
      </c>
      <c r="N265" t="s">
        <v>757</v>
      </c>
      <c r="O265" t="s">
        <v>757</v>
      </c>
      <c r="P265" t="s">
        <v>758</v>
      </c>
      <c r="Q265" t="s">
        <v>759</v>
      </c>
      <c r="R265" t="s">
        <v>759</v>
      </c>
      <c r="S265" t="s">
        <v>757</v>
      </c>
      <c r="T265" t="s">
        <v>757</v>
      </c>
      <c r="U265" t="s">
        <v>757</v>
      </c>
      <c r="V265" t="s">
        <v>756</v>
      </c>
      <c r="W265" t="s">
        <v>756</v>
      </c>
      <c r="X265" t="s">
        <v>2554</v>
      </c>
      <c r="Y265" t="str">
        <f t="shared" si="56"/>
        <v>enero</v>
      </c>
      <c r="Z265">
        <f>YEAR(BD_PONDERACIONES[[#This Row],[Fecha Ejecución del Ticket]])</f>
        <v>2022</v>
      </c>
      <c r="AA265" t="str">
        <f t="shared" si="57"/>
        <v>febrero</v>
      </c>
      <c r="AB265">
        <f>YEAR(BD_PONDERACIONES[[#This Row],[Fecha de Inspección]])</f>
        <v>2022</v>
      </c>
      <c r="AC265">
        <f t="shared" si="58"/>
        <v>0.5</v>
      </c>
      <c r="AD265">
        <f t="shared" si="59"/>
        <v>0.5</v>
      </c>
      <c r="AE265">
        <f t="shared" si="60"/>
        <v>0.5</v>
      </c>
      <c r="AF265">
        <f t="shared" si="61"/>
        <v>0.5</v>
      </c>
      <c r="AG265">
        <f t="shared" si="62"/>
        <v>0.5</v>
      </c>
      <c r="AH265">
        <f t="shared" si="63"/>
        <v>0.5</v>
      </c>
      <c r="AI265">
        <f t="shared" si="64"/>
        <v>0.25</v>
      </c>
      <c r="AJ265">
        <f t="shared" si="65"/>
        <v>0.25</v>
      </c>
      <c r="AK265">
        <f t="shared" si="66"/>
        <v>0.5</v>
      </c>
      <c r="AL265">
        <f t="shared" si="67"/>
        <v>0.5</v>
      </c>
      <c r="AM265">
        <f t="shared" si="68"/>
        <v>0.5</v>
      </c>
      <c r="AN265" s="6">
        <f t="shared" si="69"/>
        <v>1</v>
      </c>
      <c r="AO265" t="str">
        <f>VLOOKUP(BD_PONDERACIONES[[#This Row],[Comuna]],Tabla3[#All],2,0)</f>
        <v>Cordillera</v>
      </c>
    </row>
    <row r="266" spans="1:41" x14ac:dyDescent="0.35">
      <c r="A266" t="s">
        <v>2555</v>
      </c>
      <c r="B266" t="s">
        <v>2556</v>
      </c>
      <c r="C266" t="s">
        <v>243</v>
      </c>
      <c r="D266" s="5">
        <v>44596</v>
      </c>
      <c r="E266" s="5">
        <v>44566</v>
      </c>
      <c r="F266" t="s">
        <v>753</v>
      </c>
      <c r="G266" t="s">
        <v>2557</v>
      </c>
      <c r="H266" t="s">
        <v>1809</v>
      </c>
      <c r="J266" t="s">
        <v>756</v>
      </c>
      <c r="K266" t="s">
        <v>756</v>
      </c>
      <c r="L266" t="s">
        <v>757</v>
      </c>
      <c r="M266" t="s">
        <v>757</v>
      </c>
      <c r="N266" t="s">
        <v>756</v>
      </c>
      <c r="O266" t="s">
        <v>756</v>
      </c>
      <c r="P266" t="s">
        <v>758</v>
      </c>
      <c r="Q266" t="s">
        <v>759</v>
      </c>
      <c r="R266" t="s">
        <v>759</v>
      </c>
      <c r="S266" t="s">
        <v>757</v>
      </c>
      <c r="T266" t="s">
        <v>757</v>
      </c>
      <c r="U266" t="s">
        <v>757</v>
      </c>
      <c r="V266" t="s">
        <v>773</v>
      </c>
      <c r="W266" t="s">
        <v>904</v>
      </c>
      <c r="X266" t="s">
        <v>885</v>
      </c>
      <c r="Y266" t="str">
        <f t="shared" si="56"/>
        <v>enero</v>
      </c>
      <c r="Z266">
        <f>YEAR(BD_PONDERACIONES[[#This Row],[Fecha Ejecución del Ticket]])</f>
        <v>2022</v>
      </c>
      <c r="AA266" t="str">
        <f t="shared" si="57"/>
        <v>febrero</v>
      </c>
      <c r="AB266">
        <f>YEAR(BD_PONDERACIONES[[#This Row],[Fecha de Inspección]])</f>
        <v>2022</v>
      </c>
      <c r="AC266">
        <f t="shared" si="58"/>
        <v>0.5</v>
      </c>
      <c r="AD266">
        <f t="shared" si="59"/>
        <v>0.5</v>
      </c>
      <c r="AE266">
        <f t="shared" si="60"/>
        <v>0.5</v>
      </c>
      <c r="AF266">
        <f t="shared" si="61"/>
        <v>0.5</v>
      </c>
      <c r="AG266">
        <f t="shared" si="62"/>
        <v>0.5</v>
      </c>
      <c r="AH266">
        <f t="shared" si="63"/>
        <v>0.5</v>
      </c>
      <c r="AI266">
        <f t="shared" si="64"/>
        <v>0.25</v>
      </c>
      <c r="AJ266">
        <f t="shared" si="65"/>
        <v>0.25</v>
      </c>
      <c r="AK266">
        <f t="shared" si="66"/>
        <v>0.5</v>
      </c>
      <c r="AL266">
        <f t="shared" si="67"/>
        <v>0</v>
      </c>
      <c r="AM266">
        <f t="shared" si="68"/>
        <v>0.32500000000000001</v>
      </c>
      <c r="AN266" s="6">
        <f t="shared" si="69"/>
        <v>0.86499999999999999</v>
      </c>
      <c r="AO266" t="str">
        <f>VLOOKUP(BD_PONDERACIONES[[#This Row],[Comuna]],Tabla3[#All],2,0)</f>
        <v>Florida</v>
      </c>
    </row>
    <row r="267" spans="1:41" x14ac:dyDescent="0.35">
      <c r="A267" t="s">
        <v>2558</v>
      </c>
      <c r="B267" t="s">
        <v>2559</v>
      </c>
      <c r="C267" t="s">
        <v>236</v>
      </c>
      <c r="D267" s="5">
        <v>44596</v>
      </c>
      <c r="E267" s="5">
        <v>44563</v>
      </c>
      <c r="F267" t="s">
        <v>753</v>
      </c>
      <c r="G267" t="s">
        <v>2560</v>
      </c>
      <c r="H267" t="s">
        <v>1809</v>
      </c>
      <c r="J267" t="s">
        <v>756</v>
      </c>
      <c r="K267" t="s">
        <v>756</v>
      </c>
      <c r="L267" t="s">
        <v>756</v>
      </c>
      <c r="M267" t="s">
        <v>756</v>
      </c>
      <c r="N267" t="s">
        <v>756</v>
      </c>
      <c r="O267" t="s">
        <v>756</v>
      </c>
      <c r="P267" t="s">
        <v>765</v>
      </c>
      <c r="Q267" t="s">
        <v>2561</v>
      </c>
      <c r="R267" t="s">
        <v>759</v>
      </c>
      <c r="S267" t="s">
        <v>773</v>
      </c>
      <c r="T267" t="s">
        <v>768</v>
      </c>
      <c r="U267" t="s">
        <v>756</v>
      </c>
      <c r="V267" t="s">
        <v>756</v>
      </c>
      <c r="W267" t="s">
        <v>756</v>
      </c>
      <c r="X267" t="s">
        <v>2562</v>
      </c>
      <c r="Y267" t="str">
        <f t="shared" si="56"/>
        <v>enero</v>
      </c>
      <c r="Z267">
        <f>YEAR(BD_PONDERACIONES[[#This Row],[Fecha Ejecución del Ticket]])</f>
        <v>2022</v>
      </c>
      <c r="AA267" t="str">
        <f t="shared" si="57"/>
        <v>febrero</v>
      </c>
      <c r="AB267">
        <f>YEAR(BD_PONDERACIONES[[#This Row],[Fecha de Inspección]])</f>
        <v>2022</v>
      </c>
      <c r="AC267">
        <f t="shared" si="58"/>
        <v>0.5</v>
      </c>
      <c r="AD267">
        <f t="shared" si="59"/>
        <v>0.5</v>
      </c>
      <c r="AE267">
        <f t="shared" si="60"/>
        <v>0.5</v>
      </c>
      <c r="AF267">
        <f t="shared" si="61"/>
        <v>0.5</v>
      </c>
      <c r="AG267">
        <f t="shared" si="62"/>
        <v>0.5</v>
      </c>
      <c r="AH267">
        <f t="shared" si="63"/>
        <v>0.5</v>
      </c>
      <c r="AI267">
        <f t="shared" si="64"/>
        <v>0</v>
      </c>
      <c r="AJ267">
        <f t="shared" si="65"/>
        <v>8.7499999999999994E-2</v>
      </c>
      <c r="AK267">
        <f t="shared" si="66"/>
        <v>0.5</v>
      </c>
      <c r="AL267">
        <f t="shared" si="67"/>
        <v>0.5</v>
      </c>
      <c r="AM267">
        <f t="shared" si="68"/>
        <v>0.5</v>
      </c>
      <c r="AN267" s="6">
        <f t="shared" si="69"/>
        <v>0.9381250000000001</v>
      </c>
      <c r="AO267" t="str">
        <f>VLOOKUP(BD_PONDERACIONES[[#This Row],[Comuna]],Tabla3[#All],2,0)</f>
        <v>Florida</v>
      </c>
    </row>
    <row r="268" spans="1:41" x14ac:dyDescent="0.35">
      <c r="A268" t="s">
        <v>2563</v>
      </c>
      <c r="B268" t="s">
        <v>2564</v>
      </c>
      <c r="C268" t="s">
        <v>268</v>
      </c>
      <c r="D268" s="5">
        <v>44596</v>
      </c>
      <c r="E268" s="5">
        <v>44570</v>
      </c>
      <c r="F268" t="s">
        <v>753</v>
      </c>
      <c r="G268" t="s">
        <v>2560</v>
      </c>
      <c r="H268" t="s">
        <v>1809</v>
      </c>
      <c r="J268" t="s">
        <v>756</v>
      </c>
      <c r="K268" t="s">
        <v>756</v>
      </c>
      <c r="L268" t="s">
        <v>773</v>
      </c>
      <c r="M268" t="s">
        <v>773</v>
      </c>
      <c r="N268" t="s">
        <v>756</v>
      </c>
      <c r="O268" t="s">
        <v>756</v>
      </c>
      <c r="P268" t="s">
        <v>765</v>
      </c>
      <c r="Q268" t="s">
        <v>2565</v>
      </c>
      <c r="R268" t="s">
        <v>759</v>
      </c>
      <c r="S268" t="s">
        <v>756</v>
      </c>
      <c r="T268" t="s">
        <v>756</v>
      </c>
      <c r="U268" t="s">
        <v>756</v>
      </c>
      <c r="V268" t="s">
        <v>773</v>
      </c>
      <c r="W268" t="s">
        <v>768</v>
      </c>
      <c r="X268" t="s">
        <v>2566</v>
      </c>
      <c r="Y268" t="str">
        <f t="shared" si="56"/>
        <v>enero</v>
      </c>
      <c r="Z268">
        <f>YEAR(BD_PONDERACIONES[[#This Row],[Fecha Ejecución del Ticket]])</f>
        <v>2022</v>
      </c>
      <c r="AA268" t="str">
        <f t="shared" si="57"/>
        <v>febrero</v>
      </c>
      <c r="AB268">
        <f>YEAR(BD_PONDERACIONES[[#This Row],[Fecha de Inspección]])</f>
        <v>2022</v>
      </c>
      <c r="AC268">
        <f t="shared" si="58"/>
        <v>0.5</v>
      </c>
      <c r="AD268">
        <f t="shared" si="59"/>
        <v>0.5</v>
      </c>
      <c r="AE268">
        <f t="shared" si="60"/>
        <v>0</v>
      </c>
      <c r="AF268">
        <f t="shared" si="61"/>
        <v>0</v>
      </c>
      <c r="AG268">
        <f t="shared" si="62"/>
        <v>0.5</v>
      </c>
      <c r="AH268">
        <f t="shared" si="63"/>
        <v>0.5</v>
      </c>
      <c r="AI268">
        <f t="shared" si="64"/>
        <v>0.25</v>
      </c>
      <c r="AJ268">
        <f t="shared" si="65"/>
        <v>0.25</v>
      </c>
      <c r="AK268">
        <f t="shared" si="66"/>
        <v>0.5</v>
      </c>
      <c r="AL268">
        <f t="shared" si="67"/>
        <v>0</v>
      </c>
      <c r="AM268">
        <f t="shared" si="68"/>
        <v>0.17499999999999999</v>
      </c>
      <c r="AN268" s="6">
        <f t="shared" si="69"/>
        <v>0.53500000000000003</v>
      </c>
      <c r="AO268" t="str">
        <f>VLOOKUP(BD_PONDERACIONES[[#This Row],[Comuna]],Tabla3[#All],2,0)</f>
        <v>Florida</v>
      </c>
    </row>
    <row r="269" spans="1:41" x14ac:dyDescent="0.35">
      <c r="A269" t="s">
        <v>2567</v>
      </c>
      <c r="B269" t="s">
        <v>2568</v>
      </c>
      <c r="C269" t="s">
        <v>384</v>
      </c>
      <c r="D269" s="5">
        <v>44596</v>
      </c>
      <c r="E269" s="5">
        <v>44571</v>
      </c>
      <c r="F269" t="s">
        <v>763</v>
      </c>
      <c r="G269" t="s">
        <v>2569</v>
      </c>
      <c r="H269" t="s">
        <v>1886</v>
      </c>
      <c r="J269" t="s">
        <v>756</v>
      </c>
      <c r="K269" t="s">
        <v>756</v>
      </c>
      <c r="L269" t="s">
        <v>773</v>
      </c>
      <c r="M269" t="s">
        <v>773</v>
      </c>
      <c r="N269" t="s">
        <v>756</v>
      </c>
      <c r="O269" t="s">
        <v>756</v>
      </c>
      <c r="P269" t="s">
        <v>765</v>
      </c>
      <c r="Q269" t="s">
        <v>2570</v>
      </c>
      <c r="R269" t="s">
        <v>2571</v>
      </c>
      <c r="S269" t="s">
        <v>756</v>
      </c>
      <c r="T269" t="s">
        <v>756</v>
      </c>
      <c r="U269" t="s">
        <v>756</v>
      </c>
      <c r="V269" t="s">
        <v>773</v>
      </c>
      <c r="W269" t="s">
        <v>773</v>
      </c>
      <c r="X269" t="s">
        <v>2572</v>
      </c>
      <c r="Y269" t="str">
        <f t="shared" si="56"/>
        <v>enero</v>
      </c>
      <c r="Z269">
        <f>YEAR(BD_PONDERACIONES[[#This Row],[Fecha Ejecución del Ticket]])</f>
        <v>2022</v>
      </c>
      <c r="AA269" t="str">
        <f t="shared" si="57"/>
        <v>febrero</v>
      </c>
      <c r="AB269">
        <f>YEAR(BD_PONDERACIONES[[#This Row],[Fecha de Inspección]])</f>
        <v>2022</v>
      </c>
      <c r="AC269">
        <f t="shared" si="58"/>
        <v>0.5</v>
      </c>
      <c r="AD269">
        <f t="shared" si="59"/>
        <v>0.5</v>
      </c>
      <c r="AE269">
        <f t="shared" si="60"/>
        <v>0</v>
      </c>
      <c r="AF269">
        <f t="shared" si="61"/>
        <v>0</v>
      </c>
      <c r="AG269">
        <f t="shared" si="62"/>
        <v>0.5</v>
      </c>
      <c r="AH269">
        <f t="shared" si="63"/>
        <v>0.5</v>
      </c>
      <c r="AI269">
        <f t="shared" si="64"/>
        <v>0.25</v>
      </c>
      <c r="AJ269">
        <f t="shared" si="65"/>
        <v>0.25</v>
      </c>
      <c r="AK269">
        <f t="shared" si="66"/>
        <v>0.5</v>
      </c>
      <c r="AL269">
        <f t="shared" si="67"/>
        <v>0</v>
      </c>
      <c r="AM269">
        <f t="shared" si="68"/>
        <v>0</v>
      </c>
      <c r="AN269" s="6">
        <f t="shared" si="69"/>
        <v>0.5</v>
      </c>
      <c r="AO269" t="str">
        <f>VLOOKUP(BD_PONDERACIONES[[#This Row],[Comuna]],Tabla3[#All],2,0)</f>
        <v>Cordillera</v>
      </c>
    </row>
    <row r="270" spans="1:41" x14ac:dyDescent="0.35">
      <c r="A270" t="s">
        <v>2573</v>
      </c>
      <c r="B270" t="s">
        <v>2574</v>
      </c>
      <c r="C270" t="s">
        <v>266</v>
      </c>
      <c r="D270" s="5">
        <v>44596</v>
      </c>
      <c r="E270" s="5">
        <v>44569</v>
      </c>
      <c r="F270" t="s">
        <v>753</v>
      </c>
      <c r="G270" t="s">
        <v>2575</v>
      </c>
      <c r="H270" t="s">
        <v>1809</v>
      </c>
      <c r="J270" t="s">
        <v>757</v>
      </c>
      <c r="K270" t="s">
        <v>757</v>
      </c>
      <c r="L270" t="s">
        <v>757</v>
      </c>
      <c r="M270" t="s">
        <v>757</v>
      </c>
      <c r="N270" t="s">
        <v>757</v>
      </c>
      <c r="O270" t="s">
        <v>757</v>
      </c>
      <c r="P270" t="s">
        <v>765</v>
      </c>
      <c r="Q270" t="s">
        <v>759</v>
      </c>
      <c r="R270" t="s">
        <v>759</v>
      </c>
      <c r="S270" t="s">
        <v>757</v>
      </c>
      <c r="T270" t="s">
        <v>757</v>
      </c>
      <c r="U270" t="s">
        <v>757</v>
      </c>
      <c r="V270" t="s">
        <v>756</v>
      </c>
      <c r="W270" t="s">
        <v>756</v>
      </c>
      <c r="X270" t="s">
        <v>2576</v>
      </c>
      <c r="Y270" t="str">
        <f t="shared" si="56"/>
        <v>enero</v>
      </c>
      <c r="Z270">
        <f>YEAR(BD_PONDERACIONES[[#This Row],[Fecha Ejecución del Ticket]])</f>
        <v>2022</v>
      </c>
      <c r="AA270" t="str">
        <f t="shared" si="57"/>
        <v>febrero</v>
      </c>
      <c r="AB270">
        <f>YEAR(BD_PONDERACIONES[[#This Row],[Fecha de Inspección]])</f>
        <v>2022</v>
      </c>
      <c r="AC270">
        <f t="shared" si="58"/>
        <v>0.5</v>
      </c>
      <c r="AD270">
        <f t="shared" si="59"/>
        <v>0.5</v>
      </c>
      <c r="AE270">
        <f t="shared" si="60"/>
        <v>0.5</v>
      </c>
      <c r="AF270">
        <f t="shared" si="61"/>
        <v>0.5</v>
      </c>
      <c r="AG270">
        <f t="shared" si="62"/>
        <v>0.5</v>
      </c>
      <c r="AH270">
        <f t="shared" si="63"/>
        <v>0.5</v>
      </c>
      <c r="AI270">
        <f t="shared" si="64"/>
        <v>0.25</v>
      </c>
      <c r="AJ270">
        <f t="shared" si="65"/>
        <v>0.25</v>
      </c>
      <c r="AK270">
        <f t="shared" si="66"/>
        <v>0.5</v>
      </c>
      <c r="AL270">
        <f t="shared" si="67"/>
        <v>0.5</v>
      </c>
      <c r="AM270">
        <f t="shared" si="68"/>
        <v>0.5</v>
      </c>
      <c r="AN270" s="6">
        <f t="shared" si="69"/>
        <v>1</v>
      </c>
      <c r="AO270" t="str">
        <f>VLOOKUP(BD_PONDERACIONES[[#This Row],[Comuna]],Tabla3[#All],2,0)</f>
        <v>Florida</v>
      </c>
    </row>
    <row r="271" spans="1:41" x14ac:dyDescent="0.35">
      <c r="A271" t="s">
        <v>2577</v>
      </c>
      <c r="B271" t="s">
        <v>2578</v>
      </c>
      <c r="C271" t="s">
        <v>392</v>
      </c>
      <c r="D271" s="5">
        <v>44596</v>
      </c>
      <c r="E271" s="5">
        <v>44572</v>
      </c>
      <c r="F271" t="s">
        <v>763</v>
      </c>
      <c r="G271" t="s">
        <v>2579</v>
      </c>
      <c r="H271" t="s">
        <v>1886</v>
      </c>
      <c r="J271" t="s">
        <v>756</v>
      </c>
      <c r="K271" t="s">
        <v>756</v>
      </c>
      <c r="L271" t="s">
        <v>757</v>
      </c>
      <c r="M271" t="s">
        <v>757</v>
      </c>
      <c r="N271" t="s">
        <v>756</v>
      </c>
      <c r="O271" t="s">
        <v>756</v>
      </c>
      <c r="P271" t="s">
        <v>758</v>
      </c>
      <c r="Q271" t="s">
        <v>759</v>
      </c>
      <c r="R271" t="s">
        <v>759</v>
      </c>
      <c r="S271" t="s">
        <v>757</v>
      </c>
      <c r="T271" t="s">
        <v>757</v>
      </c>
      <c r="U271" t="s">
        <v>757</v>
      </c>
      <c r="V271" t="s">
        <v>756</v>
      </c>
      <c r="W271" t="s">
        <v>756</v>
      </c>
      <c r="X271" t="s">
        <v>2580</v>
      </c>
      <c r="Y271" t="str">
        <f t="shared" si="56"/>
        <v>enero</v>
      </c>
      <c r="Z271">
        <f>YEAR(BD_PONDERACIONES[[#This Row],[Fecha Ejecución del Ticket]])</f>
        <v>2022</v>
      </c>
      <c r="AA271" t="str">
        <f t="shared" si="57"/>
        <v>febrero</v>
      </c>
      <c r="AB271">
        <f>YEAR(BD_PONDERACIONES[[#This Row],[Fecha de Inspección]])</f>
        <v>2022</v>
      </c>
      <c r="AC271">
        <f t="shared" si="58"/>
        <v>0.5</v>
      </c>
      <c r="AD271">
        <f t="shared" si="59"/>
        <v>0.5</v>
      </c>
      <c r="AE271">
        <f t="shared" si="60"/>
        <v>0.5</v>
      </c>
      <c r="AF271">
        <f t="shared" si="61"/>
        <v>0.5</v>
      </c>
      <c r="AG271">
        <f t="shared" si="62"/>
        <v>0.5</v>
      </c>
      <c r="AH271">
        <f t="shared" si="63"/>
        <v>0.5</v>
      </c>
      <c r="AI271">
        <f t="shared" si="64"/>
        <v>0.25</v>
      </c>
      <c r="AJ271">
        <f t="shared" si="65"/>
        <v>0.25</v>
      </c>
      <c r="AK271">
        <f t="shared" si="66"/>
        <v>0.5</v>
      </c>
      <c r="AL271">
        <f t="shared" si="67"/>
        <v>0.5</v>
      </c>
      <c r="AM271">
        <f t="shared" si="68"/>
        <v>0.5</v>
      </c>
      <c r="AN271" s="6">
        <f t="shared" si="69"/>
        <v>1</v>
      </c>
      <c r="AO271" t="str">
        <f>VLOOKUP(BD_PONDERACIONES[[#This Row],[Comuna]],Tabla3[#All],2,0)</f>
        <v>Cordillera</v>
      </c>
    </row>
    <row r="272" spans="1:41" x14ac:dyDescent="0.35">
      <c r="A272" t="s">
        <v>2581</v>
      </c>
      <c r="B272" t="s">
        <v>2582</v>
      </c>
      <c r="C272" t="s">
        <v>426</v>
      </c>
      <c r="D272" s="5">
        <v>44596</v>
      </c>
      <c r="E272" s="5">
        <v>44587</v>
      </c>
      <c r="F272" t="s">
        <v>763</v>
      </c>
      <c r="G272" t="s">
        <v>2583</v>
      </c>
      <c r="H272" t="s">
        <v>1886</v>
      </c>
      <c r="J272" t="s">
        <v>756</v>
      </c>
      <c r="K272" t="s">
        <v>756</v>
      </c>
      <c r="L272" t="s">
        <v>757</v>
      </c>
      <c r="M272" t="s">
        <v>757</v>
      </c>
      <c r="N272" t="s">
        <v>756</v>
      </c>
      <c r="O272" t="s">
        <v>756</v>
      </c>
      <c r="P272" t="s">
        <v>765</v>
      </c>
      <c r="Q272" t="s">
        <v>1530</v>
      </c>
      <c r="R272" t="s">
        <v>759</v>
      </c>
      <c r="S272" t="s">
        <v>756</v>
      </c>
      <c r="T272" t="s">
        <v>756</v>
      </c>
      <c r="U272" t="s">
        <v>756</v>
      </c>
      <c r="V272" t="s">
        <v>756</v>
      </c>
      <c r="W272" t="s">
        <v>756</v>
      </c>
      <c r="X272" t="s">
        <v>2584</v>
      </c>
      <c r="Y272" t="str">
        <f t="shared" si="56"/>
        <v>enero</v>
      </c>
      <c r="Z272">
        <f>YEAR(BD_PONDERACIONES[[#This Row],[Fecha Ejecución del Ticket]])</f>
        <v>2022</v>
      </c>
      <c r="AA272" t="str">
        <f t="shared" si="57"/>
        <v>febrero</v>
      </c>
      <c r="AB272">
        <f>YEAR(BD_PONDERACIONES[[#This Row],[Fecha de Inspección]])</f>
        <v>2022</v>
      </c>
      <c r="AC272">
        <f t="shared" si="58"/>
        <v>0.5</v>
      </c>
      <c r="AD272">
        <f t="shared" si="59"/>
        <v>0.5</v>
      </c>
      <c r="AE272">
        <f t="shared" si="60"/>
        <v>0.5</v>
      </c>
      <c r="AF272">
        <f t="shared" si="61"/>
        <v>0.5</v>
      </c>
      <c r="AG272">
        <f t="shared" si="62"/>
        <v>0.5</v>
      </c>
      <c r="AH272">
        <f t="shared" si="63"/>
        <v>0.5</v>
      </c>
      <c r="AI272">
        <f t="shared" si="64"/>
        <v>0.25</v>
      </c>
      <c r="AJ272">
        <f t="shared" si="65"/>
        <v>0.25</v>
      </c>
      <c r="AK272">
        <f t="shared" si="66"/>
        <v>0.5</v>
      </c>
      <c r="AL272">
        <f t="shared" si="67"/>
        <v>0.5</v>
      </c>
      <c r="AM272">
        <f t="shared" si="68"/>
        <v>0.5</v>
      </c>
      <c r="AN272" s="6">
        <f t="shared" si="69"/>
        <v>1</v>
      </c>
      <c r="AO272" t="str">
        <f>VLOOKUP(BD_PONDERACIONES[[#This Row],[Comuna]],Tabla3[#All],2,0)</f>
        <v>Cordillera</v>
      </c>
    </row>
    <row r="273" spans="1:41" x14ac:dyDescent="0.35">
      <c r="A273" t="s">
        <v>2585</v>
      </c>
      <c r="B273" t="s">
        <v>2586</v>
      </c>
      <c r="C273" t="s">
        <v>382</v>
      </c>
      <c r="D273" s="5">
        <v>44596</v>
      </c>
      <c r="E273" s="5">
        <v>44571</v>
      </c>
      <c r="F273" t="s">
        <v>763</v>
      </c>
      <c r="G273" t="s">
        <v>2587</v>
      </c>
      <c r="H273" t="s">
        <v>1886</v>
      </c>
      <c r="J273" t="s">
        <v>756</v>
      </c>
      <c r="K273" t="s">
        <v>756</v>
      </c>
      <c r="L273" t="s">
        <v>757</v>
      </c>
      <c r="M273" t="s">
        <v>757</v>
      </c>
      <c r="N273" t="s">
        <v>756</v>
      </c>
      <c r="O273" t="s">
        <v>756</v>
      </c>
      <c r="P273" t="s">
        <v>765</v>
      </c>
      <c r="Q273" t="s">
        <v>2588</v>
      </c>
      <c r="R273" t="s">
        <v>2589</v>
      </c>
      <c r="S273" t="s">
        <v>756</v>
      </c>
      <c r="T273" t="s">
        <v>756</v>
      </c>
      <c r="U273" t="s">
        <v>756</v>
      </c>
      <c r="V273" t="s">
        <v>756</v>
      </c>
      <c r="W273" t="s">
        <v>756</v>
      </c>
      <c r="X273" t="s">
        <v>2590</v>
      </c>
      <c r="Y273" t="str">
        <f t="shared" si="56"/>
        <v>enero</v>
      </c>
      <c r="Z273">
        <f>YEAR(BD_PONDERACIONES[[#This Row],[Fecha Ejecución del Ticket]])</f>
        <v>2022</v>
      </c>
      <c r="AA273" t="str">
        <f t="shared" si="57"/>
        <v>febrero</v>
      </c>
      <c r="AB273">
        <f>YEAR(BD_PONDERACIONES[[#This Row],[Fecha de Inspección]])</f>
        <v>2022</v>
      </c>
      <c r="AC273">
        <f t="shared" si="58"/>
        <v>0.5</v>
      </c>
      <c r="AD273">
        <f t="shared" si="59"/>
        <v>0.5</v>
      </c>
      <c r="AE273">
        <f t="shared" si="60"/>
        <v>0.5</v>
      </c>
      <c r="AF273">
        <f t="shared" si="61"/>
        <v>0.5</v>
      </c>
      <c r="AG273">
        <f t="shared" si="62"/>
        <v>0.5</v>
      </c>
      <c r="AH273">
        <f t="shared" si="63"/>
        <v>0.5</v>
      </c>
      <c r="AI273">
        <f t="shared" si="64"/>
        <v>0.25</v>
      </c>
      <c r="AJ273">
        <f t="shared" si="65"/>
        <v>0.25</v>
      </c>
      <c r="AK273">
        <f t="shared" si="66"/>
        <v>0.5</v>
      </c>
      <c r="AL273">
        <f t="shared" si="67"/>
        <v>0.5</v>
      </c>
      <c r="AM273">
        <f t="shared" si="68"/>
        <v>0.5</v>
      </c>
      <c r="AN273" s="6">
        <f t="shared" si="69"/>
        <v>1</v>
      </c>
      <c r="AO273" t="str">
        <f>VLOOKUP(BD_PONDERACIONES[[#This Row],[Comuna]],Tabla3[#All],2,0)</f>
        <v>Cordillera</v>
      </c>
    </row>
    <row r="274" spans="1:41" x14ac:dyDescent="0.35">
      <c r="A274" t="s">
        <v>2591</v>
      </c>
      <c r="B274" t="s">
        <v>2592</v>
      </c>
      <c r="C274" t="s">
        <v>249</v>
      </c>
      <c r="D274" s="5">
        <v>44596</v>
      </c>
      <c r="E274" s="5">
        <v>44567</v>
      </c>
      <c r="F274" t="s">
        <v>753</v>
      </c>
      <c r="G274" t="s">
        <v>2593</v>
      </c>
      <c r="H274" t="s">
        <v>1809</v>
      </c>
      <c r="J274" t="s">
        <v>756</v>
      </c>
      <c r="K274" t="s">
        <v>756</v>
      </c>
      <c r="L274" t="s">
        <v>757</v>
      </c>
      <c r="M274" t="s">
        <v>757</v>
      </c>
      <c r="N274" t="s">
        <v>756</v>
      </c>
      <c r="O274" t="s">
        <v>756</v>
      </c>
      <c r="P274" t="s">
        <v>758</v>
      </c>
      <c r="Q274" t="s">
        <v>759</v>
      </c>
      <c r="R274" t="s">
        <v>759</v>
      </c>
      <c r="S274" t="s">
        <v>757</v>
      </c>
      <c r="T274" t="s">
        <v>757</v>
      </c>
      <c r="U274" t="s">
        <v>757</v>
      </c>
      <c r="V274" t="s">
        <v>756</v>
      </c>
      <c r="W274" t="s">
        <v>756</v>
      </c>
      <c r="X274" t="s">
        <v>885</v>
      </c>
      <c r="Y274" t="str">
        <f t="shared" si="56"/>
        <v>enero</v>
      </c>
      <c r="Z274">
        <f>YEAR(BD_PONDERACIONES[[#This Row],[Fecha Ejecución del Ticket]])</f>
        <v>2022</v>
      </c>
      <c r="AA274" t="str">
        <f t="shared" si="57"/>
        <v>febrero</v>
      </c>
      <c r="AB274">
        <f>YEAR(BD_PONDERACIONES[[#This Row],[Fecha de Inspección]])</f>
        <v>2022</v>
      </c>
      <c r="AC274">
        <f t="shared" si="58"/>
        <v>0.5</v>
      </c>
      <c r="AD274">
        <f t="shared" si="59"/>
        <v>0.5</v>
      </c>
      <c r="AE274">
        <f t="shared" si="60"/>
        <v>0.5</v>
      </c>
      <c r="AF274">
        <f t="shared" si="61"/>
        <v>0.5</v>
      </c>
      <c r="AG274">
        <f t="shared" si="62"/>
        <v>0.5</v>
      </c>
      <c r="AH274">
        <f t="shared" si="63"/>
        <v>0.5</v>
      </c>
      <c r="AI274">
        <f t="shared" si="64"/>
        <v>0.25</v>
      </c>
      <c r="AJ274">
        <f t="shared" si="65"/>
        <v>0.25</v>
      </c>
      <c r="AK274">
        <f t="shared" si="66"/>
        <v>0.5</v>
      </c>
      <c r="AL274">
        <f t="shared" si="67"/>
        <v>0.5</v>
      </c>
      <c r="AM274">
        <f t="shared" si="68"/>
        <v>0.5</v>
      </c>
      <c r="AN274" s="6">
        <f t="shared" si="69"/>
        <v>1</v>
      </c>
      <c r="AO274" t="str">
        <f>VLOOKUP(BD_PONDERACIONES[[#This Row],[Comuna]],Tabla3[#All],2,0)</f>
        <v>Florida</v>
      </c>
    </row>
    <row r="275" spans="1:41" x14ac:dyDescent="0.35">
      <c r="A275" t="s">
        <v>2594</v>
      </c>
      <c r="B275" t="s">
        <v>2595</v>
      </c>
      <c r="C275" t="s">
        <v>379</v>
      </c>
      <c r="D275" s="5">
        <v>44596</v>
      </c>
      <c r="E275" s="5">
        <v>44570</v>
      </c>
      <c r="F275" t="s">
        <v>763</v>
      </c>
      <c r="G275" t="s">
        <v>2596</v>
      </c>
      <c r="H275" t="s">
        <v>1886</v>
      </c>
      <c r="J275" t="s">
        <v>756</v>
      </c>
      <c r="K275" t="s">
        <v>756</v>
      </c>
      <c r="L275" t="s">
        <v>757</v>
      </c>
      <c r="M275" t="s">
        <v>757</v>
      </c>
      <c r="N275" t="s">
        <v>756</v>
      </c>
      <c r="O275" t="s">
        <v>756</v>
      </c>
      <c r="P275" t="s">
        <v>765</v>
      </c>
      <c r="Q275" t="s">
        <v>2597</v>
      </c>
      <c r="R275" t="s">
        <v>759</v>
      </c>
      <c r="S275" t="s">
        <v>756</v>
      </c>
      <c r="T275" t="s">
        <v>756</v>
      </c>
      <c r="U275" t="s">
        <v>756</v>
      </c>
      <c r="V275" t="s">
        <v>756</v>
      </c>
      <c r="W275" t="s">
        <v>756</v>
      </c>
      <c r="X275" t="s">
        <v>2598</v>
      </c>
      <c r="Y275" t="str">
        <f t="shared" si="56"/>
        <v>enero</v>
      </c>
      <c r="Z275">
        <f>YEAR(BD_PONDERACIONES[[#This Row],[Fecha Ejecución del Ticket]])</f>
        <v>2022</v>
      </c>
      <c r="AA275" t="str">
        <f t="shared" si="57"/>
        <v>febrero</v>
      </c>
      <c r="AB275">
        <f>YEAR(BD_PONDERACIONES[[#This Row],[Fecha de Inspección]])</f>
        <v>2022</v>
      </c>
      <c r="AC275">
        <f t="shared" si="58"/>
        <v>0.5</v>
      </c>
      <c r="AD275">
        <f t="shared" si="59"/>
        <v>0.5</v>
      </c>
      <c r="AE275">
        <f t="shared" si="60"/>
        <v>0.5</v>
      </c>
      <c r="AF275">
        <f t="shared" si="61"/>
        <v>0.5</v>
      </c>
      <c r="AG275">
        <f t="shared" si="62"/>
        <v>0.5</v>
      </c>
      <c r="AH275">
        <f t="shared" si="63"/>
        <v>0.5</v>
      </c>
      <c r="AI275">
        <f t="shared" si="64"/>
        <v>0.25</v>
      </c>
      <c r="AJ275">
        <f t="shared" si="65"/>
        <v>0.25</v>
      </c>
      <c r="AK275">
        <f t="shared" si="66"/>
        <v>0.5</v>
      </c>
      <c r="AL275">
        <f t="shared" si="67"/>
        <v>0.5</v>
      </c>
      <c r="AM275">
        <f t="shared" si="68"/>
        <v>0.5</v>
      </c>
      <c r="AN275" s="6">
        <f t="shared" si="69"/>
        <v>1</v>
      </c>
      <c r="AO275" t="str">
        <f>VLOOKUP(BD_PONDERACIONES[[#This Row],[Comuna]],Tabla3[#All],2,0)</f>
        <v>Cordillera</v>
      </c>
    </row>
    <row r="276" spans="1:41" x14ac:dyDescent="0.35">
      <c r="A276" t="s">
        <v>2599</v>
      </c>
      <c r="B276" t="s">
        <v>2600</v>
      </c>
      <c r="C276" t="s">
        <v>234</v>
      </c>
      <c r="D276" s="5">
        <v>44596</v>
      </c>
      <c r="E276" s="5">
        <v>44562</v>
      </c>
      <c r="F276" t="s">
        <v>753</v>
      </c>
      <c r="G276" t="s">
        <v>2601</v>
      </c>
      <c r="H276" t="s">
        <v>1809</v>
      </c>
      <c r="J276" t="s">
        <v>756</v>
      </c>
      <c r="K276" t="s">
        <v>756</v>
      </c>
      <c r="L276" t="s">
        <v>757</v>
      </c>
      <c r="M276" t="s">
        <v>757</v>
      </c>
      <c r="N276" t="s">
        <v>756</v>
      </c>
      <c r="O276" t="s">
        <v>756</v>
      </c>
      <c r="P276" t="s">
        <v>765</v>
      </c>
      <c r="Q276" t="s">
        <v>759</v>
      </c>
      <c r="R276" t="s">
        <v>759</v>
      </c>
      <c r="S276" t="s">
        <v>756</v>
      </c>
      <c r="T276" t="s">
        <v>756</v>
      </c>
      <c r="U276" t="s">
        <v>756</v>
      </c>
      <c r="V276" t="s">
        <v>756</v>
      </c>
      <c r="W276" t="s">
        <v>756</v>
      </c>
      <c r="X276" t="s">
        <v>2602</v>
      </c>
      <c r="Y276" t="str">
        <f t="shared" si="56"/>
        <v>enero</v>
      </c>
      <c r="Z276">
        <f>YEAR(BD_PONDERACIONES[[#This Row],[Fecha Ejecución del Ticket]])</f>
        <v>2022</v>
      </c>
      <c r="AA276" t="str">
        <f t="shared" si="57"/>
        <v>febrero</v>
      </c>
      <c r="AB276">
        <f>YEAR(BD_PONDERACIONES[[#This Row],[Fecha de Inspección]])</f>
        <v>2022</v>
      </c>
      <c r="AC276">
        <f t="shared" si="58"/>
        <v>0.5</v>
      </c>
      <c r="AD276">
        <f t="shared" si="59"/>
        <v>0.5</v>
      </c>
      <c r="AE276">
        <f t="shared" si="60"/>
        <v>0.5</v>
      </c>
      <c r="AF276">
        <f t="shared" si="61"/>
        <v>0.5</v>
      </c>
      <c r="AG276">
        <f t="shared" si="62"/>
        <v>0.5</v>
      </c>
      <c r="AH276">
        <f t="shared" si="63"/>
        <v>0.5</v>
      </c>
      <c r="AI276">
        <f t="shared" si="64"/>
        <v>0.25</v>
      </c>
      <c r="AJ276">
        <f t="shared" si="65"/>
        <v>0.25</v>
      </c>
      <c r="AK276">
        <f t="shared" si="66"/>
        <v>0.5</v>
      </c>
      <c r="AL276">
        <f t="shared" si="67"/>
        <v>0.5</v>
      </c>
      <c r="AM276">
        <f t="shared" si="68"/>
        <v>0.5</v>
      </c>
      <c r="AN276" s="6">
        <f t="shared" si="69"/>
        <v>1</v>
      </c>
      <c r="AO276" t="str">
        <f>VLOOKUP(BD_PONDERACIONES[[#This Row],[Comuna]],Tabla3[#All],2,0)</f>
        <v>Florida</v>
      </c>
    </row>
    <row r="277" spans="1:41" x14ac:dyDescent="0.35">
      <c r="A277" t="s">
        <v>2603</v>
      </c>
      <c r="B277" t="s">
        <v>2604</v>
      </c>
      <c r="C277" t="s">
        <v>265</v>
      </c>
      <c r="D277" s="5">
        <v>44596</v>
      </c>
      <c r="E277" s="5">
        <v>44569</v>
      </c>
      <c r="F277" t="s">
        <v>753</v>
      </c>
      <c r="G277" t="s">
        <v>2605</v>
      </c>
      <c r="H277" t="s">
        <v>1809</v>
      </c>
      <c r="J277" t="s">
        <v>773</v>
      </c>
      <c r="K277" t="s">
        <v>773</v>
      </c>
      <c r="L277" t="s">
        <v>757</v>
      </c>
      <c r="M277" t="s">
        <v>757</v>
      </c>
      <c r="N277" t="s">
        <v>757</v>
      </c>
      <c r="O277" t="s">
        <v>757</v>
      </c>
      <c r="P277" t="s">
        <v>758</v>
      </c>
      <c r="Q277" t="s">
        <v>759</v>
      </c>
      <c r="R277" t="s">
        <v>759</v>
      </c>
      <c r="S277" t="s">
        <v>757</v>
      </c>
      <c r="T277" t="s">
        <v>757</v>
      </c>
      <c r="U277" t="s">
        <v>757</v>
      </c>
      <c r="V277" t="s">
        <v>773</v>
      </c>
      <c r="W277" t="s">
        <v>773</v>
      </c>
      <c r="X277" t="s">
        <v>2606</v>
      </c>
      <c r="Y277" t="str">
        <f t="shared" si="56"/>
        <v>enero</v>
      </c>
      <c r="Z277">
        <f>YEAR(BD_PONDERACIONES[[#This Row],[Fecha Ejecución del Ticket]])</f>
        <v>2022</v>
      </c>
      <c r="AA277" t="str">
        <f t="shared" si="57"/>
        <v>febrero</v>
      </c>
      <c r="AB277">
        <f>YEAR(BD_PONDERACIONES[[#This Row],[Fecha de Inspección]])</f>
        <v>2022</v>
      </c>
      <c r="AC277">
        <f t="shared" si="58"/>
        <v>0</v>
      </c>
      <c r="AD277">
        <f t="shared" si="59"/>
        <v>0</v>
      </c>
      <c r="AE277">
        <f t="shared" si="60"/>
        <v>0.5</v>
      </c>
      <c r="AF277">
        <f t="shared" si="61"/>
        <v>0.5</v>
      </c>
      <c r="AG277">
        <f t="shared" si="62"/>
        <v>0.5</v>
      </c>
      <c r="AH277">
        <f t="shared" si="63"/>
        <v>0.5</v>
      </c>
      <c r="AI277">
        <f t="shared" si="64"/>
        <v>0.25</v>
      </c>
      <c r="AJ277">
        <f t="shared" si="65"/>
        <v>0.25</v>
      </c>
      <c r="AK277">
        <f t="shared" si="66"/>
        <v>0.5</v>
      </c>
      <c r="AL277">
        <f t="shared" si="67"/>
        <v>0</v>
      </c>
      <c r="AM277">
        <f t="shared" si="68"/>
        <v>0</v>
      </c>
      <c r="AN277" s="6">
        <f t="shared" si="69"/>
        <v>0.6</v>
      </c>
      <c r="AO277" t="str">
        <f>VLOOKUP(BD_PONDERACIONES[[#This Row],[Comuna]],Tabla3[#All],2,0)</f>
        <v>Florida</v>
      </c>
    </row>
    <row r="278" spans="1:41" x14ac:dyDescent="0.35">
      <c r="A278" t="s">
        <v>2607</v>
      </c>
      <c r="B278" t="s">
        <v>2608</v>
      </c>
      <c r="C278" t="s">
        <v>361</v>
      </c>
      <c r="D278" s="5">
        <v>44596</v>
      </c>
      <c r="E278" s="5">
        <v>44564</v>
      </c>
      <c r="F278" t="s">
        <v>763</v>
      </c>
      <c r="G278" t="s">
        <v>2609</v>
      </c>
      <c r="H278" t="s">
        <v>1886</v>
      </c>
      <c r="J278" t="s">
        <v>756</v>
      </c>
      <c r="K278" t="s">
        <v>756</v>
      </c>
      <c r="L278" t="s">
        <v>773</v>
      </c>
      <c r="M278" t="s">
        <v>773</v>
      </c>
      <c r="N278" t="s">
        <v>756</v>
      </c>
      <c r="O278" t="s">
        <v>756</v>
      </c>
      <c r="P278" t="s">
        <v>758</v>
      </c>
      <c r="Q278" t="s">
        <v>759</v>
      </c>
      <c r="R278" t="s">
        <v>759</v>
      </c>
      <c r="S278" t="s">
        <v>757</v>
      </c>
      <c r="T278" t="s">
        <v>757</v>
      </c>
      <c r="U278" t="s">
        <v>757</v>
      </c>
      <c r="V278" t="s">
        <v>756</v>
      </c>
      <c r="W278" t="s">
        <v>756</v>
      </c>
      <c r="X278" t="s">
        <v>2610</v>
      </c>
      <c r="Y278" t="str">
        <f t="shared" si="56"/>
        <v>enero</v>
      </c>
      <c r="Z278">
        <f>YEAR(BD_PONDERACIONES[[#This Row],[Fecha Ejecución del Ticket]])</f>
        <v>2022</v>
      </c>
      <c r="AA278" t="str">
        <f t="shared" si="57"/>
        <v>febrero</v>
      </c>
      <c r="AB278">
        <f>YEAR(BD_PONDERACIONES[[#This Row],[Fecha de Inspección]])</f>
        <v>2022</v>
      </c>
      <c r="AC278">
        <f t="shared" si="58"/>
        <v>0.5</v>
      </c>
      <c r="AD278">
        <f t="shared" si="59"/>
        <v>0.5</v>
      </c>
      <c r="AE278">
        <f t="shared" si="60"/>
        <v>0</v>
      </c>
      <c r="AF278">
        <f t="shared" si="61"/>
        <v>0</v>
      </c>
      <c r="AG278">
        <f t="shared" si="62"/>
        <v>0.5</v>
      </c>
      <c r="AH278">
        <f t="shared" si="63"/>
        <v>0.5</v>
      </c>
      <c r="AI278">
        <f t="shared" si="64"/>
        <v>0.25</v>
      </c>
      <c r="AJ278">
        <f t="shared" si="65"/>
        <v>0.25</v>
      </c>
      <c r="AK278">
        <f t="shared" si="66"/>
        <v>0.5</v>
      </c>
      <c r="AL278">
        <f t="shared" si="67"/>
        <v>0.5</v>
      </c>
      <c r="AM278">
        <f t="shared" si="68"/>
        <v>0.5</v>
      </c>
      <c r="AN278" s="6">
        <f t="shared" si="69"/>
        <v>0.7</v>
      </c>
      <c r="AO278" t="str">
        <f>VLOOKUP(BD_PONDERACIONES[[#This Row],[Comuna]],Tabla3[#All],2,0)</f>
        <v>Cordillera</v>
      </c>
    </row>
    <row r="279" spans="1:41" x14ac:dyDescent="0.35">
      <c r="A279" t="s">
        <v>2611</v>
      </c>
      <c r="B279" t="s">
        <v>2612</v>
      </c>
      <c r="C279" t="s">
        <v>396</v>
      </c>
      <c r="D279" s="5">
        <v>44596</v>
      </c>
      <c r="E279" s="5">
        <v>44573</v>
      </c>
      <c r="F279" t="s">
        <v>763</v>
      </c>
      <c r="G279" t="s">
        <v>2613</v>
      </c>
      <c r="H279" t="s">
        <v>1886</v>
      </c>
      <c r="J279" t="s">
        <v>756</v>
      </c>
      <c r="K279" t="s">
        <v>756</v>
      </c>
      <c r="L279" t="s">
        <v>773</v>
      </c>
      <c r="M279" t="s">
        <v>773</v>
      </c>
      <c r="N279" t="s">
        <v>756</v>
      </c>
      <c r="O279" t="s">
        <v>756</v>
      </c>
      <c r="P279" t="s">
        <v>765</v>
      </c>
      <c r="Q279" t="s">
        <v>2614</v>
      </c>
      <c r="R279" t="s">
        <v>2615</v>
      </c>
      <c r="S279" t="s">
        <v>756</v>
      </c>
      <c r="T279" t="s">
        <v>756</v>
      </c>
      <c r="U279" t="s">
        <v>756</v>
      </c>
      <c r="V279" t="s">
        <v>756</v>
      </c>
      <c r="W279" t="s">
        <v>756</v>
      </c>
      <c r="X279" t="s">
        <v>769</v>
      </c>
      <c r="Y279" t="str">
        <f t="shared" si="56"/>
        <v>enero</v>
      </c>
      <c r="Z279">
        <f>YEAR(BD_PONDERACIONES[[#This Row],[Fecha Ejecución del Ticket]])</f>
        <v>2022</v>
      </c>
      <c r="AA279" t="str">
        <f t="shared" si="57"/>
        <v>febrero</v>
      </c>
      <c r="AB279">
        <f>YEAR(BD_PONDERACIONES[[#This Row],[Fecha de Inspección]])</f>
        <v>2022</v>
      </c>
      <c r="AC279">
        <f t="shared" si="58"/>
        <v>0.5</v>
      </c>
      <c r="AD279">
        <f t="shared" si="59"/>
        <v>0.5</v>
      </c>
      <c r="AE279">
        <f t="shared" si="60"/>
        <v>0</v>
      </c>
      <c r="AF279">
        <f t="shared" si="61"/>
        <v>0</v>
      </c>
      <c r="AG279">
        <f t="shared" si="62"/>
        <v>0.5</v>
      </c>
      <c r="AH279">
        <f t="shared" si="63"/>
        <v>0.5</v>
      </c>
      <c r="AI279">
        <f t="shared" si="64"/>
        <v>0.25</v>
      </c>
      <c r="AJ279">
        <f t="shared" si="65"/>
        <v>0.25</v>
      </c>
      <c r="AK279">
        <f t="shared" si="66"/>
        <v>0.5</v>
      </c>
      <c r="AL279">
        <f t="shared" si="67"/>
        <v>0.5</v>
      </c>
      <c r="AM279">
        <f t="shared" si="68"/>
        <v>0.5</v>
      </c>
      <c r="AN279" s="6">
        <f t="shared" si="69"/>
        <v>0.7</v>
      </c>
      <c r="AO279" t="str">
        <f>VLOOKUP(BD_PONDERACIONES[[#This Row],[Comuna]],Tabla3[#All],2,0)</f>
        <v>Cordillera</v>
      </c>
    </row>
    <row r="280" spans="1:41" x14ac:dyDescent="0.35">
      <c r="A280" t="s">
        <v>2616</v>
      </c>
      <c r="B280" t="s">
        <v>2617</v>
      </c>
      <c r="C280" t="s">
        <v>248</v>
      </c>
      <c r="D280" s="5">
        <v>44596</v>
      </c>
      <c r="E280" s="5">
        <v>44567</v>
      </c>
      <c r="F280" t="s">
        <v>753</v>
      </c>
      <c r="G280" t="s">
        <v>2618</v>
      </c>
      <c r="H280" t="s">
        <v>1809</v>
      </c>
      <c r="J280" t="s">
        <v>756</v>
      </c>
      <c r="K280" t="s">
        <v>756</v>
      </c>
      <c r="L280" t="s">
        <v>757</v>
      </c>
      <c r="M280" t="s">
        <v>757</v>
      </c>
      <c r="N280" t="s">
        <v>756</v>
      </c>
      <c r="O280" t="s">
        <v>756</v>
      </c>
      <c r="P280" t="s">
        <v>765</v>
      </c>
      <c r="Q280" t="s">
        <v>759</v>
      </c>
      <c r="R280" t="s">
        <v>759</v>
      </c>
      <c r="S280" t="s">
        <v>756</v>
      </c>
      <c r="T280" t="s">
        <v>756</v>
      </c>
      <c r="U280" t="s">
        <v>756</v>
      </c>
      <c r="V280" t="s">
        <v>756</v>
      </c>
      <c r="W280" t="s">
        <v>756</v>
      </c>
      <c r="X280" t="s">
        <v>2619</v>
      </c>
      <c r="Y280" t="str">
        <f t="shared" si="56"/>
        <v>enero</v>
      </c>
      <c r="Z280">
        <f>YEAR(BD_PONDERACIONES[[#This Row],[Fecha Ejecución del Ticket]])</f>
        <v>2022</v>
      </c>
      <c r="AA280" t="str">
        <f t="shared" si="57"/>
        <v>febrero</v>
      </c>
      <c r="AB280">
        <f>YEAR(BD_PONDERACIONES[[#This Row],[Fecha de Inspección]])</f>
        <v>2022</v>
      </c>
      <c r="AC280">
        <f t="shared" si="58"/>
        <v>0.5</v>
      </c>
      <c r="AD280">
        <f t="shared" si="59"/>
        <v>0.5</v>
      </c>
      <c r="AE280">
        <f t="shared" si="60"/>
        <v>0.5</v>
      </c>
      <c r="AF280">
        <f t="shared" si="61"/>
        <v>0.5</v>
      </c>
      <c r="AG280">
        <f t="shared" si="62"/>
        <v>0.5</v>
      </c>
      <c r="AH280">
        <f t="shared" si="63"/>
        <v>0.5</v>
      </c>
      <c r="AI280">
        <f t="shared" si="64"/>
        <v>0.25</v>
      </c>
      <c r="AJ280">
        <f t="shared" si="65"/>
        <v>0.25</v>
      </c>
      <c r="AK280">
        <f t="shared" si="66"/>
        <v>0.5</v>
      </c>
      <c r="AL280">
        <f t="shared" si="67"/>
        <v>0.5</v>
      </c>
      <c r="AM280">
        <f t="shared" si="68"/>
        <v>0.5</v>
      </c>
      <c r="AN280" s="6">
        <f t="shared" si="69"/>
        <v>1</v>
      </c>
      <c r="AO280" t="str">
        <f>VLOOKUP(BD_PONDERACIONES[[#This Row],[Comuna]],Tabla3[#All],2,0)</f>
        <v>Florida</v>
      </c>
    </row>
    <row r="281" spans="1:41" x14ac:dyDescent="0.35">
      <c r="A281" t="s">
        <v>2620</v>
      </c>
      <c r="B281" t="s">
        <v>2621</v>
      </c>
      <c r="C281" t="s">
        <v>359</v>
      </c>
      <c r="D281" s="5">
        <v>44596</v>
      </c>
      <c r="E281" s="5">
        <v>44564</v>
      </c>
      <c r="F281" t="s">
        <v>763</v>
      </c>
      <c r="G281" t="s">
        <v>2622</v>
      </c>
      <c r="H281" t="s">
        <v>1886</v>
      </c>
      <c r="J281" t="s">
        <v>756</v>
      </c>
      <c r="K281" t="s">
        <v>756</v>
      </c>
      <c r="L281" t="s">
        <v>757</v>
      </c>
      <c r="M281" t="s">
        <v>757</v>
      </c>
      <c r="N281" t="s">
        <v>756</v>
      </c>
      <c r="O281" t="s">
        <v>756</v>
      </c>
      <c r="P281" t="s">
        <v>765</v>
      </c>
      <c r="Q281" t="s">
        <v>2623</v>
      </c>
      <c r="R281" t="s">
        <v>2401</v>
      </c>
      <c r="S281" t="s">
        <v>756</v>
      </c>
      <c r="T281" t="s">
        <v>756</v>
      </c>
      <c r="U281" t="s">
        <v>756</v>
      </c>
      <c r="V281" t="s">
        <v>756</v>
      </c>
      <c r="W281" t="s">
        <v>756</v>
      </c>
      <c r="X281" t="s">
        <v>2624</v>
      </c>
      <c r="Y281" t="str">
        <f t="shared" si="56"/>
        <v>enero</v>
      </c>
      <c r="Z281">
        <f>YEAR(BD_PONDERACIONES[[#This Row],[Fecha Ejecución del Ticket]])</f>
        <v>2022</v>
      </c>
      <c r="AA281" t="str">
        <f t="shared" si="57"/>
        <v>febrero</v>
      </c>
      <c r="AB281">
        <f>YEAR(BD_PONDERACIONES[[#This Row],[Fecha de Inspección]])</f>
        <v>2022</v>
      </c>
      <c r="AC281">
        <f t="shared" si="58"/>
        <v>0.5</v>
      </c>
      <c r="AD281">
        <f t="shared" si="59"/>
        <v>0.5</v>
      </c>
      <c r="AE281">
        <f t="shared" si="60"/>
        <v>0.5</v>
      </c>
      <c r="AF281">
        <f t="shared" si="61"/>
        <v>0.5</v>
      </c>
      <c r="AG281">
        <f t="shared" si="62"/>
        <v>0.5</v>
      </c>
      <c r="AH281">
        <f t="shared" si="63"/>
        <v>0.5</v>
      </c>
      <c r="AI281">
        <f t="shared" si="64"/>
        <v>0.25</v>
      </c>
      <c r="AJ281">
        <f t="shared" si="65"/>
        <v>0.25</v>
      </c>
      <c r="AK281">
        <f t="shared" si="66"/>
        <v>0.5</v>
      </c>
      <c r="AL281">
        <f t="shared" si="67"/>
        <v>0.5</v>
      </c>
      <c r="AM281">
        <f t="shared" si="68"/>
        <v>0.5</v>
      </c>
      <c r="AN281" s="6">
        <f t="shared" si="69"/>
        <v>1</v>
      </c>
      <c r="AO281" t="str">
        <f>VLOOKUP(BD_PONDERACIONES[[#This Row],[Comuna]],Tabla3[#All],2,0)</f>
        <v>Cordillera</v>
      </c>
    </row>
    <row r="282" spans="1:41" x14ac:dyDescent="0.35">
      <c r="A282" t="s">
        <v>2625</v>
      </c>
      <c r="B282" t="s">
        <v>2626</v>
      </c>
      <c r="C282" t="s">
        <v>402</v>
      </c>
      <c r="D282" s="5">
        <v>44596</v>
      </c>
      <c r="E282" s="5">
        <v>44574</v>
      </c>
      <c r="F282" t="s">
        <v>763</v>
      </c>
      <c r="G282" t="s">
        <v>2627</v>
      </c>
      <c r="H282" t="s">
        <v>1886</v>
      </c>
      <c r="J282" t="s">
        <v>756</v>
      </c>
      <c r="K282" t="s">
        <v>756</v>
      </c>
      <c r="L282" t="s">
        <v>757</v>
      </c>
      <c r="M282" t="s">
        <v>757</v>
      </c>
      <c r="N282" t="s">
        <v>756</v>
      </c>
      <c r="O282" t="s">
        <v>756</v>
      </c>
      <c r="P282" t="s">
        <v>765</v>
      </c>
      <c r="Q282" t="s">
        <v>2628</v>
      </c>
      <c r="R282" t="s">
        <v>2629</v>
      </c>
      <c r="S282" t="s">
        <v>756</v>
      </c>
      <c r="T282" t="s">
        <v>756</v>
      </c>
      <c r="U282" t="s">
        <v>756</v>
      </c>
      <c r="V282" t="s">
        <v>756</v>
      </c>
      <c r="W282" t="s">
        <v>773</v>
      </c>
      <c r="X282" t="s">
        <v>986</v>
      </c>
      <c r="Y282" t="str">
        <f t="shared" si="56"/>
        <v>enero</v>
      </c>
      <c r="Z282">
        <f>YEAR(BD_PONDERACIONES[[#This Row],[Fecha Ejecución del Ticket]])</f>
        <v>2022</v>
      </c>
      <c r="AA282" t="str">
        <f t="shared" si="57"/>
        <v>febrero</v>
      </c>
      <c r="AB282">
        <f>YEAR(BD_PONDERACIONES[[#This Row],[Fecha de Inspección]])</f>
        <v>2022</v>
      </c>
      <c r="AC282">
        <f t="shared" si="58"/>
        <v>0.5</v>
      </c>
      <c r="AD282">
        <f t="shared" si="59"/>
        <v>0.5</v>
      </c>
      <c r="AE282">
        <f t="shared" si="60"/>
        <v>0.5</v>
      </c>
      <c r="AF282">
        <f t="shared" si="61"/>
        <v>0.5</v>
      </c>
      <c r="AG282">
        <f t="shared" si="62"/>
        <v>0.5</v>
      </c>
      <c r="AH282">
        <f t="shared" si="63"/>
        <v>0.5</v>
      </c>
      <c r="AI282">
        <f t="shared" si="64"/>
        <v>0.25</v>
      </c>
      <c r="AJ282">
        <f t="shared" si="65"/>
        <v>0.25</v>
      </c>
      <c r="AK282">
        <f t="shared" si="66"/>
        <v>0.5</v>
      </c>
      <c r="AL282">
        <f t="shared" si="67"/>
        <v>0.5</v>
      </c>
      <c r="AM282">
        <f t="shared" si="68"/>
        <v>0</v>
      </c>
      <c r="AN282" s="6">
        <f t="shared" si="69"/>
        <v>0.9</v>
      </c>
      <c r="AO282" t="str">
        <f>VLOOKUP(BD_PONDERACIONES[[#This Row],[Comuna]],Tabla3[#All],2,0)</f>
        <v>Cordillera</v>
      </c>
    </row>
    <row r="283" spans="1:41" x14ac:dyDescent="0.35">
      <c r="A283" t="s">
        <v>2630</v>
      </c>
      <c r="B283" t="s">
        <v>2631</v>
      </c>
      <c r="C283" t="s">
        <v>235</v>
      </c>
      <c r="D283" s="5">
        <v>44596</v>
      </c>
      <c r="E283" s="5">
        <v>44563</v>
      </c>
      <c r="F283" t="s">
        <v>753</v>
      </c>
      <c r="G283" t="s">
        <v>2632</v>
      </c>
      <c r="H283" t="s">
        <v>1809</v>
      </c>
      <c r="J283" t="s">
        <v>756</v>
      </c>
      <c r="K283" t="s">
        <v>756</v>
      </c>
      <c r="L283" t="s">
        <v>757</v>
      </c>
      <c r="M283" t="s">
        <v>757</v>
      </c>
      <c r="N283" t="s">
        <v>756</v>
      </c>
      <c r="O283" t="s">
        <v>756</v>
      </c>
      <c r="P283" t="s">
        <v>758</v>
      </c>
      <c r="Q283" t="s">
        <v>759</v>
      </c>
      <c r="R283" t="s">
        <v>759</v>
      </c>
      <c r="S283" t="s">
        <v>757</v>
      </c>
      <c r="T283" t="s">
        <v>757</v>
      </c>
      <c r="U283" t="s">
        <v>757</v>
      </c>
      <c r="V283" t="s">
        <v>756</v>
      </c>
      <c r="W283" t="s">
        <v>756</v>
      </c>
      <c r="X283" t="s">
        <v>2633</v>
      </c>
      <c r="Y283" t="str">
        <f t="shared" si="56"/>
        <v>enero</v>
      </c>
      <c r="Z283">
        <f>YEAR(BD_PONDERACIONES[[#This Row],[Fecha Ejecución del Ticket]])</f>
        <v>2022</v>
      </c>
      <c r="AA283" t="str">
        <f t="shared" si="57"/>
        <v>febrero</v>
      </c>
      <c r="AB283">
        <f>YEAR(BD_PONDERACIONES[[#This Row],[Fecha de Inspección]])</f>
        <v>2022</v>
      </c>
      <c r="AC283">
        <f t="shared" si="58"/>
        <v>0.5</v>
      </c>
      <c r="AD283">
        <f t="shared" si="59"/>
        <v>0.5</v>
      </c>
      <c r="AE283">
        <f t="shared" si="60"/>
        <v>0.5</v>
      </c>
      <c r="AF283">
        <f t="shared" si="61"/>
        <v>0.5</v>
      </c>
      <c r="AG283">
        <f t="shared" si="62"/>
        <v>0.5</v>
      </c>
      <c r="AH283">
        <f t="shared" si="63"/>
        <v>0.5</v>
      </c>
      <c r="AI283">
        <f t="shared" si="64"/>
        <v>0.25</v>
      </c>
      <c r="AJ283">
        <f t="shared" si="65"/>
        <v>0.25</v>
      </c>
      <c r="AK283">
        <f t="shared" si="66"/>
        <v>0.5</v>
      </c>
      <c r="AL283">
        <f t="shared" si="67"/>
        <v>0.5</v>
      </c>
      <c r="AM283">
        <f t="shared" si="68"/>
        <v>0.5</v>
      </c>
      <c r="AN283" s="6">
        <f t="shared" si="69"/>
        <v>1</v>
      </c>
      <c r="AO283" t="str">
        <f>VLOOKUP(BD_PONDERACIONES[[#This Row],[Comuna]],Tabla3[#All],2,0)</f>
        <v>Florida</v>
      </c>
    </row>
    <row r="284" spans="1:41" x14ac:dyDescent="0.35">
      <c r="A284" t="s">
        <v>2634</v>
      </c>
      <c r="B284" t="s">
        <v>2635</v>
      </c>
      <c r="C284" t="s">
        <v>446</v>
      </c>
      <c r="D284" s="5">
        <v>44596</v>
      </c>
      <c r="E284" s="5">
        <v>44590</v>
      </c>
      <c r="F284" t="s">
        <v>763</v>
      </c>
      <c r="G284" t="s">
        <v>2636</v>
      </c>
      <c r="H284" t="s">
        <v>1886</v>
      </c>
      <c r="J284" t="s">
        <v>756</v>
      </c>
      <c r="K284" t="s">
        <v>756</v>
      </c>
      <c r="L284" t="s">
        <v>757</v>
      </c>
      <c r="M284" t="s">
        <v>757</v>
      </c>
      <c r="N284" t="s">
        <v>756</v>
      </c>
      <c r="O284" t="s">
        <v>756</v>
      </c>
      <c r="P284" t="s">
        <v>758</v>
      </c>
      <c r="Q284" t="s">
        <v>759</v>
      </c>
      <c r="R284" t="s">
        <v>759</v>
      </c>
      <c r="S284" t="s">
        <v>757</v>
      </c>
      <c r="T284" t="s">
        <v>757</v>
      </c>
      <c r="U284" t="s">
        <v>757</v>
      </c>
      <c r="V284" t="s">
        <v>756</v>
      </c>
      <c r="W284" t="s">
        <v>756</v>
      </c>
      <c r="X284" t="s">
        <v>2637</v>
      </c>
      <c r="Y284" t="str">
        <f t="shared" si="56"/>
        <v>enero</v>
      </c>
      <c r="Z284">
        <f>YEAR(BD_PONDERACIONES[[#This Row],[Fecha Ejecución del Ticket]])</f>
        <v>2022</v>
      </c>
      <c r="AA284" t="str">
        <f t="shared" si="57"/>
        <v>febrero</v>
      </c>
      <c r="AB284">
        <f>YEAR(BD_PONDERACIONES[[#This Row],[Fecha de Inspección]])</f>
        <v>2022</v>
      </c>
      <c r="AC284">
        <f t="shared" si="58"/>
        <v>0.5</v>
      </c>
      <c r="AD284">
        <f t="shared" si="59"/>
        <v>0.5</v>
      </c>
      <c r="AE284">
        <f t="shared" si="60"/>
        <v>0.5</v>
      </c>
      <c r="AF284">
        <f t="shared" si="61"/>
        <v>0.5</v>
      </c>
      <c r="AG284">
        <f t="shared" si="62"/>
        <v>0.5</v>
      </c>
      <c r="AH284">
        <f t="shared" si="63"/>
        <v>0.5</v>
      </c>
      <c r="AI284">
        <f t="shared" si="64"/>
        <v>0.25</v>
      </c>
      <c r="AJ284">
        <f t="shared" si="65"/>
        <v>0.25</v>
      </c>
      <c r="AK284">
        <f t="shared" si="66"/>
        <v>0.5</v>
      </c>
      <c r="AL284">
        <f t="shared" si="67"/>
        <v>0.5</v>
      </c>
      <c r="AM284">
        <f t="shared" si="68"/>
        <v>0.5</v>
      </c>
      <c r="AN284" s="6">
        <f t="shared" si="69"/>
        <v>1</v>
      </c>
      <c r="AO284" t="str">
        <f>VLOOKUP(BD_PONDERACIONES[[#This Row],[Comuna]],Tabla3[#All],2,0)</f>
        <v>Cordillera</v>
      </c>
    </row>
    <row r="285" spans="1:41" x14ac:dyDescent="0.35">
      <c r="A285" t="s">
        <v>2638</v>
      </c>
      <c r="B285" t="s">
        <v>2639</v>
      </c>
      <c r="C285" t="s">
        <v>394</v>
      </c>
      <c r="D285" s="5">
        <v>44596</v>
      </c>
      <c r="E285" s="5">
        <v>44573</v>
      </c>
      <c r="F285" t="s">
        <v>763</v>
      </c>
      <c r="G285" t="s">
        <v>2640</v>
      </c>
      <c r="H285" t="s">
        <v>1886</v>
      </c>
      <c r="J285" t="s">
        <v>756</v>
      </c>
      <c r="K285" t="s">
        <v>756</v>
      </c>
      <c r="L285" t="s">
        <v>757</v>
      </c>
      <c r="M285" t="s">
        <v>757</v>
      </c>
      <c r="N285" t="s">
        <v>757</v>
      </c>
      <c r="O285" t="s">
        <v>757</v>
      </c>
      <c r="P285" t="s">
        <v>758</v>
      </c>
      <c r="Q285" t="s">
        <v>759</v>
      </c>
      <c r="R285" t="s">
        <v>759</v>
      </c>
      <c r="S285" t="s">
        <v>757</v>
      </c>
      <c r="T285" t="s">
        <v>757</v>
      </c>
      <c r="U285" t="s">
        <v>757</v>
      </c>
      <c r="V285" t="s">
        <v>756</v>
      </c>
      <c r="W285" t="s">
        <v>756</v>
      </c>
      <c r="X285" t="s">
        <v>2641</v>
      </c>
      <c r="Y285" t="str">
        <f t="shared" si="56"/>
        <v>enero</v>
      </c>
      <c r="Z285">
        <f>YEAR(BD_PONDERACIONES[[#This Row],[Fecha Ejecución del Ticket]])</f>
        <v>2022</v>
      </c>
      <c r="AA285" t="str">
        <f t="shared" si="57"/>
        <v>febrero</v>
      </c>
      <c r="AB285">
        <f>YEAR(BD_PONDERACIONES[[#This Row],[Fecha de Inspección]])</f>
        <v>2022</v>
      </c>
      <c r="AC285">
        <f t="shared" si="58"/>
        <v>0.5</v>
      </c>
      <c r="AD285">
        <f t="shared" si="59"/>
        <v>0.5</v>
      </c>
      <c r="AE285">
        <f t="shared" si="60"/>
        <v>0.5</v>
      </c>
      <c r="AF285">
        <f t="shared" si="61"/>
        <v>0.5</v>
      </c>
      <c r="AG285">
        <f t="shared" si="62"/>
        <v>0.5</v>
      </c>
      <c r="AH285">
        <f t="shared" si="63"/>
        <v>0.5</v>
      </c>
      <c r="AI285">
        <f t="shared" si="64"/>
        <v>0.25</v>
      </c>
      <c r="AJ285">
        <f t="shared" si="65"/>
        <v>0.25</v>
      </c>
      <c r="AK285">
        <f t="shared" si="66"/>
        <v>0.5</v>
      </c>
      <c r="AL285">
        <f t="shared" si="67"/>
        <v>0.5</v>
      </c>
      <c r="AM285">
        <f t="shared" si="68"/>
        <v>0.5</v>
      </c>
      <c r="AN285" s="6">
        <f t="shared" si="69"/>
        <v>1</v>
      </c>
      <c r="AO285" t="str">
        <f>VLOOKUP(BD_PONDERACIONES[[#This Row],[Comuna]],Tabla3[#All],2,0)</f>
        <v>Cordillera</v>
      </c>
    </row>
    <row r="286" spans="1:41" x14ac:dyDescent="0.35">
      <c r="A286" t="s">
        <v>2411</v>
      </c>
      <c r="B286" t="s">
        <v>2412</v>
      </c>
      <c r="C286" t="s">
        <v>419</v>
      </c>
      <c r="D286" s="5">
        <v>44599</v>
      </c>
      <c r="E286" s="5">
        <v>44585</v>
      </c>
      <c r="F286" t="s">
        <v>763</v>
      </c>
      <c r="G286" t="s">
        <v>2413</v>
      </c>
      <c r="H286" t="s">
        <v>1886</v>
      </c>
      <c r="J286" t="s">
        <v>757</v>
      </c>
      <c r="K286" t="s">
        <v>757</v>
      </c>
      <c r="L286" t="s">
        <v>757</v>
      </c>
      <c r="M286" t="s">
        <v>757</v>
      </c>
      <c r="N286" t="s">
        <v>757</v>
      </c>
      <c r="O286" t="s">
        <v>757</v>
      </c>
      <c r="P286" t="s">
        <v>758</v>
      </c>
      <c r="Q286" t="s">
        <v>759</v>
      </c>
      <c r="R286" t="s">
        <v>759</v>
      </c>
      <c r="S286" t="s">
        <v>757</v>
      </c>
      <c r="T286" t="s">
        <v>757</v>
      </c>
      <c r="U286" t="s">
        <v>757</v>
      </c>
      <c r="V286" t="s">
        <v>756</v>
      </c>
      <c r="W286" t="s">
        <v>756</v>
      </c>
      <c r="X286" t="s">
        <v>2414</v>
      </c>
      <c r="Y286" t="str">
        <f t="shared" si="56"/>
        <v>enero</v>
      </c>
      <c r="Z286">
        <f>YEAR(BD_PONDERACIONES[[#This Row],[Fecha Ejecución del Ticket]])</f>
        <v>2022</v>
      </c>
      <c r="AA286" t="str">
        <f t="shared" si="57"/>
        <v>febrero</v>
      </c>
      <c r="AB286">
        <f>YEAR(BD_PONDERACIONES[[#This Row],[Fecha de Inspección]])</f>
        <v>2022</v>
      </c>
      <c r="AC286">
        <f t="shared" si="58"/>
        <v>0.5</v>
      </c>
      <c r="AD286">
        <f t="shared" si="59"/>
        <v>0.5</v>
      </c>
      <c r="AE286">
        <f t="shared" si="60"/>
        <v>0.5</v>
      </c>
      <c r="AF286">
        <f t="shared" si="61"/>
        <v>0.5</v>
      </c>
      <c r="AG286">
        <f t="shared" si="62"/>
        <v>0.5</v>
      </c>
      <c r="AH286">
        <f t="shared" si="63"/>
        <v>0.5</v>
      </c>
      <c r="AI286">
        <f t="shared" si="64"/>
        <v>0.25</v>
      </c>
      <c r="AJ286">
        <f t="shared" si="65"/>
        <v>0.25</v>
      </c>
      <c r="AK286">
        <f t="shared" si="66"/>
        <v>0.5</v>
      </c>
      <c r="AL286">
        <f t="shared" si="67"/>
        <v>0.5</v>
      </c>
      <c r="AM286">
        <f t="shared" si="68"/>
        <v>0.5</v>
      </c>
      <c r="AN286" s="6">
        <f t="shared" si="69"/>
        <v>1</v>
      </c>
      <c r="AO286" t="str">
        <f>VLOOKUP(BD_PONDERACIONES[[#This Row],[Comuna]],Tabla3[#All],2,0)</f>
        <v>Cordillera</v>
      </c>
    </row>
    <row r="287" spans="1:41" x14ac:dyDescent="0.35">
      <c r="A287" t="s">
        <v>2415</v>
      </c>
      <c r="B287" t="s">
        <v>2416</v>
      </c>
      <c r="C287" t="s">
        <v>269</v>
      </c>
      <c r="D287" s="5">
        <v>44599</v>
      </c>
      <c r="E287" s="5">
        <v>44571</v>
      </c>
      <c r="F287" t="s">
        <v>753</v>
      </c>
      <c r="G287" t="s">
        <v>2417</v>
      </c>
      <c r="H287" t="s">
        <v>1809</v>
      </c>
      <c r="J287" t="s">
        <v>756</v>
      </c>
      <c r="K287" t="s">
        <v>756</v>
      </c>
      <c r="L287" t="s">
        <v>773</v>
      </c>
      <c r="M287" t="s">
        <v>773</v>
      </c>
      <c r="N287" t="s">
        <v>756</v>
      </c>
      <c r="O287" t="s">
        <v>756</v>
      </c>
      <c r="P287" t="s">
        <v>765</v>
      </c>
      <c r="Q287" t="s">
        <v>759</v>
      </c>
      <c r="R287" t="s">
        <v>759</v>
      </c>
      <c r="S287" t="s">
        <v>756</v>
      </c>
      <c r="T287" t="s">
        <v>756</v>
      </c>
      <c r="U287" t="s">
        <v>756</v>
      </c>
      <c r="V287" t="s">
        <v>756</v>
      </c>
      <c r="W287" t="s">
        <v>756</v>
      </c>
      <c r="X287" t="s">
        <v>2418</v>
      </c>
      <c r="Y287" t="str">
        <f t="shared" si="56"/>
        <v>enero</v>
      </c>
      <c r="Z287">
        <f>YEAR(BD_PONDERACIONES[[#This Row],[Fecha Ejecución del Ticket]])</f>
        <v>2022</v>
      </c>
      <c r="AA287" t="str">
        <f t="shared" si="57"/>
        <v>febrero</v>
      </c>
      <c r="AB287">
        <f>YEAR(BD_PONDERACIONES[[#This Row],[Fecha de Inspección]])</f>
        <v>2022</v>
      </c>
      <c r="AC287">
        <f t="shared" si="58"/>
        <v>0.5</v>
      </c>
      <c r="AD287">
        <f t="shared" si="59"/>
        <v>0.5</v>
      </c>
      <c r="AE287">
        <f t="shared" si="60"/>
        <v>0</v>
      </c>
      <c r="AF287">
        <f t="shared" si="61"/>
        <v>0</v>
      </c>
      <c r="AG287">
        <f t="shared" si="62"/>
        <v>0.5</v>
      </c>
      <c r="AH287">
        <f t="shared" si="63"/>
        <v>0.5</v>
      </c>
      <c r="AI287">
        <f t="shared" si="64"/>
        <v>0.25</v>
      </c>
      <c r="AJ287">
        <f t="shared" si="65"/>
        <v>0.25</v>
      </c>
      <c r="AK287">
        <f t="shared" si="66"/>
        <v>0.5</v>
      </c>
      <c r="AL287">
        <f t="shared" si="67"/>
        <v>0.5</v>
      </c>
      <c r="AM287">
        <f t="shared" si="68"/>
        <v>0.5</v>
      </c>
      <c r="AN287" s="6">
        <f t="shared" si="69"/>
        <v>0.7</v>
      </c>
      <c r="AO287" t="str">
        <f>VLOOKUP(BD_PONDERACIONES[[#This Row],[Comuna]],Tabla3[#All],2,0)</f>
        <v>Florida</v>
      </c>
    </row>
    <row r="288" spans="1:41" x14ac:dyDescent="0.35">
      <c r="A288" t="s">
        <v>2419</v>
      </c>
      <c r="B288" t="s">
        <v>2420</v>
      </c>
      <c r="C288" t="s">
        <v>423</v>
      </c>
      <c r="D288" s="5">
        <v>44599</v>
      </c>
      <c r="E288" s="5">
        <v>44586</v>
      </c>
      <c r="F288" t="s">
        <v>763</v>
      </c>
      <c r="G288" t="s">
        <v>2421</v>
      </c>
      <c r="H288" t="s">
        <v>1886</v>
      </c>
      <c r="J288" t="s">
        <v>756</v>
      </c>
      <c r="K288" t="s">
        <v>756</v>
      </c>
      <c r="L288" t="s">
        <v>757</v>
      </c>
      <c r="M288" t="s">
        <v>757</v>
      </c>
      <c r="N288" t="s">
        <v>756</v>
      </c>
      <c r="O288" t="s">
        <v>756</v>
      </c>
      <c r="P288" t="s">
        <v>758</v>
      </c>
      <c r="Q288" t="s">
        <v>759</v>
      </c>
      <c r="R288" t="s">
        <v>759</v>
      </c>
      <c r="S288" t="s">
        <v>757</v>
      </c>
      <c r="T288" t="s">
        <v>757</v>
      </c>
      <c r="U288" t="s">
        <v>757</v>
      </c>
      <c r="V288" t="s">
        <v>756</v>
      </c>
      <c r="W288" t="s">
        <v>756</v>
      </c>
      <c r="X288" t="s">
        <v>804</v>
      </c>
      <c r="Y288" t="str">
        <f t="shared" si="56"/>
        <v>enero</v>
      </c>
      <c r="Z288">
        <f>YEAR(BD_PONDERACIONES[[#This Row],[Fecha Ejecución del Ticket]])</f>
        <v>2022</v>
      </c>
      <c r="AA288" t="str">
        <f t="shared" si="57"/>
        <v>febrero</v>
      </c>
      <c r="AB288">
        <f>YEAR(BD_PONDERACIONES[[#This Row],[Fecha de Inspección]])</f>
        <v>2022</v>
      </c>
      <c r="AC288">
        <f t="shared" si="58"/>
        <v>0.5</v>
      </c>
      <c r="AD288">
        <f t="shared" si="59"/>
        <v>0.5</v>
      </c>
      <c r="AE288">
        <f t="shared" si="60"/>
        <v>0.5</v>
      </c>
      <c r="AF288">
        <f t="shared" si="61"/>
        <v>0.5</v>
      </c>
      <c r="AG288">
        <f t="shared" si="62"/>
        <v>0.5</v>
      </c>
      <c r="AH288">
        <f t="shared" si="63"/>
        <v>0.5</v>
      </c>
      <c r="AI288">
        <f t="shared" si="64"/>
        <v>0.25</v>
      </c>
      <c r="AJ288">
        <f t="shared" si="65"/>
        <v>0.25</v>
      </c>
      <c r="AK288">
        <f t="shared" si="66"/>
        <v>0.5</v>
      </c>
      <c r="AL288">
        <f t="shared" si="67"/>
        <v>0.5</v>
      </c>
      <c r="AM288">
        <f t="shared" si="68"/>
        <v>0.5</v>
      </c>
      <c r="AN288" s="6">
        <f t="shared" si="69"/>
        <v>1</v>
      </c>
      <c r="AO288" t="str">
        <f>VLOOKUP(BD_PONDERACIONES[[#This Row],[Comuna]],Tabla3[#All],2,0)</f>
        <v>Cordillera</v>
      </c>
    </row>
    <row r="289" spans="1:41" x14ac:dyDescent="0.35">
      <c r="A289" t="s">
        <v>2422</v>
      </c>
      <c r="B289" t="s">
        <v>2423</v>
      </c>
      <c r="C289" t="s">
        <v>387</v>
      </c>
      <c r="D289" s="5">
        <v>44599</v>
      </c>
      <c r="E289" s="5">
        <v>44571</v>
      </c>
      <c r="F289" t="s">
        <v>763</v>
      </c>
      <c r="G289" t="s">
        <v>2424</v>
      </c>
      <c r="H289" t="s">
        <v>1886</v>
      </c>
      <c r="J289" t="s">
        <v>756</v>
      </c>
      <c r="K289" t="s">
        <v>756</v>
      </c>
      <c r="L289" t="s">
        <v>757</v>
      </c>
      <c r="M289" t="s">
        <v>757</v>
      </c>
      <c r="N289" t="s">
        <v>756</v>
      </c>
      <c r="O289" t="s">
        <v>756</v>
      </c>
      <c r="P289" t="s">
        <v>758</v>
      </c>
      <c r="Q289" t="s">
        <v>759</v>
      </c>
      <c r="R289" t="s">
        <v>759</v>
      </c>
      <c r="S289" t="s">
        <v>757</v>
      </c>
      <c r="T289" t="s">
        <v>757</v>
      </c>
      <c r="U289" t="s">
        <v>757</v>
      </c>
      <c r="V289" t="s">
        <v>756</v>
      </c>
      <c r="W289" t="s">
        <v>756</v>
      </c>
      <c r="X289" t="s">
        <v>2425</v>
      </c>
      <c r="Y289" t="str">
        <f t="shared" si="56"/>
        <v>enero</v>
      </c>
      <c r="Z289">
        <f>YEAR(BD_PONDERACIONES[[#This Row],[Fecha Ejecución del Ticket]])</f>
        <v>2022</v>
      </c>
      <c r="AA289" t="str">
        <f t="shared" si="57"/>
        <v>febrero</v>
      </c>
      <c r="AB289">
        <f>YEAR(BD_PONDERACIONES[[#This Row],[Fecha de Inspección]])</f>
        <v>2022</v>
      </c>
      <c r="AC289">
        <f t="shared" si="58"/>
        <v>0.5</v>
      </c>
      <c r="AD289">
        <f t="shared" si="59"/>
        <v>0.5</v>
      </c>
      <c r="AE289">
        <f t="shared" si="60"/>
        <v>0.5</v>
      </c>
      <c r="AF289">
        <f t="shared" si="61"/>
        <v>0.5</v>
      </c>
      <c r="AG289">
        <f t="shared" si="62"/>
        <v>0.5</v>
      </c>
      <c r="AH289">
        <f t="shared" si="63"/>
        <v>0.5</v>
      </c>
      <c r="AI289">
        <f t="shared" si="64"/>
        <v>0.25</v>
      </c>
      <c r="AJ289">
        <f t="shared" si="65"/>
        <v>0.25</v>
      </c>
      <c r="AK289">
        <f t="shared" si="66"/>
        <v>0.5</v>
      </c>
      <c r="AL289">
        <f t="shared" si="67"/>
        <v>0.5</v>
      </c>
      <c r="AM289">
        <f t="shared" si="68"/>
        <v>0.5</v>
      </c>
      <c r="AN289" s="6">
        <f t="shared" si="69"/>
        <v>1</v>
      </c>
      <c r="AO289" t="str">
        <f>VLOOKUP(BD_PONDERACIONES[[#This Row],[Comuna]],Tabla3[#All],2,0)</f>
        <v>Cordillera</v>
      </c>
    </row>
    <row r="290" spans="1:41" x14ac:dyDescent="0.35">
      <c r="A290" t="s">
        <v>2426</v>
      </c>
      <c r="B290" t="s">
        <v>2427</v>
      </c>
      <c r="C290" t="s">
        <v>244</v>
      </c>
      <c r="D290" s="5">
        <v>44599</v>
      </c>
      <c r="E290" s="5">
        <v>44566</v>
      </c>
      <c r="F290" t="s">
        <v>753</v>
      </c>
      <c r="G290" t="s">
        <v>2428</v>
      </c>
      <c r="H290" t="s">
        <v>1809</v>
      </c>
      <c r="J290" t="s">
        <v>756</v>
      </c>
      <c r="K290" t="s">
        <v>756</v>
      </c>
      <c r="L290" t="s">
        <v>757</v>
      </c>
      <c r="M290" t="s">
        <v>757</v>
      </c>
      <c r="N290" t="s">
        <v>756</v>
      </c>
      <c r="O290" t="s">
        <v>756</v>
      </c>
      <c r="P290" t="s">
        <v>765</v>
      </c>
      <c r="Q290" t="s">
        <v>2429</v>
      </c>
      <c r="R290" t="s">
        <v>759</v>
      </c>
      <c r="S290" t="s">
        <v>756</v>
      </c>
      <c r="T290" t="s">
        <v>756</v>
      </c>
      <c r="U290" t="s">
        <v>756</v>
      </c>
      <c r="V290" t="s">
        <v>756</v>
      </c>
      <c r="W290" t="s">
        <v>756</v>
      </c>
      <c r="X290" t="s">
        <v>2430</v>
      </c>
      <c r="Y290" t="str">
        <f t="shared" si="56"/>
        <v>enero</v>
      </c>
      <c r="Z290">
        <f>YEAR(BD_PONDERACIONES[[#This Row],[Fecha Ejecución del Ticket]])</f>
        <v>2022</v>
      </c>
      <c r="AA290" t="str">
        <f t="shared" si="57"/>
        <v>febrero</v>
      </c>
      <c r="AB290">
        <f>YEAR(BD_PONDERACIONES[[#This Row],[Fecha de Inspección]])</f>
        <v>2022</v>
      </c>
      <c r="AC290">
        <f t="shared" si="58"/>
        <v>0.5</v>
      </c>
      <c r="AD290">
        <f t="shared" si="59"/>
        <v>0.5</v>
      </c>
      <c r="AE290">
        <f t="shared" si="60"/>
        <v>0.5</v>
      </c>
      <c r="AF290">
        <f t="shared" si="61"/>
        <v>0.5</v>
      </c>
      <c r="AG290">
        <f t="shared" si="62"/>
        <v>0.5</v>
      </c>
      <c r="AH290">
        <f t="shared" si="63"/>
        <v>0.5</v>
      </c>
      <c r="AI290">
        <f t="shared" si="64"/>
        <v>0.25</v>
      </c>
      <c r="AJ290">
        <f t="shared" si="65"/>
        <v>0.25</v>
      </c>
      <c r="AK290">
        <f t="shared" si="66"/>
        <v>0.5</v>
      </c>
      <c r="AL290">
        <f t="shared" si="67"/>
        <v>0.5</v>
      </c>
      <c r="AM290">
        <f t="shared" si="68"/>
        <v>0.5</v>
      </c>
      <c r="AN290" s="6">
        <f t="shared" si="69"/>
        <v>1</v>
      </c>
      <c r="AO290" t="str">
        <f>VLOOKUP(BD_PONDERACIONES[[#This Row],[Comuna]],Tabla3[#All],2,0)</f>
        <v>Florida</v>
      </c>
    </row>
    <row r="291" spans="1:41" x14ac:dyDescent="0.35">
      <c r="A291" t="s">
        <v>2431</v>
      </c>
      <c r="B291" t="s">
        <v>2432</v>
      </c>
      <c r="C291" t="s">
        <v>272</v>
      </c>
      <c r="D291" s="5">
        <v>44599</v>
      </c>
      <c r="E291" s="5">
        <v>44572</v>
      </c>
      <c r="F291" t="s">
        <v>753</v>
      </c>
      <c r="G291" t="s">
        <v>2433</v>
      </c>
      <c r="H291" t="s">
        <v>1809</v>
      </c>
      <c r="J291" t="s">
        <v>756</v>
      </c>
      <c r="K291" t="s">
        <v>756</v>
      </c>
      <c r="L291" t="s">
        <v>757</v>
      </c>
      <c r="M291" t="s">
        <v>757</v>
      </c>
      <c r="N291" t="s">
        <v>756</v>
      </c>
      <c r="O291" t="s">
        <v>756</v>
      </c>
      <c r="P291" t="s">
        <v>765</v>
      </c>
      <c r="Q291" t="s">
        <v>759</v>
      </c>
      <c r="R291" t="s">
        <v>759</v>
      </c>
      <c r="S291" t="s">
        <v>756</v>
      </c>
      <c r="T291" t="s">
        <v>756</v>
      </c>
      <c r="U291" t="s">
        <v>756</v>
      </c>
      <c r="V291" t="s">
        <v>756</v>
      </c>
      <c r="W291" t="s">
        <v>756</v>
      </c>
      <c r="X291" t="s">
        <v>2434</v>
      </c>
      <c r="Y291" t="str">
        <f t="shared" si="56"/>
        <v>enero</v>
      </c>
      <c r="Z291">
        <f>YEAR(BD_PONDERACIONES[[#This Row],[Fecha Ejecución del Ticket]])</f>
        <v>2022</v>
      </c>
      <c r="AA291" t="str">
        <f t="shared" si="57"/>
        <v>febrero</v>
      </c>
      <c r="AB291">
        <f>YEAR(BD_PONDERACIONES[[#This Row],[Fecha de Inspección]])</f>
        <v>2022</v>
      </c>
      <c r="AC291">
        <f t="shared" si="58"/>
        <v>0.5</v>
      </c>
      <c r="AD291">
        <f t="shared" si="59"/>
        <v>0.5</v>
      </c>
      <c r="AE291">
        <f t="shared" si="60"/>
        <v>0.5</v>
      </c>
      <c r="AF291">
        <f t="shared" si="61"/>
        <v>0.5</v>
      </c>
      <c r="AG291">
        <f t="shared" si="62"/>
        <v>0.5</v>
      </c>
      <c r="AH291">
        <f t="shared" si="63"/>
        <v>0.5</v>
      </c>
      <c r="AI291">
        <f t="shared" si="64"/>
        <v>0.25</v>
      </c>
      <c r="AJ291">
        <f t="shared" si="65"/>
        <v>0.25</v>
      </c>
      <c r="AK291">
        <f t="shared" si="66"/>
        <v>0.5</v>
      </c>
      <c r="AL291">
        <f t="shared" si="67"/>
        <v>0.5</v>
      </c>
      <c r="AM291">
        <f t="shared" si="68"/>
        <v>0.5</v>
      </c>
      <c r="AN291" s="6">
        <f t="shared" si="69"/>
        <v>1</v>
      </c>
      <c r="AO291" t="str">
        <f>VLOOKUP(BD_PONDERACIONES[[#This Row],[Comuna]],Tabla3[#All],2,0)</f>
        <v>Florida</v>
      </c>
    </row>
    <row r="292" spans="1:41" x14ac:dyDescent="0.35">
      <c r="A292" t="s">
        <v>2435</v>
      </c>
      <c r="B292" t="s">
        <v>2436</v>
      </c>
      <c r="C292" t="s">
        <v>241</v>
      </c>
      <c r="D292" s="5">
        <v>44599</v>
      </c>
      <c r="E292" s="5">
        <v>44565</v>
      </c>
      <c r="F292" t="s">
        <v>753</v>
      </c>
      <c r="G292" t="s">
        <v>2437</v>
      </c>
      <c r="H292" t="s">
        <v>1809</v>
      </c>
      <c r="J292" t="s">
        <v>756</v>
      </c>
      <c r="K292" t="s">
        <v>756</v>
      </c>
      <c r="L292" t="s">
        <v>757</v>
      </c>
      <c r="M292" t="s">
        <v>757</v>
      </c>
      <c r="N292" t="s">
        <v>756</v>
      </c>
      <c r="O292" t="s">
        <v>756</v>
      </c>
      <c r="P292" t="s">
        <v>758</v>
      </c>
      <c r="Q292" t="s">
        <v>759</v>
      </c>
      <c r="R292" t="s">
        <v>759</v>
      </c>
      <c r="S292" t="s">
        <v>757</v>
      </c>
      <c r="T292" t="s">
        <v>757</v>
      </c>
      <c r="U292" t="s">
        <v>757</v>
      </c>
      <c r="V292" t="s">
        <v>756</v>
      </c>
      <c r="W292" t="s">
        <v>756</v>
      </c>
      <c r="X292" t="s">
        <v>2438</v>
      </c>
      <c r="Y292" t="str">
        <f t="shared" si="56"/>
        <v>enero</v>
      </c>
      <c r="Z292">
        <f>YEAR(BD_PONDERACIONES[[#This Row],[Fecha Ejecución del Ticket]])</f>
        <v>2022</v>
      </c>
      <c r="AA292" t="str">
        <f t="shared" si="57"/>
        <v>febrero</v>
      </c>
      <c r="AB292">
        <f>YEAR(BD_PONDERACIONES[[#This Row],[Fecha de Inspección]])</f>
        <v>2022</v>
      </c>
      <c r="AC292">
        <f t="shared" si="58"/>
        <v>0.5</v>
      </c>
      <c r="AD292">
        <f t="shared" si="59"/>
        <v>0.5</v>
      </c>
      <c r="AE292">
        <f t="shared" si="60"/>
        <v>0.5</v>
      </c>
      <c r="AF292">
        <f t="shared" si="61"/>
        <v>0.5</v>
      </c>
      <c r="AG292">
        <f t="shared" si="62"/>
        <v>0.5</v>
      </c>
      <c r="AH292">
        <f t="shared" si="63"/>
        <v>0.5</v>
      </c>
      <c r="AI292">
        <f t="shared" si="64"/>
        <v>0.25</v>
      </c>
      <c r="AJ292">
        <f t="shared" si="65"/>
        <v>0.25</v>
      </c>
      <c r="AK292">
        <f t="shared" si="66"/>
        <v>0.5</v>
      </c>
      <c r="AL292">
        <f t="shared" si="67"/>
        <v>0.5</v>
      </c>
      <c r="AM292">
        <f t="shared" si="68"/>
        <v>0.5</v>
      </c>
      <c r="AN292" s="6">
        <f t="shared" si="69"/>
        <v>1</v>
      </c>
      <c r="AO292" t="str">
        <f>VLOOKUP(BD_PONDERACIONES[[#This Row],[Comuna]],Tabla3[#All],2,0)</f>
        <v>Florida</v>
      </c>
    </row>
    <row r="293" spans="1:41" x14ac:dyDescent="0.35">
      <c r="A293" t="s">
        <v>2439</v>
      </c>
      <c r="B293" t="s">
        <v>2440</v>
      </c>
      <c r="C293" t="s">
        <v>424</v>
      </c>
      <c r="D293" s="5">
        <v>44599</v>
      </c>
      <c r="E293" s="5">
        <v>44586</v>
      </c>
      <c r="F293" t="s">
        <v>763</v>
      </c>
      <c r="G293" t="s">
        <v>2441</v>
      </c>
      <c r="H293" t="s">
        <v>1886</v>
      </c>
      <c r="J293" t="s">
        <v>756</v>
      </c>
      <c r="K293" t="s">
        <v>756</v>
      </c>
      <c r="L293" t="s">
        <v>757</v>
      </c>
      <c r="M293" t="s">
        <v>757</v>
      </c>
      <c r="N293" t="s">
        <v>756</v>
      </c>
      <c r="O293" t="s">
        <v>756</v>
      </c>
      <c r="P293" t="s">
        <v>765</v>
      </c>
      <c r="Q293" t="s">
        <v>1975</v>
      </c>
      <c r="R293" t="s">
        <v>759</v>
      </c>
      <c r="S293" t="s">
        <v>756</v>
      </c>
      <c r="T293" t="s">
        <v>756</v>
      </c>
      <c r="U293" t="s">
        <v>756</v>
      </c>
      <c r="V293" t="s">
        <v>768</v>
      </c>
      <c r="W293" t="s">
        <v>773</v>
      </c>
      <c r="X293" t="s">
        <v>2442</v>
      </c>
      <c r="Y293" t="str">
        <f t="shared" si="56"/>
        <v>enero</v>
      </c>
      <c r="Z293">
        <f>YEAR(BD_PONDERACIONES[[#This Row],[Fecha Ejecución del Ticket]])</f>
        <v>2022</v>
      </c>
      <c r="AA293" t="str">
        <f t="shared" si="57"/>
        <v>febrero</v>
      </c>
      <c r="AB293">
        <f>YEAR(BD_PONDERACIONES[[#This Row],[Fecha de Inspección]])</f>
        <v>2022</v>
      </c>
      <c r="AC293">
        <f t="shared" si="58"/>
        <v>0.5</v>
      </c>
      <c r="AD293">
        <f t="shared" si="59"/>
        <v>0.5</v>
      </c>
      <c r="AE293">
        <f t="shared" si="60"/>
        <v>0.5</v>
      </c>
      <c r="AF293">
        <f t="shared" si="61"/>
        <v>0.5</v>
      </c>
      <c r="AG293">
        <f t="shared" si="62"/>
        <v>0.5</v>
      </c>
      <c r="AH293">
        <f t="shared" si="63"/>
        <v>0.5</v>
      </c>
      <c r="AI293">
        <f t="shared" si="64"/>
        <v>0.25</v>
      </c>
      <c r="AJ293">
        <f t="shared" si="65"/>
        <v>0.25</v>
      </c>
      <c r="AK293">
        <f t="shared" si="66"/>
        <v>0.5</v>
      </c>
      <c r="AL293">
        <f t="shared" si="67"/>
        <v>0.17499999999999999</v>
      </c>
      <c r="AM293">
        <f t="shared" si="68"/>
        <v>0</v>
      </c>
      <c r="AN293" s="6">
        <f t="shared" si="69"/>
        <v>0.83500000000000008</v>
      </c>
      <c r="AO293" t="str">
        <f>VLOOKUP(BD_PONDERACIONES[[#This Row],[Comuna]],Tabla3[#All],2,0)</f>
        <v>Cordillera</v>
      </c>
    </row>
    <row r="294" spans="1:41" x14ac:dyDescent="0.35">
      <c r="A294" t="s">
        <v>2443</v>
      </c>
      <c r="B294" t="s">
        <v>2444</v>
      </c>
      <c r="C294" t="s">
        <v>259</v>
      </c>
      <c r="D294" s="5">
        <v>44599</v>
      </c>
      <c r="E294" s="5">
        <v>44568</v>
      </c>
      <c r="F294" t="s">
        <v>753</v>
      </c>
      <c r="G294" t="s">
        <v>2445</v>
      </c>
      <c r="H294" t="s">
        <v>1809</v>
      </c>
      <c r="J294" t="s">
        <v>756</v>
      </c>
      <c r="K294" t="s">
        <v>756</v>
      </c>
      <c r="L294" t="s">
        <v>756</v>
      </c>
      <c r="M294" t="s">
        <v>756</v>
      </c>
      <c r="N294" t="s">
        <v>756</v>
      </c>
      <c r="O294" t="s">
        <v>756</v>
      </c>
      <c r="P294" t="s">
        <v>758</v>
      </c>
      <c r="Q294" t="s">
        <v>759</v>
      </c>
      <c r="R294" t="s">
        <v>759</v>
      </c>
      <c r="S294" t="s">
        <v>757</v>
      </c>
      <c r="T294" t="s">
        <v>757</v>
      </c>
      <c r="U294" t="s">
        <v>757</v>
      </c>
      <c r="V294" t="s">
        <v>756</v>
      </c>
      <c r="W294" t="s">
        <v>756</v>
      </c>
      <c r="X294" t="s">
        <v>2446</v>
      </c>
      <c r="Y294" t="str">
        <f t="shared" si="56"/>
        <v>enero</v>
      </c>
      <c r="Z294">
        <f>YEAR(BD_PONDERACIONES[[#This Row],[Fecha Ejecución del Ticket]])</f>
        <v>2022</v>
      </c>
      <c r="AA294" t="str">
        <f t="shared" si="57"/>
        <v>febrero</v>
      </c>
      <c r="AB294">
        <f>YEAR(BD_PONDERACIONES[[#This Row],[Fecha de Inspección]])</f>
        <v>2022</v>
      </c>
      <c r="AC294">
        <f t="shared" si="58"/>
        <v>0.5</v>
      </c>
      <c r="AD294">
        <f t="shared" si="59"/>
        <v>0.5</v>
      </c>
      <c r="AE294">
        <f t="shared" si="60"/>
        <v>0.5</v>
      </c>
      <c r="AF294">
        <f t="shared" si="61"/>
        <v>0.5</v>
      </c>
      <c r="AG294">
        <f t="shared" si="62"/>
        <v>0.5</v>
      </c>
      <c r="AH294">
        <f t="shared" si="63"/>
        <v>0.5</v>
      </c>
      <c r="AI294">
        <f t="shared" si="64"/>
        <v>0.25</v>
      </c>
      <c r="AJ294">
        <f t="shared" si="65"/>
        <v>0.25</v>
      </c>
      <c r="AK294">
        <f t="shared" si="66"/>
        <v>0.5</v>
      </c>
      <c r="AL294">
        <f t="shared" si="67"/>
        <v>0.5</v>
      </c>
      <c r="AM294">
        <f t="shared" si="68"/>
        <v>0.5</v>
      </c>
      <c r="AN294" s="6">
        <f t="shared" si="69"/>
        <v>1</v>
      </c>
      <c r="AO294" t="str">
        <f>VLOOKUP(BD_PONDERACIONES[[#This Row],[Comuna]],Tabla3[#All],2,0)</f>
        <v>Florida</v>
      </c>
    </row>
    <row r="295" spans="1:41" x14ac:dyDescent="0.35">
      <c r="A295" t="s">
        <v>2447</v>
      </c>
      <c r="B295" t="s">
        <v>2448</v>
      </c>
      <c r="C295" t="s">
        <v>422</v>
      </c>
      <c r="D295" s="5">
        <v>44599</v>
      </c>
      <c r="E295" s="5">
        <v>44585</v>
      </c>
      <c r="F295" t="s">
        <v>763</v>
      </c>
      <c r="G295" t="s">
        <v>2449</v>
      </c>
      <c r="H295" t="s">
        <v>1886</v>
      </c>
      <c r="J295" t="s">
        <v>757</v>
      </c>
      <c r="K295" t="s">
        <v>757</v>
      </c>
      <c r="L295" t="s">
        <v>757</v>
      </c>
      <c r="M295" t="s">
        <v>757</v>
      </c>
      <c r="N295" t="s">
        <v>757</v>
      </c>
      <c r="O295" t="s">
        <v>757</v>
      </c>
      <c r="P295" t="s">
        <v>759</v>
      </c>
      <c r="Q295" t="s">
        <v>759</v>
      </c>
      <c r="R295" t="s">
        <v>759</v>
      </c>
      <c r="S295" t="s">
        <v>757</v>
      </c>
      <c r="T295" t="s">
        <v>757</v>
      </c>
      <c r="U295" t="s">
        <v>757</v>
      </c>
      <c r="V295" t="s">
        <v>773</v>
      </c>
      <c r="W295" t="s">
        <v>773</v>
      </c>
      <c r="X295" t="s">
        <v>2450</v>
      </c>
      <c r="Y295" t="str">
        <f t="shared" si="56"/>
        <v>enero</v>
      </c>
      <c r="Z295">
        <f>YEAR(BD_PONDERACIONES[[#This Row],[Fecha Ejecución del Ticket]])</f>
        <v>2022</v>
      </c>
      <c r="AA295" t="str">
        <f t="shared" si="57"/>
        <v>febrero</v>
      </c>
      <c r="AB295">
        <f>YEAR(BD_PONDERACIONES[[#This Row],[Fecha de Inspección]])</f>
        <v>2022</v>
      </c>
      <c r="AC295">
        <f t="shared" si="58"/>
        <v>0.5</v>
      </c>
      <c r="AD295">
        <f t="shared" si="59"/>
        <v>0.5</v>
      </c>
      <c r="AE295">
        <f t="shared" si="60"/>
        <v>0.5</v>
      </c>
      <c r="AF295">
        <f t="shared" si="61"/>
        <v>0.5</v>
      </c>
      <c r="AG295">
        <f t="shared" si="62"/>
        <v>0.5</v>
      </c>
      <c r="AH295">
        <f t="shared" si="63"/>
        <v>0.5</v>
      </c>
      <c r="AI295">
        <f t="shared" si="64"/>
        <v>0.25</v>
      </c>
      <c r="AJ295">
        <f t="shared" si="65"/>
        <v>0.25</v>
      </c>
      <c r="AK295">
        <f t="shared" si="66"/>
        <v>0.5</v>
      </c>
      <c r="AL295">
        <f t="shared" si="67"/>
        <v>0</v>
      </c>
      <c r="AM295">
        <f t="shared" si="68"/>
        <v>0</v>
      </c>
      <c r="AN295" s="6">
        <f t="shared" si="69"/>
        <v>0.8</v>
      </c>
      <c r="AO295" t="str">
        <f>VLOOKUP(BD_PONDERACIONES[[#This Row],[Comuna]],Tabla3[#All],2,0)</f>
        <v>Cordillera</v>
      </c>
    </row>
    <row r="296" spans="1:41" x14ac:dyDescent="0.35">
      <c r="A296" t="s">
        <v>2451</v>
      </c>
      <c r="B296" t="s">
        <v>2452</v>
      </c>
      <c r="C296" t="s">
        <v>458</v>
      </c>
      <c r="D296" s="5">
        <v>44599</v>
      </c>
      <c r="E296" s="5">
        <v>44592</v>
      </c>
      <c r="F296" t="s">
        <v>763</v>
      </c>
      <c r="G296" t="s">
        <v>2453</v>
      </c>
      <c r="H296" t="s">
        <v>1886</v>
      </c>
      <c r="J296" t="s">
        <v>756</v>
      </c>
      <c r="K296" t="s">
        <v>756</v>
      </c>
      <c r="L296" t="s">
        <v>757</v>
      </c>
      <c r="M296" t="s">
        <v>757</v>
      </c>
      <c r="N296" t="s">
        <v>756</v>
      </c>
      <c r="O296" t="s">
        <v>756</v>
      </c>
      <c r="P296" t="s">
        <v>758</v>
      </c>
      <c r="Q296" t="s">
        <v>759</v>
      </c>
      <c r="R296" t="s">
        <v>759</v>
      </c>
      <c r="S296" t="s">
        <v>757</v>
      </c>
      <c r="T296" t="s">
        <v>757</v>
      </c>
      <c r="U296" t="s">
        <v>757</v>
      </c>
      <c r="V296" t="s">
        <v>756</v>
      </c>
      <c r="W296" t="s">
        <v>756</v>
      </c>
      <c r="X296" t="s">
        <v>2454</v>
      </c>
      <c r="Y296" t="str">
        <f t="shared" si="56"/>
        <v>enero</v>
      </c>
      <c r="Z296">
        <f>YEAR(BD_PONDERACIONES[[#This Row],[Fecha Ejecución del Ticket]])</f>
        <v>2022</v>
      </c>
      <c r="AA296" t="str">
        <f t="shared" si="57"/>
        <v>febrero</v>
      </c>
      <c r="AB296">
        <f>YEAR(BD_PONDERACIONES[[#This Row],[Fecha de Inspección]])</f>
        <v>2022</v>
      </c>
      <c r="AC296">
        <f t="shared" si="58"/>
        <v>0.5</v>
      </c>
      <c r="AD296">
        <f t="shared" si="59"/>
        <v>0.5</v>
      </c>
      <c r="AE296">
        <f t="shared" si="60"/>
        <v>0.5</v>
      </c>
      <c r="AF296">
        <f t="shared" si="61"/>
        <v>0.5</v>
      </c>
      <c r="AG296">
        <f t="shared" si="62"/>
        <v>0.5</v>
      </c>
      <c r="AH296">
        <f t="shared" si="63"/>
        <v>0.5</v>
      </c>
      <c r="AI296">
        <f t="shared" si="64"/>
        <v>0.25</v>
      </c>
      <c r="AJ296">
        <f t="shared" si="65"/>
        <v>0.25</v>
      </c>
      <c r="AK296">
        <f t="shared" si="66"/>
        <v>0.5</v>
      </c>
      <c r="AL296">
        <f t="shared" si="67"/>
        <v>0.5</v>
      </c>
      <c r="AM296">
        <f t="shared" si="68"/>
        <v>0.5</v>
      </c>
      <c r="AN296" s="6">
        <f t="shared" si="69"/>
        <v>1</v>
      </c>
      <c r="AO296" t="str">
        <f>VLOOKUP(BD_PONDERACIONES[[#This Row],[Comuna]],Tabla3[#All],2,0)</f>
        <v>Cordillera</v>
      </c>
    </row>
    <row r="297" spans="1:41" x14ac:dyDescent="0.35">
      <c r="A297" t="s">
        <v>2455</v>
      </c>
      <c r="B297" t="s">
        <v>2456</v>
      </c>
      <c r="C297" t="s">
        <v>264</v>
      </c>
      <c r="D297" s="5">
        <v>44599</v>
      </c>
      <c r="E297" s="5">
        <v>44569</v>
      </c>
      <c r="F297" t="s">
        <v>753</v>
      </c>
      <c r="G297" t="s">
        <v>2457</v>
      </c>
      <c r="H297" t="s">
        <v>1809</v>
      </c>
      <c r="J297" t="s">
        <v>756</v>
      </c>
      <c r="K297" t="s">
        <v>756</v>
      </c>
      <c r="L297" t="s">
        <v>757</v>
      </c>
      <c r="M297" t="s">
        <v>757</v>
      </c>
      <c r="N297" t="s">
        <v>756</v>
      </c>
      <c r="O297" t="s">
        <v>756</v>
      </c>
      <c r="P297" t="s">
        <v>765</v>
      </c>
      <c r="Q297" t="s">
        <v>759</v>
      </c>
      <c r="R297" t="s">
        <v>759</v>
      </c>
      <c r="S297" t="s">
        <v>756</v>
      </c>
      <c r="T297" t="s">
        <v>756</v>
      </c>
      <c r="U297" t="s">
        <v>773</v>
      </c>
      <c r="V297" t="s">
        <v>756</v>
      </c>
      <c r="W297" t="s">
        <v>756</v>
      </c>
      <c r="X297" t="s">
        <v>2458</v>
      </c>
      <c r="Y297" t="str">
        <f t="shared" si="56"/>
        <v>enero</v>
      </c>
      <c r="Z297">
        <f>YEAR(BD_PONDERACIONES[[#This Row],[Fecha Ejecución del Ticket]])</f>
        <v>2022</v>
      </c>
      <c r="AA297" t="str">
        <f t="shared" si="57"/>
        <v>febrero</v>
      </c>
      <c r="AB297">
        <f>YEAR(BD_PONDERACIONES[[#This Row],[Fecha de Inspección]])</f>
        <v>2022</v>
      </c>
      <c r="AC297">
        <f t="shared" si="58"/>
        <v>0.5</v>
      </c>
      <c r="AD297">
        <f t="shared" si="59"/>
        <v>0.5</v>
      </c>
      <c r="AE297">
        <f t="shared" si="60"/>
        <v>0.5</v>
      </c>
      <c r="AF297">
        <f t="shared" si="61"/>
        <v>0.5</v>
      </c>
      <c r="AG297">
        <f t="shared" si="62"/>
        <v>0.5</v>
      </c>
      <c r="AH297">
        <f t="shared" si="63"/>
        <v>0.5</v>
      </c>
      <c r="AI297">
        <f t="shared" si="64"/>
        <v>0.25</v>
      </c>
      <c r="AJ297">
        <f t="shared" si="65"/>
        <v>0.25</v>
      </c>
      <c r="AK297">
        <f t="shared" si="66"/>
        <v>0</v>
      </c>
      <c r="AL297">
        <f t="shared" si="67"/>
        <v>0.5</v>
      </c>
      <c r="AM297">
        <f t="shared" si="68"/>
        <v>0.5</v>
      </c>
      <c r="AN297" s="6">
        <f t="shared" si="69"/>
        <v>0.92500000000000004</v>
      </c>
      <c r="AO297" t="str">
        <f>VLOOKUP(BD_PONDERACIONES[[#This Row],[Comuna]],Tabla3[#All],2,0)</f>
        <v>Florida</v>
      </c>
    </row>
    <row r="298" spans="1:41" x14ac:dyDescent="0.35">
      <c r="A298" t="s">
        <v>2459</v>
      </c>
      <c r="B298" t="s">
        <v>2460</v>
      </c>
      <c r="C298" t="s">
        <v>417</v>
      </c>
      <c r="D298" s="5">
        <v>44599</v>
      </c>
      <c r="E298" s="5">
        <v>44583</v>
      </c>
      <c r="F298" t="s">
        <v>763</v>
      </c>
      <c r="G298" t="s">
        <v>2461</v>
      </c>
      <c r="H298" t="s">
        <v>1886</v>
      </c>
      <c r="J298" t="s">
        <v>756</v>
      </c>
      <c r="K298" t="s">
        <v>756</v>
      </c>
      <c r="L298" t="s">
        <v>757</v>
      </c>
      <c r="M298" t="s">
        <v>757</v>
      </c>
      <c r="N298" t="s">
        <v>756</v>
      </c>
      <c r="O298" t="s">
        <v>756</v>
      </c>
      <c r="P298" t="s">
        <v>765</v>
      </c>
      <c r="Q298" t="s">
        <v>2462</v>
      </c>
      <c r="R298" t="s">
        <v>2463</v>
      </c>
      <c r="S298" t="s">
        <v>756</v>
      </c>
      <c r="T298" t="s">
        <v>756</v>
      </c>
      <c r="U298" t="s">
        <v>756</v>
      </c>
      <c r="V298" t="s">
        <v>756</v>
      </c>
      <c r="W298" t="s">
        <v>756</v>
      </c>
      <c r="X298" t="s">
        <v>2464</v>
      </c>
      <c r="Y298" t="str">
        <f t="shared" si="56"/>
        <v>enero</v>
      </c>
      <c r="Z298">
        <f>YEAR(BD_PONDERACIONES[[#This Row],[Fecha Ejecución del Ticket]])</f>
        <v>2022</v>
      </c>
      <c r="AA298" t="str">
        <f t="shared" si="57"/>
        <v>febrero</v>
      </c>
      <c r="AB298">
        <f>YEAR(BD_PONDERACIONES[[#This Row],[Fecha de Inspección]])</f>
        <v>2022</v>
      </c>
      <c r="AC298">
        <f t="shared" si="58"/>
        <v>0.5</v>
      </c>
      <c r="AD298">
        <f t="shared" si="59"/>
        <v>0.5</v>
      </c>
      <c r="AE298">
        <f t="shared" si="60"/>
        <v>0.5</v>
      </c>
      <c r="AF298">
        <f t="shared" si="61"/>
        <v>0.5</v>
      </c>
      <c r="AG298">
        <f t="shared" si="62"/>
        <v>0.5</v>
      </c>
      <c r="AH298">
        <f t="shared" si="63"/>
        <v>0.5</v>
      </c>
      <c r="AI298">
        <f t="shared" si="64"/>
        <v>0.25</v>
      </c>
      <c r="AJ298">
        <f t="shared" si="65"/>
        <v>0.25</v>
      </c>
      <c r="AK298">
        <f t="shared" si="66"/>
        <v>0.5</v>
      </c>
      <c r="AL298">
        <f t="shared" si="67"/>
        <v>0.5</v>
      </c>
      <c r="AM298">
        <f t="shared" si="68"/>
        <v>0.5</v>
      </c>
      <c r="AN298" s="6">
        <f t="shared" si="69"/>
        <v>1</v>
      </c>
      <c r="AO298" t="str">
        <f>VLOOKUP(BD_PONDERACIONES[[#This Row],[Comuna]],Tabla3[#All],2,0)</f>
        <v>Cordillera</v>
      </c>
    </row>
    <row r="299" spans="1:41" x14ac:dyDescent="0.35">
      <c r="A299" t="s">
        <v>2465</v>
      </c>
      <c r="B299" t="s">
        <v>2466</v>
      </c>
      <c r="C299" t="s">
        <v>256</v>
      </c>
      <c r="D299" s="5">
        <v>44599</v>
      </c>
      <c r="E299" s="5">
        <v>44568</v>
      </c>
      <c r="F299" t="s">
        <v>753</v>
      </c>
      <c r="G299" t="s">
        <v>2467</v>
      </c>
      <c r="H299" t="s">
        <v>1809</v>
      </c>
      <c r="J299" t="s">
        <v>756</v>
      </c>
      <c r="K299" t="s">
        <v>756</v>
      </c>
      <c r="L299" t="s">
        <v>757</v>
      </c>
      <c r="M299" t="s">
        <v>757</v>
      </c>
      <c r="N299" t="s">
        <v>756</v>
      </c>
      <c r="O299" t="s">
        <v>756</v>
      </c>
      <c r="P299" t="s">
        <v>758</v>
      </c>
      <c r="Q299" t="s">
        <v>759</v>
      </c>
      <c r="R299" t="s">
        <v>759</v>
      </c>
      <c r="S299" t="s">
        <v>757</v>
      </c>
      <c r="T299" t="s">
        <v>757</v>
      </c>
      <c r="U299" t="s">
        <v>757</v>
      </c>
      <c r="V299" t="s">
        <v>773</v>
      </c>
      <c r="W299" t="s">
        <v>773</v>
      </c>
      <c r="X299" t="s">
        <v>1588</v>
      </c>
      <c r="Y299" t="str">
        <f t="shared" si="56"/>
        <v>enero</v>
      </c>
      <c r="Z299">
        <f>YEAR(BD_PONDERACIONES[[#This Row],[Fecha Ejecución del Ticket]])</f>
        <v>2022</v>
      </c>
      <c r="AA299" t="str">
        <f t="shared" si="57"/>
        <v>febrero</v>
      </c>
      <c r="AB299">
        <f>YEAR(BD_PONDERACIONES[[#This Row],[Fecha de Inspección]])</f>
        <v>2022</v>
      </c>
      <c r="AC299">
        <f t="shared" si="58"/>
        <v>0.5</v>
      </c>
      <c r="AD299">
        <f t="shared" si="59"/>
        <v>0.5</v>
      </c>
      <c r="AE299">
        <f t="shared" si="60"/>
        <v>0.5</v>
      </c>
      <c r="AF299">
        <f t="shared" si="61"/>
        <v>0.5</v>
      </c>
      <c r="AG299">
        <f t="shared" si="62"/>
        <v>0.5</v>
      </c>
      <c r="AH299">
        <f t="shared" si="63"/>
        <v>0.5</v>
      </c>
      <c r="AI299">
        <f t="shared" si="64"/>
        <v>0.25</v>
      </c>
      <c r="AJ299">
        <f t="shared" si="65"/>
        <v>0.25</v>
      </c>
      <c r="AK299">
        <f t="shared" si="66"/>
        <v>0.5</v>
      </c>
      <c r="AL299">
        <f t="shared" si="67"/>
        <v>0</v>
      </c>
      <c r="AM299">
        <f t="shared" si="68"/>
        <v>0</v>
      </c>
      <c r="AN299" s="6">
        <f t="shared" si="69"/>
        <v>0.8</v>
      </c>
      <c r="AO299" t="str">
        <f>VLOOKUP(BD_PONDERACIONES[[#This Row],[Comuna]],Tabla3[#All],2,0)</f>
        <v>Florida</v>
      </c>
    </row>
    <row r="300" spans="1:41" x14ac:dyDescent="0.35">
      <c r="A300" t="s">
        <v>2468</v>
      </c>
      <c r="B300" t="s">
        <v>2469</v>
      </c>
      <c r="C300" t="s">
        <v>414</v>
      </c>
      <c r="D300" s="5">
        <v>44599</v>
      </c>
      <c r="E300" s="5">
        <v>44579</v>
      </c>
      <c r="F300" t="s">
        <v>763</v>
      </c>
      <c r="G300" t="s">
        <v>2470</v>
      </c>
      <c r="H300" t="s">
        <v>1886</v>
      </c>
      <c r="J300" t="s">
        <v>756</v>
      </c>
      <c r="K300" t="s">
        <v>756</v>
      </c>
      <c r="L300" t="s">
        <v>757</v>
      </c>
      <c r="M300" t="s">
        <v>757</v>
      </c>
      <c r="N300" t="s">
        <v>756</v>
      </c>
      <c r="O300" t="s">
        <v>756</v>
      </c>
      <c r="P300" t="s">
        <v>758</v>
      </c>
      <c r="Q300" t="s">
        <v>759</v>
      </c>
      <c r="R300" t="s">
        <v>759</v>
      </c>
      <c r="S300" t="s">
        <v>757</v>
      </c>
      <c r="T300" t="s">
        <v>757</v>
      </c>
      <c r="U300" t="s">
        <v>757</v>
      </c>
      <c r="V300" t="s">
        <v>756</v>
      </c>
      <c r="W300" t="s">
        <v>773</v>
      </c>
      <c r="X300" t="s">
        <v>804</v>
      </c>
      <c r="Y300" t="str">
        <f t="shared" si="56"/>
        <v>enero</v>
      </c>
      <c r="Z300">
        <f>YEAR(BD_PONDERACIONES[[#This Row],[Fecha Ejecución del Ticket]])</f>
        <v>2022</v>
      </c>
      <c r="AA300" t="str">
        <f t="shared" si="57"/>
        <v>febrero</v>
      </c>
      <c r="AB300">
        <f>YEAR(BD_PONDERACIONES[[#This Row],[Fecha de Inspección]])</f>
        <v>2022</v>
      </c>
      <c r="AC300">
        <f t="shared" si="58"/>
        <v>0.5</v>
      </c>
      <c r="AD300">
        <f t="shared" si="59"/>
        <v>0.5</v>
      </c>
      <c r="AE300">
        <f t="shared" si="60"/>
        <v>0.5</v>
      </c>
      <c r="AF300">
        <f t="shared" si="61"/>
        <v>0.5</v>
      </c>
      <c r="AG300">
        <f t="shared" si="62"/>
        <v>0.5</v>
      </c>
      <c r="AH300">
        <f t="shared" si="63"/>
        <v>0.5</v>
      </c>
      <c r="AI300">
        <f t="shared" si="64"/>
        <v>0.25</v>
      </c>
      <c r="AJ300">
        <f t="shared" si="65"/>
        <v>0.25</v>
      </c>
      <c r="AK300">
        <f t="shared" si="66"/>
        <v>0.5</v>
      </c>
      <c r="AL300">
        <f t="shared" si="67"/>
        <v>0.5</v>
      </c>
      <c r="AM300">
        <f t="shared" si="68"/>
        <v>0</v>
      </c>
      <c r="AN300" s="6">
        <f t="shared" si="69"/>
        <v>0.9</v>
      </c>
      <c r="AO300" t="str">
        <f>VLOOKUP(BD_PONDERACIONES[[#This Row],[Comuna]],Tabla3[#All],2,0)</f>
        <v>Cordillera</v>
      </c>
    </row>
    <row r="301" spans="1:41" x14ac:dyDescent="0.35">
      <c r="A301" t="s">
        <v>2471</v>
      </c>
      <c r="B301" t="s">
        <v>2472</v>
      </c>
      <c r="C301" t="s">
        <v>253</v>
      </c>
      <c r="D301" s="5">
        <v>44599</v>
      </c>
      <c r="E301" s="5">
        <v>44567</v>
      </c>
      <c r="F301" t="s">
        <v>753</v>
      </c>
      <c r="G301" t="s">
        <v>2473</v>
      </c>
      <c r="H301" t="s">
        <v>1809</v>
      </c>
      <c r="J301" t="s">
        <v>756</v>
      </c>
      <c r="K301" t="s">
        <v>756</v>
      </c>
      <c r="L301" t="s">
        <v>773</v>
      </c>
      <c r="M301" t="s">
        <v>773</v>
      </c>
      <c r="N301" t="s">
        <v>756</v>
      </c>
      <c r="O301" t="s">
        <v>756</v>
      </c>
      <c r="P301" t="s">
        <v>758</v>
      </c>
      <c r="Q301" t="s">
        <v>759</v>
      </c>
      <c r="R301" t="s">
        <v>759</v>
      </c>
      <c r="S301" t="s">
        <v>757</v>
      </c>
      <c r="T301" t="s">
        <v>757</v>
      </c>
      <c r="U301" t="s">
        <v>757</v>
      </c>
      <c r="V301" t="s">
        <v>756</v>
      </c>
      <c r="W301" t="s">
        <v>756</v>
      </c>
      <c r="X301" t="s">
        <v>2474</v>
      </c>
      <c r="Y301" t="str">
        <f t="shared" si="56"/>
        <v>enero</v>
      </c>
      <c r="Z301">
        <f>YEAR(BD_PONDERACIONES[[#This Row],[Fecha Ejecución del Ticket]])</f>
        <v>2022</v>
      </c>
      <c r="AA301" t="str">
        <f t="shared" si="57"/>
        <v>febrero</v>
      </c>
      <c r="AB301">
        <f>YEAR(BD_PONDERACIONES[[#This Row],[Fecha de Inspección]])</f>
        <v>2022</v>
      </c>
      <c r="AC301">
        <f t="shared" si="58"/>
        <v>0.5</v>
      </c>
      <c r="AD301">
        <f t="shared" si="59"/>
        <v>0.5</v>
      </c>
      <c r="AE301">
        <f t="shared" si="60"/>
        <v>0</v>
      </c>
      <c r="AF301">
        <f t="shared" si="61"/>
        <v>0</v>
      </c>
      <c r="AG301">
        <f t="shared" si="62"/>
        <v>0.5</v>
      </c>
      <c r="AH301">
        <f t="shared" si="63"/>
        <v>0.5</v>
      </c>
      <c r="AI301">
        <f t="shared" si="64"/>
        <v>0.25</v>
      </c>
      <c r="AJ301">
        <f t="shared" si="65"/>
        <v>0.25</v>
      </c>
      <c r="AK301">
        <f t="shared" si="66"/>
        <v>0.5</v>
      </c>
      <c r="AL301">
        <f t="shared" si="67"/>
        <v>0.5</v>
      </c>
      <c r="AM301">
        <f t="shared" si="68"/>
        <v>0.5</v>
      </c>
      <c r="AN301" s="6">
        <f t="shared" si="69"/>
        <v>0.7</v>
      </c>
      <c r="AO301" t="str">
        <f>VLOOKUP(BD_PONDERACIONES[[#This Row],[Comuna]],Tabla3[#All],2,0)</f>
        <v>Florida</v>
      </c>
    </row>
    <row r="302" spans="1:41" x14ac:dyDescent="0.35">
      <c r="A302" t="s">
        <v>2475</v>
      </c>
      <c r="B302" t="s">
        <v>2476</v>
      </c>
      <c r="C302" t="s">
        <v>242</v>
      </c>
      <c r="D302" s="5">
        <v>44599</v>
      </c>
      <c r="E302" s="5">
        <v>44566</v>
      </c>
      <c r="F302" t="s">
        <v>753</v>
      </c>
      <c r="G302" t="s">
        <v>2477</v>
      </c>
      <c r="H302" t="s">
        <v>1809</v>
      </c>
      <c r="J302" t="s">
        <v>756</v>
      </c>
      <c r="K302" t="s">
        <v>756</v>
      </c>
      <c r="L302" t="s">
        <v>757</v>
      </c>
      <c r="M302" t="s">
        <v>757</v>
      </c>
      <c r="N302" t="s">
        <v>756</v>
      </c>
      <c r="O302" t="s">
        <v>756</v>
      </c>
      <c r="P302" t="s">
        <v>758</v>
      </c>
      <c r="Q302" t="s">
        <v>759</v>
      </c>
      <c r="R302" t="s">
        <v>759</v>
      </c>
      <c r="S302" t="s">
        <v>757</v>
      </c>
      <c r="T302" t="s">
        <v>757</v>
      </c>
      <c r="U302" t="s">
        <v>757</v>
      </c>
      <c r="V302" t="s">
        <v>756</v>
      </c>
      <c r="W302" t="s">
        <v>756</v>
      </c>
      <c r="X302" t="s">
        <v>2478</v>
      </c>
      <c r="Y302" t="str">
        <f t="shared" si="56"/>
        <v>enero</v>
      </c>
      <c r="Z302">
        <f>YEAR(BD_PONDERACIONES[[#This Row],[Fecha Ejecución del Ticket]])</f>
        <v>2022</v>
      </c>
      <c r="AA302" t="str">
        <f t="shared" si="57"/>
        <v>febrero</v>
      </c>
      <c r="AB302">
        <f>YEAR(BD_PONDERACIONES[[#This Row],[Fecha de Inspección]])</f>
        <v>2022</v>
      </c>
      <c r="AC302">
        <f t="shared" si="58"/>
        <v>0.5</v>
      </c>
      <c r="AD302">
        <f t="shared" si="59"/>
        <v>0.5</v>
      </c>
      <c r="AE302">
        <f t="shared" si="60"/>
        <v>0.5</v>
      </c>
      <c r="AF302">
        <f t="shared" si="61"/>
        <v>0.5</v>
      </c>
      <c r="AG302">
        <f t="shared" si="62"/>
        <v>0.5</v>
      </c>
      <c r="AH302">
        <f t="shared" si="63"/>
        <v>0.5</v>
      </c>
      <c r="AI302">
        <f t="shared" si="64"/>
        <v>0.25</v>
      </c>
      <c r="AJ302">
        <f t="shared" si="65"/>
        <v>0.25</v>
      </c>
      <c r="AK302">
        <f t="shared" si="66"/>
        <v>0.5</v>
      </c>
      <c r="AL302">
        <f t="shared" si="67"/>
        <v>0.5</v>
      </c>
      <c r="AM302">
        <f t="shared" si="68"/>
        <v>0.5</v>
      </c>
      <c r="AN302" s="6">
        <f t="shared" si="69"/>
        <v>1</v>
      </c>
      <c r="AO302" t="str">
        <f>VLOOKUP(BD_PONDERACIONES[[#This Row],[Comuna]],Tabla3[#All],2,0)</f>
        <v>Florida</v>
      </c>
    </row>
    <row r="303" spans="1:41" x14ac:dyDescent="0.35">
      <c r="A303" t="s">
        <v>2479</v>
      </c>
      <c r="B303" t="s">
        <v>2480</v>
      </c>
      <c r="C303" t="s">
        <v>408</v>
      </c>
      <c r="D303" s="5">
        <v>44599</v>
      </c>
      <c r="E303" s="5">
        <v>44576</v>
      </c>
      <c r="F303" t="s">
        <v>763</v>
      </c>
      <c r="G303" t="s">
        <v>2481</v>
      </c>
      <c r="H303" t="s">
        <v>1886</v>
      </c>
      <c r="J303" t="s">
        <v>756</v>
      </c>
      <c r="K303" t="s">
        <v>756</v>
      </c>
      <c r="L303" t="s">
        <v>756</v>
      </c>
      <c r="M303" t="s">
        <v>756</v>
      </c>
      <c r="N303" t="s">
        <v>756</v>
      </c>
      <c r="O303" t="s">
        <v>756</v>
      </c>
      <c r="P303" t="s">
        <v>765</v>
      </c>
      <c r="Q303" t="s">
        <v>759</v>
      </c>
      <c r="R303" t="s">
        <v>759</v>
      </c>
      <c r="S303" t="s">
        <v>756</v>
      </c>
      <c r="T303" t="s">
        <v>756</v>
      </c>
      <c r="U303" t="s">
        <v>756</v>
      </c>
      <c r="V303" t="s">
        <v>756</v>
      </c>
      <c r="W303" t="s">
        <v>756</v>
      </c>
      <c r="X303" t="s">
        <v>2482</v>
      </c>
      <c r="Y303" t="str">
        <f t="shared" si="56"/>
        <v>enero</v>
      </c>
      <c r="Z303">
        <f>YEAR(BD_PONDERACIONES[[#This Row],[Fecha Ejecución del Ticket]])</f>
        <v>2022</v>
      </c>
      <c r="AA303" t="str">
        <f t="shared" si="57"/>
        <v>febrero</v>
      </c>
      <c r="AB303">
        <f>YEAR(BD_PONDERACIONES[[#This Row],[Fecha de Inspección]])</f>
        <v>2022</v>
      </c>
      <c r="AC303">
        <f t="shared" si="58"/>
        <v>0.5</v>
      </c>
      <c r="AD303">
        <f t="shared" si="59"/>
        <v>0.5</v>
      </c>
      <c r="AE303">
        <f t="shared" si="60"/>
        <v>0.5</v>
      </c>
      <c r="AF303">
        <f t="shared" si="61"/>
        <v>0.5</v>
      </c>
      <c r="AG303">
        <f t="shared" si="62"/>
        <v>0.5</v>
      </c>
      <c r="AH303">
        <f t="shared" si="63"/>
        <v>0.5</v>
      </c>
      <c r="AI303">
        <f t="shared" si="64"/>
        <v>0.25</v>
      </c>
      <c r="AJ303">
        <f t="shared" si="65"/>
        <v>0.25</v>
      </c>
      <c r="AK303">
        <f t="shared" si="66"/>
        <v>0.5</v>
      </c>
      <c r="AL303">
        <f t="shared" si="67"/>
        <v>0.5</v>
      </c>
      <c r="AM303">
        <f t="shared" si="68"/>
        <v>0.5</v>
      </c>
      <c r="AN303" s="6">
        <f t="shared" si="69"/>
        <v>1</v>
      </c>
      <c r="AO303" t="str">
        <f>VLOOKUP(BD_PONDERACIONES[[#This Row],[Comuna]],Tabla3[#All],2,0)</f>
        <v>Cordillera</v>
      </c>
    </row>
    <row r="304" spans="1:41" x14ac:dyDescent="0.35">
      <c r="A304" t="s">
        <v>2483</v>
      </c>
      <c r="B304" t="s">
        <v>2484</v>
      </c>
      <c r="C304" t="s">
        <v>240</v>
      </c>
      <c r="D304" s="5">
        <v>44599</v>
      </c>
      <c r="E304" s="5">
        <v>44565</v>
      </c>
      <c r="F304" t="s">
        <v>753</v>
      </c>
      <c r="G304" t="s">
        <v>2485</v>
      </c>
      <c r="H304" t="s">
        <v>1809</v>
      </c>
      <c r="J304" t="s">
        <v>756</v>
      </c>
      <c r="K304" t="s">
        <v>756</v>
      </c>
      <c r="L304" t="s">
        <v>757</v>
      </c>
      <c r="M304" t="s">
        <v>757</v>
      </c>
      <c r="N304" t="s">
        <v>756</v>
      </c>
      <c r="O304" t="s">
        <v>756</v>
      </c>
      <c r="P304" t="s">
        <v>765</v>
      </c>
      <c r="Q304" t="s">
        <v>759</v>
      </c>
      <c r="R304" t="s">
        <v>759</v>
      </c>
      <c r="S304" t="s">
        <v>756</v>
      </c>
      <c r="T304" t="s">
        <v>756</v>
      </c>
      <c r="U304" t="s">
        <v>756</v>
      </c>
      <c r="V304" t="s">
        <v>773</v>
      </c>
      <c r="W304" t="s">
        <v>756</v>
      </c>
      <c r="X304" t="s">
        <v>2486</v>
      </c>
      <c r="Y304" t="str">
        <f t="shared" si="56"/>
        <v>enero</v>
      </c>
      <c r="Z304">
        <f>YEAR(BD_PONDERACIONES[[#This Row],[Fecha Ejecución del Ticket]])</f>
        <v>2022</v>
      </c>
      <c r="AA304" t="str">
        <f t="shared" si="57"/>
        <v>febrero</v>
      </c>
      <c r="AB304">
        <f>YEAR(BD_PONDERACIONES[[#This Row],[Fecha de Inspección]])</f>
        <v>2022</v>
      </c>
      <c r="AC304">
        <f t="shared" si="58"/>
        <v>0.5</v>
      </c>
      <c r="AD304">
        <f t="shared" si="59"/>
        <v>0.5</v>
      </c>
      <c r="AE304">
        <f t="shared" si="60"/>
        <v>0.5</v>
      </c>
      <c r="AF304">
        <f t="shared" si="61"/>
        <v>0.5</v>
      </c>
      <c r="AG304">
        <f t="shared" si="62"/>
        <v>0.5</v>
      </c>
      <c r="AH304">
        <f t="shared" si="63"/>
        <v>0.5</v>
      </c>
      <c r="AI304">
        <f t="shared" si="64"/>
        <v>0.25</v>
      </c>
      <c r="AJ304">
        <f t="shared" si="65"/>
        <v>0.25</v>
      </c>
      <c r="AK304">
        <f t="shared" si="66"/>
        <v>0.5</v>
      </c>
      <c r="AL304">
        <f t="shared" si="67"/>
        <v>0</v>
      </c>
      <c r="AM304">
        <f t="shared" si="68"/>
        <v>0.5</v>
      </c>
      <c r="AN304" s="6">
        <f t="shared" si="69"/>
        <v>0.9</v>
      </c>
      <c r="AO304" t="str">
        <f>VLOOKUP(BD_PONDERACIONES[[#This Row],[Comuna]],Tabla3[#All],2,0)</f>
        <v>Florida</v>
      </c>
    </row>
    <row r="305" spans="1:41" x14ac:dyDescent="0.35">
      <c r="A305" t="s">
        <v>2487</v>
      </c>
      <c r="B305" t="s">
        <v>2488</v>
      </c>
      <c r="C305" t="s">
        <v>400</v>
      </c>
      <c r="D305" s="5">
        <v>44599</v>
      </c>
      <c r="E305" s="5">
        <v>44574</v>
      </c>
      <c r="F305" t="s">
        <v>763</v>
      </c>
      <c r="G305" t="s">
        <v>2489</v>
      </c>
      <c r="H305" t="s">
        <v>1886</v>
      </c>
      <c r="J305" t="s">
        <v>756</v>
      </c>
      <c r="K305" t="s">
        <v>756</v>
      </c>
      <c r="L305" t="s">
        <v>757</v>
      </c>
      <c r="M305" t="s">
        <v>757</v>
      </c>
      <c r="N305" t="s">
        <v>756</v>
      </c>
      <c r="O305" t="s">
        <v>756</v>
      </c>
      <c r="P305" t="s">
        <v>765</v>
      </c>
      <c r="Q305" t="s">
        <v>2490</v>
      </c>
      <c r="R305" t="s">
        <v>759</v>
      </c>
      <c r="S305" t="s">
        <v>756</v>
      </c>
      <c r="T305" t="s">
        <v>756</v>
      </c>
      <c r="U305" t="s">
        <v>768</v>
      </c>
      <c r="V305" t="s">
        <v>773</v>
      </c>
      <c r="W305" t="s">
        <v>773</v>
      </c>
      <c r="X305" t="s">
        <v>2491</v>
      </c>
      <c r="Y305" t="str">
        <f t="shared" si="56"/>
        <v>enero</v>
      </c>
      <c r="Z305">
        <f>YEAR(BD_PONDERACIONES[[#This Row],[Fecha Ejecución del Ticket]])</f>
        <v>2022</v>
      </c>
      <c r="AA305" t="str">
        <f t="shared" si="57"/>
        <v>febrero</v>
      </c>
      <c r="AB305">
        <f>YEAR(BD_PONDERACIONES[[#This Row],[Fecha de Inspección]])</f>
        <v>2022</v>
      </c>
      <c r="AC305">
        <f t="shared" si="58"/>
        <v>0.5</v>
      </c>
      <c r="AD305">
        <f t="shared" si="59"/>
        <v>0.5</v>
      </c>
      <c r="AE305">
        <f t="shared" si="60"/>
        <v>0.5</v>
      </c>
      <c r="AF305">
        <f t="shared" si="61"/>
        <v>0.5</v>
      </c>
      <c r="AG305">
        <f t="shared" si="62"/>
        <v>0.5</v>
      </c>
      <c r="AH305">
        <f t="shared" si="63"/>
        <v>0.5</v>
      </c>
      <c r="AI305">
        <f t="shared" si="64"/>
        <v>0.25</v>
      </c>
      <c r="AJ305">
        <f t="shared" si="65"/>
        <v>0.25</v>
      </c>
      <c r="AK305">
        <f t="shared" si="66"/>
        <v>0.17499999999999999</v>
      </c>
      <c r="AL305">
        <f t="shared" si="67"/>
        <v>0</v>
      </c>
      <c r="AM305">
        <f t="shared" si="68"/>
        <v>0</v>
      </c>
      <c r="AN305" s="6">
        <f t="shared" si="69"/>
        <v>0.75124999999999997</v>
      </c>
      <c r="AO305" t="str">
        <f>VLOOKUP(BD_PONDERACIONES[[#This Row],[Comuna]],Tabla3[#All],2,0)</f>
        <v>Cordillera</v>
      </c>
    </row>
    <row r="306" spans="1:41" x14ac:dyDescent="0.35">
      <c r="A306" t="s">
        <v>2492</v>
      </c>
      <c r="B306" t="s">
        <v>2493</v>
      </c>
      <c r="C306" t="s">
        <v>239</v>
      </c>
      <c r="D306" s="5">
        <v>44599</v>
      </c>
      <c r="E306" s="5">
        <v>44565</v>
      </c>
      <c r="F306" t="s">
        <v>753</v>
      </c>
      <c r="G306" t="s">
        <v>2494</v>
      </c>
      <c r="H306" t="s">
        <v>1809</v>
      </c>
      <c r="J306" t="s">
        <v>756</v>
      </c>
      <c r="K306" t="s">
        <v>756</v>
      </c>
      <c r="L306" t="s">
        <v>757</v>
      </c>
      <c r="M306" t="s">
        <v>757</v>
      </c>
      <c r="N306" t="s">
        <v>756</v>
      </c>
      <c r="O306" t="s">
        <v>756</v>
      </c>
      <c r="P306" t="s">
        <v>765</v>
      </c>
      <c r="Q306" t="s">
        <v>759</v>
      </c>
      <c r="R306" t="s">
        <v>759</v>
      </c>
      <c r="S306" t="s">
        <v>773</v>
      </c>
      <c r="T306" t="s">
        <v>756</v>
      </c>
      <c r="U306" t="s">
        <v>756</v>
      </c>
      <c r="V306" t="s">
        <v>756</v>
      </c>
      <c r="W306" t="s">
        <v>756</v>
      </c>
      <c r="X306" t="s">
        <v>2495</v>
      </c>
      <c r="Y306" t="str">
        <f t="shared" si="56"/>
        <v>enero</v>
      </c>
      <c r="Z306">
        <f>YEAR(BD_PONDERACIONES[[#This Row],[Fecha Ejecución del Ticket]])</f>
        <v>2022</v>
      </c>
      <c r="AA306" t="str">
        <f t="shared" si="57"/>
        <v>febrero</v>
      </c>
      <c r="AB306">
        <f>YEAR(BD_PONDERACIONES[[#This Row],[Fecha de Inspección]])</f>
        <v>2022</v>
      </c>
      <c r="AC306">
        <f t="shared" si="58"/>
        <v>0.5</v>
      </c>
      <c r="AD306">
        <f t="shared" si="59"/>
        <v>0.5</v>
      </c>
      <c r="AE306">
        <f t="shared" si="60"/>
        <v>0.5</v>
      </c>
      <c r="AF306">
        <f t="shared" si="61"/>
        <v>0.5</v>
      </c>
      <c r="AG306">
        <f t="shared" si="62"/>
        <v>0.5</v>
      </c>
      <c r="AH306">
        <f t="shared" si="63"/>
        <v>0.5</v>
      </c>
      <c r="AI306">
        <f t="shared" si="64"/>
        <v>0</v>
      </c>
      <c r="AJ306">
        <f t="shared" si="65"/>
        <v>0.25</v>
      </c>
      <c r="AK306">
        <f t="shared" si="66"/>
        <v>0.5</v>
      </c>
      <c r="AL306">
        <f t="shared" si="67"/>
        <v>0.5</v>
      </c>
      <c r="AM306">
        <f t="shared" si="68"/>
        <v>0.5</v>
      </c>
      <c r="AN306" s="6">
        <f t="shared" si="69"/>
        <v>0.96249999999999991</v>
      </c>
      <c r="AO306" t="str">
        <f>VLOOKUP(BD_PONDERACIONES[[#This Row],[Comuna]],Tabla3[#All],2,0)</f>
        <v>Florida</v>
      </c>
    </row>
    <row r="307" spans="1:41" x14ac:dyDescent="0.35">
      <c r="A307" t="s">
        <v>2496</v>
      </c>
      <c r="B307" t="s">
        <v>2497</v>
      </c>
      <c r="C307" t="s">
        <v>407</v>
      </c>
      <c r="D307" s="5">
        <v>44599</v>
      </c>
      <c r="E307" s="5">
        <v>44576</v>
      </c>
      <c r="F307" t="s">
        <v>763</v>
      </c>
      <c r="G307" t="s">
        <v>2498</v>
      </c>
      <c r="H307" t="s">
        <v>1886</v>
      </c>
      <c r="J307" t="s">
        <v>756</v>
      </c>
      <c r="K307" t="s">
        <v>756</v>
      </c>
      <c r="L307" t="s">
        <v>757</v>
      </c>
      <c r="M307" t="s">
        <v>757</v>
      </c>
      <c r="N307" t="s">
        <v>756</v>
      </c>
      <c r="O307" t="s">
        <v>756</v>
      </c>
      <c r="P307" t="s">
        <v>765</v>
      </c>
      <c r="Q307" t="s">
        <v>2499</v>
      </c>
      <c r="R307" t="s">
        <v>2500</v>
      </c>
      <c r="S307" t="s">
        <v>756</v>
      </c>
      <c r="T307" t="s">
        <v>756</v>
      </c>
      <c r="U307" t="s">
        <v>756</v>
      </c>
      <c r="V307" t="s">
        <v>756</v>
      </c>
      <c r="W307" t="s">
        <v>756</v>
      </c>
      <c r="X307" t="s">
        <v>2501</v>
      </c>
      <c r="Y307" t="str">
        <f t="shared" si="56"/>
        <v>enero</v>
      </c>
      <c r="Z307">
        <f>YEAR(BD_PONDERACIONES[[#This Row],[Fecha Ejecución del Ticket]])</f>
        <v>2022</v>
      </c>
      <c r="AA307" t="str">
        <f t="shared" si="57"/>
        <v>febrero</v>
      </c>
      <c r="AB307">
        <f>YEAR(BD_PONDERACIONES[[#This Row],[Fecha de Inspección]])</f>
        <v>2022</v>
      </c>
      <c r="AC307">
        <f t="shared" si="58"/>
        <v>0.5</v>
      </c>
      <c r="AD307">
        <f t="shared" si="59"/>
        <v>0.5</v>
      </c>
      <c r="AE307">
        <f t="shared" si="60"/>
        <v>0.5</v>
      </c>
      <c r="AF307">
        <f t="shared" si="61"/>
        <v>0.5</v>
      </c>
      <c r="AG307">
        <f t="shared" si="62"/>
        <v>0.5</v>
      </c>
      <c r="AH307">
        <f t="shared" si="63"/>
        <v>0.5</v>
      </c>
      <c r="AI307">
        <f t="shared" si="64"/>
        <v>0.25</v>
      </c>
      <c r="AJ307">
        <f t="shared" si="65"/>
        <v>0.25</v>
      </c>
      <c r="AK307">
        <f t="shared" si="66"/>
        <v>0.5</v>
      </c>
      <c r="AL307">
        <f t="shared" si="67"/>
        <v>0.5</v>
      </c>
      <c r="AM307">
        <f t="shared" si="68"/>
        <v>0.5</v>
      </c>
      <c r="AN307" s="6">
        <f t="shared" si="69"/>
        <v>1</v>
      </c>
      <c r="AO307" t="str">
        <f>VLOOKUP(BD_PONDERACIONES[[#This Row],[Comuna]],Tabla3[#All],2,0)</f>
        <v>Cordillera</v>
      </c>
    </row>
    <row r="308" spans="1:41" x14ac:dyDescent="0.35">
      <c r="A308" t="s">
        <v>2502</v>
      </c>
      <c r="B308" t="s">
        <v>2503</v>
      </c>
      <c r="C308" t="s">
        <v>237</v>
      </c>
      <c r="D308" s="5">
        <v>44599</v>
      </c>
      <c r="E308" s="5">
        <v>44564</v>
      </c>
      <c r="F308" t="s">
        <v>753</v>
      </c>
      <c r="G308" t="s">
        <v>2504</v>
      </c>
      <c r="H308" t="s">
        <v>1809</v>
      </c>
      <c r="J308" t="s">
        <v>756</v>
      </c>
      <c r="K308" t="s">
        <v>756</v>
      </c>
      <c r="L308" t="s">
        <v>757</v>
      </c>
      <c r="M308" t="s">
        <v>757</v>
      </c>
      <c r="N308" t="s">
        <v>756</v>
      </c>
      <c r="O308" t="s">
        <v>756</v>
      </c>
      <c r="P308" t="s">
        <v>758</v>
      </c>
      <c r="Q308" t="s">
        <v>759</v>
      </c>
      <c r="R308" t="s">
        <v>759</v>
      </c>
      <c r="S308" t="s">
        <v>757</v>
      </c>
      <c r="T308" t="s">
        <v>757</v>
      </c>
      <c r="U308" t="s">
        <v>757</v>
      </c>
      <c r="V308" t="s">
        <v>756</v>
      </c>
      <c r="W308" t="s">
        <v>756</v>
      </c>
      <c r="X308" t="s">
        <v>2505</v>
      </c>
      <c r="Y308" t="str">
        <f t="shared" si="56"/>
        <v>enero</v>
      </c>
      <c r="Z308">
        <f>YEAR(BD_PONDERACIONES[[#This Row],[Fecha Ejecución del Ticket]])</f>
        <v>2022</v>
      </c>
      <c r="AA308" t="str">
        <f t="shared" si="57"/>
        <v>febrero</v>
      </c>
      <c r="AB308">
        <f>YEAR(BD_PONDERACIONES[[#This Row],[Fecha de Inspección]])</f>
        <v>2022</v>
      </c>
      <c r="AC308">
        <f t="shared" si="58"/>
        <v>0.5</v>
      </c>
      <c r="AD308">
        <f t="shared" si="59"/>
        <v>0.5</v>
      </c>
      <c r="AE308">
        <f t="shared" si="60"/>
        <v>0.5</v>
      </c>
      <c r="AF308">
        <f t="shared" si="61"/>
        <v>0.5</v>
      </c>
      <c r="AG308">
        <f t="shared" si="62"/>
        <v>0.5</v>
      </c>
      <c r="AH308">
        <f t="shared" si="63"/>
        <v>0.5</v>
      </c>
      <c r="AI308">
        <f t="shared" si="64"/>
        <v>0.25</v>
      </c>
      <c r="AJ308">
        <f t="shared" si="65"/>
        <v>0.25</v>
      </c>
      <c r="AK308">
        <f t="shared" si="66"/>
        <v>0.5</v>
      </c>
      <c r="AL308">
        <f t="shared" si="67"/>
        <v>0.5</v>
      </c>
      <c r="AM308">
        <f t="shared" si="68"/>
        <v>0.5</v>
      </c>
      <c r="AN308" s="6">
        <f t="shared" si="69"/>
        <v>1</v>
      </c>
      <c r="AO308" t="str">
        <f>VLOOKUP(BD_PONDERACIONES[[#This Row],[Comuna]],Tabla3[#All],2,0)</f>
        <v>Florida</v>
      </c>
    </row>
    <row r="309" spans="1:41" x14ac:dyDescent="0.35">
      <c r="A309" t="s">
        <v>2506</v>
      </c>
      <c r="B309" t="s">
        <v>2507</v>
      </c>
      <c r="C309" t="s">
        <v>391</v>
      </c>
      <c r="D309" s="5">
        <v>44599</v>
      </c>
      <c r="E309" s="5">
        <v>44572</v>
      </c>
      <c r="F309" t="s">
        <v>763</v>
      </c>
      <c r="G309" t="s">
        <v>2508</v>
      </c>
      <c r="H309" t="s">
        <v>1886</v>
      </c>
      <c r="J309" t="s">
        <v>756</v>
      </c>
      <c r="K309" t="s">
        <v>756</v>
      </c>
      <c r="L309" t="s">
        <v>756</v>
      </c>
      <c r="M309" t="s">
        <v>756</v>
      </c>
      <c r="N309" t="s">
        <v>756</v>
      </c>
      <c r="O309" t="s">
        <v>756</v>
      </c>
      <c r="P309" t="s">
        <v>765</v>
      </c>
      <c r="Q309" t="s">
        <v>2509</v>
      </c>
      <c r="R309" t="s">
        <v>2510</v>
      </c>
      <c r="S309" t="s">
        <v>756</v>
      </c>
      <c r="T309" t="s">
        <v>756</v>
      </c>
      <c r="U309" t="s">
        <v>756</v>
      </c>
      <c r="V309" t="s">
        <v>756</v>
      </c>
      <c r="W309" t="s">
        <v>756</v>
      </c>
      <c r="X309" t="s">
        <v>2511</v>
      </c>
      <c r="Y309" t="str">
        <f t="shared" si="56"/>
        <v>enero</v>
      </c>
      <c r="Z309">
        <f>YEAR(BD_PONDERACIONES[[#This Row],[Fecha Ejecución del Ticket]])</f>
        <v>2022</v>
      </c>
      <c r="AA309" t="str">
        <f t="shared" si="57"/>
        <v>febrero</v>
      </c>
      <c r="AB309">
        <f>YEAR(BD_PONDERACIONES[[#This Row],[Fecha de Inspección]])</f>
        <v>2022</v>
      </c>
      <c r="AC309">
        <f t="shared" si="58"/>
        <v>0.5</v>
      </c>
      <c r="AD309">
        <f t="shared" si="59"/>
        <v>0.5</v>
      </c>
      <c r="AE309">
        <f t="shared" si="60"/>
        <v>0.5</v>
      </c>
      <c r="AF309">
        <f t="shared" si="61"/>
        <v>0.5</v>
      </c>
      <c r="AG309">
        <f t="shared" si="62"/>
        <v>0.5</v>
      </c>
      <c r="AH309">
        <f t="shared" si="63"/>
        <v>0.5</v>
      </c>
      <c r="AI309">
        <f t="shared" si="64"/>
        <v>0.25</v>
      </c>
      <c r="AJ309">
        <f t="shared" si="65"/>
        <v>0.25</v>
      </c>
      <c r="AK309">
        <f t="shared" si="66"/>
        <v>0.5</v>
      </c>
      <c r="AL309">
        <f t="shared" si="67"/>
        <v>0.5</v>
      </c>
      <c r="AM309">
        <f t="shared" si="68"/>
        <v>0.5</v>
      </c>
      <c r="AN309" s="6">
        <f t="shared" si="69"/>
        <v>1</v>
      </c>
      <c r="AO309" t="str">
        <f>VLOOKUP(BD_PONDERACIONES[[#This Row],[Comuna]],Tabla3[#All],2,0)</f>
        <v>Cordillera</v>
      </c>
    </row>
    <row r="310" spans="1:41" x14ac:dyDescent="0.35">
      <c r="A310" t="s">
        <v>2512</v>
      </c>
      <c r="B310" t="s">
        <v>2513</v>
      </c>
      <c r="C310" t="s">
        <v>254</v>
      </c>
      <c r="D310" s="5">
        <v>44599</v>
      </c>
      <c r="E310" s="5">
        <v>44567</v>
      </c>
      <c r="F310" t="s">
        <v>753</v>
      </c>
      <c r="G310" t="s">
        <v>2514</v>
      </c>
      <c r="H310" t="s">
        <v>1809</v>
      </c>
      <c r="J310" t="s">
        <v>756</v>
      </c>
      <c r="K310" t="s">
        <v>757</v>
      </c>
      <c r="L310" t="s">
        <v>757</v>
      </c>
      <c r="M310" t="s">
        <v>757</v>
      </c>
      <c r="N310" t="s">
        <v>757</v>
      </c>
      <c r="O310" t="s">
        <v>757</v>
      </c>
      <c r="P310" t="s">
        <v>758</v>
      </c>
      <c r="Q310" t="s">
        <v>759</v>
      </c>
      <c r="R310" t="s">
        <v>759</v>
      </c>
      <c r="S310" t="s">
        <v>757</v>
      </c>
      <c r="T310" t="s">
        <v>757</v>
      </c>
      <c r="U310" t="s">
        <v>757</v>
      </c>
      <c r="V310" t="s">
        <v>756</v>
      </c>
      <c r="W310" t="s">
        <v>756</v>
      </c>
      <c r="X310" t="s">
        <v>2515</v>
      </c>
      <c r="Y310" t="str">
        <f t="shared" si="56"/>
        <v>enero</v>
      </c>
      <c r="Z310">
        <f>YEAR(BD_PONDERACIONES[[#This Row],[Fecha Ejecución del Ticket]])</f>
        <v>2022</v>
      </c>
      <c r="AA310" t="str">
        <f t="shared" si="57"/>
        <v>febrero</v>
      </c>
      <c r="AB310">
        <f>YEAR(BD_PONDERACIONES[[#This Row],[Fecha de Inspección]])</f>
        <v>2022</v>
      </c>
      <c r="AC310">
        <f t="shared" si="58"/>
        <v>0.5</v>
      </c>
      <c r="AD310">
        <f t="shared" si="59"/>
        <v>0.5</v>
      </c>
      <c r="AE310">
        <f t="shared" si="60"/>
        <v>0.5</v>
      </c>
      <c r="AF310">
        <f t="shared" si="61"/>
        <v>0.5</v>
      </c>
      <c r="AG310">
        <f t="shared" si="62"/>
        <v>0.5</v>
      </c>
      <c r="AH310">
        <f t="shared" si="63"/>
        <v>0.5</v>
      </c>
      <c r="AI310">
        <f t="shared" si="64"/>
        <v>0.25</v>
      </c>
      <c r="AJ310">
        <f t="shared" si="65"/>
        <v>0.25</v>
      </c>
      <c r="AK310">
        <f t="shared" si="66"/>
        <v>0.5</v>
      </c>
      <c r="AL310">
        <f t="shared" si="67"/>
        <v>0.5</v>
      </c>
      <c r="AM310">
        <f t="shared" si="68"/>
        <v>0.5</v>
      </c>
      <c r="AN310" s="6">
        <f t="shared" si="69"/>
        <v>1</v>
      </c>
      <c r="AO310" t="str">
        <f>VLOOKUP(BD_PONDERACIONES[[#This Row],[Comuna]],Tabla3[#All],2,0)</f>
        <v>Florida</v>
      </c>
    </row>
    <row r="311" spans="1:41" x14ac:dyDescent="0.35">
      <c r="A311" t="s">
        <v>2516</v>
      </c>
      <c r="B311" t="s">
        <v>2517</v>
      </c>
      <c r="C311" t="s">
        <v>255</v>
      </c>
      <c r="D311" s="5">
        <v>44599</v>
      </c>
      <c r="E311" s="5">
        <v>44567</v>
      </c>
      <c r="F311" t="s">
        <v>753</v>
      </c>
      <c r="G311" t="s">
        <v>2518</v>
      </c>
      <c r="H311" t="s">
        <v>1809</v>
      </c>
      <c r="J311" t="s">
        <v>756</v>
      </c>
      <c r="K311" t="s">
        <v>756</v>
      </c>
      <c r="L311" t="s">
        <v>773</v>
      </c>
      <c r="M311" t="s">
        <v>773</v>
      </c>
      <c r="N311" t="s">
        <v>756</v>
      </c>
      <c r="O311" t="s">
        <v>756</v>
      </c>
      <c r="P311" t="s">
        <v>758</v>
      </c>
      <c r="Q311" t="s">
        <v>759</v>
      </c>
      <c r="R311" t="s">
        <v>759</v>
      </c>
      <c r="S311" t="s">
        <v>757</v>
      </c>
      <c r="T311" t="s">
        <v>757</v>
      </c>
      <c r="U311" t="s">
        <v>757</v>
      </c>
      <c r="V311" t="s">
        <v>756</v>
      </c>
      <c r="W311" t="s">
        <v>773</v>
      </c>
      <c r="X311" t="s">
        <v>2519</v>
      </c>
      <c r="Y311" t="str">
        <f t="shared" si="56"/>
        <v>enero</v>
      </c>
      <c r="Z311">
        <f>YEAR(BD_PONDERACIONES[[#This Row],[Fecha Ejecución del Ticket]])</f>
        <v>2022</v>
      </c>
      <c r="AA311" t="str">
        <f t="shared" si="57"/>
        <v>febrero</v>
      </c>
      <c r="AB311">
        <f>YEAR(BD_PONDERACIONES[[#This Row],[Fecha de Inspección]])</f>
        <v>2022</v>
      </c>
      <c r="AC311">
        <f t="shared" si="58"/>
        <v>0.5</v>
      </c>
      <c r="AD311">
        <f t="shared" si="59"/>
        <v>0.5</v>
      </c>
      <c r="AE311">
        <f t="shared" si="60"/>
        <v>0</v>
      </c>
      <c r="AF311">
        <f t="shared" si="61"/>
        <v>0</v>
      </c>
      <c r="AG311">
        <f t="shared" si="62"/>
        <v>0.5</v>
      </c>
      <c r="AH311">
        <f t="shared" si="63"/>
        <v>0.5</v>
      </c>
      <c r="AI311">
        <f t="shared" si="64"/>
        <v>0.25</v>
      </c>
      <c r="AJ311">
        <f t="shared" si="65"/>
        <v>0.25</v>
      </c>
      <c r="AK311">
        <f t="shared" si="66"/>
        <v>0.5</v>
      </c>
      <c r="AL311">
        <f t="shared" si="67"/>
        <v>0.5</v>
      </c>
      <c r="AM311">
        <f t="shared" si="68"/>
        <v>0</v>
      </c>
      <c r="AN311" s="6">
        <f t="shared" si="69"/>
        <v>0.6</v>
      </c>
      <c r="AO311" t="str">
        <f>VLOOKUP(BD_PONDERACIONES[[#This Row],[Comuna]],Tabla3[#All],2,0)</f>
        <v>Florida</v>
      </c>
    </row>
    <row r="312" spans="1:41" x14ac:dyDescent="0.35">
      <c r="A312" t="s">
        <v>2520</v>
      </c>
      <c r="B312" t="s">
        <v>2521</v>
      </c>
      <c r="C312" t="s">
        <v>427</v>
      </c>
      <c r="D312" s="5">
        <v>44599</v>
      </c>
      <c r="E312" s="5">
        <v>44587</v>
      </c>
      <c r="F312" t="s">
        <v>763</v>
      </c>
      <c r="G312" t="s">
        <v>2522</v>
      </c>
      <c r="H312" t="s">
        <v>1886</v>
      </c>
      <c r="J312" t="s">
        <v>756</v>
      </c>
      <c r="K312" t="s">
        <v>756</v>
      </c>
      <c r="L312" t="s">
        <v>757</v>
      </c>
      <c r="M312" t="s">
        <v>757</v>
      </c>
      <c r="N312" t="s">
        <v>756</v>
      </c>
      <c r="O312" t="s">
        <v>756</v>
      </c>
      <c r="P312" t="s">
        <v>758</v>
      </c>
      <c r="Q312" t="s">
        <v>759</v>
      </c>
      <c r="R312" t="s">
        <v>759</v>
      </c>
      <c r="S312" t="s">
        <v>757</v>
      </c>
      <c r="T312" t="s">
        <v>757</v>
      </c>
      <c r="U312" t="s">
        <v>757</v>
      </c>
      <c r="V312" t="s">
        <v>756</v>
      </c>
      <c r="W312" t="s">
        <v>756</v>
      </c>
      <c r="X312" t="s">
        <v>2523</v>
      </c>
      <c r="Y312" t="str">
        <f t="shared" si="56"/>
        <v>enero</v>
      </c>
      <c r="Z312">
        <f>YEAR(BD_PONDERACIONES[[#This Row],[Fecha Ejecución del Ticket]])</f>
        <v>2022</v>
      </c>
      <c r="AA312" t="str">
        <f t="shared" si="57"/>
        <v>febrero</v>
      </c>
      <c r="AB312">
        <f>YEAR(BD_PONDERACIONES[[#This Row],[Fecha de Inspección]])</f>
        <v>2022</v>
      </c>
      <c r="AC312">
        <f t="shared" si="58"/>
        <v>0.5</v>
      </c>
      <c r="AD312">
        <f t="shared" si="59"/>
        <v>0.5</v>
      </c>
      <c r="AE312">
        <f t="shared" si="60"/>
        <v>0.5</v>
      </c>
      <c r="AF312">
        <f t="shared" si="61"/>
        <v>0.5</v>
      </c>
      <c r="AG312">
        <f t="shared" si="62"/>
        <v>0.5</v>
      </c>
      <c r="AH312">
        <f t="shared" si="63"/>
        <v>0.5</v>
      </c>
      <c r="AI312">
        <f t="shared" si="64"/>
        <v>0.25</v>
      </c>
      <c r="AJ312">
        <f t="shared" si="65"/>
        <v>0.25</v>
      </c>
      <c r="AK312">
        <f t="shared" si="66"/>
        <v>0.5</v>
      </c>
      <c r="AL312">
        <f t="shared" si="67"/>
        <v>0.5</v>
      </c>
      <c r="AM312">
        <f t="shared" si="68"/>
        <v>0.5</v>
      </c>
      <c r="AN312" s="6">
        <f t="shared" si="69"/>
        <v>1</v>
      </c>
      <c r="AO312" t="str">
        <f>VLOOKUP(BD_PONDERACIONES[[#This Row],[Comuna]],Tabla3[#All],2,0)</f>
        <v>Cordillera</v>
      </c>
    </row>
    <row r="313" spans="1:41" x14ac:dyDescent="0.35">
      <c r="A313" t="s">
        <v>2524</v>
      </c>
      <c r="B313" t="s">
        <v>2525</v>
      </c>
      <c r="C313" t="s">
        <v>246</v>
      </c>
      <c r="D313" s="5">
        <v>44599</v>
      </c>
      <c r="E313" s="5">
        <v>44566</v>
      </c>
      <c r="F313" t="s">
        <v>753</v>
      </c>
      <c r="G313" t="s">
        <v>2526</v>
      </c>
      <c r="H313" t="s">
        <v>1809</v>
      </c>
      <c r="J313" t="s">
        <v>756</v>
      </c>
      <c r="K313" t="s">
        <v>756</v>
      </c>
      <c r="L313" t="s">
        <v>757</v>
      </c>
      <c r="M313" t="s">
        <v>757</v>
      </c>
      <c r="N313" t="s">
        <v>756</v>
      </c>
      <c r="O313" t="s">
        <v>756</v>
      </c>
      <c r="P313" t="s">
        <v>758</v>
      </c>
      <c r="Q313" t="s">
        <v>759</v>
      </c>
      <c r="R313" t="s">
        <v>759</v>
      </c>
      <c r="S313" t="s">
        <v>757</v>
      </c>
      <c r="T313" t="s">
        <v>757</v>
      </c>
      <c r="U313" t="s">
        <v>757</v>
      </c>
      <c r="V313" t="s">
        <v>756</v>
      </c>
      <c r="W313" t="s">
        <v>756</v>
      </c>
      <c r="X313" t="s">
        <v>2527</v>
      </c>
      <c r="Y313" t="str">
        <f t="shared" si="56"/>
        <v>enero</v>
      </c>
      <c r="Z313">
        <f>YEAR(BD_PONDERACIONES[[#This Row],[Fecha Ejecución del Ticket]])</f>
        <v>2022</v>
      </c>
      <c r="AA313" t="str">
        <f t="shared" si="57"/>
        <v>febrero</v>
      </c>
      <c r="AB313">
        <f>YEAR(BD_PONDERACIONES[[#This Row],[Fecha de Inspección]])</f>
        <v>2022</v>
      </c>
      <c r="AC313">
        <f t="shared" si="58"/>
        <v>0.5</v>
      </c>
      <c r="AD313">
        <f t="shared" si="59"/>
        <v>0.5</v>
      </c>
      <c r="AE313">
        <f t="shared" si="60"/>
        <v>0.5</v>
      </c>
      <c r="AF313">
        <f t="shared" si="61"/>
        <v>0.5</v>
      </c>
      <c r="AG313">
        <f t="shared" si="62"/>
        <v>0.5</v>
      </c>
      <c r="AH313">
        <f t="shared" si="63"/>
        <v>0.5</v>
      </c>
      <c r="AI313">
        <f t="shared" si="64"/>
        <v>0.25</v>
      </c>
      <c r="AJ313">
        <f t="shared" si="65"/>
        <v>0.25</v>
      </c>
      <c r="AK313">
        <f t="shared" si="66"/>
        <v>0.5</v>
      </c>
      <c r="AL313">
        <f t="shared" si="67"/>
        <v>0.5</v>
      </c>
      <c r="AM313">
        <f t="shared" si="68"/>
        <v>0.5</v>
      </c>
      <c r="AN313" s="6">
        <f t="shared" si="69"/>
        <v>1</v>
      </c>
      <c r="AO313" t="str">
        <f>VLOOKUP(BD_PONDERACIONES[[#This Row],[Comuna]],Tabla3[#All],2,0)</f>
        <v>Florida</v>
      </c>
    </row>
    <row r="314" spans="1:41" x14ac:dyDescent="0.35">
      <c r="A314" t="s">
        <v>2528</v>
      </c>
      <c r="B314" t="s">
        <v>2529</v>
      </c>
      <c r="C314" t="s">
        <v>431</v>
      </c>
      <c r="D314" s="5">
        <v>44599</v>
      </c>
      <c r="E314" s="5">
        <v>44587</v>
      </c>
      <c r="F314" t="s">
        <v>763</v>
      </c>
      <c r="G314" t="s">
        <v>2530</v>
      </c>
      <c r="H314" t="s">
        <v>1886</v>
      </c>
      <c r="J314" t="s">
        <v>756</v>
      </c>
      <c r="K314" t="s">
        <v>756</v>
      </c>
      <c r="L314" t="s">
        <v>757</v>
      </c>
      <c r="M314" t="s">
        <v>757</v>
      </c>
      <c r="N314" t="s">
        <v>756</v>
      </c>
      <c r="O314" t="s">
        <v>756</v>
      </c>
      <c r="P314" t="s">
        <v>765</v>
      </c>
      <c r="Q314" t="s">
        <v>2531</v>
      </c>
      <c r="R314" t="s">
        <v>759</v>
      </c>
      <c r="S314" t="s">
        <v>756</v>
      </c>
      <c r="T314" t="s">
        <v>756</v>
      </c>
      <c r="U314" t="s">
        <v>756</v>
      </c>
      <c r="V314" t="s">
        <v>756</v>
      </c>
      <c r="W314" t="s">
        <v>773</v>
      </c>
      <c r="X314" t="s">
        <v>1673</v>
      </c>
      <c r="Y314" t="str">
        <f t="shared" si="56"/>
        <v>enero</v>
      </c>
      <c r="Z314">
        <f>YEAR(BD_PONDERACIONES[[#This Row],[Fecha Ejecución del Ticket]])</f>
        <v>2022</v>
      </c>
      <c r="AA314" t="str">
        <f t="shared" si="57"/>
        <v>febrero</v>
      </c>
      <c r="AB314">
        <f>YEAR(BD_PONDERACIONES[[#This Row],[Fecha de Inspección]])</f>
        <v>2022</v>
      </c>
      <c r="AC314">
        <f t="shared" si="58"/>
        <v>0.5</v>
      </c>
      <c r="AD314">
        <f t="shared" si="59"/>
        <v>0.5</v>
      </c>
      <c r="AE314">
        <f t="shared" si="60"/>
        <v>0.5</v>
      </c>
      <c r="AF314">
        <f t="shared" si="61"/>
        <v>0.5</v>
      </c>
      <c r="AG314">
        <f t="shared" si="62"/>
        <v>0.5</v>
      </c>
      <c r="AH314">
        <f t="shared" si="63"/>
        <v>0.5</v>
      </c>
      <c r="AI314">
        <f t="shared" si="64"/>
        <v>0.25</v>
      </c>
      <c r="AJ314">
        <f t="shared" si="65"/>
        <v>0.25</v>
      </c>
      <c r="AK314">
        <f t="shared" si="66"/>
        <v>0.5</v>
      </c>
      <c r="AL314">
        <f t="shared" si="67"/>
        <v>0.5</v>
      </c>
      <c r="AM314">
        <f t="shared" si="68"/>
        <v>0</v>
      </c>
      <c r="AN314" s="6">
        <f t="shared" si="69"/>
        <v>0.9</v>
      </c>
      <c r="AO314" t="str">
        <f>VLOOKUP(BD_PONDERACIONES[[#This Row],[Comuna]],Tabla3[#All],2,0)</f>
        <v>Cordillera</v>
      </c>
    </row>
    <row r="315" spans="1:41" x14ac:dyDescent="0.35">
      <c r="A315" t="s">
        <v>2336</v>
      </c>
      <c r="B315" t="s">
        <v>2337</v>
      </c>
      <c r="C315" t="s">
        <v>283</v>
      </c>
      <c r="D315" s="5">
        <v>44600</v>
      </c>
      <c r="E315" s="5">
        <v>44575</v>
      </c>
      <c r="F315" t="s">
        <v>753</v>
      </c>
      <c r="G315" t="s">
        <v>2338</v>
      </c>
      <c r="H315" t="s">
        <v>1809</v>
      </c>
      <c r="J315" t="s">
        <v>756</v>
      </c>
      <c r="K315" t="s">
        <v>756</v>
      </c>
      <c r="L315" t="s">
        <v>756</v>
      </c>
      <c r="M315" t="s">
        <v>756</v>
      </c>
      <c r="N315" t="s">
        <v>756</v>
      </c>
      <c r="O315" t="s">
        <v>756</v>
      </c>
      <c r="P315" t="s">
        <v>765</v>
      </c>
      <c r="Q315" t="s">
        <v>759</v>
      </c>
      <c r="R315" t="s">
        <v>759</v>
      </c>
      <c r="S315" t="s">
        <v>756</v>
      </c>
      <c r="T315" t="s">
        <v>756</v>
      </c>
      <c r="U315" t="s">
        <v>756</v>
      </c>
      <c r="V315" t="s">
        <v>756</v>
      </c>
      <c r="W315" t="s">
        <v>756</v>
      </c>
      <c r="X315" t="s">
        <v>2339</v>
      </c>
      <c r="Y315" t="str">
        <f t="shared" si="56"/>
        <v>enero</v>
      </c>
      <c r="Z315">
        <f>YEAR(BD_PONDERACIONES[[#This Row],[Fecha Ejecución del Ticket]])</f>
        <v>2022</v>
      </c>
      <c r="AA315" t="str">
        <f t="shared" si="57"/>
        <v>febrero</v>
      </c>
      <c r="AB315">
        <f>YEAR(BD_PONDERACIONES[[#This Row],[Fecha de Inspección]])</f>
        <v>2022</v>
      </c>
      <c r="AC315">
        <f t="shared" si="58"/>
        <v>0.5</v>
      </c>
      <c r="AD315">
        <f t="shared" si="59"/>
        <v>0.5</v>
      </c>
      <c r="AE315">
        <f t="shared" si="60"/>
        <v>0.5</v>
      </c>
      <c r="AF315">
        <f t="shared" si="61"/>
        <v>0.5</v>
      </c>
      <c r="AG315">
        <f t="shared" si="62"/>
        <v>0.5</v>
      </c>
      <c r="AH315">
        <f t="shared" si="63"/>
        <v>0.5</v>
      </c>
      <c r="AI315">
        <f t="shared" si="64"/>
        <v>0.25</v>
      </c>
      <c r="AJ315">
        <f t="shared" si="65"/>
        <v>0.25</v>
      </c>
      <c r="AK315">
        <f t="shared" si="66"/>
        <v>0.5</v>
      </c>
      <c r="AL315">
        <f t="shared" si="67"/>
        <v>0.5</v>
      </c>
      <c r="AM315">
        <f t="shared" si="68"/>
        <v>0.5</v>
      </c>
      <c r="AN315" s="6">
        <f t="shared" si="69"/>
        <v>1</v>
      </c>
      <c r="AO315" t="str">
        <f>VLOOKUP(BD_PONDERACIONES[[#This Row],[Comuna]],Tabla3[#All],2,0)</f>
        <v>Florida</v>
      </c>
    </row>
    <row r="316" spans="1:41" x14ac:dyDescent="0.35">
      <c r="A316" t="s">
        <v>2340</v>
      </c>
      <c r="B316" t="s">
        <v>2341</v>
      </c>
      <c r="C316" t="s">
        <v>430</v>
      </c>
      <c r="D316" s="5">
        <v>44600</v>
      </c>
      <c r="E316" s="5">
        <v>44587</v>
      </c>
      <c r="F316" t="s">
        <v>763</v>
      </c>
      <c r="G316" t="s">
        <v>2342</v>
      </c>
      <c r="H316" t="s">
        <v>1886</v>
      </c>
      <c r="J316" t="s">
        <v>756</v>
      </c>
      <c r="K316" t="s">
        <v>756</v>
      </c>
      <c r="L316" t="s">
        <v>757</v>
      </c>
      <c r="M316" t="s">
        <v>757</v>
      </c>
      <c r="N316" t="s">
        <v>756</v>
      </c>
      <c r="O316" t="s">
        <v>756</v>
      </c>
      <c r="P316" t="s">
        <v>765</v>
      </c>
      <c r="Q316" t="s">
        <v>2343</v>
      </c>
      <c r="R316" t="s">
        <v>2344</v>
      </c>
      <c r="S316" t="s">
        <v>756</v>
      </c>
      <c r="T316" t="s">
        <v>756</v>
      </c>
      <c r="U316" t="s">
        <v>756</v>
      </c>
      <c r="V316" t="s">
        <v>756</v>
      </c>
      <c r="W316" t="s">
        <v>756</v>
      </c>
      <c r="X316" t="s">
        <v>2345</v>
      </c>
      <c r="Y316" t="str">
        <f t="shared" si="56"/>
        <v>enero</v>
      </c>
      <c r="Z316">
        <f>YEAR(BD_PONDERACIONES[[#This Row],[Fecha Ejecución del Ticket]])</f>
        <v>2022</v>
      </c>
      <c r="AA316" t="str">
        <f t="shared" si="57"/>
        <v>febrero</v>
      </c>
      <c r="AB316">
        <f>YEAR(BD_PONDERACIONES[[#This Row],[Fecha de Inspección]])</f>
        <v>2022</v>
      </c>
      <c r="AC316">
        <f t="shared" si="58"/>
        <v>0.5</v>
      </c>
      <c r="AD316">
        <f t="shared" si="59"/>
        <v>0.5</v>
      </c>
      <c r="AE316">
        <f t="shared" si="60"/>
        <v>0.5</v>
      </c>
      <c r="AF316">
        <f t="shared" si="61"/>
        <v>0.5</v>
      </c>
      <c r="AG316">
        <f t="shared" si="62"/>
        <v>0.5</v>
      </c>
      <c r="AH316">
        <f t="shared" si="63"/>
        <v>0.5</v>
      </c>
      <c r="AI316">
        <f t="shared" si="64"/>
        <v>0.25</v>
      </c>
      <c r="AJ316">
        <f t="shared" si="65"/>
        <v>0.25</v>
      </c>
      <c r="AK316">
        <f t="shared" si="66"/>
        <v>0.5</v>
      </c>
      <c r="AL316">
        <f t="shared" si="67"/>
        <v>0.5</v>
      </c>
      <c r="AM316">
        <f t="shared" si="68"/>
        <v>0.5</v>
      </c>
      <c r="AN316" s="6">
        <f t="shared" si="69"/>
        <v>1</v>
      </c>
      <c r="AO316" t="str">
        <f>VLOOKUP(BD_PONDERACIONES[[#This Row],[Comuna]],Tabla3[#All],2,0)</f>
        <v>Cordillera</v>
      </c>
    </row>
    <row r="317" spans="1:41" x14ac:dyDescent="0.35">
      <c r="A317" t="s">
        <v>2346</v>
      </c>
      <c r="B317" t="s">
        <v>2347</v>
      </c>
      <c r="C317" t="s">
        <v>297</v>
      </c>
      <c r="D317" s="5">
        <v>44600</v>
      </c>
      <c r="E317" s="5">
        <v>44580</v>
      </c>
      <c r="F317" t="s">
        <v>753</v>
      </c>
      <c r="G317" t="s">
        <v>2348</v>
      </c>
      <c r="H317" t="s">
        <v>1809</v>
      </c>
      <c r="J317" t="s">
        <v>756</v>
      </c>
      <c r="K317" t="s">
        <v>756</v>
      </c>
      <c r="L317" t="s">
        <v>757</v>
      </c>
      <c r="M317" t="s">
        <v>757</v>
      </c>
      <c r="N317" t="s">
        <v>756</v>
      </c>
      <c r="O317" t="s">
        <v>756</v>
      </c>
      <c r="P317" t="s">
        <v>765</v>
      </c>
      <c r="Q317" t="s">
        <v>759</v>
      </c>
      <c r="R317" t="s">
        <v>759</v>
      </c>
      <c r="S317" t="s">
        <v>756</v>
      </c>
      <c r="T317" t="s">
        <v>756</v>
      </c>
      <c r="U317" t="s">
        <v>756</v>
      </c>
      <c r="V317" t="s">
        <v>756</v>
      </c>
      <c r="W317" t="s">
        <v>756</v>
      </c>
      <c r="X317" t="s">
        <v>2349</v>
      </c>
      <c r="Y317" t="str">
        <f t="shared" si="56"/>
        <v>enero</v>
      </c>
      <c r="Z317">
        <f>YEAR(BD_PONDERACIONES[[#This Row],[Fecha Ejecución del Ticket]])</f>
        <v>2022</v>
      </c>
      <c r="AA317" t="str">
        <f t="shared" si="57"/>
        <v>febrero</v>
      </c>
      <c r="AB317">
        <f>YEAR(BD_PONDERACIONES[[#This Row],[Fecha de Inspección]])</f>
        <v>2022</v>
      </c>
      <c r="AC317">
        <f t="shared" si="58"/>
        <v>0.5</v>
      </c>
      <c r="AD317">
        <f t="shared" si="59"/>
        <v>0.5</v>
      </c>
      <c r="AE317">
        <f t="shared" si="60"/>
        <v>0.5</v>
      </c>
      <c r="AF317">
        <f t="shared" si="61"/>
        <v>0.5</v>
      </c>
      <c r="AG317">
        <f t="shared" si="62"/>
        <v>0.5</v>
      </c>
      <c r="AH317">
        <f t="shared" si="63"/>
        <v>0.5</v>
      </c>
      <c r="AI317">
        <f t="shared" si="64"/>
        <v>0.25</v>
      </c>
      <c r="AJ317">
        <f t="shared" si="65"/>
        <v>0.25</v>
      </c>
      <c r="AK317">
        <f t="shared" si="66"/>
        <v>0.5</v>
      </c>
      <c r="AL317">
        <f t="shared" si="67"/>
        <v>0.5</v>
      </c>
      <c r="AM317">
        <f t="shared" si="68"/>
        <v>0.5</v>
      </c>
      <c r="AN317" s="6">
        <f t="shared" si="69"/>
        <v>1</v>
      </c>
      <c r="AO317" t="str">
        <f>VLOOKUP(BD_PONDERACIONES[[#This Row],[Comuna]],Tabla3[#All],2,0)</f>
        <v>Florida</v>
      </c>
    </row>
    <row r="318" spans="1:41" x14ac:dyDescent="0.35">
      <c r="A318" t="s">
        <v>2350</v>
      </c>
      <c r="B318" t="s">
        <v>2351</v>
      </c>
      <c r="C318" t="s">
        <v>389</v>
      </c>
      <c r="D318" s="5">
        <v>44600</v>
      </c>
      <c r="E318" s="5">
        <v>44572</v>
      </c>
      <c r="F318" t="s">
        <v>763</v>
      </c>
      <c r="G318" t="s">
        <v>2352</v>
      </c>
      <c r="H318" t="s">
        <v>1886</v>
      </c>
      <c r="J318" t="s">
        <v>756</v>
      </c>
      <c r="K318" t="s">
        <v>756</v>
      </c>
      <c r="L318" t="s">
        <v>757</v>
      </c>
      <c r="M318" t="s">
        <v>757</v>
      </c>
      <c r="N318" t="s">
        <v>756</v>
      </c>
      <c r="O318" t="s">
        <v>756</v>
      </c>
      <c r="P318" t="s">
        <v>765</v>
      </c>
      <c r="Q318" t="s">
        <v>2353</v>
      </c>
      <c r="R318" t="s">
        <v>2354</v>
      </c>
      <c r="S318" t="s">
        <v>756</v>
      </c>
      <c r="T318" t="s">
        <v>756</v>
      </c>
      <c r="U318" t="s">
        <v>756</v>
      </c>
      <c r="V318" t="s">
        <v>756</v>
      </c>
      <c r="W318" t="s">
        <v>756</v>
      </c>
      <c r="X318" t="s">
        <v>2355</v>
      </c>
      <c r="Y318" t="str">
        <f t="shared" si="56"/>
        <v>enero</v>
      </c>
      <c r="Z318">
        <f>YEAR(BD_PONDERACIONES[[#This Row],[Fecha Ejecución del Ticket]])</f>
        <v>2022</v>
      </c>
      <c r="AA318" t="str">
        <f t="shared" si="57"/>
        <v>febrero</v>
      </c>
      <c r="AB318">
        <f>YEAR(BD_PONDERACIONES[[#This Row],[Fecha de Inspección]])</f>
        <v>2022</v>
      </c>
      <c r="AC318">
        <f t="shared" si="58"/>
        <v>0.5</v>
      </c>
      <c r="AD318">
        <f t="shared" si="59"/>
        <v>0.5</v>
      </c>
      <c r="AE318">
        <f t="shared" si="60"/>
        <v>0.5</v>
      </c>
      <c r="AF318">
        <f t="shared" si="61"/>
        <v>0.5</v>
      </c>
      <c r="AG318">
        <f t="shared" si="62"/>
        <v>0.5</v>
      </c>
      <c r="AH318">
        <f t="shared" si="63"/>
        <v>0.5</v>
      </c>
      <c r="AI318">
        <f t="shared" si="64"/>
        <v>0.25</v>
      </c>
      <c r="AJ318">
        <f t="shared" si="65"/>
        <v>0.25</v>
      </c>
      <c r="AK318">
        <f t="shared" si="66"/>
        <v>0.5</v>
      </c>
      <c r="AL318">
        <f t="shared" si="67"/>
        <v>0.5</v>
      </c>
      <c r="AM318">
        <f t="shared" si="68"/>
        <v>0.5</v>
      </c>
      <c r="AN318" s="6">
        <f t="shared" si="69"/>
        <v>1</v>
      </c>
      <c r="AO318" t="str">
        <f>VLOOKUP(BD_PONDERACIONES[[#This Row],[Comuna]],Tabla3[#All],2,0)</f>
        <v>Cordillera</v>
      </c>
    </row>
    <row r="319" spans="1:41" x14ac:dyDescent="0.35">
      <c r="A319" t="s">
        <v>2356</v>
      </c>
      <c r="B319" t="s">
        <v>2357</v>
      </c>
      <c r="C319" t="s">
        <v>293</v>
      </c>
      <c r="D319" s="5">
        <v>44600</v>
      </c>
      <c r="E319" s="5">
        <v>44579</v>
      </c>
      <c r="F319" t="s">
        <v>753</v>
      </c>
      <c r="G319" t="s">
        <v>2358</v>
      </c>
      <c r="H319" t="s">
        <v>1809</v>
      </c>
      <c r="J319" t="s">
        <v>757</v>
      </c>
      <c r="K319" t="s">
        <v>757</v>
      </c>
      <c r="L319" t="s">
        <v>757</v>
      </c>
      <c r="M319" t="s">
        <v>757</v>
      </c>
      <c r="N319" t="s">
        <v>757</v>
      </c>
      <c r="O319" t="s">
        <v>757</v>
      </c>
      <c r="P319" t="s">
        <v>765</v>
      </c>
      <c r="Q319" t="s">
        <v>759</v>
      </c>
      <c r="R319" t="s">
        <v>759</v>
      </c>
      <c r="S319" t="s">
        <v>756</v>
      </c>
      <c r="T319" t="s">
        <v>756</v>
      </c>
      <c r="U319" t="s">
        <v>756</v>
      </c>
      <c r="V319" t="s">
        <v>756</v>
      </c>
      <c r="W319" t="s">
        <v>756</v>
      </c>
      <c r="X319" t="s">
        <v>2359</v>
      </c>
      <c r="Y319" t="str">
        <f t="shared" si="56"/>
        <v>enero</v>
      </c>
      <c r="Z319">
        <f>YEAR(BD_PONDERACIONES[[#This Row],[Fecha Ejecución del Ticket]])</f>
        <v>2022</v>
      </c>
      <c r="AA319" t="str">
        <f t="shared" si="57"/>
        <v>febrero</v>
      </c>
      <c r="AB319">
        <f>YEAR(BD_PONDERACIONES[[#This Row],[Fecha de Inspección]])</f>
        <v>2022</v>
      </c>
      <c r="AC319">
        <f t="shared" si="58"/>
        <v>0.5</v>
      </c>
      <c r="AD319">
        <f t="shared" si="59"/>
        <v>0.5</v>
      </c>
      <c r="AE319">
        <f t="shared" si="60"/>
        <v>0.5</v>
      </c>
      <c r="AF319">
        <f t="shared" si="61"/>
        <v>0.5</v>
      </c>
      <c r="AG319">
        <f t="shared" si="62"/>
        <v>0.5</v>
      </c>
      <c r="AH319">
        <f t="shared" si="63"/>
        <v>0.5</v>
      </c>
      <c r="AI319">
        <f t="shared" si="64"/>
        <v>0.25</v>
      </c>
      <c r="AJ319">
        <f t="shared" si="65"/>
        <v>0.25</v>
      </c>
      <c r="AK319">
        <f t="shared" si="66"/>
        <v>0.5</v>
      </c>
      <c r="AL319">
        <f t="shared" si="67"/>
        <v>0.5</v>
      </c>
      <c r="AM319">
        <f t="shared" si="68"/>
        <v>0.5</v>
      </c>
      <c r="AN319" s="6">
        <f t="shared" si="69"/>
        <v>1</v>
      </c>
      <c r="AO319" t="str">
        <f>VLOOKUP(BD_PONDERACIONES[[#This Row],[Comuna]],Tabla3[#All],2,0)</f>
        <v>Florida</v>
      </c>
    </row>
    <row r="320" spans="1:41" x14ac:dyDescent="0.35">
      <c r="A320" t="s">
        <v>2360</v>
      </c>
      <c r="B320" t="s">
        <v>2361</v>
      </c>
      <c r="C320" t="s">
        <v>285</v>
      </c>
      <c r="D320" s="5">
        <v>44600</v>
      </c>
      <c r="E320" s="5">
        <v>44576</v>
      </c>
      <c r="F320" t="s">
        <v>753</v>
      </c>
      <c r="G320" t="s">
        <v>2362</v>
      </c>
      <c r="H320" t="s">
        <v>1809</v>
      </c>
      <c r="J320" t="s">
        <v>756</v>
      </c>
      <c r="K320" t="s">
        <v>756</v>
      </c>
      <c r="L320" t="s">
        <v>757</v>
      </c>
      <c r="M320" t="s">
        <v>757</v>
      </c>
      <c r="N320" t="s">
        <v>756</v>
      </c>
      <c r="O320" t="s">
        <v>756</v>
      </c>
      <c r="P320" t="s">
        <v>758</v>
      </c>
      <c r="Q320" t="s">
        <v>759</v>
      </c>
      <c r="R320" t="s">
        <v>759</v>
      </c>
      <c r="S320" t="s">
        <v>757</v>
      </c>
      <c r="T320" t="s">
        <v>757</v>
      </c>
      <c r="U320" t="s">
        <v>757</v>
      </c>
      <c r="V320" t="s">
        <v>756</v>
      </c>
      <c r="W320" t="s">
        <v>756</v>
      </c>
      <c r="X320" t="s">
        <v>2363</v>
      </c>
      <c r="Y320" t="str">
        <f t="shared" si="56"/>
        <v>enero</v>
      </c>
      <c r="Z320">
        <f>YEAR(BD_PONDERACIONES[[#This Row],[Fecha Ejecución del Ticket]])</f>
        <v>2022</v>
      </c>
      <c r="AA320" t="str">
        <f t="shared" si="57"/>
        <v>febrero</v>
      </c>
      <c r="AB320">
        <f>YEAR(BD_PONDERACIONES[[#This Row],[Fecha de Inspección]])</f>
        <v>2022</v>
      </c>
      <c r="AC320">
        <f t="shared" si="58"/>
        <v>0.5</v>
      </c>
      <c r="AD320">
        <f t="shared" si="59"/>
        <v>0.5</v>
      </c>
      <c r="AE320">
        <f t="shared" si="60"/>
        <v>0.5</v>
      </c>
      <c r="AF320">
        <f t="shared" si="61"/>
        <v>0.5</v>
      </c>
      <c r="AG320">
        <f t="shared" si="62"/>
        <v>0.5</v>
      </c>
      <c r="AH320">
        <f t="shared" si="63"/>
        <v>0.5</v>
      </c>
      <c r="AI320">
        <f t="shared" si="64"/>
        <v>0.25</v>
      </c>
      <c r="AJ320">
        <f t="shared" si="65"/>
        <v>0.25</v>
      </c>
      <c r="AK320">
        <f t="shared" si="66"/>
        <v>0.5</v>
      </c>
      <c r="AL320">
        <f t="shared" si="67"/>
        <v>0.5</v>
      </c>
      <c r="AM320">
        <f t="shared" si="68"/>
        <v>0.5</v>
      </c>
      <c r="AN320" s="6">
        <f t="shared" si="69"/>
        <v>1</v>
      </c>
      <c r="AO320" t="str">
        <f>VLOOKUP(BD_PONDERACIONES[[#This Row],[Comuna]],Tabla3[#All],2,0)</f>
        <v>Florida</v>
      </c>
    </row>
    <row r="321" spans="1:41" x14ac:dyDescent="0.35">
      <c r="A321" t="s">
        <v>2364</v>
      </c>
      <c r="B321" t="s">
        <v>2365</v>
      </c>
      <c r="C321" t="s">
        <v>383</v>
      </c>
      <c r="D321" s="5">
        <v>44600</v>
      </c>
      <c r="E321" s="5">
        <v>44571</v>
      </c>
      <c r="F321" t="s">
        <v>763</v>
      </c>
      <c r="G321" t="s">
        <v>2366</v>
      </c>
      <c r="H321" t="s">
        <v>1886</v>
      </c>
      <c r="J321" t="s">
        <v>756</v>
      </c>
      <c r="K321" t="s">
        <v>756</v>
      </c>
      <c r="L321" t="s">
        <v>757</v>
      </c>
      <c r="M321" t="s">
        <v>757</v>
      </c>
      <c r="N321" t="s">
        <v>756</v>
      </c>
      <c r="O321" t="s">
        <v>756</v>
      </c>
      <c r="P321" t="s">
        <v>765</v>
      </c>
      <c r="Q321" t="s">
        <v>1530</v>
      </c>
      <c r="R321" t="s">
        <v>759</v>
      </c>
      <c r="S321" t="s">
        <v>757</v>
      </c>
      <c r="T321" t="s">
        <v>757</v>
      </c>
      <c r="U321" t="s">
        <v>757</v>
      </c>
      <c r="V321" t="s">
        <v>756</v>
      </c>
      <c r="W321" t="s">
        <v>756</v>
      </c>
      <c r="X321" t="s">
        <v>2367</v>
      </c>
      <c r="Y321" t="str">
        <f t="shared" si="56"/>
        <v>enero</v>
      </c>
      <c r="Z321">
        <f>YEAR(BD_PONDERACIONES[[#This Row],[Fecha Ejecución del Ticket]])</f>
        <v>2022</v>
      </c>
      <c r="AA321" t="str">
        <f t="shared" si="57"/>
        <v>febrero</v>
      </c>
      <c r="AB321">
        <f>YEAR(BD_PONDERACIONES[[#This Row],[Fecha de Inspección]])</f>
        <v>2022</v>
      </c>
      <c r="AC321">
        <f t="shared" si="58"/>
        <v>0.5</v>
      </c>
      <c r="AD321">
        <f t="shared" si="59"/>
        <v>0.5</v>
      </c>
      <c r="AE321">
        <f t="shared" si="60"/>
        <v>0.5</v>
      </c>
      <c r="AF321">
        <f t="shared" si="61"/>
        <v>0.5</v>
      </c>
      <c r="AG321">
        <f t="shared" si="62"/>
        <v>0.5</v>
      </c>
      <c r="AH321">
        <f t="shared" si="63"/>
        <v>0.5</v>
      </c>
      <c r="AI321">
        <f t="shared" si="64"/>
        <v>0.25</v>
      </c>
      <c r="AJ321">
        <f t="shared" si="65"/>
        <v>0.25</v>
      </c>
      <c r="AK321">
        <f t="shared" si="66"/>
        <v>0.5</v>
      </c>
      <c r="AL321">
        <f t="shared" si="67"/>
        <v>0.5</v>
      </c>
      <c r="AM321">
        <f t="shared" si="68"/>
        <v>0.5</v>
      </c>
      <c r="AN321" s="6">
        <f t="shared" si="69"/>
        <v>1</v>
      </c>
      <c r="AO321" t="str">
        <f>VLOOKUP(BD_PONDERACIONES[[#This Row],[Comuna]],Tabla3[#All],2,0)</f>
        <v>Cordillera</v>
      </c>
    </row>
    <row r="322" spans="1:41" x14ac:dyDescent="0.35">
      <c r="A322" t="s">
        <v>2368</v>
      </c>
      <c r="B322" t="s">
        <v>2369</v>
      </c>
      <c r="C322" t="s">
        <v>284</v>
      </c>
      <c r="D322" s="5">
        <v>44600</v>
      </c>
      <c r="E322" s="5">
        <v>44575</v>
      </c>
      <c r="F322" t="s">
        <v>753</v>
      </c>
      <c r="G322" t="s">
        <v>2370</v>
      </c>
      <c r="H322" t="s">
        <v>1809</v>
      </c>
      <c r="J322" t="s">
        <v>756</v>
      </c>
      <c r="K322" t="s">
        <v>756</v>
      </c>
      <c r="L322" t="s">
        <v>756</v>
      </c>
      <c r="M322" t="s">
        <v>756</v>
      </c>
      <c r="N322" t="s">
        <v>756</v>
      </c>
      <c r="O322" t="s">
        <v>756</v>
      </c>
      <c r="P322" t="s">
        <v>765</v>
      </c>
      <c r="Q322" t="s">
        <v>759</v>
      </c>
      <c r="R322" t="s">
        <v>759</v>
      </c>
      <c r="S322" t="s">
        <v>756</v>
      </c>
      <c r="T322" t="s">
        <v>756</v>
      </c>
      <c r="U322" t="s">
        <v>756</v>
      </c>
      <c r="V322" t="s">
        <v>756</v>
      </c>
      <c r="W322" t="s">
        <v>756</v>
      </c>
      <c r="X322" t="s">
        <v>2371</v>
      </c>
      <c r="Y322" t="str">
        <f t="shared" ref="Y322:Y385" si="70">TEXT(E322,"MMMM")</f>
        <v>enero</v>
      </c>
      <c r="Z322">
        <f>YEAR(BD_PONDERACIONES[[#This Row],[Fecha Ejecución del Ticket]])</f>
        <v>2022</v>
      </c>
      <c r="AA322" t="str">
        <f t="shared" ref="AA322:AA385" si="71">TEXT(D322,"MMMM")</f>
        <v>febrero</v>
      </c>
      <c r="AB322">
        <f>YEAR(BD_PONDERACIONES[[#This Row],[Fecha de Inspección]])</f>
        <v>2022</v>
      </c>
      <c r="AC322">
        <f t="shared" ref="AC322:AC385" si="72">IF(OR(J322="Cumple",J322="No Aplica"),0.5,0)</f>
        <v>0.5</v>
      </c>
      <c r="AD322">
        <f t="shared" ref="AD322:AD385" si="73">IF(OR(K322="CUMPLE",K322="No Aplica"),0.5,0)</f>
        <v>0.5</v>
      </c>
      <c r="AE322">
        <f t="shared" ref="AE322:AE385" si="74">IF(OR(L322="CUMPLE",L322="No Aplica"),0.5,0)</f>
        <v>0.5</v>
      </c>
      <c r="AF322">
        <f t="shared" ref="AF322:AF385" si="75">IF(OR(M322="CUMPLE",M322="No Aplica"),0.5,0)</f>
        <v>0.5</v>
      </c>
      <c r="AG322">
        <f t="shared" ref="AG322:AG385" si="76">IF(OR(N322="CUMPLE",N322="No Aplica"),0.5,IF(N322="Cumple Mayormente",0.325,IF(N322="Cumple Parcialmente",0.175,0)))</f>
        <v>0.5</v>
      </c>
      <c r="AH322">
        <f t="shared" ref="AH322:AH385" si="77">IF(OR(O322="CUMPLE",O322="No Aplica"),0.5,IF(O322="Cumple Mayormente",0.325,IF(O322="Cumple Parcialmente",0.175,0)))</f>
        <v>0.5</v>
      </c>
      <c r="AI322">
        <f t="shared" ref="AI322:AI385" si="78">IF(OR(S322="CUMPLE",S322="No Aplica"),0.25,IF(S322="Cumple Mayormente",0.1625,IF(S322="Cumple Parcialmente",0.0875,0)))</f>
        <v>0.25</v>
      </c>
      <c r="AJ322">
        <f t="shared" ref="AJ322:AJ385" si="79">IF(OR(T322="CUMPLE",T322="No Aplica"),0.25,IF(T322="Cumple Mayormente",0.1625,IF(T322="Cumple Parcialmente",0.0875,0)))</f>
        <v>0.25</v>
      </c>
      <c r="AK322">
        <f t="shared" ref="AK322:AK385" si="80">IF(OR(U322="CUMPLE",U322="No Aplica"),0.5,IF(U322="Cumple Mayormente",0.325,IF(U322="Cumple Parcialmente",0.175,0)))</f>
        <v>0.5</v>
      </c>
      <c r="AL322">
        <f t="shared" ref="AL322:AL385" si="81">IF(OR(V322="CUMPLE",V322="No Aplica"),0.5,IF(V322="Cumple Mayormente",0.325,IF(V322="Cumple Parcialmente",0.175,0)))</f>
        <v>0.5</v>
      </c>
      <c r="AM322">
        <f t="shared" ref="AM322:AM385" si="82">IF(OR(W322="CUMPLE",W322="No Aplica"),0.5,IF(W322="Cumple Mayormente",0.325,IF(W322="Cumple Parcialmente",0.175,0)))</f>
        <v>0.5</v>
      </c>
      <c r="AN322" s="6">
        <f t="shared" ref="AN322:AN385" si="83">((AC322+AD322)*0.2)+((AE322+AF322)*0.3)+((AG322+AH322)*0.15)+((AI322+AJ322+AK322)*0.15)+((AL322+AM322)*0.2)</f>
        <v>1</v>
      </c>
      <c r="AO322" t="str">
        <f>VLOOKUP(BD_PONDERACIONES[[#This Row],[Comuna]],Tabla3[#All],2,0)</f>
        <v>Florida</v>
      </c>
    </row>
    <row r="323" spans="1:41" x14ac:dyDescent="0.35">
      <c r="A323" t="s">
        <v>2372</v>
      </c>
      <c r="B323" t="s">
        <v>2373</v>
      </c>
      <c r="C323" t="s">
        <v>280</v>
      </c>
      <c r="D323" s="5">
        <v>44600</v>
      </c>
      <c r="E323" s="5">
        <v>44575</v>
      </c>
      <c r="F323" t="s">
        <v>753</v>
      </c>
      <c r="G323" t="s">
        <v>2374</v>
      </c>
      <c r="H323" t="s">
        <v>1809</v>
      </c>
      <c r="J323" t="s">
        <v>756</v>
      </c>
      <c r="K323" t="s">
        <v>756</v>
      </c>
      <c r="L323" t="s">
        <v>757</v>
      </c>
      <c r="M323" t="s">
        <v>757</v>
      </c>
      <c r="N323" t="s">
        <v>756</v>
      </c>
      <c r="O323" t="s">
        <v>756</v>
      </c>
      <c r="P323" t="s">
        <v>765</v>
      </c>
      <c r="Q323" t="s">
        <v>759</v>
      </c>
      <c r="R323" t="s">
        <v>759</v>
      </c>
      <c r="S323" t="s">
        <v>756</v>
      </c>
      <c r="T323" t="s">
        <v>756</v>
      </c>
      <c r="U323" t="s">
        <v>756</v>
      </c>
      <c r="V323" t="s">
        <v>773</v>
      </c>
      <c r="W323" t="s">
        <v>904</v>
      </c>
      <c r="X323" t="s">
        <v>2375</v>
      </c>
      <c r="Y323" t="str">
        <f t="shared" si="70"/>
        <v>enero</v>
      </c>
      <c r="Z323">
        <f>YEAR(BD_PONDERACIONES[[#This Row],[Fecha Ejecución del Ticket]])</f>
        <v>2022</v>
      </c>
      <c r="AA323" t="str">
        <f t="shared" si="71"/>
        <v>febrero</v>
      </c>
      <c r="AB323">
        <f>YEAR(BD_PONDERACIONES[[#This Row],[Fecha de Inspección]])</f>
        <v>2022</v>
      </c>
      <c r="AC323">
        <f t="shared" si="72"/>
        <v>0.5</v>
      </c>
      <c r="AD323">
        <f t="shared" si="73"/>
        <v>0.5</v>
      </c>
      <c r="AE323">
        <f t="shared" si="74"/>
        <v>0.5</v>
      </c>
      <c r="AF323">
        <f t="shared" si="75"/>
        <v>0.5</v>
      </c>
      <c r="AG323">
        <f t="shared" si="76"/>
        <v>0.5</v>
      </c>
      <c r="AH323">
        <f t="shared" si="77"/>
        <v>0.5</v>
      </c>
      <c r="AI323">
        <f t="shared" si="78"/>
        <v>0.25</v>
      </c>
      <c r="AJ323">
        <f t="shared" si="79"/>
        <v>0.25</v>
      </c>
      <c r="AK323">
        <f t="shared" si="80"/>
        <v>0.5</v>
      </c>
      <c r="AL323">
        <f t="shared" si="81"/>
        <v>0</v>
      </c>
      <c r="AM323">
        <f t="shared" si="82"/>
        <v>0.32500000000000001</v>
      </c>
      <c r="AN323" s="6">
        <f t="shared" si="83"/>
        <v>0.86499999999999999</v>
      </c>
      <c r="AO323" t="str">
        <f>VLOOKUP(BD_PONDERACIONES[[#This Row],[Comuna]],Tabla3[#All],2,0)</f>
        <v>Florida</v>
      </c>
    </row>
    <row r="324" spans="1:41" x14ac:dyDescent="0.35">
      <c r="A324" t="s">
        <v>2376</v>
      </c>
      <c r="B324" t="s">
        <v>2377</v>
      </c>
      <c r="C324" t="s">
        <v>368</v>
      </c>
      <c r="D324" s="5">
        <v>44600</v>
      </c>
      <c r="E324" s="5">
        <v>44566</v>
      </c>
      <c r="F324" t="s">
        <v>763</v>
      </c>
      <c r="G324" t="s">
        <v>2378</v>
      </c>
      <c r="H324" t="s">
        <v>1886</v>
      </c>
      <c r="J324" t="s">
        <v>756</v>
      </c>
      <c r="K324" t="s">
        <v>756</v>
      </c>
      <c r="L324" t="s">
        <v>757</v>
      </c>
      <c r="M324" t="s">
        <v>757</v>
      </c>
      <c r="N324" t="s">
        <v>756</v>
      </c>
      <c r="O324" t="s">
        <v>756</v>
      </c>
      <c r="P324" t="s">
        <v>758</v>
      </c>
      <c r="Q324" t="s">
        <v>759</v>
      </c>
      <c r="R324" t="s">
        <v>759</v>
      </c>
      <c r="S324" t="s">
        <v>757</v>
      </c>
      <c r="T324" t="s">
        <v>757</v>
      </c>
      <c r="U324" t="s">
        <v>757</v>
      </c>
      <c r="V324" t="s">
        <v>756</v>
      </c>
      <c r="W324" t="s">
        <v>756</v>
      </c>
      <c r="X324" t="s">
        <v>2379</v>
      </c>
      <c r="Y324" t="str">
        <f t="shared" si="70"/>
        <v>enero</v>
      </c>
      <c r="Z324">
        <f>YEAR(BD_PONDERACIONES[[#This Row],[Fecha Ejecución del Ticket]])</f>
        <v>2022</v>
      </c>
      <c r="AA324" t="str">
        <f t="shared" si="71"/>
        <v>febrero</v>
      </c>
      <c r="AB324">
        <f>YEAR(BD_PONDERACIONES[[#This Row],[Fecha de Inspección]])</f>
        <v>2022</v>
      </c>
      <c r="AC324">
        <f t="shared" si="72"/>
        <v>0.5</v>
      </c>
      <c r="AD324">
        <f t="shared" si="73"/>
        <v>0.5</v>
      </c>
      <c r="AE324">
        <f t="shared" si="74"/>
        <v>0.5</v>
      </c>
      <c r="AF324">
        <f t="shared" si="75"/>
        <v>0.5</v>
      </c>
      <c r="AG324">
        <f t="shared" si="76"/>
        <v>0.5</v>
      </c>
      <c r="AH324">
        <f t="shared" si="77"/>
        <v>0.5</v>
      </c>
      <c r="AI324">
        <f t="shared" si="78"/>
        <v>0.25</v>
      </c>
      <c r="AJ324">
        <f t="shared" si="79"/>
        <v>0.25</v>
      </c>
      <c r="AK324">
        <f t="shared" si="80"/>
        <v>0.5</v>
      </c>
      <c r="AL324">
        <f t="shared" si="81"/>
        <v>0.5</v>
      </c>
      <c r="AM324">
        <f t="shared" si="82"/>
        <v>0.5</v>
      </c>
      <c r="AN324" s="6">
        <f t="shared" si="83"/>
        <v>1</v>
      </c>
      <c r="AO324" t="str">
        <f>VLOOKUP(BD_PONDERACIONES[[#This Row],[Comuna]],Tabla3[#All],2,0)</f>
        <v>Cordillera</v>
      </c>
    </row>
    <row r="325" spans="1:41" x14ac:dyDescent="0.35">
      <c r="A325" t="s">
        <v>2380</v>
      </c>
      <c r="B325" t="s">
        <v>2381</v>
      </c>
      <c r="C325" t="s">
        <v>360</v>
      </c>
      <c r="D325" s="5">
        <v>44600</v>
      </c>
      <c r="E325" s="5">
        <v>44564</v>
      </c>
      <c r="F325" t="s">
        <v>763</v>
      </c>
      <c r="G325" t="s">
        <v>2382</v>
      </c>
      <c r="H325" t="s">
        <v>1886</v>
      </c>
      <c r="J325" t="s">
        <v>756</v>
      </c>
      <c r="K325" t="s">
        <v>756</v>
      </c>
      <c r="L325" t="s">
        <v>757</v>
      </c>
      <c r="M325" t="s">
        <v>757</v>
      </c>
      <c r="N325" t="s">
        <v>756</v>
      </c>
      <c r="O325" t="s">
        <v>756</v>
      </c>
      <c r="P325" t="s">
        <v>758</v>
      </c>
      <c r="Q325" t="s">
        <v>759</v>
      </c>
      <c r="R325" t="s">
        <v>759</v>
      </c>
      <c r="S325" t="s">
        <v>757</v>
      </c>
      <c r="T325" t="s">
        <v>757</v>
      </c>
      <c r="U325" t="s">
        <v>757</v>
      </c>
      <c r="V325" t="s">
        <v>768</v>
      </c>
      <c r="W325" t="s">
        <v>773</v>
      </c>
      <c r="X325" t="s">
        <v>2383</v>
      </c>
      <c r="Y325" t="str">
        <f t="shared" si="70"/>
        <v>enero</v>
      </c>
      <c r="Z325">
        <f>YEAR(BD_PONDERACIONES[[#This Row],[Fecha Ejecución del Ticket]])</f>
        <v>2022</v>
      </c>
      <c r="AA325" t="str">
        <f t="shared" si="71"/>
        <v>febrero</v>
      </c>
      <c r="AB325">
        <f>YEAR(BD_PONDERACIONES[[#This Row],[Fecha de Inspección]])</f>
        <v>2022</v>
      </c>
      <c r="AC325">
        <f t="shared" si="72"/>
        <v>0.5</v>
      </c>
      <c r="AD325">
        <f t="shared" si="73"/>
        <v>0.5</v>
      </c>
      <c r="AE325">
        <f t="shared" si="74"/>
        <v>0.5</v>
      </c>
      <c r="AF325">
        <f t="shared" si="75"/>
        <v>0.5</v>
      </c>
      <c r="AG325">
        <f t="shared" si="76"/>
        <v>0.5</v>
      </c>
      <c r="AH325">
        <f t="shared" si="77"/>
        <v>0.5</v>
      </c>
      <c r="AI325">
        <f t="shared" si="78"/>
        <v>0.25</v>
      </c>
      <c r="AJ325">
        <f t="shared" si="79"/>
        <v>0.25</v>
      </c>
      <c r="AK325">
        <f t="shared" si="80"/>
        <v>0.5</v>
      </c>
      <c r="AL325">
        <f t="shared" si="81"/>
        <v>0.17499999999999999</v>
      </c>
      <c r="AM325">
        <f t="shared" si="82"/>
        <v>0</v>
      </c>
      <c r="AN325" s="6">
        <f t="shared" si="83"/>
        <v>0.83500000000000008</v>
      </c>
      <c r="AO325" t="str">
        <f>VLOOKUP(BD_PONDERACIONES[[#This Row],[Comuna]],Tabla3[#All],2,0)</f>
        <v>Cordillera</v>
      </c>
    </row>
    <row r="326" spans="1:41" x14ac:dyDescent="0.35">
      <c r="A326" t="s">
        <v>2384</v>
      </c>
      <c r="B326" t="s">
        <v>2385</v>
      </c>
      <c r="C326" t="s">
        <v>304</v>
      </c>
      <c r="D326" s="5">
        <v>44600</v>
      </c>
      <c r="E326" s="5">
        <v>44581</v>
      </c>
      <c r="F326" t="s">
        <v>753</v>
      </c>
      <c r="G326" t="s">
        <v>2386</v>
      </c>
      <c r="H326" t="s">
        <v>1809</v>
      </c>
      <c r="J326" t="s">
        <v>756</v>
      </c>
      <c r="K326" t="s">
        <v>756</v>
      </c>
      <c r="L326" t="s">
        <v>757</v>
      </c>
      <c r="M326" t="s">
        <v>757</v>
      </c>
      <c r="N326" t="s">
        <v>756</v>
      </c>
      <c r="O326" t="s">
        <v>756</v>
      </c>
      <c r="P326" t="s">
        <v>758</v>
      </c>
      <c r="Q326" t="s">
        <v>759</v>
      </c>
      <c r="R326" t="s">
        <v>759</v>
      </c>
      <c r="S326" t="s">
        <v>757</v>
      </c>
      <c r="T326" t="s">
        <v>757</v>
      </c>
      <c r="U326" t="s">
        <v>757</v>
      </c>
      <c r="V326" t="s">
        <v>756</v>
      </c>
      <c r="W326" t="s">
        <v>756</v>
      </c>
      <c r="X326" t="s">
        <v>2387</v>
      </c>
      <c r="Y326" t="str">
        <f t="shared" si="70"/>
        <v>enero</v>
      </c>
      <c r="Z326">
        <f>YEAR(BD_PONDERACIONES[[#This Row],[Fecha Ejecución del Ticket]])</f>
        <v>2022</v>
      </c>
      <c r="AA326" t="str">
        <f t="shared" si="71"/>
        <v>febrero</v>
      </c>
      <c r="AB326">
        <f>YEAR(BD_PONDERACIONES[[#This Row],[Fecha de Inspección]])</f>
        <v>2022</v>
      </c>
      <c r="AC326">
        <f t="shared" si="72"/>
        <v>0.5</v>
      </c>
      <c r="AD326">
        <f t="shared" si="73"/>
        <v>0.5</v>
      </c>
      <c r="AE326">
        <f t="shared" si="74"/>
        <v>0.5</v>
      </c>
      <c r="AF326">
        <f t="shared" si="75"/>
        <v>0.5</v>
      </c>
      <c r="AG326">
        <f t="shared" si="76"/>
        <v>0.5</v>
      </c>
      <c r="AH326">
        <f t="shared" si="77"/>
        <v>0.5</v>
      </c>
      <c r="AI326">
        <f t="shared" si="78"/>
        <v>0.25</v>
      </c>
      <c r="AJ326">
        <f t="shared" si="79"/>
        <v>0.25</v>
      </c>
      <c r="AK326">
        <f t="shared" si="80"/>
        <v>0.5</v>
      </c>
      <c r="AL326">
        <f t="shared" si="81"/>
        <v>0.5</v>
      </c>
      <c r="AM326">
        <f t="shared" si="82"/>
        <v>0.5</v>
      </c>
      <c r="AN326" s="6">
        <f t="shared" si="83"/>
        <v>1</v>
      </c>
      <c r="AO326" t="str">
        <f>VLOOKUP(BD_PONDERACIONES[[#This Row],[Comuna]],Tabla3[#All],2,0)</f>
        <v>Florida</v>
      </c>
    </row>
    <row r="327" spans="1:41" x14ac:dyDescent="0.35">
      <c r="A327" t="s">
        <v>2388</v>
      </c>
      <c r="B327" t="s">
        <v>2389</v>
      </c>
      <c r="C327" t="s">
        <v>413</v>
      </c>
      <c r="D327" s="5">
        <v>44600</v>
      </c>
      <c r="E327" s="5">
        <v>44578</v>
      </c>
      <c r="F327" t="s">
        <v>763</v>
      </c>
      <c r="G327" t="s">
        <v>2390</v>
      </c>
      <c r="H327" t="s">
        <v>1886</v>
      </c>
      <c r="J327" t="s">
        <v>756</v>
      </c>
      <c r="K327" t="s">
        <v>756</v>
      </c>
      <c r="L327" t="s">
        <v>757</v>
      </c>
      <c r="M327" t="s">
        <v>757</v>
      </c>
      <c r="N327" t="s">
        <v>756</v>
      </c>
      <c r="O327" t="s">
        <v>756</v>
      </c>
      <c r="P327" t="s">
        <v>758</v>
      </c>
      <c r="Q327" t="s">
        <v>759</v>
      </c>
      <c r="R327" t="s">
        <v>759</v>
      </c>
      <c r="S327" t="s">
        <v>757</v>
      </c>
      <c r="T327" t="s">
        <v>757</v>
      </c>
      <c r="U327" t="s">
        <v>757</v>
      </c>
      <c r="V327" t="s">
        <v>756</v>
      </c>
      <c r="W327" t="s">
        <v>756</v>
      </c>
      <c r="X327" t="s">
        <v>2391</v>
      </c>
      <c r="Y327" t="str">
        <f t="shared" si="70"/>
        <v>enero</v>
      </c>
      <c r="Z327">
        <f>YEAR(BD_PONDERACIONES[[#This Row],[Fecha Ejecución del Ticket]])</f>
        <v>2022</v>
      </c>
      <c r="AA327" t="str">
        <f t="shared" si="71"/>
        <v>febrero</v>
      </c>
      <c r="AB327">
        <f>YEAR(BD_PONDERACIONES[[#This Row],[Fecha de Inspección]])</f>
        <v>2022</v>
      </c>
      <c r="AC327">
        <f t="shared" si="72"/>
        <v>0.5</v>
      </c>
      <c r="AD327">
        <f t="shared" si="73"/>
        <v>0.5</v>
      </c>
      <c r="AE327">
        <f t="shared" si="74"/>
        <v>0.5</v>
      </c>
      <c r="AF327">
        <f t="shared" si="75"/>
        <v>0.5</v>
      </c>
      <c r="AG327">
        <f t="shared" si="76"/>
        <v>0.5</v>
      </c>
      <c r="AH327">
        <f t="shared" si="77"/>
        <v>0.5</v>
      </c>
      <c r="AI327">
        <f t="shared" si="78"/>
        <v>0.25</v>
      </c>
      <c r="AJ327">
        <f t="shared" si="79"/>
        <v>0.25</v>
      </c>
      <c r="AK327">
        <f t="shared" si="80"/>
        <v>0.5</v>
      </c>
      <c r="AL327">
        <f t="shared" si="81"/>
        <v>0.5</v>
      </c>
      <c r="AM327">
        <f t="shared" si="82"/>
        <v>0.5</v>
      </c>
      <c r="AN327" s="6">
        <f t="shared" si="83"/>
        <v>1</v>
      </c>
      <c r="AO327" t="str">
        <f>VLOOKUP(BD_PONDERACIONES[[#This Row],[Comuna]],Tabla3[#All],2,0)</f>
        <v>Cordillera</v>
      </c>
    </row>
    <row r="328" spans="1:41" x14ac:dyDescent="0.35">
      <c r="A328" t="s">
        <v>2392</v>
      </c>
      <c r="B328" t="s">
        <v>2393</v>
      </c>
      <c r="C328" t="s">
        <v>428</v>
      </c>
      <c r="D328" s="5">
        <v>44600</v>
      </c>
      <c r="E328" s="5">
        <v>44587</v>
      </c>
      <c r="F328" t="s">
        <v>763</v>
      </c>
      <c r="G328" t="s">
        <v>2394</v>
      </c>
      <c r="H328" t="s">
        <v>1886</v>
      </c>
      <c r="J328" t="s">
        <v>756</v>
      </c>
      <c r="K328" t="s">
        <v>756</v>
      </c>
      <c r="L328" t="s">
        <v>757</v>
      </c>
      <c r="M328" t="s">
        <v>757</v>
      </c>
      <c r="N328" t="s">
        <v>756</v>
      </c>
      <c r="O328" t="s">
        <v>756</v>
      </c>
      <c r="P328" t="s">
        <v>765</v>
      </c>
      <c r="Q328" t="s">
        <v>2395</v>
      </c>
      <c r="R328" t="s">
        <v>2396</v>
      </c>
      <c r="S328" t="s">
        <v>756</v>
      </c>
      <c r="T328" t="s">
        <v>756</v>
      </c>
      <c r="U328" t="s">
        <v>756</v>
      </c>
      <c r="V328" t="s">
        <v>756</v>
      </c>
      <c r="W328" t="s">
        <v>756</v>
      </c>
      <c r="X328" t="s">
        <v>2397</v>
      </c>
      <c r="Y328" t="str">
        <f t="shared" si="70"/>
        <v>enero</v>
      </c>
      <c r="Z328">
        <f>YEAR(BD_PONDERACIONES[[#This Row],[Fecha Ejecución del Ticket]])</f>
        <v>2022</v>
      </c>
      <c r="AA328" t="str">
        <f t="shared" si="71"/>
        <v>febrero</v>
      </c>
      <c r="AB328">
        <f>YEAR(BD_PONDERACIONES[[#This Row],[Fecha de Inspección]])</f>
        <v>2022</v>
      </c>
      <c r="AC328">
        <f t="shared" si="72"/>
        <v>0.5</v>
      </c>
      <c r="AD328">
        <f t="shared" si="73"/>
        <v>0.5</v>
      </c>
      <c r="AE328">
        <f t="shared" si="74"/>
        <v>0.5</v>
      </c>
      <c r="AF328">
        <f t="shared" si="75"/>
        <v>0.5</v>
      </c>
      <c r="AG328">
        <f t="shared" si="76"/>
        <v>0.5</v>
      </c>
      <c r="AH328">
        <f t="shared" si="77"/>
        <v>0.5</v>
      </c>
      <c r="AI328">
        <f t="shared" si="78"/>
        <v>0.25</v>
      </c>
      <c r="AJ328">
        <f t="shared" si="79"/>
        <v>0.25</v>
      </c>
      <c r="AK328">
        <f t="shared" si="80"/>
        <v>0.5</v>
      </c>
      <c r="AL328">
        <f t="shared" si="81"/>
        <v>0.5</v>
      </c>
      <c r="AM328">
        <f t="shared" si="82"/>
        <v>0.5</v>
      </c>
      <c r="AN328" s="6">
        <f t="shared" si="83"/>
        <v>1</v>
      </c>
      <c r="AO328" t="str">
        <f>VLOOKUP(BD_PONDERACIONES[[#This Row],[Comuna]],Tabla3[#All],2,0)</f>
        <v>Cordillera</v>
      </c>
    </row>
    <row r="329" spans="1:41" x14ac:dyDescent="0.35">
      <c r="A329" t="s">
        <v>2398</v>
      </c>
      <c r="B329" t="s">
        <v>2399</v>
      </c>
      <c r="C329" t="s">
        <v>406</v>
      </c>
      <c r="D329" s="5">
        <v>44600</v>
      </c>
      <c r="E329" s="5">
        <v>44575</v>
      </c>
      <c r="F329" t="s">
        <v>763</v>
      </c>
      <c r="G329" t="s">
        <v>2400</v>
      </c>
      <c r="H329" t="s">
        <v>1886</v>
      </c>
      <c r="J329" t="s">
        <v>756</v>
      </c>
      <c r="K329" t="s">
        <v>756</v>
      </c>
      <c r="L329" t="s">
        <v>757</v>
      </c>
      <c r="M329" t="s">
        <v>757</v>
      </c>
      <c r="N329" t="s">
        <v>756</v>
      </c>
      <c r="O329" t="s">
        <v>756</v>
      </c>
      <c r="P329" t="s">
        <v>765</v>
      </c>
      <c r="Q329" t="s">
        <v>2395</v>
      </c>
      <c r="R329" t="s">
        <v>2401</v>
      </c>
      <c r="S329" t="s">
        <v>756</v>
      </c>
      <c r="T329" t="s">
        <v>756</v>
      </c>
      <c r="U329" t="s">
        <v>756</v>
      </c>
      <c r="V329" t="s">
        <v>773</v>
      </c>
      <c r="W329" t="s">
        <v>768</v>
      </c>
      <c r="X329" t="s">
        <v>2402</v>
      </c>
      <c r="Y329" t="str">
        <f t="shared" si="70"/>
        <v>enero</v>
      </c>
      <c r="Z329">
        <f>YEAR(BD_PONDERACIONES[[#This Row],[Fecha Ejecución del Ticket]])</f>
        <v>2022</v>
      </c>
      <c r="AA329" t="str">
        <f t="shared" si="71"/>
        <v>febrero</v>
      </c>
      <c r="AB329">
        <f>YEAR(BD_PONDERACIONES[[#This Row],[Fecha de Inspección]])</f>
        <v>2022</v>
      </c>
      <c r="AC329">
        <f t="shared" si="72"/>
        <v>0.5</v>
      </c>
      <c r="AD329">
        <f t="shared" si="73"/>
        <v>0.5</v>
      </c>
      <c r="AE329">
        <f t="shared" si="74"/>
        <v>0.5</v>
      </c>
      <c r="AF329">
        <f t="shared" si="75"/>
        <v>0.5</v>
      </c>
      <c r="AG329">
        <f t="shared" si="76"/>
        <v>0.5</v>
      </c>
      <c r="AH329">
        <f t="shared" si="77"/>
        <v>0.5</v>
      </c>
      <c r="AI329">
        <f t="shared" si="78"/>
        <v>0.25</v>
      </c>
      <c r="AJ329">
        <f t="shared" si="79"/>
        <v>0.25</v>
      </c>
      <c r="AK329">
        <f t="shared" si="80"/>
        <v>0.5</v>
      </c>
      <c r="AL329">
        <f t="shared" si="81"/>
        <v>0</v>
      </c>
      <c r="AM329">
        <f t="shared" si="82"/>
        <v>0.17499999999999999</v>
      </c>
      <c r="AN329" s="6">
        <f t="shared" si="83"/>
        <v>0.83500000000000008</v>
      </c>
      <c r="AO329" t="str">
        <f>VLOOKUP(BD_PONDERACIONES[[#This Row],[Comuna]],Tabla3[#All],2,0)</f>
        <v>Cordillera</v>
      </c>
    </row>
    <row r="330" spans="1:41" x14ac:dyDescent="0.35">
      <c r="A330" t="s">
        <v>2403</v>
      </c>
      <c r="B330" t="s">
        <v>2404</v>
      </c>
      <c r="C330" t="s">
        <v>421</v>
      </c>
      <c r="D330" s="5">
        <v>44600</v>
      </c>
      <c r="E330" s="5">
        <v>44585</v>
      </c>
      <c r="F330" t="s">
        <v>763</v>
      </c>
      <c r="G330" t="s">
        <v>2405</v>
      </c>
      <c r="H330" t="s">
        <v>1886</v>
      </c>
      <c r="J330" t="s">
        <v>756</v>
      </c>
      <c r="K330" t="s">
        <v>756</v>
      </c>
      <c r="L330" t="s">
        <v>757</v>
      </c>
      <c r="M330" t="s">
        <v>757</v>
      </c>
      <c r="N330" t="s">
        <v>756</v>
      </c>
      <c r="O330" t="s">
        <v>756</v>
      </c>
      <c r="P330" t="s">
        <v>765</v>
      </c>
      <c r="Q330" t="s">
        <v>2406</v>
      </c>
      <c r="R330" t="s">
        <v>2401</v>
      </c>
      <c r="S330" t="s">
        <v>756</v>
      </c>
      <c r="T330" t="s">
        <v>756</v>
      </c>
      <c r="U330" t="s">
        <v>756</v>
      </c>
      <c r="V330" t="s">
        <v>756</v>
      </c>
      <c r="W330" t="s">
        <v>756</v>
      </c>
      <c r="X330" t="s">
        <v>1516</v>
      </c>
      <c r="Y330" t="str">
        <f t="shared" si="70"/>
        <v>enero</v>
      </c>
      <c r="Z330">
        <f>YEAR(BD_PONDERACIONES[[#This Row],[Fecha Ejecución del Ticket]])</f>
        <v>2022</v>
      </c>
      <c r="AA330" t="str">
        <f t="shared" si="71"/>
        <v>febrero</v>
      </c>
      <c r="AB330">
        <f>YEAR(BD_PONDERACIONES[[#This Row],[Fecha de Inspección]])</f>
        <v>2022</v>
      </c>
      <c r="AC330">
        <f t="shared" si="72"/>
        <v>0.5</v>
      </c>
      <c r="AD330">
        <f t="shared" si="73"/>
        <v>0.5</v>
      </c>
      <c r="AE330">
        <f t="shared" si="74"/>
        <v>0.5</v>
      </c>
      <c r="AF330">
        <f t="shared" si="75"/>
        <v>0.5</v>
      </c>
      <c r="AG330">
        <f t="shared" si="76"/>
        <v>0.5</v>
      </c>
      <c r="AH330">
        <f t="shared" si="77"/>
        <v>0.5</v>
      </c>
      <c r="AI330">
        <f t="shared" si="78"/>
        <v>0.25</v>
      </c>
      <c r="AJ330">
        <f t="shared" si="79"/>
        <v>0.25</v>
      </c>
      <c r="AK330">
        <f t="shared" si="80"/>
        <v>0.5</v>
      </c>
      <c r="AL330">
        <f t="shared" si="81"/>
        <v>0.5</v>
      </c>
      <c r="AM330">
        <f t="shared" si="82"/>
        <v>0.5</v>
      </c>
      <c r="AN330" s="6">
        <f t="shared" si="83"/>
        <v>1</v>
      </c>
      <c r="AO330" t="str">
        <f>VLOOKUP(BD_PONDERACIONES[[#This Row],[Comuna]],Tabla3[#All],2,0)</f>
        <v>Cordillera</v>
      </c>
    </row>
    <row r="331" spans="1:41" x14ac:dyDescent="0.35">
      <c r="A331" t="s">
        <v>2407</v>
      </c>
      <c r="B331" t="s">
        <v>2408</v>
      </c>
      <c r="C331" t="s">
        <v>363</v>
      </c>
      <c r="D331" s="5">
        <v>44600</v>
      </c>
      <c r="E331" s="5">
        <v>44565</v>
      </c>
      <c r="F331" t="s">
        <v>763</v>
      </c>
      <c r="G331" t="s">
        <v>2409</v>
      </c>
      <c r="H331" t="s">
        <v>1886</v>
      </c>
      <c r="J331" t="s">
        <v>756</v>
      </c>
      <c r="K331" t="s">
        <v>756</v>
      </c>
      <c r="L331" t="s">
        <v>757</v>
      </c>
      <c r="M331" t="s">
        <v>757</v>
      </c>
      <c r="N331" t="s">
        <v>756</v>
      </c>
      <c r="O331" t="s">
        <v>756</v>
      </c>
      <c r="P331" t="s">
        <v>765</v>
      </c>
      <c r="Q331" t="s">
        <v>2406</v>
      </c>
      <c r="R331" t="s">
        <v>2401</v>
      </c>
      <c r="S331" t="s">
        <v>756</v>
      </c>
      <c r="T331" t="s">
        <v>756</v>
      </c>
      <c r="U331" t="s">
        <v>756</v>
      </c>
      <c r="V331" t="s">
        <v>756</v>
      </c>
      <c r="W331" t="s">
        <v>756</v>
      </c>
      <c r="X331" t="s">
        <v>2410</v>
      </c>
      <c r="Y331" t="str">
        <f t="shared" si="70"/>
        <v>enero</v>
      </c>
      <c r="Z331">
        <f>YEAR(BD_PONDERACIONES[[#This Row],[Fecha Ejecución del Ticket]])</f>
        <v>2022</v>
      </c>
      <c r="AA331" t="str">
        <f t="shared" si="71"/>
        <v>febrero</v>
      </c>
      <c r="AB331">
        <f>YEAR(BD_PONDERACIONES[[#This Row],[Fecha de Inspección]])</f>
        <v>2022</v>
      </c>
      <c r="AC331">
        <f t="shared" si="72"/>
        <v>0.5</v>
      </c>
      <c r="AD331">
        <f t="shared" si="73"/>
        <v>0.5</v>
      </c>
      <c r="AE331">
        <f t="shared" si="74"/>
        <v>0.5</v>
      </c>
      <c r="AF331">
        <f t="shared" si="75"/>
        <v>0.5</v>
      </c>
      <c r="AG331">
        <f t="shared" si="76"/>
        <v>0.5</v>
      </c>
      <c r="AH331">
        <f t="shared" si="77"/>
        <v>0.5</v>
      </c>
      <c r="AI331">
        <f t="shared" si="78"/>
        <v>0.25</v>
      </c>
      <c r="AJ331">
        <f t="shared" si="79"/>
        <v>0.25</v>
      </c>
      <c r="AK331">
        <f t="shared" si="80"/>
        <v>0.5</v>
      </c>
      <c r="AL331">
        <f t="shared" si="81"/>
        <v>0.5</v>
      </c>
      <c r="AM331">
        <f t="shared" si="82"/>
        <v>0.5</v>
      </c>
      <c r="AN331" s="6">
        <f t="shared" si="83"/>
        <v>1</v>
      </c>
      <c r="AO331" t="str">
        <f>VLOOKUP(BD_PONDERACIONES[[#This Row],[Comuna]],Tabla3[#All],2,0)</f>
        <v>Cordillera</v>
      </c>
    </row>
    <row r="332" spans="1:41" x14ac:dyDescent="0.35">
      <c r="A332" t="s">
        <v>2116</v>
      </c>
      <c r="B332" t="s">
        <v>2117</v>
      </c>
      <c r="C332" t="s">
        <v>437</v>
      </c>
      <c r="D332" s="5">
        <v>44601</v>
      </c>
      <c r="E332" s="5">
        <v>44589</v>
      </c>
      <c r="F332" t="s">
        <v>763</v>
      </c>
      <c r="G332" t="s">
        <v>2118</v>
      </c>
      <c r="H332" t="s">
        <v>1886</v>
      </c>
      <c r="J332" t="s">
        <v>756</v>
      </c>
      <c r="K332" t="s">
        <v>756</v>
      </c>
      <c r="L332" t="s">
        <v>756</v>
      </c>
      <c r="M332" t="s">
        <v>756</v>
      </c>
      <c r="N332" t="s">
        <v>756</v>
      </c>
      <c r="O332" t="s">
        <v>756</v>
      </c>
      <c r="P332" t="s">
        <v>758</v>
      </c>
      <c r="Q332" t="s">
        <v>759</v>
      </c>
      <c r="R332" t="s">
        <v>759</v>
      </c>
      <c r="S332" t="s">
        <v>757</v>
      </c>
      <c r="T332" t="s">
        <v>757</v>
      </c>
      <c r="U332" t="s">
        <v>757</v>
      </c>
      <c r="V332" t="s">
        <v>768</v>
      </c>
      <c r="W332" t="s">
        <v>768</v>
      </c>
      <c r="X332" t="s">
        <v>804</v>
      </c>
      <c r="Y332" t="str">
        <f t="shared" si="70"/>
        <v>enero</v>
      </c>
      <c r="Z332">
        <f>YEAR(BD_PONDERACIONES[[#This Row],[Fecha Ejecución del Ticket]])</f>
        <v>2022</v>
      </c>
      <c r="AA332" t="str">
        <f t="shared" si="71"/>
        <v>febrero</v>
      </c>
      <c r="AB332">
        <f>YEAR(BD_PONDERACIONES[[#This Row],[Fecha de Inspección]])</f>
        <v>2022</v>
      </c>
      <c r="AC332">
        <f t="shared" si="72"/>
        <v>0.5</v>
      </c>
      <c r="AD332">
        <f t="shared" si="73"/>
        <v>0.5</v>
      </c>
      <c r="AE332">
        <f t="shared" si="74"/>
        <v>0.5</v>
      </c>
      <c r="AF332">
        <f t="shared" si="75"/>
        <v>0.5</v>
      </c>
      <c r="AG332">
        <f t="shared" si="76"/>
        <v>0.5</v>
      </c>
      <c r="AH332">
        <f t="shared" si="77"/>
        <v>0.5</v>
      </c>
      <c r="AI332">
        <f t="shared" si="78"/>
        <v>0.25</v>
      </c>
      <c r="AJ332">
        <f t="shared" si="79"/>
        <v>0.25</v>
      </c>
      <c r="AK332">
        <f t="shared" si="80"/>
        <v>0.5</v>
      </c>
      <c r="AL332">
        <f t="shared" si="81"/>
        <v>0.17499999999999999</v>
      </c>
      <c r="AM332">
        <f t="shared" si="82"/>
        <v>0.17499999999999999</v>
      </c>
      <c r="AN332" s="6">
        <f t="shared" si="83"/>
        <v>0.87</v>
      </c>
      <c r="AO332" t="str">
        <f>VLOOKUP(BD_PONDERACIONES[[#This Row],[Comuna]],Tabla3[#All],2,0)</f>
        <v>Cordillera</v>
      </c>
    </row>
    <row r="333" spans="1:41" x14ac:dyDescent="0.35">
      <c r="A333" t="s">
        <v>2236</v>
      </c>
      <c r="B333" t="s">
        <v>2237</v>
      </c>
      <c r="C333" t="s">
        <v>442</v>
      </c>
      <c r="D333" s="5">
        <v>44601</v>
      </c>
      <c r="E333" s="5">
        <v>44590</v>
      </c>
      <c r="F333" t="s">
        <v>763</v>
      </c>
      <c r="G333" t="s">
        <v>2238</v>
      </c>
      <c r="H333" t="s">
        <v>1886</v>
      </c>
      <c r="J333" t="s">
        <v>756</v>
      </c>
      <c r="K333" t="s">
        <v>756</v>
      </c>
      <c r="L333" t="s">
        <v>757</v>
      </c>
      <c r="M333" t="s">
        <v>757</v>
      </c>
      <c r="N333" t="s">
        <v>756</v>
      </c>
      <c r="O333" t="s">
        <v>756</v>
      </c>
      <c r="P333" t="s">
        <v>758</v>
      </c>
      <c r="Q333" t="s">
        <v>759</v>
      </c>
      <c r="R333" t="s">
        <v>759</v>
      </c>
      <c r="S333" t="s">
        <v>757</v>
      </c>
      <c r="T333" t="s">
        <v>757</v>
      </c>
      <c r="U333" t="s">
        <v>757</v>
      </c>
      <c r="V333" t="s">
        <v>756</v>
      </c>
      <c r="W333" t="s">
        <v>756</v>
      </c>
      <c r="X333" t="s">
        <v>986</v>
      </c>
      <c r="Y333" t="str">
        <f t="shared" si="70"/>
        <v>enero</v>
      </c>
      <c r="Z333">
        <f>YEAR(BD_PONDERACIONES[[#This Row],[Fecha Ejecución del Ticket]])</f>
        <v>2022</v>
      </c>
      <c r="AA333" t="str">
        <f t="shared" si="71"/>
        <v>febrero</v>
      </c>
      <c r="AB333">
        <f>YEAR(BD_PONDERACIONES[[#This Row],[Fecha de Inspección]])</f>
        <v>2022</v>
      </c>
      <c r="AC333">
        <f t="shared" si="72"/>
        <v>0.5</v>
      </c>
      <c r="AD333">
        <f t="shared" si="73"/>
        <v>0.5</v>
      </c>
      <c r="AE333">
        <f t="shared" si="74"/>
        <v>0.5</v>
      </c>
      <c r="AF333">
        <f t="shared" si="75"/>
        <v>0.5</v>
      </c>
      <c r="AG333">
        <f t="shared" si="76"/>
        <v>0.5</v>
      </c>
      <c r="AH333">
        <f t="shared" si="77"/>
        <v>0.5</v>
      </c>
      <c r="AI333">
        <f t="shared" si="78"/>
        <v>0.25</v>
      </c>
      <c r="AJ333">
        <f t="shared" si="79"/>
        <v>0.25</v>
      </c>
      <c r="AK333">
        <f t="shared" si="80"/>
        <v>0.5</v>
      </c>
      <c r="AL333">
        <f t="shared" si="81"/>
        <v>0.5</v>
      </c>
      <c r="AM333">
        <f t="shared" si="82"/>
        <v>0.5</v>
      </c>
      <c r="AN333" s="6">
        <f t="shared" si="83"/>
        <v>1</v>
      </c>
      <c r="AO333" t="str">
        <f>VLOOKUP(BD_PONDERACIONES[[#This Row],[Comuna]],Tabla3[#All],2,0)</f>
        <v>Cordillera</v>
      </c>
    </row>
    <row r="334" spans="1:41" x14ac:dyDescent="0.35">
      <c r="A334" t="s">
        <v>2239</v>
      </c>
      <c r="B334" t="s">
        <v>2240</v>
      </c>
      <c r="C334" t="s">
        <v>375</v>
      </c>
      <c r="D334" s="5">
        <v>44601</v>
      </c>
      <c r="E334" s="5">
        <v>44568</v>
      </c>
      <c r="F334" t="s">
        <v>763</v>
      </c>
      <c r="G334" t="s">
        <v>2241</v>
      </c>
      <c r="H334" t="s">
        <v>1886</v>
      </c>
      <c r="J334" t="s">
        <v>756</v>
      </c>
      <c r="K334" t="s">
        <v>756</v>
      </c>
      <c r="L334" t="s">
        <v>757</v>
      </c>
      <c r="M334" t="s">
        <v>757</v>
      </c>
      <c r="N334" t="s">
        <v>756</v>
      </c>
      <c r="O334" t="s">
        <v>756</v>
      </c>
      <c r="P334" t="s">
        <v>765</v>
      </c>
      <c r="Q334" t="s">
        <v>2242</v>
      </c>
      <c r="R334" t="s">
        <v>759</v>
      </c>
      <c r="S334" t="s">
        <v>756</v>
      </c>
      <c r="T334" t="s">
        <v>756</v>
      </c>
      <c r="U334" t="s">
        <v>756</v>
      </c>
      <c r="V334" t="s">
        <v>756</v>
      </c>
      <c r="W334" t="s">
        <v>756</v>
      </c>
      <c r="X334" t="s">
        <v>986</v>
      </c>
      <c r="Y334" t="str">
        <f t="shared" si="70"/>
        <v>enero</v>
      </c>
      <c r="Z334">
        <f>YEAR(BD_PONDERACIONES[[#This Row],[Fecha Ejecución del Ticket]])</f>
        <v>2022</v>
      </c>
      <c r="AA334" t="str">
        <f t="shared" si="71"/>
        <v>febrero</v>
      </c>
      <c r="AB334">
        <f>YEAR(BD_PONDERACIONES[[#This Row],[Fecha de Inspección]])</f>
        <v>2022</v>
      </c>
      <c r="AC334">
        <f t="shared" si="72"/>
        <v>0.5</v>
      </c>
      <c r="AD334">
        <f t="shared" si="73"/>
        <v>0.5</v>
      </c>
      <c r="AE334">
        <f t="shared" si="74"/>
        <v>0.5</v>
      </c>
      <c r="AF334">
        <f t="shared" si="75"/>
        <v>0.5</v>
      </c>
      <c r="AG334">
        <f t="shared" si="76"/>
        <v>0.5</v>
      </c>
      <c r="AH334">
        <f t="shared" si="77"/>
        <v>0.5</v>
      </c>
      <c r="AI334">
        <f t="shared" si="78"/>
        <v>0.25</v>
      </c>
      <c r="AJ334">
        <f t="shared" si="79"/>
        <v>0.25</v>
      </c>
      <c r="AK334">
        <f t="shared" si="80"/>
        <v>0.5</v>
      </c>
      <c r="AL334">
        <f t="shared" si="81"/>
        <v>0.5</v>
      </c>
      <c r="AM334">
        <f t="shared" si="82"/>
        <v>0.5</v>
      </c>
      <c r="AN334" s="6">
        <f t="shared" si="83"/>
        <v>1</v>
      </c>
      <c r="AO334" t="str">
        <f>VLOOKUP(BD_PONDERACIONES[[#This Row],[Comuna]],Tabla3[#All],2,0)</f>
        <v>Cordillera</v>
      </c>
    </row>
    <row r="335" spans="1:41" x14ac:dyDescent="0.35">
      <c r="A335" t="s">
        <v>2243</v>
      </c>
      <c r="B335" t="s">
        <v>2244</v>
      </c>
      <c r="C335" t="s">
        <v>275</v>
      </c>
      <c r="D335" s="5">
        <v>44601</v>
      </c>
      <c r="E335" s="5">
        <v>44573</v>
      </c>
      <c r="F335" t="s">
        <v>753</v>
      </c>
      <c r="G335" t="s">
        <v>2245</v>
      </c>
      <c r="H335" t="s">
        <v>1809</v>
      </c>
      <c r="J335" t="s">
        <v>756</v>
      </c>
      <c r="K335" t="s">
        <v>756</v>
      </c>
      <c r="L335" t="s">
        <v>757</v>
      </c>
      <c r="M335" t="s">
        <v>757</v>
      </c>
      <c r="N335" t="s">
        <v>756</v>
      </c>
      <c r="O335" t="s">
        <v>756</v>
      </c>
      <c r="P335" t="s">
        <v>758</v>
      </c>
      <c r="Q335" t="s">
        <v>759</v>
      </c>
      <c r="R335" t="s">
        <v>759</v>
      </c>
      <c r="S335" t="s">
        <v>757</v>
      </c>
      <c r="T335" t="s">
        <v>757</v>
      </c>
      <c r="U335" t="s">
        <v>757</v>
      </c>
      <c r="V335" t="s">
        <v>773</v>
      </c>
      <c r="W335" t="s">
        <v>773</v>
      </c>
      <c r="X335" t="s">
        <v>2246</v>
      </c>
      <c r="Y335" t="str">
        <f t="shared" si="70"/>
        <v>enero</v>
      </c>
      <c r="Z335">
        <f>YEAR(BD_PONDERACIONES[[#This Row],[Fecha Ejecución del Ticket]])</f>
        <v>2022</v>
      </c>
      <c r="AA335" t="str">
        <f t="shared" si="71"/>
        <v>febrero</v>
      </c>
      <c r="AB335">
        <f>YEAR(BD_PONDERACIONES[[#This Row],[Fecha de Inspección]])</f>
        <v>2022</v>
      </c>
      <c r="AC335">
        <f t="shared" si="72"/>
        <v>0.5</v>
      </c>
      <c r="AD335">
        <f t="shared" si="73"/>
        <v>0.5</v>
      </c>
      <c r="AE335">
        <f t="shared" si="74"/>
        <v>0.5</v>
      </c>
      <c r="AF335">
        <f t="shared" si="75"/>
        <v>0.5</v>
      </c>
      <c r="AG335">
        <f t="shared" si="76"/>
        <v>0.5</v>
      </c>
      <c r="AH335">
        <f t="shared" si="77"/>
        <v>0.5</v>
      </c>
      <c r="AI335">
        <f t="shared" si="78"/>
        <v>0.25</v>
      </c>
      <c r="AJ335">
        <f t="shared" si="79"/>
        <v>0.25</v>
      </c>
      <c r="AK335">
        <f t="shared" si="80"/>
        <v>0.5</v>
      </c>
      <c r="AL335">
        <f t="shared" si="81"/>
        <v>0</v>
      </c>
      <c r="AM335">
        <f t="shared" si="82"/>
        <v>0</v>
      </c>
      <c r="AN335" s="6">
        <f t="shared" si="83"/>
        <v>0.8</v>
      </c>
      <c r="AO335" t="str">
        <f>VLOOKUP(BD_PONDERACIONES[[#This Row],[Comuna]],Tabla3[#All],2,0)</f>
        <v>Florida</v>
      </c>
    </row>
    <row r="336" spans="1:41" x14ac:dyDescent="0.35">
      <c r="A336" t="s">
        <v>2247</v>
      </c>
      <c r="B336" t="s">
        <v>2248</v>
      </c>
      <c r="C336" t="s">
        <v>439</v>
      </c>
      <c r="D336" s="5">
        <v>44601</v>
      </c>
      <c r="E336" s="5">
        <v>44589</v>
      </c>
      <c r="F336" t="s">
        <v>763</v>
      </c>
      <c r="G336" t="s">
        <v>2249</v>
      </c>
      <c r="H336" t="s">
        <v>1886</v>
      </c>
      <c r="J336" t="s">
        <v>756</v>
      </c>
      <c r="K336" t="s">
        <v>756</v>
      </c>
      <c r="L336" t="s">
        <v>757</v>
      </c>
      <c r="M336" t="s">
        <v>757</v>
      </c>
      <c r="N336" t="s">
        <v>756</v>
      </c>
      <c r="O336" t="s">
        <v>756</v>
      </c>
      <c r="P336" t="s">
        <v>758</v>
      </c>
      <c r="Q336" t="s">
        <v>759</v>
      </c>
      <c r="R336" t="s">
        <v>759</v>
      </c>
      <c r="S336" t="s">
        <v>757</v>
      </c>
      <c r="T336" t="s">
        <v>757</v>
      </c>
      <c r="U336" t="s">
        <v>757</v>
      </c>
      <c r="V336" t="s">
        <v>768</v>
      </c>
      <c r="W336" t="s">
        <v>756</v>
      </c>
      <c r="X336" t="s">
        <v>2250</v>
      </c>
      <c r="Y336" t="str">
        <f t="shared" si="70"/>
        <v>enero</v>
      </c>
      <c r="Z336">
        <f>YEAR(BD_PONDERACIONES[[#This Row],[Fecha Ejecución del Ticket]])</f>
        <v>2022</v>
      </c>
      <c r="AA336" t="str">
        <f t="shared" si="71"/>
        <v>febrero</v>
      </c>
      <c r="AB336">
        <f>YEAR(BD_PONDERACIONES[[#This Row],[Fecha de Inspección]])</f>
        <v>2022</v>
      </c>
      <c r="AC336">
        <f t="shared" si="72"/>
        <v>0.5</v>
      </c>
      <c r="AD336">
        <f t="shared" si="73"/>
        <v>0.5</v>
      </c>
      <c r="AE336">
        <f t="shared" si="74"/>
        <v>0.5</v>
      </c>
      <c r="AF336">
        <f t="shared" si="75"/>
        <v>0.5</v>
      </c>
      <c r="AG336">
        <f t="shared" si="76"/>
        <v>0.5</v>
      </c>
      <c r="AH336">
        <f t="shared" si="77"/>
        <v>0.5</v>
      </c>
      <c r="AI336">
        <f t="shared" si="78"/>
        <v>0.25</v>
      </c>
      <c r="AJ336">
        <f t="shared" si="79"/>
        <v>0.25</v>
      </c>
      <c r="AK336">
        <f t="shared" si="80"/>
        <v>0.5</v>
      </c>
      <c r="AL336">
        <f t="shared" si="81"/>
        <v>0.17499999999999999</v>
      </c>
      <c r="AM336">
        <f t="shared" si="82"/>
        <v>0.5</v>
      </c>
      <c r="AN336" s="6">
        <f t="shared" si="83"/>
        <v>0.93500000000000005</v>
      </c>
      <c r="AO336" t="str">
        <f>VLOOKUP(BD_PONDERACIONES[[#This Row],[Comuna]],Tabla3[#All],2,0)</f>
        <v>Cordillera</v>
      </c>
    </row>
    <row r="337" spans="1:41" x14ac:dyDescent="0.35">
      <c r="A337" t="s">
        <v>2251</v>
      </c>
      <c r="B337" t="s">
        <v>2252</v>
      </c>
      <c r="C337" t="s">
        <v>270</v>
      </c>
      <c r="D337" s="5">
        <v>44601</v>
      </c>
      <c r="E337" s="5">
        <v>44572</v>
      </c>
      <c r="F337" t="s">
        <v>753</v>
      </c>
      <c r="G337" t="s">
        <v>2253</v>
      </c>
      <c r="H337" t="s">
        <v>1809</v>
      </c>
      <c r="J337" t="s">
        <v>756</v>
      </c>
      <c r="K337" t="s">
        <v>756</v>
      </c>
      <c r="L337" t="s">
        <v>757</v>
      </c>
      <c r="M337" t="s">
        <v>757</v>
      </c>
      <c r="N337" t="s">
        <v>756</v>
      </c>
      <c r="O337" t="s">
        <v>756</v>
      </c>
      <c r="P337" t="s">
        <v>758</v>
      </c>
      <c r="Q337" t="s">
        <v>759</v>
      </c>
      <c r="R337" t="s">
        <v>759</v>
      </c>
      <c r="S337" t="s">
        <v>757</v>
      </c>
      <c r="T337" t="s">
        <v>757</v>
      </c>
      <c r="U337" t="s">
        <v>757</v>
      </c>
      <c r="V337" t="s">
        <v>756</v>
      </c>
      <c r="W337" t="s">
        <v>756</v>
      </c>
      <c r="X337" t="s">
        <v>2254</v>
      </c>
      <c r="Y337" t="str">
        <f t="shared" si="70"/>
        <v>enero</v>
      </c>
      <c r="Z337">
        <f>YEAR(BD_PONDERACIONES[[#This Row],[Fecha Ejecución del Ticket]])</f>
        <v>2022</v>
      </c>
      <c r="AA337" t="str">
        <f t="shared" si="71"/>
        <v>febrero</v>
      </c>
      <c r="AB337">
        <f>YEAR(BD_PONDERACIONES[[#This Row],[Fecha de Inspección]])</f>
        <v>2022</v>
      </c>
      <c r="AC337">
        <f t="shared" si="72"/>
        <v>0.5</v>
      </c>
      <c r="AD337">
        <f t="shared" si="73"/>
        <v>0.5</v>
      </c>
      <c r="AE337">
        <f t="shared" si="74"/>
        <v>0.5</v>
      </c>
      <c r="AF337">
        <f t="shared" si="75"/>
        <v>0.5</v>
      </c>
      <c r="AG337">
        <f t="shared" si="76"/>
        <v>0.5</v>
      </c>
      <c r="AH337">
        <f t="shared" si="77"/>
        <v>0.5</v>
      </c>
      <c r="AI337">
        <f t="shared" si="78"/>
        <v>0.25</v>
      </c>
      <c r="AJ337">
        <f t="shared" si="79"/>
        <v>0.25</v>
      </c>
      <c r="AK337">
        <f t="shared" si="80"/>
        <v>0.5</v>
      </c>
      <c r="AL337">
        <f t="shared" si="81"/>
        <v>0.5</v>
      </c>
      <c r="AM337">
        <f t="shared" si="82"/>
        <v>0.5</v>
      </c>
      <c r="AN337" s="6">
        <f t="shared" si="83"/>
        <v>1</v>
      </c>
      <c r="AO337" t="str">
        <f>VLOOKUP(BD_PONDERACIONES[[#This Row],[Comuna]],Tabla3[#All],2,0)</f>
        <v>Florida</v>
      </c>
    </row>
    <row r="338" spans="1:41" x14ac:dyDescent="0.35">
      <c r="A338" t="s">
        <v>2255</v>
      </c>
      <c r="B338" t="s">
        <v>2256</v>
      </c>
      <c r="C338" t="s">
        <v>279</v>
      </c>
      <c r="D338" s="5">
        <v>44601</v>
      </c>
      <c r="E338" s="5">
        <v>44575</v>
      </c>
      <c r="F338" t="s">
        <v>753</v>
      </c>
      <c r="G338" t="s">
        <v>2257</v>
      </c>
      <c r="H338" t="s">
        <v>1809</v>
      </c>
      <c r="J338" t="s">
        <v>757</v>
      </c>
      <c r="K338" t="s">
        <v>757</v>
      </c>
      <c r="L338" t="s">
        <v>757</v>
      </c>
      <c r="M338" t="s">
        <v>757</v>
      </c>
      <c r="N338" t="s">
        <v>757</v>
      </c>
      <c r="O338" t="s">
        <v>757</v>
      </c>
      <c r="P338" t="s">
        <v>758</v>
      </c>
      <c r="Q338" t="s">
        <v>759</v>
      </c>
      <c r="R338" t="s">
        <v>759</v>
      </c>
      <c r="S338" t="s">
        <v>757</v>
      </c>
      <c r="T338" t="s">
        <v>757</v>
      </c>
      <c r="U338" t="s">
        <v>757</v>
      </c>
      <c r="V338" t="s">
        <v>773</v>
      </c>
      <c r="W338" t="s">
        <v>773</v>
      </c>
      <c r="X338" t="s">
        <v>2258</v>
      </c>
      <c r="Y338" t="str">
        <f t="shared" si="70"/>
        <v>enero</v>
      </c>
      <c r="Z338">
        <f>YEAR(BD_PONDERACIONES[[#This Row],[Fecha Ejecución del Ticket]])</f>
        <v>2022</v>
      </c>
      <c r="AA338" t="str">
        <f t="shared" si="71"/>
        <v>febrero</v>
      </c>
      <c r="AB338">
        <f>YEAR(BD_PONDERACIONES[[#This Row],[Fecha de Inspección]])</f>
        <v>2022</v>
      </c>
      <c r="AC338">
        <f t="shared" si="72"/>
        <v>0.5</v>
      </c>
      <c r="AD338">
        <f t="shared" si="73"/>
        <v>0.5</v>
      </c>
      <c r="AE338">
        <f t="shared" si="74"/>
        <v>0.5</v>
      </c>
      <c r="AF338">
        <f t="shared" si="75"/>
        <v>0.5</v>
      </c>
      <c r="AG338">
        <f t="shared" si="76"/>
        <v>0.5</v>
      </c>
      <c r="AH338">
        <f t="shared" si="77"/>
        <v>0.5</v>
      </c>
      <c r="AI338">
        <f t="shared" si="78"/>
        <v>0.25</v>
      </c>
      <c r="AJ338">
        <f t="shared" si="79"/>
        <v>0.25</v>
      </c>
      <c r="AK338">
        <f t="shared" si="80"/>
        <v>0.5</v>
      </c>
      <c r="AL338">
        <f t="shared" si="81"/>
        <v>0</v>
      </c>
      <c r="AM338">
        <f t="shared" si="82"/>
        <v>0</v>
      </c>
      <c r="AN338" s="6">
        <f t="shared" si="83"/>
        <v>0.8</v>
      </c>
      <c r="AO338" t="str">
        <f>VLOOKUP(BD_PONDERACIONES[[#This Row],[Comuna]],Tabla3[#All],2,0)</f>
        <v>Florida</v>
      </c>
    </row>
    <row r="339" spans="1:41" x14ac:dyDescent="0.35">
      <c r="A339" t="s">
        <v>2259</v>
      </c>
      <c r="B339" t="s">
        <v>2260</v>
      </c>
      <c r="C339" t="s">
        <v>278</v>
      </c>
      <c r="D339" s="5">
        <v>44601</v>
      </c>
      <c r="E339" s="5">
        <v>44574</v>
      </c>
      <c r="F339" t="s">
        <v>753</v>
      </c>
      <c r="G339" t="s">
        <v>2261</v>
      </c>
      <c r="H339" t="s">
        <v>1809</v>
      </c>
      <c r="J339" t="s">
        <v>756</v>
      </c>
      <c r="K339" t="s">
        <v>756</v>
      </c>
      <c r="L339" t="s">
        <v>757</v>
      </c>
      <c r="M339" t="s">
        <v>757</v>
      </c>
      <c r="N339" t="s">
        <v>756</v>
      </c>
      <c r="O339" t="s">
        <v>756</v>
      </c>
      <c r="P339" t="s">
        <v>758</v>
      </c>
      <c r="Q339" t="s">
        <v>759</v>
      </c>
      <c r="R339" t="s">
        <v>759</v>
      </c>
      <c r="S339" t="s">
        <v>757</v>
      </c>
      <c r="T339" t="s">
        <v>757</v>
      </c>
      <c r="U339" t="s">
        <v>757</v>
      </c>
      <c r="V339" t="s">
        <v>756</v>
      </c>
      <c r="W339" t="s">
        <v>756</v>
      </c>
      <c r="X339" t="s">
        <v>2262</v>
      </c>
      <c r="Y339" t="str">
        <f t="shared" si="70"/>
        <v>enero</v>
      </c>
      <c r="Z339">
        <f>YEAR(BD_PONDERACIONES[[#This Row],[Fecha Ejecución del Ticket]])</f>
        <v>2022</v>
      </c>
      <c r="AA339" t="str">
        <f t="shared" si="71"/>
        <v>febrero</v>
      </c>
      <c r="AB339">
        <f>YEAR(BD_PONDERACIONES[[#This Row],[Fecha de Inspección]])</f>
        <v>2022</v>
      </c>
      <c r="AC339">
        <f t="shared" si="72"/>
        <v>0.5</v>
      </c>
      <c r="AD339">
        <f t="shared" si="73"/>
        <v>0.5</v>
      </c>
      <c r="AE339">
        <f t="shared" si="74"/>
        <v>0.5</v>
      </c>
      <c r="AF339">
        <f t="shared" si="75"/>
        <v>0.5</v>
      </c>
      <c r="AG339">
        <f t="shared" si="76"/>
        <v>0.5</v>
      </c>
      <c r="AH339">
        <f t="shared" si="77"/>
        <v>0.5</v>
      </c>
      <c r="AI339">
        <f t="shared" si="78"/>
        <v>0.25</v>
      </c>
      <c r="AJ339">
        <f t="shared" si="79"/>
        <v>0.25</v>
      </c>
      <c r="AK339">
        <f t="shared" si="80"/>
        <v>0.5</v>
      </c>
      <c r="AL339">
        <f t="shared" si="81"/>
        <v>0.5</v>
      </c>
      <c r="AM339">
        <f t="shared" si="82"/>
        <v>0.5</v>
      </c>
      <c r="AN339" s="6">
        <f t="shared" si="83"/>
        <v>1</v>
      </c>
      <c r="AO339" t="str">
        <f>VLOOKUP(BD_PONDERACIONES[[#This Row],[Comuna]],Tabla3[#All],2,0)</f>
        <v>Florida</v>
      </c>
    </row>
    <row r="340" spans="1:41" x14ac:dyDescent="0.35">
      <c r="A340" t="s">
        <v>2263</v>
      </c>
      <c r="B340" t="s">
        <v>2264</v>
      </c>
      <c r="C340" t="s">
        <v>434</v>
      </c>
      <c r="D340" s="5">
        <v>44601</v>
      </c>
      <c r="E340" s="5">
        <v>44588</v>
      </c>
      <c r="F340" t="s">
        <v>763</v>
      </c>
      <c r="G340" t="s">
        <v>2265</v>
      </c>
      <c r="H340" t="s">
        <v>1886</v>
      </c>
      <c r="J340" t="s">
        <v>756</v>
      </c>
      <c r="K340" t="s">
        <v>756</v>
      </c>
      <c r="L340" t="s">
        <v>757</v>
      </c>
      <c r="M340" t="s">
        <v>757</v>
      </c>
      <c r="N340" t="s">
        <v>756</v>
      </c>
      <c r="O340" t="s">
        <v>756</v>
      </c>
      <c r="P340" t="s">
        <v>758</v>
      </c>
      <c r="Q340" t="s">
        <v>759</v>
      </c>
      <c r="R340" t="s">
        <v>759</v>
      </c>
      <c r="S340" t="s">
        <v>757</v>
      </c>
      <c r="T340" t="s">
        <v>757</v>
      </c>
      <c r="U340" t="s">
        <v>757</v>
      </c>
      <c r="V340" t="s">
        <v>756</v>
      </c>
      <c r="W340" t="s">
        <v>756</v>
      </c>
      <c r="X340" t="s">
        <v>2266</v>
      </c>
      <c r="Y340" t="str">
        <f t="shared" si="70"/>
        <v>enero</v>
      </c>
      <c r="Z340">
        <f>YEAR(BD_PONDERACIONES[[#This Row],[Fecha Ejecución del Ticket]])</f>
        <v>2022</v>
      </c>
      <c r="AA340" t="str">
        <f t="shared" si="71"/>
        <v>febrero</v>
      </c>
      <c r="AB340">
        <f>YEAR(BD_PONDERACIONES[[#This Row],[Fecha de Inspección]])</f>
        <v>2022</v>
      </c>
      <c r="AC340">
        <f t="shared" si="72"/>
        <v>0.5</v>
      </c>
      <c r="AD340">
        <f t="shared" si="73"/>
        <v>0.5</v>
      </c>
      <c r="AE340">
        <f t="shared" si="74"/>
        <v>0.5</v>
      </c>
      <c r="AF340">
        <f t="shared" si="75"/>
        <v>0.5</v>
      </c>
      <c r="AG340">
        <f t="shared" si="76"/>
        <v>0.5</v>
      </c>
      <c r="AH340">
        <f t="shared" si="77"/>
        <v>0.5</v>
      </c>
      <c r="AI340">
        <f t="shared" si="78"/>
        <v>0.25</v>
      </c>
      <c r="AJ340">
        <f t="shared" si="79"/>
        <v>0.25</v>
      </c>
      <c r="AK340">
        <f t="shared" si="80"/>
        <v>0.5</v>
      </c>
      <c r="AL340">
        <f t="shared" si="81"/>
        <v>0.5</v>
      </c>
      <c r="AM340">
        <f t="shared" si="82"/>
        <v>0.5</v>
      </c>
      <c r="AN340" s="6">
        <f t="shared" si="83"/>
        <v>1</v>
      </c>
      <c r="AO340" t="str">
        <f>VLOOKUP(BD_PONDERACIONES[[#This Row],[Comuna]],Tabla3[#All],2,0)</f>
        <v>Cordillera</v>
      </c>
    </row>
    <row r="341" spans="1:41" x14ac:dyDescent="0.35">
      <c r="A341" t="s">
        <v>2267</v>
      </c>
      <c r="B341" t="s">
        <v>2268</v>
      </c>
      <c r="C341" t="s">
        <v>290</v>
      </c>
      <c r="D341" s="5">
        <v>44601</v>
      </c>
      <c r="E341" s="5">
        <v>44578</v>
      </c>
      <c r="F341" t="s">
        <v>753</v>
      </c>
      <c r="G341" t="s">
        <v>2269</v>
      </c>
      <c r="H341" t="s">
        <v>1809</v>
      </c>
      <c r="J341" t="s">
        <v>756</v>
      </c>
      <c r="K341" t="s">
        <v>756</v>
      </c>
      <c r="L341" t="s">
        <v>773</v>
      </c>
      <c r="M341" t="s">
        <v>773</v>
      </c>
      <c r="N341" t="s">
        <v>756</v>
      </c>
      <c r="O341" t="s">
        <v>756</v>
      </c>
      <c r="P341" t="s">
        <v>765</v>
      </c>
      <c r="Q341" t="s">
        <v>2270</v>
      </c>
      <c r="R341" t="s">
        <v>759</v>
      </c>
      <c r="S341" t="s">
        <v>756</v>
      </c>
      <c r="T341" t="s">
        <v>756</v>
      </c>
      <c r="U341" t="s">
        <v>756</v>
      </c>
      <c r="V341" t="s">
        <v>756</v>
      </c>
      <c r="W341" t="s">
        <v>756</v>
      </c>
      <c r="X341" t="s">
        <v>2271</v>
      </c>
      <c r="Y341" t="str">
        <f t="shared" si="70"/>
        <v>enero</v>
      </c>
      <c r="Z341">
        <f>YEAR(BD_PONDERACIONES[[#This Row],[Fecha Ejecución del Ticket]])</f>
        <v>2022</v>
      </c>
      <c r="AA341" t="str">
        <f t="shared" si="71"/>
        <v>febrero</v>
      </c>
      <c r="AB341">
        <f>YEAR(BD_PONDERACIONES[[#This Row],[Fecha de Inspección]])</f>
        <v>2022</v>
      </c>
      <c r="AC341">
        <f t="shared" si="72"/>
        <v>0.5</v>
      </c>
      <c r="AD341">
        <f t="shared" si="73"/>
        <v>0.5</v>
      </c>
      <c r="AE341">
        <f t="shared" si="74"/>
        <v>0</v>
      </c>
      <c r="AF341">
        <f t="shared" si="75"/>
        <v>0</v>
      </c>
      <c r="AG341">
        <f t="shared" si="76"/>
        <v>0.5</v>
      </c>
      <c r="AH341">
        <f t="shared" si="77"/>
        <v>0.5</v>
      </c>
      <c r="AI341">
        <f t="shared" si="78"/>
        <v>0.25</v>
      </c>
      <c r="AJ341">
        <f t="shared" si="79"/>
        <v>0.25</v>
      </c>
      <c r="AK341">
        <f t="shared" si="80"/>
        <v>0.5</v>
      </c>
      <c r="AL341">
        <f t="shared" si="81"/>
        <v>0.5</v>
      </c>
      <c r="AM341">
        <f t="shared" si="82"/>
        <v>0.5</v>
      </c>
      <c r="AN341" s="6">
        <f t="shared" si="83"/>
        <v>0.7</v>
      </c>
      <c r="AO341" t="str">
        <f>VLOOKUP(BD_PONDERACIONES[[#This Row],[Comuna]],Tabla3[#All],2,0)</f>
        <v>Florida</v>
      </c>
    </row>
    <row r="342" spans="1:41" x14ac:dyDescent="0.35">
      <c r="A342" t="s">
        <v>2272</v>
      </c>
      <c r="B342" t="s">
        <v>2273</v>
      </c>
      <c r="C342" t="s">
        <v>425</v>
      </c>
      <c r="D342" s="5">
        <v>44601</v>
      </c>
      <c r="E342" s="5">
        <v>44586</v>
      </c>
      <c r="F342" t="s">
        <v>763</v>
      </c>
      <c r="G342" t="s">
        <v>2274</v>
      </c>
      <c r="H342" t="s">
        <v>1886</v>
      </c>
      <c r="J342" t="s">
        <v>756</v>
      </c>
      <c r="K342" t="s">
        <v>756</v>
      </c>
      <c r="L342" t="s">
        <v>757</v>
      </c>
      <c r="M342" t="s">
        <v>757</v>
      </c>
      <c r="N342" t="s">
        <v>756</v>
      </c>
      <c r="O342" t="s">
        <v>756</v>
      </c>
      <c r="P342" t="s">
        <v>765</v>
      </c>
      <c r="Q342" t="s">
        <v>1530</v>
      </c>
      <c r="R342" t="s">
        <v>759</v>
      </c>
      <c r="S342" t="s">
        <v>757</v>
      </c>
      <c r="T342" t="s">
        <v>757</v>
      </c>
      <c r="U342" t="s">
        <v>757</v>
      </c>
      <c r="V342" t="s">
        <v>756</v>
      </c>
      <c r="W342" t="s">
        <v>773</v>
      </c>
      <c r="X342" t="s">
        <v>2275</v>
      </c>
      <c r="Y342" t="str">
        <f t="shared" si="70"/>
        <v>enero</v>
      </c>
      <c r="Z342">
        <f>YEAR(BD_PONDERACIONES[[#This Row],[Fecha Ejecución del Ticket]])</f>
        <v>2022</v>
      </c>
      <c r="AA342" t="str">
        <f t="shared" si="71"/>
        <v>febrero</v>
      </c>
      <c r="AB342">
        <f>YEAR(BD_PONDERACIONES[[#This Row],[Fecha de Inspección]])</f>
        <v>2022</v>
      </c>
      <c r="AC342">
        <f t="shared" si="72"/>
        <v>0.5</v>
      </c>
      <c r="AD342">
        <f t="shared" si="73"/>
        <v>0.5</v>
      </c>
      <c r="AE342">
        <f t="shared" si="74"/>
        <v>0.5</v>
      </c>
      <c r="AF342">
        <f t="shared" si="75"/>
        <v>0.5</v>
      </c>
      <c r="AG342">
        <f t="shared" si="76"/>
        <v>0.5</v>
      </c>
      <c r="AH342">
        <f t="shared" si="77"/>
        <v>0.5</v>
      </c>
      <c r="AI342">
        <f t="shared" si="78"/>
        <v>0.25</v>
      </c>
      <c r="AJ342">
        <f t="shared" si="79"/>
        <v>0.25</v>
      </c>
      <c r="AK342">
        <f t="shared" si="80"/>
        <v>0.5</v>
      </c>
      <c r="AL342">
        <f t="shared" si="81"/>
        <v>0.5</v>
      </c>
      <c r="AM342">
        <f t="shared" si="82"/>
        <v>0</v>
      </c>
      <c r="AN342" s="6">
        <f t="shared" si="83"/>
        <v>0.9</v>
      </c>
      <c r="AO342" t="str">
        <f>VLOOKUP(BD_PONDERACIONES[[#This Row],[Comuna]],Tabla3[#All],2,0)</f>
        <v>Cordillera</v>
      </c>
    </row>
    <row r="343" spans="1:41" x14ac:dyDescent="0.35">
      <c r="A343" t="s">
        <v>2276</v>
      </c>
      <c r="B343" t="s">
        <v>2277</v>
      </c>
      <c r="C343" t="s">
        <v>305</v>
      </c>
      <c r="D343" s="5">
        <v>44601</v>
      </c>
      <c r="E343" s="5">
        <v>44581</v>
      </c>
      <c r="F343" t="s">
        <v>753</v>
      </c>
      <c r="G343" t="s">
        <v>2278</v>
      </c>
      <c r="H343" t="s">
        <v>1809</v>
      </c>
      <c r="J343" t="s">
        <v>756</v>
      </c>
      <c r="K343" t="s">
        <v>756</v>
      </c>
      <c r="L343" t="s">
        <v>757</v>
      </c>
      <c r="M343" t="s">
        <v>757</v>
      </c>
      <c r="N343" t="s">
        <v>756</v>
      </c>
      <c r="O343" t="s">
        <v>756</v>
      </c>
      <c r="P343" t="s">
        <v>758</v>
      </c>
      <c r="Q343" t="s">
        <v>759</v>
      </c>
      <c r="R343" t="s">
        <v>759</v>
      </c>
      <c r="S343" t="s">
        <v>757</v>
      </c>
      <c r="T343" t="s">
        <v>757</v>
      </c>
      <c r="U343" t="s">
        <v>757</v>
      </c>
      <c r="V343" t="s">
        <v>756</v>
      </c>
      <c r="W343" t="s">
        <v>756</v>
      </c>
      <c r="X343" t="s">
        <v>2279</v>
      </c>
      <c r="Y343" t="str">
        <f t="shared" si="70"/>
        <v>enero</v>
      </c>
      <c r="Z343">
        <f>YEAR(BD_PONDERACIONES[[#This Row],[Fecha Ejecución del Ticket]])</f>
        <v>2022</v>
      </c>
      <c r="AA343" t="str">
        <f t="shared" si="71"/>
        <v>febrero</v>
      </c>
      <c r="AB343">
        <f>YEAR(BD_PONDERACIONES[[#This Row],[Fecha de Inspección]])</f>
        <v>2022</v>
      </c>
      <c r="AC343">
        <f t="shared" si="72"/>
        <v>0.5</v>
      </c>
      <c r="AD343">
        <f t="shared" si="73"/>
        <v>0.5</v>
      </c>
      <c r="AE343">
        <f t="shared" si="74"/>
        <v>0.5</v>
      </c>
      <c r="AF343">
        <f t="shared" si="75"/>
        <v>0.5</v>
      </c>
      <c r="AG343">
        <f t="shared" si="76"/>
        <v>0.5</v>
      </c>
      <c r="AH343">
        <f t="shared" si="77"/>
        <v>0.5</v>
      </c>
      <c r="AI343">
        <f t="shared" si="78"/>
        <v>0.25</v>
      </c>
      <c r="AJ343">
        <f t="shared" si="79"/>
        <v>0.25</v>
      </c>
      <c r="AK343">
        <f t="shared" si="80"/>
        <v>0.5</v>
      </c>
      <c r="AL343">
        <f t="shared" si="81"/>
        <v>0.5</v>
      </c>
      <c r="AM343">
        <f t="shared" si="82"/>
        <v>0.5</v>
      </c>
      <c r="AN343" s="6">
        <f t="shared" si="83"/>
        <v>1</v>
      </c>
      <c r="AO343" t="str">
        <f>VLOOKUP(BD_PONDERACIONES[[#This Row],[Comuna]],Tabla3[#All],2,0)</f>
        <v>Florida</v>
      </c>
    </row>
    <row r="344" spans="1:41" x14ac:dyDescent="0.35">
      <c r="A344" t="s">
        <v>2280</v>
      </c>
      <c r="B344" t="s">
        <v>2281</v>
      </c>
      <c r="C344" t="s">
        <v>416</v>
      </c>
      <c r="D344" s="5">
        <v>44601</v>
      </c>
      <c r="E344" s="5">
        <v>44583</v>
      </c>
      <c r="F344" t="s">
        <v>763</v>
      </c>
      <c r="G344" t="s">
        <v>2282</v>
      </c>
      <c r="H344" t="s">
        <v>1886</v>
      </c>
      <c r="J344" t="s">
        <v>756</v>
      </c>
      <c r="K344" t="s">
        <v>756</v>
      </c>
      <c r="L344" t="s">
        <v>757</v>
      </c>
      <c r="M344" t="s">
        <v>757</v>
      </c>
      <c r="N344" t="s">
        <v>756</v>
      </c>
      <c r="O344" t="s">
        <v>756</v>
      </c>
      <c r="P344" t="s">
        <v>765</v>
      </c>
      <c r="Q344" t="s">
        <v>2283</v>
      </c>
      <c r="R344" t="s">
        <v>2284</v>
      </c>
      <c r="S344" t="s">
        <v>756</v>
      </c>
      <c r="T344" t="s">
        <v>756</v>
      </c>
      <c r="U344" t="s">
        <v>756</v>
      </c>
      <c r="V344" t="s">
        <v>756</v>
      </c>
      <c r="W344" t="s">
        <v>756</v>
      </c>
      <c r="X344" t="s">
        <v>769</v>
      </c>
      <c r="Y344" t="str">
        <f t="shared" si="70"/>
        <v>enero</v>
      </c>
      <c r="Z344">
        <f>YEAR(BD_PONDERACIONES[[#This Row],[Fecha Ejecución del Ticket]])</f>
        <v>2022</v>
      </c>
      <c r="AA344" t="str">
        <f t="shared" si="71"/>
        <v>febrero</v>
      </c>
      <c r="AB344">
        <f>YEAR(BD_PONDERACIONES[[#This Row],[Fecha de Inspección]])</f>
        <v>2022</v>
      </c>
      <c r="AC344">
        <f t="shared" si="72"/>
        <v>0.5</v>
      </c>
      <c r="AD344">
        <f t="shared" si="73"/>
        <v>0.5</v>
      </c>
      <c r="AE344">
        <f t="shared" si="74"/>
        <v>0.5</v>
      </c>
      <c r="AF344">
        <f t="shared" si="75"/>
        <v>0.5</v>
      </c>
      <c r="AG344">
        <f t="shared" si="76"/>
        <v>0.5</v>
      </c>
      <c r="AH344">
        <f t="shared" si="77"/>
        <v>0.5</v>
      </c>
      <c r="AI344">
        <f t="shared" si="78"/>
        <v>0.25</v>
      </c>
      <c r="AJ344">
        <f t="shared" si="79"/>
        <v>0.25</v>
      </c>
      <c r="AK344">
        <f t="shared" si="80"/>
        <v>0.5</v>
      </c>
      <c r="AL344">
        <f t="shared" si="81"/>
        <v>0.5</v>
      </c>
      <c r="AM344">
        <f t="shared" si="82"/>
        <v>0.5</v>
      </c>
      <c r="AN344" s="6">
        <f t="shared" si="83"/>
        <v>1</v>
      </c>
      <c r="AO344" t="str">
        <f>VLOOKUP(BD_PONDERACIONES[[#This Row],[Comuna]],Tabla3[#All],2,0)</f>
        <v>Cordillera</v>
      </c>
    </row>
    <row r="345" spans="1:41" x14ac:dyDescent="0.35">
      <c r="A345" t="s">
        <v>2285</v>
      </c>
      <c r="B345" t="s">
        <v>2286</v>
      </c>
      <c r="C345" t="s">
        <v>299</v>
      </c>
      <c r="D345" s="5">
        <v>44601</v>
      </c>
      <c r="E345" s="5">
        <v>44580</v>
      </c>
      <c r="F345" t="s">
        <v>753</v>
      </c>
      <c r="G345" t="s">
        <v>2287</v>
      </c>
      <c r="H345" t="s">
        <v>1809</v>
      </c>
      <c r="J345" t="s">
        <v>756</v>
      </c>
      <c r="K345" t="s">
        <v>756</v>
      </c>
      <c r="L345" t="s">
        <v>756</v>
      </c>
      <c r="M345" t="s">
        <v>756</v>
      </c>
      <c r="N345" t="s">
        <v>757</v>
      </c>
      <c r="O345" t="s">
        <v>757</v>
      </c>
      <c r="P345" t="s">
        <v>758</v>
      </c>
      <c r="Q345" t="s">
        <v>759</v>
      </c>
      <c r="R345" t="s">
        <v>759</v>
      </c>
      <c r="S345" t="s">
        <v>757</v>
      </c>
      <c r="T345" t="s">
        <v>757</v>
      </c>
      <c r="U345" t="s">
        <v>757</v>
      </c>
      <c r="V345" t="s">
        <v>773</v>
      </c>
      <c r="W345" t="s">
        <v>773</v>
      </c>
      <c r="X345" t="s">
        <v>2288</v>
      </c>
      <c r="Y345" t="str">
        <f t="shared" si="70"/>
        <v>enero</v>
      </c>
      <c r="Z345">
        <f>YEAR(BD_PONDERACIONES[[#This Row],[Fecha Ejecución del Ticket]])</f>
        <v>2022</v>
      </c>
      <c r="AA345" t="str">
        <f t="shared" si="71"/>
        <v>febrero</v>
      </c>
      <c r="AB345">
        <f>YEAR(BD_PONDERACIONES[[#This Row],[Fecha de Inspección]])</f>
        <v>2022</v>
      </c>
      <c r="AC345">
        <f t="shared" si="72"/>
        <v>0.5</v>
      </c>
      <c r="AD345">
        <f t="shared" si="73"/>
        <v>0.5</v>
      </c>
      <c r="AE345">
        <f t="shared" si="74"/>
        <v>0.5</v>
      </c>
      <c r="AF345">
        <f t="shared" si="75"/>
        <v>0.5</v>
      </c>
      <c r="AG345">
        <f t="shared" si="76"/>
        <v>0.5</v>
      </c>
      <c r="AH345">
        <f t="shared" si="77"/>
        <v>0.5</v>
      </c>
      <c r="AI345">
        <f t="shared" si="78"/>
        <v>0.25</v>
      </c>
      <c r="AJ345">
        <f t="shared" si="79"/>
        <v>0.25</v>
      </c>
      <c r="AK345">
        <f t="shared" si="80"/>
        <v>0.5</v>
      </c>
      <c r="AL345">
        <f t="shared" si="81"/>
        <v>0</v>
      </c>
      <c r="AM345">
        <f t="shared" si="82"/>
        <v>0</v>
      </c>
      <c r="AN345" s="6">
        <f t="shared" si="83"/>
        <v>0.8</v>
      </c>
      <c r="AO345" t="str">
        <f>VLOOKUP(BD_PONDERACIONES[[#This Row],[Comuna]],Tabla3[#All],2,0)</f>
        <v>Florida</v>
      </c>
    </row>
    <row r="346" spans="1:41" x14ac:dyDescent="0.35">
      <c r="A346" t="s">
        <v>2289</v>
      </c>
      <c r="B346" t="s">
        <v>2290</v>
      </c>
      <c r="C346" t="s">
        <v>401</v>
      </c>
      <c r="D346" s="5">
        <v>44601</v>
      </c>
      <c r="E346" s="5">
        <v>44574</v>
      </c>
      <c r="F346" t="s">
        <v>763</v>
      </c>
      <c r="G346" t="s">
        <v>2291</v>
      </c>
      <c r="H346" t="s">
        <v>1886</v>
      </c>
      <c r="J346" t="s">
        <v>756</v>
      </c>
      <c r="K346" t="s">
        <v>756</v>
      </c>
      <c r="L346" t="s">
        <v>757</v>
      </c>
      <c r="M346" t="s">
        <v>757</v>
      </c>
      <c r="N346" t="s">
        <v>756</v>
      </c>
      <c r="O346" t="s">
        <v>756</v>
      </c>
      <c r="P346" t="s">
        <v>758</v>
      </c>
      <c r="Q346" t="s">
        <v>759</v>
      </c>
      <c r="R346" t="s">
        <v>759</v>
      </c>
      <c r="S346" t="s">
        <v>757</v>
      </c>
      <c r="T346" t="s">
        <v>757</v>
      </c>
      <c r="U346" t="s">
        <v>757</v>
      </c>
      <c r="V346" t="s">
        <v>756</v>
      </c>
      <c r="W346" t="s">
        <v>756</v>
      </c>
      <c r="X346" t="s">
        <v>2292</v>
      </c>
      <c r="Y346" t="str">
        <f t="shared" si="70"/>
        <v>enero</v>
      </c>
      <c r="Z346">
        <f>YEAR(BD_PONDERACIONES[[#This Row],[Fecha Ejecución del Ticket]])</f>
        <v>2022</v>
      </c>
      <c r="AA346" t="str">
        <f t="shared" si="71"/>
        <v>febrero</v>
      </c>
      <c r="AB346">
        <f>YEAR(BD_PONDERACIONES[[#This Row],[Fecha de Inspección]])</f>
        <v>2022</v>
      </c>
      <c r="AC346">
        <f t="shared" si="72"/>
        <v>0.5</v>
      </c>
      <c r="AD346">
        <f t="shared" si="73"/>
        <v>0.5</v>
      </c>
      <c r="AE346">
        <f t="shared" si="74"/>
        <v>0.5</v>
      </c>
      <c r="AF346">
        <f t="shared" si="75"/>
        <v>0.5</v>
      </c>
      <c r="AG346">
        <f t="shared" si="76"/>
        <v>0.5</v>
      </c>
      <c r="AH346">
        <f t="shared" si="77"/>
        <v>0.5</v>
      </c>
      <c r="AI346">
        <f t="shared" si="78"/>
        <v>0.25</v>
      </c>
      <c r="AJ346">
        <f t="shared" si="79"/>
        <v>0.25</v>
      </c>
      <c r="AK346">
        <f t="shared" si="80"/>
        <v>0.5</v>
      </c>
      <c r="AL346">
        <f t="shared" si="81"/>
        <v>0.5</v>
      </c>
      <c r="AM346">
        <f t="shared" si="82"/>
        <v>0.5</v>
      </c>
      <c r="AN346" s="6">
        <f t="shared" si="83"/>
        <v>1</v>
      </c>
      <c r="AO346" t="str">
        <f>VLOOKUP(BD_PONDERACIONES[[#This Row],[Comuna]],Tabla3[#All],2,0)</f>
        <v>Cordillera</v>
      </c>
    </row>
    <row r="347" spans="1:41" x14ac:dyDescent="0.35">
      <c r="A347" t="s">
        <v>2293</v>
      </c>
      <c r="B347" t="s">
        <v>2294</v>
      </c>
      <c r="C347" t="s">
        <v>444</v>
      </c>
      <c r="D347" s="5">
        <v>44601</v>
      </c>
      <c r="E347" s="5">
        <v>44590</v>
      </c>
      <c r="F347" t="s">
        <v>763</v>
      </c>
      <c r="G347" t="s">
        <v>2295</v>
      </c>
      <c r="H347" t="s">
        <v>1886</v>
      </c>
      <c r="J347" t="s">
        <v>756</v>
      </c>
      <c r="K347" t="s">
        <v>756</v>
      </c>
      <c r="L347" t="s">
        <v>757</v>
      </c>
      <c r="M347" t="s">
        <v>757</v>
      </c>
      <c r="N347" t="s">
        <v>756</v>
      </c>
      <c r="O347" t="s">
        <v>756</v>
      </c>
      <c r="P347" t="s">
        <v>758</v>
      </c>
      <c r="Q347" t="s">
        <v>759</v>
      </c>
      <c r="R347" t="s">
        <v>759</v>
      </c>
      <c r="S347" t="s">
        <v>757</v>
      </c>
      <c r="T347" t="s">
        <v>757</v>
      </c>
      <c r="U347" t="s">
        <v>757</v>
      </c>
      <c r="V347" t="s">
        <v>756</v>
      </c>
      <c r="W347" t="s">
        <v>756</v>
      </c>
      <c r="X347" t="s">
        <v>2296</v>
      </c>
      <c r="Y347" t="str">
        <f t="shared" si="70"/>
        <v>enero</v>
      </c>
      <c r="Z347">
        <f>YEAR(BD_PONDERACIONES[[#This Row],[Fecha Ejecución del Ticket]])</f>
        <v>2022</v>
      </c>
      <c r="AA347" t="str">
        <f t="shared" si="71"/>
        <v>febrero</v>
      </c>
      <c r="AB347">
        <f>YEAR(BD_PONDERACIONES[[#This Row],[Fecha de Inspección]])</f>
        <v>2022</v>
      </c>
      <c r="AC347">
        <f t="shared" si="72"/>
        <v>0.5</v>
      </c>
      <c r="AD347">
        <f t="shared" si="73"/>
        <v>0.5</v>
      </c>
      <c r="AE347">
        <f t="shared" si="74"/>
        <v>0.5</v>
      </c>
      <c r="AF347">
        <f t="shared" si="75"/>
        <v>0.5</v>
      </c>
      <c r="AG347">
        <f t="shared" si="76"/>
        <v>0.5</v>
      </c>
      <c r="AH347">
        <f t="shared" si="77"/>
        <v>0.5</v>
      </c>
      <c r="AI347">
        <f t="shared" si="78"/>
        <v>0.25</v>
      </c>
      <c r="AJ347">
        <f t="shared" si="79"/>
        <v>0.25</v>
      </c>
      <c r="AK347">
        <f t="shared" si="80"/>
        <v>0.5</v>
      </c>
      <c r="AL347">
        <f t="shared" si="81"/>
        <v>0.5</v>
      </c>
      <c r="AM347">
        <f t="shared" si="82"/>
        <v>0.5</v>
      </c>
      <c r="AN347" s="6">
        <f t="shared" si="83"/>
        <v>1</v>
      </c>
      <c r="AO347" t="str">
        <f>VLOOKUP(BD_PONDERACIONES[[#This Row],[Comuna]],Tabla3[#All],2,0)</f>
        <v>Cordillera</v>
      </c>
    </row>
    <row r="348" spans="1:41" x14ac:dyDescent="0.35">
      <c r="A348" t="s">
        <v>2297</v>
      </c>
      <c r="B348" t="s">
        <v>2298</v>
      </c>
      <c r="C348" t="s">
        <v>287</v>
      </c>
      <c r="D348" s="5">
        <v>44601</v>
      </c>
      <c r="E348" s="5">
        <v>44576</v>
      </c>
      <c r="F348" t="s">
        <v>753</v>
      </c>
      <c r="G348" t="s">
        <v>2299</v>
      </c>
      <c r="H348" t="s">
        <v>1809</v>
      </c>
      <c r="J348" t="s">
        <v>756</v>
      </c>
      <c r="K348" t="s">
        <v>756</v>
      </c>
      <c r="L348" t="s">
        <v>756</v>
      </c>
      <c r="M348" t="s">
        <v>756</v>
      </c>
      <c r="N348" t="s">
        <v>756</v>
      </c>
      <c r="O348" t="s">
        <v>756</v>
      </c>
      <c r="P348" t="s">
        <v>765</v>
      </c>
      <c r="Q348" t="s">
        <v>759</v>
      </c>
      <c r="R348" t="s">
        <v>759</v>
      </c>
      <c r="S348" t="s">
        <v>756</v>
      </c>
      <c r="T348" t="s">
        <v>756</v>
      </c>
      <c r="U348" t="s">
        <v>756</v>
      </c>
      <c r="V348" t="s">
        <v>773</v>
      </c>
      <c r="W348" t="s">
        <v>768</v>
      </c>
      <c r="X348" t="s">
        <v>2300</v>
      </c>
      <c r="Y348" t="str">
        <f t="shared" si="70"/>
        <v>enero</v>
      </c>
      <c r="Z348">
        <f>YEAR(BD_PONDERACIONES[[#This Row],[Fecha Ejecución del Ticket]])</f>
        <v>2022</v>
      </c>
      <c r="AA348" t="str">
        <f t="shared" si="71"/>
        <v>febrero</v>
      </c>
      <c r="AB348">
        <f>YEAR(BD_PONDERACIONES[[#This Row],[Fecha de Inspección]])</f>
        <v>2022</v>
      </c>
      <c r="AC348">
        <f t="shared" si="72"/>
        <v>0.5</v>
      </c>
      <c r="AD348">
        <f t="shared" si="73"/>
        <v>0.5</v>
      </c>
      <c r="AE348">
        <f t="shared" si="74"/>
        <v>0.5</v>
      </c>
      <c r="AF348">
        <f t="shared" si="75"/>
        <v>0.5</v>
      </c>
      <c r="AG348">
        <f t="shared" si="76"/>
        <v>0.5</v>
      </c>
      <c r="AH348">
        <f t="shared" si="77"/>
        <v>0.5</v>
      </c>
      <c r="AI348">
        <f t="shared" si="78"/>
        <v>0.25</v>
      </c>
      <c r="AJ348">
        <f t="shared" si="79"/>
        <v>0.25</v>
      </c>
      <c r="AK348">
        <f t="shared" si="80"/>
        <v>0.5</v>
      </c>
      <c r="AL348">
        <f t="shared" si="81"/>
        <v>0</v>
      </c>
      <c r="AM348">
        <f t="shared" si="82"/>
        <v>0.17499999999999999</v>
      </c>
      <c r="AN348" s="6">
        <f t="shared" si="83"/>
        <v>0.83500000000000008</v>
      </c>
      <c r="AO348" t="str">
        <f>VLOOKUP(BD_PONDERACIONES[[#This Row],[Comuna]],Tabla3[#All],2,0)</f>
        <v>Florida</v>
      </c>
    </row>
    <row r="349" spans="1:41" x14ac:dyDescent="0.35">
      <c r="A349" t="s">
        <v>2301</v>
      </c>
      <c r="B349" t="s">
        <v>2302</v>
      </c>
      <c r="C349" t="s">
        <v>295</v>
      </c>
      <c r="D349" s="5">
        <v>44601</v>
      </c>
      <c r="E349" s="5">
        <v>44580</v>
      </c>
      <c r="F349" t="s">
        <v>753</v>
      </c>
      <c r="G349" t="s">
        <v>2303</v>
      </c>
      <c r="H349" t="s">
        <v>1809</v>
      </c>
      <c r="J349" t="s">
        <v>756</v>
      </c>
      <c r="K349" t="s">
        <v>756</v>
      </c>
      <c r="L349" t="s">
        <v>756</v>
      </c>
      <c r="M349" t="s">
        <v>756</v>
      </c>
      <c r="N349" t="s">
        <v>756</v>
      </c>
      <c r="O349" t="s">
        <v>756</v>
      </c>
      <c r="P349" t="s">
        <v>765</v>
      </c>
      <c r="Q349" t="s">
        <v>759</v>
      </c>
      <c r="R349" t="s">
        <v>759</v>
      </c>
      <c r="S349" t="s">
        <v>756</v>
      </c>
      <c r="T349" t="s">
        <v>756</v>
      </c>
      <c r="U349" t="s">
        <v>756</v>
      </c>
      <c r="V349" t="s">
        <v>756</v>
      </c>
      <c r="W349" t="s">
        <v>756</v>
      </c>
      <c r="X349" t="s">
        <v>2304</v>
      </c>
      <c r="Y349" t="str">
        <f t="shared" si="70"/>
        <v>enero</v>
      </c>
      <c r="Z349">
        <f>YEAR(BD_PONDERACIONES[[#This Row],[Fecha Ejecución del Ticket]])</f>
        <v>2022</v>
      </c>
      <c r="AA349" t="str">
        <f t="shared" si="71"/>
        <v>febrero</v>
      </c>
      <c r="AB349">
        <f>YEAR(BD_PONDERACIONES[[#This Row],[Fecha de Inspección]])</f>
        <v>2022</v>
      </c>
      <c r="AC349">
        <f t="shared" si="72"/>
        <v>0.5</v>
      </c>
      <c r="AD349">
        <f t="shared" si="73"/>
        <v>0.5</v>
      </c>
      <c r="AE349">
        <f t="shared" si="74"/>
        <v>0.5</v>
      </c>
      <c r="AF349">
        <f t="shared" si="75"/>
        <v>0.5</v>
      </c>
      <c r="AG349">
        <f t="shared" si="76"/>
        <v>0.5</v>
      </c>
      <c r="AH349">
        <f t="shared" si="77"/>
        <v>0.5</v>
      </c>
      <c r="AI349">
        <f t="shared" si="78"/>
        <v>0.25</v>
      </c>
      <c r="AJ349">
        <f t="shared" si="79"/>
        <v>0.25</v>
      </c>
      <c r="AK349">
        <f t="shared" si="80"/>
        <v>0.5</v>
      </c>
      <c r="AL349">
        <f t="shared" si="81"/>
        <v>0.5</v>
      </c>
      <c r="AM349">
        <f t="shared" si="82"/>
        <v>0.5</v>
      </c>
      <c r="AN349" s="6">
        <f t="shared" si="83"/>
        <v>1</v>
      </c>
      <c r="AO349" t="str">
        <f>VLOOKUP(BD_PONDERACIONES[[#This Row],[Comuna]],Tabla3[#All],2,0)</f>
        <v>Florida</v>
      </c>
    </row>
    <row r="350" spans="1:41" x14ac:dyDescent="0.35">
      <c r="A350" t="s">
        <v>2305</v>
      </c>
      <c r="B350" t="s">
        <v>2306</v>
      </c>
      <c r="C350" t="s">
        <v>448</v>
      </c>
      <c r="D350" s="5">
        <v>44601</v>
      </c>
      <c r="E350" s="5">
        <v>44590</v>
      </c>
      <c r="F350" t="s">
        <v>763</v>
      </c>
      <c r="G350" t="s">
        <v>2307</v>
      </c>
      <c r="H350" t="s">
        <v>1886</v>
      </c>
      <c r="J350" t="s">
        <v>756</v>
      </c>
      <c r="K350" t="s">
        <v>756</v>
      </c>
      <c r="L350" t="s">
        <v>773</v>
      </c>
      <c r="M350" t="s">
        <v>773</v>
      </c>
      <c r="N350" t="s">
        <v>756</v>
      </c>
      <c r="O350" t="s">
        <v>756</v>
      </c>
      <c r="P350" t="s">
        <v>765</v>
      </c>
      <c r="Q350" t="s">
        <v>2308</v>
      </c>
      <c r="R350" t="s">
        <v>2309</v>
      </c>
      <c r="S350" t="s">
        <v>756</v>
      </c>
      <c r="T350" t="s">
        <v>756</v>
      </c>
      <c r="U350" t="s">
        <v>756</v>
      </c>
      <c r="V350" t="s">
        <v>756</v>
      </c>
      <c r="W350" t="s">
        <v>756</v>
      </c>
      <c r="X350" t="s">
        <v>986</v>
      </c>
      <c r="Y350" t="str">
        <f t="shared" si="70"/>
        <v>enero</v>
      </c>
      <c r="Z350">
        <f>YEAR(BD_PONDERACIONES[[#This Row],[Fecha Ejecución del Ticket]])</f>
        <v>2022</v>
      </c>
      <c r="AA350" t="str">
        <f t="shared" si="71"/>
        <v>febrero</v>
      </c>
      <c r="AB350">
        <f>YEAR(BD_PONDERACIONES[[#This Row],[Fecha de Inspección]])</f>
        <v>2022</v>
      </c>
      <c r="AC350">
        <f t="shared" si="72"/>
        <v>0.5</v>
      </c>
      <c r="AD350">
        <f t="shared" si="73"/>
        <v>0.5</v>
      </c>
      <c r="AE350">
        <f t="shared" si="74"/>
        <v>0</v>
      </c>
      <c r="AF350">
        <f t="shared" si="75"/>
        <v>0</v>
      </c>
      <c r="AG350">
        <f t="shared" si="76"/>
        <v>0.5</v>
      </c>
      <c r="AH350">
        <f t="shared" si="77"/>
        <v>0.5</v>
      </c>
      <c r="AI350">
        <f t="shared" si="78"/>
        <v>0.25</v>
      </c>
      <c r="AJ350">
        <f t="shared" si="79"/>
        <v>0.25</v>
      </c>
      <c r="AK350">
        <f t="shared" si="80"/>
        <v>0.5</v>
      </c>
      <c r="AL350">
        <f t="shared" si="81"/>
        <v>0.5</v>
      </c>
      <c r="AM350">
        <f t="shared" si="82"/>
        <v>0.5</v>
      </c>
      <c r="AN350" s="6">
        <f t="shared" si="83"/>
        <v>0.7</v>
      </c>
      <c r="AO350" t="str">
        <f>VLOOKUP(BD_PONDERACIONES[[#This Row],[Comuna]],Tabla3[#All],2,0)</f>
        <v>Cordillera</v>
      </c>
    </row>
    <row r="351" spans="1:41" x14ac:dyDescent="0.35">
      <c r="A351" t="s">
        <v>2310</v>
      </c>
      <c r="B351" t="s">
        <v>2311</v>
      </c>
      <c r="C351" t="s">
        <v>432</v>
      </c>
      <c r="D351" s="5">
        <v>44601</v>
      </c>
      <c r="E351" s="5">
        <v>44587</v>
      </c>
      <c r="F351" t="s">
        <v>763</v>
      </c>
      <c r="G351" t="s">
        <v>2312</v>
      </c>
      <c r="H351" t="s">
        <v>1886</v>
      </c>
      <c r="J351" t="s">
        <v>756</v>
      </c>
      <c r="K351" t="s">
        <v>756</v>
      </c>
      <c r="L351" t="s">
        <v>757</v>
      </c>
      <c r="M351" t="s">
        <v>757</v>
      </c>
      <c r="N351" t="s">
        <v>756</v>
      </c>
      <c r="O351" t="s">
        <v>756</v>
      </c>
      <c r="P351" t="s">
        <v>758</v>
      </c>
      <c r="Q351" t="s">
        <v>759</v>
      </c>
      <c r="R351" t="s">
        <v>759</v>
      </c>
      <c r="S351" t="s">
        <v>757</v>
      </c>
      <c r="T351" t="s">
        <v>757</v>
      </c>
      <c r="U351" t="s">
        <v>757</v>
      </c>
      <c r="V351" t="s">
        <v>756</v>
      </c>
      <c r="W351" t="s">
        <v>773</v>
      </c>
      <c r="X351" t="s">
        <v>804</v>
      </c>
      <c r="Y351" t="str">
        <f t="shared" si="70"/>
        <v>enero</v>
      </c>
      <c r="Z351">
        <f>YEAR(BD_PONDERACIONES[[#This Row],[Fecha Ejecución del Ticket]])</f>
        <v>2022</v>
      </c>
      <c r="AA351" t="str">
        <f t="shared" si="71"/>
        <v>febrero</v>
      </c>
      <c r="AB351">
        <f>YEAR(BD_PONDERACIONES[[#This Row],[Fecha de Inspección]])</f>
        <v>2022</v>
      </c>
      <c r="AC351">
        <f t="shared" si="72"/>
        <v>0.5</v>
      </c>
      <c r="AD351">
        <f t="shared" si="73"/>
        <v>0.5</v>
      </c>
      <c r="AE351">
        <f t="shared" si="74"/>
        <v>0.5</v>
      </c>
      <c r="AF351">
        <f t="shared" si="75"/>
        <v>0.5</v>
      </c>
      <c r="AG351">
        <f t="shared" si="76"/>
        <v>0.5</v>
      </c>
      <c r="AH351">
        <f t="shared" si="77"/>
        <v>0.5</v>
      </c>
      <c r="AI351">
        <f t="shared" si="78"/>
        <v>0.25</v>
      </c>
      <c r="AJ351">
        <f t="shared" si="79"/>
        <v>0.25</v>
      </c>
      <c r="AK351">
        <f t="shared" si="80"/>
        <v>0.5</v>
      </c>
      <c r="AL351">
        <f t="shared" si="81"/>
        <v>0.5</v>
      </c>
      <c r="AM351">
        <f t="shared" si="82"/>
        <v>0</v>
      </c>
      <c r="AN351" s="6">
        <f t="shared" si="83"/>
        <v>0.9</v>
      </c>
      <c r="AO351" t="str">
        <f>VLOOKUP(BD_PONDERACIONES[[#This Row],[Comuna]],Tabla3[#All],2,0)</f>
        <v>Cordillera</v>
      </c>
    </row>
    <row r="352" spans="1:41" x14ac:dyDescent="0.35">
      <c r="A352" t="s">
        <v>2313</v>
      </c>
      <c r="B352" t="s">
        <v>2314</v>
      </c>
      <c r="C352" t="s">
        <v>306</v>
      </c>
      <c r="D352" s="5">
        <v>44601</v>
      </c>
      <c r="E352" s="5">
        <v>44581</v>
      </c>
      <c r="F352" t="s">
        <v>753</v>
      </c>
      <c r="G352" t="s">
        <v>2315</v>
      </c>
      <c r="H352" t="s">
        <v>1809</v>
      </c>
      <c r="J352" t="s">
        <v>756</v>
      </c>
      <c r="K352" t="s">
        <v>756</v>
      </c>
      <c r="L352" t="s">
        <v>773</v>
      </c>
      <c r="M352" t="s">
        <v>773</v>
      </c>
      <c r="N352" t="s">
        <v>756</v>
      </c>
      <c r="O352" t="s">
        <v>756</v>
      </c>
      <c r="P352" t="s">
        <v>758</v>
      </c>
      <c r="Q352" t="s">
        <v>759</v>
      </c>
      <c r="R352" t="s">
        <v>759</v>
      </c>
      <c r="S352" t="s">
        <v>757</v>
      </c>
      <c r="T352" t="s">
        <v>757</v>
      </c>
      <c r="U352" t="s">
        <v>757</v>
      </c>
      <c r="V352" t="s">
        <v>756</v>
      </c>
      <c r="W352" t="s">
        <v>756</v>
      </c>
      <c r="X352" t="s">
        <v>2316</v>
      </c>
      <c r="Y352" t="str">
        <f t="shared" si="70"/>
        <v>enero</v>
      </c>
      <c r="Z352">
        <f>YEAR(BD_PONDERACIONES[[#This Row],[Fecha Ejecución del Ticket]])</f>
        <v>2022</v>
      </c>
      <c r="AA352" t="str">
        <f t="shared" si="71"/>
        <v>febrero</v>
      </c>
      <c r="AB352">
        <f>YEAR(BD_PONDERACIONES[[#This Row],[Fecha de Inspección]])</f>
        <v>2022</v>
      </c>
      <c r="AC352">
        <f t="shared" si="72"/>
        <v>0.5</v>
      </c>
      <c r="AD352">
        <f t="shared" si="73"/>
        <v>0.5</v>
      </c>
      <c r="AE352">
        <f t="shared" si="74"/>
        <v>0</v>
      </c>
      <c r="AF352">
        <f t="shared" si="75"/>
        <v>0</v>
      </c>
      <c r="AG352">
        <f t="shared" si="76"/>
        <v>0.5</v>
      </c>
      <c r="AH352">
        <f t="shared" si="77"/>
        <v>0.5</v>
      </c>
      <c r="AI352">
        <f t="shared" si="78"/>
        <v>0.25</v>
      </c>
      <c r="AJ352">
        <f t="shared" si="79"/>
        <v>0.25</v>
      </c>
      <c r="AK352">
        <f t="shared" si="80"/>
        <v>0.5</v>
      </c>
      <c r="AL352">
        <f t="shared" si="81"/>
        <v>0.5</v>
      </c>
      <c r="AM352">
        <f t="shared" si="82"/>
        <v>0.5</v>
      </c>
      <c r="AN352" s="6">
        <f t="shared" si="83"/>
        <v>0.7</v>
      </c>
      <c r="AO352" t="str">
        <f>VLOOKUP(BD_PONDERACIONES[[#This Row],[Comuna]],Tabla3[#All],2,0)</f>
        <v>Florida</v>
      </c>
    </row>
    <row r="353" spans="1:41" x14ac:dyDescent="0.35">
      <c r="A353" t="s">
        <v>2317</v>
      </c>
      <c r="B353" t="s">
        <v>2318</v>
      </c>
      <c r="C353" t="s">
        <v>302</v>
      </c>
      <c r="D353" s="5">
        <v>44601</v>
      </c>
      <c r="E353" s="5">
        <v>44581</v>
      </c>
      <c r="F353" t="s">
        <v>753</v>
      </c>
      <c r="G353" t="s">
        <v>2319</v>
      </c>
      <c r="H353" t="s">
        <v>1809</v>
      </c>
      <c r="J353" t="s">
        <v>756</v>
      </c>
      <c r="K353" t="s">
        <v>756</v>
      </c>
      <c r="L353" t="s">
        <v>756</v>
      </c>
      <c r="M353" t="s">
        <v>756</v>
      </c>
      <c r="N353" t="s">
        <v>756</v>
      </c>
      <c r="O353" t="s">
        <v>756</v>
      </c>
      <c r="P353" t="s">
        <v>765</v>
      </c>
      <c r="Q353" t="s">
        <v>759</v>
      </c>
      <c r="R353" t="s">
        <v>759</v>
      </c>
      <c r="S353" t="s">
        <v>756</v>
      </c>
      <c r="T353" t="s">
        <v>756</v>
      </c>
      <c r="U353" t="s">
        <v>756</v>
      </c>
      <c r="V353" t="s">
        <v>756</v>
      </c>
      <c r="W353" t="s">
        <v>756</v>
      </c>
      <c r="X353" t="s">
        <v>2320</v>
      </c>
      <c r="Y353" t="str">
        <f t="shared" si="70"/>
        <v>enero</v>
      </c>
      <c r="Z353">
        <f>YEAR(BD_PONDERACIONES[[#This Row],[Fecha Ejecución del Ticket]])</f>
        <v>2022</v>
      </c>
      <c r="AA353" t="str">
        <f t="shared" si="71"/>
        <v>febrero</v>
      </c>
      <c r="AB353">
        <f>YEAR(BD_PONDERACIONES[[#This Row],[Fecha de Inspección]])</f>
        <v>2022</v>
      </c>
      <c r="AC353">
        <f t="shared" si="72"/>
        <v>0.5</v>
      </c>
      <c r="AD353">
        <f t="shared" si="73"/>
        <v>0.5</v>
      </c>
      <c r="AE353">
        <f t="shared" si="74"/>
        <v>0.5</v>
      </c>
      <c r="AF353">
        <f t="shared" si="75"/>
        <v>0.5</v>
      </c>
      <c r="AG353">
        <f t="shared" si="76"/>
        <v>0.5</v>
      </c>
      <c r="AH353">
        <f t="shared" si="77"/>
        <v>0.5</v>
      </c>
      <c r="AI353">
        <f t="shared" si="78"/>
        <v>0.25</v>
      </c>
      <c r="AJ353">
        <f t="shared" si="79"/>
        <v>0.25</v>
      </c>
      <c r="AK353">
        <f t="shared" si="80"/>
        <v>0.5</v>
      </c>
      <c r="AL353">
        <f t="shared" si="81"/>
        <v>0.5</v>
      </c>
      <c r="AM353">
        <f t="shared" si="82"/>
        <v>0.5</v>
      </c>
      <c r="AN353" s="6">
        <f t="shared" si="83"/>
        <v>1</v>
      </c>
      <c r="AO353" t="str">
        <f>VLOOKUP(BD_PONDERACIONES[[#This Row],[Comuna]],Tabla3[#All],2,0)</f>
        <v>Florida</v>
      </c>
    </row>
    <row r="354" spans="1:41" x14ac:dyDescent="0.35">
      <c r="A354" t="s">
        <v>2321</v>
      </c>
      <c r="B354" t="s">
        <v>2322</v>
      </c>
      <c r="C354" t="s">
        <v>435</v>
      </c>
      <c r="D354" s="5">
        <v>44601</v>
      </c>
      <c r="E354" s="5">
        <v>44588</v>
      </c>
      <c r="F354" t="s">
        <v>763</v>
      </c>
      <c r="G354" t="s">
        <v>2323</v>
      </c>
      <c r="H354" t="s">
        <v>1886</v>
      </c>
      <c r="J354" t="s">
        <v>756</v>
      </c>
      <c r="K354" t="s">
        <v>756</v>
      </c>
      <c r="L354" t="s">
        <v>773</v>
      </c>
      <c r="M354" t="s">
        <v>773</v>
      </c>
      <c r="N354" t="s">
        <v>756</v>
      </c>
      <c r="O354" t="s">
        <v>756</v>
      </c>
      <c r="P354" t="s">
        <v>758</v>
      </c>
      <c r="Q354" t="s">
        <v>759</v>
      </c>
      <c r="R354" t="s">
        <v>759</v>
      </c>
      <c r="S354" t="s">
        <v>757</v>
      </c>
      <c r="T354" t="s">
        <v>757</v>
      </c>
      <c r="U354" t="s">
        <v>757</v>
      </c>
      <c r="V354" t="s">
        <v>756</v>
      </c>
      <c r="W354" t="s">
        <v>756</v>
      </c>
      <c r="X354" t="s">
        <v>2324</v>
      </c>
      <c r="Y354" t="str">
        <f t="shared" si="70"/>
        <v>enero</v>
      </c>
      <c r="Z354">
        <f>YEAR(BD_PONDERACIONES[[#This Row],[Fecha Ejecución del Ticket]])</f>
        <v>2022</v>
      </c>
      <c r="AA354" t="str">
        <f t="shared" si="71"/>
        <v>febrero</v>
      </c>
      <c r="AB354">
        <f>YEAR(BD_PONDERACIONES[[#This Row],[Fecha de Inspección]])</f>
        <v>2022</v>
      </c>
      <c r="AC354">
        <f t="shared" si="72"/>
        <v>0.5</v>
      </c>
      <c r="AD354">
        <f t="shared" si="73"/>
        <v>0.5</v>
      </c>
      <c r="AE354">
        <f t="shared" si="74"/>
        <v>0</v>
      </c>
      <c r="AF354">
        <f t="shared" si="75"/>
        <v>0</v>
      </c>
      <c r="AG354">
        <f t="shared" si="76"/>
        <v>0.5</v>
      </c>
      <c r="AH354">
        <f t="shared" si="77"/>
        <v>0.5</v>
      </c>
      <c r="AI354">
        <f t="shared" si="78"/>
        <v>0.25</v>
      </c>
      <c r="AJ354">
        <f t="shared" si="79"/>
        <v>0.25</v>
      </c>
      <c r="AK354">
        <f t="shared" si="80"/>
        <v>0.5</v>
      </c>
      <c r="AL354">
        <f t="shared" si="81"/>
        <v>0.5</v>
      </c>
      <c r="AM354">
        <f t="shared" si="82"/>
        <v>0.5</v>
      </c>
      <c r="AN354" s="6">
        <f t="shared" si="83"/>
        <v>0.7</v>
      </c>
      <c r="AO354" t="str">
        <f>VLOOKUP(BD_PONDERACIONES[[#This Row],[Comuna]],Tabla3[#All],2,0)</f>
        <v>Cordillera</v>
      </c>
    </row>
    <row r="355" spans="1:41" x14ac:dyDescent="0.35">
      <c r="A355" t="s">
        <v>2325</v>
      </c>
      <c r="B355" t="s">
        <v>2326</v>
      </c>
      <c r="C355" t="s">
        <v>301</v>
      </c>
      <c r="D355" s="5">
        <v>44601</v>
      </c>
      <c r="E355" s="5">
        <v>44581</v>
      </c>
      <c r="F355" t="s">
        <v>753</v>
      </c>
      <c r="G355" t="s">
        <v>2327</v>
      </c>
      <c r="H355" t="s">
        <v>1809</v>
      </c>
      <c r="J355" t="s">
        <v>756</v>
      </c>
      <c r="K355" t="s">
        <v>756</v>
      </c>
      <c r="L355" t="s">
        <v>757</v>
      </c>
      <c r="M355" t="s">
        <v>757</v>
      </c>
      <c r="N355" t="s">
        <v>756</v>
      </c>
      <c r="O355" t="s">
        <v>756</v>
      </c>
      <c r="P355" t="s">
        <v>758</v>
      </c>
      <c r="Q355" t="s">
        <v>759</v>
      </c>
      <c r="R355" t="s">
        <v>759</v>
      </c>
      <c r="S355" t="s">
        <v>757</v>
      </c>
      <c r="T355" t="s">
        <v>757</v>
      </c>
      <c r="U355" t="s">
        <v>757</v>
      </c>
      <c r="V355" t="s">
        <v>756</v>
      </c>
      <c r="W355" t="s">
        <v>756</v>
      </c>
      <c r="X355" t="s">
        <v>2328</v>
      </c>
      <c r="Y355" t="str">
        <f t="shared" si="70"/>
        <v>enero</v>
      </c>
      <c r="Z355">
        <f>YEAR(BD_PONDERACIONES[[#This Row],[Fecha Ejecución del Ticket]])</f>
        <v>2022</v>
      </c>
      <c r="AA355" t="str">
        <f t="shared" si="71"/>
        <v>febrero</v>
      </c>
      <c r="AB355">
        <f>YEAR(BD_PONDERACIONES[[#This Row],[Fecha de Inspección]])</f>
        <v>2022</v>
      </c>
      <c r="AC355">
        <f t="shared" si="72"/>
        <v>0.5</v>
      </c>
      <c r="AD355">
        <f t="shared" si="73"/>
        <v>0.5</v>
      </c>
      <c r="AE355">
        <f t="shared" si="74"/>
        <v>0.5</v>
      </c>
      <c r="AF355">
        <f t="shared" si="75"/>
        <v>0.5</v>
      </c>
      <c r="AG355">
        <f t="shared" si="76"/>
        <v>0.5</v>
      </c>
      <c r="AH355">
        <f t="shared" si="77"/>
        <v>0.5</v>
      </c>
      <c r="AI355">
        <f t="shared" si="78"/>
        <v>0.25</v>
      </c>
      <c r="AJ355">
        <f t="shared" si="79"/>
        <v>0.25</v>
      </c>
      <c r="AK355">
        <f t="shared" si="80"/>
        <v>0.5</v>
      </c>
      <c r="AL355">
        <f t="shared" si="81"/>
        <v>0.5</v>
      </c>
      <c r="AM355">
        <f t="shared" si="82"/>
        <v>0.5</v>
      </c>
      <c r="AN355" s="6">
        <f t="shared" si="83"/>
        <v>1</v>
      </c>
      <c r="AO355" t="str">
        <f>VLOOKUP(BD_PONDERACIONES[[#This Row],[Comuna]],Tabla3[#All],2,0)</f>
        <v>Florida</v>
      </c>
    </row>
    <row r="356" spans="1:41" x14ac:dyDescent="0.35">
      <c r="A356" t="s">
        <v>2329</v>
      </c>
      <c r="B356" t="s">
        <v>2330</v>
      </c>
      <c r="C356" t="s">
        <v>288</v>
      </c>
      <c r="D356" s="5">
        <v>44601</v>
      </c>
      <c r="E356" s="5">
        <v>44576</v>
      </c>
      <c r="F356" t="s">
        <v>753</v>
      </c>
      <c r="G356" t="s">
        <v>2331</v>
      </c>
      <c r="H356" t="s">
        <v>1809</v>
      </c>
      <c r="J356" t="s">
        <v>756</v>
      </c>
      <c r="K356" t="s">
        <v>756</v>
      </c>
      <c r="L356" t="s">
        <v>757</v>
      </c>
      <c r="M356" t="s">
        <v>757</v>
      </c>
      <c r="N356" t="s">
        <v>756</v>
      </c>
      <c r="O356" t="s">
        <v>756</v>
      </c>
      <c r="P356" t="s">
        <v>758</v>
      </c>
      <c r="Q356" t="s">
        <v>759</v>
      </c>
      <c r="R356" t="s">
        <v>759</v>
      </c>
      <c r="S356" t="s">
        <v>757</v>
      </c>
      <c r="T356" t="s">
        <v>757</v>
      </c>
      <c r="U356" t="s">
        <v>757</v>
      </c>
      <c r="V356" t="s">
        <v>756</v>
      </c>
      <c r="W356" t="s">
        <v>756</v>
      </c>
      <c r="X356" t="s">
        <v>885</v>
      </c>
      <c r="Y356" t="str">
        <f t="shared" si="70"/>
        <v>enero</v>
      </c>
      <c r="Z356">
        <f>YEAR(BD_PONDERACIONES[[#This Row],[Fecha Ejecución del Ticket]])</f>
        <v>2022</v>
      </c>
      <c r="AA356" t="str">
        <f t="shared" si="71"/>
        <v>febrero</v>
      </c>
      <c r="AB356">
        <f>YEAR(BD_PONDERACIONES[[#This Row],[Fecha de Inspección]])</f>
        <v>2022</v>
      </c>
      <c r="AC356">
        <f t="shared" si="72"/>
        <v>0.5</v>
      </c>
      <c r="AD356">
        <f t="shared" si="73"/>
        <v>0.5</v>
      </c>
      <c r="AE356">
        <f t="shared" si="74"/>
        <v>0.5</v>
      </c>
      <c r="AF356">
        <f t="shared" si="75"/>
        <v>0.5</v>
      </c>
      <c r="AG356">
        <f t="shared" si="76"/>
        <v>0.5</v>
      </c>
      <c r="AH356">
        <f t="shared" si="77"/>
        <v>0.5</v>
      </c>
      <c r="AI356">
        <f t="shared" si="78"/>
        <v>0.25</v>
      </c>
      <c r="AJ356">
        <f t="shared" si="79"/>
        <v>0.25</v>
      </c>
      <c r="AK356">
        <f t="shared" si="80"/>
        <v>0.5</v>
      </c>
      <c r="AL356">
        <f t="shared" si="81"/>
        <v>0.5</v>
      </c>
      <c r="AM356">
        <f t="shared" si="82"/>
        <v>0.5</v>
      </c>
      <c r="AN356" s="6">
        <f t="shared" si="83"/>
        <v>1</v>
      </c>
      <c r="AO356" t="str">
        <f>VLOOKUP(BD_PONDERACIONES[[#This Row],[Comuna]],Tabla3[#All],2,0)</f>
        <v>Florida</v>
      </c>
    </row>
    <row r="357" spans="1:41" x14ac:dyDescent="0.35">
      <c r="A357" t="s">
        <v>2332</v>
      </c>
      <c r="B357" t="s">
        <v>2333</v>
      </c>
      <c r="C357" t="s">
        <v>377</v>
      </c>
      <c r="D357" s="5">
        <v>44601</v>
      </c>
      <c r="E357" s="5">
        <v>44570</v>
      </c>
      <c r="F357" t="s">
        <v>763</v>
      </c>
      <c r="G357" t="s">
        <v>2334</v>
      </c>
      <c r="H357" t="s">
        <v>1886</v>
      </c>
      <c r="J357" t="s">
        <v>756</v>
      </c>
      <c r="K357" t="s">
        <v>756</v>
      </c>
      <c r="L357" t="s">
        <v>757</v>
      </c>
      <c r="M357" t="s">
        <v>757</v>
      </c>
      <c r="N357" t="s">
        <v>756</v>
      </c>
      <c r="O357" t="s">
        <v>756</v>
      </c>
      <c r="P357" t="s">
        <v>758</v>
      </c>
      <c r="Q357" t="s">
        <v>759</v>
      </c>
      <c r="R357" t="s">
        <v>759</v>
      </c>
      <c r="S357" t="s">
        <v>757</v>
      </c>
      <c r="T357" t="s">
        <v>757</v>
      </c>
      <c r="U357" t="s">
        <v>757</v>
      </c>
      <c r="V357" t="s">
        <v>756</v>
      </c>
      <c r="W357" t="s">
        <v>756</v>
      </c>
      <c r="X357" t="s">
        <v>2335</v>
      </c>
      <c r="Y357" t="str">
        <f t="shared" si="70"/>
        <v>enero</v>
      </c>
      <c r="Z357">
        <f>YEAR(BD_PONDERACIONES[[#This Row],[Fecha Ejecución del Ticket]])</f>
        <v>2022</v>
      </c>
      <c r="AA357" t="str">
        <f t="shared" si="71"/>
        <v>febrero</v>
      </c>
      <c r="AB357">
        <f>YEAR(BD_PONDERACIONES[[#This Row],[Fecha de Inspección]])</f>
        <v>2022</v>
      </c>
      <c r="AC357">
        <f t="shared" si="72"/>
        <v>0.5</v>
      </c>
      <c r="AD357">
        <f t="shared" si="73"/>
        <v>0.5</v>
      </c>
      <c r="AE357">
        <f t="shared" si="74"/>
        <v>0.5</v>
      </c>
      <c r="AF357">
        <f t="shared" si="75"/>
        <v>0.5</v>
      </c>
      <c r="AG357">
        <f t="shared" si="76"/>
        <v>0.5</v>
      </c>
      <c r="AH357">
        <f t="shared" si="77"/>
        <v>0.5</v>
      </c>
      <c r="AI357">
        <f t="shared" si="78"/>
        <v>0.25</v>
      </c>
      <c r="AJ357">
        <f t="shared" si="79"/>
        <v>0.25</v>
      </c>
      <c r="AK357">
        <f t="shared" si="80"/>
        <v>0.5</v>
      </c>
      <c r="AL357">
        <f t="shared" si="81"/>
        <v>0.5</v>
      </c>
      <c r="AM357">
        <f t="shared" si="82"/>
        <v>0.5</v>
      </c>
      <c r="AN357" s="6">
        <f t="shared" si="83"/>
        <v>1</v>
      </c>
      <c r="AO357" t="str">
        <f>VLOOKUP(BD_PONDERACIONES[[#This Row],[Comuna]],Tabla3[#All],2,0)</f>
        <v>Cordillera</v>
      </c>
    </row>
    <row r="358" spans="1:41" x14ac:dyDescent="0.35">
      <c r="A358" t="s">
        <v>2123</v>
      </c>
      <c r="B358" t="s">
        <v>2124</v>
      </c>
      <c r="C358" t="s">
        <v>376</v>
      </c>
      <c r="D358" s="5">
        <v>44602</v>
      </c>
      <c r="E358" s="5">
        <v>44568</v>
      </c>
      <c r="F358" t="s">
        <v>763</v>
      </c>
      <c r="G358" t="s">
        <v>2125</v>
      </c>
      <c r="H358" t="s">
        <v>1886</v>
      </c>
      <c r="J358" t="s">
        <v>756</v>
      </c>
      <c r="K358" t="s">
        <v>756</v>
      </c>
      <c r="L358" t="s">
        <v>757</v>
      </c>
      <c r="M358" t="s">
        <v>757</v>
      </c>
      <c r="N358" t="s">
        <v>756</v>
      </c>
      <c r="O358" t="s">
        <v>756</v>
      </c>
      <c r="P358" t="s">
        <v>758</v>
      </c>
      <c r="Q358" t="s">
        <v>759</v>
      </c>
      <c r="R358" t="s">
        <v>759</v>
      </c>
      <c r="S358" t="s">
        <v>757</v>
      </c>
      <c r="T358" t="s">
        <v>757</v>
      </c>
      <c r="U358" t="s">
        <v>757</v>
      </c>
      <c r="V358" t="s">
        <v>756</v>
      </c>
      <c r="W358" t="s">
        <v>756</v>
      </c>
      <c r="X358" t="s">
        <v>2126</v>
      </c>
      <c r="Y358" t="str">
        <f t="shared" si="70"/>
        <v>enero</v>
      </c>
      <c r="Z358">
        <f>YEAR(BD_PONDERACIONES[[#This Row],[Fecha Ejecución del Ticket]])</f>
        <v>2022</v>
      </c>
      <c r="AA358" t="str">
        <f t="shared" si="71"/>
        <v>febrero</v>
      </c>
      <c r="AB358">
        <f>YEAR(BD_PONDERACIONES[[#This Row],[Fecha de Inspección]])</f>
        <v>2022</v>
      </c>
      <c r="AC358">
        <f t="shared" si="72"/>
        <v>0.5</v>
      </c>
      <c r="AD358">
        <f t="shared" si="73"/>
        <v>0.5</v>
      </c>
      <c r="AE358">
        <f t="shared" si="74"/>
        <v>0.5</v>
      </c>
      <c r="AF358">
        <f t="shared" si="75"/>
        <v>0.5</v>
      </c>
      <c r="AG358">
        <f t="shared" si="76"/>
        <v>0.5</v>
      </c>
      <c r="AH358">
        <f t="shared" si="77"/>
        <v>0.5</v>
      </c>
      <c r="AI358">
        <f t="shared" si="78"/>
        <v>0.25</v>
      </c>
      <c r="AJ358">
        <f t="shared" si="79"/>
        <v>0.25</v>
      </c>
      <c r="AK358">
        <f t="shared" si="80"/>
        <v>0.5</v>
      </c>
      <c r="AL358">
        <f t="shared" si="81"/>
        <v>0.5</v>
      </c>
      <c r="AM358">
        <f t="shared" si="82"/>
        <v>0.5</v>
      </c>
      <c r="AN358" s="6">
        <f t="shared" si="83"/>
        <v>1</v>
      </c>
      <c r="AO358" t="str">
        <f>VLOOKUP(BD_PONDERACIONES[[#This Row],[Comuna]],Tabla3[#All],2,0)</f>
        <v>Cordillera</v>
      </c>
    </row>
    <row r="359" spans="1:41" x14ac:dyDescent="0.35">
      <c r="A359" t="s">
        <v>2151</v>
      </c>
      <c r="B359" t="s">
        <v>2152</v>
      </c>
      <c r="C359" t="s">
        <v>397</v>
      </c>
      <c r="D359" s="5">
        <v>44602</v>
      </c>
      <c r="E359" s="5">
        <v>44573</v>
      </c>
      <c r="F359" t="s">
        <v>763</v>
      </c>
      <c r="G359" t="s">
        <v>2153</v>
      </c>
      <c r="H359" t="s">
        <v>1886</v>
      </c>
      <c r="J359" t="s">
        <v>756</v>
      </c>
      <c r="K359" t="s">
        <v>756</v>
      </c>
      <c r="L359" t="s">
        <v>757</v>
      </c>
      <c r="M359" t="s">
        <v>757</v>
      </c>
      <c r="N359" t="s">
        <v>756</v>
      </c>
      <c r="O359" t="s">
        <v>756</v>
      </c>
      <c r="P359" t="s">
        <v>758</v>
      </c>
      <c r="Q359" t="s">
        <v>759</v>
      </c>
      <c r="R359" t="s">
        <v>759</v>
      </c>
      <c r="S359" t="s">
        <v>757</v>
      </c>
      <c r="T359" t="s">
        <v>757</v>
      </c>
      <c r="U359" t="s">
        <v>757</v>
      </c>
      <c r="V359" t="s">
        <v>756</v>
      </c>
      <c r="W359" t="s">
        <v>756</v>
      </c>
      <c r="X359" t="s">
        <v>804</v>
      </c>
      <c r="Y359" t="str">
        <f t="shared" si="70"/>
        <v>enero</v>
      </c>
      <c r="Z359">
        <f>YEAR(BD_PONDERACIONES[[#This Row],[Fecha Ejecución del Ticket]])</f>
        <v>2022</v>
      </c>
      <c r="AA359" t="str">
        <f t="shared" si="71"/>
        <v>febrero</v>
      </c>
      <c r="AB359">
        <f>YEAR(BD_PONDERACIONES[[#This Row],[Fecha de Inspección]])</f>
        <v>2022</v>
      </c>
      <c r="AC359">
        <f t="shared" si="72"/>
        <v>0.5</v>
      </c>
      <c r="AD359">
        <f t="shared" si="73"/>
        <v>0.5</v>
      </c>
      <c r="AE359">
        <f t="shared" si="74"/>
        <v>0.5</v>
      </c>
      <c r="AF359">
        <f t="shared" si="75"/>
        <v>0.5</v>
      </c>
      <c r="AG359">
        <f t="shared" si="76"/>
        <v>0.5</v>
      </c>
      <c r="AH359">
        <f t="shared" si="77"/>
        <v>0.5</v>
      </c>
      <c r="AI359">
        <f t="shared" si="78"/>
        <v>0.25</v>
      </c>
      <c r="AJ359">
        <f t="shared" si="79"/>
        <v>0.25</v>
      </c>
      <c r="AK359">
        <f t="shared" si="80"/>
        <v>0.5</v>
      </c>
      <c r="AL359">
        <f t="shared" si="81"/>
        <v>0.5</v>
      </c>
      <c r="AM359">
        <f t="shared" si="82"/>
        <v>0.5</v>
      </c>
      <c r="AN359" s="6">
        <f t="shared" si="83"/>
        <v>1</v>
      </c>
      <c r="AO359" t="str">
        <f>VLOOKUP(BD_PONDERACIONES[[#This Row],[Comuna]],Tabla3[#All],2,0)</f>
        <v>Cordillera</v>
      </c>
    </row>
    <row r="360" spans="1:41" x14ac:dyDescent="0.35">
      <c r="A360" t="s">
        <v>2154</v>
      </c>
      <c r="B360" t="s">
        <v>2155</v>
      </c>
      <c r="C360" t="s">
        <v>307</v>
      </c>
      <c r="D360" s="5">
        <v>44602</v>
      </c>
      <c r="E360" s="5">
        <v>44581</v>
      </c>
      <c r="F360" t="s">
        <v>753</v>
      </c>
      <c r="G360" t="s">
        <v>2156</v>
      </c>
      <c r="H360" t="s">
        <v>1809</v>
      </c>
      <c r="J360" t="s">
        <v>756</v>
      </c>
      <c r="K360" t="s">
        <v>756</v>
      </c>
      <c r="L360" t="s">
        <v>757</v>
      </c>
      <c r="M360" t="s">
        <v>757</v>
      </c>
      <c r="N360" t="s">
        <v>756</v>
      </c>
      <c r="O360" t="s">
        <v>756</v>
      </c>
      <c r="P360" t="s">
        <v>758</v>
      </c>
      <c r="Q360" t="s">
        <v>759</v>
      </c>
      <c r="R360" t="s">
        <v>759</v>
      </c>
      <c r="S360" t="s">
        <v>757</v>
      </c>
      <c r="T360" t="s">
        <v>757</v>
      </c>
      <c r="U360" t="s">
        <v>757</v>
      </c>
      <c r="V360" t="s">
        <v>756</v>
      </c>
      <c r="W360" t="s">
        <v>756</v>
      </c>
      <c r="X360" t="s">
        <v>2157</v>
      </c>
      <c r="Y360" t="str">
        <f t="shared" si="70"/>
        <v>enero</v>
      </c>
      <c r="Z360">
        <f>YEAR(BD_PONDERACIONES[[#This Row],[Fecha Ejecución del Ticket]])</f>
        <v>2022</v>
      </c>
      <c r="AA360" t="str">
        <f t="shared" si="71"/>
        <v>febrero</v>
      </c>
      <c r="AB360">
        <f>YEAR(BD_PONDERACIONES[[#This Row],[Fecha de Inspección]])</f>
        <v>2022</v>
      </c>
      <c r="AC360">
        <f t="shared" si="72"/>
        <v>0.5</v>
      </c>
      <c r="AD360">
        <f t="shared" si="73"/>
        <v>0.5</v>
      </c>
      <c r="AE360">
        <f t="shared" si="74"/>
        <v>0.5</v>
      </c>
      <c r="AF360">
        <f t="shared" si="75"/>
        <v>0.5</v>
      </c>
      <c r="AG360">
        <f t="shared" si="76"/>
        <v>0.5</v>
      </c>
      <c r="AH360">
        <f t="shared" si="77"/>
        <v>0.5</v>
      </c>
      <c r="AI360">
        <f t="shared" si="78"/>
        <v>0.25</v>
      </c>
      <c r="AJ360">
        <f t="shared" si="79"/>
        <v>0.25</v>
      </c>
      <c r="AK360">
        <f t="shared" si="80"/>
        <v>0.5</v>
      </c>
      <c r="AL360">
        <f t="shared" si="81"/>
        <v>0.5</v>
      </c>
      <c r="AM360">
        <f t="shared" si="82"/>
        <v>0.5</v>
      </c>
      <c r="AN360" s="6">
        <f t="shared" si="83"/>
        <v>1</v>
      </c>
      <c r="AO360" t="str">
        <f>VLOOKUP(BD_PONDERACIONES[[#This Row],[Comuna]],Tabla3[#All],2,0)</f>
        <v>Florida</v>
      </c>
    </row>
    <row r="361" spans="1:41" x14ac:dyDescent="0.35">
      <c r="A361" t="s">
        <v>2158</v>
      </c>
      <c r="B361" t="s">
        <v>2159</v>
      </c>
      <c r="C361" t="s">
        <v>303</v>
      </c>
      <c r="D361" s="5">
        <v>44602</v>
      </c>
      <c r="E361" s="5">
        <v>44581</v>
      </c>
      <c r="F361" t="s">
        <v>753</v>
      </c>
      <c r="G361" t="s">
        <v>2160</v>
      </c>
      <c r="H361" t="s">
        <v>1809</v>
      </c>
      <c r="J361" t="s">
        <v>756</v>
      </c>
      <c r="K361" t="s">
        <v>756</v>
      </c>
      <c r="L361" t="s">
        <v>756</v>
      </c>
      <c r="M361" t="s">
        <v>756</v>
      </c>
      <c r="N361" t="s">
        <v>756</v>
      </c>
      <c r="O361" t="s">
        <v>756</v>
      </c>
      <c r="P361" t="s">
        <v>758</v>
      </c>
      <c r="Q361" t="s">
        <v>759</v>
      </c>
      <c r="R361" t="s">
        <v>759</v>
      </c>
      <c r="S361" t="s">
        <v>757</v>
      </c>
      <c r="T361" t="s">
        <v>757</v>
      </c>
      <c r="U361" t="s">
        <v>757</v>
      </c>
      <c r="V361" t="s">
        <v>773</v>
      </c>
      <c r="W361" t="s">
        <v>773</v>
      </c>
      <c r="X361" t="s">
        <v>2161</v>
      </c>
      <c r="Y361" t="str">
        <f t="shared" si="70"/>
        <v>enero</v>
      </c>
      <c r="Z361">
        <f>YEAR(BD_PONDERACIONES[[#This Row],[Fecha Ejecución del Ticket]])</f>
        <v>2022</v>
      </c>
      <c r="AA361" t="str">
        <f t="shared" si="71"/>
        <v>febrero</v>
      </c>
      <c r="AB361">
        <f>YEAR(BD_PONDERACIONES[[#This Row],[Fecha de Inspección]])</f>
        <v>2022</v>
      </c>
      <c r="AC361">
        <f t="shared" si="72"/>
        <v>0.5</v>
      </c>
      <c r="AD361">
        <f t="shared" si="73"/>
        <v>0.5</v>
      </c>
      <c r="AE361">
        <f t="shared" si="74"/>
        <v>0.5</v>
      </c>
      <c r="AF361">
        <f t="shared" si="75"/>
        <v>0.5</v>
      </c>
      <c r="AG361">
        <f t="shared" si="76"/>
        <v>0.5</v>
      </c>
      <c r="AH361">
        <f t="shared" si="77"/>
        <v>0.5</v>
      </c>
      <c r="AI361">
        <f t="shared" si="78"/>
        <v>0.25</v>
      </c>
      <c r="AJ361">
        <f t="shared" si="79"/>
        <v>0.25</v>
      </c>
      <c r="AK361">
        <f t="shared" si="80"/>
        <v>0.5</v>
      </c>
      <c r="AL361">
        <f t="shared" si="81"/>
        <v>0</v>
      </c>
      <c r="AM361">
        <f t="shared" si="82"/>
        <v>0</v>
      </c>
      <c r="AN361" s="6">
        <f t="shared" si="83"/>
        <v>0.8</v>
      </c>
      <c r="AO361" t="str">
        <f>VLOOKUP(BD_PONDERACIONES[[#This Row],[Comuna]],Tabla3[#All],2,0)</f>
        <v>Florida</v>
      </c>
    </row>
    <row r="362" spans="1:41" x14ac:dyDescent="0.35">
      <c r="A362" t="s">
        <v>2162</v>
      </c>
      <c r="B362" t="s">
        <v>2163</v>
      </c>
      <c r="C362" t="s">
        <v>300</v>
      </c>
      <c r="D362" s="5">
        <v>44602</v>
      </c>
      <c r="E362" s="5">
        <v>44581</v>
      </c>
      <c r="F362" t="s">
        <v>753</v>
      </c>
      <c r="G362" t="s">
        <v>2164</v>
      </c>
      <c r="H362" t="s">
        <v>1809</v>
      </c>
      <c r="J362" t="s">
        <v>756</v>
      </c>
      <c r="K362" t="s">
        <v>756</v>
      </c>
      <c r="L362" t="s">
        <v>757</v>
      </c>
      <c r="M362" t="s">
        <v>757</v>
      </c>
      <c r="N362" t="s">
        <v>756</v>
      </c>
      <c r="O362" t="s">
        <v>756</v>
      </c>
      <c r="P362" t="s">
        <v>758</v>
      </c>
      <c r="Q362" t="s">
        <v>759</v>
      </c>
      <c r="R362" t="s">
        <v>759</v>
      </c>
      <c r="S362" t="s">
        <v>757</v>
      </c>
      <c r="T362" t="s">
        <v>757</v>
      </c>
      <c r="U362" t="s">
        <v>757</v>
      </c>
      <c r="V362" t="s">
        <v>756</v>
      </c>
      <c r="W362" t="s">
        <v>756</v>
      </c>
      <c r="X362" t="s">
        <v>2165</v>
      </c>
      <c r="Y362" t="str">
        <f t="shared" si="70"/>
        <v>enero</v>
      </c>
      <c r="Z362">
        <f>YEAR(BD_PONDERACIONES[[#This Row],[Fecha Ejecución del Ticket]])</f>
        <v>2022</v>
      </c>
      <c r="AA362" t="str">
        <f t="shared" si="71"/>
        <v>febrero</v>
      </c>
      <c r="AB362">
        <f>YEAR(BD_PONDERACIONES[[#This Row],[Fecha de Inspección]])</f>
        <v>2022</v>
      </c>
      <c r="AC362">
        <f t="shared" si="72"/>
        <v>0.5</v>
      </c>
      <c r="AD362">
        <f t="shared" si="73"/>
        <v>0.5</v>
      </c>
      <c r="AE362">
        <f t="shared" si="74"/>
        <v>0.5</v>
      </c>
      <c r="AF362">
        <f t="shared" si="75"/>
        <v>0.5</v>
      </c>
      <c r="AG362">
        <f t="shared" si="76"/>
        <v>0.5</v>
      </c>
      <c r="AH362">
        <f t="shared" si="77"/>
        <v>0.5</v>
      </c>
      <c r="AI362">
        <f t="shared" si="78"/>
        <v>0.25</v>
      </c>
      <c r="AJ362">
        <f t="shared" si="79"/>
        <v>0.25</v>
      </c>
      <c r="AK362">
        <f t="shared" si="80"/>
        <v>0.5</v>
      </c>
      <c r="AL362">
        <f t="shared" si="81"/>
        <v>0.5</v>
      </c>
      <c r="AM362">
        <f t="shared" si="82"/>
        <v>0.5</v>
      </c>
      <c r="AN362" s="6">
        <f t="shared" si="83"/>
        <v>1</v>
      </c>
      <c r="AO362" t="str">
        <f>VLOOKUP(BD_PONDERACIONES[[#This Row],[Comuna]],Tabla3[#All],2,0)</f>
        <v>Florida</v>
      </c>
    </row>
    <row r="363" spans="1:41" x14ac:dyDescent="0.35">
      <c r="A363" t="s">
        <v>2166</v>
      </c>
      <c r="B363" t="s">
        <v>2167</v>
      </c>
      <c r="C363" t="s">
        <v>452</v>
      </c>
      <c r="D363" s="5">
        <v>44602</v>
      </c>
      <c r="E363" s="5">
        <v>44590</v>
      </c>
      <c r="F363" t="s">
        <v>763</v>
      </c>
      <c r="G363" t="s">
        <v>2168</v>
      </c>
      <c r="H363" t="s">
        <v>1886</v>
      </c>
      <c r="J363" t="s">
        <v>756</v>
      </c>
      <c r="K363" t="s">
        <v>756</v>
      </c>
      <c r="L363" t="s">
        <v>757</v>
      </c>
      <c r="M363" t="s">
        <v>757</v>
      </c>
      <c r="N363" t="s">
        <v>756</v>
      </c>
      <c r="O363" t="s">
        <v>756</v>
      </c>
      <c r="P363" t="s">
        <v>758</v>
      </c>
      <c r="Q363" t="s">
        <v>759</v>
      </c>
      <c r="R363" t="s">
        <v>759</v>
      </c>
      <c r="S363" t="s">
        <v>757</v>
      </c>
      <c r="T363" t="s">
        <v>757</v>
      </c>
      <c r="U363" t="s">
        <v>757</v>
      </c>
      <c r="V363" t="s">
        <v>768</v>
      </c>
      <c r="W363" t="s">
        <v>773</v>
      </c>
      <c r="X363" t="s">
        <v>804</v>
      </c>
      <c r="Y363" t="str">
        <f t="shared" si="70"/>
        <v>enero</v>
      </c>
      <c r="Z363">
        <f>YEAR(BD_PONDERACIONES[[#This Row],[Fecha Ejecución del Ticket]])</f>
        <v>2022</v>
      </c>
      <c r="AA363" t="str">
        <f t="shared" si="71"/>
        <v>febrero</v>
      </c>
      <c r="AB363">
        <f>YEAR(BD_PONDERACIONES[[#This Row],[Fecha de Inspección]])</f>
        <v>2022</v>
      </c>
      <c r="AC363">
        <f t="shared" si="72"/>
        <v>0.5</v>
      </c>
      <c r="AD363">
        <f t="shared" si="73"/>
        <v>0.5</v>
      </c>
      <c r="AE363">
        <f t="shared" si="74"/>
        <v>0.5</v>
      </c>
      <c r="AF363">
        <f t="shared" si="75"/>
        <v>0.5</v>
      </c>
      <c r="AG363">
        <f t="shared" si="76"/>
        <v>0.5</v>
      </c>
      <c r="AH363">
        <f t="shared" si="77"/>
        <v>0.5</v>
      </c>
      <c r="AI363">
        <f t="shared" si="78"/>
        <v>0.25</v>
      </c>
      <c r="AJ363">
        <f t="shared" si="79"/>
        <v>0.25</v>
      </c>
      <c r="AK363">
        <f t="shared" si="80"/>
        <v>0.5</v>
      </c>
      <c r="AL363">
        <f t="shared" si="81"/>
        <v>0.17499999999999999</v>
      </c>
      <c r="AM363">
        <f t="shared" si="82"/>
        <v>0</v>
      </c>
      <c r="AN363" s="6">
        <f t="shared" si="83"/>
        <v>0.83500000000000008</v>
      </c>
      <c r="AO363" t="str">
        <f>VLOOKUP(BD_PONDERACIONES[[#This Row],[Comuna]],Tabla3[#All],2,0)</f>
        <v>Cordillera</v>
      </c>
    </row>
    <row r="364" spans="1:41" x14ac:dyDescent="0.35">
      <c r="A364" t="s">
        <v>2169</v>
      </c>
      <c r="B364" t="s">
        <v>2170</v>
      </c>
      <c r="C364" t="s">
        <v>429</v>
      </c>
      <c r="D364" s="5">
        <v>44602</v>
      </c>
      <c r="E364" s="5">
        <v>44587</v>
      </c>
      <c r="F364" t="s">
        <v>763</v>
      </c>
      <c r="G364" t="s">
        <v>2171</v>
      </c>
      <c r="H364" t="s">
        <v>1886</v>
      </c>
      <c r="J364" t="s">
        <v>756</v>
      </c>
      <c r="K364" t="s">
        <v>756</v>
      </c>
      <c r="L364" t="s">
        <v>773</v>
      </c>
      <c r="M364" t="s">
        <v>773</v>
      </c>
      <c r="N364" t="s">
        <v>756</v>
      </c>
      <c r="O364" t="s">
        <v>756</v>
      </c>
      <c r="P364" t="s">
        <v>765</v>
      </c>
      <c r="Q364" t="s">
        <v>2172</v>
      </c>
      <c r="R364" t="s">
        <v>759</v>
      </c>
      <c r="S364" t="s">
        <v>756</v>
      </c>
      <c r="T364" t="s">
        <v>756</v>
      </c>
      <c r="U364" t="s">
        <v>756</v>
      </c>
      <c r="V364" t="s">
        <v>756</v>
      </c>
      <c r="W364" t="s">
        <v>756</v>
      </c>
      <c r="X364" t="s">
        <v>2173</v>
      </c>
      <c r="Y364" t="str">
        <f t="shared" si="70"/>
        <v>enero</v>
      </c>
      <c r="Z364">
        <f>YEAR(BD_PONDERACIONES[[#This Row],[Fecha Ejecución del Ticket]])</f>
        <v>2022</v>
      </c>
      <c r="AA364" t="str">
        <f t="shared" si="71"/>
        <v>febrero</v>
      </c>
      <c r="AB364">
        <f>YEAR(BD_PONDERACIONES[[#This Row],[Fecha de Inspección]])</f>
        <v>2022</v>
      </c>
      <c r="AC364">
        <f t="shared" si="72"/>
        <v>0.5</v>
      </c>
      <c r="AD364">
        <f t="shared" si="73"/>
        <v>0.5</v>
      </c>
      <c r="AE364">
        <f t="shared" si="74"/>
        <v>0</v>
      </c>
      <c r="AF364">
        <f t="shared" si="75"/>
        <v>0</v>
      </c>
      <c r="AG364">
        <f t="shared" si="76"/>
        <v>0.5</v>
      </c>
      <c r="AH364">
        <f t="shared" si="77"/>
        <v>0.5</v>
      </c>
      <c r="AI364">
        <f t="shared" si="78"/>
        <v>0.25</v>
      </c>
      <c r="AJ364">
        <f t="shared" si="79"/>
        <v>0.25</v>
      </c>
      <c r="AK364">
        <f t="shared" si="80"/>
        <v>0.5</v>
      </c>
      <c r="AL364">
        <f t="shared" si="81"/>
        <v>0.5</v>
      </c>
      <c r="AM364">
        <f t="shared" si="82"/>
        <v>0.5</v>
      </c>
      <c r="AN364" s="6">
        <f t="shared" si="83"/>
        <v>0.7</v>
      </c>
      <c r="AO364" t="str">
        <f>VLOOKUP(BD_PONDERACIONES[[#This Row],[Comuna]],Tabla3[#All],2,0)</f>
        <v>Cordillera</v>
      </c>
    </row>
    <row r="365" spans="1:41" x14ac:dyDescent="0.35">
      <c r="A365" t="s">
        <v>2174</v>
      </c>
      <c r="B365" t="s">
        <v>2175</v>
      </c>
      <c r="C365" t="s">
        <v>364</v>
      </c>
      <c r="D365" s="5">
        <v>44602</v>
      </c>
      <c r="E365" s="5">
        <v>44565</v>
      </c>
      <c r="F365" t="s">
        <v>763</v>
      </c>
      <c r="G365" t="s">
        <v>2176</v>
      </c>
      <c r="H365" t="s">
        <v>1886</v>
      </c>
      <c r="J365" t="s">
        <v>756</v>
      </c>
      <c r="K365" t="s">
        <v>756</v>
      </c>
      <c r="L365" t="s">
        <v>757</v>
      </c>
      <c r="M365" t="s">
        <v>757</v>
      </c>
      <c r="N365" t="s">
        <v>756</v>
      </c>
      <c r="O365" t="s">
        <v>756</v>
      </c>
      <c r="P365" t="s">
        <v>758</v>
      </c>
      <c r="Q365" t="s">
        <v>759</v>
      </c>
      <c r="R365" t="s">
        <v>759</v>
      </c>
      <c r="S365" t="s">
        <v>757</v>
      </c>
      <c r="T365" t="s">
        <v>757</v>
      </c>
      <c r="U365" t="s">
        <v>757</v>
      </c>
      <c r="V365" t="s">
        <v>756</v>
      </c>
      <c r="W365" t="s">
        <v>756</v>
      </c>
      <c r="X365" t="s">
        <v>2177</v>
      </c>
      <c r="Y365" t="str">
        <f t="shared" si="70"/>
        <v>enero</v>
      </c>
      <c r="Z365">
        <f>YEAR(BD_PONDERACIONES[[#This Row],[Fecha Ejecución del Ticket]])</f>
        <v>2022</v>
      </c>
      <c r="AA365" t="str">
        <f t="shared" si="71"/>
        <v>febrero</v>
      </c>
      <c r="AB365">
        <f>YEAR(BD_PONDERACIONES[[#This Row],[Fecha de Inspección]])</f>
        <v>2022</v>
      </c>
      <c r="AC365">
        <f t="shared" si="72"/>
        <v>0.5</v>
      </c>
      <c r="AD365">
        <f t="shared" si="73"/>
        <v>0.5</v>
      </c>
      <c r="AE365">
        <f t="shared" si="74"/>
        <v>0.5</v>
      </c>
      <c r="AF365">
        <f t="shared" si="75"/>
        <v>0.5</v>
      </c>
      <c r="AG365">
        <f t="shared" si="76"/>
        <v>0.5</v>
      </c>
      <c r="AH365">
        <f t="shared" si="77"/>
        <v>0.5</v>
      </c>
      <c r="AI365">
        <f t="shared" si="78"/>
        <v>0.25</v>
      </c>
      <c r="AJ365">
        <f t="shared" si="79"/>
        <v>0.25</v>
      </c>
      <c r="AK365">
        <f t="shared" si="80"/>
        <v>0.5</v>
      </c>
      <c r="AL365">
        <f t="shared" si="81"/>
        <v>0.5</v>
      </c>
      <c r="AM365">
        <f t="shared" si="82"/>
        <v>0.5</v>
      </c>
      <c r="AN365" s="6">
        <f t="shared" si="83"/>
        <v>1</v>
      </c>
      <c r="AO365" t="str">
        <f>VLOOKUP(BD_PONDERACIONES[[#This Row],[Comuna]],Tabla3[#All],2,0)</f>
        <v>Cordillera</v>
      </c>
    </row>
    <row r="366" spans="1:41" x14ac:dyDescent="0.35">
      <c r="A366" t="s">
        <v>2178</v>
      </c>
      <c r="B366" t="s">
        <v>2179</v>
      </c>
      <c r="C366" t="s">
        <v>450</v>
      </c>
      <c r="D366" s="5">
        <v>44602</v>
      </c>
      <c r="E366" s="5">
        <v>44590</v>
      </c>
      <c r="F366" t="s">
        <v>763</v>
      </c>
      <c r="G366" t="s">
        <v>2180</v>
      </c>
      <c r="H366" t="s">
        <v>1886</v>
      </c>
      <c r="J366" t="s">
        <v>756</v>
      </c>
      <c r="K366" t="s">
        <v>756</v>
      </c>
      <c r="L366" t="s">
        <v>757</v>
      </c>
      <c r="M366" t="s">
        <v>757</v>
      </c>
      <c r="N366" t="s">
        <v>756</v>
      </c>
      <c r="O366" t="s">
        <v>756</v>
      </c>
      <c r="P366" t="s">
        <v>758</v>
      </c>
      <c r="Q366" t="s">
        <v>759</v>
      </c>
      <c r="R366" t="s">
        <v>759</v>
      </c>
      <c r="S366" t="s">
        <v>757</v>
      </c>
      <c r="T366" t="s">
        <v>757</v>
      </c>
      <c r="U366" t="s">
        <v>757</v>
      </c>
      <c r="V366" t="s">
        <v>773</v>
      </c>
      <c r="W366" t="s">
        <v>773</v>
      </c>
      <c r="X366" t="s">
        <v>2181</v>
      </c>
      <c r="Y366" t="str">
        <f t="shared" si="70"/>
        <v>enero</v>
      </c>
      <c r="Z366">
        <f>YEAR(BD_PONDERACIONES[[#This Row],[Fecha Ejecución del Ticket]])</f>
        <v>2022</v>
      </c>
      <c r="AA366" t="str">
        <f t="shared" si="71"/>
        <v>febrero</v>
      </c>
      <c r="AB366">
        <f>YEAR(BD_PONDERACIONES[[#This Row],[Fecha de Inspección]])</f>
        <v>2022</v>
      </c>
      <c r="AC366">
        <f t="shared" si="72"/>
        <v>0.5</v>
      </c>
      <c r="AD366">
        <f t="shared" si="73"/>
        <v>0.5</v>
      </c>
      <c r="AE366">
        <f t="shared" si="74"/>
        <v>0.5</v>
      </c>
      <c r="AF366">
        <f t="shared" si="75"/>
        <v>0.5</v>
      </c>
      <c r="AG366">
        <f t="shared" si="76"/>
        <v>0.5</v>
      </c>
      <c r="AH366">
        <f t="shared" si="77"/>
        <v>0.5</v>
      </c>
      <c r="AI366">
        <f t="shared" si="78"/>
        <v>0.25</v>
      </c>
      <c r="AJ366">
        <f t="shared" si="79"/>
        <v>0.25</v>
      </c>
      <c r="AK366">
        <f t="shared" si="80"/>
        <v>0.5</v>
      </c>
      <c r="AL366">
        <f t="shared" si="81"/>
        <v>0</v>
      </c>
      <c r="AM366">
        <f t="shared" si="82"/>
        <v>0</v>
      </c>
      <c r="AN366" s="6">
        <f t="shared" si="83"/>
        <v>0.8</v>
      </c>
      <c r="AO366" t="str">
        <f>VLOOKUP(BD_PONDERACIONES[[#This Row],[Comuna]],Tabla3[#All],2,0)</f>
        <v>Cordillera</v>
      </c>
    </row>
    <row r="367" spans="1:41" x14ac:dyDescent="0.35">
      <c r="A367" t="s">
        <v>2182</v>
      </c>
      <c r="B367" t="s">
        <v>2183</v>
      </c>
      <c r="C367" t="s">
        <v>298</v>
      </c>
      <c r="D367" s="5">
        <v>44602</v>
      </c>
      <c r="E367" s="5">
        <v>44580</v>
      </c>
      <c r="F367" t="s">
        <v>753</v>
      </c>
      <c r="G367" t="s">
        <v>2184</v>
      </c>
      <c r="H367" t="s">
        <v>1809</v>
      </c>
      <c r="J367" t="s">
        <v>756</v>
      </c>
      <c r="K367" t="s">
        <v>756</v>
      </c>
      <c r="L367" t="s">
        <v>757</v>
      </c>
      <c r="M367" t="s">
        <v>757</v>
      </c>
      <c r="N367" t="s">
        <v>756</v>
      </c>
      <c r="O367" t="s">
        <v>756</v>
      </c>
      <c r="P367" t="s">
        <v>765</v>
      </c>
      <c r="Q367" t="s">
        <v>759</v>
      </c>
      <c r="R367" t="s">
        <v>759</v>
      </c>
      <c r="S367" t="s">
        <v>756</v>
      </c>
      <c r="T367" t="s">
        <v>756</v>
      </c>
      <c r="U367" t="s">
        <v>756</v>
      </c>
      <c r="V367" t="s">
        <v>756</v>
      </c>
      <c r="W367" t="s">
        <v>756</v>
      </c>
      <c r="X367" t="s">
        <v>2185</v>
      </c>
      <c r="Y367" t="str">
        <f t="shared" si="70"/>
        <v>enero</v>
      </c>
      <c r="Z367">
        <f>YEAR(BD_PONDERACIONES[[#This Row],[Fecha Ejecución del Ticket]])</f>
        <v>2022</v>
      </c>
      <c r="AA367" t="str">
        <f t="shared" si="71"/>
        <v>febrero</v>
      </c>
      <c r="AB367">
        <f>YEAR(BD_PONDERACIONES[[#This Row],[Fecha de Inspección]])</f>
        <v>2022</v>
      </c>
      <c r="AC367">
        <f t="shared" si="72"/>
        <v>0.5</v>
      </c>
      <c r="AD367">
        <f t="shared" si="73"/>
        <v>0.5</v>
      </c>
      <c r="AE367">
        <f t="shared" si="74"/>
        <v>0.5</v>
      </c>
      <c r="AF367">
        <f t="shared" si="75"/>
        <v>0.5</v>
      </c>
      <c r="AG367">
        <f t="shared" si="76"/>
        <v>0.5</v>
      </c>
      <c r="AH367">
        <f t="shared" si="77"/>
        <v>0.5</v>
      </c>
      <c r="AI367">
        <f t="shared" si="78"/>
        <v>0.25</v>
      </c>
      <c r="AJ367">
        <f t="shared" si="79"/>
        <v>0.25</v>
      </c>
      <c r="AK367">
        <f t="shared" si="80"/>
        <v>0.5</v>
      </c>
      <c r="AL367">
        <f t="shared" si="81"/>
        <v>0.5</v>
      </c>
      <c r="AM367">
        <f t="shared" si="82"/>
        <v>0.5</v>
      </c>
      <c r="AN367" s="6">
        <f t="shared" si="83"/>
        <v>1</v>
      </c>
      <c r="AO367" t="str">
        <f>VLOOKUP(BD_PONDERACIONES[[#This Row],[Comuna]],Tabla3[#All],2,0)</f>
        <v>Florida</v>
      </c>
    </row>
    <row r="368" spans="1:41" x14ac:dyDescent="0.35">
      <c r="A368" t="s">
        <v>2186</v>
      </c>
      <c r="B368" t="s">
        <v>2187</v>
      </c>
      <c r="C368" t="s">
        <v>395</v>
      </c>
      <c r="D368" s="5">
        <v>44602</v>
      </c>
      <c r="E368" s="5">
        <v>44573</v>
      </c>
      <c r="F368" t="s">
        <v>763</v>
      </c>
      <c r="G368" t="s">
        <v>2188</v>
      </c>
      <c r="H368" t="s">
        <v>1886</v>
      </c>
      <c r="J368" t="s">
        <v>756</v>
      </c>
      <c r="K368" t="s">
        <v>756</v>
      </c>
      <c r="L368" t="s">
        <v>757</v>
      </c>
      <c r="M368" t="s">
        <v>757</v>
      </c>
      <c r="N368" t="s">
        <v>756</v>
      </c>
      <c r="O368" t="s">
        <v>756</v>
      </c>
      <c r="P368" t="s">
        <v>758</v>
      </c>
      <c r="Q368" t="s">
        <v>759</v>
      </c>
      <c r="R368" t="s">
        <v>759</v>
      </c>
      <c r="S368" t="s">
        <v>757</v>
      </c>
      <c r="T368" t="s">
        <v>757</v>
      </c>
      <c r="U368" t="s">
        <v>757</v>
      </c>
      <c r="V368" t="s">
        <v>756</v>
      </c>
      <c r="W368" t="s">
        <v>756</v>
      </c>
      <c r="X368" t="s">
        <v>2189</v>
      </c>
      <c r="Y368" t="str">
        <f t="shared" si="70"/>
        <v>enero</v>
      </c>
      <c r="Z368">
        <f>YEAR(BD_PONDERACIONES[[#This Row],[Fecha Ejecución del Ticket]])</f>
        <v>2022</v>
      </c>
      <c r="AA368" t="str">
        <f t="shared" si="71"/>
        <v>febrero</v>
      </c>
      <c r="AB368">
        <f>YEAR(BD_PONDERACIONES[[#This Row],[Fecha de Inspección]])</f>
        <v>2022</v>
      </c>
      <c r="AC368">
        <f t="shared" si="72"/>
        <v>0.5</v>
      </c>
      <c r="AD368">
        <f t="shared" si="73"/>
        <v>0.5</v>
      </c>
      <c r="AE368">
        <f t="shared" si="74"/>
        <v>0.5</v>
      </c>
      <c r="AF368">
        <f t="shared" si="75"/>
        <v>0.5</v>
      </c>
      <c r="AG368">
        <f t="shared" si="76"/>
        <v>0.5</v>
      </c>
      <c r="AH368">
        <f t="shared" si="77"/>
        <v>0.5</v>
      </c>
      <c r="AI368">
        <f t="shared" si="78"/>
        <v>0.25</v>
      </c>
      <c r="AJ368">
        <f t="shared" si="79"/>
        <v>0.25</v>
      </c>
      <c r="AK368">
        <f t="shared" si="80"/>
        <v>0.5</v>
      </c>
      <c r="AL368">
        <f t="shared" si="81"/>
        <v>0.5</v>
      </c>
      <c r="AM368">
        <f t="shared" si="82"/>
        <v>0.5</v>
      </c>
      <c r="AN368" s="6">
        <f t="shared" si="83"/>
        <v>1</v>
      </c>
      <c r="AO368" t="str">
        <f>VLOOKUP(BD_PONDERACIONES[[#This Row],[Comuna]],Tabla3[#All],2,0)</f>
        <v>Cordillera</v>
      </c>
    </row>
    <row r="369" spans="1:41" x14ac:dyDescent="0.35">
      <c r="A369" t="s">
        <v>2190</v>
      </c>
      <c r="B369" t="s">
        <v>2191</v>
      </c>
      <c r="C369" t="s">
        <v>449</v>
      </c>
      <c r="D369" s="5">
        <v>44602</v>
      </c>
      <c r="E369" s="5">
        <v>44590</v>
      </c>
      <c r="F369" t="s">
        <v>763</v>
      </c>
      <c r="G369" t="s">
        <v>2192</v>
      </c>
      <c r="H369" t="s">
        <v>1886</v>
      </c>
      <c r="J369" t="s">
        <v>756</v>
      </c>
      <c r="K369" t="s">
        <v>756</v>
      </c>
      <c r="L369" t="s">
        <v>757</v>
      </c>
      <c r="M369" t="s">
        <v>757</v>
      </c>
      <c r="N369" t="s">
        <v>756</v>
      </c>
      <c r="O369" t="s">
        <v>756</v>
      </c>
      <c r="P369" t="s">
        <v>758</v>
      </c>
      <c r="Q369" t="s">
        <v>759</v>
      </c>
      <c r="R369" t="s">
        <v>759</v>
      </c>
      <c r="S369" t="s">
        <v>757</v>
      </c>
      <c r="T369" t="s">
        <v>757</v>
      </c>
      <c r="U369" t="s">
        <v>757</v>
      </c>
      <c r="V369" t="s">
        <v>756</v>
      </c>
      <c r="W369" t="s">
        <v>756</v>
      </c>
      <c r="X369" t="s">
        <v>858</v>
      </c>
      <c r="Y369" t="str">
        <f t="shared" si="70"/>
        <v>enero</v>
      </c>
      <c r="Z369">
        <f>YEAR(BD_PONDERACIONES[[#This Row],[Fecha Ejecución del Ticket]])</f>
        <v>2022</v>
      </c>
      <c r="AA369" t="str">
        <f t="shared" si="71"/>
        <v>febrero</v>
      </c>
      <c r="AB369">
        <f>YEAR(BD_PONDERACIONES[[#This Row],[Fecha de Inspección]])</f>
        <v>2022</v>
      </c>
      <c r="AC369">
        <f t="shared" si="72"/>
        <v>0.5</v>
      </c>
      <c r="AD369">
        <f t="shared" si="73"/>
        <v>0.5</v>
      </c>
      <c r="AE369">
        <f t="shared" si="74"/>
        <v>0.5</v>
      </c>
      <c r="AF369">
        <f t="shared" si="75"/>
        <v>0.5</v>
      </c>
      <c r="AG369">
        <f t="shared" si="76"/>
        <v>0.5</v>
      </c>
      <c r="AH369">
        <f t="shared" si="77"/>
        <v>0.5</v>
      </c>
      <c r="AI369">
        <f t="shared" si="78"/>
        <v>0.25</v>
      </c>
      <c r="AJ369">
        <f t="shared" si="79"/>
        <v>0.25</v>
      </c>
      <c r="AK369">
        <f t="shared" si="80"/>
        <v>0.5</v>
      </c>
      <c r="AL369">
        <f t="shared" si="81"/>
        <v>0.5</v>
      </c>
      <c r="AM369">
        <f t="shared" si="82"/>
        <v>0.5</v>
      </c>
      <c r="AN369" s="6">
        <f t="shared" si="83"/>
        <v>1</v>
      </c>
      <c r="AO369" t="str">
        <f>VLOOKUP(BD_PONDERACIONES[[#This Row],[Comuna]],Tabla3[#All],2,0)</f>
        <v>Cordillera</v>
      </c>
    </row>
    <row r="370" spans="1:41" x14ac:dyDescent="0.35">
      <c r="A370" t="s">
        <v>2193</v>
      </c>
      <c r="B370" t="s">
        <v>2194</v>
      </c>
      <c r="C370" t="s">
        <v>292</v>
      </c>
      <c r="D370" s="5">
        <v>44602</v>
      </c>
      <c r="E370" s="5">
        <v>44579</v>
      </c>
      <c r="F370" t="s">
        <v>753</v>
      </c>
      <c r="G370" t="s">
        <v>2195</v>
      </c>
      <c r="H370" t="s">
        <v>1809</v>
      </c>
      <c r="J370" t="s">
        <v>756</v>
      </c>
      <c r="K370" t="s">
        <v>756</v>
      </c>
      <c r="L370" t="s">
        <v>757</v>
      </c>
      <c r="M370" t="s">
        <v>757</v>
      </c>
      <c r="N370" t="s">
        <v>773</v>
      </c>
      <c r="O370" t="s">
        <v>756</v>
      </c>
      <c r="P370" t="s">
        <v>758</v>
      </c>
      <c r="Q370" t="s">
        <v>759</v>
      </c>
      <c r="R370" t="s">
        <v>759</v>
      </c>
      <c r="S370" t="s">
        <v>757</v>
      </c>
      <c r="T370" t="s">
        <v>757</v>
      </c>
      <c r="U370" t="s">
        <v>757</v>
      </c>
      <c r="V370" t="s">
        <v>756</v>
      </c>
      <c r="W370" t="s">
        <v>773</v>
      </c>
      <c r="X370" t="s">
        <v>2196</v>
      </c>
      <c r="Y370" t="str">
        <f t="shared" si="70"/>
        <v>enero</v>
      </c>
      <c r="Z370">
        <f>YEAR(BD_PONDERACIONES[[#This Row],[Fecha Ejecución del Ticket]])</f>
        <v>2022</v>
      </c>
      <c r="AA370" t="str">
        <f t="shared" si="71"/>
        <v>febrero</v>
      </c>
      <c r="AB370">
        <f>YEAR(BD_PONDERACIONES[[#This Row],[Fecha de Inspección]])</f>
        <v>2022</v>
      </c>
      <c r="AC370">
        <f t="shared" si="72"/>
        <v>0.5</v>
      </c>
      <c r="AD370">
        <f t="shared" si="73"/>
        <v>0.5</v>
      </c>
      <c r="AE370">
        <f t="shared" si="74"/>
        <v>0.5</v>
      </c>
      <c r="AF370">
        <f t="shared" si="75"/>
        <v>0.5</v>
      </c>
      <c r="AG370">
        <f t="shared" si="76"/>
        <v>0</v>
      </c>
      <c r="AH370">
        <f t="shared" si="77"/>
        <v>0.5</v>
      </c>
      <c r="AI370">
        <f t="shared" si="78"/>
        <v>0.25</v>
      </c>
      <c r="AJ370">
        <f t="shared" si="79"/>
        <v>0.25</v>
      </c>
      <c r="AK370">
        <f t="shared" si="80"/>
        <v>0.5</v>
      </c>
      <c r="AL370">
        <f t="shared" si="81"/>
        <v>0.5</v>
      </c>
      <c r="AM370">
        <f t="shared" si="82"/>
        <v>0</v>
      </c>
      <c r="AN370" s="6">
        <f t="shared" si="83"/>
        <v>0.82499999999999996</v>
      </c>
      <c r="AO370" t="str">
        <f>VLOOKUP(BD_PONDERACIONES[[#This Row],[Comuna]],Tabla3[#All],2,0)</f>
        <v>Florida</v>
      </c>
    </row>
    <row r="371" spans="1:41" x14ac:dyDescent="0.35">
      <c r="A371" t="s">
        <v>2197</v>
      </c>
      <c r="B371" t="s">
        <v>2198</v>
      </c>
      <c r="C371" t="s">
        <v>289</v>
      </c>
      <c r="D371" s="5">
        <v>44602</v>
      </c>
      <c r="E371" s="5">
        <v>44577</v>
      </c>
      <c r="F371" t="s">
        <v>753</v>
      </c>
      <c r="G371" t="s">
        <v>2199</v>
      </c>
      <c r="H371" t="s">
        <v>1809</v>
      </c>
      <c r="J371" t="s">
        <v>756</v>
      </c>
      <c r="K371" t="s">
        <v>756</v>
      </c>
      <c r="L371" t="s">
        <v>757</v>
      </c>
      <c r="M371" t="s">
        <v>757</v>
      </c>
      <c r="N371" t="s">
        <v>756</v>
      </c>
      <c r="O371" t="s">
        <v>756</v>
      </c>
      <c r="P371" t="s">
        <v>765</v>
      </c>
      <c r="Q371" t="s">
        <v>759</v>
      </c>
      <c r="R371" t="s">
        <v>759</v>
      </c>
      <c r="S371" t="s">
        <v>756</v>
      </c>
      <c r="T371" t="s">
        <v>756</v>
      </c>
      <c r="U371" t="s">
        <v>756</v>
      </c>
      <c r="V371" t="s">
        <v>756</v>
      </c>
      <c r="W371" t="s">
        <v>756</v>
      </c>
      <c r="X371" t="s">
        <v>2200</v>
      </c>
      <c r="Y371" t="str">
        <f t="shared" si="70"/>
        <v>enero</v>
      </c>
      <c r="Z371">
        <f>YEAR(BD_PONDERACIONES[[#This Row],[Fecha Ejecución del Ticket]])</f>
        <v>2022</v>
      </c>
      <c r="AA371" t="str">
        <f t="shared" si="71"/>
        <v>febrero</v>
      </c>
      <c r="AB371">
        <f>YEAR(BD_PONDERACIONES[[#This Row],[Fecha de Inspección]])</f>
        <v>2022</v>
      </c>
      <c r="AC371">
        <f t="shared" si="72"/>
        <v>0.5</v>
      </c>
      <c r="AD371">
        <f t="shared" si="73"/>
        <v>0.5</v>
      </c>
      <c r="AE371">
        <f t="shared" si="74"/>
        <v>0.5</v>
      </c>
      <c r="AF371">
        <f t="shared" si="75"/>
        <v>0.5</v>
      </c>
      <c r="AG371">
        <f t="shared" si="76"/>
        <v>0.5</v>
      </c>
      <c r="AH371">
        <f t="shared" si="77"/>
        <v>0.5</v>
      </c>
      <c r="AI371">
        <f t="shared" si="78"/>
        <v>0.25</v>
      </c>
      <c r="AJ371">
        <f t="shared" si="79"/>
        <v>0.25</v>
      </c>
      <c r="AK371">
        <f t="shared" si="80"/>
        <v>0.5</v>
      </c>
      <c r="AL371">
        <f t="shared" si="81"/>
        <v>0.5</v>
      </c>
      <c r="AM371">
        <f t="shared" si="82"/>
        <v>0.5</v>
      </c>
      <c r="AN371" s="6">
        <f t="shared" si="83"/>
        <v>1</v>
      </c>
      <c r="AO371" t="str">
        <f>VLOOKUP(BD_PONDERACIONES[[#This Row],[Comuna]],Tabla3[#All],2,0)</f>
        <v>Florida</v>
      </c>
    </row>
    <row r="372" spans="1:41" x14ac:dyDescent="0.35">
      <c r="A372" t="s">
        <v>2201</v>
      </c>
      <c r="B372" t="s">
        <v>2202</v>
      </c>
      <c r="C372" t="s">
        <v>281</v>
      </c>
      <c r="D372" s="5">
        <v>44602</v>
      </c>
      <c r="E372" s="5">
        <v>44575</v>
      </c>
      <c r="F372" t="s">
        <v>753</v>
      </c>
      <c r="G372" t="s">
        <v>2203</v>
      </c>
      <c r="H372" t="s">
        <v>1809</v>
      </c>
      <c r="J372" t="s">
        <v>756</v>
      </c>
      <c r="K372" t="s">
        <v>756</v>
      </c>
      <c r="L372" t="s">
        <v>757</v>
      </c>
      <c r="M372" t="s">
        <v>757</v>
      </c>
      <c r="N372" t="s">
        <v>756</v>
      </c>
      <c r="O372" t="s">
        <v>756</v>
      </c>
      <c r="P372" t="s">
        <v>765</v>
      </c>
      <c r="Q372" t="s">
        <v>759</v>
      </c>
      <c r="R372" t="s">
        <v>759</v>
      </c>
      <c r="S372" t="s">
        <v>756</v>
      </c>
      <c r="T372" t="s">
        <v>756</v>
      </c>
      <c r="U372" t="s">
        <v>756</v>
      </c>
      <c r="V372" t="s">
        <v>756</v>
      </c>
      <c r="W372" t="s">
        <v>756</v>
      </c>
      <c r="X372" t="s">
        <v>2204</v>
      </c>
      <c r="Y372" t="str">
        <f t="shared" si="70"/>
        <v>enero</v>
      </c>
      <c r="Z372">
        <f>YEAR(BD_PONDERACIONES[[#This Row],[Fecha Ejecución del Ticket]])</f>
        <v>2022</v>
      </c>
      <c r="AA372" t="str">
        <f t="shared" si="71"/>
        <v>febrero</v>
      </c>
      <c r="AB372">
        <f>YEAR(BD_PONDERACIONES[[#This Row],[Fecha de Inspección]])</f>
        <v>2022</v>
      </c>
      <c r="AC372">
        <f t="shared" si="72"/>
        <v>0.5</v>
      </c>
      <c r="AD372">
        <f t="shared" si="73"/>
        <v>0.5</v>
      </c>
      <c r="AE372">
        <f t="shared" si="74"/>
        <v>0.5</v>
      </c>
      <c r="AF372">
        <f t="shared" si="75"/>
        <v>0.5</v>
      </c>
      <c r="AG372">
        <f t="shared" si="76"/>
        <v>0.5</v>
      </c>
      <c r="AH372">
        <f t="shared" si="77"/>
        <v>0.5</v>
      </c>
      <c r="AI372">
        <f t="shared" si="78"/>
        <v>0.25</v>
      </c>
      <c r="AJ372">
        <f t="shared" si="79"/>
        <v>0.25</v>
      </c>
      <c r="AK372">
        <f t="shared" si="80"/>
        <v>0.5</v>
      </c>
      <c r="AL372">
        <f t="shared" si="81"/>
        <v>0.5</v>
      </c>
      <c r="AM372">
        <f t="shared" si="82"/>
        <v>0.5</v>
      </c>
      <c r="AN372" s="6">
        <f t="shared" si="83"/>
        <v>1</v>
      </c>
      <c r="AO372" t="str">
        <f>VLOOKUP(BD_PONDERACIONES[[#This Row],[Comuna]],Tabla3[#All],2,0)</f>
        <v>Florida</v>
      </c>
    </row>
    <row r="373" spans="1:41" x14ac:dyDescent="0.35">
      <c r="A373" t="s">
        <v>2205</v>
      </c>
      <c r="B373" t="s">
        <v>2206</v>
      </c>
      <c r="C373" t="s">
        <v>286</v>
      </c>
      <c r="D373" s="5">
        <v>44602</v>
      </c>
      <c r="E373" s="5">
        <v>44576</v>
      </c>
      <c r="F373" t="s">
        <v>753</v>
      </c>
      <c r="G373" t="s">
        <v>2207</v>
      </c>
      <c r="H373" t="s">
        <v>1809</v>
      </c>
      <c r="J373" t="s">
        <v>756</v>
      </c>
      <c r="K373" t="s">
        <v>756</v>
      </c>
      <c r="L373" t="s">
        <v>757</v>
      </c>
      <c r="M373" t="s">
        <v>757</v>
      </c>
      <c r="N373" t="s">
        <v>756</v>
      </c>
      <c r="O373" t="s">
        <v>756</v>
      </c>
      <c r="P373" t="s">
        <v>758</v>
      </c>
      <c r="Q373" t="s">
        <v>759</v>
      </c>
      <c r="R373" t="s">
        <v>759</v>
      </c>
      <c r="S373" t="s">
        <v>757</v>
      </c>
      <c r="T373" t="s">
        <v>757</v>
      </c>
      <c r="U373" t="s">
        <v>757</v>
      </c>
      <c r="V373" t="s">
        <v>756</v>
      </c>
      <c r="W373" t="s">
        <v>756</v>
      </c>
      <c r="X373" t="s">
        <v>2208</v>
      </c>
      <c r="Y373" t="str">
        <f t="shared" si="70"/>
        <v>enero</v>
      </c>
      <c r="Z373">
        <f>YEAR(BD_PONDERACIONES[[#This Row],[Fecha Ejecución del Ticket]])</f>
        <v>2022</v>
      </c>
      <c r="AA373" t="str">
        <f t="shared" si="71"/>
        <v>febrero</v>
      </c>
      <c r="AB373">
        <f>YEAR(BD_PONDERACIONES[[#This Row],[Fecha de Inspección]])</f>
        <v>2022</v>
      </c>
      <c r="AC373">
        <f t="shared" si="72"/>
        <v>0.5</v>
      </c>
      <c r="AD373">
        <f t="shared" si="73"/>
        <v>0.5</v>
      </c>
      <c r="AE373">
        <f t="shared" si="74"/>
        <v>0.5</v>
      </c>
      <c r="AF373">
        <f t="shared" si="75"/>
        <v>0.5</v>
      </c>
      <c r="AG373">
        <f t="shared" si="76"/>
        <v>0.5</v>
      </c>
      <c r="AH373">
        <f t="shared" si="77"/>
        <v>0.5</v>
      </c>
      <c r="AI373">
        <f t="shared" si="78"/>
        <v>0.25</v>
      </c>
      <c r="AJ373">
        <f t="shared" si="79"/>
        <v>0.25</v>
      </c>
      <c r="AK373">
        <f t="shared" si="80"/>
        <v>0.5</v>
      </c>
      <c r="AL373">
        <f t="shared" si="81"/>
        <v>0.5</v>
      </c>
      <c r="AM373">
        <f t="shared" si="82"/>
        <v>0.5</v>
      </c>
      <c r="AN373" s="6">
        <f t="shared" si="83"/>
        <v>1</v>
      </c>
      <c r="AO373" t="str">
        <f>VLOOKUP(BD_PONDERACIONES[[#This Row],[Comuna]],Tabla3[#All],2,0)</f>
        <v>Florida</v>
      </c>
    </row>
    <row r="374" spans="1:41" x14ac:dyDescent="0.35">
      <c r="A374" t="s">
        <v>2209</v>
      </c>
      <c r="B374" t="s">
        <v>2210</v>
      </c>
      <c r="C374" t="s">
        <v>294</v>
      </c>
      <c r="D374" s="5">
        <v>44602</v>
      </c>
      <c r="E374" s="5">
        <v>44580</v>
      </c>
      <c r="F374" t="s">
        <v>753</v>
      </c>
      <c r="G374" t="s">
        <v>2211</v>
      </c>
      <c r="H374" t="s">
        <v>1809</v>
      </c>
      <c r="J374" t="s">
        <v>756</v>
      </c>
      <c r="K374" t="s">
        <v>756</v>
      </c>
      <c r="L374" t="s">
        <v>756</v>
      </c>
      <c r="M374" t="s">
        <v>756</v>
      </c>
      <c r="N374" t="s">
        <v>756</v>
      </c>
      <c r="O374" t="s">
        <v>756</v>
      </c>
      <c r="P374" t="s">
        <v>765</v>
      </c>
      <c r="Q374" t="s">
        <v>759</v>
      </c>
      <c r="R374" t="s">
        <v>759</v>
      </c>
      <c r="S374" t="s">
        <v>756</v>
      </c>
      <c r="T374" t="s">
        <v>756</v>
      </c>
      <c r="U374" t="s">
        <v>756</v>
      </c>
      <c r="V374" t="s">
        <v>756</v>
      </c>
      <c r="W374" t="s">
        <v>756</v>
      </c>
      <c r="X374" t="s">
        <v>2212</v>
      </c>
      <c r="Y374" t="str">
        <f t="shared" si="70"/>
        <v>enero</v>
      </c>
      <c r="Z374">
        <f>YEAR(BD_PONDERACIONES[[#This Row],[Fecha Ejecución del Ticket]])</f>
        <v>2022</v>
      </c>
      <c r="AA374" t="str">
        <f t="shared" si="71"/>
        <v>febrero</v>
      </c>
      <c r="AB374">
        <f>YEAR(BD_PONDERACIONES[[#This Row],[Fecha de Inspección]])</f>
        <v>2022</v>
      </c>
      <c r="AC374">
        <f t="shared" si="72"/>
        <v>0.5</v>
      </c>
      <c r="AD374">
        <f t="shared" si="73"/>
        <v>0.5</v>
      </c>
      <c r="AE374">
        <f t="shared" si="74"/>
        <v>0.5</v>
      </c>
      <c r="AF374">
        <f t="shared" si="75"/>
        <v>0.5</v>
      </c>
      <c r="AG374">
        <f t="shared" si="76"/>
        <v>0.5</v>
      </c>
      <c r="AH374">
        <f t="shared" si="77"/>
        <v>0.5</v>
      </c>
      <c r="AI374">
        <f t="shared" si="78"/>
        <v>0.25</v>
      </c>
      <c r="AJ374">
        <f t="shared" si="79"/>
        <v>0.25</v>
      </c>
      <c r="AK374">
        <f t="shared" si="80"/>
        <v>0.5</v>
      </c>
      <c r="AL374">
        <f t="shared" si="81"/>
        <v>0.5</v>
      </c>
      <c r="AM374">
        <f t="shared" si="82"/>
        <v>0.5</v>
      </c>
      <c r="AN374" s="6">
        <f t="shared" si="83"/>
        <v>1</v>
      </c>
      <c r="AO374" t="str">
        <f>VLOOKUP(BD_PONDERACIONES[[#This Row],[Comuna]],Tabla3[#All],2,0)</f>
        <v>Florida</v>
      </c>
    </row>
    <row r="375" spans="1:41" x14ac:dyDescent="0.35">
      <c r="A375" t="s">
        <v>2213</v>
      </c>
      <c r="B375" t="s">
        <v>2214</v>
      </c>
      <c r="C375" t="s">
        <v>445</v>
      </c>
      <c r="D375" s="5">
        <v>44602</v>
      </c>
      <c r="E375" s="5">
        <v>44590</v>
      </c>
      <c r="F375" t="s">
        <v>763</v>
      </c>
      <c r="G375" t="s">
        <v>2215</v>
      </c>
      <c r="H375" t="s">
        <v>1886</v>
      </c>
      <c r="J375" t="s">
        <v>756</v>
      </c>
      <c r="K375" t="s">
        <v>756</v>
      </c>
      <c r="L375" t="s">
        <v>757</v>
      </c>
      <c r="M375" t="s">
        <v>757</v>
      </c>
      <c r="N375" t="s">
        <v>756</v>
      </c>
      <c r="O375" t="s">
        <v>756</v>
      </c>
      <c r="P375" t="s">
        <v>758</v>
      </c>
      <c r="Q375" t="s">
        <v>759</v>
      </c>
      <c r="R375" t="s">
        <v>759</v>
      </c>
      <c r="S375" t="s">
        <v>757</v>
      </c>
      <c r="T375" t="s">
        <v>757</v>
      </c>
      <c r="U375" t="s">
        <v>757</v>
      </c>
      <c r="V375" t="s">
        <v>756</v>
      </c>
      <c r="W375" t="s">
        <v>756</v>
      </c>
      <c r="X375" t="s">
        <v>2216</v>
      </c>
      <c r="Y375" t="str">
        <f t="shared" si="70"/>
        <v>enero</v>
      </c>
      <c r="Z375">
        <f>YEAR(BD_PONDERACIONES[[#This Row],[Fecha Ejecución del Ticket]])</f>
        <v>2022</v>
      </c>
      <c r="AA375" t="str">
        <f t="shared" si="71"/>
        <v>febrero</v>
      </c>
      <c r="AB375">
        <f>YEAR(BD_PONDERACIONES[[#This Row],[Fecha de Inspección]])</f>
        <v>2022</v>
      </c>
      <c r="AC375">
        <f t="shared" si="72"/>
        <v>0.5</v>
      </c>
      <c r="AD375">
        <f t="shared" si="73"/>
        <v>0.5</v>
      </c>
      <c r="AE375">
        <f t="shared" si="74"/>
        <v>0.5</v>
      </c>
      <c r="AF375">
        <f t="shared" si="75"/>
        <v>0.5</v>
      </c>
      <c r="AG375">
        <f t="shared" si="76"/>
        <v>0.5</v>
      </c>
      <c r="AH375">
        <f t="shared" si="77"/>
        <v>0.5</v>
      </c>
      <c r="AI375">
        <f t="shared" si="78"/>
        <v>0.25</v>
      </c>
      <c r="AJ375">
        <f t="shared" si="79"/>
        <v>0.25</v>
      </c>
      <c r="AK375">
        <f t="shared" si="80"/>
        <v>0.5</v>
      </c>
      <c r="AL375">
        <f t="shared" si="81"/>
        <v>0.5</v>
      </c>
      <c r="AM375">
        <f t="shared" si="82"/>
        <v>0.5</v>
      </c>
      <c r="AN375" s="6">
        <f t="shared" si="83"/>
        <v>1</v>
      </c>
      <c r="AO375" t="str">
        <f>VLOOKUP(BD_PONDERACIONES[[#This Row],[Comuna]],Tabla3[#All],2,0)</f>
        <v>Cordillera</v>
      </c>
    </row>
    <row r="376" spans="1:41" x14ac:dyDescent="0.35">
      <c r="A376" t="s">
        <v>2217</v>
      </c>
      <c r="B376" t="s">
        <v>2218</v>
      </c>
      <c r="C376" t="s">
        <v>291</v>
      </c>
      <c r="D376" s="5">
        <v>44602</v>
      </c>
      <c r="E376" s="5">
        <v>44578</v>
      </c>
      <c r="F376" t="s">
        <v>753</v>
      </c>
      <c r="G376" t="s">
        <v>2219</v>
      </c>
      <c r="H376" t="s">
        <v>1809</v>
      </c>
      <c r="J376" t="s">
        <v>756</v>
      </c>
      <c r="K376" t="s">
        <v>756</v>
      </c>
      <c r="L376" t="s">
        <v>757</v>
      </c>
      <c r="M376" t="s">
        <v>757</v>
      </c>
      <c r="N376" t="s">
        <v>756</v>
      </c>
      <c r="O376" t="s">
        <v>756</v>
      </c>
      <c r="P376" t="s">
        <v>758</v>
      </c>
      <c r="Q376" t="s">
        <v>759</v>
      </c>
      <c r="R376" t="s">
        <v>759</v>
      </c>
      <c r="S376" t="s">
        <v>757</v>
      </c>
      <c r="T376" t="s">
        <v>757</v>
      </c>
      <c r="U376" t="s">
        <v>757</v>
      </c>
      <c r="V376" t="s">
        <v>773</v>
      </c>
      <c r="W376" t="s">
        <v>773</v>
      </c>
      <c r="X376" t="s">
        <v>2220</v>
      </c>
      <c r="Y376" t="str">
        <f t="shared" si="70"/>
        <v>enero</v>
      </c>
      <c r="Z376">
        <f>YEAR(BD_PONDERACIONES[[#This Row],[Fecha Ejecución del Ticket]])</f>
        <v>2022</v>
      </c>
      <c r="AA376" t="str">
        <f t="shared" si="71"/>
        <v>febrero</v>
      </c>
      <c r="AB376">
        <f>YEAR(BD_PONDERACIONES[[#This Row],[Fecha de Inspección]])</f>
        <v>2022</v>
      </c>
      <c r="AC376">
        <f t="shared" si="72"/>
        <v>0.5</v>
      </c>
      <c r="AD376">
        <f t="shared" si="73"/>
        <v>0.5</v>
      </c>
      <c r="AE376">
        <f t="shared" si="74"/>
        <v>0.5</v>
      </c>
      <c r="AF376">
        <f t="shared" si="75"/>
        <v>0.5</v>
      </c>
      <c r="AG376">
        <f t="shared" si="76"/>
        <v>0.5</v>
      </c>
      <c r="AH376">
        <f t="shared" si="77"/>
        <v>0.5</v>
      </c>
      <c r="AI376">
        <f t="shared" si="78"/>
        <v>0.25</v>
      </c>
      <c r="AJ376">
        <f t="shared" si="79"/>
        <v>0.25</v>
      </c>
      <c r="AK376">
        <f t="shared" si="80"/>
        <v>0.5</v>
      </c>
      <c r="AL376">
        <f t="shared" si="81"/>
        <v>0</v>
      </c>
      <c r="AM376">
        <f t="shared" si="82"/>
        <v>0</v>
      </c>
      <c r="AN376" s="6">
        <f t="shared" si="83"/>
        <v>0.8</v>
      </c>
      <c r="AO376" t="str">
        <f>VLOOKUP(BD_PONDERACIONES[[#This Row],[Comuna]],Tabla3[#All],2,0)</f>
        <v>Florida</v>
      </c>
    </row>
    <row r="377" spans="1:41" x14ac:dyDescent="0.35">
      <c r="A377" t="s">
        <v>2221</v>
      </c>
      <c r="B377" t="s">
        <v>2222</v>
      </c>
      <c r="C377" t="s">
        <v>447</v>
      </c>
      <c r="D377" s="5">
        <v>44602</v>
      </c>
      <c r="E377" s="5">
        <v>44590</v>
      </c>
      <c r="F377" t="s">
        <v>763</v>
      </c>
      <c r="G377" t="s">
        <v>2223</v>
      </c>
      <c r="H377" t="s">
        <v>1886</v>
      </c>
      <c r="J377" t="s">
        <v>756</v>
      </c>
      <c r="K377" t="s">
        <v>756</v>
      </c>
      <c r="L377" t="s">
        <v>757</v>
      </c>
      <c r="M377" t="s">
        <v>757</v>
      </c>
      <c r="N377" t="s">
        <v>756</v>
      </c>
      <c r="O377" t="s">
        <v>756</v>
      </c>
      <c r="P377" t="s">
        <v>758</v>
      </c>
      <c r="Q377" t="s">
        <v>759</v>
      </c>
      <c r="R377" t="s">
        <v>759</v>
      </c>
      <c r="S377" t="s">
        <v>757</v>
      </c>
      <c r="T377" t="s">
        <v>757</v>
      </c>
      <c r="U377" t="s">
        <v>757</v>
      </c>
      <c r="V377" t="s">
        <v>756</v>
      </c>
      <c r="W377" t="s">
        <v>756</v>
      </c>
      <c r="X377" t="s">
        <v>858</v>
      </c>
      <c r="Y377" t="str">
        <f t="shared" si="70"/>
        <v>enero</v>
      </c>
      <c r="Z377">
        <f>YEAR(BD_PONDERACIONES[[#This Row],[Fecha Ejecución del Ticket]])</f>
        <v>2022</v>
      </c>
      <c r="AA377" t="str">
        <f t="shared" si="71"/>
        <v>febrero</v>
      </c>
      <c r="AB377">
        <f>YEAR(BD_PONDERACIONES[[#This Row],[Fecha de Inspección]])</f>
        <v>2022</v>
      </c>
      <c r="AC377">
        <f t="shared" si="72"/>
        <v>0.5</v>
      </c>
      <c r="AD377">
        <f t="shared" si="73"/>
        <v>0.5</v>
      </c>
      <c r="AE377">
        <f t="shared" si="74"/>
        <v>0.5</v>
      </c>
      <c r="AF377">
        <f t="shared" si="75"/>
        <v>0.5</v>
      </c>
      <c r="AG377">
        <f t="shared" si="76"/>
        <v>0.5</v>
      </c>
      <c r="AH377">
        <f t="shared" si="77"/>
        <v>0.5</v>
      </c>
      <c r="AI377">
        <f t="shared" si="78"/>
        <v>0.25</v>
      </c>
      <c r="AJ377">
        <f t="shared" si="79"/>
        <v>0.25</v>
      </c>
      <c r="AK377">
        <f t="shared" si="80"/>
        <v>0.5</v>
      </c>
      <c r="AL377">
        <f t="shared" si="81"/>
        <v>0.5</v>
      </c>
      <c r="AM377">
        <f t="shared" si="82"/>
        <v>0.5</v>
      </c>
      <c r="AN377" s="6">
        <f t="shared" si="83"/>
        <v>1</v>
      </c>
      <c r="AO377" t="str">
        <f>VLOOKUP(BD_PONDERACIONES[[#This Row],[Comuna]],Tabla3[#All],2,0)</f>
        <v>Cordillera</v>
      </c>
    </row>
    <row r="378" spans="1:41" x14ac:dyDescent="0.35">
      <c r="A378" t="s">
        <v>2224</v>
      </c>
      <c r="B378" t="s">
        <v>2225</v>
      </c>
      <c r="C378" t="s">
        <v>277</v>
      </c>
      <c r="D378" s="5">
        <v>44602</v>
      </c>
      <c r="E378" s="5">
        <v>44574</v>
      </c>
      <c r="F378" t="s">
        <v>753</v>
      </c>
      <c r="G378" t="s">
        <v>2226</v>
      </c>
      <c r="H378" t="s">
        <v>1809</v>
      </c>
      <c r="J378" t="s">
        <v>756</v>
      </c>
      <c r="K378" t="s">
        <v>756</v>
      </c>
      <c r="L378" t="s">
        <v>757</v>
      </c>
      <c r="M378" t="s">
        <v>757</v>
      </c>
      <c r="N378" t="s">
        <v>756</v>
      </c>
      <c r="O378" t="s">
        <v>756</v>
      </c>
      <c r="P378" t="s">
        <v>758</v>
      </c>
      <c r="Q378" t="s">
        <v>759</v>
      </c>
      <c r="R378" t="s">
        <v>759</v>
      </c>
      <c r="S378" t="s">
        <v>757</v>
      </c>
      <c r="T378" t="s">
        <v>757</v>
      </c>
      <c r="U378" t="s">
        <v>757</v>
      </c>
      <c r="V378" t="s">
        <v>773</v>
      </c>
      <c r="W378" t="s">
        <v>768</v>
      </c>
      <c r="X378" t="s">
        <v>1394</v>
      </c>
      <c r="Y378" t="str">
        <f t="shared" si="70"/>
        <v>enero</v>
      </c>
      <c r="Z378">
        <f>YEAR(BD_PONDERACIONES[[#This Row],[Fecha Ejecución del Ticket]])</f>
        <v>2022</v>
      </c>
      <c r="AA378" t="str">
        <f t="shared" si="71"/>
        <v>febrero</v>
      </c>
      <c r="AB378">
        <f>YEAR(BD_PONDERACIONES[[#This Row],[Fecha de Inspección]])</f>
        <v>2022</v>
      </c>
      <c r="AC378">
        <f t="shared" si="72"/>
        <v>0.5</v>
      </c>
      <c r="AD378">
        <f t="shared" si="73"/>
        <v>0.5</v>
      </c>
      <c r="AE378">
        <f t="shared" si="74"/>
        <v>0.5</v>
      </c>
      <c r="AF378">
        <f t="shared" si="75"/>
        <v>0.5</v>
      </c>
      <c r="AG378">
        <f t="shared" si="76"/>
        <v>0.5</v>
      </c>
      <c r="AH378">
        <f t="shared" si="77"/>
        <v>0.5</v>
      </c>
      <c r="AI378">
        <f t="shared" si="78"/>
        <v>0.25</v>
      </c>
      <c r="AJ378">
        <f t="shared" si="79"/>
        <v>0.25</v>
      </c>
      <c r="AK378">
        <f t="shared" si="80"/>
        <v>0.5</v>
      </c>
      <c r="AL378">
        <f t="shared" si="81"/>
        <v>0</v>
      </c>
      <c r="AM378">
        <f t="shared" si="82"/>
        <v>0.17499999999999999</v>
      </c>
      <c r="AN378" s="6">
        <f t="shared" si="83"/>
        <v>0.83500000000000008</v>
      </c>
      <c r="AO378" t="str">
        <f>VLOOKUP(BD_PONDERACIONES[[#This Row],[Comuna]],Tabla3[#All],2,0)</f>
        <v>Florida</v>
      </c>
    </row>
    <row r="379" spans="1:41" x14ac:dyDescent="0.35">
      <c r="A379" t="s">
        <v>2227</v>
      </c>
      <c r="B379" t="s">
        <v>2228</v>
      </c>
      <c r="C379" t="s">
        <v>410</v>
      </c>
      <c r="D379" s="5">
        <v>44602</v>
      </c>
      <c r="E379" s="5">
        <v>44578</v>
      </c>
      <c r="F379" t="s">
        <v>763</v>
      </c>
      <c r="G379" t="s">
        <v>2229</v>
      </c>
      <c r="H379" t="s">
        <v>1886</v>
      </c>
      <c r="J379" t="s">
        <v>756</v>
      </c>
      <c r="K379" t="s">
        <v>756</v>
      </c>
      <c r="L379" t="s">
        <v>757</v>
      </c>
      <c r="M379" t="s">
        <v>757</v>
      </c>
      <c r="N379" t="s">
        <v>756</v>
      </c>
      <c r="O379" t="s">
        <v>756</v>
      </c>
      <c r="P379" t="s">
        <v>765</v>
      </c>
      <c r="Q379" t="s">
        <v>2230</v>
      </c>
      <c r="R379" t="s">
        <v>2231</v>
      </c>
      <c r="S379" t="s">
        <v>756</v>
      </c>
      <c r="T379" t="s">
        <v>756</v>
      </c>
      <c r="U379" t="s">
        <v>756</v>
      </c>
      <c r="V379" t="s">
        <v>756</v>
      </c>
      <c r="W379" t="s">
        <v>756</v>
      </c>
      <c r="X379" t="s">
        <v>769</v>
      </c>
      <c r="Y379" t="str">
        <f t="shared" si="70"/>
        <v>enero</v>
      </c>
      <c r="Z379">
        <f>YEAR(BD_PONDERACIONES[[#This Row],[Fecha Ejecución del Ticket]])</f>
        <v>2022</v>
      </c>
      <c r="AA379" t="str">
        <f t="shared" si="71"/>
        <v>febrero</v>
      </c>
      <c r="AB379">
        <f>YEAR(BD_PONDERACIONES[[#This Row],[Fecha de Inspección]])</f>
        <v>2022</v>
      </c>
      <c r="AC379">
        <f t="shared" si="72"/>
        <v>0.5</v>
      </c>
      <c r="AD379">
        <f t="shared" si="73"/>
        <v>0.5</v>
      </c>
      <c r="AE379">
        <f t="shared" si="74"/>
        <v>0.5</v>
      </c>
      <c r="AF379">
        <f t="shared" si="75"/>
        <v>0.5</v>
      </c>
      <c r="AG379">
        <f t="shared" si="76"/>
        <v>0.5</v>
      </c>
      <c r="AH379">
        <f t="shared" si="77"/>
        <v>0.5</v>
      </c>
      <c r="AI379">
        <f t="shared" si="78"/>
        <v>0.25</v>
      </c>
      <c r="AJ379">
        <f t="shared" si="79"/>
        <v>0.25</v>
      </c>
      <c r="AK379">
        <f t="shared" si="80"/>
        <v>0.5</v>
      </c>
      <c r="AL379">
        <f t="shared" si="81"/>
        <v>0.5</v>
      </c>
      <c r="AM379">
        <f t="shared" si="82"/>
        <v>0.5</v>
      </c>
      <c r="AN379" s="6">
        <f t="shared" si="83"/>
        <v>1</v>
      </c>
      <c r="AO379" t="str">
        <f>VLOOKUP(BD_PONDERACIONES[[#This Row],[Comuna]],Tabla3[#All],2,0)</f>
        <v>Cordillera</v>
      </c>
    </row>
    <row r="380" spans="1:41" x14ac:dyDescent="0.35">
      <c r="A380" t="s">
        <v>2232</v>
      </c>
      <c r="B380" t="s">
        <v>2233</v>
      </c>
      <c r="C380" t="s">
        <v>276</v>
      </c>
      <c r="D380" s="5">
        <v>44602</v>
      </c>
      <c r="E380" s="5">
        <v>44573</v>
      </c>
      <c r="F380" t="s">
        <v>753</v>
      </c>
      <c r="G380" t="s">
        <v>2234</v>
      </c>
      <c r="H380" t="s">
        <v>1809</v>
      </c>
      <c r="J380" t="s">
        <v>756</v>
      </c>
      <c r="K380" t="s">
        <v>756</v>
      </c>
      <c r="L380" t="s">
        <v>757</v>
      </c>
      <c r="M380" t="s">
        <v>757</v>
      </c>
      <c r="N380" t="s">
        <v>756</v>
      </c>
      <c r="O380" t="s">
        <v>756</v>
      </c>
      <c r="P380" t="s">
        <v>758</v>
      </c>
      <c r="Q380" t="s">
        <v>759</v>
      </c>
      <c r="R380" t="s">
        <v>759</v>
      </c>
      <c r="S380" t="s">
        <v>757</v>
      </c>
      <c r="T380" t="s">
        <v>757</v>
      </c>
      <c r="U380" t="s">
        <v>757</v>
      </c>
      <c r="V380" t="s">
        <v>756</v>
      </c>
      <c r="W380" t="s">
        <v>756</v>
      </c>
      <c r="X380" t="s">
        <v>2235</v>
      </c>
      <c r="Y380" t="str">
        <f t="shared" si="70"/>
        <v>enero</v>
      </c>
      <c r="Z380">
        <f>YEAR(BD_PONDERACIONES[[#This Row],[Fecha Ejecución del Ticket]])</f>
        <v>2022</v>
      </c>
      <c r="AA380" t="str">
        <f t="shared" si="71"/>
        <v>febrero</v>
      </c>
      <c r="AB380">
        <f>YEAR(BD_PONDERACIONES[[#This Row],[Fecha de Inspección]])</f>
        <v>2022</v>
      </c>
      <c r="AC380">
        <f t="shared" si="72"/>
        <v>0.5</v>
      </c>
      <c r="AD380">
        <f t="shared" si="73"/>
        <v>0.5</v>
      </c>
      <c r="AE380">
        <f t="shared" si="74"/>
        <v>0.5</v>
      </c>
      <c r="AF380">
        <f t="shared" si="75"/>
        <v>0.5</v>
      </c>
      <c r="AG380">
        <f t="shared" si="76"/>
        <v>0.5</v>
      </c>
      <c r="AH380">
        <f t="shared" si="77"/>
        <v>0.5</v>
      </c>
      <c r="AI380">
        <f t="shared" si="78"/>
        <v>0.25</v>
      </c>
      <c r="AJ380">
        <f t="shared" si="79"/>
        <v>0.25</v>
      </c>
      <c r="AK380">
        <f t="shared" si="80"/>
        <v>0.5</v>
      </c>
      <c r="AL380">
        <f t="shared" si="81"/>
        <v>0.5</v>
      </c>
      <c r="AM380">
        <f t="shared" si="82"/>
        <v>0.5</v>
      </c>
      <c r="AN380" s="6">
        <f t="shared" si="83"/>
        <v>1</v>
      </c>
      <c r="AO380" t="str">
        <f>VLOOKUP(BD_PONDERACIONES[[#This Row],[Comuna]],Tabla3[#All],2,0)</f>
        <v>Florida</v>
      </c>
    </row>
    <row r="381" spans="1:41" x14ac:dyDescent="0.35">
      <c r="A381" t="s">
        <v>2019</v>
      </c>
      <c r="B381" t="s">
        <v>2020</v>
      </c>
      <c r="C381" t="s">
        <v>390</v>
      </c>
      <c r="D381" s="5">
        <v>44603</v>
      </c>
      <c r="E381" s="5">
        <v>44572</v>
      </c>
      <c r="F381" t="s">
        <v>763</v>
      </c>
      <c r="G381" t="s">
        <v>2021</v>
      </c>
      <c r="H381" t="s">
        <v>1886</v>
      </c>
      <c r="J381" t="s">
        <v>756</v>
      </c>
      <c r="K381" t="s">
        <v>756</v>
      </c>
      <c r="L381" t="s">
        <v>757</v>
      </c>
      <c r="M381" t="s">
        <v>757</v>
      </c>
      <c r="N381" t="s">
        <v>756</v>
      </c>
      <c r="O381" t="s">
        <v>756</v>
      </c>
      <c r="P381" t="s">
        <v>765</v>
      </c>
      <c r="Q381" t="s">
        <v>2022</v>
      </c>
      <c r="R381" t="s">
        <v>2023</v>
      </c>
      <c r="S381" t="s">
        <v>756</v>
      </c>
      <c r="T381" t="s">
        <v>756</v>
      </c>
      <c r="U381" t="s">
        <v>756</v>
      </c>
      <c r="V381" t="s">
        <v>756</v>
      </c>
      <c r="W381" t="s">
        <v>756</v>
      </c>
      <c r="X381" t="s">
        <v>2024</v>
      </c>
      <c r="Y381" t="str">
        <f t="shared" si="70"/>
        <v>enero</v>
      </c>
      <c r="Z381">
        <f>YEAR(BD_PONDERACIONES[[#This Row],[Fecha Ejecución del Ticket]])</f>
        <v>2022</v>
      </c>
      <c r="AA381" t="str">
        <f t="shared" si="71"/>
        <v>febrero</v>
      </c>
      <c r="AB381">
        <f>YEAR(BD_PONDERACIONES[[#This Row],[Fecha de Inspección]])</f>
        <v>2022</v>
      </c>
      <c r="AC381">
        <f t="shared" si="72"/>
        <v>0.5</v>
      </c>
      <c r="AD381">
        <f t="shared" si="73"/>
        <v>0.5</v>
      </c>
      <c r="AE381">
        <f t="shared" si="74"/>
        <v>0.5</v>
      </c>
      <c r="AF381">
        <f t="shared" si="75"/>
        <v>0.5</v>
      </c>
      <c r="AG381">
        <f t="shared" si="76"/>
        <v>0.5</v>
      </c>
      <c r="AH381">
        <f t="shared" si="77"/>
        <v>0.5</v>
      </c>
      <c r="AI381">
        <f t="shared" si="78"/>
        <v>0.25</v>
      </c>
      <c r="AJ381">
        <f t="shared" si="79"/>
        <v>0.25</v>
      </c>
      <c r="AK381">
        <f t="shared" si="80"/>
        <v>0.5</v>
      </c>
      <c r="AL381">
        <f t="shared" si="81"/>
        <v>0.5</v>
      </c>
      <c r="AM381">
        <f t="shared" si="82"/>
        <v>0.5</v>
      </c>
      <c r="AN381" s="6">
        <f t="shared" si="83"/>
        <v>1</v>
      </c>
      <c r="AO381" t="str">
        <f>VLOOKUP(BD_PONDERACIONES[[#This Row],[Comuna]],Tabla3[#All],2,0)</f>
        <v>Cordillera</v>
      </c>
    </row>
    <row r="382" spans="1:41" x14ac:dyDescent="0.35">
      <c r="A382" t="s">
        <v>2025</v>
      </c>
      <c r="B382" t="s">
        <v>2026</v>
      </c>
      <c r="C382" t="s">
        <v>388</v>
      </c>
      <c r="D382" s="5">
        <v>44603</v>
      </c>
      <c r="E382" s="5">
        <v>44572</v>
      </c>
      <c r="F382" t="s">
        <v>763</v>
      </c>
      <c r="G382" t="s">
        <v>2027</v>
      </c>
      <c r="H382" t="s">
        <v>1886</v>
      </c>
      <c r="J382" t="s">
        <v>756</v>
      </c>
      <c r="K382" t="s">
        <v>756</v>
      </c>
      <c r="L382" t="s">
        <v>757</v>
      </c>
      <c r="M382" t="s">
        <v>757</v>
      </c>
      <c r="N382" t="s">
        <v>756</v>
      </c>
      <c r="O382" t="s">
        <v>756</v>
      </c>
      <c r="P382" t="s">
        <v>765</v>
      </c>
      <c r="Q382" t="s">
        <v>2028</v>
      </c>
      <c r="R382" t="s">
        <v>2029</v>
      </c>
      <c r="S382" t="s">
        <v>773</v>
      </c>
      <c r="T382" t="s">
        <v>773</v>
      </c>
      <c r="U382" t="s">
        <v>773</v>
      </c>
      <c r="V382" t="s">
        <v>773</v>
      </c>
      <c r="W382" t="s">
        <v>773</v>
      </c>
      <c r="X382" t="s">
        <v>2030</v>
      </c>
      <c r="Y382" t="str">
        <f t="shared" si="70"/>
        <v>enero</v>
      </c>
      <c r="Z382">
        <f>YEAR(BD_PONDERACIONES[[#This Row],[Fecha Ejecución del Ticket]])</f>
        <v>2022</v>
      </c>
      <c r="AA382" t="str">
        <f t="shared" si="71"/>
        <v>febrero</v>
      </c>
      <c r="AB382">
        <f>YEAR(BD_PONDERACIONES[[#This Row],[Fecha de Inspección]])</f>
        <v>2022</v>
      </c>
      <c r="AC382">
        <f t="shared" si="72"/>
        <v>0.5</v>
      </c>
      <c r="AD382">
        <f t="shared" si="73"/>
        <v>0.5</v>
      </c>
      <c r="AE382">
        <f t="shared" si="74"/>
        <v>0.5</v>
      </c>
      <c r="AF382">
        <f t="shared" si="75"/>
        <v>0.5</v>
      </c>
      <c r="AG382">
        <f t="shared" si="76"/>
        <v>0.5</v>
      </c>
      <c r="AH382">
        <f t="shared" si="77"/>
        <v>0.5</v>
      </c>
      <c r="AI382">
        <f t="shared" si="78"/>
        <v>0</v>
      </c>
      <c r="AJ382">
        <f t="shared" si="79"/>
        <v>0</v>
      </c>
      <c r="AK382">
        <f t="shared" si="80"/>
        <v>0</v>
      </c>
      <c r="AL382">
        <f t="shared" si="81"/>
        <v>0</v>
      </c>
      <c r="AM382">
        <f t="shared" si="82"/>
        <v>0</v>
      </c>
      <c r="AN382" s="6">
        <f t="shared" si="83"/>
        <v>0.65</v>
      </c>
      <c r="AO382" t="str">
        <f>VLOOKUP(BD_PONDERACIONES[[#This Row],[Comuna]],Tabla3[#All],2,0)</f>
        <v>Cordillera</v>
      </c>
    </row>
    <row r="383" spans="1:41" x14ac:dyDescent="0.35">
      <c r="A383" t="s">
        <v>2031</v>
      </c>
      <c r="B383" t="s">
        <v>2032</v>
      </c>
      <c r="C383" t="s">
        <v>332</v>
      </c>
      <c r="D383" s="5">
        <v>44603</v>
      </c>
      <c r="E383" s="5">
        <v>44589</v>
      </c>
      <c r="F383" t="s">
        <v>753</v>
      </c>
      <c r="G383" t="s">
        <v>2033</v>
      </c>
      <c r="H383" t="s">
        <v>1809</v>
      </c>
      <c r="J383" t="s">
        <v>756</v>
      </c>
      <c r="K383" t="s">
        <v>773</v>
      </c>
      <c r="L383" t="s">
        <v>757</v>
      </c>
      <c r="M383" t="s">
        <v>757</v>
      </c>
      <c r="N383" t="s">
        <v>773</v>
      </c>
      <c r="O383" t="s">
        <v>773</v>
      </c>
      <c r="P383" t="s">
        <v>765</v>
      </c>
      <c r="Q383" t="s">
        <v>2034</v>
      </c>
      <c r="R383" t="s">
        <v>759</v>
      </c>
      <c r="S383" t="s">
        <v>756</v>
      </c>
      <c r="T383" t="s">
        <v>756</v>
      </c>
      <c r="U383" t="s">
        <v>773</v>
      </c>
      <c r="V383" t="s">
        <v>773</v>
      </c>
      <c r="W383" t="s">
        <v>773</v>
      </c>
      <c r="X383" t="s">
        <v>2035</v>
      </c>
      <c r="Y383" t="str">
        <f t="shared" si="70"/>
        <v>enero</v>
      </c>
      <c r="Z383">
        <f>YEAR(BD_PONDERACIONES[[#This Row],[Fecha Ejecución del Ticket]])</f>
        <v>2022</v>
      </c>
      <c r="AA383" t="str">
        <f t="shared" si="71"/>
        <v>febrero</v>
      </c>
      <c r="AB383">
        <f>YEAR(BD_PONDERACIONES[[#This Row],[Fecha de Inspección]])</f>
        <v>2022</v>
      </c>
      <c r="AC383">
        <f t="shared" si="72"/>
        <v>0.5</v>
      </c>
      <c r="AD383">
        <f t="shared" si="73"/>
        <v>0</v>
      </c>
      <c r="AE383">
        <f t="shared" si="74"/>
        <v>0.5</v>
      </c>
      <c r="AF383">
        <f t="shared" si="75"/>
        <v>0.5</v>
      </c>
      <c r="AG383">
        <f t="shared" si="76"/>
        <v>0</v>
      </c>
      <c r="AH383">
        <f t="shared" si="77"/>
        <v>0</v>
      </c>
      <c r="AI383">
        <f t="shared" si="78"/>
        <v>0.25</v>
      </c>
      <c r="AJ383">
        <f t="shared" si="79"/>
        <v>0.25</v>
      </c>
      <c r="AK383">
        <f t="shared" si="80"/>
        <v>0</v>
      </c>
      <c r="AL383">
        <f t="shared" si="81"/>
        <v>0</v>
      </c>
      <c r="AM383">
        <f t="shared" si="82"/>
        <v>0</v>
      </c>
      <c r="AN383" s="6">
        <f t="shared" si="83"/>
        <v>0.47500000000000003</v>
      </c>
      <c r="AO383" t="str">
        <f>VLOOKUP(BD_PONDERACIONES[[#This Row],[Comuna]],Tabla3[#All],2,0)</f>
        <v>Florida</v>
      </c>
    </row>
    <row r="384" spans="1:41" x14ac:dyDescent="0.35">
      <c r="A384" t="s">
        <v>2036</v>
      </c>
      <c r="B384" t="s">
        <v>2037</v>
      </c>
      <c r="C384" t="s">
        <v>331</v>
      </c>
      <c r="D384" s="5">
        <v>44603</v>
      </c>
      <c r="E384" s="5">
        <v>44588</v>
      </c>
      <c r="F384" t="s">
        <v>753</v>
      </c>
      <c r="G384" t="s">
        <v>2038</v>
      </c>
      <c r="H384" t="s">
        <v>1809</v>
      </c>
      <c r="J384" t="s">
        <v>756</v>
      </c>
      <c r="K384" t="s">
        <v>756</v>
      </c>
      <c r="L384" t="s">
        <v>756</v>
      </c>
      <c r="M384" t="s">
        <v>756</v>
      </c>
      <c r="N384" t="s">
        <v>756</v>
      </c>
      <c r="O384" t="s">
        <v>756</v>
      </c>
      <c r="P384" t="s">
        <v>758</v>
      </c>
      <c r="Q384" t="s">
        <v>759</v>
      </c>
      <c r="R384" t="s">
        <v>759</v>
      </c>
      <c r="S384" t="s">
        <v>757</v>
      </c>
      <c r="T384" t="s">
        <v>757</v>
      </c>
      <c r="U384" t="s">
        <v>757</v>
      </c>
      <c r="V384" t="s">
        <v>756</v>
      </c>
      <c r="W384" t="s">
        <v>756</v>
      </c>
      <c r="X384" t="s">
        <v>2039</v>
      </c>
      <c r="Y384" t="str">
        <f t="shared" si="70"/>
        <v>enero</v>
      </c>
      <c r="Z384">
        <f>YEAR(BD_PONDERACIONES[[#This Row],[Fecha Ejecución del Ticket]])</f>
        <v>2022</v>
      </c>
      <c r="AA384" t="str">
        <f t="shared" si="71"/>
        <v>febrero</v>
      </c>
      <c r="AB384">
        <f>YEAR(BD_PONDERACIONES[[#This Row],[Fecha de Inspección]])</f>
        <v>2022</v>
      </c>
      <c r="AC384">
        <f t="shared" si="72"/>
        <v>0.5</v>
      </c>
      <c r="AD384">
        <f t="shared" si="73"/>
        <v>0.5</v>
      </c>
      <c r="AE384">
        <f t="shared" si="74"/>
        <v>0.5</v>
      </c>
      <c r="AF384">
        <f t="shared" si="75"/>
        <v>0.5</v>
      </c>
      <c r="AG384">
        <f t="shared" si="76"/>
        <v>0.5</v>
      </c>
      <c r="AH384">
        <f t="shared" si="77"/>
        <v>0.5</v>
      </c>
      <c r="AI384">
        <f t="shared" si="78"/>
        <v>0.25</v>
      </c>
      <c r="AJ384">
        <f t="shared" si="79"/>
        <v>0.25</v>
      </c>
      <c r="AK384">
        <f t="shared" si="80"/>
        <v>0.5</v>
      </c>
      <c r="AL384">
        <f t="shared" si="81"/>
        <v>0.5</v>
      </c>
      <c r="AM384">
        <f t="shared" si="82"/>
        <v>0.5</v>
      </c>
      <c r="AN384" s="6">
        <f t="shared" si="83"/>
        <v>1</v>
      </c>
      <c r="AO384" t="str">
        <f>VLOOKUP(BD_PONDERACIONES[[#This Row],[Comuna]],Tabla3[#All],2,0)</f>
        <v>Florida</v>
      </c>
    </row>
    <row r="385" spans="1:41" x14ac:dyDescent="0.35">
      <c r="A385" t="s">
        <v>2040</v>
      </c>
      <c r="B385" t="s">
        <v>2041</v>
      </c>
      <c r="C385" t="s">
        <v>403</v>
      </c>
      <c r="D385" s="5">
        <v>44603</v>
      </c>
      <c r="E385" s="5">
        <v>44575</v>
      </c>
      <c r="F385" t="s">
        <v>763</v>
      </c>
      <c r="G385" t="s">
        <v>2042</v>
      </c>
      <c r="H385" t="s">
        <v>1886</v>
      </c>
      <c r="J385" t="s">
        <v>756</v>
      </c>
      <c r="K385" t="s">
        <v>756</v>
      </c>
      <c r="L385" t="s">
        <v>757</v>
      </c>
      <c r="M385" t="s">
        <v>757</v>
      </c>
      <c r="N385" t="s">
        <v>756</v>
      </c>
      <c r="O385" t="s">
        <v>756</v>
      </c>
      <c r="P385" t="s">
        <v>758</v>
      </c>
      <c r="Q385" t="s">
        <v>759</v>
      </c>
      <c r="R385" t="s">
        <v>759</v>
      </c>
      <c r="S385" t="s">
        <v>757</v>
      </c>
      <c r="T385" t="s">
        <v>757</v>
      </c>
      <c r="U385" t="s">
        <v>757</v>
      </c>
      <c r="V385" t="s">
        <v>756</v>
      </c>
      <c r="W385" t="s">
        <v>756</v>
      </c>
      <c r="X385" t="s">
        <v>2043</v>
      </c>
      <c r="Y385" t="str">
        <f t="shared" si="70"/>
        <v>enero</v>
      </c>
      <c r="Z385">
        <f>YEAR(BD_PONDERACIONES[[#This Row],[Fecha Ejecución del Ticket]])</f>
        <v>2022</v>
      </c>
      <c r="AA385" t="str">
        <f t="shared" si="71"/>
        <v>febrero</v>
      </c>
      <c r="AB385">
        <f>YEAR(BD_PONDERACIONES[[#This Row],[Fecha de Inspección]])</f>
        <v>2022</v>
      </c>
      <c r="AC385">
        <f t="shared" si="72"/>
        <v>0.5</v>
      </c>
      <c r="AD385">
        <f t="shared" si="73"/>
        <v>0.5</v>
      </c>
      <c r="AE385">
        <f t="shared" si="74"/>
        <v>0.5</v>
      </c>
      <c r="AF385">
        <f t="shared" si="75"/>
        <v>0.5</v>
      </c>
      <c r="AG385">
        <f t="shared" si="76"/>
        <v>0.5</v>
      </c>
      <c r="AH385">
        <f t="shared" si="77"/>
        <v>0.5</v>
      </c>
      <c r="AI385">
        <f t="shared" si="78"/>
        <v>0.25</v>
      </c>
      <c r="AJ385">
        <f t="shared" si="79"/>
        <v>0.25</v>
      </c>
      <c r="AK385">
        <f t="shared" si="80"/>
        <v>0.5</v>
      </c>
      <c r="AL385">
        <f t="shared" si="81"/>
        <v>0.5</v>
      </c>
      <c r="AM385">
        <f t="shared" si="82"/>
        <v>0.5</v>
      </c>
      <c r="AN385" s="6">
        <f t="shared" si="83"/>
        <v>1</v>
      </c>
      <c r="AO385" t="str">
        <f>VLOOKUP(BD_PONDERACIONES[[#This Row],[Comuna]],Tabla3[#All],2,0)</f>
        <v>Cordillera</v>
      </c>
    </row>
    <row r="386" spans="1:41" x14ac:dyDescent="0.35">
      <c r="A386" t="s">
        <v>2044</v>
      </c>
      <c r="B386" t="s">
        <v>2045</v>
      </c>
      <c r="C386" t="s">
        <v>311</v>
      </c>
      <c r="D386" s="5">
        <v>44603</v>
      </c>
      <c r="E386" s="5">
        <v>44582</v>
      </c>
      <c r="F386" t="s">
        <v>753</v>
      </c>
      <c r="G386" t="s">
        <v>2046</v>
      </c>
      <c r="H386" t="s">
        <v>1809</v>
      </c>
      <c r="J386" t="s">
        <v>756</v>
      </c>
      <c r="K386" t="s">
        <v>756</v>
      </c>
      <c r="L386" t="s">
        <v>757</v>
      </c>
      <c r="M386" t="s">
        <v>757</v>
      </c>
      <c r="N386" t="s">
        <v>756</v>
      </c>
      <c r="O386" t="s">
        <v>756</v>
      </c>
      <c r="P386" t="s">
        <v>765</v>
      </c>
      <c r="Q386" t="s">
        <v>759</v>
      </c>
      <c r="R386" t="s">
        <v>759</v>
      </c>
      <c r="S386" t="s">
        <v>756</v>
      </c>
      <c r="T386" t="s">
        <v>756</v>
      </c>
      <c r="U386" t="s">
        <v>756</v>
      </c>
      <c r="V386" t="s">
        <v>756</v>
      </c>
      <c r="W386" t="s">
        <v>756</v>
      </c>
      <c r="X386" t="s">
        <v>2047</v>
      </c>
      <c r="Y386" t="str">
        <f t="shared" ref="Y386:Y449" si="84">TEXT(E386,"MMMM")</f>
        <v>enero</v>
      </c>
      <c r="Z386">
        <f>YEAR(BD_PONDERACIONES[[#This Row],[Fecha Ejecución del Ticket]])</f>
        <v>2022</v>
      </c>
      <c r="AA386" t="str">
        <f t="shared" ref="AA386:AA449" si="85">TEXT(D386,"MMMM")</f>
        <v>febrero</v>
      </c>
      <c r="AB386">
        <f>YEAR(BD_PONDERACIONES[[#This Row],[Fecha de Inspección]])</f>
        <v>2022</v>
      </c>
      <c r="AC386">
        <f t="shared" ref="AC386:AC449" si="86">IF(OR(J386="Cumple",J386="No Aplica"),0.5,0)</f>
        <v>0.5</v>
      </c>
      <c r="AD386">
        <f t="shared" ref="AD386:AD449" si="87">IF(OR(K386="CUMPLE",K386="No Aplica"),0.5,0)</f>
        <v>0.5</v>
      </c>
      <c r="AE386">
        <f t="shared" ref="AE386:AE449" si="88">IF(OR(L386="CUMPLE",L386="No Aplica"),0.5,0)</f>
        <v>0.5</v>
      </c>
      <c r="AF386">
        <f t="shared" ref="AF386:AF449" si="89">IF(OR(M386="CUMPLE",M386="No Aplica"),0.5,0)</f>
        <v>0.5</v>
      </c>
      <c r="AG386">
        <f t="shared" ref="AG386:AG449" si="90">IF(OR(N386="CUMPLE",N386="No Aplica"),0.5,IF(N386="Cumple Mayormente",0.325,IF(N386="Cumple Parcialmente",0.175,0)))</f>
        <v>0.5</v>
      </c>
      <c r="AH386">
        <f t="shared" ref="AH386:AH449" si="91">IF(OR(O386="CUMPLE",O386="No Aplica"),0.5,IF(O386="Cumple Mayormente",0.325,IF(O386="Cumple Parcialmente",0.175,0)))</f>
        <v>0.5</v>
      </c>
      <c r="AI386">
        <f t="shared" ref="AI386:AI449" si="92">IF(OR(S386="CUMPLE",S386="No Aplica"),0.25,IF(S386="Cumple Mayormente",0.1625,IF(S386="Cumple Parcialmente",0.0875,0)))</f>
        <v>0.25</v>
      </c>
      <c r="AJ386">
        <f t="shared" ref="AJ386:AJ449" si="93">IF(OR(T386="CUMPLE",T386="No Aplica"),0.25,IF(T386="Cumple Mayormente",0.1625,IF(T386="Cumple Parcialmente",0.0875,0)))</f>
        <v>0.25</v>
      </c>
      <c r="AK386">
        <f t="shared" ref="AK386:AK449" si="94">IF(OR(U386="CUMPLE",U386="No Aplica"),0.5,IF(U386="Cumple Mayormente",0.325,IF(U386="Cumple Parcialmente",0.175,0)))</f>
        <v>0.5</v>
      </c>
      <c r="AL386">
        <f t="shared" ref="AL386:AL449" si="95">IF(OR(V386="CUMPLE",V386="No Aplica"),0.5,IF(V386="Cumple Mayormente",0.325,IF(V386="Cumple Parcialmente",0.175,0)))</f>
        <v>0.5</v>
      </c>
      <c r="AM386">
        <f t="shared" ref="AM386:AM449" si="96">IF(OR(W386="CUMPLE",W386="No Aplica"),0.5,IF(W386="Cumple Mayormente",0.325,IF(W386="Cumple Parcialmente",0.175,0)))</f>
        <v>0.5</v>
      </c>
      <c r="AN386" s="6">
        <f t="shared" ref="AN386:AN449" si="97">((AC386+AD386)*0.2)+((AE386+AF386)*0.3)+((AG386+AH386)*0.15)+((AI386+AJ386+AK386)*0.15)+((AL386+AM386)*0.2)</f>
        <v>1</v>
      </c>
      <c r="AO386" t="str">
        <f>VLOOKUP(BD_PONDERACIONES[[#This Row],[Comuna]],Tabla3[#All],2,0)</f>
        <v>Florida</v>
      </c>
    </row>
    <row r="387" spans="1:41" x14ac:dyDescent="0.35">
      <c r="A387" t="s">
        <v>2048</v>
      </c>
      <c r="B387" t="s">
        <v>2049</v>
      </c>
      <c r="C387" t="s">
        <v>310</v>
      </c>
      <c r="D387" s="5">
        <v>44603</v>
      </c>
      <c r="E387" s="5">
        <v>44582</v>
      </c>
      <c r="F387" t="s">
        <v>753</v>
      </c>
      <c r="G387" t="s">
        <v>2050</v>
      </c>
      <c r="H387" t="s">
        <v>1809</v>
      </c>
      <c r="J387" t="s">
        <v>756</v>
      </c>
      <c r="K387" t="s">
        <v>756</v>
      </c>
      <c r="L387" t="s">
        <v>757</v>
      </c>
      <c r="M387" t="s">
        <v>757</v>
      </c>
      <c r="N387" t="s">
        <v>756</v>
      </c>
      <c r="O387" t="s">
        <v>756</v>
      </c>
      <c r="P387" t="s">
        <v>758</v>
      </c>
      <c r="Q387" t="s">
        <v>759</v>
      </c>
      <c r="R387" t="s">
        <v>759</v>
      </c>
      <c r="S387" t="s">
        <v>757</v>
      </c>
      <c r="T387" t="s">
        <v>757</v>
      </c>
      <c r="U387" t="s">
        <v>757</v>
      </c>
      <c r="V387" t="s">
        <v>756</v>
      </c>
      <c r="W387" t="s">
        <v>756</v>
      </c>
      <c r="X387" t="s">
        <v>2051</v>
      </c>
      <c r="Y387" t="str">
        <f t="shared" si="84"/>
        <v>enero</v>
      </c>
      <c r="Z387">
        <f>YEAR(BD_PONDERACIONES[[#This Row],[Fecha Ejecución del Ticket]])</f>
        <v>2022</v>
      </c>
      <c r="AA387" t="str">
        <f t="shared" si="85"/>
        <v>febrero</v>
      </c>
      <c r="AB387">
        <f>YEAR(BD_PONDERACIONES[[#This Row],[Fecha de Inspección]])</f>
        <v>2022</v>
      </c>
      <c r="AC387">
        <f t="shared" si="86"/>
        <v>0.5</v>
      </c>
      <c r="AD387">
        <f t="shared" si="87"/>
        <v>0.5</v>
      </c>
      <c r="AE387">
        <f t="shared" si="88"/>
        <v>0.5</v>
      </c>
      <c r="AF387">
        <f t="shared" si="89"/>
        <v>0.5</v>
      </c>
      <c r="AG387">
        <f t="shared" si="90"/>
        <v>0.5</v>
      </c>
      <c r="AH387">
        <f t="shared" si="91"/>
        <v>0.5</v>
      </c>
      <c r="AI387">
        <f t="shared" si="92"/>
        <v>0.25</v>
      </c>
      <c r="AJ387">
        <f t="shared" si="93"/>
        <v>0.25</v>
      </c>
      <c r="AK387">
        <f t="shared" si="94"/>
        <v>0.5</v>
      </c>
      <c r="AL387">
        <f t="shared" si="95"/>
        <v>0.5</v>
      </c>
      <c r="AM387">
        <f t="shared" si="96"/>
        <v>0.5</v>
      </c>
      <c r="AN387" s="6">
        <f t="shared" si="97"/>
        <v>1</v>
      </c>
      <c r="AO387" t="str">
        <f>VLOOKUP(BD_PONDERACIONES[[#This Row],[Comuna]],Tabla3[#All],2,0)</f>
        <v>Florida</v>
      </c>
    </row>
    <row r="388" spans="1:41" x14ac:dyDescent="0.35">
      <c r="A388" t="s">
        <v>2052</v>
      </c>
      <c r="B388" t="s">
        <v>2053</v>
      </c>
      <c r="C388" t="s">
        <v>337</v>
      </c>
      <c r="D388" s="5">
        <v>44603</v>
      </c>
      <c r="E388" s="5">
        <v>44589</v>
      </c>
      <c r="F388" t="s">
        <v>753</v>
      </c>
      <c r="G388" t="s">
        <v>2054</v>
      </c>
      <c r="H388" t="s">
        <v>1809</v>
      </c>
      <c r="J388" t="s">
        <v>756</v>
      </c>
      <c r="K388" t="s">
        <v>756</v>
      </c>
      <c r="L388" t="s">
        <v>756</v>
      </c>
      <c r="M388" t="s">
        <v>756</v>
      </c>
      <c r="N388" t="s">
        <v>756</v>
      </c>
      <c r="O388" t="s">
        <v>756</v>
      </c>
      <c r="P388" t="s">
        <v>765</v>
      </c>
      <c r="Q388" t="s">
        <v>759</v>
      </c>
      <c r="R388" t="s">
        <v>759</v>
      </c>
      <c r="S388" t="s">
        <v>756</v>
      </c>
      <c r="T388" t="s">
        <v>756</v>
      </c>
      <c r="U388" t="s">
        <v>756</v>
      </c>
      <c r="V388" t="s">
        <v>756</v>
      </c>
      <c r="W388" t="s">
        <v>756</v>
      </c>
      <c r="X388" t="s">
        <v>2055</v>
      </c>
      <c r="Y388" t="str">
        <f t="shared" si="84"/>
        <v>enero</v>
      </c>
      <c r="Z388">
        <f>YEAR(BD_PONDERACIONES[[#This Row],[Fecha Ejecución del Ticket]])</f>
        <v>2022</v>
      </c>
      <c r="AA388" t="str">
        <f t="shared" si="85"/>
        <v>febrero</v>
      </c>
      <c r="AB388">
        <f>YEAR(BD_PONDERACIONES[[#This Row],[Fecha de Inspección]])</f>
        <v>2022</v>
      </c>
      <c r="AC388">
        <f t="shared" si="86"/>
        <v>0.5</v>
      </c>
      <c r="AD388">
        <f t="shared" si="87"/>
        <v>0.5</v>
      </c>
      <c r="AE388">
        <f t="shared" si="88"/>
        <v>0.5</v>
      </c>
      <c r="AF388">
        <f t="shared" si="89"/>
        <v>0.5</v>
      </c>
      <c r="AG388">
        <f t="shared" si="90"/>
        <v>0.5</v>
      </c>
      <c r="AH388">
        <f t="shared" si="91"/>
        <v>0.5</v>
      </c>
      <c r="AI388">
        <f t="shared" si="92"/>
        <v>0.25</v>
      </c>
      <c r="AJ388">
        <f t="shared" si="93"/>
        <v>0.25</v>
      </c>
      <c r="AK388">
        <f t="shared" si="94"/>
        <v>0.5</v>
      </c>
      <c r="AL388">
        <f t="shared" si="95"/>
        <v>0.5</v>
      </c>
      <c r="AM388">
        <f t="shared" si="96"/>
        <v>0.5</v>
      </c>
      <c r="AN388" s="6">
        <f t="shared" si="97"/>
        <v>1</v>
      </c>
      <c r="AO388" t="str">
        <f>VLOOKUP(BD_PONDERACIONES[[#This Row],[Comuna]],Tabla3[#All],2,0)</f>
        <v>Florida</v>
      </c>
    </row>
    <row r="389" spans="1:41" x14ac:dyDescent="0.35">
      <c r="A389" t="s">
        <v>2056</v>
      </c>
      <c r="B389" t="s">
        <v>2057</v>
      </c>
      <c r="C389" t="s">
        <v>451</v>
      </c>
      <c r="D389" s="5">
        <v>44603</v>
      </c>
      <c r="E389" s="5">
        <v>44590</v>
      </c>
      <c r="F389" t="s">
        <v>763</v>
      </c>
      <c r="G389" t="s">
        <v>2058</v>
      </c>
      <c r="H389" t="s">
        <v>1886</v>
      </c>
      <c r="J389" t="s">
        <v>756</v>
      </c>
      <c r="K389" t="s">
        <v>756</v>
      </c>
      <c r="L389" t="s">
        <v>757</v>
      </c>
      <c r="M389" t="s">
        <v>757</v>
      </c>
      <c r="N389" t="s">
        <v>756</v>
      </c>
      <c r="O389" t="s">
        <v>756</v>
      </c>
      <c r="P389" t="s">
        <v>758</v>
      </c>
      <c r="Q389" t="s">
        <v>759</v>
      </c>
      <c r="R389" t="s">
        <v>759</v>
      </c>
      <c r="S389" t="s">
        <v>757</v>
      </c>
      <c r="T389" t="s">
        <v>757</v>
      </c>
      <c r="U389" t="s">
        <v>757</v>
      </c>
      <c r="V389" t="s">
        <v>773</v>
      </c>
      <c r="W389" t="s">
        <v>768</v>
      </c>
      <c r="X389" t="s">
        <v>2059</v>
      </c>
      <c r="Y389" t="str">
        <f t="shared" si="84"/>
        <v>enero</v>
      </c>
      <c r="Z389">
        <f>YEAR(BD_PONDERACIONES[[#This Row],[Fecha Ejecución del Ticket]])</f>
        <v>2022</v>
      </c>
      <c r="AA389" t="str">
        <f t="shared" si="85"/>
        <v>febrero</v>
      </c>
      <c r="AB389">
        <f>YEAR(BD_PONDERACIONES[[#This Row],[Fecha de Inspección]])</f>
        <v>2022</v>
      </c>
      <c r="AC389">
        <f t="shared" si="86"/>
        <v>0.5</v>
      </c>
      <c r="AD389">
        <f t="shared" si="87"/>
        <v>0.5</v>
      </c>
      <c r="AE389">
        <f t="shared" si="88"/>
        <v>0.5</v>
      </c>
      <c r="AF389">
        <f t="shared" si="89"/>
        <v>0.5</v>
      </c>
      <c r="AG389">
        <f t="shared" si="90"/>
        <v>0.5</v>
      </c>
      <c r="AH389">
        <f t="shared" si="91"/>
        <v>0.5</v>
      </c>
      <c r="AI389">
        <f t="shared" si="92"/>
        <v>0.25</v>
      </c>
      <c r="AJ389">
        <f t="shared" si="93"/>
        <v>0.25</v>
      </c>
      <c r="AK389">
        <f t="shared" si="94"/>
        <v>0.5</v>
      </c>
      <c r="AL389">
        <f t="shared" si="95"/>
        <v>0</v>
      </c>
      <c r="AM389">
        <f t="shared" si="96"/>
        <v>0.17499999999999999</v>
      </c>
      <c r="AN389" s="6">
        <f t="shared" si="97"/>
        <v>0.83500000000000008</v>
      </c>
      <c r="AO389" t="str">
        <f>VLOOKUP(BD_PONDERACIONES[[#This Row],[Comuna]],Tabla3[#All],2,0)</f>
        <v>Cordillera</v>
      </c>
    </row>
    <row r="390" spans="1:41" x14ac:dyDescent="0.35">
      <c r="A390" t="s">
        <v>2060</v>
      </c>
      <c r="B390" t="s">
        <v>2061</v>
      </c>
      <c r="C390" t="s">
        <v>461</v>
      </c>
      <c r="D390" s="5">
        <v>44603</v>
      </c>
      <c r="E390" s="5">
        <v>44592</v>
      </c>
      <c r="F390" t="s">
        <v>763</v>
      </c>
      <c r="G390" t="s">
        <v>2062</v>
      </c>
      <c r="H390" t="s">
        <v>1886</v>
      </c>
      <c r="J390" t="s">
        <v>756</v>
      </c>
      <c r="K390" t="s">
        <v>756</v>
      </c>
      <c r="L390" t="s">
        <v>757</v>
      </c>
      <c r="M390" t="s">
        <v>757</v>
      </c>
      <c r="N390" t="s">
        <v>756</v>
      </c>
      <c r="O390" t="s">
        <v>756</v>
      </c>
      <c r="P390" t="s">
        <v>758</v>
      </c>
      <c r="Q390" t="s">
        <v>759</v>
      </c>
      <c r="R390" t="s">
        <v>759</v>
      </c>
      <c r="S390" t="s">
        <v>757</v>
      </c>
      <c r="T390" t="s">
        <v>757</v>
      </c>
      <c r="U390" t="s">
        <v>757</v>
      </c>
      <c r="V390" t="s">
        <v>768</v>
      </c>
      <c r="W390" t="s">
        <v>756</v>
      </c>
      <c r="X390" t="s">
        <v>2063</v>
      </c>
      <c r="Y390" t="str">
        <f t="shared" si="84"/>
        <v>enero</v>
      </c>
      <c r="Z390">
        <f>YEAR(BD_PONDERACIONES[[#This Row],[Fecha Ejecución del Ticket]])</f>
        <v>2022</v>
      </c>
      <c r="AA390" t="str">
        <f t="shared" si="85"/>
        <v>febrero</v>
      </c>
      <c r="AB390">
        <f>YEAR(BD_PONDERACIONES[[#This Row],[Fecha de Inspección]])</f>
        <v>2022</v>
      </c>
      <c r="AC390">
        <f t="shared" si="86"/>
        <v>0.5</v>
      </c>
      <c r="AD390">
        <f t="shared" si="87"/>
        <v>0.5</v>
      </c>
      <c r="AE390">
        <f t="shared" si="88"/>
        <v>0.5</v>
      </c>
      <c r="AF390">
        <f t="shared" si="89"/>
        <v>0.5</v>
      </c>
      <c r="AG390">
        <f t="shared" si="90"/>
        <v>0.5</v>
      </c>
      <c r="AH390">
        <f t="shared" si="91"/>
        <v>0.5</v>
      </c>
      <c r="AI390">
        <f t="shared" si="92"/>
        <v>0.25</v>
      </c>
      <c r="AJ390">
        <f t="shared" si="93"/>
        <v>0.25</v>
      </c>
      <c r="AK390">
        <f t="shared" si="94"/>
        <v>0.5</v>
      </c>
      <c r="AL390">
        <f t="shared" si="95"/>
        <v>0.17499999999999999</v>
      </c>
      <c r="AM390">
        <f t="shared" si="96"/>
        <v>0.5</v>
      </c>
      <c r="AN390" s="6">
        <f t="shared" si="97"/>
        <v>0.93500000000000005</v>
      </c>
      <c r="AO390" t="str">
        <f>VLOOKUP(BD_PONDERACIONES[[#This Row],[Comuna]],Tabla3[#All],2,0)</f>
        <v>Cordillera</v>
      </c>
    </row>
    <row r="391" spans="1:41" x14ac:dyDescent="0.35">
      <c r="A391" t="s">
        <v>2064</v>
      </c>
      <c r="B391" t="s">
        <v>2065</v>
      </c>
      <c r="C391" t="s">
        <v>348</v>
      </c>
      <c r="D391" s="5">
        <v>44603</v>
      </c>
      <c r="E391" s="5">
        <v>44591</v>
      </c>
      <c r="F391" t="s">
        <v>753</v>
      </c>
      <c r="G391" t="s">
        <v>2066</v>
      </c>
      <c r="H391" t="s">
        <v>1809</v>
      </c>
      <c r="J391" t="s">
        <v>756</v>
      </c>
      <c r="K391" t="s">
        <v>756</v>
      </c>
      <c r="L391" t="s">
        <v>757</v>
      </c>
      <c r="M391" t="s">
        <v>757</v>
      </c>
      <c r="N391" t="s">
        <v>756</v>
      </c>
      <c r="O391" t="s">
        <v>756</v>
      </c>
      <c r="P391" t="s">
        <v>765</v>
      </c>
      <c r="Q391" t="s">
        <v>759</v>
      </c>
      <c r="R391" t="s">
        <v>759</v>
      </c>
      <c r="S391" t="s">
        <v>756</v>
      </c>
      <c r="T391" t="s">
        <v>756</v>
      </c>
      <c r="U391" t="s">
        <v>756</v>
      </c>
      <c r="V391" t="s">
        <v>756</v>
      </c>
      <c r="W391" t="s">
        <v>756</v>
      </c>
      <c r="X391" t="s">
        <v>2067</v>
      </c>
      <c r="Y391" t="str">
        <f t="shared" si="84"/>
        <v>enero</v>
      </c>
      <c r="Z391">
        <f>YEAR(BD_PONDERACIONES[[#This Row],[Fecha Ejecución del Ticket]])</f>
        <v>2022</v>
      </c>
      <c r="AA391" t="str">
        <f t="shared" si="85"/>
        <v>febrero</v>
      </c>
      <c r="AB391">
        <f>YEAR(BD_PONDERACIONES[[#This Row],[Fecha de Inspección]])</f>
        <v>2022</v>
      </c>
      <c r="AC391">
        <f t="shared" si="86"/>
        <v>0.5</v>
      </c>
      <c r="AD391">
        <f t="shared" si="87"/>
        <v>0.5</v>
      </c>
      <c r="AE391">
        <f t="shared" si="88"/>
        <v>0.5</v>
      </c>
      <c r="AF391">
        <f t="shared" si="89"/>
        <v>0.5</v>
      </c>
      <c r="AG391">
        <f t="shared" si="90"/>
        <v>0.5</v>
      </c>
      <c r="AH391">
        <f t="shared" si="91"/>
        <v>0.5</v>
      </c>
      <c r="AI391">
        <f t="shared" si="92"/>
        <v>0.25</v>
      </c>
      <c r="AJ391">
        <f t="shared" si="93"/>
        <v>0.25</v>
      </c>
      <c r="AK391">
        <f t="shared" si="94"/>
        <v>0.5</v>
      </c>
      <c r="AL391">
        <f t="shared" si="95"/>
        <v>0.5</v>
      </c>
      <c r="AM391">
        <f t="shared" si="96"/>
        <v>0.5</v>
      </c>
      <c r="AN391" s="6">
        <f t="shared" si="97"/>
        <v>1</v>
      </c>
      <c r="AO391" t="str">
        <f>VLOOKUP(BD_PONDERACIONES[[#This Row],[Comuna]],Tabla3[#All],2,0)</f>
        <v>Florida</v>
      </c>
    </row>
    <row r="392" spans="1:41" x14ac:dyDescent="0.35">
      <c r="A392" t="s">
        <v>2068</v>
      </c>
      <c r="B392" t="s">
        <v>2069</v>
      </c>
      <c r="C392" t="s">
        <v>438</v>
      </c>
      <c r="D392" s="5">
        <v>44603</v>
      </c>
      <c r="E392" s="5">
        <v>44589</v>
      </c>
      <c r="F392" t="s">
        <v>763</v>
      </c>
      <c r="G392" t="s">
        <v>2070</v>
      </c>
      <c r="H392" t="s">
        <v>1886</v>
      </c>
      <c r="J392" t="s">
        <v>756</v>
      </c>
      <c r="K392" t="s">
        <v>756</v>
      </c>
      <c r="L392" t="s">
        <v>757</v>
      </c>
      <c r="M392" t="s">
        <v>757</v>
      </c>
      <c r="N392" t="s">
        <v>756</v>
      </c>
      <c r="O392" t="s">
        <v>756</v>
      </c>
      <c r="P392" t="s">
        <v>758</v>
      </c>
      <c r="Q392" t="s">
        <v>759</v>
      </c>
      <c r="R392" t="s">
        <v>759</v>
      </c>
      <c r="S392" t="s">
        <v>757</v>
      </c>
      <c r="T392" t="s">
        <v>757</v>
      </c>
      <c r="U392" t="s">
        <v>757</v>
      </c>
      <c r="V392" t="s">
        <v>768</v>
      </c>
      <c r="W392" t="s">
        <v>768</v>
      </c>
      <c r="X392" t="s">
        <v>2071</v>
      </c>
      <c r="Y392" t="str">
        <f t="shared" si="84"/>
        <v>enero</v>
      </c>
      <c r="Z392">
        <f>YEAR(BD_PONDERACIONES[[#This Row],[Fecha Ejecución del Ticket]])</f>
        <v>2022</v>
      </c>
      <c r="AA392" t="str">
        <f t="shared" si="85"/>
        <v>febrero</v>
      </c>
      <c r="AB392">
        <f>YEAR(BD_PONDERACIONES[[#This Row],[Fecha de Inspección]])</f>
        <v>2022</v>
      </c>
      <c r="AC392">
        <f t="shared" si="86"/>
        <v>0.5</v>
      </c>
      <c r="AD392">
        <f t="shared" si="87"/>
        <v>0.5</v>
      </c>
      <c r="AE392">
        <f t="shared" si="88"/>
        <v>0.5</v>
      </c>
      <c r="AF392">
        <f t="shared" si="89"/>
        <v>0.5</v>
      </c>
      <c r="AG392">
        <f t="shared" si="90"/>
        <v>0.5</v>
      </c>
      <c r="AH392">
        <f t="shared" si="91"/>
        <v>0.5</v>
      </c>
      <c r="AI392">
        <f t="shared" si="92"/>
        <v>0.25</v>
      </c>
      <c r="AJ392">
        <f t="shared" si="93"/>
        <v>0.25</v>
      </c>
      <c r="AK392">
        <f t="shared" si="94"/>
        <v>0.5</v>
      </c>
      <c r="AL392">
        <f t="shared" si="95"/>
        <v>0.17499999999999999</v>
      </c>
      <c r="AM392">
        <f t="shared" si="96"/>
        <v>0.17499999999999999</v>
      </c>
      <c r="AN392" s="6">
        <f t="shared" si="97"/>
        <v>0.87</v>
      </c>
      <c r="AO392" t="str">
        <f>VLOOKUP(BD_PONDERACIONES[[#This Row],[Comuna]],Tabla3[#All],2,0)</f>
        <v>Cordillera</v>
      </c>
    </row>
    <row r="393" spans="1:41" x14ac:dyDescent="0.35">
      <c r="A393" t="s">
        <v>2072</v>
      </c>
      <c r="B393" t="s">
        <v>2073</v>
      </c>
      <c r="C393" t="s">
        <v>336</v>
      </c>
      <c r="D393" s="5">
        <v>44603</v>
      </c>
      <c r="E393" s="5">
        <v>44589</v>
      </c>
      <c r="F393" t="s">
        <v>753</v>
      </c>
      <c r="G393" t="s">
        <v>2074</v>
      </c>
      <c r="H393" t="s">
        <v>1809</v>
      </c>
      <c r="J393" t="s">
        <v>756</v>
      </c>
      <c r="K393" t="s">
        <v>756</v>
      </c>
      <c r="L393" t="s">
        <v>757</v>
      </c>
      <c r="M393" t="s">
        <v>757</v>
      </c>
      <c r="N393" t="s">
        <v>756</v>
      </c>
      <c r="O393" t="s">
        <v>756</v>
      </c>
      <c r="P393" t="s">
        <v>758</v>
      </c>
      <c r="Q393" t="s">
        <v>759</v>
      </c>
      <c r="R393" t="s">
        <v>759</v>
      </c>
      <c r="S393" t="s">
        <v>757</v>
      </c>
      <c r="T393" t="s">
        <v>757</v>
      </c>
      <c r="U393" t="s">
        <v>757</v>
      </c>
      <c r="V393" t="s">
        <v>756</v>
      </c>
      <c r="W393" t="s">
        <v>756</v>
      </c>
      <c r="X393" t="s">
        <v>2075</v>
      </c>
      <c r="Y393" t="str">
        <f t="shared" si="84"/>
        <v>enero</v>
      </c>
      <c r="Z393">
        <f>YEAR(BD_PONDERACIONES[[#This Row],[Fecha Ejecución del Ticket]])</f>
        <v>2022</v>
      </c>
      <c r="AA393" t="str">
        <f t="shared" si="85"/>
        <v>febrero</v>
      </c>
      <c r="AB393">
        <f>YEAR(BD_PONDERACIONES[[#This Row],[Fecha de Inspección]])</f>
        <v>2022</v>
      </c>
      <c r="AC393">
        <f t="shared" si="86"/>
        <v>0.5</v>
      </c>
      <c r="AD393">
        <f t="shared" si="87"/>
        <v>0.5</v>
      </c>
      <c r="AE393">
        <f t="shared" si="88"/>
        <v>0.5</v>
      </c>
      <c r="AF393">
        <f t="shared" si="89"/>
        <v>0.5</v>
      </c>
      <c r="AG393">
        <f t="shared" si="90"/>
        <v>0.5</v>
      </c>
      <c r="AH393">
        <f t="shared" si="91"/>
        <v>0.5</v>
      </c>
      <c r="AI393">
        <f t="shared" si="92"/>
        <v>0.25</v>
      </c>
      <c r="AJ393">
        <f t="shared" si="93"/>
        <v>0.25</v>
      </c>
      <c r="AK393">
        <f t="shared" si="94"/>
        <v>0.5</v>
      </c>
      <c r="AL393">
        <f t="shared" si="95"/>
        <v>0.5</v>
      </c>
      <c r="AM393">
        <f t="shared" si="96"/>
        <v>0.5</v>
      </c>
      <c r="AN393" s="6">
        <f t="shared" si="97"/>
        <v>1</v>
      </c>
      <c r="AO393" t="str">
        <f>VLOOKUP(BD_PONDERACIONES[[#This Row],[Comuna]],Tabla3[#All],2,0)</f>
        <v>Florida</v>
      </c>
    </row>
    <row r="394" spans="1:41" x14ac:dyDescent="0.35">
      <c r="A394" t="s">
        <v>2076</v>
      </c>
      <c r="B394" t="s">
        <v>2077</v>
      </c>
      <c r="C394" t="s">
        <v>334</v>
      </c>
      <c r="D394" s="5">
        <v>44603</v>
      </c>
      <c r="E394" s="5">
        <v>44589</v>
      </c>
      <c r="F394" t="s">
        <v>753</v>
      </c>
      <c r="G394" t="s">
        <v>2078</v>
      </c>
      <c r="H394" t="s">
        <v>1809</v>
      </c>
      <c r="J394" t="s">
        <v>756</v>
      </c>
      <c r="K394" t="s">
        <v>756</v>
      </c>
      <c r="L394" t="s">
        <v>773</v>
      </c>
      <c r="M394" t="s">
        <v>773</v>
      </c>
      <c r="N394" t="s">
        <v>756</v>
      </c>
      <c r="O394" t="s">
        <v>756</v>
      </c>
      <c r="P394" t="s">
        <v>758</v>
      </c>
      <c r="Q394" t="s">
        <v>759</v>
      </c>
      <c r="R394" t="s">
        <v>759</v>
      </c>
      <c r="S394" t="s">
        <v>757</v>
      </c>
      <c r="T394" t="s">
        <v>757</v>
      </c>
      <c r="U394" t="s">
        <v>757</v>
      </c>
      <c r="V394" t="s">
        <v>773</v>
      </c>
      <c r="W394" t="s">
        <v>773</v>
      </c>
      <c r="X394" t="s">
        <v>2079</v>
      </c>
      <c r="Y394" t="str">
        <f t="shared" si="84"/>
        <v>enero</v>
      </c>
      <c r="Z394">
        <f>YEAR(BD_PONDERACIONES[[#This Row],[Fecha Ejecución del Ticket]])</f>
        <v>2022</v>
      </c>
      <c r="AA394" t="str">
        <f t="shared" si="85"/>
        <v>febrero</v>
      </c>
      <c r="AB394">
        <f>YEAR(BD_PONDERACIONES[[#This Row],[Fecha de Inspección]])</f>
        <v>2022</v>
      </c>
      <c r="AC394">
        <f t="shared" si="86"/>
        <v>0.5</v>
      </c>
      <c r="AD394">
        <f t="shared" si="87"/>
        <v>0.5</v>
      </c>
      <c r="AE394">
        <f t="shared" si="88"/>
        <v>0</v>
      </c>
      <c r="AF394">
        <f t="shared" si="89"/>
        <v>0</v>
      </c>
      <c r="AG394">
        <f t="shared" si="90"/>
        <v>0.5</v>
      </c>
      <c r="AH394">
        <f t="shared" si="91"/>
        <v>0.5</v>
      </c>
      <c r="AI394">
        <f t="shared" si="92"/>
        <v>0.25</v>
      </c>
      <c r="AJ394">
        <f t="shared" si="93"/>
        <v>0.25</v>
      </c>
      <c r="AK394">
        <f t="shared" si="94"/>
        <v>0.5</v>
      </c>
      <c r="AL394">
        <f t="shared" si="95"/>
        <v>0</v>
      </c>
      <c r="AM394">
        <f t="shared" si="96"/>
        <v>0</v>
      </c>
      <c r="AN394" s="6">
        <f t="shared" si="97"/>
        <v>0.5</v>
      </c>
      <c r="AO394" t="str">
        <f>VLOOKUP(BD_PONDERACIONES[[#This Row],[Comuna]],Tabla3[#All],2,0)</f>
        <v>Florida</v>
      </c>
    </row>
    <row r="395" spans="1:41" x14ac:dyDescent="0.35">
      <c r="A395" t="s">
        <v>2080</v>
      </c>
      <c r="B395" t="s">
        <v>2081</v>
      </c>
      <c r="C395" t="s">
        <v>333</v>
      </c>
      <c r="D395" s="5">
        <v>44603</v>
      </c>
      <c r="E395" s="5">
        <v>44589</v>
      </c>
      <c r="F395" t="s">
        <v>753</v>
      </c>
      <c r="G395" t="s">
        <v>2082</v>
      </c>
      <c r="H395" t="s">
        <v>1809</v>
      </c>
      <c r="J395" t="s">
        <v>756</v>
      </c>
      <c r="K395" t="s">
        <v>756</v>
      </c>
      <c r="L395" t="s">
        <v>757</v>
      </c>
      <c r="M395" t="s">
        <v>757</v>
      </c>
      <c r="N395" t="s">
        <v>756</v>
      </c>
      <c r="O395" t="s">
        <v>756</v>
      </c>
      <c r="P395" t="s">
        <v>758</v>
      </c>
      <c r="Q395" t="s">
        <v>759</v>
      </c>
      <c r="R395" t="s">
        <v>759</v>
      </c>
      <c r="S395" t="s">
        <v>757</v>
      </c>
      <c r="T395" t="s">
        <v>757</v>
      </c>
      <c r="U395" t="s">
        <v>757</v>
      </c>
      <c r="V395" t="s">
        <v>756</v>
      </c>
      <c r="W395" t="s">
        <v>773</v>
      </c>
      <c r="X395" t="s">
        <v>2083</v>
      </c>
      <c r="Y395" t="str">
        <f t="shared" si="84"/>
        <v>enero</v>
      </c>
      <c r="Z395">
        <f>YEAR(BD_PONDERACIONES[[#This Row],[Fecha Ejecución del Ticket]])</f>
        <v>2022</v>
      </c>
      <c r="AA395" t="str">
        <f t="shared" si="85"/>
        <v>febrero</v>
      </c>
      <c r="AB395">
        <f>YEAR(BD_PONDERACIONES[[#This Row],[Fecha de Inspección]])</f>
        <v>2022</v>
      </c>
      <c r="AC395">
        <f t="shared" si="86"/>
        <v>0.5</v>
      </c>
      <c r="AD395">
        <f t="shared" si="87"/>
        <v>0.5</v>
      </c>
      <c r="AE395">
        <f t="shared" si="88"/>
        <v>0.5</v>
      </c>
      <c r="AF395">
        <f t="shared" si="89"/>
        <v>0.5</v>
      </c>
      <c r="AG395">
        <f t="shared" si="90"/>
        <v>0.5</v>
      </c>
      <c r="AH395">
        <f t="shared" si="91"/>
        <v>0.5</v>
      </c>
      <c r="AI395">
        <f t="shared" si="92"/>
        <v>0.25</v>
      </c>
      <c r="AJ395">
        <f t="shared" si="93"/>
        <v>0.25</v>
      </c>
      <c r="AK395">
        <f t="shared" si="94"/>
        <v>0.5</v>
      </c>
      <c r="AL395">
        <f t="shared" si="95"/>
        <v>0.5</v>
      </c>
      <c r="AM395">
        <f t="shared" si="96"/>
        <v>0</v>
      </c>
      <c r="AN395" s="6">
        <f t="shared" si="97"/>
        <v>0.9</v>
      </c>
      <c r="AO395" t="str">
        <f>VLOOKUP(BD_PONDERACIONES[[#This Row],[Comuna]],Tabla3[#All],2,0)</f>
        <v>Florida</v>
      </c>
    </row>
    <row r="396" spans="1:41" x14ac:dyDescent="0.35">
      <c r="A396" t="s">
        <v>2084</v>
      </c>
      <c r="B396" t="s">
        <v>2085</v>
      </c>
      <c r="C396" t="s">
        <v>347</v>
      </c>
      <c r="D396" s="5">
        <v>44603</v>
      </c>
      <c r="E396" s="5">
        <v>44590</v>
      </c>
      <c r="F396" t="s">
        <v>753</v>
      </c>
      <c r="G396" t="s">
        <v>2086</v>
      </c>
      <c r="H396" t="s">
        <v>1809</v>
      </c>
      <c r="J396" t="s">
        <v>756</v>
      </c>
      <c r="K396" t="s">
        <v>756</v>
      </c>
      <c r="L396" t="s">
        <v>757</v>
      </c>
      <c r="M396" t="s">
        <v>757</v>
      </c>
      <c r="N396" t="s">
        <v>756</v>
      </c>
      <c r="O396" t="s">
        <v>756</v>
      </c>
      <c r="P396" t="s">
        <v>765</v>
      </c>
      <c r="Q396" t="s">
        <v>2087</v>
      </c>
      <c r="R396" t="s">
        <v>2088</v>
      </c>
      <c r="S396" t="s">
        <v>756</v>
      </c>
      <c r="T396" t="s">
        <v>756</v>
      </c>
      <c r="U396" t="s">
        <v>756</v>
      </c>
      <c r="V396" t="s">
        <v>773</v>
      </c>
      <c r="W396" t="s">
        <v>773</v>
      </c>
      <c r="X396" t="s">
        <v>2089</v>
      </c>
      <c r="Y396" t="str">
        <f t="shared" si="84"/>
        <v>enero</v>
      </c>
      <c r="Z396">
        <f>YEAR(BD_PONDERACIONES[[#This Row],[Fecha Ejecución del Ticket]])</f>
        <v>2022</v>
      </c>
      <c r="AA396" t="str">
        <f t="shared" si="85"/>
        <v>febrero</v>
      </c>
      <c r="AB396">
        <f>YEAR(BD_PONDERACIONES[[#This Row],[Fecha de Inspección]])</f>
        <v>2022</v>
      </c>
      <c r="AC396">
        <f t="shared" si="86"/>
        <v>0.5</v>
      </c>
      <c r="AD396">
        <f t="shared" si="87"/>
        <v>0.5</v>
      </c>
      <c r="AE396">
        <f t="shared" si="88"/>
        <v>0.5</v>
      </c>
      <c r="AF396">
        <f t="shared" si="89"/>
        <v>0.5</v>
      </c>
      <c r="AG396">
        <f t="shared" si="90"/>
        <v>0.5</v>
      </c>
      <c r="AH396">
        <f t="shared" si="91"/>
        <v>0.5</v>
      </c>
      <c r="AI396">
        <f t="shared" si="92"/>
        <v>0.25</v>
      </c>
      <c r="AJ396">
        <f t="shared" si="93"/>
        <v>0.25</v>
      </c>
      <c r="AK396">
        <f t="shared" si="94"/>
        <v>0.5</v>
      </c>
      <c r="AL396">
        <f t="shared" si="95"/>
        <v>0</v>
      </c>
      <c r="AM396">
        <f t="shared" si="96"/>
        <v>0</v>
      </c>
      <c r="AN396" s="6">
        <f t="shared" si="97"/>
        <v>0.8</v>
      </c>
      <c r="AO396" t="str">
        <f>VLOOKUP(BD_PONDERACIONES[[#This Row],[Comuna]],Tabla3[#All],2,0)</f>
        <v>Florida</v>
      </c>
    </row>
    <row r="397" spans="1:41" x14ac:dyDescent="0.35">
      <c r="A397" t="s">
        <v>2090</v>
      </c>
      <c r="B397" t="s">
        <v>2091</v>
      </c>
      <c r="C397" t="s">
        <v>460</v>
      </c>
      <c r="D397" s="5">
        <v>44603</v>
      </c>
      <c r="E397" s="5">
        <v>44592</v>
      </c>
      <c r="F397" t="s">
        <v>763</v>
      </c>
      <c r="G397" t="s">
        <v>2092</v>
      </c>
      <c r="H397" t="s">
        <v>1886</v>
      </c>
      <c r="J397" t="s">
        <v>756</v>
      </c>
      <c r="K397" t="s">
        <v>756</v>
      </c>
      <c r="L397" t="s">
        <v>757</v>
      </c>
      <c r="M397" t="s">
        <v>757</v>
      </c>
      <c r="N397" t="s">
        <v>756</v>
      </c>
      <c r="O397" t="s">
        <v>756</v>
      </c>
      <c r="P397" t="s">
        <v>758</v>
      </c>
      <c r="Q397" t="s">
        <v>759</v>
      </c>
      <c r="R397" t="s">
        <v>759</v>
      </c>
      <c r="S397" t="s">
        <v>757</v>
      </c>
      <c r="T397" t="s">
        <v>757</v>
      </c>
      <c r="U397" t="s">
        <v>757</v>
      </c>
      <c r="V397" t="s">
        <v>756</v>
      </c>
      <c r="W397" t="s">
        <v>756</v>
      </c>
      <c r="X397" t="s">
        <v>2093</v>
      </c>
      <c r="Y397" t="str">
        <f t="shared" si="84"/>
        <v>enero</v>
      </c>
      <c r="Z397">
        <f>YEAR(BD_PONDERACIONES[[#This Row],[Fecha Ejecución del Ticket]])</f>
        <v>2022</v>
      </c>
      <c r="AA397" t="str">
        <f t="shared" si="85"/>
        <v>febrero</v>
      </c>
      <c r="AB397">
        <f>YEAR(BD_PONDERACIONES[[#This Row],[Fecha de Inspección]])</f>
        <v>2022</v>
      </c>
      <c r="AC397">
        <f t="shared" si="86"/>
        <v>0.5</v>
      </c>
      <c r="AD397">
        <f t="shared" si="87"/>
        <v>0.5</v>
      </c>
      <c r="AE397">
        <f t="shared" si="88"/>
        <v>0.5</v>
      </c>
      <c r="AF397">
        <f t="shared" si="89"/>
        <v>0.5</v>
      </c>
      <c r="AG397">
        <f t="shared" si="90"/>
        <v>0.5</v>
      </c>
      <c r="AH397">
        <f t="shared" si="91"/>
        <v>0.5</v>
      </c>
      <c r="AI397">
        <f t="shared" si="92"/>
        <v>0.25</v>
      </c>
      <c r="AJ397">
        <f t="shared" si="93"/>
        <v>0.25</v>
      </c>
      <c r="AK397">
        <f t="shared" si="94"/>
        <v>0.5</v>
      </c>
      <c r="AL397">
        <f t="shared" si="95"/>
        <v>0.5</v>
      </c>
      <c r="AM397">
        <f t="shared" si="96"/>
        <v>0.5</v>
      </c>
      <c r="AN397" s="6">
        <f t="shared" si="97"/>
        <v>1</v>
      </c>
      <c r="AO397" t="str">
        <f>VLOOKUP(BD_PONDERACIONES[[#This Row],[Comuna]],Tabla3[#All],2,0)</f>
        <v>Cordillera</v>
      </c>
    </row>
    <row r="398" spans="1:41" x14ac:dyDescent="0.35">
      <c r="A398" t="s">
        <v>2094</v>
      </c>
      <c r="B398" t="s">
        <v>2095</v>
      </c>
      <c r="C398" t="s">
        <v>457</v>
      </c>
      <c r="D398" s="5">
        <v>44603</v>
      </c>
      <c r="E398" s="5">
        <v>44592</v>
      </c>
      <c r="F398" t="s">
        <v>763</v>
      </c>
      <c r="G398" t="s">
        <v>2096</v>
      </c>
      <c r="H398" t="s">
        <v>1886</v>
      </c>
      <c r="J398" t="s">
        <v>756</v>
      </c>
      <c r="K398" t="s">
        <v>756</v>
      </c>
      <c r="L398" t="s">
        <v>757</v>
      </c>
      <c r="M398" t="s">
        <v>757</v>
      </c>
      <c r="N398" t="s">
        <v>756</v>
      </c>
      <c r="O398" t="s">
        <v>756</v>
      </c>
      <c r="P398" t="s">
        <v>758</v>
      </c>
      <c r="Q398" t="s">
        <v>759</v>
      </c>
      <c r="R398" t="s">
        <v>759</v>
      </c>
      <c r="S398" t="s">
        <v>757</v>
      </c>
      <c r="T398" t="s">
        <v>757</v>
      </c>
      <c r="U398" t="s">
        <v>757</v>
      </c>
      <c r="V398" t="s">
        <v>773</v>
      </c>
      <c r="W398" t="s">
        <v>773</v>
      </c>
      <c r="X398" t="s">
        <v>2097</v>
      </c>
      <c r="Y398" t="str">
        <f t="shared" si="84"/>
        <v>enero</v>
      </c>
      <c r="Z398">
        <f>YEAR(BD_PONDERACIONES[[#This Row],[Fecha Ejecución del Ticket]])</f>
        <v>2022</v>
      </c>
      <c r="AA398" t="str">
        <f t="shared" si="85"/>
        <v>febrero</v>
      </c>
      <c r="AB398">
        <f>YEAR(BD_PONDERACIONES[[#This Row],[Fecha de Inspección]])</f>
        <v>2022</v>
      </c>
      <c r="AC398">
        <f t="shared" si="86"/>
        <v>0.5</v>
      </c>
      <c r="AD398">
        <f t="shared" si="87"/>
        <v>0.5</v>
      </c>
      <c r="AE398">
        <f t="shared" si="88"/>
        <v>0.5</v>
      </c>
      <c r="AF398">
        <f t="shared" si="89"/>
        <v>0.5</v>
      </c>
      <c r="AG398">
        <f t="shared" si="90"/>
        <v>0.5</v>
      </c>
      <c r="AH398">
        <f t="shared" si="91"/>
        <v>0.5</v>
      </c>
      <c r="AI398">
        <f t="shared" si="92"/>
        <v>0.25</v>
      </c>
      <c r="AJ398">
        <f t="shared" si="93"/>
        <v>0.25</v>
      </c>
      <c r="AK398">
        <f t="shared" si="94"/>
        <v>0.5</v>
      </c>
      <c r="AL398">
        <f t="shared" si="95"/>
        <v>0</v>
      </c>
      <c r="AM398">
        <f t="shared" si="96"/>
        <v>0</v>
      </c>
      <c r="AN398" s="6">
        <f t="shared" si="97"/>
        <v>0.8</v>
      </c>
      <c r="AO398" t="str">
        <f>VLOOKUP(BD_PONDERACIONES[[#This Row],[Comuna]],Tabla3[#All],2,0)</f>
        <v>Cordillera</v>
      </c>
    </row>
    <row r="399" spans="1:41" x14ac:dyDescent="0.35">
      <c r="A399" t="s">
        <v>2098</v>
      </c>
      <c r="B399" t="s">
        <v>2099</v>
      </c>
      <c r="C399" t="s">
        <v>335</v>
      </c>
      <c r="D399" s="5">
        <v>44603</v>
      </c>
      <c r="E399" s="5">
        <v>44589</v>
      </c>
      <c r="F399" t="s">
        <v>753</v>
      </c>
      <c r="G399" t="s">
        <v>2100</v>
      </c>
      <c r="H399" t="s">
        <v>1809</v>
      </c>
      <c r="J399" t="s">
        <v>756</v>
      </c>
      <c r="K399" t="s">
        <v>756</v>
      </c>
      <c r="L399" t="s">
        <v>773</v>
      </c>
      <c r="M399" t="s">
        <v>773</v>
      </c>
      <c r="N399" t="s">
        <v>756</v>
      </c>
      <c r="O399" t="s">
        <v>756</v>
      </c>
      <c r="P399" t="s">
        <v>758</v>
      </c>
      <c r="Q399" t="s">
        <v>759</v>
      </c>
      <c r="R399" t="s">
        <v>759</v>
      </c>
      <c r="S399" t="s">
        <v>757</v>
      </c>
      <c r="T399" t="s">
        <v>757</v>
      </c>
      <c r="U399" t="s">
        <v>757</v>
      </c>
      <c r="V399" t="s">
        <v>756</v>
      </c>
      <c r="W399" t="s">
        <v>756</v>
      </c>
      <c r="X399" t="s">
        <v>2101</v>
      </c>
      <c r="Y399" t="str">
        <f t="shared" si="84"/>
        <v>enero</v>
      </c>
      <c r="Z399">
        <f>YEAR(BD_PONDERACIONES[[#This Row],[Fecha Ejecución del Ticket]])</f>
        <v>2022</v>
      </c>
      <c r="AA399" t="str">
        <f t="shared" si="85"/>
        <v>febrero</v>
      </c>
      <c r="AB399">
        <f>YEAR(BD_PONDERACIONES[[#This Row],[Fecha de Inspección]])</f>
        <v>2022</v>
      </c>
      <c r="AC399">
        <f t="shared" si="86"/>
        <v>0.5</v>
      </c>
      <c r="AD399">
        <f t="shared" si="87"/>
        <v>0.5</v>
      </c>
      <c r="AE399">
        <f t="shared" si="88"/>
        <v>0</v>
      </c>
      <c r="AF399">
        <f t="shared" si="89"/>
        <v>0</v>
      </c>
      <c r="AG399">
        <f t="shared" si="90"/>
        <v>0.5</v>
      </c>
      <c r="AH399">
        <f t="shared" si="91"/>
        <v>0.5</v>
      </c>
      <c r="AI399">
        <f t="shared" si="92"/>
        <v>0.25</v>
      </c>
      <c r="AJ399">
        <f t="shared" si="93"/>
        <v>0.25</v>
      </c>
      <c r="AK399">
        <f t="shared" si="94"/>
        <v>0.5</v>
      </c>
      <c r="AL399">
        <f t="shared" si="95"/>
        <v>0.5</v>
      </c>
      <c r="AM399">
        <f t="shared" si="96"/>
        <v>0.5</v>
      </c>
      <c r="AN399" s="6">
        <f t="shared" si="97"/>
        <v>0.7</v>
      </c>
      <c r="AO399" t="str">
        <f>VLOOKUP(BD_PONDERACIONES[[#This Row],[Comuna]],Tabla3[#All],2,0)</f>
        <v>Florida</v>
      </c>
    </row>
    <row r="400" spans="1:41" x14ac:dyDescent="0.35">
      <c r="A400" t="s">
        <v>2102</v>
      </c>
      <c r="B400" t="s">
        <v>2103</v>
      </c>
      <c r="C400" t="s">
        <v>324</v>
      </c>
      <c r="D400" s="5">
        <v>44603</v>
      </c>
      <c r="E400" s="5">
        <v>44587</v>
      </c>
      <c r="F400" t="s">
        <v>753</v>
      </c>
      <c r="G400" t="s">
        <v>2104</v>
      </c>
      <c r="H400" t="s">
        <v>1809</v>
      </c>
      <c r="J400" t="s">
        <v>756</v>
      </c>
      <c r="K400" t="s">
        <v>756</v>
      </c>
      <c r="L400" t="s">
        <v>757</v>
      </c>
      <c r="M400" t="s">
        <v>757</v>
      </c>
      <c r="N400" t="s">
        <v>756</v>
      </c>
      <c r="O400" t="s">
        <v>756</v>
      </c>
      <c r="P400" t="s">
        <v>758</v>
      </c>
      <c r="Q400" t="s">
        <v>759</v>
      </c>
      <c r="R400" t="s">
        <v>759</v>
      </c>
      <c r="S400" t="s">
        <v>757</v>
      </c>
      <c r="T400" t="s">
        <v>757</v>
      </c>
      <c r="U400" t="s">
        <v>757</v>
      </c>
      <c r="V400" t="s">
        <v>756</v>
      </c>
      <c r="W400" t="s">
        <v>756</v>
      </c>
      <c r="X400" t="s">
        <v>2105</v>
      </c>
      <c r="Y400" t="str">
        <f t="shared" si="84"/>
        <v>enero</v>
      </c>
      <c r="Z400">
        <f>YEAR(BD_PONDERACIONES[[#This Row],[Fecha Ejecución del Ticket]])</f>
        <v>2022</v>
      </c>
      <c r="AA400" t="str">
        <f t="shared" si="85"/>
        <v>febrero</v>
      </c>
      <c r="AB400">
        <f>YEAR(BD_PONDERACIONES[[#This Row],[Fecha de Inspección]])</f>
        <v>2022</v>
      </c>
      <c r="AC400">
        <f t="shared" si="86"/>
        <v>0.5</v>
      </c>
      <c r="AD400">
        <f t="shared" si="87"/>
        <v>0.5</v>
      </c>
      <c r="AE400">
        <f t="shared" si="88"/>
        <v>0.5</v>
      </c>
      <c r="AF400">
        <f t="shared" si="89"/>
        <v>0.5</v>
      </c>
      <c r="AG400">
        <f t="shared" si="90"/>
        <v>0.5</v>
      </c>
      <c r="AH400">
        <f t="shared" si="91"/>
        <v>0.5</v>
      </c>
      <c r="AI400">
        <f t="shared" si="92"/>
        <v>0.25</v>
      </c>
      <c r="AJ400">
        <f t="shared" si="93"/>
        <v>0.25</v>
      </c>
      <c r="AK400">
        <f t="shared" si="94"/>
        <v>0.5</v>
      </c>
      <c r="AL400">
        <f t="shared" si="95"/>
        <v>0.5</v>
      </c>
      <c r="AM400">
        <f t="shared" si="96"/>
        <v>0.5</v>
      </c>
      <c r="AN400" s="6">
        <f t="shared" si="97"/>
        <v>1</v>
      </c>
      <c r="AO400" t="str">
        <f>VLOOKUP(BD_PONDERACIONES[[#This Row],[Comuna]],Tabla3[#All],2,0)</f>
        <v>Florida</v>
      </c>
    </row>
    <row r="401" spans="1:41" x14ac:dyDescent="0.35">
      <c r="A401" t="s">
        <v>2106</v>
      </c>
      <c r="B401" t="s">
        <v>2107</v>
      </c>
      <c r="C401" t="s">
        <v>436</v>
      </c>
      <c r="D401" s="5">
        <v>44603</v>
      </c>
      <c r="E401" s="5">
        <v>44588</v>
      </c>
      <c r="F401" t="s">
        <v>763</v>
      </c>
      <c r="G401" t="s">
        <v>2108</v>
      </c>
      <c r="H401" t="s">
        <v>1886</v>
      </c>
      <c r="J401" t="s">
        <v>756</v>
      </c>
      <c r="K401" t="s">
        <v>756</v>
      </c>
      <c r="L401" t="s">
        <v>757</v>
      </c>
      <c r="M401" t="s">
        <v>757</v>
      </c>
      <c r="N401" t="s">
        <v>756</v>
      </c>
      <c r="O401" t="s">
        <v>756</v>
      </c>
      <c r="P401" t="s">
        <v>765</v>
      </c>
      <c r="Q401" t="s">
        <v>2109</v>
      </c>
      <c r="R401" t="s">
        <v>759</v>
      </c>
      <c r="S401" t="s">
        <v>756</v>
      </c>
      <c r="T401" t="s">
        <v>756</v>
      </c>
      <c r="U401" t="s">
        <v>756</v>
      </c>
      <c r="V401" t="s">
        <v>773</v>
      </c>
      <c r="W401" t="s">
        <v>773</v>
      </c>
      <c r="X401" t="s">
        <v>2110</v>
      </c>
      <c r="Y401" t="str">
        <f t="shared" si="84"/>
        <v>enero</v>
      </c>
      <c r="Z401">
        <f>YEAR(BD_PONDERACIONES[[#This Row],[Fecha Ejecución del Ticket]])</f>
        <v>2022</v>
      </c>
      <c r="AA401" t="str">
        <f t="shared" si="85"/>
        <v>febrero</v>
      </c>
      <c r="AB401">
        <f>YEAR(BD_PONDERACIONES[[#This Row],[Fecha de Inspección]])</f>
        <v>2022</v>
      </c>
      <c r="AC401">
        <f t="shared" si="86"/>
        <v>0.5</v>
      </c>
      <c r="AD401">
        <f t="shared" si="87"/>
        <v>0.5</v>
      </c>
      <c r="AE401">
        <f t="shared" si="88"/>
        <v>0.5</v>
      </c>
      <c r="AF401">
        <f t="shared" si="89"/>
        <v>0.5</v>
      </c>
      <c r="AG401">
        <f t="shared" si="90"/>
        <v>0.5</v>
      </c>
      <c r="AH401">
        <f t="shared" si="91"/>
        <v>0.5</v>
      </c>
      <c r="AI401">
        <f t="shared" si="92"/>
        <v>0.25</v>
      </c>
      <c r="AJ401">
        <f t="shared" si="93"/>
        <v>0.25</v>
      </c>
      <c r="AK401">
        <f t="shared" si="94"/>
        <v>0.5</v>
      </c>
      <c r="AL401">
        <f t="shared" si="95"/>
        <v>0</v>
      </c>
      <c r="AM401">
        <f t="shared" si="96"/>
        <v>0</v>
      </c>
      <c r="AN401" s="6">
        <f t="shared" si="97"/>
        <v>0.8</v>
      </c>
      <c r="AO401" t="str">
        <f>VLOOKUP(BD_PONDERACIONES[[#This Row],[Comuna]],Tabla3[#All],2,0)</f>
        <v>Cordillera</v>
      </c>
    </row>
    <row r="402" spans="1:41" x14ac:dyDescent="0.35">
      <c r="A402" t="s">
        <v>2111</v>
      </c>
      <c r="B402" t="s">
        <v>2112</v>
      </c>
      <c r="C402" t="s">
        <v>316</v>
      </c>
      <c r="D402" s="5">
        <v>44603</v>
      </c>
      <c r="E402" s="5">
        <v>44583</v>
      </c>
      <c r="F402" t="s">
        <v>753</v>
      </c>
      <c r="G402" t="s">
        <v>2113</v>
      </c>
      <c r="H402" t="s">
        <v>1809</v>
      </c>
      <c r="J402" t="s">
        <v>756</v>
      </c>
      <c r="K402" t="s">
        <v>756</v>
      </c>
      <c r="L402" t="s">
        <v>756</v>
      </c>
      <c r="M402" t="s">
        <v>756</v>
      </c>
      <c r="N402" t="s">
        <v>756</v>
      </c>
      <c r="O402" t="s">
        <v>756</v>
      </c>
      <c r="P402" t="s">
        <v>765</v>
      </c>
      <c r="Q402" t="s">
        <v>2114</v>
      </c>
      <c r="R402" t="s">
        <v>759</v>
      </c>
      <c r="S402" t="s">
        <v>756</v>
      </c>
      <c r="T402" t="s">
        <v>756</v>
      </c>
      <c r="U402" t="s">
        <v>756</v>
      </c>
      <c r="V402" t="s">
        <v>756</v>
      </c>
      <c r="W402" t="s">
        <v>756</v>
      </c>
      <c r="X402" t="s">
        <v>2115</v>
      </c>
      <c r="Y402" t="str">
        <f t="shared" si="84"/>
        <v>enero</v>
      </c>
      <c r="Z402">
        <f>YEAR(BD_PONDERACIONES[[#This Row],[Fecha Ejecución del Ticket]])</f>
        <v>2022</v>
      </c>
      <c r="AA402" t="str">
        <f t="shared" si="85"/>
        <v>febrero</v>
      </c>
      <c r="AB402">
        <f>YEAR(BD_PONDERACIONES[[#This Row],[Fecha de Inspección]])</f>
        <v>2022</v>
      </c>
      <c r="AC402">
        <f t="shared" si="86"/>
        <v>0.5</v>
      </c>
      <c r="AD402">
        <f t="shared" si="87"/>
        <v>0.5</v>
      </c>
      <c r="AE402">
        <f t="shared" si="88"/>
        <v>0.5</v>
      </c>
      <c r="AF402">
        <f t="shared" si="89"/>
        <v>0.5</v>
      </c>
      <c r="AG402">
        <f t="shared" si="90"/>
        <v>0.5</v>
      </c>
      <c r="AH402">
        <f t="shared" si="91"/>
        <v>0.5</v>
      </c>
      <c r="AI402">
        <f t="shared" si="92"/>
        <v>0.25</v>
      </c>
      <c r="AJ402">
        <f t="shared" si="93"/>
        <v>0.25</v>
      </c>
      <c r="AK402">
        <f t="shared" si="94"/>
        <v>0.5</v>
      </c>
      <c r="AL402">
        <f t="shared" si="95"/>
        <v>0.5</v>
      </c>
      <c r="AM402">
        <f t="shared" si="96"/>
        <v>0.5</v>
      </c>
      <c r="AN402" s="6">
        <f t="shared" si="97"/>
        <v>1</v>
      </c>
      <c r="AO402" t="str">
        <f>VLOOKUP(BD_PONDERACIONES[[#This Row],[Comuna]],Tabla3[#All],2,0)</f>
        <v>Florida</v>
      </c>
    </row>
    <row r="403" spans="1:41" x14ac:dyDescent="0.35">
      <c r="A403" t="s">
        <v>2119</v>
      </c>
      <c r="B403" t="s">
        <v>2120</v>
      </c>
      <c r="C403" t="s">
        <v>315</v>
      </c>
      <c r="D403" s="5">
        <v>44603</v>
      </c>
      <c r="E403" s="5">
        <v>44583</v>
      </c>
      <c r="F403" t="s">
        <v>753</v>
      </c>
      <c r="G403" t="s">
        <v>2121</v>
      </c>
      <c r="H403" t="s">
        <v>1809</v>
      </c>
      <c r="J403" t="s">
        <v>756</v>
      </c>
      <c r="K403" t="s">
        <v>756</v>
      </c>
      <c r="L403" t="s">
        <v>757</v>
      </c>
      <c r="M403" t="s">
        <v>757</v>
      </c>
      <c r="N403" t="s">
        <v>756</v>
      </c>
      <c r="O403" t="s">
        <v>756</v>
      </c>
      <c r="P403" t="s">
        <v>758</v>
      </c>
      <c r="Q403" t="s">
        <v>759</v>
      </c>
      <c r="R403" t="s">
        <v>759</v>
      </c>
      <c r="S403" t="s">
        <v>757</v>
      </c>
      <c r="T403" t="s">
        <v>757</v>
      </c>
      <c r="U403" t="s">
        <v>757</v>
      </c>
      <c r="V403" t="s">
        <v>756</v>
      </c>
      <c r="W403" t="s">
        <v>756</v>
      </c>
      <c r="X403" t="s">
        <v>2122</v>
      </c>
      <c r="Y403" t="str">
        <f t="shared" si="84"/>
        <v>enero</v>
      </c>
      <c r="Z403">
        <f>YEAR(BD_PONDERACIONES[[#This Row],[Fecha Ejecución del Ticket]])</f>
        <v>2022</v>
      </c>
      <c r="AA403" t="str">
        <f t="shared" si="85"/>
        <v>febrero</v>
      </c>
      <c r="AB403">
        <f>YEAR(BD_PONDERACIONES[[#This Row],[Fecha de Inspección]])</f>
        <v>2022</v>
      </c>
      <c r="AC403">
        <f t="shared" si="86"/>
        <v>0.5</v>
      </c>
      <c r="AD403">
        <f t="shared" si="87"/>
        <v>0.5</v>
      </c>
      <c r="AE403">
        <f t="shared" si="88"/>
        <v>0.5</v>
      </c>
      <c r="AF403">
        <f t="shared" si="89"/>
        <v>0.5</v>
      </c>
      <c r="AG403">
        <f t="shared" si="90"/>
        <v>0.5</v>
      </c>
      <c r="AH403">
        <f t="shared" si="91"/>
        <v>0.5</v>
      </c>
      <c r="AI403">
        <f t="shared" si="92"/>
        <v>0.25</v>
      </c>
      <c r="AJ403">
        <f t="shared" si="93"/>
        <v>0.25</v>
      </c>
      <c r="AK403">
        <f t="shared" si="94"/>
        <v>0.5</v>
      </c>
      <c r="AL403">
        <f t="shared" si="95"/>
        <v>0.5</v>
      </c>
      <c r="AM403">
        <f t="shared" si="96"/>
        <v>0.5</v>
      </c>
      <c r="AN403" s="6">
        <f t="shared" si="97"/>
        <v>1</v>
      </c>
      <c r="AO403" t="str">
        <f>VLOOKUP(BD_PONDERACIONES[[#This Row],[Comuna]],Tabla3[#All],2,0)</f>
        <v>Florida</v>
      </c>
    </row>
    <row r="404" spans="1:41" x14ac:dyDescent="0.35">
      <c r="A404" t="s">
        <v>2127</v>
      </c>
      <c r="B404" t="s">
        <v>2128</v>
      </c>
      <c r="C404" t="s">
        <v>459</v>
      </c>
      <c r="D404" s="5">
        <v>44603</v>
      </c>
      <c r="E404" s="5">
        <v>44592</v>
      </c>
      <c r="F404" t="s">
        <v>763</v>
      </c>
      <c r="G404" t="s">
        <v>2129</v>
      </c>
      <c r="H404" t="s">
        <v>1886</v>
      </c>
      <c r="J404" t="s">
        <v>756</v>
      </c>
      <c r="K404" t="s">
        <v>756</v>
      </c>
      <c r="L404" t="s">
        <v>757</v>
      </c>
      <c r="M404" t="s">
        <v>757</v>
      </c>
      <c r="N404" t="s">
        <v>756</v>
      </c>
      <c r="O404" t="s">
        <v>756</v>
      </c>
      <c r="P404" t="s">
        <v>765</v>
      </c>
      <c r="Q404" t="s">
        <v>2130</v>
      </c>
      <c r="R404" t="s">
        <v>2131</v>
      </c>
      <c r="S404" t="s">
        <v>756</v>
      </c>
      <c r="T404" t="s">
        <v>756</v>
      </c>
      <c r="U404" t="s">
        <v>756</v>
      </c>
      <c r="V404" t="s">
        <v>756</v>
      </c>
      <c r="W404" t="s">
        <v>756</v>
      </c>
      <c r="X404" t="s">
        <v>769</v>
      </c>
      <c r="Y404" t="str">
        <f t="shared" si="84"/>
        <v>enero</v>
      </c>
      <c r="Z404">
        <f>YEAR(BD_PONDERACIONES[[#This Row],[Fecha Ejecución del Ticket]])</f>
        <v>2022</v>
      </c>
      <c r="AA404" t="str">
        <f t="shared" si="85"/>
        <v>febrero</v>
      </c>
      <c r="AB404">
        <f>YEAR(BD_PONDERACIONES[[#This Row],[Fecha de Inspección]])</f>
        <v>2022</v>
      </c>
      <c r="AC404">
        <f t="shared" si="86"/>
        <v>0.5</v>
      </c>
      <c r="AD404">
        <f t="shared" si="87"/>
        <v>0.5</v>
      </c>
      <c r="AE404">
        <f t="shared" si="88"/>
        <v>0.5</v>
      </c>
      <c r="AF404">
        <f t="shared" si="89"/>
        <v>0.5</v>
      </c>
      <c r="AG404">
        <f t="shared" si="90"/>
        <v>0.5</v>
      </c>
      <c r="AH404">
        <f t="shared" si="91"/>
        <v>0.5</v>
      </c>
      <c r="AI404">
        <f t="shared" si="92"/>
        <v>0.25</v>
      </c>
      <c r="AJ404">
        <f t="shared" si="93"/>
        <v>0.25</v>
      </c>
      <c r="AK404">
        <f t="shared" si="94"/>
        <v>0.5</v>
      </c>
      <c r="AL404">
        <f t="shared" si="95"/>
        <v>0.5</v>
      </c>
      <c r="AM404">
        <f t="shared" si="96"/>
        <v>0.5</v>
      </c>
      <c r="AN404" s="6">
        <f t="shared" si="97"/>
        <v>1</v>
      </c>
      <c r="AO404" t="str">
        <f>VLOOKUP(BD_PONDERACIONES[[#This Row],[Comuna]],Tabla3[#All],2,0)</f>
        <v>Cordillera</v>
      </c>
    </row>
    <row r="405" spans="1:41" x14ac:dyDescent="0.35">
      <c r="A405" t="s">
        <v>2132</v>
      </c>
      <c r="B405" t="s">
        <v>2133</v>
      </c>
      <c r="C405" t="s">
        <v>329</v>
      </c>
      <c r="D405" s="5">
        <v>44603</v>
      </c>
      <c r="E405" s="5">
        <v>44588</v>
      </c>
      <c r="F405" t="s">
        <v>753</v>
      </c>
      <c r="G405" t="s">
        <v>2134</v>
      </c>
      <c r="H405" t="s">
        <v>1809</v>
      </c>
      <c r="J405" t="s">
        <v>756</v>
      </c>
      <c r="K405" t="s">
        <v>756</v>
      </c>
      <c r="L405" t="s">
        <v>756</v>
      </c>
      <c r="M405" t="s">
        <v>756</v>
      </c>
      <c r="N405" t="s">
        <v>756</v>
      </c>
      <c r="O405" t="s">
        <v>756</v>
      </c>
      <c r="P405" t="s">
        <v>765</v>
      </c>
      <c r="Q405" t="s">
        <v>2135</v>
      </c>
      <c r="R405" t="s">
        <v>2136</v>
      </c>
      <c r="S405" t="s">
        <v>756</v>
      </c>
      <c r="T405" t="s">
        <v>756</v>
      </c>
      <c r="U405" t="s">
        <v>756</v>
      </c>
      <c r="V405" t="s">
        <v>756</v>
      </c>
      <c r="W405" t="s">
        <v>756</v>
      </c>
      <c r="X405" t="s">
        <v>2137</v>
      </c>
      <c r="Y405" t="str">
        <f t="shared" si="84"/>
        <v>enero</v>
      </c>
      <c r="Z405">
        <f>YEAR(BD_PONDERACIONES[[#This Row],[Fecha Ejecución del Ticket]])</f>
        <v>2022</v>
      </c>
      <c r="AA405" t="str">
        <f t="shared" si="85"/>
        <v>febrero</v>
      </c>
      <c r="AB405">
        <f>YEAR(BD_PONDERACIONES[[#This Row],[Fecha de Inspección]])</f>
        <v>2022</v>
      </c>
      <c r="AC405">
        <f t="shared" si="86"/>
        <v>0.5</v>
      </c>
      <c r="AD405">
        <f t="shared" si="87"/>
        <v>0.5</v>
      </c>
      <c r="AE405">
        <f t="shared" si="88"/>
        <v>0.5</v>
      </c>
      <c r="AF405">
        <f t="shared" si="89"/>
        <v>0.5</v>
      </c>
      <c r="AG405">
        <f t="shared" si="90"/>
        <v>0.5</v>
      </c>
      <c r="AH405">
        <f t="shared" si="91"/>
        <v>0.5</v>
      </c>
      <c r="AI405">
        <f t="shared" si="92"/>
        <v>0.25</v>
      </c>
      <c r="AJ405">
        <f t="shared" si="93"/>
        <v>0.25</v>
      </c>
      <c r="AK405">
        <f t="shared" si="94"/>
        <v>0.5</v>
      </c>
      <c r="AL405">
        <f t="shared" si="95"/>
        <v>0.5</v>
      </c>
      <c r="AM405">
        <f t="shared" si="96"/>
        <v>0.5</v>
      </c>
      <c r="AN405" s="6">
        <f t="shared" si="97"/>
        <v>1</v>
      </c>
      <c r="AO405" t="str">
        <f>VLOOKUP(BD_PONDERACIONES[[#This Row],[Comuna]],Tabla3[#All],2,0)</f>
        <v>Florida</v>
      </c>
    </row>
    <row r="406" spans="1:41" x14ac:dyDescent="0.35">
      <c r="A406" t="s">
        <v>2138</v>
      </c>
      <c r="B406" t="s">
        <v>2139</v>
      </c>
      <c r="C406" t="s">
        <v>441</v>
      </c>
      <c r="D406" s="5">
        <v>44603</v>
      </c>
      <c r="E406" s="5">
        <v>44590</v>
      </c>
      <c r="F406" t="s">
        <v>763</v>
      </c>
      <c r="G406" t="s">
        <v>2140</v>
      </c>
      <c r="H406" t="s">
        <v>1886</v>
      </c>
      <c r="J406" t="s">
        <v>756</v>
      </c>
      <c r="K406" t="s">
        <v>756</v>
      </c>
      <c r="L406" t="s">
        <v>757</v>
      </c>
      <c r="M406" t="s">
        <v>757</v>
      </c>
      <c r="N406" t="s">
        <v>756</v>
      </c>
      <c r="O406" t="s">
        <v>756</v>
      </c>
      <c r="P406" t="s">
        <v>758</v>
      </c>
      <c r="Q406" t="s">
        <v>759</v>
      </c>
      <c r="R406" t="s">
        <v>759</v>
      </c>
      <c r="S406" t="s">
        <v>757</v>
      </c>
      <c r="T406" t="s">
        <v>757</v>
      </c>
      <c r="U406" t="s">
        <v>757</v>
      </c>
      <c r="V406" t="s">
        <v>756</v>
      </c>
      <c r="W406" t="s">
        <v>756</v>
      </c>
      <c r="X406" t="s">
        <v>2141</v>
      </c>
      <c r="Y406" t="str">
        <f t="shared" si="84"/>
        <v>enero</v>
      </c>
      <c r="Z406">
        <f>YEAR(BD_PONDERACIONES[[#This Row],[Fecha Ejecución del Ticket]])</f>
        <v>2022</v>
      </c>
      <c r="AA406" t="str">
        <f t="shared" si="85"/>
        <v>febrero</v>
      </c>
      <c r="AB406">
        <f>YEAR(BD_PONDERACIONES[[#This Row],[Fecha de Inspección]])</f>
        <v>2022</v>
      </c>
      <c r="AC406">
        <f t="shared" si="86"/>
        <v>0.5</v>
      </c>
      <c r="AD406">
        <f t="shared" si="87"/>
        <v>0.5</v>
      </c>
      <c r="AE406">
        <f t="shared" si="88"/>
        <v>0.5</v>
      </c>
      <c r="AF406">
        <f t="shared" si="89"/>
        <v>0.5</v>
      </c>
      <c r="AG406">
        <f t="shared" si="90"/>
        <v>0.5</v>
      </c>
      <c r="AH406">
        <f t="shared" si="91"/>
        <v>0.5</v>
      </c>
      <c r="AI406">
        <f t="shared" si="92"/>
        <v>0.25</v>
      </c>
      <c r="AJ406">
        <f t="shared" si="93"/>
        <v>0.25</v>
      </c>
      <c r="AK406">
        <f t="shared" si="94"/>
        <v>0.5</v>
      </c>
      <c r="AL406">
        <f t="shared" si="95"/>
        <v>0.5</v>
      </c>
      <c r="AM406">
        <f t="shared" si="96"/>
        <v>0.5</v>
      </c>
      <c r="AN406" s="6">
        <f t="shared" si="97"/>
        <v>1</v>
      </c>
      <c r="AO406" t="str">
        <f>VLOOKUP(BD_PONDERACIONES[[#This Row],[Comuna]],Tabla3[#All],2,0)</f>
        <v>Cordillera</v>
      </c>
    </row>
    <row r="407" spans="1:41" x14ac:dyDescent="0.35">
      <c r="A407" t="s">
        <v>2142</v>
      </c>
      <c r="B407" t="s">
        <v>2143</v>
      </c>
      <c r="C407" t="s">
        <v>456</v>
      </c>
      <c r="D407" s="5">
        <v>44603</v>
      </c>
      <c r="E407" s="5">
        <v>44592</v>
      </c>
      <c r="F407" t="s">
        <v>763</v>
      </c>
      <c r="G407" t="s">
        <v>2144</v>
      </c>
      <c r="H407" t="s">
        <v>1886</v>
      </c>
      <c r="J407" t="s">
        <v>756</v>
      </c>
      <c r="K407" t="s">
        <v>756</v>
      </c>
      <c r="L407" t="s">
        <v>757</v>
      </c>
      <c r="M407" t="s">
        <v>757</v>
      </c>
      <c r="N407" t="s">
        <v>756</v>
      </c>
      <c r="O407" t="s">
        <v>756</v>
      </c>
      <c r="P407" t="s">
        <v>765</v>
      </c>
      <c r="Q407" t="s">
        <v>2145</v>
      </c>
      <c r="R407" t="s">
        <v>2146</v>
      </c>
      <c r="S407" t="s">
        <v>773</v>
      </c>
      <c r="T407" t="s">
        <v>756</v>
      </c>
      <c r="U407" t="s">
        <v>756</v>
      </c>
      <c r="V407" t="s">
        <v>756</v>
      </c>
      <c r="W407" t="s">
        <v>773</v>
      </c>
      <c r="X407" t="s">
        <v>2147</v>
      </c>
      <c r="Y407" t="str">
        <f t="shared" si="84"/>
        <v>enero</v>
      </c>
      <c r="Z407">
        <f>YEAR(BD_PONDERACIONES[[#This Row],[Fecha Ejecución del Ticket]])</f>
        <v>2022</v>
      </c>
      <c r="AA407" t="str">
        <f t="shared" si="85"/>
        <v>febrero</v>
      </c>
      <c r="AB407">
        <f>YEAR(BD_PONDERACIONES[[#This Row],[Fecha de Inspección]])</f>
        <v>2022</v>
      </c>
      <c r="AC407">
        <f t="shared" si="86"/>
        <v>0.5</v>
      </c>
      <c r="AD407">
        <f t="shared" si="87"/>
        <v>0.5</v>
      </c>
      <c r="AE407">
        <f t="shared" si="88"/>
        <v>0.5</v>
      </c>
      <c r="AF407">
        <f t="shared" si="89"/>
        <v>0.5</v>
      </c>
      <c r="AG407">
        <f t="shared" si="90"/>
        <v>0.5</v>
      </c>
      <c r="AH407">
        <f t="shared" si="91"/>
        <v>0.5</v>
      </c>
      <c r="AI407">
        <f t="shared" si="92"/>
        <v>0</v>
      </c>
      <c r="AJ407">
        <f t="shared" si="93"/>
        <v>0.25</v>
      </c>
      <c r="AK407">
        <f t="shared" si="94"/>
        <v>0.5</v>
      </c>
      <c r="AL407">
        <f t="shared" si="95"/>
        <v>0.5</v>
      </c>
      <c r="AM407">
        <f t="shared" si="96"/>
        <v>0</v>
      </c>
      <c r="AN407" s="6">
        <f t="shared" si="97"/>
        <v>0.86249999999999993</v>
      </c>
      <c r="AO407" t="str">
        <f>VLOOKUP(BD_PONDERACIONES[[#This Row],[Comuna]],Tabla3[#All],2,0)</f>
        <v>Cordillera</v>
      </c>
    </row>
    <row r="408" spans="1:41" x14ac:dyDescent="0.35">
      <c r="A408" t="s">
        <v>2148</v>
      </c>
      <c r="B408" t="s">
        <v>2149</v>
      </c>
      <c r="C408" t="s">
        <v>455</v>
      </c>
      <c r="D408" s="5">
        <v>44603</v>
      </c>
      <c r="E408" s="5">
        <v>44591</v>
      </c>
      <c r="F408" t="s">
        <v>763</v>
      </c>
      <c r="G408" t="s">
        <v>2150</v>
      </c>
      <c r="H408" t="s">
        <v>1886</v>
      </c>
      <c r="J408" t="s">
        <v>756</v>
      </c>
      <c r="K408" t="s">
        <v>756</v>
      </c>
      <c r="L408" t="s">
        <v>757</v>
      </c>
      <c r="M408" t="s">
        <v>757</v>
      </c>
      <c r="N408" t="s">
        <v>756</v>
      </c>
      <c r="O408" t="s">
        <v>756</v>
      </c>
      <c r="P408" t="s">
        <v>758</v>
      </c>
      <c r="Q408" t="s">
        <v>759</v>
      </c>
      <c r="R408" t="s">
        <v>759</v>
      </c>
      <c r="S408" t="s">
        <v>757</v>
      </c>
      <c r="T408" t="s">
        <v>757</v>
      </c>
      <c r="U408" t="s">
        <v>757</v>
      </c>
      <c r="V408" t="s">
        <v>756</v>
      </c>
      <c r="W408" t="s">
        <v>773</v>
      </c>
      <c r="X408" t="s">
        <v>2141</v>
      </c>
      <c r="Y408" t="str">
        <f t="shared" si="84"/>
        <v>enero</v>
      </c>
      <c r="Z408">
        <f>YEAR(BD_PONDERACIONES[[#This Row],[Fecha Ejecución del Ticket]])</f>
        <v>2022</v>
      </c>
      <c r="AA408" t="str">
        <f t="shared" si="85"/>
        <v>febrero</v>
      </c>
      <c r="AB408">
        <f>YEAR(BD_PONDERACIONES[[#This Row],[Fecha de Inspección]])</f>
        <v>2022</v>
      </c>
      <c r="AC408">
        <f t="shared" si="86"/>
        <v>0.5</v>
      </c>
      <c r="AD408">
        <f t="shared" si="87"/>
        <v>0.5</v>
      </c>
      <c r="AE408">
        <f t="shared" si="88"/>
        <v>0.5</v>
      </c>
      <c r="AF408">
        <f t="shared" si="89"/>
        <v>0.5</v>
      </c>
      <c r="AG408">
        <f t="shared" si="90"/>
        <v>0.5</v>
      </c>
      <c r="AH408">
        <f t="shared" si="91"/>
        <v>0.5</v>
      </c>
      <c r="AI408">
        <f t="shared" si="92"/>
        <v>0.25</v>
      </c>
      <c r="AJ408">
        <f t="shared" si="93"/>
        <v>0.25</v>
      </c>
      <c r="AK408">
        <f t="shared" si="94"/>
        <v>0.5</v>
      </c>
      <c r="AL408">
        <f t="shared" si="95"/>
        <v>0.5</v>
      </c>
      <c r="AM408">
        <f t="shared" si="96"/>
        <v>0</v>
      </c>
      <c r="AN408" s="6">
        <f t="shared" si="97"/>
        <v>0.9</v>
      </c>
      <c r="AO408" t="str">
        <f>VLOOKUP(BD_PONDERACIONES[[#This Row],[Comuna]],Tabla3[#All],2,0)</f>
        <v>Cordillera</v>
      </c>
    </row>
    <row r="409" spans="1:41" x14ac:dyDescent="0.35">
      <c r="A409" t="s">
        <v>1911</v>
      </c>
      <c r="B409" t="s">
        <v>1912</v>
      </c>
      <c r="C409" t="s">
        <v>420</v>
      </c>
      <c r="D409" s="5">
        <v>44606</v>
      </c>
      <c r="E409" s="5">
        <v>44585</v>
      </c>
      <c r="F409" t="s">
        <v>763</v>
      </c>
      <c r="G409" t="s">
        <v>1913</v>
      </c>
      <c r="H409" t="s">
        <v>1886</v>
      </c>
      <c r="J409" t="s">
        <v>756</v>
      </c>
      <c r="K409" t="s">
        <v>756</v>
      </c>
      <c r="L409" t="s">
        <v>757</v>
      </c>
      <c r="M409" t="s">
        <v>757</v>
      </c>
      <c r="N409" t="s">
        <v>756</v>
      </c>
      <c r="O409" t="s">
        <v>756</v>
      </c>
      <c r="P409" t="s">
        <v>758</v>
      </c>
      <c r="Q409" t="s">
        <v>759</v>
      </c>
      <c r="R409" t="s">
        <v>759</v>
      </c>
      <c r="S409" t="s">
        <v>757</v>
      </c>
      <c r="T409" t="s">
        <v>757</v>
      </c>
      <c r="U409" t="s">
        <v>757</v>
      </c>
      <c r="V409" t="s">
        <v>756</v>
      </c>
      <c r="W409" t="s">
        <v>756</v>
      </c>
      <c r="X409" t="s">
        <v>1914</v>
      </c>
      <c r="Y409" t="str">
        <f t="shared" si="84"/>
        <v>enero</v>
      </c>
      <c r="Z409">
        <f>YEAR(BD_PONDERACIONES[[#This Row],[Fecha Ejecución del Ticket]])</f>
        <v>2022</v>
      </c>
      <c r="AA409" t="str">
        <f t="shared" si="85"/>
        <v>febrero</v>
      </c>
      <c r="AB409">
        <f>YEAR(BD_PONDERACIONES[[#This Row],[Fecha de Inspección]])</f>
        <v>2022</v>
      </c>
      <c r="AC409">
        <f t="shared" si="86"/>
        <v>0.5</v>
      </c>
      <c r="AD409">
        <f t="shared" si="87"/>
        <v>0.5</v>
      </c>
      <c r="AE409">
        <f t="shared" si="88"/>
        <v>0.5</v>
      </c>
      <c r="AF409">
        <f t="shared" si="89"/>
        <v>0.5</v>
      </c>
      <c r="AG409">
        <f t="shared" si="90"/>
        <v>0.5</v>
      </c>
      <c r="AH409">
        <f t="shared" si="91"/>
        <v>0.5</v>
      </c>
      <c r="AI409">
        <f t="shared" si="92"/>
        <v>0.25</v>
      </c>
      <c r="AJ409">
        <f t="shared" si="93"/>
        <v>0.25</v>
      </c>
      <c r="AK409">
        <f t="shared" si="94"/>
        <v>0.5</v>
      </c>
      <c r="AL409">
        <f t="shared" si="95"/>
        <v>0.5</v>
      </c>
      <c r="AM409">
        <f t="shared" si="96"/>
        <v>0.5</v>
      </c>
      <c r="AN409" s="6">
        <f t="shared" si="97"/>
        <v>1</v>
      </c>
      <c r="AO409" t="str">
        <f>VLOOKUP(BD_PONDERACIONES[[#This Row],[Comuna]],Tabla3[#All],2,0)</f>
        <v>Cordillera</v>
      </c>
    </row>
    <row r="410" spans="1:41" x14ac:dyDescent="0.35">
      <c r="A410" t="s">
        <v>1915</v>
      </c>
      <c r="B410" t="s">
        <v>1916</v>
      </c>
      <c r="C410" t="s">
        <v>409</v>
      </c>
      <c r="D410" s="5">
        <v>44606</v>
      </c>
      <c r="E410" s="5">
        <v>44578</v>
      </c>
      <c r="F410" t="s">
        <v>763</v>
      </c>
      <c r="G410" t="s">
        <v>1917</v>
      </c>
      <c r="H410" t="s">
        <v>1886</v>
      </c>
      <c r="J410" t="s">
        <v>756</v>
      </c>
      <c r="K410" t="s">
        <v>756</v>
      </c>
      <c r="L410" t="s">
        <v>757</v>
      </c>
      <c r="M410" t="s">
        <v>757</v>
      </c>
      <c r="N410" t="s">
        <v>756</v>
      </c>
      <c r="O410" t="s">
        <v>756</v>
      </c>
      <c r="P410" t="s">
        <v>758</v>
      </c>
      <c r="Q410" t="s">
        <v>759</v>
      </c>
      <c r="R410" t="s">
        <v>759</v>
      </c>
      <c r="S410" t="s">
        <v>757</v>
      </c>
      <c r="T410" t="s">
        <v>757</v>
      </c>
      <c r="U410" t="s">
        <v>757</v>
      </c>
      <c r="V410" t="s">
        <v>756</v>
      </c>
      <c r="W410" t="s">
        <v>756</v>
      </c>
      <c r="X410" t="s">
        <v>1918</v>
      </c>
      <c r="Y410" t="str">
        <f t="shared" si="84"/>
        <v>enero</v>
      </c>
      <c r="Z410">
        <f>YEAR(BD_PONDERACIONES[[#This Row],[Fecha Ejecución del Ticket]])</f>
        <v>2022</v>
      </c>
      <c r="AA410" t="str">
        <f t="shared" si="85"/>
        <v>febrero</v>
      </c>
      <c r="AB410">
        <f>YEAR(BD_PONDERACIONES[[#This Row],[Fecha de Inspección]])</f>
        <v>2022</v>
      </c>
      <c r="AC410">
        <f t="shared" si="86"/>
        <v>0.5</v>
      </c>
      <c r="AD410">
        <f t="shared" si="87"/>
        <v>0.5</v>
      </c>
      <c r="AE410">
        <f t="shared" si="88"/>
        <v>0.5</v>
      </c>
      <c r="AF410">
        <f t="shared" si="89"/>
        <v>0.5</v>
      </c>
      <c r="AG410">
        <f t="shared" si="90"/>
        <v>0.5</v>
      </c>
      <c r="AH410">
        <f t="shared" si="91"/>
        <v>0.5</v>
      </c>
      <c r="AI410">
        <f t="shared" si="92"/>
        <v>0.25</v>
      </c>
      <c r="AJ410">
        <f t="shared" si="93"/>
        <v>0.25</v>
      </c>
      <c r="AK410">
        <f t="shared" si="94"/>
        <v>0.5</v>
      </c>
      <c r="AL410">
        <f t="shared" si="95"/>
        <v>0.5</v>
      </c>
      <c r="AM410">
        <f t="shared" si="96"/>
        <v>0.5</v>
      </c>
      <c r="AN410" s="6">
        <f t="shared" si="97"/>
        <v>1</v>
      </c>
      <c r="AO410" t="str">
        <f>VLOOKUP(BD_PONDERACIONES[[#This Row],[Comuna]],Tabla3[#All],2,0)</f>
        <v>Cordillera</v>
      </c>
    </row>
    <row r="411" spans="1:41" x14ac:dyDescent="0.35">
      <c r="A411" t="s">
        <v>1919</v>
      </c>
      <c r="B411" t="s">
        <v>1920</v>
      </c>
      <c r="C411" t="s">
        <v>341</v>
      </c>
      <c r="D411" s="5">
        <v>44606</v>
      </c>
      <c r="E411" s="5">
        <v>44589</v>
      </c>
      <c r="F411" t="s">
        <v>753</v>
      </c>
      <c r="G411" t="s">
        <v>1921</v>
      </c>
      <c r="H411" t="s">
        <v>1809</v>
      </c>
      <c r="J411" t="s">
        <v>756</v>
      </c>
      <c r="K411" t="s">
        <v>756</v>
      </c>
      <c r="L411" t="s">
        <v>757</v>
      </c>
      <c r="M411" t="s">
        <v>757</v>
      </c>
      <c r="N411" t="s">
        <v>756</v>
      </c>
      <c r="O411" t="s">
        <v>756</v>
      </c>
      <c r="P411" t="s">
        <v>765</v>
      </c>
      <c r="Q411" t="s">
        <v>759</v>
      </c>
      <c r="R411" t="s">
        <v>759</v>
      </c>
      <c r="S411" t="s">
        <v>756</v>
      </c>
      <c r="T411" t="s">
        <v>756</v>
      </c>
      <c r="U411" t="s">
        <v>756</v>
      </c>
      <c r="V411" t="s">
        <v>756</v>
      </c>
      <c r="W411" t="s">
        <v>773</v>
      </c>
      <c r="X411" t="s">
        <v>1922</v>
      </c>
      <c r="Y411" t="str">
        <f t="shared" si="84"/>
        <v>enero</v>
      </c>
      <c r="Z411">
        <f>YEAR(BD_PONDERACIONES[[#This Row],[Fecha Ejecución del Ticket]])</f>
        <v>2022</v>
      </c>
      <c r="AA411" t="str">
        <f t="shared" si="85"/>
        <v>febrero</v>
      </c>
      <c r="AB411">
        <f>YEAR(BD_PONDERACIONES[[#This Row],[Fecha de Inspección]])</f>
        <v>2022</v>
      </c>
      <c r="AC411">
        <f t="shared" si="86"/>
        <v>0.5</v>
      </c>
      <c r="AD411">
        <f t="shared" si="87"/>
        <v>0.5</v>
      </c>
      <c r="AE411">
        <f t="shared" si="88"/>
        <v>0.5</v>
      </c>
      <c r="AF411">
        <f t="shared" si="89"/>
        <v>0.5</v>
      </c>
      <c r="AG411">
        <f t="shared" si="90"/>
        <v>0.5</v>
      </c>
      <c r="AH411">
        <f t="shared" si="91"/>
        <v>0.5</v>
      </c>
      <c r="AI411">
        <f t="shared" si="92"/>
        <v>0.25</v>
      </c>
      <c r="AJ411">
        <f t="shared" si="93"/>
        <v>0.25</v>
      </c>
      <c r="AK411">
        <f t="shared" si="94"/>
        <v>0.5</v>
      </c>
      <c r="AL411">
        <f t="shared" si="95"/>
        <v>0.5</v>
      </c>
      <c r="AM411">
        <f t="shared" si="96"/>
        <v>0</v>
      </c>
      <c r="AN411" s="6">
        <f t="shared" si="97"/>
        <v>0.9</v>
      </c>
      <c r="AO411" t="str">
        <f>VLOOKUP(BD_PONDERACIONES[[#This Row],[Comuna]],Tabla3[#All],2,0)</f>
        <v>Florida</v>
      </c>
    </row>
    <row r="412" spans="1:41" x14ac:dyDescent="0.35">
      <c r="A412" t="s">
        <v>1923</v>
      </c>
      <c r="B412" t="s">
        <v>1924</v>
      </c>
      <c r="C412" t="s">
        <v>385</v>
      </c>
      <c r="D412" s="5">
        <v>44606</v>
      </c>
      <c r="E412" s="5">
        <v>44571</v>
      </c>
      <c r="F412" t="s">
        <v>763</v>
      </c>
      <c r="G412" t="s">
        <v>1925</v>
      </c>
      <c r="H412" t="s">
        <v>1886</v>
      </c>
      <c r="J412" t="s">
        <v>756</v>
      </c>
      <c r="K412" t="s">
        <v>756</v>
      </c>
      <c r="L412" t="s">
        <v>757</v>
      </c>
      <c r="M412" t="s">
        <v>757</v>
      </c>
      <c r="N412" t="s">
        <v>756</v>
      </c>
      <c r="O412" t="s">
        <v>756</v>
      </c>
      <c r="P412" t="s">
        <v>758</v>
      </c>
      <c r="Q412" t="s">
        <v>759</v>
      </c>
      <c r="R412" t="s">
        <v>759</v>
      </c>
      <c r="S412" t="s">
        <v>757</v>
      </c>
      <c r="T412" t="s">
        <v>757</v>
      </c>
      <c r="U412" t="s">
        <v>757</v>
      </c>
      <c r="V412" t="s">
        <v>756</v>
      </c>
      <c r="W412" t="s">
        <v>756</v>
      </c>
      <c r="X412" t="s">
        <v>1926</v>
      </c>
      <c r="Y412" t="str">
        <f t="shared" si="84"/>
        <v>enero</v>
      </c>
      <c r="Z412">
        <f>YEAR(BD_PONDERACIONES[[#This Row],[Fecha Ejecución del Ticket]])</f>
        <v>2022</v>
      </c>
      <c r="AA412" t="str">
        <f t="shared" si="85"/>
        <v>febrero</v>
      </c>
      <c r="AB412">
        <f>YEAR(BD_PONDERACIONES[[#This Row],[Fecha de Inspección]])</f>
        <v>2022</v>
      </c>
      <c r="AC412">
        <f t="shared" si="86"/>
        <v>0.5</v>
      </c>
      <c r="AD412">
        <f t="shared" si="87"/>
        <v>0.5</v>
      </c>
      <c r="AE412">
        <f t="shared" si="88"/>
        <v>0.5</v>
      </c>
      <c r="AF412">
        <f t="shared" si="89"/>
        <v>0.5</v>
      </c>
      <c r="AG412">
        <f t="shared" si="90"/>
        <v>0.5</v>
      </c>
      <c r="AH412">
        <f t="shared" si="91"/>
        <v>0.5</v>
      </c>
      <c r="AI412">
        <f t="shared" si="92"/>
        <v>0.25</v>
      </c>
      <c r="AJ412">
        <f t="shared" si="93"/>
        <v>0.25</v>
      </c>
      <c r="AK412">
        <f t="shared" si="94"/>
        <v>0.5</v>
      </c>
      <c r="AL412">
        <f t="shared" si="95"/>
        <v>0.5</v>
      </c>
      <c r="AM412">
        <f t="shared" si="96"/>
        <v>0.5</v>
      </c>
      <c r="AN412" s="6">
        <f t="shared" si="97"/>
        <v>1</v>
      </c>
      <c r="AO412" t="str">
        <f>VLOOKUP(BD_PONDERACIONES[[#This Row],[Comuna]],Tabla3[#All],2,0)</f>
        <v>Cordillera</v>
      </c>
    </row>
    <row r="413" spans="1:41" x14ac:dyDescent="0.35">
      <c r="A413" t="s">
        <v>1927</v>
      </c>
      <c r="B413" t="s">
        <v>1928</v>
      </c>
      <c r="C413" t="s">
        <v>330</v>
      </c>
      <c r="D413" s="5">
        <v>44606</v>
      </c>
      <c r="E413" s="5">
        <v>44588</v>
      </c>
      <c r="F413" t="s">
        <v>753</v>
      </c>
      <c r="G413" t="s">
        <v>1929</v>
      </c>
      <c r="H413" t="s">
        <v>1809</v>
      </c>
      <c r="J413" t="s">
        <v>756</v>
      </c>
      <c r="K413" t="s">
        <v>756</v>
      </c>
      <c r="L413" t="s">
        <v>773</v>
      </c>
      <c r="M413" t="s">
        <v>773</v>
      </c>
      <c r="N413" t="s">
        <v>756</v>
      </c>
      <c r="O413" t="s">
        <v>756</v>
      </c>
      <c r="P413" t="s">
        <v>758</v>
      </c>
      <c r="Q413" t="s">
        <v>759</v>
      </c>
      <c r="R413" t="s">
        <v>759</v>
      </c>
      <c r="S413" t="s">
        <v>757</v>
      </c>
      <c r="T413" t="s">
        <v>757</v>
      </c>
      <c r="U413" t="s">
        <v>757</v>
      </c>
      <c r="V413" t="s">
        <v>756</v>
      </c>
      <c r="W413" t="s">
        <v>756</v>
      </c>
      <c r="X413" t="s">
        <v>1930</v>
      </c>
      <c r="Y413" t="str">
        <f t="shared" si="84"/>
        <v>enero</v>
      </c>
      <c r="Z413">
        <f>YEAR(BD_PONDERACIONES[[#This Row],[Fecha Ejecución del Ticket]])</f>
        <v>2022</v>
      </c>
      <c r="AA413" t="str">
        <f t="shared" si="85"/>
        <v>febrero</v>
      </c>
      <c r="AB413">
        <f>YEAR(BD_PONDERACIONES[[#This Row],[Fecha de Inspección]])</f>
        <v>2022</v>
      </c>
      <c r="AC413">
        <f t="shared" si="86"/>
        <v>0.5</v>
      </c>
      <c r="AD413">
        <f t="shared" si="87"/>
        <v>0.5</v>
      </c>
      <c r="AE413">
        <f t="shared" si="88"/>
        <v>0</v>
      </c>
      <c r="AF413">
        <f t="shared" si="89"/>
        <v>0</v>
      </c>
      <c r="AG413">
        <f t="shared" si="90"/>
        <v>0.5</v>
      </c>
      <c r="AH413">
        <f t="shared" si="91"/>
        <v>0.5</v>
      </c>
      <c r="AI413">
        <f t="shared" si="92"/>
        <v>0.25</v>
      </c>
      <c r="AJ413">
        <f t="shared" si="93"/>
        <v>0.25</v>
      </c>
      <c r="AK413">
        <f t="shared" si="94"/>
        <v>0.5</v>
      </c>
      <c r="AL413">
        <f t="shared" si="95"/>
        <v>0.5</v>
      </c>
      <c r="AM413">
        <f t="shared" si="96"/>
        <v>0.5</v>
      </c>
      <c r="AN413" s="6">
        <f t="shared" si="97"/>
        <v>0.7</v>
      </c>
      <c r="AO413" t="str">
        <f>VLOOKUP(BD_PONDERACIONES[[#This Row],[Comuna]],Tabla3[#All],2,0)</f>
        <v>Florida</v>
      </c>
    </row>
    <row r="414" spans="1:41" x14ac:dyDescent="0.35">
      <c r="A414" t="s">
        <v>1931</v>
      </c>
      <c r="B414" t="s">
        <v>1932</v>
      </c>
      <c r="C414" t="s">
        <v>327</v>
      </c>
      <c r="D414" s="5">
        <v>44606</v>
      </c>
      <c r="E414" s="5">
        <v>44588</v>
      </c>
      <c r="F414" t="s">
        <v>753</v>
      </c>
      <c r="G414" t="s">
        <v>1933</v>
      </c>
      <c r="H414" t="s">
        <v>1809</v>
      </c>
      <c r="J414" t="s">
        <v>756</v>
      </c>
      <c r="K414" t="s">
        <v>756</v>
      </c>
      <c r="L414" t="s">
        <v>773</v>
      </c>
      <c r="M414" t="s">
        <v>773</v>
      </c>
      <c r="N414" t="s">
        <v>756</v>
      </c>
      <c r="O414" t="s">
        <v>756</v>
      </c>
      <c r="P414" t="s">
        <v>758</v>
      </c>
      <c r="Q414" t="s">
        <v>759</v>
      </c>
      <c r="R414" t="s">
        <v>759</v>
      </c>
      <c r="S414" t="s">
        <v>757</v>
      </c>
      <c r="T414" t="s">
        <v>757</v>
      </c>
      <c r="U414" t="s">
        <v>757</v>
      </c>
      <c r="V414" t="s">
        <v>756</v>
      </c>
      <c r="W414" t="s">
        <v>756</v>
      </c>
      <c r="X414" t="s">
        <v>1934</v>
      </c>
      <c r="Y414" t="str">
        <f t="shared" si="84"/>
        <v>enero</v>
      </c>
      <c r="Z414">
        <f>YEAR(BD_PONDERACIONES[[#This Row],[Fecha Ejecución del Ticket]])</f>
        <v>2022</v>
      </c>
      <c r="AA414" t="str">
        <f t="shared" si="85"/>
        <v>febrero</v>
      </c>
      <c r="AB414">
        <f>YEAR(BD_PONDERACIONES[[#This Row],[Fecha de Inspección]])</f>
        <v>2022</v>
      </c>
      <c r="AC414">
        <f t="shared" si="86"/>
        <v>0.5</v>
      </c>
      <c r="AD414">
        <f t="shared" si="87"/>
        <v>0.5</v>
      </c>
      <c r="AE414">
        <f t="shared" si="88"/>
        <v>0</v>
      </c>
      <c r="AF414">
        <f t="shared" si="89"/>
        <v>0</v>
      </c>
      <c r="AG414">
        <f t="shared" si="90"/>
        <v>0.5</v>
      </c>
      <c r="AH414">
        <f t="shared" si="91"/>
        <v>0.5</v>
      </c>
      <c r="AI414">
        <f t="shared" si="92"/>
        <v>0.25</v>
      </c>
      <c r="AJ414">
        <f t="shared" si="93"/>
        <v>0.25</v>
      </c>
      <c r="AK414">
        <f t="shared" si="94"/>
        <v>0.5</v>
      </c>
      <c r="AL414">
        <f t="shared" si="95"/>
        <v>0.5</v>
      </c>
      <c r="AM414">
        <f t="shared" si="96"/>
        <v>0.5</v>
      </c>
      <c r="AN414" s="6">
        <f t="shared" si="97"/>
        <v>0.7</v>
      </c>
      <c r="AO414" t="str">
        <f>VLOOKUP(BD_PONDERACIONES[[#This Row],[Comuna]],Tabla3[#All],2,0)</f>
        <v>Florida</v>
      </c>
    </row>
    <row r="415" spans="1:41" x14ac:dyDescent="0.35">
      <c r="A415" t="s">
        <v>1935</v>
      </c>
      <c r="B415" t="s">
        <v>1936</v>
      </c>
      <c r="C415" t="s">
        <v>326</v>
      </c>
      <c r="D415" s="5">
        <v>44606</v>
      </c>
      <c r="E415" s="5">
        <v>44588</v>
      </c>
      <c r="F415" t="s">
        <v>753</v>
      </c>
      <c r="G415" t="s">
        <v>1937</v>
      </c>
      <c r="H415" t="s">
        <v>1809</v>
      </c>
      <c r="J415" t="s">
        <v>756</v>
      </c>
      <c r="K415" t="s">
        <v>756</v>
      </c>
      <c r="L415" t="s">
        <v>757</v>
      </c>
      <c r="M415" t="s">
        <v>757</v>
      </c>
      <c r="N415" t="s">
        <v>756</v>
      </c>
      <c r="O415" t="s">
        <v>756</v>
      </c>
      <c r="P415" t="s">
        <v>758</v>
      </c>
      <c r="Q415" t="s">
        <v>759</v>
      </c>
      <c r="R415" t="s">
        <v>759</v>
      </c>
      <c r="S415" t="s">
        <v>757</v>
      </c>
      <c r="T415" t="s">
        <v>757</v>
      </c>
      <c r="U415" t="s">
        <v>757</v>
      </c>
      <c r="V415" t="s">
        <v>756</v>
      </c>
      <c r="W415" t="s">
        <v>756</v>
      </c>
      <c r="X415" t="s">
        <v>1938</v>
      </c>
      <c r="Y415" t="str">
        <f t="shared" si="84"/>
        <v>enero</v>
      </c>
      <c r="Z415">
        <f>YEAR(BD_PONDERACIONES[[#This Row],[Fecha Ejecución del Ticket]])</f>
        <v>2022</v>
      </c>
      <c r="AA415" t="str">
        <f t="shared" si="85"/>
        <v>febrero</v>
      </c>
      <c r="AB415">
        <f>YEAR(BD_PONDERACIONES[[#This Row],[Fecha de Inspección]])</f>
        <v>2022</v>
      </c>
      <c r="AC415">
        <f t="shared" si="86"/>
        <v>0.5</v>
      </c>
      <c r="AD415">
        <f t="shared" si="87"/>
        <v>0.5</v>
      </c>
      <c r="AE415">
        <f t="shared" si="88"/>
        <v>0.5</v>
      </c>
      <c r="AF415">
        <f t="shared" si="89"/>
        <v>0.5</v>
      </c>
      <c r="AG415">
        <f t="shared" si="90"/>
        <v>0.5</v>
      </c>
      <c r="AH415">
        <f t="shared" si="91"/>
        <v>0.5</v>
      </c>
      <c r="AI415">
        <f t="shared" si="92"/>
        <v>0.25</v>
      </c>
      <c r="AJ415">
        <f t="shared" si="93"/>
        <v>0.25</v>
      </c>
      <c r="AK415">
        <f t="shared" si="94"/>
        <v>0.5</v>
      </c>
      <c r="AL415">
        <f t="shared" si="95"/>
        <v>0.5</v>
      </c>
      <c r="AM415">
        <f t="shared" si="96"/>
        <v>0.5</v>
      </c>
      <c r="AN415" s="6">
        <f t="shared" si="97"/>
        <v>1</v>
      </c>
      <c r="AO415" t="str">
        <f>VLOOKUP(BD_PONDERACIONES[[#This Row],[Comuna]],Tabla3[#All],2,0)</f>
        <v>Florida</v>
      </c>
    </row>
    <row r="416" spans="1:41" x14ac:dyDescent="0.35">
      <c r="A416" t="s">
        <v>1939</v>
      </c>
      <c r="B416" t="s">
        <v>1940</v>
      </c>
      <c r="C416" t="s">
        <v>346</v>
      </c>
      <c r="D416" s="5">
        <v>44606</v>
      </c>
      <c r="E416" s="5">
        <v>44590</v>
      </c>
      <c r="F416" t="s">
        <v>753</v>
      </c>
      <c r="G416" t="s">
        <v>1941</v>
      </c>
      <c r="H416" t="s">
        <v>1809</v>
      </c>
      <c r="J416" t="s">
        <v>756</v>
      </c>
      <c r="K416" t="s">
        <v>756</v>
      </c>
      <c r="L416" t="s">
        <v>773</v>
      </c>
      <c r="M416" t="s">
        <v>773</v>
      </c>
      <c r="N416" t="s">
        <v>756</v>
      </c>
      <c r="O416" t="s">
        <v>756</v>
      </c>
      <c r="P416" t="s">
        <v>758</v>
      </c>
      <c r="Q416" t="s">
        <v>759</v>
      </c>
      <c r="R416" t="s">
        <v>759</v>
      </c>
      <c r="S416" t="s">
        <v>757</v>
      </c>
      <c r="T416" t="s">
        <v>757</v>
      </c>
      <c r="U416" t="s">
        <v>757</v>
      </c>
      <c r="V416" t="s">
        <v>773</v>
      </c>
      <c r="W416" t="s">
        <v>773</v>
      </c>
      <c r="X416" t="s">
        <v>1942</v>
      </c>
      <c r="Y416" t="str">
        <f t="shared" si="84"/>
        <v>enero</v>
      </c>
      <c r="Z416">
        <f>YEAR(BD_PONDERACIONES[[#This Row],[Fecha Ejecución del Ticket]])</f>
        <v>2022</v>
      </c>
      <c r="AA416" t="str">
        <f t="shared" si="85"/>
        <v>febrero</v>
      </c>
      <c r="AB416">
        <f>YEAR(BD_PONDERACIONES[[#This Row],[Fecha de Inspección]])</f>
        <v>2022</v>
      </c>
      <c r="AC416">
        <f t="shared" si="86"/>
        <v>0.5</v>
      </c>
      <c r="AD416">
        <f t="shared" si="87"/>
        <v>0.5</v>
      </c>
      <c r="AE416">
        <f t="shared" si="88"/>
        <v>0</v>
      </c>
      <c r="AF416">
        <f t="shared" si="89"/>
        <v>0</v>
      </c>
      <c r="AG416">
        <f t="shared" si="90"/>
        <v>0.5</v>
      </c>
      <c r="AH416">
        <f t="shared" si="91"/>
        <v>0.5</v>
      </c>
      <c r="AI416">
        <f t="shared" si="92"/>
        <v>0.25</v>
      </c>
      <c r="AJ416">
        <f t="shared" si="93"/>
        <v>0.25</v>
      </c>
      <c r="AK416">
        <f t="shared" si="94"/>
        <v>0.5</v>
      </c>
      <c r="AL416">
        <f t="shared" si="95"/>
        <v>0</v>
      </c>
      <c r="AM416">
        <f t="shared" si="96"/>
        <v>0</v>
      </c>
      <c r="AN416" s="6">
        <f t="shared" si="97"/>
        <v>0.5</v>
      </c>
      <c r="AO416" t="str">
        <f>VLOOKUP(BD_PONDERACIONES[[#This Row],[Comuna]],Tabla3[#All],2,0)</f>
        <v>Florida</v>
      </c>
    </row>
    <row r="417" spans="1:41" x14ac:dyDescent="0.35">
      <c r="A417" t="s">
        <v>1943</v>
      </c>
      <c r="B417" t="s">
        <v>1944</v>
      </c>
      <c r="C417" t="s">
        <v>411</v>
      </c>
      <c r="D417" s="5">
        <v>44606</v>
      </c>
      <c r="E417" s="5">
        <v>44578</v>
      </c>
      <c r="F417" t="s">
        <v>763</v>
      </c>
      <c r="G417" t="s">
        <v>1945</v>
      </c>
      <c r="H417" t="s">
        <v>1886</v>
      </c>
      <c r="J417" t="s">
        <v>756</v>
      </c>
      <c r="K417" t="s">
        <v>756</v>
      </c>
      <c r="L417" t="s">
        <v>757</v>
      </c>
      <c r="M417" t="s">
        <v>757</v>
      </c>
      <c r="N417" t="s">
        <v>756</v>
      </c>
      <c r="O417" t="s">
        <v>756</v>
      </c>
      <c r="P417" t="s">
        <v>758</v>
      </c>
      <c r="Q417" t="s">
        <v>759</v>
      </c>
      <c r="R417" t="s">
        <v>759</v>
      </c>
      <c r="S417" t="s">
        <v>757</v>
      </c>
      <c r="T417" t="s">
        <v>757</v>
      </c>
      <c r="U417" t="s">
        <v>757</v>
      </c>
      <c r="V417" t="s">
        <v>756</v>
      </c>
      <c r="W417" t="s">
        <v>773</v>
      </c>
      <c r="X417" t="s">
        <v>1946</v>
      </c>
      <c r="Y417" t="str">
        <f t="shared" si="84"/>
        <v>enero</v>
      </c>
      <c r="Z417">
        <f>YEAR(BD_PONDERACIONES[[#This Row],[Fecha Ejecución del Ticket]])</f>
        <v>2022</v>
      </c>
      <c r="AA417" t="str">
        <f t="shared" si="85"/>
        <v>febrero</v>
      </c>
      <c r="AB417">
        <f>YEAR(BD_PONDERACIONES[[#This Row],[Fecha de Inspección]])</f>
        <v>2022</v>
      </c>
      <c r="AC417">
        <f t="shared" si="86"/>
        <v>0.5</v>
      </c>
      <c r="AD417">
        <f t="shared" si="87"/>
        <v>0.5</v>
      </c>
      <c r="AE417">
        <f t="shared" si="88"/>
        <v>0.5</v>
      </c>
      <c r="AF417">
        <f t="shared" si="89"/>
        <v>0.5</v>
      </c>
      <c r="AG417">
        <f t="shared" si="90"/>
        <v>0.5</v>
      </c>
      <c r="AH417">
        <f t="shared" si="91"/>
        <v>0.5</v>
      </c>
      <c r="AI417">
        <f t="shared" si="92"/>
        <v>0.25</v>
      </c>
      <c r="AJ417">
        <f t="shared" si="93"/>
        <v>0.25</v>
      </c>
      <c r="AK417">
        <f t="shared" si="94"/>
        <v>0.5</v>
      </c>
      <c r="AL417">
        <f t="shared" si="95"/>
        <v>0.5</v>
      </c>
      <c r="AM417">
        <f t="shared" si="96"/>
        <v>0</v>
      </c>
      <c r="AN417" s="6">
        <f t="shared" si="97"/>
        <v>0.9</v>
      </c>
      <c r="AO417" t="str">
        <f>VLOOKUP(BD_PONDERACIONES[[#This Row],[Comuna]],Tabla3[#All],2,0)</f>
        <v>Cordillera</v>
      </c>
    </row>
    <row r="418" spans="1:41" x14ac:dyDescent="0.35">
      <c r="A418" t="s">
        <v>1947</v>
      </c>
      <c r="B418" t="s">
        <v>1948</v>
      </c>
      <c r="C418" t="s">
        <v>443</v>
      </c>
      <c r="D418" s="5">
        <v>44606</v>
      </c>
      <c r="E418" s="5">
        <v>44590</v>
      </c>
      <c r="F418" t="s">
        <v>763</v>
      </c>
      <c r="G418" t="s">
        <v>1949</v>
      </c>
      <c r="H418" t="s">
        <v>1886</v>
      </c>
      <c r="J418" t="s">
        <v>756</v>
      </c>
      <c r="K418" t="s">
        <v>756</v>
      </c>
      <c r="L418" t="s">
        <v>757</v>
      </c>
      <c r="M418" t="s">
        <v>757</v>
      </c>
      <c r="N418" t="s">
        <v>756</v>
      </c>
      <c r="O418" t="s">
        <v>756</v>
      </c>
      <c r="P418" t="s">
        <v>758</v>
      </c>
      <c r="Q418" t="s">
        <v>759</v>
      </c>
      <c r="R418" t="s">
        <v>759</v>
      </c>
      <c r="S418" t="s">
        <v>757</v>
      </c>
      <c r="T418" t="s">
        <v>757</v>
      </c>
      <c r="U418" t="s">
        <v>757</v>
      </c>
      <c r="V418" t="s">
        <v>756</v>
      </c>
      <c r="W418" t="s">
        <v>756</v>
      </c>
      <c r="X418" t="s">
        <v>804</v>
      </c>
      <c r="Y418" t="str">
        <f t="shared" si="84"/>
        <v>enero</v>
      </c>
      <c r="Z418">
        <f>YEAR(BD_PONDERACIONES[[#This Row],[Fecha Ejecución del Ticket]])</f>
        <v>2022</v>
      </c>
      <c r="AA418" t="str">
        <f t="shared" si="85"/>
        <v>febrero</v>
      </c>
      <c r="AB418">
        <f>YEAR(BD_PONDERACIONES[[#This Row],[Fecha de Inspección]])</f>
        <v>2022</v>
      </c>
      <c r="AC418">
        <f t="shared" si="86"/>
        <v>0.5</v>
      </c>
      <c r="AD418">
        <f t="shared" si="87"/>
        <v>0.5</v>
      </c>
      <c r="AE418">
        <f t="shared" si="88"/>
        <v>0.5</v>
      </c>
      <c r="AF418">
        <f t="shared" si="89"/>
        <v>0.5</v>
      </c>
      <c r="AG418">
        <f t="shared" si="90"/>
        <v>0.5</v>
      </c>
      <c r="AH418">
        <f t="shared" si="91"/>
        <v>0.5</v>
      </c>
      <c r="AI418">
        <f t="shared" si="92"/>
        <v>0.25</v>
      </c>
      <c r="AJ418">
        <f t="shared" si="93"/>
        <v>0.25</v>
      </c>
      <c r="AK418">
        <f t="shared" si="94"/>
        <v>0.5</v>
      </c>
      <c r="AL418">
        <f t="shared" si="95"/>
        <v>0.5</v>
      </c>
      <c r="AM418">
        <f t="shared" si="96"/>
        <v>0.5</v>
      </c>
      <c r="AN418" s="6">
        <f t="shared" si="97"/>
        <v>1</v>
      </c>
      <c r="AO418" t="str">
        <f>VLOOKUP(BD_PONDERACIONES[[#This Row],[Comuna]],Tabla3[#All],2,0)</f>
        <v>Cordillera</v>
      </c>
    </row>
    <row r="419" spans="1:41" x14ac:dyDescent="0.35">
      <c r="A419" t="s">
        <v>1950</v>
      </c>
      <c r="B419" t="s">
        <v>1951</v>
      </c>
      <c r="C419" t="s">
        <v>312</v>
      </c>
      <c r="D419" s="5">
        <v>44606</v>
      </c>
      <c r="E419" s="5">
        <v>44582</v>
      </c>
      <c r="F419" t="s">
        <v>753</v>
      </c>
      <c r="G419" t="s">
        <v>1952</v>
      </c>
      <c r="H419" t="s">
        <v>1809</v>
      </c>
      <c r="J419" t="s">
        <v>756</v>
      </c>
      <c r="K419" t="s">
        <v>756</v>
      </c>
      <c r="L419" t="s">
        <v>757</v>
      </c>
      <c r="M419" t="s">
        <v>757</v>
      </c>
      <c r="N419" t="s">
        <v>756</v>
      </c>
      <c r="O419" t="s">
        <v>756</v>
      </c>
      <c r="P419" t="s">
        <v>758</v>
      </c>
      <c r="Q419" t="s">
        <v>759</v>
      </c>
      <c r="R419" t="s">
        <v>759</v>
      </c>
      <c r="S419" t="s">
        <v>757</v>
      </c>
      <c r="T419" t="s">
        <v>757</v>
      </c>
      <c r="U419" t="s">
        <v>757</v>
      </c>
      <c r="V419" t="s">
        <v>756</v>
      </c>
      <c r="W419" t="s">
        <v>756</v>
      </c>
      <c r="X419" t="s">
        <v>1953</v>
      </c>
      <c r="Y419" t="str">
        <f t="shared" si="84"/>
        <v>enero</v>
      </c>
      <c r="Z419">
        <f>YEAR(BD_PONDERACIONES[[#This Row],[Fecha Ejecución del Ticket]])</f>
        <v>2022</v>
      </c>
      <c r="AA419" t="str">
        <f t="shared" si="85"/>
        <v>febrero</v>
      </c>
      <c r="AB419">
        <f>YEAR(BD_PONDERACIONES[[#This Row],[Fecha de Inspección]])</f>
        <v>2022</v>
      </c>
      <c r="AC419">
        <f t="shared" si="86"/>
        <v>0.5</v>
      </c>
      <c r="AD419">
        <f t="shared" si="87"/>
        <v>0.5</v>
      </c>
      <c r="AE419">
        <f t="shared" si="88"/>
        <v>0.5</v>
      </c>
      <c r="AF419">
        <f t="shared" si="89"/>
        <v>0.5</v>
      </c>
      <c r="AG419">
        <f t="shared" si="90"/>
        <v>0.5</v>
      </c>
      <c r="AH419">
        <f t="shared" si="91"/>
        <v>0.5</v>
      </c>
      <c r="AI419">
        <f t="shared" si="92"/>
        <v>0.25</v>
      </c>
      <c r="AJ419">
        <f t="shared" si="93"/>
        <v>0.25</v>
      </c>
      <c r="AK419">
        <f t="shared" si="94"/>
        <v>0.5</v>
      </c>
      <c r="AL419">
        <f t="shared" si="95"/>
        <v>0.5</v>
      </c>
      <c r="AM419">
        <f t="shared" si="96"/>
        <v>0.5</v>
      </c>
      <c r="AN419" s="6">
        <f t="shared" si="97"/>
        <v>1</v>
      </c>
      <c r="AO419" t="str">
        <f>VLOOKUP(BD_PONDERACIONES[[#This Row],[Comuna]],Tabla3[#All],2,0)</f>
        <v>Florida</v>
      </c>
    </row>
    <row r="420" spans="1:41" x14ac:dyDescent="0.35">
      <c r="A420" t="s">
        <v>1954</v>
      </c>
      <c r="B420" t="s">
        <v>1955</v>
      </c>
      <c r="C420" t="s">
        <v>418</v>
      </c>
      <c r="D420" s="5">
        <v>44606</v>
      </c>
      <c r="E420" s="5">
        <v>44584</v>
      </c>
      <c r="F420" t="s">
        <v>763</v>
      </c>
      <c r="G420" t="s">
        <v>1956</v>
      </c>
      <c r="H420" t="s">
        <v>1886</v>
      </c>
      <c r="J420" t="s">
        <v>756</v>
      </c>
      <c r="K420" t="s">
        <v>756</v>
      </c>
      <c r="L420" t="s">
        <v>757</v>
      </c>
      <c r="M420" t="s">
        <v>757</v>
      </c>
      <c r="N420" t="s">
        <v>756</v>
      </c>
      <c r="O420" t="s">
        <v>756</v>
      </c>
      <c r="P420" t="s">
        <v>758</v>
      </c>
      <c r="Q420" t="s">
        <v>759</v>
      </c>
      <c r="R420" t="s">
        <v>759</v>
      </c>
      <c r="S420" t="s">
        <v>757</v>
      </c>
      <c r="T420" t="s">
        <v>757</v>
      </c>
      <c r="U420" t="s">
        <v>757</v>
      </c>
      <c r="V420" t="s">
        <v>756</v>
      </c>
      <c r="W420" t="s">
        <v>773</v>
      </c>
      <c r="X420" t="s">
        <v>804</v>
      </c>
      <c r="Y420" t="str">
        <f t="shared" si="84"/>
        <v>enero</v>
      </c>
      <c r="Z420">
        <f>YEAR(BD_PONDERACIONES[[#This Row],[Fecha Ejecución del Ticket]])</f>
        <v>2022</v>
      </c>
      <c r="AA420" t="str">
        <f t="shared" si="85"/>
        <v>febrero</v>
      </c>
      <c r="AB420">
        <f>YEAR(BD_PONDERACIONES[[#This Row],[Fecha de Inspección]])</f>
        <v>2022</v>
      </c>
      <c r="AC420">
        <f t="shared" si="86"/>
        <v>0.5</v>
      </c>
      <c r="AD420">
        <f t="shared" si="87"/>
        <v>0.5</v>
      </c>
      <c r="AE420">
        <f t="shared" si="88"/>
        <v>0.5</v>
      </c>
      <c r="AF420">
        <f t="shared" si="89"/>
        <v>0.5</v>
      </c>
      <c r="AG420">
        <f t="shared" si="90"/>
        <v>0.5</v>
      </c>
      <c r="AH420">
        <f t="shared" si="91"/>
        <v>0.5</v>
      </c>
      <c r="AI420">
        <f t="shared" si="92"/>
        <v>0.25</v>
      </c>
      <c r="AJ420">
        <f t="shared" si="93"/>
        <v>0.25</v>
      </c>
      <c r="AK420">
        <f t="shared" si="94"/>
        <v>0.5</v>
      </c>
      <c r="AL420">
        <f t="shared" si="95"/>
        <v>0.5</v>
      </c>
      <c r="AM420">
        <f t="shared" si="96"/>
        <v>0</v>
      </c>
      <c r="AN420" s="6">
        <f t="shared" si="97"/>
        <v>0.9</v>
      </c>
      <c r="AO420" t="str">
        <f>VLOOKUP(BD_PONDERACIONES[[#This Row],[Comuna]],Tabla3[#All],2,0)</f>
        <v>Cordillera</v>
      </c>
    </row>
    <row r="421" spans="1:41" x14ac:dyDescent="0.35">
      <c r="A421" t="s">
        <v>1957</v>
      </c>
      <c r="B421" t="s">
        <v>1958</v>
      </c>
      <c r="C421" t="s">
        <v>372</v>
      </c>
      <c r="D421" s="5">
        <v>44606</v>
      </c>
      <c r="E421" s="5">
        <v>44567</v>
      </c>
      <c r="F421" t="s">
        <v>763</v>
      </c>
      <c r="G421" t="s">
        <v>1959</v>
      </c>
      <c r="H421" t="s">
        <v>1886</v>
      </c>
      <c r="J421" t="s">
        <v>756</v>
      </c>
      <c r="K421" t="s">
        <v>756</v>
      </c>
      <c r="L421" t="s">
        <v>757</v>
      </c>
      <c r="M421" t="s">
        <v>757</v>
      </c>
      <c r="N421" t="s">
        <v>756</v>
      </c>
      <c r="O421" t="s">
        <v>756</v>
      </c>
      <c r="P421" t="s">
        <v>758</v>
      </c>
      <c r="Q421" t="s">
        <v>759</v>
      </c>
      <c r="R421" t="s">
        <v>759</v>
      </c>
      <c r="S421" t="s">
        <v>757</v>
      </c>
      <c r="T421" t="s">
        <v>757</v>
      </c>
      <c r="U421" t="s">
        <v>757</v>
      </c>
      <c r="V421" t="s">
        <v>773</v>
      </c>
      <c r="W421" t="s">
        <v>768</v>
      </c>
      <c r="X421" t="s">
        <v>1960</v>
      </c>
      <c r="Y421" t="str">
        <f t="shared" si="84"/>
        <v>enero</v>
      </c>
      <c r="Z421">
        <f>YEAR(BD_PONDERACIONES[[#This Row],[Fecha Ejecución del Ticket]])</f>
        <v>2022</v>
      </c>
      <c r="AA421" t="str">
        <f t="shared" si="85"/>
        <v>febrero</v>
      </c>
      <c r="AB421">
        <f>YEAR(BD_PONDERACIONES[[#This Row],[Fecha de Inspección]])</f>
        <v>2022</v>
      </c>
      <c r="AC421">
        <f t="shared" si="86"/>
        <v>0.5</v>
      </c>
      <c r="AD421">
        <f t="shared" si="87"/>
        <v>0.5</v>
      </c>
      <c r="AE421">
        <f t="shared" si="88"/>
        <v>0.5</v>
      </c>
      <c r="AF421">
        <f t="shared" si="89"/>
        <v>0.5</v>
      </c>
      <c r="AG421">
        <f t="shared" si="90"/>
        <v>0.5</v>
      </c>
      <c r="AH421">
        <f t="shared" si="91"/>
        <v>0.5</v>
      </c>
      <c r="AI421">
        <f t="shared" si="92"/>
        <v>0.25</v>
      </c>
      <c r="AJ421">
        <f t="shared" si="93"/>
        <v>0.25</v>
      </c>
      <c r="AK421">
        <f t="shared" si="94"/>
        <v>0.5</v>
      </c>
      <c r="AL421">
        <f t="shared" si="95"/>
        <v>0</v>
      </c>
      <c r="AM421">
        <f t="shared" si="96"/>
        <v>0.17499999999999999</v>
      </c>
      <c r="AN421" s="6">
        <f t="shared" si="97"/>
        <v>0.83500000000000008</v>
      </c>
      <c r="AO421" t="str">
        <f>VLOOKUP(BD_PONDERACIONES[[#This Row],[Comuna]],Tabla3[#All],2,0)</f>
        <v>Cordillera</v>
      </c>
    </row>
    <row r="422" spans="1:41" x14ac:dyDescent="0.35">
      <c r="A422" t="s">
        <v>1961</v>
      </c>
      <c r="B422" t="s">
        <v>1962</v>
      </c>
      <c r="C422" t="s">
        <v>344</v>
      </c>
      <c r="D422" s="5">
        <v>44606</v>
      </c>
      <c r="E422" s="5">
        <v>44590</v>
      </c>
      <c r="F422" t="s">
        <v>753</v>
      </c>
      <c r="G422" t="s">
        <v>1963</v>
      </c>
      <c r="H422" t="s">
        <v>1809</v>
      </c>
      <c r="J422" t="s">
        <v>756</v>
      </c>
      <c r="K422" t="s">
        <v>756</v>
      </c>
      <c r="L422" t="s">
        <v>773</v>
      </c>
      <c r="M422" t="s">
        <v>773</v>
      </c>
      <c r="N422" t="s">
        <v>756</v>
      </c>
      <c r="O422" t="s">
        <v>756</v>
      </c>
      <c r="P422" t="s">
        <v>765</v>
      </c>
      <c r="Q422" t="s">
        <v>759</v>
      </c>
      <c r="R422" t="s">
        <v>759</v>
      </c>
      <c r="S422" t="s">
        <v>756</v>
      </c>
      <c r="T422" t="s">
        <v>756</v>
      </c>
      <c r="U422" t="s">
        <v>756</v>
      </c>
      <c r="V422" t="s">
        <v>756</v>
      </c>
      <c r="W422" t="s">
        <v>768</v>
      </c>
      <c r="X422" t="s">
        <v>1964</v>
      </c>
      <c r="Y422" t="str">
        <f t="shared" si="84"/>
        <v>enero</v>
      </c>
      <c r="Z422">
        <f>YEAR(BD_PONDERACIONES[[#This Row],[Fecha Ejecución del Ticket]])</f>
        <v>2022</v>
      </c>
      <c r="AA422" t="str">
        <f t="shared" si="85"/>
        <v>febrero</v>
      </c>
      <c r="AB422">
        <f>YEAR(BD_PONDERACIONES[[#This Row],[Fecha de Inspección]])</f>
        <v>2022</v>
      </c>
      <c r="AC422">
        <f t="shared" si="86"/>
        <v>0.5</v>
      </c>
      <c r="AD422">
        <f t="shared" si="87"/>
        <v>0.5</v>
      </c>
      <c r="AE422">
        <f t="shared" si="88"/>
        <v>0</v>
      </c>
      <c r="AF422">
        <f t="shared" si="89"/>
        <v>0</v>
      </c>
      <c r="AG422">
        <f t="shared" si="90"/>
        <v>0.5</v>
      </c>
      <c r="AH422">
        <f t="shared" si="91"/>
        <v>0.5</v>
      </c>
      <c r="AI422">
        <f t="shared" si="92"/>
        <v>0.25</v>
      </c>
      <c r="AJ422">
        <f t="shared" si="93"/>
        <v>0.25</v>
      </c>
      <c r="AK422">
        <f t="shared" si="94"/>
        <v>0.5</v>
      </c>
      <c r="AL422">
        <f t="shared" si="95"/>
        <v>0.5</v>
      </c>
      <c r="AM422">
        <f t="shared" si="96"/>
        <v>0.17499999999999999</v>
      </c>
      <c r="AN422" s="6">
        <f t="shared" si="97"/>
        <v>0.63500000000000001</v>
      </c>
      <c r="AO422" t="str">
        <f>VLOOKUP(BD_PONDERACIONES[[#This Row],[Comuna]],Tabla3[#All],2,0)</f>
        <v>Florida</v>
      </c>
    </row>
    <row r="423" spans="1:41" x14ac:dyDescent="0.35">
      <c r="A423" t="s">
        <v>1965</v>
      </c>
      <c r="B423" t="s">
        <v>1966</v>
      </c>
      <c r="C423" t="s">
        <v>342</v>
      </c>
      <c r="D423" s="5">
        <v>44606</v>
      </c>
      <c r="E423" s="5">
        <v>44590</v>
      </c>
      <c r="F423" t="s">
        <v>753</v>
      </c>
      <c r="G423" t="s">
        <v>1967</v>
      </c>
      <c r="H423" t="s">
        <v>1809</v>
      </c>
      <c r="J423" t="s">
        <v>756</v>
      </c>
      <c r="K423" t="s">
        <v>756</v>
      </c>
      <c r="L423" t="s">
        <v>757</v>
      </c>
      <c r="M423" t="s">
        <v>757</v>
      </c>
      <c r="N423" t="s">
        <v>756</v>
      </c>
      <c r="O423" t="s">
        <v>756</v>
      </c>
      <c r="P423" t="s">
        <v>758</v>
      </c>
      <c r="Q423" t="s">
        <v>759</v>
      </c>
      <c r="R423" t="s">
        <v>759</v>
      </c>
      <c r="S423" t="s">
        <v>757</v>
      </c>
      <c r="T423" t="s">
        <v>757</v>
      </c>
      <c r="U423" t="s">
        <v>757</v>
      </c>
      <c r="V423" t="s">
        <v>756</v>
      </c>
      <c r="W423" t="s">
        <v>773</v>
      </c>
      <c r="X423" t="s">
        <v>885</v>
      </c>
      <c r="Y423" t="str">
        <f t="shared" si="84"/>
        <v>enero</v>
      </c>
      <c r="Z423">
        <f>YEAR(BD_PONDERACIONES[[#This Row],[Fecha Ejecución del Ticket]])</f>
        <v>2022</v>
      </c>
      <c r="AA423" t="str">
        <f t="shared" si="85"/>
        <v>febrero</v>
      </c>
      <c r="AB423">
        <f>YEAR(BD_PONDERACIONES[[#This Row],[Fecha de Inspección]])</f>
        <v>2022</v>
      </c>
      <c r="AC423">
        <f t="shared" si="86"/>
        <v>0.5</v>
      </c>
      <c r="AD423">
        <f t="shared" si="87"/>
        <v>0.5</v>
      </c>
      <c r="AE423">
        <f t="shared" si="88"/>
        <v>0.5</v>
      </c>
      <c r="AF423">
        <f t="shared" si="89"/>
        <v>0.5</v>
      </c>
      <c r="AG423">
        <f t="shared" si="90"/>
        <v>0.5</v>
      </c>
      <c r="AH423">
        <f t="shared" si="91"/>
        <v>0.5</v>
      </c>
      <c r="AI423">
        <f t="shared" si="92"/>
        <v>0.25</v>
      </c>
      <c r="AJ423">
        <f t="shared" si="93"/>
        <v>0.25</v>
      </c>
      <c r="AK423">
        <f t="shared" si="94"/>
        <v>0.5</v>
      </c>
      <c r="AL423">
        <f t="shared" si="95"/>
        <v>0.5</v>
      </c>
      <c r="AM423">
        <f t="shared" si="96"/>
        <v>0</v>
      </c>
      <c r="AN423" s="6">
        <f t="shared" si="97"/>
        <v>0.9</v>
      </c>
      <c r="AO423" t="str">
        <f>VLOOKUP(BD_PONDERACIONES[[#This Row],[Comuna]],Tabla3[#All],2,0)</f>
        <v>Florida</v>
      </c>
    </row>
    <row r="424" spans="1:41" x14ac:dyDescent="0.35">
      <c r="A424" t="s">
        <v>1968</v>
      </c>
      <c r="B424" t="s">
        <v>1969</v>
      </c>
      <c r="C424" t="s">
        <v>349</v>
      </c>
      <c r="D424" s="5">
        <v>44606</v>
      </c>
      <c r="E424" s="5">
        <v>44591</v>
      </c>
      <c r="F424" t="s">
        <v>753</v>
      </c>
      <c r="G424" t="s">
        <v>1970</v>
      </c>
      <c r="H424" t="s">
        <v>1809</v>
      </c>
      <c r="J424" t="s">
        <v>756</v>
      </c>
      <c r="K424" t="s">
        <v>756</v>
      </c>
      <c r="L424" t="s">
        <v>757</v>
      </c>
      <c r="M424" t="s">
        <v>757</v>
      </c>
      <c r="N424" t="s">
        <v>756</v>
      </c>
      <c r="O424" t="s">
        <v>756</v>
      </c>
      <c r="P424" t="s">
        <v>765</v>
      </c>
      <c r="Q424" t="s">
        <v>759</v>
      </c>
      <c r="R424" t="s">
        <v>759</v>
      </c>
      <c r="S424" t="s">
        <v>756</v>
      </c>
      <c r="T424" t="s">
        <v>756</v>
      </c>
      <c r="U424" t="s">
        <v>756</v>
      </c>
      <c r="V424" t="s">
        <v>756</v>
      </c>
      <c r="W424" t="s">
        <v>756</v>
      </c>
      <c r="X424" t="s">
        <v>1971</v>
      </c>
      <c r="Y424" t="str">
        <f t="shared" si="84"/>
        <v>enero</v>
      </c>
      <c r="Z424">
        <f>YEAR(BD_PONDERACIONES[[#This Row],[Fecha Ejecución del Ticket]])</f>
        <v>2022</v>
      </c>
      <c r="AA424" t="str">
        <f t="shared" si="85"/>
        <v>febrero</v>
      </c>
      <c r="AB424">
        <f>YEAR(BD_PONDERACIONES[[#This Row],[Fecha de Inspección]])</f>
        <v>2022</v>
      </c>
      <c r="AC424">
        <f t="shared" si="86"/>
        <v>0.5</v>
      </c>
      <c r="AD424">
        <f t="shared" si="87"/>
        <v>0.5</v>
      </c>
      <c r="AE424">
        <f t="shared" si="88"/>
        <v>0.5</v>
      </c>
      <c r="AF424">
        <f t="shared" si="89"/>
        <v>0.5</v>
      </c>
      <c r="AG424">
        <f t="shared" si="90"/>
        <v>0.5</v>
      </c>
      <c r="AH424">
        <f t="shared" si="91"/>
        <v>0.5</v>
      </c>
      <c r="AI424">
        <f t="shared" si="92"/>
        <v>0.25</v>
      </c>
      <c r="AJ424">
        <f t="shared" si="93"/>
        <v>0.25</v>
      </c>
      <c r="AK424">
        <f t="shared" si="94"/>
        <v>0.5</v>
      </c>
      <c r="AL424">
        <f t="shared" si="95"/>
        <v>0.5</v>
      </c>
      <c r="AM424">
        <f t="shared" si="96"/>
        <v>0.5</v>
      </c>
      <c r="AN424" s="6">
        <f t="shared" si="97"/>
        <v>1</v>
      </c>
      <c r="AO424" t="str">
        <f>VLOOKUP(BD_PONDERACIONES[[#This Row],[Comuna]],Tabla3[#All],2,0)</f>
        <v>Florida</v>
      </c>
    </row>
    <row r="425" spans="1:41" x14ac:dyDescent="0.35">
      <c r="A425" t="s">
        <v>1972</v>
      </c>
      <c r="B425" t="s">
        <v>1973</v>
      </c>
      <c r="C425" t="s">
        <v>433</v>
      </c>
      <c r="D425" s="5">
        <v>44606</v>
      </c>
      <c r="E425" s="5">
        <v>44588</v>
      </c>
      <c r="F425" t="s">
        <v>763</v>
      </c>
      <c r="G425" t="s">
        <v>1974</v>
      </c>
      <c r="H425" t="s">
        <v>1886</v>
      </c>
      <c r="J425" t="s">
        <v>756</v>
      </c>
      <c r="K425" t="s">
        <v>756</v>
      </c>
      <c r="L425" t="s">
        <v>757</v>
      </c>
      <c r="M425" t="s">
        <v>757</v>
      </c>
      <c r="N425" t="s">
        <v>756</v>
      </c>
      <c r="O425" t="s">
        <v>756</v>
      </c>
      <c r="P425" t="s">
        <v>765</v>
      </c>
      <c r="Q425" t="s">
        <v>1975</v>
      </c>
      <c r="R425" t="s">
        <v>759</v>
      </c>
      <c r="S425" t="s">
        <v>756</v>
      </c>
      <c r="T425" t="s">
        <v>756</v>
      </c>
      <c r="U425" t="s">
        <v>756</v>
      </c>
      <c r="V425" t="s">
        <v>756</v>
      </c>
      <c r="W425" t="s">
        <v>756</v>
      </c>
      <c r="X425" t="s">
        <v>1976</v>
      </c>
      <c r="Y425" t="str">
        <f t="shared" si="84"/>
        <v>enero</v>
      </c>
      <c r="Z425">
        <f>YEAR(BD_PONDERACIONES[[#This Row],[Fecha Ejecución del Ticket]])</f>
        <v>2022</v>
      </c>
      <c r="AA425" t="str">
        <f t="shared" si="85"/>
        <v>febrero</v>
      </c>
      <c r="AB425">
        <f>YEAR(BD_PONDERACIONES[[#This Row],[Fecha de Inspección]])</f>
        <v>2022</v>
      </c>
      <c r="AC425">
        <f t="shared" si="86"/>
        <v>0.5</v>
      </c>
      <c r="AD425">
        <f t="shared" si="87"/>
        <v>0.5</v>
      </c>
      <c r="AE425">
        <f t="shared" si="88"/>
        <v>0.5</v>
      </c>
      <c r="AF425">
        <f t="shared" si="89"/>
        <v>0.5</v>
      </c>
      <c r="AG425">
        <f t="shared" si="90"/>
        <v>0.5</v>
      </c>
      <c r="AH425">
        <f t="shared" si="91"/>
        <v>0.5</v>
      </c>
      <c r="AI425">
        <f t="shared" si="92"/>
        <v>0.25</v>
      </c>
      <c r="AJ425">
        <f t="shared" si="93"/>
        <v>0.25</v>
      </c>
      <c r="AK425">
        <f t="shared" si="94"/>
        <v>0.5</v>
      </c>
      <c r="AL425">
        <f t="shared" si="95"/>
        <v>0.5</v>
      </c>
      <c r="AM425">
        <f t="shared" si="96"/>
        <v>0.5</v>
      </c>
      <c r="AN425" s="6">
        <f t="shared" si="97"/>
        <v>1</v>
      </c>
      <c r="AO425" t="str">
        <f>VLOOKUP(BD_PONDERACIONES[[#This Row],[Comuna]],Tabla3[#All],2,0)</f>
        <v>Cordillera</v>
      </c>
    </row>
    <row r="426" spans="1:41" x14ac:dyDescent="0.35">
      <c r="A426" t="s">
        <v>1977</v>
      </c>
      <c r="B426" t="s">
        <v>1978</v>
      </c>
      <c r="C426" t="s">
        <v>454</v>
      </c>
      <c r="D426" s="5">
        <v>44606</v>
      </c>
      <c r="E426" s="5">
        <v>44591</v>
      </c>
      <c r="F426" t="s">
        <v>763</v>
      </c>
      <c r="G426" t="s">
        <v>1979</v>
      </c>
      <c r="H426" t="s">
        <v>1886</v>
      </c>
      <c r="J426" t="s">
        <v>756</v>
      </c>
      <c r="K426" t="s">
        <v>756</v>
      </c>
      <c r="L426" t="s">
        <v>757</v>
      </c>
      <c r="M426" t="s">
        <v>757</v>
      </c>
      <c r="N426" t="s">
        <v>756</v>
      </c>
      <c r="O426" t="s">
        <v>756</v>
      </c>
      <c r="P426" t="s">
        <v>758</v>
      </c>
      <c r="Q426" t="s">
        <v>759</v>
      </c>
      <c r="R426" t="s">
        <v>759</v>
      </c>
      <c r="S426" t="s">
        <v>757</v>
      </c>
      <c r="T426" t="s">
        <v>757</v>
      </c>
      <c r="U426" t="s">
        <v>757</v>
      </c>
      <c r="V426" t="s">
        <v>773</v>
      </c>
      <c r="W426" t="s">
        <v>768</v>
      </c>
      <c r="X426" t="s">
        <v>1980</v>
      </c>
      <c r="Y426" t="str">
        <f t="shared" si="84"/>
        <v>enero</v>
      </c>
      <c r="Z426">
        <f>YEAR(BD_PONDERACIONES[[#This Row],[Fecha Ejecución del Ticket]])</f>
        <v>2022</v>
      </c>
      <c r="AA426" t="str">
        <f t="shared" si="85"/>
        <v>febrero</v>
      </c>
      <c r="AB426">
        <f>YEAR(BD_PONDERACIONES[[#This Row],[Fecha de Inspección]])</f>
        <v>2022</v>
      </c>
      <c r="AC426">
        <f t="shared" si="86"/>
        <v>0.5</v>
      </c>
      <c r="AD426">
        <f t="shared" si="87"/>
        <v>0.5</v>
      </c>
      <c r="AE426">
        <f t="shared" si="88"/>
        <v>0.5</v>
      </c>
      <c r="AF426">
        <f t="shared" si="89"/>
        <v>0.5</v>
      </c>
      <c r="AG426">
        <f t="shared" si="90"/>
        <v>0.5</v>
      </c>
      <c r="AH426">
        <f t="shared" si="91"/>
        <v>0.5</v>
      </c>
      <c r="AI426">
        <f t="shared" si="92"/>
        <v>0.25</v>
      </c>
      <c r="AJ426">
        <f t="shared" si="93"/>
        <v>0.25</v>
      </c>
      <c r="AK426">
        <f t="shared" si="94"/>
        <v>0.5</v>
      </c>
      <c r="AL426">
        <f t="shared" si="95"/>
        <v>0</v>
      </c>
      <c r="AM426">
        <f t="shared" si="96"/>
        <v>0.17499999999999999</v>
      </c>
      <c r="AN426" s="6">
        <f t="shared" si="97"/>
        <v>0.83500000000000008</v>
      </c>
      <c r="AO426" t="str">
        <f>VLOOKUP(BD_PONDERACIONES[[#This Row],[Comuna]],Tabla3[#All],2,0)</f>
        <v>Cordillera</v>
      </c>
    </row>
    <row r="427" spans="1:41" x14ac:dyDescent="0.35">
      <c r="A427" t="s">
        <v>1981</v>
      </c>
      <c r="B427" t="s">
        <v>1982</v>
      </c>
      <c r="C427" t="s">
        <v>343</v>
      </c>
      <c r="D427" s="5">
        <v>44606</v>
      </c>
      <c r="E427" s="5">
        <v>44590</v>
      </c>
      <c r="F427" t="s">
        <v>753</v>
      </c>
      <c r="G427" t="s">
        <v>1983</v>
      </c>
      <c r="H427" t="s">
        <v>1809</v>
      </c>
      <c r="J427" t="s">
        <v>756</v>
      </c>
      <c r="K427" t="s">
        <v>756</v>
      </c>
      <c r="L427" t="s">
        <v>757</v>
      </c>
      <c r="M427" t="s">
        <v>757</v>
      </c>
      <c r="N427" t="s">
        <v>756</v>
      </c>
      <c r="O427" t="s">
        <v>756</v>
      </c>
      <c r="P427" t="s">
        <v>758</v>
      </c>
      <c r="Q427" t="s">
        <v>759</v>
      </c>
      <c r="R427" t="s">
        <v>759</v>
      </c>
      <c r="S427" t="s">
        <v>757</v>
      </c>
      <c r="T427" t="s">
        <v>757</v>
      </c>
      <c r="U427" t="s">
        <v>757</v>
      </c>
      <c r="V427" t="s">
        <v>773</v>
      </c>
      <c r="W427" t="s">
        <v>773</v>
      </c>
      <c r="X427" t="s">
        <v>1984</v>
      </c>
      <c r="Y427" t="str">
        <f t="shared" si="84"/>
        <v>enero</v>
      </c>
      <c r="Z427">
        <f>YEAR(BD_PONDERACIONES[[#This Row],[Fecha Ejecución del Ticket]])</f>
        <v>2022</v>
      </c>
      <c r="AA427" t="str">
        <f t="shared" si="85"/>
        <v>febrero</v>
      </c>
      <c r="AB427">
        <f>YEAR(BD_PONDERACIONES[[#This Row],[Fecha de Inspección]])</f>
        <v>2022</v>
      </c>
      <c r="AC427">
        <f t="shared" si="86"/>
        <v>0.5</v>
      </c>
      <c r="AD427">
        <f t="shared" si="87"/>
        <v>0.5</v>
      </c>
      <c r="AE427">
        <f t="shared" si="88"/>
        <v>0.5</v>
      </c>
      <c r="AF427">
        <f t="shared" si="89"/>
        <v>0.5</v>
      </c>
      <c r="AG427">
        <f t="shared" si="90"/>
        <v>0.5</v>
      </c>
      <c r="AH427">
        <f t="shared" si="91"/>
        <v>0.5</v>
      </c>
      <c r="AI427">
        <f t="shared" si="92"/>
        <v>0.25</v>
      </c>
      <c r="AJ427">
        <f t="shared" si="93"/>
        <v>0.25</v>
      </c>
      <c r="AK427">
        <f t="shared" si="94"/>
        <v>0.5</v>
      </c>
      <c r="AL427">
        <f t="shared" si="95"/>
        <v>0</v>
      </c>
      <c r="AM427">
        <f t="shared" si="96"/>
        <v>0</v>
      </c>
      <c r="AN427" s="6">
        <f t="shared" si="97"/>
        <v>0.8</v>
      </c>
      <c r="AO427" t="str">
        <f>VLOOKUP(BD_PONDERACIONES[[#This Row],[Comuna]],Tabla3[#All],2,0)</f>
        <v>Florida</v>
      </c>
    </row>
    <row r="428" spans="1:41" x14ac:dyDescent="0.35">
      <c r="A428" t="s">
        <v>1985</v>
      </c>
      <c r="B428" t="s">
        <v>1986</v>
      </c>
      <c r="C428" t="s">
        <v>340</v>
      </c>
      <c r="D428" s="5">
        <v>44606</v>
      </c>
      <c r="E428" s="5">
        <v>44589</v>
      </c>
      <c r="F428" t="s">
        <v>753</v>
      </c>
      <c r="G428" t="s">
        <v>1987</v>
      </c>
      <c r="H428" t="s">
        <v>1809</v>
      </c>
      <c r="J428" t="s">
        <v>756</v>
      </c>
      <c r="K428" t="s">
        <v>756</v>
      </c>
      <c r="L428" t="s">
        <v>756</v>
      </c>
      <c r="M428" t="s">
        <v>756</v>
      </c>
      <c r="N428" t="s">
        <v>756</v>
      </c>
      <c r="O428" t="s">
        <v>756</v>
      </c>
      <c r="P428" t="s">
        <v>758</v>
      </c>
      <c r="Q428" t="s">
        <v>759</v>
      </c>
      <c r="R428" t="s">
        <v>759</v>
      </c>
      <c r="S428" t="s">
        <v>757</v>
      </c>
      <c r="T428" t="s">
        <v>757</v>
      </c>
      <c r="U428" t="s">
        <v>757</v>
      </c>
      <c r="V428" t="s">
        <v>773</v>
      </c>
      <c r="W428" t="s">
        <v>773</v>
      </c>
      <c r="X428" t="s">
        <v>1988</v>
      </c>
      <c r="Y428" t="str">
        <f t="shared" si="84"/>
        <v>enero</v>
      </c>
      <c r="Z428">
        <f>YEAR(BD_PONDERACIONES[[#This Row],[Fecha Ejecución del Ticket]])</f>
        <v>2022</v>
      </c>
      <c r="AA428" t="str">
        <f t="shared" si="85"/>
        <v>febrero</v>
      </c>
      <c r="AB428">
        <f>YEAR(BD_PONDERACIONES[[#This Row],[Fecha de Inspección]])</f>
        <v>2022</v>
      </c>
      <c r="AC428">
        <f t="shared" si="86"/>
        <v>0.5</v>
      </c>
      <c r="AD428">
        <f t="shared" si="87"/>
        <v>0.5</v>
      </c>
      <c r="AE428">
        <f t="shared" si="88"/>
        <v>0.5</v>
      </c>
      <c r="AF428">
        <f t="shared" si="89"/>
        <v>0.5</v>
      </c>
      <c r="AG428">
        <f t="shared" si="90"/>
        <v>0.5</v>
      </c>
      <c r="AH428">
        <f t="shared" si="91"/>
        <v>0.5</v>
      </c>
      <c r="AI428">
        <f t="shared" si="92"/>
        <v>0.25</v>
      </c>
      <c r="AJ428">
        <f t="shared" si="93"/>
        <v>0.25</v>
      </c>
      <c r="AK428">
        <f t="shared" si="94"/>
        <v>0.5</v>
      </c>
      <c r="AL428">
        <f t="shared" si="95"/>
        <v>0</v>
      </c>
      <c r="AM428">
        <f t="shared" si="96"/>
        <v>0</v>
      </c>
      <c r="AN428" s="6">
        <f t="shared" si="97"/>
        <v>0.8</v>
      </c>
      <c r="AO428" t="str">
        <f>VLOOKUP(BD_PONDERACIONES[[#This Row],[Comuna]],Tabla3[#All],2,0)</f>
        <v>Florida</v>
      </c>
    </row>
    <row r="429" spans="1:41" x14ac:dyDescent="0.35">
      <c r="A429" t="s">
        <v>1989</v>
      </c>
      <c r="B429" t="s">
        <v>1990</v>
      </c>
      <c r="C429" t="s">
        <v>325</v>
      </c>
      <c r="D429" s="5">
        <v>44606</v>
      </c>
      <c r="E429" s="5">
        <v>44587</v>
      </c>
      <c r="F429" t="s">
        <v>753</v>
      </c>
      <c r="G429" t="s">
        <v>1991</v>
      </c>
      <c r="H429" t="s">
        <v>1809</v>
      </c>
      <c r="J429" t="s">
        <v>756</v>
      </c>
      <c r="K429" t="s">
        <v>756</v>
      </c>
      <c r="L429" t="s">
        <v>757</v>
      </c>
      <c r="M429" t="s">
        <v>757</v>
      </c>
      <c r="N429" t="s">
        <v>756</v>
      </c>
      <c r="O429" t="s">
        <v>756</v>
      </c>
      <c r="P429" t="s">
        <v>758</v>
      </c>
      <c r="Q429" t="s">
        <v>759</v>
      </c>
      <c r="R429" t="s">
        <v>759</v>
      </c>
      <c r="S429" t="s">
        <v>757</v>
      </c>
      <c r="T429" t="s">
        <v>757</v>
      </c>
      <c r="U429" t="s">
        <v>757</v>
      </c>
      <c r="V429" t="s">
        <v>773</v>
      </c>
      <c r="W429" t="s">
        <v>768</v>
      </c>
      <c r="X429" t="s">
        <v>1992</v>
      </c>
      <c r="Y429" t="str">
        <f t="shared" si="84"/>
        <v>enero</v>
      </c>
      <c r="Z429">
        <f>YEAR(BD_PONDERACIONES[[#This Row],[Fecha Ejecución del Ticket]])</f>
        <v>2022</v>
      </c>
      <c r="AA429" t="str">
        <f t="shared" si="85"/>
        <v>febrero</v>
      </c>
      <c r="AB429">
        <f>YEAR(BD_PONDERACIONES[[#This Row],[Fecha de Inspección]])</f>
        <v>2022</v>
      </c>
      <c r="AC429">
        <f t="shared" si="86"/>
        <v>0.5</v>
      </c>
      <c r="AD429">
        <f t="shared" si="87"/>
        <v>0.5</v>
      </c>
      <c r="AE429">
        <f t="shared" si="88"/>
        <v>0.5</v>
      </c>
      <c r="AF429">
        <f t="shared" si="89"/>
        <v>0.5</v>
      </c>
      <c r="AG429">
        <f t="shared" si="90"/>
        <v>0.5</v>
      </c>
      <c r="AH429">
        <f t="shared" si="91"/>
        <v>0.5</v>
      </c>
      <c r="AI429">
        <f t="shared" si="92"/>
        <v>0.25</v>
      </c>
      <c r="AJ429">
        <f t="shared" si="93"/>
        <v>0.25</v>
      </c>
      <c r="AK429">
        <f t="shared" si="94"/>
        <v>0.5</v>
      </c>
      <c r="AL429">
        <f t="shared" si="95"/>
        <v>0</v>
      </c>
      <c r="AM429">
        <f t="shared" si="96"/>
        <v>0.17499999999999999</v>
      </c>
      <c r="AN429" s="6">
        <f t="shared" si="97"/>
        <v>0.83500000000000008</v>
      </c>
      <c r="AO429" t="str">
        <f>VLOOKUP(BD_PONDERACIONES[[#This Row],[Comuna]],Tabla3[#All],2,0)</f>
        <v>Florida</v>
      </c>
    </row>
    <row r="430" spans="1:41" x14ac:dyDescent="0.35">
      <c r="A430" t="s">
        <v>1993</v>
      </c>
      <c r="B430" t="s">
        <v>1994</v>
      </c>
      <c r="C430" t="s">
        <v>440</v>
      </c>
      <c r="D430" s="5">
        <v>44606</v>
      </c>
      <c r="E430" s="5">
        <v>44589</v>
      </c>
      <c r="F430" t="s">
        <v>763</v>
      </c>
      <c r="G430" t="s">
        <v>1995</v>
      </c>
      <c r="H430" t="s">
        <v>1886</v>
      </c>
      <c r="J430" t="s">
        <v>768</v>
      </c>
      <c r="K430" t="s">
        <v>768</v>
      </c>
      <c r="L430" t="s">
        <v>757</v>
      </c>
      <c r="M430" t="s">
        <v>757</v>
      </c>
      <c r="N430" t="s">
        <v>756</v>
      </c>
      <c r="O430" t="s">
        <v>756</v>
      </c>
      <c r="P430" t="s">
        <v>758</v>
      </c>
      <c r="Q430" t="s">
        <v>759</v>
      </c>
      <c r="R430" t="s">
        <v>759</v>
      </c>
      <c r="S430" t="s">
        <v>757</v>
      </c>
      <c r="T430" t="s">
        <v>757</v>
      </c>
      <c r="U430" t="s">
        <v>757</v>
      </c>
      <c r="V430" t="s">
        <v>773</v>
      </c>
      <c r="W430" t="s">
        <v>773</v>
      </c>
      <c r="X430" t="s">
        <v>1996</v>
      </c>
      <c r="Y430" t="str">
        <f t="shared" si="84"/>
        <v>enero</v>
      </c>
      <c r="Z430">
        <f>YEAR(BD_PONDERACIONES[[#This Row],[Fecha Ejecución del Ticket]])</f>
        <v>2022</v>
      </c>
      <c r="AA430" t="str">
        <f t="shared" si="85"/>
        <v>febrero</v>
      </c>
      <c r="AB430">
        <f>YEAR(BD_PONDERACIONES[[#This Row],[Fecha de Inspección]])</f>
        <v>2022</v>
      </c>
      <c r="AC430">
        <f t="shared" si="86"/>
        <v>0</v>
      </c>
      <c r="AD430">
        <f t="shared" si="87"/>
        <v>0</v>
      </c>
      <c r="AE430">
        <f t="shared" si="88"/>
        <v>0.5</v>
      </c>
      <c r="AF430">
        <f t="shared" si="89"/>
        <v>0.5</v>
      </c>
      <c r="AG430">
        <f t="shared" si="90"/>
        <v>0.5</v>
      </c>
      <c r="AH430">
        <f t="shared" si="91"/>
        <v>0.5</v>
      </c>
      <c r="AI430">
        <f t="shared" si="92"/>
        <v>0.25</v>
      </c>
      <c r="AJ430">
        <f t="shared" si="93"/>
        <v>0.25</v>
      </c>
      <c r="AK430">
        <f t="shared" si="94"/>
        <v>0.5</v>
      </c>
      <c r="AL430">
        <f t="shared" si="95"/>
        <v>0</v>
      </c>
      <c r="AM430">
        <f t="shared" si="96"/>
        <v>0</v>
      </c>
      <c r="AN430" s="6">
        <f t="shared" si="97"/>
        <v>0.6</v>
      </c>
      <c r="AO430" t="str">
        <f>VLOOKUP(BD_PONDERACIONES[[#This Row],[Comuna]],Tabla3[#All],2,0)</f>
        <v>Cordillera</v>
      </c>
    </row>
    <row r="431" spans="1:41" x14ac:dyDescent="0.35">
      <c r="A431" t="s">
        <v>1997</v>
      </c>
      <c r="B431" t="s">
        <v>1998</v>
      </c>
      <c r="C431" t="s">
        <v>339</v>
      </c>
      <c r="D431" s="5">
        <v>44606</v>
      </c>
      <c r="E431" s="5">
        <v>44589</v>
      </c>
      <c r="F431" t="s">
        <v>753</v>
      </c>
      <c r="G431" t="s">
        <v>1999</v>
      </c>
      <c r="H431" t="s">
        <v>1809</v>
      </c>
      <c r="J431" t="s">
        <v>756</v>
      </c>
      <c r="K431" t="s">
        <v>756</v>
      </c>
      <c r="L431" t="s">
        <v>757</v>
      </c>
      <c r="M431" t="s">
        <v>757</v>
      </c>
      <c r="N431" t="s">
        <v>756</v>
      </c>
      <c r="O431" t="s">
        <v>756</v>
      </c>
      <c r="P431" t="s">
        <v>758</v>
      </c>
      <c r="Q431" t="s">
        <v>759</v>
      </c>
      <c r="R431" t="s">
        <v>759</v>
      </c>
      <c r="S431" t="s">
        <v>757</v>
      </c>
      <c r="T431" t="s">
        <v>757</v>
      </c>
      <c r="U431" t="s">
        <v>757</v>
      </c>
      <c r="V431" t="s">
        <v>756</v>
      </c>
      <c r="W431" t="s">
        <v>756</v>
      </c>
      <c r="X431" t="s">
        <v>2000</v>
      </c>
      <c r="Y431" t="str">
        <f t="shared" si="84"/>
        <v>enero</v>
      </c>
      <c r="Z431">
        <f>YEAR(BD_PONDERACIONES[[#This Row],[Fecha Ejecución del Ticket]])</f>
        <v>2022</v>
      </c>
      <c r="AA431" t="str">
        <f t="shared" si="85"/>
        <v>febrero</v>
      </c>
      <c r="AB431">
        <f>YEAR(BD_PONDERACIONES[[#This Row],[Fecha de Inspección]])</f>
        <v>2022</v>
      </c>
      <c r="AC431">
        <f t="shared" si="86"/>
        <v>0.5</v>
      </c>
      <c r="AD431">
        <f t="shared" si="87"/>
        <v>0.5</v>
      </c>
      <c r="AE431">
        <f t="shared" si="88"/>
        <v>0.5</v>
      </c>
      <c r="AF431">
        <f t="shared" si="89"/>
        <v>0.5</v>
      </c>
      <c r="AG431">
        <f t="shared" si="90"/>
        <v>0.5</v>
      </c>
      <c r="AH431">
        <f t="shared" si="91"/>
        <v>0.5</v>
      </c>
      <c r="AI431">
        <f t="shared" si="92"/>
        <v>0.25</v>
      </c>
      <c r="AJ431">
        <f t="shared" si="93"/>
        <v>0.25</v>
      </c>
      <c r="AK431">
        <f t="shared" si="94"/>
        <v>0.5</v>
      </c>
      <c r="AL431">
        <f t="shared" si="95"/>
        <v>0.5</v>
      </c>
      <c r="AM431">
        <f t="shared" si="96"/>
        <v>0.5</v>
      </c>
      <c r="AN431" s="6">
        <f t="shared" si="97"/>
        <v>1</v>
      </c>
      <c r="AO431" t="str">
        <f>VLOOKUP(BD_PONDERACIONES[[#This Row],[Comuna]],Tabla3[#All],2,0)</f>
        <v>Florida</v>
      </c>
    </row>
    <row r="432" spans="1:41" x14ac:dyDescent="0.35">
      <c r="A432" t="s">
        <v>2001</v>
      </c>
      <c r="B432" t="s">
        <v>2002</v>
      </c>
      <c r="C432" t="s">
        <v>328</v>
      </c>
      <c r="D432" s="5">
        <v>44606</v>
      </c>
      <c r="E432" s="5">
        <v>44588</v>
      </c>
      <c r="F432" t="s">
        <v>753</v>
      </c>
      <c r="G432" t="s">
        <v>2003</v>
      </c>
      <c r="H432" t="s">
        <v>1809</v>
      </c>
      <c r="J432" t="s">
        <v>756</v>
      </c>
      <c r="K432" t="s">
        <v>756</v>
      </c>
      <c r="L432" t="s">
        <v>756</v>
      </c>
      <c r="M432" t="s">
        <v>756</v>
      </c>
      <c r="N432" t="s">
        <v>756</v>
      </c>
      <c r="O432" t="s">
        <v>756</v>
      </c>
      <c r="P432" t="s">
        <v>765</v>
      </c>
      <c r="Q432" t="s">
        <v>2004</v>
      </c>
      <c r="R432" t="s">
        <v>759</v>
      </c>
      <c r="S432" t="s">
        <v>756</v>
      </c>
      <c r="T432" t="s">
        <v>756</v>
      </c>
      <c r="U432" t="s">
        <v>756</v>
      </c>
      <c r="V432" t="s">
        <v>756</v>
      </c>
      <c r="W432" t="s">
        <v>756</v>
      </c>
      <c r="X432" t="s">
        <v>2005</v>
      </c>
      <c r="Y432" t="str">
        <f t="shared" si="84"/>
        <v>enero</v>
      </c>
      <c r="Z432">
        <f>YEAR(BD_PONDERACIONES[[#This Row],[Fecha Ejecución del Ticket]])</f>
        <v>2022</v>
      </c>
      <c r="AA432" t="str">
        <f t="shared" si="85"/>
        <v>febrero</v>
      </c>
      <c r="AB432">
        <f>YEAR(BD_PONDERACIONES[[#This Row],[Fecha de Inspección]])</f>
        <v>2022</v>
      </c>
      <c r="AC432">
        <f t="shared" si="86"/>
        <v>0.5</v>
      </c>
      <c r="AD432">
        <f t="shared" si="87"/>
        <v>0.5</v>
      </c>
      <c r="AE432">
        <f t="shared" si="88"/>
        <v>0.5</v>
      </c>
      <c r="AF432">
        <f t="shared" si="89"/>
        <v>0.5</v>
      </c>
      <c r="AG432">
        <f t="shared" si="90"/>
        <v>0.5</v>
      </c>
      <c r="AH432">
        <f t="shared" si="91"/>
        <v>0.5</v>
      </c>
      <c r="AI432">
        <f t="shared" si="92"/>
        <v>0.25</v>
      </c>
      <c r="AJ432">
        <f t="shared" si="93"/>
        <v>0.25</v>
      </c>
      <c r="AK432">
        <f t="shared" si="94"/>
        <v>0.5</v>
      </c>
      <c r="AL432">
        <f t="shared" si="95"/>
        <v>0.5</v>
      </c>
      <c r="AM432">
        <f t="shared" si="96"/>
        <v>0.5</v>
      </c>
      <c r="AN432" s="6">
        <f t="shared" si="97"/>
        <v>1</v>
      </c>
      <c r="AO432" t="str">
        <f>VLOOKUP(BD_PONDERACIONES[[#This Row],[Comuna]],Tabla3[#All],2,0)</f>
        <v>Florida</v>
      </c>
    </row>
    <row r="433" spans="1:41" x14ac:dyDescent="0.35">
      <c r="A433" t="s">
        <v>2006</v>
      </c>
      <c r="B433" t="s">
        <v>2007</v>
      </c>
      <c r="C433" t="s">
        <v>415</v>
      </c>
      <c r="D433" s="5">
        <v>44606</v>
      </c>
      <c r="E433" s="5">
        <v>44583</v>
      </c>
      <c r="F433" t="s">
        <v>763</v>
      </c>
      <c r="G433" t="s">
        <v>2008</v>
      </c>
      <c r="H433" t="s">
        <v>1886</v>
      </c>
      <c r="J433" t="s">
        <v>756</v>
      </c>
      <c r="K433" t="s">
        <v>756</v>
      </c>
      <c r="L433" t="s">
        <v>756</v>
      </c>
      <c r="M433" t="s">
        <v>756</v>
      </c>
      <c r="N433" t="s">
        <v>756</v>
      </c>
      <c r="O433" t="s">
        <v>756</v>
      </c>
      <c r="P433" t="s">
        <v>758</v>
      </c>
      <c r="Q433" t="s">
        <v>759</v>
      </c>
      <c r="R433" t="s">
        <v>759</v>
      </c>
      <c r="S433" t="s">
        <v>757</v>
      </c>
      <c r="T433" t="s">
        <v>757</v>
      </c>
      <c r="U433" t="s">
        <v>757</v>
      </c>
      <c r="V433" t="s">
        <v>773</v>
      </c>
      <c r="W433" t="s">
        <v>773</v>
      </c>
      <c r="X433" t="s">
        <v>2009</v>
      </c>
      <c r="Y433" t="str">
        <f t="shared" si="84"/>
        <v>enero</v>
      </c>
      <c r="Z433">
        <f>YEAR(BD_PONDERACIONES[[#This Row],[Fecha Ejecución del Ticket]])</f>
        <v>2022</v>
      </c>
      <c r="AA433" t="str">
        <f t="shared" si="85"/>
        <v>febrero</v>
      </c>
      <c r="AB433">
        <f>YEAR(BD_PONDERACIONES[[#This Row],[Fecha de Inspección]])</f>
        <v>2022</v>
      </c>
      <c r="AC433">
        <f t="shared" si="86"/>
        <v>0.5</v>
      </c>
      <c r="AD433">
        <f t="shared" si="87"/>
        <v>0.5</v>
      </c>
      <c r="AE433">
        <f t="shared" si="88"/>
        <v>0.5</v>
      </c>
      <c r="AF433">
        <f t="shared" si="89"/>
        <v>0.5</v>
      </c>
      <c r="AG433">
        <f t="shared" si="90"/>
        <v>0.5</v>
      </c>
      <c r="AH433">
        <f t="shared" si="91"/>
        <v>0.5</v>
      </c>
      <c r="AI433">
        <f t="shared" si="92"/>
        <v>0.25</v>
      </c>
      <c r="AJ433">
        <f t="shared" si="93"/>
        <v>0.25</v>
      </c>
      <c r="AK433">
        <f t="shared" si="94"/>
        <v>0.5</v>
      </c>
      <c r="AL433">
        <f t="shared" si="95"/>
        <v>0</v>
      </c>
      <c r="AM433">
        <f t="shared" si="96"/>
        <v>0</v>
      </c>
      <c r="AN433" s="6">
        <f t="shared" si="97"/>
        <v>0.8</v>
      </c>
      <c r="AO433" t="str">
        <f>VLOOKUP(BD_PONDERACIONES[[#This Row],[Comuna]],Tabla3[#All],2,0)</f>
        <v>Cordillera</v>
      </c>
    </row>
    <row r="434" spans="1:41" x14ac:dyDescent="0.35">
      <c r="A434" t="s">
        <v>2010</v>
      </c>
      <c r="B434" t="s">
        <v>2011</v>
      </c>
      <c r="C434" t="s">
        <v>393</v>
      </c>
      <c r="D434" s="5">
        <v>44606</v>
      </c>
      <c r="E434" s="5">
        <v>44573</v>
      </c>
      <c r="F434" t="s">
        <v>763</v>
      </c>
      <c r="G434" t="s">
        <v>2012</v>
      </c>
      <c r="H434" t="s">
        <v>1886</v>
      </c>
      <c r="J434" t="s">
        <v>756</v>
      </c>
      <c r="K434" t="s">
        <v>756</v>
      </c>
      <c r="L434" t="s">
        <v>757</v>
      </c>
      <c r="M434" t="s">
        <v>757</v>
      </c>
      <c r="N434" t="s">
        <v>756</v>
      </c>
      <c r="O434" t="s">
        <v>756</v>
      </c>
      <c r="P434" t="s">
        <v>758</v>
      </c>
      <c r="Q434" t="s">
        <v>759</v>
      </c>
      <c r="R434" t="s">
        <v>759</v>
      </c>
      <c r="S434" t="s">
        <v>757</v>
      </c>
      <c r="T434" t="s">
        <v>757</v>
      </c>
      <c r="U434" t="s">
        <v>757</v>
      </c>
      <c r="V434" t="s">
        <v>756</v>
      </c>
      <c r="W434" t="s">
        <v>756</v>
      </c>
      <c r="X434" t="s">
        <v>858</v>
      </c>
      <c r="Y434" t="str">
        <f t="shared" si="84"/>
        <v>enero</v>
      </c>
      <c r="Z434">
        <f>YEAR(BD_PONDERACIONES[[#This Row],[Fecha Ejecución del Ticket]])</f>
        <v>2022</v>
      </c>
      <c r="AA434" t="str">
        <f t="shared" si="85"/>
        <v>febrero</v>
      </c>
      <c r="AB434">
        <f>YEAR(BD_PONDERACIONES[[#This Row],[Fecha de Inspección]])</f>
        <v>2022</v>
      </c>
      <c r="AC434">
        <f t="shared" si="86"/>
        <v>0.5</v>
      </c>
      <c r="AD434">
        <f t="shared" si="87"/>
        <v>0.5</v>
      </c>
      <c r="AE434">
        <f t="shared" si="88"/>
        <v>0.5</v>
      </c>
      <c r="AF434">
        <f t="shared" si="89"/>
        <v>0.5</v>
      </c>
      <c r="AG434">
        <f t="shared" si="90"/>
        <v>0.5</v>
      </c>
      <c r="AH434">
        <f t="shared" si="91"/>
        <v>0.5</v>
      </c>
      <c r="AI434">
        <f t="shared" si="92"/>
        <v>0.25</v>
      </c>
      <c r="AJ434">
        <f t="shared" si="93"/>
        <v>0.25</v>
      </c>
      <c r="AK434">
        <f t="shared" si="94"/>
        <v>0.5</v>
      </c>
      <c r="AL434">
        <f t="shared" si="95"/>
        <v>0.5</v>
      </c>
      <c r="AM434">
        <f t="shared" si="96"/>
        <v>0.5</v>
      </c>
      <c r="AN434" s="6">
        <f t="shared" si="97"/>
        <v>1</v>
      </c>
      <c r="AO434" t="str">
        <f>VLOOKUP(BD_PONDERACIONES[[#This Row],[Comuna]],Tabla3[#All],2,0)</f>
        <v>Cordillera</v>
      </c>
    </row>
    <row r="435" spans="1:41" x14ac:dyDescent="0.35">
      <c r="A435" t="s">
        <v>2013</v>
      </c>
      <c r="B435" t="s">
        <v>2014</v>
      </c>
      <c r="C435" t="s">
        <v>412</v>
      </c>
      <c r="D435" s="5">
        <v>44606</v>
      </c>
      <c r="E435" s="5">
        <v>44578</v>
      </c>
      <c r="F435" t="s">
        <v>763</v>
      </c>
      <c r="G435" t="s">
        <v>2015</v>
      </c>
      <c r="H435" t="s">
        <v>1886</v>
      </c>
      <c r="J435" t="s">
        <v>756</v>
      </c>
      <c r="K435" t="s">
        <v>756</v>
      </c>
      <c r="L435" t="s">
        <v>757</v>
      </c>
      <c r="M435" t="s">
        <v>757</v>
      </c>
      <c r="N435" t="s">
        <v>756</v>
      </c>
      <c r="O435" t="s">
        <v>756</v>
      </c>
      <c r="P435" t="s">
        <v>765</v>
      </c>
      <c r="Q435" t="s">
        <v>2016</v>
      </c>
      <c r="R435" t="s">
        <v>2017</v>
      </c>
      <c r="S435" t="s">
        <v>756</v>
      </c>
      <c r="T435" t="s">
        <v>756</v>
      </c>
      <c r="U435" t="s">
        <v>756</v>
      </c>
      <c r="V435" t="s">
        <v>756</v>
      </c>
      <c r="W435" t="s">
        <v>773</v>
      </c>
      <c r="X435" t="s">
        <v>2018</v>
      </c>
      <c r="Y435" t="str">
        <f t="shared" si="84"/>
        <v>enero</v>
      </c>
      <c r="Z435">
        <f>YEAR(BD_PONDERACIONES[[#This Row],[Fecha Ejecución del Ticket]])</f>
        <v>2022</v>
      </c>
      <c r="AA435" t="str">
        <f t="shared" si="85"/>
        <v>febrero</v>
      </c>
      <c r="AB435">
        <f>YEAR(BD_PONDERACIONES[[#This Row],[Fecha de Inspección]])</f>
        <v>2022</v>
      </c>
      <c r="AC435">
        <f t="shared" si="86"/>
        <v>0.5</v>
      </c>
      <c r="AD435">
        <f t="shared" si="87"/>
        <v>0.5</v>
      </c>
      <c r="AE435">
        <f t="shared" si="88"/>
        <v>0.5</v>
      </c>
      <c r="AF435">
        <f t="shared" si="89"/>
        <v>0.5</v>
      </c>
      <c r="AG435">
        <f t="shared" si="90"/>
        <v>0.5</v>
      </c>
      <c r="AH435">
        <f t="shared" si="91"/>
        <v>0.5</v>
      </c>
      <c r="AI435">
        <f t="shared" si="92"/>
        <v>0.25</v>
      </c>
      <c r="AJ435">
        <f t="shared" si="93"/>
        <v>0.25</v>
      </c>
      <c r="AK435">
        <f t="shared" si="94"/>
        <v>0.5</v>
      </c>
      <c r="AL435">
        <f t="shared" si="95"/>
        <v>0.5</v>
      </c>
      <c r="AM435">
        <f t="shared" si="96"/>
        <v>0</v>
      </c>
      <c r="AN435" s="6">
        <f t="shared" si="97"/>
        <v>0.9</v>
      </c>
      <c r="AO435" t="str">
        <f>VLOOKUP(BD_PONDERACIONES[[#This Row],[Comuna]],Tabla3[#All],2,0)</f>
        <v>Cordillera</v>
      </c>
    </row>
    <row r="436" spans="1:41" x14ac:dyDescent="0.35">
      <c r="A436" t="s">
        <v>1836</v>
      </c>
      <c r="B436" t="s">
        <v>1837</v>
      </c>
      <c r="C436" t="s">
        <v>323</v>
      </c>
      <c r="D436" s="5">
        <v>44607</v>
      </c>
      <c r="E436" s="5">
        <v>44587</v>
      </c>
      <c r="F436" t="s">
        <v>753</v>
      </c>
      <c r="G436" t="s">
        <v>1838</v>
      </c>
      <c r="H436" t="s">
        <v>1809</v>
      </c>
      <c r="J436" t="s">
        <v>756</v>
      </c>
      <c r="K436" t="s">
        <v>757</v>
      </c>
      <c r="L436" t="s">
        <v>757</v>
      </c>
      <c r="M436" t="s">
        <v>757</v>
      </c>
      <c r="N436" t="s">
        <v>757</v>
      </c>
      <c r="O436" t="s">
        <v>757</v>
      </c>
      <c r="P436" t="s">
        <v>758</v>
      </c>
      <c r="Q436" t="s">
        <v>759</v>
      </c>
      <c r="R436" t="s">
        <v>759</v>
      </c>
      <c r="S436" t="s">
        <v>757</v>
      </c>
      <c r="T436" t="s">
        <v>757</v>
      </c>
      <c r="U436" t="s">
        <v>757</v>
      </c>
      <c r="V436" t="s">
        <v>756</v>
      </c>
      <c r="W436" t="s">
        <v>756</v>
      </c>
      <c r="X436" t="s">
        <v>1839</v>
      </c>
      <c r="Y436" t="str">
        <f t="shared" si="84"/>
        <v>enero</v>
      </c>
      <c r="Z436">
        <f>YEAR(BD_PONDERACIONES[[#This Row],[Fecha Ejecución del Ticket]])</f>
        <v>2022</v>
      </c>
      <c r="AA436" t="str">
        <f t="shared" si="85"/>
        <v>febrero</v>
      </c>
      <c r="AB436">
        <f>YEAR(BD_PONDERACIONES[[#This Row],[Fecha de Inspección]])</f>
        <v>2022</v>
      </c>
      <c r="AC436">
        <f t="shared" si="86"/>
        <v>0.5</v>
      </c>
      <c r="AD436">
        <f t="shared" si="87"/>
        <v>0.5</v>
      </c>
      <c r="AE436">
        <f t="shared" si="88"/>
        <v>0.5</v>
      </c>
      <c r="AF436">
        <f t="shared" si="89"/>
        <v>0.5</v>
      </c>
      <c r="AG436">
        <f t="shared" si="90"/>
        <v>0.5</v>
      </c>
      <c r="AH436">
        <f t="shared" si="91"/>
        <v>0.5</v>
      </c>
      <c r="AI436">
        <f t="shared" si="92"/>
        <v>0.25</v>
      </c>
      <c r="AJ436">
        <f t="shared" si="93"/>
        <v>0.25</v>
      </c>
      <c r="AK436">
        <f t="shared" si="94"/>
        <v>0.5</v>
      </c>
      <c r="AL436">
        <f t="shared" si="95"/>
        <v>0.5</v>
      </c>
      <c r="AM436">
        <f t="shared" si="96"/>
        <v>0.5</v>
      </c>
      <c r="AN436" s="6">
        <f t="shared" si="97"/>
        <v>1</v>
      </c>
      <c r="AO436" t="str">
        <f>VLOOKUP(BD_PONDERACIONES[[#This Row],[Comuna]],Tabla3[#All],2,0)</f>
        <v>Florida</v>
      </c>
    </row>
    <row r="437" spans="1:41" x14ac:dyDescent="0.35">
      <c r="A437" t="s">
        <v>1840</v>
      </c>
      <c r="B437" t="s">
        <v>1841</v>
      </c>
      <c r="C437" t="s">
        <v>353</v>
      </c>
      <c r="D437" s="5">
        <v>44607</v>
      </c>
      <c r="E437" s="5">
        <v>44592</v>
      </c>
      <c r="F437" t="s">
        <v>763</v>
      </c>
      <c r="G437" t="s">
        <v>1842</v>
      </c>
      <c r="H437" t="s">
        <v>1809</v>
      </c>
      <c r="J437" t="s">
        <v>756</v>
      </c>
      <c r="K437" t="s">
        <v>756</v>
      </c>
      <c r="L437" t="s">
        <v>757</v>
      </c>
      <c r="M437" t="s">
        <v>757</v>
      </c>
      <c r="N437" t="s">
        <v>756</v>
      </c>
      <c r="O437" t="s">
        <v>756</v>
      </c>
      <c r="P437" t="s">
        <v>758</v>
      </c>
      <c r="Q437" t="s">
        <v>759</v>
      </c>
      <c r="R437" t="s">
        <v>759</v>
      </c>
      <c r="S437" t="s">
        <v>757</v>
      </c>
      <c r="T437" t="s">
        <v>757</v>
      </c>
      <c r="U437" t="s">
        <v>757</v>
      </c>
      <c r="V437" t="s">
        <v>756</v>
      </c>
      <c r="W437" t="s">
        <v>756</v>
      </c>
      <c r="X437" t="s">
        <v>1843</v>
      </c>
      <c r="Y437" t="str">
        <f t="shared" si="84"/>
        <v>enero</v>
      </c>
      <c r="Z437">
        <f>YEAR(BD_PONDERACIONES[[#This Row],[Fecha Ejecución del Ticket]])</f>
        <v>2022</v>
      </c>
      <c r="AA437" t="str">
        <f t="shared" si="85"/>
        <v>febrero</v>
      </c>
      <c r="AB437">
        <f>YEAR(BD_PONDERACIONES[[#This Row],[Fecha de Inspección]])</f>
        <v>2022</v>
      </c>
      <c r="AC437">
        <f t="shared" si="86"/>
        <v>0.5</v>
      </c>
      <c r="AD437">
        <f t="shared" si="87"/>
        <v>0.5</v>
      </c>
      <c r="AE437">
        <f t="shared" si="88"/>
        <v>0.5</v>
      </c>
      <c r="AF437">
        <f t="shared" si="89"/>
        <v>0.5</v>
      </c>
      <c r="AG437">
        <f t="shared" si="90"/>
        <v>0.5</v>
      </c>
      <c r="AH437">
        <f t="shared" si="91"/>
        <v>0.5</v>
      </c>
      <c r="AI437">
        <f t="shared" si="92"/>
        <v>0.25</v>
      </c>
      <c r="AJ437">
        <f t="shared" si="93"/>
        <v>0.25</v>
      </c>
      <c r="AK437">
        <f t="shared" si="94"/>
        <v>0.5</v>
      </c>
      <c r="AL437">
        <f t="shared" si="95"/>
        <v>0.5</v>
      </c>
      <c r="AM437">
        <f t="shared" si="96"/>
        <v>0.5</v>
      </c>
      <c r="AN437" s="6">
        <f t="shared" si="97"/>
        <v>1</v>
      </c>
      <c r="AO437" t="str">
        <f>VLOOKUP(BD_PONDERACIONES[[#This Row],[Comuna]],Tabla3[#All],2,0)</f>
        <v>Florida</v>
      </c>
    </row>
    <row r="438" spans="1:41" x14ac:dyDescent="0.35">
      <c r="A438" t="s">
        <v>1844</v>
      </c>
      <c r="B438" t="s">
        <v>1845</v>
      </c>
      <c r="C438" t="s">
        <v>354</v>
      </c>
      <c r="D438" s="5">
        <v>44607</v>
      </c>
      <c r="E438" s="5">
        <v>44592</v>
      </c>
      <c r="F438" t="s">
        <v>763</v>
      </c>
      <c r="G438" t="s">
        <v>1846</v>
      </c>
      <c r="H438" t="s">
        <v>1809</v>
      </c>
      <c r="J438" t="s">
        <v>756</v>
      </c>
      <c r="K438" t="s">
        <v>756</v>
      </c>
      <c r="L438" t="s">
        <v>757</v>
      </c>
      <c r="M438" t="s">
        <v>757</v>
      </c>
      <c r="N438" t="s">
        <v>756</v>
      </c>
      <c r="O438" t="s">
        <v>756</v>
      </c>
      <c r="P438" t="s">
        <v>758</v>
      </c>
      <c r="Q438" t="s">
        <v>759</v>
      </c>
      <c r="R438" t="s">
        <v>759</v>
      </c>
      <c r="S438" t="s">
        <v>757</v>
      </c>
      <c r="T438" t="s">
        <v>757</v>
      </c>
      <c r="U438" t="s">
        <v>757</v>
      </c>
      <c r="V438" t="s">
        <v>756</v>
      </c>
      <c r="W438" t="s">
        <v>756</v>
      </c>
      <c r="X438" t="s">
        <v>804</v>
      </c>
      <c r="Y438" t="str">
        <f t="shared" si="84"/>
        <v>enero</v>
      </c>
      <c r="Z438">
        <f>YEAR(BD_PONDERACIONES[[#This Row],[Fecha Ejecución del Ticket]])</f>
        <v>2022</v>
      </c>
      <c r="AA438" t="str">
        <f t="shared" si="85"/>
        <v>febrero</v>
      </c>
      <c r="AB438">
        <f>YEAR(BD_PONDERACIONES[[#This Row],[Fecha de Inspección]])</f>
        <v>2022</v>
      </c>
      <c r="AC438">
        <f t="shared" si="86"/>
        <v>0.5</v>
      </c>
      <c r="AD438">
        <f t="shared" si="87"/>
        <v>0.5</v>
      </c>
      <c r="AE438">
        <f t="shared" si="88"/>
        <v>0.5</v>
      </c>
      <c r="AF438">
        <f t="shared" si="89"/>
        <v>0.5</v>
      </c>
      <c r="AG438">
        <f t="shared" si="90"/>
        <v>0.5</v>
      </c>
      <c r="AH438">
        <f t="shared" si="91"/>
        <v>0.5</v>
      </c>
      <c r="AI438">
        <f t="shared" si="92"/>
        <v>0.25</v>
      </c>
      <c r="AJ438">
        <f t="shared" si="93"/>
        <v>0.25</v>
      </c>
      <c r="AK438">
        <f t="shared" si="94"/>
        <v>0.5</v>
      </c>
      <c r="AL438">
        <f t="shared" si="95"/>
        <v>0.5</v>
      </c>
      <c r="AM438">
        <f t="shared" si="96"/>
        <v>0.5</v>
      </c>
      <c r="AN438" s="6">
        <f t="shared" si="97"/>
        <v>1</v>
      </c>
      <c r="AO438" t="str">
        <f>VLOOKUP(BD_PONDERACIONES[[#This Row],[Comuna]],Tabla3[#All],2,0)</f>
        <v>Florida</v>
      </c>
    </row>
    <row r="439" spans="1:41" x14ac:dyDescent="0.35">
      <c r="A439" t="s">
        <v>1847</v>
      </c>
      <c r="B439" t="s">
        <v>1848</v>
      </c>
      <c r="C439" t="s">
        <v>321</v>
      </c>
      <c r="D439" s="5">
        <v>44607</v>
      </c>
      <c r="E439" s="5">
        <v>44586</v>
      </c>
      <c r="F439" t="s">
        <v>753</v>
      </c>
      <c r="G439" t="s">
        <v>1849</v>
      </c>
      <c r="H439" t="s">
        <v>1809</v>
      </c>
      <c r="J439" t="s">
        <v>756</v>
      </c>
      <c r="K439" t="s">
        <v>756</v>
      </c>
      <c r="L439" t="s">
        <v>757</v>
      </c>
      <c r="M439" t="s">
        <v>757</v>
      </c>
      <c r="N439" t="s">
        <v>756</v>
      </c>
      <c r="O439" t="s">
        <v>756</v>
      </c>
      <c r="P439" t="s">
        <v>758</v>
      </c>
      <c r="Q439" t="s">
        <v>759</v>
      </c>
      <c r="R439" t="s">
        <v>759</v>
      </c>
      <c r="S439" t="s">
        <v>757</v>
      </c>
      <c r="T439" t="s">
        <v>757</v>
      </c>
      <c r="U439" t="s">
        <v>757</v>
      </c>
      <c r="V439" t="s">
        <v>773</v>
      </c>
      <c r="W439" t="s">
        <v>768</v>
      </c>
      <c r="X439" t="s">
        <v>1850</v>
      </c>
      <c r="Y439" t="str">
        <f t="shared" si="84"/>
        <v>enero</v>
      </c>
      <c r="Z439">
        <f>YEAR(BD_PONDERACIONES[[#This Row],[Fecha Ejecución del Ticket]])</f>
        <v>2022</v>
      </c>
      <c r="AA439" t="str">
        <f t="shared" si="85"/>
        <v>febrero</v>
      </c>
      <c r="AB439">
        <f>YEAR(BD_PONDERACIONES[[#This Row],[Fecha de Inspección]])</f>
        <v>2022</v>
      </c>
      <c r="AC439">
        <f t="shared" si="86"/>
        <v>0.5</v>
      </c>
      <c r="AD439">
        <f t="shared" si="87"/>
        <v>0.5</v>
      </c>
      <c r="AE439">
        <f t="shared" si="88"/>
        <v>0.5</v>
      </c>
      <c r="AF439">
        <f t="shared" si="89"/>
        <v>0.5</v>
      </c>
      <c r="AG439">
        <f t="shared" si="90"/>
        <v>0.5</v>
      </c>
      <c r="AH439">
        <f t="shared" si="91"/>
        <v>0.5</v>
      </c>
      <c r="AI439">
        <f t="shared" si="92"/>
        <v>0.25</v>
      </c>
      <c r="AJ439">
        <f t="shared" si="93"/>
        <v>0.25</v>
      </c>
      <c r="AK439">
        <f t="shared" si="94"/>
        <v>0.5</v>
      </c>
      <c r="AL439">
        <f t="shared" si="95"/>
        <v>0</v>
      </c>
      <c r="AM439">
        <f t="shared" si="96"/>
        <v>0.17499999999999999</v>
      </c>
      <c r="AN439" s="6">
        <f t="shared" si="97"/>
        <v>0.83500000000000008</v>
      </c>
      <c r="AO439" t="str">
        <f>VLOOKUP(BD_PONDERACIONES[[#This Row],[Comuna]],Tabla3[#All],2,0)</f>
        <v>Florida</v>
      </c>
    </row>
    <row r="440" spans="1:41" x14ac:dyDescent="0.35">
      <c r="A440" t="s">
        <v>1851</v>
      </c>
      <c r="B440" t="s">
        <v>1852</v>
      </c>
      <c r="C440" t="s">
        <v>320</v>
      </c>
      <c r="D440" s="5">
        <v>44607</v>
      </c>
      <c r="E440" s="5">
        <v>44586</v>
      </c>
      <c r="F440" t="s">
        <v>753</v>
      </c>
      <c r="G440" t="s">
        <v>1853</v>
      </c>
      <c r="H440" t="s">
        <v>1809</v>
      </c>
      <c r="J440" t="s">
        <v>756</v>
      </c>
      <c r="K440" t="s">
        <v>756</v>
      </c>
      <c r="L440" t="s">
        <v>756</v>
      </c>
      <c r="M440" t="s">
        <v>756</v>
      </c>
      <c r="N440" t="s">
        <v>756</v>
      </c>
      <c r="O440" t="s">
        <v>756</v>
      </c>
      <c r="P440" t="s">
        <v>765</v>
      </c>
      <c r="Q440" t="s">
        <v>1854</v>
      </c>
      <c r="R440" t="s">
        <v>759</v>
      </c>
      <c r="S440" t="s">
        <v>756</v>
      </c>
      <c r="T440" t="s">
        <v>756</v>
      </c>
      <c r="U440" t="s">
        <v>756</v>
      </c>
      <c r="V440" t="s">
        <v>756</v>
      </c>
      <c r="W440" t="s">
        <v>756</v>
      </c>
      <c r="X440" t="s">
        <v>1855</v>
      </c>
      <c r="Y440" t="str">
        <f t="shared" si="84"/>
        <v>enero</v>
      </c>
      <c r="Z440">
        <f>YEAR(BD_PONDERACIONES[[#This Row],[Fecha Ejecución del Ticket]])</f>
        <v>2022</v>
      </c>
      <c r="AA440" t="str">
        <f t="shared" si="85"/>
        <v>febrero</v>
      </c>
      <c r="AB440">
        <f>YEAR(BD_PONDERACIONES[[#This Row],[Fecha de Inspección]])</f>
        <v>2022</v>
      </c>
      <c r="AC440">
        <f t="shared" si="86"/>
        <v>0.5</v>
      </c>
      <c r="AD440">
        <f t="shared" si="87"/>
        <v>0.5</v>
      </c>
      <c r="AE440">
        <f t="shared" si="88"/>
        <v>0.5</v>
      </c>
      <c r="AF440">
        <f t="shared" si="89"/>
        <v>0.5</v>
      </c>
      <c r="AG440">
        <f t="shared" si="90"/>
        <v>0.5</v>
      </c>
      <c r="AH440">
        <f t="shared" si="91"/>
        <v>0.5</v>
      </c>
      <c r="AI440">
        <f t="shared" si="92"/>
        <v>0.25</v>
      </c>
      <c r="AJ440">
        <f t="shared" si="93"/>
        <v>0.25</v>
      </c>
      <c r="AK440">
        <f t="shared" si="94"/>
        <v>0.5</v>
      </c>
      <c r="AL440">
        <f t="shared" si="95"/>
        <v>0.5</v>
      </c>
      <c r="AM440">
        <f t="shared" si="96"/>
        <v>0.5</v>
      </c>
      <c r="AN440" s="6">
        <f t="shared" si="97"/>
        <v>1</v>
      </c>
      <c r="AO440" t="str">
        <f>VLOOKUP(BD_PONDERACIONES[[#This Row],[Comuna]],Tabla3[#All],2,0)</f>
        <v>Florida</v>
      </c>
    </row>
    <row r="441" spans="1:41" x14ac:dyDescent="0.35">
      <c r="A441" t="s">
        <v>1856</v>
      </c>
      <c r="B441" t="s">
        <v>1857</v>
      </c>
      <c r="C441" t="s">
        <v>351</v>
      </c>
      <c r="D441" s="5">
        <v>44607</v>
      </c>
      <c r="E441" s="5">
        <v>44591</v>
      </c>
      <c r="F441" t="s">
        <v>763</v>
      </c>
      <c r="G441" t="s">
        <v>1858</v>
      </c>
      <c r="H441" t="s">
        <v>1809</v>
      </c>
      <c r="J441" t="s">
        <v>756</v>
      </c>
      <c r="K441" t="s">
        <v>756</v>
      </c>
      <c r="L441" t="s">
        <v>757</v>
      </c>
      <c r="M441" t="s">
        <v>757</v>
      </c>
      <c r="N441" t="s">
        <v>756</v>
      </c>
      <c r="O441" t="s">
        <v>756</v>
      </c>
      <c r="P441" t="s">
        <v>765</v>
      </c>
      <c r="Q441" t="s">
        <v>1697</v>
      </c>
      <c r="R441" t="s">
        <v>759</v>
      </c>
      <c r="S441" t="s">
        <v>757</v>
      </c>
      <c r="T441" t="s">
        <v>757</v>
      </c>
      <c r="U441" t="s">
        <v>757</v>
      </c>
      <c r="V441" t="s">
        <v>756</v>
      </c>
      <c r="W441" t="s">
        <v>756</v>
      </c>
      <c r="X441" t="s">
        <v>1859</v>
      </c>
      <c r="Y441" t="str">
        <f t="shared" si="84"/>
        <v>enero</v>
      </c>
      <c r="Z441">
        <f>YEAR(BD_PONDERACIONES[[#This Row],[Fecha Ejecución del Ticket]])</f>
        <v>2022</v>
      </c>
      <c r="AA441" t="str">
        <f t="shared" si="85"/>
        <v>febrero</v>
      </c>
      <c r="AB441">
        <f>YEAR(BD_PONDERACIONES[[#This Row],[Fecha de Inspección]])</f>
        <v>2022</v>
      </c>
      <c r="AC441">
        <f t="shared" si="86"/>
        <v>0.5</v>
      </c>
      <c r="AD441">
        <f t="shared" si="87"/>
        <v>0.5</v>
      </c>
      <c r="AE441">
        <f t="shared" si="88"/>
        <v>0.5</v>
      </c>
      <c r="AF441">
        <f t="shared" si="89"/>
        <v>0.5</v>
      </c>
      <c r="AG441">
        <f t="shared" si="90"/>
        <v>0.5</v>
      </c>
      <c r="AH441">
        <f t="shared" si="91"/>
        <v>0.5</v>
      </c>
      <c r="AI441">
        <f t="shared" si="92"/>
        <v>0.25</v>
      </c>
      <c r="AJ441">
        <f t="shared" si="93"/>
        <v>0.25</v>
      </c>
      <c r="AK441">
        <f t="shared" si="94"/>
        <v>0.5</v>
      </c>
      <c r="AL441">
        <f t="shared" si="95"/>
        <v>0.5</v>
      </c>
      <c r="AM441">
        <f t="shared" si="96"/>
        <v>0.5</v>
      </c>
      <c r="AN441" s="6">
        <f t="shared" si="97"/>
        <v>1</v>
      </c>
      <c r="AO441" t="str">
        <f>VLOOKUP(BD_PONDERACIONES[[#This Row],[Comuna]],Tabla3[#All],2,0)</f>
        <v>Florida</v>
      </c>
    </row>
    <row r="442" spans="1:41" x14ac:dyDescent="0.35">
      <c r="A442" t="s">
        <v>1860</v>
      </c>
      <c r="B442" t="s">
        <v>1861</v>
      </c>
      <c r="C442" t="s">
        <v>322</v>
      </c>
      <c r="D442" s="5">
        <v>44607</v>
      </c>
      <c r="E442" s="5">
        <v>44587</v>
      </c>
      <c r="F442" t="s">
        <v>753</v>
      </c>
      <c r="G442" t="s">
        <v>1862</v>
      </c>
      <c r="H442" t="s">
        <v>1809</v>
      </c>
      <c r="J442" t="s">
        <v>756</v>
      </c>
      <c r="K442" t="s">
        <v>756</v>
      </c>
      <c r="L442" t="s">
        <v>757</v>
      </c>
      <c r="M442" t="s">
        <v>757</v>
      </c>
      <c r="N442" t="s">
        <v>756</v>
      </c>
      <c r="O442" t="s">
        <v>756</v>
      </c>
      <c r="P442" t="s">
        <v>765</v>
      </c>
      <c r="Q442" t="s">
        <v>1863</v>
      </c>
      <c r="R442" t="s">
        <v>759</v>
      </c>
      <c r="S442" t="s">
        <v>756</v>
      </c>
      <c r="T442" t="s">
        <v>756</v>
      </c>
      <c r="U442" t="s">
        <v>756</v>
      </c>
      <c r="V442" t="s">
        <v>756</v>
      </c>
      <c r="W442" t="s">
        <v>756</v>
      </c>
      <c r="X442" t="s">
        <v>1864</v>
      </c>
      <c r="Y442" t="str">
        <f t="shared" si="84"/>
        <v>enero</v>
      </c>
      <c r="Z442">
        <f>YEAR(BD_PONDERACIONES[[#This Row],[Fecha Ejecución del Ticket]])</f>
        <v>2022</v>
      </c>
      <c r="AA442" t="str">
        <f t="shared" si="85"/>
        <v>febrero</v>
      </c>
      <c r="AB442">
        <f>YEAR(BD_PONDERACIONES[[#This Row],[Fecha de Inspección]])</f>
        <v>2022</v>
      </c>
      <c r="AC442">
        <f t="shared" si="86"/>
        <v>0.5</v>
      </c>
      <c r="AD442">
        <f t="shared" si="87"/>
        <v>0.5</v>
      </c>
      <c r="AE442">
        <f t="shared" si="88"/>
        <v>0.5</v>
      </c>
      <c r="AF442">
        <f t="shared" si="89"/>
        <v>0.5</v>
      </c>
      <c r="AG442">
        <f t="shared" si="90"/>
        <v>0.5</v>
      </c>
      <c r="AH442">
        <f t="shared" si="91"/>
        <v>0.5</v>
      </c>
      <c r="AI442">
        <f t="shared" si="92"/>
        <v>0.25</v>
      </c>
      <c r="AJ442">
        <f t="shared" si="93"/>
        <v>0.25</v>
      </c>
      <c r="AK442">
        <f t="shared" si="94"/>
        <v>0.5</v>
      </c>
      <c r="AL442">
        <f t="shared" si="95"/>
        <v>0.5</v>
      </c>
      <c r="AM442">
        <f t="shared" si="96"/>
        <v>0.5</v>
      </c>
      <c r="AN442" s="6">
        <f t="shared" si="97"/>
        <v>1</v>
      </c>
      <c r="AO442" t="str">
        <f>VLOOKUP(BD_PONDERACIONES[[#This Row],[Comuna]],Tabla3[#All],2,0)</f>
        <v>Florida</v>
      </c>
    </row>
    <row r="443" spans="1:41" x14ac:dyDescent="0.35">
      <c r="A443" t="s">
        <v>1865</v>
      </c>
      <c r="B443" t="s">
        <v>1866</v>
      </c>
      <c r="C443" t="s">
        <v>282</v>
      </c>
      <c r="D443" s="5">
        <v>44607</v>
      </c>
      <c r="E443" s="5">
        <v>44575</v>
      </c>
      <c r="F443" t="s">
        <v>763</v>
      </c>
      <c r="G443" t="s">
        <v>1867</v>
      </c>
      <c r="H443" t="s">
        <v>1809</v>
      </c>
      <c r="J443" t="s">
        <v>756</v>
      </c>
      <c r="K443" t="s">
        <v>756</v>
      </c>
      <c r="L443" t="s">
        <v>757</v>
      </c>
      <c r="M443" t="s">
        <v>757</v>
      </c>
      <c r="N443" t="s">
        <v>756</v>
      </c>
      <c r="O443" t="s">
        <v>756</v>
      </c>
      <c r="P443" t="s">
        <v>758</v>
      </c>
      <c r="Q443" t="s">
        <v>759</v>
      </c>
      <c r="R443" t="s">
        <v>759</v>
      </c>
      <c r="S443" t="s">
        <v>757</v>
      </c>
      <c r="T443" t="s">
        <v>757</v>
      </c>
      <c r="U443" t="s">
        <v>757</v>
      </c>
      <c r="V443" t="s">
        <v>756</v>
      </c>
      <c r="W443" t="s">
        <v>756</v>
      </c>
      <c r="X443" t="s">
        <v>1868</v>
      </c>
      <c r="Y443" t="str">
        <f t="shared" si="84"/>
        <v>enero</v>
      </c>
      <c r="Z443">
        <f>YEAR(BD_PONDERACIONES[[#This Row],[Fecha Ejecución del Ticket]])</f>
        <v>2022</v>
      </c>
      <c r="AA443" t="str">
        <f t="shared" si="85"/>
        <v>febrero</v>
      </c>
      <c r="AB443">
        <f>YEAR(BD_PONDERACIONES[[#This Row],[Fecha de Inspección]])</f>
        <v>2022</v>
      </c>
      <c r="AC443">
        <f t="shared" si="86"/>
        <v>0.5</v>
      </c>
      <c r="AD443">
        <f t="shared" si="87"/>
        <v>0.5</v>
      </c>
      <c r="AE443">
        <f t="shared" si="88"/>
        <v>0.5</v>
      </c>
      <c r="AF443">
        <f t="shared" si="89"/>
        <v>0.5</v>
      </c>
      <c r="AG443">
        <f t="shared" si="90"/>
        <v>0.5</v>
      </c>
      <c r="AH443">
        <f t="shared" si="91"/>
        <v>0.5</v>
      </c>
      <c r="AI443">
        <f t="shared" si="92"/>
        <v>0.25</v>
      </c>
      <c r="AJ443">
        <f t="shared" si="93"/>
        <v>0.25</v>
      </c>
      <c r="AK443">
        <f t="shared" si="94"/>
        <v>0.5</v>
      </c>
      <c r="AL443">
        <f t="shared" si="95"/>
        <v>0.5</v>
      </c>
      <c r="AM443">
        <f t="shared" si="96"/>
        <v>0.5</v>
      </c>
      <c r="AN443" s="6">
        <f t="shared" si="97"/>
        <v>1</v>
      </c>
      <c r="AO443" t="str">
        <f>VLOOKUP(BD_PONDERACIONES[[#This Row],[Comuna]],Tabla3[#All],2,0)</f>
        <v>Florida</v>
      </c>
    </row>
    <row r="444" spans="1:41" x14ac:dyDescent="0.35">
      <c r="A444" t="s">
        <v>1869</v>
      </c>
      <c r="B444" t="s">
        <v>1870</v>
      </c>
      <c r="C444" t="s">
        <v>317</v>
      </c>
      <c r="D444" s="5">
        <v>44607</v>
      </c>
      <c r="E444" s="5">
        <v>44584</v>
      </c>
      <c r="F444" t="s">
        <v>753</v>
      </c>
      <c r="G444" t="s">
        <v>1871</v>
      </c>
      <c r="H444" t="s">
        <v>1809</v>
      </c>
      <c r="J444" t="s">
        <v>756</v>
      </c>
      <c r="K444" t="s">
        <v>756</v>
      </c>
      <c r="L444" t="s">
        <v>757</v>
      </c>
      <c r="M444" t="s">
        <v>757</v>
      </c>
      <c r="N444" t="s">
        <v>756</v>
      </c>
      <c r="O444" t="s">
        <v>756</v>
      </c>
      <c r="P444" t="s">
        <v>758</v>
      </c>
      <c r="Q444" t="s">
        <v>759</v>
      </c>
      <c r="R444" t="s">
        <v>759</v>
      </c>
      <c r="S444" t="s">
        <v>757</v>
      </c>
      <c r="T444" t="s">
        <v>757</v>
      </c>
      <c r="U444" t="s">
        <v>757</v>
      </c>
      <c r="V444" t="s">
        <v>756</v>
      </c>
      <c r="W444" t="s">
        <v>756</v>
      </c>
      <c r="X444" t="s">
        <v>885</v>
      </c>
      <c r="Y444" t="str">
        <f t="shared" si="84"/>
        <v>enero</v>
      </c>
      <c r="Z444">
        <f>YEAR(BD_PONDERACIONES[[#This Row],[Fecha Ejecución del Ticket]])</f>
        <v>2022</v>
      </c>
      <c r="AA444" t="str">
        <f t="shared" si="85"/>
        <v>febrero</v>
      </c>
      <c r="AB444">
        <f>YEAR(BD_PONDERACIONES[[#This Row],[Fecha de Inspección]])</f>
        <v>2022</v>
      </c>
      <c r="AC444">
        <f t="shared" si="86"/>
        <v>0.5</v>
      </c>
      <c r="AD444">
        <f t="shared" si="87"/>
        <v>0.5</v>
      </c>
      <c r="AE444">
        <f t="shared" si="88"/>
        <v>0.5</v>
      </c>
      <c r="AF444">
        <f t="shared" si="89"/>
        <v>0.5</v>
      </c>
      <c r="AG444">
        <f t="shared" si="90"/>
        <v>0.5</v>
      </c>
      <c r="AH444">
        <f t="shared" si="91"/>
        <v>0.5</v>
      </c>
      <c r="AI444">
        <f t="shared" si="92"/>
        <v>0.25</v>
      </c>
      <c r="AJ444">
        <f t="shared" si="93"/>
        <v>0.25</v>
      </c>
      <c r="AK444">
        <f t="shared" si="94"/>
        <v>0.5</v>
      </c>
      <c r="AL444">
        <f t="shared" si="95"/>
        <v>0.5</v>
      </c>
      <c r="AM444">
        <f t="shared" si="96"/>
        <v>0.5</v>
      </c>
      <c r="AN444" s="6">
        <f t="shared" si="97"/>
        <v>1</v>
      </c>
      <c r="AO444" t="str">
        <f>VLOOKUP(BD_PONDERACIONES[[#This Row],[Comuna]],Tabla3[#All],2,0)</f>
        <v>Florida</v>
      </c>
    </row>
    <row r="445" spans="1:41" x14ac:dyDescent="0.35">
      <c r="A445" t="s">
        <v>1872</v>
      </c>
      <c r="B445" t="s">
        <v>1873</v>
      </c>
      <c r="C445" t="s">
        <v>250</v>
      </c>
      <c r="D445" s="5">
        <v>44607</v>
      </c>
      <c r="E445" s="5">
        <v>44567</v>
      </c>
      <c r="F445" t="s">
        <v>763</v>
      </c>
      <c r="G445" t="s">
        <v>1874</v>
      </c>
      <c r="H445" t="s">
        <v>1809</v>
      </c>
      <c r="J445" t="s">
        <v>756</v>
      </c>
      <c r="K445" t="s">
        <v>756</v>
      </c>
      <c r="L445" t="s">
        <v>757</v>
      </c>
      <c r="M445" t="s">
        <v>757</v>
      </c>
      <c r="N445" t="s">
        <v>756</v>
      </c>
      <c r="O445" t="s">
        <v>756</v>
      </c>
      <c r="P445" t="s">
        <v>758</v>
      </c>
      <c r="Q445" t="s">
        <v>759</v>
      </c>
      <c r="R445" t="s">
        <v>759</v>
      </c>
      <c r="S445" t="s">
        <v>757</v>
      </c>
      <c r="T445" t="s">
        <v>757</v>
      </c>
      <c r="U445" t="s">
        <v>757</v>
      </c>
      <c r="V445" t="s">
        <v>756</v>
      </c>
      <c r="W445" t="s">
        <v>756</v>
      </c>
      <c r="X445" t="s">
        <v>1875</v>
      </c>
      <c r="Y445" t="str">
        <f t="shared" si="84"/>
        <v>enero</v>
      </c>
      <c r="Z445">
        <f>YEAR(BD_PONDERACIONES[[#This Row],[Fecha Ejecución del Ticket]])</f>
        <v>2022</v>
      </c>
      <c r="AA445" t="str">
        <f t="shared" si="85"/>
        <v>febrero</v>
      </c>
      <c r="AB445">
        <f>YEAR(BD_PONDERACIONES[[#This Row],[Fecha de Inspección]])</f>
        <v>2022</v>
      </c>
      <c r="AC445">
        <f t="shared" si="86"/>
        <v>0.5</v>
      </c>
      <c r="AD445">
        <f t="shared" si="87"/>
        <v>0.5</v>
      </c>
      <c r="AE445">
        <f t="shared" si="88"/>
        <v>0.5</v>
      </c>
      <c r="AF445">
        <f t="shared" si="89"/>
        <v>0.5</v>
      </c>
      <c r="AG445">
        <f t="shared" si="90"/>
        <v>0.5</v>
      </c>
      <c r="AH445">
        <f t="shared" si="91"/>
        <v>0.5</v>
      </c>
      <c r="AI445">
        <f t="shared" si="92"/>
        <v>0.25</v>
      </c>
      <c r="AJ445">
        <f t="shared" si="93"/>
        <v>0.25</v>
      </c>
      <c r="AK445">
        <f t="shared" si="94"/>
        <v>0.5</v>
      </c>
      <c r="AL445">
        <f t="shared" si="95"/>
        <v>0.5</v>
      </c>
      <c r="AM445">
        <f t="shared" si="96"/>
        <v>0.5</v>
      </c>
      <c r="AN445" s="6">
        <f t="shared" si="97"/>
        <v>1</v>
      </c>
      <c r="AO445" t="str">
        <f>VLOOKUP(BD_PONDERACIONES[[#This Row],[Comuna]],Tabla3[#All],2,0)</f>
        <v>Florida</v>
      </c>
    </row>
    <row r="446" spans="1:41" x14ac:dyDescent="0.35">
      <c r="A446" t="s">
        <v>1876</v>
      </c>
      <c r="B446" t="s">
        <v>1877</v>
      </c>
      <c r="C446" t="s">
        <v>319</v>
      </c>
      <c r="D446" s="5">
        <v>44607</v>
      </c>
      <c r="E446" s="5">
        <v>44586</v>
      </c>
      <c r="F446" t="s">
        <v>753</v>
      </c>
      <c r="G446" t="s">
        <v>1878</v>
      </c>
      <c r="H446" t="s">
        <v>1809</v>
      </c>
      <c r="J446" t="s">
        <v>756</v>
      </c>
      <c r="K446" t="s">
        <v>756</v>
      </c>
      <c r="L446" t="s">
        <v>757</v>
      </c>
      <c r="M446" t="s">
        <v>757</v>
      </c>
      <c r="N446" t="s">
        <v>756</v>
      </c>
      <c r="O446" t="s">
        <v>756</v>
      </c>
      <c r="P446" t="s">
        <v>758</v>
      </c>
      <c r="Q446" t="s">
        <v>759</v>
      </c>
      <c r="R446" t="s">
        <v>759</v>
      </c>
      <c r="S446" t="s">
        <v>757</v>
      </c>
      <c r="T446" t="s">
        <v>757</v>
      </c>
      <c r="U446" t="s">
        <v>757</v>
      </c>
      <c r="V446" t="s">
        <v>756</v>
      </c>
      <c r="W446" t="s">
        <v>756</v>
      </c>
      <c r="X446" t="s">
        <v>885</v>
      </c>
      <c r="Y446" t="str">
        <f t="shared" si="84"/>
        <v>enero</v>
      </c>
      <c r="Z446">
        <f>YEAR(BD_PONDERACIONES[[#This Row],[Fecha Ejecución del Ticket]])</f>
        <v>2022</v>
      </c>
      <c r="AA446" t="str">
        <f t="shared" si="85"/>
        <v>febrero</v>
      </c>
      <c r="AB446">
        <f>YEAR(BD_PONDERACIONES[[#This Row],[Fecha de Inspección]])</f>
        <v>2022</v>
      </c>
      <c r="AC446">
        <f t="shared" si="86"/>
        <v>0.5</v>
      </c>
      <c r="AD446">
        <f t="shared" si="87"/>
        <v>0.5</v>
      </c>
      <c r="AE446">
        <f t="shared" si="88"/>
        <v>0.5</v>
      </c>
      <c r="AF446">
        <f t="shared" si="89"/>
        <v>0.5</v>
      </c>
      <c r="AG446">
        <f t="shared" si="90"/>
        <v>0.5</v>
      </c>
      <c r="AH446">
        <f t="shared" si="91"/>
        <v>0.5</v>
      </c>
      <c r="AI446">
        <f t="shared" si="92"/>
        <v>0.25</v>
      </c>
      <c r="AJ446">
        <f t="shared" si="93"/>
        <v>0.25</v>
      </c>
      <c r="AK446">
        <f t="shared" si="94"/>
        <v>0.5</v>
      </c>
      <c r="AL446">
        <f t="shared" si="95"/>
        <v>0.5</v>
      </c>
      <c r="AM446">
        <f t="shared" si="96"/>
        <v>0.5</v>
      </c>
      <c r="AN446" s="6">
        <f t="shared" si="97"/>
        <v>1</v>
      </c>
      <c r="AO446" t="str">
        <f>VLOOKUP(BD_PONDERACIONES[[#This Row],[Comuna]],Tabla3[#All],2,0)</f>
        <v>Florida</v>
      </c>
    </row>
    <row r="447" spans="1:41" x14ac:dyDescent="0.35">
      <c r="A447" t="s">
        <v>1879</v>
      </c>
      <c r="B447" t="s">
        <v>1880</v>
      </c>
      <c r="C447" t="s">
        <v>345</v>
      </c>
      <c r="D447" s="5">
        <v>44607</v>
      </c>
      <c r="E447" s="5">
        <v>44590</v>
      </c>
      <c r="F447" t="s">
        <v>753</v>
      </c>
      <c r="G447" t="s">
        <v>1881</v>
      </c>
      <c r="H447" t="s">
        <v>1809</v>
      </c>
      <c r="J447" t="s">
        <v>756</v>
      </c>
      <c r="K447" t="s">
        <v>756</v>
      </c>
      <c r="L447" t="s">
        <v>757</v>
      </c>
      <c r="M447" t="s">
        <v>757</v>
      </c>
      <c r="N447" t="s">
        <v>756</v>
      </c>
      <c r="O447" t="s">
        <v>756</v>
      </c>
      <c r="P447" t="s">
        <v>765</v>
      </c>
      <c r="Q447" t="s">
        <v>759</v>
      </c>
      <c r="R447" t="s">
        <v>759</v>
      </c>
      <c r="S447" t="s">
        <v>756</v>
      </c>
      <c r="T447" t="s">
        <v>756</v>
      </c>
      <c r="U447" t="s">
        <v>756</v>
      </c>
      <c r="V447" t="s">
        <v>756</v>
      </c>
      <c r="W447" t="s">
        <v>756</v>
      </c>
      <c r="X447" t="s">
        <v>1882</v>
      </c>
      <c r="Y447" t="str">
        <f t="shared" si="84"/>
        <v>enero</v>
      </c>
      <c r="Z447">
        <f>YEAR(BD_PONDERACIONES[[#This Row],[Fecha Ejecución del Ticket]])</f>
        <v>2022</v>
      </c>
      <c r="AA447" t="str">
        <f t="shared" si="85"/>
        <v>febrero</v>
      </c>
      <c r="AB447">
        <f>YEAR(BD_PONDERACIONES[[#This Row],[Fecha de Inspección]])</f>
        <v>2022</v>
      </c>
      <c r="AC447">
        <f t="shared" si="86"/>
        <v>0.5</v>
      </c>
      <c r="AD447">
        <f t="shared" si="87"/>
        <v>0.5</v>
      </c>
      <c r="AE447">
        <f t="shared" si="88"/>
        <v>0.5</v>
      </c>
      <c r="AF447">
        <f t="shared" si="89"/>
        <v>0.5</v>
      </c>
      <c r="AG447">
        <f t="shared" si="90"/>
        <v>0.5</v>
      </c>
      <c r="AH447">
        <f t="shared" si="91"/>
        <v>0.5</v>
      </c>
      <c r="AI447">
        <f t="shared" si="92"/>
        <v>0.25</v>
      </c>
      <c r="AJ447">
        <f t="shared" si="93"/>
        <v>0.25</v>
      </c>
      <c r="AK447">
        <f t="shared" si="94"/>
        <v>0.5</v>
      </c>
      <c r="AL447">
        <f t="shared" si="95"/>
        <v>0.5</v>
      </c>
      <c r="AM447">
        <f t="shared" si="96"/>
        <v>0.5</v>
      </c>
      <c r="AN447" s="6">
        <f t="shared" si="97"/>
        <v>1</v>
      </c>
      <c r="AO447" t="str">
        <f>VLOOKUP(BD_PONDERACIONES[[#This Row],[Comuna]],Tabla3[#All],2,0)</f>
        <v>Florida</v>
      </c>
    </row>
    <row r="448" spans="1:41" x14ac:dyDescent="0.35">
      <c r="A448" t="s">
        <v>1883</v>
      </c>
      <c r="B448" t="s">
        <v>1884</v>
      </c>
      <c r="C448" t="s">
        <v>399</v>
      </c>
      <c r="D448" s="5">
        <v>44607</v>
      </c>
      <c r="E448" s="5">
        <v>44574</v>
      </c>
      <c r="F448" t="s">
        <v>763</v>
      </c>
      <c r="G448" t="s">
        <v>1885</v>
      </c>
      <c r="H448" t="s">
        <v>1886</v>
      </c>
      <c r="J448" t="s">
        <v>756</v>
      </c>
      <c r="K448" t="s">
        <v>756</v>
      </c>
      <c r="L448" t="s">
        <v>757</v>
      </c>
      <c r="M448" t="s">
        <v>757</v>
      </c>
      <c r="N448" t="s">
        <v>756</v>
      </c>
      <c r="O448" t="s">
        <v>756</v>
      </c>
      <c r="P448" t="s">
        <v>758</v>
      </c>
      <c r="Q448" t="s">
        <v>759</v>
      </c>
      <c r="R448" t="s">
        <v>759</v>
      </c>
      <c r="S448" t="s">
        <v>757</v>
      </c>
      <c r="T448" t="s">
        <v>757</v>
      </c>
      <c r="U448" t="s">
        <v>757</v>
      </c>
      <c r="V448" t="s">
        <v>756</v>
      </c>
      <c r="W448" t="s">
        <v>756</v>
      </c>
      <c r="X448" t="s">
        <v>804</v>
      </c>
      <c r="Y448" t="str">
        <f t="shared" si="84"/>
        <v>enero</v>
      </c>
      <c r="Z448">
        <f>YEAR(BD_PONDERACIONES[[#This Row],[Fecha Ejecución del Ticket]])</f>
        <v>2022</v>
      </c>
      <c r="AA448" t="str">
        <f t="shared" si="85"/>
        <v>febrero</v>
      </c>
      <c r="AB448">
        <f>YEAR(BD_PONDERACIONES[[#This Row],[Fecha de Inspección]])</f>
        <v>2022</v>
      </c>
      <c r="AC448">
        <f t="shared" si="86"/>
        <v>0.5</v>
      </c>
      <c r="AD448">
        <f t="shared" si="87"/>
        <v>0.5</v>
      </c>
      <c r="AE448">
        <f t="shared" si="88"/>
        <v>0.5</v>
      </c>
      <c r="AF448">
        <f t="shared" si="89"/>
        <v>0.5</v>
      </c>
      <c r="AG448">
        <f t="shared" si="90"/>
        <v>0.5</v>
      </c>
      <c r="AH448">
        <f t="shared" si="91"/>
        <v>0.5</v>
      </c>
      <c r="AI448">
        <f t="shared" si="92"/>
        <v>0.25</v>
      </c>
      <c r="AJ448">
        <f t="shared" si="93"/>
        <v>0.25</v>
      </c>
      <c r="AK448">
        <f t="shared" si="94"/>
        <v>0.5</v>
      </c>
      <c r="AL448">
        <f t="shared" si="95"/>
        <v>0.5</v>
      </c>
      <c r="AM448">
        <f t="shared" si="96"/>
        <v>0.5</v>
      </c>
      <c r="AN448" s="6">
        <f t="shared" si="97"/>
        <v>1</v>
      </c>
      <c r="AO448" t="str">
        <f>VLOOKUP(BD_PONDERACIONES[[#This Row],[Comuna]],Tabla3[#All],2,0)</f>
        <v>Cordillera</v>
      </c>
    </row>
    <row r="449" spans="1:41" x14ac:dyDescent="0.35">
      <c r="A449" t="s">
        <v>1887</v>
      </c>
      <c r="B449" t="s">
        <v>1888</v>
      </c>
      <c r="C449" t="s">
        <v>318</v>
      </c>
      <c r="D449" s="5">
        <v>44607</v>
      </c>
      <c r="E449" s="5">
        <v>44585</v>
      </c>
      <c r="F449" t="s">
        <v>753</v>
      </c>
      <c r="G449" t="s">
        <v>1889</v>
      </c>
      <c r="H449" t="s">
        <v>1809</v>
      </c>
      <c r="J449" t="s">
        <v>756</v>
      </c>
      <c r="K449" t="s">
        <v>756</v>
      </c>
      <c r="L449" t="s">
        <v>757</v>
      </c>
      <c r="M449" t="s">
        <v>757</v>
      </c>
      <c r="N449" t="s">
        <v>756</v>
      </c>
      <c r="O449" t="s">
        <v>756</v>
      </c>
      <c r="P449" t="s">
        <v>765</v>
      </c>
      <c r="Q449" t="s">
        <v>759</v>
      </c>
      <c r="R449" t="s">
        <v>759</v>
      </c>
      <c r="S449" t="s">
        <v>756</v>
      </c>
      <c r="T449" t="s">
        <v>756</v>
      </c>
      <c r="U449" t="s">
        <v>756</v>
      </c>
      <c r="V449" t="s">
        <v>756</v>
      </c>
      <c r="W449" t="s">
        <v>756</v>
      </c>
      <c r="X449" t="s">
        <v>1890</v>
      </c>
      <c r="Y449" t="str">
        <f t="shared" si="84"/>
        <v>enero</v>
      </c>
      <c r="Z449">
        <f>YEAR(BD_PONDERACIONES[[#This Row],[Fecha Ejecución del Ticket]])</f>
        <v>2022</v>
      </c>
      <c r="AA449" t="str">
        <f t="shared" si="85"/>
        <v>febrero</v>
      </c>
      <c r="AB449">
        <f>YEAR(BD_PONDERACIONES[[#This Row],[Fecha de Inspección]])</f>
        <v>2022</v>
      </c>
      <c r="AC449">
        <f t="shared" si="86"/>
        <v>0.5</v>
      </c>
      <c r="AD449">
        <f t="shared" si="87"/>
        <v>0.5</v>
      </c>
      <c r="AE449">
        <f t="shared" si="88"/>
        <v>0.5</v>
      </c>
      <c r="AF449">
        <f t="shared" si="89"/>
        <v>0.5</v>
      </c>
      <c r="AG449">
        <f t="shared" si="90"/>
        <v>0.5</v>
      </c>
      <c r="AH449">
        <f t="shared" si="91"/>
        <v>0.5</v>
      </c>
      <c r="AI449">
        <f t="shared" si="92"/>
        <v>0.25</v>
      </c>
      <c r="AJ449">
        <f t="shared" si="93"/>
        <v>0.25</v>
      </c>
      <c r="AK449">
        <f t="shared" si="94"/>
        <v>0.5</v>
      </c>
      <c r="AL449">
        <f t="shared" si="95"/>
        <v>0.5</v>
      </c>
      <c r="AM449">
        <f t="shared" si="96"/>
        <v>0.5</v>
      </c>
      <c r="AN449" s="6">
        <f t="shared" si="97"/>
        <v>1</v>
      </c>
      <c r="AO449" t="str">
        <f>VLOOKUP(BD_PONDERACIONES[[#This Row],[Comuna]],Tabla3[#All],2,0)</f>
        <v>Florida</v>
      </c>
    </row>
    <row r="450" spans="1:41" x14ac:dyDescent="0.35">
      <c r="A450" t="s">
        <v>1891</v>
      </c>
      <c r="B450" t="s">
        <v>1892</v>
      </c>
      <c r="C450" t="s">
        <v>313</v>
      </c>
      <c r="D450" s="5">
        <v>44607</v>
      </c>
      <c r="E450" s="5">
        <v>44582</v>
      </c>
      <c r="F450" t="s">
        <v>753</v>
      </c>
      <c r="G450" t="s">
        <v>1893</v>
      </c>
      <c r="H450" t="s">
        <v>1809</v>
      </c>
      <c r="J450" t="s">
        <v>756</v>
      </c>
      <c r="K450" t="s">
        <v>756</v>
      </c>
      <c r="L450" t="s">
        <v>756</v>
      </c>
      <c r="M450" t="s">
        <v>756</v>
      </c>
      <c r="N450" t="s">
        <v>756</v>
      </c>
      <c r="O450" t="s">
        <v>756</v>
      </c>
      <c r="P450" t="s">
        <v>758</v>
      </c>
      <c r="Q450" t="s">
        <v>759</v>
      </c>
      <c r="R450" t="s">
        <v>759</v>
      </c>
      <c r="S450" t="s">
        <v>757</v>
      </c>
      <c r="T450" t="s">
        <v>757</v>
      </c>
      <c r="U450" t="s">
        <v>757</v>
      </c>
      <c r="V450" t="s">
        <v>756</v>
      </c>
      <c r="W450" t="s">
        <v>756</v>
      </c>
      <c r="X450" t="s">
        <v>1894</v>
      </c>
      <c r="Y450" t="str">
        <f t="shared" ref="Y450:Y513" si="98">TEXT(E450,"MMMM")</f>
        <v>enero</v>
      </c>
      <c r="Z450">
        <f>YEAR(BD_PONDERACIONES[[#This Row],[Fecha Ejecución del Ticket]])</f>
        <v>2022</v>
      </c>
      <c r="AA450" t="str">
        <f t="shared" ref="AA450:AA513" si="99">TEXT(D450,"MMMM")</f>
        <v>febrero</v>
      </c>
      <c r="AB450">
        <f>YEAR(BD_PONDERACIONES[[#This Row],[Fecha de Inspección]])</f>
        <v>2022</v>
      </c>
      <c r="AC450">
        <f t="shared" ref="AC450:AC513" si="100">IF(OR(J450="Cumple",J450="No Aplica"),0.5,0)</f>
        <v>0.5</v>
      </c>
      <c r="AD450">
        <f t="shared" ref="AD450:AD513" si="101">IF(OR(K450="CUMPLE",K450="No Aplica"),0.5,0)</f>
        <v>0.5</v>
      </c>
      <c r="AE450">
        <f t="shared" ref="AE450:AE513" si="102">IF(OR(L450="CUMPLE",L450="No Aplica"),0.5,0)</f>
        <v>0.5</v>
      </c>
      <c r="AF450">
        <f t="shared" ref="AF450:AF513" si="103">IF(OR(M450="CUMPLE",M450="No Aplica"),0.5,0)</f>
        <v>0.5</v>
      </c>
      <c r="AG450">
        <f t="shared" ref="AG450:AG513" si="104">IF(OR(N450="CUMPLE",N450="No Aplica"),0.5,IF(N450="Cumple Mayormente",0.325,IF(N450="Cumple Parcialmente",0.175,0)))</f>
        <v>0.5</v>
      </c>
      <c r="AH450">
        <f t="shared" ref="AH450:AH513" si="105">IF(OR(O450="CUMPLE",O450="No Aplica"),0.5,IF(O450="Cumple Mayormente",0.325,IF(O450="Cumple Parcialmente",0.175,0)))</f>
        <v>0.5</v>
      </c>
      <c r="AI450">
        <f t="shared" ref="AI450:AI513" si="106">IF(OR(S450="CUMPLE",S450="No Aplica"),0.25,IF(S450="Cumple Mayormente",0.1625,IF(S450="Cumple Parcialmente",0.0875,0)))</f>
        <v>0.25</v>
      </c>
      <c r="AJ450">
        <f t="shared" ref="AJ450:AJ513" si="107">IF(OR(T450="CUMPLE",T450="No Aplica"),0.25,IF(T450="Cumple Mayormente",0.1625,IF(T450="Cumple Parcialmente",0.0875,0)))</f>
        <v>0.25</v>
      </c>
      <c r="AK450">
        <f t="shared" ref="AK450:AK513" si="108">IF(OR(U450="CUMPLE",U450="No Aplica"),0.5,IF(U450="Cumple Mayormente",0.325,IF(U450="Cumple Parcialmente",0.175,0)))</f>
        <v>0.5</v>
      </c>
      <c r="AL450">
        <f t="shared" ref="AL450:AL513" si="109">IF(OR(V450="CUMPLE",V450="No Aplica"),0.5,IF(V450="Cumple Mayormente",0.325,IF(V450="Cumple Parcialmente",0.175,0)))</f>
        <v>0.5</v>
      </c>
      <c r="AM450">
        <f t="shared" ref="AM450:AM513" si="110">IF(OR(W450="CUMPLE",W450="No Aplica"),0.5,IF(W450="Cumple Mayormente",0.325,IF(W450="Cumple Parcialmente",0.175,0)))</f>
        <v>0.5</v>
      </c>
      <c r="AN450" s="6">
        <f t="shared" ref="AN450:AN513" si="111">((AC450+AD450)*0.2)+((AE450+AF450)*0.3)+((AG450+AH450)*0.15)+((AI450+AJ450+AK450)*0.15)+((AL450+AM450)*0.2)</f>
        <v>1</v>
      </c>
      <c r="AO450" t="str">
        <f>VLOOKUP(BD_PONDERACIONES[[#This Row],[Comuna]],Tabla3[#All],2,0)</f>
        <v>Florida</v>
      </c>
    </row>
    <row r="451" spans="1:41" x14ac:dyDescent="0.35">
      <c r="A451" t="s">
        <v>1895</v>
      </c>
      <c r="B451" t="s">
        <v>1896</v>
      </c>
      <c r="C451" t="s">
        <v>369</v>
      </c>
      <c r="D451" s="5">
        <v>44607</v>
      </c>
      <c r="E451" s="5">
        <v>44566</v>
      </c>
      <c r="F451" t="s">
        <v>763</v>
      </c>
      <c r="G451" t="s">
        <v>1897</v>
      </c>
      <c r="H451" t="s">
        <v>1886</v>
      </c>
      <c r="J451" t="s">
        <v>756</v>
      </c>
      <c r="K451" t="s">
        <v>756</v>
      </c>
      <c r="L451" t="s">
        <v>757</v>
      </c>
      <c r="M451" t="s">
        <v>757</v>
      </c>
      <c r="N451" t="s">
        <v>756</v>
      </c>
      <c r="O451" t="s">
        <v>756</v>
      </c>
      <c r="P451" t="s">
        <v>758</v>
      </c>
      <c r="Q451" t="s">
        <v>759</v>
      </c>
      <c r="R451" t="s">
        <v>759</v>
      </c>
      <c r="S451" t="s">
        <v>757</v>
      </c>
      <c r="T451" t="s">
        <v>757</v>
      </c>
      <c r="U451" t="s">
        <v>757</v>
      </c>
      <c r="V451" t="s">
        <v>756</v>
      </c>
      <c r="W451" t="s">
        <v>756</v>
      </c>
      <c r="X451" t="s">
        <v>1898</v>
      </c>
      <c r="Y451" t="str">
        <f t="shared" si="98"/>
        <v>enero</v>
      </c>
      <c r="Z451">
        <f>YEAR(BD_PONDERACIONES[[#This Row],[Fecha Ejecución del Ticket]])</f>
        <v>2022</v>
      </c>
      <c r="AA451" t="str">
        <f t="shared" si="99"/>
        <v>febrero</v>
      </c>
      <c r="AB451">
        <f>YEAR(BD_PONDERACIONES[[#This Row],[Fecha de Inspección]])</f>
        <v>2022</v>
      </c>
      <c r="AC451">
        <f t="shared" si="100"/>
        <v>0.5</v>
      </c>
      <c r="AD451">
        <f t="shared" si="101"/>
        <v>0.5</v>
      </c>
      <c r="AE451">
        <f t="shared" si="102"/>
        <v>0.5</v>
      </c>
      <c r="AF451">
        <f t="shared" si="103"/>
        <v>0.5</v>
      </c>
      <c r="AG451">
        <f t="shared" si="104"/>
        <v>0.5</v>
      </c>
      <c r="AH451">
        <f t="shared" si="105"/>
        <v>0.5</v>
      </c>
      <c r="AI451">
        <f t="shared" si="106"/>
        <v>0.25</v>
      </c>
      <c r="AJ451">
        <f t="shared" si="107"/>
        <v>0.25</v>
      </c>
      <c r="AK451">
        <f t="shared" si="108"/>
        <v>0.5</v>
      </c>
      <c r="AL451">
        <f t="shared" si="109"/>
        <v>0.5</v>
      </c>
      <c r="AM451">
        <f t="shared" si="110"/>
        <v>0.5</v>
      </c>
      <c r="AN451" s="6">
        <f t="shared" si="111"/>
        <v>1</v>
      </c>
      <c r="AO451" t="str">
        <f>VLOOKUP(BD_PONDERACIONES[[#This Row],[Comuna]],Tabla3[#All],2,0)</f>
        <v>Cordillera</v>
      </c>
    </row>
    <row r="452" spans="1:41" x14ac:dyDescent="0.35">
      <c r="A452" t="s">
        <v>1899</v>
      </c>
      <c r="B452" t="s">
        <v>1900</v>
      </c>
      <c r="C452" t="s">
        <v>308</v>
      </c>
      <c r="D452" s="5">
        <v>44607</v>
      </c>
      <c r="E452" s="5">
        <v>44582</v>
      </c>
      <c r="F452" t="s">
        <v>753</v>
      </c>
      <c r="G452" t="s">
        <v>1901</v>
      </c>
      <c r="H452" t="s">
        <v>1809</v>
      </c>
      <c r="J452" t="s">
        <v>756</v>
      </c>
      <c r="K452" t="s">
        <v>756</v>
      </c>
      <c r="L452" t="s">
        <v>757</v>
      </c>
      <c r="M452" t="s">
        <v>757</v>
      </c>
      <c r="N452" t="s">
        <v>756</v>
      </c>
      <c r="O452" t="s">
        <v>756</v>
      </c>
      <c r="P452" t="s">
        <v>758</v>
      </c>
      <c r="Q452" t="s">
        <v>759</v>
      </c>
      <c r="R452" t="s">
        <v>759</v>
      </c>
      <c r="S452" t="s">
        <v>757</v>
      </c>
      <c r="T452" t="s">
        <v>757</v>
      </c>
      <c r="U452" t="s">
        <v>757</v>
      </c>
      <c r="V452" t="s">
        <v>756</v>
      </c>
      <c r="W452" t="s">
        <v>756</v>
      </c>
      <c r="X452" t="s">
        <v>1902</v>
      </c>
      <c r="Y452" t="str">
        <f t="shared" si="98"/>
        <v>enero</v>
      </c>
      <c r="Z452">
        <f>YEAR(BD_PONDERACIONES[[#This Row],[Fecha Ejecución del Ticket]])</f>
        <v>2022</v>
      </c>
      <c r="AA452" t="str">
        <f t="shared" si="99"/>
        <v>febrero</v>
      </c>
      <c r="AB452">
        <f>YEAR(BD_PONDERACIONES[[#This Row],[Fecha de Inspección]])</f>
        <v>2022</v>
      </c>
      <c r="AC452">
        <f t="shared" si="100"/>
        <v>0.5</v>
      </c>
      <c r="AD452">
        <f t="shared" si="101"/>
        <v>0.5</v>
      </c>
      <c r="AE452">
        <f t="shared" si="102"/>
        <v>0.5</v>
      </c>
      <c r="AF452">
        <f t="shared" si="103"/>
        <v>0.5</v>
      </c>
      <c r="AG452">
        <f t="shared" si="104"/>
        <v>0.5</v>
      </c>
      <c r="AH452">
        <f t="shared" si="105"/>
        <v>0.5</v>
      </c>
      <c r="AI452">
        <f t="shared" si="106"/>
        <v>0.25</v>
      </c>
      <c r="AJ452">
        <f t="shared" si="107"/>
        <v>0.25</v>
      </c>
      <c r="AK452">
        <f t="shared" si="108"/>
        <v>0.5</v>
      </c>
      <c r="AL452">
        <f t="shared" si="109"/>
        <v>0.5</v>
      </c>
      <c r="AM452">
        <f t="shared" si="110"/>
        <v>0.5</v>
      </c>
      <c r="AN452" s="6">
        <f t="shared" si="111"/>
        <v>1</v>
      </c>
      <c r="AO452" t="str">
        <f>VLOOKUP(BD_PONDERACIONES[[#This Row],[Comuna]],Tabla3[#All],2,0)</f>
        <v>Florida</v>
      </c>
    </row>
    <row r="453" spans="1:41" x14ac:dyDescent="0.35">
      <c r="A453" t="s">
        <v>1903</v>
      </c>
      <c r="B453" t="s">
        <v>1904</v>
      </c>
      <c r="C453" t="s">
        <v>309</v>
      </c>
      <c r="D453" s="5">
        <v>44607</v>
      </c>
      <c r="E453" s="5">
        <v>44582</v>
      </c>
      <c r="F453" t="s">
        <v>753</v>
      </c>
      <c r="G453" t="s">
        <v>1905</v>
      </c>
      <c r="H453" t="s">
        <v>1809</v>
      </c>
      <c r="J453" t="s">
        <v>756</v>
      </c>
      <c r="K453" t="s">
        <v>756</v>
      </c>
      <c r="L453" t="s">
        <v>757</v>
      </c>
      <c r="M453" t="s">
        <v>757</v>
      </c>
      <c r="N453" t="s">
        <v>756</v>
      </c>
      <c r="O453" t="s">
        <v>756</v>
      </c>
      <c r="P453" t="s">
        <v>765</v>
      </c>
      <c r="Q453" t="s">
        <v>759</v>
      </c>
      <c r="R453" t="s">
        <v>759</v>
      </c>
      <c r="S453" t="s">
        <v>756</v>
      </c>
      <c r="T453" t="s">
        <v>756</v>
      </c>
      <c r="U453" t="s">
        <v>756</v>
      </c>
      <c r="V453" t="s">
        <v>756</v>
      </c>
      <c r="W453" t="s">
        <v>756</v>
      </c>
      <c r="X453" t="s">
        <v>1906</v>
      </c>
      <c r="Y453" t="str">
        <f t="shared" si="98"/>
        <v>enero</v>
      </c>
      <c r="Z453">
        <f>YEAR(BD_PONDERACIONES[[#This Row],[Fecha Ejecución del Ticket]])</f>
        <v>2022</v>
      </c>
      <c r="AA453" t="str">
        <f t="shared" si="99"/>
        <v>febrero</v>
      </c>
      <c r="AB453">
        <f>YEAR(BD_PONDERACIONES[[#This Row],[Fecha de Inspección]])</f>
        <v>2022</v>
      </c>
      <c r="AC453">
        <f t="shared" si="100"/>
        <v>0.5</v>
      </c>
      <c r="AD453">
        <f t="shared" si="101"/>
        <v>0.5</v>
      </c>
      <c r="AE453">
        <f t="shared" si="102"/>
        <v>0.5</v>
      </c>
      <c r="AF453">
        <f t="shared" si="103"/>
        <v>0.5</v>
      </c>
      <c r="AG453">
        <f t="shared" si="104"/>
        <v>0.5</v>
      </c>
      <c r="AH453">
        <f t="shared" si="105"/>
        <v>0.5</v>
      </c>
      <c r="AI453">
        <f t="shared" si="106"/>
        <v>0.25</v>
      </c>
      <c r="AJ453">
        <f t="shared" si="107"/>
        <v>0.25</v>
      </c>
      <c r="AK453">
        <f t="shared" si="108"/>
        <v>0.5</v>
      </c>
      <c r="AL453">
        <f t="shared" si="109"/>
        <v>0.5</v>
      </c>
      <c r="AM453">
        <f t="shared" si="110"/>
        <v>0.5</v>
      </c>
      <c r="AN453" s="6">
        <f t="shared" si="111"/>
        <v>1</v>
      </c>
      <c r="AO453" t="str">
        <f>VLOOKUP(BD_PONDERACIONES[[#This Row],[Comuna]],Tabla3[#All],2,0)</f>
        <v>Florida</v>
      </c>
    </row>
    <row r="454" spans="1:41" x14ac:dyDescent="0.35">
      <c r="A454" t="s">
        <v>1907</v>
      </c>
      <c r="B454" t="s">
        <v>1908</v>
      </c>
      <c r="C454" t="s">
        <v>453</v>
      </c>
      <c r="D454" s="5">
        <v>44607</v>
      </c>
      <c r="E454" s="5">
        <v>44591</v>
      </c>
      <c r="F454" t="s">
        <v>763</v>
      </c>
      <c r="G454" t="s">
        <v>1909</v>
      </c>
      <c r="H454" t="s">
        <v>1886</v>
      </c>
      <c r="J454" t="s">
        <v>756</v>
      </c>
      <c r="K454" t="s">
        <v>756</v>
      </c>
      <c r="L454" t="s">
        <v>757</v>
      </c>
      <c r="M454" t="s">
        <v>757</v>
      </c>
      <c r="N454" t="s">
        <v>756</v>
      </c>
      <c r="O454" t="s">
        <v>756</v>
      </c>
      <c r="P454" t="s">
        <v>758</v>
      </c>
      <c r="Q454" t="s">
        <v>759</v>
      </c>
      <c r="R454" t="s">
        <v>759</v>
      </c>
      <c r="S454" t="s">
        <v>757</v>
      </c>
      <c r="T454" t="s">
        <v>757</v>
      </c>
      <c r="U454" t="s">
        <v>757</v>
      </c>
      <c r="V454" t="s">
        <v>756</v>
      </c>
      <c r="W454" t="s">
        <v>756</v>
      </c>
      <c r="X454" t="s">
        <v>1910</v>
      </c>
      <c r="Y454" t="str">
        <f t="shared" si="98"/>
        <v>enero</v>
      </c>
      <c r="Z454">
        <f>YEAR(BD_PONDERACIONES[[#This Row],[Fecha Ejecución del Ticket]])</f>
        <v>2022</v>
      </c>
      <c r="AA454" t="str">
        <f t="shared" si="99"/>
        <v>febrero</v>
      </c>
      <c r="AB454">
        <f>YEAR(BD_PONDERACIONES[[#This Row],[Fecha de Inspección]])</f>
        <v>2022</v>
      </c>
      <c r="AC454">
        <f t="shared" si="100"/>
        <v>0.5</v>
      </c>
      <c r="AD454">
        <f t="shared" si="101"/>
        <v>0.5</v>
      </c>
      <c r="AE454">
        <f t="shared" si="102"/>
        <v>0.5</v>
      </c>
      <c r="AF454">
        <f t="shared" si="103"/>
        <v>0.5</v>
      </c>
      <c r="AG454">
        <f t="shared" si="104"/>
        <v>0.5</v>
      </c>
      <c r="AH454">
        <f t="shared" si="105"/>
        <v>0.5</v>
      </c>
      <c r="AI454">
        <f t="shared" si="106"/>
        <v>0.25</v>
      </c>
      <c r="AJ454">
        <f t="shared" si="107"/>
        <v>0.25</v>
      </c>
      <c r="AK454">
        <f t="shared" si="108"/>
        <v>0.5</v>
      </c>
      <c r="AL454">
        <f t="shared" si="109"/>
        <v>0.5</v>
      </c>
      <c r="AM454">
        <f t="shared" si="110"/>
        <v>0.5</v>
      </c>
      <c r="AN454" s="6">
        <f t="shared" si="111"/>
        <v>1</v>
      </c>
      <c r="AO454" t="str">
        <f>VLOOKUP(BD_PONDERACIONES[[#This Row],[Comuna]],Tabla3[#All],2,0)</f>
        <v>Cordillera</v>
      </c>
    </row>
    <row r="455" spans="1:41" x14ac:dyDescent="0.35">
      <c r="A455" t="s">
        <v>1806</v>
      </c>
      <c r="B455" t="s">
        <v>1807</v>
      </c>
      <c r="C455" t="s">
        <v>338</v>
      </c>
      <c r="D455" s="5">
        <v>44608</v>
      </c>
      <c r="E455" s="5">
        <v>44589</v>
      </c>
      <c r="F455" t="s">
        <v>763</v>
      </c>
      <c r="G455" t="s">
        <v>1808</v>
      </c>
      <c r="H455" t="s">
        <v>1809</v>
      </c>
      <c r="J455" t="s">
        <v>756</v>
      </c>
      <c r="K455" t="s">
        <v>756</v>
      </c>
      <c r="L455" t="s">
        <v>757</v>
      </c>
      <c r="M455" t="s">
        <v>757</v>
      </c>
      <c r="N455" t="s">
        <v>756</v>
      </c>
      <c r="O455" t="s">
        <v>756</v>
      </c>
      <c r="P455" t="s">
        <v>758</v>
      </c>
      <c r="Q455" t="s">
        <v>759</v>
      </c>
      <c r="R455" t="s">
        <v>759</v>
      </c>
      <c r="S455" t="s">
        <v>757</v>
      </c>
      <c r="T455" t="s">
        <v>757</v>
      </c>
      <c r="U455" t="s">
        <v>757</v>
      </c>
      <c r="V455" t="s">
        <v>756</v>
      </c>
      <c r="W455" t="s">
        <v>756</v>
      </c>
      <c r="X455" t="s">
        <v>1810</v>
      </c>
      <c r="Y455" t="str">
        <f t="shared" si="98"/>
        <v>enero</v>
      </c>
      <c r="Z455">
        <f>YEAR(BD_PONDERACIONES[[#This Row],[Fecha Ejecución del Ticket]])</f>
        <v>2022</v>
      </c>
      <c r="AA455" t="str">
        <f t="shared" si="99"/>
        <v>febrero</v>
      </c>
      <c r="AB455">
        <f>YEAR(BD_PONDERACIONES[[#This Row],[Fecha de Inspección]])</f>
        <v>2022</v>
      </c>
      <c r="AC455">
        <f t="shared" si="100"/>
        <v>0.5</v>
      </c>
      <c r="AD455">
        <f t="shared" si="101"/>
        <v>0.5</v>
      </c>
      <c r="AE455">
        <f t="shared" si="102"/>
        <v>0.5</v>
      </c>
      <c r="AF455">
        <f t="shared" si="103"/>
        <v>0.5</v>
      </c>
      <c r="AG455">
        <f t="shared" si="104"/>
        <v>0.5</v>
      </c>
      <c r="AH455">
        <f t="shared" si="105"/>
        <v>0.5</v>
      </c>
      <c r="AI455">
        <f t="shared" si="106"/>
        <v>0.25</v>
      </c>
      <c r="AJ455">
        <f t="shared" si="107"/>
        <v>0.25</v>
      </c>
      <c r="AK455">
        <f t="shared" si="108"/>
        <v>0.5</v>
      </c>
      <c r="AL455">
        <f t="shared" si="109"/>
        <v>0.5</v>
      </c>
      <c r="AM455">
        <f t="shared" si="110"/>
        <v>0.5</v>
      </c>
      <c r="AN455" s="6">
        <f t="shared" si="111"/>
        <v>1</v>
      </c>
      <c r="AO455" t="str">
        <f>VLOOKUP(BD_PONDERACIONES[[#This Row],[Comuna]],Tabla3[#All],2,0)</f>
        <v>Florida</v>
      </c>
    </row>
    <row r="456" spans="1:41" x14ac:dyDescent="0.35">
      <c r="A456" t="s">
        <v>1811</v>
      </c>
      <c r="B456" t="s">
        <v>1812</v>
      </c>
      <c r="C456" t="s">
        <v>314</v>
      </c>
      <c r="D456" s="5">
        <v>44608</v>
      </c>
      <c r="E456" s="5">
        <v>44582</v>
      </c>
      <c r="F456" t="s">
        <v>763</v>
      </c>
      <c r="G456" t="s">
        <v>1813</v>
      </c>
      <c r="H456" t="s">
        <v>1809</v>
      </c>
      <c r="J456" t="s">
        <v>756</v>
      </c>
      <c r="K456" t="s">
        <v>756</v>
      </c>
      <c r="L456" t="s">
        <v>757</v>
      </c>
      <c r="M456" t="s">
        <v>757</v>
      </c>
      <c r="N456" t="s">
        <v>756</v>
      </c>
      <c r="O456" t="s">
        <v>756</v>
      </c>
      <c r="P456" t="s">
        <v>758</v>
      </c>
      <c r="Q456" t="s">
        <v>759</v>
      </c>
      <c r="R456" t="s">
        <v>759</v>
      </c>
      <c r="S456" t="s">
        <v>757</v>
      </c>
      <c r="T456" t="s">
        <v>757</v>
      </c>
      <c r="U456" t="s">
        <v>757</v>
      </c>
      <c r="V456" t="s">
        <v>756</v>
      </c>
      <c r="W456" t="s">
        <v>756</v>
      </c>
      <c r="X456" t="s">
        <v>1814</v>
      </c>
      <c r="Y456" t="str">
        <f t="shared" si="98"/>
        <v>enero</v>
      </c>
      <c r="Z456">
        <f>YEAR(BD_PONDERACIONES[[#This Row],[Fecha Ejecución del Ticket]])</f>
        <v>2022</v>
      </c>
      <c r="AA456" t="str">
        <f t="shared" si="99"/>
        <v>febrero</v>
      </c>
      <c r="AB456">
        <f>YEAR(BD_PONDERACIONES[[#This Row],[Fecha de Inspección]])</f>
        <v>2022</v>
      </c>
      <c r="AC456">
        <f t="shared" si="100"/>
        <v>0.5</v>
      </c>
      <c r="AD456">
        <f t="shared" si="101"/>
        <v>0.5</v>
      </c>
      <c r="AE456">
        <f t="shared" si="102"/>
        <v>0.5</v>
      </c>
      <c r="AF456">
        <f t="shared" si="103"/>
        <v>0.5</v>
      </c>
      <c r="AG456">
        <f t="shared" si="104"/>
        <v>0.5</v>
      </c>
      <c r="AH456">
        <f t="shared" si="105"/>
        <v>0.5</v>
      </c>
      <c r="AI456">
        <f t="shared" si="106"/>
        <v>0.25</v>
      </c>
      <c r="AJ456">
        <f t="shared" si="107"/>
        <v>0.25</v>
      </c>
      <c r="AK456">
        <f t="shared" si="108"/>
        <v>0.5</v>
      </c>
      <c r="AL456">
        <f t="shared" si="109"/>
        <v>0.5</v>
      </c>
      <c r="AM456">
        <f t="shared" si="110"/>
        <v>0.5</v>
      </c>
      <c r="AN456" s="6">
        <f t="shared" si="111"/>
        <v>1</v>
      </c>
      <c r="AO456" t="str">
        <f>VLOOKUP(BD_PONDERACIONES[[#This Row],[Comuna]],Tabla3[#All],2,0)</f>
        <v>Florida</v>
      </c>
    </row>
    <row r="457" spans="1:41" x14ac:dyDescent="0.35">
      <c r="A457" t="s">
        <v>1815</v>
      </c>
      <c r="B457" t="s">
        <v>1816</v>
      </c>
      <c r="C457" t="s">
        <v>274</v>
      </c>
      <c r="D457" s="5">
        <v>44608</v>
      </c>
      <c r="E457" s="5">
        <v>44573</v>
      </c>
      <c r="F457" t="s">
        <v>763</v>
      </c>
      <c r="G457" t="s">
        <v>1817</v>
      </c>
      <c r="H457" t="s">
        <v>1809</v>
      </c>
      <c r="J457" t="s">
        <v>756</v>
      </c>
      <c r="K457" t="s">
        <v>756</v>
      </c>
      <c r="L457" t="s">
        <v>757</v>
      </c>
      <c r="M457" t="s">
        <v>757</v>
      </c>
      <c r="N457" t="s">
        <v>756</v>
      </c>
      <c r="O457" t="s">
        <v>756</v>
      </c>
      <c r="P457" t="s">
        <v>758</v>
      </c>
      <c r="Q457" t="s">
        <v>759</v>
      </c>
      <c r="R457" t="s">
        <v>759</v>
      </c>
      <c r="S457" t="s">
        <v>757</v>
      </c>
      <c r="T457" t="s">
        <v>757</v>
      </c>
      <c r="U457" t="s">
        <v>757</v>
      </c>
      <c r="V457" t="s">
        <v>756</v>
      </c>
      <c r="W457" t="s">
        <v>756</v>
      </c>
      <c r="X457" t="s">
        <v>1818</v>
      </c>
      <c r="Y457" t="str">
        <f t="shared" si="98"/>
        <v>enero</v>
      </c>
      <c r="Z457">
        <f>YEAR(BD_PONDERACIONES[[#This Row],[Fecha Ejecución del Ticket]])</f>
        <v>2022</v>
      </c>
      <c r="AA457" t="str">
        <f t="shared" si="99"/>
        <v>febrero</v>
      </c>
      <c r="AB457">
        <f>YEAR(BD_PONDERACIONES[[#This Row],[Fecha de Inspección]])</f>
        <v>2022</v>
      </c>
      <c r="AC457">
        <f t="shared" si="100"/>
        <v>0.5</v>
      </c>
      <c r="AD457">
        <f t="shared" si="101"/>
        <v>0.5</v>
      </c>
      <c r="AE457">
        <f t="shared" si="102"/>
        <v>0.5</v>
      </c>
      <c r="AF457">
        <f t="shared" si="103"/>
        <v>0.5</v>
      </c>
      <c r="AG457">
        <f t="shared" si="104"/>
        <v>0.5</v>
      </c>
      <c r="AH457">
        <f t="shared" si="105"/>
        <v>0.5</v>
      </c>
      <c r="AI457">
        <f t="shared" si="106"/>
        <v>0.25</v>
      </c>
      <c r="AJ457">
        <f t="shared" si="107"/>
        <v>0.25</v>
      </c>
      <c r="AK457">
        <f t="shared" si="108"/>
        <v>0.5</v>
      </c>
      <c r="AL457">
        <f t="shared" si="109"/>
        <v>0.5</v>
      </c>
      <c r="AM457">
        <f t="shared" si="110"/>
        <v>0.5</v>
      </c>
      <c r="AN457" s="6">
        <f t="shared" si="111"/>
        <v>1</v>
      </c>
      <c r="AO457" t="str">
        <f>VLOOKUP(BD_PONDERACIONES[[#This Row],[Comuna]],Tabla3[#All],2,0)</f>
        <v>Florida</v>
      </c>
    </row>
    <row r="458" spans="1:41" x14ac:dyDescent="0.35">
      <c r="A458" t="s">
        <v>1819</v>
      </c>
      <c r="B458" t="s">
        <v>1820</v>
      </c>
      <c r="C458" t="s">
        <v>251</v>
      </c>
      <c r="D458" s="5">
        <v>44608</v>
      </c>
      <c r="E458" s="5">
        <v>44567</v>
      </c>
      <c r="F458" t="s">
        <v>763</v>
      </c>
      <c r="G458" t="s">
        <v>1821</v>
      </c>
      <c r="H458" t="s">
        <v>1809</v>
      </c>
      <c r="J458" t="s">
        <v>756</v>
      </c>
      <c r="K458" t="s">
        <v>756</v>
      </c>
      <c r="L458" t="s">
        <v>757</v>
      </c>
      <c r="M458" t="s">
        <v>757</v>
      </c>
      <c r="N458" t="s">
        <v>756</v>
      </c>
      <c r="O458" t="s">
        <v>756</v>
      </c>
      <c r="P458" t="s">
        <v>758</v>
      </c>
      <c r="Q458" t="s">
        <v>759</v>
      </c>
      <c r="R458" t="s">
        <v>759</v>
      </c>
      <c r="S458" t="s">
        <v>757</v>
      </c>
      <c r="T458" t="s">
        <v>757</v>
      </c>
      <c r="U458" t="s">
        <v>757</v>
      </c>
      <c r="V458" t="s">
        <v>756</v>
      </c>
      <c r="W458" t="s">
        <v>756</v>
      </c>
      <c r="X458" t="s">
        <v>1822</v>
      </c>
      <c r="Y458" t="str">
        <f t="shared" si="98"/>
        <v>enero</v>
      </c>
      <c r="Z458">
        <f>YEAR(BD_PONDERACIONES[[#This Row],[Fecha Ejecución del Ticket]])</f>
        <v>2022</v>
      </c>
      <c r="AA458" t="str">
        <f t="shared" si="99"/>
        <v>febrero</v>
      </c>
      <c r="AB458">
        <f>YEAR(BD_PONDERACIONES[[#This Row],[Fecha de Inspección]])</f>
        <v>2022</v>
      </c>
      <c r="AC458">
        <f t="shared" si="100"/>
        <v>0.5</v>
      </c>
      <c r="AD458">
        <f t="shared" si="101"/>
        <v>0.5</v>
      </c>
      <c r="AE458">
        <f t="shared" si="102"/>
        <v>0.5</v>
      </c>
      <c r="AF458">
        <f t="shared" si="103"/>
        <v>0.5</v>
      </c>
      <c r="AG458">
        <f t="shared" si="104"/>
        <v>0.5</v>
      </c>
      <c r="AH458">
        <f t="shared" si="105"/>
        <v>0.5</v>
      </c>
      <c r="AI458">
        <f t="shared" si="106"/>
        <v>0.25</v>
      </c>
      <c r="AJ458">
        <f t="shared" si="107"/>
        <v>0.25</v>
      </c>
      <c r="AK458">
        <f t="shared" si="108"/>
        <v>0.5</v>
      </c>
      <c r="AL458">
        <f t="shared" si="109"/>
        <v>0.5</v>
      </c>
      <c r="AM458">
        <f t="shared" si="110"/>
        <v>0.5</v>
      </c>
      <c r="AN458" s="6">
        <f t="shared" si="111"/>
        <v>1</v>
      </c>
      <c r="AO458" t="str">
        <f>VLOOKUP(BD_PONDERACIONES[[#This Row],[Comuna]],Tabla3[#All],2,0)</f>
        <v>Florida</v>
      </c>
    </row>
    <row r="459" spans="1:41" x14ac:dyDescent="0.35">
      <c r="A459" t="s">
        <v>1823</v>
      </c>
      <c r="B459" t="s">
        <v>1824</v>
      </c>
      <c r="C459" t="s">
        <v>296</v>
      </c>
      <c r="D459" s="5">
        <v>44608</v>
      </c>
      <c r="E459" s="5">
        <v>44580</v>
      </c>
      <c r="F459" t="s">
        <v>763</v>
      </c>
      <c r="G459" t="s">
        <v>1825</v>
      </c>
      <c r="H459" t="s">
        <v>1809</v>
      </c>
      <c r="J459" t="s">
        <v>756</v>
      </c>
      <c r="K459" t="s">
        <v>756</v>
      </c>
      <c r="L459" t="s">
        <v>757</v>
      </c>
      <c r="M459" t="s">
        <v>757</v>
      </c>
      <c r="N459" t="s">
        <v>756</v>
      </c>
      <c r="O459" t="s">
        <v>756</v>
      </c>
      <c r="P459" t="s">
        <v>758</v>
      </c>
      <c r="Q459" t="s">
        <v>759</v>
      </c>
      <c r="R459" t="s">
        <v>759</v>
      </c>
      <c r="S459" t="s">
        <v>757</v>
      </c>
      <c r="T459" t="s">
        <v>757</v>
      </c>
      <c r="U459" t="s">
        <v>757</v>
      </c>
      <c r="V459" t="s">
        <v>756</v>
      </c>
      <c r="W459" t="s">
        <v>756</v>
      </c>
      <c r="X459" t="s">
        <v>1749</v>
      </c>
      <c r="Y459" t="str">
        <f t="shared" si="98"/>
        <v>enero</v>
      </c>
      <c r="Z459">
        <f>YEAR(BD_PONDERACIONES[[#This Row],[Fecha Ejecución del Ticket]])</f>
        <v>2022</v>
      </c>
      <c r="AA459" t="str">
        <f t="shared" si="99"/>
        <v>febrero</v>
      </c>
      <c r="AB459">
        <f>YEAR(BD_PONDERACIONES[[#This Row],[Fecha de Inspección]])</f>
        <v>2022</v>
      </c>
      <c r="AC459">
        <f t="shared" si="100"/>
        <v>0.5</v>
      </c>
      <c r="AD459">
        <f t="shared" si="101"/>
        <v>0.5</v>
      </c>
      <c r="AE459">
        <f t="shared" si="102"/>
        <v>0.5</v>
      </c>
      <c r="AF459">
        <f t="shared" si="103"/>
        <v>0.5</v>
      </c>
      <c r="AG459">
        <f t="shared" si="104"/>
        <v>0.5</v>
      </c>
      <c r="AH459">
        <f t="shared" si="105"/>
        <v>0.5</v>
      </c>
      <c r="AI459">
        <f t="shared" si="106"/>
        <v>0.25</v>
      </c>
      <c r="AJ459">
        <f t="shared" si="107"/>
        <v>0.25</v>
      </c>
      <c r="AK459">
        <f t="shared" si="108"/>
        <v>0.5</v>
      </c>
      <c r="AL459">
        <f t="shared" si="109"/>
        <v>0.5</v>
      </c>
      <c r="AM459">
        <f t="shared" si="110"/>
        <v>0.5</v>
      </c>
      <c r="AN459" s="6">
        <f t="shared" si="111"/>
        <v>1</v>
      </c>
      <c r="AO459" t="str">
        <f>VLOOKUP(BD_PONDERACIONES[[#This Row],[Comuna]],Tabla3[#All],2,0)</f>
        <v>Florida</v>
      </c>
    </row>
    <row r="460" spans="1:41" x14ac:dyDescent="0.35">
      <c r="A460" t="s">
        <v>1826</v>
      </c>
      <c r="B460" t="s">
        <v>1827</v>
      </c>
      <c r="C460" t="s">
        <v>350</v>
      </c>
      <c r="D460" s="5">
        <v>44608</v>
      </c>
      <c r="E460" s="5">
        <v>44591</v>
      </c>
      <c r="F460" t="s">
        <v>763</v>
      </c>
      <c r="G460" t="s">
        <v>1828</v>
      </c>
      <c r="H460" t="s">
        <v>1809</v>
      </c>
      <c r="J460" t="s">
        <v>756</v>
      </c>
      <c r="K460" t="s">
        <v>756</v>
      </c>
      <c r="L460" t="s">
        <v>757</v>
      </c>
      <c r="M460" t="s">
        <v>757</v>
      </c>
      <c r="N460" t="s">
        <v>756</v>
      </c>
      <c r="O460" t="s">
        <v>756</v>
      </c>
      <c r="P460" t="s">
        <v>765</v>
      </c>
      <c r="Q460" t="s">
        <v>1829</v>
      </c>
      <c r="R460" t="s">
        <v>1830</v>
      </c>
      <c r="S460" t="s">
        <v>756</v>
      </c>
      <c r="T460" t="s">
        <v>756</v>
      </c>
      <c r="U460" t="s">
        <v>756</v>
      </c>
      <c r="V460" t="s">
        <v>756</v>
      </c>
      <c r="W460" t="s">
        <v>768</v>
      </c>
      <c r="X460" t="s">
        <v>1831</v>
      </c>
      <c r="Y460" t="str">
        <f t="shared" si="98"/>
        <v>enero</v>
      </c>
      <c r="Z460">
        <f>YEAR(BD_PONDERACIONES[[#This Row],[Fecha Ejecución del Ticket]])</f>
        <v>2022</v>
      </c>
      <c r="AA460" t="str">
        <f t="shared" si="99"/>
        <v>febrero</v>
      </c>
      <c r="AB460">
        <f>YEAR(BD_PONDERACIONES[[#This Row],[Fecha de Inspección]])</f>
        <v>2022</v>
      </c>
      <c r="AC460">
        <f t="shared" si="100"/>
        <v>0.5</v>
      </c>
      <c r="AD460">
        <f t="shared" si="101"/>
        <v>0.5</v>
      </c>
      <c r="AE460">
        <f t="shared" si="102"/>
        <v>0.5</v>
      </c>
      <c r="AF460">
        <f t="shared" si="103"/>
        <v>0.5</v>
      </c>
      <c r="AG460">
        <f t="shared" si="104"/>
        <v>0.5</v>
      </c>
      <c r="AH460">
        <f t="shared" si="105"/>
        <v>0.5</v>
      </c>
      <c r="AI460">
        <f t="shared" si="106"/>
        <v>0.25</v>
      </c>
      <c r="AJ460">
        <f t="shared" si="107"/>
        <v>0.25</v>
      </c>
      <c r="AK460">
        <f t="shared" si="108"/>
        <v>0.5</v>
      </c>
      <c r="AL460">
        <f t="shared" si="109"/>
        <v>0.5</v>
      </c>
      <c r="AM460">
        <f t="shared" si="110"/>
        <v>0.17499999999999999</v>
      </c>
      <c r="AN460" s="6">
        <f t="shared" si="111"/>
        <v>0.93500000000000005</v>
      </c>
      <c r="AO460" t="str">
        <f>VLOOKUP(BD_PONDERACIONES[[#This Row],[Comuna]],Tabla3[#All],2,0)</f>
        <v>Florida</v>
      </c>
    </row>
    <row r="461" spans="1:41" x14ac:dyDescent="0.35">
      <c r="A461" t="s">
        <v>1832</v>
      </c>
      <c r="B461" t="s">
        <v>1833</v>
      </c>
      <c r="C461" t="s">
        <v>352</v>
      </c>
      <c r="D461" s="5">
        <v>44608</v>
      </c>
      <c r="E461" s="5">
        <v>44592</v>
      </c>
      <c r="F461" t="s">
        <v>763</v>
      </c>
      <c r="G461" t="s">
        <v>1834</v>
      </c>
      <c r="H461" t="s">
        <v>1809</v>
      </c>
      <c r="J461" t="s">
        <v>756</v>
      </c>
      <c r="K461" t="s">
        <v>756</v>
      </c>
      <c r="L461" t="s">
        <v>757</v>
      </c>
      <c r="M461" t="s">
        <v>757</v>
      </c>
      <c r="N461" t="s">
        <v>756</v>
      </c>
      <c r="O461" t="s">
        <v>756</v>
      </c>
      <c r="P461" t="s">
        <v>758</v>
      </c>
      <c r="Q461" t="s">
        <v>759</v>
      </c>
      <c r="R461" t="s">
        <v>759</v>
      </c>
      <c r="S461" t="s">
        <v>757</v>
      </c>
      <c r="T461" t="s">
        <v>757</v>
      </c>
      <c r="U461" t="s">
        <v>757</v>
      </c>
      <c r="V461" t="s">
        <v>756</v>
      </c>
      <c r="W461" t="s">
        <v>768</v>
      </c>
      <c r="X461" t="s">
        <v>1835</v>
      </c>
      <c r="Y461" t="str">
        <f t="shared" si="98"/>
        <v>enero</v>
      </c>
      <c r="Z461">
        <f>YEAR(BD_PONDERACIONES[[#This Row],[Fecha Ejecución del Ticket]])</f>
        <v>2022</v>
      </c>
      <c r="AA461" t="str">
        <f t="shared" si="99"/>
        <v>febrero</v>
      </c>
      <c r="AB461">
        <f>YEAR(BD_PONDERACIONES[[#This Row],[Fecha de Inspección]])</f>
        <v>2022</v>
      </c>
      <c r="AC461">
        <f t="shared" si="100"/>
        <v>0.5</v>
      </c>
      <c r="AD461">
        <f t="shared" si="101"/>
        <v>0.5</v>
      </c>
      <c r="AE461">
        <f t="shared" si="102"/>
        <v>0.5</v>
      </c>
      <c r="AF461">
        <f t="shared" si="103"/>
        <v>0.5</v>
      </c>
      <c r="AG461">
        <f t="shared" si="104"/>
        <v>0.5</v>
      </c>
      <c r="AH461">
        <f t="shared" si="105"/>
        <v>0.5</v>
      </c>
      <c r="AI461">
        <f t="shared" si="106"/>
        <v>0.25</v>
      </c>
      <c r="AJ461">
        <f t="shared" si="107"/>
        <v>0.25</v>
      </c>
      <c r="AK461">
        <f t="shared" si="108"/>
        <v>0.5</v>
      </c>
      <c r="AL461">
        <f t="shared" si="109"/>
        <v>0.5</v>
      </c>
      <c r="AM461">
        <f t="shared" si="110"/>
        <v>0.17499999999999999</v>
      </c>
      <c r="AN461" s="6">
        <f t="shared" si="111"/>
        <v>0.93500000000000005</v>
      </c>
      <c r="AO461" t="str">
        <f>VLOOKUP(BD_PONDERACIONES[[#This Row],[Comuna]],Tabla3[#All],2,0)</f>
        <v>Florida</v>
      </c>
    </row>
    <row r="462" spans="1:41" x14ac:dyDescent="0.35">
      <c r="A462" t="s">
        <v>1709</v>
      </c>
      <c r="B462" t="s">
        <v>1710</v>
      </c>
      <c r="C462" t="s">
        <v>533</v>
      </c>
      <c r="D462" s="5">
        <v>44609</v>
      </c>
      <c r="E462" s="5">
        <v>44604</v>
      </c>
      <c r="F462" t="s">
        <v>763</v>
      </c>
      <c r="G462" t="s">
        <v>1711</v>
      </c>
      <c r="H462" t="s">
        <v>1580</v>
      </c>
      <c r="J462" t="s">
        <v>756</v>
      </c>
      <c r="K462" t="s">
        <v>756</v>
      </c>
      <c r="L462" t="s">
        <v>757</v>
      </c>
      <c r="M462" t="s">
        <v>757</v>
      </c>
      <c r="N462" t="s">
        <v>756</v>
      </c>
      <c r="O462" t="s">
        <v>756</v>
      </c>
      <c r="P462" t="s">
        <v>758</v>
      </c>
      <c r="Q462" t="s">
        <v>759</v>
      </c>
      <c r="R462" t="s">
        <v>759</v>
      </c>
      <c r="S462" t="s">
        <v>757</v>
      </c>
      <c r="T462" t="s">
        <v>757</v>
      </c>
      <c r="U462" t="s">
        <v>757</v>
      </c>
      <c r="V462" t="s">
        <v>756</v>
      </c>
      <c r="W462" t="s">
        <v>773</v>
      </c>
      <c r="X462" t="s">
        <v>1712</v>
      </c>
      <c r="Y462" t="str">
        <f t="shared" si="98"/>
        <v>febrero</v>
      </c>
      <c r="Z462">
        <f>YEAR(BD_PONDERACIONES[[#This Row],[Fecha Ejecución del Ticket]])</f>
        <v>2022</v>
      </c>
      <c r="AA462" t="str">
        <f t="shared" si="99"/>
        <v>febrero</v>
      </c>
      <c r="AB462">
        <f>YEAR(BD_PONDERACIONES[[#This Row],[Fecha de Inspección]])</f>
        <v>2022</v>
      </c>
      <c r="AC462">
        <f t="shared" si="100"/>
        <v>0.5</v>
      </c>
      <c r="AD462">
        <f t="shared" si="101"/>
        <v>0.5</v>
      </c>
      <c r="AE462">
        <f t="shared" si="102"/>
        <v>0.5</v>
      </c>
      <c r="AF462">
        <f t="shared" si="103"/>
        <v>0.5</v>
      </c>
      <c r="AG462">
        <f t="shared" si="104"/>
        <v>0.5</v>
      </c>
      <c r="AH462">
        <f t="shared" si="105"/>
        <v>0.5</v>
      </c>
      <c r="AI462">
        <f t="shared" si="106"/>
        <v>0.25</v>
      </c>
      <c r="AJ462">
        <f t="shared" si="107"/>
        <v>0.25</v>
      </c>
      <c r="AK462">
        <f t="shared" si="108"/>
        <v>0.5</v>
      </c>
      <c r="AL462">
        <f t="shared" si="109"/>
        <v>0.5</v>
      </c>
      <c r="AM462">
        <f t="shared" si="110"/>
        <v>0</v>
      </c>
      <c r="AN462" s="6">
        <f t="shared" si="111"/>
        <v>0.9</v>
      </c>
      <c r="AO462" t="str">
        <f>VLOOKUP(BD_PONDERACIONES[[#This Row],[Comuna]],Tabla3[#All],2,0)</f>
        <v>Cordillera</v>
      </c>
    </row>
    <row r="463" spans="1:41" x14ac:dyDescent="0.35">
      <c r="A463" t="s">
        <v>1713</v>
      </c>
      <c r="B463" t="s">
        <v>1714</v>
      </c>
      <c r="C463" t="s">
        <v>485</v>
      </c>
      <c r="D463" s="5">
        <v>44609</v>
      </c>
      <c r="E463" s="5">
        <v>44596</v>
      </c>
      <c r="F463" t="s">
        <v>753</v>
      </c>
      <c r="G463" t="s">
        <v>1715</v>
      </c>
      <c r="H463" t="s">
        <v>1389</v>
      </c>
      <c r="J463" t="s">
        <v>756</v>
      </c>
      <c r="K463" t="s">
        <v>756</v>
      </c>
      <c r="L463" t="s">
        <v>757</v>
      </c>
      <c r="M463" t="s">
        <v>757</v>
      </c>
      <c r="N463" t="s">
        <v>756</v>
      </c>
      <c r="O463" t="s">
        <v>756</v>
      </c>
      <c r="P463" t="s">
        <v>765</v>
      </c>
      <c r="Q463" t="s">
        <v>759</v>
      </c>
      <c r="R463" t="s">
        <v>759</v>
      </c>
      <c r="S463" t="s">
        <v>756</v>
      </c>
      <c r="T463" t="s">
        <v>756</v>
      </c>
      <c r="U463" t="s">
        <v>756</v>
      </c>
      <c r="V463" t="s">
        <v>756</v>
      </c>
      <c r="W463" t="s">
        <v>756</v>
      </c>
      <c r="X463" t="s">
        <v>1716</v>
      </c>
      <c r="Y463" t="str">
        <f t="shared" si="98"/>
        <v>febrero</v>
      </c>
      <c r="Z463">
        <f>YEAR(BD_PONDERACIONES[[#This Row],[Fecha Ejecución del Ticket]])</f>
        <v>2022</v>
      </c>
      <c r="AA463" t="str">
        <f t="shared" si="99"/>
        <v>febrero</v>
      </c>
      <c r="AB463">
        <f>YEAR(BD_PONDERACIONES[[#This Row],[Fecha de Inspección]])</f>
        <v>2022</v>
      </c>
      <c r="AC463">
        <f t="shared" si="100"/>
        <v>0.5</v>
      </c>
      <c r="AD463">
        <f t="shared" si="101"/>
        <v>0.5</v>
      </c>
      <c r="AE463">
        <f t="shared" si="102"/>
        <v>0.5</v>
      </c>
      <c r="AF463">
        <f t="shared" si="103"/>
        <v>0.5</v>
      </c>
      <c r="AG463">
        <f t="shared" si="104"/>
        <v>0.5</v>
      </c>
      <c r="AH463">
        <f t="shared" si="105"/>
        <v>0.5</v>
      </c>
      <c r="AI463">
        <f t="shared" si="106"/>
        <v>0.25</v>
      </c>
      <c r="AJ463">
        <f t="shared" si="107"/>
        <v>0.25</v>
      </c>
      <c r="AK463">
        <f t="shared" si="108"/>
        <v>0.5</v>
      </c>
      <c r="AL463">
        <f t="shared" si="109"/>
        <v>0.5</v>
      </c>
      <c r="AM463">
        <f t="shared" si="110"/>
        <v>0.5</v>
      </c>
      <c r="AN463" s="6">
        <f t="shared" si="111"/>
        <v>1</v>
      </c>
      <c r="AO463" t="str">
        <f>VLOOKUP(BD_PONDERACIONES[[#This Row],[Comuna]],Tabla3[#All],2,0)</f>
        <v>Florida</v>
      </c>
    </row>
    <row r="464" spans="1:41" x14ac:dyDescent="0.35">
      <c r="A464" t="s">
        <v>1717</v>
      </c>
      <c r="B464" t="s">
        <v>1718</v>
      </c>
      <c r="C464" t="s">
        <v>488</v>
      </c>
      <c r="D464" s="5">
        <v>44609</v>
      </c>
      <c r="E464" s="5">
        <v>44597</v>
      </c>
      <c r="F464" t="s">
        <v>753</v>
      </c>
      <c r="G464" t="s">
        <v>1719</v>
      </c>
      <c r="H464" t="s">
        <v>1389</v>
      </c>
      <c r="J464" t="s">
        <v>756</v>
      </c>
      <c r="K464" t="s">
        <v>756</v>
      </c>
      <c r="L464" t="s">
        <v>757</v>
      </c>
      <c r="M464" t="s">
        <v>757</v>
      </c>
      <c r="N464" t="s">
        <v>756</v>
      </c>
      <c r="O464" t="s">
        <v>756</v>
      </c>
      <c r="P464" t="s">
        <v>758</v>
      </c>
      <c r="Q464" t="s">
        <v>759</v>
      </c>
      <c r="R464" t="s">
        <v>759</v>
      </c>
      <c r="S464" t="s">
        <v>756</v>
      </c>
      <c r="T464" t="s">
        <v>756</v>
      </c>
      <c r="U464" t="s">
        <v>756</v>
      </c>
      <c r="V464" t="s">
        <v>756</v>
      </c>
      <c r="W464" t="s">
        <v>756</v>
      </c>
      <c r="X464" t="s">
        <v>1720</v>
      </c>
      <c r="Y464" t="str">
        <f t="shared" si="98"/>
        <v>febrero</v>
      </c>
      <c r="Z464">
        <f>YEAR(BD_PONDERACIONES[[#This Row],[Fecha Ejecución del Ticket]])</f>
        <v>2022</v>
      </c>
      <c r="AA464" t="str">
        <f t="shared" si="99"/>
        <v>febrero</v>
      </c>
      <c r="AB464">
        <f>YEAR(BD_PONDERACIONES[[#This Row],[Fecha de Inspección]])</f>
        <v>2022</v>
      </c>
      <c r="AC464">
        <f t="shared" si="100"/>
        <v>0.5</v>
      </c>
      <c r="AD464">
        <f t="shared" si="101"/>
        <v>0.5</v>
      </c>
      <c r="AE464">
        <f t="shared" si="102"/>
        <v>0.5</v>
      </c>
      <c r="AF464">
        <f t="shared" si="103"/>
        <v>0.5</v>
      </c>
      <c r="AG464">
        <f t="shared" si="104"/>
        <v>0.5</v>
      </c>
      <c r="AH464">
        <f t="shared" si="105"/>
        <v>0.5</v>
      </c>
      <c r="AI464">
        <f t="shared" si="106"/>
        <v>0.25</v>
      </c>
      <c r="AJ464">
        <f t="shared" si="107"/>
        <v>0.25</v>
      </c>
      <c r="AK464">
        <f t="shared" si="108"/>
        <v>0.5</v>
      </c>
      <c r="AL464">
        <f t="shared" si="109"/>
        <v>0.5</v>
      </c>
      <c r="AM464">
        <f t="shared" si="110"/>
        <v>0.5</v>
      </c>
      <c r="AN464" s="6">
        <f t="shared" si="111"/>
        <v>1</v>
      </c>
      <c r="AO464" t="str">
        <f>VLOOKUP(BD_PONDERACIONES[[#This Row],[Comuna]],Tabla3[#All],2,0)</f>
        <v>Florida</v>
      </c>
    </row>
    <row r="465" spans="1:41" x14ac:dyDescent="0.35">
      <c r="A465" t="s">
        <v>1721</v>
      </c>
      <c r="B465" t="s">
        <v>1722</v>
      </c>
      <c r="C465" t="s">
        <v>498</v>
      </c>
      <c r="D465" s="5">
        <v>44609</v>
      </c>
      <c r="E465" s="5">
        <v>44599</v>
      </c>
      <c r="F465" t="s">
        <v>763</v>
      </c>
      <c r="G465" t="s">
        <v>1723</v>
      </c>
      <c r="H465" t="s">
        <v>1580</v>
      </c>
      <c r="J465" t="s">
        <v>756</v>
      </c>
      <c r="K465" t="s">
        <v>756</v>
      </c>
      <c r="L465" t="s">
        <v>757</v>
      </c>
      <c r="M465" t="s">
        <v>757</v>
      </c>
      <c r="N465" t="s">
        <v>756</v>
      </c>
      <c r="O465" t="s">
        <v>756</v>
      </c>
      <c r="P465" t="s">
        <v>758</v>
      </c>
      <c r="Q465" t="s">
        <v>759</v>
      </c>
      <c r="R465" t="s">
        <v>759</v>
      </c>
      <c r="S465" t="s">
        <v>757</v>
      </c>
      <c r="T465" t="s">
        <v>757</v>
      </c>
      <c r="U465" t="s">
        <v>757</v>
      </c>
      <c r="V465" t="s">
        <v>756</v>
      </c>
      <c r="W465" t="s">
        <v>773</v>
      </c>
      <c r="X465" t="s">
        <v>1724</v>
      </c>
      <c r="Y465" t="str">
        <f t="shared" si="98"/>
        <v>febrero</v>
      </c>
      <c r="Z465">
        <f>YEAR(BD_PONDERACIONES[[#This Row],[Fecha Ejecución del Ticket]])</f>
        <v>2022</v>
      </c>
      <c r="AA465" t="str">
        <f t="shared" si="99"/>
        <v>febrero</v>
      </c>
      <c r="AB465">
        <f>YEAR(BD_PONDERACIONES[[#This Row],[Fecha de Inspección]])</f>
        <v>2022</v>
      </c>
      <c r="AC465">
        <f t="shared" si="100"/>
        <v>0.5</v>
      </c>
      <c r="AD465">
        <f t="shared" si="101"/>
        <v>0.5</v>
      </c>
      <c r="AE465">
        <f t="shared" si="102"/>
        <v>0.5</v>
      </c>
      <c r="AF465">
        <f t="shared" si="103"/>
        <v>0.5</v>
      </c>
      <c r="AG465">
        <f t="shared" si="104"/>
        <v>0.5</v>
      </c>
      <c r="AH465">
        <f t="shared" si="105"/>
        <v>0.5</v>
      </c>
      <c r="AI465">
        <f t="shared" si="106"/>
        <v>0.25</v>
      </c>
      <c r="AJ465">
        <f t="shared" si="107"/>
        <v>0.25</v>
      </c>
      <c r="AK465">
        <f t="shared" si="108"/>
        <v>0.5</v>
      </c>
      <c r="AL465">
        <f t="shared" si="109"/>
        <v>0.5</v>
      </c>
      <c r="AM465">
        <f t="shared" si="110"/>
        <v>0</v>
      </c>
      <c r="AN465" s="6">
        <f t="shared" si="111"/>
        <v>0.9</v>
      </c>
      <c r="AO465" t="str">
        <f>VLOOKUP(BD_PONDERACIONES[[#This Row],[Comuna]],Tabla3[#All],2,0)</f>
        <v>Cordillera</v>
      </c>
    </row>
    <row r="466" spans="1:41" x14ac:dyDescent="0.35">
      <c r="A466" t="s">
        <v>1725</v>
      </c>
      <c r="B466" t="s">
        <v>1726</v>
      </c>
      <c r="C466" t="s">
        <v>483</v>
      </c>
      <c r="D466" s="5">
        <v>44609</v>
      </c>
      <c r="E466" s="5">
        <v>44596</v>
      </c>
      <c r="F466" t="s">
        <v>753</v>
      </c>
      <c r="G466" t="s">
        <v>1727</v>
      </c>
      <c r="H466" t="s">
        <v>1389</v>
      </c>
      <c r="J466" t="s">
        <v>756</v>
      </c>
      <c r="K466" t="s">
        <v>756</v>
      </c>
      <c r="L466" t="s">
        <v>756</v>
      </c>
      <c r="M466" t="s">
        <v>756</v>
      </c>
      <c r="N466" t="s">
        <v>756</v>
      </c>
      <c r="O466" t="s">
        <v>756</v>
      </c>
      <c r="P466" t="s">
        <v>765</v>
      </c>
      <c r="Q466" t="s">
        <v>759</v>
      </c>
      <c r="R466" t="s">
        <v>759</v>
      </c>
      <c r="S466" t="s">
        <v>756</v>
      </c>
      <c r="T466" t="s">
        <v>756</v>
      </c>
      <c r="U466" t="s">
        <v>756</v>
      </c>
      <c r="V466" t="s">
        <v>756</v>
      </c>
      <c r="W466" t="s">
        <v>756</v>
      </c>
      <c r="X466" t="s">
        <v>1728</v>
      </c>
      <c r="Y466" t="str">
        <f t="shared" si="98"/>
        <v>febrero</v>
      </c>
      <c r="Z466">
        <f>YEAR(BD_PONDERACIONES[[#This Row],[Fecha Ejecución del Ticket]])</f>
        <v>2022</v>
      </c>
      <c r="AA466" t="str">
        <f t="shared" si="99"/>
        <v>febrero</v>
      </c>
      <c r="AB466">
        <f>YEAR(BD_PONDERACIONES[[#This Row],[Fecha de Inspección]])</f>
        <v>2022</v>
      </c>
      <c r="AC466">
        <f t="shared" si="100"/>
        <v>0.5</v>
      </c>
      <c r="AD466">
        <f t="shared" si="101"/>
        <v>0.5</v>
      </c>
      <c r="AE466">
        <f t="shared" si="102"/>
        <v>0.5</v>
      </c>
      <c r="AF466">
        <f t="shared" si="103"/>
        <v>0.5</v>
      </c>
      <c r="AG466">
        <f t="shared" si="104"/>
        <v>0.5</v>
      </c>
      <c r="AH466">
        <f t="shared" si="105"/>
        <v>0.5</v>
      </c>
      <c r="AI466">
        <f t="shared" si="106"/>
        <v>0.25</v>
      </c>
      <c r="AJ466">
        <f t="shared" si="107"/>
        <v>0.25</v>
      </c>
      <c r="AK466">
        <f t="shared" si="108"/>
        <v>0.5</v>
      </c>
      <c r="AL466">
        <f t="shared" si="109"/>
        <v>0.5</v>
      </c>
      <c r="AM466">
        <f t="shared" si="110"/>
        <v>0.5</v>
      </c>
      <c r="AN466" s="6">
        <f t="shared" si="111"/>
        <v>1</v>
      </c>
      <c r="AO466" t="str">
        <f>VLOOKUP(BD_PONDERACIONES[[#This Row],[Comuna]],Tabla3[#All],2,0)</f>
        <v>Florida</v>
      </c>
    </row>
    <row r="467" spans="1:41" x14ac:dyDescent="0.35">
      <c r="A467" t="s">
        <v>1729</v>
      </c>
      <c r="B467" t="s">
        <v>1730</v>
      </c>
      <c r="C467" t="s">
        <v>484</v>
      </c>
      <c r="D467" s="5">
        <v>44609</v>
      </c>
      <c r="E467" s="5">
        <v>44596</v>
      </c>
      <c r="F467" t="s">
        <v>753</v>
      </c>
      <c r="G467" t="s">
        <v>1731</v>
      </c>
      <c r="H467" t="s">
        <v>1389</v>
      </c>
      <c r="J467" t="s">
        <v>756</v>
      </c>
      <c r="K467" t="s">
        <v>756</v>
      </c>
      <c r="L467" t="s">
        <v>773</v>
      </c>
      <c r="M467" t="s">
        <v>773</v>
      </c>
      <c r="N467" t="s">
        <v>756</v>
      </c>
      <c r="O467" t="s">
        <v>756</v>
      </c>
      <c r="P467" t="s">
        <v>765</v>
      </c>
      <c r="Q467" t="s">
        <v>759</v>
      </c>
      <c r="R467" t="s">
        <v>759</v>
      </c>
      <c r="S467" t="s">
        <v>756</v>
      </c>
      <c r="T467" t="s">
        <v>756</v>
      </c>
      <c r="U467" t="s">
        <v>756</v>
      </c>
      <c r="V467" t="s">
        <v>756</v>
      </c>
      <c r="W467" t="s">
        <v>756</v>
      </c>
      <c r="X467" t="s">
        <v>1732</v>
      </c>
      <c r="Y467" t="str">
        <f t="shared" si="98"/>
        <v>febrero</v>
      </c>
      <c r="Z467">
        <f>YEAR(BD_PONDERACIONES[[#This Row],[Fecha Ejecución del Ticket]])</f>
        <v>2022</v>
      </c>
      <c r="AA467" t="str">
        <f t="shared" si="99"/>
        <v>febrero</v>
      </c>
      <c r="AB467">
        <f>YEAR(BD_PONDERACIONES[[#This Row],[Fecha de Inspección]])</f>
        <v>2022</v>
      </c>
      <c r="AC467">
        <f t="shared" si="100"/>
        <v>0.5</v>
      </c>
      <c r="AD467">
        <f t="shared" si="101"/>
        <v>0.5</v>
      </c>
      <c r="AE467">
        <f t="shared" si="102"/>
        <v>0</v>
      </c>
      <c r="AF467">
        <f t="shared" si="103"/>
        <v>0</v>
      </c>
      <c r="AG467">
        <f t="shared" si="104"/>
        <v>0.5</v>
      </c>
      <c r="AH467">
        <f t="shared" si="105"/>
        <v>0.5</v>
      </c>
      <c r="AI467">
        <f t="shared" si="106"/>
        <v>0.25</v>
      </c>
      <c r="AJ467">
        <f t="shared" si="107"/>
        <v>0.25</v>
      </c>
      <c r="AK467">
        <f t="shared" si="108"/>
        <v>0.5</v>
      </c>
      <c r="AL467">
        <f t="shared" si="109"/>
        <v>0.5</v>
      </c>
      <c r="AM467">
        <f t="shared" si="110"/>
        <v>0.5</v>
      </c>
      <c r="AN467" s="6">
        <f t="shared" si="111"/>
        <v>0.7</v>
      </c>
      <c r="AO467" t="str">
        <f>VLOOKUP(BD_PONDERACIONES[[#This Row],[Comuna]],Tabla3[#All],2,0)</f>
        <v>Florida</v>
      </c>
    </row>
    <row r="468" spans="1:41" x14ac:dyDescent="0.35">
      <c r="A468" t="s">
        <v>1733</v>
      </c>
      <c r="B468" t="s">
        <v>1734</v>
      </c>
      <c r="C468" t="s">
        <v>477</v>
      </c>
      <c r="D468" s="5">
        <v>44609</v>
      </c>
      <c r="E468" s="5">
        <v>44595</v>
      </c>
      <c r="F468" t="s">
        <v>763</v>
      </c>
      <c r="G468" t="s">
        <v>1735</v>
      </c>
      <c r="H468" t="s">
        <v>1580</v>
      </c>
      <c r="J468" t="s">
        <v>756</v>
      </c>
      <c r="K468" t="s">
        <v>756</v>
      </c>
      <c r="L468" t="s">
        <v>757</v>
      </c>
      <c r="M468" t="s">
        <v>757</v>
      </c>
      <c r="N468" t="s">
        <v>756</v>
      </c>
      <c r="O468" t="s">
        <v>756</v>
      </c>
      <c r="P468" t="s">
        <v>758</v>
      </c>
      <c r="Q468" t="s">
        <v>759</v>
      </c>
      <c r="R468" t="s">
        <v>759</v>
      </c>
      <c r="S468" t="s">
        <v>757</v>
      </c>
      <c r="T468" t="s">
        <v>757</v>
      </c>
      <c r="U468" t="s">
        <v>757</v>
      </c>
      <c r="V468" t="s">
        <v>756</v>
      </c>
      <c r="W468" t="s">
        <v>773</v>
      </c>
      <c r="X468" t="s">
        <v>804</v>
      </c>
      <c r="Y468" t="str">
        <f t="shared" si="98"/>
        <v>febrero</v>
      </c>
      <c r="Z468">
        <f>YEAR(BD_PONDERACIONES[[#This Row],[Fecha Ejecución del Ticket]])</f>
        <v>2022</v>
      </c>
      <c r="AA468" t="str">
        <f t="shared" si="99"/>
        <v>febrero</v>
      </c>
      <c r="AB468">
        <f>YEAR(BD_PONDERACIONES[[#This Row],[Fecha de Inspección]])</f>
        <v>2022</v>
      </c>
      <c r="AC468">
        <f t="shared" si="100"/>
        <v>0.5</v>
      </c>
      <c r="AD468">
        <f t="shared" si="101"/>
        <v>0.5</v>
      </c>
      <c r="AE468">
        <f t="shared" si="102"/>
        <v>0.5</v>
      </c>
      <c r="AF468">
        <f t="shared" si="103"/>
        <v>0.5</v>
      </c>
      <c r="AG468">
        <f t="shared" si="104"/>
        <v>0.5</v>
      </c>
      <c r="AH468">
        <f t="shared" si="105"/>
        <v>0.5</v>
      </c>
      <c r="AI468">
        <f t="shared" si="106"/>
        <v>0.25</v>
      </c>
      <c r="AJ468">
        <f t="shared" si="107"/>
        <v>0.25</v>
      </c>
      <c r="AK468">
        <f t="shared" si="108"/>
        <v>0.5</v>
      </c>
      <c r="AL468">
        <f t="shared" si="109"/>
        <v>0.5</v>
      </c>
      <c r="AM468">
        <f t="shared" si="110"/>
        <v>0</v>
      </c>
      <c r="AN468" s="6">
        <f t="shared" si="111"/>
        <v>0.9</v>
      </c>
      <c r="AO468" t="str">
        <f>VLOOKUP(BD_PONDERACIONES[[#This Row],[Comuna]],Tabla3[#All],2,0)</f>
        <v>Cordillera</v>
      </c>
    </row>
    <row r="469" spans="1:41" x14ac:dyDescent="0.35">
      <c r="A469" t="s">
        <v>1736</v>
      </c>
      <c r="B469" t="s">
        <v>1737</v>
      </c>
      <c r="C469" t="s">
        <v>462</v>
      </c>
      <c r="D469" s="5">
        <v>44609</v>
      </c>
      <c r="E469" s="5">
        <v>44593</v>
      </c>
      <c r="F469" t="s">
        <v>753</v>
      </c>
      <c r="G469" t="s">
        <v>1738</v>
      </c>
      <c r="H469" t="s">
        <v>1389</v>
      </c>
      <c r="J469" t="s">
        <v>756</v>
      </c>
      <c r="K469" t="s">
        <v>756</v>
      </c>
      <c r="L469" t="s">
        <v>756</v>
      </c>
      <c r="M469" t="s">
        <v>756</v>
      </c>
      <c r="N469" t="s">
        <v>756</v>
      </c>
      <c r="O469" t="s">
        <v>756</v>
      </c>
      <c r="P469" t="s">
        <v>765</v>
      </c>
      <c r="Q469" t="s">
        <v>759</v>
      </c>
      <c r="R469" t="s">
        <v>759</v>
      </c>
      <c r="S469" t="s">
        <v>756</v>
      </c>
      <c r="T469" t="s">
        <v>756</v>
      </c>
      <c r="U469" t="s">
        <v>756</v>
      </c>
      <c r="V469" t="s">
        <v>756</v>
      </c>
      <c r="W469" t="s">
        <v>756</v>
      </c>
      <c r="X469" t="s">
        <v>1739</v>
      </c>
      <c r="Y469" t="str">
        <f t="shared" si="98"/>
        <v>febrero</v>
      </c>
      <c r="Z469">
        <f>YEAR(BD_PONDERACIONES[[#This Row],[Fecha Ejecución del Ticket]])</f>
        <v>2022</v>
      </c>
      <c r="AA469" t="str">
        <f t="shared" si="99"/>
        <v>febrero</v>
      </c>
      <c r="AB469">
        <f>YEAR(BD_PONDERACIONES[[#This Row],[Fecha de Inspección]])</f>
        <v>2022</v>
      </c>
      <c r="AC469">
        <f t="shared" si="100"/>
        <v>0.5</v>
      </c>
      <c r="AD469">
        <f t="shared" si="101"/>
        <v>0.5</v>
      </c>
      <c r="AE469">
        <f t="shared" si="102"/>
        <v>0.5</v>
      </c>
      <c r="AF469">
        <f t="shared" si="103"/>
        <v>0.5</v>
      </c>
      <c r="AG469">
        <f t="shared" si="104"/>
        <v>0.5</v>
      </c>
      <c r="AH469">
        <f t="shared" si="105"/>
        <v>0.5</v>
      </c>
      <c r="AI469">
        <f t="shared" si="106"/>
        <v>0.25</v>
      </c>
      <c r="AJ469">
        <f t="shared" si="107"/>
        <v>0.25</v>
      </c>
      <c r="AK469">
        <f t="shared" si="108"/>
        <v>0.5</v>
      </c>
      <c r="AL469">
        <f t="shared" si="109"/>
        <v>0.5</v>
      </c>
      <c r="AM469">
        <f t="shared" si="110"/>
        <v>0.5</v>
      </c>
      <c r="AN469" s="6">
        <f t="shared" si="111"/>
        <v>1</v>
      </c>
      <c r="AO469" t="str">
        <f>VLOOKUP(BD_PONDERACIONES[[#This Row],[Comuna]],Tabla3[#All],2,0)</f>
        <v>Florida</v>
      </c>
    </row>
    <row r="470" spans="1:41" x14ac:dyDescent="0.35">
      <c r="A470" t="s">
        <v>1740</v>
      </c>
      <c r="B470" t="s">
        <v>1741</v>
      </c>
      <c r="C470" t="s">
        <v>467</v>
      </c>
      <c r="D470" s="5">
        <v>44609</v>
      </c>
      <c r="E470" s="5">
        <v>44594</v>
      </c>
      <c r="F470" t="s">
        <v>753</v>
      </c>
      <c r="G470" t="s">
        <v>1742</v>
      </c>
      <c r="H470" t="s">
        <v>1389</v>
      </c>
      <c r="J470" t="s">
        <v>756</v>
      </c>
      <c r="K470" t="s">
        <v>756</v>
      </c>
      <c r="L470" t="s">
        <v>757</v>
      </c>
      <c r="M470" t="s">
        <v>757</v>
      </c>
      <c r="N470" t="s">
        <v>756</v>
      </c>
      <c r="O470" t="s">
        <v>756</v>
      </c>
      <c r="P470" t="s">
        <v>765</v>
      </c>
      <c r="Q470" t="s">
        <v>1743</v>
      </c>
      <c r="R470" t="s">
        <v>1744</v>
      </c>
      <c r="S470" t="s">
        <v>756</v>
      </c>
      <c r="T470" t="s">
        <v>756</v>
      </c>
      <c r="U470" t="s">
        <v>756</v>
      </c>
      <c r="V470" t="s">
        <v>773</v>
      </c>
      <c r="W470" t="s">
        <v>768</v>
      </c>
      <c r="X470" t="s">
        <v>1745</v>
      </c>
      <c r="Y470" t="str">
        <f t="shared" si="98"/>
        <v>febrero</v>
      </c>
      <c r="Z470">
        <f>YEAR(BD_PONDERACIONES[[#This Row],[Fecha Ejecución del Ticket]])</f>
        <v>2022</v>
      </c>
      <c r="AA470" t="str">
        <f t="shared" si="99"/>
        <v>febrero</v>
      </c>
      <c r="AB470">
        <f>YEAR(BD_PONDERACIONES[[#This Row],[Fecha de Inspección]])</f>
        <v>2022</v>
      </c>
      <c r="AC470">
        <f t="shared" si="100"/>
        <v>0.5</v>
      </c>
      <c r="AD470">
        <f t="shared" si="101"/>
        <v>0.5</v>
      </c>
      <c r="AE470">
        <f t="shared" si="102"/>
        <v>0.5</v>
      </c>
      <c r="AF470">
        <f t="shared" si="103"/>
        <v>0.5</v>
      </c>
      <c r="AG470">
        <f t="shared" si="104"/>
        <v>0.5</v>
      </c>
      <c r="AH470">
        <f t="shared" si="105"/>
        <v>0.5</v>
      </c>
      <c r="AI470">
        <f t="shared" si="106"/>
        <v>0.25</v>
      </c>
      <c r="AJ470">
        <f t="shared" si="107"/>
        <v>0.25</v>
      </c>
      <c r="AK470">
        <f t="shared" si="108"/>
        <v>0.5</v>
      </c>
      <c r="AL470">
        <f t="shared" si="109"/>
        <v>0</v>
      </c>
      <c r="AM470">
        <f t="shared" si="110"/>
        <v>0.17499999999999999</v>
      </c>
      <c r="AN470" s="6">
        <f t="shared" si="111"/>
        <v>0.83500000000000008</v>
      </c>
      <c r="AO470" t="str">
        <f>VLOOKUP(BD_PONDERACIONES[[#This Row],[Comuna]],Tabla3[#All],2,0)</f>
        <v>Florida</v>
      </c>
    </row>
    <row r="471" spans="1:41" x14ac:dyDescent="0.35">
      <c r="A471" t="s">
        <v>1746</v>
      </c>
      <c r="B471" t="s">
        <v>1747</v>
      </c>
      <c r="C471" t="s">
        <v>509</v>
      </c>
      <c r="D471" s="5">
        <v>44609</v>
      </c>
      <c r="E471" s="5">
        <v>44600</v>
      </c>
      <c r="F471" t="s">
        <v>763</v>
      </c>
      <c r="G471" t="s">
        <v>1748</v>
      </c>
      <c r="H471" t="s">
        <v>1580</v>
      </c>
      <c r="J471" t="s">
        <v>756</v>
      </c>
      <c r="K471" t="s">
        <v>756</v>
      </c>
      <c r="L471" t="s">
        <v>757</v>
      </c>
      <c r="M471" t="s">
        <v>757</v>
      </c>
      <c r="N471" t="s">
        <v>756</v>
      </c>
      <c r="O471" t="s">
        <v>756</v>
      </c>
      <c r="P471" t="s">
        <v>758</v>
      </c>
      <c r="Q471" t="s">
        <v>759</v>
      </c>
      <c r="R471" t="s">
        <v>759</v>
      </c>
      <c r="S471" t="s">
        <v>757</v>
      </c>
      <c r="T471" t="s">
        <v>757</v>
      </c>
      <c r="U471" t="s">
        <v>757</v>
      </c>
      <c r="V471" t="s">
        <v>756</v>
      </c>
      <c r="W471" t="s">
        <v>773</v>
      </c>
      <c r="X471" t="s">
        <v>1749</v>
      </c>
      <c r="Y471" t="str">
        <f t="shared" si="98"/>
        <v>febrero</v>
      </c>
      <c r="Z471">
        <f>YEAR(BD_PONDERACIONES[[#This Row],[Fecha Ejecución del Ticket]])</f>
        <v>2022</v>
      </c>
      <c r="AA471" t="str">
        <f t="shared" si="99"/>
        <v>febrero</v>
      </c>
      <c r="AB471">
        <f>YEAR(BD_PONDERACIONES[[#This Row],[Fecha de Inspección]])</f>
        <v>2022</v>
      </c>
      <c r="AC471">
        <f t="shared" si="100"/>
        <v>0.5</v>
      </c>
      <c r="AD471">
        <f t="shared" si="101"/>
        <v>0.5</v>
      </c>
      <c r="AE471">
        <f t="shared" si="102"/>
        <v>0.5</v>
      </c>
      <c r="AF471">
        <f t="shared" si="103"/>
        <v>0.5</v>
      </c>
      <c r="AG471">
        <f t="shared" si="104"/>
        <v>0.5</v>
      </c>
      <c r="AH471">
        <f t="shared" si="105"/>
        <v>0.5</v>
      </c>
      <c r="AI471">
        <f t="shared" si="106"/>
        <v>0.25</v>
      </c>
      <c r="AJ471">
        <f t="shared" si="107"/>
        <v>0.25</v>
      </c>
      <c r="AK471">
        <f t="shared" si="108"/>
        <v>0.5</v>
      </c>
      <c r="AL471">
        <f t="shared" si="109"/>
        <v>0.5</v>
      </c>
      <c r="AM471">
        <f t="shared" si="110"/>
        <v>0</v>
      </c>
      <c r="AN471" s="6">
        <f t="shared" si="111"/>
        <v>0.9</v>
      </c>
      <c r="AO471" t="str">
        <f>VLOOKUP(BD_PONDERACIONES[[#This Row],[Comuna]],Tabla3[#All],2,0)</f>
        <v>Cordillera</v>
      </c>
    </row>
    <row r="472" spans="1:41" x14ac:dyDescent="0.35">
      <c r="A472" t="s">
        <v>1750</v>
      </c>
      <c r="B472" t="s">
        <v>1751</v>
      </c>
      <c r="C472" t="s">
        <v>475</v>
      </c>
      <c r="D472" s="5">
        <v>44609</v>
      </c>
      <c r="E472" s="5">
        <v>44595</v>
      </c>
      <c r="F472" t="s">
        <v>753</v>
      </c>
      <c r="G472" t="s">
        <v>1752</v>
      </c>
      <c r="H472" t="s">
        <v>1389</v>
      </c>
      <c r="J472" t="s">
        <v>756</v>
      </c>
      <c r="K472" t="s">
        <v>756</v>
      </c>
      <c r="L472" t="s">
        <v>757</v>
      </c>
      <c r="M472" t="s">
        <v>757</v>
      </c>
      <c r="N472" t="s">
        <v>756</v>
      </c>
      <c r="O472" t="s">
        <v>756</v>
      </c>
      <c r="P472" t="s">
        <v>765</v>
      </c>
      <c r="Q472" t="s">
        <v>759</v>
      </c>
      <c r="R472" t="s">
        <v>759</v>
      </c>
      <c r="S472" t="s">
        <v>756</v>
      </c>
      <c r="T472" t="s">
        <v>756</v>
      </c>
      <c r="U472" t="s">
        <v>756</v>
      </c>
      <c r="V472" t="s">
        <v>756</v>
      </c>
      <c r="W472" t="s">
        <v>756</v>
      </c>
      <c r="X472" t="s">
        <v>1753</v>
      </c>
      <c r="Y472" t="str">
        <f t="shared" si="98"/>
        <v>febrero</v>
      </c>
      <c r="Z472">
        <f>YEAR(BD_PONDERACIONES[[#This Row],[Fecha Ejecución del Ticket]])</f>
        <v>2022</v>
      </c>
      <c r="AA472" t="str">
        <f t="shared" si="99"/>
        <v>febrero</v>
      </c>
      <c r="AB472">
        <f>YEAR(BD_PONDERACIONES[[#This Row],[Fecha de Inspección]])</f>
        <v>2022</v>
      </c>
      <c r="AC472">
        <f t="shared" si="100"/>
        <v>0.5</v>
      </c>
      <c r="AD472">
        <f t="shared" si="101"/>
        <v>0.5</v>
      </c>
      <c r="AE472">
        <f t="shared" si="102"/>
        <v>0.5</v>
      </c>
      <c r="AF472">
        <f t="shared" si="103"/>
        <v>0.5</v>
      </c>
      <c r="AG472">
        <f t="shared" si="104"/>
        <v>0.5</v>
      </c>
      <c r="AH472">
        <f t="shared" si="105"/>
        <v>0.5</v>
      </c>
      <c r="AI472">
        <f t="shared" si="106"/>
        <v>0.25</v>
      </c>
      <c r="AJ472">
        <f t="shared" si="107"/>
        <v>0.25</v>
      </c>
      <c r="AK472">
        <f t="shared" si="108"/>
        <v>0.5</v>
      </c>
      <c r="AL472">
        <f t="shared" si="109"/>
        <v>0.5</v>
      </c>
      <c r="AM472">
        <f t="shared" si="110"/>
        <v>0.5</v>
      </c>
      <c r="AN472" s="6">
        <f t="shared" si="111"/>
        <v>1</v>
      </c>
      <c r="AO472" t="str">
        <f>VLOOKUP(BD_PONDERACIONES[[#This Row],[Comuna]],Tabla3[#All],2,0)</f>
        <v>Florida</v>
      </c>
    </row>
    <row r="473" spans="1:41" x14ac:dyDescent="0.35">
      <c r="A473" t="s">
        <v>1754</v>
      </c>
      <c r="B473" t="s">
        <v>1755</v>
      </c>
      <c r="C473" t="s">
        <v>535</v>
      </c>
      <c r="D473" s="5">
        <v>44609</v>
      </c>
      <c r="E473" s="5">
        <v>44604</v>
      </c>
      <c r="F473" t="s">
        <v>763</v>
      </c>
      <c r="G473" t="s">
        <v>1756</v>
      </c>
      <c r="H473" t="s">
        <v>1580</v>
      </c>
      <c r="J473" t="s">
        <v>756</v>
      </c>
      <c r="K473" t="s">
        <v>756</v>
      </c>
      <c r="L473" t="s">
        <v>757</v>
      </c>
      <c r="M473" t="s">
        <v>757</v>
      </c>
      <c r="N473" t="s">
        <v>756</v>
      </c>
      <c r="O473" t="s">
        <v>756</v>
      </c>
      <c r="P473" t="s">
        <v>765</v>
      </c>
      <c r="Q473" t="s">
        <v>1757</v>
      </c>
      <c r="R473" t="s">
        <v>1758</v>
      </c>
      <c r="S473" t="s">
        <v>756</v>
      </c>
      <c r="T473" t="s">
        <v>756</v>
      </c>
      <c r="U473" t="s">
        <v>756</v>
      </c>
      <c r="V473" t="s">
        <v>756</v>
      </c>
      <c r="W473" t="s">
        <v>773</v>
      </c>
      <c r="X473" t="s">
        <v>1759</v>
      </c>
      <c r="Y473" t="str">
        <f t="shared" si="98"/>
        <v>febrero</v>
      </c>
      <c r="Z473">
        <f>YEAR(BD_PONDERACIONES[[#This Row],[Fecha Ejecución del Ticket]])</f>
        <v>2022</v>
      </c>
      <c r="AA473" t="str">
        <f t="shared" si="99"/>
        <v>febrero</v>
      </c>
      <c r="AB473">
        <f>YEAR(BD_PONDERACIONES[[#This Row],[Fecha de Inspección]])</f>
        <v>2022</v>
      </c>
      <c r="AC473">
        <f t="shared" si="100"/>
        <v>0.5</v>
      </c>
      <c r="AD473">
        <f t="shared" si="101"/>
        <v>0.5</v>
      </c>
      <c r="AE473">
        <f t="shared" si="102"/>
        <v>0.5</v>
      </c>
      <c r="AF473">
        <f t="shared" si="103"/>
        <v>0.5</v>
      </c>
      <c r="AG473">
        <f t="shared" si="104"/>
        <v>0.5</v>
      </c>
      <c r="AH473">
        <f t="shared" si="105"/>
        <v>0.5</v>
      </c>
      <c r="AI473">
        <f t="shared" si="106"/>
        <v>0.25</v>
      </c>
      <c r="AJ473">
        <f t="shared" si="107"/>
        <v>0.25</v>
      </c>
      <c r="AK473">
        <f t="shared" si="108"/>
        <v>0.5</v>
      </c>
      <c r="AL473">
        <f t="shared" si="109"/>
        <v>0.5</v>
      </c>
      <c r="AM473">
        <f t="shared" si="110"/>
        <v>0</v>
      </c>
      <c r="AN473" s="6">
        <f t="shared" si="111"/>
        <v>0.9</v>
      </c>
      <c r="AO473" t="str">
        <f>VLOOKUP(BD_PONDERACIONES[[#This Row],[Comuna]],Tabla3[#All],2,0)</f>
        <v>Cordillera</v>
      </c>
    </row>
    <row r="474" spans="1:41" x14ac:dyDescent="0.35">
      <c r="A474" t="s">
        <v>1760</v>
      </c>
      <c r="B474" t="s">
        <v>1761</v>
      </c>
      <c r="C474" t="s">
        <v>480</v>
      </c>
      <c r="D474" s="5">
        <v>44609</v>
      </c>
      <c r="E474" s="5">
        <v>44595</v>
      </c>
      <c r="F474" t="s">
        <v>753</v>
      </c>
      <c r="G474" t="s">
        <v>1762</v>
      </c>
      <c r="H474" t="s">
        <v>1389</v>
      </c>
      <c r="J474" t="s">
        <v>756</v>
      </c>
      <c r="K474" t="s">
        <v>756</v>
      </c>
      <c r="L474" t="s">
        <v>757</v>
      </c>
      <c r="M474" t="s">
        <v>757</v>
      </c>
      <c r="N474" t="s">
        <v>756</v>
      </c>
      <c r="O474" t="s">
        <v>756</v>
      </c>
      <c r="P474" t="s">
        <v>765</v>
      </c>
      <c r="Q474" t="s">
        <v>759</v>
      </c>
      <c r="R474" t="s">
        <v>759</v>
      </c>
      <c r="S474" t="s">
        <v>756</v>
      </c>
      <c r="T474" t="s">
        <v>756</v>
      </c>
      <c r="U474" t="s">
        <v>756</v>
      </c>
      <c r="V474" t="s">
        <v>756</v>
      </c>
      <c r="W474" t="s">
        <v>756</v>
      </c>
      <c r="X474" t="s">
        <v>1763</v>
      </c>
      <c r="Y474" t="str">
        <f t="shared" si="98"/>
        <v>febrero</v>
      </c>
      <c r="Z474">
        <f>YEAR(BD_PONDERACIONES[[#This Row],[Fecha Ejecución del Ticket]])</f>
        <v>2022</v>
      </c>
      <c r="AA474" t="str">
        <f t="shared" si="99"/>
        <v>febrero</v>
      </c>
      <c r="AB474">
        <f>YEAR(BD_PONDERACIONES[[#This Row],[Fecha de Inspección]])</f>
        <v>2022</v>
      </c>
      <c r="AC474">
        <f t="shared" si="100"/>
        <v>0.5</v>
      </c>
      <c r="AD474">
        <f t="shared" si="101"/>
        <v>0.5</v>
      </c>
      <c r="AE474">
        <f t="shared" si="102"/>
        <v>0.5</v>
      </c>
      <c r="AF474">
        <f t="shared" si="103"/>
        <v>0.5</v>
      </c>
      <c r="AG474">
        <f t="shared" si="104"/>
        <v>0.5</v>
      </c>
      <c r="AH474">
        <f t="shared" si="105"/>
        <v>0.5</v>
      </c>
      <c r="AI474">
        <f t="shared" si="106"/>
        <v>0.25</v>
      </c>
      <c r="AJ474">
        <f t="shared" si="107"/>
        <v>0.25</v>
      </c>
      <c r="AK474">
        <f t="shared" si="108"/>
        <v>0.5</v>
      </c>
      <c r="AL474">
        <f t="shared" si="109"/>
        <v>0.5</v>
      </c>
      <c r="AM474">
        <f t="shared" si="110"/>
        <v>0.5</v>
      </c>
      <c r="AN474" s="6">
        <f t="shared" si="111"/>
        <v>1</v>
      </c>
      <c r="AO474" t="str">
        <f>VLOOKUP(BD_PONDERACIONES[[#This Row],[Comuna]],Tabla3[#All],2,0)</f>
        <v>Florida</v>
      </c>
    </row>
    <row r="475" spans="1:41" x14ac:dyDescent="0.35">
      <c r="A475" t="s">
        <v>1764</v>
      </c>
      <c r="B475" t="s">
        <v>1765</v>
      </c>
      <c r="C475" t="s">
        <v>495</v>
      </c>
      <c r="D475" s="5">
        <v>44609</v>
      </c>
      <c r="E475" s="5">
        <v>44599</v>
      </c>
      <c r="F475" t="s">
        <v>763</v>
      </c>
      <c r="G475" t="s">
        <v>1766</v>
      </c>
      <c r="H475" t="s">
        <v>1580</v>
      </c>
      <c r="J475" t="s">
        <v>756</v>
      </c>
      <c r="K475" t="s">
        <v>756</v>
      </c>
      <c r="L475" t="s">
        <v>757</v>
      </c>
      <c r="M475" t="s">
        <v>757</v>
      </c>
      <c r="N475" t="s">
        <v>756</v>
      </c>
      <c r="O475" t="s">
        <v>756</v>
      </c>
      <c r="P475" t="s">
        <v>758</v>
      </c>
      <c r="Q475" t="s">
        <v>759</v>
      </c>
      <c r="R475" t="s">
        <v>759</v>
      </c>
      <c r="S475" t="s">
        <v>757</v>
      </c>
      <c r="T475" t="s">
        <v>757</v>
      </c>
      <c r="U475" t="s">
        <v>757</v>
      </c>
      <c r="V475" t="s">
        <v>773</v>
      </c>
      <c r="W475" t="s">
        <v>773</v>
      </c>
      <c r="X475" t="s">
        <v>1767</v>
      </c>
      <c r="Y475" t="str">
        <f t="shared" si="98"/>
        <v>febrero</v>
      </c>
      <c r="Z475">
        <f>YEAR(BD_PONDERACIONES[[#This Row],[Fecha Ejecución del Ticket]])</f>
        <v>2022</v>
      </c>
      <c r="AA475" t="str">
        <f t="shared" si="99"/>
        <v>febrero</v>
      </c>
      <c r="AB475">
        <f>YEAR(BD_PONDERACIONES[[#This Row],[Fecha de Inspección]])</f>
        <v>2022</v>
      </c>
      <c r="AC475">
        <f t="shared" si="100"/>
        <v>0.5</v>
      </c>
      <c r="AD475">
        <f t="shared" si="101"/>
        <v>0.5</v>
      </c>
      <c r="AE475">
        <f t="shared" si="102"/>
        <v>0.5</v>
      </c>
      <c r="AF475">
        <f t="shared" si="103"/>
        <v>0.5</v>
      </c>
      <c r="AG475">
        <f t="shared" si="104"/>
        <v>0.5</v>
      </c>
      <c r="AH475">
        <f t="shared" si="105"/>
        <v>0.5</v>
      </c>
      <c r="AI475">
        <f t="shared" si="106"/>
        <v>0.25</v>
      </c>
      <c r="AJ475">
        <f t="shared" si="107"/>
        <v>0.25</v>
      </c>
      <c r="AK475">
        <f t="shared" si="108"/>
        <v>0.5</v>
      </c>
      <c r="AL475">
        <f t="shared" si="109"/>
        <v>0</v>
      </c>
      <c r="AM475">
        <f t="shared" si="110"/>
        <v>0</v>
      </c>
      <c r="AN475" s="6">
        <f t="shared" si="111"/>
        <v>0.8</v>
      </c>
      <c r="AO475" t="str">
        <f>VLOOKUP(BD_PONDERACIONES[[#This Row],[Comuna]],Tabla3[#All],2,0)</f>
        <v>Cordillera</v>
      </c>
    </row>
    <row r="476" spans="1:41" x14ac:dyDescent="0.35">
      <c r="A476" t="s">
        <v>1768</v>
      </c>
      <c r="B476" t="s">
        <v>1769</v>
      </c>
      <c r="C476" t="s">
        <v>474</v>
      </c>
      <c r="D476" s="5">
        <v>44609</v>
      </c>
      <c r="E476" s="5">
        <v>44595</v>
      </c>
      <c r="F476" t="s">
        <v>763</v>
      </c>
      <c r="G476" t="s">
        <v>1770</v>
      </c>
      <c r="H476" t="s">
        <v>1580</v>
      </c>
      <c r="J476" t="s">
        <v>756</v>
      </c>
      <c r="K476" t="s">
        <v>756</v>
      </c>
      <c r="L476" t="s">
        <v>757</v>
      </c>
      <c r="M476" t="s">
        <v>757</v>
      </c>
      <c r="N476" t="s">
        <v>756</v>
      </c>
      <c r="O476" t="s">
        <v>756</v>
      </c>
      <c r="P476" t="s">
        <v>758</v>
      </c>
      <c r="Q476" t="s">
        <v>759</v>
      </c>
      <c r="R476" t="s">
        <v>759</v>
      </c>
      <c r="S476" t="s">
        <v>757</v>
      </c>
      <c r="T476" t="s">
        <v>757</v>
      </c>
      <c r="U476" t="s">
        <v>757</v>
      </c>
      <c r="V476" t="s">
        <v>768</v>
      </c>
      <c r="W476" t="s">
        <v>756</v>
      </c>
      <c r="X476" t="s">
        <v>1771</v>
      </c>
      <c r="Y476" t="str">
        <f t="shared" si="98"/>
        <v>febrero</v>
      </c>
      <c r="Z476">
        <f>YEAR(BD_PONDERACIONES[[#This Row],[Fecha Ejecución del Ticket]])</f>
        <v>2022</v>
      </c>
      <c r="AA476" t="str">
        <f t="shared" si="99"/>
        <v>febrero</v>
      </c>
      <c r="AB476">
        <f>YEAR(BD_PONDERACIONES[[#This Row],[Fecha de Inspección]])</f>
        <v>2022</v>
      </c>
      <c r="AC476">
        <f t="shared" si="100"/>
        <v>0.5</v>
      </c>
      <c r="AD476">
        <f t="shared" si="101"/>
        <v>0.5</v>
      </c>
      <c r="AE476">
        <f t="shared" si="102"/>
        <v>0.5</v>
      </c>
      <c r="AF476">
        <f t="shared" si="103"/>
        <v>0.5</v>
      </c>
      <c r="AG476">
        <f t="shared" si="104"/>
        <v>0.5</v>
      </c>
      <c r="AH476">
        <f t="shared" si="105"/>
        <v>0.5</v>
      </c>
      <c r="AI476">
        <f t="shared" si="106"/>
        <v>0.25</v>
      </c>
      <c r="AJ476">
        <f t="shared" si="107"/>
        <v>0.25</v>
      </c>
      <c r="AK476">
        <f t="shared" si="108"/>
        <v>0.5</v>
      </c>
      <c r="AL476">
        <f t="shared" si="109"/>
        <v>0.17499999999999999</v>
      </c>
      <c r="AM476">
        <f t="shared" si="110"/>
        <v>0.5</v>
      </c>
      <c r="AN476" s="6">
        <f t="shared" si="111"/>
        <v>0.93500000000000005</v>
      </c>
      <c r="AO476" t="str">
        <f>VLOOKUP(BD_PONDERACIONES[[#This Row],[Comuna]],Tabla3[#All],2,0)</f>
        <v>Cordillera</v>
      </c>
    </row>
    <row r="477" spans="1:41" x14ac:dyDescent="0.35">
      <c r="A477" t="s">
        <v>1772</v>
      </c>
      <c r="B477" t="s">
        <v>1773</v>
      </c>
      <c r="C477" t="s">
        <v>517</v>
      </c>
      <c r="D477" s="5">
        <v>44609</v>
      </c>
      <c r="E477" s="5">
        <v>44601</v>
      </c>
      <c r="F477" t="s">
        <v>753</v>
      </c>
      <c r="G477" t="s">
        <v>1774</v>
      </c>
      <c r="H477" t="s">
        <v>1389</v>
      </c>
      <c r="J477" t="s">
        <v>756</v>
      </c>
      <c r="K477" t="s">
        <v>756</v>
      </c>
      <c r="L477" t="s">
        <v>757</v>
      </c>
      <c r="M477" t="s">
        <v>757</v>
      </c>
      <c r="N477" t="s">
        <v>756</v>
      </c>
      <c r="O477" t="s">
        <v>756</v>
      </c>
      <c r="P477" t="s">
        <v>758</v>
      </c>
      <c r="Q477" t="s">
        <v>759</v>
      </c>
      <c r="R477" t="s">
        <v>759</v>
      </c>
      <c r="S477" t="s">
        <v>757</v>
      </c>
      <c r="T477" t="s">
        <v>757</v>
      </c>
      <c r="U477" t="s">
        <v>757</v>
      </c>
      <c r="V477" t="s">
        <v>756</v>
      </c>
      <c r="W477" t="s">
        <v>756</v>
      </c>
      <c r="X477" t="s">
        <v>1775</v>
      </c>
      <c r="Y477" t="str">
        <f t="shared" si="98"/>
        <v>febrero</v>
      </c>
      <c r="Z477">
        <f>YEAR(BD_PONDERACIONES[[#This Row],[Fecha Ejecución del Ticket]])</f>
        <v>2022</v>
      </c>
      <c r="AA477" t="str">
        <f t="shared" si="99"/>
        <v>febrero</v>
      </c>
      <c r="AB477">
        <f>YEAR(BD_PONDERACIONES[[#This Row],[Fecha de Inspección]])</f>
        <v>2022</v>
      </c>
      <c r="AC477">
        <f t="shared" si="100"/>
        <v>0.5</v>
      </c>
      <c r="AD477">
        <f t="shared" si="101"/>
        <v>0.5</v>
      </c>
      <c r="AE477">
        <f t="shared" si="102"/>
        <v>0.5</v>
      </c>
      <c r="AF477">
        <f t="shared" si="103"/>
        <v>0.5</v>
      </c>
      <c r="AG477">
        <f t="shared" si="104"/>
        <v>0.5</v>
      </c>
      <c r="AH477">
        <f t="shared" si="105"/>
        <v>0.5</v>
      </c>
      <c r="AI477">
        <f t="shared" si="106"/>
        <v>0.25</v>
      </c>
      <c r="AJ477">
        <f t="shared" si="107"/>
        <v>0.25</v>
      </c>
      <c r="AK477">
        <f t="shared" si="108"/>
        <v>0.5</v>
      </c>
      <c r="AL477">
        <f t="shared" si="109"/>
        <v>0.5</v>
      </c>
      <c r="AM477">
        <f t="shared" si="110"/>
        <v>0.5</v>
      </c>
      <c r="AN477" s="6">
        <f t="shared" si="111"/>
        <v>1</v>
      </c>
      <c r="AO477" t="str">
        <f>VLOOKUP(BD_PONDERACIONES[[#This Row],[Comuna]],Tabla3[#All],2,0)</f>
        <v>Florida</v>
      </c>
    </row>
    <row r="478" spans="1:41" x14ac:dyDescent="0.35">
      <c r="A478" t="s">
        <v>1776</v>
      </c>
      <c r="B478" t="s">
        <v>1777</v>
      </c>
      <c r="C478" t="s">
        <v>529</v>
      </c>
      <c r="D478" s="5">
        <v>44609</v>
      </c>
      <c r="E478" s="5">
        <v>44603</v>
      </c>
      <c r="F478" t="s">
        <v>763</v>
      </c>
      <c r="G478" t="s">
        <v>1778</v>
      </c>
      <c r="H478" t="s">
        <v>1580</v>
      </c>
      <c r="J478" t="s">
        <v>756</v>
      </c>
      <c r="K478" t="s">
        <v>756</v>
      </c>
      <c r="L478" t="s">
        <v>757</v>
      </c>
      <c r="M478" t="s">
        <v>757</v>
      </c>
      <c r="N478" t="s">
        <v>756</v>
      </c>
      <c r="O478" t="s">
        <v>756</v>
      </c>
      <c r="P478" t="s">
        <v>758</v>
      </c>
      <c r="Q478" t="s">
        <v>759</v>
      </c>
      <c r="R478" t="s">
        <v>759</v>
      </c>
      <c r="S478" t="s">
        <v>757</v>
      </c>
      <c r="T478" t="s">
        <v>757</v>
      </c>
      <c r="U478" t="s">
        <v>757</v>
      </c>
      <c r="V478" t="s">
        <v>756</v>
      </c>
      <c r="W478" t="s">
        <v>756</v>
      </c>
      <c r="X478" t="s">
        <v>1779</v>
      </c>
      <c r="Y478" t="str">
        <f t="shared" si="98"/>
        <v>febrero</v>
      </c>
      <c r="Z478">
        <f>YEAR(BD_PONDERACIONES[[#This Row],[Fecha Ejecución del Ticket]])</f>
        <v>2022</v>
      </c>
      <c r="AA478" t="str">
        <f t="shared" si="99"/>
        <v>febrero</v>
      </c>
      <c r="AB478">
        <f>YEAR(BD_PONDERACIONES[[#This Row],[Fecha de Inspección]])</f>
        <v>2022</v>
      </c>
      <c r="AC478">
        <f t="shared" si="100"/>
        <v>0.5</v>
      </c>
      <c r="AD478">
        <f t="shared" si="101"/>
        <v>0.5</v>
      </c>
      <c r="AE478">
        <f t="shared" si="102"/>
        <v>0.5</v>
      </c>
      <c r="AF478">
        <f t="shared" si="103"/>
        <v>0.5</v>
      </c>
      <c r="AG478">
        <f t="shared" si="104"/>
        <v>0.5</v>
      </c>
      <c r="AH478">
        <f t="shared" si="105"/>
        <v>0.5</v>
      </c>
      <c r="AI478">
        <f t="shared" si="106"/>
        <v>0.25</v>
      </c>
      <c r="AJ478">
        <f t="shared" si="107"/>
        <v>0.25</v>
      </c>
      <c r="AK478">
        <f t="shared" si="108"/>
        <v>0.5</v>
      </c>
      <c r="AL478">
        <f t="shared" si="109"/>
        <v>0.5</v>
      </c>
      <c r="AM478">
        <f t="shared" si="110"/>
        <v>0.5</v>
      </c>
      <c r="AN478" s="6">
        <f t="shared" si="111"/>
        <v>1</v>
      </c>
      <c r="AO478" t="str">
        <f>VLOOKUP(BD_PONDERACIONES[[#This Row],[Comuna]],Tabla3[#All],2,0)</f>
        <v>Cordillera</v>
      </c>
    </row>
    <row r="479" spans="1:41" x14ac:dyDescent="0.35">
      <c r="A479" t="s">
        <v>1780</v>
      </c>
      <c r="B479" t="s">
        <v>1781</v>
      </c>
      <c r="C479" t="s">
        <v>510</v>
      </c>
      <c r="D479" s="5">
        <v>44609</v>
      </c>
      <c r="E479" s="5">
        <v>44601</v>
      </c>
      <c r="F479" t="s">
        <v>753</v>
      </c>
      <c r="G479" t="s">
        <v>1782</v>
      </c>
      <c r="H479" t="s">
        <v>1389</v>
      </c>
      <c r="J479" t="s">
        <v>756</v>
      </c>
      <c r="K479" t="s">
        <v>756</v>
      </c>
      <c r="L479" t="s">
        <v>773</v>
      </c>
      <c r="M479" t="s">
        <v>773</v>
      </c>
      <c r="N479" t="s">
        <v>756</v>
      </c>
      <c r="O479" t="s">
        <v>756</v>
      </c>
      <c r="P479" t="s">
        <v>765</v>
      </c>
      <c r="Q479" t="s">
        <v>759</v>
      </c>
      <c r="R479" t="s">
        <v>759</v>
      </c>
      <c r="S479" t="s">
        <v>756</v>
      </c>
      <c r="T479" t="s">
        <v>756</v>
      </c>
      <c r="U479" t="s">
        <v>756</v>
      </c>
      <c r="V479" t="s">
        <v>756</v>
      </c>
      <c r="W479" t="s">
        <v>756</v>
      </c>
      <c r="X479" t="s">
        <v>1783</v>
      </c>
      <c r="Y479" t="str">
        <f t="shared" si="98"/>
        <v>febrero</v>
      </c>
      <c r="Z479">
        <f>YEAR(BD_PONDERACIONES[[#This Row],[Fecha Ejecución del Ticket]])</f>
        <v>2022</v>
      </c>
      <c r="AA479" t="str">
        <f t="shared" si="99"/>
        <v>febrero</v>
      </c>
      <c r="AB479">
        <f>YEAR(BD_PONDERACIONES[[#This Row],[Fecha de Inspección]])</f>
        <v>2022</v>
      </c>
      <c r="AC479">
        <f t="shared" si="100"/>
        <v>0.5</v>
      </c>
      <c r="AD479">
        <f t="shared" si="101"/>
        <v>0.5</v>
      </c>
      <c r="AE479">
        <f t="shared" si="102"/>
        <v>0</v>
      </c>
      <c r="AF479">
        <f t="shared" si="103"/>
        <v>0</v>
      </c>
      <c r="AG479">
        <f t="shared" si="104"/>
        <v>0.5</v>
      </c>
      <c r="AH479">
        <f t="shared" si="105"/>
        <v>0.5</v>
      </c>
      <c r="AI479">
        <f t="shared" si="106"/>
        <v>0.25</v>
      </c>
      <c r="AJ479">
        <f t="shared" si="107"/>
        <v>0.25</v>
      </c>
      <c r="AK479">
        <f t="shared" si="108"/>
        <v>0.5</v>
      </c>
      <c r="AL479">
        <f t="shared" si="109"/>
        <v>0.5</v>
      </c>
      <c r="AM479">
        <f t="shared" si="110"/>
        <v>0.5</v>
      </c>
      <c r="AN479" s="6">
        <f t="shared" si="111"/>
        <v>0.7</v>
      </c>
      <c r="AO479" t="str">
        <f>VLOOKUP(BD_PONDERACIONES[[#This Row],[Comuna]],Tabla3[#All],2,0)</f>
        <v>Florida</v>
      </c>
    </row>
    <row r="480" spans="1:41" x14ac:dyDescent="0.35">
      <c r="A480" t="s">
        <v>1784</v>
      </c>
      <c r="B480" t="s">
        <v>1785</v>
      </c>
      <c r="C480" t="s">
        <v>473</v>
      </c>
      <c r="D480" s="5">
        <v>44609</v>
      </c>
      <c r="E480" s="5">
        <v>44595</v>
      </c>
      <c r="F480" t="s">
        <v>753</v>
      </c>
      <c r="G480" t="s">
        <v>1786</v>
      </c>
      <c r="H480" t="s">
        <v>1389</v>
      </c>
      <c r="J480" t="s">
        <v>756</v>
      </c>
      <c r="K480" t="s">
        <v>756</v>
      </c>
      <c r="L480" t="s">
        <v>757</v>
      </c>
      <c r="M480" t="s">
        <v>757</v>
      </c>
      <c r="N480" t="s">
        <v>756</v>
      </c>
      <c r="O480" t="s">
        <v>756</v>
      </c>
      <c r="P480" t="s">
        <v>758</v>
      </c>
      <c r="Q480" t="s">
        <v>759</v>
      </c>
      <c r="R480" t="s">
        <v>759</v>
      </c>
      <c r="S480" t="s">
        <v>757</v>
      </c>
      <c r="T480" t="s">
        <v>757</v>
      </c>
      <c r="U480" t="s">
        <v>757</v>
      </c>
      <c r="V480" t="s">
        <v>756</v>
      </c>
      <c r="W480" t="s">
        <v>756</v>
      </c>
      <c r="X480" t="s">
        <v>1787</v>
      </c>
      <c r="Y480" t="str">
        <f t="shared" si="98"/>
        <v>febrero</v>
      </c>
      <c r="Z480">
        <f>YEAR(BD_PONDERACIONES[[#This Row],[Fecha Ejecución del Ticket]])</f>
        <v>2022</v>
      </c>
      <c r="AA480" t="str">
        <f t="shared" si="99"/>
        <v>febrero</v>
      </c>
      <c r="AB480">
        <f>YEAR(BD_PONDERACIONES[[#This Row],[Fecha de Inspección]])</f>
        <v>2022</v>
      </c>
      <c r="AC480">
        <f t="shared" si="100"/>
        <v>0.5</v>
      </c>
      <c r="AD480">
        <f t="shared" si="101"/>
        <v>0.5</v>
      </c>
      <c r="AE480">
        <f t="shared" si="102"/>
        <v>0.5</v>
      </c>
      <c r="AF480">
        <f t="shared" si="103"/>
        <v>0.5</v>
      </c>
      <c r="AG480">
        <f t="shared" si="104"/>
        <v>0.5</v>
      </c>
      <c r="AH480">
        <f t="shared" si="105"/>
        <v>0.5</v>
      </c>
      <c r="AI480">
        <f t="shared" si="106"/>
        <v>0.25</v>
      </c>
      <c r="AJ480">
        <f t="shared" si="107"/>
        <v>0.25</v>
      </c>
      <c r="AK480">
        <f t="shared" si="108"/>
        <v>0.5</v>
      </c>
      <c r="AL480">
        <f t="shared" si="109"/>
        <v>0.5</v>
      </c>
      <c r="AM480">
        <f t="shared" si="110"/>
        <v>0.5</v>
      </c>
      <c r="AN480" s="6">
        <f t="shared" si="111"/>
        <v>1</v>
      </c>
      <c r="AO480" t="str">
        <f>VLOOKUP(BD_PONDERACIONES[[#This Row],[Comuna]],Tabla3[#All],2,0)</f>
        <v>Florida</v>
      </c>
    </row>
    <row r="481" spans="1:41" x14ac:dyDescent="0.35">
      <c r="A481" t="s">
        <v>1788</v>
      </c>
      <c r="B481" t="s">
        <v>1789</v>
      </c>
      <c r="C481" t="s">
        <v>471</v>
      </c>
      <c r="D481" s="5">
        <v>44609</v>
      </c>
      <c r="E481" s="5">
        <v>44595</v>
      </c>
      <c r="F481" t="s">
        <v>763</v>
      </c>
      <c r="G481" t="s">
        <v>1790</v>
      </c>
      <c r="H481" t="s">
        <v>1580</v>
      </c>
      <c r="J481" t="s">
        <v>756</v>
      </c>
      <c r="K481" t="s">
        <v>756</v>
      </c>
      <c r="L481" t="s">
        <v>757</v>
      </c>
      <c r="M481" t="s">
        <v>757</v>
      </c>
      <c r="N481" t="s">
        <v>756</v>
      </c>
      <c r="O481" t="s">
        <v>756</v>
      </c>
      <c r="P481" t="s">
        <v>758</v>
      </c>
      <c r="Q481" t="s">
        <v>759</v>
      </c>
      <c r="R481" t="s">
        <v>759</v>
      </c>
      <c r="S481" t="s">
        <v>757</v>
      </c>
      <c r="T481" t="s">
        <v>757</v>
      </c>
      <c r="U481" t="s">
        <v>757</v>
      </c>
      <c r="V481" t="s">
        <v>773</v>
      </c>
      <c r="W481" t="s">
        <v>768</v>
      </c>
      <c r="X481" t="s">
        <v>1791</v>
      </c>
      <c r="Y481" t="str">
        <f t="shared" si="98"/>
        <v>febrero</v>
      </c>
      <c r="Z481">
        <f>YEAR(BD_PONDERACIONES[[#This Row],[Fecha Ejecución del Ticket]])</f>
        <v>2022</v>
      </c>
      <c r="AA481" t="str">
        <f t="shared" si="99"/>
        <v>febrero</v>
      </c>
      <c r="AB481">
        <f>YEAR(BD_PONDERACIONES[[#This Row],[Fecha de Inspección]])</f>
        <v>2022</v>
      </c>
      <c r="AC481">
        <f t="shared" si="100"/>
        <v>0.5</v>
      </c>
      <c r="AD481">
        <f t="shared" si="101"/>
        <v>0.5</v>
      </c>
      <c r="AE481">
        <f t="shared" si="102"/>
        <v>0.5</v>
      </c>
      <c r="AF481">
        <f t="shared" si="103"/>
        <v>0.5</v>
      </c>
      <c r="AG481">
        <f t="shared" si="104"/>
        <v>0.5</v>
      </c>
      <c r="AH481">
        <f t="shared" si="105"/>
        <v>0.5</v>
      </c>
      <c r="AI481">
        <f t="shared" si="106"/>
        <v>0.25</v>
      </c>
      <c r="AJ481">
        <f t="shared" si="107"/>
        <v>0.25</v>
      </c>
      <c r="AK481">
        <f t="shared" si="108"/>
        <v>0.5</v>
      </c>
      <c r="AL481">
        <f t="shared" si="109"/>
        <v>0</v>
      </c>
      <c r="AM481">
        <f t="shared" si="110"/>
        <v>0.17499999999999999</v>
      </c>
      <c r="AN481" s="6">
        <f t="shared" si="111"/>
        <v>0.83500000000000008</v>
      </c>
      <c r="AO481" t="str">
        <f>VLOOKUP(BD_PONDERACIONES[[#This Row],[Comuna]],Tabla3[#All],2,0)</f>
        <v>Cordillera</v>
      </c>
    </row>
    <row r="482" spans="1:41" x14ac:dyDescent="0.35">
      <c r="A482" t="s">
        <v>1792</v>
      </c>
      <c r="B482" t="s">
        <v>1793</v>
      </c>
      <c r="C482" t="s">
        <v>500</v>
      </c>
      <c r="D482" s="5">
        <v>44609</v>
      </c>
      <c r="E482" s="5">
        <v>44599</v>
      </c>
      <c r="F482" t="s">
        <v>753</v>
      </c>
      <c r="G482" t="s">
        <v>1794</v>
      </c>
      <c r="H482" t="s">
        <v>1389</v>
      </c>
      <c r="J482" t="s">
        <v>756</v>
      </c>
      <c r="K482" t="s">
        <v>756</v>
      </c>
      <c r="L482" t="s">
        <v>756</v>
      </c>
      <c r="M482" t="s">
        <v>756</v>
      </c>
      <c r="N482" t="s">
        <v>756</v>
      </c>
      <c r="O482" t="s">
        <v>756</v>
      </c>
      <c r="P482" t="s">
        <v>765</v>
      </c>
      <c r="Q482" t="s">
        <v>759</v>
      </c>
      <c r="R482" t="s">
        <v>759</v>
      </c>
      <c r="S482" t="s">
        <v>756</v>
      </c>
      <c r="T482" t="s">
        <v>756</v>
      </c>
      <c r="U482" t="s">
        <v>756</v>
      </c>
      <c r="V482" t="s">
        <v>756</v>
      </c>
      <c r="W482" t="s">
        <v>756</v>
      </c>
      <c r="X482" t="s">
        <v>1795</v>
      </c>
      <c r="Y482" t="str">
        <f t="shared" si="98"/>
        <v>febrero</v>
      </c>
      <c r="Z482">
        <f>YEAR(BD_PONDERACIONES[[#This Row],[Fecha Ejecución del Ticket]])</f>
        <v>2022</v>
      </c>
      <c r="AA482" t="str">
        <f t="shared" si="99"/>
        <v>febrero</v>
      </c>
      <c r="AB482">
        <f>YEAR(BD_PONDERACIONES[[#This Row],[Fecha de Inspección]])</f>
        <v>2022</v>
      </c>
      <c r="AC482">
        <f t="shared" si="100"/>
        <v>0.5</v>
      </c>
      <c r="AD482">
        <f t="shared" si="101"/>
        <v>0.5</v>
      </c>
      <c r="AE482">
        <f t="shared" si="102"/>
        <v>0.5</v>
      </c>
      <c r="AF482">
        <f t="shared" si="103"/>
        <v>0.5</v>
      </c>
      <c r="AG482">
        <f t="shared" si="104"/>
        <v>0.5</v>
      </c>
      <c r="AH482">
        <f t="shared" si="105"/>
        <v>0.5</v>
      </c>
      <c r="AI482">
        <f t="shared" si="106"/>
        <v>0.25</v>
      </c>
      <c r="AJ482">
        <f t="shared" si="107"/>
        <v>0.25</v>
      </c>
      <c r="AK482">
        <f t="shared" si="108"/>
        <v>0.5</v>
      </c>
      <c r="AL482">
        <f t="shared" si="109"/>
        <v>0.5</v>
      </c>
      <c r="AM482">
        <f t="shared" si="110"/>
        <v>0.5</v>
      </c>
      <c r="AN482" s="6">
        <f t="shared" si="111"/>
        <v>1</v>
      </c>
      <c r="AO482" t="str">
        <f>VLOOKUP(BD_PONDERACIONES[[#This Row],[Comuna]],Tabla3[#All],2,0)</f>
        <v>Florida</v>
      </c>
    </row>
    <row r="483" spans="1:41" x14ac:dyDescent="0.35">
      <c r="A483" t="s">
        <v>1796</v>
      </c>
      <c r="B483" t="s">
        <v>1797</v>
      </c>
      <c r="C483" t="s">
        <v>468</v>
      </c>
      <c r="D483" s="5">
        <v>44609</v>
      </c>
      <c r="E483" s="5">
        <v>44594</v>
      </c>
      <c r="F483" t="s">
        <v>753</v>
      </c>
      <c r="G483" t="s">
        <v>1798</v>
      </c>
      <c r="H483" t="s">
        <v>1389</v>
      </c>
      <c r="J483" t="s">
        <v>756</v>
      </c>
      <c r="K483" t="s">
        <v>756</v>
      </c>
      <c r="L483" t="s">
        <v>757</v>
      </c>
      <c r="M483" t="s">
        <v>757</v>
      </c>
      <c r="N483" t="s">
        <v>756</v>
      </c>
      <c r="O483" t="s">
        <v>756</v>
      </c>
      <c r="P483" t="s">
        <v>758</v>
      </c>
      <c r="Q483" t="s">
        <v>759</v>
      </c>
      <c r="R483" t="s">
        <v>759</v>
      </c>
      <c r="S483" t="s">
        <v>757</v>
      </c>
      <c r="T483" t="s">
        <v>757</v>
      </c>
      <c r="U483" t="s">
        <v>757</v>
      </c>
      <c r="V483" t="s">
        <v>756</v>
      </c>
      <c r="W483" t="s">
        <v>773</v>
      </c>
      <c r="X483" t="s">
        <v>885</v>
      </c>
      <c r="Y483" t="str">
        <f t="shared" si="98"/>
        <v>febrero</v>
      </c>
      <c r="Z483">
        <f>YEAR(BD_PONDERACIONES[[#This Row],[Fecha Ejecución del Ticket]])</f>
        <v>2022</v>
      </c>
      <c r="AA483" t="str">
        <f t="shared" si="99"/>
        <v>febrero</v>
      </c>
      <c r="AB483">
        <f>YEAR(BD_PONDERACIONES[[#This Row],[Fecha de Inspección]])</f>
        <v>2022</v>
      </c>
      <c r="AC483">
        <f t="shared" si="100"/>
        <v>0.5</v>
      </c>
      <c r="AD483">
        <f t="shared" si="101"/>
        <v>0.5</v>
      </c>
      <c r="AE483">
        <f t="shared" si="102"/>
        <v>0.5</v>
      </c>
      <c r="AF483">
        <f t="shared" si="103"/>
        <v>0.5</v>
      </c>
      <c r="AG483">
        <f t="shared" si="104"/>
        <v>0.5</v>
      </c>
      <c r="AH483">
        <f t="shared" si="105"/>
        <v>0.5</v>
      </c>
      <c r="AI483">
        <f t="shared" si="106"/>
        <v>0.25</v>
      </c>
      <c r="AJ483">
        <f t="shared" si="107"/>
        <v>0.25</v>
      </c>
      <c r="AK483">
        <f t="shared" si="108"/>
        <v>0.5</v>
      </c>
      <c r="AL483">
        <f t="shared" si="109"/>
        <v>0.5</v>
      </c>
      <c r="AM483">
        <f t="shared" si="110"/>
        <v>0</v>
      </c>
      <c r="AN483" s="6">
        <f t="shared" si="111"/>
        <v>0.9</v>
      </c>
      <c r="AO483" t="str">
        <f>VLOOKUP(BD_PONDERACIONES[[#This Row],[Comuna]],Tabla3[#All],2,0)</f>
        <v>Florida</v>
      </c>
    </row>
    <row r="484" spans="1:41" x14ac:dyDescent="0.35">
      <c r="A484" t="s">
        <v>1799</v>
      </c>
      <c r="B484" t="s">
        <v>1800</v>
      </c>
      <c r="C484" t="s">
        <v>464</v>
      </c>
      <c r="D484" s="5">
        <v>44609</v>
      </c>
      <c r="E484" s="5">
        <v>44593</v>
      </c>
      <c r="F484" t="s">
        <v>763</v>
      </c>
      <c r="G484" t="s">
        <v>1801</v>
      </c>
      <c r="H484" t="s">
        <v>1580</v>
      </c>
      <c r="J484" t="s">
        <v>756</v>
      </c>
      <c r="K484" t="s">
        <v>756</v>
      </c>
      <c r="L484" t="s">
        <v>757</v>
      </c>
      <c r="M484" t="s">
        <v>757</v>
      </c>
      <c r="N484" t="s">
        <v>756</v>
      </c>
      <c r="O484" t="s">
        <v>756</v>
      </c>
      <c r="P484" t="s">
        <v>758</v>
      </c>
      <c r="Q484" t="s">
        <v>759</v>
      </c>
      <c r="R484" t="s">
        <v>759</v>
      </c>
      <c r="S484" t="s">
        <v>757</v>
      </c>
      <c r="T484" t="s">
        <v>757</v>
      </c>
      <c r="U484" t="s">
        <v>757</v>
      </c>
      <c r="V484" t="s">
        <v>756</v>
      </c>
      <c r="W484" t="s">
        <v>756</v>
      </c>
      <c r="X484" t="s">
        <v>804</v>
      </c>
      <c r="Y484" t="str">
        <f t="shared" si="98"/>
        <v>febrero</v>
      </c>
      <c r="Z484">
        <f>YEAR(BD_PONDERACIONES[[#This Row],[Fecha Ejecución del Ticket]])</f>
        <v>2022</v>
      </c>
      <c r="AA484" t="str">
        <f t="shared" si="99"/>
        <v>febrero</v>
      </c>
      <c r="AB484">
        <f>YEAR(BD_PONDERACIONES[[#This Row],[Fecha de Inspección]])</f>
        <v>2022</v>
      </c>
      <c r="AC484">
        <f t="shared" si="100"/>
        <v>0.5</v>
      </c>
      <c r="AD484">
        <f t="shared" si="101"/>
        <v>0.5</v>
      </c>
      <c r="AE484">
        <f t="shared" si="102"/>
        <v>0.5</v>
      </c>
      <c r="AF484">
        <f t="shared" si="103"/>
        <v>0.5</v>
      </c>
      <c r="AG484">
        <f t="shared" si="104"/>
        <v>0.5</v>
      </c>
      <c r="AH484">
        <f t="shared" si="105"/>
        <v>0.5</v>
      </c>
      <c r="AI484">
        <f t="shared" si="106"/>
        <v>0.25</v>
      </c>
      <c r="AJ484">
        <f t="shared" si="107"/>
        <v>0.25</v>
      </c>
      <c r="AK484">
        <f t="shared" si="108"/>
        <v>0.5</v>
      </c>
      <c r="AL484">
        <f t="shared" si="109"/>
        <v>0.5</v>
      </c>
      <c r="AM484">
        <f t="shared" si="110"/>
        <v>0.5</v>
      </c>
      <c r="AN484" s="6">
        <f t="shared" si="111"/>
        <v>1</v>
      </c>
      <c r="AO484" t="str">
        <f>VLOOKUP(BD_PONDERACIONES[[#This Row],[Comuna]],Tabla3[#All],2,0)</f>
        <v>Cordillera</v>
      </c>
    </row>
    <row r="485" spans="1:41" x14ac:dyDescent="0.35">
      <c r="A485" t="s">
        <v>1802</v>
      </c>
      <c r="B485" t="s">
        <v>1803</v>
      </c>
      <c r="C485" t="s">
        <v>463</v>
      </c>
      <c r="D485" s="5">
        <v>44609</v>
      </c>
      <c r="E485" s="5">
        <v>44593</v>
      </c>
      <c r="F485" t="s">
        <v>753</v>
      </c>
      <c r="G485" t="s">
        <v>1804</v>
      </c>
      <c r="H485" t="s">
        <v>1389</v>
      </c>
      <c r="J485" t="s">
        <v>756</v>
      </c>
      <c r="K485" t="s">
        <v>756</v>
      </c>
      <c r="L485" t="s">
        <v>757</v>
      </c>
      <c r="M485" t="s">
        <v>757</v>
      </c>
      <c r="N485" t="s">
        <v>756</v>
      </c>
      <c r="O485" t="s">
        <v>756</v>
      </c>
      <c r="P485" t="s">
        <v>765</v>
      </c>
      <c r="Q485" t="s">
        <v>759</v>
      </c>
      <c r="R485" t="s">
        <v>759</v>
      </c>
      <c r="S485" t="s">
        <v>756</v>
      </c>
      <c r="T485" t="s">
        <v>756</v>
      </c>
      <c r="U485" t="s">
        <v>756</v>
      </c>
      <c r="V485" t="s">
        <v>756</v>
      </c>
      <c r="W485" t="s">
        <v>756</v>
      </c>
      <c r="X485" t="s">
        <v>1805</v>
      </c>
      <c r="Y485" t="str">
        <f t="shared" si="98"/>
        <v>febrero</v>
      </c>
      <c r="Z485">
        <f>YEAR(BD_PONDERACIONES[[#This Row],[Fecha Ejecución del Ticket]])</f>
        <v>2022</v>
      </c>
      <c r="AA485" t="str">
        <f t="shared" si="99"/>
        <v>febrero</v>
      </c>
      <c r="AB485">
        <f>YEAR(BD_PONDERACIONES[[#This Row],[Fecha de Inspección]])</f>
        <v>2022</v>
      </c>
      <c r="AC485">
        <f t="shared" si="100"/>
        <v>0.5</v>
      </c>
      <c r="AD485">
        <f t="shared" si="101"/>
        <v>0.5</v>
      </c>
      <c r="AE485">
        <f t="shared" si="102"/>
        <v>0.5</v>
      </c>
      <c r="AF485">
        <f t="shared" si="103"/>
        <v>0.5</v>
      </c>
      <c r="AG485">
        <f t="shared" si="104"/>
        <v>0.5</v>
      </c>
      <c r="AH485">
        <f t="shared" si="105"/>
        <v>0.5</v>
      </c>
      <c r="AI485">
        <f t="shared" si="106"/>
        <v>0.25</v>
      </c>
      <c r="AJ485">
        <f t="shared" si="107"/>
        <v>0.25</v>
      </c>
      <c r="AK485">
        <f t="shared" si="108"/>
        <v>0.5</v>
      </c>
      <c r="AL485">
        <f t="shared" si="109"/>
        <v>0.5</v>
      </c>
      <c r="AM485">
        <f t="shared" si="110"/>
        <v>0.5</v>
      </c>
      <c r="AN485" s="6">
        <f t="shared" si="111"/>
        <v>1</v>
      </c>
      <c r="AO485" t="str">
        <f>VLOOKUP(BD_PONDERACIONES[[#This Row],[Comuna]],Tabla3[#All],2,0)</f>
        <v>Florida</v>
      </c>
    </row>
    <row r="486" spans="1:41" x14ac:dyDescent="0.35">
      <c r="A486" t="s">
        <v>1624</v>
      </c>
      <c r="B486" t="s">
        <v>1625</v>
      </c>
      <c r="C486" t="s">
        <v>550</v>
      </c>
      <c r="D486" s="5">
        <v>44610</v>
      </c>
      <c r="E486" s="5">
        <v>44606</v>
      </c>
      <c r="F486" t="s">
        <v>763</v>
      </c>
      <c r="G486" t="s">
        <v>1626</v>
      </c>
      <c r="H486" t="s">
        <v>1580</v>
      </c>
      <c r="J486" t="s">
        <v>756</v>
      </c>
      <c r="K486" t="s">
        <v>756</v>
      </c>
      <c r="L486" t="s">
        <v>757</v>
      </c>
      <c r="M486" t="s">
        <v>757</v>
      </c>
      <c r="N486" t="s">
        <v>756</v>
      </c>
      <c r="O486" t="s">
        <v>756</v>
      </c>
      <c r="P486" t="s">
        <v>765</v>
      </c>
      <c r="Q486" t="s">
        <v>1627</v>
      </c>
      <c r="R486" t="s">
        <v>1628</v>
      </c>
      <c r="S486" t="s">
        <v>756</v>
      </c>
      <c r="T486" t="s">
        <v>756</v>
      </c>
      <c r="U486" t="s">
        <v>756</v>
      </c>
      <c r="V486" t="s">
        <v>756</v>
      </c>
      <c r="W486" t="s">
        <v>756</v>
      </c>
      <c r="X486" t="s">
        <v>769</v>
      </c>
      <c r="Y486" t="str">
        <f t="shared" si="98"/>
        <v>febrero</v>
      </c>
      <c r="Z486">
        <f>YEAR(BD_PONDERACIONES[[#This Row],[Fecha Ejecución del Ticket]])</f>
        <v>2022</v>
      </c>
      <c r="AA486" t="str">
        <f t="shared" si="99"/>
        <v>febrero</v>
      </c>
      <c r="AB486">
        <f>YEAR(BD_PONDERACIONES[[#This Row],[Fecha de Inspección]])</f>
        <v>2022</v>
      </c>
      <c r="AC486">
        <f t="shared" si="100"/>
        <v>0.5</v>
      </c>
      <c r="AD486">
        <f t="shared" si="101"/>
        <v>0.5</v>
      </c>
      <c r="AE486">
        <f t="shared" si="102"/>
        <v>0.5</v>
      </c>
      <c r="AF486">
        <f t="shared" si="103"/>
        <v>0.5</v>
      </c>
      <c r="AG486">
        <f t="shared" si="104"/>
        <v>0.5</v>
      </c>
      <c r="AH486">
        <f t="shared" si="105"/>
        <v>0.5</v>
      </c>
      <c r="AI486">
        <f t="shared" si="106"/>
        <v>0.25</v>
      </c>
      <c r="AJ486">
        <f t="shared" si="107"/>
        <v>0.25</v>
      </c>
      <c r="AK486">
        <f t="shared" si="108"/>
        <v>0.5</v>
      </c>
      <c r="AL486">
        <f t="shared" si="109"/>
        <v>0.5</v>
      </c>
      <c r="AM486">
        <f t="shared" si="110"/>
        <v>0.5</v>
      </c>
      <c r="AN486" s="6">
        <f t="shared" si="111"/>
        <v>1</v>
      </c>
      <c r="AO486" t="str">
        <f>VLOOKUP(BD_PONDERACIONES[[#This Row],[Comuna]],Tabla3[#All],2,0)</f>
        <v>Cordillera</v>
      </c>
    </row>
    <row r="487" spans="1:41" x14ac:dyDescent="0.35">
      <c r="A487" t="s">
        <v>1629</v>
      </c>
      <c r="B487" t="s">
        <v>1630</v>
      </c>
      <c r="C487" t="s">
        <v>501</v>
      </c>
      <c r="D487" s="5">
        <v>44610</v>
      </c>
      <c r="E487" s="5">
        <v>44600</v>
      </c>
      <c r="F487" t="s">
        <v>753</v>
      </c>
      <c r="G487" t="s">
        <v>1631</v>
      </c>
      <c r="H487" t="s">
        <v>1389</v>
      </c>
      <c r="J487" t="s">
        <v>756</v>
      </c>
      <c r="K487" t="s">
        <v>756</v>
      </c>
      <c r="L487" t="s">
        <v>756</v>
      </c>
      <c r="M487" t="s">
        <v>756</v>
      </c>
      <c r="N487" t="s">
        <v>756</v>
      </c>
      <c r="O487" t="s">
        <v>756</v>
      </c>
      <c r="P487" t="s">
        <v>765</v>
      </c>
      <c r="Q487" t="s">
        <v>759</v>
      </c>
      <c r="R487" t="s">
        <v>759</v>
      </c>
      <c r="S487" t="s">
        <v>756</v>
      </c>
      <c r="T487" t="s">
        <v>756</v>
      </c>
      <c r="U487" t="s">
        <v>756</v>
      </c>
      <c r="V487" t="s">
        <v>756</v>
      </c>
      <c r="W487" t="s">
        <v>756</v>
      </c>
      <c r="X487" t="s">
        <v>1632</v>
      </c>
      <c r="Y487" t="str">
        <f t="shared" si="98"/>
        <v>febrero</v>
      </c>
      <c r="Z487">
        <f>YEAR(BD_PONDERACIONES[[#This Row],[Fecha Ejecución del Ticket]])</f>
        <v>2022</v>
      </c>
      <c r="AA487" t="str">
        <f t="shared" si="99"/>
        <v>febrero</v>
      </c>
      <c r="AB487">
        <f>YEAR(BD_PONDERACIONES[[#This Row],[Fecha de Inspección]])</f>
        <v>2022</v>
      </c>
      <c r="AC487">
        <f t="shared" si="100"/>
        <v>0.5</v>
      </c>
      <c r="AD487">
        <f t="shared" si="101"/>
        <v>0.5</v>
      </c>
      <c r="AE487">
        <f t="shared" si="102"/>
        <v>0.5</v>
      </c>
      <c r="AF487">
        <f t="shared" si="103"/>
        <v>0.5</v>
      </c>
      <c r="AG487">
        <f t="shared" si="104"/>
        <v>0.5</v>
      </c>
      <c r="AH487">
        <f t="shared" si="105"/>
        <v>0.5</v>
      </c>
      <c r="AI487">
        <f t="shared" si="106"/>
        <v>0.25</v>
      </c>
      <c r="AJ487">
        <f t="shared" si="107"/>
        <v>0.25</v>
      </c>
      <c r="AK487">
        <f t="shared" si="108"/>
        <v>0.5</v>
      </c>
      <c r="AL487">
        <f t="shared" si="109"/>
        <v>0.5</v>
      </c>
      <c r="AM487">
        <f t="shared" si="110"/>
        <v>0.5</v>
      </c>
      <c r="AN487" s="6">
        <f t="shared" si="111"/>
        <v>1</v>
      </c>
      <c r="AO487" t="str">
        <f>VLOOKUP(BD_PONDERACIONES[[#This Row],[Comuna]],Tabla3[#All],2,0)</f>
        <v>Florida</v>
      </c>
    </row>
    <row r="488" spans="1:41" x14ac:dyDescent="0.35">
      <c r="A488" t="s">
        <v>1633</v>
      </c>
      <c r="B488" t="s">
        <v>1634</v>
      </c>
      <c r="C488" t="s">
        <v>547</v>
      </c>
      <c r="D488" s="5">
        <v>44610</v>
      </c>
      <c r="E488" s="5">
        <v>44605</v>
      </c>
      <c r="F488" t="s">
        <v>763</v>
      </c>
      <c r="G488" t="s">
        <v>1635</v>
      </c>
      <c r="H488" t="s">
        <v>1580</v>
      </c>
      <c r="J488" t="s">
        <v>756</v>
      </c>
      <c r="K488" t="s">
        <v>756</v>
      </c>
      <c r="L488" t="s">
        <v>757</v>
      </c>
      <c r="M488" t="s">
        <v>757</v>
      </c>
      <c r="N488" t="s">
        <v>756</v>
      </c>
      <c r="O488" t="s">
        <v>756</v>
      </c>
      <c r="P488" t="s">
        <v>765</v>
      </c>
      <c r="Q488" t="s">
        <v>1636</v>
      </c>
      <c r="R488" t="s">
        <v>759</v>
      </c>
      <c r="S488" t="s">
        <v>756</v>
      </c>
      <c r="T488" t="s">
        <v>756</v>
      </c>
      <c r="U488" t="s">
        <v>756</v>
      </c>
      <c r="V488" t="s">
        <v>756</v>
      </c>
      <c r="W488" t="s">
        <v>773</v>
      </c>
      <c r="X488" t="s">
        <v>1637</v>
      </c>
      <c r="Y488" t="str">
        <f t="shared" si="98"/>
        <v>febrero</v>
      </c>
      <c r="Z488">
        <f>YEAR(BD_PONDERACIONES[[#This Row],[Fecha Ejecución del Ticket]])</f>
        <v>2022</v>
      </c>
      <c r="AA488" t="str">
        <f t="shared" si="99"/>
        <v>febrero</v>
      </c>
      <c r="AB488">
        <f>YEAR(BD_PONDERACIONES[[#This Row],[Fecha de Inspección]])</f>
        <v>2022</v>
      </c>
      <c r="AC488">
        <f t="shared" si="100"/>
        <v>0.5</v>
      </c>
      <c r="AD488">
        <f t="shared" si="101"/>
        <v>0.5</v>
      </c>
      <c r="AE488">
        <f t="shared" si="102"/>
        <v>0.5</v>
      </c>
      <c r="AF488">
        <f t="shared" si="103"/>
        <v>0.5</v>
      </c>
      <c r="AG488">
        <f t="shared" si="104"/>
        <v>0.5</v>
      </c>
      <c r="AH488">
        <f t="shared" si="105"/>
        <v>0.5</v>
      </c>
      <c r="AI488">
        <f t="shared" si="106"/>
        <v>0.25</v>
      </c>
      <c r="AJ488">
        <f t="shared" si="107"/>
        <v>0.25</v>
      </c>
      <c r="AK488">
        <f t="shared" si="108"/>
        <v>0.5</v>
      </c>
      <c r="AL488">
        <f t="shared" si="109"/>
        <v>0.5</v>
      </c>
      <c r="AM488">
        <f t="shared" si="110"/>
        <v>0</v>
      </c>
      <c r="AN488" s="6">
        <f t="shared" si="111"/>
        <v>0.9</v>
      </c>
      <c r="AO488" t="str">
        <f>VLOOKUP(BD_PONDERACIONES[[#This Row],[Comuna]],Tabla3[#All],2,0)</f>
        <v>Cordillera</v>
      </c>
    </row>
    <row r="489" spans="1:41" x14ac:dyDescent="0.35">
      <c r="A489" t="s">
        <v>1638</v>
      </c>
      <c r="B489" t="s">
        <v>1639</v>
      </c>
      <c r="C489" t="s">
        <v>487</v>
      </c>
      <c r="D489" s="5">
        <v>44610</v>
      </c>
      <c r="E489" s="5">
        <v>44597</v>
      </c>
      <c r="F489" t="s">
        <v>753</v>
      </c>
      <c r="G489" t="s">
        <v>1640</v>
      </c>
      <c r="H489" t="s">
        <v>1389</v>
      </c>
      <c r="J489" t="s">
        <v>756</v>
      </c>
      <c r="K489" t="s">
        <v>756</v>
      </c>
      <c r="L489" t="s">
        <v>757</v>
      </c>
      <c r="M489" t="s">
        <v>757</v>
      </c>
      <c r="N489" t="s">
        <v>756</v>
      </c>
      <c r="O489" t="s">
        <v>756</v>
      </c>
      <c r="P489" t="s">
        <v>758</v>
      </c>
      <c r="Q489" t="s">
        <v>759</v>
      </c>
      <c r="R489" t="s">
        <v>759</v>
      </c>
      <c r="S489" t="s">
        <v>757</v>
      </c>
      <c r="T489" t="s">
        <v>757</v>
      </c>
      <c r="U489" t="s">
        <v>757</v>
      </c>
      <c r="V489" t="s">
        <v>756</v>
      </c>
      <c r="W489" t="s">
        <v>756</v>
      </c>
      <c r="X489" t="s">
        <v>1641</v>
      </c>
      <c r="Y489" t="str">
        <f t="shared" si="98"/>
        <v>febrero</v>
      </c>
      <c r="Z489">
        <f>YEAR(BD_PONDERACIONES[[#This Row],[Fecha Ejecución del Ticket]])</f>
        <v>2022</v>
      </c>
      <c r="AA489" t="str">
        <f t="shared" si="99"/>
        <v>febrero</v>
      </c>
      <c r="AB489">
        <f>YEAR(BD_PONDERACIONES[[#This Row],[Fecha de Inspección]])</f>
        <v>2022</v>
      </c>
      <c r="AC489">
        <f t="shared" si="100"/>
        <v>0.5</v>
      </c>
      <c r="AD489">
        <f t="shared" si="101"/>
        <v>0.5</v>
      </c>
      <c r="AE489">
        <f t="shared" si="102"/>
        <v>0.5</v>
      </c>
      <c r="AF489">
        <f t="shared" si="103"/>
        <v>0.5</v>
      </c>
      <c r="AG489">
        <f t="shared" si="104"/>
        <v>0.5</v>
      </c>
      <c r="AH489">
        <f t="shared" si="105"/>
        <v>0.5</v>
      </c>
      <c r="AI489">
        <f t="shared" si="106"/>
        <v>0.25</v>
      </c>
      <c r="AJ489">
        <f t="shared" si="107"/>
        <v>0.25</v>
      </c>
      <c r="AK489">
        <f t="shared" si="108"/>
        <v>0.5</v>
      </c>
      <c r="AL489">
        <f t="shared" si="109"/>
        <v>0.5</v>
      </c>
      <c r="AM489">
        <f t="shared" si="110"/>
        <v>0.5</v>
      </c>
      <c r="AN489" s="6">
        <f t="shared" si="111"/>
        <v>1</v>
      </c>
      <c r="AO489" t="str">
        <f>VLOOKUP(BD_PONDERACIONES[[#This Row],[Comuna]],Tabla3[#All],2,0)</f>
        <v>Florida</v>
      </c>
    </row>
    <row r="490" spans="1:41" x14ac:dyDescent="0.35">
      <c r="A490" t="s">
        <v>1642</v>
      </c>
      <c r="B490" t="s">
        <v>1643</v>
      </c>
      <c r="C490" t="s">
        <v>493</v>
      </c>
      <c r="D490" s="5">
        <v>44610</v>
      </c>
      <c r="E490" s="5">
        <v>44567</v>
      </c>
      <c r="F490" t="s">
        <v>753</v>
      </c>
      <c r="G490" t="s">
        <v>1644</v>
      </c>
      <c r="H490" t="s">
        <v>1389</v>
      </c>
      <c r="J490" t="s">
        <v>756</v>
      </c>
      <c r="K490" t="s">
        <v>756</v>
      </c>
      <c r="L490" t="s">
        <v>756</v>
      </c>
      <c r="M490" t="s">
        <v>756</v>
      </c>
      <c r="N490" t="s">
        <v>756</v>
      </c>
      <c r="O490" t="s">
        <v>756</v>
      </c>
      <c r="P490" t="s">
        <v>765</v>
      </c>
      <c r="Q490" t="s">
        <v>759</v>
      </c>
      <c r="R490" t="s">
        <v>759</v>
      </c>
      <c r="S490" t="s">
        <v>756</v>
      </c>
      <c r="T490" t="s">
        <v>756</v>
      </c>
      <c r="U490" t="s">
        <v>756</v>
      </c>
      <c r="V490" t="s">
        <v>756</v>
      </c>
      <c r="W490" t="s">
        <v>756</v>
      </c>
      <c r="X490" t="s">
        <v>1645</v>
      </c>
      <c r="Y490" t="str">
        <f t="shared" si="98"/>
        <v>enero</v>
      </c>
      <c r="Z490">
        <f>YEAR(BD_PONDERACIONES[[#This Row],[Fecha Ejecución del Ticket]])</f>
        <v>2022</v>
      </c>
      <c r="AA490" t="str">
        <f t="shared" si="99"/>
        <v>febrero</v>
      </c>
      <c r="AB490">
        <f>YEAR(BD_PONDERACIONES[[#This Row],[Fecha de Inspección]])</f>
        <v>2022</v>
      </c>
      <c r="AC490">
        <f t="shared" si="100"/>
        <v>0.5</v>
      </c>
      <c r="AD490">
        <f t="shared" si="101"/>
        <v>0.5</v>
      </c>
      <c r="AE490">
        <f t="shared" si="102"/>
        <v>0.5</v>
      </c>
      <c r="AF490">
        <f t="shared" si="103"/>
        <v>0.5</v>
      </c>
      <c r="AG490">
        <f t="shared" si="104"/>
        <v>0.5</v>
      </c>
      <c r="AH490">
        <f t="shared" si="105"/>
        <v>0.5</v>
      </c>
      <c r="AI490">
        <f t="shared" si="106"/>
        <v>0.25</v>
      </c>
      <c r="AJ490">
        <f t="shared" si="107"/>
        <v>0.25</v>
      </c>
      <c r="AK490">
        <f t="shared" si="108"/>
        <v>0.5</v>
      </c>
      <c r="AL490">
        <f t="shared" si="109"/>
        <v>0.5</v>
      </c>
      <c r="AM490">
        <f t="shared" si="110"/>
        <v>0.5</v>
      </c>
      <c r="AN490" s="6">
        <f t="shared" si="111"/>
        <v>1</v>
      </c>
      <c r="AO490" t="str">
        <f>VLOOKUP(BD_PONDERACIONES[[#This Row],[Comuna]],Tabla3[#All],2,0)</f>
        <v>Florida</v>
      </c>
    </row>
    <row r="491" spans="1:41" x14ac:dyDescent="0.35">
      <c r="A491" t="s">
        <v>1646</v>
      </c>
      <c r="B491" t="s">
        <v>1647</v>
      </c>
      <c r="C491" t="s">
        <v>516</v>
      </c>
      <c r="D491" s="5">
        <v>44610</v>
      </c>
      <c r="E491" s="5">
        <v>44601</v>
      </c>
      <c r="F491" t="s">
        <v>763</v>
      </c>
      <c r="G491" t="s">
        <v>1648</v>
      </c>
      <c r="H491" t="s">
        <v>1580</v>
      </c>
      <c r="J491" t="s">
        <v>756</v>
      </c>
      <c r="K491" t="s">
        <v>756</v>
      </c>
      <c r="L491" t="s">
        <v>757</v>
      </c>
      <c r="M491" t="s">
        <v>757</v>
      </c>
      <c r="N491" t="s">
        <v>756</v>
      </c>
      <c r="O491" t="s">
        <v>756</v>
      </c>
      <c r="P491" t="s">
        <v>765</v>
      </c>
      <c r="Q491" t="s">
        <v>1649</v>
      </c>
      <c r="R491" t="s">
        <v>1650</v>
      </c>
      <c r="S491" t="s">
        <v>756</v>
      </c>
      <c r="T491" t="s">
        <v>756</v>
      </c>
      <c r="U491" t="s">
        <v>756</v>
      </c>
      <c r="V491" t="s">
        <v>756</v>
      </c>
      <c r="W491" t="s">
        <v>768</v>
      </c>
      <c r="X491" t="s">
        <v>769</v>
      </c>
      <c r="Y491" t="str">
        <f t="shared" si="98"/>
        <v>febrero</v>
      </c>
      <c r="Z491">
        <f>YEAR(BD_PONDERACIONES[[#This Row],[Fecha Ejecución del Ticket]])</f>
        <v>2022</v>
      </c>
      <c r="AA491" t="str">
        <f t="shared" si="99"/>
        <v>febrero</v>
      </c>
      <c r="AB491">
        <f>YEAR(BD_PONDERACIONES[[#This Row],[Fecha de Inspección]])</f>
        <v>2022</v>
      </c>
      <c r="AC491">
        <f t="shared" si="100"/>
        <v>0.5</v>
      </c>
      <c r="AD491">
        <f t="shared" si="101"/>
        <v>0.5</v>
      </c>
      <c r="AE491">
        <f t="shared" si="102"/>
        <v>0.5</v>
      </c>
      <c r="AF491">
        <f t="shared" si="103"/>
        <v>0.5</v>
      </c>
      <c r="AG491">
        <f t="shared" si="104"/>
        <v>0.5</v>
      </c>
      <c r="AH491">
        <f t="shared" si="105"/>
        <v>0.5</v>
      </c>
      <c r="AI491">
        <f t="shared" si="106"/>
        <v>0.25</v>
      </c>
      <c r="AJ491">
        <f t="shared" si="107"/>
        <v>0.25</v>
      </c>
      <c r="AK491">
        <f t="shared" si="108"/>
        <v>0.5</v>
      </c>
      <c r="AL491">
        <f t="shared" si="109"/>
        <v>0.5</v>
      </c>
      <c r="AM491">
        <f t="shared" si="110"/>
        <v>0.17499999999999999</v>
      </c>
      <c r="AN491" s="6">
        <f t="shared" si="111"/>
        <v>0.93500000000000005</v>
      </c>
      <c r="AO491" t="str">
        <f>VLOOKUP(BD_PONDERACIONES[[#This Row],[Comuna]],Tabla3[#All],2,0)</f>
        <v>Cordillera</v>
      </c>
    </row>
    <row r="492" spans="1:41" x14ac:dyDescent="0.35">
      <c r="A492" t="s">
        <v>1651</v>
      </c>
      <c r="B492" t="s">
        <v>1652</v>
      </c>
      <c r="C492" t="s">
        <v>508</v>
      </c>
      <c r="D492" s="5">
        <v>44610</v>
      </c>
      <c r="E492" s="5">
        <v>44600</v>
      </c>
      <c r="F492" t="s">
        <v>753</v>
      </c>
      <c r="G492" t="s">
        <v>1653</v>
      </c>
      <c r="H492" t="s">
        <v>1389</v>
      </c>
      <c r="J492" t="s">
        <v>756</v>
      </c>
      <c r="K492" t="s">
        <v>756</v>
      </c>
      <c r="L492" t="s">
        <v>773</v>
      </c>
      <c r="M492" t="s">
        <v>773</v>
      </c>
      <c r="N492" t="s">
        <v>756</v>
      </c>
      <c r="O492" t="s">
        <v>756</v>
      </c>
      <c r="P492" t="s">
        <v>765</v>
      </c>
      <c r="Q492" t="s">
        <v>1654</v>
      </c>
      <c r="R492" t="s">
        <v>759</v>
      </c>
      <c r="S492" t="s">
        <v>756</v>
      </c>
      <c r="T492" t="s">
        <v>756</v>
      </c>
      <c r="U492" t="s">
        <v>756</v>
      </c>
      <c r="V492" t="s">
        <v>756</v>
      </c>
      <c r="W492" t="s">
        <v>756</v>
      </c>
      <c r="X492" t="s">
        <v>1655</v>
      </c>
      <c r="Y492" t="str">
        <f t="shared" si="98"/>
        <v>febrero</v>
      </c>
      <c r="Z492">
        <f>YEAR(BD_PONDERACIONES[[#This Row],[Fecha Ejecución del Ticket]])</f>
        <v>2022</v>
      </c>
      <c r="AA492" t="str">
        <f t="shared" si="99"/>
        <v>febrero</v>
      </c>
      <c r="AB492">
        <f>YEAR(BD_PONDERACIONES[[#This Row],[Fecha de Inspección]])</f>
        <v>2022</v>
      </c>
      <c r="AC492">
        <f t="shared" si="100"/>
        <v>0.5</v>
      </c>
      <c r="AD492">
        <f t="shared" si="101"/>
        <v>0.5</v>
      </c>
      <c r="AE492">
        <f t="shared" si="102"/>
        <v>0</v>
      </c>
      <c r="AF492">
        <f t="shared" si="103"/>
        <v>0</v>
      </c>
      <c r="AG492">
        <f t="shared" si="104"/>
        <v>0.5</v>
      </c>
      <c r="AH492">
        <f t="shared" si="105"/>
        <v>0.5</v>
      </c>
      <c r="AI492">
        <f t="shared" si="106"/>
        <v>0.25</v>
      </c>
      <c r="AJ492">
        <f t="shared" si="107"/>
        <v>0.25</v>
      </c>
      <c r="AK492">
        <f t="shared" si="108"/>
        <v>0.5</v>
      </c>
      <c r="AL492">
        <f t="shared" si="109"/>
        <v>0.5</v>
      </c>
      <c r="AM492">
        <f t="shared" si="110"/>
        <v>0.5</v>
      </c>
      <c r="AN492" s="6">
        <f t="shared" si="111"/>
        <v>0.7</v>
      </c>
      <c r="AO492" t="str">
        <f>VLOOKUP(BD_PONDERACIONES[[#This Row],[Comuna]],Tabla3[#All],2,0)</f>
        <v>Florida</v>
      </c>
    </row>
    <row r="493" spans="1:41" x14ac:dyDescent="0.35">
      <c r="A493" t="s">
        <v>1656</v>
      </c>
      <c r="B493" t="s">
        <v>1657</v>
      </c>
      <c r="C493" t="s">
        <v>539</v>
      </c>
      <c r="D493" s="5">
        <v>44610</v>
      </c>
      <c r="E493" s="5">
        <v>44604</v>
      </c>
      <c r="F493" t="s">
        <v>763</v>
      </c>
      <c r="G493" t="s">
        <v>1658</v>
      </c>
      <c r="H493" t="s">
        <v>1580</v>
      </c>
      <c r="J493" t="s">
        <v>756</v>
      </c>
      <c r="K493" t="s">
        <v>756</v>
      </c>
      <c r="L493" t="s">
        <v>757</v>
      </c>
      <c r="M493" t="s">
        <v>757</v>
      </c>
      <c r="N493" t="s">
        <v>756</v>
      </c>
      <c r="O493" t="s">
        <v>756</v>
      </c>
      <c r="P493" t="s">
        <v>765</v>
      </c>
      <c r="Q493" t="s">
        <v>1659</v>
      </c>
      <c r="R493" t="s">
        <v>1660</v>
      </c>
      <c r="S493" t="s">
        <v>756</v>
      </c>
      <c r="T493" t="s">
        <v>756</v>
      </c>
      <c r="U493" t="s">
        <v>756</v>
      </c>
      <c r="V493" t="s">
        <v>756</v>
      </c>
      <c r="W493" t="s">
        <v>768</v>
      </c>
      <c r="X493" t="s">
        <v>1661</v>
      </c>
      <c r="Y493" t="str">
        <f t="shared" si="98"/>
        <v>febrero</v>
      </c>
      <c r="Z493">
        <f>YEAR(BD_PONDERACIONES[[#This Row],[Fecha Ejecución del Ticket]])</f>
        <v>2022</v>
      </c>
      <c r="AA493" t="str">
        <f t="shared" si="99"/>
        <v>febrero</v>
      </c>
      <c r="AB493">
        <f>YEAR(BD_PONDERACIONES[[#This Row],[Fecha de Inspección]])</f>
        <v>2022</v>
      </c>
      <c r="AC493">
        <f t="shared" si="100"/>
        <v>0.5</v>
      </c>
      <c r="AD493">
        <f t="shared" si="101"/>
        <v>0.5</v>
      </c>
      <c r="AE493">
        <f t="shared" si="102"/>
        <v>0.5</v>
      </c>
      <c r="AF493">
        <f t="shared" si="103"/>
        <v>0.5</v>
      </c>
      <c r="AG493">
        <f t="shared" si="104"/>
        <v>0.5</v>
      </c>
      <c r="AH493">
        <f t="shared" si="105"/>
        <v>0.5</v>
      </c>
      <c r="AI493">
        <f t="shared" si="106"/>
        <v>0.25</v>
      </c>
      <c r="AJ493">
        <f t="shared" si="107"/>
        <v>0.25</v>
      </c>
      <c r="AK493">
        <f t="shared" si="108"/>
        <v>0.5</v>
      </c>
      <c r="AL493">
        <f t="shared" si="109"/>
        <v>0.5</v>
      </c>
      <c r="AM493">
        <f t="shared" si="110"/>
        <v>0.17499999999999999</v>
      </c>
      <c r="AN493" s="6">
        <f t="shared" si="111"/>
        <v>0.93500000000000005</v>
      </c>
      <c r="AO493" t="str">
        <f>VLOOKUP(BD_PONDERACIONES[[#This Row],[Comuna]],Tabla3[#All],2,0)</f>
        <v>Cordillera</v>
      </c>
    </row>
    <row r="494" spans="1:41" x14ac:dyDescent="0.35">
      <c r="A494" t="s">
        <v>1662</v>
      </c>
      <c r="B494" t="s">
        <v>1663</v>
      </c>
      <c r="C494" t="s">
        <v>515</v>
      </c>
      <c r="D494" s="5">
        <v>44610</v>
      </c>
      <c r="E494" s="5">
        <v>44601</v>
      </c>
      <c r="F494" t="s">
        <v>753</v>
      </c>
      <c r="G494" t="s">
        <v>1664</v>
      </c>
      <c r="H494" t="s">
        <v>1389</v>
      </c>
      <c r="J494" t="s">
        <v>756</v>
      </c>
      <c r="K494" t="s">
        <v>756</v>
      </c>
      <c r="L494" t="s">
        <v>757</v>
      </c>
      <c r="M494" t="s">
        <v>757</v>
      </c>
      <c r="N494" t="s">
        <v>756</v>
      </c>
      <c r="O494" t="s">
        <v>756</v>
      </c>
      <c r="P494" t="s">
        <v>765</v>
      </c>
      <c r="Q494" t="s">
        <v>759</v>
      </c>
      <c r="R494" t="s">
        <v>759</v>
      </c>
      <c r="S494" t="s">
        <v>756</v>
      </c>
      <c r="T494" t="s">
        <v>756</v>
      </c>
      <c r="U494" t="s">
        <v>756</v>
      </c>
      <c r="V494" t="s">
        <v>756</v>
      </c>
      <c r="W494" t="s">
        <v>756</v>
      </c>
      <c r="X494" t="s">
        <v>1665</v>
      </c>
      <c r="Y494" t="str">
        <f t="shared" si="98"/>
        <v>febrero</v>
      </c>
      <c r="Z494">
        <f>YEAR(BD_PONDERACIONES[[#This Row],[Fecha Ejecución del Ticket]])</f>
        <v>2022</v>
      </c>
      <c r="AA494" t="str">
        <f t="shared" si="99"/>
        <v>febrero</v>
      </c>
      <c r="AB494">
        <f>YEAR(BD_PONDERACIONES[[#This Row],[Fecha de Inspección]])</f>
        <v>2022</v>
      </c>
      <c r="AC494">
        <f t="shared" si="100"/>
        <v>0.5</v>
      </c>
      <c r="AD494">
        <f t="shared" si="101"/>
        <v>0.5</v>
      </c>
      <c r="AE494">
        <f t="shared" si="102"/>
        <v>0.5</v>
      </c>
      <c r="AF494">
        <f t="shared" si="103"/>
        <v>0.5</v>
      </c>
      <c r="AG494">
        <f t="shared" si="104"/>
        <v>0.5</v>
      </c>
      <c r="AH494">
        <f t="shared" si="105"/>
        <v>0.5</v>
      </c>
      <c r="AI494">
        <f t="shared" si="106"/>
        <v>0.25</v>
      </c>
      <c r="AJ494">
        <f t="shared" si="107"/>
        <v>0.25</v>
      </c>
      <c r="AK494">
        <f t="shared" si="108"/>
        <v>0.5</v>
      </c>
      <c r="AL494">
        <f t="shared" si="109"/>
        <v>0.5</v>
      </c>
      <c r="AM494">
        <f t="shared" si="110"/>
        <v>0.5</v>
      </c>
      <c r="AN494" s="6">
        <f t="shared" si="111"/>
        <v>1</v>
      </c>
      <c r="AO494" t="str">
        <f>VLOOKUP(BD_PONDERACIONES[[#This Row],[Comuna]],Tabla3[#All],2,0)</f>
        <v>Florida</v>
      </c>
    </row>
    <row r="495" spans="1:41" x14ac:dyDescent="0.35">
      <c r="A495" t="s">
        <v>1666</v>
      </c>
      <c r="B495" t="s">
        <v>1667</v>
      </c>
      <c r="C495" t="s">
        <v>511</v>
      </c>
      <c r="D495" s="5">
        <v>44610</v>
      </c>
      <c r="E495" s="5">
        <v>44601</v>
      </c>
      <c r="F495" t="s">
        <v>763</v>
      </c>
      <c r="G495" t="s">
        <v>1668</v>
      </c>
      <c r="H495" t="s">
        <v>1580</v>
      </c>
      <c r="J495" t="s">
        <v>756</v>
      </c>
      <c r="K495" t="s">
        <v>756</v>
      </c>
      <c r="L495" t="s">
        <v>757</v>
      </c>
      <c r="M495" t="s">
        <v>757</v>
      </c>
      <c r="N495" t="s">
        <v>756</v>
      </c>
      <c r="O495" t="s">
        <v>756</v>
      </c>
      <c r="P495" t="s">
        <v>758</v>
      </c>
      <c r="Q495" t="s">
        <v>759</v>
      </c>
      <c r="R495" t="s">
        <v>759</v>
      </c>
      <c r="S495" t="s">
        <v>757</v>
      </c>
      <c r="T495" t="s">
        <v>757</v>
      </c>
      <c r="U495" t="s">
        <v>757</v>
      </c>
      <c r="V495" t="s">
        <v>756</v>
      </c>
      <c r="W495" t="s">
        <v>756</v>
      </c>
      <c r="X495" t="s">
        <v>804</v>
      </c>
      <c r="Y495" t="str">
        <f t="shared" si="98"/>
        <v>febrero</v>
      </c>
      <c r="Z495">
        <f>YEAR(BD_PONDERACIONES[[#This Row],[Fecha Ejecución del Ticket]])</f>
        <v>2022</v>
      </c>
      <c r="AA495" t="str">
        <f t="shared" si="99"/>
        <v>febrero</v>
      </c>
      <c r="AB495">
        <f>YEAR(BD_PONDERACIONES[[#This Row],[Fecha de Inspección]])</f>
        <v>2022</v>
      </c>
      <c r="AC495">
        <f t="shared" si="100"/>
        <v>0.5</v>
      </c>
      <c r="AD495">
        <f t="shared" si="101"/>
        <v>0.5</v>
      </c>
      <c r="AE495">
        <f t="shared" si="102"/>
        <v>0.5</v>
      </c>
      <c r="AF495">
        <f t="shared" si="103"/>
        <v>0.5</v>
      </c>
      <c r="AG495">
        <f t="shared" si="104"/>
        <v>0.5</v>
      </c>
      <c r="AH495">
        <f t="shared" si="105"/>
        <v>0.5</v>
      </c>
      <c r="AI495">
        <f t="shared" si="106"/>
        <v>0.25</v>
      </c>
      <c r="AJ495">
        <f t="shared" si="107"/>
        <v>0.25</v>
      </c>
      <c r="AK495">
        <f t="shared" si="108"/>
        <v>0.5</v>
      </c>
      <c r="AL495">
        <f t="shared" si="109"/>
        <v>0.5</v>
      </c>
      <c r="AM495">
        <f t="shared" si="110"/>
        <v>0.5</v>
      </c>
      <c r="AN495" s="6">
        <f t="shared" si="111"/>
        <v>1</v>
      </c>
      <c r="AO495" t="str">
        <f>VLOOKUP(BD_PONDERACIONES[[#This Row],[Comuna]],Tabla3[#All],2,0)</f>
        <v>Cordillera</v>
      </c>
    </row>
    <row r="496" spans="1:41" x14ac:dyDescent="0.35">
      <c r="A496" t="s">
        <v>1669</v>
      </c>
      <c r="B496" t="s">
        <v>1670</v>
      </c>
      <c r="C496" t="s">
        <v>523</v>
      </c>
      <c r="D496" s="5">
        <v>44610</v>
      </c>
      <c r="E496" s="5">
        <v>44602</v>
      </c>
      <c r="F496" t="s">
        <v>763</v>
      </c>
      <c r="G496" t="s">
        <v>1671</v>
      </c>
      <c r="H496" t="s">
        <v>1580</v>
      </c>
      <c r="J496" t="s">
        <v>756</v>
      </c>
      <c r="K496" t="s">
        <v>756</v>
      </c>
      <c r="L496" t="s">
        <v>757</v>
      </c>
      <c r="M496" t="s">
        <v>757</v>
      </c>
      <c r="N496" t="s">
        <v>756</v>
      </c>
      <c r="O496" t="s">
        <v>756</v>
      </c>
      <c r="P496" t="s">
        <v>765</v>
      </c>
      <c r="Q496" t="s">
        <v>1672</v>
      </c>
      <c r="R496" t="s">
        <v>759</v>
      </c>
      <c r="S496" t="s">
        <v>756</v>
      </c>
      <c r="T496" t="s">
        <v>756</v>
      </c>
      <c r="U496" t="s">
        <v>756</v>
      </c>
      <c r="V496" t="s">
        <v>756</v>
      </c>
      <c r="W496" t="s">
        <v>773</v>
      </c>
      <c r="X496" t="s">
        <v>1673</v>
      </c>
      <c r="Y496" t="str">
        <f t="shared" si="98"/>
        <v>febrero</v>
      </c>
      <c r="Z496">
        <f>YEAR(BD_PONDERACIONES[[#This Row],[Fecha Ejecución del Ticket]])</f>
        <v>2022</v>
      </c>
      <c r="AA496" t="str">
        <f t="shared" si="99"/>
        <v>febrero</v>
      </c>
      <c r="AB496">
        <f>YEAR(BD_PONDERACIONES[[#This Row],[Fecha de Inspección]])</f>
        <v>2022</v>
      </c>
      <c r="AC496">
        <f t="shared" si="100"/>
        <v>0.5</v>
      </c>
      <c r="AD496">
        <f t="shared" si="101"/>
        <v>0.5</v>
      </c>
      <c r="AE496">
        <f t="shared" si="102"/>
        <v>0.5</v>
      </c>
      <c r="AF496">
        <f t="shared" si="103"/>
        <v>0.5</v>
      </c>
      <c r="AG496">
        <f t="shared" si="104"/>
        <v>0.5</v>
      </c>
      <c r="AH496">
        <f t="shared" si="105"/>
        <v>0.5</v>
      </c>
      <c r="AI496">
        <f t="shared" si="106"/>
        <v>0.25</v>
      </c>
      <c r="AJ496">
        <f t="shared" si="107"/>
        <v>0.25</v>
      </c>
      <c r="AK496">
        <f t="shared" si="108"/>
        <v>0.5</v>
      </c>
      <c r="AL496">
        <f t="shared" si="109"/>
        <v>0.5</v>
      </c>
      <c r="AM496">
        <f t="shared" si="110"/>
        <v>0</v>
      </c>
      <c r="AN496" s="6">
        <f t="shared" si="111"/>
        <v>0.9</v>
      </c>
      <c r="AO496" t="str">
        <f>VLOOKUP(BD_PONDERACIONES[[#This Row],[Comuna]],Tabla3[#All],2,0)</f>
        <v>Cordillera</v>
      </c>
    </row>
    <row r="497" spans="1:41" x14ac:dyDescent="0.35">
      <c r="A497" t="s">
        <v>1674</v>
      </c>
      <c r="B497" t="s">
        <v>1675</v>
      </c>
      <c r="C497" t="s">
        <v>512</v>
      </c>
      <c r="D497" s="5">
        <v>44610</v>
      </c>
      <c r="E497" s="5">
        <v>44601</v>
      </c>
      <c r="F497" t="s">
        <v>753</v>
      </c>
      <c r="G497" t="s">
        <v>1676</v>
      </c>
      <c r="H497" t="s">
        <v>1389</v>
      </c>
      <c r="J497" t="s">
        <v>756</v>
      </c>
      <c r="K497" t="s">
        <v>756</v>
      </c>
      <c r="L497" t="s">
        <v>757</v>
      </c>
      <c r="M497" t="s">
        <v>757</v>
      </c>
      <c r="N497" t="s">
        <v>756</v>
      </c>
      <c r="O497" t="s">
        <v>756</v>
      </c>
      <c r="P497" t="s">
        <v>758</v>
      </c>
      <c r="Q497" t="s">
        <v>759</v>
      </c>
      <c r="R497" t="s">
        <v>759</v>
      </c>
      <c r="S497" t="s">
        <v>757</v>
      </c>
      <c r="T497" t="s">
        <v>757</v>
      </c>
      <c r="U497" t="s">
        <v>757</v>
      </c>
      <c r="V497" t="s">
        <v>756</v>
      </c>
      <c r="W497" t="s">
        <v>756</v>
      </c>
      <c r="X497" t="s">
        <v>1677</v>
      </c>
      <c r="Y497" t="str">
        <f t="shared" si="98"/>
        <v>febrero</v>
      </c>
      <c r="Z497">
        <f>YEAR(BD_PONDERACIONES[[#This Row],[Fecha Ejecución del Ticket]])</f>
        <v>2022</v>
      </c>
      <c r="AA497" t="str">
        <f t="shared" si="99"/>
        <v>febrero</v>
      </c>
      <c r="AB497">
        <f>YEAR(BD_PONDERACIONES[[#This Row],[Fecha de Inspección]])</f>
        <v>2022</v>
      </c>
      <c r="AC497">
        <f t="shared" si="100"/>
        <v>0.5</v>
      </c>
      <c r="AD497">
        <f t="shared" si="101"/>
        <v>0.5</v>
      </c>
      <c r="AE497">
        <f t="shared" si="102"/>
        <v>0.5</v>
      </c>
      <c r="AF497">
        <f t="shared" si="103"/>
        <v>0.5</v>
      </c>
      <c r="AG497">
        <f t="shared" si="104"/>
        <v>0.5</v>
      </c>
      <c r="AH497">
        <f t="shared" si="105"/>
        <v>0.5</v>
      </c>
      <c r="AI497">
        <f t="shared" si="106"/>
        <v>0.25</v>
      </c>
      <c r="AJ497">
        <f t="shared" si="107"/>
        <v>0.25</v>
      </c>
      <c r="AK497">
        <f t="shared" si="108"/>
        <v>0.5</v>
      </c>
      <c r="AL497">
        <f t="shared" si="109"/>
        <v>0.5</v>
      </c>
      <c r="AM497">
        <f t="shared" si="110"/>
        <v>0.5</v>
      </c>
      <c r="AN497" s="6">
        <f t="shared" si="111"/>
        <v>1</v>
      </c>
      <c r="AO497" t="str">
        <f>VLOOKUP(BD_PONDERACIONES[[#This Row],[Comuna]],Tabla3[#All],2,0)</f>
        <v>Florida</v>
      </c>
    </row>
    <row r="498" spans="1:41" x14ac:dyDescent="0.35">
      <c r="A498" t="s">
        <v>1678</v>
      </c>
      <c r="B498" t="s">
        <v>1679</v>
      </c>
      <c r="C498" t="s">
        <v>505</v>
      </c>
      <c r="D498" s="5">
        <v>44610</v>
      </c>
      <c r="E498" s="5">
        <v>44600</v>
      </c>
      <c r="F498" t="s">
        <v>753</v>
      </c>
      <c r="G498" t="s">
        <v>1680</v>
      </c>
      <c r="H498" t="s">
        <v>1389</v>
      </c>
      <c r="J498" t="s">
        <v>756</v>
      </c>
      <c r="K498" t="s">
        <v>756</v>
      </c>
      <c r="L498" t="s">
        <v>773</v>
      </c>
      <c r="M498" t="s">
        <v>773</v>
      </c>
      <c r="N498" t="s">
        <v>756</v>
      </c>
      <c r="O498" t="s">
        <v>756</v>
      </c>
      <c r="P498" t="s">
        <v>758</v>
      </c>
      <c r="Q498" t="s">
        <v>759</v>
      </c>
      <c r="R498" t="s">
        <v>759</v>
      </c>
      <c r="S498" t="s">
        <v>757</v>
      </c>
      <c r="T498" t="s">
        <v>757</v>
      </c>
      <c r="U498" t="s">
        <v>757</v>
      </c>
      <c r="V498" t="s">
        <v>773</v>
      </c>
      <c r="W498" t="s">
        <v>904</v>
      </c>
      <c r="X498" t="s">
        <v>1681</v>
      </c>
      <c r="Y498" t="str">
        <f t="shared" si="98"/>
        <v>febrero</v>
      </c>
      <c r="Z498">
        <f>YEAR(BD_PONDERACIONES[[#This Row],[Fecha Ejecución del Ticket]])</f>
        <v>2022</v>
      </c>
      <c r="AA498" t="str">
        <f t="shared" si="99"/>
        <v>febrero</v>
      </c>
      <c r="AB498">
        <f>YEAR(BD_PONDERACIONES[[#This Row],[Fecha de Inspección]])</f>
        <v>2022</v>
      </c>
      <c r="AC498">
        <f t="shared" si="100"/>
        <v>0.5</v>
      </c>
      <c r="AD498">
        <f t="shared" si="101"/>
        <v>0.5</v>
      </c>
      <c r="AE498">
        <f t="shared" si="102"/>
        <v>0</v>
      </c>
      <c r="AF498">
        <f t="shared" si="103"/>
        <v>0</v>
      </c>
      <c r="AG498">
        <f t="shared" si="104"/>
        <v>0.5</v>
      </c>
      <c r="AH498">
        <f t="shared" si="105"/>
        <v>0.5</v>
      </c>
      <c r="AI498">
        <f t="shared" si="106"/>
        <v>0.25</v>
      </c>
      <c r="AJ498">
        <f t="shared" si="107"/>
        <v>0.25</v>
      </c>
      <c r="AK498">
        <f t="shared" si="108"/>
        <v>0.5</v>
      </c>
      <c r="AL498">
        <f t="shared" si="109"/>
        <v>0</v>
      </c>
      <c r="AM498">
        <f t="shared" si="110"/>
        <v>0.32500000000000001</v>
      </c>
      <c r="AN498" s="6">
        <f t="shared" si="111"/>
        <v>0.56499999999999995</v>
      </c>
      <c r="AO498" t="str">
        <f>VLOOKUP(BD_PONDERACIONES[[#This Row],[Comuna]],Tabla3[#All],2,0)</f>
        <v>Florida</v>
      </c>
    </row>
    <row r="499" spans="1:41" x14ac:dyDescent="0.35">
      <c r="A499" t="s">
        <v>1682</v>
      </c>
      <c r="B499" t="s">
        <v>1683</v>
      </c>
      <c r="C499" t="s">
        <v>502</v>
      </c>
      <c r="D499" s="5">
        <v>44610</v>
      </c>
      <c r="E499" s="5">
        <v>44600</v>
      </c>
      <c r="F499" t="s">
        <v>753</v>
      </c>
      <c r="G499" t="s">
        <v>1684</v>
      </c>
      <c r="H499" t="s">
        <v>1389</v>
      </c>
      <c r="J499" t="s">
        <v>756</v>
      </c>
      <c r="K499" t="s">
        <v>756</v>
      </c>
      <c r="L499" t="s">
        <v>757</v>
      </c>
      <c r="M499" t="s">
        <v>757</v>
      </c>
      <c r="N499" t="s">
        <v>756</v>
      </c>
      <c r="O499" t="s">
        <v>756</v>
      </c>
      <c r="P499" t="s">
        <v>758</v>
      </c>
      <c r="Q499" t="s">
        <v>759</v>
      </c>
      <c r="R499" t="s">
        <v>759</v>
      </c>
      <c r="S499" t="s">
        <v>757</v>
      </c>
      <c r="T499" t="s">
        <v>757</v>
      </c>
      <c r="U499" t="s">
        <v>757</v>
      </c>
      <c r="V499" t="s">
        <v>756</v>
      </c>
      <c r="W499" t="s">
        <v>756</v>
      </c>
      <c r="X499" t="s">
        <v>1685</v>
      </c>
      <c r="Y499" t="str">
        <f t="shared" si="98"/>
        <v>febrero</v>
      </c>
      <c r="Z499">
        <f>YEAR(BD_PONDERACIONES[[#This Row],[Fecha Ejecución del Ticket]])</f>
        <v>2022</v>
      </c>
      <c r="AA499" t="str">
        <f t="shared" si="99"/>
        <v>febrero</v>
      </c>
      <c r="AB499">
        <f>YEAR(BD_PONDERACIONES[[#This Row],[Fecha de Inspección]])</f>
        <v>2022</v>
      </c>
      <c r="AC499">
        <f t="shared" si="100"/>
        <v>0.5</v>
      </c>
      <c r="AD499">
        <f t="shared" si="101"/>
        <v>0.5</v>
      </c>
      <c r="AE499">
        <f t="shared" si="102"/>
        <v>0.5</v>
      </c>
      <c r="AF499">
        <f t="shared" si="103"/>
        <v>0.5</v>
      </c>
      <c r="AG499">
        <f t="shared" si="104"/>
        <v>0.5</v>
      </c>
      <c r="AH499">
        <f t="shared" si="105"/>
        <v>0.5</v>
      </c>
      <c r="AI499">
        <f t="shared" si="106"/>
        <v>0.25</v>
      </c>
      <c r="AJ499">
        <f t="shared" si="107"/>
        <v>0.25</v>
      </c>
      <c r="AK499">
        <f t="shared" si="108"/>
        <v>0.5</v>
      </c>
      <c r="AL499">
        <f t="shared" si="109"/>
        <v>0.5</v>
      </c>
      <c r="AM499">
        <f t="shared" si="110"/>
        <v>0.5</v>
      </c>
      <c r="AN499" s="6">
        <f t="shared" si="111"/>
        <v>1</v>
      </c>
      <c r="AO499" t="str">
        <f>VLOOKUP(BD_PONDERACIONES[[#This Row],[Comuna]],Tabla3[#All],2,0)</f>
        <v>Florida</v>
      </c>
    </row>
    <row r="500" spans="1:41" x14ac:dyDescent="0.35">
      <c r="A500" t="s">
        <v>1686</v>
      </c>
      <c r="B500" t="s">
        <v>1687</v>
      </c>
      <c r="C500" t="s">
        <v>536</v>
      </c>
      <c r="D500" s="5">
        <v>44610</v>
      </c>
      <c r="E500" s="5">
        <v>44604</v>
      </c>
      <c r="F500" t="s">
        <v>763</v>
      </c>
      <c r="G500" t="s">
        <v>1688</v>
      </c>
      <c r="H500" t="s">
        <v>1580</v>
      </c>
      <c r="J500" t="s">
        <v>756</v>
      </c>
      <c r="K500" t="s">
        <v>756</v>
      </c>
      <c r="L500" t="s">
        <v>757</v>
      </c>
      <c r="M500" t="s">
        <v>757</v>
      </c>
      <c r="N500" t="s">
        <v>756</v>
      </c>
      <c r="O500" t="s">
        <v>756</v>
      </c>
      <c r="P500" t="s">
        <v>758</v>
      </c>
      <c r="Q500" t="s">
        <v>759</v>
      </c>
      <c r="R500" t="s">
        <v>759</v>
      </c>
      <c r="S500" t="s">
        <v>757</v>
      </c>
      <c r="T500" t="s">
        <v>757</v>
      </c>
      <c r="U500" t="s">
        <v>757</v>
      </c>
      <c r="V500" t="s">
        <v>756</v>
      </c>
      <c r="W500" t="s">
        <v>773</v>
      </c>
      <c r="X500" t="s">
        <v>1689</v>
      </c>
      <c r="Y500" t="str">
        <f t="shared" si="98"/>
        <v>febrero</v>
      </c>
      <c r="Z500">
        <f>YEAR(BD_PONDERACIONES[[#This Row],[Fecha Ejecución del Ticket]])</f>
        <v>2022</v>
      </c>
      <c r="AA500" t="str">
        <f t="shared" si="99"/>
        <v>febrero</v>
      </c>
      <c r="AB500">
        <f>YEAR(BD_PONDERACIONES[[#This Row],[Fecha de Inspección]])</f>
        <v>2022</v>
      </c>
      <c r="AC500">
        <f t="shared" si="100"/>
        <v>0.5</v>
      </c>
      <c r="AD500">
        <f t="shared" si="101"/>
        <v>0.5</v>
      </c>
      <c r="AE500">
        <f t="shared" si="102"/>
        <v>0.5</v>
      </c>
      <c r="AF500">
        <f t="shared" si="103"/>
        <v>0.5</v>
      </c>
      <c r="AG500">
        <f t="shared" si="104"/>
        <v>0.5</v>
      </c>
      <c r="AH500">
        <f t="shared" si="105"/>
        <v>0.5</v>
      </c>
      <c r="AI500">
        <f t="shared" si="106"/>
        <v>0.25</v>
      </c>
      <c r="AJ500">
        <f t="shared" si="107"/>
        <v>0.25</v>
      </c>
      <c r="AK500">
        <f t="shared" si="108"/>
        <v>0.5</v>
      </c>
      <c r="AL500">
        <f t="shared" si="109"/>
        <v>0.5</v>
      </c>
      <c r="AM500">
        <f t="shared" si="110"/>
        <v>0</v>
      </c>
      <c r="AN500" s="6">
        <f t="shared" si="111"/>
        <v>0.9</v>
      </c>
      <c r="AO500" t="str">
        <f>VLOOKUP(BD_PONDERACIONES[[#This Row],[Comuna]],Tabla3[#All],2,0)</f>
        <v>Cordillera</v>
      </c>
    </row>
    <row r="501" spans="1:41" x14ac:dyDescent="0.35">
      <c r="A501" t="s">
        <v>1690</v>
      </c>
      <c r="B501" t="s">
        <v>1691</v>
      </c>
      <c r="C501" t="s">
        <v>499</v>
      </c>
      <c r="D501" s="5">
        <v>44610</v>
      </c>
      <c r="E501" s="5">
        <v>44600</v>
      </c>
      <c r="F501" t="s">
        <v>753</v>
      </c>
      <c r="G501" t="s">
        <v>1692</v>
      </c>
      <c r="H501" t="s">
        <v>1389</v>
      </c>
      <c r="J501" t="s">
        <v>756</v>
      </c>
      <c r="K501" t="s">
        <v>756</v>
      </c>
      <c r="L501" t="s">
        <v>757</v>
      </c>
      <c r="M501" t="s">
        <v>757</v>
      </c>
      <c r="N501" t="s">
        <v>756</v>
      </c>
      <c r="O501" t="s">
        <v>756</v>
      </c>
      <c r="P501" t="s">
        <v>758</v>
      </c>
      <c r="Q501" t="s">
        <v>759</v>
      </c>
      <c r="R501" t="s">
        <v>759</v>
      </c>
      <c r="S501" t="s">
        <v>757</v>
      </c>
      <c r="T501" t="s">
        <v>757</v>
      </c>
      <c r="U501" t="s">
        <v>757</v>
      </c>
      <c r="V501" t="s">
        <v>773</v>
      </c>
      <c r="W501" t="s">
        <v>904</v>
      </c>
      <c r="X501" t="s">
        <v>1693</v>
      </c>
      <c r="Y501" t="str">
        <f t="shared" si="98"/>
        <v>febrero</v>
      </c>
      <c r="Z501">
        <f>YEAR(BD_PONDERACIONES[[#This Row],[Fecha Ejecución del Ticket]])</f>
        <v>2022</v>
      </c>
      <c r="AA501" t="str">
        <f t="shared" si="99"/>
        <v>febrero</v>
      </c>
      <c r="AB501">
        <f>YEAR(BD_PONDERACIONES[[#This Row],[Fecha de Inspección]])</f>
        <v>2022</v>
      </c>
      <c r="AC501">
        <f t="shared" si="100"/>
        <v>0.5</v>
      </c>
      <c r="AD501">
        <f t="shared" si="101"/>
        <v>0.5</v>
      </c>
      <c r="AE501">
        <f t="shared" si="102"/>
        <v>0.5</v>
      </c>
      <c r="AF501">
        <f t="shared" si="103"/>
        <v>0.5</v>
      </c>
      <c r="AG501">
        <f t="shared" si="104"/>
        <v>0.5</v>
      </c>
      <c r="AH501">
        <f t="shared" si="105"/>
        <v>0.5</v>
      </c>
      <c r="AI501">
        <f t="shared" si="106"/>
        <v>0.25</v>
      </c>
      <c r="AJ501">
        <f t="shared" si="107"/>
        <v>0.25</v>
      </c>
      <c r="AK501">
        <f t="shared" si="108"/>
        <v>0.5</v>
      </c>
      <c r="AL501">
        <f t="shared" si="109"/>
        <v>0</v>
      </c>
      <c r="AM501">
        <f t="shared" si="110"/>
        <v>0.32500000000000001</v>
      </c>
      <c r="AN501" s="6">
        <f t="shared" si="111"/>
        <v>0.86499999999999999</v>
      </c>
      <c r="AO501" t="str">
        <f>VLOOKUP(BD_PONDERACIONES[[#This Row],[Comuna]],Tabla3[#All],2,0)</f>
        <v>Florida</v>
      </c>
    </row>
    <row r="502" spans="1:41" x14ac:dyDescent="0.35">
      <c r="A502" t="s">
        <v>1694</v>
      </c>
      <c r="B502" t="s">
        <v>1695</v>
      </c>
      <c r="C502" t="s">
        <v>497</v>
      </c>
      <c r="D502" s="5">
        <v>44610</v>
      </c>
      <c r="E502" s="5">
        <v>44599</v>
      </c>
      <c r="F502" t="s">
        <v>763</v>
      </c>
      <c r="G502" t="s">
        <v>1696</v>
      </c>
      <c r="H502" t="s">
        <v>1580</v>
      </c>
      <c r="J502" t="s">
        <v>756</v>
      </c>
      <c r="K502" t="s">
        <v>756</v>
      </c>
      <c r="L502" t="s">
        <v>757</v>
      </c>
      <c r="M502" t="s">
        <v>757</v>
      </c>
      <c r="N502" t="s">
        <v>756</v>
      </c>
      <c r="O502" t="s">
        <v>756</v>
      </c>
      <c r="P502" t="s">
        <v>765</v>
      </c>
      <c r="Q502" t="s">
        <v>1697</v>
      </c>
      <c r="R502" t="s">
        <v>759</v>
      </c>
      <c r="S502" t="s">
        <v>757</v>
      </c>
      <c r="T502" t="s">
        <v>757</v>
      </c>
      <c r="U502" t="s">
        <v>757</v>
      </c>
      <c r="V502" t="s">
        <v>756</v>
      </c>
      <c r="W502" t="s">
        <v>773</v>
      </c>
      <c r="X502" t="s">
        <v>1698</v>
      </c>
      <c r="Y502" t="str">
        <f t="shared" si="98"/>
        <v>febrero</v>
      </c>
      <c r="Z502">
        <f>YEAR(BD_PONDERACIONES[[#This Row],[Fecha Ejecución del Ticket]])</f>
        <v>2022</v>
      </c>
      <c r="AA502" t="str">
        <f t="shared" si="99"/>
        <v>febrero</v>
      </c>
      <c r="AB502">
        <f>YEAR(BD_PONDERACIONES[[#This Row],[Fecha de Inspección]])</f>
        <v>2022</v>
      </c>
      <c r="AC502">
        <f t="shared" si="100"/>
        <v>0.5</v>
      </c>
      <c r="AD502">
        <f t="shared" si="101"/>
        <v>0.5</v>
      </c>
      <c r="AE502">
        <f t="shared" si="102"/>
        <v>0.5</v>
      </c>
      <c r="AF502">
        <f t="shared" si="103"/>
        <v>0.5</v>
      </c>
      <c r="AG502">
        <f t="shared" si="104"/>
        <v>0.5</v>
      </c>
      <c r="AH502">
        <f t="shared" si="105"/>
        <v>0.5</v>
      </c>
      <c r="AI502">
        <f t="shared" si="106"/>
        <v>0.25</v>
      </c>
      <c r="AJ502">
        <f t="shared" si="107"/>
        <v>0.25</v>
      </c>
      <c r="AK502">
        <f t="shared" si="108"/>
        <v>0.5</v>
      </c>
      <c r="AL502">
        <f t="shared" si="109"/>
        <v>0.5</v>
      </c>
      <c r="AM502">
        <f t="shared" si="110"/>
        <v>0</v>
      </c>
      <c r="AN502" s="6">
        <f t="shared" si="111"/>
        <v>0.9</v>
      </c>
      <c r="AO502" t="str">
        <f>VLOOKUP(BD_PONDERACIONES[[#This Row],[Comuna]],Tabla3[#All],2,0)</f>
        <v>Cordillera</v>
      </c>
    </row>
    <row r="503" spans="1:41" x14ac:dyDescent="0.35">
      <c r="A503" t="s">
        <v>1699</v>
      </c>
      <c r="B503" t="s">
        <v>1700</v>
      </c>
      <c r="C503" t="s">
        <v>494</v>
      </c>
      <c r="D503" s="5">
        <v>44610</v>
      </c>
      <c r="E503" s="5">
        <v>44598</v>
      </c>
      <c r="F503" t="s">
        <v>753</v>
      </c>
      <c r="G503" t="s">
        <v>1701</v>
      </c>
      <c r="H503" t="s">
        <v>1389</v>
      </c>
      <c r="J503" t="s">
        <v>756</v>
      </c>
      <c r="K503" t="s">
        <v>756</v>
      </c>
      <c r="L503" t="s">
        <v>757</v>
      </c>
      <c r="M503" t="s">
        <v>757</v>
      </c>
      <c r="N503" t="s">
        <v>756</v>
      </c>
      <c r="O503" t="s">
        <v>756</v>
      </c>
      <c r="P503" t="s">
        <v>758</v>
      </c>
      <c r="Q503" t="s">
        <v>759</v>
      </c>
      <c r="R503" t="s">
        <v>759</v>
      </c>
      <c r="S503" t="s">
        <v>757</v>
      </c>
      <c r="T503" t="s">
        <v>757</v>
      </c>
      <c r="U503" t="s">
        <v>757</v>
      </c>
      <c r="V503" t="s">
        <v>756</v>
      </c>
      <c r="W503" t="s">
        <v>756</v>
      </c>
      <c r="X503" t="s">
        <v>1702</v>
      </c>
      <c r="Y503" t="str">
        <f t="shared" si="98"/>
        <v>febrero</v>
      </c>
      <c r="Z503">
        <f>YEAR(BD_PONDERACIONES[[#This Row],[Fecha Ejecución del Ticket]])</f>
        <v>2022</v>
      </c>
      <c r="AA503" t="str">
        <f t="shared" si="99"/>
        <v>febrero</v>
      </c>
      <c r="AB503">
        <f>YEAR(BD_PONDERACIONES[[#This Row],[Fecha de Inspección]])</f>
        <v>2022</v>
      </c>
      <c r="AC503">
        <f t="shared" si="100"/>
        <v>0.5</v>
      </c>
      <c r="AD503">
        <f t="shared" si="101"/>
        <v>0.5</v>
      </c>
      <c r="AE503">
        <f t="shared" si="102"/>
        <v>0.5</v>
      </c>
      <c r="AF503">
        <f t="shared" si="103"/>
        <v>0.5</v>
      </c>
      <c r="AG503">
        <f t="shared" si="104"/>
        <v>0.5</v>
      </c>
      <c r="AH503">
        <f t="shared" si="105"/>
        <v>0.5</v>
      </c>
      <c r="AI503">
        <f t="shared" si="106"/>
        <v>0.25</v>
      </c>
      <c r="AJ503">
        <f t="shared" si="107"/>
        <v>0.25</v>
      </c>
      <c r="AK503">
        <f t="shared" si="108"/>
        <v>0.5</v>
      </c>
      <c r="AL503">
        <f t="shared" si="109"/>
        <v>0.5</v>
      </c>
      <c r="AM503">
        <f t="shared" si="110"/>
        <v>0.5</v>
      </c>
      <c r="AN503" s="6">
        <f t="shared" si="111"/>
        <v>1</v>
      </c>
      <c r="AO503" t="str">
        <f>VLOOKUP(BD_PONDERACIONES[[#This Row],[Comuna]],Tabla3[#All],2,0)</f>
        <v>Florida</v>
      </c>
    </row>
    <row r="504" spans="1:41" x14ac:dyDescent="0.35">
      <c r="A504" t="s">
        <v>1703</v>
      </c>
      <c r="B504" t="s">
        <v>1704</v>
      </c>
      <c r="C504" t="s">
        <v>492</v>
      </c>
      <c r="D504" s="5">
        <v>44610</v>
      </c>
      <c r="E504" s="5">
        <v>44598</v>
      </c>
      <c r="F504" t="s">
        <v>763</v>
      </c>
      <c r="G504" t="s">
        <v>1705</v>
      </c>
      <c r="H504" t="s">
        <v>1580</v>
      </c>
      <c r="J504" t="s">
        <v>756</v>
      </c>
      <c r="K504" t="s">
        <v>756</v>
      </c>
      <c r="L504" t="s">
        <v>757</v>
      </c>
      <c r="M504" t="s">
        <v>757</v>
      </c>
      <c r="N504" t="s">
        <v>756</v>
      </c>
      <c r="O504" t="s">
        <v>756</v>
      </c>
      <c r="P504" t="s">
        <v>758</v>
      </c>
      <c r="Q504" t="s">
        <v>759</v>
      </c>
      <c r="R504" t="s">
        <v>759</v>
      </c>
      <c r="S504" t="s">
        <v>757</v>
      </c>
      <c r="T504" t="s">
        <v>757</v>
      </c>
      <c r="U504" t="s">
        <v>757</v>
      </c>
      <c r="V504" t="s">
        <v>756</v>
      </c>
      <c r="W504" t="s">
        <v>773</v>
      </c>
      <c r="X504" t="s">
        <v>804</v>
      </c>
      <c r="Y504" t="str">
        <f t="shared" si="98"/>
        <v>febrero</v>
      </c>
      <c r="Z504">
        <f>YEAR(BD_PONDERACIONES[[#This Row],[Fecha Ejecución del Ticket]])</f>
        <v>2022</v>
      </c>
      <c r="AA504" t="str">
        <f t="shared" si="99"/>
        <v>febrero</v>
      </c>
      <c r="AB504">
        <f>YEAR(BD_PONDERACIONES[[#This Row],[Fecha de Inspección]])</f>
        <v>2022</v>
      </c>
      <c r="AC504">
        <f t="shared" si="100"/>
        <v>0.5</v>
      </c>
      <c r="AD504">
        <f t="shared" si="101"/>
        <v>0.5</v>
      </c>
      <c r="AE504">
        <f t="shared" si="102"/>
        <v>0.5</v>
      </c>
      <c r="AF504">
        <f t="shared" si="103"/>
        <v>0.5</v>
      </c>
      <c r="AG504">
        <f t="shared" si="104"/>
        <v>0.5</v>
      </c>
      <c r="AH504">
        <f t="shared" si="105"/>
        <v>0.5</v>
      </c>
      <c r="AI504">
        <f t="shared" si="106"/>
        <v>0.25</v>
      </c>
      <c r="AJ504">
        <f t="shared" si="107"/>
        <v>0.25</v>
      </c>
      <c r="AK504">
        <f t="shared" si="108"/>
        <v>0.5</v>
      </c>
      <c r="AL504">
        <f t="shared" si="109"/>
        <v>0.5</v>
      </c>
      <c r="AM504">
        <f t="shared" si="110"/>
        <v>0</v>
      </c>
      <c r="AN504" s="6">
        <f t="shared" si="111"/>
        <v>0.9</v>
      </c>
      <c r="AO504" t="str">
        <f>VLOOKUP(BD_PONDERACIONES[[#This Row],[Comuna]],Tabla3[#All],2,0)</f>
        <v>Cordillera</v>
      </c>
    </row>
    <row r="505" spans="1:41" x14ac:dyDescent="0.35">
      <c r="A505" t="s">
        <v>1706</v>
      </c>
      <c r="B505" t="s">
        <v>1707</v>
      </c>
      <c r="C505" t="s">
        <v>544</v>
      </c>
      <c r="D505" s="5">
        <v>44610</v>
      </c>
      <c r="E505" s="5">
        <v>44605</v>
      </c>
      <c r="F505" t="s">
        <v>763</v>
      </c>
      <c r="G505" t="s">
        <v>1708</v>
      </c>
      <c r="H505" t="s">
        <v>1580</v>
      </c>
      <c r="J505" t="s">
        <v>756</v>
      </c>
      <c r="K505" t="s">
        <v>756</v>
      </c>
      <c r="L505" t="s">
        <v>757</v>
      </c>
      <c r="M505" t="s">
        <v>757</v>
      </c>
      <c r="N505" t="s">
        <v>756</v>
      </c>
      <c r="O505" t="s">
        <v>756</v>
      </c>
      <c r="P505" t="s">
        <v>758</v>
      </c>
      <c r="Q505" t="s">
        <v>759</v>
      </c>
      <c r="R505" t="s">
        <v>759</v>
      </c>
      <c r="S505" t="s">
        <v>757</v>
      </c>
      <c r="T505" t="s">
        <v>757</v>
      </c>
      <c r="U505" t="s">
        <v>757</v>
      </c>
      <c r="V505" t="s">
        <v>756</v>
      </c>
      <c r="W505" t="s">
        <v>756</v>
      </c>
      <c r="X505" t="s">
        <v>804</v>
      </c>
      <c r="Y505" t="str">
        <f t="shared" si="98"/>
        <v>febrero</v>
      </c>
      <c r="Z505">
        <f>YEAR(BD_PONDERACIONES[[#This Row],[Fecha Ejecución del Ticket]])</f>
        <v>2022</v>
      </c>
      <c r="AA505" t="str">
        <f t="shared" si="99"/>
        <v>febrero</v>
      </c>
      <c r="AB505">
        <f>YEAR(BD_PONDERACIONES[[#This Row],[Fecha de Inspección]])</f>
        <v>2022</v>
      </c>
      <c r="AC505">
        <f t="shared" si="100"/>
        <v>0.5</v>
      </c>
      <c r="AD505">
        <f t="shared" si="101"/>
        <v>0.5</v>
      </c>
      <c r="AE505">
        <f t="shared" si="102"/>
        <v>0.5</v>
      </c>
      <c r="AF505">
        <f t="shared" si="103"/>
        <v>0.5</v>
      </c>
      <c r="AG505">
        <f t="shared" si="104"/>
        <v>0.5</v>
      </c>
      <c r="AH505">
        <f t="shared" si="105"/>
        <v>0.5</v>
      </c>
      <c r="AI505">
        <f t="shared" si="106"/>
        <v>0.25</v>
      </c>
      <c r="AJ505">
        <f t="shared" si="107"/>
        <v>0.25</v>
      </c>
      <c r="AK505">
        <f t="shared" si="108"/>
        <v>0.5</v>
      </c>
      <c r="AL505">
        <f t="shared" si="109"/>
        <v>0.5</v>
      </c>
      <c r="AM505">
        <f t="shared" si="110"/>
        <v>0.5</v>
      </c>
      <c r="AN505" s="6">
        <f t="shared" si="111"/>
        <v>1</v>
      </c>
      <c r="AO505" t="str">
        <f>VLOOKUP(BD_PONDERACIONES[[#This Row],[Comuna]],Tabla3[#All],2,0)</f>
        <v>Cordillera</v>
      </c>
    </row>
    <row r="506" spans="1:41" x14ac:dyDescent="0.35">
      <c r="A506" t="s">
        <v>1559</v>
      </c>
      <c r="B506" t="s">
        <v>1560</v>
      </c>
      <c r="C506" t="s">
        <v>503</v>
      </c>
      <c r="D506" s="5">
        <v>44613</v>
      </c>
      <c r="E506" s="5">
        <v>44600</v>
      </c>
      <c r="F506" t="s">
        <v>753</v>
      </c>
      <c r="G506" t="s">
        <v>1561</v>
      </c>
      <c r="H506" t="s">
        <v>1389</v>
      </c>
      <c r="J506" t="s">
        <v>756</v>
      </c>
      <c r="K506" t="s">
        <v>756</v>
      </c>
      <c r="L506" t="s">
        <v>773</v>
      </c>
      <c r="M506" t="s">
        <v>773</v>
      </c>
      <c r="N506" t="s">
        <v>756</v>
      </c>
      <c r="O506" t="s">
        <v>756</v>
      </c>
      <c r="P506" t="s">
        <v>758</v>
      </c>
      <c r="Q506" t="s">
        <v>759</v>
      </c>
      <c r="R506" t="s">
        <v>759</v>
      </c>
      <c r="S506" t="s">
        <v>757</v>
      </c>
      <c r="T506" t="s">
        <v>757</v>
      </c>
      <c r="U506" t="s">
        <v>757</v>
      </c>
      <c r="V506" t="s">
        <v>756</v>
      </c>
      <c r="W506" t="s">
        <v>756</v>
      </c>
      <c r="X506" t="s">
        <v>1562</v>
      </c>
      <c r="Y506" t="str">
        <f t="shared" si="98"/>
        <v>febrero</v>
      </c>
      <c r="Z506">
        <f>YEAR(BD_PONDERACIONES[[#This Row],[Fecha Ejecución del Ticket]])</f>
        <v>2022</v>
      </c>
      <c r="AA506" t="str">
        <f t="shared" si="99"/>
        <v>febrero</v>
      </c>
      <c r="AB506">
        <f>YEAR(BD_PONDERACIONES[[#This Row],[Fecha de Inspección]])</f>
        <v>2022</v>
      </c>
      <c r="AC506">
        <f t="shared" si="100"/>
        <v>0.5</v>
      </c>
      <c r="AD506">
        <f t="shared" si="101"/>
        <v>0.5</v>
      </c>
      <c r="AE506">
        <f t="shared" si="102"/>
        <v>0</v>
      </c>
      <c r="AF506">
        <f t="shared" si="103"/>
        <v>0</v>
      </c>
      <c r="AG506">
        <f t="shared" si="104"/>
        <v>0.5</v>
      </c>
      <c r="AH506">
        <f t="shared" si="105"/>
        <v>0.5</v>
      </c>
      <c r="AI506">
        <f t="shared" si="106"/>
        <v>0.25</v>
      </c>
      <c r="AJ506">
        <f t="shared" si="107"/>
        <v>0.25</v>
      </c>
      <c r="AK506">
        <f t="shared" si="108"/>
        <v>0.5</v>
      </c>
      <c r="AL506">
        <f t="shared" si="109"/>
        <v>0.5</v>
      </c>
      <c r="AM506">
        <f t="shared" si="110"/>
        <v>0.5</v>
      </c>
      <c r="AN506" s="6">
        <f t="shared" si="111"/>
        <v>0.7</v>
      </c>
      <c r="AO506" t="str">
        <f>VLOOKUP(BD_PONDERACIONES[[#This Row],[Comuna]],Tabla3[#All],2,0)</f>
        <v>Florida</v>
      </c>
    </row>
    <row r="507" spans="1:41" x14ac:dyDescent="0.35">
      <c r="A507" t="s">
        <v>1563</v>
      </c>
      <c r="B507" t="s">
        <v>1564</v>
      </c>
      <c r="C507" t="s">
        <v>506</v>
      </c>
      <c r="D507" s="5">
        <v>44613</v>
      </c>
      <c r="E507" s="5">
        <v>44600</v>
      </c>
      <c r="F507" t="s">
        <v>753</v>
      </c>
      <c r="G507" t="s">
        <v>1565</v>
      </c>
      <c r="H507" t="s">
        <v>1389</v>
      </c>
      <c r="J507" t="s">
        <v>756</v>
      </c>
      <c r="K507" t="s">
        <v>756</v>
      </c>
      <c r="L507" t="s">
        <v>757</v>
      </c>
      <c r="M507" t="s">
        <v>757</v>
      </c>
      <c r="N507" t="s">
        <v>756</v>
      </c>
      <c r="O507" t="s">
        <v>756</v>
      </c>
      <c r="P507" t="s">
        <v>765</v>
      </c>
      <c r="Q507" t="s">
        <v>1566</v>
      </c>
      <c r="R507" t="s">
        <v>759</v>
      </c>
      <c r="S507" t="s">
        <v>756</v>
      </c>
      <c r="T507" t="s">
        <v>756</v>
      </c>
      <c r="U507" t="s">
        <v>756</v>
      </c>
      <c r="V507" t="s">
        <v>756</v>
      </c>
      <c r="W507" t="s">
        <v>756</v>
      </c>
      <c r="X507" t="s">
        <v>1567</v>
      </c>
      <c r="Y507" t="str">
        <f t="shared" si="98"/>
        <v>febrero</v>
      </c>
      <c r="Z507">
        <f>YEAR(BD_PONDERACIONES[[#This Row],[Fecha Ejecución del Ticket]])</f>
        <v>2022</v>
      </c>
      <c r="AA507" t="str">
        <f t="shared" si="99"/>
        <v>febrero</v>
      </c>
      <c r="AB507">
        <f>YEAR(BD_PONDERACIONES[[#This Row],[Fecha de Inspección]])</f>
        <v>2022</v>
      </c>
      <c r="AC507">
        <f t="shared" si="100"/>
        <v>0.5</v>
      </c>
      <c r="AD507">
        <f t="shared" si="101"/>
        <v>0.5</v>
      </c>
      <c r="AE507">
        <f t="shared" si="102"/>
        <v>0.5</v>
      </c>
      <c r="AF507">
        <f t="shared" si="103"/>
        <v>0.5</v>
      </c>
      <c r="AG507">
        <f t="shared" si="104"/>
        <v>0.5</v>
      </c>
      <c r="AH507">
        <f t="shared" si="105"/>
        <v>0.5</v>
      </c>
      <c r="AI507">
        <f t="shared" si="106"/>
        <v>0.25</v>
      </c>
      <c r="AJ507">
        <f t="shared" si="107"/>
        <v>0.25</v>
      </c>
      <c r="AK507">
        <f t="shared" si="108"/>
        <v>0.5</v>
      </c>
      <c r="AL507">
        <f t="shared" si="109"/>
        <v>0.5</v>
      </c>
      <c r="AM507">
        <f t="shared" si="110"/>
        <v>0.5</v>
      </c>
      <c r="AN507" s="6">
        <f t="shared" si="111"/>
        <v>1</v>
      </c>
      <c r="AO507" t="str">
        <f>VLOOKUP(BD_PONDERACIONES[[#This Row],[Comuna]],Tabla3[#All],2,0)</f>
        <v>Florida</v>
      </c>
    </row>
    <row r="508" spans="1:41" x14ac:dyDescent="0.35">
      <c r="A508" t="s">
        <v>1568</v>
      </c>
      <c r="B508" t="s">
        <v>1569</v>
      </c>
      <c r="C508" t="s">
        <v>491</v>
      </c>
      <c r="D508" s="5">
        <v>44613</v>
      </c>
      <c r="E508" s="5">
        <v>44597</v>
      </c>
      <c r="F508" t="s">
        <v>753</v>
      </c>
      <c r="G508" t="s">
        <v>1570</v>
      </c>
      <c r="H508" t="s">
        <v>1389</v>
      </c>
      <c r="J508" t="s">
        <v>756</v>
      </c>
      <c r="K508" t="s">
        <v>756</v>
      </c>
      <c r="L508" t="s">
        <v>773</v>
      </c>
      <c r="M508" t="s">
        <v>773</v>
      </c>
      <c r="N508" t="s">
        <v>756</v>
      </c>
      <c r="O508" t="s">
        <v>756</v>
      </c>
      <c r="P508" t="s">
        <v>765</v>
      </c>
      <c r="Q508" t="s">
        <v>1571</v>
      </c>
      <c r="R508" t="s">
        <v>759</v>
      </c>
      <c r="S508" t="s">
        <v>756</v>
      </c>
      <c r="T508" t="s">
        <v>756</v>
      </c>
      <c r="U508" t="s">
        <v>773</v>
      </c>
      <c r="V508" t="s">
        <v>756</v>
      </c>
      <c r="W508" t="s">
        <v>756</v>
      </c>
      <c r="X508" t="s">
        <v>1572</v>
      </c>
      <c r="Y508" t="str">
        <f t="shared" si="98"/>
        <v>febrero</v>
      </c>
      <c r="Z508">
        <f>YEAR(BD_PONDERACIONES[[#This Row],[Fecha Ejecución del Ticket]])</f>
        <v>2022</v>
      </c>
      <c r="AA508" t="str">
        <f t="shared" si="99"/>
        <v>febrero</v>
      </c>
      <c r="AB508">
        <f>YEAR(BD_PONDERACIONES[[#This Row],[Fecha de Inspección]])</f>
        <v>2022</v>
      </c>
      <c r="AC508">
        <f t="shared" si="100"/>
        <v>0.5</v>
      </c>
      <c r="AD508">
        <f t="shared" si="101"/>
        <v>0.5</v>
      </c>
      <c r="AE508">
        <f t="shared" si="102"/>
        <v>0</v>
      </c>
      <c r="AF508">
        <f t="shared" si="103"/>
        <v>0</v>
      </c>
      <c r="AG508">
        <f t="shared" si="104"/>
        <v>0.5</v>
      </c>
      <c r="AH508">
        <f t="shared" si="105"/>
        <v>0.5</v>
      </c>
      <c r="AI508">
        <f t="shared" si="106"/>
        <v>0.25</v>
      </c>
      <c r="AJ508">
        <f t="shared" si="107"/>
        <v>0.25</v>
      </c>
      <c r="AK508">
        <f t="shared" si="108"/>
        <v>0</v>
      </c>
      <c r="AL508">
        <f t="shared" si="109"/>
        <v>0.5</v>
      </c>
      <c r="AM508">
        <f t="shared" si="110"/>
        <v>0.5</v>
      </c>
      <c r="AN508" s="6">
        <f t="shared" si="111"/>
        <v>0.625</v>
      </c>
      <c r="AO508" t="str">
        <f>VLOOKUP(BD_PONDERACIONES[[#This Row],[Comuna]],Tabla3[#All],2,0)</f>
        <v>Florida</v>
      </c>
    </row>
    <row r="509" spans="1:41" x14ac:dyDescent="0.35">
      <c r="A509" t="s">
        <v>1573</v>
      </c>
      <c r="B509" t="s">
        <v>1574</v>
      </c>
      <c r="C509" t="s">
        <v>481</v>
      </c>
      <c r="D509" s="5">
        <v>44613</v>
      </c>
      <c r="E509" s="5">
        <v>44596</v>
      </c>
      <c r="F509" t="s">
        <v>753</v>
      </c>
      <c r="G509" t="s">
        <v>1575</v>
      </c>
      <c r="H509" t="s">
        <v>1389</v>
      </c>
      <c r="J509" t="s">
        <v>756</v>
      </c>
      <c r="K509" t="s">
        <v>756</v>
      </c>
      <c r="L509" t="s">
        <v>757</v>
      </c>
      <c r="M509" t="s">
        <v>757</v>
      </c>
      <c r="N509" t="s">
        <v>756</v>
      </c>
      <c r="O509" t="s">
        <v>756</v>
      </c>
      <c r="P509" t="s">
        <v>765</v>
      </c>
      <c r="Q509" t="s">
        <v>759</v>
      </c>
      <c r="R509" t="s">
        <v>759</v>
      </c>
      <c r="S509" t="s">
        <v>756</v>
      </c>
      <c r="T509" t="s">
        <v>756</v>
      </c>
      <c r="U509" t="s">
        <v>756</v>
      </c>
      <c r="V509" t="s">
        <v>756</v>
      </c>
      <c r="W509" t="s">
        <v>756</v>
      </c>
      <c r="X509" t="s">
        <v>1576</v>
      </c>
      <c r="Y509" t="str">
        <f t="shared" si="98"/>
        <v>febrero</v>
      </c>
      <c r="Z509">
        <f>YEAR(BD_PONDERACIONES[[#This Row],[Fecha Ejecución del Ticket]])</f>
        <v>2022</v>
      </c>
      <c r="AA509" t="str">
        <f t="shared" si="99"/>
        <v>febrero</v>
      </c>
      <c r="AB509">
        <f>YEAR(BD_PONDERACIONES[[#This Row],[Fecha de Inspección]])</f>
        <v>2022</v>
      </c>
      <c r="AC509">
        <f t="shared" si="100"/>
        <v>0.5</v>
      </c>
      <c r="AD509">
        <f t="shared" si="101"/>
        <v>0.5</v>
      </c>
      <c r="AE509">
        <f t="shared" si="102"/>
        <v>0.5</v>
      </c>
      <c r="AF509">
        <f t="shared" si="103"/>
        <v>0.5</v>
      </c>
      <c r="AG509">
        <f t="shared" si="104"/>
        <v>0.5</v>
      </c>
      <c r="AH509">
        <f t="shared" si="105"/>
        <v>0.5</v>
      </c>
      <c r="AI509">
        <f t="shared" si="106"/>
        <v>0.25</v>
      </c>
      <c r="AJ509">
        <f t="shared" si="107"/>
        <v>0.25</v>
      </c>
      <c r="AK509">
        <f t="shared" si="108"/>
        <v>0.5</v>
      </c>
      <c r="AL509">
        <f t="shared" si="109"/>
        <v>0.5</v>
      </c>
      <c r="AM509">
        <f t="shared" si="110"/>
        <v>0.5</v>
      </c>
      <c r="AN509" s="6">
        <f t="shared" si="111"/>
        <v>1</v>
      </c>
      <c r="AO509" t="str">
        <f>VLOOKUP(BD_PONDERACIONES[[#This Row],[Comuna]],Tabla3[#All],2,0)</f>
        <v>Florida</v>
      </c>
    </row>
    <row r="510" spans="1:41" x14ac:dyDescent="0.35">
      <c r="A510" t="s">
        <v>1577</v>
      </c>
      <c r="B510" t="s">
        <v>1578</v>
      </c>
      <c r="C510" t="s">
        <v>518</v>
      </c>
      <c r="D510" s="5">
        <v>44613</v>
      </c>
      <c r="E510" s="5">
        <v>44597</v>
      </c>
      <c r="F510" t="s">
        <v>763</v>
      </c>
      <c r="G510" t="s">
        <v>1579</v>
      </c>
      <c r="H510" t="s">
        <v>1580</v>
      </c>
      <c r="J510" t="s">
        <v>756</v>
      </c>
      <c r="K510" t="s">
        <v>756</v>
      </c>
      <c r="L510" t="s">
        <v>757</v>
      </c>
      <c r="M510" t="s">
        <v>757</v>
      </c>
      <c r="N510" t="s">
        <v>756</v>
      </c>
      <c r="O510" t="s">
        <v>756</v>
      </c>
      <c r="P510" t="s">
        <v>758</v>
      </c>
      <c r="Q510" t="s">
        <v>759</v>
      </c>
      <c r="R510" t="s">
        <v>759</v>
      </c>
      <c r="S510" t="s">
        <v>757</v>
      </c>
      <c r="T510" t="s">
        <v>757</v>
      </c>
      <c r="U510" t="s">
        <v>757</v>
      </c>
      <c r="V510" t="s">
        <v>756</v>
      </c>
      <c r="W510" t="s">
        <v>756</v>
      </c>
      <c r="X510" t="s">
        <v>1581</v>
      </c>
      <c r="Y510" t="str">
        <f t="shared" si="98"/>
        <v>febrero</v>
      </c>
      <c r="Z510">
        <f>YEAR(BD_PONDERACIONES[[#This Row],[Fecha Ejecución del Ticket]])</f>
        <v>2022</v>
      </c>
      <c r="AA510" t="str">
        <f t="shared" si="99"/>
        <v>febrero</v>
      </c>
      <c r="AB510">
        <f>YEAR(BD_PONDERACIONES[[#This Row],[Fecha de Inspección]])</f>
        <v>2022</v>
      </c>
      <c r="AC510">
        <f t="shared" si="100"/>
        <v>0.5</v>
      </c>
      <c r="AD510">
        <f t="shared" si="101"/>
        <v>0.5</v>
      </c>
      <c r="AE510">
        <f t="shared" si="102"/>
        <v>0.5</v>
      </c>
      <c r="AF510">
        <f t="shared" si="103"/>
        <v>0.5</v>
      </c>
      <c r="AG510">
        <f t="shared" si="104"/>
        <v>0.5</v>
      </c>
      <c r="AH510">
        <f t="shared" si="105"/>
        <v>0.5</v>
      </c>
      <c r="AI510">
        <f t="shared" si="106"/>
        <v>0.25</v>
      </c>
      <c r="AJ510">
        <f t="shared" si="107"/>
        <v>0.25</v>
      </c>
      <c r="AK510">
        <f t="shared" si="108"/>
        <v>0.5</v>
      </c>
      <c r="AL510">
        <f t="shared" si="109"/>
        <v>0.5</v>
      </c>
      <c r="AM510">
        <f t="shared" si="110"/>
        <v>0.5</v>
      </c>
      <c r="AN510" s="6">
        <f t="shared" si="111"/>
        <v>1</v>
      </c>
      <c r="AO510" t="str">
        <f>VLOOKUP(BD_PONDERACIONES[[#This Row],[Comuna]],Tabla3[#All],2,0)</f>
        <v>Cordillera</v>
      </c>
    </row>
    <row r="511" spans="1:41" x14ac:dyDescent="0.35">
      <c r="A511" t="s">
        <v>1582</v>
      </c>
      <c r="B511" t="s">
        <v>1583</v>
      </c>
      <c r="C511" t="s">
        <v>466</v>
      </c>
      <c r="D511" s="5">
        <v>44613</v>
      </c>
      <c r="E511" s="5">
        <v>44594</v>
      </c>
      <c r="F511" t="s">
        <v>753</v>
      </c>
      <c r="G511" t="s">
        <v>1584</v>
      </c>
      <c r="H511" t="s">
        <v>1389</v>
      </c>
      <c r="J511" t="s">
        <v>756</v>
      </c>
      <c r="K511" t="s">
        <v>756</v>
      </c>
      <c r="L511" t="s">
        <v>756</v>
      </c>
      <c r="M511" t="s">
        <v>756</v>
      </c>
      <c r="N511" t="s">
        <v>756</v>
      </c>
      <c r="O511" t="s">
        <v>756</v>
      </c>
      <c r="P511" t="s">
        <v>758</v>
      </c>
      <c r="Q511" t="s">
        <v>759</v>
      </c>
      <c r="R511" t="s">
        <v>759</v>
      </c>
      <c r="S511" t="s">
        <v>757</v>
      </c>
      <c r="T511" t="s">
        <v>757</v>
      </c>
      <c r="U511" t="s">
        <v>757</v>
      </c>
      <c r="V511" t="s">
        <v>756</v>
      </c>
      <c r="W511" t="s">
        <v>756</v>
      </c>
      <c r="X511" t="s">
        <v>885</v>
      </c>
      <c r="Y511" t="str">
        <f t="shared" si="98"/>
        <v>febrero</v>
      </c>
      <c r="Z511">
        <f>YEAR(BD_PONDERACIONES[[#This Row],[Fecha Ejecución del Ticket]])</f>
        <v>2022</v>
      </c>
      <c r="AA511" t="str">
        <f t="shared" si="99"/>
        <v>febrero</v>
      </c>
      <c r="AB511">
        <f>YEAR(BD_PONDERACIONES[[#This Row],[Fecha de Inspección]])</f>
        <v>2022</v>
      </c>
      <c r="AC511">
        <f t="shared" si="100"/>
        <v>0.5</v>
      </c>
      <c r="AD511">
        <f t="shared" si="101"/>
        <v>0.5</v>
      </c>
      <c r="AE511">
        <f t="shared" si="102"/>
        <v>0.5</v>
      </c>
      <c r="AF511">
        <f t="shared" si="103"/>
        <v>0.5</v>
      </c>
      <c r="AG511">
        <f t="shared" si="104"/>
        <v>0.5</v>
      </c>
      <c r="AH511">
        <f t="shared" si="105"/>
        <v>0.5</v>
      </c>
      <c r="AI511">
        <f t="shared" si="106"/>
        <v>0.25</v>
      </c>
      <c r="AJ511">
        <f t="shared" si="107"/>
        <v>0.25</v>
      </c>
      <c r="AK511">
        <f t="shared" si="108"/>
        <v>0.5</v>
      </c>
      <c r="AL511">
        <f t="shared" si="109"/>
        <v>0.5</v>
      </c>
      <c r="AM511">
        <f t="shared" si="110"/>
        <v>0.5</v>
      </c>
      <c r="AN511" s="6">
        <f t="shared" si="111"/>
        <v>1</v>
      </c>
      <c r="AO511" t="str">
        <f>VLOOKUP(BD_PONDERACIONES[[#This Row],[Comuna]],Tabla3[#All],2,0)</f>
        <v>Florida</v>
      </c>
    </row>
    <row r="512" spans="1:41" x14ac:dyDescent="0.35">
      <c r="A512" t="s">
        <v>1585</v>
      </c>
      <c r="B512" t="s">
        <v>1586</v>
      </c>
      <c r="C512" t="s">
        <v>470</v>
      </c>
      <c r="D512" s="5">
        <v>44613</v>
      </c>
      <c r="E512" s="5">
        <v>44594</v>
      </c>
      <c r="F512" t="s">
        <v>753</v>
      </c>
      <c r="G512" t="s">
        <v>1587</v>
      </c>
      <c r="H512" t="s">
        <v>1389</v>
      </c>
      <c r="J512" t="s">
        <v>756</v>
      </c>
      <c r="K512" t="s">
        <v>756</v>
      </c>
      <c r="L512" t="s">
        <v>757</v>
      </c>
      <c r="M512" t="s">
        <v>757</v>
      </c>
      <c r="N512" t="s">
        <v>756</v>
      </c>
      <c r="O512" t="s">
        <v>756</v>
      </c>
      <c r="P512" t="s">
        <v>758</v>
      </c>
      <c r="Q512" t="s">
        <v>759</v>
      </c>
      <c r="R512" t="s">
        <v>759</v>
      </c>
      <c r="S512" t="s">
        <v>757</v>
      </c>
      <c r="T512" t="s">
        <v>757</v>
      </c>
      <c r="U512" t="s">
        <v>757</v>
      </c>
      <c r="V512" t="s">
        <v>773</v>
      </c>
      <c r="W512" t="s">
        <v>768</v>
      </c>
      <c r="X512" t="s">
        <v>1588</v>
      </c>
      <c r="Y512" t="str">
        <f t="shared" si="98"/>
        <v>febrero</v>
      </c>
      <c r="Z512">
        <f>YEAR(BD_PONDERACIONES[[#This Row],[Fecha Ejecución del Ticket]])</f>
        <v>2022</v>
      </c>
      <c r="AA512" t="str">
        <f t="shared" si="99"/>
        <v>febrero</v>
      </c>
      <c r="AB512">
        <f>YEAR(BD_PONDERACIONES[[#This Row],[Fecha de Inspección]])</f>
        <v>2022</v>
      </c>
      <c r="AC512">
        <f t="shared" si="100"/>
        <v>0.5</v>
      </c>
      <c r="AD512">
        <f t="shared" si="101"/>
        <v>0.5</v>
      </c>
      <c r="AE512">
        <f t="shared" si="102"/>
        <v>0.5</v>
      </c>
      <c r="AF512">
        <f t="shared" si="103"/>
        <v>0.5</v>
      </c>
      <c r="AG512">
        <f t="shared" si="104"/>
        <v>0.5</v>
      </c>
      <c r="AH512">
        <f t="shared" si="105"/>
        <v>0.5</v>
      </c>
      <c r="AI512">
        <f t="shared" si="106"/>
        <v>0.25</v>
      </c>
      <c r="AJ512">
        <f t="shared" si="107"/>
        <v>0.25</v>
      </c>
      <c r="AK512">
        <f t="shared" si="108"/>
        <v>0.5</v>
      </c>
      <c r="AL512">
        <f t="shared" si="109"/>
        <v>0</v>
      </c>
      <c r="AM512">
        <f t="shared" si="110"/>
        <v>0.17499999999999999</v>
      </c>
      <c r="AN512" s="6">
        <f t="shared" si="111"/>
        <v>0.83500000000000008</v>
      </c>
      <c r="AO512" t="str">
        <f>VLOOKUP(BD_PONDERACIONES[[#This Row],[Comuna]],Tabla3[#All],2,0)</f>
        <v>Florida</v>
      </c>
    </row>
    <row r="513" spans="1:41" x14ac:dyDescent="0.35">
      <c r="A513" t="s">
        <v>1589</v>
      </c>
      <c r="B513" t="s">
        <v>1590</v>
      </c>
      <c r="C513" t="s">
        <v>469</v>
      </c>
      <c r="D513" s="5">
        <v>44613</v>
      </c>
      <c r="E513" s="5">
        <v>44594</v>
      </c>
      <c r="F513" t="s">
        <v>753</v>
      </c>
      <c r="G513" t="s">
        <v>1591</v>
      </c>
      <c r="H513" t="s">
        <v>1389</v>
      </c>
      <c r="J513" t="s">
        <v>773</v>
      </c>
      <c r="K513" t="s">
        <v>773</v>
      </c>
      <c r="L513" t="s">
        <v>757</v>
      </c>
      <c r="M513" t="s">
        <v>757</v>
      </c>
      <c r="N513" t="s">
        <v>757</v>
      </c>
      <c r="O513" t="s">
        <v>757</v>
      </c>
      <c r="P513" t="s">
        <v>765</v>
      </c>
      <c r="Q513" t="s">
        <v>759</v>
      </c>
      <c r="R513" t="s">
        <v>759</v>
      </c>
      <c r="S513" t="s">
        <v>756</v>
      </c>
      <c r="T513" t="s">
        <v>756</v>
      </c>
      <c r="U513" t="s">
        <v>757</v>
      </c>
      <c r="V513" t="s">
        <v>756</v>
      </c>
      <c r="W513" t="s">
        <v>773</v>
      </c>
      <c r="X513" t="s">
        <v>1592</v>
      </c>
      <c r="Y513" t="str">
        <f t="shared" si="98"/>
        <v>febrero</v>
      </c>
      <c r="Z513">
        <f>YEAR(BD_PONDERACIONES[[#This Row],[Fecha Ejecución del Ticket]])</f>
        <v>2022</v>
      </c>
      <c r="AA513" t="str">
        <f t="shared" si="99"/>
        <v>febrero</v>
      </c>
      <c r="AB513">
        <f>YEAR(BD_PONDERACIONES[[#This Row],[Fecha de Inspección]])</f>
        <v>2022</v>
      </c>
      <c r="AC513">
        <f t="shared" si="100"/>
        <v>0</v>
      </c>
      <c r="AD513">
        <f t="shared" si="101"/>
        <v>0</v>
      </c>
      <c r="AE513">
        <f t="shared" si="102"/>
        <v>0.5</v>
      </c>
      <c r="AF513">
        <f t="shared" si="103"/>
        <v>0.5</v>
      </c>
      <c r="AG513">
        <f t="shared" si="104"/>
        <v>0.5</v>
      </c>
      <c r="AH513">
        <f t="shared" si="105"/>
        <v>0.5</v>
      </c>
      <c r="AI513">
        <f t="shared" si="106"/>
        <v>0.25</v>
      </c>
      <c r="AJ513">
        <f t="shared" si="107"/>
        <v>0.25</v>
      </c>
      <c r="AK513">
        <f t="shared" si="108"/>
        <v>0.5</v>
      </c>
      <c r="AL513">
        <f t="shared" si="109"/>
        <v>0.5</v>
      </c>
      <c r="AM513">
        <f t="shared" si="110"/>
        <v>0</v>
      </c>
      <c r="AN513" s="6">
        <f t="shared" si="111"/>
        <v>0.7</v>
      </c>
      <c r="AO513" t="str">
        <f>VLOOKUP(BD_PONDERACIONES[[#This Row],[Comuna]],Tabla3[#All],2,0)</f>
        <v>Florida</v>
      </c>
    </row>
    <row r="514" spans="1:41" x14ac:dyDescent="0.35">
      <c r="A514" t="s">
        <v>1593</v>
      </c>
      <c r="B514" t="s">
        <v>1594</v>
      </c>
      <c r="C514" t="s">
        <v>507</v>
      </c>
      <c r="D514" s="5">
        <v>44613</v>
      </c>
      <c r="E514" s="5">
        <v>44600</v>
      </c>
      <c r="F514" t="s">
        <v>753</v>
      </c>
      <c r="G514" t="s">
        <v>1595</v>
      </c>
      <c r="H514" t="s">
        <v>1389</v>
      </c>
      <c r="J514" t="s">
        <v>756</v>
      </c>
      <c r="K514" t="s">
        <v>756</v>
      </c>
      <c r="L514" t="s">
        <v>773</v>
      </c>
      <c r="M514" t="s">
        <v>773</v>
      </c>
      <c r="N514" t="s">
        <v>756</v>
      </c>
      <c r="O514" t="s">
        <v>756</v>
      </c>
      <c r="P514" t="s">
        <v>765</v>
      </c>
      <c r="Q514" t="s">
        <v>1596</v>
      </c>
      <c r="R514" t="s">
        <v>759</v>
      </c>
      <c r="S514" t="s">
        <v>756</v>
      </c>
      <c r="T514" t="s">
        <v>756</v>
      </c>
      <c r="U514" t="s">
        <v>756</v>
      </c>
      <c r="V514" t="s">
        <v>756</v>
      </c>
      <c r="W514" t="s">
        <v>756</v>
      </c>
      <c r="X514" t="s">
        <v>1597</v>
      </c>
      <c r="Y514" t="str">
        <f t="shared" ref="Y514:Y577" si="112">TEXT(E514,"MMMM")</f>
        <v>febrero</v>
      </c>
      <c r="Z514">
        <f>YEAR(BD_PONDERACIONES[[#This Row],[Fecha Ejecución del Ticket]])</f>
        <v>2022</v>
      </c>
      <c r="AA514" t="str">
        <f t="shared" ref="AA514:AA577" si="113">TEXT(D514,"MMMM")</f>
        <v>febrero</v>
      </c>
      <c r="AB514">
        <f>YEAR(BD_PONDERACIONES[[#This Row],[Fecha de Inspección]])</f>
        <v>2022</v>
      </c>
      <c r="AC514">
        <f t="shared" ref="AC514:AC577" si="114">IF(OR(J514="Cumple",J514="No Aplica"),0.5,0)</f>
        <v>0.5</v>
      </c>
      <c r="AD514">
        <f t="shared" ref="AD514:AD577" si="115">IF(OR(K514="CUMPLE",K514="No Aplica"),0.5,0)</f>
        <v>0.5</v>
      </c>
      <c r="AE514">
        <f t="shared" ref="AE514:AE577" si="116">IF(OR(L514="CUMPLE",L514="No Aplica"),0.5,0)</f>
        <v>0</v>
      </c>
      <c r="AF514">
        <f t="shared" ref="AF514:AF577" si="117">IF(OR(M514="CUMPLE",M514="No Aplica"),0.5,0)</f>
        <v>0</v>
      </c>
      <c r="AG514">
        <f t="shared" ref="AG514:AG577" si="118">IF(OR(N514="CUMPLE",N514="No Aplica"),0.5,IF(N514="Cumple Mayormente",0.325,IF(N514="Cumple Parcialmente",0.175,0)))</f>
        <v>0.5</v>
      </c>
      <c r="AH514">
        <f t="shared" ref="AH514:AH577" si="119">IF(OR(O514="CUMPLE",O514="No Aplica"),0.5,IF(O514="Cumple Mayormente",0.325,IF(O514="Cumple Parcialmente",0.175,0)))</f>
        <v>0.5</v>
      </c>
      <c r="AI514">
        <f t="shared" ref="AI514:AI577" si="120">IF(OR(S514="CUMPLE",S514="No Aplica"),0.25,IF(S514="Cumple Mayormente",0.1625,IF(S514="Cumple Parcialmente",0.0875,0)))</f>
        <v>0.25</v>
      </c>
      <c r="AJ514">
        <f t="shared" ref="AJ514:AJ577" si="121">IF(OR(T514="CUMPLE",T514="No Aplica"),0.25,IF(T514="Cumple Mayormente",0.1625,IF(T514="Cumple Parcialmente",0.0875,0)))</f>
        <v>0.25</v>
      </c>
      <c r="AK514">
        <f t="shared" ref="AK514:AK577" si="122">IF(OR(U514="CUMPLE",U514="No Aplica"),0.5,IF(U514="Cumple Mayormente",0.325,IF(U514="Cumple Parcialmente",0.175,0)))</f>
        <v>0.5</v>
      </c>
      <c r="AL514">
        <f t="shared" ref="AL514:AL577" si="123">IF(OR(V514="CUMPLE",V514="No Aplica"),0.5,IF(V514="Cumple Mayormente",0.325,IF(V514="Cumple Parcialmente",0.175,0)))</f>
        <v>0.5</v>
      </c>
      <c r="AM514">
        <f t="shared" ref="AM514:AM577" si="124">IF(OR(W514="CUMPLE",W514="No Aplica"),0.5,IF(W514="Cumple Mayormente",0.325,IF(W514="Cumple Parcialmente",0.175,0)))</f>
        <v>0.5</v>
      </c>
      <c r="AN514" s="6">
        <f t="shared" ref="AN514:AN577" si="125">((AC514+AD514)*0.2)+((AE514+AF514)*0.3)+((AG514+AH514)*0.15)+((AI514+AJ514+AK514)*0.15)+((AL514+AM514)*0.2)</f>
        <v>0.7</v>
      </c>
      <c r="AO514" t="str">
        <f>VLOOKUP(BD_PONDERACIONES[[#This Row],[Comuna]],Tabla3[#All],2,0)</f>
        <v>Florida</v>
      </c>
    </row>
    <row r="515" spans="1:41" x14ac:dyDescent="0.35">
      <c r="A515" t="s">
        <v>1598</v>
      </c>
      <c r="B515" t="s">
        <v>1599</v>
      </c>
      <c r="C515" t="s">
        <v>504</v>
      </c>
      <c r="D515" s="5">
        <v>44613</v>
      </c>
      <c r="E515" s="5">
        <v>44600</v>
      </c>
      <c r="F515" t="s">
        <v>753</v>
      </c>
      <c r="G515" t="s">
        <v>1600</v>
      </c>
      <c r="H515" t="s">
        <v>1389</v>
      </c>
      <c r="J515" t="s">
        <v>756</v>
      </c>
      <c r="K515" t="s">
        <v>756</v>
      </c>
      <c r="L515" t="s">
        <v>757</v>
      </c>
      <c r="M515" t="s">
        <v>757</v>
      </c>
      <c r="N515" t="s">
        <v>756</v>
      </c>
      <c r="O515" t="s">
        <v>756</v>
      </c>
      <c r="P515" t="s">
        <v>765</v>
      </c>
      <c r="Q515" t="s">
        <v>759</v>
      </c>
      <c r="R515" t="s">
        <v>759</v>
      </c>
      <c r="S515" t="s">
        <v>756</v>
      </c>
      <c r="T515" t="s">
        <v>756</v>
      </c>
      <c r="U515" t="s">
        <v>756</v>
      </c>
      <c r="V515" t="s">
        <v>756</v>
      </c>
      <c r="W515" t="s">
        <v>756</v>
      </c>
      <c r="X515" t="s">
        <v>1601</v>
      </c>
      <c r="Y515" t="str">
        <f t="shared" si="112"/>
        <v>febrero</v>
      </c>
      <c r="Z515">
        <f>YEAR(BD_PONDERACIONES[[#This Row],[Fecha Ejecución del Ticket]])</f>
        <v>2022</v>
      </c>
      <c r="AA515" t="str">
        <f t="shared" si="113"/>
        <v>febrero</v>
      </c>
      <c r="AB515">
        <f>YEAR(BD_PONDERACIONES[[#This Row],[Fecha de Inspección]])</f>
        <v>2022</v>
      </c>
      <c r="AC515">
        <f t="shared" si="114"/>
        <v>0.5</v>
      </c>
      <c r="AD515">
        <f t="shared" si="115"/>
        <v>0.5</v>
      </c>
      <c r="AE515">
        <f t="shared" si="116"/>
        <v>0.5</v>
      </c>
      <c r="AF515">
        <f t="shared" si="117"/>
        <v>0.5</v>
      </c>
      <c r="AG515">
        <f t="shared" si="118"/>
        <v>0.5</v>
      </c>
      <c r="AH515">
        <f t="shared" si="119"/>
        <v>0.5</v>
      </c>
      <c r="AI515">
        <f t="shared" si="120"/>
        <v>0.25</v>
      </c>
      <c r="AJ515">
        <f t="shared" si="121"/>
        <v>0.25</v>
      </c>
      <c r="AK515">
        <f t="shared" si="122"/>
        <v>0.5</v>
      </c>
      <c r="AL515">
        <f t="shared" si="123"/>
        <v>0.5</v>
      </c>
      <c r="AM515">
        <f t="shared" si="124"/>
        <v>0.5</v>
      </c>
      <c r="AN515" s="6">
        <f t="shared" si="125"/>
        <v>1</v>
      </c>
      <c r="AO515" t="str">
        <f>VLOOKUP(BD_PONDERACIONES[[#This Row],[Comuna]],Tabla3[#All],2,0)</f>
        <v>Florida</v>
      </c>
    </row>
    <row r="516" spans="1:41" x14ac:dyDescent="0.35">
      <c r="A516" t="s">
        <v>1602</v>
      </c>
      <c r="B516" t="s">
        <v>1603</v>
      </c>
      <c r="C516" t="s">
        <v>489</v>
      </c>
      <c r="D516" s="5">
        <v>44613</v>
      </c>
      <c r="E516" s="5">
        <v>44597</v>
      </c>
      <c r="F516" t="s">
        <v>763</v>
      </c>
      <c r="G516" t="s">
        <v>1604</v>
      </c>
      <c r="H516" t="s">
        <v>1580</v>
      </c>
      <c r="J516" t="s">
        <v>756</v>
      </c>
      <c r="K516" t="s">
        <v>756</v>
      </c>
      <c r="L516" t="s">
        <v>757</v>
      </c>
      <c r="M516" t="s">
        <v>757</v>
      </c>
      <c r="N516" t="s">
        <v>756</v>
      </c>
      <c r="O516" t="s">
        <v>756</v>
      </c>
      <c r="P516" t="s">
        <v>758</v>
      </c>
      <c r="Q516" t="s">
        <v>759</v>
      </c>
      <c r="R516" t="s">
        <v>759</v>
      </c>
      <c r="S516" t="s">
        <v>757</v>
      </c>
      <c r="T516" t="s">
        <v>757</v>
      </c>
      <c r="U516" t="s">
        <v>757</v>
      </c>
      <c r="V516" t="s">
        <v>756</v>
      </c>
      <c r="W516" t="s">
        <v>756</v>
      </c>
      <c r="X516" t="s">
        <v>1605</v>
      </c>
      <c r="Y516" t="str">
        <f t="shared" si="112"/>
        <v>febrero</v>
      </c>
      <c r="Z516">
        <f>YEAR(BD_PONDERACIONES[[#This Row],[Fecha Ejecución del Ticket]])</f>
        <v>2022</v>
      </c>
      <c r="AA516" t="str">
        <f t="shared" si="113"/>
        <v>febrero</v>
      </c>
      <c r="AB516">
        <f>YEAR(BD_PONDERACIONES[[#This Row],[Fecha de Inspección]])</f>
        <v>2022</v>
      </c>
      <c r="AC516">
        <f t="shared" si="114"/>
        <v>0.5</v>
      </c>
      <c r="AD516">
        <f t="shared" si="115"/>
        <v>0.5</v>
      </c>
      <c r="AE516">
        <f t="shared" si="116"/>
        <v>0.5</v>
      </c>
      <c r="AF516">
        <f t="shared" si="117"/>
        <v>0.5</v>
      </c>
      <c r="AG516">
        <f t="shared" si="118"/>
        <v>0.5</v>
      </c>
      <c r="AH516">
        <f t="shared" si="119"/>
        <v>0.5</v>
      </c>
      <c r="AI516">
        <f t="shared" si="120"/>
        <v>0.25</v>
      </c>
      <c r="AJ516">
        <f t="shared" si="121"/>
        <v>0.25</v>
      </c>
      <c r="AK516">
        <f t="shared" si="122"/>
        <v>0.5</v>
      </c>
      <c r="AL516">
        <f t="shared" si="123"/>
        <v>0.5</v>
      </c>
      <c r="AM516">
        <f t="shared" si="124"/>
        <v>0.5</v>
      </c>
      <c r="AN516" s="6">
        <f t="shared" si="125"/>
        <v>1</v>
      </c>
      <c r="AO516" t="str">
        <f>VLOOKUP(BD_PONDERACIONES[[#This Row],[Comuna]],Tabla3[#All],2,0)</f>
        <v>Cordillera</v>
      </c>
    </row>
    <row r="517" spans="1:41" x14ac:dyDescent="0.35">
      <c r="A517" t="s">
        <v>1606</v>
      </c>
      <c r="B517" t="s">
        <v>1607</v>
      </c>
      <c r="C517" t="s">
        <v>478</v>
      </c>
      <c r="D517" s="5">
        <v>44613</v>
      </c>
      <c r="E517" s="5">
        <v>44595</v>
      </c>
      <c r="F517" t="s">
        <v>753</v>
      </c>
      <c r="G517" t="s">
        <v>1608</v>
      </c>
      <c r="H517" t="s">
        <v>1389</v>
      </c>
      <c r="J517" t="s">
        <v>756</v>
      </c>
      <c r="K517" t="s">
        <v>756</v>
      </c>
      <c r="L517" t="s">
        <v>757</v>
      </c>
      <c r="M517" t="s">
        <v>757</v>
      </c>
      <c r="N517" t="s">
        <v>756</v>
      </c>
      <c r="O517" t="s">
        <v>756</v>
      </c>
      <c r="P517" t="s">
        <v>758</v>
      </c>
      <c r="Q517" t="s">
        <v>759</v>
      </c>
      <c r="R517" t="s">
        <v>759</v>
      </c>
      <c r="S517" t="s">
        <v>757</v>
      </c>
      <c r="T517" t="s">
        <v>757</v>
      </c>
      <c r="U517" t="s">
        <v>757</v>
      </c>
      <c r="V517" t="s">
        <v>756</v>
      </c>
      <c r="W517" t="s">
        <v>756</v>
      </c>
      <c r="X517" t="s">
        <v>1609</v>
      </c>
      <c r="Y517" t="str">
        <f t="shared" si="112"/>
        <v>febrero</v>
      </c>
      <c r="Z517">
        <f>YEAR(BD_PONDERACIONES[[#This Row],[Fecha Ejecución del Ticket]])</f>
        <v>2022</v>
      </c>
      <c r="AA517" t="str">
        <f t="shared" si="113"/>
        <v>febrero</v>
      </c>
      <c r="AB517">
        <f>YEAR(BD_PONDERACIONES[[#This Row],[Fecha de Inspección]])</f>
        <v>2022</v>
      </c>
      <c r="AC517">
        <f t="shared" si="114"/>
        <v>0.5</v>
      </c>
      <c r="AD517">
        <f t="shared" si="115"/>
        <v>0.5</v>
      </c>
      <c r="AE517">
        <f t="shared" si="116"/>
        <v>0.5</v>
      </c>
      <c r="AF517">
        <f t="shared" si="117"/>
        <v>0.5</v>
      </c>
      <c r="AG517">
        <f t="shared" si="118"/>
        <v>0.5</v>
      </c>
      <c r="AH517">
        <f t="shared" si="119"/>
        <v>0.5</v>
      </c>
      <c r="AI517">
        <f t="shared" si="120"/>
        <v>0.25</v>
      </c>
      <c r="AJ517">
        <f t="shared" si="121"/>
        <v>0.25</v>
      </c>
      <c r="AK517">
        <f t="shared" si="122"/>
        <v>0.5</v>
      </c>
      <c r="AL517">
        <f t="shared" si="123"/>
        <v>0.5</v>
      </c>
      <c r="AM517">
        <f t="shared" si="124"/>
        <v>0.5</v>
      </c>
      <c r="AN517" s="6">
        <f t="shared" si="125"/>
        <v>1</v>
      </c>
      <c r="AO517" t="str">
        <f>VLOOKUP(BD_PONDERACIONES[[#This Row],[Comuna]],Tabla3[#All],2,0)</f>
        <v>Florida</v>
      </c>
    </row>
    <row r="518" spans="1:41" x14ac:dyDescent="0.35">
      <c r="A518" t="s">
        <v>1610</v>
      </c>
      <c r="B518" t="s">
        <v>1611</v>
      </c>
      <c r="C518" t="s">
        <v>513</v>
      </c>
      <c r="D518" s="5">
        <v>44613</v>
      </c>
      <c r="E518" s="5">
        <v>44601</v>
      </c>
      <c r="F518" t="s">
        <v>763</v>
      </c>
      <c r="G518" t="s">
        <v>1612</v>
      </c>
      <c r="H518" t="s">
        <v>1580</v>
      </c>
      <c r="J518" t="s">
        <v>756</v>
      </c>
      <c r="K518" t="s">
        <v>756</v>
      </c>
      <c r="L518" t="s">
        <v>757</v>
      </c>
      <c r="M518" t="s">
        <v>757</v>
      </c>
      <c r="N518" t="s">
        <v>756</v>
      </c>
      <c r="O518" t="s">
        <v>756</v>
      </c>
      <c r="P518" t="s">
        <v>758</v>
      </c>
      <c r="Q518" t="s">
        <v>759</v>
      </c>
      <c r="R518" t="s">
        <v>759</v>
      </c>
      <c r="S518" t="s">
        <v>757</v>
      </c>
      <c r="T518" t="s">
        <v>757</v>
      </c>
      <c r="U518" t="s">
        <v>757</v>
      </c>
      <c r="V518" t="s">
        <v>756</v>
      </c>
      <c r="W518" t="s">
        <v>756</v>
      </c>
      <c r="X518" t="s">
        <v>804</v>
      </c>
      <c r="Y518" t="str">
        <f t="shared" si="112"/>
        <v>febrero</v>
      </c>
      <c r="Z518">
        <f>YEAR(BD_PONDERACIONES[[#This Row],[Fecha Ejecución del Ticket]])</f>
        <v>2022</v>
      </c>
      <c r="AA518" t="str">
        <f t="shared" si="113"/>
        <v>febrero</v>
      </c>
      <c r="AB518">
        <f>YEAR(BD_PONDERACIONES[[#This Row],[Fecha de Inspección]])</f>
        <v>2022</v>
      </c>
      <c r="AC518">
        <f t="shared" si="114"/>
        <v>0.5</v>
      </c>
      <c r="AD518">
        <f t="shared" si="115"/>
        <v>0.5</v>
      </c>
      <c r="AE518">
        <f t="shared" si="116"/>
        <v>0.5</v>
      </c>
      <c r="AF518">
        <f t="shared" si="117"/>
        <v>0.5</v>
      </c>
      <c r="AG518">
        <f t="shared" si="118"/>
        <v>0.5</v>
      </c>
      <c r="AH518">
        <f t="shared" si="119"/>
        <v>0.5</v>
      </c>
      <c r="AI518">
        <f t="shared" si="120"/>
        <v>0.25</v>
      </c>
      <c r="AJ518">
        <f t="shared" si="121"/>
        <v>0.25</v>
      </c>
      <c r="AK518">
        <f t="shared" si="122"/>
        <v>0.5</v>
      </c>
      <c r="AL518">
        <f t="shared" si="123"/>
        <v>0.5</v>
      </c>
      <c r="AM518">
        <f t="shared" si="124"/>
        <v>0.5</v>
      </c>
      <c r="AN518" s="6">
        <f t="shared" si="125"/>
        <v>1</v>
      </c>
      <c r="AO518" t="str">
        <f>VLOOKUP(BD_PONDERACIONES[[#This Row],[Comuna]],Tabla3[#All],2,0)</f>
        <v>Cordillera</v>
      </c>
    </row>
    <row r="519" spans="1:41" x14ac:dyDescent="0.35">
      <c r="A519" t="s">
        <v>1613</v>
      </c>
      <c r="B519" t="s">
        <v>1614</v>
      </c>
      <c r="C519" t="s">
        <v>546</v>
      </c>
      <c r="D519" s="5">
        <v>44613</v>
      </c>
      <c r="E519" s="5">
        <v>44605</v>
      </c>
      <c r="F519" t="s">
        <v>763</v>
      </c>
      <c r="G519" t="s">
        <v>1615</v>
      </c>
      <c r="H519" t="s">
        <v>1580</v>
      </c>
      <c r="J519" t="s">
        <v>756</v>
      </c>
      <c r="K519" t="s">
        <v>756</v>
      </c>
      <c r="L519" t="s">
        <v>757</v>
      </c>
      <c r="M519" t="s">
        <v>757</v>
      </c>
      <c r="N519" t="s">
        <v>756</v>
      </c>
      <c r="O519" t="s">
        <v>756</v>
      </c>
      <c r="P519" t="s">
        <v>765</v>
      </c>
      <c r="Q519" t="s">
        <v>1616</v>
      </c>
      <c r="R519" t="s">
        <v>1617</v>
      </c>
      <c r="S519" t="s">
        <v>756</v>
      </c>
      <c r="T519" t="s">
        <v>756</v>
      </c>
      <c r="U519" t="s">
        <v>756</v>
      </c>
      <c r="V519" t="s">
        <v>756</v>
      </c>
      <c r="W519" t="s">
        <v>773</v>
      </c>
      <c r="X519" t="s">
        <v>1618</v>
      </c>
      <c r="Y519" t="str">
        <f t="shared" si="112"/>
        <v>febrero</v>
      </c>
      <c r="Z519">
        <f>YEAR(BD_PONDERACIONES[[#This Row],[Fecha Ejecución del Ticket]])</f>
        <v>2022</v>
      </c>
      <c r="AA519" t="str">
        <f t="shared" si="113"/>
        <v>febrero</v>
      </c>
      <c r="AB519">
        <f>YEAR(BD_PONDERACIONES[[#This Row],[Fecha de Inspección]])</f>
        <v>2022</v>
      </c>
      <c r="AC519">
        <f t="shared" si="114"/>
        <v>0.5</v>
      </c>
      <c r="AD519">
        <f t="shared" si="115"/>
        <v>0.5</v>
      </c>
      <c r="AE519">
        <f t="shared" si="116"/>
        <v>0.5</v>
      </c>
      <c r="AF519">
        <f t="shared" si="117"/>
        <v>0.5</v>
      </c>
      <c r="AG519">
        <f t="shared" si="118"/>
        <v>0.5</v>
      </c>
      <c r="AH519">
        <f t="shared" si="119"/>
        <v>0.5</v>
      </c>
      <c r="AI519">
        <f t="shared" si="120"/>
        <v>0.25</v>
      </c>
      <c r="AJ519">
        <f t="shared" si="121"/>
        <v>0.25</v>
      </c>
      <c r="AK519">
        <f t="shared" si="122"/>
        <v>0.5</v>
      </c>
      <c r="AL519">
        <f t="shared" si="123"/>
        <v>0.5</v>
      </c>
      <c r="AM519">
        <f t="shared" si="124"/>
        <v>0</v>
      </c>
      <c r="AN519" s="6">
        <f t="shared" si="125"/>
        <v>0.9</v>
      </c>
      <c r="AO519" t="str">
        <f>VLOOKUP(BD_PONDERACIONES[[#This Row],[Comuna]],Tabla3[#All],2,0)</f>
        <v>Cordillera</v>
      </c>
    </row>
    <row r="520" spans="1:41" x14ac:dyDescent="0.35">
      <c r="A520" t="s">
        <v>1619</v>
      </c>
      <c r="B520" t="s">
        <v>1620</v>
      </c>
      <c r="C520" t="s">
        <v>538</v>
      </c>
      <c r="D520" s="5">
        <v>44613</v>
      </c>
      <c r="E520" s="5">
        <v>44604</v>
      </c>
      <c r="F520" t="s">
        <v>763</v>
      </c>
      <c r="G520" t="s">
        <v>1621</v>
      </c>
      <c r="H520" t="s">
        <v>1580</v>
      </c>
      <c r="J520" t="s">
        <v>756</v>
      </c>
      <c r="K520" t="s">
        <v>756</v>
      </c>
      <c r="L520" t="s">
        <v>757</v>
      </c>
      <c r="M520" t="s">
        <v>757</v>
      </c>
      <c r="N520" t="s">
        <v>756</v>
      </c>
      <c r="O520" t="s">
        <v>756</v>
      </c>
      <c r="P520" t="s">
        <v>765</v>
      </c>
      <c r="Q520" t="s">
        <v>1622</v>
      </c>
      <c r="R520" t="s">
        <v>1623</v>
      </c>
      <c r="S520" t="s">
        <v>756</v>
      </c>
      <c r="T520" t="s">
        <v>756</v>
      </c>
      <c r="U520" t="s">
        <v>756</v>
      </c>
      <c r="V520" t="s">
        <v>756</v>
      </c>
      <c r="W520" t="s">
        <v>756</v>
      </c>
      <c r="X520" t="s">
        <v>769</v>
      </c>
      <c r="Y520" t="str">
        <f t="shared" si="112"/>
        <v>febrero</v>
      </c>
      <c r="Z520">
        <f>YEAR(BD_PONDERACIONES[[#This Row],[Fecha Ejecución del Ticket]])</f>
        <v>2022</v>
      </c>
      <c r="AA520" t="str">
        <f t="shared" si="113"/>
        <v>febrero</v>
      </c>
      <c r="AB520">
        <f>YEAR(BD_PONDERACIONES[[#This Row],[Fecha de Inspección]])</f>
        <v>2022</v>
      </c>
      <c r="AC520">
        <f t="shared" si="114"/>
        <v>0.5</v>
      </c>
      <c r="AD520">
        <f t="shared" si="115"/>
        <v>0.5</v>
      </c>
      <c r="AE520">
        <f t="shared" si="116"/>
        <v>0.5</v>
      </c>
      <c r="AF520">
        <f t="shared" si="117"/>
        <v>0.5</v>
      </c>
      <c r="AG520">
        <f t="shared" si="118"/>
        <v>0.5</v>
      </c>
      <c r="AH520">
        <f t="shared" si="119"/>
        <v>0.5</v>
      </c>
      <c r="AI520">
        <f t="shared" si="120"/>
        <v>0.25</v>
      </c>
      <c r="AJ520">
        <f t="shared" si="121"/>
        <v>0.25</v>
      </c>
      <c r="AK520">
        <f t="shared" si="122"/>
        <v>0.5</v>
      </c>
      <c r="AL520">
        <f t="shared" si="123"/>
        <v>0.5</v>
      </c>
      <c r="AM520">
        <f t="shared" si="124"/>
        <v>0.5</v>
      </c>
      <c r="AN520" s="6">
        <f t="shared" si="125"/>
        <v>1</v>
      </c>
      <c r="AO520" t="str">
        <f>VLOOKUP(BD_PONDERACIONES[[#This Row],[Comuna]],Tabla3[#All],2,0)</f>
        <v>Cordillera</v>
      </c>
    </row>
    <row r="521" spans="1:41" x14ac:dyDescent="0.35">
      <c r="A521" t="s">
        <v>1475</v>
      </c>
      <c r="B521" t="s">
        <v>1476</v>
      </c>
      <c r="C521" t="s">
        <v>553</v>
      </c>
      <c r="D521" s="5">
        <v>44614</v>
      </c>
      <c r="E521" s="5">
        <v>44606</v>
      </c>
      <c r="F521" t="s">
        <v>753</v>
      </c>
      <c r="G521" t="s">
        <v>1477</v>
      </c>
      <c r="H521" t="s">
        <v>1389</v>
      </c>
      <c r="J521" t="s">
        <v>756</v>
      </c>
      <c r="K521" t="s">
        <v>756</v>
      </c>
      <c r="L521" t="s">
        <v>757</v>
      </c>
      <c r="M521" t="s">
        <v>757</v>
      </c>
      <c r="N521" t="s">
        <v>756</v>
      </c>
      <c r="O521" t="s">
        <v>756</v>
      </c>
      <c r="P521" t="s">
        <v>765</v>
      </c>
      <c r="Q521" t="s">
        <v>759</v>
      </c>
      <c r="R521" t="s">
        <v>759</v>
      </c>
      <c r="S521" t="s">
        <v>756</v>
      </c>
      <c r="T521" t="s">
        <v>756</v>
      </c>
      <c r="U521" t="s">
        <v>756</v>
      </c>
      <c r="V521" t="s">
        <v>756</v>
      </c>
      <c r="W521" t="s">
        <v>756</v>
      </c>
      <c r="X521" t="s">
        <v>1478</v>
      </c>
      <c r="Y521" t="str">
        <f t="shared" si="112"/>
        <v>febrero</v>
      </c>
      <c r="Z521">
        <f>YEAR(BD_PONDERACIONES[[#This Row],[Fecha Ejecución del Ticket]])</f>
        <v>2022</v>
      </c>
      <c r="AA521" t="str">
        <f t="shared" si="113"/>
        <v>febrero</v>
      </c>
      <c r="AB521">
        <f>YEAR(BD_PONDERACIONES[[#This Row],[Fecha de Inspección]])</f>
        <v>2022</v>
      </c>
      <c r="AC521">
        <f t="shared" si="114"/>
        <v>0.5</v>
      </c>
      <c r="AD521">
        <f t="shared" si="115"/>
        <v>0.5</v>
      </c>
      <c r="AE521">
        <f t="shared" si="116"/>
        <v>0.5</v>
      </c>
      <c r="AF521">
        <f t="shared" si="117"/>
        <v>0.5</v>
      </c>
      <c r="AG521">
        <f t="shared" si="118"/>
        <v>0.5</v>
      </c>
      <c r="AH521">
        <f t="shared" si="119"/>
        <v>0.5</v>
      </c>
      <c r="AI521">
        <f t="shared" si="120"/>
        <v>0.25</v>
      </c>
      <c r="AJ521">
        <f t="shared" si="121"/>
        <v>0.25</v>
      </c>
      <c r="AK521">
        <f t="shared" si="122"/>
        <v>0.5</v>
      </c>
      <c r="AL521">
        <f t="shared" si="123"/>
        <v>0.5</v>
      </c>
      <c r="AM521">
        <f t="shared" si="124"/>
        <v>0.5</v>
      </c>
      <c r="AN521" s="6">
        <f t="shared" si="125"/>
        <v>1</v>
      </c>
      <c r="AO521" t="str">
        <f>VLOOKUP(BD_PONDERACIONES[[#This Row],[Comuna]],Tabla3[#All],2,0)</f>
        <v>Florida</v>
      </c>
    </row>
    <row r="522" spans="1:41" x14ac:dyDescent="0.35">
      <c r="A522" t="s">
        <v>1479</v>
      </c>
      <c r="B522" t="s">
        <v>1480</v>
      </c>
      <c r="C522" t="s">
        <v>558</v>
      </c>
      <c r="D522" s="5">
        <v>44614</v>
      </c>
      <c r="E522" s="5">
        <v>44606</v>
      </c>
      <c r="F522" t="s">
        <v>753</v>
      </c>
      <c r="G522" t="s">
        <v>1481</v>
      </c>
      <c r="H522" t="s">
        <v>1389</v>
      </c>
      <c r="J522" t="s">
        <v>756</v>
      </c>
      <c r="K522" t="s">
        <v>756</v>
      </c>
      <c r="L522" t="s">
        <v>773</v>
      </c>
      <c r="M522" t="s">
        <v>773</v>
      </c>
      <c r="N522" t="s">
        <v>756</v>
      </c>
      <c r="O522" t="s">
        <v>756</v>
      </c>
      <c r="P522" t="s">
        <v>765</v>
      </c>
      <c r="Q522" t="s">
        <v>1482</v>
      </c>
      <c r="R522" t="s">
        <v>1483</v>
      </c>
      <c r="S522" t="s">
        <v>756</v>
      </c>
      <c r="T522" t="s">
        <v>756</v>
      </c>
      <c r="U522" t="s">
        <v>756</v>
      </c>
      <c r="V522" t="s">
        <v>756</v>
      </c>
      <c r="W522" t="s">
        <v>756</v>
      </c>
      <c r="X522" t="s">
        <v>1484</v>
      </c>
      <c r="Y522" t="str">
        <f t="shared" si="112"/>
        <v>febrero</v>
      </c>
      <c r="Z522">
        <f>YEAR(BD_PONDERACIONES[[#This Row],[Fecha Ejecución del Ticket]])</f>
        <v>2022</v>
      </c>
      <c r="AA522" t="str">
        <f t="shared" si="113"/>
        <v>febrero</v>
      </c>
      <c r="AB522">
        <f>YEAR(BD_PONDERACIONES[[#This Row],[Fecha de Inspección]])</f>
        <v>2022</v>
      </c>
      <c r="AC522">
        <f t="shared" si="114"/>
        <v>0.5</v>
      </c>
      <c r="AD522">
        <f t="shared" si="115"/>
        <v>0.5</v>
      </c>
      <c r="AE522">
        <f t="shared" si="116"/>
        <v>0</v>
      </c>
      <c r="AF522">
        <f t="shared" si="117"/>
        <v>0</v>
      </c>
      <c r="AG522">
        <f t="shared" si="118"/>
        <v>0.5</v>
      </c>
      <c r="AH522">
        <f t="shared" si="119"/>
        <v>0.5</v>
      </c>
      <c r="AI522">
        <f t="shared" si="120"/>
        <v>0.25</v>
      </c>
      <c r="AJ522">
        <f t="shared" si="121"/>
        <v>0.25</v>
      </c>
      <c r="AK522">
        <f t="shared" si="122"/>
        <v>0.5</v>
      </c>
      <c r="AL522">
        <f t="shared" si="123"/>
        <v>0.5</v>
      </c>
      <c r="AM522">
        <f t="shared" si="124"/>
        <v>0.5</v>
      </c>
      <c r="AN522" s="6">
        <f t="shared" si="125"/>
        <v>0.7</v>
      </c>
      <c r="AO522" t="str">
        <f>VLOOKUP(BD_PONDERACIONES[[#This Row],[Comuna]],Tabla3[#All],2,0)</f>
        <v>Florida</v>
      </c>
    </row>
    <row r="523" spans="1:41" x14ac:dyDescent="0.35">
      <c r="A523" t="s">
        <v>1485</v>
      </c>
      <c r="B523" t="s">
        <v>1486</v>
      </c>
      <c r="C523" t="s">
        <v>542</v>
      </c>
      <c r="D523" s="5">
        <v>44614</v>
      </c>
      <c r="E523" s="5">
        <v>44604</v>
      </c>
      <c r="F523" t="s">
        <v>763</v>
      </c>
      <c r="G523" t="s">
        <v>1487</v>
      </c>
      <c r="H523" t="s">
        <v>1389</v>
      </c>
      <c r="J523" t="s">
        <v>756</v>
      </c>
      <c r="K523" t="s">
        <v>756</v>
      </c>
      <c r="L523" t="s">
        <v>757</v>
      </c>
      <c r="M523" t="s">
        <v>757</v>
      </c>
      <c r="N523" t="s">
        <v>756</v>
      </c>
      <c r="O523" t="s">
        <v>756</v>
      </c>
      <c r="P523" t="s">
        <v>758</v>
      </c>
      <c r="Q523" t="s">
        <v>759</v>
      </c>
      <c r="R523" t="s">
        <v>759</v>
      </c>
      <c r="S523" t="s">
        <v>757</v>
      </c>
      <c r="T523" t="s">
        <v>757</v>
      </c>
      <c r="U523" t="s">
        <v>757</v>
      </c>
      <c r="V523" t="s">
        <v>756</v>
      </c>
      <c r="W523" t="s">
        <v>756</v>
      </c>
      <c r="X523" t="s">
        <v>804</v>
      </c>
      <c r="Y523" t="str">
        <f t="shared" si="112"/>
        <v>febrero</v>
      </c>
      <c r="Z523">
        <f>YEAR(BD_PONDERACIONES[[#This Row],[Fecha Ejecución del Ticket]])</f>
        <v>2022</v>
      </c>
      <c r="AA523" t="str">
        <f t="shared" si="113"/>
        <v>febrero</v>
      </c>
      <c r="AB523">
        <f>YEAR(BD_PONDERACIONES[[#This Row],[Fecha de Inspección]])</f>
        <v>2022</v>
      </c>
      <c r="AC523">
        <f t="shared" si="114"/>
        <v>0.5</v>
      </c>
      <c r="AD523">
        <f t="shared" si="115"/>
        <v>0.5</v>
      </c>
      <c r="AE523">
        <f t="shared" si="116"/>
        <v>0.5</v>
      </c>
      <c r="AF523">
        <f t="shared" si="117"/>
        <v>0.5</v>
      </c>
      <c r="AG523">
        <f t="shared" si="118"/>
        <v>0.5</v>
      </c>
      <c r="AH523">
        <f t="shared" si="119"/>
        <v>0.5</v>
      </c>
      <c r="AI523">
        <f t="shared" si="120"/>
        <v>0.25</v>
      </c>
      <c r="AJ523">
        <f t="shared" si="121"/>
        <v>0.25</v>
      </c>
      <c r="AK523">
        <f t="shared" si="122"/>
        <v>0.5</v>
      </c>
      <c r="AL523">
        <f t="shared" si="123"/>
        <v>0.5</v>
      </c>
      <c r="AM523">
        <f t="shared" si="124"/>
        <v>0.5</v>
      </c>
      <c r="AN523" s="6">
        <f t="shared" si="125"/>
        <v>1</v>
      </c>
      <c r="AO523" t="str">
        <f>VLOOKUP(BD_PONDERACIONES[[#This Row],[Comuna]],Tabla3[#All],2,0)</f>
        <v>Florida</v>
      </c>
    </row>
    <row r="524" spans="1:41" x14ac:dyDescent="0.35">
      <c r="A524" t="s">
        <v>1488</v>
      </c>
      <c r="B524" t="s">
        <v>1489</v>
      </c>
      <c r="C524" t="s">
        <v>548</v>
      </c>
      <c r="D524" s="5">
        <v>44614</v>
      </c>
      <c r="E524" s="5">
        <v>44605</v>
      </c>
      <c r="F524" t="s">
        <v>753</v>
      </c>
      <c r="G524" t="s">
        <v>1490</v>
      </c>
      <c r="H524" t="s">
        <v>1389</v>
      </c>
      <c r="J524" t="s">
        <v>756</v>
      </c>
      <c r="K524" t="s">
        <v>756</v>
      </c>
      <c r="L524" t="s">
        <v>757</v>
      </c>
      <c r="M524" t="s">
        <v>757</v>
      </c>
      <c r="N524" t="s">
        <v>756</v>
      </c>
      <c r="O524" t="s">
        <v>756</v>
      </c>
      <c r="P524" t="s">
        <v>765</v>
      </c>
      <c r="Q524" t="s">
        <v>1491</v>
      </c>
      <c r="R524" t="s">
        <v>759</v>
      </c>
      <c r="S524" t="s">
        <v>756</v>
      </c>
      <c r="T524" t="s">
        <v>756</v>
      </c>
      <c r="U524" t="s">
        <v>756</v>
      </c>
      <c r="V524" t="s">
        <v>773</v>
      </c>
      <c r="W524" t="s">
        <v>768</v>
      </c>
      <c r="X524" t="s">
        <v>1492</v>
      </c>
      <c r="Y524" t="str">
        <f t="shared" si="112"/>
        <v>febrero</v>
      </c>
      <c r="Z524">
        <f>YEAR(BD_PONDERACIONES[[#This Row],[Fecha Ejecución del Ticket]])</f>
        <v>2022</v>
      </c>
      <c r="AA524" t="str">
        <f t="shared" si="113"/>
        <v>febrero</v>
      </c>
      <c r="AB524">
        <f>YEAR(BD_PONDERACIONES[[#This Row],[Fecha de Inspección]])</f>
        <v>2022</v>
      </c>
      <c r="AC524">
        <f t="shared" si="114"/>
        <v>0.5</v>
      </c>
      <c r="AD524">
        <f t="shared" si="115"/>
        <v>0.5</v>
      </c>
      <c r="AE524">
        <f t="shared" si="116"/>
        <v>0.5</v>
      </c>
      <c r="AF524">
        <f t="shared" si="117"/>
        <v>0.5</v>
      </c>
      <c r="AG524">
        <f t="shared" si="118"/>
        <v>0.5</v>
      </c>
      <c r="AH524">
        <f t="shared" si="119"/>
        <v>0.5</v>
      </c>
      <c r="AI524">
        <f t="shared" si="120"/>
        <v>0.25</v>
      </c>
      <c r="AJ524">
        <f t="shared" si="121"/>
        <v>0.25</v>
      </c>
      <c r="AK524">
        <f t="shared" si="122"/>
        <v>0.5</v>
      </c>
      <c r="AL524">
        <f t="shared" si="123"/>
        <v>0</v>
      </c>
      <c r="AM524">
        <f t="shared" si="124"/>
        <v>0.17499999999999999</v>
      </c>
      <c r="AN524" s="6">
        <f t="shared" si="125"/>
        <v>0.83500000000000008</v>
      </c>
      <c r="AO524" t="str">
        <f>VLOOKUP(BD_PONDERACIONES[[#This Row],[Comuna]],Tabla3[#All],2,0)</f>
        <v>Florida</v>
      </c>
    </row>
    <row r="525" spans="1:41" x14ac:dyDescent="0.35">
      <c r="A525" t="s">
        <v>1493</v>
      </c>
      <c r="B525" t="s">
        <v>1494</v>
      </c>
      <c r="C525" t="s">
        <v>534</v>
      </c>
      <c r="D525" s="5">
        <v>44614</v>
      </c>
      <c r="E525" s="5">
        <v>44604</v>
      </c>
      <c r="F525" t="s">
        <v>763</v>
      </c>
      <c r="G525" t="s">
        <v>1495</v>
      </c>
      <c r="H525" t="s">
        <v>1389</v>
      </c>
      <c r="J525" t="s">
        <v>756</v>
      </c>
      <c r="K525" t="s">
        <v>756</v>
      </c>
      <c r="L525" t="s">
        <v>757</v>
      </c>
      <c r="M525" t="s">
        <v>757</v>
      </c>
      <c r="N525" t="s">
        <v>756</v>
      </c>
      <c r="O525" t="s">
        <v>756</v>
      </c>
      <c r="P525" t="s">
        <v>758</v>
      </c>
      <c r="Q525" t="s">
        <v>759</v>
      </c>
      <c r="R525" t="s">
        <v>759</v>
      </c>
      <c r="S525" t="s">
        <v>757</v>
      </c>
      <c r="T525" t="s">
        <v>757</v>
      </c>
      <c r="U525" t="s">
        <v>757</v>
      </c>
      <c r="V525" t="s">
        <v>756</v>
      </c>
      <c r="W525" t="s">
        <v>756</v>
      </c>
      <c r="X525" t="s">
        <v>1496</v>
      </c>
      <c r="Y525" t="str">
        <f t="shared" si="112"/>
        <v>febrero</v>
      </c>
      <c r="Z525">
        <f>YEAR(BD_PONDERACIONES[[#This Row],[Fecha Ejecución del Ticket]])</f>
        <v>2022</v>
      </c>
      <c r="AA525" t="str">
        <f t="shared" si="113"/>
        <v>febrero</v>
      </c>
      <c r="AB525">
        <f>YEAR(BD_PONDERACIONES[[#This Row],[Fecha de Inspección]])</f>
        <v>2022</v>
      </c>
      <c r="AC525">
        <f t="shared" si="114"/>
        <v>0.5</v>
      </c>
      <c r="AD525">
        <f t="shared" si="115"/>
        <v>0.5</v>
      </c>
      <c r="AE525">
        <f t="shared" si="116"/>
        <v>0.5</v>
      </c>
      <c r="AF525">
        <f t="shared" si="117"/>
        <v>0.5</v>
      </c>
      <c r="AG525">
        <f t="shared" si="118"/>
        <v>0.5</v>
      </c>
      <c r="AH525">
        <f t="shared" si="119"/>
        <v>0.5</v>
      </c>
      <c r="AI525">
        <f t="shared" si="120"/>
        <v>0.25</v>
      </c>
      <c r="AJ525">
        <f t="shared" si="121"/>
        <v>0.25</v>
      </c>
      <c r="AK525">
        <f t="shared" si="122"/>
        <v>0.5</v>
      </c>
      <c r="AL525">
        <f t="shared" si="123"/>
        <v>0.5</v>
      </c>
      <c r="AM525">
        <f t="shared" si="124"/>
        <v>0.5</v>
      </c>
      <c r="AN525" s="6">
        <f t="shared" si="125"/>
        <v>1</v>
      </c>
      <c r="AO525" t="str">
        <f>VLOOKUP(BD_PONDERACIONES[[#This Row],[Comuna]],Tabla3[#All],2,0)</f>
        <v>Florida</v>
      </c>
    </row>
    <row r="526" spans="1:41" x14ac:dyDescent="0.35">
      <c r="A526" t="s">
        <v>1497</v>
      </c>
      <c r="B526" t="s">
        <v>1498</v>
      </c>
      <c r="C526" t="s">
        <v>532</v>
      </c>
      <c r="D526" s="5">
        <v>44614</v>
      </c>
      <c r="E526" s="5">
        <v>44603</v>
      </c>
      <c r="F526" t="s">
        <v>763</v>
      </c>
      <c r="G526" t="s">
        <v>1499</v>
      </c>
      <c r="H526" t="s">
        <v>1389</v>
      </c>
      <c r="J526" t="s">
        <v>756</v>
      </c>
      <c r="K526" t="s">
        <v>756</v>
      </c>
      <c r="L526" t="s">
        <v>757</v>
      </c>
      <c r="M526" t="s">
        <v>757</v>
      </c>
      <c r="N526" t="s">
        <v>756</v>
      </c>
      <c r="O526" t="s">
        <v>756</v>
      </c>
      <c r="P526" t="s">
        <v>765</v>
      </c>
      <c r="Q526" t="s">
        <v>1500</v>
      </c>
      <c r="R526" t="s">
        <v>1501</v>
      </c>
      <c r="S526" t="s">
        <v>756</v>
      </c>
      <c r="T526" t="s">
        <v>756</v>
      </c>
      <c r="U526" t="s">
        <v>756</v>
      </c>
      <c r="V526" t="s">
        <v>756</v>
      </c>
      <c r="W526" t="s">
        <v>768</v>
      </c>
      <c r="X526" t="s">
        <v>1502</v>
      </c>
      <c r="Y526" t="str">
        <f t="shared" si="112"/>
        <v>febrero</v>
      </c>
      <c r="Z526">
        <f>YEAR(BD_PONDERACIONES[[#This Row],[Fecha Ejecución del Ticket]])</f>
        <v>2022</v>
      </c>
      <c r="AA526" t="str">
        <f t="shared" si="113"/>
        <v>febrero</v>
      </c>
      <c r="AB526">
        <f>YEAR(BD_PONDERACIONES[[#This Row],[Fecha de Inspección]])</f>
        <v>2022</v>
      </c>
      <c r="AC526">
        <f t="shared" si="114"/>
        <v>0.5</v>
      </c>
      <c r="AD526">
        <f t="shared" si="115"/>
        <v>0.5</v>
      </c>
      <c r="AE526">
        <f t="shared" si="116"/>
        <v>0.5</v>
      </c>
      <c r="AF526">
        <f t="shared" si="117"/>
        <v>0.5</v>
      </c>
      <c r="AG526">
        <f t="shared" si="118"/>
        <v>0.5</v>
      </c>
      <c r="AH526">
        <f t="shared" si="119"/>
        <v>0.5</v>
      </c>
      <c r="AI526">
        <f t="shared" si="120"/>
        <v>0.25</v>
      </c>
      <c r="AJ526">
        <f t="shared" si="121"/>
        <v>0.25</v>
      </c>
      <c r="AK526">
        <f t="shared" si="122"/>
        <v>0.5</v>
      </c>
      <c r="AL526">
        <f t="shared" si="123"/>
        <v>0.5</v>
      </c>
      <c r="AM526">
        <f t="shared" si="124"/>
        <v>0.17499999999999999</v>
      </c>
      <c r="AN526" s="6">
        <f t="shared" si="125"/>
        <v>0.93500000000000005</v>
      </c>
      <c r="AO526" t="str">
        <f>VLOOKUP(BD_PONDERACIONES[[#This Row],[Comuna]],Tabla3[#All],2,0)</f>
        <v>Florida</v>
      </c>
    </row>
    <row r="527" spans="1:41" x14ac:dyDescent="0.35">
      <c r="A527" t="s">
        <v>1503</v>
      </c>
      <c r="B527" t="s">
        <v>1504</v>
      </c>
      <c r="C527" t="s">
        <v>482</v>
      </c>
      <c r="D527" s="5">
        <v>44614</v>
      </c>
      <c r="E527" s="5">
        <v>44596</v>
      </c>
      <c r="F527" t="s">
        <v>753</v>
      </c>
      <c r="G527" t="s">
        <v>1505</v>
      </c>
      <c r="H527" t="s">
        <v>1389</v>
      </c>
      <c r="J527" t="s">
        <v>773</v>
      </c>
      <c r="K527" t="s">
        <v>773</v>
      </c>
      <c r="L527" t="s">
        <v>757</v>
      </c>
      <c r="M527" t="s">
        <v>757</v>
      </c>
      <c r="N527" t="s">
        <v>773</v>
      </c>
      <c r="O527" t="s">
        <v>773</v>
      </c>
      <c r="P527" t="s">
        <v>765</v>
      </c>
      <c r="Q527" t="s">
        <v>759</v>
      </c>
      <c r="R527" t="s">
        <v>759</v>
      </c>
      <c r="S527" t="s">
        <v>757</v>
      </c>
      <c r="T527" t="s">
        <v>757</v>
      </c>
      <c r="U527" t="s">
        <v>757</v>
      </c>
      <c r="V527" t="s">
        <v>773</v>
      </c>
      <c r="W527" t="s">
        <v>773</v>
      </c>
      <c r="X527" t="s">
        <v>1506</v>
      </c>
      <c r="Y527" t="str">
        <f t="shared" si="112"/>
        <v>febrero</v>
      </c>
      <c r="Z527">
        <f>YEAR(BD_PONDERACIONES[[#This Row],[Fecha Ejecución del Ticket]])</f>
        <v>2022</v>
      </c>
      <c r="AA527" t="str">
        <f t="shared" si="113"/>
        <v>febrero</v>
      </c>
      <c r="AB527">
        <f>YEAR(BD_PONDERACIONES[[#This Row],[Fecha de Inspección]])</f>
        <v>2022</v>
      </c>
      <c r="AC527">
        <f t="shared" si="114"/>
        <v>0</v>
      </c>
      <c r="AD527">
        <f t="shared" si="115"/>
        <v>0</v>
      </c>
      <c r="AE527">
        <f t="shared" si="116"/>
        <v>0.5</v>
      </c>
      <c r="AF527">
        <f t="shared" si="117"/>
        <v>0.5</v>
      </c>
      <c r="AG527">
        <f t="shared" si="118"/>
        <v>0</v>
      </c>
      <c r="AH527">
        <f t="shared" si="119"/>
        <v>0</v>
      </c>
      <c r="AI527">
        <f t="shared" si="120"/>
        <v>0.25</v>
      </c>
      <c r="AJ527">
        <f t="shared" si="121"/>
        <v>0.25</v>
      </c>
      <c r="AK527">
        <f t="shared" si="122"/>
        <v>0.5</v>
      </c>
      <c r="AL527">
        <f t="shared" si="123"/>
        <v>0</v>
      </c>
      <c r="AM527">
        <f t="shared" si="124"/>
        <v>0</v>
      </c>
      <c r="AN527" s="6">
        <f t="shared" si="125"/>
        <v>0.44999999999999996</v>
      </c>
      <c r="AO527" t="str">
        <f>VLOOKUP(BD_PONDERACIONES[[#This Row],[Comuna]],Tabla3[#All],2,0)</f>
        <v>Florida</v>
      </c>
    </row>
    <row r="528" spans="1:41" x14ac:dyDescent="0.35">
      <c r="A528" t="s">
        <v>1507</v>
      </c>
      <c r="B528" t="s">
        <v>1508</v>
      </c>
      <c r="C528" t="s">
        <v>541</v>
      </c>
      <c r="D528" s="5">
        <v>44614</v>
      </c>
      <c r="E528" s="5">
        <v>44604</v>
      </c>
      <c r="F528" t="s">
        <v>763</v>
      </c>
      <c r="G528" t="s">
        <v>1509</v>
      </c>
      <c r="H528" t="s">
        <v>1389</v>
      </c>
      <c r="J528" t="s">
        <v>756</v>
      </c>
      <c r="K528" t="s">
        <v>756</v>
      </c>
      <c r="L528" t="s">
        <v>757</v>
      </c>
      <c r="M528" t="s">
        <v>757</v>
      </c>
      <c r="N528" t="s">
        <v>756</v>
      </c>
      <c r="O528" t="s">
        <v>756</v>
      </c>
      <c r="P528" t="s">
        <v>758</v>
      </c>
      <c r="Q528" t="s">
        <v>759</v>
      </c>
      <c r="R528" t="s">
        <v>759</v>
      </c>
      <c r="S528" t="s">
        <v>757</v>
      </c>
      <c r="T528" t="s">
        <v>757</v>
      </c>
      <c r="U528" t="s">
        <v>757</v>
      </c>
      <c r="V528" t="s">
        <v>768</v>
      </c>
      <c r="W528" t="s">
        <v>756</v>
      </c>
      <c r="X528" t="s">
        <v>1510</v>
      </c>
      <c r="Y528" t="str">
        <f t="shared" si="112"/>
        <v>febrero</v>
      </c>
      <c r="Z528">
        <f>YEAR(BD_PONDERACIONES[[#This Row],[Fecha Ejecución del Ticket]])</f>
        <v>2022</v>
      </c>
      <c r="AA528" t="str">
        <f t="shared" si="113"/>
        <v>febrero</v>
      </c>
      <c r="AB528">
        <f>YEAR(BD_PONDERACIONES[[#This Row],[Fecha de Inspección]])</f>
        <v>2022</v>
      </c>
      <c r="AC528">
        <f t="shared" si="114"/>
        <v>0.5</v>
      </c>
      <c r="AD528">
        <f t="shared" si="115"/>
        <v>0.5</v>
      </c>
      <c r="AE528">
        <f t="shared" si="116"/>
        <v>0.5</v>
      </c>
      <c r="AF528">
        <f t="shared" si="117"/>
        <v>0.5</v>
      </c>
      <c r="AG528">
        <f t="shared" si="118"/>
        <v>0.5</v>
      </c>
      <c r="AH528">
        <f t="shared" si="119"/>
        <v>0.5</v>
      </c>
      <c r="AI528">
        <f t="shared" si="120"/>
        <v>0.25</v>
      </c>
      <c r="AJ528">
        <f t="shared" si="121"/>
        <v>0.25</v>
      </c>
      <c r="AK528">
        <f t="shared" si="122"/>
        <v>0.5</v>
      </c>
      <c r="AL528">
        <f t="shared" si="123"/>
        <v>0.17499999999999999</v>
      </c>
      <c r="AM528">
        <f t="shared" si="124"/>
        <v>0.5</v>
      </c>
      <c r="AN528" s="6">
        <f t="shared" si="125"/>
        <v>0.93500000000000005</v>
      </c>
      <c r="AO528" t="str">
        <f>VLOOKUP(BD_PONDERACIONES[[#This Row],[Comuna]],Tabla3[#All],2,0)</f>
        <v>Florida</v>
      </c>
    </row>
    <row r="529" spans="1:41" x14ac:dyDescent="0.35">
      <c r="A529" t="s">
        <v>1511</v>
      </c>
      <c r="B529" t="s">
        <v>1512</v>
      </c>
      <c r="C529" t="s">
        <v>531</v>
      </c>
      <c r="D529" s="5">
        <v>44614</v>
      </c>
      <c r="E529" s="5">
        <v>44603</v>
      </c>
      <c r="F529" t="s">
        <v>763</v>
      </c>
      <c r="G529" t="s">
        <v>1513</v>
      </c>
      <c r="H529" t="s">
        <v>1389</v>
      </c>
      <c r="J529" t="s">
        <v>756</v>
      </c>
      <c r="K529" t="s">
        <v>756</v>
      </c>
      <c r="L529" t="s">
        <v>773</v>
      </c>
      <c r="M529" t="s">
        <v>773</v>
      </c>
      <c r="N529" t="s">
        <v>756</v>
      </c>
      <c r="O529" t="s">
        <v>756</v>
      </c>
      <c r="P529" t="s">
        <v>765</v>
      </c>
      <c r="Q529" t="s">
        <v>1514</v>
      </c>
      <c r="R529" t="s">
        <v>1515</v>
      </c>
      <c r="S529" t="s">
        <v>756</v>
      </c>
      <c r="T529" t="s">
        <v>756</v>
      </c>
      <c r="U529" t="s">
        <v>756</v>
      </c>
      <c r="V529" t="s">
        <v>756</v>
      </c>
      <c r="W529" t="s">
        <v>773</v>
      </c>
      <c r="X529" t="s">
        <v>1516</v>
      </c>
      <c r="Y529" t="str">
        <f t="shared" si="112"/>
        <v>febrero</v>
      </c>
      <c r="Z529">
        <f>YEAR(BD_PONDERACIONES[[#This Row],[Fecha Ejecución del Ticket]])</f>
        <v>2022</v>
      </c>
      <c r="AA529" t="str">
        <f t="shared" si="113"/>
        <v>febrero</v>
      </c>
      <c r="AB529">
        <f>YEAR(BD_PONDERACIONES[[#This Row],[Fecha de Inspección]])</f>
        <v>2022</v>
      </c>
      <c r="AC529">
        <f t="shared" si="114"/>
        <v>0.5</v>
      </c>
      <c r="AD529">
        <f t="shared" si="115"/>
        <v>0.5</v>
      </c>
      <c r="AE529">
        <f t="shared" si="116"/>
        <v>0</v>
      </c>
      <c r="AF529">
        <f t="shared" si="117"/>
        <v>0</v>
      </c>
      <c r="AG529">
        <f t="shared" si="118"/>
        <v>0.5</v>
      </c>
      <c r="AH529">
        <f t="shared" si="119"/>
        <v>0.5</v>
      </c>
      <c r="AI529">
        <f t="shared" si="120"/>
        <v>0.25</v>
      </c>
      <c r="AJ529">
        <f t="shared" si="121"/>
        <v>0.25</v>
      </c>
      <c r="AK529">
        <f t="shared" si="122"/>
        <v>0.5</v>
      </c>
      <c r="AL529">
        <f t="shared" si="123"/>
        <v>0.5</v>
      </c>
      <c r="AM529">
        <f t="shared" si="124"/>
        <v>0</v>
      </c>
      <c r="AN529" s="6">
        <f t="shared" si="125"/>
        <v>0.6</v>
      </c>
      <c r="AO529" t="str">
        <f>VLOOKUP(BD_PONDERACIONES[[#This Row],[Comuna]],Tabla3[#All],2,0)</f>
        <v>Florida</v>
      </c>
    </row>
    <row r="530" spans="1:41" x14ac:dyDescent="0.35">
      <c r="A530" t="s">
        <v>1517</v>
      </c>
      <c r="B530" t="s">
        <v>1518</v>
      </c>
      <c r="C530" t="s">
        <v>526</v>
      </c>
      <c r="D530" s="5">
        <v>44614</v>
      </c>
      <c r="E530" s="5">
        <v>44603</v>
      </c>
      <c r="F530" t="s">
        <v>763</v>
      </c>
      <c r="G530" t="s">
        <v>1519</v>
      </c>
      <c r="H530" t="s">
        <v>1389</v>
      </c>
      <c r="J530" t="s">
        <v>756</v>
      </c>
      <c r="K530" t="s">
        <v>756</v>
      </c>
      <c r="L530" t="s">
        <v>757</v>
      </c>
      <c r="M530" t="s">
        <v>757</v>
      </c>
      <c r="N530" t="s">
        <v>756</v>
      </c>
      <c r="O530" t="s">
        <v>756</v>
      </c>
      <c r="P530" t="s">
        <v>765</v>
      </c>
      <c r="Q530" t="s">
        <v>1520</v>
      </c>
      <c r="R530" t="s">
        <v>1521</v>
      </c>
      <c r="S530" t="s">
        <v>756</v>
      </c>
      <c r="T530" t="s">
        <v>756</v>
      </c>
      <c r="U530" t="s">
        <v>756</v>
      </c>
      <c r="V530" t="s">
        <v>756</v>
      </c>
      <c r="W530" t="s">
        <v>756</v>
      </c>
      <c r="X530" t="s">
        <v>1516</v>
      </c>
      <c r="Y530" t="str">
        <f t="shared" si="112"/>
        <v>febrero</v>
      </c>
      <c r="Z530">
        <f>YEAR(BD_PONDERACIONES[[#This Row],[Fecha Ejecución del Ticket]])</f>
        <v>2022</v>
      </c>
      <c r="AA530" t="str">
        <f t="shared" si="113"/>
        <v>febrero</v>
      </c>
      <c r="AB530">
        <f>YEAR(BD_PONDERACIONES[[#This Row],[Fecha de Inspección]])</f>
        <v>2022</v>
      </c>
      <c r="AC530">
        <f t="shared" si="114"/>
        <v>0.5</v>
      </c>
      <c r="AD530">
        <f t="shared" si="115"/>
        <v>0.5</v>
      </c>
      <c r="AE530">
        <f t="shared" si="116"/>
        <v>0.5</v>
      </c>
      <c r="AF530">
        <f t="shared" si="117"/>
        <v>0.5</v>
      </c>
      <c r="AG530">
        <f t="shared" si="118"/>
        <v>0.5</v>
      </c>
      <c r="AH530">
        <f t="shared" si="119"/>
        <v>0.5</v>
      </c>
      <c r="AI530">
        <f t="shared" si="120"/>
        <v>0.25</v>
      </c>
      <c r="AJ530">
        <f t="shared" si="121"/>
        <v>0.25</v>
      </c>
      <c r="AK530">
        <f t="shared" si="122"/>
        <v>0.5</v>
      </c>
      <c r="AL530">
        <f t="shared" si="123"/>
        <v>0.5</v>
      </c>
      <c r="AM530">
        <f t="shared" si="124"/>
        <v>0.5</v>
      </c>
      <c r="AN530" s="6">
        <f t="shared" si="125"/>
        <v>1</v>
      </c>
      <c r="AO530" t="str">
        <f>VLOOKUP(BD_PONDERACIONES[[#This Row],[Comuna]],Tabla3[#All],2,0)</f>
        <v>Florida</v>
      </c>
    </row>
    <row r="531" spans="1:41" x14ac:dyDescent="0.35">
      <c r="A531" t="s">
        <v>1522</v>
      </c>
      <c r="B531" t="s">
        <v>1523</v>
      </c>
      <c r="C531" t="s">
        <v>496</v>
      </c>
      <c r="D531" s="5">
        <v>44614</v>
      </c>
      <c r="E531" s="5">
        <v>44599</v>
      </c>
      <c r="F531" t="s">
        <v>753</v>
      </c>
      <c r="G531" t="s">
        <v>1524</v>
      </c>
      <c r="H531" t="s">
        <v>1389</v>
      </c>
      <c r="J531" t="s">
        <v>756</v>
      </c>
      <c r="K531" t="s">
        <v>756</v>
      </c>
      <c r="L531" t="s">
        <v>757</v>
      </c>
      <c r="M531" t="s">
        <v>757</v>
      </c>
      <c r="N531" t="s">
        <v>756</v>
      </c>
      <c r="O531" t="s">
        <v>756</v>
      </c>
      <c r="P531" t="s">
        <v>765</v>
      </c>
      <c r="Q531" t="s">
        <v>1525</v>
      </c>
      <c r="R531" t="s">
        <v>759</v>
      </c>
      <c r="S531" t="s">
        <v>756</v>
      </c>
      <c r="T531" t="s">
        <v>756</v>
      </c>
      <c r="U531" t="s">
        <v>756</v>
      </c>
      <c r="V531" t="s">
        <v>756</v>
      </c>
      <c r="W531" t="s">
        <v>756</v>
      </c>
      <c r="X531" t="s">
        <v>1526</v>
      </c>
      <c r="Y531" t="str">
        <f t="shared" si="112"/>
        <v>febrero</v>
      </c>
      <c r="Z531">
        <f>YEAR(BD_PONDERACIONES[[#This Row],[Fecha Ejecución del Ticket]])</f>
        <v>2022</v>
      </c>
      <c r="AA531" t="str">
        <f t="shared" si="113"/>
        <v>febrero</v>
      </c>
      <c r="AB531">
        <f>YEAR(BD_PONDERACIONES[[#This Row],[Fecha de Inspección]])</f>
        <v>2022</v>
      </c>
      <c r="AC531">
        <f t="shared" si="114"/>
        <v>0.5</v>
      </c>
      <c r="AD531">
        <f t="shared" si="115"/>
        <v>0.5</v>
      </c>
      <c r="AE531">
        <f t="shared" si="116"/>
        <v>0.5</v>
      </c>
      <c r="AF531">
        <f t="shared" si="117"/>
        <v>0.5</v>
      </c>
      <c r="AG531">
        <f t="shared" si="118"/>
        <v>0.5</v>
      </c>
      <c r="AH531">
        <f t="shared" si="119"/>
        <v>0.5</v>
      </c>
      <c r="AI531">
        <f t="shared" si="120"/>
        <v>0.25</v>
      </c>
      <c r="AJ531">
        <f t="shared" si="121"/>
        <v>0.25</v>
      </c>
      <c r="AK531">
        <f t="shared" si="122"/>
        <v>0.5</v>
      </c>
      <c r="AL531">
        <f t="shared" si="123"/>
        <v>0.5</v>
      </c>
      <c r="AM531">
        <f t="shared" si="124"/>
        <v>0.5</v>
      </c>
      <c r="AN531" s="6">
        <f t="shared" si="125"/>
        <v>1</v>
      </c>
      <c r="AO531" t="str">
        <f>VLOOKUP(BD_PONDERACIONES[[#This Row],[Comuna]],Tabla3[#All],2,0)</f>
        <v>Florida</v>
      </c>
    </row>
    <row r="532" spans="1:41" x14ac:dyDescent="0.35">
      <c r="A532" t="s">
        <v>1527</v>
      </c>
      <c r="B532" t="s">
        <v>1528</v>
      </c>
      <c r="C532" t="s">
        <v>530</v>
      </c>
      <c r="D532" s="5">
        <v>44614</v>
      </c>
      <c r="E532" s="5">
        <v>44603</v>
      </c>
      <c r="F532" t="s">
        <v>763</v>
      </c>
      <c r="G532" t="s">
        <v>1529</v>
      </c>
      <c r="H532" t="s">
        <v>1389</v>
      </c>
      <c r="J532" t="s">
        <v>756</v>
      </c>
      <c r="K532" t="s">
        <v>756</v>
      </c>
      <c r="L532" t="s">
        <v>757</v>
      </c>
      <c r="M532" t="s">
        <v>757</v>
      </c>
      <c r="N532" t="s">
        <v>756</v>
      </c>
      <c r="O532" t="s">
        <v>756</v>
      </c>
      <c r="P532" t="s">
        <v>765</v>
      </c>
      <c r="Q532" t="s">
        <v>1530</v>
      </c>
      <c r="R532" t="s">
        <v>759</v>
      </c>
      <c r="S532" t="s">
        <v>756</v>
      </c>
      <c r="T532" t="s">
        <v>756</v>
      </c>
      <c r="U532" t="s">
        <v>756</v>
      </c>
      <c r="V532" t="s">
        <v>756</v>
      </c>
      <c r="W532" t="s">
        <v>756</v>
      </c>
      <c r="X532" t="s">
        <v>1531</v>
      </c>
      <c r="Y532" t="str">
        <f t="shared" si="112"/>
        <v>febrero</v>
      </c>
      <c r="Z532">
        <f>YEAR(BD_PONDERACIONES[[#This Row],[Fecha Ejecución del Ticket]])</f>
        <v>2022</v>
      </c>
      <c r="AA532" t="str">
        <f t="shared" si="113"/>
        <v>febrero</v>
      </c>
      <c r="AB532">
        <f>YEAR(BD_PONDERACIONES[[#This Row],[Fecha de Inspección]])</f>
        <v>2022</v>
      </c>
      <c r="AC532">
        <f t="shared" si="114"/>
        <v>0.5</v>
      </c>
      <c r="AD532">
        <f t="shared" si="115"/>
        <v>0.5</v>
      </c>
      <c r="AE532">
        <f t="shared" si="116"/>
        <v>0.5</v>
      </c>
      <c r="AF532">
        <f t="shared" si="117"/>
        <v>0.5</v>
      </c>
      <c r="AG532">
        <f t="shared" si="118"/>
        <v>0.5</v>
      </c>
      <c r="AH532">
        <f t="shared" si="119"/>
        <v>0.5</v>
      </c>
      <c r="AI532">
        <f t="shared" si="120"/>
        <v>0.25</v>
      </c>
      <c r="AJ532">
        <f t="shared" si="121"/>
        <v>0.25</v>
      </c>
      <c r="AK532">
        <f t="shared" si="122"/>
        <v>0.5</v>
      </c>
      <c r="AL532">
        <f t="shared" si="123"/>
        <v>0.5</v>
      </c>
      <c r="AM532">
        <f t="shared" si="124"/>
        <v>0.5</v>
      </c>
      <c r="AN532" s="6">
        <f t="shared" si="125"/>
        <v>1</v>
      </c>
      <c r="AO532" t="str">
        <f>VLOOKUP(BD_PONDERACIONES[[#This Row],[Comuna]],Tabla3[#All],2,0)</f>
        <v>Florida</v>
      </c>
    </row>
    <row r="533" spans="1:41" x14ac:dyDescent="0.35">
      <c r="A533" t="s">
        <v>1532</v>
      </c>
      <c r="B533" t="s">
        <v>1533</v>
      </c>
      <c r="C533" t="s">
        <v>479</v>
      </c>
      <c r="D533" s="5">
        <v>44614</v>
      </c>
      <c r="E533" s="5">
        <v>44595</v>
      </c>
      <c r="F533" t="s">
        <v>753</v>
      </c>
      <c r="G533" t="s">
        <v>1534</v>
      </c>
      <c r="H533" t="s">
        <v>1389</v>
      </c>
      <c r="J533" t="s">
        <v>756</v>
      </c>
      <c r="K533" t="s">
        <v>756</v>
      </c>
      <c r="L533" t="s">
        <v>757</v>
      </c>
      <c r="M533" t="s">
        <v>757</v>
      </c>
      <c r="N533" t="s">
        <v>756</v>
      </c>
      <c r="O533" t="s">
        <v>756</v>
      </c>
      <c r="P533" t="s">
        <v>758</v>
      </c>
      <c r="Q533" t="s">
        <v>759</v>
      </c>
      <c r="R533" t="s">
        <v>759</v>
      </c>
      <c r="S533" t="s">
        <v>757</v>
      </c>
      <c r="T533" t="s">
        <v>757</v>
      </c>
      <c r="U533" t="s">
        <v>757</v>
      </c>
      <c r="V533" t="s">
        <v>773</v>
      </c>
      <c r="W533" t="s">
        <v>768</v>
      </c>
      <c r="X533" t="s">
        <v>990</v>
      </c>
      <c r="Y533" t="str">
        <f t="shared" si="112"/>
        <v>febrero</v>
      </c>
      <c r="Z533">
        <f>YEAR(BD_PONDERACIONES[[#This Row],[Fecha Ejecución del Ticket]])</f>
        <v>2022</v>
      </c>
      <c r="AA533" t="str">
        <f t="shared" si="113"/>
        <v>febrero</v>
      </c>
      <c r="AB533">
        <f>YEAR(BD_PONDERACIONES[[#This Row],[Fecha de Inspección]])</f>
        <v>2022</v>
      </c>
      <c r="AC533">
        <f t="shared" si="114"/>
        <v>0.5</v>
      </c>
      <c r="AD533">
        <f t="shared" si="115"/>
        <v>0.5</v>
      </c>
      <c r="AE533">
        <f t="shared" si="116"/>
        <v>0.5</v>
      </c>
      <c r="AF533">
        <f t="shared" si="117"/>
        <v>0.5</v>
      </c>
      <c r="AG533">
        <f t="shared" si="118"/>
        <v>0.5</v>
      </c>
      <c r="AH533">
        <f t="shared" si="119"/>
        <v>0.5</v>
      </c>
      <c r="AI533">
        <f t="shared" si="120"/>
        <v>0.25</v>
      </c>
      <c r="AJ533">
        <f t="shared" si="121"/>
        <v>0.25</v>
      </c>
      <c r="AK533">
        <f t="shared" si="122"/>
        <v>0.5</v>
      </c>
      <c r="AL533">
        <f t="shared" si="123"/>
        <v>0</v>
      </c>
      <c r="AM533">
        <f t="shared" si="124"/>
        <v>0.17499999999999999</v>
      </c>
      <c r="AN533" s="6">
        <f t="shared" si="125"/>
        <v>0.83500000000000008</v>
      </c>
      <c r="AO533" t="str">
        <f>VLOOKUP(BD_PONDERACIONES[[#This Row],[Comuna]],Tabla3[#All],2,0)</f>
        <v>Florida</v>
      </c>
    </row>
    <row r="534" spans="1:41" x14ac:dyDescent="0.35">
      <c r="A534" t="s">
        <v>1535</v>
      </c>
      <c r="B534" t="s">
        <v>1536</v>
      </c>
      <c r="C534" t="s">
        <v>528</v>
      </c>
      <c r="D534" s="5">
        <v>44614</v>
      </c>
      <c r="E534" s="5">
        <v>44603</v>
      </c>
      <c r="F534" t="s">
        <v>763</v>
      </c>
      <c r="G534" t="s">
        <v>1537</v>
      </c>
      <c r="H534" t="s">
        <v>1389</v>
      </c>
      <c r="J534" t="s">
        <v>756</v>
      </c>
      <c r="K534" t="s">
        <v>756</v>
      </c>
      <c r="L534" t="s">
        <v>773</v>
      </c>
      <c r="M534" t="s">
        <v>773</v>
      </c>
      <c r="N534" t="s">
        <v>756</v>
      </c>
      <c r="O534" t="s">
        <v>756</v>
      </c>
      <c r="P534" t="s">
        <v>765</v>
      </c>
      <c r="Q534" t="s">
        <v>1538</v>
      </c>
      <c r="R534" t="s">
        <v>1539</v>
      </c>
      <c r="S534" t="s">
        <v>756</v>
      </c>
      <c r="T534" t="s">
        <v>756</v>
      </c>
      <c r="U534" t="s">
        <v>756</v>
      </c>
      <c r="V534" t="s">
        <v>773</v>
      </c>
      <c r="W534" t="s">
        <v>1342</v>
      </c>
      <c r="X534" t="s">
        <v>1540</v>
      </c>
      <c r="Y534" t="str">
        <f t="shared" si="112"/>
        <v>febrero</v>
      </c>
      <c r="Z534">
        <f>YEAR(BD_PONDERACIONES[[#This Row],[Fecha Ejecución del Ticket]])</f>
        <v>2022</v>
      </c>
      <c r="AA534" t="str">
        <f t="shared" si="113"/>
        <v>febrero</v>
      </c>
      <c r="AB534">
        <f>YEAR(BD_PONDERACIONES[[#This Row],[Fecha de Inspección]])</f>
        <v>2022</v>
      </c>
      <c r="AC534">
        <f t="shared" si="114"/>
        <v>0.5</v>
      </c>
      <c r="AD534">
        <f t="shared" si="115"/>
        <v>0.5</v>
      </c>
      <c r="AE534">
        <f t="shared" si="116"/>
        <v>0</v>
      </c>
      <c r="AF534">
        <f t="shared" si="117"/>
        <v>0</v>
      </c>
      <c r="AG534">
        <f t="shared" si="118"/>
        <v>0.5</v>
      </c>
      <c r="AH534">
        <f t="shared" si="119"/>
        <v>0.5</v>
      </c>
      <c r="AI534">
        <f t="shared" si="120"/>
        <v>0.25</v>
      </c>
      <c r="AJ534">
        <f t="shared" si="121"/>
        <v>0.25</v>
      </c>
      <c r="AK534">
        <f t="shared" si="122"/>
        <v>0.5</v>
      </c>
      <c r="AL534">
        <f t="shared" si="123"/>
        <v>0</v>
      </c>
      <c r="AM534">
        <f t="shared" si="124"/>
        <v>0</v>
      </c>
      <c r="AN534" s="6">
        <f t="shared" si="125"/>
        <v>0.5</v>
      </c>
      <c r="AO534" t="str">
        <f>VLOOKUP(BD_PONDERACIONES[[#This Row],[Comuna]],Tabla3[#All],2,0)</f>
        <v>Florida</v>
      </c>
    </row>
    <row r="535" spans="1:41" x14ac:dyDescent="0.35">
      <c r="A535" t="s">
        <v>1541</v>
      </c>
      <c r="B535" t="s">
        <v>1542</v>
      </c>
      <c r="C535" t="s">
        <v>465</v>
      </c>
      <c r="D535" s="5">
        <v>44614</v>
      </c>
      <c r="E535" s="5">
        <v>44593</v>
      </c>
      <c r="F535" t="s">
        <v>753</v>
      </c>
      <c r="G535" t="s">
        <v>1543</v>
      </c>
      <c r="H535" t="s">
        <v>1389</v>
      </c>
      <c r="J535" t="s">
        <v>756</v>
      </c>
      <c r="K535" t="s">
        <v>756</v>
      </c>
      <c r="L535" t="s">
        <v>757</v>
      </c>
      <c r="M535" t="s">
        <v>757</v>
      </c>
      <c r="N535" t="s">
        <v>756</v>
      </c>
      <c r="O535" t="s">
        <v>756</v>
      </c>
      <c r="P535" t="s">
        <v>765</v>
      </c>
      <c r="Q535" t="s">
        <v>1544</v>
      </c>
      <c r="R535" t="s">
        <v>1545</v>
      </c>
      <c r="S535" t="s">
        <v>756</v>
      </c>
      <c r="T535" t="s">
        <v>756</v>
      </c>
      <c r="U535" t="s">
        <v>756</v>
      </c>
      <c r="V535" t="s">
        <v>756</v>
      </c>
      <c r="W535" t="s">
        <v>756</v>
      </c>
      <c r="X535" t="s">
        <v>1546</v>
      </c>
      <c r="Y535" t="str">
        <f t="shared" si="112"/>
        <v>febrero</v>
      </c>
      <c r="Z535">
        <f>YEAR(BD_PONDERACIONES[[#This Row],[Fecha Ejecución del Ticket]])</f>
        <v>2022</v>
      </c>
      <c r="AA535" t="str">
        <f t="shared" si="113"/>
        <v>febrero</v>
      </c>
      <c r="AB535">
        <f>YEAR(BD_PONDERACIONES[[#This Row],[Fecha de Inspección]])</f>
        <v>2022</v>
      </c>
      <c r="AC535">
        <f t="shared" si="114"/>
        <v>0.5</v>
      </c>
      <c r="AD535">
        <f t="shared" si="115"/>
        <v>0.5</v>
      </c>
      <c r="AE535">
        <f t="shared" si="116"/>
        <v>0.5</v>
      </c>
      <c r="AF535">
        <f t="shared" si="117"/>
        <v>0.5</v>
      </c>
      <c r="AG535">
        <f t="shared" si="118"/>
        <v>0.5</v>
      </c>
      <c r="AH535">
        <f t="shared" si="119"/>
        <v>0.5</v>
      </c>
      <c r="AI535">
        <f t="shared" si="120"/>
        <v>0.25</v>
      </c>
      <c r="AJ535">
        <f t="shared" si="121"/>
        <v>0.25</v>
      </c>
      <c r="AK535">
        <f t="shared" si="122"/>
        <v>0.5</v>
      </c>
      <c r="AL535">
        <f t="shared" si="123"/>
        <v>0.5</v>
      </c>
      <c r="AM535">
        <f t="shared" si="124"/>
        <v>0.5</v>
      </c>
      <c r="AN535" s="6">
        <f t="shared" si="125"/>
        <v>1</v>
      </c>
      <c r="AO535" t="str">
        <f>VLOOKUP(BD_PONDERACIONES[[#This Row],[Comuna]],Tabla3[#All],2,0)</f>
        <v>Florida</v>
      </c>
    </row>
    <row r="536" spans="1:41" x14ac:dyDescent="0.35">
      <c r="A536" t="s">
        <v>1547</v>
      </c>
      <c r="B536" t="s">
        <v>1548</v>
      </c>
      <c r="C536" t="s">
        <v>472</v>
      </c>
      <c r="D536" s="5">
        <v>44614</v>
      </c>
      <c r="E536" s="5">
        <v>44595</v>
      </c>
      <c r="F536" t="s">
        <v>753</v>
      </c>
      <c r="G536" t="s">
        <v>1549</v>
      </c>
      <c r="H536" t="s">
        <v>1389</v>
      </c>
      <c r="J536" t="s">
        <v>756</v>
      </c>
      <c r="K536" t="s">
        <v>756</v>
      </c>
      <c r="L536" t="s">
        <v>757</v>
      </c>
      <c r="M536" t="s">
        <v>757</v>
      </c>
      <c r="N536" t="s">
        <v>756</v>
      </c>
      <c r="O536" t="s">
        <v>756</v>
      </c>
      <c r="P536" t="s">
        <v>758</v>
      </c>
      <c r="Q536" t="s">
        <v>759</v>
      </c>
      <c r="R536" t="s">
        <v>759</v>
      </c>
      <c r="S536" t="s">
        <v>757</v>
      </c>
      <c r="T536" t="s">
        <v>757</v>
      </c>
      <c r="U536" t="s">
        <v>757</v>
      </c>
      <c r="V536" t="s">
        <v>756</v>
      </c>
      <c r="W536" t="s">
        <v>756</v>
      </c>
      <c r="X536" t="s">
        <v>1550</v>
      </c>
      <c r="Y536" t="str">
        <f t="shared" si="112"/>
        <v>febrero</v>
      </c>
      <c r="Z536">
        <f>YEAR(BD_PONDERACIONES[[#This Row],[Fecha Ejecución del Ticket]])</f>
        <v>2022</v>
      </c>
      <c r="AA536" t="str">
        <f t="shared" si="113"/>
        <v>febrero</v>
      </c>
      <c r="AB536">
        <f>YEAR(BD_PONDERACIONES[[#This Row],[Fecha de Inspección]])</f>
        <v>2022</v>
      </c>
      <c r="AC536">
        <f t="shared" si="114"/>
        <v>0.5</v>
      </c>
      <c r="AD536">
        <f t="shared" si="115"/>
        <v>0.5</v>
      </c>
      <c r="AE536">
        <f t="shared" si="116"/>
        <v>0.5</v>
      </c>
      <c r="AF536">
        <f t="shared" si="117"/>
        <v>0.5</v>
      </c>
      <c r="AG536">
        <f t="shared" si="118"/>
        <v>0.5</v>
      </c>
      <c r="AH536">
        <f t="shared" si="119"/>
        <v>0.5</v>
      </c>
      <c r="AI536">
        <f t="shared" si="120"/>
        <v>0.25</v>
      </c>
      <c r="AJ536">
        <f t="shared" si="121"/>
        <v>0.25</v>
      </c>
      <c r="AK536">
        <f t="shared" si="122"/>
        <v>0.5</v>
      </c>
      <c r="AL536">
        <f t="shared" si="123"/>
        <v>0.5</v>
      </c>
      <c r="AM536">
        <f t="shared" si="124"/>
        <v>0.5</v>
      </c>
      <c r="AN536" s="6">
        <f t="shared" si="125"/>
        <v>1</v>
      </c>
      <c r="AO536" t="str">
        <f>VLOOKUP(BD_PONDERACIONES[[#This Row],[Comuna]],Tabla3[#All],2,0)</f>
        <v>Florida</v>
      </c>
    </row>
    <row r="537" spans="1:41" x14ac:dyDescent="0.35">
      <c r="A537" t="s">
        <v>1551</v>
      </c>
      <c r="B537" t="s">
        <v>1552</v>
      </c>
      <c r="C537" t="s">
        <v>514</v>
      </c>
      <c r="D537" s="5">
        <v>44614</v>
      </c>
      <c r="E537" s="5">
        <v>44601</v>
      </c>
      <c r="F537" t="s">
        <v>753</v>
      </c>
      <c r="G537" t="s">
        <v>1553</v>
      </c>
      <c r="H537" t="s">
        <v>1389</v>
      </c>
      <c r="J537" t="s">
        <v>756</v>
      </c>
      <c r="K537" t="s">
        <v>756</v>
      </c>
      <c r="L537" t="s">
        <v>757</v>
      </c>
      <c r="M537" t="s">
        <v>757</v>
      </c>
      <c r="N537" t="s">
        <v>756</v>
      </c>
      <c r="O537" t="s">
        <v>756</v>
      </c>
      <c r="P537" t="s">
        <v>758</v>
      </c>
      <c r="Q537" t="s">
        <v>759</v>
      </c>
      <c r="R537" t="s">
        <v>759</v>
      </c>
      <c r="S537" t="s">
        <v>757</v>
      </c>
      <c r="T537" t="s">
        <v>757</v>
      </c>
      <c r="U537" t="s">
        <v>757</v>
      </c>
      <c r="V537" t="s">
        <v>756</v>
      </c>
      <c r="W537" t="s">
        <v>756</v>
      </c>
      <c r="X537" t="s">
        <v>1554</v>
      </c>
      <c r="Y537" t="str">
        <f t="shared" si="112"/>
        <v>febrero</v>
      </c>
      <c r="Z537">
        <f>YEAR(BD_PONDERACIONES[[#This Row],[Fecha Ejecución del Ticket]])</f>
        <v>2022</v>
      </c>
      <c r="AA537" t="str">
        <f t="shared" si="113"/>
        <v>febrero</v>
      </c>
      <c r="AB537">
        <f>YEAR(BD_PONDERACIONES[[#This Row],[Fecha de Inspección]])</f>
        <v>2022</v>
      </c>
      <c r="AC537">
        <f t="shared" si="114"/>
        <v>0.5</v>
      </c>
      <c r="AD537">
        <f t="shared" si="115"/>
        <v>0.5</v>
      </c>
      <c r="AE537">
        <f t="shared" si="116"/>
        <v>0.5</v>
      </c>
      <c r="AF537">
        <f t="shared" si="117"/>
        <v>0.5</v>
      </c>
      <c r="AG537">
        <f t="shared" si="118"/>
        <v>0.5</v>
      </c>
      <c r="AH537">
        <f t="shared" si="119"/>
        <v>0.5</v>
      </c>
      <c r="AI537">
        <f t="shared" si="120"/>
        <v>0.25</v>
      </c>
      <c r="AJ537">
        <f t="shared" si="121"/>
        <v>0.25</v>
      </c>
      <c r="AK537">
        <f t="shared" si="122"/>
        <v>0.5</v>
      </c>
      <c r="AL537">
        <f t="shared" si="123"/>
        <v>0.5</v>
      </c>
      <c r="AM537">
        <f t="shared" si="124"/>
        <v>0.5</v>
      </c>
      <c r="AN537" s="6">
        <f t="shared" si="125"/>
        <v>1</v>
      </c>
      <c r="AO537" t="str">
        <f>VLOOKUP(BD_PONDERACIONES[[#This Row],[Comuna]],Tabla3[#All],2,0)</f>
        <v>Florida</v>
      </c>
    </row>
    <row r="538" spans="1:41" x14ac:dyDescent="0.35">
      <c r="A538" t="s">
        <v>1555</v>
      </c>
      <c r="B538" t="s">
        <v>1556</v>
      </c>
      <c r="C538" t="s">
        <v>545</v>
      </c>
      <c r="D538" s="5">
        <v>44614</v>
      </c>
      <c r="E538" s="5">
        <v>44605</v>
      </c>
      <c r="F538" t="s">
        <v>753</v>
      </c>
      <c r="G538" t="s">
        <v>1557</v>
      </c>
      <c r="H538" t="s">
        <v>1389</v>
      </c>
      <c r="J538" t="s">
        <v>756</v>
      </c>
      <c r="K538" t="s">
        <v>756</v>
      </c>
      <c r="L538" t="s">
        <v>757</v>
      </c>
      <c r="M538" t="s">
        <v>757</v>
      </c>
      <c r="N538" t="s">
        <v>756</v>
      </c>
      <c r="O538" t="s">
        <v>756</v>
      </c>
      <c r="P538" t="s">
        <v>758</v>
      </c>
      <c r="Q538" t="s">
        <v>759</v>
      </c>
      <c r="R538" t="s">
        <v>759</v>
      </c>
      <c r="S538" t="s">
        <v>757</v>
      </c>
      <c r="T538" t="s">
        <v>757</v>
      </c>
      <c r="U538" t="s">
        <v>757</v>
      </c>
      <c r="V538" t="s">
        <v>756</v>
      </c>
      <c r="W538" t="s">
        <v>756</v>
      </c>
      <c r="X538" t="s">
        <v>1558</v>
      </c>
      <c r="Y538" t="str">
        <f t="shared" si="112"/>
        <v>febrero</v>
      </c>
      <c r="Z538">
        <f>YEAR(BD_PONDERACIONES[[#This Row],[Fecha Ejecución del Ticket]])</f>
        <v>2022</v>
      </c>
      <c r="AA538" t="str">
        <f t="shared" si="113"/>
        <v>febrero</v>
      </c>
      <c r="AB538">
        <f>YEAR(BD_PONDERACIONES[[#This Row],[Fecha de Inspección]])</f>
        <v>2022</v>
      </c>
      <c r="AC538">
        <f t="shared" si="114"/>
        <v>0.5</v>
      </c>
      <c r="AD538">
        <f t="shared" si="115"/>
        <v>0.5</v>
      </c>
      <c r="AE538">
        <f t="shared" si="116"/>
        <v>0.5</v>
      </c>
      <c r="AF538">
        <f t="shared" si="117"/>
        <v>0.5</v>
      </c>
      <c r="AG538">
        <f t="shared" si="118"/>
        <v>0.5</v>
      </c>
      <c r="AH538">
        <f t="shared" si="119"/>
        <v>0.5</v>
      </c>
      <c r="AI538">
        <f t="shared" si="120"/>
        <v>0.25</v>
      </c>
      <c r="AJ538">
        <f t="shared" si="121"/>
        <v>0.25</v>
      </c>
      <c r="AK538">
        <f t="shared" si="122"/>
        <v>0.5</v>
      </c>
      <c r="AL538">
        <f t="shared" si="123"/>
        <v>0.5</v>
      </c>
      <c r="AM538">
        <f t="shared" si="124"/>
        <v>0.5</v>
      </c>
      <c r="AN538" s="6">
        <f t="shared" si="125"/>
        <v>1</v>
      </c>
      <c r="AO538" t="str">
        <f>VLOOKUP(BD_PONDERACIONES[[#This Row],[Comuna]],Tabla3[#All],2,0)</f>
        <v>Florida</v>
      </c>
    </row>
    <row r="539" spans="1:41" x14ac:dyDescent="0.35">
      <c r="A539" t="s">
        <v>1391</v>
      </c>
      <c r="B539" t="s">
        <v>1392</v>
      </c>
      <c r="C539" t="s">
        <v>486</v>
      </c>
      <c r="D539" s="5">
        <v>44615</v>
      </c>
      <c r="E539" s="5">
        <v>44596</v>
      </c>
      <c r="F539" t="s">
        <v>753</v>
      </c>
      <c r="G539" t="s">
        <v>1393</v>
      </c>
      <c r="H539" t="s">
        <v>1389</v>
      </c>
      <c r="J539" t="s">
        <v>756</v>
      </c>
      <c r="K539" t="s">
        <v>756</v>
      </c>
      <c r="L539" t="s">
        <v>757</v>
      </c>
      <c r="M539" t="s">
        <v>757</v>
      </c>
      <c r="N539" t="s">
        <v>756</v>
      </c>
      <c r="O539" t="s">
        <v>756</v>
      </c>
      <c r="P539" t="s">
        <v>758</v>
      </c>
      <c r="Q539" t="s">
        <v>759</v>
      </c>
      <c r="R539" t="s">
        <v>759</v>
      </c>
      <c r="S539" t="s">
        <v>757</v>
      </c>
      <c r="T539" t="s">
        <v>757</v>
      </c>
      <c r="U539" t="s">
        <v>757</v>
      </c>
      <c r="V539" t="s">
        <v>773</v>
      </c>
      <c r="W539" t="s">
        <v>768</v>
      </c>
      <c r="X539" t="s">
        <v>1394</v>
      </c>
      <c r="Y539" t="str">
        <f t="shared" si="112"/>
        <v>febrero</v>
      </c>
      <c r="Z539">
        <f>YEAR(BD_PONDERACIONES[[#This Row],[Fecha Ejecución del Ticket]])</f>
        <v>2022</v>
      </c>
      <c r="AA539" t="str">
        <f t="shared" si="113"/>
        <v>febrero</v>
      </c>
      <c r="AB539">
        <f>YEAR(BD_PONDERACIONES[[#This Row],[Fecha de Inspección]])</f>
        <v>2022</v>
      </c>
      <c r="AC539">
        <f t="shared" si="114"/>
        <v>0.5</v>
      </c>
      <c r="AD539">
        <f t="shared" si="115"/>
        <v>0.5</v>
      </c>
      <c r="AE539">
        <f t="shared" si="116"/>
        <v>0.5</v>
      </c>
      <c r="AF539">
        <f t="shared" si="117"/>
        <v>0.5</v>
      </c>
      <c r="AG539">
        <f t="shared" si="118"/>
        <v>0.5</v>
      </c>
      <c r="AH539">
        <f t="shared" si="119"/>
        <v>0.5</v>
      </c>
      <c r="AI539">
        <f t="shared" si="120"/>
        <v>0.25</v>
      </c>
      <c r="AJ539">
        <f t="shared" si="121"/>
        <v>0.25</v>
      </c>
      <c r="AK539">
        <f t="shared" si="122"/>
        <v>0.5</v>
      </c>
      <c r="AL539">
        <f t="shared" si="123"/>
        <v>0</v>
      </c>
      <c r="AM539">
        <f t="shared" si="124"/>
        <v>0.17499999999999999</v>
      </c>
      <c r="AN539" s="6">
        <f t="shared" si="125"/>
        <v>0.83500000000000008</v>
      </c>
      <c r="AO539" t="str">
        <f>VLOOKUP(BD_PONDERACIONES[[#This Row],[Comuna]],Tabla3[#All],2,0)</f>
        <v>Florida</v>
      </c>
    </row>
    <row r="540" spans="1:41" x14ac:dyDescent="0.35">
      <c r="A540" t="s">
        <v>1395</v>
      </c>
      <c r="B540" t="s">
        <v>1396</v>
      </c>
      <c r="C540" t="s">
        <v>556</v>
      </c>
      <c r="D540" s="5">
        <v>44615</v>
      </c>
      <c r="E540" s="5">
        <v>44606</v>
      </c>
      <c r="F540" t="s">
        <v>753</v>
      </c>
      <c r="G540" t="s">
        <v>1397</v>
      </c>
      <c r="H540" t="s">
        <v>1389</v>
      </c>
      <c r="J540" t="s">
        <v>756</v>
      </c>
      <c r="K540" t="s">
        <v>756</v>
      </c>
      <c r="L540" t="s">
        <v>756</v>
      </c>
      <c r="M540" t="s">
        <v>756</v>
      </c>
      <c r="N540" t="s">
        <v>756</v>
      </c>
      <c r="O540" t="s">
        <v>756</v>
      </c>
      <c r="P540" t="s">
        <v>758</v>
      </c>
      <c r="Q540" t="s">
        <v>759</v>
      </c>
      <c r="R540" t="s">
        <v>759</v>
      </c>
      <c r="S540" t="s">
        <v>757</v>
      </c>
      <c r="T540" t="s">
        <v>757</v>
      </c>
      <c r="U540" t="s">
        <v>757</v>
      </c>
      <c r="V540" t="s">
        <v>756</v>
      </c>
      <c r="W540" t="s">
        <v>756</v>
      </c>
      <c r="X540" t="s">
        <v>885</v>
      </c>
      <c r="Y540" t="str">
        <f t="shared" si="112"/>
        <v>febrero</v>
      </c>
      <c r="Z540">
        <f>YEAR(BD_PONDERACIONES[[#This Row],[Fecha Ejecución del Ticket]])</f>
        <v>2022</v>
      </c>
      <c r="AA540" t="str">
        <f t="shared" si="113"/>
        <v>febrero</v>
      </c>
      <c r="AB540">
        <f>YEAR(BD_PONDERACIONES[[#This Row],[Fecha de Inspección]])</f>
        <v>2022</v>
      </c>
      <c r="AC540">
        <f t="shared" si="114"/>
        <v>0.5</v>
      </c>
      <c r="AD540">
        <f t="shared" si="115"/>
        <v>0.5</v>
      </c>
      <c r="AE540">
        <f t="shared" si="116"/>
        <v>0.5</v>
      </c>
      <c r="AF540">
        <f t="shared" si="117"/>
        <v>0.5</v>
      </c>
      <c r="AG540">
        <f t="shared" si="118"/>
        <v>0.5</v>
      </c>
      <c r="AH540">
        <f t="shared" si="119"/>
        <v>0.5</v>
      </c>
      <c r="AI540">
        <f t="shared" si="120"/>
        <v>0.25</v>
      </c>
      <c r="AJ540">
        <f t="shared" si="121"/>
        <v>0.25</v>
      </c>
      <c r="AK540">
        <f t="shared" si="122"/>
        <v>0.5</v>
      </c>
      <c r="AL540">
        <f t="shared" si="123"/>
        <v>0.5</v>
      </c>
      <c r="AM540">
        <f t="shared" si="124"/>
        <v>0.5</v>
      </c>
      <c r="AN540" s="6">
        <f t="shared" si="125"/>
        <v>1</v>
      </c>
      <c r="AO540" t="str">
        <f>VLOOKUP(BD_PONDERACIONES[[#This Row],[Comuna]],Tabla3[#All],2,0)</f>
        <v>Florida</v>
      </c>
    </row>
    <row r="541" spans="1:41" x14ac:dyDescent="0.35">
      <c r="A541" t="s">
        <v>1398</v>
      </c>
      <c r="B541" t="s">
        <v>1399</v>
      </c>
      <c r="C541" t="s">
        <v>552</v>
      </c>
      <c r="D541" s="5">
        <v>44615</v>
      </c>
      <c r="E541" s="5">
        <v>44606</v>
      </c>
      <c r="F541" t="s">
        <v>753</v>
      </c>
      <c r="G541" t="s">
        <v>1400</v>
      </c>
      <c r="H541" t="s">
        <v>1389</v>
      </c>
      <c r="J541" t="s">
        <v>756</v>
      </c>
      <c r="K541" t="s">
        <v>756</v>
      </c>
      <c r="L541" t="s">
        <v>773</v>
      </c>
      <c r="M541" t="s">
        <v>773</v>
      </c>
      <c r="N541" t="s">
        <v>756</v>
      </c>
      <c r="O541" t="s">
        <v>756</v>
      </c>
      <c r="P541" t="s">
        <v>765</v>
      </c>
      <c r="Q541" t="s">
        <v>1401</v>
      </c>
      <c r="R541" t="s">
        <v>759</v>
      </c>
      <c r="S541" t="s">
        <v>756</v>
      </c>
      <c r="T541" t="s">
        <v>756</v>
      </c>
      <c r="U541" t="s">
        <v>756</v>
      </c>
      <c r="V541" t="s">
        <v>756</v>
      </c>
      <c r="W541" t="s">
        <v>756</v>
      </c>
      <c r="X541" t="s">
        <v>1402</v>
      </c>
      <c r="Y541" t="str">
        <f t="shared" si="112"/>
        <v>febrero</v>
      </c>
      <c r="Z541">
        <f>YEAR(BD_PONDERACIONES[[#This Row],[Fecha Ejecución del Ticket]])</f>
        <v>2022</v>
      </c>
      <c r="AA541" t="str">
        <f t="shared" si="113"/>
        <v>febrero</v>
      </c>
      <c r="AB541">
        <f>YEAR(BD_PONDERACIONES[[#This Row],[Fecha de Inspección]])</f>
        <v>2022</v>
      </c>
      <c r="AC541">
        <f t="shared" si="114"/>
        <v>0.5</v>
      </c>
      <c r="AD541">
        <f t="shared" si="115"/>
        <v>0.5</v>
      </c>
      <c r="AE541">
        <f t="shared" si="116"/>
        <v>0</v>
      </c>
      <c r="AF541">
        <f t="shared" si="117"/>
        <v>0</v>
      </c>
      <c r="AG541">
        <f t="shared" si="118"/>
        <v>0.5</v>
      </c>
      <c r="AH541">
        <f t="shared" si="119"/>
        <v>0.5</v>
      </c>
      <c r="AI541">
        <f t="shared" si="120"/>
        <v>0.25</v>
      </c>
      <c r="AJ541">
        <f t="shared" si="121"/>
        <v>0.25</v>
      </c>
      <c r="AK541">
        <f t="shared" si="122"/>
        <v>0.5</v>
      </c>
      <c r="AL541">
        <f t="shared" si="123"/>
        <v>0.5</v>
      </c>
      <c r="AM541">
        <f t="shared" si="124"/>
        <v>0.5</v>
      </c>
      <c r="AN541" s="6">
        <f t="shared" si="125"/>
        <v>0.7</v>
      </c>
      <c r="AO541" t="str">
        <f>VLOOKUP(BD_PONDERACIONES[[#This Row],[Comuna]],Tabla3[#All],2,0)</f>
        <v>Florida</v>
      </c>
    </row>
    <row r="542" spans="1:41" x14ac:dyDescent="0.35">
      <c r="A542" t="s">
        <v>1403</v>
      </c>
      <c r="B542" t="s">
        <v>1404</v>
      </c>
      <c r="C542" t="s">
        <v>540</v>
      </c>
      <c r="D542" s="5">
        <v>44615</v>
      </c>
      <c r="E542" s="5">
        <v>44604</v>
      </c>
      <c r="F542" t="s">
        <v>763</v>
      </c>
      <c r="G542" t="s">
        <v>1405</v>
      </c>
      <c r="H542" t="s">
        <v>1389</v>
      </c>
      <c r="J542" t="s">
        <v>756</v>
      </c>
      <c r="K542" t="s">
        <v>756</v>
      </c>
      <c r="L542" t="s">
        <v>757</v>
      </c>
      <c r="M542" t="s">
        <v>757</v>
      </c>
      <c r="N542" t="s">
        <v>756</v>
      </c>
      <c r="O542" t="s">
        <v>756</v>
      </c>
      <c r="P542" t="s">
        <v>758</v>
      </c>
      <c r="Q542" t="s">
        <v>759</v>
      </c>
      <c r="R542" t="s">
        <v>759</v>
      </c>
      <c r="S542" t="s">
        <v>757</v>
      </c>
      <c r="T542" t="s">
        <v>757</v>
      </c>
      <c r="U542" t="s">
        <v>757</v>
      </c>
      <c r="V542" t="s">
        <v>756</v>
      </c>
      <c r="W542" t="s">
        <v>768</v>
      </c>
      <c r="X542" t="s">
        <v>1406</v>
      </c>
      <c r="Y542" t="str">
        <f t="shared" si="112"/>
        <v>febrero</v>
      </c>
      <c r="Z542">
        <f>YEAR(BD_PONDERACIONES[[#This Row],[Fecha Ejecución del Ticket]])</f>
        <v>2022</v>
      </c>
      <c r="AA542" t="str">
        <f t="shared" si="113"/>
        <v>febrero</v>
      </c>
      <c r="AB542">
        <f>YEAR(BD_PONDERACIONES[[#This Row],[Fecha de Inspección]])</f>
        <v>2022</v>
      </c>
      <c r="AC542">
        <f t="shared" si="114"/>
        <v>0.5</v>
      </c>
      <c r="AD542">
        <f t="shared" si="115"/>
        <v>0.5</v>
      </c>
      <c r="AE542">
        <f t="shared" si="116"/>
        <v>0.5</v>
      </c>
      <c r="AF542">
        <f t="shared" si="117"/>
        <v>0.5</v>
      </c>
      <c r="AG542">
        <f t="shared" si="118"/>
        <v>0.5</v>
      </c>
      <c r="AH542">
        <f t="shared" si="119"/>
        <v>0.5</v>
      </c>
      <c r="AI542">
        <f t="shared" si="120"/>
        <v>0.25</v>
      </c>
      <c r="AJ542">
        <f t="shared" si="121"/>
        <v>0.25</v>
      </c>
      <c r="AK542">
        <f t="shared" si="122"/>
        <v>0.5</v>
      </c>
      <c r="AL542">
        <f t="shared" si="123"/>
        <v>0.5</v>
      </c>
      <c r="AM542">
        <f t="shared" si="124"/>
        <v>0.17499999999999999</v>
      </c>
      <c r="AN542" s="6">
        <f t="shared" si="125"/>
        <v>0.93500000000000005</v>
      </c>
      <c r="AO542" t="str">
        <f>VLOOKUP(BD_PONDERACIONES[[#This Row],[Comuna]],Tabla3[#All],2,0)</f>
        <v>Florida</v>
      </c>
    </row>
    <row r="543" spans="1:41" x14ac:dyDescent="0.35">
      <c r="A543" t="s">
        <v>1407</v>
      </c>
      <c r="B543" t="s">
        <v>1408</v>
      </c>
      <c r="C543" t="s">
        <v>519</v>
      </c>
      <c r="D543" s="5">
        <v>44615</v>
      </c>
      <c r="E543" s="5">
        <v>44602</v>
      </c>
      <c r="F543" t="s">
        <v>753</v>
      </c>
      <c r="G543" t="s">
        <v>1409</v>
      </c>
      <c r="H543" t="s">
        <v>1389</v>
      </c>
      <c r="J543" t="s">
        <v>756</v>
      </c>
      <c r="K543" t="s">
        <v>756</v>
      </c>
      <c r="L543" t="s">
        <v>757</v>
      </c>
      <c r="M543" t="s">
        <v>757</v>
      </c>
      <c r="N543" t="s">
        <v>756</v>
      </c>
      <c r="O543" t="s">
        <v>756</v>
      </c>
      <c r="P543" t="s">
        <v>758</v>
      </c>
      <c r="Q543" t="s">
        <v>759</v>
      </c>
      <c r="R543" t="s">
        <v>759</v>
      </c>
      <c r="S543" t="s">
        <v>757</v>
      </c>
      <c r="T543" t="s">
        <v>757</v>
      </c>
      <c r="U543" t="s">
        <v>757</v>
      </c>
      <c r="V543" t="s">
        <v>756</v>
      </c>
      <c r="W543" t="s">
        <v>756</v>
      </c>
      <c r="X543" t="s">
        <v>1410</v>
      </c>
      <c r="Y543" t="str">
        <f t="shared" si="112"/>
        <v>febrero</v>
      </c>
      <c r="Z543">
        <f>YEAR(BD_PONDERACIONES[[#This Row],[Fecha Ejecución del Ticket]])</f>
        <v>2022</v>
      </c>
      <c r="AA543" t="str">
        <f t="shared" si="113"/>
        <v>febrero</v>
      </c>
      <c r="AB543">
        <f>YEAR(BD_PONDERACIONES[[#This Row],[Fecha de Inspección]])</f>
        <v>2022</v>
      </c>
      <c r="AC543">
        <f t="shared" si="114"/>
        <v>0.5</v>
      </c>
      <c r="AD543">
        <f t="shared" si="115"/>
        <v>0.5</v>
      </c>
      <c r="AE543">
        <f t="shared" si="116"/>
        <v>0.5</v>
      </c>
      <c r="AF543">
        <f t="shared" si="117"/>
        <v>0.5</v>
      </c>
      <c r="AG543">
        <f t="shared" si="118"/>
        <v>0.5</v>
      </c>
      <c r="AH543">
        <f t="shared" si="119"/>
        <v>0.5</v>
      </c>
      <c r="AI543">
        <f t="shared" si="120"/>
        <v>0.25</v>
      </c>
      <c r="AJ543">
        <f t="shared" si="121"/>
        <v>0.25</v>
      </c>
      <c r="AK543">
        <f t="shared" si="122"/>
        <v>0.5</v>
      </c>
      <c r="AL543">
        <f t="shared" si="123"/>
        <v>0.5</v>
      </c>
      <c r="AM543">
        <f t="shared" si="124"/>
        <v>0.5</v>
      </c>
      <c r="AN543" s="6">
        <f t="shared" si="125"/>
        <v>1</v>
      </c>
      <c r="AO543" t="str">
        <f>VLOOKUP(BD_PONDERACIONES[[#This Row],[Comuna]],Tabla3[#All],2,0)</f>
        <v>Florida</v>
      </c>
    </row>
    <row r="544" spans="1:41" x14ac:dyDescent="0.35">
      <c r="A544" t="s">
        <v>1411</v>
      </c>
      <c r="B544" t="s">
        <v>1412</v>
      </c>
      <c r="C544" t="s">
        <v>521</v>
      </c>
      <c r="D544" s="5">
        <v>44615</v>
      </c>
      <c r="E544" s="5">
        <v>44602</v>
      </c>
      <c r="F544" t="s">
        <v>763</v>
      </c>
      <c r="G544" t="s">
        <v>1413</v>
      </c>
      <c r="H544" t="s">
        <v>1389</v>
      </c>
      <c r="J544" t="s">
        <v>756</v>
      </c>
      <c r="K544" t="s">
        <v>756</v>
      </c>
      <c r="L544" t="s">
        <v>757</v>
      </c>
      <c r="M544" t="s">
        <v>757</v>
      </c>
      <c r="N544" t="s">
        <v>756</v>
      </c>
      <c r="O544" t="s">
        <v>756</v>
      </c>
      <c r="P544" t="s">
        <v>765</v>
      </c>
      <c r="Q544" t="s">
        <v>1414</v>
      </c>
      <c r="R544" t="s">
        <v>1415</v>
      </c>
      <c r="S544" t="s">
        <v>756</v>
      </c>
      <c r="T544" t="s">
        <v>756</v>
      </c>
      <c r="U544" t="s">
        <v>756</v>
      </c>
      <c r="V544" t="s">
        <v>756</v>
      </c>
      <c r="W544" t="s">
        <v>768</v>
      </c>
      <c r="X544" t="s">
        <v>986</v>
      </c>
      <c r="Y544" t="str">
        <f t="shared" si="112"/>
        <v>febrero</v>
      </c>
      <c r="Z544">
        <f>YEAR(BD_PONDERACIONES[[#This Row],[Fecha Ejecución del Ticket]])</f>
        <v>2022</v>
      </c>
      <c r="AA544" t="str">
        <f t="shared" si="113"/>
        <v>febrero</v>
      </c>
      <c r="AB544">
        <f>YEAR(BD_PONDERACIONES[[#This Row],[Fecha de Inspección]])</f>
        <v>2022</v>
      </c>
      <c r="AC544">
        <f t="shared" si="114"/>
        <v>0.5</v>
      </c>
      <c r="AD544">
        <f t="shared" si="115"/>
        <v>0.5</v>
      </c>
      <c r="AE544">
        <f t="shared" si="116"/>
        <v>0.5</v>
      </c>
      <c r="AF544">
        <f t="shared" si="117"/>
        <v>0.5</v>
      </c>
      <c r="AG544">
        <f t="shared" si="118"/>
        <v>0.5</v>
      </c>
      <c r="AH544">
        <f t="shared" si="119"/>
        <v>0.5</v>
      </c>
      <c r="AI544">
        <f t="shared" si="120"/>
        <v>0.25</v>
      </c>
      <c r="AJ544">
        <f t="shared" si="121"/>
        <v>0.25</v>
      </c>
      <c r="AK544">
        <f t="shared" si="122"/>
        <v>0.5</v>
      </c>
      <c r="AL544">
        <f t="shared" si="123"/>
        <v>0.5</v>
      </c>
      <c r="AM544">
        <f t="shared" si="124"/>
        <v>0.17499999999999999</v>
      </c>
      <c r="AN544" s="6">
        <f t="shared" si="125"/>
        <v>0.93500000000000005</v>
      </c>
      <c r="AO544" t="str">
        <f>VLOOKUP(BD_PONDERACIONES[[#This Row],[Comuna]],Tabla3[#All],2,0)</f>
        <v>Florida</v>
      </c>
    </row>
    <row r="545" spans="1:41" x14ac:dyDescent="0.35">
      <c r="A545" t="s">
        <v>1416</v>
      </c>
      <c r="B545" t="s">
        <v>1417</v>
      </c>
      <c r="C545" t="s">
        <v>522</v>
      </c>
      <c r="D545" s="5">
        <v>44615</v>
      </c>
      <c r="E545" s="5">
        <v>44602</v>
      </c>
      <c r="F545" t="s">
        <v>763</v>
      </c>
      <c r="G545" t="s">
        <v>1418</v>
      </c>
      <c r="H545" t="s">
        <v>1389</v>
      </c>
      <c r="J545" t="s">
        <v>756</v>
      </c>
      <c r="K545" t="s">
        <v>756</v>
      </c>
      <c r="L545" t="s">
        <v>757</v>
      </c>
      <c r="M545" t="s">
        <v>757</v>
      </c>
      <c r="N545" t="s">
        <v>756</v>
      </c>
      <c r="O545" t="s">
        <v>756</v>
      </c>
      <c r="P545" t="s">
        <v>758</v>
      </c>
      <c r="Q545" t="s">
        <v>759</v>
      </c>
      <c r="R545" t="s">
        <v>759</v>
      </c>
      <c r="S545" t="s">
        <v>757</v>
      </c>
      <c r="T545" t="s">
        <v>757</v>
      </c>
      <c r="U545" t="s">
        <v>757</v>
      </c>
      <c r="V545" t="s">
        <v>756</v>
      </c>
      <c r="W545" t="s">
        <v>756</v>
      </c>
      <c r="X545" t="s">
        <v>804</v>
      </c>
      <c r="Y545" t="str">
        <f t="shared" si="112"/>
        <v>febrero</v>
      </c>
      <c r="Z545">
        <f>YEAR(BD_PONDERACIONES[[#This Row],[Fecha Ejecución del Ticket]])</f>
        <v>2022</v>
      </c>
      <c r="AA545" t="str">
        <f t="shared" si="113"/>
        <v>febrero</v>
      </c>
      <c r="AB545">
        <f>YEAR(BD_PONDERACIONES[[#This Row],[Fecha de Inspección]])</f>
        <v>2022</v>
      </c>
      <c r="AC545">
        <f t="shared" si="114"/>
        <v>0.5</v>
      </c>
      <c r="AD545">
        <f t="shared" si="115"/>
        <v>0.5</v>
      </c>
      <c r="AE545">
        <f t="shared" si="116"/>
        <v>0.5</v>
      </c>
      <c r="AF545">
        <f t="shared" si="117"/>
        <v>0.5</v>
      </c>
      <c r="AG545">
        <f t="shared" si="118"/>
        <v>0.5</v>
      </c>
      <c r="AH545">
        <f t="shared" si="119"/>
        <v>0.5</v>
      </c>
      <c r="AI545">
        <f t="shared" si="120"/>
        <v>0.25</v>
      </c>
      <c r="AJ545">
        <f t="shared" si="121"/>
        <v>0.25</v>
      </c>
      <c r="AK545">
        <f t="shared" si="122"/>
        <v>0.5</v>
      </c>
      <c r="AL545">
        <f t="shared" si="123"/>
        <v>0.5</v>
      </c>
      <c r="AM545">
        <f t="shared" si="124"/>
        <v>0.5</v>
      </c>
      <c r="AN545" s="6">
        <f t="shared" si="125"/>
        <v>1</v>
      </c>
      <c r="AO545" t="str">
        <f>VLOOKUP(BD_PONDERACIONES[[#This Row],[Comuna]],Tabla3[#All],2,0)</f>
        <v>Florida</v>
      </c>
    </row>
    <row r="546" spans="1:41" x14ac:dyDescent="0.35">
      <c r="A546" t="s">
        <v>1419</v>
      </c>
      <c r="B546" t="s">
        <v>1420</v>
      </c>
      <c r="C546" t="s">
        <v>525</v>
      </c>
      <c r="D546" s="5">
        <v>44615</v>
      </c>
      <c r="E546" s="5">
        <v>44602</v>
      </c>
      <c r="F546" t="s">
        <v>753</v>
      </c>
      <c r="G546" t="s">
        <v>1421</v>
      </c>
      <c r="H546" t="s">
        <v>1389</v>
      </c>
      <c r="J546" t="s">
        <v>756</v>
      </c>
      <c r="K546" t="s">
        <v>756</v>
      </c>
      <c r="L546" t="s">
        <v>756</v>
      </c>
      <c r="M546" t="s">
        <v>756</v>
      </c>
      <c r="N546" t="s">
        <v>756</v>
      </c>
      <c r="O546" t="s">
        <v>756</v>
      </c>
      <c r="P546" t="s">
        <v>758</v>
      </c>
      <c r="Q546" t="s">
        <v>759</v>
      </c>
      <c r="R546" t="s">
        <v>759</v>
      </c>
      <c r="S546" t="s">
        <v>757</v>
      </c>
      <c r="T546" t="s">
        <v>757</v>
      </c>
      <c r="U546" t="s">
        <v>757</v>
      </c>
      <c r="V546" t="s">
        <v>756</v>
      </c>
      <c r="W546" t="s">
        <v>756</v>
      </c>
      <c r="X546" t="s">
        <v>990</v>
      </c>
      <c r="Y546" t="str">
        <f t="shared" si="112"/>
        <v>febrero</v>
      </c>
      <c r="Z546">
        <f>YEAR(BD_PONDERACIONES[[#This Row],[Fecha Ejecución del Ticket]])</f>
        <v>2022</v>
      </c>
      <c r="AA546" t="str">
        <f t="shared" si="113"/>
        <v>febrero</v>
      </c>
      <c r="AB546">
        <f>YEAR(BD_PONDERACIONES[[#This Row],[Fecha de Inspección]])</f>
        <v>2022</v>
      </c>
      <c r="AC546">
        <f t="shared" si="114"/>
        <v>0.5</v>
      </c>
      <c r="AD546">
        <f t="shared" si="115"/>
        <v>0.5</v>
      </c>
      <c r="AE546">
        <f t="shared" si="116"/>
        <v>0.5</v>
      </c>
      <c r="AF546">
        <f t="shared" si="117"/>
        <v>0.5</v>
      </c>
      <c r="AG546">
        <f t="shared" si="118"/>
        <v>0.5</v>
      </c>
      <c r="AH546">
        <f t="shared" si="119"/>
        <v>0.5</v>
      </c>
      <c r="AI546">
        <f t="shared" si="120"/>
        <v>0.25</v>
      </c>
      <c r="AJ546">
        <f t="shared" si="121"/>
        <v>0.25</v>
      </c>
      <c r="AK546">
        <f t="shared" si="122"/>
        <v>0.5</v>
      </c>
      <c r="AL546">
        <f t="shared" si="123"/>
        <v>0.5</v>
      </c>
      <c r="AM546">
        <f t="shared" si="124"/>
        <v>0.5</v>
      </c>
      <c r="AN546" s="6">
        <f t="shared" si="125"/>
        <v>1</v>
      </c>
      <c r="AO546" t="str">
        <f>VLOOKUP(BD_PONDERACIONES[[#This Row],[Comuna]],Tabla3[#All],2,0)</f>
        <v>Florida</v>
      </c>
    </row>
    <row r="547" spans="1:41" x14ac:dyDescent="0.35">
      <c r="A547" t="s">
        <v>1422</v>
      </c>
      <c r="B547" t="s">
        <v>1423</v>
      </c>
      <c r="C547" t="s">
        <v>554</v>
      </c>
      <c r="D547" s="5">
        <v>44615</v>
      </c>
      <c r="E547" s="5">
        <v>44606</v>
      </c>
      <c r="F547" t="s">
        <v>753</v>
      </c>
      <c r="G547" t="s">
        <v>1424</v>
      </c>
      <c r="H547" t="s">
        <v>1389</v>
      </c>
      <c r="J547" t="s">
        <v>756</v>
      </c>
      <c r="K547" t="s">
        <v>756</v>
      </c>
      <c r="L547" t="s">
        <v>756</v>
      </c>
      <c r="M547" t="s">
        <v>756</v>
      </c>
      <c r="N547" t="s">
        <v>756</v>
      </c>
      <c r="O547" t="s">
        <v>756</v>
      </c>
      <c r="P547" t="s">
        <v>765</v>
      </c>
      <c r="Q547" t="s">
        <v>759</v>
      </c>
      <c r="R547" t="s">
        <v>759</v>
      </c>
      <c r="S547" t="s">
        <v>756</v>
      </c>
      <c r="T547" t="s">
        <v>756</v>
      </c>
      <c r="U547" t="s">
        <v>756</v>
      </c>
      <c r="V547" t="s">
        <v>773</v>
      </c>
      <c r="W547" t="s">
        <v>768</v>
      </c>
      <c r="X547" t="s">
        <v>1425</v>
      </c>
      <c r="Y547" t="str">
        <f t="shared" si="112"/>
        <v>febrero</v>
      </c>
      <c r="Z547">
        <f>YEAR(BD_PONDERACIONES[[#This Row],[Fecha Ejecución del Ticket]])</f>
        <v>2022</v>
      </c>
      <c r="AA547" t="str">
        <f t="shared" si="113"/>
        <v>febrero</v>
      </c>
      <c r="AB547">
        <f>YEAR(BD_PONDERACIONES[[#This Row],[Fecha de Inspección]])</f>
        <v>2022</v>
      </c>
      <c r="AC547">
        <f t="shared" si="114"/>
        <v>0.5</v>
      </c>
      <c r="AD547">
        <f t="shared" si="115"/>
        <v>0.5</v>
      </c>
      <c r="AE547">
        <f t="shared" si="116"/>
        <v>0.5</v>
      </c>
      <c r="AF547">
        <f t="shared" si="117"/>
        <v>0.5</v>
      </c>
      <c r="AG547">
        <f t="shared" si="118"/>
        <v>0.5</v>
      </c>
      <c r="AH547">
        <f t="shared" si="119"/>
        <v>0.5</v>
      </c>
      <c r="AI547">
        <f t="shared" si="120"/>
        <v>0.25</v>
      </c>
      <c r="AJ547">
        <f t="shared" si="121"/>
        <v>0.25</v>
      </c>
      <c r="AK547">
        <f t="shared" si="122"/>
        <v>0.5</v>
      </c>
      <c r="AL547">
        <f t="shared" si="123"/>
        <v>0</v>
      </c>
      <c r="AM547">
        <f t="shared" si="124"/>
        <v>0.17499999999999999</v>
      </c>
      <c r="AN547" s="6">
        <f t="shared" si="125"/>
        <v>0.83500000000000008</v>
      </c>
      <c r="AO547" t="str">
        <f>VLOOKUP(BD_PONDERACIONES[[#This Row],[Comuna]],Tabla3[#All],2,0)</f>
        <v>Florida</v>
      </c>
    </row>
    <row r="548" spans="1:41" x14ac:dyDescent="0.35">
      <c r="A548" t="s">
        <v>1426</v>
      </c>
      <c r="B548" t="s">
        <v>1427</v>
      </c>
      <c r="C548" t="s">
        <v>560</v>
      </c>
      <c r="D548" s="5">
        <v>44615</v>
      </c>
      <c r="E548" s="5">
        <v>44607</v>
      </c>
      <c r="F548" t="s">
        <v>763</v>
      </c>
      <c r="G548" t="s">
        <v>1428</v>
      </c>
      <c r="H548" t="s">
        <v>1389</v>
      </c>
      <c r="J548" t="s">
        <v>756</v>
      </c>
      <c r="K548" t="s">
        <v>756</v>
      </c>
      <c r="L548" t="s">
        <v>757</v>
      </c>
      <c r="M548" t="s">
        <v>757</v>
      </c>
      <c r="N548" t="s">
        <v>756</v>
      </c>
      <c r="O548" t="s">
        <v>756</v>
      </c>
      <c r="P548" t="s">
        <v>758</v>
      </c>
      <c r="Q548" t="s">
        <v>759</v>
      </c>
      <c r="R548" t="s">
        <v>759</v>
      </c>
      <c r="S548" t="s">
        <v>757</v>
      </c>
      <c r="T548" t="s">
        <v>757</v>
      </c>
      <c r="U548" t="s">
        <v>757</v>
      </c>
      <c r="V548" t="s">
        <v>773</v>
      </c>
      <c r="W548" t="s">
        <v>773</v>
      </c>
      <c r="X548" t="s">
        <v>1429</v>
      </c>
      <c r="Y548" t="str">
        <f t="shared" si="112"/>
        <v>febrero</v>
      </c>
      <c r="Z548">
        <f>YEAR(BD_PONDERACIONES[[#This Row],[Fecha Ejecución del Ticket]])</f>
        <v>2022</v>
      </c>
      <c r="AA548" t="str">
        <f t="shared" si="113"/>
        <v>febrero</v>
      </c>
      <c r="AB548">
        <f>YEAR(BD_PONDERACIONES[[#This Row],[Fecha de Inspección]])</f>
        <v>2022</v>
      </c>
      <c r="AC548">
        <f t="shared" si="114"/>
        <v>0.5</v>
      </c>
      <c r="AD548">
        <f t="shared" si="115"/>
        <v>0.5</v>
      </c>
      <c r="AE548">
        <f t="shared" si="116"/>
        <v>0.5</v>
      </c>
      <c r="AF548">
        <f t="shared" si="117"/>
        <v>0.5</v>
      </c>
      <c r="AG548">
        <f t="shared" si="118"/>
        <v>0.5</v>
      </c>
      <c r="AH548">
        <f t="shared" si="119"/>
        <v>0.5</v>
      </c>
      <c r="AI548">
        <f t="shared" si="120"/>
        <v>0.25</v>
      </c>
      <c r="AJ548">
        <f t="shared" si="121"/>
        <v>0.25</v>
      </c>
      <c r="AK548">
        <f t="shared" si="122"/>
        <v>0.5</v>
      </c>
      <c r="AL548">
        <f t="shared" si="123"/>
        <v>0</v>
      </c>
      <c r="AM548">
        <f t="shared" si="124"/>
        <v>0</v>
      </c>
      <c r="AN548" s="6">
        <f t="shared" si="125"/>
        <v>0.8</v>
      </c>
      <c r="AO548" t="str">
        <f>VLOOKUP(BD_PONDERACIONES[[#This Row],[Comuna]],Tabla3[#All],2,0)</f>
        <v>Florida</v>
      </c>
    </row>
    <row r="549" spans="1:41" x14ac:dyDescent="0.35">
      <c r="A549" t="s">
        <v>1430</v>
      </c>
      <c r="B549" t="s">
        <v>1431</v>
      </c>
      <c r="C549" t="s">
        <v>520</v>
      </c>
      <c r="D549" s="5">
        <v>44615</v>
      </c>
      <c r="E549" s="5">
        <v>44602</v>
      </c>
      <c r="F549" t="s">
        <v>753</v>
      </c>
      <c r="G549" t="s">
        <v>1432</v>
      </c>
      <c r="H549" t="s">
        <v>1389</v>
      </c>
      <c r="J549" t="s">
        <v>756</v>
      </c>
      <c r="K549" t="s">
        <v>756</v>
      </c>
      <c r="L549" t="s">
        <v>757</v>
      </c>
      <c r="M549" t="s">
        <v>757</v>
      </c>
      <c r="N549" t="s">
        <v>756</v>
      </c>
      <c r="O549" t="s">
        <v>756</v>
      </c>
      <c r="P549" t="s">
        <v>765</v>
      </c>
      <c r="Q549" t="s">
        <v>759</v>
      </c>
      <c r="R549" t="s">
        <v>759</v>
      </c>
      <c r="S549" t="s">
        <v>756</v>
      </c>
      <c r="T549" t="s">
        <v>756</v>
      </c>
      <c r="U549" t="s">
        <v>756</v>
      </c>
      <c r="V549" t="s">
        <v>756</v>
      </c>
      <c r="W549" t="s">
        <v>756</v>
      </c>
      <c r="X549" t="s">
        <v>1433</v>
      </c>
      <c r="Y549" t="str">
        <f t="shared" si="112"/>
        <v>febrero</v>
      </c>
      <c r="Z549">
        <f>YEAR(BD_PONDERACIONES[[#This Row],[Fecha Ejecución del Ticket]])</f>
        <v>2022</v>
      </c>
      <c r="AA549" t="str">
        <f t="shared" si="113"/>
        <v>febrero</v>
      </c>
      <c r="AB549">
        <f>YEAR(BD_PONDERACIONES[[#This Row],[Fecha de Inspección]])</f>
        <v>2022</v>
      </c>
      <c r="AC549">
        <f t="shared" si="114"/>
        <v>0.5</v>
      </c>
      <c r="AD549">
        <f t="shared" si="115"/>
        <v>0.5</v>
      </c>
      <c r="AE549">
        <f t="shared" si="116"/>
        <v>0.5</v>
      </c>
      <c r="AF549">
        <f t="shared" si="117"/>
        <v>0.5</v>
      </c>
      <c r="AG549">
        <f t="shared" si="118"/>
        <v>0.5</v>
      </c>
      <c r="AH549">
        <f t="shared" si="119"/>
        <v>0.5</v>
      </c>
      <c r="AI549">
        <f t="shared" si="120"/>
        <v>0.25</v>
      </c>
      <c r="AJ549">
        <f t="shared" si="121"/>
        <v>0.25</v>
      </c>
      <c r="AK549">
        <f t="shared" si="122"/>
        <v>0.5</v>
      </c>
      <c r="AL549">
        <f t="shared" si="123"/>
        <v>0.5</v>
      </c>
      <c r="AM549">
        <f t="shared" si="124"/>
        <v>0.5</v>
      </c>
      <c r="AN549" s="6">
        <f t="shared" si="125"/>
        <v>1</v>
      </c>
      <c r="AO549" t="str">
        <f>VLOOKUP(BD_PONDERACIONES[[#This Row],[Comuna]],Tabla3[#All],2,0)</f>
        <v>Florida</v>
      </c>
    </row>
    <row r="550" spans="1:41" x14ac:dyDescent="0.35">
      <c r="A550" t="s">
        <v>1434</v>
      </c>
      <c r="B550" t="s">
        <v>1435</v>
      </c>
      <c r="C550" t="s">
        <v>551</v>
      </c>
      <c r="D550" s="5">
        <v>44615</v>
      </c>
      <c r="E550" s="5">
        <v>44606</v>
      </c>
      <c r="F550" t="s">
        <v>763</v>
      </c>
      <c r="G550" t="s">
        <v>1436</v>
      </c>
      <c r="H550" t="s">
        <v>1389</v>
      </c>
      <c r="J550" t="s">
        <v>756</v>
      </c>
      <c r="K550" t="s">
        <v>756</v>
      </c>
      <c r="L550" t="s">
        <v>756</v>
      </c>
      <c r="M550" t="s">
        <v>756</v>
      </c>
      <c r="N550" t="s">
        <v>756</v>
      </c>
      <c r="O550" t="s">
        <v>756</v>
      </c>
      <c r="P550" t="s">
        <v>758</v>
      </c>
      <c r="Q550" t="s">
        <v>759</v>
      </c>
      <c r="R550" t="s">
        <v>759</v>
      </c>
      <c r="S550" t="s">
        <v>757</v>
      </c>
      <c r="T550" t="s">
        <v>757</v>
      </c>
      <c r="U550" t="s">
        <v>757</v>
      </c>
      <c r="V550" t="s">
        <v>756</v>
      </c>
      <c r="W550" t="s">
        <v>768</v>
      </c>
      <c r="X550" t="s">
        <v>804</v>
      </c>
      <c r="Y550" t="str">
        <f t="shared" si="112"/>
        <v>febrero</v>
      </c>
      <c r="Z550">
        <f>YEAR(BD_PONDERACIONES[[#This Row],[Fecha Ejecución del Ticket]])</f>
        <v>2022</v>
      </c>
      <c r="AA550" t="str">
        <f t="shared" si="113"/>
        <v>febrero</v>
      </c>
      <c r="AB550">
        <f>YEAR(BD_PONDERACIONES[[#This Row],[Fecha de Inspección]])</f>
        <v>2022</v>
      </c>
      <c r="AC550">
        <f t="shared" si="114"/>
        <v>0.5</v>
      </c>
      <c r="AD550">
        <f t="shared" si="115"/>
        <v>0.5</v>
      </c>
      <c r="AE550">
        <f t="shared" si="116"/>
        <v>0.5</v>
      </c>
      <c r="AF550">
        <f t="shared" si="117"/>
        <v>0.5</v>
      </c>
      <c r="AG550">
        <f t="shared" si="118"/>
        <v>0.5</v>
      </c>
      <c r="AH550">
        <f t="shared" si="119"/>
        <v>0.5</v>
      </c>
      <c r="AI550">
        <f t="shared" si="120"/>
        <v>0.25</v>
      </c>
      <c r="AJ550">
        <f t="shared" si="121"/>
        <v>0.25</v>
      </c>
      <c r="AK550">
        <f t="shared" si="122"/>
        <v>0.5</v>
      </c>
      <c r="AL550">
        <f t="shared" si="123"/>
        <v>0.5</v>
      </c>
      <c r="AM550">
        <f t="shared" si="124"/>
        <v>0.17499999999999999</v>
      </c>
      <c r="AN550" s="6">
        <f t="shared" si="125"/>
        <v>0.93500000000000005</v>
      </c>
      <c r="AO550" t="str">
        <f>VLOOKUP(BD_PONDERACIONES[[#This Row],[Comuna]],Tabla3[#All],2,0)</f>
        <v>Florida</v>
      </c>
    </row>
    <row r="551" spans="1:41" x14ac:dyDescent="0.35">
      <c r="A551" t="s">
        <v>1437</v>
      </c>
      <c r="B551" t="s">
        <v>1438</v>
      </c>
      <c r="C551" t="s">
        <v>543</v>
      </c>
      <c r="D551" s="5">
        <v>44615</v>
      </c>
      <c r="E551" s="5">
        <v>44604</v>
      </c>
      <c r="F551" t="s">
        <v>763</v>
      </c>
      <c r="G551" t="s">
        <v>1439</v>
      </c>
      <c r="H551" t="s">
        <v>1389</v>
      </c>
      <c r="J551" t="s">
        <v>756</v>
      </c>
      <c r="K551" t="s">
        <v>756</v>
      </c>
      <c r="L551" t="s">
        <v>757</v>
      </c>
      <c r="M551" t="s">
        <v>757</v>
      </c>
      <c r="N551" t="s">
        <v>756</v>
      </c>
      <c r="O551" t="s">
        <v>756</v>
      </c>
      <c r="P551" t="s">
        <v>765</v>
      </c>
      <c r="Q551" t="s">
        <v>1440</v>
      </c>
      <c r="R551" t="s">
        <v>1441</v>
      </c>
      <c r="S551" t="s">
        <v>756</v>
      </c>
      <c r="T551" t="s">
        <v>756</v>
      </c>
      <c r="U551" t="s">
        <v>756</v>
      </c>
      <c r="V551" t="s">
        <v>756</v>
      </c>
      <c r="W551" t="s">
        <v>756</v>
      </c>
      <c r="X551" t="s">
        <v>769</v>
      </c>
      <c r="Y551" t="str">
        <f t="shared" si="112"/>
        <v>febrero</v>
      </c>
      <c r="Z551">
        <f>YEAR(BD_PONDERACIONES[[#This Row],[Fecha Ejecución del Ticket]])</f>
        <v>2022</v>
      </c>
      <c r="AA551" t="str">
        <f t="shared" si="113"/>
        <v>febrero</v>
      </c>
      <c r="AB551">
        <f>YEAR(BD_PONDERACIONES[[#This Row],[Fecha de Inspección]])</f>
        <v>2022</v>
      </c>
      <c r="AC551">
        <f t="shared" si="114"/>
        <v>0.5</v>
      </c>
      <c r="AD551">
        <f t="shared" si="115"/>
        <v>0.5</v>
      </c>
      <c r="AE551">
        <f t="shared" si="116"/>
        <v>0.5</v>
      </c>
      <c r="AF551">
        <f t="shared" si="117"/>
        <v>0.5</v>
      </c>
      <c r="AG551">
        <f t="shared" si="118"/>
        <v>0.5</v>
      </c>
      <c r="AH551">
        <f t="shared" si="119"/>
        <v>0.5</v>
      </c>
      <c r="AI551">
        <f t="shared" si="120"/>
        <v>0.25</v>
      </c>
      <c r="AJ551">
        <f t="shared" si="121"/>
        <v>0.25</v>
      </c>
      <c r="AK551">
        <f t="shared" si="122"/>
        <v>0.5</v>
      </c>
      <c r="AL551">
        <f t="shared" si="123"/>
        <v>0.5</v>
      </c>
      <c r="AM551">
        <f t="shared" si="124"/>
        <v>0.5</v>
      </c>
      <c r="AN551" s="6">
        <f t="shared" si="125"/>
        <v>1</v>
      </c>
      <c r="AO551" t="str">
        <f>VLOOKUP(BD_PONDERACIONES[[#This Row],[Comuna]],Tabla3[#All],2,0)</f>
        <v>Florida</v>
      </c>
    </row>
    <row r="552" spans="1:41" x14ac:dyDescent="0.35">
      <c r="A552" t="s">
        <v>1442</v>
      </c>
      <c r="B552" t="s">
        <v>1443</v>
      </c>
      <c r="C552" t="s">
        <v>524</v>
      </c>
      <c r="D552" s="5">
        <v>44615</v>
      </c>
      <c r="E552" s="5">
        <v>44602</v>
      </c>
      <c r="F552" t="s">
        <v>753</v>
      </c>
      <c r="G552" t="s">
        <v>1444</v>
      </c>
      <c r="H552" t="s">
        <v>1389</v>
      </c>
      <c r="J552" t="s">
        <v>756</v>
      </c>
      <c r="K552" t="s">
        <v>756</v>
      </c>
      <c r="L552" t="s">
        <v>757</v>
      </c>
      <c r="M552" t="s">
        <v>757</v>
      </c>
      <c r="N552" t="s">
        <v>756</v>
      </c>
      <c r="O552" t="s">
        <v>756</v>
      </c>
      <c r="P552" t="s">
        <v>758</v>
      </c>
      <c r="Q552" t="s">
        <v>759</v>
      </c>
      <c r="R552" t="s">
        <v>759</v>
      </c>
      <c r="S552" t="s">
        <v>757</v>
      </c>
      <c r="T552" t="s">
        <v>757</v>
      </c>
      <c r="U552" t="s">
        <v>757</v>
      </c>
      <c r="V552" t="s">
        <v>756</v>
      </c>
      <c r="W552" t="s">
        <v>756</v>
      </c>
      <c r="X552" t="s">
        <v>1445</v>
      </c>
      <c r="Y552" t="str">
        <f t="shared" si="112"/>
        <v>febrero</v>
      </c>
      <c r="Z552">
        <f>YEAR(BD_PONDERACIONES[[#This Row],[Fecha Ejecución del Ticket]])</f>
        <v>2022</v>
      </c>
      <c r="AA552" t="str">
        <f t="shared" si="113"/>
        <v>febrero</v>
      </c>
      <c r="AB552">
        <f>YEAR(BD_PONDERACIONES[[#This Row],[Fecha de Inspección]])</f>
        <v>2022</v>
      </c>
      <c r="AC552">
        <f t="shared" si="114"/>
        <v>0.5</v>
      </c>
      <c r="AD552">
        <f t="shared" si="115"/>
        <v>0.5</v>
      </c>
      <c r="AE552">
        <f t="shared" si="116"/>
        <v>0.5</v>
      </c>
      <c r="AF552">
        <f t="shared" si="117"/>
        <v>0.5</v>
      </c>
      <c r="AG552">
        <f t="shared" si="118"/>
        <v>0.5</v>
      </c>
      <c r="AH552">
        <f t="shared" si="119"/>
        <v>0.5</v>
      </c>
      <c r="AI552">
        <f t="shared" si="120"/>
        <v>0.25</v>
      </c>
      <c r="AJ552">
        <f t="shared" si="121"/>
        <v>0.25</v>
      </c>
      <c r="AK552">
        <f t="shared" si="122"/>
        <v>0.5</v>
      </c>
      <c r="AL552">
        <f t="shared" si="123"/>
        <v>0.5</v>
      </c>
      <c r="AM552">
        <f t="shared" si="124"/>
        <v>0.5</v>
      </c>
      <c r="AN552" s="6">
        <f t="shared" si="125"/>
        <v>1</v>
      </c>
      <c r="AO552" t="str">
        <f>VLOOKUP(BD_PONDERACIONES[[#This Row],[Comuna]],Tabla3[#All],2,0)</f>
        <v>Florida</v>
      </c>
    </row>
    <row r="553" spans="1:41" x14ac:dyDescent="0.35">
      <c r="A553" t="s">
        <v>1446</v>
      </c>
      <c r="B553" t="s">
        <v>1447</v>
      </c>
      <c r="C553" t="s">
        <v>537</v>
      </c>
      <c r="D553" s="5">
        <v>44615</v>
      </c>
      <c r="E553" s="5">
        <v>44604</v>
      </c>
      <c r="F553" t="s">
        <v>763</v>
      </c>
      <c r="G553" t="s">
        <v>1448</v>
      </c>
      <c r="H553" t="s">
        <v>1389</v>
      </c>
      <c r="J553" t="s">
        <v>756</v>
      </c>
      <c r="K553" t="s">
        <v>756</v>
      </c>
      <c r="L553" t="s">
        <v>757</v>
      </c>
      <c r="M553" t="s">
        <v>757</v>
      </c>
      <c r="N553" t="s">
        <v>756</v>
      </c>
      <c r="O553" t="s">
        <v>756</v>
      </c>
      <c r="P553" t="s">
        <v>758</v>
      </c>
      <c r="Q553" t="s">
        <v>759</v>
      </c>
      <c r="R553" t="s">
        <v>759</v>
      </c>
      <c r="S553" t="s">
        <v>757</v>
      </c>
      <c r="T553" t="s">
        <v>757</v>
      </c>
      <c r="U553" t="s">
        <v>757</v>
      </c>
      <c r="V553" t="s">
        <v>756</v>
      </c>
      <c r="W553" t="s">
        <v>756</v>
      </c>
      <c r="X553" t="s">
        <v>1449</v>
      </c>
      <c r="Y553" t="str">
        <f t="shared" si="112"/>
        <v>febrero</v>
      </c>
      <c r="Z553">
        <f>YEAR(BD_PONDERACIONES[[#This Row],[Fecha Ejecución del Ticket]])</f>
        <v>2022</v>
      </c>
      <c r="AA553" t="str">
        <f t="shared" si="113"/>
        <v>febrero</v>
      </c>
      <c r="AB553">
        <f>YEAR(BD_PONDERACIONES[[#This Row],[Fecha de Inspección]])</f>
        <v>2022</v>
      </c>
      <c r="AC553">
        <f t="shared" si="114"/>
        <v>0.5</v>
      </c>
      <c r="AD553">
        <f t="shared" si="115"/>
        <v>0.5</v>
      </c>
      <c r="AE553">
        <f t="shared" si="116"/>
        <v>0.5</v>
      </c>
      <c r="AF553">
        <f t="shared" si="117"/>
        <v>0.5</v>
      </c>
      <c r="AG553">
        <f t="shared" si="118"/>
        <v>0.5</v>
      </c>
      <c r="AH553">
        <f t="shared" si="119"/>
        <v>0.5</v>
      </c>
      <c r="AI553">
        <f t="shared" si="120"/>
        <v>0.25</v>
      </c>
      <c r="AJ553">
        <f t="shared" si="121"/>
        <v>0.25</v>
      </c>
      <c r="AK553">
        <f t="shared" si="122"/>
        <v>0.5</v>
      </c>
      <c r="AL553">
        <f t="shared" si="123"/>
        <v>0.5</v>
      </c>
      <c r="AM553">
        <f t="shared" si="124"/>
        <v>0.5</v>
      </c>
      <c r="AN553" s="6">
        <f t="shared" si="125"/>
        <v>1</v>
      </c>
      <c r="AO553" t="str">
        <f>VLOOKUP(BD_PONDERACIONES[[#This Row],[Comuna]],Tabla3[#All],2,0)</f>
        <v>Florida</v>
      </c>
    </row>
    <row r="554" spans="1:41" x14ac:dyDescent="0.35">
      <c r="A554" t="s">
        <v>1450</v>
      </c>
      <c r="B554" t="s">
        <v>1451</v>
      </c>
      <c r="C554" t="s">
        <v>527</v>
      </c>
      <c r="D554" s="5">
        <v>44615</v>
      </c>
      <c r="E554" s="5">
        <v>44603</v>
      </c>
      <c r="F554" t="s">
        <v>753</v>
      </c>
      <c r="G554" t="s">
        <v>1452</v>
      </c>
      <c r="H554" t="s">
        <v>1389</v>
      </c>
      <c r="J554" t="s">
        <v>756</v>
      </c>
      <c r="K554" t="s">
        <v>756</v>
      </c>
      <c r="L554" t="s">
        <v>757</v>
      </c>
      <c r="M554" t="s">
        <v>757</v>
      </c>
      <c r="N554" t="s">
        <v>756</v>
      </c>
      <c r="O554" t="s">
        <v>756</v>
      </c>
      <c r="P554" t="s">
        <v>765</v>
      </c>
      <c r="Q554" t="s">
        <v>759</v>
      </c>
      <c r="R554" t="s">
        <v>759</v>
      </c>
      <c r="S554" t="s">
        <v>756</v>
      </c>
      <c r="T554" t="s">
        <v>756</v>
      </c>
      <c r="U554" t="s">
        <v>756</v>
      </c>
      <c r="V554" t="s">
        <v>756</v>
      </c>
      <c r="W554" t="s">
        <v>756</v>
      </c>
      <c r="X554" t="s">
        <v>1453</v>
      </c>
      <c r="Y554" t="str">
        <f t="shared" si="112"/>
        <v>febrero</v>
      </c>
      <c r="Z554">
        <f>YEAR(BD_PONDERACIONES[[#This Row],[Fecha Ejecución del Ticket]])</f>
        <v>2022</v>
      </c>
      <c r="AA554" t="str">
        <f t="shared" si="113"/>
        <v>febrero</v>
      </c>
      <c r="AB554">
        <f>YEAR(BD_PONDERACIONES[[#This Row],[Fecha de Inspección]])</f>
        <v>2022</v>
      </c>
      <c r="AC554">
        <f t="shared" si="114"/>
        <v>0.5</v>
      </c>
      <c r="AD554">
        <f t="shared" si="115"/>
        <v>0.5</v>
      </c>
      <c r="AE554">
        <f t="shared" si="116"/>
        <v>0.5</v>
      </c>
      <c r="AF554">
        <f t="shared" si="117"/>
        <v>0.5</v>
      </c>
      <c r="AG554">
        <f t="shared" si="118"/>
        <v>0.5</v>
      </c>
      <c r="AH554">
        <f t="shared" si="119"/>
        <v>0.5</v>
      </c>
      <c r="AI554">
        <f t="shared" si="120"/>
        <v>0.25</v>
      </c>
      <c r="AJ554">
        <f t="shared" si="121"/>
        <v>0.25</v>
      </c>
      <c r="AK554">
        <f t="shared" si="122"/>
        <v>0.5</v>
      </c>
      <c r="AL554">
        <f t="shared" si="123"/>
        <v>0.5</v>
      </c>
      <c r="AM554">
        <f t="shared" si="124"/>
        <v>0.5</v>
      </c>
      <c r="AN554" s="6">
        <f t="shared" si="125"/>
        <v>1</v>
      </c>
      <c r="AO554" t="str">
        <f>VLOOKUP(BD_PONDERACIONES[[#This Row],[Comuna]],Tabla3[#All],2,0)</f>
        <v>Florida</v>
      </c>
    </row>
    <row r="555" spans="1:41" x14ac:dyDescent="0.35">
      <c r="A555" t="s">
        <v>1454</v>
      </c>
      <c r="B555" t="s">
        <v>1455</v>
      </c>
      <c r="C555" t="s">
        <v>557</v>
      </c>
      <c r="D555" s="5">
        <v>44615</v>
      </c>
      <c r="E555" s="5">
        <v>44606</v>
      </c>
      <c r="F555" t="s">
        <v>763</v>
      </c>
      <c r="G555" t="s">
        <v>1456</v>
      </c>
      <c r="H555" t="s">
        <v>1389</v>
      </c>
      <c r="J555" t="s">
        <v>756</v>
      </c>
      <c r="K555" t="s">
        <v>756</v>
      </c>
      <c r="L555" t="s">
        <v>757</v>
      </c>
      <c r="M555" t="s">
        <v>757</v>
      </c>
      <c r="N555" t="s">
        <v>756</v>
      </c>
      <c r="O555" t="s">
        <v>756</v>
      </c>
      <c r="P555" t="s">
        <v>758</v>
      </c>
      <c r="Q555" t="s">
        <v>759</v>
      </c>
      <c r="R555" t="s">
        <v>759</v>
      </c>
      <c r="S555" t="s">
        <v>757</v>
      </c>
      <c r="T555" t="s">
        <v>757</v>
      </c>
      <c r="U555" t="s">
        <v>757</v>
      </c>
      <c r="V555" t="s">
        <v>756</v>
      </c>
      <c r="W555" t="s">
        <v>756</v>
      </c>
      <c r="X555" t="s">
        <v>1457</v>
      </c>
      <c r="Y555" t="str">
        <f t="shared" si="112"/>
        <v>febrero</v>
      </c>
      <c r="Z555">
        <f>YEAR(BD_PONDERACIONES[[#This Row],[Fecha Ejecución del Ticket]])</f>
        <v>2022</v>
      </c>
      <c r="AA555" t="str">
        <f t="shared" si="113"/>
        <v>febrero</v>
      </c>
      <c r="AB555">
        <f>YEAR(BD_PONDERACIONES[[#This Row],[Fecha de Inspección]])</f>
        <v>2022</v>
      </c>
      <c r="AC555">
        <f t="shared" si="114"/>
        <v>0.5</v>
      </c>
      <c r="AD555">
        <f t="shared" si="115"/>
        <v>0.5</v>
      </c>
      <c r="AE555">
        <f t="shared" si="116"/>
        <v>0.5</v>
      </c>
      <c r="AF555">
        <f t="shared" si="117"/>
        <v>0.5</v>
      </c>
      <c r="AG555">
        <f t="shared" si="118"/>
        <v>0.5</v>
      </c>
      <c r="AH555">
        <f t="shared" si="119"/>
        <v>0.5</v>
      </c>
      <c r="AI555">
        <f t="shared" si="120"/>
        <v>0.25</v>
      </c>
      <c r="AJ555">
        <f t="shared" si="121"/>
        <v>0.25</v>
      </c>
      <c r="AK555">
        <f t="shared" si="122"/>
        <v>0.5</v>
      </c>
      <c r="AL555">
        <f t="shared" si="123"/>
        <v>0.5</v>
      </c>
      <c r="AM555">
        <f t="shared" si="124"/>
        <v>0.5</v>
      </c>
      <c r="AN555" s="6">
        <f t="shared" si="125"/>
        <v>1</v>
      </c>
      <c r="AO555" t="str">
        <f>VLOOKUP(BD_PONDERACIONES[[#This Row],[Comuna]],Tabla3[#All],2,0)</f>
        <v>Florida</v>
      </c>
    </row>
    <row r="556" spans="1:41" x14ac:dyDescent="0.35">
      <c r="A556" t="s">
        <v>1458</v>
      </c>
      <c r="B556" t="s">
        <v>1459</v>
      </c>
      <c r="C556" t="s">
        <v>559</v>
      </c>
      <c r="D556" s="5">
        <v>44615</v>
      </c>
      <c r="E556" s="5">
        <v>44607</v>
      </c>
      <c r="F556" t="s">
        <v>763</v>
      </c>
      <c r="G556" t="s">
        <v>1460</v>
      </c>
      <c r="H556" t="s">
        <v>1389</v>
      </c>
      <c r="J556" t="s">
        <v>756</v>
      </c>
      <c r="K556" t="s">
        <v>756</v>
      </c>
      <c r="L556" t="s">
        <v>757</v>
      </c>
      <c r="M556" t="s">
        <v>757</v>
      </c>
      <c r="N556" t="s">
        <v>756</v>
      </c>
      <c r="O556" t="s">
        <v>756</v>
      </c>
      <c r="P556" t="s">
        <v>765</v>
      </c>
      <c r="Q556" t="s">
        <v>1461</v>
      </c>
      <c r="R556" t="s">
        <v>759</v>
      </c>
      <c r="S556" t="s">
        <v>757</v>
      </c>
      <c r="T556" t="s">
        <v>757</v>
      </c>
      <c r="U556" t="s">
        <v>757</v>
      </c>
      <c r="V556" t="s">
        <v>756</v>
      </c>
      <c r="W556" t="s">
        <v>756</v>
      </c>
      <c r="X556" t="s">
        <v>1462</v>
      </c>
      <c r="Y556" t="str">
        <f t="shared" si="112"/>
        <v>febrero</v>
      </c>
      <c r="Z556">
        <f>YEAR(BD_PONDERACIONES[[#This Row],[Fecha Ejecución del Ticket]])</f>
        <v>2022</v>
      </c>
      <c r="AA556" t="str">
        <f t="shared" si="113"/>
        <v>febrero</v>
      </c>
      <c r="AB556">
        <f>YEAR(BD_PONDERACIONES[[#This Row],[Fecha de Inspección]])</f>
        <v>2022</v>
      </c>
      <c r="AC556">
        <f t="shared" si="114"/>
        <v>0.5</v>
      </c>
      <c r="AD556">
        <f t="shared" si="115"/>
        <v>0.5</v>
      </c>
      <c r="AE556">
        <f t="shared" si="116"/>
        <v>0.5</v>
      </c>
      <c r="AF556">
        <f t="shared" si="117"/>
        <v>0.5</v>
      </c>
      <c r="AG556">
        <f t="shared" si="118"/>
        <v>0.5</v>
      </c>
      <c r="AH556">
        <f t="shared" si="119"/>
        <v>0.5</v>
      </c>
      <c r="AI556">
        <f t="shared" si="120"/>
        <v>0.25</v>
      </c>
      <c r="AJ556">
        <f t="shared" si="121"/>
        <v>0.25</v>
      </c>
      <c r="AK556">
        <f t="shared" si="122"/>
        <v>0.5</v>
      </c>
      <c r="AL556">
        <f t="shared" si="123"/>
        <v>0.5</v>
      </c>
      <c r="AM556">
        <f t="shared" si="124"/>
        <v>0.5</v>
      </c>
      <c r="AN556" s="6">
        <f t="shared" si="125"/>
        <v>1</v>
      </c>
      <c r="AO556" t="str">
        <f>VLOOKUP(BD_PONDERACIONES[[#This Row],[Comuna]],Tabla3[#All],2,0)</f>
        <v>Florida</v>
      </c>
    </row>
    <row r="557" spans="1:41" x14ac:dyDescent="0.35">
      <c r="A557" t="s">
        <v>1463</v>
      </c>
      <c r="B557" t="s">
        <v>1464</v>
      </c>
      <c r="C557" t="s">
        <v>549</v>
      </c>
      <c r="D557" s="5">
        <v>44615</v>
      </c>
      <c r="E557" s="5">
        <v>44606</v>
      </c>
      <c r="F557" t="s">
        <v>753</v>
      </c>
      <c r="G557" t="s">
        <v>1465</v>
      </c>
      <c r="H557" t="s">
        <v>1389</v>
      </c>
      <c r="J557" t="s">
        <v>756</v>
      </c>
      <c r="K557" t="s">
        <v>756</v>
      </c>
      <c r="L557" t="s">
        <v>757</v>
      </c>
      <c r="M557" t="s">
        <v>757</v>
      </c>
      <c r="N557" t="s">
        <v>756</v>
      </c>
      <c r="O557" t="s">
        <v>756</v>
      </c>
      <c r="P557" t="s">
        <v>758</v>
      </c>
      <c r="Q557" t="s">
        <v>759</v>
      </c>
      <c r="R557" t="s">
        <v>759</v>
      </c>
      <c r="S557" t="s">
        <v>757</v>
      </c>
      <c r="T557" t="s">
        <v>757</v>
      </c>
      <c r="U557" t="s">
        <v>757</v>
      </c>
      <c r="V557" t="s">
        <v>756</v>
      </c>
      <c r="W557" t="s">
        <v>756</v>
      </c>
      <c r="X557" t="s">
        <v>1466</v>
      </c>
      <c r="Y557" t="str">
        <f t="shared" si="112"/>
        <v>febrero</v>
      </c>
      <c r="Z557">
        <f>YEAR(BD_PONDERACIONES[[#This Row],[Fecha Ejecución del Ticket]])</f>
        <v>2022</v>
      </c>
      <c r="AA557" t="str">
        <f t="shared" si="113"/>
        <v>febrero</v>
      </c>
      <c r="AB557">
        <f>YEAR(BD_PONDERACIONES[[#This Row],[Fecha de Inspección]])</f>
        <v>2022</v>
      </c>
      <c r="AC557">
        <f t="shared" si="114"/>
        <v>0.5</v>
      </c>
      <c r="AD557">
        <f t="shared" si="115"/>
        <v>0.5</v>
      </c>
      <c r="AE557">
        <f t="shared" si="116"/>
        <v>0.5</v>
      </c>
      <c r="AF557">
        <f t="shared" si="117"/>
        <v>0.5</v>
      </c>
      <c r="AG557">
        <f t="shared" si="118"/>
        <v>0.5</v>
      </c>
      <c r="AH557">
        <f t="shared" si="119"/>
        <v>0.5</v>
      </c>
      <c r="AI557">
        <f t="shared" si="120"/>
        <v>0.25</v>
      </c>
      <c r="AJ557">
        <f t="shared" si="121"/>
        <v>0.25</v>
      </c>
      <c r="AK557">
        <f t="shared" si="122"/>
        <v>0.5</v>
      </c>
      <c r="AL557">
        <f t="shared" si="123"/>
        <v>0.5</v>
      </c>
      <c r="AM557">
        <f t="shared" si="124"/>
        <v>0.5</v>
      </c>
      <c r="AN557" s="6">
        <f t="shared" si="125"/>
        <v>1</v>
      </c>
      <c r="AO557" t="str">
        <f>VLOOKUP(BD_PONDERACIONES[[#This Row],[Comuna]],Tabla3[#All],2,0)</f>
        <v>Florida</v>
      </c>
    </row>
    <row r="558" spans="1:41" x14ac:dyDescent="0.35">
      <c r="A558" t="s">
        <v>1467</v>
      </c>
      <c r="B558" t="s">
        <v>1468</v>
      </c>
      <c r="C558" t="s">
        <v>555</v>
      </c>
      <c r="D558" s="5">
        <v>44615</v>
      </c>
      <c r="E558" s="5">
        <v>44606</v>
      </c>
      <c r="F558" t="s">
        <v>763</v>
      </c>
      <c r="G558" t="s">
        <v>1469</v>
      </c>
      <c r="H558" t="s">
        <v>1389</v>
      </c>
      <c r="J558" t="s">
        <v>756</v>
      </c>
      <c r="K558" t="s">
        <v>756</v>
      </c>
      <c r="L558" t="s">
        <v>757</v>
      </c>
      <c r="M558" t="s">
        <v>757</v>
      </c>
      <c r="N558" t="s">
        <v>756</v>
      </c>
      <c r="O558" t="s">
        <v>756</v>
      </c>
      <c r="P558" t="s">
        <v>758</v>
      </c>
      <c r="Q558" t="s">
        <v>759</v>
      </c>
      <c r="R558" t="s">
        <v>759</v>
      </c>
      <c r="S558" t="s">
        <v>757</v>
      </c>
      <c r="T558" t="s">
        <v>757</v>
      </c>
      <c r="U558" t="s">
        <v>757</v>
      </c>
      <c r="V558" t="s">
        <v>773</v>
      </c>
      <c r="W558" t="s">
        <v>773</v>
      </c>
      <c r="X558" t="s">
        <v>1470</v>
      </c>
      <c r="Y558" t="str">
        <f t="shared" si="112"/>
        <v>febrero</v>
      </c>
      <c r="Z558">
        <f>YEAR(BD_PONDERACIONES[[#This Row],[Fecha Ejecución del Ticket]])</f>
        <v>2022</v>
      </c>
      <c r="AA558" t="str">
        <f t="shared" si="113"/>
        <v>febrero</v>
      </c>
      <c r="AB558">
        <f>YEAR(BD_PONDERACIONES[[#This Row],[Fecha de Inspección]])</f>
        <v>2022</v>
      </c>
      <c r="AC558">
        <f t="shared" si="114"/>
        <v>0.5</v>
      </c>
      <c r="AD558">
        <f t="shared" si="115"/>
        <v>0.5</v>
      </c>
      <c r="AE558">
        <f t="shared" si="116"/>
        <v>0.5</v>
      </c>
      <c r="AF558">
        <f t="shared" si="117"/>
        <v>0.5</v>
      </c>
      <c r="AG558">
        <f t="shared" si="118"/>
        <v>0.5</v>
      </c>
      <c r="AH558">
        <f t="shared" si="119"/>
        <v>0.5</v>
      </c>
      <c r="AI558">
        <f t="shared" si="120"/>
        <v>0.25</v>
      </c>
      <c r="AJ558">
        <f t="shared" si="121"/>
        <v>0.25</v>
      </c>
      <c r="AK558">
        <f t="shared" si="122"/>
        <v>0.5</v>
      </c>
      <c r="AL558">
        <f t="shared" si="123"/>
        <v>0</v>
      </c>
      <c r="AM558">
        <f t="shared" si="124"/>
        <v>0</v>
      </c>
      <c r="AN558" s="6">
        <f t="shared" si="125"/>
        <v>0.8</v>
      </c>
      <c r="AO558" t="str">
        <f>VLOOKUP(BD_PONDERACIONES[[#This Row],[Comuna]],Tabla3[#All],2,0)</f>
        <v>Florida</v>
      </c>
    </row>
    <row r="559" spans="1:41" x14ac:dyDescent="0.35">
      <c r="A559" t="s">
        <v>1471</v>
      </c>
      <c r="B559" t="s">
        <v>1472</v>
      </c>
      <c r="C559" t="s">
        <v>476</v>
      </c>
      <c r="D559" s="5">
        <v>44615</v>
      </c>
      <c r="E559" s="5">
        <v>44595</v>
      </c>
      <c r="F559" t="s">
        <v>753</v>
      </c>
      <c r="G559" t="s">
        <v>1473</v>
      </c>
      <c r="H559" t="s">
        <v>1389</v>
      </c>
      <c r="J559" t="s">
        <v>756</v>
      </c>
      <c r="K559" t="s">
        <v>756</v>
      </c>
      <c r="L559" t="s">
        <v>757</v>
      </c>
      <c r="M559" t="s">
        <v>757</v>
      </c>
      <c r="N559" t="s">
        <v>756</v>
      </c>
      <c r="O559" t="s">
        <v>756</v>
      </c>
      <c r="P559" t="s">
        <v>758</v>
      </c>
      <c r="Q559" t="s">
        <v>759</v>
      </c>
      <c r="R559" t="s">
        <v>759</v>
      </c>
      <c r="S559" t="s">
        <v>757</v>
      </c>
      <c r="T559" t="s">
        <v>757</v>
      </c>
      <c r="U559" t="s">
        <v>757</v>
      </c>
      <c r="V559" t="s">
        <v>773</v>
      </c>
      <c r="W559" t="s">
        <v>773</v>
      </c>
      <c r="X559" t="s">
        <v>1474</v>
      </c>
      <c r="Y559" t="str">
        <f t="shared" si="112"/>
        <v>febrero</v>
      </c>
      <c r="Z559">
        <f>YEAR(BD_PONDERACIONES[[#This Row],[Fecha Ejecución del Ticket]])</f>
        <v>2022</v>
      </c>
      <c r="AA559" t="str">
        <f t="shared" si="113"/>
        <v>febrero</v>
      </c>
      <c r="AB559">
        <f>YEAR(BD_PONDERACIONES[[#This Row],[Fecha de Inspección]])</f>
        <v>2022</v>
      </c>
      <c r="AC559">
        <f t="shared" si="114"/>
        <v>0.5</v>
      </c>
      <c r="AD559">
        <f t="shared" si="115"/>
        <v>0.5</v>
      </c>
      <c r="AE559">
        <f t="shared" si="116"/>
        <v>0.5</v>
      </c>
      <c r="AF559">
        <f t="shared" si="117"/>
        <v>0.5</v>
      </c>
      <c r="AG559">
        <f t="shared" si="118"/>
        <v>0.5</v>
      </c>
      <c r="AH559">
        <f t="shared" si="119"/>
        <v>0.5</v>
      </c>
      <c r="AI559">
        <f t="shared" si="120"/>
        <v>0.25</v>
      </c>
      <c r="AJ559">
        <f t="shared" si="121"/>
        <v>0.25</v>
      </c>
      <c r="AK559">
        <f t="shared" si="122"/>
        <v>0.5</v>
      </c>
      <c r="AL559">
        <f t="shared" si="123"/>
        <v>0</v>
      </c>
      <c r="AM559">
        <f t="shared" si="124"/>
        <v>0</v>
      </c>
      <c r="AN559" s="6">
        <f t="shared" si="125"/>
        <v>0.8</v>
      </c>
      <c r="AO559" t="str">
        <f>VLOOKUP(BD_PONDERACIONES[[#This Row],[Comuna]],Tabla3[#All],2,0)</f>
        <v>Florida</v>
      </c>
    </row>
    <row r="560" spans="1:41" x14ac:dyDescent="0.35">
      <c r="A560" t="s">
        <v>1386</v>
      </c>
      <c r="B560" t="s">
        <v>1387</v>
      </c>
      <c r="C560" t="s">
        <v>490</v>
      </c>
      <c r="D560" s="5">
        <v>44616</v>
      </c>
      <c r="E560" s="5">
        <v>44597</v>
      </c>
      <c r="F560" t="s">
        <v>753</v>
      </c>
      <c r="G560" t="s">
        <v>1388</v>
      </c>
      <c r="H560" t="s">
        <v>1389</v>
      </c>
      <c r="J560" t="s">
        <v>756</v>
      </c>
      <c r="K560" t="s">
        <v>756</v>
      </c>
      <c r="L560" t="s">
        <v>757</v>
      </c>
      <c r="M560" t="s">
        <v>757</v>
      </c>
      <c r="N560" t="s">
        <v>756</v>
      </c>
      <c r="O560" t="s">
        <v>756</v>
      </c>
      <c r="P560" t="s">
        <v>765</v>
      </c>
      <c r="Q560" t="s">
        <v>759</v>
      </c>
      <c r="R560" t="s">
        <v>759</v>
      </c>
      <c r="S560" t="s">
        <v>756</v>
      </c>
      <c r="T560" t="s">
        <v>756</v>
      </c>
      <c r="U560" t="s">
        <v>756</v>
      </c>
      <c r="V560" t="s">
        <v>773</v>
      </c>
      <c r="W560" t="s">
        <v>773</v>
      </c>
      <c r="X560" t="s">
        <v>1390</v>
      </c>
      <c r="Y560" t="str">
        <f t="shared" si="112"/>
        <v>febrero</v>
      </c>
      <c r="Z560">
        <f>YEAR(BD_PONDERACIONES[[#This Row],[Fecha Ejecución del Ticket]])</f>
        <v>2022</v>
      </c>
      <c r="AA560" t="str">
        <f t="shared" si="113"/>
        <v>febrero</v>
      </c>
      <c r="AB560">
        <f>YEAR(BD_PONDERACIONES[[#This Row],[Fecha de Inspección]])</f>
        <v>2022</v>
      </c>
      <c r="AC560">
        <f t="shared" si="114"/>
        <v>0.5</v>
      </c>
      <c r="AD560">
        <f t="shared" si="115"/>
        <v>0.5</v>
      </c>
      <c r="AE560">
        <f t="shared" si="116"/>
        <v>0.5</v>
      </c>
      <c r="AF560">
        <f t="shared" si="117"/>
        <v>0.5</v>
      </c>
      <c r="AG560">
        <f t="shared" si="118"/>
        <v>0.5</v>
      </c>
      <c r="AH560">
        <f t="shared" si="119"/>
        <v>0.5</v>
      </c>
      <c r="AI560">
        <f t="shared" si="120"/>
        <v>0.25</v>
      </c>
      <c r="AJ560">
        <f t="shared" si="121"/>
        <v>0.25</v>
      </c>
      <c r="AK560">
        <f t="shared" si="122"/>
        <v>0.5</v>
      </c>
      <c r="AL560">
        <f t="shared" si="123"/>
        <v>0</v>
      </c>
      <c r="AM560">
        <f t="shared" si="124"/>
        <v>0</v>
      </c>
      <c r="AN560" s="6">
        <f t="shared" si="125"/>
        <v>0.8</v>
      </c>
      <c r="AO560" t="str">
        <f>VLOOKUP(BD_PONDERACIONES[[#This Row],[Comuna]],Tabla3[#All],2,0)</f>
        <v>Florida</v>
      </c>
    </row>
    <row r="561" spans="1:41" x14ac:dyDescent="0.35">
      <c r="A561" t="s">
        <v>1320</v>
      </c>
      <c r="B561" t="s">
        <v>1321</v>
      </c>
      <c r="C561" t="s">
        <v>574</v>
      </c>
      <c r="D561" s="5">
        <v>44617</v>
      </c>
      <c r="E561" s="5">
        <v>44594</v>
      </c>
      <c r="F561" t="s">
        <v>763</v>
      </c>
      <c r="G561" t="s">
        <v>1322</v>
      </c>
      <c r="H561" t="s">
        <v>755</v>
      </c>
      <c r="J561" t="s">
        <v>756</v>
      </c>
      <c r="K561" t="s">
        <v>756</v>
      </c>
      <c r="L561" t="s">
        <v>773</v>
      </c>
      <c r="M561" t="s">
        <v>773</v>
      </c>
      <c r="N561" t="s">
        <v>756</v>
      </c>
      <c r="O561" t="s">
        <v>756</v>
      </c>
      <c r="P561" t="s">
        <v>758</v>
      </c>
      <c r="Q561" t="s">
        <v>759</v>
      </c>
      <c r="R561" t="s">
        <v>759</v>
      </c>
      <c r="S561" t="s">
        <v>757</v>
      </c>
      <c r="T561" t="s">
        <v>757</v>
      </c>
      <c r="U561" t="s">
        <v>757</v>
      </c>
      <c r="V561" t="s">
        <v>756</v>
      </c>
      <c r="W561" t="s">
        <v>773</v>
      </c>
      <c r="X561" t="s">
        <v>804</v>
      </c>
      <c r="Y561" t="str">
        <f t="shared" si="112"/>
        <v>febrero</v>
      </c>
      <c r="Z561">
        <f>YEAR(BD_PONDERACIONES[[#This Row],[Fecha Ejecución del Ticket]])</f>
        <v>2022</v>
      </c>
      <c r="AA561" t="str">
        <f t="shared" si="113"/>
        <v>febrero</v>
      </c>
      <c r="AB561">
        <f>YEAR(BD_PONDERACIONES[[#This Row],[Fecha de Inspección]])</f>
        <v>2022</v>
      </c>
      <c r="AC561">
        <f t="shared" si="114"/>
        <v>0.5</v>
      </c>
      <c r="AD561">
        <f t="shared" si="115"/>
        <v>0.5</v>
      </c>
      <c r="AE561">
        <f t="shared" si="116"/>
        <v>0</v>
      </c>
      <c r="AF561">
        <f t="shared" si="117"/>
        <v>0</v>
      </c>
      <c r="AG561">
        <f t="shared" si="118"/>
        <v>0.5</v>
      </c>
      <c r="AH561">
        <f t="shared" si="119"/>
        <v>0.5</v>
      </c>
      <c r="AI561">
        <f t="shared" si="120"/>
        <v>0.25</v>
      </c>
      <c r="AJ561">
        <f t="shared" si="121"/>
        <v>0.25</v>
      </c>
      <c r="AK561">
        <f t="shared" si="122"/>
        <v>0.5</v>
      </c>
      <c r="AL561">
        <f t="shared" si="123"/>
        <v>0.5</v>
      </c>
      <c r="AM561">
        <f t="shared" si="124"/>
        <v>0</v>
      </c>
      <c r="AN561" s="6">
        <f t="shared" si="125"/>
        <v>0.6</v>
      </c>
      <c r="AO561" t="str">
        <f>VLOOKUP(BD_PONDERACIONES[[#This Row],[Comuna]],Tabla3[#All],2,0)</f>
        <v>Florida</v>
      </c>
    </row>
    <row r="562" spans="1:41" x14ac:dyDescent="0.35">
      <c r="A562" t="s">
        <v>1323</v>
      </c>
      <c r="B562" t="s">
        <v>1324</v>
      </c>
      <c r="C562" t="s">
        <v>585</v>
      </c>
      <c r="D562" s="5">
        <v>44617</v>
      </c>
      <c r="E562" s="5">
        <v>44595</v>
      </c>
      <c r="F562" t="s">
        <v>753</v>
      </c>
      <c r="G562" t="s">
        <v>1325</v>
      </c>
      <c r="H562" t="s">
        <v>755</v>
      </c>
      <c r="J562" t="s">
        <v>756</v>
      </c>
      <c r="K562" t="s">
        <v>756</v>
      </c>
      <c r="L562" t="s">
        <v>757</v>
      </c>
      <c r="M562" t="s">
        <v>757</v>
      </c>
      <c r="N562" t="s">
        <v>756</v>
      </c>
      <c r="O562" t="s">
        <v>756</v>
      </c>
      <c r="P562" t="s">
        <v>765</v>
      </c>
      <c r="Q562" t="s">
        <v>759</v>
      </c>
      <c r="R562" t="s">
        <v>759</v>
      </c>
      <c r="S562" t="s">
        <v>756</v>
      </c>
      <c r="T562" t="s">
        <v>756</v>
      </c>
      <c r="U562" t="s">
        <v>756</v>
      </c>
      <c r="V562" t="s">
        <v>773</v>
      </c>
      <c r="W562" t="s">
        <v>768</v>
      </c>
      <c r="X562" t="s">
        <v>1326</v>
      </c>
      <c r="Y562" t="str">
        <f t="shared" si="112"/>
        <v>febrero</v>
      </c>
      <c r="Z562">
        <f>YEAR(BD_PONDERACIONES[[#This Row],[Fecha Ejecución del Ticket]])</f>
        <v>2022</v>
      </c>
      <c r="AA562" t="str">
        <f t="shared" si="113"/>
        <v>febrero</v>
      </c>
      <c r="AB562">
        <f>YEAR(BD_PONDERACIONES[[#This Row],[Fecha de Inspección]])</f>
        <v>2022</v>
      </c>
      <c r="AC562">
        <f t="shared" si="114"/>
        <v>0.5</v>
      </c>
      <c r="AD562">
        <f t="shared" si="115"/>
        <v>0.5</v>
      </c>
      <c r="AE562">
        <f t="shared" si="116"/>
        <v>0.5</v>
      </c>
      <c r="AF562">
        <f t="shared" si="117"/>
        <v>0.5</v>
      </c>
      <c r="AG562">
        <f t="shared" si="118"/>
        <v>0.5</v>
      </c>
      <c r="AH562">
        <f t="shared" si="119"/>
        <v>0.5</v>
      </c>
      <c r="AI562">
        <f t="shared" si="120"/>
        <v>0.25</v>
      </c>
      <c r="AJ562">
        <f t="shared" si="121"/>
        <v>0.25</v>
      </c>
      <c r="AK562">
        <f t="shared" si="122"/>
        <v>0.5</v>
      </c>
      <c r="AL562">
        <f t="shared" si="123"/>
        <v>0</v>
      </c>
      <c r="AM562">
        <f t="shared" si="124"/>
        <v>0.17499999999999999</v>
      </c>
      <c r="AN562" s="6">
        <f t="shared" si="125"/>
        <v>0.83500000000000008</v>
      </c>
      <c r="AO562" t="str">
        <f>VLOOKUP(BD_PONDERACIONES[[#This Row],[Comuna]],Tabla3[#All],2,0)</f>
        <v>Florida</v>
      </c>
    </row>
    <row r="563" spans="1:41" x14ac:dyDescent="0.35">
      <c r="A563" t="s">
        <v>1327</v>
      </c>
      <c r="B563" t="s">
        <v>1328</v>
      </c>
      <c r="C563" t="s">
        <v>571</v>
      </c>
      <c r="D563" s="5">
        <v>44617</v>
      </c>
      <c r="E563" s="5">
        <v>44594</v>
      </c>
      <c r="F563" t="s">
        <v>763</v>
      </c>
      <c r="G563" t="s">
        <v>1329</v>
      </c>
      <c r="H563" t="s">
        <v>755</v>
      </c>
      <c r="J563" t="s">
        <v>756</v>
      </c>
      <c r="K563" t="s">
        <v>756</v>
      </c>
      <c r="L563" t="s">
        <v>757</v>
      </c>
      <c r="M563" t="s">
        <v>757</v>
      </c>
      <c r="N563" t="s">
        <v>756</v>
      </c>
      <c r="O563" t="s">
        <v>756</v>
      </c>
      <c r="P563" t="s">
        <v>758</v>
      </c>
      <c r="Q563" t="s">
        <v>759</v>
      </c>
      <c r="R563" t="s">
        <v>759</v>
      </c>
      <c r="S563" t="s">
        <v>757</v>
      </c>
      <c r="T563" t="s">
        <v>757</v>
      </c>
      <c r="U563" t="s">
        <v>757</v>
      </c>
      <c r="V563" t="s">
        <v>756</v>
      </c>
      <c r="W563" t="s">
        <v>768</v>
      </c>
      <c r="X563" t="s">
        <v>804</v>
      </c>
      <c r="Y563" t="str">
        <f t="shared" si="112"/>
        <v>febrero</v>
      </c>
      <c r="Z563">
        <f>YEAR(BD_PONDERACIONES[[#This Row],[Fecha Ejecución del Ticket]])</f>
        <v>2022</v>
      </c>
      <c r="AA563" t="str">
        <f t="shared" si="113"/>
        <v>febrero</v>
      </c>
      <c r="AB563">
        <f>YEAR(BD_PONDERACIONES[[#This Row],[Fecha de Inspección]])</f>
        <v>2022</v>
      </c>
      <c r="AC563">
        <f t="shared" si="114"/>
        <v>0.5</v>
      </c>
      <c r="AD563">
        <f t="shared" si="115"/>
        <v>0.5</v>
      </c>
      <c r="AE563">
        <f t="shared" si="116"/>
        <v>0.5</v>
      </c>
      <c r="AF563">
        <f t="shared" si="117"/>
        <v>0.5</v>
      </c>
      <c r="AG563">
        <f t="shared" si="118"/>
        <v>0.5</v>
      </c>
      <c r="AH563">
        <f t="shared" si="119"/>
        <v>0.5</v>
      </c>
      <c r="AI563">
        <f t="shared" si="120"/>
        <v>0.25</v>
      </c>
      <c r="AJ563">
        <f t="shared" si="121"/>
        <v>0.25</v>
      </c>
      <c r="AK563">
        <f t="shared" si="122"/>
        <v>0.5</v>
      </c>
      <c r="AL563">
        <f t="shared" si="123"/>
        <v>0.5</v>
      </c>
      <c r="AM563">
        <f t="shared" si="124"/>
        <v>0.17499999999999999</v>
      </c>
      <c r="AN563" s="6">
        <f t="shared" si="125"/>
        <v>0.93500000000000005</v>
      </c>
      <c r="AO563" t="str">
        <f>VLOOKUP(BD_PONDERACIONES[[#This Row],[Comuna]],Tabla3[#All],2,0)</f>
        <v>Florida</v>
      </c>
    </row>
    <row r="564" spans="1:41" x14ac:dyDescent="0.35">
      <c r="A564" t="s">
        <v>1330</v>
      </c>
      <c r="B564" t="s">
        <v>1331</v>
      </c>
      <c r="C564" t="s">
        <v>575</v>
      </c>
      <c r="D564" s="5">
        <v>44617</v>
      </c>
      <c r="E564" s="5">
        <v>44594</v>
      </c>
      <c r="F564" t="s">
        <v>763</v>
      </c>
      <c r="G564" t="s">
        <v>1332</v>
      </c>
      <c r="H564" t="s">
        <v>755</v>
      </c>
      <c r="J564" t="s">
        <v>756</v>
      </c>
      <c r="K564" t="s">
        <v>756</v>
      </c>
      <c r="L564" t="s">
        <v>757</v>
      </c>
      <c r="M564" t="s">
        <v>757</v>
      </c>
      <c r="N564" t="s">
        <v>756</v>
      </c>
      <c r="O564" t="s">
        <v>756</v>
      </c>
      <c r="P564" t="s">
        <v>758</v>
      </c>
      <c r="Q564" t="s">
        <v>759</v>
      </c>
      <c r="R564" t="s">
        <v>759</v>
      </c>
      <c r="S564" t="s">
        <v>757</v>
      </c>
      <c r="T564" t="s">
        <v>757</v>
      </c>
      <c r="U564" t="s">
        <v>757</v>
      </c>
      <c r="V564" t="s">
        <v>773</v>
      </c>
      <c r="W564" t="s">
        <v>768</v>
      </c>
      <c r="X564" t="s">
        <v>1333</v>
      </c>
      <c r="Y564" t="str">
        <f t="shared" si="112"/>
        <v>febrero</v>
      </c>
      <c r="Z564">
        <f>YEAR(BD_PONDERACIONES[[#This Row],[Fecha Ejecución del Ticket]])</f>
        <v>2022</v>
      </c>
      <c r="AA564" t="str">
        <f t="shared" si="113"/>
        <v>febrero</v>
      </c>
      <c r="AB564">
        <f>YEAR(BD_PONDERACIONES[[#This Row],[Fecha de Inspección]])</f>
        <v>2022</v>
      </c>
      <c r="AC564">
        <f t="shared" si="114"/>
        <v>0.5</v>
      </c>
      <c r="AD564">
        <f t="shared" si="115"/>
        <v>0.5</v>
      </c>
      <c r="AE564">
        <f t="shared" si="116"/>
        <v>0.5</v>
      </c>
      <c r="AF564">
        <f t="shared" si="117"/>
        <v>0.5</v>
      </c>
      <c r="AG564">
        <f t="shared" si="118"/>
        <v>0.5</v>
      </c>
      <c r="AH564">
        <f t="shared" si="119"/>
        <v>0.5</v>
      </c>
      <c r="AI564">
        <f t="shared" si="120"/>
        <v>0.25</v>
      </c>
      <c r="AJ564">
        <f t="shared" si="121"/>
        <v>0.25</v>
      </c>
      <c r="AK564">
        <f t="shared" si="122"/>
        <v>0.5</v>
      </c>
      <c r="AL564">
        <f t="shared" si="123"/>
        <v>0</v>
      </c>
      <c r="AM564">
        <f t="shared" si="124"/>
        <v>0.17499999999999999</v>
      </c>
      <c r="AN564" s="6">
        <f t="shared" si="125"/>
        <v>0.83500000000000008</v>
      </c>
      <c r="AO564" t="str">
        <f>VLOOKUP(BD_PONDERACIONES[[#This Row],[Comuna]],Tabla3[#All],2,0)</f>
        <v>Florida</v>
      </c>
    </row>
    <row r="565" spans="1:41" x14ac:dyDescent="0.35">
      <c r="A565" t="s">
        <v>1334</v>
      </c>
      <c r="B565" t="s">
        <v>1335</v>
      </c>
      <c r="C565" t="s">
        <v>612</v>
      </c>
      <c r="D565" s="5">
        <v>44617</v>
      </c>
      <c r="E565" s="5">
        <v>44597</v>
      </c>
      <c r="F565" t="s">
        <v>753</v>
      </c>
      <c r="G565" t="s">
        <v>1336</v>
      </c>
      <c r="H565" t="s">
        <v>755</v>
      </c>
      <c r="J565" t="s">
        <v>756</v>
      </c>
      <c r="K565" t="s">
        <v>756</v>
      </c>
      <c r="L565" t="s">
        <v>757</v>
      </c>
      <c r="M565" t="s">
        <v>757</v>
      </c>
      <c r="N565" t="s">
        <v>756</v>
      </c>
      <c r="O565" t="s">
        <v>756</v>
      </c>
      <c r="P565" t="s">
        <v>765</v>
      </c>
      <c r="Q565" t="s">
        <v>1337</v>
      </c>
      <c r="R565" t="s">
        <v>759</v>
      </c>
      <c r="S565" t="s">
        <v>756</v>
      </c>
      <c r="T565" t="s">
        <v>756</v>
      </c>
      <c r="U565" t="s">
        <v>756</v>
      </c>
      <c r="V565" t="s">
        <v>773</v>
      </c>
      <c r="W565" t="s">
        <v>773</v>
      </c>
      <c r="X565" t="s">
        <v>1338</v>
      </c>
      <c r="Y565" t="str">
        <f t="shared" si="112"/>
        <v>febrero</v>
      </c>
      <c r="Z565">
        <f>YEAR(BD_PONDERACIONES[[#This Row],[Fecha Ejecución del Ticket]])</f>
        <v>2022</v>
      </c>
      <c r="AA565" t="str">
        <f t="shared" si="113"/>
        <v>febrero</v>
      </c>
      <c r="AB565">
        <f>YEAR(BD_PONDERACIONES[[#This Row],[Fecha de Inspección]])</f>
        <v>2022</v>
      </c>
      <c r="AC565">
        <f t="shared" si="114"/>
        <v>0.5</v>
      </c>
      <c r="AD565">
        <f t="shared" si="115"/>
        <v>0.5</v>
      </c>
      <c r="AE565">
        <f t="shared" si="116"/>
        <v>0.5</v>
      </c>
      <c r="AF565">
        <f t="shared" si="117"/>
        <v>0.5</v>
      </c>
      <c r="AG565">
        <f t="shared" si="118"/>
        <v>0.5</v>
      </c>
      <c r="AH565">
        <f t="shared" si="119"/>
        <v>0.5</v>
      </c>
      <c r="AI565">
        <f t="shared" si="120"/>
        <v>0.25</v>
      </c>
      <c r="AJ565">
        <f t="shared" si="121"/>
        <v>0.25</v>
      </c>
      <c r="AK565">
        <f t="shared" si="122"/>
        <v>0.5</v>
      </c>
      <c r="AL565">
        <f t="shared" si="123"/>
        <v>0</v>
      </c>
      <c r="AM565">
        <f t="shared" si="124"/>
        <v>0</v>
      </c>
      <c r="AN565" s="6">
        <f t="shared" si="125"/>
        <v>0.8</v>
      </c>
      <c r="AO565" t="str">
        <f>VLOOKUP(BD_PONDERACIONES[[#This Row],[Comuna]],Tabla3[#All],2,0)</f>
        <v>Florida</v>
      </c>
    </row>
    <row r="566" spans="1:41" x14ac:dyDescent="0.35">
      <c r="A566" t="s">
        <v>1339</v>
      </c>
      <c r="B566" t="s">
        <v>1340</v>
      </c>
      <c r="C566" t="s">
        <v>561</v>
      </c>
      <c r="D566" s="5">
        <v>44617</v>
      </c>
      <c r="E566" s="5">
        <v>44593</v>
      </c>
      <c r="F566" t="s">
        <v>763</v>
      </c>
      <c r="G566" t="s">
        <v>1341</v>
      </c>
      <c r="H566" t="s">
        <v>755</v>
      </c>
      <c r="J566" t="s">
        <v>756</v>
      </c>
      <c r="K566" t="s">
        <v>756</v>
      </c>
      <c r="L566" t="s">
        <v>757</v>
      </c>
      <c r="M566" t="s">
        <v>757</v>
      </c>
      <c r="N566" t="s">
        <v>756</v>
      </c>
      <c r="O566" t="s">
        <v>756</v>
      </c>
      <c r="P566" t="s">
        <v>758</v>
      </c>
      <c r="Q566" t="s">
        <v>759</v>
      </c>
      <c r="R566" t="s">
        <v>759</v>
      </c>
      <c r="S566" t="s">
        <v>757</v>
      </c>
      <c r="T566" t="s">
        <v>757</v>
      </c>
      <c r="U566" t="s">
        <v>757</v>
      </c>
      <c r="V566" t="s">
        <v>773</v>
      </c>
      <c r="W566" t="s">
        <v>1342</v>
      </c>
      <c r="X566" t="s">
        <v>1343</v>
      </c>
      <c r="Y566" t="str">
        <f t="shared" si="112"/>
        <v>febrero</v>
      </c>
      <c r="Z566">
        <f>YEAR(BD_PONDERACIONES[[#This Row],[Fecha Ejecución del Ticket]])</f>
        <v>2022</v>
      </c>
      <c r="AA566" t="str">
        <f t="shared" si="113"/>
        <v>febrero</v>
      </c>
      <c r="AB566">
        <f>YEAR(BD_PONDERACIONES[[#This Row],[Fecha de Inspección]])</f>
        <v>2022</v>
      </c>
      <c r="AC566">
        <f t="shared" si="114"/>
        <v>0.5</v>
      </c>
      <c r="AD566">
        <f t="shared" si="115"/>
        <v>0.5</v>
      </c>
      <c r="AE566">
        <f t="shared" si="116"/>
        <v>0.5</v>
      </c>
      <c r="AF566">
        <f t="shared" si="117"/>
        <v>0.5</v>
      </c>
      <c r="AG566">
        <f t="shared" si="118"/>
        <v>0.5</v>
      </c>
      <c r="AH566">
        <f t="shared" si="119"/>
        <v>0.5</v>
      </c>
      <c r="AI566">
        <f t="shared" si="120"/>
        <v>0.25</v>
      </c>
      <c r="AJ566">
        <f t="shared" si="121"/>
        <v>0.25</v>
      </c>
      <c r="AK566">
        <f t="shared" si="122"/>
        <v>0.5</v>
      </c>
      <c r="AL566">
        <f t="shared" si="123"/>
        <v>0</v>
      </c>
      <c r="AM566">
        <f t="shared" si="124"/>
        <v>0</v>
      </c>
      <c r="AN566" s="6">
        <f t="shared" si="125"/>
        <v>0.8</v>
      </c>
      <c r="AO566" t="str">
        <f>VLOOKUP(BD_PONDERACIONES[[#This Row],[Comuna]],Tabla3[#All],2,0)</f>
        <v>Florida</v>
      </c>
    </row>
    <row r="567" spans="1:41" x14ac:dyDescent="0.35">
      <c r="A567" t="s">
        <v>1344</v>
      </c>
      <c r="B567" t="s">
        <v>1345</v>
      </c>
      <c r="C567" t="s">
        <v>610</v>
      </c>
      <c r="D567" s="5">
        <v>44617</v>
      </c>
      <c r="E567" s="5">
        <v>44597</v>
      </c>
      <c r="F567" t="s">
        <v>753</v>
      </c>
      <c r="G567" t="s">
        <v>1346</v>
      </c>
      <c r="H567" t="s">
        <v>755</v>
      </c>
      <c r="J567" t="s">
        <v>756</v>
      </c>
      <c r="K567" t="s">
        <v>756</v>
      </c>
      <c r="L567" t="s">
        <v>756</v>
      </c>
      <c r="M567" t="s">
        <v>756</v>
      </c>
      <c r="N567" t="s">
        <v>757</v>
      </c>
      <c r="O567" t="s">
        <v>757</v>
      </c>
      <c r="P567" t="s">
        <v>758</v>
      </c>
      <c r="Q567" t="s">
        <v>759</v>
      </c>
      <c r="R567" t="s">
        <v>759</v>
      </c>
      <c r="S567" t="s">
        <v>757</v>
      </c>
      <c r="T567" t="s">
        <v>757</v>
      </c>
      <c r="U567" t="s">
        <v>757</v>
      </c>
      <c r="V567" t="s">
        <v>756</v>
      </c>
      <c r="W567" t="s">
        <v>773</v>
      </c>
      <c r="X567" t="s">
        <v>1347</v>
      </c>
      <c r="Y567" t="str">
        <f t="shared" si="112"/>
        <v>febrero</v>
      </c>
      <c r="Z567">
        <f>YEAR(BD_PONDERACIONES[[#This Row],[Fecha Ejecución del Ticket]])</f>
        <v>2022</v>
      </c>
      <c r="AA567" t="str">
        <f t="shared" si="113"/>
        <v>febrero</v>
      </c>
      <c r="AB567">
        <f>YEAR(BD_PONDERACIONES[[#This Row],[Fecha de Inspección]])</f>
        <v>2022</v>
      </c>
      <c r="AC567">
        <f t="shared" si="114"/>
        <v>0.5</v>
      </c>
      <c r="AD567">
        <f t="shared" si="115"/>
        <v>0.5</v>
      </c>
      <c r="AE567">
        <f t="shared" si="116"/>
        <v>0.5</v>
      </c>
      <c r="AF567">
        <f t="shared" si="117"/>
        <v>0.5</v>
      </c>
      <c r="AG567">
        <f t="shared" si="118"/>
        <v>0.5</v>
      </c>
      <c r="AH567">
        <f t="shared" si="119"/>
        <v>0.5</v>
      </c>
      <c r="AI567">
        <f t="shared" si="120"/>
        <v>0.25</v>
      </c>
      <c r="AJ567">
        <f t="shared" si="121"/>
        <v>0.25</v>
      </c>
      <c r="AK567">
        <f t="shared" si="122"/>
        <v>0.5</v>
      </c>
      <c r="AL567">
        <f t="shared" si="123"/>
        <v>0.5</v>
      </c>
      <c r="AM567">
        <f t="shared" si="124"/>
        <v>0</v>
      </c>
      <c r="AN567" s="6">
        <f t="shared" si="125"/>
        <v>0.9</v>
      </c>
      <c r="AO567" t="str">
        <f>VLOOKUP(BD_PONDERACIONES[[#This Row],[Comuna]],Tabla3[#All],2,0)</f>
        <v>Florida</v>
      </c>
    </row>
    <row r="568" spans="1:41" x14ac:dyDescent="0.35">
      <c r="A568" t="s">
        <v>1348</v>
      </c>
      <c r="B568" t="s">
        <v>1349</v>
      </c>
      <c r="C568" t="s">
        <v>573</v>
      </c>
      <c r="D568" s="5">
        <v>44617</v>
      </c>
      <c r="E568" s="5">
        <v>44594</v>
      </c>
      <c r="F568" t="s">
        <v>763</v>
      </c>
      <c r="G568" t="s">
        <v>1350</v>
      </c>
      <c r="H568" t="s">
        <v>755</v>
      </c>
      <c r="J568" t="s">
        <v>756</v>
      </c>
      <c r="K568" t="s">
        <v>756</v>
      </c>
      <c r="L568" t="s">
        <v>757</v>
      </c>
      <c r="M568" t="s">
        <v>757</v>
      </c>
      <c r="N568" t="s">
        <v>756</v>
      </c>
      <c r="O568" t="s">
        <v>756</v>
      </c>
      <c r="P568" t="s">
        <v>758</v>
      </c>
      <c r="Q568" t="s">
        <v>759</v>
      </c>
      <c r="R568" t="s">
        <v>759</v>
      </c>
      <c r="S568" t="s">
        <v>757</v>
      </c>
      <c r="T568" t="s">
        <v>757</v>
      </c>
      <c r="U568" t="s">
        <v>757</v>
      </c>
      <c r="V568" t="s">
        <v>773</v>
      </c>
      <c r="W568" t="s">
        <v>773</v>
      </c>
      <c r="X568" t="s">
        <v>1351</v>
      </c>
      <c r="Y568" t="str">
        <f t="shared" si="112"/>
        <v>febrero</v>
      </c>
      <c r="Z568">
        <f>YEAR(BD_PONDERACIONES[[#This Row],[Fecha Ejecución del Ticket]])</f>
        <v>2022</v>
      </c>
      <c r="AA568" t="str">
        <f t="shared" si="113"/>
        <v>febrero</v>
      </c>
      <c r="AB568">
        <f>YEAR(BD_PONDERACIONES[[#This Row],[Fecha de Inspección]])</f>
        <v>2022</v>
      </c>
      <c r="AC568">
        <f t="shared" si="114"/>
        <v>0.5</v>
      </c>
      <c r="AD568">
        <f t="shared" si="115"/>
        <v>0.5</v>
      </c>
      <c r="AE568">
        <f t="shared" si="116"/>
        <v>0.5</v>
      </c>
      <c r="AF568">
        <f t="shared" si="117"/>
        <v>0.5</v>
      </c>
      <c r="AG568">
        <f t="shared" si="118"/>
        <v>0.5</v>
      </c>
      <c r="AH568">
        <f t="shared" si="119"/>
        <v>0.5</v>
      </c>
      <c r="AI568">
        <f t="shared" si="120"/>
        <v>0.25</v>
      </c>
      <c r="AJ568">
        <f t="shared" si="121"/>
        <v>0.25</v>
      </c>
      <c r="AK568">
        <f t="shared" si="122"/>
        <v>0.5</v>
      </c>
      <c r="AL568">
        <f t="shared" si="123"/>
        <v>0</v>
      </c>
      <c r="AM568">
        <f t="shared" si="124"/>
        <v>0</v>
      </c>
      <c r="AN568" s="6">
        <f t="shared" si="125"/>
        <v>0.8</v>
      </c>
      <c r="AO568" t="str">
        <f>VLOOKUP(BD_PONDERACIONES[[#This Row],[Comuna]],Tabla3[#All],2,0)</f>
        <v>Florida</v>
      </c>
    </row>
    <row r="569" spans="1:41" x14ac:dyDescent="0.35">
      <c r="A569" t="s">
        <v>1352</v>
      </c>
      <c r="B569" t="s">
        <v>1353</v>
      </c>
      <c r="C569" t="s">
        <v>602</v>
      </c>
      <c r="D569" s="5">
        <v>44617</v>
      </c>
      <c r="E569" s="5">
        <v>44596</v>
      </c>
      <c r="F569" t="s">
        <v>753</v>
      </c>
      <c r="G569" t="s">
        <v>1354</v>
      </c>
      <c r="H569" t="s">
        <v>755</v>
      </c>
      <c r="J569" t="s">
        <v>756</v>
      </c>
      <c r="K569" t="s">
        <v>756</v>
      </c>
      <c r="L569" t="s">
        <v>757</v>
      </c>
      <c r="M569" t="s">
        <v>757</v>
      </c>
      <c r="N569" t="s">
        <v>756</v>
      </c>
      <c r="O569" t="s">
        <v>756</v>
      </c>
      <c r="P569" t="s">
        <v>765</v>
      </c>
      <c r="Q569" t="s">
        <v>759</v>
      </c>
      <c r="R569" t="s">
        <v>759</v>
      </c>
      <c r="S569" t="s">
        <v>756</v>
      </c>
      <c r="T569" t="s">
        <v>756</v>
      </c>
      <c r="U569" t="s">
        <v>756</v>
      </c>
      <c r="V569" t="s">
        <v>756</v>
      </c>
      <c r="W569" t="s">
        <v>756</v>
      </c>
      <c r="X569" t="s">
        <v>994</v>
      </c>
      <c r="Y569" t="str">
        <f t="shared" si="112"/>
        <v>febrero</v>
      </c>
      <c r="Z569">
        <f>YEAR(BD_PONDERACIONES[[#This Row],[Fecha Ejecución del Ticket]])</f>
        <v>2022</v>
      </c>
      <c r="AA569" t="str">
        <f t="shared" si="113"/>
        <v>febrero</v>
      </c>
      <c r="AB569">
        <f>YEAR(BD_PONDERACIONES[[#This Row],[Fecha de Inspección]])</f>
        <v>2022</v>
      </c>
      <c r="AC569">
        <f t="shared" si="114"/>
        <v>0.5</v>
      </c>
      <c r="AD569">
        <f t="shared" si="115"/>
        <v>0.5</v>
      </c>
      <c r="AE569">
        <f t="shared" si="116"/>
        <v>0.5</v>
      </c>
      <c r="AF569">
        <f t="shared" si="117"/>
        <v>0.5</v>
      </c>
      <c r="AG569">
        <f t="shared" si="118"/>
        <v>0.5</v>
      </c>
      <c r="AH569">
        <f t="shared" si="119"/>
        <v>0.5</v>
      </c>
      <c r="AI569">
        <f t="shared" si="120"/>
        <v>0.25</v>
      </c>
      <c r="AJ569">
        <f t="shared" si="121"/>
        <v>0.25</v>
      </c>
      <c r="AK569">
        <f t="shared" si="122"/>
        <v>0.5</v>
      </c>
      <c r="AL569">
        <f t="shared" si="123"/>
        <v>0.5</v>
      </c>
      <c r="AM569">
        <f t="shared" si="124"/>
        <v>0.5</v>
      </c>
      <c r="AN569" s="6">
        <f t="shared" si="125"/>
        <v>1</v>
      </c>
      <c r="AO569" t="str">
        <f>VLOOKUP(BD_PONDERACIONES[[#This Row],[Comuna]],Tabla3[#All],2,0)</f>
        <v>Florida</v>
      </c>
    </row>
    <row r="570" spans="1:41" x14ac:dyDescent="0.35">
      <c r="A570" t="s">
        <v>1355</v>
      </c>
      <c r="B570" t="s">
        <v>1356</v>
      </c>
      <c r="C570" t="s">
        <v>581</v>
      </c>
      <c r="D570" s="5">
        <v>44617</v>
      </c>
      <c r="E570" s="5">
        <v>44594</v>
      </c>
      <c r="F570" t="s">
        <v>753</v>
      </c>
      <c r="G570" t="s">
        <v>1357</v>
      </c>
      <c r="H570" t="s">
        <v>755</v>
      </c>
      <c r="J570" t="s">
        <v>756</v>
      </c>
      <c r="K570" t="s">
        <v>756</v>
      </c>
      <c r="L570" t="s">
        <v>757</v>
      </c>
      <c r="M570" t="s">
        <v>757</v>
      </c>
      <c r="N570" t="s">
        <v>756</v>
      </c>
      <c r="O570" t="s">
        <v>756</v>
      </c>
      <c r="P570" t="s">
        <v>758</v>
      </c>
      <c r="Q570" t="s">
        <v>759</v>
      </c>
      <c r="R570" t="s">
        <v>759</v>
      </c>
      <c r="S570" t="s">
        <v>757</v>
      </c>
      <c r="T570" t="s">
        <v>757</v>
      </c>
      <c r="U570" t="s">
        <v>757</v>
      </c>
      <c r="V570" t="s">
        <v>756</v>
      </c>
      <c r="W570" t="s">
        <v>756</v>
      </c>
      <c r="X570" t="s">
        <v>1358</v>
      </c>
      <c r="Y570" t="str">
        <f t="shared" si="112"/>
        <v>febrero</v>
      </c>
      <c r="Z570">
        <f>YEAR(BD_PONDERACIONES[[#This Row],[Fecha Ejecución del Ticket]])</f>
        <v>2022</v>
      </c>
      <c r="AA570" t="str">
        <f t="shared" si="113"/>
        <v>febrero</v>
      </c>
      <c r="AB570">
        <f>YEAR(BD_PONDERACIONES[[#This Row],[Fecha de Inspección]])</f>
        <v>2022</v>
      </c>
      <c r="AC570">
        <f t="shared" si="114"/>
        <v>0.5</v>
      </c>
      <c r="AD570">
        <f t="shared" si="115"/>
        <v>0.5</v>
      </c>
      <c r="AE570">
        <f t="shared" si="116"/>
        <v>0.5</v>
      </c>
      <c r="AF570">
        <f t="shared" si="117"/>
        <v>0.5</v>
      </c>
      <c r="AG570">
        <f t="shared" si="118"/>
        <v>0.5</v>
      </c>
      <c r="AH570">
        <f t="shared" si="119"/>
        <v>0.5</v>
      </c>
      <c r="AI570">
        <f t="shared" si="120"/>
        <v>0.25</v>
      </c>
      <c r="AJ570">
        <f t="shared" si="121"/>
        <v>0.25</v>
      </c>
      <c r="AK570">
        <f t="shared" si="122"/>
        <v>0.5</v>
      </c>
      <c r="AL570">
        <f t="shared" si="123"/>
        <v>0.5</v>
      </c>
      <c r="AM570">
        <f t="shared" si="124"/>
        <v>0.5</v>
      </c>
      <c r="AN570" s="6">
        <f t="shared" si="125"/>
        <v>1</v>
      </c>
      <c r="AO570" t="str">
        <f>VLOOKUP(BD_PONDERACIONES[[#This Row],[Comuna]],Tabla3[#All],2,0)</f>
        <v>Florida</v>
      </c>
    </row>
    <row r="571" spans="1:41" x14ac:dyDescent="0.35">
      <c r="A571" t="s">
        <v>1359</v>
      </c>
      <c r="B571" t="s">
        <v>1360</v>
      </c>
      <c r="C571" t="s">
        <v>568</v>
      </c>
      <c r="D571" s="5">
        <v>44617</v>
      </c>
      <c r="E571" s="5">
        <v>44594</v>
      </c>
      <c r="F571" t="s">
        <v>763</v>
      </c>
      <c r="G571" t="s">
        <v>1361</v>
      </c>
      <c r="H571" t="s">
        <v>755</v>
      </c>
      <c r="J571" t="s">
        <v>756</v>
      </c>
      <c r="K571" t="s">
        <v>756</v>
      </c>
      <c r="L571" t="s">
        <v>757</v>
      </c>
      <c r="M571" t="s">
        <v>757</v>
      </c>
      <c r="N571" t="s">
        <v>756</v>
      </c>
      <c r="O571" t="s">
        <v>756</v>
      </c>
      <c r="P571" t="s">
        <v>758</v>
      </c>
      <c r="Q571" t="s">
        <v>759</v>
      </c>
      <c r="R571" t="s">
        <v>759</v>
      </c>
      <c r="S571" t="s">
        <v>757</v>
      </c>
      <c r="T571" t="s">
        <v>757</v>
      </c>
      <c r="U571" t="s">
        <v>757</v>
      </c>
      <c r="V571" t="s">
        <v>773</v>
      </c>
      <c r="W571" t="s">
        <v>768</v>
      </c>
      <c r="X571" t="s">
        <v>1362</v>
      </c>
      <c r="Y571" t="str">
        <f t="shared" si="112"/>
        <v>febrero</v>
      </c>
      <c r="Z571">
        <f>YEAR(BD_PONDERACIONES[[#This Row],[Fecha Ejecución del Ticket]])</f>
        <v>2022</v>
      </c>
      <c r="AA571" t="str">
        <f t="shared" si="113"/>
        <v>febrero</v>
      </c>
      <c r="AB571">
        <f>YEAR(BD_PONDERACIONES[[#This Row],[Fecha de Inspección]])</f>
        <v>2022</v>
      </c>
      <c r="AC571">
        <f t="shared" si="114"/>
        <v>0.5</v>
      </c>
      <c r="AD571">
        <f t="shared" si="115"/>
        <v>0.5</v>
      </c>
      <c r="AE571">
        <f t="shared" si="116"/>
        <v>0.5</v>
      </c>
      <c r="AF571">
        <f t="shared" si="117"/>
        <v>0.5</v>
      </c>
      <c r="AG571">
        <f t="shared" si="118"/>
        <v>0.5</v>
      </c>
      <c r="AH571">
        <f t="shared" si="119"/>
        <v>0.5</v>
      </c>
      <c r="AI571">
        <f t="shared" si="120"/>
        <v>0.25</v>
      </c>
      <c r="AJ571">
        <f t="shared" si="121"/>
        <v>0.25</v>
      </c>
      <c r="AK571">
        <f t="shared" si="122"/>
        <v>0.5</v>
      </c>
      <c r="AL571">
        <f t="shared" si="123"/>
        <v>0</v>
      </c>
      <c r="AM571">
        <f t="shared" si="124"/>
        <v>0.17499999999999999</v>
      </c>
      <c r="AN571" s="6">
        <f t="shared" si="125"/>
        <v>0.83500000000000008</v>
      </c>
      <c r="AO571" t="str">
        <f>VLOOKUP(BD_PONDERACIONES[[#This Row],[Comuna]],Tabla3[#All],2,0)</f>
        <v>Florida</v>
      </c>
    </row>
    <row r="572" spans="1:41" x14ac:dyDescent="0.35">
      <c r="A572" t="s">
        <v>1363</v>
      </c>
      <c r="B572" t="s">
        <v>1364</v>
      </c>
      <c r="C572" t="s">
        <v>583</v>
      </c>
      <c r="D572" s="5">
        <v>44617</v>
      </c>
      <c r="E572" s="5">
        <v>44595</v>
      </c>
      <c r="F572" t="s">
        <v>753</v>
      </c>
      <c r="G572" t="s">
        <v>1365</v>
      </c>
      <c r="H572" t="s">
        <v>755</v>
      </c>
      <c r="J572" t="s">
        <v>757</v>
      </c>
      <c r="K572" t="s">
        <v>757</v>
      </c>
      <c r="L572" t="s">
        <v>757</v>
      </c>
      <c r="M572" t="s">
        <v>757</v>
      </c>
      <c r="N572" t="s">
        <v>757</v>
      </c>
      <c r="O572" t="s">
        <v>757</v>
      </c>
      <c r="P572" t="s">
        <v>765</v>
      </c>
      <c r="Q572" t="s">
        <v>1366</v>
      </c>
      <c r="R572" t="s">
        <v>759</v>
      </c>
      <c r="S572" t="s">
        <v>756</v>
      </c>
      <c r="T572" t="s">
        <v>756</v>
      </c>
      <c r="U572" t="s">
        <v>756</v>
      </c>
      <c r="V572" t="s">
        <v>773</v>
      </c>
      <c r="W572" t="s">
        <v>773</v>
      </c>
      <c r="X572" t="s">
        <v>1367</v>
      </c>
      <c r="Y572" t="str">
        <f t="shared" si="112"/>
        <v>febrero</v>
      </c>
      <c r="Z572">
        <f>YEAR(BD_PONDERACIONES[[#This Row],[Fecha Ejecución del Ticket]])</f>
        <v>2022</v>
      </c>
      <c r="AA572" t="str">
        <f t="shared" si="113"/>
        <v>febrero</v>
      </c>
      <c r="AB572">
        <f>YEAR(BD_PONDERACIONES[[#This Row],[Fecha de Inspección]])</f>
        <v>2022</v>
      </c>
      <c r="AC572">
        <f t="shared" si="114"/>
        <v>0.5</v>
      </c>
      <c r="AD572">
        <f t="shared" si="115"/>
        <v>0.5</v>
      </c>
      <c r="AE572">
        <f t="shared" si="116"/>
        <v>0.5</v>
      </c>
      <c r="AF572">
        <f t="shared" si="117"/>
        <v>0.5</v>
      </c>
      <c r="AG572">
        <f t="shared" si="118"/>
        <v>0.5</v>
      </c>
      <c r="AH572">
        <f t="shared" si="119"/>
        <v>0.5</v>
      </c>
      <c r="AI572">
        <f t="shared" si="120"/>
        <v>0.25</v>
      </c>
      <c r="AJ572">
        <f t="shared" si="121"/>
        <v>0.25</v>
      </c>
      <c r="AK572">
        <f t="shared" si="122"/>
        <v>0.5</v>
      </c>
      <c r="AL572">
        <f t="shared" si="123"/>
        <v>0</v>
      </c>
      <c r="AM572">
        <f t="shared" si="124"/>
        <v>0</v>
      </c>
      <c r="AN572" s="6">
        <f t="shared" si="125"/>
        <v>0.8</v>
      </c>
      <c r="AO572" t="str">
        <f>VLOOKUP(BD_PONDERACIONES[[#This Row],[Comuna]],Tabla3[#All],2,0)</f>
        <v>Florida</v>
      </c>
    </row>
    <row r="573" spans="1:41" x14ac:dyDescent="0.35">
      <c r="A573" t="s">
        <v>1368</v>
      </c>
      <c r="B573" t="s">
        <v>1369</v>
      </c>
      <c r="C573" t="s">
        <v>565</v>
      </c>
      <c r="D573" s="5">
        <v>44617</v>
      </c>
      <c r="E573" s="5">
        <v>44593</v>
      </c>
      <c r="F573" t="s">
        <v>763</v>
      </c>
      <c r="G573" t="s">
        <v>1370</v>
      </c>
      <c r="H573" t="s">
        <v>755</v>
      </c>
      <c r="J573" t="s">
        <v>756</v>
      </c>
      <c r="K573" t="s">
        <v>756</v>
      </c>
      <c r="L573" t="s">
        <v>757</v>
      </c>
      <c r="M573" t="s">
        <v>757</v>
      </c>
      <c r="N573" t="s">
        <v>756</v>
      </c>
      <c r="O573" t="s">
        <v>756</v>
      </c>
      <c r="P573" t="s">
        <v>765</v>
      </c>
      <c r="Q573" t="s">
        <v>1371</v>
      </c>
      <c r="R573" t="s">
        <v>1372</v>
      </c>
      <c r="S573" t="s">
        <v>756</v>
      </c>
      <c r="T573" t="s">
        <v>756</v>
      </c>
      <c r="U573" t="s">
        <v>756</v>
      </c>
      <c r="V573" t="s">
        <v>756</v>
      </c>
      <c r="W573" t="s">
        <v>756</v>
      </c>
      <c r="X573" t="s">
        <v>769</v>
      </c>
      <c r="Y573" t="str">
        <f t="shared" si="112"/>
        <v>febrero</v>
      </c>
      <c r="Z573">
        <f>YEAR(BD_PONDERACIONES[[#This Row],[Fecha Ejecución del Ticket]])</f>
        <v>2022</v>
      </c>
      <c r="AA573" t="str">
        <f t="shared" si="113"/>
        <v>febrero</v>
      </c>
      <c r="AB573">
        <f>YEAR(BD_PONDERACIONES[[#This Row],[Fecha de Inspección]])</f>
        <v>2022</v>
      </c>
      <c r="AC573">
        <f t="shared" si="114"/>
        <v>0.5</v>
      </c>
      <c r="AD573">
        <f t="shared" si="115"/>
        <v>0.5</v>
      </c>
      <c r="AE573">
        <f t="shared" si="116"/>
        <v>0.5</v>
      </c>
      <c r="AF573">
        <f t="shared" si="117"/>
        <v>0.5</v>
      </c>
      <c r="AG573">
        <f t="shared" si="118"/>
        <v>0.5</v>
      </c>
      <c r="AH573">
        <f t="shared" si="119"/>
        <v>0.5</v>
      </c>
      <c r="AI573">
        <f t="shared" si="120"/>
        <v>0.25</v>
      </c>
      <c r="AJ573">
        <f t="shared" si="121"/>
        <v>0.25</v>
      </c>
      <c r="AK573">
        <f t="shared" si="122"/>
        <v>0.5</v>
      </c>
      <c r="AL573">
        <f t="shared" si="123"/>
        <v>0.5</v>
      </c>
      <c r="AM573">
        <f t="shared" si="124"/>
        <v>0.5</v>
      </c>
      <c r="AN573" s="6">
        <f t="shared" si="125"/>
        <v>1</v>
      </c>
      <c r="AO573" t="str">
        <f>VLOOKUP(BD_PONDERACIONES[[#This Row],[Comuna]],Tabla3[#All],2,0)</f>
        <v>Florida</v>
      </c>
    </row>
    <row r="574" spans="1:41" x14ac:dyDescent="0.35">
      <c r="A574" t="s">
        <v>1373</v>
      </c>
      <c r="B574" t="s">
        <v>1374</v>
      </c>
      <c r="C574" t="s">
        <v>562</v>
      </c>
      <c r="D574" s="5">
        <v>44617</v>
      </c>
      <c r="E574" s="5">
        <v>44593</v>
      </c>
      <c r="F574" t="s">
        <v>763</v>
      </c>
      <c r="G574" t="s">
        <v>1375</v>
      </c>
      <c r="H574" t="s">
        <v>755</v>
      </c>
      <c r="J574" t="s">
        <v>756</v>
      </c>
      <c r="K574" t="s">
        <v>756</v>
      </c>
      <c r="L574" t="s">
        <v>757</v>
      </c>
      <c r="M574" t="s">
        <v>757</v>
      </c>
      <c r="N574" t="s">
        <v>756</v>
      </c>
      <c r="O574" t="s">
        <v>756</v>
      </c>
      <c r="P574" t="s">
        <v>758</v>
      </c>
      <c r="Q574" t="s">
        <v>759</v>
      </c>
      <c r="R574" t="s">
        <v>759</v>
      </c>
      <c r="S574" t="s">
        <v>757</v>
      </c>
      <c r="T574" t="s">
        <v>757</v>
      </c>
      <c r="U574" t="s">
        <v>757</v>
      </c>
      <c r="V574" t="s">
        <v>773</v>
      </c>
      <c r="W574" t="s">
        <v>773</v>
      </c>
      <c r="X574" t="s">
        <v>1376</v>
      </c>
      <c r="Y574" t="str">
        <f t="shared" si="112"/>
        <v>febrero</v>
      </c>
      <c r="Z574">
        <f>YEAR(BD_PONDERACIONES[[#This Row],[Fecha Ejecución del Ticket]])</f>
        <v>2022</v>
      </c>
      <c r="AA574" t="str">
        <f t="shared" si="113"/>
        <v>febrero</v>
      </c>
      <c r="AB574">
        <f>YEAR(BD_PONDERACIONES[[#This Row],[Fecha de Inspección]])</f>
        <v>2022</v>
      </c>
      <c r="AC574">
        <f t="shared" si="114"/>
        <v>0.5</v>
      </c>
      <c r="AD574">
        <f t="shared" si="115"/>
        <v>0.5</v>
      </c>
      <c r="AE574">
        <f t="shared" si="116"/>
        <v>0.5</v>
      </c>
      <c r="AF574">
        <f t="shared" si="117"/>
        <v>0.5</v>
      </c>
      <c r="AG574">
        <f t="shared" si="118"/>
        <v>0.5</v>
      </c>
      <c r="AH574">
        <f t="shared" si="119"/>
        <v>0.5</v>
      </c>
      <c r="AI574">
        <f t="shared" si="120"/>
        <v>0.25</v>
      </c>
      <c r="AJ574">
        <f t="shared" si="121"/>
        <v>0.25</v>
      </c>
      <c r="AK574">
        <f t="shared" si="122"/>
        <v>0.5</v>
      </c>
      <c r="AL574">
        <f t="shared" si="123"/>
        <v>0</v>
      </c>
      <c r="AM574">
        <f t="shared" si="124"/>
        <v>0</v>
      </c>
      <c r="AN574" s="6">
        <f t="shared" si="125"/>
        <v>0.8</v>
      </c>
      <c r="AO574" t="str">
        <f>VLOOKUP(BD_PONDERACIONES[[#This Row],[Comuna]],Tabla3[#All],2,0)</f>
        <v>Florida</v>
      </c>
    </row>
    <row r="575" spans="1:41" x14ac:dyDescent="0.35">
      <c r="A575" t="s">
        <v>1377</v>
      </c>
      <c r="B575" t="s">
        <v>1378</v>
      </c>
      <c r="C575" t="s">
        <v>564</v>
      </c>
      <c r="D575" s="5">
        <v>44617</v>
      </c>
      <c r="E575" s="5">
        <v>44593</v>
      </c>
      <c r="F575" t="s">
        <v>763</v>
      </c>
      <c r="G575" t="s">
        <v>1379</v>
      </c>
      <c r="H575" t="s">
        <v>755</v>
      </c>
      <c r="J575" t="s">
        <v>756</v>
      </c>
      <c r="K575" t="s">
        <v>756</v>
      </c>
      <c r="L575" t="s">
        <v>757</v>
      </c>
      <c r="M575" t="s">
        <v>757</v>
      </c>
      <c r="N575" t="s">
        <v>756</v>
      </c>
      <c r="O575" t="s">
        <v>756</v>
      </c>
      <c r="P575" t="s">
        <v>765</v>
      </c>
      <c r="Q575" t="s">
        <v>759</v>
      </c>
      <c r="R575" t="s">
        <v>759</v>
      </c>
      <c r="S575" t="s">
        <v>756</v>
      </c>
      <c r="T575" t="s">
        <v>756</v>
      </c>
      <c r="U575" t="s">
        <v>756</v>
      </c>
      <c r="V575" t="s">
        <v>756</v>
      </c>
      <c r="W575" t="s">
        <v>756</v>
      </c>
      <c r="X575" t="s">
        <v>1380</v>
      </c>
      <c r="Y575" t="str">
        <f t="shared" si="112"/>
        <v>febrero</v>
      </c>
      <c r="Z575">
        <f>YEAR(BD_PONDERACIONES[[#This Row],[Fecha Ejecución del Ticket]])</f>
        <v>2022</v>
      </c>
      <c r="AA575" t="str">
        <f t="shared" si="113"/>
        <v>febrero</v>
      </c>
      <c r="AB575">
        <f>YEAR(BD_PONDERACIONES[[#This Row],[Fecha de Inspección]])</f>
        <v>2022</v>
      </c>
      <c r="AC575">
        <f t="shared" si="114"/>
        <v>0.5</v>
      </c>
      <c r="AD575">
        <f t="shared" si="115"/>
        <v>0.5</v>
      </c>
      <c r="AE575">
        <f t="shared" si="116"/>
        <v>0.5</v>
      </c>
      <c r="AF575">
        <f t="shared" si="117"/>
        <v>0.5</v>
      </c>
      <c r="AG575">
        <f t="shared" si="118"/>
        <v>0.5</v>
      </c>
      <c r="AH575">
        <f t="shared" si="119"/>
        <v>0.5</v>
      </c>
      <c r="AI575">
        <f t="shared" si="120"/>
        <v>0.25</v>
      </c>
      <c r="AJ575">
        <f t="shared" si="121"/>
        <v>0.25</v>
      </c>
      <c r="AK575">
        <f t="shared" si="122"/>
        <v>0.5</v>
      </c>
      <c r="AL575">
        <f t="shared" si="123"/>
        <v>0.5</v>
      </c>
      <c r="AM575">
        <f t="shared" si="124"/>
        <v>0.5</v>
      </c>
      <c r="AN575" s="6">
        <f t="shared" si="125"/>
        <v>1</v>
      </c>
      <c r="AO575" t="str">
        <f>VLOOKUP(BD_PONDERACIONES[[#This Row],[Comuna]],Tabla3[#All],2,0)</f>
        <v>Florida</v>
      </c>
    </row>
    <row r="576" spans="1:41" x14ac:dyDescent="0.35">
      <c r="A576" t="s">
        <v>1381</v>
      </c>
      <c r="B576" t="s">
        <v>1382</v>
      </c>
      <c r="C576" t="s">
        <v>563</v>
      </c>
      <c r="D576" s="5">
        <v>44617</v>
      </c>
      <c r="E576" s="5">
        <v>44593</v>
      </c>
      <c r="F576" t="s">
        <v>763</v>
      </c>
      <c r="G576" t="s">
        <v>1383</v>
      </c>
      <c r="H576" t="s">
        <v>755</v>
      </c>
      <c r="J576" t="s">
        <v>756</v>
      </c>
      <c r="K576" t="s">
        <v>756</v>
      </c>
      <c r="L576" t="s">
        <v>773</v>
      </c>
      <c r="M576" t="s">
        <v>773</v>
      </c>
      <c r="N576" t="s">
        <v>756</v>
      </c>
      <c r="O576" t="s">
        <v>756</v>
      </c>
      <c r="P576" t="s">
        <v>765</v>
      </c>
      <c r="Q576" t="s">
        <v>1384</v>
      </c>
      <c r="R576" t="s">
        <v>1385</v>
      </c>
      <c r="S576" t="s">
        <v>756</v>
      </c>
      <c r="T576" t="s">
        <v>756</v>
      </c>
      <c r="U576" t="s">
        <v>756</v>
      </c>
      <c r="V576" t="s">
        <v>756</v>
      </c>
      <c r="W576" t="s">
        <v>756</v>
      </c>
      <c r="X576" t="s">
        <v>769</v>
      </c>
      <c r="Y576" t="str">
        <f t="shared" si="112"/>
        <v>febrero</v>
      </c>
      <c r="Z576">
        <f>YEAR(BD_PONDERACIONES[[#This Row],[Fecha Ejecución del Ticket]])</f>
        <v>2022</v>
      </c>
      <c r="AA576" t="str">
        <f t="shared" si="113"/>
        <v>febrero</v>
      </c>
      <c r="AB576">
        <f>YEAR(BD_PONDERACIONES[[#This Row],[Fecha de Inspección]])</f>
        <v>2022</v>
      </c>
      <c r="AC576">
        <f t="shared" si="114"/>
        <v>0.5</v>
      </c>
      <c r="AD576">
        <f t="shared" si="115"/>
        <v>0.5</v>
      </c>
      <c r="AE576">
        <f t="shared" si="116"/>
        <v>0</v>
      </c>
      <c r="AF576">
        <f t="shared" si="117"/>
        <v>0</v>
      </c>
      <c r="AG576">
        <f t="shared" si="118"/>
        <v>0.5</v>
      </c>
      <c r="AH576">
        <f t="shared" si="119"/>
        <v>0.5</v>
      </c>
      <c r="AI576">
        <f t="shared" si="120"/>
        <v>0.25</v>
      </c>
      <c r="AJ576">
        <f t="shared" si="121"/>
        <v>0.25</v>
      </c>
      <c r="AK576">
        <f t="shared" si="122"/>
        <v>0.5</v>
      </c>
      <c r="AL576">
        <f t="shared" si="123"/>
        <v>0.5</v>
      </c>
      <c r="AM576">
        <f t="shared" si="124"/>
        <v>0.5</v>
      </c>
      <c r="AN576" s="6">
        <f t="shared" si="125"/>
        <v>0.7</v>
      </c>
      <c r="AO576" t="str">
        <f>VLOOKUP(BD_PONDERACIONES[[#This Row],[Comuna]],Tabla3[#All],2,0)</f>
        <v>Florida</v>
      </c>
    </row>
    <row r="577" spans="1:41" x14ac:dyDescent="0.35">
      <c r="A577" t="s">
        <v>1240</v>
      </c>
      <c r="B577" t="s">
        <v>1241</v>
      </c>
      <c r="C577" t="s">
        <v>616</v>
      </c>
      <c r="D577" s="5">
        <v>44620</v>
      </c>
      <c r="E577" s="5">
        <v>44598</v>
      </c>
      <c r="F577" t="s">
        <v>753</v>
      </c>
      <c r="G577" t="s">
        <v>1242</v>
      </c>
      <c r="H577" t="s">
        <v>755</v>
      </c>
      <c r="J577" t="s">
        <v>756</v>
      </c>
      <c r="K577" t="s">
        <v>756</v>
      </c>
      <c r="L577" t="s">
        <v>757</v>
      </c>
      <c r="M577" t="s">
        <v>757</v>
      </c>
      <c r="N577" t="s">
        <v>756</v>
      </c>
      <c r="O577" t="s">
        <v>756</v>
      </c>
      <c r="P577" t="s">
        <v>758</v>
      </c>
      <c r="Q577" t="s">
        <v>759</v>
      </c>
      <c r="R577" t="s">
        <v>759</v>
      </c>
      <c r="S577" t="s">
        <v>757</v>
      </c>
      <c r="T577" t="s">
        <v>757</v>
      </c>
      <c r="U577" t="s">
        <v>757</v>
      </c>
      <c r="V577" t="s">
        <v>773</v>
      </c>
      <c r="W577" t="s">
        <v>768</v>
      </c>
      <c r="X577" t="s">
        <v>1243</v>
      </c>
      <c r="Y577" t="str">
        <f t="shared" si="112"/>
        <v>febrero</v>
      </c>
      <c r="Z577">
        <f>YEAR(BD_PONDERACIONES[[#This Row],[Fecha Ejecución del Ticket]])</f>
        <v>2022</v>
      </c>
      <c r="AA577" t="str">
        <f t="shared" si="113"/>
        <v>febrero</v>
      </c>
      <c r="AB577">
        <f>YEAR(BD_PONDERACIONES[[#This Row],[Fecha de Inspección]])</f>
        <v>2022</v>
      </c>
      <c r="AC577">
        <f t="shared" si="114"/>
        <v>0.5</v>
      </c>
      <c r="AD577">
        <f t="shared" si="115"/>
        <v>0.5</v>
      </c>
      <c r="AE577">
        <f t="shared" si="116"/>
        <v>0.5</v>
      </c>
      <c r="AF577">
        <f t="shared" si="117"/>
        <v>0.5</v>
      </c>
      <c r="AG577">
        <f t="shared" si="118"/>
        <v>0.5</v>
      </c>
      <c r="AH577">
        <f t="shared" si="119"/>
        <v>0.5</v>
      </c>
      <c r="AI577">
        <f t="shared" si="120"/>
        <v>0.25</v>
      </c>
      <c r="AJ577">
        <f t="shared" si="121"/>
        <v>0.25</v>
      </c>
      <c r="AK577">
        <f t="shared" si="122"/>
        <v>0.5</v>
      </c>
      <c r="AL577">
        <f t="shared" si="123"/>
        <v>0</v>
      </c>
      <c r="AM577">
        <f t="shared" si="124"/>
        <v>0.17499999999999999</v>
      </c>
      <c r="AN577" s="6">
        <f t="shared" si="125"/>
        <v>0.83500000000000008</v>
      </c>
      <c r="AO577" t="str">
        <f>VLOOKUP(BD_PONDERACIONES[[#This Row],[Comuna]],Tabla3[#All],2,0)</f>
        <v>Florida</v>
      </c>
    </row>
    <row r="578" spans="1:41" x14ac:dyDescent="0.35">
      <c r="A578" t="s">
        <v>1244</v>
      </c>
      <c r="B578" t="s">
        <v>1245</v>
      </c>
      <c r="C578" t="s">
        <v>614</v>
      </c>
      <c r="D578" s="5">
        <v>44620</v>
      </c>
      <c r="E578" s="5">
        <v>44598</v>
      </c>
      <c r="F578" t="s">
        <v>753</v>
      </c>
      <c r="G578" t="s">
        <v>1246</v>
      </c>
      <c r="H578" t="s">
        <v>755</v>
      </c>
      <c r="J578" t="s">
        <v>756</v>
      </c>
      <c r="K578" t="s">
        <v>756</v>
      </c>
      <c r="L578" t="s">
        <v>757</v>
      </c>
      <c r="M578" t="s">
        <v>757</v>
      </c>
      <c r="N578" t="s">
        <v>756</v>
      </c>
      <c r="O578" t="s">
        <v>756</v>
      </c>
      <c r="P578" t="s">
        <v>758</v>
      </c>
      <c r="Q578" t="s">
        <v>759</v>
      </c>
      <c r="R578" t="s">
        <v>759</v>
      </c>
      <c r="S578" t="s">
        <v>757</v>
      </c>
      <c r="T578" t="s">
        <v>757</v>
      </c>
      <c r="U578" t="s">
        <v>757</v>
      </c>
      <c r="V578" t="s">
        <v>756</v>
      </c>
      <c r="W578" t="s">
        <v>756</v>
      </c>
      <c r="X578" t="s">
        <v>885</v>
      </c>
      <c r="Y578" t="str">
        <f t="shared" ref="Y578:Y641" si="126">TEXT(E578,"MMMM")</f>
        <v>febrero</v>
      </c>
      <c r="Z578">
        <f>YEAR(BD_PONDERACIONES[[#This Row],[Fecha Ejecución del Ticket]])</f>
        <v>2022</v>
      </c>
      <c r="AA578" t="str">
        <f t="shared" ref="AA578:AA641" si="127">TEXT(D578,"MMMM")</f>
        <v>febrero</v>
      </c>
      <c r="AB578">
        <f>YEAR(BD_PONDERACIONES[[#This Row],[Fecha de Inspección]])</f>
        <v>2022</v>
      </c>
      <c r="AC578">
        <f t="shared" ref="AC578:AC641" si="128">IF(OR(J578="Cumple",J578="No Aplica"),0.5,0)</f>
        <v>0.5</v>
      </c>
      <c r="AD578">
        <f t="shared" ref="AD578:AD641" si="129">IF(OR(K578="CUMPLE",K578="No Aplica"),0.5,0)</f>
        <v>0.5</v>
      </c>
      <c r="AE578">
        <f t="shared" ref="AE578:AE641" si="130">IF(OR(L578="CUMPLE",L578="No Aplica"),0.5,0)</f>
        <v>0.5</v>
      </c>
      <c r="AF578">
        <f t="shared" ref="AF578:AF641" si="131">IF(OR(M578="CUMPLE",M578="No Aplica"),0.5,0)</f>
        <v>0.5</v>
      </c>
      <c r="AG578">
        <f t="shared" ref="AG578:AG641" si="132">IF(OR(N578="CUMPLE",N578="No Aplica"),0.5,IF(N578="Cumple Mayormente",0.325,IF(N578="Cumple Parcialmente",0.175,0)))</f>
        <v>0.5</v>
      </c>
      <c r="AH578">
        <f t="shared" ref="AH578:AH641" si="133">IF(OR(O578="CUMPLE",O578="No Aplica"),0.5,IF(O578="Cumple Mayormente",0.325,IF(O578="Cumple Parcialmente",0.175,0)))</f>
        <v>0.5</v>
      </c>
      <c r="AI578">
        <f t="shared" ref="AI578:AI641" si="134">IF(OR(S578="CUMPLE",S578="No Aplica"),0.25,IF(S578="Cumple Mayormente",0.1625,IF(S578="Cumple Parcialmente",0.0875,0)))</f>
        <v>0.25</v>
      </c>
      <c r="AJ578">
        <f t="shared" ref="AJ578:AJ641" si="135">IF(OR(T578="CUMPLE",T578="No Aplica"),0.25,IF(T578="Cumple Mayormente",0.1625,IF(T578="Cumple Parcialmente",0.0875,0)))</f>
        <v>0.25</v>
      </c>
      <c r="AK578">
        <f t="shared" ref="AK578:AK641" si="136">IF(OR(U578="CUMPLE",U578="No Aplica"),0.5,IF(U578="Cumple Mayormente",0.325,IF(U578="Cumple Parcialmente",0.175,0)))</f>
        <v>0.5</v>
      </c>
      <c r="AL578">
        <f t="shared" ref="AL578:AL641" si="137">IF(OR(V578="CUMPLE",V578="No Aplica"),0.5,IF(V578="Cumple Mayormente",0.325,IF(V578="Cumple Parcialmente",0.175,0)))</f>
        <v>0.5</v>
      </c>
      <c r="AM578">
        <f t="shared" ref="AM578:AM641" si="138">IF(OR(W578="CUMPLE",W578="No Aplica"),0.5,IF(W578="Cumple Mayormente",0.325,IF(W578="Cumple Parcialmente",0.175,0)))</f>
        <v>0.5</v>
      </c>
      <c r="AN578" s="6">
        <f t="shared" ref="AN578:AN641" si="139">((AC578+AD578)*0.2)+((AE578+AF578)*0.3)+((AG578+AH578)*0.15)+((AI578+AJ578+AK578)*0.15)+((AL578+AM578)*0.2)</f>
        <v>1</v>
      </c>
      <c r="AO578" t="str">
        <f>VLOOKUP(BD_PONDERACIONES[[#This Row],[Comuna]],Tabla3[#All],2,0)</f>
        <v>Florida</v>
      </c>
    </row>
    <row r="579" spans="1:41" x14ac:dyDescent="0.35">
      <c r="A579" t="s">
        <v>1247</v>
      </c>
      <c r="B579" t="s">
        <v>1248</v>
      </c>
      <c r="C579" t="s">
        <v>592</v>
      </c>
      <c r="D579" s="5">
        <v>44620</v>
      </c>
      <c r="E579" s="5">
        <v>44595</v>
      </c>
      <c r="F579" t="s">
        <v>753</v>
      </c>
      <c r="G579" t="s">
        <v>1249</v>
      </c>
      <c r="H579" t="s">
        <v>755</v>
      </c>
      <c r="J579" t="s">
        <v>756</v>
      </c>
      <c r="K579" t="s">
        <v>756</v>
      </c>
      <c r="L579" t="s">
        <v>756</v>
      </c>
      <c r="M579" t="s">
        <v>756</v>
      </c>
      <c r="N579" t="s">
        <v>756</v>
      </c>
      <c r="O579" t="s">
        <v>756</v>
      </c>
      <c r="P579" t="s">
        <v>758</v>
      </c>
      <c r="Q579" t="s">
        <v>759</v>
      </c>
      <c r="R579" t="s">
        <v>759</v>
      </c>
      <c r="S579" t="s">
        <v>757</v>
      </c>
      <c r="T579" t="s">
        <v>757</v>
      </c>
      <c r="U579" t="s">
        <v>757</v>
      </c>
      <c r="V579" t="s">
        <v>756</v>
      </c>
      <c r="W579" t="s">
        <v>756</v>
      </c>
      <c r="X579" t="s">
        <v>885</v>
      </c>
      <c r="Y579" t="str">
        <f t="shared" si="126"/>
        <v>febrero</v>
      </c>
      <c r="Z579">
        <f>YEAR(BD_PONDERACIONES[[#This Row],[Fecha Ejecución del Ticket]])</f>
        <v>2022</v>
      </c>
      <c r="AA579" t="str">
        <f t="shared" si="127"/>
        <v>febrero</v>
      </c>
      <c r="AB579">
        <f>YEAR(BD_PONDERACIONES[[#This Row],[Fecha de Inspección]])</f>
        <v>2022</v>
      </c>
      <c r="AC579">
        <f t="shared" si="128"/>
        <v>0.5</v>
      </c>
      <c r="AD579">
        <f t="shared" si="129"/>
        <v>0.5</v>
      </c>
      <c r="AE579">
        <f t="shared" si="130"/>
        <v>0.5</v>
      </c>
      <c r="AF579">
        <f t="shared" si="131"/>
        <v>0.5</v>
      </c>
      <c r="AG579">
        <f t="shared" si="132"/>
        <v>0.5</v>
      </c>
      <c r="AH579">
        <f t="shared" si="133"/>
        <v>0.5</v>
      </c>
      <c r="AI579">
        <f t="shared" si="134"/>
        <v>0.25</v>
      </c>
      <c r="AJ579">
        <f t="shared" si="135"/>
        <v>0.25</v>
      </c>
      <c r="AK579">
        <f t="shared" si="136"/>
        <v>0.5</v>
      </c>
      <c r="AL579">
        <f t="shared" si="137"/>
        <v>0.5</v>
      </c>
      <c r="AM579">
        <f t="shared" si="138"/>
        <v>0.5</v>
      </c>
      <c r="AN579" s="6">
        <f t="shared" si="139"/>
        <v>1</v>
      </c>
      <c r="AO579" t="str">
        <f>VLOOKUP(BD_PONDERACIONES[[#This Row],[Comuna]],Tabla3[#All],2,0)</f>
        <v>Florida</v>
      </c>
    </row>
    <row r="580" spans="1:41" x14ac:dyDescent="0.35">
      <c r="A580" t="s">
        <v>1250</v>
      </c>
      <c r="B580" t="s">
        <v>1251</v>
      </c>
      <c r="C580" t="s">
        <v>578</v>
      </c>
      <c r="D580" s="5">
        <v>44620</v>
      </c>
      <c r="E580" s="5">
        <v>44594</v>
      </c>
      <c r="F580" t="s">
        <v>763</v>
      </c>
      <c r="G580" t="s">
        <v>1252</v>
      </c>
      <c r="H580" t="s">
        <v>755</v>
      </c>
      <c r="J580" t="s">
        <v>756</v>
      </c>
      <c r="K580" t="s">
        <v>756</v>
      </c>
      <c r="L580" t="s">
        <v>757</v>
      </c>
      <c r="M580" t="s">
        <v>757</v>
      </c>
      <c r="N580" t="s">
        <v>756</v>
      </c>
      <c r="O580" t="s">
        <v>756</v>
      </c>
      <c r="P580" t="s">
        <v>758</v>
      </c>
      <c r="Q580" t="s">
        <v>759</v>
      </c>
      <c r="R580" t="s">
        <v>759</v>
      </c>
      <c r="S580" t="s">
        <v>757</v>
      </c>
      <c r="T580" t="s">
        <v>757</v>
      </c>
      <c r="U580" t="s">
        <v>757</v>
      </c>
      <c r="V580" t="s">
        <v>756</v>
      </c>
      <c r="W580" t="s">
        <v>756</v>
      </c>
      <c r="X580" t="s">
        <v>804</v>
      </c>
      <c r="Y580" t="str">
        <f t="shared" si="126"/>
        <v>febrero</v>
      </c>
      <c r="Z580">
        <f>YEAR(BD_PONDERACIONES[[#This Row],[Fecha Ejecución del Ticket]])</f>
        <v>2022</v>
      </c>
      <c r="AA580" t="str">
        <f t="shared" si="127"/>
        <v>febrero</v>
      </c>
      <c r="AB580">
        <f>YEAR(BD_PONDERACIONES[[#This Row],[Fecha de Inspección]])</f>
        <v>2022</v>
      </c>
      <c r="AC580">
        <f t="shared" si="128"/>
        <v>0.5</v>
      </c>
      <c r="AD580">
        <f t="shared" si="129"/>
        <v>0.5</v>
      </c>
      <c r="AE580">
        <f t="shared" si="130"/>
        <v>0.5</v>
      </c>
      <c r="AF580">
        <f t="shared" si="131"/>
        <v>0.5</v>
      </c>
      <c r="AG580">
        <f t="shared" si="132"/>
        <v>0.5</v>
      </c>
      <c r="AH580">
        <f t="shared" si="133"/>
        <v>0.5</v>
      </c>
      <c r="AI580">
        <f t="shared" si="134"/>
        <v>0.25</v>
      </c>
      <c r="AJ580">
        <f t="shared" si="135"/>
        <v>0.25</v>
      </c>
      <c r="AK580">
        <f t="shared" si="136"/>
        <v>0.5</v>
      </c>
      <c r="AL580">
        <f t="shared" si="137"/>
        <v>0.5</v>
      </c>
      <c r="AM580">
        <f t="shared" si="138"/>
        <v>0.5</v>
      </c>
      <c r="AN580" s="6">
        <f t="shared" si="139"/>
        <v>1</v>
      </c>
      <c r="AO580" t="str">
        <f>VLOOKUP(BD_PONDERACIONES[[#This Row],[Comuna]],Tabla3[#All],2,0)</f>
        <v>Florida</v>
      </c>
    </row>
    <row r="581" spans="1:41" x14ac:dyDescent="0.35">
      <c r="A581" t="s">
        <v>1253</v>
      </c>
      <c r="B581" t="s">
        <v>1254</v>
      </c>
      <c r="C581" t="s">
        <v>615</v>
      </c>
      <c r="D581" s="5">
        <v>44620</v>
      </c>
      <c r="E581" s="5">
        <v>44598</v>
      </c>
      <c r="F581" t="s">
        <v>753</v>
      </c>
      <c r="G581" t="s">
        <v>1255</v>
      </c>
      <c r="H581" t="s">
        <v>755</v>
      </c>
      <c r="J581" t="s">
        <v>756</v>
      </c>
      <c r="K581" t="s">
        <v>756</v>
      </c>
      <c r="L581" t="s">
        <v>757</v>
      </c>
      <c r="M581" t="s">
        <v>757</v>
      </c>
      <c r="N581" t="s">
        <v>756</v>
      </c>
      <c r="O581" t="s">
        <v>756</v>
      </c>
      <c r="P581" t="s">
        <v>765</v>
      </c>
      <c r="Q581" t="s">
        <v>759</v>
      </c>
      <c r="R581" t="s">
        <v>759</v>
      </c>
      <c r="S581" t="s">
        <v>756</v>
      </c>
      <c r="T581" t="s">
        <v>756</v>
      </c>
      <c r="U581" t="s">
        <v>756</v>
      </c>
      <c r="V581" t="s">
        <v>773</v>
      </c>
      <c r="W581" t="s">
        <v>756</v>
      </c>
      <c r="X581" t="s">
        <v>1256</v>
      </c>
      <c r="Y581" t="str">
        <f t="shared" si="126"/>
        <v>febrero</v>
      </c>
      <c r="Z581">
        <f>YEAR(BD_PONDERACIONES[[#This Row],[Fecha Ejecución del Ticket]])</f>
        <v>2022</v>
      </c>
      <c r="AA581" t="str">
        <f t="shared" si="127"/>
        <v>febrero</v>
      </c>
      <c r="AB581">
        <f>YEAR(BD_PONDERACIONES[[#This Row],[Fecha de Inspección]])</f>
        <v>2022</v>
      </c>
      <c r="AC581">
        <f t="shared" si="128"/>
        <v>0.5</v>
      </c>
      <c r="AD581">
        <f t="shared" si="129"/>
        <v>0.5</v>
      </c>
      <c r="AE581">
        <f t="shared" si="130"/>
        <v>0.5</v>
      </c>
      <c r="AF581">
        <f t="shared" si="131"/>
        <v>0.5</v>
      </c>
      <c r="AG581">
        <f t="shared" si="132"/>
        <v>0.5</v>
      </c>
      <c r="AH581">
        <f t="shared" si="133"/>
        <v>0.5</v>
      </c>
      <c r="AI581">
        <f t="shared" si="134"/>
        <v>0.25</v>
      </c>
      <c r="AJ581">
        <f t="shared" si="135"/>
        <v>0.25</v>
      </c>
      <c r="AK581">
        <f t="shared" si="136"/>
        <v>0.5</v>
      </c>
      <c r="AL581">
        <f t="shared" si="137"/>
        <v>0</v>
      </c>
      <c r="AM581">
        <f t="shared" si="138"/>
        <v>0.5</v>
      </c>
      <c r="AN581" s="6">
        <f t="shared" si="139"/>
        <v>0.9</v>
      </c>
      <c r="AO581" t="str">
        <f>VLOOKUP(BD_PONDERACIONES[[#This Row],[Comuna]],Tabla3[#All],2,0)</f>
        <v>Florida</v>
      </c>
    </row>
    <row r="582" spans="1:41" x14ac:dyDescent="0.35">
      <c r="A582" t="s">
        <v>1257</v>
      </c>
      <c r="B582" t="s">
        <v>1258</v>
      </c>
      <c r="C582" t="s">
        <v>594</v>
      </c>
      <c r="D582" s="5">
        <v>44620</v>
      </c>
      <c r="E582" s="5">
        <v>44595</v>
      </c>
      <c r="F582" t="s">
        <v>753</v>
      </c>
      <c r="G582" t="s">
        <v>1259</v>
      </c>
      <c r="H582" t="s">
        <v>755</v>
      </c>
      <c r="J582" t="s">
        <v>756</v>
      </c>
      <c r="K582" t="s">
        <v>756</v>
      </c>
      <c r="L582" t="s">
        <v>757</v>
      </c>
      <c r="M582" t="s">
        <v>757</v>
      </c>
      <c r="N582" t="s">
        <v>756</v>
      </c>
      <c r="O582" t="s">
        <v>756</v>
      </c>
      <c r="P582" t="s">
        <v>765</v>
      </c>
      <c r="Q582" t="s">
        <v>759</v>
      </c>
      <c r="R582" t="s">
        <v>759</v>
      </c>
      <c r="S582" t="s">
        <v>756</v>
      </c>
      <c r="T582" t="s">
        <v>756</v>
      </c>
      <c r="U582" t="s">
        <v>756</v>
      </c>
      <c r="V582" t="s">
        <v>756</v>
      </c>
      <c r="W582" t="s">
        <v>756</v>
      </c>
      <c r="X582" t="s">
        <v>1260</v>
      </c>
      <c r="Y582" t="str">
        <f t="shared" si="126"/>
        <v>febrero</v>
      </c>
      <c r="Z582">
        <f>YEAR(BD_PONDERACIONES[[#This Row],[Fecha Ejecución del Ticket]])</f>
        <v>2022</v>
      </c>
      <c r="AA582" t="str">
        <f t="shared" si="127"/>
        <v>febrero</v>
      </c>
      <c r="AB582">
        <f>YEAR(BD_PONDERACIONES[[#This Row],[Fecha de Inspección]])</f>
        <v>2022</v>
      </c>
      <c r="AC582">
        <f t="shared" si="128"/>
        <v>0.5</v>
      </c>
      <c r="AD582">
        <f t="shared" si="129"/>
        <v>0.5</v>
      </c>
      <c r="AE582">
        <f t="shared" si="130"/>
        <v>0.5</v>
      </c>
      <c r="AF582">
        <f t="shared" si="131"/>
        <v>0.5</v>
      </c>
      <c r="AG582">
        <f t="shared" si="132"/>
        <v>0.5</v>
      </c>
      <c r="AH582">
        <f t="shared" si="133"/>
        <v>0.5</v>
      </c>
      <c r="AI582">
        <f t="shared" si="134"/>
        <v>0.25</v>
      </c>
      <c r="AJ582">
        <f t="shared" si="135"/>
        <v>0.25</v>
      </c>
      <c r="AK582">
        <f t="shared" si="136"/>
        <v>0.5</v>
      </c>
      <c r="AL582">
        <f t="shared" si="137"/>
        <v>0.5</v>
      </c>
      <c r="AM582">
        <f t="shared" si="138"/>
        <v>0.5</v>
      </c>
      <c r="AN582" s="6">
        <f t="shared" si="139"/>
        <v>1</v>
      </c>
      <c r="AO582" t="str">
        <f>VLOOKUP(BD_PONDERACIONES[[#This Row],[Comuna]],Tabla3[#All],2,0)</f>
        <v>Florida</v>
      </c>
    </row>
    <row r="583" spans="1:41" x14ac:dyDescent="0.35">
      <c r="A583" t="s">
        <v>1261</v>
      </c>
      <c r="B583" t="s">
        <v>1262</v>
      </c>
      <c r="C583" t="s">
        <v>589</v>
      </c>
      <c r="D583" s="5">
        <v>44620</v>
      </c>
      <c r="E583" s="5">
        <v>44595</v>
      </c>
      <c r="F583" t="s">
        <v>753</v>
      </c>
      <c r="G583" t="s">
        <v>1263</v>
      </c>
      <c r="H583" t="s">
        <v>755</v>
      </c>
      <c r="J583" t="s">
        <v>756</v>
      </c>
      <c r="K583" t="s">
        <v>756</v>
      </c>
      <c r="L583" t="s">
        <v>757</v>
      </c>
      <c r="M583" t="s">
        <v>757</v>
      </c>
      <c r="N583" t="s">
        <v>756</v>
      </c>
      <c r="O583" t="s">
        <v>756</v>
      </c>
      <c r="P583" t="s">
        <v>765</v>
      </c>
      <c r="Q583" t="s">
        <v>759</v>
      </c>
      <c r="R583" t="s">
        <v>759</v>
      </c>
      <c r="S583" t="s">
        <v>756</v>
      </c>
      <c r="T583" t="s">
        <v>756</v>
      </c>
      <c r="U583" t="s">
        <v>756</v>
      </c>
      <c r="V583" t="s">
        <v>773</v>
      </c>
      <c r="W583" t="s">
        <v>773</v>
      </c>
      <c r="X583" t="s">
        <v>1264</v>
      </c>
      <c r="Y583" t="str">
        <f t="shared" si="126"/>
        <v>febrero</v>
      </c>
      <c r="Z583">
        <f>YEAR(BD_PONDERACIONES[[#This Row],[Fecha Ejecución del Ticket]])</f>
        <v>2022</v>
      </c>
      <c r="AA583" t="str">
        <f t="shared" si="127"/>
        <v>febrero</v>
      </c>
      <c r="AB583">
        <f>YEAR(BD_PONDERACIONES[[#This Row],[Fecha de Inspección]])</f>
        <v>2022</v>
      </c>
      <c r="AC583">
        <f t="shared" si="128"/>
        <v>0.5</v>
      </c>
      <c r="AD583">
        <f t="shared" si="129"/>
        <v>0.5</v>
      </c>
      <c r="AE583">
        <f t="shared" si="130"/>
        <v>0.5</v>
      </c>
      <c r="AF583">
        <f t="shared" si="131"/>
        <v>0.5</v>
      </c>
      <c r="AG583">
        <f t="shared" si="132"/>
        <v>0.5</v>
      </c>
      <c r="AH583">
        <f t="shared" si="133"/>
        <v>0.5</v>
      </c>
      <c r="AI583">
        <f t="shared" si="134"/>
        <v>0.25</v>
      </c>
      <c r="AJ583">
        <f t="shared" si="135"/>
        <v>0.25</v>
      </c>
      <c r="AK583">
        <f t="shared" si="136"/>
        <v>0.5</v>
      </c>
      <c r="AL583">
        <f t="shared" si="137"/>
        <v>0</v>
      </c>
      <c r="AM583">
        <f t="shared" si="138"/>
        <v>0</v>
      </c>
      <c r="AN583" s="6">
        <f t="shared" si="139"/>
        <v>0.8</v>
      </c>
      <c r="AO583" t="str">
        <f>VLOOKUP(BD_PONDERACIONES[[#This Row],[Comuna]],Tabla3[#All],2,0)</f>
        <v>Florida</v>
      </c>
    </row>
    <row r="584" spans="1:41" x14ac:dyDescent="0.35">
      <c r="A584" t="s">
        <v>1265</v>
      </c>
      <c r="B584" t="s">
        <v>1266</v>
      </c>
      <c r="C584" t="s">
        <v>593</v>
      </c>
      <c r="D584" s="5">
        <v>44620</v>
      </c>
      <c r="E584" s="5">
        <v>44595</v>
      </c>
      <c r="F584" t="s">
        <v>753</v>
      </c>
      <c r="G584" t="s">
        <v>1267</v>
      </c>
      <c r="H584" t="s">
        <v>755</v>
      </c>
      <c r="J584" t="s">
        <v>756</v>
      </c>
      <c r="K584" t="s">
        <v>756</v>
      </c>
      <c r="L584" t="s">
        <v>757</v>
      </c>
      <c r="M584" t="s">
        <v>757</v>
      </c>
      <c r="N584" t="s">
        <v>756</v>
      </c>
      <c r="O584" t="s">
        <v>756</v>
      </c>
      <c r="P584" t="s">
        <v>765</v>
      </c>
      <c r="Q584" t="s">
        <v>759</v>
      </c>
      <c r="R584" t="s">
        <v>759</v>
      </c>
      <c r="S584" t="s">
        <v>756</v>
      </c>
      <c r="T584" t="s">
        <v>756</v>
      </c>
      <c r="U584" t="s">
        <v>756</v>
      </c>
      <c r="V584" t="s">
        <v>773</v>
      </c>
      <c r="W584" t="s">
        <v>768</v>
      </c>
      <c r="X584" t="s">
        <v>1268</v>
      </c>
      <c r="Y584" t="str">
        <f t="shared" si="126"/>
        <v>febrero</v>
      </c>
      <c r="Z584">
        <f>YEAR(BD_PONDERACIONES[[#This Row],[Fecha Ejecución del Ticket]])</f>
        <v>2022</v>
      </c>
      <c r="AA584" t="str">
        <f t="shared" si="127"/>
        <v>febrero</v>
      </c>
      <c r="AB584">
        <f>YEAR(BD_PONDERACIONES[[#This Row],[Fecha de Inspección]])</f>
        <v>2022</v>
      </c>
      <c r="AC584">
        <f t="shared" si="128"/>
        <v>0.5</v>
      </c>
      <c r="AD584">
        <f t="shared" si="129"/>
        <v>0.5</v>
      </c>
      <c r="AE584">
        <f t="shared" si="130"/>
        <v>0.5</v>
      </c>
      <c r="AF584">
        <f t="shared" si="131"/>
        <v>0.5</v>
      </c>
      <c r="AG584">
        <f t="shared" si="132"/>
        <v>0.5</v>
      </c>
      <c r="AH584">
        <f t="shared" si="133"/>
        <v>0.5</v>
      </c>
      <c r="AI584">
        <f t="shared" si="134"/>
        <v>0.25</v>
      </c>
      <c r="AJ584">
        <f t="shared" si="135"/>
        <v>0.25</v>
      </c>
      <c r="AK584">
        <f t="shared" si="136"/>
        <v>0.5</v>
      </c>
      <c r="AL584">
        <f t="shared" si="137"/>
        <v>0</v>
      </c>
      <c r="AM584">
        <f t="shared" si="138"/>
        <v>0.17499999999999999</v>
      </c>
      <c r="AN584" s="6">
        <f t="shared" si="139"/>
        <v>0.83500000000000008</v>
      </c>
      <c r="AO584" t="str">
        <f>VLOOKUP(BD_PONDERACIONES[[#This Row],[Comuna]],Tabla3[#All],2,0)</f>
        <v>Florida</v>
      </c>
    </row>
    <row r="585" spans="1:41" x14ac:dyDescent="0.35">
      <c r="A585" t="s">
        <v>1269</v>
      </c>
      <c r="B585" t="s">
        <v>1270</v>
      </c>
      <c r="C585" t="s">
        <v>605</v>
      </c>
      <c r="D585" s="5">
        <v>44620</v>
      </c>
      <c r="E585" s="5">
        <v>44596</v>
      </c>
      <c r="F585" t="s">
        <v>753</v>
      </c>
      <c r="G585" t="s">
        <v>1271</v>
      </c>
      <c r="H585" t="s">
        <v>755</v>
      </c>
      <c r="J585" t="s">
        <v>756</v>
      </c>
      <c r="K585" t="s">
        <v>756</v>
      </c>
      <c r="L585" t="s">
        <v>756</v>
      </c>
      <c r="M585" t="s">
        <v>756</v>
      </c>
      <c r="N585" t="s">
        <v>756</v>
      </c>
      <c r="O585" t="s">
        <v>756</v>
      </c>
      <c r="P585" t="s">
        <v>765</v>
      </c>
      <c r="Q585" t="s">
        <v>759</v>
      </c>
      <c r="R585" t="s">
        <v>759</v>
      </c>
      <c r="S585" t="s">
        <v>756</v>
      </c>
      <c r="T585" t="s">
        <v>756</v>
      </c>
      <c r="U585" t="s">
        <v>756</v>
      </c>
      <c r="V585" t="s">
        <v>756</v>
      </c>
      <c r="W585" t="s">
        <v>773</v>
      </c>
      <c r="X585" t="s">
        <v>1272</v>
      </c>
      <c r="Y585" t="str">
        <f t="shared" si="126"/>
        <v>febrero</v>
      </c>
      <c r="Z585">
        <f>YEAR(BD_PONDERACIONES[[#This Row],[Fecha Ejecución del Ticket]])</f>
        <v>2022</v>
      </c>
      <c r="AA585" t="str">
        <f t="shared" si="127"/>
        <v>febrero</v>
      </c>
      <c r="AB585">
        <f>YEAR(BD_PONDERACIONES[[#This Row],[Fecha de Inspección]])</f>
        <v>2022</v>
      </c>
      <c r="AC585">
        <f t="shared" si="128"/>
        <v>0.5</v>
      </c>
      <c r="AD585">
        <f t="shared" si="129"/>
        <v>0.5</v>
      </c>
      <c r="AE585">
        <f t="shared" si="130"/>
        <v>0.5</v>
      </c>
      <c r="AF585">
        <f t="shared" si="131"/>
        <v>0.5</v>
      </c>
      <c r="AG585">
        <f t="shared" si="132"/>
        <v>0.5</v>
      </c>
      <c r="AH585">
        <f t="shared" si="133"/>
        <v>0.5</v>
      </c>
      <c r="AI585">
        <f t="shared" si="134"/>
        <v>0.25</v>
      </c>
      <c r="AJ585">
        <f t="shared" si="135"/>
        <v>0.25</v>
      </c>
      <c r="AK585">
        <f t="shared" si="136"/>
        <v>0.5</v>
      </c>
      <c r="AL585">
        <f t="shared" si="137"/>
        <v>0.5</v>
      </c>
      <c r="AM585">
        <f t="shared" si="138"/>
        <v>0</v>
      </c>
      <c r="AN585" s="6">
        <f t="shared" si="139"/>
        <v>0.9</v>
      </c>
      <c r="AO585" t="str">
        <f>VLOOKUP(BD_PONDERACIONES[[#This Row],[Comuna]],Tabla3[#All],2,0)</f>
        <v>Florida</v>
      </c>
    </row>
    <row r="586" spans="1:41" x14ac:dyDescent="0.35">
      <c r="A586" t="s">
        <v>1273</v>
      </c>
      <c r="B586" t="s">
        <v>1274</v>
      </c>
      <c r="C586" t="s">
        <v>582</v>
      </c>
      <c r="D586" s="5">
        <v>44620</v>
      </c>
      <c r="E586" s="5">
        <v>44595</v>
      </c>
      <c r="F586" t="s">
        <v>763</v>
      </c>
      <c r="G586" t="s">
        <v>1275</v>
      </c>
      <c r="H586" t="s">
        <v>755</v>
      </c>
      <c r="J586" t="s">
        <v>756</v>
      </c>
      <c r="K586" t="s">
        <v>756</v>
      </c>
      <c r="L586" t="s">
        <v>757</v>
      </c>
      <c r="M586" t="s">
        <v>757</v>
      </c>
      <c r="N586" t="s">
        <v>756</v>
      </c>
      <c r="O586" t="s">
        <v>756</v>
      </c>
      <c r="P586" t="s">
        <v>758</v>
      </c>
      <c r="Q586" t="s">
        <v>759</v>
      </c>
      <c r="R586" t="s">
        <v>759</v>
      </c>
      <c r="S586" t="s">
        <v>757</v>
      </c>
      <c r="T586" t="s">
        <v>757</v>
      </c>
      <c r="U586" t="s">
        <v>757</v>
      </c>
      <c r="V586" t="s">
        <v>756</v>
      </c>
      <c r="W586" t="s">
        <v>756</v>
      </c>
      <c r="X586" t="s">
        <v>1276</v>
      </c>
      <c r="Y586" t="str">
        <f t="shared" si="126"/>
        <v>febrero</v>
      </c>
      <c r="Z586">
        <f>YEAR(BD_PONDERACIONES[[#This Row],[Fecha Ejecución del Ticket]])</f>
        <v>2022</v>
      </c>
      <c r="AA586" t="str">
        <f t="shared" si="127"/>
        <v>febrero</v>
      </c>
      <c r="AB586">
        <f>YEAR(BD_PONDERACIONES[[#This Row],[Fecha de Inspección]])</f>
        <v>2022</v>
      </c>
      <c r="AC586">
        <f t="shared" si="128"/>
        <v>0.5</v>
      </c>
      <c r="AD586">
        <f t="shared" si="129"/>
        <v>0.5</v>
      </c>
      <c r="AE586">
        <f t="shared" si="130"/>
        <v>0.5</v>
      </c>
      <c r="AF586">
        <f t="shared" si="131"/>
        <v>0.5</v>
      </c>
      <c r="AG586">
        <f t="shared" si="132"/>
        <v>0.5</v>
      </c>
      <c r="AH586">
        <f t="shared" si="133"/>
        <v>0.5</v>
      </c>
      <c r="AI586">
        <f t="shared" si="134"/>
        <v>0.25</v>
      </c>
      <c r="AJ586">
        <f t="shared" si="135"/>
        <v>0.25</v>
      </c>
      <c r="AK586">
        <f t="shared" si="136"/>
        <v>0.5</v>
      </c>
      <c r="AL586">
        <f t="shared" si="137"/>
        <v>0.5</v>
      </c>
      <c r="AM586">
        <f t="shared" si="138"/>
        <v>0.5</v>
      </c>
      <c r="AN586" s="6">
        <f t="shared" si="139"/>
        <v>1</v>
      </c>
      <c r="AO586" t="str">
        <f>VLOOKUP(BD_PONDERACIONES[[#This Row],[Comuna]],Tabla3[#All],2,0)</f>
        <v>Florida</v>
      </c>
    </row>
    <row r="587" spans="1:41" x14ac:dyDescent="0.35">
      <c r="A587" t="s">
        <v>1277</v>
      </c>
      <c r="B587" t="s">
        <v>1278</v>
      </c>
      <c r="C587" t="s">
        <v>603</v>
      </c>
      <c r="D587" s="5">
        <v>44620</v>
      </c>
      <c r="E587" s="5">
        <v>44596</v>
      </c>
      <c r="F587" t="s">
        <v>753</v>
      </c>
      <c r="G587" t="s">
        <v>1279</v>
      </c>
      <c r="H587" t="s">
        <v>755</v>
      </c>
      <c r="J587" t="s">
        <v>756</v>
      </c>
      <c r="K587" t="s">
        <v>756</v>
      </c>
      <c r="L587" t="s">
        <v>757</v>
      </c>
      <c r="M587" t="s">
        <v>757</v>
      </c>
      <c r="N587" t="s">
        <v>756</v>
      </c>
      <c r="O587" t="s">
        <v>756</v>
      </c>
      <c r="P587" t="s">
        <v>765</v>
      </c>
      <c r="Q587" t="s">
        <v>1280</v>
      </c>
      <c r="R587" t="s">
        <v>759</v>
      </c>
      <c r="S587" t="s">
        <v>756</v>
      </c>
      <c r="T587" t="s">
        <v>756</v>
      </c>
      <c r="U587" t="s">
        <v>756</v>
      </c>
      <c r="V587" t="s">
        <v>756</v>
      </c>
      <c r="W587" t="s">
        <v>756</v>
      </c>
      <c r="X587" t="s">
        <v>1281</v>
      </c>
      <c r="Y587" t="str">
        <f t="shared" si="126"/>
        <v>febrero</v>
      </c>
      <c r="Z587">
        <f>YEAR(BD_PONDERACIONES[[#This Row],[Fecha Ejecución del Ticket]])</f>
        <v>2022</v>
      </c>
      <c r="AA587" t="str">
        <f t="shared" si="127"/>
        <v>febrero</v>
      </c>
      <c r="AB587">
        <f>YEAR(BD_PONDERACIONES[[#This Row],[Fecha de Inspección]])</f>
        <v>2022</v>
      </c>
      <c r="AC587">
        <f t="shared" si="128"/>
        <v>0.5</v>
      </c>
      <c r="AD587">
        <f t="shared" si="129"/>
        <v>0.5</v>
      </c>
      <c r="AE587">
        <f t="shared" si="130"/>
        <v>0.5</v>
      </c>
      <c r="AF587">
        <f t="shared" si="131"/>
        <v>0.5</v>
      </c>
      <c r="AG587">
        <f t="shared" si="132"/>
        <v>0.5</v>
      </c>
      <c r="AH587">
        <f t="shared" si="133"/>
        <v>0.5</v>
      </c>
      <c r="AI587">
        <f t="shared" si="134"/>
        <v>0.25</v>
      </c>
      <c r="AJ587">
        <f t="shared" si="135"/>
        <v>0.25</v>
      </c>
      <c r="AK587">
        <f t="shared" si="136"/>
        <v>0.5</v>
      </c>
      <c r="AL587">
        <f t="shared" si="137"/>
        <v>0.5</v>
      </c>
      <c r="AM587">
        <f t="shared" si="138"/>
        <v>0.5</v>
      </c>
      <c r="AN587" s="6">
        <f t="shared" si="139"/>
        <v>1</v>
      </c>
      <c r="AO587" t="str">
        <f>VLOOKUP(BD_PONDERACIONES[[#This Row],[Comuna]],Tabla3[#All],2,0)</f>
        <v>Florida</v>
      </c>
    </row>
    <row r="588" spans="1:41" x14ac:dyDescent="0.35">
      <c r="A588" t="s">
        <v>1282</v>
      </c>
      <c r="B588" t="s">
        <v>1283</v>
      </c>
      <c r="C588" t="s">
        <v>609</v>
      </c>
      <c r="D588" s="5">
        <v>44620</v>
      </c>
      <c r="E588" s="5">
        <v>44597</v>
      </c>
      <c r="F588" t="s">
        <v>753</v>
      </c>
      <c r="G588" t="s">
        <v>1284</v>
      </c>
      <c r="H588" t="s">
        <v>755</v>
      </c>
      <c r="J588" t="s">
        <v>756</v>
      </c>
      <c r="K588" t="s">
        <v>756</v>
      </c>
      <c r="L588" t="s">
        <v>757</v>
      </c>
      <c r="M588" t="s">
        <v>757</v>
      </c>
      <c r="N588" t="s">
        <v>756</v>
      </c>
      <c r="O588" t="s">
        <v>756</v>
      </c>
      <c r="P588" t="s">
        <v>758</v>
      </c>
      <c r="Q588" t="s">
        <v>759</v>
      </c>
      <c r="R588" t="s">
        <v>759</v>
      </c>
      <c r="S588" t="s">
        <v>757</v>
      </c>
      <c r="T588" t="s">
        <v>757</v>
      </c>
      <c r="U588" t="s">
        <v>757</v>
      </c>
      <c r="V588" t="s">
        <v>756</v>
      </c>
      <c r="W588" t="s">
        <v>768</v>
      </c>
      <c r="X588" t="s">
        <v>1285</v>
      </c>
      <c r="Y588" t="str">
        <f t="shared" si="126"/>
        <v>febrero</v>
      </c>
      <c r="Z588">
        <f>YEAR(BD_PONDERACIONES[[#This Row],[Fecha Ejecución del Ticket]])</f>
        <v>2022</v>
      </c>
      <c r="AA588" t="str">
        <f t="shared" si="127"/>
        <v>febrero</v>
      </c>
      <c r="AB588">
        <f>YEAR(BD_PONDERACIONES[[#This Row],[Fecha de Inspección]])</f>
        <v>2022</v>
      </c>
      <c r="AC588">
        <f t="shared" si="128"/>
        <v>0.5</v>
      </c>
      <c r="AD588">
        <f t="shared" si="129"/>
        <v>0.5</v>
      </c>
      <c r="AE588">
        <f t="shared" si="130"/>
        <v>0.5</v>
      </c>
      <c r="AF588">
        <f t="shared" si="131"/>
        <v>0.5</v>
      </c>
      <c r="AG588">
        <f t="shared" si="132"/>
        <v>0.5</v>
      </c>
      <c r="AH588">
        <f t="shared" si="133"/>
        <v>0.5</v>
      </c>
      <c r="AI588">
        <f t="shared" si="134"/>
        <v>0.25</v>
      </c>
      <c r="AJ588">
        <f t="shared" si="135"/>
        <v>0.25</v>
      </c>
      <c r="AK588">
        <f t="shared" si="136"/>
        <v>0.5</v>
      </c>
      <c r="AL588">
        <f t="shared" si="137"/>
        <v>0.5</v>
      </c>
      <c r="AM588">
        <f t="shared" si="138"/>
        <v>0.17499999999999999</v>
      </c>
      <c r="AN588" s="6">
        <f t="shared" si="139"/>
        <v>0.93500000000000005</v>
      </c>
      <c r="AO588" t="str">
        <f>VLOOKUP(BD_PONDERACIONES[[#This Row],[Comuna]],Tabla3[#All],2,0)</f>
        <v>Florida</v>
      </c>
    </row>
    <row r="589" spans="1:41" x14ac:dyDescent="0.35">
      <c r="A589" t="s">
        <v>1286</v>
      </c>
      <c r="B589" t="s">
        <v>1287</v>
      </c>
      <c r="C589" t="s">
        <v>576</v>
      </c>
      <c r="D589" s="5">
        <v>44620</v>
      </c>
      <c r="E589" s="5">
        <v>44594</v>
      </c>
      <c r="F589" t="s">
        <v>763</v>
      </c>
      <c r="G589" t="s">
        <v>1288</v>
      </c>
      <c r="H589" t="s">
        <v>755</v>
      </c>
      <c r="J589" t="s">
        <v>756</v>
      </c>
      <c r="K589" t="s">
        <v>756</v>
      </c>
      <c r="L589" t="s">
        <v>757</v>
      </c>
      <c r="M589" t="s">
        <v>757</v>
      </c>
      <c r="N589" t="s">
        <v>756</v>
      </c>
      <c r="O589" t="s">
        <v>756</v>
      </c>
      <c r="P589" t="s">
        <v>758</v>
      </c>
      <c r="Q589" t="s">
        <v>759</v>
      </c>
      <c r="R589" t="s">
        <v>759</v>
      </c>
      <c r="S589" t="s">
        <v>757</v>
      </c>
      <c r="T589" t="s">
        <v>757</v>
      </c>
      <c r="U589" t="s">
        <v>757</v>
      </c>
      <c r="V589" t="s">
        <v>756</v>
      </c>
      <c r="W589" t="s">
        <v>756</v>
      </c>
      <c r="X589" t="s">
        <v>1289</v>
      </c>
      <c r="Y589" t="str">
        <f t="shared" si="126"/>
        <v>febrero</v>
      </c>
      <c r="Z589">
        <f>YEAR(BD_PONDERACIONES[[#This Row],[Fecha Ejecución del Ticket]])</f>
        <v>2022</v>
      </c>
      <c r="AA589" t="str">
        <f t="shared" si="127"/>
        <v>febrero</v>
      </c>
      <c r="AB589">
        <f>YEAR(BD_PONDERACIONES[[#This Row],[Fecha de Inspección]])</f>
        <v>2022</v>
      </c>
      <c r="AC589">
        <f t="shared" si="128"/>
        <v>0.5</v>
      </c>
      <c r="AD589">
        <f t="shared" si="129"/>
        <v>0.5</v>
      </c>
      <c r="AE589">
        <f t="shared" si="130"/>
        <v>0.5</v>
      </c>
      <c r="AF589">
        <f t="shared" si="131"/>
        <v>0.5</v>
      </c>
      <c r="AG589">
        <f t="shared" si="132"/>
        <v>0.5</v>
      </c>
      <c r="AH589">
        <f t="shared" si="133"/>
        <v>0.5</v>
      </c>
      <c r="AI589">
        <f t="shared" si="134"/>
        <v>0.25</v>
      </c>
      <c r="AJ589">
        <f t="shared" si="135"/>
        <v>0.25</v>
      </c>
      <c r="AK589">
        <f t="shared" si="136"/>
        <v>0.5</v>
      </c>
      <c r="AL589">
        <f t="shared" si="137"/>
        <v>0.5</v>
      </c>
      <c r="AM589">
        <f t="shared" si="138"/>
        <v>0.5</v>
      </c>
      <c r="AN589" s="6">
        <f t="shared" si="139"/>
        <v>1</v>
      </c>
      <c r="AO589" t="str">
        <f>VLOOKUP(BD_PONDERACIONES[[#This Row],[Comuna]],Tabla3[#All],2,0)</f>
        <v>Florida</v>
      </c>
    </row>
    <row r="590" spans="1:41" x14ac:dyDescent="0.35">
      <c r="A590" t="s">
        <v>1290</v>
      </c>
      <c r="B590" t="s">
        <v>1291</v>
      </c>
      <c r="C590" t="s">
        <v>567</v>
      </c>
      <c r="D590" s="5">
        <v>44620</v>
      </c>
      <c r="E590" s="5">
        <v>44593</v>
      </c>
      <c r="F590" t="s">
        <v>763</v>
      </c>
      <c r="G590" t="s">
        <v>1292</v>
      </c>
      <c r="H590" t="s">
        <v>755</v>
      </c>
      <c r="J590" t="s">
        <v>756</v>
      </c>
      <c r="K590" t="s">
        <v>756</v>
      </c>
      <c r="L590" t="s">
        <v>757</v>
      </c>
      <c r="M590" t="s">
        <v>757</v>
      </c>
      <c r="N590" t="s">
        <v>756</v>
      </c>
      <c r="O590" t="s">
        <v>756</v>
      </c>
      <c r="P590" t="s">
        <v>758</v>
      </c>
      <c r="Q590" t="s">
        <v>759</v>
      </c>
      <c r="R590" t="s">
        <v>759</v>
      </c>
      <c r="S590" t="s">
        <v>757</v>
      </c>
      <c r="T590" t="s">
        <v>757</v>
      </c>
      <c r="U590" t="s">
        <v>757</v>
      </c>
      <c r="V590" t="s">
        <v>756</v>
      </c>
      <c r="W590" t="s">
        <v>756</v>
      </c>
      <c r="X590" t="s">
        <v>804</v>
      </c>
      <c r="Y590" t="str">
        <f t="shared" si="126"/>
        <v>febrero</v>
      </c>
      <c r="Z590">
        <f>YEAR(BD_PONDERACIONES[[#This Row],[Fecha Ejecución del Ticket]])</f>
        <v>2022</v>
      </c>
      <c r="AA590" t="str">
        <f t="shared" si="127"/>
        <v>febrero</v>
      </c>
      <c r="AB590">
        <f>YEAR(BD_PONDERACIONES[[#This Row],[Fecha de Inspección]])</f>
        <v>2022</v>
      </c>
      <c r="AC590">
        <f t="shared" si="128"/>
        <v>0.5</v>
      </c>
      <c r="AD590">
        <f t="shared" si="129"/>
        <v>0.5</v>
      </c>
      <c r="AE590">
        <f t="shared" si="130"/>
        <v>0.5</v>
      </c>
      <c r="AF590">
        <f t="shared" si="131"/>
        <v>0.5</v>
      </c>
      <c r="AG590">
        <f t="shared" si="132"/>
        <v>0.5</v>
      </c>
      <c r="AH590">
        <f t="shared" si="133"/>
        <v>0.5</v>
      </c>
      <c r="AI590">
        <f t="shared" si="134"/>
        <v>0.25</v>
      </c>
      <c r="AJ590">
        <f t="shared" si="135"/>
        <v>0.25</v>
      </c>
      <c r="AK590">
        <f t="shared" si="136"/>
        <v>0.5</v>
      </c>
      <c r="AL590">
        <f t="shared" si="137"/>
        <v>0.5</v>
      </c>
      <c r="AM590">
        <f t="shared" si="138"/>
        <v>0.5</v>
      </c>
      <c r="AN590" s="6">
        <f t="shared" si="139"/>
        <v>1</v>
      </c>
      <c r="AO590" t="str">
        <f>VLOOKUP(BD_PONDERACIONES[[#This Row],[Comuna]],Tabla3[#All],2,0)</f>
        <v>Florida</v>
      </c>
    </row>
    <row r="591" spans="1:41" x14ac:dyDescent="0.35">
      <c r="A591" t="s">
        <v>1293</v>
      </c>
      <c r="B591" t="s">
        <v>1294</v>
      </c>
      <c r="C591" t="s">
        <v>566</v>
      </c>
      <c r="D591" s="5">
        <v>44620</v>
      </c>
      <c r="E591" s="5">
        <v>44593</v>
      </c>
      <c r="F591" t="s">
        <v>763</v>
      </c>
      <c r="G591" t="s">
        <v>1295</v>
      </c>
      <c r="H591" t="s">
        <v>755</v>
      </c>
      <c r="J591" t="s">
        <v>756</v>
      </c>
      <c r="K591" t="s">
        <v>756</v>
      </c>
      <c r="L591" t="s">
        <v>757</v>
      </c>
      <c r="M591" t="s">
        <v>757</v>
      </c>
      <c r="N591" t="s">
        <v>756</v>
      </c>
      <c r="O591" t="s">
        <v>756</v>
      </c>
      <c r="P591" t="s">
        <v>765</v>
      </c>
      <c r="Q591" t="s">
        <v>759</v>
      </c>
      <c r="R591" t="s">
        <v>759</v>
      </c>
      <c r="S591" t="s">
        <v>756</v>
      </c>
      <c r="T591" t="s">
        <v>756</v>
      </c>
      <c r="U591" t="s">
        <v>756</v>
      </c>
      <c r="V591" t="s">
        <v>756</v>
      </c>
      <c r="W591" t="s">
        <v>756</v>
      </c>
      <c r="X591" t="s">
        <v>1296</v>
      </c>
      <c r="Y591" t="str">
        <f t="shared" si="126"/>
        <v>febrero</v>
      </c>
      <c r="Z591">
        <f>YEAR(BD_PONDERACIONES[[#This Row],[Fecha Ejecución del Ticket]])</f>
        <v>2022</v>
      </c>
      <c r="AA591" t="str">
        <f t="shared" si="127"/>
        <v>febrero</v>
      </c>
      <c r="AB591">
        <f>YEAR(BD_PONDERACIONES[[#This Row],[Fecha de Inspección]])</f>
        <v>2022</v>
      </c>
      <c r="AC591">
        <f t="shared" si="128"/>
        <v>0.5</v>
      </c>
      <c r="AD591">
        <f t="shared" si="129"/>
        <v>0.5</v>
      </c>
      <c r="AE591">
        <f t="shared" si="130"/>
        <v>0.5</v>
      </c>
      <c r="AF591">
        <f t="shared" si="131"/>
        <v>0.5</v>
      </c>
      <c r="AG591">
        <f t="shared" si="132"/>
        <v>0.5</v>
      </c>
      <c r="AH591">
        <f t="shared" si="133"/>
        <v>0.5</v>
      </c>
      <c r="AI591">
        <f t="shared" si="134"/>
        <v>0.25</v>
      </c>
      <c r="AJ591">
        <f t="shared" si="135"/>
        <v>0.25</v>
      </c>
      <c r="AK591">
        <f t="shared" si="136"/>
        <v>0.5</v>
      </c>
      <c r="AL591">
        <f t="shared" si="137"/>
        <v>0.5</v>
      </c>
      <c r="AM591">
        <f t="shared" si="138"/>
        <v>0.5</v>
      </c>
      <c r="AN591" s="6">
        <f t="shared" si="139"/>
        <v>1</v>
      </c>
      <c r="AO591" t="str">
        <f>VLOOKUP(BD_PONDERACIONES[[#This Row],[Comuna]],Tabla3[#All],2,0)</f>
        <v>Florida</v>
      </c>
    </row>
    <row r="592" spans="1:41" x14ac:dyDescent="0.35">
      <c r="A592" t="s">
        <v>1297</v>
      </c>
      <c r="B592" t="s">
        <v>1298</v>
      </c>
      <c r="C592" t="s">
        <v>572</v>
      </c>
      <c r="D592" s="5">
        <v>44620</v>
      </c>
      <c r="E592" s="5">
        <v>44594</v>
      </c>
      <c r="F592" t="s">
        <v>763</v>
      </c>
      <c r="G592" t="s">
        <v>1299</v>
      </c>
      <c r="H592" t="s">
        <v>755</v>
      </c>
      <c r="J592" t="s">
        <v>756</v>
      </c>
      <c r="K592" t="s">
        <v>756</v>
      </c>
      <c r="L592" t="s">
        <v>756</v>
      </c>
      <c r="M592" t="s">
        <v>756</v>
      </c>
      <c r="N592" t="s">
        <v>756</v>
      </c>
      <c r="O592" t="s">
        <v>756</v>
      </c>
      <c r="P592" t="s">
        <v>765</v>
      </c>
      <c r="Q592" t="s">
        <v>1300</v>
      </c>
      <c r="R592" t="s">
        <v>1301</v>
      </c>
      <c r="S592" t="s">
        <v>756</v>
      </c>
      <c r="T592" t="s">
        <v>756</v>
      </c>
      <c r="U592" t="s">
        <v>756</v>
      </c>
      <c r="V592" t="s">
        <v>756</v>
      </c>
      <c r="W592" t="s">
        <v>756</v>
      </c>
      <c r="X592" t="s">
        <v>769</v>
      </c>
      <c r="Y592" t="str">
        <f t="shared" si="126"/>
        <v>febrero</v>
      </c>
      <c r="Z592">
        <f>YEAR(BD_PONDERACIONES[[#This Row],[Fecha Ejecución del Ticket]])</f>
        <v>2022</v>
      </c>
      <c r="AA592" t="str">
        <f t="shared" si="127"/>
        <v>febrero</v>
      </c>
      <c r="AB592">
        <f>YEAR(BD_PONDERACIONES[[#This Row],[Fecha de Inspección]])</f>
        <v>2022</v>
      </c>
      <c r="AC592">
        <f t="shared" si="128"/>
        <v>0.5</v>
      </c>
      <c r="AD592">
        <f t="shared" si="129"/>
        <v>0.5</v>
      </c>
      <c r="AE592">
        <f t="shared" si="130"/>
        <v>0.5</v>
      </c>
      <c r="AF592">
        <f t="shared" si="131"/>
        <v>0.5</v>
      </c>
      <c r="AG592">
        <f t="shared" si="132"/>
        <v>0.5</v>
      </c>
      <c r="AH592">
        <f t="shared" si="133"/>
        <v>0.5</v>
      </c>
      <c r="AI592">
        <f t="shared" si="134"/>
        <v>0.25</v>
      </c>
      <c r="AJ592">
        <f t="shared" si="135"/>
        <v>0.25</v>
      </c>
      <c r="AK592">
        <f t="shared" si="136"/>
        <v>0.5</v>
      </c>
      <c r="AL592">
        <f t="shared" si="137"/>
        <v>0.5</v>
      </c>
      <c r="AM592">
        <f t="shared" si="138"/>
        <v>0.5</v>
      </c>
      <c r="AN592" s="6">
        <f t="shared" si="139"/>
        <v>1</v>
      </c>
      <c r="AO592" t="str">
        <f>VLOOKUP(BD_PONDERACIONES[[#This Row],[Comuna]],Tabla3[#All],2,0)</f>
        <v>Florida</v>
      </c>
    </row>
    <row r="593" spans="1:41" x14ac:dyDescent="0.35">
      <c r="A593" t="s">
        <v>1302</v>
      </c>
      <c r="B593" t="s">
        <v>1303</v>
      </c>
      <c r="C593" t="s">
        <v>570</v>
      </c>
      <c r="D593" s="5">
        <v>44620</v>
      </c>
      <c r="E593" s="5">
        <v>44594</v>
      </c>
      <c r="F593" t="s">
        <v>763</v>
      </c>
      <c r="G593" t="s">
        <v>1304</v>
      </c>
      <c r="H593" t="s">
        <v>755</v>
      </c>
      <c r="J593" t="s">
        <v>756</v>
      </c>
      <c r="K593" t="s">
        <v>756</v>
      </c>
      <c r="L593" t="s">
        <v>756</v>
      </c>
      <c r="M593" t="s">
        <v>756</v>
      </c>
      <c r="N593" t="s">
        <v>756</v>
      </c>
      <c r="O593" t="s">
        <v>756</v>
      </c>
      <c r="P593" t="s">
        <v>758</v>
      </c>
      <c r="Q593" t="s">
        <v>759</v>
      </c>
      <c r="R593" t="s">
        <v>759</v>
      </c>
      <c r="S593" t="s">
        <v>757</v>
      </c>
      <c r="T593" t="s">
        <v>757</v>
      </c>
      <c r="U593" t="s">
        <v>757</v>
      </c>
      <c r="V593" t="s">
        <v>756</v>
      </c>
      <c r="W593" t="s">
        <v>756</v>
      </c>
      <c r="X593" t="s">
        <v>1305</v>
      </c>
      <c r="Y593" t="str">
        <f t="shared" si="126"/>
        <v>febrero</v>
      </c>
      <c r="Z593">
        <f>YEAR(BD_PONDERACIONES[[#This Row],[Fecha Ejecución del Ticket]])</f>
        <v>2022</v>
      </c>
      <c r="AA593" t="str">
        <f t="shared" si="127"/>
        <v>febrero</v>
      </c>
      <c r="AB593">
        <f>YEAR(BD_PONDERACIONES[[#This Row],[Fecha de Inspección]])</f>
        <v>2022</v>
      </c>
      <c r="AC593">
        <f t="shared" si="128"/>
        <v>0.5</v>
      </c>
      <c r="AD593">
        <f t="shared" si="129"/>
        <v>0.5</v>
      </c>
      <c r="AE593">
        <f t="shared" si="130"/>
        <v>0.5</v>
      </c>
      <c r="AF593">
        <f t="shared" si="131"/>
        <v>0.5</v>
      </c>
      <c r="AG593">
        <f t="shared" si="132"/>
        <v>0.5</v>
      </c>
      <c r="AH593">
        <f t="shared" si="133"/>
        <v>0.5</v>
      </c>
      <c r="AI593">
        <f t="shared" si="134"/>
        <v>0.25</v>
      </c>
      <c r="AJ593">
        <f t="shared" si="135"/>
        <v>0.25</v>
      </c>
      <c r="AK593">
        <f t="shared" si="136"/>
        <v>0.5</v>
      </c>
      <c r="AL593">
        <f t="shared" si="137"/>
        <v>0.5</v>
      </c>
      <c r="AM593">
        <f t="shared" si="138"/>
        <v>0.5</v>
      </c>
      <c r="AN593" s="6">
        <f t="shared" si="139"/>
        <v>1</v>
      </c>
      <c r="AO593" t="str">
        <f>VLOOKUP(BD_PONDERACIONES[[#This Row],[Comuna]],Tabla3[#All],2,0)</f>
        <v>Florida</v>
      </c>
    </row>
    <row r="594" spans="1:41" x14ac:dyDescent="0.35">
      <c r="A594" t="s">
        <v>1306</v>
      </c>
      <c r="B594" t="s">
        <v>1307</v>
      </c>
      <c r="C594" t="s">
        <v>569</v>
      </c>
      <c r="D594" s="5">
        <v>44620</v>
      </c>
      <c r="E594" s="5">
        <v>44594</v>
      </c>
      <c r="F594" t="s">
        <v>763</v>
      </c>
      <c r="G594" t="s">
        <v>1308</v>
      </c>
      <c r="H594" t="s">
        <v>755</v>
      </c>
      <c r="J594" t="s">
        <v>756</v>
      </c>
      <c r="K594" t="s">
        <v>756</v>
      </c>
      <c r="L594" t="s">
        <v>757</v>
      </c>
      <c r="M594" t="s">
        <v>757</v>
      </c>
      <c r="N594" t="s">
        <v>756</v>
      </c>
      <c r="O594" t="s">
        <v>756</v>
      </c>
      <c r="P594" t="s">
        <v>758</v>
      </c>
      <c r="Q594" t="s">
        <v>759</v>
      </c>
      <c r="R594" t="s">
        <v>759</v>
      </c>
      <c r="S594" t="s">
        <v>757</v>
      </c>
      <c r="T594" t="s">
        <v>757</v>
      </c>
      <c r="U594" t="s">
        <v>757</v>
      </c>
      <c r="V594" t="s">
        <v>773</v>
      </c>
      <c r="W594" t="s">
        <v>768</v>
      </c>
      <c r="X594" t="s">
        <v>804</v>
      </c>
      <c r="Y594" t="str">
        <f t="shared" si="126"/>
        <v>febrero</v>
      </c>
      <c r="Z594">
        <f>YEAR(BD_PONDERACIONES[[#This Row],[Fecha Ejecución del Ticket]])</f>
        <v>2022</v>
      </c>
      <c r="AA594" t="str">
        <f t="shared" si="127"/>
        <v>febrero</v>
      </c>
      <c r="AB594">
        <f>YEAR(BD_PONDERACIONES[[#This Row],[Fecha de Inspección]])</f>
        <v>2022</v>
      </c>
      <c r="AC594">
        <f t="shared" si="128"/>
        <v>0.5</v>
      </c>
      <c r="AD594">
        <f t="shared" si="129"/>
        <v>0.5</v>
      </c>
      <c r="AE594">
        <f t="shared" si="130"/>
        <v>0.5</v>
      </c>
      <c r="AF594">
        <f t="shared" si="131"/>
        <v>0.5</v>
      </c>
      <c r="AG594">
        <f t="shared" si="132"/>
        <v>0.5</v>
      </c>
      <c r="AH594">
        <f t="shared" si="133"/>
        <v>0.5</v>
      </c>
      <c r="AI594">
        <f t="shared" si="134"/>
        <v>0.25</v>
      </c>
      <c r="AJ594">
        <f t="shared" si="135"/>
        <v>0.25</v>
      </c>
      <c r="AK594">
        <f t="shared" si="136"/>
        <v>0.5</v>
      </c>
      <c r="AL594">
        <f t="shared" si="137"/>
        <v>0</v>
      </c>
      <c r="AM594">
        <f t="shared" si="138"/>
        <v>0.17499999999999999</v>
      </c>
      <c r="AN594" s="6">
        <f t="shared" si="139"/>
        <v>0.83500000000000008</v>
      </c>
      <c r="AO594" t="str">
        <f>VLOOKUP(BD_PONDERACIONES[[#This Row],[Comuna]],Tabla3[#All],2,0)</f>
        <v>Florida</v>
      </c>
    </row>
    <row r="595" spans="1:41" x14ac:dyDescent="0.35">
      <c r="A595" t="s">
        <v>1309</v>
      </c>
      <c r="B595" t="s">
        <v>1310</v>
      </c>
      <c r="C595" t="s">
        <v>579</v>
      </c>
      <c r="D595" s="5">
        <v>44620</v>
      </c>
      <c r="E595" s="5">
        <v>44594</v>
      </c>
      <c r="F595" t="s">
        <v>763</v>
      </c>
      <c r="G595" t="s">
        <v>1311</v>
      </c>
      <c r="H595" t="s">
        <v>755</v>
      </c>
      <c r="J595" t="s">
        <v>756</v>
      </c>
      <c r="K595" t="s">
        <v>756</v>
      </c>
      <c r="L595" t="s">
        <v>757</v>
      </c>
      <c r="M595" t="s">
        <v>757</v>
      </c>
      <c r="N595" t="s">
        <v>756</v>
      </c>
      <c r="O595" t="s">
        <v>756</v>
      </c>
      <c r="P595" t="s">
        <v>765</v>
      </c>
      <c r="Q595" t="s">
        <v>1312</v>
      </c>
      <c r="R595" t="s">
        <v>1313</v>
      </c>
      <c r="S595" t="s">
        <v>756</v>
      </c>
      <c r="T595" t="s">
        <v>756</v>
      </c>
      <c r="U595" t="s">
        <v>756</v>
      </c>
      <c r="V595" t="s">
        <v>756</v>
      </c>
      <c r="W595" t="s">
        <v>756</v>
      </c>
      <c r="X595" t="s">
        <v>1314</v>
      </c>
      <c r="Y595" t="str">
        <f t="shared" si="126"/>
        <v>febrero</v>
      </c>
      <c r="Z595">
        <f>YEAR(BD_PONDERACIONES[[#This Row],[Fecha Ejecución del Ticket]])</f>
        <v>2022</v>
      </c>
      <c r="AA595" t="str">
        <f t="shared" si="127"/>
        <v>febrero</v>
      </c>
      <c r="AB595">
        <f>YEAR(BD_PONDERACIONES[[#This Row],[Fecha de Inspección]])</f>
        <v>2022</v>
      </c>
      <c r="AC595">
        <f t="shared" si="128"/>
        <v>0.5</v>
      </c>
      <c r="AD595">
        <f t="shared" si="129"/>
        <v>0.5</v>
      </c>
      <c r="AE595">
        <f t="shared" si="130"/>
        <v>0.5</v>
      </c>
      <c r="AF595">
        <f t="shared" si="131"/>
        <v>0.5</v>
      </c>
      <c r="AG595">
        <f t="shared" si="132"/>
        <v>0.5</v>
      </c>
      <c r="AH595">
        <f t="shared" si="133"/>
        <v>0.5</v>
      </c>
      <c r="AI595">
        <f t="shared" si="134"/>
        <v>0.25</v>
      </c>
      <c r="AJ595">
        <f t="shared" si="135"/>
        <v>0.25</v>
      </c>
      <c r="AK595">
        <f t="shared" si="136"/>
        <v>0.5</v>
      </c>
      <c r="AL595">
        <f t="shared" si="137"/>
        <v>0.5</v>
      </c>
      <c r="AM595">
        <f t="shared" si="138"/>
        <v>0.5</v>
      </c>
      <c r="AN595" s="6">
        <f t="shared" si="139"/>
        <v>1</v>
      </c>
      <c r="AO595" t="str">
        <f>VLOOKUP(BD_PONDERACIONES[[#This Row],[Comuna]],Tabla3[#All],2,0)</f>
        <v>Florida</v>
      </c>
    </row>
    <row r="596" spans="1:41" x14ac:dyDescent="0.35">
      <c r="A596" t="s">
        <v>1315</v>
      </c>
      <c r="B596" t="s">
        <v>1316</v>
      </c>
      <c r="C596" t="s">
        <v>580</v>
      </c>
      <c r="D596" s="5">
        <v>44620</v>
      </c>
      <c r="E596" s="5">
        <v>44594</v>
      </c>
      <c r="F596" t="s">
        <v>763</v>
      </c>
      <c r="G596" t="s">
        <v>1317</v>
      </c>
      <c r="H596" t="s">
        <v>755</v>
      </c>
      <c r="J596" t="s">
        <v>756</v>
      </c>
      <c r="K596" t="s">
        <v>756</v>
      </c>
      <c r="L596" t="s">
        <v>757</v>
      </c>
      <c r="M596" t="s">
        <v>757</v>
      </c>
      <c r="N596" t="s">
        <v>756</v>
      </c>
      <c r="O596" t="s">
        <v>756</v>
      </c>
      <c r="P596" t="s">
        <v>765</v>
      </c>
      <c r="Q596" t="s">
        <v>1318</v>
      </c>
      <c r="R596" t="s">
        <v>1319</v>
      </c>
      <c r="S596" t="s">
        <v>756</v>
      </c>
      <c r="T596" t="s">
        <v>756</v>
      </c>
      <c r="U596" t="s">
        <v>756</v>
      </c>
      <c r="V596" t="s">
        <v>756</v>
      </c>
      <c r="W596" t="s">
        <v>756</v>
      </c>
      <c r="X596" t="s">
        <v>769</v>
      </c>
      <c r="Y596" t="str">
        <f t="shared" si="126"/>
        <v>febrero</v>
      </c>
      <c r="Z596">
        <f>YEAR(BD_PONDERACIONES[[#This Row],[Fecha Ejecución del Ticket]])</f>
        <v>2022</v>
      </c>
      <c r="AA596" t="str">
        <f t="shared" si="127"/>
        <v>febrero</v>
      </c>
      <c r="AB596">
        <f>YEAR(BD_PONDERACIONES[[#This Row],[Fecha de Inspección]])</f>
        <v>2022</v>
      </c>
      <c r="AC596">
        <f t="shared" si="128"/>
        <v>0.5</v>
      </c>
      <c r="AD596">
        <f t="shared" si="129"/>
        <v>0.5</v>
      </c>
      <c r="AE596">
        <f t="shared" si="130"/>
        <v>0.5</v>
      </c>
      <c r="AF596">
        <f t="shared" si="131"/>
        <v>0.5</v>
      </c>
      <c r="AG596">
        <f t="shared" si="132"/>
        <v>0.5</v>
      </c>
      <c r="AH596">
        <f t="shared" si="133"/>
        <v>0.5</v>
      </c>
      <c r="AI596">
        <f t="shared" si="134"/>
        <v>0.25</v>
      </c>
      <c r="AJ596">
        <f t="shared" si="135"/>
        <v>0.25</v>
      </c>
      <c r="AK596">
        <f t="shared" si="136"/>
        <v>0.5</v>
      </c>
      <c r="AL596">
        <f t="shared" si="137"/>
        <v>0.5</v>
      </c>
      <c r="AM596">
        <f t="shared" si="138"/>
        <v>0.5</v>
      </c>
      <c r="AN596" s="6">
        <f t="shared" si="139"/>
        <v>1</v>
      </c>
      <c r="AO596" t="str">
        <f>VLOOKUP(BD_PONDERACIONES[[#This Row],[Comuna]],Tabla3[#All],2,0)</f>
        <v>Florida</v>
      </c>
    </row>
    <row r="597" spans="1:41" x14ac:dyDescent="0.35">
      <c r="A597" t="s">
        <v>1153</v>
      </c>
      <c r="B597" t="s">
        <v>1154</v>
      </c>
      <c r="C597" t="s">
        <v>606</v>
      </c>
      <c r="D597" s="5">
        <v>44621</v>
      </c>
      <c r="E597" s="5">
        <v>44624</v>
      </c>
      <c r="F597" t="s">
        <v>753</v>
      </c>
      <c r="G597" t="s">
        <v>1155</v>
      </c>
      <c r="H597" t="s">
        <v>755</v>
      </c>
      <c r="J597" t="s">
        <v>756</v>
      </c>
      <c r="K597" t="s">
        <v>756</v>
      </c>
      <c r="L597" t="s">
        <v>757</v>
      </c>
      <c r="M597" t="s">
        <v>757</v>
      </c>
      <c r="N597" t="s">
        <v>756</v>
      </c>
      <c r="O597" t="s">
        <v>756</v>
      </c>
      <c r="P597" t="s">
        <v>765</v>
      </c>
      <c r="Q597" t="s">
        <v>759</v>
      </c>
      <c r="R597" t="s">
        <v>759</v>
      </c>
      <c r="S597" t="s">
        <v>756</v>
      </c>
      <c r="T597" t="s">
        <v>756</v>
      </c>
      <c r="U597" t="s">
        <v>756</v>
      </c>
      <c r="V597" t="s">
        <v>756</v>
      </c>
      <c r="W597" t="s">
        <v>756</v>
      </c>
      <c r="X597" t="s">
        <v>1156</v>
      </c>
      <c r="Y597" t="str">
        <f t="shared" si="126"/>
        <v>marzo</v>
      </c>
      <c r="Z597">
        <f>YEAR(BD_PONDERACIONES[[#This Row],[Fecha Ejecución del Ticket]])</f>
        <v>2022</v>
      </c>
      <c r="AA597" t="str">
        <f t="shared" si="127"/>
        <v>marzo</v>
      </c>
      <c r="AB597">
        <f>YEAR(BD_PONDERACIONES[[#This Row],[Fecha de Inspección]])</f>
        <v>2022</v>
      </c>
      <c r="AC597">
        <f t="shared" si="128"/>
        <v>0.5</v>
      </c>
      <c r="AD597">
        <f t="shared" si="129"/>
        <v>0.5</v>
      </c>
      <c r="AE597">
        <f t="shared" si="130"/>
        <v>0.5</v>
      </c>
      <c r="AF597">
        <f t="shared" si="131"/>
        <v>0.5</v>
      </c>
      <c r="AG597">
        <f t="shared" si="132"/>
        <v>0.5</v>
      </c>
      <c r="AH597">
        <f t="shared" si="133"/>
        <v>0.5</v>
      </c>
      <c r="AI597">
        <f t="shared" si="134"/>
        <v>0.25</v>
      </c>
      <c r="AJ597">
        <f t="shared" si="135"/>
        <v>0.25</v>
      </c>
      <c r="AK597">
        <f t="shared" si="136"/>
        <v>0.5</v>
      </c>
      <c r="AL597">
        <f t="shared" si="137"/>
        <v>0.5</v>
      </c>
      <c r="AM597">
        <f t="shared" si="138"/>
        <v>0.5</v>
      </c>
      <c r="AN597" s="6">
        <f t="shared" si="139"/>
        <v>1</v>
      </c>
      <c r="AO597" t="str">
        <f>VLOOKUP(BD_PONDERACIONES[[#This Row],[Comuna]],Tabla3[#All],2,0)</f>
        <v>Florida</v>
      </c>
    </row>
    <row r="598" spans="1:41" x14ac:dyDescent="0.35">
      <c r="A598" t="s">
        <v>1157</v>
      </c>
      <c r="B598" t="s">
        <v>1158</v>
      </c>
      <c r="C598" t="s">
        <v>626</v>
      </c>
      <c r="D598" s="5">
        <v>44621</v>
      </c>
      <c r="E598" s="5">
        <v>44600</v>
      </c>
      <c r="F598" t="s">
        <v>763</v>
      </c>
      <c r="G598" t="s">
        <v>1159</v>
      </c>
      <c r="H598" t="s">
        <v>755</v>
      </c>
      <c r="J598" t="s">
        <v>756</v>
      </c>
      <c r="K598" t="s">
        <v>756</v>
      </c>
      <c r="L598" t="s">
        <v>757</v>
      </c>
      <c r="M598" t="s">
        <v>757</v>
      </c>
      <c r="N598" t="s">
        <v>756</v>
      </c>
      <c r="O598" t="s">
        <v>756</v>
      </c>
      <c r="P598" t="s">
        <v>758</v>
      </c>
      <c r="Q598" t="s">
        <v>759</v>
      </c>
      <c r="R598" t="s">
        <v>759</v>
      </c>
      <c r="S598" t="s">
        <v>757</v>
      </c>
      <c r="T598" t="s">
        <v>757</v>
      </c>
      <c r="U598" t="s">
        <v>757</v>
      </c>
      <c r="V598" t="s">
        <v>756</v>
      </c>
      <c r="W598" t="s">
        <v>756</v>
      </c>
      <c r="X598" t="s">
        <v>804</v>
      </c>
      <c r="Y598" t="str">
        <f t="shared" si="126"/>
        <v>febrero</v>
      </c>
      <c r="Z598">
        <f>YEAR(BD_PONDERACIONES[[#This Row],[Fecha Ejecución del Ticket]])</f>
        <v>2022</v>
      </c>
      <c r="AA598" t="str">
        <f t="shared" si="127"/>
        <v>marzo</v>
      </c>
      <c r="AB598">
        <f>YEAR(BD_PONDERACIONES[[#This Row],[Fecha de Inspección]])</f>
        <v>2022</v>
      </c>
      <c r="AC598">
        <f t="shared" si="128"/>
        <v>0.5</v>
      </c>
      <c r="AD598">
        <f t="shared" si="129"/>
        <v>0.5</v>
      </c>
      <c r="AE598">
        <f t="shared" si="130"/>
        <v>0.5</v>
      </c>
      <c r="AF598">
        <f t="shared" si="131"/>
        <v>0.5</v>
      </c>
      <c r="AG598">
        <f t="shared" si="132"/>
        <v>0.5</v>
      </c>
      <c r="AH598">
        <f t="shared" si="133"/>
        <v>0.5</v>
      </c>
      <c r="AI598">
        <f t="shared" si="134"/>
        <v>0.25</v>
      </c>
      <c r="AJ598">
        <f t="shared" si="135"/>
        <v>0.25</v>
      </c>
      <c r="AK598">
        <f t="shared" si="136"/>
        <v>0.5</v>
      </c>
      <c r="AL598">
        <f t="shared" si="137"/>
        <v>0.5</v>
      </c>
      <c r="AM598">
        <f t="shared" si="138"/>
        <v>0.5</v>
      </c>
      <c r="AN598" s="6">
        <f t="shared" si="139"/>
        <v>1</v>
      </c>
      <c r="AO598" t="str">
        <f>VLOOKUP(BD_PONDERACIONES[[#This Row],[Comuna]],Tabla3[#All],2,0)</f>
        <v>Florida</v>
      </c>
    </row>
    <row r="599" spans="1:41" x14ac:dyDescent="0.35">
      <c r="A599" t="s">
        <v>1160</v>
      </c>
      <c r="B599" t="s">
        <v>1161</v>
      </c>
      <c r="C599" t="s">
        <v>597</v>
      </c>
      <c r="D599" s="5">
        <v>44621</v>
      </c>
      <c r="E599" s="5">
        <v>44596</v>
      </c>
      <c r="F599" t="s">
        <v>753</v>
      </c>
      <c r="G599" t="s">
        <v>1162</v>
      </c>
      <c r="H599" t="s">
        <v>755</v>
      </c>
      <c r="J599" t="s">
        <v>756</v>
      </c>
      <c r="K599" t="s">
        <v>756</v>
      </c>
      <c r="L599" t="s">
        <v>757</v>
      </c>
      <c r="M599" t="s">
        <v>757</v>
      </c>
      <c r="N599" t="s">
        <v>756</v>
      </c>
      <c r="O599" t="s">
        <v>756</v>
      </c>
      <c r="P599" t="s">
        <v>758</v>
      </c>
      <c r="Q599" t="s">
        <v>759</v>
      </c>
      <c r="R599" t="s">
        <v>759</v>
      </c>
      <c r="S599" t="s">
        <v>757</v>
      </c>
      <c r="T599" t="s">
        <v>757</v>
      </c>
      <c r="U599" t="s">
        <v>757</v>
      </c>
      <c r="V599" t="s">
        <v>756</v>
      </c>
      <c r="W599" t="s">
        <v>756</v>
      </c>
      <c r="X599" t="s">
        <v>1163</v>
      </c>
      <c r="Y599" t="str">
        <f t="shared" si="126"/>
        <v>febrero</v>
      </c>
      <c r="Z599">
        <f>YEAR(BD_PONDERACIONES[[#This Row],[Fecha Ejecución del Ticket]])</f>
        <v>2022</v>
      </c>
      <c r="AA599" t="str">
        <f t="shared" si="127"/>
        <v>marzo</v>
      </c>
      <c r="AB599">
        <f>YEAR(BD_PONDERACIONES[[#This Row],[Fecha de Inspección]])</f>
        <v>2022</v>
      </c>
      <c r="AC599">
        <f t="shared" si="128"/>
        <v>0.5</v>
      </c>
      <c r="AD599">
        <f t="shared" si="129"/>
        <v>0.5</v>
      </c>
      <c r="AE599">
        <f t="shared" si="130"/>
        <v>0.5</v>
      </c>
      <c r="AF599">
        <f t="shared" si="131"/>
        <v>0.5</v>
      </c>
      <c r="AG599">
        <f t="shared" si="132"/>
        <v>0.5</v>
      </c>
      <c r="AH599">
        <f t="shared" si="133"/>
        <v>0.5</v>
      </c>
      <c r="AI599">
        <f t="shared" si="134"/>
        <v>0.25</v>
      </c>
      <c r="AJ599">
        <f t="shared" si="135"/>
        <v>0.25</v>
      </c>
      <c r="AK599">
        <f t="shared" si="136"/>
        <v>0.5</v>
      </c>
      <c r="AL599">
        <f t="shared" si="137"/>
        <v>0.5</v>
      </c>
      <c r="AM599">
        <f t="shared" si="138"/>
        <v>0.5</v>
      </c>
      <c r="AN599" s="6">
        <f t="shared" si="139"/>
        <v>1</v>
      </c>
      <c r="AO599" t="str">
        <f>VLOOKUP(BD_PONDERACIONES[[#This Row],[Comuna]],Tabla3[#All],2,0)</f>
        <v>Florida</v>
      </c>
    </row>
    <row r="600" spans="1:41" x14ac:dyDescent="0.35">
      <c r="A600" t="s">
        <v>1164</v>
      </c>
      <c r="B600" t="s">
        <v>1165</v>
      </c>
      <c r="C600" t="s">
        <v>604</v>
      </c>
      <c r="D600" s="5">
        <v>44621</v>
      </c>
      <c r="E600" s="5">
        <v>44596</v>
      </c>
      <c r="F600" t="s">
        <v>753</v>
      </c>
      <c r="G600" t="s">
        <v>1166</v>
      </c>
      <c r="H600" t="s">
        <v>755</v>
      </c>
      <c r="J600" t="s">
        <v>756</v>
      </c>
      <c r="K600" t="s">
        <v>756</v>
      </c>
      <c r="L600" t="s">
        <v>756</v>
      </c>
      <c r="M600" t="s">
        <v>756</v>
      </c>
      <c r="N600" t="s">
        <v>756</v>
      </c>
      <c r="O600" t="s">
        <v>756</v>
      </c>
      <c r="P600" t="s">
        <v>758</v>
      </c>
      <c r="Q600" t="s">
        <v>759</v>
      </c>
      <c r="R600" t="s">
        <v>759</v>
      </c>
      <c r="S600" t="s">
        <v>757</v>
      </c>
      <c r="T600" t="s">
        <v>757</v>
      </c>
      <c r="U600" t="s">
        <v>757</v>
      </c>
      <c r="V600" t="s">
        <v>773</v>
      </c>
      <c r="W600" t="s">
        <v>773</v>
      </c>
      <c r="X600" t="s">
        <v>1167</v>
      </c>
      <c r="Y600" t="str">
        <f t="shared" si="126"/>
        <v>febrero</v>
      </c>
      <c r="Z600">
        <f>YEAR(BD_PONDERACIONES[[#This Row],[Fecha Ejecución del Ticket]])</f>
        <v>2022</v>
      </c>
      <c r="AA600" t="str">
        <f t="shared" si="127"/>
        <v>marzo</v>
      </c>
      <c r="AB600">
        <f>YEAR(BD_PONDERACIONES[[#This Row],[Fecha de Inspección]])</f>
        <v>2022</v>
      </c>
      <c r="AC600">
        <f t="shared" si="128"/>
        <v>0.5</v>
      </c>
      <c r="AD600">
        <f t="shared" si="129"/>
        <v>0.5</v>
      </c>
      <c r="AE600">
        <f t="shared" si="130"/>
        <v>0.5</v>
      </c>
      <c r="AF600">
        <f t="shared" si="131"/>
        <v>0.5</v>
      </c>
      <c r="AG600">
        <f t="shared" si="132"/>
        <v>0.5</v>
      </c>
      <c r="AH600">
        <f t="shared" si="133"/>
        <v>0.5</v>
      </c>
      <c r="AI600">
        <f t="shared" si="134"/>
        <v>0.25</v>
      </c>
      <c r="AJ600">
        <f t="shared" si="135"/>
        <v>0.25</v>
      </c>
      <c r="AK600">
        <f t="shared" si="136"/>
        <v>0.5</v>
      </c>
      <c r="AL600">
        <f t="shared" si="137"/>
        <v>0</v>
      </c>
      <c r="AM600">
        <f t="shared" si="138"/>
        <v>0</v>
      </c>
      <c r="AN600" s="6">
        <f t="shared" si="139"/>
        <v>0.8</v>
      </c>
      <c r="AO600" t="str">
        <f>VLOOKUP(BD_PONDERACIONES[[#This Row],[Comuna]],Tabla3[#All],2,0)</f>
        <v>Florida</v>
      </c>
    </row>
    <row r="601" spans="1:41" x14ac:dyDescent="0.35">
      <c r="A601" t="s">
        <v>1168</v>
      </c>
      <c r="B601" t="s">
        <v>1169</v>
      </c>
      <c r="C601" t="s">
        <v>590</v>
      </c>
      <c r="D601" s="5">
        <v>44621</v>
      </c>
      <c r="E601" s="5">
        <v>44595</v>
      </c>
      <c r="F601" t="s">
        <v>753</v>
      </c>
      <c r="G601" t="s">
        <v>1170</v>
      </c>
      <c r="H601" t="s">
        <v>755</v>
      </c>
      <c r="J601" t="s">
        <v>756</v>
      </c>
      <c r="K601" t="s">
        <v>756</v>
      </c>
      <c r="L601" t="s">
        <v>757</v>
      </c>
      <c r="M601" t="s">
        <v>757</v>
      </c>
      <c r="N601" t="s">
        <v>756</v>
      </c>
      <c r="O601" t="s">
        <v>756</v>
      </c>
      <c r="P601" t="s">
        <v>758</v>
      </c>
      <c r="Q601" t="s">
        <v>759</v>
      </c>
      <c r="R601" t="s">
        <v>759</v>
      </c>
      <c r="S601" t="s">
        <v>757</v>
      </c>
      <c r="T601" t="s">
        <v>757</v>
      </c>
      <c r="U601" t="s">
        <v>757</v>
      </c>
      <c r="V601" t="s">
        <v>773</v>
      </c>
      <c r="W601" t="s">
        <v>773</v>
      </c>
      <c r="X601" t="s">
        <v>1171</v>
      </c>
      <c r="Y601" t="str">
        <f t="shared" si="126"/>
        <v>febrero</v>
      </c>
      <c r="Z601">
        <f>YEAR(BD_PONDERACIONES[[#This Row],[Fecha Ejecución del Ticket]])</f>
        <v>2022</v>
      </c>
      <c r="AA601" t="str">
        <f t="shared" si="127"/>
        <v>marzo</v>
      </c>
      <c r="AB601">
        <f>YEAR(BD_PONDERACIONES[[#This Row],[Fecha de Inspección]])</f>
        <v>2022</v>
      </c>
      <c r="AC601">
        <f t="shared" si="128"/>
        <v>0.5</v>
      </c>
      <c r="AD601">
        <f t="shared" si="129"/>
        <v>0.5</v>
      </c>
      <c r="AE601">
        <f t="shared" si="130"/>
        <v>0.5</v>
      </c>
      <c r="AF601">
        <f t="shared" si="131"/>
        <v>0.5</v>
      </c>
      <c r="AG601">
        <f t="shared" si="132"/>
        <v>0.5</v>
      </c>
      <c r="AH601">
        <f t="shared" si="133"/>
        <v>0.5</v>
      </c>
      <c r="AI601">
        <f t="shared" si="134"/>
        <v>0.25</v>
      </c>
      <c r="AJ601">
        <f t="shared" si="135"/>
        <v>0.25</v>
      </c>
      <c r="AK601">
        <f t="shared" si="136"/>
        <v>0.5</v>
      </c>
      <c r="AL601">
        <f t="shared" si="137"/>
        <v>0</v>
      </c>
      <c r="AM601">
        <f t="shared" si="138"/>
        <v>0</v>
      </c>
      <c r="AN601" s="6">
        <f t="shared" si="139"/>
        <v>0.8</v>
      </c>
      <c r="AO601" t="str">
        <f>VLOOKUP(BD_PONDERACIONES[[#This Row],[Comuna]],Tabla3[#All],2,0)</f>
        <v>Florida</v>
      </c>
    </row>
    <row r="602" spans="1:41" x14ac:dyDescent="0.35">
      <c r="A602" t="s">
        <v>1172</v>
      </c>
      <c r="B602" t="s">
        <v>1173</v>
      </c>
      <c r="C602" t="s">
        <v>625</v>
      </c>
      <c r="D602" s="5">
        <v>44621</v>
      </c>
      <c r="E602" s="5">
        <v>44600</v>
      </c>
      <c r="F602" t="s">
        <v>763</v>
      </c>
      <c r="G602" t="s">
        <v>1174</v>
      </c>
      <c r="H602" t="s">
        <v>755</v>
      </c>
      <c r="J602" t="s">
        <v>756</v>
      </c>
      <c r="K602" t="s">
        <v>756</v>
      </c>
      <c r="L602" t="s">
        <v>757</v>
      </c>
      <c r="M602" t="s">
        <v>757</v>
      </c>
      <c r="N602" t="s">
        <v>756</v>
      </c>
      <c r="O602" t="s">
        <v>756</v>
      </c>
      <c r="P602" t="s">
        <v>765</v>
      </c>
      <c r="Q602" t="s">
        <v>1175</v>
      </c>
      <c r="R602" t="s">
        <v>759</v>
      </c>
      <c r="S602" t="s">
        <v>756</v>
      </c>
      <c r="T602" t="s">
        <v>756</v>
      </c>
      <c r="U602" t="s">
        <v>756</v>
      </c>
      <c r="V602" t="s">
        <v>756</v>
      </c>
      <c r="W602" t="s">
        <v>756</v>
      </c>
      <c r="X602" t="s">
        <v>1176</v>
      </c>
      <c r="Y602" t="str">
        <f t="shared" si="126"/>
        <v>febrero</v>
      </c>
      <c r="Z602">
        <f>YEAR(BD_PONDERACIONES[[#This Row],[Fecha Ejecución del Ticket]])</f>
        <v>2022</v>
      </c>
      <c r="AA602" t="str">
        <f t="shared" si="127"/>
        <v>marzo</v>
      </c>
      <c r="AB602">
        <f>YEAR(BD_PONDERACIONES[[#This Row],[Fecha de Inspección]])</f>
        <v>2022</v>
      </c>
      <c r="AC602">
        <f t="shared" si="128"/>
        <v>0.5</v>
      </c>
      <c r="AD602">
        <f t="shared" si="129"/>
        <v>0.5</v>
      </c>
      <c r="AE602">
        <f t="shared" si="130"/>
        <v>0.5</v>
      </c>
      <c r="AF602">
        <f t="shared" si="131"/>
        <v>0.5</v>
      </c>
      <c r="AG602">
        <f t="shared" si="132"/>
        <v>0.5</v>
      </c>
      <c r="AH602">
        <f t="shared" si="133"/>
        <v>0.5</v>
      </c>
      <c r="AI602">
        <f t="shared" si="134"/>
        <v>0.25</v>
      </c>
      <c r="AJ602">
        <f t="shared" si="135"/>
        <v>0.25</v>
      </c>
      <c r="AK602">
        <f t="shared" si="136"/>
        <v>0.5</v>
      </c>
      <c r="AL602">
        <f t="shared" si="137"/>
        <v>0.5</v>
      </c>
      <c r="AM602">
        <f t="shared" si="138"/>
        <v>0.5</v>
      </c>
      <c r="AN602" s="6">
        <f t="shared" si="139"/>
        <v>1</v>
      </c>
      <c r="AO602" t="str">
        <f>VLOOKUP(BD_PONDERACIONES[[#This Row],[Comuna]],Tabla3[#All],2,0)</f>
        <v>Florida</v>
      </c>
    </row>
    <row r="603" spans="1:41" x14ac:dyDescent="0.35">
      <c r="A603" t="s">
        <v>1177</v>
      </c>
      <c r="B603" t="s">
        <v>1178</v>
      </c>
      <c r="C603" t="s">
        <v>600</v>
      </c>
      <c r="D603" s="5">
        <v>44621</v>
      </c>
      <c r="E603" s="5">
        <v>44596</v>
      </c>
      <c r="F603" t="s">
        <v>753</v>
      </c>
      <c r="G603" t="s">
        <v>1179</v>
      </c>
      <c r="H603" t="s">
        <v>755</v>
      </c>
      <c r="J603" t="s">
        <v>756</v>
      </c>
      <c r="K603" t="s">
        <v>756</v>
      </c>
      <c r="L603" t="s">
        <v>757</v>
      </c>
      <c r="M603" t="s">
        <v>757</v>
      </c>
      <c r="N603" t="s">
        <v>756</v>
      </c>
      <c r="O603" t="s">
        <v>756</v>
      </c>
      <c r="P603" t="s">
        <v>758</v>
      </c>
      <c r="Q603" t="s">
        <v>759</v>
      </c>
      <c r="R603" t="s">
        <v>759</v>
      </c>
      <c r="S603" t="s">
        <v>757</v>
      </c>
      <c r="T603" t="s">
        <v>757</v>
      </c>
      <c r="U603" t="s">
        <v>757</v>
      </c>
      <c r="V603" t="s">
        <v>756</v>
      </c>
      <c r="W603" t="s">
        <v>756</v>
      </c>
      <c r="X603" t="s">
        <v>1180</v>
      </c>
      <c r="Y603" t="str">
        <f t="shared" si="126"/>
        <v>febrero</v>
      </c>
      <c r="Z603">
        <f>YEAR(BD_PONDERACIONES[[#This Row],[Fecha Ejecución del Ticket]])</f>
        <v>2022</v>
      </c>
      <c r="AA603" t="str">
        <f t="shared" si="127"/>
        <v>marzo</v>
      </c>
      <c r="AB603">
        <f>YEAR(BD_PONDERACIONES[[#This Row],[Fecha de Inspección]])</f>
        <v>2022</v>
      </c>
      <c r="AC603">
        <f t="shared" si="128"/>
        <v>0.5</v>
      </c>
      <c r="AD603">
        <f t="shared" si="129"/>
        <v>0.5</v>
      </c>
      <c r="AE603">
        <f t="shared" si="130"/>
        <v>0.5</v>
      </c>
      <c r="AF603">
        <f t="shared" si="131"/>
        <v>0.5</v>
      </c>
      <c r="AG603">
        <f t="shared" si="132"/>
        <v>0.5</v>
      </c>
      <c r="AH603">
        <f t="shared" si="133"/>
        <v>0.5</v>
      </c>
      <c r="AI603">
        <f t="shared" si="134"/>
        <v>0.25</v>
      </c>
      <c r="AJ603">
        <f t="shared" si="135"/>
        <v>0.25</v>
      </c>
      <c r="AK603">
        <f t="shared" si="136"/>
        <v>0.5</v>
      </c>
      <c r="AL603">
        <f t="shared" si="137"/>
        <v>0.5</v>
      </c>
      <c r="AM603">
        <f t="shared" si="138"/>
        <v>0.5</v>
      </c>
      <c r="AN603" s="6">
        <f t="shared" si="139"/>
        <v>1</v>
      </c>
      <c r="AO603" t="str">
        <f>VLOOKUP(BD_PONDERACIONES[[#This Row],[Comuna]],Tabla3[#All],2,0)</f>
        <v>Florida</v>
      </c>
    </row>
    <row r="604" spans="1:41" x14ac:dyDescent="0.35">
      <c r="A604" t="s">
        <v>1181</v>
      </c>
      <c r="B604" t="s">
        <v>1182</v>
      </c>
      <c r="C604" t="s">
        <v>617</v>
      </c>
      <c r="D604" s="5">
        <v>44621</v>
      </c>
      <c r="E604" s="5">
        <v>44598</v>
      </c>
      <c r="F604" t="s">
        <v>763</v>
      </c>
      <c r="G604" t="s">
        <v>1183</v>
      </c>
      <c r="H604" t="s">
        <v>755</v>
      </c>
      <c r="J604" t="s">
        <v>756</v>
      </c>
      <c r="K604" t="s">
        <v>756</v>
      </c>
      <c r="L604" t="s">
        <v>757</v>
      </c>
      <c r="M604" t="s">
        <v>757</v>
      </c>
      <c r="N604" t="s">
        <v>756</v>
      </c>
      <c r="O604" t="s">
        <v>756</v>
      </c>
      <c r="P604" t="s">
        <v>765</v>
      </c>
      <c r="Q604" t="s">
        <v>1184</v>
      </c>
      <c r="R604" t="s">
        <v>759</v>
      </c>
      <c r="S604" t="s">
        <v>756</v>
      </c>
      <c r="T604" t="s">
        <v>756</v>
      </c>
      <c r="U604" t="s">
        <v>756</v>
      </c>
      <c r="V604" t="s">
        <v>773</v>
      </c>
      <c r="W604" t="s">
        <v>768</v>
      </c>
      <c r="X604" t="s">
        <v>1185</v>
      </c>
      <c r="Y604" t="str">
        <f t="shared" si="126"/>
        <v>febrero</v>
      </c>
      <c r="Z604">
        <f>YEAR(BD_PONDERACIONES[[#This Row],[Fecha Ejecución del Ticket]])</f>
        <v>2022</v>
      </c>
      <c r="AA604" t="str">
        <f t="shared" si="127"/>
        <v>marzo</v>
      </c>
      <c r="AB604">
        <f>YEAR(BD_PONDERACIONES[[#This Row],[Fecha de Inspección]])</f>
        <v>2022</v>
      </c>
      <c r="AC604">
        <f t="shared" si="128"/>
        <v>0.5</v>
      </c>
      <c r="AD604">
        <f t="shared" si="129"/>
        <v>0.5</v>
      </c>
      <c r="AE604">
        <f t="shared" si="130"/>
        <v>0.5</v>
      </c>
      <c r="AF604">
        <f t="shared" si="131"/>
        <v>0.5</v>
      </c>
      <c r="AG604">
        <f t="shared" si="132"/>
        <v>0.5</v>
      </c>
      <c r="AH604">
        <f t="shared" si="133"/>
        <v>0.5</v>
      </c>
      <c r="AI604">
        <f t="shared" si="134"/>
        <v>0.25</v>
      </c>
      <c r="AJ604">
        <f t="shared" si="135"/>
        <v>0.25</v>
      </c>
      <c r="AK604">
        <f t="shared" si="136"/>
        <v>0.5</v>
      </c>
      <c r="AL604">
        <f t="shared" si="137"/>
        <v>0</v>
      </c>
      <c r="AM604">
        <f t="shared" si="138"/>
        <v>0.17499999999999999</v>
      </c>
      <c r="AN604" s="6">
        <f t="shared" si="139"/>
        <v>0.83500000000000008</v>
      </c>
      <c r="AO604" t="str">
        <f>VLOOKUP(BD_PONDERACIONES[[#This Row],[Comuna]],Tabla3[#All],2,0)</f>
        <v>Florida</v>
      </c>
    </row>
    <row r="605" spans="1:41" x14ac:dyDescent="0.35">
      <c r="A605" t="s">
        <v>1186</v>
      </c>
      <c r="B605" t="s">
        <v>1187</v>
      </c>
      <c r="C605" t="s">
        <v>607</v>
      </c>
      <c r="D605" s="5">
        <v>44621</v>
      </c>
      <c r="E605" s="5">
        <v>44597</v>
      </c>
      <c r="F605" t="s">
        <v>753</v>
      </c>
      <c r="G605" t="s">
        <v>1188</v>
      </c>
      <c r="H605" t="s">
        <v>755</v>
      </c>
      <c r="J605" t="s">
        <v>756</v>
      </c>
      <c r="K605" t="s">
        <v>756</v>
      </c>
      <c r="L605" t="s">
        <v>757</v>
      </c>
      <c r="M605" t="s">
        <v>757</v>
      </c>
      <c r="N605" t="s">
        <v>756</v>
      </c>
      <c r="O605" t="s">
        <v>756</v>
      </c>
      <c r="P605" t="s">
        <v>765</v>
      </c>
      <c r="Q605" t="s">
        <v>759</v>
      </c>
      <c r="R605" t="s">
        <v>759</v>
      </c>
      <c r="S605" t="s">
        <v>756</v>
      </c>
      <c r="T605" t="s">
        <v>756</v>
      </c>
      <c r="U605" t="s">
        <v>756</v>
      </c>
      <c r="V605" t="s">
        <v>773</v>
      </c>
      <c r="W605" t="s">
        <v>768</v>
      </c>
      <c r="X605" t="s">
        <v>1189</v>
      </c>
      <c r="Y605" t="str">
        <f t="shared" si="126"/>
        <v>febrero</v>
      </c>
      <c r="Z605">
        <f>YEAR(BD_PONDERACIONES[[#This Row],[Fecha Ejecución del Ticket]])</f>
        <v>2022</v>
      </c>
      <c r="AA605" t="str">
        <f t="shared" si="127"/>
        <v>marzo</v>
      </c>
      <c r="AB605">
        <f>YEAR(BD_PONDERACIONES[[#This Row],[Fecha de Inspección]])</f>
        <v>2022</v>
      </c>
      <c r="AC605">
        <f t="shared" si="128"/>
        <v>0.5</v>
      </c>
      <c r="AD605">
        <f t="shared" si="129"/>
        <v>0.5</v>
      </c>
      <c r="AE605">
        <f t="shared" si="130"/>
        <v>0.5</v>
      </c>
      <c r="AF605">
        <f t="shared" si="131"/>
        <v>0.5</v>
      </c>
      <c r="AG605">
        <f t="shared" si="132"/>
        <v>0.5</v>
      </c>
      <c r="AH605">
        <f t="shared" si="133"/>
        <v>0.5</v>
      </c>
      <c r="AI605">
        <f t="shared" si="134"/>
        <v>0.25</v>
      </c>
      <c r="AJ605">
        <f t="shared" si="135"/>
        <v>0.25</v>
      </c>
      <c r="AK605">
        <f t="shared" si="136"/>
        <v>0.5</v>
      </c>
      <c r="AL605">
        <f t="shared" si="137"/>
        <v>0</v>
      </c>
      <c r="AM605">
        <f t="shared" si="138"/>
        <v>0.17499999999999999</v>
      </c>
      <c r="AN605" s="6">
        <f t="shared" si="139"/>
        <v>0.83500000000000008</v>
      </c>
      <c r="AO605" t="str">
        <f>VLOOKUP(BD_PONDERACIONES[[#This Row],[Comuna]],Tabla3[#All],2,0)</f>
        <v>Florida</v>
      </c>
    </row>
    <row r="606" spans="1:41" x14ac:dyDescent="0.35">
      <c r="A606" t="s">
        <v>1190</v>
      </c>
      <c r="B606" t="s">
        <v>1191</v>
      </c>
      <c r="C606" t="s">
        <v>622</v>
      </c>
      <c r="D606" s="5">
        <v>44621</v>
      </c>
      <c r="E606" s="5">
        <v>44599</v>
      </c>
      <c r="F606" t="s">
        <v>763</v>
      </c>
      <c r="G606" t="s">
        <v>1192</v>
      </c>
      <c r="H606" t="s">
        <v>755</v>
      </c>
      <c r="J606" t="s">
        <v>756</v>
      </c>
      <c r="K606" t="s">
        <v>756</v>
      </c>
      <c r="L606" t="s">
        <v>757</v>
      </c>
      <c r="M606" t="s">
        <v>757</v>
      </c>
      <c r="N606" t="s">
        <v>756</v>
      </c>
      <c r="O606" t="s">
        <v>756</v>
      </c>
      <c r="P606" t="s">
        <v>758</v>
      </c>
      <c r="Q606" t="s">
        <v>759</v>
      </c>
      <c r="R606" t="s">
        <v>759</v>
      </c>
      <c r="S606" t="s">
        <v>757</v>
      </c>
      <c r="T606" t="s">
        <v>757</v>
      </c>
      <c r="U606" t="s">
        <v>757</v>
      </c>
      <c r="V606" t="s">
        <v>756</v>
      </c>
      <c r="W606" t="s">
        <v>756</v>
      </c>
      <c r="X606" t="s">
        <v>1193</v>
      </c>
      <c r="Y606" t="str">
        <f t="shared" si="126"/>
        <v>febrero</v>
      </c>
      <c r="Z606">
        <f>YEAR(BD_PONDERACIONES[[#This Row],[Fecha Ejecución del Ticket]])</f>
        <v>2022</v>
      </c>
      <c r="AA606" t="str">
        <f t="shared" si="127"/>
        <v>marzo</v>
      </c>
      <c r="AB606">
        <f>YEAR(BD_PONDERACIONES[[#This Row],[Fecha de Inspección]])</f>
        <v>2022</v>
      </c>
      <c r="AC606">
        <f t="shared" si="128"/>
        <v>0.5</v>
      </c>
      <c r="AD606">
        <f t="shared" si="129"/>
        <v>0.5</v>
      </c>
      <c r="AE606">
        <f t="shared" si="130"/>
        <v>0.5</v>
      </c>
      <c r="AF606">
        <f t="shared" si="131"/>
        <v>0.5</v>
      </c>
      <c r="AG606">
        <f t="shared" si="132"/>
        <v>0.5</v>
      </c>
      <c r="AH606">
        <f t="shared" si="133"/>
        <v>0.5</v>
      </c>
      <c r="AI606">
        <f t="shared" si="134"/>
        <v>0.25</v>
      </c>
      <c r="AJ606">
        <f t="shared" si="135"/>
        <v>0.25</v>
      </c>
      <c r="AK606">
        <f t="shared" si="136"/>
        <v>0.5</v>
      </c>
      <c r="AL606">
        <f t="shared" si="137"/>
        <v>0.5</v>
      </c>
      <c r="AM606">
        <f t="shared" si="138"/>
        <v>0.5</v>
      </c>
      <c r="AN606" s="6">
        <f t="shared" si="139"/>
        <v>1</v>
      </c>
      <c r="AO606" t="str">
        <f>VLOOKUP(BD_PONDERACIONES[[#This Row],[Comuna]],Tabla3[#All],2,0)</f>
        <v>Florida</v>
      </c>
    </row>
    <row r="607" spans="1:41" x14ac:dyDescent="0.35">
      <c r="A607" t="s">
        <v>1194</v>
      </c>
      <c r="B607" t="s">
        <v>1195</v>
      </c>
      <c r="C607" t="s">
        <v>586</v>
      </c>
      <c r="D607" s="5">
        <v>44621</v>
      </c>
      <c r="E607" s="5">
        <v>44595</v>
      </c>
      <c r="F607" t="s">
        <v>753</v>
      </c>
      <c r="G607" t="s">
        <v>1196</v>
      </c>
      <c r="H607" t="s">
        <v>755</v>
      </c>
      <c r="J607" t="s">
        <v>756</v>
      </c>
      <c r="K607" t="s">
        <v>756</v>
      </c>
      <c r="L607" t="s">
        <v>756</v>
      </c>
      <c r="M607" t="s">
        <v>756</v>
      </c>
      <c r="N607" t="s">
        <v>756</v>
      </c>
      <c r="O607" t="s">
        <v>756</v>
      </c>
      <c r="P607" t="s">
        <v>758</v>
      </c>
      <c r="Q607" t="s">
        <v>759</v>
      </c>
      <c r="R607" t="s">
        <v>759</v>
      </c>
      <c r="S607" t="s">
        <v>757</v>
      </c>
      <c r="T607" t="s">
        <v>757</v>
      </c>
      <c r="U607" t="s">
        <v>757</v>
      </c>
      <c r="V607" t="s">
        <v>756</v>
      </c>
      <c r="W607" t="s">
        <v>756</v>
      </c>
      <c r="X607" t="s">
        <v>1197</v>
      </c>
      <c r="Y607" t="str">
        <f t="shared" si="126"/>
        <v>febrero</v>
      </c>
      <c r="Z607">
        <f>YEAR(BD_PONDERACIONES[[#This Row],[Fecha Ejecución del Ticket]])</f>
        <v>2022</v>
      </c>
      <c r="AA607" t="str">
        <f t="shared" si="127"/>
        <v>marzo</v>
      </c>
      <c r="AB607">
        <f>YEAR(BD_PONDERACIONES[[#This Row],[Fecha de Inspección]])</f>
        <v>2022</v>
      </c>
      <c r="AC607">
        <f t="shared" si="128"/>
        <v>0.5</v>
      </c>
      <c r="AD607">
        <f t="shared" si="129"/>
        <v>0.5</v>
      </c>
      <c r="AE607">
        <f t="shared" si="130"/>
        <v>0.5</v>
      </c>
      <c r="AF607">
        <f t="shared" si="131"/>
        <v>0.5</v>
      </c>
      <c r="AG607">
        <f t="shared" si="132"/>
        <v>0.5</v>
      </c>
      <c r="AH607">
        <f t="shared" si="133"/>
        <v>0.5</v>
      </c>
      <c r="AI607">
        <f t="shared" si="134"/>
        <v>0.25</v>
      </c>
      <c r="AJ607">
        <f t="shared" si="135"/>
        <v>0.25</v>
      </c>
      <c r="AK607">
        <f t="shared" si="136"/>
        <v>0.5</v>
      </c>
      <c r="AL607">
        <f t="shared" si="137"/>
        <v>0.5</v>
      </c>
      <c r="AM607">
        <f t="shared" si="138"/>
        <v>0.5</v>
      </c>
      <c r="AN607" s="6">
        <f t="shared" si="139"/>
        <v>1</v>
      </c>
      <c r="AO607" t="str">
        <f>VLOOKUP(BD_PONDERACIONES[[#This Row],[Comuna]],Tabla3[#All],2,0)</f>
        <v>Florida</v>
      </c>
    </row>
    <row r="608" spans="1:41" x14ac:dyDescent="0.35">
      <c r="A608" t="s">
        <v>1198</v>
      </c>
      <c r="B608" t="s">
        <v>1199</v>
      </c>
      <c r="C608" t="s">
        <v>618</v>
      </c>
      <c r="D608" s="5">
        <v>44621</v>
      </c>
      <c r="E608" s="5">
        <v>44598</v>
      </c>
      <c r="F608" t="s">
        <v>763</v>
      </c>
      <c r="G608" t="s">
        <v>1200</v>
      </c>
      <c r="H608" t="s">
        <v>755</v>
      </c>
      <c r="J608" t="s">
        <v>756</v>
      </c>
      <c r="K608" t="s">
        <v>756</v>
      </c>
      <c r="L608" t="s">
        <v>757</v>
      </c>
      <c r="M608" t="s">
        <v>757</v>
      </c>
      <c r="N608" t="s">
        <v>756</v>
      </c>
      <c r="O608" t="s">
        <v>756</v>
      </c>
      <c r="P608" t="s">
        <v>758</v>
      </c>
      <c r="Q608" t="s">
        <v>759</v>
      </c>
      <c r="R608" t="s">
        <v>759</v>
      </c>
      <c r="S608" t="s">
        <v>757</v>
      </c>
      <c r="T608" t="s">
        <v>757</v>
      </c>
      <c r="U608" t="s">
        <v>757</v>
      </c>
      <c r="V608" t="s">
        <v>756</v>
      </c>
      <c r="W608" t="s">
        <v>773</v>
      </c>
      <c r="X608" t="s">
        <v>858</v>
      </c>
      <c r="Y608" t="str">
        <f t="shared" si="126"/>
        <v>febrero</v>
      </c>
      <c r="Z608">
        <f>YEAR(BD_PONDERACIONES[[#This Row],[Fecha Ejecución del Ticket]])</f>
        <v>2022</v>
      </c>
      <c r="AA608" t="str">
        <f t="shared" si="127"/>
        <v>marzo</v>
      </c>
      <c r="AB608">
        <f>YEAR(BD_PONDERACIONES[[#This Row],[Fecha de Inspección]])</f>
        <v>2022</v>
      </c>
      <c r="AC608">
        <f t="shared" si="128"/>
        <v>0.5</v>
      </c>
      <c r="AD608">
        <f t="shared" si="129"/>
        <v>0.5</v>
      </c>
      <c r="AE608">
        <f t="shared" si="130"/>
        <v>0.5</v>
      </c>
      <c r="AF608">
        <f t="shared" si="131"/>
        <v>0.5</v>
      </c>
      <c r="AG608">
        <f t="shared" si="132"/>
        <v>0.5</v>
      </c>
      <c r="AH608">
        <f t="shared" si="133"/>
        <v>0.5</v>
      </c>
      <c r="AI608">
        <f t="shared" si="134"/>
        <v>0.25</v>
      </c>
      <c r="AJ608">
        <f t="shared" si="135"/>
        <v>0.25</v>
      </c>
      <c r="AK608">
        <f t="shared" si="136"/>
        <v>0.5</v>
      </c>
      <c r="AL608">
        <f t="shared" si="137"/>
        <v>0.5</v>
      </c>
      <c r="AM608">
        <f t="shared" si="138"/>
        <v>0</v>
      </c>
      <c r="AN608" s="6">
        <f t="shared" si="139"/>
        <v>0.9</v>
      </c>
      <c r="AO608" t="str">
        <f>VLOOKUP(BD_PONDERACIONES[[#This Row],[Comuna]],Tabla3[#All],2,0)</f>
        <v>Florida</v>
      </c>
    </row>
    <row r="609" spans="1:41" x14ac:dyDescent="0.35">
      <c r="A609" t="s">
        <v>1201</v>
      </c>
      <c r="B609" t="s">
        <v>1202</v>
      </c>
      <c r="C609" t="s">
        <v>598</v>
      </c>
      <c r="D609" s="5">
        <v>44621</v>
      </c>
      <c r="E609" s="5">
        <v>44596</v>
      </c>
      <c r="F609" t="s">
        <v>753</v>
      </c>
      <c r="G609" t="s">
        <v>1203</v>
      </c>
      <c r="H609" t="s">
        <v>755</v>
      </c>
      <c r="J609" t="s">
        <v>756</v>
      </c>
      <c r="K609" t="s">
        <v>756</v>
      </c>
      <c r="L609" t="s">
        <v>757</v>
      </c>
      <c r="M609" t="s">
        <v>757</v>
      </c>
      <c r="N609" t="s">
        <v>756</v>
      </c>
      <c r="O609" t="s">
        <v>756</v>
      </c>
      <c r="P609" t="s">
        <v>765</v>
      </c>
      <c r="Q609" t="s">
        <v>759</v>
      </c>
      <c r="R609" t="s">
        <v>759</v>
      </c>
      <c r="S609" t="s">
        <v>756</v>
      </c>
      <c r="T609" t="s">
        <v>756</v>
      </c>
      <c r="U609" t="s">
        <v>756</v>
      </c>
      <c r="V609" t="s">
        <v>756</v>
      </c>
      <c r="W609" t="s">
        <v>756</v>
      </c>
      <c r="X609" t="s">
        <v>1204</v>
      </c>
      <c r="Y609" t="str">
        <f t="shared" si="126"/>
        <v>febrero</v>
      </c>
      <c r="Z609">
        <f>YEAR(BD_PONDERACIONES[[#This Row],[Fecha Ejecución del Ticket]])</f>
        <v>2022</v>
      </c>
      <c r="AA609" t="str">
        <f t="shared" si="127"/>
        <v>marzo</v>
      </c>
      <c r="AB609">
        <f>YEAR(BD_PONDERACIONES[[#This Row],[Fecha de Inspección]])</f>
        <v>2022</v>
      </c>
      <c r="AC609">
        <f t="shared" si="128"/>
        <v>0.5</v>
      </c>
      <c r="AD609">
        <f t="shared" si="129"/>
        <v>0.5</v>
      </c>
      <c r="AE609">
        <f t="shared" si="130"/>
        <v>0.5</v>
      </c>
      <c r="AF609">
        <f t="shared" si="131"/>
        <v>0.5</v>
      </c>
      <c r="AG609">
        <f t="shared" si="132"/>
        <v>0.5</v>
      </c>
      <c r="AH609">
        <f t="shared" si="133"/>
        <v>0.5</v>
      </c>
      <c r="AI609">
        <f t="shared" si="134"/>
        <v>0.25</v>
      </c>
      <c r="AJ609">
        <f t="shared" si="135"/>
        <v>0.25</v>
      </c>
      <c r="AK609">
        <f t="shared" si="136"/>
        <v>0.5</v>
      </c>
      <c r="AL609">
        <f t="shared" si="137"/>
        <v>0.5</v>
      </c>
      <c r="AM609">
        <f t="shared" si="138"/>
        <v>0.5</v>
      </c>
      <c r="AN609" s="6">
        <f t="shared" si="139"/>
        <v>1</v>
      </c>
      <c r="AO609" t="str">
        <f>VLOOKUP(BD_PONDERACIONES[[#This Row],[Comuna]],Tabla3[#All],2,0)</f>
        <v>Florida</v>
      </c>
    </row>
    <row r="610" spans="1:41" x14ac:dyDescent="0.35">
      <c r="A610" t="s">
        <v>1205</v>
      </c>
      <c r="B610" t="s">
        <v>1206</v>
      </c>
      <c r="C610" t="s">
        <v>601</v>
      </c>
      <c r="D610" s="5">
        <v>44621</v>
      </c>
      <c r="E610" s="5">
        <v>44596</v>
      </c>
      <c r="F610" t="s">
        <v>753</v>
      </c>
      <c r="G610" t="s">
        <v>1207</v>
      </c>
      <c r="H610" t="s">
        <v>755</v>
      </c>
      <c r="J610" t="s">
        <v>756</v>
      </c>
      <c r="K610" t="s">
        <v>756</v>
      </c>
      <c r="L610" t="s">
        <v>757</v>
      </c>
      <c r="M610" t="s">
        <v>757</v>
      </c>
      <c r="N610" t="s">
        <v>756</v>
      </c>
      <c r="O610" t="s">
        <v>756</v>
      </c>
      <c r="P610" t="s">
        <v>758</v>
      </c>
      <c r="Q610" t="s">
        <v>759</v>
      </c>
      <c r="R610" t="s">
        <v>759</v>
      </c>
      <c r="S610" t="s">
        <v>757</v>
      </c>
      <c r="T610" t="s">
        <v>757</v>
      </c>
      <c r="U610" t="s">
        <v>757</v>
      </c>
      <c r="V610" t="s">
        <v>756</v>
      </c>
      <c r="W610" t="s">
        <v>756</v>
      </c>
      <c r="X610" t="s">
        <v>1208</v>
      </c>
      <c r="Y610" t="str">
        <f t="shared" si="126"/>
        <v>febrero</v>
      </c>
      <c r="Z610">
        <f>YEAR(BD_PONDERACIONES[[#This Row],[Fecha Ejecución del Ticket]])</f>
        <v>2022</v>
      </c>
      <c r="AA610" t="str">
        <f t="shared" si="127"/>
        <v>marzo</v>
      </c>
      <c r="AB610">
        <f>YEAR(BD_PONDERACIONES[[#This Row],[Fecha de Inspección]])</f>
        <v>2022</v>
      </c>
      <c r="AC610">
        <f t="shared" si="128"/>
        <v>0.5</v>
      </c>
      <c r="AD610">
        <f t="shared" si="129"/>
        <v>0.5</v>
      </c>
      <c r="AE610">
        <f t="shared" si="130"/>
        <v>0.5</v>
      </c>
      <c r="AF610">
        <f t="shared" si="131"/>
        <v>0.5</v>
      </c>
      <c r="AG610">
        <f t="shared" si="132"/>
        <v>0.5</v>
      </c>
      <c r="AH610">
        <f t="shared" si="133"/>
        <v>0.5</v>
      </c>
      <c r="AI610">
        <f t="shared" si="134"/>
        <v>0.25</v>
      </c>
      <c r="AJ610">
        <f t="shared" si="135"/>
        <v>0.25</v>
      </c>
      <c r="AK610">
        <f t="shared" si="136"/>
        <v>0.5</v>
      </c>
      <c r="AL610">
        <f t="shared" si="137"/>
        <v>0.5</v>
      </c>
      <c r="AM610">
        <f t="shared" si="138"/>
        <v>0.5</v>
      </c>
      <c r="AN610" s="6">
        <f t="shared" si="139"/>
        <v>1</v>
      </c>
      <c r="AO610" t="str">
        <f>VLOOKUP(BD_PONDERACIONES[[#This Row],[Comuna]],Tabla3[#All],2,0)</f>
        <v>Florida</v>
      </c>
    </row>
    <row r="611" spans="1:41" x14ac:dyDescent="0.35">
      <c r="A611" t="s">
        <v>1209</v>
      </c>
      <c r="B611" t="s">
        <v>1210</v>
      </c>
      <c r="C611" t="s">
        <v>621</v>
      </c>
      <c r="D611" s="5">
        <v>44621</v>
      </c>
      <c r="E611" s="5">
        <v>44599</v>
      </c>
      <c r="F611" t="s">
        <v>763</v>
      </c>
      <c r="G611" t="s">
        <v>1211</v>
      </c>
      <c r="H611" t="s">
        <v>755</v>
      </c>
      <c r="J611" t="s">
        <v>756</v>
      </c>
      <c r="K611" t="s">
        <v>756</v>
      </c>
      <c r="L611" t="s">
        <v>757</v>
      </c>
      <c r="M611" t="s">
        <v>757</v>
      </c>
      <c r="N611" t="s">
        <v>756</v>
      </c>
      <c r="O611" t="s">
        <v>756</v>
      </c>
      <c r="P611" t="s">
        <v>758</v>
      </c>
      <c r="Q611" t="s">
        <v>759</v>
      </c>
      <c r="R611" t="s">
        <v>759</v>
      </c>
      <c r="S611" t="s">
        <v>757</v>
      </c>
      <c r="T611" t="s">
        <v>757</v>
      </c>
      <c r="U611" t="s">
        <v>757</v>
      </c>
      <c r="V611" t="s">
        <v>756</v>
      </c>
      <c r="W611" t="s">
        <v>756</v>
      </c>
      <c r="X611" t="s">
        <v>804</v>
      </c>
      <c r="Y611" t="str">
        <f t="shared" si="126"/>
        <v>febrero</v>
      </c>
      <c r="Z611">
        <f>YEAR(BD_PONDERACIONES[[#This Row],[Fecha Ejecución del Ticket]])</f>
        <v>2022</v>
      </c>
      <c r="AA611" t="str">
        <f t="shared" si="127"/>
        <v>marzo</v>
      </c>
      <c r="AB611">
        <f>YEAR(BD_PONDERACIONES[[#This Row],[Fecha de Inspección]])</f>
        <v>2022</v>
      </c>
      <c r="AC611">
        <f t="shared" si="128"/>
        <v>0.5</v>
      </c>
      <c r="AD611">
        <f t="shared" si="129"/>
        <v>0.5</v>
      </c>
      <c r="AE611">
        <f t="shared" si="130"/>
        <v>0.5</v>
      </c>
      <c r="AF611">
        <f t="shared" si="131"/>
        <v>0.5</v>
      </c>
      <c r="AG611">
        <f t="shared" si="132"/>
        <v>0.5</v>
      </c>
      <c r="AH611">
        <f t="shared" si="133"/>
        <v>0.5</v>
      </c>
      <c r="AI611">
        <f t="shared" si="134"/>
        <v>0.25</v>
      </c>
      <c r="AJ611">
        <f t="shared" si="135"/>
        <v>0.25</v>
      </c>
      <c r="AK611">
        <f t="shared" si="136"/>
        <v>0.5</v>
      </c>
      <c r="AL611">
        <f t="shared" si="137"/>
        <v>0.5</v>
      </c>
      <c r="AM611">
        <f t="shared" si="138"/>
        <v>0.5</v>
      </c>
      <c r="AN611" s="6">
        <f t="shared" si="139"/>
        <v>1</v>
      </c>
      <c r="AO611" t="str">
        <f>VLOOKUP(BD_PONDERACIONES[[#This Row],[Comuna]],Tabla3[#All],2,0)</f>
        <v>Florida</v>
      </c>
    </row>
    <row r="612" spans="1:41" x14ac:dyDescent="0.35">
      <c r="A612" t="s">
        <v>1212</v>
      </c>
      <c r="B612" t="s">
        <v>1213</v>
      </c>
      <c r="C612" t="s">
        <v>613</v>
      </c>
      <c r="D612" s="5">
        <v>44621</v>
      </c>
      <c r="E612" s="5">
        <v>44597</v>
      </c>
      <c r="F612" t="s">
        <v>753</v>
      </c>
      <c r="G612" t="s">
        <v>1214</v>
      </c>
      <c r="H612" t="s">
        <v>755</v>
      </c>
      <c r="J612" t="s">
        <v>756</v>
      </c>
      <c r="K612" t="s">
        <v>756</v>
      </c>
      <c r="L612" t="s">
        <v>757</v>
      </c>
      <c r="M612" t="s">
        <v>757</v>
      </c>
      <c r="N612" t="s">
        <v>756</v>
      </c>
      <c r="O612" t="s">
        <v>756</v>
      </c>
      <c r="P612" t="s">
        <v>758</v>
      </c>
      <c r="Q612" t="s">
        <v>759</v>
      </c>
      <c r="R612" t="s">
        <v>759</v>
      </c>
      <c r="S612" t="s">
        <v>757</v>
      </c>
      <c r="T612" t="s">
        <v>757</v>
      </c>
      <c r="U612" t="s">
        <v>757</v>
      </c>
      <c r="V612" t="s">
        <v>756</v>
      </c>
      <c r="W612" t="s">
        <v>773</v>
      </c>
      <c r="X612" t="s">
        <v>1215</v>
      </c>
      <c r="Y612" t="str">
        <f t="shared" si="126"/>
        <v>febrero</v>
      </c>
      <c r="Z612">
        <f>YEAR(BD_PONDERACIONES[[#This Row],[Fecha Ejecución del Ticket]])</f>
        <v>2022</v>
      </c>
      <c r="AA612" t="str">
        <f t="shared" si="127"/>
        <v>marzo</v>
      </c>
      <c r="AB612">
        <f>YEAR(BD_PONDERACIONES[[#This Row],[Fecha de Inspección]])</f>
        <v>2022</v>
      </c>
      <c r="AC612">
        <f t="shared" si="128"/>
        <v>0.5</v>
      </c>
      <c r="AD612">
        <f t="shared" si="129"/>
        <v>0.5</v>
      </c>
      <c r="AE612">
        <f t="shared" si="130"/>
        <v>0.5</v>
      </c>
      <c r="AF612">
        <f t="shared" si="131"/>
        <v>0.5</v>
      </c>
      <c r="AG612">
        <f t="shared" si="132"/>
        <v>0.5</v>
      </c>
      <c r="AH612">
        <f t="shared" si="133"/>
        <v>0.5</v>
      </c>
      <c r="AI612">
        <f t="shared" si="134"/>
        <v>0.25</v>
      </c>
      <c r="AJ612">
        <f t="shared" si="135"/>
        <v>0.25</v>
      </c>
      <c r="AK612">
        <f t="shared" si="136"/>
        <v>0.5</v>
      </c>
      <c r="AL612">
        <f t="shared" si="137"/>
        <v>0.5</v>
      </c>
      <c r="AM612">
        <f t="shared" si="138"/>
        <v>0</v>
      </c>
      <c r="AN612" s="6">
        <f t="shared" si="139"/>
        <v>0.9</v>
      </c>
      <c r="AO612" t="str">
        <f>VLOOKUP(BD_PONDERACIONES[[#This Row],[Comuna]],Tabla3[#All],2,0)</f>
        <v>Florida</v>
      </c>
    </row>
    <row r="613" spans="1:41" x14ac:dyDescent="0.35">
      <c r="A613" t="s">
        <v>1216</v>
      </c>
      <c r="B613" t="s">
        <v>1217</v>
      </c>
      <c r="C613" t="s">
        <v>620</v>
      </c>
      <c r="D613" s="5">
        <v>44621</v>
      </c>
      <c r="E613" s="5">
        <v>44598</v>
      </c>
      <c r="F613" t="s">
        <v>763</v>
      </c>
      <c r="G613" t="s">
        <v>1218</v>
      </c>
      <c r="H613" t="s">
        <v>755</v>
      </c>
      <c r="J613" t="s">
        <v>756</v>
      </c>
      <c r="K613" t="s">
        <v>756</v>
      </c>
      <c r="L613" t="s">
        <v>757</v>
      </c>
      <c r="M613" t="s">
        <v>757</v>
      </c>
      <c r="N613" t="s">
        <v>756</v>
      </c>
      <c r="O613" t="s">
        <v>756</v>
      </c>
      <c r="P613" t="s">
        <v>758</v>
      </c>
      <c r="Q613" t="s">
        <v>759</v>
      </c>
      <c r="R613" t="s">
        <v>759</v>
      </c>
      <c r="S613" t="s">
        <v>757</v>
      </c>
      <c r="T613" t="s">
        <v>757</v>
      </c>
      <c r="U613" t="s">
        <v>757</v>
      </c>
      <c r="V613" t="s">
        <v>756</v>
      </c>
      <c r="W613" t="s">
        <v>756</v>
      </c>
      <c r="X613" t="s">
        <v>1219</v>
      </c>
      <c r="Y613" t="str">
        <f t="shared" si="126"/>
        <v>febrero</v>
      </c>
      <c r="Z613">
        <f>YEAR(BD_PONDERACIONES[[#This Row],[Fecha Ejecución del Ticket]])</f>
        <v>2022</v>
      </c>
      <c r="AA613" t="str">
        <f t="shared" si="127"/>
        <v>marzo</v>
      </c>
      <c r="AB613">
        <f>YEAR(BD_PONDERACIONES[[#This Row],[Fecha de Inspección]])</f>
        <v>2022</v>
      </c>
      <c r="AC613">
        <f t="shared" si="128"/>
        <v>0.5</v>
      </c>
      <c r="AD613">
        <f t="shared" si="129"/>
        <v>0.5</v>
      </c>
      <c r="AE613">
        <f t="shared" si="130"/>
        <v>0.5</v>
      </c>
      <c r="AF613">
        <f t="shared" si="131"/>
        <v>0.5</v>
      </c>
      <c r="AG613">
        <f t="shared" si="132"/>
        <v>0.5</v>
      </c>
      <c r="AH613">
        <f t="shared" si="133"/>
        <v>0.5</v>
      </c>
      <c r="AI613">
        <f t="shared" si="134"/>
        <v>0.25</v>
      </c>
      <c r="AJ613">
        <f t="shared" si="135"/>
        <v>0.25</v>
      </c>
      <c r="AK613">
        <f t="shared" si="136"/>
        <v>0.5</v>
      </c>
      <c r="AL613">
        <f t="shared" si="137"/>
        <v>0.5</v>
      </c>
      <c r="AM613">
        <f t="shared" si="138"/>
        <v>0.5</v>
      </c>
      <c r="AN613" s="6">
        <f t="shared" si="139"/>
        <v>1</v>
      </c>
      <c r="AO613" t="str">
        <f>VLOOKUP(BD_PONDERACIONES[[#This Row],[Comuna]],Tabla3[#All],2,0)</f>
        <v>Florida</v>
      </c>
    </row>
    <row r="614" spans="1:41" x14ac:dyDescent="0.35">
      <c r="A614" t="s">
        <v>1220</v>
      </c>
      <c r="B614" t="s">
        <v>1221</v>
      </c>
      <c r="C614" t="s">
        <v>588</v>
      </c>
      <c r="D614" s="5">
        <v>44621</v>
      </c>
      <c r="E614" s="5">
        <v>44595</v>
      </c>
      <c r="F614" t="s">
        <v>753</v>
      </c>
      <c r="G614" t="s">
        <v>1222</v>
      </c>
      <c r="H614" t="s">
        <v>755</v>
      </c>
      <c r="J614" t="s">
        <v>756</v>
      </c>
      <c r="K614" t="s">
        <v>756</v>
      </c>
      <c r="L614" t="s">
        <v>773</v>
      </c>
      <c r="M614" t="s">
        <v>773</v>
      </c>
      <c r="N614" t="s">
        <v>756</v>
      </c>
      <c r="O614" t="s">
        <v>756</v>
      </c>
      <c r="P614" t="s">
        <v>765</v>
      </c>
      <c r="Q614" t="s">
        <v>759</v>
      </c>
      <c r="R614" t="s">
        <v>759</v>
      </c>
      <c r="S614" t="s">
        <v>756</v>
      </c>
      <c r="T614" t="s">
        <v>756</v>
      </c>
      <c r="U614" t="s">
        <v>756</v>
      </c>
      <c r="V614" t="s">
        <v>773</v>
      </c>
      <c r="W614" t="s">
        <v>773</v>
      </c>
      <c r="X614" t="s">
        <v>1223</v>
      </c>
      <c r="Y614" t="str">
        <f t="shared" si="126"/>
        <v>febrero</v>
      </c>
      <c r="Z614">
        <f>YEAR(BD_PONDERACIONES[[#This Row],[Fecha Ejecución del Ticket]])</f>
        <v>2022</v>
      </c>
      <c r="AA614" t="str">
        <f t="shared" si="127"/>
        <v>marzo</v>
      </c>
      <c r="AB614">
        <f>YEAR(BD_PONDERACIONES[[#This Row],[Fecha de Inspección]])</f>
        <v>2022</v>
      </c>
      <c r="AC614">
        <f t="shared" si="128"/>
        <v>0.5</v>
      </c>
      <c r="AD614">
        <f t="shared" si="129"/>
        <v>0.5</v>
      </c>
      <c r="AE614">
        <f t="shared" si="130"/>
        <v>0</v>
      </c>
      <c r="AF614">
        <f t="shared" si="131"/>
        <v>0</v>
      </c>
      <c r="AG614">
        <f t="shared" si="132"/>
        <v>0.5</v>
      </c>
      <c r="AH614">
        <f t="shared" si="133"/>
        <v>0.5</v>
      </c>
      <c r="AI614">
        <f t="shared" si="134"/>
        <v>0.25</v>
      </c>
      <c r="AJ614">
        <f t="shared" si="135"/>
        <v>0.25</v>
      </c>
      <c r="AK614">
        <f t="shared" si="136"/>
        <v>0.5</v>
      </c>
      <c r="AL614">
        <f t="shared" si="137"/>
        <v>0</v>
      </c>
      <c r="AM614">
        <f t="shared" si="138"/>
        <v>0</v>
      </c>
      <c r="AN614" s="6">
        <f t="shared" si="139"/>
        <v>0.5</v>
      </c>
      <c r="AO614" t="str">
        <f>VLOOKUP(BD_PONDERACIONES[[#This Row],[Comuna]],Tabla3[#All],2,0)</f>
        <v>Florida</v>
      </c>
    </row>
    <row r="615" spans="1:41" x14ac:dyDescent="0.35">
      <c r="A615" t="s">
        <v>1224</v>
      </c>
      <c r="B615" t="s">
        <v>1225</v>
      </c>
      <c r="C615" t="s">
        <v>624</v>
      </c>
      <c r="D615" s="5">
        <v>44621</v>
      </c>
      <c r="E615" s="5">
        <v>44599</v>
      </c>
      <c r="F615" t="s">
        <v>763</v>
      </c>
      <c r="G615" t="s">
        <v>1226</v>
      </c>
      <c r="H615" t="s">
        <v>755</v>
      </c>
      <c r="J615" t="s">
        <v>756</v>
      </c>
      <c r="K615" t="s">
        <v>756</v>
      </c>
      <c r="L615" t="s">
        <v>757</v>
      </c>
      <c r="M615" t="s">
        <v>757</v>
      </c>
      <c r="N615" t="s">
        <v>756</v>
      </c>
      <c r="O615" t="s">
        <v>756</v>
      </c>
      <c r="P615" t="s">
        <v>765</v>
      </c>
      <c r="Q615" t="s">
        <v>1227</v>
      </c>
      <c r="R615" t="s">
        <v>759</v>
      </c>
      <c r="S615" t="s">
        <v>756</v>
      </c>
      <c r="T615" t="s">
        <v>756</v>
      </c>
      <c r="U615" t="s">
        <v>756</v>
      </c>
      <c r="V615" t="s">
        <v>756</v>
      </c>
      <c r="W615" t="s">
        <v>756</v>
      </c>
      <c r="X615" t="s">
        <v>1228</v>
      </c>
      <c r="Y615" t="str">
        <f t="shared" si="126"/>
        <v>febrero</v>
      </c>
      <c r="Z615">
        <f>YEAR(BD_PONDERACIONES[[#This Row],[Fecha Ejecución del Ticket]])</f>
        <v>2022</v>
      </c>
      <c r="AA615" t="str">
        <f t="shared" si="127"/>
        <v>marzo</v>
      </c>
      <c r="AB615">
        <f>YEAR(BD_PONDERACIONES[[#This Row],[Fecha de Inspección]])</f>
        <v>2022</v>
      </c>
      <c r="AC615">
        <f t="shared" si="128"/>
        <v>0.5</v>
      </c>
      <c r="AD615">
        <f t="shared" si="129"/>
        <v>0.5</v>
      </c>
      <c r="AE615">
        <f t="shared" si="130"/>
        <v>0.5</v>
      </c>
      <c r="AF615">
        <f t="shared" si="131"/>
        <v>0.5</v>
      </c>
      <c r="AG615">
        <f t="shared" si="132"/>
        <v>0.5</v>
      </c>
      <c r="AH615">
        <f t="shared" si="133"/>
        <v>0.5</v>
      </c>
      <c r="AI615">
        <f t="shared" si="134"/>
        <v>0.25</v>
      </c>
      <c r="AJ615">
        <f t="shared" si="135"/>
        <v>0.25</v>
      </c>
      <c r="AK615">
        <f t="shared" si="136"/>
        <v>0.5</v>
      </c>
      <c r="AL615">
        <f t="shared" si="137"/>
        <v>0.5</v>
      </c>
      <c r="AM615">
        <f t="shared" si="138"/>
        <v>0.5</v>
      </c>
      <c r="AN615" s="6">
        <f t="shared" si="139"/>
        <v>1</v>
      </c>
      <c r="AO615" t="str">
        <f>VLOOKUP(BD_PONDERACIONES[[#This Row],[Comuna]],Tabla3[#All],2,0)</f>
        <v>Florida</v>
      </c>
    </row>
    <row r="616" spans="1:41" x14ac:dyDescent="0.35">
      <c r="A616" t="s">
        <v>1229</v>
      </c>
      <c r="B616" t="s">
        <v>1230</v>
      </c>
      <c r="C616" t="s">
        <v>596</v>
      </c>
      <c r="D616" s="5">
        <v>44621</v>
      </c>
      <c r="E616" s="5">
        <v>44596</v>
      </c>
      <c r="F616" t="s">
        <v>753</v>
      </c>
      <c r="G616" t="s">
        <v>1231</v>
      </c>
      <c r="H616" t="s">
        <v>755</v>
      </c>
      <c r="J616" t="s">
        <v>756</v>
      </c>
      <c r="K616" t="s">
        <v>756</v>
      </c>
      <c r="L616" t="s">
        <v>757</v>
      </c>
      <c r="M616" t="s">
        <v>757</v>
      </c>
      <c r="N616" t="s">
        <v>756</v>
      </c>
      <c r="O616" t="s">
        <v>756</v>
      </c>
      <c r="P616" t="s">
        <v>758</v>
      </c>
      <c r="Q616" t="s">
        <v>759</v>
      </c>
      <c r="R616" t="s">
        <v>759</v>
      </c>
      <c r="S616" t="s">
        <v>757</v>
      </c>
      <c r="T616" t="s">
        <v>757</v>
      </c>
      <c r="U616" t="s">
        <v>757</v>
      </c>
      <c r="V616" t="s">
        <v>756</v>
      </c>
      <c r="W616" t="s">
        <v>756</v>
      </c>
      <c r="X616" t="s">
        <v>1232</v>
      </c>
      <c r="Y616" t="str">
        <f t="shared" si="126"/>
        <v>febrero</v>
      </c>
      <c r="Z616">
        <f>YEAR(BD_PONDERACIONES[[#This Row],[Fecha Ejecución del Ticket]])</f>
        <v>2022</v>
      </c>
      <c r="AA616" t="str">
        <f t="shared" si="127"/>
        <v>marzo</v>
      </c>
      <c r="AB616">
        <f>YEAR(BD_PONDERACIONES[[#This Row],[Fecha de Inspección]])</f>
        <v>2022</v>
      </c>
      <c r="AC616">
        <f t="shared" si="128"/>
        <v>0.5</v>
      </c>
      <c r="AD616">
        <f t="shared" si="129"/>
        <v>0.5</v>
      </c>
      <c r="AE616">
        <f t="shared" si="130"/>
        <v>0.5</v>
      </c>
      <c r="AF616">
        <f t="shared" si="131"/>
        <v>0.5</v>
      </c>
      <c r="AG616">
        <f t="shared" si="132"/>
        <v>0.5</v>
      </c>
      <c r="AH616">
        <f t="shared" si="133"/>
        <v>0.5</v>
      </c>
      <c r="AI616">
        <f t="shared" si="134"/>
        <v>0.25</v>
      </c>
      <c r="AJ616">
        <f t="shared" si="135"/>
        <v>0.25</v>
      </c>
      <c r="AK616">
        <f t="shared" si="136"/>
        <v>0.5</v>
      </c>
      <c r="AL616">
        <f t="shared" si="137"/>
        <v>0.5</v>
      </c>
      <c r="AM616">
        <f t="shared" si="138"/>
        <v>0.5</v>
      </c>
      <c r="AN616" s="6">
        <f t="shared" si="139"/>
        <v>1</v>
      </c>
      <c r="AO616" t="str">
        <f>VLOOKUP(BD_PONDERACIONES[[#This Row],[Comuna]],Tabla3[#All],2,0)</f>
        <v>Florida</v>
      </c>
    </row>
    <row r="617" spans="1:41" x14ac:dyDescent="0.35">
      <c r="A617" t="s">
        <v>1233</v>
      </c>
      <c r="B617" t="s">
        <v>1234</v>
      </c>
      <c r="C617" t="s">
        <v>623</v>
      </c>
      <c r="D617" s="5">
        <v>44621</v>
      </c>
      <c r="E617" s="5">
        <v>44599</v>
      </c>
      <c r="F617" t="s">
        <v>763</v>
      </c>
      <c r="G617" t="s">
        <v>1235</v>
      </c>
      <c r="H617" t="s">
        <v>755</v>
      </c>
      <c r="J617" t="s">
        <v>756</v>
      </c>
      <c r="K617" t="s">
        <v>756</v>
      </c>
      <c r="L617" t="s">
        <v>757</v>
      </c>
      <c r="M617" t="s">
        <v>757</v>
      </c>
      <c r="N617" t="s">
        <v>756</v>
      </c>
      <c r="O617" t="s">
        <v>756</v>
      </c>
      <c r="P617" t="s">
        <v>758</v>
      </c>
      <c r="Q617" t="s">
        <v>759</v>
      </c>
      <c r="R617" t="s">
        <v>759</v>
      </c>
      <c r="S617" t="s">
        <v>757</v>
      </c>
      <c r="T617" t="s">
        <v>757</v>
      </c>
      <c r="U617" t="s">
        <v>757</v>
      </c>
      <c r="V617" t="s">
        <v>756</v>
      </c>
      <c r="W617" t="s">
        <v>756</v>
      </c>
      <c r="X617" t="s">
        <v>1236</v>
      </c>
      <c r="Y617" t="str">
        <f t="shared" si="126"/>
        <v>febrero</v>
      </c>
      <c r="Z617">
        <f>YEAR(BD_PONDERACIONES[[#This Row],[Fecha Ejecución del Ticket]])</f>
        <v>2022</v>
      </c>
      <c r="AA617" t="str">
        <f t="shared" si="127"/>
        <v>marzo</v>
      </c>
      <c r="AB617">
        <f>YEAR(BD_PONDERACIONES[[#This Row],[Fecha de Inspección]])</f>
        <v>2022</v>
      </c>
      <c r="AC617">
        <f t="shared" si="128"/>
        <v>0.5</v>
      </c>
      <c r="AD617">
        <f t="shared" si="129"/>
        <v>0.5</v>
      </c>
      <c r="AE617">
        <f t="shared" si="130"/>
        <v>0.5</v>
      </c>
      <c r="AF617">
        <f t="shared" si="131"/>
        <v>0.5</v>
      </c>
      <c r="AG617">
        <f t="shared" si="132"/>
        <v>0.5</v>
      </c>
      <c r="AH617">
        <f t="shared" si="133"/>
        <v>0.5</v>
      </c>
      <c r="AI617">
        <f t="shared" si="134"/>
        <v>0.25</v>
      </c>
      <c r="AJ617">
        <f t="shared" si="135"/>
        <v>0.25</v>
      </c>
      <c r="AK617">
        <f t="shared" si="136"/>
        <v>0.5</v>
      </c>
      <c r="AL617">
        <f t="shared" si="137"/>
        <v>0.5</v>
      </c>
      <c r="AM617">
        <f t="shared" si="138"/>
        <v>0.5</v>
      </c>
      <c r="AN617" s="6">
        <f t="shared" si="139"/>
        <v>1</v>
      </c>
      <c r="AO617" t="str">
        <f>VLOOKUP(BD_PONDERACIONES[[#This Row],[Comuna]],Tabla3[#All],2,0)</f>
        <v>Florida</v>
      </c>
    </row>
    <row r="618" spans="1:41" x14ac:dyDescent="0.35">
      <c r="A618" t="s">
        <v>1237</v>
      </c>
      <c r="B618" t="s">
        <v>1238</v>
      </c>
      <c r="C618" t="s">
        <v>577</v>
      </c>
      <c r="D618" s="5">
        <v>44621</v>
      </c>
      <c r="E618" s="5">
        <v>44594</v>
      </c>
      <c r="F618" t="s">
        <v>763</v>
      </c>
      <c r="G618" t="s">
        <v>1239</v>
      </c>
      <c r="H618" t="s">
        <v>755</v>
      </c>
      <c r="J618" t="s">
        <v>756</v>
      </c>
      <c r="K618" t="s">
        <v>756</v>
      </c>
      <c r="L618" t="s">
        <v>757</v>
      </c>
      <c r="M618" t="s">
        <v>757</v>
      </c>
      <c r="N618" t="s">
        <v>756</v>
      </c>
      <c r="O618" t="s">
        <v>756</v>
      </c>
      <c r="P618" t="s">
        <v>758</v>
      </c>
      <c r="Q618" t="s">
        <v>759</v>
      </c>
      <c r="R618" t="s">
        <v>759</v>
      </c>
      <c r="S618" t="s">
        <v>757</v>
      </c>
      <c r="T618" t="s">
        <v>757</v>
      </c>
      <c r="U618" t="s">
        <v>757</v>
      </c>
      <c r="V618" t="s">
        <v>756</v>
      </c>
      <c r="W618" t="s">
        <v>756</v>
      </c>
      <c r="X618" t="s">
        <v>804</v>
      </c>
      <c r="Y618" t="str">
        <f t="shared" si="126"/>
        <v>febrero</v>
      </c>
      <c r="Z618">
        <f>YEAR(BD_PONDERACIONES[[#This Row],[Fecha Ejecución del Ticket]])</f>
        <v>2022</v>
      </c>
      <c r="AA618" t="str">
        <f t="shared" si="127"/>
        <v>marzo</v>
      </c>
      <c r="AB618">
        <f>YEAR(BD_PONDERACIONES[[#This Row],[Fecha de Inspección]])</f>
        <v>2022</v>
      </c>
      <c r="AC618">
        <f t="shared" si="128"/>
        <v>0.5</v>
      </c>
      <c r="AD618">
        <f t="shared" si="129"/>
        <v>0.5</v>
      </c>
      <c r="AE618">
        <f t="shared" si="130"/>
        <v>0.5</v>
      </c>
      <c r="AF618">
        <f t="shared" si="131"/>
        <v>0.5</v>
      </c>
      <c r="AG618">
        <f t="shared" si="132"/>
        <v>0.5</v>
      </c>
      <c r="AH618">
        <f t="shared" si="133"/>
        <v>0.5</v>
      </c>
      <c r="AI618">
        <f t="shared" si="134"/>
        <v>0.25</v>
      </c>
      <c r="AJ618">
        <f t="shared" si="135"/>
        <v>0.25</v>
      </c>
      <c r="AK618">
        <f t="shared" si="136"/>
        <v>0.5</v>
      </c>
      <c r="AL618">
        <f t="shared" si="137"/>
        <v>0.5</v>
      </c>
      <c r="AM618">
        <f t="shared" si="138"/>
        <v>0.5</v>
      </c>
      <c r="AN618" s="6">
        <f t="shared" si="139"/>
        <v>1</v>
      </c>
      <c r="AO618" t="str">
        <f>VLOOKUP(BD_PONDERACIONES[[#This Row],[Comuna]],Tabla3[#All],2,0)</f>
        <v>Florida</v>
      </c>
    </row>
    <row r="619" spans="1:41" x14ac:dyDescent="0.35">
      <c r="A619" t="s">
        <v>1081</v>
      </c>
      <c r="B619" t="s">
        <v>1082</v>
      </c>
      <c r="C619" t="s">
        <v>632</v>
      </c>
      <c r="D619" s="5">
        <v>44622</v>
      </c>
      <c r="E619" s="5">
        <v>44601</v>
      </c>
      <c r="F619" t="s">
        <v>763</v>
      </c>
      <c r="G619" t="s">
        <v>1083</v>
      </c>
      <c r="H619" t="s">
        <v>755</v>
      </c>
      <c r="J619" t="s">
        <v>756</v>
      </c>
      <c r="K619" t="s">
        <v>756</v>
      </c>
      <c r="L619" t="s">
        <v>757</v>
      </c>
      <c r="M619" t="s">
        <v>757</v>
      </c>
      <c r="N619" t="s">
        <v>756</v>
      </c>
      <c r="O619" t="s">
        <v>756</v>
      </c>
      <c r="P619" t="s">
        <v>758</v>
      </c>
      <c r="Q619" t="s">
        <v>759</v>
      </c>
      <c r="R619" t="s">
        <v>759</v>
      </c>
      <c r="S619" t="s">
        <v>757</v>
      </c>
      <c r="T619" t="s">
        <v>757</v>
      </c>
      <c r="U619" t="s">
        <v>757</v>
      </c>
      <c r="V619" t="s">
        <v>756</v>
      </c>
      <c r="W619" t="s">
        <v>756</v>
      </c>
      <c r="X619" t="s">
        <v>1084</v>
      </c>
      <c r="Y619" t="str">
        <f t="shared" si="126"/>
        <v>febrero</v>
      </c>
      <c r="Z619">
        <f>YEAR(BD_PONDERACIONES[[#This Row],[Fecha Ejecución del Ticket]])</f>
        <v>2022</v>
      </c>
      <c r="AA619" t="str">
        <f t="shared" si="127"/>
        <v>marzo</v>
      </c>
      <c r="AB619">
        <f>YEAR(BD_PONDERACIONES[[#This Row],[Fecha de Inspección]])</f>
        <v>2022</v>
      </c>
      <c r="AC619">
        <f t="shared" si="128"/>
        <v>0.5</v>
      </c>
      <c r="AD619">
        <f t="shared" si="129"/>
        <v>0.5</v>
      </c>
      <c r="AE619">
        <f t="shared" si="130"/>
        <v>0.5</v>
      </c>
      <c r="AF619">
        <f t="shared" si="131"/>
        <v>0.5</v>
      </c>
      <c r="AG619">
        <f t="shared" si="132"/>
        <v>0.5</v>
      </c>
      <c r="AH619">
        <f t="shared" si="133"/>
        <v>0.5</v>
      </c>
      <c r="AI619">
        <f t="shared" si="134"/>
        <v>0.25</v>
      </c>
      <c r="AJ619">
        <f t="shared" si="135"/>
        <v>0.25</v>
      </c>
      <c r="AK619">
        <f t="shared" si="136"/>
        <v>0.5</v>
      </c>
      <c r="AL619">
        <f t="shared" si="137"/>
        <v>0.5</v>
      </c>
      <c r="AM619">
        <f t="shared" si="138"/>
        <v>0.5</v>
      </c>
      <c r="AN619" s="6">
        <f t="shared" si="139"/>
        <v>1</v>
      </c>
      <c r="AO619" t="str">
        <f>VLOOKUP(BD_PONDERACIONES[[#This Row],[Comuna]],Tabla3[#All],2,0)</f>
        <v>Florida</v>
      </c>
    </row>
    <row r="620" spans="1:41" x14ac:dyDescent="0.35">
      <c r="A620" t="s">
        <v>1085</v>
      </c>
      <c r="B620" t="s">
        <v>1086</v>
      </c>
      <c r="C620" t="s">
        <v>591</v>
      </c>
      <c r="D620" s="5">
        <v>44622</v>
      </c>
      <c r="E620" s="5">
        <v>44595</v>
      </c>
      <c r="F620" t="s">
        <v>753</v>
      </c>
      <c r="G620" t="s">
        <v>1087</v>
      </c>
      <c r="H620" t="s">
        <v>755</v>
      </c>
      <c r="J620" t="s">
        <v>756</v>
      </c>
      <c r="K620" t="s">
        <v>756</v>
      </c>
      <c r="L620" t="s">
        <v>757</v>
      </c>
      <c r="M620" t="s">
        <v>757</v>
      </c>
      <c r="N620" t="s">
        <v>756</v>
      </c>
      <c r="O620" t="s">
        <v>756</v>
      </c>
      <c r="P620" t="s">
        <v>765</v>
      </c>
      <c r="Q620" t="s">
        <v>759</v>
      </c>
      <c r="R620" t="s">
        <v>759</v>
      </c>
      <c r="S620" t="s">
        <v>756</v>
      </c>
      <c r="T620" t="s">
        <v>756</v>
      </c>
      <c r="U620" t="s">
        <v>756</v>
      </c>
      <c r="V620" t="s">
        <v>756</v>
      </c>
      <c r="W620" t="s">
        <v>773</v>
      </c>
      <c r="X620" t="s">
        <v>1088</v>
      </c>
      <c r="Y620" t="str">
        <f t="shared" si="126"/>
        <v>febrero</v>
      </c>
      <c r="Z620">
        <f>YEAR(BD_PONDERACIONES[[#This Row],[Fecha Ejecución del Ticket]])</f>
        <v>2022</v>
      </c>
      <c r="AA620" t="str">
        <f t="shared" si="127"/>
        <v>marzo</v>
      </c>
      <c r="AB620">
        <f>YEAR(BD_PONDERACIONES[[#This Row],[Fecha de Inspección]])</f>
        <v>2022</v>
      </c>
      <c r="AC620">
        <f t="shared" si="128"/>
        <v>0.5</v>
      </c>
      <c r="AD620">
        <f t="shared" si="129"/>
        <v>0.5</v>
      </c>
      <c r="AE620">
        <f t="shared" si="130"/>
        <v>0.5</v>
      </c>
      <c r="AF620">
        <f t="shared" si="131"/>
        <v>0.5</v>
      </c>
      <c r="AG620">
        <f t="shared" si="132"/>
        <v>0.5</v>
      </c>
      <c r="AH620">
        <f t="shared" si="133"/>
        <v>0.5</v>
      </c>
      <c r="AI620">
        <f t="shared" si="134"/>
        <v>0.25</v>
      </c>
      <c r="AJ620">
        <f t="shared" si="135"/>
        <v>0.25</v>
      </c>
      <c r="AK620">
        <f t="shared" si="136"/>
        <v>0.5</v>
      </c>
      <c r="AL620">
        <f t="shared" si="137"/>
        <v>0.5</v>
      </c>
      <c r="AM620">
        <f t="shared" si="138"/>
        <v>0</v>
      </c>
      <c r="AN620" s="6">
        <f t="shared" si="139"/>
        <v>0.9</v>
      </c>
      <c r="AO620" t="str">
        <f>VLOOKUP(BD_PONDERACIONES[[#This Row],[Comuna]],Tabla3[#All],2,0)</f>
        <v>Florida</v>
      </c>
    </row>
    <row r="621" spans="1:41" x14ac:dyDescent="0.35">
      <c r="A621" t="s">
        <v>1089</v>
      </c>
      <c r="B621" t="s">
        <v>1090</v>
      </c>
      <c r="C621" t="s">
        <v>587</v>
      </c>
      <c r="D621" s="5">
        <v>44622</v>
      </c>
      <c r="E621" s="5">
        <v>44595</v>
      </c>
      <c r="F621" t="s">
        <v>753</v>
      </c>
      <c r="G621" t="s">
        <v>1091</v>
      </c>
      <c r="H621" t="s">
        <v>755</v>
      </c>
      <c r="J621" t="s">
        <v>756</v>
      </c>
      <c r="K621" t="s">
        <v>756</v>
      </c>
      <c r="L621" t="s">
        <v>757</v>
      </c>
      <c r="M621" t="s">
        <v>757</v>
      </c>
      <c r="N621" t="s">
        <v>756</v>
      </c>
      <c r="O621" t="s">
        <v>756</v>
      </c>
      <c r="P621" t="s">
        <v>765</v>
      </c>
      <c r="Q621" t="s">
        <v>759</v>
      </c>
      <c r="R621" t="s">
        <v>759</v>
      </c>
      <c r="S621" t="s">
        <v>757</v>
      </c>
      <c r="T621" t="s">
        <v>757</v>
      </c>
      <c r="U621" t="s">
        <v>757</v>
      </c>
      <c r="V621" t="s">
        <v>756</v>
      </c>
      <c r="W621" t="s">
        <v>773</v>
      </c>
      <c r="X621" t="s">
        <v>1092</v>
      </c>
      <c r="Y621" t="str">
        <f t="shared" si="126"/>
        <v>febrero</v>
      </c>
      <c r="Z621">
        <f>YEAR(BD_PONDERACIONES[[#This Row],[Fecha Ejecución del Ticket]])</f>
        <v>2022</v>
      </c>
      <c r="AA621" t="str">
        <f t="shared" si="127"/>
        <v>marzo</v>
      </c>
      <c r="AB621">
        <f>YEAR(BD_PONDERACIONES[[#This Row],[Fecha de Inspección]])</f>
        <v>2022</v>
      </c>
      <c r="AC621">
        <f t="shared" si="128"/>
        <v>0.5</v>
      </c>
      <c r="AD621">
        <f t="shared" si="129"/>
        <v>0.5</v>
      </c>
      <c r="AE621">
        <f t="shared" si="130"/>
        <v>0.5</v>
      </c>
      <c r="AF621">
        <f t="shared" si="131"/>
        <v>0.5</v>
      </c>
      <c r="AG621">
        <f t="shared" si="132"/>
        <v>0.5</v>
      </c>
      <c r="AH621">
        <f t="shared" si="133"/>
        <v>0.5</v>
      </c>
      <c r="AI621">
        <f t="shared" si="134"/>
        <v>0.25</v>
      </c>
      <c r="AJ621">
        <f t="shared" si="135"/>
        <v>0.25</v>
      </c>
      <c r="AK621">
        <f t="shared" si="136"/>
        <v>0.5</v>
      </c>
      <c r="AL621">
        <f t="shared" si="137"/>
        <v>0.5</v>
      </c>
      <c r="AM621">
        <f t="shared" si="138"/>
        <v>0</v>
      </c>
      <c r="AN621" s="6">
        <f t="shared" si="139"/>
        <v>0.9</v>
      </c>
      <c r="AO621" t="str">
        <f>VLOOKUP(BD_PONDERACIONES[[#This Row],[Comuna]],Tabla3[#All],2,0)</f>
        <v>Florida</v>
      </c>
    </row>
    <row r="622" spans="1:41" x14ac:dyDescent="0.35">
      <c r="A622" t="s">
        <v>1093</v>
      </c>
      <c r="B622" t="s">
        <v>1094</v>
      </c>
      <c r="C622" t="s">
        <v>584</v>
      </c>
      <c r="D622" s="5">
        <v>44622</v>
      </c>
      <c r="E622" s="5">
        <v>44595</v>
      </c>
      <c r="F622" t="s">
        <v>753</v>
      </c>
      <c r="G622" t="s">
        <v>1095</v>
      </c>
      <c r="H622" t="s">
        <v>755</v>
      </c>
      <c r="J622" t="s">
        <v>756</v>
      </c>
      <c r="K622" t="s">
        <v>756</v>
      </c>
      <c r="L622" t="s">
        <v>757</v>
      </c>
      <c r="M622" t="s">
        <v>757</v>
      </c>
      <c r="N622" t="s">
        <v>756</v>
      </c>
      <c r="O622" t="s">
        <v>756</v>
      </c>
      <c r="P622" t="s">
        <v>758</v>
      </c>
      <c r="Q622" t="s">
        <v>759</v>
      </c>
      <c r="R622" t="s">
        <v>759</v>
      </c>
      <c r="S622" t="s">
        <v>757</v>
      </c>
      <c r="T622" t="s">
        <v>757</v>
      </c>
      <c r="U622" t="s">
        <v>757</v>
      </c>
      <c r="V622" t="s">
        <v>773</v>
      </c>
      <c r="W622" t="s">
        <v>756</v>
      </c>
      <c r="X622" t="s">
        <v>1096</v>
      </c>
      <c r="Y622" t="str">
        <f t="shared" si="126"/>
        <v>febrero</v>
      </c>
      <c r="Z622">
        <f>YEAR(BD_PONDERACIONES[[#This Row],[Fecha Ejecución del Ticket]])</f>
        <v>2022</v>
      </c>
      <c r="AA622" t="str">
        <f t="shared" si="127"/>
        <v>marzo</v>
      </c>
      <c r="AB622">
        <f>YEAR(BD_PONDERACIONES[[#This Row],[Fecha de Inspección]])</f>
        <v>2022</v>
      </c>
      <c r="AC622">
        <f t="shared" si="128"/>
        <v>0.5</v>
      </c>
      <c r="AD622">
        <f t="shared" si="129"/>
        <v>0.5</v>
      </c>
      <c r="AE622">
        <f t="shared" si="130"/>
        <v>0.5</v>
      </c>
      <c r="AF622">
        <f t="shared" si="131"/>
        <v>0.5</v>
      </c>
      <c r="AG622">
        <f t="shared" si="132"/>
        <v>0.5</v>
      </c>
      <c r="AH622">
        <f t="shared" si="133"/>
        <v>0.5</v>
      </c>
      <c r="AI622">
        <f t="shared" si="134"/>
        <v>0.25</v>
      </c>
      <c r="AJ622">
        <f t="shared" si="135"/>
        <v>0.25</v>
      </c>
      <c r="AK622">
        <f t="shared" si="136"/>
        <v>0.5</v>
      </c>
      <c r="AL622">
        <f t="shared" si="137"/>
        <v>0</v>
      </c>
      <c r="AM622">
        <f t="shared" si="138"/>
        <v>0.5</v>
      </c>
      <c r="AN622" s="6">
        <f t="shared" si="139"/>
        <v>0.9</v>
      </c>
      <c r="AO622" t="str">
        <f>VLOOKUP(BD_PONDERACIONES[[#This Row],[Comuna]],Tabla3[#All],2,0)</f>
        <v>Florida</v>
      </c>
    </row>
    <row r="623" spans="1:41" x14ac:dyDescent="0.35">
      <c r="A623" t="s">
        <v>1097</v>
      </c>
      <c r="B623" t="s">
        <v>1098</v>
      </c>
      <c r="C623" t="s">
        <v>611</v>
      </c>
      <c r="D623" s="5">
        <v>44622</v>
      </c>
      <c r="E623" s="5">
        <v>44597</v>
      </c>
      <c r="F623" t="s">
        <v>753</v>
      </c>
      <c r="G623" t="s">
        <v>1099</v>
      </c>
      <c r="H623" t="s">
        <v>755</v>
      </c>
      <c r="J623" t="s">
        <v>756</v>
      </c>
      <c r="K623" t="s">
        <v>756</v>
      </c>
      <c r="L623" t="s">
        <v>757</v>
      </c>
      <c r="M623" t="s">
        <v>757</v>
      </c>
      <c r="N623" t="s">
        <v>756</v>
      </c>
      <c r="O623" t="s">
        <v>756</v>
      </c>
      <c r="P623" t="s">
        <v>758</v>
      </c>
      <c r="Q623" t="s">
        <v>759</v>
      </c>
      <c r="R623" t="s">
        <v>759</v>
      </c>
      <c r="S623" t="s">
        <v>757</v>
      </c>
      <c r="T623" t="s">
        <v>757</v>
      </c>
      <c r="U623" t="s">
        <v>757</v>
      </c>
      <c r="V623" t="s">
        <v>756</v>
      </c>
      <c r="W623" t="s">
        <v>773</v>
      </c>
      <c r="X623" t="s">
        <v>1100</v>
      </c>
      <c r="Y623" t="str">
        <f t="shared" si="126"/>
        <v>febrero</v>
      </c>
      <c r="Z623">
        <f>YEAR(BD_PONDERACIONES[[#This Row],[Fecha Ejecución del Ticket]])</f>
        <v>2022</v>
      </c>
      <c r="AA623" t="str">
        <f t="shared" si="127"/>
        <v>marzo</v>
      </c>
      <c r="AB623">
        <f>YEAR(BD_PONDERACIONES[[#This Row],[Fecha de Inspección]])</f>
        <v>2022</v>
      </c>
      <c r="AC623">
        <f t="shared" si="128"/>
        <v>0.5</v>
      </c>
      <c r="AD623">
        <f t="shared" si="129"/>
        <v>0.5</v>
      </c>
      <c r="AE623">
        <f t="shared" si="130"/>
        <v>0.5</v>
      </c>
      <c r="AF623">
        <f t="shared" si="131"/>
        <v>0.5</v>
      </c>
      <c r="AG623">
        <f t="shared" si="132"/>
        <v>0.5</v>
      </c>
      <c r="AH623">
        <f t="shared" si="133"/>
        <v>0.5</v>
      </c>
      <c r="AI623">
        <f t="shared" si="134"/>
        <v>0.25</v>
      </c>
      <c r="AJ623">
        <f t="shared" si="135"/>
        <v>0.25</v>
      </c>
      <c r="AK623">
        <f t="shared" si="136"/>
        <v>0.5</v>
      </c>
      <c r="AL623">
        <f t="shared" si="137"/>
        <v>0.5</v>
      </c>
      <c r="AM623">
        <f t="shared" si="138"/>
        <v>0</v>
      </c>
      <c r="AN623" s="6">
        <f t="shared" si="139"/>
        <v>0.9</v>
      </c>
      <c r="AO623" t="str">
        <f>VLOOKUP(BD_PONDERACIONES[[#This Row],[Comuna]],Tabla3[#All],2,0)</f>
        <v>Florida</v>
      </c>
    </row>
    <row r="624" spans="1:41" x14ac:dyDescent="0.35">
      <c r="A624" t="s">
        <v>1101</v>
      </c>
      <c r="B624" t="s">
        <v>1102</v>
      </c>
      <c r="C624" t="s">
        <v>595</v>
      </c>
      <c r="D624" s="5">
        <v>44622</v>
      </c>
      <c r="E624" s="5">
        <v>44596</v>
      </c>
      <c r="F624" t="s">
        <v>753</v>
      </c>
      <c r="G624" t="s">
        <v>1103</v>
      </c>
      <c r="H624" t="s">
        <v>755</v>
      </c>
      <c r="J624" t="s">
        <v>756</v>
      </c>
      <c r="K624" t="s">
        <v>756</v>
      </c>
      <c r="L624" t="s">
        <v>773</v>
      </c>
      <c r="M624" t="s">
        <v>773</v>
      </c>
      <c r="N624" t="s">
        <v>756</v>
      </c>
      <c r="O624" t="s">
        <v>756</v>
      </c>
      <c r="P624" t="s">
        <v>758</v>
      </c>
      <c r="Q624" t="s">
        <v>759</v>
      </c>
      <c r="R624" t="s">
        <v>759</v>
      </c>
      <c r="S624" t="s">
        <v>757</v>
      </c>
      <c r="T624" t="s">
        <v>757</v>
      </c>
      <c r="U624" t="s">
        <v>757</v>
      </c>
      <c r="V624" t="s">
        <v>756</v>
      </c>
      <c r="W624" t="s">
        <v>756</v>
      </c>
      <c r="X624" t="s">
        <v>1104</v>
      </c>
      <c r="Y624" t="str">
        <f t="shared" si="126"/>
        <v>febrero</v>
      </c>
      <c r="Z624">
        <f>YEAR(BD_PONDERACIONES[[#This Row],[Fecha Ejecución del Ticket]])</f>
        <v>2022</v>
      </c>
      <c r="AA624" t="str">
        <f t="shared" si="127"/>
        <v>marzo</v>
      </c>
      <c r="AB624">
        <f>YEAR(BD_PONDERACIONES[[#This Row],[Fecha de Inspección]])</f>
        <v>2022</v>
      </c>
      <c r="AC624">
        <f t="shared" si="128"/>
        <v>0.5</v>
      </c>
      <c r="AD624">
        <f t="shared" si="129"/>
        <v>0.5</v>
      </c>
      <c r="AE624">
        <f t="shared" si="130"/>
        <v>0</v>
      </c>
      <c r="AF624">
        <f t="shared" si="131"/>
        <v>0</v>
      </c>
      <c r="AG624">
        <f t="shared" si="132"/>
        <v>0.5</v>
      </c>
      <c r="AH624">
        <f t="shared" si="133"/>
        <v>0.5</v>
      </c>
      <c r="AI624">
        <f t="shared" si="134"/>
        <v>0.25</v>
      </c>
      <c r="AJ624">
        <f t="shared" si="135"/>
        <v>0.25</v>
      </c>
      <c r="AK624">
        <f t="shared" si="136"/>
        <v>0.5</v>
      </c>
      <c r="AL624">
        <f t="shared" si="137"/>
        <v>0.5</v>
      </c>
      <c r="AM624">
        <f t="shared" si="138"/>
        <v>0.5</v>
      </c>
      <c r="AN624" s="6">
        <f t="shared" si="139"/>
        <v>0.7</v>
      </c>
      <c r="AO624" t="str">
        <f>VLOOKUP(BD_PONDERACIONES[[#This Row],[Comuna]],Tabla3[#All],2,0)</f>
        <v>Florida</v>
      </c>
    </row>
    <row r="625" spans="1:41" x14ac:dyDescent="0.35">
      <c r="A625" t="s">
        <v>1105</v>
      </c>
      <c r="B625" t="s">
        <v>1106</v>
      </c>
      <c r="C625" t="s">
        <v>637</v>
      </c>
      <c r="D625" s="5">
        <v>44622</v>
      </c>
      <c r="E625" s="5">
        <v>44601</v>
      </c>
      <c r="F625" t="s">
        <v>763</v>
      </c>
      <c r="G625" t="s">
        <v>1107</v>
      </c>
      <c r="H625" t="s">
        <v>755</v>
      </c>
      <c r="J625" t="s">
        <v>756</v>
      </c>
      <c r="K625" t="s">
        <v>756</v>
      </c>
      <c r="L625" t="s">
        <v>757</v>
      </c>
      <c r="M625" t="s">
        <v>757</v>
      </c>
      <c r="N625" t="s">
        <v>756</v>
      </c>
      <c r="O625" t="s">
        <v>756</v>
      </c>
      <c r="P625" t="s">
        <v>758</v>
      </c>
      <c r="Q625" t="s">
        <v>759</v>
      </c>
      <c r="R625" t="s">
        <v>759</v>
      </c>
      <c r="S625" t="s">
        <v>757</v>
      </c>
      <c r="T625" t="s">
        <v>757</v>
      </c>
      <c r="U625" t="s">
        <v>757</v>
      </c>
      <c r="V625" t="s">
        <v>773</v>
      </c>
      <c r="W625" t="s">
        <v>773</v>
      </c>
      <c r="X625" t="s">
        <v>1108</v>
      </c>
      <c r="Y625" t="str">
        <f t="shared" si="126"/>
        <v>febrero</v>
      </c>
      <c r="Z625">
        <f>YEAR(BD_PONDERACIONES[[#This Row],[Fecha Ejecución del Ticket]])</f>
        <v>2022</v>
      </c>
      <c r="AA625" t="str">
        <f t="shared" si="127"/>
        <v>marzo</v>
      </c>
      <c r="AB625">
        <f>YEAR(BD_PONDERACIONES[[#This Row],[Fecha de Inspección]])</f>
        <v>2022</v>
      </c>
      <c r="AC625">
        <f t="shared" si="128"/>
        <v>0.5</v>
      </c>
      <c r="AD625">
        <f t="shared" si="129"/>
        <v>0.5</v>
      </c>
      <c r="AE625">
        <f t="shared" si="130"/>
        <v>0.5</v>
      </c>
      <c r="AF625">
        <f t="shared" si="131"/>
        <v>0.5</v>
      </c>
      <c r="AG625">
        <f t="shared" si="132"/>
        <v>0.5</v>
      </c>
      <c r="AH625">
        <f t="shared" si="133"/>
        <v>0.5</v>
      </c>
      <c r="AI625">
        <f t="shared" si="134"/>
        <v>0.25</v>
      </c>
      <c r="AJ625">
        <f t="shared" si="135"/>
        <v>0.25</v>
      </c>
      <c r="AK625">
        <f t="shared" si="136"/>
        <v>0.5</v>
      </c>
      <c r="AL625">
        <f t="shared" si="137"/>
        <v>0</v>
      </c>
      <c r="AM625">
        <f t="shared" si="138"/>
        <v>0</v>
      </c>
      <c r="AN625" s="6">
        <f t="shared" si="139"/>
        <v>0.8</v>
      </c>
      <c r="AO625" t="str">
        <f>VLOOKUP(BD_PONDERACIONES[[#This Row],[Comuna]],Tabla3[#All],2,0)</f>
        <v>Florida</v>
      </c>
    </row>
    <row r="626" spans="1:41" x14ac:dyDescent="0.35">
      <c r="A626" t="s">
        <v>1109</v>
      </c>
      <c r="B626" t="s">
        <v>1110</v>
      </c>
      <c r="C626" t="s">
        <v>628</v>
      </c>
      <c r="D626" s="5">
        <v>44622</v>
      </c>
      <c r="E626" s="5">
        <v>44600</v>
      </c>
      <c r="F626" t="s">
        <v>763</v>
      </c>
      <c r="G626" t="s">
        <v>1111</v>
      </c>
      <c r="H626" t="s">
        <v>755</v>
      </c>
      <c r="J626" t="s">
        <v>756</v>
      </c>
      <c r="K626" t="s">
        <v>756</v>
      </c>
      <c r="L626" t="s">
        <v>756</v>
      </c>
      <c r="M626" t="s">
        <v>756</v>
      </c>
      <c r="N626" t="s">
        <v>756</v>
      </c>
      <c r="O626" t="s">
        <v>756</v>
      </c>
      <c r="P626" t="s">
        <v>765</v>
      </c>
      <c r="Q626" t="s">
        <v>1112</v>
      </c>
      <c r="R626" t="s">
        <v>1113</v>
      </c>
      <c r="S626" t="s">
        <v>756</v>
      </c>
      <c r="T626" t="s">
        <v>756</v>
      </c>
      <c r="U626" t="s">
        <v>756</v>
      </c>
      <c r="V626" t="s">
        <v>756</v>
      </c>
      <c r="W626" t="s">
        <v>756</v>
      </c>
      <c r="X626" t="s">
        <v>769</v>
      </c>
      <c r="Y626" t="str">
        <f t="shared" si="126"/>
        <v>febrero</v>
      </c>
      <c r="Z626">
        <f>YEAR(BD_PONDERACIONES[[#This Row],[Fecha Ejecución del Ticket]])</f>
        <v>2022</v>
      </c>
      <c r="AA626" t="str">
        <f t="shared" si="127"/>
        <v>marzo</v>
      </c>
      <c r="AB626">
        <f>YEAR(BD_PONDERACIONES[[#This Row],[Fecha de Inspección]])</f>
        <v>2022</v>
      </c>
      <c r="AC626">
        <f t="shared" si="128"/>
        <v>0.5</v>
      </c>
      <c r="AD626">
        <f t="shared" si="129"/>
        <v>0.5</v>
      </c>
      <c r="AE626">
        <f t="shared" si="130"/>
        <v>0.5</v>
      </c>
      <c r="AF626">
        <f t="shared" si="131"/>
        <v>0.5</v>
      </c>
      <c r="AG626">
        <f t="shared" si="132"/>
        <v>0.5</v>
      </c>
      <c r="AH626">
        <f t="shared" si="133"/>
        <v>0.5</v>
      </c>
      <c r="AI626">
        <f t="shared" si="134"/>
        <v>0.25</v>
      </c>
      <c r="AJ626">
        <f t="shared" si="135"/>
        <v>0.25</v>
      </c>
      <c r="AK626">
        <f t="shared" si="136"/>
        <v>0.5</v>
      </c>
      <c r="AL626">
        <f t="shared" si="137"/>
        <v>0.5</v>
      </c>
      <c r="AM626">
        <f t="shared" si="138"/>
        <v>0.5</v>
      </c>
      <c r="AN626" s="6">
        <f t="shared" si="139"/>
        <v>1</v>
      </c>
      <c r="AO626" t="str">
        <f>VLOOKUP(BD_PONDERACIONES[[#This Row],[Comuna]],Tabla3[#All],2,0)</f>
        <v>Florida</v>
      </c>
    </row>
    <row r="627" spans="1:41" x14ac:dyDescent="0.35">
      <c r="A627" t="s">
        <v>1114</v>
      </c>
      <c r="B627" t="s">
        <v>1115</v>
      </c>
      <c r="C627" t="s">
        <v>627</v>
      </c>
      <c r="D627" s="5">
        <v>44622</v>
      </c>
      <c r="E627" s="5">
        <v>44600</v>
      </c>
      <c r="F627" t="s">
        <v>763</v>
      </c>
      <c r="G627" t="s">
        <v>1116</v>
      </c>
      <c r="H627" t="s">
        <v>755</v>
      </c>
      <c r="J627" t="s">
        <v>756</v>
      </c>
      <c r="K627" t="s">
        <v>756</v>
      </c>
      <c r="L627" t="s">
        <v>773</v>
      </c>
      <c r="M627" t="s">
        <v>773</v>
      </c>
      <c r="N627" t="s">
        <v>756</v>
      </c>
      <c r="O627" t="s">
        <v>756</v>
      </c>
      <c r="P627" t="s">
        <v>758</v>
      </c>
      <c r="Q627" t="s">
        <v>759</v>
      </c>
      <c r="R627" t="s">
        <v>759</v>
      </c>
      <c r="S627" t="s">
        <v>757</v>
      </c>
      <c r="T627" t="s">
        <v>757</v>
      </c>
      <c r="U627" t="s">
        <v>757</v>
      </c>
      <c r="V627" t="s">
        <v>756</v>
      </c>
      <c r="W627" t="s">
        <v>756</v>
      </c>
      <c r="X627" t="s">
        <v>1117</v>
      </c>
      <c r="Y627" t="str">
        <f t="shared" si="126"/>
        <v>febrero</v>
      </c>
      <c r="Z627">
        <f>YEAR(BD_PONDERACIONES[[#This Row],[Fecha Ejecución del Ticket]])</f>
        <v>2022</v>
      </c>
      <c r="AA627" t="str">
        <f t="shared" si="127"/>
        <v>marzo</v>
      </c>
      <c r="AB627">
        <f>YEAR(BD_PONDERACIONES[[#This Row],[Fecha de Inspección]])</f>
        <v>2022</v>
      </c>
      <c r="AC627">
        <f t="shared" si="128"/>
        <v>0.5</v>
      </c>
      <c r="AD627">
        <f t="shared" si="129"/>
        <v>0.5</v>
      </c>
      <c r="AE627">
        <f t="shared" si="130"/>
        <v>0</v>
      </c>
      <c r="AF627">
        <f t="shared" si="131"/>
        <v>0</v>
      </c>
      <c r="AG627">
        <f t="shared" si="132"/>
        <v>0.5</v>
      </c>
      <c r="AH627">
        <f t="shared" si="133"/>
        <v>0.5</v>
      </c>
      <c r="AI627">
        <f t="shared" si="134"/>
        <v>0.25</v>
      </c>
      <c r="AJ627">
        <f t="shared" si="135"/>
        <v>0.25</v>
      </c>
      <c r="AK627">
        <f t="shared" si="136"/>
        <v>0.5</v>
      </c>
      <c r="AL627">
        <f t="shared" si="137"/>
        <v>0.5</v>
      </c>
      <c r="AM627">
        <f t="shared" si="138"/>
        <v>0.5</v>
      </c>
      <c r="AN627" s="6">
        <f t="shared" si="139"/>
        <v>0.7</v>
      </c>
      <c r="AO627" t="str">
        <f>VLOOKUP(BD_PONDERACIONES[[#This Row],[Comuna]],Tabla3[#All],2,0)</f>
        <v>Florida</v>
      </c>
    </row>
    <row r="628" spans="1:41" x14ac:dyDescent="0.35">
      <c r="A628" t="s">
        <v>1118</v>
      </c>
      <c r="B628" t="s">
        <v>1119</v>
      </c>
      <c r="C628" t="s">
        <v>638</v>
      </c>
      <c r="D628" s="5">
        <v>44622</v>
      </c>
      <c r="E628" s="5">
        <v>44601</v>
      </c>
      <c r="F628" t="s">
        <v>763</v>
      </c>
      <c r="G628" t="s">
        <v>1120</v>
      </c>
      <c r="H628" t="s">
        <v>755</v>
      </c>
      <c r="J628" t="s">
        <v>756</v>
      </c>
      <c r="K628" t="s">
        <v>756</v>
      </c>
      <c r="L628" t="s">
        <v>757</v>
      </c>
      <c r="M628" t="s">
        <v>757</v>
      </c>
      <c r="N628" t="s">
        <v>756</v>
      </c>
      <c r="O628" t="s">
        <v>756</v>
      </c>
      <c r="P628" t="s">
        <v>758</v>
      </c>
      <c r="Q628" t="s">
        <v>759</v>
      </c>
      <c r="R628" t="s">
        <v>759</v>
      </c>
      <c r="S628" t="s">
        <v>757</v>
      </c>
      <c r="T628" t="s">
        <v>757</v>
      </c>
      <c r="U628" t="s">
        <v>757</v>
      </c>
      <c r="V628" t="s">
        <v>756</v>
      </c>
      <c r="W628" t="s">
        <v>756</v>
      </c>
      <c r="X628" t="s">
        <v>1121</v>
      </c>
      <c r="Y628" t="str">
        <f t="shared" si="126"/>
        <v>febrero</v>
      </c>
      <c r="Z628">
        <f>YEAR(BD_PONDERACIONES[[#This Row],[Fecha Ejecución del Ticket]])</f>
        <v>2022</v>
      </c>
      <c r="AA628" t="str">
        <f t="shared" si="127"/>
        <v>marzo</v>
      </c>
      <c r="AB628">
        <f>YEAR(BD_PONDERACIONES[[#This Row],[Fecha de Inspección]])</f>
        <v>2022</v>
      </c>
      <c r="AC628">
        <f t="shared" si="128"/>
        <v>0.5</v>
      </c>
      <c r="AD628">
        <f t="shared" si="129"/>
        <v>0.5</v>
      </c>
      <c r="AE628">
        <f t="shared" si="130"/>
        <v>0.5</v>
      </c>
      <c r="AF628">
        <f t="shared" si="131"/>
        <v>0.5</v>
      </c>
      <c r="AG628">
        <f t="shared" si="132"/>
        <v>0.5</v>
      </c>
      <c r="AH628">
        <f t="shared" si="133"/>
        <v>0.5</v>
      </c>
      <c r="AI628">
        <f t="shared" si="134"/>
        <v>0.25</v>
      </c>
      <c r="AJ628">
        <f t="shared" si="135"/>
        <v>0.25</v>
      </c>
      <c r="AK628">
        <f t="shared" si="136"/>
        <v>0.5</v>
      </c>
      <c r="AL628">
        <f t="shared" si="137"/>
        <v>0.5</v>
      </c>
      <c r="AM628">
        <f t="shared" si="138"/>
        <v>0.5</v>
      </c>
      <c r="AN628" s="6">
        <f t="shared" si="139"/>
        <v>1</v>
      </c>
      <c r="AO628" t="str">
        <f>VLOOKUP(BD_PONDERACIONES[[#This Row],[Comuna]],Tabla3[#All],2,0)</f>
        <v>Florida</v>
      </c>
    </row>
    <row r="629" spans="1:41" x14ac:dyDescent="0.35">
      <c r="A629" t="s">
        <v>1122</v>
      </c>
      <c r="B629" t="s">
        <v>1123</v>
      </c>
      <c r="C629" t="s">
        <v>619</v>
      </c>
      <c r="D629" s="5">
        <v>44622</v>
      </c>
      <c r="E629" s="5">
        <v>44598</v>
      </c>
      <c r="F629" t="s">
        <v>763</v>
      </c>
      <c r="G629" t="s">
        <v>1124</v>
      </c>
      <c r="H629" t="s">
        <v>755</v>
      </c>
      <c r="J629" t="s">
        <v>756</v>
      </c>
      <c r="K629" t="s">
        <v>756</v>
      </c>
      <c r="L629" t="s">
        <v>757</v>
      </c>
      <c r="M629" t="s">
        <v>757</v>
      </c>
      <c r="N629" t="s">
        <v>756</v>
      </c>
      <c r="O629" t="s">
        <v>756</v>
      </c>
      <c r="P629" t="s">
        <v>758</v>
      </c>
      <c r="Q629" t="s">
        <v>759</v>
      </c>
      <c r="R629" t="s">
        <v>759</v>
      </c>
      <c r="S629" t="s">
        <v>757</v>
      </c>
      <c r="T629" t="s">
        <v>757</v>
      </c>
      <c r="U629" t="s">
        <v>757</v>
      </c>
      <c r="V629" t="s">
        <v>756</v>
      </c>
      <c r="W629" t="s">
        <v>756</v>
      </c>
      <c r="X629" t="s">
        <v>1125</v>
      </c>
      <c r="Y629" t="str">
        <f t="shared" si="126"/>
        <v>febrero</v>
      </c>
      <c r="Z629">
        <f>YEAR(BD_PONDERACIONES[[#This Row],[Fecha Ejecución del Ticket]])</f>
        <v>2022</v>
      </c>
      <c r="AA629" t="str">
        <f t="shared" si="127"/>
        <v>marzo</v>
      </c>
      <c r="AB629">
        <f>YEAR(BD_PONDERACIONES[[#This Row],[Fecha de Inspección]])</f>
        <v>2022</v>
      </c>
      <c r="AC629">
        <f t="shared" si="128"/>
        <v>0.5</v>
      </c>
      <c r="AD629">
        <f t="shared" si="129"/>
        <v>0.5</v>
      </c>
      <c r="AE629">
        <f t="shared" si="130"/>
        <v>0.5</v>
      </c>
      <c r="AF629">
        <f t="shared" si="131"/>
        <v>0.5</v>
      </c>
      <c r="AG629">
        <f t="shared" si="132"/>
        <v>0.5</v>
      </c>
      <c r="AH629">
        <f t="shared" si="133"/>
        <v>0.5</v>
      </c>
      <c r="AI629">
        <f t="shared" si="134"/>
        <v>0.25</v>
      </c>
      <c r="AJ629">
        <f t="shared" si="135"/>
        <v>0.25</v>
      </c>
      <c r="AK629">
        <f t="shared" si="136"/>
        <v>0.5</v>
      </c>
      <c r="AL629">
        <f t="shared" si="137"/>
        <v>0.5</v>
      </c>
      <c r="AM629">
        <f t="shared" si="138"/>
        <v>0.5</v>
      </c>
      <c r="AN629" s="6">
        <f t="shared" si="139"/>
        <v>1</v>
      </c>
      <c r="AO629" t="str">
        <f>VLOOKUP(BD_PONDERACIONES[[#This Row],[Comuna]],Tabla3[#All],2,0)</f>
        <v>Florida</v>
      </c>
    </row>
    <row r="630" spans="1:41" x14ac:dyDescent="0.35">
      <c r="A630" t="s">
        <v>1126</v>
      </c>
      <c r="B630" t="s">
        <v>1127</v>
      </c>
      <c r="C630" t="s">
        <v>640</v>
      </c>
      <c r="D630" s="5">
        <v>44622</v>
      </c>
      <c r="E630" s="5">
        <v>44601</v>
      </c>
      <c r="F630" t="s">
        <v>763</v>
      </c>
      <c r="G630" t="s">
        <v>1128</v>
      </c>
      <c r="H630" t="s">
        <v>755</v>
      </c>
      <c r="J630" t="s">
        <v>756</v>
      </c>
      <c r="K630" t="s">
        <v>756</v>
      </c>
      <c r="L630" t="s">
        <v>757</v>
      </c>
      <c r="M630" t="s">
        <v>757</v>
      </c>
      <c r="N630" t="s">
        <v>756</v>
      </c>
      <c r="O630" t="s">
        <v>756</v>
      </c>
      <c r="P630" t="s">
        <v>758</v>
      </c>
      <c r="Q630" t="s">
        <v>759</v>
      </c>
      <c r="R630" t="s">
        <v>759</v>
      </c>
      <c r="S630" t="s">
        <v>757</v>
      </c>
      <c r="T630" t="s">
        <v>757</v>
      </c>
      <c r="U630" t="s">
        <v>757</v>
      </c>
      <c r="V630" t="s">
        <v>756</v>
      </c>
      <c r="W630" t="s">
        <v>756</v>
      </c>
      <c r="X630" t="s">
        <v>804</v>
      </c>
      <c r="Y630" t="str">
        <f t="shared" si="126"/>
        <v>febrero</v>
      </c>
      <c r="Z630">
        <f>YEAR(BD_PONDERACIONES[[#This Row],[Fecha Ejecución del Ticket]])</f>
        <v>2022</v>
      </c>
      <c r="AA630" t="str">
        <f t="shared" si="127"/>
        <v>marzo</v>
      </c>
      <c r="AB630">
        <f>YEAR(BD_PONDERACIONES[[#This Row],[Fecha de Inspección]])</f>
        <v>2022</v>
      </c>
      <c r="AC630">
        <f t="shared" si="128"/>
        <v>0.5</v>
      </c>
      <c r="AD630">
        <f t="shared" si="129"/>
        <v>0.5</v>
      </c>
      <c r="AE630">
        <f t="shared" si="130"/>
        <v>0.5</v>
      </c>
      <c r="AF630">
        <f t="shared" si="131"/>
        <v>0.5</v>
      </c>
      <c r="AG630">
        <f t="shared" si="132"/>
        <v>0.5</v>
      </c>
      <c r="AH630">
        <f t="shared" si="133"/>
        <v>0.5</v>
      </c>
      <c r="AI630">
        <f t="shared" si="134"/>
        <v>0.25</v>
      </c>
      <c r="AJ630">
        <f t="shared" si="135"/>
        <v>0.25</v>
      </c>
      <c r="AK630">
        <f t="shared" si="136"/>
        <v>0.5</v>
      </c>
      <c r="AL630">
        <f t="shared" si="137"/>
        <v>0.5</v>
      </c>
      <c r="AM630">
        <f t="shared" si="138"/>
        <v>0.5</v>
      </c>
      <c r="AN630" s="6">
        <f t="shared" si="139"/>
        <v>1</v>
      </c>
      <c r="AO630" t="str">
        <f>VLOOKUP(BD_PONDERACIONES[[#This Row],[Comuna]],Tabla3[#All],2,0)</f>
        <v>Florida</v>
      </c>
    </row>
    <row r="631" spans="1:41" x14ac:dyDescent="0.35">
      <c r="A631" t="s">
        <v>1129</v>
      </c>
      <c r="B631" t="s">
        <v>1130</v>
      </c>
      <c r="C631" t="s">
        <v>639</v>
      </c>
      <c r="D631" s="5">
        <v>44622</v>
      </c>
      <c r="E631" s="5">
        <v>44601</v>
      </c>
      <c r="F631" t="s">
        <v>763</v>
      </c>
      <c r="G631" t="s">
        <v>1131</v>
      </c>
      <c r="H631" t="s">
        <v>755</v>
      </c>
      <c r="J631" t="s">
        <v>756</v>
      </c>
      <c r="K631" t="s">
        <v>756</v>
      </c>
      <c r="L631" t="s">
        <v>757</v>
      </c>
      <c r="M631" t="s">
        <v>757</v>
      </c>
      <c r="N631" t="s">
        <v>756</v>
      </c>
      <c r="O631" t="s">
        <v>756</v>
      </c>
      <c r="P631" t="s">
        <v>758</v>
      </c>
      <c r="Q631" t="s">
        <v>759</v>
      </c>
      <c r="R631" t="s">
        <v>759</v>
      </c>
      <c r="S631" t="s">
        <v>757</v>
      </c>
      <c r="T631" t="s">
        <v>757</v>
      </c>
      <c r="U631" t="s">
        <v>757</v>
      </c>
      <c r="V631" t="s">
        <v>756</v>
      </c>
      <c r="W631" t="s">
        <v>756</v>
      </c>
      <c r="X631" t="s">
        <v>1132</v>
      </c>
      <c r="Y631" t="str">
        <f t="shared" si="126"/>
        <v>febrero</v>
      </c>
      <c r="Z631">
        <f>YEAR(BD_PONDERACIONES[[#This Row],[Fecha Ejecución del Ticket]])</f>
        <v>2022</v>
      </c>
      <c r="AA631" t="str">
        <f t="shared" si="127"/>
        <v>marzo</v>
      </c>
      <c r="AB631">
        <f>YEAR(BD_PONDERACIONES[[#This Row],[Fecha de Inspección]])</f>
        <v>2022</v>
      </c>
      <c r="AC631">
        <f t="shared" si="128"/>
        <v>0.5</v>
      </c>
      <c r="AD631">
        <f t="shared" si="129"/>
        <v>0.5</v>
      </c>
      <c r="AE631">
        <f t="shared" si="130"/>
        <v>0.5</v>
      </c>
      <c r="AF631">
        <f t="shared" si="131"/>
        <v>0.5</v>
      </c>
      <c r="AG631">
        <f t="shared" si="132"/>
        <v>0.5</v>
      </c>
      <c r="AH631">
        <f t="shared" si="133"/>
        <v>0.5</v>
      </c>
      <c r="AI631">
        <f t="shared" si="134"/>
        <v>0.25</v>
      </c>
      <c r="AJ631">
        <f t="shared" si="135"/>
        <v>0.25</v>
      </c>
      <c r="AK631">
        <f t="shared" si="136"/>
        <v>0.5</v>
      </c>
      <c r="AL631">
        <f t="shared" si="137"/>
        <v>0.5</v>
      </c>
      <c r="AM631">
        <f t="shared" si="138"/>
        <v>0.5</v>
      </c>
      <c r="AN631" s="6">
        <f t="shared" si="139"/>
        <v>1</v>
      </c>
      <c r="AO631" t="str">
        <f>VLOOKUP(BD_PONDERACIONES[[#This Row],[Comuna]],Tabla3[#All],2,0)</f>
        <v>Florida</v>
      </c>
    </row>
    <row r="632" spans="1:41" x14ac:dyDescent="0.35">
      <c r="A632" t="s">
        <v>1133</v>
      </c>
      <c r="B632" t="s">
        <v>1134</v>
      </c>
      <c r="C632" t="s">
        <v>633</v>
      </c>
      <c r="D632" s="5">
        <v>44622</v>
      </c>
      <c r="E632" s="5">
        <v>44601</v>
      </c>
      <c r="F632" t="s">
        <v>763</v>
      </c>
      <c r="G632" t="s">
        <v>1135</v>
      </c>
      <c r="H632" t="s">
        <v>755</v>
      </c>
      <c r="J632" t="s">
        <v>756</v>
      </c>
      <c r="K632" t="s">
        <v>756</v>
      </c>
      <c r="L632" t="s">
        <v>757</v>
      </c>
      <c r="M632" t="s">
        <v>757</v>
      </c>
      <c r="N632" t="s">
        <v>756</v>
      </c>
      <c r="O632" t="s">
        <v>756</v>
      </c>
      <c r="P632" t="s">
        <v>758</v>
      </c>
      <c r="Q632" t="s">
        <v>759</v>
      </c>
      <c r="R632" t="s">
        <v>759</v>
      </c>
      <c r="S632" t="s">
        <v>757</v>
      </c>
      <c r="T632" t="s">
        <v>757</v>
      </c>
      <c r="U632" t="s">
        <v>757</v>
      </c>
      <c r="V632" t="s">
        <v>756</v>
      </c>
      <c r="W632" t="s">
        <v>756</v>
      </c>
      <c r="X632" t="s">
        <v>1136</v>
      </c>
      <c r="Y632" t="str">
        <f t="shared" si="126"/>
        <v>febrero</v>
      </c>
      <c r="Z632">
        <f>YEAR(BD_PONDERACIONES[[#This Row],[Fecha Ejecución del Ticket]])</f>
        <v>2022</v>
      </c>
      <c r="AA632" t="str">
        <f t="shared" si="127"/>
        <v>marzo</v>
      </c>
      <c r="AB632">
        <f>YEAR(BD_PONDERACIONES[[#This Row],[Fecha de Inspección]])</f>
        <v>2022</v>
      </c>
      <c r="AC632">
        <f t="shared" si="128"/>
        <v>0.5</v>
      </c>
      <c r="AD632">
        <f t="shared" si="129"/>
        <v>0.5</v>
      </c>
      <c r="AE632">
        <f t="shared" si="130"/>
        <v>0.5</v>
      </c>
      <c r="AF632">
        <f t="shared" si="131"/>
        <v>0.5</v>
      </c>
      <c r="AG632">
        <f t="shared" si="132"/>
        <v>0.5</v>
      </c>
      <c r="AH632">
        <f t="shared" si="133"/>
        <v>0.5</v>
      </c>
      <c r="AI632">
        <f t="shared" si="134"/>
        <v>0.25</v>
      </c>
      <c r="AJ632">
        <f t="shared" si="135"/>
        <v>0.25</v>
      </c>
      <c r="AK632">
        <f t="shared" si="136"/>
        <v>0.5</v>
      </c>
      <c r="AL632">
        <f t="shared" si="137"/>
        <v>0.5</v>
      </c>
      <c r="AM632">
        <f t="shared" si="138"/>
        <v>0.5</v>
      </c>
      <c r="AN632" s="6">
        <f t="shared" si="139"/>
        <v>1</v>
      </c>
      <c r="AO632" t="str">
        <f>VLOOKUP(BD_PONDERACIONES[[#This Row],[Comuna]],Tabla3[#All],2,0)</f>
        <v>Florida</v>
      </c>
    </row>
    <row r="633" spans="1:41" x14ac:dyDescent="0.35">
      <c r="A633" t="s">
        <v>1137</v>
      </c>
      <c r="B633" t="s">
        <v>1138</v>
      </c>
      <c r="C633" t="s">
        <v>629</v>
      </c>
      <c r="D633" s="5">
        <v>44622</v>
      </c>
      <c r="E633" s="5">
        <v>44600</v>
      </c>
      <c r="F633" t="s">
        <v>763</v>
      </c>
      <c r="G633" t="s">
        <v>1139</v>
      </c>
      <c r="H633" t="s">
        <v>755</v>
      </c>
      <c r="J633" t="s">
        <v>756</v>
      </c>
      <c r="K633" t="s">
        <v>756</v>
      </c>
      <c r="L633" t="s">
        <v>757</v>
      </c>
      <c r="M633" t="s">
        <v>757</v>
      </c>
      <c r="N633" t="s">
        <v>756</v>
      </c>
      <c r="O633" t="s">
        <v>756</v>
      </c>
      <c r="P633" t="s">
        <v>758</v>
      </c>
      <c r="Q633" t="s">
        <v>759</v>
      </c>
      <c r="R633" t="s">
        <v>759</v>
      </c>
      <c r="S633" t="s">
        <v>757</v>
      </c>
      <c r="T633" t="s">
        <v>757</v>
      </c>
      <c r="U633" t="s">
        <v>757</v>
      </c>
      <c r="V633" t="s">
        <v>756</v>
      </c>
      <c r="W633" t="s">
        <v>756</v>
      </c>
      <c r="X633" t="s">
        <v>804</v>
      </c>
      <c r="Y633" t="str">
        <f t="shared" si="126"/>
        <v>febrero</v>
      </c>
      <c r="Z633">
        <f>YEAR(BD_PONDERACIONES[[#This Row],[Fecha Ejecución del Ticket]])</f>
        <v>2022</v>
      </c>
      <c r="AA633" t="str">
        <f t="shared" si="127"/>
        <v>marzo</v>
      </c>
      <c r="AB633">
        <f>YEAR(BD_PONDERACIONES[[#This Row],[Fecha de Inspección]])</f>
        <v>2022</v>
      </c>
      <c r="AC633">
        <f t="shared" si="128"/>
        <v>0.5</v>
      </c>
      <c r="AD633">
        <f t="shared" si="129"/>
        <v>0.5</v>
      </c>
      <c r="AE633">
        <f t="shared" si="130"/>
        <v>0.5</v>
      </c>
      <c r="AF633">
        <f t="shared" si="131"/>
        <v>0.5</v>
      </c>
      <c r="AG633">
        <f t="shared" si="132"/>
        <v>0.5</v>
      </c>
      <c r="AH633">
        <f t="shared" si="133"/>
        <v>0.5</v>
      </c>
      <c r="AI633">
        <f t="shared" si="134"/>
        <v>0.25</v>
      </c>
      <c r="AJ633">
        <f t="shared" si="135"/>
        <v>0.25</v>
      </c>
      <c r="AK633">
        <f t="shared" si="136"/>
        <v>0.5</v>
      </c>
      <c r="AL633">
        <f t="shared" si="137"/>
        <v>0.5</v>
      </c>
      <c r="AM633">
        <f t="shared" si="138"/>
        <v>0.5</v>
      </c>
      <c r="AN633" s="6">
        <f t="shared" si="139"/>
        <v>1</v>
      </c>
      <c r="AO633" t="str">
        <f>VLOOKUP(BD_PONDERACIONES[[#This Row],[Comuna]],Tabla3[#All],2,0)</f>
        <v>Florida</v>
      </c>
    </row>
    <row r="634" spans="1:41" x14ac:dyDescent="0.35">
      <c r="A634" t="s">
        <v>1140</v>
      </c>
      <c r="B634" t="s">
        <v>1141</v>
      </c>
      <c r="C634" t="s">
        <v>599</v>
      </c>
      <c r="D634" s="5">
        <v>44622</v>
      </c>
      <c r="E634" s="5">
        <v>44596</v>
      </c>
      <c r="F634" t="s">
        <v>753</v>
      </c>
      <c r="G634" t="s">
        <v>1142</v>
      </c>
      <c r="H634" t="s">
        <v>755</v>
      </c>
      <c r="J634" t="s">
        <v>756</v>
      </c>
      <c r="K634" t="s">
        <v>756</v>
      </c>
      <c r="L634" t="s">
        <v>757</v>
      </c>
      <c r="M634" t="s">
        <v>757</v>
      </c>
      <c r="N634" t="s">
        <v>756</v>
      </c>
      <c r="O634" t="s">
        <v>756</v>
      </c>
      <c r="P634" t="s">
        <v>765</v>
      </c>
      <c r="Q634" t="s">
        <v>759</v>
      </c>
      <c r="R634" t="s">
        <v>759</v>
      </c>
      <c r="S634" t="s">
        <v>756</v>
      </c>
      <c r="T634" t="s">
        <v>756</v>
      </c>
      <c r="U634" t="s">
        <v>773</v>
      </c>
      <c r="V634" t="s">
        <v>756</v>
      </c>
      <c r="W634" t="s">
        <v>756</v>
      </c>
      <c r="X634" t="s">
        <v>1143</v>
      </c>
      <c r="Y634" t="str">
        <f t="shared" si="126"/>
        <v>febrero</v>
      </c>
      <c r="Z634">
        <f>YEAR(BD_PONDERACIONES[[#This Row],[Fecha Ejecución del Ticket]])</f>
        <v>2022</v>
      </c>
      <c r="AA634" t="str">
        <f t="shared" si="127"/>
        <v>marzo</v>
      </c>
      <c r="AB634">
        <f>YEAR(BD_PONDERACIONES[[#This Row],[Fecha de Inspección]])</f>
        <v>2022</v>
      </c>
      <c r="AC634">
        <f t="shared" si="128"/>
        <v>0.5</v>
      </c>
      <c r="AD634">
        <f t="shared" si="129"/>
        <v>0.5</v>
      </c>
      <c r="AE634">
        <f t="shared" si="130"/>
        <v>0.5</v>
      </c>
      <c r="AF634">
        <f t="shared" si="131"/>
        <v>0.5</v>
      </c>
      <c r="AG634">
        <f t="shared" si="132"/>
        <v>0.5</v>
      </c>
      <c r="AH634">
        <f t="shared" si="133"/>
        <v>0.5</v>
      </c>
      <c r="AI634">
        <f t="shared" si="134"/>
        <v>0.25</v>
      </c>
      <c r="AJ634">
        <f t="shared" si="135"/>
        <v>0.25</v>
      </c>
      <c r="AK634">
        <f t="shared" si="136"/>
        <v>0</v>
      </c>
      <c r="AL634">
        <f t="shared" si="137"/>
        <v>0.5</v>
      </c>
      <c r="AM634">
        <f t="shared" si="138"/>
        <v>0.5</v>
      </c>
      <c r="AN634" s="6">
        <f t="shared" si="139"/>
        <v>0.92500000000000004</v>
      </c>
      <c r="AO634" t="str">
        <f>VLOOKUP(BD_PONDERACIONES[[#This Row],[Comuna]],Tabla3[#All],2,0)</f>
        <v>Florida</v>
      </c>
    </row>
    <row r="635" spans="1:41" x14ac:dyDescent="0.35">
      <c r="A635" t="s">
        <v>1144</v>
      </c>
      <c r="B635" t="s">
        <v>1145</v>
      </c>
      <c r="C635" t="s">
        <v>636</v>
      </c>
      <c r="D635" s="5">
        <v>44622</v>
      </c>
      <c r="E635" s="5">
        <v>44601</v>
      </c>
      <c r="F635" t="s">
        <v>763</v>
      </c>
      <c r="G635" t="s">
        <v>1146</v>
      </c>
      <c r="H635" t="s">
        <v>755</v>
      </c>
      <c r="J635" t="s">
        <v>756</v>
      </c>
      <c r="K635" t="s">
        <v>756</v>
      </c>
      <c r="L635" t="s">
        <v>757</v>
      </c>
      <c r="M635" t="s">
        <v>757</v>
      </c>
      <c r="N635" t="s">
        <v>756</v>
      </c>
      <c r="O635" t="s">
        <v>756</v>
      </c>
      <c r="P635" t="s">
        <v>765</v>
      </c>
      <c r="Q635" t="s">
        <v>1147</v>
      </c>
      <c r="R635" t="s">
        <v>1148</v>
      </c>
      <c r="S635" t="s">
        <v>756</v>
      </c>
      <c r="T635" t="s">
        <v>756</v>
      </c>
      <c r="U635" t="s">
        <v>756</v>
      </c>
      <c r="V635" t="s">
        <v>773</v>
      </c>
      <c r="W635" t="s">
        <v>773</v>
      </c>
      <c r="X635" t="s">
        <v>1149</v>
      </c>
      <c r="Y635" t="str">
        <f t="shared" si="126"/>
        <v>febrero</v>
      </c>
      <c r="Z635">
        <f>YEAR(BD_PONDERACIONES[[#This Row],[Fecha Ejecución del Ticket]])</f>
        <v>2022</v>
      </c>
      <c r="AA635" t="str">
        <f t="shared" si="127"/>
        <v>marzo</v>
      </c>
      <c r="AB635">
        <f>YEAR(BD_PONDERACIONES[[#This Row],[Fecha de Inspección]])</f>
        <v>2022</v>
      </c>
      <c r="AC635">
        <f t="shared" si="128"/>
        <v>0.5</v>
      </c>
      <c r="AD635">
        <f t="shared" si="129"/>
        <v>0.5</v>
      </c>
      <c r="AE635">
        <f t="shared" si="130"/>
        <v>0.5</v>
      </c>
      <c r="AF635">
        <f t="shared" si="131"/>
        <v>0.5</v>
      </c>
      <c r="AG635">
        <f t="shared" si="132"/>
        <v>0.5</v>
      </c>
      <c r="AH635">
        <f t="shared" si="133"/>
        <v>0.5</v>
      </c>
      <c r="AI635">
        <f t="shared" si="134"/>
        <v>0.25</v>
      </c>
      <c r="AJ635">
        <f t="shared" si="135"/>
        <v>0.25</v>
      </c>
      <c r="AK635">
        <f t="shared" si="136"/>
        <v>0.5</v>
      </c>
      <c r="AL635">
        <f t="shared" si="137"/>
        <v>0</v>
      </c>
      <c r="AM635">
        <f t="shared" si="138"/>
        <v>0</v>
      </c>
      <c r="AN635" s="6">
        <f t="shared" si="139"/>
        <v>0.8</v>
      </c>
      <c r="AO635" t="str">
        <f>VLOOKUP(BD_PONDERACIONES[[#This Row],[Comuna]],Tabla3[#All],2,0)</f>
        <v>Florida</v>
      </c>
    </row>
    <row r="636" spans="1:41" x14ac:dyDescent="0.35">
      <c r="A636" t="s">
        <v>1150</v>
      </c>
      <c r="B636" t="s">
        <v>1151</v>
      </c>
      <c r="C636" t="s">
        <v>608</v>
      </c>
      <c r="D636" s="5">
        <v>44622</v>
      </c>
      <c r="E636" s="5">
        <v>44597</v>
      </c>
      <c r="F636" t="s">
        <v>753</v>
      </c>
      <c r="G636" t="s">
        <v>1152</v>
      </c>
      <c r="H636" t="s">
        <v>755</v>
      </c>
      <c r="J636" t="s">
        <v>756</v>
      </c>
      <c r="K636" t="s">
        <v>756</v>
      </c>
      <c r="L636" t="s">
        <v>757</v>
      </c>
      <c r="M636" t="s">
        <v>757</v>
      </c>
      <c r="N636" t="s">
        <v>756</v>
      </c>
      <c r="O636" t="s">
        <v>756</v>
      </c>
      <c r="P636" t="s">
        <v>758</v>
      </c>
      <c r="Q636" t="s">
        <v>759</v>
      </c>
      <c r="R636" t="s">
        <v>759</v>
      </c>
      <c r="S636" t="s">
        <v>757</v>
      </c>
      <c r="T636" t="s">
        <v>757</v>
      </c>
      <c r="U636" t="s">
        <v>757</v>
      </c>
      <c r="V636" t="s">
        <v>773</v>
      </c>
      <c r="W636" t="s">
        <v>768</v>
      </c>
      <c r="X636" t="s">
        <v>885</v>
      </c>
      <c r="Y636" t="str">
        <f t="shared" si="126"/>
        <v>febrero</v>
      </c>
      <c r="Z636">
        <f>YEAR(BD_PONDERACIONES[[#This Row],[Fecha Ejecución del Ticket]])</f>
        <v>2022</v>
      </c>
      <c r="AA636" t="str">
        <f t="shared" si="127"/>
        <v>marzo</v>
      </c>
      <c r="AB636">
        <f>YEAR(BD_PONDERACIONES[[#This Row],[Fecha de Inspección]])</f>
        <v>2022</v>
      </c>
      <c r="AC636">
        <f t="shared" si="128"/>
        <v>0.5</v>
      </c>
      <c r="AD636">
        <f t="shared" si="129"/>
        <v>0.5</v>
      </c>
      <c r="AE636">
        <f t="shared" si="130"/>
        <v>0.5</v>
      </c>
      <c r="AF636">
        <f t="shared" si="131"/>
        <v>0.5</v>
      </c>
      <c r="AG636">
        <f t="shared" si="132"/>
        <v>0.5</v>
      </c>
      <c r="AH636">
        <f t="shared" si="133"/>
        <v>0.5</v>
      </c>
      <c r="AI636">
        <f t="shared" si="134"/>
        <v>0.25</v>
      </c>
      <c r="AJ636">
        <f t="shared" si="135"/>
        <v>0.25</v>
      </c>
      <c r="AK636">
        <f t="shared" si="136"/>
        <v>0.5</v>
      </c>
      <c r="AL636">
        <f t="shared" si="137"/>
        <v>0</v>
      </c>
      <c r="AM636">
        <f t="shared" si="138"/>
        <v>0.17499999999999999</v>
      </c>
      <c r="AN636" s="6">
        <f t="shared" si="139"/>
        <v>0.83500000000000008</v>
      </c>
      <c r="AO636" t="str">
        <f>VLOOKUP(BD_PONDERACIONES[[#This Row],[Comuna]],Tabla3[#All],2,0)</f>
        <v>Florida</v>
      </c>
    </row>
    <row r="637" spans="1:41" x14ac:dyDescent="0.35">
      <c r="A637" t="s">
        <v>1017</v>
      </c>
      <c r="B637" t="s">
        <v>1018</v>
      </c>
      <c r="C637" t="s">
        <v>635</v>
      </c>
      <c r="D637" s="5">
        <v>44623</v>
      </c>
      <c r="E637" s="5">
        <v>44601</v>
      </c>
      <c r="F637" t="s">
        <v>763</v>
      </c>
      <c r="G637" t="s">
        <v>1019</v>
      </c>
      <c r="H637" t="s">
        <v>755</v>
      </c>
      <c r="J637" t="s">
        <v>756</v>
      </c>
      <c r="K637" t="s">
        <v>756</v>
      </c>
      <c r="L637" t="s">
        <v>757</v>
      </c>
      <c r="M637" t="s">
        <v>757</v>
      </c>
      <c r="N637" t="s">
        <v>756</v>
      </c>
      <c r="O637" t="s">
        <v>756</v>
      </c>
      <c r="P637" t="s">
        <v>758</v>
      </c>
      <c r="Q637" t="s">
        <v>759</v>
      </c>
      <c r="R637" t="s">
        <v>759</v>
      </c>
      <c r="S637" t="s">
        <v>757</v>
      </c>
      <c r="T637" t="s">
        <v>757</v>
      </c>
      <c r="U637" t="s">
        <v>757</v>
      </c>
      <c r="V637" t="s">
        <v>773</v>
      </c>
      <c r="W637" t="s">
        <v>768</v>
      </c>
      <c r="X637" t="s">
        <v>1020</v>
      </c>
      <c r="Y637" t="str">
        <f t="shared" si="126"/>
        <v>febrero</v>
      </c>
      <c r="Z637">
        <f>YEAR(BD_PONDERACIONES[[#This Row],[Fecha Ejecución del Ticket]])</f>
        <v>2022</v>
      </c>
      <c r="AA637" t="str">
        <f t="shared" si="127"/>
        <v>marzo</v>
      </c>
      <c r="AB637">
        <f>YEAR(BD_PONDERACIONES[[#This Row],[Fecha de Inspección]])</f>
        <v>2022</v>
      </c>
      <c r="AC637">
        <f t="shared" si="128"/>
        <v>0.5</v>
      </c>
      <c r="AD637">
        <f t="shared" si="129"/>
        <v>0.5</v>
      </c>
      <c r="AE637">
        <f t="shared" si="130"/>
        <v>0.5</v>
      </c>
      <c r="AF637">
        <f t="shared" si="131"/>
        <v>0.5</v>
      </c>
      <c r="AG637">
        <f t="shared" si="132"/>
        <v>0.5</v>
      </c>
      <c r="AH637">
        <f t="shared" si="133"/>
        <v>0.5</v>
      </c>
      <c r="AI637">
        <f t="shared" si="134"/>
        <v>0.25</v>
      </c>
      <c r="AJ637">
        <f t="shared" si="135"/>
        <v>0.25</v>
      </c>
      <c r="AK637">
        <f t="shared" si="136"/>
        <v>0.5</v>
      </c>
      <c r="AL637">
        <f t="shared" si="137"/>
        <v>0</v>
      </c>
      <c r="AM637">
        <f t="shared" si="138"/>
        <v>0.17499999999999999</v>
      </c>
      <c r="AN637" s="6">
        <f t="shared" si="139"/>
        <v>0.83500000000000008</v>
      </c>
      <c r="AO637" t="str">
        <f>VLOOKUP(BD_PONDERACIONES[[#This Row],[Comuna]],Tabla3[#All],2,0)</f>
        <v>Florida</v>
      </c>
    </row>
    <row r="638" spans="1:41" x14ac:dyDescent="0.35">
      <c r="A638" t="s">
        <v>1021</v>
      </c>
      <c r="B638" t="s">
        <v>1022</v>
      </c>
      <c r="C638" t="s">
        <v>641</v>
      </c>
      <c r="D638" s="5">
        <v>44623</v>
      </c>
      <c r="E638" s="5">
        <v>44602</v>
      </c>
      <c r="F638" t="s">
        <v>763</v>
      </c>
      <c r="G638" t="s">
        <v>1023</v>
      </c>
      <c r="H638" t="s">
        <v>755</v>
      </c>
      <c r="J638" t="s">
        <v>756</v>
      </c>
      <c r="K638" t="s">
        <v>756</v>
      </c>
      <c r="L638" t="s">
        <v>757</v>
      </c>
      <c r="M638" t="s">
        <v>757</v>
      </c>
      <c r="N638" t="s">
        <v>756</v>
      </c>
      <c r="O638" t="s">
        <v>756</v>
      </c>
      <c r="P638" t="s">
        <v>758</v>
      </c>
      <c r="Q638" t="s">
        <v>759</v>
      </c>
      <c r="R638" t="s">
        <v>759</v>
      </c>
      <c r="S638" t="s">
        <v>757</v>
      </c>
      <c r="T638" t="s">
        <v>757</v>
      </c>
      <c r="U638" t="s">
        <v>757</v>
      </c>
      <c r="V638" t="s">
        <v>756</v>
      </c>
      <c r="W638" t="s">
        <v>756</v>
      </c>
      <c r="X638" t="s">
        <v>1024</v>
      </c>
      <c r="Y638" t="str">
        <f t="shared" si="126"/>
        <v>febrero</v>
      </c>
      <c r="Z638">
        <f>YEAR(BD_PONDERACIONES[[#This Row],[Fecha Ejecución del Ticket]])</f>
        <v>2022</v>
      </c>
      <c r="AA638" t="str">
        <f t="shared" si="127"/>
        <v>marzo</v>
      </c>
      <c r="AB638">
        <f>YEAR(BD_PONDERACIONES[[#This Row],[Fecha de Inspección]])</f>
        <v>2022</v>
      </c>
      <c r="AC638">
        <f t="shared" si="128"/>
        <v>0.5</v>
      </c>
      <c r="AD638">
        <f t="shared" si="129"/>
        <v>0.5</v>
      </c>
      <c r="AE638">
        <f t="shared" si="130"/>
        <v>0.5</v>
      </c>
      <c r="AF638">
        <f t="shared" si="131"/>
        <v>0.5</v>
      </c>
      <c r="AG638">
        <f t="shared" si="132"/>
        <v>0.5</v>
      </c>
      <c r="AH638">
        <f t="shared" si="133"/>
        <v>0.5</v>
      </c>
      <c r="AI638">
        <f t="shared" si="134"/>
        <v>0.25</v>
      </c>
      <c r="AJ638">
        <f t="shared" si="135"/>
        <v>0.25</v>
      </c>
      <c r="AK638">
        <f t="shared" si="136"/>
        <v>0.5</v>
      </c>
      <c r="AL638">
        <f t="shared" si="137"/>
        <v>0.5</v>
      </c>
      <c r="AM638">
        <f t="shared" si="138"/>
        <v>0.5</v>
      </c>
      <c r="AN638" s="6">
        <f t="shared" si="139"/>
        <v>1</v>
      </c>
      <c r="AO638" t="str">
        <f>VLOOKUP(BD_PONDERACIONES[[#This Row],[Comuna]],Tabla3[#All],2,0)</f>
        <v>Florida</v>
      </c>
    </row>
    <row r="639" spans="1:41" x14ac:dyDescent="0.35">
      <c r="A639" t="s">
        <v>1025</v>
      </c>
      <c r="B639" t="s">
        <v>1026</v>
      </c>
      <c r="C639" t="s">
        <v>683</v>
      </c>
      <c r="D639" s="5">
        <v>44623</v>
      </c>
      <c r="E639" s="5">
        <v>44607</v>
      </c>
      <c r="F639" t="s">
        <v>753</v>
      </c>
      <c r="G639" t="s">
        <v>1027</v>
      </c>
      <c r="H639" t="s">
        <v>755</v>
      </c>
      <c r="J639" t="s">
        <v>756</v>
      </c>
      <c r="K639" t="s">
        <v>756</v>
      </c>
      <c r="L639" t="s">
        <v>757</v>
      </c>
      <c r="M639" t="s">
        <v>757</v>
      </c>
      <c r="N639" t="s">
        <v>756</v>
      </c>
      <c r="O639" t="s">
        <v>756</v>
      </c>
      <c r="P639" t="s">
        <v>758</v>
      </c>
      <c r="Q639" t="s">
        <v>759</v>
      </c>
      <c r="R639" t="s">
        <v>759</v>
      </c>
      <c r="S639" t="s">
        <v>757</v>
      </c>
      <c r="T639" t="s">
        <v>757</v>
      </c>
      <c r="U639" t="s">
        <v>757</v>
      </c>
      <c r="V639" t="s">
        <v>756</v>
      </c>
      <c r="W639" t="s">
        <v>773</v>
      </c>
      <c r="X639" t="s">
        <v>1028</v>
      </c>
      <c r="Y639" t="str">
        <f t="shared" si="126"/>
        <v>febrero</v>
      </c>
      <c r="Z639">
        <f>YEAR(BD_PONDERACIONES[[#This Row],[Fecha Ejecución del Ticket]])</f>
        <v>2022</v>
      </c>
      <c r="AA639" t="str">
        <f t="shared" si="127"/>
        <v>marzo</v>
      </c>
      <c r="AB639">
        <f>YEAR(BD_PONDERACIONES[[#This Row],[Fecha de Inspección]])</f>
        <v>2022</v>
      </c>
      <c r="AC639">
        <f t="shared" si="128"/>
        <v>0.5</v>
      </c>
      <c r="AD639">
        <f t="shared" si="129"/>
        <v>0.5</v>
      </c>
      <c r="AE639">
        <f t="shared" si="130"/>
        <v>0.5</v>
      </c>
      <c r="AF639">
        <f t="shared" si="131"/>
        <v>0.5</v>
      </c>
      <c r="AG639">
        <f t="shared" si="132"/>
        <v>0.5</v>
      </c>
      <c r="AH639">
        <f t="shared" si="133"/>
        <v>0.5</v>
      </c>
      <c r="AI639">
        <f t="shared" si="134"/>
        <v>0.25</v>
      </c>
      <c r="AJ639">
        <f t="shared" si="135"/>
        <v>0.25</v>
      </c>
      <c r="AK639">
        <f t="shared" si="136"/>
        <v>0.5</v>
      </c>
      <c r="AL639">
        <f t="shared" si="137"/>
        <v>0.5</v>
      </c>
      <c r="AM639">
        <f t="shared" si="138"/>
        <v>0</v>
      </c>
      <c r="AN639" s="6">
        <f t="shared" si="139"/>
        <v>0.9</v>
      </c>
      <c r="AO639" t="str">
        <f>VLOOKUP(BD_PONDERACIONES[[#This Row],[Comuna]],Tabla3[#All],2,0)</f>
        <v>Florida</v>
      </c>
    </row>
    <row r="640" spans="1:41" x14ac:dyDescent="0.35">
      <c r="A640" t="s">
        <v>1029</v>
      </c>
      <c r="B640" t="s">
        <v>1030</v>
      </c>
      <c r="C640" t="s">
        <v>642</v>
      </c>
      <c r="D640" s="5">
        <v>44623</v>
      </c>
      <c r="E640" s="5">
        <v>44602</v>
      </c>
      <c r="F640" t="s">
        <v>763</v>
      </c>
      <c r="G640" t="s">
        <v>1031</v>
      </c>
      <c r="H640" t="s">
        <v>755</v>
      </c>
      <c r="J640" t="s">
        <v>756</v>
      </c>
      <c r="K640" t="s">
        <v>756</v>
      </c>
      <c r="L640" t="s">
        <v>757</v>
      </c>
      <c r="M640" t="s">
        <v>757</v>
      </c>
      <c r="N640" t="s">
        <v>756</v>
      </c>
      <c r="O640" t="s">
        <v>756</v>
      </c>
      <c r="P640" t="s">
        <v>758</v>
      </c>
      <c r="Q640" t="s">
        <v>759</v>
      </c>
      <c r="R640" t="s">
        <v>759</v>
      </c>
      <c r="S640" t="s">
        <v>757</v>
      </c>
      <c r="T640" t="s">
        <v>757</v>
      </c>
      <c r="U640" t="s">
        <v>757</v>
      </c>
      <c r="V640" t="s">
        <v>768</v>
      </c>
      <c r="W640" t="s">
        <v>773</v>
      </c>
      <c r="X640" t="s">
        <v>1032</v>
      </c>
      <c r="Y640" t="str">
        <f t="shared" si="126"/>
        <v>febrero</v>
      </c>
      <c r="Z640">
        <f>YEAR(BD_PONDERACIONES[[#This Row],[Fecha Ejecución del Ticket]])</f>
        <v>2022</v>
      </c>
      <c r="AA640" t="str">
        <f t="shared" si="127"/>
        <v>marzo</v>
      </c>
      <c r="AB640">
        <f>YEAR(BD_PONDERACIONES[[#This Row],[Fecha de Inspección]])</f>
        <v>2022</v>
      </c>
      <c r="AC640">
        <f t="shared" si="128"/>
        <v>0.5</v>
      </c>
      <c r="AD640">
        <f t="shared" si="129"/>
        <v>0.5</v>
      </c>
      <c r="AE640">
        <f t="shared" si="130"/>
        <v>0.5</v>
      </c>
      <c r="AF640">
        <f t="shared" si="131"/>
        <v>0.5</v>
      </c>
      <c r="AG640">
        <f t="shared" si="132"/>
        <v>0.5</v>
      </c>
      <c r="AH640">
        <f t="shared" si="133"/>
        <v>0.5</v>
      </c>
      <c r="AI640">
        <f t="shared" si="134"/>
        <v>0.25</v>
      </c>
      <c r="AJ640">
        <f t="shared" si="135"/>
        <v>0.25</v>
      </c>
      <c r="AK640">
        <f t="shared" si="136"/>
        <v>0.5</v>
      </c>
      <c r="AL640">
        <f t="shared" si="137"/>
        <v>0.17499999999999999</v>
      </c>
      <c r="AM640">
        <f t="shared" si="138"/>
        <v>0</v>
      </c>
      <c r="AN640" s="6">
        <f t="shared" si="139"/>
        <v>0.83500000000000008</v>
      </c>
      <c r="AO640" t="str">
        <f>VLOOKUP(BD_PONDERACIONES[[#This Row],[Comuna]],Tabla3[#All],2,0)</f>
        <v>Florida</v>
      </c>
    </row>
    <row r="641" spans="1:41" x14ac:dyDescent="0.35">
      <c r="A641" t="s">
        <v>1033</v>
      </c>
      <c r="B641" t="s">
        <v>1034</v>
      </c>
      <c r="C641" t="s">
        <v>644</v>
      </c>
      <c r="D641" s="5">
        <v>44623</v>
      </c>
      <c r="E641" s="5">
        <v>44602</v>
      </c>
      <c r="F641" t="s">
        <v>763</v>
      </c>
      <c r="G641" t="s">
        <v>1035</v>
      </c>
      <c r="H641" t="s">
        <v>755</v>
      </c>
      <c r="J641" t="s">
        <v>756</v>
      </c>
      <c r="K641" t="s">
        <v>756</v>
      </c>
      <c r="L641" t="s">
        <v>757</v>
      </c>
      <c r="M641" t="s">
        <v>757</v>
      </c>
      <c r="N641" t="s">
        <v>756</v>
      </c>
      <c r="O641" t="s">
        <v>756</v>
      </c>
      <c r="P641" t="s">
        <v>765</v>
      </c>
      <c r="Q641" t="s">
        <v>1036</v>
      </c>
      <c r="R641" t="s">
        <v>759</v>
      </c>
      <c r="S641" t="s">
        <v>756</v>
      </c>
      <c r="T641" t="s">
        <v>756</v>
      </c>
      <c r="U641" t="s">
        <v>756</v>
      </c>
      <c r="V641" t="s">
        <v>756</v>
      </c>
      <c r="W641" t="s">
        <v>773</v>
      </c>
      <c r="X641" t="s">
        <v>1037</v>
      </c>
      <c r="Y641" t="str">
        <f t="shared" si="126"/>
        <v>febrero</v>
      </c>
      <c r="Z641">
        <f>YEAR(BD_PONDERACIONES[[#This Row],[Fecha Ejecución del Ticket]])</f>
        <v>2022</v>
      </c>
      <c r="AA641" t="str">
        <f t="shared" si="127"/>
        <v>marzo</v>
      </c>
      <c r="AB641">
        <f>YEAR(BD_PONDERACIONES[[#This Row],[Fecha de Inspección]])</f>
        <v>2022</v>
      </c>
      <c r="AC641">
        <f t="shared" si="128"/>
        <v>0.5</v>
      </c>
      <c r="AD641">
        <f t="shared" si="129"/>
        <v>0.5</v>
      </c>
      <c r="AE641">
        <f t="shared" si="130"/>
        <v>0.5</v>
      </c>
      <c r="AF641">
        <f t="shared" si="131"/>
        <v>0.5</v>
      </c>
      <c r="AG641">
        <f t="shared" si="132"/>
        <v>0.5</v>
      </c>
      <c r="AH641">
        <f t="shared" si="133"/>
        <v>0.5</v>
      </c>
      <c r="AI641">
        <f t="shared" si="134"/>
        <v>0.25</v>
      </c>
      <c r="AJ641">
        <f t="shared" si="135"/>
        <v>0.25</v>
      </c>
      <c r="AK641">
        <f t="shared" si="136"/>
        <v>0.5</v>
      </c>
      <c r="AL641">
        <f t="shared" si="137"/>
        <v>0.5</v>
      </c>
      <c r="AM641">
        <f t="shared" si="138"/>
        <v>0</v>
      </c>
      <c r="AN641" s="6">
        <f t="shared" si="139"/>
        <v>0.9</v>
      </c>
      <c r="AO641" t="str">
        <f>VLOOKUP(BD_PONDERACIONES[[#This Row],[Comuna]],Tabla3[#All],2,0)</f>
        <v>Florida</v>
      </c>
    </row>
    <row r="642" spans="1:41" x14ac:dyDescent="0.35">
      <c r="A642" t="s">
        <v>1038</v>
      </c>
      <c r="B642" t="s">
        <v>1039</v>
      </c>
      <c r="C642" t="s">
        <v>670</v>
      </c>
      <c r="D642" s="5">
        <v>44623</v>
      </c>
      <c r="E642" s="5">
        <v>44606</v>
      </c>
      <c r="F642" t="s">
        <v>753</v>
      </c>
      <c r="G642" t="s">
        <v>1040</v>
      </c>
      <c r="H642" t="s">
        <v>755</v>
      </c>
      <c r="J642" t="s">
        <v>756</v>
      </c>
      <c r="K642" t="s">
        <v>756</v>
      </c>
      <c r="L642" t="s">
        <v>757</v>
      </c>
      <c r="M642" t="s">
        <v>757</v>
      </c>
      <c r="N642" t="s">
        <v>756</v>
      </c>
      <c r="O642" t="s">
        <v>756</v>
      </c>
      <c r="P642" t="s">
        <v>758</v>
      </c>
      <c r="Q642" t="s">
        <v>759</v>
      </c>
      <c r="R642" t="s">
        <v>759</v>
      </c>
      <c r="S642" t="s">
        <v>757</v>
      </c>
      <c r="T642" t="s">
        <v>757</v>
      </c>
      <c r="U642" t="s">
        <v>757</v>
      </c>
      <c r="V642" t="s">
        <v>756</v>
      </c>
      <c r="W642" t="s">
        <v>756</v>
      </c>
      <c r="X642" t="s">
        <v>1041</v>
      </c>
      <c r="Y642" t="str">
        <f t="shared" ref="Y642:Y705" si="140">TEXT(E642,"MMMM")</f>
        <v>febrero</v>
      </c>
      <c r="Z642">
        <f>YEAR(BD_PONDERACIONES[[#This Row],[Fecha Ejecución del Ticket]])</f>
        <v>2022</v>
      </c>
      <c r="AA642" t="str">
        <f t="shared" ref="AA642:AA705" si="141">TEXT(D642,"MMMM")</f>
        <v>marzo</v>
      </c>
      <c r="AB642">
        <f>YEAR(BD_PONDERACIONES[[#This Row],[Fecha de Inspección]])</f>
        <v>2022</v>
      </c>
      <c r="AC642">
        <f t="shared" ref="AC642:AC705" si="142">IF(OR(J642="Cumple",J642="No Aplica"),0.5,0)</f>
        <v>0.5</v>
      </c>
      <c r="AD642">
        <f t="shared" ref="AD642:AD705" si="143">IF(OR(K642="CUMPLE",K642="No Aplica"),0.5,0)</f>
        <v>0.5</v>
      </c>
      <c r="AE642">
        <f t="shared" ref="AE642:AE705" si="144">IF(OR(L642="CUMPLE",L642="No Aplica"),0.5,0)</f>
        <v>0.5</v>
      </c>
      <c r="AF642">
        <f t="shared" ref="AF642:AF705" si="145">IF(OR(M642="CUMPLE",M642="No Aplica"),0.5,0)</f>
        <v>0.5</v>
      </c>
      <c r="AG642">
        <f t="shared" ref="AG642:AG705" si="146">IF(OR(N642="CUMPLE",N642="No Aplica"),0.5,IF(N642="Cumple Mayormente",0.325,IF(N642="Cumple Parcialmente",0.175,0)))</f>
        <v>0.5</v>
      </c>
      <c r="AH642">
        <f t="shared" ref="AH642:AH705" si="147">IF(OR(O642="CUMPLE",O642="No Aplica"),0.5,IF(O642="Cumple Mayormente",0.325,IF(O642="Cumple Parcialmente",0.175,0)))</f>
        <v>0.5</v>
      </c>
      <c r="AI642">
        <f t="shared" ref="AI642:AI705" si="148">IF(OR(S642="CUMPLE",S642="No Aplica"),0.25,IF(S642="Cumple Mayormente",0.1625,IF(S642="Cumple Parcialmente",0.0875,0)))</f>
        <v>0.25</v>
      </c>
      <c r="AJ642">
        <f t="shared" ref="AJ642:AJ705" si="149">IF(OR(T642="CUMPLE",T642="No Aplica"),0.25,IF(T642="Cumple Mayormente",0.1625,IF(T642="Cumple Parcialmente",0.0875,0)))</f>
        <v>0.25</v>
      </c>
      <c r="AK642">
        <f t="shared" ref="AK642:AK705" si="150">IF(OR(U642="CUMPLE",U642="No Aplica"),0.5,IF(U642="Cumple Mayormente",0.325,IF(U642="Cumple Parcialmente",0.175,0)))</f>
        <v>0.5</v>
      </c>
      <c r="AL642">
        <f t="shared" ref="AL642:AL705" si="151">IF(OR(V642="CUMPLE",V642="No Aplica"),0.5,IF(V642="Cumple Mayormente",0.325,IF(V642="Cumple Parcialmente",0.175,0)))</f>
        <v>0.5</v>
      </c>
      <c r="AM642">
        <f t="shared" ref="AM642:AM705" si="152">IF(OR(W642="CUMPLE",W642="No Aplica"),0.5,IF(W642="Cumple Mayormente",0.325,IF(W642="Cumple Parcialmente",0.175,0)))</f>
        <v>0.5</v>
      </c>
      <c r="AN642" s="6">
        <f t="shared" ref="AN642:AN705" si="153">((AC642+AD642)*0.2)+((AE642+AF642)*0.3)+((AG642+AH642)*0.15)+((AI642+AJ642+AK642)*0.15)+((AL642+AM642)*0.2)</f>
        <v>1</v>
      </c>
      <c r="AO642" t="str">
        <f>VLOOKUP(BD_PONDERACIONES[[#This Row],[Comuna]],Tabla3[#All],2,0)</f>
        <v>Florida</v>
      </c>
    </row>
    <row r="643" spans="1:41" x14ac:dyDescent="0.35">
      <c r="A643" t="s">
        <v>1042</v>
      </c>
      <c r="B643" t="s">
        <v>1043</v>
      </c>
      <c r="C643" t="s">
        <v>651</v>
      </c>
      <c r="D643" s="5">
        <v>44623</v>
      </c>
      <c r="E643" s="5">
        <v>44631</v>
      </c>
      <c r="F643" t="s">
        <v>753</v>
      </c>
      <c r="G643" t="s">
        <v>1044</v>
      </c>
      <c r="H643" t="s">
        <v>755</v>
      </c>
      <c r="J643" t="s">
        <v>756</v>
      </c>
      <c r="K643" t="s">
        <v>756</v>
      </c>
      <c r="L643" t="s">
        <v>773</v>
      </c>
      <c r="M643" t="s">
        <v>773</v>
      </c>
      <c r="N643" t="s">
        <v>756</v>
      </c>
      <c r="O643" t="s">
        <v>756</v>
      </c>
      <c r="P643" t="s">
        <v>758</v>
      </c>
      <c r="Q643" t="s">
        <v>759</v>
      </c>
      <c r="R643" t="s">
        <v>759</v>
      </c>
      <c r="S643" t="s">
        <v>757</v>
      </c>
      <c r="T643" t="s">
        <v>757</v>
      </c>
      <c r="U643" t="s">
        <v>757</v>
      </c>
      <c r="V643" t="s">
        <v>756</v>
      </c>
      <c r="W643" t="s">
        <v>756</v>
      </c>
      <c r="X643" t="s">
        <v>1045</v>
      </c>
      <c r="Y643" t="str">
        <f t="shared" si="140"/>
        <v>marzo</v>
      </c>
      <c r="Z643">
        <f>YEAR(BD_PONDERACIONES[[#This Row],[Fecha Ejecución del Ticket]])</f>
        <v>2022</v>
      </c>
      <c r="AA643" t="str">
        <f t="shared" si="141"/>
        <v>marzo</v>
      </c>
      <c r="AB643">
        <f>YEAR(BD_PONDERACIONES[[#This Row],[Fecha de Inspección]])</f>
        <v>2022</v>
      </c>
      <c r="AC643">
        <f t="shared" si="142"/>
        <v>0.5</v>
      </c>
      <c r="AD643">
        <f t="shared" si="143"/>
        <v>0.5</v>
      </c>
      <c r="AE643">
        <f t="shared" si="144"/>
        <v>0</v>
      </c>
      <c r="AF643">
        <f t="shared" si="145"/>
        <v>0</v>
      </c>
      <c r="AG643">
        <f t="shared" si="146"/>
        <v>0.5</v>
      </c>
      <c r="AH643">
        <f t="shared" si="147"/>
        <v>0.5</v>
      </c>
      <c r="AI643">
        <f t="shared" si="148"/>
        <v>0.25</v>
      </c>
      <c r="AJ643">
        <f t="shared" si="149"/>
        <v>0.25</v>
      </c>
      <c r="AK643">
        <f t="shared" si="150"/>
        <v>0.5</v>
      </c>
      <c r="AL643">
        <f t="shared" si="151"/>
        <v>0.5</v>
      </c>
      <c r="AM643">
        <f t="shared" si="152"/>
        <v>0.5</v>
      </c>
      <c r="AN643" s="6">
        <f t="shared" si="153"/>
        <v>0.7</v>
      </c>
      <c r="AO643" t="str">
        <f>VLOOKUP(BD_PONDERACIONES[[#This Row],[Comuna]],Tabla3[#All],2,0)</f>
        <v>Florida</v>
      </c>
    </row>
    <row r="644" spans="1:41" x14ac:dyDescent="0.35">
      <c r="A644" t="s">
        <v>1046</v>
      </c>
      <c r="B644" t="s">
        <v>1047</v>
      </c>
      <c r="C644" t="s">
        <v>645</v>
      </c>
      <c r="D644" s="5">
        <v>44623</v>
      </c>
      <c r="E644" s="5">
        <v>44602</v>
      </c>
      <c r="F644" t="s">
        <v>763</v>
      </c>
      <c r="G644" t="s">
        <v>1048</v>
      </c>
      <c r="H644" t="s">
        <v>755</v>
      </c>
      <c r="J644" t="s">
        <v>756</v>
      </c>
      <c r="K644" t="s">
        <v>756</v>
      </c>
      <c r="L644" t="s">
        <v>757</v>
      </c>
      <c r="M644" t="s">
        <v>757</v>
      </c>
      <c r="N644" t="s">
        <v>756</v>
      </c>
      <c r="O644" t="s">
        <v>756</v>
      </c>
      <c r="P644" t="s">
        <v>758</v>
      </c>
      <c r="Q644" t="s">
        <v>759</v>
      </c>
      <c r="R644" t="s">
        <v>759</v>
      </c>
      <c r="S644" t="s">
        <v>757</v>
      </c>
      <c r="T644" t="s">
        <v>757</v>
      </c>
      <c r="U644" t="s">
        <v>757</v>
      </c>
      <c r="V644" t="s">
        <v>756</v>
      </c>
      <c r="W644" t="s">
        <v>773</v>
      </c>
      <c r="X644" t="s">
        <v>1049</v>
      </c>
      <c r="Y644" t="str">
        <f t="shared" si="140"/>
        <v>febrero</v>
      </c>
      <c r="Z644">
        <f>YEAR(BD_PONDERACIONES[[#This Row],[Fecha Ejecución del Ticket]])</f>
        <v>2022</v>
      </c>
      <c r="AA644" t="str">
        <f t="shared" si="141"/>
        <v>marzo</v>
      </c>
      <c r="AB644">
        <f>YEAR(BD_PONDERACIONES[[#This Row],[Fecha de Inspección]])</f>
        <v>2022</v>
      </c>
      <c r="AC644">
        <f t="shared" si="142"/>
        <v>0.5</v>
      </c>
      <c r="AD644">
        <f t="shared" si="143"/>
        <v>0.5</v>
      </c>
      <c r="AE644">
        <f t="shared" si="144"/>
        <v>0.5</v>
      </c>
      <c r="AF644">
        <f t="shared" si="145"/>
        <v>0.5</v>
      </c>
      <c r="AG644">
        <f t="shared" si="146"/>
        <v>0.5</v>
      </c>
      <c r="AH644">
        <f t="shared" si="147"/>
        <v>0.5</v>
      </c>
      <c r="AI644">
        <f t="shared" si="148"/>
        <v>0.25</v>
      </c>
      <c r="AJ644">
        <f t="shared" si="149"/>
        <v>0.25</v>
      </c>
      <c r="AK644">
        <f t="shared" si="150"/>
        <v>0.5</v>
      </c>
      <c r="AL644">
        <f t="shared" si="151"/>
        <v>0.5</v>
      </c>
      <c r="AM644">
        <f t="shared" si="152"/>
        <v>0</v>
      </c>
      <c r="AN644" s="6">
        <f t="shared" si="153"/>
        <v>0.9</v>
      </c>
      <c r="AO644" t="str">
        <f>VLOOKUP(BD_PONDERACIONES[[#This Row],[Comuna]],Tabla3[#All],2,0)</f>
        <v>Florida</v>
      </c>
    </row>
    <row r="645" spans="1:41" x14ac:dyDescent="0.35">
      <c r="A645" t="s">
        <v>1050</v>
      </c>
      <c r="B645" t="s">
        <v>1051</v>
      </c>
      <c r="C645" t="s">
        <v>656</v>
      </c>
      <c r="D645" s="5">
        <v>44623</v>
      </c>
      <c r="E645" s="5">
        <v>44603</v>
      </c>
      <c r="F645" t="s">
        <v>753</v>
      </c>
      <c r="G645" t="s">
        <v>1052</v>
      </c>
      <c r="H645" t="s">
        <v>755</v>
      </c>
      <c r="J645" t="s">
        <v>756</v>
      </c>
      <c r="K645" t="s">
        <v>756</v>
      </c>
      <c r="L645" t="s">
        <v>773</v>
      </c>
      <c r="M645" t="s">
        <v>773</v>
      </c>
      <c r="N645" t="s">
        <v>756</v>
      </c>
      <c r="O645" t="s">
        <v>756</v>
      </c>
      <c r="P645" t="s">
        <v>765</v>
      </c>
      <c r="Q645" t="s">
        <v>759</v>
      </c>
      <c r="R645" t="s">
        <v>759</v>
      </c>
      <c r="S645" t="s">
        <v>756</v>
      </c>
      <c r="T645" t="s">
        <v>756</v>
      </c>
      <c r="U645" t="s">
        <v>756</v>
      </c>
      <c r="V645" t="s">
        <v>756</v>
      </c>
      <c r="W645" t="s">
        <v>756</v>
      </c>
      <c r="X645" t="s">
        <v>1053</v>
      </c>
      <c r="Y645" t="str">
        <f t="shared" si="140"/>
        <v>febrero</v>
      </c>
      <c r="Z645">
        <f>YEAR(BD_PONDERACIONES[[#This Row],[Fecha Ejecución del Ticket]])</f>
        <v>2022</v>
      </c>
      <c r="AA645" t="str">
        <f t="shared" si="141"/>
        <v>marzo</v>
      </c>
      <c r="AB645">
        <f>YEAR(BD_PONDERACIONES[[#This Row],[Fecha de Inspección]])</f>
        <v>2022</v>
      </c>
      <c r="AC645">
        <f t="shared" si="142"/>
        <v>0.5</v>
      </c>
      <c r="AD645">
        <f t="shared" si="143"/>
        <v>0.5</v>
      </c>
      <c r="AE645">
        <f t="shared" si="144"/>
        <v>0</v>
      </c>
      <c r="AF645">
        <f t="shared" si="145"/>
        <v>0</v>
      </c>
      <c r="AG645">
        <f t="shared" si="146"/>
        <v>0.5</v>
      </c>
      <c r="AH645">
        <f t="shared" si="147"/>
        <v>0.5</v>
      </c>
      <c r="AI645">
        <f t="shared" si="148"/>
        <v>0.25</v>
      </c>
      <c r="AJ645">
        <f t="shared" si="149"/>
        <v>0.25</v>
      </c>
      <c r="AK645">
        <f t="shared" si="150"/>
        <v>0.5</v>
      </c>
      <c r="AL645">
        <f t="shared" si="151"/>
        <v>0.5</v>
      </c>
      <c r="AM645">
        <f t="shared" si="152"/>
        <v>0.5</v>
      </c>
      <c r="AN645" s="6">
        <f t="shared" si="153"/>
        <v>0.7</v>
      </c>
      <c r="AO645" t="str">
        <f>VLOOKUP(BD_PONDERACIONES[[#This Row],[Comuna]],Tabla3[#All],2,0)</f>
        <v>Florida</v>
      </c>
    </row>
    <row r="646" spans="1:41" x14ac:dyDescent="0.35">
      <c r="A646" t="s">
        <v>1054</v>
      </c>
      <c r="B646" t="s">
        <v>1055</v>
      </c>
      <c r="C646" t="s">
        <v>643</v>
      </c>
      <c r="D646" s="5">
        <v>44623</v>
      </c>
      <c r="E646" s="5">
        <v>44602</v>
      </c>
      <c r="F646" t="s">
        <v>763</v>
      </c>
      <c r="G646" t="s">
        <v>1056</v>
      </c>
      <c r="H646" t="s">
        <v>755</v>
      </c>
      <c r="J646" t="s">
        <v>756</v>
      </c>
      <c r="K646" t="s">
        <v>756</v>
      </c>
      <c r="L646" t="s">
        <v>757</v>
      </c>
      <c r="M646" t="s">
        <v>757</v>
      </c>
      <c r="N646" t="s">
        <v>756</v>
      </c>
      <c r="O646" t="s">
        <v>756</v>
      </c>
      <c r="P646" t="s">
        <v>758</v>
      </c>
      <c r="Q646" t="s">
        <v>759</v>
      </c>
      <c r="R646" t="s">
        <v>759</v>
      </c>
      <c r="S646" t="s">
        <v>757</v>
      </c>
      <c r="T646" t="s">
        <v>757</v>
      </c>
      <c r="U646" t="s">
        <v>757</v>
      </c>
      <c r="V646" t="s">
        <v>756</v>
      </c>
      <c r="W646" t="s">
        <v>756</v>
      </c>
      <c r="X646" t="s">
        <v>804</v>
      </c>
      <c r="Y646" t="str">
        <f t="shared" si="140"/>
        <v>febrero</v>
      </c>
      <c r="Z646">
        <f>YEAR(BD_PONDERACIONES[[#This Row],[Fecha Ejecución del Ticket]])</f>
        <v>2022</v>
      </c>
      <c r="AA646" t="str">
        <f t="shared" si="141"/>
        <v>marzo</v>
      </c>
      <c r="AB646">
        <f>YEAR(BD_PONDERACIONES[[#This Row],[Fecha de Inspección]])</f>
        <v>2022</v>
      </c>
      <c r="AC646">
        <f t="shared" si="142"/>
        <v>0.5</v>
      </c>
      <c r="AD646">
        <f t="shared" si="143"/>
        <v>0.5</v>
      </c>
      <c r="AE646">
        <f t="shared" si="144"/>
        <v>0.5</v>
      </c>
      <c r="AF646">
        <f t="shared" si="145"/>
        <v>0.5</v>
      </c>
      <c r="AG646">
        <f t="shared" si="146"/>
        <v>0.5</v>
      </c>
      <c r="AH646">
        <f t="shared" si="147"/>
        <v>0.5</v>
      </c>
      <c r="AI646">
        <f t="shared" si="148"/>
        <v>0.25</v>
      </c>
      <c r="AJ646">
        <f t="shared" si="149"/>
        <v>0.25</v>
      </c>
      <c r="AK646">
        <f t="shared" si="150"/>
        <v>0.5</v>
      </c>
      <c r="AL646">
        <f t="shared" si="151"/>
        <v>0.5</v>
      </c>
      <c r="AM646">
        <f t="shared" si="152"/>
        <v>0.5</v>
      </c>
      <c r="AN646" s="6">
        <f t="shared" si="153"/>
        <v>1</v>
      </c>
      <c r="AO646" t="str">
        <f>VLOOKUP(BD_PONDERACIONES[[#This Row],[Comuna]],Tabla3[#All],2,0)</f>
        <v>Florida</v>
      </c>
    </row>
    <row r="647" spans="1:41" x14ac:dyDescent="0.35">
      <c r="A647" t="s">
        <v>1057</v>
      </c>
      <c r="B647" t="s">
        <v>1058</v>
      </c>
      <c r="C647" t="s">
        <v>646</v>
      </c>
      <c r="D647" s="5">
        <v>44623</v>
      </c>
      <c r="E647" s="5">
        <v>44602</v>
      </c>
      <c r="F647" t="s">
        <v>753</v>
      </c>
      <c r="G647" t="s">
        <v>1059</v>
      </c>
      <c r="H647" t="s">
        <v>755</v>
      </c>
      <c r="J647" t="s">
        <v>756</v>
      </c>
      <c r="K647" t="s">
        <v>756</v>
      </c>
      <c r="L647" t="s">
        <v>757</v>
      </c>
      <c r="M647" t="s">
        <v>757</v>
      </c>
      <c r="N647" t="s">
        <v>756</v>
      </c>
      <c r="O647" t="s">
        <v>756</v>
      </c>
      <c r="P647" t="s">
        <v>758</v>
      </c>
      <c r="Q647" t="s">
        <v>759</v>
      </c>
      <c r="R647" t="s">
        <v>759</v>
      </c>
      <c r="S647" t="s">
        <v>757</v>
      </c>
      <c r="T647" t="s">
        <v>757</v>
      </c>
      <c r="U647" t="s">
        <v>757</v>
      </c>
      <c r="V647" t="s">
        <v>773</v>
      </c>
      <c r="W647" t="s">
        <v>768</v>
      </c>
      <c r="X647" t="s">
        <v>1060</v>
      </c>
      <c r="Y647" t="str">
        <f t="shared" si="140"/>
        <v>febrero</v>
      </c>
      <c r="Z647">
        <f>YEAR(BD_PONDERACIONES[[#This Row],[Fecha Ejecución del Ticket]])</f>
        <v>2022</v>
      </c>
      <c r="AA647" t="str">
        <f t="shared" si="141"/>
        <v>marzo</v>
      </c>
      <c r="AB647">
        <f>YEAR(BD_PONDERACIONES[[#This Row],[Fecha de Inspección]])</f>
        <v>2022</v>
      </c>
      <c r="AC647">
        <f t="shared" si="142"/>
        <v>0.5</v>
      </c>
      <c r="AD647">
        <f t="shared" si="143"/>
        <v>0.5</v>
      </c>
      <c r="AE647">
        <f t="shared" si="144"/>
        <v>0.5</v>
      </c>
      <c r="AF647">
        <f t="shared" si="145"/>
        <v>0.5</v>
      </c>
      <c r="AG647">
        <f t="shared" si="146"/>
        <v>0.5</v>
      </c>
      <c r="AH647">
        <f t="shared" si="147"/>
        <v>0.5</v>
      </c>
      <c r="AI647">
        <f t="shared" si="148"/>
        <v>0.25</v>
      </c>
      <c r="AJ647">
        <f t="shared" si="149"/>
        <v>0.25</v>
      </c>
      <c r="AK647">
        <f t="shared" si="150"/>
        <v>0.5</v>
      </c>
      <c r="AL647">
        <f t="shared" si="151"/>
        <v>0</v>
      </c>
      <c r="AM647">
        <f t="shared" si="152"/>
        <v>0.17499999999999999</v>
      </c>
      <c r="AN647" s="6">
        <f t="shared" si="153"/>
        <v>0.83500000000000008</v>
      </c>
      <c r="AO647" t="str">
        <f>VLOOKUP(BD_PONDERACIONES[[#This Row],[Comuna]],Tabla3[#All],2,0)</f>
        <v>Florida</v>
      </c>
    </row>
    <row r="648" spans="1:41" x14ac:dyDescent="0.35">
      <c r="A648" t="s">
        <v>1061</v>
      </c>
      <c r="B648" t="s">
        <v>1062</v>
      </c>
      <c r="C648" t="s">
        <v>654</v>
      </c>
      <c r="D648" s="5">
        <v>44623</v>
      </c>
      <c r="E648" s="5">
        <v>44603</v>
      </c>
      <c r="F648" t="s">
        <v>753</v>
      </c>
      <c r="G648" t="s">
        <v>1063</v>
      </c>
      <c r="H648" t="s">
        <v>755</v>
      </c>
      <c r="J648" t="s">
        <v>756</v>
      </c>
      <c r="K648" t="s">
        <v>756</v>
      </c>
      <c r="L648" t="s">
        <v>773</v>
      </c>
      <c r="M648" t="s">
        <v>773</v>
      </c>
      <c r="N648" t="s">
        <v>756</v>
      </c>
      <c r="O648" t="s">
        <v>756</v>
      </c>
      <c r="P648" t="s">
        <v>758</v>
      </c>
      <c r="Q648" t="s">
        <v>759</v>
      </c>
      <c r="R648" t="s">
        <v>759</v>
      </c>
      <c r="S648" t="s">
        <v>757</v>
      </c>
      <c r="T648" t="s">
        <v>757</v>
      </c>
      <c r="U648" t="s">
        <v>757</v>
      </c>
      <c r="V648" t="s">
        <v>756</v>
      </c>
      <c r="W648" t="s">
        <v>768</v>
      </c>
      <c r="X648" t="s">
        <v>1064</v>
      </c>
      <c r="Y648" t="str">
        <f t="shared" si="140"/>
        <v>febrero</v>
      </c>
      <c r="Z648">
        <f>YEAR(BD_PONDERACIONES[[#This Row],[Fecha Ejecución del Ticket]])</f>
        <v>2022</v>
      </c>
      <c r="AA648" t="str">
        <f t="shared" si="141"/>
        <v>marzo</v>
      </c>
      <c r="AB648">
        <f>YEAR(BD_PONDERACIONES[[#This Row],[Fecha de Inspección]])</f>
        <v>2022</v>
      </c>
      <c r="AC648">
        <f t="shared" si="142"/>
        <v>0.5</v>
      </c>
      <c r="AD648">
        <f t="shared" si="143"/>
        <v>0.5</v>
      </c>
      <c r="AE648">
        <f t="shared" si="144"/>
        <v>0</v>
      </c>
      <c r="AF648">
        <f t="shared" si="145"/>
        <v>0</v>
      </c>
      <c r="AG648">
        <f t="shared" si="146"/>
        <v>0.5</v>
      </c>
      <c r="AH648">
        <f t="shared" si="147"/>
        <v>0.5</v>
      </c>
      <c r="AI648">
        <f t="shared" si="148"/>
        <v>0.25</v>
      </c>
      <c r="AJ648">
        <f t="shared" si="149"/>
        <v>0.25</v>
      </c>
      <c r="AK648">
        <f t="shared" si="150"/>
        <v>0.5</v>
      </c>
      <c r="AL648">
        <f t="shared" si="151"/>
        <v>0.5</v>
      </c>
      <c r="AM648">
        <f t="shared" si="152"/>
        <v>0.17499999999999999</v>
      </c>
      <c r="AN648" s="6">
        <f t="shared" si="153"/>
        <v>0.63500000000000001</v>
      </c>
      <c r="AO648" t="str">
        <f>VLOOKUP(BD_PONDERACIONES[[#This Row],[Comuna]],Tabla3[#All],2,0)</f>
        <v>Florida</v>
      </c>
    </row>
    <row r="649" spans="1:41" x14ac:dyDescent="0.35">
      <c r="A649" t="s">
        <v>1065</v>
      </c>
      <c r="B649" t="s">
        <v>1066</v>
      </c>
      <c r="C649" t="s">
        <v>630</v>
      </c>
      <c r="D649" s="5">
        <v>44623</v>
      </c>
      <c r="E649" s="5">
        <v>44601</v>
      </c>
      <c r="F649" t="s">
        <v>763</v>
      </c>
      <c r="G649" t="s">
        <v>1067</v>
      </c>
      <c r="H649" t="s">
        <v>755</v>
      </c>
      <c r="J649" t="s">
        <v>756</v>
      </c>
      <c r="K649" t="s">
        <v>756</v>
      </c>
      <c r="L649" t="s">
        <v>757</v>
      </c>
      <c r="M649" t="s">
        <v>757</v>
      </c>
      <c r="N649" t="s">
        <v>756</v>
      </c>
      <c r="O649" t="s">
        <v>756</v>
      </c>
      <c r="P649" t="s">
        <v>758</v>
      </c>
      <c r="Q649" t="s">
        <v>759</v>
      </c>
      <c r="R649" t="s">
        <v>759</v>
      </c>
      <c r="S649" t="s">
        <v>757</v>
      </c>
      <c r="T649" t="s">
        <v>757</v>
      </c>
      <c r="U649" t="s">
        <v>757</v>
      </c>
      <c r="V649" t="s">
        <v>756</v>
      </c>
      <c r="W649" t="s">
        <v>756</v>
      </c>
      <c r="X649" t="s">
        <v>1068</v>
      </c>
      <c r="Y649" t="str">
        <f t="shared" si="140"/>
        <v>febrero</v>
      </c>
      <c r="Z649">
        <f>YEAR(BD_PONDERACIONES[[#This Row],[Fecha Ejecución del Ticket]])</f>
        <v>2022</v>
      </c>
      <c r="AA649" t="str">
        <f t="shared" si="141"/>
        <v>marzo</v>
      </c>
      <c r="AB649">
        <f>YEAR(BD_PONDERACIONES[[#This Row],[Fecha de Inspección]])</f>
        <v>2022</v>
      </c>
      <c r="AC649">
        <f t="shared" si="142"/>
        <v>0.5</v>
      </c>
      <c r="AD649">
        <f t="shared" si="143"/>
        <v>0.5</v>
      </c>
      <c r="AE649">
        <f t="shared" si="144"/>
        <v>0.5</v>
      </c>
      <c r="AF649">
        <f t="shared" si="145"/>
        <v>0.5</v>
      </c>
      <c r="AG649">
        <f t="shared" si="146"/>
        <v>0.5</v>
      </c>
      <c r="AH649">
        <f t="shared" si="147"/>
        <v>0.5</v>
      </c>
      <c r="AI649">
        <f t="shared" si="148"/>
        <v>0.25</v>
      </c>
      <c r="AJ649">
        <f t="shared" si="149"/>
        <v>0.25</v>
      </c>
      <c r="AK649">
        <f t="shared" si="150"/>
        <v>0.5</v>
      </c>
      <c r="AL649">
        <f t="shared" si="151"/>
        <v>0.5</v>
      </c>
      <c r="AM649">
        <f t="shared" si="152"/>
        <v>0.5</v>
      </c>
      <c r="AN649" s="6">
        <f t="shared" si="153"/>
        <v>1</v>
      </c>
      <c r="AO649" t="str">
        <f>VLOOKUP(BD_PONDERACIONES[[#This Row],[Comuna]],Tabla3[#All],2,0)</f>
        <v>Florida</v>
      </c>
    </row>
    <row r="650" spans="1:41" x14ac:dyDescent="0.35">
      <c r="A650" t="s">
        <v>1069</v>
      </c>
      <c r="B650" t="s">
        <v>1070</v>
      </c>
      <c r="C650" t="s">
        <v>655</v>
      </c>
      <c r="D650" s="5">
        <v>44623</v>
      </c>
      <c r="E650" s="5">
        <v>44603</v>
      </c>
      <c r="F650" t="s">
        <v>753</v>
      </c>
      <c r="G650" t="s">
        <v>1071</v>
      </c>
      <c r="H650" t="s">
        <v>755</v>
      </c>
      <c r="J650" t="s">
        <v>756</v>
      </c>
      <c r="K650" t="s">
        <v>756</v>
      </c>
      <c r="L650" t="s">
        <v>757</v>
      </c>
      <c r="M650" t="s">
        <v>757</v>
      </c>
      <c r="N650" t="s">
        <v>756</v>
      </c>
      <c r="O650" t="s">
        <v>756</v>
      </c>
      <c r="P650" t="s">
        <v>758</v>
      </c>
      <c r="Q650" t="s">
        <v>759</v>
      </c>
      <c r="R650" t="s">
        <v>759</v>
      </c>
      <c r="S650" t="s">
        <v>757</v>
      </c>
      <c r="T650" t="s">
        <v>757</v>
      </c>
      <c r="U650" t="s">
        <v>757</v>
      </c>
      <c r="V650" t="s">
        <v>756</v>
      </c>
      <c r="W650" t="s">
        <v>756</v>
      </c>
      <c r="X650" t="s">
        <v>1072</v>
      </c>
      <c r="Y650" t="str">
        <f t="shared" si="140"/>
        <v>febrero</v>
      </c>
      <c r="Z650">
        <f>YEAR(BD_PONDERACIONES[[#This Row],[Fecha Ejecución del Ticket]])</f>
        <v>2022</v>
      </c>
      <c r="AA650" t="str">
        <f t="shared" si="141"/>
        <v>marzo</v>
      </c>
      <c r="AB650">
        <f>YEAR(BD_PONDERACIONES[[#This Row],[Fecha de Inspección]])</f>
        <v>2022</v>
      </c>
      <c r="AC650">
        <f t="shared" si="142"/>
        <v>0.5</v>
      </c>
      <c r="AD650">
        <f t="shared" si="143"/>
        <v>0.5</v>
      </c>
      <c r="AE650">
        <f t="shared" si="144"/>
        <v>0.5</v>
      </c>
      <c r="AF650">
        <f t="shared" si="145"/>
        <v>0.5</v>
      </c>
      <c r="AG650">
        <f t="shared" si="146"/>
        <v>0.5</v>
      </c>
      <c r="AH650">
        <f t="shared" si="147"/>
        <v>0.5</v>
      </c>
      <c r="AI650">
        <f t="shared" si="148"/>
        <v>0.25</v>
      </c>
      <c r="AJ650">
        <f t="shared" si="149"/>
        <v>0.25</v>
      </c>
      <c r="AK650">
        <f t="shared" si="150"/>
        <v>0.5</v>
      </c>
      <c r="AL650">
        <f t="shared" si="151"/>
        <v>0.5</v>
      </c>
      <c r="AM650">
        <f t="shared" si="152"/>
        <v>0.5</v>
      </c>
      <c r="AN650" s="6">
        <f t="shared" si="153"/>
        <v>1</v>
      </c>
      <c r="AO650" t="str">
        <f>VLOOKUP(BD_PONDERACIONES[[#This Row],[Comuna]],Tabla3[#All],2,0)</f>
        <v>Florida</v>
      </c>
    </row>
    <row r="651" spans="1:41" x14ac:dyDescent="0.35">
      <c r="A651" t="s">
        <v>1073</v>
      </c>
      <c r="B651" t="s">
        <v>1074</v>
      </c>
      <c r="C651" t="s">
        <v>631</v>
      </c>
      <c r="D651" s="5">
        <v>44623</v>
      </c>
      <c r="E651" s="5">
        <v>44601</v>
      </c>
      <c r="F651" t="s">
        <v>763</v>
      </c>
      <c r="G651" t="s">
        <v>1075</v>
      </c>
      <c r="H651" t="s">
        <v>755</v>
      </c>
      <c r="J651" t="s">
        <v>756</v>
      </c>
      <c r="K651" t="s">
        <v>756</v>
      </c>
      <c r="L651" t="s">
        <v>757</v>
      </c>
      <c r="M651" t="s">
        <v>757</v>
      </c>
      <c r="N651" t="s">
        <v>756</v>
      </c>
      <c r="O651" t="s">
        <v>756</v>
      </c>
      <c r="P651" t="s">
        <v>758</v>
      </c>
      <c r="Q651" t="s">
        <v>759</v>
      </c>
      <c r="R651" t="s">
        <v>759</v>
      </c>
      <c r="S651" t="s">
        <v>757</v>
      </c>
      <c r="T651" t="s">
        <v>757</v>
      </c>
      <c r="U651" t="s">
        <v>757</v>
      </c>
      <c r="V651" t="s">
        <v>773</v>
      </c>
      <c r="W651" t="s">
        <v>773</v>
      </c>
      <c r="X651" t="s">
        <v>1076</v>
      </c>
      <c r="Y651" t="str">
        <f t="shared" si="140"/>
        <v>febrero</v>
      </c>
      <c r="Z651">
        <f>YEAR(BD_PONDERACIONES[[#This Row],[Fecha Ejecución del Ticket]])</f>
        <v>2022</v>
      </c>
      <c r="AA651" t="str">
        <f t="shared" si="141"/>
        <v>marzo</v>
      </c>
      <c r="AB651">
        <f>YEAR(BD_PONDERACIONES[[#This Row],[Fecha de Inspección]])</f>
        <v>2022</v>
      </c>
      <c r="AC651">
        <f t="shared" si="142"/>
        <v>0.5</v>
      </c>
      <c r="AD651">
        <f t="shared" si="143"/>
        <v>0.5</v>
      </c>
      <c r="AE651">
        <f t="shared" si="144"/>
        <v>0.5</v>
      </c>
      <c r="AF651">
        <f t="shared" si="145"/>
        <v>0.5</v>
      </c>
      <c r="AG651">
        <f t="shared" si="146"/>
        <v>0.5</v>
      </c>
      <c r="AH651">
        <f t="shared" si="147"/>
        <v>0.5</v>
      </c>
      <c r="AI651">
        <f t="shared" si="148"/>
        <v>0.25</v>
      </c>
      <c r="AJ651">
        <f t="shared" si="149"/>
        <v>0.25</v>
      </c>
      <c r="AK651">
        <f t="shared" si="150"/>
        <v>0.5</v>
      </c>
      <c r="AL651">
        <f t="shared" si="151"/>
        <v>0</v>
      </c>
      <c r="AM651">
        <f t="shared" si="152"/>
        <v>0</v>
      </c>
      <c r="AN651" s="6">
        <f t="shared" si="153"/>
        <v>0.8</v>
      </c>
      <c r="AO651" t="str">
        <f>VLOOKUP(BD_PONDERACIONES[[#This Row],[Comuna]],Tabla3[#All],2,0)</f>
        <v>Florida</v>
      </c>
    </row>
    <row r="652" spans="1:41" x14ac:dyDescent="0.35">
      <c r="A652" t="s">
        <v>1077</v>
      </c>
      <c r="B652" t="s">
        <v>1078</v>
      </c>
      <c r="C652" t="s">
        <v>634</v>
      </c>
      <c r="D652" s="5">
        <v>44623</v>
      </c>
      <c r="E652" s="5">
        <v>44601</v>
      </c>
      <c r="F652" t="s">
        <v>763</v>
      </c>
      <c r="G652" t="s">
        <v>1079</v>
      </c>
      <c r="H652" t="s">
        <v>755</v>
      </c>
      <c r="J652" t="s">
        <v>756</v>
      </c>
      <c r="K652" t="s">
        <v>756</v>
      </c>
      <c r="L652" t="s">
        <v>757</v>
      </c>
      <c r="M652" t="s">
        <v>757</v>
      </c>
      <c r="N652" t="s">
        <v>756</v>
      </c>
      <c r="O652" t="s">
        <v>756</v>
      </c>
      <c r="P652" t="s">
        <v>758</v>
      </c>
      <c r="Q652" t="s">
        <v>759</v>
      </c>
      <c r="R652" t="s">
        <v>759</v>
      </c>
      <c r="S652" t="s">
        <v>757</v>
      </c>
      <c r="T652" t="s">
        <v>757</v>
      </c>
      <c r="U652" t="s">
        <v>757</v>
      </c>
      <c r="V652" t="s">
        <v>756</v>
      </c>
      <c r="W652" t="s">
        <v>756</v>
      </c>
      <c r="X652" t="s">
        <v>1080</v>
      </c>
      <c r="Y652" t="str">
        <f t="shared" si="140"/>
        <v>febrero</v>
      </c>
      <c r="Z652">
        <f>YEAR(BD_PONDERACIONES[[#This Row],[Fecha Ejecución del Ticket]])</f>
        <v>2022</v>
      </c>
      <c r="AA652" t="str">
        <f t="shared" si="141"/>
        <v>marzo</v>
      </c>
      <c r="AB652">
        <f>YEAR(BD_PONDERACIONES[[#This Row],[Fecha de Inspección]])</f>
        <v>2022</v>
      </c>
      <c r="AC652">
        <f t="shared" si="142"/>
        <v>0.5</v>
      </c>
      <c r="AD652">
        <f t="shared" si="143"/>
        <v>0.5</v>
      </c>
      <c r="AE652">
        <f t="shared" si="144"/>
        <v>0.5</v>
      </c>
      <c r="AF652">
        <f t="shared" si="145"/>
        <v>0.5</v>
      </c>
      <c r="AG652">
        <f t="shared" si="146"/>
        <v>0.5</v>
      </c>
      <c r="AH652">
        <f t="shared" si="147"/>
        <v>0.5</v>
      </c>
      <c r="AI652">
        <f t="shared" si="148"/>
        <v>0.25</v>
      </c>
      <c r="AJ652">
        <f t="shared" si="149"/>
        <v>0.25</v>
      </c>
      <c r="AK652">
        <f t="shared" si="150"/>
        <v>0.5</v>
      </c>
      <c r="AL652">
        <f t="shared" si="151"/>
        <v>0.5</v>
      </c>
      <c r="AM652">
        <f t="shared" si="152"/>
        <v>0.5</v>
      </c>
      <c r="AN652" s="6">
        <f t="shared" si="153"/>
        <v>1</v>
      </c>
      <c r="AO652" t="str">
        <f>VLOOKUP(BD_PONDERACIONES[[#This Row],[Comuna]],Tabla3[#All],2,0)</f>
        <v>Florida</v>
      </c>
    </row>
    <row r="653" spans="1:41" x14ac:dyDescent="0.35">
      <c r="A653" t="s">
        <v>918</v>
      </c>
      <c r="B653" t="s">
        <v>919</v>
      </c>
      <c r="C653" t="s">
        <v>650</v>
      </c>
      <c r="D653" s="5">
        <v>44624</v>
      </c>
      <c r="E653" s="5">
        <v>44603</v>
      </c>
      <c r="F653" t="s">
        <v>753</v>
      </c>
      <c r="G653" t="s">
        <v>920</v>
      </c>
      <c r="H653" t="s">
        <v>755</v>
      </c>
      <c r="J653" t="s">
        <v>756</v>
      </c>
      <c r="K653" t="s">
        <v>756</v>
      </c>
      <c r="L653" t="s">
        <v>757</v>
      </c>
      <c r="M653" t="s">
        <v>757</v>
      </c>
      <c r="N653" t="s">
        <v>756</v>
      </c>
      <c r="O653" t="s">
        <v>756</v>
      </c>
      <c r="P653" t="s">
        <v>765</v>
      </c>
      <c r="Q653" t="s">
        <v>759</v>
      </c>
      <c r="R653" t="s">
        <v>759</v>
      </c>
      <c r="S653" t="s">
        <v>756</v>
      </c>
      <c r="T653" t="s">
        <v>756</v>
      </c>
      <c r="U653" t="s">
        <v>756</v>
      </c>
      <c r="V653" t="s">
        <v>756</v>
      </c>
      <c r="W653" t="s">
        <v>756</v>
      </c>
      <c r="X653" t="s">
        <v>921</v>
      </c>
      <c r="Y653" t="str">
        <f t="shared" si="140"/>
        <v>febrero</v>
      </c>
      <c r="Z653">
        <f>YEAR(BD_PONDERACIONES[[#This Row],[Fecha Ejecución del Ticket]])</f>
        <v>2022</v>
      </c>
      <c r="AA653" t="str">
        <f t="shared" si="141"/>
        <v>marzo</v>
      </c>
      <c r="AB653">
        <f>YEAR(BD_PONDERACIONES[[#This Row],[Fecha de Inspección]])</f>
        <v>2022</v>
      </c>
      <c r="AC653">
        <f t="shared" si="142"/>
        <v>0.5</v>
      </c>
      <c r="AD653">
        <f t="shared" si="143"/>
        <v>0.5</v>
      </c>
      <c r="AE653">
        <f t="shared" si="144"/>
        <v>0.5</v>
      </c>
      <c r="AF653">
        <f t="shared" si="145"/>
        <v>0.5</v>
      </c>
      <c r="AG653">
        <f t="shared" si="146"/>
        <v>0.5</v>
      </c>
      <c r="AH653">
        <f t="shared" si="147"/>
        <v>0.5</v>
      </c>
      <c r="AI653">
        <f t="shared" si="148"/>
        <v>0.25</v>
      </c>
      <c r="AJ653">
        <f t="shared" si="149"/>
        <v>0.25</v>
      </c>
      <c r="AK653">
        <f t="shared" si="150"/>
        <v>0.5</v>
      </c>
      <c r="AL653">
        <f t="shared" si="151"/>
        <v>0.5</v>
      </c>
      <c r="AM653">
        <f t="shared" si="152"/>
        <v>0.5</v>
      </c>
      <c r="AN653" s="6">
        <f t="shared" si="153"/>
        <v>1</v>
      </c>
      <c r="AO653" t="str">
        <f>VLOOKUP(BD_PONDERACIONES[[#This Row],[Comuna]],Tabla3[#All],2,0)</f>
        <v>Florida</v>
      </c>
    </row>
    <row r="654" spans="1:41" x14ac:dyDescent="0.35">
      <c r="A654" t="s">
        <v>922</v>
      </c>
      <c r="B654" t="s">
        <v>923</v>
      </c>
      <c r="C654" t="s">
        <v>699</v>
      </c>
      <c r="D654" s="5">
        <v>44624</v>
      </c>
      <c r="E654" s="5">
        <v>44610</v>
      </c>
      <c r="F654" t="s">
        <v>763</v>
      </c>
      <c r="G654" t="s">
        <v>924</v>
      </c>
      <c r="H654" t="s">
        <v>755</v>
      </c>
      <c r="J654" t="s">
        <v>756</v>
      </c>
      <c r="K654" t="s">
        <v>756</v>
      </c>
      <c r="L654" t="s">
        <v>757</v>
      </c>
      <c r="M654" t="s">
        <v>757</v>
      </c>
      <c r="N654" t="s">
        <v>756</v>
      </c>
      <c r="O654" t="s">
        <v>756</v>
      </c>
      <c r="P654" t="s">
        <v>758</v>
      </c>
      <c r="Q654" t="s">
        <v>759</v>
      </c>
      <c r="R654" t="s">
        <v>759</v>
      </c>
      <c r="S654" t="s">
        <v>757</v>
      </c>
      <c r="T654" t="s">
        <v>757</v>
      </c>
      <c r="U654" t="s">
        <v>757</v>
      </c>
      <c r="V654" t="s">
        <v>756</v>
      </c>
      <c r="W654" t="s">
        <v>756</v>
      </c>
      <c r="X654" t="s">
        <v>925</v>
      </c>
      <c r="Y654" t="str">
        <f t="shared" si="140"/>
        <v>febrero</v>
      </c>
      <c r="Z654">
        <f>YEAR(BD_PONDERACIONES[[#This Row],[Fecha Ejecución del Ticket]])</f>
        <v>2022</v>
      </c>
      <c r="AA654" t="str">
        <f t="shared" si="141"/>
        <v>marzo</v>
      </c>
      <c r="AB654">
        <f>YEAR(BD_PONDERACIONES[[#This Row],[Fecha de Inspección]])</f>
        <v>2022</v>
      </c>
      <c r="AC654">
        <f t="shared" si="142"/>
        <v>0.5</v>
      </c>
      <c r="AD654">
        <f t="shared" si="143"/>
        <v>0.5</v>
      </c>
      <c r="AE654">
        <f t="shared" si="144"/>
        <v>0.5</v>
      </c>
      <c r="AF654">
        <f t="shared" si="145"/>
        <v>0.5</v>
      </c>
      <c r="AG654">
        <f t="shared" si="146"/>
        <v>0.5</v>
      </c>
      <c r="AH654">
        <f t="shared" si="147"/>
        <v>0.5</v>
      </c>
      <c r="AI654">
        <f t="shared" si="148"/>
        <v>0.25</v>
      </c>
      <c r="AJ654">
        <f t="shared" si="149"/>
        <v>0.25</v>
      </c>
      <c r="AK654">
        <f t="shared" si="150"/>
        <v>0.5</v>
      </c>
      <c r="AL654">
        <f t="shared" si="151"/>
        <v>0.5</v>
      </c>
      <c r="AM654">
        <f t="shared" si="152"/>
        <v>0.5</v>
      </c>
      <c r="AN654" s="6">
        <f t="shared" si="153"/>
        <v>1</v>
      </c>
      <c r="AO654" t="str">
        <f>VLOOKUP(BD_PONDERACIONES[[#This Row],[Comuna]],Tabla3[#All],2,0)</f>
        <v>Florida</v>
      </c>
    </row>
    <row r="655" spans="1:41" x14ac:dyDescent="0.35">
      <c r="A655" t="s">
        <v>926</v>
      </c>
      <c r="B655" t="s">
        <v>927</v>
      </c>
      <c r="C655" t="s">
        <v>648</v>
      </c>
      <c r="D655" s="5">
        <v>44624</v>
      </c>
      <c r="E655" s="5">
        <v>44602</v>
      </c>
      <c r="F655" t="s">
        <v>753</v>
      </c>
      <c r="G655" t="s">
        <v>928</v>
      </c>
      <c r="H655" t="s">
        <v>755</v>
      </c>
      <c r="J655" t="s">
        <v>756</v>
      </c>
      <c r="K655" t="s">
        <v>756</v>
      </c>
      <c r="L655" t="s">
        <v>757</v>
      </c>
      <c r="M655" t="s">
        <v>757</v>
      </c>
      <c r="N655" t="s">
        <v>756</v>
      </c>
      <c r="O655" t="s">
        <v>756</v>
      </c>
      <c r="P655" t="s">
        <v>765</v>
      </c>
      <c r="Q655" t="s">
        <v>759</v>
      </c>
      <c r="R655" t="s">
        <v>759</v>
      </c>
      <c r="S655" t="s">
        <v>756</v>
      </c>
      <c r="T655" t="s">
        <v>756</v>
      </c>
      <c r="U655" t="s">
        <v>756</v>
      </c>
      <c r="V655" t="s">
        <v>756</v>
      </c>
      <c r="W655" t="s">
        <v>756</v>
      </c>
      <c r="X655" t="s">
        <v>929</v>
      </c>
      <c r="Y655" t="str">
        <f t="shared" si="140"/>
        <v>febrero</v>
      </c>
      <c r="Z655">
        <f>YEAR(BD_PONDERACIONES[[#This Row],[Fecha Ejecución del Ticket]])</f>
        <v>2022</v>
      </c>
      <c r="AA655" t="str">
        <f t="shared" si="141"/>
        <v>marzo</v>
      </c>
      <c r="AB655">
        <f>YEAR(BD_PONDERACIONES[[#This Row],[Fecha de Inspección]])</f>
        <v>2022</v>
      </c>
      <c r="AC655">
        <f t="shared" si="142"/>
        <v>0.5</v>
      </c>
      <c r="AD655">
        <f t="shared" si="143"/>
        <v>0.5</v>
      </c>
      <c r="AE655">
        <f t="shared" si="144"/>
        <v>0.5</v>
      </c>
      <c r="AF655">
        <f t="shared" si="145"/>
        <v>0.5</v>
      </c>
      <c r="AG655">
        <f t="shared" si="146"/>
        <v>0.5</v>
      </c>
      <c r="AH655">
        <f t="shared" si="147"/>
        <v>0.5</v>
      </c>
      <c r="AI655">
        <f t="shared" si="148"/>
        <v>0.25</v>
      </c>
      <c r="AJ655">
        <f t="shared" si="149"/>
        <v>0.25</v>
      </c>
      <c r="AK655">
        <f t="shared" si="150"/>
        <v>0.5</v>
      </c>
      <c r="AL655">
        <f t="shared" si="151"/>
        <v>0.5</v>
      </c>
      <c r="AM655">
        <f t="shared" si="152"/>
        <v>0.5</v>
      </c>
      <c r="AN655" s="6">
        <f t="shared" si="153"/>
        <v>1</v>
      </c>
      <c r="AO655" t="str">
        <f>VLOOKUP(BD_PONDERACIONES[[#This Row],[Comuna]],Tabla3[#All],2,0)</f>
        <v>Florida</v>
      </c>
    </row>
    <row r="656" spans="1:41" x14ac:dyDescent="0.35">
      <c r="A656" t="s">
        <v>930</v>
      </c>
      <c r="B656" t="s">
        <v>931</v>
      </c>
      <c r="C656" t="s">
        <v>659</v>
      </c>
      <c r="D656" s="5">
        <v>44624</v>
      </c>
      <c r="E656" s="5">
        <v>44604</v>
      </c>
      <c r="F656" t="s">
        <v>753</v>
      </c>
      <c r="G656" t="s">
        <v>932</v>
      </c>
      <c r="H656" t="s">
        <v>755</v>
      </c>
      <c r="J656" t="s">
        <v>756</v>
      </c>
      <c r="K656" t="s">
        <v>756</v>
      </c>
      <c r="L656" t="s">
        <v>757</v>
      </c>
      <c r="M656" t="s">
        <v>757</v>
      </c>
      <c r="N656" t="s">
        <v>756</v>
      </c>
      <c r="O656" t="s">
        <v>756</v>
      </c>
      <c r="P656" t="s">
        <v>765</v>
      </c>
      <c r="Q656" t="s">
        <v>759</v>
      </c>
      <c r="R656" t="s">
        <v>759</v>
      </c>
      <c r="S656" t="s">
        <v>756</v>
      </c>
      <c r="T656" t="s">
        <v>756</v>
      </c>
      <c r="U656" t="s">
        <v>756</v>
      </c>
      <c r="V656" t="s">
        <v>756</v>
      </c>
      <c r="W656" t="s">
        <v>756</v>
      </c>
      <c r="X656" t="s">
        <v>933</v>
      </c>
      <c r="Y656" t="str">
        <f t="shared" si="140"/>
        <v>febrero</v>
      </c>
      <c r="Z656">
        <f>YEAR(BD_PONDERACIONES[[#This Row],[Fecha Ejecución del Ticket]])</f>
        <v>2022</v>
      </c>
      <c r="AA656" t="str">
        <f t="shared" si="141"/>
        <v>marzo</v>
      </c>
      <c r="AB656">
        <f>YEAR(BD_PONDERACIONES[[#This Row],[Fecha de Inspección]])</f>
        <v>2022</v>
      </c>
      <c r="AC656">
        <f t="shared" si="142"/>
        <v>0.5</v>
      </c>
      <c r="AD656">
        <f t="shared" si="143"/>
        <v>0.5</v>
      </c>
      <c r="AE656">
        <f t="shared" si="144"/>
        <v>0.5</v>
      </c>
      <c r="AF656">
        <f t="shared" si="145"/>
        <v>0.5</v>
      </c>
      <c r="AG656">
        <f t="shared" si="146"/>
        <v>0.5</v>
      </c>
      <c r="AH656">
        <f t="shared" si="147"/>
        <v>0.5</v>
      </c>
      <c r="AI656">
        <f t="shared" si="148"/>
        <v>0.25</v>
      </c>
      <c r="AJ656">
        <f t="shared" si="149"/>
        <v>0.25</v>
      </c>
      <c r="AK656">
        <f t="shared" si="150"/>
        <v>0.5</v>
      </c>
      <c r="AL656">
        <f t="shared" si="151"/>
        <v>0.5</v>
      </c>
      <c r="AM656">
        <f t="shared" si="152"/>
        <v>0.5</v>
      </c>
      <c r="AN656" s="6">
        <f t="shared" si="153"/>
        <v>1</v>
      </c>
      <c r="AO656" t="str">
        <f>VLOOKUP(BD_PONDERACIONES[[#This Row],[Comuna]],Tabla3[#All],2,0)</f>
        <v>Florida</v>
      </c>
    </row>
    <row r="657" spans="1:41" x14ac:dyDescent="0.35">
      <c r="A657" t="s">
        <v>934</v>
      </c>
      <c r="B657" t="s">
        <v>935</v>
      </c>
      <c r="C657" t="s">
        <v>658</v>
      </c>
      <c r="D657" s="5">
        <v>44624</v>
      </c>
      <c r="E657" s="5">
        <v>44604</v>
      </c>
      <c r="F657" t="s">
        <v>753</v>
      </c>
      <c r="G657" t="s">
        <v>936</v>
      </c>
      <c r="H657" t="s">
        <v>755</v>
      </c>
      <c r="J657" t="s">
        <v>756</v>
      </c>
      <c r="K657" t="s">
        <v>756</v>
      </c>
      <c r="L657" t="s">
        <v>757</v>
      </c>
      <c r="M657" t="s">
        <v>757</v>
      </c>
      <c r="N657" t="s">
        <v>756</v>
      </c>
      <c r="O657" t="s">
        <v>756</v>
      </c>
      <c r="P657" t="s">
        <v>758</v>
      </c>
      <c r="Q657" t="s">
        <v>759</v>
      </c>
      <c r="R657" t="s">
        <v>759</v>
      </c>
      <c r="S657" t="s">
        <v>757</v>
      </c>
      <c r="T657" t="s">
        <v>757</v>
      </c>
      <c r="U657" t="s">
        <v>757</v>
      </c>
      <c r="V657" t="s">
        <v>756</v>
      </c>
      <c r="W657" t="s">
        <v>756</v>
      </c>
      <c r="X657" t="s">
        <v>885</v>
      </c>
      <c r="Y657" t="str">
        <f t="shared" si="140"/>
        <v>febrero</v>
      </c>
      <c r="Z657">
        <f>YEAR(BD_PONDERACIONES[[#This Row],[Fecha Ejecución del Ticket]])</f>
        <v>2022</v>
      </c>
      <c r="AA657" t="str">
        <f t="shared" si="141"/>
        <v>marzo</v>
      </c>
      <c r="AB657">
        <f>YEAR(BD_PONDERACIONES[[#This Row],[Fecha de Inspección]])</f>
        <v>2022</v>
      </c>
      <c r="AC657">
        <f t="shared" si="142"/>
        <v>0.5</v>
      </c>
      <c r="AD657">
        <f t="shared" si="143"/>
        <v>0.5</v>
      </c>
      <c r="AE657">
        <f t="shared" si="144"/>
        <v>0.5</v>
      </c>
      <c r="AF657">
        <f t="shared" si="145"/>
        <v>0.5</v>
      </c>
      <c r="AG657">
        <f t="shared" si="146"/>
        <v>0.5</v>
      </c>
      <c r="AH657">
        <f t="shared" si="147"/>
        <v>0.5</v>
      </c>
      <c r="AI657">
        <f t="shared" si="148"/>
        <v>0.25</v>
      </c>
      <c r="AJ657">
        <f t="shared" si="149"/>
        <v>0.25</v>
      </c>
      <c r="AK657">
        <f t="shared" si="150"/>
        <v>0.5</v>
      </c>
      <c r="AL657">
        <f t="shared" si="151"/>
        <v>0.5</v>
      </c>
      <c r="AM657">
        <f t="shared" si="152"/>
        <v>0.5</v>
      </c>
      <c r="AN657" s="6">
        <f t="shared" si="153"/>
        <v>1</v>
      </c>
      <c r="AO657" t="str">
        <f>VLOOKUP(BD_PONDERACIONES[[#This Row],[Comuna]],Tabla3[#All],2,0)</f>
        <v>Florida</v>
      </c>
    </row>
    <row r="658" spans="1:41" x14ac:dyDescent="0.35">
      <c r="A658" t="s">
        <v>937</v>
      </c>
      <c r="B658" t="s">
        <v>938</v>
      </c>
      <c r="C658" t="s">
        <v>697</v>
      </c>
      <c r="D658" s="5">
        <v>44624</v>
      </c>
      <c r="E658" s="5">
        <v>44610</v>
      </c>
      <c r="F658" t="s">
        <v>763</v>
      </c>
      <c r="G658" t="s">
        <v>939</v>
      </c>
      <c r="H658" t="s">
        <v>755</v>
      </c>
      <c r="J658" t="s">
        <v>756</v>
      </c>
      <c r="K658" t="s">
        <v>756</v>
      </c>
      <c r="L658" t="s">
        <v>757</v>
      </c>
      <c r="M658" t="s">
        <v>757</v>
      </c>
      <c r="N658" t="s">
        <v>756</v>
      </c>
      <c r="O658" t="s">
        <v>756</v>
      </c>
      <c r="P658" t="s">
        <v>758</v>
      </c>
      <c r="Q658" t="s">
        <v>759</v>
      </c>
      <c r="R658" t="s">
        <v>759</v>
      </c>
      <c r="S658" t="s">
        <v>757</v>
      </c>
      <c r="T658" t="s">
        <v>757</v>
      </c>
      <c r="U658" t="s">
        <v>757</v>
      </c>
      <c r="V658" t="s">
        <v>756</v>
      </c>
      <c r="W658" t="s">
        <v>756</v>
      </c>
      <c r="X658" t="s">
        <v>804</v>
      </c>
      <c r="Y658" t="str">
        <f t="shared" si="140"/>
        <v>febrero</v>
      </c>
      <c r="Z658">
        <f>YEAR(BD_PONDERACIONES[[#This Row],[Fecha Ejecución del Ticket]])</f>
        <v>2022</v>
      </c>
      <c r="AA658" t="str">
        <f t="shared" si="141"/>
        <v>marzo</v>
      </c>
      <c r="AB658">
        <f>YEAR(BD_PONDERACIONES[[#This Row],[Fecha de Inspección]])</f>
        <v>2022</v>
      </c>
      <c r="AC658">
        <f t="shared" si="142"/>
        <v>0.5</v>
      </c>
      <c r="AD658">
        <f t="shared" si="143"/>
        <v>0.5</v>
      </c>
      <c r="AE658">
        <f t="shared" si="144"/>
        <v>0.5</v>
      </c>
      <c r="AF658">
        <f t="shared" si="145"/>
        <v>0.5</v>
      </c>
      <c r="AG658">
        <f t="shared" si="146"/>
        <v>0.5</v>
      </c>
      <c r="AH658">
        <f t="shared" si="147"/>
        <v>0.5</v>
      </c>
      <c r="AI658">
        <f t="shared" si="148"/>
        <v>0.25</v>
      </c>
      <c r="AJ658">
        <f t="shared" si="149"/>
        <v>0.25</v>
      </c>
      <c r="AK658">
        <f t="shared" si="150"/>
        <v>0.5</v>
      </c>
      <c r="AL658">
        <f t="shared" si="151"/>
        <v>0.5</v>
      </c>
      <c r="AM658">
        <f t="shared" si="152"/>
        <v>0.5</v>
      </c>
      <c r="AN658" s="6">
        <f t="shared" si="153"/>
        <v>1</v>
      </c>
      <c r="AO658" t="str">
        <f>VLOOKUP(BD_PONDERACIONES[[#This Row],[Comuna]],Tabla3[#All],2,0)</f>
        <v>Florida</v>
      </c>
    </row>
    <row r="659" spans="1:41" x14ac:dyDescent="0.35">
      <c r="A659" t="s">
        <v>940</v>
      </c>
      <c r="B659" t="s">
        <v>941</v>
      </c>
      <c r="C659" t="s">
        <v>696</v>
      </c>
      <c r="D659" s="5">
        <v>44624</v>
      </c>
      <c r="E659" s="5">
        <v>44610</v>
      </c>
      <c r="F659" t="s">
        <v>763</v>
      </c>
      <c r="G659" t="s">
        <v>942</v>
      </c>
      <c r="H659" t="s">
        <v>755</v>
      </c>
      <c r="J659" t="s">
        <v>756</v>
      </c>
      <c r="K659" t="s">
        <v>756</v>
      </c>
      <c r="L659" t="s">
        <v>757</v>
      </c>
      <c r="M659" t="s">
        <v>757</v>
      </c>
      <c r="N659" t="s">
        <v>756</v>
      </c>
      <c r="O659" t="s">
        <v>756</v>
      </c>
      <c r="P659" t="s">
        <v>758</v>
      </c>
      <c r="Q659" t="s">
        <v>759</v>
      </c>
      <c r="R659" t="s">
        <v>759</v>
      </c>
      <c r="S659" t="s">
        <v>757</v>
      </c>
      <c r="T659" t="s">
        <v>757</v>
      </c>
      <c r="U659" t="s">
        <v>757</v>
      </c>
      <c r="V659" t="s">
        <v>756</v>
      </c>
      <c r="W659" t="s">
        <v>756</v>
      </c>
      <c r="X659" t="s">
        <v>943</v>
      </c>
      <c r="Y659" t="str">
        <f t="shared" si="140"/>
        <v>febrero</v>
      </c>
      <c r="Z659">
        <f>YEAR(BD_PONDERACIONES[[#This Row],[Fecha Ejecución del Ticket]])</f>
        <v>2022</v>
      </c>
      <c r="AA659" t="str">
        <f t="shared" si="141"/>
        <v>marzo</v>
      </c>
      <c r="AB659">
        <f>YEAR(BD_PONDERACIONES[[#This Row],[Fecha de Inspección]])</f>
        <v>2022</v>
      </c>
      <c r="AC659">
        <f t="shared" si="142"/>
        <v>0.5</v>
      </c>
      <c r="AD659">
        <f t="shared" si="143"/>
        <v>0.5</v>
      </c>
      <c r="AE659">
        <f t="shared" si="144"/>
        <v>0.5</v>
      </c>
      <c r="AF659">
        <f t="shared" si="145"/>
        <v>0.5</v>
      </c>
      <c r="AG659">
        <f t="shared" si="146"/>
        <v>0.5</v>
      </c>
      <c r="AH659">
        <f t="shared" si="147"/>
        <v>0.5</v>
      </c>
      <c r="AI659">
        <f t="shared" si="148"/>
        <v>0.25</v>
      </c>
      <c r="AJ659">
        <f t="shared" si="149"/>
        <v>0.25</v>
      </c>
      <c r="AK659">
        <f t="shared" si="150"/>
        <v>0.5</v>
      </c>
      <c r="AL659">
        <f t="shared" si="151"/>
        <v>0.5</v>
      </c>
      <c r="AM659">
        <f t="shared" si="152"/>
        <v>0.5</v>
      </c>
      <c r="AN659" s="6">
        <f t="shared" si="153"/>
        <v>1</v>
      </c>
      <c r="AO659" t="str">
        <f>VLOOKUP(BD_PONDERACIONES[[#This Row],[Comuna]],Tabla3[#All],2,0)</f>
        <v>Florida</v>
      </c>
    </row>
    <row r="660" spans="1:41" x14ac:dyDescent="0.35">
      <c r="A660" t="s">
        <v>944</v>
      </c>
      <c r="B660" t="s">
        <v>945</v>
      </c>
      <c r="C660" t="s">
        <v>676</v>
      </c>
      <c r="D660" s="5">
        <v>44624</v>
      </c>
      <c r="E660" s="5">
        <v>44607</v>
      </c>
      <c r="F660" t="s">
        <v>753</v>
      </c>
      <c r="G660" t="s">
        <v>946</v>
      </c>
      <c r="H660" t="s">
        <v>755</v>
      </c>
      <c r="J660" t="s">
        <v>756</v>
      </c>
      <c r="K660" t="s">
        <v>756</v>
      </c>
      <c r="L660" t="s">
        <v>757</v>
      </c>
      <c r="M660" t="s">
        <v>757</v>
      </c>
      <c r="N660" t="s">
        <v>756</v>
      </c>
      <c r="O660" t="s">
        <v>756</v>
      </c>
      <c r="P660" t="s">
        <v>765</v>
      </c>
      <c r="Q660" t="s">
        <v>759</v>
      </c>
      <c r="R660" t="s">
        <v>759</v>
      </c>
      <c r="S660" t="s">
        <v>756</v>
      </c>
      <c r="T660" t="s">
        <v>756</v>
      </c>
      <c r="U660" t="s">
        <v>756</v>
      </c>
      <c r="V660" t="s">
        <v>756</v>
      </c>
      <c r="W660" t="s">
        <v>773</v>
      </c>
      <c r="X660" t="s">
        <v>947</v>
      </c>
      <c r="Y660" t="str">
        <f t="shared" si="140"/>
        <v>febrero</v>
      </c>
      <c r="Z660">
        <f>YEAR(BD_PONDERACIONES[[#This Row],[Fecha Ejecución del Ticket]])</f>
        <v>2022</v>
      </c>
      <c r="AA660" t="str">
        <f t="shared" si="141"/>
        <v>marzo</v>
      </c>
      <c r="AB660">
        <f>YEAR(BD_PONDERACIONES[[#This Row],[Fecha de Inspección]])</f>
        <v>2022</v>
      </c>
      <c r="AC660">
        <f t="shared" si="142"/>
        <v>0.5</v>
      </c>
      <c r="AD660">
        <f t="shared" si="143"/>
        <v>0.5</v>
      </c>
      <c r="AE660">
        <f t="shared" si="144"/>
        <v>0.5</v>
      </c>
      <c r="AF660">
        <f t="shared" si="145"/>
        <v>0.5</v>
      </c>
      <c r="AG660">
        <f t="shared" si="146"/>
        <v>0.5</v>
      </c>
      <c r="AH660">
        <f t="shared" si="147"/>
        <v>0.5</v>
      </c>
      <c r="AI660">
        <f t="shared" si="148"/>
        <v>0.25</v>
      </c>
      <c r="AJ660">
        <f t="shared" si="149"/>
        <v>0.25</v>
      </c>
      <c r="AK660">
        <f t="shared" si="150"/>
        <v>0.5</v>
      </c>
      <c r="AL660">
        <f t="shared" si="151"/>
        <v>0.5</v>
      </c>
      <c r="AM660">
        <f t="shared" si="152"/>
        <v>0</v>
      </c>
      <c r="AN660" s="6">
        <f t="shared" si="153"/>
        <v>0.9</v>
      </c>
      <c r="AO660" t="str">
        <f>VLOOKUP(BD_PONDERACIONES[[#This Row],[Comuna]],Tabla3[#All],2,0)</f>
        <v>Florida</v>
      </c>
    </row>
    <row r="661" spans="1:41" x14ac:dyDescent="0.35">
      <c r="A661" t="s">
        <v>948</v>
      </c>
      <c r="B661" t="s">
        <v>949</v>
      </c>
      <c r="C661" t="s">
        <v>671</v>
      </c>
      <c r="D661" s="5">
        <v>44624</v>
      </c>
      <c r="E661" s="5">
        <v>44606</v>
      </c>
      <c r="F661" t="s">
        <v>753</v>
      </c>
      <c r="G661" t="s">
        <v>950</v>
      </c>
      <c r="H661" t="s">
        <v>755</v>
      </c>
      <c r="J661" t="s">
        <v>756</v>
      </c>
      <c r="K661" t="s">
        <v>756</v>
      </c>
      <c r="L661" t="s">
        <v>756</v>
      </c>
      <c r="M661" t="s">
        <v>756</v>
      </c>
      <c r="N661" t="s">
        <v>756</v>
      </c>
      <c r="O661" t="s">
        <v>756</v>
      </c>
      <c r="P661" t="s">
        <v>758</v>
      </c>
      <c r="Q661" t="s">
        <v>759</v>
      </c>
      <c r="R661" t="s">
        <v>759</v>
      </c>
      <c r="S661" t="s">
        <v>757</v>
      </c>
      <c r="T661" t="s">
        <v>757</v>
      </c>
      <c r="U661" t="s">
        <v>757</v>
      </c>
      <c r="V661" t="s">
        <v>756</v>
      </c>
      <c r="W661" t="s">
        <v>756</v>
      </c>
      <c r="X661" t="s">
        <v>951</v>
      </c>
      <c r="Y661" t="str">
        <f t="shared" si="140"/>
        <v>febrero</v>
      </c>
      <c r="Z661">
        <f>YEAR(BD_PONDERACIONES[[#This Row],[Fecha Ejecución del Ticket]])</f>
        <v>2022</v>
      </c>
      <c r="AA661" t="str">
        <f t="shared" si="141"/>
        <v>marzo</v>
      </c>
      <c r="AB661">
        <f>YEAR(BD_PONDERACIONES[[#This Row],[Fecha de Inspección]])</f>
        <v>2022</v>
      </c>
      <c r="AC661">
        <f t="shared" si="142"/>
        <v>0.5</v>
      </c>
      <c r="AD661">
        <f t="shared" si="143"/>
        <v>0.5</v>
      </c>
      <c r="AE661">
        <f t="shared" si="144"/>
        <v>0.5</v>
      </c>
      <c r="AF661">
        <f t="shared" si="145"/>
        <v>0.5</v>
      </c>
      <c r="AG661">
        <f t="shared" si="146"/>
        <v>0.5</v>
      </c>
      <c r="AH661">
        <f t="shared" si="147"/>
        <v>0.5</v>
      </c>
      <c r="AI661">
        <f t="shared" si="148"/>
        <v>0.25</v>
      </c>
      <c r="AJ661">
        <f t="shared" si="149"/>
        <v>0.25</v>
      </c>
      <c r="AK661">
        <f t="shared" si="150"/>
        <v>0.5</v>
      </c>
      <c r="AL661">
        <f t="shared" si="151"/>
        <v>0.5</v>
      </c>
      <c r="AM661">
        <f t="shared" si="152"/>
        <v>0.5</v>
      </c>
      <c r="AN661" s="6">
        <f t="shared" si="153"/>
        <v>1</v>
      </c>
      <c r="AO661" t="str">
        <f>VLOOKUP(BD_PONDERACIONES[[#This Row],[Comuna]],Tabla3[#All],2,0)</f>
        <v>Florida</v>
      </c>
    </row>
    <row r="662" spans="1:41" x14ac:dyDescent="0.35">
      <c r="A662" t="s">
        <v>952</v>
      </c>
      <c r="B662" t="s">
        <v>953</v>
      </c>
      <c r="C662" t="s">
        <v>692</v>
      </c>
      <c r="D662" s="5">
        <v>44624</v>
      </c>
      <c r="E662" s="5">
        <v>44609</v>
      </c>
      <c r="F662" t="s">
        <v>763</v>
      </c>
      <c r="G662" t="s">
        <v>954</v>
      </c>
      <c r="H662" t="s">
        <v>755</v>
      </c>
      <c r="J662" t="s">
        <v>756</v>
      </c>
      <c r="K662" t="s">
        <v>756</v>
      </c>
      <c r="L662" t="s">
        <v>757</v>
      </c>
      <c r="M662" t="s">
        <v>757</v>
      </c>
      <c r="N662" t="s">
        <v>756</v>
      </c>
      <c r="O662" t="s">
        <v>756</v>
      </c>
      <c r="P662" t="s">
        <v>758</v>
      </c>
      <c r="Q662" t="s">
        <v>759</v>
      </c>
      <c r="R662" t="s">
        <v>759</v>
      </c>
      <c r="S662" t="s">
        <v>757</v>
      </c>
      <c r="T662" t="s">
        <v>757</v>
      </c>
      <c r="U662" t="s">
        <v>757</v>
      </c>
      <c r="V662" t="s">
        <v>756</v>
      </c>
      <c r="W662" t="s">
        <v>756</v>
      </c>
      <c r="X662" t="s">
        <v>804</v>
      </c>
      <c r="Y662" t="str">
        <f t="shared" si="140"/>
        <v>febrero</v>
      </c>
      <c r="Z662">
        <f>YEAR(BD_PONDERACIONES[[#This Row],[Fecha Ejecución del Ticket]])</f>
        <v>2022</v>
      </c>
      <c r="AA662" t="str">
        <f t="shared" si="141"/>
        <v>marzo</v>
      </c>
      <c r="AB662">
        <f>YEAR(BD_PONDERACIONES[[#This Row],[Fecha de Inspección]])</f>
        <v>2022</v>
      </c>
      <c r="AC662">
        <f t="shared" si="142"/>
        <v>0.5</v>
      </c>
      <c r="AD662">
        <f t="shared" si="143"/>
        <v>0.5</v>
      </c>
      <c r="AE662">
        <f t="shared" si="144"/>
        <v>0.5</v>
      </c>
      <c r="AF662">
        <f t="shared" si="145"/>
        <v>0.5</v>
      </c>
      <c r="AG662">
        <f t="shared" si="146"/>
        <v>0.5</v>
      </c>
      <c r="AH662">
        <f t="shared" si="147"/>
        <v>0.5</v>
      </c>
      <c r="AI662">
        <f t="shared" si="148"/>
        <v>0.25</v>
      </c>
      <c r="AJ662">
        <f t="shared" si="149"/>
        <v>0.25</v>
      </c>
      <c r="AK662">
        <f t="shared" si="150"/>
        <v>0.5</v>
      </c>
      <c r="AL662">
        <f t="shared" si="151"/>
        <v>0.5</v>
      </c>
      <c r="AM662">
        <f t="shared" si="152"/>
        <v>0.5</v>
      </c>
      <c r="AN662" s="6">
        <f t="shared" si="153"/>
        <v>1</v>
      </c>
      <c r="AO662" t="str">
        <f>VLOOKUP(BD_PONDERACIONES[[#This Row],[Comuna]],Tabla3[#All],2,0)</f>
        <v>Florida</v>
      </c>
    </row>
    <row r="663" spans="1:41" x14ac:dyDescent="0.35">
      <c r="A663" t="s">
        <v>955</v>
      </c>
      <c r="B663" t="s">
        <v>956</v>
      </c>
      <c r="C663" t="s">
        <v>695</v>
      </c>
      <c r="D663" s="5">
        <v>44624</v>
      </c>
      <c r="E663" s="5">
        <v>44609</v>
      </c>
      <c r="F663" t="s">
        <v>763</v>
      </c>
      <c r="G663" t="s">
        <v>957</v>
      </c>
      <c r="H663" t="s">
        <v>755</v>
      </c>
      <c r="J663" t="s">
        <v>756</v>
      </c>
      <c r="K663" t="s">
        <v>756</v>
      </c>
      <c r="L663" t="s">
        <v>757</v>
      </c>
      <c r="M663" t="s">
        <v>757</v>
      </c>
      <c r="N663" t="s">
        <v>756</v>
      </c>
      <c r="O663" t="s">
        <v>756</v>
      </c>
      <c r="P663" t="s">
        <v>758</v>
      </c>
      <c r="Q663" t="s">
        <v>759</v>
      </c>
      <c r="R663" t="s">
        <v>759</v>
      </c>
      <c r="S663" t="s">
        <v>757</v>
      </c>
      <c r="T663" t="s">
        <v>757</v>
      </c>
      <c r="U663" t="s">
        <v>757</v>
      </c>
      <c r="V663" t="s">
        <v>756</v>
      </c>
      <c r="W663" t="s">
        <v>756</v>
      </c>
      <c r="X663" t="s">
        <v>804</v>
      </c>
      <c r="Y663" t="str">
        <f t="shared" si="140"/>
        <v>febrero</v>
      </c>
      <c r="Z663">
        <f>YEAR(BD_PONDERACIONES[[#This Row],[Fecha Ejecución del Ticket]])</f>
        <v>2022</v>
      </c>
      <c r="AA663" t="str">
        <f t="shared" si="141"/>
        <v>marzo</v>
      </c>
      <c r="AB663">
        <f>YEAR(BD_PONDERACIONES[[#This Row],[Fecha de Inspección]])</f>
        <v>2022</v>
      </c>
      <c r="AC663">
        <f t="shared" si="142"/>
        <v>0.5</v>
      </c>
      <c r="AD663">
        <f t="shared" si="143"/>
        <v>0.5</v>
      </c>
      <c r="AE663">
        <f t="shared" si="144"/>
        <v>0.5</v>
      </c>
      <c r="AF663">
        <f t="shared" si="145"/>
        <v>0.5</v>
      </c>
      <c r="AG663">
        <f t="shared" si="146"/>
        <v>0.5</v>
      </c>
      <c r="AH663">
        <f t="shared" si="147"/>
        <v>0.5</v>
      </c>
      <c r="AI663">
        <f t="shared" si="148"/>
        <v>0.25</v>
      </c>
      <c r="AJ663">
        <f t="shared" si="149"/>
        <v>0.25</v>
      </c>
      <c r="AK663">
        <f t="shared" si="150"/>
        <v>0.5</v>
      </c>
      <c r="AL663">
        <f t="shared" si="151"/>
        <v>0.5</v>
      </c>
      <c r="AM663">
        <f t="shared" si="152"/>
        <v>0.5</v>
      </c>
      <c r="AN663" s="6">
        <f t="shared" si="153"/>
        <v>1</v>
      </c>
      <c r="AO663" t="str">
        <f>VLOOKUP(BD_PONDERACIONES[[#This Row],[Comuna]],Tabla3[#All],2,0)</f>
        <v>Florida</v>
      </c>
    </row>
    <row r="664" spans="1:41" x14ac:dyDescent="0.35">
      <c r="A664" t="s">
        <v>958</v>
      </c>
      <c r="B664" t="s">
        <v>959</v>
      </c>
      <c r="C664" t="s">
        <v>684</v>
      </c>
      <c r="D664" s="5">
        <v>44624</v>
      </c>
      <c r="E664" s="5">
        <v>44607</v>
      </c>
      <c r="F664" t="s">
        <v>753</v>
      </c>
      <c r="G664" t="s">
        <v>960</v>
      </c>
      <c r="H664" t="s">
        <v>755</v>
      </c>
      <c r="J664" t="s">
        <v>756</v>
      </c>
      <c r="K664" t="s">
        <v>756</v>
      </c>
      <c r="L664" t="s">
        <v>757</v>
      </c>
      <c r="M664" t="s">
        <v>757</v>
      </c>
      <c r="N664" t="s">
        <v>756</v>
      </c>
      <c r="O664" t="s">
        <v>756</v>
      </c>
      <c r="P664" t="s">
        <v>765</v>
      </c>
      <c r="Q664" t="s">
        <v>759</v>
      </c>
      <c r="R664" t="s">
        <v>759</v>
      </c>
      <c r="S664" t="s">
        <v>756</v>
      </c>
      <c r="T664" t="s">
        <v>756</v>
      </c>
      <c r="U664" t="s">
        <v>756</v>
      </c>
      <c r="V664" t="s">
        <v>756</v>
      </c>
      <c r="W664" t="s">
        <v>756</v>
      </c>
      <c r="X664" t="s">
        <v>961</v>
      </c>
      <c r="Y664" t="str">
        <f t="shared" si="140"/>
        <v>febrero</v>
      </c>
      <c r="Z664">
        <f>YEAR(BD_PONDERACIONES[[#This Row],[Fecha Ejecución del Ticket]])</f>
        <v>2022</v>
      </c>
      <c r="AA664" t="str">
        <f t="shared" si="141"/>
        <v>marzo</v>
      </c>
      <c r="AB664">
        <f>YEAR(BD_PONDERACIONES[[#This Row],[Fecha de Inspección]])</f>
        <v>2022</v>
      </c>
      <c r="AC664">
        <f t="shared" si="142"/>
        <v>0.5</v>
      </c>
      <c r="AD664">
        <f t="shared" si="143"/>
        <v>0.5</v>
      </c>
      <c r="AE664">
        <f t="shared" si="144"/>
        <v>0.5</v>
      </c>
      <c r="AF664">
        <f t="shared" si="145"/>
        <v>0.5</v>
      </c>
      <c r="AG664">
        <f t="shared" si="146"/>
        <v>0.5</v>
      </c>
      <c r="AH664">
        <f t="shared" si="147"/>
        <v>0.5</v>
      </c>
      <c r="AI664">
        <f t="shared" si="148"/>
        <v>0.25</v>
      </c>
      <c r="AJ664">
        <f t="shared" si="149"/>
        <v>0.25</v>
      </c>
      <c r="AK664">
        <f t="shared" si="150"/>
        <v>0.5</v>
      </c>
      <c r="AL664">
        <f t="shared" si="151"/>
        <v>0.5</v>
      </c>
      <c r="AM664">
        <f t="shared" si="152"/>
        <v>0.5</v>
      </c>
      <c r="AN664" s="6">
        <f t="shared" si="153"/>
        <v>1</v>
      </c>
      <c r="AO664" t="str">
        <f>VLOOKUP(BD_PONDERACIONES[[#This Row],[Comuna]],Tabla3[#All],2,0)</f>
        <v>Florida</v>
      </c>
    </row>
    <row r="665" spans="1:41" x14ac:dyDescent="0.35">
      <c r="A665" t="s">
        <v>962</v>
      </c>
      <c r="B665" t="s">
        <v>963</v>
      </c>
      <c r="C665" t="s">
        <v>698</v>
      </c>
      <c r="D665" s="5">
        <v>44624</v>
      </c>
      <c r="E665" s="5">
        <v>44610</v>
      </c>
      <c r="F665" t="s">
        <v>763</v>
      </c>
      <c r="G665" t="s">
        <v>964</v>
      </c>
      <c r="H665" t="s">
        <v>755</v>
      </c>
      <c r="J665" t="s">
        <v>756</v>
      </c>
      <c r="K665" t="s">
        <v>756</v>
      </c>
      <c r="L665" t="s">
        <v>773</v>
      </c>
      <c r="M665" t="s">
        <v>773</v>
      </c>
      <c r="N665" t="s">
        <v>756</v>
      </c>
      <c r="O665" t="s">
        <v>756</v>
      </c>
      <c r="P665" t="s">
        <v>758</v>
      </c>
      <c r="Q665" t="s">
        <v>759</v>
      </c>
      <c r="R665" t="s">
        <v>759</v>
      </c>
      <c r="S665" t="s">
        <v>757</v>
      </c>
      <c r="T665" t="s">
        <v>757</v>
      </c>
      <c r="U665" t="s">
        <v>757</v>
      </c>
      <c r="V665" t="s">
        <v>756</v>
      </c>
      <c r="W665" t="s">
        <v>773</v>
      </c>
      <c r="X665" t="s">
        <v>965</v>
      </c>
      <c r="Y665" t="str">
        <f t="shared" si="140"/>
        <v>febrero</v>
      </c>
      <c r="Z665">
        <f>YEAR(BD_PONDERACIONES[[#This Row],[Fecha Ejecución del Ticket]])</f>
        <v>2022</v>
      </c>
      <c r="AA665" t="str">
        <f t="shared" si="141"/>
        <v>marzo</v>
      </c>
      <c r="AB665">
        <f>YEAR(BD_PONDERACIONES[[#This Row],[Fecha de Inspección]])</f>
        <v>2022</v>
      </c>
      <c r="AC665">
        <f t="shared" si="142"/>
        <v>0.5</v>
      </c>
      <c r="AD665">
        <f t="shared" si="143"/>
        <v>0.5</v>
      </c>
      <c r="AE665">
        <f t="shared" si="144"/>
        <v>0</v>
      </c>
      <c r="AF665">
        <f t="shared" si="145"/>
        <v>0</v>
      </c>
      <c r="AG665">
        <f t="shared" si="146"/>
        <v>0.5</v>
      </c>
      <c r="AH665">
        <f t="shared" si="147"/>
        <v>0.5</v>
      </c>
      <c r="AI665">
        <f t="shared" si="148"/>
        <v>0.25</v>
      </c>
      <c r="AJ665">
        <f t="shared" si="149"/>
        <v>0.25</v>
      </c>
      <c r="AK665">
        <f t="shared" si="150"/>
        <v>0.5</v>
      </c>
      <c r="AL665">
        <f t="shared" si="151"/>
        <v>0.5</v>
      </c>
      <c r="AM665">
        <f t="shared" si="152"/>
        <v>0</v>
      </c>
      <c r="AN665" s="6">
        <f t="shared" si="153"/>
        <v>0.6</v>
      </c>
      <c r="AO665" t="str">
        <f>VLOOKUP(BD_PONDERACIONES[[#This Row],[Comuna]],Tabla3[#All],2,0)</f>
        <v>Florida</v>
      </c>
    </row>
    <row r="666" spans="1:41" x14ac:dyDescent="0.35">
      <c r="A666" t="s">
        <v>966</v>
      </c>
      <c r="B666" t="s">
        <v>967</v>
      </c>
      <c r="C666" t="s">
        <v>687</v>
      </c>
      <c r="D666" s="5">
        <v>44624</v>
      </c>
      <c r="E666" s="5">
        <v>44608</v>
      </c>
      <c r="F666" t="s">
        <v>753</v>
      </c>
      <c r="G666" t="s">
        <v>968</v>
      </c>
      <c r="H666" t="s">
        <v>755</v>
      </c>
      <c r="J666" t="s">
        <v>756</v>
      </c>
      <c r="K666" t="s">
        <v>756</v>
      </c>
      <c r="L666" t="s">
        <v>757</v>
      </c>
      <c r="M666" t="s">
        <v>757</v>
      </c>
      <c r="N666" t="s">
        <v>756</v>
      </c>
      <c r="O666" t="s">
        <v>756</v>
      </c>
      <c r="P666" t="s">
        <v>758</v>
      </c>
      <c r="Q666" t="s">
        <v>759</v>
      </c>
      <c r="R666" t="s">
        <v>759</v>
      </c>
      <c r="S666" t="s">
        <v>757</v>
      </c>
      <c r="T666" t="s">
        <v>757</v>
      </c>
      <c r="U666" t="s">
        <v>757</v>
      </c>
      <c r="V666" t="s">
        <v>756</v>
      </c>
      <c r="W666" t="s">
        <v>756</v>
      </c>
      <c r="X666" t="s">
        <v>885</v>
      </c>
      <c r="Y666" t="str">
        <f t="shared" si="140"/>
        <v>febrero</v>
      </c>
      <c r="Z666">
        <f>YEAR(BD_PONDERACIONES[[#This Row],[Fecha Ejecución del Ticket]])</f>
        <v>2022</v>
      </c>
      <c r="AA666" t="str">
        <f t="shared" si="141"/>
        <v>marzo</v>
      </c>
      <c r="AB666">
        <f>YEAR(BD_PONDERACIONES[[#This Row],[Fecha de Inspección]])</f>
        <v>2022</v>
      </c>
      <c r="AC666">
        <f t="shared" si="142"/>
        <v>0.5</v>
      </c>
      <c r="AD666">
        <f t="shared" si="143"/>
        <v>0.5</v>
      </c>
      <c r="AE666">
        <f t="shared" si="144"/>
        <v>0.5</v>
      </c>
      <c r="AF666">
        <f t="shared" si="145"/>
        <v>0.5</v>
      </c>
      <c r="AG666">
        <f t="shared" si="146"/>
        <v>0.5</v>
      </c>
      <c r="AH666">
        <f t="shared" si="147"/>
        <v>0.5</v>
      </c>
      <c r="AI666">
        <f t="shared" si="148"/>
        <v>0.25</v>
      </c>
      <c r="AJ666">
        <f t="shared" si="149"/>
        <v>0.25</v>
      </c>
      <c r="AK666">
        <f t="shared" si="150"/>
        <v>0.5</v>
      </c>
      <c r="AL666">
        <f t="shared" si="151"/>
        <v>0.5</v>
      </c>
      <c r="AM666">
        <f t="shared" si="152"/>
        <v>0.5</v>
      </c>
      <c r="AN666" s="6">
        <f t="shared" si="153"/>
        <v>1</v>
      </c>
      <c r="AO666" t="str">
        <f>VLOOKUP(BD_PONDERACIONES[[#This Row],[Comuna]],Tabla3[#All],2,0)</f>
        <v>Florida</v>
      </c>
    </row>
    <row r="667" spans="1:41" x14ac:dyDescent="0.35">
      <c r="A667" t="s">
        <v>969</v>
      </c>
      <c r="B667" t="s">
        <v>970</v>
      </c>
      <c r="C667" t="s">
        <v>694</v>
      </c>
      <c r="D667" s="5">
        <v>44624</v>
      </c>
      <c r="E667" s="5">
        <v>44609</v>
      </c>
      <c r="F667" t="s">
        <v>763</v>
      </c>
      <c r="G667" t="s">
        <v>971</v>
      </c>
      <c r="H667" t="s">
        <v>755</v>
      </c>
      <c r="J667" t="s">
        <v>756</v>
      </c>
      <c r="K667" t="s">
        <v>756</v>
      </c>
      <c r="L667" t="s">
        <v>757</v>
      </c>
      <c r="M667" t="s">
        <v>757</v>
      </c>
      <c r="N667" t="s">
        <v>756</v>
      </c>
      <c r="O667" t="s">
        <v>756</v>
      </c>
      <c r="P667" t="s">
        <v>758</v>
      </c>
      <c r="Q667" t="s">
        <v>759</v>
      </c>
      <c r="R667" t="s">
        <v>759</v>
      </c>
      <c r="S667" t="s">
        <v>757</v>
      </c>
      <c r="T667" t="s">
        <v>757</v>
      </c>
      <c r="U667" t="s">
        <v>757</v>
      </c>
      <c r="V667" t="s">
        <v>756</v>
      </c>
      <c r="W667" t="s">
        <v>756</v>
      </c>
      <c r="X667" t="s">
        <v>972</v>
      </c>
      <c r="Y667" t="str">
        <f t="shared" si="140"/>
        <v>febrero</v>
      </c>
      <c r="Z667">
        <f>YEAR(BD_PONDERACIONES[[#This Row],[Fecha Ejecución del Ticket]])</f>
        <v>2022</v>
      </c>
      <c r="AA667" t="str">
        <f t="shared" si="141"/>
        <v>marzo</v>
      </c>
      <c r="AB667">
        <f>YEAR(BD_PONDERACIONES[[#This Row],[Fecha de Inspección]])</f>
        <v>2022</v>
      </c>
      <c r="AC667">
        <f t="shared" si="142"/>
        <v>0.5</v>
      </c>
      <c r="AD667">
        <f t="shared" si="143"/>
        <v>0.5</v>
      </c>
      <c r="AE667">
        <f t="shared" si="144"/>
        <v>0.5</v>
      </c>
      <c r="AF667">
        <f t="shared" si="145"/>
        <v>0.5</v>
      </c>
      <c r="AG667">
        <f t="shared" si="146"/>
        <v>0.5</v>
      </c>
      <c r="AH667">
        <f t="shared" si="147"/>
        <v>0.5</v>
      </c>
      <c r="AI667">
        <f t="shared" si="148"/>
        <v>0.25</v>
      </c>
      <c r="AJ667">
        <f t="shared" si="149"/>
        <v>0.25</v>
      </c>
      <c r="AK667">
        <f t="shared" si="150"/>
        <v>0.5</v>
      </c>
      <c r="AL667">
        <f t="shared" si="151"/>
        <v>0.5</v>
      </c>
      <c r="AM667">
        <f t="shared" si="152"/>
        <v>0.5</v>
      </c>
      <c r="AN667" s="6">
        <f t="shared" si="153"/>
        <v>1</v>
      </c>
      <c r="AO667" t="str">
        <f>VLOOKUP(BD_PONDERACIONES[[#This Row],[Comuna]],Tabla3[#All],2,0)</f>
        <v>Florida</v>
      </c>
    </row>
    <row r="668" spans="1:41" x14ac:dyDescent="0.35">
      <c r="A668" t="s">
        <v>973</v>
      </c>
      <c r="B668" t="s">
        <v>974</v>
      </c>
      <c r="C668" t="s">
        <v>690</v>
      </c>
      <c r="D668" s="5">
        <v>44624</v>
      </c>
      <c r="E668" s="5">
        <v>44607</v>
      </c>
      <c r="F668" t="s">
        <v>753</v>
      </c>
      <c r="G668" t="s">
        <v>975</v>
      </c>
      <c r="H668" t="s">
        <v>755</v>
      </c>
      <c r="J668" t="s">
        <v>756</v>
      </c>
      <c r="K668" t="s">
        <v>756</v>
      </c>
      <c r="L668" t="s">
        <v>757</v>
      </c>
      <c r="M668" t="s">
        <v>757</v>
      </c>
      <c r="N668" t="s">
        <v>756</v>
      </c>
      <c r="O668" t="s">
        <v>756</v>
      </c>
      <c r="P668" t="s">
        <v>765</v>
      </c>
      <c r="Q668" t="s">
        <v>759</v>
      </c>
      <c r="R668" t="s">
        <v>759</v>
      </c>
      <c r="S668" t="s">
        <v>756</v>
      </c>
      <c r="T668" t="s">
        <v>756</v>
      </c>
      <c r="U668" t="s">
        <v>756</v>
      </c>
      <c r="V668" t="s">
        <v>756</v>
      </c>
      <c r="W668" t="s">
        <v>756</v>
      </c>
      <c r="X668" t="s">
        <v>976</v>
      </c>
      <c r="Y668" t="str">
        <f t="shared" si="140"/>
        <v>febrero</v>
      </c>
      <c r="Z668">
        <f>YEAR(BD_PONDERACIONES[[#This Row],[Fecha Ejecución del Ticket]])</f>
        <v>2022</v>
      </c>
      <c r="AA668" t="str">
        <f t="shared" si="141"/>
        <v>marzo</v>
      </c>
      <c r="AB668">
        <f>YEAR(BD_PONDERACIONES[[#This Row],[Fecha de Inspección]])</f>
        <v>2022</v>
      </c>
      <c r="AC668">
        <f t="shared" si="142"/>
        <v>0.5</v>
      </c>
      <c r="AD668">
        <f t="shared" si="143"/>
        <v>0.5</v>
      </c>
      <c r="AE668">
        <f t="shared" si="144"/>
        <v>0.5</v>
      </c>
      <c r="AF668">
        <f t="shared" si="145"/>
        <v>0.5</v>
      </c>
      <c r="AG668">
        <f t="shared" si="146"/>
        <v>0.5</v>
      </c>
      <c r="AH668">
        <f t="shared" si="147"/>
        <v>0.5</v>
      </c>
      <c r="AI668">
        <f t="shared" si="148"/>
        <v>0.25</v>
      </c>
      <c r="AJ668">
        <f t="shared" si="149"/>
        <v>0.25</v>
      </c>
      <c r="AK668">
        <f t="shared" si="150"/>
        <v>0.5</v>
      </c>
      <c r="AL668">
        <f t="shared" si="151"/>
        <v>0.5</v>
      </c>
      <c r="AM668">
        <f t="shared" si="152"/>
        <v>0.5</v>
      </c>
      <c r="AN668" s="6">
        <f t="shared" si="153"/>
        <v>1</v>
      </c>
      <c r="AO668" t="str">
        <f>VLOOKUP(BD_PONDERACIONES[[#This Row],[Comuna]],Tabla3[#All],2,0)</f>
        <v>Florida</v>
      </c>
    </row>
    <row r="669" spans="1:41" x14ac:dyDescent="0.35">
      <c r="A669" t="s">
        <v>977</v>
      </c>
      <c r="B669" t="s">
        <v>978</v>
      </c>
      <c r="C669" t="s">
        <v>674</v>
      </c>
      <c r="D669" s="5">
        <v>44624</v>
      </c>
      <c r="E669" s="5">
        <v>44607</v>
      </c>
      <c r="F669" t="s">
        <v>753</v>
      </c>
      <c r="G669" t="s">
        <v>979</v>
      </c>
      <c r="H669" t="s">
        <v>755</v>
      </c>
      <c r="J669" t="s">
        <v>756</v>
      </c>
      <c r="K669" t="s">
        <v>756</v>
      </c>
      <c r="L669" t="s">
        <v>757</v>
      </c>
      <c r="M669" t="s">
        <v>757</v>
      </c>
      <c r="N669" t="s">
        <v>756</v>
      </c>
      <c r="O669" t="s">
        <v>756</v>
      </c>
      <c r="P669" t="s">
        <v>758</v>
      </c>
      <c r="Q669" t="s">
        <v>759</v>
      </c>
      <c r="R669" t="s">
        <v>759</v>
      </c>
      <c r="S669" t="s">
        <v>757</v>
      </c>
      <c r="T669" t="s">
        <v>757</v>
      </c>
      <c r="U669" t="s">
        <v>757</v>
      </c>
      <c r="V669" t="s">
        <v>768</v>
      </c>
      <c r="W669" t="s">
        <v>756</v>
      </c>
      <c r="X669" t="s">
        <v>980</v>
      </c>
      <c r="Y669" t="str">
        <f t="shared" si="140"/>
        <v>febrero</v>
      </c>
      <c r="Z669">
        <f>YEAR(BD_PONDERACIONES[[#This Row],[Fecha Ejecución del Ticket]])</f>
        <v>2022</v>
      </c>
      <c r="AA669" t="str">
        <f t="shared" si="141"/>
        <v>marzo</v>
      </c>
      <c r="AB669">
        <f>YEAR(BD_PONDERACIONES[[#This Row],[Fecha de Inspección]])</f>
        <v>2022</v>
      </c>
      <c r="AC669">
        <f t="shared" si="142"/>
        <v>0.5</v>
      </c>
      <c r="AD669">
        <f t="shared" si="143"/>
        <v>0.5</v>
      </c>
      <c r="AE669">
        <f t="shared" si="144"/>
        <v>0.5</v>
      </c>
      <c r="AF669">
        <f t="shared" si="145"/>
        <v>0.5</v>
      </c>
      <c r="AG669">
        <f t="shared" si="146"/>
        <v>0.5</v>
      </c>
      <c r="AH669">
        <f t="shared" si="147"/>
        <v>0.5</v>
      </c>
      <c r="AI669">
        <f t="shared" si="148"/>
        <v>0.25</v>
      </c>
      <c r="AJ669">
        <f t="shared" si="149"/>
        <v>0.25</v>
      </c>
      <c r="AK669">
        <f t="shared" si="150"/>
        <v>0.5</v>
      </c>
      <c r="AL669">
        <f t="shared" si="151"/>
        <v>0.17499999999999999</v>
      </c>
      <c r="AM669">
        <f t="shared" si="152"/>
        <v>0.5</v>
      </c>
      <c r="AN669" s="6">
        <f t="shared" si="153"/>
        <v>0.93500000000000005</v>
      </c>
      <c r="AO669" t="str">
        <f>VLOOKUP(BD_PONDERACIONES[[#This Row],[Comuna]],Tabla3[#All],2,0)</f>
        <v>Florida</v>
      </c>
    </row>
    <row r="670" spans="1:41" x14ac:dyDescent="0.35">
      <c r="A670" t="s">
        <v>981</v>
      </c>
      <c r="B670" t="s">
        <v>982</v>
      </c>
      <c r="C670" t="s">
        <v>701</v>
      </c>
      <c r="D670" s="5">
        <v>44624</v>
      </c>
      <c r="E670" s="5">
        <v>44610</v>
      </c>
      <c r="F670" t="s">
        <v>763</v>
      </c>
      <c r="G670" t="s">
        <v>983</v>
      </c>
      <c r="H670" t="s">
        <v>755</v>
      </c>
      <c r="J670" t="s">
        <v>756</v>
      </c>
      <c r="K670" t="s">
        <v>756</v>
      </c>
      <c r="L670" t="s">
        <v>756</v>
      </c>
      <c r="M670" t="s">
        <v>756</v>
      </c>
      <c r="N670" t="s">
        <v>756</v>
      </c>
      <c r="O670" t="s">
        <v>756</v>
      </c>
      <c r="P670" t="s">
        <v>765</v>
      </c>
      <c r="Q670" t="s">
        <v>984</v>
      </c>
      <c r="R670" t="s">
        <v>985</v>
      </c>
      <c r="S670" t="s">
        <v>756</v>
      </c>
      <c r="T670" t="s">
        <v>756</v>
      </c>
      <c r="U670" t="s">
        <v>756</v>
      </c>
      <c r="V670" t="s">
        <v>756</v>
      </c>
      <c r="W670" t="s">
        <v>756</v>
      </c>
      <c r="X670" t="s">
        <v>986</v>
      </c>
      <c r="Y670" t="str">
        <f t="shared" si="140"/>
        <v>febrero</v>
      </c>
      <c r="Z670">
        <f>YEAR(BD_PONDERACIONES[[#This Row],[Fecha Ejecución del Ticket]])</f>
        <v>2022</v>
      </c>
      <c r="AA670" t="str">
        <f t="shared" si="141"/>
        <v>marzo</v>
      </c>
      <c r="AB670">
        <f>YEAR(BD_PONDERACIONES[[#This Row],[Fecha de Inspección]])</f>
        <v>2022</v>
      </c>
      <c r="AC670">
        <f t="shared" si="142"/>
        <v>0.5</v>
      </c>
      <c r="AD670">
        <f t="shared" si="143"/>
        <v>0.5</v>
      </c>
      <c r="AE670">
        <f t="shared" si="144"/>
        <v>0.5</v>
      </c>
      <c r="AF670">
        <f t="shared" si="145"/>
        <v>0.5</v>
      </c>
      <c r="AG670">
        <f t="shared" si="146"/>
        <v>0.5</v>
      </c>
      <c r="AH670">
        <f t="shared" si="147"/>
        <v>0.5</v>
      </c>
      <c r="AI670">
        <f t="shared" si="148"/>
        <v>0.25</v>
      </c>
      <c r="AJ670">
        <f t="shared" si="149"/>
        <v>0.25</v>
      </c>
      <c r="AK670">
        <f t="shared" si="150"/>
        <v>0.5</v>
      </c>
      <c r="AL670">
        <f t="shared" si="151"/>
        <v>0.5</v>
      </c>
      <c r="AM670">
        <f t="shared" si="152"/>
        <v>0.5</v>
      </c>
      <c r="AN670" s="6">
        <f t="shared" si="153"/>
        <v>1</v>
      </c>
      <c r="AO670" t="str">
        <f>VLOOKUP(BD_PONDERACIONES[[#This Row],[Comuna]],Tabla3[#All],2,0)</f>
        <v>Florida</v>
      </c>
    </row>
    <row r="671" spans="1:41" x14ac:dyDescent="0.35">
      <c r="A671" t="s">
        <v>987</v>
      </c>
      <c r="B671" t="s">
        <v>988</v>
      </c>
      <c r="C671" t="s">
        <v>663</v>
      </c>
      <c r="D671" s="5">
        <v>44624</v>
      </c>
      <c r="E671" s="5">
        <v>44604</v>
      </c>
      <c r="F671" t="s">
        <v>753</v>
      </c>
      <c r="G671" t="s">
        <v>989</v>
      </c>
      <c r="H671" t="s">
        <v>755</v>
      </c>
      <c r="J671" t="s">
        <v>756</v>
      </c>
      <c r="K671" t="s">
        <v>756</v>
      </c>
      <c r="L671" t="s">
        <v>757</v>
      </c>
      <c r="M671" t="s">
        <v>757</v>
      </c>
      <c r="N671" t="s">
        <v>756</v>
      </c>
      <c r="O671" t="s">
        <v>756</v>
      </c>
      <c r="P671" t="s">
        <v>758</v>
      </c>
      <c r="Q671" t="s">
        <v>759</v>
      </c>
      <c r="R671" t="s">
        <v>759</v>
      </c>
      <c r="S671" t="s">
        <v>757</v>
      </c>
      <c r="T671" t="s">
        <v>757</v>
      </c>
      <c r="U671" t="s">
        <v>757</v>
      </c>
      <c r="V671" t="s">
        <v>756</v>
      </c>
      <c r="W671" t="s">
        <v>756</v>
      </c>
      <c r="X671" t="s">
        <v>990</v>
      </c>
      <c r="Y671" t="str">
        <f t="shared" si="140"/>
        <v>febrero</v>
      </c>
      <c r="Z671">
        <f>YEAR(BD_PONDERACIONES[[#This Row],[Fecha Ejecución del Ticket]])</f>
        <v>2022</v>
      </c>
      <c r="AA671" t="str">
        <f t="shared" si="141"/>
        <v>marzo</v>
      </c>
      <c r="AB671">
        <f>YEAR(BD_PONDERACIONES[[#This Row],[Fecha de Inspección]])</f>
        <v>2022</v>
      </c>
      <c r="AC671">
        <f t="shared" si="142"/>
        <v>0.5</v>
      </c>
      <c r="AD671">
        <f t="shared" si="143"/>
        <v>0.5</v>
      </c>
      <c r="AE671">
        <f t="shared" si="144"/>
        <v>0.5</v>
      </c>
      <c r="AF671">
        <f t="shared" si="145"/>
        <v>0.5</v>
      </c>
      <c r="AG671">
        <f t="shared" si="146"/>
        <v>0.5</v>
      </c>
      <c r="AH671">
        <f t="shared" si="147"/>
        <v>0.5</v>
      </c>
      <c r="AI671">
        <f t="shared" si="148"/>
        <v>0.25</v>
      </c>
      <c r="AJ671">
        <f t="shared" si="149"/>
        <v>0.25</v>
      </c>
      <c r="AK671">
        <f t="shared" si="150"/>
        <v>0.5</v>
      </c>
      <c r="AL671">
        <f t="shared" si="151"/>
        <v>0.5</v>
      </c>
      <c r="AM671">
        <f t="shared" si="152"/>
        <v>0.5</v>
      </c>
      <c r="AN671" s="6">
        <f t="shared" si="153"/>
        <v>1</v>
      </c>
      <c r="AO671" t="str">
        <f>VLOOKUP(BD_PONDERACIONES[[#This Row],[Comuna]],Tabla3[#All],2,0)</f>
        <v>Florida</v>
      </c>
    </row>
    <row r="672" spans="1:41" x14ac:dyDescent="0.35">
      <c r="A672" t="s">
        <v>991</v>
      </c>
      <c r="B672" t="s">
        <v>992</v>
      </c>
      <c r="C672" t="s">
        <v>660</v>
      </c>
      <c r="D672" s="5">
        <v>44624</v>
      </c>
      <c r="E672" s="5">
        <v>44632</v>
      </c>
      <c r="F672" t="s">
        <v>753</v>
      </c>
      <c r="G672" t="s">
        <v>993</v>
      </c>
      <c r="H672" t="s">
        <v>755</v>
      </c>
      <c r="J672" t="s">
        <v>756</v>
      </c>
      <c r="K672" t="s">
        <v>756</v>
      </c>
      <c r="L672" t="s">
        <v>756</v>
      </c>
      <c r="M672" t="s">
        <v>756</v>
      </c>
      <c r="N672" t="s">
        <v>756</v>
      </c>
      <c r="O672" t="s">
        <v>756</v>
      </c>
      <c r="P672" t="s">
        <v>765</v>
      </c>
      <c r="Q672" t="s">
        <v>759</v>
      </c>
      <c r="R672" t="s">
        <v>759</v>
      </c>
      <c r="S672" t="s">
        <v>756</v>
      </c>
      <c r="T672" t="s">
        <v>756</v>
      </c>
      <c r="U672" t="s">
        <v>756</v>
      </c>
      <c r="V672" t="s">
        <v>756</v>
      </c>
      <c r="W672" t="s">
        <v>756</v>
      </c>
      <c r="X672" t="s">
        <v>994</v>
      </c>
      <c r="Y672" t="str">
        <f t="shared" si="140"/>
        <v>marzo</v>
      </c>
      <c r="Z672">
        <f>YEAR(BD_PONDERACIONES[[#This Row],[Fecha Ejecución del Ticket]])</f>
        <v>2022</v>
      </c>
      <c r="AA672" t="str">
        <f t="shared" si="141"/>
        <v>marzo</v>
      </c>
      <c r="AB672">
        <f>YEAR(BD_PONDERACIONES[[#This Row],[Fecha de Inspección]])</f>
        <v>2022</v>
      </c>
      <c r="AC672">
        <f t="shared" si="142"/>
        <v>0.5</v>
      </c>
      <c r="AD672">
        <f t="shared" si="143"/>
        <v>0.5</v>
      </c>
      <c r="AE672">
        <f t="shared" si="144"/>
        <v>0.5</v>
      </c>
      <c r="AF672">
        <f t="shared" si="145"/>
        <v>0.5</v>
      </c>
      <c r="AG672">
        <f t="shared" si="146"/>
        <v>0.5</v>
      </c>
      <c r="AH672">
        <f t="shared" si="147"/>
        <v>0.5</v>
      </c>
      <c r="AI672">
        <f t="shared" si="148"/>
        <v>0.25</v>
      </c>
      <c r="AJ672">
        <f t="shared" si="149"/>
        <v>0.25</v>
      </c>
      <c r="AK672">
        <f t="shared" si="150"/>
        <v>0.5</v>
      </c>
      <c r="AL672">
        <f t="shared" si="151"/>
        <v>0.5</v>
      </c>
      <c r="AM672">
        <f t="shared" si="152"/>
        <v>0.5</v>
      </c>
      <c r="AN672" s="6">
        <f t="shared" si="153"/>
        <v>1</v>
      </c>
      <c r="AO672" t="str">
        <f>VLOOKUP(BD_PONDERACIONES[[#This Row],[Comuna]],Tabla3[#All],2,0)</f>
        <v>Florida</v>
      </c>
    </row>
    <row r="673" spans="1:41" x14ac:dyDescent="0.35">
      <c r="A673" t="s">
        <v>995</v>
      </c>
      <c r="B673" t="s">
        <v>996</v>
      </c>
      <c r="C673" t="s">
        <v>702</v>
      </c>
      <c r="D673" s="5">
        <v>44624</v>
      </c>
      <c r="E673" s="5">
        <v>44611</v>
      </c>
      <c r="F673" t="s">
        <v>763</v>
      </c>
      <c r="G673" t="s">
        <v>997</v>
      </c>
      <c r="H673" t="s">
        <v>755</v>
      </c>
      <c r="J673" t="s">
        <v>756</v>
      </c>
      <c r="K673" t="s">
        <v>756</v>
      </c>
      <c r="L673" t="s">
        <v>757</v>
      </c>
      <c r="M673" t="s">
        <v>757</v>
      </c>
      <c r="N673" t="s">
        <v>756</v>
      </c>
      <c r="O673" t="s">
        <v>756</v>
      </c>
      <c r="P673" t="s">
        <v>765</v>
      </c>
      <c r="Q673" t="s">
        <v>998</v>
      </c>
      <c r="R673" t="s">
        <v>999</v>
      </c>
      <c r="S673" t="s">
        <v>756</v>
      </c>
      <c r="T673" t="s">
        <v>756</v>
      </c>
      <c r="U673" t="s">
        <v>756</v>
      </c>
      <c r="V673" t="s">
        <v>773</v>
      </c>
      <c r="W673" t="s">
        <v>773</v>
      </c>
      <c r="X673" t="s">
        <v>1000</v>
      </c>
      <c r="Y673" t="str">
        <f t="shared" si="140"/>
        <v>febrero</v>
      </c>
      <c r="Z673">
        <f>YEAR(BD_PONDERACIONES[[#This Row],[Fecha Ejecución del Ticket]])</f>
        <v>2022</v>
      </c>
      <c r="AA673" t="str">
        <f t="shared" si="141"/>
        <v>marzo</v>
      </c>
      <c r="AB673">
        <f>YEAR(BD_PONDERACIONES[[#This Row],[Fecha de Inspección]])</f>
        <v>2022</v>
      </c>
      <c r="AC673">
        <f t="shared" si="142"/>
        <v>0.5</v>
      </c>
      <c r="AD673">
        <f t="shared" si="143"/>
        <v>0.5</v>
      </c>
      <c r="AE673">
        <f t="shared" si="144"/>
        <v>0.5</v>
      </c>
      <c r="AF673">
        <f t="shared" si="145"/>
        <v>0.5</v>
      </c>
      <c r="AG673">
        <f t="shared" si="146"/>
        <v>0.5</v>
      </c>
      <c r="AH673">
        <f t="shared" si="147"/>
        <v>0.5</v>
      </c>
      <c r="AI673">
        <f t="shared" si="148"/>
        <v>0.25</v>
      </c>
      <c r="AJ673">
        <f t="shared" si="149"/>
        <v>0.25</v>
      </c>
      <c r="AK673">
        <f t="shared" si="150"/>
        <v>0.5</v>
      </c>
      <c r="AL673">
        <f t="shared" si="151"/>
        <v>0</v>
      </c>
      <c r="AM673">
        <f t="shared" si="152"/>
        <v>0</v>
      </c>
      <c r="AN673" s="6">
        <f t="shared" si="153"/>
        <v>0.8</v>
      </c>
      <c r="AO673" t="str">
        <f>VLOOKUP(BD_PONDERACIONES[[#This Row],[Comuna]],Tabla3[#All],2,0)</f>
        <v>Florida</v>
      </c>
    </row>
    <row r="674" spans="1:41" x14ac:dyDescent="0.35">
      <c r="A674" t="s">
        <v>1001</v>
      </c>
      <c r="B674" t="s">
        <v>1002</v>
      </c>
      <c r="C674" t="s">
        <v>649</v>
      </c>
      <c r="D674" s="5">
        <v>44624</v>
      </c>
      <c r="E674" s="5">
        <v>44603</v>
      </c>
      <c r="F674" t="s">
        <v>753</v>
      </c>
      <c r="G674" t="s">
        <v>1003</v>
      </c>
      <c r="H674" t="s">
        <v>755</v>
      </c>
      <c r="J674" t="s">
        <v>756</v>
      </c>
      <c r="K674" t="s">
        <v>756</v>
      </c>
      <c r="L674" t="s">
        <v>756</v>
      </c>
      <c r="M674" t="s">
        <v>756</v>
      </c>
      <c r="N674" t="s">
        <v>756</v>
      </c>
      <c r="O674" t="s">
        <v>756</v>
      </c>
      <c r="P674" t="s">
        <v>765</v>
      </c>
      <c r="Q674" t="s">
        <v>759</v>
      </c>
      <c r="R674" t="s">
        <v>759</v>
      </c>
      <c r="S674" t="s">
        <v>756</v>
      </c>
      <c r="T674" t="s">
        <v>756</v>
      </c>
      <c r="U674" t="s">
        <v>756</v>
      </c>
      <c r="V674" t="s">
        <v>756</v>
      </c>
      <c r="W674" t="s">
        <v>756</v>
      </c>
      <c r="X674" t="s">
        <v>1004</v>
      </c>
      <c r="Y674" t="str">
        <f t="shared" si="140"/>
        <v>febrero</v>
      </c>
      <c r="Z674">
        <f>YEAR(BD_PONDERACIONES[[#This Row],[Fecha Ejecución del Ticket]])</f>
        <v>2022</v>
      </c>
      <c r="AA674" t="str">
        <f t="shared" si="141"/>
        <v>marzo</v>
      </c>
      <c r="AB674">
        <f>YEAR(BD_PONDERACIONES[[#This Row],[Fecha de Inspección]])</f>
        <v>2022</v>
      </c>
      <c r="AC674">
        <f t="shared" si="142"/>
        <v>0.5</v>
      </c>
      <c r="AD674">
        <f t="shared" si="143"/>
        <v>0.5</v>
      </c>
      <c r="AE674">
        <f t="shared" si="144"/>
        <v>0.5</v>
      </c>
      <c r="AF674">
        <f t="shared" si="145"/>
        <v>0.5</v>
      </c>
      <c r="AG674">
        <f t="shared" si="146"/>
        <v>0.5</v>
      </c>
      <c r="AH674">
        <f t="shared" si="147"/>
        <v>0.5</v>
      </c>
      <c r="AI674">
        <f t="shared" si="148"/>
        <v>0.25</v>
      </c>
      <c r="AJ674">
        <f t="shared" si="149"/>
        <v>0.25</v>
      </c>
      <c r="AK674">
        <f t="shared" si="150"/>
        <v>0.5</v>
      </c>
      <c r="AL674">
        <f t="shared" si="151"/>
        <v>0.5</v>
      </c>
      <c r="AM674">
        <f t="shared" si="152"/>
        <v>0.5</v>
      </c>
      <c r="AN674" s="6">
        <f t="shared" si="153"/>
        <v>1</v>
      </c>
      <c r="AO674" t="str">
        <f>VLOOKUP(BD_PONDERACIONES[[#This Row],[Comuna]],Tabla3[#All],2,0)</f>
        <v>Florida</v>
      </c>
    </row>
    <row r="675" spans="1:41" x14ac:dyDescent="0.35">
      <c r="A675" t="s">
        <v>1005</v>
      </c>
      <c r="B675" t="s">
        <v>1006</v>
      </c>
      <c r="C675" t="s">
        <v>672</v>
      </c>
      <c r="D675" s="5">
        <v>44624</v>
      </c>
      <c r="E675" s="5">
        <v>44606</v>
      </c>
      <c r="F675" t="s">
        <v>753</v>
      </c>
      <c r="G675" t="s">
        <v>1007</v>
      </c>
      <c r="H675" t="s">
        <v>755</v>
      </c>
      <c r="J675" t="s">
        <v>756</v>
      </c>
      <c r="K675" t="s">
        <v>756</v>
      </c>
      <c r="L675" t="s">
        <v>757</v>
      </c>
      <c r="M675" t="s">
        <v>757</v>
      </c>
      <c r="N675" t="s">
        <v>756</v>
      </c>
      <c r="O675" t="s">
        <v>756</v>
      </c>
      <c r="P675" t="s">
        <v>765</v>
      </c>
      <c r="Q675" t="s">
        <v>759</v>
      </c>
      <c r="R675" t="s">
        <v>759</v>
      </c>
      <c r="S675" t="s">
        <v>757</v>
      </c>
      <c r="T675" t="s">
        <v>757</v>
      </c>
      <c r="U675" t="s">
        <v>757</v>
      </c>
      <c r="V675" t="s">
        <v>773</v>
      </c>
      <c r="W675" t="s">
        <v>756</v>
      </c>
      <c r="X675" t="s">
        <v>1008</v>
      </c>
      <c r="Y675" t="str">
        <f t="shared" si="140"/>
        <v>febrero</v>
      </c>
      <c r="Z675">
        <f>YEAR(BD_PONDERACIONES[[#This Row],[Fecha Ejecución del Ticket]])</f>
        <v>2022</v>
      </c>
      <c r="AA675" t="str">
        <f t="shared" si="141"/>
        <v>marzo</v>
      </c>
      <c r="AB675">
        <f>YEAR(BD_PONDERACIONES[[#This Row],[Fecha de Inspección]])</f>
        <v>2022</v>
      </c>
      <c r="AC675">
        <f t="shared" si="142"/>
        <v>0.5</v>
      </c>
      <c r="AD675">
        <f t="shared" si="143"/>
        <v>0.5</v>
      </c>
      <c r="AE675">
        <f t="shared" si="144"/>
        <v>0.5</v>
      </c>
      <c r="AF675">
        <f t="shared" si="145"/>
        <v>0.5</v>
      </c>
      <c r="AG675">
        <f t="shared" si="146"/>
        <v>0.5</v>
      </c>
      <c r="AH675">
        <f t="shared" si="147"/>
        <v>0.5</v>
      </c>
      <c r="AI675">
        <f t="shared" si="148"/>
        <v>0.25</v>
      </c>
      <c r="AJ675">
        <f t="shared" si="149"/>
        <v>0.25</v>
      </c>
      <c r="AK675">
        <f t="shared" si="150"/>
        <v>0.5</v>
      </c>
      <c r="AL675">
        <f t="shared" si="151"/>
        <v>0</v>
      </c>
      <c r="AM675">
        <f t="shared" si="152"/>
        <v>0.5</v>
      </c>
      <c r="AN675" s="6">
        <f t="shared" si="153"/>
        <v>0.9</v>
      </c>
      <c r="AO675" t="str">
        <f>VLOOKUP(BD_PONDERACIONES[[#This Row],[Comuna]],Tabla3[#All],2,0)</f>
        <v>Florida</v>
      </c>
    </row>
    <row r="676" spans="1:41" x14ac:dyDescent="0.35">
      <c r="A676" t="s">
        <v>1009</v>
      </c>
      <c r="B676" t="s">
        <v>1010</v>
      </c>
      <c r="C676" t="s">
        <v>700</v>
      </c>
      <c r="D676" s="5">
        <v>44624</v>
      </c>
      <c r="E676" s="5">
        <v>44610</v>
      </c>
      <c r="F676" t="s">
        <v>763</v>
      </c>
      <c r="G676" t="s">
        <v>1011</v>
      </c>
      <c r="H676" t="s">
        <v>755</v>
      </c>
      <c r="J676" t="s">
        <v>756</v>
      </c>
      <c r="K676" t="s">
        <v>756</v>
      </c>
      <c r="L676" t="s">
        <v>757</v>
      </c>
      <c r="M676" t="s">
        <v>757</v>
      </c>
      <c r="N676" t="s">
        <v>756</v>
      </c>
      <c r="O676" t="s">
        <v>756</v>
      </c>
      <c r="P676" t="s">
        <v>758</v>
      </c>
      <c r="Q676" t="s">
        <v>759</v>
      </c>
      <c r="R676" t="s">
        <v>759</v>
      </c>
      <c r="S676" t="s">
        <v>757</v>
      </c>
      <c r="T676" t="s">
        <v>757</v>
      </c>
      <c r="U676" t="s">
        <v>757</v>
      </c>
      <c r="V676" t="s">
        <v>756</v>
      </c>
      <c r="W676" t="s">
        <v>756</v>
      </c>
      <c r="X676" t="s">
        <v>1012</v>
      </c>
      <c r="Y676" t="str">
        <f t="shared" si="140"/>
        <v>febrero</v>
      </c>
      <c r="Z676">
        <f>YEAR(BD_PONDERACIONES[[#This Row],[Fecha Ejecución del Ticket]])</f>
        <v>2022</v>
      </c>
      <c r="AA676" t="str">
        <f t="shared" si="141"/>
        <v>marzo</v>
      </c>
      <c r="AB676">
        <f>YEAR(BD_PONDERACIONES[[#This Row],[Fecha de Inspección]])</f>
        <v>2022</v>
      </c>
      <c r="AC676">
        <f t="shared" si="142"/>
        <v>0.5</v>
      </c>
      <c r="AD676">
        <f t="shared" si="143"/>
        <v>0.5</v>
      </c>
      <c r="AE676">
        <f t="shared" si="144"/>
        <v>0.5</v>
      </c>
      <c r="AF676">
        <f t="shared" si="145"/>
        <v>0.5</v>
      </c>
      <c r="AG676">
        <f t="shared" si="146"/>
        <v>0.5</v>
      </c>
      <c r="AH676">
        <f t="shared" si="147"/>
        <v>0.5</v>
      </c>
      <c r="AI676">
        <f t="shared" si="148"/>
        <v>0.25</v>
      </c>
      <c r="AJ676">
        <f t="shared" si="149"/>
        <v>0.25</v>
      </c>
      <c r="AK676">
        <f t="shared" si="150"/>
        <v>0.5</v>
      </c>
      <c r="AL676">
        <f t="shared" si="151"/>
        <v>0.5</v>
      </c>
      <c r="AM676">
        <f t="shared" si="152"/>
        <v>0.5</v>
      </c>
      <c r="AN676" s="6">
        <f t="shared" si="153"/>
        <v>1</v>
      </c>
      <c r="AO676" t="str">
        <f>VLOOKUP(BD_PONDERACIONES[[#This Row],[Comuna]],Tabla3[#All],2,0)</f>
        <v>Florida</v>
      </c>
    </row>
    <row r="677" spans="1:41" x14ac:dyDescent="0.35">
      <c r="A677" t="s">
        <v>1013</v>
      </c>
      <c r="B677" t="s">
        <v>1014</v>
      </c>
      <c r="C677" t="s">
        <v>680</v>
      </c>
      <c r="D677" s="5">
        <v>44624</v>
      </c>
      <c r="E677" s="5">
        <v>44607</v>
      </c>
      <c r="F677" t="s">
        <v>753</v>
      </c>
      <c r="G677" t="s">
        <v>1015</v>
      </c>
      <c r="H677" t="s">
        <v>755</v>
      </c>
      <c r="J677" t="s">
        <v>756</v>
      </c>
      <c r="K677" t="s">
        <v>756</v>
      </c>
      <c r="L677" t="s">
        <v>757</v>
      </c>
      <c r="M677" t="s">
        <v>757</v>
      </c>
      <c r="N677" t="s">
        <v>756</v>
      </c>
      <c r="O677" t="s">
        <v>756</v>
      </c>
      <c r="P677" t="s">
        <v>758</v>
      </c>
      <c r="Q677" t="s">
        <v>759</v>
      </c>
      <c r="R677" t="s">
        <v>759</v>
      </c>
      <c r="S677" t="s">
        <v>757</v>
      </c>
      <c r="T677" t="s">
        <v>757</v>
      </c>
      <c r="U677" t="s">
        <v>757</v>
      </c>
      <c r="V677" t="s">
        <v>756</v>
      </c>
      <c r="W677" t="s">
        <v>756</v>
      </c>
      <c r="X677" t="s">
        <v>1016</v>
      </c>
      <c r="Y677" t="str">
        <f t="shared" si="140"/>
        <v>febrero</v>
      </c>
      <c r="Z677">
        <f>YEAR(BD_PONDERACIONES[[#This Row],[Fecha Ejecución del Ticket]])</f>
        <v>2022</v>
      </c>
      <c r="AA677" t="str">
        <f t="shared" si="141"/>
        <v>marzo</v>
      </c>
      <c r="AB677">
        <f>YEAR(BD_PONDERACIONES[[#This Row],[Fecha de Inspección]])</f>
        <v>2022</v>
      </c>
      <c r="AC677">
        <f t="shared" si="142"/>
        <v>0.5</v>
      </c>
      <c r="AD677">
        <f t="shared" si="143"/>
        <v>0.5</v>
      </c>
      <c r="AE677">
        <f t="shared" si="144"/>
        <v>0.5</v>
      </c>
      <c r="AF677">
        <f t="shared" si="145"/>
        <v>0.5</v>
      </c>
      <c r="AG677">
        <f t="shared" si="146"/>
        <v>0.5</v>
      </c>
      <c r="AH677">
        <f t="shared" si="147"/>
        <v>0.5</v>
      </c>
      <c r="AI677">
        <f t="shared" si="148"/>
        <v>0.25</v>
      </c>
      <c r="AJ677">
        <f t="shared" si="149"/>
        <v>0.25</v>
      </c>
      <c r="AK677">
        <f t="shared" si="150"/>
        <v>0.5</v>
      </c>
      <c r="AL677">
        <f t="shared" si="151"/>
        <v>0.5</v>
      </c>
      <c r="AM677">
        <f t="shared" si="152"/>
        <v>0.5</v>
      </c>
      <c r="AN677" s="6">
        <f t="shared" si="153"/>
        <v>1</v>
      </c>
      <c r="AO677" t="str">
        <f>VLOOKUP(BD_PONDERACIONES[[#This Row],[Comuna]],Tabla3[#All],2,0)</f>
        <v>Florida</v>
      </c>
    </row>
    <row r="678" spans="1:41" x14ac:dyDescent="0.35">
      <c r="A678" t="s">
        <v>851</v>
      </c>
      <c r="B678" t="s">
        <v>852</v>
      </c>
      <c r="C678" t="s">
        <v>703</v>
      </c>
      <c r="D678" s="5">
        <v>44627</v>
      </c>
      <c r="E678" s="5">
        <v>44611</v>
      </c>
      <c r="F678" t="s">
        <v>763</v>
      </c>
      <c r="G678" t="s">
        <v>853</v>
      </c>
      <c r="H678" t="s">
        <v>755</v>
      </c>
      <c r="J678" t="s">
        <v>756</v>
      </c>
      <c r="K678" t="s">
        <v>756</v>
      </c>
      <c r="L678" t="s">
        <v>773</v>
      </c>
      <c r="M678" t="s">
        <v>757</v>
      </c>
      <c r="N678" t="s">
        <v>756</v>
      </c>
      <c r="O678" t="s">
        <v>756</v>
      </c>
      <c r="P678" t="s">
        <v>758</v>
      </c>
      <c r="Q678" t="s">
        <v>759</v>
      </c>
      <c r="R678" t="s">
        <v>759</v>
      </c>
      <c r="S678" t="s">
        <v>757</v>
      </c>
      <c r="T678" t="s">
        <v>757</v>
      </c>
      <c r="U678" t="s">
        <v>757</v>
      </c>
      <c r="V678" t="s">
        <v>756</v>
      </c>
      <c r="W678" t="s">
        <v>756</v>
      </c>
      <c r="X678" t="s">
        <v>854</v>
      </c>
      <c r="Y678" t="str">
        <f t="shared" si="140"/>
        <v>febrero</v>
      </c>
      <c r="Z678">
        <f>YEAR(BD_PONDERACIONES[[#This Row],[Fecha Ejecución del Ticket]])</f>
        <v>2022</v>
      </c>
      <c r="AA678" t="str">
        <f t="shared" si="141"/>
        <v>marzo</v>
      </c>
      <c r="AB678">
        <f>YEAR(BD_PONDERACIONES[[#This Row],[Fecha de Inspección]])</f>
        <v>2022</v>
      </c>
      <c r="AC678">
        <f t="shared" si="142"/>
        <v>0.5</v>
      </c>
      <c r="AD678">
        <f t="shared" si="143"/>
        <v>0.5</v>
      </c>
      <c r="AE678">
        <f t="shared" si="144"/>
        <v>0</v>
      </c>
      <c r="AF678">
        <f t="shared" si="145"/>
        <v>0.5</v>
      </c>
      <c r="AG678">
        <f t="shared" si="146"/>
        <v>0.5</v>
      </c>
      <c r="AH678">
        <f t="shared" si="147"/>
        <v>0.5</v>
      </c>
      <c r="AI678">
        <f t="shared" si="148"/>
        <v>0.25</v>
      </c>
      <c r="AJ678">
        <f t="shared" si="149"/>
        <v>0.25</v>
      </c>
      <c r="AK678">
        <f t="shared" si="150"/>
        <v>0.5</v>
      </c>
      <c r="AL678">
        <f t="shared" si="151"/>
        <v>0.5</v>
      </c>
      <c r="AM678">
        <f t="shared" si="152"/>
        <v>0.5</v>
      </c>
      <c r="AN678" s="6">
        <f t="shared" si="153"/>
        <v>0.85000000000000009</v>
      </c>
      <c r="AO678" t="str">
        <f>VLOOKUP(BD_PONDERACIONES[[#This Row],[Comuna]],Tabla3[#All],2,0)</f>
        <v>Florida</v>
      </c>
    </row>
    <row r="679" spans="1:41" x14ac:dyDescent="0.35">
      <c r="A679" t="s">
        <v>855</v>
      </c>
      <c r="B679" t="s">
        <v>856</v>
      </c>
      <c r="C679" t="s">
        <v>707</v>
      </c>
      <c r="D679" s="5">
        <v>44627</v>
      </c>
      <c r="E679" s="5">
        <v>44612</v>
      </c>
      <c r="F679" t="s">
        <v>763</v>
      </c>
      <c r="G679" t="s">
        <v>857</v>
      </c>
      <c r="H679" t="s">
        <v>755</v>
      </c>
      <c r="J679" t="s">
        <v>756</v>
      </c>
      <c r="K679" t="s">
        <v>756</v>
      </c>
      <c r="L679" t="s">
        <v>773</v>
      </c>
      <c r="M679" t="s">
        <v>773</v>
      </c>
      <c r="N679" t="s">
        <v>756</v>
      </c>
      <c r="O679" t="s">
        <v>756</v>
      </c>
      <c r="P679" t="s">
        <v>758</v>
      </c>
      <c r="Q679" t="s">
        <v>759</v>
      </c>
      <c r="R679" t="s">
        <v>759</v>
      </c>
      <c r="S679" t="s">
        <v>757</v>
      </c>
      <c r="T679" t="s">
        <v>757</v>
      </c>
      <c r="U679" t="s">
        <v>757</v>
      </c>
      <c r="V679" t="s">
        <v>756</v>
      </c>
      <c r="W679" t="s">
        <v>756</v>
      </c>
      <c r="X679" t="s">
        <v>858</v>
      </c>
      <c r="Y679" t="str">
        <f t="shared" si="140"/>
        <v>febrero</v>
      </c>
      <c r="Z679">
        <f>YEAR(BD_PONDERACIONES[[#This Row],[Fecha Ejecución del Ticket]])</f>
        <v>2022</v>
      </c>
      <c r="AA679" t="str">
        <f t="shared" si="141"/>
        <v>marzo</v>
      </c>
      <c r="AB679">
        <f>YEAR(BD_PONDERACIONES[[#This Row],[Fecha de Inspección]])</f>
        <v>2022</v>
      </c>
      <c r="AC679">
        <f t="shared" si="142"/>
        <v>0.5</v>
      </c>
      <c r="AD679">
        <f t="shared" si="143"/>
        <v>0.5</v>
      </c>
      <c r="AE679">
        <f t="shared" si="144"/>
        <v>0</v>
      </c>
      <c r="AF679">
        <f t="shared" si="145"/>
        <v>0</v>
      </c>
      <c r="AG679">
        <f t="shared" si="146"/>
        <v>0.5</v>
      </c>
      <c r="AH679">
        <f t="shared" si="147"/>
        <v>0.5</v>
      </c>
      <c r="AI679">
        <f t="shared" si="148"/>
        <v>0.25</v>
      </c>
      <c r="AJ679">
        <f t="shared" si="149"/>
        <v>0.25</v>
      </c>
      <c r="AK679">
        <f t="shared" si="150"/>
        <v>0.5</v>
      </c>
      <c r="AL679">
        <f t="shared" si="151"/>
        <v>0.5</v>
      </c>
      <c r="AM679">
        <f t="shared" si="152"/>
        <v>0.5</v>
      </c>
      <c r="AN679" s="6">
        <f t="shared" si="153"/>
        <v>0.7</v>
      </c>
      <c r="AO679" t="str">
        <f>VLOOKUP(BD_PONDERACIONES[[#This Row],[Comuna]],Tabla3[#All],2,0)</f>
        <v>Florida</v>
      </c>
    </row>
    <row r="680" spans="1:41" x14ac:dyDescent="0.35">
      <c r="A680" t="s">
        <v>859</v>
      </c>
      <c r="B680" t="s">
        <v>860</v>
      </c>
      <c r="C680" t="s">
        <v>704</v>
      </c>
      <c r="D680" s="5">
        <v>44627</v>
      </c>
      <c r="E680" s="5">
        <v>44611</v>
      </c>
      <c r="F680" t="s">
        <v>763</v>
      </c>
      <c r="G680" t="s">
        <v>861</v>
      </c>
      <c r="H680" t="s">
        <v>755</v>
      </c>
      <c r="J680" t="s">
        <v>756</v>
      </c>
      <c r="K680" t="s">
        <v>756</v>
      </c>
      <c r="L680" t="s">
        <v>756</v>
      </c>
      <c r="M680" t="s">
        <v>756</v>
      </c>
      <c r="N680" t="s">
        <v>756</v>
      </c>
      <c r="O680" t="s">
        <v>756</v>
      </c>
      <c r="P680" t="s">
        <v>758</v>
      </c>
      <c r="Q680" t="s">
        <v>759</v>
      </c>
      <c r="R680" t="s">
        <v>759</v>
      </c>
      <c r="S680" t="s">
        <v>757</v>
      </c>
      <c r="T680" t="s">
        <v>757</v>
      </c>
      <c r="U680" t="s">
        <v>757</v>
      </c>
      <c r="V680" t="s">
        <v>756</v>
      </c>
      <c r="W680" t="s">
        <v>756</v>
      </c>
      <c r="X680" t="s">
        <v>804</v>
      </c>
      <c r="Y680" t="str">
        <f t="shared" si="140"/>
        <v>febrero</v>
      </c>
      <c r="Z680">
        <f>YEAR(BD_PONDERACIONES[[#This Row],[Fecha Ejecución del Ticket]])</f>
        <v>2022</v>
      </c>
      <c r="AA680" t="str">
        <f t="shared" si="141"/>
        <v>marzo</v>
      </c>
      <c r="AB680">
        <f>YEAR(BD_PONDERACIONES[[#This Row],[Fecha de Inspección]])</f>
        <v>2022</v>
      </c>
      <c r="AC680">
        <f t="shared" si="142"/>
        <v>0.5</v>
      </c>
      <c r="AD680">
        <f t="shared" si="143"/>
        <v>0.5</v>
      </c>
      <c r="AE680">
        <f t="shared" si="144"/>
        <v>0.5</v>
      </c>
      <c r="AF680">
        <f t="shared" si="145"/>
        <v>0.5</v>
      </c>
      <c r="AG680">
        <f t="shared" si="146"/>
        <v>0.5</v>
      </c>
      <c r="AH680">
        <f t="shared" si="147"/>
        <v>0.5</v>
      </c>
      <c r="AI680">
        <f t="shared" si="148"/>
        <v>0.25</v>
      </c>
      <c r="AJ680">
        <f t="shared" si="149"/>
        <v>0.25</v>
      </c>
      <c r="AK680">
        <f t="shared" si="150"/>
        <v>0.5</v>
      </c>
      <c r="AL680">
        <f t="shared" si="151"/>
        <v>0.5</v>
      </c>
      <c r="AM680">
        <f t="shared" si="152"/>
        <v>0.5</v>
      </c>
      <c r="AN680" s="6">
        <f t="shared" si="153"/>
        <v>1</v>
      </c>
      <c r="AO680" t="str">
        <f>VLOOKUP(BD_PONDERACIONES[[#This Row],[Comuna]],Tabla3[#All],2,0)</f>
        <v>Florida</v>
      </c>
    </row>
    <row r="681" spans="1:41" x14ac:dyDescent="0.35">
      <c r="A681" t="s">
        <v>862</v>
      </c>
      <c r="B681" t="s">
        <v>863</v>
      </c>
      <c r="C681" t="s">
        <v>708</v>
      </c>
      <c r="D681" s="5">
        <v>44627</v>
      </c>
      <c r="E681" s="5">
        <v>44612</v>
      </c>
      <c r="F681" t="s">
        <v>763</v>
      </c>
      <c r="G681" t="s">
        <v>864</v>
      </c>
      <c r="H681" t="s">
        <v>755</v>
      </c>
      <c r="J681" t="s">
        <v>756</v>
      </c>
      <c r="K681" t="s">
        <v>756</v>
      </c>
      <c r="L681" t="s">
        <v>757</v>
      </c>
      <c r="M681" t="s">
        <v>757</v>
      </c>
      <c r="N681" t="s">
        <v>756</v>
      </c>
      <c r="O681" t="s">
        <v>756</v>
      </c>
      <c r="P681" t="s">
        <v>758</v>
      </c>
      <c r="Q681" t="s">
        <v>759</v>
      </c>
      <c r="R681" t="s">
        <v>759</v>
      </c>
      <c r="S681" t="s">
        <v>757</v>
      </c>
      <c r="T681" t="s">
        <v>757</v>
      </c>
      <c r="U681" t="s">
        <v>757</v>
      </c>
      <c r="V681" t="s">
        <v>773</v>
      </c>
      <c r="W681" t="s">
        <v>768</v>
      </c>
      <c r="X681" t="s">
        <v>865</v>
      </c>
      <c r="Y681" t="str">
        <f t="shared" si="140"/>
        <v>febrero</v>
      </c>
      <c r="Z681">
        <f>YEAR(BD_PONDERACIONES[[#This Row],[Fecha Ejecución del Ticket]])</f>
        <v>2022</v>
      </c>
      <c r="AA681" t="str">
        <f t="shared" si="141"/>
        <v>marzo</v>
      </c>
      <c r="AB681">
        <f>YEAR(BD_PONDERACIONES[[#This Row],[Fecha de Inspección]])</f>
        <v>2022</v>
      </c>
      <c r="AC681">
        <f t="shared" si="142"/>
        <v>0.5</v>
      </c>
      <c r="AD681">
        <f t="shared" si="143"/>
        <v>0.5</v>
      </c>
      <c r="AE681">
        <f t="shared" si="144"/>
        <v>0.5</v>
      </c>
      <c r="AF681">
        <f t="shared" si="145"/>
        <v>0.5</v>
      </c>
      <c r="AG681">
        <f t="shared" si="146"/>
        <v>0.5</v>
      </c>
      <c r="AH681">
        <f t="shared" si="147"/>
        <v>0.5</v>
      </c>
      <c r="AI681">
        <f t="shared" si="148"/>
        <v>0.25</v>
      </c>
      <c r="AJ681">
        <f t="shared" si="149"/>
        <v>0.25</v>
      </c>
      <c r="AK681">
        <f t="shared" si="150"/>
        <v>0.5</v>
      </c>
      <c r="AL681">
        <f t="shared" si="151"/>
        <v>0</v>
      </c>
      <c r="AM681">
        <f t="shared" si="152"/>
        <v>0.17499999999999999</v>
      </c>
      <c r="AN681" s="6">
        <f t="shared" si="153"/>
        <v>0.83500000000000008</v>
      </c>
      <c r="AO681" t="str">
        <f>VLOOKUP(BD_PONDERACIONES[[#This Row],[Comuna]],Tabla3[#All],2,0)</f>
        <v>Florida</v>
      </c>
    </row>
    <row r="682" spans="1:41" x14ac:dyDescent="0.35">
      <c r="A682" t="s">
        <v>866</v>
      </c>
      <c r="B682" t="s">
        <v>867</v>
      </c>
      <c r="C682" t="s">
        <v>678</v>
      </c>
      <c r="D682" s="5">
        <v>44627</v>
      </c>
      <c r="E682" s="5">
        <v>44607</v>
      </c>
      <c r="F682" t="s">
        <v>753</v>
      </c>
      <c r="G682" t="s">
        <v>868</v>
      </c>
      <c r="H682" t="s">
        <v>755</v>
      </c>
      <c r="J682" t="s">
        <v>756</v>
      </c>
      <c r="K682" t="s">
        <v>756</v>
      </c>
      <c r="L682" t="s">
        <v>757</v>
      </c>
      <c r="M682" t="s">
        <v>757</v>
      </c>
      <c r="N682" t="s">
        <v>756</v>
      </c>
      <c r="O682" t="s">
        <v>756</v>
      </c>
      <c r="P682" t="s">
        <v>765</v>
      </c>
      <c r="Q682" t="s">
        <v>759</v>
      </c>
      <c r="R682" t="s">
        <v>759</v>
      </c>
      <c r="S682" t="s">
        <v>756</v>
      </c>
      <c r="T682" t="s">
        <v>756</v>
      </c>
      <c r="U682" t="s">
        <v>756</v>
      </c>
      <c r="V682" t="s">
        <v>756</v>
      </c>
      <c r="W682" t="s">
        <v>773</v>
      </c>
      <c r="X682" t="s">
        <v>869</v>
      </c>
      <c r="Y682" t="str">
        <f t="shared" si="140"/>
        <v>febrero</v>
      </c>
      <c r="Z682">
        <f>YEAR(BD_PONDERACIONES[[#This Row],[Fecha Ejecución del Ticket]])</f>
        <v>2022</v>
      </c>
      <c r="AA682" t="str">
        <f t="shared" si="141"/>
        <v>marzo</v>
      </c>
      <c r="AB682">
        <f>YEAR(BD_PONDERACIONES[[#This Row],[Fecha de Inspección]])</f>
        <v>2022</v>
      </c>
      <c r="AC682">
        <f t="shared" si="142"/>
        <v>0.5</v>
      </c>
      <c r="AD682">
        <f t="shared" si="143"/>
        <v>0.5</v>
      </c>
      <c r="AE682">
        <f t="shared" si="144"/>
        <v>0.5</v>
      </c>
      <c r="AF682">
        <f t="shared" si="145"/>
        <v>0.5</v>
      </c>
      <c r="AG682">
        <f t="shared" si="146"/>
        <v>0.5</v>
      </c>
      <c r="AH682">
        <f t="shared" si="147"/>
        <v>0.5</v>
      </c>
      <c r="AI682">
        <f t="shared" si="148"/>
        <v>0.25</v>
      </c>
      <c r="AJ682">
        <f t="shared" si="149"/>
        <v>0.25</v>
      </c>
      <c r="AK682">
        <f t="shared" si="150"/>
        <v>0.5</v>
      </c>
      <c r="AL682">
        <f t="shared" si="151"/>
        <v>0.5</v>
      </c>
      <c r="AM682">
        <f t="shared" si="152"/>
        <v>0</v>
      </c>
      <c r="AN682" s="6">
        <f t="shared" si="153"/>
        <v>0.9</v>
      </c>
      <c r="AO682" t="str">
        <f>VLOOKUP(BD_PONDERACIONES[[#This Row],[Comuna]],Tabla3[#All],2,0)</f>
        <v>Florida</v>
      </c>
    </row>
    <row r="683" spans="1:41" x14ac:dyDescent="0.35">
      <c r="A683" t="s">
        <v>870</v>
      </c>
      <c r="B683" t="s">
        <v>871</v>
      </c>
      <c r="C683" t="s">
        <v>705</v>
      </c>
      <c r="D683" s="5">
        <v>44627</v>
      </c>
      <c r="E683" s="5">
        <v>44611</v>
      </c>
      <c r="F683" t="s">
        <v>763</v>
      </c>
      <c r="G683" t="s">
        <v>872</v>
      </c>
      <c r="H683" t="s">
        <v>755</v>
      </c>
      <c r="J683" t="s">
        <v>756</v>
      </c>
      <c r="K683" t="s">
        <v>756</v>
      </c>
      <c r="L683" t="s">
        <v>757</v>
      </c>
      <c r="M683" t="s">
        <v>757</v>
      </c>
      <c r="N683" t="s">
        <v>756</v>
      </c>
      <c r="O683" t="s">
        <v>756</v>
      </c>
      <c r="P683" t="s">
        <v>758</v>
      </c>
      <c r="Q683" t="s">
        <v>759</v>
      </c>
      <c r="R683" t="s">
        <v>759</v>
      </c>
      <c r="S683" t="s">
        <v>757</v>
      </c>
      <c r="T683" t="s">
        <v>757</v>
      </c>
      <c r="U683" t="s">
        <v>757</v>
      </c>
      <c r="V683" t="s">
        <v>756</v>
      </c>
      <c r="W683" t="s">
        <v>768</v>
      </c>
      <c r="X683" t="s">
        <v>873</v>
      </c>
      <c r="Y683" t="str">
        <f t="shared" si="140"/>
        <v>febrero</v>
      </c>
      <c r="Z683">
        <f>YEAR(BD_PONDERACIONES[[#This Row],[Fecha Ejecución del Ticket]])</f>
        <v>2022</v>
      </c>
      <c r="AA683" t="str">
        <f t="shared" si="141"/>
        <v>marzo</v>
      </c>
      <c r="AB683">
        <f>YEAR(BD_PONDERACIONES[[#This Row],[Fecha de Inspección]])</f>
        <v>2022</v>
      </c>
      <c r="AC683">
        <f t="shared" si="142"/>
        <v>0.5</v>
      </c>
      <c r="AD683">
        <f t="shared" si="143"/>
        <v>0.5</v>
      </c>
      <c r="AE683">
        <f t="shared" si="144"/>
        <v>0.5</v>
      </c>
      <c r="AF683">
        <f t="shared" si="145"/>
        <v>0.5</v>
      </c>
      <c r="AG683">
        <f t="shared" si="146"/>
        <v>0.5</v>
      </c>
      <c r="AH683">
        <f t="shared" si="147"/>
        <v>0.5</v>
      </c>
      <c r="AI683">
        <f t="shared" si="148"/>
        <v>0.25</v>
      </c>
      <c r="AJ683">
        <f t="shared" si="149"/>
        <v>0.25</v>
      </c>
      <c r="AK683">
        <f t="shared" si="150"/>
        <v>0.5</v>
      </c>
      <c r="AL683">
        <f t="shared" si="151"/>
        <v>0.5</v>
      </c>
      <c r="AM683">
        <f t="shared" si="152"/>
        <v>0.17499999999999999</v>
      </c>
      <c r="AN683" s="6">
        <f t="shared" si="153"/>
        <v>0.93500000000000005</v>
      </c>
      <c r="AO683" t="str">
        <f>VLOOKUP(BD_PONDERACIONES[[#This Row],[Comuna]],Tabla3[#All],2,0)</f>
        <v>Florida</v>
      </c>
    </row>
    <row r="684" spans="1:41" x14ac:dyDescent="0.35">
      <c r="A684" t="s">
        <v>874</v>
      </c>
      <c r="B684" t="s">
        <v>875</v>
      </c>
      <c r="C684" t="s">
        <v>677</v>
      </c>
      <c r="D684" s="5">
        <v>44627</v>
      </c>
      <c r="E684" s="5">
        <v>44607</v>
      </c>
      <c r="F684" t="s">
        <v>753</v>
      </c>
      <c r="G684" t="s">
        <v>876</v>
      </c>
      <c r="H684" t="s">
        <v>755</v>
      </c>
      <c r="J684" t="s">
        <v>757</v>
      </c>
      <c r="K684" t="s">
        <v>757</v>
      </c>
      <c r="L684" t="s">
        <v>757</v>
      </c>
      <c r="M684" t="s">
        <v>757</v>
      </c>
      <c r="N684" t="s">
        <v>757</v>
      </c>
      <c r="O684" t="s">
        <v>757</v>
      </c>
      <c r="P684" t="s">
        <v>758</v>
      </c>
      <c r="Q684" t="s">
        <v>759</v>
      </c>
      <c r="R684" t="s">
        <v>759</v>
      </c>
      <c r="S684" t="s">
        <v>757</v>
      </c>
      <c r="T684" t="s">
        <v>757</v>
      </c>
      <c r="U684" t="s">
        <v>757</v>
      </c>
      <c r="V684" t="s">
        <v>756</v>
      </c>
      <c r="W684" t="s">
        <v>756</v>
      </c>
      <c r="X684" t="s">
        <v>877</v>
      </c>
      <c r="Y684" t="str">
        <f t="shared" si="140"/>
        <v>febrero</v>
      </c>
      <c r="Z684">
        <f>YEAR(BD_PONDERACIONES[[#This Row],[Fecha Ejecución del Ticket]])</f>
        <v>2022</v>
      </c>
      <c r="AA684" t="str">
        <f t="shared" si="141"/>
        <v>marzo</v>
      </c>
      <c r="AB684">
        <f>YEAR(BD_PONDERACIONES[[#This Row],[Fecha de Inspección]])</f>
        <v>2022</v>
      </c>
      <c r="AC684">
        <f t="shared" si="142"/>
        <v>0.5</v>
      </c>
      <c r="AD684">
        <f t="shared" si="143"/>
        <v>0.5</v>
      </c>
      <c r="AE684">
        <f t="shared" si="144"/>
        <v>0.5</v>
      </c>
      <c r="AF684">
        <f t="shared" si="145"/>
        <v>0.5</v>
      </c>
      <c r="AG684">
        <f t="shared" si="146"/>
        <v>0.5</v>
      </c>
      <c r="AH684">
        <f t="shared" si="147"/>
        <v>0.5</v>
      </c>
      <c r="AI684">
        <f t="shared" si="148"/>
        <v>0.25</v>
      </c>
      <c r="AJ684">
        <f t="shared" si="149"/>
        <v>0.25</v>
      </c>
      <c r="AK684">
        <f t="shared" si="150"/>
        <v>0.5</v>
      </c>
      <c r="AL684">
        <f t="shared" si="151"/>
        <v>0.5</v>
      </c>
      <c r="AM684">
        <f t="shared" si="152"/>
        <v>0.5</v>
      </c>
      <c r="AN684" s="6">
        <f t="shared" si="153"/>
        <v>1</v>
      </c>
      <c r="AO684" t="str">
        <f>VLOOKUP(BD_PONDERACIONES[[#This Row],[Comuna]],Tabla3[#All],2,0)</f>
        <v>Florida</v>
      </c>
    </row>
    <row r="685" spans="1:41" x14ac:dyDescent="0.35">
      <c r="A685" t="s">
        <v>878</v>
      </c>
      <c r="B685" t="s">
        <v>879</v>
      </c>
      <c r="C685" t="s">
        <v>652</v>
      </c>
      <c r="D685" s="5">
        <v>44627</v>
      </c>
      <c r="E685" s="5">
        <v>44603</v>
      </c>
      <c r="F685" t="s">
        <v>753</v>
      </c>
      <c r="G685" t="s">
        <v>880</v>
      </c>
      <c r="H685" t="s">
        <v>755</v>
      </c>
      <c r="J685" t="s">
        <v>756</v>
      </c>
      <c r="K685" t="s">
        <v>756</v>
      </c>
      <c r="L685" t="s">
        <v>757</v>
      </c>
      <c r="M685" t="s">
        <v>757</v>
      </c>
      <c r="N685" t="s">
        <v>756</v>
      </c>
      <c r="O685" t="s">
        <v>756</v>
      </c>
      <c r="P685" t="s">
        <v>765</v>
      </c>
      <c r="Q685" t="s">
        <v>759</v>
      </c>
      <c r="R685" t="s">
        <v>759</v>
      </c>
      <c r="S685" t="s">
        <v>756</v>
      </c>
      <c r="T685" t="s">
        <v>756</v>
      </c>
      <c r="U685" t="s">
        <v>756</v>
      </c>
      <c r="V685" t="s">
        <v>756</v>
      </c>
      <c r="W685" t="s">
        <v>756</v>
      </c>
      <c r="X685" t="s">
        <v>881</v>
      </c>
      <c r="Y685" t="str">
        <f t="shared" si="140"/>
        <v>febrero</v>
      </c>
      <c r="Z685">
        <f>YEAR(BD_PONDERACIONES[[#This Row],[Fecha Ejecución del Ticket]])</f>
        <v>2022</v>
      </c>
      <c r="AA685" t="str">
        <f t="shared" si="141"/>
        <v>marzo</v>
      </c>
      <c r="AB685">
        <f>YEAR(BD_PONDERACIONES[[#This Row],[Fecha de Inspección]])</f>
        <v>2022</v>
      </c>
      <c r="AC685">
        <f t="shared" si="142"/>
        <v>0.5</v>
      </c>
      <c r="AD685">
        <f t="shared" si="143"/>
        <v>0.5</v>
      </c>
      <c r="AE685">
        <f t="shared" si="144"/>
        <v>0.5</v>
      </c>
      <c r="AF685">
        <f t="shared" si="145"/>
        <v>0.5</v>
      </c>
      <c r="AG685">
        <f t="shared" si="146"/>
        <v>0.5</v>
      </c>
      <c r="AH685">
        <f t="shared" si="147"/>
        <v>0.5</v>
      </c>
      <c r="AI685">
        <f t="shared" si="148"/>
        <v>0.25</v>
      </c>
      <c r="AJ685">
        <f t="shared" si="149"/>
        <v>0.25</v>
      </c>
      <c r="AK685">
        <f t="shared" si="150"/>
        <v>0.5</v>
      </c>
      <c r="AL685">
        <f t="shared" si="151"/>
        <v>0.5</v>
      </c>
      <c r="AM685">
        <f t="shared" si="152"/>
        <v>0.5</v>
      </c>
      <c r="AN685" s="6">
        <f t="shared" si="153"/>
        <v>1</v>
      </c>
      <c r="AO685" t="str">
        <f>VLOOKUP(BD_PONDERACIONES[[#This Row],[Comuna]],Tabla3[#All],2,0)</f>
        <v>Florida</v>
      </c>
    </row>
    <row r="686" spans="1:41" x14ac:dyDescent="0.35">
      <c r="A686" t="s">
        <v>882</v>
      </c>
      <c r="B686" t="s">
        <v>883</v>
      </c>
      <c r="C686" t="s">
        <v>685</v>
      </c>
      <c r="D686" s="5">
        <v>44627</v>
      </c>
      <c r="E686" s="5">
        <v>44607</v>
      </c>
      <c r="F686" t="s">
        <v>753</v>
      </c>
      <c r="G686" t="s">
        <v>884</v>
      </c>
      <c r="H686" t="s">
        <v>755</v>
      </c>
      <c r="J686" t="s">
        <v>756</v>
      </c>
      <c r="K686" t="s">
        <v>756</v>
      </c>
      <c r="L686" t="s">
        <v>757</v>
      </c>
      <c r="M686" t="s">
        <v>757</v>
      </c>
      <c r="N686" t="s">
        <v>756</v>
      </c>
      <c r="O686" t="s">
        <v>756</v>
      </c>
      <c r="P686" t="s">
        <v>758</v>
      </c>
      <c r="Q686" t="s">
        <v>759</v>
      </c>
      <c r="R686" t="s">
        <v>759</v>
      </c>
      <c r="S686" t="s">
        <v>757</v>
      </c>
      <c r="T686" t="s">
        <v>757</v>
      </c>
      <c r="U686" t="s">
        <v>757</v>
      </c>
      <c r="V686" t="s">
        <v>756</v>
      </c>
      <c r="W686" t="s">
        <v>773</v>
      </c>
      <c r="X686" t="s">
        <v>885</v>
      </c>
      <c r="Y686" t="str">
        <f t="shared" si="140"/>
        <v>febrero</v>
      </c>
      <c r="Z686">
        <f>YEAR(BD_PONDERACIONES[[#This Row],[Fecha Ejecución del Ticket]])</f>
        <v>2022</v>
      </c>
      <c r="AA686" t="str">
        <f t="shared" si="141"/>
        <v>marzo</v>
      </c>
      <c r="AB686">
        <f>YEAR(BD_PONDERACIONES[[#This Row],[Fecha de Inspección]])</f>
        <v>2022</v>
      </c>
      <c r="AC686">
        <f t="shared" si="142"/>
        <v>0.5</v>
      </c>
      <c r="AD686">
        <f t="shared" si="143"/>
        <v>0.5</v>
      </c>
      <c r="AE686">
        <f t="shared" si="144"/>
        <v>0.5</v>
      </c>
      <c r="AF686">
        <f t="shared" si="145"/>
        <v>0.5</v>
      </c>
      <c r="AG686">
        <f t="shared" si="146"/>
        <v>0.5</v>
      </c>
      <c r="AH686">
        <f t="shared" si="147"/>
        <v>0.5</v>
      </c>
      <c r="AI686">
        <f t="shared" si="148"/>
        <v>0.25</v>
      </c>
      <c r="AJ686">
        <f t="shared" si="149"/>
        <v>0.25</v>
      </c>
      <c r="AK686">
        <f t="shared" si="150"/>
        <v>0.5</v>
      </c>
      <c r="AL686">
        <f t="shared" si="151"/>
        <v>0.5</v>
      </c>
      <c r="AM686">
        <f t="shared" si="152"/>
        <v>0</v>
      </c>
      <c r="AN686" s="6">
        <f t="shared" si="153"/>
        <v>0.9</v>
      </c>
      <c r="AO686" t="str">
        <f>VLOOKUP(BD_PONDERACIONES[[#This Row],[Comuna]],Tabla3[#All],2,0)</f>
        <v>Florida</v>
      </c>
    </row>
    <row r="687" spans="1:41" x14ac:dyDescent="0.35">
      <c r="A687" t="s">
        <v>886</v>
      </c>
      <c r="B687" t="s">
        <v>887</v>
      </c>
      <c r="C687" t="s">
        <v>682</v>
      </c>
      <c r="D687" s="5">
        <v>44627</v>
      </c>
      <c r="E687" s="5">
        <v>44607</v>
      </c>
      <c r="F687" t="s">
        <v>753</v>
      </c>
      <c r="G687" t="s">
        <v>888</v>
      </c>
      <c r="H687" t="s">
        <v>755</v>
      </c>
      <c r="J687" t="s">
        <v>756</v>
      </c>
      <c r="K687" t="s">
        <v>756</v>
      </c>
      <c r="L687" t="s">
        <v>757</v>
      </c>
      <c r="M687" t="s">
        <v>757</v>
      </c>
      <c r="N687" t="s">
        <v>756</v>
      </c>
      <c r="O687" t="s">
        <v>756</v>
      </c>
      <c r="P687" t="s">
        <v>765</v>
      </c>
      <c r="Q687" t="s">
        <v>759</v>
      </c>
      <c r="R687" t="s">
        <v>759</v>
      </c>
      <c r="S687" t="s">
        <v>756</v>
      </c>
      <c r="T687" t="s">
        <v>756</v>
      </c>
      <c r="U687" t="s">
        <v>756</v>
      </c>
      <c r="V687" t="s">
        <v>756</v>
      </c>
      <c r="W687" t="s">
        <v>756</v>
      </c>
      <c r="X687" t="s">
        <v>889</v>
      </c>
      <c r="Y687" t="str">
        <f t="shared" si="140"/>
        <v>febrero</v>
      </c>
      <c r="Z687">
        <f>YEAR(BD_PONDERACIONES[[#This Row],[Fecha Ejecución del Ticket]])</f>
        <v>2022</v>
      </c>
      <c r="AA687" t="str">
        <f t="shared" si="141"/>
        <v>marzo</v>
      </c>
      <c r="AB687">
        <f>YEAR(BD_PONDERACIONES[[#This Row],[Fecha de Inspección]])</f>
        <v>2022</v>
      </c>
      <c r="AC687">
        <f t="shared" si="142"/>
        <v>0.5</v>
      </c>
      <c r="AD687">
        <f t="shared" si="143"/>
        <v>0.5</v>
      </c>
      <c r="AE687">
        <f t="shared" si="144"/>
        <v>0.5</v>
      </c>
      <c r="AF687">
        <f t="shared" si="145"/>
        <v>0.5</v>
      </c>
      <c r="AG687">
        <f t="shared" si="146"/>
        <v>0.5</v>
      </c>
      <c r="AH687">
        <f t="shared" si="147"/>
        <v>0.5</v>
      </c>
      <c r="AI687">
        <f t="shared" si="148"/>
        <v>0.25</v>
      </c>
      <c r="AJ687">
        <f t="shared" si="149"/>
        <v>0.25</v>
      </c>
      <c r="AK687">
        <f t="shared" si="150"/>
        <v>0.5</v>
      </c>
      <c r="AL687">
        <f t="shared" si="151"/>
        <v>0.5</v>
      </c>
      <c r="AM687">
        <f t="shared" si="152"/>
        <v>0.5</v>
      </c>
      <c r="AN687" s="6">
        <f t="shared" si="153"/>
        <v>1</v>
      </c>
      <c r="AO687" t="str">
        <f>VLOOKUP(BD_PONDERACIONES[[#This Row],[Comuna]],Tabla3[#All],2,0)</f>
        <v>Florida</v>
      </c>
    </row>
    <row r="688" spans="1:41" x14ac:dyDescent="0.35">
      <c r="A688" t="s">
        <v>890</v>
      </c>
      <c r="B688" t="s">
        <v>891</v>
      </c>
      <c r="C688" t="s">
        <v>647</v>
      </c>
      <c r="D688" s="5">
        <v>44627</v>
      </c>
      <c r="E688" s="5">
        <v>44602</v>
      </c>
      <c r="F688" t="s">
        <v>753</v>
      </c>
      <c r="G688" t="s">
        <v>892</v>
      </c>
      <c r="H688" t="s">
        <v>755</v>
      </c>
      <c r="J688" t="s">
        <v>756</v>
      </c>
      <c r="K688" t="s">
        <v>756</v>
      </c>
      <c r="L688" t="s">
        <v>757</v>
      </c>
      <c r="M688" t="s">
        <v>757</v>
      </c>
      <c r="N688" t="s">
        <v>756</v>
      </c>
      <c r="O688" t="s">
        <v>756</v>
      </c>
      <c r="P688" t="s">
        <v>758</v>
      </c>
      <c r="Q688" t="s">
        <v>759</v>
      </c>
      <c r="R688" t="s">
        <v>759</v>
      </c>
      <c r="S688" t="s">
        <v>757</v>
      </c>
      <c r="T688" t="s">
        <v>757</v>
      </c>
      <c r="U688" t="s">
        <v>757</v>
      </c>
      <c r="V688" t="s">
        <v>756</v>
      </c>
      <c r="W688" t="s">
        <v>756</v>
      </c>
      <c r="X688" t="s">
        <v>778</v>
      </c>
      <c r="Y688" t="str">
        <f t="shared" si="140"/>
        <v>febrero</v>
      </c>
      <c r="Z688">
        <f>YEAR(BD_PONDERACIONES[[#This Row],[Fecha Ejecución del Ticket]])</f>
        <v>2022</v>
      </c>
      <c r="AA688" t="str">
        <f t="shared" si="141"/>
        <v>marzo</v>
      </c>
      <c r="AB688">
        <f>YEAR(BD_PONDERACIONES[[#This Row],[Fecha de Inspección]])</f>
        <v>2022</v>
      </c>
      <c r="AC688">
        <f t="shared" si="142"/>
        <v>0.5</v>
      </c>
      <c r="AD688">
        <f t="shared" si="143"/>
        <v>0.5</v>
      </c>
      <c r="AE688">
        <f t="shared" si="144"/>
        <v>0.5</v>
      </c>
      <c r="AF688">
        <f t="shared" si="145"/>
        <v>0.5</v>
      </c>
      <c r="AG688">
        <f t="shared" si="146"/>
        <v>0.5</v>
      </c>
      <c r="AH688">
        <f t="shared" si="147"/>
        <v>0.5</v>
      </c>
      <c r="AI688">
        <f t="shared" si="148"/>
        <v>0.25</v>
      </c>
      <c r="AJ688">
        <f t="shared" si="149"/>
        <v>0.25</v>
      </c>
      <c r="AK688">
        <f t="shared" si="150"/>
        <v>0.5</v>
      </c>
      <c r="AL688">
        <f t="shared" si="151"/>
        <v>0.5</v>
      </c>
      <c r="AM688">
        <f t="shared" si="152"/>
        <v>0.5</v>
      </c>
      <c r="AN688" s="6">
        <f t="shared" si="153"/>
        <v>1</v>
      </c>
      <c r="AO688" t="str">
        <f>VLOOKUP(BD_PONDERACIONES[[#This Row],[Comuna]],Tabla3[#All],2,0)</f>
        <v>Florida</v>
      </c>
    </row>
    <row r="689" spans="1:41" x14ac:dyDescent="0.35">
      <c r="A689" t="s">
        <v>893</v>
      </c>
      <c r="B689" t="s">
        <v>894</v>
      </c>
      <c r="C689" t="s">
        <v>657</v>
      </c>
      <c r="D689" s="5">
        <v>44627</v>
      </c>
      <c r="E689" s="5">
        <v>44603</v>
      </c>
      <c r="F689" t="s">
        <v>753</v>
      </c>
      <c r="G689" t="s">
        <v>895</v>
      </c>
      <c r="H689" t="s">
        <v>755</v>
      </c>
      <c r="J689" t="s">
        <v>756</v>
      </c>
      <c r="K689" t="s">
        <v>756</v>
      </c>
      <c r="L689" t="s">
        <v>757</v>
      </c>
      <c r="M689" t="s">
        <v>757</v>
      </c>
      <c r="N689" t="s">
        <v>756</v>
      </c>
      <c r="O689" t="s">
        <v>756</v>
      </c>
      <c r="P689" t="s">
        <v>758</v>
      </c>
      <c r="Q689" t="s">
        <v>759</v>
      </c>
      <c r="R689" t="s">
        <v>759</v>
      </c>
      <c r="S689" t="s">
        <v>757</v>
      </c>
      <c r="T689" t="s">
        <v>757</v>
      </c>
      <c r="U689" t="s">
        <v>757</v>
      </c>
      <c r="V689" t="s">
        <v>756</v>
      </c>
      <c r="W689" t="s">
        <v>773</v>
      </c>
      <c r="X689" t="s">
        <v>896</v>
      </c>
      <c r="Y689" t="str">
        <f t="shared" si="140"/>
        <v>febrero</v>
      </c>
      <c r="Z689">
        <f>YEAR(BD_PONDERACIONES[[#This Row],[Fecha Ejecución del Ticket]])</f>
        <v>2022</v>
      </c>
      <c r="AA689" t="str">
        <f t="shared" si="141"/>
        <v>marzo</v>
      </c>
      <c r="AB689">
        <f>YEAR(BD_PONDERACIONES[[#This Row],[Fecha de Inspección]])</f>
        <v>2022</v>
      </c>
      <c r="AC689">
        <f t="shared" si="142"/>
        <v>0.5</v>
      </c>
      <c r="AD689">
        <f t="shared" si="143"/>
        <v>0.5</v>
      </c>
      <c r="AE689">
        <f t="shared" si="144"/>
        <v>0.5</v>
      </c>
      <c r="AF689">
        <f t="shared" si="145"/>
        <v>0.5</v>
      </c>
      <c r="AG689">
        <f t="shared" si="146"/>
        <v>0.5</v>
      </c>
      <c r="AH689">
        <f t="shared" si="147"/>
        <v>0.5</v>
      </c>
      <c r="AI689">
        <f t="shared" si="148"/>
        <v>0.25</v>
      </c>
      <c r="AJ689">
        <f t="shared" si="149"/>
        <v>0.25</v>
      </c>
      <c r="AK689">
        <f t="shared" si="150"/>
        <v>0.5</v>
      </c>
      <c r="AL689">
        <f t="shared" si="151"/>
        <v>0.5</v>
      </c>
      <c r="AM689">
        <f t="shared" si="152"/>
        <v>0</v>
      </c>
      <c r="AN689" s="6">
        <f t="shared" si="153"/>
        <v>0.9</v>
      </c>
      <c r="AO689" t="str">
        <f>VLOOKUP(BD_PONDERACIONES[[#This Row],[Comuna]],Tabla3[#All],2,0)</f>
        <v>Florida</v>
      </c>
    </row>
    <row r="690" spans="1:41" x14ac:dyDescent="0.35">
      <c r="A690" t="s">
        <v>897</v>
      </c>
      <c r="B690" t="s">
        <v>898</v>
      </c>
      <c r="C690" t="s">
        <v>686</v>
      </c>
      <c r="D690" s="5">
        <v>44627</v>
      </c>
      <c r="E690" s="5">
        <v>44607</v>
      </c>
      <c r="F690" t="s">
        <v>753</v>
      </c>
      <c r="G690" t="s">
        <v>899</v>
      </c>
      <c r="H690" t="s">
        <v>755</v>
      </c>
      <c r="J690" t="s">
        <v>756</v>
      </c>
      <c r="K690" t="s">
        <v>756</v>
      </c>
      <c r="L690" t="s">
        <v>773</v>
      </c>
      <c r="M690" t="s">
        <v>773</v>
      </c>
      <c r="N690" t="s">
        <v>756</v>
      </c>
      <c r="O690" t="s">
        <v>756</v>
      </c>
      <c r="P690" t="s">
        <v>758</v>
      </c>
      <c r="Q690" t="s">
        <v>759</v>
      </c>
      <c r="R690" t="s">
        <v>759</v>
      </c>
      <c r="S690" t="s">
        <v>757</v>
      </c>
      <c r="T690" t="s">
        <v>757</v>
      </c>
      <c r="U690" t="s">
        <v>757</v>
      </c>
      <c r="V690" t="s">
        <v>756</v>
      </c>
      <c r="W690" t="s">
        <v>756</v>
      </c>
      <c r="X690" t="s">
        <v>900</v>
      </c>
      <c r="Y690" t="str">
        <f t="shared" si="140"/>
        <v>febrero</v>
      </c>
      <c r="Z690">
        <f>YEAR(BD_PONDERACIONES[[#This Row],[Fecha Ejecución del Ticket]])</f>
        <v>2022</v>
      </c>
      <c r="AA690" t="str">
        <f t="shared" si="141"/>
        <v>marzo</v>
      </c>
      <c r="AB690">
        <f>YEAR(BD_PONDERACIONES[[#This Row],[Fecha de Inspección]])</f>
        <v>2022</v>
      </c>
      <c r="AC690">
        <f t="shared" si="142"/>
        <v>0.5</v>
      </c>
      <c r="AD690">
        <f t="shared" si="143"/>
        <v>0.5</v>
      </c>
      <c r="AE690">
        <f t="shared" si="144"/>
        <v>0</v>
      </c>
      <c r="AF690">
        <f t="shared" si="145"/>
        <v>0</v>
      </c>
      <c r="AG690">
        <f t="shared" si="146"/>
        <v>0.5</v>
      </c>
      <c r="AH690">
        <f t="shared" si="147"/>
        <v>0.5</v>
      </c>
      <c r="AI690">
        <f t="shared" si="148"/>
        <v>0.25</v>
      </c>
      <c r="AJ690">
        <f t="shared" si="149"/>
        <v>0.25</v>
      </c>
      <c r="AK690">
        <f t="shared" si="150"/>
        <v>0.5</v>
      </c>
      <c r="AL690">
        <f t="shared" si="151"/>
        <v>0.5</v>
      </c>
      <c r="AM690">
        <f t="shared" si="152"/>
        <v>0.5</v>
      </c>
      <c r="AN690" s="6">
        <f t="shared" si="153"/>
        <v>0.7</v>
      </c>
      <c r="AO690" t="str">
        <f>VLOOKUP(BD_PONDERACIONES[[#This Row],[Comuna]],Tabla3[#All],2,0)</f>
        <v>Florida</v>
      </c>
    </row>
    <row r="691" spans="1:41" x14ac:dyDescent="0.35">
      <c r="A691" t="s">
        <v>901</v>
      </c>
      <c r="B691" t="s">
        <v>902</v>
      </c>
      <c r="C691" t="s">
        <v>691</v>
      </c>
      <c r="D691" s="5">
        <v>44627</v>
      </c>
      <c r="E691" s="5">
        <v>44608</v>
      </c>
      <c r="F691" t="s">
        <v>753</v>
      </c>
      <c r="G691" t="s">
        <v>903</v>
      </c>
      <c r="H691" t="s">
        <v>755</v>
      </c>
      <c r="J691" t="s">
        <v>756</v>
      </c>
      <c r="K691" t="s">
        <v>756</v>
      </c>
      <c r="L691" t="s">
        <v>773</v>
      </c>
      <c r="M691" t="s">
        <v>773</v>
      </c>
      <c r="N691" t="s">
        <v>756</v>
      </c>
      <c r="O691" t="s">
        <v>756</v>
      </c>
      <c r="P691" t="s">
        <v>765</v>
      </c>
      <c r="Q691" t="s">
        <v>759</v>
      </c>
      <c r="R691" t="s">
        <v>759</v>
      </c>
      <c r="S691" t="s">
        <v>756</v>
      </c>
      <c r="T691" t="s">
        <v>756</v>
      </c>
      <c r="U691" t="s">
        <v>756</v>
      </c>
      <c r="V691" t="s">
        <v>756</v>
      </c>
      <c r="W691" t="s">
        <v>904</v>
      </c>
      <c r="X691" t="s">
        <v>905</v>
      </c>
      <c r="Y691" t="str">
        <f t="shared" si="140"/>
        <v>febrero</v>
      </c>
      <c r="Z691">
        <f>YEAR(BD_PONDERACIONES[[#This Row],[Fecha Ejecución del Ticket]])</f>
        <v>2022</v>
      </c>
      <c r="AA691" t="str">
        <f t="shared" si="141"/>
        <v>marzo</v>
      </c>
      <c r="AB691">
        <f>YEAR(BD_PONDERACIONES[[#This Row],[Fecha de Inspección]])</f>
        <v>2022</v>
      </c>
      <c r="AC691">
        <f t="shared" si="142"/>
        <v>0.5</v>
      </c>
      <c r="AD691">
        <f t="shared" si="143"/>
        <v>0.5</v>
      </c>
      <c r="AE691">
        <f t="shared" si="144"/>
        <v>0</v>
      </c>
      <c r="AF691">
        <f t="shared" si="145"/>
        <v>0</v>
      </c>
      <c r="AG691">
        <f t="shared" si="146"/>
        <v>0.5</v>
      </c>
      <c r="AH691">
        <f t="shared" si="147"/>
        <v>0.5</v>
      </c>
      <c r="AI691">
        <f t="shared" si="148"/>
        <v>0.25</v>
      </c>
      <c r="AJ691">
        <f t="shared" si="149"/>
        <v>0.25</v>
      </c>
      <c r="AK691">
        <f t="shared" si="150"/>
        <v>0.5</v>
      </c>
      <c r="AL691">
        <f t="shared" si="151"/>
        <v>0.5</v>
      </c>
      <c r="AM691">
        <f t="shared" si="152"/>
        <v>0.32500000000000001</v>
      </c>
      <c r="AN691" s="6">
        <f t="shared" si="153"/>
        <v>0.66500000000000004</v>
      </c>
      <c r="AO691" t="str">
        <f>VLOOKUP(BD_PONDERACIONES[[#This Row],[Comuna]],Tabla3[#All],2,0)</f>
        <v>Florida</v>
      </c>
    </row>
    <row r="692" spans="1:41" x14ac:dyDescent="0.35">
      <c r="A692" t="s">
        <v>906</v>
      </c>
      <c r="B692" t="s">
        <v>907</v>
      </c>
      <c r="C692" t="s">
        <v>689</v>
      </c>
      <c r="D692" s="5">
        <v>44627</v>
      </c>
      <c r="E692" s="5">
        <v>44608</v>
      </c>
      <c r="F692" t="s">
        <v>753</v>
      </c>
      <c r="G692" t="s">
        <v>908</v>
      </c>
      <c r="H692" t="s">
        <v>755</v>
      </c>
      <c r="J692" t="s">
        <v>756</v>
      </c>
      <c r="K692" t="s">
        <v>756</v>
      </c>
      <c r="L692" t="s">
        <v>757</v>
      </c>
      <c r="M692" t="s">
        <v>757</v>
      </c>
      <c r="N692" t="s">
        <v>756</v>
      </c>
      <c r="O692" t="s">
        <v>756</v>
      </c>
      <c r="P692" t="s">
        <v>765</v>
      </c>
      <c r="Q692" t="s">
        <v>759</v>
      </c>
      <c r="R692" t="s">
        <v>759</v>
      </c>
      <c r="S692" t="s">
        <v>756</v>
      </c>
      <c r="T692" t="s">
        <v>756</v>
      </c>
      <c r="U692" t="s">
        <v>756</v>
      </c>
      <c r="V692" t="s">
        <v>756</v>
      </c>
      <c r="W692" t="s">
        <v>756</v>
      </c>
      <c r="X692" t="s">
        <v>909</v>
      </c>
      <c r="Y692" t="str">
        <f t="shared" si="140"/>
        <v>febrero</v>
      </c>
      <c r="Z692">
        <f>YEAR(BD_PONDERACIONES[[#This Row],[Fecha Ejecución del Ticket]])</f>
        <v>2022</v>
      </c>
      <c r="AA692" t="str">
        <f t="shared" si="141"/>
        <v>marzo</v>
      </c>
      <c r="AB692">
        <f>YEAR(BD_PONDERACIONES[[#This Row],[Fecha de Inspección]])</f>
        <v>2022</v>
      </c>
      <c r="AC692">
        <f t="shared" si="142"/>
        <v>0.5</v>
      </c>
      <c r="AD692">
        <f t="shared" si="143"/>
        <v>0.5</v>
      </c>
      <c r="AE692">
        <f t="shared" si="144"/>
        <v>0.5</v>
      </c>
      <c r="AF692">
        <f t="shared" si="145"/>
        <v>0.5</v>
      </c>
      <c r="AG692">
        <f t="shared" si="146"/>
        <v>0.5</v>
      </c>
      <c r="AH692">
        <f t="shared" si="147"/>
        <v>0.5</v>
      </c>
      <c r="AI692">
        <f t="shared" si="148"/>
        <v>0.25</v>
      </c>
      <c r="AJ692">
        <f t="shared" si="149"/>
        <v>0.25</v>
      </c>
      <c r="AK692">
        <f t="shared" si="150"/>
        <v>0.5</v>
      </c>
      <c r="AL692">
        <f t="shared" si="151"/>
        <v>0.5</v>
      </c>
      <c r="AM692">
        <f t="shared" si="152"/>
        <v>0.5</v>
      </c>
      <c r="AN692" s="6">
        <f t="shared" si="153"/>
        <v>1</v>
      </c>
      <c r="AO692" t="str">
        <f>VLOOKUP(BD_PONDERACIONES[[#This Row],[Comuna]],Tabla3[#All],2,0)</f>
        <v>Florida</v>
      </c>
    </row>
    <row r="693" spans="1:41" x14ac:dyDescent="0.35">
      <c r="A693" t="s">
        <v>910</v>
      </c>
      <c r="B693" t="s">
        <v>911</v>
      </c>
      <c r="C693" t="s">
        <v>679</v>
      </c>
      <c r="D693" s="5">
        <v>44627</v>
      </c>
      <c r="E693" s="5">
        <v>44607</v>
      </c>
      <c r="F693" t="s">
        <v>753</v>
      </c>
      <c r="G693" t="s">
        <v>912</v>
      </c>
      <c r="H693" t="s">
        <v>755</v>
      </c>
      <c r="J693" t="s">
        <v>756</v>
      </c>
      <c r="K693" t="s">
        <v>756</v>
      </c>
      <c r="L693" t="s">
        <v>757</v>
      </c>
      <c r="M693" t="s">
        <v>757</v>
      </c>
      <c r="N693" t="s">
        <v>756</v>
      </c>
      <c r="O693" t="s">
        <v>756</v>
      </c>
      <c r="P693" t="s">
        <v>765</v>
      </c>
      <c r="Q693" t="s">
        <v>759</v>
      </c>
      <c r="R693" t="s">
        <v>759</v>
      </c>
      <c r="S693" t="s">
        <v>757</v>
      </c>
      <c r="T693" t="s">
        <v>757</v>
      </c>
      <c r="U693" t="s">
        <v>757</v>
      </c>
      <c r="V693" t="s">
        <v>756</v>
      </c>
      <c r="W693" t="s">
        <v>756</v>
      </c>
      <c r="X693" t="s">
        <v>913</v>
      </c>
      <c r="Y693" t="str">
        <f t="shared" si="140"/>
        <v>febrero</v>
      </c>
      <c r="Z693">
        <f>YEAR(BD_PONDERACIONES[[#This Row],[Fecha Ejecución del Ticket]])</f>
        <v>2022</v>
      </c>
      <c r="AA693" t="str">
        <f t="shared" si="141"/>
        <v>marzo</v>
      </c>
      <c r="AB693">
        <f>YEAR(BD_PONDERACIONES[[#This Row],[Fecha de Inspección]])</f>
        <v>2022</v>
      </c>
      <c r="AC693">
        <f t="shared" si="142"/>
        <v>0.5</v>
      </c>
      <c r="AD693">
        <f t="shared" si="143"/>
        <v>0.5</v>
      </c>
      <c r="AE693">
        <f t="shared" si="144"/>
        <v>0.5</v>
      </c>
      <c r="AF693">
        <f t="shared" si="145"/>
        <v>0.5</v>
      </c>
      <c r="AG693">
        <f t="shared" si="146"/>
        <v>0.5</v>
      </c>
      <c r="AH693">
        <f t="shared" si="147"/>
        <v>0.5</v>
      </c>
      <c r="AI693">
        <f t="shared" si="148"/>
        <v>0.25</v>
      </c>
      <c r="AJ693">
        <f t="shared" si="149"/>
        <v>0.25</v>
      </c>
      <c r="AK693">
        <f t="shared" si="150"/>
        <v>0.5</v>
      </c>
      <c r="AL693">
        <f t="shared" si="151"/>
        <v>0.5</v>
      </c>
      <c r="AM693">
        <f t="shared" si="152"/>
        <v>0.5</v>
      </c>
      <c r="AN693" s="6">
        <f t="shared" si="153"/>
        <v>1</v>
      </c>
      <c r="AO693" t="str">
        <f>VLOOKUP(BD_PONDERACIONES[[#This Row],[Comuna]],Tabla3[#All],2,0)</f>
        <v>Florida</v>
      </c>
    </row>
    <row r="694" spans="1:41" x14ac:dyDescent="0.35">
      <c r="A694" t="s">
        <v>914</v>
      </c>
      <c r="B694" t="s">
        <v>915</v>
      </c>
      <c r="C694" t="s">
        <v>675</v>
      </c>
      <c r="D694" s="5">
        <v>44627</v>
      </c>
      <c r="E694" s="5">
        <v>44607</v>
      </c>
      <c r="F694" t="s">
        <v>753</v>
      </c>
      <c r="G694" t="s">
        <v>916</v>
      </c>
      <c r="H694" t="s">
        <v>755</v>
      </c>
      <c r="J694" t="s">
        <v>756</v>
      </c>
      <c r="K694" t="s">
        <v>756</v>
      </c>
      <c r="L694" t="s">
        <v>773</v>
      </c>
      <c r="M694" t="s">
        <v>773</v>
      </c>
      <c r="N694" t="s">
        <v>756</v>
      </c>
      <c r="O694" t="s">
        <v>756</v>
      </c>
      <c r="P694" t="s">
        <v>765</v>
      </c>
      <c r="Q694" t="s">
        <v>759</v>
      </c>
      <c r="R694" t="s">
        <v>759</v>
      </c>
      <c r="S694" t="s">
        <v>756</v>
      </c>
      <c r="T694" t="s">
        <v>756</v>
      </c>
      <c r="U694" t="s">
        <v>756</v>
      </c>
      <c r="V694" t="s">
        <v>756</v>
      </c>
      <c r="W694" t="s">
        <v>773</v>
      </c>
      <c r="X694" t="s">
        <v>917</v>
      </c>
      <c r="Y694" t="str">
        <f t="shared" si="140"/>
        <v>febrero</v>
      </c>
      <c r="Z694">
        <f>YEAR(BD_PONDERACIONES[[#This Row],[Fecha Ejecución del Ticket]])</f>
        <v>2022</v>
      </c>
      <c r="AA694" t="str">
        <f t="shared" si="141"/>
        <v>marzo</v>
      </c>
      <c r="AB694">
        <f>YEAR(BD_PONDERACIONES[[#This Row],[Fecha de Inspección]])</f>
        <v>2022</v>
      </c>
      <c r="AC694">
        <f t="shared" si="142"/>
        <v>0.5</v>
      </c>
      <c r="AD694">
        <f t="shared" si="143"/>
        <v>0.5</v>
      </c>
      <c r="AE694">
        <f t="shared" si="144"/>
        <v>0</v>
      </c>
      <c r="AF694">
        <f t="shared" si="145"/>
        <v>0</v>
      </c>
      <c r="AG694">
        <f t="shared" si="146"/>
        <v>0.5</v>
      </c>
      <c r="AH694">
        <f t="shared" si="147"/>
        <v>0.5</v>
      </c>
      <c r="AI694">
        <f t="shared" si="148"/>
        <v>0.25</v>
      </c>
      <c r="AJ694">
        <f t="shared" si="149"/>
        <v>0.25</v>
      </c>
      <c r="AK694">
        <f t="shared" si="150"/>
        <v>0.5</v>
      </c>
      <c r="AL694">
        <f t="shared" si="151"/>
        <v>0.5</v>
      </c>
      <c r="AM694">
        <f t="shared" si="152"/>
        <v>0</v>
      </c>
      <c r="AN694" s="6">
        <f t="shared" si="153"/>
        <v>0.6</v>
      </c>
      <c r="AO694" t="str">
        <f>VLOOKUP(BD_PONDERACIONES[[#This Row],[Comuna]],Tabla3[#All],2,0)</f>
        <v>Florida</v>
      </c>
    </row>
    <row r="695" spans="1:41" x14ac:dyDescent="0.35">
      <c r="A695" t="s">
        <v>3803</v>
      </c>
      <c r="B695" t="s">
        <v>3804</v>
      </c>
      <c r="C695" t="s">
        <v>3805</v>
      </c>
      <c r="D695" s="5">
        <v>44628</v>
      </c>
      <c r="E695" s="5">
        <v>44614</v>
      </c>
      <c r="F695" t="s">
        <v>763</v>
      </c>
      <c r="G695" t="s">
        <v>3806</v>
      </c>
      <c r="H695" t="s">
        <v>755</v>
      </c>
      <c r="J695" t="s">
        <v>756</v>
      </c>
      <c r="K695" t="s">
        <v>756</v>
      </c>
      <c r="L695" t="s">
        <v>757</v>
      </c>
      <c r="M695" t="s">
        <v>757</v>
      </c>
      <c r="N695" t="s">
        <v>756</v>
      </c>
      <c r="O695" t="s">
        <v>756</v>
      </c>
      <c r="P695" t="s">
        <v>758</v>
      </c>
      <c r="Q695" t="s">
        <v>759</v>
      </c>
      <c r="R695" t="s">
        <v>759</v>
      </c>
      <c r="S695" t="s">
        <v>757</v>
      </c>
      <c r="T695" t="s">
        <v>757</v>
      </c>
      <c r="U695" t="s">
        <v>757</v>
      </c>
      <c r="V695" t="s">
        <v>768</v>
      </c>
      <c r="W695" t="s">
        <v>768</v>
      </c>
      <c r="X695" t="s">
        <v>3807</v>
      </c>
      <c r="Y695" t="str">
        <f t="shared" si="140"/>
        <v>febrero</v>
      </c>
      <c r="Z695">
        <f>YEAR(BD_PONDERACIONES[[#This Row],[Fecha Ejecución del Ticket]])</f>
        <v>2022</v>
      </c>
      <c r="AA695" t="str">
        <f t="shared" si="141"/>
        <v>marzo</v>
      </c>
      <c r="AB695">
        <f>YEAR(BD_PONDERACIONES[[#This Row],[Fecha de Inspección]])</f>
        <v>2022</v>
      </c>
      <c r="AC695">
        <f t="shared" si="142"/>
        <v>0.5</v>
      </c>
      <c r="AD695">
        <f t="shared" si="143"/>
        <v>0.5</v>
      </c>
      <c r="AE695">
        <f t="shared" si="144"/>
        <v>0.5</v>
      </c>
      <c r="AF695">
        <f t="shared" si="145"/>
        <v>0.5</v>
      </c>
      <c r="AG695">
        <f t="shared" si="146"/>
        <v>0.5</v>
      </c>
      <c r="AH695">
        <f t="shared" si="147"/>
        <v>0.5</v>
      </c>
      <c r="AI695">
        <f t="shared" si="148"/>
        <v>0.25</v>
      </c>
      <c r="AJ695">
        <f t="shared" si="149"/>
        <v>0.25</v>
      </c>
      <c r="AK695">
        <f t="shared" si="150"/>
        <v>0.5</v>
      </c>
      <c r="AL695">
        <f t="shared" si="151"/>
        <v>0.17499999999999999</v>
      </c>
      <c r="AM695">
        <f t="shared" si="152"/>
        <v>0.17499999999999999</v>
      </c>
      <c r="AN695" s="6">
        <f t="shared" si="153"/>
        <v>0.87</v>
      </c>
      <c r="AO695" t="str">
        <f>VLOOKUP(BD_PONDERACIONES[[#This Row],[Comuna]],Tabla3[#All],2,0)</f>
        <v>Florida</v>
      </c>
    </row>
    <row r="696" spans="1:41" x14ac:dyDescent="0.35">
      <c r="A696" t="s">
        <v>3808</v>
      </c>
      <c r="B696" t="s">
        <v>3809</v>
      </c>
      <c r="C696" t="s">
        <v>3810</v>
      </c>
      <c r="D696" s="5">
        <v>44628</v>
      </c>
      <c r="E696" s="5">
        <v>44611</v>
      </c>
      <c r="F696" t="s">
        <v>763</v>
      </c>
      <c r="G696" t="s">
        <v>3811</v>
      </c>
      <c r="H696" t="s">
        <v>755</v>
      </c>
      <c r="J696" t="s">
        <v>756</v>
      </c>
      <c r="K696" t="s">
        <v>756</v>
      </c>
      <c r="L696" t="s">
        <v>756</v>
      </c>
      <c r="M696" t="s">
        <v>756</v>
      </c>
      <c r="N696" t="s">
        <v>756</v>
      </c>
      <c r="O696" t="s">
        <v>756</v>
      </c>
      <c r="P696" t="s">
        <v>765</v>
      </c>
      <c r="Q696" t="s">
        <v>3812</v>
      </c>
      <c r="R696" t="s">
        <v>3813</v>
      </c>
      <c r="S696" t="s">
        <v>756</v>
      </c>
      <c r="T696" t="s">
        <v>756</v>
      </c>
      <c r="U696" t="s">
        <v>756</v>
      </c>
      <c r="V696" t="s">
        <v>773</v>
      </c>
      <c r="W696" t="s">
        <v>773</v>
      </c>
      <c r="X696" t="s">
        <v>3814</v>
      </c>
      <c r="Y696" t="str">
        <f t="shared" si="140"/>
        <v>febrero</v>
      </c>
      <c r="Z696">
        <f>YEAR(BD_PONDERACIONES[[#This Row],[Fecha Ejecución del Ticket]])</f>
        <v>2022</v>
      </c>
      <c r="AA696" t="str">
        <f t="shared" si="141"/>
        <v>marzo</v>
      </c>
      <c r="AB696">
        <f>YEAR(BD_PONDERACIONES[[#This Row],[Fecha de Inspección]])</f>
        <v>2022</v>
      </c>
      <c r="AC696">
        <f t="shared" si="142"/>
        <v>0.5</v>
      </c>
      <c r="AD696">
        <f t="shared" si="143"/>
        <v>0.5</v>
      </c>
      <c r="AE696">
        <f t="shared" si="144"/>
        <v>0.5</v>
      </c>
      <c r="AF696">
        <f t="shared" si="145"/>
        <v>0.5</v>
      </c>
      <c r="AG696">
        <f t="shared" si="146"/>
        <v>0.5</v>
      </c>
      <c r="AH696">
        <f t="shared" si="147"/>
        <v>0.5</v>
      </c>
      <c r="AI696">
        <f t="shared" si="148"/>
        <v>0.25</v>
      </c>
      <c r="AJ696">
        <f t="shared" si="149"/>
        <v>0.25</v>
      </c>
      <c r="AK696">
        <f t="shared" si="150"/>
        <v>0.5</v>
      </c>
      <c r="AL696">
        <f t="shared" si="151"/>
        <v>0</v>
      </c>
      <c r="AM696">
        <f t="shared" si="152"/>
        <v>0</v>
      </c>
      <c r="AN696" s="6">
        <f t="shared" si="153"/>
        <v>0.8</v>
      </c>
      <c r="AO696" t="str">
        <f>VLOOKUP(BD_PONDERACIONES[[#This Row],[Comuna]],Tabla3[#All],2,0)</f>
        <v>Florida</v>
      </c>
    </row>
    <row r="697" spans="1:41" x14ac:dyDescent="0.35">
      <c r="A697" t="s">
        <v>751</v>
      </c>
      <c r="B697" t="s">
        <v>752</v>
      </c>
      <c r="C697" t="s">
        <v>0</v>
      </c>
      <c r="D697" s="5">
        <v>44628</v>
      </c>
      <c r="E697" s="5">
        <v>44608</v>
      </c>
      <c r="F697" t="s">
        <v>753</v>
      </c>
      <c r="G697" t="s">
        <v>754</v>
      </c>
      <c r="H697" t="s">
        <v>755</v>
      </c>
      <c r="J697" t="s">
        <v>756</v>
      </c>
      <c r="K697" t="s">
        <v>756</v>
      </c>
      <c r="L697" t="s">
        <v>757</v>
      </c>
      <c r="M697" t="s">
        <v>757</v>
      </c>
      <c r="N697" t="s">
        <v>756</v>
      </c>
      <c r="O697" t="s">
        <v>756</v>
      </c>
      <c r="P697" t="s">
        <v>758</v>
      </c>
      <c r="Q697" t="s">
        <v>759</v>
      </c>
      <c r="R697" t="s">
        <v>759</v>
      </c>
      <c r="S697" t="s">
        <v>757</v>
      </c>
      <c r="T697" t="s">
        <v>757</v>
      </c>
      <c r="U697" t="s">
        <v>757</v>
      </c>
      <c r="V697" t="s">
        <v>756</v>
      </c>
      <c r="W697" t="s">
        <v>756</v>
      </c>
      <c r="X697" t="s">
        <v>760</v>
      </c>
      <c r="Y697" t="str">
        <f t="shared" si="140"/>
        <v>febrero</v>
      </c>
      <c r="Z697">
        <f>YEAR(BD_PONDERACIONES[[#This Row],[Fecha Ejecución del Ticket]])</f>
        <v>2022</v>
      </c>
      <c r="AA697" t="str">
        <f t="shared" si="141"/>
        <v>marzo</v>
      </c>
      <c r="AB697">
        <f>YEAR(BD_PONDERACIONES[[#This Row],[Fecha de Inspección]])</f>
        <v>2022</v>
      </c>
      <c r="AC697">
        <f t="shared" si="142"/>
        <v>0.5</v>
      </c>
      <c r="AD697">
        <f t="shared" si="143"/>
        <v>0.5</v>
      </c>
      <c r="AE697">
        <f t="shared" si="144"/>
        <v>0.5</v>
      </c>
      <c r="AF697">
        <f t="shared" si="145"/>
        <v>0.5</v>
      </c>
      <c r="AG697">
        <f t="shared" si="146"/>
        <v>0.5</v>
      </c>
      <c r="AH697">
        <f t="shared" si="147"/>
        <v>0.5</v>
      </c>
      <c r="AI697">
        <f t="shared" si="148"/>
        <v>0.25</v>
      </c>
      <c r="AJ697">
        <f t="shared" si="149"/>
        <v>0.25</v>
      </c>
      <c r="AK697">
        <f t="shared" si="150"/>
        <v>0.5</v>
      </c>
      <c r="AL697">
        <f t="shared" si="151"/>
        <v>0.5</v>
      </c>
      <c r="AM697">
        <f t="shared" si="152"/>
        <v>0.5</v>
      </c>
      <c r="AN697" s="6">
        <f t="shared" si="153"/>
        <v>1</v>
      </c>
      <c r="AO697" t="str">
        <f>VLOOKUP(BD_PONDERACIONES[[#This Row],[Comuna]],Tabla3[#All],2,0)</f>
        <v>Florida</v>
      </c>
    </row>
    <row r="698" spans="1:41" x14ac:dyDescent="0.35">
      <c r="A698" t="s">
        <v>761</v>
      </c>
      <c r="B698" t="s">
        <v>762</v>
      </c>
      <c r="C698" t="s">
        <v>1</v>
      </c>
      <c r="D698" s="5">
        <v>44628</v>
      </c>
      <c r="E698" s="5">
        <v>44613</v>
      </c>
      <c r="F698" t="s">
        <v>763</v>
      </c>
      <c r="G698" t="s">
        <v>764</v>
      </c>
      <c r="H698" t="s">
        <v>755</v>
      </c>
      <c r="J698" t="s">
        <v>756</v>
      </c>
      <c r="K698" t="s">
        <v>756</v>
      </c>
      <c r="L698" t="s">
        <v>756</v>
      </c>
      <c r="M698" t="s">
        <v>756</v>
      </c>
      <c r="N698" t="s">
        <v>756</v>
      </c>
      <c r="O698" t="s">
        <v>756</v>
      </c>
      <c r="P698" t="s">
        <v>765</v>
      </c>
      <c r="Q698" t="s">
        <v>766</v>
      </c>
      <c r="R698" t="s">
        <v>767</v>
      </c>
      <c r="S698" t="s">
        <v>756</v>
      </c>
      <c r="T698" t="s">
        <v>756</v>
      </c>
      <c r="U698" t="s">
        <v>756</v>
      </c>
      <c r="V698" t="s">
        <v>756</v>
      </c>
      <c r="W698" t="s">
        <v>768</v>
      </c>
      <c r="X698" t="s">
        <v>769</v>
      </c>
      <c r="Y698" t="str">
        <f t="shared" si="140"/>
        <v>febrero</v>
      </c>
      <c r="Z698">
        <f>YEAR(BD_PONDERACIONES[[#This Row],[Fecha Ejecución del Ticket]])</f>
        <v>2022</v>
      </c>
      <c r="AA698" t="str">
        <f t="shared" si="141"/>
        <v>marzo</v>
      </c>
      <c r="AB698">
        <f>YEAR(BD_PONDERACIONES[[#This Row],[Fecha de Inspección]])</f>
        <v>2022</v>
      </c>
      <c r="AC698">
        <f t="shared" si="142"/>
        <v>0.5</v>
      </c>
      <c r="AD698">
        <f t="shared" si="143"/>
        <v>0.5</v>
      </c>
      <c r="AE698">
        <f t="shared" si="144"/>
        <v>0.5</v>
      </c>
      <c r="AF698">
        <f t="shared" si="145"/>
        <v>0.5</v>
      </c>
      <c r="AG698">
        <f t="shared" si="146"/>
        <v>0.5</v>
      </c>
      <c r="AH698">
        <f t="shared" si="147"/>
        <v>0.5</v>
      </c>
      <c r="AI698">
        <f t="shared" si="148"/>
        <v>0.25</v>
      </c>
      <c r="AJ698">
        <f t="shared" si="149"/>
        <v>0.25</v>
      </c>
      <c r="AK698">
        <f t="shared" si="150"/>
        <v>0.5</v>
      </c>
      <c r="AL698">
        <f t="shared" si="151"/>
        <v>0.5</v>
      </c>
      <c r="AM698">
        <f t="shared" si="152"/>
        <v>0.17499999999999999</v>
      </c>
      <c r="AN698" s="6">
        <f t="shared" si="153"/>
        <v>0.93500000000000005</v>
      </c>
      <c r="AO698" t="str">
        <f>VLOOKUP(BD_PONDERACIONES[[#This Row],[Comuna]],Tabla3[#All],2,0)</f>
        <v>Florida</v>
      </c>
    </row>
    <row r="699" spans="1:41" x14ac:dyDescent="0.35">
      <c r="A699" t="s">
        <v>770</v>
      </c>
      <c r="B699" t="s">
        <v>771</v>
      </c>
      <c r="C699" t="s">
        <v>693</v>
      </c>
      <c r="D699" s="5">
        <v>44628</v>
      </c>
      <c r="E699" s="5">
        <v>44609</v>
      </c>
      <c r="F699" t="s">
        <v>763</v>
      </c>
      <c r="G699" t="s">
        <v>772</v>
      </c>
      <c r="H699" t="s">
        <v>755</v>
      </c>
      <c r="J699" t="s">
        <v>756</v>
      </c>
      <c r="K699" t="s">
        <v>756</v>
      </c>
      <c r="L699" t="s">
        <v>757</v>
      </c>
      <c r="M699" t="s">
        <v>757</v>
      </c>
      <c r="N699" t="s">
        <v>756</v>
      </c>
      <c r="O699" t="s">
        <v>756</v>
      </c>
      <c r="P699" t="s">
        <v>758</v>
      </c>
      <c r="Q699" t="s">
        <v>759</v>
      </c>
      <c r="R699" t="s">
        <v>759</v>
      </c>
      <c r="S699" t="s">
        <v>757</v>
      </c>
      <c r="T699" t="s">
        <v>757</v>
      </c>
      <c r="U699" t="s">
        <v>757</v>
      </c>
      <c r="V699" t="s">
        <v>773</v>
      </c>
      <c r="W699" t="s">
        <v>773</v>
      </c>
      <c r="X699" t="s">
        <v>774</v>
      </c>
      <c r="Y699" t="str">
        <f t="shared" si="140"/>
        <v>febrero</v>
      </c>
      <c r="Z699">
        <f>YEAR(BD_PONDERACIONES[[#This Row],[Fecha Ejecución del Ticket]])</f>
        <v>2022</v>
      </c>
      <c r="AA699" t="str">
        <f t="shared" si="141"/>
        <v>marzo</v>
      </c>
      <c r="AB699">
        <f>YEAR(BD_PONDERACIONES[[#This Row],[Fecha de Inspección]])</f>
        <v>2022</v>
      </c>
      <c r="AC699">
        <f t="shared" si="142"/>
        <v>0.5</v>
      </c>
      <c r="AD699">
        <f t="shared" si="143"/>
        <v>0.5</v>
      </c>
      <c r="AE699">
        <f t="shared" si="144"/>
        <v>0.5</v>
      </c>
      <c r="AF699">
        <f t="shared" si="145"/>
        <v>0.5</v>
      </c>
      <c r="AG699">
        <f t="shared" si="146"/>
        <v>0.5</v>
      </c>
      <c r="AH699">
        <f t="shared" si="147"/>
        <v>0.5</v>
      </c>
      <c r="AI699">
        <f t="shared" si="148"/>
        <v>0.25</v>
      </c>
      <c r="AJ699">
        <f t="shared" si="149"/>
        <v>0.25</v>
      </c>
      <c r="AK699">
        <f t="shared" si="150"/>
        <v>0.5</v>
      </c>
      <c r="AL699">
        <f t="shared" si="151"/>
        <v>0</v>
      </c>
      <c r="AM699">
        <f t="shared" si="152"/>
        <v>0</v>
      </c>
      <c r="AN699" s="6">
        <f t="shared" si="153"/>
        <v>0.8</v>
      </c>
      <c r="AO699" t="str">
        <f>VLOOKUP(BD_PONDERACIONES[[#This Row],[Comuna]],Tabla3[#All],2,0)</f>
        <v>Florida</v>
      </c>
    </row>
    <row r="700" spans="1:41" x14ac:dyDescent="0.35">
      <c r="A700" t="s">
        <v>775</v>
      </c>
      <c r="B700" t="s">
        <v>776</v>
      </c>
      <c r="C700" t="s">
        <v>681</v>
      </c>
      <c r="D700" s="5">
        <v>44628</v>
      </c>
      <c r="E700" s="5">
        <v>44607</v>
      </c>
      <c r="F700" t="s">
        <v>753</v>
      </c>
      <c r="G700" t="s">
        <v>777</v>
      </c>
      <c r="H700" t="s">
        <v>755</v>
      </c>
      <c r="J700" t="s">
        <v>756</v>
      </c>
      <c r="K700" t="s">
        <v>756</v>
      </c>
      <c r="L700" t="s">
        <v>757</v>
      </c>
      <c r="M700" t="s">
        <v>757</v>
      </c>
      <c r="N700" t="s">
        <v>756</v>
      </c>
      <c r="O700" t="s">
        <v>756</v>
      </c>
      <c r="P700" t="s">
        <v>758</v>
      </c>
      <c r="Q700" t="s">
        <v>759</v>
      </c>
      <c r="R700" t="s">
        <v>759</v>
      </c>
      <c r="S700" t="s">
        <v>757</v>
      </c>
      <c r="T700" t="s">
        <v>757</v>
      </c>
      <c r="U700" t="s">
        <v>757</v>
      </c>
      <c r="V700" t="s">
        <v>756</v>
      </c>
      <c r="W700" t="s">
        <v>756</v>
      </c>
      <c r="X700" t="s">
        <v>778</v>
      </c>
      <c r="Y700" t="str">
        <f t="shared" si="140"/>
        <v>febrero</v>
      </c>
      <c r="Z700">
        <f>YEAR(BD_PONDERACIONES[[#This Row],[Fecha Ejecución del Ticket]])</f>
        <v>2022</v>
      </c>
      <c r="AA700" t="str">
        <f t="shared" si="141"/>
        <v>marzo</v>
      </c>
      <c r="AB700">
        <f>YEAR(BD_PONDERACIONES[[#This Row],[Fecha de Inspección]])</f>
        <v>2022</v>
      </c>
      <c r="AC700">
        <f t="shared" si="142"/>
        <v>0.5</v>
      </c>
      <c r="AD700">
        <f t="shared" si="143"/>
        <v>0.5</v>
      </c>
      <c r="AE700">
        <f t="shared" si="144"/>
        <v>0.5</v>
      </c>
      <c r="AF700">
        <f t="shared" si="145"/>
        <v>0.5</v>
      </c>
      <c r="AG700">
        <f t="shared" si="146"/>
        <v>0.5</v>
      </c>
      <c r="AH700">
        <f t="shared" si="147"/>
        <v>0.5</v>
      </c>
      <c r="AI700">
        <f t="shared" si="148"/>
        <v>0.25</v>
      </c>
      <c r="AJ700">
        <f t="shared" si="149"/>
        <v>0.25</v>
      </c>
      <c r="AK700">
        <f t="shared" si="150"/>
        <v>0.5</v>
      </c>
      <c r="AL700">
        <f t="shared" si="151"/>
        <v>0.5</v>
      </c>
      <c r="AM700">
        <f t="shared" si="152"/>
        <v>0.5</v>
      </c>
      <c r="AN700" s="6">
        <f t="shared" si="153"/>
        <v>1</v>
      </c>
      <c r="AO700" t="str">
        <f>VLOOKUP(BD_PONDERACIONES[[#This Row],[Comuna]],Tabla3[#All],2,0)</f>
        <v>Florida</v>
      </c>
    </row>
    <row r="701" spans="1:41" x14ac:dyDescent="0.35">
      <c r="A701" t="s">
        <v>779</v>
      </c>
      <c r="B701" t="s">
        <v>780</v>
      </c>
      <c r="C701" t="s">
        <v>669</v>
      </c>
      <c r="D701" s="5">
        <v>44628</v>
      </c>
      <c r="E701" s="5">
        <v>44606</v>
      </c>
      <c r="F701" t="s">
        <v>753</v>
      </c>
      <c r="G701" t="s">
        <v>781</v>
      </c>
      <c r="H701" t="s">
        <v>755</v>
      </c>
      <c r="J701" t="s">
        <v>756</v>
      </c>
      <c r="K701" t="s">
        <v>756</v>
      </c>
      <c r="L701" t="s">
        <v>757</v>
      </c>
      <c r="M701" t="s">
        <v>757</v>
      </c>
      <c r="N701" t="s">
        <v>756</v>
      </c>
      <c r="O701" t="s">
        <v>756</v>
      </c>
      <c r="P701" t="s">
        <v>765</v>
      </c>
      <c r="Q701" t="s">
        <v>759</v>
      </c>
      <c r="R701" t="s">
        <v>759</v>
      </c>
      <c r="S701" t="s">
        <v>756</v>
      </c>
      <c r="T701" t="s">
        <v>756</v>
      </c>
      <c r="U701" t="s">
        <v>756</v>
      </c>
      <c r="V701" t="s">
        <v>756</v>
      </c>
      <c r="W701" t="s">
        <v>756</v>
      </c>
      <c r="X701" t="s">
        <v>782</v>
      </c>
      <c r="Y701" t="str">
        <f t="shared" si="140"/>
        <v>febrero</v>
      </c>
      <c r="Z701">
        <f>YEAR(BD_PONDERACIONES[[#This Row],[Fecha Ejecución del Ticket]])</f>
        <v>2022</v>
      </c>
      <c r="AA701" t="str">
        <f t="shared" si="141"/>
        <v>marzo</v>
      </c>
      <c r="AB701">
        <f>YEAR(BD_PONDERACIONES[[#This Row],[Fecha de Inspección]])</f>
        <v>2022</v>
      </c>
      <c r="AC701">
        <f t="shared" si="142"/>
        <v>0.5</v>
      </c>
      <c r="AD701">
        <f t="shared" si="143"/>
        <v>0.5</v>
      </c>
      <c r="AE701">
        <f t="shared" si="144"/>
        <v>0.5</v>
      </c>
      <c r="AF701">
        <f t="shared" si="145"/>
        <v>0.5</v>
      </c>
      <c r="AG701">
        <f t="shared" si="146"/>
        <v>0.5</v>
      </c>
      <c r="AH701">
        <f t="shared" si="147"/>
        <v>0.5</v>
      </c>
      <c r="AI701">
        <f t="shared" si="148"/>
        <v>0.25</v>
      </c>
      <c r="AJ701">
        <f t="shared" si="149"/>
        <v>0.25</v>
      </c>
      <c r="AK701">
        <f t="shared" si="150"/>
        <v>0.5</v>
      </c>
      <c r="AL701">
        <f t="shared" si="151"/>
        <v>0.5</v>
      </c>
      <c r="AM701">
        <f t="shared" si="152"/>
        <v>0.5</v>
      </c>
      <c r="AN701" s="6">
        <f t="shared" si="153"/>
        <v>1</v>
      </c>
      <c r="AO701" t="str">
        <f>VLOOKUP(BD_PONDERACIONES[[#This Row],[Comuna]],Tabla3[#All],2,0)</f>
        <v>Florida</v>
      </c>
    </row>
    <row r="702" spans="1:41" x14ac:dyDescent="0.35">
      <c r="A702" t="s">
        <v>783</v>
      </c>
      <c r="B702" t="s">
        <v>784</v>
      </c>
      <c r="C702" t="s">
        <v>710</v>
      </c>
      <c r="D702" s="5">
        <v>44628</v>
      </c>
      <c r="E702" s="5">
        <v>44612</v>
      </c>
      <c r="F702" t="s">
        <v>763</v>
      </c>
      <c r="G702" t="s">
        <v>785</v>
      </c>
      <c r="H702" t="s">
        <v>755</v>
      </c>
      <c r="J702" t="s">
        <v>756</v>
      </c>
      <c r="K702" t="s">
        <v>756</v>
      </c>
      <c r="L702" t="s">
        <v>757</v>
      </c>
      <c r="M702" t="s">
        <v>757</v>
      </c>
      <c r="N702" t="s">
        <v>756</v>
      </c>
      <c r="O702" t="s">
        <v>756</v>
      </c>
      <c r="P702" t="s">
        <v>758</v>
      </c>
      <c r="Q702" t="s">
        <v>759</v>
      </c>
      <c r="R702" t="s">
        <v>759</v>
      </c>
      <c r="S702" t="s">
        <v>757</v>
      </c>
      <c r="T702" t="s">
        <v>757</v>
      </c>
      <c r="U702" t="s">
        <v>757</v>
      </c>
      <c r="V702" t="s">
        <v>756</v>
      </c>
      <c r="W702" t="s">
        <v>768</v>
      </c>
      <c r="X702" t="s">
        <v>786</v>
      </c>
      <c r="Y702" t="str">
        <f t="shared" si="140"/>
        <v>febrero</v>
      </c>
      <c r="Z702">
        <f>YEAR(BD_PONDERACIONES[[#This Row],[Fecha Ejecución del Ticket]])</f>
        <v>2022</v>
      </c>
      <c r="AA702" t="str">
        <f t="shared" si="141"/>
        <v>marzo</v>
      </c>
      <c r="AB702">
        <f>YEAR(BD_PONDERACIONES[[#This Row],[Fecha de Inspección]])</f>
        <v>2022</v>
      </c>
      <c r="AC702">
        <f t="shared" si="142"/>
        <v>0.5</v>
      </c>
      <c r="AD702">
        <f t="shared" si="143"/>
        <v>0.5</v>
      </c>
      <c r="AE702">
        <f t="shared" si="144"/>
        <v>0.5</v>
      </c>
      <c r="AF702">
        <f t="shared" si="145"/>
        <v>0.5</v>
      </c>
      <c r="AG702">
        <f t="shared" si="146"/>
        <v>0.5</v>
      </c>
      <c r="AH702">
        <f t="shared" si="147"/>
        <v>0.5</v>
      </c>
      <c r="AI702">
        <f t="shared" si="148"/>
        <v>0.25</v>
      </c>
      <c r="AJ702">
        <f t="shared" si="149"/>
        <v>0.25</v>
      </c>
      <c r="AK702">
        <f t="shared" si="150"/>
        <v>0.5</v>
      </c>
      <c r="AL702">
        <f t="shared" si="151"/>
        <v>0.5</v>
      </c>
      <c r="AM702">
        <f t="shared" si="152"/>
        <v>0.17499999999999999</v>
      </c>
      <c r="AN702" s="6">
        <f t="shared" si="153"/>
        <v>0.93500000000000005</v>
      </c>
      <c r="AO702" t="str">
        <f>VLOOKUP(BD_PONDERACIONES[[#This Row],[Comuna]],Tabla3[#All],2,0)</f>
        <v>Florida</v>
      </c>
    </row>
    <row r="703" spans="1:41" x14ac:dyDescent="0.35">
      <c r="A703" t="s">
        <v>787</v>
      </c>
      <c r="B703" t="s">
        <v>788</v>
      </c>
      <c r="C703" t="s">
        <v>713</v>
      </c>
      <c r="D703" s="5">
        <v>44628</v>
      </c>
      <c r="E703" s="5">
        <v>44613</v>
      </c>
      <c r="F703" t="s">
        <v>763</v>
      </c>
      <c r="G703" t="s">
        <v>789</v>
      </c>
      <c r="H703" t="s">
        <v>755</v>
      </c>
      <c r="J703" t="s">
        <v>756</v>
      </c>
      <c r="K703" t="s">
        <v>756</v>
      </c>
      <c r="L703" t="s">
        <v>773</v>
      </c>
      <c r="M703" t="s">
        <v>773</v>
      </c>
      <c r="N703" t="s">
        <v>756</v>
      </c>
      <c r="O703" t="s">
        <v>756</v>
      </c>
      <c r="P703" t="s">
        <v>765</v>
      </c>
      <c r="Q703" t="s">
        <v>790</v>
      </c>
      <c r="R703" t="s">
        <v>791</v>
      </c>
      <c r="S703" t="s">
        <v>756</v>
      </c>
      <c r="T703" t="s">
        <v>756</v>
      </c>
      <c r="U703" t="s">
        <v>756</v>
      </c>
      <c r="V703" t="s">
        <v>756</v>
      </c>
      <c r="W703" t="s">
        <v>768</v>
      </c>
      <c r="X703" t="s">
        <v>792</v>
      </c>
      <c r="Y703" t="str">
        <f t="shared" si="140"/>
        <v>febrero</v>
      </c>
      <c r="Z703">
        <f>YEAR(BD_PONDERACIONES[[#This Row],[Fecha Ejecución del Ticket]])</f>
        <v>2022</v>
      </c>
      <c r="AA703" t="str">
        <f t="shared" si="141"/>
        <v>marzo</v>
      </c>
      <c r="AB703">
        <f>YEAR(BD_PONDERACIONES[[#This Row],[Fecha de Inspección]])</f>
        <v>2022</v>
      </c>
      <c r="AC703">
        <f t="shared" si="142"/>
        <v>0.5</v>
      </c>
      <c r="AD703">
        <f t="shared" si="143"/>
        <v>0.5</v>
      </c>
      <c r="AE703">
        <f t="shared" si="144"/>
        <v>0</v>
      </c>
      <c r="AF703">
        <f t="shared" si="145"/>
        <v>0</v>
      </c>
      <c r="AG703">
        <f t="shared" si="146"/>
        <v>0.5</v>
      </c>
      <c r="AH703">
        <f t="shared" si="147"/>
        <v>0.5</v>
      </c>
      <c r="AI703">
        <f t="shared" si="148"/>
        <v>0.25</v>
      </c>
      <c r="AJ703">
        <f t="shared" si="149"/>
        <v>0.25</v>
      </c>
      <c r="AK703">
        <f t="shared" si="150"/>
        <v>0.5</v>
      </c>
      <c r="AL703">
        <f t="shared" si="151"/>
        <v>0.5</v>
      </c>
      <c r="AM703">
        <f t="shared" si="152"/>
        <v>0.17499999999999999</v>
      </c>
      <c r="AN703" s="6">
        <f t="shared" si="153"/>
        <v>0.63500000000000001</v>
      </c>
      <c r="AO703" t="str">
        <f>VLOOKUP(BD_PONDERACIONES[[#This Row],[Comuna]],Tabla3[#All],2,0)</f>
        <v>Florida</v>
      </c>
    </row>
    <row r="704" spans="1:41" x14ac:dyDescent="0.35">
      <c r="A704" t="s">
        <v>793</v>
      </c>
      <c r="B704" t="s">
        <v>794</v>
      </c>
      <c r="C704" t="s">
        <v>661</v>
      </c>
      <c r="D704" s="5">
        <v>44628</v>
      </c>
      <c r="E704" s="5">
        <v>44604</v>
      </c>
      <c r="F704" t="s">
        <v>753</v>
      </c>
      <c r="G704" t="s">
        <v>795</v>
      </c>
      <c r="H704" t="s">
        <v>755</v>
      </c>
      <c r="J704" t="s">
        <v>756</v>
      </c>
      <c r="K704" t="s">
        <v>756</v>
      </c>
      <c r="L704" t="s">
        <v>757</v>
      </c>
      <c r="M704" t="s">
        <v>757</v>
      </c>
      <c r="N704" t="s">
        <v>756</v>
      </c>
      <c r="O704" t="s">
        <v>756</v>
      </c>
      <c r="P704" t="s">
        <v>758</v>
      </c>
      <c r="Q704" t="s">
        <v>759</v>
      </c>
      <c r="R704" t="s">
        <v>759</v>
      </c>
      <c r="S704" t="s">
        <v>757</v>
      </c>
      <c r="T704" t="s">
        <v>757</v>
      </c>
      <c r="U704" t="s">
        <v>757</v>
      </c>
      <c r="V704" t="s">
        <v>756</v>
      </c>
      <c r="W704" t="s">
        <v>768</v>
      </c>
      <c r="X704" t="s">
        <v>796</v>
      </c>
      <c r="Y704" t="str">
        <f t="shared" si="140"/>
        <v>febrero</v>
      </c>
      <c r="Z704">
        <f>YEAR(BD_PONDERACIONES[[#This Row],[Fecha Ejecución del Ticket]])</f>
        <v>2022</v>
      </c>
      <c r="AA704" t="str">
        <f t="shared" si="141"/>
        <v>marzo</v>
      </c>
      <c r="AB704">
        <f>YEAR(BD_PONDERACIONES[[#This Row],[Fecha de Inspección]])</f>
        <v>2022</v>
      </c>
      <c r="AC704">
        <f t="shared" si="142"/>
        <v>0.5</v>
      </c>
      <c r="AD704">
        <f t="shared" si="143"/>
        <v>0.5</v>
      </c>
      <c r="AE704">
        <f t="shared" si="144"/>
        <v>0.5</v>
      </c>
      <c r="AF704">
        <f t="shared" si="145"/>
        <v>0.5</v>
      </c>
      <c r="AG704">
        <f t="shared" si="146"/>
        <v>0.5</v>
      </c>
      <c r="AH704">
        <f t="shared" si="147"/>
        <v>0.5</v>
      </c>
      <c r="AI704">
        <f t="shared" si="148"/>
        <v>0.25</v>
      </c>
      <c r="AJ704">
        <f t="shared" si="149"/>
        <v>0.25</v>
      </c>
      <c r="AK704">
        <f t="shared" si="150"/>
        <v>0.5</v>
      </c>
      <c r="AL704">
        <f t="shared" si="151"/>
        <v>0.5</v>
      </c>
      <c r="AM704">
        <f t="shared" si="152"/>
        <v>0.17499999999999999</v>
      </c>
      <c r="AN704" s="6">
        <f t="shared" si="153"/>
        <v>0.93500000000000005</v>
      </c>
      <c r="AO704" t="str">
        <f>VLOOKUP(BD_PONDERACIONES[[#This Row],[Comuna]],Tabla3[#All],2,0)</f>
        <v>Florida</v>
      </c>
    </row>
    <row r="705" spans="1:41" x14ac:dyDescent="0.35">
      <c r="A705" t="s">
        <v>797</v>
      </c>
      <c r="B705" t="s">
        <v>798</v>
      </c>
      <c r="C705" t="s">
        <v>665</v>
      </c>
      <c r="D705" s="5">
        <v>44628</v>
      </c>
      <c r="E705" s="5">
        <v>44604</v>
      </c>
      <c r="F705" t="s">
        <v>753</v>
      </c>
      <c r="G705" t="s">
        <v>799</v>
      </c>
      <c r="H705" t="s">
        <v>755</v>
      </c>
      <c r="J705" t="s">
        <v>756</v>
      </c>
      <c r="K705" t="s">
        <v>756</v>
      </c>
      <c r="L705" t="s">
        <v>757</v>
      </c>
      <c r="M705" t="s">
        <v>757</v>
      </c>
      <c r="N705" t="s">
        <v>756</v>
      </c>
      <c r="O705" t="s">
        <v>756</v>
      </c>
      <c r="P705" t="s">
        <v>758</v>
      </c>
      <c r="Q705" t="s">
        <v>759</v>
      </c>
      <c r="R705" t="s">
        <v>759</v>
      </c>
      <c r="S705" t="s">
        <v>757</v>
      </c>
      <c r="T705" t="s">
        <v>757</v>
      </c>
      <c r="U705" t="s">
        <v>757</v>
      </c>
      <c r="V705" t="s">
        <v>773</v>
      </c>
      <c r="W705" t="s">
        <v>773</v>
      </c>
      <c r="X705" t="s">
        <v>800</v>
      </c>
      <c r="Y705" t="str">
        <f t="shared" si="140"/>
        <v>febrero</v>
      </c>
      <c r="Z705">
        <f>YEAR(BD_PONDERACIONES[[#This Row],[Fecha Ejecución del Ticket]])</f>
        <v>2022</v>
      </c>
      <c r="AA705" t="str">
        <f t="shared" si="141"/>
        <v>marzo</v>
      </c>
      <c r="AB705">
        <f>YEAR(BD_PONDERACIONES[[#This Row],[Fecha de Inspección]])</f>
        <v>2022</v>
      </c>
      <c r="AC705">
        <f t="shared" si="142"/>
        <v>0.5</v>
      </c>
      <c r="AD705">
        <f t="shared" si="143"/>
        <v>0.5</v>
      </c>
      <c r="AE705">
        <f t="shared" si="144"/>
        <v>0.5</v>
      </c>
      <c r="AF705">
        <f t="shared" si="145"/>
        <v>0.5</v>
      </c>
      <c r="AG705">
        <f t="shared" si="146"/>
        <v>0.5</v>
      </c>
      <c r="AH705">
        <f t="shared" si="147"/>
        <v>0.5</v>
      </c>
      <c r="AI705">
        <f t="shared" si="148"/>
        <v>0.25</v>
      </c>
      <c r="AJ705">
        <f t="shared" si="149"/>
        <v>0.25</v>
      </c>
      <c r="AK705">
        <f t="shared" si="150"/>
        <v>0.5</v>
      </c>
      <c r="AL705">
        <f t="shared" si="151"/>
        <v>0</v>
      </c>
      <c r="AM705">
        <f t="shared" si="152"/>
        <v>0</v>
      </c>
      <c r="AN705" s="6">
        <f t="shared" si="153"/>
        <v>0.8</v>
      </c>
      <c r="AO705" t="str">
        <f>VLOOKUP(BD_PONDERACIONES[[#This Row],[Comuna]],Tabla3[#All],2,0)</f>
        <v>Florida</v>
      </c>
    </row>
    <row r="706" spans="1:41" x14ac:dyDescent="0.35">
      <c r="A706" t="s">
        <v>801</v>
      </c>
      <c r="B706" t="s">
        <v>802</v>
      </c>
      <c r="C706" t="s">
        <v>711</v>
      </c>
      <c r="D706" s="5">
        <v>44628</v>
      </c>
      <c r="E706" s="5">
        <v>44612</v>
      </c>
      <c r="F706" t="s">
        <v>763</v>
      </c>
      <c r="G706" t="s">
        <v>803</v>
      </c>
      <c r="H706" t="s">
        <v>755</v>
      </c>
      <c r="J706" t="s">
        <v>756</v>
      </c>
      <c r="K706" t="s">
        <v>756</v>
      </c>
      <c r="L706" t="s">
        <v>757</v>
      </c>
      <c r="M706" t="s">
        <v>757</v>
      </c>
      <c r="N706" t="s">
        <v>756</v>
      </c>
      <c r="O706" t="s">
        <v>756</v>
      </c>
      <c r="P706" t="s">
        <v>758</v>
      </c>
      <c r="Q706" t="s">
        <v>759</v>
      </c>
      <c r="R706" t="s">
        <v>759</v>
      </c>
      <c r="S706" t="s">
        <v>757</v>
      </c>
      <c r="T706" t="s">
        <v>757</v>
      </c>
      <c r="U706" t="s">
        <v>757</v>
      </c>
      <c r="V706" t="s">
        <v>756</v>
      </c>
      <c r="W706" t="s">
        <v>768</v>
      </c>
      <c r="X706" t="s">
        <v>804</v>
      </c>
      <c r="Y706" t="str">
        <f t="shared" ref="Y706:Y769" si="154">TEXT(E706,"MMMM")</f>
        <v>febrero</v>
      </c>
      <c r="Z706">
        <f>YEAR(BD_PONDERACIONES[[#This Row],[Fecha Ejecución del Ticket]])</f>
        <v>2022</v>
      </c>
      <c r="AA706" t="str">
        <f t="shared" ref="AA706:AA769" si="155">TEXT(D706,"MMMM")</f>
        <v>marzo</v>
      </c>
      <c r="AB706">
        <f>YEAR(BD_PONDERACIONES[[#This Row],[Fecha de Inspección]])</f>
        <v>2022</v>
      </c>
      <c r="AC706">
        <f t="shared" ref="AC706:AC769" si="156">IF(OR(J706="Cumple",J706="No Aplica"),0.5,0)</f>
        <v>0.5</v>
      </c>
      <c r="AD706">
        <f t="shared" ref="AD706:AD769" si="157">IF(OR(K706="CUMPLE",K706="No Aplica"),0.5,0)</f>
        <v>0.5</v>
      </c>
      <c r="AE706">
        <f t="shared" ref="AE706:AE769" si="158">IF(OR(L706="CUMPLE",L706="No Aplica"),0.5,0)</f>
        <v>0.5</v>
      </c>
      <c r="AF706">
        <f t="shared" ref="AF706:AF769" si="159">IF(OR(M706="CUMPLE",M706="No Aplica"),0.5,0)</f>
        <v>0.5</v>
      </c>
      <c r="AG706">
        <f t="shared" ref="AG706:AG769" si="160">IF(OR(N706="CUMPLE",N706="No Aplica"),0.5,IF(N706="Cumple Mayormente",0.325,IF(N706="Cumple Parcialmente",0.175,0)))</f>
        <v>0.5</v>
      </c>
      <c r="AH706">
        <f t="shared" ref="AH706:AH769" si="161">IF(OR(O706="CUMPLE",O706="No Aplica"),0.5,IF(O706="Cumple Mayormente",0.325,IF(O706="Cumple Parcialmente",0.175,0)))</f>
        <v>0.5</v>
      </c>
      <c r="AI706">
        <f t="shared" ref="AI706:AI769" si="162">IF(OR(S706="CUMPLE",S706="No Aplica"),0.25,IF(S706="Cumple Mayormente",0.1625,IF(S706="Cumple Parcialmente",0.0875,0)))</f>
        <v>0.25</v>
      </c>
      <c r="AJ706">
        <f t="shared" ref="AJ706:AJ769" si="163">IF(OR(T706="CUMPLE",T706="No Aplica"),0.25,IF(T706="Cumple Mayormente",0.1625,IF(T706="Cumple Parcialmente",0.0875,0)))</f>
        <v>0.25</v>
      </c>
      <c r="AK706">
        <f t="shared" ref="AK706:AK769" si="164">IF(OR(U706="CUMPLE",U706="No Aplica"),0.5,IF(U706="Cumple Mayormente",0.325,IF(U706="Cumple Parcialmente",0.175,0)))</f>
        <v>0.5</v>
      </c>
      <c r="AL706">
        <f t="shared" ref="AL706:AL769" si="165">IF(OR(V706="CUMPLE",V706="No Aplica"),0.5,IF(V706="Cumple Mayormente",0.325,IF(V706="Cumple Parcialmente",0.175,0)))</f>
        <v>0.5</v>
      </c>
      <c r="AM706">
        <f t="shared" ref="AM706:AM769" si="166">IF(OR(W706="CUMPLE",W706="No Aplica"),0.5,IF(W706="Cumple Mayormente",0.325,IF(W706="Cumple Parcialmente",0.175,0)))</f>
        <v>0.17499999999999999</v>
      </c>
      <c r="AN706" s="6">
        <f t="shared" ref="AN706:AN769" si="167">((AC706+AD706)*0.2)+((AE706+AF706)*0.3)+((AG706+AH706)*0.15)+((AI706+AJ706+AK706)*0.15)+((AL706+AM706)*0.2)</f>
        <v>0.93500000000000005</v>
      </c>
      <c r="AO706" t="str">
        <f>VLOOKUP(BD_PONDERACIONES[[#This Row],[Comuna]],Tabla3[#All],2,0)</f>
        <v>Florida</v>
      </c>
    </row>
    <row r="707" spans="1:41" x14ac:dyDescent="0.35">
      <c r="A707" t="s">
        <v>805</v>
      </c>
      <c r="B707" t="s">
        <v>806</v>
      </c>
      <c r="C707" t="s">
        <v>712</v>
      </c>
      <c r="D707" s="5">
        <v>44628</v>
      </c>
      <c r="E707" s="5">
        <v>44613</v>
      </c>
      <c r="F707" t="s">
        <v>763</v>
      </c>
      <c r="G707" t="s">
        <v>807</v>
      </c>
      <c r="H707" t="s">
        <v>755</v>
      </c>
      <c r="J707" t="s">
        <v>756</v>
      </c>
      <c r="K707" t="s">
        <v>756</v>
      </c>
      <c r="L707" t="s">
        <v>757</v>
      </c>
      <c r="M707" t="s">
        <v>757</v>
      </c>
      <c r="N707" t="s">
        <v>756</v>
      </c>
      <c r="O707" t="s">
        <v>756</v>
      </c>
      <c r="P707" t="s">
        <v>765</v>
      </c>
      <c r="Q707" t="s">
        <v>808</v>
      </c>
      <c r="R707" t="s">
        <v>809</v>
      </c>
      <c r="S707" t="s">
        <v>756</v>
      </c>
      <c r="T707" t="s">
        <v>756</v>
      </c>
      <c r="U707" t="s">
        <v>756</v>
      </c>
      <c r="V707" t="s">
        <v>756</v>
      </c>
      <c r="W707" t="s">
        <v>768</v>
      </c>
      <c r="X707" t="s">
        <v>769</v>
      </c>
      <c r="Y707" t="str">
        <f t="shared" si="154"/>
        <v>febrero</v>
      </c>
      <c r="Z707">
        <f>YEAR(BD_PONDERACIONES[[#This Row],[Fecha Ejecución del Ticket]])</f>
        <v>2022</v>
      </c>
      <c r="AA707" t="str">
        <f t="shared" si="155"/>
        <v>marzo</v>
      </c>
      <c r="AB707">
        <f>YEAR(BD_PONDERACIONES[[#This Row],[Fecha de Inspección]])</f>
        <v>2022</v>
      </c>
      <c r="AC707">
        <f t="shared" si="156"/>
        <v>0.5</v>
      </c>
      <c r="AD707">
        <f t="shared" si="157"/>
        <v>0.5</v>
      </c>
      <c r="AE707">
        <f t="shared" si="158"/>
        <v>0.5</v>
      </c>
      <c r="AF707">
        <f t="shared" si="159"/>
        <v>0.5</v>
      </c>
      <c r="AG707">
        <f t="shared" si="160"/>
        <v>0.5</v>
      </c>
      <c r="AH707">
        <f t="shared" si="161"/>
        <v>0.5</v>
      </c>
      <c r="AI707">
        <f t="shared" si="162"/>
        <v>0.25</v>
      </c>
      <c r="AJ707">
        <f t="shared" si="163"/>
        <v>0.25</v>
      </c>
      <c r="AK707">
        <f t="shared" si="164"/>
        <v>0.5</v>
      </c>
      <c r="AL707">
        <f t="shared" si="165"/>
        <v>0.5</v>
      </c>
      <c r="AM707">
        <f t="shared" si="166"/>
        <v>0.17499999999999999</v>
      </c>
      <c r="AN707" s="6">
        <f t="shared" si="167"/>
        <v>0.93500000000000005</v>
      </c>
      <c r="AO707" t="str">
        <f>VLOOKUP(BD_PONDERACIONES[[#This Row],[Comuna]],Tabla3[#All],2,0)</f>
        <v>Florida</v>
      </c>
    </row>
    <row r="708" spans="1:41" x14ac:dyDescent="0.35">
      <c r="A708" t="s">
        <v>810</v>
      </c>
      <c r="B708" t="s">
        <v>811</v>
      </c>
      <c r="C708" t="s">
        <v>666</v>
      </c>
      <c r="D708" s="5">
        <v>44628</v>
      </c>
      <c r="E708" s="5">
        <v>44606</v>
      </c>
      <c r="F708" t="s">
        <v>753</v>
      </c>
      <c r="G708" t="s">
        <v>812</v>
      </c>
      <c r="H708" t="s">
        <v>755</v>
      </c>
      <c r="J708" t="s">
        <v>756</v>
      </c>
      <c r="K708" t="s">
        <v>756</v>
      </c>
      <c r="L708" t="s">
        <v>756</v>
      </c>
      <c r="M708" t="s">
        <v>756</v>
      </c>
      <c r="N708" t="s">
        <v>756</v>
      </c>
      <c r="O708" t="s">
        <v>756</v>
      </c>
      <c r="P708" t="s">
        <v>765</v>
      </c>
      <c r="Q708" t="s">
        <v>759</v>
      </c>
      <c r="R708" t="s">
        <v>759</v>
      </c>
      <c r="S708" t="s">
        <v>756</v>
      </c>
      <c r="T708" t="s">
        <v>756</v>
      </c>
      <c r="U708" t="s">
        <v>756</v>
      </c>
      <c r="V708" t="s">
        <v>756</v>
      </c>
      <c r="W708" t="s">
        <v>756</v>
      </c>
      <c r="X708" t="s">
        <v>813</v>
      </c>
      <c r="Y708" t="str">
        <f t="shared" si="154"/>
        <v>febrero</v>
      </c>
      <c r="Z708">
        <f>YEAR(BD_PONDERACIONES[[#This Row],[Fecha Ejecución del Ticket]])</f>
        <v>2022</v>
      </c>
      <c r="AA708" t="str">
        <f t="shared" si="155"/>
        <v>marzo</v>
      </c>
      <c r="AB708">
        <f>YEAR(BD_PONDERACIONES[[#This Row],[Fecha de Inspección]])</f>
        <v>2022</v>
      </c>
      <c r="AC708">
        <f t="shared" si="156"/>
        <v>0.5</v>
      </c>
      <c r="AD708">
        <f t="shared" si="157"/>
        <v>0.5</v>
      </c>
      <c r="AE708">
        <f t="shared" si="158"/>
        <v>0.5</v>
      </c>
      <c r="AF708">
        <f t="shared" si="159"/>
        <v>0.5</v>
      </c>
      <c r="AG708">
        <f t="shared" si="160"/>
        <v>0.5</v>
      </c>
      <c r="AH708">
        <f t="shared" si="161"/>
        <v>0.5</v>
      </c>
      <c r="AI708">
        <f t="shared" si="162"/>
        <v>0.25</v>
      </c>
      <c r="AJ708">
        <f t="shared" si="163"/>
        <v>0.25</v>
      </c>
      <c r="AK708">
        <f t="shared" si="164"/>
        <v>0.5</v>
      </c>
      <c r="AL708">
        <f t="shared" si="165"/>
        <v>0.5</v>
      </c>
      <c r="AM708">
        <f t="shared" si="166"/>
        <v>0.5</v>
      </c>
      <c r="AN708" s="6">
        <f t="shared" si="167"/>
        <v>1</v>
      </c>
      <c r="AO708" t="str">
        <f>VLOOKUP(BD_PONDERACIONES[[#This Row],[Comuna]],Tabla3[#All],2,0)</f>
        <v>Florida</v>
      </c>
    </row>
    <row r="709" spans="1:41" x14ac:dyDescent="0.35">
      <c r="A709" t="s">
        <v>814</v>
      </c>
      <c r="B709" t="s">
        <v>815</v>
      </c>
      <c r="C709" t="s">
        <v>706</v>
      </c>
      <c r="D709" s="5">
        <v>44628</v>
      </c>
      <c r="E709" s="5">
        <v>44611</v>
      </c>
      <c r="F709" t="s">
        <v>763</v>
      </c>
      <c r="G709" t="s">
        <v>816</v>
      </c>
      <c r="H709" t="s">
        <v>755</v>
      </c>
      <c r="J709" t="s">
        <v>756</v>
      </c>
      <c r="K709" t="s">
        <v>756</v>
      </c>
      <c r="L709" t="s">
        <v>757</v>
      </c>
      <c r="M709" t="s">
        <v>757</v>
      </c>
      <c r="N709" t="s">
        <v>756</v>
      </c>
      <c r="O709" t="s">
        <v>756</v>
      </c>
      <c r="P709" t="s">
        <v>765</v>
      </c>
      <c r="Q709" t="s">
        <v>759</v>
      </c>
      <c r="R709" t="s">
        <v>759</v>
      </c>
      <c r="S709" t="s">
        <v>757</v>
      </c>
      <c r="T709" t="s">
        <v>757</v>
      </c>
      <c r="U709" t="s">
        <v>757</v>
      </c>
      <c r="V709" t="s">
        <v>756</v>
      </c>
      <c r="W709" t="s">
        <v>768</v>
      </c>
      <c r="X709" t="s">
        <v>817</v>
      </c>
      <c r="Y709" t="str">
        <f t="shared" si="154"/>
        <v>febrero</v>
      </c>
      <c r="Z709">
        <f>YEAR(BD_PONDERACIONES[[#This Row],[Fecha Ejecución del Ticket]])</f>
        <v>2022</v>
      </c>
      <c r="AA709" t="str">
        <f t="shared" si="155"/>
        <v>marzo</v>
      </c>
      <c r="AB709">
        <f>YEAR(BD_PONDERACIONES[[#This Row],[Fecha de Inspección]])</f>
        <v>2022</v>
      </c>
      <c r="AC709">
        <f t="shared" si="156"/>
        <v>0.5</v>
      </c>
      <c r="AD709">
        <f t="shared" si="157"/>
        <v>0.5</v>
      </c>
      <c r="AE709">
        <f t="shared" si="158"/>
        <v>0.5</v>
      </c>
      <c r="AF709">
        <f t="shared" si="159"/>
        <v>0.5</v>
      </c>
      <c r="AG709">
        <f t="shared" si="160"/>
        <v>0.5</v>
      </c>
      <c r="AH709">
        <f t="shared" si="161"/>
        <v>0.5</v>
      </c>
      <c r="AI709">
        <f t="shared" si="162"/>
        <v>0.25</v>
      </c>
      <c r="AJ709">
        <f t="shared" si="163"/>
        <v>0.25</v>
      </c>
      <c r="AK709">
        <f t="shared" si="164"/>
        <v>0.5</v>
      </c>
      <c r="AL709">
        <f t="shared" si="165"/>
        <v>0.5</v>
      </c>
      <c r="AM709">
        <f t="shared" si="166"/>
        <v>0.17499999999999999</v>
      </c>
      <c r="AN709" s="6">
        <f t="shared" si="167"/>
        <v>0.93500000000000005</v>
      </c>
      <c r="AO709" t="str">
        <f>VLOOKUP(BD_PONDERACIONES[[#This Row],[Comuna]],Tabla3[#All],2,0)</f>
        <v>Florida</v>
      </c>
    </row>
    <row r="710" spans="1:41" x14ac:dyDescent="0.35">
      <c r="A710" t="s">
        <v>818</v>
      </c>
      <c r="B710" t="s">
        <v>819</v>
      </c>
      <c r="C710" t="s">
        <v>709</v>
      </c>
      <c r="D710" s="5">
        <v>44628</v>
      </c>
      <c r="E710" s="5">
        <v>44612</v>
      </c>
      <c r="F710" t="s">
        <v>763</v>
      </c>
      <c r="G710" t="s">
        <v>820</v>
      </c>
      <c r="H710" t="s">
        <v>755</v>
      </c>
      <c r="J710" t="s">
        <v>756</v>
      </c>
      <c r="K710" t="s">
        <v>756</v>
      </c>
      <c r="L710" t="s">
        <v>757</v>
      </c>
      <c r="M710" t="s">
        <v>757</v>
      </c>
      <c r="N710" t="s">
        <v>756</v>
      </c>
      <c r="O710" t="s">
        <v>756</v>
      </c>
      <c r="P710" t="s">
        <v>758</v>
      </c>
      <c r="Q710" t="s">
        <v>759</v>
      </c>
      <c r="R710" t="s">
        <v>759</v>
      </c>
      <c r="S710" t="s">
        <v>757</v>
      </c>
      <c r="T710" t="s">
        <v>757</v>
      </c>
      <c r="U710" t="s">
        <v>757</v>
      </c>
      <c r="V710" t="s">
        <v>773</v>
      </c>
      <c r="W710" t="s">
        <v>773</v>
      </c>
      <c r="X710" t="s">
        <v>821</v>
      </c>
      <c r="Y710" t="str">
        <f t="shared" si="154"/>
        <v>febrero</v>
      </c>
      <c r="Z710">
        <f>YEAR(BD_PONDERACIONES[[#This Row],[Fecha Ejecución del Ticket]])</f>
        <v>2022</v>
      </c>
      <c r="AA710" t="str">
        <f t="shared" si="155"/>
        <v>marzo</v>
      </c>
      <c r="AB710">
        <f>YEAR(BD_PONDERACIONES[[#This Row],[Fecha de Inspección]])</f>
        <v>2022</v>
      </c>
      <c r="AC710">
        <f t="shared" si="156"/>
        <v>0.5</v>
      </c>
      <c r="AD710">
        <f t="shared" si="157"/>
        <v>0.5</v>
      </c>
      <c r="AE710">
        <f t="shared" si="158"/>
        <v>0.5</v>
      </c>
      <c r="AF710">
        <f t="shared" si="159"/>
        <v>0.5</v>
      </c>
      <c r="AG710">
        <f t="shared" si="160"/>
        <v>0.5</v>
      </c>
      <c r="AH710">
        <f t="shared" si="161"/>
        <v>0.5</v>
      </c>
      <c r="AI710">
        <f t="shared" si="162"/>
        <v>0.25</v>
      </c>
      <c r="AJ710">
        <f t="shared" si="163"/>
        <v>0.25</v>
      </c>
      <c r="AK710">
        <f t="shared" si="164"/>
        <v>0.5</v>
      </c>
      <c r="AL710">
        <f t="shared" si="165"/>
        <v>0</v>
      </c>
      <c r="AM710">
        <f t="shared" si="166"/>
        <v>0</v>
      </c>
      <c r="AN710" s="6">
        <f t="shared" si="167"/>
        <v>0.8</v>
      </c>
      <c r="AO710" t="str">
        <f>VLOOKUP(BD_PONDERACIONES[[#This Row],[Comuna]],Tabla3[#All],2,0)</f>
        <v>Florida</v>
      </c>
    </row>
    <row r="711" spans="1:41" x14ac:dyDescent="0.35">
      <c r="A711" t="s">
        <v>822</v>
      </c>
      <c r="B711" t="s">
        <v>823</v>
      </c>
      <c r="C711" t="s">
        <v>673</v>
      </c>
      <c r="D711" s="5">
        <v>44628</v>
      </c>
      <c r="E711" s="5">
        <v>44606</v>
      </c>
      <c r="F711" t="s">
        <v>753</v>
      </c>
      <c r="G711" t="s">
        <v>824</v>
      </c>
      <c r="H711" t="s">
        <v>755</v>
      </c>
      <c r="J711" t="s">
        <v>756</v>
      </c>
      <c r="K711" t="s">
        <v>756</v>
      </c>
      <c r="L711" t="s">
        <v>773</v>
      </c>
      <c r="M711" t="s">
        <v>773</v>
      </c>
      <c r="N711" t="s">
        <v>756</v>
      </c>
      <c r="O711" t="s">
        <v>756</v>
      </c>
      <c r="P711" t="s">
        <v>765</v>
      </c>
      <c r="Q711" t="s">
        <v>825</v>
      </c>
      <c r="R711" t="s">
        <v>759</v>
      </c>
      <c r="S711" t="s">
        <v>756</v>
      </c>
      <c r="T711" t="s">
        <v>756</v>
      </c>
      <c r="U711" t="s">
        <v>756</v>
      </c>
      <c r="V711" t="s">
        <v>756</v>
      </c>
      <c r="W711" t="s">
        <v>756</v>
      </c>
      <c r="X711" t="s">
        <v>826</v>
      </c>
      <c r="Y711" t="str">
        <f t="shared" si="154"/>
        <v>febrero</v>
      </c>
      <c r="Z711">
        <f>YEAR(BD_PONDERACIONES[[#This Row],[Fecha Ejecución del Ticket]])</f>
        <v>2022</v>
      </c>
      <c r="AA711" t="str">
        <f t="shared" si="155"/>
        <v>marzo</v>
      </c>
      <c r="AB711">
        <f>YEAR(BD_PONDERACIONES[[#This Row],[Fecha de Inspección]])</f>
        <v>2022</v>
      </c>
      <c r="AC711">
        <f t="shared" si="156"/>
        <v>0.5</v>
      </c>
      <c r="AD711">
        <f t="shared" si="157"/>
        <v>0.5</v>
      </c>
      <c r="AE711">
        <f t="shared" si="158"/>
        <v>0</v>
      </c>
      <c r="AF711">
        <f t="shared" si="159"/>
        <v>0</v>
      </c>
      <c r="AG711">
        <f t="shared" si="160"/>
        <v>0.5</v>
      </c>
      <c r="AH711">
        <f t="shared" si="161"/>
        <v>0.5</v>
      </c>
      <c r="AI711">
        <f t="shared" si="162"/>
        <v>0.25</v>
      </c>
      <c r="AJ711">
        <f t="shared" si="163"/>
        <v>0.25</v>
      </c>
      <c r="AK711">
        <f t="shared" si="164"/>
        <v>0.5</v>
      </c>
      <c r="AL711">
        <f t="shared" si="165"/>
        <v>0.5</v>
      </c>
      <c r="AM711">
        <f t="shared" si="166"/>
        <v>0.5</v>
      </c>
      <c r="AN711" s="6">
        <f t="shared" si="167"/>
        <v>0.7</v>
      </c>
      <c r="AO711" t="str">
        <f>VLOOKUP(BD_PONDERACIONES[[#This Row],[Comuna]],Tabla3[#All],2,0)</f>
        <v>Florida</v>
      </c>
    </row>
    <row r="712" spans="1:41" x14ac:dyDescent="0.35">
      <c r="A712" t="s">
        <v>827</v>
      </c>
      <c r="B712" t="s">
        <v>828</v>
      </c>
      <c r="C712" t="s">
        <v>668</v>
      </c>
      <c r="D712" s="5">
        <v>44628</v>
      </c>
      <c r="E712" s="5">
        <v>44606</v>
      </c>
      <c r="F712" t="s">
        <v>753</v>
      </c>
      <c r="G712" t="s">
        <v>829</v>
      </c>
      <c r="H712" t="s">
        <v>755</v>
      </c>
      <c r="J712" t="s">
        <v>756</v>
      </c>
      <c r="K712" t="s">
        <v>756</v>
      </c>
      <c r="L712" t="s">
        <v>757</v>
      </c>
      <c r="M712" t="s">
        <v>757</v>
      </c>
      <c r="N712" t="s">
        <v>756</v>
      </c>
      <c r="O712" t="s">
        <v>756</v>
      </c>
      <c r="P712" t="s">
        <v>765</v>
      </c>
      <c r="Q712" t="s">
        <v>759</v>
      </c>
      <c r="R712" t="s">
        <v>759</v>
      </c>
      <c r="S712" t="s">
        <v>756</v>
      </c>
      <c r="T712" t="s">
        <v>756</v>
      </c>
      <c r="U712" t="s">
        <v>756</v>
      </c>
      <c r="V712" t="s">
        <v>756</v>
      </c>
      <c r="W712" t="s">
        <v>756</v>
      </c>
      <c r="X712" t="s">
        <v>830</v>
      </c>
      <c r="Y712" t="str">
        <f t="shared" si="154"/>
        <v>febrero</v>
      </c>
      <c r="Z712">
        <f>YEAR(BD_PONDERACIONES[[#This Row],[Fecha Ejecución del Ticket]])</f>
        <v>2022</v>
      </c>
      <c r="AA712" t="str">
        <f t="shared" si="155"/>
        <v>marzo</v>
      </c>
      <c r="AB712">
        <f>YEAR(BD_PONDERACIONES[[#This Row],[Fecha de Inspección]])</f>
        <v>2022</v>
      </c>
      <c r="AC712">
        <f t="shared" si="156"/>
        <v>0.5</v>
      </c>
      <c r="AD712">
        <f t="shared" si="157"/>
        <v>0.5</v>
      </c>
      <c r="AE712">
        <f t="shared" si="158"/>
        <v>0.5</v>
      </c>
      <c r="AF712">
        <f t="shared" si="159"/>
        <v>0.5</v>
      </c>
      <c r="AG712">
        <f t="shared" si="160"/>
        <v>0.5</v>
      </c>
      <c r="AH712">
        <f t="shared" si="161"/>
        <v>0.5</v>
      </c>
      <c r="AI712">
        <f t="shared" si="162"/>
        <v>0.25</v>
      </c>
      <c r="AJ712">
        <f t="shared" si="163"/>
        <v>0.25</v>
      </c>
      <c r="AK712">
        <f t="shared" si="164"/>
        <v>0.5</v>
      </c>
      <c r="AL712">
        <f t="shared" si="165"/>
        <v>0.5</v>
      </c>
      <c r="AM712">
        <f t="shared" si="166"/>
        <v>0.5</v>
      </c>
      <c r="AN712" s="6">
        <f t="shared" si="167"/>
        <v>1</v>
      </c>
      <c r="AO712" t="str">
        <f>VLOOKUP(BD_PONDERACIONES[[#This Row],[Comuna]],Tabla3[#All],2,0)</f>
        <v>Florida</v>
      </c>
    </row>
    <row r="713" spans="1:41" x14ac:dyDescent="0.35">
      <c r="A713" t="s">
        <v>831</v>
      </c>
      <c r="B713" t="s">
        <v>832</v>
      </c>
      <c r="C713" t="s">
        <v>667</v>
      </c>
      <c r="D713" s="5">
        <v>44628</v>
      </c>
      <c r="E713" s="5">
        <v>44606</v>
      </c>
      <c r="F713" t="s">
        <v>753</v>
      </c>
      <c r="G713" t="s">
        <v>833</v>
      </c>
      <c r="H713" t="s">
        <v>755</v>
      </c>
      <c r="J713" t="s">
        <v>756</v>
      </c>
      <c r="K713" t="s">
        <v>756</v>
      </c>
      <c r="L713" t="s">
        <v>757</v>
      </c>
      <c r="M713" t="s">
        <v>757</v>
      </c>
      <c r="N713" t="s">
        <v>756</v>
      </c>
      <c r="O713" t="s">
        <v>756</v>
      </c>
      <c r="P713" t="s">
        <v>765</v>
      </c>
      <c r="Q713" t="s">
        <v>759</v>
      </c>
      <c r="R713" t="s">
        <v>759</v>
      </c>
      <c r="S713" t="s">
        <v>756</v>
      </c>
      <c r="T713" t="s">
        <v>756</v>
      </c>
      <c r="U713" t="s">
        <v>756</v>
      </c>
      <c r="V713" t="s">
        <v>756</v>
      </c>
      <c r="W713" t="s">
        <v>756</v>
      </c>
      <c r="X713" t="s">
        <v>834</v>
      </c>
      <c r="Y713" t="str">
        <f t="shared" si="154"/>
        <v>febrero</v>
      </c>
      <c r="Z713">
        <f>YEAR(BD_PONDERACIONES[[#This Row],[Fecha Ejecución del Ticket]])</f>
        <v>2022</v>
      </c>
      <c r="AA713" t="str">
        <f t="shared" si="155"/>
        <v>marzo</v>
      </c>
      <c r="AB713">
        <f>YEAR(BD_PONDERACIONES[[#This Row],[Fecha de Inspección]])</f>
        <v>2022</v>
      </c>
      <c r="AC713">
        <f t="shared" si="156"/>
        <v>0.5</v>
      </c>
      <c r="AD713">
        <f t="shared" si="157"/>
        <v>0.5</v>
      </c>
      <c r="AE713">
        <f t="shared" si="158"/>
        <v>0.5</v>
      </c>
      <c r="AF713">
        <f t="shared" si="159"/>
        <v>0.5</v>
      </c>
      <c r="AG713">
        <f t="shared" si="160"/>
        <v>0.5</v>
      </c>
      <c r="AH713">
        <f t="shared" si="161"/>
        <v>0.5</v>
      </c>
      <c r="AI713">
        <f t="shared" si="162"/>
        <v>0.25</v>
      </c>
      <c r="AJ713">
        <f t="shared" si="163"/>
        <v>0.25</v>
      </c>
      <c r="AK713">
        <f t="shared" si="164"/>
        <v>0.5</v>
      </c>
      <c r="AL713">
        <f t="shared" si="165"/>
        <v>0.5</v>
      </c>
      <c r="AM713">
        <f t="shared" si="166"/>
        <v>0.5</v>
      </c>
      <c r="AN713" s="6">
        <f t="shared" si="167"/>
        <v>1</v>
      </c>
      <c r="AO713" t="str">
        <f>VLOOKUP(BD_PONDERACIONES[[#This Row],[Comuna]],Tabla3[#All],2,0)</f>
        <v>Florida</v>
      </c>
    </row>
    <row r="714" spans="1:41" x14ac:dyDescent="0.35">
      <c r="A714" t="s">
        <v>835</v>
      </c>
      <c r="B714" t="s">
        <v>836</v>
      </c>
      <c r="C714" t="s">
        <v>664</v>
      </c>
      <c r="D714" s="5">
        <v>44628</v>
      </c>
      <c r="E714" s="5">
        <v>44604</v>
      </c>
      <c r="F714" t="s">
        <v>753</v>
      </c>
      <c r="G714" t="s">
        <v>837</v>
      </c>
      <c r="H714" t="s">
        <v>755</v>
      </c>
      <c r="J714" t="s">
        <v>756</v>
      </c>
      <c r="K714" t="s">
        <v>756</v>
      </c>
      <c r="L714" t="s">
        <v>757</v>
      </c>
      <c r="M714" t="s">
        <v>757</v>
      </c>
      <c r="N714" t="s">
        <v>756</v>
      </c>
      <c r="O714" t="s">
        <v>756</v>
      </c>
      <c r="P714" t="s">
        <v>758</v>
      </c>
      <c r="Q714" t="s">
        <v>759</v>
      </c>
      <c r="R714" t="s">
        <v>759</v>
      </c>
      <c r="S714" t="s">
        <v>757</v>
      </c>
      <c r="T714" t="s">
        <v>757</v>
      </c>
      <c r="U714" t="s">
        <v>757</v>
      </c>
      <c r="V714" t="s">
        <v>756</v>
      </c>
      <c r="W714" t="s">
        <v>756</v>
      </c>
      <c r="X714" t="s">
        <v>838</v>
      </c>
      <c r="Y714" t="str">
        <f t="shared" si="154"/>
        <v>febrero</v>
      </c>
      <c r="Z714">
        <f>YEAR(BD_PONDERACIONES[[#This Row],[Fecha Ejecución del Ticket]])</f>
        <v>2022</v>
      </c>
      <c r="AA714" t="str">
        <f t="shared" si="155"/>
        <v>marzo</v>
      </c>
      <c r="AB714">
        <f>YEAR(BD_PONDERACIONES[[#This Row],[Fecha de Inspección]])</f>
        <v>2022</v>
      </c>
      <c r="AC714">
        <f t="shared" si="156"/>
        <v>0.5</v>
      </c>
      <c r="AD714">
        <f t="shared" si="157"/>
        <v>0.5</v>
      </c>
      <c r="AE714">
        <f t="shared" si="158"/>
        <v>0.5</v>
      </c>
      <c r="AF714">
        <f t="shared" si="159"/>
        <v>0.5</v>
      </c>
      <c r="AG714">
        <f t="shared" si="160"/>
        <v>0.5</v>
      </c>
      <c r="AH714">
        <f t="shared" si="161"/>
        <v>0.5</v>
      </c>
      <c r="AI714">
        <f t="shared" si="162"/>
        <v>0.25</v>
      </c>
      <c r="AJ714">
        <f t="shared" si="163"/>
        <v>0.25</v>
      </c>
      <c r="AK714">
        <f t="shared" si="164"/>
        <v>0.5</v>
      </c>
      <c r="AL714">
        <f t="shared" si="165"/>
        <v>0.5</v>
      </c>
      <c r="AM714">
        <f t="shared" si="166"/>
        <v>0.5</v>
      </c>
      <c r="AN714" s="6">
        <f t="shared" si="167"/>
        <v>1</v>
      </c>
      <c r="AO714" t="str">
        <f>VLOOKUP(BD_PONDERACIONES[[#This Row],[Comuna]],Tabla3[#All],2,0)</f>
        <v>Florida</v>
      </c>
    </row>
    <row r="715" spans="1:41" x14ac:dyDescent="0.35">
      <c r="A715" t="s">
        <v>839</v>
      </c>
      <c r="B715" t="s">
        <v>840</v>
      </c>
      <c r="C715" t="s">
        <v>653</v>
      </c>
      <c r="D715" s="5">
        <v>44628</v>
      </c>
      <c r="E715" s="5">
        <v>44603</v>
      </c>
      <c r="F715" t="s">
        <v>753</v>
      </c>
      <c r="G715" t="s">
        <v>841</v>
      </c>
      <c r="H715" t="s">
        <v>755</v>
      </c>
      <c r="J715" t="s">
        <v>756</v>
      </c>
      <c r="K715" t="s">
        <v>756</v>
      </c>
      <c r="L715" t="s">
        <v>773</v>
      </c>
      <c r="M715" t="s">
        <v>773</v>
      </c>
      <c r="N715" t="s">
        <v>756</v>
      </c>
      <c r="O715" t="s">
        <v>756</v>
      </c>
      <c r="P715" t="s">
        <v>758</v>
      </c>
      <c r="Q715" t="s">
        <v>759</v>
      </c>
      <c r="R715" t="s">
        <v>759</v>
      </c>
      <c r="S715" t="s">
        <v>757</v>
      </c>
      <c r="T715" t="s">
        <v>757</v>
      </c>
      <c r="U715" t="s">
        <v>757</v>
      </c>
      <c r="V715" t="s">
        <v>756</v>
      </c>
      <c r="W715" t="s">
        <v>756</v>
      </c>
      <c r="X715" t="s">
        <v>842</v>
      </c>
      <c r="Y715" t="str">
        <f t="shared" si="154"/>
        <v>febrero</v>
      </c>
      <c r="Z715">
        <f>YEAR(BD_PONDERACIONES[[#This Row],[Fecha Ejecución del Ticket]])</f>
        <v>2022</v>
      </c>
      <c r="AA715" t="str">
        <f t="shared" si="155"/>
        <v>marzo</v>
      </c>
      <c r="AB715">
        <f>YEAR(BD_PONDERACIONES[[#This Row],[Fecha de Inspección]])</f>
        <v>2022</v>
      </c>
      <c r="AC715">
        <f t="shared" si="156"/>
        <v>0.5</v>
      </c>
      <c r="AD715">
        <f t="shared" si="157"/>
        <v>0.5</v>
      </c>
      <c r="AE715">
        <f t="shared" si="158"/>
        <v>0</v>
      </c>
      <c r="AF715">
        <f t="shared" si="159"/>
        <v>0</v>
      </c>
      <c r="AG715">
        <f t="shared" si="160"/>
        <v>0.5</v>
      </c>
      <c r="AH715">
        <f t="shared" si="161"/>
        <v>0.5</v>
      </c>
      <c r="AI715">
        <f t="shared" si="162"/>
        <v>0.25</v>
      </c>
      <c r="AJ715">
        <f t="shared" si="163"/>
        <v>0.25</v>
      </c>
      <c r="AK715">
        <f t="shared" si="164"/>
        <v>0.5</v>
      </c>
      <c r="AL715">
        <f t="shared" si="165"/>
        <v>0.5</v>
      </c>
      <c r="AM715">
        <f t="shared" si="166"/>
        <v>0.5</v>
      </c>
      <c r="AN715" s="6">
        <f t="shared" si="167"/>
        <v>0.7</v>
      </c>
      <c r="AO715" t="str">
        <f>VLOOKUP(BD_PONDERACIONES[[#This Row],[Comuna]],Tabla3[#All],2,0)</f>
        <v>Florida</v>
      </c>
    </row>
    <row r="716" spans="1:41" x14ac:dyDescent="0.35">
      <c r="A716" t="s">
        <v>843</v>
      </c>
      <c r="B716" t="s">
        <v>844</v>
      </c>
      <c r="C716" t="s">
        <v>662</v>
      </c>
      <c r="D716" s="5">
        <v>44628</v>
      </c>
      <c r="E716" s="5">
        <v>44604</v>
      </c>
      <c r="F716" t="s">
        <v>753</v>
      </c>
      <c r="G716" t="s">
        <v>845</v>
      </c>
      <c r="H716" t="s">
        <v>755</v>
      </c>
      <c r="J716" t="s">
        <v>756</v>
      </c>
      <c r="K716" t="s">
        <v>756</v>
      </c>
      <c r="L716" t="s">
        <v>757</v>
      </c>
      <c r="M716" t="s">
        <v>757</v>
      </c>
      <c r="N716" t="s">
        <v>756</v>
      </c>
      <c r="O716" t="s">
        <v>756</v>
      </c>
      <c r="P716" t="s">
        <v>765</v>
      </c>
      <c r="Q716" t="s">
        <v>759</v>
      </c>
      <c r="R716" t="s">
        <v>759</v>
      </c>
      <c r="S716" t="s">
        <v>756</v>
      </c>
      <c r="T716" t="s">
        <v>756</v>
      </c>
      <c r="U716" t="s">
        <v>756</v>
      </c>
      <c r="V716" t="s">
        <v>756</v>
      </c>
      <c r="W716" t="s">
        <v>756</v>
      </c>
      <c r="X716" t="s">
        <v>846</v>
      </c>
      <c r="Y716" t="str">
        <f t="shared" si="154"/>
        <v>febrero</v>
      </c>
      <c r="Z716">
        <f>YEAR(BD_PONDERACIONES[[#This Row],[Fecha Ejecución del Ticket]])</f>
        <v>2022</v>
      </c>
      <c r="AA716" t="str">
        <f t="shared" si="155"/>
        <v>marzo</v>
      </c>
      <c r="AB716">
        <f>YEAR(BD_PONDERACIONES[[#This Row],[Fecha de Inspección]])</f>
        <v>2022</v>
      </c>
      <c r="AC716">
        <f t="shared" si="156"/>
        <v>0.5</v>
      </c>
      <c r="AD716">
        <f t="shared" si="157"/>
        <v>0.5</v>
      </c>
      <c r="AE716">
        <f t="shared" si="158"/>
        <v>0.5</v>
      </c>
      <c r="AF716">
        <f t="shared" si="159"/>
        <v>0.5</v>
      </c>
      <c r="AG716">
        <f t="shared" si="160"/>
        <v>0.5</v>
      </c>
      <c r="AH716">
        <f t="shared" si="161"/>
        <v>0.5</v>
      </c>
      <c r="AI716">
        <f t="shared" si="162"/>
        <v>0.25</v>
      </c>
      <c r="AJ716">
        <f t="shared" si="163"/>
        <v>0.25</v>
      </c>
      <c r="AK716">
        <f t="shared" si="164"/>
        <v>0.5</v>
      </c>
      <c r="AL716">
        <f t="shared" si="165"/>
        <v>0.5</v>
      </c>
      <c r="AM716">
        <f t="shared" si="166"/>
        <v>0.5</v>
      </c>
      <c r="AN716" s="6">
        <f t="shared" si="167"/>
        <v>1</v>
      </c>
      <c r="AO716" t="str">
        <f>VLOOKUP(BD_PONDERACIONES[[#This Row],[Comuna]],Tabla3[#All],2,0)</f>
        <v>Florida</v>
      </c>
    </row>
    <row r="717" spans="1:41" x14ac:dyDescent="0.35">
      <c r="A717" t="s">
        <v>847</v>
      </c>
      <c r="B717" t="s">
        <v>848</v>
      </c>
      <c r="C717" t="s">
        <v>688</v>
      </c>
      <c r="D717" s="5">
        <v>44628</v>
      </c>
      <c r="E717" s="5">
        <v>44608</v>
      </c>
      <c r="F717" t="s">
        <v>753</v>
      </c>
      <c r="G717" t="s">
        <v>849</v>
      </c>
      <c r="H717" t="s">
        <v>755</v>
      </c>
      <c r="J717" t="s">
        <v>756</v>
      </c>
      <c r="K717" t="s">
        <v>756</v>
      </c>
      <c r="L717" t="s">
        <v>757</v>
      </c>
      <c r="M717" t="s">
        <v>757</v>
      </c>
      <c r="N717" t="s">
        <v>756</v>
      </c>
      <c r="O717" t="s">
        <v>756</v>
      </c>
      <c r="P717" t="s">
        <v>758</v>
      </c>
      <c r="Q717" t="s">
        <v>759</v>
      </c>
      <c r="R717" t="s">
        <v>759</v>
      </c>
      <c r="S717" t="s">
        <v>757</v>
      </c>
      <c r="T717" t="s">
        <v>757</v>
      </c>
      <c r="U717" t="s">
        <v>757</v>
      </c>
      <c r="V717" t="s">
        <v>756</v>
      </c>
      <c r="W717" t="s">
        <v>756</v>
      </c>
      <c r="X717" t="s">
        <v>850</v>
      </c>
      <c r="Y717" t="str">
        <f t="shared" si="154"/>
        <v>febrero</v>
      </c>
      <c r="Z717">
        <f>YEAR(BD_PONDERACIONES[[#This Row],[Fecha Ejecución del Ticket]])</f>
        <v>2022</v>
      </c>
      <c r="AA717" t="str">
        <f t="shared" si="155"/>
        <v>marzo</v>
      </c>
      <c r="AB717">
        <f>YEAR(BD_PONDERACIONES[[#This Row],[Fecha de Inspección]])</f>
        <v>2022</v>
      </c>
      <c r="AC717">
        <f t="shared" si="156"/>
        <v>0.5</v>
      </c>
      <c r="AD717">
        <f t="shared" si="157"/>
        <v>0.5</v>
      </c>
      <c r="AE717">
        <f t="shared" si="158"/>
        <v>0.5</v>
      </c>
      <c r="AF717">
        <f t="shared" si="159"/>
        <v>0.5</v>
      </c>
      <c r="AG717">
        <f t="shared" si="160"/>
        <v>0.5</v>
      </c>
      <c r="AH717">
        <f t="shared" si="161"/>
        <v>0.5</v>
      </c>
      <c r="AI717">
        <f t="shared" si="162"/>
        <v>0.25</v>
      </c>
      <c r="AJ717">
        <f t="shared" si="163"/>
        <v>0.25</v>
      </c>
      <c r="AK717">
        <f t="shared" si="164"/>
        <v>0.5</v>
      </c>
      <c r="AL717">
        <f t="shared" si="165"/>
        <v>0.5</v>
      </c>
      <c r="AM717">
        <f t="shared" si="166"/>
        <v>0.5</v>
      </c>
      <c r="AN717" s="6">
        <f t="shared" si="167"/>
        <v>1</v>
      </c>
      <c r="AO717" t="str">
        <f>VLOOKUP(BD_PONDERACIONES[[#This Row],[Comuna]],Tabla3[#All],2,0)</f>
        <v>Florida</v>
      </c>
    </row>
    <row r="718" spans="1:41" x14ac:dyDescent="0.35">
      <c r="A718" t="s">
        <v>4016</v>
      </c>
      <c r="B718" t="s">
        <v>4017</v>
      </c>
      <c r="C718" t="s">
        <v>4018</v>
      </c>
      <c r="D718" s="5">
        <v>44629</v>
      </c>
      <c r="E718" s="5">
        <v>44615</v>
      </c>
      <c r="F718" t="s">
        <v>763</v>
      </c>
      <c r="G718" t="s">
        <v>4019</v>
      </c>
      <c r="H718" t="s">
        <v>755</v>
      </c>
      <c r="J718" t="s">
        <v>756</v>
      </c>
      <c r="K718" t="s">
        <v>756</v>
      </c>
      <c r="L718" t="s">
        <v>756</v>
      </c>
      <c r="M718" t="s">
        <v>756</v>
      </c>
      <c r="N718" t="s">
        <v>756</v>
      </c>
      <c r="O718" t="s">
        <v>756</v>
      </c>
      <c r="P718" t="s">
        <v>758</v>
      </c>
      <c r="Q718" t="s">
        <v>759</v>
      </c>
      <c r="R718" t="s">
        <v>759</v>
      </c>
      <c r="S718" t="s">
        <v>757</v>
      </c>
      <c r="T718" t="s">
        <v>757</v>
      </c>
      <c r="U718" t="s">
        <v>757</v>
      </c>
      <c r="V718" t="s">
        <v>756</v>
      </c>
      <c r="W718" t="s">
        <v>756</v>
      </c>
      <c r="X718" t="s">
        <v>4020</v>
      </c>
      <c r="Y718" t="str">
        <f t="shared" si="154"/>
        <v>febrero</v>
      </c>
      <c r="Z718">
        <f>YEAR(BD_PONDERACIONES[[#This Row],[Fecha Ejecución del Ticket]])</f>
        <v>2022</v>
      </c>
      <c r="AA718" t="str">
        <f t="shared" si="155"/>
        <v>marzo</v>
      </c>
      <c r="AB718">
        <f>YEAR(BD_PONDERACIONES[[#This Row],[Fecha de Inspección]])</f>
        <v>2022</v>
      </c>
      <c r="AC718">
        <f t="shared" si="156"/>
        <v>0.5</v>
      </c>
      <c r="AD718">
        <f t="shared" si="157"/>
        <v>0.5</v>
      </c>
      <c r="AE718">
        <f t="shared" si="158"/>
        <v>0.5</v>
      </c>
      <c r="AF718">
        <f t="shared" si="159"/>
        <v>0.5</v>
      </c>
      <c r="AG718">
        <f t="shared" si="160"/>
        <v>0.5</v>
      </c>
      <c r="AH718">
        <f t="shared" si="161"/>
        <v>0.5</v>
      </c>
      <c r="AI718">
        <f t="shared" si="162"/>
        <v>0.25</v>
      </c>
      <c r="AJ718">
        <f t="shared" si="163"/>
        <v>0.25</v>
      </c>
      <c r="AK718">
        <f t="shared" si="164"/>
        <v>0.5</v>
      </c>
      <c r="AL718">
        <f t="shared" si="165"/>
        <v>0.5</v>
      </c>
      <c r="AM718">
        <f t="shared" si="166"/>
        <v>0.5</v>
      </c>
      <c r="AN718" s="6">
        <f t="shared" si="167"/>
        <v>1</v>
      </c>
      <c r="AO718" t="str">
        <f>VLOOKUP(BD_PONDERACIONES[[#This Row],[Comuna]],Tabla3[#All],2,0)</f>
        <v>Florida</v>
      </c>
    </row>
    <row r="719" spans="1:41" x14ac:dyDescent="0.35">
      <c r="A719" t="s">
        <v>4021</v>
      </c>
      <c r="B719" t="s">
        <v>4022</v>
      </c>
      <c r="C719" t="s">
        <v>4023</v>
      </c>
      <c r="D719" s="5">
        <v>44629</v>
      </c>
      <c r="E719" s="5">
        <v>44616</v>
      </c>
      <c r="F719" t="s">
        <v>763</v>
      </c>
      <c r="G719" t="s">
        <v>4024</v>
      </c>
      <c r="H719" t="s">
        <v>755</v>
      </c>
      <c r="J719" t="s">
        <v>756</v>
      </c>
      <c r="K719" t="s">
        <v>756</v>
      </c>
      <c r="L719" t="s">
        <v>773</v>
      </c>
      <c r="M719" t="s">
        <v>773</v>
      </c>
      <c r="N719" t="s">
        <v>756</v>
      </c>
      <c r="O719" t="s">
        <v>756</v>
      </c>
      <c r="P719" t="s">
        <v>765</v>
      </c>
      <c r="Q719" t="s">
        <v>759</v>
      </c>
      <c r="R719" t="s">
        <v>759</v>
      </c>
      <c r="S719" t="s">
        <v>757</v>
      </c>
      <c r="T719" t="s">
        <v>757</v>
      </c>
      <c r="U719" t="s">
        <v>757</v>
      </c>
      <c r="V719" t="s">
        <v>756</v>
      </c>
      <c r="W719" t="s">
        <v>768</v>
      </c>
      <c r="X719" t="s">
        <v>4025</v>
      </c>
      <c r="Y719" t="str">
        <f t="shared" si="154"/>
        <v>febrero</v>
      </c>
      <c r="Z719">
        <f>YEAR(BD_PONDERACIONES[[#This Row],[Fecha Ejecución del Ticket]])</f>
        <v>2022</v>
      </c>
      <c r="AA719" t="str">
        <f t="shared" si="155"/>
        <v>marzo</v>
      </c>
      <c r="AB719">
        <f>YEAR(BD_PONDERACIONES[[#This Row],[Fecha de Inspección]])</f>
        <v>2022</v>
      </c>
      <c r="AC719">
        <f t="shared" si="156"/>
        <v>0.5</v>
      </c>
      <c r="AD719">
        <f t="shared" si="157"/>
        <v>0.5</v>
      </c>
      <c r="AE719">
        <f t="shared" si="158"/>
        <v>0</v>
      </c>
      <c r="AF719">
        <f t="shared" si="159"/>
        <v>0</v>
      </c>
      <c r="AG719">
        <f t="shared" si="160"/>
        <v>0.5</v>
      </c>
      <c r="AH719">
        <f t="shared" si="161"/>
        <v>0.5</v>
      </c>
      <c r="AI719">
        <f t="shared" si="162"/>
        <v>0.25</v>
      </c>
      <c r="AJ719">
        <f t="shared" si="163"/>
        <v>0.25</v>
      </c>
      <c r="AK719">
        <f t="shared" si="164"/>
        <v>0.5</v>
      </c>
      <c r="AL719">
        <f t="shared" si="165"/>
        <v>0.5</v>
      </c>
      <c r="AM719">
        <f t="shared" si="166"/>
        <v>0.17499999999999999</v>
      </c>
      <c r="AN719" s="6">
        <f t="shared" si="167"/>
        <v>0.63500000000000001</v>
      </c>
      <c r="AO719" t="str">
        <f>VLOOKUP(BD_PONDERACIONES[[#This Row],[Comuna]],Tabla3[#All],2,0)</f>
        <v>Florida</v>
      </c>
    </row>
    <row r="720" spans="1:41" x14ac:dyDescent="0.35">
      <c r="A720" t="s">
        <v>4026</v>
      </c>
      <c r="B720" t="s">
        <v>4027</v>
      </c>
      <c r="C720" t="s">
        <v>4028</v>
      </c>
      <c r="D720" s="5">
        <v>44629</v>
      </c>
      <c r="E720" s="5">
        <v>44615</v>
      </c>
      <c r="F720" t="s">
        <v>763</v>
      </c>
      <c r="G720" t="s">
        <v>4029</v>
      </c>
      <c r="H720" t="s">
        <v>755</v>
      </c>
      <c r="J720" t="s">
        <v>756</v>
      </c>
      <c r="K720" t="s">
        <v>756</v>
      </c>
      <c r="L720" t="s">
        <v>757</v>
      </c>
      <c r="M720" t="s">
        <v>757</v>
      </c>
      <c r="N720" t="s">
        <v>756</v>
      </c>
      <c r="O720" t="s">
        <v>756</v>
      </c>
      <c r="P720" t="s">
        <v>758</v>
      </c>
      <c r="Q720" t="s">
        <v>759</v>
      </c>
      <c r="R720" t="s">
        <v>759</v>
      </c>
      <c r="S720" t="s">
        <v>757</v>
      </c>
      <c r="T720" t="s">
        <v>757</v>
      </c>
      <c r="U720" t="s">
        <v>757</v>
      </c>
      <c r="V720" t="s">
        <v>773</v>
      </c>
      <c r="W720" t="s">
        <v>773</v>
      </c>
      <c r="X720" t="s">
        <v>4030</v>
      </c>
      <c r="Y720" t="str">
        <f t="shared" si="154"/>
        <v>febrero</v>
      </c>
      <c r="Z720">
        <f>YEAR(BD_PONDERACIONES[[#This Row],[Fecha Ejecución del Ticket]])</f>
        <v>2022</v>
      </c>
      <c r="AA720" t="str">
        <f t="shared" si="155"/>
        <v>marzo</v>
      </c>
      <c r="AB720">
        <f>YEAR(BD_PONDERACIONES[[#This Row],[Fecha de Inspección]])</f>
        <v>2022</v>
      </c>
      <c r="AC720">
        <f t="shared" si="156"/>
        <v>0.5</v>
      </c>
      <c r="AD720">
        <f t="shared" si="157"/>
        <v>0.5</v>
      </c>
      <c r="AE720">
        <f t="shared" si="158"/>
        <v>0.5</v>
      </c>
      <c r="AF720">
        <f t="shared" si="159"/>
        <v>0.5</v>
      </c>
      <c r="AG720">
        <f t="shared" si="160"/>
        <v>0.5</v>
      </c>
      <c r="AH720">
        <f t="shared" si="161"/>
        <v>0.5</v>
      </c>
      <c r="AI720">
        <f t="shared" si="162"/>
        <v>0.25</v>
      </c>
      <c r="AJ720">
        <f t="shared" si="163"/>
        <v>0.25</v>
      </c>
      <c r="AK720">
        <f t="shared" si="164"/>
        <v>0.5</v>
      </c>
      <c r="AL720">
        <f t="shared" si="165"/>
        <v>0</v>
      </c>
      <c r="AM720">
        <f t="shared" si="166"/>
        <v>0</v>
      </c>
      <c r="AN720" s="6">
        <f t="shared" si="167"/>
        <v>0.8</v>
      </c>
      <c r="AO720" t="str">
        <f>VLOOKUP(BD_PONDERACIONES[[#This Row],[Comuna]],Tabla3[#All],2,0)</f>
        <v>Florida</v>
      </c>
    </row>
    <row r="721" spans="1:41" x14ac:dyDescent="0.35">
      <c r="A721" t="s">
        <v>4031</v>
      </c>
      <c r="B721" t="s">
        <v>4032</v>
      </c>
      <c r="C721" t="s">
        <v>4033</v>
      </c>
      <c r="D721" s="5">
        <v>44629</v>
      </c>
      <c r="E721" s="5">
        <v>44614</v>
      </c>
      <c r="F721" t="s">
        <v>763</v>
      </c>
      <c r="G721" t="s">
        <v>4034</v>
      </c>
      <c r="H721" t="s">
        <v>755</v>
      </c>
      <c r="J721" t="s">
        <v>756</v>
      </c>
      <c r="K721" t="s">
        <v>756</v>
      </c>
      <c r="L721" t="s">
        <v>757</v>
      </c>
      <c r="M721" t="s">
        <v>757</v>
      </c>
      <c r="N721" t="s">
        <v>756</v>
      </c>
      <c r="O721" t="s">
        <v>756</v>
      </c>
      <c r="P721" t="s">
        <v>758</v>
      </c>
      <c r="Q721" t="s">
        <v>759</v>
      </c>
      <c r="R721" t="s">
        <v>759</v>
      </c>
      <c r="S721" t="s">
        <v>757</v>
      </c>
      <c r="T721" t="s">
        <v>757</v>
      </c>
      <c r="U721" t="s">
        <v>757</v>
      </c>
      <c r="V721" t="s">
        <v>756</v>
      </c>
      <c r="W721" t="s">
        <v>768</v>
      </c>
      <c r="X721" t="s">
        <v>804</v>
      </c>
      <c r="Y721" t="str">
        <f t="shared" si="154"/>
        <v>febrero</v>
      </c>
      <c r="Z721">
        <f>YEAR(BD_PONDERACIONES[[#This Row],[Fecha Ejecución del Ticket]])</f>
        <v>2022</v>
      </c>
      <c r="AA721" t="str">
        <f t="shared" si="155"/>
        <v>marzo</v>
      </c>
      <c r="AB721">
        <f>YEAR(BD_PONDERACIONES[[#This Row],[Fecha de Inspección]])</f>
        <v>2022</v>
      </c>
      <c r="AC721">
        <f t="shared" si="156"/>
        <v>0.5</v>
      </c>
      <c r="AD721">
        <f t="shared" si="157"/>
        <v>0.5</v>
      </c>
      <c r="AE721">
        <f t="shared" si="158"/>
        <v>0.5</v>
      </c>
      <c r="AF721">
        <f t="shared" si="159"/>
        <v>0.5</v>
      </c>
      <c r="AG721">
        <f t="shared" si="160"/>
        <v>0.5</v>
      </c>
      <c r="AH721">
        <f t="shared" si="161"/>
        <v>0.5</v>
      </c>
      <c r="AI721">
        <f t="shared" si="162"/>
        <v>0.25</v>
      </c>
      <c r="AJ721">
        <f t="shared" si="163"/>
        <v>0.25</v>
      </c>
      <c r="AK721">
        <f t="shared" si="164"/>
        <v>0.5</v>
      </c>
      <c r="AL721">
        <f t="shared" si="165"/>
        <v>0.5</v>
      </c>
      <c r="AM721">
        <f t="shared" si="166"/>
        <v>0.17499999999999999</v>
      </c>
      <c r="AN721" s="6">
        <f t="shared" si="167"/>
        <v>0.93500000000000005</v>
      </c>
      <c r="AO721" t="str">
        <f>VLOOKUP(BD_PONDERACIONES[[#This Row],[Comuna]],Tabla3[#All],2,0)</f>
        <v>Florida</v>
      </c>
    </row>
    <row r="722" spans="1:41" x14ac:dyDescent="0.35">
      <c r="A722" t="s">
        <v>4035</v>
      </c>
      <c r="B722" t="s">
        <v>4036</v>
      </c>
      <c r="C722" t="s">
        <v>4037</v>
      </c>
      <c r="D722" s="5">
        <v>44629</v>
      </c>
      <c r="E722" s="5">
        <v>44614</v>
      </c>
      <c r="F722" t="s">
        <v>763</v>
      </c>
      <c r="G722" t="s">
        <v>4038</v>
      </c>
      <c r="H722" t="s">
        <v>755</v>
      </c>
      <c r="J722" t="s">
        <v>756</v>
      </c>
      <c r="K722" t="s">
        <v>756</v>
      </c>
      <c r="L722" t="s">
        <v>757</v>
      </c>
      <c r="M722" t="s">
        <v>757</v>
      </c>
      <c r="N722" t="s">
        <v>756</v>
      </c>
      <c r="O722" t="s">
        <v>756</v>
      </c>
      <c r="P722" t="s">
        <v>758</v>
      </c>
      <c r="Q722" t="s">
        <v>759</v>
      </c>
      <c r="R722" t="s">
        <v>759</v>
      </c>
      <c r="S722" t="s">
        <v>757</v>
      </c>
      <c r="T722" t="s">
        <v>757</v>
      </c>
      <c r="U722" t="s">
        <v>757</v>
      </c>
      <c r="V722" t="s">
        <v>756</v>
      </c>
      <c r="W722" t="s">
        <v>768</v>
      </c>
      <c r="X722" t="s">
        <v>804</v>
      </c>
      <c r="Y722" t="str">
        <f t="shared" si="154"/>
        <v>febrero</v>
      </c>
      <c r="Z722">
        <f>YEAR(BD_PONDERACIONES[[#This Row],[Fecha Ejecución del Ticket]])</f>
        <v>2022</v>
      </c>
      <c r="AA722" t="str">
        <f t="shared" si="155"/>
        <v>marzo</v>
      </c>
      <c r="AB722">
        <f>YEAR(BD_PONDERACIONES[[#This Row],[Fecha de Inspección]])</f>
        <v>2022</v>
      </c>
      <c r="AC722">
        <f t="shared" si="156"/>
        <v>0.5</v>
      </c>
      <c r="AD722">
        <f t="shared" si="157"/>
        <v>0.5</v>
      </c>
      <c r="AE722">
        <f t="shared" si="158"/>
        <v>0.5</v>
      </c>
      <c r="AF722">
        <f t="shared" si="159"/>
        <v>0.5</v>
      </c>
      <c r="AG722">
        <f t="shared" si="160"/>
        <v>0.5</v>
      </c>
      <c r="AH722">
        <f t="shared" si="161"/>
        <v>0.5</v>
      </c>
      <c r="AI722">
        <f t="shared" si="162"/>
        <v>0.25</v>
      </c>
      <c r="AJ722">
        <f t="shared" si="163"/>
        <v>0.25</v>
      </c>
      <c r="AK722">
        <f t="shared" si="164"/>
        <v>0.5</v>
      </c>
      <c r="AL722">
        <f t="shared" si="165"/>
        <v>0.5</v>
      </c>
      <c r="AM722">
        <f t="shared" si="166"/>
        <v>0.17499999999999999</v>
      </c>
      <c r="AN722" s="6">
        <f t="shared" si="167"/>
        <v>0.93500000000000005</v>
      </c>
      <c r="AO722" t="str">
        <f>VLOOKUP(BD_PONDERACIONES[[#This Row],[Comuna]],Tabla3[#All],2,0)</f>
        <v>Florida</v>
      </c>
    </row>
    <row r="723" spans="1:41" x14ac:dyDescent="0.35">
      <c r="A723" t="s">
        <v>4039</v>
      </c>
      <c r="B723" t="s">
        <v>4040</v>
      </c>
      <c r="C723" t="s">
        <v>4041</v>
      </c>
      <c r="D723" s="5">
        <v>44629</v>
      </c>
      <c r="E723" s="5">
        <v>44614</v>
      </c>
      <c r="F723" t="s">
        <v>763</v>
      </c>
      <c r="G723" t="s">
        <v>4042</v>
      </c>
      <c r="H723" t="s">
        <v>755</v>
      </c>
      <c r="J723" t="s">
        <v>756</v>
      </c>
      <c r="K723" t="s">
        <v>756</v>
      </c>
      <c r="L723" t="s">
        <v>756</v>
      </c>
      <c r="M723" t="s">
        <v>756</v>
      </c>
      <c r="N723" t="s">
        <v>756</v>
      </c>
      <c r="O723" t="s">
        <v>756</v>
      </c>
      <c r="P723" t="s">
        <v>758</v>
      </c>
      <c r="Q723" t="s">
        <v>759</v>
      </c>
      <c r="R723" t="s">
        <v>759</v>
      </c>
      <c r="S723" t="s">
        <v>757</v>
      </c>
      <c r="T723" t="s">
        <v>757</v>
      </c>
      <c r="U723" t="s">
        <v>757</v>
      </c>
      <c r="V723" t="s">
        <v>756</v>
      </c>
      <c r="W723" t="s">
        <v>768</v>
      </c>
      <c r="X723" t="s">
        <v>804</v>
      </c>
      <c r="Y723" t="str">
        <f t="shared" si="154"/>
        <v>febrero</v>
      </c>
      <c r="Z723">
        <f>YEAR(BD_PONDERACIONES[[#This Row],[Fecha Ejecución del Ticket]])</f>
        <v>2022</v>
      </c>
      <c r="AA723" t="str">
        <f t="shared" si="155"/>
        <v>marzo</v>
      </c>
      <c r="AB723">
        <f>YEAR(BD_PONDERACIONES[[#This Row],[Fecha de Inspección]])</f>
        <v>2022</v>
      </c>
      <c r="AC723">
        <f t="shared" si="156"/>
        <v>0.5</v>
      </c>
      <c r="AD723">
        <f t="shared" si="157"/>
        <v>0.5</v>
      </c>
      <c r="AE723">
        <f t="shared" si="158"/>
        <v>0.5</v>
      </c>
      <c r="AF723">
        <f t="shared" si="159"/>
        <v>0.5</v>
      </c>
      <c r="AG723">
        <f t="shared" si="160"/>
        <v>0.5</v>
      </c>
      <c r="AH723">
        <f t="shared" si="161"/>
        <v>0.5</v>
      </c>
      <c r="AI723">
        <f t="shared" si="162"/>
        <v>0.25</v>
      </c>
      <c r="AJ723">
        <f t="shared" si="163"/>
        <v>0.25</v>
      </c>
      <c r="AK723">
        <f t="shared" si="164"/>
        <v>0.5</v>
      </c>
      <c r="AL723">
        <f t="shared" si="165"/>
        <v>0.5</v>
      </c>
      <c r="AM723">
        <f t="shared" si="166"/>
        <v>0.17499999999999999</v>
      </c>
      <c r="AN723" s="6">
        <f t="shared" si="167"/>
        <v>0.93500000000000005</v>
      </c>
      <c r="AO723" t="str">
        <f>VLOOKUP(BD_PONDERACIONES[[#This Row],[Comuna]],Tabla3[#All],2,0)</f>
        <v>Florida</v>
      </c>
    </row>
    <row r="724" spans="1:41" x14ac:dyDescent="0.35">
      <c r="A724" t="s">
        <v>4043</v>
      </c>
      <c r="B724" t="s">
        <v>4044</v>
      </c>
      <c r="C724" t="s">
        <v>4045</v>
      </c>
      <c r="D724" s="5">
        <v>44629</v>
      </c>
      <c r="E724" s="5">
        <v>44615</v>
      </c>
      <c r="F724" t="s">
        <v>763</v>
      </c>
      <c r="G724" t="s">
        <v>4046</v>
      </c>
      <c r="H724" t="s">
        <v>755</v>
      </c>
      <c r="J724" t="s">
        <v>756</v>
      </c>
      <c r="K724" t="s">
        <v>756</v>
      </c>
      <c r="L724" t="s">
        <v>757</v>
      </c>
      <c r="M724" t="s">
        <v>757</v>
      </c>
      <c r="N724" t="s">
        <v>756</v>
      </c>
      <c r="O724" t="s">
        <v>756</v>
      </c>
      <c r="P724" t="s">
        <v>758</v>
      </c>
      <c r="Q724" t="s">
        <v>759</v>
      </c>
      <c r="R724" t="s">
        <v>759</v>
      </c>
      <c r="S724" t="s">
        <v>757</v>
      </c>
      <c r="T724" t="s">
        <v>757</v>
      </c>
      <c r="U724" t="s">
        <v>757</v>
      </c>
      <c r="V724" t="s">
        <v>756</v>
      </c>
      <c r="W724" t="s">
        <v>768</v>
      </c>
      <c r="X724" t="s">
        <v>804</v>
      </c>
      <c r="Y724" t="str">
        <f t="shared" si="154"/>
        <v>febrero</v>
      </c>
      <c r="Z724">
        <f>YEAR(BD_PONDERACIONES[[#This Row],[Fecha Ejecución del Ticket]])</f>
        <v>2022</v>
      </c>
      <c r="AA724" t="str">
        <f t="shared" si="155"/>
        <v>marzo</v>
      </c>
      <c r="AB724">
        <f>YEAR(BD_PONDERACIONES[[#This Row],[Fecha de Inspección]])</f>
        <v>2022</v>
      </c>
      <c r="AC724">
        <f t="shared" si="156"/>
        <v>0.5</v>
      </c>
      <c r="AD724">
        <f t="shared" si="157"/>
        <v>0.5</v>
      </c>
      <c r="AE724">
        <f t="shared" si="158"/>
        <v>0.5</v>
      </c>
      <c r="AF724">
        <f t="shared" si="159"/>
        <v>0.5</v>
      </c>
      <c r="AG724">
        <f t="shared" si="160"/>
        <v>0.5</v>
      </c>
      <c r="AH724">
        <f t="shared" si="161"/>
        <v>0.5</v>
      </c>
      <c r="AI724">
        <f t="shared" si="162"/>
        <v>0.25</v>
      </c>
      <c r="AJ724">
        <f t="shared" si="163"/>
        <v>0.25</v>
      </c>
      <c r="AK724">
        <f t="shared" si="164"/>
        <v>0.5</v>
      </c>
      <c r="AL724">
        <f t="shared" si="165"/>
        <v>0.5</v>
      </c>
      <c r="AM724">
        <f t="shared" si="166"/>
        <v>0.17499999999999999</v>
      </c>
      <c r="AN724" s="6">
        <f t="shared" si="167"/>
        <v>0.93500000000000005</v>
      </c>
      <c r="AO724" t="str">
        <f>VLOOKUP(BD_PONDERACIONES[[#This Row],[Comuna]],Tabla3[#All],2,0)</f>
        <v>Florida</v>
      </c>
    </row>
    <row r="725" spans="1:41" x14ac:dyDescent="0.35">
      <c r="A725" t="s">
        <v>3989</v>
      </c>
      <c r="B725" t="s">
        <v>3990</v>
      </c>
      <c r="C725" t="s">
        <v>3991</v>
      </c>
      <c r="D725" s="5">
        <v>44630</v>
      </c>
      <c r="E725" s="5">
        <v>44617</v>
      </c>
      <c r="F725" t="s">
        <v>763</v>
      </c>
      <c r="G725" t="s">
        <v>3992</v>
      </c>
      <c r="H725" t="s">
        <v>755</v>
      </c>
      <c r="J725" t="s">
        <v>756</v>
      </c>
      <c r="K725" t="s">
        <v>756</v>
      </c>
      <c r="L725" t="s">
        <v>757</v>
      </c>
      <c r="M725" t="s">
        <v>757</v>
      </c>
      <c r="N725" t="s">
        <v>756</v>
      </c>
      <c r="O725" t="s">
        <v>756</v>
      </c>
      <c r="P725" t="s">
        <v>758</v>
      </c>
      <c r="Q725" t="s">
        <v>759</v>
      </c>
      <c r="R725" t="s">
        <v>759</v>
      </c>
      <c r="S725" t="s">
        <v>757</v>
      </c>
      <c r="T725" t="s">
        <v>757</v>
      </c>
      <c r="U725" t="s">
        <v>757</v>
      </c>
      <c r="V725" t="s">
        <v>773</v>
      </c>
      <c r="W725" t="s">
        <v>768</v>
      </c>
      <c r="X725" t="s">
        <v>3993</v>
      </c>
      <c r="Y725" t="str">
        <f t="shared" si="154"/>
        <v>febrero</v>
      </c>
      <c r="Z725">
        <f>YEAR(BD_PONDERACIONES[[#This Row],[Fecha Ejecución del Ticket]])</f>
        <v>2022</v>
      </c>
      <c r="AA725" t="str">
        <f t="shared" si="155"/>
        <v>marzo</v>
      </c>
      <c r="AB725">
        <f>YEAR(BD_PONDERACIONES[[#This Row],[Fecha de Inspección]])</f>
        <v>2022</v>
      </c>
      <c r="AC725">
        <f t="shared" si="156"/>
        <v>0.5</v>
      </c>
      <c r="AD725">
        <f t="shared" si="157"/>
        <v>0.5</v>
      </c>
      <c r="AE725">
        <f t="shared" si="158"/>
        <v>0.5</v>
      </c>
      <c r="AF725">
        <f t="shared" si="159"/>
        <v>0.5</v>
      </c>
      <c r="AG725">
        <f t="shared" si="160"/>
        <v>0.5</v>
      </c>
      <c r="AH725">
        <f t="shared" si="161"/>
        <v>0.5</v>
      </c>
      <c r="AI725">
        <f t="shared" si="162"/>
        <v>0.25</v>
      </c>
      <c r="AJ725">
        <f t="shared" si="163"/>
        <v>0.25</v>
      </c>
      <c r="AK725">
        <f t="shared" si="164"/>
        <v>0.5</v>
      </c>
      <c r="AL725">
        <f t="shared" si="165"/>
        <v>0</v>
      </c>
      <c r="AM725">
        <f t="shared" si="166"/>
        <v>0.17499999999999999</v>
      </c>
      <c r="AN725" s="6">
        <f t="shared" si="167"/>
        <v>0.83500000000000008</v>
      </c>
      <c r="AO725" t="str">
        <f>VLOOKUP(BD_PONDERACIONES[[#This Row],[Comuna]],Tabla3[#All],2,0)</f>
        <v>Florida</v>
      </c>
    </row>
    <row r="726" spans="1:41" x14ac:dyDescent="0.35">
      <c r="A726" t="s">
        <v>3994</v>
      </c>
      <c r="B726" t="s">
        <v>3995</v>
      </c>
      <c r="C726" t="s">
        <v>3996</v>
      </c>
      <c r="D726" s="5">
        <v>44630</v>
      </c>
      <c r="E726" s="5">
        <v>44616</v>
      </c>
      <c r="F726" t="s">
        <v>763</v>
      </c>
      <c r="G726" t="s">
        <v>3997</v>
      </c>
      <c r="H726" t="s">
        <v>755</v>
      </c>
      <c r="J726" t="s">
        <v>756</v>
      </c>
      <c r="K726" t="s">
        <v>756</v>
      </c>
      <c r="L726" t="s">
        <v>756</v>
      </c>
      <c r="M726" t="s">
        <v>756</v>
      </c>
      <c r="N726" t="s">
        <v>756</v>
      </c>
      <c r="O726" t="s">
        <v>756</v>
      </c>
      <c r="P726" t="s">
        <v>765</v>
      </c>
      <c r="Q726" t="s">
        <v>3998</v>
      </c>
      <c r="R726" t="s">
        <v>3999</v>
      </c>
      <c r="S726" t="s">
        <v>756</v>
      </c>
      <c r="T726" t="s">
        <v>756</v>
      </c>
      <c r="U726" t="s">
        <v>756</v>
      </c>
      <c r="V726" t="s">
        <v>756</v>
      </c>
      <c r="W726" t="s">
        <v>756</v>
      </c>
      <c r="X726" t="s">
        <v>769</v>
      </c>
      <c r="Y726" t="str">
        <f t="shared" si="154"/>
        <v>febrero</v>
      </c>
      <c r="Z726">
        <f>YEAR(BD_PONDERACIONES[[#This Row],[Fecha Ejecución del Ticket]])</f>
        <v>2022</v>
      </c>
      <c r="AA726" t="str">
        <f t="shared" si="155"/>
        <v>marzo</v>
      </c>
      <c r="AB726">
        <f>YEAR(BD_PONDERACIONES[[#This Row],[Fecha de Inspección]])</f>
        <v>2022</v>
      </c>
      <c r="AC726">
        <f t="shared" si="156"/>
        <v>0.5</v>
      </c>
      <c r="AD726">
        <f t="shared" si="157"/>
        <v>0.5</v>
      </c>
      <c r="AE726">
        <f t="shared" si="158"/>
        <v>0.5</v>
      </c>
      <c r="AF726">
        <f t="shared" si="159"/>
        <v>0.5</v>
      </c>
      <c r="AG726">
        <f t="shared" si="160"/>
        <v>0.5</v>
      </c>
      <c r="AH726">
        <f t="shared" si="161"/>
        <v>0.5</v>
      </c>
      <c r="AI726">
        <f t="shared" si="162"/>
        <v>0.25</v>
      </c>
      <c r="AJ726">
        <f t="shared" si="163"/>
        <v>0.25</v>
      </c>
      <c r="AK726">
        <f t="shared" si="164"/>
        <v>0.5</v>
      </c>
      <c r="AL726">
        <f t="shared" si="165"/>
        <v>0.5</v>
      </c>
      <c r="AM726">
        <f t="shared" si="166"/>
        <v>0.5</v>
      </c>
      <c r="AN726" s="6">
        <f t="shared" si="167"/>
        <v>1</v>
      </c>
      <c r="AO726" t="str">
        <f>VLOOKUP(BD_PONDERACIONES[[#This Row],[Comuna]],Tabla3[#All],2,0)</f>
        <v>Florida</v>
      </c>
    </row>
    <row r="727" spans="1:41" x14ac:dyDescent="0.35">
      <c r="A727" t="s">
        <v>4000</v>
      </c>
      <c r="B727" t="s">
        <v>4001</v>
      </c>
      <c r="C727" t="s">
        <v>4002</v>
      </c>
      <c r="D727" s="5">
        <v>44630</v>
      </c>
      <c r="E727" s="5">
        <v>44616</v>
      </c>
      <c r="F727" t="s">
        <v>763</v>
      </c>
      <c r="G727" t="s">
        <v>4003</v>
      </c>
      <c r="H727" t="s">
        <v>755</v>
      </c>
      <c r="J727" t="s">
        <v>756</v>
      </c>
      <c r="K727" t="s">
        <v>756</v>
      </c>
      <c r="L727" t="s">
        <v>757</v>
      </c>
      <c r="M727" t="s">
        <v>757</v>
      </c>
      <c r="N727" t="s">
        <v>756</v>
      </c>
      <c r="O727" t="s">
        <v>756</v>
      </c>
      <c r="P727" t="s">
        <v>758</v>
      </c>
      <c r="Q727" t="s">
        <v>759</v>
      </c>
      <c r="R727" t="s">
        <v>759</v>
      </c>
      <c r="S727" t="s">
        <v>757</v>
      </c>
      <c r="T727" t="s">
        <v>757</v>
      </c>
      <c r="U727" t="s">
        <v>757</v>
      </c>
      <c r="V727" t="s">
        <v>756</v>
      </c>
      <c r="W727" t="s">
        <v>756</v>
      </c>
      <c r="X727" t="s">
        <v>4004</v>
      </c>
      <c r="Y727" t="str">
        <f t="shared" si="154"/>
        <v>febrero</v>
      </c>
      <c r="Z727">
        <f>YEAR(BD_PONDERACIONES[[#This Row],[Fecha Ejecución del Ticket]])</f>
        <v>2022</v>
      </c>
      <c r="AA727" t="str">
        <f t="shared" si="155"/>
        <v>marzo</v>
      </c>
      <c r="AB727">
        <f>YEAR(BD_PONDERACIONES[[#This Row],[Fecha de Inspección]])</f>
        <v>2022</v>
      </c>
      <c r="AC727">
        <f t="shared" si="156"/>
        <v>0.5</v>
      </c>
      <c r="AD727">
        <f t="shared" si="157"/>
        <v>0.5</v>
      </c>
      <c r="AE727">
        <f t="shared" si="158"/>
        <v>0.5</v>
      </c>
      <c r="AF727">
        <f t="shared" si="159"/>
        <v>0.5</v>
      </c>
      <c r="AG727">
        <f t="shared" si="160"/>
        <v>0.5</v>
      </c>
      <c r="AH727">
        <f t="shared" si="161"/>
        <v>0.5</v>
      </c>
      <c r="AI727">
        <f t="shared" si="162"/>
        <v>0.25</v>
      </c>
      <c r="AJ727">
        <f t="shared" si="163"/>
        <v>0.25</v>
      </c>
      <c r="AK727">
        <f t="shared" si="164"/>
        <v>0.5</v>
      </c>
      <c r="AL727">
        <f t="shared" si="165"/>
        <v>0.5</v>
      </c>
      <c r="AM727">
        <f t="shared" si="166"/>
        <v>0.5</v>
      </c>
      <c r="AN727" s="6">
        <f t="shared" si="167"/>
        <v>1</v>
      </c>
      <c r="AO727" t="str">
        <f>VLOOKUP(BD_PONDERACIONES[[#This Row],[Comuna]],Tabla3[#All],2,0)</f>
        <v>Florida</v>
      </c>
    </row>
    <row r="728" spans="1:41" x14ac:dyDescent="0.35">
      <c r="A728" t="s">
        <v>4005</v>
      </c>
      <c r="B728" t="s">
        <v>4006</v>
      </c>
      <c r="C728" t="s">
        <v>4007</v>
      </c>
      <c r="D728" s="5">
        <v>44630</v>
      </c>
      <c r="E728" s="5">
        <v>44602</v>
      </c>
      <c r="F728" t="s">
        <v>763</v>
      </c>
      <c r="G728" t="s">
        <v>4008</v>
      </c>
      <c r="H728" t="s">
        <v>755</v>
      </c>
      <c r="J728" t="s">
        <v>756</v>
      </c>
      <c r="K728" t="s">
        <v>756</v>
      </c>
      <c r="L728" t="s">
        <v>757</v>
      </c>
      <c r="M728" t="s">
        <v>757</v>
      </c>
      <c r="N728" t="s">
        <v>756</v>
      </c>
      <c r="O728" t="s">
        <v>756</v>
      </c>
      <c r="P728" t="s">
        <v>758</v>
      </c>
      <c r="Q728" t="s">
        <v>759</v>
      </c>
      <c r="R728" t="s">
        <v>759</v>
      </c>
      <c r="S728" t="s">
        <v>757</v>
      </c>
      <c r="T728" t="s">
        <v>757</v>
      </c>
      <c r="U728" t="s">
        <v>757</v>
      </c>
      <c r="V728" t="s">
        <v>756</v>
      </c>
      <c r="W728" t="s">
        <v>773</v>
      </c>
      <c r="X728" t="s">
        <v>804</v>
      </c>
      <c r="Y728" t="str">
        <f t="shared" si="154"/>
        <v>febrero</v>
      </c>
      <c r="Z728">
        <f>YEAR(BD_PONDERACIONES[[#This Row],[Fecha Ejecución del Ticket]])</f>
        <v>2022</v>
      </c>
      <c r="AA728" t="str">
        <f t="shared" si="155"/>
        <v>marzo</v>
      </c>
      <c r="AB728">
        <f>YEAR(BD_PONDERACIONES[[#This Row],[Fecha de Inspección]])</f>
        <v>2022</v>
      </c>
      <c r="AC728">
        <f t="shared" si="156"/>
        <v>0.5</v>
      </c>
      <c r="AD728">
        <f t="shared" si="157"/>
        <v>0.5</v>
      </c>
      <c r="AE728">
        <f t="shared" si="158"/>
        <v>0.5</v>
      </c>
      <c r="AF728">
        <f t="shared" si="159"/>
        <v>0.5</v>
      </c>
      <c r="AG728">
        <f t="shared" si="160"/>
        <v>0.5</v>
      </c>
      <c r="AH728">
        <f t="shared" si="161"/>
        <v>0.5</v>
      </c>
      <c r="AI728">
        <f t="shared" si="162"/>
        <v>0.25</v>
      </c>
      <c r="AJ728">
        <f t="shared" si="163"/>
        <v>0.25</v>
      </c>
      <c r="AK728">
        <f t="shared" si="164"/>
        <v>0.5</v>
      </c>
      <c r="AL728">
        <f t="shared" si="165"/>
        <v>0.5</v>
      </c>
      <c r="AM728">
        <f t="shared" si="166"/>
        <v>0</v>
      </c>
      <c r="AN728" s="6">
        <f t="shared" si="167"/>
        <v>0.9</v>
      </c>
      <c r="AO728" t="str">
        <f>VLOOKUP(BD_PONDERACIONES[[#This Row],[Comuna]],Tabla3[#All],2,0)</f>
        <v>Florida</v>
      </c>
    </row>
    <row r="729" spans="1:41" x14ac:dyDescent="0.35">
      <c r="A729" t="s">
        <v>4009</v>
      </c>
      <c r="B729" t="s">
        <v>4010</v>
      </c>
      <c r="C729" t="s">
        <v>4011</v>
      </c>
      <c r="D729" s="5">
        <v>44630</v>
      </c>
      <c r="E729" s="5">
        <v>44628</v>
      </c>
      <c r="F729" t="s">
        <v>763</v>
      </c>
      <c r="G729" t="s">
        <v>4012</v>
      </c>
      <c r="H729" t="s">
        <v>2755</v>
      </c>
      <c r="J729" t="s">
        <v>756</v>
      </c>
      <c r="K729" t="s">
        <v>756</v>
      </c>
      <c r="L729" t="s">
        <v>756</v>
      </c>
      <c r="M729" t="s">
        <v>756</v>
      </c>
      <c r="N729" t="s">
        <v>756</v>
      </c>
      <c r="O729" t="s">
        <v>756</v>
      </c>
      <c r="P729" t="s">
        <v>765</v>
      </c>
      <c r="Q729" t="s">
        <v>4013</v>
      </c>
      <c r="R729" t="s">
        <v>4014</v>
      </c>
      <c r="S729" t="s">
        <v>756</v>
      </c>
      <c r="T729" t="s">
        <v>756</v>
      </c>
      <c r="U729" t="s">
        <v>756</v>
      </c>
      <c r="V729" t="s">
        <v>756</v>
      </c>
      <c r="W729" t="s">
        <v>756</v>
      </c>
      <c r="X729" t="s">
        <v>4015</v>
      </c>
      <c r="Y729" t="str">
        <f t="shared" si="154"/>
        <v>marzo</v>
      </c>
      <c r="Z729">
        <f>YEAR(BD_PONDERACIONES[[#This Row],[Fecha Ejecución del Ticket]])</f>
        <v>2022</v>
      </c>
      <c r="AA729" t="str">
        <f t="shared" si="155"/>
        <v>marzo</v>
      </c>
      <c r="AB729">
        <f>YEAR(BD_PONDERACIONES[[#This Row],[Fecha de Inspección]])</f>
        <v>2022</v>
      </c>
      <c r="AC729">
        <f t="shared" si="156"/>
        <v>0.5</v>
      </c>
      <c r="AD729">
        <f t="shared" si="157"/>
        <v>0.5</v>
      </c>
      <c r="AE729">
        <f t="shared" si="158"/>
        <v>0.5</v>
      </c>
      <c r="AF729">
        <f t="shared" si="159"/>
        <v>0.5</v>
      </c>
      <c r="AG729">
        <f t="shared" si="160"/>
        <v>0.5</v>
      </c>
      <c r="AH729">
        <f t="shared" si="161"/>
        <v>0.5</v>
      </c>
      <c r="AI729">
        <f t="shared" si="162"/>
        <v>0.25</v>
      </c>
      <c r="AJ729">
        <f t="shared" si="163"/>
        <v>0.25</v>
      </c>
      <c r="AK729">
        <f t="shared" si="164"/>
        <v>0.5</v>
      </c>
      <c r="AL729">
        <f t="shared" si="165"/>
        <v>0.5</v>
      </c>
      <c r="AM729">
        <f t="shared" si="166"/>
        <v>0.5</v>
      </c>
      <c r="AN729" s="6">
        <f t="shared" si="167"/>
        <v>1</v>
      </c>
      <c r="AO729" t="str">
        <f>VLOOKUP(BD_PONDERACIONES[[#This Row],[Comuna]],Tabla3[#All],2,0)</f>
        <v>Florida</v>
      </c>
    </row>
    <row r="730" spans="1:41" x14ac:dyDescent="0.35">
      <c r="A730" t="s">
        <v>3917</v>
      </c>
      <c r="B730" t="s">
        <v>3918</v>
      </c>
      <c r="C730" t="s">
        <v>3919</v>
      </c>
      <c r="D730" s="5">
        <v>44631</v>
      </c>
      <c r="E730" s="5">
        <v>44616</v>
      </c>
      <c r="F730" t="s">
        <v>763</v>
      </c>
      <c r="G730" t="s">
        <v>3920</v>
      </c>
      <c r="H730" t="s">
        <v>755</v>
      </c>
      <c r="J730" t="s">
        <v>756</v>
      </c>
      <c r="K730" t="s">
        <v>756</v>
      </c>
      <c r="L730" t="s">
        <v>757</v>
      </c>
      <c r="M730" t="s">
        <v>757</v>
      </c>
      <c r="N730" t="s">
        <v>756</v>
      </c>
      <c r="O730" t="s">
        <v>756</v>
      </c>
      <c r="P730" t="s">
        <v>758</v>
      </c>
      <c r="Q730" t="s">
        <v>759</v>
      </c>
      <c r="R730" t="s">
        <v>759</v>
      </c>
      <c r="S730" t="s">
        <v>757</v>
      </c>
      <c r="T730" t="s">
        <v>757</v>
      </c>
      <c r="U730" t="s">
        <v>757</v>
      </c>
      <c r="V730" t="s">
        <v>756</v>
      </c>
      <c r="W730" t="s">
        <v>768</v>
      </c>
      <c r="X730" t="s">
        <v>3921</v>
      </c>
      <c r="Y730" t="str">
        <f t="shared" si="154"/>
        <v>febrero</v>
      </c>
      <c r="Z730">
        <f>YEAR(BD_PONDERACIONES[[#This Row],[Fecha Ejecución del Ticket]])</f>
        <v>2022</v>
      </c>
      <c r="AA730" t="str">
        <f t="shared" si="155"/>
        <v>marzo</v>
      </c>
      <c r="AB730">
        <f>YEAR(BD_PONDERACIONES[[#This Row],[Fecha de Inspección]])</f>
        <v>2022</v>
      </c>
      <c r="AC730">
        <f t="shared" si="156"/>
        <v>0.5</v>
      </c>
      <c r="AD730">
        <f t="shared" si="157"/>
        <v>0.5</v>
      </c>
      <c r="AE730">
        <f t="shared" si="158"/>
        <v>0.5</v>
      </c>
      <c r="AF730">
        <f t="shared" si="159"/>
        <v>0.5</v>
      </c>
      <c r="AG730">
        <f t="shared" si="160"/>
        <v>0.5</v>
      </c>
      <c r="AH730">
        <f t="shared" si="161"/>
        <v>0.5</v>
      </c>
      <c r="AI730">
        <f t="shared" si="162"/>
        <v>0.25</v>
      </c>
      <c r="AJ730">
        <f t="shared" si="163"/>
        <v>0.25</v>
      </c>
      <c r="AK730">
        <f t="shared" si="164"/>
        <v>0.5</v>
      </c>
      <c r="AL730">
        <f t="shared" si="165"/>
        <v>0.5</v>
      </c>
      <c r="AM730">
        <f t="shared" si="166"/>
        <v>0.17499999999999999</v>
      </c>
      <c r="AN730" s="6">
        <f t="shared" si="167"/>
        <v>0.93500000000000005</v>
      </c>
      <c r="AO730" t="str">
        <f>VLOOKUP(BD_PONDERACIONES[[#This Row],[Comuna]],Tabla3[#All],2,0)</f>
        <v>Florida</v>
      </c>
    </row>
    <row r="731" spans="1:41" x14ac:dyDescent="0.35">
      <c r="A731" t="s">
        <v>3922</v>
      </c>
      <c r="B731" t="s">
        <v>3923</v>
      </c>
      <c r="C731" t="s">
        <v>3924</v>
      </c>
      <c r="D731" s="5">
        <v>44631</v>
      </c>
      <c r="E731" s="5">
        <v>44611</v>
      </c>
      <c r="F731" t="s">
        <v>753</v>
      </c>
      <c r="G731" t="s">
        <v>3925</v>
      </c>
      <c r="H731" t="s">
        <v>755</v>
      </c>
      <c r="J731" t="s">
        <v>756</v>
      </c>
      <c r="K731" t="s">
        <v>756</v>
      </c>
      <c r="L731" t="s">
        <v>757</v>
      </c>
      <c r="M731" t="s">
        <v>757</v>
      </c>
      <c r="N731" t="s">
        <v>756</v>
      </c>
      <c r="O731" t="s">
        <v>756</v>
      </c>
      <c r="P731" t="s">
        <v>758</v>
      </c>
      <c r="Q731" t="s">
        <v>759</v>
      </c>
      <c r="R731" t="s">
        <v>759</v>
      </c>
      <c r="S731" t="s">
        <v>757</v>
      </c>
      <c r="T731" t="s">
        <v>757</v>
      </c>
      <c r="U731" t="s">
        <v>757</v>
      </c>
      <c r="V731" t="s">
        <v>756</v>
      </c>
      <c r="W731" t="s">
        <v>756</v>
      </c>
      <c r="X731" t="s">
        <v>3926</v>
      </c>
      <c r="Y731" t="str">
        <f t="shared" si="154"/>
        <v>febrero</v>
      </c>
      <c r="Z731">
        <f>YEAR(BD_PONDERACIONES[[#This Row],[Fecha Ejecución del Ticket]])</f>
        <v>2022</v>
      </c>
      <c r="AA731" t="str">
        <f t="shared" si="155"/>
        <v>marzo</v>
      </c>
      <c r="AB731">
        <f>YEAR(BD_PONDERACIONES[[#This Row],[Fecha de Inspección]])</f>
        <v>2022</v>
      </c>
      <c r="AC731">
        <f t="shared" si="156"/>
        <v>0.5</v>
      </c>
      <c r="AD731">
        <f t="shared" si="157"/>
        <v>0.5</v>
      </c>
      <c r="AE731">
        <f t="shared" si="158"/>
        <v>0.5</v>
      </c>
      <c r="AF731">
        <f t="shared" si="159"/>
        <v>0.5</v>
      </c>
      <c r="AG731">
        <f t="shared" si="160"/>
        <v>0.5</v>
      </c>
      <c r="AH731">
        <f t="shared" si="161"/>
        <v>0.5</v>
      </c>
      <c r="AI731">
        <f t="shared" si="162"/>
        <v>0.25</v>
      </c>
      <c r="AJ731">
        <f t="shared" si="163"/>
        <v>0.25</v>
      </c>
      <c r="AK731">
        <f t="shared" si="164"/>
        <v>0.5</v>
      </c>
      <c r="AL731">
        <f t="shared" si="165"/>
        <v>0.5</v>
      </c>
      <c r="AM731">
        <f t="shared" si="166"/>
        <v>0.5</v>
      </c>
      <c r="AN731" s="6">
        <f t="shared" si="167"/>
        <v>1</v>
      </c>
      <c r="AO731" t="str">
        <f>VLOOKUP(BD_PONDERACIONES[[#This Row],[Comuna]],Tabla3[#All],2,0)</f>
        <v>Florida</v>
      </c>
    </row>
    <row r="732" spans="1:41" x14ac:dyDescent="0.35">
      <c r="A732" t="s">
        <v>3927</v>
      </c>
      <c r="B732" t="s">
        <v>3928</v>
      </c>
      <c r="C732" t="s">
        <v>3929</v>
      </c>
      <c r="D732" s="5">
        <v>44631</v>
      </c>
      <c r="E732" s="5">
        <v>44600</v>
      </c>
      <c r="F732" t="s">
        <v>753</v>
      </c>
      <c r="G732" t="s">
        <v>3930</v>
      </c>
      <c r="H732" t="s">
        <v>755</v>
      </c>
      <c r="J732" t="s">
        <v>756</v>
      </c>
      <c r="K732" t="s">
        <v>756</v>
      </c>
      <c r="L732" t="s">
        <v>757</v>
      </c>
      <c r="M732" t="s">
        <v>757</v>
      </c>
      <c r="N732" t="s">
        <v>756</v>
      </c>
      <c r="O732" t="s">
        <v>756</v>
      </c>
      <c r="P732" t="s">
        <v>758</v>
      </c>
      <c r="Q732" t="s">
        <v>759</v>
      </c>
      <c r="R732" t="s">
        <v>759</v>
      </c>
      <c r="S732" t="s">
        <v>757</v>
      </c>
      <c r="T732" t="s">
        <v>757</v>
      </c>
      <c r="U732" t="s">
        <v>757</v>
      </c>
      <c r="V732" t="s">
        <v>756</v>
      </c>
      <c r="W732" t="s">
        <v>756</v>
      </c>
      <c r="X732" t="s">
        <v>3931</v>
      </c>
      <c r="Y732" t="str">
        <f t="shared" si="154"/>
        <v>febrero</v>
      </c>
      <c r="Z732">
        <f>YEAR(BD_PONDERACIONES[[#This Row],[Fecha Ejecución del Ticket]])</f>
        <v>2022</v>
      </c>
      <c r="AA732" t="str">
        <f t="shared" si="155"/>
        <v>marzo</v>
      </c>
      <c r="AB732">
        <f>YEAR(BD_PONDERACIONES[[#This Row],[Fecha de Inspección]])</f>
        <v>2022</v>
      </c>
      <c r="AC732">
        <f t="shared" si="156"/>
        <v>0.5</v>
      </c>
      <c r="AD732">
        <f t="shared" si="157"/>
        <v>0.5</v>
      </c>
      <c r="AE732">
        <f t="shared" si="158"/>
        <v>0.5</v>
      </c>
      <c r="AF732">
        <f t="shared" si="159"/>
        <v>0.5</v>
      </c>
      <c r="AG732">
        <f t="shared" si="160"/>
        <v>0.5</v>
      </c>
      <c r="AH732">
        <f t="shared" si="161"/>
        <v>0.5</v>
      </c>
      <c r="AI732">
        <f t="shared" si="162"/>
        <v>0.25</v>
      </c>
      <c r="AJ732">
        <f t="shared" si="163"/>
        <v>0.25</v>
      </c>
      <c r="AK732">
        <f t="shared" si="164"/>
        <v>0.5</v>
      </c>
      <c r="AL732">
        <f t="shared" si="165"/>
        <v>0.5</v>
      </c>
      <c r="AM732">
        <f t="shared" si="166"/>
        <v>0.5</v>
      </c>
      <c r="AN732" s="6">
        <f t="shared" si="167"/>
        <v>1</v>
      </c>
      <c r="AO732" t="str">
        <f>VLOOKUP(BD_PONDERACIONES[[#This Row],[Comuna]],Tabla3[#All],2,0)</f>
        <v>Florida</v>
      </c>
    </row>
    <row r="733" spans="1:41" x14ac:dyDescent="0.35">
      <c r="A733" t="s">
        <v>3932</v>
      </c>
      <c r="B733" t="s">
        <v>3933</v>
      </c>
      <c r="C733" t="s">
        <v>3934</v>
      </c>
      <c r="D733" s="5">
        <v>44631</v>
      </c>
      <c r="E733" s="5">
        <v>44616</v>
      </c>
      <c r="F733" t="s">
        <v>763</v>
      </c>
      <c r="G733" t="s">
        <v>3935</v>
      </c>
      <c r="H733" t="s">
        <v>755</v>
      </c>
      <c r="J733" t="s">
        <v>756</v>
      </c>
      <c r="K733" t="s">
        <v>756</v>
      </c>
      <c r="L733" t="s">
        <v>756</v>
      </c>
      <c r="M733" t="s">
        <v>756</v>
      </c>
      <c r="N733" t="s">
        <v>756</v>
      </c>
      <c r="O733" t="s">
        <v>756</v>
      </c>
      <c r="P733" t="s">
        <v>758</v>
      </c>
      <c r="Q733" t="s">
        <v>759</v>
      </c>
      <c r="R733" t="s">
        <v>759</v>
      </c>
      <c r="S733" t="s">
        <v>757</v>
      </c>
      <c r="T733" t="s">
        <v>757</v>
      </c>
      <c r="U733" t="s">
        <v>757</v>
      </c>
      <c r="V733" t="s">
        <v>756</v>
      </c>
      <c r="W733" t="s">
        <v>756</v>
      </c>
      <c r="X733" t="s">
        <v>804</v>
      </c>
      <c r="Y733" t="str">
        <f t="shared" si="154"/>
        <v>febrero</v>
      </c>
      <c r="Z733">
        <f>YEAR(BD_PONDERACIONES[[#This Row],[Fecha Ejecución del Ticket]])</f>
        <v>2022</v>
      </c>
      <c r="AA733" t="str">
        <f t="shared" si="155"/>
        <v>marzo</v>
      </c>
      <c r="AB733">
        <f>YEAR(BD_PONDERACIONES[[#This Row],[Fecha de Inspección]])</f>
        <v>2022</v>
      </c>
      <c r="AC733">
        <f t="shared" si="156"/>
        <v>0.5</v>
      </c>
      <c r="AD733">
        <f t="shared" si="157"/>
        <v>0.5</v>
      </c>
      <c r="AE733">
        <f t="shared" si="158"/>
        <v>0.5</v>
      </c>
      <c r="AF733">
        <f t="shared" si="159"/>
        <v>0.5</v>
      </c>
      <c r="AG733">
        <f t="shared" si="160"/>
        <v>0.5</v>
      </c>
      <c r="AH733">
        <f t="shared" si="161"/>
        <v>0.5</v>
      </c>
      <c r="AI733">
        <f t="shared" si="162"/>
        <v>0.25</v>
      </c>
      <c r="AJ733">
        <f t="shared" si="163"/>
        <v>0.25</v>
      </c>
      <c r="AK733">
        <f t="shared" si="164"/>
        <v>0.5</v>
      </c>
      <c r="AL733">
        <f t="shared" si="165"/>
        <v>0.5</v>
      </c>
      <c r="AM733">
        <f t="shared" si="166"/>
        <v>0.5</v>
      </c>
      <c r="AN733" s="6">
        <f t="shared" si="167"/>
        <v>1</v>
      </c>
      <c r="AO733" t="str">
        <f>VLOOKUP(BD_PONDERACIONES[[#This Row],[Comuna]],Tabla3[#All],2,0)</f>
        <v>Florida</v>
      </c>
    </row>
    <row r="734" spans="1:41" x14ac:dyDescent="0.35">
      <c r="A734" t="s">
        <v>3936</v>
      </c>
      <c r="B734" t="s">
        <v>3937</v>
      </c>
      <c r="C734" t="s">
        <v>3938</v>
      </c>
      <c r="D734" s="5">
        <v>44631</v>
      </c>
      <c r="E734" s="5">
        <v>44611</v>
      </c>
      <c r="F734" t="s">
        <v>753</v>
      </c>
      <c r="G734" t="s">
        <v>3939</v>
      </c>
      <c r="H734" t="s">
        <v>755</v>
      </c>
      <c r="J734" t="s">
        <v>756</v>
      </c>
      <c r="K734" t="s">
        <v>756</v>
      </c>
      <c r="L734" t="s">
        <v>757</v>
      </c>
      <c r="M734" t="s">
        <v>757</v>
      </c>
      <c r="N734" t="s">
        <v>756</v>
      </c>
      <c r="O734" t="s">
        <v>756</v>
      </c>
      <c r="P734" t="s">
        <v>765</v>
      </c>
      <c r="Q734" t="s">
        <v>759</v>
      </c>
      <c r="R734" t="s">
        <v>759</v>
      </c>
      <c r="S734" t="s">
        <v>757</v>
      </c>
      <c r="T734" t="s">
        <v>757</v>
      </c>
      <c r="U734" t="s">
        <v>756</v>
      </c>
      <c r="V734" t="s">
        <v>756</v>
      </c>
      <c r="W734" t="s">
        <v>756</v>
      </c>
      <c r="X734" t="s">
        <v>3940</v>
      </c>
      <c r="Y734" t="str">
        <f t="shared" si="154"/>
        <v>febrero</v>
      </c>
      <c r="Z734">
        <f>YEAR(BD_PONDERACIONES[[#This Row],[Fecha Ejecución del Ticket]])</f>
        <v>2022</v>
      </c>
      <c r="AA734" t="str">
        <f t="shared" si="155"/>
        <v>marzo</v>
      </c>
      <c r="AB734">
        <f>YEAR(BD_PONDERACIONES[[#This Row],[Fecha de Inspección]])</f>
        <v>2022</v>
      </c>
      <c r="AC734">
        <f t="shared" si="156"/>
        <v>0.5</v>
      </c>
      <c r="AD734">
        <f t="shared" si="157"/>
        <v>0.5</v>
      </c>
      <c r="AE734">
        <f t="shared" si="158"/>
        <v>0.5</v>
      </c>
      <c r="AF734">
        <f t="shared" si="159"/>
        <v>0.5</v>
      </c>
      <c r="AG734">
        <f t="shared" si="160"/>
        <v>0.5</v>
      </c>
      <c r="AH734">
        <f t="shared" si="161"/>
        <v>0.5</v>
      </c>
      <c r="AI734">
        <f t="shared" si="162"/>
        <v>0.25</v>
      </c>
      <c r="AJ734">
        <f t="shared" si="163"/>
        <v>0.25</v>
      </c>
      <c r="AK734">
        <f t="shared" si="164"/>
        <v>0.5</v>
      </c>
      <c r="AL734">
        <f t="shared" si="165"/>
        <v>0.5</v>
      </c>
      <c r="AM734">
        <f t="shared" si="166"/>
        <v>0.5</v>
      </c>
      <c r="AN734" s="6">
        <f t="shared" si="167"/>
        <v>1</v>
      </c>
      <c r="AO734" t="str">
        <f>VLOOKUP(BD_PONDERACIONES[[#This Row],[Comuna]],Tabla3[#All],2,0)</f>
        <v>Florida</v>
      </c>
    </row>
    <row r="735" spans="1:41" x14ac:dyDescent="0.35">
      <c r="A735" t="s">
        <v>3941</v>
      </c>
      <c r="B735" t="s">
        <v>3942</v>
      </c>
      <c r="C735" t="s">
        <v>3943</v>
      </c>
      <c r="D735" s="5">
        <v>44631</v>
      </c>
      <c r="E735" s="5">
        <v>44616</v>
      </c>
      <c r="F735" t="s">
        <v>763</v>
      </c>
      <c r="G735" t="s">
        <v>3944</v>
      </c>
      <c r="H735" t="s">
        <v>755</v>
      </c>
      <c r="J735" t="s">
        <v>756</v>
      </c>
      <c r="K735" t="s">
        <v>756</v>
      </c>
      <c r="L735" t="s">
        <v>757</v>
      </c>
      <c r="M735" t="s">
        <v>757</v>
      </c>
      <c r="N735" t="s">
        <v>756</v>
      </c>
      <c r="O735" t="s">
        <v>756</v>
      </c>
      <c r="P735" t="s">
        <v>758</v>
      </c>
      <c r="Q735" t="s">
        <v>759</v>
      </c>
      <c r="R735" t="s">
        <v>759</v>
      </c>
      <c r="S735" t="s">
        <v>757</v>
      </c>
      <c r="T735" t="s">
        <v>757</v>
      </c>
      <c r="U735" t="s">
        <v>757</v>
      </c>
      <c r="V735" t="s">
        <v>756</v>
      </c>
      <c r="W735" t="s">
        <v>768</v>
      </c>
      <c r="X735" t="s">
        <v>804</v>
      </c>
      <c r="Y735" t="str">
        <f t="shared" si="154"/>
        <v>febrero</v>
      </c>
      <c r="Z735">
        <f>YEAR(BD_PONDERACIONES[[#This Row],[Fecha Ejecución del Ticket]])</f>
        <v>2022</v>
      </c>
      <c r="AA735" t="str">
        <f t="shared" si="155"/>
        <v>marzo</v>
      </c>
      <c r="AB735">
        <f>YEAR(BD_PONDERACIONES[[#This Row],[Fecha de Inspección]])</f>
        <v>2022</v>
      </c>
      <c r="AC735">
        <f t="shared" si="156"/>
        <v>0.5</v>
      </c>
      <c r="AD735">
        <f t="shared" si="157"/>
        <v>0.5</v>
      </c>
      <c r="AE735">
        <f t="shared" si="158"/>
        <v>0.5</v>
      </c>
      <c r="AF735">
        <f t="shared" si="159"/>
        <v>0.5</v>
      </c>
      <c r="AG735">
        <f t="shared" si="160"/>
        <v>0.5</v>
      </c>
      <c r="AH735">
        <f t="shared" si="161"/>
        <v>0.5</v>
      </c>
      <c r="AI735">
        <f t="shared" si="162"/>
        <v>0.25</v>
      </c>
      <c r="AJ735">
        <f t="shared" si="163"/>
        <v>0.25</v>
      </c>
      <c r="AK735">
        <f t="shared" si="164"/>
        <v>0.5</v>
      </c>
      <c r="AL735">
        <f t="shared" si="165"/>
        <v>0.5</v>
      </c>
      <c r="AM735">
        <f t="shared" si="166"/>
        <v>0.17499999999999999</v>
      </c>
      <c r="AN735" s="6">
        <f t="shared" si="167"/>
        <v>0.93500000000000005</v>
      </c>
      <c r="AO735" t="str">
        <f>VLOOKUP(BD_PONDERACIONES[[#This Row],[Comuna]],Tabla3[#All],2,0)</f>
        <v>Florida</v>
      </c>
    </row>
    <row r="736" spans="1:41" x14ac:dyDescent="0.35">
      <c r="A736" t="s">
        <v>3945</v>
      </c>
      <c r="B736" t="s">
        <v>3946</v>
      </c>
      <c r="C736" t="s">
        <v>3947</v>
      </c>
      <c r="D736" s="5">
        <v>44631</v>
      </c>
      <c r="E736" s="5">
        <v>44611</v>
      </c>
      <c r="F736" t="s">
        <v>753</v>
      </c>
      <c r="G736" t="s">
        <v>3948</v>
      </c>
      <c r="H736" t="s">
        <v>1389</v>
      </c>
      <c r="J736" t="s">
        <v>756</v>
      </c>
      <c r="K736" t="s">
        <v>756</v>
      </c>
      <c r="L736" t="s">
        <v>757</v>
      </c>
      <c r="M736" t="s">
        <v>757</v>
      </c>
      <c r="N736" t="s">
        <v>756</v>
      </c>
      <c r="O736" t="s">
        <v>756</v>
      </c>
      <c r="P736" t="s">
        <v>758</v>
      </c>
      <c r="Q736" t="s">
        <v>759</v>
      </c>
      <c r="R736" t="s">
        <v>759</v>
      </c>
      <c r="S736" t="s">
        <v>757</v>
      </c>
      <c r="T736" t="s">
        <v>757</v>
      </c>
      <c r="U736" t="s">
        <v>757</v>
      </c>
      <c r="V736" t="s">
        <v>756</v>
      </c>
      <c r="W736" t="s">
        <v>756</v>
      </c>
      <c r="X736" t="s">
        <v>3949</v>
      </c>
      <c r="Y736" t="str">
        <f t="shared" si="154"/>
        <v>febrero</v>
      </c>
      <c r="Z736">
        <f>YEAR(BD_PONDERACIONES[[#This Row],[Fecha Ejecución del Ticket]])</f>
        <v>2022</v>
      </c>
      <c r="AA736" t="str">
        <f t="shared" si="155"/>
        <v>marzo</v>
      </c>
      <c r="AB736">
        <f>YEAR(BD_PONDERACIONES[[#This Row],[Fecha de Inspección]])</f>
        <v>2022</v>
      </c>
      <c r="AC736">
        <f t="shared" si="156"/>
        <v>0.5</v>
      </c>
      <c r="AD736">
        <f t="shared" si="157"/>
        <v>0.5</v>
      </c>
      <c r="AE736">
        <f t="shared" si="158"/>
        <v>0.5</v>
      </c>
      <c r="AF736">
        <f t="shared" si="159"/>
        <v>0.5</v>
      </c>
      <c r="AG736">
        <f t="shared" si="160"/>
        <v>0.5</v>
      </c>
      <c r="AH736">
        <f t="shared" si="161"/>
        <v>0.5</v>
      </c>
      <c r="AI736">
        <f t="shared" si="162"/>
        <v>0.25</v>
      </c>
      <c r="AJ736">
        <f t="shared" si="163"/>
        <v>0.25</v>
      </c>
      <c r="AK736">
        <f t="shared" si="164"/>
        <v>0.5</v>
      </c>
      <c r="AL736">
        <f t="shared" si="165"/>
        <v>0.5</v>
      </c>
      <c r="AM736">
        <f t="shared" si="166"/>
        <v>0.5</v>
      </c>
      <c r="AN736" s="6">
        <f t="shared" si="167"/>
        <v>1</v>
      </c>
      <c r="AO736" t="str">
        <f>VLOOKUP(BD_PONDERACIONES[[#This Row],[Comuna]],Tabla3[#All],2,0)</f>
        <v>Florida</v>
      </c>
    </row>
    <row r="737" spans="1:41" x14ac:dyDescent="0.35">
      <c r="A737" t="s">
        <v>3950</v>
      </c>
      <c r="B737" t="s">
        <v>3951</v>
      </c>
      <c r="C737" t="s">
        <v>3952</v>
      </c>
      <c r="D737" s="5">
        <v>44631</v>
      </c>
      <c r="E737" s="5">
        <v>44614</v>
      </c>
      <c r="F737" t="s">
        <v>763</v>
      </c>
      <c r="G737" t="s">
        <v>3953</v>
      </c>
      <c r="H737" t="s">
        <v>755</v>
      </c>
      <c r="J737" t="s">
        <v>756</v>
      </c>
      <c r="K737" t="s">
        <v>756</v>
      </c>
      <c r="L737" t="s">
        <v>773</v>
      </c>
      <c r="M737" t="s">
        <v>773</v>
      </c>
      <c r="N737" t="s">
        <v>756</v>
      </c>
      <c r="O737" t="s">
        <v>756</v>
      </c>
      <c r="P737" t="s">
        <v>758</v>
      </c>
      <c r="Q737" t="s">
        <v>759</v>
      </c>
      <c r="R737" t="s">
        <v>759</v>
      </c>
      <c r="S737" t="s">
        <v>757</v>
      </c>
      <c r="T737" t="s">
        <v>757</v>
      </c>
      <c r="U737" t="s">
        <v>757</v>
      </c>
      <c r="V737" t="s">
        <v>756</v>
      </c>
      <c r="W737" t="s">
        <v>756</v>
      </c>
      <c r="X737" t="s">
        <v>804</v>
      </c>
      <c r="Y737" t="str">
        <f t="shared" si="154"/>
        <v>febrero</v>
      </c>
      <c r="Z737">
        <f>YEAR(BD_PONDERACIONES[[#This Row],[Fecha Ejecución del Ticket]])</f>
        <v>2022</v>
      </c>
      <c r="AA737" t="str">
        <f t="shared" si="155"/>
        <v>marzo</v>
      </c>
      <c r="AB737">
        <f>YEAR(BD_PONDERACIONES[[#This Row],[Fecha de Inspección]])</f>
        <v>2022</v>
      </c>
      <c r="AC737">
        <f t="shared" si="156"/>
        <v>0.5</v>
      </c>
      <c r="AD737">
        <f t="shared" si="157"/>
        <v>0.5</v>
      </c>
      <c r="AE737">
        <f t="shared" si="158"/>
        <v>0</v>
      </c>
      <c r="AF737">
        <f t="shared" si="159"/>
        <v>0</v>
      </c>
      <c r="AG737">
        <f t="shared" si="160"/>
        <v>0.5</v>
      </c>
      <c r="AH737">
        <f t="shared" si="161"/>
        <v>0.5</v>
      </c>
      <c r="AI737">
        <f t="shared" si="162"/>
        <v>0.25</v>
      </c>
      <c r="AJ737">
        <f t="shared" si="163"/>
        <v>0.25</v>
      </c>
      <c r="AK737">
        <f t="shared" si="164"/>
        <v>0.5</v>
      </c>
      <c r="AL737">
        <f t="shared" si="165"/>
        <v>0.5</v>
      </c>
      <c r="AM737">
        <f t="shared" si="166"/>
        <v>0.5</v>
      </c>
      <c r="AN737" s="6">
        <f t="shared" si="167"/>
        <v>0.7</v>
      </c>
      <c r="AO737" t="str">
        <f>VLOOKUP(BD_PONDERACIONES[[#This Row],[Comuna]],Tabla3[#All],2,0)</f>
        <v>Florida</v>
      </c>
    </row>
    <row r="738" spans="1:41" x14ac:dyDescent="0.35">
      <c r="A738" t="s">
        <v>3954</v>
      </c>
      <c r="B738" t="s">
        <v>3955</v>
      </c>
      <c r="C738" t="s">
        <v>3956</v>
      </c>
      <c r="D738" s="5">
        <v>44631</v>
      </c>
      <c r="E738" s="5">
        <v>44601</v>
      </c>
      <c r="F738" t="s">
        <v>753</v>
      </c>
      <c r="G738" t="s">
        <v>3957</v>
      </c>
      <c r="H738" t="s">
        <v>755</v>
      </c>
      <c r="J738" t="s">
        <v>756</v>
      </c>
      <c r="K738" t="s">
        <v>756</v>
      </c>
      <c r="L738" t="s">
        <v>757</v>
      </c>
      <c r="M738" t="s">
        <v>757</v>
      </c>
      <c r="N738" t="s">
        <v>756</v>
      </c>
      <c r="O738" t="s">
        <v>756</v>
      </c>
      <c r="P738" t="s">
        <v>758</v>
      </c>
      <c r="Q738" t="s">
        <v>759</v>
      </c>
      <c r="R738" t="s">
        <v>759</v>
      </c>
      <c r="S738" t="s">
        <v>757</v>
      </c>
      <c r="T738" t="s">
        <v>757</v>
      </c>
      <c r="U738" t="s">
        <v>757</v>
      </c>
      <c r="V738" t="s">
        <v>756</v>
      </c>
      <c r="W738" t="s">
        <v>756</v>
      </c>
      <c r="X738" t="s">
        <v>3958</v>
      </c>
      <c r="Y738" t="str">
        <f t="shared" si="154"/>
        <v>febrero</v>
      </c>
      <c r="Z738">
        <f>YEAR(BD_PONDERACIONES[[#This Row],[Fecha Ejecución del Ticket]])</f>
        <v>2022</v>
      </c>
      <c r="AA738" t="str">
        <f t="shared" si="155"/>
        <v>marzo</v>
      </c>
      <c r="AB738">
        <f>YEAR(BD_PONDERACIONES[[#This Row],[Fecha de Inspección]])</f>
        <v>2022</v>
      </c>
      <c r="AC738">
        <f t="shared" si="156"/>
        <v>0.5</v>
      </c>
      <c r="AD738">
        <f t="shared" si="157"/>
        <v>0.5</v>
      </c>
      <c r="AE738">
        <f t="shared" si="158"/>
        <v>0.5</v>
      </c>
      <c r="AF738">
        <f t="shared" si="159"/>
        <v>0.5</v>
      </c>
      <c r="AG738">
        <f t="shared" si="160"/>
        <v>0.5</v>
      </c>
      <c r="AH738">
        <f t="shared" si="161"/>
        <v>0.5</v>
      </c>
      <c r="AI738">
        <f t="shared" si="162"/>
        <v>0.25</v>
      </c>
      <c r="AJ738">
        <f t="shared" si="163"/>
        <v>0.25</v>
      </c>
      <c r="AK738">
        <f t="shared" si="164"/>
        <v>0.5</v>
      </c>
      <c r="AL738">
        <f t="shared" si="165"/>
        <v>0.5</v>
      </c>
      <c r="AM738">
        <f t="shared" si="166"/>
        <v>0.5</v>
      </c>
      <c r="AN738" s="6">
        <f t="shared" si="167"/>
        <v>1</v>
      </c>
      <c r="AO738" t="str">
        <f>VLOOKUP(BD_PONDERACIONES[[#This Row],[Comuna]],Tabla3[#All],2,0)</f>
        <v>Florida</v>
      </c>
    </row>
    <row r="739" spans="1:41" x14ac:dyDescent="0.35">
      <c r="A739" t="s">
        <v>3959</v>
      </c>
      <c r="B739" t="s">
        <v>3960</v>
      </c>
      <c r="C739" t="s">
        <v>3961</v>
      </c>
      <c r="D739" s="5">
        <v>44631</v>
      </c>
      <c r="E739" s="5">
        <v>44615</v>
      </c>
      <c r="F739" t="s">
        <v>763</v>
      </c>
      <c r="G739" t="s">
        <v>3962</v>
      </c>
      <c r="H739" t="s">
        <v>755</v>
      </c>
      <c r="J739" t="s">
        <v>756</v>
      </c>
      <c r="K739" t="s">
        <v>756</v>
      </c>
      <c r="L739" t="s">
        <v>756</v>
      </c>
      <c r="M739" t="s">
        <v>756</v>
      </c>
      <c r="N739" t="s">
        <v>756</v>
      </c>
      <c r="O739" t="s">
        <v>756</v>
      </c>
      <c r="P739" t="s">
        <v>758</v>
      </c>
      <c r="Q739" t="s">
        <v>759</v>
      </c>
      <c r="R739" t="s">
        <v>759</v>
      </c>
      <c r="S739" t="s">
        <v>757</v>
      </c>
      <c r="T739" t="s">
        <v>757</v>
      </c>
      <c r="U739" t="s">
        <v>757</v>
      </c>
      <c r="V739" t="s">
        <v>756</v>
      </c>
      <c r="W739" t="s">
        <v>756</v>
      </c>
      <c r="X739" t="s">
        <v>3963</v>
      </c>
      <c r="Y739" t="str">
        <f t="shared" si="154"/>
        <v>febrero</v>
      </c>
      <c r="Z739">
        <f>YEAR(BD_PONDERACIONES[[#This Row],[Fecha Ejecución del Ticket]])</f>
        <v>2022</v>
      </c>
      <c r="AA739" t="str">
        <f t="shared" si="155"/>
        <v>marzo</v>
      </c>
      <c r="AB739">
        <f>YEAR(BD_PONDERACIONES[[#This Row],[Fecha de Inspección]])</f>
        <v>2022</v>
      </c>
      <c r="AC739">
        <f t="shared" si="156"/>
        <v>0.5</v>
      </c>
      <c r="AD739">
        <f t="shared" si="157"/>
        <v>0.5</v>
      </c>
      <c r="AE739">
        <f t="shared" si="158"/>
        <v>0.5</v>
      </c>
      <c r="AF739">
        <f t="shared" si="159"/>
        <v>0.5</v>
      </c>
      <c r="AG739">
        <f t="shared" si="160"/>
        <v>0.5</v>
      </c>
      <c r="AH739">
        <f t="shared" si="161"/>
        <v>0.5</v>
      </c>
      <c r="AI739">
        <f t="shared" si="162"/>
        <v>0.25</v>
      </c>
      <c r="AJ739">
        <f t="shared" si="163"/>
        <v>0.25</v>
      </c>
      <c r="AK739">
        <f t="shared" si="164"/>
        <v>0.5</v>
      </c>
      <c r="AL739">
        <f t="shared" si="165"/>
        <v>0.5</v>
      </c>
      <c r="AM739">
        <f t="shared" si="166"/>
        <v>0.5</v>
      </c>
      <c r="AN739" s="6">
        <f t="shared" si="167"/>
        <v>1</v>
      </c>
      <c r="AO739" t="str">
        <f>VLOOKUP(BD_PONDERACIONES[[#This Row],[Comuna]],Tabla3[#All],2,0)</f>
        <v>Florida</v>
      </c>
    </row>
    <row r="740" spans="1:41" x14ac:dyDescent="0.35">
      <c r="A740" t="s">
        <v>3964</v>
      </c>
      <c r="B740" t="s">
        <v>3965</v>
      </c>
      <c r="C740" t="s">
        <v>3966</v>
      </c>
      <c r="D740" s="5">
        <v>44631</v>
      </c>
      <c r="E740" s="5">
        <v>44611</v>
      </c>
      <c r="F740" t="s">
        <v>753</v>
      </c>
      <c r="G740" t="s">
        <v>3967</v>
      </c>
      <c r="H740" t="s">
        <v>755</v>
      </c>
      <c r="J740" t="s">
        <v>756</v>
      </c>
      <c r="K740" t="s">
        <v>756</v>
      </c>
      <c r="L740" t="s">
        <v>757</v>
      </c>
      <c r="M740" t="s">
        <v>757</v>
      </c>
      <c r="N740" t="s">
        <v>756</v>
      </c>
      <c r="O740" t="s">
        <v>756</v>
      </c>
      <c r="P740" t="s">
        <v>758</v>
      </c>
      <c r="Q740" t="s">
        <v>759</v>
      </c>
      <c r="R740" t="s">
        <v>759</v>
      </c>
      <c r="S740" t="s">
        <v>757</v>
      </c>
      <c r="T740" t="s">
        <v>757</v>
      </c>
      <c r="U740" t="s">
        <v>757</v>
      </c>
      <c r="V740" t="s">
        <v>756</v>
      </c>
      <c r="W740" t="s">
        <v>756</v>
      </c>
      <c r="X740" t="s">
        <v>3968</v>
      </c>
      <c r="Y740" t="str">
        <f t="shared" si="154"/>
        <v>febrero</v>
      </c>
      <c r="Z740">
        <f>YEAR(BD_PONDERACIONES[[#This Row],[Fecha Ejecución del Ticket]])</f>
        <v>2022</v>
      </c>
      <c r="AA740" t="str">
        <f t="shared" si="155"/>
        <v>marzo</v>
      </c>
      <c r="AB740">
        <f>YEAR(BD_PONDERACIONES[[#This Row],[Fecha de Inspección]])</f>
        <v>2022</v>
      </c>
      <c r="AC740">
        <f t="shared" si="156"/>
        <v>0.5</v>
      </c>
      <c r="AD740">
        <f t="shared" si="157"/>
        <v>0.5</v>
      </c>
      <c r="AE740">
        <f t="shared" si="158"/>
        <v>0.5</v>
      </c>
      <c r="AF740">
        <f t="shared" si="159"/>
        <v>0.5</v>
      </c>
      <c r="AG740">
        <f t="shared" si="160"/>
        <v>0.5</v>
      </c>
      <c r="AH740">
        <f t="shared" si="161"/>
        <v>0.5</v>
      </c>
      <c r="AI740">
        <f t="shared" si="162"/>
        <v>0.25</v>
      </c>
      <c r="AJ740">
        <f t="shared" si="163"/>
        <v>0.25</v>
      </c>
      <c r="AK740">
        <f t="shared" si="164"/>
        <v>0.5</v>
      </c>
      <c r="AL740">
        <f t="shared" si="165"/>
        <v>0.5</v>
      </c>
      <c r="AM740">
        <f t="shared" si="166"/>
        <v>0.5</v>
      </c>
      <c r="AN740" s="6">
        <f t="shared" si="167"/>
        <v>1</v>
      </c>
      <c r="AO740" t="str">
        <f>VLOOKUP(BD_PONDERACIONES[[#This Row],[Comuna]],Tabla3[#All],2,0)</f>
        <v>Florida</v>
      </c>
    </row>
    <row r="741" spans="1:41" x14ac:dyDescent="0.35">
      <c r="A741" t="s">
        <v>3969</v>
      </c>
      <c r="B741" t="s">
        <v>3970</v>
      </c>
      <c r="C741" t="s">
        <v>3971</v>
      </c>
      <c r="D741" s="5">
        <v>44631</v>
      </c>
      <c r="E741" s="5">
        <v>44601</v>
      </c>
      <c r="F741" t="s">
        <v>753</v>
      </c>
      <c r="G741" t="s">
        <v>3972</v>
      </c>
      <c r="H741" t="s">
        <v>755</v>
      </c>
      <c r="J741" t="s">
        <v>756</v>
      </c>
      <c r="K741" t="s">
        <v>756</v>
      </c>
      <c r="L741" t="s">
        <v>757</v>
      </c>
      <c r="M741" t="s">
        <v>757</v>
      </c>
      <c r="N741" t="s">
        <v>756</v>
      </c>
      <c r="O741" t="s">
        <v>756</v>
      </c>
      <c r="P741" t="s">
        <v>765</v>
      </c>
      <c r="Q741" t="s">
        <v>759</v>
      </c>
      <c r="R741" t="s">
        <v>759</v>
      </c>
      <c r="S741" t="s">
        <v>757</v>
      </c>
      <c r="T741" t="s">
        <v>757</v>
      </c>
      <c r="U741" t="s">
        <v>757</v>
      </c>
      <c r="V741" t="s">
        <v>756</v>
      </c>
      <c r="W741" t="s">
        <v>756</v>
      </c>
      <c r="X741" t="s">
        <v>3973</v>
      </c>
      <c r="Y741" t="str">
        <f t="shared" si="154"/>
        <v>febrero</v>
      </c>
      <c r="Z741">
        <f>YEAR(BD_PONDERACIONES[[#This Row],[Fecha Ejecución del Ticket]])</f>
        <v>2022</v>
      </c>
      <c r="AA741" t="str">
        <f t="shared" si="155"/>
        <v>marzo</v>
      </c>
      <c r="AB741">
        <f>YEAR(BD_PONDERACIONES[[#This Row],[Fecha de Inspección]])</f>
        <v>2022</v>
      </c>
      <c r="AC741">
        <f t="shared" si="156"/>
        <v>0.5</v>
      </c>
      <c r="AD741">
        <f t="shared" si="157"/>
        <v>0.5</v>
      </c>
      <c r="AE741">
        <f t="shared" si="158"/>
        <v>0.5</v>
      </c>
      <c r="AF741">
        <f t="shared" si="159"/>
        <v>0.5</v>
      </c>
      <c r="AG741">
        <f t="shared" si="160"/>
        <v>0.5</v>
      </c>
      <c r="AH741">
        <f t="shared" si="161"/>
        <v>0.5</v>
      </c>
      <c r="AI741">
        <f t="shared" si="162"/>
        <v>0.25</v>
      </c>
      <c r="AJ741">
        <f t="shared" si="163"/>
        <v>0.25</v>
      </c>
      <c r="AK741">
        <f t="shared" si="164"/>
        <v>0.5</v>
      </c>
      <c r="AL741">
        <f t="shared" si="165"/>
        <v>0.5</v>
      </c>
      <c r="AM741">
        <f t="shared" si="166"/>
        <v>0.5</v>
      </c>
      <c r="AN741" s="6">
        <f t="shared" si="167"/>
        <v>1</v>
      </c>
      <c r="AO741" t="str">
        <f>VLOOKUP(BD_PONDERACIONES[[#This Row],[Comuna]],Tabla3[#All],2,0)</f>
        <v>Florida</v>
      </c>
    </row>
    <row r="742" spans="1:41" x14ac:dyDescent="0.35">
      <c r="A742" t="s">
        <v>3974</v>
      </c>
      <c r="B742" t="s">
        <v>3975</v>
      </c>
      <c r="C742" t="s">
        <v>3976</v>
      </c>
      <c r="D742" s="5">
        <v>44631</v>
      </c>
      <c r="E742" s="5">
        <v>44616</v>
      </c>
      <c r="F742" t="s">
        <v>763</v>
      </c>
      <c r="G742" t="s">
        <v>3977</v>
      </c>
      <c r="H742" t="s">
        <v>755</v>
      </c>
      <c r="J742" t="s">
        <v>756</v>
      </c>
      <c r="K742" t="s">
        <v>756</v>
      </c>
      <c r="L742" t="s">
        <v>757</v>
      </c>
      <c r="M742" t="s">
        <v>757</v>
      </c>
      <c r="N742" t="s">
        <v>756</v>
      </c>
      <c r="O742" t="s">
        <v>756</v>
      </c>
      <c r="P742" t="s">
        <v>758</v>
      </c>
      <c r="Q742" t="s">
        <v>759</v>
      </c>
      <c r="R742" t="s">
        <v>759</v>
      </c>
      <c r="S742" t="s">
        <v>757</v>
      </c>
      <c r="T742" t="s">
        <v>757</v>
      </c>
      <c r="U742" t="s">
        <v>757</v>
      </c>
      <c r="V742" t="s">
        <v>756</v>
      </c>
      <c r="W742" t="s">
        <v>756</v>
      </c>
      <c r="X742" t="s">
        <v>804</v>
      </c>
      <c r="Y742" t="str">
        <f t="shared" si="154"/>
        <v>febrero</v>
      </c>
      <c r="Z742">
        <f>YEAR(BD_PONDERACIONES[[#This Row],[Fecha Ejecución del Ticket]])</f>
        <v>2022</v>
      </c>
      <c r="AA742" t="str">
        <f t="shared" si="155"/>
        <v>marzo</v>
      </c>
      <c r="AB742">
        <f>YEAR(BD_PONDERACIONES[[#This Row],[Fecha de Inspección]])</f>
        <v>2022</v>
      </c>
      <c r="AC742">
        <f t="shared" si="156"/>
        <v>0.5</v>
      </c>
      <c r="AD742">
        <f t="shared" si="157"/>
        <v>0.5</v>
      </c>
      <c r="AE742">
        <f t="shared" si="158"/>
        <v>0.5</v>
      </c>
      <c r="AF742">
        <f t="shared" si="159"/>
        <v>0.5</v>
      </c>
      <c r="AG742">
        <f t="shared" si="160"/>
        <v>0.5</v>
      </c>
      <c r="AH742">
        <f t="shared" si="161"/>
        <v>0.5</v>
      </c>
      <c r="AI742">
        <f t="shared" si="162"/>
        <v>0.25</v>
      </c>
      <c r="AJ742">
        <f t="shared" si="163"/>
        <v>0.25</v>
      </c>
      <c r="AK742">
        <f t="shared" si="164"/>
        <v>0.5</v>
      </c>
      <c r="AL742">
        <f t="shared" si="165"/>
        <v>0.5</v>
      </c>
      <c r="AM742">
        <f t="shared" si="166"/>
        <v>0.5</v>
      </c>
      <c r="AN742" s="6">
        <f t="shared" si="167"/>
        <v>1</v>
      </c>
      <c r="AO742" t="str">
        <f>VLOOKUP(BD_PONDERACIONES[[#This Row],[Comuna]],Tabla3[#All],2,0)</f>
        <v>Florida</v>
      </c>
    </row>
    <row r="743" spans="1:41" x14ac:dyDescent="0.35">
      <c r="A743" t="s">
        <v>3978</v>
      </c>
      <c r="B743" t="s">
        <v>3979</v>
      </c>
      <c r="C743" t="s">
        <v>3980</v>
      </c>
      <c r="D743" s="5">
        <v>44631</v>
      </c>
      <c r="E743" s="5">
        <v>44613</v>
      </c>
      <c r="F743" t="s">
        <v>763</v>
      </c>
      <c r="G743" t="s">
        <v>3981</v>
      </c>
      <c r="H743" t="s">
        <v>755</v>
      </c>
      <c r="J743" t="s">
        <v>756</v>
      </c>
      <c r="K743" t="s">
        <v>756</v>
      </c>
      <c r="L743" t="s">
        <v>757</v>
      </c>
      <c r="M743" t="s">
        <v>757</v>
      </c>
      <c r="N743" t="s">
        <v>756</v>
      </c>
      <c r="O743" t="s">
        <v>756</v>
      </c>
      <c r="P743" t="s">
        <v>758</v>
      </c>
      <c r="Q743" t="s">
        <v>759</v>
      </c>
      <c r="R743" t="s">
        <v>759</v>
      </c>
      <c r="S743" t="s">
        <v>757</v>
      </c>
      <c r="T743" t="s">
        <v>757</v>
      </c>
      <c r="U743" t="s">
        <v>757</v>
      </c>
      <c r="V743" t="s">
        <v>756</v>
      </c>
      <c r="W743" t="s">
        <v>773</v>
      </c>
      <c r="X743" t="s">
        <v>3982</v>
      </c>
      <c r="Y743" t="str">
        <f t="shared" si="154"/>
        <v>febrero</v>
      </c>
      <c r="Z743">
        <f>YEAR(BD_PONDERACIONES[[#This Row],[Fecha Ejecución del Ticket]])</f>
        <v>2022</v>
      </c>
      <c r="AA743" t="str">
        <f t="shared" si="155"/>
        <v>marzo</v>
      </c>
      <c r="AB743">
        <f>YEAR(BD_PONDERACIONES[[#This Row],[Fecha de Inspección]])</f>
        <v>2022</v>
      </c>
      <c r="AC743">
        <f t="shared" si="156"/>
        <v>0.5</v>
      </c>
      <c r="AD743">
        <f t="shared" si="157"/>
        <v>0.5</v>
      </c>
      <c r="AE743">
        <f t="shared" si="158"/>
        <v>0.5</v>
      </c>
      <c r="AF743">
        <f t="shared" si="159"/>
        <v>0.5</v>
      </c>
      <c r="AG743">
        <f t="shared" si="160"/>
        <v>0.5</v>
      </c>
      <c r="AH743">
        <f t="shared" si="161"/>
        <v>0.5</v>
      </c>
      <c r="AI743">
        <f t="shared" si="162"/>
        <v>0.25</v>
      </c>
      <c r="AJ743">
        <f t="shared" si="163"/>
        <v>0.25</v>
      </c>
      <c r="AK743">
        <f t="shared" si="164"/>
        <v>0.5</v>
      </c>
      <c r="AL743">
        <f t="shared" si="165"/>
        <v>0.5</v>
      </c>
      <c r="AM743">
        <f t="shared" si="166"/>
        <v>0</v>
      </c>
      <c r="AN743" s="6">
        <f t="shared" si="167"/>
        <v>0.9</v>
      </c>
      <c r="AO743" t="str">
        <f>VLOOKUP(BD_PONDERACIONES[[#This Row],[Comuna]],Tabla3[#All],2,0)</f>
        <v>Florida</v>
      </c>
    </row>
    <row r="744" spans="1:41" x14ac:dyDescent="0.35">
      <c r="A744" t="s">
        <v>3983</v>
      </c>
      <c r="B744" t="s">
        <v>3984</v>
      </c>
      <c r="C744" t="s">
        <v>3985</v>
      </c>
      <c r="D744" s="5">
        <v>44631</v>
      </c>
      <c r="E744" s="5">
        <v>44616</v>
      </c>
      <c r="F744" t="s">
        <v>763</v>
      </c>
      <c r="G744" t="s">
        <v>3986</v>
      </c>
      <c r="H744" t="s">
        <v>755</v>
      </c>
      <c r="J744" t="s">
        <v>756</v>
      </c>
      <c r="K744" t="s">
        <v>756</v>
      </c>
      <c r="L744" t="s">
        <v>757</v>
      </c>
      <c r="M744" t="s">
        <v>757</v>
      </c>
      <c r="N744" t="s">
        <v>756</v>
      </c>
      <c r="O744" t="s">
        <v>756</v>
      </c>
      <c r="P744" t="s">
        <v>765</v>
      </c>
      <c r="Q744" t="s">
        <v>3987</v>
      </c>
      <c r="R744" t="s">
        <v>3988</v>
      </c>
      <c r="S744" t="s">
        <v>756</v>
      </c>
      <c r="T744" t="s">
        <v>756</v>
      </c>
      <c r="U744" t="s">
        <v>756</v>
      </c>
      <c r="V744" t="s">
        <v>756</v>
      </c>
      <c r="W744" t="s">
        <v>756</v>
      </c>
      <c r="X744" t="s">
        <v>769</v>
      </c>
      <c r="Y744" t="str">
        <f t="shared" si="154"/>
        <v>febrero</v>
      </c>
      <c r="Z744">
        <f>YEAR(BD_PONDERACIONES[[#This Row],[Fecha Ejecución del Ticket]])</f>
        <v>2022</v>
      </c>
      <c r="AA744" t="str">
        <f t="shared" si="155"/>
        <v>marzo</v>
      </c>
      <c r="AB744">
        <f>YEAR(BD_PONDERACIONES[[#This Row],[Fecha de Inspección]])</f>
        <v>2022</v>
      </c>
      <c r="AC744">
        <f t="shared" si="156"/>
        <v>0.5</v>
      </c>
      <c r="AD744">
        <f t="shared" si="157"/>
        <v>0.5</v>
      </c>
      <c r="AE744">
        <f t="shared" si="158"/>
        <v>0.5</v>
      </c>
      <c r="AF744">
        <f t="shared" si="159"/>
        <v>0.5</v>
      </c>
      <c r="AG744">
        <f t="shared" si="160"/>
        <v>0.5</v>
      </c>
      <c r="AH744">
        <f t="shared" si="161"/>
        <v>0.5</v>
      </c>
      <c r="AI744">
        <f t="shared" si="162"/>
        <v>0.25</v>
      </c>
      <c r="AJ744">
        <f t="shared" si="163"/>
        <v>0.25</v>
      </c>
      <c r="AK744">
        <f t="shared" si="164"/>
        <v>0.5</v>
      </c>
      <c r="AL744">
        <f t="shared" si="165"/>
        <v>0.5</v>
      </c>
      <c r="AM744">
        <f t="shared" si="166"/>
        <v>0.5</v>
      </c>
      <c r="AN744" s="6">
        <f t="shared" si="167"/>
        <v>1</v>
      </c>
      <c r="AO744" t="str">
        <f>VLOOKUP(BD_PONDERACIONES[[#This Row],[Comuna]],Tabla3[#All],2,0)</f>
        <v>Florida</v>
      </c>
    </row>
    <row r="745" spans="1:41" x14ac:dyDescent="0.35">
      <c r="A745" t="s">
        <v>3815</v>
      </c>
      <c r="B745" t="s">
        <v>3816</v>
      </c>
      <c r="C745" t="s">
        <v>3817</v>
      </c>
      <c r="D745" s="5">
        <v>44634</v>
      </c>
      <c r="E745" s="5">
        <v>44625</v>
      </c>
      <c r="F745" t="s">
        <v>753</v>
      </c>
      <c r="G745" t="s">
        <v>3818</v>
      </c>
      <c r="H745" t="s">
        <v>3800</v>
      </c>
      <c r="J745" t="s">
        <v>756</v>
      </c>
      <c r="K745" t="s">
        <v>756</v>
      </c>
      <c r="L745" t="s">
        <v>757</v>
      </c>
      <c r="M745" t="s">
        <v>757</v>
      </c>
      <c r="N745" t="s">
        <v>757</v>
      </c>
      <c r="O745" t="s">
        <v>757</v>
      </c>
      <c r="P745" t="s">
        <v>758</v>
      </c>
      <c r="Q745" t="s">
        <v>759</v>
      </c>
      <c r="R745" t="s">
        <v>759</v>
      </c>
      <c r="S745" t="s">
        <v>757</v>
      </c>
      <c r="T745" t="s">
        <v>757</v>
      </c>
      <c r="U745" t="s">
        <v>757</v>
      </c>
      <c r="V745" t="s">
        <v>756</v>
      </c>
      <c r="W745" t="s">
        <v>756</v>
      </c>
      <c r="X745" t="s">
        <v>3819</v>
      </c>
      <c r="Y745" t="str">
        <f t="shared" si="154"/>
        <v>marzo</v>
      </c>
      <c r="Z745">
        <f>YEAR(BD_PONDERACIONES[[#This Row],[Fecha Ejecución del Ticket]])</f>
        <v>2022</v>
      </c>
      <c r="AA745" t="str">
        <f t="shared" si="155"/>
        <v>marzo</v>
      </c>
      <c r="AB745">
        <f>YEAR(BD_PONDERACIONES[[#This Row],[Fecha de Inspección]])</f>
        <v>2022</v>
      </c>
      <c r="AC745">
        <f t="shared" si="156"/>
        <v>0.5</v>
      </c>
      <c r="AD745">
        <f t="shared" si="157"/>
        <v>0.5</v>
      </c>
      <c r="AE745">
        <f t="shared" si="158"/>
        <v>0.5</v>
      </c>
      <c r="AF745">
        <f t="shared" si="159"/>
        <v>0.5</v>
      </c>
      <c r="AG745">
        <f t="shared" si="160"/>
        <v>0.5</v>
      </c>
      <c r="AH745">
        <f t="shared" si="161"/>
        <v>0.5</v>
      </c>
      <c r="AI745">
        <f t="shared" si="162"/>
        <v>0.25</v>
      </c>
      <c r="AJ745">
        <f t="shared" si="163"/>
        <v>0.25</v>
      </c>
      <c r="AK745">
        <f t="shared" si="164"/>
        <v>0.5</v>
      </c>
      <c r="AL745">
        <f t="shared" si="165"/>
        <v>0.5</v>
      </c>
      <c r="AM745">
        <f t="shared" si="166"/>
        <v>0.5</v>
      </c>
      <c r="AN745" s="6">
        <f t="shared" si="167"/>
        <v>1</v>
      </c>
      <c r="AO745" t="str">
        <f>VLOOKUP(BD_PONDERACIONES[[#This Row],[Comuna]],Tabla3[#All],2,0)</f>
        <v>Cordillera</v>
      </c>
    </row>
    <row r="746" spans="1:41" x14ac:dyDescent="0.35">
      <c r="A746" t="s">
        <v>3820</v>
      </c>
      <c r="B746" t="s">
        <v>3821</v>
      </c>
      <c r="C746" t="s">
        <v>3822</v>
      </c>
      <c r="D746" s="5">
        <v>44634</v>
      </c>
      <c r="E746" s="5">
        <v>44613</v>
      </c>
      <c r="F746" t="s">
        <v>763</v>
      </c>
      <c r="G746" t="s">
        <v>3823</v>
      </c>
      <c r="H746" t="s">
        <v>755</v>
      </c>
      <c r="J746" t="s">
        <v>756</v>
      </c>
      <c r="K746" t="s">
        <v>756</v>
      </c>
      <c r="L746" t="s">
        <v>757</v>
      </c>
      <c r="M746" t="s">
        <v>757</v>
      </c>
      <c r="N746" t="s">
        <v>756</v>
      </c>
      <c r="O746" t="s">
        <v>756</v>
      </c>
      <c r="P746" t="s">
        <v>758</v>
      </c>
      <c r="Q746" t="s">
        <v>759</v>
      </c>
      <c r="R746" t="s">
        <v>759</v>
      </c>
      <c r="S746" t="s">
        <v>757</v>
      </c>
      <c r="T746" t="s">
        <v>757</v>
      </c>
      <c r="U746" t="s">
        <v>757</v>
      </c>
      <c r="V746" t="s">
        <v>756</v>
      </c>
      <c r="W746" t="s">
        <v>768</v>
      </c>
      <c r="X746" t="s">
        <v>3824</v>
      </c>
      <c r="Y746" t="str">
        <f t="shared" si="154"/>
        <v>febrero</v>
      </c>
      <c r="Z746">
        <f>YEAR(BD_PONDERACIONES[[#This Row],[Fecha Ejecución del Ticket]])</f>
        <v>2022</v>
      </c>
      <c r="AA746" t="str">
        <f t="shared" si="155"/>
        <v>marzo</v>
      </c>
      <c r="AB746">
        <f>YEAR(BD_PONDERACIONES[[#This Row],[Fecha de Inspección]])</f>
        <v>2022</v>
      </c>
      <c r="AC746">
        <f t="shared" si="156"/>
        <v>0.5</v>
      </c>
      <c r="AD746">
        <f t="shared" si="157"/>
        <v>0.5</v>
      </c>
      <c r="AE746">
        <f t="shared" si="158"/>
        <v>0.5</v>
      </c>
      <c r="AF746">
        <f t="shared" si="159"/>
        <v>0.5</v>
      </c>
      <c r="AG746">
        <f t="shared" si="160"/>
        <v>0.5</v>
      </c>
      <c r="AH746">
        <f t="shared" si="161"/>
        <v>0.5</v>
      </c>
      <c r="AI746">
        <f t="shared" si="162"/>
        <v>0.25</v>
      </c>
      <c r="AJ746">
        <f t="shared" si="163"/>
        <v>0.25</v>
      </c>
      <c r="AK746">
        <f t="shared" si="164"/>
        <v>0.5</v>
      </c>
      <c r="AL746">
        <f t="shared" si="165"/>
        <v>0.5</v>
      </c>
      <c r="AM746">
        <f t="shared" si="166"/>
        <v>0.17499999999999999</v>
      </c>
      <c r="AN746" s="6">
        <f t="shared" si="167"/>
        <v>0.93500000000000005</v>
      </c>
      <c r="AO746" t="str">
        <f>VLOOKUP(BD_PONDERACIONES[[#This Row],[Comuna]],Tabla3[#All],2,0)</f>
        <v>Florida</v>
      </c>
    </row>
    <row r="747" spans="1:41" x14ac:dyDescent="0.35">
      <c r="A747" t="s">
        <v>3825</v>
      </c>
      <c r="B747" t="s">
        <v>3826</v>
      </c>
      <c r="C747" t="s">
        <v>3827</v>
      </c>
      <c r="D747" s="5">
        <v>44634</v>
      </c>
      <c r="E747" s="5">
        <v>44625</v>
      </c>
      <c r="F747" t="s">
        <v>753</v>
      </c>
      <c r="G747" t="s">
        <v>3828</v>
      </c>
      <c r="H747" t="s">
        <v>3800</v>
      </c>
      <c r="J747" t="s">
        <v>756</v>
      </c>
      <c r="K747" t="s">
        <v>756</v>
      </c>
      <c r="L747" t="s">
        <v>773</v>
      </c>
      <c r="M747" t="s">
        <v>773</v>
      </c>
      <c r="N747" t="s">
        <v>756</v>
      </c>
      <c r="O747" t="s">
        <v>756</v>
      </c>
      <c r="P747" t="s">
        <v>765</v>
      </c>
      <c r="Q747" t="s">
        <v>759</v>
      </c>
      <c r="R747" t="s">
        <v>759</v>
      </c>
      <c r="S747" t="s">
        <v>756</v>
      </c>
      <c r="T747" t="s">
        <v>756</v>
      </c>
      <c r="U747" t="s">
        <v>773</v>
      </c>
      <c r="V747" t="s">
        <v>756</v>
      </c>
      <c r="W747" t="s">
        <v>756</v>
      </c>
      <c r="X747" t="s">
        <v>3829</v>
      </c>
      <c r="Y747" t="str">
        <f t="shared" si="154"/>
        <v>marzo</v>
      </c>
      <c r="Z747">
        <f>YEAR(BD_PONDERACIONES[[#This Row],[Fecha Ejecución del Ticket]])</f>
        <v>2022</v>
      </c>
      <c r="AA747" t="str">
        <f t="shared" si="155"/>
        <v>marzo</v>
      </c>
      <c r="AB747">
        <f>YEAR(BD_PONDERACIONES[[#This Row],[Fecha de Inspección]])</f>
        <v>2022</v>
      </c>
      <c r="AC747">
        <f t="shared" si="156"/>
        <v>0.5</v>
      </c>
      <c r="AD747">
        <f t="shared" si="157"/>
        <v>0.5</v>
      </c>
      <c r="AE747">
        <f t="shared" si="158"/>
        <v>0</v>
      </c>
      <c r="AF747">
        <f t="shared" si="159"/>
        <v>0</v>
      </c>
      <c r="AG747">
        <f t="shared" si="160"/>
        <v>0.5</v>
      </c>
      <c r="AH747">
        <f t="shared" si="161"/>
        <v>0.5</v>
      </c>
      <c r="AI747">
        <f t="shared" si="162"/>
        <v>0.25</v>
      </c>
      <c r="AJ747">
        <f t="shared" si="163"/>
        <v>0.25</v>
      </c>
      <c r="AK747">
        <f t="shared" si="164"/>
        <v>0</v>
      </c>
      <c r="AL747">
        <f t="shared" si="165"/>
        <v>0.5</v>
      </c>
      <c r="AM747">
        <f t="shared" si="166"/>
        <v>0.5</v>
      </c>
      <c r="AN747" s="6">
        <f t="shared" si="167"/>
        <v>0.625</v>
      </c>
      <c r="AO747" t="str">
        <f>VLOOKUP(BD_PONDERACIONES[[#This Row],[Comuna]],Tabla3[#All],2,0)</f>
        <v>Cordillera</v>
      </c>
    </row>
    <row r="748" spans="1:41" x14ac:dyDescent="0.35">
      <c r="A748" t="s">
        <v>3830</v>
      </c>
      <c r="B748" t="s">
        <v>3831</v>
      </c>
      <c r="C748" t="s">
        <v>3832</v>
      </c>
      <c r="D748" s="5">
        <v>44634</v>
      </c>
      <c r="E748" s="5">
        <v>44626</v>
      </c>
      <c r="F748" t="s">
        <v>753</v>
      </c>
      <c r="G748" t="s">
        <v>3833</v>
      </c>
      <c r="H748" t="s">
        <v>3800</v>
      </c>
      <c r="J748" t="s">
        <v>756</v>
      </c>
      <c r="K748" t="s">
        <v>756</v>
      </c>
      <c r="L748" t="s">
        <v>757</v>
      </c>
      <c r="M748" t="s">
        <v>757</v>
      </c>
      <c r="N748" t="s">
        <v>756</v>
      </c>
      <c r="O748" t="s">
        <v>756</v>
      </c>
      <c r="P748" t="s">
        <v>765</v>
      </c>
      <c r="Q748" t="s">
        <v>759</v>
      </c>
      <c r="R748" t="s">
        <v>759</v>
      </c>
      <c r="S748" t="s">
        <v>756</v>
      </c>
      <c r="T748" t="s">
        <v>756</v>
      </c>
      <c r="U748" t="s">
        <v>773</v>
      </c>
      <c r="V748" t="s">
        <v>773</v>
      </c>
      <c r="W748" t="s">
        <v>773</v>
      </c>
      <c r="X748" t="s">
        <v>3834</v>
      </c>
      <c r="Y748" t="str">
        <f t="shared" si="154"/>
        <v>marzo</v>
      </c>
      <c r="Z748">
        <f>YEAR(BD_PONDERACIONES[[#This Row],[Fecha Ejecución del Ticket]])</f>
        <v>2022</v>
      </c>
      <c r="AA748" t="str">
        <f t="shared" si="155"/>
        <v>marzo</v>
      </c>
      <c r="AB748">
        <f>YEAR(BD_PONDERACIONES[[#This Row],[Fecha de Inspección]])</f>
        <v>2022</v>
      </c>
      <c r="AC748">
        <f t="shared" si="156"/>
        <v>0.5</v>
      </c>
      <c r="AD748">
        <f t="shared" si="157"/>
        <v>0.5</v>
      </c>
      <c r="AE748">
        <f t="shared" si="158"/>
        <v>0.5</v>
      </c>
      <c r="AF748">
        <f t="shared" si="159"/>
        <v>0.5</v>
      </c>
      <c r="AG748">
        <f t="shared" si="160"/>
        <v>0.5</v>
      </c>
      <c r="AH748">
        <f t="shared" si="161"/>
        <v>0.5</v>
      </c>
      <c r="AI748">
        <f t="shared" si="162"/>
        <v>0.25</v>
      </c>
      <c r="AJ748">
        <f t="shared" si="163"/>
        <v>0.25</v>
      </c>
      <c r="AK748">
        <f t="shared" si="164"/>
        <v>0</v>
      </c>
      <c r="AL748">
        <f t="shared" si="165"/>
        <v>0</v>
      </c>
      <c r="AM748">
        <f t="shared" si="166"/>
        <v>0</v>
      </c>
      <c r="AN748" s="6">
        <f t="shared" si="167"/>
        <v>0.72499999999999998</v>
      </c>
      <c r="AO748" t="str">
        <f>VLOOKUP(BD_PONDERACIONES[[#This Row],[Comuna]],Tabla3[#All],2,0)</f>
        <v>Cordillera</v>
      </c>
    </row>
    <row r="749" spans="1:41" x14ac:dyDescent="0.35">
      <c r="A749" t="s">
        <v>3835</v>
      </c>
      <c r="B749" t="s">
        <v>3836</v>
      </c>
      <c r="C749" t="s">
        <v>3837</v>
      </c>
      <c r="D749" s="5">
        <v>44634</v>
      </c>
      <c r="E749" s="5">
        <v>44613</v>
      </c>
      <c r="F749" t="s">
        <v>763</v>
      </c>
      <c r="G749" t="s">
        <v>3838</v>
      </c>
      <c r="H749" t="s">
        <v>755</v>
      </c>
      <c r="J749" t="s">
        <v>756</v>
      </c>
      <c r="K749" t="s">
        <v>756</v>
      </c>
      <c r="L749" t="s">
        <v>757</v>
      </c>
      <c r="M749" t="s">
        <v>757</v>
      </c>
      <c r="N749" t="s">
        <v>756</v>
      </c>
      <c r="O749" t="s">
        <v>756</v>
      </c>
      <c r="P749" t="s">
        <v>765</v>
      </c>
      <c r="Q749" t="s">
        <v>1530</v>
      </c>
      <c r="R749" t="s">
        <v>759</v>
      </c>
      <c r="S749" t="s">
        <v>756</v>
      </c>
      <c r="T749" t="s">
        <v>756</v>
      </c>
      <c r="U749" t="s">
        <v>756</v>
      </c>
      <c r="V749" t="s">
        <v>756</v>
      </c>
      <c r="W749" t="s">
        <v>756</v>
      </c>
      <c r="X749" t="s">
        <v>3839</v>
      </c>
      <c r="Y749" t="str">
        <f t="shared" si="154"/>
        <v>febrero</v>
      </c>
      <c r="Z749">
        <f>YEAR(BD_PONDERACIONES[[#This Row],[Fecha Ejecución del Ticket]])</f>
        <v>2022</v>
      </c>
      <c r="AA749" t="str">
        <f t="shared" si="155"/>
        <v>marzo</v>
      </c>
      <c r="AB749">
        <f>YEAR(BD_PONDERACIONES[[#This Row],[Fecha de Inspección]])</f>
        <v>2022</v>
      </c>
      <c r="AC749">
        <f t="shared" si="156"/>
        <v>0.5</v>
      </c>
      <c r="AD749">
        <f t="shared" si="157"/>
        <v>0.5</v>
      </c>
      <c r="AE749">
        <f t="shared" si="158"/>
        <v>0.5</v>
      </c>
      <c r="AF749">
        <f t="shared" si="159"/>
        <v>0.5</v>
      </c>
      <c r="AG749">
        <f t="shared" si="160"/>
        <v>0.5</v>
      </c>
      <c r="AH749">
        <f t="shared" si="161"/>
        <v>0.5</v>
      </c>
      <c r="AI749">
        <f t="shared" si="162"/>
        <v>0.25</v>
      </c>
      <c r="AJ749">
        <f t="shared" si="163"/>
        <v>0.25</v>
      </c>
      <c r="AK749">
        <f t="shared" si="164"/>
        <v>0.5</v>
      </c>
      <c r="AL749">
        <f t="shared" si="165"/>
        <v>0.5</v>
      </c>
      <c r="AM749">
        <f t="shared" si="166"/>
        <v>0.5</v>
      </c>
      <c r="AN749" s="6">
        <f t="shared" si="167"/>
        <v>1</v>
      </c>
      <c r="AO749" t="str">
        <f>VLOOKUP(BD_PONDERACIONES[[#This Row],[Comuna]],Tabla3[#All],2,0)</f>
        <v>Florida</v>
      </c>
    </row>
    <row r="750" spans="1:41" x14ac:dyDescent="0.35">
      <c r="A750" t="s">
        <v>3840</v>
      </c>
      <c r="B750" t="s">
        <v>3841</v>
      </c>
      <c r="C750" t="s">
        <v>3842</v>
      </c>
      <c r="D750" s="5">
        <v>44634</v>
      </c>
      <c r="E750" s="5">
        <v>44627</v>
      </c>
      <c r="F750" t="s">
        <v>753</v>
      </c>
      <c r="G750" t="s">
        <v>3843</v>
      </c>
      <c r="H750" t="s">
        <v>3800</v>
      </c>
      <c r="J750" t="s">
        <v>756</v>
      </c>
      <c r="K750" t="s">
        <v>756</v>
      </c>
      <c r="L750" t="s">
        <v>773</v>
      </c>
      <c r="M750" t="s">
        <v>773</v>
      </c>
      <c r="N750" t="s">
        <v>756</v>
      </c>
      <c r="O750" t="s">
        <v>756</v>
      </c>
      <c r="P750" t="s">
        <v>765</v>
      </c>
      <c r="Q750" t="s">
        <v>759</v>
      </c>
      <c r="R750" t="s">
        <v>759</v>
      </c>
      <c r="S750" t="s">
        <v>756</v>
      </c>
      <c r="T750" t="s">
        <v>756</v>
      </c>
      <c r="U750" t="s">
        <v>756</v>
      </c>
      <c r="V750" t="s">
        <v>773</v>
      </c>
      <c r="W750" t="s">
        <v>768</v>
      </c>
      <c r="X750" t="s">
        <v>3844</v>
      </c>
      <c r="Y750" t="str">
        <f t="shared" si="154"/>
        <v>marzo</v>
      </c>
      <c r="Z750">
        <f>YEAR(BD_PONDERACIONES[[#This Row],[Fecha Ejecución del Ticket]])</f>
        <v>2022</v>
      </c>
      <c r="AA750" t="str">
        <f t="shared" si="155"/>
        <v>marzo</v>
      </c>
      <c r="AB750">
        <f>YEAR(BD_PONDERACIONES[[#This Row],[Fecha de Inspección]])</f>
        <v>2022</v>
      </c>
      <c r="AC750">
        <f t="shared" si="156"/>
        <v>0.5</v>
      </c>
      <c r="AD750">
        <f t="shared" si="157"/>
        <v>0.5</v>
      </c>
      <c r="AE750">
        <f t="shared" si="158"/>
        <v>0</v>
      </c>
      <c r="AF750">
        <f t="shared" si="159"/>
        <v>0</v>
      </c>
      <c r="AG750">
        <f t="shared" si="160"/>
        <v>0.5</v>
      </c>
      <c r="AH750">
        <f t="shared" si="161"/>
        <v>0.5</v>
      </c>
      <c r="AI750">
        <f t="shared" si="162"/>
        <v>0.25</v>
      </c>
      <c r="AJ750">
        <f t="shared" si="163"/>
        <v>0.25</v>
      </c>
      <c r="AK750">
        <f t="shared" si="164"/>
        <v>0.5</v>
      </c>
      <c r="AL750">
        <f t="shared" si="165"/>
        <v>0</v>
      </c>
      <c r="AM750">
        <f t="shared" si="166"/>
        <v>0.17499999999999999</v>
      </c>
      <c r="AN750" s="6">
        <f t="shared" si="167"/>
        <v>0.53500000000000003</v>
      </c>
      <c r="AO750" t="str">
        <f>VLOOKUP(BD_PONDERACIONES[[#This Row],[Comuna]],Tabla3[#All],2,0)</f>
        <v>Cordillera</v>
      </c>
    </row>
    <row r="751" spans="1:41" x14ac:dyDescent="0.35">
      <c r="A751" t="s">
        <v>3845</v>
      </c>
      <c r="B751" t="s">
        <v>3846</v>
      </c>
      <c r="C751" t="s">
        <v>3847</v>
      </c>
      <c r="D751" s="5">
        <v>44634</v>
      </c>
      <c r="E751" s="5">
        <v>44596</v>
      </c>
      <c r="F751" t="s">
        <v>763</v>
      </c>
      <c r="G751" t="s">
        <v>3848</v>
      </c>
      <c r="H751" t="s">
        <v>755</v>
      </c>
      <c r="J751" t="s">
        <v>756</v>
      </c>
      <c r="K751" t="s">
        <v>756</v>
      </c>
      <c r="L751" t="s">
        <v>757</v>
      </c>
      <c r="M751" t="s">
        <v>757</v>
      </c>
      <c r="N751" t="s">
        <v>756</v>
      </c>
      <c r="O751" t="s">
        <v>756</v>
      </c>
      <c r="P751" t="s">
        <v>758</v>
      </c>
      <c r="Q751" t="s">
        <v>759</v>
      </c>
      <c r="R751" t="s">
        <v>759</v>
      </c>
      <c r="S751" t="s">
        <v>757</v>
      </c>
      <c r="T751" t="s">
        <v>757</v>
      </c>
      <c r="U751" t="s">
        <v>757</v>
      </c>
      <c r="V751" t="s">
        <v>773</v>
      </c>
      <c r="W751" t="s">
        <v>768</v>
      </c>
      <c r="X751" t="s">
        <v>3849</v>
      </c>
      <c r="Y751" t="str">
        <f t="shared" si="154"/>
        <v>febrero</v>
      </c>
      <c r="Z751">
        <f>YEAR(BD_PONDERACIONES[[#This Row],[Fecha Ejecución del Ticket]])</f>
        <v>2022</v>
      </c>
      <c r="AA751" t="str">
        <f t="shared" si="155"/>
        <v>marzo</v>
      </c>
      <c r="AB751">
        <f>YEAR(BD_PONDERACIONES[[#This Row],[Fecha de Inspección]])</f>
        <v>2022</v>
      </c>
      <c r="AC751">
        <f t="shared" si="156"/>
        <v>0.5</v>
      </c>
      <c r="AD751">
        <f t="shared" si="157"/>
        <v>0.5</v>
      </c>
      <c r="AE751">
        <f t="shared" si="158"/>
        <v>0.5</v>
      </c>
      <c r="AF751">
        <f t="shared" si="159"/>
        <v>0.5</v>
      </c>
      <c r="AG751">
        <f t="shared" si="160"/>
        <v>0.5</v>
      </c>
      <c r="AH751">
        <f t="shared" si="161"/>
        <v>0.5</v>
      </c>
      <c r="AI751">
        <f t="shared" si="162"/>
        <v>0.25</v>
      </c>
      <c r="AJ751">
        <f t="shared" si="163"/>
        <v>0.25</v>
      </c>
      <c r="AK751">
        <f t="shared" si="164"/>
        <v>0.5</v>
      </c>
      <c r="AL751">
        <f t="shared" si="165"/>
        <v>0</v>
      </c>
      <c r="AM751">
        <f t="shared" si="166"/>
        <v>0.17499999999999999</v>
      </c>
      <c r="AN751" s="6">
        <f t="shared" si="167"/>
        <v>0.83500000000000008</v>
      </c>
      <c r="AO751" t="str">
        <f>VLOOKUP(BD_PONDERACIONES[[#This Row],[Comuna]],Tabla3[#All],2,0)</f>
        <v>Florida</v>
      </c>
    </row>
    <row r="752" spans="1:41" x14ac:dyDescent="0.35">
      <c r="A752" t="s">
        <v>3850</v>
      </c>
      <c r="B752" t="s">
        <v>3851</v>
      </c>
      <c r="C752" t="s">
        <v>3852</v>
      </c>
      <c r="D752" s="5">
        <v>44634</v>
      </c>
      <c r="E752" s="5">
        <v>44625</v>
      </c>
      <c r="F752" t="s">
        <v>753</v>
      </c>
      <c r="G752" t="s">
        <v>3853</v>
      </c>
      <c r="H752" t="s">
        <v>3800</v>
      </c>
      <c r="J752" t="s">
        <v>756</v>
      </c>
      <c r="K752" t="s">
        <v>756</v>
      </c>
      <c r="L752" t="s">
        <v>757</v>
      </c>
      <c r="M752" t="s">
        <v>757</v>
      </c>
      <c r="N752" t="s">
        <v>756</v>
      </c>
      <c r="O752" t="s">
        <v>756</v>
      </c>
      <c r="P752" t="s">
        <v>765</v>
      </c>
      <c r="Q752" t="s">
        <v>759</v>
      </c>
      <c r="R752" t="s">
        <v>759</v>
      </c>
      <c r="S752" t="s">
        <v>756</v>
      </c>
      <c r="T752" t="s">
        <v>756</v>
      </c>
      <c r="U752" t="s">
        <v>756</v>
      </c>
      <c r="V752" t="s">
        <v>756</v>
      </c>
      <c r="W752" t="s">
        <v>756</v>
      </c>
      <c r="X752" t="s">
        <v>3854</v>
      </c>
      <c r="Y752" t="str">
        <f t="shared" si="154"/>
        <v>marzo</v>
      </c>
      <c r="Z752">
        <f>YEAR(BD_PONDERACIONES[[#This Row],[Fecha Ejecución del Ticket]])</f>
        <v>2022</v>
      </c>
      <c r="AA752" t="str">
        <f t="shared" si="155"/>
        <v>marzo</v>
      </c>
      <c r="AB752">
        <f>YEAR(BD_PONDERACIONES[[#This Row],[Fecha de Inspección]])</f>
        <v>2022</v>
      </c>
      <c r="AC752">
        <f t="shared" si="156"/>
        <v>0.5</v>
      </c>
      <c r="AD752">
        <f t="shared" si="157"/>
        <v>0.5</v>
      </c>
      <c r="AE752">
        <f t="shared" si="158"/>
        <v>0.5</v>
      </c>
      <c r="AF752">
        <f t="shared" si="159"/>
        <v>0.5</v>
      </c>
      <c r="AG752">
        <f t="shared" si="160"/>
        <v>0.5</v>
      </c>
      <c r="AH752">
        <f t="shared" si="161"/>
        <v>0.5</v>
      </c>
      <c r="AI752">
        <f t="shared" si="162"/>
        <v>0.25</v>
      </c>
      <c r="AJ752">
        <f t="shared" si="163"/>
        <v>0.25</v>
      </c>
      <c r="AK752">
        <f t="shared" si="164"/>
        <v>0.5</v>
      </c>
      <c r="AL752">
        <f t="shared" si="165"/>
        <v>0.5</v>
      </c>
      <c r="AM752">
        <f t="shared" si="166"/>
        <v>0.5</v>
      </c>
      <c r="AN752" s="6">
        <f t="shared" si="167"/>
        <v>1</v>
      </c>
      <c r="AO752" t="str">
        <f>VLOOKUP(BD_PONDERACIONES[[#This Row],[Comuna]],Tabla3[#All],2,0)</f>
        <v>Cordillera</v>
      </c>
    </row>
    <row r="753" spans="1:41" x14ac:dyDescent="0.35">
      <c r="A753" t="s">
        <v>3855</v>
      </c>
      <c r="B753" t="s">
        <v>3856</v>
      </c>
      <c r="C753" t="s">
        <v>3857</v>
      </c>
      <c r="D753" s="5">
        <v>44634</v>
      </c>
      <c r="E753" s="5">
        <v>44610</v>
      </c>
      <c r="F753" t="s">
        <v>763</v>
      </c>
      <c r="G753" t="s">
        <v>3858</v>
      </c>
      <c r="H753" t="s">
        <v>755</v>
      </c>
      <c r="J753" t="s">
        <v>756</v>
      </c>
      <c r="K753" t="s">
        <v>756</v>
      </c>
      <c r="L753" t="s">
        <v>757</v>
      </c>
      <c r="M753" t="s">
        <v>757</v>
      </c>
      <c r="N753" t="s">
        <v>756</v>
      </c>
      <c r="O753" t="s">
        <v>756</v>
      </c>
      <c r="P753" t="s">
        <v>758</v>
      </c>
      <c r="Q753" t="s">
        <v>759</v>
      </c>
      <c r="R753" t="s">
        <v>759</v>
      </c>
      <c r="S753" t="s">
        <v>757</v>
      </c>
      <c r="T753" t="s">
        <v>757</v>
      </c>
      <c r="U753" t="s">
        <v>757</v>
      </c>
      <c r="V753" t="s">
        <v>756</v>
      </c>
      <c r="W753" t="s">
        <v>756</v>
      </c>
      <c r="X753" t="s">
        <v>3859</v>
      </c>
      <c r="Y753" t="str">
        <f t="shared" si="154"/>
        <v>febrero</v>
      </c>
      <c r="Z753">
        <f>YEAR(BD_PONDERACIONES[[#This Row],[Fecha Ejecución del Ticket]])</f>
        <v>2022</v>
      </c>
      <c r="AA753" t="str">
        <f t="shared" si="155"/>
        <v>marzo</v>
      </c>
      <c r="AB753">
        <f>YEAR(BD_PONDERACIONES[[#This Row],[Fecha de Inspección]])</f>
        <v>2022</v>
      </c>
      <c r="AC753">
        <f t="shared" si="156"/>
        <v>0.5</v>
      </c>
      <c r="AD753">
        <f t="shared" si="157"/>
        <v>0.5</v>
      </c>
      <c r="AE753">
        <f t="shared" si="158"/>
        <v>0.5</v>
      </c>
      <c r="AF753">
        <f t="shared" si="159"/>
        <v>0.5</v>
      </c>
      <c r="AG753">
        <f t="shared" si="160"/>
        <v>0.5</v>
      </c>
      <c r="AH753">
        <f t="shared" si="161"/>
        <v>0.5</v>
      </c>
      <c r="AI753">
        <f t="shared" si="162"/>
        <v>0.25</v>
      </c>
      <c r="AJ753">
        <f t="shared" si="163"/>
        <v>0.25</v>
      </c>
      <c r="AK753">
        <f t="shared" si="164"/>
        <v>0.5</v>
      </c>
      <c r="AL753">
        <f t="shared" si="165"/>
        <v>0.5</v>
      </c>
      <c r="AM753">
        <f t="shared" si="166"/>
        <v>0.5</v>
      </c>
      <c r="AN753" s="6">
        <f t="shared" si="167"/>
        <v>1</v>
      </c>
      <c r="AO753" t="str">
        <f>VLOOKUP(BD_PONDERACIONES[[#This Row],[Comuna]],Tabla3[#All],2,0)</f>
        <v>Florida</v>
      </c>
    </row>
    <row r="754" spans="1:41" x14ac:dyDescent="0.35">
      <c r="A754" t="s">
        <v>3860</v>
      </c>
      <c r="B754" t="s">
        <v>3861</v>
      </c>
      <c r="C754" t="s">
        <v>3862</v>
      </c>
      <c r="D754" s="5">
        <v>44634</v>
      </c>
      <c r="E754" s="5">
        <v>44600</v>
      </c>
      <c r="F754" t="s">
        <v>763</v>
      </c>
      <c r="G754" t="s">
        <v>3863</v>
      </c>
      <c r="H754" t="s">
        <v>755</v>
      </c>
      <c r="J754" t="s">
        <v>756</v>
      </c>
      <c r="K754" t="s">
        <v>756</v>
      </c>
      <c r="L754" t="s">
        <v>757</v>
      </c>
      <c r="M754" t="s">
        <v>757</v>
      </c>
      <c r="N754" t="s">
        <v>756</v>
      </c>
      <c r="O754" t="s">
        <v>756</v>
      </c>
      <c r="P754" t="s">
        <v>758</v>
      </c>
      <c r="Q754" t="s">
        <v>759</v>
      </c>
      <c r="R754" t="s">
        <v>759</v>
      </c>
      <c r="S754" t="s">
        <v>757</v>
      </c>
      <c r="T754" t="s">
        <v>757</v>
      </c>
      <c r="U754" t="s">
        <v>757</v>
      </c>
      <c r="V754" t="s">
        <v>773</v>
      </c>
      <c r="W754" t="s">
        <v>773</v>
      </c>
      <c r="X754" t="s">
        <v>3864</v>
      </c>
      <c r="Y754" t="str">
        <f t="shared" si="154"/>
        <v>febrero</v>
      </c>
      <c r="Z754">
        <f>YEAR(BD_PONDERACIONES[[#This Row],[Fecha Ejecución del Ticket]])</f>
        <v>2022</v>
      </c>
      <c r="AA754" t="str">
        <f t="shared" si="155"/>
        <v>marzo</v>
      </c>
      <c r="AB754">
        <f>YEAR(BD_PONDERACIONES[[#This Row],[Fecha de Inspección]])</f>
        <v>2022</v>
      </c>
      <c r="AC754">
        <f t="shared" si="156"/>
        <v>0.5</v>
      </c>
      <c r="AD754">
        <f t="shared" si="157"/>
        <v>0.5</v>
      </c>
      <c r="AE754">
        <f t="shared" si="158"/>
        <v>0.5</v>
      </c>
      <c r="AF754">
        <f t="shared" si="159"/>
        <v>0.5</v>
      </c>
      <c r="AG754">
        <f t="shared" si="160"/>
        <v>0.5</v>
      </c>
      <c r="AH754">
        <f t="shared" si="161"/>
        <v>0.5</v>
      </c>
      <c r="AI754">
        <f t="shared" si="162"/>
        <v>0.25</v>
      </c>
      <c r="AJ754">
        <f t="shared" si="163"/>
        <v>0.25</v>
      </c>
      <c r="AK754">
        <f t="shared" si="164"/>
        <v>0.5</v>
      </c>
      <c r="AL754">
        <f t="shared" si="165"/>
        <v>0</v>
      </c>
      <c r="AM754">
        <f t="shared" si="166"/>
        <v>0</v>
      </c>
      <c r="AN754" s="6">
        <f t="shared" si="167"/>
        <v>0.8</v>
      </c>
      <c r="AO754" t="str">
        <f>VLOOKUP(BD_PONDERACIONES[[#This Row],[Comuna]],Tabla3[#All],2,0)</f>
        <v>Florida</v>
      </c>
    </row>
    <row r="755" spans="1:41" x14ac:dyDescent="0.35">
      <c r="A755" t="s">
        <v>3865</v>
      </c>
      <c r="B755" t="s">
        <v>3866</v>
      </c>
      <c r="C755" t="s">
        <v>3867</v>
      </c>
      <c r="D755" s="5">
        <v>44634</v>
      </c>
      <c r="E755" s="5">
        <v>44626</v>
      </c>
      <c r="F755" t="s">
        <v>753</v>
      </c>
      <c r="G755" t="s">
        <v>3868</v>
      </c>
      <c r="H755" t="s">
        <v>3800</v>
      </c>
      <c r="J755" t="s">
        <v>756</v>
      </c>
      <c r="K755" t="s">
        <v>756</v>
      </c>
      <c r="L755" t="s">
        <v>757</v>
      </c>
      <c r="M755" t="s">
        <v>757</v>
      </c>
      <c r="N755" t="s">
        <v>756</v>
      </c>
      <c r="O755" t="s">
        <v>756</v>
      </c>
      <c r="P755" t="s">
        <v>765</v>
      </c>
      <c r="Q755" t="s">
        <v>759</v>
      </c>
      <c r="R755" t="s">
        <v>759</v>
      </c>
      <c r="S755" t="s">
        <v>756</v>
      </c>
      <c r="T755" t="s">
        <v>756</v>
      </c>
      <c r="U755" t="s">
        <v>756</v>
      </c>
      <c r="V755" t="s">
        <v>756</v>
      </c>
      <c r="W755" t="s">
        <v>756</v>
      </c>
      <c r="X755" t="s">
        <v>3869</v>
      </c>
      <c r="Y755" t="str">
        <f t="shared" si="154"/>
        <v>marzo</v>
      </c>
      <c r="Z755">
        <f>YEAR(BD_PONDERACIONES[[#This Row],[Fecha Ejecución del Ticket]])</f>
        <v>2022</v>
      </c>
      <c r="AA755" t="str">
        <f t="shared" si="155"/>
        <v>marzo</v>
      </c>
      <c r="AB755">
        <f>YEAR(BD_PONDERACIONES[[#This Row],[Fecha de Inspección]])</f>
        <v>2022</v>
      </c>
      <c r="AC755">
        <f t="shared" si="156"/>
        <v>0.5</v>
      </c>
      <c r="AD755">
        <f t="shared" si="157"/>
        <v>0.5</v>
      </c>
      <c r="AE755">
        <f t="shared" si="158"/>
        <v>0.5</v>
      </c>
      <c r="AF755">
        <f t="shared" si="159"/>
        <v>0.5</v>
      </c>
      <c r="AG755">
        <f t="shared" si="160"/>
        <v>0.5</v>
      </c>
      <c r="AH755">
        <f t="shared" si="161"/>
        <v>0.5</v>
      </c>
      <c r="AI755">
        <f t="shared" si="162"/>
        <v>0.25</v>
      </c>
      <c r="AJ755">
        <f t="shared" si="163"/>
        <v>0.25</v>
      </c>
      <c r="AK755">
        <f t="shared" si="164"/>
        <v>0.5</v>
      </c>
      <c r="AL755">
        <f t="shared" si="165"/>
        <v>0.5</v>
      </c>
      <c r="AM755">
        <f t="shared" si="166"/>
        <v>0.5</v>
      </c>
      <c r="AN755" s="6">
        <f t="shared" si="167"/>
        <v>1</v>
      </c>
      <c r="AO755" t="str">
        <f>VLOOKUP(BD_PONDERACIONES[[#This Row],[Comuna]],Tabla3[#All],2,0)</f>
        <v>Cordillera</v>
      </c>
    </row>
    <row r="756" spans="1:41" x14ac:dyDescent="0.35">
      <c r="A756" t="s">
        <v>3870</v>
      </c>
      <c r="B756" t="s">
        <v>3871</v>
      </c>
      <c r="C756" t="s">
        <v>3872</v>
      </c>
      <c r="D756" s="5">
        <v>44634</v>
      </c>
      <c r="E756" s="5">
        <v>44615</v>
      </c>
      <c r="F756" t="s">
        <v>763</v>
      </c>
      <c r="G756" t="s">
        <v>3873</v>
      </c>
      <c r="H756" t="s">
        <v>755</v>
      </c>
      <c r="J756" t="s">
        <v>756</v>
      </c>
      <c r="K756" t="s">
        <v>756</v>
      </c>
      <c r="L756" t="s">
        <v>757</v>
      </c>
      <c r="M756" t="s">
        <v>757</v>
      </c>
      <c r="N756" t="s">
        <v>756</v>
      </c>
      <c r="O756" t="s">
        <v>756</v>
      </c>
      <c r="P756" t="s">
        <v>765</v>
      </c>
      <c r="Q756" t="s">
        <v>3874</v>
      </c>
      <c r="R756" t="s">
        <v>3875</v>
      </c>
      <c r="S756" t="s">
        <v>756</v>
      </c>
      <c r="T756" t="s">
        <v>756</v>
      </c>
      <c r="U756" t="s">
        <v>756</v>
      </c>
      <c r="V756" t="s">
        <v>756</v>
      </c>
      <c r="W756" t="s">
        <v>756</v>
      </c>
      <c r="X756" t="s">
        <v>3876</v>
      </c>
      <c r="Y756" t="str">
        <f t="shared" si="154"/>
        <v>febrero</v>
      </c>
      <c r="Z756">
        <f>YEAR(BD_PONDERACIONES[[#This Row],[Fecha Ejecución del Ticket]])</f>
        <v>2022</v>
      </c>
      <c r="AA756" t="str">
        <f t="shared" si="155"/>
        <v>marzo</v>
      </c>
      <c r="AB756">
        <f>YEAR(BD_PONDERACIONES[[#This Row],[Fecha de Inspección]])</f>
        <v>2022</v>
      </c>
      <c r="AC756">
        <f t="shared" si="156"/>
        <v>0.5</v>
      </c>
      <c r="AD756">
        <f t="shared" si="157"/>
        <v>0.5</v>
      </c>
      <c r="AE756">
        <f t="shared" si="158"/>
        <v>0.5</v>
      </c>
      <c r="AF756">
        <f t="shared" si="159"/>
        <v>0.5</v>
      </c>
      <c r="AG756">
        <f t="shared" si="160"/>
        <v>0.5</v>
      </c>
      <c r="AH756">
        <f t="shared" si="161"/>
        <v>0.5</v>
      </c>
      <c r="AI756">
        <f t="shared" si="162"/>
        <v>0.25</v>
      </c>
      <c r="AJ756">
        <f t="shared" si="163"/>
        <v>0.25</v>
      </c>
      <c r="AK756">
        <f t="shared" si="164"/>
        <v>0.5</v>
      </c>
      <c r="AL756">
        <f t="shared" si="165"/>
        <v>0.5</v>
      </c>
      <c r="AM756">
        <f t="shared" si="166"/>
        <v>0.5</v>
      </c>
      <c r="AN756" s="6">
        <f t="shared" si="167"/>
        <v>1</v>
      </c>
      <c r="AO756" t="str">
        <f>VLOOKUP(BD_PONDERACIONES[[#This Row],[Comuna]],Tabla3[#All],2,0)</f>
        <v>Florida</v>
      </c>
    </row>
    <row r="757" spans="1:41" x14ac:dyDescent="0.35">
      <c r="A757" t="s">
        <v>3877</v>
      </c>
      <c r="B757" t="s">
        <v>3878</v>
      </c>
      <c r="C757" t="s">
        <v>3879</v>
      </c>
      <c r="D757" s="5">
        <v>44634</v>
      </c>
      <c r="E757" s="5">
        <v>44627</v>
      </c>
      <c r="F757" t="s">
        <v>753</v>
      </c>
      <c r="G757" t="s">
        <v>3880</v>
      </c>
      <c r="H757" t="s">
        <v>3800</v>
      </c>
      <c r="J757" t="s">
        <v>756</v>
      </c>
      <c r="K757" t="s">
        <v>756</v>
      </c>
      <c r="L757" t="s">
        <v>757</v>
      </c>
      <c r="M757" t="s">
        <v>757</v>
      </c>
      <c r="N757" t="s">
        <v>757</v>
      </c>
      <c r="O757" t="s">
        <v>757</v>
      </c>
      <c r="P757" t="s">
        <v>758</v>
      </c>
      <c r="Q757" t="s">
        <v>759</v>
      </c>
      <c r="R757" t="s">
        <v>759</v>
      </c>
      <c r="S757" t="s">
        <v>757</v>
      </c>
      <c r="T757" t="s">
        <v>757</v>
      </c>
      <c r="U757" t="s">
        <v>757</v>
      </c>
      <c r="V757" t="s">
        <v>756</v>
      </c>
      <c r="W757" t="s">
        <v>756</v>
      </c>
      <c r="X757" t="s">
        <v>3881</v>
      </c>
      <c r="Y757" t="str">
        <f t="shared" si="154"/>
        <v>marzo</v>
      </c>
      <c r="Z757">
        <f>YEAR(BD_PONDERACIONES[[#This Row],[Fecha Ejecución del Ticket]])</f>
        <v>2022</v>
      </c>
      <c r="AA757" t="str">
        <f t="shared" si="155"/>
        <v>marzo</v>
      </c>
      <c r="AB757">
        <f>YEAR(BD_PONDERACIONES[[#This Row],[Fecha de Inspección]])</f>
        <v>2022</v>
      </c>
      <c r="AC757">
        <f t="shared" si="156"/>
        <v>0.5</v>
      </c>
      <c r="AD757">
        <f t="shared" si="157"/>
        <v>0.5</v>
      </c>
      <c r="AE757">
        <f t="shared" si="158"/>
        <v>0.5</v>
      </c>
      <c r="AF757">
        <f t="shared" si="159"/>
        <v>0.5</v>
      </c>
      <c r="AG757">
        <f t="shared" si="160"/>
        <v>0.5</v>
      </c>
      <c r="AH757">
        <f t="shared" si="161"/>
        <v>0.5</v>
      </c>
      <c r="AI757">
        <f t="shared" si="162"/>
        <v>0.25</v>
      </c>
      <c r="AJ757">
        <f t="shared" si="163"/>
        <v>0.25</v>
      </c>
      <c r="AK757">
        <f t="shared" si="164"/>
        <v>0.5</v>
      </c>
      <c r="AL757">
        <f t="shared" si="165"/>
        <v>0.5</v>
      </c>
      <c r="AM757">
        <f t="shared" si="166"/>
        <v>0.5</v>
      </c>
      <c r="AN757" s="6">
        <f t="shared" si="167"/>
        <v>1</v>
      </c>
      <c r="AO757" t="str">
        <f>VLOOKUP(BD_PONDERACIONES[[#This Row],[Comuna]],Tabla3[#All],2,0)</f>
        <v>Cordillera</v>
      </c>
    </row>
    <row r="758" spans="1:41" x14ac:dyDescent="0.35">
      <c r="A758" t="s">
        <v>3882</v>
      </c>
      <c r="B758" t="s">
        <v>3883</v>
      </c>
      <c r="C758" t="s">
        <v>3884</v>
      </c>
      <c r="D758" s="5">
        <v>44634</v>
      </c>
      <c r="E758" s="5">
        <v>44627</v>
      </c>
      <c r="F758" t="s">
        <v>753</v>
      </c>
      <c r="G758" t="s">
        <v>3885</v>
      </c>
      <c r="H758" t="s">
        <v>3800</v>
      </c>
      <c r="J758" t="s">
        <v>756</v>
      </c>
      <c r="K758" t="s">
        <v>756</v>
      </c>
      <c r="L758" t="s">
        <v>757</v>
      </c>
      <c r="M758" t="s">
        <v>757</v>
      </c>
      <c r="N758" t="s">
        <v>756</v>
      </c>
      <c r="O758" t="s">
        <v>756</v>
      </c>
      <c r="P758" t="s">
        <v>765</v>
      </c>
      <c r="Q758" t="s">
        <v>759</v>
      </c>
      <c r="R758" t="s">
        <v>759</v>
      </c>
      <c r="S758" t="s">
        <v>756</v>
      </c>
      <c r="T758" t="s">
        <v>756</v>
      </c>
      <c r="U758" t="s">
        <v>756</v>
      </c>
      <c r="V758" t="s">
        <v>756</v>
      </c>
      <c r="W758" t="s">
        <v>756</v>
      </c>
      <c r="X758" t="s">
        <v>3886</v>
      </c>
      <c r="Y758" t="str">
        <f t="shared" si="154"/>
        <v>marzo</v>
      </c>
      <c r="Z758">
        <f>YEAR(BD_PONDERACIONES[[#This Row],[Fecha Ejecución del Ticket]])</f>
        <v>2022</v>
      </c>
      <c r="AA758" t="str">
        <f t="shared" si="155"/>
        <v>marzo</v>
      </c>
      <c r="AB758">
        <f>YEAR(BD_PONDERACIONES[[#This Row],[Fecha de Inspección]])</f>
        <v>2022</v>
      </c>
      <c r="AC758">
        <f t="shared" si="156"/>
        <v>0.5</v>
      </c>
      <c r="AD758">
        <f t="shared" si="157"/>
        <v>0.5</v>
      </c>
      <c r="AE758">
        <f t="shared" si="158"/>
        <v>0.5</v>
      </c>
      <c r="AF758">
        <f t="shared" si="159"/>
        <v>0.5</v>
      </c>
      <c r="AG758">
        <f t="shared" si="160"/>
        <v>0.5</v>
      </c>
      <c r="AH758">
        <f t="shared" si="161"/>
        <v>0.5</v>
      </c>
      <c r="AI758">
        <f t="shared" si="162"/>
        <v>0.25</v>
      </c>
      <c r="AJ758">
        <f t="shared" si="163"/>
        <v>0.25</v>
      </c>
      <c r="AK758">
        <f t="shared" si="164"/>
        <v>0.5</v>
      </c>
      <c r="AL758">
        <f t="shared" si="165"/>
        <v>0.5</v>
      </c>
      <c r="AM758">
        <f t="shared" si="166"/>
        <v>0.5</v>
      </c>
      <c r="AN758" s="6">
        <f t="shared" si="167"/>
        <v>1</v>
      </c>
      <c r="AO758" t="str">
        <f>VLOOKUP(BD_PONDERACIONES[[#This Row],[Comuna]],Tabla3[#All],2,0)</f>
        <v>Cordillera</v>
      </c>
    </row>
    <row r="759" spans="1:41" x14ac:dyDescent="0.35">
      <c r="A759" t="s">
        <v>3887</v>
      </c>
      <c r="B759" t="s">
        <v>3888</v>
      </c>
      <c r="C759" t="s">
        <v>3889</v>
      </c>
      <c r="D759" s="5">
        <v>44634</v>
      </c>
      <c r="E759" s="5">
        <v>44627</v>
      </c>
      <c r="F759" t="s">
        <v>753</v>
      </c>
      <c r="G759" t="s">
        <v>3890</v>
      </c>
      <c r="H759" t="s">
        <v>3800</v>
      </c>
      <c r="J759" t="s">
        <v>756</v>
      </c>
      <c r="K759" t="s">
        <v>756</v>
      </c>
      <c r="L759" t="s">
        <v>757</v>
      </c>
      <c r="M759" t="s">
        <v>757</v>
      </c>
      <c r="N759" t="s">
        <v>756</v>
      </c>
      <c r="O759" t="s">
        <v>756</v>
      </c>
      <c r="P759" t="s">
        <v>765</v>
      </c>
      <c r="Q759" t="s">
        <v>759</v>
      </c>
      <c r="R759" t="s">
        <v>759</v>
      </c>
      <c r="S759" t="s">
        <v>756</v>
      </c>
      <c r="T759" t="s">
        <v>756</v>
      </c>
      <c r="U759" t="s">
        <v>756</v>
      </c>
      <c r="V759" t="s">
        <v>756</v>
      </c>
      <c r="W759" t="s">
        <v>756</v>
      </c>
      <c r="X759" t="s">
        <v>3891</v>
      </c>
      <c r="Y759" t="str">
        <f t="shared" si="154"/>
        <v>marzo</v>
      </c>
      <c r="Z759">
        <f>YEAR(BD_PONDERACIONES[[#This Row],[Fecha Ejecución del Ticket]])</f>
        <v>2022</v>
      </c>
      <c r="AA759" t="str">
        <f t="shared" si="155"/>
        <v>marzo</v>
      </c>
      <c r="AB759">
        <f>YEAR(BD_PONDERACIONES[[#This Row],[Fecha de Inspección]])</f>
        <v>2022</v>
      </c>
      <c r="AC759">
        <f t="shared" si="156"/>
        <v>0.5</v>
      </c>
      <c r="AD759">
        <f t="shared" si="157"/>
        <v>0.5</v>
      </c>
      <c r="AE759">
        <f t="shared" si="158"/>
        <v>0.5</v>
      </c>
      <c r="AF759">
        <f t="shared" si="159"/>
        <v>0.5</v>
      </c>
      <c r="AG759">
        <f t="shared" si="160"/>
        <v>0.5</v>
      </c>
      <c r="AH759">
        <f t="shared" si="161"/>
        <v>0.5</v>
      </c>
      <c r="AI759">
        <f t="shared" si="162"/>
        <v>0.25</v>
      </c>
      <c r="AJ759">
        <f t="shared" si="163"/>
        <v>0.25</v>
      </c>
      <c r="AK759">
        <f t="shared" si="164"/>
        <v>0.5</v>
      </c>
      <c r="AL759">
        <f t="shared" si="165"/>
        <v>0.5</v>
      </c>
      <c r="AM759">
        <f t="shared" si="166"/>
        <v>0.5</v>
      </c>
      <c r="AN759" s="6">
        <f t="shared" si="167"/>
        <v>1</v>
      </c>
      <c r="AO759" t="str">
        <f>VLOOKUP(BD_PONDERACIONES[[#This Row],[Comuna]],Tabla3[#All],2,0)</f>
        <v>Cordillera</v>
      </c>
    </row>
    <row r="760" spans="1:41" x14ac:dyDescent="0.35">
      <c r="A760" t="s">
        <v>3892</v>
      </c>
      <c r="B760" t="s">
        <v>3893</v>
      </c>
      <c r="C760" t="s">
        <v>3894</v>
      </c>
      <c r="D760" s="5">
        <v>44634</v>
      </c>
      <c r="E760" s="5">
        <v>44595</v>
      </c>
      <c r="F760" t="s">
        <v>763</v>
      </c>
      <c r="G760" t="s">
        <v>3895</v>
      </c>
      <c r="H760" t="s">
        <v>755</v>
      </c>
      <c r="J760" t="s">
        <v>756</v>
      </c>
      <c r="K760" t="s">
        <v>756</v>
      </c>
      <c r="L760" t="s">
        <v>757</v>
      </c>
      <c r="M760" t="s">
        <v>757</v>
      </c>
      <c r="N760" t="s">
        <v>756</v>
      </c>
      <c r="O760" t="s">
        <v>756</v>
      </c>
      <c r="P760" t="s">
        <v>765</v>
      </c>
      <c r="Q760" t="s">
        <v>3896</v>
      </c>
      <c r="R760" t="s">
        <v>3897</v>
      </c>
      <c r="S760" t="s">
        <v>756</v>
      </c>
      <c r="T760" t="s">
        <v>756</v>
      </c>
      <c r="U760" t="s">
        <v>756</v>
      </c>
      <c r="V760" t="s">
        <v>773</v>
      </c>
      <c r="W760" t="s">
        <v>773</v>
      </c>
      <c r="X760" t="s">
        <v>769</v>
      </c>
      <c r="Y760" t="str">
        <f t="shared" si="154"/>
        <v>febrero</v>
      </c>
      <c r="Z760">
        <f>YEAR(BD_PONDERACIONES[[#This Row],[Fecha Ejecución del Ticket]])</f>
        <v>2022</v>
      </c>
      <c r="AA760" t="str">
        <f t="shared" si="155"/>
        <v>marzo</v>
      </c>
      <c r="AB760">
        <f>YEAR(BD_PONDERACIONES[[#This Row],[Fecha de Inspección]])</f>
        <v>2022</v>
      </c>
      <c r="AC760">
        <f t="shared" si="156"/>
        <v>0.5</v>
      </c>
      <c r="AD760">
        <f t="shared" si="157"/>
        <v>0.5</v>
      </c>
      <c r="AE760">
        <f t="shared" si="158"/>
        <v>0.5</v>
      </c>
      <c r="AF760">
        <f t="shared" si="159"/>
        <v>0.5</v>
      </c>
      <c r="AG760">
        <f t="shared" si="160"/>
        <v>0.5</v>
      </c>
      <c r="AH760">
        <f t="shared" si="161"/>
        <v>0.5</v>
      </c>
      <c r="AI760">
        <f t="shared" si="162"/>
        <v>0.25</v>
      </c>
      <c r="AJ760">
        <f t="shared" si="163"/>
        <v>0.25</v>
      </c>
      <c r="AK760">
        <f t="shared" si="164"/>
        <v>0.5</v>
      </c>
      <c r="AL760">
        <f t="shared" si="165"/>
        <v>0</v>
      </c>
      <c r="AM760">
        <f t="shared" si="166"/>
        <v>0</v>
      </c>
      <c r="AN760" s="6">
        <f t="shared" si="167"/>
        <v>0.8</v>
      </c>
      <c r="AO760" t="str">
        <f>VLOOKUP(BD_PONDERACIONES[[#This Row],[Comuna]],Tabla3[#All],2,0)</f>
        <v>Florida</v>
      </c>
    </row>
    <row r="761" spans="1:41" x14ac:dyDescent="0.35">
      <c r="A761" t="s">
        <v>3898</v>
      </c>
      <c r="B761" t="s">
        <v>3899</v>
      </c>
      <c r="C761" t="s">
        <v>3900</v>
      </c>
      <c r="D761" s="5">
        <v>44634</v>
      </c>
      <c r="E761" s="5">
        <v>44599</v>
      </c>
      <c r="F761" t="s">
        <v>763</v>
      </c>
      <c r="G761" t="s">
        <v>3901</v>
      </c>
      <c r="H761" t="s">
        <v>755</v>
      </c>
      <c r="J761" t="s">
        <v>756</v>
      </c>
      <c r="K761" t="s">
        <v>756</v>
      </c>
      <c r="L761" t="s">
        <v>757</v>
      </c>
      <c r="M761" t="s">
        <v>757</v>
      </c>
      <c r="N761" t="s">
        <v>756</v>
      </c>
      <c r="O761" t="s">
        <v>756</v>
      </c>
      <c r="P761" t="s">
        <v>758</v>
      </c>
      <c r="Q761" t="s">
        <v>759</v>
      </c>
      <c r="R761" t="s">
        <v>759</v>
      </c>
      <c r="S761" t="s">
        <v>757</v>
      </c>
      <c r="T761" t="s">
        <v>757</v>
      </c>
      <c r="U761" t="s">
        <v>757</v>
      </c>
      <c r="V761" t="s">
        <v>756</v>
      </c>
      <c r="W761" t="s">
        <v>756</v>
      </c>
      <c r="X761" t="s">
        <v>3902</v>
      </c>
      <c r="Y761" t="str">
        <f t="shared" si="154"/>
        <v>febrero</v>
      </c>
      <c r="Z761">
        <f>YEAR(BD_PONDERACIONES[[#This Row],[Fecha Ejecución del Ticket]])</f>
        <v>2022</v>
      </c>
      <c r="AA761" t="str">
        <f t="shared" si="155"/>
        <v>marzo</v>
      </c>
      <c r="AB761">
        <f>YEAR(BD_PONDERACIONES[[#This Row],[Fecha de Inspección]])</f>
        <v>2022</v>
      </c>
      <c r="AC761">
        <f t="shared" si="156"/>
        <v>0.5</v>
      </c>
      <c r="AD761">
        <f t="shared" si="157"/>
        <v>0.5</v>
      </c>
      <c r="AE761">
        <f t="shared" si="158"/>
        <v>0.5</v>
      </c>
      <c r="AF761">
        <f t="shared" si="159"/>
        <v>0.5</v>
      </c>
      <c r="AG761">
        <f t="shared" si="160"/>
        <v>0.5</v>
      </c>
      <c r="AH761">
        <f t="shared" si="161"/>
        <v>0.5</v>
      </c>
      <c r="AI761">
        <f t="shared" si="162"/>
        <v>0.25</v>
      </c>
      <c r="AJ761">
        <f t="shared" si="163"/>
        <v>0.25</v>
      </c>
      <c r="AK761">
        <f t="shared" si="164"/>
        <v>0.5</v>
      </c>
      <c r="AL761">
        <f t="shared" si="165"/>
        <v>0.5</v>
      </c>
      <c r="AM761">
        <f t="shared" si="166"/>
        <v>0.5</v>
      </c>
      <c r="AN761" s="6">
        <f t="shared" si="167"/>
        <v>1</v>
      </c>
      <c r="AO761" t="str">
        <f>VLOOKUP(BD_PONDERACIONES[[#This Row],[Comuna]],Tabla3[#All],2,0)</f>
        <v>Florida</v>
      </c>
    </row>
    <row r="762" spans="1:41" x14ac:dyDescent="0.35">
      <c r="A762" t="s">
        <v>3903</v>
      </c>
      <c r="B762" t="s">
        <v>3904</v>
      </c>
      <c r="C762" t="s">
        <v>3905</v>
      </c>
      <c r="D762" s="5">
        <v>44634</v>
      </c>
      <c r="E762" s="5">
        <v>44615</v>
      </c>
      <c r="F762" t="s">
        <v>763</v>
      </c>
      <c r="G762" t="s">
        <v>3906</v>
      </c>
      <c r="H762" t="s">
        <v>755</v>
      </c>
      <c r="J762" t="s">
        <v>756</v>
      </c>
      <c r="K762" t="s">
        <v>756</v>
      </c>
      <c r="L762" t="s">
        <v>757</v>
      </c>
      <c r="M762" t="s">
        <v>757</v>
      </c>
      <c r="N762" t="s">
        <v>756</v>
      </c>
      <c r="O762" t="s">
        <v>756</v>
      </c>
      <c r="P762" t="s">
        <v>758</v>
      </c>
      <c r="Q762" t="s">
        <v>759</v>
      </c>
      <c r="R762" t="s">
        <v>759</v>
      </c>
      <c r="S762" t="s">
        <v>757</v>
      </c>
      <c r="T762" t="s">
        <v>757</v>
      </c>
      <c r="U762" t="s">
        <v>757</v>
      </c>
      <c r="V762" t="s">
        <v>756</v>
      </c>
      <c r="W762" t="s">
        <v>756</v>
      </c>
      <c r="X762" t="s">
        <v>3907</v>
      </c>
      <c r="Y762" t="str">
        <f t="shared" si="154"/>
        <v>febrero</v>
      </c>
      <c r="Z762">
        <f>YEAR(BD_PONDERACIONES[[#This Row],[Fecha Ejecución del Ticket]])</f>
        <v>2022</v>
      </c>
      <c r="AA762" t="str">
        <f t="shared" si="155"/>
        <v>marzo</v>
      </c>
      <c r="AB762">
        <f>YEAR(BD_PONDERACIONES[[#This Row],[Fecha de Inspección]])</f>
        <v>2022</v>
      </c>
      <c r="AC762">
        <f t="shared" si="156"/>
        <v>0.5</v>
      </c>
      <c r="AD762">
        <f t="shared" si="157"/>
        <v>0.5</v>
      </c>
      <c r="AE762">
        <f t="shared" si="158"/>
        <v>0.5</v>
      </c>
      <c r="AF762">
        <f t="shared" si="159"/>
        <v>0.5</v>
      </c>
      <c r="AG762">
        <f t="shared" si="160"/>
        <v>0.5</v>
      </c>
      <c r="AH762">
        <f t="shared" si="161"/>
        <v>0.5</v>
      </c>
      <c r="AI762">
        <f t="shared" si="162"/>
        <v>0.25</v>
      </c>
      <c r="AJ762">
        <f t="shared" si="163"/>
        <v>0.25</v>
      </c>
      <c r="AK762">
        <f t="shared" si="164"/>
        <v>0.5</v>
      </c>
      <c r="AL762">
        <f t="shared" si="165"/>
        <v>0.5</v>
      </c>
      <c r="AM762">
        <f t="shared" si="166"/>
        <v>0.5</v>
      </c>
      <c r="AN762" s="6">
        <f t="shared" si="167"/>
        <v>1</v>
      </c>
      <c r="AO762" t="str">
        <f>VLOOKUP(BD_PONDERACIONES[[#This Row],[Comuna]],Tabla3[#All],2,0)</f>
        <v>Florida</v>
      </c>
    </row>
    <row r="763" spans="1:41" x14ac:dyDescent="0.35">
      <c r="A763" t="s">
        <v>3908</v>
      </c>
      <c r="B763" t="s">
        <v>3909</v>
      </c>
      <c r="C763" t="s">
        <v>3910</v>
      </c>
      <c r="D763" s="5">
        <v>44634</v>
      </c>
      <c r="E763" s="5">
        <v>44624</v>
      </c>
      <c r="F763" t="s">
        <v>753</v>
      </c>
      <c r="G763" t="s">
        <v>3911</v>
      </c>
      <c r="H763" t="s">
        <v>3800</v>
      </c>
      <c r="J763" t="s">
        <v>756</v>
      </c>
      <c r="K763" t="s">
        <v>756</v>
      </c>
      <c r="L763" t="s">
        <v>757</v>
      </c>
      <c r="M763" t="s">
        <v>757</v>
      </c>
      <c r="N763" t="s">
        <v>756</v>
      </c>
      <c r="O763" t="s">
        <v>756</v>
      </c>
      <c r="P763" t="s">
        <v>758</v>
      </c>
      <c r="Q763" t="s">
        <v>759</v>
      </c>
      <c r="R763" t="s">
        <v>759</v>
      </c>
      <c r="S763" t="s">
        <v>757</v>
      </c>
      <c r="T763" t="s">
        <v>757</v>
      </c>
      <c r="U763" t="s">
        <v>757</v>
      </c>
      <c r="V763" t="s">
        <v>756</v>
      </c>
      <c r="W763" t="s">
        <v>756</v>
      </c>
      <c r="X763" t="s">
        <v>3912</v>
      </c>
      <c r="Y763" t="str">
        <f t="shared" si="154"/>
        <v>marzo</v>
      </c>
      <c r="Z763">
        <f>YEAR(BD_PONDERACIONES[[#This Row],[Fecha Ejecución del Ticket]])</f>
        <v>2022</v>
      </c>
      <c r="AA763" t="str">
        <f t="shared" si="155"/>
        <v>marzo</v>
      </c>
      <c r="AB763">
        <f>YEAR(BD_PONDERACIONES[[#This Row],[Fecha de Inspección]])</f>
        <v>2022</v>
      </c>
      <c r="AC763">
        <f t="shared" si="156"/>
        <v>0.5</v>
      </c>
      <c r="AD763">
        <f t="shared" si="157"/>
        <v>0.5</v>
      </c>
      <c r="AE763">
        <f t="shared" si="158"/>
        <v>0.5</v>
      </c>
      <c r="AF763">
        <f t="shared" si="159"/>
        <v>0.5</v>
      </c>
      <c r="AG763">
        <f t="shared" si="160"/>
        <v>0.5</v>
      </c>
      <c r="AH763">
        <f t="shared" si="161"/>
        <v>0.5</v>
      </c>
      <c r="AI763">
        <f t="shared" si="162"/>
        <v>0.25</v>
      </c>
      <c r="AJ763">
        <f t="shared" si="163"/>
        <v>0.25</v>
      </c>
      <c r="AK763">
        <f t="shared" si="164"/>
        <v>0.5</v>
      </c>
      <c r="AL763">
        <f t="shared" si="165"/>
        <v>0.5</v>
      </c>
      <c r="AM763">
        <f t="shared" si="166"/>
        <v>0.5</v>
      </c>
      <c r="AN763" s="6">
        <f t="shared" si="167"/>
        <v>1</v>
      </c>
      <c r="AO763" t="str">
        <f>VLOOKUP(BD_PONDERACIONES[[#This Row],[Comuna]],Tabla3[#All],2,0)</f>
        <v>Cordillera</v>
      </c>
    </row>
    <row r="764" spans="1:41" x14ac:dyDescent="0.35">
      <c r="A764" t="s">
        <v>3913</v>
      </c>
      <c r="B764" t="s">
        <v>3914</v>
      </c>
      <c r="C764" t="s">
        <v>3915</v>
      </c>
      <c r="D764" s="5">
        <v>44634</v>
      </c>
      <c r="E764" s="5">
        <v>44598</v>
      </c>
      <c r="F764" t="s">
        <v>763</v>
      </c>
      <c r="G764" t="s">
        <v>3916</v>
      </c>
      <c r="H764" t="s">
        <v>755</v>
      </c>
      <c r="J764" t="s">
        <v>756</v>
      </c>
      <c r="K764" t="s">
        <v>756</v>
      </c>
      <c r="L764" t="s">
        <v>773</v>
      </c>
      <c r="M764" t="s">
        <v>773</v>
      </c>
      <c r="N764" t="s">
        <v>756</v>
      </c>
      <c r="O764" t="s">
        <v>756</v>
      </c>
      <c r="P764" t="s">
        <v>758</v>
      </c>
      <c r="Q764" t="s">
        <v>759</v>
      </c>
      <c r="R764" t="s">
        <v>759</v>
      </c>
      <c r="S764" t="s">
        <v>757</v>
      </c>
      <c r="T764" t="s">
        <v>757</v>
      </c>
      <c r="U764" t="s">
        <v>757</v>
      </c>
      <c r="V764" t="s">
        <v>756</v>
      </c>
      <c r="W764" t="s">
        <v>756</v>
      </c>
      <c r="X764" t="s">
        <v>804</v>
      </c>
      <c r="Y764" t="str">
        <f t="shared" si="154"/>
        <v>febrero</v>
      </c>
      <c r="Z764">
        <f>YEAR(BD_PONDERACIONES[[#This Row],[Fecha Ejecución del Ticket]])</f>
        <v>2022</v>
      </c>
      <c r="AA764" t="str">
        <f t="shared" si="155"/>
        <v>marzo</v>
      </c>
      <c r="AB764">
        <f>YEAR(BD_PONDERACIONES[[#This Row],[Fecha de Inspección]])</f>
        <v>2022</v>
      </c>
      <c r="AC764">
        <f t="shared" si="156"/>
        <v>0.5</v>
      </c>
      <c r="AD764">
        <f t="shared" si="157"/>
        <v>0.5</v>
      </c>
      <c r="AE764">
        <f t="shared" si="158"/>
        <v>0</v>
      </c>
      <c r="AF764">
        <f t="shared" si="159"/>
        <v>0</v>
      </c>
      <c r="AG764">
        <f t="shared" si="160"/>
        <v>0.5</v>
      </c>
      <c r="AH764">
        <f t="shared" si="161"/>
        <v>0.5</v>
      </c>
      <c r="AI764">
        <f t="shared" si="162"/>
        <v>0.25</v>
      </c>
      <c r="AJ764">
        <f t="shared" si="163"/>
        <v>0.25</v>
      </c>
      <c r="AK764">
        <f t="shared" si="164"/>
        <v>0.5</v>
      </c>
      <c r="AL764">
        <f t="shared" si="165"/>
        <v>0.5</v>
      </c>
      <c r="AM764">
        <f t="shared" si="166"/>
        <v>0.5</v>
      </c>
      <c r="AN764" s="6">
        <f t="shared" si="167"/>
        <v>0.7</v>
      </c>
      <c r="AO764" t="str">
        <f>VLOOKUP(BD_PONDERACIONES[[#This Row],[Comuna]],Tabla3[#All],2,0)</f>
        <v>Florida</v>
      </c>
    </row>
    <row r="765" spans="1:41" x14ac:dyDescent="0.35">
      <c r="A765" t="s">
        <v>4351</v>
      </c>
      <c r="B765" t="s">
        <v>4352</v>
      </c>
      <c r="C765" t="s">
        <v>4353</v>
      </c>
      <c r="D765" s="5">
        <v>44635</v>
      </c>
      <c r="E765" s="5">
        <v>44623</v>
      </c>
      <c r="F765" t="s">
        <v>763</v>
      </c>
      <c r="G765" t="s">
        <v>4354</v>
      </c>
      <c r="H765" t="s">
        <v>3800</v>
      </c>
      <c r="J765" t="s">
        <v>756</v>
      </c>
      <c r="K765" t="s">
        <v>756</v>
      </c>
      <c r="L765" t="s">
        <v>757</v>
      </c>
      <c r="M765" t="s">
        <v>757</v>
      </c>
      <c r="N765" t="s">
        <v>756</v>
      </c>
      <c r="O765" t="s">
        <v>756</v>
      </c>
      <c r="P765" t="s">
        <v>758</v>
      </c>
      <c r="Q765" t="s">
        <v>759</v>
      </c>
      <c r="R765" t="s">
        <v>759</v>
      </c>
      <c r="S765" t="s">
        <v>757</v>
      </c>
      <c r="T765" t="s">
        <v>757</v>
      </c>
      <c r="U765" t="s">
        <v>757</v>
      </c>
      <c r="V765" t="s">
        <v>773</v>
      </c>
      <c r="W765" t="s">
        <v>773</v>
      </c>
      <c r="X765" t="s">
        <v>4355</v>
      </c>
      <c r="Y765" t="str">
        <f t="shared" si="154"/>
        <v>marzo</v>
      </c>
      <c r="Z765">
        <f>YEAR(BD_PONDERACIONES[[#This Row],[Fecha Ejecución del Ticket]])</f>
        <v>2022</v>
      </c>
      <c r="AA765" t="str">
        <f t="shared" si="155"/>
        <v>marzo</v>
      </c>
      <c r="AB765">
        <f>YEAR(BD_PONDERACIONES[[#This Row],[Fecha de Inspección]])</f>
        <v>2022</v>
      </c>
      <c r="AC765">
        <f t="shared" si="156"/>
        <v>0.5</v>
      </c>
      <c r="AD765">
        <f t="shared" si="157"/>
        <v>0.5</v>
      </c>
      <c r="AE765">
        <f t="shared" si="158"/>
        <v>0.5</v>
      </c>
      <c r="AF765">
        <f t="shared" si="159"/>
        <v>0.5</v>
      </c>
      <c r="AG765">
        <f t="shared" si="160"/>
        <v>0.5</v>
      </c>
      <c r="AH765">
        <f t="shared" si="161"/>
        <v>0.5</v>
      </c>
      <c r="AI765">
        <f t="shared" si="162"/>
        <v>0.25</v>
      </c>
      <c r="AJ765">
        <f t="shared" si="163"/>
        <v>0.25</v>
      </c>
      <c r="AK765">
        <f t="shared" si="164"/>
        <v>0.5</v>
      </c>
      <c r="AL765">
        <f t="shared" si="165"/>
        <v>0</v>
      </c>
      <c r="AM765">
        <f t="shared" si="166"/>
        <v>0</v>
      </c>
      <c r="AN765" s="6">
        <f t="shared" si="167"/>
        <v>0.8</v>
      </c>
      <c r="AO765" t="str">
        <f>VLOOKUP(BD_PONDERACIONES[[#This Row],[Comuna]],Tabla3[#All],2,0)</f>
        <v>Cordillera</v>
      </c>
    </row>
    <row r="766" spans="1:41" x14ac:dyDescent="0.35">
      <c r="A766" t="s">
        <v>4356</v>
      </c>
      <c r="B766" t="s">
        <v>4357</v>
      </c>
      <c r="C766" t="s">
        <v>4358</v>
      </c>
      <c r="D766" s="5">
        <v>44635</v>
      </c>
      <c r="E766" s="5">
        <v>44622</v>
      </c>
      <c r="F766" t="s">
        <v>763</v>
      </c>
      <c r="G766" t="s">
        <v>4359</v>
      </c>
      <c r="H766" t="s">
        <v>3800</v>
      </c>
      <c r="J766" t="s">
        <v>756</v>
      </c>
      <c r="K766" t="s">
        <v>756</v>
      </c>
      <c r="L766" t="s">
        <v>757</v>
      </c>
      <c r="M766" t="s">
        <v>757</v>
      </c>
      <c r="N766" t="s">
        <v>756</v>
      </c>
      <c r="O766" t="s">
        <v>756</v>
      </c>
      <c r="P766" t="s">
        <v>758</v>
      </c>
      <c r="Q766" t="s">
        <v>759</v>
      </c>
      <c r="R766" t="s">
        <v>759</v>
      </c>
      <c r="S766" t="s">
        <v>757</v>
      </c>
      <c r="T766" t="s">
        <v>757</v>
      </c>
      <c r="U766" t="s">
        <v>757</v>
      </c>
      <c r="V766" t="s">
        <v>756</v>
      </c>
      <c r="W766" t="s">
        <v>756</v>
      </c>
      <c r="X766" t="s">
        <v>4360</v>
      </c>
      <c r="Y766" t="str">
        <f t="shared" si="154"/>
        <v>marzo</v>
      </c>
      <c r="Z766">
        <f>YEAR(BD_PONDERACIONES[[#This Row],[Fecha Ejecución del Ticket]])</f>
        <v>2022</v>
      </c>
      <c r="AA766" t="str">
        <f t="shared" si="155"/>
        <v>marzo</v>
      </c>
      <c r="AB766">
        <f>YEAR(BD_PONDERACIONES[[#This Row],[Fecha de Inspección]])</f>
        <v>2022</v>
      </c>
      <c r="AC766">
        <f t="shared" si="156"/>
        <v>0.5</v>
      </c>
      <c r="AD766">
        <f t="shared" si="157"/>
        <v>0.5</v>
      </c>
      <c r="AE766">
        <f t="shared" si="158"/>
        <v>0.5</v>
      </c>
      <c r="AF766">
        <f t="shared" si="159"/>
        <v>0.5</v>
      </c>
      <c r="AG766">
        <f t="shared" si="160"/>
        <v>0.5</v>
      </c>
      <c r="AH766">
        <f t="shared" si="161"/>
        <v>0.5</v>
      </c>
      <c r="AI766">
        <f t="shared" si="162"/>
        <v>0.25</v>
      </c>
      <c r="AJ766">
        <f t="shared" si="163"/>
        <v>0.25</v>
      </c>
      <c r="AK766">
        <f t="shared" si="164"/>
        <v>0.5</v>
      </c>
      <c r="AL766">
        <f t="shared" si="165"/>
        <v>0.5</v>
      </c>
      <c r="AM766">
        <f t="shared" si="166"/>
        <v>0.5</v>
      </c>
      <c r="AN766" s="6">
        <f t="shared" si="167"/>
        <v>1</v>
      </c>
      <c r="AO766" t="str">
        <f>VLOOKUP(BD_PONDERACIONES[[#This Row],[Comuna]],Tabla3[#All],2,0)</f>
        <v>Cordillera</v>
      </c>
    </row>
    <row r="767" spans="1:41" x14ac:dyDescent="0.35">
      <c r="A767" t="s">
        <v>4361</v>
      </c>
      <c r="B767" t="s">
        <v>4362</v>
      </c>
      <c r="C767" t="s">
        <v>4363</v>
      </c>
      <c r="D767" s="5">
        <v>44635</v>
      </c>
      <c r="E767" s="5">
        <v>44622</v>
      </c>
      <c r="F767" t="s">
        <v>763</v>
      </c>
      <c r="G767" t="s">
        <v>4364</v>
      </c>
      <c r="H767" t="s">
        <v>3800</v>
      </c>
      <c r="J767" t="s">
        <v>756</v>
      </c>
      <c r="K767" t="s">
        <v>756</v>
      </c>
      <c r="L767" t="s">
        <v>757</v>
      </c>
      <c r="M767" t="s">
        <v>757</v>
      </c>
      <c r="N767" t="s">
        <v>756</v>
      </c>
      <c r="O767" t="s">
        <v>756</v>
      </c>
      <c r="P767" t="s">
        <v>758</v>
      </c>
      <c r="Q767" t="s">
        <v>759</v>
      </c>
      <c r="R767" t="s">
        <v>759</v>
      </c>
      <c r="S767" t="s">
        <v>757</v>
      </c>
      <c r="T767" t="s">
        <v>757</v>
      </c>
      <c r="U767" t="s">
        <v>757</v>
      </c>
      <c r="V767" t="s">
        <v>756</v>
      </c>
      <c r="W767" t="s">
        <v>756</v>
      </c>
      <c r="X767" t="s">
        <v>4365</v>
      </c>
      <c r="Y767" t="str">
        <f t="shared" si="154"/>
        <v>marzo</v>
      </c>
      <c r="Z767">
        <f>YEAR(BD_PONDERACIONES[[#This Row],[Fecha Ejecución del Ticket]])</f>
        <v>2022</v>
      </c>
      <c r="AA767" t="str">
        <f t="shared" si="155"/>
        <v>marzo</v>
      </c>
      <c r="AB767">
        <f>YEAR(BD_PONDERACIONES[[#This Row],[Fecha de Inspección]])</f>
        <v>2022</v>
      </c>
      <c r="AC767">
        <f t="shared" si="156"/>
        <v>0.5</v>
      </c>
      <c r="AD767">
        <f t="shared" si="157"/>
        <v>0.5</v>
      </c>
      <c r="AE767">
        <f t="shared" si="158"/>
        <v>0.5</v>
      </c>
      <c r="AF767">
        <f t="shared" si="159"/>
        <v>0.5</v>
      </c>
      <c r="AG767">
        <f t="shared" si="160"/>
        <v>0.5</v>
      </c>
      <c r="AH767">
        <f t="shared" si="161"/>
        <v>0.5</v>
      </c>
      <c r="AI767">
        <f t="shared" si="162"/>
        <v>0.25</v>
      </c>
      <c r="AJ767">
        <f t="shared" si="163"/>
        <v>0.25</v>
      </c>
      <c r="AK767">
        <f t="shared" si="164"/>
        <v>0.5</v>
      </c>
      <c r="AL767">
        <f t="shared" si="165"/>
        <v>0.5</v>
      </c>
      <c r="AM767">
        <f t="shared" si="166"/>
        <v>0.5</v>
      </c>
      <c r="AN767" s="6">
        <f t="shared" si="167"/>
        <v>1</v>
      </c>
      <c r="AO767" t="str">
        <f>VLOOKUP(BD_PONDERACIONES[[#This Row],[Comuna]],Tabla3[#All],2,0)</f>
        <v>Cordillera</v>
      </c>
    </row>
    <row r="768" spans="1:41" x14ac:dyDescent="0.35">
      <c r="A768" t="s">
        <v>4366</v>
      </c>
      <c r="B768" t="s">
        <v>4367</v>
      </c>
      <c r="C768" t="s">
        <v>4368</v>
      </c>
      <c r="D768" s="5">
        <v>44635</v>
      </c>
      <c r="E768" s="5">
        <v>44627</v>
      </c>
      <c r="F768" t="s">
        <v>753</v>
      </c>
      <c r="G768" t="s">
        <v>4369</v>
      </c>
      <c r="H768" t="s">
        <v>3800</v>
      </c>
      <c r="J768" t="s">
        <v>756</v>
      </c>
      <c r="K768" t="s">
        <v>757</v>
      </c>
      <c r="L768" t="s">
        <v>757</v>
      </c>
      <c r="M768" t="s">
        <v>757</v>
      </c>
      <c r="N768" t="s">
        <v>757</v>
      </c>
      <c r="O768" t="s">
        <v>757</v>
      </c>
      <c r="P768" t="s">
        <v>758</v>
      </c>
      <c r="Q768" t="s">
        <v>759</v>
      </c>
      <c r="R768" t="s">
        <v>759</v>
      </c>
      <c r="S768" t="s">
        <v>757</v>
      </c>
      <c r="T768" t="s">
        <v>757</v>
      </c>
      <c r="U768" t="s">
        <v>757</v>
      </c>
      <c r="V768" t="s">
        <v>756</v>
      </c>
      <c r="W768" t="s">
        <v>756</v>
      </c>
      <c r="X768" t="s">
        <v>4370</v>
      </c>
      <c r="Y768" t="str">
        <f t="shared" si="154"/>
        <v>marzo</v>
      </c>
      <c r="Z768">
        <f>YEAR(BD_PONDERACIONES[[#This Row],[Fecha Ejecución del Ticket]])</f>
        <v>2022</v>
      </c>
      <c r="AA768" t="str">
        <f t="shared" si="155"/>
        <v>marzo</v>
      </c>
      <c r="AB768">
        <f>YEAR(BD_PONDERACIONES[[#This Row],[Fecha de Inspección]])</f>
        <v>2022</v>
      </c>
      <c r="AC768">
        <f t="shared" si="156"/>
        <v>0.5</v>
      </c>
      <c r="AD768">
        <f t="shared" si="157"/>
        <v>0.5</v>
      </c>
      <c r="AE768">
        <f t="shared" si="158"/>
        <v>0.5</v>
      </c>
      <c r="AF768">
        <f t="shared" si="159"/>
        <v>0.5</v>
      </c>
      <c r="AG768">
        <f t="shared" si="160"/>
        <v>0.5</v>
      </c>
      <c r="AH768">
        <f t="shared" si="161"/>
        <v>0.5</v>
      </c>
      <c r="AI768">
        <f t="shared" si="162"/>
        <v>0.25</v>
      </c>
      <c r="AJ768">
        <f t="shared" si="163"/>
        <v>0.25</v>
      </c>
      <c r="AK768">
        <f t="shared" si="164"/>
        <v>0.5</v>
      </c>
      <c r="AL768">
        <f t="shared" si="165"/>
        <v>0.5</v>
      </c>
      <c r="AM768">
        <f t="shared" si="166"/>
        <v>0.5</v>
      </c>
      <c r="AN768" s="6">
        <f t="shared" si="167"/>
        <v>1</v>
      </c>
      <c r="AO768" t="str">
        <f>VLOOKUP(BD_PONDERACIONES[[#This Row],[Comuna]],Tabla3[#All],2,0)</f>
        <v>Cordillera</v>
      </c>
    </row>
    <row r="769" spans="1:41" x14ac:dyDescent="0.35">
      <c r="A769" t="s">
        <v>4371</v>
      </c>
      <c r="B769" t="s">
        <v>4372</v>
      </c>
      <c r="C769" t="s">
        <v>4373</v>
      </c>
      <c r="D769" s="5">
        <v>44635</v>
      </c>
      <c r="E769" s="5">
        <v>44627</v>
      </c>
      <c r="F769" t="s">
        <v>753</v>
      </c>
      <c r="G769" t="s">
        <v>4374</v>
      </c>
      <c r="H769" t="s">
        <v>3800</v>
      </c>
      <c r="J769" t="s">
        <v>756</v>
      </c>
      <c r="K769" t="s">
        <v>757</v>
      </c>
      <c r="L769" t="s">
        <v>757</v>
      </c>
      <c r="M769" t="s">
        <v>757</v>
      </c>
      <c r="N769" t="s">
        <v>757</v>
      </c>
      <c r="O769" t="s">
        <v>757</v>
      </c>
      <c r="P769" t="s">
        <v>758</v>
      </c>
      <c r="Q769" t="s">
        <v>759</v>
      </c>
      <c r="R769" t="s">
        <v>759</v>
      </c>
      <c r="S769" t="s">
        <v>757</v>
      </c>
      <c r="T769" t="s">
        <v>757</v>
      </c>
      <c r="U769" t="s">
        <v>757</v>
      </c>
      <c r="V769" t="s">
        <v>756</v>
      </c>
      <c r="W769" t="s">
        <v>768</v>
      </c>
      <c r="X769" t="s">
        <v>4375</v>
      </c>
      <c r="Y769" t="str">
        <f t="shared" si="154"/>
        <v>marzo</v>
      </c>
      <c r="Z769">
        <f>YEAR(BD_PONDERACIONES[[#This Row],[Fecha Ejecución del Ticket]])</f>
        <v>2022</v>
      </c>
      <c r="AA769" t="str">
        <f t="shared" si="155"/>
        <v>marzo</v>
      </c>
      <c r="AB769">
        <f>YEAR(BD_PONDERACIONES[[#This Row],[Fecha de Inspección]])</f>
        <v>2022</v>
      </c>
      <c r="AC769">
        <f t="shared" si="156"/>
        <v>0.5</v>
      </c>
      <c r="AD769">
        <f t="shared" si="157"/>
        <v>0.5</v>
      </c>
      <c r="AE769">
        <f t="shared" si="158"/>
        <v>0.5</v>
      </c>
      <c r="AF769">
        <f t="shared" si="159"/>
        <v>0.5</v>
      </c>
      <c r="AG769">
        <f t="shared" si="160"/>
        <v>0.5</v>
      </c>
      <c r="AH769">
        <f t="shared" si="161"/>
        <v>0.5</v>
      </c>
      <c r="AI769">
        <f t="shared" si="162"/>
        <v>0.25</v>
      </c>
      <c r="AJ769">
        <f t="shared" si="163"/>
        <v>0.25</v>
      </c>
      <c r="AK769">
        <f t="shared" si="164"/>
        <v>0.5</v>
      </c>
      <c r="AL769">
        <f t="shared" si="165"/>
        <v>0.5</v>
      </c>
      <c r="AM769">
        <f t="shared" si="166"/>
        <v>0.17499999999999999</v>
      </c>
      <c r="AN769" s="6">
        <f t="shared" si="167"/>
        <v>0.93500000000000005</v>
      </c>
      <c r="AO769" t="str">
        <f>VLOOKUP(BD_PONDERACIONES[[#This Row],[Comuna]],Tabla3[#All],2,0)</f>
        <v>Cordillera</v>
      </c>
    </row>
    <row r="770" spans="1:41" x14ac:dyDescent="0.35">
      <c r="A770" t="s">
        <v>4376</v>
      </c>
      <c r="B770" t="s">
        <v>4377</v>
      </c>
      <c r="C770" t="s">
        <v>4378</v>
      </c>
      <c r="D770" s="5">
        <v>44635</v>
      </c>
      <c r="E770" s="5">
        <v>44627</v>
      </c>
      <c r="F770" t="s">
        <v>753</v>
      </c>
      <c r="G770" t="s">
        <v>4379</v>
      </c>
      <c r="H770" t="s">
        <v>3800</v>
      </c>
      <c r="J770" t="s">
        <v>756</v>
      </c>
      <c r="K770" t="s">
        <v>757</v>
      </c>
      <c r="L770" t="s">
        <v>757</v>
      </c>
      <c r="M770" t="s">
        <v>757</v>
      </c>
      <c r="N770" t="s">
        <v>757</v>
      </c>
      <c r="O770" t="s">
        <v>757</v>
      </c>
      <c r="P770" t="s">
        <v>765</v>
      </c>
      <c r="Q770" t="s">
        <v>759</v>
      </c>
      <c r="R770" t="s">
        <v>759</v>
      </c>
      <c r="S770" t="s">
        <v>756</v>
      </c>
      <c r="T770" t="s">
        <v>756</v>
      </c>
      <c r="U770" t="s">
        <v>756</v>
      </c>
      <c r="V770" t="s">
        <v>756</v>
      </c>
      <c r="W770" t="s">
        <v>768</v>
      </c>
      <c r="X770" t="s">
        <v>4380</v>
      </c>
      <c r="Y770" t="str">
        <f t="shared" ref="Y770:Y833" si="168">TEXT(E770,"MMMM")</f>
        <v>marzo</v>
      </c>
      <c r="Z770">
        <f>YEAR(BD_PONDERACIONES[[#This Row],[Fecha Ejecución del Ticket]])</f>
        <v>2022</v>
      </c>
      <c r="AA770" t="str">
        <f t="shared" ref="AA770:AA833" si="169">TEXT(D770,"MMMM")</f>
        <v>marzo</v>
      </c>
      <c r="AB770">
        <f>YEAR(BD_PONDERACIONES[[#This Row],[Fecha de Inspección]])</f>
        <v>2022</v>
      </c>
      <c r="AC770">
        <f t="shared" ref="AC770:AC833" si="170">IF(OR(J770="Cumple",J770="No Aplica"),0.5,0)</f>
        <v>0.5</v>
      </c>
      <c r="AD770">
        <f t="shared" ref="AD770:AD833" si="171">IF(OR(K770="CUMPLE",K770="No Aplica"),0.5,0)</f>
        <v>0.5</v>
      </c>
      <c r="AE770">
        <f t="shared" ref="AE770:AE833" si="172">IF(OR(L770="CUMPLE",L770="No Aplica"),0.5,0)</f>
        <v>0.5</v>
      </c>
      <c r="AF770">
        <f t="shared" ref="AF770:AF833" si="173">IF(OR(M770="CUMPLE",M770="No Aplica"),0.5,0)</f>
        <v>0.5</v>
      </c>
      <c r="AG770">
        <f t="shared" ref="AG770:AG833" si="174">IF(OR(N770="CUMPLE",N770="No Aplica"),0.5,IF(N770="Cumple Mayormente",0.325,IF(N770="Cumple Parcialmente",0.175,0)))</f>
        <v>0.5</v>
      </c>
      <c r="AH770">
        <f t="shared" ref="AH770:AH833" si="175">IF(OR(O770="CUMPLE",O770="No Aplica"),0.5,IF(O770="Cumple Mayormente",0.325,IF(O770="Cumple Parcialmente",0.175,0)))</f>
        <v>0.5</v>
      </c>
      <c r="AI770">
        <f t="shared" ref="AI770:AI833" si="176">IF(OR(S770="CUMPLE",S770="No Aplica"),0.25,IF(S770="Cumple Mayormente",0.1625,IF(S770="Cumple Parcialmente",0.0875,0)))</f>
        <v>0.25</v>
      </c>
      <c r="AJ770">
        <f t="shared" ref="AJ770:AJ833" si="177">IF(OR(T770="CUMPLE",T770="No Aplica"),0.25,IF(T770="Cumple Mayormente",0.1625,IF(T770="Cumple Parcialmente",0.0875,0)))</f>
        <v>0.25</v>
      </c>
      <c r="AK770">
        <f t="shared" ref="AK770:AK833" si="178">IF(OR(U770="CUMPLE",U770="No Aplica"),0.5,IF(U770="Cumple Mayormente",0.325,IF(U770="Cumple Parcialmente",0.175,0)))</f>
        <v>0.5</v>
      </c>
      <c r="AL770">
        <f t="shared" ref="AL770:AL833" si="179">IF(OR(V770="CUMPLE",V770="No Aplica"),0.5,IF(V770="Cumple Mayormente",0.325,IF(V770="Cumple Parcialmente",0.175,0)))</f>
        <v>0.5</v>
      </c>
      <c r="AM770">
        <f t="shared" ref="AM770:AM833" si="180">IF(OR(W770="CUMPLE",W770="No Aplica"),0.5,IF(W770="Cumple Mayormente",0.325,IF(W770="Cumple Parcialmente",0.175,0)))</f>
        <v>0.17499999999999999</v>
      </c>
      <c r="AN770" s="6">
        <f t="shared" ref="AN770:AN833" si="181">((AC770+AD770)*0.2)+((AE770+AF770)*0.3)+((AG770+AH770)*0.15)+((AI770+AJ770+AK770)*0.15)+((AL770+AM770)*0.2)</f>
        <v>0.93500000000000005</v>
      </c>
      <c r="AO770" t="str">
        <f>VLOOKUP(BD_PONDERACIONES[[#This Row],[Comuna]],Tabla3[#All],2,0)</f>
        <v>Cordillera</v>
      </c>
    </row>
    <row r="771" spans="1:41" x14ac:dyDescent="0.35">
      <c r="A771" t="s">
        <v>4381</v>
      </c>
      <c r="B771" t="s">
        <v>4382</v>
      </c>
      <c r="C771" t="s">
        <v>4383</v>
      </c>
      <c r="D771" s="5">
        <v>44635</v>
      </c>
      <c r="E771" s="5">
        <v>44627</v>
      </c>
      <c r="F771" t="s">
        <v>753</v>
      </c>
      <c r="G771" t="s">
        <v>4384</v>
      </c>
      <c r="H771" t="s">
        <v>3800</v>
      </c>
      <c r="J771" t="s">
        <v>756</v>
      </c>
      <c r="K771" t="s">
        <v>756</v>
      </c>
      <c r="L771" t="s">
        <v>757</v>
      </c>
      <c r="M771" t="s">
        <v>757</v>
      </c>
      <c r="N771" t="s">
        <v>756</v>
      </c>
      <c r="O771" t="s">
        <v>756</v>
      </c>
      <c r="P771" t="s">
        <v>765</v>
      </c>
      <c r="Q771" t="s">
        <v>759</v>
      </c>
      <c r="R771" t="s">
        <v>759</v>
      </c>
      <c r="S771" t="s">
        <v>756</v>
      </c>
      <c r="T771" t="s">
        <v>756</v>
      </c>
      <c r="U771" t="s">
        <v>756</v>
      </c>
      <c r="V771" t="s">
        <v>756</v>
      </c>
      <c r="W771" t="s">
        <v>756</v>
      </c>
      <c r="X771" t="s">
        <v>4385</v>
      </c>
      <c r="Y771" t="str">
        <f t="shared" si="168"/>
        <v>marzo</v>
      </c>
      <c r="Z771">
        <f>YEAR(BD_PONDERACIONES[[#This Row],[Fecha Ejecución del Ticket]])</f>
        <v>2022</v>
      </c>
      <c r="AA771" t="str">
        <f t="shared" si="169"/>
        <v>marzo</v>
      </c>
      <c r="AB771">
        <f>YEAR(BD_PONDERACIONES[[#This Row],[Fecha de Inspección]])</f>
        <v>2022</v>
      </c>
      <c r="AC771">
        <f t="shared" si="170"/>
        <v>0.5</v>
      </c>
      <c r="AD771">
        <f t="shared" si="171"/>
        <v>0.5</v>
      </c>
      <c r="AE771">
        <f t="shared" si="172"/>
        <v>0.5</v>
      </c>
      <c r="AF771">
        <f t="shared" si="173"/>
        <v>0.5</v>
      </c>
      <c r="AG771">
        <f t="shared" si="174"/>
        <v>0.5</v>
      </c>
      <c r="AH771">
        <f t="shared" si="175"/>
        <v>0.5</v>
      </c>
      <c r="AI771">
        <f t="shared" si="176"/>
        <v>0.25</v>
      </c>
      <c r="AJ771">
        <f t="shared" si="177"/>
        <v>0.25</v>
      </c>
      <c r="AK771">
        <f t="shared" si="178"/>
        <v>0.5</v>
      </c>
      <c r="AL771">
        <f t="shared" si="179"/>
        <v>0.5</v>
      </c>
      <c r="AM771">
        <f t="shared" si="180"/>
        <v>0.5</v>
      </c>
      <c r="AN771" s="6">
        <f t="shared" si="181"/>
        <v>1</v>
      </c>
      <c r="AO771" t="str">
        <f>VLOOKUP(BD_PONDERACIONES[[#This Row],[Comuna]],Tabla3[#All],2,0)</f>
        <v>Cordillera</v>
      </c>
    </row>
    <row r="772" spans="1:41" x14ac:dyDescent="0.35">
      <c r="A772" t="s">
        <v>4386</v>
      </c>
      <c r="B772" t="s">
        <v>4387</v>
      </c>
      <c r="C772" t="s">
        <v>4388</v>
      </c>
      <c r="D772" s="5">
        <v>44635</v>
      </c>
      <c r="E772" s="5">
        <v>44627</v>
      </c>
      <c r="F772" t="s">
        <v>753</v>
      </c>
      <c r="G772" t="s">
        <v>4389</v>
      </c>
      <c r="H772" t="s">
        <v>3800</v>
      </c>
      <c r="J772" t="s">
        <v>756</v>
      </c>
      <c r="K772" t="s">
        <v>756</v>
      </c>
      <c r="L772" t="s">
        <v>757</v>
      </c>
      <c r="M772" t="s">
        <v>757</v>
      </c>
      <c r="N772" t="s">
        <v>756</v>
      </c>
      <c r="O772" t="s">
        <v>756</v>
      </c>
      <c r="P772" t="s">
        <v>765</v>
      </c>
      <c r="Q772" t="s">
        <v>759</v>
      </c>
      <c r="R772" t="s">
        <v>759</v>
      </c>
      <c r="S772" t="s">
        <v>757</v>
      </c>
      <c r="T772" t="s">
        <v>757</v>
      </c>
      <c r="U772" t="s">
        <v>757</v>
      </c>
      <c r="V772" t="s">
        <v>756</v>
      </c>
      <c r="W772" t="s">
        <v>756</v>
      </c>
      <c r="X772" t="s">
        <v>4390</v>
      </c>
      <c r="Y772" t="str">
        <f t="shared" si="168"/>
        <v>marzo</v>
      </c>
      <c r="Z772">
        <f>YEAR(BD_PONDERACIONES[[#This Row],[Fecha Ejecución del Ticket]])</f>
        <v>2022</v>
      </c>
      <c r="AA772" t="str">
        <f t="shared" si="169"/>
        <v>marzo</v>
      </c>
      <c r="AB772">
        <f>YEAR(BD_PONDERACIONES[[#This Row],[Fecha de Inspección]])</f>
        <v>2022</v>
      </c>
      <c r="AC772">
        <f t="shared" si="170"/>
        <v>0.5</v>
      </c>
      <c r="AD772">
        <f t="shared" si="171"/>
        <v>0.5</v>
      </c>
      <c r="AE772">
        <f t="shared" si="172"/>
        <v>0.5</v>
      </c>
      <c r="AF772">
        <f t="shared" si="173"/>
        <v>0.5</v>
      </c>
      <c r="AG772">
        <f t="shared" si="174"/>
        <v>0.5</v>
      </c>
      <c r="AH772">
        <f t="shared" si="175"/>
        <v>0.5</v>
      </c>
      <c r="AI772">
        <f t="shared" si="176"/>
        <v>0.25</v>
      </c>
      <c r="AJ772">
        <f t="shared" si="177"/>
        <v>0.25</v>
      </c>
      <c r="AK772">
        <f t="shared" si="178"/>
        <v>0.5</v>
      </c>
      <c r="AL772">
        <f t="shared" si="179"/>
        <v>0.5</v>
      </c>
      <c r="AM772">
        <f t="shared" si="180"/>
        <v>0.5</v>
      </c>
      <c r="AN772" s="6">
        <f t="shared" si="181"/>
        <v>1</v>
      </c>
      <c r="AO772" t="str">
        <f>VLOOKUP(BD_PONDERACIONES[[#This Row],[Comuna]],Tabla3[#All],2,0)</f>
        <v>Cordillera</v>
      </c>
    </row>
    <row r="773" spans="1:41" x14ac:dyDescent="0.35">
      <c r="A773" t="s">
        <v>4391</v>
      </c>
      <c r="B773" t="s">
        <v>4392</v>
      </c>
      <c r="C773" t="s">
        <v>4393</v>
      </c>
      <c r="D773" s="5">
        <v>44635</v>
      </c>
      <c r="E773" s="5">
        <v>44624</v>
      </c>
      <c r="F773" t="s">
        <v>753</v>
      </c>
      <c r="G773" t="s">
        <v>4394</v>
      </c>
      <c r="H773" t="s">
        <v>3800</v>
      </c>
      <c r="J773" t="s">
        <v>756</v>
      </c>
      <c r="K773" t="s">
        <v>756</v>
      </c>
      <c r="L773" t="s">
        <v>757</v>
      </c>
      <c r="M773" t="s">
        <v>757</v>
      </c>
      <c r="N773" t="s">
        <v>756</v>
      </c>
      <c r="O773" t="s">
        <v>756</v>
      </c>
      <c r="P773" t="s">
        <v>765</v>
      </c>
      <c r="Q773" t="s">
        <v>759</v>
      </c>
      <c r="R773" t="s">
        <v>759</v>
      </c>
      <c r="S773" t="s">
        <v>757</v>
      </c>
      <c r="T773" t="s">
        <v>757</v>
      </c>
      <c r="U773" t="s">
        <v>757</v>
      </c>
      <c r="V773" t="s">
        <v>756</v>
      </c>
      <c r="W773" t="s">
        <v>756</v>
      </c>
      <c r="X773" t="s">
        <v>4395</v>
      </c>
      <c r="Y773" t="str">
        <f t="shared" si="168"/>
        <v>marzo</v>
      </c>
      <c r="Z773">
        <f>YEAR(BD_PONDERACIONES[[#This Row],[Fecha Ejecución del Ticket]])</f>
        <v>2022</v>
      </c>
      <c r="AA773" t="str">
        <f t="shared" si="169"/>
        <v>marzo</v>
      </c>
      <c r="AB773">
        <f>YEAR(BD_PONDERACIONES[[#This Row],[Fecha de Inspección]])</f>
        <v>2022</v>
      </c>
      <c r="AC773">
        <f t="shared" si="170"/>
        <v>0.5</v>
      </c>
      <c r="AD773">
        <f t="shared" si="171"/>
        <v>0.5</v>
      </c>
      <c r="AE773">
        <f t="shared" si="172"/>
        <v>0.5</v>
      </c>
      <c r="AF773">
        <f t="shared" si="173"/>
        <v>0.5</v>
      </c>
      <c r="AG773">
        <f t="shared" si="174"/>
        <v>0.5</v>
      </c>
      <c r="AH773">
        <f t="shared" si="175"/>
        <v>0.5</v>
      </c>
      <c r="AI773">
        <f t="shared" si="176"/>
        <v>0.25</v>
      </c>
      <c r="AJ773">
        <f t="shared" si="177"/>
        <v>0.25</v>
      </c>
      <c r="AK773">
        <f t="shared" si="178"/>
        <v>0.5</v>
      </c>
      <c r="AL773">
        <f t="shared" si="179"/>
        <v>0.5</v>
      </c>
      <c r="AM773">
        <f t="shared" si="180"/>
        <v>0.5</v>
      </c>
      <c r="AN773" s="6">
        <f t="shared" si="181"/>
        <v>1</v>
      </c>
      <c r="AO773" t="str">
        <f>VLOOKUP(BD_PONDERACIONES[[#This Row],[Comuna]],Tabla3[#All],2,0)</f>
        <v>Cordillera</v>
      </c>
    </row>
    <row r="774" spans="1:41" x14ac:dyDescent="0.35">
      <c r="A774" t="s">
        <v>4396</v>
      </c>
      <c r="B774" t="s">
        <v>4397</v>
      </c>
      <c r="C774" t="s">
        <v>4398</v>
      </c>
      <c r="D774" s="5">
        <v>44635</v>
      </c>
      <c r="E774" s="5">
        <v>44597</v>
      </c>
      <c r="F774" t="s">
        <v>753</v>
      </c>
      <c r="G774" t="s">
        <v>4399</v>
      </c>
      <c r="H774" t="s">
        <v>3800</v>
      </c>
      <c r="J774" t="s">
        <v>756</v>
      </c>
      <c r="K774" t="s">
        <v>756</v>
      </c>
      <c r="L774" t="s">
        <v>757</v>
      </c>
      <c r="M774" t="s">
        <v>757</v>
      </c>
      <c r="N774" t="s">
        <v>756</v>
      </c>
      <c r="O774" t="s">
        <v>756</v>
      </c>
      <c r="P774" t="s">
        <v>765</v>
      </c>
      <c r="Q774" t="s">
        <v>759</v>
      </c>
      <c r="R774" t="s">
        <v>759</v>
      </c>
      <c r="S774" t="s">
        <v>756</v>
      </c>
      <c r="T774" t="s">
        <v>756</v>
      </c>
      <c r="U774" t="s">
        <v>756</v>
      </c>
      <c r="V774" t="s">
        <v>756</v>
      </c>
      <c r="W774" t="s">
        <v>756</v>
      </c>
      <c r="X774" t="s">
        <v>4400</v>
      </c>
      <c r="Y774" t="str">
        <f t="shared" si="168"/>
        <v>febrero</v>
      </c>
      <c r="Z774">
        <f>YEAR(BD_PONDERACIONES[[#This Row],[Fecha Ejecución del Ticket]])</f>
        <v>2022</v>
      </c>
      <c r="AA774" t="str">
        <f t="shared" si="169"/>
        <v>marzo</v>
      </c>
      <c r="AB774">
        <f>YEAR(BD_PONDERACIONES[[#This Row],[Fecha de Inspección]])</f>
        <v>2022</v>
      </c>
      <c r="AC774">
        <f t="shared" si="170"/>
        <v>0.5</v>
      </c>
      <c r="AD774">
        <f t="shared" si="171"/>
        <v>0.5</v>
      </c>
      <c r="AE774">
        <f t="shared" si="172"/>
        <v>0.5</v>
      </c>
      <c r="AF774">
        <f t="shared" si="173"/>
        <v>0.5</v>
      </c>
      <c r="AG774">
        <f t="shared" si="174"/>
        <v>0.5</v>
      </c>
      <c r="AH774">
        <f t="shared" si="175"/>
        <v>0.5</v>
      </c>
      <c r="AI774">
        <f t="shared" si="176"/>
        <v>0.25</v>
      </c>
      <c r="AJ774">
        <f t="shared" si="177"/>
        <v>0.25</v>
      </c>
      <c r="AK774">
        <f t="shared" si="178"/>
        <v>0.5</v>
      </c>
      <c r="AL774">
        <f t="shared" si="179"/>
        <v>0.5</v>
      </c>
      <c r="AM774">
        <f t="shared" si="180"/>
        <v>0.5</v>
      </c>
      <c r="AN774" s="6">
        <f t="shared" si="181"/>
        <v>1</v>
      </c>
      <c r="AO774" t="str">
        <f>VLOOKUP(BD_PONDERACIONES[[#This Row],[Comuna]],Tabla3[#All],2,0)</f>
        <v>Cordillera</v>
      </c>
    </row>
    <row r="775" spans="1:41" x14ac:dyDescent="0.35">
      <c r="A775" t="s">
        <v>4401</v>
      </c>
      <c r="B775" t="s">
        <v>4402</v>
      </c>
      <c r="C775" t="s">
        <v>4403</v>
      </c>
      <c r="D775" s="5">
        <v>44635</v>
      </c>
      <c r="E775" s="5">
        <v>44627</v>
      </c>
      <c r="F775" t="s">
        <v>753</v>
      </c>
      <c r="G775" t="s">
        <v>4404</v>
      </c>
      <c r="H775" t="s">
        <v>3800</v>
      </c>
      <c r="J775" t="s">
        <v>756</v>
      </c>
      <c r="K775" t="s">
        <v>756</v>
      </c>
      <c r="L775" t="s">
        <v>757</v>
      </c>
      <c r="M775" t="s">
        <v>757</v>
      </c>
      <c r="N775" t="s">
        <v>756</v>
      </c>
      <c r="O775" t="s">
        <v>756</v>
      </c>
      <c r="P775" t="s">
        <v>765</v>
      </c>
      <c r="Q775" t="s">
        <v>4405</v>
      </c>
      <c r="R775" t="s">
        <v>759</v>
      </c>
      <c r="S775" t="s">
        <v>773</v>
      </c>
      <c r="T775" t="s">
        <v>773</v>
      </c>
      <c r="U775" t="s">
        <v>773</v>
      </c>
      <c r="V775" t="s">
        <v>756</v>
      </c>
      <c r="W775" t="s">
        <v>756</v>
      </c>
      <c r="X775" t="s">
        <v>4406</v>
      </c>
      <c r="Y775" t="str">
        <f t="shared" si="168"/>
        <v>marzo</v>
      </c>
      <c r="Z775">
        <f>YEAR(BD_PONDERACIONES[[#This Row],[Fecha Ejecución del Ticket]])</f>
        <v>2022</v>
      </c>
      <c r="AA775" t="str">
        <f t="shared" si="169"/>
        <v>marzo</v>
      </c>
      <c r="AB775">
        <f>YEAR(BD_PONDERACIONES[[#This Row],[Fecha de Inspección]])</f>
        <v>2022</v>
      </c>
      <c r="AC775">
        <f t="shared" si="170"/>
        <v>0.5</v>
      </c>
      <c r="AD775">
        <f t="shared" si="171"/>
        <v>0.5</v>
      </c>
      <c r="AE775">
        <f t="shared" si="172"/>
        <v>0.5</v>
      </c>
      <c r="AF775">
        <f t="shared" si="173"/>
        <v>0.5</v>
      </c>
      <c r="AG775">
        <f t="shared" si="174"/>
        <v>0.5</v>
      </c>
      <c r="AH775">
        <f t="shared" si="175"/>
        <v>0.5</v>
      </c>
      <c r="AI775">
        <f t="shared" si="176"/>
        <v>0</v>
      </c>
      <c r="AJ775">
        <f t="shared" si="177"/>
        <v>0</v>
      </c>
      <c r="AK775">
        <f t="shared" si="178"/>
        <v>0</v>
      </c>
      <c r="AL775">
        <f t="shared" si="179"/>
        <v>0.5</v>
      </c>
      <c r="AM775">
        <f t="shared" si="180"/>
        <v>0.5</v>
      </c>
      <c r="AN775" s="6">
        <f t="shared" si="181"/>
        <v>0.85000000000000009</v>
      </c>
      <c r="AO775" t="str">
        <f>VLOOKUP(BD_PONDERACIONES[[#This Row],[Comuna]],Tabla3[#All],2,0)</f>
        <v>Cordillera</v>
      </c>
    </row>
    <row r="776" spans="1:41" x14ac:dyDescent="0.35">
      <c r="A776" t="s">
        <v>4242</v>
      </c>
      <c r="B776" t="s">
        <v>4243</v>
      </c>
      <c r="C776" t="s">
        <v>4244</v>
      </c>
      <c r="D776" s="5">
        <v>44636</v>
      </c>
      <c r="E776" s="5">
        <v>44625</v>
      </c>
      <c r="F776" t="s">
        <v>753</v>
      </c>
      <c r="G776" t="s">
        <v>4245</v>
      </c>
      <c r="H776" t="s">
        <v>3800</v>
      </c>
      <c r="J776" t="s">
        <v>756</v>
      </c>
      <c r="K776" t="s">
        <v>756</v>
      </c>
      <c r="L776" t="s">
        <v>773</v>
      </c>
      <c r="M776" t="s">
        <v>773</v>
      </c>
      <c r="N776" t="s">
        <v>756</v>
      </c>
      <c r="O776" t="s">
        <v>756</v>
      </c>
      <c r="P776" t="s">
        <v>765</v>
      </c>
      <c r="Q776" t="s">
        <v>759</v>
      </c>
      <c r="R776" t="s">
        <v>759</v>
      </c>
      <c r="S776" t="s">
        <v>756</v>
      </c>
      <c r="T776" t="s">
        <v>756</v>
      </c>
      <c r="U776" t="s">
        <v>756</v>
      </c>
      <c r="V776" t="s">
        <v>756</v>
      </c>
      <c r="W776" t="s">
        <v>756</v>
      </c>
      <c r="X776" t="s">
        <v>4246</v>
      </c>
      <c r="Y776" t="str">
        <f t="shared" si="168"/>
        <v>marzo</v>
      </c>
      <c r="Z776">
        <f>YEAR(BD_PONDERACIONES[[#This Row],[Fecha Ejecución del Ticket]])</f>
        <v>2022</v>
      </c>
      <c r="AA776" t="str">
        <f t="shared" si="169"/>
        <v>marzo</v>
      </c>
      <c r="AB776">
        <f>YEAR(BD_PONDERACIONES[[#This Row],[Fecha de Inspección]])</f>
        <v>2022</v>
      </c>
      <c r="AC776">
        <f t="shared" si="170"/>
        <v>0.5</v>
      </c>
      <c r="AD776">
        <f t="shared" si="171"/>
        <v>0.5</v>
      </c>
      <c r="AE776">
        <f t="shared" si="172"/>
        <v>0</v>
      </c>
      <c r="AF776">
        <f t="shared" si="173"/>
        <v>0</v>
      </c>
      <c r="AG776">
        <f t="shared" si="174"/>
        <v>0.5</v>
      </c>
      <c r="AH776">
        <f t="shared" si="175"/>
        <v>0.5</v>
      </c>
      <c r="AI776">
        <f t="shared" si="176"/>
        <v>0.25</v>
      </c>
      <c r="AJ776">
        <f t="shared" si="177"/>
        <v>0.25</v>
      </c>
      <c r="AK776">
        <f t="shared" si="178"/>
        <v>0.5</v>
      </c>
      <c r="AL776">
        <f t="shared" si="179"/>
        <v>0.5</v>
      </c>
      <c r="AM776">
        <f t="shared" si="180"/>
        <v>0.5</v>
      </c>
      <c r="AN776" s="6">
        <f t="shared" si="181"/>
        <v>0.7</v>
      </c>
      <c r="AO776" t="str">
        <f>VLOOKUP(BD_PONDERACIONES[[#This Row],[Comuna]],Tabla3[#All],2,0)</f>
        <v>Cordillera</v>
      </c>
    </row>
    <row r="777" spans="1:41" x14ac:dyDescent="0.35">
      <c r="A777" t="s">
        <v>4247</v>
      </c>
      <c r="B777" t="s">
        <v>4248</v>
      </c>
      <c r="C777" t="s">
        <v>4249</v>
      </c>
      <c r="D777" s="5">
        <v>44636</v>
      </c>
      <c r="E777" s="5">
        <v>44627</v>
      </c>
      <c r="F777" t="s">
        <v>753</v>
      </c>
      <c r="G777" t="s">
        <v>4250</v>
      </c>
      <c r="H777" t="s">
        <v>3800</v>
      </c>
      <c r="J777" t="s">
        <v>756</v>
      </c>
      <c r="K777" t="s">
        <v>756</v>
      </c>
      <c r="L777" t="s">
        <v>757</v>
      </c>
      <c r="M777" t="s">
        <v>757</v>
      </c>
      <c r="N777" t="s">
        <v>756</v>
      </c>
      <c r="O777" t="s">
        <v>756</v>
      </c>
      <c r="P777" t="s">
        <v>758</v>
      </c>
      <c r="Q777" t="s">
        <v>759</v>
      </c>
      <c r="R777" t="s">
        <v>759</v>
      </c>
      <c r="S777" t="s">
        <v>757</v>
      </c>
      <c r="T777" t="s">
        <v>757</v>
      </c>
      <c r="U777" t="s">
        <v>757</v>
      </c>
      <c r="V777" t="s">
        <v>756</v>
      </c>
      <c r="W777" t="s">
        <v>756</v>
      </c>
      <c r="X777" t="s">
        <v>4251</v>
      </c>
      <c r="Y777" t="str">
        <f t="shared" si="168"/>
        <v>marzo</v>
      </c>
      <c r="Z777">
        <f>YEAR(BD_PONDERACIONES[[#This Row],[Fecha Ejecución del Ticket]])</f>
        <v>2022</v>
      </c>
      <c r="AA777" t="str">
        <f t="shared" si="169"/>
        <v>marzo</v>
      </c>
      <c r="AB777">
        <f>YEAR(BD_PONDERACIONES[[#This Row],[Fecha de Inspección]])</f>
        <v>2022</v>
      </c>
      <c r="AC777">
        <f t="shared" si="170"/>
        <v>0.5</v>
      </c>
      <c r="AD777">
        <f t="shared" si="171"/>
        <v>0.5</v>
      </c>
      <c r="AE777">
        <f t="shared" si="172"/>
        <v>0.5</v>
      </c>
      <c r="AF777">
        <f t="shared" si="173"/>
        <v>0.5</v>
      </c>
      <c r="AG777">
        <f t="shared" si="174"/>
        <v>0.5</v>
      </c>
      <c r="AH777">
        <f t="shared" si="175"/>
        <v>0.5</v>
      </c>
      <c r="AI777">
        <f t="shared" si="176"/>
        <v>0.25</v>
      </c>
      <c r="AJ777">
        <f t="shared" si="177"/>
        <v>0.25</v>
      </c>
      <c r="AK777">
        <f t="shared" si="178"/>
        <v>0.5</v>
      </c>
      <c r="AL777">
        <f t="shared" si="179"/>
        <v>0.5</v>
      </c>
      <c r="AM777">
        <f t="shared" si="180"/>
        <v>0.5</v>
      </c>
      <c r="AN777" s="6">
        <f t="shared" si="181"/>
        <v>1</v>
      </c>
      <c r="AO777" t="str">
        <f>VLOOKUP(BD_PONDERACIONES[[#This Row],[Comuna]],Tabla3[#All],2,0)</f>
        <v>Cordillera</v>
      </c>
    </row>
    <row r="778" spans="1:41" x14ac:dyDescent="0.35">
      <c r="A778" t="s">
        <v>4252</v>
      </c>
      <c r="B778" t="s">
        <v>4253</v>
      </c>
      <c r="C778" t="s">
        <v>4254</v>
      </c>
      <c r="D778" s="5">
        <v>44636</v>
      </c>
      <c r="E778" s="5">
        <v>44625</v>
      </c>
      <c r="F778" t="s">
        <v>753</v>
      </c>
      <c r="G778" t="s">
        <v>4255</v>
      </c>
      <c r="H778" t="s">
        <v>3800</v>
      </c>
      <c r="J778" t="s">
        <v>756</v>
      </c>
      <c r="K778" t="s">
        <v>756</v>
      </c>
      <c r="L778" t="s">
        <v>757</v>
      </c>
      <c r="M778" t="s">
        <v>757</v>
      </c>
      <c r="N778" t="s">
        <v>756</v>
      </c>
      <c r="O778" t="s">
        <v>756</v>
      </c>
      <c r="P778" t="s">
        <v>758</v>
      </c>
      <c r="Q778" t="s">
        <v>759</v>
      </c>
      <c r="R778" t="s">
        <v>759</v>
      </c>
      <c r="S778" t="s">
        <v>757</v>
      </c>
      <c r="T778" t="s">
        <v>757</v>
      </c>
      <c r="U778" t="s">
        <v>757</v>
      </c>
      <c r="V778" t="s">
        <v>756</v>
      </c>
      <c r="W778" t="s">
        <v>756</v>
      </c>
      <c r="X778" t="s">
        <v>4256</v>
      </c>
      <c r="Y778" t="str">
        <f t="shared" si="168"/>
        <v>marzo</v>
      </c>
      <c r="Z778">
        <f>YEAR(BD_PONDERACIONES[[#This Row],[Fecha Ejecución del Ticket]])</f>
        <v>2022</v>
      </c>
      <c r="AA778" t="str">
        <f t="shared" si="169"/>
        <v>marzo</v>
      </c>
      <c r="AB778">
        <f>YEAR(BD_PONDERACIONES[[#This Row],[Fecha de Inspección]])</f>
        <v>2022</v>
      </c>
      <c r="AC778">
        <f t="shared" si="170"/>
        <v>0.5</v>
      </c>
      <c r="AD778">
        <f t="shared" si="171"/>
        <v>0.5</v>
      </c>
      <c r="AE778">
        <f t="shared" si="172"/>
        <v>0.5</v>
      </c>
      <c r="AF778">
        <f t="shared" si="173"/>
        <v>0.5</v>
      </c>
      <c r="AG778">
        <f t="shared" si="174"/>
        <v>0.5</v>
      </c>
      <c r="AH778">
        <f t="shared" si="175"/>
        <v>0.5</v>
      </c>
      <c r="AI778">
        <f t="shared" si="176"/>
        <v>0.25</v>
      </c>
      <c r="AJ778">
        <f t="shared" si="177"/>
        <v>0.25</v>
      </c>
      <c r="AK778">
        <f t="shared" si="178"/>
        <v>0.5</v>
      </c>
      <c r="AL778">
        <f t="shared" si="179"/>
        <v>0.5</v>
      </c>
      <c r="AM778">
        <f t="shared" si="180"/>
        <v>0.5</v>
      </c>
      <c r="AN778" s="6">
        <f t="shared" si="181"/>
        <v>1</v>
      </c>
      <c r="AO778" t="str">
        <f>VLOOKUP(BD_PONDERACIONES[[#This Row],[Comuna]],Tabla3[#All],2,0)</f>
        <v>Cordillera</v>
      </c>
    </row>
    <row r="779" spans="1:41" x14ac:dyDescent="0.35">
      <c r="A779" t="s">
        <v>4257</v>
      </c>
      <c r="B779" t="s">
        <v>4258</v>
      </c>
      <c r="C779" t="s">
        <v>4259</v>
      </c>
      <c r="D779" s="5">
        <v>44636</v>
      </c>
      <c r="E779" s="5">
        <v>44621</v>
      </c>
      <c r="F779" t="s">
        <v>763</v>
      </c>
      <c r="G779" t="s">
        <v>4260</v>
      </c>
      <c r="H779" t="s">
        <v>3800</v>
      </c>
      <c r="J779" t="s">
        <v>756</v>
      </c>
      <c r="K779" t="s">
        <v>756</v>
      </c>
      <c r="L779" t="s">
        <v>757</v>
      </c>
      <c r="M779" t="s">
        <v>757</v>
      </c>
      <c r="N779" t="s">
        <v>756</v>
      </c>
      <c r="O779" t="s">
        <v>756</v>
      </c>
      <c r="P779" t="s">
        <v>765</v>
      </c>
      <c r="Q779" t="s">
        <v>4261</v>
      </c>
      <c r="R779" t="s">
        <v>4262</v>
      </c>
      <c r="S779" t="s">
        <v>756</v>
      </c>
      <c r="T779" t="s">
        <v>756</v>
      </c>
      <c r="U779" t="s">
        <v>756</v>
      </c>
      <c r="V779" t="s">
        <v>773</v>
      </c>
      <c r="W779" t="s">
        <v>768</v>
      </c>
      <c r="X779" t="s">
        <v>4263</v>
      </c>
      <c r="Y779" t="str">
        <f t="shared" si="168"/>
        <v>marzo</v>
      </c>
      <c r="Z779">
        <f>YEAR(BD_PONDERACIONES[[#This Row],[Fecha Ejecución del Ticket]])</f>
        <v>2022</v>
      </c>
      <c r="AA779" t="str">
        <f t="shared" si="169"/>
        <v>marzo</v>
      </c>
      <c r="AB779">
        <f>YEAR(BD_PONDERACIONES[[#This Row],[Fecha de Inspección]])</f>
        <v>2022</v>
      </c>
      <c r="AC779">
        <f t="shared" si="170"/>
        <v>0.5</v>
      </c>
      <c r="AD779">
        <f t="shared" si="171"/>
        <v>0.5</v>
      </c>
      <c r="AE779">
        <f t="shared" si="172"/>
        <v>0.5</v>
      </c>
      <c r="AF779">
        <f t="shared" si="173"/>
        <v>0.5</v>
      </c>
      <c r="AG779">
        <f t="shared" si="174"/>
        <v>0.5</v>
      </c>
      <c r="AH779">
        <f t="shared" si="175"/>
        <v>0.5</v>
      </c>
      <c r="AI779">
        <f t="shared" si="176"/>
        <v>0.25</v>
      </c>
      <c r="AJ779">
        <f t="shared" si="177"/>
        <v>0.25</v>
      </c>
      <c r="AK779">
        <f t="shared" si="178"/>
        <v>0.5</v>
      </c>
      <c r="AL779">
        <f t="shared" si="179"/>
        <v>0</v>
      </c>
      <c r="AM779">
        <f t="shared" si="180"/>
        <v>0.17499999999999999</v>
      </c>
      <c r="AN779" s="6">
        <f t="shared" si="181"/>
        <v>0.83500000000000008</v>
      </c>
      <c r="AO779" t="str">
        <f>VLOOKUP(BD_PONDERACIONES[[#This Row],[Comuna]],Tabla3[#All],2,0)</f>
        <v>Cordillera</v>
      </c>
    </row>
    <row r="780" spans="1:41" x14ac:dyDescent="0.35">
      <c r="A780" t="s">
        <v>4264</v>
      </c>
      <c r="B780" t="s">
        <v>4265</v>
      </c>
      <c r="C780" t="s">
        <v>4266</v>
      </c>
      <c r="D780" s="5">
        <v>44636</v>
      </c>
      <c r="E780" s="5">
        <v>44625</v>
      </c>
      <c r="F780" t="s">
        <v>753</v>
      </c>
      <c r="G780" t="s">
        <v>4267</v>
      </c>
      <c r="H780" t="s">
        <v>3800</v>
      </c>
      <c r="J780" t="s">
        <v>756</v>
      </c>
      <c r="K780" t="s">
        <v>756</v>
      </c>
      <c r="L780" t="s">
        <v>757</v>
      </c>
      <c r="M780" t="s">
        <v>757</v>
      </c>
      <c r="N780" t="s">
        <v>756</v>
      </c>
      <c r="O780" t="s">
        <v>756</v>
      </c>
      <c r="P780" t="s">
        <v>758</v>
      </c>
      <c r="Q780" t="s">
        <v>759</v>
      </c>
      <c r="R780" t="s">
        <v>759</v>
      </c>
      <c r="S780" t="s">
        <v>757</v>
      </c>
      <c r="T780" t="s">
        <v>757</v>
      </c>
      <c r="U780" t="s">
        <v>757</v>
      </c>
      <c r="V780" t="s">
        <v>756</v>
      </c>
      <c r="W780" t="s">
        <v>756</v>
      </c>
      <c r="X780" t="s">
        <v>4268</v>
      </c>
      <c r="Y780" t="str">
        <f t="shared" si="168"/>
        <v>marzo</v>
      </c>
      <c r="Z780">
        <f>YEAR(BD_PONDERACIONES[[#This Row],[Fecha Ejecución del Ticket]])</f>
        <v>2022</v>
      </c>
      <c r="AA780" t="str">
        <f t="shared" si="169"/>
        <v>marzo</v>
      </c>
      <c r="AB780">
        <f>YEAR(BD_PONDERACIONES[[#This Row],[Fecha de Inspección]])</f>
        <v>2022</v>
      </c>
      <c r="AC780">
        <f t="shared" si="170"/>
        <v>0.5</v>
      </c>
      <c r="AD780">
        <f t="shared" si="171"/>
        <v>0.5</v>
      </c>
      <c r="AE780">
        <f t="shared" si="172"/>
        <v>0.5</v>
      </c>
      <c r="AF780">
        <f t="shared" si="173"/>
        <v>0.5</v>
      </c>
      <c r="AG780">
        <f t="shared" si="174"/>
        <v>0.5</v>
      </c>
      <c r="AH780">
        <f t="shared" si="175"/>
        <v>0.5</v>
      </c>
      <c r="AI780">
        <f t="shared" si="176"/>
        <v>0.25</v>
      </c>
      <c r="AJ780">
        <f t="shared" si="177"/>
        <v>0.25</v>
      </c>
      <c r="AK780">
        <f t="shared" si="178"/>
        <v>0.5</v>
      </c>
      <c r="AL780">
        <f t="shared" si="179"/>
        <v>0.5</v>
      </c>
      <c r="AM780">
        <f t="shared" si="180"/>
        <v>0.5</v>
      </c>
      <c r="AN780" s="6">
        <f t="shared" si="181"/>
        <v>1</v>
      </c>
      <c r="AO780" t="str">
        <f>VLOOKUP(BD_PONDERACIONES[[#This Row],[Comuna]],Tabla3[#All],2,0)</f>
        <v>Cordillera</v>
      </c>
    </row>
    <row r="781" spans="1:41" x14ac:dyDescent="0.35">
      <c r="A781" t="s">
        <v>4269</v>
      </c>
      <c r="B781" t="s">
        <v>4270</v>
      </c>
      <c r="C781" t="s">
        <v>4271</v>
      </c>
      <c r="D781" s="5">
        <v>44636</v>
      </c>
      <c r="E781" s="5">
        <v>44625</v>
      </c>
      <c r="F781" t="s">
        <v>753</v>
      </c>
      <c r="G781" t="s">
        <v>4272</v>
      </c>
      <c r="H781" t="s">
        <v>3800</v>
      </c>
      <c r="J781" t="s">
        <v>756</v>
      </c>
      <c r="K781" t="s">
        <v>756</v>
      </c>
      <c r="L781" t="s">
        <v>757</v>
      </c>
      <c r="M781" t="s">
        <v>757</v>
      </c>
      <c r="N781" t="s">
        <v>756</v>
      </c>
      <c r="O781" t="s">
        <v>756</v>
      </c>
      <c r="P781" t="s">
        <v>765</v>
      </c>
      <c r="Q781" t="s">
        <v>759</v>
      </c>
      <c r="R781" t="s">
        <v>759</v>
      </c>
      <c r="S781" t="s">
        <v>756</v>
      </c>
      <c r="T781" t="s">
        <v>756</v>
      </c>
      <c r="U781" t="s">
        <v>756</v>
      </c>
      <c r="V781" t="s">
        <v>756</v>
      </c>
      <c r="W781" t="s">
        <v>756</v>
      </c>
      <c r="X781" t="s">
        <v>4273</v>
      </c>
      <c r="Y781" t="str">
        <f t="shared" si="168"/>
        <v>marzo</v>
      </c>
      <c r="Z781">
        <f>YEAR(BD_PONDERACIONES[[#This Row],[Fecha Ejecución del Ticket]])</f>
        <v>2022</v>
      </c>
      <c r="AA781" t="str">
        <f t="shared" si="169"/>
        <v>marzo</v>
      </c>
      <c r="AB781">
        <f>YEAR(BD_PONDERACIONES[[#This Row],[Fecha de Inspección]])</f>
        <v>2022</v>
      </c>
      <c r="AC781">
        <f t="shared" si="170"/>
        <v>0.5</v>
      </c>
      <c r="AD781">
        <f t="shared" si="171"/>
        <v>0.5</v>
      </c>
      <c r="AE781">
        <f t="shared" si="172"/>
        <v>0.5</v>
      </c>
      <c r="AF781">
        <f t="shared" si="173"/>
        <v>0.5</v>
      </c>
      <c r="AG781">
        <f t="shared" si="174"/>
        <v>0.5</v>
      </c>
      <c r="AH781">
        <f t="shared" si="175"/>
        <v>0.5</v>
      </c>
      <c r="AI781">
        <f t="shared" si="176"/>
        <v>0.25</v>
      </c>
      <c r="AJ781">
        <f t="shared" si="177"/>
        <v>0.25</v>
      </c>
      <c r="AK781">
        <f t="shared" si="178"/>
        <v>0.5</v>
      </c>
      <c r="AL781">
        <f t="shared" si="179"/>
        <v>0.5</v>
      </c>
      <c r="AM781">
        <f t="shared" si="180"/>
        <v>0.5</v>
      </c>
      <c r="AN781" s="6">
        <f t="shared" si="181"/>
        <v>1</v>
      </c>
      <c r="AO781" t="str">
        <f>VLOOKUP(BD_PONDERACIONES[[#This Row],[Comuna]],Tabla3[#All],2,0)</f>
        <v>Cordillera</v>
      </c>
    </row>
    <row r="782" spans="1:41" x14ac:dyDescent="0.35">
      <c r="A782" t="s">
        <v>4274</v>
      </c>
      <c r="B782" t="s">
        <v>4275</v>
      </c>
      <c r="C782" t="s">
        <v>4276</v>
      </c>
      <c r="D782" s="5">
        <v>44636</v>
      </c>
      <c r="E782" s="5">
        <v>44624</v>
      </c>
      <c r="F782" t="s">
        <v>763</v>
      </c>
      <c r="G782" t="s">
        <v>4277</v>
      </c>
      <c r="H782" t="s">
        <v>3800</v>
      </c>
      <c r="J782" t="s">
        <v>756</v>
      </c>
      <c r="K782" t="s">
        <v>756</v>
      </c>
      <c r="L782" t="s">
        <v>757</v>
      </c>
      <c r="M782" t="s">
        <v>757</v>
      </c>
      <c r="N782" t="s">
        <v>756</v>
      </c>
      <c r="O782" t="s">
        <v>756</v>
      </c>
      <c r="P782" t="s">
        <v>765</v>
      </c>
      <c r="Q782" t="s">
        <v>4278</v>
      </c>
      <c r="R782" t="s">
        <v>4279</v>
      </c>
      <c r="S782" t="s">
        <v>756</v>
      </c>
      <c r="T782" t="s">
        <v>756</v>
      </c>
      <c r="U782" t="s">
        <v>756</v>
      </c>
      <c r="V782" t="s">
        <v>756</v>
      </c>
      <c r="W782" t="s">
        <v>756</v>
      </c>
      <c r="X782" t="s">
        <v>769</v>
      </c>
      <c r="Y782" t="str">
        <f t="shared" si="168"/>
        <v>marzo</v>
      </c>
      <c r="Z782">
        <f>YEAR(BD_PONDERACIONES[[#This Row],[Fecha Ejecución del Ticket]])</f>
        <v>2022</v>
      </c>
      <c r="AA782" t="str">
        <f t="shared" si="169"/>
        <v>marzo</v>
      </c>
      <c r="AB782">
        <f>YEAR(BD_PONDERACIONES[[#This Row],[Fecha de Inspección]])</f>
        <v>2022</v>
      </c>
      <c r="AC782">
        <f t="shared" si="170"/>
        <v>0.5</v>
      </c>
      <c r="AD782">
        <f t="shared" si="171"/>
        <v>0.5</v>
      </c>
      <c r="AE782">
        <f t="shared" si="172"/>
        <v>0.5</v>
      </c>
      <c r="AF782">
        <f t="shared" si="173"/>
        <v>0.5</v>
      </c>
      <c r="AG782">
        <f t="shared" si="174"/>
        <v>0.5</v>
      </c>
      <c r="AH782">
        <f t="shared" si="175"/>
        <v>0.5</v>
      </c>
      <c r="AI782">
        <f t="shared" si="176"/>
        <v>0.25</v>
      </c>
      <c r="AJ782">
        <f t="shared" si="177"/>
        <v>0.25</v>
      </c>
      <c r="AK782">
        <f t="shared" si="178"/>
        <v>0.5</v>
      </c>
      <c r="AL782">
        <f t="shared" si="179"/>
        <v>0.5</v>
      </c>
      <c r="AM782">
        <f t="shared" si="180"/>
        <v>0.5</v>
      </c>
      <c r="AN782" s="6">
        <f t="shared" si="181"/>
        <v>1</v>
      </c>
      <c r="AO782" t="str">
        <f>VLOOKUP(BD_PONDERACIONES[[#This Row],[Comuna]],Tabla3[#All],2,0)</f>
        <v>Cordillera</v>
      </c>
    </row>
    <row r="783" spans="1:41" x14ac:dyDescent="0.35">
      <c r="A783" t="s">
        <v>4280</v>
      </c>
      <c r="B783" t="s">
        <v>4281</v>
      </c>
      <c r="C783" t="s">
        <v>4282</v>
      </c>
      <c r="D783" s="5">
        <v>44636</v>
      </c>
      <c r="E783" s="5">
        <v>44625</v>
      </c>
      <c r="F783" t="s">
        <v>753</v>
      </c>
      <c r="G783" t="s">
        <v>4283</v>
      </c>
      <c r="H783" t="s">
        <v>3800</v>
      </c>
      <c r="J783" t="s">
        <v>756</v>
      </c>
      <c r="K783" t="s">
        <v>756</v>
      </c>
      <c r="L783" t="s">
        <v>757</v>
      </c>
      <c r="M783" t="s">
        <v>757</v>
      </c>
      <c r="N783" t="s">
        <v>757</v>
      </c>
      <c r="O783" t="s">
        <v>757</v>
      </c>
      <c r="P783" t="s">
        <v>758</v>
      </c>
      <c r="Q783" t="s">
        <v>759</v>
      </c>
      <c r="R783" t="s">
        <v>759</v>
      </c>
      <c r="S783" t="s">
        <v>757</v>
      </c>
      <c r="T783" t="s">
        <v>757</v>
      </c>
      <c r="U783" t="s">
        <v>757</v>
      </c>
      <c r="V783" t="s">
        <v>756</v>
      </c>
      <c r="W783" t="s">
        <v>756</v>
      </c>
      <c r="X783" t="s">
        <v>4284</v>
      </c>
      <c r="Y783" t="str">
        <f t="shared" si="168"/>
        <v>marzo</v>
      </c>
      <c r="Z783">
        <f>YEAR(BD_PONDERACIONES[[#This Row],[Fecha Ejecución del Ticket]])</f>
        <v>2022</v>
      </c>
      <c r="AA783" t="str">
        <f t="shared" si="169"/>
        <v>marzo</v>
      </c>
      <c r="AB783">
        <f>YEAR(BD_PONDERACIONES[[#This Row],[Fecha de Inspección]])</f>
        <v>2022</v>
      </c>
      <c r="AC783">
        <f t="shared" si="170"/>
        <v>0.5</v>
      </c>
      <c r="AD783">
        <f t="shared" si="171"/>
        <v>0.5</v>
      </c>
      <c r="AE783">
        <f t="shared" si="172"/>
        <v>0.5</v>
      </c>
      <c r="AF783">
        <f t="shared" si="173"/>
        <v>0.5</v>
      </c>
      <c r="AG783">
        <f t="shared" si="174"/>
        <v>0.5</v>
      </c>
      <c r="AH783">
        <f t="shared" si="175"/>
        <v>0.5</v>
      </c>
      <c r="AI783">
        <f t="shared" si="176"/>
        <v>0.25</v>
      </c>
      <c r="AJ783">
        <f t="shared" si="177"/>
        <v>0.25</v>
      </c>
      <c r="AK783">
        <f t="shared" si="178"/>
        <v>0.5</v>
      </c>
      <c r="AL783">
        <f t="shared" si="179"/>
        <v>0.5</v>
      </c>
      <c r="AM783">
        <f t="shared" si="180"/>
        <v>0.5</v>
      </c>
      <c r="AN783" s="6">
        <f t="shared" si="181"/>
        <v>1</v>
      </c>
      <c r="AO783" t="str">
        <f>VLOOKUP(BD_PONDERACIONES[[#This Row],[Comuna]],Tabla3[#All],2,0)</f>
        <v>Cordillera</v>
      </c>
    </row>
    <row r="784" spans="1:41" x14ac:dyDescent="0.35">
      <c r="A784" t="s">
        <v>4285</v>
      </c>
      <c r="B784" t="s">
        <v>4286</v>
      </c>
      <c r="C784" t="s">
        <v>4287</v>
      </c>
      <c r="D784" s="5">
        <v>44636</v>
      </c>
      <c r="E784" s="5">
        <v>44621</v>
      </c>
      <c r="F784" t="s">
        <v>763</v>
      </c>
      <c r="G784" t="s">
        <v>4288</v>
      </c>
      <c r="H784" t="s">
        <v>3800</v>
      </c>
      <c r="J784" t="s">
        <v>756</v>
      </c>
      <c r="K784" t="s">
        <v>756</v>
      </c>
      <c r="L784" t="s">
        <v>757</v>
      </c>
      <c r="M784" t="s">
        <v>757</v>
      </c>
      <c r="N784" t="s">
        <v>756</v>
      </c>
      <c r="O784" t="s">
        <v>756</v>
      </c>
      <c r="P784" t="s">
        <v>765</v>
      </c>
      <c r="Q784" t="s">
        <v>4289</v>
      </c>
      <c r="R784" t="s">
        <v>4290</v>
      </c>
      <c r="S784" t="s">
        <v>756</v>
      </c>
      <c r="T784" t="s">
        <v>756</v>
      </c>
      <c r="U784" t="s">
        <v>756</v>
      </c>
      <c r="V784" t="s">
        <v>756</v>
      </c>
      <c r="W784" t="s">
        <v>756</v>
      </c>
      <c r="X784" t="s">
        <v>4291</v>
      </c>
      <c r="Y784" t="str">
        <f t="shared" si="168"/>
        <v>marzo</v>
      </c>
      <c r="Z784">
        <f>YEAR(BD_PONDERACIONES[[#This Row],[Fecha Ejecución del Ticket]])</f>
        <v>2022</v>
      </c>
      <c r="AA784" t="str">
        <f t="shared" si="169"/>
        <v>marzo</v>
      </c>
      <c r="AB784">
        <f>YEAR(BD_PONDERACIONES[[#This Row],[Fecha de Inspección]])</f>
        <v>2022</v>
      </c>
      <c r="AC784">
        <f t="shared" si="170"/>
        <v>0.5</v>
      </c>
      <c r="AD784">
        <f t="shared" si="171"/>
        <v>0.5</v>
      </c>
      <c r="AE784">
        <f t="shared" si="172"/>
        <v>0.5</v>
      </c>
      <c r="AF784">
        <f t="shared" si="173"/>
        <v>0.5</v>
      </c>
      <c r="AG784">
        <f t="shared" si="174"/>
        <v>0.5</v>
      </c>
      <c r="AH784">
        <f t="shared" si="175"/>
        <v>0.5</v>
      </c>
      <c r="AI784">
        <f t="shared" si="176"/>
        <v>0.25</v>
      </c>
      <c r="AJ784">
        <f t="shared" si="177"/>
        <v>0.25</v>
      </c>
      <c r="AK784">
        <f t="shared" si="178"/>
        <v>0.5</v>
      </c>
      <c r="AL784">
        <f t="shared" si="179"/>
        <v>0.5</v>
      </c>
      <c r="AM784">
        <f t="shared" si="180"/>
        <v>0.5</v>
      </c>
      <c r="AN784" s="6">
        <f t="shared" si="181"/>
        <v>1</v>
      </c>
      <c r="AO784" t="str">
        <f>VLOOKUP(BD_PONDERACIONES[[#This Row],[Comuna]],Tabla3[#All],2,0)</f>
        <v>Cordillera</v>
      </c>
    </row>
    <row r="785" spans="1:41" x14ac:dyDescent="0.35">
      <c r="A785" t="s">
        <v>4292</v>
      </c>
      <c r="B785" t="s">
        <v>4293</v>
      </c>
      <c r="C785" t="s">
        <v>4294</v>
      </c>
      <c r="D785" s="5">
        <v>44636</v>
      </c>
      <c r="E785" s="5">
        <v>44627</v>
      </c>
      <c r="F785" t="s">
        <v>753</v>
      </c>
      <c r="G785" t="s">
        <v>4295</v>
      </c>
      <c r="H785" t="s">
        <v>3800</v>
      </c>
      <c r="J785" t="s">
        <v>756</v>
      </c>
      <c r="K785" t="s">
        <v>756</v>
      </c>
      <c r="L785" t="s">
        <v>757</v>
      </c>
      <c r="M785" t="s">
        <v>757</v>
      </c>
      <c r="N785" t="s">
        <v>756</v>
      </c>
      <c r="O785" t="s">
        <v>756</v>
      </c>
      <c r="P785" t="s">
        <v>758</v>
      </c>
      <c r="Q785" t="s">
        <v>759</v>
      </c>
      <c r="R785" t="s">
        <v>759</v>
      </c>
      <c r="S785" t="s">
        <v>757</v>
      </c>
      <c r="T785" t="s">
        <v>757</v>
      </c>
      <c r="U785" t="s">
        <v>757</v>
      </c>
      <c r="V785" t="s">
        <v>756</v>
      </c>
      <c r="W785" t="s">
        <v>756</v>
      </c>
      <c r="X785" t="s">
        <v>4296</v>
      </c>
      <c r="Y785" t="str">
        <f t="shared" si="168"/>
        <v>marzo</v>
      </c>
      <c r="Z785">
        <f>YEAR(BD_PONDERACIONES[[#This Row],[Fecha Ejecución del Ticket]])</f>
        <v>2022</v>
      </c>
      <c r="AA785" t="str">
        <f t="shared" si="169"/>
        <v>marzo</v>
      </c>
      <c r="AB785">
        <f>YEAR(BD_PONDERACIONES[[#This Row],[Fecha de Inspección]])</f>
        <v>2022</v>
      </c>
      <c r="AC785">
        <f t="shared" si="170"/>
        <v>0.5</v>
      </c>
      <c r="AD785">
        <f t="shared" si="171"/>
        <v>0.5</v>
      </c>
      <c r="AE785">
        <f t="shared" si="172"/>
        <v>0.5</v>
      </c>
      <c r="AF785">
        <f t="shared" si="173"/>
        <v>0.5</v>
      </c>
      <c r="AG785">
        <f t="shared" si="174"/>
        <v>0.5</v>
      </c>
      <c r="AH785">
        <f t="shared" si="175"/>
        <v>0.5</v>
      </c>
      <c r="AI785">
        <f t="shared" si="176"/>
        <v>0.25</v>
      </c>
      <c r="AJ785">
        <f t="shared" si="177"/>
        <v>0.25</v>
      </c>
      <c r="AK785">
        <f t="shared" si="178"/>
        <v>0.5</v>
      </c>
      <c r="AL785">
        <f t="shared" si="179"/>
        <v>0.5</v>
      </c>
      <c r="AM785">
        <f t="shared" si="180"/>
        <v>0.5</v>
      </c>
      <c r="AN785" s="6">
        <f t="shared" si="181"/>
        <v>1</v>
      </c>
      <c r="AO785" t="str">
        <f>VLOOKUP(BD_PONDERACIONES[[#This Row],[Comuna]],Tabla3[#All],2,0)</f>
        <v>Cordillera</v>
      </c>
    </row>
    <row r="786" spans="1:41" x14ac:dyDescent="0.35">
      <c r="A786" t="s">
        <v>4297</v>
      </c>
      <c r="B786" t="s">
        <v>4298</v>
      </c>
      <c r="C786" t="s">
        <v>4299</v>
      </c>
      <c r="D786" s="5">
        <v>44636</v>
      </c>
      <c r="E786" s="5">
        <v>44624</v>
      </c>
      <c r="F786" t="s">
        <v>763</v>
      </c>
      <c r="G786" t="s">
        <v>4300</v>
      </c>
      <c r="H786" t="s">
        <v>3800</v>
      </c>
      <c r="J786" t="s">
        <v>756</v>
      </c>
      <c r="K786" t="s">
        <v>756</v>
      </c>
      <c r="L786" t="s">
        <v>757</v>
      </c>
      <c r="M786" t="s">
        <v>757</v>
      </c>
      <c r="N786" t="s">
        <v>756</v>
      </c>
      <c r="O786" t="s">
        <v>756</v>
      </c>
      <c r="P786" t="s">
        <v>765</v>
      </c>
      <c r="Q786" t="s">
        <v>4301</v>
      </c>
      <c r="R786" t="s">
        <v>4302</v>
      </c>
      <c r="S786" t="s">
        <v>756</v>
      </c>
      <c r="T786" t="s">
        <v>756</v>
      </c>
      <c r="U786" t="s">
        <v>756</v>
      </c>
      <c r="V786" t="s">
        <v>756</v>
      </c>
      <c r="W786" t="s">
        <v>768</v>
      </c>
      <c r="X786" t="s">
        <v>986</v>
      </c>
      <c r="Y786" t="str">
        <f t="shared" si="168"/>
        <v>marzo</v>
      </c>
      <c r="Z786">
        <f>YEAR(BD_PONDERACIONES[[#This Row],[Fecha Ejecución del Ticket]])</f>
        <v>2022</v>
      </c>
      <c r="AA786" t="str">
        <f t="shared" si="169"/>
        <v>marzo</v>
      </c>
      <c r="AB786">
        <f>YEAR(BD_PONDERACIONES[[#This Row],[Fecha de Inspección]])</f>
        <v>2022</v>
      </c>
      <c r="AC786">
        <f t="shared" si="170"/>
        <v>0.5</v>
      </c>
      <c r="AD786">
        <f t="shared" si="171"/>
        <v>0.5</v>
      </c>
      <c r="AE786">
        <f t="shared" si="172"/>
        <v>0.5</v>
      </c>
      <c r="AF786">
        <f t="shared" si="173"/>
        <v>0.5</v>
      </c>
      <c r="AG786">
        <f t="shared" si="174"/>
        <v>0.5</v>
      </c>
      <c r="AH786">
        <f t="shared" si="175"/>
        <v>0.5</v>
      </c>
      <c r="AI786">
        <f t="shared" si="176"/>
        <v>0.25</v>
      </c>
      <c r="AJ786">
        <f t="shared" si="177"/>
        <v>0.25</v>
      </c>
      <c r="AK786">
        <f t="shared" si="178"/>
        <v>0.5</v>
      </c>
      <c r="AL786">
        <f t="shared" si="179"/>
        <v>0.5</v>
      </c>
      <c r="AM786">
        <f t="shared" si="180"/>
        <v>0.17499999999999999</v>
      </c>
      <c r="AN786" s="6">
        <f t="shared" si="181"/>
        <v>0.93500000000000005</v>
      </c>
      <c r="AO786" t="str">
        <f>VLOOKUP(BD_PONDERACIONES[[#This Row],[Comuna]],Tabla3[#All],2,0)</f>
        <v>Cordillera</v>
      </c>
    </row>
    <row r="787" spans="1:41" x14ac:dyDescent="0.35">
      <c r="A787" t="s">
        <v>4303</v>
      </c>
      <c r="B787" t="s">
        <v>4304</v>
      </c>
      <c r="C787" t="s">
        <v>4305</v>
      </c>
      <c r="D787" s="5">
        <v>44636</v>
      </c>
      <c r="E787" s="5">
        <v>44627</v>
      </c>
      <c r="F787" t="s">
        <v>753</v>
      </c>
      <c r="G787" t="s">
        <v>4306</v>
      </c>
      <c r="H787" t="s">
        <v>3800</v>
      </c>
      <c r="J787" t="s">
        <v>756</v>
      </c>
      <c r="K787" t="s">
        <v>756</v>
      </c>
      <c r="L787" t="s">
        <v>757</v>
      </c>
      <c r="M787" t="s">
        <v>757</v>
      </c>
      <c r="N787" t="s">
        <v>756</v>
      </c>
      <c r="O787" t="s">
        <v>756</v>
      </c>
      <c r="P787" t="s">
        <v>758</v>
      </c>
      <c r="Q787" t="s">
        <v>759</v>
      </c>
      <c r="R787" t="s">
        <v>759</v>
      </c>
      <c r="S787" t="s">
        <v>757</v>
      </c>
      <c r="T787" t="s">
        <v>757</v>
      </c>
      <c r="U787" t="s">
        <v>757</v>
      </c>
      <c r="V787" t="s">
        <v>756</v>
      </c>
      <c r="W787" t="s">
        <v>756</v>
      </c>
      <c r="X787" t="s">
        <v>4307</v>
      </c>
      <c r="Y787" t="str">
        <f t="shared" si="168"/>
        <v>marzo</v>
      </c>
      <c r="Z787">
        <f>YEAR(BD_PONDERACIONES[[#This Row],[Fecha Ejecución del Ticket]])</f>
        <v>2022</v>
      </c>
      <c r="AA787" t="str">
        <f t="shared" si="169"/>
        <v>marzo</v>
      </c>
      <c r="AB787">
        <f>YEAR(BD_PONDERACIONES[[#This Row],[Fecha de Inspección]])</f>
        <v>2022</v>
      </c>
      <c r="AC787">
        <f t="shared" si="170"/>
        <v>0.5</v>
      </c>
      <c r="AD787">
        <f t="shared" si="171"/>
        <v>0.5</v>
      </c>
      <c r="AE787">
        <f t="shared" si="172"/>
        <v>0.5</v>
      </c>
      <c r="AF787">
        <f t="shared" si="173"/>
        <v>0.5</v>
      </c>
      <c r="AG787">
        <f t="shared" si="174"/>
        <v>0.5</v>
      </c>
      <c r="AH787">
        <f t="shared" si="175"/>
        <v>0.5</v>
      </c>
      <c r="AI787">
        <f t="shared" si="176"/>
        <v>0.25</v>
      </c>
      <c r="AJ787">
        <f t="shared" si="177"/>
        <v>0.25</v>
      </c>
      <c r="AK787">
        <f t="shared" si="178"/>
        <v>0.5</v>
      </c>
      <c r="AL787">
        <f t="shared" si="179"/>
        <v>0.5</v>
      </c>
      <c r="AM787">
        <f t="shared" si="180"/>
        <v>0.5</v>
      </c>
      <c r="AN787" s="6">
        <f t="shared" si="181"/>
        <v>1</v>
      </c>
      <c r="AO787" t="str">
        <f>VLOOKUP(BD_PONDERACIONES[[#This Row],[Comuna]],Tabla3[#All],2,0)</f>
        <v>Cordillera</v>
      </c>
    </row>
    <row r="788" spans="1:41" x14ac:dyDescent="0.35">
      <c r="A788" t="s">
        <v>4308</v>
      </c>
      <c r="B788" t="s">
        <v>4309</v>
      </c>
      <c r="C788" t="s">
        <v>4310</v>
      </c>
      <c r="D788" s="5">
        <v>44636</v>
      </c>
      <c r="E788" s="5">
        <v>44621</v>
      </c>
      <c r="F788" t="s">
        <v>763</v>
      </c>
      <c r="G788" t="s">
        <v>4311</v>
      </c>
      <c r="H788" t="s">
        <v>3800</v>
      </c>
      <c r="J788" t="s">
        <v>756</v>
      </c>
      <c r="K788" t="s">
        <v>756</v>
      </c>
      <c r="L788" t="s">
        <v>757</v>
      </c>
      <c r="M788" t="s">
        <v>757</v>
      </c>
      <c r="N788" t="s">
        <v>756</v>
      </c>
      <c r="O788" t="s">
        <v>756</v>
      </c>
      <c r="P788" t="s">
        <v>765</v>
      </c>
      <c r="Q788" t="s">
        <v>4312</v>
      </c>
      <c r="R788" t="s">
        <v>4313</v>
      </c>
      <c r="S788" t="s">
        <v>756</v>
      </c>
      <c r="T788" t="s">
        <v>756</v>
      </c>
      <c r="U788" t="s">
        <v>756</v>
      </c>
      <c r="V788" t="s">
        <v>756</v>
      </c>
      <c r="W788" t="s">
        <v>756</v>
      </c>
      <c r="X788" t="s">
        <v>769</v>
      </c>
      <c r="Y788" t="str">
        <f t="shared" si="168"/>
        <v>marzo</v>
      </c>
      <c r="Z788">
        <f>YEAR(BD_PONDERACIONES[[#This Row],[Fecha Ejecución del Ticket]])</f>
        <v>2022</v>
      </c>
      <c r="AA788" t="str">
        <f t="shared" si="169"/>
        <v>marzo</v>
      </c>
      <c r="AB788">
        <f>YEAR(BD_PONDERACIONES[[#This Row],[Fecha de Inspección]])</f>
        <v>2022</v>
      </c>
      <c r="AC788">
        <f t="shared" si="170"/>
        <v>0.5</v>
      </c>
      <c r="AD788">
        <f t="shared" si="171"/>
        <v>0.5</v>
      </c>
      <c r="AE788">
        <f t="shared" si="172"/>
        <v>0.5</v>
      </c>
      <c r="AF788">
        <f t="shared" si="173"/>
        <v>0.5</v>
      </c>
      <c r="AG788">
        <f t="shared" si="174"/>
        <v>0.5</v>
      </c>
      <c r="AH788">
        <f t="shared" si="175"/>
        <v>0.5</v>
      </c>
      <c r="AI788">
        <f t="shared" si="176"/>
        <v>0.25</v>
      </c>
      <c r="AJ788">
        <f t="shared" si="177"/>
        <v>0.25</v>
      </c>
      <c r="AK788">
        <f t="shared" si="178"/>
        <v>0.5</v>
      </c>
      <c r="AL788">
        <f t="shared" si="179"/>
        <v>0.5</v>
      </c>
      <c r="AM788">
        <f t="shared" si="180"/>
        <v>0.5</v>
      </c>
      <c r="AN788" s="6">
        <f t="shared" si="181"/>
        <v>1</v>
      </c>
      <c r="AO788" t="str">
        <f>VLOOKUP(BD_PONDERACIONES[[#This Row],[Comuna]],Tabla3[#All],2,0)</f>
        <v>Cordillera</v>
      </c>
    </row>
    <row r="789" spans="1:41" x14ac:dyDescent="0.35">
      <c r="A789" t="s">
        <v>4314</v>
      </c>
      <c r="B789" t="s">
        <v>4315</v>
      </c>
      <c r="C789" t="s">
        <v>4316</v>
      </c>
      <c r="D789" s="5">
        <v>44636</v>
      </c>
      <c r="E789" s="5">
        <v>44621</v>
      </c>
      <c r="F789" t="s">
        <v>763</v>
      </c>
      <c r="G789" t="s">
        <v>4317</v>
      </c>
      <c r="H789" t="s">
        <v>3800</v>
      </c>
      <c r="J789" t="s">
        <v>756</v>
      </c>
      <c r="K789" t="s">
        <v>756</v>
      </c>
      <c r="L789" t="s">
        <v>757</v>
      </c>
      <c r="M789" t="s">
        <v>757</v>
      </c>
      <c r="N789" t="s">
        <v>756</v>
      </c>
      <c r="O789" t="s">
        <v>756</v>
      </c>
      <c r="P789" t="s">
        <v>759</v>
      </c>
      <c r="Q789" t="s">
        <v>4318</v>
      </c>
      <c r="R789" t="s">
        <v>4319</v>
      </c>
      <c r="S789" t="s">
        <v>756</v>
      </c>
      <c r="T789" t="s">
        <v>756</v>
      </c>
      <c r="U789" t="s">
        <v>756</v>
      </c>
      <c r="V789" t="s">
        <v>773</v>
      </c>
      <c r="W789" t="s">
        <v>773</v>
      </c>
      <c r="X789" t="s">
        <v>4320</v>
      </c>
      <c r="Y789" t="str">
        <f t="shared" si="168"/>
        <v>marzo</v>
      </c>
      <c r="Z789">
        <f>YEAR(BD_PONDERACIONES[[#This Row],[Fecha Ejecución del Ticket]])</f>
        <v>2022</v>
      </c>
      <c r="AA789" t="str">
        <f t="shared" si="169"/>
        <v>marzo</v>
      </c>
      <c r="AB789">
        <f>YEAR(BD_PONDERACIONES[[#This Row],[Fecha de Inspección]])</f>
        <v>2022</v>
      </c>
      <c r="AC789">
        <f t="shared" si="170"/>
        <v>0.5</v>
      </c>
      <c r="AD789">
        <f t="shared" si="171"/>
        <v>0.5</v>
      </c>
      <c r="AE789">
        <f t="shared" si="172"/>
        <v>0.5</v>
      </c>
      <c r="AF789">
        <f t="shared" si="173"/>
        <v>0.5</v>
      </c>
      <c r="AG789">
        <f t="shared" si="174"/>
        <v>0.5</v>
      </c>
      <c r="AH789">
        <f t="shared" si="175"/>
        <v>0.5</v>
      </c>
      <c r="AI789">
        <f t="shared" si="176"/>
        <v>0.25</v>
      </c>
      <c r="AJ789">
        <f t="shared" si="177"/>
        <v>0.25</v>
      </c>
      <c r="AK789">
        <f t="shared" si="178"/>
        <v>0.5</v>
      </c>
      <c r="AL789">
        <f t="shared" si="179"/>
        <v>0</v>
      </c>
      <c r="AM789">
        <f t="shared" si="180"/>
        <v>0</v>
      </c>
      <c r="AN789" s="6">
        <f t="shared" si="181"/>
        <v>0.8</v>
      </c>
      <c r="AO789" t="str">
        <f>VLOOKUP(BD_PONDERACIONES[[#This Row],[Comuna]],Tabla3[#All],2,0)</f>
        <v>Cordillera</v>
      </c>
    </row>
    <row r="790" spans="1:41" x14ac:dyDescent="0.35">
      <c r="A790" t="s">
        <v>4321</v>
      </c>
      <c r="B790" t="s">
        <v>4322</v>
      </c>
      <c r="C790" t="s">
        <v>4323</v>
      </c>
      <c r="D790" s="5">
        <v>44636</v>
      </c>
      <c r="E790" s="5">
        <v>44623</v>
      </c>
      <c r="F790" t="s">
        <v>763</v>
      </c>
      <c r="G790" t="s">
        <v>4324</v>
      </c>
      <c r="H790" t="s">
        <v>3800</v>
      </c>
      <c r="J790" t="s">
        <v>756</v>
      </c>
      <c r="K790" t="s">
        <v>756</v>
      </c>
      <c r="L790" t="s">
        <v>757</v>
      </c>
      <c r="M790" t="s">
        <v>757</v>
      </c>
      <c r="N790" t="s">
        <v>756</v>
      </c>
      <c r="O790" t="s">
        <v>756</v>
      </c>
      <c r="P790" t="s">
        <v>765</v>
      </c>
      <c r="Q790" t="s">
        <v>759</v>
      </c>
      <c r="R790" t="s">
        <v>759</v>
      </c>
      <c r="S790" t="s">
        <v>757</v>
      </c>
      <c r="T790" t="s">
        <v>757</v>
      </c>
      <c r="U790" t="s">
        <v>757</v>
      </c>
      <c r="V790" t="s">
        <v>773</v>
      </c>
      <c r="W790" t="s">
        <v>773</v>
      </c>
      <c r="X790" t="s">
        <v>4325</v>
      </c>
      <c r="Y790" t="str">
        <f t="shared" si="168"/>
        <v>marzo</v>
      </c>
      <c r="Z790">
        <f>YEAR(BD_PONDERACIONES[[#This Row],[Fecha Ejecución del Ticket]])</f>
        <v>2022</v>
      </c>
      <c r="AA790" t="str">
        <f t="shared" si="169"/>
        <v>marzo</v>
      </c>
      <c r="AB790">
        <f>YEAR(BD_PONDERACIONES[[#This Row],[Fecha de Inspección]])</f>
        <v>2022</v>
      </c>
      <c r="AC790">
        <f t="shared" si="170"/>
        <v>0.5</v>
      </c>
      <c r="AD790">
        <f t="shared" si="171"/>
        <v>0.5</v>
      </c>
      <c r="AE790">
        <f t="shared" si="172"/>
        <v>0.5</v>
      </c>
      <c r="AF790">
        <f t="shared" si="173"/>
        <v>0.5</v>
      </c>
      <c r="AG790">
        <f t="shared" si="174"/>
        <v>0.5</v>
      </c>
      <c r="AH790">
        <f t="shared" si="175"/>
        <v>0.5</v>
      </c>
      <c r="AI790">
        <f t="shared" si="176"/>
        <v>0.25</v>
      </c>
      <c r="AJ790">
        <f t="shared" si="177"/>
        <v>0.25</v>
      </c>
      <c r="AK790">
        <f t="shared" si="178"/>
        <v>0.5</v>
      </c>
      <c r="AL790">
        <f t="shared" si="179"/>
        <v>0</v>
      </c>
      <c r="AM790">
        <f t="shared" si="180"/>
        <v>0</v>
      </c>
      <c r="AN790" s="6">
        <f t="shared" si="181"/>
        <v>0.8</v>
      </c>
      <c r="AO790" t="str">
        <f>VLOOKUP(BD_PONDERACIONES[[#This Row],[Comuna]],Tabla3[#All],2,0)</f>
        <v>Cordillera</v>
      </c>
    </row>
    <row r="791" spans="1:41" x14ac:dyDescent="0.35">
      <c r="A791" t="s">
        <v>4326</v>
      </c>
      <c r="B791" t="s">
        <v>4327</v>
      </c>
      <c r="C791" t="s">
        <v>4328</v>
      </c>
      <c r="D791" s="5">
        <v>44636</v>
      </c>
      <c r="E791" s="5">
        <v>44623</v>
      </c>
      <c r="F791" t="s">
        <v>763</v>
      </c>
      <c r="G791" t="s">
        <v>4329</v>
      </c>
      <c r="H791" t="s">
        <v>3800</v>
      </c>
      <c r="J791" t="s">
        <v>756</v>
      </c>
      <c r="K791" t="s">
        <v>756</v>
      </c>
      <c r="L791" t="s">
        <v>757</v>
      </c>
      <c r="M791" t="s">
        <v>757</v>
      </c>
      <c r="N791" t="s">
        <v>756</v>
      </c>
      <c r="O791" t="s">
        <v>756</v>
      </c>
      <c r="P791" t="s">
        <v>765</v>
      </c>
      <c r="Q791" t="s">
        <v>4330</v>
      </c>
      <c r="R791" t="s">
        <v>4331</v>
      </c>
      <c r="S791" t="s">
        <v>756</v>
      </c>
      <c r="T791" t="s">
        <v>756</v>
      </c>
      <c r="U791" t="s">
        <v>756</v>
      </c>
      <c r="V791" t="s">
        <v>756</v>
      </c>
      <c r="W791" t="s">
        <v>756</v>
      </c>
      <c r="X791" t="s">
        <v>769</v>
      </c>
      <c r="Y791" t="str">
        <f t="shared" si="168"/>
        <v>marzo</v>
      </c>
      <c r="Z791">
        <f>YEAR(BD_PONDERACIONES[[#This Row],[Fecha Ejecución del Ticket]])</f>
        <v>2022</v>
      </c>
      <c r="AA791" t="str">
        <f t="shared" si="169"/>
        <v>marzo</v>
      </c>
      <c r="AB791">
        <f>YEAR(BD_PONDERACIONES[[#This Row],[Fecha de Inspección]])</f>
        <v>2022</v>
      </c>
      <c r="AC791">
        <f t="shared" si="170"/>
        <v>0.5</v>
      </c>
      <c r="AD791">
        <f t="shared" si="171"/>
        <v>0.5</v>
      </c>
      <c r="AE791">
        <f t="shared" si="172"/>
        <v>0.5</v>
      </c>
      <c r="AF791">
        <f t="shared" si="173"/>
        <v>0.5</v>
      </c>
      <c r="AG791">
        <f t="shared" si="174"/>
        <v>0.5</v>
      </c>
      <c r="AH791">
        <f t="shared" si="175"/>
        <v>0.5</v>
      </c>
      <c r="AI791">
        <f t="shared" si="176"/>
        <v>0.25</v>
      </c>
      <c r="AJ791">
        <f t="shared" si="177"/>
        <v>0.25</v>
      </c>
      <c r="AK791">
        <f t="shared" si="178"/>
        <v>0.5</v>
      </c>
      <c r="AL791">
        <f t="shared" si="179"/>
        <v>0.5</v>
      </c>
      <c r="AM791">
        <f t="shared" si="180"/>
        <v>0.5</v>
      </c>
      <c r="AN791" s="6">
        <f t="shared" si="181"/>
        <v>1</v>
      </c>
      <c r="AO791" t="str">
        <f>VLOOKUP(BD_PONDERACIONES[[#This Row],[Comuna]],Tabla3[#All],2,0)</f>
        <v>Cordillera</v>
      </c>
    </row>
    <row r="792" spans="1:41" x14ac:dyDescent="0.35">
      <c r="A792" t="s">
        <v>4332</v>
      </c>
      <c r="B792" t="s">
        <v>4333</v>
      </c>
      <c r="C792" t="s">
        <v>4334</v>
      </c>
      <c r="D792" s="5">
        <v>44636</v>
      </c>
      <c r="E792" s="5">
        <v>44625</v>
      </c>
      <c r="F792" t="s">
        <v>753</v>
      </c>
      <c r="G792" t="s">
        <v>4335</v>
      </c>
      <c r="H792" t="s">
        <v>3800</v>
      </c>
      <c r="J792" t="s">
        <v>756</v>
      </c>
      <c r="K792" t="s">
        <v>756</v>
      </c>
      <c r="L792" t="s">
        <v>757</v>
      </c>
      <c r="M792" t="s">
        <v>757</v>
      </c>
      <c r="N792" t="s">
        <v>757</v>
      </c>
      <c r="O792" t="s">
        <v>757</v>
      </c>
      <c r="P792" t="s">
        <v>758</v>
      </c>
      <c r="Q792" t="s">
        <v>759</v>
      </c>
      <c r="R792" t="s">
        <v>759</v>
      </c>
      <c r="S792" t="s">
        <v>757</v>
      </c>
      <c r="T792" t="s">
        <v>757</v>
      </c>
      <c r="U792" t="s">
        <v>757</v>
      </c>
      <c r="V792" t="s">
        <v>756</v>
      </c>
      <c r="W792" t="s">
        <v>756</v>
      </c>
      <c r="X792" t="s">
        <v>4336</v>
      </c>
      <c r="Y792" t="str">
        <f t="shared" si="168"/>
        <v>marzo</v>
      </c>
      <c r="Z792">
        <f>YEAR(BD_PONDERACIONES[[#This Row],[Fecha Ejecución del Ticket]])</f>
        <v>2022</v>
      </c>
      <c r="AA792" t="str">
        <f t="shared" si="169"/>
        <v>marzo</v>
      </c>
      <c r="AB792">
        <f>YEAR(BD_PONDERACIONES[[#This Row],[Fecha de Inspección]])</f>
        <v>2022</v>
      </c>
      <c r="AC792">
        <f t="shared" si="170"/>
        <v>0.5</v>
      </c>
      <c r="AD792">
        <f t="shared" si="171"/>
        <v>0.5</v>
      </c>
      <c r="AE792">
        <f t="shared" si="172"/>
        <v>0.5</v>
      </c>
      <c r="AF792">
        <f t="shared" si="173"/>
        <v>0.5</v>
      </c>
      <c r="AG792">
        <f t="shared" si="174"/>
        <v>0.5</v>
      </c>
      <c r="AH792">
        <f t="shared" si="175"/>
        <v>0.5</v>
      </c>
      <c r="AI792">
        <f t="shared" si="176"/>
        <v>0.25</v>
      </c>
      <c r="AJ792">
        <f t="shared" si="177"/>
        <v>0.25</v>
      </c>
      <c r="AK792">
        <f t="shared" si="178"/>
        <v>0.5</v>
      </c>
      <c r="AL792">
        <f t="shared" si="179"/>
        <v>0.5</v>
      </c>
      <c r="AM792">
        <f t="shared" si="180"/>
        <v>0.5</v>
      </c>
      <c r="AN792" s="6">
        <f t="shared" si="181"/>
        <v>1</v>
      </c>
      <c r="AO792" t="str">
        <f>VLOOKUP(BD_PONDERACIONES[[#This Row],[Comuna]],Tabla3[#All],2,0)</f>
        <v>Cordillera</v>
      </c>
    </row>
    <row r="793" spans="1:41" x14ac:dyDescent="0.35">
      <c r="A793" t="s">
        <v>4337</v>
      </c>
      <c r="B793" t="s">
        <v>4338</v>
      </c>
      <c r="C793" t="s">
        <v>4339</v>
      </c>
      <c r="D793" s="5">
        <v>44636</v>
      </c>
      <c r="E793" s="5">
        <v>44623</v>
      </c>
      <c r="F793" t="s">
        <v>763</v>
      </c>
      <c r="G793" t="s">
        <v>4340</v>
      </c>
      <c r="H793" t="s">
        <v>3800</v>
      </c>
      <c r="J793" t="s">
        <v>756</v>
      </c>
      <c r="K793" t="s">
        <v>756</v>
      </c>
      <c r="L793" t="s">
        <v>757</v>
      </c>
      <c r="M793" t="s">
        <v>757</v>
      </c>
      <c r="N793" t="s">
        <v>756</v>
      </c>
      <c r="O793" t="s">
        <v>756</v>
      </c>
      <c r="P793" t="s">
        <v>758</v>
      </c>
      <c r="Q793" t="s">
        <v>759</v>
      </c>
      <c r="R793" t="s">
        <v>759</v>
      </c>
      <c r="S793" t="s">
        <v>757</v>
      </c>
      <c r="T793" t="s">
        <v>757</v>
      </c>
      <c r="U793" t="s">
        <v>757</v>
      </c>
      <c r="V793" t="s">
        <v>773</v>
      </c>
      <c r="W793" t="s">
        <v>773</v>
      </c>
      <c r="X793" t="s">
        <v>4341</v>
      </c>
      <c r="Y793" t="str">
        <f t="shared" si="168"/>
        <v>marzo</v>
      </c>
      <c r="Z793">
        <f>YEAR(BD_PONDERACIONES[[#This Row],[Fecha Ejecución del Ticket]])</f>
        <v>2022</v>
      </c>
      <c r="AA793" t="str">
        <f t="shared" si="169"/>
        <v>marzo</v>
      </c>
      <c r="AB793">
        <f>YEAR(BD_PONDERACIONES[[#This Row],[Fecha de Inspección]])</f>
        <v>2022</v>
      </c>
      <c r="AC793">
        <f t="shared" si="170"/>
        <v>0.5</v>
      </c>
      <c r="AD793">
        <f t="shared" si="171"/>
        <v>0.5</v>
      </c>
      <c r="AE793">
        <f t="shared" si="172"/>
        <v>0.5</v>
      </c>
      <c r="AF793">
        <f t="shared" si="173"/>
        <v>0.5</v>
      </c>
      <c r="AG793">
        <f t="shared" si="174"/>
        <v>0.5</v>
      </c>
      <c r="AH793">
        <f t="shared" si="175"/>
        <v>0.5</v>
      </c>
      <c r="AI793">
        <f t="shared" si="176"/>
        <v>0.25</v>
      </c>
      <c r="AJ793">
        <f t="shared" si="177"/>
        <v>0.25</v>
      </c>
      <c r="AK793">
        <f t="shared" si="178"/>
        <v>0.5</v>
      </c>
      <c r="AL793">
        <f t="shared" si="179"/>
        <v>0</v>
      </c>
      <c r="AM793">
        <f t="shared" si="180"/>
        <v>0</v>
      </c>
      <c r="AN793" s="6">
        <f t="shared" si="181"/>
        <v>0.8</v>
      </c>
      <c r="AO793" t="str">
        <f>VLOOKUP(BD_PONDERACIONES[[#This Row],[Comuna]],Tabla3[#All],2,0)</f>
        <v>Cordillera</v>
      </c>
    </row>
    <row r="794" spans="1:41" x14ac:dyDescent="0.35">
      <c r="A794" t="s">
        <v>4342</v>
      </c>
      <c r="B794" t="s">
        <v>4343</v>
      </c>
      <c r="C794" t="s">
        <v>4344</v>
      </c>
      <c r="D794" s="5">
        <v>44636</v>
      </c>
      <c r="E794" s="5">
        <v>44624</v>
      </c>
      <c r="F794" t="s">
        <v>753</v>
      </c>
      <c r="G794" t="s">
        <v>4345</v>
      </c>
      <c r="H794" t="s">
        <v>3800</v>
      </c>
      <c r="J794" t="s">
        <v>756</v>
      </c>
      <c r="K794" t="s">
        <v>756</v>
      </c>
      <c r="L794" t="s">
        <v>757</v>
      </c>
      <c r="M794" t="s">
        <v>757</v>
      </c>
      <c r="N794" t="s">
        <v>756</v>
      </c>
      <c r="O794" t="s">
        <v>756</v>
      </c>
      <c r="P794" t="s">
        <v>765</v>
      </c>
      <c r="Q794" t="s">
        <v>759</v>
      </c>
      <c r="R794" t="s">
        <v>759</v>
      </c>
      <c r="S794" t="s">
        <v>757</v>
      </c>
      <c r="T794" t="s">
        <v>757</v>
      </c>
      <c r="U794" t="s">
        <v>756</v>
      </c>
      <c r="V794" t="s">
        <v>756</v>
      </c>
      <c r="W794" t="s">
        <v>756</v>
      </c>
      <c r="X794" t="s">
        <v>4346</v>
      </c>
      <c r="Y794" t="str">
        <f t="shared" si="168"/>
        <v>marzo</v>
      </c>
      <c r="Z794">
        <f>YEAR(BD_PONDERACIONES[[#This Row],[Fecha Ejecución del Ticket]])</f>
        <v>2022</v>
      </c>
      <c r="AA794" t="str">
        <f t="shared" si="169"/>
        <v>marzo</v>
      </c>
      <c r="AB794">
        <f>YEAR(BD_PONDERACIONES[[#This Row],[Fecha de Inspección]])</f>
        <v>2022</v>
      </c>
      <c r="AC794">
        <f t="shared" si="170"/>
        <v>0.5</v>
      </c>
      <c r="AD794">
        <f t="shared" si="171"/>
        <v>0.5</v>
      </c>
      <c r="AE794">
        <f t="shared" si="172"/>
        <v>0.5</v>
      </c>
      <c r="AF794">
        <f t="shared" si="173"/>
        <v>0.5</v>
      </c>
      <c r="AG794">
        <f t="shared" si="174"/>
        <v>0.5</v>
      </c>
      <c r="AH794">
        <f t="shared" si="175"/>
        <v>0.5</v>
      </c>
      <c r="AI794">
        <f t="shared" si="176"/>
        <v>0.25</v>
      </c>
      <c r="AJ794">
        <f t="shared" si="177"/>
        <v>0.25</v>
      </c>
      <c r="AK794">
        <f t="shared" si="178"/>
        <v>0.5</v>
      </c>
      <c r="AL794">
        <f t="shared" si="179"/>
        <v>0.5</v>
      </c>
      <c r="AM794">
        <f t="shared" si="180"/>
        <v>0.5</v>
      </c>
      <c r="AN794" s="6">
        <f t="shared" si="181"/>
        <v>1</v>
      </c>
      <c r="AO794" t="str">
        <f>VLOOKUP(BD_PONDERACIONES[[#This Row],[Comuna]],Tabla3[#All],2,0)</f>
        <v>Cordillera</v>
      </c>
    </row>
    <row r="795" spans="1:41" x14ac:dyDescent="0.35">
      <c r="A795" t="s">
        <v>4347</v>
      </c>
      <c r="B795" t="s">
        <v>4348</v>
      </c>
      <c r="C795" t="s">
        <v>4349</v>
      </c>
      <c r="D795" s="5">
        <v>44636</v>
      </c>
      <c r="E795" s="5">
        <v>44623</v>
      </c>
      <c r="F795" t="s">
        <v>763</v>
      </c>
      <c r="G795" t="s">
        <v>4350</v>
      </c>
      <c r="H795" t="s">
        <v>3800</v>
      </c>
      <c r="J795" t="s">
        <v>756</v>
      </c>
      <c r="K795" t="s">
        <v>756</v>
      </c>
      <c r="L795" t="s">
        <v>757</v>
      </c>
      <c r="M795" t="s">
        <v>757</v>
      </c>
      <c r="N795" t="s">
        <v>756</v>
      </c>
      <c r="O795" t="s">
        <v>756</v>
      </c>
      <c r="P795" t="s">
        <v>758</v>
      </c>
      <c r="Q795" t="s">
        <v>759</v>
      </c>
      <c r="R795" t="s">
        <v>759</v>
      </c>
      <c r="S795" t="s">
        <v>757</v>
      </c>
      <c r="T795" t="s">
        <v>757</v>
      </c>
      <c r="U795" t="s">
        <v>757</v>
      </c>
      <c r="V795" t="s">
        <v>756</v>
      </c>
      <c r="W795" t="s">
        <v>756</v>
      </c>
      <c r="X795" t="s">
        <v>3054</v>
      </c>
      <c r="Y795" t="str">
        <f t="shared" si="168"/>
        <v>marzo</v>
      </c>
      <c r="Z795">
        <f>YEAR(BD_PONDERACIONES[[#This Row],[Fecha Ejecución del Ticket]])</f>
        <v>2022</v>
      </c>
      <c r="AA795" t="str">
        <f t="shared" si="169"/>
        <v>marzo</v>
      </c>
      <c r="AB795">
        <f>YEAR(BD_PONDERACIONES[[#This Row],[Fecha de Inspección]])</f>
        <v>2022</v>
      </c>
      <c r="AC795">
        <f t="shared" si="170"/>
        <v>0.5</v>
      </c>
      <c r="AD795">
        <f t="shared" si="171"/>
        <v>0.5</v>
      </c>
      <c r="AE795">
        <f t="shared" si="172"/>
        <v>0.5</v>
      </c>
      <c r="AF795">
        <f t="shared" si="173"/>
        <v>0.5</v>
      </c>
      <c r="AG795">
        <f t="shared" si="174"/>
        <v>0.5</v>
      </c>
      <c r="AH795">
        <f t="shared" si="175"/>
        <v>0.5</v>
      </c>
      <c r="AI795">
        <f t="shared" si="176"/>
        <v>0.25</v>
      </c>
      <c r="AJ795">
        <f t="shared" si="177"/>
        <v>0.25</v>
      </c>
      <c r="AK795">
        <f t="shared" si="178"/>
        <v>0.5</v>
      </c>
      <c r="AL795">
        <f t="shared" si="179"/>
        <v>0.5</v>
      </c>
      <c r="AM795">
        <f t="shared" si="180"/>
        <v>0.5</v>
      </c>
      <c r="AN795" s="6">
        <f t="shared" si="181"/>
        <v>1</v>
      </c>
      <c r="AO795" t="str">
        <f>VLOOKUP(BD_PONDERACIONES[[#This Row],[Comuna]],Tabla3[#All],2,0)</f>
        <v>Cordillera</v>
      </c>
    </row>
    <row r="796" spans="1:41" x14ac:dyDescent="0.35">
      <c r="A796" t="s">
        <v>4187</v>
      </c>
      <c r="B796" t="s">
        <v>4188</v>
      </c>
      <c r="C796" t="s">
        <v>4189</v>
      </c>
      <c r="D796" s="5">
        <v>44637</v>
      </c>
      <c r="E796" s="5">
        <v>44625</v>
      </c>
      <c r="F796" t="s">
        <v>753</v>
      </c>
      <c r="G796" t="s">
        <v>4190</v>
      </c>
      <c r="H796" t="s">
        <v>3800</v>
      </c>
      <c r="J796" t="s">
        <v>756</v>
      </c>
      <c r="K796" t="s">
        <v>756</v>
      </c>
      <c r="L796" t="s">
        <v>773</v>
      </c>
      <c r="M796" t="s">
        <v>773</v>
      </c>
      <c r="N796" t="s">
        <v>756</v>
      </c>
      <c r="O796" t="s">
        <v>756</v>
      </c>
      <c r="P796" t="s">
        <v>765</v>
      </c>
      <c r="Q796" t="s">
        <v>759</v>
      </c>
      <c r="R796" t="s">
        <v>759</v>
      </c>
      <c r="S796" t="s">
        <v>757</v>
      </c>
      <c r="T796" t="s">
        <v>757</v>
      </c>
      <c r="U796" t="s">
        <v>757</v>
      </c>
      <c r="V796" t="s">
        <v>756</v>
      </c>
      <c r="W796" t="s">
        <v>756</v>
      </c>
      <c r="X796" t="s">
        <v>4191</v>
      </c>
      <c r="Y796" t="str">
        <f t="shared" si="168"/>
        <v>marzo</v>
      </c>
      <c r="Z796">
        <f>YEAR(BD_PONDERACIONES[[#This Row],[Fecha Ejecución del Ticket]])</f>
        <v>2022</v>
      </c>
      <c r="AA796" t="str">
        <f t="shared" si="169"/>
        <v>marzo</v>
      </c>
      <c r="AB796">
        <f>YEAR(BD_PONDERACIONES[[#This Row],[Fecha de Inspección]])</f>
        <v>2022</v>
      </c>
      <c r="AC796">
        <f t="shared" si="170"/>
        <v>0.5</v>
      </c>
      <c r="AD796">
        <f t="shared" si="171"/>
        <v>0.5</v>
      </c>
      <c r="AE796">
        <f t="shared" si="172"/>
        <v>0</v>
      </c>
      <c r="AF796">
        <f t="shared" si="173"/>
        <v>0</v>
      </c>
      <c r="AG796">
        <f t="shared" si="174"/>
        <v>0.5</v>
      </c>
      <c r="AH796">
        <f t="shared" si="175"/>
        <v>0.5</v>
      </c>
      <c r="AI796">
        <f t="shared" si="176"/>
        <v>0.25</v>
      </c>
      <c r="AJ796">
        <f t="shared" si="177"/>
        <v>0.25</v>
      </c>
      <c r="AK796">
        <f t="shared" si="178"/>
        <v>0.5</v>
      </c>
      <c r="AL796">
        <f t="shared" si="179"/>
        <v>0.5</v>
      </c>
      <c r="AM796">
        <f t="shared" si="180"/>
        <v>0.5</v>
      </c>
      <c r="AN796" s="6">
        <f t="shared" si="181"/>
        <v>0.7</v>
      </c>
      <c r="AO796" t="str">
        <f>VLOOKUP(BD_PONDERACIONES[[#This Row],[Comuna]],Tabla3[#All],2,0)</f>
        <v>Cordillera</v>
      </c>
    </row>
    <row r="797" spans="1:41" x14ac:dyDescent="0.35">
      <c r="A797" t="s">
        <v>4192</v>
      </c>
      <c r="B797" t="s">
        <v>4193</v>
      </c>
      <c r="C797" t="s">
        <v>4194</v>
      </c>
      <c r="D797" s="5">
        <v>44637</v>
      </c>
      <c r="E797" s="5">
        <v>44623</v>
      </c>
      <c r="F797" t="s">
        <v>763</v>
      </c>
      <c r="G797" t="s">
        <v>4195</v>
      </c>
      <c r="H797" t="s">
        <v>3800</v>
      </c>
      <c r="J797" t="s">
        <v>756</v>
      </c>
      <c r="K797" t="s">
        <v>756</v>
      </c>
      <c r="L797" t="s">
        <v>757</v>
      </c>
      <c r="M797" t="s">
        <v>757</v>
      </c>
      <c r="N797" t="s">
        <v>756</v>
      </c>
      <c r="O797" t="s">
        <v>756</v>
      </c>
      <c r="P797" t="s">
        <v>758</v>
      </c>
      <c r="Q797" t="s">
        <v>759</v>
      </c>
      <c r="R797" t="s">
        <v>759</v>
      </c>
      <c r="S797" t="s">
        <v>757</v>
      </c>
      <c r="T797" t="s">
        <v>757</v>
      </c>
      <c r="U797" t="s">
        <v>757</v>
      </c>
      <c r="V797" t="s">
        <v>773</v>
      </c>
      <c r="W797" t="s">
        <v>768</v>
      </c>
      <c r="X797" t="s">
        <v>4196</v>
      </c>
      <c r="Y797" t="str">
        <f t="shared" si="168"/>
        <v>marzo</v>
      </c>
      <c r="Z797">
        <f>YEAR(BD_PONDERACIONES[[#This Row],[Fecha Ejecución del Ticket]])</f>
        <v>2022</v>
      </c>
      <c r="AA797" t="str">
        <f t="shared" si="169"/>
        <v>marzo</v>
      </c>
      <c r="AB797">
        <f>YEAR(BD_PONDERACIONES[[#This Row],[Fecha de Inspección]])</f>
        <v>2022</v>
      </c>
      <c r="AC797">
        <f t="shared" si="170"/>
        <v>0.5</v>
      </c>
      <c r="AD797">
        <f t="shared" si="171"/>
        <v>0.5</v>
      </c>
      <c r="AE797">
        <f t="shared" si="172"/>
        <v>0.5</v>
      </c>
      <c r="AF797">
        <f t="shared" si="173"/>
        <v>0.5</v>
      </c>
      <c r="AG797">
        <f t="shared" si="174"/>
        <v>0.5</v>
      </c>
      <c r="AH797">
        <f t="shared" si="175"/>
        <v>0.5</v>
      </c>
      <c r="AI797">
        <f t="shared" si="176"/>
        <v>0.25</v>
      </c>
      <c r="AJ797">
        <f t="shared" si="177"/>
        <v>0.25</v>
      </c>
      <c r="AK797">
        <f t="shared" si="178"/>
        <v>0.5</v>
      </c>
      <c r="AL797">
        <f t="shared" si="179"/>
        <v>0</v>
      </c>
      <c r="AM797">
        <f t="shared" si="180"/>
        <v>0.17499999999999999</v>
      </c>
      <c r="AN797" s="6">
        <f t="shared" si="181"/>
        <v>0.83500000000000008</v>
      </c>
      <c r="AO797" t="str">
        <f>VLOOKUP(BD_PONDERACIONES[[#This Row],[Comuna]],Tabla3[#All],2,0)</f>
        <v>Cordillera</v>
      </c>
    </row>
    <row r="798" spans="1:41" x14ac:dyDescent="0.35">
      <c r="A798" t="s">
        <v>4197</v>
      </c>
      <c r="B798" t="s">
        <v>4198</v>
      </c>
      <c r="C798" t="s">
        <v>4199</v>
      </c>
      <c r="D798" s="5">
        <v>44637</v>
      </c>
      <c r="E798" s="5">
        <v>44626</v>
      </c>
      <c r="F798" t="s">
        <v>753</v>
      </c>
      <c r="G798" t="s">
        <v>4200</v>
      </c>
      <c r="H798" t="s">
        <v>3800</v>
      </c>
      <c r="J798" t="s">
        <v>756</v>
      </c>
      <c r="K798" t="s">
        <v>756</v>
      </c>
      <c r="L798" t="s">
        <v>757</v>
      </c>
      <c r="M798" t="s">
        <v>757</v>
      </c>
      <c r="N798" t="s">
        <v>757</v>
      </c>
      <c r="O798" t="s">
        <v>757</v>
      </c>
      <c r="P798" t="s">
        <v>765</v>
      </c>
      <c r="Q798" t="s">
        <v>759</v>
      </c>
      <c r="R798" t="s">
        <v>759</v>
      </c>
      <c r="S798" t="s">
        <v>757</v>
      </c>
      <c r="T798" t="s">
        <v>757</v>
      </c>
      <c r="U798" t="s">
        <v>757</v>
      </c>
      <c r="V798" t="s">
        <v>773</v>
      </c>
      <c r="W798" t="s">
        <v>773</v>
      </c>
      <c r="X798" t="s">
        <v>4201</v>
      </c>
      <c r="Y798" t="str">
        <f t="shared" si="168"/>
        <v>marzo</v>
      </c>
      <c r="Z798">
        <f>YEAR(BD_PONDERACIONES[[#This Row],[Fecha Ejecución del Ticket]])</f>
        <v>2022</v>
      </c>
      <c r="AA798" t="str">
        <f t="shared" si="169"/>
        <v>marzo</v>
      </c>
      <c r="AB798">
        <f>YEAR(BD_PONDERACIONES[[#This Row],[Fecha de Inspección]])</f>
        <v>2022</v>
      </c>
      <c r="AC798">
        <f t="shared" si="170"/>
        <v>0.5</v>
      </c>
      <c r="AD798">
        <f t="shared" si="171"/>
        <v>0.5</v>
      </c>
      <c r="AE798">
        <f t="shared" si="172"/>
        <v>0.5</v>
      </c>
      <c r="AF798">
        <f t="shared" si="173"/>
        <v>0.5</v>
      </c>
      <c r="AG798">
        <f t="shared" si="174"/>
        <v>0.5</v>
      </c>
      <c r="AH798">
        <f t="shared" si="175"/>
        <v>0.5</v>
      </c>
      <c r="AI798">
        <f t="shared" si="176"/>
        <v>0.25</v>
      </c>
      <c r="AJ798">
        <f t="shared" si="177"/>
        <v>0.25</v>
      </c>
      <c r="AK798">
        <f t="shared" si="178"/>
        <v>0.5</v>
      </c>
      <c r="AL798">
        <f t="shared" si="179"/>
        <v>0</v>
      </c>
      <c r="AM798">
        <f t="shared" si="180"/>
        <v>0</v>
      </c>
      <c r="AN798" s="6">
        <f t="shared" si="181"/>
        <v>0.8</v>
      </c>
      <c r="AO798" t="str">
        <f>VLOOKUP(BD_PONDERACIONES[[#This Row],[Comuna]],Tabla3[#All],2,0)</f>
        <v>Cordillera</v>
      </c>
    </row>
    <row r="799" spans="1:41" x14ac:dyDescent="0.35">
      <c r="A799" t="s">
        <v>4202</v>
      </c>
      <c r="B799" t="s">
        <v>4203</v>
      </c>
      <c r="C799" t="s">
        <v>4204</v>
      </c>
      <c r="D799" s="5">
        <v>44637</v>
      </c>
      <c r="E799" s="5">
        <v>44621</v>
      </c>
      <c r="F799" t="s">
        <v>763</v>
      </c>
      <c r="G799" t="s">
        <v>4205</v>
      </c>
      <c r="H799" t="s">
        <v>3800</v>
      </c>
      <c r="J799" t="s">
        <v>756</v>
      </c>
      <c r="K799" t="s">
        <v>756</v>
      </c>
      <c r="L799" t="s">
        <v>757</v>
      </c>
      <c r="M799" t="s">
        <v>757</v>
      </c>
      <c r="N799" t="s">
        <v>756</v>
      </c>
      <c r="O799" t="s">
        <v>756</v>
      </c>
      <c r="P799" t="s">
        <v>758</v>
      </c>
      <c r="Q799" t="s">
        <v>759</v>
      </c>
      <c r="R799" t="s">
        <v>759</v>
      </c>
      <c r="S799" t="s">
        <v>757</v>
      </c>
      <c r="T799" t="s">
        <v>757</v>
      </c>
      <c r="U799" t="s">
        <v>757</v>
      </c>
      <c r="V799" t="s">
        <v>756</v>
      </c>
      <c r="W799" t="s">
        <v>756</v>
      </c>
      <c r="X799" t="s">
        <v>4206</v>
      </c>
      <c r="Y799" t="str">
        <f t="shared" si="168"/>
        <v>marzo</v>
      </c>
      <c r="Z799">
        <f>YEAR(BD_PONDERACIONES[[#This Row],[Fecha Ejecución del Ticket]])</f>
        <v>2022</v>
      </c>
      <c r="AA799" t="str">
        <f t="shared" si="169"/>
        <v>marzo</v>
      </c>
      <c r="AB799">
        <f>YEAR(BD_PONDERACIONES[[#This Row],[Fecha de Inspección]])</f>
        <v>2022</v>
      </c>
      <c r="AC799">
        <f t="shared" si="170"/>
        <v>0.5</v>
      </c>
      <c r="AD799">
        <f t="shared" si="171"/>
        <v>0.5</v>
      </c>
      <c r="AE799">
        <f t="shared" si="172"/>
        <v>0.5</v>
      </c>
      <c r="AF799">
        <f t="shared" si="173"/>
        <v>0.5</v>
      </c>
      <c r="AG799">
        <f t="shared" si="174"/>
        <v>0.5</v>
      </c>
      <c r="AH799">
        <f t="shared" si="175"/>
        <v>0.5</v>
      </c>
      <c r="AI799">
        <f t="shared" si="176"/>
        <v>0.25</v>
      </c>
      <c r="AJ799">
        <f t="shared" si="177"/>
        <v>0.25</v>
      </c>
      <c r="AK799">
        <f t="shared" si="178"/>
        <v>0.5</v>
      </c>
      <c r="AL799">
        <f t="shared" si="179"/>
        <v>0.5</v>
      </c>
      <c r="AM799">
        <f t="shared" si="180"/>
        <v>0.5</v>
      </c>
      <c r="AN799" s="6">
        <f t="shared" si="181"/>
        <v>1</v>
      </c>
      <c r="AO799" t="str">
        <f>VLOOKUP(BD_PONDERACIONES[[#This Row],[Comuna]],Tabla3[#All],2,0)</f>
        <v>Cordillera</v>
      </c>
    </row>
    <row r="800" spans="1:41" x14ac:dyDescent="0.35">
      <c r="A800" t="s">
        <v>4207</v>
      </c>
      <c r="B800" t="s">
        <v>4208</v>
      </c>
      <c r="C800" t="s">
        <v>4209</v>
      </c>
      <c r="D800" s="5">
        <v>44637</v>
      </c>
      <c r="E800" s="5">
        <v>44626</v>
      </c>
      <c r="F800" t="s">
        <v>753</v>
      </c>
      <c r="G800" t="s">
        <v>4210</v>
      </c>
      <c r="H800" t="s">
        <v>3800</v>
      </c>
      <c r="J800" t="s">
        <v>756</v>
      </c>
      <c r="K800" t="s">
        <v>756</v>
      </c>
      <c r="L800" t="s">
        <v>757</v>
      </c>
      <c r="M800" t="s">
        <v>757</v>
      </c>
      <c r="N800" t="s">
        <v>756</v>
      </c>
      <c r="O800" t="s">
        <v>756</v>
      </c>
      <c r="P800" t="s">
        <v>765</v>
      </c>
      <c r="Q800" t="s">
        <v>759</v>
      </c>
      <c r="R800" t="s">
        <v>759</v>
      </c>
      <c r="S800" t="s">
        <v>757</v>
      </c>
      <c r="T800" t="s">
        <v>757</v>
      </c>
      <c r="U800" t="s">
        <v>756</v>
      </c>
      <c r="V800" t="s">
        <v>756</v>
      </c>
      <c r="W800" t="s">
        <v>773</v>
      </c>
      <c r="X800" t="s">
        <v>4211</v>
      </c>
      <c r="Y800" t="str">
        <f t="shared" si="168"/>
        <v>marzo</v>
      </c>
      <c r="Z800">
        <f>YEAR(BD_PONDERACIONES[[#This Row],[Fecha Ejecución del Ticket]])</f>
        <v>2022</v>
      </c>
      <c r="AA800" t="str">
        <f t="shared" si="169"/>
        <v>marzo</v>
      </c>
      <c r="AB800">
        <f>YEAR(BD_PONDERACIONES[[#This Row],[Fecha de Inspección]])</f>
        <v>2022</v>
      </c>
      <c r="AC800">
        <f t="shared" si="170"/>
        <v>0.5</v>
      </c>
      <c r="AD800">
        <f t="shared" si="171"/>
        <v>0.5</v>
      </c>
      <c r="AE800">
        <f t="shared" si="172"/>
        <v>0.5</v>
      </c>
      <c r="AF800">
        <f t="shared" si="173"/>
        <v>0.5</v>
      </c>
      <c r="AG800">
        <f t="shared" si="174"/>
        <v>0.5</v>
      </c>
      <c r="AH800">
        <f t="shared" si="175"/>
        <v>0.5</v>
      </c>
      <c r="AI800">
        <f t="shared" si="176"/>
        <v>0.25</v>
      </c>
      <c r="AJ800">
        <f t="shared" si="177"/>
        <v>0.25</v>
      </c>
      <c r="AK800">
        <f t="shared" si="178"/>
        <v>0.5</v>
      </c>
      <c r="AL800">
        <f t="shared" si="179"/>
        <v>0.5</v>
      </c>
      <c r="AM800">
        <f t="shared" si="180"/>
        <v>0</v>
      </c>
      <c r="AN800" s="6">
        <f t="shared" si="181"/>
        <v>0.9</v>
      </c>
      <c r="AO800" t="str">
        <f>VLOOKUP(BD_PONDERACIONES[[#This Row],[Comuna]],Tabla3[#All],2,0)</f>
        <v>Cordillera</v>
      </c>
    </row>
    <row r="801" spans="1:41" x14ac:dyDescent="0.35">
      <c r="A801" t="s">
        <v>4212</v>
      </c>
      <c r="B801" t="s">
        <v>4213</v>
      </c>
      <c r="C801" t="s">
        <v>4214</v>
      </c>
      <c r="D801" s="5">
        <v>44637</v>
      </c>
      <c r="E801" s="5">
        <v>44621</v>
      </c>
      <c r="F801" t="s">
        <v>763</v>
      </c>
      <c r="G801" t="s">
        <v>4215</v>
      </c>
      <c r="H801" t="s">
        <v>3800</v>
      </c>
      <c r="J801" t="s">
        <v>756</v>
      </c>
      <c r="K801" t="s">
        <v>756</v>
      </c>
      <c r="L801" t="s">
        <v>757</v>
      </c>
      <c r="M801" t="s">
        <v>757</v>
      </c>
      <c r="N801" t="s">
        <v>756</v>
      </c>
      <c r="O801" t="s">
        <v>756</v>
      </c>
      <c r="P801" t="s">
        <v>758</v>
      </c>
      <c r="Q801" t="s">
        <v>759</v>
      </c>
      <c r="R801" t="s">
        <v>759</v>
      </c>
      <c r="S801" t="s">
        <v>757</v>
      </c>
      <c r="T801" t="s">
        <v>757</v>
      </c>
      <c r="U801" t="s">
        <v>757</v>
      </c>
      <c r="V801" t="s">
        <v>773</v>
      </c>
      <c r="W801" t="s">
        <v>773</v>
      </c>
      <c r="X801" t="s">
        <v>4216</v>
      </c>
      <c r="Y801" t="str">
        <f t="shared" si="168"/>
        <v>marzo</v>
      </c>
      <c r="Z801">
        <f>YEAR(BD_PONDERACIONES[[#This Row],[Fecha Ejecución del Ticket]])</f>
        <v>2022</v>
      </c>
      <c r="AA801" t="str">
        <f t="shared" si="169"/>
        <v>marzo</v>
      </c>
      <c r="AB801">
        <f>YEAR(BD_PONDERACIONES[[#This Row],[Fecha de Inspección]])</f>
        <v>2022</v>
      </c>
      <c r="AC801">
        <f t="shared" si="170"/>
        <v>0.5</v>
      </c>
      <c r="AD801">
        <f t="shared" si="171"/>
        <v>0.5</v>
      </c>
      <c r="AE801">
        <f t="shared" si="172"/>
        <v>0.5</v>
      </c>
      <c r="AF801">
        <f t="shared" si="173"/>
        <v>0.5</v>
      </c>
      <c r="AG801">
        <f t="shared" si="174"/>
        <v>0.5</v>
      </c>
      <c r="AH801">
        <f t="shared" si="175"/>
        <v>0.5</v>
      </c>
      <c r="AI801">
        <f t="shared" si="176"/>
        <v>0.25</v>
      </c>
      <c r="AJ801">
        <f t="shared" si="177"/>
        <v>0.25</v>
      </c>
      <c r="AK801">
        <f t="shared" si="178"/>
        <v>0.5</v>
      </c>
      <c r="AL801">
        <f t="shared" si="179"/>
        <v>0</v>
      </c>
      <c r="AM801">
        <f t="shared" si="180"/>
        <v>0</v>
      </c>
      <c r="AN801" s="6">
        <f t="shared" si="181"/>
        <v>0.8</v>
      </c>
      <c r="AO801" t="str">
        <f>VLOOKUP(BD_PONDERACIONES[[#This Row],[Comuna]],Tabla3[#All],2,0)</f>
        <v>Cordillera</v>
      </c>
    </row>
    <row r="802" spans="1:41" x14ac:dyDescent="0.35">
      <c r="A802" t="s">
        <v>4217</v>
      </c>
      <c r="B802" t="s">
        <v>4218</v>
      </c>
      <c r="C802" t="s">
        <v>4219</v>
      </c>
      <c r="D802" s="5">
        <v>44637</v>
      </c>
      <c r="E802" s="5">
        <v>44562</v>
      </c>
      <c r="F802" t="s">
        <v>753</v>
      </c>
      <c r="G802" t="s">
        <v>4220</v>
      </c>
      <c r="H802" t="s">
        <v>1809</v>
      </c>
      <c r="J802" t="s">
        <v>756</v>
      </c>
      <c r="K802" t="s">
        <v>756</v>
      </c>
      <c r="L802" t="s">
        <v>757</v>
      </c>
      <c r="M802" t="s">
        <v>757</v>
      </c>
      <c r="N802" t="s">
        <v>756</v>
      </c>
      <c r="O802" t="s">
        <v>756</v>
      </c>
      <c r="P802" t="s">
        <v>758</v>
      </c>
      <c r="Q802" t="s">
        <v>759</v>
      </c>
      <c r="R802" t="s">
        <v>759</v>
      </c>
      <c r="S802" t="s">
        <v>757</v>
      </c>
      <c r="T802" t="s">
        <v>757</v>
      </c>
      <c r="U802" t="s">
        <v>757</v>
      </c>
      <c r="V802" t="s">
        <v>756</v>
      </c>
      <c r="W802" t="s">
        <v>756</v>
      </c>
      <c r="X802" t="s">
        <v>4221</v>
      </c>
      <c r="Y802" t="str">
        <f t="shared" si="168"/>
        <v>enero</v>
      </c>
      <c r="Z802">
        <f>YEAR(BD_PONDERACIONES[[#This Row],[Fecha Ejecución del Ticket]])</f>
        <v>2022</v>
      </c>
      <c r="AA802" t="str">
        <f t="shared" si="169"/>
        <v>marzo</v>
      </c>
      <c r="AB802">
        <f>YEAR(BD_PONDERACIONES[[#This Row],[Fecha de Inspección]])</f>
        <v>2022</v>
      </c>
      <c r="AC802">
        <f t="shared" si="170"/>
        <v>0.5</v>
      </c>
      <c r="AD802">
        <f t="shared" si="171"/>
        <v>0.5</v>
      </c>
      <c r="AE802">
        <f t="shared" si="172"/>
        <v>0.5</v>
      </c>
      <c r="AF802">
        <f t="shared" si="173"/>
        <v>0.5</v>
      </c>
      <c r="AG802">
        <f t="shared" si="174"/>
        <v>0.5</v>
      </c>
      <c r="AH802">
        <f t="shared" si="175"/>
        <v>0.5</v>
      </c>
      <c r="AI802">
        <f t="shared" si="176"/>
        <v>0.25</v>
      </c>
      <c r="AJ802">
        <f t="shared" si="177"/>
        <v>0.25</v>
      </c>
      <c r="AK802">
        <f t="shared" si="178"/>
        <v>0.5</v>
      </c>
      <c r="AL802">
        <f t="shared" si="179"/>
        <v>0.5</v>
      </c>
      <c r="AM802">
        <f t="shared" si="180"/>
        <v>0.5</v>
      </c>
      <c r="AN802" s="6">
        <f t="shared" si="181"/>
        <v>1</v>
      </c>
      <c r="AO802" t="str">
        <f>VLOOKUP(BD_PONDERACIONES[[#This Row],[Comuna]],Tabla3[#All],2,0)</f>
        <v>Florida</v>
      </c>
    </row>
    <row r="803" spans="1:41" x14ac:dyDescent="0.35">
      <c r="A803" t="s">
        <v>4222</v>
      </c>
      <c r="B803" t="s">
        <v>4223</v>
      </c>
      <c r="C803" t="s">
        <v>4224</v>
      </c>
      <c r="D803" s="5">
        <v>44637</v>
      </c>
      <c r="E803" s="5">
        <v>44621</v>
      </c>
      <c r="F803" t="s">
        <v>763</v>
      </c>
      <c r="G803" t="s">
        <v>4225</v>
      </c>
      <c r="H803" t="s">
        <v>3800</v>
      </c>
      <c r="J803" t="s">
        <v>756</v>
      </c>
      <c r="K803" t="s">
        <v>756</v>
      </c>
      <c r="L803" t="s">
        <v>757</v>
      </c>
      <c r="M803" t="s">
        <v>757</v>
      </c>
      <c r="N803" t="s">
        <v>756</v>
      </c>
      <c r="O803" t="s">
        <v>756</v>
      </c>
      <c r="P803" t="s">
        <v>758</v>
      </c>
      <c r="Q803" t="s">
        <v>759</v>
      </c>
      <c r="R803" t="s">
        <v>759</v>
      </c>
      <c r="S803" t="s">
        <v>757</v>
      </c>
      <c r="T803" t="s">
        <v>757</v>
      </c>
      <c r="U803" t="s">
        <v>757</v>
      </c>
      <c r="V803" t="s">
        <v>756</v>
      </c>
      <c r="W803" t="s">
        <v>756</v>
      </c>
      <c r="X803" t="s">
        <v>1712</v>
      </c>
      <c r="Y803" t="str">
        <f t="shared" si="168"/>
        <v>marzo</v>
      </c>
      <c r="Z803">
        <f>YEAR(BD_PONDERACIONES[[#This Row],[Fecha Ejecución del Ticket]])</f>
        <v>2022</v>
      </c>
      <c r="AA803" t="str">
        <f t="shared" si="169"/>
        <v>marzo</v>
      </c>
      <c r="AB803">
        <f>YEAR(BD_PONDERACIONES[[#This Row],[Fecha de Inspección]])</f>
        <v>2022</v>
      </c>
      <c r="AC803">
        <f t="shared" si="170"/>
        <v>0.5</v>
      </c>
      <c r="AD803">
        <f t="shared" si="171"/>
        <v>0.5</v>
      </c>
      <c r="AE803">
        <f t="shared" si="172"/>
        <v>0.5</v>
      </c>
      <c r="AF803">
        <f t="shared" si="173"/>
        <v>0.5</v>
      </c>
      <c r="AG803">
        <f t="shared" si="174"/>
        <v>0.5</v>
      </c>
      <c r="AH803">
        <f t="shared" si="175"/>
        <v>0.5</v>
      </c>
      <c r="AI803">
        <f t="shared" si="176"/>
        <v>0.25</v>
      </c>
      <c r="AJ803">
        <f t="shared" si="177"/>
        <v>0.25</v>
      </c>
      <c r="AK803">
        <f t="shared" si="178"/>
        <v>0.5</v>
      </c>
      <c r="AL803">
        <f t="shared" si="179"/>
        <v>0.5</v>
      </c>
      <c r="AM803">
        <f t="shared" si="180"/>
        <v>0.5</v>
      </c>
      <c r="AN803" s="6">
        <f t="shared" si="181"/>
        <v>1</v>
      </c>
      <c r="AO803" t="str">
        <f>VLOOKUP(BD_PONDERACIONES[[#This Row],[Comuna]],Tabla3[#All],2,0)</f>
        <v>Cordillera</v>
      </c>
    </row>
    <row r="804" spans="1:41" x14ac:dyDescent="0.35">
      <c r="A804" t="s">
        <v>4226</v>
      </c>
      <c r="B804" t="s">
        <v>4227</v>
      </c>
      <c r="C804" t="s">
        <v>4228</v>
      </c>
      <c r="D804" s="5">
        <v>44637</v>
      </c>
      <c r="E804" s="5">
        <v>44621</v>
      </c>
      <c r="F804" t="s">
        <v>763</v>
      </c>
      <c r="G804" t="s">
        <v>4229</v>
      </c>
      <c r="H804" t="s">
        <v>3800</v>
      </c>
      <c r="J804" t="s">
        <v>756</v>
      </c>
      <c r="K804" t="s">
        <v>756</v>
      </c>
      <c r="L804" t="s">
        <v>757</v>
      </c>
      <c r="M804" t="s">
        <v>757</v>
      </c>
      <c r="N804" t="s">
        <v>756</v>
      </c>
      <c r="O804" t="s">
        <v>756</v>
      </c>
      <c r="P804" t="s">
        <v>765</v>
      </c>
      <c r="Q804" t="s">
        <v>4230</v>
      </c>
      <c r="R804" t="s">
        <v>4231</v>
      </c>
      <c r="S804" t="s">
        <v>756</v>
      </c>
      <c r="T804" t="s">
        <v>756</v>
      </c>
      <c r="U804" t="s">
        <v>756</v>
      </c>
      <c r="V804" t="s">
        <v>756</v>
      </c>
      <c r="W804" t="s">
        <v>756</v>
      </c>
      <c r="X804" t="s">
        <v>4232</v>
      </c>
      <c r="Y804" t="str">
        <f t="shared" si="168"/>
        <v>marzo</v>
      </c>
      <c r="Z804">
        <f>YEAR(BD_PONDERACIONES[[#This Row],[Fecha Ejecución del Ticket]])</f>
        <v>2022</v>
      </c>
      <c r="AA804" t="str">
        <f t="shared" si="169"/>
        <v>marzo</v>
      </c>
      <c r="AB804">
        <f>YEAR(BD_PONDERACIONES[[#This Row],[Fecha de Inspección]])</f>
        <v>2022</v>
      </c>
      <c r="AC804">
        <f t="shared" si="170"/>
        <v>0.5</v>
      </c>
      <c r="AD804">
        <f t="shared" si="171"/>
        <v>0.5</v>
      </c>
      <c r="AE804">
        <f t="shared" si="172"/>
        <v>0.5</v>
      </c>
      <c r="AF804">
        <f t="shared" si="173"/>
        <v>0.5</v>
      </c>
      <c r="AG804">
        <f t="shared" si="174"/>
        <v>0.5</v>
      </c>
      <c r="AH804">
        <f t="shared" si="175"/>
        <v>0.5</v>
      </c>
      <c r="AI804">
        <f t="shared" si="176"/>
        <v>0.25</v>
      </c>
      <c r="AJ804">
        <f t="shared" si="177"/>
        <v>0.25</v>
      </c>
      <c r="AK804">
        <f t="shared" si="178"/>
        <v>0.5</v>
      </c>
      <c r="AL804">
        <f t="shared" si="179"/>
        <v>0.5</v>
      </c>
      <c r="AM804">
        <f t="shared" si="180"/>
        <v>0.5</v>
      </c>
      <c r="AN804" s="6">
        <f t="shared" si="181"/>
        <v>1</v>
      </c>
      <c r="AO804" t="str">
        <f>VLOOKUP(BD_PONDERACIONES[[#This Row],[Comuna]],Tabla3[#All],2,0)</f>
        <v>Cordillera</v>
      </c>
    </row>
    <row r="805" spans="1:41" x14ac:dyDescent="0.35">
      <c r="A805" t="s">
        <v>4233</v>
      </c>
      <c r="B805" t="s">
        <v>4234</v>
      </c>
      <c r="C805" t="s">
        <v>4235</v>
      </c>
      <c r="D805" s="5">
        <v>44637</v>
      </c>
      <c r="E805" s="5">
        <v>44627</v>
      </c>
      <c r="F805" t="s">
        <v>753</v>
      </c>
      <c r="G805" t="s">
        <v>4236</v>
      </c>
      <c r="H805" t="s">
        <v>3800</v>
      </c>
      <c r="J805" t="s">
        <v>756</v>
      </c>
      <c r="K805" t="s">
        <v>756</v>
      </c>
      <c r="L805" t="s">
        <v>757</v>
      </c>
      <c r="M805" t="s">
        <v>757</v>
      </c>
      <c r="N805" t="s">
        <v>756</v>
      </c>
      <c r="O805" t="s">
        <v>756</v>
      </c>
      <c r="P805" t="s">
        <v>758</v>
      </c>
      <c r="Q805" t="s">
        <v>759</v>
      </c>
      <c r="R805" t="s">
        <v>759</v>
      </c>
      <c r="S805" t="s">
        <v>757</v>
      </c>
      <c r="T805" t="s">
        <v>757</v>
      </c>
      <c r="U805" t="s">
        <v>757</v>
      </c>
      <c r="V805" t="s">
        <v>756</v>
      </c>
      <c r="W805" t="s">
        <v>756</v>
      </c>
      <c r="X805" t="s">
        <v>4237</v>
      </c>
      <c r="Y805" t="str">
        <f t="shared" si="168"/>
        <v>marzo</v>
      </c>
      <c r="Z805">
        <f>YEAR(BD_PONDERACIONES[[#This Row],[Fecha Ejecución del Ticket]])</f>
        <v>2022</v>
      </c>
      <c r="AA805" t="str">
        <f t="shared" si="169"/>
        <v>marzo</v>
      </c>
      <c r="AB805">
        <f>YEAR(BD_PONDERACIONES[[#This Row],[Fecha de Inspección]])</f>
        <v>2022</v>
      </c>
      <c r="AC805">
        <f t="shared" si="170"/>
        <v>0.5</v>
      </c>
      <c r="AD805">
        <f t="shared" si="171"/>
        <v>0.5</v>
      </c>
      <c r="AE805">
        <f t="shared" si="172"/>
        <v>0.5</v>
      </c>
      <c r="AF805">
        <f t="shared" si="173"/>
        <v>0.5</v>
      </c>
      <c r="AG805">
        <f t="shared" si="174"/>
        <v>0.5</v>
      </c>
      <c r="AH805">
        <f t="shared" si="175"/>
        <v>0.5</v>
      </c>
      <c r="AI805">
        <f t="shared" si="176"/>
        <v>0.25</v>
      </c>
      <c r="AJ805">
        <f t="shared" si="177"/>
        <v>0.25</v>
      </c>
      <c r="AK805">
        <f t="shared" si="178"/>
        <v>0.5</v>
      </c>
      <c r="AL805">
        <f t="shared" si="179"/>
        <v>0.5</v>
      </c>
      <c r="AM805">
        <f t="shared" si="180"/>
        <v>0.5</v>
      </c>
      <c r="AN805" s="6">
        <f t="shared" si="181"/>
        <v>1</v>
      </c>
      <c r="AO805" t="str">
        <f>VLOOKUP(BD_PONDERACIONES[[#This Row],[Comuna]],Tabla3[#All],2,0)</f>
        <v>Cordillera</v>
      </c>
    </row>
    <row r="806" spans="1:41" x14ac:dyDescent="0.35">
      <c r="A806" t="s">
        <v>4238</v>
      </c>
      <c r="B806" t="s">
        <v>4239</v>
      </c>
      <c r="C806" t="s">
        <v>4407</v>
      </c>
      <c r="D806" s="5">
        <v>44637</v>
      </c>
      <c r="E806" s="5">
        <v>44626</v>
      </c>
      <c r="F806" t="s">
        <v>753</v>
      </c>
      <c r="G806" t="s">
        <v>4240</v>
      </c>
      <c r="H806" t="s">
        <v>3800</v>
      </c>
      <c r="J806" t="s">
        <v>756</v>
      </c>
      <c r="K806" t="s">
        <v>756</v>
      </c>
      <c r="L806" t="s">
        <v>757</v>
      </c>
      <c r="M806" t="s">
        <v>757</v>
      </c>
      <c r="N806" t="s">
        <v>756</v>
      </c>
      <c r="O806" t="s">
        <v>756</v>
      </c>
      <c r="P806" t="s">
        <v>758</v>
      </c>
      <c r="Q806" t="s">
        <v>759</v>
      </c>
      <c r="R806" t="s">
        <v>759</v>
      </c>
      <c r="S806" t="s">
        <v>757</v>
      </c>
      <c r="T806" t="s">
        <v>757</v>
      </c>
      <c r="U806" t="s">
        <v>757</v>
      </c>
      <c r="V806" t="s">
        <v>756</v>
      </c>
      <c r="W806" t="s">
        <v>756</v>
      </c>
      <c r="X806" t="s">
        <v>4241</v>
      </c>
      <c r="Y806" t="str">
        <f t="shared" si="168"/>
        <v>marzo</v>
      </c>
      <c r="Z806">
        <f>YEAR(BD_PONDERACIONES[[#This Row],[Fecha Ejecución del Ticket]])</f>
        <v>2022</v>
      </c>
      <c r="AA806" t="str">
        <f t="shared" si="169"/>
        <v>marzo</v>
      </c>
      <c r="AB806">
        <f>YEAR(BD_PONDERACIONES[[#This Row],[Fecha de Inspección]])</f>
        <v>2022</v>
      </c>
      <c r="AC806">
        <f t="shared" si="170"/>
        <v>0.5</v>
      </c>
      <c r="AD806">
        <f t="shared" si="171"/>
        <v>0.5</v>
      </c>
      <c r="AE806">
        <f t="shared" si="172"/>
        <v>0.5</v>
      </c>
      <c r="AF806">
        <f t="shared" si="173"/>
        <v>0.5</v>
      </c>
      <c r="AG806">
        <f t="shared" si="174"/>
        <v>0.5</v>
      </c>
      <c r="AH806">
        <f t="shared" si="175"/>
        <v>0.5</v>
      </c>
      <c r="AI806">
        <f t="shared" si="176"/>
        <v>0.25</v>
      </c>
      <c r="AJ806">
        <f t="shared" si="177"/>
        <v>0.25</v>
      </c>
      <c r="AK806">
        <f t="shared" si="178"/>
        <v>0.5</v>
      </c>
      <c r="AL806">
        <f t="shared" si="179"/>
        <v>0.5</v>
      </c>
      <c r="AM806">
        <f t="shared" si="180"/>
        <v>0.5</v>
      </c>
      <c r="AN806" s="6">
        <f t="shared" si="181"/>
        <v>1</v>
      </c>
      <c r="AO806" t="str">
        <f>VLOOKUP(BD_PONDERACIONES[[#This Row],[Comuna]],Tabla3[#All],2,0)</f>
        <v>Cordillera</v>
      </c>
    </row>
    <row r="807" spans="1:41" x14ac:dyDescent="0.35">
      <c r="A807" t="s">
        <v>4111</v>
      </c>
      <c r="B807" t="s">
        <v>4112</v>
      </c>
      <c r="C807" t="s">
        <v>4113</v>
      </c>
      <c r="D807" s="5">
        <v>44638</v>
      </c>
      <c r="E807" s="5">
        <v>44623</v>
      </c>
      <c r="F807" t="s">
        <v>763</v>
      </c>
      <c r="G807" t="s">
        <v>4114</v>
      </c>
      <c r="H807" t="s">
        <v>3800</v>
      </c>
      <c r="J807" t="s">
        <v>756</v>
      </c>
      <c r="K807" t="s">
        <v>756</v>
      </c>
      <c r="L807" t="s">
        <v>757</v>
      </c>
      <c r="M807" t="s">
        <v>757</v>
      </c>
      <c r="N807" t="s">
        <v>756</v>
      </c>
      <c r="O807" t="s">
        <v>756</v>
      </c>
      <c r="P807" t="s">
        <v>758</v>
      </c>
      <c r="Q807" t="s">
        <v>759</v>
      </c>
      <c r="R807" t="s">
        <v>759</v>
      </c>
      <c r="S807" t="s">
        <v>757</v>
      </c>
      <c r="T807" t="s">
        <v>757</v>
      </c>
      <c r="U807" t="s">
        <v>757</v>
      </c>
      <c r="V807" t="s">
        <v>773</v>
      </c>
      <c r="W807" t="s">
        <v>773</v>
      </c>
      <c r="X807" t="s">
        <v>4115</v>
      </c>
      <c r="Y807" t="str">
        <f t="shared" si="168"/>
        <v>marzo</v>
      </c>
      <c r="Z807">
        <f>YEAR(BD_PONDERACIONES[[#This Row],[Fecha Ejecución del Ticket]])</f>
        <v>2022</v>
      </c>
      <c r="AA807" t="str">
        <f t="shared" si="169"/>
        <v>marzo</v>
      </c>
      <c r="AB807">
        <f>YEAR(BD_PONDERACIONES[[#This Row],[Fecha de Inspección]])</f>
        <v>2022</v>
      </c>
      <c r="AC807">
        <f t="shared" si="170"/>
        <v>0.5</v>
      </c>
      <c r="AD807">
        <f t="shared" si="171"/>
        <v>0.5</v>
      </c>
      <c r="AE807">
        <f t="shared" si="172"/>
        <v>0.5</v>
      </c>
      <c r="AF807">
        <f t="shared" si="173"/>
        <v>0.5</v>
      </c>
      <c r="AG807">
        <f t="shared" si="174"/>
        <v>0.5</v>
      </c>
      <c r="AH807">
        <f t="shared" si="175"/>
        <v>0.5</v>
      </c>
      <c r="AI807">
        <f t="shared" si="176"/>
        <v>0.25</v>
      </c>
      <c r="AJ807">
        <f t="shared" si="177"/>
        <v>0.25</v>
      </c>
      <c r="AK807">
        <f t="shared" si="178"/>
        <v>0.5</v>
      </c>
      <c r="AL807">
        <f t="shared" si="179"/>
        <v>0</v>
      </c>
      <c r="AM807">
        <f t="shared" si="180"/>
        <v>0</v>
      </c>
      <c r="AN807" s="6">
        <f t="shared" si="181"/>
        <v>0.8</v>
      </c>
      <c r="AO807" t="str">
        <f>VLOOKUP(BD_PONDERACIONES[[#This Row],[Comuna]],Tabla3[#All],2,0)</f>
        <v>Cordillera</v>
      </c>
    </row>
    <row r="808" spans="1:41" x14ac:dyDescent="0.35">
      <c r="A808" t="s">
        <v>4116</v>
      </c>
      <c r="B808" t="s">
        <v>4117</v>
      </c>
      <c r="C808" t="s">
        <v>4118</v>
      </c>
      <c r="D808" s="5">
        <v>44638</v>
      </c>
      <c r="E808" s="5">
        <v>44621</v>
      </c>
      <c r="F808" t="s">
        <v>753</v>
      </c>
      <c r="G808" t="s">
        <v>4119</v>
      </c>
      <c r="H808" t="s">
        <v>3800</v>
      </c>
      <c r="J808" t="s">
        <v>756</v>
      </c>
      <c r="K808" t="s">
        <v>756</v>
      </c>
      <c r="L808" t="s">
        <v>757</v>
      </c>
      <c r="M808" t="s">
        <v>757</v>
      </c>
      <c r="N808" t="s">
        <v>756</v>
      </c>
      <c r="O808" t="s">
        <v>756</v>
      </c>
      <c r="P808" t="s">
        <v>765</v>
      </c>
      <c r="Q808" t="s">
        <v>759</v>
      </c>
      <c r="R808" t="s">
        <v>759</v>
      </c>
      <c r="S808" t="s">
        <v>756</v>
      </c>
      <c r="T808" t="s">
        <v>756</v>
      </c>
      <c r="U808" t="s">
        <v>756</v>
      </c>
      <c r="V808" t="s">
        <v>756</v>
      </c>
      <c r="W808" t="s">
        <v>756</v>
      </c>
      <c r="X808" t="s">
        <v>4120</v>
      </c>
      <c r="Y808" t="str">
        <f t="shared" si="168"/>
        <v>marzo</v>
      </c>
      <c r="Z808">
        <f>YEAR(BD_PONDERACIONES[[#This Row],[Fecha Ejecución del Ticket]])</f>
        <v>2022</v>
      </c>
      <c r="AA808" t="str">
        <f t="shared" si="169"/>
        <v>marzo</v>
      </c>
      <c r="AB808">
        <f>YEAR(BD_PONDERACIONES[[#This Row],[Fecha de Inspección]])</f>
        <v>2022</v>
      </c>
      <c r="AC808">
        <f t="shared" si="170"/>
        <v>0.5</v>
      </c>
      <c r="AD808">
        <f t="shared" si="171"/>
        <v>0.5</v>
      </c>
      <c r="AE808">
        <f t="shared" si="172"/>
        <v>0.5</v>
      </c>
      <c r="AF808">
        <f t="shared" si="173"/>
        <v>0.5</v>
      </c>
      <c r="AG808">
        <f t="shared" si="174"/>
        <v>0.5</v>
      </c>
      <c r="AH808">
        <f t="shared" si="175"/>
        <v>0.5</v>
      </c>
      <c r="AI808">
        <f t="shared" si="176"/>
        <v>0.25</v>
      </c>
      <c r="AJ808">
        <f t="shared" si="177"/>
        <v>0.25</v>
      </c>
      <c r="AK808">
        <f t="shared" si="178"/>
        <v>0.5</v>
      </c>
      <c r="AL808">
        <f t="shared" si="179"/>
        <v>0.5</v>
      </c>
      <c r="AM808">
        <f t="shared" si="180"/>
        <v>0.5</v>
      </c>
      <c r="AN808" s="6">
        <f t="shared" si="181"/>
        <v>1</v>
      </c>
      <c r="AO808" t="str">
        <f>VLOOKUP(BD_PONDERACIONES[[#This Row],[Comuna]],Tabla3[#All],2,0)</f>
        <v>Cordillera</v>
      </c>
    </row>
    <row r="809" spans="1:41" x14ac:dyDescent="0.35">
      <c r="A809" t="s">
        <v>4121</v>
      </c>
      <c r="B809" t="s">
        <v>4122</v>
      </c>
      <c r="C809" t="s">
        <v>4123</v>
      </c>
      <c r="D809" s="5">
        <v>44638</v>
      </c>
      <c r="E809" s="5">
        <v>44623</v>
      </c>
      <c r="F809" t="s">
        <v>763</v>
      </c>
      <c r="G809" t="s">
        <v>4124</v>
      </c>
      <c r="H809" t="s">
        <v>3800</v>
      </c>
      <c r="J809" t="s">
        <v>756</v>
      </c>
      <c r="K809" t="s">
        <v>756</v>
      </c>
      <c r="L809" t="s">
        <v>757</v>
      </c>
      <c r="M809" t="s">
        <v>757</v>
      </c>
      <c r="N809" t="s">
        <v>756</v>
      </c>
      <c r="O809" t="s">
        <v>756</v>
      </c>
      <c r="P809" t="s">
        <v>765</v>
      </c>
      <c r="Q809" t="s">
        <v>4125</v>
      </c>
      <c r="R809" t="s">
        <v>4126</v>
      </c>
      <c r="S809" t="s">
        <v>756</v>
      </c>
      <c r="T809" t="s">
        <v>756</v>
      </c>
      <c r="U809" t="s">
        <v>756</v>
      </c>
      <c r="V809" t="s">
        <v>756</v>
      </c>
      <c r="W809" t="s">
        <v>756</v>
      </c>
      <c r="X809" t="s">
        <v>769</v>
      </c>
      <c r="Y809" t="str">
        <f t="shared" si="168"/>
        <v>marzo</v>
      </c>
      <c r="Z809">
        <f>YEAR(BD_PONDERACIONES[[#This Row],[Fecha Ejecución del Ticket]])</f>
        <v>2022</v>
      </c>
      <c r="AA809" t="str">
        <f t="shared" si="169"/>
        <v>marzo</v>
      </c>
      <c r="AB809">
        <f>YEAR(BD_PONDERACIONES[[#This Row],[Fecha de Inspección]])</f>
        <v>2022</v>
      </c>
      <c r="AC809">
        <f t="shared" si="170"/>
        <v>0.5</v>
      </c>
      <c r="AD809">
        <f t="shared" si="171"/>
        <v>0.5</v>
      </c>
      <c r="AE809">
        <f t="shared" si="172"/>
        <v>0.5</v>
      </c>
      <c r="AF809">
        <f t="shared" si="173"/>
        <v>0.5</v>
      </c>
      <c r="AG809">
        <f t="shared" si="174"/>
        <v>0.5</v>
      </c>
      <c r="AH809">
        <f t="shared" si="175"/>
        <v>0.5</v>
      </c>
      <c r="AI809">
        <f t="shared" si="176"/>
        <v>0.25</v>
      </c>
      <c r="AJ809">
        <f t="shared" si="177"/>
        <v>0.25</v>
      </c>
      <c r="AK809">
        <f t="shared" si="178"/>
        <v>0.5</v>
      </c>
      <c r="AL809">
        <f t="shared" si="179"/>
        <v>0.5</v>
      </c>
      <c r="AM809">
        <f t="shared" si="180"/>
        <v>0.5</v>
      </c>
      <c r="AN809" s="6">
        <f t="shared" si="181"/>
        <v>1</v>
      </c>
      <c r="AO809" t="str">
        <f>VLOOKUP(BD_PONDERACIONES[[#This Row],[Comuna]],Tabla3[#All],2,0)</f>
        <v>Cordillera</v>
      </c>
    </row>
    <row r="810" spans="1:41" x14ac:dyDescent="0.35">
      <c r="A810" t="s">
        <v>4127</v>
      </c>
      <c r="B810" t="s">
        <v>4128</v>
      </c>
      <c r="C810" t="s">
        <v>4129</v>
      </c>
      <c r="D810" s="5">
        <v>44638</v>
      </c>
      <c r="E810" s="5">
        <v>44622</v>
      </c>
      <c r="F810" t="s">
        <v>753</v>
      </c>
      <c r="G810" t="s">
        <v>4130</v>
      </c>
      <c r="H810" t="s">
        <v>3800</v>
      </c>
      <c r="J810" t="s">
        <v>756</v>
      </c>
      <c r="K810" t="s">
        <v>756</v>
      </c>
      <c r="L810" t="s">
        <v>757</v>
      </c>
      <c r="M810" t="s">
        <v>757</v>
      </c>
      <c r="N810" t="s">
        <v>756</v>
      </c>
      <c r="O810" t="s">
        <v>756</v>
      </c>
      <c r="P810" t="s">
        <v>758</v>
      </c>
      <c r="Q810" t="s">
        <v>759</v>
      </c>
      <c r="R810" t="s">
        <v>759</v>
      </c>
      <c r="S810" t="s">
        <v>757</v>
      </c>
      <c r="T810" t="s">
        <v>757</v>
      </c>
      <c r="U810" t="s">
        <v>757</v>
      </c>
      <c r="V810" t="s">
        <v>756</v>
      </c>
      <c r="W810" t="s">
        <v>756</v>
      </c>
      <c r="X810" t="s">
        <v>885</v>
      </c>
      <c r="Y810" t="str">
        <f t="shared" si="168"/>
        <v>marzo</v>
      </c>
      <c r="Z810">
        <f>YEAR(BD_PONDERACIONES[[#This Row],[Fecha Ejecución del Ticket]])</f>
        <v>2022</v>
      </c>
      <c r="AA810" t="str">
        <f t="shared" si="169"/>
        <v>marzo</v>
      </c>
      <c r="AB810">
        <f>YEAR(BD_PONDERACIONES[[#This Row],[Fecha de Inspección]])</f>
        <v>2022</v>
      </c>
      <c r="AC810">
        <f t="shared" si="170"/>
        <v>0.5</v>
      </c>
      <c r="AD810">
        <f t="shared" si="171"/>
        <v>0.5</v>
      </c>
      <c r="AE810">
        <f t="shared" si="172"/>
        <v>0.5</v>
      </c>
      <c r="AF810">
        <f t="shared" si="173"/>
        <v>0.5</v>
      </c>
      <c r="AG810">
        <f t="shared" si="174"/>
        <v>0.5</v>
      </c>
      <c r="AH810">
        <f t="shared" si="175"/>
        <v>0.5</v>
      </c>
      <c r="AI810">
        <f t="shared" si="176"/>
        <v>0.25</v>
      </c>
      <c r="AJ810">
        <f t="shared" si="177"/>
        <v>0.25</v>
      </c>
      <c r="AK810">
        <f t="shared" si="178"/>
        <v>0.5</v>
      </c>
      <c r="AL810">
        <f t="shared" si="179"/>
        <v>0.5</v>
      </c>
      <c r="AM810">
        <f t="shared" si="180"/>
        <v>0.5</v>
      </c>
      <c r="AN810" s="6">
        <f t="shared" si="181"/>
        <v>1</v>
      </c>
      <c r="AO810" t="str">
        <f>VLOOKUP(BD_PONDERACIONES[[#This Row],[Comuna]],Tabla3[#All],2,0)</f>
        <v>Cordillera</v>
      </c>
    </row>
    <row r="811" spans="1:41" x14ac:dyDescent="0.35">
      <c r="A811" t="s">
        <v>4131</v>
      </c>
      <c r="B811" t="s">
        <v>4132</v>
      </c>
      <c r="C811" t="s">
        <v>4133</v>
      </c>
      <c r="D811" s="5">
        <v>44638</v>
      </c>
      <c r="E811" s="5">
        <v>44622</v>
      </c>
      <c r="F811" t="s">
        <v>763</v>
      </c>
      <c r="G811" t="s">
        <v>4134</v>
      </c>
      <c r="H811" t="s">
        <v>3800</v>
      </c>
      <c r="J811" t="s">
        <v>756</v>
      </c>
      <c r="K811" t="s">
        <v>756</v>
      </c>
      <c r="L811" t="s">
        <v>757</v>
      </c>
      <c r="M811" t="s">
        <v>757</v>
      </c>
      <c r="N811" t="s">
        <v>756</v>
      </c>
      <c r="O811" t="s">
        <v>756</v>
      </c>
      <c r="P811" t="s">
        <v>765</v>
      </c>
      <c r="Q811" t="s">
        <v>759</v>
      </c>
      <c r="R811" t="s">
        <v>759</v>
      </c>
      <c r="S811" t="s">
        <v>757</v>
      </c>
      <c r="T811" t="s">
        <v>757</v>
      </c>
      <c r="U811" t="s">
        <v>756</v>
      </c>
      <c r="V811" t="s">
        <v>756</v>
      </c>
      <c r="W811" t="s">
        <v>768</v>
      </c>
      <c r="X811" t="s">
        <v>4135</v>
      </c>
      <c r="Y811" t="str">
        <f t="shared" si="168"/>
        <v>marzo</v>
      </c>
      <c r="Z811">
        <f>YEAR(BD_PONDERACIONES[[#This Row],[Fecha Ejecución del Ticket]])</f>
        <v>2022</v>
      </c>
      <c r="AA811" t="str">
        <f t="shared" si="169"/>
        <v>marzo</v>
      </c>
      <c r="AB811">
        <f>YEAR(BD_PONDERACIONES[[#This Row],[Fecha de Inspección]])</f>
        <v>2022</v>
      </c>
      <c r="AC811">
        <f t="shared" si="170"/>
        <v>0.5</v>
      </c>
      <c r="AD811">
        <f t="shared" si="171"/>
        <v>0.5</v>
      </c>
      <c r="AE811">
        <f t="shared" si="172"/>
        <v>0.5</v>
      </c>
      <c r="AF811">
        <f t="shared" si="173"/>
        <v>0.5</v>
      </c>
      <c r="AG811">
        <f t="shared" si="174"/>
        <v>0.5</v>
      </c>
      <c r="AH811">
        <f t="shared" si="175"/>
        <v>0.5</v>
      </c>
      <c r="AI811">
        <f t="shared" si="176"/>
        <v>0.25</v>
      </c>
      <c r="AJ811">
        <f t="shared" si="177"/>
        <v>0.25</v>
      </c>
      <c r="AK811">
        <f t="shared" si="178"/>
        <v>0.5</v>
      </c>
      <c r="AL811">
        <f t="shared" si="179"/>
        <v>0.5</v>
      </c>
      <c r="AM811">
        <f t="shared" si="180"/>
        <v>0.17499999999999999</v>
      </c>
      <c r="AN811" s="6">
        <f t="shared" si="181"/>
        <v>0.93500000000000005</v>
      </c>
      <c r="AO811" t="str">
        <f>VLOOKUP(BD_PONDERACIONES[[#This Row],[Comuna]],Tabla3[#All],2,0)</f>
        <v>Cordillera</v>
      </c>
    </row>
    <row r="812" spans="1:41" x14ac:dyDescent="0.35">
      <c r="A812" t="s">
        <v>4136</v>
      </c>
      <c r="B812" t="s">
        <v>4137</v>
      </c>
      <c r="C812" t="s">
        <v>4138</v>
      </c>
      <c r="D812" s="5">
        <v>44638</v>
      </c>
      <c r="E812" s="5">
        <v>44622</v>
      </c>
      <c r="F812" t="s">
        <v>753</v>
      </c>
      <c r="G812" t="s">
        <v>4139</v>
      </c>
      <c r="H812" t="s">
        <v>3800</v>
      </c>
      <c r="J812" t="s">
        <v>756</v>
      </c>
      <c r="K812" t="s">
        <v>756</v>
      </c>
      <c r="L812" t="s">
        <v>757</v>
      </c>
      <c r="M812" t="s">
        <v>757</v>
      </c>
      <c r="N812" t="s">
        <v>756</v>
      </c>
      <c r="O812" t="s">
        <v>756</v>
      </c>
      <c r="P812" t="s">
        <v>765</v>
      </c>
      <c r="Q812" t="s">
        <v>759</v>
      </c>
      <c r="R812" t="s">
        <v>759</v>
      </c>
      <c r="S812" t="s">
        <v>757</v>
      </c>
      <c r="T812" t="s">
        <v>757</v>
      </c>
      <c r="U812" t="s">
        <v>757</v>
      </c>
      <c r="V812" t="s">
        <v>756</v>
      </c>
      <c r="W812" t="s">
        <v>756</v>
      </c>
      <c r="X812" t="s">
        <v>4140</v>
      </c>
      <c r="Y812" t="str">
        <f t="shared" si="168"/>
        <v>marzo</v>
      </c>
      <c r="Z812">
        <f>YEAR(BD_PONDERACIONES[[#This Row],[Fecha Ejecución del Ticket]])</f>
        <v>2022</v>
      </c>
      <c r="AA812" t="str">
        <f t="shared" si="169"/>
        <v>marzo</v>
      </c>
      <c r="AB812">
        <f>YEAR(BD_PONDERACIONES[[#This Row],[Fecha de Inspección]])</f>
        <v>2022</v>
      </c>
      <c r="AC812">
        <f t="shared" si="170"/>
        <v>0.5</v>
      </c>
      <c r="AD812">
        <f t="shared" si="171"/>
        <v>0.5</v>
      </c>
      <c r="AE812">
        <f t="shared" si="172"/>
        <v>0.5</v>
      </c>
      <c r="AF812">
        <f t="shared" si="173"/>
        <v>0.5</v>
      </c>
      <c r="AG812">
        <f t="shared" si="174"/>
        <v>0.5</v>
      </c>
      <c r="AH812">
        <f t="shared" si="175"/>
        <v>0.5</v>
      </c>
      <c r="AI812">
        <f t="shared" si="176"/>
        <v>0.25</v>
      </c>
      <c r="AJ812">
        <f t="shared" si="177"/>
        <v>0.25</v>
      </c>
      <c r="AK812">
        <f t="shared" si="178"/>
        <v>0.5</v>
      </c>
      <c r="AL812">
        <f t="shared" si="179"/>
        <v>0.5</v>
      </c>
      <c r="AM812">
        <f t="shared" si="180"/>
        <v>0.5</v>
      </c>
      <c r="AN812" s="6">
        <f t="shared" si="181"/>
        <v>1</v>
      </c>
      <c r="AO812" t="str">
        <f>VLOOKUP(BD_PONDERACIONES[[#This Row],[Comuna]],Tabla3[#All],2,0)</f>
        <v>Cordillera</v>
      </c>
    </row>
    <row r="813" spans="1:41" x14ac:dyDescent="0.35">
      <c r="A813" t="s">
        <v>4141</v>
      </c>
      <c r="B813" t="s">
        <v>4142</v>
      </c>
      <c r="C813" t="s">
        <v>4143</v>
      </c>
      <c r="D813" s="5">
        <v>44638</v>
      </c>
      <c r="E813" s="5">
        <v>44621</v>
      </c>
      <c r="F813" t="s">
        <v>763</v>
      </c>
      <c r="G813" t="s">
        <v>4144</v>
      </c>
      <c r="H813" t="s">
        <v>3800</v>
      </c>
      <c r="J813" t="s">
        <v>756</v>
      </c>
      <c r="K813" t="s">
        <v>756</v>
      </c>
      <c r="L813" t="s">
        <v>757</v>
      </c>
      <c r="M813" t="s">
        <v>757</v>
      </c>
      <c r="N813" t="s">
        <v>756</v>
      </c>
      <c r="O813" t="s">
        <v>756</v>
      </c>
      <c r="P813" t="s">
        <v>765</v>
      </c>
      <c r="Q813" t="s">
        <v>4145</v>
      </c>
      <c r="R813" t="s">
        <v>4146</v>
      </c>
      <c r="S813" t="s">
        <v>756</v>
      </c>
      <c r="T813" t="s">
        <v>756</v>
      </c>
      <c r="U813" t="s">
        <v>756</v>
      </c>
      <c r="V813" t="s">
        <v>756</v>
      </c>
      <c r="W813" t="s">
        <v>756</v>
      </c>
      <c r="X813" t="s">
        <v>986</v>
      </c>
      <c r="Y813" t="str">
        <f t="shared" si="168"/>
        <v>marzo</v>
      </c>
      <c r="Z813">
        <f>YEAR(BD_PONDERACIONES[[#This Row],[Fecha Ejecución del Ticket]])</f>
        <v>2022</v>
      </c>
      <c r="AA813" t="str">
        <f t="shared" si="169"/>
        <v>marzo</v>
      </c>
      <c r="AB813">
        <f>YEAR(BD_PONDERACIONES[[#This Row],[Fecha de Inspección]])</f>
        <v>2022</v>
      </c>
      <c r="AC813">
        <f t="shared" si="170"/>
        <v>0.5</v>
      </c>
      <c r="AD813">
        <f t="shared" si="171"/>
        <v>0.5</v>
      </c>
      <c r="AE813">
        <f t="shared" si="172"/>
        <v>0.5</v>
      </c>
      <c r="AF813">
        <f t="shared" si="173"/>
        <v>0.5</v>
      </c>
      <c r="AG813">
        <f t="shared" si="174"/>
        <v>0.5</v>
      </c>
      <c r="AH813">
        <f t="shared" si="175"/>
        <v>0.5</v>
      </c>
      <c r="AI813">
        <f t="shared" si="176"/>
        <v>0.25</v>
      </c>
      <c r="AJ813">
        <f t="shared" si="177"/>
        <v>0.25</v>
      </c>
      <c r="AK813">
        <f t="shared" si="178"/>
        <v>0.5</v>
      </c>
      <c r="AL813">
        <f t="shared" si="179"/>
        <v>0.5</v>
      </c>
      <c r="AM813">
        <f t="shared" si="180"/>
        <v>0.5</v>
      </c>
      <c r="AN813" s="6">
        <f t="shared" si="181"/>
        <v>1</v>
      </c>
      <c r="AO813" t="str">
        <f>VLOOKUP(BD_PONDERACIONES[[#This Row],[Comuna]],Tabla3[#All],2,0)</f>
        <v>Cordillera</v>
      </c>
    </row>
    <row r="814" spans="1:41" x14ac:dyDescent="0.35">
      <c r="A814" t="s">
        <v>4147</v>
      </c>
      <c r="B814" t="s">
        <v>4148</v>
      </c>
      <c r="C814" t="s">
        <v>4149</v>
      </c>
      <c r="D814" s="5">
        <v>44638</v>
      </c>
      <c r="E814" s="5">
        <v>44622</v>
      </c>
      <c r="F814" t="s">
        <v>753</v>
      </c>
      <c r="G814" t="s">
        <v>4150</v>
      </c>
      <c r="H814" t="s">
        <v>3800</v>
      </c>
      <c r="J814" t="s">
        <v>757</v>
      </c>
      <c r="K814" t="s">
        <v>757</v>
      </c>
      <c r="L814" t="s">
        <v>757</v>
      </c>
      <c r="M814" t="s">
        <v>757</v>
      </c>
      <c r="N814" t="s">
        <v>757</v>
      </c>
      <c r="O814" t="s">
        <v>757</v>
      </c>
      <c r="P814" t="s">
        <v>758</v>
      </c>
      <c r="Q814" t="s">
        <v>759</v>
      </c>
      <c r="R814" t="s">
        <v>759</v>
      </c>
      <c r="S814" t="s">
        <v>757</v>
      </c>
      <c r="T814" t="s">
        <v>757</v>
      </c>
      <c r="U814" t="s">
        <v>757</v>
      </c>
      <c r="V814" t="s">
        <v>773</v>
      </c>
      <c r="W814" t="s">
        <v>756</v>
      </c>
      <c r="X814" t="s">
        <v>4151</v>
      </c>
      <c r="Y814" t="str">
        <f t="shared" si="168"/>
        <v>marzo</v>
      </c>
      <c r="Z814">
        <f>YEAR(BD_PONDERACIONES[[#This Row],[Fecha Ejecución del Ticket]])</f>
        <v>2022</v>
      </c>
      <c r="AA814" t="str">
        <f t="shared" si="169"/>
        <v>marzo</v>
      </c>
      <c r="AB814">
        <f>YEAR(BD_PONDERACIONES[[#This Row],[Fecha de Inspección]])</f>
        <v>2022</v>
      </c>
      <c r="AC814">
        <f t="shared" si="170"/>
        <v>0.5</v>
      </c>
      <c r="AD814">
        <f t="shared" si="171"/>
        <v>0.5</v>
      </c>
      <c r="AE814">
        <f t="shared" si="172"/>
        <v>0.5</v>
      </c>
      <c r="AF814">
        <f t="shared" si="173"/>
        <v>0.5</v>
      </c>
      <c r="AG814">
        <f t="shared" si="174"/>
        <v>0.5</v>
      </c>
      <c r="AH814">
        <f t="shared" si="175"/>
        <v>0.5</v>
      </c>
      <c r="AI814">
        <f t="shared" si="176"/>
        <v>0.25</v>
      </c>
      <c r="AJ814">
        <f t="shared" si="177"/>
        <v>0.25</v>
      </c>
      <c r="AK814">
        <f t="shared" si="178"/>
        <v>0.5</v>
      </c>
      <c r="AL814">
        <f t="shared" si="179"/>
        <v>0</v>
      </c>
      <c r="AM814">
        <f t="shared" si="180"/>
        <v>0.5</v>
      </c>
      <c r="AN814" s="6">
        <f t="shared" si="181"/>
        <v>0.9</v>
      </c>
      <c r="AO814" t="str">
        <f>VLOOKUP(BD_PONDERACIONES[[#This Row],[Comuna]],Tabla3[#All],2,0)</f>
        <v>Cordillera</v>
      </c>
    </row>
    <row r="815" spans="1:41" x14ac:dyDescent="0.35">
      <c r="A815" t="s">
        <v>4152</v>
      </c>
      <c r="B815" t="s">
        <v>4153</v>
      </c>
      <c r="C815" t="s">
        <v>4154</v>
      </c>
      <c r="D815" s="5">
        <v>44638</v>
      </c>
      <c r="E815" s="5">
        <v>44624</v>
      </c>
      <c r="F815" t="s">
        <v>763</v>
      </c>
      <c r="G815" t="s">
        <v>4155</v>
      </c>
      <c r="H815" t="s">
        <v>3800</v>
      </c>
      <c r="J815" t="s">
        <v>756</v>
      </c>
      <c r="K815" t="s">
        <v>756</v>
      </c>
      <c r="L815" t="s">
        <v>757</v>
      </c>
      <c r="M815" t="s">
        <v>757</v>
      </c>
      <c r="N815" t="s">
        <v>756</v>
      </c>
      <c r="O815" t="s">
        <v>756</v>
      </c>
      <c r="P815" t="s">
        <v>765</v>
      </c>
      <c r="Q815" t="s">
        <v>759</v>
      </c>
      <c r="R815" t="s">
        <v>759</v>
      </c>
      <c r="S815" t="s">
        <v>756</v>
      </c>
      <c r="T815" t="s">
        <v>756</v>
      </c>
      <c r="U815" t="s">
        <v>756</v>
      </c>
      <c r="V815" t="s">
        <v>756</v>
      </c>
      <c r="W815" t="s">
        <v>756</v>
      </c>
      <c r="X815" t="s">
        <v>4156</v>
      </c>
      <c r="Y815" t="str">
        <f t="shared" si="168"/>
        <v>marzo</v>
      </c>
      <c r="Z815">
        <f>YEAR(BD_PONDERACIONES[[#This Row],[Fecha Ejecución del Ticket]])</f>
        <v>2022</v>
      </c>
      <c r="AA815" t="str">
        <f t="shared" si="169"/>
        <v>marzo</v>
      </c>
      <c r="AB815">
        <f>YEAR(BD_PONDERACIONES[[#This Row],[Fecha de Inspección]])</f>
        <v>2022</v>
      </c>
      <c r="AC815">
        <f t="shared" si="170"/>
        <v>0.5</v>
      </c>
      <c r="AD815">
        <f t="shared" si="171"/>
        <v>0.5</v>
      </c>
      <c r="AE815">
        <f t="shared" si="172"/>
        <v>0.5</v>
      </c>
      <c r="AF815">
        <f t="shared" si="173"/>
        <v>0.5</v>
      </c>
      <c r="AG815">
        <f t="shared" si="174"/>
        <v>0.5</v>
      </c>
      <c r="AH815">
        <f t="shared" si="175"/>
        <v>0.5</v>
      </c>
      <c r="AI815">
        <f t="shared" si="176"/>
        <v>0.25</v>
      </c>
      <c r="AJ815">
        <f t="shared" si="177"/>
        <v>0.25</v>
      </c>
      <c r="AK815">
        <f t="shared" si="178"/>
        <v>0.5</v>
      </c>
      <c r="AL815">
        <f t="shared" si="179"/>
        <v>0.5</v>
      </c>
      <c r="AM815">
        <f t="shared" si="180"/>
        <v>0.5</v>
      </c>
      <c r="AN815" s="6">
        <f t="shared" si="181"/>
        <v>1</v>
      </c>
      <c r="AO815" t="str">
        <f>VLOOKUP(BD_PONDERACIONES[[#This Row],[Comuna]],Tabla3[#All],2,0)</f>
        <v>Cordillera</v>
      </c>
    </row>
    <row r="816" spans="1:41" x14ac:dyDescent="0.35">
      <c r="A816" t="s">
        <v>4157</v>
      </c>
      <c r="B816" t="s">
        <v>4158</v>
      </c>
      <c r="C816" t="s">
        <v>4159</v>
      </c>
      <c r="D816" s="5">
        <v>44638</v>
      </c>
      <c r="E816" s="5">
        <v>44622</v>
      </c>
      <c r="F816" t="s">
        <v>753</v>
      </c>
      <c r="G816" t="s">
        <v>4160</v>
      </c>
      <c r="H816" t="s">
        <v>3800</v>
      </c>
      <c r="J816" t="s">
        <v>756</v>
      </c>
      <c r="K816" t="s">
        <v>756</v>
      </c>
      <c r="L816" t="s">
        <v>773</v>
      </c>
      <c r="M816" t="s">
        <v>773</v>
      </c>
      <c r="N816" t="s">
        <v>756</v>
      </c>
      <c r="O816" t="s">
        <v>756</v>
      </c>
      <c r="P816" t="s">
        <v>758</v>
      </c>
      <c r="Q816" t="s">
        <v>759</v>
      </c>
      <c r="R816" t="s">
        <v>759</v>
      </c>
      <c r="S816" t="s">
        <v>757</v>
      </c>
      <c r="T816" t="s">
        <v>757</v>
      </c>
      <c r="U816" t="s">
        <v>757</v>
      </c>
      <c r="V816" t="s">
        <v>756</v>
      </c>
      <c r="W816" t="s">
        <v>756</v>
      </c>
      <c r="X816" t="s">
        <v>4161</v>
      </c>
      <c r="Y816" t="str">
        <f t="shared" si="168"/>
        <v>marzo</v>
      </c>
      <c r="Z816">
        <f>YEAR(BD_PONDERACIONES[[#This Row],[Fecha Ejecución del Ticket]])</f>
        <v>2022</v>
      </c>
      <c r="AA816" t="str">
        <f t="shared" si="169"/>
        <v>marzo</v>
      </c>
      <c r="AB816">
        <f>YEAR(BD_PONDERACIONES[[#This Row],[Fecha de Inspección]])</f>
        <v>2022</v>
      </c>
      <c r="AC816">
        <f t="shared" si="170"/>
        <v>0.5</v>
      </c>
      <c r="AD816">
        <f t="shared" si="171"/>
        <v>0.5</v>
      </c>
      <c r="AE816">
        <f t="shared" si="172"/>
        <v>0</v>
      </c>
      <c r="AF816">
        <f t="shared" si="173"/>
        <v>0</v>
      </c>
      <c r="AG816">
        <f t="shared" si="174"/>
        <v>0.5</v>
      </c>
      <c r="AH816">
        <f t="shared" si="175"/>
        <v>0.5</v>
      </c>
      <c r="AI816">
        <f t="shared" si="176"/>
        <v>0.25</v>
      </c>
      <c r="AJ816">
        <f t="shared" si="177"/>
        <v>0.25</v>
      </c>
      <c r="AK816">
        <f t="shared" si="178"/>
        <v>0.5</v>
      </c>
      <c r="AL816">
        <f t="shared" si="179"/>
        <v>0.5</v>
      </c>
      <c r="AM816">
        <f t="shared" si="180"/>
        <v>0.5</v>
      </c>
      <c r="AN816" s="6">
        <f t="shared" si="181"/>
        <v>0.7</v>
      </c>
      <c r="AO816" t="str">
        <f>VLOOKUP(BD_PONDERACIONES[[#This Row],[Comuna]],Tabla3[#All],2,0)</f>
        <v>Cordillera</v>
      </c>
    </row>
    <row r="817" spans="1:41" x14ac:dyDescent="0.35">
      <c r="A817" t="s">
        <v>4162</v>
      </c>
      <c r="B817" t="s">
        <v>4163</v>
      </c>
      <c r="C817" t="s">
        <v>4164</v>
      </c>
      <c r="D817" s="5">
        <v>44638</v>
      </c>
      <c r="E817" s="5">
        <v>44621</v>
      </c>
      <c r="F817" t="s">
        <v>753</v>
      </c>
      <c r="G817" t="s">
        <v>4165</v>
      </c>
      <c r="H817" t="s">
        <v>3800</v>
      </c>
      <c r="J817" t="s">
        <v>756</v>
      </c>
      <c r="K817" t="s">
        <v>756</v>
      </c>
      <c r="L817" t="s">
        <v>773</v>
      </c>
      <c r="M817" t="s">
        <v>773</v>
      </c>
      <c r="N817" t="s">
        <v>756</v>
      </c>
      <c r="O817" t="s">
        <v>756</v>
      </c>
      <c r="P817" t="s">
        <v>765</v>
      </c>
      <c r="Q817" t="s">
        <v>759</v>
      </c>
      <c r="R817" t="s">
        <v>759</v>
      </c>
      <c r="S817" t="s">
        <v>756</v>
      </c>
      <c r="T817" t="s">
        <v>756</v>
      </c>
      <c r="U817" t="s">
        <v>756</v>
      </c>
      <c r="V817" t="s">
        <v>756</v>
      </c>
      <c r="W817" t="s">
        <v>756</v>
      </c>
      <c r="X817" t="s">
        <v>4166</v>
      </c>
      <c r="Y817" t="str">
        <f t="shared" si="168"/>
        <v>marzo</v>
      </c>
      <c r="Z817">
        <f>YEAR(BD_PONDERACIONES[[#This Row],[Fecha Ejecución del Ticket]])</f>
        <v>2022</v>
      </c>
      <c r="AA817" t="str">
        <f t="shared" si="169"/>
        <v>marzo</v>
      </c>
      <c r="AB817">
        <f>YEAR(BD_PONDERACIONES[[#This Row],[Fecha de Inspección]])</f>
        <v>2022</v>
      </c>
      <c r="AC817">
        <f t="shared" si="170"/>
        <v>0.5</v>
      </c>
      <c r="AD817">
        <f t="shared" si="171"/>
        <v>0.5</v>
      </c>
      <c r="AE817">
        <f t="shared" si="172"/>
        <v>0</v>
      </c>
      <c r="AF817">
        <f t="shared" si="173"/>
        <v>0</v>
      </c>
      <c r="AG817">
        <f t="shared" si="174"/>
        <v>0.5</v>
      </c>
      <c r="AH817">
        <f t="shared" si="175"/>
        <v>0.5</v>
      </c>
      <c r="AI817">
        <f t="shared" si="176"/>
        <v>0.25</v>
      </c>
      <c r="AJ817">
        <f t="shared" si="177"/>
        <v>0.25</v>
      </c>
      <c r="AK817">
        <f t="shared" si="178"/>
        <v>0.5</v>
      </c>
      <c r="AL817">
        <f t="shared" si="179"/>
        <v>0.5</v>
      </c>
      <c r="AM817">
        <f t="shared" si="180"/>
        <v>0.5</v>
      </c>
      <c r="AN817" s="6">
        <f t="shared" si="181"/>
        <v>0.7</v>
      </c>
      <c r="AO817" t="str">
        <f>VLOOKUP(BD_PONDERACIONES[[#This Row],[Comuna]],Tabla3[#All],2,0)</f>
        <v>Cordillera</v>
      </c>
    </row>
    <row r="818" spans="1:41" x14ac:dyDescent="0.35">
      <c r="A818" t="s">
        <v>4167</v>
      </c>
      <c r="B818" t="s">
        <v>4168</v>
      </c>
      <c r="C818" t="s">
        <v>4169</v>
      </c>
      <c r="D818" s="5">
        <v>44638</v>
      </c>
      <c r="E818" s="5">
        <v>44621</v>
      </c>
      <c r="F818" t="s">
        <v>753</v>
      </c>
      <c r="G818" t="s">
        <v>4170</v>
      </c>
      <c r="H818" t="s">
        <v>3800</v>
      </c>
      <c r="J818" t="s">
        <v>756</v>
      </c>
      <c r="K818" t="s">
        <v>756</v>
      </c>
      <c r="L818" t="s">
        <v>757</v>
      </c>
      <c r="M818" t="s">
        <v>757</v>
      </c>
      <c r="N818" t="s">
        <v>756</v>
      </c>
      <c r="O818" t="s">
        <v>756</v>
      </c>
      <c r="P818" t="s">
        <v>765</v>
      </c>
      <c r="Q818" t="s">
        <v>759</v>
      </c>
      <c r="R818" t="s">
        <v>759</v>
      </c>
      <c r="S818" t="s">
        <v>756</v>
      </c>
      <c r="T818" t="s">
        <v>756</v>
      </c>
      <c r="U818" t="s">
        <v>756</v>
      </c>
      <c r="V818" t="s">
        <v>756</v>
      </c>
      <c r="W818" t="s">
        <v>756</v>
      </c>
      <c r="X818" t="s">
        <v>4171</v>
      </c>
      <c r="Y818" t="str">
        <f t="shared" si="168"/>
        <v>marzo</v>
      </c>
      <c r="Z818">
        <f>YEAR(BD_PONDERACIONES[[#This Row],[Fecha Ejecución del Ticket]])</f>
        <v>2022</v>
      </c>
      <c r="AA818" t="str">
        <f t="shared" si="169"/>
        <v>marzo</v>
      </c>
      <c r="AB818">
        <f>YEAR(BD_PONDERACIONES[[#This Row],[Fecha de Inspección]])</f>
        <v>2022</v>
      </c>
      <c r="AC818">
        <f t="shared" si="170"/>
        <v>0.5</v>
      </c>
      <c r="AD818">
        <f t="shared" si="171"/>
        <v>0.5</v>
      </c>
      <c r="AE818">
        <f t="shared" si="172"/>
        <v>0.5</v>
      </c>
      <c r="AF818">
        <f t="shared" si="173"/>
        <v>0.5</v>
      </c>
      <c r="AG818">
        <f t="shared" si="174"/>
        <v>0.5</v>
      </c>
      <c r="AH818">
        <f t="shared" si="175"/>
        <v>0.5</v>
      </c>
      <c r="AI818">
        <f t="shared" si="176"/>
        <v>0.25</v>
      </c>
      <c r="AJ818">
        <f t="shared" si="177"/>
        <v>0.25</v>
      </c>
      <c r="AK818">
        <f t="shared" si="178"/>
        <v>0.5</v>
      </c>
      <c r="AL818">
        <f t="shared" si="179"/>
        <v>0.5</v>
      </c>
      <c r="AM818">
        <f t="shared" si="180"/>
        <v>0.5</v>
      </c>
      <c r="AN818" s="6">
        <f t="shared" si="181"/>
        <v>1</v>
      </c>
      <c r="AO818" t="str">
        <f>VLOOKUP(BD_PONDERACIONES[[#This Row],[Comuna]],Tabla3[#All],2,0)</f>
        <v>Cordillera</v>
      </c>
    </row>
    <row r="819" spans="1:41" x14ac:dyDescent="0.35">
      <c r="A819" t="s">
        <v>4172</v>
      </c>
      <c r="B819" t="s">
        <v>4173</v>
      </c>
      <c r="C819" t="s">
        <v>4174</v>
      </c>
      <c r="D819" s="5">
        <v>44638</v>
      </c>
      <c r="E819" s="5">
        <v>44626</v>
      </c>
      <c r="F819" t="s">
        <v>753</v>
      </c>
      <c r="G819" t="s">
        <v>4175</v>
      </c>
      <c r="H819" t="s">
        <v>3800</v>
      </c>
      <c r="J819" t="s">
        <v>756</v>
      </c>
      <c r="K819" t="s">
        <v>756</v>
      </c>
      <c r="L819" t="s">
        <v>757</v>
      </c>
      <c r="M819" t="s">
        <v>757</v>
      </c>
      <c r="N819" t="s">
        <v>756</v>
      </c>
      <c r="O819" t="s">
        <v>756</v>
      </c>
      <c r="P819" t="s">
        <v>758</v>
      </c>
      <c r="Q819" t="s">
        <v>759</v>
      </c>
      <c r="R819" t="s">
        <v>759</v>
      </c>
      <c r="S819" t="s">
        <v>757</v>
      </c>
      <c r="T819" t="s">
        <v>757</v>
      </c>
      <c r="U819" t="s">
        <v>757</v>
      </c>
      <c r="V819" t="s">
        <v>756</v>
      </c>
      <c r="W819" t="s">
        <v>756</v>
      </c>
      <c r="X819" t="s">
        <v>4176</v>
      </c>
      <c r="Y819" t="str">
        <f t="shared" si="168"/>
        <v>marzo</v>
      </c>
      <c r="Z819">
        <f>YEAR(BD_PONDERACIONES[[#This Row],[Fecha Ejecución del Ticket]])</f>
        <v>2022</v>
      </c>
      <c r="AA819" t="str">
        <f t="shared" si="169"/>
        <v>marzo</v>
      </c>
      <c r="AB819">
        <f>YEAR(BD_PONDERACIONES[[#This Row],[Fecha de Inspección]])</f>
        <v>2022</v>
      </c>
      <c r="AC819">
        <f t="shared" si="170"/>
        <v>0.5</v>
      </c>
      <c r="AD819">
        <f t="shared" si="171"/>
        <v>0.5</v>
      </c>
      <c r="AE819">
        <f t="shared" si="172"/>
        <v>0.5</v>
      </c>
      <c r="AF819">
        <f t="shared" si="173"/>
        <v>0.5</v>
      </c>
      <c r="AG819">
        <f t="shared" si="174"/>
        <v>0.5</v>
      </c>
      <c r="AH819">
        <f t="shared" si="175"/>
        <v>0.5</v>
      </c>
      <c r="AI819">
        <f t="shared" si="176"/>
        <v>0.25</v>
      </c>
      <c r="AJ819">
        <f t="shared" si="177"/>
        <v>0.25</v>
      </c>
      <c r="AK819">
        <f t="shared" si="178"/>
        <v>0.5</v>
      </c>
      <c r="AL819">
        <f t="shared" si="179"/>
        <v>0.5</v>
      </c>
      <c r="AM819">
        <f t="shared" si="180"/>
        <v>0.5</v>
      </c>
      <c r="AN819" s="6">
        <f t="shared" si="181"/>
        <v>1</v>
      </c>
      <c r="AO819" t="str">
        <f>VLOOKUP(BD_PONDERACIONES[[#This Row],[Comuna]],Tabla3[#All],2,0)</f>
        <v>Cordillera</v>
      </c>
    </row>
    <row r="820" spans="1:41" x14ac:dyDescent="0.35">
      <c r="A820" t="s">
        <v>4177</v>
      </c>
      <c r="B820" t="s">
        <v>4178</v>
      </c>
      <c r="C820" t="s">
        <v>4179</v>
      </c>
      <c r="D820" s="5">
        <v>44638</v>
      </c>
      <c r="E820" s="5">
        <v>44626</v>
      </c>
      <c r="F820" t="s">
        <v>753</v>
      </c>
      <c r="G820" t="s">
        <v>4180</v>
      </c>
      <c r="H820" t="s">
        <v>3800</v>
      </c>
      <c r="J820" t="s">
        <v>756</v>
      </c>
      <c r="K820" t="s">
        <v>756</v>
      </c>
      <c r="L820" t="s">
        <v>773</v>
      </c>
      <c r="M820" t="s">
        <v>773</v>
      </c>
      <c r="N820" t="s">
        <v>756</v>
      </c>
      <c r="O820" t="s">
        <v>756</v>
      </c>
      <c r="P820" t="s">
        <v>758</v>
      </c>
      <c r="Q820" t="s">
        <v>759</v>
      </c>
      <c r="R820" t="s">
        <v>759</v>
      </c>
      <c r="S820" t="s">
        <v>757</v>
      </c>
      <c r="T820" t="s">
        <v>757</v>
      </c>
      <c r="U820" t="s">
        <v>757</v>
      </c>
      <c r="V820" t="s">
        <v>756</v>
      </c>
      <c r="W820" t="s">
        <v>756</v>
      </c>
      <c r="X820" t="s">
        <v>4181</v>
      </c>
      <c r="Y820" t="str">
        <f t="shared" si="168"/>
        <v>marzo</v>
      </c>
      <c r="Z820">
        <f>YEAR(BD_PONDERACIONES[[#This Row],[Fecha Ejecución del Ticket]])</f>
        <v>2022</v>
      </c>
      <c r="AA820" t="str">
        <f t="shared" si="169"/>
        <v>marzo</v>
      </c>
      <c r="AB820">
        <f>YEAR(BD_PONDERACIONES[[#This Row],[Fecha de Inspección]])</f>
        <v>2022</v>
      </c>
      <c r="AC820">
        <f t="shared" si="170"/>
        <v>0.5</v>
      </c>
      <c r="AD820">
        <f t="shared" si="171"/>
        <v>0.5</v>
      </c>
      <c r="AE820">
        <f t="shared" si="172"/>
        <v>0</v>
      </c>
      <c r="AF820">
        <f t="shared" si="173"/>
        <v>0</v>
      </c>
      <c r="AG820">
        <f t="shared" si="174"/>
        <v>0.5</v>
      </c>
      <c r="AH820">
        <f t="shared" si="175"/>
        <v>0.5</v>
      </c>
      <c r="AI820">
        <f t="shared" si="176"/>
        <v>0.25</v>
      </c>
      <c r="AJ820">
        <f t="shared" si="177"/>
        <v>0.25</v>
      </c>
      <c r="AK820">
        <f t="shared" si="178"/>
        <v>0.5</v>
      </c>
      <c r="AL820">
        <f t="shared" si="179"/>
        <v>0.5</v>
      </c>
      <c r="AM820">
        <f t="shared" si="180"/>
        <v>0.5</v>
      </c>
      <c r="AN820" s="6">
        <f t="shared" si="181"/>
        <v>0.7</v>
      </c>
      <c r="AO820" t="str">
        <f>VLOOKUP(BD_PONDERACIONES[[#This Row],[Comuna]],Tabla3[#All],2,0)</f>
        <v>Cordillera</v>
      </c>
    </row>
    <row r="821" spans="1:41" x14ac:dyDescent="0.35">
      <c r="A821" t="s">
        <v>4182</v>
      </c>
      <c r="B821" t="s">
        <v>4183</v>
      </c>
      <c r="C821" t="s">
        <v>4184</v>
      </c>
      <c r="D821" s="5">
        <v>44638</v>
      </c>
      <c r="E821" s="5">
        <v>44622</v>
      </c>
      <c r="F821" t="s">
        <v>763</v>
      </c>
      <c r="G821" t="s">
        <v>4185</v>
      </c>
      <c r="H821" t="s">
        <v>3800</v>
      </c>
      <c r="J821" t="s">
        <v>756</v>
      </c>
      <c r="K821" t="s">
        <v>756</v>
      </c>
      <c r="L821" t="s">
        <v>757</v>
      </c>
      <c r="M821" t="s">
        <v>757</v>
      </c>
      <c r="N821" t="s">
        <v>756</v>
      </c>
      <c r="O821" t="s">
        <v>756</v>
      </c>
      <c r="P821" t="s">
        <v>758</v>
      </c>
      <c r="Q821" t="s">
        <v>759</v>
      </c>
      <c r="R821" t="s">
        <v>759</v>
      </c>
      <c r="S821" t="s">
        <v>757</v>
      </c>
      <c r="T821" t="s">
        <v>757</v>
      </c>
      <c r="U821" t="s">
        <v>757</v>
      </c>
      <c r="V821" t="s">
        <v>773</v>
      </c>
      <c r="W821" t="s">
        <v>773</v>
      </c>
      <c r="X821" t="s">
        <v>4186</v>
      </c>
      <c r="Y821" t="str">
        <f t="shared" si="168"/>
        <v>marzo</v>
      </c>
      <c r="Z821">
        <f>YEAR(BD_PONDERACIONES[[#This Row],[Fecha Ejecución del Ticket]])</f>
        <v>2022</v>
      </c>
      <c r="AA821" t="str">
        <f t="shared" si="169"/>
        <v>marzo</v>
      </c>
      <c r="AB821">
        <f>YEAR(BD_PONDERACIONES[[#This Row],[Fecha de Inspección]])</f>
        <v>2022</v>
      </c>
      <c r="AC821">
        <f t="shared" si="170"/>
        <v>0.5</v>
      </c>
      <c r="AD821">
        <f t="shared" si="171"/>
        <v>0.5</v>
      </c>
      <c r="AE821">
        <f t="shared" si="172"/>
        <v>0.5</v>
      </c>
      <c r="AF821">
        <f t="shared" si="173"/>
        <v>0.5</v>
      </c>
      <c r="AG821">
        <f t="shared" si="174"/>
        <v>0.5</v>
      </c>
      <c r="AH821">
        <f t="shared" si="175"/>
        <v>0.5</v>
      </c>
      <c r="AI821">
        <f t="shared" si="176"/>
        <v>0.25</v>
      </c>
      <c r="AJ821">
        <f t="shared" si="177"/>
        <v>0.25</v>
      </c>
      <c r="AK821">
        <f t="shared" si="178"/>
        <v>0.5</v>
      </c>
      <c r="AL821">
        <f t="shared" si="179"/>
        <v>0</v>
      </c>
      <c r="AM821">
        <f t="shared" si="180"/>
        <v>0</v>
      </c>
      <c r="AN821" s="6">
        <f t="shared" si="181"/>
        <v>0.8</v>
      </c>
      <c r="AO821" t="str">
        <f>VLOOKUP(BD_PONDERACIONES[[#This Row],[Comuna]],Tabla3[#All],2,0)</f>
        <v>Cordillera</v>
      </c>
    </row>
    <row r="822" spans="1:41" x14ac:dyDescent="0.35">
      <c r="A822" t="s">
        <v>4047</v>
      </c>
      <c r="B822" t="s">
        <v>4048</v>
      </c>
      <c r="C822" t="s">
        <v>4049</v>
      </c>
      <c r="D822" s="5">
        <v>44641</v>
      </c>
      <c r="E822" s="5">
        <v>44622</v>
      </c>
      <c r="F822" t="s">
        <v>763</v>
      </c>
      <c r="G822" t="s">
        <v>4050</v>
      </c>
      <c r="H822" t="s">
        <v>3800</v>
      </c>
      <c r="J822" t="s">
        <v>756</v>
      </c>
      <c r="K822" t="s">
        <v>756</v>
      </c>
      <c r="L822" t="s">
        <v>757</v>
      </c>
      <c r="M822" t="s">
        <v>757</v>
      </c>
      <c r="N822" t="s">
        <v>756</v>
      </c>
      <c r="O822" t="s">
        <v>756</v>
      </c>
      <c r="P822" t="s">
        <v>758</v>
      </c>
      <c r="Q822" t="s">
        <v>759</v>
      </c>
      <c r="R822" t="s">
        <v>759</v>
      </c>
      <c r="S822" t="s">
        <v>757</v>
      </c>
      <c r="T822" t="s">
        <v>757</v>
      </c>
      <c r="U822" t="s">
        <v>757</v>
      </c>
      <c r="V822" t="s">
        <v>756</v>
      </c>
      <c r="W822" t="s">
        <v>756</v>
      </c>
      <c r="X822" t="s">
        <v>804</v>
      </c>
      <c r="Y822" t="str">
        <f t="shared" si="168"/>
        <v>marzo</v>
      </c>
      <c r="Z822">
        <f>YEAR(BD_PONDERACIONES[[#This Row],[Fecha Ejecución del Ticket]])</f>
        <v>2022</v>
      </c>
      <c r="AA822" t="str">
        <f t="shared" si="169"/>
        <v>marzo</v>
      </c>
      <c r="AB822">
        <f>YEAR(BD_PONDERACIONES[[#This Row],[Fecha de Inspección]])</f>
        <v>2022</v>
      </c>
      <c r="AC822">
        <f t="shared" si="170"/>
        <v>0.5</v>
      </c>
      <c r="AD822">
        <f t="shared" si="171"/>
        <v>0.5</v>
      </c>
      <c r="AE822">
        <f t="shared" si="172"/>
        <v>0.5</v>
      </c>
      <c r="AF822">
        <f t="shared" si="173"/>
        <v>0.5</v>
      </c>
      <c r="AG822">
        <f t="shared" si="174"/>
        <v>0.5</v>
      </c>
      <c r="AH822">
        <f t="shared" si="175"/>
        <v>0.5</v>
      </c>
      <c r="AI822">
        <f t="shared" si="176"/>
        <v>0.25</v>
      </c>
      <c r="AJ822">
        <f t="shared" si="177"/>
        <v>0.25</v>
      </c>
      <c r="AK822">
        <f t="shared" si="178"/>
        <v>0.5</v>
      </c>
      <c r="AL822">
        <f t="shared" si="179"/>
        <v>0.5</v>
      </c>
      <c r="AM822">
        <f t="shared" si="180"/>
        <v>0.5</v>
      </c>
      <c r="AN822" s="6">
        <f t="shared" si="181"/>
        <v>1</v>
      </c>
      <c r="AO822" t="str">
        <f>VLOOKUP(BD_PONDERACIONES[[#This Row],[Comuna]],Tabla3[#All],2,0)</f>
        <v>Cordillera</v>
      </c>
    </row>
    <row r="823" spans="1:41" x14ac:dyDescent="0.35">
      <c r="A823" t="s">
        <v>4051</v>
      </c>
      <c r="B823" t="s">
        <v>4052</v>
      </c>
      <c r="C823" t="s">
        <v>4053</v>
      </c>
      <c r="D823" s="5">
        <v>44641</v>
      </c>
      <c r="E823" s="5">
        <v>44625</v>
      </c>
      <c r="F823" t="s">
        <v>753</v>
      </c>
      <c r="G823" t="s">
        <v>4054</v>
      </c>
      <c r="H823" t="s">
        <v>3799</v>
      </c>
      <c r="J823" t="s">
        <v>756</v>
      </c>
      <c r="K823" t="s">
        <v>756</v>
      </c>
      <c r="L823" t="s">
        <v>757</v>
      </c>
      <c r="M823" t="s">
        <v>757</v>
      </c>
      <c r="N823" t="s">
        <v>756</v>
      </c>
      <c r="O823" t="s">
        <v>756</v>
      </c>
      <c r="P823" t="s">
        <v>765</v>
      </c>
      <c r="Q823" t="s">
        <v>759</v>
      </c>
      <c r="R823" t="s">
        <v>759</v>
      </c>
      <c r="S823" t="s">
        <v>756</v>
      </c>
      <c r="T823" t="s">
        <v>756</v>
      </c>
      <c r="U823" t="s">
        <v>756</v>
      </c>
      <c r="V823" t="s">
        <v>773</v>
      </c>
      <c r="W823" t="s">
        <v>756</v>
      </c>
      <c r="X823" t="s">
        <v>4055</v>
      </c>
      <c r="Y823" t="str">
        <f t="shared" si="168"/>
        <v>marzo</v>
      </c>
      <c r="Z823">
        <f>YEAR(BD_PONDERACIONES[[#This Row],[Fecha Ejecución del Ticket]])</f>
        <v>2022</v>
      </c>
      <c r="AA823" t="str">
        <f t="shared" si="169"/>
        <v>marzo</v>
      </c>
      <c r="AB823">
        <f>YEAR(BD_PONDERACIONES[[#This Row],[Fecha de Inspección]])</f>
        <v>2022</v>
      </c>
      <c r="AC823">
        <f t="shared" si="170"/>
        <v>0.5</v>
      </c>
      <c r="AD823">
        <f t="shared" si="171"/>
        <v>0.5</v>
      </c>
      <c r="AE823">
        <f t="shared" si="172"/>
        <v>0.5</v>
      </c>
      <c r="AF823">
        <f t="shared" si="173"/>
        <v>0.5</v>
      </c>
      <c r="AG823">
        <f t="shared" si="174"/>
        <v>0.5</v>
      </c>
      <c r="AH823">
        <f t="shared" si="175"/>
        <v>0.5</v>
      </c>
      <c r="AI823">
        <f t="shared" si="176"/>
        <v>0.25</v>
      </c>
      <c r="AJ823">
        <f t="shared" si="177"/>
        <v>0.25</v>
      </c>
      <c r="AK823">
        <f t="shared" si="178"/>
        <v>0.5</v>
      </c>
      <c r="AL823">
        <f t="shared" si="179"/>
        <v>0</v>
      </c>
      <c r="AM823">
        <f t="shared" si="180"/>
        <v>0.5</v>
      </c>
      <c r="AN823" s="6">
        <f t="shared" si="181"/>
        <v>0.9</v>
      </c>
      <c r="AO823" t="str">
        <f>VLOOKUP(BD_PONDERACIONES[[#This Row],[Comuna]],Tabla3[#All],2,0)</f>
        <v>Florida</v>
      </c>
    </row>
    <row r="824" spans="1:41" x14ac:dyDescent="0.35">
      <c r="A824" t="s">
        <v>4056</v>
      </c>
      <c r="B824" t="s">
        <v>4057</v>
      </c>
      <c r="C824" t="s">
        <v>4058</v>
      </c>
      <c r="D824" s="5">
        <v>44641</v>
      </c>
      <c r="E824" s="5">
        <v>44621</v>
      </c>
      <c r="F824" t="s">
        <v>753</v>
      </c>
      <c r="G824" t="s">
        <v>4059</v>
      </c>
      <c r="H824" t="s">
        <v>3799</v>
      </c>
      <c r="J824" t="s">
        <v>756</v>
      </c>
      <c r="K824" t="s">
        <v>756</v>
      </c>
      <c r="L824" t="s">
        <v>757</v>
      </c>
      <c r="M824" t="s">
        <v>757</v>
      </c>
      <c r="N824" t="s">
        <v>756</v>
      </c>
      <c r="O824" t="s">
        <v>756</v>
      </c>
      <c r="P824" t="s">
        <v>765</v>
      </c>
      <c r="Q824" t="s">
        <v>759</v>
      </c>
      <c r="R824" t="s">
        <v>759</v>
      </c>
      <c r="S824" t="s">
        <v>757</v>
      </c>
      <c r="T824" t="s">
        <v>757</v>
      </c>
      <c r="U824" t="s">
        <v>756</v>
      </c>
      <c r="V824" t="s">
        <v>756</v>
      </c>
      <c r="W824" t="s">
        <v>756</v>
      </c>
      <c r="X824" t="s">
        <v>4060</v>
      </c>
      <c r="Y824" t="str">
        <f t="shared" si="168"/>
        <v>marzo</v>
      </c>
      <c r="Z824">
        <f>YEAR(BD_PONDERACIONES[[#This Row],[Fecha Ejecución del Ticket]])</f>
        <v>2022</v>
      </c>
      <c r="AA824" t="str">
        <f t="shared" si="169"/>
        <v>marzo</v>
      </c>
      <c r="AB824">
        <f>YEAR(BD_PONDERACIONES[[#This Row],[Fecha de Inspección]])</f>
        <v>2022</v>
      </c>
      <c r="AC824">
        <f t="shared" si="170"/>
        <v>0.5</v>
      </c>
      <c r="AD824">
        <f t="shared" si="171"/>
        <v>0.5</v>
      </c>
      <c r="AE824">
        <f t="shared" si="172"/>
        <v>0.5</v>
      </c>
      <c r="AF824">
        <f t="shared" si="173"/>
        <v>0.5</v>
      </c>
      <c r="AG824">
        <f t="shared" si="174"/>
        <v>0.5</v>
      </c>
      <c r="AH824">
        <f t="shared" si="175"/>
        <v>0.5</v>
      </c>
      <c r="AI824">
        <f t="shared" si="176"/>
        <v>0.25</v>
      </c>
      <c r="AJ824">
        <f t="shared" si="177"/>
        <v>0.25</v>
      </c>
      <c r="AK824">
        <f t="shared" si="178"/>
        <v>0.5</v>
      </c>
      <c r="AL824">
        <f t="shared" si="179"/>
        <v>0.5</v>
      </c>
      <c r="AM824">
        <f t="shared" si="180"/>
        <v>0.5</v>
      </c>
      <c r="AN824" s="6">
        <f t="shared" si="181"/>
        <v>1</v>
      </c>
      <c r="AO824" t="str">
        <f>VLOOKUP(BD_PONDERACIONES[[#This Row],[Comuna]],Tabla3[#All],2,0)</f>
        <v>Florida</v>
      </c>
    </row>
    <row r="825" spans="1:41" x14ac:dyDescent="0.35">
      <c r="A825" t="s">
        <v>4062</v>
      </c>
      <c r="B825" t="s">
        <v>4063</v>
      </c>
      <c r="C825" t="s">
        <v>4064</v>
      </c>
      <c r="D825" s="5">
        <v>44641</v>
      </c>
      <c r="E825" s="5">
        <v>44625</v>
      </c>
      <c r="F825" t="s">
        <v>753</v>
      </c>
      <c r="G825" t="s">
        <v>4065</v>
      </c>
      <c r="H825" t="s">
        <v>3799</v>
      </c>
      <c r="J825" t="s">
        <v>756</v>
      </c>
      <c r="K825" t="s">
        <v>756</v>
      </c>
      <c r="L825" t="s">
        <v>757</v>
      </c>
      <c r="M825" t="s">
        <v>757</v>
      </c>
      <c r="N825" t="s">
        <v>756</v>
      </c>
      <c r="O825" t="s">
        <v>756</v>
      </c>
      <c r="P825" t="s">
        <v>765</v>
      </c>
      <c r="Q825" t="s">
        <v>759</v>
      </c>
      <c r="R825" t="s">
        <v>759</v>
      </c>
      <c r="S825" t="s">
        <v>756</v>
      </c>
      <c r="T825" t="s">
        <v>756</v>
      </c>
      <c r="U825" t="s">
        <v>756</v>
      </c>
      <c r="V825" t="s">
        <v>756</v>
      </c>
      <c r="W825" t="s">
        <v>756</v>
      </c>
      <c r="X825" t="s">
        <v>4066</v>
      </c>
      <c r="Y825" t="str">
        <f t="shared" si="168"/>
        <v>marzo</v>
      </c>
      <c r="Z825">
        <f>YEAR(BD_PONDERACIONES[[#This Row],[Fecha Ejecución del Ticket]])</f>
        <v>2022</v>
      </c>
      <c r="AA825" t="str">
        <f t="shared" si="169"/>
        <v>marzo</v>
      </c>
      <c r="AB825">
        <f>YEAR(BD_PONDERACIONES[[#This Row],[Fecha de Inspección]])</f>
        <v>2022</v>
      </c>
      <c r="AC825">
        <f t="shared" si="170"/>
        <v>0.5</v>
      </c>
      <c r="AD825">
        <f t="shared" si="171"/>
        <v>0.5</v>
      </c>
      <c r="AE825">
        <f t="shared" si="172"/>
        <v>0.5</v>
      </c>
      <c r="AF825">
        <f t="shared" si="173"/>
        <v>0.5</v>
      </c>
      <c r="AG825">
        <f t="shared" si="174"/>
        <v>0.5</v>
      </c>
      <c r="AH825">
        <f t="shared" si="175"/>
        <v>0.5</v>
      </c>
      <c r="AI825">
        <f t="shared" si="176"/>
        <v>0.25</v>
      </c>
      <c r="AJ825">
        <f t="shared" si="177"/>
        <v>0.25</v>
      </c>
      <c r="AK825">
        <f t="shared" si="178"/>
        <v>0.5</v>
      </c>
      <c r="AL825">
        <f t="shared" si="179"/>
        <v>0.5</v>
      </c>
      <c r="AM825">
        <f t="shared" si="180"/>
        <v>0.5</v>
      </c>
      <c r="AN825" s="6">
        <f t="shared" si="181"/>
        <v>1</v>
      </c>
      <c r="AO825" t="str">
        <f>VLOOKUP(BD_PONDERACIONES[[#This Row],[Comuna]],Tabla3[#All],2,0)</f>
        <v>Florida</v>
      </c>
    </row>
    <row r="826" spans="1:41" x14ac:dyDescent="0.35">
      <c r="A826" t="s">
        <v>4067</v>
      </c>
      <c r="B826" t="s">
        <v>4068</v>
      </c>
      <c r="C826" t="s">
        <v>4069</v>
      </c>
      <c r="D826" s="5">
        <v>44641</v>
      </c>
      <c r="E826" s="5">
        <v>44625</v>
      </c>
      <c r="F826" t="s">
        <v>753</v>
      </c>
      <c r="G826" t="s">
        <v>4070</v>
      </c>
      <c r="H826" t="s">
        <v>3799</v>
      </c>
      <c r="J826" t="s">
        <v>756</v>
      </c>
      <c r="K826" t="s">
        <v>756</v>
      </c>
      <c r="L826" t="s">
        <v>757</v>
      </c>
      <c r="M826" t="s">
        <v>757</v>
      </c>
      <c r="N826" t="s">
        <v>756</v>
      </c>
      <c r="O826" t="s">
        <v>756</v>
      </c>
      <c r="P826" t="s">
        <v>765</v>
      </c>
      <c r="Q826" t="s">
        <v>759</v>
      </c>
      <c r="R826" t="s">
        <v>759</v>
      </c>
      <c r="S826" t="s">
        <v>756</v>
      </c>
      <c r="T826" t="s">
        <v>756</v>
      </c>
      <c r="U826" t="s">
        <v>756</v>
      </c>
      <c r="V826" t="s">
        <v>756</v>
      </c>
      <c r="W826" t="s">
        <v>756</v>
      </c>
      <c r="X826" t="s">
        <v>994</v>
      </c>
      <c r="Y826" t="str">
        <f t="shared" si="168"/>
        <v>marzo</v>
      </c>
      <c r="Z826">
        <f>YEAR(BD_PONDERACIONES[[#This Row],[Fecha Ejecución del Ticket]])</f>
        <v>2022</v>
      </c>
      <c r="AA826" t="str">
        <f t="shared" si="169"/>
        <v>marzo</v>
      </c>
      <c r="AB826">
        <f>YEAR(BD_PONDERACIONES[[#This Row],[Fecha de Inspección]])</f>
        <v>2022</v>
      </c>
      <c r="AC826">
        <f t="shared" si="170"/>
        <v>0.5</v>
      </c>
      <c r="AD826">
        <f t="shared" si="171"/>
        <v>0.5</v>
      </c>
      <c r="AE826">
        <f t="shared" si="172"/>
        <v>0.5</v>
      </c>
      <c r="AF826">
        <f t="shared" si="173"/>
        <v>0.5</v>
      </c>
      <c r="AG826">
        <f t="shared" si="174"/>
        <v>0.5</v>
      </c>
      <c r="AH826">
        <f t="shared" si="175"/>
        <v>0.5</v>
      </c>
      <c r="AI826">
        <f t="shared" si="176"/>
        <v>0.25</v>
      </c>
      <c r="AJ826">
        <f t="shared" si="177"/>
        <v>0.25</v>
      </c>
      <c r="AK826">
        <f t="shared" si="178"/>
        <v>0.5</v>
      </c>
      <c r="AL826">
        <f t="shared" si="179"/>
        <v>0.5</v>
      </c>
      <c r="AM826">
        <f t="shared" si="180"/>
        <v>0.5</v>
      </c>
      <c r="AN826" s="6">
        <f t="shared" si="181"/>
        <v>1</v>
      </c>
      <c r="AO826" t="str">
        <f>VLOOKUP(BD_PONDERACIONES[[#This Row],[Comuna]],Tabla3[#All],2,0)</f>
        <v>Florida</v>
      </c>
    </row>
    <row r="827" spans="1:41" x14ac:dyDescent="0.35">
      <c r="A827" t="s">
        <v>4071</v>
      </c>
      <c r="B827" t="s">
        <v>4072</v>
      </c>
      <c r="C827" t="s">
        <v>4073</v>
      </c>
      <c r="D827" s="5">
        <v>44641</v>
      </c>
      <c r="E827" s="5">
        <v>44624</v>
      </c>
      <c r="F827" t="s">
        <v>763</v>
      </c>
      <c r="G827" t="s">
        <v>4074</v>
      </c>
      <c r="H827" t="s">
        <v>3800</v>
      </c>
      <c r="J827" t="s">
        <v>756</v>
      </c>
      <c r="K827" t="s">
        <v>756</v>
      </c>
      <c r="L827" t="s">
        <v>757</v>
      </c>
      <c r="M827" t="s">
        <v>757</v>
      </c>
      <c r="N827" t="s">
        <v>756</v>
      </c>
      <c r="O827" t="s">
        <v>756</v>
      </c>
      <c r="P827" t="s">
        <v>758</v>
      </c>
      <c r="Q827" t="s">
        <v>759</v>
      </c>
      <c r="R827" t="s">
        <v>759</v>
      </c>
      <c r="S827" t="s">
        <v>757</v>
      </c>
      <c r="T827" t="s">
        <v>757</v>
      </c>
      <c r="U827" t="s">
        <v>757</v>
      </c>
      <c r="V827" t="s">
        <v>756</v>
      </c>
      <c r="W827" t="s">
        <v>756</v>
      </c>
      <c r="X827" t="s">
        <v>4075</v>
      </c>
      <c r="Y827" t="str">
        <f t="shared" si="168"/>
        <v>marzo</v>
      </c>
      <c r="Z827">
        <f>YEAR(BD_PONDERACIONES[[#This Row],[Fecha Ejecución del Ticket]])</f>
        <v>2022</v>
      </c>
      <c r="AA827" t="str">
        <f t="shared" si="169"/>
        <v>marzo</v>
      </c>
      <c r="AB827">
        <f>YEAR(BD_PONDERACIONES[[#This Row],[Fecha de Inspección]])</f>
        <v>2022</v>
      </c>
      <c r="AC827">
        <f t="shared" si="170"/>
        <v>0.5</v>
      </c>
      <c r="AD827">
        <f t="shared" si="171"/>
        <v>0.5</v>
      </c>
      <c r="AE827">
        <f t="shared" si="172"/>
        <v>0.5</v>
      </c>
      <c r="AF827">
        <f t="shared" si="173"/>
        <v>0.5</v>
      </c>
      <c r="AG827">
        <f t="shared" si="174"/>
        <v>0.5</v>
      </c>
      <c r="AH827">
        <f t="shared" si="175"/>
        <v>0.5</v>
      </c>
      <c r="AI827">
        <f t="shared" si="176"/>
        <v>0.25</v>
      </c>
      <c r="AJ827">
        <f t="shared" si="177"/>
        <v>0.25</v>
      </c>
      <c r="AK827">
        <f t="shared" si="178"/>
        <v>0.5</v>
      </c>
      <c r="AL827">
        <f t="shared" si="179"/>
        <v>0.5</v>
      </c>
      <c r="AM827">
        <f t="shared" si="180"/>
        <v>0.5</v>
      </c>
      <c r="AN827" s="6">
        <f t="shared" si="181"/>
        <v>1</v>
      </c>
      <c r="AO827" t="str">
        <f>VLOOKUP(BD_PONDERACIONES[[#This Row],[Comuna]],Tabla3[#All],2,0)</f>
        <v>Cordillera</v>
      </c>
    </row>
    <row r="828" spans="1:41" x14ac:dyDescent="0.35">
      <c r="A828" t="s">
        <v>4076</v>
      </c>
      <c r="B828" t="s">
        <v>4077</v>
      </c>
      <c r="C828" t="s">
        <v>4078</v>
      </c>
      <c r="D828" s="5">
        <v>44641</v>
      </c>
      <c r="E828" s="5">
        <v>44622</v>
      </c>
      <c r="F828" t="s">
        <v>753</v>
      </c>
      <c r="G828" t="s">
        <v>4079</v>
      </c>
      <c r="H828" t="s">
        <v>3799</v>
      </c>
      <c r="J828" t="s">
        <v>756</v>
      </c>
      <c r="K828" t="s">
        <v>756</v>
      </c>
      <c r="L828" t="s">
        <v>773</v>
      </c>
      <c r="M828" t="s">
        <v>773</v>
      </c>
      <c r="N828" t="s">
        <v>756</v>
      </c>
      <c r="O828" t="s">
        <v>756</v>
      </c>
      <c r="P828" t="s">
        <v>765</v>
      </c>
      <c r="Q828" t="s">
        <v>759</v>
      </c>
      <c r="R828" t="s">
        <v>759</v>
      </c>
      <c r="S828" t="s">
        <v>756</v>
      </c>
      <c r="T828" t="s">
        <v>756</v>
      </c>
      <c r="U828" t="s">
        <v>756</v>
      </c>
      <c r="V828" t="s">
        <v>756</v>
      </c>
      <c r="W828" t="s">
        <v>756</v>
      </c>
      <c r="X828" t="s">
        <v>4080</v>
      </c>
      <c r="Y828" t="str">
        <f t="shared" si="168"/>
        <v>marzo</v>
      </c>
      <c r="Z828">
        <f>YEAR(BD_PONDERACIONES[[#This Row],[Fecha Ejecución del Ticket]])</f>
        <v>2022</v>
      </c>
      <c r="AA828" t="str">
        <f t="shared" si="169"/>
        <v>marzo</v>
      </c>
      <c r="AB828">
        <f>YEAR(BD_PONDERACIONES[[#This Row],[Fecha de Inspección]])</f>
        <v>2022</v>
      </c>
      <c r="AC828">
        <f t="shared" si="170"/>
        <v>0.5</v>
      </c>
      <c r="AD828">
        <f t="shared" si="171"/>
        <v>0.5</v>
      </c>
      <c r="AE828">
        <f t="shared" si="172"/>
        <v>0</v>
      </c>
      <c r="AF828">
        <f t="shared" si="173"/>
        <v>0</v>
      </c>
      <c r="AG828">
        <f t="shared" si="174"/>
        <v>0.5</v>
      </c>
      <c r="AH828">
        <f t="shared" si="175"/>
        <v>0.5</v>
      </c>
      <c r="AI828">
        <f t="shared" si="176"/>
        <v>0.25</v>
      </c>
      <c r="AJ828">
        <f t="shared" si="177"/>
        <v>0.25</v>
      </c>
      <c r="AK828">
        <f t="shared" si="178"/>
        <v>0.5</v>
      </c>
      <c r="AL828">
        <f t="shared" si="179"/>
        <v>0.5</v>
      </c>
      <c r="AM828">
        <f t="shared" si="180"/>
        <v>0.5</v>
      </c>
      <c r="AN828" s="6">
        <f t="shared" si="181"/>
        <v>0.7</v>
      </c>
      <c r="AO828" t="str">
        <f>VLOOKUP(BD_PONDERACIONES[[#This Row],[Comuna]],Tabla3[#All],2,0)</f>
        <v>Florida</v>
      </c>
    </row>
    <row r="829" spans="1:41" x14ac:dyDescent="0.35">
      <c r="A829" t="s">
        <v>4081</v>
      </c>
      <c r="B829" t="s">
        <v>4082</v>
      </c>
      <c r="C829" t="s">
        <v>4083</v>
      </c>
      <c r="D829" s="5">
        <v>44641</v>
      </c>
      <c r="E829" s="5">
        <v>44621</v>
      </c>
      <c r="F829" t="s">
        <v>753</v>
      </c>
      <c r="G829" t="s">
        <v>4084</v>
      </c>
      <c r="H829" t="s">
        <v>3799</v>
      </c>
      <c r="J829" t="s">
        <v>756</v>
      </c>
      <c r="K829" t="s">
        <v>756</v>
      </c>
      <c r="L829" t="s">
        <v>757</v>
      </c>
      <c r="M829" t="s">
        <v>757</v>
      </c>
      <c r="N829" t="s">
        <v>756</v>
      </c>
      <c r="O829" t="s">
        <v>756</v>
      </c>
      <c r="P829" t="s">
        <v>758</v>
      </c>
      <c r="Q829" t="s">
        <v>759</v>
      </c>
      <c r="R829" t="s">
        <v>759</v>
      </c>
      <c r="S829" t="s">
        <v>757</v>
      </c>
      <c r="T829" t="s">
        <v>757</v>
      </c>
      <c r="U829" t="s">
        <v>757</v>
      </c>
      <c r="V829" t="s">
        <v>756</v>
      </c>
      <c r="W829" t="s">
        <v>756</v>
      </c>
      <c r="X829" t="s">
        <v>885</v>
      </c>
      <c r="Y829" t="str">
        <f t="shared" si="168"/>
        <v>marzo</v>
      </c>
      <c r="Z829">
        <f>YEAR(BD_PONDERACIONES[[#This Row],[Fecha Ejecución del Ticket]])</f>
        <v>2022</v>
      </c>
      <c r="AA829" t="str">
        <f t="shared" si="169"/>
        <v>marzo</v>
      </c>
      <c r="AB829">
        <f>YEAR(BD_PONDERACIONES[[#This Row],[Fecha de Inspección]])</f>
        <v>2022</v>
      </c>
      <c r="AC829">
        <f t="shared" si="170"/>
        <v>0.5</v>
      </c>
      <c r="AD829">
        <f t="shared" si="171"/>
        <v>0.5</v>
      </c>
      <c r="AE829">
        <f t="shared" si="172"/>
        <v>0.5</v>
      </c>
      <c r="AF829">
        <f t="shared" si="173"/>
        <v>0.5</v>
      </c>
      <c r="AG829">
        <f t="shared" si="174"/>
        <v>0.5</v>
      </c>
      <c r="AH829">
        <f t="shared" si="175"/>
        <v>0.5</v>
      </c>
      <c r="AI829">
        <f t="shared" si="176"/>
        <v>0.25</v>
      </c>
      <c r="AJ829">
        <f t="shared" si="177"/>
        <v>0.25</v>
      </c>
      <c r="AK829">
        <f t="shared" si="178"/>
        <v>0.5</v>
      </c>
      <c r="AL829">
        <f t="shared" si="179"/>
        <v>0.5</v>
      </c>
      <c r="AM829">
        <f t="shared" si="180"/>
        <v>0.5</v>
      </c>
      <c r="AN829" s="6">
        <f t="shared" si="181"/>
        <v>1</v>
      </c>
      <c r="AO829" t="str">
        <f>VLOOKUP(BD_PONDERACIONES[[#This Row],[Comuna]],Tabla3[#All],2,0)</f>
        <v>Florida</v>
      </c>
    </row>
    <row r="830" spans="1:41" x14ac:dyDescent="0.35">
      <c r="A830" t="s">
        <v>4085</v>
      </c>
      <c r="B830" t="s">
        <v>4086</v>
      </c>
      <c r="C830" t="s">
        <v>4087</v>
      </c>
      <c r="D830" s="5">
        <v>44641</v>
      </c>
      <c r="E830" s="5">
        <v>44623</v>
      </c>
      <c r="F830" t="s">
        <v>763</v>
      </c>
      <c r="G830" t="s">
        <v>4088</v>
      </c>
      <c r="H830" t="s">
        <v>3800</v>
      </c>
      <c r="J830" t="s">
        <v>756</v>
      </c>
      <c r="K830" t="s">
        <v>756</v>
      </c>
      <c r="L830" t="s">
        <v>757</v>
      </c>
      <c r="M830" t="s">
        <v>757</v>
      </c>
      <c r="N830" t="s">
        <v>756</v>
      </c>
      <c r="O830" t="s">
        <v>756</v>
      </c>
      <c r="P830" t="s">
        <v>765</v>
      </c>
      <c r="Q830" t="s">
        <v>4089</v>
      </c>
      <c r="R830" t="s">
        <v>4090</v>
      </c>
      <c r="S830" t="s">
        <v>756</v>
      </c>
      <c r="T830" t="s">
        <v>756</v>
      </c>
      <c r="U830" t="s">
        <v>756</v>
      </c>
      <c r="V830" t="s">
        <v>756</v>
      </c>
      <c r="W830" t="s">
        <v>756</v>
      </c>
      <c r="X830" t="s">
        <v>4091</v>
      </c>
      <c r="Y830" t="str">
        <f t="shared" si="168"/>
        <v>marzo</v>
      </c>
      <c r="Z830">
        <f>YEAR(BD_PONDERACIONES[[#This Row],[Fecha Ejecución del Ticket]])</f>
        <v>2022</v>
      </c>
      <c r="AA830" t="str">
        <f t="shared" si="169"/>
        <v>marzo</v>
      </c>
      <c r="AB830">
        <f>YEAR(BD_PONDERACIONES[[#This Row],[Fecha de Inspección]])</f>
        <v>2022</v>
      </c>
      <c r="AC830">
        <f t="shared" si="170"/>
        <v>0.5</v>
      </c>
      <c r="AD830">
        <f t="shared" si="171"/>
        <v>0.5</v>
      </c>
      <c r="AE830">
        <f t="shared" si="172"/>
        <v>0.5</v>
      </c>
      <c r="AF830">
        <f t="shared" si="173"/>
        <v>0.5</v>
      </c>
      <c r="AG830">
        <f t="shared" si="174"/>
        <v>0.5</v>
      </c>
      <c r="AH830">
        <f t="shared" si="175"/>
        <v>0.5</v>
      </c>
      <c r="AI830">
        <f t="shared" si="176"/>
        <v>0.25</v>
      </c>
      <c r="AJ830">
        <f t="shared" si="177"/>
        <v>0.25</v>
      </c>
      <c r="AK830">
        <f t="shared" si="178"/>
        <v>0.5</v>
      </c>
      <c r="AL830">
        <f t="shared" si="179"/>
        <v>0.5</v>
      </c>
      <c r="AM830">
        <f t="shared" si="180"/>
        <v>0.5</v>
      </c>
      <c r="AN830" s="6">
        <f t="shared" si="181"/>
        <v>1</v>
      </c>
      <c r="AO830" t="str">
        <f>VLOOKUP(BD_PONDERACIONES[[#This Row],[Comuna]],Tabla3[#All],2,0)</f>
        <v>Cordillera</v>
      </c>
    </row>
    <row r="831" spans="1:41" x14ac:dyDescent="0.35">
      <c r="A831" t="s">
        <v>4092</v>
      </c>
      <c r="B831" t="s">
        <v>4093</v>
      </c>
      <c r="C831" t="s">
        <v>4094</v>
      </c>
      <c r="D831" s="5">
        <v>44641</v>
      </c>
      <c r="E831" s="5">
        <v>44624</v>
      </c>
      <c r="F831" t="s">
        <v>753</v>
      </c>
      <c r="G831" t="s">
        <v>4095</v>
      </c>
      <c r="H831" t="s">
        <v>3800</v>
      </c>
      <c r="J831" t="s">
        <v>756</v>
      </c>
      <c r="K831" t="s">
        <v>756</v>
      </c>
      <c r="L831" t="s">
        <v>757</v>
      </c>
      <c r="M831" t="s">
        <v>757</v>
      </c>
      <c r="N831" t="s">
        <v>757</v>
      </c>
      <c r="O831" t="s">
        <v>757</v>
      </c>
      <c r="P831" t="s">
        <v>758</v>
      </c>
      <c r="Q831" t="s">
        <v>759</v>
      </c>
      <c r="R831" t="s">
        <v>759</v>
      </c>
      <c r="S831" t="s">
        <v>757</v>
      </c>
      <c r="T831" t="s">
        <v>757</v>
      </c>
      <c r="U831" t="s">
        <v>757</v>
      </c>
      <c r="V831" t="s">
        <v>756</v>
      </c>
      <c r="W831" t="s">
        <v>756</v>
      </c>
      <c r="X831" t="s">
        <v>4096</v>
      </c>
      <c r="Y831" t="str">
        <f t="shared" si="168"/>
        <v>marzo</v>
      </c>
      <c r="Z831">
        <f>YEAR(BD_PONDERACIONES[[#This Row],[Fecha Ejecución del Ticket]])</f>
        <v>2022</v>
      </c>
      <c r="AA831" t="str">
        <f t="shared" si="169"/>
        <v>marzo</v>
      </c>
      <c r="AB831">
        <f>YEAR(BD_PONDERACIONES[[#This Row],[Fecha de Inspección]])</f>
        <v>2022</v>
      </c>
      <c r="AC831">
        <f t="shared" si="170"/>
        <v>0.5</v>
      </c>
      <c r="AD831">
        <f t="shared" si="171"/>
        <v>0.5</v>
      </c>
      <c r="AE831">
        <f t="shared" si="172"/>
        <v>0.5</v>
      </c>
      <c r="AF831">
        <f t="shared" si="173"/>
        <v>0.5</v>
      </c>
      <c r="AG831">
        <f t="shared" si="174"/>
        <v>0.5</v>
      </c>
      <c r="AH831">
        <f t="shared" si="175"/>
        <v>0.5</v>
      </c>
      <c r="AI831">
        <f t="shared" si="176"/>
        <v>0.25</v>
      </c>
      <c r="AJ831">
        <f t="shared" si="177"/>
        <v>0.25</v>
      </c>
      <c r="AK831">
        <f t="shared" si="178"/>
        <v>0.5</v>
      </c>
      <c r="AL831">
        <f t="shared" si="179"/>
        <v>0.5</v>
      </c>
      <c r="AM831">
        <f t="shared" si="180"/>
        <v>0.5</v>
      </c>
      <c r="AN831" s="6">
        <f t="shared" si="181"/>
        <v>1</v>
      </c>
      <c r="AO831" t="str">
        <f>VLOOKUP(BD_PONDERACIONES[[#This Row],[Comuna]],Tabla3[#All],2,0)</f>
        <v>Cordillera</v>
      </c>
    </row>
    <row r="832" spans="1:41" x14ac:dyDescent="0.35">
      <c r="A832" t="s">
        <v>4097</v>
      </c>
      <c r="B832" t="s">
        <v>4098</v>
      </c>
      <c r="C832" t="s">
        <v>4099</v>
      </c>
      <c r="D832" s="5">
        <v>44641</v>
      </c>
      <c r="E832" s="5">
        <v>44624</v>
      </c>
      <c r="F832" t="s">
        <v>753</v>
      </c>
      <c r="G832" t="s">
        <v>4100</v>
      </c>
      <c r="H832" t="s">
        <v>3800</v>
      </c>
      <c r="J832" t="s">
        <v>756</v>
      </c>
      <c r="K832" t="s">
        <v>756</v>
      </c>
      <c r="L832" t="s">
        <v>757</v>
      </c>
      <c r="M832" t="s">
        <v>757</v>
      </c>
      <c r="N832" t="s">
        <v>757</v>
      </c>
      <c r="O832" t="s">
        <v>757</v>
      </c>
      <c r="P832" t="s">
        <v>758</v>
      </c>
      <c r="Q832" t="s">
        <v>759</v>
      </c>
      <c r="R832" t="s">
        <v>759</v>
      </c>
      <c r="S832" t="s">
        <v>757</v>
      </c>
      <c r="T832" t="s">
        <v>757</v>
      </c>
      <c r="U832" t="s">
        <v>757</v>
      </c>
      <c r="V832" t="s">
        <v>756</v>
      </c>
      <c r="W832" t="s">
        <v>756</v>
      </c>
      <c r="X832" t="s">
        <v>4101</v>
      </c>
      <c r="Y832" t="str">
        <f t="shared" si="168"/>
        <v>marzo</v>
      </c>
      <c r="Z832">
        <f>YEAR(BD_PONDERACIONES[[#This Row],[Fecha Ejecución del Ticket]])</f>
        <v>2022</v>
      </c>
      <c r="AA832" t="str">
        <f t="shared" si="169"/>
        <v>marzo</v>
      </c>
      <c r="AB832">
        <f>YEAR(BD_PONDERACIONES[[#This Row],[Fecha de Inspección]])</f>
        <v>2022</v>
      </c>
      <c r="AC832">
        <f t="shared" si="170"/>
        <v>0.5</v>
      </c>
      <c r="AD832">
        <f t="shared" si="171"/>
        <v>0.5</v>
      </c>
      <c r="AE832">
        <f t="shared" si="172"/>
        <v>0.5</v>
      </c>
      <c r="AF832">
        <f t="shared" si="173"/>
        <v>0.5</v>
      </c>
      <c r="AG832">
        <f t="shared" si="174"/>
        <v>0.5</v>
      </c>
      <c r="AH832">
        <f t="shared" si="175"/>
        <v>0.5</v>
      </c>
      <c r="AI832">
        <f t="shared" si="176"/>
        <v>0.25</v>
      </c>
      <c r="AJ832">
        <f t="shared" si="177"/>
        <v>0.25</v>
      </c>
      <c r="AK832">
        <f t="shared" si="178"/>
        <v>0.5</v>
      </c>
      <c r="AL832">
        <f t="shared" si="179"/>
        <v>0.5</v>
      </c>
      <c r="AM832">
        <f t="shared" si="180"/>
        <v>0.5</v>
      </c>
      <c r="AN832" s="6">
        <f t="shared" si="181"/>
        <v>1</v>
      </c>
      <c r="AO832" t="str">
        <f>VLOOKUP(BD_PONDERACIONES[[#This Row],[Comuna]],Tabla3[#All],2,0)</f>
        <v>Cordillera</v>
      </c>
    </row>
    <row r="833" spans="1:41" x14ac:dyDescent="0.35">
      <c r="A833" t="s">
        <v>4102</v>
      </c>
      <c r="B833" t="s">
        <v>4103</v>
      </c>
      <c r="C833" t="s">
        <v>4104</v>
      </c>
      <c r="D833" s="5">
        <v>44641</v>
      </c>
      <c r="E833" s="5">
        <v>44624</v>
      </c>
      <c r="F833" t="s">
        <v>753</v>
      </c>
      <c r="G833" t="s">
        <v>4105</v>
      </c>
      <c r="H833" t="s">
        <v>3800</v>
      </c>
      <c r="J833" t="s">
        <v>756</v>
      </c>
      <c r="K833" t="s">
        <v>756</v>
      </c>
      <c r="L833" t="s">
        <v>757</v>
      </c>
      <c r="M833" t="s">
        <v>757</v>
      </c>
      <c r="N833" t="s">
        <v>757</v>
      </c>
      <c r="O833" t="s">
        <v>757</v>
      </c>
      <c r="P833" t="s">
        <v>758</v>
      </c>
      <c r="Q833" t="s">
        <v>759</v>
      </c>
      <c r="R833" t="s">
        <v>759</v>
      </c>
      <c r="S833" t="s">
        <v>757</v>
      </c>
      <c r="T833" t="s">
        <v>757</v>
      </c>
      <c r="U833" t="s">
        <v>757</v>
      </c>
      <c r="V833" t="s">
        <v>756</v>
      </c>
      <c r="W833" t="s">
        <v>756</v>
      </c>
      <c r="X833" t="s">
        <v>4106</v>
      </c>
      <c r="Y833" t="str">
        <f t="shared" si="168"/>
        <v>marzo</v>
      </c>
      <c r="Z833">
        <f>YEAR(BD_PONDERACIONES[[#This Row],[Fecha Ejecución del Ticket]])</f>
        <v>2022</v>
      </c>
      <c r="AA833" t="str">
        <f t="shared" si="169"/>
        <v>marzo</v>
      </c>
      <c r="AB833">
        <f>YEAR(BD_PONDERACIONES[[#This Row],[Fecha de Inspección]])</f>
        <v>2022</v>
      </c>
      <c r="AC833">
        <f t="shared" si="170"/>
        <v>0.5</v>
      </c>
      <c r="AD833">
        <f t="shared" si="171"/>
        <v>0.5</v>
      </c>
      <c r="AE833">
        <f t="shared" si="172"/>
        <v>0.5</v>
      </c>
      <c r="AF833">
        <f t="shared" si="173"/>
        <v>0.5</v>
      </c>
      <c r="AG833">
        <f t="shared" si="174"/>
        <v>0.5</v>
      </c>
      <c r="AH833">
        <f t="shared" si="175"/>
        <v>0.5</v>
      </c>
      <c r="AI833">
        <f t="shared" si="176"/>
        <v>0.25</v>
      </c>
      <c r="AJ833">
        <f t="shared" si="177"/>
        <v>0.25</v>
      </c>
      <c r="AK833">
        <f t="shared" si="178"/>
        <v>0.5</v>
      </c>
      <c r="AL833">
        <f t="shared" si="179"/>
        <v>0.5</v>
      </c>
      <c r="AM833">
        <f t="shared" si="180"/>
        <v>0.5</v>
      </c>
      <c r="AN833" s="6">
        <f t="shared" si="181"/>
        <v>1</v>
      </c>
      <c r="AO833" t="str">
        <f>VLOOKUP(BD_PONDERACIONES[[#This Row],[Comuna]],Tabla3[#All],2,0)</f>
        <v>Cordillera</v>
      </c>
    </row>
    <row r="834" spans="1:41" x14ac:dyDescent="0.35">
      <c r="A834" t="s">
        <v>4107</v>
      </c>
      <c r="B834" t="s">
        <v>4108</v>
      </c>
      <c r="C834" t="s">
        <v>4061</v>
      </c>
      <c r="D834" s="5">
        <v>44641</v>
      </c>
      <c r="E834" s="5">
        <v>44624</v>
      </c>
      <c r="F834" t="s">
        <v>753</v>
      </c>
      <c r="G834" t="s">
        <v>4109</v>
      </c>
      <c r="H834" t="s">
        <v>3800</v>
      </c>
      <c r="J834" t="s">
        <v>756</v>
      </c>
      <c r="K834" t="s">
        <v>756</v>
      </c>
      <c r="L834" t="s">
        <v>757</v>
      </c>
      <c r="M834" t="s">
        <v>757</v>
      </c>
      <c r="N834" t="s">
        <v>756</v>
      </c>
      <c r="O834" t="s">
        <v>756</v>
      </c>
      <c r="P834" t="s">
        <v>765</v>
      </c>
      <c r="Q834" t="s">
        <v>759</v>
      </c>
      <c r="R834" t="s">
        <v>759</v>
      </c>
      <c r="S834" t="s">
        <v>757</v>
      </c>
      <c r="T834" t="s">
        <v>757</v>
      </c>
      <c r="U834" t="s">
        <v>756</v>
      </c>
      <c r="V834" t="s">
        <v>756</v>
      </c>
      <c r="W834" t="s">
        <v>756</v>
      </c>
      <c r="X834" t="s">
        <v>4110</v>
      </c>
      <c r="Y834" t="str">
        <f t="shared" ref="Y834:Y897" si="182">TEXT(E834,"MMMM")</f>
        <v>marzo</v>
      </c>
      <c r="Z834">
        <f>YEAR(BD_PONDERACIONES[[#This Row],[Fecha Ejecución del Ticket]])</f>
        <v>2022</v>
      </c>
      <c r="AA834" t="str">
        <f t="shared" ref="AA834:AA897" si="183">TEXT(D834,"MMMM")</f>
        <v>marzo</v>
      </c>
      <c r="AB834">
        <f>YEAR(BD_PONDERACIONES[[#This Row],[Fecha de Inspección]])</f>
        <v>2022</v>
      </c>
      <c r="AC834">
        <f t="shared" ref="AC834:AC897" si="184">IF(OR(J834="Cumple",J834="No Aplica"),0.5,0)</f>
        <v>0.5</v>
      </c>
      <c r="AD834">
        <f t="shared" ref="AD834:AD897" si="185">IF(OR(K834="CUMPLE",K834="No Aplica"),0.5,0)</f>
        <v>0.5</v>
      </c>
      <c r="AE834">
        <f t="shared" ref="AE834:AE897" si="186">IF(OR(L834="CUMPLE",L834="No Aplica"),0.5,0)</f>
        <v>0.5</v>
      </c>
      <c r="AF834">
        <f t="shared" ref="AF834:AF897" si="187">IF(OR(M834="CUMPLE",M834="No Aplica"),0.5,0)</f>
        <v>0.5</v>
      </c>
      <c r="AG834">
        <f t="shared" ref="AG834:AG897" si="188">IF(OR(N834="CUMPLE",N834="No Aplica"),0.5,IF(N834="Cumple Mayormente",0.325,IF(N834="Cumple Parcialmente",0.175,0)))</f>
        <v>0.5</v>
      </c>
      <c r="AH834">
        <f t="shared" ref="AH834:AH897" si="189">IF(OR(O834="CUMPLE",O834="No Aplica"),0.5,IF(O834="Cumple Mayormente",0.325,IF(O834="Cumple Parcialmente",0.175,0)))</f>
        <v>0.5</v>
      </c>
      <c r="AI834">
        <f t="shared" ref="AI834:AI897" si="190">IF(OR(S834="CUMPLE",S834="No Aplica"),0.25,IF(S834="Cumple Mayormente",0.1625,IF(S834="Cumple Parcialmente",0.0875,0)))</f>
        <v>0.25</v>
      </c>
      <c r="AJ834">
        <f t="shared" ref="AJ834:AJ897" si="191">IF(OR(T834="CUMPLE",T834="No Aplica"),0.25,IF(T834="Cumple Mayormente",0.1625,IF(T834="Cumple Parcialmente",0.0875,0)))</f>
        <v>0.25</v>
      </c>
      <c r="AK834">
        <f t="shared" ref="AK834:AK897" si="192">IF(OR(U834="CUMPLE",U834="No Aplica"),0.5,IF(U834="Cumple Mayormente",0.325,IF(U834="Cumple Parcialmente",0.175,0)))</f>
        <v>0.5</v>
      </c>
      <c r="AL834">
        <f t="shared" ref="AL834:AL897" si="193">IF(OR(V834="CUMPLE",V834="No Aplica"),0.5,IF(V834="Cumple Mayormente",0.325,IF(V834="Cumple Parcialmente",0.175,0)))</f>
        <v>0.5</v>
      </c>
      <c r="AM834">
        <f t="shared" ref="AM834:AM897" si="194">IF(OR(W834="CUMPLE",W834="No Aplica"),0.5,IF(W834="Cumple Mayormente",0.325,IF(W834="Cumple Parcialmente",0.175,0)))</f>
        <v>0.5</v>
      </c>
      <c r="AN834" s="6">
        <f t="shared" ref="AN834:AN897" si="195">((AC834+AD834)*0.2)+((AE834+AF834)*0.3)+((AG834+AH834)*0.15)+((AI834+AJ834+AK834)*0.15)+((AL834+AM834)*0.2)</f>
        <v>1</v>
      </c>
      <c r="AO834" t="str">
        <f>VLOOKUP(BD_PONDERACIONES[[#This Row],[Comuna]],Tabla3[#All],2,0)</f>
        <v>Cordillera</v>
      </c>
    </row>
    <row r="835" spans="1:41" x14ac:dyDescent="0.35">
      <c r="A835" t="s">
        <v>4408</v>
      </c>
      <c r="B835" t="s">
        <v>4409</v>
      </c>
      <c r="C835" t="s">
        <v>4410</v>
      </c>
      <c r="D835" s="5">
        <v>44642</v>
      </c>
      <c r="E835" s="5">
        <v>44636</v>
      </c>
      <c r="F835" t="s">
        <v>763</v>
      </c>
      <c r="G835" t="s">
        <v>4411</v>
      </c>
      <c r="H835" t="s">
        <v>3799</v>
      </c>
      <c r="J835" t="s">
        <v>756</v>
      </c>
      <c r="K835" t="s">
        <v>756</v>
      </c>
      <c r="L835" t="s">
        <v>757</v>
      </c>
      <c r="M835" t="s">
        <v>757</v>
      </c>
      <c r="N835" t="s">
        <v>756</v>
      </c>
      <c r="O835" t="s">
        <v>756</v>
      </c>
      <c r="P835" t="s">
        <v>758</v>
      </c>
      <c r="Q835" t="s">
        <v>759</v>
      </c>
      <c r="R835" t="s">
        <v>759</v>
      </c>
      <c r="S835" t="s">
        <v>757</v>
      </c>
      <c r="T835" t="s">
        <v>757</v>
      </c>
      <c r="U835" t="s">
        <v>757</v>
      </c>
      <c r="V835" t="s">
        <v>756</v>
      </c>
      <c r="W835" t="s">
        <v>756</v>
      </c>
      <c r="X835" t="s">
        <v>804</v>
      </c>
      <c r="Y835" t="str">
        <f t="shared" si="182"/>
        <v>marzo</v>
      </c>
      <c r="Z835">
        <f>YEAR(BD_PONDERACIONES[[#This Row],[Fecha Ejecución del Ticket]])</f>
        <v>2022</v>
      </c>
      <c r="AA835" t="str">
        <f t="shared" si="183"/>
        <v>marzo</v>
      </c>
      <c r="AB835">
        <f>YEAR(BD_PONDERACIONES[[#This Row],[Fecha de Inspección]])</f>
        <v>2022</v>
      </c>
      <c r="AC835">
        <f t="shared" si="184"/>
        <v>0.5</v>
      </c>
      <c r="AD835">
        <f t="shared" si="185"/>
        <v>0.5</v>
      </c>
      <c r="AE835">
        <f t="shared" si="186"/>
        <v>0.5</v>
      </c>
      <c r="AF835">
        <f t="shared" si="187"/>
        <v>0.5</v>
      </c>
      <c r="AG835">
        <f t="shared" si="188"/>
        <v>0.5</v>
      </c>
      <c r="AH835">
        <f t="shared" si="189"/>
        <v>0.5</v>
      </c>
      <c r="AI835">
        <f t="shared" si="190"/>
        <v>0.25</v>
      </c>
      <c r="AJ835">
        <f t="shared" si="191"/>
        <v>0.25</v>
      </c>
      <c r="AK835">
        <f t="shared" si="192"/>
        <v>0.5</v>
      </c>
      <c r="AL835">
        <f t="shared" si="193"/>
        <v>0.5</v>
      </c>
      <c r="AM835">
        <f t="shared" si="194"/>
        <v>0.5</v>
      </c>
      <c r="AN835" s="6">
        <f t="shared" si="195"/>
        <v>1</v>
      </c>
      <c r="AO835" t="str">
        <f>VLOOKUP(BD_PONDERACIONES[[#This Row],[Comuna]],Tabla3[#All],2,0)</f>
        <v>Florida</v>
      </c>
    </row>
    <row r="836" spans="1:41" x14ac:dyDescent="0.35">
      <c r="A836" t="s">
        <v>4412</v>
      </c>
      <c r="B836" t="s">
        <v>4413</v>
      </c>
      <c r="C836" t="s">
        <v>4414</v>
      </c>
      <c r="D836" s="5">
        <v>44642</v>
      </c>
      <c r="E836" s="5">
        <v>44632</v>
      </c>
      <c r="F836" t="s">
        <v>763</v>
      </c>
      <c r="G836" t="s">
        <v>4415</v>
      </c>
      <c r="H836" t="s">
        <v>3799</v>
      </c>
      <c r="J836" t="s">
        <v>756</v>
      </c>
      <c r="K836" t="s">
        <v>756</v>
      </c>
      <c r="L836" t="s">
        <v>757</v>
      </c>
      <c r="M836" t="s">
        <v>757</v>
      </c>
      <c r="N836" t="s">
        <v>756</v>
      </c>
      <c r="O836" t="s">
        <v>756</v>
      </c>
      <c r="P836" t="s">
        <v>758</v>
      </c>
      <c r="Q836" t="s">
        <v>759</v>
      </c>
      <c r="R836" t="s">
        <v>759</v>
      </c>
      <c r="S836" t="s">
        <v>757</v>
      </c>
      <c r="T836" t="s">
        <v>757</v>
      </c>
      <c r="U836" t="s">
        <v>757</v>
      </c>
      <c r="V836" t="s">
        <v>773</v>
      </c>
      <c r="W836" t="s">
        <v>773</v>
      </c>
      <c r="X836" t="s">
        <v>4416</v>
      </c>
      <c r="Y836" t="str">
        <f t="shared" si="182"/>
        <v>marzo</v>
      </c>
      <c r="Z836">
        <f>YEAR(BD_PONDERACIONES[[#This Row],[Fecha Ejecución del Ticket]])</f>
        <v>2022</v>
      </c>
      <c r="AA836" t="str">
        <f t="shared" si="183"/>
        <v>marzo</v>
      </c>
      <c r="AB836">
        <f>YEAR(BD_PONDERACIONES[[#This Row],[Fecha de Inspección]])</f>
        <v>2022</v>
      </c>
      <c r="AC836">
        <f t="shared" si="184"/>
        <v>0.5</v>
      </c>
      <c r="AD836">
        <f t="shared" si="185"/>
        <v>0.5</v>
      </c>
      <c r="AE836">
        <f t="shared" si="186"/>
        <v>0.5</v>
      </c>
      <c r="AF836">
        <f t="shared" si="187"/>
        <v>0.5</v>
      </c>
      <c r="AG836">
        <f t="shared" si="188"/>
        <v>0.5</v>
      </c>
      <c r="AH836">
        <f t="shared" si="189"/>
        <v>0.5</v>
      </c>
      <c r="AI836">
        <f t="shared" si="190"/>
        <v>0.25</v>
      </c>
      <c r="AJ836">
        <f t="shared" si="191"/>
        <v>0.25</v>
      </c>
      <c r="AK836">
        <f t="shared" si="192"/>
        <v>0.5</v>
      </c>
      <c r="AL836">
        <f t="shared" si="193"/>
        <v>0</v>
      </c>
      <c r="AM836">
        <f t="shared" si="194"/>
        <v>0</v>
      </c>
      <c r="AN836" s="6">
        <f t="shared" si="195"/>
        <v>0.8</v>
      </c>
      <c r="AO836" t="str">
        <f>VLOOKUP(BD_PONDERACIONES[[#This Row],[Comuna]],Tabla3[#All],2,0)</f>
        <v>Florida</v>
      </c>
    </row>
    <row r="837" spans="1:41" x14ac:dyDescent="0.35">
      <c r="A837" t="s">
        <v>4417</v>
      </c>
      <c r="B837" t="s">
        <v>4418</v>
      </c>
      <c r="C837" t="s">
        <v>4419</v>
      </c>
      <c r="D837" s="5">
        <v>44642</v>
      </c>
      <c r="E837" s="5">
        <v>44634</v>
      </c>
      <c r="F837" t="s">
        <v>763</v>
      </c>
      <c r="G837" t="s">
        <v>4420</v>
      </c>
      <c r="H837" t="s">
        <v>3799</v>
      </c>
      <c r="J837" t="s">
        <v>756</v>
      </c>
      <c r="K837" t="s">
        <v>756</v>
      </c>
      <c r="L837" t="s">
        <v>756</v>
      </c>
      <c r="M837" t="s">
        <v>756</v>
      </c>
      <c r="N837" t="s">
        <v>756</v>
      </c>
      <c r="O837" t="s">
        <v>756</v>
      </c>
      <c r="P837" t="s">
        <v>758</v>
      </c>
      <c r="Q837" t="s">
        <v>759</v>
      </c>
      <c r="R837" t="s">
        <v>759</v>
      </c>
      <c r="S837" t="s">
        <v>757</v>
      </c>
      <c r="T837" t="s">
        <v>757</v>
      </c>
      <c r="U837" t="s">
        <v>757</v>
      </c>
      <c r="V837" t="s">
        <v>756</v>
      </c>
      <c r="W837" t="s">
        <v>756</v>
      </c>
      <c r="X837" t="s">
        <v>4421</v>
      </c>
      <c r="Y837" t="str">
        <f t="shared" si="182"/>
        <v>marzo</v>
      </c>
      <c r="Z837">
        <f>YEAR(BD_PONDERACIONES[[#This Row],[Fecha Ejecución del Ticket]])</f>
        <v>2022</v>
      </c>
      <c r="AA837" t="str">
        <f t="shared" si="183"/>
        <v>marzo</v>
      </c>
      <c r="AB837">
        <f>YEAR(BD_PONDERACIONES[[#This Row],[Fecha de Inspección]])</f>
        <v>2022</v>
      </c>
      <c r="AC837">
        <f t="shared" si="184"/>
        <v>0.5</v>
      </c>
      <c r="AD837">
        <f t="shared" si="185"/>
        <v>0.5</v>
      </c>
      <c r="AE837">
        <f t="shared" si="186"/>
        <v>0.5</v>
      </c>
      <c r="AF837">
        <f t="shared" si="187"/>
        <v>0.5</v>
      </c>
      <c r="AG837">
        <f t="shared" si="188"/>
        <v>0.5</v>
      </c>
      <c r="AH837">
        <f t="shared" si="189"/>
        <v>0.5</v>
      </c>
      <c r="AI837">
        <f t="shared" si="190"/>
        <v>0.25</v>
      </c>
      <c r="AJ837">
        <f t="shared" si="191"/>
        <v>0.25</v>
      </c>
      <c r="AK837">
        <f t="shared" si="192"/>
        <v>0.5</v>
      </c>
      <c r="AL837">
        <f t="shared" si="193"/>
        <v>0.5</v>
      </c>
      <c r="AM837">
        <f t="shared" si="194"/>
        <v>0.5</v>
      </c>
      <c r="AN837" s="6">
        <f t="shared" si="195"/>
        <v>1</v>
      </c>
      <c r="AO837" t="str">
        <f>VLOOKUP(BD_PONDERACIONES[[#This Row],[Comuna]],Tabla3[#All],2,0)</f>
        <v>Florida</v>
      </c>
    </row>
    <row r="838" spans="1:41" x14ac:dyDescent="0.35">
      <c r="A838" t="s">
        <v>4422</v>
      </c>
      <c r="B838" t="s">
        <v>4423</v>
      </c>
      <c r="C838" t="s">
        <v>4424</v>
      </c>
      <c r="D838" s="5">
        <v>44642</v>
      </c>
      <c r="E838" s="5">
        <v>44623</v>
      </c>
      <c r="F838" t="s">
        <v>763</v>
      </c>
      <c r="G838" t="s">
        <v>4425</v>
      </c>
      <c r="H838" t="s">
        <v>3800</v>
      </c>
      <c r="J838" t="s">
        <v>756</v>
      </c>
      <c r="K838" t="s">
        <v>756</v>
      </c>
      <c r="L838" t="s">
        <v>757</v>
      </c>
      <c r="M838" t="s">
        <v>757</v>
      </c>
      <c r="N838" t="s">
        <v>756</v>
      </c>
      <c r="O838" t="s">
        <v>756</v>
      </c>
      <c r="P838" t="s">
        <v>758</v>
      </c>
      <c r="Q838" t="s">
        <v>759</v>
      </c>
      <c r="R838" t="s">
        <v>759</v>
      </c>
      <c r="S838" t="s">
        <v>757</v>
      </c>
      <c r="T838" t="s">
        <v>757</v>
      </c>
      <c r="U838" t="s">
        <v>757</v>
      </c>
      <c r="V838" t="s">
        <v>756</v>
      </c>
      <c r="W838" t="s">
        <v>773</v>
      </c>
      <c r="X838" t="s">
        <v>4426</v>
      </c>
      <c r="Y838" t="str">
        <f t="shared" si="182"/>
        <v>marzo</v>
      </c>
      <c r="Z838">
        <f>YEAR(BD_PONDERACIONES[[#This Row],[Fecha Ejecución del Ticket]])</f>
        <v>2022</v>
      </c>
      <c r="AA838" t="str">
        <f t="shared" si="183"/>
        <v>marzo</v>
      </c>
      <c r="AB838">
        <f>YEAR(BD_PONDERACIONES[[#This Row],[Fecha de Inspección]])</f>
        <v>2022</v>
      </c>
      <c r="AC838">
        <f t="shared" si="184"/>
        <v>0.5</v>
      </c>
      <c r="AD838">
        <f t="shared" si="185"/>
        <v>0.5</v>
      </c>
      <c r="AE838">
        <f t="shared" si="186"/>
        <v>0.5</v>
      </c>
      <c r="AF838">
        <f t="shared" si="187"/>
        <v>0.5</v>
      </c>
      <c r="AG838">
        <f t="shared" si="188"/>
        <v>0.5</v>
      </c>
      <c r="AH838">
        <f t="shared" si="189"/>
        <v>0.5</v>
      </c>
      <c r="AI838">
        <f t="shared" si="190"/>
        <v>0.25</v>
      </c>
      <c r="AJ838">
        <f t="shared" si="191"/>
        <v>0.25</v>
      </c>
      <c r="AK838">
        <f t="shared" si="192"/>
        <v>0.5</v>
      </c>
      <c r="AL838">
        <f t="shared" si="193"/>
        <v>0.5</v>
      </c>
      <c r="AM838">
        <f t="shared" si="194"/>
        <v>0</v>
      </c>
      <c r="AN838" s="6">
        <f t="shared" si="195"/>
        <v>0.9</v>
      </c>
      <c r="AO838" t="str">
        <f>VLOOKUP(BD_PONDERACIONES[[#This Row],[Comuna]],Tabla3[#All],2,0)</f>
        <v>Cordillera</v>
      </c>
    </row>
    <row r="839" spans="1:41" x14ac:dyDescent="0.35">
      <c r="A839" t="s">
        <v>4427</v>
      </c>
      <c r="B839" t="s">
        <v>4428</v>
      </c>
      <c r="C839" t="s">
        <v>4429</v>
      </c>
      <c r="D839" s="5">
        <v>44642</v>
      </c>
      <c r="E839" s="5">
        <v>44627</v>
      </c>
      <c r="F839" t="s">
        <v>753</v>
      </c>
      <c r="G839" t="s">
        <v>4430</v>
      </c>
      <c r="H839" t="s">
        <v>3799</v>
      </c>
      <c r="J839" t="s">
        <v>756</v>
      </c>
      <c r="K839" t="s">
        <v>756</v>
      </c>
      <c r="L839" t="s">
        <v>756</v>
      </c>
      <c r="M839" t="s">
        <v>756</v>
      </c>
      <c r="N839" t="s">
        <v>756</v>
      </c>
      <c r="O839" t="s">
        <v>756</v>
      </c>
      <c r="P839" t="s">
        <v>758</v>
      </c>
      <c r="Q839" t="s">
        <v>759</v>
      </c>
      <c r="R839" t="s">
        <v>759</v>
      </c>
      <c r="S839" t="s">
        <v>757</v>
      </c>
      <c r="T839" t="s">
        <v>757</v>
      </c>
      <c r="U839" t="s">
        <v>757</v>
      </c>
      <c r="V839" t="s">
        <v>773</v>
      </c>
      <c r="W839" t="s">
        <v>756</v>
      </c>
      <c r="X839" t="s">
        <v>4431</v>
      </c>
      <c r="Y839" t="str">
        <f t="shared" si="182"/>
        <v>marzo</v>
      </c>
      <c r="Z839">
        <f>YEAR(BD_PONDERACIONES[[#This Row],[Fecha Ejecución del Ticket]])</f>
        <v>2022</v>
      </c>
      <c r="AA839" t="str">
        <f t="shared" si="183"/>
        <v>marzo</v>
      </c>
      <c r="AB839">
        <f>YEAR(BD_PONDERACIONES[[#This Row],[Fecha de Inspección]])</f>
        <v>2022</v>
      </c>
      <c r="AC839">
        <f t="shared" si="184"/>
        <v>0.5</v>
      </c>
      <c r="AD839">
        <f t="shared" si="185"/>
        <v>0.5</v>
      </c>
      <c r="AE839">
        <f t="shared" si="186"/>
        <v>0.5</v>
      </c>
      <c r="AF839">
        <f t="shared" si="187"/>
        <v>0.5</v>
      </c>
      <c r="AG839">
        <f t="shared" si="188"/>
        <v>0.5</v>
      </c>
      <c r="AH839">
        <f t="shared" si="189"/>
        <v>0.5</v>
      </c>
      <c r="AI839">
        <f t="shared" si="190"/>
        <v>0.25</v>
      </c>
      <c r="AJ839">
        <f t="shared" si="191"/>
        <v>0.25</v>
      </c>
      <c r="AK839">
        <f t="shared" si="192"/>
        <v>0.5</v>
      </c>
      <c r="AL839">
        <f t="shared" si="193"/>
        <v>0</v>
      </c>
      <c r="AM839">
        <f t="shared" si="194"/>
        <v>0.5</v>
      </c>
      <c r="AN839" s="6">
        <f t="shared" si="195"/>
        <v>0.9</v>
      </c>
      <c r="AO839" t="str">
        <f>VLOOKUP(BD_PONDERACIONES[[#This Row],[Comuna]],Tabla3[#All],2,0)</f>
        <v>Florida</v>
      </c>
    </row>
    <row r="840" spans="1:41" x14ac:dyDescent="0.35">
      <c r="A840" t="s">
        <v>4432</v>
      </c>
      <c r="B840" t="s">
        <v>4433</v>
      </c>
      <c r="C840" t="s">
        <v>4434</v>
      </c>
      <c r="D840" s="5">
        <v>44642</v>
      </c>
      <c r="E840" s="5">
        <v>44624</v>
      </c>
      <c r="F840" t="s">
        <v>753</v>
      </c>
      <c r="G840" t="s">
        <v>4435</v>
      </c>
      <c r="H840" t="s">
        <v>3799</v>
      </c>
      <c r="J840" t="s">
        <v>756</v>
      </c>
      <c r="K840" t="s">
        <v>756</v>
      </c>
      <c r="L840" t="s">
        <v>757</v>
      </c>
      <c r="M840" t="s">
        <v>757</v>
      </c>
      <c r="N840" t="s">
        <v>756</v>
      </c>
      <c r="O840" t="s">
        <v>756</v>
      </c>
      <c r="P840" t="s">
        <v>758</v>
      </c>
      <c r="Q840" t="s">
        <v>759</v>
      </c>
      <c r="R840" t="s">
        <v>759</v>
      </c>
      <c r="S840" t="s">
        <v>757</v>
      </c>
      <c r="T840" t="s">
        <v>757</v>
      </c>
      <c r="U840" t="s">
        <v>757</v>
      </c>
      <c r="V840" t="s">
        <v>756</v>
      </c>
      <c r="W840" t="s">
        <v>773</v>
      </c>
      <c r="X840" t="s">
        <v>4436</v>
      </c>
      <c r="Y840" t="str">
        <f t="shared" si="182"/>
        <v>marzo</v>
      </c>
      <c r="Z840">
        <f>YEAR(BD_PONDERACIONES[[#This Row],[Fecha Ejecución del Ticket]])</f>
        <v>2022</v>
      </c>
      <c r="AA840" t="str">
        <f t="shared" si="183"/>
        <v>marzo</v>
      </c>
      <c r="AB840">
        <f>YEAR(BD_PONDERACIONES[[#This Row],[Fecha de Inspección]])</f>
        <v>2022</v>
      </c>
      <c r="AC840">
        <f t="shared" si="184"/>
        <v>0.5</v>
      </c>
      <c r="AD840">
        <f t="shared" si="185"/>
        <v>0.5</v>
      </c>
      <c r="AE840">
        <f t="shared" si="186"/>
        <v>0.5</v>
      </c>
      <c r="AF840">
        <f t="shared" si="187"/>
        <v>0.5</v>
      </c>
      <c r="AG840">
        <f t="shared" si="188"/>
        <v>0.5</v>
      </c>
      <c r="AH840">
        <f t="shared" si="189"/>
        <v>0.5</v>
      </c>
      <c r="AI840">
        <f t="shared" si="190"/>
        <v>0.25</v>
      </c>
      <c r="AJ840">
        <f t="shared" si="191"/>
        <v>0.25</v>
      </c>
      <c r="AK840">
        <f t="shared" si="192"/>
        <v>0.5</v>
      </c>
      <c r="AL840">
        <f t="shared" si="193"/>
        <v>0.5</v>
      </c>
      <c r="AM840">
        <f t="shared" si="194"/>
        <v>0</v>
      </c>
      <c r="AN840" s="6">
        <f t="shared" si="195"/>
        <v>0.9</v>
      </c>
      <c r="AO840" t="str">
        <f>VLOOKUP(BD_PONDERACIONES[[#This Row],[Comuna]],Tabla3[#All],2,0)</f>
        <v>Florida</v>
      </c>
    </row>
    <row r="841" spans="1:41" x14ac:dyDescent="0.35">
      <c r="A841" t="s">
        <v>4437</v>
      </c>
      <c r="B841" t="s">
        <v>4438</v>
      </c>
      <c r="C841" t="s">
        <v>4439</v>
      </c>
      <c r="D841" s="5">
        <v>44642</v>
      </c>
      <c r="E841" s="5">
        <v>44632</v>
      </c>
      <c r="F841" t="s">
        <v>753</v>
      </c>
      <c r="G841" t="s">
        <v>4440</v>
      </c>
      <c r="H841" t="s">
        <v>3799</v>
      </c>
      <c r="J841" t="s">
        <v>756</v>
      </c>
      <c r="K841" t="s">
        <v>756</v>
      </c>
      <c r="L841" t="s">
        <v>756</v>
      </c>
      <c r="M841" t="s">
        <v>756</v>
      </c>
      <c r="N841" t="s">
        <v>756</v>
      </c>
      <c r="O841" t="s">
        <v>756</v>
      </c>
      <c r="P841" t="s">
        <v>758</v>
      </c>
      <c r="Q841" t="s">
        <v>759</v>
      </c>
      <c r="R841" t="s">
        <v>759</v>
      </c>
      <c r="S841" t="s">
        <v>757</v>
      </c>
      <c r="T841" t="s">
        <v>757</v>
      </c>
      <c r="U841" t="s">
        <v>757</v>
      </c>
      <c r="V841" t="s">
        <v>756</v>
      </c>
      <c r="W841" t="s">
        <v>773</v>
      </c>
      <c r="X841" t="s">
        <v>4441</v>
      </c>
      <c r="Y841" t="str">
        <f t="shared" si="182"/>
        <v>marzo</v>
      </c>
      <c r="Z841">
        <f>YEAR(BD_PONDERACIONES[[#This Row],[Fecha Ejecución del Ticket]])</f>
        <v>2022</v>
      </c>
      <c r="AA841" t="str">
        <f t="shared" si="183"/>
        <v>marzo</v>
      </c>
      <c r="AB841">
        <f>YEAR(BD_PONDERACIONES[[#This Row],[Fecha de Inspección]])</f>
        <v>2022</v>
      </c>
      <c r="AC841">
        <f t="shared" si="184"/>
        <v>0.5</v>
      </c>
      <c r="AD841">
        <f t="shared" si="185"/>
        <v>0.5</v>
      </c>
      <c r="AE841">
        <f t="shared" si="186"/>
        <v>0.5</v>
      </c>
      <c r="AF841">
        <f t="shared" si="187"/>
        <v>0.5</v>
      </c>
      <c r="AG841">
        <f t="shared" si="188"/>
        <v>0.5</v>
      </c>
      <c r="AH841">
        <f t="shared" si="189"/>
        <v>0.5</v>
      </c>
      <c r="AI841">
        <f t="shared" si="190"/>
        <v>0.25</v>
      </c>
      <c r="AJ841">
        <f t="shared" si="191"/>
        <v>0.25</v>
      </c>
      <c r="AK841">
        <f t="shared" si="192"/>
        <v>0.5</v>
      </c>
      <c r="AL841">
        <f t="shared" si="193"/>
        <v>0.5</v>
      </c>
      <c r="AM841">
        <f t="shared" si="194"/>
        <v>0</v>
      </c>
      <c r="AN841" s="6">
        <f t="shared" si="195"/>
        <v>0.9</v>
      </c>
      <c r="AO841" t="str">
        <f>VLOOKUP(BD_PONDERACIONES[[#This Row],[Comuna]],Tabla3[#All],2,0)</f>
        <v>Florida</v>
      </c>
    </row>
    <row r="842" spans="1:41" x14ac:dyDescent="0.35">
      <c r="A842" t="s">
        <v>4442</v>
      </c>
      <c r="B842" t="s">
        <v>4443</v>
      </c>
      <c r="C842" t="s">
        <v>4444</v>
      </c>
      <c r="D842" s="5">
        <v>44642</v>
      </c>
      <c r="E842" s="5">
        <v>44625</v>
      </c>
      <c r="F842" t="s">
        <v>753</v>
      </c>
      <c r="G842" t="s">
        <v>4445</v>
      </c>
      <c r="H842" t="s">
        <v>3799</v>
      </c>
      <c r="J842" t="s">
        <v>756</v>
      </c>
      <c r="K842" t="s">
        <v>756</v>
      </c>
      <c r="L842" t="s">
        <v>757</v>
      </c>
      <c r="M842" t="s">
        <v>757</v>
      </c>
      <c r="N842" t="s">
        <v>756</v>
      </c>
      <c r="O842" t="s">
        <v>756</v>
      </c>
      <c r="P842" t="s">
        <v>758</v>
      </c>
      <c r="Q842" t="s">
        <v>759</v>
      </c>
      <c r="R842" t="s">
        <v>759</v>
      </c>
      <c r="S842" t="s">
        <v>757</v>
      </c>
      <c r="T842" t="s">
        <v>757</v>
      </c>
      <c r="U842" t="s">
        <v>757</v>
      </c>
      <c r="V842" t="s">
        <v>756</v>
      </c>
      <c r="W842" t="s">
        <v>773</v>
      </c>
      <c r="X842" t="s">
        <v>4446</v>
      </c>
      <c r="Y842" t="str">
        <f t="shared" si="182"/>
        <v>marzo</v>
      </c>
      <c r="Z842">
        <f>YEAR(BD_PONDERACIONES[[#This Row],[Fecha Ejecución del Ticket]])</f>
        <v>2022</v>
      </c>
      <c r="AA842" t="str">
        <f t="shared" si="183"/>
        <v>marzo</v>
      </c>
      <c r="AB842">
        <f>YEAR(BD_PONDERACIONES[[#This Row],[Fecha de Inspección]])</f>
        <v>2022</v>
      </c>
      <c r="AC842">
        <f t="shared" si="184"/>
        <v>0.5</v>
      </c>
      <c r="AD842">
        <f t="shared" si="185"/>
        <v>0.5</v>
      </c>
      <c r="AE842">
        <f t="shared" si="186"/>
        <v>0.5</v>
      </c>
      <c r="AF842">
        <f t="shared" si="187"/>
        <v>0.5</v>
      </c>
      <c r="AG842">
        <f t="shared" si="188"/>
        <v>0.5</v>
      </c>
      <c r="AH842">
        <f t="shared" si="189"/>
        <v>0.5</v>
      </c>
      <c r="AI842">
        <f t="shared" si="190"/>
        <v>0.25</v>
      </c>
      <c r="AJ842">
        <f t="shared" si="191"/>
        <v>0.25</v>
      </c>
      <c r="AK842">
        <f t="shared" si="192"/>
        <v>0.5</v>
      </c>
      <c r="AL842">
        <f t="shared" si="193"/>
        <v>0.5</v>
      </c>
      <c r="AM842">
        <f t="shared" si="194"/>
        <v>0</v>
      </c>
      <c r="AN842" s="6">
        <f t="shared" si="195"/>
        <v>0.9</v>
      </c>
      <c r="AO842" t="str">
        <f>VLOOKUP(BD_PONDERACIONES[[#This Row],[Comuna]],Tabla3[#All],2,0)</f>
        <v>Florida</v>
      </c>
    </row>
    <row r="843" spans="1:41" x14ac:dyDescent="0.35">
      <c r="A843" t="s">
        <v>4447</v>
      </c>
      <c r="B843" t="s">
        <v>4448</v>
      </c>
      <c r="C843" t="s">
        <v>4449</v>
      </c>
      <c r="D843" s="5">
        <v>44642</v>
      </c>
      <c r="E843" s="5">
        <v>44628</v>
      </c>
      <c r="F843" t="s">
        <v>753</v>
      </c>
      <c r="G843" t="s">
        <v>4450</v>
      </c>
      <c r="H843" t="s">
        <v>3799</v>
      </c>
      <c r="J843" t="s">
        <v>756</v>
      </c>
      <c r="K843" t="s">
        <v>756</v>
      </c>
      <c r="L843" t="s">
        <v>757</v>
      </c>
      <c r="M843" t="s">
        <v>757</v>
      </c>
      <c r="N843" t="s">
        <v>756</v>
      </c>
      <c r="O843" t="s">
        <v>756</v>
      </c>
      <c r="P843" t="s">
        <v>765</v>
      </c>
      <c r="Q843" t="s">
        <v>759</v>
      </c>
      <c r="R843" t="s">
        <v>759</v>
      </c>
      <c r="S843" t="s">
        <v>756</v>
      </c>
      <c r="T843" t="s">
        <v>756</v>
      </c>
      <c r="U843" t="s">
        <v>756</v>
      </c>
      <c r="V843" t="s">
        <v>756</v>
      </c>
      <c r="W843" t="s">
        <v>756</v>
      </c>
      <c r="X843" t="s">
        <v>4451</v>
      </c>
      <c r="Y843" t="str">
        <f t="shared" si="182"/>
        <v>marzo</v>
      </c>
      <c r="Z843">
        <f>YEAR(BD_PONDERACIONES[[#This Row],[Fecha Ejecución del Ticket]])</f>
        <v>2022</v>
      </c>
      <c r="AA843" t="str">
        <f t="shared" si="183"/>
        <v>marzo</v>
      </c>
      <c r="AB843">
        <f>YEAR(BD_PONDERACIONES[[#This Row],[Fecha de Inspección]])</f>
        <v>2022</v>
      </c>
      <c r="AC843">
        <f t="shared" si="184"/>
        <v>0.5</v>
      </c>
      <c r="AD843">
        <f t="shared" si="185"/>
        <v>0.5</v>
      </c>
      <c r="AE843">
        <f t="shared" si="186"/>
        <v>0.5</v>
      </c>
      <c r="AF843">
        <f t="shared" si="187"/>
        <v>0.5</v>
      </c>
      <c r="AG843">
        <f t="shared" si="188"/>
        <v>0.5</v>
      </c>
      <c r="AH843">
        <f t="shared" si="189"/>
        <v>0.5</v>
      </c>
      <c r="AI843">
        <f t="shared" si="190"/>
        <v>0.25</v>
      </c>
      <c r="AJ843">
        <f t="shared" si="191"/>
        <v>0.25</v>
      </c>
      <c r="AK843">
        <f t="shared" si="192"/>
        <v>0.5</v>
      </c>
      <c r="AL843">
        <f t="shared" si="193"/>
        <v>0.5</v>
      </c>
      <c r="AM843">
        <f t="shared" si="194"/>
        <v>0.5</v>
      </c>
      <c r="AN843" s="6">
        <f t="shared" si="195"/>
        <v>1</v>
      </c>
      <c r="AO843" t="str">
        <f>VLOOKUP(BD_PONDERACIONES[[#This Row],[Comuna]],Tabla3[#All],2,0)</f>
        <v>Florida</v>
      </c>
    </row>
    <row r="844" spans="1:41" x14ac:dyDescent="0.35">
      <c r="A844" t="s">
        <v>4452</v>
      </c>
      <c r="B844" t="s">
        <v>4453</v>
      </c>
      <c r="C844" t="s">
        <v>4454</v>
      </c>
      <c r="D844" s="5">
        <v>44642</v>
      </c>
      <c r="E844" s="5">
        <v>44629</v>
      </c>
      <c r="F844" t="s">
        <v>753</v>
      </c>
      <c r="G844" t="s">
        <v>4455</v>
      </c>
      <c r="H844" t="s">
        <v>3799</v>
      </c>
      <c r="J844" t="s">
        <v>756</v>
      </c>
      <c r="K844" t="s">
        <v>756</v>
      </c>
      <c r="L844" t="s">
        <v>757</v>
      </c>
      <c r="M844" t="s">
        <v>757</v>
      </c>
      <c r="N844" t="s">
        <v>756</v>
      </c>
      <c r="O844" t="s">
        <v>756</v>
      </c>
      <c r="P844" t="s">
        <v>765</v>
      </c>
      <c r="Q844" t="s">
        <v>759</v>
      </c>
      <c r="R844" t="s">
        <v>759</v>
      </c>
      <c r="S844" t="s">
        <v>756</v>
      </c>
      <c r="T844" t="s">
        <v>756</v>
      </c>
      <c r="U844" t="s">
        <v>756</v>
      </c>
      <c r="V844" t="s">
        <v>756</v>
      </c>
      <c r="W844" t="s">
        <v>756</v>
      </c>
      <c r="X844" t="s">
        <v>4456</v>
      </c>
      <c r="Y844" t="str">
        <f t="shared" si="182"/>
        <v>marzo</v>
      </c>
      <c r="Z844">
        <f>YEAR(BD_PONDERACIONES[[#This Row],[Fecha Ejecución del Ticket]])</f>
        <v>2022</v>
      </c>
      <c r="AA844" t="str">
        <f t="shared" si="183"/>
        <v>marzo</v>
      </c>
      <c r="AB844">
        <f>YEAR(BD_PONDERACIONES[[#This Row],[Fecha de Inspección]])</f>
        <v>2022</v>
      </c>
      <c r="AC844">
        <f t="shared" si="184"/>
        <v>0.5</v>
      </c>
      <c r="AD844">
        <f t="shared" si="185"/>
        <v>0.5</v>
      </c>
      <c r="AE844">
        <f t="shared" si="186"/>
        <v>0.5</v>
      </c>
      <c r="AF844">
        <f t="shared" si="187"/>
        <v>0.5</v>
      </c>
      <c r="AG844">
        <f t="shared" si="188"/>
        <v>0.5</v>
      </c>
      <c r="AH844">
        <f t="shared" si="189"/>
        <v>0.5</v>
      </c>
      <c r="AI844">
        <f t="shared" si="190"/>
        <v>0.25</v>
      </c>
      <c r="AJ844">
        <f t="shared" si="191"/>
        <v>0.25</v>
      </c>
      <c r="AK844">
        <f t="shared" si="192"/>
        <v>0.5</v>
      </c>
      <c r="AL844">
        <f t="shared" si="193"/>
        <v>0.5</v>
      </c>
      <c r="AM844">
        <f t="shared" si="194"/>
        <v>0.5</v>
      </c>
      <c r="AN844" s="6">
        <f t="shared" si="195"/>
        <v>1</v>
      </c>
      <c r="AO844" t="str">
        <f>VLOOKUP(BD_PONDERACIONES[[#This Row],[Comuna]],Tabla3[#All],2,0)</f>
        <v>Florida</v>
      </c>
    </row>
    <row r="845" spans="1:41" x14ac:dyDescent="0.35">
      <c r="A845" t="s">
        <v>4457</v>
      </c>
      <c r="B845" t="s">
        <v>4458</v>
      </c>
      <c r="C845" t="s">
        <v>4459</v>
      </c>
      <c r="D845" s="5">
        <v>44642</v>
      </c>
      <c r="E845" s="5">
        <v>44627</v>
      </c>
      <c r="F845" t="s">
        <v>753</v>
      </c>
      <c r="G845" t="s">
        <v>4460</v>
      </c>
      <c r="H845" t="s">
        <v>3799</v>
      </c>
      <c r="J845" t="s">
        <v>756</v>
      </c>
      <c r="K845" t="s">
        <v>756</v>
      </c>
      <c r="L845" t="s">
        <v>757</v>
      </c>
      <c r="M845" t="s">
        <v>757</v>
      </c>
      <c r="N845" t="s">
        <v>756</v>
      </c>
      <c r="O845" t="s">
        <v>756</v>
      </c>
      <c r="P845" t="s">
        <v>758</v>
      </c>
      <c r="Q845" t="s">
        <v>759</v>
      </c>
      <c r="R845" t="s">
        <v>759</v>
      </c>
      <c r="S845" t="s">
        <v>757</v>
      </c>
      <c r="T845" t="s">
        <v>757</v>
      </c>
      <c r="U845" t="s">
        <v>757</v>
      </c>
      <c r="V845" t="s">
        <v>773</v>
      </c>
      <c r="W845" t="s">
        <v>756</v>
      </c>
      <c r="X845" t="s">
        <v>4431</v>
      </c>
      <c r="Y845" t="str">
        <f t="shared" si="182"/>
        <v>marzo</v>
      </c>
      <c r="Z845">
        <f>YEAR(BD_PONDERACIONES[[#This Row],[Fecha Ejecución del Ticket]])</f>
        <v>2022</v>
      </c>
      <c r="AA845" t="str">
        <f t="shared" si="183"/>
        <v>marzo</v>
      </c>
      <c r="AB845">
        <f>YEAR(BD_PONDERACIONES[[#This Row],[Fecha de Inspección]])</f>
        <v>2022</v>
      </c>
      <c r="AC845">
        <f t="shared" si="184"/>
        <v>0.5</v>
      </c>
      <c r="AD845">
        <f t="shared" si="185"/>
        <v>0.5</v>
      </c>
      <c r="AE845">
        <f t="shared" si="186"/>
        <v>0.5</v>
      </c>
      <c r="AF845">
        <f t="shared" si="187"/>
        <v>0.5</v>
      </c>
      <c r="AG845">
        <f t="shared" si="188"/>
        <v>0.5</v>
      </c>
      <c r="AH845">
        <f t="shared" si="189"/>
        <v>0.5</v>
      </c>
      <c r="AI845">
        <f t="shared" si="190"/>
        <v>0.25</v>
      </c>
      <c r="AJ845">
        <f t="shared" si="191"/>
        <v>0.25</v>
      </c>
      <c r="AK845">
        <f t="shared" si="192"/>
        <v>0.5</v>
      </c>
      <c r="AL845">
        <f t="shared" si="193"/>
        <v>0</v>
      </c>
      <c r="AM845">
        <f t="shared" si="194"/>
        <v>0.5</v>
      </c>
      <c r="AN845" s="6">
        <f t="shared" si="195"/>
        <v>0.9</v>
      </c>
      <c r="AO845" t="str">
        <f>VLOOKUP(BD_PONDERACIONES[[#This Row],[Comuna]],Tabla3[#All],2,0)</f>
        <v>Florida</v>
      </c>
    </row>
    <row r="846" spans="1:41" x14ac:dyDescent="0.35">
      <c r="A846" t="s">
        <v>4461</v>
      </c>
      <c r="B846" t="s">
        <v>4462</v>
      </c>
      <c r="C846" t="s">
        <v>4463</v>
      </c>
      <c r="D846" s="5">
        <v>44642</v>
      </c>
      <c r="E846" s="5">
        <v>44630</v>
      </c>
      <c r="F846" t="s">
        <v>753</v>
      </c>
      <c r="G846" t="s">
        <v>4464</v>
      </c>
      <c r="H846" t="s">
        <v>3799</v>
      </c>
      <c r="J846" t="s">
        <v>756</v>
      </c>
      <c r="K846" t="s">
        <v>756</v>
      </c>
      <c r="L846" t="s">
        <v>757</v>
      </c>
      <c r="M846" t="s">
        <v>757</v>
      </c>
      <c r="N846" t="s">
        <v>756</v>
      </c>
      <c r="O846" t="s">
        <v>756</v>
      </c>
      <c r="P846" t="s">
        <v>758</v>
      </c>
      <c r="Q846" t="s">
        <v>759</v>
      </c>
      <c r="R846" t="s">
        <v>759</v>
      </c>
      <c r="S846" t="s">
        <v>757</v>
      </c>
      <c r="T846" t="s">
        <v>757</v>
      </c>
      <c r="U846" t="s">
        <v>757</v>
      </c>
      <c r="V846" t="s">
        <v>756</v>
      </c>
      <c r="W846" t="s">
        <v>756</v>
      </c>
      <c r="X846" t="s">
        <v>4431</v>
      </c>
      <c r="Y846" t="str">
        <f t="shared" si="182"/>
        <v>marzo</v>
      </c>
      <c r="Z846">
        <f>YEAR(BD_PONDERACIONES[[#This Row],[Fecha Ejecución del Ticket]])</f>
        <v>2022</v>
      </c>
      <c r="AA846" t="str">
        <f t="shared" si="183"/>
        <v>marzo</v>
      </c>
      <c r="AB846">
        <f>YEAR(BD_PONDERACIONES[[#This Row],[Fecha de Inspección]])</f>
        <v>2022</v>
      </c>
      <c r="AC846">
        <f t="shared" si="184"/>
        <v>0.5</v>
      </c>
      <c r="AD846">
        <f t="shared" si="185"/>
        <v>0.5</v>
      </c>
      <c r="AE846">
        <f t="shared" si="186"/>
        <v>0.5</v>
      </c>
      <c r="AF846">
        <f t="shared" si="187"/>
        <v>0.5</v>
      </c>
      <c r="AG846">
        <f t="shared" si="188"/>
        <v>0.5</v>
      </c>
      <c r="AH846">
        <f t="shared" si="189"/>
        <v>0.5</v>
      </c>
      <c r="AI846">
        <f t="shared" si="190"/>
        <v>0.25</v>
      </c>
      <c r="AJ846">
        <f t="shared" si="191"/>
        <v>0.25</v>
      </c>
      <c r="AK846">
        <f t="shared" si="192"/>
        <v>0.5</v>
      </c>
      <c r="AL846">
        <f t="shared" si="193"/>
        <v>0.5</v>
      </c>
      <c r="AM846">
        <f t="shared" si="194"/>
        <v>0.5</v>
      </c>
      <c r="AN846" s="6">
        <f t="shared" si="195"/>
        <v>1</v>
      </c>
      <c r="AO846" t="str">
        <f>VLOOKUP(BD_PONDERACIONES[[#This Row],[Comuna]],Tabla3[#All],2,0)</f>
        <v>Florida</v>
      </c>
    </row>
    <row r="847" spans="1:41" x14ac:dyDescent="0.35">
      <c r="A847" t="s">
        <v>4465</v>
      </c>
      <c r="B847" t="s">
        <v>4466</v>
      </c>
      <c r="C847" t="s">
        <v>4467</v>
      </c>
      <c r="D847" s="5">
        <v>44642</v>
      </c>
      <c r="E847" s="5">
        <v>44626</v>
      </c>
      <c r="F847" t="s">
        <v>753</v>
      </c>
      <c r="G847" t="s">
        <v>4468</v>
      </c>
      <c r="H847" t="s">
        <v>3799</v>
      </c>
      <c r="J847" t="s">
        <v>756</v>
      </c>
      <c r="K847" t="s">
        <v>756</v>
      </c>
      <c r="L847" t="s">
        <v>757</v>
      </c>
      <c r="M847" t="s">
        <v>757</v>
      </c>
      <c r="N847" t="s">
        <v>756</v>
      </c>
      <c r="O847" t="s">
        <v>756</v>
      </c>
      <c r="P847" t="s">
        <v>765</v>
      </c>
      <c r="Q847" t="s">
        <v>759</v>
      </c>
      <c r="R847" t="s">
        <v>759</v>
      </c>
      <c r="S847" t="s">
        <v>756</v>
      </c>
      <c r="T847" t="s">
        <v>756</v>
      </c>
      <c r="U847" t="s">
        <v>756</v>
      </c>
      <c r="V847" t="s">
        <v>756</v>
      </c>
      <c r="W847" t="s">
        <v>756</v>
      </c>
      <c r="X847" t="s">
        <v>4469</v>
      </c>
      <c r="Y847" t="str">
        <f t="shared" si="182"/>
        <v>marzo</v>
      </c>
      <c r="Z847">
        <f>YEAR(BD_PONDERACIONES[[#This Row],[Fecha Ejecución del Ticket]])</f>
        <v>2022</v>
      </c>
      <c r="AA847" t="str">
        <f t="shared" si="183"/>
        <v>marzo</v>
      </c>
      <c r="AB847">
        <f>YEAR(BD_PONDERACIONES[[#This Row],[Fecha de Inspección]])</f>
        <v>2022</v>
      </c>
      <c r="AC847">
        <f t="shared" si="184"/>
        <v>0.5</v>
      </c>
      <c r="AD847">
        <f t="shared" si="185"/>
        <v>0.5</v>
      </c>
      <c r="AE847">
        <f t="shared" si="186"/>
        <v>0.5</v>
      </c>
      <c r="AF847">
        <f t="shared" si="187"/>
        <v>0.5</v>
      </c>
      <c r="AG847">
        <f t="shared" si="188"/>
        <v>0.5</v>
      </c>
      <c r="AH847">
        <f t="shared" si="189"/>
        <v>0.5</v>
      </c>
      <c r="AI847">
        <f t="shared" si="190"/>
        <v>0.25</v>
      </c>
      <c r="AJ847">
        <f t="shared" si="191"/>
        <v>0.25</v>
      </c>
      <c r="AK847">
        <f t="shared" si="192"/>
        <v>0.5</v>
      </c>
      <c r="AL847">
        <f t="shared" si="193"/>
        <v>0.5</v>
      </c>
      <c r="AM847">
        <f t="shared" si="194"/>
        <v>0.5</v>
      </c>
      <c r="AN847" s="6">
        <f t="shared" si="195"/>
        <v>1</v>
      </c>
      <c r="AO847" t="str">
        <f>VLOOKUP(BD_PONDERACIONES[[#This Row],[Comuna]],Tabla3[#All],2,0)</f>
        <v>Florida</v>
      </c>
    </row>
    <row r="848" spans="1:41" x14ac:dyDescent="0.35">
      <c r="A848" t="s">
        <v>4856</v>
      </c>
      <c r="B848" t="s">
        <v>4857</v>
      </c>
      <c r="C848" t="s">
        <v>4858</v>
      </c>
      <c r="D848" s="5">
        <v>44643</v>
      </c>
      <c r="E848" s="5">
        <v>44634</v>
      </c>
      <c r="F848" t="s">
        <v>763</v>
      </c>
      <c r="G848" t="s">
        <v>4859</v>
      </c>
      <c r="H848" t="s">
        <v>3799</v>
      </c>
      <c r="J848" t="s">
        <v>756</v>
      </c>
      <c r="K848" t="s">
        <v>756</v>
      </c>
      <c r="L848" t="s">
        <v>757</v>
      </c>
      <c r="M848" t="s">
        <v>757</v>
      </c>
      <c r="N848" t="s">
        <v>756</v>
      </c>
      <c r="O848" t="s">
        <v>756</v>
      </c>
      <c r="P848" t="s">
        <v>765</v>
      </c>
      <c r="Q848" t="s">
        <v>4860</v>
      </c>
      <c r="R848" t="s">
        <v>4861</v>
      </c>
      <c r="S848" t="s">
        <v>756</v>
      </c>
      <c r="T848" t="s">
        <v>756</v>
      </c>
      <c r="U848" t="s">
        <v>756</v>
      </c>
      <c r="V848" t="s">
        <v>756</v>
      </c>
      <c r="W848" t="s">
        <v>756</v>
      </c>
      <c r="X848" t="s">
        <v>1516</v>
      </c>
      <c r="Y848" t="str">
        <f t="shared" si="182"/>
        <v>marzo</v>
      </c>
      <c r="Z848">
        <f>YEAR(BD_PONDERACIONES[[#This Row],[Fecha Ejecución del Ticket]])</f>
        <v>2022</v>
      </c>
      <c r="AA848" t="str">
        <f t="shared" si="183"/>
        <v>marzo</v>
      </c>
      <c r="AB848">
        <f>YEAR(BD_PONDERACIONES[[#This Row],[Fecha de Inspección]])</f>
        <v>2022</v>
      </c>
      <c r="AC848">
        <f t="shared" si="184"/>
        <v>0.5</v>
      </c>
      <c r="AD848">
        <f t="shared" si="185"/>
        <v>0.5</v>
      </c>
      <c r="AE848">
        <f t="shared" si="186"/>
        <v>0.5</v>
      </c>
      <c r="AF848">
        <f t="shared" si="187"/>
        <v>0.5</v>
      </c>
      <c r="AG848">
        <f t="shared" si="188"/>
        <v>0.5</v>
      </c>
      <c r="AH848">
        <f t="shared" si="189"/>
        <v>0.5</v>
      </c>
      <c r="AI848">
        <f t="shared" si="190"/>
        <v>0.25</v>
      </c>
      <c r="AJ848">
        <f t="shared" si="191"/>
        <v>0.25</v>
      </c>
      <c r="AK848">
        <f t="shared" si="192"/>
        <v>0.5</v>
      </c>
      <c r="AL848">
        <f t="shared" si="193"/>
        <v>0.5</v>
      </c>
      <c r="AM848">
        <f t="shared" si="194"/>
        <v>0.5</v>
      </c>
      <c r="AN848" s="6">
        <f t="shared" si="195"/>
        <v>1</v>
      </c>
      <c r="AO848" t="str">
        <f>VLOOKUP(BD_PONDERACIONES[[#This Row],[Comuna]],Tabla3[#All],2,0)</f>
        <v>Florida</v>
      </c>
    </row>
    <row r="849" spans="1:41" x14ac:dyDescent="0.35">
      <c r="A849" t="s">
        <v>4876</v>
      </c>
      <c r="B849" t="s">
        <v>4877</v>
      </c>
      <c r="C849" t="s">
        <v>4878</v>
      </c>
      <c r="D849" s="5">
        <v>44643</v>
      </c>
      <c r="E849" s="5">
        <v>44638</v>
      </c>
      <c r="F849" t="s">
        <v>763</v>
      </c>
      <c r="G849" t="s">
        <v>4879</v>
      </c>
      <c r="H849" t="s">
        <v>3799</v>
      </c>
      <c r="J849" t="s">
        <v>756</v>
      </c>
      <c r="K849" t="s">
        <v>756</v>
      </c>
      <c r="L849" t="s">
        <v>757</v>
      </c>
      <c r="M849" t="s">
        <v>757</v>
      </c>
      <c r="N849" t="s">
        <v>756</v>
      </c>
      <c r="O849" t="s">
        <v>756</v>
      </c>
      <c r="P849" t="s">
        <v>758</v>
      </c>
      <c r="Q849" t="s">
        <v>759</v>
      </c>
      <c r="R849" t="s">
        <v>759</v>
      </c>
      <c r="S849" t="s">
        <v>757</v>
      </c>
      <c r="T849" t="s">
        <v>757</v>
      </c>
      <c r="U849" t="s">
        <v>757</v>
      </c>
      <c r="V849" t="s">
        <v>773</v>
      </c>
      <c r="W849" t="s">
        <v>768</v>
      </c>
      <c r="X849" t="s">
        <v>4880</v>
      </c>
      <c r="Y849" t="str">
        <f t="shared" si="182"/>
        <v>marzo</v>
      </c>
      <c r="Z849">
        <f>YEAR(BD_PONDERACIONES[[#This Row],[Fecha Ejecución del Ticket]])</f>
        <v>2022</v>
      </c>
      <c r="AA849" t="str">
        <f t="shared" si="183"/>
        <v>marzo</v>
      </c>
      <c r="AB849">
        <f>YEAR(BD_PONDERACIONES[[#This Row],[Fecha de Inspección]])</f>
        <v>2022</v>
      </c>
      <c r="AC849">
        <f t="shared" si="184"/>
        <v>0.5</v>
      </c>
      <c r="AD849">
        <f t="shared" si="185"/>
        <v>0.5</v>
      </c>
      <c r="AE849">
        <f t="shared" si="186"/>
        <v>0.5</v>
      </c>
      <c r="AF849">
        <f t="shared" si="187"/>
        <v>0.5</v>
      </c>
      <c r="AG849">
        <f t="shared" si="188"/>
        <v>0.5</v>
      </c>
      <c r="AH849">
        <f t="shared" si="189"/>
        <v>0.5</v>
      </c>
      <c r="AI849">
        <f t="shared" si="190"/>
        <v>0.25</v>
      </c>
      <c r="AJ849">
        <f t="shared" si="191"/>
        <v>0.25</v>
      </c>
      <c r="AK849">
        <f t="shared" si="192"/>
        <v>0.5</v>
      </c>
      <c r="AL849">
        <f t="shared" si="193"/>
        <v>0</v>
      </c>
      <c r="AM849">
        <f t="shared" si="194"/>
        <v>0.17499999999999999</v>
      </c>
      <c r="AN849" s="6">
        <f t="shared" si="195"/>
        <v>0.83500000000000008</v>
      </c>
      <c r="AO849" t="str">
        <f>VLOOKUP(BD_PONDERACIONES[[#This Row],[Comuna]],Tabla3[#All],2,0)</f>
        <v>Florida</v>
      </c>
    </row>
    <row r="850" spans="1:41" x14ac:dyDescent="0.35">
      <c r="A850" t="s">
        <v>4881</v>
      </c>
      <c r="B850" t="s">
        <v>4882</v>
      </c>
      <c r="C850" t="s">
        <v>4883</v>
      </c>
      <c r="D850" s="5">
        <v>44643</v>
      </c>
      <c r="E850" s="5">
        <v>44632</v>
      </c>
      <c r="F850" t="s">
        <v>763</v>
      </c>
      <c r="G850" t="s">
        <v>4884</v>
      </c>
      <c r="H850" t="s">
        <v>3799</v>
      </c>
      <c r="J850" t="s">
        <v>756</v>
      </c>
      <c r="K850" t="s">
        <v>756</v>
      </c>
      <c r="L850" t="s">
        <v>757</v>
      </c>
      <c r="M850" t="s">
        <v>757</v>
      </c>
      <c r="N850" t="s">
        <v>756</v>
      </c>
      <c r="O850" t="s">
        <v>756</v>
      </c>
      <c r="P850" t="s">
        <v>758</v>
      </c>
      <c r="Q850" t="s">
        <v>759</v>
      </c>
      <c r="R850" t="s">
        <v>759</v>
      </c>
      <c r="S850" t="s">
        <v>757</v>
      </c>
      <c r="T850" t="s">
        <v>757</v>
      </c>
      <c r="U850" t="s">
        <v>757</v>
      </c>
      <c r="V850" t="s">
        <v>773</v>
      </c>
      <c r="W850" t="s">
        <v>773</v>
      </c>
      <c r="X850" t="s">
        <v>4885</v>
      </c>
      <c r="Y850" t="str">
        <f t="shared" si="182"/>
        <v>marzo</v>
      </c>
      <c r="Z850">
        <f>YEAR(BD_PONDERACIONES[[#This Row],[Fecha Ejecución del Ticket]])</f>
        <v>2022</v>
      </c>
      <c r="AA850" t="str">
        <f t="shared" si="183"/>
        <v>marzo</v>
      </c>
      <c r="AB850">
        <f>YEAR(BD_PONDERACIONES[[#This Row],[Fecha de Inspección]])</f>
        <v>2022</v>
      </c>
      <c r="AC850">
        <f t="shared" si="184"/>
        <v>0.5</v>
      </c>
      <c r="AD850">
        <f t="shared" si="185"/>
        <v>0.5</v>
      </c>
      <c r="AE850">
        <f t="shared" si="186"/>
        <v>0.5</v>
      </c>
      <c r="AF850">
        <f t="shared" si="187"/>
        <v>0.5</v>
      </c>
      <c r="AG850">
        <f t="shared" si="188"/>
        <v>0.5</v>
      </c>
      <c r="AH850">
        <f t="shared" si="189"/>
        <v>0.5</v>
      </c>
      <c r="AI850">
        <f t="shared" si="190"/>
        <v>0.25</v>
      </c>
      <c r="AJ850">
        <f t="shared" si="191"/>
        <v>0.25</v>
      </c>
      <c r="AK850">
        <f t="shared" si="192"/>
        <v>0.5</v>
      </c>
      <c r="AL850">
        <f t="shared" si="193"/>
        <v>0</v>
      </c>
      <c r="AM850">
        <f t="shared" si="194"/>
        <v>0</v>
      </c>
      <c r="AN850" s="6">
        <f t="shared" si="195"/>
        <v>0.8</v>
      </c>
      <c r="AO850" t="str">
        <f>VLOOKUP(BD_PONDERACIONES[[#This Row],[Comuna]],Tabla3[#All],2,0)</f>
        <v>Florida</v>
      </c>
    </row>
    <row r="851" spans="1:41" x14ac:dyDescent="0.35">
      <c r="A851" t="s">
        <v>4886</v>
      </c>
      <c r="B851" t="s">
        <v>4887</v>
      </c>
      <c r="C851" t="s">
        <v>4888</v>
      </c>
      <c r="D851" s="5">
        <v>44643</v>
      </c>
      <c r="E851" s="5">
        <v>44640</v>
      </c>
      <c r="F851" t="s">
        <v>753</v>
      </c>
      <c r="G851" t="s">
        <v>4889</v>
      </c>
      <c r="H851" t="s">
        <v>3799</v>
      </c>
      <c r="J851" t="s">
        <v>756</v>
      </c>
      <c r="K851" t="s">
        <v>756</v>
      </c>
      <c r="L851" t="s">
        <v>757</v>
      </c>
      <c r="M851" t="s">
        <v>757</v>
      </c>
      <c r="N851" t="s">
        <v>756</v>
      </c>
      <c r="O851" t="s">
        <v>756</v>
      </c>
      <c r="P851" t="s">
        <v>758</v>
      </c>
      <c r="Q851" t="s">
        <v>759</v>
      </c>
      <c r="R851" t="s">
        <v>759</v>
      </c>
      <c r="S851" t="s">
        <v>757</v>
      </c>
      <c r="T851" t="s">
        <v>757</v>
      </c>
      <c r="U851" t="s">
        <v>757</v>
      </c>
      <c r="V851" t="s">
        <v>756</v>
      </c>
      <c r="W851" t="s">
        <v>756</v>
      </c>
      <c r="X851" t="s">
        <v>4890</v>
      </c>
      <c r="Y851" t="str">
        <f t="shared" si="182"/>
        <v>marzo</v>
      </c>
      <c r="Z851">
        <f>YEAR(BD_PONDERACIONES[[#This Row],[Fecha Ejecución del Ticket]])</f>
        <v>2022</v>
      </c>
      <c r="AA851" t="str">
        <f t="shared" si="183"/>
        <v>marzo</v>
      </c>
      <c r="AB851">
        <f>YEAR(BD_PONDERACIONES[[#This Row],[Fecha de Inspección]])</f>
        <v>2022</v>
      </c>
      <c r="AC851">
        <f t="shared" si="184"/>
        <v>0.5</v>
      </c>
      <c r="AD851">
        <f t="shared" si="185"/>
        <v>0.5</v>
      </c>
      <c r="AE851">
        <f t="shared" si="186"/>
        <v>0.5</v>
      </c>
      <c r="AF851">
        <f t="shared" si="187"/>
        <v>0.5</v>
      </c>
      <c r="AG851">
        <f t="shared" si="188"/>
        <v>0.5</v>
      </c>
      <c r="AH851">
        <f t="shared" si="189"/>
        <v>0.5</v>
      </c>
      <c r="AI851">
        <f t="shared" si="190"/>
        <v>0.25</v>
      </c>
      <c r="AJ851">
        <f t="shared" si="191"/>
        <v>0.25</v>
      </c>
      <c r="AK851">
        <f t="shared" si="192"/>
        <v>0.5</v>
      </c>
      <c r="AL851">
        <f t="shared" si="193"/>
        <v>0.5</v>
      </c>
      <c r="AM851">
        <f t="shared" si="194"/>
        <v>0.5</v>
      </c>
      <c r="AN851" s="6">
        <f t="shared" si="195"/>
        <v>1</v>
      </c>
      <c r="AO851" t="str">
        <f>VLOOKUP(BD_PONDERACIONES[[#This Row],[Comuna]],Tabla3[#All],2,0)</f>
        <v>Florida</v>
      </c>
    </row>
    <row r="852" spans="1:41" x14ac:dyDescent="0.35">
      <c r="A852" t="s">
        <v>4891</v>
      </c>
      <c r="B852" t="s">
        <v>4892</v>
      </c>
      <c r="C852" t="s">
        <v>4893</v>
      </c>
      <c r="D852" s="5">
        <v>44643</v>
      </c>
      <c r="E852" s="5">
        <v>44633</v>
      </c>
      <c r="F852" t="s">
        <v>763</v>
      </c>
      <c r="G852" t="s">
        <v>4894</v>
      </c>
      <c r="H852" t="s">
        <v>3799</v>
      </c>
      <c r="J852" t="s">
        <v>756</v>
      </c>
      <c r="K852" t="s">
        <v>756</v>
      </c>
      <c r="L852" t="s">
        <v>757</v>
      </c>
      <c r="M852" t="s">
        <v>757</v>
      </c>
      <c r="N852" t="s">
        <v>756</v>
      </c>
      <c r="O852" t="s">
        <v>756</v>
      </c>
      <c r="P852" t="s">
        <v>758</v>
      </c>
      <c r="Q852" t="s">
        <v>759</v>
      </c>
      <c r="R852" t="s">
        <v>759</v>
      </c>
      <c r="S852" t="s">
        <v>757</v>
      </c>
      <c r="T852" t="s">
        <v>757</v>
      </c>
      <c r="U852" t="s">
        <v>757</v>
      </c>
      <c r="V852" t="s">
        <v>756</v>
      </c>
      <c r="W852" t="s">
        <v>756</v>
      </c>
      <c r="X852" t="s">
        <v>4895</v>
      </c>
      <c r="Y852" t="str">
        <f t="shared" si="182"/>
        <v>marzo</v>
      </c>
      <c r="Z852">
        <f>YEAR(BD_PONDERACIONES[[#This Row],[Fecha Ejecución del Ticket]])</f>
        <v>2022</v>
      </c>
      <c r="AA852" t="str">
        <f t="shared" si="183"/>
        <v>marzo</v>
      </c>
      <c r="AB852">
        <f>YEAR(BD_PONDERACIONES[[#This Row],[Fecha de Inspección]])</f>
        <v>2022</v>
      </c>
      <c r="AC852">
        <f t="shared" si="184"/>
        <v>0.5</v>
      </c>
      <c r="AD852">
        <f t="shared" si="185"/>
        <v>0.5</v>
      </c>
      <c r="AE852">
        <f t="shared" si="186"/>
        <v>0.5</v>
      </c>
      <c r="AF852">
        <f t="shared" si="187"/>
        <v>0.5</v>
      </c>
      <c r="AG852">
        <f t="shared" si="188"/>
        <v>0.5</v>
      </c>
      <c r="AH852">
        <f t="shared" si="189"/>
        <v>0.5</v>
      </c>
      <c r="AI852">
        <f t="shared" si="190"/>
        <v>0.25</v>
      </c>
      <c r="AJ852">
        <f t="shared" si="191"/>
        <v>0.25</v>
      </c>
      <c r="AK852">
        <f t="shared" si="192"/>
        <v>0.5</v>
      </c>
      <c r="AL852">
        <f t="shared" si="193"/>
        <v>0.5</v>
      </c>
      <c r="AM852">
        <f t="shared" si="194"/>
        <v>0.5</v>
      </c>
      <c r="AN852" s="6">
        <f t="shared" si="195"/>
        <v>1</v>
      </c>
      <c r="AO852" t="str">
        <f>VLOOKUP(BD_PONDERACIONES[[#This Row],[Comuna]],Tabla3[#All],2,0)</f>
        <v>Florida</v>
      </c>
    </row>
    <row r="853" spans="1:41" x14ac:dyDescent="0.35">
      <c r="A853" t="s">
        <v>4896</v>
      </c>
      <c r="B853" t="s">
        <v>4897</v>
      </c>
      <c r="C853" t="s">
        <v>4898</v>
      </c>
      <c r="D853" s="5">
        <v>44643</v>
      </c>
      <c r="E853" s="5">
        <v>44639</v>
      </c>
      <c r="F853" t="s">
        <v>763</v>
      </c>
      <c r="G853" t="s">
        <v>4899</v>
      </c>
      <c r="H853" t="s">
        <v>3799</v>
      </c>
      <c r="J853" t="s">
        <v>756</v>
      </c>
      <c r="K853" t="s">
        <v>756</v>
      </c>
      <c r="L853" t="s">
        <v>757</v>
      </c>
      <c r="M853" t="s">
        <v>757</v>
      </c>
      <c r="N853" t="s">
        <v>756</v>
      </c>
      <c r="O853" t="s">
        <v>756</v>
      </c>
      <c r="P853" t="s">
        <v>758</v>
      </c>
      <c r="Q853" t="s">
        <v>759</v>
      </c>
      <c r="R853" t="s">
        <v>759</v>
      </c>
      <c r="S853" t="s">
        <v>757</v>
      </c>
      <c r="T853" t="s">
        <v>757</v>
      </c>
      <c r="U853" t="s">
        <v>757</v>
      </c>
      <c r="V853" t="s">
        <v>756</v>
      </c>
      <c r="W853" t="s">
        <v>768</v>
      </c>
      <c r="X853" t="s">
        <v>4900</v>
      </c>
      <c r="Y853" t="str">
        <f t="shared" si="182"/>
        <v>marzo</v>
      </c>
      <c r="Z853">
        <f>YEAR(BD_PONDERACIONES[[#This Row],[Fecha Ejecución del Ticket]])</f>
        <v>2022</v>
      </c>
      <c r="AA853" t="str">
        <f t="shared" si="183"/>
        <v>marzo</v>
      </c>
      <c r="AB853">
        <f>YEAR(BD_PONDERACIONES[[#This Row],[Fecha de Inspección]])</f>
        <v>2022</v>
      </c>
      <c r="AC853">
        <f t="shared" si="184"/>
        <v>0.5</v>
      </c>
      <c r="AD853">
        <f t="shared" si="185"/>
        <v>0.5</v>
      </c>
      <c r="AE853">
        <f t="shared" si="186"/>
        <v>0.5</v>
      </c>
      <c r="AF853">
        <f t="shared" si="187"/>
        <v>0.5</v>
      </c>
      <c r="AG853">
        <f t="shared" si="188"/>
        <v>0.5</v>
      </c>
      <c r="AH853">
        <f t="shared" si="189"/>
        <v>0.5</v>
      </c>
      <c r="AI853">
        <f t="shared" si="190"/>
        <v>0.25</v>
      </c>
      <c r="AJ853">
        <f t="shared" si="191"/>
        <v>0.25</v>
      </c>
      <c r="AK853">
        <f t="shared" si="192"/>
        <v>0.5</v>
      </c>
      <c r="AL853">
        <f t="shared" si="193"/>
        <v>0.5</v>
      </c>
      <c r="AM853">
        <f t="shared" si="194"/>
        <v>0.17499999999999999</v>
      </c>
      <c r="AN853" s="6">
        <f t="shared" si="195"/>
        <v>0.93500000000000005</v>
      </c>
      <c r="AO853" t="str">
        <f>VLOOKUP(BD_PONDERACIONES[[#This Row],[Comuna]],Tabla3[#All],2,0)</f>
        <v>Florida</v>
      </c>
    </row>
    <row r="854" spans="1:41" x14ac:dyDescent="0.35">
      <c r="A854" t="s">
        <v>4901</v>
      </c>
      <c r="B854" t="s">
        <v>4902</v>
      </c>
      <c r="C854" t="s">
        <v>4903</v>
      </c>
      <c r="D854" s="5">
        <v>44643</v>
      </c>
      <c r="E854" s="5">
        <v>44640</v>
      </c>
      <c r="F854" t="s">
        <v>753</v>
      </c>
      <c r="G854" t="s">
        <v>4904</v>
      </c>
      <c r="H854" t="s">
        <v>3799</v>
      </c>
      <c r="J854" t="s">
        <v>756</v>
      </c>
      <c r="K854" t="s">
        <v>756</v>
      </c>
      <c r="L854" t="s">
        <v>757</v>
      </c>
      <c r="M854" t="s">
        <v>757</v>
      </c>
      <c r="N854" t="s">
        <v>756</v>
      </c>
      <c r="O854" t="s">
        <v>756</v>
      </c>
      <c r="P854" t="s">
        <v>765</v>
      </c>
      <c r="Q854" t="s">
        <v>759</v>
      </c>
      <c r="R854" t="s">
        <v>759</v>
      </c>
      <c r="S854" t="s">
        <v>756</v>
      </c>
      <c r="T854" t="s">
        <v>756</v>
      </c>
      <c r="U854" t="s">
        <v>756</v>
      </c>
      <c r="V854" t="s">
        <v>756</v>
      </c>
      <c r="W854" t="s">
        <v>756</v>
      </c>
      <c r="X854" t="s">
        <v>994</v>
      </c>
      <c r="Y854" t="str">
        <f t="shared" si="182"/>
        <v>marzo</v>
      </c>
      <c r="Z854">
        <f>YEAR(BD_PONDERACIONES[[#This Row],[Fecha Ejecución del Ticket]])</f>
        <v>2022</v>
      </c>
      <c r="AA854" t="str">
        <f t="shared" si="183"/>
        <v>marzo</v>
      </c>
      <c r="AB854">
        <f>YEAR(BD_PONDERACIONES[[#This Row],[Fecha de Inspección]])</f>
        <v>2022</v>
      </c>
      <c r="AC854">
        <f t="shared" si="184"/>
        <v>0.5</v>
      </c>
      <c r="AD854">
        <f t="shared" si="185"/>
        <v>0.5</v>
      </c>
      <c r="AE854">
        <f t="shared" si="186"/>
        <v>0.5</v>
      </c>
      <c r="AF854">
        <f t="shared" si="187"/>
        <v>0.5</v>
      </c>
      <c r="AG854">
        <f t="shared" si="188"/>
        <v>0.5</v>
      </c>
      <c r="AH854">
        <f t="shared" si="189"/>
        <v>0.5</v>
      </c>
      <c r="AI854">
        <f t="shared" si="190"/>
        <v>0.25</v>
      </c>
      <c r="AJ854">
        <f t="shared" si="191"/>
        <v>0.25</v>
      </c>
      <c r="AK854">
        <f t="shared" si="192"/>
        <v>0.5</v>
      </c>
      <c r="AL854">
        <f t="shared" si="193"/>
        <v>0.5</v>
      </c>
      <c r="AM854">
        <f t="shared" si="194"/>
        <v>0.5</v>
      </c>
      <c r="AN854" s="6">
        <f t="shared" si="195"/>
        <v>1</v>
      </c>
      <c r="AO854" t="str">
        <f>VLOOKUP(BD_PONDERACIONES[[#This Row],[Comuna]],Tabla3[#All],2,0)</f>
        <v>Florida</v>
      </c>
    </row>
    <row r="855" spans="1:41" x14ac:dyDescent="0.35">
      <c r="A855" t="s">
        <v>4905</v>
      </c>
      <c r="B855" t="s">
        <v>4906</v>
      </c>
      <c r="C855" t="s">
        <v>4907</v>
      </c>
      <c r="D855" s="5">
        <v>44643</v>
      </c>
      <c r="E855" s="5">
        <v>44638</v>
      </c>
      <c r="F855" t="s">
        <v>753</v>
      </c>
      <c r="G855" t="s">
        <v>4908</v>
      </c>
      <c r="H855" t="s">
        <v>3799</v>
      </c>
      <c r="J855" t="s">
        <v>756</v>
      </c>
      <c r="K855" t="s">
        <v>756</v>
      </c>
      <c r="L855" t="s">
        <v>756</v>
      </c>
      <c r="M855" t="s">
        <v>756</v>
      </c>
      <c r="N855" t="s">
        <v>756</v>
      </c>
      <c r="O855" t="s">
        <v>756</v>
      </c>
      <c r="P855" t="s">
        <v>765</v>
      </c>
      <c r="Q855" t="s">
        <v>759</v>
      </c>
      <c r="R855" t="s">
        <v>759</v>
      </c>
      <c r="S855" t="s">
        <v>756</v>
      </c>
      <c r="T855" t="s">
        <v>756</v>
      </c>
      <c r="U855" t="s">
        <v>756</v>
      </c>
      <c r="V855" t="s">
        <v>756</v>
      </c>
      <c r="W855" t="s">
        <v>756</v>
      </c>
      <c r="X855" t="s">
        <v>4909</v>
      </c>
      <c r="Y855" t="str">
        <f t="shared" si="182"/>
        <v>marzo</v>
      </c>
      <c r="Z855">
        <f>YEAR(BD_PONDERACIONES[[#This Row],[Fecha Ejecución del Ticket]])</f>
        <v>2022</v>
      </c>
      <c r="AA855" t="str">
        <f t="shared" si="183"/>
        <v>marzo</v>
      </c>
      <c r="AB855">
        <f>YEAR(BD_PONDERACIONES[[#This Row],[Fecha de Inspección]])</f>
        <v>2022</v>
      </c>
      <c r="AC855">
        <f t="shared" si="184"/>
        <v>0.5</v>
      </c>
      <c r="AD855">
        <f t="shared" si="185"/>
        <v>0.5</v>
      </c>
      <c r="AE855">
        <f t="shared" si="186"/>
        <v>0.5</v>
      </c>
      <c r="AF855">
        <f t="shared" si="187"/>
        <v>0.5</v>
      </c>
      <c r="AG855">
        <f t="shared" si="188"/>
        <v>0.5</v>
      </c>
      <c r="AH855">
        <f t="shared" si="189"/>
        <v>0.5</v>
      </c>
      <c r="AI855">
        <f t="shared" si="190"/>
        <v>0.25</v>
      </c>
      <c r="AJ855">
        <f t="shared" si="191"/>
        <v>0.25</v>
      </c>
      <c r="AK855">
        <f t="shared" si="192"/>
        <v>0.5</v>
      </c>
      <c r="AL855">
        <f t="shared" si="193"/>
        <v>0.5</v>
      </c>
      <c r="AM855">
        <f t="shared" si="194"/>
        <v>0.5</v>
      </c>
      <c r="AN855" s="6">
        <f t="shared" si="195"/>
        <v>1</v>
      </c>
      <c r="AO855" t="str">
        <f>VLOOKUP(BD_PONDERACIONES[[#This Row],[Comuna]],Tabla3[#All],2,0)</f>
        <v>Florida</v>
      </c>
    </row>
    <row r="856" spans="1:41" x14ac:dyDescent="0.35">
      <c r="A856" t="s">
        <v>4910</v>
      </c>
      <c r="B856" t="s">
        <v>4911</v>
      </c>
      <c r="C856" t="s">
        <v>4912</v>
      </c>
      <c r="D856" s="5">
        <v>44643</v>
      </c>
      <c r="E856" s="5">
        <v>44638</v>
      </c>
      <c r="F856" t="s">
        <v>763</v>
      </c>
      <c r="G856" t="s">
        <v>4913</v>
      </c>
      <c r="H856" t="s">
        <v>3799</v>
      </c>
      <c r="J856" t="s">
        <v>756</v>
      </c>
      <c r="K856" t="s">
        <v>756</v>
      </c>
      <c r="L856" t="s">
        <v>757</v>
      </c>
      <c r="M856" t="s">
        <v>757</v>
      </c>
      <c r="N856" t="s">
        <v>756</v>
      </c>
      <c r="O856" t="s">
        <v>756</v>
      </c>
      <c r="P856" t="s">
        <v>758</v>
      </c>
      <c r="Q856" t="s">
        <v>759</v>
      </c>
      <c r="R856" t="s">
        <v>759</v>
      </c>
      <c r="S856" t="s">
        <v>757</v>
      </c>
      <c r="T856" t="s">
        <v>757</v>
      </c>
      <c r="U856" t="s">
        <v>757</v>
      </c>
      <c r="V856" t="s">
        <v>756</v>
      </c>
      <c r="W856" t="s">
        <v>756</v>
      </c>
      <c r="X856" t="s">
        <v>4914</v>
      </c>
      <c r="Y856" t="str">
        <f t="shared" si="182"/>
        <v>marzo</v>
      </c>
      <c r="Z856">
        <f>YEAR(BD_PONDERACIONES[[#This Row],[Fecha Ejecución del Ticket]])</f>
        <v>2022</v>
      </c>
      <c r="AA856" t="str">
        <f t="shared" si="183"/>
        <v>marzo</v>
      </c>
      <c r="AB856">
        <f>YEAR(BD_PONDERACIONES[[#This Row],[Fecha de Inspección]])</f>
        <v>2022</v>
      </c>
      <c r="AC856">
        <f t="shared" si="184"/>
        <v>0.5</v>
      </c>
      <c r="AD856">
        <f t="shared" si="185"/>
        <v>0.5</v>
      </c>
      <c r="AE856">
        <f t="shared" si="186"/>
        <v>0.5</v>
      </c>
      <c r="AF856">
        <f t="shared" si="187"/>
        <v>0.5</v>
      </c>
      <c r="AG856">
        <f t="shared" si="188"/>
        <v>0.5</v>
      </c>
      <c r="AH856">
        <f t="shared" si="189"/>
        <v>0.5</v>
      </c>
      <c r="AI856">
        <f t="shared" si="190"/>
        <v>0.25</v>
      </c>
      <c r="AJ856">
        <f t="shared" si="191"/>
        <v>0.25</v>
      </c>
      <c r="AK856">
        <f t="shared" si="192"/>
        <v>0.5</v>
      </c>
      <c r="AL856">
        <f t="shared" si="193"/>
        <v>0.5</v>
      </c>
      <c r="AM856">
        <f t="shared" si="194"/>
        <v>0.5</v>
      </c>
      <c r="AN856" s="6">
        <f t="shared" si="195"/>
        <v>1</v>
      </c>
      <c r="AO856" t="str">
        <f>VLOOKUP(BD_PONDERACIONES[[#This Row],[Comuna]],Tabla3[#All],2,0)</f>
        <v>Florida</v>
      </c>
    </row>
    <row r="857" spans="1:41" x14ac:dyDescent="0.35">
      <c r="A857" t="s">
        <v>4915</v>
      </c>
      <c r="B857" t="s">
        <v>4916</v>
      </c>
      <c r="C857" t="s">
        <v>4917</v>
      </c>
      <c r="D857" s="5">
        <v>44643</v>
      </c>
      <c r="E857" s="5">
        <v>44621</v>
      </c>
      <c r="F857" t="s">
        <v>753</v>
      </c>
      <c r="G857" t="s">
        <v>4918</v>
      </c>
      <c r="H857" t="s">
        <v>3799</v>
      </c>
      <c r="J857" t="s">
        <v>756</v>
      </c>
      <c r="K857" t="s">
        <v>756</v>
      </c>
      <c r="L857" t="s">
        <v>757</v>
      </c>
      <c r="M857" t="s">
        <v>757</v>
      </c>
      <c r="N857" t="s">
        <v>756</v>
      </c>
      <c r="O857" t="s">
        <v>756</v>
      </c>
      <c r="P857" t="s">
        <v>758</v>
      </c>
      <c r="Q857" t="s">
        <v>759</v>
      </c>
      <c r="R857" t="s">
        <v>759</v>
      </c>
      <c r="S857" t="s">
        <v>757</v>
      </c>
      <c r="T857" t="s">
        <v>757</v>
      </c>
      <c r="U857" t="s">
        <v>757</v>
      </c>
      <c r="V857" t="s">
        <v>756</v>
      </c>
      <c r="W857" t="s">
        <v>756</v>
      </c>
      <c r="X857" t="s">
        <v>4919</v>
      </c>
      <c r="Y857" t="str">
        <f t="shared" si="182"/>
        <v>marzo</v>
      </c>
      <c r="Z857">
        <f>YEAR(BD_PONDERACIONES[[#This Row],[Fecha Ejecución del Ticket]])</f>
        <v>2022</v>
      </c>
      <c r="AA857" t="str">
        <f t="shared" si="183"/>
        <v>marzo</v>
      </c>
      <c r="AB857">
        <f>YEAR(BD_PONDERACIONES[[#This Row],[Fecha de Inspección]])</f>
        <v>2022</v>
      </c>
      <c r="AC857">
        <f t="shared" si="184"/>
        <v>0.5</v>
      </c>
      <c r="AD857">
        <f t="shared" si="185"/>
        <v>0.5</v>
      </c>
      <c r="AE857">
        <f t="shared" si="186"/>
        <v>0.5</v>
      </c>
      <c r="AF857">
        <f t="shared" si="187"/>
        <v>0.5</v>
      </c>
      <c r="AG857">
        <f t="shared" si="188"/>
        <v>0.5</v>
      </c>
      <c r="AH857">
        <f t="shared" si="189"/>
        <v>0.5</v>
      </c>
      <c r="AI857">
        <f t="shared" si="190"/>
        <v>0.25</v>
      </c>
      <c r="AJ857">
        <f t="shared" si="191"/>
        <v>0.25</v>
      </c>
      <c r="AK857">
        <f t="shared" si="192"/>
        <v>0.5</v>
      </c>
      <c r="AL857">
        <f t="shared" si="193"/>
        <v>0.5</v>
      </c>
      <c r="AM857">
        <f t="shared" si="194"/>
        <v>0.5</v>
      </c>
      <c r="AN857" s="6">
        <f t="shared" si="195"/>
        <v>1</v>
      </c>
      <c r="AO857" t="str">
        <f>VLOOKUP(BD_PONDERACIONES[[#This Row],[Comuna]],Tabla3[#All],2,0)</f>
        <v>Florida</v>
      </c>
    </row>
    <row r="858" spans="1:41" x14ac:dyDescent="0.35">
      <c r="A858" t="s">
        <v>4920</v>
      </c>
      <c r="B858" t="s">
        <v>4921</v>
      </c>
      <c r="C858" t="s">
        <v>4922</v>
      </c>
      <c r="D858" s="5">
        <v>44643</v>
      </c>
      <c r="E858" s="5">
        <v>44634</v>
      </c>
      <c r="F858" t="s">
        <v>763</v>
      </c>
      <c r="G858" t="s">
        <v>4923</v>
      </c>
      <c r="H858" t="s">
        <v>3799</v>
      </c>
      <c r="J858" t="s">
        <v>756</v>
      </c>
      <c r="K858" t="s">
        <v>756</v>
      </c>
      <c r="L858" t="s">
        <v>757</v>
      </c>
      <c r="M858" t="s">
        <v>757</v>
      </c>
      <c r="N858" t="s">
        <v>756</v>
      </c>
      <c r="O858" t="s">
        <v>756</v>
      </c>
      <c r="P858" t="s">
        <v>758</v>
      </c>
      <c r="Q858" t="s">
        <v>4924</v>
      </c>
      <c r="R858" t="s">
        <v>4925</v>
      </c>
      <c r="S858" t="s">
        <v>756</v>
      </c>
      <c r="T858" t="s">
        <v>756</v>
      </c>
      <c r="U858" t="s">
        <v>768</v>
      </c>
      <c r="V858" t="s">
        <v>756</v>
      </c>
      <c r="W858" t="s">
        <v>756</v>
      </c>
      <c r="X858" t="s">
        <v>4926</v>
      </c>
      <c r="Y858" t="str">
        <f t="shared" si="182"/>
        <v>marzo</v>
      </c>
      <c r="Z858">
        <f>YEAR(BD_PONDERACIONES[[#This Row],[Fecha Ejecución del Ticket]])</f>
        <v>2022</v>
      </c>
      <c r="AA858" t="str">
        <f t="shared" si="183"/>
        <v>marzo</v>
      </c>
      <c r="AB858">
        <f>YEAR(BD_PONDERACIONES[[#This Row],[Fecha de Inspección]])</f>
        <v>2022</v>
      </c>
      <c r="AC858">
        <f t="shared" si="184"/>
        <v>0.5</v>
      </c>
      <c r="AD858">
        <f t="shared" si="185"/>
        <v>0.5</v>
      </c>
      <c r="AE858">
        <f t="shared" si="186"/>
        <v>0.5</v>
      </c>
      <c r="AF858">
        <f t="shared" si="187"/>
        <v>0.5</v>
      </c>
      <c r="AG858">
        <f t="shared" si="188"/>
        <v>0.5</v>
      </c>
      <c r="AH858">
        <f t="shared" si="189"/>
        <v>0.5</v>
      </c>
      <c r="AI858">
        <f t="shared" si="190"/>
        <v>0.25</v>
      </c>
      <c r="AJ858">
        <f t="shared" si="191"/>
        <v>0.25</v>
      </c>
      <c r="AK858">
        <f t="shared" si="192"/>
        <v>0.17499999999999999</v>
      </c>
      <c r="AL858">
        <f t="shared" si="193"/>
        <v>0.5</v>
      </c>
      <c r="AM858">
        <f t="shared" si="194"/>
        <v>0.5</v>
      </c>
      <c r="AN858" s="6">
        <f t="shared" si="195"/>
        <v>0.95124999999999993</v>
      </c>
      <c r="AO858" t="str">
        <f>VLOOKUP(BD_PONDERACIONES[[#This Row],[Comuna]],Tabla3[#All],2,0)</f>
        <v>Florida</v>
      </c>
    </row>
    <row r="859" spans="1:41" x14ac:dyDescent="0.35">
      <c r="A859" t="s">
        <v>4927</v>
      </c>
      <c r="B859" t="s">
        <v>4928</v>
      </c>
      <c r="C859" t="s">
        <v>4929</v>
      </c>
      <c r="D859" s="5">
        <v>44643</v>
      </c>
      <c r="E859" s="5">
        <v>44631</v>
      </c>
      <c r="F859" t="s">
        <v>753</v>
      </c>
      <c r="G859" t="s">
        <v>4930</v>
      </c>
      <c r="H859" t="s">
        <v>3799</v>
      </c>
      <c r="J859" t="s">
        <v>756</v>
      </c>
      <c r="K859" t="s">
        <v>756</v>
      </c>
      <c r="L859" t="s">
        <v>757</v>
      </c>
      <c r="M859" t="s">
        <v>773</v>
      </c>
      <c r="N859" t="s">
        <v>756</v>
      </c>
      <c r="O859" t="s">
        <v>756</v>
      </c>
      <c r="P859" t="s">
        <v>758</v>
      </c>
      <c r="Q859" t="s">
        <v>759</v>
      </c>
      <c r="R859" t="s">
        <v>759</v>
      </c>
      <c r="S859" t="s">
        <v>757</v>
      </c>
      <c r="T859" t="s">
        <v>757</v>
      </c>
      <c r="U859" t="s">
        <v>757</v>
      </c>
      <c r="V859" t="s">
        <v>756</v>
      </c>
      <c r="W859" t="s">
        <v>773</v>
      </c>
      <c r="X859" t="s">
        <v>885</v>
      </c>
      <c r="Y859" t="str">
        <f t="shared" si="182"/>
        <v>marzo</v>
      </c>
      <c r="Z859">
        <f>YEAR(BD_PONDERACIONES[[#This Row],[Fecha Ejecución del Ticket]])</f>
        <v>2022</v>
      </c>
      <c r="AA859" t="str">
        <f t="shared" si="183"/>
        <v>marzo</v>
      </c>
      <c r="AB859">
        <f>YEAR(BD_PONDERACIONES[[#This Row],[Fecha de Inspección]])</f>
        <v>2022</v>
      </c>
      <c r="AC859">
        <f t="shared" si="184"/>
        <v>0.5</v>
      </c>
      <c r="AD859">
        <f t="shared" si="185"/>
        <v>0.5</v>
      </c>
      <c r="AE859">
        <f t="shared" si="186"/>
        <v>0.5</v>
      </c>
      <c r="AF859">
        <f t="shared" si="187"/>
        <v>0</v>
      </c>
      <c r="AG859">
        <f t="shared" si="188"/>
        <v>0.5</v>
      </c>
      <c r="AH859">
        <f t="shared" si="189"/>
        <v>0.5</v>
      </c>
      <c r="AI859">
        <f t="shared" si="190"/>
        <v>0.25</v>
      </c>
      <c r="AJ859">
        <f t="shared" si="191"/>
        <v>0.25</v>
      </c>
      <c r="AK859">
        <f t="shared" si="192"/>
        <v>0.5</v>
      </c>
      <c r="AL859">
        <f t="shared" si="193"/>
        <v>0.5</v>
      </c>
      <c r="AM859">
        <f t="shared" si="194"/>
        <v>0</v>
      </c>
      <c r="AN859" s="6">
        <f t="shared" si="195"/>
        <v>0.75</v>
      </c>
      <c r="AO859" t="str">
        <f>VLOOKUP(BD_PONDERACIONES[[#This Row],[Comuna]],Tabla3[#All],2,0)</f>
        <v>Florida</v>
      </c>
    </row>
    <row r="860" spans="1:41" x14ac:dyDescent="0.35">
      <c r="A860" t="s">
        <v>4931</v>
      </c>
      <c r="B860" t="s">
        <v>4932</v>
      </c>
      <c r="C860" t="s">
        <v>4933</v>
      </c>
      <c r="D860" s="5">
        <v>44643</v>
      </c>
      <c r="E860" s="5">
        <v>44629</v>
      </c>
      <c r="F860" t="s">
        <v>753</v>
      </c>
      <c r="G860" t="s">
        <v>4934</v>
      </c>
      <c r="H860" t="s">
        <v>3799</v>
      </c>
      <c r="J860" t="s">
        <v>756</v>
      </c>
      <c r="K860" t="s">
        <v>756</v>
      </c>
      <c r="L860" t="s">
        <v>757</v>
      </c>
      <c r="M860" t="s">
        <v>757</v>
      </c>
      <c r="N860" t="s">
        <v>756</v>
      </c>
      <c r="O860" t="s">
        <v>756</v>
      </c>
      <c r="P860" t="s">
        <v>758</v>
      </c>
      <c r="Q860" t="s">
        <v>759</v>
      </c>
      <c r="R860" t="s">
        <v>759</v>
      </c>
      <c r="S860" t="s">
        <v>757</v>
      </c>
      <c r="T860" t="s">
        <v>757</v>
      </c>
      <c r="U860" t="s">
        <v>757</v>
      </c>
      <c r="V860" t="s">
        <v>773</v>
      </c>
      <c r="W860" t="s">
        <v>756</v>
      </c>
      <c r="X860" t="s">
        <v>885</v>
      </c>
      <c r="Y860" t="str">
        <f t="shared" si="182"/>
        <v>marzo</v>
      </c>
      <c r="Z860">
        <f>YEAR(BD_PONDERACIONES[[#This Row],[Fecha Ejecución del Ticket]])</f>
        <v>2022</v>
      </c>
      <c r="AA860" t="str">
        <f t="shared" si="183"/>
        <v>marzo</v>
      </c>
      <c r="AB860">
        <f>YEAR(BD_PONDERACIONES[[#This Row],[Fecha de Inspección]])</f>
        <v>2022</v>
      </c>
      <c r="AC860">
        <f t="shared" si="184"/>
        <v>0.5</v>
      </c>
      <c r="AD860">
        <f t="shared" si="185"/>
        <v>0.5</v>
      </c>
      <c r="AE860">
        <f t="shared" si="186"/>
        <v>0.5</v>
      </c>
      <c r="AF860">
        <f t="shared" si="187"/>
        <v>0.5</v>
      </c>
      <c r="AG860">
        <f t="shared" si="188"/>
        <v>0.5</v>
      </c>
      <c r="AH860">
        <f t="shared" si="189"/>
        <v>0.5</v>
      </c>
      <c r="AI860">
        <f t="shared" si="190"/>
        <v>0.25</v>
      </c>
      <c r="AJ860">
        <f t="shared" si="191"/>
        <v>0.25</v>
      </c>
      <c r="AK860">
        <f t="shared" si="192"/>
        <v>0.5</v>
      </c>
      <c r="AL860">
        <f t="shared" si="193"/>
        <v>0</v>
      </c>
      <c r="AM860">
        <f t="shared" si="194"/>
        <v>0.5</v>
      </c>
      <c r="AN860" s="6">
        <f t="shared" si="195"/>
        <v>0.9</v>
      </c>
      <c r="AO860" t="str">
        <f>VLOOKUP(BD_PONDERACIONES[[#This Row],[Comuna]],Tabla3[#All],2,0)</f>
        <v>Florida</v>
      </c>
    </row>
    <row r="861" spans="1:41" x14ac:dyDescent="0.35">
      <c r="A861" t="s">
        <v>4935</v>
      </c>
      <c r="B861" t="s">
        <v>4936</v>
      </c>
      <c r="C861" t="s">
        <v>4937</v>
      </c>
      <c r="D861" s="5">
        <v>44643</v>
      </c>
      <c r="E861" s="5">
        <v>44635</v>
      </c>
      <c r="F861" t="s">
        <v>763</v>
      </c>
      <c r="G861" t="s">
        <v>4938</v>
      </c>
      <c r="H861" t="s">
        <v>3799</v>
      </c>
      <c r="J861" t="s">
        <v>756</v>
      </c>
      <c r="K861" t="s">
        <v>756</v>
      </c>
      <c r="L861" t="s">
        <v>757</v>
      </c>
      <c r="M861" t="s">
        <v>757</v>
      </c>
      <c r="N861" t="s">
        <v>756</v>
      </c>
      <c r="O861" t="s">
        <v>756</v>
      </c>
      <c r="P861" t="s">
        <v>758</v>
      </c>
      <c r="Q861" t="s">
        <v>759</v>
      </c>
      <c r="R861" t="s">
        <v>759</v>
      </c>
      <c r="S861" t="s">
        <v>757</v>
      </c>
      <c r="T861" t="s">
        <v>757</v>
      </c>
      <c r="U861" t="s">
        <v>757</v>
      </c>
      <c r="V861" t="s">
        <v>773</v>
      </c>
      <c r="W861" t="s">
        <v>773</v>
      </c>
      <c r="X861" t="s">
        <v>4939</v>
      </c>
      <c r="Y861" t="str">
        <f t="shared" si="182"/>
        <v>marzo</v>
      </c>
      <c r="Z861">
        <f>YEAR(BD_PONDERACIONES[[#This Row],[Fecha Ejecución del Ticket]])</f>
        <v>2022</v>
      </c>
      <c r="AA861" t="str">
        <f t="shared" si="183"/>
        <v>marzo</v>
      </c>
      <c r="AB861">
        <f>YEAR(BD_PONDERACIONES[[#This Row],[Fecha de Inspección]])</f>
        <v>2022</v>
      </c>
      <c r="AC861">
        <f t="shared" si="184"/>
        <v>0.5</v>
      </c>
      <c r="AD861">
        <f t="shared" si="185"/>
        <v>0.5</v>
      </c>
      <c r="AE861">
        <f t="shared" si="186"/>
        <v>0.5</v>
      </c>
      <c r="AF861">
        <f t="shared" si="187"/>
        <v>0.5</v>
      </c>
      <c r="AG861">
        <f t="shared" si="188"/>
        <v>0.5</v>
      </c>
      <c r="AH861">
        <f t="shared" si="189"/>
        <v>0.5</v>
      </c>
      <c r="AI861">
        <f t="shared" si="190"/>
        <v>0.25</v>
      </c>
      <c r="AJ861">
        <f t="shared" si="191"/>
        <v>0.25</v>
      </c>
      <c r="AK861">
        <f t="shared" si="192"/>
        <v>0.5</v>
      </c>
      <c r="AL861">
        <f t="shared" si="193"/>
        <v>0</v>
      </c>
      <c r="AM861">
        <f t="shared" si="194"/>
        <v>0</v>
      </c>
      <c r="AN861" s="6">
        <f t="shared" si="195"/>
        <v>0.8</v>
      </c>
      <c r="AO861" t="str">
        <f>VLOOKUP(BD_PONDERACIONES[[#This Row],[Comuna]],Tabla3[#All],2,0)</f>
        <v>Florida</v>
      </c>
    </row>
    <row r="862" spans="1:41" x14ac:dyDescent="0.35">
      <c r="A862" t="s">
        <v>4940</v>
      </c>
      <c r="B862" t="s">
        <v>4941</v>
      </c>
      <c r="C862" t="s">
        <v>4942</v>
      </c>
      <c r="D862" s="5">
        <v>44643</v>
      </c>
      <c r="E862" s="5">
        <v>44635</v>
      </c>
      <c r="F862" t="s">
        <v>763</v>
      </c>
      <c r="G862" t="s">
        <v>4943</v>
      </c>
      <c r="H862" t="s">
        <v>3799</v>
      </c>
      <c r="J862" t="s">
        <v>756</v>
      </c>
      <c r="K862" t="s">
        <v>756</v>
      </c>
      <c r="L862" t="s">
        <v>757</v>
      </c>
      <c r="M862" t="s">
        <v>757</v>
      </c>
      <c r="N862" t="s">
        <v>756</v>
      </c>
      <c r="O862" t="s">
        <v>756</v>
      </c>
      <c r="P862" t="s">
        <v>758</v>
      </c>
      <c r="Q862" t="s">
        <v>759</v>
      </c>
      <c r="R862" t="s">
        <v>759</v>
      </c>
      <c r="S862" t="s">
        <v>757</v>
      </c>
      <c r="T862" t="s">
        <v>757</v>
      </c>
      <c r="U862" t="s">
        <v>757</v>
      </c>
      <c r="V862" t="s">
        <v>773</v>
      </c>
      <c r="W862" t="s">
        <v>773</v>
      </c>
      <c r="X862" t="s">
        <v>4944</v>
      </c>
      <c r="Y862" t="str">
        <f t="shared" si="182"/>
        <v>marzo</v>
      </c>
      <c r="Z862">
        <f>YEAR(BD_PONDERACIONES[[#This Row],[Fecha Ejecución del Ticket]])</f>
        <v>2022</v>
      </c>
      <c r="AA862" t="str">
        <f t="shared" si="183"/>
        <v>marzo</v>
      </c>
      <c r="AB862">
        <f>YEAR(BD_PONDERACIONES[[#This Row],[Fecha de Inspección]])</f>
        <v>2022</v>
      </c>
      <c r="AC862">
        <f t="shared" si="184"/>
        <v>0.5</v>
      </c>
      <c r="AD862">
        <f t="shared" si="185"/>
        <v>0.5</v>
      </c>
      <c r="AE862">
        <f t="shared" si="186"/>
        <v>0.5</v>
      </c>
      <c r="AF862">
        <f t="shared" si="187"/>
        <v>0.5</v>
      </c>
      <c r="AG862">
        <f t="shared" si="188"/>
        <v>0.5</v>
      </c>
      <c r="AH862">
        <f t="shared" si="189"/>
        <v>0.5</v>
      </c>
      <c r="AI862">
        <f t="shared" si="190"/>
        <v>0.25</v>
      </c>
      <c r="AJ862">
        <f t="shared" si="191"/>
        <v>0.25</v>
      </c>
      <c r="AK862">
        <f t="shared" si="192"/>
        <v>0.5</v>
      </c>
      <c r="AL862">
        <f t="shared" si="193"/>
        <v>0</v>
      </c>
      <c r="AM862">
        <f t="shared" si="194"/>
        <v>0</v>
      </c>
      <c r="AN862" s="6">
        <f t="shared" si="195"/>
        <v>0.8</v>
      </c>
      <c r="AO862" t="str">
        <f>VLOOKUP(BD_PONDERACIONES[[#This Row],[Comuna]],Tabla3[#All],2,0)</f>
        <v>Florida</v>
      </c>
    </row>
    <row r="863" spans="1:41" x14ac:dyDescent="0.35">
      <c r="A863" t="s">
        <v>4945</v>
      </c>
      <c r="B863" t="s">
        <v>4946</v>
      </c>
      <c r="C863" t="s">
        <v>4947</v>
      </c>
      <c r="D863" s="5">
        <v>44643</v>
      </c>
      <c r="E863" s="5">
        <v>44625</v>
      </c>
      <c r="F863" t="s">
        <v>753</v>
      </c>
      <c r="G863" t="s">
        <v>4948</v>
      </c>
      <c r="H863" t="s">
        <v>3799</v>
      </c>
      <c r="J863" t="s">
        <v>756</v>
      </c>
      <c r="K863" t="s">
        <v>756</v>
      </c>
      <c r="L863" t="s">
        <v>773</v>
      </c>
      <c r="M863" t="s">
        <v>773</v>
      </c>
      <c r="N863" t="s">
        <v>756</v>
      </c>
      <c r="O863" t="s">
        <v>756</v>
      </c>
      <c r="P863" t="s">
        <v>758</v>
      </c>
      <c r="Q863" t="s">
        <v>759</v>
      </c>
      <c r="R863" t="s">
        <v>759</v>
      </c>
      <c r="S863" t="s">
        <v>757</v>
      </c>
      <c r="T863" t="s">
        <v>757</v>
      </c>
      <c r="U863" t="s">
        <v>757</v>
      </c>
      <c r="V863" t="s">
        <v>756</v>
      </c>
      <c r="W863" t="s">
        <v>756</v>
      </c>
      <c r="X863" t="s">
        <v>4949</v>
      </c>
      <c r="Y863" t="str">
        <f t="shared" si="182"/>
        <v>marzo</v>
      </c>
      <c r="Z863">
        <f>YEAR(BD_PONDERACIONES[[#This Row],[Fecha Ejecución del Ticket]])</f>
        <v>2022</v>
      </c>
      <c r="AA863" t="str">
        <f t="shared" si="183"/>
        <v>marzo</v>
      </c>
      <c r="AB863">
        <f>YEAR(BD_PONDERACIONES[[#This Row],[Fecha de Inspección]])</f>
        <v>2022</v>
      </c>
      <c r="AC863">
        <f t="shared" si="184"/>
        <v>0.5</v>
      </c>
      <c r="AD863">
        <f t="shared" si="185"/>
        <v>0.5</v>
      </c>
      <c r="AE863">
        <f t="shared" si="186"/>
        <v>0</v>
      </c>
      <c r="AF863">
        <f t="shared" si="187"/>
        <v>0</v>
      </c>
      <c r="AG863">
        <f t="shared" si="188"/>
        <v>0.5</v>
      </c>
      <c r="AH863">
        <f t="shared" si="189"/>
        <v>0.5</v>
      </c>
      <c r="AI863">
        <f t="shared" si="190"/>
        <v>0.25</v>
      </c>
      <c r="AJ863">
        <f t="shared" si="191"/>
        <v>0.25</v>
      </c>
      <c r="AK863">
        <f t="shared" si="192"/>
        <v>0.5</v>
      </c>
      <c r="AL863">
        <f t="shared" si="193"/>
        <v>0.5</v>
      </c>
      <c r="AM863">
        <f t="shared" si="194"/>
        <v>0.5</v>
      </c>
      <c r="AN863" s="6">
        <f t="shared" si="195"/>
        <v>0.7</v>
      </c>
      <c r="AO863" t="str">
        <f>VLOOKUP(BD_PONDERACIONES[[#This Row],[Comuna]],Tabla3[#All],2,0)</f>
        <v>Florida</v>
      </c>
    </row>
    <row r="864" spans="1:41" x14ac:dyDescent="0.35">
      <c r="A864" t="s">
        <v>4950</v>
      </c>
      <c r="B864" t="s">
        <v>4951</v>
      </c>
      <c r="C864" t="s">
        <v>4952</v>
      </c>
      <c r="D864" s="5">
        <v>44643</v>
      </c>
      <c r="E864" s="5">
        <v>44635</v>
      </c>
      <c r="F864" t="s">
        <v>763</v>
      </c>
      <c r="G864" t="s">
        <v>4953</v>
      </c>
      <c r="H864" t="s">
        <v>3799</v>
      </c>
      <c r="J864" t="s">
        <v>756</v>
      </c>
      <c r="K864" t="s">
        <v>756</v>
      </c>
      <c r="L864" t="s">
        <v>757</v>
      </c>
      <c r="M864" t="s">
        <v>757</v>
      </c>
      <c r="N864" t="s">
        <v>756</v>
      </c>
      <c r="O864" t="s">
        <v>756</v>
      </c>
      <c r="P864" t="s">
        <v>758</v>
      </c>
      <c r="Q864" t="s">
        <v>759</v>
      </c>
      <c r="R864" t="s">
        <v>759</v>
      </c>
      <c r="S864" t="s">
        <v>757</v>
      </c>
      <c r="T864" t="s">
        <v>757</v>
      </c>
      <c r="U864" t="s">
        <v>757</v>
      </c>
      <c r="V864" t="s">
        <v>768</v>
      </c>
      <c r="W864" t="s">
        <v>768</v>
      </c>
      <c r="X864" t="s">
        <v>4954</v>
      </c>
      <c r="Y864" t="str">
        <f t="shared" si="182"/>
        <v>marzo</v>
      </c>
      <c r="Z864">
        <f>YEAR(BD_PONDERACIONES[[#This Row],[Fecha Ejecución del Ticket]])</f>
        <v>2022</v>
      </c>
      <c r="AA864" t="str">
        <f t="shared" si="183"/>
        <v>marzo</v>
      </c>
      <c r="AB864">
        <f>YEAR(BD_PONDERACIONES[[#This Row],[Fecha de Inspección]])</f>
        <v>2022</v>
      </c>
      <c r="AC864">
        <f t="shared" si="184"/>
        <v>0.5</v>
      </c>
      <c r="AD864">
        <f t="shared" si="185"/>
        <v>0.5</v>
      </c>
      <c r="AE864">
        <f t="shared" si="186"/>
        <v>0.5</v>
      </c>
      <c r="AF864">
        <f t="shared" si="187"/>
        <v>0.5</v>
      </c>
      <c r="AG864">
        <f t="shared" si="188"/>
        <v>0.5</v>
      </c>
      <c r="AH864">
        <f t="shared" si="189"/>
        <v>0.5</v>
      </c>
      <c r="AI864">
        <f t="shared" si="190"/>
        <v>0.25</v>
      </c>
      <c r="AJ864">
        <f t="shared" si="191"/>
        <v>0.25</v>
      </c>
      <c r="AK864">
        <f t="shared" si="192"/>
        <v>0.5</v>
      </c>
      <c r="AL864">
        <f t="shared" si="193"/>
        <v>0.17499999999999999</v>
      </c>
      <c r="AM864">
        <f t="shared" si="194"/>
        <v>0.17499999999999999</v>
      </c>
      <c r="AN864" s="6">
        <f t="shared" si="195"/>
        <v>0.87</v>
      </c>
      <c r="AO864" t="str">
        <f>VLOOKUP(BD_PONDERACIONES[[#This Row],[Comuna]],Tabla3[#All],2,0)</f>
        <v>Florida</v>
      </c>
    </row>
    <row r="865" spans="1:41" x14ac:dyDescent="0.35">
      <c r="A865" t="s">
        <v>4955</v>
      </c>
      <c r="B865" t="s">
        <v>4956</v>
      </c>
      <c r="C865" t="s">
        <v>4957</v>
      </c>
      <c r="D865" s="5">
        <v>44643</v>
      </c>
      <c r="E865" s="5">
        <v>44624</v>
      </c>
      <c r="F865" t="s">
        <v>753</v>
      </c>
      <c r="G865" t="s">
        <v>4958</v>
      </c>
      <c r="H865" t="s">
        <v>3799</v>
      </c>
      <c r="J865" t="s">
        <v>756</v>
      </c>
      <c r="K865" t="s">
        <v>756</v>
      </c>
      <c r="L865" t="s">
        <v>757</v>
      </c>
      <c r="M865" t="s">
        <v>757</v>
      </c>
      <c r="N865" t="s">
        <v>756</v>
      </c>
      <c r="O865" t="s">
        <v>756</v>
      </c>
      <c r="P865" t="s">
        <v>758</v>
      </c>
      <c r="Q865" t="s">
        <v>759</v>
      </c>
      <c r="R865" t="s">
        <v>759</v>
      </c>
      <c r="S865" t="s">
        <v>757</v>
      </c>
      <c r="T865" t="s">
        <v>757</v>
      </c>
      <c r="U865" t="s">
        <v>757</v>
      </c>
      <c r="V865" t="s">
        <v>773</v>
      </c>
      <c r="W865" t="s">
        <v>768</v>
      </c>
      <c r="X865" t="s">
        <v>4959</v>
      </c>
      <c r="Y865" t="str">
        <f t="shared" si="182"/>
        <v>marzo</v>
      </c>
      <c r="Z865">
        <f>YEAR(BD_PONDERACIONES[[#This Row],[Fecha Ejecución del Ticket]])</f>
        <v>2022</v>
      </c>
      <c r="AA865" t="str">
        <f t="shared" si="183"/>
        <v>marzo</v>
      </c>
      <c r="AB865">
        <f>YEAR(BD_PONDERACIONES[[#This Row],[Fecha de Inspección]])</f>
        <v>2022</v>
      </c>
      <c r="AC865">
        <f t="shared" si="184"/>
        <v>0.5</v>
      </c>
      <c r="AD865">
        <f t="shared" si="185"/>
        <v>0.5</v>
      </c>
      <c r="AE865">
        <f t="shared" si="186"/>
        <v>0.5</v>
      </c>
      <c r="AF865">
        <f t="shared" si="187"/>
        <v>0.5</v>
      </c>
      <c r="AG865">
        <f t="shared" si="188"/>
        <v>0.5</v>
      </c>
      <c r="AH865">
        <f t="shared" si="189"/>
        <v>0.5</v>
      </c>
      <c r="AI865">
        <f t="shared" si="190"/>
        <v>0.25</v>
      </c>
      <c r="AJ865">
        <f t="shared" si="191"/>
        <v>0.25</v>
      </c>
      <c r="AK865">
        <f t="shared" si="192"/>
        <v>0.5</v>
      </c>
      <c r="AL865">
        <f t="shared" si="193"/>
        <v>0</v>
      </c>
      <c r="AM865">
        <f t="shared" si="194"/>
        <v>0.17499999999999999</v>
      </c>
      <c r="AN865" s="6">
        <f t="shared" si="195"/>
        <v>0.83500000000000008</v>
      </c>
      <c r="AO865" t="str">
        <f>VLOOKUP(BD_PONDERACIONES[[#This Row],[Comuna]],Tabla3[#All],2,0)</f>
        <v>Florida</v>
      </c>
    </row>
    <row r="866" spans="1:41" x14ac:dyDescent="0.35">
      <c r="A866" t="s">
        <v>4960</v>
      </c>
      <c r="B866" t="s">
        <v>4961</v>
      </c>
      <c r="C866" t="s">
        <v>4962</v>
      </c>
      <c r="D866" s="5">
        <v>44643</v>
      </c>
      <c r="E866" s="5">
        <v>44625</v>
      </c>
      <c r="F866" t="s">
        <v>753</v>
      </c>
      <c r="G866" t="s">
        <v>4963</v>
      </c>
      <c r="H866" t="s">
        <v>3799</v>
      </c>
      <c r="J866" t="s">
        <v>756</v>
      </c>
      <c r="K866" t="s">
        <v>768</v>
      </c>
      <c r="L866" t="s">
        <v>757</v>
      </c>
      <c r="M866" t="s">
        <v>757</v>
      </c>
      <c r="N866" t="s">
        <v>756</v>
      </c>
      <c r="O866" t="s">
        <v>756</v>
      </c>
      <c r="P866" t="s">
        <v>765</v>
      </c>
      <c r="Q866" t="s">
        <v>4964</v>
      </c>
      <c r="R866" t="s">
        <v>4965</v>
      </c>
      <c r="S866" t="s">
        <v>757</v>
      </c>
      <c r="T866" t="s">
        <v>757</v>
      </c>
      <c r="U866" t="s">
        <v>756</v>
      </c>
      <c r="V866" t="s">
        <v>773</v>
      </c>
      <c r="W866" t="s">
        <v>756</v>
      </c>
      <c r="X866" t="s">
        <v>4966</v>
      </c>
      <c r="Y866" t="str">
        <f t="shared" si="182"/>
        <v>marzo</v>
      </c>
      <c r="Z866">
        <f>YEAR(BD_PONDERACIONES[[#This Row],[Fecha Ejecución del Ticket]])</f>
        <v>2022</v>
      </c>
      <c r="AA866" t="str">
        <f t="shared" si="183"/>
        <v>marzo</v>
      </c>
      <c r="AB866">
        <f>YEAR(BD_PONDERACIONES[[#This Row],[Fecha de Inspección]])</f>
        <v>2022</v>
      </c>
      <c r="AC866">
        <f t="shared" si="184"/>
        <v>0.5</v>
      </c>
      <c r="AD866">
        <f t="shared" si="185"/>
        <v>0</v>
      </c>
      <c r="AE866">
        <f t="shared" si="186"/>
        <v>0.5</v>
      </c>
      <c r="AF866">
        <f t="shared" si="187"/>
        <v>0.5</v>
      </c>
      <c r="AG866">
        <f t="shared" si="188"/>
        <v>0.5</v>
      </c>
      <c r="AH866">
        <f t="shared" si="189"/>
        <v>0.5</v>
      </c>
      <c r="AI866">
        <f t="shared" si="190"/>
        <v>0.25</v>
      </c>
      <c r="AJ866">
        <f t="shared" si="191"/>
        <v>0.25</v>
      </c>
      <c r="AK866">
        <f t="shared" si="192"/>
        <v>0.5</v>
      </c>
      <c r="AL866">
        <f t="shared" si="193"/>
        <v>0</v>
      </c>
      <c r="AM866">
        <f t="shared" si="194"/>
        <v>0.5</v>
      </c>
      <c r="AN866" s="6">
        <f t="shared" si="195"/>
        <v>0.8</v>
      </c>
      <c r="AO866" t="str">
        <f>VLOOKUP(BD_PONDERACIONES[[#This Row],[Comuna]],Tabla3[#All],2,0)</f>
        <v>Florida</v>
      </c>
    </row>
    <row r="867" spans="1:41" x14ac:dyDescent="0.35">
      <c r="A867" t="s">
        <v>4967</v>
      </c>
      <c r="B867" t="s">
        <v>4968</v>
      </c>
      <c r="C867" t="s">
        <v>4969</v>
      </c>
      <c r="D867" s="5">
        <v>44643</v>
      </c>
      <c r="E867" s="5">
        <v>44625</v>
      </c>
      <c r="F867" t="s">
        <v>753</v>
      </c>
      <c r="G867" t="s">
        <v>4970</v>
      </c>
      <c r="H867" t="s">
        <v>3799</v>
      </c>
      <c r="J867" t="s">
        <v>756</v>
      </c>
      <c r="K867" t="s">
        <v>756</v>
      </c>
      <c r="L867" t="s">
        <v>757</v>
      </c>
      <c r="M867" t="s">
        <v>757</v>
      </c>
      <c r="N867" t="s">
        <v>756</v>
      </c>
      <c r="O867" t="s">
        <v>756</v>
      </c>
      <c r="P867" t="s">
        <v>758</v>
      </c>
      <c r="Q867" t="s">
        <v>759</v>
      </c>
      <c r="R867" t="s">
        <v>759</v>
      </c>
      <c r="S867" t="s">
        <v>757</v>
      </c>
      <c r="T867" t="s">
        <v>757</v>
      </c>
      <c r="U867" t="s">
        <v>757</v>
      </c>
      <c r="V867" t="s">
        <v>756</v>
      </c>
      <c r="W867" t="s">
        <v>773</v>
      </c>
      <c r="X867" t="s">
        <v>4808</v>
      </c>
      <c r="Y867" t="str">
        <f t="shared" si="182"/>
        <v>marzo</v>
      </c>
      <c r="Z867">
        <f>YEAR(BD_PONDERACIONES[[#This Row],[Fecha Ejecución del Ticket]])</f>
        <v>2022</v>
      </c>
      <c r="AA867" t="str">
        <f t="shared" si="183"/>
        <v>marzo</v>
      </c>
      <c r="AB867">
        <f>YEAR(BD_PONDERACIONES[[#This Row],[Fecha de Inspección]])</f>
        <v>2022</v>
      </c>
      <c r="AC867">
        <f t="shared" si="184"/>
        <v>0.5</v>
      </c>
      <c r="AD867">
        <f t="shared" si="185"/>
        <v>0.5</v>
      </c>
      <c r="AE867">
        <f t="shared" si="186"/>
        <v>0.5</v>
      </c>
      <c r="AF867">
        <f t="shared" si="187"/>
        <v>0.5</v>
      </c>
      <c r="AG867">
        <f t="shared" si="188"/>
        <v>0.5</v>
      </c>
      <c r="AH867">
        <f t="shared" si="189"/>
        <v>0.5</v>
      </c>
      <c r="AI867">
        <f t="shared" si="190"/>
        <v>0.25</v>
      </c>
      <c r="AJ867">
        <f t="shared" si="191"/>
        <v>0.25</v>
      </c>
      <c r="AK867">
        <f t="shared" si="192"/>
        <v>0.5</v>
      </c>
      <c r="AL867">
        <f t="shared" si="193"/>
        <v>0.5</v>
      </c>
      <c r="AM867">
        <f t="shared" si="194"/>
        <v>0</v>
      </c>
      <c r="AN867" s="6">
        <f t="shared" si="195"/>
        <v>0.9</v>
      </c>
      <c r="AO867" t="str">
        <f>VLOOKUP(BD_PONDERACIONES[[#This Row],[Comuna]],Tabla3[#All],2,0)</f>
        <v>Florida</v>
      </c>
    </row>
    <row r="868" spans="1:41" x14ac:dyDescent="0.35">
      <c r="A868" t="s">
        <v>4862</v>
      </c>
      <c r="B868" t="s">
        <v>4863</v>
      </c>
      <c r="C868" t="s">
        <v>4864</v>
      </c>
      <c r="D868" s="5">
        <v>44644</v>
      </c>
      <c r="E868" s="5">
        <v>44639</v>
      </c>
      <c r="F868" t="s">
        <v>763</v>
      </c>
      <c r="G868" t="s">
        <v>4865</v>
      </c>
      <c r="H868" t="s">
        <v>3799</v>
      </c>
      <c r="J868" t="s">
        <v>756</v>
      </c>
      <c r="K868" t="s">
        <v>756</v>
      </c>
      <c r="L868" t="s">
        <v>757</v>
      </c>
      <c r="M868" t="s">
        <v>757</v>
      </c>
      <c r="N868" t="s">
        <v>756</v>
      </c>
      <c r="O868" t="s">
        <v>756</v>
      </c>
      <c r="P868" t="s">
        <v>758</v>
      </c>
      <c r="Q868" t="s">
        <v>759</v>
      </c>
      <c r="R868" t="s">
        <v>759</v>
      </c>
      <c r="S868" t="s">
        <v>757</v>
      </c>
      <c r="T868" t="s">
        <v>757</v>
      </c>
      <c r="U868" t="s">
        <v>757</v>
      </c>
      <c r="V868" t="s">
        <v>756</v>
      </c>
      <c r="W868" t="s">
        <v>773</v>
      </c>
      <c r="X868" t="s">
        <v>4866</v>
      </c>
      <c r="Y868" t="str">
        <f t="shared" si="182"/>
        <v>marzo</v>
      </c>
      <c r="Z868">
        <f>YEAR(BD_PONDERACIONES[[#This Row],[Fecha Ejecución del Ticket]])</f>
        <v>2022</v>
      </c>
      <c r="AA868" t="str">
        <f t="shared" si="183"/>
        <v>marzo</v>
      </c>
      <c r="AB868">
        <f>YEAR(BD_PONDERACIONES[[#This Row],[Fecha de Inspección]])</f>
        <v>2022</v>
      </c>
      <c r="AC868">
        <f t="shared" si="184"/>
        <v>0.5</v>
      </c>
      <c r="AD868">
        <f t="shared" si="185"/>
        <v>0.5</v>
      </c>
      <c r="AE868">
        <f t="shared" si="186"/>
        <v>0.5</v>
      </c>
      <c r="AF868">
        <f t="shared" si="187"/>
        <v>0.5</v>
      </c>
      <c r="AG868">
        <f t="shared" si="188"/>
        <v>0.5</v>
      </c>
      <c r="AH868">
        <f t="shared" si="189"/>
        <v>0.5</v>
      </c>
      <c r="AI868">
        <f t="shared" si="190"/>
        <v>0.25</v>
      </c>
      <c r="AJ868">
        <f t="shared" si="191"/>
        <v>0.25</v>
      </c>
      <c r="AK868">
        <f t="shared" si="192"/>
        <v>0.5</v>
      </c>
      <c r="AL868">
        <f t="shared" si="193"/>
        <v>0.5</v>
      </c>
      <c r="AM868">
        <f t="shared" si="194"/>
        <v>0</v>
      </c>
      <c r="AN868" s="6">
        <f t="shared" si="195"/>
        <v>0.9</v>
      </c>
      <c r="AO868" t="str">
        <f>VLOOKUP(BD_PONDERACIONES[[#This Row],[Comuna]],Tabla3[#All],2,0)</f>
        <v>Florida</v>
      </c>
    </row>
    <row r="869" spans="1:41" x14ac:dyDescent="0.35">
      <c r="A869" t="s">
        <v>4867</v>
      </c>
      <c r="B869" t="s">
        <v>4868</v>
      </c>
      <c r="C869" t="s">
        <v>4869</v>
      </c>
      <c r="D869" s="5">
        <v>44644</v>
      </c>
      <c r="E869" s="5">
        <v>44638</v>
      </c>
      <c r="F869" t="s">
        <v>763</v>
      </c>
      <c r="G869" t="s">
        <v>4870</v>
      </c>
      <c r="H869" t="s">
        <v>3799</v>
      </c>
      <c r="J869" t="s">
        <v>756</v>
      </c>
      <c r="K869" t="s">
        <v>756</v>
      </c>
      <c r="L869" t="s">
        <v>757</v>
      </c>
      <c r="M869" t="s">
        <v>757</v>
      </c>
      <c r="N869" t="s">
        <v>756</v>
      </c>
      <c r="O869" t="s">
        <v>756</v>
      </c>
      <c r="P869" t="s">
        <v>758</v>
      </c>
      <c r="Q869" t="s">
        <v>759</v>
      </c>
      <c r="R869" t="s">
        <v>759</v>
      </c>
      <c r="S869" t="s">
        <v>757</v>
      </c>
      <c r="T869" t="s">
        <v>757</v>
      </c>
      <c r="U869" t="s">
        <v>757</v>
      </c>
      <c r="V869" t="s">
        <v>773</v>
      </c>
      <c r="W869" t="s">
        <v>773</v>
      </c>
      <c r="X869" t="s">
        <v>4871</v>
      </c>
      <c r="Y869" t="str">
        <f t="shared" si="182"/>
        <v>marzo</v>
      </c>
      <c r="Z869">
        <f>YEAR(BD_PONDERACIONES[[#This Row],[Fecha Ejecución del Ticket]])</f>
        <v>2022</v>
      </c>
      <c r="AA869" t="str">
        <f t="shared" si="183"/>
        <v>marzo</v>
      </c>
      <c r="AB869">
        <f>YEAR(BD_PONDERACIONES[[#This Row],[Fecha de Inspección]])</f>
        <v>2022</v>
      </c>
      <c r="AC869">
        <f t="shared" si="184"/>
        <v>0.5</v>
      </c>
      <c r="AD869">
        <f t="shared" si="185"/>
        <v>0.5</v>
      </c>
      <c r="AE869">
        <f t="shared" si="186"/>
        <v>0.5</v>
      </c>
      <c r="AF869">
        <f t="shared" si="187"/>
        <v>0.5</v>
      </c>
      <c r="AG869">
        <f t="shared" si="188"/>
        <v>0.5</v>
      </c>
      <c r="AH869">
        <f t="shared" si="189"/>
        <v>0.5</v>
      </c>
      <c r="AI869">
        <f t="shared" si="190"/>
        <v>0.25</v>
      </c>
      <c r="AJ869">
        <f t="shared" si="191"/>
        <v>0.25</v>
      </c>
      <c r="AK869">
        <f t="shared" si="192"/>
        <v>0.5</v>
      </c>
      <c r="AL869">
        <f t="shared" si="193"/>
        <v>0</v>
      </c>
      <c r="AM869">
        <f t="shared" si="194"/>
        <v>0</v>
      </c>
      <c r="AN869" s="6">
        <f t="shared" si="195"/>
        <v>0.8</v>
      </c>
      <c r="AO869" t="str">
        <f>VLOOKUP(BD_PONDERACIONES[[#This Row],[Comuna]],Tabla3[#All],2,0)</f>
        <v>Florida</v>
      </c>
    </row>
    <row r="870" spans="1:41" x14ac:dyDescent="0.35">
      <c r="A870" t="s">
        <v>4872</v>
      </c>
      <c r="B870" t="s">
        <v>4873</v>
      </c>
      <c r="C870" t="s">
        <v>4874</v>
      </c>
      <c r="D870" s="5">
        <v>44644</v>
      </c>
      <c r="E870" s="5">
        <v>44641</v>
      </c>
      <c r="F870" t="s">
        <v>763</v>
      </c>
      <c r="G870" t="s">
        <v>4875</v>
      </c>
      <c r="H870" t="s">
        <v>3799</v>
      </c>
      <c r="J870" t="s">
        <v>756</v>
      </c>
      <c r="K870" t="s">
        <v>756</v>
      </c>
      <c r="L870" t="s">
        <v>757</v>
      </c>
      <c r="M870" t="s">
        <v>757</v>
      </c>
      <c r="N870" t="s">
        <v>756</v>
      </c>
      <c r="O870" t="s">
        <v>756</v>
      </c>
      <c r="P870" t="s">
        <v>758</v>
      </c>
      <c r="Q870" t="s">
        <v>759</v>
      </c>
      <c r="R870" t="s">
        <v>759</v>
      </c>
      <c r="S870" t="s">
        <v>757</v>
      </c>
      <c r="T870" t="s">
        <v>757</v>
      </c>
      <c r="U870" t="s">
        <v>757</v>
      </c>
      <c r="V870" t="s">
        <v>756</v>
      </c>
      <c r="W870" t="s">
        <v>756</v>
      </c>
      <c r="X870" t="s">
        <v>804</v>
      </c>
      <c r="Y870" t="str">
        <f t="shared" si="182"/>
        <v>marzo</v>
      </c>
      <c r="Z870">
        <f>YEAR(BD_PONDERACIONES[[#This Row],[Fecha Ejecución del Ticket]])</f>
        <v>2022</v>
      </c>
      <c r="AA870" t="str">
        <f t="shared" si="183"/>
        <v>marzo</v>
      </c>
      <c r="AB870">
        <f>YEAR(BD_PONDERACIONES[[#This Row],[Fecha de Inspección]])</f>
        <v>2022</v>
      </c>
      <c r="AC870">
        <f t="shared" si="184"/>
        <v>0.5</v>
      </c>
      <c r="AD870">
        <f t="shared" si="185"/>
        <v>0.5</v>
      </c>
      <c r="AE870">
        <f t="shared" si="186"/>
        <v>0.5</v>
      </c>
      <c r="AF870">
        <f t="shared" si="187"/>
        <v>0.5</v>
      </c>
      <c r="AG870">
        <f t="shared" si="188"/>
        <v>0.5</v>
      </c>
      <c r="AH870">
        <f t="shared" si="189"/>
        <v>0.5</v>
      </c>
      <c r="AI870">
        <f t="shared" si="190"/>
        <v>0.25</v>
      </c>
      <c r="AJ870">
        <f t="shared" si="191"/>
        <v>0.25</v>
      </c>
      <c r="AK870">
        <f t="shared" si="192"/>
        <v>0.5</v>
      </c>
      <c r="AL870">
        <f t="shared" si="193"/>
        <v>0.5</v>
      </c>
      <c r="AM870">
        <f t="shared" si="194"/>
        <v>0.5</v>
      </c>
      <c r="AN870" s="6">
        <f t="shared" si="195"/>
        <v>1</v>
      </c>
      <c r="AO870" t="str">
        <f>VLOOKUP(BD_PONDERACIONES[[#This Row],[Comuna]],Tabla3[#All],2,0)</f>
        <v>Florida</v>
      </c>
    </row>
    <row r="871" spans="1:41" x14ac:dyDescent="0.35">
      <c r="A871" t="s">
        <v>4786</v>
      </c>
      <c r="B871" t="s">
        <v>4787</v>
      </c>
      <c r="C871" t="s">
        <v>4788</v>
      </c>
      <c r="D871" s="5">
        <v>44645</v>
      </c>
      <c r="E871" s="5">
        <v>44639</v>
      </c>
      <c r="F871" t="s">
        <v>763</v>
      </c>
      <c r="G871" t="s">
        <v>4789</v>
      </c>
      <c r="H871" t="s">
        <v>3795</v>
      </c>
      <c r="J871" t="s">
        <v>756</v>
      </c>
      <c r="K871" t="s">
        <v>756</v>
      </c>
      <c r="L871" t="s">
        <v>757</v>
      </c>
      <c r="M871" t="s">
        <v>757</v>
      </c>
      <c r="N871" t="s">
        <v>756</v>
      </c>
      <c r="O871" t="s">
        <v>756</v>
      </c>
      <c r="P871" t="s">
        <v>758</v>
      </c>
      <c r="Q871" t="s">
        <v>759</v>
      </c>
      <c r="R871" t="s">
        <v>759</v>
      </c>
      <c r="S871" t="s">
        <v>757</v>
      </c>
      <c r="T871" t="s">
        <v>757</v>
      </c>
      <c r="U871" t="s">
        <v>757</v>
      </c>
      <c r="V871" t="s">
        <v>756</v>
      </c>
      <c r="W871" t="s">
        <v>756</v>
      </c>
      <c r="X871" t="s">
        <v>804</v>
      </c>
      <c r="Y871" t="str">
        <f t="shared" si="182"/>
        <v>marzo</v>
      </c>
      <c r="Z871">
        <f>YEAR(BD_PONDERACIONES[[#This Row],[Fecha Ejecución del Ticket]])</f>
        <v>2022</v>
      </c>
      <c r="AA871" t="str">
        <f t="shared" si="183"/>
        <v>marzo</v>
      </c>
      <c r="AB871">
        <f>YEAR(BD_PONDERACIONES[[#This Row],[Fecha de Inspección]])</f>
        <v>2022</v>
      </c>
      <c r="AC871">
        <f t="shared" si="184"/>
        <v>0.5</v>
      </c>
      <c r="AD871">
        <f t="shared" si="185"/>
        <v>0.5</v>
      </c>
      <c r="AE871">
        <f t="shared" si="186"/>
        <v>0.5</v>
      </c>
      <c r="AF871">
        <f t="shared" si="187"/>
        <v>0.5</v>
      </c>
      <c r="AG871">
        <f t="shared" si="188"/>
        <v>0.5</v>
      </c>
      <c r="AH871">
        <f t="shared" si="189"/>
        <v>0.5</v>
      </c>
      <c r="AI871">
        <f t="shared" si="190"/>
        <v>0.25</v>
      </c>
      <c r="AJ871">
        <f t="shared" si="191"/>
        <v>0.25</v>
      </c>
      <c r="AK871">
        <f t="shared" si="192"/>
        <v>0.5</v>
      </c>
      <c r="AL871">
        <f t="shared" si="193"/>
        <v>0.5</v>
      </c>
      <c r="AM871">
        <f t="shared" si="194"/>
        <v>0.5</v>
      </c>
      <c r="AN871" s="6">
        <f t="shared" si="195"/>
        <v>1</v>
      </c>
      <c r="AO871" t="str">
        <f>VLOOKUP(BD_PONDERACIONES[[#This Row],[Comuna]],Tabla3[#All],2,0)</f>
        <v>Cordillera</v>
      </c>
    </row>
    <row r="872" spans="1:41" x14ac:dyDescent="0.35">
      <c r="A872" t="s">
        <v>4790</v>
      </c>
      <c r="B872" t="s">
        <v>4791</v>
      </c>
      <c r="C872" t="s">
        <v>4792</v>
      </c>
      <c r="D872" s="5">
        <v>44645</v>
      </c>
      <c r="E872" s="5">
        <v>44631</v>
      </c>
      <c r="F872" t="s">
        <v>753</v>
      </c>
      <c r="G872" t="s">
        <v>4793</v>
      </c>
      <c r="H872" t="s">
        <v>1886</v>
      </c>
      <c r="J872" t="s">
        <v>756</v>
      </c>
      <c r="K872" t="s">
        <v>756</v>
      </c>
      <c r="L872" t="s">
        <v>757</v>
      </c>
      <c r="M872" t="s">
        <v>757</v>
      </c>
      <c r="N872" t="s">
        <v>756</v>
      </c>
      <c r="O872" t="s">
        <v>756</v>
      </c>
      <c r="P872" t="s">
        <v>765</v>
      </c>
      <c r="Q872" t="s">
        <v>759</v>
      </c>
      <c r="R872" t="s">
        <v>759</v>
      </c>
      <c r="S872" t="s">
        <v>757</v>
      </c>
      <c r="T872" t="s">
        <v>757</v>
      </c>
      <c r="U872" t="s">
        <v>756</v>
      </c>
      <c r="V872" t="s">
        <v>756</v>
      </c>
      <c r="W872" t="s">
        <v>756</v>
      </c>
      <c r="X872" t="s">
        <v>4794</v>
      </c>
      <c r="Y872" t="str">
        <f t="shared" si="182"/>
        <v>marzo</v>
      </c>
      <c r="Z872">
        <f>YEAR(BD_PONDERACIONES[[#This Row],[Fecha Ejecución del Ticket]])</f>
        <v>2022</v>
      </c>
      <c r="AA872" t="str">
        <f t="shared" si="183"/>
        <v>marzo</v>
      </c>
      <c r="AB872">
        <f>YEAR(BD_PONDERACIONES[[#This Row],[Fecha de Inspección]])</f>
        <v>2022</v>
      </c>
      <c r="AC872">
        <f t="shared" si="184"/>
        <v>0.5</v>
      </c>
      <c r="AD872">
        <f t="shared" si="185"/>
        <v>0.5</v>
      </c>
      <c r="AE872">
        <f t="shared" si="186"/>
        <v>0.5</v>
      </c>
      <c r="AF872">
        <f t="shared" si="187"/>
        <v>0.5</v>
      </c>
      <c r="AG872">
        <f t="shared" si="188"/>
        <v>0.5</v>
      </c>
      <c r="AH872">
        <f t="shared" si="189"/>
        <v>0.5</v>
      </c>
      <c r="AI872">
        <f t="shared" si="190"/>
        <v>0.25</v>
      </c>
      <c r="AJ872">
        <f t="shared" si="191"/>
        <v>0.25</v>
      </c>
      <c r="AK872">
        <f t="shared" si="192"/>
        <v>0.5</v>
      </c>
      <c r="AL872">
        <f t="shared" si="193"/>
        <v>0.5</v>
      </c>
      <c r="AM872">
        <f t="shared" si="194"/>
        <v>0.5</v>
      </c>
      <c r="AN872" s="6">
        <f t="shared" si="195"/>
        <v>1</v>
      </c>
      <c r="AO872" t="str">
        <f>VLOOKUP(BD_PONDERACIONES[[#This Row],[Comuna]],Tabla3[#All],2,0)</f>
        <v>Cordillera</v>
      </c>
    </row>
    <row r="873" spans="1:41" x14ac:dyDescent="0.35">
      <c r="A873" t="s">
        <v>4795</v>
      </c>
      <c r="B873" t="s">
        <v>4796</v>
      </c>
      <c r="C873" t="s">
        <v>4797</v>
      </c>
      <c r="D873" s="5">
        <v>44645</v>
      </c>
      <c r="E873" s="5">
        <v>44634</v>
      </c>
      <c r="F873" t="s">
        <v>753</v>
      </c>
      <c r="G873" t="s">
        <v>4798</v>
      </c>
      <c r="H873" t="s">
        <v>1886</v>
      </c>
      <c r="J873" t="s">
        <v>756</v>
      </c>
      <c r="K873" t="s">
        <v>756</v>
      </c>
      <c r="L873" t="s">
        <v>757</v>
      </c>
      <c r="M873" t="s">
        <v>757</v>
      </c>
      <c r="N873" t="s">
        <v>756</v>
      </c>
      <c r="O873" t="s">
        <v>756</v>
      </c>
      <c r="P873" t="s">
        <v>758</v>
      </c>
      <c r="Q873" t="s">
        <v>759</v>
      </c>
      <c r="R873" t="s">
        <v>759</v>
      </c>
      <c r="S873" t="s">
        <v>757</v>
      </c>
      <c r="T873" t="s">
        <v>757</v>
      </c>
      <c r="U873" t="s">
        <v>757</v>
      </c>
      <c r="V873" t="s">
        <v>756</v>
      </c>
      <c r="W873" t="s">
        <v>773</v>
      </c>
      <c r="X873" t="s">
        <v>4799</v>
      </c>
      <c r="Y873" t="str">
        <f t="shared" si="182"/>
        <v>marzo</v>
      </c>
      <c r="Z873">
        <f>YEAR(BD_PONDERACIONES[[#This Row],[Fecha Ejecución del Ticket]])</f>
        <v>2022</v>
      </c>
      <c r="AA873" t="str">
        <f t="shared" si="183"/>
        <v>marzo</v>
      </c>
      <c r="AB873">
        <f>YEAR(BD_PONDERACIONES[[#This Row],[Fecha de Inspección]])</f>
        <v>2022</v>
      </c>
      <c r="AC873">
        <f t="shared" si="184"/>
        <v>0.5</v>
      </c>
      <c r="AD873">
        <f t="shared" si="185"/>
        <v>0.5</v>
      </c>
      <c r="AE873">
        <f t="shared" si="186"/>
        <v>0.5</v>
      </c>
      <c r="AF873">
        <f t="shared" si="187"/>
        <v>0.5</v>
      </c>
      <c r="AG873">
        <f t="shared" si="188"/>
        <v>0.5</v>
      </c>
      <c r="AH873">
        <f t="shared" si="189"/>
        <v>0.5</v>
      </c>
      <c r="AI873">
        <f t="shared" si="190"/>
        <v>0.25</v>
      </c>
      <c r="AJ873">
        <f t="shared" si="191"/>
        <v>0.25</v>
      </c>
      <c r="AK873">
        <f t="shared" si="192"/>
        <v>0.5</v>
      </c>
      <c r="AL873">
        <f t="shared" si="193"/>
        <v>0.5</v>
      </c>
      <c r="AM873">
        <f t="shared" si="194"/>
        <v>0</v>
      </c>
      <c r="AN873" s="6">
        <f t="shared" si="195"/>
        <v>0.9</v>
      </c>
      <c r="AO873" t="str">
        <f>VLOOKUP(BD_PONDERACIONES[[#This Row],[Comuna]],Tabla3[#All],2,0)</f>
        <v>Cordillera</v>
      </c>
    </row>
    <row r="874" spans="1:41" x14ac:dyDescent="0.35">
      <c r="A874" t="s">
        <v>4800</v>
      </c>
      <c r="B874" t="s">
        <v>4801</v>
      </c>
      <c r="C874" t="s">
        <v>4802</v>
      </c>
      <c r="D874" s="5">
        <v>44645</v>
      </c>
      <c r="E874" s="5">
        <v>44628</v>
      </c>
      <c r="F874" t="s">
        <v>763</v>
      </c>
      <c r="G874" t="s">
        <v>4803</v>
      </c>
      <c r="H874" t="s">
        <v>3795</v>
      </c>
      <c r="J874" t="s">
        <v>756</v>
      </c>
      <c r="K874" t="s">
        <v>756</v>
      </c>
      <c r="L874" t="s">
        <v>757</v>
      </c>
      <c r="M874" t="s">
        <v>757</v>
      </c>
      <c r="N874" t="s">
        <v>756</v>
      </c>
      <c r="O874" t="s">
        <v>756</v>
      </c>
      <c r="P874" t="s">
        <v>758</v>
      </c>
      <c r="Q874" t="s">
        <v>759</v>
      </c>
      <c r="R874" t="s">
        <v>759</v>
      </c>
      <c r="S874" t="s">
        <v>757</v>
      </c>
      <c r="T874" t="s">
        <v>757</v>
      </c>
      <c r="U874" t="s">
        <v>757</v>
      </c>
      <c r="V874" t="s">
        <v>756</v>
      </c>
      <c r="W874" t="s">
        <v>756</v>
      </c>
      <c r="X874" t="s">
        <v>4426</v>
      </c>
      <c r="Y874" t="str">
        <f t="shared" si="182"/>
        <v>marzo</v>
      </c>
      <c r="Z874">
        <f>YEAR(BD_PONDERACIONES[[#This Row],[Fecha Ejecución del Ticket]])</f>
        <v>2022</v>
      </c>
      <c r="AA874" t="str">
        <f t="shared" si="183"/>
        <v>marzo</v>
      </c>
      <c r="AB874">
        <f>YEAR(BD_PONDERACIONES[[#This Row],[Fecha de Inspección]])</f>
        <v>2022</v>
      </c>
      <c r="AC874">
        <f t="shared" si="184"/>
        <v>0.5</v>
      </c>
      <c r="AD874">
        <f t="shared" si="185"/>
        <v>0.5</v>
      </c>
      <c r="AE874">
        <f t="shared" si="186"/>
        <v>0.5</v>
      </c>
      <c r="AF874">
        <f t="shared" si="187"/>
        <v>0.5</v>
      </c>
      <c r="AG874">
        <f t="shared" si="188"/>
        <v>0.5</v>
      </c>
      <c r="AH874">
        <f t="shared" si="189"/>
        <v>0.5</v>
      </c>
      <c r="AI874">
        <f t="shared" si="190"/>
        <v>0.25</v>
      </c>
      <c r="AJ874">
        <f t="shared" si="191"/>
        <v>0.25</v>
      </c>
      <c r="AK874">
        <f t="shared" si="192"/>
        <v>0.5</v>
      </c>
      <c r="AL874">
        <f t="shared" si="193"/>
        <v>0.5</v>
      </c>
      <c r="AM874">
        <f t="shared" si="194"/>
        <v>0.5</v>
      </c>
      <c r="AN874" s="6">
        <f t="shared" si="195"/>
        <v>1</v>
      </c>
      <c r="AO874" t="str">
        <f>VLOOKUP(BD_PONDERACIONES[[#This Row],[Comuna]],Tabla3[#All],2,0)</f>
        <v>Cordillera</v>
      </c>
    </row>
    <row r="875" spans="1:41" x14ac:dyDescent="0.35">
      <c r="A875" t="s">
        <v>4804</v>
      </c>
      <c r="B875" t="s">
        <v>4805</v>
      </c>
      <c r="C875" t="s">
        <v>4806</v>
      </c>
      <c r="D875" s="5">
        <v>44645</v>
      </c>
      <c r="E875" s="5">
        <v>44632</v>
      </c>
      <c r="F875" t="s">
        <v>753</v>
      </c>
      <c r="G875" t="s">
        <v>4807</v>
      </c>
      <c r="H875" t="s">
        <v>1886</v>
      </c>
      <c r="J875" t="s">
        <v>756</v>
      </c>
      <c r="K875" t="s">
        <v>756</v>
      </c>
      <c r="L875" t="s">
        <v>757</v>
      </c>
      <c r="M875" t="s">
        <v>757</v>
      </c>
      <c r="N875" t="s">
        <v>756</v>
      </c>
      <c r="O875" t="s">
        <v>756</v>
      </c>
      <c r="P875" t="s">
        <v>758</v>
      </c>
      <c r="Q875" t="s">
        <v>759</v>
      </c>
      <c r="R875" t="s">
        <v>759</v>
      </c>
      <c r="S875" t="s">
        <v>757</v>
      </c>
      <c r="T875" t="s">
        <v>757</v>
      </c>
      <c r="U875" t="s">
        <v>757</v>
      </c>
      <c r="V875" t="s">
        <v>773</v>
      </c>
      <c r="W875" t="s">
        <v>756</v>
      </c>
      <c r="X875" t="s">
        <v>4808</v>
      </c>
      <c r="Y875" t="str">
        <f t="shared" si="182"/>
        <v>marzo</v>
      </c>
      <c r="Z875">
        <f>YEAR(BD_PONDERACIONES[[#This Row],[Fecha Ejecución del Ticket]])</f>
        <v>2022</v>
      </c>
      <c r="AA875" t="str">
        <f t="shared" si="183"/>
        <v>marzo</v>
      </c>
      <c r="AB875">
        <f>YEAR(BD_PONDERACIONES[[#This Row],[Fecha de Inspección]])</f>
        <v>2022</v>
      </c>
      <c r="AC875">
        <f t="shared" si="184"/>
        <v>0.5</v>
      </c>
      <c r="AD875">
        <f t="shared" si="185"/>
        <v>0.5</v>
      </c>
      <c r="AE875">
        <f t="shared" si="186"/>
        <v>0.5</v>
      </c>
      <c r="AF875">
        <f t="shared" si="187"/>
        <v>0.5</v>
      </c>
      <c r="AG875">
        <f t="shared" si="188"/>
        <v>0.5</v>
      </c>
      <c r="AH875">
        <f t="shared" si="189"/>
        <v>0.5</v>
      </c>
      <c r="AI875">
        <f t="shared" si="190"/>
        <v>0.25</v>
      </c>
      <c r="AJ875">
        <f t="shared" si="191"/>
        <v>0.25</v>
      </c>
      <c r="AK875">
        <f t="shared" si="192"/>
        <v>0.5</v>
      </c>
      <c r="AL875">
        <f t="shared" si="193"/>
        <v>0</v>
      </c>
      <c r="AM875">
        <f t="shared" si="194"/>
        <v>0.5</v>
      </c>
      <c r="AN875" s="6">
        <f t="shared" si="195"/>
        <v>0.9</v>
      </c>
      <c r="AO875" t="str">
        <f>VLOOKUP(BD_PONDERACIONES[[#This Row],[Comuna]],Tabla3[#All],2,0)</f>
        <v>Cordillera</v>
      </c>
    </row>
    <row r="876" spans="1:41" x14ac:dyDescent="0.35">
      <c r="A876" t="s">
        <v>4809</v>
      </c>
      <c r="B876" t="s">
        <v>4810</v>
      </c>
      <c r="C876" t="s">
        <v>4811</v>
      </c>
      <c r="D876" s="5">
        <v>44645</v>
      </c>
      <c r="E876" s="5">
        <v>44642</v>
      </c>
      <c r="F876" t="s">
        <v>753</v>
      </c>
      <c r="G876" t="s">
        <v>4812</v>
      </c>
      <c r="H876" t="s">
        <v>1886</v>
      </c>
      <c r="J876" t="s">
        <v>756</v>
      </c>
      <c r="K876" t="s">
        <v>756</v>
      </c>
      <c r="L876" t="s">
        <v>773</v>
      </c>
      <c r="M876" t="s">
        <v>773</v>
      </c>
      <c r="N876" t="s">
        <v>756</v>
      </c>
      <c r="O876" t="s">
        <v>756</v>
      </c>
      <c r="P876" t="s">
        <v>758</v>
      </c>
      <c r="Q876" t="s">
        <v>759</v>
      </c>
      <c r="R876" t="s">
        <v>759</v>
      </c>
      <c r="S876" t="s">
        <v>757</v>
      </c>
      <c r="T876" t="s">
        <v>757</v>
      </c>
      <c r="U876" t="s">
        <v>757</v>
      </c>
      <c r="V876" t="s">
        <v>756</v>
      </c>
      <c r="W876" t="s">
        <v>756</v>
      </c>
      <c r="X876" t="s">
        <v>4813</v>
      </c>
      <c r="Y876" t="str">
        <f t="shared" si="182"/>
        <v>marzo</v>
      </c>
      <c r="Z876">
        <f>YEAR(BD_PONDERACIONES[[#This Row],[Fecha Ejecución del Ticket]])</f>
        <v>2022</v>
      </c>
      <c r="AA876" t="str">
        <f t="shared" si="183"/>
        <v>marzo</v>
      </c>
      <c r="AB876">
        <f>YEAR(BD_PONDERACIONES[[#This Row],[Fecha de Inspección]])</f>
        <v>2022</v>
      </c>
      <c r="AC876">
        <f t="shared" si="184"/>
        <v>0.5</v>
      </c>
      <c r="AD876">
        <f t="shared" si="185"/>
        <v>0.5</v>
      </c>
      <c r="AE876">
        <f t="shared" si="186"/>
        <v>0</v>
      </c>
      <c r="AF876">
        <f t="shared" si="187"/>
        <v>0</v>
      </c>
      <c r="AG876">
        <f t="shared" si="188"/>
        <v>0.5</v>
      </c>
      <c r="AH876">
        <f t="shared" si="189"/>
        <v>0.5</v>
      </c>
      <c r="AI876">
        <f t="shared" si="190"/>
        <v>0.25</v>
      </c>
      <c r="AJ876">
        <f t="shared" si="191"/>
        <v>0.25</v>
      </c>
      <c r="AK876">
        <f t="shared" si="192"/>
        <v>0.5</v>
      </c>
      <c r="AL876">
        <f t="shared" si="193"/>
        <v>0.5</v>
      </c>
      <c r="AM876">
        <f t="shared" si="194"/>
        <v>0.5</v>
      </c>
      <c r="AN876" s="6">
        <f t="shared" si="195"/>
        <v>0.7</v>
      </c>
      <c r="AO876" t="str">
        <f>VLOOKUP(BD_PONDERACIONES[[#This Row],[Comuna]],Tabla3[#All],2,0)</f>
        <v>Cordillera</v>
      </c>
    </row>
    <row r="877" spans="1:41" x14ac:dyDescent="0.35">
      <c r="A877" t="s">
        <v>4814</v>
      </c>
      <c r="B877" t="s">
        <v>4815</v>
      </c>
      <c r="C877" t="s">
        <v>4816</v>
      </c>
      <c r="D877" s="5">
        <v>44645</v>
      </c>
      <c r="E877" s="5">
        <v>44635</v>
      </c>
      <c r="F877" t="s">
        <v>763</v>
      </c>
      <c r="G877" t="s">
        <v>4817</v>
      </c>
      <c r="H877" t="s">
        <v>3795</v>
      </c>
      <c r="J877" t="s">
        <v>756</v>
      </c>
      <c r="K877" t="s">
        <v>756</v>
      </c>
      <c r="L877" t="s">
        <v>757</v>
      </c>
      <c r="M877" t="s">
        <v>757</v>
      </c>
      <c r="N877" t="s">
        <v>756</v>
      </c>
      <c r="O877" t="s">
        <v>756</v>
      </c>
      <c r="P877" t="s">
        <v>765</v>
      </c>
      <c r="Q877" t="s">
        <v>759</v>
      </c>
      <c r="R877" t="s">
        <v>759</v>
      </c>
      <c r="S877" t="s">
        <v>756</v>
      </c>
      <c r="T877" t="s">
        <v>756</v>
      </c>
      <c r="U877" t="s">
        <v>756</v>
      </c>
      <c r="V877" t="s">
        <v>756</v>
      </c>
      <c r="W877" t="s">
        <v>773</v>
      </c>
      <c r="X877" t="s">
        <v>4818</v>
      </c>
      <c r="Y877" t="str">
        <f t="shared" si="182"/>
        <v>marzo</v>
      </c>
      <c r="Z877">
        <f>YEAR(BD_PONDERACIONES[[#This Row],[Fecha Ejecución del Ticket]])</f>
        <v>2022</v>
      </c>
      <c r="AA877" t="str">
        <f t="shared" si="183"/>
        <v>marzo</v>
      </c>
      <c r="AB877">
        <f>YEAR(BD_PONDERACIONES[[#This Row],[Fecha de Inspección]])</f>
        <v>2022</v>
      </c>
      <c r="AC877">
        <f t="shared" si="184"/>
        <v>0.5</v>
      </c>
      <c r="AD877">
        <f t="shared" si="185"/>
        <v>0.5</v>
      </c>
      <c r="AE877">
        <f t="shared" si="186"/>
        <v>0.5</v>
      </c>
      <c r="AF877">
        <f t="shared" si="187"/>
        <v>0.5</v>
      </c>
      <c r="AG877">
        <f t="shared" si="188"/>
        <v>0.5</v>
      </c>
      <c r="AH877">
        <f t="shared" si="189"/>
        <v>0.5</v>
      </c>
      <c r="AI877">
        <f t="shared" si="190"/>
        <v>0.25</v>
      </c>
      <c r="AJ877">
        <f t="shared" si="191"/>
        <v>0.25</v>
      </c>
      <c r="AK877">
        <f t="shared" si="192"/>
        <v>0.5</v>
      </c>
      <c r="AL877">
        <f t="shared" si="193"/>
        <v>0.5</v>
      </c>
      <c r="AM877">
        <f t="shared" si="194"/>
        <v>0</v>
      </c>
      <c r="AN877" s="6">
        <f t="shared" si="195"/>
        <v>0.9</v>
      </c>
      <c r="AO877" t="str">
        <f>VLOOKUP(BD_PONDERACIONES[[#This Row],[Comuna]],Tabla3[#All],2,0)</f>
        <v>Cordillera</v>
      </c>
    </row>
    <row r="878" spans="1:41" x14ac:dyDescent="0.35">
      <c r="A878" t="s">
        <v>4819</v>
      </c>
      <c r="B878" t="s">
        <v>4820</v>
      </c>
      <c r="C878" t="s">
        <v>4821</v>
      </c>
      <c r="D878" s="5">
        <v>44645</v>
      </c>
      <c r="E878" s="5">
        <v>44634</v>
      </c>
      <c r="F878" t="s">
        <v>763</v>
      </c>
      <c r="G878" t="s">
        <v>4822</v>
      </c>
      <c r="H878" t="s">
        <v>3795</v>
      </c>
      <c r="J878" t="s">
        <v>756</v>
      </c>
      <c r="K878" t="s">
        <v>756</v>
      </c>
      <c r="L878" t="s">
        <v>757</v>
      </c>
      <c r="M878" t="s">
        <v>757</v>
      </c>
      <c r="N878" t="s">
        <v>756</v>
      </c>
      <c r="O878" t="s">
        <v>756</v>
      </c>
      <c r="P878" t="s">
        <v>758</v>
      </c>
      <c r="Q878" t="s">
        <v>759</v>
      </c>
      <c r="R878" t="s">
        <v>759</v>
      </c>
      <c r="S878" t="s">
        <v>757</v>
      </c>
      <c r="T878" t="s">
        <v>757</v>
      </c>
      <c r="U878" t="s">
        <v>757</v>
      </c>
      <c r="V878" t="s">
        <v>756</v>
      </c>
      <c r="W878" t="s">
        <v>756</v>
      </c>
      <c r="X878" t="s">
        <v>4524</v>
      </c>
      <c r="Y878" t="str">
        <f t="shared" si="182"/>
        <v>marzo</v>
      </c>
      <c r="Z878">
        <f>YEAR(BD_PONDERACIONES[[#This Row],[Fecha Ejecución del Ticket]])</f>
        <v>2022</v>
      </c>
      <c r="AA878" t="str">
        <f t="shared" si="183"/>
        <v>marzo</v>
      </c>
      <c r="AB878">
        <f>YEAR(BD_PONDERACIONES[[#This Row],[Fecha de Inspección]])</f>
        <v>2022</v>
      </c>
      <c r="AC878">
        <f t="shared" si="184"/>
        <v>0.5</v>
      </c>
      <c r="AD878">
        <f t="shared" si="185"/>
        <v>0.5</v>
      </c>
      <c r="AE878">
        <f t="shared" si="186"/>
        <v>0.5</v>
      </c>
      <c r="AF878">
        <f t="shared" si="187"/>
        <v>0.5</v>
      </c>
      <c r="AG878">
        <f t="shared" si="188"/>
        <v>0.5</v>
      </c>
      <c r="AH878">
        <f t="shared" si="189"/>
        <v>0.5</v>
      </c>
      <c r="AI878">
        <f t="shared" si="190"/>
        <v>0.25</v>
      </c>
      <c r="AJ878">
        <f t="shared" si="191"/>
        <v>0.25</v>
      </c>
      <c r="AK878">
        <f t="shared" si="192"/>
        <v>0.5</v>
      </c>
      <c r="AL878">
        <f t="shared" si="193"/>
        <v>0.5</v>
      </c>
      <c r="AM878">
        <f t="shared" si="194"/>
        <v>0.5</v>
      </c>
      <c r="AN878" s="6">
        <f t="shared" si="195"/>
        <v>1</v>
      </c>
      <c r="AO878" t="str">
        <f>VLOOKUP(BD_PONDERACIONES[[#This Row],[Comuna]],Tabla3[#All],2,0)</f>
        <v>Cordillera</v>
      </c>
    </row>
    <row r="879" spans="1:41" x14ac:dyDescent="0.35">
      <c r="A879" t="s">
        <v>4823</v>
      </c>
      <c r="B879" t="s">
        <v>4824</v>
      </c>
      <c r="C879" t="s">
        <v>4825</v>
      </c>
      <c r="D879" s="5">
        <v>44645</v>
      </c>
      <c r="E879" s="5">
        <v>44629</v>
      </c>
      <c r="F879" t="s">
        <v>763</v>
      </c>
      <c r="G879" t="s">
        <v>4826</v>
      </c>
      <c r="H879" t="s">
        <v>3795</v>
      </c>
      <c r="J879" t="s">
        <v>756</v>
      </c>
      <c r="K879" t="s">
        <v>756</v>
      </c>
      <c r="L879" t="s">
        <v>757</v>
      </c>
      <c r="M879" t="s">
        <v>757</v>
      </c>
      <c r="N879" t="s">
        <v>756</v>
      </c>
      <c r="O879" t="s">
        <v>756</v>
      </c>
      <c r="P879" t="s">
        <v>758</v>
      </c>
      <c r="Q879" t="s">
        <v>759</v>
      </c>
      <c r="R879" t="s">
        <v>759</v>
      </c>
      <c r="S879" t="s">
        <v>757</v>
      </c>
      <c r="T879" t="s">
        <v>757</v>
      </c>
      <c r="U879" t="s">
        <v>757</v>
      </c>
      <c r="V879" t="s">
        <v>756</v>
      </c>
      <c r="W879" t="s">
        <v>756</v>
      </c>
      <c r="X879" t="s">
        <v>4827</v>
      </c>
      <c r="Y879" t="str">
        <f t="shared" si="182"/>
        <v>marzo</v>
      </c>
      <c r="Z879">
        <f>YEAR(BD_PONDERACIONES[[#This Row],[Fecha Ejecución del Ticket]])</f>
        <v>2022</v>
      </c>
      <c r="AA879" t="str">
        <f t="shared" si="183"/>
        <v>marzo</v>
      </c>
      <c r="AB879">
        <f>YEAR(BD_PONDERACIONES[[#This Row],[Fecha de Inspección]])</f>
        <v>2022</v>
      </c>
      <c r="AC879">
        <f t="shared" si="184"/>
        <v>0.5</v>
      </c>
      <c r="AD879">
        <f t="shared" si="185"/>
        <v>0.5</v>
      </c>
      <c r="AE879">
        <f t="shared" si="186"/>
        <v>0.5</v>
      </c>
      <c r="AF879">
        <f t="shared" si="187"/>
        <v>0.5</v>
      </c>
      <c r="AG879">
        <f t="shared" si="188"/>
        <v>0.5</v>
      </c>
      <c r="AH879">
        <f t="shared" si="189"/>
        <v>0.5</v>
      </c>
      <c r="AI879">
        <f t="shared" si="190"/>
        <v>0.25</v>
      </c>
      <c r="AJ879">
        <f t="shared" si="191"/>
        <v>0.25</v>
      </c>
      <c r="AK879">
        <f t="shared" si="192"/>
        <v>0.5</v>
      </c>
      <c r="AL879">
        <f t="shared" si="193"/>
        <v>0.5</v>
      </c>
      <c r="AM879">
        <f t="shared" si="194"/>
        <v>0.5</v>
      </c>
      <c r="AN879" s="6">
        <f t="shared" si="195"/>
        <v>1</v>
      </c>
      <c r="AO879" t="str">
        <f>VLOOKUP(BD_PONDERACIONES[[#This Row],[Comuna]],Tabla3[#All],2,0)</f>
        <v>Cordillera</v>
      </c>
    </row>
    <row r="880" spans="1:41" x14ac:dyDescent="0.35">
      <c r="A880" t="s">
        <v>4828</v>
      </c>
      <c r="B880" t="s">
        <v>4829</v>
      </c>
      <c r="C880" t="s">
        <v>4830</v>
      </c>
      <c r="D880" s="5">
        <v>44645</v>
      </c>
      <c r="E880" s="5">
        <v>44631</v>
      </c>
      <c r="F880" t="s">
        <v>763</v>
      </c>
      <c r="G880" t="s">
        <v>4831</v>
      </c>
      <c r="H880" t="s">
        <v>3795</v>
      </c>
      <c r="J880" t="s">
        <v>756</v>
      </c>
      <c r="K880" t="s">
        <v>756</v>
      </c>
      <c r="L880" t="s">
        <v>757</v>
      </c>
      <c r="M880" t="s">
        <v>757</v>
      </c>
      <c r="N880" t="s">
        <v>756</v>
      </c>
      <c r="O880" t="s">
        <v>756</v>
      </c>
      <c r="P880" t="s">
        <v>758</v>
      </c>
      <c r="Q880" t="s">
        <v>759</v>
      </c>
      <c r="R880" t="s">
        <v>759</v>
      </c>
      <c r="S880" t="s">
        <v>757</v>
      </c>
      <c r="T880" t="s">
        <v>757</v>
      </c>
      <c r="U880" t="s">
        <v>757</v>
      </c>
      <c r="V880" t="s">
        <v>756</v>
      </c>
      <c r="W880" t="s">
        <v>756</v>
      </c>
      <c r="X880" t="s">
        <v>4832</v>
      </c>
      <c r="Y880" t="str">
        <f t="shared" si="182"/>
        <v>marzo</v>
      </c>
      <c r="Z880">
        <f>YEAR(BD_PONDERACIONES[[#This Row],[Fecha Ejecución del Ticket]])</f>
        <v>2022</v>
      </c>
      <c r="AA880" t="str">
        <f t="shared" si="183"/>
        <v>marzo</v>
      </c>
      <c r="AB880">
        <f>YEAR(BD_PONDERACIONES[[#This Row],[Fecha de Inspección]])</f>
        <v>2022</v>
      </c>
      <c r="AC880">
        <f t="shared" si="184"/>
        <v>0.5</v>
      </c>
      <c r="AD880">
        <f t="shared" si="185"/>
        <v>0.5</v>
      </c>
      <c r="AE880">
        <f t="shared" si="186"/>
        <v>0.5</v>
      </c>
      <c r="AF880">
        <f t="shared" si="187"/>
        <v>0.5</v>
      </c>
      <c r="AG880">
        <f t="shared" si="188"/>
        <v>0.5</v>
      </c>
      <c r="AH880">
        <f t="shared" si="189"/>
        <v>0.5</v>
      </c>
      <c r="AI880">
        <f t="shared" si="190"/>
        <v>0.25</v>
      </c>
      <c r="AJ880">
        <f t="shared" si="191"/>
        <v>0.25</v>
      </c>
      <c r="AK880">
        <f t="shared" si="192"/>
        <v>0.5</v>
      </c>
      <c r="AL880">
        <f t="shared" si="193"/>
        <v>0.5</v>
      </c>
      <c r="AM880">
        <f t="shared" si="194"/>
        <v>0.5</v>
      </c>
      <c r="AN880" s="6">
        <f t="shared" si="195"/>
        <v>1</v>
      </c>
      <c r="AO880" t="str">
        <f>VLOOKUP(BD_PONDERACIONES[[#This Row],[Comuna]],Tabla3[#All],2,0)</f>
        <v>Cordillera</v>
      </c>
    </row>
    <row r="881" spans="1:41" x14ac:dyDescent="0.35">
      <c r="A881" t="s">
        <v>4833</v>
      </c>
      <c r="B881" t="s">
        <v>4834</v>
      </c>
      <c r="C881" t="s">
        <v>4835</v>
      </c>
      <c r="D881" s="5">
        <v>44645</v>
      </c>
      <c r="E881" s="5">
        <v>44631</v>
      </c>
      <c r="F881" t="s">
        <v>763</v>
      </c>
      <c r="G881" t="s">
        <v>4836</v>
      </c>
      <c r="H881" t="s">
        <v>3795</v>
      </c>
      <c r="J881" t="s">
        <v>756</v>
      </c>
      <c r="K881" t="s">
        <v>756</v>
      </c>
      <c r="L881" t="s">
        <v>757</v>
      </c>
      <c r="M881" t="s">
        <v>757</v>
      </c>
      <c r="N881" t="s">
        <v>756</v>
      </c>
      <c r="O881" t="s">
        <v>756</v>
      </c>
      <c r="P881" t="s">
        <v>758</v>
      </c>
      <c r="Q881" t="s">
        <v>759</v>
      </c>
      <c r="R881" t="s">
        <v>759</v>
      </c>
      <c r="S881" t="s">
        <v>757</v>
      </c>
      <c r="T881" t="s">
        <v>757</v>
      </c>
      <c r="U881" t="s">
        <v>757</v>
      </c>
      <c r="V881" t="s">
        <v>773</v>
      </c>
      <c r="W881" t="s">
        <v>768</v>
      </c>
      <c r="X881" t="s">
        <v>4837</v>
      </c>
      <c r="Y881" t="str">
        <f t="shared" si="182"/>
        <v>marzo</v>
      </c>
      <c r="Z881">
        <f>YEAR(BD_PONDERACIONES[[#This Row],[Fecha Ejecución del Ticket]])</f>
        <v>2022</v>
      </c>
      <c r="AA881" t="str">
        <f t="shared" si="183"/>
        <v>marzo</v>
      </c>
      <c r="AB881">
        <f>YEAR(BD_PONDERACIONES[[#This Row],[Fecha de Inspección]])</f>
        <v>2022</v>
      </c>
      <c r="AC881">
        <f t="shared" si="184"/>
        <v>0.5</v>
      </c>
      <c r="AD881">
        <f t="shared" si="185"/>
        <v>0.5</v>
      </c>
      <c r="AE881">
        <f t="shared" si="186"/>
        <v>0.5</v>
      </c>
      <c r="AF881">
        <f t="shared" si="187"/>
        <v>0.5</v>
      </c>
      <c r="AG881">
        <f t="shared" si="188"/>
        <v>0.5</v>
      </c>
      <c r="AH881">
        <f t="shared" si="189"/>
        <v>0.5</v>
      </c>
      <c r="AI881">
        <f t="shared" si="190"/>
        <v>0.25</v>
      </c>
      <c r="AJ881">
        <f t="shared" si="191"/>
        <v>0.25</v>
      </c>
      <c r="AK881">
        <f t="shared" si="192"/>
        <v>0.5</v>
      </c>
      <c r="AL881">
        <f t="shared" si="193"/>
        <v>0</v>
      </c>
      <c r="AM881">
        <f t="shared" si="194"/>
        <v>0.17499999999999999</v>
      </c>
      <c r="AN881" s="6">
        <f t="shared" si="195"/>
        <v>0.83500000000000008</v>
      </c>
      <c r="AO881" t="str">
        <f>VLOOKUP(BD_PONDERACIONES[[#This Row],[Comuna]],Tabla3[#All],2,0)</f>
        <v>Cordillera</v>
      </c>
    </row>
    <row r="882" spans="1:41" x14ac:dyDescent="0.35">
      <c r="A882" t="s">
        <v>4838</v>
      </c>
      <c r="B882" t="s">
        <v>4839</v>
      </c>
      <c r="C882" t="s">
        <v>4840</v>
      </c>
      <c r="D882" s="5">
        <v>44645</v>
      </c>
      <c r="E882" s="5">
        <v>44630</v>
      </c>
      <c r="F882" t="s">
        <v>763</v>
      </c>
      <c r="G882" t="s">
        <v>4841</v>
      </c>
      <c r="H882" t="s">
        <v>3795</v>
      </c>
      <c r="J882" t="s">
        <v>756</v>
      </c>
      <c r="K882" t="s">
        <v>756</v>
      </c>
      <c r="L882" t="s">
        <v>757</v>
      </c>
      <c r="M882" t="s">
        <v>757</v>
      </c>
      <c r="N882" t="s">
        <v>756</v>
      </c>
      <c r="O882" t="s">
        <v>756</v>
      </c>
      <c r="P882" t="s">
        <v>758</v>
      </c>
      <c r="Q882" t="s">
        <v>759</v>
      </c>
      <c r="R882" t="s">
        <v>759</v>
      </c>
      <c r="S882" t="s">
        <v>757</v>
      </c>
      <c r="T882" t="s">
        <v>757</v>
      </c>
      <c r="U882" t="s">
        <v>757</v>
      </c>
      <c r="V882" t="s">
        <v>756</v>
      </c>
      <c r="W882" t="s">
        <v>773</v>
      </c>
      <c r="X882" t="s">
        <v>4617</v>
      </c>
      <c r="Y882" t="str">
        <f t="shared" si="182"/>
        <v>marzo</v>
      </c>
      <c r="Z882">
        <f>YEAR(BD_PONDERACIONES[[#This Row],[Fecha Ejecución del Ticket]])</f>
        <v>2022</v>
      </c>
      <c r="AA882" t="str">
        <f t="shared" si="183"/>
        <v>marzo</v>
      </c>
      <c r="AB882">
        <f>YEAR(BD_PONDERACIONES[[#This Row],[Fecha de Inspección]])</f>
        <v>2022</v>
      </c>
      <c r="AC882">
        <f t="shared" si="184"/>
        <v>0.5</v>
      </c>
      <c r="AD882">
        <f t="shared" si="185"/>
        <v>0.5</v>
      </c>
      <c r="AE882">
        <f t="shared" si="186"/>
        <v>0.5</v>
      </c>
      <c r="AF882">
        <f t="shared" si="187"/>
        <v>0.5</v>
      </c>
      <c r="AG882">
        <f t="shared" si="188"/>
        <v>0.5</v>
      </c>
      <c r="AH882">
        <f t="shared" si="189"/>
        <v>0.5</v>
      </c>
      <c r="AI882">
        <f t="shared" si="190"/>
        <v>0.25</v>
      </c>
      <c r="AJ882">
        <f t="shared" si="191"/>
        <v>0.25</v>
      </c>
      <c r="AK882">
        <f t="shared" si="192"/>
        <v>0.5</v>
      </c>
      <c r="AL882">
        <f t="shared" si="193"/>
        <v>0.5</v>
      </c>
      <c r="AM882">
        <f t="shared" si="194"/>
        <v>0</v>
      </c>
      <c r="AN882" s="6">
        <f t="shared" si="195"/>
        <v>0.9</v>
      </c>
      <c r="AO882" t="str">
        <f>VLOOKUP(BD_PONDERACIONES[[#This Row],[Comuna]],Tabla3[#All],2,0)</f>
        <v>Cordillera</v>
      </c>
    </row>
    <row r="883" spans="1:41" x14ac:dyDescent="0.35">
      <c r="A883" t="s">
        <v>4842</v>
      </c>
      <c r="B883" t="s">
        <v>4843</v>
      </c>
      <c r="C883" t="s">
        <v>4844</v>
      </c>
      <c r="D883" s="5">
        <v>44645</v>
      </c>
      <c r="E883" s="5">
        <v>44630</v>
      </c>
      <c r="F883" t="s">
        <v>763</v>
      </c>
      <c r="G883" t="s">
        <v>4845</v>
      </c>
      <c r="H883" t="s">
        <v>3795</v>
      </c>
      <c r="J883" t="s">
        <v>756</v>
      </c>
      <c r="K883" t="s">
        <v>756</v>
      </c>
      <c r="L883" t="s">
        <v>757</v>
      </c>
      <c r="M883" t="s">
        <v>757</v>
      </c>
      <c r="N883" t="s">
        <v>756</v>
      </c>
      <c r="O883" t="s">
        <v>756</v>
      </c>
      <c r="P883" t="s">
        <v>758</v>
      </c>
      <c r="Q883" t="s">
        <v>759</v>
      </c>
      <c r="R883" t="s">
        <v>759</v>
      </c>
      <c r="S883" t="s">
        <v>757</v>
      </c>
      <c r="T883" t="s">
        <v>757</v>
      </c>
      <c r="U883" t="s">
        <v>757</v>
      </c>
      <c r="V883" t="s">
        <v>756</v>
      </c>
      <c r="W883" t="s">
        <v>756</v>
      </c>
      <c r="X883" t="s">
        <v>4846</v>
      </c>
      <c r="Y883" t="str">
        <f t="shared" si="182"/>
        <v>marzo</v>
      </c>
      <c r="Z883">
        <f>YEAR(BD_PONDERACIONES[[#This Row],[Fecha Ejecución del Ticket]])</f>
        <v>2022</v>
      </c>
      <c r="AA883" t="str">
        <f t="shared" si="183"/>
        <v>marzo</v>
      </c>
      <c r="AB883">
        <f>YEAR(BD_PONDERACIONES[[#This Row],[Fecha de Inspección]])</f>
        <v>2022</v>
      </c>
      <c r="AC883">
        <f t="shared" si="184"/>
        <v>0.5</v>
      </c>
      <c r="AD883">
        <f t="shared" si="185"/>
        <v>0.5</v>
      </c>
      <c r="AE883">
        <f t="shared" si="186"/>
        <v>0.5</v>
      </c>
      <c r="AF883">
        <f t="shared" si="187"/>
        <v>0.5</v>
      </c>
      <c r="AG883">
        <f t="shared" si="188"/>
        <v>0.5</v>
      </c>
      <c r="AH883">
        <f t="shared" si="189"/>
        <v>0.5</v>
      </c>
      <c r="AI883">
        <f t="shared" si="190"/>
        <v>0.25</v>
      </c>
      <c r="AJ883">
        <f t="shared" si="191"/>
        <v>0.25</v>
      </c>
      <c r="AK883">
        <f t="shared" si="192"/>
        <v>0.5</v>
      </c>
      <c r="AL883">
        <f t="shared" si="193"/>
        <v>0.5</v>
      </c>
      <c r="AM883">
        <f t="shared" si="194"/>
        <v>0.5</v>
      </c>
      <c r="AN883" s="6">
        <f t="shared" si="195"/>
        <v>1</v>
      </c>
      <c r="AO883" t="str">
        <f>VLOOKUP(BD_PONDERACIONES[[#This Row],[Comuna]],Tabla3[#All],2,0)</f>
        <v>Cordillera</v>
      </c>
    </row>
    <row r="884" spans="1:41" x14ac:dyDescent="0.35">
      <c r="A884" t="s">
        <v>4847</v>
      </c>
      <c r="B884" t="s">
        <v>4848</v>
      </c>
      <c r="C884" t="s">
        <v>4849</v>
      </c>
      <c r="D884" s="5">
        <v>44645</v>
      </c>
      <c r="E884" s="5">
        <v>44632</v>
      </c>
      <c r="F884" t="s">
        <v>763</v>
      </c>
      <c r="G884" t="s">
        <v>4850</v>
      </c>
      <c r="H884" t="s">
        <v>3795</v>
      </c>
      <c r="J884" t="s">
        <v>756</v>
      </c>
      <c r="K884" t="s">
        <v>756</v>
      </c>
      <c r="L884" t="s">
        <v>757</v>
      </c>
      <c r="M884" t="s">
        <v>757</v>
      </c>
      <c r="N884" t="s">
        <v>756</v>
      </c>
      <c r="O884" t="s">
        <v>756</v>
      </c>
      <c r="P884" t="s">
        <v>758</v>
      </c>
      <c r="Q884" t="s">
        <v>759</v>
      </c>
      <c r="R884" t="s">
        <v>759</v>
      </c>
      <c r="S884" t="s">
        <v>757</v>
      </c>
      <c r="T884" t="s">
        <v>757</v>
      </c>
      <c r="U884" t="s">
        <v>757</v>
      </c>
      <c r="V884" t="s">
        <v>756</v>
      </c>
      <c r="W884" t="s">
        <v>756</v>
      </c>
      <c r="X884" t="s">
        <v>4832</v>
      </c>
      <c r="Y884" t="str">
        <f t="shared" si="182"/>
        <v>marzo</v>
      </c>
      <c r="Z884">
        <f>YEAR(BD_PONDERACIONES[[#This Row],[Fecha Ejecución del Ticket]])</f>
        <v>2022</v>
      </c>
      <c r="AA884" t="str">
        <f t="shared" si="183"/>
        <v>marzo</v>
      </c>
      <c r="AB884">
        <f>YEAR(BD_PONDERACIONES[[#This Row],[Fecha de Inspección]])</f>
        <v>2022</v>
      </c>
      <c r="AC884">
        <f t="shared" si="184"/>
        <v>0.5</v>
      </c>
      <c r="AD884">
        <f t="shared" si="185"/>
        <v>0.5</v>
      </c>
      <c r="AE884">
        <f t="shared" si="186"/>
        <v>0.5</v>
      </c>
      <c r="AF884">
        <f t="shared" si="187"/>
        <v>0.5</v>
      </c>
      <c r="AG884">
        <f t="shared" si="188"/>
        <v>0.5</v>
      </c>
      <c r="AH884">
        <f t="shared" si="189"/>
        <v>0.5</v>
      </c>
      <c r="AI884">
        <f t="shared" si="190"/>
        <v>0.25</v>
      </c>
      <c r="AJ884">
        <f t="shared" si="191"/>
        <v>0.25</v>
      </c>
      <c r="AK884">
        <f t="shared" si="192"/>
        <v>0.5</v>
      </c>
      <c r="AL884">
        <f t="shared" si="193"/>
        <v>0.5</v>
      </c>
      <c r="AM884">
        <f t="shared" si="194"/>
        <v>0.5</v>
      </c>
      <c r="AN884" s="6">
        <f t="shared" si="195"/>
        <v>1</v>
      </c>
      <c r="AO884" t="str">
        <f>VLOOKUP(BD_PONDERACIONES[[#This Row],[Comuna]],Tabla3[#All],2,0)</f>
        <v>Cordillera</v>
      </c>
    </row>
    <row r="885" spans="1:41" x14ac:dyDescent="0.35">
      <c r="A885" t="s">
        <v>4851</v>
      </c>
      <c r="B885" t="s">
        <v>4852</v>
      </c>
      <c r="C885" t="s">
        <v>4853</v>
      </c>
      <c r="D885" s="5">
        <v>44645</v>
      </c>
      <c r="E885" s="5">
        <v>44632</v>
      </c>
      <c r="F885" t="s">
        <v>763</v>
      </c>
      <c r="G885" t="s">
        <v>4854</v>
      </c>
      <c r="H885" t="s">
        <v>3795</v>
      </c>
      <c r="J885" t="s">
        <v>756</v>
      </c>
      <c r="K885" t="s">
        <v>756</v>
      </c>
      <c r="L885" t="s">
        <v>757</v>
      </c>
      <c r="M885" t="s">
        <v>757</v>
      </c>
      <c r="N885" t="s">
        <v>756</v>
      </c>
      <c r="O885" t="s">
        <v>756</v>
      </c>
      <c r="P885" t="s">
        <v>758</v>
      </c>
      <c r="Q885" t="s">
        <v>759</v>
      </c>
      <c r="R885" t="s">
        <v>759</v>
      </c>
      <c r="S885" t="s">
        <v>757</v>
      </c>
      <c r="T885" t="s">
        <v>757</v>
      </c>
      <c r="U885" t="s">
        <v>757</v>
      </c>
      <c r="V885" t="s">
        <v>756</v>
      </c>
      <c r="W885" t="s">
        <v>756</v>
      </c>
      <c r="X885" t="s">
        <v>4855</v>
      </c>
      <c r="Y885" t="str">
        <f t="shared" si="182"/>
        <v>marzo</v>
      </c>
      <c r="Z885">
        <f>YEAR(BD_PONDERACIONES[[#This Row],[Fecha Ejecución del Ticket]])</f>
        <v>2022</v>
      </c>
      <c r="AA885" t="str">
        <f t="shared" si="183"/>
        <v>marzo</v>
      </c>
      <c r="AB885">
        <f>YEAR(BD_PONDERACIONES[[#This Row],[Fecha de Inspección]])</f>
        <v>2022</v>
      </c>
      <c r="AC885">
        <f t="shared" si="184"/>
        <v>0.5</v>
      </c>
      <c r="AD885">
        <f t="shared" si="185"/>
        <v>0.5</v>
      </c>
      <c r="AE885">
        <f t="shared" si="186"/>
        <v>0.5</v>
      </c>
      <c r="AF885">
        <f t="shared" si="187"/>
        <v>0.5</v>
      </c>
      <c r="AG885">
        <f t="shared" si="188"/>
        <v>0.5</v>
      </c>
      <c r="AH885">
        <f t="shared" si="189"/>
        <v>0.5</v>
      </c>
      <c r="AI885">
        <f t="shared" si="190"/>
        <v>0.25</v>
      </c>
      <c r="AJ885">
        <f t="shared" si="191"/>
        <v>0.25</v>
      </c>
      <c r="AK885">
        <f t="shared" si="192"/>
        <v>0.5</v>
      </c>
      <c r="AL885">
        <f t="shared" si="193"/>
        <v>0.5</v>
      </c>
      <c r="AM885">
        <f t="shared" si="194"/>
        <v>0.5</v>
      </c>
      <c r="AN885" s="6">
        <f t="shared" si="195"/>
        <v>1</v>
      </c>
      <c r="AO885" t="str">
        <f>VLOOKUP(BD_PONDERACIONES[[#This Row],[Comuna]],Tabla3[#All],2,0)</f>
        <v>Cordillera</v>
      </c>
    </row>
    <row r="886" spans="1:41" x14ac:dyDescent="0.35">
      <c r="A886" t="s">
        <v>4713</v>
      </c>
      <c r="B886" t="s">
        <v>4714</v>
      </c>
      <c r="C886" t="s">
        <v>4715</v>
      </c>
      <c r="D886" s="5">
        <v>44646</v>
      </c>
      <c r="E886" s="5">
        <v>44643</v>
      </c>
      <c r="F886" t="s">
        <v>753</v>
      </c>
      <c r="G886" t="s">
        <v>4716</v>
      </c>
      <c r="H886" t="s">
        <v>1886</v>
      </c>
      <c r="J886" t="s">
        <v>756</v>
      </c>
      <c r="K886" t="s">
        <v>756</v>
      </c>
      <c r="L886" t="s">
        <v>757</v>
      </c>
      <c r="M886" t="s">
        <v>757</v>
      </c>
      <c r="N886" t="s">
        <v>756</v>
      </c>
      <c r="O886" t="s">
        <v>756</v>
      </c>
      <c r="P886" t="s">
        <v>758</v>
      </c>
      <c r="Q886" t="s">
        <v>759</v>
      </c>
      <c r="R886" t="s">
        <v>759</v>
      </c>
      <c r="S886" t="s">
        <v>757</v>
      </c>
      <c r="T886" t="s">
        <v>757</v>
      </c>
      <c r="U886" t="s">
        <v>757</v>
      </c>
      <c r="V886" t="s">
        <v>756</v>
      </c>
      <c r="W886" t="s">
        <v>756</v>
      </c>
      <c r="X886" t="s">
        <v>4717</v>
      </c>
      <c r="Y886" t="str">
        <f t="shared" si="182"/>
        <v>marzo</v>
      </c>
      <c r="Z886">
        <f>YEAR(BD_PONDERACIONES[[#This Row],[Fecha Ejecución del Ticket]])</f>
        <v>2022</v>
      </c>
      <c r="AA886" t="str">
        <f t="shared" si="183"/>
        <v>marzo</v>
      </c>
      <c r="AB886">
        <f>YEAR(BD_PONDERACIONES[[#This Row],[Fecha de Inspección]])</f>
        <v>2022</v>
      </c>
      <c r="AC886">
        <f t="shared" si="184"/>
        <v>0.5</v>
      </c>
      <c r="AD886">
        <f t="shared" si="185"/>
        <v>0.5</v>
      </c>
      <c r="AE886">
        <f t="shared" si="186"/>
        <v>0.5</v>
      </c>
      <c r="AF886">
        <f t="shared" si="187"/>
        <v>0.5</v>
      </c>
      <c r="AG886">
        <f t="shared" si="188"/>
        <v>0.5</v>
      </c>
      <c r="AH886">
        <f t="shared" si="189"/>
        <v>0.5</v>
      </c>
      <c r="AI886">
        <f t="shared" si="190"/>
        <v>0.25</v>
      </c>
      <c r="AJ886">
        <f t="shared" si="191"/>
        <v>0.25</v>
      </c>
      <c r="AK886">
        <f t="shared" si="192"/>
        <v>0.5</v>
      </c>
      <c r="AL886">
        <f t="shared" si="193"/>
        <v>0.5</v>
      </c>
      <c r="AM886">
        <f t="shared" si="194"/>
        <v>0.5</v>
      </c>
      <c r="AN886" s="6">
        <f t="shared" si="195"/>
        <v>1</v>
      </c>
      <c r="AO886" t="str">
        <f>VLOOKUP(BD_PONDERACIONES[[#This Row],[Comuna]],Tabla3[#All],2,0)</f>
        <v>Cordillera</v>
      </c>
    </row>
    <row r="887" spans="1:41" x14ac:dyDescent="0.35">
      <c r="A887" t="s">
        <v>4718</v>
      </c>
      <c r="B887" t="s">
        <v>4719</v>
      </c>
      <c r="C887" t="s">
        <v>4720</v>
      </c>
      <c r="D887" s="5">
        <v>44646</v>
      </c>
      <c r="E887" s="5">
        <v>44642</v>
      </c>
      <c r="F887" t="s">
        <v>753</v>
      </c>
      <c r="G887" t="s">
        <v>4716</v>
      </c>
      <c r="H887" t="s">
        <v>1886</v>
      </c>
      <c r="J887" t="s">
        <v>756</v>
      </c>
      <c r="K887" t="s">
        <v>756</v>
      </c>
      <c r="L887" t="s">
        <v>757</v>
      </c>
      <c r="M887" t="s">
        <v>757</v>
      </c>
      <c r="N887" t="s">
        <v>756</v>
      </c>
      <c r="O887" t="s">
        <v>756</v>
      </c>
      <c r="P887" t="s">
        <v>758</v>
      </c>
      <c r="Q887" t="s">
        <v>759</v>
      </c>
      <c r="R887" t="s">
        <v>759</v>
      </c>
      <c r="S887" t="s">
        <v>757</v>
      </c>
      <c r="T887" t="s">
        <v>757</v>
      </c>
      <c r="U887" t="s">
        <v>757</v>
      </c>
      <c r="V887" t="s">
        <v>756</v>
      </c>
      <c r="W887" t="s">
        <v>756</v>
      </c>
      <c r="X887" t="s">
        <v>4721</v>
      </c>
      <c r="Y887" t="str">
        <f t="shared" si="182"/>
        <v>marzo</v>
      </c>
      <c r="Z887">
        <f>YEAR(BD_PONDERACIONES[[#This Row],[Fecha Ejecución del Ticket]])</f>
        <v>2022</v>
      </c>
      <c r="AA887" t="str">
        <f t="shared" si="183"/>
        <v>marzo</v>
      </c>
      <c r="AB887">
        <f>YEAR(BD_PONDERACIONES[[#This Row],[Fecha de Inspección]])</f>
        <v>2022</v>
      </c>
      <c r="AC887">
        <f t="shared" si="184"/>
        <v>0.5</v>
      </c>
      <c r="AD887">
        <f t="shared" si="185"/>
        <v>0.5</v>
      </c>
      <c r="AE887">
        <f t="shared" si="186"/>
        <v>0.5</v>
      </c>
      <c r="AF887">
        <f t="shared" si="187"/>
        <v>0.5</v>
      </c>
      <c r="AG887">
        <f t="shared" si="188"/>
        <v>0.5</v>
      </c>
      <c r="AH887">
        <f t="shared" si="189"/>
        <v>0.5</v>
      </c>
      <c r="AI887">
        <f t="shared" si="190"/>
        <v>0.25</v>
      </c>
      <c r="AJ887">
        <f t="shared" si="191"/>
        <v>0.25</v>
      </c>
      <c r="AK887">
        <f t="shared" si="192"/>
        <v>0.5</v>
      </c>
      <c r="AL887">
        <f t="shared" si="193"/>
        <v>0.5</v>
      </c>
      <c r="AM887">
        <f t="shared" si="194"/>
        <v>0.5</v>
      </c>
      <c r="AN887" s="6">
        <f t="shared" si="195"/>
        <v>1</v>
      </c>
      <c r="AO887" t="str">
        <f>VLOOKUP(BD_PONDERACIONES[[#This Row],[Comuna]],Tabla3[#All],2,0)</f>
        <v>Cordillera</v>
      </c>
    </row>
    <row r="888" spans="1:41" x14ac:dyDescent="0.35">
      <c r="A888" t="s">
        <v>4722</v>
      </c>
      <c r="B888" t="s">
        <v>4723</v>
      </c>
      <c r="C888" t="s">
        <v>4724</v>
      </c>
      <c r="D888" s="5">
        <v>44646</v>
      </c>
      <c r="E888" s="5">
        <v>44644</v>
      </c>
      <c r="F888" t="s">
        <v>753</v>
      </c>
      <c r="G888" t="s">
        <v>4725</v>
      </c>
      <c r="H888" t="s">
        <v>1886</v>
      </c>
      <c r="J888" t="s">
        <v>756</v>
      </c>
      <c r="K888" t="s">
        <v>756</v>
      </c>
      <c r="L888" t="s">
        <v>757</v>
      </c>
      <c r="M888" t="s">
        <v>757</v>
      </c>
      <c r="N888" t="s">
        <v>756</v>
      </c>
      <c r="O888" t="s">
        <v>756</v>
      </c>
      <c r="P888" t="s">
        <v>758</v>
      </c>
      <c r="Q888" t="s">
        <v>759</v>
      </c>
      <c r="R888" t="s">
        <v>759</v>
      </c>
      <c r="S888" t="s">
        <v>757</v>
      </c>
      <c r="T888" t="s">
        <v>757</v>
      </c>
      <c r="U888" t="s">
        <v>757</v>
      </c>
      <c r="V888" t="s">
        <v>756</v>
      </c>
      <c r="W888" t="s">
        <v>756</v>
      </c>
      <c r="X888" t="s">
        <v>4726</v>
      </c>
      <c r="Y888" t="str">
        <f t="shared" si="182"/>
        <v>marzo</v>
      </c>
      <c r="Z888">
        <f>YEAR(BD_PONDERACIONES[[#This Row],[Fecha Ejecución del Ticket]])</f>
        <v>2022</v>
      </c>
      <c r="AA888" t="str">
        <f t="shared" si="183"/>
        <v>marzo</v>
      </c>
      <c r="AB888">
        <f>YEAR(BD_PONDERACIONES[[#This Row],[Fecha de Inspección]])</f>
        <v>2022</v>
      </c>
      <c r="AC888">
        <f t="shared" si="184"/>
        <v>0.5</v>
      </c>
      <c r="AD888">
        <f t="shared" si="185"/>
        <v>0.5</v>
      </c>
      <c r="AE888">
        <f t="shared" si="186"/>
        <v>0.5</v>
      </c>
      <c r="AF888">
        <f t="shared" si="187"/>
        <v>0.5</v>
      </c>
      <c r="AG888">
        <f t="shared" si="188"/>
        <v>0.5</v>
      </c>
      <c r="AH888">
        <f t="shared" si="189"/>
        <v>0.5</v>
      </c>
      <c r="AI888">
        <f t="shared" si="190"/>
        <v>0.25</v>
      </c>
      <c r="AJ888">
        <f t="shared" si="191"/>
        <v>0.25</v>
      </c>
      <c r="AK888">
        <f t="shared" si="192"/>
        <v>0.5</v>
      </c>
      <c r="AL888">
        <f t="shared" si="193"/>
        <v>0.5</v>
      </c>
      <c r="AM888">
        <f t="shared" si="194"/>
        <v>0.5</v>
      </c>
      <c r="AN888" s="6">
        <f t="shared" si="195"/>
        <v>1</v>
      </c>
      <c r="AO888" t="str">
        <f>VLOOKUP(BD_PONDERACIONES[[#This Row],[Comuna]],Tabla3[#All],2,0)</f>
        <v>Cordillera</v>
      </c>
    </row>
    <row r="889" spans="1:41" x14ac:dyDescent="0.35">
      <c r="A889" t="s">
        <v>4727</v>
      </c>
      <c r="B889" t="s">
        <v>4728</v>
      </c>
      <c r="C889" t="s">
        <v>4729</v>
      </c>
      <c r="D889" s="5">
        <v>44646</v>
      </c>
      <c r="E889" s="5">
        <v>44644</v>
      </c>
      <c r="F889" t="s">
        <v>753</v>
      </c>
      <c r="G889" t="s">
        <v>4730</v>
      </c>
      <c r="H889" t="s">
        <v>1886</v>
      </c>
      <c r="J889" t="s">
        <v>757</v>
      </c>
      <c r="K889" t="s">
        <v>757</v>
      </c>
      <c r="L889" t="s">
        <v>757</v>
      </c>
      <c r="M889" t="s">
        <v>757</v>
      </c>
      <c r="N889" t="s">
        <v>757</v>
      </c>
      <c r="O889" t="s">
        <v>757</v>
      </c>
      <c r="P889" t="s">
        <v>758</v>
      </c>
      <c r="Q889" t="s">
        <v>759</v>
      </c>
      <c r="R889" t="s">
        <v>759</v>
      </c>
      <c r="S889" t="s">
        <v>757</v>
      </c>
      <c r="T889" t="s">
        <v>757</v>
      </c>
      <c r="U889" t="s">
        <v>757</v>
      </c>
      <c r="V889" t="s">
        <v>756</v>
      </c>
      <c r="W889" t="s">
        <v>756</v>
      </c>
      <c r="X889" t="s">
        <v>4731</v>
      </c>
      <c r="Y889" t="str">
        <f t="shared" si="182"/>
        <v>marzo</v>
      </c>
      <c r="Z889">
        <f>YEAR(BD_PONDERACIONES[[#This Row],[Fecha Ejecución del Ticket]])</f>
        <v>2022</v>
      </c>
      <c r="AA889" t="str">
        <f t="shared" si="183"/>
        <v>marzo</v>
      </c>
      <c r="AB889">
        <f>YEAR(BD_PONDERACIONES[[#This Row],[Fecha de Inspección]])</f>
        <v>2022</v>
      </c>
      <c r="AC889">
        <f t="shared" si="184"/>
        <v>0.5</v>
      </c>
      <c r="AD889">
        <f t="shared" si="185"/>
        <v>0.5</v>
      </c>
      <c r="AE889">
        <f t="shared" si="186"/>
        <v>0.5</v>
      </c>
      <c r="AF889">
        <f t="shared" si="187"/>
        <v>0.5</v>
      </c>
      <c r="AG889">
        <f t="shared" si="188"/>
        <v>0.5</v>
      </c>
      <c r="AH889">
        <f t="shared" si="189"/>
        <v>0.5</v>
      </c>
      <c r="AI889">
        <f t="shared" si="190"/>
        <v>0.25</v>
      </c>
      <c r="AJ889">
        <f t="shared" si="191"/>
        <v>0.25</v>
      </c>
      <c r="AK889">
        <f t="shared" si="192"/>
        <v>0.5</v>
      </c>
      <c r="AL889">
        <f t="shared" si="193"/>
        <v>0.5</v>
      </c>
      <c r="AM889">
        <f t="shared" si="194"/>
        <v>0.5</v>
      </c>
      <c r="AN889" s="6">
        <f t="shared" si="195"/>
        <v>1</v>
      </c>
      <c r="AO889" t="str">
        <f>VLOOKUP(BD_PONDERACIONES[[#This Row],[Comuna]],Tabla3[#All],2,0)</f>
        <v>Cordillera</v>
      </c>
    </row>
    <row r="890" spans="1:41" x14ac:dyDescent="0.35">
      <c r="A890" t="s">
        <v>4732</v>
      </c>
      <c r="B890" t="s">
        <v>4733</v>
      </c>
      <c r="C890" t="s">
        <v>4734</v>
      </c>
      <c r="D890" s="5">
        <v>44646</v>
      </c>
      <c r="E890" s="5">
        <v>44641</v>
      </c>
      <c r="F890" t="s">
        <v>753</v>
      </c>
      <c r="G890" t="s">
        <v>4735</v>
      </c>
      <c r="H890" t="s">
        <v>1886</v>
      </c>
      <c r="J890" t="s">
        <v>756</v>
      </c>
      <c r="K890" t="s">
        <v>756</v>
      </c>
      <c r="L890" t="s">
        <v>757</v>
      </c>
      <c r="M890" t="s">
        <v>757</v>
      </c>
      <c r="N890" t="s">
        <v>756</v>
      </c>
      <c r="O890" t="s">
        <v>756</v>
      </c>
      <c r="P890" t="s">
        <v>758</v>
      </c>
      <c r="Q890" t="s">
        <v>759</v>
      </c>
      <c r="R890" t="s">
        <v>759</v>
      </c>
      <c r="S890" t="s">
        <v>757</v>
      </c>
      <c r="T890" t="s">
        <v>757</v>
      </c>
      <c r="U890" t="s">
        <v>757</v>
      </c>
      <c r="V890" t="s">
        <v>756</v>
      </c>
      <c r="W890" t="s">
        <v>756</v>
      </c>
      <c r="X890" t="s">
        <v>4736</v>
      </c>
      <c r="Y890" t="str">
        <f t="shared" si="182"/>
        <v>marzo</v>
      </c>
      <c r="Z890">
        <f>YEAR(BD_PONDERACIONES[[#This Row],[Fecha Ejecución del Ticket]])</f>
        <v>2022</v>
      </c>
      <c r="AA890" t="str">
        <f t="shared" si="183"/>
        <v>marzo</v>
      </c>
      <c r="AB890">
        <f>YEAR(BD_PONDERACIONES[[#This Row],[Fecha de Inspección]])</f>
        <v>2022</v>
      </c>
      <c r="AC890">
        <f t="shared" si="184"/>
        <v>0.5</v>
      </c>
      <c r="AD890">
        <f t="shared" si="185"/>
        <v>0.5</v>
      </c>
      <c r="AE890">
        <f t="shared" si="186"/>
        <v>0.5</v>
      </c>
      <c r="AF890">
        <f t="shared" si="187"/>
        <v>0.5</v>
      </c>
      <c r="AG890">
        <f t="shared" si="188"/>
        <v>0.5</v>
      </c>
      <c r="AH890">
        <f t="shared" si="189"/>
        <v>0.5</v>
      </c>
      <c r="AI890">
        <f t="shared" si="190"/>
        <v>0.25</v>
      </c>
      <c r="AJ890">
        <f t="shared" si="191"/>
        <v>0.25</v>
      </c>
      <c r="AK890">
        <f t="shared" si="192"/>
        <v>0.5</v>
      </c>
      <c r="AL890">
        <f t="shared" si="193"/>
        <v>0.5</v>
      </c>
      <c r="AM890">
        <f t="shared" si="194"/>
        <v>0.5</v>
      </c>
      <c r="AN890" s="6">
        <f t="shared" si="195"/>
        <v>1</v>
      </c>
      <c r="AO890" t="str">
        <f>VLOOKUP(BD_PONDERACIONES[[#This Row],[Comuna]],Tabla3[#All],2,0)</f>
        <v>Cordillera</v>
      </c>
    </row>
    <row r="891" spans="1:41" x14ac:dyDescent="0.35">
      <c r="A891" t="s">
        <v>4737</v>
      </c>
      <c r="B891" t="s">
        <v>4738</v>
      </c>
      <c r="C891" t="s">
        <v>4739</v>
      </c>
      <c r="D891" s="5">
        <v>44646</v>
      </c>
      <c r="E891" s="5">
        <v>44629</v>
      </c>
      <c r="F891" t="s">
        <v>753</v>
      </c>
      <c r="G891" t="s">
        <v>4740</v>
      </c>
      <c r="H891" t="s">
        <v>1886</v>
      </c>
      <c r="J891" t="s">
        <v>756</v>
      </c>
      <c r="K891" t="s">
        <v>756</v>
      </c>
      <c r="L891" t="s">
        <v>757</v>
      </c>
      <c r="M891" t="s">
        <v>757</v>
      </c>
      <c r="N891" t="s">
        <v>757</v>
      </c>
      <c r="O891" t="s">
        <v>757</v>
      </c>
      <c r="P891" t="s">
        <v>758</v>
      </c>
      <c r="Q891" t="s">
        <v>759</v>
      </c>
      <c r="R891" t="s">
        <v>759</v>
      </c>
      <c r="S891" t="s">
        <v>757</v>
      </c>
      <c r="T891" t="s">
        <v>757</v>
      </c>
      <c r="U891" t="s">
        <v>757</v>
      </c>
      <c r="V891" t="s">
        <v>773</v>
      </c>
      <c r="W891" t="s">
        <v>773</v>
      </c>
      <c r="X891" t="s">
        <v>4741</v>
      </c>
      <c r="Y891" t="str">
        <f t="shared" si="182"/>
        <v>marzo</v>
      </c>
      <c r="Z891">
        <f>YEAR(BD_PONDERACIONES[[#This Row],[Fecha Ejecución del Ticket]])</f>
        <v>2022</v>
      </c>
      <c r="AA891" t="str">
        <f t="shared" si="183"/>
        <v>marzo</v>
      </c>
      <c r="AB891">
        <f>YEAR(BD_PONDERACIONES[[#This Row],[Fecha de Inspección]])</f>
        <v>2022</v>
      </c>
      <c r="AC891">
        <f t="shared" si="184"/>
        <v>0.5</v>
      </c>
      <c r="AD891">
        <f t="shared" si="185"/>
        <v>0.5</v>
      </c>
      <c r="AE891">
        <f t="shared" si="186"/>
        <v>0.5</v>
      </c>
      <c r="AF891">
        <f t="shared" si="187"/>
        <v>0.5</v>
      </c>
      <c r="AG891">
        <f t="shared" si="188"/>
        <v>0.5</v>
      </c>
      <c r="AH891">
        <f t="shared" si="189"/>
        <v>0.5</v>
      </c>
      <c r="AI891">
        <f t="shared" si="190"/>
        <v>0.25</v>
      </c>
      <c r="AJ891">
        <f t="shared" si="191"/>
        <v>0.25</v>
      </c>
      <c r="AK891">
        <f t="shared" si="192"/>
        <v>0.5</v>
      </c>
      <c r="AL891">
        <f t="shared" si="193"/>
        <v>0</v>
      </c>
      <c r="AM891">
        <f t="shared" si="194"/>
        <v>0</v>
      </c>
      <c r="AN891" s="6">
        <f t="shared" si="195"/>
        <v>0.8</v>
      </c>
      <c r="AO891" t="str">
        <f>VLOOKUP(BD_PONDERACIONES[[#This Row],[Comuna]],Tabla3[#All],2,0)</f>
        <v>Cordillera</v>
      </c>
    </row>
    <row r="892" spans="1:41" x14ac:dyDescent="0.35">
      <c r="A892" t="s">
        <v>4742</v>
      </c>
      <c r="B892" t="s">
        <v>4743</v>
      </c>
      <c r="C892" t="s">
        <v>4744</v>
      </c>
      <c r="D892" s="5">
        <v>44646</v>
      </c>
      <c r="E892" s="5">
        <v>44640</v>
      </c>
      <c r="F892" t="s">
        <v>753</v>
      </c>
      <c r="G892" t="s">
        <v>4745</v>
      </c>
      <c r="H892" t="s">
        <v>1886</v>
      </c>
      <c r="J892" t="s">
        <v>756</v>
      </c>
      <c r="K892" t="s">
        <v>756</v>
      </c>
      <c r="L892" t="s">
        <v>757</v>
      </c>
      <c r="M892" t="s">
        <v>757</v>
      </c>
      <c r="N892" t="s">
        <v>756</v>
      </c>
      <c r="O892" t="s">
        <v>756</v>
      </c>
      <c r="P892" t="s">
        <v>758</v>
      </c>
      <c r="Q892" t="s">
        <v>759</v>
      </c>
      <c r="R892" t="s">
        <v>759</v>
      </c>
      <c r="S892" t="s">
        <v>757</v>
      </c>
      <c r="T892" t="s">
        <v>757</v>
      </c>
      <c r="U892" t="s">
        <v>757</v>
      </c>
      <c r="V892" t="s">
        <v>756</v>
      </c>
      <c r="W892" t="s">
        <v>773</v>
      </c>
      <c r="X892" t="s">
        <v>4746</v>
      </c>
      <c r="Y892" t="str">
        <f t="shared" si="182"/>
        <v>marzo</v>
      </c>
      <c r="Z892">
        <f>YEAR(BD_PONDERACIONES[[#This Row],[Fecha Ejecución del Ticket]])</f>
        <v>2022</v>
      </c>
      <c r="AA892" t="str">
        <f t="shared" si="183"/>
        <v>marzo</v>
      </c>
      <c r="AB892">
        <f>YEAR(BD_PONDERACIONES[[#This Row],[Fecha de Inspección]])</f>
        <v>2022</v>
      </c>
      <c r="AC892">
        <f t="shared" si="184"/>
        <v>0.5</v>
      </c>
      <c r="AD892">
        <f t="shared" si="185"/>
        <v>0.5</v>
      </c>
      <c r="AE892">
        <f t="shared" si="186"/>
        <v>0.5</v>
      </c>
      <c r="AF892">
        <f t="shared" si="187"/>
        <v>0.5</v>
      </c>
      <c r="AG892">
        <f t="shared" si="188"/>
        <v>0.5</v>
      </c>
      <c r="AH892">
        <f t="shared" si="189"/>
        <v>0.5</v>
      </c>
      <c r="AI892">
        <f t="shared" si="190"/>
        <v>0.25</v>
      </c>
      <c r="AJ892">
        <f t="shared" si="191"/>
        <v>0.25</v>
      </c>
      <c r="AK892">
        <f t="shared" si="192"/>
        <v>0.5</v>
      </c>
      <c r="AL892">
        <f t="shared" si="193"/>
        <v>0.5</v>
      </c>
      <c r="AM892">
        <f t="shared" si="194"/>
        <v>0</v>
      </c>
      <c r="AN892" s="6">
        <f t="shared" si="195"/>
        <v>0.9</v>
      </c>
      <c r="AO892" t="str">
        <f>VLOOKUP(BD_PONDERACIONES[[#This Row],[Comuna]],Tabla3[#All],2,0)</f>
        <v>Cordillera</v>
      </c>
    </row>
    <row r="893" spans="1:41" x14ac:dyDescent="0.35">
      <c r="A893" t="s">
        <v>4747</v>
      </c>
      <c r="B893" t="s">
        <v>4748</v>
      </c>
      <c r="C893" t="s">
        <v>4749</v>
      </c>
      <c r="D893" s="5">
        <v>44646</v>
      </c>
      <c r="E893" s="5">
        <v>44638</v>
      </c>
      <c r="F893" t="s">
        <v>753</v>
      </c>
      <c r="G893" t="s">
        <v>4750</v>
      </c>
      <c r="H893" t="s">
        <v>1886</v>
      </c>
      <c r="J893" t="s">
        <v>756</v>
      </c>
      <c r="K893" t="s">
        <v>756</v>
      </c>
      <c r="L893" t="s">
        <v>773</v>
      </c>
      <c r="M893" t="s">
        <v>773</v>
      </c>
      <c r="N893" t="s">
        <v>756</v>
      </c>
      <c r="O893" t="s">
        <v>756</v>
      </c>
      <c r="P893" t="s">
        <v>765</v>
      </c>
      <c r="Q893" t="s">
        <v>759</v>
      </c>
      <c r="R893" t="s">
        <v>759</v>
      </c>
      <c r="S893" t="s">
        <v>757</v>
      </c>
      <c r="T893" t="s">
        <v>757</v>
      </c>
      <c r="U893" t="s">
        <v>756</v>
      </c>
      <c r="V893" t="s">
        <v>756</v>
      </c>
      <c r="W893" t="s">
        <v>756</v>
      </c>
      <c r="X893" t="s">
        <v>4751</v>
      </c>
      <c r="Y893" t="str">
        <f t="shared" si="182"/>
        <v>marzo</v>
      </c>
      <c r="Z893">
        <f>YEAR(BD_PONDERACIONES[[#This Row],[Fecha Ejecución del Ticket]])</f>
        <v>2022</v>
      </c>
      <c r="AA893" t="str">
        <f t="shared" si="183"/>
        <v>marzo</v>
      </c>
      <c r="AB893">
        <f>YEAR(BD_PONDERACIONES[[#This Row],[Fecha de Inspección]])</f>
        <v>2022</v>
      </c>
      <c r="AC893">
        <f t="shared" si="184"/>
        <v>0.5</v>
      </c>
      <c r="AD893">
        <f t="shared" si="185"/>
        <v>0.5</v>
      </c>
      <c r="AE893">
        <f t="shared" si="186"/>
        <v>0</v>
      </c>
      <c r="AF893">
        <f t="shared" si="187"/>
        <v>0</v>
      </c>
      <c r="AG893">
        <f t="shared" si="188"/>
        <v>0.5</v>
      </c>
      <c r="AH893">
        <f t="shared" si="189"/>
        <v>0.5</v>
      </c>
      <c r="AI893">
        <f t="shared" si="190"/>
        <v>0.25</v>
      </c>
      <c r="AJ893">
        <f t="shared" si="191"/>
        <v>0.25</v>
      </c>
      <c r="AK893">
        <f t="shared" si="192"/>
        <v>0.5</v>
      </c>
      <c r="AL893">
        <f t="shared" si="193"/>
        <v>0.5</v>
      </c>
      <c r="AM893">
        <f t="shared" si="194"/>
        <v>0.5</v>
      </c>
      <c r="AN893" s="6">
        <f t="shared" si="195"/>
        <v>0.7</v>
      </c>
      <c r="AO893" t="str">
        <f>VLOOKUP(BD_PONDERACIONES[[#This Row],[Comuna]],Tabla3[#All],2,0)</f>
        <v>Cordillera</v>
      </c>
    </row>
    <row r="894" spans="1:41" x14ac:dyDescent="0.35">
      <c r="A894" t="s">
        <v>4752</v>
      </c>
      <c r="B894" t="s">
        <v>4753</v>
      </c>
      <c r="C894" t="s">
        <v>4754</v>
      </c>
      <c r="D894" s="5">
        <v>44646</v>
      </c>
      <c r="E894" s="5">
        <v>44639</v>
      </c>
      <c r="F894" t="s">
        <v>753</v>
      </c>
      <c r="G894" t="s">
        <v>4755</v>
      </c>
      <c r="H894" t="s">
        <v>1886</v>
      </c>
      <c r="J894" t="s">
        <v>756</v>
      </c>
      <c r="K894" t="s">
        <v>756</v>
      </c>
      <c r="L894" t="s">
        <v>773</v>
      </c>
      <c r="M894" t="s">
        <v>773</v>
      </c>
      <c r="N894" t="s">
        <v>756</v>
      </c>
      <c r="O894" t="s">
        <v>756</v>
      </c>
      <c r="P894" t="s">
        <v>758</v>
      </c>
      <c r="Q894" t="s">
        <v>759</v>
      </c>
      <c r="R894" t="s">
        <v>759</v>
      </c>
      <c r="S894" t="s">
        <v>757</v>
      </c>
      <c r="T894" t="s">
        <v>757</v>
      </c>
      <c r="U894" t="s">
        <v>757</v>
      </c>
      <c r="V894" t="s">
        <v>756</v>
      </c>
      <c r="W894" t="s">
        <v>773</v>
      </c>
      <c r="X894" t="s">
        <v>4756</v>
      </c>
      <c r="Y894" t="str">
        <f t="shared" si="182"/>
        <v>marzo</v>
      </c>
      <c r="Z894">
        <f>YEAR(BD_PONDERACIONES[[#This Row],[Fecha Ejecución del Ticket]])</f>
        <v>2022</v>
      </c>
      <c r="AA894" t="str">
        <f t="shared" si="183"/>
        <v>marzo</v>
      </c>
      <c r="AB894">
        <f>YEAR(BD_PONDERACIONES[[#This Row],[Fecha de Inspección]])</f>
        <v>2022</v>
      </c>
      <c r="AC894">
        <f t="shared" si="184"/>
        <v>0.5</v>
      </c>
      <c r="AD894">
        <f t="shared" si="185"/>
        <v>0.5</v>
      </c>
      <c r="AE894">
        <f t="shared" si="186"/>
        <v>0</v>
      </c>
      <c r="AF894">
        <f t="shared" si="187"/>
        <v>0</v>
      </c>
      <c r="AG894">
        <f t="shared" si="188"/>
        <v>0.5</v>
      </c>
      <c r="AH894">
        <f t="shared" si="189"/>
        <v>0.5</v>
      </c>
      <c r="AI894">
        <f t="shared" si="190"/>
        <v>0.25</v>
      </c>
      <c r="AJ894">
        <f t="shared" si="191"/>
        <v>0.25</v>
      </c>
      <c r="AK894">
        <f t="shared" si="192"/>
        <v>0.5</v>
      </c>
      <c r="AL894">
        <f t="shared" si="193"/>
        <v>0.5</v>
      </c>
      <c r="AM894">
        <f t="shared" si="194"/>
        <v>0</v>
      </c>
      <c r="AN894" s="6">
        <f t="shared" si="195"/>
        <v>0.6</v>
      </c>
      <c r="AO894" t="str">
        <f>VLOOKUP(BD_PONDERACIONES[[#This Row],[Comuna]],Tabla3[#All],2,0)</f>
        <v>Cordillera</v>
      </c>
    </row>
    <row r="895" spans="1:41" x14ac:dyDescent="0.35">
      <c r="A895" t="s">
        <v>4757</v>
      </c>
      <c r="B895" t="s">
        <v>4758</v>
      </c>
      <c r="C895" t="s">
        <v>4759</v>
      </c>
      <c r="D895" s="5">
        <v>44646</v>
      </c>
      <c r="E895" s="5">
        <v>44630</v>
      </c>
      <c r="F895" t="s">
        <v>753</v>
      </c>
      <c r="G895" t="s">
        <v>4760</v>
      </c>
      <c r="H895" t="s">
        <v>1886</v>
      </c>
      <c r="J895" t="s">
        <v>756</v>
      </c>
      <c r="K895" t="s">
        <v>756</v>
      </c>
      <c r="L895" t="s">
        <v>757</v>
      </c>
      <c r="M895" t="s">
        <v>757</v>
      </c>
      <c r="N895" t="s">
        <v>773</v>
      </c>
      <c r="O895" t="s">
        <v>773</v>
      </c>
      <c r="P895" t="s">
        <v>765</v>
      </c>
      <c r="Q895" t="s">
        <v>759</v>
      </c>
      <c r="R895" t="s">
        <v>759</v>
      </c>
      <c r="S895" t="s">
        <v>756</v>
      </c>
      <c r="T895" t="s">
        <v>756</v>
      </c>
      <c r="U895" t="s">
        <v>756</v>
      </c>
      <c r="V895" t="s">
        <v>756</v>
      </c>
      <c r="W895" t="s">
        <v>756</v>
      </c>
      <c r="X895" t="s">
        <v>4761</v>
      </c>
      <c r="Y895" t="str">
        <f t="shared" si="182"/>
        <v>marzo</v>
      </c>
      <c r="Z895">
        <f>YEAR(BD_PONDERACIONES[[#This Row],[Fecha Ejecución del Ticket]])</f>
        <v>2022</v>
      </c>
      <c r="AA895" t="str">
        <f t="shared" si="183"/>
        <v>marzo</v>
      </c>
      <c r="AB895">
        <f>YEAR(BD_PONDERACIONES[[#This Row],[Fecha de Inspección]])</f>
        <v>2022</v>
      </c>
      <c r="AC895">
        <f t="shared" si="184"/>
        <v>0.5</v>
      </c>
      <c r="AD895">
        <f t="shared" si="185"/>
        <v>0.5</v>
      </c>
      <c r="AE895">
        <f t="shared" si="186"/>
        <v>0.5</v>
      </c>
      <c r="AF895">
        <f t="shared" si="187"/>
        <v>0.5</v>
      </c>
      <c r="AG895">
        <f t="shared" si="188"/>
        <v>0</v>
      </c>
      <c r="AH895">
        <f t="shared" si="189"/>
        <v>0</v>
      </c>
      <c r="AI895">
        <f t="shared" si="190"/>
        <v>0.25</v>
      </c>
      <c r="AJ895">
        <f t="shared" si="191"/>
        <v>0.25</v>
      </c>
      <c r="AK895">
        <f t="shared" si="192"/>
        <v>0.5</v>
      </c>
      <c r="AL895">
        <f t="shared" si="193"/>
        <v>0.5</v>
      </c>
      <c r="AM895">
        <f t="shared" si="194"/>
        <v>0.5</v>
      </c>
      <c r="AN895" s="6">
        <f t="shared" si="195"/>
        <v>0.85000000000000009</v>
      </c>
      <c r="AO895" t="str">
        <f>VLOOKUP(BD_PONDERACIONES[[#This Row],[Comuna]],Tabla3[#All],2,0)</f>
        <v>Cordillera</v>
      </c>
    </row>
    <row r="896" spans="1:41" x14ac:dyDescent="0.35">
      <c r="A896" t="s">
        <v>4762</v>
      </c>
      <c r="B896" t="s">
        <v>4763</v>
      </c>
      <c r="C896" t="s">
        <v>4764</v>
      </c>
      <c r="D896" s="5">
        <v>44646</v>
      </c>
      <c r="E896" s="5">
        <v>44636</v>
      </c>
      <c r="F896" t="s">
        <v>753</v>
      </c>
      <c r="G896" t="s">
        <v>4765</v>
      </c>
      <c r="H896" t="s">
        <v>1886</v>
      </c>
      <c r="J896" t="s">
        <v>756</v>
      </c>
      <c r="K896" t="s">
        <v>756</v>
      </c>
      <c r="L896" t="s">
        <v>757</v>
      </c>
      <c r="M896" t="s">
        <v>757</v>
      </c>
      <c r="N896" t="s">
        <v>756</v>
      </c>
      <c r="O896" t="s">
        <v>756</v>
      </c>
      <c r="P896" t="s">
        <v>758</v>
      </c>
      <c r="Q896" t="s">
        <v>759</v>
      </c>
      <c r="R896" t="s">
        <v>759</v>
      </c>
      <c r="S896" t="s">
        <v>757</v>
      </c>
      <c r="T896" t="s">
        <v>757</v>
      </c>
      <c r="U896" t="s">
        <v>757</v>
      </c>
      <c r="V896" t="s">
        <v>756</v>
      </c>
      <c r="W896" t="s">
        <v>756</v>
      </c>
      <c r="X896" t="s">
        <v>4766</v>
      </c>
      <c r="Y896" t="str">
        <f t="shared" si="182"/>
        <v>marzo</v>
      </c>
      <c r="Z896">
        <f>YEAR(BD_PONDERACIONES[[#This Row],[Fecha Ejecución del Ticket]])</f>
        <v>2022</v>
      </c>
      <c r="AA896" t="str">
        <f t="shared" si="183"/>
        <v>marzo</v>
      </c>
      <c r="AB896">
        <f>YEAR(BD_PONDERACIONES[[#This Row],[Fecha de Inspección]])</f>
        <v>2022</v>
      </c>
      <c r="AC896">
        <f t="shared" si="184"/>
        <v>0.5</v>
      </c>
      <c r="AD896">
        <f t="shared" si="185"/>
        <v>0.5</v>
      </c>
      <c r="AE896">
        <f t="shared" si="186"/>
        <v>0.5</v>
      </c>
      <c r="AF896">
        <f t="shared" si="187"/>
        <v>0.5</v>
      </c>
      <c r="AG896">
        <f t="shared" si="188"/>
        <v>0.5</v>
      </c>
      <c r="AH896">
        <f t="shared" si="189"/>
        <v>0.5</v>
      </c>
      <c r="AI896">
        <f t="shared" si="190"/>
        <v>0.25</v>
      </c>
      <c r="AJ896">
        <f t="shared" si="191"/>
        <v>0.25</v>
      </c>
      <c r="AK896">
        <f t="shared" si="192"/>
        <v>0.5</v>
      </c>
      <c r="AL896">
        <f t="shared" si="193"/>
        <v>0.5</v>
      </c>
      <c r="AM896">
        <f t="shared" si="194"/>
        <v>0.5</v>
      </c>
      <c r="AN896" s="6">
        <f t="shared" si="195"/>
        <v>1</v>
      </c>
      <c r="AO896" t="str">
        <f>VLOOKUP(BD_PONDERACIONES[[#This Row],[Comuna]],Tabla3[#All],2,0)</f>
        <v>Cordillera</v>
      </c>
    </row>
    <row r="897" spans="1:41" x14ac:dyDescent="0.35">
      <c r="A897" t="s">
        <v>4767</v>
      </c>
      <c r="B897" t="s">
        <v>4768</v>
      </c>
      <c r="C897" t="s">
        <v>4769</v>
      </c>
      <c r="D897" s="5">
        <v>44646</v>
      </c>
      <c r="E897" s="5">
        <v>44638</v>
      </c>
      <c r="F897" t="s">
        <v>753</v>
      </c>
      <c r="G897" t="s">
        <v>4770</v>
      </c>
      <c r="H897" t="s">
        <v>1886</v>
      </c>
      <c r="J897" t="s">
        <v>756</v>
      </c>
      <c r="K897" t="s">
        <v>756</v>
      </c>
      <c r="L897" t="s">
        <v>757</v>
      </c>
      <c r="M897" t="s">
        <v>757</v>
      </c>
      <c r="N897" t="s">
        <v>756</v>
      </c>
      <c r="O897" t="s">
        <v>756</v>
      </c>
      <c r="P897" t="s">
        <v>758</v>
      </c>
      <c r="Q897" t="s">
        <v>759</v>
      </c>
      <c r="R897" t="s">
        <v>759</v>
      </c>
      <c r="S897" t="s">
        <v>757</v>
      </c>
      <c r="T897" t="s">
        <v>757</v>
      </c>
      <c r="U897" t="s">
        <v>757</v>
      </c>
      <c r="V897" t="s">
        <v>756</v>
      </c>
      <c r="W897" t="s">
        <v>756</v>
      </c>
      <c r="X897" t="s">
        <v>4556</v>
      </c>
      <c r="Y897" t="str">
        <f t="shared" si="182"/>
        <v>marzo</v>
      </c>
      <c r="Z897">
        <f>YEAR(BD_PONDERACIONES[[#This Row],[Fecha Ejecución del Ticket]])</f>
        <v>2022</v>
      </c>
      <c r="AA897" t="str">
        <f t="shared" si="183"/>
        <v>marzo</v>
      </c>
      <c r="AB897">
        <f>YEAR(BD_PONDERACIONES[[#This Row],[Fecha de Inspección]])</f>
        <v>2022</v>
      </c>
      <c r="AC897">
        <f t="shared" si="184"/>
        <v>0.5</v>
      </c>
      <c r="AD897">
        <f t="shared" si="185"/>
        <v>0.5</v>
      </c>
      <c r="AE897">
        <f t="shared" si="186"/>
        <v>0.5</v>
      </c>
      <c r="AF897">
        <f t="shared" si="187"/>
        <v>0.5</v>
      </c>
      <c r="AG897">
        <f t="shared" si="188"/>
        <v>0.5</v>
      </c>
      <c r="AH897">
        <f t="shared" si="189"/>
        <v>0.5</v>
      </c>
      <c r="AI897">
        <f t="shared" si="190"/>
        <v>0.25</v>
      </c>
      <c r="AJ897">
        <f t="shared" si="191"/>
        <v>0.25</v>
      </c>
      <c r="AK897">
        <f t="shared" si="192"/>
        <v>0.5</v>
      </c>
      <c r="AL897">
        <f t="shared" si="193"/>
        <v>0.5</v>
      </c>
      <c r="AM897">
        <f t="shared" si="194"/>
        <v>0.5</v>
      </c>
      <c r="AN897" s="6">
        <f t="shared" si="195"/>
        <v>1</v>
      </c>
      <c r="AO897" t="str">
        <f>VLOOKUP(BD_PONDERACIONES[[#This Row],[Comuna]],Tabla3[#All],2,0)</f>
        <v>Cordillera</v>
      </c>
    </row>
    <row r="898" spans="1:41" x14ac:dyDescent="0.35">
      <c r="A898" t="s">
        <v>4771</v>
      </c>
      <c r="B898" t="s">
        <v>4772</v>
      </c>
      <c r="C898" t="s">
        <v>4773</v>
      </c>
      <c r="D898" s="5">
        <v>44646</v>
      </c>
      <c r="E898" s="5">
        <v>44643</v>
      </c>
      <c r="F898" t="s">
        <v>753</v>
      </c>
      <c r="G898" t="s">
        <v>4774</v>
      </c>
      <c r="H898" t="s">
        <v>1886</v>
      </c>
      <c r="J898" t="s">
        <v>756</v>
      </c>
      <c r="K898" t="s">
        <v>756</v>
      </c>
      <c r="L898" t="s">
        <v>757</v>
      </c>
      <c r="M898" t="s">
        <v>757</v>
      </c>
      <c r="N898" t="s">
        <v>756</v>
      </c>
      <c r="O898" t="s">
        <v>756</v>
      </c>
      <c r="P898" t="s">
        <v>758</v>
      </c>
      <c r="Q898" t="s">
        <v>759</v>
      </c>
      <c r="R898" t="s">
        <v>759</v>
      </c>
      <c r="S898" t="s">
        <v>757</v>
      </c>
      <c r="T898" t="s">
        <v>757</v>
      </c>
      <c r="U898" t="s">
        <v>757</v>
      </c>
      <c r="V898" t="s">
        <v>756</v>
      </c>
      <c r="W898" t="s">
        <v>756</v>
      </c>
      <c r="X898" t="s">
        <v>4775</v>
      </c>
      <c r="Y898" t="str">
        <f t="shared" ref="Y898:Y961" si="196">TEXT(E898,"MMMM")</f>
        <v>marzo</v>
      </c>
      <c r="Z898">
        <f>YEAR(BD_PONDERACIONES[[#This Row],[Fecha Ejecución del Ticket]])</f>
        <v>2022</v>
      </c>
      <c r="AA898" t="str">
        <f t="shared" ref="AA898:AA961" si="197">TEXT(D898,"MMMM")</f>
        <v>marzo</v>
      </c>
      <c r="AB898">
        <f>YEAR(BD_PONDERACIONES[[#This Row],[Fecha de Inspección]])</f>
        <v>2022</v>
      </c>
      <c r="AC898">
        <f t="shared" ref="AC898:AC961" si="198">IF(OR(J898="Cumple",J898="No Aplica"),0.5,0)</f>
        <v>0.5</v>
      </c>
      <c r="AD898">
        <f t="shared" ref="AD898:AD961" si="199">IF(OR(K898="CUMPLE",K898="No Aplica"),0.5,0)</f>
        <v>0.5</v>
      </c>
      <c r="AE898">
        <f t="shared" ref="AE898:AE961" si="200">IF(OR(L898="CUMPLE",L898="No Aplica"),0.5,0)</f>
        <v>0.5</v>
      </c>
      <c r="AF898">
        <f t="shared" ref="AF898:AF961" si="201">IF(OR(M898="CUMPLE",M898="No Aplica"),0.5,0)</f>
        <v>0.5</v>
      </c>
      <c r="AG898">
        <f t="shared" ref="AG898:AG961" si="202">IF(OR(N898="CUMPLE",N898="No Aplica"),0.5,IF(N898="Cumple Mayormente",0.325,IF(N898="Cumple Parcialmente",0.175,0)))</f>
        <v>0.5</v>
      </c>
      <c r="AH898">
        <f t="shared" ref="AH898:AH961" si="203">IF(OR(O898="CUMPLE",O898="No Aplica"),0.5,IF(O898="Cumple Mayormente",0.325,IF(O898="Cumple Parcialmente",0.175,0)))</f>
        <v>0.5</v>
      </c>
      <c r="AI898">
        <f t="shared" ref="AI898:AI961" si="204">IF(OR(S898="CUMPLE",S898="No Aplica"),0.25,IF(S898="Cumple Mayormente",0.1625,IF(S898="Cumple Parcialmente",0.0875,0)))</f>
        <v>0.25</v>
      </c>
      <c r="AJ898">
        <f t="shared" ref="AJ898:AJ961" si="205">IF(OR(T898="CUMPLE",T898="No Aplica"),0.25,IF(T898="Cumple Mayormente",0.1625,IF(T898="Cumple Parcialmente",0.0875,0)))</f>
        <v>0.25</v>
      </c>
      <c r="AK898">
        <f t="shared" ref="AK898:AK961" si="206">IF(OR(U898="CUMPLE",U898="No Aplica"),0.5,IF(U898="Cumple Mayormente",0.325,IF(U898="Cumple Parcialmente",0.175,0)))</f>
        <v>0.5</v>
      </c>
      <c r="AL898">
        <f t="shared" ref="AL898:AL961" si="207">IF(OR(V898="CUMPLE",V898="No Aplica"),0.5,IF(V898="Cumple Mayormente",0.325,IF(V898="Cumple Parcialmente",0.175,0)))</f>
        <v>0.5</v>
      </c>
      <c r="AM898">
        <f t="shared" ref="AM898:AM961" si="208">IF(OR(W898="CUMPLE",W898="No Aplica"),0.5,IF(W898="Cumple Mayormente",0.325,IF(W898="Cumple Parcialmente",0.175,0)))</f>
        <v>0.5</v>
      </c>
      <c r="AN898" s="6">
        <f t="shared" ref="AN898:AN961" si="209">((AC898+AD898)*0.2)+((AE898+AF898)*0.3)+((AG898+AH898)*0.15)+((AI898+AJ898+AK898)*0.15)+((AL898+AM898)*0.2)</f>
        <v>1</v>
      </c>
      <c r="AO898" t="str">
        <f>VLOOKUP(BD_PONDERACIONES[[#This Row],[Comuna]],Tabla3[#All],2,0)</f>
        <v>Cordillera</v>
      </c>
    </row>
    <row r="899" spans="1:41" x14ac:dyDescent="0.35">
      <c r="A899" t="s">
        <v>4776</v>
      </c>
      <c r="B899" t="s">
        <v>4777</v>
      </c>
      <c r="C899" t="s">
        <v>4778</v>
      </c>
      <c r="D899" s="5">
        <v>44646</v>
      </c>
      <c r="E899" s="5">
        <v>44644</v>
      </c>
      <c r="F899" t="s">
        <v>753</v>
      </c>
      <c r="G899" t="s">
        <v>4779</v>
      </c>
      <c r="H899" t="s">
        <v>1886</v>
      </c>
      <c r="J899" t="s">
        <v>756</v>
      </c>
      <c r="K899" t="s">
        <v>756</v>
      </c>
      <c r="L899" t="s">
        <v>757</v>
      </c>
      <c r="M899" t="s">
        <v>757</v>
      </c>
      <c r="N899" t="s">
        <v>757</v>
      </c>
      <c r="O899" t="s">
        <v>757</v>
      </c>
      <c r="P899" t="s">
        <v>758</v>
      </c>
      <c r="Q899" t="s">
        <v>759</v>
      </c>
      <c r="R899" t="s">
        <v>759</v>
      </c>
      <c r="S899" t="s">
        <v>757</v>
      </c>
      <c r="T899" t="s">
        <v>757</v>
      </c>
      <c r="U899" t="s">
        <v>757</v>
      </c>
      <c r="V899" t="s">
        <v>756</v>
      </c>
      <c r="W899" t="s">
        <v>756</v>
      </c>
      <c r="X899" t="s">
        <v>4780</v>
      </c>
      <c r="Y899" t="str">
        <f t="shared" si="196"/>
        <v>marzo</v>
      </c>
      <c r="Z899">
        <f>YEAR(BD_PONDERACIONES[[#This Row],[Fecha Ejecución del Ticket]])</f>
        <v>2022</v>
      </c>
      <c r="AA899" t="str">
        <f t="shared" si="197"/>
        <v>marzo</v>
      </c>
      <c r="AB899">
        <f>YEAR(BD_PONDERACIONES[[#This Row],[Fecha de Inspección]])</f>
        <v>2022</v>
      </c>
      <c r="AC899">
        <f t="shared" si="198"/>
        <v>0.5</v>
      </c>
      <c r="AD899">
        <f t="shared" si="199"/>
        <v>0.5</v>
      </c>
      <c r="AE899">
        <f t="shared" si="200"/>
        <v>0.5</v>
      </c>
      <c r="AF899">
        <f t="shared" si="201"/>
        <v>0.5</v>
      </c>
      <c r="AG899">
        <f t="shared" si="202"/>
        <v>0.5</v>
      </c>
      <c r="AH899">
        <f t="shared" si="203"/>
        <v>0.5</v>
      </c>
      <c r="AI899">
        <f t="shared" si="204"/>
        <v>0.25</v>
      </c>
      <c r="AJ899">
        <f t="shared" si="205"/>
        <v>0.25</v>
      </c>
      <c r="AK899">
        <f t="shared" si="206"/>
        <v>0.5</v>
      </c>
      <c r="AL899">
        <f t="shared" si="207"/>
        <v>0.5</v>
      </c>
      <c r="AM899">
        <f t="shared" si="208"/>
        <v>0.5</v>
      </c>
      <c r="AN899" s="6">
        <f t="shared" si="209"/>
        <v>1</v>
      </c>
      <c r="AO899" t="str">
        <f>VLOOKUP(BD_PONDERACIONES[[#This Row],[Comuna]],Tabla3[#All],2,0)</f>
        <v>Cordillera</v>
      </c>
    </row>
    <row r="900" spans="1:41" x14ac:dyDescent="0.35">
      <c r="A900" t="s">
        <v>4781</v>
      </c>
      <c r="B900" t="s">
        <v>4782</v>
      </c>
      <c r="C900" t="s">
        <v>4783</v>
      </c>
      <c r="D900" s="5">
        <v>44646</v>
      </c>
      <c r="E900" s="5">
        <v>44643</v>
      </c>
      <c r="F900" t="s">
        <v>753</v>
      </c>
      <c r="G900" t="s">
        <v>4784</v>
      </c>
      <c r="H900" t="s">
        <v>1886</v>
      </c>
      <c r="J900" t="s">
        <v>756</v>
      </c>
      <c r="K900" t="s">
        <v>756</v>
      </c>
      <c r="L900" t="s">
        <v>773</v>
      </c>
      <c r="M900" t="s">
        <v>773</v>
      </c>
      <c r="N900" t="s">
        <v>756</v>
      </c>
      <c r="O900" t="s">
        <v>756</v>
      </c>
      <c r="P900" t="s">
        <v>765</v>
      </c>
      <c r="Q900" t="s">
        <v>759</v>
      </c>
      <c r="R900" t="s">
        <v>759</v>
      </c>
      <c r="S900" t="s">
        <v>757</v>
      </c>
      <c r="T900" t="s">
        <v>757</v>
      </c>
      <c r="U900" t="s">
        <v>757</v>
      </c>
      <c r="V900" t="s">
        <v>756</v>
      </c>
      <c r="W900" t="s">
        <v>773</v>
      </c>
      <c r="X900" t="s">
        <v>4785</v>
      </c>
      <c r="Y900" t="str">
        <f t="shared" si="196"/>
        <v>marzo</v>
      </c>
      <c r="Z900">
        <f>YEAR(BD_PONDERACIONES[[#This Row],[Fecha Ejecución del Ticket]])</f>
        <v>2022</v>
      </c>
      <c r="AA900" t="str">
        <f t="shared" si="197"/>
        <v>marzo</v>
      </c>
      <c r="AB900">
        <f>YEAR(BD_PONDERACIONES[[#This Row],[Fecha de Inspección]])</f>
        <v>2022</v>
      </c>
      <c r="AC900">
        <f t="shared" si="198"/>
        <v>0.5</v>
      </c>
      <c r="AD900">
        <f t="shared" si="199"/>
        <v>0.5</v>
      </c>
      <c r="AE900">
        <f t="shared" si="200"/>
        <v>0</v>
      </c>
      <c r="AF900">
        <f t="shared" si="201"/>
        <v>0</v>
      </c>
      <c r="AG900">
        <f t="shared" si="202"/>
        <v>0.5</v>
      </c>
      <c r="AH900">
        <f t="shared" si="203"/>
        <v>0.5</v>
      </c>
      <c r="AI900">
        <f t="shared" si="204"/>
        <v>0.25</v>
      </c>
      <c r="AJ900">
        <f t="shared" si="205"/>
        <v>0.25</v>
      </c>
      <c r="AK900">
        <f t="shared" si="206"/>
        <v>0.5</v>
      </c>
      <c r="AL900">
        <f t="shared" si="207"/>
        <v>0.5</v>
      </c>
      <c r="AM900">
        <f t="shared" si="208"/>
        <v>0</v>
      </c>
      <c r="AN900" s="6">
        <f t="shared" si="209"/>
        <v>0.6</v>
      </c>
      <c r="AO900" t="str">
        <f>VLOOKUP(BD_PONDERACIONES[[#This Row],[Comuna]],Tabla3[#All],2,0)</f>
        <v>Cordillera</v>
      </c>
    </row>
    <row r="901" spans="1:41" x14ac:dyDescent="0.35">
      <c r="A901" t="s">
        <v>4657</v>
      </c>
      <c r="B901" t="s">
        <v>4658</v>
      </c>
      <c r="C901" t="s">
        <v>4659</v>
      </c>
      <c r="D901" s="5">
        <v>44648</v>
      </c>
      <c r="E901" s="5">
        <v>44635</v>
      </c>
      <c r="F901" t="s">
        <v>763</v>
      </c>
      <c r="G901" t="s">
        <v>4660</v>
      </c>
      <c r="H901" t="s">
        <v>3795</v>
      </c>
      <c r="J901" t="s">
        <v>756</v>
      </c>
      <c r="K901" t="s">
        <v>756</v>
      </c>
      <c r="L901" t="s">
        <v>757</v>
      </c>
      <c r="M901" t="s">
        <v>757</v>
      </c>
      <c r="N901" t="s">
        <v>756</v>
      </c>
      <c r="O901" t="s">
        <v>756</v>
      </c>
      <c r="P901" t="s">
        <v>758</v>
      </c>
      <c r="Q901" t="s">
        <v>759</v>
      </c>
      <c r="R901" t="s">
        <v>759</v>
      </c>
      <c r="S901" t="s">
        <v>757</v>
      </c>
      <c r="T901" t="s">
        <v>757</v>
      </c>
      <c r="U901" t="s">
        <v>757</v>
      </c>
      <c r="V901" t="s">
        <v>756</v>
      </c>
      <c r="W901" t="s">
        <v>773</v>
      </c>
      <c r="X901" t="s">
        <v>4661</v>
      </c>
      <c r="Y901" t="str">
        <f t="shared" si="196"/>
        <v>marzo</v>
      </c>
      <c r="Z901">
        <f>YEAR(BD_PONDERACIONES[[#This Row],[Fecha Ejecución del Ticket]])</f>
        <v>2022</v>
      </c>
      <c r="AA901" t="str">
        <f t="shared" si="197"/>
        <v>marzo</v>
      </c>
      <c r="AB901">
        <f>YEAR(BD_PONDERACIONES[[#This Row],[Fecha de Inspección]])</f>
        <v>2022</v>
      </c>
      <c r="AC901">
        <f t="shared" si="198"/>
        <v>0.5</v>
      </c>
      <c r="AD901">
        <f t="shared" si="199"/>
        <v>0.5</v>
      </c>
      <c r="AE901">
        <f t="shared" si="200"/>
        <v>0.5</v>
      </c>
      <c r="AF901">
        <f t="shared" si="201"/>
        <v>0.5</v>
      </c>
      <c r="AG901">
        <f t="shared" si="202"/>
        <v>0.5</v>
      </c>
      <c r="AH901">
        <f t="shared" si="203"/>
        <v>0.5</v>
      </c>
      <c r="AI901">
        <f t="shared" si="204"/>
        <v>0.25</v>
      </c>
      <c r="AJ901">
        <f t="shared" si="205"/>
        <v>0.25</v>
      </c>
      <c r="AK901">
        <f t="shared" si="206"/>
        <v>0.5</v>
      </c>
      <c r="AL901">
        <f t="shared" si="207"/>
        <v>0.5</v>
      </c>
      <c r="AM901">
        <f t="shared" si="208"/>
        <v>0</v>
      </c>
      <c r="AN901" s="6">
        <f t="shared" si="209"/>
        <v>0.9</v>
      </c>
      <c r="AO901" t="str">
        <f>VLOOKUP(BD_PONDERACIONES[[#This Row],[Comuna]],Tabla3[#All],2,0)</f>
        <v>Cordillera</v>
      </c>
    </row>
    <row r="902" spans="1:41" x14ac:dyDescent="0.35">
      <c r="A902" t="s">
        <v>4662</v>
      </c>
      <c r="B902" t="s">
        <v>4663</v>
      </c>
      <c r="C902" t="s">
        <v>4664</v>
      </c>
      <c r="D902" s="5">
        <v>44648</v>
      </c>
      <c r="E902" s="5">
        <v>44636</v>
      </c>
      <c r="F902" t="s">
        <v>763</v>
      </c>
      <c r="G902" t="s">
        <v>4665</v>
      </c>
      <c r="H902" t="s">
        <v>3795</v>
      </c>
      <c r="J902" t="s">
        <v>756</v>
      </c>
      <c r="K902" t="s">
        <v>756</v>
      </c>
      <c r="L902" t="s">
        <v>757</v>
      </c>
      <c r="M902" t="s">
        <v>757</v>
      </c>
      <c r="N902" t="s">
        <v>756</v>
      </c>
      <c r="O902" t="s">
        <v>756</v>
      </c>
      <c r="P902" t="s">
        <v>758</v>
      </c>
      <c r="Q902" t="s">
        <v>759</v>
      </c>
      <c r="R902" t="s">
        <v>759</v>
      </c>
      <c r="S902" t="s">
        <v>757</v>
      </c>
      <c r="T902" t="s">
        <v>757</v>
      </c>
      <c r="U902" t="s">
        <v>757</v>
      </c>
      <c r="V902" t="s">
        <v>756</v>
      </c>
      <c r="W902" t="s">
        <v>756</v>
      </c>
      <c r="X902" t="s">
        <v>4666</v>
      </c>
      <c r="Y902" t="str">
        <f t="shared" si="196"/>
        <v>marzo</v>
      </c>
      <c r="Z902">
        <f>YEAR(BD_PONDERACIONES[[#This Row],[Fecha Ejecución del Ticket]])</f>
        <v>2022</v>
      </c>
      <c r="AA902" t="str">
        <f t="shared" si="197"/>
        <v>marzo</v>
      </c>
      <c r="AB902">
        <f>YEAR(BD_PONDERACIONES[[#This Row],[Fecha de Inspección]])</f>
        <v>2022</v>
      </c>
      <c r="AC902">
        <f t="shared" si="198"/>
        <v>0.5</v>
      </c>
      <c r="AD902">
        <f t="shared" si="199"/>
        <v>0.5</v>
      </c>
      <c r="AE902">
        <f t="shared" si="200"/>
        <v>0.5</v>
      </c>
      <c r="AF902">
        <f t="shared" si="201"/>
        <v>0.5</v>
      </c>
      <c r="AG902">
        <f t="shared" si="202"/>
        <v>0.5</v>
      </c>
      <c r="AH902">
        <f t="shared" si="203"/>
        <v>0.5</v>
      </c>
      <c r="AI902">
        <f t="shared" si="204"/>
        <v>0.25</v>
      </c>
      <c r="AJ902">
        <f t="shared" si="205"/>
        <v>0.25</v>
      </c>
      <c r="AK902">
        <f t="shared" si="206"/>
        <v>0.5</v>
      </c>
      <c r="AL902">
        <f t="shared" si="207"/>
        <v>0.5</v>
      </c>
      <c r="AM902">
        <f t="shared" si="208"/>
        <v>0.5</v>
      </c>
      <c r="AN902" s="6">
        <f t="shared" si="209"/>
        <v>1</v>
      </c>
      <c r="AO902" t="str">
        <f>VLOOKUP(BD_PONDERACIONES[[#This Row],[Comuna]],Tabla3[#All],2,0)</f>
        <v>Cordillera</v>
      </c>
    </row>
    <row r="903" spans="1:41" x14ac:dyDescent="0.35">
      <c r="A903" t="s">
        <v>4667</v>
      </c>
      <c r="B903" t="s">
        <v>4668</v>
      </c>
      <c r="C903" t="s">
        <v>4669</v>
      </c>
      <c r="D903" s="5">
        <v>44648</v>
      </c>
      <c r="E903" s="5">
        <v>44637</v>
      </c>
      <c r="F903" t="s">
        <v>763</v>
      </c>
      <c r="G903" t="s">
        <v>4670</v>
      </c>
      <c r="H903" t="s">
        <v>3795</v>
      </c>
      <c r="J903" t="s">
        <v>756</v>
      </c>
      <c r="K903" t="s">
        <v>756</v>
      </c>
      <c r="L903" t="s">
        <v>757</v>
      </c>
      <c r="M903" t="s">
        <v>757</v>
      </c>
      <c r="N903" t="s">
        <v>756</v>
      </c>
      <c r="O903" t="s">
        <v>756</v>
      </c>
      <c r="P903" t="s">
        <v>758</v>
      </c>
      <c r="Q903" t="s">
        <v>759</v>
      </c>
      <c r="R903" t="s">
        <v>759</v>
      </c>
      <c r="S903" t="s">
        <v>757</v>
      </c>
      <c r="T903" t="s">
        <v>757</v>
      </c>
      <c r="U903" t="s">
        <v>757</v>
      </c>
      <c r="V903" t="s">
        <v>773</v>
      </c>
      <c r="W903" t="s">
        <v>768</v>
      </c>
      <c r="X903" t="s">
        <v>4671</v>
      </c>
      <c r="Y903" t="str">
        <f t="shared" si="196"/>
        <v>marzo</v>
      </c>
      <c r="Z903">
        <f>YEAR(BD_PONDERACIONES[[#This Row],[Fecha Ejecución del Ticket]])</f>
        <v>2022</v>
      </c>
      <c r="AA903" t="str">
        <f t="shared" si="197"/>
        <v>marzo</v>
      </c>
      <c r="AB903">
        <f>YEAR(BD_PONDERACIONES[[#This Row],[Fecha de Inspección]])</f>
        <v>2022</v>
      </c>
      <c r="AC903">
        <f t="shared" si="198"/>
        <v>0.5</v>
      </c>
      <c r="AD903">
        <f t="shared" si="199"/>
        <v>0.5</v>
      </c>
      <c r="AE903">
        <f t="shared" si="200"/>
        <v>0.5</v>
      </c>
      <c r="AF903">
        <f t="shared" si="201"/>
        <v>0.5</v>
      </c>
      <c r="AG903">
        <f t="shared" si="202"/>
        <v>0.5</v>
      </c>
      <c r="AH903">
        <f t="shared" si="203"/>
        <v>0.5</v>
      </c>
      <c r="AI903">
        <f t="shared" si="204"/>
        <v>0.25</v>
      </c>
      <c r="AJ903">
        <f t="shared" si="205"/>
        <v>0.25</v>
      </c>
      <c r="AK903">
        <f t="shared" si="206"/>
        <v>0.5</v>
      </c>
      <c r="AL903">
        <f t="shared" si="207"/>
        <v>0</v>
      </c>
      <c r="AM903">
        <f t="shared" si="208"/>
        <v>0.17499999999999999</v>
      </c>
      <c r="AN903" s="6">
        <f t="shared" si="209"/>
        <v>0.83500000000000008</v>
      </c>
      <c r="AO903" t="str">
        <f>VLOOKUP(BD_PONDERACIONES[[#This Row],[Comuna]],Tabla3[#All],2,0)</f>
        <v>Cordillera</v>
      </c>
    </row>
    <row r="904" spans="1:41" x14ac:dyDescent="0.35">
      <c r="A904" t="s">
        <v>4672</v>
      </c>
      <c r="B904" t="s">
        <v>4673</v>
      </c>
      <c r="C904" t="s">
        <v>4674</v>
      </c>
      <c r="D904" s="5">
        <v>44648</v>
      </c>
      <c r="E904" s="5">
        <v>44637</v>
      </c>
      <c r="F904" t="s">
        <v>763</v>
      </c>
      <c r="G904" t="s">
        <v>4675</v>
      </c>
      <c r="H904" t="s">
        <v>3795</v>
      </c>
      <c r="J904" t="s">
        <v>756</v>
      </c>
      <c r="K904" t="s">
        <v>756</v>
      </c>
      <c r="L904" t="s">
        <v>757</v>
      </c>
      <c r="M904" t="s">
        <v>757</v>
      </c>
      <c r="N904" t="s">
        <v>756</v>
      </c>
      <c r="O904" t="s">
        <v>756</v>
      </c>
      <c r="P904" t="s">
        <v>758</v>
      </c>
      <c r="Q904" t="s">
        <v>759</v>
      </c>
      <c r="R904" t="s">
        <v>759</v>
      </c>
      <c r="S904" t="s">
        <v>757</v>
      </c>
      <c r="T904" t="s">
        <v>757</v>
      </c>
      <c r="U904" t="s">
        <v>757</v>
      </c>
      <c r="V904" t="s">
        <v>768</v>
      </c>
      <c r="W904" t="s">
        <v>756</v>
      </c>
      <c r="X904" t="s">
        <v>4676</v>
      </c>
      <c r="Y904" t="str">
        <f t="shared" si="196"/>
        <v>marzo</v>
      </c>
      <c r="Z904">
        <f>YEAR(BD_PONDERACIONES[[#This Row],[Fecha Ejecución del Ticket]])</f>
        <v>2022</v>
      </c>
      <c r="AA904" t="str">
        <f t="shared" si="197"/>
        <v>marzo</v>
      </c>
      <c r="AB904">
        <f>YEAR(BD_PONDERACIONES[[#This Row],[Fecha de Inspección]])</f>
        <v>2022</v>
      </c>
      <c r="AC904">
        <f t="shared" si="198"/>
        <v>0.5</v>
      </c>
      <c r="AD904">
        <f t="shared" si="199"/>
        <v>0.5</v>
      </c>
      <c r="AE904">
        <f t="shared" si="200"/>
        <v>0.5</v>
      </c>
      <c r="AF904">
        <f t="shared" si="201"/>
        <v>0.5</v>
      </c>
      <c r="AG904">
        <f t="shared" si="202"/>
        <v>0.5</v>
      </c>
      <c r="AH904">
        <f t="shared" si="203"/>
        <v>0.5</v>
      </c>
      <c r="AI904">
        <f t="shared" si="204"/>
        <v>0.25</v>
      </c>
      <c r="AJ904">
        <f t="shared" si="205"/>
        <v>0.25</v>
      </c>
      <c r="AK904">
        <f t="shared" si="206"/>
        <v>0.5</v>
      </c>
      <c r="AL904">
        <f t="shared" si="207"/>
        <v>0.17499999999999999</v>
      </c>
      <c r="AM904">
        <f t="shared" si="208"/>
        <v>0.5</v>
      </c>
      <c r="AN904" s="6">
        <f t="shared" si="209"/>
        <v>0.93500000000000005</v>
      </c>
      <c r="AO904" t="str">
        <f>VLOOKUP(BD_PONDERACIONES[[#This Row],[Comuna]],Tabla3[#All],2,0)</f>
        <v>Cordillera</v>
      </c>
    </row>
    <row r="905" spans="1:41" x14ac:dyDescent="0.35">
      <c r="A905" t="s">
        <v>4677</v>
      </c>
      <c r="B905" t="s">
        <v>4678</v>
      </c>
      <c r="C905" t="s">
        <v>4679</v>
      </c>
      <c r="D905" s="5">
        <v>44648</v>
      </c>
      <c r="E905" s="5">
        <v>44637</v>
      </c>
      <c r="F905" t="s">
        <v>763</v>
      </c>
      <c r="G905" t="s">
        <v>4680</v>
      </c>
      <c r="H905" t="s">
        <v>3795</v>
      </c>
      <c r="J905" t="s">
        <v>756</v>
      </c>
      <c r="K905" t="s">
        <v>756</v>
      </c>
      <c r="L905" t="s">
        <v>757</v>
      </c>
      <c r="M905" t="s">
        <v>757</v>
      </c>
      <c r="N905" t="s">
        <v>756</v>
      </c>
      <c r="O905" t="s">
        <v>756</v>
      </c>
      <c r="P905" t="s">
        <v>758</v>
      </c>
      <c r="Q905" t="s">
        <v>759</v>
      </c>
      <c r="R905" t="s">
        <v>759</v>
      </c>
      <c r="S905" t="s">
        <v>757</v>
      </c>
      <c r="T905" t="s">
        <v>757</v>
      </c>
      <c r="U905" t="s">
        <v>757</v>
      </c>
      <c r="V905" t="s">
        <v>756</v>
      </c>
      <c r="W905" t="s">
        <v>768</v>
      </c>
      <c r="X905" t="s">
        <v>4681</v>
      </c>
      <c r="Y905" t="str">
        <f t="shared" si="196"/>
        <v>marzo</v>
      </c>
      <c r="Z905">
        <f>YEAR(BD_PONDERACIONES[[#This Row],[Fecha Ejecución del Ticket]])</f>
        <v>2022</v>
      </c>
      <c r="AA905" t="str">
        <f t="shared" si="197"/>
        <v>marzo</v>
      </c>
      <c r="AB905">
        <f>YEAR(BD_PONDERACIONES[[#This Row],[Fecha de Inspección]])</f>
        <v>2022</v>
      </c>
      <c r="AC905">
        <f t="shared" si="198"/>
        <v>0.5</v>
      </c>
      <c r="AD905">
        <f t="shared" si="199"/>
        <v>0.5</v>
      </c>
      <c r="AE905">
        <f t="shared" si="200"/>
        <v>0.5</v>
      </c>
      <c r="AF905">
        <f t="shared" si="201"/>
        <v>0.5</v>
      </c>
      <c r="AG905">
        <f t="shared" si="202"/>
        <v>0.5</v>
      </c>
      <c r="AH905">
        <f t="shared" si="203"/>
        <v>0.5</v>
      </c>
      <c r="AI905">
        <f t="shared" si="204"/>
        <v>0.25</v>
      </c>
      <c r="AJ905">
        <f t="shared" si="205"/>
        <v>0.25</v>
      </c>
      <c r="AK905">
        <f t="shared" si="206"/>
        <v>0.5</v>
      </c>
      <c r="AL905">
        <f t="shared" si="207"/>
        <v>0.5</v>
      </c>
      <c r="AM905">
        <f t="shared" si="208"/>
        <v>0.17499999999999999</v>
      </c>
      <c r="AN905" s="6">
        <f t="shared" si="209"/>
        <v>0.93500000000000005</v>
      </c>
      <c r="AO905" t="str">
        <f>VLOOKUP(BD_PONDERACIONES[[#This Row],[Comuna]],Tabla3[#All],2,0)</f>
        <v>Cordillera</v>
      </c>
    </row>
    <row r="906" spans="1:41" x14ac:dyDescent="0.35">
      <c r="A906" t="s">
        <v>4682</v>
      </c>
      <c r="B906" t="s">
        <v>4683</v>
      </c>
      <c r="C906" t="s">
        <v>4684</v>
      </c>
      <c r="D906" s="5">
        <v>44648</v>
      </c>
      <c r="E906" s="5">
        <v>44637</v>
      </c>
      <c r="F906" t="s">
        <v>763</v>
      </c>
      <c r="G906" t="s">
        <v>4685</v>
      </c>
      <c r="H906" t="s">
        <v>3795</v>
      </c>
      <c r="J906" t="s">
        <v>756</v>
      </c>
      <c r="K906" t="s">
        <v>756</v>
      </c>
      <c r="L906" t="s">
        <v>773</v>
      </c>
      <c r="M906" t="s">
        <v>773</v>
      </c>
      <c r="N906" t="s">
        <v>756</v>
      </c>
      <c r="O906" t="s">
        <v>756</v>
      </c>
      <c r="P906" t="s">
        <v>765</v>
      </c>
      <c r="Q906" t="s">
        <v>4686</v>
      </c>
      <c r="R906" t="s">
        <v>4687</v>
      </c>
      <c r="S906" t="s">
        <v>756</v>
      </c>
      <c r="T906" t="s">
        <v>756</v>
      </c>
      <c r="U906" t="s">
        <v>756</v>
      </c>
      <c r="V906" t="s">
        <v>756</v>
      </c>
      <c r="W906" t="s">
        <v>773</v>
      </c>
      <c r="X906" t="s">
        <v>4688</v>
      </c>
      <c r="Y906" t="str">
        <f t="shared" si="196"/>
        <v>marzo</v>
      </c>
      <c r="Z906">
        <f>YEAR(BD_PONDERACIONES[[#This Row],[Fecha Ejecución del Ticket]])</f>
        <v>2022</v>
      </c>
      <c r="AA906" t="str">
        <f t="shared" si="197"/>
        <v>marzo</v>
      </c>
      <c r="AB906">
        <f>YEAR(BD_PONDERACIONES[[#This Row],[Fecha de Inspección]])</f>
        <v>2022</v>
      </c>
      <c r="AC906">
        <f t="shared" si="198"/>
        <v>0.5</v>
      </c>
      <c r="AD906">
        <f t="shared" si="199"/>
        <v>0.5</v>
      </c>
      <c r="AE906">
        <f t="shared" si="200"/>
        <v>0</v>
      </c>
      <c r="AF906">
        <f t="shared" si="201"/>
        <v>0</v>
      </c>
      <c r="AG906">
        <f t="shared" si="202"/>
        <v>0.5</v>
      </c>
      <c r="AH906">
        <f t="shared" si="203"/>
        <v>0.5</v>
      </c>
      <c r="AI906">
        <f t="shared" si="204"/>
        <v>0.25</v>
      </c>
      <c r="AJ906">
        <f t="shared" si="205"/>
        <v>0.25</v>
      </c>
      <c r="AK906">
        <f t="shared" si="206"/>
        <v>0.5</v>
      </c>
      <c r="AL906">
        <f t="shared" si="207"/>
        <v>0.5</v>
      </c>
      <c r="AM906">
        <f t="shared" si="208"/>
        <v>0</v>
      </c>
      <c r="AN906" s="6">
        <f t="shared" si="209"/>
        <v>0.6</v>
      </c>
      <c r="AO906" t="str">
        <f>VLOOKUP(BD_PONDERACIONES[[#This Row],[Comuna]],Tabla3[#All],2,0)</f>
        <v>Cordillera</v>
      </c>
    </row>
    <row r="907" spans="1:41" x14ac:dyDescent="0.35">
      <c r="A907" t="s">
        <v>4689</v>
      </c>
      <c r="B907" t="s">
        <v>4690</v>
      </c>
      <c r="C907" t="s">
        <v>4691</v>
      </c>
      <c r="D907" s="5">
        <v>44648</v>
      </c>
      <c r="E907" s="5">
        <v>44636</v>
      </c>
      <c r="F907" t="s">
        <v>763</v>
      </c>
      <c r="G907" t="s">
        <v>4692</v>
      </c>
      <c r="H907" t="s">
        <v>3795</v>
      </c>
      <c r="J907" t="s">
        <v>756</v>
      </c>
      <c r="K907" t="s">
        <v>756</v>
      </c>
      <c r="L907" t="s">
        <v>757</v>
      </c>
      <c r="M907" t="s">
        <v>757</v>
      </c>
      <c r="N907" t="s">
        <v>756</v>
      </c>
      <c r="O907" t="s">
        <v>756</v>
      </c>
      <c r="P907" t="s">
        <v>765</v>
      </c>
      <c r="Q907" t="s">
        <v>4686</v>
      </c>
      <c r="R907" t="s">
        <v>4687</v>
      </c>
      <c r="S907" t="s">
        <v>756</v>
      </c>
      <c r="T907" t="s">
        <v>756</v>
      </c>
      <c r="U907" t="s">
        <v>756</v>
      </c>
      <c r="V907" t="s">
        <v>768</v>
      </c>
      <c r="W907" t="s">
        <v>756</v>
      </c>
      <c r="X907" t="s">
        <v>4693</v>
      </c>
      <c r="Y907" t="str">
        <f t="shared" si="196"/>
        <v>marzo</v>
      </c>
      <c r="Z907">
        <f>YEAR(BD_PONDERACIONES[[#This Row],[Fecha Ejecución del Ticket]])</f>
        <v>2022</v>
      </c>
      <c r="AA907" t="str">
        <f t="shared" si="197"/>
        <v>marzo</v>
      </c>
      <c r="AB907">
        <f>YEAR(BD_PONDERACIONES[[#This Row],[Fecha de Inspección]])</f>
        <v>2022</v>
      </c>
      <c r="AC907">
        <f t="shared" si="198"/>
        <v>0.5</v>
      </c>
      <c r="AD907">
        <f t="shared" si="199"/>
        <v>0.5</v>
      </c>
      <c r="AE907">
        <f t="shared" si="200"/>
        <v>0.5</v>
      </c>
      <c r="AF907">
        <f t="shared" si="201"/>
        <v>0.5</v>
      </c>
      <c r="AG907">
        <f t="shared" si="202"/>
        <v>0.5</v>
      </c>
      <c r="AH907">
        <f t="shared" si="203"/>
        <v>0.5</v>
      </c>
      <c r="AI907">
        <f t="shared" si="204"/>
        <v>0.25</v>
      </c>
      <c r="AJ907">
        <f t="shared" si="205"/>
        <v>0.25</v>
      </c>
      <c r="AK907">
        <f t="shared" si="206"/>
        <v>0.5</v>
      </c>
      <c r="AL907">
        <f t="shared" si="207"/>
        <v>0.17499999999999999</v>
      </c>
      <c r="AM907">
        <f t="shared" si="208"/>
        <v>0.5</v>
      </c>
      <c r="AN907" s="6">
        <f t="shared" si="209"/>
        <v>0.93500000000000005</v>
      </c>
      <c r="AO907" t="str">
        <f>VLOOKUP(BD_PONDERACIONES[[#This Row],[Comuna]],Tabla3[#All],2,0)</f>
        <v>Cordillera</v>
      </c>
    </row>
    <row r="908" spans="1:41" x14ac:dyDescent="0.35">
      <c r="A908" t="s">
        <v>4694</v>
      </c>
      <c r="B908" t="s">
        <v>4695</v>
      </c>
      <c r="C908" t="s">
        <v>4696</v>
      </c>
      <c r="D908" s="5">
        <v>44648</v>
      </c>
      <c r="E908" s="5">
        <v>44637</v>
      </c>
      <c r="F908" t="s">
        <v>763</v>
      </c>
      <c r="G908" t="s">
        <v>4697</v>
      </c>
      <c r="H908" t="s">
        <v>3795</v>
      </c>
      <c r="J908" t="s">
        <v>756</v>
      </c>
      <c r="K908" t="s">
        <v>756</v>
      </c>
      <c r="L908" t="s">
        <v>757</v>
      </c>
      <c r="M908" t="s">
        <v>757</v>
      </c>
      <c r="N908" t="s">
        <v>756</v>
      </c>
      <c r="O908" t="s">
        <v>756</v>
      </c>
      <c r="P908" t="s">
        <v>758</v>
      </c>
      <c r="Q908" t="s">
        <v>759</v>
      </c>
      <c r="R908" t="s">
        <v>759</v>
      </c>
      <c r="S908" t="s">
        <v>757</v>
      </c>
      <c r="T908" t="s">
        <v>757</v>
      </c>
      <c r="U908" t="s">
        <v>757</v>
      </c>
      <c r="V908" t="s">
        <v>756</v>
      </c>
      <c r="W908" t="s">
        <v>773</v>
      </c>
      <c r="X908" t="s">
        <v>2250</v>
      </c>
      <c r="Y908" t="str">
        <f t="shared" si="196"/>
        <v>marzo</v>
      </c>
      <c r="Z908">
        <f>YEAR(BD_PONDERACIONES[[#This Row],[Fecha Ejecución del Ticket]])</f>
        <v>2022</v>
      </c>
      <c r="AA908" t="str">
        <f t="shared" si="197"/>
        <v>marzo</v>
      </c>
      <c r="AB908">
        <f>YEAR(BD_PONDERACIONES[[#This Row],[Fecha de Inspección]])</f>
        <v>2022</v>
      </c>
      <c r="AC908">
        <f t="shared" si="198"/>
        <v>0.5</v>
      </c>
      <c r="AD908">
        <f t="shared" si="199"/>
        <v>0.5</v>
      </c>
      <c r="AE908">
        <f t="shared" si="200"/>
        <v>0.5</v>
      </c>
      <c r="AF908">
        <f t="shared" si="201"/>
        <v>0.5</v>
      </c>
      <c r="AG908">
        <f t="shared" si="202"/>
        <v>0.5</v>
      </c>
      <c r="AH908">
        <f t="shared" si="203"/>
        <v>0.5</v>
      </c>
      <c r="AI908">
        <f t="shared" si="204"/>
        <v>0.25</v>
      </c>
      <c r="AJ908">
        <f t="shared" si="205"/>
        <v>0.25</v>
      </c>
      <c r="AK908">
        <f t="shared" si="206"/>
        <v>0.5</v>
      </c>
      <c r="AL908">
        <f t="shared" si="207"/>
        <v>0.5</v>
      </c>
      <c r="AM908">
        <f t="shared" si="208"/>
        <v>0</v>
      </c>
      <c r="AN908" s="6">
        <f t="shared" si="209"/>
        <v>0.9</v>
      </c>
      <c r="AO908" t="str">
        <f>VLOOKUP(BD_PONDERACIONES[[#This Row],[Comuna]],Tabla3[#All],2,0)</f>
        <v>Cordillera</v>
      </c>
    </row>
    <row r="909" spans="1:41" x14ac:dyDescent="0.35">
      <c r="A909" t="s">
        <v>4698</v>
      </c>
      <c r="B909" t="s">
        <v>4699</v>
      </c>
      <c r="C909" t="s">
        <v>4700</v>
      </c>
      <c r="D909" s="5">
        <v>44648</v>
      </c>
      <c r="E909" s="5">
        <v>44637</v>
      </c>
      <c r="F909" t="s">
        <v>763</v>
      </c>
      <c r="G909" t="s">
        <v>4701</v>
      </c>
      <c r="H909" t="s">
        <v>3795</v>
      </c>
      <c r="J909" t="s">
        <v>756</v>
      </c>
      <c r="K909" t="s">
        <v>756</v>
      </c>
      <c r="L909" t="s">
        <v>757</v>
      </c>
      <c r="M909" t="s">
        <v>757</v>
      </c>
      <c r="N909" t="s">
        <v>756</v>
      </c>
      <c r="O909" t="s">
        <v>756</v>
      </c>
      <c r="P909" t="s">
        <v>765</v>
      </c>
      <c r="Q909" t="s">
        <v>759</v>
      </c>
      <c r="R909" t="s">
        <v>759</v>
      </c>
      <c r="S909" t="s">
        <v>757</v>
      </c>
      <c r="T909" t="s">
        <v>757</v>
      </c>
      <c r="U909" t="s">
        <v>757</v>
      </c>
      <c r="V909" t="s">
        <v>756</v>
      </c>
      <c r="W909" t="s">
        <v>756</v>
      </c>
      <c r="X909" t="s">
        <v>4702</v>
      </c>
      <c r="Y909" t="str">
        <f t="shared" si="196"/>
        <v>marzo</v>
      </c>
      <c r="Z909">
        <f>YEAR(BD_PONDERACIONES[[#This Row],[Fecha Ejecución del Ticket]])</f>
        <v>2022</v>
      </c>
      <c r="AA909" t="str">
        <f t="shared" si="197"/>
        <v>marzo</v>
      </c>
      <c r="AB909">
        <f>YEAR(BD_PONDERACIONES[[#This Row],[Fecha de Inspección]])</f>
        <v>2022</v>
      </c>
      <c r="AC909">
        <f t="shared" si="198"/>
        <v>0.5</v>
      </c>
      <c r="AD909">
        <f t="shared" si="199"/>
        <v>0.5</v>
      </c>
      <c r="AE909">
        <f t="shared" si="200"/>
        <v>0.5</v>
      </c>
      <c r="AF909">
        <f t="shared" si="201"/>
        <v>0.5</v>
      </c>
      <c r="AG909">
        <f t="shared" si="202"/>
        <v>0.5</v>
      </c>
      <c r="AH909">
        <f t="shared" si="203"/>
        <v>0.5</v>
      </c>
      <c r="AI909">
        <f t="shared" si="204"/>
        <v>0.25</v>
      </c>
      <c r="AJ909">
        <f t="shared" si="205"/>
        <v>0.25</v>
      </c>
      <c r="AK909">
        <f t="shared" si="206"/>
        <v>0.5</v>
      </c>
      <c r="AL909">
        <f t="shared" si="207"/>
        <v>0.5</v>
      </c>
      <c r="AM909">
        <f t="shared" si="208"/>
        <v>0.5</v>
      </c>
      <c r="AN909" s="6">
        <f t="shared" si="209"/>
        <v>1</v>
      </c>
      <c r="AO909" t="str">
        <f>VLOOKUP(BD_PONDERACIONES[[#This Row],[Comuna]],Tabla3[#All],2,0)</f>
        <v>Cordillera</v>
      </c>
    </row>
    <row r="910" spans="1:41" x14ac:dyDescent="0.35">
      <c r="A910" t="s">
        <v>4703</v>
      </c>
      <c r="B910" t="s">
        <v>4704</v>
      </c>
      <c r="C910" t="s">
        <v>4705</v>
      </c>
      <c r="D910" s="5">
        <v>44648</v>
      </c>
      <c r="E910" s="5">
        <v>44636</v>
      </c>
      <c r="F910" t="s">
        <v>763</v>
      </c>
      <c r="G910" t="s">
        <v>4706</v>
      </c>
      <c r="H910" t="s">
        <v>3795</v>
      </c>
      <c r="J910" t="s">
        <v>756</v>
      </c>
      <c r="K910" t="s">
        <v>756</v>
      </c>
      <c r="L910" t="s">
        <v>757</v>
      </c>
      <c r="M910" t="s">
        <v>757</v>
      </c>
      <c r="N910" t="s">
        <v>756</v>
      </c>
      <c r="O910" t="s">
        <v>756</v>
      </c>
      <c r="P910" t="s">
        <v>758</v>
      </c>
      <c r="Q910" t="s">
        <v>759</v>
      </c>
      <c r="R910" t="s">
        <v>759</v>
      </c>
      <c r="S910" t="s">
        <v>757</v>
      </c>
      <c r="T910" t="s">
        <v>757</v>
      </c>
      <c r="U910" t="s">
        <v>757</v>
      </c>
      <c r="V910" t="s">
        <v>756</v>
      </c>
      <c r="W910" t="s">
        <v>756</v>
      </c>
      <c r="X910" t="s">
        <v>4707</v>
      </c>
      <c r="Y910" t="str">
        <f t="shared" si="196"/>
        <v>marzo</v>
      </c>
      <c r="Z910">
        <f>YEAR(BD_PONDERACIONES[[#This Row],[Fecha Ejecución del Ticket]])</f>
        <v>2022</v>
      </c>
      <c r="AA910" t="str">
        <f t="shared" si="197"/>
        <v>marzo</v>
      </c>
      <c r="AB910">
        <f>YEAR(BD_PONDERACIONES[[#This Row],[Fecha de Inspección]])</f>
        <v>2022</v>
      </c>
      <c r="AC910">
        <f t="shared" si="198"/>
        <v>0.5</v>
      </c>
      <c r="AD910">
        <f t="shared" si="199"/>
        <v>0.5</v>
      </c>
      <c r="AE910">
        <f t="shared" si="200"/>
        <v>0.5</v>
      </c>
      <c r="AF910">
        <f t="shared" si="201"/>
        <v>0.5</v>
      </c>
      <c r="AG910">
        <f t="shared" si="202"/>
        <v>0.5</v>
      </c>
      <c r="AH910">
        <f t="shared" si="203"/>
        <v>0.5</v>
      </c>
      <c r="AI910">
        <f t="shared" si="204"/>
        <v>0.25</v>
      </c>
      <c r="AJ910">
        <f t="shared" si="205"/>
        <v>0.25</v>
      </c>
      <c r="AK910">
        <f t="shared" si="206"/>
        <v>0.5</v>
      </c>
      <c r="AL910">
        <f t="shared" si="207"/>
        <v>0.5</v>
      </c>
      <c r="AM910">
        <f t="shared" si="208"/>
        <v>0.5</v>
      </c>
      <c r="AN910" s="6">
        <f t="shared" si="209"/>
        <v>1</v>
      </c>
      <c r="AO910" t="str">
        <f>VLOOKUP(BD_PONDERACIONES[[#This Row],[Comuna]],Tabla3[#All],2,0)</f>
        <v>Cordillera</v>
      </c>
    </row>
    <row r="911" spans="1:41" x14ac:dyDescent="0.35">
      <c r="A911" t="s">
        <v>4708</v>
      </c>
      <c r="B911" t="s">
        <v>4709</v>
      </c>
      <c r="C911" t="s">
        <v>4710</v>
      </c>
      <c r="D911" s="5">
        <v>44648</v>
      </c>
      <c r="E911" s="5">
        <v>44636</v>
      </c>
      <c r="F911" t="s">
        <v>763</v>
      </c>
      <c r="G911" t="s">
        <v>4711</v>
      </c>
      <c r="H911" t="s">
        <v>3795</v>
      </c>
      <c r="J911" t="s">
        <v>756</v>
      </c>
      <c r="K911" t="s">
        <v>756</v>
      </c>
      <c r="L911" t="s">
        <v>757</v>
      </c>
      <c r="M911" t="s">
        <v>757</v>
      </c>
      <c r="N911" t="s">
        <v>756</v>
      </c>
      <c r="O911" t="s">
        <v>756</v>
      </c>
      <c r="P911" t="s">
        <v>758</v>
      </c>
      <c r="Q911" t="s">
        <v>759</v>
      </c>
      <c r="R911" t="s">
        <v>759</v>
      </c>
      <c r="S911" t="s">
        <v>757</v>
      </c>
      <c r="T911" t="s">
        <v>757</v>
      </c>
      <c r="U911" t="s">
        <v>757</v>
      </c>
      <c r="V911" t="s">
        <v>756</v>
      </c>
      <c r="W911" t="s">
        <v>773</v>
      </c>
      <c r="X911" t="s">
        <v>4712</v>
      </c>
      <c r="Y911" t="str">
        <f t="shared" si="196"/>
        <v>marzo</v>
      </c>
      <c r="Z911">
        <f>YEAR(BD_PONDERACIONES[[#This Row],[Fecha Ejecución del Ticket]])</f>
        <v>2022</v>
      </c>
      <c r="AA911" t="str">
        <f t="shared" si="197"/>
        <v>marzo</v>
      </c>
      <c r="AB911">
        <f>YEAR(BD_PONDERACIONES[[#This Row],[Fecha de Inspección]])</f>
        <v>2022</v>
      </c>
      <c r="AC911">
        <f t="shared" si="198"/>
        <v>0.5</v>
      </c>
      <c r="AD911">
        <f t="shared" si="199"/>
        <v>0.5</v>
      </c>
      <c r="AE911">
        <f t="shared" si="200"/>
        <v>0.5</v>
      </c>
      <c r="AF911">
        <f t="shared" si="201"/>
        <v>0.5</v>
      </c>
      <c r="AG911">
        <f t="shared" si="202"/>
        <v>0.5</v>
      </c>
      <c r="AH911">
        <f t="shared" si="203"/>
        <v>0.5</v>
      </c>
      <c r="AI911">
        <f t="shared" si="204"/>
        <v>0.25</v>
      </c>
      <c r="AJ911">
        <f t="shared" si="205"/>
        <v>0.25</v>
      </c>
      <c r="AK911">
        <f t="shared" si="206"/>
        <v>0.5</v>
      </c>
      <c r="AL911">
        <f t="shared" si="207"/>
        <v>0.5</v>
      </c>
      <c r="AM911">
        <f t="shared" si="208"/>
        <v>0</v>
      </c>
      <c r="AN911" s="6">
        <f t="shared" si="209"/>
        <v>0.9</v>
      </c>
      <c r="AO911" t="str">
        <f>VLOOKUP(BD_PONDERACIONES[[#This Row],[Comuna]],Tabla3[#All],2,0)</f>
        <v>Cordillera</v>
      </c>
    </row>
    <row r="912" spans="1:41" x14ac:dyDescent="0.35">
      <c r="A912" t="s">
        <v>4600</v>
      </c>
      <c r="B912" t="s">
        <v>4601</v>
      </c>
      <c r="C912" t="s">
        <v>4602</v>
      </c>
      <c r="D912" s="5">
        <v>44649</v>
      </c>
      <c r="E912" s="5">
        <v>44641</v>
      </c>
      <c r="F912" t="s">
        <v>763</v>
      </c>
      <c r="G912" t="s">
        <v>4603</v>
      </c>
      <c r="H912" t="s">
        <v>3795</v>
      </c>
      <c r="J912" t="s">
        <v>756</v>
      </c>
      <c r="K912" t="s">
        <v>756</v>
      </c>
      <c r="L912" t="s">
        <v>757</v>
      </c>
      <c r="M912" t="s">
        <v>757</v>
      </c>
      <c r="N912" t="s">
        <v>756</v>
      </c>
      <c r="O912" t="s">
        <v>756</v>
      </c>
      <c r="P912" t="s">
        <v>758</v>
      </c>
      <c r="Q912" t="s">
        <v>759</v>
      </c>
      <c r="R912" t="s">
        <v>759</v>
      </c>
      <c r="S912" t="s">
        <v>757</v>
      </c>
      <c r="T912" t="s">
        <v>757</v>
      </c>
      <c r="U912" t="s">
        <v>757</v>
      </c>
      <c r="V912" t="s">
        <v>756</v>
      </c>
      <c r="W912" t="s">
        <v>773</v>
      </c>
      <c r="X912" t="s">
        <v>4604</v>
      </c>
      <c r="Y912" t="str">
        <f t="shared" si="196"/>
        <v>marzo</v>
      </c>
      <c r="Z912">
        <f>YEAR(BD_PONDERACIONES[[#This Row],[Fecha Ejecución del Ticket]])</f>
        <v>2022</v>
      </c>
      <c r="AA912" t="str">
        <f t="shared" si="197"/>
        <v>marzo</v>
      </c>
      <c r="AB912">
        <f>YEAR(BD_PONDERACIONES[[#This Row],[Fecha de Inspección]])</f>
        <v>2022</v>
      </c>
      <c r="AC912">
        <f t="shared" si="198"/>
        <v>0.5</v>
      </c>
      <c r="AD912">
        <f t="shared" si="199"/>
        <v>0.5</v>
      </c>
      <c r="AE912">
        <f t="shared" si="200"/>
        <v>0.5</v>
      </c>
      <c r="AF912">
        <f t="shared" si="201"/>
        <v>0.5</v>
      </c>
      <c r="AG912">
        <f t="shared" si="202"/>
        <v>0.5</v>
      </c>
      <c r="AH912">
        <f t="shared" si="203"/>
        <v>0.5</v>
      </c>
      <c r="AI912">
        <f t="shared" si="204"/>
        <v>0.25</v>
      </c>
      <c r="AJ912">
        <f t="shared" si="205"/>
        <v>0.25</v>
      </c>
      <c r="AK912">
        <f t="shared" si="206"/>
        <v>0.5</v>
      </c>
      <c r="AL912">
        <f t="shared" si="207"/>
        <v>0.5</v>
      </c>
      <c r="AM912">
        <f t="shared" si="208"/>
        <v>0</v>
      </c>
      <c r="AN912" s="6">
        <f t="shared" si="209"/>
        <v>0.9</v>
      </c>
      <c r="AO912" t="str">
        <f>VLOOKUP(BD_PONDERACIONES[[#This Row],[Comuna]],Tabla3[#All],2,0)</f>
        <v>Cordillera</v>
      </c>
    </row>
    <row r="913" spans="1:41" x14ac:dyDescent="0.35">
      <c r="A913" t="s">
        <v>4605</v>
      </c>
      <c r="B913" t="s">
        <v>4606</v>
      </c>
      <c r="C913" t="s">
        <v>4607</v>
      </c>
      <c r="D913" s="5">
        <v>44649</v>
      </c>
      <c r="E913" s="5">
        <v>44640</v>
      </c>
      <c r="F913" t="s">
        <v>763</v>
      </c>
      <c r="G913" t="s">
        <v>4608</v>
      </c>
      <c r="H913" t="s">
        <v>3795</v>
      </c>
      <c r="J913" t="s">
        <v>756</v>
      </c>
      <c r="K913" t="s">
        <v>756</v>
      </c>
      <c r="L913" t="s">
        <v>757</v>
      </c>
      <c r="M913" t="s">
        <v>757</v>
      </c>
      <c r="N913" t="s">
        <v>756</v>
      </c>
      <c r="O913" t="s">
        <v>756</v>
      </c>
      <c r="P913" t="s">
        <v>758</v>
      </c>
      <c r="Q913" t="s">
        <v>759</v>
      </c>
      <c r="R913" t="s">
        <v>759</v>
      </c>
      <c r="S913" t="s">
        <v>757</v>
      </c>
      <c r="T913" t="s">
        <v>757</v>
      </c>
      <c r="U913" t="s">
        <v>757</v>
      </c>
      <c r="V913" t="s">
        <v>756</v>
      </c>
      <c r="W913" t="s">
        <v>773</v>
      </c>
      <c r="X913" t="s">
        <v>804</v>
      </c>
      <c r="Y913" t="str">
        <f t="shared" si="196"/>
        <v>marzo</v>
      </c>
      <c r="Z913">
        <f>YEAR(BD_PONDERACIONES[[#This Row],[Fecha Ejecución del Ticket]])</f>
        <v>2022</v>
      </c>
      <c r="AA913" t="str">
        <f t="shared" si="197"/>
        <v>marzo</v>
      </c>
      <c r="AB913">
        <f>YEAR(BD_PONDERACIONES[[#This Row],[Fecha de Inspección]])</f>
        <v>2022</v>
      </c>
      <c r="AC913">
        <f t="shared" si="198"/>
        <v>0.5</v>
      </c>
      <c r="AD913">
        <f t="shared" si="199"/>
        <v>0.5</v>
      </c>
      <c r="AE913">
        <f t="shared" si="200"/>
        <v>0.5</v>
      </c>
      <c r="AF913">
        <f t="shared" si="201"/>
        <v>0.5</v>
      </c>
      <c r="AG913">
        <f t="shared" si="202"/>
        <v>0.5</v>
      </c>
      <c r="AH913">
        <f t="shared" si="203"/>
        <v>0.5</v>
      </c>
      <c r="AI913">
        <f t="shared" si="204"/>
        <v>0.25</v>
      </c>
      <c r="AJ913">
        <f t="shared" si="205"/>
        <v>0.25</v>
      </c>
      <c r="AK913">
        <f t="shared" si="206"/>
        <v>0.5</v>
      </c>
      <c r="AL913">
        <f t="shared" si="207"/>
        <v>0.5</v>
      </c>
      <c r="AM913">
        <f t="shared" si="208"/>
        <v>0</v>
      </c>
      <c r="AN913" s="6">
        <f t="shared" si="209"/>
        <v>0.9</v>
      </c>
      <c r="AO913" t="str">
        <f>VLOOKUP(BD_PONDERACIONES[[#This Row],[Comuna]],Tabla3[#All],2,0)</f>
        <v>Cordillera</v>
      </c>
    </row>
    <row r="914" spans="1:41" x14ac:dyDescent="0.35">
      <c r="A914" t="s">
        <v>4609</v>
      </c>
      <c r="B914" t="s">
        <v>4610</v>
      </c>
      <c r="C914" t="s">
        <v>4611</v>
      </c>
      <c r="D914" s="5">
        <v>44649</v>
      </c>
      <c r="E914" s="5">
        <v>44639</v>
      </c>
      <c r="F914" t="s">
        <v>763</v>
      </c>
      <c r="G914" t="s">
        <v>4612</v>
      </c>
      <c r="H914" t="s">
        <v>3795</v>
      </c>
      <c r="J914" t="s">
        <v>756</v>
      </c>
      <c r="K914" t="s">
        <v>756</v>
      </c>
      <c r="L914" t="s">
        <v>757</v>
      </c>
      <c r="M914" t="s">
        <v>757</v>
      </c>
      <c r="N914" t="s">
        <v>756</v>
      </c>
      <c r="O914" t="s">
        <v>756</v>
      </c>
      <c r="P914" t="s">
        <v>758</v>
      </c>
      <c r="Q914" t="s">
        <v>759</v>
      </c>
      <c r="R914" t="s">
        <v>759</v>
      </c>
      <c r="S914" t="s">
        <v>757</v>
      </c>
      <c r="T914" t="s">
        <v>757</v>
      </c>
      <c r="U914" t="s">
        <v>757</v>
      </c>
      <c r="V914" t="s">
        <v>756</v>
      </c>
      <c r="W914" t="s">
        <v>773</v>
      </c>
      <c r="X914" t="s">
        <v>804</v>
      </c>
      <c r="Y914" t="str">
        <f t="shared" si="196"/>
        <v>marzo</v>
      </c>
      <c r="Z914">
        <f>YEAR(BD_PONDERACIONES[[#This Row],[Fecha Ejecución del Ticket]])</f>
        <v>2022</v>
      </c>
      <c r="AA914" t="str">
        <f t="shared" si="197"/>
        <v>marzo</v>
      </c>
      <c r="AB914">
        <f>YEAR(BD_PONDERACIONES[[#This Row],[Fecha de Inspección]])</f>
        <v>2022</v>
      </c>
      <c r="AC914">
        <f t="shared" si="198"/>
        <v>0.5</v>
      </c>
      <c r="AD914">
        <f t="shared" si="199"/>
        <v>0.5</v>
      </c>
      <c r="AE914">
        <f t="shared" si="200"/>
        <v>0.5</v>
      </c>
      <c r="AF914">
        <f t="shared" si="201"/>
        <v>0.5</v>
      </c>
      <c r="AG914">
        <f t="shared" si="202"/>
        <v>0.5</v>
      </c>
      <c r="AH914">
        <f t="shared" si="203"/>
        <v>0.5</v>
      </c>
      <c r="AI914">
        <f t="shared" si="204"/>
        <v>0.25</v>
      </c>
      <c r="AJ914">
        <f t="shared" si="205"/>
        <v>0.25</v>
      </c>
      <c r="AK914">
        <f t="shared" si="206"/>
        <v>0.5</v>
      </c>
      <c r="AL914">
        <f t="shared" si="207"/>
        <v>0.5</v>
      </c>
      <c r="AM914">
        <f t="shared" si="208"/>
        <v>0</v>
      </c>
      <c r="AN914" s="6">
        <f t="shared" si="209"/>
        <v>0.9</v>
      </c>
      <c r="AO914" t="str">
        <f>VLOOKUP(BD_PONDERACIONES[[#This Row],[Comuna]],Tabla3[#All],2,0)</f>
        <v>Cordillera</v>
      </c>
    </row>
    <row r="915" spans="1:41" x14ac:dyDescent="0.35">
      <c r="A915" t="s">
        <v>4613</v>
      </c>
      <c r="B915" t="s">
        <v>4614</v>
      </c>
      <c r="C915" t="s">
        <v>4615</v>
      </c>
      <c r="D915" s="5">
        <v>44649</v>
      </c>
      <c r="E915" s="5">
        <v>44641</v>
      </c>
      <c r="F915" t="s">
        <v>763</v>
      </c>
      <c r="G915" t="s">
        <v>4616</v>
      </c>
      <c r="H915" t="s">
        <v>3795</v>
      </c>
      <c r="J915" t="s">
        <v>756</v>
      </c>
      <c r="K915" t="s">
        <v>756</v>
      </c>
      <c r="L915" t="s">
        <v>757</v>
      </c>
      <c r="M915" t="s">
        <v>757</v>
      </c>
      <c r="N915" t="s">
        <v>756</v>
      </c>
      <c r="O915" t="s">
        <v>756</v>
      </c>
      <c r="P915" t="s">
        <v>758</v>
      </c>
      <c r="Q915" t="s">
        <v>759</v>
      </c>
      <c r="R915" t="s">
        <v>759</v>
      </c>
      <c r="S915" t="s">
        <v>757</v>
      </c>
      <c r="T915" t="s">
        <v>757</v>
      </c>
      <c r="U915" t="s">
        <v>757</v>
      </c>
      <c r="V915" t="s">
        <v>756</v>
      </c>
      <c r="W915" t="s">
        <v>756</v>
      </c>
      <c r="X915" t="s">
        <v>4617</v>
      </c>
      <c r="Y915" t="str">
        <f t="shared" si="196"/>
        <v>marzo</v>
      </c>
      <c r="Z915">
        <f>YEAR(BD_PONDERACIONES[[#This Row],[Fecha Ejecución del Ticket]])</f>
        <v>2022</v>
      </c>
      <c r="AA915" t="str">
        <f t="shared" si="197"/>
        <v>marzo</v>
      </c>
      <c r="AB915">
        <f>YEAR(BD_PONDERACIONES[[#This Row],[Fecha de Inspección]])</f>
        <v>2022</v>
      </c>
      <c r="AC915">
        <f t="shared" si="198"/>
        <v>0.5</v>
      </c>
      <c r="AD915">
        <f t="shared" si="199"/>
        <v>0.5</v>
      </c>
      <c r="AE915">
        <f t="shared" si="200"/>
        <v>0.5</v>
      </c>
      <c r="AF915">
        <f t="shared" si="201"/>
        <v>0.5</v>
      </c>
      <c r="AG915">
        <f t="shared" si="202"/>
        <v>0.5</v>
      </c>
      <c r="AH915">
        <f t="shared" si="203"/>
        <v>0.5</v>
      </c>
      <c r="AI915">
        <f t="shared" si="204"/>
        <v>0.25</v>
      </c>
      <c r="AJ915">
        <f t="shared" si="205"/>
        <v>0.25</v>
      </c>
      <c r="AK915">
        <f t="shared" si="206"/>
        <v>0.5</v>
      </c>
      <c r="AL915">
        <f t="shared" si="207"/>
        <v>0.5</v>
      </c>
      <c r="AM915">
        <f t="shared" si="208"/>
        <v>0.5</v>
      </c>
      <c r="AN915" s="6">
        <f t="shared" si="209"/>
        <v>1</v>
      </c>
      <c r="AO915" t="str">
        <f>VLOOKUP(BD_PONDERACIONES[[#This Row],[Comuna]],Tabla3[#All],2,0)</f>
        <v>Cordillera</v>
      </c>
    </row>
    <row r="916" spans="1:41" x14ac:dyDescent="0.35">
      <c r="A916" t="s">
        <v>4618</v>
      </c>
      <c r="B916" t="s">
        <v>4619</v>
      </c>
      <c r="C916" t="s">
        <v>4620</v>
      </c>
      <c r="D916" s="5">
        <v>44649</v>
      </c>
      <c r="E916" s="5">
        <v>44637</v>
      </c>
      <c r="F916" t="s">
        <v>753</v>
      </c>
      <c r="G916" t="s">
        <v>4621</v>
      </c>
      <c r="H916" t="s">
        <v>1886</v>
      </c>
      <c r="J916" t="s">
        <v>756</v>
      </c>
      <c r="K916" t="s">
        <v>756</v>
      </c>
      <c r="L916" t="s">
        <v>757</v>
      </c>
      <c r="M916" t="s">
        <v>757</v>
      </c>
      <c r="N916" t="s">
        <v>757</v>
      </c>
      <c r="O916" t="s">
        <v>757</v>
      </c>
      <c r="P916" t="s">
        <v>758</v>
      </c>
      <c r="Q916" t="s">
        <v>759</v>
      </c>
      <c r="R916" t="s">
        <v>759</v>
      </c>
      <c r="S916" t="s">
        <v>757</v>
      </c>
      <c r="T916" t="s">
        <v>757</v>
      </c>
      <c r="U916" t="s">
        <v>757</v>
      </c>
      <c r="V916" t="s">
        <v>756</v>
      </c>
      <c r="W916" t="s">
        <v>773</v>
      </c>
      <c r="X916" t="s">
        <v>4622</v>
      </c>
      <c r="Y916" t="str">
        <f t="shared" si="196"/>
        <v>marzo</v>
      </c>
      <c r="Z916">
        <f>YEAR(BD_PONDERACIONES[[#This Row],[Fecha Ejecución del Ticket]])</f>
        <v>2022</v>
      </c>
      <c r="AA916" t="str">
        <f t="shared" si="197"/>
        <v>marzo</v>
      </c>
      <c r="AB916">
        <f>YEAR(BD_PONDERACIONES[[#This Row],[Fecha de Inspección]])</f>
        <v>2022</v>
      </c>
      <c r="AC916">
        <f t="shared" si="198"/>
        <v>0.5</v>
      </c>
      <c r="AD916">
        <f t="shared" si="199"/>
        <v>0.5</v>
      </c>
      <c r="AE916">
        <f t="shared" si="200"/>
        <v>0.5</v>
      </c>
      <c r="AF916">
        <f t="shared" si="201"/>
        <v>0.5</v>
      </c>
      <c r="AG916">
        <f t="shared" si="202"/>
        <v>0.5</v>
      </c>
      <c r="AH916">
        <f t="shared" si="203"/>
        <v>0.5</v>
      </c>
      <c r="AI916">
        <f t="shared" si="204"/>
        <v>0.25</v>
      </c>
      <c r="AJ916">
        <f t="shared" si="205"/>
        <v>0.25</v>
      </c>
      <c r="AK916">
        <f t="shared" si="206"/>
        <v>0.5</v>
      </c>
      <c r="AL916">
        <f t="shared" si="207"/>
        <v>0.5</v>
      </c>
      <c r="AM916">
        <f t="shared" si="208"/>
        <v>0</v>
      </c>
      <c r="AN916" s="6">
        <f t="shared" si="209"/>
        <v>0.9</v>
      </c>
      <c r="AO916" t="str">
        <f>VLOOKUP(BD_PONDERACIONES[[#This Row],[Comuna]],Tabla3[#All],2,0)</f>
        <v>Cordillera</v>
      </c>
    </row>
    <row r="917" spans="1:41" x14ac:dyDescent="0.35">
      <c r="A917" t="s">
        <v>4623</v>
      </c>
      <c r="B917" t="s">
        <v>4624</v>
      </c>
      <c r="C917" t="s">
        <v>4625</v>
      </c>
      <c r="D917" s="5">
        <v>44649</v>
      </c>
      <c r="E917" s="5">
        <v>44639</v>
      </c>
      <c r="F917" t="s">
        <v>753</v>
      </c>
      <c r="G917" t="s">
        <v>4626</v>
      </c>
      <c r="H917" t="s">
        <v>1886</v>
      </c>
      <c r="J917" t="s">
        <v>756</v>
      </c>
      <c r="K917" t="s">
        <v>756</v>
      </c>
      <c r="L917" t="s">
        <v>757</v>
      </c>
      <c r="M917" t="s">
        <v>757</v>
      </c>
      <c r="N917" t="s">
        <v>757</v>
      </c>
      <c r="O917" t="s">
        <v>757</v>
      </c>
      <c r="P917" t="s">
        <v>758</v>
      </c>
      <c r="Q917" t="s">
        <v>759</v>
      </c>
      <c r="R917" t="s">
        <v>759</v>
      </c>
      <c r="S917" t="s">
        <v>757</v>
      </c>
      <c r="T917" t="s">
        <v>757</v>
      </c>
      <c r="U917" t="s">
        <v>757</v>
      </c>
      <c r="V917" t="s">
        <v>773</v>
      </c>
      <c r="W917" t="s">
        <v>773</v>
      </c>
      <c r="X917" t="s">
        <v>885</v>
      </c>
      <c r="Y917" t="str">
        <f t="shared" si="196"/>
        <v>marzo</v>
      </c>
      <c r="Z917">
        <f>YEAR(BD_PONDERACIONES[[#This Row],[Fecha Ejecución del Ticket]])</f>
        <v>2022</v>
      </c>
      <c r="AA917" t="str">
        <f t="shared" si="197"/>
        <v>marzo</v>
      </c>
      <c r="AB917">
        <f>YEAR(BD_PONDERACIONES[[#This Row],[Fecha de Inspección]])</f>
        <v>2022</v>
      </c>
      <c r="AC917">
        <f t="shared" si="198"/>
        <v>0.5</v>
      </c>
      <c r="AD917">
        <f t="shared" si="199"/>
        <v>0.5</v>
      </c>
      <c r="AE917">
        <f t="shared" si="200"/>
        <v>0.5</v>
      </c>
      <c r="AF917">
        <f t="shared" si="201"/>
        <v>0.5</v>
      </c>
      <c r="AG917">
        <f t="shared" si="202"/>
        <v>0.5</v>
      </c>
      <c r="AH917">
        <f t="shared" si="203"/>
        <v>0.5</v>
      </c>
      <c r="AI917">
        <f t="shared" si="204"/>
        <v>0.25</v>
      </c>
      <c r="AJ917">
        <f t="shared" si="205"/>
        <v>0.25</v>
      </c>
      <c r="AK917">
        <f t="shared" si="206"/>
        <v>0.5</v>
      </c>
      <c r="AL917">
        <f t="shared" si="207"/>
        <v>0</v>
      </c>
      <c r="AM917">
        <f t="shared" si="208"/>
        <v>0</v>
      </c>
      <c r="AN917" s="6">
        <f t="shared" si="209"/>
        <v>0.8</v>
      </c>
      <c r="AO917" t="str">
        <f>VLOOKUP(BD_PONDERACIONES[[#This Row],[Comuna]],Tabla3[#All],2,0)</f>
        <v>Cordillera</v>
      </c>
    </row>
    <row r="918" spans="1:41" x14ac:dyDescent="0.35">
      <c r="A918" t="s">
        <v>4627</v>
      </c>
      <c r="B918" t="s">
        <v>4628</v>
      </c>
      <c r="C918" t="s">
        <v>4629</v>
      </c>
      <c r="D918" s="5">
        <v>44649</v>
      </c>
      <c r="E918" s="5">
        <v>44642</v>
      </c>
      <c r="F918" t="s">
        <v>753</v>
      </c>
      <c r="G918" t="s">
        <v>4630</v>
      </c>
      <c r="H918" t="s">
        <v>1886</v>
      </c>
      <c r="J918" t="s">
        <v>756</v>
      </c>
      <c r="K918" t="s">
        <v>756</v>
      </c>
      <c r="L918" t="s">
        <v>757</v>
      </c>
      <c r="M918" t="s">
        <v>757</v>
      </c>
      <c r="N918" t="s">
        <v>756</v>
      </c>
      <c r="O918" t="s">
        <v>756</v>
      </c>
      <c r="P918" t="s">
        <v>758</v>
      </c>
      <c r="Q918" t="s">
        <v>759</v>
      </c>
      <c r="R918" t="s">
        <v>759</v>
      </c>
      <c r="S918" t="s">
        <v>757</v>
      </c>
      <c r="T918" t="s">
        <v>757</v>
      </c>
      <c r="U918" t="s">
        <v>757</v>
      </c>
      <c r="V918" t="s">
        <v>773</v>
      </c>
      <c r="W918" t="s">
        <v>773</v>
      </c>
      <c r="X918" t="s">
        <v>4631</v>
      </c>
      <c r="Y918" t="str">
        <f t="shared" si="196"/>
        <v>marzo</v>
      </c>
      <c r="Z918">
        <f>YEAR(BD_PONDERACIONES[[#This Row],[Fecha Ejecución del Ticket]])</f>
        <v>2022</v>
      </c>
      <c r="AA918" t="str">
        <f t="shared" si="197"/>
        <v>marzo</v>
      </c>
      <c r="AB918">
        <f>YEAR(BD_PONDERACIONES[[#This Row],[Fecha de Inspección]])</f>
        <v>2022</v>
      </c>
      <c r="AC918">
        <f t="shared" si="198"/>
        <v>0.5</v>
      </c>
      <c r="AD918">
        <f t="shared" si="199"/>
        <v>0.5</v>
      </c>
      <c r="AE918">
        <f t="shared" si="200"/>
        <v>0.5</v>
      </c>
      <c r="AF918">
        <f t="shared" si="201"/>
        <v>0.5</v>
      </c>
      <c r="AG918">
        <f t="shared" si="202"/>
        <v>0.5</v>
      </c>
      <c r="AH918">
        <f t="shared" si="203"/>
        <v>0.5</v>
      </c>
      <c r="AI918">
        <f t="shared" si="204"/>
        <v>0.25</v>
      </c>
      <c r="AJ918">
        <f t="shared" si="205"/>
        <v>0.25</v>
      </c>
      <c r="AK918">
        <f t="shared" si="206"/>
        <v>0.5</v>
      </c>
      <c r="AL918">
        <f t="shared" si="207"/>
        <v>0</v>
      </c>
      <c r="AM918">
        <f t="shared" si="208"/>
        <v>0</v>
      </c>
      <c r="AN918" s="6">
        <f t="shared" si="209"/>
        <v>0.8</v>
      </c>
      <c r="AO918" t="str">
        <f>VLOOKUP(BD_PONDERACIONES[[#This Row],[Comuna]],Tabla3[#All],2,0)</f>
        <v>Cordillera</v>
      </c>
    </row>
    <row r="919" spans="1:41" x14ac:dyDescent="0.35">
      <c r="A919" t="s">
        <v>4632</v>
      </c>
      <c r="B919" t="s">
        <v>4633</v>
      </c>
      <c r="C919" t="s">
        <v>4634</v>
      </c>
      <c r="D919" s="5">
        <v>44649</v>
      </c>
      <c r="E919" s="5">
        <v>44638</v>
      </c>
      <c r="F919" t="s">
        <v>753</v>
      </c>
      <c r="G919" t="s">
        <v>4635</v>
      </c>
      <c r="H919" t="s">
        <v>1886</v>
      </c>
      <c r="J919" t="s">
        <v>756</v>
      </c>
      <c r="K919" t="s">
        <v>756</v>
      </c>
      <c r="L919" t="s">
        <v>757</v>
      </c>
      <c r="M919" t="s">
        <v>757</v>
      </c>
      <c r="N919" t="s">
        <v>757</v>
      </c>
      <c r="O919" t="s">
        <v>757</v>
      </c>
      <c r="P919" t="s">
        <v>758</v>
      </c>
      <c r="Q919" t="s">
        <v>759</v>
      </c>
      <c r="R919" t="s">
        <v>759</v>
      </c>
      <c r="S919" t="s">
        <v>757</v>
      </c>
      <c r="T919" t="s">
        <v>757</v>
      </c>
      <c r="U919" t="s">
        <v>757</v>
      </c>
      <c r="V919" t="s">
        <v>756</v>
      </c>
      <c r="W919" t="s">
        <v>773</v>
      </c>
      <c r="X919" t="s">
        <v>4636</v>
      </c>
      <c r="Y919" t="str">
        <f t="shared" si="196"/>
        <v>marzo</v>
      </c>
      <c r="Z919">
        <f>YEAR(BD_PONDERACIONES[[#This Row],[Fecha Ejecución del Ticket]])</f>
        <v>2022</v>
      </c>
      <c r="AA919" t="str">
        <f t="shared" si="197"/>
        <v>marzo</v>
      </c>
      <c r="AB919">
        <f>YEAR(BD_PONDERACIONES[[#This Row],[Fecha de Inspección]])</f>
        <v>2022</v>
      </c>
      <c r="AC919">
        <f t="shared" si="198"/>
        <v>0.5</v>
      </c>
      <c r="AD919">
        <f t="shared" si="199"/>
        <v>0.5</v>
      </c>
      <c r="AE919">
        <f t="shared" si="200"/>
        <v>0.5</v>
      </c>
      <c r="AF919">
        <f t="shared" si="201"/>
        <v>0.5</v>
      </c>
      <c r="AG919">
        <f t="shared" si="202"/>
        <v>0.5</v>
      </c>
      <c r="AH919">
        <f t="shared" si="203"/>
        <v>0.5</v>
      </c>
      <c r="AI919">
        <f t="shared" si="204"/>
        <v>0.25</v>
      </c>
      <c r="AJ919">
        <f t="shared" si="205"/>
        <v>0.25</v>
      </c>
      <c r="AK919">
        <f t="shared" si="206"/>
        <v>0.5</v>
      </c>
      <c r="AL919">
        <f t="shared" si="207"/>
        <v>0.5</v>
      </c>
      <c r="AM919">
        <f t="shared" si="208"/>
        <v>0</v>
      </c>
      <c r="AN919" s="6">
        <f t="shared" si="209"/>
        <v>0.9</v>
      </c>
      <c r="AO919" t="str">
        <f>VLOOKUP(BD_PONDERACIONES[[#This Row],[Comuna]],Tabla3[#All],2,0)</f>
        <v>Cordillera</v>
      </c>
    </row>
    <row r="920" spans="1:41" x14ac:dyDescent="0.35">
      <c r="A920" t="s">
        <v>4637</v>
      </c>
      <c r="B920" t="s">
        <v>4638</v>
      </c>
      <c r="C920" t="s">
        <v>4639</v>
      </c>
      <c r="D920" s="5">
        <v>44649</v>
      </c>
      <c r="E920" s="5">
        <v>44631</v>
      </c>
      <c r="F920" t="s">
        <v>753</v>
      </c>
      <c r="G920" t="s">
        <v>4640</v>
      </c>
      <c r="H920" t="s">
        <v>1886</v>
      </c>
      <c r="J920" t="s">
        <v>756</v>
      </c>
      <c r="K920" t="s">
        <v>756</v>
      </c>
      <c r="L920" t="s">
        <v>757</v>
      </c>
      <c r="M920" t="s">
        <v>757</v>
      </c>
      <c r="N920" t="s">
        <v>757</v>
      </c>
      <c r="O920" t="s">
        <v>757</v>
      </c>
      <c r="P920" t="s">
        <v>765</v>
      </c>
      <c r="Q920" t="s">
        <v>759</v>
      </c>
      <c r="R920" t="s">
        <v>759</v>
      </c>
      <c r="S920" t="s">
        <v>757</v>
      </c>
      <c r="T920" t="s">
        <v>757</v>
      </c>
      <c r="U920" t="s">
        <v>756</v>
      </c>
      <c r="V920" t="s">
        <v>756</v>
      </c>
      <c r="W920" t="s">
        <v>756</v>
      </c>
      <c r="X920" t="s">
        <v>4641</v>
      </c>
      <c r="Y920" t="str">
        <f t="shared" si="196"/>
        <v>marzo</v>
      </c>
      <c r="Z920">
        <f>YEAR(BD_PONDERACIONES[[#This Row],[Fecha Ejecución del Ticket]])</f>
        <v>2022</v>
      </c>
      <c r="AA920" t="str">
        <f t="shared" si="197"/>
        <v>marzo</v>
      </c>
      <c r="AB920">
        <f>YEAR(BD_PONDERACIONES[[#This Row],[Fecha de Inspección]])</f>
        <v>2022</v>
      </c>
      <c r="AC920">
        <f t="shared" si="198"/>
        <v>0.5</v>
      </c>
      <c r="AD920">
        <f t="shared" si="199"/>
        <v>0.5</v>
      </c>
      <c r="AE920">
        <f t="shared" si="200"/>
        <v>0.5</v>
      </c>
      <c r="AF920">
        <f t="shared" si="201"/>
        <v>0.5</v>
      </c>
      <c r="AG920">
        <f t="shared" si="202"/>
        <v>0.5</v>
      </c>
      <c r="AH920">
        <f t="shared" si="203"/>
        <v>0.5</v>
      </c>
      <c r="AI920">
        <f t="shared" si="204"/>
        <v>0.25</v>
      </c>
      <c r="AJ920">
        <f t="shared" si="205"/>
        <v>0.25</v>
      </c>
      <c r="AK920">
        <f t="shared" si="206"/>
        <v>0.5</v>
      </c>
      <c r="AL920">
        <f t="shared" si="207"/>
        <v>0.5</v>
      </c>
      <c r="AM920">
        <f t="shared" si="208"/>
        <v>0.5</v>
      </c>
      <c r="AN920" s="6">
        <f t="shared" si="209"/>
        <v>1</v>
      </c>
      <c r="AO920" t="str">
        <f>VLOOKUP(BD_PONDERACIONES[[#This Row],[Comuna]],Tabla3[#All],2,0)</f>
        <v>Cordillera</v>
      </c>
    </row>
    <row r="921" spans="1:41" x14ac:dyDescent="0.35">
      <c r="A921" t="s">
        <v>4642</v>
      </c>
      <c r="B921" t="s">
        <v>4643</v>
      </c>
      <c r="C921" t="s">
        <v>4644</v>
      </c>
      <c r="D921" s="5">
        <v>44649</v>
      </c>
      <c r="E921" s="5">
        <v>44637</v>
      </c>
      <c r="F921" t="s">
        <v>753</v>
      </c>
      <c r="G921" t="s">
        <v>4645</v>
      </c>
      <c r="H921" t="s">
        <v>1886</v>
      </c>
      <c r="J921" t="s">
        <v>756</v>
      </c>
      <c r="K921" t="s">
        <v>756</v>
      </c>
      <c r="L921" t="s">
        <v>757</v>
      </c>
      <c r="M921" t="s">
        <v>757</v>
      </c>
      <c r="N921" t="s">
        <v>757</v>
      </c>
      <c r="O921" t="s">
        <v>757</v>
      </c>
      <c r="P921" t="s">
        <v>758</v>
      </c>
      <c r="Q921" t="s">
        <v>759</v>
      </c>
      <c r="R921" t="s">
        <v>759</v>
      </c>
      <c r="S921" t="s">
        <v>757</v>
      </c>
      <c r="T921" t="s">
        <v>757</v>
      </c>
      <c r="U921" t="s">
        <v>757</v>
      </c>
      <c r="V921" t="s">
        <v>773</v>
      </c>
      <c r="W921" t="s">
        <v>773</v>
      </c>
      <c r="X921" t="s">
        <v>4646</v>
      </c>
      <c r="Y921" t="str">
        <f t="shared" si="196"/>
        <v>marzo</v>
      </c>
      <c r="Z921">
        <f>YEAR(BD_PONDERACIONES[[#This Row],[Fecha Ejecución del Ticket]])</f>
        <v>2022</v>
      </c>
      <c r="AA921" t="str">
        <f t="shared" si="197"/>
        <v>marzo</v>
      </c>
      <c r="AB921">
        <f>YEAR(BD_PONDERACIONES[[#This Row],[Fecha de Inspección]])</f>
        <v>2022</v>
      </c>
      <c r="AC921">
        <f t="shared" si="198"/>
        <v>0.5</v>
      </c>
      <c r="AD921">
        <f t="shared" si="199"/>
        <v>0.5</v>
      </c>
      <c r="AE921">
        <f t="shared" si="200"/>
        <v>0.5</v>
      </c>
      <c r="AF921">
        <f t="shared" si="201"/>
        <v>0.5</v>
      </c>
      <c r="AG921">
        <f t="shared" si="202"/>
        <v>0.5</v>
      </c>
      <c r="AH921">
        <f t="shared" si="203"/>
        <v>0.5</v>
      </c>
      <c r="AI921">
        <f t="shared" si="204"/>
        <v>0.25</v>
      </c>
      <c r="AJ921">
        <f t="shared" si="205"/>
        <v>0.25</v>
      </c>
      <c r="AK921">
        <f t="shared" si="206"/>
        <v>0.5</v>
      </c>
      <c r="AL921">
        <f t="shared" si="207"/>
        <v>0</v>
      </c>
      <c r="AM921">
        <f t="shared" si="208"/>
        <v>0</v>
      </c>
      <c r="AN921" s="6">
        <f t="shared" si="209"/>
        <v>0.8</v>
      </c>
      <c r="AO921" t="str">
        <f>VLOOKUP(BD_PONDERACIONES[[#This Row],[Comuna]],Tabla3[#All],2,0)</f>
        <v>Cordillera</v>
      </c>
    </row>
    <row r="922" spans="1:41" x14ac:dyDescent="0.35">
      <c r="A922" t="s">
        <v>4647</v>
      </c>
      <c r="B922" t="s">
        <v>4648</v>
      </c>
      <c r="C922" t="s">
        <v>4649</v>
      </c>
      <c r="D922" s="5">
        <v>44649</v>
      </c>
      <c r="E922" s="5">
        <v>44639</v>
      </c>
      <c r="F922" t="s">
        <v>753</v>
      </c>
      <c r="G922" t="s">
        <v>4650</v>
      </c>
      <c r="H922" t="s">
        <v>1886</v>
      </c>
      <c r="J922" t="s">
        <v>756</v>
      </c>
      <c r="K922" t="s">
        <v>756</v>
      </c>
      <c r="L922" t="s">
        <v>757</v>
      </c>
      <c r="M922" t="s">
        <v>757</v>
      </c>
      <c r="N922" t="s">
        <v>757</v>
      </c>
      <c r="O922" t="s">
        <v>757</v>
      </c>
      <c r="P922" t="s">
        <v>758</v>
      </c>
      <c r="Q922" t="s">
        <v>759</v>
      </c>
      <c r="R922" t="s">
        <v>759</v>
      </c>
      <c r="S922" t="s">
        <v>757</v>
      </c>
      <c r="T922" t="s">
        <v>757</v>
      </c>
      <c r="U922" t="s">
        <v>757</v>
      </c>
      <c r="V922" t="s">
        <v>756</v>
      </c>
      <c r="W922" t="s">
        <v>756</v>
      </c>
      <c r="X922" t="s">
        <v>4651</v>
      </c>
      <c r="Y922" t="str">
        <f t="shared" si="196"/>
        <v>marzo</v>
      </c>
      <c r="Z922">
        <f>YEAR(BD_PONDERACIONES[[#This Row],[Fecha Ejecución del Ticket]])</f>
        <v>2022</v>
      </c>
      <c r="AA922" t="str">
        <f t="shared" si="197"/>
        <v>marzo</v>
      </c>
      <c r="AB922">
        <f>YEAR(BD_PONDERACIONES[[#This Row],[Fecha de Inspección]])</f>
        <v>2022</v>
      </c>
      <c r="AC922">
        <f t="shared" si="198"/>
        <v>0.5</v>
      </c>
      <c r="AD922">
        <f t="shared" si="199"/>
        <v>0.5</v>
      </c>
      <c r="AE922">
        <f t="shared" si="200"/>
        <v>0.5</v>
      </c>
      <c r="AF922">
        <f t="shared" si="201"/>
        <v>0.5</v>
      </c>
      <c r="AG922">
        <f t="shared" si="202"/>
        <v>0.5</v>
      </c>
      <c r="AH922">
        <f t="shared" si="203"/>
        <v>0.5</v>
      </c>
      <c r="AI922">
        <f t="shared" si="204"/>
        <v>0.25</v>
      </c>
      <c r="AJ922">
        <f t="shared" si="205"/>
        <v>0.25</v>
      </c>
      <c r="AK922">
        <f t="shared" si="206"/>
        <v>0.5</v>
      </c>
      <c r="AL922">
        <f t="shared" si="207"/>
        <v>0.5</v>
      </c>
      <c r="AM922">
        <f t="shared" si="208"/>
        <v>0.5</v>
      </c>
      <c r="AN922" s="6">
        <f t="shared" si="209"/>
        <v>1</v>
      </c>
      <c r="AO922" t="str">
        <f>VLOOKUP(BD_PONDERACIONES[[#This Row],[Comuna]],Tabla3[#All],2,0)</f>
        <v>Cordillera</v>
      </c>
    </row>
    <row r="923" spans="1:41" x14ac:dyDescent="0.35">
      <c r="A923" t="s">
        <v>4652</v>
      </c>
      <c r="B923" t="s">
        <v>4653</v>
      </c>
      <c r="C923" t="s">
        <v>4654</v>
      </c>
      <c r="D923" s="5">
        <v>44649</v>
      </c>
      <c r="E923" s="5">
        <v>44638</v>
      </c>
      <c r="F923" t="s">
        <v>753</v>
      </c>
      <c r="G923" t="s">
        <v>4655</v>
      </c>
      <c r="H923" t="s">
        <v>1886</v>
      </c>
      <c r="J923" t="s">
        <v>756</v>
      </c>
      <c r="K923" t="s">
        <v>756</v>
      </c>
      <c r="L923" t="s">
        <v>757</v>
      </c>
      <c r="M923" t="s">
        <v>757</v>
      </c>
      <c r="N923" t="s">
        <v>756</v>
      </c>
      <c r="O923" t="s">
        <v>756</v>
      </c>
      <c r="P923" t="s">
        <v>758</v>
      </c>
      <c r="Q923" t="s">
        <v>759</v>
      </c>
      <c r="R923" t="s">
        <v>759</v>
      </c>
      <c r="S923" t="s">
        <v>757</v>
      </c>
      <c r="T923" t="s">
        <v>757</v>
      </c>
      <c r="U923" t="s">
        <v>757</v>
      </c>
      <c r="V923" t="s">
        <v>773</v>
      </c>
      <c r="W923" t="s">
        <v>773</v>
      </c>
      <c r="X923" t="s">
        <v>4656</v>
      </c>
      <c r="Y923" t="str">
        <f t="shared" si="196"/>
        <v>marzo</v>
      </c>
      <c r="Z923">
        <f>YEAR(BD_PONDERACIONES[[#This Row],[Fecha Ejecución del Ticket]])</f>
        <v>2022</v>
      </c>
      <c r="AA923" t="str">
        <f t="shared" si="197"/>
        <v>marzo</v>
      </c>
      <c r="AB923">
        <f>YEAR(BD_PONDERACIONES[[#This Row],[Fecha de Inspección]])</f>
        <v>2022</v>
      </c>
      <c r="AC923">
        <f t="shared" si="198"/>
        <v>0.5</v>
      </c>
      <c r="AD923">
        <f t="shared" si="199"/>
        <v>0.5</v>
      </c>
      <c r="AE923">
        <f t="shared" si="200"/>
        <v>0.5</v>
      </c>
      <c r="AF923">
        <f t="shared" si="201"/>
        <v>0.5</v>
      </c>
      <c r="AG923">
        <f t="shared" si="202"/>
        <v>0.5</v>
      </c>
      <c r="AH923">
        <f t="shared" si="203"/>
        <v>0.5</v>
      </c>
      <c r="AI923">
        <f t="shared" si="204"/>
        <v>0.25</v>
      </c>
      <c r="AJ923">
        <f t="shared" si="205"/>
        <v>0.25</v>
      </c>
      <c r="AK923">
        <f t="shared" si="206"/>
        <v>0.5</v>
      </c>
      <c r="AL923">
        <f t="shared" si="207"/>
        <v>0</v>
      </c>
      <c r="AM923">
        <f t="shared" si="208"/>
        <v>0</v>
      </c>
      <c r="AN923" s="6">
        <f t="shared" si="209"/>
        <v>0.8</v>
      </c>
      <c r="AO923" t="str">
        <f>VLOOKUP(BD_PONDERACIONES[[#This Row],[Comuna]],Tabla3[#All],2,0)</f>
        <v>Cordillera</v>
      </c>
    </row>
    <row r="924" spans="1:41" x14ac:dyDescent="0.35">
      <c r="A924" t="s">
        <v>4572</v>
      </c>
      <c r="B924" t="s">
        <v>4573</v>
      </c>
      <c r="C924" t="s">
        <v>4574</v>
      </c>
      <c r="D924" s="5">
        <v>44650</v>
      </c>
      <c r="E924" s="5">
        <v>44644</v>
      </c>
      <c r="F924" t="s">
        <v>763</v>
      </c>
      <c r="G924" t="s">
        <v>4575</v>
      </c>
      <c r="H924" t="s">
        <v>3795</v>
      </c>
      <c r="J924" t="s">
        <v>756</v>
      </c>
      <c r="K924" t="s">
        <v>756</v>
      </c>
      <c r="L924" t="s">
        <v>757</v>
      </c>
      <c r="M924" t="s">
        <v>757</v>
      </c>
      <c r="N924" t="s">
        <v>756</v>
      </c>
      <c r="O924" t="s">
        <v>756</v>
      </c>
      <c r="P924" t="s">
        <v>758</v>
      </c>
      <c r="Q924" t="s">
        <v>759</v>
      </c>
      <c r="R924" t="s">
        <v>759</v>
      </c>
      <c r="S924" t="s">
        <v>757</v>
      </c>
      <c r="T924" t="s">
        <v>757</v>
      </c>
      <c r="U924" t="s">
        <v>757</v>
      </c>
      <c r="V924" t="s">
        <v>756</v>
      </c>
      <c r="W924" t="s">
        <v>756</v>
      </c>
      <c r="X924" t="s">
        <v>1125</v>
      </c>
      <c r="Y924" t="str">
        <f t="shared" si="196"/>
        <v>marzo</v>
      </c>
      <c r="Z924">
        <f>YEAR(BD_PONDERACIONES[[#This Row],[Fecha Ejecución del Ticket]])</f>
        <v>2022</v>
      </c>
      <c r="AA924" t="str">
        <f t="shared" si="197"/>
        <v>marzo</v>
      </c>
      <c r="AB924">
        <f>YEAR(BD_PONDERACIONES[[#This Row],[Fecha de Inspección]])</f>
        <v>2022</v>
      </c>
      <c r="AC924">
        <f t="shared" si="198"/>
        <v>0.5</v>
      </c>
      <c r="AD924">
        <f t="shared" si="199"/>
        <v>0.5</v>
      </c>
      <c r="AE924">
        <f t="shared" si="200"/>
        <v>0.5</v>
      </c>
      <c r="AF924">
        <f t="shared" si="201"/>
        <v>0.5</v>
      </c>
      <c r="AG924">
        <f t="shared" si="202"/>
        <v>0.5</v>
      </c>
      <c r="AH924">
        <f t="shared" si="203"/>
        <v>0.5</v>
      </c>
      <c r="AI924">
        <f t="shared" si="204"/>
        <v>0.25</v>
      </c>
      <c r="AJ924">
        <f t="shared" si="205"/>
        <v>0.25</v>
      </c>
      <c r="AK924">
        <f t="shared" si="206"/>
        <v>0.5</v>
      </c>
      <c r="AL924">
        <f t="shared" si="207"/>
        <v>0.5</v>
      </c>
      <c r="AM924">
        <f t="shared" si="208"/>
        <v>0.5</v>
      </c>
      <c r="AN924" s="6">
        <f t="shared" si="209"/>
        <v>1</v>
      </c>
      <c r="AO924" t="str">
        <f>VLOOKUP(BD_PONDERACIONES[[#This Row],[Comuna]],Tabla3[#All],2,0)</f>
        <v>Cordillera</v>
      </c>
    </row>
    <row r="925" spans="1:41" x14ac:dyDescent="0.35">
      <c r="A925" t="s">
        <v>4576</v>
      </c>
      <c r="B925" t="s">
        <v>4577</v>
      </c>
      <c r="C925" t="s">
        <v>4578</v>
      </c>
      <c r="D925" s="5">
        <v>44650</v>
      </c>
      <c r="E925" s="5">
        <v>44642</v>
      </c>
      <c r="F925" t="s">
        <v>763</v>
      </c>
      <c r="G925" t="s">
        <v>4579</v>
      </c>
      <c r="H925" t="s">
        <v>3795</v>
      </c>
      <c r="J925" t="s">
        <v>756</v>
      </c>
      <c r="K925" t="s">
        <v>756</v>
      </c>
      <c r="L925" t="s">
        <v>757</v>
      </c>
      <c r="M925" t="s">
        <v>757</v>
      </c>
      <c r="N925" t="s">
        <v>756</v>
      </c>
      <c r="O925" t="s">
        <v>756</v>
      </c>
      <c r="P925" t="s">
        <v>758</v>
      </c>
      <c r="Q925" t="s">
        <v>759</v>
      </c>
      <c r="R925" t="s">
        <v>759</v>
      </c>
      <c r="S925" t="s">
        <v>757</v>
      </c>
      <c r="T925" t="s">
        <v>757</v>
      </c>
      <c r="U925" t="s">
        <v>757</v>
      </c>
      <c r="V925" t="s">
        <v>768</v>
      </c>
      <c r="W925" t="s">
        <v>768</v>
      </c>
      <c r="X925" t="s">
        <v>804</v>
      </c>
      <c r="Y925" t="str">
        <f t="shared" si="196"/>
        <v>marzo</v>
      </c>
      <c r="Z925">
        <f>YEAR(BD_PONDERACIONES[[#This Row],[Fecha Ejecución del Ticket]])</f>
        <v>2022</v>
      </c>
      <c r="AA925" t="str">
        <f t="shared" si="197"/>
        <v>marzo</v>
      </c>
      <c r="AB925">
        <f>YEAR(BD_PONDERACIONES[[#This Row],[Fecha de Inspección]])</f>
        <v>2022</v>
      </c>
      <c r="AC925">
        <f t="shared" si="198"/>
        <v>0.5</v>
      </c>
      <c r="AD925">
        <f t="shared" si="199"/>
        <v>0.5</v>
      </c>
      <c r="AE925">
        <f t="shared" si="200"/>
        <v>0.5</v>
      </c>
      <c r="AF925">
        <f t="shared" si="201"/>
        <v>0.5</v>
      </c>
      <c r="AG925">
        <f t="shared" si="202"/>
        <v>0.5</v>
      </c>
      <c r="AH925">
        <f t="shared" si="203"/>
        <v>0.5</v>
      </c>
      <c r="AI925">
        <f t="shared" si="204"/>
        <v>0.25</v>
      </c>
      <c r="AJ925">
        <f t="shared" si="205"/>
        <v>0.25</v>
      </c>
      <c r="AK925">
        <f t="shared" si="206"/>
        <v>0.5</v>
      </c>
      <c r="AL925">
        <f t="shared" si="207"/>
        <v>0.17499999999999999</v>
      </c>
      <c r="AM925">
        <f t="shared" si="208"/>
        <v>0.17499999999999999</v>
      </c>
      <c r="AN925" s="6">
        <f t="shared" si="209"/>
        <v>0.87</v>
      </c>
      <c r="AO925" t="str">
        <f>VLOOKUP(BD_PONDERACIONES[[#This Row],[Comuna]],Tabla3[#All],2,0)</f>
        <v>Cordillera</v>
      </c>
    </row>
    <row r="926" spans="1:41" x14ac:dyDescent="0.35">
      <c r="A926" t="s">
        <v>4580</v>
      </c>
      <c r="B926" t="s">
        <v>4581</v>
      </c>
      <c r="C926" t="s">
        <v>4582</v>
      </c>
      <c r="D926" s="5">
        <v>44650</v>
      </c>
      <c r="E926" s="5">
        <v>44644</v>
      </c>
      <c r="F926" t="s">
        <v>763</v>
      </c>
      <c r="G926" t="s">
        <v>4583</v>
      </c>
      <c r="H926" t="s">
        <v>3795</v>
      </c>
      <c r="J926" t="s">
        <v>756</v>
      </c>
      <c r="K926" t="s">
        <v>756</v>
      </c>
      <c r="L926" t="s">
        <v>757</v>
      </c>
      <c r="M926" t="s">
        <v>757</v>
      </c>
      <c r="N926" t="s">
        <v>756</v>
      </c>
      <c r="O926" t="s">
        <v>756</v>
      </c>
      <c r="P926" t="s">
        <v>758</v>
      </c>
      <c r="Q926" t="s">
        <v>759</v>
      </c>
      <c r="R926" t="s">
        <v>759</v>
      </c>
      <c r="S926" t="s">
        <v>757</v>
      </c>
      <c r="T926" t="s">
        <v>757</v>
      </c>
      <c r="U926" t="s">
        <v>757</v>
      </c>
      <c r="V926" t="s">
        <v>756</v>
      </c>
      <c r="W926" t="s">
        <v>773</v>
      </c>
      <c r="X926" t="s">
        <v>4584</v>
      </c>
      <c r="Y926" t="str">
        <f t="shared" si="196"/>
        <v>marzo</v>
      </c>
      <c r="Z926">
        <f>YEAR(BD_PONDERACIONES[[#This Row],[Fecha Ejecución del Ticket]])</f>
        <v>2022</v>
      </c>
      <c r="AA926" t="str">
        <f t="shared" si="197"/>
        <v>marzo</v>
      </c>
      <c r="AB926">
        <f>YEAR(BD_PONDERACIONES[[#This Row],[Fecha de Inspección]])</f>
        <v>2022</v>
      </c>
      <c r="AC926">
        <f t="shared" si="198"/>
        <v>0.5</v>
      </c>
      <c r="AD926">
        <f t="shared" si="199"/>
        <v>0.5</v>
      </c>
      <c r="AE926">
        <f t="shared" si="200"/>
        <v>0.5</v>
      </c>
      <c r="AF926">
        <f t="shared" si="201"/>
        <v>0.5</v>
      </c>
      <c r="AG926">
        <f t="shared" si="202"/>
        <v>0.5</v>
      </c>
      <c r="AH926">
        <f t="shared" si="203"/>
        <v>0.5</v>
      </c>
      <c r="AI926">
        <f t="shared" si="204"/>
        <v>0.25</v>
      </c>
      <c r="AJ926">
        <f t="shared" si="205"/>
        <v>0.25</v>
      </c>
      <c r="AK926">
        <f t="shared" si="206"/>
        <v>0.5</v>
      </c>
      <c r="AL926">
        <f t="shared" si="207"/>
        <v>0.5</v>
      </c>
      <c r="AM926">
        <f t="shared" si="208"/>
        <v>0</v>
      </c>
      <c r="AN926" s="6">
        <f t="shared" si="209"/>
        <v>0.9</v>
      </c>
      <c r="AO926" t="str">
        <f>VLOOKUP(BD_PONDERACIONES[[#This Row],[Comuna]],Tabla3[#All],2,0)</f>
        <v>Cordillera</v>
      </c>
    </row>
    <row r="927" spans="1:41" x14ac:dyDescent="0.35">
      <c r="A927" t="s">
        <v>4585</v>
      </c>
      <c r="B927" t="s">
        <v>4586</v>
      </c>
      <c r="C927" t="s">
        <v>4587</v>
      </c>
      <c r="D927" s="5">
        <v>44650</v>
      </c>
      <c r="E927" s="5">
        <v>44640</v>
      </c>
      <c r="F927" t="s">
        <v>763</v>
      </c>
      <c r="G927" t="s">
        <v>4588</v>
      </c>
      <c r="H927" t="s">
        <v>3795</v>
      </c>
      <c r="J927" t="s">
        <v>756</v>
      </c>
      <c r="K927" t="s">
        <v>756</v>
      </c>
      <c r="L927" t="s">
        <v>757</v>
      </c>
      <c r="M927" t="s">
        <v>757</v>
      </c>
      <c r="N927" t="s">
        <v>756</v>
      </c>
      <c r="O927" t="s">
        <v>756</v>
      </c>
      <c r="P927" t="s">
        <v>758</v>
      </c>
      <c r="Q927" t="s">
        <v>759</v>
      </c>
      <c r="R927" t="s">
        <v>759</v>
      </c>
      <c r="S927" t="s">
        <v>757</v>
      </c>
      <c r="T927" t="s">
        <v>757</v>
      </c>
      <c r="U927" t="s">
        <v>757</v>
      </c>
      <c r="V927" t="s">
        <v>756</v>
      </c>
      <c r="W927" t="s">
        <v>768</v>
      </c>
      <c r="X927" t="s">
        <v>4589</v>
      </c>
      <c r="Y927" t="str">
        <f t="shared" si="196"/>
        <v>marzo</v>
      </c>
      <c r="Z927">
        <f>YEAR(BD_PONDERACIONES[[#This Row],[Fecha Ejecución del Ticket]])</f>
        <v>2022</v>
      </c>
      <c r="AA927" t="str">
        <f t="shared" si="197"/>
        <v>marzo</v>
      </c>
      <c r="AB927">
        <f>YEAR(BD_PONDERACIONES[[#This Row],[Fecha de Inspección]])</f>
        <v>2022</v>
      </c>
      <c r="AC927">
        <f t="shared" si="198"/>
        <v>0.5</v>
      </c>
      <c r="AD927">
        <f t="shared" si="199"/>
        <v>0.5</v>
      </c>
      <c r="AE927">
        <f t="shared" si="200"/>
        <v>0.5</v>
      </c>
      <c r="AF927">
        <f t="shared" si="201"/>
        <v>0.5</v>
      </c>
      <c r="AG927">
        <f t="shared" si="202"/>
        <v>0.5</v>
      </c>
      <c r="AH927">
        <f t="shared" si="203"/>
        <v>0.5</v>
      </c>
      <c r="AI927">
        <f t="shared" si="204"/>
        <v>0.25</v>
      </c>
      <c r="AJ927">
        <f t="shared" si="205"/>
        <v>0.25</v>
      </c>
      <c r="AK927">
        <f t="shared" si="206"/>
        <v>0.5</v>
      </c>
      <c r="AL927">
        <f t="shared" si="207"/>
        <v>0.5</v>
      </c>
      <c r="AM927">
        <f t="shared" si="208"/>
        <v>0.17499999999999999</v>
      </c>
      <c r="AN927" s="6">
        <f t="shared" si="209"/>
        <v>0.93500000000000005</v>
      </c>
      <c r="AO927" t="str">
        <f>VLOOKUP(BD_PONDERACIONES[[#This Row],[Comuna]],Tabla3[#All],2,0)</f>
        <v>Cordillera</v>
      </c>
    </row>
    <row r="928" spans="1:41" x14ac:dyDescent="0.35">
      <c r="A928" t="s">
        <v>4590</v>
      </c>
      <c r="B928" t="s">
        <v>4591</v>
      </c>
      <c r="C928" t="s">
        <v>4592</v>
      </c>
      <c r="D928" s="5">
        <v>44650</v>
      </c>
      <c r="E928" s="5">
        <v>44640</v>
      </c>
      <c r="F928" t="s">
        <v>763</v>
      </c>
      <c r="G928" t="s">
        <v>4593</v>
      </c>
      <c r="H928" t="s">
        <v>3795</v>
      </c>
      <c r="J928" t="s">
        <v>756</v>
      </c>
      <c r="K928" t="s">
        <v>756</v>
      </c>
      <c r="L928" t="s">
        <v>757</v>
      </c>
      <c r="M928" t="s">
        <v>757</v>
      </c>
      <c r="N928" t="s">
        <v>756</v>
      </c>
      <c r="O928" t="s">
        <v>756</v>
      </c>
      <c r="P928" t="s">
        <v>758</v>
      </c>
      <c r="Q928" t="s">
        <v>759</v>
      </c>
      <c r="R928" t="s">
        <v>759</v>
      </c>
      <c r="S928" t="s">
        <v>757</v>
      </c>
      <c r="T928" t="s">
        <v>757</v>
      </c>
      <c r="U928" t="s">
        <v>757</v>
      </c>
      <c r="V928" t="s">
        <v>768</v>
      </c>
      <c r="W928" t="s">
        <v>773</v>
      </c>
      <c r="X928" t="s">
        <v>4594</v>
      </c>
      <c r="Y928" t="str">
        <f t="shared" si="196"/>
        <v>marzo</v>
      </c>
      <c r="Z928">
        <f>YEAR(BD_PONDERACIONES[[#This Row],[Fecha Ejecución del Ticket]])</f>
        <v>2022</v>
      </c>
      <c r="AA928" t="str">
        <f t="shared" si="197"/>
        <v>marzo</v>
      </c>
      <c r="AB928">
        <f>YEAR(BD_PONDERACIONES[[#This Row],[Fecha de Inspección]])</f>
        <v>2022</v>
      </c>
      <c r="AC928">
        <f t="shared" si="198"/>
        <v>0.5</v>
      </c>
      <c r="AD928">
        <f t="shared" si="199"/>
        <v>0.5</v>
      </c>
      <c r="AE928">
        <f t="shared" si="200"/>
        <v>0.5</v>
      </c>
      <c r="AF928">
        <f t="shared" si="201"/>
        <v>0.5</v>
      </c>
      <c r="AG928">
        <f t="shared" si="202"/>
        <v>0.5</v>
      </c>
      <c r="AH928">
        <f t="shared" si="203"/>
        <v>0.5</v>
      </c>
      <c r="AI928">
        <f t="shared" si="204"/>
        <v>0.25</v>
      </c>
      <c r="AJ928">
        <f t="shared" si="205"/>
        <v>0.25</v>
      </c>
      <c r="AK928">
        <f t="shared" si="206"/>
        <v>0.5</v>
      </c>
      <c r="AL928">
        <f t="shared" si="207"/>
        <v>0.17499999999999999</v>
      </c>
      <c r="AM928">
        <f t="shared" si="208"/>
        <v>0</v>
      </c>
      <c r="AN928" s="6">
        <f t="shared" si="209"/>
        <v>0.83500000000000008</v>
      </c>
      <c r="AO928" t="str">
        <f>VLOOKUP(BD_PONDERACIONES[[#This Row],[Comuna]],Tabla3[#All],2,0)</f>
        <v>Cordillera</v>
      </c>
    </row>
    <row r="929" spans="1:41" x14ac:dyDescent="0.35">
      <c r="A929" t="s">
        <v>4595</v>
      </c>
      <c r="B929" t="s">
        <v>4596</v>
      </c>
      <c r="C929" t="s">
        <v>4597</v>
      </c>
      <c r="D929" s="5">
        <v>44650</v>
      </c>
      <c r="E929" s="5">
        <v>44638</v>
      </c>
      <c r="F929" t="s">
        <v>763</v>
      </c>
      <c r="G929" t="s">
        <v>4598</v>
      </c>
      <c r="H929" t="s">
        <v>3795</v>
      </c>
      <c r="J929" t="s">
        <v>756</v>
      </c>
      <c r="K929" t="s">
        <v>756</v>
      </c>
      <c r="L929" t="s">
        <v>757</v>
      </c>
      <c r="M929" t="s">
        <v>757</v>
      </c>
      <c r="N929" t="s">
        <v>756</v>
      </c>
      <c r="O929" t="s">
        <v>756</v>
      </c>
      <c r="P929" t="s">
        <v>758</v>
      </c>
      <c r="Q929" t="s">
        <v>759</v>
      </c>
      <c r="R929" t="s">
        <v>759</v>
      </c>
      <c r="S929" t="s">
        <v>757</v>
      </c>
      <c r="T929" t="s">
        <v>757</v>
      </c>
      <c r="U929" t="s">
        <v>757</v>
      </c>
      <c r="V929" t="s">
        <v>756</v>
      </c>
      <c r="W929" t="s">
        <v>756</v>
      </c>
      <c r="X929" t="s">
        <v>4599</v>
      </c>
      <c r="Y929" t="str">
        <f t="shared" si="196"/>
        <v>marzo</v>
      </c>
      <c r="Z929">
        <f>YEAR(BD_PONDERACIONES[[#This Row],[Fecha Ejecución del Ticket]])</f>
        <v>2022</v>
      </c>
      <c r="AA929" t="str">
        <f t="shared" si="197"/>
        <v>marzo</v>
      </c>
      <c r="AB929">
        <f>YEAR(BD_PONDERACIONES[[#This Row],[Fecha de Inspección]])</f>
        <v>2022</v>
      </c>
      <c r="AC929">
        <f t="shared" si="198"/>
        <v>0.5</v>
      </c>
      <c r="AD929">
        <f t="shared" si="199"/>
        <v>0.5</v>
      </c>
      <c r="AE929">
        <f t="shared" si="200"/>
        <v>0.5</v>
      </c>
      <c r="AF929">
        <f t="shared" si="201"/>
        <v>0.5</v>
      </c>
      <c r="AG929">
        <f t="shared" si="202"/>
        <v>0.5</v>
      </c>
      <c r="AH929">
        <f t="shared" si="203"/>
        <v>0.5</v>
      </c>
      <c r="AI929">
        <f t="shared" si="204"/>
        <v>0.25</v>
      </c>
      <c r="AJ929">
        <f t="shared" si="205"/>
        <v>0.25</v>
      </c>
      <c r="AK929">
        <f t="shared" si="206"/>
        <v>0.5</v>
      </c>
      <c r="AL929">
        <f t="shared" si="207"/>
        <v>0.5</v>
      </c>
      <c r="AM929">
        <f t="shared" si="208"/>
        <v>0.5</v>
      </c>
      <c r="AN929" s="6">
        <f t="shared" si="209"/>
        <v>1</v>
      </c>
      <c r="AO929" t="str">
        <f>VLOOKUP(BD_PONDERACIONES[[#This Row],[Comuna]],Tabla3[#All],2,0)</f>
        <v>Cordillera</v>
      </c>
    </row>
    <row r="930" spans="1:41" x14ac:dyDescent="0.35">
      <c r="A930" t="s">
        <v>5868</v>
      </c>
      <c r="B930" t="s">
        <v>5869</v>
      </c>
      <c r="C930" t="s">
        <v>5870</v>
      </c>
      <c r="D930" s="5">
        <v>44650</v>
      </c>
      <c r="E930" s="5">
        <v>44644</v>
      </c>
      <c r="F930" t="s">
        <v>763</v>
      </c>
      <c r="G930" t="s">
        <v>5871</v>
      </c>
      <c r="H930" t="s">
        <v>3795</v>
      </c>
      <c r="J930" t="s">
        <v>756</v>
      </c>
      <c r="K930" t="s">
        <v>756</v>
      </c>
      <c r="L930" t="s">
        <v>757</v>
      </c>
      <c r="M930" t="s">
        <v>757</v>
      </c>
      <c r="N930" t="s">
        <v>756</v>
      </c>
      <c r="O930" t="s">
        <v>756</v>
      </c>
      <c r="P930" t="s">
        <v>758</v>
      </c>
      <c r="Q930" t="s">
        <v>759</v>
      </c>
      <c r="R930" t="s">
        <v>759</v>
      </c>
      <c r="S930" t="s">
        <v>757</v>
      </c>
      <c r="T930" t="s">
        <v>757</v>
      </c>
      <c r="U930" t="s">
        <v>757</v>
      </c>
      <c r="V930" t="s">
        <v>756</v>
      </c>
      <c r="W930" t="s">
        <v>756</v>
      </c>
      <c r="X930" t="s">
        <v>2691</v>
      </c>
      <c r="Y930" t="str">
        <f t="shared" si="196"/>
        <v>marzo</v>
      </c>
      <c r="Z930">
        <f>YEAR(BD_PONDERACIONES[[#This Row],[Fecha Ejecución del Ticket]])</f>
        <v>2022</v>
      </c>
      <c r="AA930" t="str">
        <f t="shared" si="197"/>
        <v>marzo</v>
      </c>
      <c r="AB930">
        <f>YEAR(BD_PONDERACIONES[[#This Row],[Fecha de Inspección]])</f>
        <v>2022</v>
      </c>
      <c r="AC930">
        <f t="shared" si="198"/>
        <v>0.5</v>
      </c>
      <c r="AD930">
        <f t="shared" si="199"/>
        <v>0.5</v>
      </c>
      <c r="AE930">
        <f t="shared" si="200"/>
        <v>0.5</v>
      </c>
      <c r="AF930">
        <f t="shared" si="201"/>
        <v>0.5</v>
      </c>
      <c r="AG930">
        <f t="shared" si="202"/>
        <v>0.5</v>
      </c>
      <c r="AH930">
        <f t="shared" si="203"/>
        <v>0.5</v>
      </c>
      <c r="AI930">
        <f t="shared" si="204"/>
        <v>0.25</v>
      </c>
      <c r="AJ930">
        <f t="shared" si="205"/>
        <v>0.25</v>
      </c>
      <c r="AK930">
        <f t="shared" si="206"/>
        <v>0.5</v>
      </c>
      <c r="AL930">
        <f t="shared" si="207"/>
        <v>0.5</v>
      </c>
      <c r="AM930">
        <f t="shared" si="208"/>
        <v>0.5</v>
      </c>
      <c r="AN930" s="6">
        <f t="shared" si="209"/>
        <v>1</v>
      </c>
      <c r="AO930" t="str">
        <f>VLOOKUP(BD_PONDERACIONES[[#This Row],[Comuna]],Tabla3[#All],2,0)</f>
        <v>Cordillera</v>
      </c>
    </row>
    <row r="931" spans="1:41" x14ac:dyDescent="0.35">
      <c r="A931" t="s">
        <v>4525</v>
      </c>
      <c r="B931" t="s">
        <v>4526</v>
      </c>
      <c r="C931" t="s">
        <v>4527</v>
      </c>
      <c r="D931" s="5">
        <v>44651</v>
      </c>
      <c r="E931" s="5">
        <v>44637</v>
      </c>
      <c r="F931" t="s">
        <v>763</v>
      </c>
      <c r="G931" t="s">
        <v>4528</v>
      </c>
      <c r="H931" t="s">
        <v>3800</v>
      </c>
      <c r="J931" t="s">
        <v>756</v>
      </c>
      <c r="K931" t="s">
        <v>756</v>
      </c>
      <c r="L931" t="s">
        <v>757</v>
      </c>
      <c r="M931" t="s">
        <v>757</v>
      </c>
      <c r="N931" t="s">
        <v>756</v>
      </c>
      <c r="O931" t="s">
        <v>756</v>
      </c>
      <c r="P931" t="s">
        <v>758</v>
      </c>
      <c r="Q931" t="s">
        <v>759</v>
      </c>
      <c r="R931" t="s">
        <v>759</v>
      </c>
      <c r="S931" t="s">
        <v>757</v>
      </c>
      <c r="T931" t="s">
        <v>757</v>
      </c>
      <c r="U931" t="s">
        <v>757</v>
      </c>
      <c r="V931" t="s">
        <v>756</v>
      </c>
      <c r="W931" t="s">
        <v>773</v>
      </c>
      <c r="X931" t="s">
        <v>4529</v>
      </c>
      <c r="Y931" t="str">
        <f t="shared" si="196"/>
        <v>marzo</v>
      </c>
      <c r="Z931">
        <f>YEAR(BD_PONDERACIONES[[#This Row],[Fecha Ejecución del Ticket]])</f>
        <v>2022</v>
      </c>
      <c r="AA931" t="str">
        <f t="shared" si="197"/>
        <v>marzo</v>
      </c>
      <c r="AB931">
        <f>YEAR(BD_PONDERACIONES[[#This Row],[Fecha de Inspección]])</f>
        <v>2022</v>
      </c>
      <c r="AC931">
        <f t="shared" si="198"/>
        <v>0.5</v>
      </c>
      <c r="AD931">
        <f t="shared" si="199"/>
        <v>0.5</v>
      </c>
      <c r="AE931">
        <f t="shared" si="200"/>
        <v>0.5</v>
      </c>
      <c r="AF931">
        <f t="shared" si="201"/>
        <v>0.5</v>
      </c>
      <c r="AG931">
        <f t="shared" si="202"/>
        <v>0.5</v>
      </c>
      <c r="AH931">
        <f t="shared" si="203"/>
        <v>0.5</v>
      </c>
      <c r="AI931">
        <f t="shared" si="204"/>
        <v>0.25</v>
      </c>
      <c r="AJ931">
        <f t="shared" si="205"/>
        <v>0.25</v>
      </c>
      <c r="AK931">
        <f t="shared" si="206"/>
        <v>0.5</v>
      </c>
      <c r="AL931">
        <f t="shared" si="207"/>
        <v>0.5</v>
      </c>
      <c r="AM931">
        <f t="shared" si="208"/>
        <v>0</v>
      </c>
      <c r="AN931" s="6">
        <f t="shared" si="209"/>
        <v>0.9</v>
      </c>
      <c r="AO931" t="str">
        <f>VLOOKUP(BD_PONDERACIONES[[#This Row],[Comuna]],Tabla3[#All],2,0)</f>
        <v>Cordillera</v>
      </c>
    </row>
    <row r="932" spans="1:41" x14ac:dyDescent="0.35">
      <c r="A932" t="s">
        <v>4530</v>
      </c>
      <c r="B932" t="s">
        <v>4531</v>
      </c>
      <c r="C932" t="s">
        <v>4532</v>
      </c>
      <c r="D932" s="5">
        <v>44651</v>
      </c>
      <c r="E932" s="5">
        <v>44643</v>
      </c>
      <c r="F932" t="s">
        <v>763</v>
      </c>
      <c r="G932" t="s">
        <v>4533</v>
      </c>
      <c r="H932" t="s">
        <v>3795</v>
      </c>
      <c r="J932" t="s">
        <v>756</v>
      </c>
      <c r="K932" t="s">
        <v>756</v>
      </c>
      <c r="L932" t="s">
        <v>757</v>
      </c>
      <c r="M932" t="s">
        <v>757</v>
      </c>
      <c r="N932" t="s">
        <v>756</v>
      </c>
      <c r="O932" t="s">
        <v>756</v>
      </c>
      <c r="P932" t="s">
        <v>758</v>
      </c>
      <c r="Q932" t="s">
        <v>759</v>
      </c>
      <c r="R932" t="s">
        <v>759</v>
      </c>
      <c r="S932" t="s">
        <v>757</v>
      </c>
      <c r="T932" t="s">
        <v>757</v>
      </c>
      <c r="U932" t="s">
        <v>757</v>
      </c>
      <c r="V932" t="s">
        <v>768</v>
      </c>
      <c r="W932" t="s">
        <v>768</v>
      </c>
      <c r="X932" t="s">
        <v>4426</v>
      </c>
      <c r="Y932" t="str">
        <f t="shared" si="196"/>
        <v>marzo</v>
      </c>
      <c r="Z932">
        <f>YEAR(BD_PONDERACIONES[[#This Row],[Fecha Ejecución del Ticket]])</f>
        <v>2022</v>
      </c>
      <c r="AA932" t="str">
        <f t="shared" si="197"/>
        <v>marzo</v>
      </c>
      <c r="AB932">
        <f>YEAR(BD_PONDERACIONES[[#This Row],[Fecha de Inspección]])</f>
        <v>2022</v>
      </c>
      <c r="AC932">
        <f t="shared" si="198"/>
        <v>0.5</v>
      </c>
      <c r="AD932">
        <f t="shared" si="199"/>
        <v>0.5</v>
      </c>
      <c r="AE932">
        <f t="shared" si="200"/>
        <v>0.5</v>
      </c>
      <c r="AF932">
        <f t="shared" si="201"/>
        <v>0.5</v>
      </c>
      <c r="AG932">
        <f t="shared" si="202"/>
        <v>0.5</v>
      </c>
      <c r="AH932">
        <f t="shared" si="203"/>
        <v>0.5</v>
      </c>
      <c r="AI932">
        <f t="shared" si="204"/>
        <v>0.25</v>
      </c>
      <c r="AJ932">
        <f t="shared" si="205"/>
        <v>0.25</v>
      </c>
      <c r="AK932">
        <f t="shared" si="206"/>
        <v>0.5</v>
      </c>
      <c r="AL932">
        <f t="shared" si="207"/>
        <v>0.17499999999999999</v>
      </c>
      <c r="AM932">
        <f t="shared" si="208"/>
        <v>0.17499999999999999</v>
      </c>
      <c r="AN932" s="6">
        <f t="shared" si="209"/>
        <v>0.87</v>
      </c>
      <c r="AO932" t="str">
        <f>VLOOKUP(BD_PONDERACIONES[[#This Row],[Comuna]],Tabla3[#All],2,0)</f>
        <v>Cordillera</v>
      </c>
    </row>
    <row r="933" spans="1:41" x14ac:dyDescent="0.35">
      <c r="A933" t="s">
        <v>4534</v>
      </c>
      <c r="B933" t="s">
        <v>4535</v>
      </c>
      <c r="C933" t="s">
        <v>4536</v>
      </c>
      <c r="D933" s="5">
        <v>44651</v>
      </c>
      <c r="E933" s="5">
        <v>44642</v>
      </c>
      <c r="F933" t="s">
        <v>763</v>
      </c>
      <c r="G933" t="s">
        <v>4537</v>
      </c>
      <c r="H933" t="s">
        <v>3795</v>
      </c>
      <c r="J933" t="s">
        <v>756</v>
      </c>
      <c r="K933" t="s">
        <v>756</v>
      </c>
      <c r="L933" t="s">
        <v>757</v>
      </c>
      <c r="M933" t="s">
        <v>757</v>
      </c>
      <c r="N933" t="s">
        <v>756</v>
      </c>
      <c r="O933" t="s">
        <v>756</v>
      </c>
      <c r="P933" t="s">
        <v>758</v>
      </c>
      <c r="Q933" t="s">
        <v>759</v>
      </c>
      <c r="R933" t="s">
        <v>759</v>
      </c>
      <c r="S933" t="s">
        <v>757</v>
      </c>
      <c r="T933" t="s">
        <v>757</v>
      </c>
      <c r="U933" t="s">
        <v>757</v>
      </c>
      <c r="V933" t="s">
        <v>756</v>
      </c>
      <c r="W933" t="s">
        <v>756</v>
      </c>
      <c r="X933" t="s">
        <v>4538</v>
      </c>
      <c r="Y933" t="str">
        <f t="shared" si="196"/>
        <v>marzo</v>
      </c>
      <c r="Z933">
        <f>YEAR(BD_PONDERACIONES[[#This Row],[Fecha Ejecución del Ticket]])</f>
        <v>2022</v>
      </c>
      <c r="AA933" t="str">
        <f t="shared" si="197"/>
        <v>marzo</v>
      </c>
      <c r="AB933">
        <f>YEAR(BD_PONDERACIONES[[#This Row],[Fecha de Inspección]])</f>
        <v>2022</v>
      </c>
      <c r="AC933">
        <f t="shared" si="198"/>
        <v>0.5</v>
      </c>
      <c r="AD933">
        <f t="shared" si="199"/>
        <v>0.5</v>
      </c>
      <c r="AE933">
        <f t="shared" si="200"/>
        <v>0.5</v>
      </c>
      <c r="AF933">
        <f t="shared" si="201"/>
        <v>0.5</v>
      </c>
      <c r="AG933">
        <f t="shared" si="202"/>
        <v>0.5</v>
      </c>
      <c r="AH933">
        <f t="shared" si="203"/>
        <v>0.5</v>
      </c>
      <c r="AI933">
        <f t="shared" si="204"/>
        <v>0.25</v>
      </c>
      <c r="AJ933">
        <f t="shared" si="205"/>
        <v>0.25</v>
      </c>
      <c r="AK933">
        <f t="shared" si="206"/>
        <v>0.5</v>
      </c>
      <c r="AL933">
        <f t="shared" si="207"/>
        <v>0.5</v>
      </c>
      <c r="AM933">
        <f t="shared" si="208"/>
        <v>0.5</v>
      </c>
      <c r="AN933" s="6">
        <f t="shared" si="209"/>
        <v>1</v>
      </c>
      <c r="AO933" t="str">
        <f>VLOOKUP(BD_PONDERACIONES[[#This Row],[Comuna]],Tabla3[#All],2,0)</f>
        <v>Cordillera</v>
      </c>
    </row>
    <row r="934" spans="1:41" x14ac:dyDescent="0.35">
      <c r="A934" t="s">
        <v>4539</v>
      </c>
      <c r="B934" t="s">
        <v>4540</v>
      </c>
      <c r="C934" t="s">
        <v>4541</v>
      </c>
      <c r="D934" s="5">
        <v>44651</v>
      </c>
      <c r="E934" s="5">
        <v>44644</v>
      </c>
      <c r="F934" t="s">
        <v>753</v>
      </c>
      <c r="G934" t="s">
        <v>4542</v>
      </c>
      <c r="H934" t="s">
        <v>2860</v>
      </c>
      <c r="J934" t="s">
        <v>756</v>
      </c>
      <c r="K934" t="s">
        <v>756</v>
      </c>
      <c r="L934" t="s">
        <v>757</v>
      </c>
      <c r="M934" t="s">
        <v>757</v>
      </c>
      <c r="N934" t="s">
        <v>756</v>
      </c>
      <c r="O934" t="s">
        <v>756</v>
      </c>
      <c r="P934" t="s">
        <v>758</v>
      </c>
      <c r="Q934" t="s">
        <v>759</v>
      </c>
      <c r="R934" t="s">
        <v>759</v>
      </c>
      <c r="S934" t="s">
        <v>757</v>
      </c>
      <c r="T934" t="s">
        <v>757</v>
      </c>
      <c r="U934" t="s">
        <v>757</v>
      </c>
      <c r="V934" t="s">
        <v>756</v>
      </c>
      <c r="W934" t="s">
        <v>768</v>
      </c>
      <c r="X934" t="s">
        <v>4543</v>
      </c>
      <c r="Y934" t="str">
        <f t="shared" si="196"/>
        <v>marzo</v>
      </c>
      <c r="Z934">
        <f>YEAR(BD_PONDERACIONES[[#This Row],[Fecha Ejecución del Ticket]])</f>
        <v>2022</v>
      </c>
      <c r="AA934" t="str">
        <f t="shared" si="197"/>
        <v>marzo</v>
      </c>
      <c r="AB934">
        <f>YEAR(BD_PONDERACIONES[[#This Row],[Fecha de Inspección]])</f>
        <v>2022</v>
      </c>
      <c r="AC934">
        <f t="shared" si="198"/>
        <v>0.5</v>
      </c>
      <c r="AD934">
        <f t="shared" si="199"/>
        <v>0.5</v>
      </c>
      <c r="AE934">
        <f t="shared" si="200"/>
        <v>0.5</v>
      </c>
      <c r="AF934">
        <f t="shared" si="201"/>
        <v>0.5</v>
      </c>
      <c r="AG934">
        <f t="shared" si="202"/>
        <v>0.5</v>
      </c>
      <c r="AH934">
        <f t="shared" si="203"/>
        <v>0.5</v>
      </c>
      <c r="AI934">
        <f t="shared" si="204"/>
        <v>0.25</v>
      </c>
      <c r="AJ934">
        <f t="shared" si="205"/>
        <v>0.25</v>
      </c>
      <c r="AK934">
        <f t="shared" si="206"/>
        <v>0.5</v>
      </c>
      <c r="AL934">
        <f t="shared" si="207"/>
        <v>0.5</v>
      </c>
      <c r="AM934">
        <f t="shared" si="208"/>
        <v>0.17499999999999999</v>
      </c>
      <c r="AN934" s="6">
        <f t="shared" si="209"/>
        <v>0.93500000000000005</v>
      </c>
      <c r="AO934" t="str">
        <f>VLOOKUP(BD_PONDERACIONES[[#This Row],[Comuna]],Tabla3[#All],2,0)</f>
        <v>Cordillera</v>
      </c>
    </row>
    <row r="935" spans="1:41" x14ac:dyDescent="0.35">
      <c r="A935" t="s">
        <v>4544</v>
      </c>
      <c r="B935" t="s">
        <v>4545</v>
      </c>
      <c r="C935" t="s">
        <v>4546</v>
      </c>
      <c r="D935" s="5">
        <v>44651</v>
      </c>
      <c r="E935" s="5">
        <v>44632</v>
      </c>
      <c r="F935" t="s">
        <v>753</v>
      </c>
      <c r="G935" t="s">
        <v>4547</v>
      </c>
      <c r="H935" t="s">
        <v>2860</v>
      </c>
      <c r="J935" t="s">
        <v>756</v>
      </c>
      <c r="K935" t="s">
        <v>756</v>
      </c>
      <c r="L935" t="s">
        <v>757</v>
      </c>
      <c r="M935" t="s">
        <v>757</v>
      </c>
      <c r="N935" t="s">
        <v>757</v>
      </c>
      <c r="O935" t="s">
        <v>757</v>
      </c>
      <c r="P935" t="s">
        <v>758</v>
      </c>
      <c r="Q935" t="s">
        <v>759</v>
      </c>
      <c r="R935" t="s">
        <v>759</v>
      </c>
      <c r="S935" t="s">
        <v>757</v>
      </c>
      <c r="T935" t="s">
        <v>757</v>
      </c>
      <c r="U935" t="s">
        <v>757</v>
      </c>
      <c r="V935" t="s">
        <v>756</v>
      </c>
      <c r="W935" t="s">
        <v>756</v>
      </c>
      <c r="X935" t="s">
        <v>885</v>
      </c>
      <c r="Y935" t="str">
        <f t="shared" si="196"/>
        <v>marzo</v>
      </c>
      <c r="Z935">
        <f>YEAR(BD_PONDERACIONES[[#This Row],[Fecha Ejecución del Ticket]])</f>
        <v>2022</v>
      </c>
      <c r="AA935" t="str">
        <f t="shared" si="197"/>
        <v>marzo</v>
      </c>
      <c r="AB935">
        <f>YEAR(BD_PONDERACIONES[[#This Row],[Fecha de Inspección]])</f>
        <v>2022</v>
      </c>
      <c r="AC935">
        <f t="shared" si="198"/>
        <v>0.5</v>
      </c>
      <c r="AD935">
        <f t="shared" si="199"/>
        <v>0.5</v>
      </c>
      <c r="AE935">
        <f t="shared" si="200"/>
        <v>0.5</v>
      </c>
      <c r="AF935">
        <f t="shared" si="201"/>
        <v>0.5</v>
      </c>
      <c r="AG935">
        <f t="shared" si="202"/>
        <v>0.5</v>
      </c>
      <c r="AH935">
        <f t="shared" si="203"/>
        <v>0.5</v>
      </c>
      <c r="AI935">
        <f t="shared" si="204"/>
        <v>0.25</v>
      </c>
      <c r="AJ935">
        <f t="shared" si="205"/>
        <v>0.25</v>
      </c>
      <c r="AK935">
        <f t="shared" si="206"/>
        <v>0.5</v>
      </c>
      <c r="AL935">
        <f t="shared" si="207"/>
        <v>0.5</v>
      </c>
      <c r="AM935">
        <f t="shared" si="208"/>
        <v>0.5</v>
      </c>
      <c r="AN935" s="6">
        <f t="shared" si="209"/>
        <v>1</v>
      </c>
      <c r="AO935" t="str">
        <f>VLOOKUP(BD_PONDERACIONES[[#This Row],[Comuna]],Tabla3[#All],2,0)</f>
        <v>Cordillera</v>
      </c>
    </row>
    <row r="936" spans="1:41" x14ac:dyDescent="0.35">
      <c r="A936" t="s">
        <v>4548</v>
      </c>
      <c r="B936" t="s">
        <v>4549</v>
      </c>
      <c r="C936" t="s">
        <v>4550</v>
      </c>
      <c r="D936" s="5">
        <v>44651</v>
      </c>
      <c r="E936" s="5">
        <v>44638</v>
      </c>
      <c r="F936" t="s">
        <v>763</v>
      </c>
      <c r="G936" t="s">
        <v>4551</v>
      </c>
      <c r="H936" t="s">
        <v>3795</v>
      </c>
      <c r="J936" t="s">
        <v>756</v>
      </c>
      <c r="K936" t="s">
        <v>756</v>
      </c>
      <c r="L936" t="s">
        <v>757</v>
      </c>
      <c r="M936" t="s">
        <v>757</v>
      </c>
      <c r="N936" t="s">
        <v>756</v>
      </c>
      <c r="O936" t="s">
        <v>756</v>
      </c>
      <c r="P936" t="s">
        <v>758</v>
      </c>
      <c r="Q936" t="s">
        <v>759</v>
      </c>
      <c r="R936" t="s">
        <v>759</v>
      </c>
      <c r="S936" t="s">
        <v>757</v>
      </c>
      <c r="T936" t="s">
        <v>757</v>
      </c>
      <c r="U936" t="s">
        <v>757</v>
      </c>
      <c r="V936" t="s">
        <v>756</v>
      </c>
      <c r="W936" t="s">
        <v>756</v>
      </c>
      <c r="X936" t="s">
        <v>4524</v>
      </c>
      <c r="Y936" t="str">
        <f t="shared" si="196"/>
        <v>marzo</v>
      </c>
      <c r="Z936">
        <f>YEAR(BD_PONDERACIONES[[#This Row],[Fecha Ejecución del Ticket]])</f>
        <v>2022</v>
      </c>
      <c r="AA936" t="str">
        <f t="shared" si="197"/>
        <v>marzo</v>
      </c>
      <c r="AB936">
        <f>YEAR(BD_PONDERACIONES[[#This Row],[Fecha de Inspección]])</f>
        <v>2022</v>
      </c>
      <c r="AC936">
        <f t="shared" si="198"/>
        <v>0.5</v>
      </c>
      <c r="AD936">
        <f t="shared" si="199"/>
        <v>0.5</v>
      </c>
      <c r="AE936">
        <f t="shared" si="200"/>
        <v>0.5</v>
      </c>
      <c r="AF936">
        <f t="shared" si="201"/>
        <v>0.5</v>
      </c>
      <c r="AG936">
        <f t="shared" si="202"/>
        <v>0.5</v>
      </c>
      <c r="AH936">
        <f t="shared" si="203"/>
        <v>0.5</v>
      </c>
      <c r="AI936">
        <f t="shared" si="204"/>
        <v>0.25</v>
      </c>
      <c r="AJ936">
        <f t="shared" si="205"/>
        <v>0.25</v>
      </c>
      <c r="AK936">
        <f t="shared" si="206"/>
        <v>0.5</v>
      </c>
      <c r="AL936">
        <f t="shared" si="207"/>
        <v>0.5</v>
      </c>
      <c r="AM936">
        <f t="shared" si="208"/>
        <v>0.5</v>
      </c>
      <c r="AN936" s="6">
        <f t="shared" si="209"/>
        <v>1</v>
      </c>
      <c r="AO936" t="str">
        <f>VLOOKUP(BD_PONDERACIONES[[#This Row],[Comuna]],Tabla3[#All],2,0)</f>
        <v>Cordillera</v>
      </c>
    </row>
    <row r="937" spans="1:41" x14ac:dyDescent="0.35">
      <c r="A937" t="s">
        <v>4552</v>
      </c>
      <c r="B937" t="s">
        <v>4553</v>
      </c>
      <c r="C937" t="s">
        <v>4554</v>
      </c>
      <c r="D937" s="5">
        <v>44651</v>
      </c>
      <c r="E937" s="5">
        <v>44635</v>
      </c>
      <c r="F937" t="s">
        <v>753</v>
      </c>
      <c r="G937" t="s">
        <v>4555</v>
      </c>
      <c r="H937" t="s">
        <v>2860</v>
      </c>
      <c r="J937" t="s">
        <v>756</v>
      </c>
      <c r="K937" t="s">
        <v>756</v>
      </c>
      <c r="L937" t="s">
        <v>757</v>
      </c>
      <c r="M937" t="s">
        <v>757</v>
      </c>
      <c r="N937" t="s">
        <v>756</v>
      </c>
      <c r="O937" t="s">
        <v>756</v>
      </c>
      <c r="P937" t="s">
        <v>758</v>
      </c>
      <c r="Q937" t="s">
        <v>759</v>
      </c>
      <c r="R937" t="s">
        <v>759</v>
      </c>
      <c r="S937" t="s">
        <v>757</v>
      </c>
      <c r="T937" t="s">
        <v>757</v>
      </c>
      <c r="U937" t="s">
        <v>757</v>
      </c>
      <c r="V937" t="s">
        <v>756</v>
      </c>
      <c r="W937" t="s">
        <v>756</v>
      </c>
      <c r="X937" t="s">
        <v>4556</v>
      </c>
      <c r="Y937" t="str">
        <f t="shared" si="196"/>
        <v>marzo</v>
      </c>
      <c r="Z937">
        <f>YEAR(BD_PONDERACIONES[[#This Row],[Fecha Ejecución del Ticket]])</f>
        <v>2022</v>
      </c>
      <c r="AA937" t="str">
        <f t="shared" si="197"/>
        <v>marzo</v>
      </c>
      <c r="AB937">
        <f>YEAR(BD_PONDERACIONES[[#This Row],[Fecha de Inspección]])</f>
        <v>2022</v>
      </c>
      <c r="AC937">
        <f t="shared" si="198"/>
        <v>0.5</v>
      </c>
      <c r="AD937">
        <f t="shared" si="199"/>
        <v>0.5</v>
      </c>
      <c r="AE937">
        <f t="shared" si="200"/>
        <v>0.5</v>
      </c>
      <c r="AF937">
        <f t="shared" si="201"/>
        <v>0.5</v>
      </c>
      <c r="AG937">
        <f t="shared" si="202"/>
        <v>0.5</v>
      </c>
      <c r="AH937">
        <f t="shared" si="203"/>
        <v>0.5</v>
      </c>
      <c r="AI937">
        <f t="shared" si="204"/>
        <v>0.25</v>
      </c>
      <c r="AJ937">
        <f t="shared" si="205"/>
        <v>0.25</v>
      </c>
      <c r="AK937">
        <f t="shared" si="206"/>
        <v>0.5</v>
      </c>
      <c r="AL937">
        <f t="shared" si="207"/>
        <v>0.5</v>
      </c>
      <c r="AM937">
        <f t="shared" si="208"/>
        <v>0.5</v>
      </c>
      <c r="AN937" s="6">
        <f t="shared" si="209"/>
        <v>1</v>
      </c>
      <c r="AO937" t="str">
        <f>VLOOKUP(BD_PONDERACIONES[[#This Row],[Comuna]],Tabla3[#All],2,0)</f>
        <v>Cordillera</v>
      </c>
    </row>
    <row r="938" spans="1:41" x14ac:dyDescent="0.35">
      <c r="A938" t="s">
        <v>4557</v>
      </c>
      <c r="B938" t="s">
        <v>4558</v>
      </c>
      <c r="C938" t="s">
        <v>4559</v>
      </c>
      <c r="D938" s="5">
        <v>44651</v>
      </c>
      <c r="E938" s="5">
        <v>44631</v>
      </c>
      <c r="F938" t="s">
        <v>753</v>
      </c>
      <c r="G938" t="s">
        <v>4560</v>
      </c>
      <c r="H938" t="s">
        <v>2860</v>
      </c>
      <c r="J938" t="s">
        <v>756</v>
      </c>
      <c r="K938" t="s">
        <v>756</v>
      </c>
      <c r="L938" t="s">
        <v>757</v>
      </c>
      <c r="M938" t="s">
        <v>757</v>
      </c>
      <c r="N938" t="s">
        <v>756</v>
      </c>
      <c r="O938" t="s">
        <v>756</v>
      </c>
      <c r="P938" t="s">
        <v>758</v>
      </c>
      <c r="Q938" t="s">
        <v>759</v>
      </c>
      <c r="R938" t="s">
        <v>759</v>
      </c>
      <c r="S938" t="s">
        <v>757</v>
      </c>
      <c r="T938" t="s">
        <v>757</v>
      </c>
      <c r="U938" t="s">
        <v>757</v>
      </c>
      <c r="V938" t="s">
        <v>773</v>
      </c>
      <c r="W938" t="s">
        <v>756</v>
      </c>
      <c r="X938" t="s">
        <v>4561</v>
      </c>
      <c r="Y938" t="str">
        <f t="shared" si="196"/>
        <v>marzo</v>
      </c>
      <c r="Z938">
        <f>YEAR(BD_PONDERACIONES[[#This Row],[Fecha Ejecución del Ticket]])</f>
        <v>2022</v>
      </c>
      <c r="AA938" t="str">
        <f t="shared" si="197"/>
        <v>marzo</v>
      </c>
      <c r="AB938">
        <f>YEAR(BD_PONDERACIONES[[#This Row],[Fecha de Inspección]])</f>
        <v>2022</v>
      </c>
      <c r="AC938">
        <f t="shared" si="198"/>
        <v>0.5</v>
      </c>
      <c r="AD938">
        <f t="shared" si="199"/>
        <v>0.5</v>
      </c>
      <c r="AE938">
        <f t="shared" si="200"/>
        <v>0.5</v>
      </c>
      <c r="AF938">
        <f t="shared" si="201"/>
        <v>0.5</v>
      </c>
      <c r="AG938">
        <f t="shared" si="202"/>
        <v>0.5</v>
      </c>
      <c r="AH938">
        <f t="shared" si="203"/>
        <v>0.5</v>
      </c>
      <c r="AI938">
        <f t="shared" si="204"/>
        <v>0.25</v>
      </c>
      <c r="AJ938">
        <f t="shared" si="205"/>
        <v>0.25</v>
      </c>
      <c r="AK938">
        <f t="shared" si="206"/>
        <v>0.5</v>
      </c>
      <c r="AL938">
        <f t="shared" si="207"/>
        <v>0</v>
      </c>
      <c r="AM938">
        <f t="shared" si="208"/>
        <v>0.5</v>
      </c>
      <c r="AN938" s="6">
        <f t="shared" si="209"/>
        <v>0.9</v>
      </c>
      <c r="AO938" t="str">
        <f>VLOOKUP(BD_PONDERACIONES[[#This Row],[Comuna]],Tabla3[#All],2,0)</f>
        <v>Cordillera</v>
      </c>
    </row>
    <row r="939" spans="1:41" x14ac:dyDescent="0.35">
      <c r="A939" t="s">
        <v>4562</v>
      </c>
      <c r="B939" t="s">
        <v>4563</v>
      </c>
      <c r="C939" t="s">
        <v>4564</v>
      </c>
      <c r="D939" s="5">
        <v>44651</v>
      </c>
      <c r="E939" s="5">
        <v>44639</v>
      </c>
      <c r="F939" t="s">
        <v>753</v>
      </c>
      <c r="G939" t="s">
        <v>4565</v>
      </c>
      <c r="H939" t="s">
        <v>2860</v>
      </c>
      <c r="J939" t="s">
        <v>756</v>
      </c>
      <c r="K939" t="s">
        <v>768</v>
      </c>
      <c r="L939" t="s">
        <v>773</v>
      </c>
      <c r="M939" t="s">
        <v>773</v>
      </c>
      <c r="N939" t="s">
        <v>756</v>
      </c>
      <c r="O939" t="s">
        <v>768</v>
      </c>
      <c r="P939" t="s">
        <v>758</v>
      </c>
      <c r="Q939" t="s">
        <v>759</v>
      </c>
      <c r="R939" t="s">
        <v>759</v>
      </c>
      <c r="S939" t="s">
        <v>757</v>
      </c>
      <c r="T939" t="s">
        <v>757</v>
      </c>
      <c r="U939" t="s">
        <v>757</v>
      </c>
      <c r="V939" t="s">
        <v>756</v>
      </c>
      <c r="W939" t="s">
        <v>773</v>
      </c>
      <c r="X939" t="s">
        <v>4566</v>
      </c>
      <c r="Y939" t="str">
        <f t="shared" si="196"/>
        <v>marzo</v>
      </c>
      <c r="Z939">
        <f>YEAR(BD_PONDERACIONES[[#This Row],[Fecha Ejecución del Ticket]])</f>
        <v>2022</v>
      </c>
      <c r="AA939" t="str">
        <f t="shared" si="197"/>
        <v>marzo</v>
      </c>
      <c r="AB939">
        <f>YEAR(BD_PONDERACIONES[[#This Row],[Fecha de Inspección]])</f>
        <v>2022</v>
      </c>
      <c r="AC939">
        <f t="shared" si="198"/>
        <v>0.5</v>
      </c>
      <c r="AD939">
        <f t="shared" si="199"/>
        <v>0</v>
      </c>
      <c r="AE939">
        <f t="shared" si="200"/>
        <v>0</v>
      </c>
      <c r="AF939">
        <f t="shared" si="201"/>
        <v>0</v>
      </c>
      <c r="AG939">
        <f t="shared" si="202"/>
        <v>0.5</v>
      </c>
      <c r="AH939">
        <f t="shared" si="203"/>
        <v>0.17499999999999999</v>
      </c>
      <c r="AI939">
        <f t="shared" si="204"/>
        <v>0.25</v>
      </c>
      <c r="AJ939">
        <f t="shared" si="205"/>
        <v>0.25</v>
      </c>
      <c r="AK939">
        <f t="shared" si="206"/>
        <v>0.5</v>
      </c>
      <c r="AL939">
        <f t="shared" si="207"/>
        <v>0.5</v>
      </c>
      <c r="AM939">
        <f t="shared" si="208"/>
        <v>0</v>
      </c>
      <c r="AN939" s="6">
        <f t="shared" si="209"/>
        <v>0.45125000000000004</v>
      </c>
      <c r="AO939" t="str">
        <f>VLOOKUP(BD_PONDERACIONES[[#This Row],[Comuna]],Tabla3[#All],2,0)</f>
        <v>Cordillera</v>
      </c>
    </row>
    <row r="940" spans="1:41" x14ac:dyDescent="0.35">
      <c r="A940" t="s">
        <v>4567</v>
      </c>
      <c r="B940" t="s">
        <v>4568</v>
      </c>
      <c r="C940" t="s">
        <v>4569</v>
      </c>
      <c r="D940" s="5">
        <v>44651</v>
      </c>
      <c r="E940" s="5">
        <v>44642</v>
      </c>
      <c r="F940" t="s">
        <v>753</v>
      </c>
      <c r="G940" t="s">
        <v>4570</v>
      </c>
      <c r="H940" t="s">
        <v>2860</v>
      </c>
      <c r="J940" t="s">
        <v>756</v>
      </c>
      <c r="K940" t="s">
        <v>756</v>
      </c>
      <c r="L940" t="s">
        <v>773</v>
      </c>
      <c r="M940" t="s">
        <v>773</v>
      </c>
      <c r="N940" t="s">
        <v>756</v>
      </c>
      <c r="O940" t="s">
        <v>756</v>
      </c>
      <c r="P940" t="s">
        <v>758</v>
      </c>
      <c r="Q940" t="s">
        <v>759</v>
      </c>
      <c r="R940" t="s">
        <v>759</v>
      </c>
      <c r="S940" t="s">
        <v>757</v>
      </c>
      <c r="T940" t="s">
        <v>757</v>
      </c>
      <c r="U940" t="s">
        <v>757</v>
      </c>
      <c r="V940" t="s">
        <v>756</v>
      </c>
      <c r="W940" t="s">
        <v>773</v>
      </c>
      <c r="X940" t="s">
        <v>4571</v>
      </c>
      <c r="Y940" t="str">
        <f t="shared" si="196"/>
        <v>marzo</v>
      </c>
      <c r="Z940">
        <f>YEAR(BD_PONDERACIONES[[#This Row],[Fecha Ejecución del Ticket]])</f>
        <v>2022</v>
      </c>
      <c r="AA940" t="str">
        <f t="shared" si="197"/>
        <v>marzo</v>
      </c>
      <c r="AB940">
        <f>YEAR(BD_PONDERACIONES[[#This Row],[Fecha de Inspección]])</f>
        <v>2022</v>
      </c>
      <c r="AC940">
        <f t="shared" si="198"/>
        <v>0.5</v>
      </c>
      <c r="AD940">
        <f t="shared" si="199"/>
        <v>0.5</v>
      </c>
      <c r="AE940">
        <f t="shared" si="200"/>
        <v>0</v>
      </c>
      <c r="AF940">
        <f t="shared" si="201"/>
        <v>0</v>
      </c>
      <c r="AG940">
        <f t="shared" si="202"/>
        <v>0.5</v>
      </c>
      <c r="AH940">
        <f t="shared" si="203"/>
        <v>0.5</v>
      </c>
      <c r="AI940">
        <f t="shared" si="204"/>
        <v>0.25</v>
      </c>
      <c r="AJ940">
        <f t="shared" si="205"/>
        <v>0.25</v>
      </c>
      <c r="AK940">
        <f t="shared" si="206"/>
        <v>0.5</v>
      </c>
      <c r="AL940">
        <f t="shared" si="207"/>
        <v>0.5</v>
      </c>
      <c r="AM940">
        <f t="shared" si="208"/>
        <v>0</v>
      </c>
      <c r="AN940" s="6">
        <f t="shared" si="209"/>
        <v>0.6</v>
      </c>
      <c r="AO940" t="str">
        <f>VLOOKUP(BD_PONDERACIONES[[#This Row],[Comuna]],Tabla3[#All],2,0)</f>
        <v>Cordillera</v>
      </c>
    </row>
    <row r="941" spans="1:41" x14ac:dyDescent="0.35">
      <c r="A941" t="s">
        <v>4470</v>
      </c>
      <c r="B941" t="s">
        <v>4471</v>
      </c>
      <c r="C941" t="s">
        <v>4472</v>
      </c>
      <c r="D941" s="5">
        <v>44652</v>
      </c>
      <c r="E941" s="5">
        <v>44635</v>
      </c>
      <c r="F941" t="s">
        <v>753</v>
      </c>
      <c r="G941" t="s">
        <v>4473</v>
      </c>
      <c r="H941" t="s">
        <v>2860</v>
      </c>
      <c r="J941" t="s">
        <v>756</v>
      </c>
      <c r="K941" t="s">
        <v>756</v>
      </c>
      <c r="L941" t="s">
        <v>757</v>
      </c>
      <c r="M941" t="s">
        <v>757</v>
      </c>
      <c r="N941" t="s">
        <v>756</v>
      </c>
      <c r="O941" t="s">
        <v>756</v>
      </c>
      <c r="P941" t="s">
        <v>758</v>
      </c>
      <c r="Q941" t="s">
        <v>759</v>
      </c>
      <c r="R941" t="s">
        <v>759</v>
      </c>
      <c r="S941" t="s">
        <v>757</v>
      </c>
      <c r="T941" t="s">
        <v>757</v>
      </c>
      <c r="U941" t="s">
        <v>757</v>
      </c>
      <c r="V941" t="s">
        <v>756</v>
      </c>
      <c r="W941" t="s">
        <v>756</v>
      </c>
      <c r="X941" t="s">
        <v>4474</v>
      </c>
      <c r="Y941" t="str">
        <f t="shared" si="196"/>
        <v>marzo</v>
      </c>
      <c r="Z941">
        <f>YEAR(BD_PONDERACIONES[[#This Row],[Fecha Ejecución del Ticket]])</f>
        <v>2022</v>
      </c>
      <c r="AA941" t="str">
        <f t="shared" si="197"/>
        <v>abril</v>
      </c>
      <c r="AB941">
        <f>YEAR(BD_PONDERACIONES[[#This Row],[Fecha de Inspección]])</f>
        <v>2022</v>
      </c>
      <c r="AC941">
        <f t="shared" si="198"/>
        <v>0.5</v>
      </c>
      <c r="AD941">
        <f t="shared" si="199"/>
        <v>0.5</v>
      </c>
      <c r="AE941">
        <f t="shared" si="200"/>
        <v>0.5</v>
      </c>
      <c r="AF941">
        <f t="shared" si="201"/>
        <v>0.5</v>
      </c>
      <c r="AG941">
        <f t="shared" si="202"/>
        <v>0.5</v>
      </c>
      <c r="AH941">
        <f t="shared" si="203"/>
        <v>0.5</v>
      </c>
      <c r="AI941">
        <f t="shared" si="204"/>
        <v>0.25</v>
      </c>
      <c r="AJ941">
        <f t="shared" si="205"/>
        <v>0.25</v>
      </c>
      <c r="AK941">
        <f t="shared" si="206"/>
        <v>0.5</v>
      </c>
      <c r="AL941">
        <f t="shared" si="207"/>
        <v>0.5</v>
      </c>
      <c r="AM941">
        <f t="shared" si="208"/>
        <v>0.5</v>
      </c>
      <c r="AN941" s="6">
        <f t="shared" si="209"/>
        <v>1</v>
      </c>
      <c r="AO941" t="str">
        <f>VLOOKUP(BD_PONDERACIONES[[#This Row],[Comuna]],Tabla3[#All],2,0)</f>
        <v>Cordillera</v>
      </c>
    </row>
    <row r="942" spans="1:41" x14ac:dyDescent="0.35">
      <c r="A942" t="s">
        <v>4475</v>
      </c>
      <c r="B942" t="s">
        <v>4476</v>
      </c>
      <c r="C942" t="s">
        <v>4477</v>
      </c>
      <c r="D942" s="5">
        <v>44652</v>
      </c>
      <c r="E942" s="5">
        <v>44644</v>
      </c>
      <c r="F942" t="s">
        <v>763</v>
      </c>
      <c r="G942" t="s">
        <v>4478</v>
      </c>
      <c r="H942" t="s">
        <v>3800</v>
      </c>
      <c r="J942" t="s">
        <v>756</v>
      </c>
      <c r="K942" t="s">
        <v>756</v>
      </c>
      <c r="L942" t="s">
        <v>757</v>
      </c>
      <c r="M942" t="s">
        <v>757</v>
      </c>
      <c r="N942" t="s">
        <v>756</v>
      </c>
      <c r="O942" t="s">
        <v>756</v>
      </c>
      <c r="P942" t="s">
        <v>758</v>
      </c>
      <c r="Q942" t="s">
        <v>759</v>
      </c>
      <c r="R942" t="s">
        <v>759</v>
      </c>
      <c r="S942" t="s">
        <v>757</v>
      </c>
      <c r="T942" t="s">
        <v>757</v>
      </c>
      <c r="U942" t="s">
        <v>757</v>
      </c>
      <c r="V942" t="s">
        <v>756</v>
      </c>
      <c r="W942" t="s">
        <v>773</v>
      </c>
      <c r="X942" t="s">
        <v>4479</v>
      </c>
      <c r="Y942" t="str">
        <f t="shared" si="196"/>
        <v>marzo</v>
      </c>
      <c r="Z942">
        <f>YEAR(BD_PONDERACIONES[[#This Row],[Fecha Ejecución del Ticket]])</f>
        <v>2022</v>
      </c>
      <c r="AA942" t="str">
        <f t="shared" si="197"/>
        <v>abril</v>
      </c>
      <c r="AB942">
        <f>YEAR(BD_PONDERACIONES[[#This Row],[Fecha de Inspección]])</f>
        <v>2022</v>
      </c>
      <c r="AC942">
        <f t="shared" si="198"/>
        <v>0.5</v>
      </c>
      <c r="AD942">
        <f t="shared" si="199"/>
        <v>0.5</v>
      </c>
      <c r="AE942">
        <f t="shared" si="200"/>
        <v>0.5</v>
      </c>
      <c r="AF942">
        <f t="shared" si="201"/>
        <v>0.5</v>
      </c>
      <c r="AG942">
        <f t="shared" si="202"/>
        <v>0.5</v>
      </c>
      <c r="AH942">
        <f t="shared" si="203"/>
        <v>0.5</v>
      </c>
      <c r="AI942">
        <f t="shared" si="204"/>
        <v>0.25</v>
      </c>
      <c r="AJ942">
        <f t="shared" si="205"/>
        <v>0.25</v>
      </c>
      <c r="AK942">
        <f t="shared" si="206"/>
        <v>0.5</v>
      </c>
      <c r="AL942">
        <f t="shared" si="207"/>
        <v>0.5</v>
      </c>
      <c r="AM942">
        <f t="shared" si="208"/>
        <v>0</v>
      </c>
      <c r="AN942" s="6">
        <f t="shared" si="209"/>
        <v>0.9</v>
      </c>
      <c r="AO942" t="str">
        <f>VLOOKUP(BD_PONDERACIONES[[#This Row],[Comuna]],Tabla3[#All],2,0)</f>
        <v>Cordillera</v>
      </c>
    </row>
    <row r="943" spans="1:41" x14ac:dyDescent="0.35">
      <c r="A943" t="s">
        <v>4480</v>
      </c>
      <c r="B943" t="s">
        <v>4481</v>
      </c>
      <c r="C943" t="s">
        <v>4482</v>
      </c>
      <c r="D943" s="5">
        <v>44652</v>
      </c>
      <c r="E943" s="5">
        <v>44642</v>
      </c>
      <c r="F943" t="s">
        <v>753</v>
      </c>
      <c r="G943" t="s">
        <v>4483</v>
      </c>
      <c r="H943" t="s">
        <v>2860</v>
      </c>
      <c r="J943" t="s">
        <v>756</v>
      </c>
      <c r="K943" t="s">
        <v>756</v>
      </c>
      <c r="L943" t="s">
        <v>757</v>
      </c>
      <c r="M943" t="s">
        <v>757</v>
      </c>
      <c r="N943" t="s">
        <v>756</v>
      </c>
      <c r="O943" t="s">
        <v>756</v>
      </c>
      <c r="P943" t="s">
        <v>765</v>
      </c>
      <c r="Q943" t="s">
        <v>759</v>
      </c>
      <c r="R943" t="s">
        <v>759</v>
      </c>
      <c r="S943" t="s">
        <v>756</v>
      </c>
      <c r="T943" t="s">
        <v>756</v>
      </c>
      <c r="U943" t="s">
        <v>756</v>
      </c>
      <c r="V943" t="s">
        <v>756</v>
      </c>
      <c r="W943" t="s">
        <v>773</v>
      </c>
      <c r="X943" t="s">
        <v>4484</v>
      </c>
      <c r="Y943" t="str">
        <f t="shared" si="196"/>
        <v>marzo</v>
      </c>
      <c r="Z943">
        <f>YEAR(BD_PONDERACIONES[[#This Row],[Fecha Ejecución del Ticket]])</f>
        <v>2022</v>
      </c>
      <c r="AA943" t="str">
        <f t="shared" si="197"/>
        <v>abril</v>
      </c>
      <c r="AB943">
        <f>YEAR(BD_PONDERACIONES[[#This Row],[Fecha de Inspección]])</f>
        <v>2022</v>
      </c>
      <c r="AC943">
        <f t="shared" si="198"/>
        <v>0.5</v>
      </c>
      <c r="AD943">
        <f t="shared" si="199"/>
        <v>0.5</v>
      </c>
      <c r="AE943">
        <f t="shared" si="200"/>
        <v>0.5</v>
      </c>
      <c r="AF943">
        <f t="shared" si="201"/>
        <v>0.5</v>
      </c>
      <c r="AG943">
        <f t="shared" si="202"/>
        <v>0.5</v>
      </c>
      <c r="AH943">
        <f t="shared" si="203"/>
        <v>0.5</v>
      </c>
      <c r="AI943">
        <f t="shared" si="204"/>
        <v>0.25</v>
      </c>
      <c r="AJ943">
        <f t="shared" si="205"/>
        <v>0.25</v>
      </c>
      <c r="AK943">
        <f t="shared" si="206"/>
        <v>0.5</v>
      </c>
      <c r="AL943">
        <f t="shared" si="207"/>
        <v>0.5</v>
      </c>
      <c r="AM943">
        <f t="shared" si="208"/>
        <v>0</v>
      </c>
      <c r="AN943" s="6">
        <f t="shared" si="209"/>
        <v>0.9</v>
      </c>
      <c r="AO943" t="str">
        <f>VLOOKUP(BD_PONDERACIONES[[#This Row],[Comuna]],Tabla3[#All],2,0)</f>
        <v>Cordillera</v>
      </c>
    </row>
    <row r="944" spans="1:41" x14ac:dyDescent="0.35">
      <c r="A944" t="s">
        <v>4485</v>
      </c>
      <c r="B944" t="s">
        <v>4486</v>
      </c>
      <c r="C944" t="s">
        <v>4487</v>
      </c>
      <c r="D944" s="5">
        <v>44652</v>
      </c>
      <c r="E944" s="5">
        <v>44639</v>
      </c>
      <c r="F944" t="s">
        <v>753</v>
      </c>
      <c r="G944" t="s">
        <v>4488</v>
      </c>
      <c r="H944" t="s">
        <v>2860</v>
      </c>
      <c r="J944" t="s">
        <v>756</v>
      </c>
      <c r="K944" t="s">
        <v>756</v>
      </c>
      <c r="L944" t="s">
        <v>757</v>
      </c>
      <c r="M944" t="s">
        <v>757</v>
      </c>
      <c r="N944" t="s">
        <v>756</v>
      </c>
      <c r="O944" t="s">
        <v>756</v>
      </c>
      <c r="P944" t="s">
        <v>758</v>
      </c>
      <c r="Q944" t="s">
        <v>759</v>
      </c>
      <c r="R944" t="s">
        <v>759</v>
      </c>
      <c r="S944" t="s">
        <v>757</v>
      </c>
      <c r="T944" t="s">
        <v>757</v>
      </c>
      <c r="U944" t="s">
        <v>757</v>
      </c>
      <c r="V944" t="s">
        <v>768</v>
      </c>
      <c r="W944" t="s">
        <v>773</v>
      </c>
      <c r="X944" t="s">
        <v>885</v>
      </c>
      <c r="Y944" t="str">
        <f t="shared" si="196"/>
        <v>marzo</v>
      </c>
      <c r="Z944">
        <f>YEAR(BD_PONDERACIONES[[#This Row],[Fecha Ejecución del Ticket]])</f>
        <v>2022</v>
      </c>
      <c r="AA944" t="str">
        <f t="shared" si="197"/>
        <v>abril</v>
      </c>
      <c r="AB944">
        <f>YEAR(BD_PONDERACIONES[[#This Row],[Fecha de Inspección]])</f>
        <v>2022</v>
      </c>
      <c r="AC944">
        <f t="shared" si="198"/>
        <v>0.5</v>
      </c>
      <c r="AD944">
        <f t="shared" si="199"/>
        <v>0.5</v>
      </c>
      <c r="AE944">
        <f t="shared" si="200"/>
        <v>0.5</v>
      </c>
      <c r="AF944">
        <f t="shared" si="201"/>
        <v>0.5</v>
      </c>
      <c r="AG944">
        <f t="shared" si="202"/>
        <v>0.5</v>
      </c>
      <c r="AH944">
        <f t="shared" si="203"/>
        <v>0.5</v>
      </c>
      <c r="AI944">
        <f t="shared" si="204"/>
        <v>0.25</v>
      </c>
      <c r="AJ944">
        <f t="shared" si="205"/>
        <v>0.25</v>
      </c>
      <c r="AK944">
        <f t="shared" si="206"/>
        <v>0.5</v>
      </c>
      <c r="AL944">
        <f t="shared" si="207"/>
        <v>0.17499999999999999</v>
      </c>
      <c r="AM944">
        <f t="shared" si="208"/>
        <v>0</v>
      </c>
      <c r="AN944" s="6">
        <f t="shared" si="209"/>
        <v>0.83500000000000008</v>
      </c>
      <c r="AO944" t="str">
        <f>VLOOKUP(BD_PONDERACIONES[[#This Row],[Comuna]],Tabla3[#All],2,0)</f>
        <v>Cordillera</v>
      </c>
    </row>
    <row r="945" spans="1:41" x14ac:dyDescent="0.35">
      <c r="A945" t="s">
        <v>4489</v>
      </c>
      <c r="B945" t="s">
        <v>4490</v>
      </c>
      <c r="C945" t="s">
        <v>4491</v>
      </c>
      <c r="D945" s="5">
        <v>44652</v>
      </c>
      <c r="E945" s="5">
        <v>44638</v>
      </c>
      <c r="F945" t="s">
        <v>763</v>
      </c>
      <c r="G945" t="s">
        <v>4492</v>
      </c>
      <c r="H945" t="s">
        <v>3800</v>
      </c>
      <c r="J945" t="s">
        <v>756</v>
      </c>
      <c r="K945" t="s">
        <v>756</v>
      </c>
      <c r="L945" t="s">
        <v>757</v>
      </c>
      <c r="M945" t="s">
        <v>757</v>
      </c>
      <c r="N945" t="s">
        <v>756</v>
      </c>
      <c r="O945" t="s">
        <v>756</v>
      </c>
      <c r="P945" t="s">
        <v>758</v>
      </c>
      <c r="Q945" t="s">
        <v>759</v>
      </c>
      <c r="R945" t="s">
        <v>759</v>
      </c>
      <c r="S945" t="s">
        <v>757</v>
      </c>
      <c r="T945" t="s">
        <v>757</v>
      </c>
      <c r="U945" t="s">
        <v>757</v>
      </c>
      <c r="V945" t="s">
        <v>756</v>
      </c>
      <c r="W945" t="s">
        <v>756</v>
      </c>
      <c r="X945" t="s">
        <v>804</v>
      </c>
      <c r="Y945" t="str">
        <f t="shared" si="196"/>
        <v>marzo</v>
      </c>
      <c r="Z945">
        <f>YEAR(BD_PONDERACIONES[[#This Row],[Fecha Ejecución del Ticket]])</f>
        <v>2022</v>
      </c>
      <c r="AA945" t="str">
        <f t="shared" si="197"/>
        <v>abril</v>
      </c>
      <c r="AB945">
        <f>YEAR(BD_PONDERACIONES[[#This Row],[Fecha de Inspección]])</f>
        <v>2022</v>
      </c>
      <c r="AC945">
        <f t="shared" si="198"/>
        <v>0.5</v>
      </c>
      <c r="AD945">
        <f t="shared" si="199"/>
        <v>0.5</v>
      </c>
      <c r="AE945">
        <f t="shared" si="200"/>
        <v>0.5</v>
      </c>
      <c r="AF945">
        <f t="shared" si="201"/>
        <v>0.5</v>
      </c>
      <c r="AG945">
        <f t="shared" si="202"/>
        <v>0.5</v>
      </c>
      <c r="AH945">
        <f t="shared" si="203"/>
        <v>0.5</v>
      </c>
      <c r="AI945">
        <f t="shared" si="204"/>
        <v>0.25</v>
      </c>
      <c r="AJ945">
        <f t="shared" si="205"/>
        <v>0.25</v>
      </c>
      <c r="AK945">
        <f t="shared" si="206"/>
        <v>0.5</v>
      </c>
      <c r="AL945">
        <f t="shared" si="207"/>
        <v>0.5</v>
      </c>
      <c r="AM945">
        <f t="shared" si="208"/>
        <v>0.5</v>
      </c>
      <c r="AN945" s="6">
        <f t="shared" si="209"/>
        <v>1</v>
      </c>
      <c r="AO945" t="str">
        <f>VLOOKUP(BD_PONDERACIONES[[#This Row],[Comuna]],Tabla3[#All],2,0)</f>
        <v>Cordillera</v>
      </c>
    </row>
    <row r="946" spans="1:41" x14ac:dyDescent="0.35">
      <c r="A946" t="s">
        <v>4493</v>
      </c>
      <c r="B946" t="s">
        <v>4494</v>
      </c>
      <c r="C946" t="s">
        <v>4495</v>
      </c>
      <c r="D946" s="5">
        <v>44652</v>
      </c>
      <c r="E946" s="5">
        <v>44640</v>
      </c>
      <c r="F946" t="s">
        <v>753</v>
      </c>
      <c r="G946" t="s">
        <v>4496</v>
      </c>
      <c r="H946" t="s">
        <v>2860</v>
      </c>
      <c r="J946" t="s">
        <v>756</v>
      </c>
      <c r="K946" t="s">
        <v>756</v>
      </c>
      <c r="L946" t="s">
        <v>773</v>
      </c>
      <c r="M946" t="s">
        <v>773</v>
      </c>
      <c r="N946" t="s">
        <v>756</v>
      </c>
      <c r="O946" t="s">
        <v>756</v>
      </c>
      <c r="P946" t="s">
        <v>758</v>
      </c>
      <c r="Q946" t="s">
        <v>759</v>
      </c>
      <c r="R946" t="s">
        <v>759</v>
      </c>
      <c r="S946" t="s">
        <v>757</v>
      </c>
      <c r="T946" t="s">
        <v>757</v>
      </c>
      <c r="U946" t="s">
        <v>757</v>
      </c>
      <c r="V946" t="s">
        <v>756</v>
      </c>
      <c r="W946" t="s">
        <v>756</v>
      </c>
      <c r="X946" t="s">
        <v>4497</v>
      </c>
      <c r="Y946" t="str">
        <f t="shared" si="196"/>
        <v>marzo</v>
      </c>
      <c r="Z946">
        <f>YEAR(BD_PONDERACIONES[[#This Row],[Fecha Ejecución del Ticket]])</f>
        <v>2022</v>
      </c>
      <c r="AA946" t="str">
        <f t="shared" si="197"/>
        <v>abril</v>
      </c>
      <c r="AB946">
        <f>YEAR(BD_PONDERACIONES[[#This Row],[Fecha de Inspección]])</f>
        <v>2022</v>
      </c>
      <c r="AC946">
        <f t="shared" si="198"/>
        <v>0.5</v>
      </c>
      <c r="AD946">
        <f t="shared" si="199"/>
        <v>0.5</v>
      </c>
      <c r="AE946">
        <f t="shared" si="200"/>
        <v>0</v>
      </c>
      <c r="AF946">
        <f t="shared" si="201"/>
        <v>0</v>
      </c>
      <c r="AG946">
        <f t="shared" si="202"/>
        <v>0.5</v>
      </c>
      <c r="AH946">
        <f t="shared" si="203"/>
        <v>0.5</v>
      </c>
      <c r="AI946">
        <f t="shared" si="204"/>
        <v>0.25</v>
      </c>
      <c r="AJ946">
        <f t="shared" si="205"/>
        <v>0.25</v>
      </c>
      <c r="AK946">
        <f t="shared" si="206"/>
        <v>0.5</v>
      </c>
      <c r="AL946">
        <f t="shared" si="207"/>
        <v>0.5</v>
      </c>
      <c r="AM946">
        <f t="shared" si="208"/>
        <v>0.5</v>
      </c>
      <c r="AN946" s="6">
        <f t="shared" si="209"/>
        <v>0.7</v>
      </c>
      <c r="AO946" t="str">
        <f>VLOOKUP(BD_PONDERACIONES[[#This Row],[Comuna]],Tabla3[#All],2,0)</f>
        <v>Cordillera</v>
      </c>
    </row>
    <row r="947" spans="1:41" x14ac:dyDescent="0.35">
      <c r="A947" t="s">
        <v>4498</v>
      </c>
      <c r="B947" t="s">
        <v>4499</v>
      </c>
      <c r="C947" t="s">
        <v>4500</v>
      </c>
      <c r="D947" s="5">
        <v>44652</v>
      </c>
      <c r="E947" s="5">
        <v>44631</v>
      </c>
      <c r="F947" t="s">
        <v>763</v>
      </c>
      <c r="G947" t="s">
        <v>4501</v>
      </c>
      <c r="H947" t="s">
        <v>3800</v>
      </c>
      <c r="J947" t="s">
        <v>756</v>
      </c>
      <c r="K947" t="s">
        <v>756</v>
      </c>
      <c r="L947" t="s">
        <v>757</v>
      </c>
      <c r="M947" t="s">
        <v>757</v>
      </c>
      <c r="N947" t="s">
        <v>756</v>
      </c>
      <c r="O947" t="s">
        <v>756</v>
      </c>
      <c r="P947" t="s">
        <v>758</v>
      </c>
      <c r="Q947" t="s">
        <v>759</v>
      </c>
      <c r="R947" t="s">
        <v>759</v>
      </c>
      <c r="S947" t="s">
        <v>757</v>
      </c>
      <c r="T947" t="s">
        <v>757</v>
      </c>
      <c r="U947" t="s">
        <v>757</v>
      </c>
      <c r="V947" t="s">
        <v>768</v>
      </c>
      <c r="W947" t="s">
        <v>768</v>
      </c>
      <c r="X947" t="s">
        <v>4502</v>
      </c>
      <c r="Y947" t="str">
        <f t="shared" si="196"/>
        <v>marzo</v>
      </c>
      <c r="Z947">
        <f>YEAR(BD_PONDERACIONES[[#This Row],[Fecha Ejecución del Ticket]])</f>
        <v>2022</v>
      </c>
      <c r="AA947" t="str">
        <f t="shared" si="197"/>
        <v>abril</v>
      </c>
      <c r="AB947">
        <f>YEAR(BD_PONDERACIONES[[#This Row],[Fecha de Inspección]])</f>
        <v>2022</v>
      </c>
      <c r="AC947">
        <f t="shared" si="198"/>
        <v>0.5</v>
      </c>
      <c r="AD947">
        <f t="shared" si="199"/>
        <v>0.5</v>
      </c>
      <c r="AE947">
        <f t="shared" si="200"/>
        <v>0.5</v>
      </c>
      <c r="AF947">
        <f t="shared" si="201"/>
        <v>0.5</v>
      </c>
      <c r="AG947">
        <f t="shared" si="202"/>
        <v>0.5</v>
      </c>
      <c r="AH947">
        <f t="shared" si="203"/>
        <v>0.5</v>
      </c>
      <c r="AI947">
        <f t="shared" si="204"/>
        <v>0.25</v>
      </c>
      <c r="AJ947">
        <f t="shared" si="205"/>
        <v>0.25</v>
      </c>
      <c r="AK947">
        <f t="shared" si="206"/>
        <v>0.5</v>
      </c>
      <c r="AL947">
        <f t="shared" si="207"/>
        <v>0.17499999999999999</v>
      </c>
      <c r="AM947">
        <f t="shared" si="208"/>
        <v>0.17499999999999999</v>
      </c>
      <c r="AN947" s="6">
        <f t="shared" si="209"/>
        <v>0.87</v>
      </c>
      <c r="AO947" t="str">
        <f>VLOOKUP(BD_PONDERACIONES[[#This Row],[Comuna]],Tabla3[#All],2,0)</f>
        <v>Cordillera</v>
      </c>
    </row>
    <row r="948" spans="1:41" x14ac:dyDescent="0.35">
      <c r="A948" t="s">
        <v>4503</v>
      </c>
      <c r="B948" t="s">
        <v>4504</v>
      </c>
      <c r="C948" t="s">
        <v>4505</v>
      </c>
      <c r="D948" s="5">
        <v>44652</v>
      </c>
      <c r="E948" s="5">
        <v>44630</v>
      </c>
      <c r="F948" t="s">
        <v>763</v>
      </c>
      <c r="G948" t="s">
        <v>4506</v>
      </c>
      <c r="H948" t="s">
        <v>3800</v>
      </c>
      <c r="J948" t="s">
        <v>756</v>
      </c>
      <c r="K948" t="s">
        <v>756</v>
      </c>
      <c r="L948" t="s">
        <v>757</v>
      </c>
      <c r="M948" t="s">
        <v>757</v>
      </c>
      <c r="N948" t="s">
        <v>756</v>
      </c>
      <c r="O948" t="s">
        <v>756</v>
      </c>
      <c r="P948" t="s">
        <v>765</v>
      </c>
      <c r="Q948" t="s">
        <v>4507</v>
      </c>
      <c r="R948" t="s">
        <v>4508</v>
      </c>
      <c r="S948" t="s">
        <v>756</v>
      </c>
      <c r="T948" t="s">
        <v>756</v>
      </c>
      <c r="U948" t="s">
        <v>756</v>
      </c>
      <c r="V948" t="s">
        <v>756</v>
      </c>
      <c r="W948" t="s">
        <v>756</v>
      </c>
      <c r="X948" t="s">
        <v>4509</v>
      </c>
      <c r="Y948" t="str">
        <f t="shared" si="196"/>
        <v>marzo</v>
      </c>
      <c r="Z948">
        <f>YEAR(BD_PONDERACIONES[[#This Row],[Fecha Ejecución del Ticket]])</f>
        <v>2022</v>
      </c>
      <c r="AA948" t="str">
        <f t="shared" si="197"/>
        <v>abril</v>
      </c>
      <c r="AB948">
        <f>YEAR(BD_PONDERACIONES[[#This Row],[Fecha de Inspección]])</f>
        <v>2022</v>
      </c>
      <c r="AC948">
        <f t="shared" si="198"/>
        <v>0.5</v>
      </c>
      <c r="AD948">
        <f t="shared" si="199"/>
        <v>0.5</v>
      </c>
      <c r="AE948">
        <f t="shared" si="200"/>
        <v>0.5</v>
      </c>
      <c r="AF948">
        <f t="shared" si="201"/>
        <v>0.5</v>
      </c>
      <c r="AG948">
        <f t="shared" si="202"/>
        <v>0.5</v>
      </c>
      <c r="AH948">
        <f t="shared" si="203"/>
        <v>0.5</v>
      </c>
      <c r="AI948">
        <f t="shared" si="204"/>
        <v>0.25</v>
      </c>
      <c r="AJ948">
        <f t="shared" si="205"/>
        <v>0.25</v>
      </c>
      <c r="AK948">
        <f t="shared" si="206"/>
        <v>0.5</v>
      </c>
      <c r="AL948">
        <f t="shared" si="207"/>
        <v>0.5</v>
      </c>
      <c r="AM948">
        <f t="shared" si="208"/>
        <v>0.5</v>
      </c>
      <c r="AN948" s="6">
        <f t="shared" si="209"/>
        <v>1</v>
      </c>
      <c r="AO948" t="str">
        <f>VLOOKUP(BD_PONDERACIONES[[#This Row],[Comuna]],Tabla3[#All],2,0)</f>
        <v>Cordillera</v>
      </c>
    </row>
    <row r="949" spans="1:41" x14ac:dyDescent="0.35">
      <c r="A949" t="s">
        <v>4510</v>
      </c>
      <c r="B949" t="s">
        <v>4511</v>
      </c>
      <c r="C949" t="s">
        <v>4512</v>
      </c>
      <c r="D949" s="5">
        <v>44652</v>
      </c>
      <c r="E949" s="5">
        <v>44637</v>
      </c>
      <c r="F949" t="s">
        <v>763</v>
      </c>
      <c r="G949" t="s">
        <v>4513</v>
      </c>
      <c r="H949" t="s">
        <v>3800</v>
      </c>
      <c r="J949" t="s">
        <v>756</v>
      </c>
      <c r="K949" t="s">
        <v>756</v>
      </c>
      <c r="L949" t="s">
        <v>757</v>
      </c>
      <c r="M949" t="s">
        <v>757</v>
      </c>
      <c r="N949" t="s">
        <v>756</v>
      </c>
      <c r="O949" t="s">
        <v>756</v>
      </c>
      <c r="P949" t="s">
        <v>765</v>
      </c>
      <c r="Q949" t="s">
        <v>759</v>
      </c>
      <c r="R949" t="s">
        <v>759</v>
      </c>
      <c r="S949" t="s">
        <v>756</v>
      </c>
      <c r="T949" t="s">
        <v>756</v>
      </c>
      <c r="U949" t="s">
        <v>756</v>
      </c>
      <c r="V949" t="s">
        <v>756</v>
      </c>
      <c r="W949" t="s">
        <v>773</v>
      </c>
      <c r="X949" t="s">
        <v>4514</v>
      </c>
      <c r="Y949" t="str">
        <f t="shared" si="196"/>
        <v>marzo</v>
      </c>
      <c r="Z949">
        <f>YEAR(BD_PONDERACIONES[[#This Row],[Fecha Ejecución del Ticket]])</f>
        <v>2022</v>
      </c>
      <c r="AA949" t="str">
        <f t="shared" si="197"/>
        <v>abril</v>
      </c>
      <c r="AB949">
        <f>YEAR(BD_PONDERACIONES[[#This Row],[Fecha de Inspección]])</f>
        <v>2022</v>
      </c>
      <c r="AC949">
        <f t="shared" si="198"/>
        <v>0.5</v>
      </c>
      <c r="AD949">
        <f t="shared" si="199"/>
        <v>0.5</v>
      </c>
      <c r="AE949">
        <f t="shared" si="200"/>
        <v>0.5</v>
      </c>
      <c r="AF949">
        <f t="shared" si="201"/>
        <v>0.5</v>
      </c>
      <c r="AG949">
        <f t="shared" si="202"/>
        <v>0.5</v>
      </c>
      <c r="AH949">
        <f t="shared" si="203"/>
        <v>0.5</v>
      </c>
      <c r="AI949">
        <f t="shared" si="204"/>
        <v>0.25</v>
      </c>
      <c r="AJ949">
        <f t="shared" si="205"/>
        <v>0.25</v>
      </c>
      <c r="AK949">
        <f t="shared" si="206"/>
        <v>0.5</v>
      </c>
      <c r="AL949">
        <f t="shared" si="207"/>
        <v>0.5</v>
      </c>
      <c r="AM949">
        <f t="shared" si="208"/>
        <v>0</v>
      </c>
      <c r="AN949" s="6">
        <f t="shared" si="209"/>
        <v>0.9</v>
      </c>
      <c r="AO949" t="str">
        <f>VLOOKUP(BD_PONDERACIONES[[#This Row],[Comuna]],Tabla3[#All],2,0)</f>
        <v>Cordillera</v>
      </c>
    </row>
    <row r="950" spans="1:41" x14ac:dyDescent="0.35">
      <c r="A950" t="s">
        <v>4515</v>
      </c>
      <c r="B950" t="s">
        <v>4516</v>
      </c>
      <c r="C950" t="s">
        <v>4517</v>
      </c>
      <c r="D950" s="5">
        <v>44652</v>
      </c>
      <c r="E950" s="5">
        <v>44642</v>
      </c>
      <c r="F950" t="s">
        <v>763</v>
      </c>
      <c r="G950" t="s">
        <v>4518</v>
      </c>
      <c r="H950" t="s">
        <v>3800</v>
      </c>
      <c r="J950" t="s">
        <v>756</v>
      </c>
      <c r="K950" t="s">
        <v>756</v>
      </c>
      <c r="L950" t="s">
        <v>757</v>
      </c>
      <c r="M950" t="s">
        <v>757</v>
      </c>
      <c r="N950" t="s">
        <v>756</v>
      </c>
      <c r="O950" t="s">
        <v>756</v>
      </c>
      <c r="P950" t="s">
        <v>765</v>
      </c>
      <c r="Q950" t="s">
        <v>759</v>
      </c>
      <c r="R950" t="s">
        <v>759</v>
      </c>
      <c r="S950" t="s">
        <v>756</v>
      </c>
      <c r="T950" t="s">
        <v>756</v>
      </c>
      <c r="U950" t="s">
        <v>756</v>
      </c>
      <c r="V950" t="s">
        <v>756</v>
      </c>
      <c r="W950" t="s">
        <v>768</v>
      </c>
      <c r="X950" t="s">
        <v>4519</v>
      </c>
      <c r="Y950" t="str">
        <f t="shared" si="196"/>
        <v>marzo</v>
      </c>
      <c r="Z950">
        <f>YEAR(BD_PONDERACIONES[[#This Row],[Fecha Ejecución del Ticket]])</f>
        <v>2022</v>
      </c>
      <c r="AA950" t="str">
        <f t="shared" si="197"/>
        <v>abril</v>
      </c>
      <c r="AB950">
        <f>YEAR(BD_PONDERACIONES[[#This Row],[Fecha de Inspección]])</f>
        <v>2022</v>
      </c>
      <c r="AC950">
        <f t="shared" si="198"/>
        <v>0.5</v>
      </c>
      <c r="AD950">
        <f t="shared" si="199"/>
        <v>0.5</v>
      </c>
      <c r="AE950">
        <f t="shared" si="200"/>
        <v>0.5</v>
      </c>
      <c r="AF950">
        <f t="shared" si="201"/>
        <v>0.5</v>
      </c>
      <c r="AG950">
        <f t="shared" si="202"/>
        <v>0.5</v>
      </c>
      <c r="AH950">
        <f t="shared" si="203"/>
        <v>0.5</v>
      </c>
      <c r="AI950">
        <f t="shared" si="204"/>
        <v>0.25</v>
      </c>
      <c r="AJ950">
        <f t="shared" si="205"/>
        <v>0.25</v>
      </c>
      <c r="AK950">
        <f t="shared" si="206"/>
        <v>0.5</v>
      </c>
      <c r="AL950">
        <f t="shared" si="207"/>
        <v>0.5</v>
      </c>
      <c r="AM950">
        <f t="shared" si="208"/>
        <v>0.17499999999999999</v>
      </c>
      <c r="AN950" s="6">
        <f t="shared" si="209"/>
        <v>0.93500000000000005</v>
      </c>
      <c r="AO950" t="str">
        <f>VLOOKUP(BD_PONDERACIONES[[#This Row],[Comuna]],Tabla3[#All],2,0)</f>
        <v>Cordillera</v>
      </c>
    </row>
    <row r="951" spans="1:41" x14ac:dyDescent="0.35">
      <c r="A951" t="s">
        <v>4520</v>
      </c>
      <c r="B951" t="s">
        <v>4521</v>
      </c>
      <c r="C951" t="s">
        <v>4522</v>
      </c>
      <c r="D951" s="5">
        <v>44652</v>
      </c>
      <c r="E951" s="5">
        <v>44643</v>
      </c>
      <c r="F951" t="s">
        <v>763</v>
      </c>
      <c r="G951" t="s">
        <v>4523</v>
      </c>
      <c r="H951" t="s">
        <v>3800</v>
      </c>
      <c r="J951" t="s">
        <v>756</v>
      </c>
      <c r="K951" t="s">
        <v>756</v>
      </c>
      <c r="L951" t="s">
        <v>757</v>
      </c>
      <c r="M951" t="s">
        <v>757</v>
      </c>
      <c r="N951" t="s">
        <v>756</v>
      </c>
      <c r="O951" t="s">
        <v>756</v>
      </c>
      <c r="P951" t="s">
        <v>758</v>
      </c>
      <c r="Q951" t="s">
        <v>759</v>
      </c>
      <c r="R951" t="s">
        <v>759</v>
      </c>
      <c r="S951" t="s">
        <v>757</v>
      </c>
      <c r="T951" t="s">
        <v>757</v>
      </c>
      <c r="U951" t="s">
        <v>757</v>
      </c>
      <c r="V951" t="s">
        <v>756</v>
      </c>
      <c r="W951" t="s">
        <v>773</v>
      </c>
      <c r="X951" t="s">
        <v>4524</v>
      </c>
      <c r="Y951" t="str">
        <f t="shared" si="196"/>
        <v>marzo</v>
      </c>
      <c r="Z951">
        <f>YEAR(BD_PONDERACIONES[[#This Row],[Fecha Ejecución del Ticket]])</f>
        <v>2022</v>
      </c>
      <c r="AA951" t="str">
        <f t="shared" si="197"/>
        <v>abril</v>
      </c>
      <c r="AB951">
        <f>YEAR(BD_PONDERACIONES[[#This Row],[Fecha de Inspección]])</f>
        <v>2022</v>
      </c>
      <c r="AC951">
        <f t="shared" si="198"/>
        <v>0.5</v>
      </c>
      <c r="AD951">
        <f t="shared" si="199"/>
        <v>0.5</v>
      </c>
      <c r="AE951">
        <f t="shared" si="200"/>
        <v>0.5</v>
      </c>
      <c r="AF951">
        <f t="shared" si="201"/>
        <v>0.5</v>
      </c>
      <c r="AG951">
        <f t="shared" si="202"/>
        <v>0.5</v>
      </c>
      <c r="AH951">
        <f t="shared" si="203"/>
        <v>0.5</v>
      </c>
      <c r="AI951">
        <f t="shared" si="204"/>
        <v>0.25</v>
      </c>
      <c r="AJ951">
        <f t="shared" si="205"/>
        <v>0.25</v>
      </c>
      <c r="AK951">
        <f t="shared" si="206"/>
        <v>0.5</v>
      </c>
      <c r="AL951">
        <f t="shared" si="207"/>
        <v>0.5</v>
      </c>
      <c r="AM951">
        <f t="shared" si="208"/>
        <v>0</v>
      </c>
      <c r="AN951" s="6">
        <f t="shared" si="209"/>
        <v>0.9</v>
      </c>
      <c r="AO951" t="str">
        <f>VLOOKUP(BD_PONDERACIONES[[#This Row],[Comuna]],Tabla3[#All],2,0)</f>
        <v>Cordillera</v>
      </c>
    </row>
    <row r="952" spans="1:41" x14ac:dyDescent="0.35">
      <c r="A952" t="s">
        <v>5833</v>
      </c>
      <c r="B952" t="s">
        <v>5834</v>
      </c>
      <c r="C952" t="s">
        <v>5835</v>
      </c>
      <c r="D952" s="5">
        <v>44655</v>
      </c>
      <c r="E952" s="5">
        <v>44636</v>
      </c>
      <c r="F952" t="s">
        <v>763</v>
      </c>
      <c r="G952" t="s">
        <v>5836</v>
      </c>
      <c r="H952" t="s">
        <v>3800</v>
      </c>
      <c r="J952" t="s">
        <v>756</v>
      </c>
      <c r="K952" t="s">
        <v>756</v>
      </c>
      <c r="L952" t="s">
        <v>757</v>
      </c>
      <c r="M952" t="s">
        <v>757</v>
      </c>
      <c r="N952" t="s">
        <v>756</v>
      </c>
      <c r="O952" t="s">
        <v>756</v>
      </c>
      <c r="P952" t="s">
        <v>758</v>
      </c>
      <c r="Q952" t="s">
        <v>759</v>
      </c>
      <c r="R952" t="s">
        <v>759</v>
      </c>
      <c r="S952" t="s">
        <v>757</v>
      </c>
      <c r="T952" t="s">
        <v>757</v>
      </c>
      <c r="U952" t="s">
        <v>757</v>
      </c>
      <c r="V952" t="s">
        <v>773</v>
      </c>
      <c r="W952" t="s">
        <v>773</v>
      </c>
      <c r="X952" t="s">
        <v>5837</v>
      </c>
      <c r="Y952" t="str">
        <f t="shared" si="196"/>
        <v>marzo</v>
      </c>
      <c r="Z952">
        <f>YEAR(BD_PONDERACIONES[[#This Row],[Fecha Ejecución del Ticket]])</f>
        <v>2022</v>
      </c>
      <c r="AA952" t="str">
        <f t="shared" si="197"/>
        <v>abril</v>
      </c>
      <c r="AB952">
        <f>YEAR(BD_PONDERACIONES[[#This Row],[Fecha de Inspección]])</f>
        <v>2022</v>
      </c>
      <c r="AC952">
        <f t="shared" si="198"/>
        <v>0.5</v>
      </c>
      <c r="AD952">
        <f t="shared" si="199"/>
        <v>0.5</v>
      </c>
      <c r="AE952">
        <f t="shared" si="200"/>
        <v>0.5</v>
      </c>
      <c r="AF952">
        <f t="shared" si="201"/>
        <v>0.5</v>
      </c>
      <c r="AG952">
        <f t="shared" si="202"/>
        <v>0.5</v>
      </c>
      <c r="AH952">
        <f t="shared" si="203"/>
        <v>0.5</v>
      </c>
      <c r="AI952">
        <f t="shared" si="204"/>
        <v>0.25</v>
      </c>
      <c r="AJ952">
        <f t="shared" si="205"/>
        <v>0.25</v>
      </c>
      <c r="AK952">
        <f t="shared" si="206"/>
        <v>0.5</v>
      </c>
      <c r="AL952">
        <f t="shared" si="207"/>
        <v>0</v>
      </c>
      <c r="AM952">
        <f t="shared" si="208"/>
        <v>0</v>
      </c>
      <c r="AN952" s="6">
        <f t="shared" si="209"/>
        <v>0.8</v>
      </c>
      <c r="AO952" t="str">
        <f>VLOOKUP(BD_PONDERACIONES[[#This Row],[Comuna]],Tabla3[#All],2,0)</f>
        <v>Cordillera</v>
      </c>
    </row>
    <row r="953" spans="1:41" x14ac:dyDescent="0.35">
      <c r="A953" t="s">
        <v>5838</v>
      </c>
      <c r="B953" t="s">
        <v>5839</v>
      </c>
      <c r="C953" t="s">
        <v>5840</v>
      </c>
      <c r="D953" s="5">
        <v>44655</v>
      </c>
      <c r="E953" s="5">
        <v>44631</v>
      </c>
      <c r="F953" t="s">
        <v>763</v>
      </c>
      <c r="G953" t="s">
        <v>5841</v>
      </c>
      <c r="H953" t="s">
        <v>3800</v>
      </c>
      <c r="J953" t="s">
        <v>756</v>
      </c>
      <c r="K953" t="s">
        <v>756</v>
      </c>
      <c r="L953" t="s">
        <v>757</v>
      </c>
      <c r="M953" t="s">
        <v>757</v>
      </c>
      <c r="N953" t="s">
        <v>756</v>
      </c>
      <c r="O953" t="s">
        <v>756</v>
      </c>
      <c r="P953" t="s">
        <v>758</v>
      </c>
      <c r="Q953" t="s">
        <v>759</v>
      </c>
      <c r="R953" t="s">
        <v>759</v>
      </c>
      <c r="S953" t="s">
        <v>757</v>
      </c>
      <c r="T953" t="s">
        <v>757</v>
      </c>
      <c r="U953" t="s">
        <v>757</v>
      </c>
      <c r="V953" t="s">
        <v>756</v>
      </c>
      <c r="W953" t="s">
        <v>756</v>
      </c>
      <c r="X953" t="s">
        <v>804</v>
      </c>
      <c r="Y953" t="str">
        <f t="shared" si="196"/>
        <v>marzo</v>
      </c>
      <c r="Z953">
        <f>YEAR(BD_PONDERACIONES[[#This Row],[Fecha Ejecución del Ticket]])</f>
        <v>2022</v>
      </c>
      <c r="AA953" t="str">
        <f t="shared" si="197"/>
        <v>abril</v>
      </c>
      <c r="AB953">
        <f>YEAR(BD_PONDERACIONES[[#This Row],[Fecha de Inspección]])</f>
        <v>2022</v>
      </c>
      <c r="AC953">
        <f t="shared" si="198"/>
        <v>0.5</v>
      </c>
      <c r="AD953">
        <f t="shared" si="199"/>
        <v>0.5</v>
      </c>
      <c r="AE953">
        <f t="shared" si="200"/>
        <v>0.5</v>
      </c>
      <c r="AF953">
        <f t="shared" si="201"/>
        <v>0.5</v>
      </c>
      <c r="AG953">
        <f t="shared" si="202"/>
        <v>0.5</v>
      </c>
      <c r="AH953">
        <f t="shared" si="203"/>
        <v>0.5</v>
      </c>
      <c r="AI953">
        <f t="shared" si="204"/>
        <v>0.25</v>
      </c>
      <c r="AJ953">
        <f t="shared" si="205"/>
        <v>0.25</v>
      </c>
      <c r="AK953">
        <f t="shared" si="206"/>
        <v>0.5</v>
      </c>
      <c r="AL953">
        <f t="shared" si="207"/>
        <v>0.5</v>
      </c>
      <c r="AM953">
        <f t="shared" si="208"/>
        <v>0.5</v>
      </c>
      <c r="AN953" s="6">
        <f t="shared" si="209"/>
        <v>1</v>
      </c>
      <c r="AO953" t="str">
        <f>VLOOKUP(BD_PONDERACIONES[[#This Row],[Comuna]],Tabla3[#All],2,0)</f>
        <v>Cordillera</v>
      </c>
    </row>
    <row r="954" spans="1:41" x14ac:dyDescent="0.35">
      <c r="A954" t="s">
        <v>5842</v>
      </c>
      <c r="B954" t="s">
        <v>5843</v>
      </c>
      <c r="C954" t="s">
        <v>5844</v>
      </c>
      <c r="D954" s="5">
        <v>44655</v>
      </c>
      <c r="E954" s="5">
        <v>44631</v>
      </c>
      <c r="F954" t="s">
        <v>763</v>
      </c>
      <c r="G954" t="s">
        <v>5845</v>
      </c>
      <c r="H954" t="s">
        <v>3800</v>
      </c>
      <c r="J954" t="s">
        <v>756</v>
      </c>
      <c r="K954" t="s">
        <v>756</v>
      </c>
      <c r="L954" t="s">
        <v>757</v>
      </c>
      <c r="M954" t="s">
        <v>757</v>
      </c>
      <c r="N954" t="s">
        <v>756</v>
      </c>
      <c r="O954" t="s">
        <v>756</v>
      </c>
      <c r="P954" t="s">
        <v>758</v>
      </c>
      <c r="Q954" t="s">
        <v>759</v>
      </c>
      <c r="R954" t="s">
        <v>759</v>
      </c>
      <c r="S954" t="s">
        <v>757</v>
      </c>
      <c r="T954" t="s">
        <v>757</v>
      </c>
      <c r="U954" t="s">
        <v>757</v>
      </c>
      <c r="V954" t="s">
        <v>773</v>
      </c>
      <c r="W954" t="s">
        <v>773</v>
      </c>
      <c r="X954" t="s">
        <v>5846</v>
      </c>
      <c r="Y954" t="str">
        <f t="shared" si="196"/>
        <v>marzo</v>
      </c>
      <c r="Z954">
        <f>YEAR(BD_PONDERACIONES[[#This Row],[Fecha Ejecución del Ticket]])</f>
        <v>2022</v>
      </c>
      <c r="AA954" t="str">
        <f t="shared" si="197"/>
        <v>abril</v>
      </c>
      <c r="AB954">
        <f>YEAR(BD_PONDERACIONES[[#This Row],[Fecha de Inspección]])</f>
        <v>2022</v>
      </c>
      <c r="AC954">
        <f t="shared" si="198"/>
        <v>0.5</v>
      </c>
      <c r="AD954">
        <f t="shared" si="199"/>
        <v>0.5</v>
      </c>
      <c r="AE954">
        <f t="shared" si="200"/>
        <v>0.5</v>
      </c>
      <c r="AF954">
        <f t="shared" si="201"/>
        <v>0.5</v>
      </c>
      <c r="AG954">
        <f t="shared" si="202"/>
        <v>0.5</v>
      </c>
      <c r="AH954">
        <f t="shared" si="203"/>
        <v>0.5</v>
      </c>
      <c r="AI954">
        <f t="shared" si="204"/>
        <v>0.25</v>
      </c>
      <c r="AJ954">
        <f t="shared" si="205"/>
        <v>0.25</v>
      </c>
      <c r="AK954">
        <f t="shared" si="206"/>
        <v>0.5</v>
      </c>
      <c r="AL954">
        <f t="shared" si="207"/>
        <v>0</v>
      </c>
      <c r="AM954">
        <f t="shared" si="208"/>
        <v>0</v>
      </c>
      <c r="AN954" s="6">
        <f t="shared" si="209"/>
        <v>0.8</v>
      </c>
      <c r="AO954" t="str">
        <f>VLOOKUP(BD_PONDERACIONES[[#This Row],[Comuna]],Tabla3[#All],2,0)</f>
        <v>Cordillera</v>
      </c>
    </row>
    <row r="955" spans="1:41" x14ac:dyDescent="0.35">
      <c r="A955" t="s">
        <v>5847</v>
      </c>
      <c r="B955" t="s">
        <v>5848</v>
      </c>
      <c r="C955" t="s">
        <v>5849</v>
      </c>
      <c r="D955" s="5">
        <v>44655</v>
      </c>
      <c r="E955" s="5">
        <v>44643</v>
      </c>
      <c r="F955" t="s">
        <v>763</v>
      </c>
      <c r="G955" t="s">
        <v>5850</v>
      </c>
      <c r="H955" t="s">
        <v>3800</v>
      </c>
      <c r="J955" t="s">
        <v>756</v>
      </c>
      <c r="K955" t="s">
        <v>756</v>
      </c>
      <c r="L955" t="s">
        <v>757</v>
      </c>
      <c r="M955" t="s">
        <v>757</v>
      </c>
      <c r="N955" t="s">
        <v>756</v>
      </c>
      <c r="O955" t="s">
        <v>756</v>
      </c>
      <c r="P955" t="s">
        <v>758</v>
      </c>
      <c r="Q955" t="s">
        <v>759</v>
      </c>
      <c r="R955" t="s">
        <v>759</v>
      </c>
      <c r="S955" t="s">
        <v>757</v>
      </c>
      <c r="T955" t="s">
        <v>757</v>
      </c>
      <c r="U955" t="s">
        <v>757</v>
      </c>
      <c r="V955" t="s">
        <v>768</v>
      </c>
      <c r="W955" t="s">
        <v>773</v>
      </c>
      <c r="X955" t="s">
        <v>5851</v>
      </c>
      <c r="Y955" t="str">
        <f t="shared" si="196"/>
        <v>marzo</v>
      </c>
      <c r="Z955">
        <f>YEAR(BD_PONDERACIONES[[#This Row],[Fecha Ejecución del Ticket]])</f>
        <v>2022</v>
      </c>
      <c r="AA955" t="str">
        <f t="shared" si="197"/>
        <v>abril</v>
      </c>
      <c r="AB955">
        <f>YEAR(BD_PONDERACIONES[[#This Row],[Fecha de Inspección]])</f>
        <v>2022</v>
      </c>
      <c r="AC955">
        <f t="shared" si="198"/>
        <v>0.5</v>
      </c>
      <c r="AD955">
        <f t="shared" si="199"/>
        <v>0.5</v>
      </c>
      <c r="AE955">
        <f t="shared" si="200"/>
        <v>0.5</v>
      </c>
      <c r="AF955">
        <f t="shared" si="201"/>
        <v>0.5</v>
      </c>
      <c r="AG955">
        <f t="shared" si="202"/>
        <v>0.5</v>
      </c>
      <c r="AH955">
        <f t="shared" si="203"/>
        <v>0.5</v>
      </c>
      <c r="AI955">
        <f t="shared" si="204"/>
        <v>0.25</v>
      </c>
      <c r="AJ955">
        <f t="shared" si="205"/>
        <v>0.25</v>
      </c>
      <c r="AK955">
        <f t="shared" si="206"/>
        <v>0.5</v>
      </c>
      <c r="AL955">
        <f t="shared" si="207"/>
        <v>0.17499999999999999</v>
      </c>
      <c r="AM955">
        <f t="shared" si="208"/>
        <v>0</v>
      </c>
      <c r="AN955" s="6">
        <f t="shared" si="209"/>
        <v>0.83500000000000008</v>
      </c>
      <c r="AO955" t="str">
        <f>VLOOKUP(BD_PONDERACIONES[[#This Row],[Comuna]],Tabla3[#All],2,0)</f>
        <v>Cordillera</v>
      </c>
    </row>
    <row r="956" spans="1:41" x14ac:dyDescent="0.35">
      <c r="A956" t="s">
        <v>5852</v>
      </c>
      <c r="B956" t="s">
        <v>5853</v>
      </c>
      <c r="C956" t="s">
        <v>5854</v>
      </c>
      <c r="D956" s="5">
        <v>44655</v>
      </c>
      <c r="E956" s="5">
        <v>44636</v>
      </c>
      <c r="F956" t="s">
        <v>763</v>
      </c>
      <c r="G956" t="s">
        <v>5855</v>
      </c>
      <c r="H956" t="s">
        <v>3800</v>
      </c>
      <c r="J956" t="s">
        <v>756</v>
      </c>
      <c r="K956" t="s">
        <v>756</v>
      </c>
      <c r="L956" t="s">
        <v>757</v>
      </c>
      <c r="M956" t="s">
        <v>757</v>
      </c>
      <c r="N956" t="s">
        <v>756</v>
      </c>
      <c r="O956" t="s">
        <v>756</v>
      </c>
      <c r="P956" t="s">
        <v>758</v>
      </c>
      <c r="Q956" t="s">
        <v>759</v>
      </c>
      <c r="R956" t="s">
        <v>759</v>
      </c>
      <c r="S956" t="s">
        <v>757</v>
      </c>
      <c r="T956" t="s">
        <v>757</v>
      </c>
      <c r="U956" t="s">
        <v>757</v>
      </c>
      <c r="V956" t="s">
        <v>756</v>
      </c>
      <c r="W956" t="s">
        <v>756</v>
      </c>
      <c r="X956" t="s">
        <v>804</v>
      </c>
      <c r="Y956" t="str">
        <f t="shared" si="196"/>
        <v>marzo</v>
      </c>
      <c r="Z956">
        <f>YEAR(BD_PONDERACIONES[[#This Row],[Fecha Ejecución del Ticket]])</f>
        <v>2022</v>
      </c>
      <c r="AA956" t="str">
        <f t="shared" si="197"/>
        <v>abril</v>
      </c>
      <c r="AB956">
        <f>YEAR(BD_PONDERACIONES[[#This Row],[Fecha de Inspección]])</f>
        <v>2022</v>
      </c>
      <c r="AC956">
        <f t="shared" si="198"/>
        <v>0.5</v>
      </c>
      <c r="AD956">
        <f t="shared" si="199"/>
        <v>0.5</v>
      </c>
      <c r="AE956">
        <f t="shared" si="200"/>
        <v>0.5</v>
      </c>
      <c r="AF956">
        <f t="shared" si="201"/>
        <v>0.5</v>
      </c>
      <c r="AG956">
        <f t="shared" si="202"/>
        <v>0.5</v>
      </c>
      <c r="AH956">
        <f t="shared" si="203"/>
        <v>0.5</v>
      </c>
      <c r="AI956">
        <f t="shared" si="204"/>
        <v>0.25</v>
      </c>
      <c r="AJ956">
        <f t="shared" si="205"/>
        <v>0.25</v>
      </c>
      <c r="AK956">
        <f t="shared" si="206"/>
        <v>0.5</v>
      </c>
      <c r="AL956">
        <f t="shared" si="207"/>
        <v>0.5</v>
      </c>
      <c r="AM956">
        <f t="shared" si="208"/>
        <v>0.5</v>
      </c>
      <c r="AN956" s="6">
        <f t="shared" si="209"/>
        <v>1</v>
      </c>
      <c r="AO956" t="str">
        <f>VLOOKUP(BD_PONDERACIONES[[#This Row],[Comuna]],Tabla3[#All],2,0)</f>
        <v>Cordillera</v>
      </c>
    </row>
    <row r="957" spans="1:41" x14ac:dyDescent="0.35">
      <c r="A957" t="s">
        <v>5856</v>
      </c>
      <c r="B957" t="s">
        <v>5857</v>
      </c>
      <c r="C957" t="s">
        <v>5858</v>
      </c>
      <c r="D957" s="5">
        <v>44655</v>
      </c>
      <c r="E957" s="5">
        <v>44631</v>
      </c>
      <c r="F957" t="s">
        <v>763</v>
      </c>
      <c r="G957" t="s">
        <v>5859</v>
      </c>
      <c r="H957" t="s">
        <v>3800</v>
      </c>
      <c r="J957" t="s">
        <v>756</v>
      </c>
      <c r="K957" t="s">
        <v>756</v>
      </c>
      <c r="L957" t="s">
        <v>757</v>
      </c>
      <c r="M957" t="s">
        <v>757</v>
      </c>
      <c r="N957" t="s">
        <v>756</v>
      </c>
      <c r="O957" t="s">
        <v>756</v>
      </c>
      <c r="P957" t="s">
        <v>765</v>
      </c>
      <c r="Q957" t="s">
        <v>759</v>
      </c>
      <c r="R957" t="s">
        <v>759</v>
      </c>
      <c r="S957" t="s">
        <v>756</v>
      </c>
      <c r="T957" t="s">
        <v>756</v>
      </c>
      <c r="U957" t="s">
        <v>756</v>
      </c>
      <c r="V957" t="s">
        <v>756</v>
      </c>
      <c r="W957" t="s">
        <v>756</v>
      </c>
      <c r="X957" t="s">
        <v>5860</v>
      </c>
      <c r="Y957" t="str">
        <f t="shared" si="196"/>
        <v>marzo</v>
      </c>
      <c r="Z957">
        <f>YEAR(BD_PONDERACIONES[[#This Row],[Fecha Ejecución del Ticket]])</f>
        <v>2022</v>
      </c>
      <c r="AA957" t="str">
        <f t="shared" si="197"/>
        <v>abril</v>
      </c>
      <c r="AB957">
        <f>YEAR(BD_PONDERACIONES[[#This Row],[Fecha de Inspección]])</f>
        <v>2022</v>
      </c>
      <c r="AC957">
        <f t="shared" si="198"/>
        <v>0.5</v>
      </c>
      <c r="AD957">
        <f t="shared" si="199"/>
        <v>0.5</v>
      </c>
      <c r="AE957">
        <f t="shared" si="200"/>
        <v>0.5</v>
      </c>
      <c r="AF957">
        <f t="shared" si="201"/>
        <v>0.5</v>
      </c>
      <c r="AG957">
        <f t="shared" si="202"/>
        <v>0.5</v>
      </c>
      <c r="AH957">
        <f t="shared" si="203"/>
        <v>0.5</v>
      </c>
      <c r="AI957">
        <f t="shared" si="204"/>
        <v>0.25</v>
      </c>
      <c r="AJ957">
        <f t="shared" si="205"/>
        <v>0.25</v>
      </c>
      <c r="AK957">
        <f t="shared" si="206"/>
        <v>0.5</v>
      </c>
      <c r="AL957">
        <f t="shared" si="207"/>
        <v>0.5</v>
      </c>
      <c r="AM957">
        <f t="shared" si="208"/>
        <v>0.5</v>
      </c>
      <c r="AN957" s="6">
        <f t="shared" si="209"/>
        <v>1</v>
      </c>
      <c r="AO957" t="str">
        <f>VLOOKUP(BD_PONDERACIONES[[#This Row],[Comuna]],Tabla3[#All],2,0)</f>
        <v>Cordillera</v>
      </c>
    </row>
    <row r="958" spans="1:41" x14ac:dyDescent="0.35">
      <c r="A958" t="s">
        <v>5861</v>
      </c>
      <c r="B958" t="s">
        <v>5862</v>
      </c>
      <c r="C958" t="s">
        <v>5863</v>
      </c>
      <c r="D958" s="5">
        <v>44655</v>
      </c>
      <c r="E958" s="5">
        <v>44633</v>
      </c>
      <c r="F958" t="s">
        <v>763</v>
      </c>
      <c r="G958" t="s">
        <v>5864</v>
      </c>
      <c r="H958" t="s">
        <v>3800</v>
      </c>
      <c r="J958" t="s">
        <v>756</v>
      </c>
      <c r="K958" t="s">
        <v>756</v>
      </c>
      <c r="L958" t="s">
        <v>757</v>
      </c>
      <c r="M958" t="s">
        <v>757</v>
      </c>
      <c r="N958" t="s">
        <v>756</v>
      </c>
      <c r="O958" t="s">
        <v>756</v>
      </c>
      <c r="P958" t="s">
        <v>765</v>
      </c>
      <c r="Q958" t="s">
        <v>5865</v>
      </c>
      <c r="R958" t="s">
        <v>5866</v>
      </c>
      <c r="S958" t="s">
        <v>756</v>
      </c>
      <c r="T958" t="s">
        <v>756</v>
      </c>
      <c r="U958" t="s">
        <v>756</v>
      </c>
      <c r="V958" t="s">
        <v>756</v>
      </c>
      <c r="W958" t="s">
        <v>773</v>
      </c>
      <c r="X958" t="s">
        <v>5867</v>
      </c>
      <c r="Y958" t="str">
        <f t="shared" si="196"/>
        <v>marzo</v>
      </c>
      <c r="Z958">
        <f>YEAR(BD_PONDERACIONES[[#This Row],[Fecha Ejecución del Ticket]])</f>
        <v>2022</v>
      </c>
      <c r="AA958" t="str">
        <f t="shared" si="197"/>
        <v>abril</v>
      </c>
      <c r="AB958">
        <f>YEAR(BD_PONDERACIONES[[#This Row],[Fecha de Inspección]])</f>
        <v>2022</v>
      </c>
      <c r="AC958">
        <f t="shared" si="198"/>
        <v>0.5</v>
      </c>
      <c r="AD958">
        <f t="shared" si="199"/>
        <v>0.5</v>
      </c>
      <c r="AE958">
        <f t="shared" si="200"/>
        <v>0.5</v>
      </c>
      <c r="AF958">
        <f t="shared" si="201"/>
        <v>0.5</v>
      </c>
      <c r="AG958">
        <f t="shared" si="202"/>
        <v>0.5</v>
      </c>
      <c r="AH958">
        <f t="shared" si="203"/>
        <v>0.5</v>
      </c>
      <c r="AI958">
        <f t="shared" si="204"/>
        <v>0.25</v>
      </c>
      <c r="AJ958">
        <f t="shared" si="205"/>
        <v>0.25</v>
      </c>
      <c r="AK958">
        <f t="shared" si="206"/>
        <v>0.5</v>
      </c>
      <c r="AL958">
        <f t="shared" si="207"/>
        <v>0.5</v>
      </c>
      <c r="AM958">
        <f t="shared" si="208"/>
        <v>0</v>
      </c>
      <c r="AN958" s="6">
        <f t="shared" si="209"/>
        <v>0.9</v>
      </c>
      <c r="AO958" t="str">
        <f>VLOOKUP(BD_PONDERACIONES[[#This Row],[Comuna]],Tabla3[#All],2,0)</f>
        <v>Cordillera</v>
      </c>
    </row>
    <row r="959" spans="1:41" x14ac:dyDescent="0.35">
      <c r="A959" t="s">
        <v>5771</v>
      </c>
      <c r="B959" t="s">
        <v>5772</v>
      </c>
      <c r="C959" t="s">
        <v>5773</v>
      </c>
      <c r="D959" s="5">
        <v>44656</v>
      </c>
      <c r="E959" s="5">
        <v>44634</v>
      </c>
      <c r="F959" t="s">
        <v>753</v>
      </c>
      <c r="G959" t="s">
        <v>5774</v>
      </c>
      <c r="H959" t="s">
        <v>3456</v>
      </c>
      <c r="J959" t="s">
        <v>756</v>
      </c>
      <c r="K959" t="s">
        <v>756</v>
      </c>
      <c r="L959" t="s">
        <v>757</v>
      </c>
      <c r="M959" t="s">
        <v>757</v>
      </c>
      <c r="N959" t="s">
        <v>756</v>
      </c>
      <c r="O959" t="s">
        <v>756</v>
      </c>
      <c r="P959" t="s">
        <v>765</v>
      </c>
      <c r="Q959" t="s">
        <v>759</v>
      </c>
      <c r="R959" t="s">
        <v>759</v>
      </c>
      <c r="S959" t="s">
        <v>757</v>
      </c>
      <c r="T959" t="s">
        <v>757</v>
      </c>
      <c r="U959" t="s">
        <v>756</v>
      </c>
      <c r="V959" t="s">
        <v>773</v>
      </c>
      <c r="W959" t="s">
        <v>773</v>
      </c>
      <c r="X959" t="s">
        <v>5775</v>
      </c>
      <c r="Y959" t="str">
        <f t="shared" si="196"/>
        <v>marzo</v>
      </c>
      <c r="Z959">
        <f>YEAR(BD_PONDERACIONES[[#This Row],[Fecha Ejecución del Ticket]])</f>
        <v>2022</v>
      </c>
      <c r="AA959" t="str">
        <f t="shared" si="197"/>
        <v>abril</v>
      </c>
      <c r="AB959">
        <f>YEAR(BD_PONDERACIONES[[#This Row],[Fecha de Inspección]])</f>
        <v>2022</v>
      </c>
      <c r="AC959">
        <f t="shared" si="198"/>
        <v>0.5</v>
      </c>
      <c r="AD959">
        <f t="shared" si="199"/>
        <v>0.5</v>
      </c>
      <c r="AE959">
        <f t="shared" si="200"/>
        <v>0.5</v>
      </c>
      <c r="AF959">
        <f t="shared" si="201"/>
        <v>0.5</v>
      </c>
      <c r="AG959">
        <f t="shared" si="202"/>
        <v>0.5</v>
      </c>
      <c r="AH959">
        <f t="shared" si="203"/>
        <v>0.5</v>
      </c>
      <c r="AI959">
        <f t="shared" si="204"/>
        <v>0.25</v>
      </c>
      <c r="AJ959">
        <f t="shared" si="205"/>
        <v>0.25</v>
      </c>
      <c r="AK959">
        <f t="shared" si="206"/>
        <v>0.5</v>
      </c>
      <c r="AL959">
        <f t="shared" si="207"/>
        <v>0</v>
      </c>
      <c r="AM959">
        <f t="shared" si="208"/>
        <v>0</v>
      </c>
      <c r="AN959" s="6">
        <f t="shared" si="209"/>
        <v>0.8</v>
      </c>
      <c r="AO959" t="str">
        <f>VLOOKUP(BD_PONDERACIONES[[#This Row],[Comuna]],Tabla3[#All],2,0)</f>
        <v>Cordillera</v>
      </c>
    </row>
    <row r="960" spans="1:41" x14ac:dyDescent="0.35">
      <c r="A960" t="s">
        <v>5776</v>
      </c>
      <c r="B960" t="s">
        <v>5777</v>
      </c>
      <c r="C960" t="s">
        <v>5778</v>
      </c>
      <c r="D960" s="5">
        <v>44656</v>
      </c>
      <c r="E960" s="5">
        <v>44643</v>
      </c>
      <c r="F960" t="s">
        <v>753</v>
      </c>
      <c r="G960" t="s">
        <v>5779</v>
      </c>
      <c r="H960" t="s">
        <v>3456</v>
      </c>
      <c r="J960" t="s">
        <v>756</v>
      </c>
      <c r="K960" t="s">
        <v>756</v>
      </c>
      <c r="L960" t="s">
        <v>757</v>
      </c>
      <c r="M960" t="s">
        <v>757</v>
      </c>
      <c r="N960" t="s">
        <v>756</v>
      </c>
      <c r="O960" t="s">
        <v>756</v>
      </c>
      <c r="P960" t="s">
        <v>765</v>
      </c>
      <c r="Q960" t="s">
        <v>759</v>
      </c>
      <c r="R960" t="s">
        <v>759</v>
      </c>
      <c r="S960" t="s">
        <v>756</v>
      </c>
      <c r="T960" t="s">
        <v>756</v>
      </c>
      <c r="U960" t="s">
        <v>756</v>
      </c>
      <c r="V960" t="s">
        <v>756</v>
      </c>
      <c r="W960" t="s">
        <v>756</v>
      </c>
      <c r="X960" t="s">
        <v>5780</v>
      </c>
      <c r="Y960" t="str">
        <f t="shared" si="196"/>
        <v>marzo</v>
      </c>
      <c r="Z960">
        <f>YEAR(BD_PONDERACIONES[[#This Row],[Fecha Ejecución del Ticket]])</f>
        <v>2022</v>
      </c>
      <c r="AA960" t="str">
        <f t="shared" si="197"/>
        <v>abril</v>
      </c>
      <c r="AB960">
        <f>YEAR(BD_PONDERACIONES[[#This Row],[Fecha de Inspección]])</f>
        <v>2022</v>
      </c>
      <c r="AC960">
        <f t="shared" si="198"/>
        <v>0.5</v>
      </c>
      <c r="AD960">
        <f t="shared" si="199"/>
        <v>0.5</v>
      </c>
      <c r="AE960">
        <f t="shared" si="200"/>
        <v>0.5</v>
      </c>
      <c r="AF960">
        <f t="shared" si="201"/>
        <v>0.5</v>
      </c>
      <c r="AG960">
        <f t="shared" si="202"/>
        <v>0.5</v>
      </c>
      <c r="AH960">
        <f t="shared" si="203"/>
        <v>0.5</v>
      </c>
      <c r="AI960">
        <f t="shared" si="204"/>
        <v>0.25</v>
      </c>
      <c r="AJ960">
        <f t="shared" si="205"/>
        <v>0.25</v>
      </c>
      <c r="AK960">
        <f t="shared" si="206"/>
        <v>0.5</v>
      </c>
      <c r="AL960">
        <f t="shared" si="207"/>
        <v>0.5</v>
      </c>
      <c r="AM960">
        <f t="shared" si="208"/>
        <v>0.5</v>
      </c>
      <c r="AN960" s="6">
        <f t="shared" si="209"/>
        <v>1</v>
      </c>
      <c r="AO960" t="str">
        <f>VLOOKUP(BD_PONDERACIONES[[#This Row],[Comuna]],Tabla3[#All],2,0)</f>
        <v>Cordillera</v>
      </c>
    </row>
    <row r="961" spans="1:41" x14ac:dyDescent="0.35">
      <c r="A961" t="s">
        <v>5781</v>
      </c>
      <c r="B961" t="s">
        <v>5782</v>
      </c>
      <c r="C961" t="s">
        <v>5783</v>
      </c>
      <c r="D961" s="5">
        <v>44656</v>
      </c>
      <c r="E961" s="5">
        <v>44635</v>
      </c>
      <c r="F961" t="s">
        <v>753</v>
      </c>
      <c r="G961" t="s">
        <v>5784</v>
      </c>
      <c r="H961" t="s">
        <v>3456</v>
      </c>
      <c r="J961" t="s">
        <v>756</v>
      </c>
      <c r="K961" t="s">
        <v>756</v>
      </c>
      <c r="L961" t="s">
        <v>757</v>
      </c>
      <c r="M961" t="s">
        <v>757</v>
      </c>
      <c r="N961" t="s">
        <v>756</v>
      </c>
      <c r="O961" t="s">
        <v>756</v>
      </c>
      <c r="P961" t="s">
        <v>765</v>
      </c>
      <c r="Q961" t="s">
        <v>759</v>
      </c>
      <c r="R961" t="s">
        <v>759</v>
      </c>
      <c r="S961" t="s">
        <v>757</v>
      </c>
      <c r="T961" t="s">
        <v>757</v>
      </c>
      <c r="U961" t="s">
        <v>756</v>
      </c>
      <c r="V961" t="s">
        <v>904</v>
      </c>
      <c r="W961" t="s">
        <v>904</v>
      </c>
      <c r="X961" t="s">
        <v>5785</v>
      </c>
      <c r="Y961" t="str">
        <f t="shared" si="196"/>
        <v>marzo</v>
      </c>
      <c r="Z961">
        <f>YEAR(BD_PONDERACIONES[[#This Row],[Fecha Ejecución del Ticket]])</f>
        <v>2022</v>
      </c>
      <c r="AA961" t="str">
        <f t="shared" si="197"/>
        <v>abril</v>
      </c>
      <c r="AB961">
        <f>YEAR(BD_PONDERACIONES[[#This Row],[Fecha de Inspección]])</f>
        <v>2022</v>
      </c>
      <c r="AC961">
        <f t="shared" si="198"/>
        <v>0.5</v>
      </c>
      <c r="AD961">
        <f t="shared" si="199"/>
        <v>0.5</v>
      </c>
      <c r="AE961">
        <f t="shared" si="200"/>
        <v>0.5</v>
      </c>
      <c r="AF961">
        <f t="shared" si="201"/>
        <v>0.5</v>
      </c>
      <c r="AG961">
        <f t="shared" si="202"/>
        <v>0.5</v>
      </c>
      <c r="AH961">
        <f t="shared" si="203"/>
        <v>0.5</v>
      </c>
      <c r="AI961">
        <f t="shared" si="204"/>
        <v>0.25</v>
      </c>
      <c r="AJ961">
        <f t="shared" si="205"/>
        <v>0.25</v>
      </c>
      <c r="AK961">
        <f t="shared" si="206"/>
        <v>0.5</v>
      </c>
      <c r="AL961">
        <f t="shared" si="207"/>
        <v>0.32500000000000001</v>
      </c>
      <c r="AM961">
        <f t="shared" si="208"/>
        <v>0.32500000000000001</v>
      </c>
      <c r="AN961" s="6">
        <f t="shared" si="209"/>
        <v>0.93</v>
      </c>
      <c r="AO961" t="str">
        <f>VLOOKUP(BD_PONDERACIONES[[#This Row],[Comuna]],Tabla3[#All],2,0)</f>
        <v>Cordillera</v>
      </c>
    </row>
    <row r="962" spans="1:41" x14ac:dyDescent="0.35">
      <c r="A962" t="s">
        <v>5786</v>
      </c>
      <c r="B962" t="s">
        <v>5787</v>
      </c>
      <c r="C962" t="s">
        <v>5788</v>
      </c>
      <c r="D962" s="5">
        <v>44656</v>
      </c>
      <c r="E962" s="5">
        <v>44635</v>
      </c>
      <c r="F962" t="s">
        <v>763</v>
      </c>
      <c r="G962" t="s">
        <v>5789</v>
      </c>
      <c r="H962" t="s">
        <v>3800</v>
      </c>
      <c r="J962" t="s">
        <v>756</v>
      </c>
      <c r="K962" t="s">
        <v>756</v>
      </c>
      <c r="L962" t="s">
        <v>757</v>
      </c>
      <c r="M962" t="s">
        <v>757</v>
      </c>
      <c r="N962" t="s">
        <v>756</v>
      </c>
      <c r="O962" t="s">
        <v>756</v>
      </c>
      <c r="P962" t="s">
        <v>758</v>
      </c>
      <c r="Q962" t="s">
        <v>759</v>
      </c>
      <c r="R962" t="s">
        <v>759</v>
      </c>
      <c r="S962" t="s">
        <v>757</v>
      </c>
      <c r="T962" t="s">
        <v>757</v>
      </c>
      <c r="U962" t="s">
        <v>757</v>
      </c>
      <c r="V962" t="s">
        <v>756</v>
      </c>
      <c r="W962" t="s">
        <v>756</v>
      </c>
      <c r="X962" t="s">
        <v>804</v>
      </c>
      <c r="Y962" t="str">
        <f t="shared" ref="Y962:Y1025" si="210">TEXT(E962,"MMMM")</f>
        <v>marzo</v>
      </c>
      <c r="Z962">
        <f>YEAR(BD_PONDERACIONES[[#This Row],[Fecha Ejecución del Ticket]])</f>
        <v>2022</v>
      </c>
      <c r="AA962" t="str">
        <f t="shared" ref="AA962:AA1025" si="211">TEXT(D962,"MMMM")</f>
        <v>abril</v>
      </c>
      <c r="AB962">
        <f>YEAR(BD_PONDERACIONES[[#This Row],[Fecha de Inspección]])</f>
        <v>2022</v>
      </c>
      <c r="AC962">
        <f t="shared" ref="AC962:AC1025" si="212">IF(OR(J962="Cumple",J962="No Aplica"),0.5,0)</f>
        <v>0.5</v>
      </c>
      <c r="AD962">
        <f t="shared" ref="AD962:AD1025" si="213">IF(OR(K962="CUMPLE",K962="No Aplica"),0.5,0)</f>
        <v>0.5</v>
      </c>
      <c r="AE962">
        <f t="shared" ref="AE962:AE1025" si="214">IF(OR(L962="CUMPLE",L962="No Aplica"),0.5,0)</f>
        <v>0.5</v>
      </c>
      <c r="AF962">
        <f t="shared" ref="AF962:AF1025" si="215">IF(OR(M962="CUMPLE",M962="No Aplica"),0.5,0)</f>
        <v>0.5</v>
      </c>
      <c r="AG962">
        <f t="shared" ref="AG962:AG1025" si="216">IF(OR(N962="CUMPLE",N962="No Aplica"),0.5,IF(N962="Cumple Mayormente",0.325,IF(N962="Cumple Parcialmente",0.175,0)))</f>
        <v>0.5</v>
      </c>
      <c r="AH962">
        <f t="shared" ref="AH962:AH1025" si="217">IF(OR(O962="CUMPLE",O962="No Aplica"),0.5,IF(O962="Cumple Mayormente",0.325,IF(O962="Cumple Parcialmente",0.175,0)))</f>
        <v>0.5</v>
      </c>
      <c r="AI962">
        <f t="shared" ref="AI962:AI1025" si="218">IF(OR(S962="CUMPLE",S962="No Aplica"),0.25,IF(S962="Cumple Mayormente",0.1625,IF(S962="Cumple Parcialmente",0.0875,0)))</f>
        <v>0.25</v>
      </c>
      <c r="AJ962">
        <f t="shared" ref="AJ962:AJ1025" si="219">IF(OR(T962="CUMPLE",T962="No Aplica"),0.25,IF(T962="Cumple Mayormente",0.1625,IF(T962="Cumple Parcialmente",0.0875,0)))</f>
        <v>0.25</v>
      </c>
      <c r="AK962">
        <f t="shared" ref="AK962:AK1025" si="220">IF(OR(U962="CUMPLE",U962="No Aplica"),0.5,IF(U962="Cumple Mayormente",0.325,IF(U962="Cumple Parcialmente",0.175,0)))</f>
        <v>0.5</v>
      </c>
      <c r="AL962">
        <f t="shared" ref="AL962:AL1025" si="221">IF(OR(V962="CUMPLE",V962="No Aplica"),0.5,IF(V962="Cumple Mayormente",0.325,IF(V962="Cumple Parcialmente",0.175,0)))</f>
        <v>0.5</v>
      </c>
      <c r="AM962">
        <f t="shared" ref="AM962:AM1025" si="222">IF(OR(W962="CUMPLE",W962="No Aplica"),0.5,IF(W962="Cumple Mayormente",0.325,IF(W962="Cumple Parcialmente",0.175,0)))</f>
        <v>0.5</v>
      </c>
      <c r="AN962" s="6">
        <f t="shared" ref="AN962:AN1025" si="223">((AC962+AD962)*0.2)+((AE962+AF962)*0.3)+((AG962+AH962)*0.15)+((AI962+AJ962+AK962)*0.15)+((AL962+AM962)*0.2)</f>
        <v>1</v>
      </c>
      <c r="AO962" t="str">
        <f>VLOOKUP(BD_PONDERACIONES[[#This Row],[Comuna]],Tabla3[#All],2,0)</f>
        <v>Cordillera</v>
      </c>
    </row>
    <row r="963" spans="1:41" x14ac:dyDescent="0.35">
      <c r="A963" t="s">
        <v>5790</v>
      </c>
      <c r="B963" t="s">
        <v>5791</v>
      </c>
      <c r="C963" t="s">
        <v>5792</v>
      </c>
      <c r="D963" s="5">
        <v>44656</v>
      </c>
      <c r="E963" s="5">
        <v>44628</v>
      </c>
      <c r="F963" t="s">
        <v>763</v>
      </c>
      <c r="G963" t="s">
        <v>5793</v>
      </c>
      <c r="H963" t="s">
        <v>3800</v>
      </c>
      <c r="J963" t="s">
        <v>756</v>
      </c>
      <c r="K963" t="s">
        <v>756</v>
      </c>
      <c r="L963" t="s">
        <v>757</v>
      </c>
      <c r="M963" t="s">
        <v>757</v>
      </c>
      <c r="N963" t="s">
        <v>756</v>
      </c>
      <c r="O963" t="s">
        <v>756</v>
      </c>
      <c r="P963" t="s">
        <v>758</v>
      </c>
      <c r="Q963" t="s">
        <v>759</v>
      </c>
      <c r="R963" t="s">
        <v>759</v>
      </c>
      <c r="S963" t="s">
        <v>757</v>
      </c>
      <c r="T963" t="s">
        <v>757</v>
      </c>
      <c r="U963" t="s">
        <v>757</v>
      </c>
      <c r="V963" t="s">
        <v>773</v>
      </c>
      <c r="W963" t="s">
        <v>773</v>
      </c>
      <c r="X963" t="s">
        <v>5794</v>
      </c>
      <c r="Y963" t="str">
        <f t="shared" si="210"/>
        <v>marzo</v>
      </c>
      <c r="Z963">
        <f>YEAR(BD_PONDERACIONES[[#This Row],[Fecha Ejecución del Ticket]])</f>
        <v>2022</v>
      </c>
      <c r="AA963" t="str">
        <f t="shared" si="211"/>
        <v>abril</v>
      </c>
      <c r="AB963">
        <f>YEAR(BD_PONDERACIONES[[#This Row],[Fecha de Inspección]])</f>
        <v>2022</v>
      </c>
      <c r="AC963">
        <f t="shared" si="212"/>
        <v>0.5</v>
      </c>
      <c r="AD963">
        <f t="shared" si="213"/>
        <v>0.5</v>
      </c>
      <c r="AE963">
        <f t="shared" si="214"/>
        <v>0.5</v>
      </c>
      <c r="AF963">
        <f t="shared" si="215"/>
        <v>0.5</v>
      </c>
      <c r="AG963">
        <f t="shared" si="216"/>
        <v>0.5</v>
      </c>
      <c r="AH963">
        <f t="shared" si="217"/>
        <v>0.5</v>
      </c>
      <c r="AI963">
        <f t="shared" si="218"/>
        <v>0.25</v>
      </c>
      <c r="AJ963">
        <f t="shared" si="219"/>
        <v>0.25</v>
      </c>
      <c r="AK963">
        <f t="shared" si="220"/>
        <v>0.5</v>
      </c>
      <c r="AL963">
        <f t="shared" si="221"/>
        <v>0</v>
      </c>
      <c r="AM963">
        <f t="shared" si="222"/>
        <v>0</v>
      </c>
      <c r="AN963" s="6">
        <f t="shared" si="223"/>
        <v>0.8</v>
      </c>
      <c r="AO963" t="str">
        <f>VLOOKUP(BD_PONDERACIONES[[#This Row],[Comuna]],Tabla3[#All],2,0)</f>
        <v>Cordillera</v>
      </c>
    </row>
    <row r="964" spans="1:41" x14ac:dyDescent="0.35">
      <c r="A964" t="s">
        <v>5795</v>
      </c>
      <c r="B964" t="s">
        <v>5796</v>
      </c>
      <c r="C964" t="s">
        <v>5797</v>
      </c>
      <c r="D964" s="5">
        <v>44656</v>
      </c>
      <c r="E964" s="5">
        <v>44634</v>
      </c>
      <c r="F964" t="s">
        <v>753</v>
      </c>
      <c r="G964" t="s">
        <v>5798</v>
      </c>
      <c r="H964" t="s">
        <v>3456</v>
      </c>
      <c r="J964" t="s">
        <v>756</v>
      </c>
      <c r="K964" t="s">
        <v>756</v>
      </c>
      <c r="L964" t="s">
        <v>757</v>
      </c>
      <c r="M964" t="s">
        <v>757</v>
      </c>
      <c r="N964" t="s">
        <v>756</v>
      </c>
      <c r="O964" t="s">
        <v>756</v>
      </c>
      <c r="P964" t="s">
        <v>758</v>
      </c>
      <c r="Q964" t="s">
        <v>759</v>
      </c>
      <c r="R964" t="s">
        <v>759</v>
      </c>
      <c r="S964" t="s">
        <v>757</v>
      </c>
      <c r="T964" t="s">
        <v>757</v>
      </c>
      <c r="U964" t="s">
        <v>757</v>
      </c>
      <c r="V964" t="s">
        <v>756</v>
      </c>
      <c r="W964" t="s">
        <v>756</v>
      </c>
      <c r="X964" t="s">
        <v>5799</v>
      </c>
      <c r="Y964" t="str">
        <f t="shared" si="210"/>
        <v>marzo</v>
      </c>
      <c r="Z964">
        <f>YEAR(BD_PONDERACIONES[[#This Row],[Fecha Ejecución del Ticket]])</f>
        <v>2022</v>
      </c>
      <c r="AA964" t="str">
        <f t="shared" si="211"/>
        <v>abril</v>
      </c>
      <c r="AB964">
        <f>YEAR(BD_PONDERACIONES[[#This Row],[Fecha de Inspección]])</f>
        <v>2022</v>
      </c>
      <c r="AC964">
        <f t="shared" si="212"/>
        <v>0.5</v>
      </c>
      <c r="AD964">
        <f t="shared" si="213"/>
        <v>0.5</v>
      </c>
      <c r="AE964">
        <f t="shared" si="214"/>
        <v>0.5</v>
      </c>
      <c r="AF964">
        <f t="shared" si="215"/>
        <v>0.5</v>
      </c>
      <c r="AG964">
        <f t="shared" si="216"/>
        <v>0.5</v>
      </c>
      <c r="AH964">
        <f t="shared" si="217"/>
        <v>0.5</v>
      </c>
      <c r="AI964">
        <f t="shared" si="218"/>
        <v>0.25</v>
      </c>
      <c r="AJ964">
        <f t="shared" si="219"/>
        <v>0.25</v>
      </c>
      <c r="AK964">
        <f t="shared" si="220"/>
        <v>0.5</v>
      </c>
      <c r="AL964">
        <f t="shared" si="221"/>
        <v>0.5</v>
      </c>
      <c r="AM964">
        <f t="shared" si="222"/>
        <v>0.5</v>
      </c>
      <c r="AN964" s="6">
        <f t="shared" si="223"/>
        <v>1</v>
      </c>
      <c r="AO964" t="str">
        <f>VLOOKUP(BD_PONDERACIONES[[#This Row],[Comuna]],Tabla3[#All],2,0)</f>
        <v>Cordillera</v>
      </c>
    </row>
    <row r="965" spans="1:41" x14ac:dyDescent="0.35">
      <c r="A965" t="s">
        <v>5800</v>
      </c>
      <c r="B965" t="s">
        <v>5801</v>
      </c>
      <c r="C965" t="s">
        <v>5802</v>
      </c>
      <c r="D965" s="5">
        <v>44656</v>
      </c>
      <c r="E965" s="5">
        <v>44633</v>
      </c>
      <c r="F965" t="s">
        <v>763</v>
      </c>
      <c r="G965" t="s">
        <v>5803</v>
      </c>
      <c r="H965" t="s">
        <v>3800</v>
      </c>
      <c r="J965" t="s">
        <v>756</v>
      </c>
      <c r="K965" t="s">
        <v>756</v>
      </c>
      <c r="L965" t="s">
        <v>757</v>
      </c>
      <c r="M965" t="s">
        <v>757</v>
      </c>
      <c r="N965" t="s">
        <v>756</v>
      </c>
      <c r="O965" t="s">
        <v>756</v>
      </c>
      <c r="P965" t="s">
        <v>758</v>
      </c>
      <c r="Q965" t="s">
        <v>759</v>
      </c>
      <c r="R965" t="s">
        <v>759</v>
      </c>
      <c r="S965" t="s">
        <v>757</v>
      </c>
      <c r="T965" t="s">
        <v>757</v>
      </c>
      <c r="U965" t="s">
        <v>757</v>
      </c>
      <c r="V965" t="s">
        <v>756</v>
      </c>
      <c r="W965" t="s">
        <v>756</v>
      </c>
      <c r="X965" t="s">
        <v>5804</v>
      </c>
      <c r="Y965" t="str">
        <f t="shared" si="210"/>
        <v>marzo</v>
      </c>
      <c r="Z965">
        <f>YEAR(BD_PONDERACIONES[[#This Row],[Fecha Ejecución del Ticket]])</f>
        <v>2022</v>
      </c>
      <c r="AA965" t="str">
        <f t="shared" si="211"/>
        <v>abril</v>
      </c>
      <c r="AB965">
        <f>YEAR(BD_PONDERACIONES[[#This Row],[Fecha de Inspección]])</f>
        <v>2022</v>
      </c>
      <c r="AC965">
        <f t="shared" si="212"/>
        <v>0.5</v>
      </c>
      <c r="AD965">
        <f t="shared" si="213"/>
        <v>0.5</v>
      </c>
      <c r="AE965">
        <f t="shared" si="214"/>
        <v>0.5</v>
      </c>
      <c r="AF965">
        <f t="shared" si="215"/>
        <v>0.5</v>
      </c>
      <c r="AG965">
        <f t="shared" si="216"/>
        <v>0.5</v>
      </c>
      <c r="AH965">
        <f t="shared" si="217"/>
        <v>0.5</v>
      </c>
      <c r="AI965">
        <f t="shared" si="218"/>
        <v>0.25</v>
      </c>
      <c r="AJ965">
        <f t="shared" si="219"/>
        <v>0.25</v>
      </c>
      <c r="AK965">
        <f t="shared" si="220"/>
        <v>0.5</v>
      </c>
      <c r="AL965">
        <f t="shared" si="221"/>
        <v>0.5</v>
      </c>
      <c r="AM965">
        <f t="shared" si="222"/>
        <v>0.5</v>
      </c>
      <c r="AN965" s="6">
        <f t="shared" si="223"/>
        <v>1</v>
      </c>
      <c r="AO965" t="str">
        <f>VLOOKUP(BD_PONDERACIONES[[#This Row],[Comuna]],Tabla3[#All],2,0)</f>
        <v>Cordillera</v>
      </c>
    </row>
    <row r="966" spans="1:41" x14ac:dyDescent="0.35">
      <c r="A966" t="s">
        <v>5805</v>
      </c>
      <c r="B966" t="s">
        <v>5806</v>
      </c>
      <c r="C966" t="s">
        <v>5807</v>
      </c>
      <c r="D966" s="5">
        <v>44656</v>
      </c>
      <c r="E966" s="5">
        <v>44628</v>
      </c>
      <c r="F966" t="s">
        <v>753</v>
      </c>
      <c r="G966" t="s">
        <v>5808</v>
      </c>
      <c r="H966" t="s">
        <v>3456</v>
      </c>
      <c r="J966" t="s">
        <v>756</v>
      </c>
      <c r="K966" t="s">
        <v>756</v>
      </c>
      <c r="L966" t="s">
        <v>757</v>
      </c>
      <c r="M966" t="s">
        <v>757</v>
      </c>
      <c r="N966" t="s">
        <v>756</v>
      </c>
      <c r="O966" t="s">
        <v>756</v>
      </c>
      <c r="P966" t="s">
        <v>765</v>
      </c>
      <c r="Q966" t="s">
        <v>759</v>
      </c>
      <c r="R966" t="s">
        <v>759</v>
      </c>
      <c r="S966" t="s">
        <v>757</v>
      </c>
      <c r="T966" t="s">
        <v>757</v>
      </c>
      <c r="U966" t="s">
        <v>756</v>
      </c>
      <c r="V966" t="s">
        <v>756</v>
      </c>
      <c r="W966" t="s">
        <v>773</v>
      </c>
      <c r="X966" t="s">
        <v>5809</v>
      </c>
      <c r="Y966" t="str">
        <f t="shared" si="210"/>
        <v>marzo</v>
      </c>
      <c r="Z966">
        <f>YEAR(BD_PONDERACIONES[[#This Row],[Fecha Ejecución del Ticket]])</f>
        <v>2022</v>
      </c>
      <c r="AA966" t="str">
        <f t="shared" si="211"/>
        <v>abril</v>
      </c>
      <c r="AB966">
        <f>YEAR(BD_PONDERACIONES[[#This Row],[Fecha de Inspección]])</f>
        <v>2022</v>
      </c>
      <c r="AC966">
        <f t="shared" si="212"/>
        <v>0.5</v>
      </c>
      <c r="AD966">
        <f t="shared" si="213"/>
        <v>0.5</v>
      </c>
      <c r="AE966">
        <f t="shared" si="214"/>
        <v>0.5</v>
      </c>
      <c r="AF966">
        <f t="shared" si="215"/>
        <v>0.5</v>
      </c>
      <c r="AG966">
        <f t="shared" si="216"/>
        <v>0.5</v>
      </c>
      <c r="AH966">
        <f t="shared" si="217"/>
        <v>0.5</v>
      </c>
      <c r="AI966">
        <f t="shared" si="218"/>
        <v>0.25</v>
      </c>
      <c r="AJ966">
        <f t="shared" si="219"/>
        <v>0.25</v>
      </c>
      <c r="AK966">
        <f t="shared" si="220"/>
        <v>0.5</v>
      </c>
      <c r="AL966">
        <f t="shared" si="221"/>
        <v>0.5</v>
      </c>
      <c r="AM966">
        <f t="shared" si="222"/>
        <v>0</v>
      </c>
      <c r="AN966" s="6">
        <f t="shared" si="223"/>
        <v>0.9</v>
      </c>
      <c r="AO966" t="str">
        <f>VLOOKUP(BD_PONDERACIONES[[#This Row],[Comuna]],Tabla3[#All],2,0)</f>
        <v>Cordillera</v>
      </c>
    </row>
    <row r="967" spans="1:41" x14ac:dyDescent="0.35">
      <c r="A967" t="s">
        <v>5810</v>
      </c>
      <c r="B967" t="s">
        <v>5811</v>
      </c>
      <c r="C967" t="s">
        <v>5812</v>
      </c>
      <c r="D967" s="5">
        <v>44656</v>
      </c>
      <c r="E967" s="5">
        <v>44629</v>
      </c>
      <c r="F967" t="s">
        <v>753</v>
      </c>
      <c r="G967" t="s">
        <v>5808</v>
      </c>
      <c r="H967" t="s">
        <v>3456</v>
      </c>
      <c r="J967" t="s">
        <v>756</v>
      </c>
      <c r="K967" t="s">
        <v>756</v>
      </c>
      <c r="L967" t="s">
        <v>773</v>
      </c>
      <c r="M967" t="s">
        <v>773</v>
      </c>
      <c r="N967" t="s">
        <v>756</v>
      </c>
      <c r="O967" t="s">
        <v>756</v>
      </c>
      <c r="P967" t="s">
        <v>765</v>
      </c>
      <c r="Q967" t="s">
        <v>759</v>
      </c>
      <c r="R967" t="s">
        <v>759</v>
      </c>
      <c r="S967" t="s">
        <v>757</v>
      </c>
      <c r="T967" t="s">
        <v>757</v>
      </c>
      <c r="U967" t="s">
        <v>756</v>
      </c>
      <c r="V967" t="s">
        <v>756</v>
      </c>
      <c r="W967" t="s">
        <v>756</v>
      </c>
      <c r="X967" t="s">
        <v>5813</v>
      </c>
      <c r="Y967" t="str">
        <f t="shared" si="210"/>
        <v>marzo</v>
      </c>
      <c r="Z967">
        <f>YEAR(BD_PONDERACIONES[[#This Row],[Fecha Ejecución del Ticket]])</f>
        <v>2022</v>
      </c>
      <c r="AA967" t="str">
        <f t="shared" si="211"/>
        <v>abril</v>
      </c>
      <c r="AB967">
        <f>YEAR(BD_PONDERACIONES[[#This Row],[Fecha de Inspección]])</f>
        <v>2022</v>
      </c>
      <c r="AC967">
        <f t="shared" si="212"/>
        <v>0.5</v>
      </c>
      <c r="AD967">
        <f t="shared" si="213"/>
        <v>0.5</v>
      </c>
      <c r="AE967">
        <f t="shared" si="214"/>
        <v>0</v>
      </c>
      <c r="AF967">
        <f t="shared" si="215"/>
        <v>0</v>
      </c>
      <c r="AG967">
        <f t="shared" si="216"/>
        <v>0.5</v>
      </c>
      <c r="AH967">
        <f t="shared" si="217"/>
        <v>0.5</v>
      </c>
      <c r="AI967">
        <f t="shared" si="218"/>
        <v>0.25</v>
      </c>
      <c r="AJ967">
        <f t="shared" si="219"/>
        <v>0.25</v>
      </c>
      <c r="AK967">
        <f t="shared" si="220"/>
        <v>0.5</v>
      </c>
      <c r="AL967">
        <f t="shared" si="221"/>
        <v>0.5</v>
      </c>
      <c r="AM967">
        <f t="shared" si="222"/>
        <v>0.5</v>
      </c>
      <c r="AN967" s="6">
        <f t="shared" si="223"/>
        <v>0.7</v>
      </c>
      <c r="AO967" t="str">
        <f>VLOOKUP(BD_PONDERACIONES[[#This Row],[Comuna]],Tabla3[#All],2,0)</f>
        <v>Cordillera</v>
      </c>
    </row>
    <row r="968" spans="1:41" x14ac:dyDescent="0.35">
      <c r="A968" t="s">
        <v>5814</v>
      </c>
      <c r="B968" t="s">
        <v>5815</v>
      </c>
      <c r="C968" t="s">
        <v>5816</v>
      </c>
      <c r="D968" s="5">
        <v>44656</v>
      </c>
      <c r="E968" s="5">
        <v>44642</v>
      </c>
      <c r="F968" t="s">
        <v>753</v>
      </c>
      <c r="G968" t="s">
        <v>5817</v>
      </c>
      <c r="H968" t="s">
        <v>3456</v>
      </c>
      <c r="J968" t="s">
        <v>756</v>
      </c>
      <c r="K968" t="s">
        <v>756</v>
      </c>
      <c r="L968" t="s">
        <v>773</v>
      </c>
      <c r="M968" t="s">
        <v>773</v>
      </c>
      <c r="N968" t="s">
        <v>756</v>
      </c>
      <c r="O968" t="s">
        <v>756</v>
      </c>
      <c r="P968" t="s">
        <v>758</v>
      </c>
      <c r="Q968" t="s">
        <v>759</v>
      </c>
      <c r="R968" t="s">
        <v>759</v>
      </c>
      <c r="S968" t="s">
        <v>757</v>
      </c>
      <c r="T968" t="s">
        <v>757</v>
      </c>
      <c r="U968" t="s">
        <v>757</v>
      </c>
      <c r="V968" t="s">
        <v>756</v>
      </c>
      <c r="W968" t="s">
        <v>756</v>
      </c>
      <c r="X968" t="s">
        <v>5818</v>
      </c>
      <c r="Y968" t="str">
        <f t="shared" si="210"/>
        <v>marzo</v>
      </c>
      <c r="Z968">
        <f>YEAR(BD_PONDERACIONES[[#This Row],[Fecha Ejecución del Ticket]])</f>
        <v>2022</v>
      </c>
      <c r="AA968" t="str">
        <f t="shared" si="211"/>
        <v>abril</v>
      </c>
      <c r="AB968">
        <f>YEAR(BD_PONDERACIONES[[#This Row],[Fecha de Inspección]])</f>
        <v>2022</v>
      </c>
      <c r="AC968">
        <f t="shared" si="212"/>
        <v>0.5</v>
      </c>
      <c r="AD968">
        <f t="shared" si="213"/>
        <v>0.5</v>
      </c>
      <c r="AE968">
        <f t="shared" si="214"/>
        <v>0</v>
      </c>
      <c r="AF968">
        <f t="shared" si="215"/>
        <v>0</v>
      </c>
      <c r="AG968">
        <f t="shared" si="216"/>
        <v>0.5</v>
      </c>
      <c r="AH968">
        <f t="shared" si="217"/>
        <v>0.5</v>
      </c>
      <c r="AI968">
        <f t="shared" si="218"/>
        <v>0.25</v>
      </c>
      <c r="AJ968">
        <f t="shared" si="219"/>
        <v>0.25</v>
      </c>
      <c r="AK968">
        <f t="shared" si="220"/>
        <v>0.5</v>
      </c>
      <c r="AL968">
        <f t="shared" si="221"/>
        <v>0.5</v>
      </c>
      <c r="AM968">
        <f t="shared" si="222"/>
        <v>0.5</v>
      </c>
      <c r="AN968" s="6">
        <f t="shared" si="223"/>
        <v>0.7</v>
      </c>
      <c r="AO968" t="str">
        <f>VLOOKUP(BD_PONDERACIONES[[#This Row],[Comuna]],Tabla3[#All],2,0)</f>
        <v>Cordillera</v>
      </c>
    </row>
    <row r="969" spans="1:41" x14ac:dyDescent="0.35">
      <c r="A969" t="s">
        <v>5819</v>
      </c>
      <c r="B969" t="s">
        <v>5820</v>
      </c>
      <c r="C969" t="s">
        <v>5821</v>
      </c>
      <c r="D969" s="5">
        <v>44656</v>
      </c>
      <c r="E969" s="5">
        <v>44644</v>
      </c>
      <c r="F969" t="s">
        <v>763</v>
      </c>
      <c r="G969" t="s">
        <v>5822</v>
      </c>
      <c r="H969" t="s">
        <v>3800</v>
      </c>
      <c r="J969" t="s">
        <v>756</v>
      </c>
      <c r="K969" t="s">
        <v>756</v>
      </c>
      <c r="L969" t="s">
        <v>757</v>
      </c>
      <c r="M969" t="s">
        <v>757</v>
      </c>
      <c r="N969" t="s">
        <v>756</v>
      </c>
      <c r="O969" t="s">
        <v>756</v>
      </c>
      <c r="P969" t="s">
        <v>758</v>
      </c>
      <c r="Q969" t="s">
        <v>759</v>
      </c>
      <c r="R969" t="s">
        <v>759</v>
      </c>
      <c r="S969" t="s">
        <v>757</v>
      </c>
      <c r="T969" t="s">
        <v>757</v>
      </c>
      <c r="U969" t="s">
        <v>757</v>
      </c>
      <c r="V969" t="s">
        <v>768</v>
      </c>
      <c r="W969" t="s">
        <v>773</v>
      </c>
      <c r="X969" t="s">
        <v>5823</v>
      </c>
      <c r="Y969" t="str">
        <f t="shared" si="210"/>
        <v>marzo</v>
      </c>
      <c r="Z969">
        <f>YEAR(BD_PONDERACIONES[[#This Row],[Fecha Ejecución del Ticket]])</f>
        <v>2022</v>
      </c>
      <c r="AA969" t="str">
        <f t="shared" si="211"/>
        <v>abril</v>
      </c>
      <c r="AB969">
        <f>YEAR(BD_PONDERACIONES[[#This Row],[Fecha de Inspección]])</f>
        <v>2022</v>
      </c>
      <c r="AC969">
        <f t="shared" si="212"/>
        <v>0.5</v>
      </c>
      <c r="AD969">
        <f t="shared" si="213"/>
        <v>0.5</v>
      </c>
      <c r="AE969">
        <f t="shared" si="214"/>
        <v>0.5</v>
      </c>
      <c r="AF969">
        <f t="shared" si="215"/>
        <v>0.5</v>
      </c>
      <c r="AG969">
        <f t="shared" si="216"/>
        <v>0.5</v>
      </c>
      <c r="AH969">
        <f t="shared" si="217"/>
        <v>0.5</v>
      </c>
      <c r="AI969">
        <f t="shared" si="218"/>
        <v>0.25</v>
      </c>
      <c r="AJ969">
        <f t="shared" si="219"/>
        <v>0.25</v>
      </c>
      <c r="AK969">
        <f t="shared" si="220"/>
        <v>0.5</v>
      </c>
      <c r="AL969">
        <f t="shared" si="221"/>
        <v>0.17499999999999999</v>
      </c>
      <c r="AM969">
        <f t="shared" si="222"/>
        <v>0</v>
      </c>
      <c r="AN969" s="6">
        <f t="shared" si="223"/>
        <v>0.83500000000000008</v>
      </c>
      <c r="AO969" t="str">
        <f>VLOOKUP(BD_PONDERACIONES[[#This Row],[Comuna]],Tabla3[#All],2,0)</f>
        <v>Cordillera</v>
      </c>
    </row>
    <row r="970" spans="1:41" x14ac:dyDescent="0.35">
      <c r="A970" t="s">
        <v>5824</v>
      </c>
      <c r="B970" t="s">
        <v>5825</v>
      </c>
      <c r="C970" t="s">
        <v>5826</v>
      </c>
      <c r="D970" s="5">
        <v>44656</v>
      </c>
      <c r="E970" s="5">
        <v>44629</v>
      </c>
      <c r="F970" t="s">
        <v>753</v>
      </c>
      <c r="G970" t="s">
        <v>5827</v>
      </c>
      <c r="H970" t="s">
        <v>3456</v>
      </c>
      <c r="J970" t="s">
        <v>756</v>
      </c>
      <c r="K970" t="s">
        <v>756</v>
      </c>
      <c r="L970" t="s">
        <v>757</v>
      </c>
      <c r="M970" t="s">
        <v>757</v>
      </c>
      <c r="N970" t="s">
        <v>756</v>
      </c>
      <c r="O970" t="s">
        <v>756</v>
      </c>
      <c r="P970" t="s">
        <v>758</v>
      </c>
      <c r="Q970" t="s">
        <v>759</v>
      </c>
      <c r="R970" t="s">
        <v>759</v>
      </c>
      <c r="S970" t="s">
        <v>757</v>
      </c>
      <c r="T970" t="s">
        <v>757</v>
      </c>
      <c r="U970" t="s">
        <v>757</v>
      </c>
      <c r="V970" t="s">
        <v>756</v>
      </c>
      <c r="W970" t="s">
        <v>773</v>
      </c>
      <c r="X970" t="s">
        <v>5192</v>
      </c>
      <c r="Y970" t="str">
        <f t="shared" si="210"/>
        <v>marzo</v>
      </c>
      <c r="Z970">
        <f>YEAR(BD_PONDERACIONES[[#This Row],[Fecha Ejecución del Ticket]])</f>
        <v>2022</v>
      </c>
      <c r="AA970" t="str">
        <f t="shared" si="211"/>
        <v>abril</v>
      </c>
      <c r="AB970">
        <f>YEAR(BD_PONDERACIONES[[#This Row],[Fecha de Inspección]])</f>
        <v>2022</v>
      </c>
      <c r="AC970">
        <f t="shared" si="212"/>
        <v>0.5</v>
      </c>
      <c r="AD970">
        <f t="shared" si="213"/>
        <v>0.5</v>
      </c>
      <c r="AE970">
        <f t="shared" si="214"/>
        <v>0.5</v>
      </c>
      <c r="AF970">
        <f t="shared" si="215"/>
        <v>0.5</v>
      </c>
      <c r="AG970">
        <f t="shared" si="216"/>
        <v>0.5</v>
      </c>
      <c r="AH970">
        <f t="shared" si="217"/>
        <v>0.5</v>
      </c>
      <c r="AI970">
        <f t="shared" si="218"/>
        <v>0.25</v>
      </c>
      <c r="AJ970">
        <f t="shared" si="219"/>
        <v>0.25</v>
      </c>
      <c r="AK970">
        <f t="shared" si="220"/>
        <v>0.5</v>
      </c>
      <c r="AL970">
        <f t="shared" si="221"/>
        <v>0.5</v>
      </c>
      <c r="AM970">
        <f t="shared" si="222"/>
        <v>0</v>
      </c>
      <c r="AN970" s="6">
        <f t="shared" si="223"/>
        <v>0.9</v>
      </c>
      <c r="AO970" t="str">
        <f>VLOOKUP(BD_PONDERACIONES[[#This Row],[Comuna]],Tabla3[#All],2,0)</f>
        <v>Cordillera</v>
      </c>
    </row>
    <row r="971" spans="1:41" x14ac:dyDescent="0.35">
      <c r="A971" t="s">
        <v>5828</v>
      </c>
      <c r="B971" t="s">
        <v>5829</v>
      </c>
      <c r="C971" t="s">
        <v>5830</v>
      </c>
      <c r="D971" s="5">
        <v>44656</v>
      </c>
      <c r="E971" s="5">
        <v>44640</v>
      </c>
      <c r="F971" t="s">
        <v>753</v>
      </c>
      <c r="G971" t="s">
        <v>5831</v>
      </c>
      <c r="H971" t="s">
        <v>3456</v>
      </c>
      <c r="J971" t="s">
        <v>756</v>
      </c>
      <c r="K971" t="s">
        <v>756</v>
      </c>
      <c r="L971" t="s">
        <v>757</v>
      </c>
      <c r="M971" t="s">
        <v>757</v>
      </c>
      <c r="N971" t="s">
        <v>756</v>
      </c>
      <c r="O971" t="s">
        <v>756</v>
      </c>
      <c r="P971" t="s">
        <v>758</v>
      </c>
      <c r="Q971" t="s">
        <v>759</v>
      </c>
      <c r="R971" t="s">
        <v>759</v>
      </c>
      <c r="S971" t="s">
        <v>757</v>
      </c>
      <c r="T971" t="s">
        <v>757</v>
      </c>
      <c r="U971" t="s">
        <v>757</v>
      </c>
      <c r="V971" t="s">
        <v>756</v>
      </c>
      <c r="W971" t="s">
        <v>773</v>
      </c>
      <c r="X971" t="s">
        <v>5832</v>
      </c>
      <c r="Y971" t="str">
        <f t="shared" si="210"/>
        <v>marzo</v>
      </c>
      <c r="Z971">
        <f>YEAR(BD_PONDERACIONES[[#This Row],[Fecha Ejecución del Ticket]])</f>
        <v>2022</v>
      </c>
      <c r="AA971" t="str">
        <f t="shared" si="211"/>
        <v>abril</v>
      </c>
      <c r="AB971">
        <f>YEAR(BD_PONDERACIONES[[#This Row],[Fecha de Inspección]])</f>
        <v>2022</v>
      </c>
      <c r="AC971">
        <f t="shared" si="212"/>
        <v>0.5</v>
      </c>
      <c r="AD971">
        <f t="shared" si="213"/>
        <v>0.5</v>
      </c>
      <c r="AE971">
        <f t="shared" si="214"/>
        <v>0.5</v>
      </c>
      <c r="AF971">
        <f t="shared" si="215"/>
        <v>0.5</v>
      </c>
      <c r="AG971">
        <f t="shared" si="216"/>
        <v>0.5</v>
      </c>
      <c r="AH971">
        <f t="shared" si="217"/>
        <v>0.5</v>
      </c>
      <c r="AI971">
        <f t="shared" si="218"/>
        <v>0.25</v>
      </c>
      <c r="AJ971">
        <f t="shared" si="219"/>
        <v>0.25</v>
      </c>
      <c r="AK971">
        <f t="shared" si="220"/>
        <v>0.5</v>
      </c>
      <c r="AL971">
        <f t="shared" si="221"/>
        <v>0.5</v>
      </c>
      <c r="AM971">
        <f t="shared" si="222"/>
        <v>0</v>
      </c>
      <c r="AN971" s="6">
        <f t="shared" si="223"/>
        <v>0.9</v>
      </c>
      <c r="AO971" t="str">
        <f>VLOOKUP(BD_PONDERACIONES[[#This Row],[Comuna]],Tabla3[#All],2,0)</f>
        <v>Cordillera</v>
      </c>
    </row>
    <row r="972" spans="1:41" x14ac:dyDescent="0.35">
      <c r="A972" t="s">
        <v>5738</v>
      </c>
      <c r="B972" t="s">
        <v>5739</v>
      </c>
      <c r="C972" t="s">
        <v>5740</v>
      </c>
      <c r="D972" s="5">
        <v>44657</v>
      </c>
      <c r="E972" s="5">
        <v>44642</v>
      </c>
      <c r="F972" t="s">
        <v>763</v>
      </c>
      <c r="G972" t="s">
        <v>5741</v>
      </c>
      <c r="H972" t="s">
        <v>3800</v>
      </c>
      <c r="J972" t="s">
        <v>756</v>
      </c>
      <c r="K972" t="s">
        <v>756</v>
      </c>
      <c r="L972" t="s">
        <v>757</v>
      </c>
      <c r="M972" t="s">
        <v>757</v>
      </c>
      <c r="N972" t="s">
        <v>756</v>
      </c>
      <c r="O972" t="s">
        <v>756</v>
      </c>
      <c r="P972" t="s">
        <v>765</v>
      </c>
      <c r="Q972" t="s">
        <v>759</v>
      </c>
      <c r="R972" t="s">
        <v>759</v>
      </c>
      <c r="S972" t="s">
        <v>757</v>
      </c>
      <c r="T972" t="s">
        <v>757</v>
      </c>
      <c r="U972" t="s">
        <v>757</v>
      </c>
      <c r="V972" t="s">
        <v>756</v>
      </c>
      <c r="W972" t="s">
        <v>756</v>
      </c>
      <c r="X972" t="s">
        <v>5742</v>
      </c>
      <c r="Y972" t="str">
        <f t="shared" si="210"/>
        <v>marzo</v>
      </c>
      <c r="Z972">
        <f>YEAR(BD_PONDERACIONES[[#This Row],[Fecha Ejecución del Ticket]])</f>
        <v>2022</v>
      </c>
      <c r="AA972" t="str">
        <f t="shared" si="211"/>
        <v>abril</v>
      </c>
      <c r="AB972">
        <f>YEAR(BD_PONDERACIONES[[#This Row],[Fecha de Inspección]])</f>
        <v>2022</v>
      </c>
      <c r="AC972">
        <f t="shared" si="212"/>
        <v>0.5</v>
      </c>
      <c r="AD972">
        <f t="shared" si="213"/>
        <v>0.5</v>
      </c>
      <c r="AE972">
        <f t="shared" si="214"/>
        <v>0.5</v>
      </c>
      <c r="AF972">
        <f t="shared" si="215"/>
        <v>0.5</v>
      </c>
      <c r="AG972">
        <f t="shared" si="216"/>
        <v>0.5</v>
      </c>
      <c r="AH972">
        <f t="shared" si="217"/>
        <v>0.5</v>
      </c>
      <c r="AI972">
        <f t="shared" si="218"/>
        <v>0.25</v>
      </c>
      <c r="AJ972">
        <f t="shared" si="219"/>
        <v>0.25</v>
      </c>
      <c r="AK972">
        <f t="shared" si="220"/>
        <v>0.5</v>
      </c>
      <c r="AL972">
        <f t="shared" si="221"/>
        <v>0.5</v>
      </c>
      <c r="AM972">
        <f t="shared" si="222"/>
        <v>0.5</v>
      </c>
      <c r="AN972" s="6">
        <f t="shared" si="223"/>
        <v>1</v>
      </c>
      <c r="AO972" t="str">
        <f>VLOOKUP(BD_PONDERACIONES[[#This Row],[Comuna]],Tabla3[#All],2,0)</f>
        <v>Cordillera</v>
      </c>
    </row>
    <row r="973" spans="1:41" x14ac:dyDescent="0.35">
      <c r="A973" t="s">
        <v>5743</v>
      </c>
      <c r="B973" t="s">
        <v>5744</v>
      </c>
      <c r="C973" t="s">
        <v>5745</v>
      </c>
      <c r="D973" s="5">
        <v>44657</v>
      </c>
      <c r="E973" s="5">
        <v>44639</v>
      </c>
      <c r="F973" t="s">
        <v>763</v>
      </c>
      <c r="G973" t="s">
        <v>5746</v>
      </c>
      <c r="H973" t="s">
        <v>3800</v>
      </c>
      <c r="J973" t="s">
        <v>756</v>
      </c>
      <c r="K973" t="s">
        <v>756</v>
      </c>
      <c r="L973" t="s">
        <v>757</v>
      </c>
      <c r="M973" t="s">
        <v>757</v>
      </c>
      <c r="N973" t="s">
        <v>756</v>
      </c>
      <c r="O973" t="s">
        <v>756</v>
      </c>
      <c r="P973" t="s">
        <v>758</v>
      </c>
      <c r="Q973" t="s">
        <v>759</v>
      </c>
      <c r="R973" t="s">
        <v>759</v>
      </c>
      <c r="S973" t="s">
        <v>757</v>
      </c>
      <c r="T973" t="s">
        <v>757</v>
      </c>
      <c r="U973" t="s">
        <v>757</v>
      </c>
      <c r="V973" t="s">
        <v>756</v>
      </c>
      <c r="W973" t="s">
        <v>756</v>
      </c>
      <c r="X973" t="s">
        <v>5747</v>
      </c>
      <c r="Y973" t="str">
        <f t="shared" si="210"/>
        <v>marzo</v>
      </c>
      <c r="Z973">
        <f>YEAR(BD_PONDERACIONES[[#This Row],[Fecha Ejecución del Ticket]])</f>
        <v>2022</v>
      </c>
      <c r="AA973" t="str">
        <f t="shared" si="211"/>
        <v>abril</v>
      </c>
      <c r="AB973">
        <f>YEAR(BD_PONDERACIONES[[#This Row],[Fecha de Inspección]])</f>
        <v>2022</v>
      </c>
      <c r="AC973">
        <f t="shared" si="212"/>
        <v>0.5</v>
      </c>
      <c r="AD973">
        <f t="shared" si="213"/>
        <v>0.5</v>
      </c>
      <c r="AE973">
        <f t="shared" si="214"/>
        <v>0.5</v>
      </c>
      <c r="AF973">
        <f t="shared" si="215"/>
        <v>0.5</v>
      </c>
      <c r="AG973">
        <f t="shared" si="216"/>
        <v>0.5</v>
      </c>
      <c r="AH973">
        <f t="shared" si="217"/>
        <v>0.5</v>
      </c>
      <c r="AI973">
        <f t="shared" si="218"/>
        <v>0.25</v>
      </c>
      <c r="AJ973">
        <f t="shared" si="219"/>
        <v>0.25</v>
      </c>
      <c r="AK973">
        <f t="shared" si="220"/>
        <v>0.5</v>
      </c>
      <c r="AL973">
        <f t="shared" si="221"/>
        <v>0.5</v>
      </c>
      <c r="AM973">
        <f t="shared" si="222"/>
        <v>0.5</v>
      </c>
      <c r="AN973" s="6">
        <f t="shared" si="223"/>
        <v>1</v>
      </c>
      <c r="AO973" t="str">
        <f>VLOOKUP(BD_PONDERACIONES[[#This Row],[Comuna]],Tabla3[#All],2,0)</f>
        <v>Cordillera</v>
      </c>
    </row>
    <row r="974" spans="1:41" x14ac:dyDescent="0.35">
      <c r="A974" t="s">
        <v>5748</v>
      </c>
      <c r="B974" t="s">
        <v>5749</v>
      </c>
      <c r="C974" t="s">
        <v>5750</v>
      </c>
      <c r="D974" s="5">
        <v>44657</v>
      </c>
      <c r="E974" s="5">
        <v>44642</v>
      </c>
      <c r="F974" t="s">
        <v>763</v>
      </c>
      <c r="G974" t="s">
        <v>5751</v>
      </c>
      <c r="H974" t="s">
        <v>3800</v>
      </c>
      <c r="J974" t="s">
        <v>756</v>
      </c>
      <c r="K974" t="s">
        <v>756</v>
      </c>
      <c r="L974" t="s">
        <v>757</v>
      </c>
      <c r="M974" t="s">
        <v>757</v>
      </c>
      <c r="N974" t="s">
        <v>756</v>
      </c>
      <c r="O974" t="s">
        <v>756</v>
      </c>
      <c r="P974" t="s">
        <v>758</v>
      </c>
      <c r="Q974" t="s">
        <v>759</v>
      </c>
      <c r="R974" t="s">
        <v>759</v>
      </c>
      <c r="S974" t="s">
        <v>757</v>
      </c>
      <c r="T974" t="s">
        <v>757</v>
      </c>
      <c r="U974" t="s">
        <v>757</v>
      </c>
      <c r="V974" t="s">
        <v>756</v>
      </c>
      <c r="W974" t="s">
        <v>756</v>
      </c>
      <c r="X974" t="s">
        <v>5752</v>
      </c>
      <c r="Y974" t="str">
        <f t="shared" si="210"/>
        <v>marzo</v>
      </c>
      <c r="Z974">
        <f>YEAR(BD_PONDERACIONES[[#This Row],[Fecha Ejecución del Ticket]])</f>
        <v>2022</v>
      </c>
      <c r="AA974" t="str">
        <f t="shared" si="211"/>
        <v>abril</v>
      </c>
      <c r="AB974">
        <f>YEAR(BD_PONDERACIONES[[#This Row],[Fecha de Inspección]])</f>
        <v>2022</v>
      </c>
      <c r="AC974">
        <f t="shared" si="212"/>
        <v>0.5</v>
      </c>
      <c r="AD974">
        <f t="shared" si="213"/>
        <v>0.5</v>
      </c>
      <c r="AE974">
        <f t="shared" si="214"/>
        <v>0.5</v>
      </c>
      <c r="AF974">
        <f t="shared" si="215"/>
        <v>0.5</v>
      </c>
      <c r="AG974">
        <f t="shared" si="216"/>
        <v>0.5</v>
      </c>
      <c r="AH974">
        <f t="shared" si="217"/>
        <v>0.5</v>
      </c>
      <c r="AI974">
        <f t="shared" si="218"/>
        <v>0.25</v>
      </c>
      <c r="AJ974">
        <f t="shared" si="219"/>
        <v>0.25</v>
      </c>
      <c r="AK974">
        <f t="shared" si="220"/>
        <v>0.5</v>
      </c>
      <c r="AL974">
        <f t="shared" si="221"/>
        <v>0.5</v>
      </c>
      <c r="AM974">
        <f t="shared" si="222"/>
        <v>0.5</v>
      </c>
      <c r="AN974" s="6">
        <f t="shared" si="223"/>
        <v>1</v>
      </c>
      <c r="AO974" t="str">
        <f>VLOOKUP(BD_PONDERACIONES[[#This Row],[Comuna]],Tabla3[#All],2,0)</f>
        <v>Cordillera</v>
      </c>
    </row>
    <row r="975" spans="1:41" x14ac:dyDescent="0.35">
      <c r="A975" t="s">
        <v>5753</v>
      </c>
      <c r="B975" t="s">
        <v>5754</v>
      </c>
      <c r="C975" t="s">
        <v>5755</v>
      </c>
      <c r="D975" s="5">
        <v>44657</v>
      </c>
      <c r="E975" s="5">
        <v>44642</v>
      </c>
      <c r="F975" t="s">
        <v>763</v>
      </c>
      <c r="G975" t="s">
        <v>5756</v>
      </c>
      <c r="H975" t="s">
        <v>3800</v>
      </c>
      <c r="J975" t="s">
        <v>756</v>
      </c>
      <c r="K975" t="s">
        <v>756</v>
      </c>
      <c r="L975" t="s">
        <v>757</v>
      </c>
      <c r="M975" t="s">
        <v>757</v>
      </c>
      <c r="N975" t="s">
        <v>756</v>
      </c>
      <c r="O975" t="s">
        <v>756</v>
      </c>
      <c r="P975" t="s">
        <v>758</v>
      </c>
      <c r="Q975" t="s">
        <v>759</v>
      </c>
      <c r="R975" t="s">
        <v>759</v>
      </c>
      <c r="S975" t="s">
        <v>757</v>
      </c>
      <c r="T975" t="s">
        <v>757</v>
      </c>
      <c r="U975" t="s">
        <v>757</v>
      </c>
      <c r="V975" t="s">
        <v>773</v>
      </c>
      <c r="W975" t="s">
        <v>773</v>
      </c>
      <c r="X975" t="s">
        <v>5757</v>
      </c>
      <c r="Y975" t="str">
        <f t="shared" si="210"/>
        <v>marzo</v>
      </c>
      <c r="Z975">
        <f>YEAR(BD_PONDERACIONES[[#This Row],[Fecha Ejecución del Ticket]])</f>
        <v>2022</v>
      </c>
      <c r="AA975" t="str">
        <f t="shared" si="211"/>
        <v>abril</v>
      </c>
      <c r="AB975">
        <f>YEAR(BD_PONDERACIONES[[#This Row],[Fecha de Inspección]])</f>
        <v>2022</v>
      </c>
      <c r="AC975">
        <f t="shared" si="212"/>
        <v>0.5</v>
      </c>
      <c r="AD975">
        <f t="shared" si="213"/>
        <v>0.5</v>
      </c>
      <c r="AE975">
        <f t="shared" si="214"/>
        <v>0.5</v>
      </c>
      <c r="AF975">
        <f t="shared" si="215"/>
        <v>0.5</v>
      </c>
      <c r="AG975">
        <f t="shared" si="216"/>
        <v>0.5</v>
      </c>
      <c r="AH975">
        <f t="shared" si="217"/>
        <v>0.5</v>
      </c>
      <c r="AI975">
        <f t="shared" si="218"/>
        <v>0.25</v>
      </c>
      <c r="AJ975">
        <f t="shared" si="219"/>
        <v>0.25</v>
      </c>
      <c r="AK975">
        <f t="shared" si="220"/>
        <v>0.5</v>
      </c>
      <c r="AL975">
        <f t="shared" si="221"/>
        <v>0</v>
      </c>
      <c r="AM975">
        <f t="shared" si="222"/>
        <v>0</v>
      </c>
      <c r="AN975" s="6">
        <f t="shared" si="223"/>
        <v>0.8</v>
      </c>
      <c r="AO975" t="str">
        <f>VLOOKUP(BD_PONDERACIONES[[#This Row],[Comuna]],Tabla3[#All],2,0)</f>
        <v>Cordillera</v>
      </c>
    </row>
    <row r="976" spans="1:41" x14ac:dyDescent="0.35">
      <c r="A976" t="s">
        <v>5758</v>
      </c>
      <c r="B976" t="s">
        <v>5759</v>
      </c>
      <c r="C976" t="s">
        <v>5760</v>
      </c>
      <c r="D976" s="5">
        <v>44657</v>
      </c>
      <c r="E976" s="5">
        <v>44628</v>
      </c>
      <c r="F976" t="s">
        <v>763</v>
      </c>
      <c r="G976" t="s">
        <v>5761</v>
      </c>
      <c r="H976" t="s">
        <v>3800</v>
      </c>
      <c r="J976" t="s">
        <v>756</v>
      </c>
      <c r="K976" t="s">
        <v>756</v>
      </c>
      <c r="L976" t="s">
        <v>757</v>
      </c>
      <c r="M976" t="s">
        <v>757</v>
      </c>
      <c r="N976" t="s">
        <v>756</v>
      </c>
      <c r="O976" t="s">
        <v>756</v>
      </c>
      <c r="P976" t="s">
        <v>758</v>
      </c>
      <c r="Q976" t="s">
        <v>759</v>
      </c>
      <c r="R976" t="s">
        <v>759</v>
      </c>
      <c r="S976" t="s">
        <v>757</v>
      </c>
      <c r="T976" t="s">
        <v>757</v>
      </c>
      <c r="U976" t="s">
        <v>757</v>
      </c>
      <c r="V976" t="s">
        <v>756</v>
      </c>
      <c r="W976" t="s">
        <v>756</v>
      </c>
      <c r="X976" t="s">
        <v>5762</v>
      </c>
      <c r="Y976" t="str">
        <f t="shared" si="210"/>
        <v>marzo</v>
      </c>
      <c r="Z976">
        <f>YEAR(BD_PONDERACIONES[[#This Row],[Fecha Ejecución del Ticket]])</f>
        <v>2022</v>
      </c>
      <c r="AA976" t="str">
        <f t="shared" si="211"/>
        <v>abril</v>
      </c>
      <c r="AB976">
        <f>YEAR(BD_PONDERACIONES[[#This Row],[Fecha de Inspección]])</f>
        <v>2022</v>
      </c>
      <c r="AC976">
        <f t="shared" si="212"/>
        <v>0.5</v>
      </c>
      <c r="AD976">
        <f t="shared" si="213"/>
        <v>0.5</v>
      </c>
      <c r="AE976">
        <f t="shared" si="214"/>
        <v>0.5</v>
      </c>
      <c r="AF976">
        <f t="shared" si="215"/>
        <v>0.5</v>
      </c>
      <c r="AG976">
        <f t="shared" si="216"/>
        <v>0.5</v>
      </c>
      <c r="AH976">
        <f t="shared" si="217"/>
        <v>0.5</v>
      </c>
      <c r="AI976">
        <f t="shared" si="218"/>
        <v>0.25</v>
      </c>
      <c r="AJ976">
        <f t="shared" si="219"/>
        <v>0.25</v>
      </c>
      <c r="AK976">
        <f t="shared" si="220"/>
        <v>0.5</v>
      </c>
      <c r="AL976">
        <f t="shared" si="221"/>
        <v>0.5</v>
      </c>
      <c r="AM976">
        <f t="shared" si="222"/>
        <v>0.5</v>
      </c>
      <c r="AN976" s="6">
        <f t="shared" si="223"/>
        <v>1</v>
      </c>
      <c r="AO976" t="str">
        <f>VLOOKUP(BD_PONDERACIONES[[#This Row],[Comuna]],Tabla3[#All],2,0)</f>
        <v>Cordillera</v>
      </c>
    </row>
    <row r="977" spans="1:41" x14ac:dyDescent="0.35">
      <c r="A977" t="s">
        <v>5763</v>
      </c>
      <c r="B977" t="s">
        <v>5764</v>
      </c>
      <c r="C977" t="s">
        <v>5765</v>
      </c>
      <c r="D977" s="5">
        <v>44657</v>
      </c>
      <c r="E977" s="5">
        <v>44632</v>
      </c>
      <c r="F977" t="s">
        <v>763</v>
      </c>
      <c r="G977" t="s">
        <v>5766</v>
      </c>
      <c r="H977" t="s">
        <v>3800</v>
      </c>
      <c r="J977" t="s">
        <v>756</v>
      </c>
      <c r="K977" t="s">
        <v>756</v>
      </c>
      <c r="L977" t="s">
        <v>757</v>
      </c>
      <c r="M977" t="s">
        <v>757</v>
      </c>
      <c r="N977" t="s">
        <v>756</v>
      </c>
      <c r="O977" t="s">
        <v>756</v>
      </c>
      <c r="P977" t="s">
        <v>758</v>
      </c>
      <c r="Q977" t="s">
        <v>759</v>
      </c>
      <c r="R977" t="s">
        <v>759</v>
      </c>
      <c r="S977" t="s">
        <v>757</v>
      </c>
      <c r="T977" t="s">
        <v>757</v>
      </c>
      <c r="U977" t="s">
        <v>757</v>
      </c>
      <c r="V977" t="s">
        <v>773</v>
      </c>
      <c r="W977" t="s">
        <v>768</v>
      </c>
      <c r="X977" t="s">
        <v>804</v>
      </c>
      <c r="Y977" t="str">
        <f t="shared" si="210"/>
        <v>marzo</v>
      </c>
      <c r="Z977">
        <f>YEAR(BD_PONDERACIONES[[#This Row],[Fecha Ejecución del Ticket]])</f>
        <v>2022</v>
      </c>
      <c r="AA977" t="str">
        <f t="shared" si="211"/>
        <v>abril</v>
      </c>
      <c r="AB977">
        <f>YEAR(BD_PONDERACIONES[[#This Row],[Fecha de Inspección]])</f>
        <v>2022</v>
      </c>
      <c r="AC977">
        <f t="shared" si="212"/>
        <v>0.5</v>
      </c>
      <c r="AD977">
        <f t="shared" si="213"/>
        <v>0.5</v>
      </c>
      <c r="AE977">
        <f t="shared" si="214"/>
        <v>0.5</v>
      </c>
      <c r="AF977">
        <f t="shared" si="215"/>
        <v>0.5</v>
      </c>
      <c r="AG977">
        <f t="shared" si="216"/>
        <v>0.5</v>
      </c>
      <c r="AH977">
        <f t="shared" si="217"/>
        <v>0.5</v>
      </c>
      <c r="AI977">
        <f t="shared" si="218"/>
        <v>0.25</v>
      </c>
      <c r="AJ977">
        <f t="shared" si="219"/>
        <v>0.25</v>
      </c>
      <c r="AK977">
        <f t="shared" si="220"/>
        <v>0.5</v>
      </c>
      <c r="AL977">
        <f t="shared" si="221"/>
        <v>0</v>
      </c>
      <c r="AM977">
        <f t="shared" si="222"/>
        <v>0.17499999999999999</v>
      </c>
      <c r="AN977" s="6">
        <f t="shared" si="223"/>
        <v>0.83500000000000008</v>
      </c>
      <c r="AO977" t="str">
        <f>VLOOKUP(BD_PONDERACIONES[[#This Row],[Comuna]],Tabla3[#All],2,0)</f>
        <v>Cordillera</v>
      </c>
    </row>
    <row r="978" spans="1:41" x14ac:dyDescent="0.35">
      <c r="A978" t="s">
        <v>5767</v>
      </c>
      <c r="B978" t="s">
        <v>5768</v>
      </c>
      <c r="C978" t="s">
        <v>5769</v>
      </c>
      <c r="D978" s="5">
        <v>44657</v>
      </c>
      <c r="E978" s="5">
        <v>44635</v>
      </c>
      <c r="F978" t="s">
        <v>763</v>
      </c>
      <c r="G978" t="s">
        <v>5770</v>
      </c>
      <c r="H978" t="s">
        <v>3800</v>
      </c>
      <c r="J978" t="s">
        <v>756</v>
      </c>
      <c r="K978" t="s">
        <v>756</v>
      </c>
      <c r="L978" t="s">
        <v>773</v>
      </c>
      <c r="M978" t="s">
        <v>773</v>
      </c>
      <c r="N978" t="s">
        <v>756</v>
      </c>
      <c r="O978" t="s">
        <v>756</v>
      </c>
      <c r="P978" t="s">
        <v>758</v>
      </c>
      <c r="Q978" t="s">
        <v>759</v>
      </c>
      <c r="R978" t="s">
        <v>759</v>
      </c>
      <c r="S978" t="s">
        <v>757</v>
      </c>
      <c r="T978" t="s">
        <v>757</v>
      </c>
      <c r="U978" t="s">
        <v>757</v>
      </c>
      <c r="V978" t="s">
        <v>756</v>
      </c>
      <c r="W978" t="s">
        <v>756</v>
      </c>
      <c r="X978" t="s">
        <v>4524</v>
      </c>
      <c r="Y978" t="str">
        <f t="shared" si="210"/>
        <v>marzo</v>
      </c>
      <c r="Z978">
        <f>YEAR(BD_PONDERACIONES[[#This Row],[Fecha Ejecución del Ticket]])</f>
        <v>2022</v>
      </c>
      <c r="AA978" t="str">
        <f t="shared" si="211"/>
        <v>abril</v>
      </c>
      <c r="AB978">
        <f>YEAR(BD_PONDERACIONES[[#This Row],[Fecha de Inspección]])</f>
        <v>2022</v>
      </c>
      <c r="AC978">
        <f t="shared" si="212"/>
        <v>0.5</v>
      </c>
      <c r="AD978">
        <f t="shared" si="213"/>
        <v>0.5</v>
      </c>
      <c r="AE978">
        <f t="shared" si="214"/>
        <v>0</v>
      </c>
      <c r="AF978">
        <f t="shared" si="215"/>
        <v>0</v>
      </c>
      <c r="AG978">
        <f t="shared" si="216"/>
        <v>0.5</v>
      </c>
      <c r="AH978">
        <f t="shared" si="217"/>
        <v>0.5</v>
      </c>
      <c r="AI978">
        <f t="shared" si="218"/>
        <v>0.25</v>
      </c>
      <c r="AJ978">
        <f t="shared" si="219"/>
        <v>0.25</v>
      </c>
      <c r="AK978">
        <f t="shared" si="220"/>
        <v>0.5</v>
      </c>
      <c r="AL978">
        <f t="shared" si="221"/>
        <v>0.5</v>
      </c>
      <c r="AM978">
        <f t="shared" si="222"/>
        <v>0.5</v>
      </c>
      <c r="AN978" s="6">
        <f t="shared" si="223"/>
        <v>0.7</v>
      </c>
      <c r="AO978" t="str">
        <f>VLOOKUP(BD_PONDERACIONES[[#This Row],[Comuna]],Tabla3[#All],2,0)</f>
        <v>Cordillera</v>
      </c>
    </row>
    <row r="979" spans="1:41" x14ac:dyDescent="0.35">
      <c r="A979" t="s">
        <v>5693</v>
      </c>
      <c r="B979" t="s">
        <v>5694</v>
      </c>
      <c r="C979" t="s">
        <v>5695</v>
      </c>
      <c r="D979" s="5">
        <v>44659</v>
      </c>
      <c r="E979" s="5">
        <v>44644</v>
      </c>
      <c r="F979" t="s">
        <v>763</v>
      </c>
      <c r="G979" t="s">
        <v>5696</v>
      </c>
      <c r="H979" t="s">
        <v>3456</v>
      </c>
      <c r="J979" t="s">
        <v>756</v>
      </c>
      <c r="K979" t="s">
        <v>756</v>
      </c>
      <c r="L979" t="s">
        <v>757</v>
      </c>
      <c r="M979" t="s">
        <v>757</v>
      </c>
      <c r="N979" t="s">
        <v>756</v>
      </c>
      <c r="O979" t="s">
        <v>756</v>
      </c>
      <c r="P979" t="s">
        <v>765</v>
      </c>
      <c r="Q979" t="s">
        <v>5697</v>
      </c>
      <c r="R979" t="s">
        <v>5698</v>
      </c>
      <c r="S979" t="s">
        <v>756</v>
      </c>
      <c r="T979" t="s">
        <v>756</v>
      </c>
      <c r="U979" t="s">
        <v>756</v>
      </c>
      <c r="V979" t="s">
        <v>756</v>
      </c>
      <c r="W979" t="s">
        <v>773</v>
      </c>
      <c r="X979" t="s">
        <v>769</v>
      </c>
      <c r="Y979" t="str">
        <f t="shared" si="210"/>
        <v>marzo</v>
      </c>
      <c r="Z979">
        <f>YEAR(BD_PONDERACIONES[[#This Row],[Fecha Ejecución del Ticket]])</f>
        <v>2022</v>
      </c>
      <c r="AA979" t="str">
        <f t="shared" si="211"/>
        <v>abril</v>
      </c>
      <c r="AB979">
        <f>YEAR(BD_PONDERACIONES[[#This Row],[Fecha de Inspección]])</f>
        <v>2022</v>
      </c>
      <c r="AC979">
        <f t="shared" si="212"/>
        <v>0.5</v>
      </c>
      <c r="AD979">
        <f t="shared" si="213"/>
        <v>0.5</v>
      </c>
      <c r="AE979">
        <f t="shared" si="214"/>
        <v>0.5</v>
      </c>
      <c r="AF979">
        <f t="shared" si="215"/>
        <v>0.5</v>
      </c>
      <c r="AG979">
        <f t="shared" si="216"/>
        <v>0.5</v>
      </c>
      <c r="AH979">
        <f t="shared" si="217"/>
        <v>0.5</v>
      </c>
      <c r="AI979">
        <f t="shared" si="218"/>
        <v>0.25</v>
      </c>
      <c r="AJ979">
        <f t="shared" si="219"/>
        <v>0.25</v>
      </c>
      <c r="AK979">
        <f t="shared" si="220"/>
        <v>0.5</v>
      </c>
      <c r="AL979">
        <f t="shared" si="221"/>
        <v>0.5</v>
      </c>
      <c r="AM979">
        <f t="shared" si="222"/>
        <v>0</v>
      </c>
      <c r="AN979" s="6">
        <f t="shared" si="223"/>
        <v>0.9</v>
      </c>
      <c r="AO979" t="str">
        <f>VLOOKUP(BD_PONDERACIONES[[#This Row],[Comuna]],Tabla3[#All],2,0)</f>
        <v>Cordillera</v>
      </c>
    </row>
    <row r="980" spans="1:41" x14ac:dyDescent="0.35">
      <c r="A980" t="s">
        <v>5699</v>
      </c>
      <c r="B980" t="s">
        <v>5700</v>
      </c>
      <c r="C980" t="s">
        <v>5701</v>
      </c>
      <c r="D980" s="5">
        <v>44659</v>
      </c>
      <c r="E980" s="5">
        <v>44643</v>
      </c>
      <c r="F980" t="s">
        <v>763</v>
      </c>
      <c r="G980" t="s">
        <v>5702</v>
      </c>
      <c r="H980" t="s">
        <v>3456</v>
      </c>
      <c r="J980" t="s">
        <v>756</v>
      </c>
      <c r="K980" t="s">
        <v>756</v>
      </c>
      <c r="L980" t="s">
        <v>757</v>
      </c>
      <c r="M980" t="s">
        <v>757</v>
      </c>
      <c r="N980" t="s">
        <v>756</v>
      </c>
      <c r="O980" t="s">
        <v>756</v>
      </c>
      <c r="P980" t="s">
        <v>758</v>
      </c>
      <c r="Q980" t="s">
        <v>759</v>
      </c>
      <c r="R980" t="s">
        <v>759</v>
      </c>
      <c r="S980" t="s">
        <v>757</v>
      </c>
      <c r="T980" t="s">
        <v>757</v>
      </c>
      <c r="U980" t="s">
        <v>757</v>
      </c>
      <c r="V980" t="s">
        <v>756</v>
      </c>
      <c r="W980" t="s">
        <v>756</v>
      </c>
      <c r="X980" t="s">
        <v>804</v>
      </c>
      <c r="Y980" t="str">
        <f t="shared" si="210"/>
        <v>marzo</v>
      </c>
      <c r="Z980">
        <f>YEAR(BD_PONDERACIONES[[#This Row],[Fecha Ejecución del Ticket]])</f>
        <v>2022</v>
      </c>
      <c r="AA980" t="str">
        <f t="shared" si="211"/>
        <v>abril</v>
      </c>
      <c r="AB980">
        <f>YEAR(BD_PONDERACIONES[[#This Row],[Fecha de Inspección]])</f>
        <v>2022</v>
      </c>
      <c r="AC980">
        <f t="shared" si="212"/>
        <v>0.5</v>
      </c>
      <c r="AD980">
        <f t="shared" si="213"/>
        <v>0.5</v>
      </c>
      <c r="AE980">
        <f t="shared" si="214"/>
        <v>0.5</v>
      </c>
      <c r="AF980">
        <f t="shared" si="215"/>
        <v>0.5</v>
      </c>
      <c r="AG980">
        <f t="shared" si="216"/>
        <v>0.5</v>
      </c>
      <c r="AH980">
        <f t="shared" si="217"/>
        <v>0.5</v>
      </c>
      <c r="AI980">
        <f t="shared" si="218"/>
        <v>0.25</v>
      </c>
      <c r="AJ980">
        <f t="shared" si="219"/>
        <v>0.25</v>
      </c>
      <c r="AK980">
        <f t="shared" si="220"/>
        <v>0.5</v>
      </c>
      <c r="AL980">
        <f t="shared" si="221"/>
        <v>0.5</v>
      </c>
      <c r="AM980">
        <f t="shared" si="222"/>
        <v>0.5</v>
      </c>
      <c r="AN980" s="6">
        <f t="shared" si="223"/>
        <v>1</v>
      </c>
      <c r="AO980" t="str">
        <f>VLOOKUP(BD_PONDERACIONES[[#This Row],[Comuna]],Tabla3[#All],2,0)</f>
        <v>Cordillera</v>
      </c>
    </row>
    <row r="981" spans="1:41" x14ac:dyDescent="0.35">
      <c r="A981" t="s">
        <v>5703</v>
      </c>
      <c r="B981" t="s">
        <v>5704</v>
      </c>
      <c r="C981" t="s">
        <v>5705</v>
      </c>
      <c r="D981" s="5">
        <v>44659</v>
      </c>
      <c r="E981" s="5">
        <v>44632</v>
      </c>
      <c r="F981" t="s">
        <v>763</v>
      </c>
      <c r="G981" t="s">
        <v>5706</v>
      </c>
      <c r="H981" t="s">
        <v>3456</v>
      </c>
      <c r="J981" t="s">
        <v>756</v>
      </c>
      <c r="K981" t="s">
        <v>756</v>
      </c>
      <c r="L981" t="s">
        <v>757</v>
      </c>
      <c r="M981" t="s">
        <v>757</v>
      </c>
      <c r="N981" t="s">
        <v>756</v>
      </c>
      <c r="O981" t="s">
        <v>756</v>
      </c>
      <c r="P981" t="s">
        <v>758</v>
      </c>
      <c r="Q981" t="s">
        <v>759</v>
      </c>
      <c r="R981" t="s">
        <v>759</v>
      </c>
      <c r="S981" t="s">
        <v>757</v>
      </c>
      <c r="T981" t="s">
        <v>757</v>
      </c>
      <c r="U981" t="s">
        <v>757</v>
      </c>
      <c r="V981" t="s">
        <v>756</v>
      </c>
      <c r="W981" t="s">
        <v>756</v>
      </c>
      <c r="X981" t="s">
        <v>804</v>
      </c>
      <c r="Y981" t="str">
        <f t="shared" si="210"/>
        <v>marzo</v>
      </c>
      <c r="Z981">
        <f>YEAR(BD_PONDERACIONES[[#This Row],[Fecha Ejecución del Ticket]])</f>
        <v>2022</v>
      </c>
      <c r="AA981" t="str">
        <f t="shared" si="211"/>
        <v>abril</v>
      </c>
      <c r="AB981">
        <f>YEAR(BD_PONDERACIONES[[#This Row],[Fecha de Inspección]])</f>
        <v>2022</v>
      </c>
      <c r="AC981">
        <f t="shared" si="212"/>
        <v>0.5</v>
      </c>
      <c r="AD981">
        <f t="shared" si="213"/>
        <v>0.5</v>
      </c>
      <c r="AE981">
        <f t="shared" si="214"/>
        <v>0.5</v>
      </c>
      <c r="AF981">
        <f t="shared" si="215"/>
        <v>0.5</v>
      </c>
      <c r="AG981">
        <f t="shared" si="216"/>
        <v>0.5</v>
      </c>
      <c r="AH981">
        <f t="shared" si="217"/>
        <v>0.5</v>
      </c>
      <c r="AI981">
        <f t="shared" si="218"/>
        <v>0.25</v>
      </c>
      <c r="AJ981">
        <f t="shared" si="219"/>
        <v>0.25</v>
      </c>
      <c r="AK981">
        <f t="shared" si="220"/>
        <v>0.5</v>
      </c>
      <c r="AL981">
        <f t="shared" si="221"/>
        <v>0.5</v>
      </c>
      <c r="AM981">
        <f t="shared" si="222"/>
        <v>0.5</v>
      </c>
      <c r="AN981" s="6">
        <f t="shared" si="223"/>
        <v>1</v>
      </c>
      <c r="AO981" t="str">
        <f>VLOOKUP(BD_PONDERACIONES[[#This Row],[Comuna]],Tabla3[#All],2,0)</f>
        <v>Cordillera</v>
      </c>
    </row>
    <row r="982" spans="1:41" x14ac:dyDescent="0.35">
      <c r="A982" t="s">
        <v>5707</v>
      </c>
      <c r="B982" t="s">
        <v>5708</v>
      </c>
      <c r="C982" t="s">
        <v>5709</v>
      </c>
      <c r="D982" s="5">
        <v>44659</v>
      </c>
      <c r="E982" s="5">
        <v>44643</v>
      </c>
      <c r="F982" t="s">
        <v>763</v>
      </c>
      <c r="G982" t="s">
        <v>5710</v>
      </c>
      <c r="H982" t="s">
        <v>3456</v>
      </c>
      <c r="J982" t="s">
        <v>756</v>
      </c>
      <c r="K982" t="s">
        <v>756</v>
      </c>
      <c r="L982" t="s">
        <v>757</v>
      </c>
      <c r="M982" t="s">
        <v>757</v>
      </c>
      <c r="N982" t="s">
        <v>756</v>
      </c>
      <c r="O982" t="s">
        <v>756</v>
      </c>
      <c r="P982" t="s">
        <v>758</v>
      </c>
      <c r="Q982" t="s">
        <v>759</v>
      </c>
      <c r="R982" t="s">
        <v>759</v>
      </c>
      <c r="S982" t="s">
        <v>757</v>
      </c>
      <c r="T982" t="s">
        <v>757</v>
      </c>
      <c r="U982" t="s">
        <v>757</v>
      </c>
      <c r="V982" t="s">
        <v>756</v>
      </c>
      <c r="W982" t="s">
        <v>756</v>
      </c>
      <c r="X982" t="s">
        <v>804</v>
      </c>
      <c r="Y982" t="str">
        <f t="shared" si="210"/>
        <v>marzo</v>
      </c>
      <c r="Z982">
        <f>YEAR(BD_PONDERACIONES[[#This Row],[Fecha Ejecución del Ticket]])</f>
        <v>2022</v>
      </c>
      <c r="AA982" t="str">
        <f t="shared" si="211"/>
        <v>abril</v>
      </c>
      <c r="AB982">
        <f>YEAR(BD_PONDERACIONES[[#This Row],[Fecha de Inspección]])</f>
        <v>2022</v>
      </c>
      <c r="AC982">
        <f t="shared" si="212"/>
        <v>0.5</v>
      </c>
      <c r="AD982">
        <f t="shared" si="213"/>
        <v>0.5</v>
      </c>
      <c r="AE982">
        <f t="shared" si="214"/>
        <v>0.5</v>
      </c>
      <c r="AF982">
        <f t="shared" si="215"/>
        <v>0.5</v>
      </c>
      <c r="AG982">
        <f t="shared" si="216"/>
        <v>0.5</v>
      </c>
      <c r="AH982">
        <f t="shared" si="217"/>
        <v>0.5</v>
      </c>
      <c r="AI982">
        <f t="shared" si="218"/>
        <v>0.25</v>
      </c>
      <c r="AJ982">
        <f t="shared" si="219"/>
        <v>0.25</v>
      </c>
      <c r="AK982">
        <f t="shared" si="220"/>
        <v>0.5</v>
      </c>
      <c r="AL982">
        <f t="shared" si="221"/>
        <v>0.5</v>
      </c>
      <c r="AM982">
        <f t="shared" si="222"/>
        <v>0.5</v>
      </c>
      <c r="AN982" s="6">
        <f t="shared" si="223"/>
        <v>1</v>
      </c>
      <c r="AO982" t="str">
        <f>VLOOKUP(BD_PONDERACIONES[[#This Row],[Comuna]],Tabla3[#All],2,0)</f>
        <v>Cordillera</v>
      </c>
    </row>
    <row r="983" spans="1:41" x14ac:dyDescent="0.35">
      <c r="A983" t="s">
        <v>5711</v>
      </c>
      <c r="B983" t="s">
        <v>5712</v>
      </c>
      <c r="C983" t="s">
        <v>5713</v>
      </c>
      <c r="D983" s="5">
        <v>44659</v>
      </c>
      <c r="E983" s="5">
        <v>44629</v>
      </c>
      <c r="F983" t="s">
        <v>763</v>
      </c>
      <c r="G983" t="s">
        <v>5714</v>
      </c>
      <c r="H983" t="s">
        <v>3800</v>
      </c>
      <c r="J983" t="s">
        <v>756</v>
      </c>
      <c r="K983" t="s">
        <v>756</v>
      </c>
      <c r="L983" t="s">
        <v>757</v>
      </c>
      <c r="M983" t="s">
        <v>757</v>
      </c>
      <c r="N983" t="s">
        <v>756</v>
      </c>
      <c r="O983" t="s">
        <v>756</v>
      </c>
      <c r="P983" t="s">
        <v>765</v>
      </c>
      <c r="Q983" t="s">
        <v>759</v>
      </c>
      <c r="R983" t="s">
        <v>759</v>
      </c>
      <c r="S983" t="s">
        <v>756</v>
      </c>
      <c r="T983" t="s">
        <v>756</v>
      </c>
      <c r="U983" t="s">
        <v>756</v>
      </c>
      <c r="V983" t="s">
        <v>756</v>
      </c>
      <c r="W983" t="s">
        <v>773</v>
      </c>
      <c r="X983" t="s">
        <v>5715</v>
      </c>
      <c r="Y983" t="str">
        <f t="shared" si="210"/>
        <v>marzo</v>
      </c>
      <c r="Z983">
        <f>YEAR(BD_PONDERACIONES[[#This Row],[Fecha Ejecución del Ticket]])</f>
        <v>2022</v>
      </c>
      <c r="AA983" t="str">
        <f t="shared" si="211"/>
        <v>abril</v>
      </c>
      <c r="AB983">
        <f>YEAR(BD_PONDERACIONES[[#This Row],[Fecha de Inspección]])</f>
        <v>2022</v>
      </c>
      <c r="AC983">
        <f t="shared" si="212"/>
        <v>0.5</v>
      </c>
      <c r="AD983">
        <f t="shared" si="213"/>
        <v>0.5</v>
      </c>
      <c r="AE983">
        <f t="shared" si="214"/>
        <v>0.5</v>
      </c>
      <c r="AF983">
        <f t="shared" si="215"/>
        <v>0.5</v>
      </c>
      <c r="AG983">
        <f t="shared" si="216"/>
        <v>0.5</v>
      </c>
      <c r="AH983">
        <f t="shared" si="217"/>
        <v>0.5</v>
      </c>
      <c r="AI983">
        <f t="shared" si="218"/>
        <v>0.25</v>
      </c>
      <c r="AJ983">
        <f t="shared" si="219"/>
        <v>0.25</v>
      </c>
      <c r="AK983">
        <f t="shared" si="220"/>
        <v>0.5</v>
      </c>
      <c r="AL983">
        <f t="shared" si="221"/>
        <v>0.5</v>
      </c>
      <c r="AM983">
        <f t="shared" si="222"/>
        <v>0</v>
      </c>
      <c r="AN983" s="6">
        <f t="shared" si="223"/>
        <v>0.9</v>
      </c>
      <c r="AO983" t="str">
        <f>VLOOKUP(BD_PONDERACIONES[[#This Row],[Comuna]],Tabla3[#All],2,0)</f>
        <v>Cordillera</v>
      </c>
    </row>
    <row r="984" spans="1:41" x14ac:dyDescent="0.35">
      <c r="A984" t="s">
        <v>5716</v>
      </c>
      <c r="B984" t="s">
        <v>5717</v>
      </c>
      <c r="C984" t="s">
        <v>5718</v>
      </c>
      <c r="D984" s="5">
        <v>44659</v>
      </c>
      <c r="E984" s="5">
        <v>44630</v>
      </c>
      <c r="F984" t="s">
        <v>763</v>
      </c>
      <c r="G984" t="s">
        <v>5719</v>
      </c>
      <c r="H984" t="s">
        <v>3800</v>
      </c>
      <c r="J984" t="s">
        <v>756</v>
      </c>
      <c r="K984" t="s">
        <v>756</v>
      </c>
      <c r="L984" t="s">
        <v>757</v>
      </c>
      <c r="M984" t="s">
        <v>757</v>
      </c>
      <c r="N984" t="s">
        <v>756</v>
      </c>
      <c r="O984" t="s">
        <v>756</v>
      </c>
      <c r="P984" t="s">
        <v>765</v>
      </c>
      <c r="Q984" t="s">
        <v>759</v>
      </c>
      <c r="R984" t="s">
        <v>759</v>
      </c>
      <c r="S984" t="s">
        <v>756</v>
      </c>
      <c r="T984" t="s">
        <v>756</v>
      </c>
      <c r="U984" t="s">
        <v>756</v>
      </c>
      <c r="V984" t="s">
        <v>756</v>
      </c>
      <c r="W984" t="s">
        <v>756</v>
      </c>
      <c r="X984" t="s">
        <v>5720</v>
      </c>
      <c r="Y984" t="str">
        <f t="shared" si="210"/>
        <v>marzo</v>
      </c>
      <c r="Z984">
        <f>YEAR(BD_PONDERACIONES[[#This Row],[Fecha Ejecución del Ticket]])</f>
        <v>2022</v>
      </c>
      <c r="AA984" t="str">
        <f t="shared" si="211"/>
        <v>abril</v>
      </c>
      <c r="AB984">
        <f>YEAR(BD_PONDERACIONES[[#This Row],[Fecha de Inspección]])</f>
        <v>2022</v>
      </c>
      <c r="AC984">
        <f t="shared" si="212"/>
        <v>0.5</v>
      </c>
      <c r="AD984">
        <f t="shared" si="213"/>
        <v>0.5</v>
      </c>
      <c r="AE984">
        <f t="shared" si="214"/>
        <v>0.5</v>
      </c>
      <c r="AF984">
        <f t="shared" si="215"/>
        <v>0.5</v>
      </c>
      <c r="AG984">
        <f t="shared" si="216"/>
        <v>0.5</v>
      </c>
      <c r="AH984">
        <f t="shared" si="217"/>
        <v>0.5</v>
      </c>
      <c r="AI984">
        <f t="shared" si="218"/>
        <v>0.25</v>
      </c>
      <c r="AJ984">
        <f t="shared" si="219"/>
        <v>0.25</v>
      </c>
      <c r="AK984">
        <f t="shared" si="220"/>
        <v>0.5</v>
      </c>
      <c r="AL984">
        <f t="shared" si="221"/>
        <v>0.5</v>
      </c>
      <c r="AM984">
        <f t="shared" si="222"/>
        <v>0.5</v>
      </c>
      <c r="AN984" s="6">
        <f t="shared" si="223"/>
        <v>1</v>
      </c>
      <c r="AO984" t="str">
        <f>VLOOKUP(BD_PONDERACIONES[[#This Row],[Comuna]],Tabla3[#All],2,0)</f>
        <v>Cordillera</v>
      </c>
    </row>
    <row r="985" spans="1:41" x14ac:dyDescent="0.35">
      <c r="A985" t="s">
        <v>5721</v>
      </c>
      <c r="B985" t="s">
        <v>5722</v>
      </c>
      <c r="C985" t="s">
        <v>5723</v>
      </c>
      <c r="D985" s="5">
        <v>44659</v>
      </c>
      <c r="E985" s="5">
        <v>44629</v>
      </c>
      <c r="F985" t="s">
        <v>763</v>
      </c>
      <c r="G985" t="s">
        <v>5724</v>
      </c>
      <c r="H985" t="s">
        <v>3800</v>
      </c>
      <c r="J985" t="s">
        <v>756</v>
      </c>
      <c r="K985" t="s">
        <v>756</v>
      </c>
      <c r="L985" t="s">
        <v>757</v>
      </c>
      <c r="M985" t="s">
        <v>757</v>
      </c>
      <c r="N985" t="s">
        <v>756</v>
      </c>
      <c r="O985" t="s">
        <v>756</v>
      </c>
      <c r="P985" t="s">
        <v>765</v>
      </c>
      <c r="Q985" t="s">
        <v>5725</v>
      </c>
      <c r="R985" t="s">
        <v>5726</v>
      </c>
      <c r="S985" t="s">
        <v>756</v>
      </c>
      <c r="T985" t="s">
        <v>756</v>
      </c>
      <c r="U985" t="s">
        <v>756</v>
      </c>
      <c r="V985" t="s">
        <v>756</v>
      </c>
      <c r="W985" t="s">
        <v>756</v>
      </c>
      <c r="X985" t="s">
        <v>986</v>
      </c>
      <c r="Y985" t="str">
        <f t="shared" si="210"/>
        <v>marzo</v>
      </c>
      <c r="Z985">
        <f>YEAR(BD_PONDERACIONES[[#This Row],[Fecha Ejecución del Ticket]])</f>
        <v>2022</v>
      </c>
      <c r="AA985" t="str">
        <f t="shared" si="211"/>
        <v>abril</v>
      </c>
      <c r="AB985">
        <f>YEAR(BD_PONDERACIONES[[#This Row],[Fecha de Inspección]])</f>
        <v>2022</v>
      </c>
      <c r="AC985">
        <f t="shared" si="212"/>
        <v>0.5</v>
      </c>
      <c r="AD985">
        <f t="shared" si="213"/>
        <v>0.5</v>
      </c>
      <c r="AE985">
        <f t="shared" si="214"/>
        <v>0.5</v>
      </c>
      <c r="AF985">
        <f t="shared" si="215"/>
        <v>0.5</v>
      </c>
      <c r="AG985">
        <f t="shared" si="216"/>
        <v>0.5</v>
      </c>
      <c r="AH985">
        <f t="shared" si="217"/>
        <v>0.5</v>
      </c>
      <c r="AI985">
        <f t="shared" si="218"/>
        <v>0.25</v>
      </c>
      <c r="AJ985">
        <f t="shared" si="219"/>
        <v>0.25</v>
      </c>
      <c r="AK985">
        <f t="shared" si="220"/>
        <v>0.5</v>
      </c>
      <c r="AL985">
        <f t="shared" si="221"/>
        <v>0.5</v>
      </c>
      <c r="AM985">
        <f t="shared" si="222"/>
        <v>0.5</v>
      </c>
      <c r="AN985" s="6">
        <f t="shared" si="223"/>
        <v>1</v>
      </c>
      <c r="AO985" t="str">
        <f>VLOOKUP(BD_PONDERACIONES[[#This Row],[Comuna]],Tabla3[#All],2,0)</f>
        <v>Cordillera</v>
      </c>
    </row>
    <row r="986" spans="1:41" x14ac:dyDescent="0.35">
      <c r="A986" t="s">
        <v>5727</v>
      </c>
      <c r="B986" t="s">
        <v>5728</v>
      </c>
      <c r="C986" t="s">
        <v>5729</v>
      </c>
      <c r="D986" s="5">
        <v>44659</v>
      </c>
      <c r="E986" s="5">
        <v>44636</v>
      </c>
      <c r="F986" t="s">
        <v>763</v>
      </c>
      <c r="G986" t="s">
        <v>5730</v>
      </c>
      <c r="H986" t="s">
        <v>3800</v>
      </c>
      <c r="J986" t="s">
        <v>756</v>
      </c>
      <c r="K986" t="s">
        <v>756</v>
      </c>
      <c r="L986" t="s">
        <v>757</v>
      </c>
      <c r="M986" t="s">
        <v>757</v>
      </c>
      <c r="N986" t="s">
        <v>756</v>
      </c>
      <c r="O986" t="s">
        <v>756</v>
      </c>
      <c r="P986" t="s">
        <v>765</v>
      </c>
      <c r="Q986" t="s">
        <v>5731</v>
      </c>
      <c r="R986" t="s">
        <v>5732</v>
      </c>
      <c r="S986" t="s">
        <v>756</v>
      </c>
      <c r="T986" t="s">
        <v>756</v>
      </c>
      <c r="U986" t="s">
        <v>756</v>
      </c>
      <c r="V986" t="s">
        <v>756</v>
      </c>
      <c r="W986" t="s">
        <v>756</v>
      </c>
      <c r="X986" t="s">
        <v>986</v>
      </c>
      <c r="Y986" t="str">
        <f t="shared" si="210"/>
        <v>marzo</v>
      </c>
      <c r="Z986">
        <f>YEAR(BD_PONDERACIONES[[#This Row],[Fecha Ejecución del Ticket]])</f>
        <v>2022</v>
      </c>
      <c r="AA986" t="str">
        <f t="shared" si="211"/>
        <v>abril</v>
      </c>
      <c r="AB986">
        <f>YEAR(BD_PONDERACIONES[[#This Row],[Fecha de Inspección]])</f>
        <v>2022</v>
      </c>
      <c r="AC986">
        <f t="shared" si="212"/>
        <v>0.5</v>
      </c>
      <c r="AD986">
        <f t="shared" si="213"/>
        <v>0.5</v>
      </c>
      <c r="AE986">
        <f t="shared" si="214"/>
        <v>0.5</v>
      </c>
      <c r="AF986">
        <f t="shared" si="215"/>
        <v>0.5</v>
      </c>
      <c r="AG986">
        <f t="shared" si="216"/>
        <v>0.5</v>
      </c>
      <c r="AH986">
        <f t="shared" si="217"/>
        <v>0.5</v>
      </c>
      <c r="AI986">
        <f t="shared" si="218"/>
        <v>0.25</v>
      </c>
      <c r="AJ986">
        <f t="shared" si="219"/>
        <v>0.25</v>
      </c>
      <c r="AK986">
        <f t="shared" si="220"/>
        <v>0.5</v>
      </c>
      <c r="AL986">
        <f t="shared" si="221"/>
        <v>0.5</v>
      </c>
      <c r="AM986">
        <f t="shared" si="222"/>
        <v>0.5</v>
      </c>
      <c r="AN986" s="6">
        <f t="shared" si="223"/>
        <v>1</v>
      </c>
      <c r="AO986" t="str">
        <f>VLOOKUP(BD_PONDERACIONES[[#This Row],[Comuna]],Tabla3[#All],2,0)</f>
        <v>Cordillera</v>
      </c>
    </row>
    <row r="987" spans="1:41" x14ac:dyDescent="0.35">
      <c r="A987" t="s">
        <v>5733</v>
      </c>
      <c r="B987" t="s">
        <v>5734</v>
      </c>
      <c r="C987" t="s">
        <v>5735</v>
      </c>
      <c r="D987" s="5">
        <v>44659</v>
      </c>
      <c r="E987" s="5">
        <v>44643</v>
      </c>
      <c r="F987" t="s">
        <v>763</v>
      </c>
      <c r="G987" t="s">
        <v>5736</v>
      </c>
      <c r="H987" t="s">
        <v>3800</v>
      </c>
      <c r="J987" t="s">
        <v>756</v>
      </c>
      <c r="K987" t="s">
        <v>756</v>
      </c>
      <c r="L987" t="s">
        <v>757</v>
      </c>
      <c r="M987" t="s">
        <v>757</v>
      </c>
      <c r="N987" t="s">
        <v>756</v>
      </c>
      <c r="O987" t="s">
        <v>756</v>
      </c>
      <c r="P987" t="s">
        <v>758</v>
      </c>
      <c r="Q987" t="s">
        <v>759</v>
      </c>
      <c r="R987" t="s">
        <v>759</v>
      </c>
      <c r="S987" t="s">
        <v>757</v>
      </c>
      <c r="T987" t="s">
        <v>757</v>
      </c>
      <c r="U987" t="s">
        <v>757</v>
      </c>
      <c r="V987" t="s">
        <v>756</v>
      </c>
      <c r="W987" t="s">
        <v>756</v>
      </c>
      <c r="X987" t="s">
        <v>5737</v>
      </c>
      <c r="Y987" t="str">
        <f t="shared" si="210"/>
        <v>marzo</v>
      </c>
      <c r="Z987">
        <f>YEAR(BD_PONDERACIONES[[#This Row],[Fecha Ejecución del Ticket]])</f>
        <v>2022</v>
      </c>
      <c r="AA987" t="str">
        <f t="shared" si="211"/>
        <v>abril</v>
      </c>
      <c r="AB987">
        <f>YEAR(BD_PONDERACIONES[[#This Row],[Fecha de Inspección]])</f>
        <v>2022</v>
      </c>
      <c r="AC987">
        <f t="shared" si="212"/>
        <v>0.5</v>
      </c>
      <c r="AD987">
        <f t="shared" si="213"/>
        <v>0.5</v>
      </c>
      <c r="AE987">
        <f t="shared" si="214"/>
        <v>0.5</v>
      </c>
      <c r="AF987">
        <f t="shared" si="215"/>
        <v>0.5</v>
      </c>
      <c r="AG987">
        <f t="shared" si="216"/>
        <v>0.5</v>
      </c>
      <c r="AH987">
        <f t="shared" si="217"/>
        <v>0.5</v>
      </c>
      <c r="AI987">
        <f t="shared" si="218"/>
        <v>0.25</v>
      </c>
      <c r="AJ987">
        <f t="shared" si="219"/>
        <v>0.25</v>
      </c>
      <c r="AK987">
        <f t="shared" si="220"/>
        <v>0.5</v>
      </c>
      <c r="AL987">
        <f t="shared" si="221"/>
        <v>0.5</v>
      </c>
      <c r="AM987">
        <f t="shared" si="222"/>
        <v>0.5</v>
      </c>
      <c r="AN987" s="6">
        <f t="shared" si="223"/>
        <v>1</v>
      </c>
      <c r="AO987" t="str">
        <f>VLOOKUP(BD_PONDERACIONES[[#This Row],[Comuna]],Tabla3[#All],2,0)</f>
        <v>Cordillera</v>
      </c>
    </row>
    <row r="988" spans="1:41" x14ac:dyDescent="0.35">
      <c r="A988" t="s">
        <v>5619</v>
      </c>
      <c r="B988" t="s">
        <v>5620</v>
      </c>
      <c r="C988" t="s">
        <v>5621</v>
      </c>
      <c r="D988" s="5">
        <v>44662</v>
      </c>
      <c r="E988" s="5">
        <v>44636</v>
      </c>
      <c r="F988" t="s">
        <v>753</v>
      </c>
      <c r="G988" t="s">
        <v>5622</v>
      </c>
      <c r="H988" t="s">
        <v>2882</v>
      </c>
      <c r="J988" t="s">
        <v>756</v>
      </c>
      <c r="K988" t="s">
        <v>756</v>
      </c>
      <c r="L988" t="s">
        <v>757</v>
      </c>
      <c r="M988" t="s">
        <v>757</v>
      </c>
      <c r="N988" t="s">
        <v>756</v>
      </c>
      <c r="O988" t="s">
        <v>756</v>
      </c>
      <c r="P988" t="s">
        <v>758</v>
      </c>
      <c r="Q988" t="s">
        <v>759</v>
      </c>
      <c r="R988" t="s">
        <v>759</v>
      </c>
      <c r="S988" t="s">
        <v>757</v>
      </c>
      <c r="T988" t="s">
        <v>757</v>
      </c>
      <c r="U988" t="s">
        <v>757</v>
      </c>
      <c r="V988" t="s">
        <v>756</v>
      </c>
      <c r="W988" t="s">
        <v>773</v>
      </c>
      <c r="X988" t="s">
        <v>5623</v>
      </c>
      <c r="Y988" t="str">
        <f t="shared" si="210"/>
        <v>marzo</v>
      </c>
      <c r="Z988">
        <f>YEAR(BD_PONDERACIONES[[#This Row],[Fecha Ejecución del Ticket]])</f>
        <v>2022</v>
      </c>
      <c r="AA988" t="str">
        <f t="shared" si="211"/>
        <v>abril</v>
      </c>
      <c r="AB988">
        <f>YEAR(BD_PONDERACIONES[[#This Row],[Fecha de Inspección]])</f>
        <v>2022</v>
      </c>
      <c r="AC988">
        <f t="shared" si="212"/>
        <v>0.5</v>
      </c>
      <c r="AD988">
        <f t="shared" si="213"/>
        <v>0.5</v>
      </c>
      <c r="AE988">
        <f t="shared" si="214"/>
        <v>0.5</v>
      </c>
      <c r="AF988">
        <f t="shared" si="215"/>
        <v>0.5</v>
      </c>
      <c r="AG988">
        <f t="shared" si="216"/>
        <v>0.5</v>
      </c>
      <c r="AH988">
        <f t="shared" si="217"/>
        <v>0.5</v>
      </c>
      <c r="AI988">
        <f t="shared" si="218"/>
        <v>0.25</v>
      </c>
      <c r="AJ988">
        <f t="shared" si="219"/>
        <v>0.25</v>
      </c>
      <c r="AK988">
        <f t="shared" si="220"/>
        <v>0.5</v>
      </c>
      <c r="AL988">
        <f t="shared" si="221"/>
        <v>0.5</v>
      </c>
      <c r="AM988">
        <f t="shared" si="222"/>
        <v>0</v>
      </c>
      <c r="AN988" s="6">
        <f t="shared" si="223"/>
        <v>0.9</v>
      </c>
      <c r="AO988" t="str">
        <f>VLOOKUP(BD_PONDERACIONES[[#This Row],[Comuna]],Tabla3[#All],2,0)</f>
        <v>Cordillera</v>
      </c>
    </row>
    <row r="989" spans="1:41" x14ac:dyDescent="0.35">
      <c r="A989" t="s">
        <v>5624</v>
      </c>
      <c r="B989" t="s">
        <v>5625</v>
      </c>
      <c r="C989" t="s">
        <v>5626</v>
      </c>
      <c r="D989" s="5">
        <v>44662</v>
      </c>
      <c r="E989" s="5">
        <v>44639</v>
      </c>
      <c r="F989" t="s">
        <v>763</v>
      </c>
      <c r="G989" t="s">
        <v>5627</v>
      </c>
      <c r="H989" t="s">
        <v>2882</v>
      </c>
      <c r="J989" t="s">
        <v>756</v>
      </c>
      <c r="K989" t="s">
        <v>756</v>
      </c>
      <c r="L989" t="s">
        <v>757</v>
      </c>
      <c r="M989" t="s">
        <v>757</v>
      </c>
      <c r="N989" t="s">
        <v>756</v>
      </c>
      <c r="O989" t="s">
        <v>756</v>
      </c>
      <c r="P989" t="s">
        <v>758</v>
      </c>
      <c r="Q989" t="s">
        <v>759</v>
      </c>
      <c r="R989" t="s">
        <v>759</v>
      </c>
      <c r="S989" t="s">
        <v>757</v>
      </c>
      <c r="T989" t="s">
        <v>757</v>
      </c>
      <c r="U989" t="s">
        <v>757</v>
      </c>
      <c r="V989" t="s">
        <v>756</v>
      </c>
      <c r="W989" t="s">
        <v>1342</v>
      </c>
      <c r="X989" t="s">
        <v>5326</v>
      </c>
      <c r="Y989" t="str">
        <f t="shared" si="210"/>
        <v>marzo</v>
      </c>
      <c r="Z989">
        <f>YEAR(BD_PONDERACIONES[[#This Row],[Fecha Ejecución del Ticket]])</f>
        <v>2022</v>
      </c>
      <c r="AA989" t="str">
        <f t="shared" si="211"/>
        <v>abril</v>
      </c>
      <c r="AB989">
        <f>YEAR(BD_PONDERACIONES[[#This Row],[Fecha de Inspección]])</f>
        <v>2022</v>
      </c>
      <c r="AC989">
        <f t="shared" si="212"/>
        <v>0.5</v>
      </c>
      <c r="AD989">
        <f t="shared" si="213"/>
        <v>0.5</v>
      </c>
      <c r="AE989">
        <f t="shared" si="214"/>
        <v>0.5</v>
      </c>
      <c r="AF989">
        <f t="shared" si="215"/>
        <v>0.5</v>
      </c>
      <c r="AG989">
        <f t="shared" si="216"/>
        <v>0.5</v>
      </c>
      <c r="AH989">
        <f t="shared" si="217"/>
        <v>0.5</v>
      </c>
      <c r="AI989">
        <f t="shared" si="218"/>
        <v>0.25</v>
      </c>
      <c r="AJ989">
        <f t="shared" si="219"/>
        <v>0.25</v>
      </c>
      <c r="AK989">
        <f t="shared" si="220"/>
        <v>0.5</v>
      </c>
      <c r="AL989">
        <f t="shared" si="221"/>
        <v>0.5</v>
      </c>
      <c r="AM989">
        <f t="shared" si="222"/>
        <v>0</v>
      </c>
      <c r="AN989" s="6">
        <f t="shared" si="223"/>
        <v>0.9</v>
      </c>
      <c r="AO989" t="str">
        <f>VLOOKUP(BD_PONDERACIONES[[#This Row],[Comuna]],Tabla3[#All],2,0)</f>
        <v>Cordillera</v>
      </c>
    </row>
    <row r="990" spans="1:41" x14ac:dyDescent="0.35">
      <c r="A990" t="s">
        <v>5628</v>
      </c>
      <c r="B990" t="s">
        <v>5629</v>
      </c>
      <c r="C990" t="s">
        <v>5630</v>
      </c>
      <c r="D990" s="5">
        <v>44662</v>
      </c>
      <c r="E990" s="5">
        <v>44636</v>
      </c>
      <c r="F990" t="s">
        <v>753</v>
      </c>
      <c r="G990" t="s">
        <v>5622</v>
      </c>
      <c r="H990" t="s">
        <v>2882</v>
      </c>
      <c r="J990" t="s">
        <v>756</v>
      </c>
      <c r="K990" t="s">
        <v>756</v>
      </c>
      <c r="L990" t="s">
        <v>757</v>
      </c>
      <c r="M990" t="s">
        <v>757</v>
      </c>
      <c r="N990" t="s">
        <v>756</v>
      </c>
      <c r="O990" t="s">
        <v>756</v>
      </c>
      <c r="P990" t="s">
        <v>765</v>
      </c>
      <c r="Q990" t="s">
        <v>759</v>
      </c>
      <c r="R990" t="s">
        <v>759</v>
      </c>
      <c r="S990" t="s">
        <v>756</v>
      </c>
      <c r="T990" t="s">
        <v>756</v>
      </c>
      <c r="U990" t="s">
        <v>756</v>
      </c>
      <c r="V990" t="s">
        <v>904</v>
      </c>
      <c r="W990" t="s">
        <v>904</v>
      </c>
      <c r="X990" t="s">
        <v>5631</v>
      </c>
      <c r="Y990" t="str">
        <f t="shared" si="210"/>
        <v>marzo</v>
      </c>
      <c r="Z990">
        <f>YEAR(BD_PONDERACIONES[[#This Row],[Fecha Ejecución del Ticket]])</f>
        <v>2022</v>
      </c>
      <c r="AA990" t="str">
        <f t="shared" si="211"/>
        <v>abril</v>
      </c>
      <c r="AB990">
        <f>YEAR(BD_PONDERACIONES[[#This Row],[Fecha de Inspección]])</f>
        <v>2022</v>
      </c>
      <c r="AC990">
        <f t="shared" si="212"/>
        <v>0.5</v>
      </c>
      <c r="AD990">
        <f t="shared" si="213"/>
        <v>0.5</v>
      </c>
      <c r="AE990">
        <f t="shared" si="214"/>
        <v>0.5</v>
      </c>
      <c r="AF990">
        <f t="shared" si="215"/>
        <v>0.5</v>
      </c>
      <c r="AG990">
        <f t="shared" si="216"/>
        <v>0.5</v>
      </c>
      <c r="AH990">
        <f t="shared" si="217"/>
        <v>0.5</v>
      </c>
      <c r="AI990">
        <f t="shared" si="218"/>
        <v>0.25</v>
      </c>
      <c r="AJ990">
        <f t="shared" si="219"/>
        <v>0.25</v>
      </c>
      <c r="AK990">
        <f t="shared" si="220"/>
        <v>0.5</v>
      </c>
      <c r="AL990">
        <f t="shared" si="221"/>
        <v>0.32500000000000001</v>
      </c>
      <c r="AM990">
        <f t="shared" si="222"/>
        <v>0.32500000000000001</v>
      </c>
      <c r="AN990" s="6">
        <f t="shared" si="223"/>
        <v>0.93</v>
      </c>
      <c r="AO990" t="str">
        <f>VLOOKUP(BD_PONDERACIONES[[#This Row],[Comuna]],Tabla3[#All],2,0)</f>
        <v>Cordillera</v>
      </c>
    </row>
    <row r="991" spans="1:41" x14ac:dyDescent="0.35">
      <c r="A991" t="s">
        <v>5632</v>
      </c>
      <c r="B991" t="s">
        <v>5633</v>
      </c>
      <c r="C991" t="s">
        <v>5634</v>
      </c>
      <c r="D991" s="5">
        <v>44662</v>
      </c>
      <c r="E991" s="5">
        <v>44639</v>
      </c>
      <c r="F991" t="s">
        <v>763</v>
      </c>
      <c r="G991" t="s">
        <v>5635</v>
      </c>
      <c r="H991" t="s">
        <v>2882</v>
      </c>
      <c r="J991" t="s">
        <v>756</v>
      </c>
      <c r="K991" t="s">
        <v>756</v>
      </c>
      <c r="L991" t="s">
        <v>773</v>
      </c>
      <c r="M991" t="s">
        <v>773</v>
      </c>
      <c r="N991" t="s">
        <v>756</v>
      </c>
      <c r="O991" t="s">
        <v>756</v>
      </c>
      <c r="P991" t="s">
        <v>758</v>
      </c>
      <c r="Q991" t="s">
        <v>759</v>
      </c>
      <c r="R991" t="s">
        <v>759</v>
      </c>
      <c r="S991" t="s">
        <v>757</v>
      </c>
      <c r="T991" t="s">
        <v>757</v>
      </c>
      <c r="U991" t="s">
        <v>757</v>
      </c>
      <c r="V991" t="s">
        <v>756</v>
      </c>
      <c r="W991" t="s">
        <v>756</v>
      </c>
      <c r="X991" t="s">
        <v>804</v>
      </c>
      <c r="Y991" t="str">
        <f t="shared" si="210"/>
        <v>marzo</v>
      </c>
      <c r="Z991">
        <f>YEAR(BD_PONDERACIONES[[#This Row],[Fecha Ejecución del Ticket]])</f>
        <v>2022</v>
      </c>
      <c r="AA991" t="str">
        <f t="shared" si="211"/>
        <v>abril</v>
      </c>
      <c r="AB991">
        <f>YEAR(BD_PONDERACIONES[[#This Row],[Fecha de Inspección]])</f>
        <v>2022</v>
      </c>
      <c r="AC991">
        <f t="shared" si="212"/>
        <v>0.5</v>
      </c>
      <c r="AD991">
        <f t="shared" si="213"/>
        <v>0.5</v>
      </c>
      <c r="AE991">
        <f t="shared" si="214"/>
        <v>0</v>
      </c>
      <c r="AF991">
        <f t="shared" si="215"/>
        <v>0</v>
      </c>
      <c r="AG991">
        <f t="shared" si="216"/>
        <v>0.5</v>
      </c>
      <c r="AH991">
        <f t="shared" si="217"/>
        <v>0.5</v>
      </c>
      <c r="AI991">
        <f t="shared" si="218"/>
        <v>0.25</v>
      </c>
      <c r="AJ991">
        <f t="shared" si="219"/>
        <v>0.25</v>
      </c>
      <c r="AK991">
        <f t="shared" si="220"/>
        <v>0.5</v>
      </c>
      <c r="AL991">
        <f t="shared" si="221"/>
        <v>0.5</v>
      </c>
      <c r="AM991">
        <f t="shared" si="222"/>
        <v>0.5</v>
      </c>
      <c r="AN991" s="6">
        <f t="shared" si="223"/>
        <v>0.7</v>
      </c>
      <c r="AO991" t="str">
        <f>VLOOKUP(BD_PONDERACIONES[[#This Row],[Comuna]],Tabla3[#All],2,0)</f>
        <v>Cordillera</v>
      </c>
    </row>
    <row r="992" spans="1:41" x14ac:dyDescent="0.35">
      <c r="A992" t="s">
        <v>5636</v>
      </c>
      <c r="B992" t="s">
        <v>5637</v>
      </c>
      <c r="C992" t="s">
        <v>5638</v>
      </c>
      <c r="D992" s="5">
        <v>44662</v>
      </c>
      <c r="E992" s="5">
        <v>44638</v>
      </c>
      <c r="F992" t="s">
        <v>763</v>
      </c>
      <c r="G992" t="s">
        <v>5639</v>
      </c>
      <c r="H992" t="s">
        <v>2882</v>
      </c>
      <c r="J992" t="s">
        <v>756</v>
      </c>
      <c r="K992" t="s">
        <v>756</v>
      </c>
      <c r="L992" t="s">
        <v>757</v>
      </c>
      <c r="M992" t="s">
        <v>757</v>
      </c>
      <c r="N992" t="s">
        <v>756</v>
      </c>
      <c r="O992" t="s">
        <v>756</v>
      </c>
      <c r="P992" t="s">
        <v>758</v>
      </c>
      <c r="Q992" t="s">
        <v>759</v>
      </c>
      <c r="R992" t="s">
        <v>759</v>
      </c>
      <c r="S992" t="s">
        <v>757</v>
      </c>
      <c r="T992" t="s">
        <v>757</v>
      </c>
      <c r="U992" t="s">
        <v>757</v>
      </c>
      <c r="V992" t="s">
        <v>756</v>
      </c>
      <c r="W992" t="s">
        <v>756</v>
      </c>
      <c r="X992" t="s">
        <v>804</v>
      </c>
      <c r="Y992" t="str">
        <f t="shared" si="210"/>
        <v>marzo</v>
      </c>
      <c r="Z992">
        <f>YEAR(BD_PONDERACIONES[[#This Row],[Fecha Ejecución del Ticket]])</f>
        <v>2022</v>
      </c>
      <c r="AA992" t="str">
        <f t="shared" si="211"/>
        <v>abril</v>
      </c>
      <c r="AB992">
        <f>YEAR(BD_PONDERACIONES[[#This Row],[Fecha de Inspección]])</f>
        <v>2022</v>
      </c>
      <c r="AC992">
        <f t="shared" si="212"/>
        <v>0.5</v>
      </c>
      <c r="AD992">
        <f t="shared" si="213"/>
        <v>0.5</v>
      </c>
      <c r="AE992">
        <f t="shared" si="214"/>
        <v>0.5</v>
      </c>
      <c r="AF992">
        <f t="shared" si="215"/>
        <v>0.5</v>
      </c>
      <c r="AG992">
        <f t="shared" si="216"/>
        <v>0.5</v>
      </c>
      <c r="AH992">
        <f t="shared" si="217"/>
        <v>0.5</v>
      </c>
      <c r="AI992">
        <f t="shared" si="218"/>
        <v>0.25</v>
      </c>
      <c r="AJ992">
        <f t="shared" si="219"/>
        <v>0.25</v>
      </c>
      <c r="AK992">
        <f t="shared" si="220"/>
        <v>0.5</v>
      </c>
      <c r="AL992">
        <f t="shared" si="221"/>
        <v>0.5</v>
      </c>
      <c r="AM992">
        <f t="shared" si="222"/>
        <v>0.5</v>
      </c>
      <c r="AN992" s="6">
        <f t="shared" si="223"/>
        <v>1</v>
      </c>
      <c r="AO992" t="str">
        <f>VLOOKUP(BD_PONDERACIONES[[#This Row],[Comuna]],Tabla3[#All],2,0)</f>
        <v>Cordillera</v>
      </c>
    </row>
    <row r="993" spans="1:41" x14ac:dyDescent="0.35">
      <c r="A993" t="s">
        <v>5640</v>
      </c>
      <c r="B993" t="s">
        <v>5641</v>
      </c>
      <c r="C993" t="s">
        <v>5642</v>
      </c>
      <c r="D993" s="5">
        <v>44662</v>
      </c>
      <c r="E993" s="5">
        <v>44636</v>
      </c>
      <c r="F993" t="s">
        <v>753</v>
      </c>
      <c r="G993" t="s">
        <v>5643</v>
      </c>
      <c r="H993" t="s">
        <v>1580</v>
      </c>
      <c r="J993" t="s">
        <v>756</v>
      </c>
      <c r="K993" t="s">
        <v>756</v>
      </c>
      <c r="L993" t="s">
        <v>757</v>
      </c>
      <c r="M993" t="s">
        <v>757</v>
      </c>
      <c r="N993" t="s">
        <v>756</v>
      </c>
      <c r="O993" t="s">
        <v>756</v>
      </c>
      <c r="P993" t="s">
        <v>758</v>
      </c>
      <c r="Q993" t="s">
        <v>759</v>
      </c>
      <c r="R993" t="s">
        <v>759</v>
      </c>
      <c r="S993" t="s">
        <v>757</v>
      </c>
      <c r="T993" t="s">
        <v>757</v>
      </c>
      <c r="U993" t="s">
        <v>757</v>
      </c>
      <c r="V993" t="s">
        <v>756</v>
      </c>
      <c r="W993" t="s">
        <v>756</v>
      </c>
      <c r="X993" t="s">
        <v>5644</v>
      </c>
      <c r="Y993" t="str">
        <f t="shared" si="210"/>
        <v>marzo</v>
      </c>
      <c r="Z993">
        <f>YEAR(BD_PONDERACIONES[[#This Row],[Fecha Ejecución del Ticket]])</f>
        <v>2022</v>
      </c>
      <c r="AA993" t="str">
        <f t="shared" si="211"/>
        <v>abril</v>
      </c>
      <c r="AB993">
        <f>YEAR(BD_PONDERACIONES[[#This Row],[Fecha de Inspección]])</f>
        <v>2022</v>
      </c>
      <c r="AC993">
        <f t="shared" si="212"/>
        <v>0.5</v>
      </c>
      <c r="AD993">
        <f t="shared" si="213"/>
        <v>0.5</v>
      </c>
      <c r="AE993">
        <f t="shared" si="214"/>
        <v>0.5</v>
      </c>
      <c r="AF993">
        <f t="shared" si="215"/>
        <v>0.5</v>
      </c>
      <c r="AG993">
        <f t="shared" si="216"/>
        <v>0.5</v>
      </c>
      <c r="AH993">
        <f t="shared" si="217"/>
        <v>0.5</v>
      </c>
      <c r="AI993">
        <f t="shared" si="218"/>
        <v>0.25</v>
      </c>
      <c r="AJ993">
        <f t="shared" si="219"/>
        <v>0.25</v>
      </c>
      <c r="AK993">
        <f t="shared" si="220"/>
        <v>0.5</v>
      </c>
      <c r="AL993">
        <f t="shared" si="221"/>
        <v>0.5</v>
      </c>
      <c r="AM993">
        <f t="shared" si="222"/>
        <v>0.5</v>
      </c>
      <c r="AN993" s="6">
        <f t="shared" si="223"/>
        <v>1</v>
      </c>
      <c r="AO993" t="str">
        <f>VLOOKUP(BD_PONDERACIONES[[#This Row],[Comuna]],Tabla3[#All],2,0)</f>
        <v>Cordillera</v>
      </c>
    </row>
    <row r="994" spans="1:41" x14ac:dyDescent="0.35">
      <c r="A994" t="s">
        <v>5645</v>
      </c>
      <c r="B994" t="s">
        <v>5646</v>
      </c>
      <c r="C994" t="s">
        <v>5647</v>
      </c>
      <c r="D994" s="5">
        <v>44662</v>
      </c>
      <c r="E994" s="5">
        <v>44638</v>
      </c>
      <c r="F994" t="s">
        <v>763</v>
      </c>
      <c r="G994" t="s">
        <v>5648</v>
      </c>
      <c r="H994" t="s">
        <v>2882</v>
      </c>
      <c r="J994" t="s">
        <v>756</v>
      </c>
      <c r="K994" t="s">
        <v>756</v>
      </c>
      <c r="L994" t="s">
        <v>757</v>
      </c>
      <c r="M994" t="s">
        <v>757</v>
      </c>
      <c r="N994" t="s">
        <v>756</v>
      </c>
      <c r="O994" t="s">
        <v>756</v>
      </c>
      <c r="P994" t="s">
        <v>758</v>
      </c>
      <c r="Q994" t="s">
        <v>759</v>
      </c>
      <c r="R994" t="s">
        <v>759</v>
      </c>
      <c r="S994" t="s">
        <v>757</v>
      </c>
      <c r="T994" t="s">
        <v>757</v>
      </c>
      <c r="U994" t="s">
        <v>757</v>
      </c>
      <c r="V994" t="s">
        <v>756</v>
      </c>
      <c r="W994" t="s">
        <v>756</v>
      </c>
      <c r="X994" t="s">
        <v>804</v>
      </c>
      <c r="Y994" t="str">
        <f t="shared" si="210"/>
        <v>marzo</v>
      </c>
      <c r="Z994">
        <f>YEAR(BD_PONDERACIONES[[#This Row],[Fecha Ejecución del Ticket]])</f>
        <v>2022</v>
      </c>
      <c r="AA994" t="str">
        <f t="shared" si="211"/>
        <v>abril</v>
      </c>
      <c r="AB994">
        <f>YEAR(BD_PONDERACIONES[[#This Row],[Fecha de Inspección]])</f>
        <v>2022</v>
      </c>
      <c r="AC994">
        <f t="shared" si="212"/>
        <v>0.5</v>
      </c>
      <c r="AD994">
        <f t="shared" si="213"/>
        <v>0.5</v>
      </c>
      <c r="AE994">
        <f t="shared" si="214"/>
        <v>0.5</v>
      </c>
      <c r="AF994">
        <f t="shared" si="215"/>
        <v>0.5</v>
      </c>
      <c r="AG994">
        <f t="shared" si="216"/>
        <v>0.5</v>
      </c>
      <c r="AH994">
        <f t="shared" si="217"/>
        <v>0.5</v>
      </c>
      <c r="AI994">
        <f t="shared" si="218"/>
        <v>0.25</v>
      </c>
      <c r="AJ994">
        <f t="shared" si="219"/>
        <v>0.25</v>
      </c>
      <c r="AK994">
        <f t="shared" si="220"/>
        <v>0.5</v>
      </c>
      <c r="AL994">
        <f t="shared" si="221"/>
        <v>0.5</v>
      </c>
      <c r="AM994">
        <f t="shared" si="222"/>
        <v>0.5</v>
      </c>
      <c r="AN994" s="6">
        <f t="shared" si="223"/>
        <v>1</v>
      </c>
      <c r="AO994" t="str">
        <f>VLOOKUP(BD_PONDERACIONES[[#This Row],[Comuna]],Tabla3[#All],2,0)</f>
        <v>Cordillera</v>
      </c>
    </row>
    <row r="995" spans="1:41" x14ac:dyDescent="0.35">
      <c r="A995" t="s">
        <v>5649</v>
      </c>
      <c r="B995" t="s">
        <v>5650</v>
      </c>
      <c r="C995" t="s">
        <v>5651</v>
      </c>
      <c r="D995" s="5">
        <v>44662</v>
      </c>
      <c r="E995" s="5">
        <v>44629</v>
      </c>
      <c r="F995" t="s">
        <v>753</v>
      </c>
      <c r="G995" t="s">
        <v>5652</v>
      </c>
      <c r="H995" t="s">
        <v>3456</v>
      </c>
      <c r="J995" t="s">
        <v>756</v>
      </c>
      <c r="K995" t="s">
        <v>756</v>
      </c>
      <c r="L995" t="s">
        <v>773</v>
      </c>
      <c r="M995" t="s">
        <v>773</v>
      </c>
      <c r="N995" t="s">
        <v>756</v>
      </c>
      <c r="O995" t="s">
        <v>756</v>
      </c>
      <c r="P995" t="s">
        <v>765</v>
      </c>
      <c r="Q995" t="s">
        <v>759</v>
      </c>
      <c r="R995" t="s">
        <v>759</v>
      </c>
      <c r="S995" t="s">
        <v>757</v>
      </c>
      <c r="T995" t="s">
        <v>757</v>
      </c>
      <c r="U995" t="s">
        <v>757</v>
      </c>
      <c r="V995" t="s">
        <v>756</v>
      </c>
      <c r="W995" t="s">
        <v>756</v>
      </c>
      <c r="X995" t="s">
        <v>5653</v>
      </c>
      <c r="Y995" t="str">
        <f t="shared" si="210"/>
        <v>marzo</v>
      </c>
      <c r="Z995">
        <f>YEAR(BD_PONDERACIONES[[#This Row],[Fecha Ejecución del Ticket]])</f>
        <v>2022</v>
      </c>
      <c r="AA995" t="str">
        <f t="shared" si="211"/>
        <v>abril</v>
      </c>
      <c r="AB995">
        <f>YEAR(BD_PONDERACIONES[[#This Row],[Fecha de Inspección]])</f>
        <v>2022</v>
      </c>
      <c r="AC995">
        <f t="shared" si="212"/>
        <v>0.5</v>
      </c>
      <c r="AD995">
        <f t="shared" si="213"/>
        <v>0.5</v>
      </c>
      <c r="AE995">
        <f t="shared" si="214"/>
        <v>0</v>
      </c>
      <c r="AF995">
        <f t="shared" si="215"/>
        <v>0</v>
      </c>
      <c r="AG995">
        <f t="shared" si="216"/>
        <v>0.5</v>
      </c>
      <c r="AH995">
        <f t="shared" si="217"/>
        <v>0.5</v>
      </c>
      <c r="AI995">
        <f t="shared" si="218"/>
        <v>0.25</v>
      </c>
      <c r="AJ995">
        <f t="shared" si="219"/>
        <v>0.25</v>
      </c>
      <c r="AK995">
        <f t="shared" si="220"/>
        <v>0.5</v>
      </c>
      <c r="AL995">
        <f t="shared" si="221"/>
        <v>0.5</v>
      </c>
      <c r="AM995">
        <f t="shared" si="222"/>
        <v>0.5</v>
      </c>
      <c r="AN995" s="6">
        <f t="shared" si="223"/>
        <v>0.7</v>
      </c>
      <c r="AO995" t="str">
        <f>VLOOKUP(BD_PONDERACIONES[[#This Row],[Comuna]],Tabla3[#All],2,0)</f>
        <v>Cordillera</v>
      </c>
    </row>
    <row r="996" spans="1:41" x14ac:dyDescent="0.35">
      <c r="A996" t="s">
        <v>5654</v>
      </c>
      <c r="B996" t="s">
        <v>5655</v>
      </c>
      <c r="C996" t="s">
        <v>5656</v>
      </c>
      <c r="D996" s="5">
        <v>44662</v>
      </c>
      <c r="E996" s="5">
        <v>44640</v>
      </c>
      <c r="F996" t="s">
        <v>763</v>
      </c>
      <c r="G996" t="s">
        <v>5657</v>
      </c>
      <c r="H996" t="s">
        <v>2882</v>
      </c>
      <c r="J996" t="s">
        <v>756</v>
      </c>
      <c r="K996" t="s">
        <v>756</v>
      </c>
      <c r="L996" t="s">
        <v>757</v>
      </c>
      <c r="M996" t="s">
        <v>757</v>
      </c>
      <c r="N996" t="s">
        <v>756</v>
      </c>
      <c r="O996" t="s">
        <v>756</v>
      </c>
      <c r="P996" t="s">
        <v>758</v>
      </c>
      <c r="Q996" t="s">
        <v>759</v>
      </c>
      <c r="R996" t="s">
        <v>759</v>
      </c>
      <c r="S996" t="s">
        <v>757</v>
      </c>
      <c r="T996" t="s">
        <v>757</v>
      </c>
      <c r="U996" t="s">
        <v>757</v>
      </c>
      <c r="V996" t="s">
        <v>756</v>
      </c>
      <c r="W996" t="s">
        <v>773</v>
      </c>
      <c r="X996" t="s">
        <v>4529</v>
      </c>
      <c r="Y996" t="str">
        <f t="shared" si="210"/>
        <v>marzo</v>
      </c>
      <c r="Z996">
        <f>YEAR(BD_PONDERACIONES[[#This Row],[Fecha Ejecución del Ticket]])</f>
        <v>2022</v>
      </c>
      <c r="AA996" t="str">
        <f t="shared" si="211"/>
        <v>abril</v>
      </c>
      <c r="AB996">
        <f>YEAR(BD_PONDERACIONES[[#This Row],[Fecha de Inspección]])</f>
        <v>2022</v>
      </c>
      <c r="AC996">
        <f t="shared" si="212"/>
        <v>0.5</v>
      </c>
      <c r="AD996">
        <f t="shared" si="213"/>
        <v>0.5</v>
      </c>
      <c r="AE996">
        <f t="shared" si="214"/>
        <v>0.5</v>
      </c>
      <c r="AF996">
        <f t="shared" si="215"/>
        <v>0.5</v>
      </c>
      <c r="AG996">
        <f t="shared" si="216"/>
        <v>0.5</v>
      </c>
      <c r="AH996">
        <f t="shared" si="217"/>
        <v>0.5</v>
      </c>
      <c r="AI996">
        <f t="shared" si="218"/>
        <v>0.25</v>
      </c>
      <c r="AJ996">
        <f t="shared" si="219"/>
        <v>0.25</v>
      </c>
      <c r="AK996">
        <f t="shared" si="220"/>
        <v>0.5</v>
      </c>
      <c r="AL996">
        <f t="shared" si="221"/>
        <v>0.5</v>
      </c>
      <c r="AM996">
        <f t="shared" si="222"/>
        <v>0</v>
      </c>
      <c r="AN996" s="6">
        <f t="shared" si="223"/>
        <v>0.9</v>
      </c>
      <c r="AO996" t="str">
        <f>VLOOKUP(BD_PONDERACIONES[[#This Row],[Comuna]],Tabla3[#All],2,0)</f>
        <v>Cordillera</v>
      </c>
    </row>
    <row r="997" spans="1:41" x14ac:dyDescent="0.35">
      <c r="A997" t="s">
        <v>5658</v>
      </c>
      <c r="B997" t="s">
        <v>5659</v>
      </c>
      <c r="C997" t="s">
        <v>5660</v>
      </c>
      <c r="D997" s="5">
        <v>44662</v>
      </c>
      <c r="E997" s="5">
        <v>44634</v>
      </c>
      <c r="F997" t="s">
        <v>753</v>
      </c>
      <c r="G997" t="s">
        <v>5661</v>
      </c>
      <c r="H997" t="s">
        <v>3456</v>
      </c>
      <c r="J997" t="s">
        <v>756</v>
      </c>
      <c r="K997" t="s">
        <v>756</v>
      </c>
      <c r="L997" t="s">
        <v>773</v>
      </c>
      <c r="M997" t="s">
        <v>773</v>
      </c>
      <c r="N997" t="s">
        <v>756</v>
      </c>
      <c r="O997" t="s">
        <v>756</v>
      </c>
      <c r="P997" t="s">
        <v>765</v>
      </c>
      <c r="Q997" t="s">
        <v>759</v>
      </c>
      <c r="R997" t="s">
        <v>759</v>
      </c>
      <c r="S997" t="s">
        <v>756</v>
      </c>
      <c r="T997" t="s">
        <v>756</v>
      </c>
      <c r="U997" t="s">
        <v>756</v>
      </c>
      <c r="V997" t="s">
        <v>773</v>
      </c>
      <c r="W997" t="s">
        <v>773</v>
      </c>
      <c r="X997" t="s">
        <v>5662</v>
      </c>
      <c r="Y997" t="str">
        <f t="shared" si="210"/>
        <v>marzo</v>
      </c>
      <c r="Z997">
        <f>YEAR(BD_PONDERACIONES[[#This Row],[Fecha Ejecución del Ticket]])</f>
        <v>2022</v>
      </c>
      <c r="AA997" t="str">
        <f t="shared" si="211"/>
        <v>abril</v>
      </c>
      <c r="AB997">
        <f>YEAR(BD_PONDERACIONES[[#This Row],[Fecha de Inspección]])</f>
        <v>2022</v>
      </c>
      <c r="AC997">
        <f t="shared" si="212"/>
        <v>0.5</v>
      </c>
      <c r="AD997">
        <f t="shared" si="213"/>
        <v>0.5</v>
      </c>
      <c r="AE997">
        <f t="shared" si="214"/>
        <v>0</v>
      </c>
      <c r="AF997">
        <f t="shared" si="215"/>
        <v>0</v>
      </c>
      <c r="AG997">
        <f t="shared" si="216"/>
        <v>0.5</v>
      </c>
      <c r="AH997">
        <f t="shared" si="217"/>
        <v>0.5</v>
      </c>
      <c r="AI997">
        <f t="shared" si="218"/>
        <v>0.25</v>
      </c>
      <c r="AJ997">
        <f t="shared" si="219"/>
        <v>0.25</v>
      </c>
      <c r="AK997">
        <f t="shared" si="220"/>
        <v>0.5</v>
      </c>
      <c r="AL997">
        <f t="shared" si="221"/>
        <v>0</v>
      </c>
      <c r="AM997">
        <f t="shared" si="222"/>
        <v>0</v>
      </c>
      <c r="AN997" s="6">
        <f t="shared" si="223"/>
        <v>0.5</v>
      </c>
      <c r="AO997" t="str">
        <f>VLOOKUP(BD_PONDERACIONES[[#This Row],[Comuna]],Tabla3[#All],2,0)</f>
        <v>Cordillera</v>
      </c>
    </row>
    <row r="998" spans="1:41" x14ac:dyDescent="0.35">
      <c r="A998" t="s">
        <v>5663</v>
      </c>
      <c r="B998" t="s">
        <v>5664</v>
      </c>
      <c r="C998" t="s">
        <v>5665</v>
      </c>
      <c r="D998" s="5">
        <v>44662</v>
      </c>
      <c r="E998" s="5">
        <v>44628</v>
      </c>
      <c r="F998" t="s">
        <v>763</v>
      </c>
      <c r="G998" t="s">
        <v>5666</v>
      </c>
      <c r="H998" t="s">
        <v>2882</v>
      </c>
      <c r="J998" t="s">
        <v>756</v>
      </c>
      <c r="K998" t="s">
        <v>756</v>
      </c>
      <c r="L998" t="s">
        <v>757</v>
      </c>
      <c r="M998" t="s">
        <v>757</v>
      </c>
      <c r="N998" t="s">
        <v>756</v>
      </c>
      <c r="O998" t="s">
        <v>756</v>
      </c>
      <c r="P998" t="s">
        <v>758</v>
      </c>
      <c r="Q998" t="s">
        <v>759</v>
      </c>
      <c r="R998" t="s">
        <v>759</v>
      </c>
      <c r="S998" t="s">
        <v>757</v>
      </c>
      <c r="T998" t="s">
        <v>757</v>
      </c>
      <c r="U998" t="s">
        <v>757</v>
      </c>
      <c r="V998" t="s">
        <v>756</v>
      </c>
      <c r="W998" t="s">
        <v>773</v>
      </c>
      <c r="X998" t="s">
        <v>5667</v>
      </c>
      <c r="Y998" t="str">
        <f t="shared" si="210"/>
        <v>marzo</v>
      </c>
      <c r="Z998">
        <f>YEAR(BD_PONDERACIONES[[#This Row],[Fecha Ejecución del Ticket]])</f>
        <v>2022</v>
      </c>
      <c r="AA998" t="str">
        <f t="shared" si="211"/>
        <v>abril</v>
      </c>
      <c r="AB998">
        <f>YEAR(BD_PONDERACIONES[[#This Row],[Fecha de Inspección]])</f>
        <v>2022</v>
      </c>
      <c r="AC998">
        <f t="shared" si="212"/>
        <v>0.5</v>
      </c>
      <c r="AD998">
        <f t="shared" si="213"/>
        <v>0.5</v>
      </c>
      <c r="AE998">
        <f t="shared" si="214"/>
        <v>0.5</v>
      </c>
      <c r="AF998">
        <f t="shared" si="215"/>
        <v>0.5</v>
      </c>
      <c r="AG998">
        <f t="shared" si="216"/>
        <v>0.5</v>
      </c>
      <c r="AH998">
        <f t="shared" si="217"/>
        <v>0.5</v>
      </c>
      <c r="AI998">
        <f t="shared" si="218"/>
        <v>0.25</v>
      </c>
      <c r="AJ998">
        <f t="shared" si="219"/>
        <v>0.25</v>
      </c>
      <c r="AK998">
        <f t="shared" si="220"/>
        <v>0.5</v>
      </c>
      <c r="AL998">
        <f t="shared" si="221"/>
        <v>0.5</v>
      </c>
      <c r="AM998">
        <f t="shared" si="222"/>
        <v>0</v>
      </c>
      <c r="AN998" s="6">
        <f t="shared" si="223"/>
        <v>0.9</v>
      </c>
      <c r="AO998" t="str">
        <f>VLOOKUP(BD_PONDERACIONES[[#This Row],[Comuna]],Tabla3[#All],2,0)</f>
        <v>Cordillera</v>
      </c>
    </row>
    <row r="999" spans="1:41" x14ac:dyDescent="0.35">
      <c r="A999" t="s">
        <v>5668</v>
      </c>
      <c r="B999" t="s">
        <v>5669</v>
      </c>
      <c r="C999" t="s">
        <v>5670</v>
      </c>
      <c r="D999" s="5">
        <v>44662</v>
      </c>
      <c r="E999" s="5">
        <v>44644</v>
      </c>
      <c r="F999" t="s">
        <v>753</v>
      </c>
      <c r="G999" t="s">
        <v>5671</v>
      </c>
      <c r="H999" t="s">
        <v>3456</v>
      </c>
      <c r="J999" t="s">
        <v>756</v>
      </c>
      <c r="K999" t="s">
        <v>756</v>
      </c>
      <c r="L999" t="s">
        <v>757</v>
      </c>
      <c r="M999" t="s">
        <v>757</v>
      </c>
      <c r="N999" t="s">
        <v>756</v>
      </c>
      <c r="O999" t="s">
        <v>756</v>
      </c>
      <c r="P999" t="s">
        <v>765</v>
      </c>
      <c r="Q999" t="s">
        <v>759</v>
      </c>
      <c r="R999" t="s">
        <v>759</v>
      </c>
      <c r="S999" t="s">
        <v>757</v>
      </c>
      <c r="T999" t="s">
        <v>757</v>
      </c>
      <c r="U999" t="s">
        <v>757</v>
      </c>
      <c r="V999" t="s">
        <v>756</v>
      </c>
      <c r="W999" t="s">
        <v>773</v>
      </c>
      <c r="X999" t="s">
        <v>5672</v>
      </c>
      <c r="Y999" t="str">
        <f t="shared" si="210"/>
        <v>marzo</v>
      </c>
      <c r="Z999">
        <f>YEAR(BD_PONDERACIONES[[#This Row],[Fecha Ejecución del Ticket]])</f>
        <v>2022</v>
      </c>
      <c r="AA999" t="str">
        <f t="shared" si="211"/>
        <v>abril</v>
      </c>
      <c r="AB999">
        <f>YEAR(BD_PONDERACIONES[[#This Row],[Fecha de Inspección]])</f>
        <v>2022</v>
      </c>
      <c r="AC999">
        <f t="shared" si="212"/>
        <v>0.5</v>
      </c>
      <c r="AD999">
        <f t="shared" si="213"/>
        <v>0.5</v>
      </c>
      <c r="AE999">
        <f t="shared" si="214"/>
        <v>0.5</v>
      </c>
      <c r="AF999">
        <f t="shared" si="215"/>
        <v>0.5</v>
      </c>
      <c r="AG999">
        <f t="shared" si="216"/>
        <v>0.5</v>
      </c>
      <c r="AH999">
        <f t="shared" si="217"/>
        <v>0.5</v>
      </c>
      <c r="AI999">
        <f t="shared" si="218"/>
        <v>0.25</v>
      </c>
      <c r="AJ999">
        <f t="shared" si="219"/>
        <v>0.25</v>
      </c>
      <c r="AK999">
        <f t="shared" si="220"/>
        <v>0.5</v>
      </c>
      <c r="AL999">
        <f t="shared" si="221"/>
        <v>0.5</v>
      </c>
      <c r="AM999">
        <f t="shared" si="222"/>
        <v>0</v>
      </c>
      <c r="AN999" s="6">
        <f t="shared" si="223"/>
        <v>0.9</v>
      </c>
      <c r="AO999" t="str">
        <f>VLOOKUP(BD_PONDERACIONES[[#This Row],[Comuna]],Tabla3[#All],2,0)</f>
        <v>Cordillera</v>
      </c>
    </row>
    <row r="1000" spans="1:41" x14ac:dyDescent="0.35">
      <c r="A1000" t="s">
        <v>5673</v>
      </c>
      <c r="B1000" t="s">
        <v>5674</v>
      </c>
      <c r="C1000" t="s">
        <v>5675</v>
      </c>
      <c r="D1000" s="5">
        <v>44662</v>
      </c>
      <c r="E1000" s="5">
        <v>44635</v>
      </c>
      <c r="F1000" t="s">
        <v>763</v>
      </c>
      <c r="G1000" t="s">
        <v>5676</v>
      </c>
      <c r="H1000" t="s">
        <v>2882</v>
      </c>
      <c r="J1000" t="s">
        <v>756</v>
      </c>
      <c r="K1000" t="s">
        <v>756</v>
      </c>
      <c r="L1000" t="s">
        <v>757</v>
      </c>
      <c r="M1000" t="s">
        <v>757</v>
      </c>
      <c r="N1000" t="s">
        <v>756</v>
      </c>
      <c r="O1000" t="s">
        <v>756</v>
      </c>
      <c r="P1000" t="s">
        <v>765</v>
      </c>
      <c r="Q1000" t="s">
        <v>5677</v>
      </c>
      <c r="R1000" t="s">
        <v>5678</v>
      </c>
      <c r="S1000" t="s">
        <v>756</v>
      </c>
      <c r="T1000" t="s">
        <v>756</v>
      </c>
      <c r="U1000" t="s">
        <v>756</v>
      </c>
      <c r="V1000" t="s">
        <v>756</v>
      </c>
      <c r="W1000" t="s">
        <v>756</v>
      </c>
      <c r="X1000" t="s">
        <v>769</v>
      </c>
      <c r="Y1000" t="str">
        <f t="shared" si="210"/>
        <v>marzo</v>
      </c>
      <c r="Z1000">
        <f>YEAR(BD_PONDERACIONES[[#This Row],[Fecha Ejecución del Ticket]])</f>
        <v>2022</v>
      </c>
      <c r="AA1000" t="str">
        <f t="shared" si="211"/>
        <v>abril</v>
      </c>
      <c r="AB1000">
        <f>YEAR(BD_PONDERACIONES[[#This Row],[Fecha de Inspección]])</f>
        <v>2022</v>
      </c>
      <c r="AC1000">
        <f t="shared" si="212"/>
        <v>0.5</v>
      </c>
      <c r="AD1000">
        <f t="shared" si="213"/>
        <v>0.5</v>
      </c>
      <c r="AE1000">
        <f t="shared" si="214"/>
        <v>0.5</v>
      </c>
      <c r="AF1000">
        <f t="shared" si="215"/>
        <v>0.5</v>
      </c>
      <c r="AG1000">
        <f t="shared" si="216"/>
        <v>0.5</v>
      </c>
      <c r="AH1000">
        <f t="shared" si="217"/>
        <v>0.5</v>
      </c>
      <c r="AI1000">
        <f t="shared" si="218"/>
        <v>0.25</v>
      </c>
      <c r="AJ1000">
        <f t="shared" si="219"/>
        <v>0.25</v>
      </c>
      <c r="AK1000">
        <f t="shared" si="220"/>
        <v>0.5</v>
      </c>
      <c r="AL1000">
        <f t="shared" si="221"/>
        <v>0.5</v>
      </c>
      <c r="AM1000">
        <f t="shared" si="222"/>
        <v>0.5</v>
      </c>
      <c r="AN1000" s="6">
        <f t="shared" si="223"/>
        <v>1</v>
      </c>
      <c r="AO1000" t="str">
        <f>VLOOKUP(BD_PONDERACIONES[[#This Row],[Comuna]],Tabla3[#All],2,0)</f>
        <v>Cordillera</v>
      </c>
    </row>
    <row r="1001" spans="1:41" x14ac:dyDescent="0.35">
      <c r="A1001" t="s">
        <v>5679</v>
      </c>
      <c r="B1001" t="s">
        <v>5680</v>
      </c>
      <c r="C1001" t="s">
        <v>5681</v>
      </c>
      <c r="D1001" s="5">
        <v>44662</v>
      </c>
      <c r="E1001" s="5">
        <v>44629</v>
      </c>
      <c r="F1001" t="s">
        <v>753</v>
      </c>
      <c r="G1001" t="s">
        <v>5682</v>
      </c>
      <c r="H1001" t="s">
        <v>3456</v>
      </c>
      <c r="J1001" t="s">
        <v>756</v>
      </c>
      <c r="K1001" t="s">
        <v>756</v>
      </c>
      <c r="L1001" t="s">
        <v>757</v>
      </c>
      <c r="M1001" t="s">
        <v>757</v>
      </c>
      <c r="N1001" t="s">
        <v>756</v>
      </c>
      <c r="O1001" t="s">
        <v>756</v>
      </c>
      <c r="P1001" t="s">
        <v>765</v>
      </c>
      <c r="Q1001" t="s">
        <v>759</v>
      </c>
      <c r="R1001" t="s">
        <v>759</v>
      </c>
      <c r="S1001" t="s">
        <v>756</v>
      </c>
      <c r="T1001" t="s">
        <v>756</v>
      </c>
      <c r="U1001" t="s">
        <v>756</v>
      </c>
      <c r="V1001" t="s">
        <v>756</v>
      </c>
      <c r="W1001" t="s">
        <v>756</v>
      </c>
      <c r="X1001" t="s">
        <v>5338</v>
      </c>
      <c r="Y1001" t="str">
        <f t="shared" si="210"/>
        <v>marzo</v>
      </c>
      <c r="Z1001">
        <f>YEAR(BD_PONDERACIONES[[#This Row],[Fecha Ejecución del Ticket]])</f>
        <v>2022</v>
      </c>
      <c r="AA1001" t="str">
        <f t="shared" si="211"/>
        <v>abril</v>
      </c>
      <c r="AB1001">
        <f>YEAR(BD_PONDERACIONES[[#This Row],[Fecha de Inspección]])</f>
        <v>2022</v>
      </c>
      <c r="AC1001">
        <f t="shared" si="212"/>
        <v>0.5</v>
      </c>
      <c r="AD1001">
        <f t="shared" si="213"/>
        <v>0.5</v>
      </c>
      <c r="AE1001">
        <f t="shared" si="214"/>
        <v>0.5</v>
      </c>
      <c r="AF1001">
        <f t="shared" si="215"/>
        <v>0.5</v>
      </c>
      <c r="AG1001">
        <f t="shared" si="216"/>
        <v>0.5</v>
      </c>
      <c r="AH1001">
        <f t="shared" si="217"/>
        <v>0.5</v>
      </c>
      <c r="AI1001">
        <f t="shared" si="218"/>
        <v>0.25</v>
      </c>
      <c r="AJ1001">
        <f t="shared" si="219"/>
        <v>0.25</v>
      </c>
      <c r="AK1001">
        <f t="shared" si="220"/>
        <v>0.5</v>
      </c>
      <c r="AL1001">
        <f t="shared" si="221"/>
        <v>0.5</v>
      </c>
      <c r="AM1001">
        <f t="shared" si="222"/>
        <v>0.5</v>
      </c>
      <c r="AN1001" s="6">
        <f t="shared" si="223"/>
        <v>1</v>
      </c>
      <c r="AO1001" t="str">
        <f>VLOOKUP(BD_PONDERACIONES[[#This Row],[Comuna]],Tabla3[#All],2,0)</f>
        <v>Cordillera</v>
      </c>
    </row>
    <row r="1002" spans="1:41" x14ac:dyDescent="0.35">
      <c r="A1002" t="s">
        <v>5683</v>
      </c>
      <c r="B1002" t="s">
        <v>5684</v>
      </c>
      <c r="C1002" t="s">
        <v>5685</v>
      </c>
      <c r="D1002" s="5">
        <v>44662</v>
      </c>
      <c r="E1002" s="5">
        <v>44629</v>
      </c>
      <c r="F1002" t="s">
        <v>763</v>
      </c>
      <c r="G1002" t="s">
        <v>5686</v>
      </c>
      <c r="H1002" t="s">
        <v>2882</v>
      </c>
      <c r="J1002" t="s">
        <v>756</v>
      </c>
      <c r="K1002" t="s">
        <v>756</v>
      </c>
      <c r="L1002" t="s">
        <v>757</v>
      </c>
      <c r="M1002" t="s">
        <v>757</v>
      </c>
      <c r="N1002" t="s">
        <v>756</v>
      </c>
      <c r="O1002" t="s">
        <v>756</v>
      </c>
      <c r="P1002" t="s">
        <v>765</v>
      </c>
      <c r="Q1002" t="s">
        <v>759</v>
      </c>
      <c r="R1002" t="s">
        <v>759</v>
      </c>
      <c r="S1002" t="s">
        <v>756</v>
      </c>
      <c r="T1002" t="s">
        <v>756</v>
      </c>
      <c r="U1002" t="s">
        <v>756</v>
      </c>
      <c r="V1002" t="s">
        <v>756</v>
      </c>
      <c r="W1002" t="s">
        <v>756</v>
      </c>
      <c r="X1002" t="s">
        <v>5687</v>
      </c>
      <c r="Y1002" t="str">
        <f t="shared" si="210"/>
        <v>marzo</v>
      </c>
      <c r="Z1002">
        <f>YEAR(BD_PONDERACIONES[[#This Row],[Fecha Ejecución del Ticket]])</f>
        <v>2022</v>
      </c>
      <c r="AA1002" t="str">
        <f t="shared" si="211"/>
        <v>abril</v>
      </c>
      <c r="AB1002">
        <f>YEAR(BD_PONDERACIONES[[#This Row],[Fecha de Inspección]])</f>
        <v>2022</v>
      </c>
      <c r="AC1002">
        <f t="shared" si="212"/>
        <v>0.5</v>
      </c>
      <c r="AD1002">
        <f t="shared" si="213"/>
        <v>0.5</v>
      </c>
      <c r="AE1002">
        <f t="shared" si="214"/>
        <v>0.5</v>
      </c>
      <c r="AF1002">
        <f t="shared" si="215"/>
        <v>0.5</v>
      </c>
      <c r="AG1002">
        <f t="shared" si="216"/>
        <v>0.5</v>
      </c>
      <c r="AH1002">
        <f t="shared" si="217"/>
        <v>0.5</v>
      </c>
      <c r="AI1002">
        <f t="shared" si="218"/>
        <v>0.25</v>
      </c>
      <c r="AJ1002">
        <f t="shared" si="219"/>
        <v>0.25</v>
      </c>
      <c r="AK1002">
        <f t="shared" si="220"/>
        <v>0.5</v>
      </c>
      <c r="AL1002">
        <f t="shared" si="221"/>
        <v>0.5</v>
      </c>
      <c r="AM1002">
        <f t="shared" si="222"/>
        <v>0.5</v>
      </c>
      <c r="AN1002" s="6">
        <f t="shared" si="223"/>
        <v>1</v>
      </c>
      <c r="AO1002" t="str">
        <f>VLOOKUP(BD_PONDERACIONES[[#This Row],[Comuna]],Tabla3[#All],2,0)</f>
        <v>Cordillera</v>
      </c>
    </row>
    <row r="1003" spans="1:41" x14ac:dyDescent="0.35">
      <c r="A1003" t="s">
        <v>5688</v>
      </c>
      <c r="B1003" t="s">
        <v>5689</v>
      </c>
      <c r="C1003" t="s">
        <v>5690</v>
      </c>
      <c r="D1003" s="5">
        <v>44662</v>
      </c>
      <c r="E1003" s="5">
        <v>44628</v>
      </c>
      <c r="F1003" t="s">
        <v>763</v>
      </c>
      <c r="G1003" t="s">
        <v>5691</v>
      </c>
      <c r="H1003" t="s">
        <v>2882</v>
      </c>
      <c r="J1003" t="s">
        <v>756</v>
      </c>
      <c r="K1003" t="s">
        <v>756</v>
      </c>
      <c r="L1003" t="s">
        <v>757</v>
      </c>
      <c r="M1003" t="s">
        <v>757</v>
      </c>
      <c r="N1003" t="s">
        <v>756</v>
      </c>
      <c r="O1003" t="s">
        <v>756</v>
      </c>
      <c r="P1003" t="s">
        <v>758</v>
      </c>
      <c r="Q1003" t="s">
        <v>759</v>
      </c>
      <c r="R1003" t="s">
        <v>759</v>
      </c>
      <c r="S1003" t="s">
        <v>757</v>
      </c>
      <c r="T1003" t="s">
        <v>757</v>
      </c>
      <c r="U1003" t="s">
        <v>757</v>
      </c>
      <c r="V1003" t="s">
        <v>756</v>
      </c>
      <c r="W1003" t="s">
        <v>756</v>
      </c>
      <c r="X1003" t="s">
        <v>5692</v>
      </c>
      <c r="Y1003" t="str">
        <f t="shared" si="210"/>
        <v>marzo</v>
      </c>
      <c r="Z1003">
        <f>YEAR(BD_PONDERACIONES[[#This Row],[Fecha Ejecución del Ticket]])</f>
        <v>2022</v>
      </c>
      <c r="AA1003" t="str">
        <f t="shared" si="211"/>
        <v>abril</v>
      </c>
      <c r="AB1003">
        <f>YEAR(BD_PONDERACIONES[[#This Row],[Fecha de Inspección]])</f>
        <v>2022</v>
      </c>
      <c r="AC1003">
        <f t="shared" si="212"/>
        <v>0.5</v>
      </c>
      <c r="AD1003">
        <f t="shared" si="213"/>
        <v>0.5</v>
      </c>
      <c r="AE1003">
        <f t="shared" si="214"/>
        <v>0.5</v>
      </c>
      <c r="AF1003">
        <f t="shared" si="215"/>
        <v>0.5</v>
      </c>
      <c r="AG1003">
        <f t="shared" si="216"/>
        <v>0.5</v>
      </c>
      <c r="AH1003">
        <f t="shared" si="217"/>
        <v>0.5</v>
      </c>
      <c r="AI1003">
        <f t="shared" si="218"/>
        <v>0.25</v>
      </c>
      <c r="AJ1003">
        <f t="shared" si="219"/>
        <v>0.25</v>
      </c>
      <c r="AK1003">
        <f t="shared" si="220"/>
        <v>0.5</v>
      </c>
      <c r="AL1003">
        <f t="shared" si="221"/>
        <v>0.5</v>
      </c>
      <c r="AM1003">
        <f t="shared" si="222"/>
        <v>0.5</v>
      </c>
      <c r="AN1003" s="6">
        <f t="shared" si="223"/>
        <v>1</v>
      </c>
      <c r="AO1003" t="str">
        <f>VLOOKUP(BD_PONDERACIONES[[#This Row],[Comuna]],Tabla3[#All],2,0)</f>
        <v>Cordillera</v>
      </c>
    </row>
    <row r="1004" spans="1:41" x14ac:dyDescent="0.35">
      <c r="A1004" t="s">
        <v>5539</v>
      </c>
      <c r="B1004" t="s">
        <v>5540</v>
      </c>
      <c r="C1004" t="s">
        <v>5541</v>
      </c>
      <c r="D1004" s="5">
        <v>44663</v>
      </c>
      <c r="E1004" s="5">
        <v>44646</v>
      </c>
      <c r="F1004" t="s">
        <v>763</v>
      </c>
      <c r="G1004" t="s">
        <v>5542</v>
      </c>
      <c r="H1004" t="s">
        <v>3783</v>
      </c>
      <c r="J1004" t="s">
        <v>756</v>
      </c>
      <c r="K1004" t="s">
        <v>756</v>
      </c>
      <c r="L1004" t="s">
        <v>756</v>
      </c>
      <c r="M1004" t="s">
        <v>756</v>
      </c>
      <c r="N1004" t="s">
        <v>756</v>
      </c>
      <c r="O1004" t="s">
        <v>756</v>
      </c>
      <c r="P1004" t="s">
        <v>758</v>
      </c>
      <c r="Q1004" t="s">
        <v>759</v>
      </c>
      <c r="R1004" t="s">
        <v>759</v>
      </c>
      <c r="S1004" t="s">
        <v>757</v>
      </c>
      <c r="T1004" t="s">
        <v>757</v>
      </c>
      <c r="U1004" t="s">
        <v>757</v>
      </c>
      <c r="V1004" t="s">
        <v>756</v>
      </c>
      <c r="W1004" t="s">
        <v>756</v>
      </c>
      <c r="X1004" t="s">
        <v>5543</v>
      </c>
      <c r="Y1004" t="str">
        <f t="shared" si="210"/>
        <v>marzo</v>
      </c>
      <c r="Z1004">
        <f>YEAR(BD_PONDERACIONES[[#This Row],[Fecha Ejecución del Ticket]])</f>
        <v>2022</v>
      </c>
      <c r="AA1004" t="str">
        <f t="shared" si="211"/>
        <v>abril</v>
      </c>
      <c r="AB1004">
        <f>YEAR(BD_PONDERACIONES[[#This Row],[Fecha de Inspección]])</f>
        <v>2022</v>
      </c>
      <c r="AC1004">
        <f t="shared" si="212"/>
        <v>0.5</v>
      </c>
      <c r="AD1004">
        <f t="shared" si="213"/>
        <v>0.5</v>
      </c>
      <c r="AE1004">
        <f t="shared" si="214"/>
        <v>0.5</v>
      </c>
      <c r="AF1004">
        <f t="shared" si="215"/>
        <v>0.5</v>
      </c>
      <c r="AG1004">
        <f t="shared" si="216"/>
        <v>0.5</v>
      </c>
      <c r="AH1004">
        <f t="shared" si="217"/>
        <v>0.5</v>
      </c>
      <c r="AI1004">
        <f t="shared" si="218"/>
        <v>0.25</v>
      </c>
      <c r="AJ1004">
        <f t="shared" si="219"/>
        <v>0.25</v>
      </c>
      <c r="AK1004">
        <f t="shared" si="220"/>
        <v>0.5</v>
      </c>
      <c r="AL1004">
        <f t="shared" si="221"/>
        <v>0.5</v>
      </c>
      <c r="AM1004">
        <f t="shared" si="222"/>
        <v>0.5</v>
      </c>
      <c r="AN1004" s="6">
        <f t="shared" si="223"/>
        <v>1</v>
      </c>
      <c r="AO1004" t="str">
        <f>VLOOKUP(BD_PONDERACIONES[[#This Row],[Comuna]],Tabla3[#All],2,0)</f>
        <v>Florida</v>
      </c>
    </row>
    <row r="1005" spans="1:41" x14ac:dyDescent="0.35">
      <c r="A1005" t="s">
        <v>5544</v>
      </c>
      <c r="B1005" t="s">
        <v>5545</v>
      </c>
      <c r="C1005" t="s">
        <v>5546</v>
      </c>
      <c r="D1005" s="5">
        <v>44663</v>
      </c>
      <c r="E1005" s="5">
        <v>44644</v>
      </c>
      <c r="F1005" t="s">
        <v>763</v>
      </c>
      <c r="G1005" t="s">
        <v>5547</v>
      </c>
      <c r="H1005" t="s">
        <v>3783</v>
      </c>
      <c r="J1005" t="s">
        <v>756</v>
      </c>
      <c r="K1005" t="s">
        <v>756</v>
      </c>
      <c r="L1005" t="s">
        <v>757</v>
      </c>
      <c r="M1005" t="s">
        <v>757</v>
      </c>
      <c r="N1005" t="s">
        <v>756</v>
      </c>
      <c r="O1005" t="s">
        <v>756</v>
      </c>
      <c r="P1005" t="s">
        <v>758</v>
      </c>
      <c r="Q1005" t="s">
        <v>759</v>
      </c>
      <c r="R1005" t="s">
        <v>759</v>
      </c>
      <c r="S1005" t="s">
        <v>757</v>
      </c>
      <c r="T1005" t="s">
        <v>757</v>
      </c>
      <c r="U1005" t="s">
        <v>757</v>
      </c>
      <c r="V1005" t="s">
        <v>756</v>
      </c>
      <c r="W1005" t="s">
        <v>756</v>
      </c>
      <c r="X1005" t="s">
        <v>804</v>
      </c>
      <c r="Y1005" t="str">
        <f t="shared" si="210"/>
        <v>marzo</v>
      </c>
      <c r="Z1005">
        <f>YEAR(BD_PONDERACIONES[[#This Row],[Fecha Ejecución del Ticket]])</f>
        <v>2022</v>
      </c>
      <c r="AA1005" t="str">
        <f t="shared" si="211"/>
        <v>abril</v>
      </c>
      <c r="AB1005">
        <f>YEAR(BD_PONDERACIONES[[#This Row],[Fecha de Inspección]])</f>
        <v>2022</v>
      </c>
      <c r="AC1005">
        <f t="shared" si="212"/>
        <v>0.5</v>
      </c>
      <c r="AD1005">
        <f t="shared" si="213"/>
        <v>0.5</v>
      </c>
      <c r="AE1005">
        <f t="shared" si="214"/>
        <v>0.5</v>
      </c>
      <c r="AF1005">
        <f t="shared" si="215"/>
        <v>0.5</v>
      </c>
      <c r="AG1005">
        <f t="shared" si="216"/>
        <v>0.5</v>
      </c>
      <c r="AH1005">
        <f t="shared" si="217"/>
        <v>0.5</v>
      </c>
      <c r="AI1005">
        <f t="shared" si="218"/>
        <v>0.25</v>
      </c>
      <c r="AJ1005">
        <f t="shared" si="219"/>
        <v>0.25</v>
      </c>
      <c r="AK1005">
        <f t="shared" si="220"/>
        <v>0.5</v>
      </c>
      <c r="AL1005">
        <f t="shared" si="221"/>
        <v>0.5</v>
      </c>
      <c r="AM1005">
        <f t="shared" si="222"/>
        <v>0.5</v>
      </c>
      <c r="AN1005" s="6">
        <f t="shared" si="223"/>
        <v>1</v>
      </c>
      <c r="AO1005" t="str">
        <f>VLOOKUP(BD_PONDERACIONES[[#This Row],[Comuna]],Tabla3[#All],2,0)</f>
        <v>Florida</v>
      </c>
    </row>
    <row r="1006" spans="1:41" x14ac:dyDescent="0.35">
      <c r="A1006" t="s">
        <v>5548</v>
      </c>
      <c r="B1006" t="s">
        <v>5549</v>
      </c>
      <c r="C1006" t="s">
        <v>5550</v>
      </c>
      <c r="D1006" s="5">
        <v>44663</v>
      </c>
      <c r="E1006" s="5">
        <v>44634</v>
      </c>
      <c r="F1006" t="s">
        <v>753</v>
      </c>
      <c r="G1006" t="s">
        <v>5551</v>
      </c>
      <c r="H1006" t="s">
        <v>3783</v>
      </c>
      <c r="J1006" t="s">
        <v>756</v>
      </c>
      <c r="K1006" t="s">
        <v>756</v>
      </c>
      <c r="L1006" t="s">
        <v>757</v>
      </c>
      <c r="M1006" t="s">
        <v>757</v>
      </c>
      <c r="N1006" t="s">
        <v>757</v>
      </c>
      <c r="O1006" t="s">
        <v>757</v>
      </c>
      <c r="P1006" t="s">
        <v>758</v>
      </c>
      <c r="Q1006" t="s">
        <v>759</v>
      </c>
      <c r="R1006" t="s">
        <v>759</v>
      </c>
      <c r="S1006" t="s">
        <v>757</v>
      </c>
      <c r="T1006" t="s">
        <v>757</v>
      </c>
      <c r="U1006" t="s">
        <v>757</v>
      </c>
      <c r="V1006" t="s">
        <v>756</v>
      </c>
      <c r="W1006" t="s">
        <v>773</v>
      </c>
      <c r="X1006" t="s">
        <v>5552</v>
      </c>
      <c r="Y1006" t="str">
        <f t="shared" si="210"/>
        <v>marzo</v>
      </c>
      <c r="Z1006">
        <f>YEAR(BD_PONDERACIONES[[#This Row],[Fecha Ejecución del Ticket]])</f>
        <v>2022</v>
      </c>
      <c r="AA1006" t="str">
        <f t="shared" si="211"/>
        <v>abril</v>
      </c>
      <c r="AB1006">
        <f>YEAR(BD_PONDERACIONES[[#This Row],[Fecha de Inspección]])</f>
        <v>2022</v>
      </c>
      <c r="AC1006">
        <f t="shared" si="212"/>
        <v>0.5</v>
      </c>
      <c r="AD1006">
        <f t="shared" si="213"/>
        <v>0.5</v>
      </c>
      <c r="AE1006">
        <f t="shared" si="214"/>
        <v>0.5</v>
      </c>
      <c r="AF1006">
        <f t="shared" si="215"/>
        <v>0.5</v>
      </c>
      <c r="AG1006">
        <f t="shared" si="216"/>
        <v>0.5</v>
      </c>
      <c r="AH1006">
        <f t="shared" si="217"/>
        <v>0.5</v>
      </c>
      <c r="AI1006">
        <f t="shared" si="218"/>
        <v>0.25</v>
      </c>
      <c r="AJ1006">
        <f t="shared" si="219"/>
        <v>0.25</v>
      </c>
      <c r="AK1006">
        <f t="shared" si="220"/>
        <v>0.5</v>
      </c>
      <c r="AL1006">
        <f t="shared" si="221"/>
        <v>0.5</v>
      </c>
      <c r="AM1006">
        <f t="shared" si="222"/>
        <v>0</v>
      </c>
      <c r="AN1006" s="6">
        <f t="shared" si="223"/>
        <v>0.9</v>
      </c>
      <c r="AO1006" t="str">
        <f>VLOOKUP(BD_PONDERACIONES[[#This Row],[Comuna]],Tabla3[#All],2,0)</f>
        <v>Florida</v>
      </c>
    </row>
    <row r="1007" spans="1:41" x14ac:dyDescent="0.35">
      <c r="A1007" t="s">
        <v>5553</v>
      </c>
      <c r="B1007" t="s">
        <v>5554</v>
      </c>
      <c r="C1007" t="s">
        <v>5555</v>
      </c>
      <c r="D1007" s="5">
        <v>44663</v>
      </c>
      <c r="E1007" s="5">
        <v>44644</v>
      </c>
      <c r="F1007" t="s">
        <v>763</v>
      </c>
      <c r="G1007" t="s">
        <v>5556</v>
      </c>
      <c r="H1007" t="s">
        <v>3783</v>
      </c>
      <c r="J1007" t="s">
        <v>756</v>
      </c>
      <c r="K1007" t="s">
        <v>756</v>
      </c>
      <c r="L1007" t="s">
        <v>757</v>
      </c>
      <c r="M1007" t="s">
        <v>757</v>
      </c>
      <c r="N1007" t="s">
        <v>756</v>
      </c>
      <c r="O1007" t="s">
        <v>756</v>
      </c>
      <c r="P1007" t="s">
        <v>758</v>
      </c>
      <c r="Q1007" t="s">
        <v>759</v>
      </c>
      <c r="R1007" t="s">
        <v>759</v>
      </c>
      <c r="S1007" t="s">
        <v>757</v>
      </c>
      <c r="T1007" t="s">
        <v>757</v>
      </c>
      <c r="U1007" t="s">
        <v>757</v>
      </c>
      <c r="V1007" t="s">
        <v>756</v>
      </c>
      <c r="W1007" t="s">
        <v>756</v>
      </c>
      <c r="X1007" t="s">
        <v>804</v>
      </c>
      <c r="Y1007" t="str">
        <f t="shared" si="210"/>
        <v>marzo</v>
      </c>
      <c r="Z1007">
        <f>YEAR(BD_PONDERACIONES[[#This Row],[Fecha Ejecución del Ticket]])</f>
        <v>2022</v>
      </c>
      <c r="AA1007" t="str">
        <f t="shared" si="211"/>
        <v>abril</v>
      </c>
      <c r="AB1007">
        <f>YEAR(BD_PONDERACIONES[[#This Row],[Fecha de Inspección]])</f>
        <v>2022</v>
      </c>
      <c r="AC1007">
        <f t="shared" si="212"/>
        <v>0.5</v>
      </c>
      <c r="AD1007">
        <f t="shared" si="213"/>
        <v>0.5</v>
      </c>
      <c r="AE1007">
        <f t="shared" si="214"/>
        <v>0.5</v>
      </c>
      <c r="AF1007">
        <f t="shared" si="215"/>
        <v>0.5</v>
      </c>
      <c r="AG1007">
        <f t="shared" si="216"/>
        <v>0.5</v>
      </c>
      <c r="AH1007">
        <f t="shared" si="217"/>
        <v>0.5</v>
      </c>
      <c r="AI1007">
        <f t="shared" si="218"/>
        <v>0.25</v>
      </c>
      <c r="AJ1007">
        <f t="shared" si="219"/>
        <v>0.25</v>
      </c>
      <c r="AK1007">
        <f t="shared" si="220"/>
        <v>0.5</v>
      </c>
      <c r="AL1007">
        <f t="shared" si="221"/>
        <v>0.5</v>
      </c>
      <c r="AM1007">
        <f t="shared" si="222"/>
        <v>0.5</v>
      </c>
      <c r="AN1007" s="6">
        <f t="shared" si="223"/>
        <v>1</v>
      </c>
      <c r="AO1007" t="str">
        <f>VLOOKUP(BD_PONDERACIONES[[#This Row],[Comuna]],Tabla3[#All],2,0)</f>
        <v>Florida</v>
      </c>
    </row>
    <row r="1008" spans="1:41" x14ac:dyDescent="0.35">
      <c r="A1008" t="s">
        <v>5557</v>
      </c>
      <c r="B1008" t="s">
        <v>5558</v>
      </c>
      <c r="C1008" t="s">
        <v>5559</v>
      </c>
      <c r="D1008" s="5">
        <v>44663</v>
      </c>
      <c r="E1008" s="5">
        <v>44623</v>
      </c>
      <c r="F1008" t="s">
        <v>753</v>
      </c>
      <c r="G1008" t="s">
        <v>5560</v>
      </c>
      <c r="H1008" t="s">
        <v>3783</v>
      </c>
      <c r="J1008" t="s">
        <v>756</v>
      </c>
      <c r="K1008" t="s">
        <v>756</v>
      </c>
      <c r="L1008" t="s">
        <v>757</v>
      </c>
      <c r="M1008" t="s">
        <v>757</v>
      </c>
      <c r="N1008" t="s">
        <v>757</v>
      </c>
      <c r="O1008" t="s">
        <v>757</v>
      </c>
      <c r="P1008" t="s">
        <v>758</v>
      </c>
      <c r="Q1008" t="s">
        <v>759</v>
      </c>
      <c r="R1008" t="s">
        <v>759</v>
      </c>
      <c r="S1008" t="s">
        <v>757</v>
      </c>
      <c r="T1008" t="s">
        <v>757</v>
      </c>
      <c r="U1008" t="s">
        <v>757</v>
      </c>
      <c r="V1008" t="s">
        <v>756</v>
      </c>
      <c r="W1008" t="s">
        <v>756</v>
      </c>
      <c r="X1008" t="s">
        <v>5561</v>
      </c>
      <c r="Y1008" t="str">
        <f t="shared" si="210"/>
        <v>marzo</v>
      </c>
      <c r="Z1008">
        <f>YEAR(BD_PONDERACIONES[[#This Row],[Fecha Ejecución del Ticket]])</f>
        <v>2022</v>
      </c>
      <c r="AA1008" t="str">
        <f t="shared" si="211"/>
        <v>abril</v>
      </c>
      <c r="AB1008">
        <f>YEAR(BD_PONDERACIONES[[#This Row],[Fecha de Inspección]])</f>
        <v>2022</v>
      </c>
      <c r="AC1008">
        <f t="shared" si="212"/>
        <v>0.5</v>
      </c>
      <c r="AD1008">
        <f t="shared" si="213"/>
        <v>0.5</v>
      </c>
      <c r="AE1008">
        <f t="shared" si="214"/>
        <v>0.5</v>
      </c>
      <c r="AF1008">
        <f t="shared" si="215"/>
        <v>0.5</v>
      </c>
      <c r="AG1008">
        <f t="shared" si="216"/>
        <v>0.5</v>
      </c>
      <c r="AH1008">
        <f t="shared" si="217"/>
        <v>0.5</v>
      </c>
      <c r="AI1008">
        <f t="shared" si="218"/>
        <v>0.25</v>
      </c>
      <c r="AJ1008">
        <f t="shared" si="219"/>
        <v>0.25</v>
      </c>
      <c r="AK1008">
        <f t="shared" si="220"/>
        <v>0.5</v>
      </c>
      <c r="AL1008">
        <f t="shared" si="221"/>
        <v>0.5</v>
      </c>
      <c r="AM1008">
        <f t="shared" si="222"/>
        <v>0.5</v>
      </c>
      <c r="AN1008" s="6">
        <f t="shared" si="223"/>
        <v>1</v>
      </c>
      <c r="AO1008" t="str">
        <f>VLOOKUP(BD_PONDERACIONES[[#This Row],[Comuna]],Tabla3[#All],2,0)</f>
        <v>Florida</v>
      </c>
    </row>
    <row r="1009" spans="1:41" x14ac:dyDescent="0.35">
      <c r="A1009" t="s">
        <v>5562</v>
      </c>
      <c r="B1009" t="s">
        <v>5563</v>
      </c>
      <c r="C1009" t="s">
        <v>5564</v>
      </c>
      <c r="D1009" s="5">
        <v>44663</v>
      </c>
      <c r="E1009" s="5">
        <v>44622</v>
      </c>
      <c r="F1009" t="s">
        <v>753</v>
      </c>
      <c r="G1009" t="s">
        <v>5565</v>
      </c>
      <c r="H1009" t="s">
        <v>3783</v>
      </c>
      <c r="J1009" t="s">
        <v>756</v>
      </c>
      <c r="K1009" t="s">
        <v>756</v>
      </c>
      <c r="L1009" t="s">
        <v>757</v>
      </c>
      <c r="M1009" t="s">
        <v>757</v>
      </c>
      <c r="N1009" t="s">
        <v>757</v>
      </c>
      <c r="O1009" t="s">
        <v>757</v>
      </c>
      <c r="P1009" t="s">
        <v>758</v>
      </c>
      <c r="Q1009" t="s">
        <v>759</v>
      </c>
      <c r="R1009" t="s">
        <v>759</v>
      </c>
      <c r="S1009" t="s">
        <v>757</v>
      </c>
      <c r="T1009" t="s">
        <v>757</v>
      </c>
      <c r="U1009" t="s">
        <v>757</v>
      </c>
      <c r="V1009" t="s">
        <v>756</v>
      </c>
      <c r="W1009" t="s">
        <v>756</v>
      </c>
      <c r="X1009" t="s">
        <v>5566</v>
      </c>
      <c r="Y1009" t="str">
        <f t="shared" si="210"/>
        <v>marzo</v>
      </c>
      <c r="Z1009">
        <f>YEAR(BD_PONDERACIONES[[#This Row],[Fecha Ejecución del Ticket]])</f>
        <v>2022</v>
      </c>
      <c r="AA1009" t="str">
        <f t="shared" si="211"/>
        <v>abril</v>
      </c>
      <c r="AB1009">
        <f>YEAR(BD_PONDERACIONES[[#This Row],[Fecha de Inspección]])</f>
        <v>2022</v>
      </c>
      <c r="AC1009">
        <f t="shared" si="212"/>
        <v>0.5</v>
      </c>
      <c r="AD1009">
        <f t="shared" si="213"/>
        <v>0.5</v>
      </c>
      <c r="AE1009">
        <f t="shared" si="214"/>
        <v>0.5</v>
      </c>
      <c r="AF1009">
        <f t="shared" si="215"/>
        <v>0.5</v>
      </c>
      <c r="AG1009">
        <f t="shared" si="216"/>
        <v>0.5</v>
      </c>
      <c r="AH1009">
        <f t="shared" si="217"/>
        <v>0.5</v>
      </c>
      <c r="AI1009">
        <f t="shared" si="218"/>
        <v>0.25</v>
      </c>
      <c r="AJ1009">
        <f t="shared" si="219"/>
        <v>0.25</v>
      </c>
      <c r="AK1009">
        <f t="shared" si="220"/>
        <v>0.5</v>
      </c>
      <c r="AL1009">
        <f t="shared" si="221"/>
        <v>0.5</v>
      </c>
      <c r="AM1009">
        <f t="shared" si="222"/>
        <v>0.5</v>
      </c>
      <c r="AN1009" s="6">
        <f t="shared" si="223"/>
        <v>1</v>
      </c>
      <c r="AO1009" t="str">
        <f>VLOOKUP(BD_PONDERACIONES[[#This Row],[Comuna]],Tabla3[#All],2,0)</f>
        <v>Florida</v>
      </c>
    </row>
    <row r="1010" spans="1:41" x14ac:dyDescent="0.35">
      <c r="A1010" t="s">
        <v>5567</v>
      </c>
      <c r="B1010" t="s">
        <v>5568</v>
      </c>
      <c r="C1010" t="s">
        <v>5569</v>
      </c>
      <c r="D1010" s="5">
        <v>44663</v>
      </c>
      <c r="E1010" s="5">
        <v>44621</v>
      </c>
      <c r="F1010" t="s">
        <v>753</v>
      </c>
      <c r="G1010" t="s">
        <v>5570</v>
      </c>
      <c r="H1010" t="s">
        <v>3783</v>
      </c>
      <c r="J1010" t="s">
        <v>756</v>
      </c>
      <c r="K1010" t="s">
        <v>756</v>
      </c>
      <c r="L1010" t="s">
        <v>757</v>
      </c>
      <c r="M1010" t="s">
        <v>757</v>
      </c>
      <c r="N1010" t="s">
        <v>756</v>
      </c>
      <c r="O1010" t="s">
        <v>756</v>
      </c>
      <c r="P1010" t="s">
        <v>758</v>
      </c>
      <c r="Q1010" t="s">
        <v>759</v>
      </c>
      <c r="R1010" t="s">
        <v>759</v>
      </c>
      <c r="S1010" t="s">
        <v>757</v>
      </c>
      <c r="T1010" t="s">
        <v>757</v>
      </c>
      <c r="U1010" t="s">
        <v>757</v>
      </c>
      <c r="V1010" t="s">
        <v>756</v>
      </c>
      <c r="W1010" t="s">
        <v>756</v>
      </c>
      <c r="X1010" t="s">
        <v>5571</v>
      </c>
      <c r="Y1010" t="str">
        <f t="shared" si="210"/>
        <v>marzo</v>
      </c>
      <c r="Z1010">
        <f>YEAR(BD_PONDERACIONES[[#This Row],[Fecha Ejecución del Ticket]])</f>
        <v>2022</v>
      </c>
      <c r="AA1010" t="str">
        <f t="shared" si="211"/>
        <v>abril</v>
      </c>
      <c r="AB1010">
        <f>YEAR(BD_PONDERACIONES[[#This Row],[Fecha de Inspección]])</f>
        <v>2022</v>
      </c>
      <c r="AC1010">
        <f t="shared" si="212"/>
        <v>0.5</v>
      </c>
      <c r="AD1010">
        <f t="shared" si="213"/>
        <v>0.5</v>
      </c>
      <c r="AE1010">
        <f t="shared" si="214"/>
        <v>0.5</v>
      </c>
      <c r="AF1010">
        <f t="shared" si="215"/>
        <v>0.5</v>
      </c>
      <c r="AG1010">
        <f t="shared" si="216"/>
        <v>0.5</v>
      </c>
      <c r="AH1010">
        <f t="shared" si="217"/>
        <v>0.5</v>
      </c>
      <c r="AI1010">
        <f t="shared" si="218"/>
        <v>0.25</v>
      </c>
      <c r="AJ1010">
        <f t="shared" si="219"/>
        <v>0.25</v>
      </c>
      <c r="AK1010">
        <f t="shared" si="220"/>
        <v>0.5</v>
      </c>
      <c r="AL1010">
        <f t="shared" si="221"/>
        <v>0.5</v>
      </c>
      <c r="AM1010">
        <f t="shared" si="222"/>
        <v>0.5</v>
      </c>
      <c r="AN1010" s="6">
        <f t="shared" si="223"/>
        <v>1</v>
      </c>
      <c r="AO1010" t="str">
        <f>VLOOKUP(BD_PONDERACIONES[[#This Row],[Comuna]],Tabla3[#All],2,0)</f>
        <v>Florida</v>
      </c>
    </row>
    <row r="1011" spans="1:41" x14ac:dyDescent="0.35">
      <c r="A1011" t="s">
        <v>5572</v>
      </c>
      <c r="B1011" t="s">
        <v>5573</v>
      </c>
      <c r="C1011" t="s">
        <v>5574</v>
      </c>
      <c r="D1011" s="5">
        <v>44663</v>
      </c>
      <c r="E1011" s="5">
        <v>44625</v>
      </c>
      <c r="F1011" t="s">
        <v>753</v>
      </c>
      <c r="G1011" t="s">
        <v>5575</v>
      </c>
      <c r="H1011" t="s">
        <v>3783</v>
      </c>
      <c r="J1011" t="s">
        <v>756</v>
      </c>
      <c r="K1011" t="s">
        <v>756</v>
      </c>
      <c r="L1011" t="s">
        <v>757</v>
      </c>
      <c r="M1011" t="s">
        <v>757</v>
      </c>
      <c r="N1011" t="s">
        <v>756</v>
      </c>
      <c r="O1011" t="s">
        <v>756</v>
      </c>
      <c r="P1011" t="s">
        <v>758</v>
      </c>
      <c r="Q1011" t="s">
        <v>759</v>
      </c>
      <c r="R1011" t="s">
        <v>759</v>
      </c>
      <c r="S1011" t="s">
        <v>757</v>
      </c>
      <c r="T1011" t="s">
        <v>757</v>
      </c>
      <c r="U1011" t="s">
        <v>757</v>
      </c>
      <c r="V1011" t="s">
        <v>756</v>
      </c>
      <c r="W1011" t="s">
        <v>756</v>
      </c>
      <c r="X1011" t="s">
        <v>5576</v>
      </c>
      <c r="Y1011" t="str">
        <f t="shared" si="210"/>
        <v>marzo</v>
      </c>
      <c r="Z1011">
        <f>YEAR(BD_PONDERACIONES[[#This Row],[Fecha Ejecución del Ticket]])</f>
        <v>2022</v>
      </c>
      <c r="AA1011" t="str">
        <f t="shared" si="211"/>
        <v>abril</v>
      </c>
      <c r="AB1011">
        <f>YEAR(BD_PONDERACIONES[[#This Row],[Fecha de Inspección]])</f>
        <v>2022</v>
      </c>
      <c r="AC1011">
        <f t="shared" si="212"/>
        <v>0.5</v>
      </c>
      <c r="AD1011">
        <f t="shared" si="213"/>
        <v>0.5</v>
      </c>
      <c r="AE1011">
        <f t="shared" si="214"/>
        <v>0.5</v>
      </c>
      <c r="AF1011">
        <f t="shared" si="215"/>
        <v>0.5</v>
      </c>
      <c r="AG1011">
        <f t="shared" si="216"/>
        <v>0.5</v>
      </c>
      <c r="AH1011">
        <f t="shared" si="217"/>
        <v>0.5</v>
      </c>
      <c r="AI1011">
        <f t="shared" si="218"/>
        <v>0.25</v>
      </c>
      <c r="AJ1011">
        <f t="shared" si="219"/>
        <v>0.25</v>
      </c>
      <c r="AK1011">
        <f t="shared" si="220"/>
        <v>0.5</v>
      </c>
      <c r="AL1011">
        <f t="shared" si="221"/>
        <v>0.5</v>
      </c>
      <c r="AM1011">
        <f t="shared" si="222"/>
        <v>0.5</v>
      </c>
      <c r="AN1011" s="6">
        <f t="shared" si="223"/>
        <v>1</v>
      </c>
      <c r="AO1011" t="str">
        <f>VLOOKUP(BD_PONDERACIONES[[#This Row],[Comuna]],Tabla3[#All],2,0)</f>
        <v>Florida</v>
      </c>
    </row>
    <row r="1012" spans="1:41" x14ac:dyDescent="0.35">
      <c r="A1012" t="s">
        <v>5577</v>
      </c>
      <c r="B1012" t="s">
        <v>5578</v>
      </c>
      <c r="C1012" t="s">
        <v>5579</v>
      </c>
      <c r="D1012" s="5">
        <v>44663</v>
      </c>
      <c r="E1012" s="5">
        <v>44648</v>
      </c>
      <c r="F1012" t="s">
        <v>763</v>
      </c>
      <c r="G1012" t="s">
        <v>5580</v>
      </c>
      <c r="H1012" t="s">
        <v>3783</v>
      </c>
      <c r="J1012" t="s">
        <v>756</v>
      </c>
      <c r="K1012" t="s">
        <v>756</v>
      </c>
      <c r="L1012" t="s">
        <v>757</v>
      </c>
      <c r="M1012" t="s">
        <v>757</v>
      </c>
      <c r="N1012" t="s">
        <v>756</v>
      </c>
      <c r="O1012" t="s">
        <v>756</v>
      </c>
      <c r="P1012" t="s">
        <v>758</v>
      </c>
      <c r="Q1012" t="s">
        <v>759</v>
      </c>
      <c r="R1012" t="s">
        <v>759</v>
      </c>
      <c r="S1012" t="s">
        <v>757</v>
      </c>
      <c r="T1012" t="s">
        <v>757</v>
      </c>
      <c r="U1012" t="s">
        <v>757</v>
      </c>
      <c r="V1012" t="s">
        <v>756</v>
      </c>
      <c r="W1012" t="s">
        <v>756</v>
      </c>
      <c r="X1012" t="s">
        <v>804</v>
      </c>
      <c r="Y1012" t="str">
        <f t="shared" si="210"/>
        <v>marzo</v>
      </c>
      <c r="Z1012">
        <f>YEAR(BD_PONDERACIONES[[#This Row],[Fecha Ejecución del Ticket]])</f>
        <v>2022</v>
      </c>
      <c r="AA1012" t="str">
        <f t="shared" si="211"/>
        <v>abril</v>
      </c>
      <c r="AB1012">
        <f>YEAR(BD_PONDERACIONES[[#This Row],[Fecha de Inspección]])</f>
        <v>2022</v>
      </c>
      <c r="AC1012">
        <f t="shared" si="212"/>
        <v>0.5</v>
      </c>
      <c r="AD1012">
        <f t="shared" si="213"/>
        <v>0.5</v>
      </c>
      <c r="AE1012">
        <f t="shared" si="214"/>
        <v>0.5</v>
      </c>
      <c r="AF1012">
        <f t="shared" si="215"/>
        <v>0.5</v>
      </c>
      <c r="AG1012">
        <f t="shared" si="216"/>
        <v>0.5</v>
      </c>
      <c r="AH1012">
        <f t="shared" si="217"/>
        <v>0.5</v>
      </c>
      <c r="AI1012">
        <f t="shared" si="218"/>
        <v>0.25</v>
      </c>
      <c r="AJ1012">
        <f t="shared" si="219"/>
        <v>0.25</v>
      </c>
      <c r="AK1012">
        <f t="shared" si="220"/>
        <v>0.5</v>
      </c>
      <c r="AL1012">
        <f t="shared" si="221"/>
        <v>0.5</v>
      </c>
      <c r="AM1012">
        <f t="shared" si="222"/>
        <v>0.5</v>
      </c>
      <c r="AN1012" s="6">
        <f t="shared" si="223"/>
        <v>1</v>
      </c>
      <c r="AO1012" t="str">
        <f>VLOOKUP(BD_PONDERACIONES[[#This Row],[Comuna]],Tabla3[#All],2,0)</f>
        <v>Florida</v>
      </c>
    </row>
    <row r="1013" spans="1:41" x14ac:dyDescent="0.35">
      <c r="A1013" t="s">
        <v>5581</v>
      </c>
      <c r="B1013" t="s">
        <v>5582</v>
      </c>
      <c r="C1013" t="s">
        <v>5583</v>
      </c>
      <c r="D1013" s="5">
        <v>44663</v>
      </c>
      <c r="E1013" s="5">
        <v>44623</v>
      </c>
      <c r="F1013" t="s">
        <v>753</v>
      </c>
      <c r="G1013" t="s">
        <v>5584</v>
      </c>
      <c r="H1013" t="s">
        <v>3783</v>
      </c>
      <c r="J1013" t="s">
        <v>756</v>
      </c>
      <c r="K1013" t="s">
        <v>756</v>
      </c>
      <c r="L1013" t="s">
        <v>757</v>
      </c>
      <c r="M1013" t="s">
        <v>757</v>
      </c>
      <c r="N1013" t="s">
        <v>756</v>
      </c>
      <c r="O1013" t="s">
        <v>756</v>
      </c>
      <c r="P1013" t="s">
        <v>758</v>
      </c>
      <c r="Q1013" t="s">
        <v>759</v>
      </c>
      <c r="R1013" t="s">
        <v>759</v>
      </c>
      <c r="S1013" t="s">
        <v>757</v>
      </c>
      <c r="T1013" t="s">
        <v>757</v>
      </c>
      <c r="U1013" t="s">
        <v>757</v>
      </c>
      <c r="V1013" t="s">
        <v>756</v>
      </c>
      <c r="W1013" t="s">
        <v>756</v>
      </c>
      <c r="X1013" t="s">
        <v>5192</v>
      </c>
      <c r="Y1013" t="str">
        <f t="shared" si="210"/>
        <v>marzo</v>
      </c>
      <c r="Z1013">
        <f>YEAR(BD_PONDERACIONES[[#This Row],[Fecha Ejecución del Ticket]])</f>
        <v>2022</v>
      </c>
      <c r="AA1013" t="str">
        <f t="shared" si="211"/>
        <v>abril</v>
      </c>
      <c r="AB1013">
        <f>YEAR(BD_PONDERACIONES[[#This Row],[Fecha de Inspección]])</f>
        <v>2022</v>
      </c>
      <c r="AC1013">
        <f t="shared" si="212"/>
        <v>0.5</v>
      </c>
      <c r="AD1013">
        <f t="shared" si="213"/>
        <v>0.5</v>
      </c>
      <c r="AE1013">
        <f t="shared" si="214"/>
        <v>0.5</v>
      </c>
      <c r="AF1013">
        <f t="shared" si="215"/>
        <v>0.5</v>
      </c>
      <c r="AG1013">
        <f t="shared" si="216"/>
        <v>0.5</v>
      </c>
      <c r="AH1013">
        <f t="shared" si="217"/>
        <v>0.5</v>
      </c>
      <c r="AI1013">
        <f t="shared" si="218"/>
        <v>0.25</v>
      </c>
      <c r="AJ1013">
        <f t="shared" si="219"/>
        <v>0.25</v>
      </c>
      <c r="AK1013">
        <f t="shared" si="220"/>
        <v>0.5</v>
      </c>
      <c r="AL1013">
        <f t="shared" si="221"/>
        <v>0.5</v>
      </c>
      <c r="AM1013">
        <f t="shared" si="222"/>
        <v>0.5</v>
      </c>
      <c r="AN1013" s="6">
        <f t="shared" si="223"/>
        <v>1</v>
      </c>
      <c r="AO1013" t="str">
        <f>VLOOKUP(BD_PONDERACIONES[[#This Row],[Comuna]],Tabla3[#All],2,0)</f>
        <v>Florida</v>
      </c>
    </row>
    <row r="1014" spans="1:41" x14ac:dyDescent="0.35">
      <c r="A1014" t="s">
        <v>5585</v>
      </c>
      <c r="B1014" t="s">
        <v>5586</v>
      </c>
      <c r="C1014" t="s">
        <v>5587</v>
      </c>
      <c r="D1014" s="5">
        <v>44663</v>
      </c>
      <c r="E1014" s="5">
        <v>44647</v>
      </c>
      <c r="F1014" t="s">
        <v>763</v>
      </c>
      <c r="G1014" t="s">
        <v>5588</v>
      </c>
      <c r="H1014" t="s">
        <v>3783</v>
      </c>
      <c r="J1014" t="s">
        <v>756</v>
      </c>
      <c r="K1014" t="s">
        <v>756</v>
      </c>
      <c r="L1014" t="s">
        <v>757</v>
      </c>
      <c r="M1014" t="s">
        <v>757</v>
      </c>
      <c r="N1014" t="s">
        <v>756</v>
      </c>
      <c r="O1014" t="s">
        <v>756</v>
      </c>
      <c r="P1014" t="s">
        <v>758</v>
      </c>
      <c r="Q1014" t="s">
        <v>759</v>
      </c>
      <c r="R1014" t="s">
        <v>759</v>
      </c>
      <c r="S1014" t="s">
        <v>757</v>
      </c>
      <c r="T1014" t="s">
        <v>757</v>
      </c>
      <c r="U1014" t="s">
        <v>757</v>
      </c>
      <c r="V1014" t="s">
        <v>756</v>
      </c>
      <c r="W1014" t="s">
        <v>756</v>
      </c>
      <c r="X1014" t="s">
        <v>804</v>
      </c>
      <c r="Y1014" t="str">
        <f t="shared" si="210"/>
        <v>marzo</v>
      </c>
      <c r="Z1014">
        <f>YEAR(BD_PONDERACIONES[[#This Row],[Fecha Ejecución del Ticket]])</f>
        <v>2022</v>
      </c>
      <c r="AA1014" t="str">
        <f t="shared" si="211"/>
        <v>abril</v>
      </c>
      <c r="AB1014">
        <f>YEAR(BD_PONDERACIONES[[#This Row],[Fecha de Inspección]])</f>
        <v>2022</v>
      </c>
      <c r="AC1014">
        <f t="shared" si="212"/>
        <v>0.5</v>
      </c>
      <c r="AD1014">
        <f t="shared" si="213"/>
        <v>0.5</v>
      </c>
      <c r="AE1014">
        <f t="shared" si="214"/>
        <v>0.5</v>
      </c>
      <c r="AF1014">
        <f t="shared" si="215"/>
        <v>0.5</v>
      </c>
      <c r="AG1014">
        <f t="shared" si="216"/>
        <v>0.5</v>
      </c>
      <c r="AH1014">
        <f t="shared" si="217"/>
        <v>0.5</v>
      </c>
      <c r="AI1014">
        <f t="shared" si="218"/>
        <v>0.25</v>
      </c>
      <c r="AJ1014">
        <f t="shared" si="219"/>
        <v>0.25</v>
      </c>
      <c r="AK1014">
        <f t="shared" si="220"/>
        <v>0.5</v>
      </c>
      <c r="AL1014">
        <f t="shared" si="221"/>
        <v>0.5</v>
      </c>
      <c r="AM1014">
        <f t="shared" si="222"/>
        <v>0.5</v>
      </c>
      <c r="AN1014" s="6">
        <f t="shared" si="223"/>
        <v>1</v>
      </c>
      <c r="AO1014" t="str">
        <f>VLOOKUP(BD_PONDERACIONES[[#This Row],[Comuna]],Tabla3[#All],2,0)</f>
        <v>Florida</v>
      </c>
    </row>
    <row r="1015" spans="1:41" x14ac:dyDescent="0.35">
      <c r="A1015" t="s">
        <v>5589</v>
      </c>
      <c r="B1015" t="s">
        <v>5590</v>
      </c>
      <c r="C1015" t="s">
        <v>5591</v>
      </c>
      <c r="D1015" s="5">
        <v>44663</v>
      </c>
      <c r="E1015" s="5">
        <v>44622</v>
      </c>
      <c r="F1015" t="s">
        <v>753</v>
      </c>
      <c r="G1015" t="s">
        <v>5592</v>
      </c>
      <c r="H1015" t="s">
        <v>3783</v>
      </c>
      <c r="J1015" t="s">
        <v>756</v>
      </c>
      <c r="K1015" t="s">
        <v>756</v>
      </c>
      <c r="L1015" t="s">
        <v>757</v>
      </c>
      <c r="M1015" t="s">
        <v>757</v>
      </c>
      <c r="N1015" t="s">
        <v>756</v>
      </c>
      <c r="O1015" t="s">
        <v>756</v>
      </c>
      <c r="P1015" t="s">
        <v>758</v>
      </c>
      <c r="Q1015" t="s">
        <v>759</v>
      </c>
      <c r="R1015" t="s">
        <v>759</v>
      </c>
      <c r="S1015" t="s">
        <v>757</v>
      </c>
      <c r="T1015" t="s">
        <v>757</v>
      </c>
      <c r="U1015" t="s">
        <v>757</v>
      </c>
      <c r="V1015" t="s">
        <v>756</v>
      </c>
      <c r="W1015" t="s">
        <v>756</v>
      </c>
      <c r="X1015" t="s">
        <v>5593</v>
      </c>
      <c r="Y1015" t="str">
        <f t="shared" si="210"/>
        <v>marzo</v>
      </c>
      <c r="Z1015">
        <f>YEAR(BD_PONDERACIONES[[#This Row],[Fecha Ejecución del Ticket]])</f>
        <v>2022</v>
      </c>
      <c r="AA1015" t="str">
        <f t="shared" si="211"/>
        <v>abril</v>
      </c>
      <c r="AB1015">
        <f>YEAR(BD_PONDERACIONES[[#This Row],[Fecha de Inspección]])</f>
        <v>2022</v>
      </c>
      <c r="AC1015">
        <f t="shared" si="212"/>
        <v>0.5</v>
      </c>
      <c r="AD1015">
        <f t="shared" si="213"/>
        <v>0.5</v>
      </c>
      <c r="AE1015">
        <f t="shared" si="214"/>
        <v>0.5</v>
      </c>
      <c r="AF1015">
        <f t="shared" si="215"/>
        <v>0.5</v>
      </c>
      <c r="AG1015">
        <f t="shared" si="216"/>
        <v>0.5</v>
      </c>
      <c r="AH1015">
        <f t="shared" si="217"/>
        <v>0.5</v>
      </c>
      <c r="AI1015">
        <f t="shared" si="218"/>
        <v>0.25</v>
      </c>
      <c r="AJ1015">
        <f t="shared" si="219"/>
        <v>0.25</v>
      </c>
      <c r="AK1015">
        <f t="shared" si="220"/>
        <v>0.5</v>
      </c>
      <c r="AL1015">
        <f t="shared" si="221"/>
        <v>0.5</v>
      </c>
      <c r="AM1015">
        <f t="shared" si="222"/>
        <v>0.5</v>
      </c>
      <c r="AN1015" s="6">
        <f t="shared" si="223"/>
        <v>1</v>
      </c>
      <c r="AO1015" t="str">
        <f>VLOOKUP(BD_PONDERACIONES[[#This Row],[Comuna]],Tabla3[#All],2,0)</f>
        <v>Florida</v>
      </c>
    </row>
    <row r="1016" spans="1:41" x14ac:dyDescent="0.35">
      <c r="A1016" t="s">
        <v>5594</v>
      </c>
      <c r="B1016" t="s">
        <v>5595</v>
      </c>
      <c r="C1016" t="s">
        <v>5596</v>
      </c>
      <c r="D1016" s="5">
        <v>44663</v>
      </c>
      <c r="E1016" s="5">
        <v>44648</v>
      </c>
      <c r="F1016" t="s">
        <v>763</v>
      </c>
      <c r="G1016" t="s">
        <v>5597</v>
      </c>
      <c r="H1016" t="s">
        <v>3783</v>
      </c>
      <c r="J1016" t="s">
        <v>756</v>
      </c>
      <c r="K1016" t="s">
        <v>756</v>
      </c>
      <c r="L1016" t="s">
        <v>773</v>
      </c>
      <c r="M1016" t="s">
        <v>773</v>
      </c>
      <c r="N1016" t="s">
        <v>756</v>
      </c>
      <c r="O1016" t="s">
        <v>756</v>
      </c>
      <c r="P1016" t="s">
        <v>758</v>
      </c>
      <c r="Q1016" t="s">
        <v>759</v>
      </c>
      <c r="R1016" t="s">
        <v>759</v>
      </c>
      <c r="S1016" t="s">
        <v>757</v>
      </c>
      <c r="T1016" t="s">
        <v>757</v>
      </c>
      <c r="U1016" t="s">
        <v>757</v>
      </c>
      <c r="V1016" t="s">
        <v>756</v>
      </c>
      <c r="W1016" t="s">
        <v>756</v>
      </c>
      <c r="X1016" t="s">
        <v>5598</v>
      </c>
      <c r="Y1016" t="str">
        <f t="shared" si="210"/>
        <v>marzo</v>
      </c>
      <c r="Z1016">
        <f>YEAR(BD_PONDERACIONES[[#This Row],[Fecha Ejecución del Ticket]])</f>
        <v>2022</v>
      </c>
      <c r="AA1016" t="str">
        <f t="shared" si="211"/>
        <v>abril</v>
      </c>
      <c r="AB1016">
        <f>YEAR(BD_PONDERACIONES[[#This Row],[Fecha de Inspección]])</f>
        <v>2022</v>
      </c>
      <c r="AC1016">
        <f t="shared" si="212"/>
        <v>0.5</v>
      </c>
      <c r="AD1016">
        <f t="shared" si="213"/>
        <v>0.5</v>
      </c>
      <c r="AE1016">
        <f t="shared" si="214"/>
        <v>0</v>
      </c>
      <c r="AF1016">
        <f t="shared" si="215"/>
        <v>0</v>
      </c>
      <c r="AG1016">
        <f t="shared" si="216"/>
        <v>0.5</v>
      </c>
      <c r="AH1016">
        <f t="shared" si="217"/>
        <v>0.5</v>
      </c>
      <c r="AI1016">
        <f t="shared" si="218"/>
        <v>0.25</v>
      </c>
      <c r="AJ1016">
        <f t="shared" si="219"/>
        <v>0.25</v>
      </c>
      <c r="AK1016">
        <f t="shared" si="220"/>
        <v>0.5</v>
      </c>
      <c r="AL1016">
        <f t="shared" si="221"/>
        <v>0.5</v>
      </c>
      <c r="AM1016">
        <f t="shared" si="222"/>
        <v>0.5</v>
      </c>
      <c r="AN1016" s="6">
        <f t="shared" si="223"/>
        <v>0.7</v>
      </c>
      <c r="AO1016" t="str">
        <f>VLOOKUP(BD_PONDERACIONES[[#This Row],[Comuna]],Tabla3[#All],2,0)</f>
        <v>Florida</v>
      </c>
    </row>
    <row r="1017" spans="1:41" x14ac:dyDescent="0.35">
      <c r="A1017" t="s">
        <v>5599</v>
      </c>
      <c r="B1017" t="s">
        <v>5600</v>
      </c>
      <c r="C1017" t="s">
        <v>5601</v>
      </c>
      <c r="D1017" s="5">
        <v>44663</v>
      </c>
      <c r="E1017" s="5">
        <v>44649</v>
      </c>
      <c r="F1017" t="s">
        <v>763</v>
      </c>
      <c r="G1017" t="s">
        <v>5602</v>
      </c>
      <c r="H1017" t="s">
        <v>3783</v>
      </c>
      <c r="J1017" t="s">
        <v>756</v>
      </c>
      <c r="K1017" t="s">
        <v>756</v>
      </c>
      <c r="L1017" t="s">
        <v>757</v>
      </c>
      <c r="M1017" t="s">
        <v>757</v>
      </c>
      <c r="N1017" t="s">
        <v>756</v>
      </c>
      <c r="O1017" t="s">
        <v>756</v>
      </c>
      <c r="P1017" t="s">
        <v>758</v>
      </c>
      <c r="Q1017" t="s">
        <v>759</v>
      </c>
      <c r="R1017" t="s">
        <v>759</v>
      </c>
      <c r="S1017" t="s">
        <v>757</v>
      </c>
      <c r="T1017" t="s">
        <v>757</v>
      </c>
      <c r="U1017" t="s">
        <v>757</v>
      </c>
      <c r="V1017" t="s">
        <v>773</v>
      </c>
      <c r="W1017" t="s">
        <v>773</v>
      </c>
      <c r="X1017" t="s">
        <v>5603</v>
      </c>
      <c r="Y1017" t="str">
        <f t="shared" si="210"/>
        <v>marzo</v>
      </c>
      <c r="Z1017">
        <f>YEAR(BD_PONDERACIONES[[#This Row],[Fecha Ejecución del Ticket]])</f>
        <v>2022</v>
      </c>
      <c r="AA1017" t="str">
        <f t="shared" si="211"/>
        <v>abril</v>
      </c>
      <c r="AB1017">
        <f>YEAR(BD_PONDERACIONES[[#This Row],[Fecha de Inspección]])</f>
        <v>2022</v>
      </c>
      <c r="AC1017">
        <f t="shared" si="212"/>
        <v>0.5</v>
      </c>
      <c r="AD1017">
        <f t="shared" si="213"/>
        <v>0.5</v>
      </c>
      <c r="AE1017">
        <f t="shared" si="214"/>
        <v>0.5</v>
      </c>
      <c r="AF1017">
        <f t="shared" si="215"/>
        <v>0.5</v>
      </c>
      <c r="AG1017">
        <f t="shared" si="216"/>
        <v>0.5</v>
      </c>
      <c r="AH1017">
        <f t="shared" si="217"/>
        <v>0.5</v>
      </c>
      <c r="AI1017">
        <f t="shared" si="218"/>
        <v>0.25</v>
      </c>
      <c r="AJ1017">
        <f t="shared" si="219"/>
        <v>0.25</v>
      </c>
      <c r="AK1017">
        <f t="shared" si="220"/>
        <v>0.5</v>
      </c>
      <c r="AL1017">
        <f t="shared" si="221"/>
        <v>0</v>
      </c>
      <c r="AM1017">
        <f t="shared" si="222"/>
        <v>0</v>
      </c>
      <c r="AN1017" s="6">
        <f t="shared" si="223"/>
        <v>0.8</v>
      </c>
      <c r="AO1017" t="str">
        <f>VLOOKUP(BD_PONDERACIONES[[#This Row],[Comuna]],Tabla3[#All],2,0)</f>
        <v>Florida</v>
      </c>
    </row>
    <row r="1018" spans="1:41" x14ac:dyDescent="0.35">
      <c r="A1018" t="s">
        <v>5604</v>
      </c>
      <c r="B1018" t="s">
        <v>5605</v>
      </c>
      <c r="C1018" t="s">
        <v>5606</v>
      </c>
      <c r="D1018" s="5">
        <v>44663</v>
      </c>
      <c r="E1018" s="5">
        <v>44635</v>
      </c>
      <c r="F1018" t="s">
        <v>753</v>
      </c>
      <c r="G1018" t="s">
        <v>5607</v>
      </c>
      <c r="H1018" t="s">
        <v>3783</v>
      </c>
      <c r="J1018" t="s">
        <v>756</v>
      </c>
      <c r="K1018" t="s">
        <v>756</v>
      </c>
      <c r="L1018" t="s">
        <v>757</v>
      </c>
      <c r="M1018" t="s">
        <v>757</v>
      </c>
      <c r="N1018" t="s">
        <v>756</v>
      </c>
      <c r="O1018" t="s">
        <v>756</v>
      </c>
      <c r="P1018" t="s">
        <v>765</v>
      </c>
      <c r="Q1018" t="s">
        <v>5608</v>
      </c>
      <c r="R1018" t="s">
        <v>759</v>
      </c>
      <c r="S1018" t="s">
        <v>756</v>
      </c>
      <c r="T1018" t="s">
        <v>756</v>
      </c>
      <c r="U1018" t="s">
        <v>756</v>
      </c>
      <c r="V1018" t="s">
        <v>756</v>
      </c>
      <c r="W1018" t="s">
        <v>756</v>
      </c>
      <c r="X1018" t="s">
        <v>5609</v>
      </c>
      <c r="Y1018" t="str">
        <f t="shared" si="210"/>
        <v>marzo</v>
      </c>
      <c r="Z1018">
        <f>YEAR(BD_PONDERACIONES[[#This Row],[Fecha Ejecución del Ticket]])</f>
        <v>2022</v>
      </c>
      <c r="AA1018" t="str">
        <f t="shared" si="211"/>
        <v>abril</v>
      </c>
      <c r="AB1018">
        <f>YEAR(BD_PONDERACIONES[[#This Row],[Fecha de Inspección]])</f>
        <v>2022</v>
      </c>
      <c r="AC1018">
        <f t="shared" si="212"/>
        <v>0.5</v>
      </c>
      <c r="AD1018">
        <f t="shared" si="213"/>
        <v>0.5</v>
      </c>
      <c r="AE1018">
        <f t="shared" si="214"/>
        <v>0.5</v>
      </c>
      <c r="AF1018">
        <f t="shared" si="215"/>
        <v>0.5</v>
      </c>
      <c r="AG1018">
        <f t="shared" si="216"/>
        <v>0.5</v>
      </c>
      <c r="AH1018">
        <f t="shared" si="217"/>
        <v>0.5</v>
      </c>
      <c r="AI1018">
        <f t="shared" si="218"/>
        <v>0.25</v>
      </c>
      <c r="AJ1018">
        <f t="shared" si="219"/>
        <v>0.25</v>
      </c>
      <c r="AK1018">
        <f t="shared" si="220"/>
        <v>0.5</v>
      </c>
      <c r="AL1018">
        <f t="shared" si="221"/>
        <v>0.5</v>
      </c>
      <c r="AM1018">
        <f t="shared" si="222"/>
        <v>0.5</v>
      </c>
      <c r="AN1018" s="6">
        <f t="shared" si="223"/>
        <v>1</v>
      </c>
      <c r="AO1018" t="str">
        <f>VLOOKUP(BD_PONDERACIONES[[#This Row],[Comuna]],Tabla3[#All],2,0)</f>
        <v>Florida</v>
      </c>
    </row>
    <row r="1019" spans="1:41" x14ac:dyDescent="0.35">
      <c r="A1019" t="s">
        <v>5610</v>
      </c>
      <c r="B1019" t="s">
        <v>5611</v>
      </c>
      <c r="C1019" t="s">
        <v>5612</v>
      </c>
      <c r="D1019" s="5">
        <v>44663</v>
      </c>
      <c r="E1019" s="5">
        <v>44624</v>
      </c>
      <c r="F1019" t="s">
        <v>753</v>
      </c>
      <c r="G1019" t="s">
        <v>5607</v>
      </c>
      <c r="H1019" t="s">
        <v>3783</v>
      </c>
      <c r="J1019" t="s">
        <v>756</v>
      </c>
      <c r="K1019" t="s">
        <v>756</v>
      </c>
      <c r="L1019" t="s">
        <v>757</v>
      </c>
      <c r="M1019" t="s">
        <v>757</v>
      </c>
      <c r="N1019" t="s">
        <v>756</v>
      </c>
      <c r="O1019" t="s">
        <v>756</v>
      </c>
      <c r="P1019" t="s">
        <v>765</v>
      </c>
      <c r="Q1019" t="s">
        <v>5608</v>
      </c>
      <c r="R1019" t="s">
        <v>759</v>
      </c>
      <c r="S1019" t="s">
        <v>756</v>
      </c>
      <c r="T1019" t="s">
        <v>756</v>
      </c>
      <c r="U1019" t="s">
        <v>756</v>
      </c>
      <c r="V1019" t="s">
        <v>756</v>
      </c>
      <c r="W1019" t="s">
        <v>756</v>
      </c>
      <c r="X1019" t="s">
        <v>5613</v>
      </c>
      <c r="Y1019" t="str">
        <f t="shared" si="210"/>
        <v>marzo</v>
      </c>
      <c r="Z1019">
        <f>YEAR(BD_PONDERACIONES[[#This Row],[Fecha Ejecución del Ticket]])</f>
        <v>2022</v>
      </c>
      <c r="AA1019" t="str">
        <f t="shared" si="211"/>
        <v>abril</v>
      </c>
      <c r="AB1019">
        <f>YEAR(BD_PONDERACIONES[[#This Row],[Fecha de Inspección]])</f>
        <v>2022</v>
      </c>
      <c r="AC1019">
        <f t="shared" si="212"/>
        <v>0.5</v>
      </c>
      <c r="AD1019">
        <f t="shared" si="213"/>
        <v>0.5</v>
      </c>
      <c r="AE1019">
        <f t="shared" si="214"/>
        <v>0.5</v>
      </c>
      <c r="AF1019">
        <f t="shared" si="215"/>
        <v>0.5</v>
      </c>
      <c r="AG1019">
        <f t="shared" si="216"/>
        <v>0.5</v>
      </c>
      <c r="AH1019">
        <f t="shared" si="217"/>
        <v>0.5</v>
      </c>
      <c r="AI1019">
        <f t="shared" si="218"/>
        <v>0.25</v>
      </c>
      <c r="AJ1019">
        <f t="shared" si="219"/>
        <v>0.25</v>
      </c>
      <c r="AK1019">
        <f t="shared" si="220"/>
        <v>0.5</v>
      </c>
      <c r="AL1019">
        <f t="shared" si="221"/>
        <v>0.5</v>
      </c>
      <c r="AM1019">
        <f t="shared" si="222"/>
        <v>0.5</v>
      </c>
      <c r="AN1019" s="6">
        <f t="shared" si="223"/>
        <v>1</v>
      </c>
      <c r="AO1019" t="str">
        <f>VLOOKUP(BD_PONDERACIONES[[#This Row],[Comuna]],Tabla3[#All],2,0)</f>
        <v>Florida</v>
      </c>
    </row>
    <row r="1020" spans="1:41" x14ac:dyDescent="0.35">
      <c r="A1020" t="s">
        <v>5614</v>
      </c>
      <c r="B1020" t="s">
        <v>5615</v>
      </c>
      <c r="C1020" t="s">
        <v>5616</v>
      </c>
      <c r="D1020" s="5">
        <v>44663</v>
      </c>
      <c r="E1020" s="5">
        <v>44623</v>
      </c>
      <c r="F1020" t="s">
        <v>753</v>
      </c>
      <c r="G1020" t="s">
        <v>5607</v>
      </c>
      <c r="H1020" t="s">
        <v>3783</v>
      </c>
      <c r="J1020" t="s">
        <v>756</v>
      </c>
      <c r="K1020" t="s">
        <v>756</v>
      </c>
      <c r="L1020" t="s">
        <v>757</v>
      </c>
      <c r="M1020" t="s">
        <v>757</v>
      </c>
      <c r="N1020" t="s">
        <v>756</v>
      </c>
      <c r="O1020" t="s">
        <v>756</v>
      </c>
      <c r="P1020" t="s">
        <v>765</v>
      </c>
      <c r="Q1020" t="s">
        <v>5608</v>
      </c>
      <c r="R1020" t="s">
        <v>5617</v>
      </c>
      <c r="S1020" t="s">
        <v>756</v>
      </c>
      <c r="T1020" t="s">
        <v>756</v>
      </c>
      <c r="U1020" t="s">
        <v>756</v>
      </c>
      <c r="V1020" t="s">
        <v>756</v>
      </c>
      <c r="W1020" t="s">
        <v>756</v>
      </c>
      <c r="X1020" t="s">
        <v>5618</v>
      </c>
      <c r="Y1020" t="str">
        <f t="shared" si="210"/>
        <v>marzo</v>
      </c>
      <c r="Z1020">
        <f>YEAR(BD_PONDERACIONES[[#This Row],[Fecha Ejecución del Ticket]])</f>
        <v>2022</v>
      </c>
      <c r="AA1020" t="str">
        <f t="shared" si="211"/>
        <v>abril</v>
      </c>
      <c r="AB1020">
        <f>YEAR(BD_PONDERACIONES[[#This Row],[Fecha de Inspección]])</f>
        <v>2022</v>
      </c>
      <c r="AC1020">
        <f t="shared" si="212"/>
        <v>0.5</v>
      </c>
      <c r="AD1020">
        <f t="shared" si="213"/>
        <v>0.5</v>
      </c>
      <c r="AE1020">
        <f t="shared" si="214"/>
        <v>0.5</v>
      </c>
      <c r="AF1020">
        <f t="shared" si="215"/>
        <v>0.5</v>
      </c>
      <c r="AG1020">
        <f t="shared" si="216"/>
        <v>0.5</v>
      </c>
      <c r="AH1020">
        <f t="shared" si="217"/>
        <v>0.5</v>
      </c>
      <c r="AI1020">
        <f t="shared" si="218"/>
        <v>0.25</v>
      </c>
      <c r="AJ1020">
        <f t="shared" si="219"/>
        <v>0.25</v>
      </c>
      <c r="AK1020">
        <f t="shared" si="220"/>
        <v>0.5</v>
      </c>
      <c r="AL1020">
        <f t="shared" si="221"/>
        <v>0.5</v>
      </c>
      <c r="AM1020">
        <f t="shared" si="222"/>
        <v>0.5</v>
      </c>
      <c r="AN1020" s="6">
        <f t="shared" si="223"/>
        <v>1</v>
      </c>
      <c r="AO1020" t="str">
        <f>VLOOKUP(BD_PONDERACIONES[[#This Row],[Comuna]],Tabla3[#All],2,0)</f>
        <v>Florida</v>
      </c>
    </row>
    <row r="1021" spans="1:41" x14ac:dyDescent="0.35">
      <c r="A1021" t="s">
        <v>5409</v>
      </c>
      <c r="B1021" t="s">
        <v>5410</v>
      </c>
      <c r="C1021" t="s">
        <v>5411</v>
      </c>
      <c r="D1021" s="5">
        <v>44664</v>
      </c>
      <c r="E1021" s="5">
        <v>44642</v>
      </c>
      <c r="F1021" t="s">
        <v>763</v>
      </c>
      <c r="G1021" t="s">
        <v>5412</v>
      </c>
      <c r="H1021" t="s">
        <v>3783</v>
      </c>
      <c r="J1021" t="s">
        <v>756</v>
      </c>
      <c r="K1021" t="s">
        <v>756</v>
      </c>
      <c r="L1021" t="s">
        <v>756</v>
      </c>
      <c r="M1021" t="s">
        <v>756</v>
      </c>
      <c r="N1021" t="s">
        <v>756</v>
      </c>
      <c r="O1021" t="s">
        <v>756</v>
      </c>
      <c r="P1021" t="s">
        <v>758</v>
      </c>
      <c r="Q1021" t="s">
        <v>759</v>
      </c>
      <c r="R1021" t="s">
        <v>759</v>
      </c>
      <c r="S1021" t="s">
        <v>757</v>
      </c>
      <c r="T1021" t="s">
        <v>757</v>
      </c>
      <c r="U1021" t="s">
        <v>757</v>
      </c>
      <c r="V1021" t="s">
        <v>756</v>
      </c>
      <c r="W1021" t="s">
        <v>756</v>
      </c>
      <c r="X1021" t="s">
        <v>804</v>
      </c>
      <c r="Y1021" t="str">
        <f t="shared" si="210"/>
        <v>marzo</v>
      </c>
      <c r="Z1021">
        <f>YEAR(BD_PONDERACIONES[[#This Row],[Fecha Ejecución del Ticket]])</f>
        <v>2022</v>
      </c>
      <c r="AA1021" t="str">
        <f t="shared" si="211"/>
        <v>abril</v>
      </c>
      <c r="AB1021">
        <f>YEAR(BD_PONDERACIONES[[#This Row],[Fecha de Inspección]])</f>
        <v>2022</v>
      </c>
      <c r="AC1021">
        <f t="shared" si="212"/>
        <v>0.5</v>
      </c>
      <c r="AD1021">
        <f t="shared" si="213"/>
        <v>0.5</v>
      </c>
      <c r="AE1021">
        <f t="shared" si="214"/>
        <v>0.5</v>
      </c>
      <c r="AF1021">
        <f t="shared" si="215"/>
        <v>0.5</v>
      </c>
      <c r="AG1021">
        <f t="shared" si="216"/>
        <v>0.5</v>
      </c>
      <c r="AH1021">
        <f t="shared" si="217"/>
        <v>0.5</v>
      </c>
      <c r="AI1021">
        <f t="shared" si="218"/>
        <v>0.25</v>
      </c>
      <c r="AJ1021">
        <f t="shared" si="219"/>
        <v>0.25</v>
      </c>
      <c r="AK1021">
        <f t="shared" si="220"/>
        <v>0.5</v>
      </c>
      <c r="AL1021">
        <f t="shared" si="221"/>
        <v>0.5</v>
      </c>
      <c r="AM1021">
        <f t="shared" si="222"/>
        <v>0.5</v>
      </c>
      <c r="AN1021" s="6">
        <f t="shared" si="223"/>
        <v>1</v>
      </c>
      <c r="AO1021" t="str">
        <f>VLOOKUP(BD_PONDERACIONES[[#This Row],[Comuna]],Tabla3[#All],2,0)</f>
        <v>Florida</v>
      </c>
    </row>
    <row r="1022" spans="1:41" x14ac:dyDescent="0.35">
      <c r="A1022" t="s">
        <v>5413</v>
      </c>
      <c r="B1022" t="s">
        <v>5414</v>
      </c>
      <c r="C1022" t="s">
        <v>5415</v>
      </c>
      <c r="D1022" s="5">
        <v>44664</v>
      </c>
      <c r="E1022" s="5">
        <v>44642</v>
      </c>
      <c r="F1022" t="s">
        <v>763</v>
      </c>
      <c r="G1022" t="s">
        <v>5416</v>
      </c>
      <c r="H1022" t="s">
        <v>3783</v>
      </c>
      <c r="J1022" t="s">
        <v>756</v>
      </c>
      <c r="K1022" t="s">
        <v>756</v>
      </c>
      <c r="L1022" t="s">
        <v>756</v>
      </c>
      <c r="M1022" t="s">
        <v>756</v>
      </c>
      <c r="N1022" t="s">
        <v>756</v>
      </c>
      <c r="O1022" t="s">
        <v>756</v>
      </c>
      <c r="P1022" t="s">
        <v>758</v>
      </c>
      <c r="Q1022" t="s">
        <v>759</v>
      </c>
      <c r="R1022" t="s">
        <v>759</v>
      </c>
      <c r="S1022" t="s">
        <v>757</v>
      </c>
      <c r="T1022" t="s">
        <v>757</v>
      </c>
      <c r="U1022" t="s">
        <v>757</v>
      </c>
      <c r="V1022" t="s">
        <v>756</v>
      </c>
      <c r="W1022" t="s">
        <v>756</v>
      </c>
      <c r="X1022" t="s">
        <v>5417</v>
      </c>
      <c r="Y1022" t="str">
        <f t="shared" si="210"/>
        <v>marzo</v>
      </c>
      <c r="Z1022">
        <f>YEAR(BD_PONDERACIONES[[#This Row],[Fecha Ejecución del Ticket]])</f>
        <v>2022</v>
      </c>
      <c r="AA1022" t="str">
        <f t="shared" si="211"/>
        <v>abril</v>
      </c>
      <c r="AB1022">
        <f>YEAR(BD_PONDERACIONES[[#This Row],[Fecha de Inspección]])</f>
        <v>2022</v>
      </c>
      <c r="AC1022">
        <f t="shared" si="212"/>
        <v>0.5</v>
      </c>
      <c r="AD1022">
        <f t="shared" si="213"/>
        <v>0.5</v>
      </c>
      <c r="AE1022">
        <f t="shared" si="214"/>
        <v>0.5</v>
      </c>
      <c r="AF1022">
        <f t="shared" si="215"/>
        <v>0.5</v>
      </c>
      <c r="AG1022">
        <f t="shared" si="216"/>
        <v>0.5</v>
      </c>
      <c r="AH1022">
        <f t="shared" si="217"/>
        <v>0.5</v>
      </c>
      <c r="AI1022">
        <f t="shared" si="218"/>
        <v>0.25</v>
      </c>
      <c r="AJ1022">
        <f t="shared" si="219"/>
        <v>0.25</v>
      </c>
      <c r="AK1022">
        <f t="shared" si="220"/>
        <v>0.5</v>
      </c>
      <c r="AL1022">
        <f t="shared" si="221"/>
        <v>0.5</v>
      </c>
      <c r="AM1022">
        <f t="shared" si="222"/>
        <v>0.5</v>
      </c>
      <c r="AN1022" s="6">
        <f t="shared" si="223"/>
        <v>1</v>
      </c>
      <c r="AO1022" t="str">
        <f>VLOOKUP(BD_PONDERACIONES[[#This Row],[Comuna]],Tabla3[#All],2,0)</f>
        <v>Florida</v>
      </c>
    </row>
    <row r="1023" spans="1:41" x14ac:dyDescent="0.35">
      <c r="A1023" t="s">
        <v>5418</v>
      </c>
      <c r="B1023" t="s">
        <v>5419</v>
      </c>
      <c r="C1023" t="s">
        <v>5420</v>
      </c>
      <c r="D1023" s="5">
        <v>44664</v>
      </c>
      <c r="E1023" s="5">
        <v>44647</v>
      </c>
      <c r="F1023" t="s">
        <v>763</v>
      </c>
      <c r="G1023" t="s">
        <v>5421</v>
      </c>
      <c r="H1023" t="s">
        <v>3783</v>
      </c>
      <c r="J1023" t="s">
        <v>756</v>
      </c>
      <c r="K1023" t="s">
        <v>756</v>
      </c>
      <c r="L1023" t="s">
        <v>757</v>
      </c>
      <c r="M1023" t="s">
        <v>757</v>
      </c>
      <c r="N1023" t="s">
        <v>756</v>
      </c>
      <c r="O1023" t="s">
        <v>756</v>
      </c>
      <c r="P1023" t="s">
        <v>758</v>
      </c>
      <c r="Q1023" t="s">
        <v>759</v>
      </c>
      <c r="R1023" t="s">
        <v>759</v>
      </c>
      <c r="S1023" t="s">
        <v>757</v>
      </c>
      <c r="T1023" t="s">
        <v>757</v>
      </c>
      <c r="U1023" t="s">
        <v>757</v>
      </c>
      <c r="V1023" t="s">
        <v>773</v>
      </c>
      <c r="W1023" t="s">
        <v>773</v>
      </c>
      <c r="X1023" t="s">
        <v>5417</v>
      </c>
      <c r="Y1023" t="str">
        <f t="shared" si="210"/>
        <v>marzo</v>
      </c>
      <c r="Z1023">
        <f>YEAR(BD_PONDERACIONES[[#This Row],[Fecha Ejecución del Ticket]])</f>
        <v>2022</v>
      </c>
      <c r="AA1023" t="str">
        <f t="shared" si="211"/>
        <v>abril</v>
      </c>
      <c r="AB1023">
        <f>YEAR(BD_PONDERACIONES[[#This Row],[Fecha de Inspección]])</f>
        <v>2022</v>
      </c>
      <c r="AC1023">
        <f t="shared" si="212"/>
        <v>0.5</v>
      </c>
      <c r="AD1023">
        <f t="shared" si="213"/>
        <v>0.5</v>
      </c>
      <c r="AE1023">
        <f t="shared" si="214"/>
        <v>0.5</v>
      </c>
      <c r="AF1023">
        <f t="shared" si="215"/>
        <v>0.5</v>
      </c>
      <c r="AG1023">
        <f t="shared" si="216"/>
        <v>0.5</v>
      </c>
      <c r="AH1023">
        <f t="shared" si="217"/>
        <v>0.5</v>
      </c>
      <c r="AI1023">
        <f t="shared" si="218"/>
        <v>0.25</v>
      </c>
      <c r="AJ1023">
        <f t="shared" si="219"/>
        <v>0.25</v>
      </c>
      <c r="AK1023">
        <f t="shared" si="220"/>
        <v>0.5</v>
      </c>
      <c r="AL1023">
        <f t="shared" si="221"/>
        <v>0</v>
      </c>
      <c r="AM1023">
        <f t="shared" si="222"/>
        <v>0</v>
      </c>
      <c r="AN1023" s="6">
        <f t="shared" si="223"/>
        <v>0.8</v>
      </c>
      <c r="AO1023" t="str">
        <f>VLOOKUP(BD_PONDERACIONES[[#This Row],[Comuna]],Tabla3[#All],2,0)</f>
        <v>Florida</v>
      </c>
    </row>
    <row r="1024" spans="1:41" x14ac:dyDescent="0.35">
      <c r="A1024" t="s">
        <v>5422</v>
      </c>
      <c r="B1024" t="s">
        <v>5423</v>
      </c>
      <c r="C1024" t="s">
        <v>5424</v>
      </c>
      <c r="D1024" s="5">
        <v>44664</v>
      </c>
      <c r="E1024" s="5">
        <v>44644</v>
      </c>
      <c r="F1024" t="s">
        <v>763</v>
      </c>
      <c r="G1024" t="s">
        <v>5425</v>
      </c>
      <c r="H1024" t="s">
        <v>3783</v>
      </c>
      <c r="J1024" t="s">
        <v>756</v>
      </c>
      <c r="K1024" t="s">
        <v>756</v>
      </c>
      <c r="L1024" t="s">
        <v>757</v>
      </c>
      <c r="M1024" t="s">
        <v>757</v>
      </c>
      <c r="N1024" t="s">
        <v>756</v>
      </c>
      <c r="O1024" t="s">
        <v>756</v>
      </c>
      <c r="P1024" t="s">
        <v>765</v>
      </c>
      <c r="Q1024" t="s">
        <v>5426</v>
      </c>
      <c r="R1024" t="s">
        <v>759</v>
      </c>
      <c r="S1024" t="s">
        <v>773</v>
      </c>
      <c r="T1024" t="s">
        <v>773</v>
      </c>
      <c r="U1024" t="s">
        <v>768</v>
      </c>
      <c r="V1024" t="s">
        <v>768</v>
      </c>
      <c r="W1024" t="s">
        <v>768</v>
      </c>
      <c r="X1024" t="s">
        <v>5427</v>
      </c>
      <c r="Y1024" t="str">
        <f t="shared" si="210"/>
        <v>marzo</v>
      </c>
      <c r="Z1024">
        <f>YEAR(BD_PONDERACIONES[[#This Row],[Fecha Ejecución del Ticket]])</f>
        <v>2022</v>
      </c>
      <c r="AA1024" t="str">
        <f t="shared" si="211"/>
        <v>abril</v>
      </c>
      <c r="AB1024">
        <f>YEAR(BD_PONDERACIONES[[#This Row],[Fecha de Inspección]])</f>
        <v>2022</v>
      </c>
      <c r="AC1024">
        <f t="shared" si="212"/>
        <v>0.5</v>
      </c>
      <c r="AD1024">
        <f t="shared" si="213"/>
        <v>0.5</v>
      </c>
      <c r="AE1024">
        <f t="shared" si="214"/>
        <v>0.5</v>
      </c>
      <c r="AF1024">
        <f t="shared" si="215"/>
        <v>0.5</v>
      </c>
      <c r="AG1024">
        <f t="shared" si="216"/>
        <v>0.5</v>
      </c>
      <c r="AH1024">
        <f t="shared" si="217"/>
        <v>0.5</v>
      </c>
      <c r="AI1024">
        <f t="shared" si="218"/>
        <v>0</v>
      </c>
      <c r="AJ1024">
        <f t="shared" si="219"/>
        <v>0</v>
      </c>
      <c r="AK1024">
        <f t="shared" si="220"/>
        <v>0.17499999999999999</v>
      </c>
      <c r="AL1024">
        <f t="shared" si="221"/>
        <v>0.17499999999999999</v>
      </c>
      <c r="AM1024">
        <f t="shared" si="222"/>
        <v>0.17499999999999999</v>
      </c>
      <c r="AN1024" s="6">
        <f t="shared" si="223"/>
        <v>0.74624999999999997</v>
      </c>
      <c r="AO1024" t="str">
        <f>VLOOKUP(BD_PONDERACIONES[[#This Row],[Comuna]],Tabla3[#All],2,0)</f>
        <v>Florida</v>
      </c>
    </row>
    <row r="1025" spans="1:41" x14ac:dyDescent="0.35">
      <c r="A1025" t="s">
        <v>5428</v>
      </c>
      <c r="B1025" t="s">
        <v>5429</v>
      </c>
      <c r="C1025" t="s">
        <v>5430</v>
      </c>
      <c r="D1025" s="5">
        <v>44664</v>
      </c>
      <c r="E1025" s="5">
        <v>44644</v>
      </c>
      <c r="F1025" t="s">
        <v>763</v>
      </c>
      <c r="G1025" t="s">
        <v>5431</v>
      </c>
      <c r="H1025" t="s">
        <v>3783</v>
      </c>
      <c r="J1025" t="s">
        <v>756</v>
      </c>
      <c r="K1025" t="s">
        <v>756</v>
      </c>
      <c r="L1025" t="s">
        <v>757</v>
      </c>
      <c r="M1025" t="s">
        <v>757</v>
      </c>
      <c r="N1025" t="s">
        <v>756</v>
      </c>
      <c r="O1025" t="s">
        <v>756</v>
      </c>
      <c r="P1025" t="s">
        <v>758</v>
      </c>
      <c r="Q1025" t="s">
        <v>759</v>
      </c>
      <c r="R1025" t="s">
        <v>759</v>
      </c>
      <c r="S1025" t="s">
        <v>757</v>
      </c>
      <c r="T1025" t="s">
        <v>757</v>
      </c>
      <c r="U1025" t="s">
        <v>757</v>
      </c>
      <c r="V1025" t="s">
        <v>756</v>
      </c>
      <c r="W1025" t="s">
        <v>768</v>
      </c>
      <c r="X1025" t="s">
        <v>804</v>
      </c>
      <c r="Y1025" t="str">
        <f t="shared" si="210"/>
        <v>marzo</v>
      </c>
      <c r="Z1025">
        <f>YEAR(BD_PONDERACIONES[[#This Row],[Fecha Ejecución del Ticket]])</f>
        <v>2022</v>
      </c>
      <c r="AA1025" t="str">
        <f t="shared" si="211"/>
        <v>abril</v>
      </c>
      <c r="AB1025">
        <f>YEAR(BD_PONDERACIONES[[#This Row],[Fecha de Inspección]])</f>
        <v>2022</v>
      </c>
      <c r="AC1025">
        <f t="shared" si="212"/>
        <v>0.5</v>
      </c>
      <c r="AD1025">
        <f t="shared" si="213"/>
        <v>0.5</v>
      </c>
      <c r="AE1025">
        <f t="shared" si="214"/>
        <v>0.5</v>
      </c>
      <c r="AF1025">
        <f t="shared" si="215"/>
        <v>0.5</v>
      </c>
      <c r="AG1025">
        <f t="shared" si="216"/>
        <v>0.5</v>
      </c>
      <c r="AH1025">
        <f t="shared" si="217"/>
        <v>0.5</v>
      </c>
      <c r="AI1025">
        <f t="shared" si="218"/>
        <v>0.25</v>
      </c>
      <c r="AJ1025">
        <f t="shared" si="219"/>
        <v>0.25</v>
      </c>
      <c r="AK1025">
        <f t="shared" si="220"/>
        <v>0.5</v>
      </c>
      <c r="AL1025">
        <f t="shared" si="221"/>
        <v>0.5</v>
      </c>
      <c r="AM1025">
        <f t="shared" si="222"/>
        <v>0.17499999999999999</v>
      </c>
      <c r="AN1025" s="6">
        <f t="shared" si="223"/>
        <v>0.93500000000000005</v>
      </c>
      <c r="AO1025" t="str">
        <f>VLOOKUP(BD_PONDERACIONES[[#This Row],[Comuna]],Tabla3[#All],2,0)</f>
        <v>Florida</v>
      </c>
    </row>
    <row r="1026" spans="1:41" x14ac:dyDescent="0.35">
      <c r="A1026" t="s">
        <v>5432</v>
      </c>
      <c r="B1026" t="s">
        <v>5433</v>
      </c>
      <c r="C1026" t="s">
        <v>5434</v>
      </c>
      <c r="D1026" s="5">
        <v>44664</v>
      </c>
      <c r="E1026" s="5">
        <v>44649</v>
      </c>
      <c r="F1026" t="s">
        <v>763</v>
      </c>
      <c r="G1026" t="s">
        <v>5435</v>
      </c>
      <c r="H1026" t="s">
        <v>3783</v>
      </c>
      <c r="J1026" t="s">
        <v>756</v>
      </c>
      <c r="K1026" t="s">
        <v>756</v>
      </c>
      <c r="L1026" t="s">
        <v>757</v>
      </c>
      <c r="M1026" t="s">
        <v>757</v>
      </c>
      <c r="N1026" t="s">
        <v>756</v>
      </c>
      <c r="O1026" t="s">
        <v>756</v>
      </c>
      <c r="P1026" t="s">
        <v>758</v>
      </c>
      <c r="Q1026" t="s">
        <v>759</v>
      </c>
      <c r="R1026" t="s">
        <v>759</v>
      </c>
      <c r="S1026" t="s">
        <v>757</v>
      </c>
      <c r="T1026" t="s">
        <v>757</v>
      </c>
      <c r="U1026" t="s">
        <v>757</v>
      </c>
      <c r="V1026" t="s">
        <v>756</v>
      </c>
      <c r="W1026" t="s">
        <v>768</v>
      </c>
      <c r="X1026" t="s">
        <v>804</v>
      </c>
      <c r="Y1026" t="str">
        <f t="shared" ref="Y1026:Y1089" si="224">TEXT(E1026,"MMMM")</f>
        <v>marzo</v>
      </c>
      <c r="Z1026">
        <f>YEAR(BD_PONDERACIONES[[#This Row],[Fecha Ejecución del Ticket]])</f>
        <v>2022</v>
      </c>
      <c r="AA1026" t="str">
        <f t="shared" ref="AA1026:AA1089" si="225">TEXT(D1026,"MMMM")</f>
        <v>abril</v>
      </c>
      <c r="AB1026">
        <f>YEAR(BD_PONDERACIONES[[#This Row],[Fecha de Inspección]])</f>
        <v>2022</v>
      </c>
      <c r="AC1026">
        <f t="shared" ref="AC1026:AC1089" si="226">IF(OR(J1026="Cumple",J1026="No Aplica"),0.5,0)</f>
        <v>0.5</v>
      </c>
      <c r="AD1026">
        <f t="shared" ref="AD1026:AD1089" si="227">IF(OR(K1026="CUMPLE",K1026="No Aplica"),0.5,0)</f>
        <v>0.5</v>
      </c>
      <c r="AE1026">
        <f t="shared" ref="AE1026:AE1089" si="228">IF(OR(L1026="CUMPLE",L1026="No Aplica"),0.5,0)</f>
        <v>0.5</v>
      </c>
      <c r="AF1026">
        <f t="shared" ref="AF1026:AF1089" si="229">IF(OR(M1026="CUMPLE",M1026="No Aplica"),0.5,0)</f>
        <v>0.5</v>
      </c>
      <c r="AG1026">
        <f t="shared" ref="AG1026:AG1089" si="230">IF(OR(N1026="CUMPLE",N1026="No Aplica"),0.5,IF(N1026="Cumple Mayormente",0.325,IF(N1026="Cumple Parcialmente",0.175,0)))</f>
        <v>0.5</v>
      </c>
      <c r="AH1026">
        <f t="shared" ref="AH1026:AH1089" si="231">IF(OR(O1026="CUMPLE",O1026="No Aplica"),0.5,IF(O1026="Cumple Mayormente",0.325,IF(O1026="Cumple Parcialmente",0.175,0)))</f>
        <v>0.5</v>
      </c>
      <c r="AI1026">
        <f t="shared" ref="AI1026:AI1089" si="232">IF(OR(S1026="CUMPLE",S1026="No Aplica"),0.25,IF(S1026="Cumple Mayormente",0.1625,IF(S1026="Cumple Parcialmente",0.0875,0)))</f>
        <v>0.25</v>
      </c>
      <c r="AJ1026">
        <f t="shared" ref="AJ1026:AJ1089" si="233">IF(OR(T1026="CUMPLE",T1026="No Aplica"),0.25,IF(T1026="Cumple Mayormente",0.1625,IF(T1026="Cumple Parcialmente",0.0875,0)))</f>
        <v>0.25</v>
      </c>
      <c r="AK1026">
        <f t="shared" ref="AK1026:AK1089" si="234">IF(OR(U1026="CUMPLE",U1026="No Aplica"),0.5,IF(U1026="Cumple Mayormente",0.325,IF(U1026="Cumple Parcialmente",0.175,0)))</f>
        <v>0.5</v>
      </c>
      <c r="AL1026">
        <f t="shared" ref="AL1026:AL1089" si="235">IF(OR(V1026="CUMPLE",V1026="No Aplica"),0.5,IF(V1026="Cumple Mayormente",0.325,IF(V1026="Cumple Parcialmente",0.175,0)))</f>
        <v>0.5</v>
      </c>
      <c r="AM1026">
        <f t="shared" ref="AM1026:AM1089" si="236">IF(OR(W1026="CUMPLE",W1026="No Aplica"),0.5,IF(W1026="Cumple Mayormente",0.325,IF(W1026="Cumple Parcialmente",0.175,0)))</f>
        <v>0.17499999999999999</v>
      </c>
      <c r="AN1026" s="6">
        <f t="shared" ref="AN1026:AN1089" si="237">((AC1026+AD1026)*0.2)+((AE1026+AF1026)*0.3)+((AG1026+AH1026)*0.15)+((AI1026+AJ1026+AK1026)*0.15)+((AL1026+AM1026)*0.2)</f>
        <v>0.93500000000000005</v>
      </c>
      <c r="AO1026" t="str">
        <f>VLOOKUP(BD_PONDERACIONES[[#This Row],[Comuna]],Tabla3[#All],2,0)</f>
        <v>Florida</v>
      </c>
    </row>
    <row r="1027" spans="1:41" x14ac:dyDescent="0.35">
      <c r="A1027" t="s">
        <v>5436</v>
      </c>
      <c r="B1027" t="s">
        <v>5437</v>
      </c>
      <c r="C1027" t="s">
        <v>5438</v>
      </c>
      <c r="D1027" s="5">
        <v>44664</v>
      </c>
      <c r="E1027" s="5">
        <v>44646</v>
      </c>
      <c r="F1027" t="s">
        <v>763</v>
      </c>
      <c r="G1027" t="s">
        <v>5439</v>
      </c>
      <c r="H1027" t="s">
        <v>3783</v>
      </c>
      <c r="J1027" t="s">
        <v>756</v>
      </c>
      <c r="K1027" t="s">
        <v>756</v>
      </c>
      <c r="L1027" t="s">
        <v>757</v>
      </c>
      <c r="M1027" t="s">
        <v>757</v>
      </c>
      <c r="N1027" t="s">
        <v>756</v>
      </c>
      <c r="O1027" t="s">
        <v>756</v>
      </c>
      <c r="P1027" t="s">
        <v>765</v>
      </c>
      <c r="Q1027" t="s">
        <v>5440</v>
      </c>
      <c r="R1027" t="s">
        <v>5441</v>
      </c>
      <c r="S1027" t="s">
        <v>756</v>
      </c>
      <c r="T1027" t="s">
        <v>756</v>
      </c>
      <c r="U1027" t="s">
        <v>756</v>
      </c>
      <c r="V1027" t="s">
        <v>756</v>
      </c>
      <c r="W1027" t="s">
        <v>756</v>
      </c>
      <c r="X1027" t="s">
        <v>769</v>
      </c>
      <c r="Y1027" t="str">
        <f t="shared" si="224"/>
        <v>marzo</v>
      </c>
      <c r="Z1027">
        <f>YEAR(BD_PONDERACIONES[[#This Row],[Fecha Ejecución del Ticket]])</f>
        <v>2022</v>
      </c>
      <c r="AA1027" t="str">
        <f t="shared" si="225"/>
        <v>abril</v>
      </c>
      <c r="AB1027">
        <f>YEAR(BD_PONDERACIONES[[#This Row],[Fecha de Inspección]])</f>
        <v>2022</v>
      </c>
      <c r="AC1027">
        <f t="shared" si="226"/>
        <v>0.5</v>
      </c>
      <c r="AD1027">
        <f t="shared" si="227"/>
        <v>0.5</v>
      </c>
      <c r="AE1027">
        <f t="shared" si="228"/>
        <v>0.5</v>
      </c>
      <c r="AF1027">
        <f t="shared" si="229"/>
        <v>0.5</v>
      </c>
      <c r="AG1027">
        <f t="shared" si="230"/>
        <v>0.5</v>
      </c>
      <c r="AH1027">
        <f t="shared" si="231"/>
        <v>0.5</v>
      </c>
      <c r="AI1027">
        <f t="shared" si="232"/>
        <v>0.25</v>
      </c>
      <c r="AJ1027">
        <f t="shared" si="233"/>
        <v>0.25</v>
      </c>
      <c r="AK1027">
        <f t="shared" si="234"/>
        <v>0.5</v>
      </c>
      <c r="AL1027">
        <f t="shared" si="235"/>
        <v>0.5</v>
      </c>
      <c r="AM1027">
        <f t="shared" si="236"/>
        <v>0.5</v>
      </c>
      <c r="AN1027" s="6">
        <f t="shared" si="237"/>
        <v>1</v>
      </c>
      <c r="AO1027" t="str">
        <f>VLOOKUP(BD_PONDERACIONES[[#This Row],[Comuna]],Tabla3[#All],2,0)</f>
        <v>Florida</v>
      </c>
    </row>
    <row r="1028" spans="1:41" x14ac:dyDescent="0.35">
      <c r="A1028" t="s">
        <v>5442</v>
      </c>
      <c r="B1028" t="s">
        <v>5443</v>
      </c>
      <c r="C1028" t="s">
        <v>5444</v>
      </c>
      <c r="D1028" s="5">
        <v>44664</v>
      </c>
      <c r="E1028" s="5">
        <v>44629</v>
      </c>
      <c r="F1028" t="s">
        <v>753</v>
      </c>
      <c r="G1028" t="s">
        <v>5445</v>
      </c>
      <c r="H1028" t="s">
        <v>3783</v>
      </c>
      <c r="J1028" t="s">
        <v>756</v>
      </c>
      <c r="K1028" t="s">
        <v>756</v>
      </c>
      <c r="L1028" t="s">
        <v>757</v>
      </c>
      <c r="M1028" t="s">
        <v>757</v>
      </c>
      <c r="N1028" t="s">
        <v>756</v>
      </c>
      <c r="O1028" t="s">
        <v>756</v>
      </c>
      <c r="P1028" t="s">
        <v>765</v>
      </c>
      <c r="Q1028" t="s">
        <v>759</v>
      </c>
      <c r="R1028" t="s">
        <v>759</v>
      </c>
      <c r="S1028" t="s">
        <v>756</v>
      </c>
      <c r="T1028" t="s">
        <v>756</v>
      </c>
      <c r="U1028" t="s">
        <v>756</v>
      </c>
      <c r="V1028" t="s">
        <v>904</v>
      </c>
      <c r="W1028" t="s">
        <v>773</v>
      </c>
      <c r="X1028" t="s">
        <v>5059</v>
      </c>
      <c r="Y1028" t="str">
        <f t="shared" si="224"/>
        <v>marzo</v>
      </c>
      <c r="Z1028">
        <f>YEAR(BD_PONDERACIONES[[#This Row],[Fecha Ejecución del Ticket]])</f>
        <v>2022</v>
      </c>
      <c r="AA1028" t="str">
        <f t="shared" si="225"/>
        <v>abril</v>
      </c>
      <c r="AB1028">
        <f>YEAR(BD_PONDERACIONES[[#This Row],[Fecha de Inspección]])</f>
        <v>2022</v>
      </c>
      <c r="AC1028">
        <f t="shared" si="226"/>
        <v>0.5</v>
      </c>
      <c r="AD1028">
        <f t="shared" si="227"/>
        <v>0.5</v>
      </c>
      <c r="AE1028">
        <f t="shared" si="228"/>
        <v>0.5</v>
      </c>
      <c r="AF1028">
        <f t="shared" si="229"/>
        <v>0.5</v>
      </c>
      <c r="AG1028">
        <f t="shared" si="230"/>
        <v>0.5</v>
      </c>
      <c r="AH1028">
        <f t="shared" si="231"/>
        <v>0.5</v>
      </c>
      <c r="AI1028">
        <f t="shared" si="232"/>
        <v>0.25</v>
      </c>
      <c r="AJ1028">
        <f t="shared" si="233"/>
        <v>0.25</v>
      </c>
      <c r="AK1028">
        <f t="shared" si="234"/>
        <v>0.5</v>
      </c>
      <c r="AL1028">
        <f t="shared" si="235"/>
        <v>0.32500000000000001</v>
      </c>
      <c r="AM1028">
        <f t="shared" si="236"/>
        <v>0</v>
      </c>
      <c r="AN1028" s="6">
        <f t="shared" si="237"/>
        <v>0.86499999999999999</v>
      </c>
      <c r="AO1028" t="str">
        <f>VLOOKUP(BD_PONDERACIONES[[#This Row],[Comuna]],Tabla3[#All],2,0)</f>
        <v>Florida</v>
      </c>
    </row>
    <row r="1029" spans="1:41" x14ac:dyDescent="0.35">
      <c r="A1029" t="s">
        <v>5446</v>
      </c>
      <c r="B1029" t="s">
        <v>5447</v>
      </c>
      <c r="C1029" t="s">
        <v>5448</v>
      </c>
      <c r="D1029" s="5">
        <v>44664</v>
      </c>
      <c r="E1029" s="5">
        <v>44634</v>
      </c>
      <c r="F1029" t="s">
        <v>753</v>
      </c>
      <c r="G1029" t="s">
        <v>5449</v>
      </c>
      <c r="H1029" t="s">
        <v>3783</v>
      </c>
      <c r="J1029" t="s">
        <v>756</v>
      </c>
      <c r="K1029" t="s">
        <v>756</v>
      </c>
      <c r="L1029" t="s">
        <v>757</v>
      </c>
      <c r="M1029" t="s">
        <v>757</v>
      </c>
      <c r="N1029" t="s">
        <v>756</v>
      </c>
      <c r="O1029" t="s">
        <v>756</v>
      </c>
      <c r="P1029" t="s">
        <v>765</v>
      </c>
      <c r="Q1029" t="s">
        <v>759</v>
      </c>
      <c r="R1029" t="s">
        <v>759</v>
      </c>
      <c r="S1029" t="s">
        <v>756</v>
      </c>
      <c r="T1029" t="s">
        <v>756</v>
      </c>
      <c r="U1029" t="s">
        <v>756</v>
      </c>
      <c r="V1029" t="s">
        <v>756</v>
      </c>
      <c r="W1029" t="s">
        <v>756</v>
      </c>
      <c r="X1029" t="s">
        <v>5450</v>
      </c>
      <c r="Y1029" t="str">
        <f t="shared" si="224"/>
        <v>marzo</v>
      </c>
      <c r="Z1029">
        <f>YEAR(BD_PONDERACIONES[[#This Row],[Fecha Ejecución del Ticket]])</f>
        <v>2022</v>
      </c>
      <c r="AA1029" t="str">
        <f t="shared" si="225"/>
        <v>abril</v>
      </c>
      <c r="AB1029">
        <f>YEAR(BD_PONDERACIONES[[#This Row],[Fecha de Inspección]])</f>
        <v>2022</v>
      </c>
      <c r="AC1029">
        <f t="shared" si="226"/>
        <v>0.5</v>
      </c>
      <c r="AD1029">
        <f t="shared" si="227"/>
        <v>0.5</v>
      </c>
      <c r="AE1029">
        <f t="shared" si="228"/>
        <v>0.5</v>
      </c>
      <c r="AF1029">
        <f t="shared" si="229"/>
        <v>0.5</v>
      </c>
      <c r="AG1029">
        <f t="shared" si="230"/>
        <v>0.5</v>
      </c>
      <c r="AH1029">
        <f t="shared" si="231"/>
        <v>0.5</v>
      </c>
      <c r="AI1029">
        <f t="shared" si="232"/>
        <v>0.25</v>
      </c>
      <c r="AJ1029">
        <f t="shared" si="233"/>
        <v>0.25</v>
      </c>
      <c r="AK1029">
        <f t="shared" si="234"/>
        <v>0.5</v>
      </c>
      <c r="AL1029">
        <f t="shared" si="235"/>
        <v>0.5</v>
      </c>
      <c r="AM1029">
        <f t="shared" si="236"/>
        <v>0.5</v>
      </c>
      <c r="AN1029" s="6">
        <f t="shared" si="237"/>
        <v>1</v>
      </c>
      <c r="AO1029" t="str">
        <f>VLOOKUP(BD_PONDERACIONES[[#This Row],[Comuna]],Tabla3[#All],2,0)</f>
        <v>Florida</v>
      </c>
    </row>
    <row r="1030" spans="1:41" x14ac:dyDescent="0.35">
      <c r="A1030" t="s">
        <v>5451</v>
      </c>
      <c r="B1030" t="s">
        <v>5452</v>
      </c>
      <c r="C1030" t="s">
        <v>5453</v>
      </c>
      <c r="D1030" s="5">
        <v>44664</v>
      </c>
      <c r="E1030" s="5">
        <v>44644</v>
      </c>
      <c r="F1030" t="s">
        <v>763</v>
      </c>
      <c r="G1030" t="s">
        <v>5454</v>
      </c>
      <c r="H1030" t="s">
        <v>3783</v>
      </c>
      <c r="J1030" t="s">
        <v>756</v>
      </c>
      <c r="K1030" t="s">
        <v>756</v>
      </c>
      <c r="L1030" t="s">
        <v>757</v>
      </c>
      <c r="M1030" t="s">
        <v>757</v>
      </c>
      <c r="N1030" t="s">
        <v>756</v>
      </c>
      <c r="O1030" t="s">
        <v>756</v>
      </c>
      <c r="P1030" t="s">
        <v>758</v>
      </c>
      <c r="Q1030" t="s">
        <v>759</v>
      </c>
      <c r="R1030" t="s">
        <v>759</v>
      </c>
      <c r="S1030" t="s">
        <v>757</v>
      </c>
      <c r="T1030" t="s">
        <v>757</v>
      </c>
      <c r="U1030" t="s">
        <v>757</v>
      </c>
      <c r="V1030" t="s">
        <v>773</v>
      </c>
      <c r="W1030" t="s">
        <v>1342</v>
      </c>
      <c r="X1030" t="s">
        <v>4524</v>
      </c>
      <c r="Y1030" t="str">
        <f t="shared" si="224"/>
        <v>marzo</v>
      </c>
      <c r="Z1030">
        <f>YEAR(BD_PONDERACIONES[[#This Row],[Fecha Ejecución del Ticket]])</f>
        <v>2022</v>
      </c>
      <c r="AA1030" t="str">
        <f t="shared" si="225"/>
        <v>abril</v>
      </c>
      <c r="AB1030">
        <f>YEAR(BD_PONDERACIONES[[#This Row],[Fecha de Inspección]])</f>
        <v>2022</v>
      </c>
      <c r="AC1030">
        <f t="shared" si="226"/>
        <v>0.5</v>
      </c>
      <c r="AD1030">
        <f t="shared" si="227"/>
        <v>0.5</v>
      </c>
      <c r="AE1030">
        <f t="shared" si="228"/>
        <v>0.5</v>
      </c>
      <c r="AF1030">
        <f t="shared" si="229"/>
        <v>0.5</v>
      </c>
      <c r="AG1030">
        <f t="shared" si="230"/>
        <v>0.5</v>
      </c>
      <c r="AH1030">
        <f t="shared" si="231"/>
        <v>0.5</v>
      </c>
      <c r="AI1030">
        <f t="shared" si="232"/>
        <v>0.25</v>
      </c>
      <c r="AJ1030">
        <f t="shared" si="233"/>
        <v>0.25</v>
      </c>
      <c r="AK1030">
        <f t="shared" si="234"/>
        <v>0.5</v>
      </c>
      <c r="AL1030">
        <f t="shared" si="235"/>
        <v>0</v>
      </c>
      <c r="AM1030">
        <f t="shared" si="236"/>
        <v>0</v>
      </c>
      <c r="AN1030" s="6">
        <f t="shared" si="237"/>
        <v>0.8</v>
      </c>
      <c r="AO1030" t="str">
        <f>VLOOKUP(BD_PONDERACIONES[[#This Row],[Comuna]],Tabla3[#All],2,0)</f>
        <v>Florida</v>
      </c>
    </row>
    <row r="1031" spans="1:41" x14ac:dyDescent="0.35">
      <c r="A1031" t="s">
        <v>5455</v>
      </c>
      <c r="B1031" t="s">
        <v>5456</v>
      </c>
      <c r="C1031" t="s">
        <v>5457</v>
      </c>
      <c r="D1031" s="5">
        <v>44664</v>
      </c>
      <c r="E1031" s="5">
        <v>44622</v>
      </c>
      <c r="F1031" t="s">
        <v>753</v>
      </c>
      <c r="G1031" t="s">
        <v>5458</v>
      </c>
      <c r="H1031" t="s">
        <v>3783</v>
      </c>
      <c r="J1031" t="s">
        <v>756</v>
      </c>
      <c r="K1031" t="s">
        <v>756</v>
      </c>
      <c r="L1031" t="s">
        <v>757</v>
      </c>
      <c r="M1031" t="s">
        <v>757</v>
      </c>
      <c r="N1031" t="s">
        <v>756</v>
      </c>
      <c r="O1031" t="s">
        <v>756</v>
      </c>
      <c r="P1031" t="s">
        <v>758</v>
      </c>
      <c r="Q1031" t="s">
        <v>759</v>
      </c>
      <c r="R1031" t="s">
        <v>759</v>
      </c>
      <c r="S1031" t="s">
        <v>757</v>
      </c>
      <c r="T1031" t="s">
        <v>757</v>
      </c>
      <c r="U1031" t="s">
        <v>757</v>
      </c>
      <c r="V1031" t="s">
        <v>756</v>
      </c>
      <c r="W1031" t="s">
        <v>756</v>
      </c>
      <c r="X1031" t="s">
        <v>5459</v>
      </c>
      <c r="Y1031" t="str">
        <f t="shared" si="224"/>
        <v>marzo</v>
      </c>
      <c r="Z1031">
        <f>YEAR(BD_PONDERACIONES[[#This Row],[Fecha Ejecución del Ticket]])</f>
        <v>2022</v>
      </c>
      <c r="AA1031" t="str">
        <f t="shared" si="225"/>
        <v>abril</v>
      </c>
      <c r="AB1031">
        <f>YEAR(BD_PONDERACIONES[[#This Row],[Fecha de Inspección]])</f>
        <v>2022</v>
      </c>
      <c r="AC1031">
        <f t="shared" si="226"/>
        <v>0.5</v>
      </c>
      <c r="AD1031">
        <f t="shared" si="227"/>
        <v>0.5</v>
      </c>
      <c r="AE1031">
        <f t="shared" si="228"/>
        <v>0.5</v>
      </c>
      <c r="AF1031">
        <f t="shared" si="229"/>
        <v>0.5</v>
      </c>
      <c r="AG1031">
        <f t="shared" si="230"/>
        <v>0.5</v>
      </c>
      <c r="AH1031">
        <f t="shared" si="231"/>
        <v>0.5</v>
      </c>
      <c r="AI1031">
        <f t="shared" si="232"/>
        <v>0.25</v>
      </c>
      <c r="AJ1031">
        <f t="shared" si="233"/>
        <v>0.25</v>
      </c>
      <c r="AK1031">
        <f t="shared" si="234"/>
        <v>0.5</v>
      </c>
      <c r="AL1031">
        <f t="shared" si="235"/>
        <v>0.5</v>
      </c>
      <c r="AM1031">
        <f t="shared" si="236"/>
        <v>0.5</v>
      </c>
      <c r="AN1031" s="6">
        <f t="shared" si="237"/>
        <v>1</v>
      </c>
      <c r="AO1031" t="str">
        <f>VLOOKUP(BD_PONDERACIONES[[#This Row],[Comuna]],Tabla3[#All],2,0)</f>
        <v>Florida</v>
      </c>
    </row>
    <row r="1032" spans="1:41" x14ac:dyDescent="0.35">
      <c r="A1032" t="s">
        <v>5460</v>
      </c>
      <c r="B1032" t="s">
        <v>5461</v>
      </c>
      <c r="C1032" t="s">
        <v>5462</v>
      </c>
      <c r="D1032" s="5">
        <v>44664</v>
      </c>
      <c r="E1032" s="5">
        <v>44646</v>
      </c>
      <c r="F1032" t="s">
        <v>763</v>
      </c>
      <c r="G1032" t="s">
        <v>5463</v>
      </c>
      <c r="H1032" t="s">
        <v>3783</v>
      </c>
      <c r="J1032" t="s">
        <v>756</v>
      </c>
      <c r="K1032" t="s">
        <v>756</v>
      </c>
      <c r="L1032" t="s">
        <v>757</v>
      </c>
      <c r="M1032" t="s">
        <v>757</v>
      </c>
      <c r="N1032" t="s">
        <v>756</v>
      </c>
      <c r="O1032" t="s">
        <v>756</v>
      </c>
      <c r="P1032" t="s">
        <v>765</v>
      </c>
      <c r="Q1032" t="s">
        <v>5464</v>
      </c>
      <c r="R1032" t="s">
        <v>5465</v>
      </c>
      <c r="S1032" t="s">
        <v>756</v>
      </c>
      <c r="T1032" t="s">
        <v>756</v>
      </c>
      <c r="U1032" t="s">
        <v>756</v>
      </c>
      <c r="V1032" t="s">
        <v>773</v>
      </c>
      <c r="W1032" t="s">
        <v>773</v>
      </c>
      <c r="X1032" t="s">
        <v>5466</v>
      </c>
      <c r="Y1032" t="str">
        <f t="shared" si="224"/>
        <v>marzo</v>
      </c>
      <c r="Z1032">
        <f>YEAR(BD_PONDERACIONES[[#This Row],[Fecha Ejecución del Ticket]])</f>
        <v>2022</v>
      </c>
      <c r="AA1032" t="str">
        <f t="shared" si="225"/>
        <v>abril</v>
      </c>
      <c r="AB1032">
        <f>YEAR(BD_PONDERACIONES[[#This Row],[Fecha de Inspección]])</f>
        <v>2022</v>
      </c>
      <c r="AC1032">
        <f t="shared" si="226"/>
        <v>0.5</v>
      </c>
      <c r="AD1032">
        <f t="shared" si="227"/>
        <v>0.5</v>
      </c>
      <c r="AE1032">
        <f t="shared" si="228"/>
        <v>0.5</v>
      </c>
      <c r="AF1032">
        <f t="shared" si="229"/>
        <v>0.5</v>
      </c>
      <c r="AG1032">
        <f t="shared" si="230"/>
        <v>0.5</v>
      </c>
      <c r="AH1032">
        <f t="shared" si="231"/>
        <v>0.5</v>
      </c>
      <c r="AI1032">
        <f t="shared" si="232"/>
        <v>0.25</v>
      </c>
      <c r="AJ1032">
        <f t="shared" si="233"/>
        <v>0.25</v>
      </c>
      <c r="AK1032">
        <f t="shared" si="234"/>
        <v>0.5</v>
      </c>
      <c r="AL1032">
        <f t="shared" si="235"/>
        <v>0</v>
      </c>
      <c r="AM1032">
        <f t="shared" si="236"/>
        <v>0</v>
      </c>
      <c r="AN1032" s="6">
        <f t="shared" si="237"/>
        <v>0.8</v>
      </c>
      <c r="AO1032" t="str">
        <f>VLOOKUP(BD_PONDERACIONES[[#This Row],[Comuna]],Tabla3[#All],2,0)</f>
        <v>Florida</v>
      </c>
    </row>
    <row r="1033" spans="1:41" x14ac:dyDescent="0.35">
      <c r="A1033" t="s">
        <v>5467</v>
      </c>
      <c r="B1033" t="s">
        <v>5468</v>
      </c>
      <c r="C1033" t="s">
        <v>5469</v>
      </c>
      <c r="D1033" s="5">
        <v>44664</v>
      </c>
      <c r="E1033" s="5">
        <v>44624</v>
      </c>
      <c r="F1033" t="s">
        <v>753</v>
      </c>
      <c r="G1033" t="s">
        <v>5470</v>
      </c>
      <c r="H1033" t="s">
        <v>3783</v>
      </c>
      <c r="J1033" t="s">
        <v>756</v>
      </c>
      <c r="K1033" t="s">
        <v>756</v>
      </c>
      <c r="L1033" t="s">
        <v>757</v>
      </c>
      <c r="M1033" t="s">
        <v>757</v>
      </c>
      <c r="N1033" t="s">
        <v>756</v>
      </c>
      <c r="O1033" t="s">
        <v>756</v>
      </c>
      <c r="P1033" t="s">
        <v>758</v>
      </c>
      <c r="Q1033" t="s">
        <v>759</v>
      </c>
      <c r="R1033" t="s">
        <v>759</v>
      </c>
      <c r="S1033" t="s">
        <v>757</v>
      </c>
      <c r="T1033" t="s">
        <v>757</v>
      </c>
      <c r="U1033" t="s">
        <v>757</v>
      </c>
      <c r="V1033" t="s">
        <v>756</v>
      </c>
      <c r="W1033" t="s">
        <v>756</v>
      </c>
      <c r="X1033" t="s">
        <v>5471</v>
      </c>
      <c r="Y1033" t="str">
        <f t="shared" si="224"/>
        <v>marzo</v>
      </c>
      <c r="Z1033">
        <f>YEAR(BD_PONDERACIONES[[#This Row],[Fecha Ejecución del Ticket]])</f>
        <v>2022</v>
      </c>
      <c r="AA1033" t="str">
        <f t="shared" si="225"/>
        <v>abril</v>
      </c>
      <c r="AB1033">
        <f>YEAR(BD_PONDERACIONES[[#This Row],[Fecha de Inspección]])</f>
        <v>2022</v>
      </c>
      <c r="AC1033">
        <f t="shared" si="226"/>
        <v>0.5</v>
      </c>
      <c r="AD1033">
        <f t="shared" si="227"/>
        <v>0.5</v>
      </c>
      <c r="AE1033">
        <f t="shared" si="228"/>
        <v>0.5</v>
      </c>
      <c r="AF1033">
        <f t="shared" si="229"/>
        <v>0.5</v>
      </c>
      <c r="AG1033">
        <f t="shared" si="230"/>
        <v>0.5</v>
      </c>
      <c r="AH1033">
        <f t="shared" si="231"/>
        <v>0.5</v>
      </c>
      <c r="AI1033">
        <f t="shared" si="232"/>
        <v>0.25</v>
      </c>
      <c r="AJ1033">
        <f t="shared" si="233"/>
        <v>0.25</v>
      </c>
      <c r="AK1033">
        <f t="shared" si="234"/>
        <v>0.5</v>
      </c>
      <c r="AL1033">
        <f t="shared" si="235"/>
        <v>0.5</v>
      </c>
      <c r="AM1033">
        <f t="shared" si="236"/>
        <v>0.5</v>
      </c>
      <c r="AN1033" s="6">
        <f t="shared" si="237"/>
        <v>1</v>
      </c>
      <c r="AO1033" t="str">
        <f>VLOOKUP(BD_PONDERACIONES[[#This Row],[Comuna]],Tabla3[#All],2,0)</f>
        <v>Florida</v>
      </c>
    </row>
    <row r="1034" spans="1:41" x14ac:dyDescent="0.35">
      <c r="A1034" t="s">
        <v>5472</v>
      </c>
      <c r="B1034" t="s">
        <v>5473</v>
      </c>
      <c r="C1034" t="s">
        <v>5474</v>
      </c>
      <c r="D1034" s="5">
        <v>44664</v>
      </c>
      <c r="E1034" s="5">
        <v>44646</v>
      </c>
      <c r="F1034" t="s">
        <v>763</v>
      </c>
      <c r="G1034" t="s">
        <v>5475</v>
      </c>
      <c r="H1034" t="s">
        <v>3783</v>
      </c>
      <c r="J1034" t="s">
        <v>756</v>
      </c>
      <c r="K1034" t="s">
        <v>756</v>
      </c>
      <c r="L1034" t="s">
        <v>757</v>
      </c>
      <c r="M1034" t="s">
        <v>757</v>
      </c>
      <c r="N1034" t="s">
        <v>756</v>
      </c>
      <c r="O1034" t="s">
        <v>756</v>
      </c>
      <c r="P1034" t="s">
        <v>758</v>
      </c>
      <c r="Q1034" t="s">
        <v>759</v>
      </c>
      <c r="R1034" t="s">
        <v>759</v>
      </c>
      <c r="S1034" t="s">
        <v>757</v>
      </c>
      <c r="T1034" t="s">
        <v>757</v>
      </c>
      <c r="U1034" t="s">
        <v>757</v>
      </c>
      <c r="V1034" t="s">
        <v>773</v>
      </c>
      <c r="W1034" t="s">
        <v>773</v>
      </c>
      <c r="X1034" t="s">
        <v>5476</v>
      </c>
      <c r="Y1034" t="str">
        <f t="shared" si="224"/>
        <v>marzo</v>
      </c>
      <c r="Z1034">
        <f>YEAR(BD_PONDERACIONES[[#This Row],[Fecha Ejecución del Ticket]])</f>
        <v>2022</v>
      </c>
      <c r="AA1034" t="str">
        <f t="shared" si="225"/>
        <v>abril</v>
      </c>
      <c r="AB1034">
        <f>YEAR(BD_PONDERACIONES[[#This Row],[Fecha de Inspección]])</f>
        <v>2022</v>
      </c>
      <c r="AC1034">
        <f t="shared" si="226"/>
        <v>0.5</v>
      </c>
      <c r="AD1034">
        <f t="shared" si="227"/>
        <v>0.5</v>
      </c>
      <c r="AE1034">
        <f t="shared" si="228"/>
        <v>0.5</v>
      </c>
      <c r="AF1034">
        <f t="shared" si="229"/>
        <v>0.5</v>
      </c>
      <c r="AG1034">
        <f t="shared" si="230"/>
        <v>0.5</v>
      </c>
      <c r="AH1034">
        <f t="shared" si="231"/>
        <v>0.5</v>
      </c>
      <c r="AI1034">
        <f t="shared" si="232"/>
        <v>0.25</v>
      </c>
      <c r="AJ1034">
        <f t="shared" si="233"/>
        <v>0.25</v>
      </c>
      <c r="AK1034">
        <f t="shared" si="234"/>
        <v>0.5</v>
      </c>
      <c r="AL1034">
        <f t="shared" si="235"/>
        <v>0</v>
      </c>
      <c r="AM1034">
        <f t="shared" si="236"/>
        <v>0</v>
      </c>
      <c r="AN1034" s="6">
        <f t="shared" si="237"/>
        <v>0.8</v>
      </c>
      <c r="AO1034" t="str">
        <f>VLOOKUP(BD_PONDERACIONES[[#This Row],[Comuna]],Tabla3[#All],2,0)</f>
        <v>Florida</v>
      </c>
    </row>
    <row r="1035" spans="1:41" x14ac:dyDescent="0.35">
      <c r="A1035" t="s">
        <v>5477</v>
      </c>
      <c r="B1035" t="s">
        <v>5478</v>
      </c>
      <c r="C1035" t="s">
        <v>5479</v>
      </c>
      <c r="D1035" s="5">
        <v>44664</v>
      </c>
      <c r="E1035" s="5">
        <v>44644</v>
      </c>
      <c r="F1035" t="s">
        <v>763</v>
      </c>
      <c r="G1035" t="s">
        <v>5480</v>
      </c>
      <c r="H1035" t="s">
        <v>3783</v>
      </c>
      <c r="J1035" t="s">
        <v>756</v>
      </c>
      <c r="K1035" t="s">
        <v>756</v>
      </c>
      <c r="L1035" t="s">
        <v>756</v>
      </c>
      <c r="M1035" t="s">
        <v>756</v>
      </c>
      <c r="N1035" t="s">
        <v>756</v>
      </c>
      <c r="O1035" t="s">
        <v>756</v>
      </c>
      <c r="P1035" t="s">
        <v>758</v>
      </c>
      <c r="Q1035" t="s">
        <v>759</v>
      </c>
      <c r="R1035" t="s">
        <v>759</v>
      </c>
      <c r="S1035" t="s">
        <v>757</v>
      </c>
      <c r="T1035" t="s">
        <v>757</v>
      </c>
      <c r="U1035" t="s">
        <v>757</v>
      </c>
      <c r="V1035" t="s">
        <v>756</v>
      </c>
      <c r="W1035" t="s">
        <v>756</v>
      </c>
      <c r="X1035" t="s">
        <v>5326</v>
      </c>
      <c r="Y1035" t="str">
        <f t="shared" si="224"/>
        <v>marzo</v>
      </c>
      <c r="Z1035">
        <f>YEAR(BD_PONDERACIONES[[#This Row],[Fecha Ejecución del Ticket]])</f>
        <v>2022</v>
      </c>
      <c r="AA1035" t="str">
        <f t="shared" si="225"/>
        <v>abril</v>
      </c>
      <c r="AB1035">
        <f>YEAR(BD_PONDERACIONES[[#This Row],[Fecha de Inspección]])</f>
        <v>2022</v>
      </c>
      <c r="AC1035">
        <f t="shared" si="226"/>
        <v>0.5</v>
      </c>
      <c r="AD1035">
        <f t="shared" si="227"/>
        <v>0.5</v>
      </c>
      <c r="AE1035">
        <f t="shared" si="228"/>
        <v>0.5</v>
      </c>
      <c r="AF1035">
        <f t="shared" si="229"/>
        <v>0.5</v>
      </c>
      <c r="AG1035">
        <f t="shared" si="230"/>
        <v>0.5</v>
      </c>
      <c r="AH1035">
        <f t="shared" si="231"/>
        <v>0.5</v>
      </c>
      <c r="AI1035">
        <f t="shared" si="232"/>
        <v>0.25</v>
      </c>
      <c r="AJ1035">
        <f t="shared" si="233"/>
        <v>0.25</v>
      </c>
      <c r="AK1035">
        <f t="shared" si="234"/>
        <v>0.5</v>
      </c>
      <c r="AL1035">
        <f t="shared" si="235"/>
        <v>0.5</v>
      </c>
      <c r="AM1035">
        <f t="shared" si="236"/>
        <v>0.5</v>
      </c>
      <c r="AN1035" s="6">
        <f t="shared" si="237"/>
        <v>1</v>
      </c>
      <c r="AO1035" t="str">
        <f>VLOOKUP(BD_PONDERACIONES[[#This Row],[Comuna]],Tabla3[#All],2,0)</f>
        <v>Florida</v>
      </c>
    </row>
    <row r="1036" spans="1:41" x14ac:dyDescent="0.35">
      <c r="A1036" t="s">
        <v>5481</v>
      </c>
      <c r="B1036" t="s">
        <v>5482</v>
      </c>
      <c r="C1036" t="s">
        <v>5483</v>
      </c>
      <c r="D1036" s="5">
        <v>44664</v>
      </c>
      <c r="E1036" s="5">
        <v>44631</v>
      </c>
      <c r="F1036" t="s">
        <v>753</v>
      </c>
      <c r="G1036" t="s">
        <v>5484</v>
      </c>
      <c r="H1036" t="s">
        <v>3783</v>
      </c>
      <c r="J1036" t="s">
        <v>756</v>
      </c>
      <c r="K1036" t="s">
        <v>756</v>
      </c>
      <c r="L1036" t="s">
        <v>773</v>
      </c>
      <c r="M1036" t="s">
        <v>773</v>
      </c>
      <c r="N1036" t="s">
        <v>756</v>
      </c>
      <c r="O1036" t="s">
        <v>756</v>
      </c>
      <c r="P1036" t="s">
        <v>758</v>
      </c>
      <c r="Q1036" t="s">
        <v>759</v>
      </c>
      <c r="R1036" t="s">
        <v>759</v>
      </c>
      <c r="S1036" t="s">
        <v>757</v>
      </c>
      <c r="T1036" t="s">
        <v>757</v>
      </c>
      <c r="U1036" t="s">
        <v>757</v>
      </c>
      <c r="V1036" t="s">
        <v>768</v>
      </c>
      <c r="W1036" t="s">
        <v>773</v>
      </c>
      <c r="X1036" t="s">
        <v>885</v>
      </c>
      <c r="Y1036" t="str">
        <f t="shared" si="224"/>
        <v>marzo</v>
      </c>
      <c r="Z1036">
        <f>YEAR(BD_PONDERACIONES[[#This Row],[Fecha Ejecución del Ticket]])</f>
        <v>2022</v>
      </c>
      <c r="AA1036" t="str">
        <f t="shared" si="225"/>
        <v>abril</v>
      </c>
      <c r="AB1036">
        <f>YEAR(BD_PONDERACIONES[[#This Row],[Fecha de Inspección]])</f>
        <v>2022</v>
      </c>
      <c r="AC1036">
        <f t="shared" si="226"/>
        <v>0.5</v>
      </c>
      <c r="AD1036">
        <f t="shared" si="227"/>
        <v>0.5</v>
      </c>
      <c r="AE1036">
        <f t="shared" si="228"/>
        <v>0</v>
      </c>
      <c r="AF1036">
        <f t="shared" si="229"/>
        <v>0</v>
      </c>
      <c r="AG1036">
        <f t="shared" si="230"/>
        <v>0.5</v>
      </c>
      <c r="AH1036">
        <f t="shared" si="231"/>
        <v>0.5</v>
      </c>
      <c r="AI1036">
        <f t="shared" si="232"/>
        <v>0.25</v>
      </c>
      <c r="AJ1036">
        <f t="shared" si="233"/>
        <v>0.25</v>
      </c>
      <c r="AK1036">
        <f t="shared" si="234"/>
        <v>0.5</v>
      </c>
      <c r="AL1036">
        <f t="shared" si="235"/>
        <v>0.17499999999999999</v>
      </c>
      <c r="AM1036">
        <f t="shared" si="236"/>
        <v>0</v>
      </c>
      <c r="AN1036" s="6">
        <f t="shared" si="237"/>
        <v>0.53500000000000003</v>
      </c>
      <c r="AO1036" t="str">
        <f>VLOOKUP(BD_PONDERACIONES[[#This Row],[Comuna]],Tabla3[#All],2,0)</f>
        <v>Florida</v>
      </c>
    </row>
    <row r="1037" spans="1:41" x14ac:dyDescent="0.35">
      <c r="A1037" t="s">
        <v>5485</v>
      </c>
      <c r="B1037" t="s">
        <v>5486</v>
      </c>
      <c r="C1037" t="s">
        <v>5487</v>
      </c>
      <c r="D1037" s="5">
        <v>44664</v>
      </c>
      <c r="E1037" s="5">
        <v>44623</v>
      </c>
      <c r="F1037" t="s">
        <v>753</v>
      </c>
      <c r="G1037" t="s">
        <v>5488</v>
      </c>
      <c r="H1037" t="s">
        <v>3783</v>
      </c>
      <c r="J1037" t="s">
        <v>756</v>
      </c>
      <c r="K1037" t="s">
        <v>756</v>
      </c>
      <c r="L1037" t="s">
        <v>757</v>
      </c>
      <c r="M1037" t="s">
        <v>757</v>
      </c>
      <c r="N1037" t="s">
        <v>756</v>
      </c>
      <c r="O1037" t="s">
        <v>756</v>
      </c>
      <c r="P1037" t="s">
        <v>765</v>
      </c>
      <c r="Q1037" t="s">
        <v>759</v>
      </c>
      <c r="R1037" t="s">
        <v>759</v>
      </c>
      <c r="S1037" t="s">
        <v>757</v>
      </c>
      <c r="T1037" t="s">
        <v>757</v>
      </c>
      <c r="U1037" t="s">
        <v>756</v>
      </c>
      <c r="V1037" t="s">
        <v>756</v>
      </c>
      <c r="W1037" t="s">
        <v>756</v>
      </c>
      <c r="X1037" t="s">
        <v>5489</v>
      </c>
      <c r="Y1037" t="str">
        <f t="shared" si="224"/>
        <v>marzo</v>
      </c>
      <c r="Z1037">
        <f>YEAR(BD_PONDERACIONES[[#This Row],[Fecha Ejecución del Ticket]])</f>
        <v>2022</v>
      </c>
      <c r="AA1037" t="str">
        <f t="shared" si="225"/>
        <v>abril</v>
      </c>
      <c r="AB1037">
        <f>YEAR(BD_PONDERACIONES[[#This Row],[Fecha de Inspección]])</f>
        <v>2022</v>
      </c>
      <c r="AC1037">
        <f t="shared" si="226"/>
        <v>0.5</v>
      </c>
      <c r="AD1037">
        <f t="shared" si="227"/>
        <v>0.5</v>
      </c>
      <c r="AE1037">
        <f t="shared" si="228"/>
        <v>0.5</v>
      </c>
      <c r="AF1037">
        <f t="shared" si="229"/>
        <v>0.5</v>
      </c>
      <c r="AG1037">
        <f t="shared" si="230"/>
        <v>0.5</v>
      </c>
      <c r="AH1037">
        <f t="shared" si="231"/>
        <v>0.5</v>
      </c>
      <c r="AI1037">
        <f t="shared" si="232"/>
        <v>0.25</v>
      </c>
      <c r="AJ1037">
        <f t="shared" si="233"/>
        <v>0.25</v>
      </c>
      <c r="AK1037">
        <f t="shared" si="234"/>
        <v>0.5</v>
      </c>
      <c r="AL1037">
        <f t="shared" si="235"/>
        <v>0.5</v>
      </c>
      <c r="AM1037">
        <f t="shared" si="236"/>
        <v>0.5</v>
      </c>
      <c r="AN1037" s="6">
        <f t="shared" si="237"/>
        <v>1</v>
      </c>
      <c r="AO1037" t="str">
        <f>VLOOKUP(BD_PONDERACIONES[[#This Row],[Comuna]],Tabla3[#All],2,0)</f>
        <v>Florida</v>
      </c>
    </row>
    <row r="1038" spans="1:41" x14ac:dyDescent="0.35">
      <c r="A1038" t="s">
        <v>5490</v>
      </c>
      <c r="B1038" t="s">
        <v>5491</v>
      </c>
      <c r="C1038" t="s">
        <v>5492</v>
      </c>
      <c r="D1038" s="5">
        <v>44664</v>
      </c>
      <c r="E1038" s="5">
        <v>44645</v>
      </c>
      <c r="F1038" t="s">
        <v>763</v>
      </c>
      <c r="G1038" t="s">
        <v>5493</v>
      </c>
      <c r="H1038" t="s">
        <v>3783</v>
      </c>
      <c r="J1038" t="s">
        <v>756</v>
      </c>
      <c r="K1038" t="s">
        <v>756</v>
      </c>
      <c r="L1038" t="s">
        <v>757</v>
      </c>
      <c r="M1038" t="s">
        <v>757</v>
      </c>
      <c r="N1038" t="s">
        <v>756</v>
      </c>
      <c r="O1038" t="s">
        <v>756</v>
      </c>
      <c r="P1038" t="s">
        <v>758</v>
      </c>
      <c r="Q1038" t="s">
        <v>759</v>
      </c>
      <c r="R1038" t="s">
        <v>759</v>
      </c>
      <c r="S1038" t="s">
        <v>757</v>
      </c>
      <c r="T1038" t="s">
        <v>757</v>
      </c>
      <c r="U1038" t="s">
        <v>757</v>
      </c>
      <c r="V1038" t="s">
        <v>756</v>
      </c>
      <c r="W1038" t="s">
        <v>756</v>
      </c>
      <c r="X1038" t="s">
        <v>804</v>
      </c>
      <c r="Y1038" t="str">
        <f t="shared" si="224"/>
        <v>marzo</v>
      </c>
      <c r="Z1038">
        <f>YEAR(BD_PONDERACIONES[[#This Row],[Fecha Ejecución del Ticket]])</f>
        <v>2022</v>
      </c>
      <c r="AA1038" t="str">
        <f t="shared" si="225"/>
        <v>abril</v>
      </c>
      <c r="AB1038">
        <f>YEAR(BD_PONDERACIONES[[#This Row],[Fecha de Inspección]])</f>
        <v>2022</v>
      </c>
      <c r="AC1038">
        <f t="shared" si="226"/>
        <v>0.5</v>
      </c>
      <c r="AD1038">
        <f t="shared" si="227"/>
        <v>0.5</v>
      </c>
      <c r="AE1038">
        <f t="shared" si="228"/>
        <v>0.5</v>
      </c>
      <c r="AF1038">
        <f t="shared" si="229"/>
        <v>0.5</v>
      </c>
      <c r="AG1038">
        <f t="shared" si="230"/>
        <v>0.5</v>
      </c>
      <c r="AH1038">
        <f t="shared" si="231"/>
        <v>0.5</v>
      </c>
      <c r="AI1038">
        <f t="shared" si="232"/>
        <v>0.25</v>
      </c>
      <c r="AJ1038">
        <f t="shared" si="233"/>
        <v>0.25</v>
      </c>
      <c r="AK1038">
        <f t="shared" si="234"/>
        <v>0.5</v>
      </c>
      <c r="AL1038">
        <f t="shared" si="235"/>
        <v>0.5</v>
      </c>
      <c r="AM1038">
        <f t="shared" si="236"/>
        <v>0.5</v>
      </c>
      <c r="AN1038" s="6">
        <f t="shared" si="237"/>
        <v>1</v>
      </c>
      <c r="AO1038" t="str">
        <f>VLOOKUP(BD_PONDERACIONES[[#This Row],[Comuna]],Tabla3[#All],2,0)</f>
        <v>Florida</v>
      </c>
    </row>
    <row r="1039" spans="1:41" x14ac:dyDescent="0.35">
      <c r="A1039" t="s">
        <v>5494</v>
      </c>
      <c r="B1039" t="s">
        <v>5495</v>
      </c>
      <c r="C1039" t="s">
        <v>5496</v>
      </c>
      <c r="D1039" s="5">
        <v>44664</v>
      </c>
      <c r="E1039" s="5">
        <v>44623</v>
      </c>
      <c r="F1039" t="s">
        <v>753</v>
      </c>
      <c r="G1039" t="s">
        <v>5497</v>
      </c>
      <c r="H1039" t="s">
        <v>3783</v>
      </c>
      <c r="J1039" t="s">
        <v>756</v>
      </c>
      <c r="K1039" t="s">
        <v>756</v>
      </c>
      <c r="L1039" t="s">
        <v>757</v>
      </c>
      <c r="M1039" t="s">
        <v>757</v>
      </c>
      <c r="N1039" t="s">
        <v>756</v>
      </c>
      <c r="O1039" t="s">
        <v>756</v>
      </c>
      <c r="P1039" t="s">
        <v>765</v>
      </c>
      <c r="Q1039" t="s">
        <v>759</v>
      </c>
      <c r="R1039" t="s">
        <v>759</v>
      </c>
      <c r="S1039" t="s">
        <v>756</v>
      </c>
      <c r="T1039" t="s">
        <v>756</v>
      </c>
      <c r="U1039" t="s">
        <v>756</v>
      </c>
      <c r="V1039" t="s">
        <v>756</v>
      </c>
      <c r="W1039" t="s">
        <v>756</v>
      </c>
      <c r="X1039" t="s">
        <v>869</v>
      </c>
      <c r="Y1039" t="str">
        <f t="shared" si="224"/>
        <v>marzo</v>
      </c>
      <c r="Z1039">
        <f>YEAR(BD_PONDERACIONES[[#This Row],[Fecha Ejecución del Ticket]])</f>
        <v>2022</v>
      </c>
      <c r="AA1039" t="str">
        <f t="shared" si="225"/>
        <v>abril</v>
      </c>
      <c r="AB1039">
        <f>YEAR(BD_PONDERACIONES[[#This Row],[Fecha de Inspección]])</f>
        <v>2022</v>
      </c>
      <c r="AC1039">
        <f t="shared" si="226"/>
        <v>0.5</v>
      </c>
      <c r="AD1039">
        <f t="shared" si="227"/>
        <v>0.5</v>
      </c>
      <c r="AE1039">
        <f t="shared" si="228"/>
        <v>0.5</v>
      </c>
      <c r="AF1039">
        <f t="shared" si="229"/>
        <v>0.5</v>
      </c>
      <c r="AG1039">
        <f t="shared" si="230"/>
        <v>0.5</v>
      </c>
      <c r="AH1039">
        <f t="shared" si="231"/>
        <v>0.5</v>
      </c>
      <c r="AI1039">
        <f t="shared" si="232"/>
        <v>0.25</v>
      </c>
      <c r="AJ1039">
        <f t="shared" si="233"/>
        <v>0.25</v>
      </c>
      <c r="AK1039">
        <f t="shared" si="234"/>
        <v>0.5</v>
      </c>
      <c r="AL1039">
        <f t="shared" si="235"/>
        <v>0.5</v>
      </c>
      <c r="AM1039">
        <f t="shared" si="236"/>
        <v>0.5</v>
      </c>
      <c r="AN1039" s="6">
        <f t="shared" si="237"/>
        <v>1</v>
      </c>
      <c r="AO1039" t="str">
        <f>VLOOKUP(BD_PONDERACIONES[[#This Row],[Comuna]],Tabla3[#All],2,0)</f>
        <v>Florida</v>
      </c>
    </row>
    <row r="1040" spans="1:41" x14ac:dyDescent="0.35">
      <c r="A1040" t="s">
        <v>5498</v>
      </c>
      <c r="B1040" t="s">
        <v>5499</v>
      </c>
      <c r="C1040" t="s">
        <v>5500</v>
      </c>
      <c r="D1040" s="5">
        <v>44664</v>
      </c>
      <c r="E1040" s="5">
        <v>44626</v>
      </c>
      <c r="F1040" t="s">
        <v>753</v>
      </c>
      <c r="G1040" t="s">
        <v>5501</v>
      </c>
      <c r="H1040" t="s">
        <v>3783</v>
      </c>
      <c r="J1040" t="s">
        <v>756</v>
      </c>
      <c r="K1040" t="s">
        <v>756</v>
      </c>
      <c r="L1040" t="s">
        <v>773</v>
      </c>
      <c r="M1040" t="s">
        <v>773</v>
      </c>
      <c r="N1040" t="s">
        <v>756</v>
      </c>
      <c r="O1040" t="s">
        <v>756</v>
      </c>
      <c r="P1040" t="s">
        <v>758</v>
      </c>
      <c r="Q1040" t="s">
        <v>759</v>
      </c>
      <c r="R1040" t="s">
        <v>759</v>
      </c>
      <c r="S1040" t="s">
        <v>757</v>
      </c>
      <c r="T1040" t="s">
        <v>757</v>
      </c>
      <c r="U1040" t="s">
        <v>757</v>
      </c>
      <c r="V1040" t="s">
        <v>756</v>
      </c>
      <c r="W1040" t="s">
        <v>756</v>
      </c>
      <c r="X1040" t="s">
        <v>885</v>
      </c>
      <c r="Y1040" t="str">
        <f t="shared" si="224"/>
        <v>marzo</v>
      </c>
      <c r="Z1040">
        <f>YEAR(BD_PONDERACIONES[[#This Row],[Fecha Ejecución del Ticket]])</f>
        <v>2022</v>
      </c>
      <c r="AA1040" t="str">
        <f t="shared" si="225"/>
        <v>abril</v>
      </c>
      <c r="AB1040">
        <f>YEAR(BD_PONDERACIONES[[#This Row],[Fecha de Inspección]])</f>
        <v>2022</v>
      </c>
      <c r="AC1040">
        <f t="shared" si="226"/>
        <v>0.5</v>
      </c>
      <c r="AD1040">
        <f t="shared" si="227"/>
        <v>0.5</v>
      </c>
      <c r="AE1040">
        <f t="shared" si="228"/>
        <v>0</v>
      </c>
      <c r="AF1040">
        <f t="shared" si="229"/>
        <v>0</v>
      </c>
      <c r="AG1040">
        <f t="shared" si="230"/>
        <v>0.5</v>
      </c>
      <c r="AH1040">
        <f t="shared" si="231"/>
        <v>0.5</v>
      </c>
      <c r="AI1040">
        <f t="shared" si="232"/>
        <v>0.25</v>
      </c>
      <c r="AJ1040">
        <f t="shared" si="233"/>
        <v>0.25</v>
      </c>
      <c r="AK1040">
        <f t="shared" si="234"/>
        <v>0.5</v>
      </c>
      <c r="AL1040">
        <f t="shared" si="235"/>
        <v>0.5</v>
      </c>
      <c r="AM1040">
        <f t="shared" si="236"/>
        <v>0.5</v>
      </c>
      <c r="AN1040" s="6">
        <f t="shared" si="237"/>
        <v>0.7</v>
      </c>
      <c r="AO1040" t="str">
        <f>VLOOKUP(BD_PONDERACIONES[[#This Row],[Comuna]],Tabla3[#All],2,0)</f>
        <v>Florida</v>
      </c>
    </row>
    <row r="1041" spans="1:41" x14ac:dyDescent="0.35">
      <c r="A1041" t="s">
        <v>5502</v>
      </c>
      <c r="B1041" t="s">
        <v>5503</v>
      </c>
      <c r="C1041" t="s">
        <v>5504</v>
      </c>
      <c r="D1041" s="5">
        <v>44664</v>
      </c>
      <c r="E1041" s="5">
        <v>44627</v>
      </c>
      <c r="F1041" t="s">
        <v>753</v>
      </c>
      <c r="G1041" t="s">
        <v>5505</v>
      </c>
      <c r="H1041" t="s">
        <v>3783</v>
      </c>
      <c r="J1041" t="s">
        <v>756</v>
      </c>
      <c r="K1041" t="s">
        <v>756</v>
      </c>
      <c r="L1041" t="s">
        <v>757</v>
      </c>
      <c r="M1041" t="s">
        <v>757</v>
      </c>
      <c r="N1041" t="s">
        <v>756</v>
      </c>
      <c r="O1041" t="s">
        <v>756</v>
      </c>
      <c r="P1041" t="s">
        <v>758</v>
      </c>
      <c r="Q1041" t="s">
        <v>759</v>
      </c>
      <c r="R1041" t="s">
        <v>759</v>
      </c>
      <c r="S1041" t="s">
        <v>757</v>
      </c>
      <c r="T1041" t="s">
        <v>757</v>
      </c>
      <c r="U1041" t="s">
        <v>757</v>
      </c>
      <c r="V1041" t="s">
        <v>756</v>
      </c>
      <c r="W1041" t="s">
        <v>773</v>
      </c>
      <c r="X1041" t="s">
        <v>5506</v>
      </c>
      <c r="Y1041" t="str">
        <f t="shared" si="224"/>
        <v>marzo</v>
      </c>
      <c r="Z1041">
        <f>YEAR(BD_PONDERACIONES[[#This Row],[Fecha Ejecución del Ticket]])</f>
        <v>2022</v>
      </c>
      <c r="AA1041" t="str">
        <f t="shared" si="225"/>
        <v>abril</v>
      </c>
      <c r="AB1041">
        <f>YEAR(BD_PONDERACIONES[[#This Row],[Fecha de Inspección]])</f>
        <v>2022</v>
      </c>
      <c r="AC1041">
        <f t="shared" si="226"/>
        <v>0.5</v>
      </c>
      <c r="AD1041">
        <f t="shared" si="227"/>
        <v>0.5</v>
      </c>
      <c r="AE1041">
        <f t="shared" si="228"/>
        <v>0.5</v>
      </c>
      <c r="AF1041">
        <f t="shared" si="229"/>
        <v>0.5</v>
      </c>
      <c r="AG1041">
        <f t="shared" si="230"/>
        <v>0.5</v>
      </c>
      <c r="AH1041">
        <f t="shared" si="231"/>
        <v>0.5</v>
      </c>
      <c r="AI1041">
        <f t="shared" si="232"/>
        <v>0.25</v>
      </c>
      <c r="AJ1041">
        <f t="shared" si="233"/>
        <v>0.25</v>
      </c>
      <c r="AK1041">
        <f t="shared" si="234"/>
        <v>0.5</v>
      </c>
      <c r="AL1041">
        <f t="shared" si="235"/>
        <v>0.5</v>
      </c>
      <c r="AM1041">
        <f t="shared" si="236"/>
        <v>0</v>
      </c>
      <c r="AN1041" s="6">
        <f t="shared" si="237"/>
        <v>0.9</v>
      </c>
      <c r="AO1041" t="str">
        <f>VLOOKUP(BD_PONDERACIONES[[#This Row],[Comuna]],Tabla3[#All],2,0)</f>
        <v>Florida</v>
      </c>
    </row>
    <row r="1042" spans="1:41" x14ac:dyDescent="0.35">
      <c r="A1042" t="s">
        <v>5507</v>
      </c>
      <c r="B1042" t="s">
        <v>5508</v>
      </c>
      <c r="C1042" t="s">
        <v>5509</v>
      </c>
      <c r="D1042" s="5">
        <v>44664</v>
      </c>
      <c r="E1042" s="5">
        <v>44624</v>
      </c>
      <c r="F1042" t="s">
        <v>753</v>
      </c>
      <c r="G1042" t="s">
        <v>5510</v>
      </c>
      <c r="H1042" t="s">
        <v>3783</v>
      </c>
      <c r="J1042" t="s">
        <v>756</v>
      </c>
      <c r="K1042" t="s">
        <v>756</v>
      </c>
      <c r="L1042" t="s">
        <v>757</v>
      </c>
      <c r="M1042" t="s">
        <v>757</v>
      </c>
      <c r="N1042" t="s">
        <v>756</v>
      </c>
      <c r="O1042" t="s">
        <v>756</v>
      </c>
      <c r="P1042" t="s">
        <v>758</v>
      </c>
      <c r="Q1042" t="s">
        <v>759</v>
      </c>
      <c r="R1042" t="s">
        <v>759</v>
      </c>
      <c r="S1042" t="s">
        <v>757</v>
      </c>
      <c r="T1042" t="s">
        <v>757</v>
      </c>
      <c r="U1042" t="s">
        <v>757</v>
      </c>
      <c r="V1042" t="s">
        <v>756</v>
      </c>
      <c r="W1042" t="s">
        <v>768</v>
      </c>
      <c r="X1042" t="s">
        <v>885</v>
      </c>
      <c r="Y1042" t="str">
        <f t="shared" si="224"/>
        <v>marzo</v>
      </c>
      <c r="Z1042">
        <f>YEAR(BD_PONDERACIONES[[#This Row],[Fecha Ejecución del Ticket]])</f>
        <v>2022</v>
      </c>
      <c r="AA1042" t="str">
        <f t="shared" si="225"/>
        <v>abril</v>
      </c>
      <c r="AB1042">
        <f>YEAR(BD_PONDERACIONES[[#This Row],[Fecha de Inspección]])</f>
        <v>2022</v>
      </c>
      <c r="AC1042">
        <f t="shared" si="226"/>
        <v>0.5</v>
      </c>
      <c r="AD1042">
        <f t="shared" si="227"/>
        <v>0.5</v>
      </c>
      <c r="AE1042">
        <f t="shared" si="228"/>
        <v>0.5</v>
      </c>
      <c r="AF1042">
        <f t="shared" si="229"/>
        <v>0.5</v>
      </c>
      <c r="AG1042">
        <f t="shared" si="230"/>
        <v>0.5</v>
      </c>
      <c r="AH1042">
        <f t="shared" si="231"/>
        <v>0.5</v>
      </c>
      <c r="AI1042">
        <f t="shared" si="232"/>
        <v>0.25</v>
      </c>
      <c r="AJ1042">
        <f t="shared" si="233"/>
        <v>0.25</v>
      </c>
      <c r="AK1042">
        <f t="shared" si="234"/>
        <v>0.5</v>
      </c>
      <c r="AL1042">
        <f t="shared" si="235"/>
        <v>0.5</v>
      </c>
      <c r="AM1042">
        <f t="shared" si="236"/>
        <v>0.17499999999999999</v>
      </c>
      <c r="AN1042" s="6">
        <f t="shared" si="237"/>
        <v>0.93500000000000005</v>
      </c>
      <c r="AO1042" t="str">
        <f>VLOOKUP(BD_PONDERACIONES[[#This Row],[Comuna]],Tabla3[#All],2,0)</f>
        <v>Florida</v>
      </c>
    </row>
    <row r="1043" spans="1:41" x14ac:dyDescent="0.35">
      <c r="A1043" t="s">
        <v>5511</v>
      </c>
      <c r="B1043" t="s">
        <v>5512</v>
      </c>
      <c r="C1043" t="s">
        <v>5513</v>
      </c>
      <c r="D1043" s="5">
        <v>44664</v>
      </c>
      <c r="E1043" s="5">
        <v>44628</v>
      </c>
      <c r="F1043" t="s">
        <v>753</v>
      </c>
      <c r="G1043" t="s">
        <v>5514</v>
      </c>
      <c r="H1043" t="s">
        <v>3783</v>
      </c>
      <c r="J1043" t="s">
        <v>756</v>
      </c>
      <c r="K1043" t="s">
        <v>756</v>
      </c>
      <c r="L1043" t="s">
        <v>768</v>
      </c>
      <c r="M1043" t="s">
        <v>768</v>
      </c>
      <c r="N1043" t="s">
        <v>756</v>
      </c>
      <c r="O1043" t="s">
        <v>756</v>
      </c>
      <c r="P1043" t="s">
        <v>765</v>
      </c>
      <c r="Q1043" t="s">
        <v>759</v>
      </c>
      <c r="R1043" t="s">
        <v>759</v>
      </c>
      <c r="S1043" t="s">
        <v>756</v>
      </c>
      <c r="T1043" t="s">
        <v>756</v>
      </c>
      <c r="U1043" t="s">
        <v>756</v>
      </c>
      <c r="V1043" t="s">
        <v>756</v>
      </c>
      <c r="W1043" t="s">
        <v>756</v>
      </c>
      <c r="X1043" t="s">
        <v>5515</v>
      </c>
      <c r="Y1043" t="str">
        <f t="shared" si="224"/>
        <v>marzo</v>
      </c>
      <c r="Z1043">
        <f>YEAR(BD_PONDERACIONES[[#This Row],[Fecha Ejecución del Ticket]])</f>
        <v>2022</v>
      </c>
      <c r="AA1043" t="str">
        <f t="shared" si="225"/>
        <v>abril</v>
      </c>
      <c r="AB1043">
        <f>YEAR(BD_PONDERACIONES[[#This Row],[Fecha de Inspección]])</f>
        <v>2022</v>
      </c>
      <c r="AC1043">
        <f t="shared" si="226"/>
        <v>0.5</v>
      </c>
      <c r="AD1043">
        <f t="shared" si="227"/>
        <v>0.5</v>
      </c>
      <c r="AE1043">
        <f t="shared" si="228"/>
        <v>0</v>
      </c>
      <c r="AF1043">
        <f t="shared" si="229"/>
        <v>0</v>
      </c>
      <c r="AG1043">
        <f t="shared" si="230"/>
        <v>0.5</v>
      </c>
      <c r="AH1043">
        <f t="shared" si="231"/>
        <v>0.5</v>
      </c>
      <c r="AI1043">
        <f t="shared" si="232"/>
        <v>0.25</v>
      </c>
      <c r="AJ1043">
        <f t="shared" si="233"/>
        <v>0.25</v>
      </c>
      <c r="AK1043">
        <f t="shared" si="234"/>
        <v>0.5</v>
      </c>
      <c r="AL1043">
        <f t="shared" si="235"/>
        <v>0.5</v>
      </c>
      <c r="AM1043">
        <f t="shared" si="236"/>
        <v>0.5</v>
      </c>
      <c r="AN1043" s="6">
        <f t="shared" si="237"/>
        <v>0.7</v>
      </c>
      <c r="AO1043" t="str">
        <f>VLOOKUP(BD_PONDERACIONES[[#This Row],[Comuna]],Tabla3[#All],2,0)</f>
        <v>Florida</v>
      </c>
    </row>
    <row r="1044" spans="1:41" x14ac:dyDescent="0.35">
      <c r="A1044" t="s">
        <v>5516</v>
      </c>
      <c r="B1044" t="s">
        <v>5517</v>
      </c>
      <c r="C1044" t="s">
        <v>5518</v>
      </c>
      <c r="D1044" s="5">
        <v>44664</v>
      </c>
      <c r="E1044" s="5">
        <v>44629</v>
      </c>
      <c r="F1044" t="s">
        <v>753</v>
      </c>
      <c r="G1044" t="s">
        <v>5519</v>
      </c>
      <c r="H1044" t="s">
        <v>3783</v>
      </c>
      <c r="J1044" t="s">
        <v>756</v>
      </c>
      <c r="K1044" t="s">
        <v>756</v>
      </c>
      <c r="L1044" t="s">
        <v>757</v>
      </c>
      <c r="M1044" t="s">
        <v>757</v>
      </c>
      <c r="N1044" t="s">
        <v>756</v>
      </c>
      <c r="O1044" t="s">
        <v>756</v>
      </c>
      <c r="P1044" t="s">
        <v>765</v>
      </c>
      <c r="Q1044" t="s">
        <v>759</v>
      </c>
      <c r="R1044" t="s">
        <v>759</v>
      </c>
      <c r="S1044" t="s">
        <v>757</v>
      </c>
      <c r="T1044" t="s">
        <v>757</v>
      </c>
      <c r="U1044" t="s">
        <v>756</v>
      </c>
      <c r="V1044" t="s">
        <v>773</v>
      </c>
      <c r="W1044" t="s">
        <v>773</v>
      </c>
      <c r="X1044" t="s">
        <v>830</v>
      </c>
      <c r="Y1044" t="str">
        <f t="shared" si="224"/>
        <v>marzo</v>
      </c>
      <c r="Z1044">
        <f>YEAR(BD_PONDERACIONES[[#This Row],[Fecha Ejecución del Ticket]])</f>
        <v>2022</v>
      </c>
      <c r="AA1044" t="str">
        <f t="shared" si="225"/>
        <v>abril</v>
      </c>
      <c r="AB1044">
        <f>YEAR(BD_PONDERACIONES[[#This Row],[Fecha de Inspección]])</f>
        <v>2022</v>
      </c>
      <c r="AC1044">
        <f t="shared" si="226"/>
        <v>0.5</v>
      </c>
      <c r="AD1044">
        <f t="shared" si="227"/>
        <v>0.5</v>
      </c>
      <c r="AE1044">
        <f t="shared" si="228"/>
        <v>0.5</v>
      </c>
      <c r="AF1044">
        <f t="shared" si="229"/>
        <v>0.5</v>
      </c>
      <c r="AG1044">
        <f t="shared" si="230"/>
        <v>0.5</v>
      </c>
      <c r="AH1044">
        <f t="shared" si="231"/>
        <v>0.5</v>
      </c>
      <c r="AI1044">
        <f t="shared" si="232"/>
        <v>0.25</v>
      </c>
      <c r="AJ1044">
        <f t="shared" si="233"/>
        <v>0.25</v>
      </c>
      <c r="AK1044">
        <f t="shared" si="234"/>
        <v>0.5</v>
      </c>
      <c r="AL1044">
        <f t="shared" si="235"/>
        <v>0</v>
      </c>
      <c r="AM1044">
        <f t="shared" si="236"/>
        <v>0</v>
      </c>
      <c r="AN1044" s="6">
        <f t="shared" si="237"/>
        <v>0.8</v>
      </c>
      <c r="AO1044" t="str">
        <f>VLOOKUP(BD_PONDERACIONES[[#This Row],[Comuna]],Tabla3[#All],2,0)</f>
        <v>Florida</v>
      </c>
    </row>
    <row r="1045" spans="1:41" x14ac:dyDescent="0.35">
      <c r="A1045" t="s">
        <v>5520</v>
      </c>
      <c r="B1045" t="s">
        <v>5521</v>
      </c>
      <c r="C1045" t="s">
        <v>5522</v>
      </c>
      <c r="D1045" s="5">
        <v>44664</v>
      </c>
      <c r="E1045" s="5">
        <v>44629</v>
      </c>
      <c r="F1045" t="s">
        <v>753</v>
      </c>
      <c r="G1045" t="s">
        <v>5523</v>
      </c>
      <c r="H1045" t="s">
        <v>3783</v>
      </c>
      <c r="J1045" t="s">
        <v>756</v>
      </c>
      <c r="K1045" t="s">
        <v>756</v>
      </c>
      <c r="L1045" t="s">
        <v>757</v>
      </c>
      <c r="M1045" t="s">
        <v>757</v>
      </c>
      <c r="N1045" t="s">
        <v>756</v>
      </c>
      <c r="O1045" t="s">
        <v>756</v>
      </c>
      <c r="P1045" t="s">
        <v>758</v>
      </c>
      <c r="Q1045" t="s">
        <v>759</v>
      </c>
      <c r="R1045" t="s">
        <v>759</v>
      </c>
      <c r="S1045" t="s">
        <v>757</v>
      </c>
      <c r="T1045" t="s">
        <v>757</v>
      </c>
      <c r="U1045" t="s">
        <v>757</v>
      </c>
      <c r="V1045" t="s">
        <v>773</v>
      </c>
      <c r="W1045" t="s">
        <v>773</v>
      </c>
      <c r="X1045" t="s">
        <v>5524</v>
      </c>
      <c r="Y1045" t="str">
        <f t="shared" si="224"/>
        <v>marzo</v>
      </c>
      <c r="Z1045">
        <f>YEAR(BD_PONDERACIONES[[#This Row],[Fecha Ejecución del Ticket]])</f>
        <v>2022</v>
      </c>
      <c r="AA1045" t="str">
        <f t="shared" si="225"/>
        <v>abril</v>
      </c>
      <c r="AB1045">
        <f>YEAR(BD_PONDERACIONES[[#This Row],[Fecha de Inspección]])</f>
        <v>2022</v>
      </c>
      <c r="AC1045">
        <f t="shared" si="226"/>
        <v>0.5</v>
      </c>
      <c r="AD1045">
        <f t="shared" si="227"/>
        <v>0.5</v>
      </c>
      <c r="AE1045">
        <f t="shared" si="228"/>
        <v>0.5</v>
      </c>
      <c r="AF1045">
        <f t="shared" si="229"/>
        <v>0.5</v>
      </c>
      <c r="AG1045">
        <f t="shared" si="230"/>
        <v>0.5</v>
      </c>
      <c r="AH1045">
        <f t="shared" si="231"/>
        <v>0.5</v>
      </c>
      <c r="AI1045">
        <f t="shared" si="232"/>
        <v>0.25</v>
      </c>
      <c r="AJ1045">
        <f t="shared" si="233"/>
        <v>0.25</v>
      </c>
      <c r="AK1045">
        <f t="shared" si="234"/>
        <v>0.5</v>
      </c>
      <c r="AL1045">
        <f t="shared" si="235"/>
        <v>0</v>
      </c>
      <c r="AM1045">
        <f t="shared" si="236"/>
        <v>0</v>
      </c>
      <c r="AN1045" s="6">
        <f t="shared" si="237"/>
        <v>0.8</v>
      </c>
      <c r="AO1045" t="str">
        <f>VLOOKUP(BD_PONDERACIONES[[#This Row],[Comuna]],Tabla3[#All],2,0)</f>
        <v>Florida</v>
      </c>
    </row>
    <row r="1046" spans="1:41" x14ac:dyDescent="0.35">
      <c r="A1046" t="s">
        <v>5525</v>
      </c>
      <c r="B1046" t="s">
        <v>5526</v>
      </c>
      <c r="C1046" t="s">
        <v>5527</v>
      </c>
      <c r="D1046" s="5">
        <v>44664</v>
      </c>
      <c r="E1046" s="5">
        <v>44631</v>
      </c>
      <c r="F1046" t="s">
        <v>753</v>
      </c>
      <c r="G1046" t="s">
        <v>5528</v>
      </c>
      <c r="H1046" t="s">
        <v>3783</v>
      </c>
      <c r="J1046" t="s">
        <v>756</v>
      </c>
      <c r="K1046" t="s">
        <v>756</v>
      </c>
      <c r="L1046" t="s">
        <v>757</v>
      </c>
      <c r="M1046" t="s">
        <v>757</v>
      </c>
      <c r="N1046" t="s">
        <v>756</v>
      </c>
      <c r="O1046" t="s">
        <v>756</v>
      </c>
      <c r="P1046" t="s">
        <v>758</v>
      </c>
      <c r="Q1046" t="s">
        <v>759</v>
      </c>
      <c r="R1046" t="s">
        <v>759</v>
      </c>
      <c r="S1046" t="s">
        <v>757</v>
      </c>
      <c r="T1046" t="s">
        <v>757</v>
      </c>
      <c r="U1046" t="s">
        <v>757</v>
      </c>
      <c r="V1046" t="s">
        <v>756</v>
      </c>
      <c r="W1046" t="s">
        <v>756</v>
      </c>
      <c r="X1046" t="s">
        <v>5529</v>
      </c>
      <c r="Y1046" t="str">
        <f t="shared" si="224"/>
        <v>marzo</v>
      </c>
      <c r="Z1046">
        <f>YEAR(BD_PONDERACIONES[[#This Row],[Fecha Ejecución del Ticket]])</f>
        <v>2022</v>
      </c>
      <c r="AA1046" t="str">
        <f t="shared" si="225"/>
        <v>abril</v>
      </c>
      <c r="AB1046">
        <f>YEAR(BD_PONDERACIONES[[#This Row],[Fecha de Inspección]])</f>
        <v>2022</v>
      </c>
      <c r="AC1046">
        <f t="shared" si="226"/>
        <v>0.5</v>
      </c>
      <c r="AD1046">
        <f t="shared" si="227"/>
        <v>0.5</v>
      </c>
      <c r="AE1046">
        <f t="shared" si="228"/>
        <v>0.5</v>
      </c>
      <c r="AF1046">
        <f t="shared" si="229"/>
        <v>0.5</v>
      </c>
      <c r="AG1046">
        <f t="shared" si="230"/>
        <v>0.5</v>
      </c>
      <c r="AH1046">
        <f t="shared" si="231"/>
        <v>0.5</v>
      </c>
      <c r="AI1046">
        <f t="shared" si="232"/>
        <v>0.25</v>
      </c>
      <c r="AJ1046">
        <f t="shared" si="233"/>
        <v>0.25</v>
      </c>
      <c r="AK1046">
        <f t="shared" si="234"/>
        <v>0.5</v>
      </c>
      <c r="AL1046">
        <f t="shared" si="235"/>
        <v>0.5</v>
      </c>
      <c r="AM1046">
        <f t="shared" si="236"/>
        <v>0.5</v>
      </c>
      <c r="AN1046" s="6">
        <f t="shared" si="237"/>
        <v>1</v>
      </c>
      <c r="AO1046" t="str">
        <f>VLOOKUP(BD_PONDERACIONES[[#This Row],[Comuna]],Tabla3[#All],2,0)</f>
        <v>Florida</v>
      </c>
    </row>
    <row r="1047" spans="1:41" x14ac:dyDescent="0.35">
      <c r="A1047" t="s">
        <v>5530</v>
      </c>
      <c r="B1047" t="s">
        <v>5531</v>
      </c>
      <c r="C1047" t="s">
        <v>5532</v>
      </c>
      <c r="D1047" s="5">
        <v>44664</v>
      </c>
      <c r="E1047" s="5">
        <v>44631</v>
      </c>
      <c r="F1047" t="s">
        <v>753</v>
      </c>
      <c r="G1047" t="s">
        <v>5533</v>
      </c>
      <c r="H1047" t="s">
        <v>3783</v>
      </c>
      <c r="J1047" t="s">
        <v>756</v>
      </c>
      <c r="K1047" t="s">
        <v>756</v>
      </c>
      <c r="L1047" t="s">
        <v>757</v>
      </c>
      <c r="M1047" t="s">
        <v>757</v>
      </c>
      <c r="N1047" t="s">
        <v>756</v>
      </c>
      <c r="O1047" t="s">
        <v>756</v>
      </c>
      <c r="P1047" t="s">
        <v>758</v>
      </c>
      <c r="Q1047" t="s">
        <v>759</v>
      </c>
      <c r="R1047" t="s">
        <v>759</v>
      </c>
      <c r="S1047" t="s">
        <v>757</v>
      </c>
      <c r="T1047" t="s">
        <v>757</v>
      </c>
      <c r="U1047" t="s">
        <v>757</v>
      </c>
      <c r="V1047" t="s">
        <v>756</v>
      </c>
      <c r="W1047" t="s">
        <v>756</v>
      </c>
      <c r="X1047" t="s">
        <v>5534</v>
      </c>
      <c r="Y1047" t="str">
        <f t="shared" si="224"/>
        <v>marzo</v>
      </c>
      <c r="Z1047">
        <f>YEAR(BD_PONDERACIONES[[#This Row],[Fecha Ejecución del Ticket]])</f>
        <v>2022</v>
      </c>
      <c r="AA1047" t="str">
        <f t="shared" si="225"/>
        <v>abril</v>
      </c>
      <c r="AB1047">
        <f>YEAR(BD_PONDERACIONES[[#This Row],[Fecha de Inspección]])</f>
        <v>2022</v>
      </c>
      <c r="AC1047">
        <f t="shared" si="226"/>
        <v>0.5</v>
      </c>
      <c r="AD1047">
        <f t="shared" si="227"/>
        <v>0.5</v>
      </c>
      <c r="AE1047">
        <f t="shared" si="228"/>
        <v>0.5</v>
      </c>
      <c r="AF1047">
        <f t="shared" si="229"/>
        <v>0.5</v>
      </c>
      <c r="AG1047">
        <f t="shared" si="230"/>
        <v>0.5</v>
      </c>
      <c r="AH1047">
        <f t="shared" si="231"/>
        <v>0.5</v>
      </c>
      <c r="AI1047">
        <f t="shared" si="232"/>
        <v>0.25</v>
      </c>
      <c r="AJ1047">
        <f t="shared" si="233"/>
        <v>0.25</v>
      </c>
      <c r="AK1047">
        <f t="shared" si="234"/>
        <v>0.5</v>
      </c>
      <c r="AL1047">
        <f t="shared" si="235"/>
        <v>0.5</v>
      </c>
      <c r="AM1047">
        <f t="shared" si="236"/>
        <v>0.5</v>
      </c>
      <c r="AN1047" s="6">
        <f t="shared" si="237"/>
        <v>1</v>
      </c>
      <c r="AO1047" t="str">
        <f>VLOOKUP(BD_PONDERACIONES[[#This Row],[Comuna]],Tabla3[#All],2,0)</f>
        <v>Florida</v>
      </c>
    </row>
    <row r="1048" spans="1:41" x14ac:dyDescent="0.35">
      <c r="A1048" t="s">
        <v>5535</v>
      </c>
      <c r="B1048" t="s">
        <v>5536</v>
      </c>
      <c r="C1048" t="s">
        <v>5537</v>
      </c>
      <c r="D1048" s="5">
        <v>44664</v>
      </c>
      <c r="E1048" s="5">
        <v>44624</v>
      </c>
      <c r="F1048" t="s">
        <v>753</v>
      </c>
      <c r="G1048" t="s">
        <v>5538</v>
      </c>
      <c r="H1048" t="s">
        <v>3783</v>
      </c>
      <c r="J1048" t="s">
        <v>756</v>
      </c>
      <c r="K1048" t="s">
        <v>756</v>
      </c>
      <c r="L1048" t="s">
        <v>757</v>
      </c>
      <c r="M1048" t="s">
        <v>757</v>
      </c>
      <c r="N1048" t="s">
        <v>756</v>
      </c>
      <c r="O1048" t="s">
        <v>756</v>
      </c>
      <c r="P1048" t="s">
        <v>758</v>
      </c>
      <c r="Q1048" t="s">
        <v>759</v>
      </c>
      <c r="R1048" t="s">
        <v>759</v>
      </c>
      <c r="S1048" t="s">
        <v>757</v>
      </c>
      <c r="T1048" t="s">
        <v>757</v>
      </c>
      <c r="U1048" t="s">
        <v>757</v>
      </c>
      <c r="V1048" t="s">
        <v>756</v>
      </c>
      <c r="W1048" t="s">
        <v>756</v>
      </c>
      <c r="X1048" t="s">
        <v>1041</v>
      </c>
      <c r="Y1048" t="str">
        <f t="shared" si="224"/>
        <v>marzo</v>
      </c>
      <c r="Z1048">
        <f>YEAR(BD_PONDERACIONES[[#This Row],[Fecha Ejecución del Ticket]])</f>
        <v>2022</v>
      </c>
      <c r="AA1048" t="str">
        <f t="shared" si="225"/>
        <v>abril</v>
      </c>
      <c r="AB1048">
        <f>YEAR(BD_PONDERACIONES[[#This Row],[Fecha de Inspección]])</f>
        <v>2022</v>
      </c>
      <c r="AC1048">
        <f t="shared" si="226"/>
        <v>0.5</v>
      </c>
      <c r="AD1048">
        <f t="shared" si="227"/>
        <v>0.5</v>
      </c>
      <c r="AE1048">
        <f t="shared" si="228"/>
        <v>0.5</v>
      </c>
      <c r="AF1048">
        <f t="shared" si="229"/>
        <v>0.5</v>
      </c>
      <c r="AG1048">
        <f t="shared" si="230"/>
        <v>0.5</v>
      </c>
      <c r="AH1048">
        <f t="shared" si="231"/>
        <v>0.5</v>
      </c>
      <c r="AI1048">
        <f t="shared" si="232"/>
        <v>0.25</v>
      </c>
      <c r="AJ1048">
        <f t="shared" si="233"/>
        <v>0.25</v>
      </c>
      <c r="AK1048">
        <f t="shared" si="234"/>
        <v>0.5</v>
      </c>
      <c r="AL1048">
        <f t="shared" si="235"/>
        <v>0.5</v>
      </c>
      <c r="AM1048">
        <f t="shared" si="236"/>
        <v>0.5</v>
      </c>
      <c r="AN1048" s="6">
        <f t="shared" si="237"/>
        <v>1</v>
      </c>
      <c r="AO1048" t="str">
        <f>VLOOKUP(BD_PONDERACIONES[[#This Row],[Comuna]],Tabla3[#All],2,0)</f>
        <v>Florida</v>
      </c>
    </row>
    <row r="1049" spans="1:41" x14ac:dyDescent="0.35">
      <c r="A1049" t="s">
        <v>5322</v>
      </c>
      <c r="B1049" t="s">
        <v>5323</v>
      </c>
      <c r="C1049" t="s">
        <v>5324</v>
      </c>
      <c r="D1049" s="5">
        <v>44665</v>
      </c>
      <c r="E1049" s="5">
        <v>44648</v>
      </c>
      <c r="F1049" t="s">
        <v>763</v>
      </c>
      <c r="G1049" t="s">
        <v>5325</v>
      </c>
      <c r="H1049" t="s">
        <v>3783</v>
      </c>
      <c r="J1049" t="s">
        <v>756</v>
      </c>
      <c r="K1049" t="s">
        <v>756</v>
      </c>
      <c r="L1049" t="s">
        <v>757</v>
      </c>
      <c r="M1049" t="s">
        <v>757</v>
      </c>
      <c r="N1049" t="s">
        <v>756</v>
      </c>
      <c r="O1049" t="s">
        <v>756</v>
      </c>
      <c r="P1049" t="s">
        <v>758</v>
      </c>
      <c r="Q1049" t="s">
        <v>759</v>
      </c>
      <c r="R1049" t="s">
        <v>759</v>
      </c>
      <c r="S1049" t="s">
        <v>757</v>
      </c>
      <c r="T1049" t="s">
        <v>757</v>
      </c>
      <c r="U1049" t="s">
        <v>757</v>
      </c>
      <c r="V1049" t="s">
        <v>756</v>
      </c>
      <c r="W1049" t="s">
        <v>756</v>
      </c>
      <c r="X1049" t="s">
        <v>5326</v>
      </c>
      <c r="Y1049" t="str">
        <f t="shared" si="224"/>
        <v>marzo</v>
      </c>
      <c r="Z1049">
        <f>YEAR(BD_PONDERACIONES[[#This Row],[Fecha Ejecución del Ticket]])</f>
        <v>2022</v>
      </c>
      <c r="AA1049" t="str">
        <f t="shared" si="225"/>
        <v>abril</v>
      </c>
      <c r="AB1049">
        <f>YEAR(BD_PONDERACIONES[[#This Row],[Fecha de Inspección]])</f>
        <v>2022</v>
      </c>
      <c r="AC1049">
        <f t="shared" si="226"/>
        <v>0.5</v>
      </c>
      <c r="AD1049">
        <f t="shared" si="227"/>
        <v>0.5</v>
      </c>
      <c r="AE1049">
        <f t="shared" si="228"/>
        <v>0.5</v>
      </c>
      <c r="AF1049">
        <f t="shared" si="229"/>
        <v>0.5</v>
      </c>
      <c r="AG1049">
        <f t="shared" si="230"/>
        <v>0.5</v>
      </c>
      <c r="AH1049">
        <f t="shared" si="231"/>
        <v>0.5</v>
      </c>
      <c r="AI1049">
        <f t="shared" si="232"/>
        <v>0.25</v>
      </c>
      <c r="AJ1049">
        <f t="shared" si="233"/>
        <v>0.25</v>
      </c>
      <c r="AK1049">
        <f t="shared" si="234"/>
        <v>0.5</v>
      </c>
      <c r="AL1049">
        <f t="shared" si="235"/>
        <v>0.5</v>
      </c>
      <c r="AM1049">
        <f t="shared" si="236"/>
        <v>0.5</v>
      </c>
      <c r="AN1049" s="6">
        <f t="shared" si="237"/>
        <v>1</v>
      </c>
      <c r="AO1049" t="str">
        <f>VLOOKUP(BD_PONDERACIONES[[#This Row],[Comuna]],Tabla3[#All],2,0)</f>
        <v>Florida</v>
      </c>
    </row>
    <row r="1050" spans="1:41" x14ac:dyDescent="0.35">
      <c r="A1050" t="s">
        <v>5327</v>
      </c>
      <c r="B1050" t="s">
        <v>5328</v>
      </c>
      <c r="C1050" t="s">
        <v>5329</v>
      </c>
      <c r="D1050" s="5">
        <v>44665</v>
      </c>
      <c r="E1050" s="5">
        <v>44647</v>
      </c>
      <c r="F1050" t="s">
        <v>763</v>
      </c>
      <c r="G1050" t="s">
        <v>5330</v>
      </c>
      <c r="H1050" t="s">
        <v>3783</v>
      </c>
      <c r="J1050" t="s">
        <v>756</v>
      </c>
      <c r="K1050" t="s">
        <v>756</v>
      </c>
      <c r="L1050" t="s">
        <v>757</v>
      </c>
      <c r="M1050" t="s">
        <v>757</v>
      </c>
      <c r="N1050" t="s">
        <v>756</v>
      </c>
      <c r="O1050" t="s">
        <v>756</v>
      </c>
      <c r="P1050" t="s">
        <v>765</v>
      </c>
      <c r="Q1050" t="s">
        <v>5331</v>
      </c>
      <c r="R1050" t="s">
        <v>5332</v>
      </c>
      <c r="S1050" t="s">
        <v>756</v>
      </c>
      <c r="T1050" t="s">
        <v>756</v>
      </c>
      <c r="U1050" t="s">
        <v>756</v>
      </c>
      <c r="V1050" t="s">
        <v>756</v>
      </c>
      <c r="W1050" t="s">
        <v>773</v>
      </c>
      <c r="X1050" t="s">
        <v>5333</v>
      </c>
      <c r="Y1050" t="str">
        <f t="shared" si="224"/>
        <v>marzo</v>
      </c>
      <c r="Z1050">
        <f>YEAR(BD_PONDERACIONES[[#This Row],[Fecha Ejecución del Ticket]])</f>
        <v>2022</v>
      </c>
      <c r="AA1050" t="str">
        <f t="shared" si="225"/>
        <v>abril</v>
      </c>
      <c r="AB1050">
        <f>YEAR(BD_PONDERACIONES[[#This Row],[Fecha de Inspección]])</f>
        <v>2022</v>
      </c>
      <c r="AC1050">
        <f t="shared" si="226"/>
        <v>0.5</v>
      </c>
      <c r="AD1050">
        <f t="shared" si="227"/>
        <v>0.5</v>
      </c>
      <c r="AE1050">
        <f t="shared" si="228"/>
        <v>0.5</v>
      </c>
      <c r="AF1050">
        <f t="shared" si="229"/>
        <v>0.5</v>
      </c>
      <c r="AG1050">
        <f t="shared" si="230"/>
        <v>0.5</v>
      </c>
      <c r="AH1050">
        <f t="shared" si="231"/>
        <v>0.5</v>
      </c>
      <c r="AI1050">
        <f t="shared" si="232"/>
        <v>0.25</v>
      </c>
      <c r="AJ1050">
        <f t="shared" si="233"/>
        <v>0.25</v>
      </c>
      <c r="AK1050">
        <f t="shared" si="234"/>
        <v>0.5</v>
      </c>
      <c r="AL1050">
        <f t="shared" si="235"/>
        <v>0.5</v>
      </c>
      <c r="AM1050">
        <f t="shared" si="236"/>
        <v>0</v>
      </c>
      <c r="AN1050" s="6">
        <f t="shared" si="237"/>
        <v>0.9</v>
      </c>
      <c r="AO1050" t="str">
        <f>VLOOKUP(BD_PONDERACIONES[[#This Row],[Comuna]],Tabla3[#All],2,0)</f>
        <v>Florida</v>
      </c>
    </row>
    <row r="1051" spans="1:41" x14ac:dyDescent="0.35">
      <c r="A1051" t="s">
        <v>5334</v>
      </c>
      <c r="B1051" t="s">
        <v>5335</v>
      </c>
      <c r="C1051" t="s">
        <v>5336</v>
      </c>
      <c r="D1051" s="5">
        <v>44665</v>
      </c>
      <c r="E1051" s="5">
        <v>44625</v>
      </c>
      <c r="F1051" t="s">
        <v>753</v>
      </c>
      <c r="G1051" t="s">
        <v>5337</v>
      </c>
      <c r="H1051" t="s">
        <v>3783</v>
      </c>
      <c r="J1051" t="s">
        <v>756</v>
      </c>
      <c r="K1051" t="s">
        <v>756</v>
      </c>
      <c r="L1051" t="s">
        <v>757</v>
      </c>
      <c r="M1051" t="s">
        <v>757</v>
      </c>
      <c r="N1051" t="s">
        <v>756</v>
      </c>
      <c r="O1051" t="s">
        <v>756</v>
      </c>
      <c r="P1051" t="s">
        <v>765</v>
      </c>
      <c r="Q1051" t="s">
        <v>759</v>
      </c>
      <c r="R1051" t="s">
        <v>759</v>
      </c>
      <c r="S1051" t="s">
        <v>757</v>
      </c>
      <c r="T1051" t="s">
        <v>757</v>
      </c>
      <c r="U1051" t="s">
        <v>756</v>
      </c>
      <c r="V1051" t="s">
        <v>756</v>
      </c>
      <c r="W1051" t="s">
        <v>756</v>
      </c>
      <c r="X1051" t="s">
        <v>5338</v>
      </c>
      <c r="Y1051" t="str">
        <f t="shared" si="224"/>
        <v>marzo</v>
      </c>
      <c r="Z1051">
        <f>YEAR(BD_PONDERACIONES[[#This Row],[Fecha Ejecución del Ticket]])</f>
        <v>2022</v>
      </c>
      <c r="AA1051" t="str">
        <f t="shared" si="225"/>
        <v>abril</v>
      </c>
      <c r="AB1051">
        <f>YEAR(BD_PONDERACIONES[[#This Row],[Fecha de Inspección]])</f>
        <v>2022</v>
      </c>
      <c r="AC1051">
        <f t="shared" si="226"/>
        <v>0.5</v>
      </c>
      <c r="AD1051">
        <f t="shared" si="227"/>
        <v>0.5</v>
      </c>
      <c r="AE1051">
        <f t="shared" si="228"/>
        <v>0.5</v>
      </c>
      <c r="AF1051">
        <f t="shared" si="229"/>
        <v>0.5</v>
      </c>
      <c r="AG1051">
        <f t="shared" si="230"/>
        <v>0.5</v>
      </c>
      <c r="AH1051">
        <f t="shared" si="231"/>
        <v>0.5</v>
      </c>
      <c r="AI1051">
        <f t="shared" si="232"/>
        <v>0.25</v>
      </c>
      <c r="AJ1051">
        <f t="shared" si="233"/>
        <v>0.25</v>
      </c>
      <c r="AK1051">
        <f t="shared" si="234"/>
        <v>0.5</v>
      </c>
      <c r="AL1051">
        <f t="shared" si="235"/>
        <v>0.5</v>
      </c>
      <c r="AM1051">
        <f t="shared" si="236"/>
        <v>0.5</v>
      </c>
      <c r="AN1051" s="6">
        <f t="shared" si="237"/>
        <v>1</v>
      </c>
      <c r="AO1051" t="str">
        <f>VLOOKUP(BD_PONDERACIONES[[#This Row],[Comuna]],Tabla3[#All],2,0)</f>
        <v>Florida</v>
      </c>
    </row>
    <row r="1052" spans="1:41" x14ac:dyDescent="0.35">
      <c r="A1052" t="s">
        <v>5339</v>
      </c>
      <c r="B1052" t="s">
        <v>5340</v>
      </c>
      <c r="C1052" t="s">
        <v>5341</v>
      </c>
      <c r="D1052" s="5">
        <v>44665</v>
      </c>
      <c r="E1052" s="5">
        <v>44636</v>
      </c>
      <c r="F1052" t="s">
        <v>763</v>
      </c>
      <c r="G1052" t="s">
        <v>5342</v>
      </c>
      <c r="H1052" t="s">
        <v>3783</v>
      </c>
      <c r="J1052" t="s">
        <v>756</v>
      </c>
      <c r="K1052" t="s">
        <v>756</v>
      </c>
      <c r="L1052" t="s">
        <v>757</v>
      </c>
      <c r="M1052" t="s">
        <v>757</v>
      </c>
      <c r="N1052" t="s">
        <v>756</v>
      </c>
      <c r="O1052" t="s">
        <v>756</v>
      </c>
      <c r="P1052" t="s">
        <v>758</v>
      </c>
      <c r="Q1052" t="s">
        <v>759</v>
      </c>
      <c r="R1052" t="s">
        <v>759</v>
      </c>
      <c r="S1052" t="s">
        <v>757</v>
      </c>
      <c r="T1052" t="s">
        <v>757</v>
      </c>
      <c r="U1052" t="s">
        <v>757</v>
      </c>
      <c r="V1052" t="s">
        <v>756</v>
      </c>
      <c r="W1052" t="s">
        <v>756</v>
      </c>
      <c r="X1052" t="s">
        <v>804</v>
      </c>
      <c r="Y1052" t="str">
        <f t="shared" si="224"/>
        <v>marzo</v>
      </c>
      <c r="Z1052">
        <f>YEAR(BD_PONDERACIONES[[#This Row],[Fecha Ejecución del Ticket]])</f>
        <v>2022</v>
      </c>
      <c r="AA1052" t="str">
        <f t="shared" si="225"/>
        <v>abril</v>
      </c>
      <c r="AB1052">
        <f>YEAR(BD_PONDERACIONES[[#This Row],[Fecha de Inspección]])</f>
        <v>2022</v>
      </c>
      <c r="AC1052">
        <f t="shared" si="226"/>
        <v>0.5</v>
      </c>
      <c r="AD1052">
        <f t="shared" si="227"/>
        <v>0.5</v>
      </c>
      <c r="AE1052">
        <f t="shared" si="228"/>
        <v>0.5</v>
      </c>
      <c r="AF1052">
        <f t="shared" si="229"/>
        <v>0.5</v>
      </c>
      <c r="AG1052">
        <f t="shared" si="230"/>
        <v>0.5</v>
      </c>
      <c r="AH1052">
        <f t="shared" si="231"/>
        <v>0.5</v>
      </c>
      <c r="AI1052">
        <f t="shared" si="232"/>
        <v>0.25</v>
      </c>
      <c r="AJ1052">
        <f t="shared" si="233"/>
        <v>0.25</v>
      </c>
      <c r="AK1052">
        <f t="shared" si="234"/>
        <v>0.5</v>
      </c>
      <c r="AL1052">
        <f t="shared" si="235"/>
        <v>0.5</v>
      </c>
      <c r="AM1052">
        <f t="shared" si="236"/>
        <v>0.5</v>
      </c>
      <c r="AN1052" s="6">
        <f t="shared" si="237"/>
        <v>1</v>
      </c>
      <c r="AO1052" t="str">
        <f>VLOOKUP(BD_PONDERACIONES[[#This Row],[Comuna]],Tabla3[#All],2,0)</f>
        <v>Florida</v>
      </c>
    </row>
    <row r="1053" spans="1:41" x14ac:dyDescent="0.35">
      <c r="A1053" t="s">
        <v>5343</v>
      </c>
      <c r="B1053" t="s">
        <v>5344</v>
      </c>
      <c r="C1053" t="s">
        <v>5345</v>
      </c>
      <c r="D1053" s="5">
        <v>44665</v>
      </c>
      <c r="E1053" s="5">
        <v>44631</v>
      </c>
      <c r="F1053" t="s">
        <v>753</v>
      </c>
      <c r="G1053" t="s">
        <v>5346</v>
      </c>
      <c r="H1053" t="s">
        <v>3783</v>
      </c>
      <c r="J1053" t="s">
        <v>756</v>
      </c>
      <c r="K1053" t="s">
        <v>756</v>
      </c>
      <c r="L1053" t="s">
        <v>757</v>
      </c>
      <c r="M1053" t="s">
        <v>757</v>
      </c>
      <c r="N1053" t="s">
        <v>756</v>
      </c>
      <c r="O1053" t="s">
        <v>756</v>
      </c>
      <c r="P1053" t="s">
        <v>758</v>
      </c>
      <c r="Q1053" t="s">
        <v>759</v>
      </c>
      <c r="R1053" t="s">
        <v>759</v>
      </c>
      <c r="S1053" t="s">
        <v>757</v>
      </c>
      <c r="T1053" t="s">
        <v>757</v>
      </c>
      <c r="U1053" t="s">
        <v>757</v>
      </c>
      <c r="V1053" t="s">
        <v>768</v>
      </c>
      <c r="W1053" t="s">
        <v>768</v>
      </c>
      <c r="X1053" t="s">
        <v>885</v>
      </c>
      <c r="Y1053" t="str">
        <f t="shared" si="224"/>
        <v>marzo</v>
      </c>
      <c r="Z1053">
        <f>YEAR(BD_PONDERACIONES[[#This Row],[Fecha Ejecución del Ticket]])</f>
        <v>2022</v>
      </c>
      <c r="AA1053" t="str">
        <f t="shared" si="225"/>
        <v>abril</v>
      </c>
      <c r="AB1053">
        <f>YEAR(BD_PONDERACIONES[[#This Row],[Fecha de Inspección]])</f>
        <v>2022</v>
      </c>
      <c r="AC1053">
        <f t="shared" si="226"/>
        <v>0.5</v>
      </c>
      <c r="AD1053">
        <f t="shared" si="227"/>
        <v>0.5</v>
      </c>
      <c r="AE1053">
        <f t="shared" si="228"/>
        <v>0.5</v>
      </c>
      <c r="AF1053">
        <f t="shared" si="229"/>
        <v>0.5</v>
      </c>
      <c r="AG1053">
        <f t="shared" si="230"/>
        <v>0.5</v>
      </c>
      <c r="AH1053">
        <f t="shared" si="231"/>
        <v>0.5</v>
      </c>
      <c r="AI1053">
        <f t="shared" si="232"/>
        <v>0.25</v>
      </c>
      <c r="AJ1053">
        <f t="shared" si="233"/>
        <v>0.25</v>
      </c>
      <c r="AK1053">
        <f t="shared" si="234"/>
        <v>0.5</v>
      </c>
      <c r="AL1053">
        <f t="shared" si="235"/>
        <v>0.17499999999999999</v>
      </c>
      <c r="AM1053">
        <f t="shared" si="236"/>
        <v>0.17499999999999999</v>
      </c>
      <c r="AN1053" s="6">
        <f t="shared" si="237"/>
        <v>0.87</v>
      </c>
      <c r="AO1053" t="str">
        <f>VLOOKUP(BD_PONDERACIONES[[#This Row],[Comuna]],Tabla3[#All],2,0)</f>
        <v>Florida</v>
      </c>
    </row>
    <row r="1054" spans="1:41" x14ac:dyDescent="0.35">
      <c r="A1054" t="s">
        <v>5347</v>
      </c>
      <c r="B1054" t="s">
        <v>5348</v>
      </c>
      <c r="C1054" t="s">
        <v>5349</v>
      </c>
      <c r="D1054" s="5">
        <v>44665</v>
      </c>
      <c r="E1054" s="5">
        <v>44644</v>
      </c>
      <c r="F1054" t="s">
        <v>763</v>
      </c>
      <c r="G1054" t="s">
        <v>5350</v>
      </c>
      <c r="H1054" t="s">
        <v>3783</v>
      </c>
      <c r="J1054" t="s">
        <v>756</v>
      </c>
      <c r="K1054" t="s">
        <v>756</v>
      </c>
      <c r="L1054" t="s">
        <v>773</v>
      </c>
      <c r="M1054" t="s">
        <v>773</v>
      </c>
      <c r="N1054" t="s">
        <v>756</v>
      </c>
      <c r="O1054" t="s">
        <v>756</v>
      </c>
      <c r="P1054" t="s">
        <v>765</v>
      </c>
      <c r="Q1054" t="s">
        <v>5351</v>
      </c>
      <c r="R1054" t="s">
        <v>5352</v>
      </c>
      <c r="S1054" t="s">
        <v>756</v>
      </c>
      <c r="T1054" t="s">
        <v>756</v>
      </c>
      <c r="U1054" t="s">
        <v>756</v>
      </c>
      <c r="V1054" t="s">
        <v>756</v>
      </c>
      <c r="W1054" t="s">
        <v>756</v>
      </c>
      <c r="X1054" t="s">
        <v>769</v>
      </c>
      <c r="Y1054" t="str">
        <f t="shared" si="224"/>
        <v>marzo</v>
      </c>
      <c r="Z1054">
        <f>YEAR(BD_PONDERACIONES[[#This Row],[Fecha Ejecución del Ticket]])</f>
        <v>2022</v>
      </c>
      <c r="AA1054" t="str">
        <f t="shared" si="225"/>
        <v>abril</v>
      </c>
      <c r="AB1054">
        <f>YEAR(BD_PONDERACIONES[[#This Row],[Fecha de Inspección]])</f>
        <v>2022</v>
      </c>
      <c r="AC1054">
        <f t="shared" si="226"/>
        <v>0.5</v>
      </c>
      <c r="AD1054">
        <f t="shared" si="227"/>
        <v>0.5</v>
      </c>
      <c r="AE1054">
        <f t="shared" si="228"/>
        <v>0</v>
      </c>
      <c r="AF1054">
        <f t="shared" si="229"/>
        <v>0</v>
      </c>
      <c r="AG1054">
        <f t="shared" si="230"/>
        <v>0.5</v>
      </c>
      <c r="AH1054">
        <f t="shared" si="231"/>
        <v>0.5</v>
      </c>
      <c r="AI1054">
        <f t="shared" si="232"/>
        <v>0.25</v>
      </c>
      <c r="AJ1054">
        <f t="shared" si="233"/>
        <v>0.25</v>
      </c>
      <c r="AK1054">
        <f t="shared" si="234"/>
        <v>0.5</v>
      </c>
      <c r="AL1054">
        <f t="shared" si="235"/>
        <v>0.5</v>
      </c>
      <c r="AM1054">
        <f t="shared" si="236"/>
        <v>0.5</v>
      </c>
      <c r="AN1054" s="6">
        <f t="shared" si="237"/>
        <v>0.7</v>
      </c>
      <c r="AO1054" t="str">
        <f>VLOOKUP(BD_PONDERACIONES[[#This Row],[Comuna]],Tabla3[#All],2,0)</f>
        <v>Florida</v>
      </c>
    </row>
    <row r="1055" spans="1:41" x14ac:dyDescent="0.35">
      <c r="A1055" t="s">
        <v>5353</v>
      </c>
      <c r="B1055" t="s">
        <v>5354</v>
      </c>
      <c r="C1055" t="s">
        <v>5355</v>
      </c>
      <c r="D1055" s="5">
        <v>44665</v>
      </c>
      <c r="E1055" s="5">
        <v>44629</v>
      </c>
      <c r="F1055" t="s">
        <v>753</v>
      </c>
      <c r="G1055" t="s">
        <v>5356</v>
      </c>
      <c r="H1055" t="s">
        <v>3783</v>
      </c>
      <c r="J1055" t="s">
        <v>756</v>
      </c>
      <c r="K1055" t="s">
        <v>756</v>
      </c>
      <c r="L1055" t="s">
        <v>757</v>
      </c>
      <c r="M1055" t="s">
        <v>757</v>
      </c>
      <c r="N1055" t="s">
        <v>756</v>
      </c>
      <c r="O1055" t="s">
        <v>756</v>
      </c>
      <c r="P1055" t="s">
        <v>765</v>
      </c>
      <c r="Q1055" t="s">
        <v>759</v>
      </c>
      <c r="R1055" t="s">
        <v>759</v>
      </c>
      <c r="S1055" t="s">
        <v>756</v>
      </c>
      <c r="T1055" t="s">
        <v>756</v>
      </c>
      <c r="U1055" t="s">
        <v>756</v>
      </c>
      <c r="V1055" t="s">
        <v>756</v>
      </c>
      <c r="W1055" t="s">
        <v>773</v>
      </c>
      <c r="X1055" t="s">
        <v>5357</v>
      </c>
      <c r="Y1055" t="str">
        <f t="shared" si="224"/>
        <v>marzo</v>
      </c>
      <c r="Z1055">
        <f>YEAR(BD_PONDERACIONES[[#This Row],[Fecha Ejecución del Ticket]])</f>
        <v>2022</v>
      </c>
      <c r="AA1055" t="str">
        <f t="shared" si="225"/>
        <v>abril</v>
      </c>
      <c r="AB1055">
        <f>YEAR(BD_PONDERACIONES[[#This Row],[Fecha de Inspección]])</f>
        <v>2022</v>
      </c>
      <c r="AC1055">
        <f t="shared" si="226"/>
        <v>0.5</v>
      </c>
      <c r="AD1055">
        <f t="shared" si="227"/>
        <v>0.5</v>
      </c>
      <c r="AE1055">
        <f t="shared" si="228"/>
        <v>0.5</v>
      </c>
      <c r="AF1055">
        <f t="shared" si="229"/>
        <v>0.5</v>
      </c>
      <c r="AG1055">
        <f t="shared" si="230"/>
        <v>0.5</v>
      </c>
      <c r="AH1055">
        <f t="shared" si="231"/>
        <v>0.5</v>
      </c>
      <c r="AI1055">
        <f t="shared" si="232"/>
        <v>0.25</v>
      </c>
      <c r="AJ1055">
        <f t="shared" si="233"/>
        <v>0.25</v>
      </c>
      <c r="AK1055">
        <f t="shared" si="234"/>
        <v>0.5</v>
      </c>
      <c r="AL1055">
        <f t="shared" si="235"/>
        <v>0.5</v>
      </c>
      <c r="AM1055">
        <f t="shared" si="236"/>
        <v>0</v>
      </c>
      <c r="AN1055" s="6">
        <f t="shared" si="237"/>
        <v>0.9</v>
      </c>
      <c r="AO1055" t="str">
        <f>VLOOKUP(BD_PONDERACIONES[[#This Row],[Comuna]],Tabla3[#All],2,0)</f>
        <v>Florida</v>
      </c>
    </row>
    <row r="1056" spans="1:41" x14ac:dyDescent="0.35">
      <c r="A1056" t="s">
        <v>5358</v>
      </c>
      <c r="B1056" t="s">
        <v>5359</v>
      </c>
      <c r="C1056" t="s">
        <v>5360</v>
      </c>
      <c r="D1056" s="5">
        <v>44665</v>
      </c>
      <c r="E1056" s="5">
        <v>44625</v>
      </c>
      <c r="F1056" t="s">
        <v>753</v>
      </c>
      <c r="G1056" t="s">
        <v>5361</v>
      </c>
      <c r="H1056" t="s">
        <v>3783</v>
      </c>
      <c r="J1056" t="s">
        <v>756</v>
      </c>
      <c r="K1056" t="s">
        <v>756</v>
      </c>
      <c r="L1056" t="s">
        <v>757</v>
      </c>
      <c r="M1056" t="s">
        <v>757</v>
      </c>
      <c r="N1056" t="s">
        <v>756</v>
      </c>
      <c r="O1056" t="s">
        <v>756</v>
      </c>
      <c r="P1056" t="s">
        <v>758</v>
      </c>
      <c r="Q1056" t="s">
        <v>759</v>
      </c>
      <c r="R1056" t="s">
        <v>759</v>
      </c>
      <c r="S1056" t="s">
        <v>757</v>
      </c>
      <c r="T1056" t="s">
        <v>757</v>
      </c>
      <c r="U1056" t="s">
        <v>757</v>
      </c>
      <c r="V1056" t="s">
        <v>756</v>
      </c>
      <c r="W1056" t="s">
        <v>756</v>
      </c>
      <c r="X1056" t="s">
        <v>5362</v>
      </c>
      <c r="Y1056" t="str">
        <f t="shared" si="224"/>
        <v>marzo</v>
      </c>
      <c r="Z1056">
        <f>YEAR(BD_PONDERACIONES[[#This Row],[Fecha Ejecución del Ticket]])</f>
        <v>2022</v>
      </c>
      <c r="AA1056" t="str">
        <f t="shared" si="225"/>
        <v>abril</v>
      </c>
      <c r="AB1056">
        <f>YEAR(BD_PONDERACIONES[[#This Row],[Fecha de Inspección]])</f>
        <v>2022</v>
      </c>
      <c r="AC1056">
        <f t="shared" si="226"/>
        <v>0.5</v>
      </c>
      <c r="AD1056">
        <f t="shared" si="227"/>
        <v>0.5</v>
      </c>
      <c r="AE1056">
        <f t="shared" si="228"/>
        <v>0.5</v>
      </c>
      <c r="AF1056">
        <f t="shared" si="229"/>
        <v>0.5</v>
      </c>
      <c r="AG1056">
        <f t="shared" si="230"/>
        <v>0.5</v>
      </c>
      <c r="AH1056">
        <f t="shared" si="231"/>
        <v>0.5</v>
      </c>
      <c r="AI1056">
        <f t="shared" si="232"/>
        <v>0.25</v>
      </c>
      <c r="AJ1056">
        <f t="shared" si="233"/>
        <v>0.25</v>
      </c>
      <c r="AK1056">
        <f t="shared" si="234"/>
        <v>0.5</v>
      </c>
      <c r="AL1056">
        <f t="shared" si="235"/>
        <v>0.5</v>
      </c>
      <c r="AM1056">
        <f t="shared" si="236"/>
        <v>0.5</v>
      </c>
      <c r="AN1056" s="6">
        <f t="shared" si="237"/>
        <v>1</v>
      </c>
      <c r="AO1056" t="str">
        <f>VLOOKUP(BD_PONDERACIONES[[#This Row],[Comuna]],Tabla3[#All],2,0)</f>
        <v>Florida</v>
      </c>
    </row>
    <row r="1057" spans="1:41" x14ac:dyDescent="0.35">
      <c r="A1057" t="s">
        <v>5363</v>
      </c>
      <c r="B1057" t="s">
        <v>5364</v>
      </c>
      <c r="C1057" t="s">
        <v>5365</v>
      </c>
      <c r="D1057" s="5">
        <v>44665</v>
      </c>
      <c r="E1057" s="5">
        <v>44624</v>
      </c>
      <c r="F1057" t="s">
        <v>753</v>
      </c>
      <c r="G1057" t="s">
        <v>5366</v>
      </c>
      <c r="H1057" t="s">
        <v>3783</v>
      </c>
      <c r="J1057" t="s">
        <v>756</v>
      </c>
      <c r="K1057" t="s">
        <v>756</v>
      </c>
      <c r="L1057" t="s">
        <v>757</v>
      </c>
      <c r="M1057" t="s">
        <v>757</v>
      </c>
      <c r="N1057" t="s">
        <v>756</v>
      </c>
      <c r="O1057" t="s">
        <v>756</v>
      </c>
      <c r="P1057" t="s">
        <v>758</v>
      </c>
      <c r="Q1057" t="s">
        <v>759</v>
      </c>
      <c r="R1057" t="s">
        <v>759</v>
      </c>
      <c r="S1057" t="s">
        <v>757</v>
      </c>
      <c r="T1057" t="s">
        <v>757</v>
      </c>
      <c r="U1057" t="s">
        <v>757</v>
      </c>
      <c r="V1057" t="s">
        <v>756</v>
      </c>
      <c r="W1057" t="s">
        <v>756</v>
      </c>
      <c r="X1057" t="s">
        <v>5367</v>
      </c>
      <c r="Y1057" t="str">
        <f t="shared" si="224"/>
        <v>marzo</v>
      </c>
      <c r="Z1057">
        <f>YEAR(BD_PONDERACIONES[[#This Row],[Fecha Ejecución del Ticket]])</f>
        <v>2022</v>
      </c>
      <c r="AA1057" t="str">
        <f t="shared" si="225"/>
        <v>abril</v>
      </c>
      <c r="AB1057">
        <f>YEAR(BD_PONDERACIONES[[#This Row],[Fecha de Inspección]])</f>
        <v>2022</v>
      </c>
      <c r="AC1057">
        <f t="shared" si="226"/>
        <v>0.5</v>
      </c>
      <c r="AD1057">
        <f t="shared" si="227"/>
        <v>0.5</v>
      </c>
      <c r="AE1057">
        <f t="shared" si="228"/>
        <v>0.5</v>
      </c>
      <c r="AF1057">
        <f t="shared" si="229"/>
        <v>0.5</v>
      </c>
      <c r="AG1057">
        <f t="shared" si="230"/>
        <v>0.5</v>
      </c>
      <c r="AH1057">
        <f t="shared" si="231"/>
        <v>0.5</v>
      </c>
      <c r="AI1057">
        <f t="shared" si="232"/>
        <v>0.25</v>
      </c>
      <c r="AJ1057">
        <f t="shared" si="233"/>
        <v>0.25</v>
      </c>
      <c r="AK1057">
        <f t="shared" si="234"/>
        <v>0.5</v>
      </c>
      <c r="AL1057">
        <f t="shared" si="235"/>
        <v>0.5</v>
      </c>
      <c r="AM1057">
        <f t="shared" si="236"/>
        <v>0.5</v>
      </c>
      <c r="AN1057" s="6">
        <f t="shared" si="237"/>
        <v>1</v>
      </c>
      <c r="AO1057" t="str">
        <f>VLOOKUP(BD_PONDERACIONES[[#This Row],[Comuna]],Tabla3[#All],2,0)</f>
        <v>Florida</v>
      </c>
    </row>
    <row r="1058" spans="1:41" x14ac:dyDescent="0.35">
      <c r="A1058" t="s">
        <v>5368</v>
      </c>
      <c r="B1058" t="s">
        <v>5369</v>
      </c>
      <c r="C1058" t="s">
        <v>5370</v>
      </c>
      <c r="D1058" s="5">
        <v>44665</v>
      </c>
      <c r="E1058" s="5">
        <v>44644</v>
      </c>
      <c r="F1058" t="s">
        <v>763</v>
      </c>
      <c r="G1058" t="s">
        <v>5371</v>
      </c>
      <c r="H1058" t="s">
        <v>3783</v>
      </c>
      <c r="J1058" t="s">
        <v>756</v>
      </c>
      <c r="K1058" t="s">
        <v>756</v>
      </c>
      <c r="L1058" t="s">
        <v>757</v>
      </c>
      <c r="M1058" t="s">
        <v>757</v>
      </c>
      <c r="N1058" t="s">
        <v>756</v>
      </c>
      <c r="O1058" t="s">
        <v>756</v>
      </c>
      <c r="P1058" t="s">
        <v>758</v>
      </c>
      <c r="Q1058" t="s">
        <v>759</v>
      </c>
      <c r="R1058" t="s">
        <v>759</v>
      </c>
      <c r="S1058" t="s">
        <v>757</v>
      </c>
      <c r="T1058" t="s">
        <v>757</v>
      </c>
      <c r="U1058" t="s">
        <v>757</v>
      </c>
      <c r="V1058" t="s">
        <v>756</v>
      </c>
      <c r="W1058" t="s">
        <v>756</v>
      </c>
      <c r="X1058" t="s">
        <v>804</v>
      </c>
      <c r="Y1058" t="str">
        <f t="shared" si="224"/>
        <v>marzo</v>
      </c>
      <c r="Z1058">
        <f>YEAR(BD_PONDERACIONES[[#This Row],[Fecha Ejecución del Ticket]])</f>
        <v>2022</v>
      </c>
      <c r="AA1058" t="str">
        <f t="shared" si="225"/>
        <v>abril</v>
      </c>
      <c r="AB1058">
        <f>YEAR(BD_PONDERACIONES[[#This Row],[Fecha de Inspección]])</f>
        <v>2022</v>
      </c>
      <c r="AC1058">
        <f t="shared" si="226"/>
        <v>0.5</v>
      </c>
      <c r="AD1058">
        <f t="shared" si="227"/>
        <v>0.5</v>
      </c>
      <c r="AE1058">
        <f t="shared" si="228"/>
        <v>0.5</v>
      </c>
      <c r="AF1058">
        <f t="shared" si="229"/>
        <v>0.5</v>
      </c>
      <c r="AG1058">
        <f t="shared" si="230"/>
        <v>0.5</v>
      </c>
      <c r="AH1058">
        <f t="shared" si="231"/>
        <v>0.5</v>
      </c>
      <c r="AI1058">
        <f t="shared" si="232"/>
        <v>0.25</v>
      </c>
      <c r="AJ1058">
        <f t="shared" si="233"/>
        <v>0.25</v>
      </c>
      <c r="AK1058">
        <f t="shared" si="234"/>
        <v>0.5</v>
      </c>
      <c r="AL1058">
        <f t="shared" si="235"/>
        <v>0.5</v>
      </c>
      <c r="AM1058">
        <f t="shared" si="236"/>
        <v>0.5</v>
      </c>
      <c r="AN1058" s="6">
        <f t="shared" si="237"/>
        <v>1</v>
      </c>
      <c r="AO1058" t="str">
        <f>VLOOKUP(BD_PONDERACIONES[[#This Row],[Comuna]],Tabla3[#All],2,0)</f>
        <v>Florida</v>
      </c>
    </row>
    <row r="1059" spans="1:41" x14ac:dyDescent="0.35">
      <c r="A1059" t="s">
        <v>5372</v>
      </c>
      <c r="B1059" t="s">
        <v>5373</v>
      </c>
      <c r="C1059" t="s">
        <v>5374</v>
      </c>
      <c r="D1059" s="5">
        <v>44665</v>
      </c>
      <c r="E1059" s="5">
        <v>44626</v>
      </c>
      <c r="F1059" t="s">
        <v>753</v>
      </c>
      <c r="G1059" t="s">
        <v>5375</v>
      </c>
      <c r="H1059" t="s">
        <v>3783</v>
      </c>
      <c r="J1059" t="s">
        <v>756</v>
      </c>
      <c r="K1059" t="s">
        <v>756</v>
      </c>
      <c r="L1059" t="s">
        <v>757</v>
      </c>
      <c r="M1059" t="s">
        <v>757</v>
      </c>
      <c r="N1059" t="s">
        <v>756</v>
      </c>
      <c r="O1059" t="s">
        <v>756</v>
      </c>
      <c r="P1059" t="s">
        <v>758</v>
      </c>
      <c r="Q1059" t="s">
        <v>759</v>
      </c>
      <c r="R1059" t="s">
        <v>759</v>
      </c>
      <c r="S1059" t="s">
        <v>757</v>
      </c>
      <c r="T1059" t="s">
        <v>757</v>
      </c>
      <c r="U1059" t="s">
        <v>757</v>
      </c>
      <c r="V1059" t="s">
        <v>756</v>
      </c>
      <c r="W1059" t="s">
        <v>756</v>
      </c>
      <c r="X1059" t="s">
        <v>5376</v>
      </c>
      <c r="Y1059" t="str">
        <f t="shared" si="224"/>
        <v>marzo</v>
      </c>
      <c r="Z1059">
        <f>YEAR(BD_PONDERACIONES[[#This Row],[Fecha Ejecución del Ticket]])</f>
        <v>2022</v>
      </c>
      <c r="AA1059" t="str">
        <f t="shared" si="225"/>
        <v>abril</v>
      </c>
      <c r="AB1059">
        <f>YEAR(BD_PONDERACIONES[[#This Row],[Fecha de Inspección]])</f>
        <v>2022</v>
      </c>
      <c r="AC1059">
        <f t="shared" si="226"/>
        <v>0.5</v>
      </c>
      <c r="AD1059">
        <f t="shared" si="227"/>
        <v>0.5</v>
      </c>
      <c r="AE1059">
        <f t="shared" si="228"/>
        <v>0.5</v>
      </c>
      <c r="AF1059">
        <f t="shared" si="229"/>
        <v>0.5</v>
      </c>
      <c r="AG1059">
        <f t="shared" si="230"/>
        <v>0.5</v>
      </c>
      <c r="AH1059">
        <f t="shared" si="231"/>
        <v>0.5</v>
      </c>
      <c r="AI1059">
        <f t="shared" si="232"/>
        <v>0.25</v>
      </c>
      <c r="AJ1059">
        <f t="shared" si="233"/>
        <v>0.25</v>
      </c>
      <c r="AK1059">
        <f t="shared" si="234"/>
        <v>0.5</v>
      </c>
      <c r="AL1059">
        <f t="shared" si="235"/>
        <v>0.5</v>
      </c>
      <c r="AM1059">
        <f t="shared" si="236"/>
        <v>0.5</v>
      </c>
      <c r="AN1059" s="6">
        <f t="shared" si="237"/>
        <v>1</v>
      </c>
      <c r="AO1059" t="str">
        <f>VLOOKUP(BD_PONDERACIONES[[#This Row],[Comuna]],Tabla3[#All],2,0)</f>
        <v>Florida</v>
      </c>
    </row>
    <row r="1060" spans="1:41" x14ac:dyDescent="0.35">
      <c r="A1060" t="s">
        <v>5377</v>
      </c>
      <c r="B1060" t="s">
        <v>5378</v>
      </c>
      <c r="C1060" t="s">
        <v>5379</v>
      </c>
      <c r="D1060" s="5">
        <v>44665</v>
      </c>
      <c r="E1060" s="5">
        <v>44654</v>
      </c>
      <c r="F1060" t="s">
        <v>753</v>
      </c>
      <c r="G1060" t="s">
        <v>5380</v>
      </c>
      <c r="H1060" t="s">
        <v>3783</v>
      </c>
      <c r="J1060" t="s">
        <v>756</v>
      </c>
      <c r="K1060" t="s">
        <v>756</v>
      </c>
      <c r="L1060" t="s">
        <v>757</v>
      </c>
      <c r="M1060" t="s">
        <v>757</v>
      </c>
      <c r="N1060" t="s">
        <v>756</v>
      </c>
      <c r="O1060" t="s">
        <v>756</v>
      </c>
      <c r="P1060" t="s">
        <v>758</v>
      </c>
      <c r="Q1060" t="s">
        <v>759</v>
      </c>
      <c r="R1060" t="s">
        <v>759</v>
      </c>
      <c r="S1060" t="s">
        <v>757</v>
      </c>
      <c r="T1060" t="s">
        <v>757</v>
      </c>
      <c r="U1060" t="s">
        <v>757</v>
      </c>
      <c r="V1060" t="s">
        <v>756</v>
      </c>
      <c r="W1060" t="s">
        <v>756</v>
      </c>
      <c r="X1060" t="s">
        <v>5381</v>
      </c>
      <c r="Y1060" t="str">
        <f t="shared" si="224"/>
        <v>abril</v>
      </c>
      <c r="Z1060">
        <f>YEAR(BD_PONDERACIONES[[#This Row],[Fecha Ejecución del Ticket]])</f>
        <v>2022</v>
      </c>
      <c r="AA1060" t="str">
        <f t="shared" si="225"/>
        <v>abril</v>
      </c>
      <c r="AB1060">
        <f>YEAR(BD_PONDERACIONES[[#This Row],[Fecha de Inspección]])</f>
        <v>2022</v>
      </c>
      <c r="AC1060">
        <f t="shared" si="226"/>
        <v>0.5</v>
      </c>
      <c r="AD1060">
        <f t="shared" si="227"/>
        <v>0.5</v>
      </c>
      <c r="AE1060">
        <f t="shared" si="228"/>
        <v>0.5</v>
      </c>
      <c r="AF1060">
        <f t="shared" si="229"/>
        <v>0.5</v>
      </c>
      <c r="AG1060">
        <f t="shared" si="230"/>
        <v>0.5</v>
      </c>
      <c r="AH1060">
        <f t="shared" si="231"/>
        <v>0.5</v>
      </c>
      <c r="AI1060">
        <f t="shared" si="232"/>
        <v>0.25</v>
      </c>
      <c r="AJ1060">
        <f t="shared" si="233"/>
        <v>0.25</v>
      </c>
      <c r="AK1060">
        <f t="shared" si="234"/>
        <v>0.5</v>
      </c>
      <c r="AL1060">
        <f t="shared" si="235"/>
        <v>0.5</v>
      </c>
      <c r="AM1060">
        <f t="shared" si="236"/>
        <v>0.5</v>
      </c>
      <c r="AN1060" s="6">
        <f t="shared" si="237"/>
        <v>1</v>
      </c>
      <c r="AO1060" t="str">
        <f>VLOOKUP(BD_PONDERACIONES[[#This Row],[Comuna]],Tabla3[#All],2,0)</f>
        <v>Florida</v>
      </c>
    </row>
    <row r="1061" spans="1:41" x14ac:dyDescent="0.35">
      <c r="A1061" t="s">
        <v>5382</v>
      </c>
      <c r="B1061" t="s">
        <v>5383</v>
      </c>
      <c r="C1061" t="s">
        <v>5384</v>
      </c>
      <c r="D1061" s="5">
        <v>44665</v>
      </c>
      <c r="E1061" s="5">
        <v>44623</v>
      </c>
      <c r="F1061" t="s">
        <v>753</v>
      </c>
      <c r="G1061" t="s">
        <v>5385</v>
      </c>
      <c r="H1061" t="s">
        <v>3783</v>
      </c>
      <c r="J1061" t="s">
        <v>756</v>
      </c>
      <c r="K1061" t="s">
        <v>756</v>
      </c>
      <c r="L1061" t="s">
        <v>757</v>
      </c>
      <c r="M1061" t="s">
        <v>757</v>
      </c>
      <c r="N1061" t="s">
        <v>756</v>
      </c>
      <c r="O1061" t="s">
        <v>756</v>
      </c>
      <c r="P1061" t="s">
        <v>765</v>
      </c>
      <c r="Q1061" t="s">
        <v>759</v>
      </c>
      <c r="R1061" t="s">
        <v>759</v>
      </c>
      <c r="S1061" t="s">
        <v>756</v>
      </c>
      <c r="T1061" t="s">
        <v>756</v>
      </c>
      <c r="U1061" t="s">
        <v>756</v>
      </c>
      <c r="V1061" t="s">
        <v>756</v>
      </c>
      <c r="W1061" t="s">
        <v>756</v>
      </c>
      <c r="X1061" t="s">
        <v>5338</v>
      </c>
      <c r="Y1061" t="str">
        <f t="shared" si="224"/>
        <v>marzo</v>
      </c>
      <c r="Z1061">
        <f>YEAR(BD_PONDERACIONES[[#This Row],[Fecha Ejecución del Ticket]])</f>
        <v>2022</v>
      </c>
      <c r="AA1061" t="str">
        <f t="shared" si="225"/>
        <v>abril</v>
      </c>
      <c r="AB1061">
        <f>YEAR(BD_PONDERACIONES[[#This Row],[Fecha de Inspección]])</f>
        <v>2022</v>
      </c>
      <c r="AC1061">
        <f t="shared" si="226"/>
        <v>0.5</v>
      </c>
      <c r="AD1061">
        <f t="shared" si="227"/>
        <v>0.5</v>
      </c>
      <c r="AE1061">
        <f t="shared" si="228"/>
        <v>0.5</v>
      </c>
      <c r="AF1061">
        <f t="shared" si="229"/>
        <v>0.5</v>
      </c>
      <c r="AG1061">
        <f t="shared" si="230"/>
        <v>0.5</v>
      </c>
      <c r="AH1061">
        <f t="shared" si="231"/>
        <v>0.5</v>
      </c>
      <c r="AI1061">
        <f t="shared" si="232"/>
        <v>0.25</v>
      </c>
      <c r="AJ1061">
        <f t="shared" si="233"/>
        <v>0.25</v>
      </c>
      <c r="AK1061">
        <f t="shared" si="234"/>
        <v>0.5</v>
      </c>
      <c r="AL1061">
        <f t="shared" si="235"/>
        <v>0.5</v>
      </c>
      <c r="AM1061">
        <f t="shared" si="236"/>
        <v>0.5</v>
      </c>
      <c r="AN1061" s="6">
        <f t="shared" si="237"/>
        <v>1</v>
      </c>
      <c r="AO1061" t="str">
        <f>VLOOKUP(BD_PONDERACIONES[[#This Row],[Comuna]],Tabla3[#All],2,0)</f>
        <v>Florida</v>
      </c>
    </row>
    <row r="1062" spans="1:41" x14ac:dyDescent="0.35">
      <c r="A1062" t="s">
        <v>5386</v>
      </c>
      <c r="B1062" t="s">
        <v>5387</v>
      </c>
      <c r="C1062" t="s">
        <v>5388</v>
      </c>
      <c r="D1062" s="5">
        <v>44665</v>
      </c>
      <c r="E1062" s="5">
        <v>44624</v>
      </c>
      <c r="F1062" t="s">
        <v>753</v>
      </c>
      <c r="G1062" t="s">
        <v>5389</v>
      </c>
      <c r="H1062" t="s">
        <v>3783</v>
      </c>
      <c r="J1062" t="s">
        <v>756</v>
      </c>
      <c r="K1062" t="s">
        <v>756</v>
      </c>
      <c r="L1062" t="s">
        <v>757</v>
      </c>
      <c r="M1062" t="s">
        <v>757</v>
      </c>
      <c r="N1062" t="s">
        <v>756</v>
      </c>
      <c r="O1062" t="s">
        <v>756</v>
      </c>
      <c r="P1062" t="s">
        <v>758</v>
      </c>
      <c r="Q1062" t="s">
        <v>759</v>
      </c>
      <c r="R1062" t="s">
        <v>759</v>
      </c>
      <c r="S1062" t="s">
        <v>757</v>
      </c>
      <c r="T1062" t="s">
        <v>757</v>
      </c>
      <c r="U1062" t="s">
        <v>757</v>
      </c>
      <c r="V1062" t="s">
        <v>904</v>
      </c>
      <c r="W1062" t="s">
        <v>904</v>
      </c>
      <c r="X1062" t="s">
        <v>5192</v>
      </c>
      <c r="Y1062" t="str">
        <f t="shared" si="224"/>
        <v>marzo</v>
      </c>
      <c r="Z1062">
        <f>YEAR(BD_PONDERACIONES[[#This Row],[Fecha Ejecución del Ticket]])</f>
        <v>2022</v>
      </c>
      <c r="AA1062" t="str">
        <f t="shared" si="225"/>
        <v>abril</v>
      </c>
      <c r="AB1062">
        <f>YEAR(BD_PONDERACIONES[[#This Row],[Fecha de Inspección]])</f>
        <v>2022</v>
      </c>
      <c r="AC1062">
        <f t="shared" si="226"/>
        <v>0.5</v>
      </c>
      <c r="AD1062">
        <f t="shared" si="227"/>
        <v>0.5</v>
      </c>
      <c r="AE1062">
        <f t="shared" si="228"/>
        <v>0.5</v>
      </c>
      <c r="AF1062">
        <f t="shared" si="229"/>
        <v>0.5</v>
      </c>
      <c r="AG1062">
        <f t="shared" si="230"/>
        <v>0.5</v>
      </c>
      <c r="AH1062">
        <f t="shared" si="231"/>
        <v>0.5</v>
      </c>
      <c r="AI1062">
        <f t="shared" si="232"/>
        <v>0.25</v>
      </c>
      <c r="AJ1062">
        <f t="shared" si="233"/>
        <v>0.25</v>
      </c>
      <c r="AK1062">
        <f t="shared" si="234"/>
        <v>0.5</v>
      </c>
      <c r="AL1062">
        <f t="shared" si="235"/>
        <v>0.32500000000000001</v>
      </c>
      <c r="AM1062">
        <f t="shared" si="236"/>
        <v>0.32500000000000001</v>
      </c>
      <c r="AN1062" s="6">
        <f t="shared" si="237"/>
        <v>0.93</v>
      </c>
      <c r="AO1062" t="str">
        <f>VLOOKUP(BD_PONDERACIONES[[#This Row],[Comuna]],Tabla3[#All],2,0)</f>
        <v>Florida</v>
      </c>
    </row>
    <row r="1063" spans="1:41" x14ac:dyDescent="0.35">
      <c r="A1063" t="s">
        <v>5390</v>
      </c>
      <c r="B1063" t="s">
        <v>5391</v>
      </c>
      <c r="C1063" t="s">
        <v>5392</v>
      </c>
      <c r="D1063" s="5">
        <v>44665</v>
      </c>
      <c r="E1063" s="5">
        <v>44623</v>
      </c>
      <c r="F1063" t="s">
        <v>753</v>
      </c>
      <c r="G1063" t="s">
        <v>5393</v>
      </c>
      <c r="H1063" t="s">
        <v>3783</v>
      </c>
      <c r="J1063" t="s">
        <v>756</v>
      </c>
      <c r="K1063" t="s">
        <v>756</v>
      </c>
      <c r="L1063" t="s">
        <v>757</v>
      </c>
      <c r="M1063" t="s">
        <v>757</v>
      </c>
      <c r="N1063" t="s">
        <v>756</v>
      </c>
      <c r="O1063" t="s">
        <v>756</v>
      </c>
      <c r="P1063" t="s">
        <v>758</v>
      </c>
      <c r="Q1063" t="s">
        <v>759</v>
      </c>
      <c r="R1063" t="s">
        <v>759</v>
      </c>
      <c r="S1063" t="s">
        <v>757</v>
      </c>
      <c r="T1063" t="s">
        <v>757</v>
      </c>
      <c r="U1063" t="s">
        <v>757</v>
      </c>
      <c r="V1063" t="s">
        <v>904</v>
      </c>
      <c r="W1063" t="s">
        <v>904</v>
      </c>
      <c r="X1063" t="s">
        <v>5394</v>
      </c>
      <c r="Y1063" t="str">
        <f t="shared" si="224"/>
        <v>marzo</v>
      </c>
      <c r="Z1063">
        <f>YEAR(BD_PONDERACIONES[[#This Row],[Fecha Ejecución del Ticket]])</f>
        <v>2022</v>
      </c>
      <c r="AA1063" t="str">
        <f t="shared" si="225"/>
        <v>abril</v>
      </c>
      <c r="AB1063">
        <f>YEAR(BD_PONDERACIONES[[#This Row],[Fecha de Inspección]])</f>
        <v>2022</v>
      </c>
      <c r="AC1063">
        <f t="shared" si="226"/>
        <v>0.5</v>
      </c>
      <c r="AD1063">
        <f t="shared" si="227"/>
        <v>0.5</v>
      </c>
      <c r="AE1063">
        <f t="shared" si="228"/>
        <v>0.5</v>
      </c>
      <c r="AF1063">
        <f t="shared" si="229"/>
        <v>0.5</v>
      </c>
      <c r="AG1063">
        <f t="shared" si="230"/>
        <v>0.5</v>
      </c>
      <c r="AH1063">
        <f t="shared" si="231"/>
        <v>0.5</v>
      </c>
      <c r="AI1063">
        <f t="shared" si="232"/>
        <v>0.25</v>
      </c>
      <c r="AJ1063">
        <f t="shared" si="233"/>
        <v>0.25</v>
      </c>
      <c r="AK1063">
        <f t="shared" si="234"/>
        <v>0.5</v>
      </c>
      <c r="AL1063">
        <f t="shared" si="235"/>
        <v>0.32500000000000001</v>
      </c>
      <c r="AM1063">
        <f t="shared" si="236"/>
        <v>0.32500000000000001</v>
      </c>
      <c r="AN1063" s="6">
        <f t="shared" si="237"/>
        <v>0.93</v>
      </c>
      <c r="AO1063" t="str">
        <f>VLOOKUP(BD_PONDERACIONES[[#This Row],[Comuna]],Tabla3[#All],2,0)</f>
        <v>Florida</v>
      </c>
    </row>
    <row r="1064" spans="1:41" x14ac:dyDescent="0.35">
      <c r="A1064" t="s">
        <v>5395</v>
      </c>
      <c r="B1064" t="s">
        <v>5396</v>
      </c>
      <c r="C1064" t="s">
        <v>5397</v>
      </c>
      <c r="D1064" s="5">
        <v>44665</v>
      </c>
      <c r="E1064" s="5">
        <v>44625</v>
      </c>
      <c r="F1064" t="s">
        <v>753</v>
      </c>
      <c r="G1064" t="s">
        <v>5398</v>
      </c>
      <c r="H1064" t="s">
        <v>3783</v>
      </c>
      <c r="J1064" t="s">
        <v>756</v>
      </c>
      <c r="K1064" t="s">
        <v>756</v>
      </c>
      <c r="L1064" t="s">
        <v>757</v>
      </c>
      <c r="M1064" t="s">
        <v>757</v>
      </c>
      <c r="N1064" t="s">
        <v>756</v>
      </c>
      <c r="O1064" t="s">
        <v>756</v>
      </c>
      <c r="P1064" t="s">
        <v>765</v>
      </c>
      <c r="Q1064" t="s">
        <v>759</v>
      </c>
      <c r="R1064" t="s">
        <v>759</v>
      </c>
      <c r="S1064" t="s">
        <v>756</v>
      </c>
      <c r="T1064" t="s">
        <v>756</v>
      </c>
      <c r="U1064" t="s">
        <v>756</v>
      </c>
      <c r="V1064" t="s">
        <v>756</v>
      </c>
      <c r="W1064" t="s">
        <v>756</v>
      </c>
      <c r="X1064" t="s">
        <v>869</v>
      </c>
      <c r="Y1064" t="str">
        <f t="shared" si="224"/>
        <v>marzo</v>
      </c>
      <c r="Z1064">
        <f>YEAR(BD_PONDERACIONES[[#This Row],[Fecha Ejecución del Ticket]])</f>
        <v>2022</v>
      </c>
      <c r="AA1064" t="str">
        <f t="shared" si="225"/>
        <v>abril</v>
      </c>
      <c r="AB1064">
        <f>YEAR(BD_PONDERACIONES[[#This Row],[Fecha de Inspección]])</f>
        <v>2022</v>
      </c>
      <c r="AC1064">
        <f t="shared" si="226"/>
        <v>0.5</v>
      </c>
      <c r="AD1064">
        <f t="shared" si="227"/>
        <v>0.5</v>
      </c>
      <c r="AE1064">
        <f t="shared" si="228"/>
        <v>0.5</v>
      </c>
      <c r="AF1064">
        <f t="shared" si="229"/>
        <v>0.5</v>
      </c>
      <c r="AG1064">
        <f t="shared" si="230"/>
        <v>0.5</v>
      </c>
      <c r="AH1064">
        <f t="shared" si="231"/>
        <v>0.5</v>
      </c>
      <c r="AI1064">
        <f t="shared" si="232"/>
        <v>0.25</v>
      </c>
      <c r="AJ1064">
        <f t="shared" si="233"/>
        <v>0.25</v>
      </c>
      <c r="AK1064">
        <f t="shared" si="234"/>
        <v>0.5</v>
      </c>
      <c r="AL1064">
        <f t="shared" si="235"/>
        <v>0.5</v>
      </c>
      <c r="AM1064">
        <f t="shared" si="236"/>
        <v>0.5</v>
      </c>
      <c r="AN1064" s="6">
        <f t="shared" si="237"/>
        <v>1</v>
      </c>
      <c r="AO1064" t="str">
        <f>VLOOKUP(BD_PONDERACIONES[[#This Row],[Comuna]],Tabla3[#All],2,0)</f>
        <v>Florida</v>
      </c>
    </row>
    <row r="1065" spans="1:41" x14ac:dyDescent="0.35">
      <c r="A1065" t="s">
        <v>5399</v>
      </c>
      <c r="B1065" t="s">
        <v>5400</v>
      </c>
      <c r="C1065" t="s">
        <v>5401</v>
      </c>
      <c r="D1065" s="5">
        <v>44665</v>
      </c>
      <c r="E1065" s="5">
        <v>44622</v>
      </c>
      <c r="F1065" t="s">
        <v>753</v>
      </c>
      <c r="G1065" t="s">
        <v>5402</v>
      </c>
      <c r="H1065" t="s">
        <v>3783</v>
      </c>
      <c r="J1065" t="s">
        <v>756</v>
      </c>
      <c r="K1065" t="s">
        <v>756</v>
      </c>
      <c r="L1065" t="s">
        <v>757</v>
      </c>
      <c r="M1065" t="s">
        <v>757</v>
      </c>
      <c r="N1065" t="s">
        <v>756</v>
      </c>
      <c r="O1065" t="s">
        <v>756</v>
      </c>
      <c r="P1065" t="s">
        <v>758</v>
      </c>
      <c r="Q1065" t="s">
        <v>759</v>
      </c>
      <c r="R1065" t="s">
        <v>759</v>
      </c>
      <c r="S1065" t="s">
        <v>757</v>
      </c>
      <c r="T1065" t="s">
        <v>757</v>
      </c>
      <c r="U1065" t="s">
        <v>757</v>
      </c>
      <c r="V1065" t="s">
        <v>756</v>
      </c>
      <c r="W1065" t="s">
        <v>756</v>
      </c>
      <c r="X1065" t="s">
        <v>5403</v>
      </c>
      <c r="Y1065" t="str">
        <f t="shared" si="224"/>
        <v>marzo</v>
      </c>
      <c r="Z1065">
        <f>YEAR(BD_PONDERACIONES[[#This Row],[Fecha Ejecución del Ticket]])</f>
        <v>2022</v>
      </c>
      <c r="AA1065" t="str">
        <f t="shared" si="225"/>
        <v>abril</v>
      </c>
      <c r="AB1065">
        <f>YEAR(BD_PONDERACIONES[[#This Row],[Fecha de Inspección]])</f>
        <v>2022</v>
      </c>
      <c r="AC1065">
        <f t="shared" si="226"/>
        <v>0.5</v>
      </c>
      <c r="AD1065">
        <f t="shared" si="227"/>
        <v>0.5</v>
      </c>
      <c r="AE1065">
        <f t="shared" si="228"/>
        <v>0.5</v>
      </c>
      <c r="AF1065">
        <f t="shared" si="229"/>
        <v>0.5</v>
      </c>
      <c r="AG1065">
        <f t="shared" si="230"/>
        <v>0.5</v>
      </c>
      <c r="AH1065">
        <f t="shared" si="231"/>
        <v>0.5</v>
      </c>
      <c r="AI1065">
        <f t="shared" si="232"/>
        <v>0.25</v>
      </c>
      <c r="AJ1065">
        <f t="shared" si="233"/>
        <v>0.25</v>
      </c>
      <c r="AK1065">
        <f t="shared" si="234"/>
        <v>0.5</v>
      </c>
      <c r="AL1065">
        <f t="shared" si="235"/>
        <v>0.5</v>
      </c>
      <c r="AM1065">
        <f t="shared" si="236"/>
        <v>0.5</v>
      </c>
      <c r="AN1065" s="6">
        <f t="shared" si="237"/>
        <v>1</v>
      </c>
      <c r="AO1065" t="str">
        <f>VLOOKUP(BD_PONDERACIONES[[#This Row],[Comuna]],Tabla3[#All],2,0)</f>
        <v>Florida</v>
      </c>
    </row>
    <row r="1066" spans="1:41" x14ac:dyDescent="0.35">
      <c r="A1066" t="s">
        <v>5404</v>
      </c>
      <c r="B1066" t="s">
        <v>5405</v>
      </c>
      <c r="C1066" t="s">
        <v>5406</v>
      </c>
      <c r="D1066" s="5">
        <v>44665</v>
      </c>
      <c r="E1066" s="5">
        <v>44626</v>
      </c>
      <c r="F1066" t="s">
        <v>753</v>
      </c>
      <c r="G1066" t="s">
        <v>5407</v>
      </c>
      <c r="H1066" t="s">
        <v>3783</v>
      </c>
      <c r="J1066" t="s">
        <v>756</v>
      </c>
      <c r="K1066" t="s">
        <v>756</v>
      </c>
      <c r="L1066" t="s">
        <v>773</v>
      </c>
      <c r="M1066" t="s">
        <v>773</v>
      </c>
      <c r="N1066" t="s">
        <v>756</v>
      </c>
      <c r="O1066" t="s">
        <v>756</v>
      </c>
      <c r="P1066" t="s">
        <v>758</v>
      </c>
      <c r="Q1066" t="s">
        <v>759</v>
      </c>
      <c r="R1066" t="s">
        <v>759</v>
      </c>
      <c r="S1066" t="s">
        <v>757</v>
      </c>
      <c r="T1066" t="s">
        <v>757</v>
      </c>
      <c r="U1066" t="s">
        <v>757</v>
      </c>
      <c r="V1066" t="s">
        <v>756</v>
      </c>
      <c r="W1066" t="s">
        <v>756</v>
      </c>
      <c r="X1066" t="s">
        <v>5408</v>
      </c>
      <c r="Y1066" t="str">
        <f t="shared" si="224"/>
        <v>marzo</v>
      </c>
      <c r="Z1066">
        <f>YEAR(BD_PONDERACIONES[[#This Row],[Fecha Ejecución del Ticket]])</f>
        <v>2022</v>
      </c>
      <c r="AA1066" t="str">
        <f t="shared" si="225"/>
        <v>abril</v>
      </c>
      <c r="AB1066">
        <f>YEAR(BD_PONDERACIONES[[#This Row],[Fecha de Inspección]])</f>
        <v>2022</v>
      </c>
      <c r="AC1066">
        <f t="shared" si="226"/>
        <v>0.5</v>
      </c>
      <c r="AD1066">
        <f t="shared" si="227"/>
        <v>0.5</v>
      </c>
      <c r="AE1066">
        <f t="shared" si="228"/>
        <v>0</v>
      </c>
      <c r="AF1066">
        <f t="shared" si="229"/>
        <v>0</v>
      </c>
      <c r="AG1066">
        <f t="shared" si="230"/>
        <v>0.5</v>
      </c>
      <c r="AH1066">
        <f t="shared" si="231"/>
        <v>0.5</v>
      </c>
      <c r="AI1066">
        <f t="shared" si="232"/>
        <v>0.25</v>
      </c>
      <c r="AJ1066">
        <f t="shared" si="233"/>
        <v>0.25</v>
      </c>
      <c r="AK1066">
        <f t="shared" si="234"/>
        <v>0.5</v>
      </c>
      <c r="AL1066">
        <f t="shared" si="235"/>
        <v>0.5</v>
      </c>
      <c r="AM1066">
        <f t="shared" si="236"/>
        <v>0.5</v>
      </c>
      <c r="AN1066" s="6">
        <f t="shared" si="237"/>
        <v>0.7</v>
      </c>
      <c r="AO1066" t="str">
        <f>VLOOKUP(BD_PONDERACIONES[[#This Row],[Comuna]],Tabla3[#All],2,0)</f>
        <v>Florida</v>
      </c>
    </row>
    <row r="1067" spans="1:41" x14ac:dyDescent="0.35">
      <c r="A1067" t="s">
        <v>5278</v>
      </c>
      <c r="B1067" t="s">
        <v>5279</v>
      </c>
      <c r="C1067" t="s">
        <v>5280</v>
      </c>
      <c r="D1067" s="5">
        <v>44669</v>
      </c>
      <c r="E1067" s="5">
        <v>44632</v>
      </c>
      <c r="F1067" t="s">
        <v>753</v>
      </c>
      <c r="G1067" t="s">
        <v>5281</v>
      </c>
      <c r="H1067" t="s">
        <v>3783</v>
      </c>
      <c r="J1067" t="s">
        <v>756</v>
      </c>
      <c r="K1067" t="s">
        <v>756</v>
      </c>
      <c r="L1067" t="s">
        <v>757</v>
      </c>
      <c r="M1067" t="s">
        <v>757</v>
      </c>
      <c r="N1067" t="s">
        <v>756</v>
      </c>
      <c r="O1067" t="s">
        <v>756</v>
      </c>
      <c r="P1067" t="s">
        <v>758</v>
      </c>
      <c r="Q1067" t="s">
        <v>759</v>
      </c>
      <c r="R1067" t="s">
        <v>759</v>
      </c>
      <c r="S1067" t="s">
        <v>757</v>
      </c>
      <c r="T1067" t="s">
        <v>757</v>
      </c>
      <c r="U1067" t="s">
        <v>757</v>
      </c>
      <c r="V1067" t="s">
        <v>756</v>
      </c>
      <c r="W1067" t="s">
        <v>756</v>
      </c>
      <c r="X1067" t="s">
        <v>5282</v>
      </c>
      <c r="Y1067" t="str">
        <f t="shared" si="224"/>
        <v>marzo</v>
      </c>
      <c r="Z1067">
        <f>YEAR(BD_PONDERACIONES[[#This Row],[Fecha Ejecución del Ticket]])</f>
        <v>2022</v>
      </c>
      <c r="AA1067" t="str">
        <f t="shared" si="225"/>
        <v>abril</v>
      </c>
      <c r="AB1067">
        <f>YEAR(BD_PONDERACIONES[[#This Row],[Fecha de Inspección]])</f>
        <v>2022</v>
      </c>
      <c r="AC1067">
        <f t="shared" si="226"/>
        <v>0.5</v>
      </c>
      <c r="AD1067">
        <f t="shared" si="227"/>
        <v>0.5</v>
      </c>
      <c r="AE1067">
        <f t="shared" si="228"/>
        <v>0.5</v>
      </c>
      <c r="AF1067">
        <f t="shared" si="229"/>
        <v>0.5</v>
      </c>
      <c r="AG1067">
        <f t="shared" si="230"/>
        <v>0.5</v>
      </c>
      <c r="AH1067">
        <f t="shared" si="231"/>
        <v>0.5</v>
      </c>
      <c r="AI1067">
        <f t="shared" si="232"/>
        <v>0.25</v>
      </c>
      <c r="AJ1067">
        <f t="shared" si="233"/>
        <v>0.25</v>
      </c>
      <c r="AK1067">
        <f t="shared" si="234"/>
        <v>0.5</v>
      </c>
      <c r="AL1067">
        <f t="shared" si="235"/>
        <v>0.5</v>
      </c>
      <c r="AM1067">
        <f t="shared" si="236"/>
        <v>0.5</v>
      </c>
      <c r="AN1067" s="6">
        <f t="shared" si="237"/>
        <v>1</v>
      </c>
      <c r="AO1067" t="str">
        <f>VLOOKUP(BD_PONDERACIONES[[#This Row],[Comuna]],Tabla3[#All],2,0)</f>
        <v>Florida</v>
      </c>
    </row>
    <row r="1068" spans="1:41" x14ac:dyDescent="0.35">
      <c r="A1068" t="s">
        <v>5283</v>
      </c>
      <c r="B1068" t="s">
        <v>5284</v>
      </c>
      <c r="C1068" t="s">
        <v>5285</v>
      </c>
      <c r="D1068" s="5">
        <v>44669</v>
      </c>
      <c r="E1068" s="5">
        <v>44635</v>
      </c>
      <c r="F1068" t="s">
        <v>753</v>
      </c>
      <c r="G1068" t="s">
        <v>5286</v>
      </c>
      <c r="H1068" t="s">
        <v>3783</v>
      </c>
      <c r="J1068" t="s">
        <v>756</v>
      </c>
      <c r="K1068" t="s">
        <v>756</v>
      </c>
      <c r="L1068" t="s">
        <v>757</v>
      </c>
      <c r="M1068" t="s">
        <v>757</v>
      </c>
      <c r="N1068" t="s">
        <v>756</v>
      </c>
      <c r="O1068" t="s">
        <v>756</v>
      </c>
      <c r="P1068" t="s">
        <v>758</v>
      </c>
      <c r="Q1068" t="s">
        <v>759</v>
      </c>
      <c r="R1068" t="s">
        <v>759</v>
      </c>
      <c r="S1068" t="s">
        <v>757</v>
      </c>
      <c r="T1068" t="s">
        <v>757</v>
      </c>
      <c r="U1068" t="s">
        <v>757</v>
      </c>
      <c r="V1068" t="s">
        <v>756</v>
      </c>
      <c r="W1068" t="s">
        <v>756</v>
      </c>
      <c r="X1068" t="s">
        <v>1041</v>
      </c>
      <c r="Y1068" t="str">
        <f t="shared" si="224"/>
        <v>marzo</v>
      </c>
      <c r="Z1068">
        <f>YEAR(BD_PONDERACIONES[[#This Row],[Fecha Ejecución del Ticket]])</f>
        <v>2022</v>
      </c>
      <c r="AA1068" t="str">
        <f t="shared" si="225"/>
        <v>abril</v>
      </c>
      <c r="AB1068">
        <f>YEAR(BD_PONDERACIONES[[#This Row],[Fecha de Inspección]])</f>
        <v>2022</v>
      </c>
      <c r="AC1068">
        <f t="shared" si="226"/>
        <v>0.5</v>
      </c>
      <c r="AD1068">
        <f t="shared" si="227"/>
        <v>0.5</v>
      </c>
      <c r="AE1068">
        <f t="shared" si="228"/>
        <v>0.5</v>
      </c>
      <c r="AF1068">
        <f t="shared" si="229"/>
        <v>0.5</v>
      </c>
      <c r="AG1068">
        <f t="shared" si="230"/>
        <v>0.5</v>
      </c>
      <c r="AH1068">
        <f t="shared" si="231"/>
        <v>0.5</v>
      </c>
      <c r="AI1068">
        <f t="shared" si="232"/>
        <v>0.25</v>
      </c>
      <c r="AJ1068">
        <f t="shared" si="233"/>
        <v>0.25</v>
      </c>
      <c r="AK1068">
        <f t="shared" si="234"/>
        <v>0.5</v>
      </c>
      <c r="AL1068">
        <f t="shared" si="235"/>
        <v>0.5</v>
      </c>
      <c r="AM1068">
        <f t="shared" si="236"/>
        <v>0.5</v>
      </c>
      <c r="AN1068" s="6">
        <f t="shared" si="237"/>
        <v>1</v>
      </c>
      <c r="AO1068" t="str">
        <f>VLOOKUP(BD_PONDERACIONES[[#This Row],[Comuna]],Tabla3[#All],2,0)</f>
        <v>Florida</v>
      </c>
    </row>
    <row r="1069" spans="1:41" x14ac:dyDescent="0.35">
      <c r="A1069" t="s">
        <v>5287</v>
      </c>
      <c r="B1069" t="s">
        <v>5288</v>
      </c>
      <c r="C1069" t="s">
        <v>5289</v>
      </c>
      <c r="D1069" s="5">
        <v>44669</v>
      </c>
      <c r="E1069" s="5">
        <v>44627</v>
      </c>
      <c r="F1069" t="s">
        <v>753</v>
      </c>
      <c r="G1069" t="s">
        <v>5290</v>
      </c>
      <c r="H1069" t="s">
        <v>3783</v>
      </c>
      <c r="J1069" t="s">
        <v>756</v>
      </c>
      <c r="K1069" t="s">
        <v>756</v>
      </c>
      <c r="L1069" t="s">
        <v>757</v>
      </c>
      <c r="M1069" t="s">
        <v>757</v>
      </c>
      <c r="N1069" t="s">
        <v>756</v>
      </c>
      <c r="O1069" t="s">
        <v>756</v>
      </c>
      <c r="P1069" t="s">
        <v>758</v>
      </c>
      <c r="Q1069" t="s">
        <v>759</v>
      </c>
      <c r="R1069" t="s">
        <v>759</v>
      </c>
      <c r="S1069" t="s">
        <v>757</v>
      </c>
      <c r="T1069" t="s">
        <v>757</v>
      </c>
      <c r="U1069" t="s">
        <v>757</v>
      </c>
      <c r="V1069" t="s">
        <v>756</v>
      </c>
      <c r="W1069" t="s">
        <v>773</v>
      </c>
      <c r="X1069" t="s">
        <v>5291</v>
      </c>
      <c r="Y1069" t="str">
        <f t="shared" si="224"/>
        <v>marzo</v>
      </c>
      <c r="Z1069">
        <f>YEAR(BD_PONDERACIONES[[#This Row],[Fecha Ejecución del Ticket]])</f>
        <v>2022</v>
      </c>
      <c r="AA1069" t="str">
        <f t="shared" si="225"/>
        <v>abril</v>
      </c>
      <c r="AB1069">
        <f>YEAR(BD_PONDERACIONES[[#This Row],[Fecha de Inspección]])</f>
        <v>2022</v>
      </c>
      <c r="AC1069">
        <f t="shared" si="226"/>
        <v>0.5</v>
      </c>
      <c r="AD1069">
        <f t="shared" si="227"/>
        <v>0.5</v>
      </c>
      <c r="AE1069">
        <f t="shared" si="228"/>
        <v>0.5</v>
      </c>
      <c r="AF1069">
        <f t="shared" si="229"/>
        <v>0.5</v>
      </c>
      <c r="AG1069">
        <f t="shared" si="230"/>
        <v>0.5</v>
      </c>
      <c r="AH1069">
        <f t="shared" si="231"/>
        <v>0.5</v>
      </c>
      <c r="AI1069">
        <f t="shared" si="232"/>
        <v>0.25</v>
      </c>
      <c r="AJ1069">
        <f t="shared" si="233"/>
        <v>0.25</v>
      </c>
      <c r="AK1069">
        <f t="shared" si="234"/>
        <v>0.5</v>
      </c>
      <c r="AL1069">
        <f t="shared" si="235"/>
        <v>0.5</v>
      </c>
      <c r="AM1069">
        <f t="shared" si="236"/>
        <v>0</v>
      </c>
      <c r="AN1069" s="6">
        <f t="shared" si="237"/>
        <v>0.9</v>
      </c>
      <c r="AO1069" t="str">
        <f>VLOOKUP(BD_PONDERACIONES[[#This Row],[Comuna]],Tabla3[#All],2,0)</f>
        <v>Florida</v>
      </c>
    </row>
    <row r="1070" spans="1:41" x14ac:dyDescent="0.35">
      <c r="A1070" t="s">
        <v>5292</v>
      </c>
      <c r="B1070" t="s">
        <v>5293</v>
      </c>
      <c r="C1070" t="s">
        <v>5294</v>
      </c>
      <c r="D1070" s="5">
        <v>44669</v>
      </c>
      <c r="E1070" s="5">
        <v>44625</v>
      </c>
      <c r="F1070" t="s">
        <v>753</v>
      </c>
      <c r="G1070" t="s">
        <v>5295</v>
      </c>
      <c r="H1070" t="s">
        <v>3783</v>
      </c>
      <c r="J1070" t="s">
        <v>756</v>
      </c>
      <c r="K1070" t="s">
        <v>756</v>
      </c>
      <c r="L1070" t="s">
        <v>757</v>
      </c>
      <c r="M1070" t="s">
        <v>757</v>
      </c>
      <c r="N1070" t="s">
        <v>756</v>
      </c>
      <c r="O1070" t="s">
        <v>756</v>
      </c>
      <c r="P1070" t="s">
        <v>758</v>
      </c>
      <c r="Q1070" t="s">
        <v>759</v>
      </c>
      <c r="R1070" t="s">
        <v>759</v>
      </c>
      <c r="S1070" t="s">
        <v>757</v>
      </c>
      <c r="T1070" t="s">
        <v>757</v>
      </c>
      <c r="U1070" t="s">
        <v>757</v>
      </c>
      <c r="V1070" t="s">
        <v>756</v>
      </c>
      <c r="W1070" t="s">
        <v>756</v>
      </c>
      <c r="X1070" t="s">
        <v>5296</v>
      </c>
      <c r="Y1070" t="str">
        <f t="shared" si="224"/>
        <v>marzo</v>
      </c>
      <c r="Z1070">
        <f>YEAR(BD_PONDERACIONES[[#This Row],[Fecha Ejecución del Ticket]])</f>
        <v>2022</v>
      </c>
      <c r="AA1070" t="str">
        <f t="shared" si="225"/>
        <v>abril</v>
      </c>
      <c r="AB1070">
        <f>YEAR(BD_PONDERACIONES[[#This Row],[Fecha de Inspección]])</f>
        <v>2022</v>
      </c>
      <c r="AC1070">
        <f t="shared" si="226"/>
        <v>0.5</v>
      </c>
      <c r="AD1070">
        <f t="shared" si="227"/>
        <v>0.5</v>
      </c>
      <c r="AE1070">
        <f t="shared" si="228"/>
        <v>0.5</v>
      </c>
      <c r="AF1070">
        <f t="shared" si="229"/>
        <v>0.5</v>
      </c>
      <c r="AG1070">
        <f t="shared" si="230"/>
        <v>0.5</v>
      </c>
      <c r="AH1070">
        <f t="shared" si="231"/>
        <v>0.5</v>
      </c>
      <c r="AI1070">
        <f t="shared" si="232"/>
        <v>0.25</v>
      </c>
      <c r="AJ1070">
        <f t="shared" si="233"/>
        <v>0.25</v>
      </c>
      <c r="AK1070">
        <f t="shared" si="234"/>
        <v>0.5</v>
      </c>
      <c r="AL1070">
        <f t="shared" si="235"/>
        <v>0.5</v>
      </c>
      <c r="AM1070">
        <f t="shared" si="236"/>
        <v>0.5</v>
      </c>
      <c r="AN1070" s="6">
        <f t="shared" si="237"/>
        <v>1</v>
      </c>
      <c r="AO1070" t="str">
        <f>VLOOKUP(BD_PONDERACIONES[[#This Row],[Comuna]],Tabla3[#All],2,0)</f>
        <v>Florida</v>
      </c>
    </row>
    <row r="1071" spans="1:41" x14ac:dyDescent="0.35">
      <c r="A1071" t="s">
        <v>5297</v>
      </c>
      <c r="B1071" t="s">
        <v>5298</v>
      </c>
      <c r="C1071" t="s">
        <v>5299</v>
      </c>
      <c r="D1071" s="5">
        <v>44669</v>
      </c>
      <c r="E1071" s="5">
        <v>44621</v>
      </c>
      <c r="F1071" t="s">
        <v>753</v>
      </c>
      <c r="G1071" t="s">
        <v>5300</v>
      </c>
      <c r="H1071" t="s">
        <v>3783</v>
      </c>
      <c r="J1071" t="s">
        <v>756</v>
      </c>
      <c r="K1071" t="s">
        <v>756</v>
      </c>
      <c r="L1071" t="s">
        <v>757</v>
      </c>
      <c r="M1071" t="s">
        <v>757</v>
      </c>
      <c r="N1071" t="s">
        <v>756</v>
      </c>
      <c r="O1071" t="s">
        <v>756</v>
      </c>
      <c r="P1071" t="s">
        <v>758</v>
      </c>
      <c r="Q1071" t="s">
        <v>759</v>
      </c>
      <c r="R1071" t="s">
        <v>759</v>
      </c>
      <c r="S1071" t="s">
        <v>757</v>
      </c>
      <c r="T1071" t="s">
        <v>757</v>
      </c>
      <c r="U1071" t="s">
        <v>757</v>
      </c>
      <c r="V1071" t="s">
        <v>756</v>
      </c>
      <c r="W1071" t="s">
        <v>773</v>
      </c>
      <c r="X1071" t="s">
        <v>5301</v>
      </c>
      <c r="Y1071" t="str">
        <f t="shared" si="224"/>
        <v>marzo</v>
      </c>
      <c r="Z1071">
        <f>YEAR(BD_PONDERACIONES[[#This Row],[Fecha Ejecución del Ticket]])</f>
        <v>2022</v>
      </c>
      <c r="AA1071" t="str">
        <f t="shared" si="225"/>
        <v>abril</v>
      </c>
      <c r="AB1071">
        <f>YEAR(BD_PONDERACIONES[[#This Row],[Fecha de Inspección]])</f>
        <v>2022</v>
      </c>
      <c r="AC1071">
        <f t="shared" si="226"/>
        <v>0.5</v>
      </c>
      <c r="AD1071">
        <f t="shared" si="227"/>
        <v>0.5</v>
      </c>
      <c r="AE1071">
        <f t="shared" si="228"/>
        <v>0.5</v>
      </c>
      <c r="AF1071">
        <f t="shared" si="229"/>
        <v>0.5</v>
      </c>
      <c r="AG1071">
        <f t="shared" si="230"/>
        <v>0.5</v>
      </c>
      <c r="AH1071">
        <f t="shared" si="231"/>
        <v>0.5</v>
      </c>
      <c r="AI1071">
        <f t="shared" si="232"/>
        <v>0.25</v>
      </c>
      <c r="AJ1071">
        <f t="shared" si="233"/>
        <v>0.25</v>
      </c>
      <c r="AK1071">
        <f t="shared" si="234"/>
        <v>0.5</v>
      </c>
      <c r="AL1071">
        <f t="shared" si="235"/>
        <v>0.5</v>
      </c>
      <c r="AM1071">
        <f t="shared" si="236"/>
        <v>0</v>
      </c>
      <c r="AN1071" s="6">
        <f t="shared" si="237"/>
        <v>0.9</v>
      </c>
      <c r="AO1071" t="str">
        <f>VLOOKUP(BD_PONDERACIONES[[#This Row],[Comuna]],Tabla3[#All],2,0)</f>
        <v>Florida</v>
      </c>
    </row>
    <row r="1072" spans="1:41" x14ac:dyDescent="0.35">
      <c r="A1072" t="s">
        <v>5302</v>
      </c>
      <c r="B1072" t="s">
        <v>5303</v>
      </c>
      <c r="C1072" t="s">
        <v>5304</v>
      </c>
      <c r="D1072" s="5">
        <v>44669</v>
      </c>
      <c r="E1072" s="5">
        <v>44630</v>
      </c>
      <c r="F1072" t="s">
        <v>753</v>
      </c>
      <c r="G1072" t="s">
        <v>5305</v>
      </c>
      <c r="H1072" t="s">
        <v>3783</v>
      </c>
      <c r="J1072" t="s">
        <v>756</v>
      </c>
      <c r="K1072" t="s">
        <v>756</v>
      </c>
      <c r="L1072" t="s">
        <v>757</v>
      </c>
      <c r="M1072" t="s">
        <v>757</v>
      </c>
      <c r="N1072" t="s">
        <v>756</v>
      </c>
      <c r="O1072" t="s">
        <v>756</v>
      </c>
      <c r="P1072" t="s">
        <v>758</v>
      </c>
      <c r="Q1072" t="s">
        <v>759</v>
      </c>
      <c r="R1072" t="s">
        <v>759</v>
      </c>
      <c r="S1072" t="s">
        <v>757</v>
      </c>
      <c r="T1072" t="s">
        <v>757</v>
      </c>
      <c r="U1072" t="s">
        <v>757</v>
      </c>
      <c r="V1072" t="s">
        <v>756</v>
      </c>
      <c r="W1072" t="s">
        <v>756</v>
      </c>
      <c r="X1072" t="s">
        <v>885</v>
      </c>
      <c r="Y1072" t="str">
        <f t="shared" si="224"/>
        <v>marzo</v>
      </c>
      <c r="Z1072">
        <f>YEAR(BD_PONDERACIONES[[#This Row],[Fecha Ejecución del Ticket]])</f>
        <v>2022</v>
      </c>
      <c r="AA1072" t="str">
        <f t="shared" si="225"/>
        <v>abril</v>
      </c>
      <c r="AB1072">
        <f>YEAR(BD_PONDERACIONES[[#This Row],[Fecha de Inspección]])</f>
        <v>2022</v>
      </c>
      <c r="AC1072">
        <f t="shared" si="226"/>
        <v>0.5</v>
      </c>
      <c r="AD1072">
        <f t="shared" si="227"/>
        <v>0.5</v>
      </c>
      <c r="AE1072">
        <f t="shared" si="228"/>
        <v>0.5</v>
      </c>
      <c r="AF1072">
        <f t="shared" si="229"/>
        <v>0.5</v>
      </c>
      <c r="AG1072">
        <f t="shared" si="230"/>
        <v>0.5</v>
      </c>
      <c r="AH1072">
        <f t="shared" si="231"/>
        <v>0.5</v>
      </c>
      <c r="AI1072">
        <f t="shared" si="232"/>
        <v>0.25</v>
      </c>
      <c r="AJ1072">
        <f t="shared" si="233"/>
        <v>0.25</v>
      </c>
      <c r="AK1072">
        <f t="shared" si="234"/>
        <v>0.5</v>
      </c>
      <c r="AL1072">
        <f t="shared" si="235"/>
        <v>0.5</v>
      </c>
      <c r="AM1072">
        <f t="shared" si="236"/>
        <v>0.5</v>
      </c>
      <c r="AN1072" s="6">
        <f t="shared" si="237"/>
        <v>1</v>
      </c>
      <c r="AO1072" t="str">
        <f>VLOOKUP(BD_PONDERACIONES[[#This Row],[Comuna]],Tabla3[#All],2,0)</f>
        <v>Florida</v>
      </c>
    </row>
    <row r="1073" spans="1:41" x14ac:dyDescent="0.35">
      <c r="A1073" t="s">
        <v>5306</v>
      </c>
      <c r="B1073" t="s">
        <v>5307</v>
      </c>
      <c r="C1073" t="s">
        <v>5308</v>
      </c>
      <c r="D1073" s="5">
        <v>44669</v>
      </c>
      <c r="E1073" s="5">
        <v>44634</v>
      </c>
      <c r="F1073" t="s">
        <v>753</v>
      </c>
      <c r="G1073" t="s">
        <v>5309</v>
      </c>
      <c r="H1073" t="s">
        <v>3783</v>
      </c>
      <c r="J1073" t="s">
        <v>756</v>
      </c>
      <c r="K1073" t="s">
        <v>756</v>
      </c>
      <c r="L1073" t="s">
        <v>757</v>
      </c>
      <c r="M1073" t="s">
        <v>757</v>
      </c>
      <c r="N1073" t="s">
        <v>756</v>
      </c>
      <c r="O1073" t="s">
        <v>756</v>
      </c>
      <c r="P1073" t="s">
        <v>758</v>
      </c>
      <c r="Q1073" t="s">
        <v>759</v>
      </c>
      <c r="R1073" t="s">
        <v>759</v>
      </c>
      <c r="S1073" t="s">
        <v>757</v>
      </c>
      <c r="T1073" t="s">
        <v>757</v>
      </c>
      <c r="U1073" t="s">
        <v>757</v>
      </c>
      <c r="V1073" t="s">
        <v>756</v>
      </c>
      <c r="W1073" t="s">
        <v>756</v>
      </c>
      <c r="X1073" t="s">
        <v>5310</v>
      </c>
      <c r="Y1073" t="str">
        <f t="shared" si="224"/>
        <v>marzo</v>
      </c>
      <c r="Z1073">
        <f>YEAR(BD_PONDERACIONES[[#This Row],[Fecha Ejecución del Ticket]])</f>
        <v>2022</v>
      </c>
      <c r="AA1073" t="str">
        <f t="shared" si="225"/>
        <v>abril</v>
      </c>
      <c r="AB1073">
        <f>YEAR(BD_PONDERACIONES[[#This Row],[Fecha de Inspección]])</f>
        <v>2022</v>
      </c>
      <c r="AC1073">
        <f t="shared" si="226"/>
        <v>0.5</v>
      </c>
      <c r="AD1073">
        <f t="shared" si="227"/>
        <v>0.5</v>
      </c>
      <c r="AE1073">
        <f t="shared" si="228"/>
        <v>0.5</v>
      </c>
      <c r="AF1073">
        <f t="shared" si="229"/>
        <v>0.5</v>
      </c>
      <c r="AG1073">
        <f t="shared" si="230"/>
        <v>0.5</v>
      </c>
      <c r="AH1073">
        <f t="shared" si="231"/>
        <v>0.5</v>
      </c>
      <c r="AI1073">
        <f t="shared" si="232"/>
        <v>0.25</v>
      </c>
      <c r="AJ1073">
        <f t="shared" si="233"/>
        <v>0.25</v>
      </c>
      <c r="AK1073">
        <f t="shared" si="234"/>
        <v>0.5</v>
      </c>
      <c r="AL1073">
        <f t="shared" si="235"/>
        <v>0.5</v>
      </c>
      <c r="AM1073">
        <f t="shared" si="236"/>
        <v>0.5</v>
      </c>
      <c r="AN1073" s="6">
        <f t="shared" si="237"/>
        <v>1</v>
      </c>
      <c r="AO1073" t="str">
        <f>VLOOKUP(BD_PONDERACIONES[[#This Row],[Comuna]],Tabla3[#All],2,0)</f>
        <v>Florida</v>
      </c>
    </row>
    <row r="1074" spans="1:41" x14ac:dyDescent="0.35">
      <c r="A1074" t="s">
        <v>5311</v>
      </c>
      <c r="B1074" t="s">
        <v>5312</v>
      </c>
      <c r="C1074" t="s">
        <v>5313</v>
      </c>
      <c r="D1074" s="5">
        <v>44669</v>
      </c>
      <c r="E1074" s="5">
        <v>44623</v>
      </c>
      <c r="F1074" t="s">
        <v>753</v>
      </c>
      <c r="G1074" t="s">
        <v>5314</v>
      </c>
      <c r="H1074" t="s">
        <v>3783</v>
      </c>
      <c r="J1074" t="s">
        <v>756</v>
      </c>
      <c r="K1074" t="s">
        <v>756</v>
      </c>
      <c r="L1074" t="s">
        <v>757</v>
      </c>
      <c r="M1074" t="s">
        <v>757</v>
      </c>
      <c r="N1074" t="s">
        <v>756</v>
      </c>
      <c r="O1074" t="s">
        <v>756</v>
      </c>
      <c r="P1074" t="s">
        <v>765</v>
      </c>
      <c r="Q1074" t="s">
        <v>759</v>
      </c>
      <c r="R1074" t="s">
        <v>759</v>
      </c>
      <c r="S1074" t="s">
        <v>756</v>
      </c>
      <c r="T1074" t="s">
        <v>756</v>
      </c>
      <c r="U1074" t="s">
        <v>756</v>
      </c>
      <c r="V1074" t="s">
        <v>904</v>
      </c>
      <c r="W1074" t="s">
        <v>768</v>
      </c>
      <c r="X1074" t="s">
        <v>994</v>
      </c>
      <c r="Y1074" t="str">
        <f t="shared" si="224"/>
        <v>marzo</v>
      </c>
      <c r="Z1074">
        <f>YEAR(BD_PONDERACIONES[[#This Row],[Fecha Ejecución del Ticket]])</f>
        <v>2022</v>
      </c>
      <c r="AA1074" t="str">
        <f t="shared" si="225"/>
        <v>abril</v>
      </c>
      <c r="AB1074">
        <f>YEAR(BD_PONDERACIONES[[#This Row],[Fecha de Inspección]])</f>
        <v>2022</v>
      </c>
      <c r="AC1074">
        <f t="shared" si="226"/>
        <v>0.5</v>
      </c>
      <c r="AD1074">
        <f t="shared" si="227"/>
        <v>0.5</v>
      </c>
      <c r="AE1074">
        <f t="shared" si="228"/>
        <v>0.5</v>
      </c>
      <c r="AF1074">
        <f t="shared" si="229"/>
        <v>0.5</v>
      </c>
      <c r="AG1074">
        <f t="shared" si="230"/>
        <v>0.5</v>
      </c>
      <c r="AH1074">
        <f t="shared" si="231"/>
        <v>0.5</v>
      </c>
      <c r="AI1074">
        <f t="shared" si="232"/>
        <v>0.25</v>
      </c>
      <c r="AJ1074">
        <f t="shared" si="233"/>
        <v>0.25</v>
      </c>
      <c r="AK1074">
        <f t="shared" si="234"/>
        <v>0.5</v>
      </c>
      <c r="AL1074">
        <f t="shared" si="235"/>
        <v>0.32500000000000001</v>
      </c>
      <c r="AM1074">
        <f t="shared" si="236"/>
        <v>0.17499999999999999</v>
      </c>
      <c r="AN1074" s="6">
        <f t="shared" si="237"/>
        <v>0.9</v>
      </c>
      <c r="AO1074" t="str">
        <f>VLOOKUP(BD_PONDERACIONES[[#This Row],[Comuna]],Tabla3[#All],2,0)</f>
        <v>Florida</v>
      </c>
    </row>
    <row r="1075" spans="1:41" x14ac:dyDescent="0.35">
      <c r="A1075" t="s">
        <v>5315</v>
      </c>
      <c r="B1075" t="s">
        <v>5316</v>
      </c>
      <c r="C1075" t="s">
        <v>5317</v>
      </c>
      <c r="D1075" s="5">
        <v>44669</v>
      </c>
      <c r="E1075" s="5">
        <v>44623</v>
      </c>
      <c r="F1075" t="s">
        <v>753</v>
      </c>
      <c r="G1075" t="s">
        <v>5318</v>
      </c>
      <c r="H1075" t="s">
        <v>3783</v>
      </c>
      <c r="J1075" t="s">
        <v>756</v>
      </c>
      <c r="K1075" t="s">
        <v>756</v>
      </c>
      <c r="L1075" t="s">
        <v>757</v>
      </c>
      <c r="M1075" t="s">
        <v>757</v>
      </c>
      <c r="N1075" t="s">
        <v>756</v>
      </c>
      <c r="O1075" t="s">
        <v>756</v>
      </c>
      <c r="P1075" t="s">
        <v>765</v>
      </c>
      <c r="Q1075" t="s">
        <v>5319</v>
      </c>
      <c r="R1075" t="s">
        <v>5320</v>
      </c>
      <c r="S1075" t="s">
        <v>756</v>
      </c>
      <c r="T1075" t="s">
        <v>756</v>
      </c>
      <c r="U1075" t="s">
        <v>756</v>
      </c>
      <c r="V1075" t="s">
        <v>756</v>
      </c>
      <c r="W1075" t="s">
        <v>756</v>
      </c>
      <c r="X1075" t="s">
        <v>5321</v>
      </c>
      <c r="Y1075" t="str">
        <f t="shared" si="224"/>
        <v>marzo</v>
      </c>
      <c r="Z1075">
        <f>YEAR(BD_PONDERACIONES[[#This Row],[Fecha Ejecución del Ticket]])</f>
        <v>2022</v>
      </c>
      <c r="AA1075" t="str">
        <f t="shared" si="225"/>
        <v>abril</v>
      </c>
      <c r="AB1075">
        <f>YEAR(BD_PONDERACIONES[[#This Row],[Fecha de Inspección]])</f>
        <v>2022</v>
      </c>
      <c r="AC1075">
        <f t="shared" si="226"/>
        <v>0.5</v>
      </c>
      <c r="AD1075">
        <f t="shared" si="227"/>
        <v>0.5</v>
      </c>
      <c r="AE1075">
        <f t="shared" si="228"/>
        <v>0.5</v>
      </c>
      <c r="AF1075">
        <f t="shared" si="229"/>
        <v>0.5</v>
      </c>
      <c r="AG1075">
        <f t="shared" si="230"/>
        <v>0.5</v>
      </c>
      <c r="AH1075">
        <f t="shared" si="231"/>
        <v>0.5</v>
      </c>
      <c r="AI1075">
        <f t="shared" si="232"/>
        <v>0.25</v>
      </c>
      <c r="AJ1075">
        <f t="shared" si="233"/>
        <v>0.25</v>
      </c>
      <c r="AK1075">
        <f t="shared" si="234"/>
        <v>0.5</v>
      </c>
      <c r="AL1075">
        <f t="shared" si="235"/>
        <v>0.5</v>
      </c>
      <c r="AM1075">
        <f t="shared" si="236"/>
        <v>0.5</v>
      </c>
      <c r="AN1075" s="6">
        <f t="shared" si="237"/>
        <v>1</v>
      </c>
      <c r="AO1075" t="str">
        <f>VLOOKUP(BD_PONDERACIONES[[#This Row],[Comuna]],Tabla3[#All],2,0)</f>
        <v>Florida</v>
      </c>
    </row>
    <row r="1076" spans="1:41" x14ac:dyDescent="0.35">
      <c r="A1076" t="s">
        <v>5220</v>
      </c>
      <c r="B1076" t="s">
        <v>5221</v>
      </c>
      <c r="C1076" t="s">
        <v>5222</v>
      </c>
      <c r="D1076" s="5">
        <v>44670</v>
      </c>
      <c r="E1076" s="5">
        <v>44631</v>
      </c>
      <c r="F1076" t="s">
        <v>753</v>
      </c>
      <c r="G1076" t="s">
        <v>5223</v>
      </c>
      <c r="H1076" t="s">
        <v>3783</v>
      </c>
      <c r="J1076" t="s">
        <v>756</v>
      </c>
      <c r="K1076" t="s">
        <v>756</v>
      </c>
      <c r="L1076" t="s">
        <v>757</v>
      </c>
      <c r="M1076" t="s">
        <v>757</v>
      </c>
      <c r="N1076" t="s">
        <v>756</v>
      </c>
      <c r="O1076" t="s">
        <v>756</v>
      </c>
      <c r="P1076" t="s">
        <v>758</v>
      </c>
      <c r="Q1076" t="s">
        <v>759</v>
      </c>
      <c r="R1076" t="s">
        <v>759</v>
      </c>
      <c r="S1076" t="s">
        <v>757</v>
      </c>
      <c r="T1076" t="s">
        <v>757</v>
      </c>
      <c r="U1076" t="s">
        <v>757</v>
      </c>
      <c r="V1076" t="s">
        <v>768</v>
      </c>
      <c r="W1076" t="s">
        <v>768</v>
      </c>
      <c r="X1076" t="s">
        <v>5224</v>
      </c>
      <c r="Y1076" t="str">
        <f t="shared" si="224"/>
        <v>marzo</v>
      </c>
      <c r="Z1076">
        <f>YEAR(BD_PONDERACIONES[[#This Row],[Fecha Ejecución del Ticket]])</f>
        <v>2022</v>
      </c>
      <c r="AA1076" t="str">
        <f t="shared" si="225"/>
        <v>abril</v>
      </c>
      <c r="AB1076">
        <f>YEAR(BD_PONDERACIONES[[#This Row],[Fecha de Inspección]])</f>
        <v>2022</v>
      </c>
      <c r="AC1076">
        <f t="shared" si="226"/>
        <v>0.5</v>
      </c>
      <c r="AD1076">
        <f t="shared" si="227"/>
        <v>0.5</v>
      </c>
      <c r="AE1076">
        <f t="shared" si="228"/>
        <v>0.5</v>
      </c>
      <c r="AF1076">
        <f t="shared" si="229"/>
        <v>0.5</v>
      </c>
      <c r="AG1076">
        <f t="shared" si="230"/>
        <v>0.5</v>
      </c>
      <c r="AH1076">
        <f t="shared" si="231"/>
        <v>0.5</v>
      </c>
      <c r="AI1076">
        <f t="shared" si="232"/>
        <v>0.25</v>
      </c>
      <c r="AJ1076">
        <f t="shared" si="233"/>
        <v>0.25</v>
      </c>
      <c r="AK1076">
        <f t="shared" si="234"/>
        <v>0.5</v>
      </c>
      <c r="AL1076">
        <f t="shared" si="235"/>
        <v>0.17499999999999999</v>
      </c>
      <c r="AM1076">
        <f t="shared" si="236"/>
        <v>0.17499999999999999</v>
      </c>
      <c r="AN1076" s="6">
        <f t="shared" si="237"/>
        <v>0.87</v>
      </c>
      <c r="AO1076" t="str">
        <f>VLOOKUP(BD_PONDERACIONES[[#This Row],[Comuna]],Tabla3[#All],2,0)</f>
        <v>Florida</v>
      </c>
    </row>
    <row r="1077" spans="1:41" x14ac:dyDescent="0.35">
      <c r="A1077" t="s">
        <v>5225</v>
      </c>
      <c r="B1077" t="s">
        <v>5226</v>
      </c>
      <c r="C1077" t="s">
        <v>5227</v>
      </c>
      <c r="D1077" s="5">
        <v>44670</v>
      </c>
      <c r="E1077" s="5">
        <v>44631</v>
      </c>
      <c r="F1077" t="s">
        <v>753</v>
      </c>
      <c r="G1077" t="s">
        <v>5228</v>
      </c>
      <c r="H1077" t="s">
        <v>3783</v>
      </c>
      <c r="J1077" t="s">
        <v>756</v>
      </c>
      <c r="K1077" t="s">
        <v>756</v>
      </c>
      <c r="L1077" t="s">
        <v>773</v>
      </c>
      <c r="M1077" t="s">
        <v>773</v>
      </c>
      <c r="N1077" t="s">
        <v>756</v>
      </c>
      <c r="O1077" t="s">
        <v>756</v>
      </c>
      <c r="P1077" t="s">
        <v>765</v>
      </c>
      <c r="Q1077" t="s">
        <v>759</v>
      </c>
      <c r="R1077" t="s">
        <v>759</v>
      </c>
      <c r="S1077" t="s">
        <v>756</v>
      </c>
      <c r="T1077" t="s">
        <v>756</v>
      </c>
      <c r="U1077" t="s">
        <v>756</v>
      </c>
      <c r="V1077" t="s">
        <v>756</v>
      </c>
      <c r="W1077" t="s">
        <v>756</v>
      </c>
      <c r="X1077" t="s">
        <v>5229</v>
      </c>
      <c r="Y1077" t="str">
        <f t="shared" si="224"/>
        <v>marzo</v>
      </c>
      <c r="Z1077">
        <f>YEAR(BD_PONDERACIONES[[#This Row],[Fecha Ejecución del Ticket]])</f>
        <v>2022</v>
      </c>
      <c r="AA1077" t="str">
        <f t="shared" si="225"/>
        <v>abril</v>
      </c>
      <c r="AB1077">
        <f>YEAR(BD_PONDERACIONES[[#This Row],[Fecha de Inspección]])</f>
        <v>2022</v>
      </c>
      <c r="AC1077">
        <f t="shared" si="226"/>
        <v>0.5</v>
      </c>
      <c r="AD1077">
        <f t="shared" si="227"/>
        <v>0.5</v>
      </c>
      <c r="AE1077">
        <f t="shared" si="228"/>
        <v>0</v>
      </c>
      <c r="AF1077">
        <f t="shared" si="229"/>
        <v>0</v>
      </c>
      <c r="AG1077">
        <f t="shared" si="230"/>
        <v>0.5</v>
      </c>
      <c r="AH1077">
        <f t="shared" si="231"/>
        <v>0.5</v>
      </c>
      <c r="AI1077">
        <f t="shared" si="232"/>
        <v>0.25</v>
      </c>
      <c r="AJ1077">
        <f t="shared" si="233"/>
        <v>0.25</v>
      </c>
      <c r="AK1077">
        <f t="shared" si="234"/>
        <v>0.5</v>
      </c>
      <c r="AL1077">
        <f t="shared" si="235"/>
        <v>0.5</v>
      </c>
      <c r="AM1077">
        <f t="shared" si="236"/>
        <v>0.5</v>
      </c>
      <c r="AN1077" s="6">
        <f t="shared" si="237"/>
        <v>0.7</v>
      </c>
      <c r="AO1077" t="str">
        <f>VLOOKUP(BD_PONDERACIONES[[#This Row],[Comuna]],Tabla3[#All],2,0)</f>
        <v>Florida</v>
      </c>
    </row>
    <row r="1078" spans="1:41" x14ac:dyDescent="0.35">
      <c r="A1078" t="s">
        <v>5230</v>
      </c>
      <c r="B1078" t="s">
        <v>5231</v>
      </c>
      <c r="C1078" t="s">
        <v>5232</v>
      </c>
      <c r="D1078" s="5">
        <v>44670</v>
      </c>
      <c r="E1078" s="5">
        <v>44631</v>
      </c>
      <c r="F1078" t="s">
        <v>753</v>
      </c>
      <c r="G1078" t="s">
        <v>5233</v>
      </c>
      <c r="H1078" t="s">
        <v>3783</v>
      </c>
      <c r="J1078" t="s">
        <v>756</v>
      </c>
      <c r="K1078" t="s">
        <v>756</v>
      </c>
      <c r="L1078" t="s">
        <v>773</v>
      </c>
      <c r="M1078" t="s">
        <v>773</v>
      </c>
      <c r="N1078" t="s">
        <v>756</v>
      </c>
      <c r="O1078" t="s">
        <v>756</v>
      </c>
      <c r="P1078" t="s">
        <v>758</v>
      </c>
      <c r="Q1078" t="s">
        <v>759</v>
      </c>
      <c r="R1078" t="s">
        <v>759</v>
      </c>
      <c r="S1078" t="s">
        <v>757</v>
      </c>
      <c r="T1078" t="s">
        <v>757</v>
      </c>
      <c r="U1078" t="s">
        <v>757</v>
      </c>
      <c r="V1078" t="s">
        <v>904</v>
      </c>
      <c r="W1078" t="s">
        <v>904</v>
      </c>
      <c r="X1078" t="s">
        <v>5234</v>
      </c>
      <c r="Y1078" t="str">
        <f t="shared" si="224"/>
        <v>marzo</v>
      </c>
      <c r="Z1078">
        <f>YEAR(BD_PONDERACIONES[[#This Row],[Fecha Ejecución del Ticket]])</f>
        <v>2022</v>
      </c>
      <c r="AA1078" t="str">
        <f t="shared" si="225"/>
        <v>abril</v>
      </c>
      <c r="AB1078">
        <f>YEAR(BD_PONDERACIONES[[#This Row],[Fecha de Inspección]])</f>
        <v>2022</v>
      </c>
      <c r="AC1078">
        <f t="shared" si="226"/>
        <v>0.5</v>
      </c>
      <c r="AD1078">
        <f t="shared" si="227"/>
        <v>0.5</v>
      </c>
      <c r="AE1078">
        <f t="shared" si="228"/>
        <v>0</v>
      </c>
      <c r="AF1078">
        <f t="shared" si="229"/>
        <v>0</v>
      </c>
      <c r="AG1078">
        <f t="shared" si="230"/>
        <v>0.5</v>
      </c>
      <c r="AH1078">
        <f t="shared" si="231"/>
        <v>0.5</v>
      </c>
      <c r="AI1078">
        <f t="shared" si="232"/>
        <v>0.25</v>
      </c>
      <c r="AJ1078">
        <f t="shared" si="233"/>
        <v>0.25</v>
      </c>
      <c r="AK1078">
        <f t="shared" si="234"/>
        <v>0.5</v>
      </c>
      <c r="AL1078">
        <f t="shared" si="235"/>
        <v>0.32500000000000001</v>
      </c>
      <c r="AM1078">
        <f t="shared" si="236"/>
        <v>0.32500000000000001</v>
      </c>
      <c r="AN1078" s="6">
        <f t="shared" si="237"/>
        <v>0.63</v>
      </c>
      <c r="AO1078" t="str">
        <f>VLOOKUP(BD_PONDERACIONES[[#This Row],[Comuna]],Tabla3[#All],2,0)</f>
        <v>Florida</v>
      </c>
    </row>
    <row r="1079" spans="1:41" x14ac:dyDescent="0.35">
      <c r="A1079" t="s">
        <v>5235</v>
      </c>
      <c r="B1079" t="s">
        <v>5236</v>
      </c>
      <c r="C1079" t="s">
        <v>5237</v>
      </c>
      <c r="D1079" s="5">
        <v>44670</v>
      </c>
      <c r="E1079" s="5">
        <v>44628</v>
      </c>
      <c r="F1079" t="s">
        <v>753</v>
      </c>
      <c r="G1079" t="s">
        <v>5238</v>
      </c>
      <c r="H1079" t="s">
        <v>3783</v>
      </c>
      <c r="J1079" t="s">
        <v>756</v>
      </c>
      <c r="K1079" t="s">
        <v>756</v>
      </c>
      <c r="L1079" t="s">
        <v>757</v>
      </c>
      <c r="M1079" t="s">
        <v>757</v>
      </c>
      <c r="N1079" t="s">
        <v>756</v>
      </c>
      <c r="O1079" t="s">
        <v>756</v>
      </c>
      <c r="P1079" t="s">
        <v>765</v>
      </c>
      <c r="Q1079" t="s">
        <v>759</v>
      </c>
      <c r="R1079" t="s">
        <v>759</v>
      </c>
      <c r="S1079" t="s">
        <v>757</v>
      </c>
      <c r="T1079" t="s">
        <v>757</v>
      </c>
      <c r="U1079" t="s">
        <v>756</v>
      </c>
      <c r="V1079" t="s">
        <v>768</v>
      </c>
      <c r="W1079" t="s">
        <v>773</v>
      </c>
      <c r="X1079" t="s">
        <v>5239</v>
      </c>
      <c r="Y1079" t="str">
        <f t="shared" si="224"/>
        <v>marzo</v>
      </c>
      <c r="Z1079">
        <f>YEAR(BD_PONDERACIONES[[#This Row],[Fecha Ejecución del Ticket]])</f>
        <v>2022</v>
      </c>
      <c r="AA1079" t="str">
        <f t="shared" si="225"/>
        <v>abril</v>
      </c>
      <c r="AB1079">
        <f>YEAR(BD_PONDERACIONES[[#This Row],[Fecha de Inspección]])</f>
        <v>2022</v>
      </c>
      <c r="AC1079">
        <f t="shared" si="226"/>
        <v>0.5</v>
      </c>
      <c r="AD1079">
        <f t="shared" si="227"/>
        <v>0.5</v>
      </c>
      <c r="AE1079">
        <f t="shared" si="228"/>
        <v>0.5</v>
      </c>
      <c r="AF1079">
        <f t="shared" si="229"/>
        <v>0.5</v>
      </c>
      <c r="AG1079">
        <f t="shared" si="230"/>
        <v>0.5</v>
      </c>
      <c r="AH1079">
        <f t="shared" si="231"/>
        <v>0.5</v>
      </c>
      <c r="AI1079">
        <f t="shared" si="232"/>
        <v>0.25</v>
      </c>
      <c r="AJ1079">
        <f t="shared" si="233"/>
        <v>0.25</v>
      </c>
      <c r="AK1079">
        <f t="shared" si="234"/>
        <v>0.5</v>
      </c>
      <c r="AL1079">
        <f t="shared" si="235"/>
        <v>0.17499999999999999</v>
      </c>
      <c r="AM1079">
        <f t="shared" si="236"/>
        <v>0</v>
      </c>
      <c r="AN1079" s="6">
        <f t="shared" si="237"/>
        <v>0.83500000000000008</v>
      </c>
      <c r="AO1079" t="str">
        <f>VLOOKUP(BD_PONDERACIONES[[#This Row],[Comuna]],Tabla3[#All],2,0)</f>
        <v>Florida</v>
      </c>
    </row>
    <row r="1080" spans="1:41" x14ac:dyDescent="0.35">
      <c r="A1080" t="s">
        <v>5240</v>
      </c>
      <c r="B1080" t="s">
        <v>5241</v>
      </c>
      <c r="C1080" t="s">
        <v>5242</v>
      </c>
      <c r="D1080" s="5">
        <v>44670</v>
      </c>
      <c r="E1080" s="5">
        <v>44631</v>
      </c>
      <c r="F1080" t="s">
        <v>753</v>
      </c>
      <c r="G1080" t="s">
        <v>5243</v>
      </c>
      <c r="H1080" t="s">
        <v>3783</v>
      </c>
      <c r="J1080" t="s">
        <v>756</v>
      </c>
      <c r="K1080" t="s">
        <v>756</v>
      </c>
      <c r="L1080" t="s">
        <v>757</v>
      </c>
      <c r="M1080" t="s">
        <v>757</v>
      </c>
      <c r="N1080" t="s">
        <v>756</v>
      </c>
      <c r="O1080" t="s">
        <v>756</v>
      </c>
      <c r="P1080" t="s">
        <v>765</v>
      </c>
      <c r="Q1080" t="s">
        <v>759</v>
      </c>
      <c r="R1080" t="s">
        <v>759</v>
      </c>
      <c r="S1080" t="s">
        <v>756</v>
      </c>
      <c r="T1080" t="s">
        <v>756</v>
      </c>
      <c r="U1080" t="s">
        <v>756</v>
      </c>
      <c r="V1080" t="s">
        <v>904</v>
      </c>
      <c r="W1080" t="s">
        <v>904</v>
      </c>
      <c r="X1080" t="s">
        <v>5244</v>
      </c>
      <c r="Y1080" t="str">
        <f t="shared" si="224"/>
        <v>marzo</v>
      </c>
      <c r="Z1080">
        <f>YEAR(BD_PONDERACIONES[[#This Row],[Fecha Ejecución del Ticket]])</f>
        <v>2022</v>
      </c>
      <c r="AA1080" t="str">
        <f t="shared" si="225"/>
        <v>abril</v>
      </c>
      <c r="AB1080">
        <f>YEAR(BD_PONDERACIONES[[#This Row],[Fecha de Inspección]])</f>
        <v>2022</v>
      </c>
      <c r="AC1080">
        <f t="shared" si="226"/>
        <v>0.5</v>
      </c>
      <c r="AD1080">
        <f t="shared" si="227"/>
        <v>0.5</v>
      </c>
      <c r="AE1080">
        <f t="shared" si="228"/>
        <v>0.5</v>
      </c>
      <c r="AF1080">
        <f t="shared" si="229"/>
        <v>0.5</v>
      </c>
      <c r="AG1080">
        <f t="shared" si="230"/>
        <v>0.5</v>
      </c>
      <c r="AH1080">
        <f t="shared" si="231"/>
        <v>0.5</v>
      </c>
      <c r="AI1080">
        <f t="shared" si="232"/>
        <v>0.25</v>
      </c>
      <c r="AJ1080">
        <f t="shared" si="233"/>
        <v>0.25</v>
      </c>
      <c r="AK1080">
        <f t="shared" si="234"/>
        <v>0.5</v>
      </c>
      <c r="AL1080">
        <f t="shared" si="235"/>
        <v>0.32500000000000001</v>
      </c>
      <c r="AM1080">
        <f t="shared" si="236"/>
        <v>0.32500000000000001</v>
      </c>
      <c r="AN1080" s="6">
        <f t="shared" si="237"/>
        <v>0.93</v>
      </c>
      <c r="AO1080" t="str">
        <f>VLOOKUP(BD_PONDERACIONES[[#This Row],[Comuna]],Tabla3[#All],2,0)</f>
        <v>Florida</v>
      </c>
    </row>
    <row r="1081" spans="1:41" x14ac:dyDescent="0.35">
      <c r="A1081" t="s">
        <v>5245</v>
      </c>
      <c r="B1081" t="s">
        <v>5246</v>
      </c>
      <c r="C1081" t="s">
        <v>5247</v>
      </c>
      <c r="D1081" s="5">
        <v>44670</v>
      </c>
      <c r="E1081" s="5">
        <v>44636</v>
      </c>
      <c r="F1081" t="s">
        <v>753</v>
      </c>
      <c r="G1081" t="s">
        <v>5248</v>
      </c>
      <c r="H1081" t="s">
        <v>3783</v>
      </c>
      <c r="J1081" t="s">
        <v>756</v>
      </c>
      <c r="K1081" t="s">
        <v>756</v>
      </c>
      <c r="L1081" t="s">
        <v>757</v>
      </c>
      <c r="M1081" t="s">
        <v>757</v>
      </c>
      <c r="N1081" t="s">
        <v>756</v>
      </c>
      <c r="O1081" t="s">
        <v>756</v>
      </c>
      <c r="P1081" t="s">
        <v>758</v>
      </c>
      <c r="Q1081" t="s">
        <v>759</v>
      </c>
      <c r="R1081" t="s">
        <v>759</v>
      </c>
      <c r="S1081" t="s">
        <v>757</v>
      </c>
      <c r="T1081" t="s">
        <v>757</v>
      </c>
      <c r="U1081" t="s">
        <v>757</v>
      </c>
      <c r="V1081" t="s">
        <v>904</v>
      </c>
      <c r="W1081" t="s">
        <v>904</v>
      </c>
      <c r="X1081" t="s">
        <v>5249</v>
      </c>
      <c r="Y1081" t="str">
        <f t="shared" si="224"/>
        <v>marzo</v>
      </c>
      <c r="Z1081">
        <f>YEAR(BD_PONDERACIONES[[#This Row],[Fecha Ejecución del Ticket]])</f>
        <v>2022</v>
      </c>
      <c r="AA1081" t="str">
        <f t="shared" si="225"/>
        <v>abril</v>
      </c>
      <c r="AB1081">
        <f>YEAR(BD_PONDERACIONES[[#This Row],[Fecha de Inspección]])</f>
        <v>2022</v>
      </c>
      <c r="AC1081">
        <f t="shared" si="226"/>
        <v>0.5</v>
      </c>
      <c r="AD1081">
        <f t="shared" si="227"/>
        <v>0.5</v>
      </c>
      <c r="AE1081">
        <f t="shared" si="228"/>
        <v>0.5</v>
      </c>
      <c r="AF1081">
        <f t="shared" si="229"/>
        <v>0.5</v>
      </c>
      <c r="AG1081">
        <f t="shared" si="230"/>
        <v>0.5</v>
      </c>
      <c r="AH1081">
        <f t="shared" si="231"/>
        <v>0.5</v>
      </c>
      <c r="AI1081">
        <f t="shared" si="232"/>
        <v>0.25</v>
      </c>
      <c r="AJ1081">
        <f t="shared" si="233"/>
        <v>0.25</v>
      </c>
      <c r="AK1081">
        <f t="shared" si="234"/>
        <v>0.5</v>
      </c>
      <c r="AL1081">
        <f t="shared" si="235"/>
        <v>0.32500000000000001</v>
      </c>
      <c r="AM1081">
        <f t="shared" si="236"/>
        <v>0.32500000000000001</v>
      </c>
      <c r="AN1081" s="6">
        <f t="shared" si="237"/>
        <v>0.93</v>
      </c>
      <c r="AO1081" t="str">
        <f>VLOOKUP(BD_PONDERACIONES[[#This Row],[Comuna]],Tabla3[#All],2,0)</f>
        <v>Florida</v>
      </c>
    </row>
    <row r="1082" spans="1:41" x14ac:dyDescent="0.35">
      <c r="A1082" t="s">
        <v>5250</v>
      </c>
      <c r="B1082" t="s">
        <v>5251</v>
      </c>
      <c r="C1082" t="s">
        <v>5252</v>
      </c>
      <c r="D1082" s="5">
        <v>44670</v>
      </c>
      <c r="E1082" s="5">
        <v>44635</v>
      </c>
      <c r="F1082" t="s">
        <v>753</v>
      </c>
      <c r="G1082" t="s">
        <v>5253</v>
      </c>
      <c r="H1082" t="s">
        <v>3783</v>
      </c>
      <c r="J1082" t="s">
        <v>756</v>
      </c>
      <c r="K1082" t="s">
        <v>756</v>
      </c>
      <c r="L1082" t="s">
        <v>757</v>
      </c>
      <c r="M1082" t="s">
        <v>757</v>
      </c>
      <c r="N1082" t="s">
        <v>756</v>
      </c>
      <c r="O1082" t="s">
        <v>756</v>
      </c>
      <c r="P1082" t="s">
        <v>758</v>
      </c>
      <c r="Q1082" t="s">
        <v>759</v>
      </c>
      <c r="R1082" t="s">
        <v>759</v>
      </c>
      <c r="S1082" t="s">
        <v>757</v>
      </c>
      <c r="T1082" t="s">
        <v>757</v>
      </c>
      <c r="U1082" t="s">
        <v>757</v>
      </c>
      <c r="V1082" t="s">
        <v>756</v>
      </c>
      <c r="W1082" t="s">
        <v>756</v>
      </c>
      <c r="X1082" t="s">
        <v>4497</v>
      </c>
      <c r="Y1082" t="str">
        <f t="shared" si="224"/>
        <v>marzo</v>
      </c>
      <c r="Z1082">
        <f>YEAR(BD_PONDERACIONES[[#This Row],[Fecha Ejecución del Ticket]])</f>
        <v>2022</v>
      </c>
      <c r="AA1082" t="str">
        <f t="shared" si="225"/>
        <v>abril</v>
      </c>
      <c r="AB1082">
        <f>YEAR(BD_PONDERACIONES[[#This Row],[Fecha de Inspección]])</f>
        <v>2022</v>
      </c>
      <c r="AC1082">
        <f t="shared" si="226"/>
        <v>0.5</v>
      </c>
      <c r="AD1082">
        <f t="shared" si="227"/>
        <v>0.5</v>
      </c>
      <c r="AE1082">
        <f t="shared" si="228"/>
        <v>0.5</v>
      </c>
      <c r="AF1082">
        <f t="shared" si="229"/>
        <v>0.5</v>
      </c>
      <c r="AG1082">
        <f t="shared" si="230"/>
        <v>0.5</v>
      </c>
      <c r="AH1082">
        <f t="shared" si="231"/>
        <v>0.5</v>
      </c>
      <c r="AI1082">
        <f t="shared" si="232"/>
        <v>0.25</v>
      </c>
      <c r="AJ1082">
        <f t="shared" si="233"/>
        <v>0.25</v>
      </c>
      <c r="AK1082">
        <f t="shared" si="234"/>
        <v>0.5</v>
      </c>
      <c r="AL1082">
        <f t="shared" si="235"/>
        <v>0.5</v>
      </c>
      <c r="AM1082">
        <f t="shared" si="236"/>
        <v>0.5</v>
      </c>
      <c r="AN1082" s="6">
        <f t="shared" si="237"/>
        <v>1</v>
      </c>
      <c r="AO1082" t="str">
        <f>VLOOKUP(BD_PONDERACIONES[[#This Row],[Comuna]],Tabla3[#All],2,0)</f>
        <v>Florida</v>
      </c>
    </row>
    <row r="1083" spans="1:41" x14ac:dyDescent="0.35">
      <c r="A1083" t="s">
        <v>5254</v>
      </c>
      <c r="B1083" t="s">
        <v>5255</v>
      </c>
      <c r="C1083" t="s">
        <v>5256</v>
      </c>
      <c r="D1083" s="5">
        <v>44670</v>
      </c>
      <c r="E1083" s="5">
        <v>44635</v>
      </c>
      <c r="F1083" t="s">
        <v>753</v>
      </c>
      <c r="G1083" t="s">
        <v>5257</v>
      </c>
      <c r="H1083" t="s">
        <v>3783</v>
      </c>
      <c r="J1083" t="s">
        <v>756</v>
      </c>
      <c r="K1083" t="s">
        <v>756</v>
      </c>
      <c r="L1083" t="s">
        <v>757</v>
      </c>
      <c r="M1083" t="s">
        <v>757</v>
      </c>
      <c r="N1083" t="s">
        <v>756</v>
      </c>
      <c r="O1083" t="s">
        <v>756</v>
      </c>
      <c r="P1083" t="s">
        <v>765</v>
      </c>
      <c r="Q1083" t="s">
        <v>759</v>
      </c>
      <c r="R1083" t="s">
        <v>759</v>
      </c>
      <c r="S1083" t="s">
        <v>757</v>
      </c>
      <c r="T1083" t="s">
        <v>757</v>
      </c>
      <c r="U1083" t="s">
        <v>756</v>
      </c>
      <c r="V1083" t="s">
        <v>756</v>
      </c>
      <c r="W1083" t="s">
        <v>756</v>
      </c>
      <c r="X1083" t="s">
        <v>5258</v>
      </c>
      <c r="Y1083" t="str">
        <f t="shared" si="224"/>
        <v>marzo</v>
      </c>
      <c r="Z1083">
        <f>YEAR(BD_PONDERACIONES[[#This Row],[Fecha Ejecución del Ticket]])</f>
        <v>2022</v>
      </c>
      <c r="AA1083" t="str">
        <f t="shared" si="225"/>
        <v>abril</v>
      </c>
      <c r="AB1083">
        <f>YEAR(BD_PONDERACIONES[[#This Row],[Fecha de Inspección]])</f>
        <v>2022</v>
      </c>
      <c r="AC1083">
        <f t="shared" si="226"/>
        <v>0.5</v>
      </c>
      <c r="AD1083">
        <f t="shared" si="227"/>
        <v>0.5</v>
      </c>
      <c r="AE1083">
        <f t="shared" si="228"/>
        <v>0.5</v>
      </c>
      <c r="AF1083">
        <f t="shared" si="229"/>
        <v>0.5</v>
      </c>
      <c r="AG1083">
        <f t="shared" si="230"/>
        <v>0.5</v>
      </c>
      <c r="AH1083">
        <f t="shared" si="231"/>
        <v>0.5</v>
      </c>
      <c r="AI1083">
        <f t="shared" si="232"/>
        <v>0.25</v>
      </c>
      <c r="AJ1083">
        <f t="shared" si="233"/>
        <v>0.25</v>
      </c>
      <c r="AK1083">
        <f t="shared" si="234"/>
        <v>0.5</v>
      </c>
      <c r="AL1083">
        <f t="shared" si="235"/>
        <v>0.5</v>
      </c>
      <c r="AM1083">
        <f t="shared" si="236"/>
        <v>0.5</v>
      </c>
      <c r="AN1083" s="6">
        <f t="shared" si="237"/>
        <v>1</v>
      </c>
      <c r="AO1083" t="str">
        <f>VLOOKUP(BD_PONDERACIONES[[#This Row],[Comuna]],Tabla3[#All],2,0)</f>
        <v>Florida</v>
      </c>
    </row>
    <row r="1084" spans="1:41" x14ac:dyDescent="0.35">
      <c r="A1084" t="s">
        <v>5259</v>
      </c>
      <c r="B1084" t="s">
        <v>5260</v>
      </c>
      <c r="C1084" t="s">
        <v>5872</v>
      </c>
      <c r="D1084" s="5">
        <v>44670</v>
      </c>
      <c r="E1084" s="5">
        <v>44632</v>
      </c>
      <c r="F1084" t="s">
        <v>753</v>
      </c>
      <c r="G1084" t="s">
        <v>5261</v>
      </c>
      <c r="H1084" t="s">
        <v>3783</v>
      </c>
      <c r="J1084" t="s">
        <v>756</v>
      </c>
      <c r="K1084" t="s">
        <v>756</v>
      </c>
      <c r="L1084" t="s">
        <v>773</v>
      </c>
      <c r="M1084" t="s">
        <v>773</v>
      </c>
      <c r="N1084" t="s">
        <v>756</v>
      </c>
      <c r="O1084" t="s">
        <v>756</v>
      </c>
      <c r="P1084" t="s">
        <v>758</v>
      </c>
      <c r="Q1084" t="s">
        <v>759</v>
      </c>
      <c r="R1084" t="s">
        <v>759</v>
      </c>
      <c r="S1084" t="s">
        <v>757</v>
      </c>
      <c r="T1084" t="s">
        <v>757</v>
      </c>
      <c r="U1084" t="s">
        <v>757</v>
      </c>
      <c r="V1084" t="s">
        <v>756</v>
      </c>
      <c r="W1084" t="s">
        <v>756</v>
      </c>
      <c r="X1084" t="s">
        <v>5262</v>
      </c>
      <c r="Y1084" t="str">
        <f t="shared" si="224"/>
        <v>marzo</v>
      </c>
      <c r="Z1084">
        <f>YEAR(BD_PONDERACIONES[[#This Row],[Fecha Ejecución del Ticket]])</f>
        <v>2022</v>
      </c>
      <c r="AA1084" t="str">
        <f t="shared" si="225"/>
        <v>abril</v>
      </c>
      <c r="AB1084">
        <f>YEAR(BD_PONDERACIONES[[#This Row],[Fecha de Inspección]])</f>
        <v>2022</v>
      </c>
      <c r="AC1084">
        <f t="shared" si="226"/>
        <v>0.5</v>
      </c>
      <c r="AD1084">
        <f t="shared" si="227"/>
        <v>0.5</v>
      </c>
      <c r="AE1084">
        <f t="shared" si="228"/>
        <v>0</v>
      </c>
      <c r="AF1084">
        <f t="shared" si="229"/>
        <v>0</v>
      </c>
      <c r="AG1084">
        <f t="shared" si="230"/>
        <v>0.5</v>
      </c>
      <c r="AH1084">
        <f t="shared" si="231"/>
        <v>0.5</v>
      </c>
      <c r="AI1084">
        <f t="shared" si="232"/>
        <v>0.25</v>
      </c>
      <c r="AJ1084">
        <f t="shared" si="233"/>
        <v>0.25</v>
      </c>
      <c r="AK1084">
        <f t="shared" si="234"/>
        <v>0.5</v>
      </c>
      <c r="AL1084">
        <f t="shared" si="235"/>
        <v>0.5</v>
      </c>
      <c r="AM1084">
        <f t="shared" si="236"/>
        <v>0.5</v>
      </c>
      <c r="AN1084" s="6">
        <f t="shared" si="237"/>
        <v>0.7</v>
      </c>
      <c r="AO1084" t="str">
        <f>VLOOKUP(BD_PONDERACIONES[[#This Row],[Comuna]],Tabla3[#All],2,0)</f>
        <v>Florida</v>
      </c>
    </row>
    <row r="1085" spans="1:41" x14ac:dyDescent="0.35">
      <c r="A1085" t="s">
        <v>5263</v>
      </c>
      <c r="B1085" t="s">
        <v>5264</v>
      </c>
      <c r="C1085" t="s">
        <v>5265</v>
      </c>
      <c r="D1085" s="5">
        <v>44670</v>
      </c>
      <c r="E1085" s="5">
        <v>44631</v>
      </c>
      <c r="F1085" t="s">
        <v>753</v>
      </c>
      <c r="G1085" t="s">
        <v>5266</v>
      </c>
      <c r="H1085" t="s">
        <v>3783</v>
      </c>
      <c r="J1085" t="s">
        <v>756</v>
      </c>
      <c r="K1085" t="s">
        <v>756</v>
      </c>
      <c r="L1085" t="s">
        <v>757</v>
      </c>
      <c r="M1085" t="s">
        <v>757</v>
      </c>
      <c r="N1085" t="s">
        <v>756</v>
      </c>
      <c r="O1085" t="s">
        <v>756</v>
      </c>
      <c r="P1085" t="s">
        <v>758</v>
      </c>
      <c r="Q1085" t="s">
        <v>759</v>
      </c>
      <c r="R1085" t="s">
        <v>759</v>
      </c>
      <c r="S1085" t="s">
        <v>757</v>
      </c>
      <c r="T1085" t="s">
        <v>757</v>
      </c>
      <c r="U1085" t="s">
        <v>757</v>
      </c>
      <c r="V1085" t="s">
        <v>904</v>
      </c>
      <c r="W1085" t="s">
        <v>756</v>
      </c>
      <c r="X1085" t="s">
        <v>5267</v>
      </c>
      <c r="Y1085" t="str">
        <f t="shared" si="224"/>
        <v>marzo</v>
      </c>
      <c r="Z1085">
        <f>YEAR(BD_PONDERACIONES[[#This Row],[Fecha Ejecución del Ticket]])</f>
        <v>2022</v>
      </c>
      <c r="AA1085" t="str">
        <f t="shared" si="225"/>
        <v>abril</v>
      </c>
      <c r="AB1085">
        <f>YEAR(BD_PONDERACIONES[[#This Row],[Fecha de Inspección]])</f>
        <v>2022</v>
      </c>
      <c r="AC1085">
        <f t="shared" si="226"/>
        <v>0.5</v>
      </c>
      <c r="AD1085">
        <f t="shared" si="227"/>
        <v>0.5</v>
      </c>
      <c r="AE1085">
        <f t="shared" si="228"/>
        <v>0.5</v>
      </c>
      <c r="AF1085">
        <f t="shared" si="229"/>
        <v>0.5</v>
      </c>
      <c r="AG1085">
        <f t="shared" si="230"/>
        <v>0.5</v>
      </c>
      <c r="AH1085">
        <f t="shared" si="231"/>
        <v>0.5</v>
      </c>
      <c r="AI1085">
        <f t="shared" si="232"/>
        <v>0.25</v>
      </c>
      <c r="AJ1085">
        <f t="shared" si="233"/>
        <v>0.25</v>
      </c>
      <c r="AK1085">
        <f t="shared" si="234"/>
        <v>0.5</v>
      </c>
      <c r="AL1085">
        <f t="shared" si="235"/>
        <v>0.32500000000000001</v>
      </c>
      <c r="AM1085">
        <f t="shared" si="236"/>
        <v>0.5</v>
      </c>
      <c r="AN1085" s="6">
        <f t="shared" si="237"/>
        <v>0.96500000000000008</v>
      </c>
      <c r="AO1085" t="str">
        <f>VLOOKUP(BD_PONDERACIONES[[#This Row],[Comuna]],Tabla3[#All],2,0)</f>
        <v>Florida</v>
      </c>
    </row>
    <row r="1086" spans="1:41" x14ac:dyDescent="0.35">
      <c r="A1086" t="s">
        <v>5268</v>
      </c>
      <c r="B1086" t="s">
        <v>5269</v>
      </c>
      <c r="C1086" t="s">
        <v>5270</v>
      </c>
      <c r="D1086" s="5">
        <v>44670</v>
      </c>
      <c r="E1086" s="5">
        <v>44621</v>
      </c>
      <c r="F1086" t="s">
        <v>753</v>
      </c>
      <c r="G1086" t="s">
        <v>5271</v>
      </c>
      <c r="H1086" t="s">
        <v>3783</v>
      </c>
      <c r="J1086" t="s">
        <v>756</v>
      </c>
      <c r="K1086" t="s">
        <v>756</v>
      </c>
      <c r="L1086" t="s">
        <v>757</v>
      </c>
      <c r="M1086" t="s">
        <v>757</v>
      </c>
      <c r="N1086" t="s">
        <v>756</v>
      </c>
      <c r="O1086" t="s">
        <v>756</v>
      </c>
      <c r="P1086" t="s">
        <v>758</v>
      </c>
      <c r="Q1086" t="s">
        <v>759</v>
      </c>
      <c r="R1086" t="s">
        <v>759</v>
      </c>
      <c r="S1086" t="s">
        <v>757</v>
      </c>
      <c r="T1086" t="s">
        <v>757</v>
      </c>
      <c r="U1086" t="s">
        <v>757</v>
      </c>
      <c r="V1086" t="s">
        <v>756</v>
      </c>
      <c r="W1086" t="s">
        <v>756</v>
      </c>
      <c r="X1086" t="s">
        <v>5272</v>
      </c>
      <c r="Y1086" t="str">
        <f t="shared" si="224"/>
        <v>marzo</v>
      </c>
      <c r="Z1086">
        <f>YEAR(BD_PONDERACIONES[[#This Row],[Fecha Ejecución del Ticket]])</f>
        <v>2022</v>
      </c>
      <c r="AA1086" t="str">
        <f t="shared" si="225"/>
        <v>abril</v>
      </c>
      <c r="AB1086">
        <f>YEAR(BD_PONDERACIONES[[#This Row],[Fecha de Inspección]])</f>
        <v>2022</v>
      </c>
      <c r="AC1086">
        <f t="shared" si="226"/>
        <v>0.5</v>
      </c>
      <c r="AD1086">
        <f t="shared" si="227"/>
        <v>0.5</v>
      </c>
      <c r="AE1086">
        <f t="shared" si="228"/>
        <v>0.5</v>
      </c>
      <c r="AF1086">
        <f t="shared" si="229"/>
        <v>0.5</v>
      </c>
      <c r="AG1086">
        <f t="shared" si="230"/>
        <v>0.5</v>
      </c>
      <c r="AH1086">
        <f t="shared" si="231"/>
        <v>0.5</v>
      </c>
      <c r="AI1086">
        <f t="shared" si="232"/>
        <v>0.25</v>
      </c>
      <c r="AJ1086">
        <f t="shared" si="233"/>
        <v>0.25</v>
      </c>
      <c r="AK1086">
        <f t="shared" si="234"/>
        <v>0.5</v>
      </c>
      <c r="AL1086">
        <f t="shared" si="235"/>
        <v>0.5</v>
      </c>
      <c r="AM1086">
        <f t="shared" si="236"/>
        <v>0.5</v>
      </c>
      <c r="AN1086" s="6">
        <f t="shared" si="237"/>
        <v>1</v>
      </c>
      <c r="AO1086" t="str">
        <f>VLOOKUP(BD_PONDERACIONES[[#This Row],[Comuna]],Tabla3[#All],2,0)</f>
        <v>Florida</v>
      </c>
    </row>
    <row r="1087" spans="1:41" x14ac:dyDescent="0.35">
      <c r="A1087" t="s">
        <v>5273</v>
      </c>
      <c r="B1087" t="s">
        <v>5274</v>
      </c>
      <c r="C1087" t="s">
        <v>5275</v>
      </c>
      <c r="D1087" s="5">
        <v>44670</v>
      </c>
      <c r="E1087" s="5">
        <v>44621</v>
      </c>
      <c r="F1087" t="s">
        <v>753</v>
      </c>
      <c r="G1087" t="s">
        <v>5276</v>
      </c>
      <c r="H1087" t="s">
        <v>3783</v>
      </c>
      <c r="J1087" t="s">
        <v>756</v>
      </c>
      <c r="K1087" t="s">
        <v>756</v>
      </c>
      <c r="L1087" t="s">
        <v>756</v>
      </c>
      <c r="M1087" t="s">
        <v>756</v>
      </c>
      <c r="N1087" t="s">
        <v>756</v>
      </c>
      <c r="O1087" t="s">
        <v>756</v>
      </c>
      <c r="P1087" t="s">
        <v>758</v>
      </c>
      <c r="Q1087" t="s">
        <v>759</v>
      </c>
      <c r="R1087" t="s">
        <v>759</v>
      </c>
      <c r="S1087" t="s">
        <v>757</v>
      </c>
      <c r="T1087" t="s">
        <v>757</v>
      </c>
      <c r="U1087" t="s">
        <v>757</v>
      </c>
      <c r="V1087" t="s">
        <v>756</v>
      </c>
      <c r="W1087" t="s">
        <v>756</v>
      </c>
      <c r="X1087" t="s">
        <v>5277</v>
      </c>
      <c r="Y1087" t="str">
        <f t="shared" si="224"/>
        <v>marzo</v>
      </c>
      <c r="Z1087">
        <f>YEAR(BD_PONDERACIONES[[#This Row],[Fecha Ejecución del Ticket]])</f>
        <v>2022</v>
      </c>
      <c r="AA1087" t="str">
        <f t="shared" si="225"/>
        <v>abril</v>
      </c>
      <c r="AB1087">
        <f>YEAR(BD_PONDERACIONES[[#This Row],[Fecha de Inspección]])</f>
        <v>2022</v>
      </c>
      <c r="AC1087">
        <f t="shared" si="226"/>
        <v>0.5</v>
      </c>
      <c r="AD1087">
        <f t="shared" si="227"/>
        <v>0.5</v>
      </c>
      <c r="AE1087">
        <f t="shared" si="228"/>
        <v>0.5</v>
      </c>
      <c r="AF1087">
        <f t="shared" si="229"/>
        <v>0.5</v>
      </c>
      <c r="AG1087">
        <f t="shared" si="230"/>
        <v>0.5</v>
      </c>
      <c r="AH1087">
        <f t="shared" si="231"/>
        <v>0.5</v>
      </c>
      <c r="AI1087">
        <f t="shared" si="232"/>
        <v>0.25</v>
      </c>
      <c r="AJ1087">
        <f t="shared" si="233"/>
        <v>0.25</v>
      </c>
      <c r="AK1087">
        <f t="shared" si="234"/>
        <v>0.5</v>
      </c>
      <c r="AL1087">
        <f t="shared" si="235"/>
        <v>0.5</v>
      </c>
      <c r="AM1087">
        <f t="shared" si="236"/>
        <v>0.5</v>
      </c>
      <c r="AN1087" s="6">
        <f t="shared" si="237"/>
        <v>1</v>
      </c>
      <c r="AO1087" t="str">
        <f>VLOOKUP(BD_PONDERACIONES[[#This Row],[Comuna]],Tabla3[#All],2,0)</f>
        <v>Florida</v>
      </c>
    </row>
    <row r="1088" spans="1:41" x14ac:dyDescent="0.35">
      <c r="A1088" t="s">
        <v>5134</v>
      </c>
      <c r="B1088" t="s">
        <v>5135</v>
      </c>
      <c r="C1088" t="s">
        <v>5136</v>
      </c>
      <c r="D1088" s="5">
        <v>44671</v>
      </c>
      <c r="E1088" s="5">
        <v>44622</v>
      </c>
      <c r="F1088" t="s">
        <v>753</v>
      </c>
      <c r="G1088" t="s">
        <v>5137</v>
      </c>
      <c r="H1088" t="s">
        <v>3783</v>
      </c>
      <c r="J1088" t="s">
        <v>756</v>
      </c>
      <c r="K1088" t="s">
        <v>756</v>
      </c>
      <c r="L1088" t="s">
        <v>756</v>
      </c>
      <c r="M1088" t="s">
        <v>756</v>
      </c>
      <c r="N1088" t="s">
        <v>756</v>
      </c>
      <c r="O1088" t="s">
        <v>756</v>
      </c>
      <c r="P1088" t="s">
        <v>758</v>
      </c>
      <c r="Q1088" t="s">
        <v>759</v>
      </c>
      <c r="R1088" t="s">
        <v>759</v>
      </c>
      <c r="S1088" t="s">
        <v>757</v>
      </c>
      <c r="T1088" t="s">
        <v>757</v>
      </c>
      <c r="U1088" t="s">
        <v>757</v>
      </c>
      <c r="V1088" t="s">
        <v>756</v>
      </c>
      <c r="W1088" t="s">
        <v>756</v>
      </c>
      <c r="X1088" t="s">
        <v>5138</v>
      </c>
      <c r="Y1088" t="str">
        <f t="shared" si="224"/>
        <v>marzo</v>
      </c>
      <c r="Z1088">
        <f>YEAR(BD_PONDERACIONES[[#This Row],[Fecha Ejecución del Ticket]])</f>
        <v>2022</v>
      </c>
      <c r="AA1088" t="str">
        <f t="shared" si="225"/>
        <v>abril</v>
      </c>
      <c r="AB1088">
        <f>YEAR(BD_PONDERACIONES[[#This Row],[Fecha de Inspección]])</f>
        <v>2022</v>
      </c>
      <c r="AC1088">
        <f t="shared" si="226"/>
        <v>0.5</v>
      </c>
      <c r="AD1088">
        <f t="shared" si="227"/>
        <v>0.5</v>
      </c>
      <c r="AE1088">
        <f t="shared" si="228"/>
        <v>0.5</v>
      </c>
      <c r="AF1088">
        <f t="shared" si="229"/>
        <v>0.5</v>
      </c>
      <c r="AG1088">
        <f t="shared" si="230"/>
        <v>0.5</v>
      </c>
      <c r="AH1088">
        <f t="shared" si="231"/>
        <v>0.5</v>
      </c>
      <c r="AI1088">
        <f t="shared" si="232"/>
        <v>0.25</v>
      </c>
      <c r="AJ1088">
        <f t="shared" si="233"/>
        <v>0.25</v>
      </c>
      <c r="AK1088">
        <f t="shared" si="234"/>
        <v>0.5</v>
      </c>
      <c r="AL1088">
        <f t="shared" si="235"/>
        <v>0.5</v>
      </c>
      <c r="AM1088">
        <f t="shared" si="236"/>
        <v>0.5</v>
      </c>
      <c r="AN1088" s="6">
        <f t="shared" si="237"/>
        <v>1</v>
      </c>
      <c r="AO1088" t="str">
        <f>VLOOKUP(BD_PONDERACIONES[[#This Row],[Comuna]],Tabla3[#All],2,0)</f>
        <v>Florida</v>
      </c>
    </row>
    <row r="1089" spans="1:41" x14ac:dyDescent="0.35">
      <c r="A1089" t="s">
        <v>5139</v>
      </c>
      <c r="B1089" t="s">
        <v>5140</v>
      </c>
      <c r="C1089" t="s">
        <v>5874</v>
      </c>
      <c r="D1089" s="5">
        <v>44671</v>
      </c>
      <c r="E1089" s="5">
        <v>44635</v>
      </c>
      <c r="F1089" t="s">
        <v>753</v>
      </c>
      <c r="G1089" t="s">
        <v>5141</v>
      </c>
      <c r="H1089" t="s">
        <v>3783</v>
      </c>
      <c r="J1089" t="s">
        <v>756</v>
      </c>
      <c r="K1089" t="s">
        <v>768</v>
      </c>
      <c r="L1089" t="s">
        <v>757</v>
      </c>
      <c r="M1089" t="s">
        <v>757</v>
      </c>
      <c r="N1089" t="s">
        <v>768</v>
      </c>
      <c r="O1089" t="s">
        <v>768</v>
      </c>
      <c r="P1089" t="s">
        <v>765</v>
      </c>
      <c r="Q1089" t="s">
        <v>5142</v>
      </c>
      <c r="R1089" t="s">
        <v>5143</v>
      </c>
      <c r="S1089" t="s">
        <v>756</v>
      </c>
      <c r="T1089" t="s">
        <v>756</v>
      </c>
      <c r="U1089" t="s">
        <v>773</v>
      </c>
      <c r="V1089" t="s">
        <v>756</v>
      </c>
      <c r="W1089" t="s">
        <v>756</v>
      </c>
      <c r="X1089" t="s">
        <v>5144</v>
      </c>
      <c r="Y1089" t="str">
        <f t="shared" si="224"/>
        <v>marzo</v>
      </c>
      <c r="Z1089">
        <f>YEAR(BD_PONDERACIONES[[#This Row],[Fecha Ejecución del Ticket]])</f>
        <v>2022</v>
      </c>
      <c r="AA1089" t="str">
        <f t="shared" si="225"/>
        <v>abril</v>
      </c>
      <c r="AB1089">
        <f>YEAR(BD_PONDERACIONES[[#This Row],[Fecha de Inspección]])</f>
        <v>2022</v>
      </c>
      <c r="AC1089">
        <f t="shared" si="226"/>
        <v>0.5</v>
      </c>
      <c r="AD1089">
        <f t="shared" si="227"/>
        <v>0</v>
      </c>
      <c r="AE1089">
        <f t="shared" si="228"/>
        <v>0.5</v>
      </c>
      <c r="AF1089">
        <f t="shared" si="229"/>
        <v>0.5</v>
      </c>
      <c r="AG1089">
        <f t="shared" si="230"/>
        <v>0.17499999999999999</v>
      </c>
      <c r="AH1089">
        <f t="shared" si="231"/>
        <v>0.17499999999999999</v>
      </c>
      <c r="AI1089">
        <f t="shared" si="232"/>
        <v>0.25</v>
      </c>
      <c r="AJ1089">
        <f t="shared" si="233"/>
        <v>0.25</v>
      </c>
      <c r="AK1089">
        <f t="shared" si="234"/>
        <v>0</v>
      </c>
      <c r="AL1089">
        <f t="shared" si="235"/>
        <v>0.5</v>
      </c>
      <c r="AM1089">
        <f t="shared" si="236"/>
        <v>0.5</v>
      </c>
      <c r="AN1089" s="6">
        <f t="shared" si="237"/>
        <v>0.72750000000000004</v>
      </c>
      <c r="AO1089" t="str">
        <f>VLOOKUP(BD_PONDERACIONES[[#This Row],[Comuna]],Tabla3[#All],2,0)</f>
        <v>Florida</v>
      </c>
    </row>
    <row r="1090" spans="1:41" x14ac:dyDescent="0.35">
      <c r="A1090" t="s">
        <v>5145</v>
      </c>
      <c r="B1090" t="s">
        <v>5146</v>
      </c>
      <c r="C1090" t="s">
        <v>5147</v>
      </c>
      <c r="D1090" s="5">
        <v>44671</v>
      </c>
      <c r="E1090" s="5">
        <v>44634</v>
      </c>
      <c r="F1090" t="s">
        <v>753</v>
      </c>
      <c r="G1090" t="s">
        <v>5148</v>
      </c>
      <c r="H1090" t="s">
        <v>3783</v>
      </c>
      <c r="J1090" t="s">
        <v>756</v>
      </c>
      <c r="K1090" t="s">
        <v>756</v>
      </c>
      <c r="L1090" t="s">
        <v>757</v>
      </c>
      <c r="M1090" t="s">
        <v>757</v>
      </c>
      <c r="N1090" t="s">
        <v>756</v>
      </c>
      <c r="O1090" t="s">
        <v>756</v>
      </c>
      <c r="P1090" t="s">
        <v>765</v>
      </c>
      <c r="Q1090" t="s">
        <v>759</v>
      </c>
      <c r="R1090" t="s">
        <v>759</v>
      </c>
      <c r="S1090" t="s">
        <v>756</v>
      </c>
      <c r="T1090" t="s">
        <v>756</v>
      </c>
      <c r="U1090" t="s">
        <v>756</v>
      </c>
      <c r="V1090" t="s">
        <v>904</v>
      </c>
      <c r="W1090" t="s">
        <v>904</v>
      </c>
      <c r="X1090" t="s">
        <v>5049</v>
      </c>
      <c r="Y1090" t="str">
        <f t="shared" ref="Y1090:Y1153" si="238">TEXT(E1090,"MMMM")</f>
        <v>marzo</v>
      </c>
      <c r="Z1090">
        <f>YEAR(BD_PONDERACIONES[[#This Row],[Fecha Ejecución del Ticket]])</f>
        <v>2022</v>
      </c>
      <c r="AA1090" t="str">
        <f t="shared" ref="AA1090:AA1153" si="239">TEXT(D1090,"MMMM")</f>
        <v>abril</v>
      </c>
      <c r="AB1090">
        <f>YEAR(BD_PONDERACIONES[[#This Row],[Fecha de Inspección]])</f>
        <v>2022</v>
      </c>
      <c r="AC1090">
        <f t="shared" ref="AC1090:AC1153" si="240">IF(OR(J1090="Cumple",J1090="No Aplica"),0.5,0)</f>
        <v>0.5</v>
      </c>
      <c r="AD1090">
        <f t="shared" ref="AD1090:AD1153" si="241">IF(OR(K1090="CUMPLE",K1090="No Aplica"),0.5,0)</f>
        <v>0.5</v>
      </c>
      <c r="AE1090">
        <f t="shared" ref="AE1090:AE1153" si="242">IF(OR(L1090="CUMPLE",L1090="No Aplica"),0.5,0)</f>
        <v>0.5</v>
      </c>
      <c r="AF1090">
        <f t="shared" ref="AF1090:AF1153" si="243">IF(OR(M1090="CUMPLE",M1090="No Aplica"),0.5,0)</f>
        <v>0.5</v>
      </c>
      <c r="AG1090">
        <f t="shared" ref="AG1090:AG1153" si="244">IF(OR(N1090="CUMPLE",N1090="No Aplica"),0.5,IF(N1090="Cumple Mayormente",0.325,IF(N1090="Cumple Parcialmente",0.175,0)))</f>
        <v>0.5</v>
      </c>
      <c r="AH1090">
        <f t="shared" ref="AH1090:AH1153" si="245">IF(OR(O1090="CUMPLE",O1090="No Aplica"),0.5,IF(O1090="Cumple Mayormente",0.325,IF(O1090="Cumple Parcialmente",0.175,0)))</f>
        <v>0.5</v>
      </c>
      <c r="AI1090">
        <f t="shared" ref="AI1090:AI1153" si="246">IF(OR(S1090="CUMPLE",S1090="No Aplica"),0.25,IF(S1090="Cumple Mayormente",0.1625,IF(S1090="Cumple Parcialmente",0.0875,0)))</f>
        <v>0.25</v>
      </c>
      <c r="AJ1090">
        <f t="shared" ref="AJ1090:AJ1153" si="247">IF(OR(T1090="CUMPLE",T1090="No Aplica"),0.25,IF(T1090="Cumple Mayormente",0.1625,IF(T1090="Cumple Parcialmente",0.0875,0)))</f>
        <v>0.25</v>
      </c>
      <c r="AK1090">
        <f t="shared" ref="AK1090:AK1153" si="248">IF(OR(U1090="CUMPLE",U1090="No Aplica"),0.5,IF(U1090="Cumple Mayormente",0.325,IF(U1090="Cumple Parcialmente",0.175,0)))</f>
        <v>0.5</v>
      </c>
      <c r="AL1090">
        <f t="shared" ref="AL1090:AL1153" si="249">IF(OR(V1090="CUMPLE",V1090="No Aplica"),0.5,IF(V1090="Cumple Mayormente",0.325,IF(V1090="Cumple Parcialmente",0.175,0)))</f>
        <v>0.32500000000000001</v>
      </c>
      <c r="AM1090">
        <f t="shared" ref="AM1090:AM1153" si="250">IF(OR(W1090="CUMPLE",W1090="No Aplica"),0.5,IF(W1090="Cumple Mayormente",0.325,IF(W1090="Cumple Parcialmente",0.175,0)))</f>
        <v>0.32500000000000001</v>
      </c>
      <c r="AN1090" s="6">
        <f t="shared" ref="AN1090:AN1153" si="251">((AC1090+AD1090)*0.2)+((AE1090+AF1090)*0.3)+((AG1090+AH1090)*0.15)+((AI1090+AJ1090+AK1090)*0.15)+((AL1090+AM1090)*0.2)</f>
        <v>0.93</v>
      </c>
      <c r="AO1090" t="str">
        <f>VLOOKUP(BD_PONDERACIONES[[#This Row],[Comuna]],Tabla3[#All],2,0)</f>
        <v>Florida</v>
      </c>
    </row>
    <row r="1091" spans="1:41" x14ac:dyDescent="0.35">
      <c r="A1091" t="s">
        <v>5149</v>
      </c>
      <c r="B1091" t="s">
        <v>5150</v>
      </c>
      <c r="C1091" t="s">
        <v>5151</v>
      </c>
      <c r="D1091" s="5">
        <v>44671</v>
      </c>
      <c r="E1091" s="5">
        <v>44634</v>
      </c>
      <c r="F1091" t="s">
        <v>753</v>
      </c>
      <c r="G1091" t="s">
        <v>5152</v>
      </c>
      <c r="H1091" t="s">
        <v>3783</v>
      </c>
      <c r="J1091" t="s">
        <v>756</v>
      </c>
      <c r="K1091" t="s">
        <v>756</v>
      </c>
      <c r="L1091" t="s">
        <v>757</v>
      </c>
      <c r="M1091" t="s">
        <v>757</v>
      </c>
      <c r="N1091" t="s">
        <v>756</v>
      </c>
      <c r="O1091" t="s">
        <v>756</v>
      </c>
      <c r="P1091" t="s">
        <v>758</v>
      </c>
      <c r="Q1091" t="s">
        <v>759</v>
      </c>
      <c r="R1091" t="s">
        <v>759</v>
      </c>
      <c r="S1091" t="s">
        <v>757</v>
      </c>
      <c r="T1091" t="s">
        <v>757</v>
      </c>
      <c r="U1091" t="s">
        <v>757</v>
      </c>
      <c r="V1091" t="s">
        <v>904</v>
      </c>
      <c r="W1091" t="s">
        <v>904</v>
      </c>
      <c r="X1091" t="s">
        <v>5153</v>
      </c>
      <c r="Y1091" t="str">
        <f t="shared" si="238"/>
        <v>marzo</v>
      </c>
      <c r="Z1091">
        <f>YEAR(BD_PONDERACIONES[[#This Row],[Fecha Ejecución del Ticket]])</f>
        <v>2022</v>
      </c>
      <c r="AA1091" t="str">
        <f t="shared" si="239"/>
        <v>abril</v>
      </c>
      <c r="AB1091">
        <f>YEAR(BD_PONDERACIONES[[#This Row],[Fecha de Inspección]])</f>
        <v>2022</v>
      </c>
      <c r="AC1091">
        <f t="shared" si="240"/>
        <v>0.5</v>
      </c>
      <c r="AD1091">
        <f t="shared" si="241"/>
        <v>0.5</v>
      </c>
      <c r="AE1091">
        <f t="shared" si="242"/>
        <v>0.5</v>
      </c>
      <c r="AF1091">
        <f t="shared" si="243"/>
        <v>0.5</v>
      </c>
      <c r="AG1091">
        <f t="shared" si="244"/>
        <v>0.5</v>
      </c>
      <c r="AH1091">
        <f t="shared" si="245"/>
        <v>0.5</v>
      </c>
      <c r="AI1091">
        <f t="shared" si="246"/>
        <v>0.25</v>
      </c>
      <c r="AJ1091">
        <f t="shared" si="247"/>
        <v>0.25</v>
      </c>
      <c r="AK1091">
        <f t="shared" si="248"/>
        <v>0.5</v>
      </c>
      <c r="AL1091">
        <f t="shared" si="249"/>
        <v>0.32500000000000001</v>
      </c>
      <c r="AM1091">
        <f t="shared" si="250"/>
        <v>0.32500000000000001</v>
      </c>
      <c r="AN1091" s="6">
        <f t="shared" si="251"/>
        <v>0.93</v>
      </c>
      <c r="AO1091" t="str">
        <f>VLOOKUP(BD_PONDERACIONES[[#This Row],[Comuna]],Tabla3[#All],2,0)</f>
        <v>Florida</v>
      </c>
    </row>
    <row r="1092" spans="1:41" x14ac:dyDescent="0.35">
      <c r="A1092" t="s">
        <v>5154</v>
      </c>
      <c r="B1092" t="s">
        <v>5155</v>
      </c>
      <c r="C1092" t="s">
        <v>5156</v>
      </c>
      <c r="D1092" s="5">
        <v>44671</v>
      </c>
      <c r="E1092" s="5">
        <v>44632</v>
      </c>
      <c r="F1092" t="s">
        <v>753</v>
      </c>
      <c r="G1092" t="s">
        <v>5157</v>
      </c>
      <c r="H1092" t="s">
        <v>3783</v>
      </c>
      <c r="J1092" t="s">
        <v>756</v>
      </c>
      <c r="K1092" t="s">
        <v>756</v>
      </c>
      <c r="L1092" t="s">
        <v>757</v>
      </c>
      <c r="M1092" t="s">
        <v>757</v>
      </c>
      <c r="N1092" t="s">
        <v>756</v>
      </c>
      <c r="O1092" t="s">
        <v>756</v>
      </c>
      <c r="P1092" t="s">
        <v>758</v>
      </c>
      <c r="Q1092" t="s">
        <v>759</v>
      </c>
      <c r="R1092" t="s">
        <v>759</v>
      </c>
      <c r="S1092" t="s">
        <v>757</v>
      </c>
      <c r="T1092" t="s">
        <v>757</v>
      </c>
      <c r="U1092" t="s">
        <v>757</v>
      </c>
      <c r="V1092" t="s">
        <v>756</v>
      </c>
      <c r="W1092" t="s">
        <v>756</v>
      </c>
      <c r="X1092" t="s">
        <v>5158</v>
      </c>
      <c r="Y1092" t="str">
        <f t="shared" si="238"/>
        <v>marzo</v>
      </c>
      <c r="Z1092">
        <f>YEAR(BD_PONDERACIONES[[#This Row],[Fecha Ejecución del Ticket]])</f>
        <v>2022</v>
      </c>
      <c r="AA1092" t="str">
        <f t="shared" si="239"/>
        <v>abril</v>
      </c>
      <c r="AB1092">
        <f>YEAR(BD_PONDERACIONES[[#This Row],[Fecha de Inspección]])</f>
        <v>2022</v>
      </c>
      <c r="AC1092">
        <f t="shared" si="240"/>
        <v>0.5</v>
      </c>
      <c r="AD1092">
        <f t="shared" si="241"/>
        <v>0.5</v>
      </c>
      <c r="AE1092">
        <f t="shared" si="242"/>
        <v>0.5</v>
      </c>
      <c r="AF1092">
        <f t="shared" si="243"/>
        <v>0.5</v>
      </c>
      <c r="AG1092">
        <f t="shared" si="244"/>
        <v>0.5</v>
      </c>
      <c r="AH1092">
        <f t="shared" si="245"/>
        <v>0.5</v>
      </c>
      <c r="AI1092">
        <f t="shared" si="246"/>
        <v>0.25</v>
      </c>
      <c r="AJ1092">
        <f t="shared" si="247"/>
        <v>0.25</v>
      </c>
      <c r="AK1092">
        <f t="shared" si="248"/>
        <v>0.5</v>
      </c>
      <c r="AL1092">
        <f t="shared" si="249"/>
        <v>0.5</v>
      </c>
      <c r="AM1092">
        <f t="shared" si="250"/>
        <v>0.5</v>
      </c>
      <c r="AN1092" s="6">
        <f t="shared" si="251"/>
        <v>1</v>
      </c>
      <c r="AO1092" t="str">
        <f>VLOOKUP(BD_PONDERACIONES[[#This Row],[Comuna]],Tabla3[#All],2,0)</f>
        <v>Florida</v>
      </c>
    </row>
    <row r="1093" spans="1:41" x14ac:dyDescent="0.35">
      <c r="A1093" t="s">
        <v>5159</v>
      </c>
      <c r="B1093" t="s">
        <v>5160</v>
      </c>
      <c r="C1093" t="s">
        <v>5161</v>
      </c>
      <c r="D1093" s="5">
        <v>44671</v>
      </c>
      <c r="E1093" s="5">
        <v>44632</v>
      </c>
      <c r="F1093" t="s">
        <v>753</v>
      </c>
      <c r="G1093" t="s">
        <v>5162</v>
      </c>
      <c r="H1093" t="s">
        <v>3783</v>
      </c>
      <c r="J1093" t="s">
        <v>756</v>
      </c>
      <c r="K1093" t="s">
        <v>756</v>
      </c>
      <c r="L1093" t="s">
        <v>773</v>
      </c>
      <c r="M1093" t="s">
        <v>773</v>
      </c>
      <c r="N1093" t="s">
        <v>757</v>
      </c>
      <c r="O1093" t="s">
        <v>757</v>
      </c>
      <c r="P1093" t="s">
        <v>758</v>
      </c>
      <c r="Q1093" t="s">
        <v>759</v>
      </c>
      <c r="R1093" t="s">
        <v>759</v>
      </c>
      <c r="S1093" t="s">
        <v>757</v>
      </c>
      <c r="T1093" t="s">
        <v>757</v>
      </c>
      <c r="U1093" t="s">
        <v>757</v>
      </c>
      <c r="V1093" t="s">
        <v>756</v>
      </c>
      <c r="W1093" t="s">
        <v>773</v>
      </c>
      <c r="X1093" t="s">
        <v>5163</v>
      </c>
      <c r="Y1093" t="str">
        <f t="shared" si="238"/>
        <v>marzo</v>
      </c>
      <c r="Z1093">
        <f>YEAR(BD_PONDERACIONES[[#This Row],[Fecha Ejecución del Ticket]])</f>
        <v>2022</v>
      </c>
      <c r="AA1093" t="str">
        <f t="shared" si="239"/>
        <v>abril</v>
      </c>
      <c r="AB1093">
        <f>YEAR(BD_PONDERACIONES[[#This Row],[Fecha de Inspección]])</f>
        <v>2022</v>
      </c>
      <c r="AC1093">
        <f t="shared" si="240"/>
        <v>0.5</v>
      </c>
      <c r="AD1093">
        <f t="shared" si="241"/>
        <v>0.5</v>
      </c>
      <c r="AE1093">
        <f t="shared" si="242"/>
        <v>0</v>
      </c>
      <c r="AF1093">
        <f t="shared" si="243"/>
        <v>0</v>
      </c>
      <c r="AG1093">
        <f t="shared" si="244"/>
        <v>0.5</v>
      </c>
      <c r="AH1093">
        <f t="shared" si="245"/>
        <v>0.5</v>
      </c>
      <c r="AI1093">
        <f t="shared" si="246"/>
        <v>0.25</v>
      </c>
      <c r="AJ1093">
        <f t="shared" si="247"/>
        <v>0.25</v>
      </c>
      <c r="AK1093">
        <f t="shared" si="248"/>
        <v>0.5</v>
      </c>
      <c r="AL1093">
        <f t="shared" si="249"/>
        <v>0.5</v>
      </c>
      <c r="AM1093">
        <f t="shared" si="250"/>
        <v>0</v>
      </c>
      <c r="AN1093" s="6">
        <f t="shared" si="251"/>
        <v>0.6</v>
      </c>
      <c r="AO1093" t="str">
        <f>VLOOKUP(BD_PONDERACIONES[[#This Row],[Comuna]],Tabla3[#All],2,0)</f>
        <v>Florida</v>
      </c>
    </row>
    <row r="1094" spans="1:41" x14ac:dyDescent="0.35">
      <c r="A1094" t="s">
        <v>5164</v>
      </c>
      <c r="B1094" t="s">
        <v>5165</v>
      </c>
      <c r="C1094" t="s">
        <v>5166</v>
      </c>
      <c r="D1094" s="5">
        <v>44671</v>
      </c>
      <c r="E1094" s="5">
        <v>44628</v>
      </c>
      <c r="F1094" t="s">
        <v>753</v>
      </c>
      <c r="G1094" t="s">
        <v>5167</v>
      </c>
      <c r="H1094" t="s">
        <v>3783</v>
      </c>
      <c r="J1094" t="s">
        <v>756</v>
      </c>
      <c r="K1094" t="s">
        <v>756</v>
      </c>
      <c r="L1094" t="s">
        <v>773</v>
      </c>
      <c r="M1094" t="s">
        <v>773</v>
      </c>
      <c r="N1094" t="s">
        <v>756</v>
      </c>
      <c r="O1094" t="s">
        <v>756</v>
      </c>
      <c r="P1094" t="s">
        <v>758</v>
      </c>
      <c r="Q1094" t="s">
        <v>759</v>
      </c>
      <c r="R1094" t="s">
        <v>759</v>
      </c>
      <c r="S1094" t="s">
        <v>757</v>
      </c>
      <c r="T1094" t="s">
        <v>757</v>
      </c>
      <c r="U1094" t="s">
        <v>757</v>
      </c>
      <c r="V1094" t="s">
        <v>756</v>
      </c>
      <c r="W1094" t="s">
        <v>773</v>
      </c>
      <c r="X1094" t="s">
        <v>5168</v>
      </c>
      <c r="Y1094" t="str">
        <f t="shared" si="238"/>
        <v>marzo</v>
      </c>
      <c r="Z1094">
        <f>YEAR(BD_PONDERACIONES[[#This Row],[Fecha Ejecución del Ticket]])</f>
        <v>2022</v>
      </c>
      <c r="AA1094" t="str">
        <f t="shared" si="239"/>
        <v>abril</v>
      </c>
      <c r="AB1094">
        <f>YEAR(BD_PONDERACIONES[[#This Row],[Fecha de Inspección]])</f>
        <v>2022</v>
      </c>
      <c r="AC1094">
        <f t="shared" si="240"/>
        <v>0.5</v>
      </c>
      <c r="AD1094">
        <f t="shared" si="241"/>
        <v>0.5</v>
      </c>
      <c r="AE1094">
        <f t="shared" si="242"/>
        <v>0</v>
      </c>
      <c r="AF1094">
        <f t="shared" si="243"/>
        <v>0</v>
      </c>
      <c r="AG1094">
        <f t="shared" si="244"/>
        <v>0.5</v>
      </c>
      <c r="AH1094">
        <f t="shared" si="245"/>
        <v>0.5</v>
      </c>
      <c r="AI1094">
        <f t="shared" si="246"/>
        <v>0.25</v>
      </c>
      <c r="AJ1094">
        <f t="shared" si="247"/>
        <v>0.25</v>
      </c>
      <c r="AK1094">
        <f t="shared" si="248"/>
        <v>0.5</v>
      </c>
      <c r="AL1094">
        <f t="shared" si="249"/>
        <v>0.5</v>
      </c>
      <c r="AM1094">
        <f t="shared" si="250"/>
        <v>0</v>
      </c>
      <c r="AN1094" s="6">
        <f t="shared" si="251"/>
        <v>0.6</v>
      </c>
      <c r="AO1094" t="str">
        <f>VLOOKUP(BD_PONDERACIONES[[#This Row],[Comuna]],Tabla3[#All],2,0)</f>
        <v>Florida</v>
      </c>
    </row>
    <row r="1095" spans="1:41" x14ac:dyDescent="0.35">
      <c r="A1095" t="s">
        <v>5169</v>
      </c>
      <c r="B1095" t="s">
        <v>5170</v>
      </c>
      <c r="C1095" t="s">
        <v>5171</v>
      </c>
      <c r="D1095" s="5">
        <v>44671</v>
      </c>
      <c r="E1095" s="5">
        <v>44626</v>
      </c>
      <c r="F1095" t="s">
        <v>753</v>
      </c>
      <c r="G1095" t="s">
        <v>5172</v>
      </c>
      <c r="H1095" t="s">
        <v>3783</v>
      </c>
      <c r="J1095" t="s">
        <v>756</v>
      </c>
      <c r="K1095" t="s">
        <v>756</v>
      </c>
      <c r="L1095" t="s">
        <v>757</v>
      </c>
      <c r="M1095" t="s">
        <v>757</v>
      </c>
      <c r="N1095" t="s">
        <v>756</v>
      </c>
      <c r="O1095" t="s">
        <v>756</v>
      </c>
      <c r="P1095" t="s">
        <v>758</v>
      </c>
      <c r="Q1095" t="s">
        <v>759</v>
      </c>
      <c r="R1095" t="s">
        <v>759</v>
      </c>
      <c r="S1095" t="s">
        <v>757</v>
      </c>
      <c r="T1095" t="s">
        <v>757</v>
      </c>
      <c r="U1095" t="s">
        <v>757</v>
      </c>
      <c r="V1095" t="s">
        <v>756</v>
      </c>
      <c r="W1095" t="s">
        <v>756</v>
      </c>
      <c r="X1095" t="s">
        <v>5173</v>
      </c>
      <c r="Y1095" t="str">
        <f t="shared" si="238"/>
        <v>marzo</v>
      </c>
      <c r="Z1095">
        <f>YEAR(BD_PONDERACIONES[[#This Row],[Fecha Ejecución del Ticket]])</f>
        <v>2022</v>
      </c>
      <c r="AA1095" t="str">
        <f t="shared" si="239"/>
        <v>abril</v>
      </c>
      <c r="AB1095">
        <f>YEAR(BD_PONDERACIONES[[#This Row],[Fecha de Inspección]])</f>
        <v>2022</v>
      </c>
      <c r="AC1095">
        <f t="shared" si="240"/>
        <v>0.5</v>
      </c>
      <c r="AD1095">
        <f t="shared" si="241"/>
        <v>0.5</v>
      </c>
      <c r="AE1095">
        <f t="shared" si="242"/>
        <v>0.5</v>
      </c>
      <c r="AF1095">
        <f t="shared" si="243"/>
        <v>0.5</v>
      </c>
      <c r="AG1095">
        <f t="shared" si="244"/>
        <v>0.5</v>
      </c>
      <c r="AH1095">
        <f t="shared" si="245"/>
        <v>0.5</v>
      </c>
      <c r="AI1095">
        <f t="shared" si="246"/>
        <v>0.25</v>
      </c>
      <c r="AJ1095">
        <f t="shared" si="247"/>
        <v>0.25</v>
      </c>
      <c r="AK1095">
        <f t="shared" si="248"/>
        <v>0.5</v>
      </c>
      <c r="AL1095">
        <f t="shared" si="249"/>
        <v>0.5</v>
      </c>
      <c r="AM1095">
        <f t="shared" si="250"/>
        <v>0.5</v>
      </c>
      <c r="AN1095" s="6">
        <f t="shared" si="251"/>
        <v>1</v>
      </c>
      <c r="AO1095" t="str">
        <f>VLOOKUP(BD_PONDERACIONES[[#This Row],[Comuna]],Tabla3[#All],2,0)</f>
        <v>Florida</v>
      </c>
    </row>
    <row r="1096" spans="1:41" x14ac:dyDescent="0.35">
      <c r="A1096" t="s">
        <v>5174</v>
      </c>
      <c r="B1096" t="s">
        <v>5175</v>
      </c>
      <c r="C1096" t="s">
        <v>5176</v>
      </c>
      <c r="D1096" s="5">
        <v>44671</v>
      </c>
      <c r="E1096" s="5">
        <v>44630</v>
      </c>
      <c r="F1096" t="s">
        <v>753</v>
      </c>
      <c r="G1096" t="s">
        <v>5177</v>
      </c>
      <c r="H1096" t="s">
        <v>3783</v>
      </c>
      <c r="J1096" t="s">
        <v>756</v>
      </c>
      <c r="K1096" t="s">
        <v>756</v>
      </c>
      <c r="L1096" t="s">
        <v>757</v>
      </c>
      <c r="M1096" t="s">
        <v>757</v>
      </c>
      <c r="N1096" t="s">
        <v>756</v>
      </c>
      <c r="O1096" t="s">
        <v>756</v>
      </c>
      <c r="P1096" t="s">
        <v>758</v>
      </c>
      <c r="Q1096" t="s">
        <v>759</v>
      </c>
      <c r="R1096" t="s">
        <v>759</v>
      </c>
      <c r="S1096" t="s">
        <v>757</v>
      </c>
      <c r="T1096" t="s">
        <v>757</v>
      </c>
      <c r="U1096" t="s">
        <v>757</v>
      </c>
      <c r="V1096" t="s">
        <v>904</v>
      </c>
      <c r="W1096" t="s">
        <v>904</v>
      </c>
      <c r="X1096" t="s">
        <v>4296</v>
      </c>
      <c r="Y1096" t="str">
        <f t="shared" si="238"/>
        <v>marzo</v>
      </c>
      <c r="Z1096">
        <f>YEAR(BD_PONDERACIONES[[#This Row],[Fecha Ejecución del Ticket]])</f>
        <v>2022</v>
      </c>
      <c r="AA1096" t="str">
        <f t="shared" si="239"/>
        <v>abril</v>
      </c>
      <c r="AB1096">
        <f>YEAR(BD_PONDERACIONES[[#This Row],[Fecha de Inspección]])</f>
        <v>2022</v>
      </c>
      <c r="AC1096">
        <f t="shared" si="240"/>
        <v>0.5</v>
      </c>
      <c r="AD1096">
        <f t="shared" si="241"/>
        <v>0.5</v>
      </c>
      <c r="AE1096">
        <f t="shared" si="242"/>
        <v>0.5</v>
      </c>
      <c r="AF1096">
        <f t="shared" si="243"/>
        <v>0.5</v>
      </c>
      <c r="AG1096">
        <f t="shared" si="244"/>
        <v>0.5</v>
      </c>
      <c r="AH1096">
        <f t="shared" si="245"/>
        <v>0.5</v>
      </c>
      <c r="AI1096">
        <f t="shared" si="246"/>
        <v>0.25</v>
      </c>
      <c r="AJ1096">
        <f t="shared" si="247"/>
        <v>0.25</v>
      </c>
      <c r="AK1096">
        <f t="shared" si="248"/>
        <v>0.5</v>
      </c>
      <c r="AL1096">
        <f t="shared" si="249"/>
        <v>0.32500000000000001</v>
      </c>
      <c r="AM1096">
        <f t="shared" si="250"/>
        <v>0.32500000000000001</v>
      </c>
      <c r="AN1096" s="6">
        <f t="shared" si="251"/>
        <v>0.93</v>
      </c>
      <c r="AO1096" t="str">
        <f>VLOOKUP(BD_PONDERACIONES[[#This Row],[Comuna]],Tabla3[#All],2,0)</f>
        <v>Florida</v>
      </c>
    </row>
    <row r="1097" spans="1:41" x14ac:dyDescent="0.35">
      <c r="A1097" t="s">
        <v>5178</v>
      </c>
      <c r="B1097" t="s">
        <v>5179</v>
      </c>
      <c r="C1097" t="s">
        <v>5180</v>
      </c>
      <c r="D1097" s="5">
        <v>44671</v>
      </c>
      <c r="E1097" s="5">
        <v>44630</v>
      </c>
      <c r="F1097" t="s">
        <v>753</v>
      </c>
      <c r="G1097" t="s">
        <v>5181</v>
      </c>
      <c r="H1097" t="s">
        <v>3783</v>
      </c>
      <c r="J1097" t="s">
        <v>756</v>
      </c>
      <c r="K1097" t="s">
        <v>756</v>
      </c>
      <c r="L1097" t="s">
        <v>757</v>
      </c>
      <c r="M1097" t="s">
        <v>757</v>
      </c>
      <c r="N1097" t="s">
        <v>756</v>
      </c>
      <c r="O1097" t="s">
        <v>756</v>
      </c>
      <c r="P1097" t="s">
        <v>758</v>
      </c>
      <c r="Q1097" t="s">
        <v>759</v>
      </c>
      <c r="R1097" t="s">
        <v>759</v>
      </c>
      <c r="S1097" t="s">
        <v>757</v>
      </c>
      <c r="T1097" t="s">
        <v>757</v>
      </c>
      <c r="U1097" t="s">
        <v>757</v>
      </c>
      <c r="V1097" t="s">
        <v>756</v>
      </c>
      <c r="W1097" t="s">
        <v>756</v>
      </c>
      <c r="X1097" t="s">
        <v>5182</v>
      </c>
      <c r="Y1097" t="str">
        <f t="shared" si="238"/>
        <v>marzo</v>
      </c>
      <c r="Z1097">
        <f>YEAR(BD_PONDERACIONES[[#This Row],[Fecha Ejecución del Ticket]])</f>
        <v>2022</v>
      </c>
      <c r="AA1097" t="str">
        <f t="shared" si="239"/>
        <v>abril</v>
      </c>
      <c r="AB1097">
        <f>YEAR(BD_PONDERACIONES[[#This Row],[Fecha de Inspección]])</f>
        <v>2022</v>
      </c>
      <c r="AC1097">
        <f t="shared" si="240"/>
        <v>0.5</v>
      </c>
      <c r="AD1097">
        <f t="shared" si="241"/>
        <v>0.5</v>
      </c>
      <c r="AE1097">
        <f t="shared" si="242"/>
        <v>0.5</v>
      </c>
      <c r="AF1097">
        <f t="shared" si="243"/>
        <v>0.5</v>
      </c>
      <c r="AG1097">
        <f t="shared" si="244"/>
        <v>0.5</v>
      </c>
      <c r="AH1097">
        <f t="shared" si="245"/>
        <v>0.5</v>
      </c>
      <c r="AI1097">
        <f t="shared" si="246"/>
        <v>0.25</v>
      </c>
      <c r="AJ1097">
        <f t="shared" si="247"/>
        <v>0.25</v>
      </c>
      <c r="AK1097">
        <f t="shared" si="248"/>
        <v>0.5</v>
      </c>
      <c r="AL1097">
        <f t="shared" si="249"/>
        <v>0.5</v>
      </c>
      <c r="AM1097">
        <f t="shared" si="250"/>
        <v>0.5</v>
      </c>
      <c r="AN1097" s="6">
        <f t="shared" si="251"/>
        <v>1</v>
      </c>
      <c r="AO1097" t="str">
        <f>VLOOKUP(BD_PONDERACIONES[[#This Row],[Comuna]],Tabla3[#All],2,0)</f>
        <v>Florida</v>
      </c>
    </row>
    <row r="1098" spans="1:41" x14ac:dyDescent="0.35">
      <c r="A1098" t="s">
        <v>5183</v>
      </c>
      <c r="B1098" t="s">
        <v>5184</v>
      </c>
      <c r="C1098" t="s">
        <v>5185</v>
      </c>
      <c r="D1098" s="5">
        <v>44671</v>
      </c>
      <c r="E1098" s="5">
        <v>44627</v>
      </c>
      <c r="F1098" t="s">
        <v>753</v>
      </c>
      <c r="G1098" t="s">
        <v>5186</v>
      </c>
      <c r="H1098" t="s">
        <v>3783</v>
      </c>
      <c r="J1098" t="s">
        <v>756</v>
      </c>
      <c r="K1098" t="s">
        <v>756</v>
      </c>
      <c r="L1098" t="s">
        <v>757</v>
      </c>
      <c r="M1098" t="s">
        <v>757</v>
      </c>
      <c r="N1098" t="s">
        <v>756</v>
      </c>
      <c r="O1098" t="s">
        <v>756</v>
      </c>
      <c r="P1098" t="s">
        <v>765</v>
      </c>
      <c r="Q1098" t="s">
        <v>759</v>
      </c>
      <c r="R1098" t="s">
        <v>759</v>
      </c>
      <c r="S1098" t="s">
        <v>756</v>
      </c>
      <c r="T1098" t="s">
        <v>756</v>
      </c>
      <c r="U1098" t="s">
        <v>756</v>
      </c>
      <c r="V1098" t="s">
        <v>773</v>
      </c>
      <c r="W1098" t="s">
        <v>773</v>
      </c>
      <c r="X1098" t="s">
        <v>5187</v>
      </c>
      <c r="Y1098" t="str">
        <f t="shared" si="238"/>
        <v>marzo</v>
      </c>
      <c r="Z1098">
        <f>YEAR(BD_PONDERACIONES[[#This Row],[Fecha Ejecución del Ticket]])</f>
        <v>2022</v>
      </c>
      <c r="AA1098" t="str">
        <f t="shared" si="239"/>
        <v>abril</v>
      </c>
      <c r="AB1098">
        <f>YEAR(BD_PONDERACIONES[[#This Row],[Fecha de Inspección]])</f>
        <v>2022</v>
      </c>
      <c r="AC1098">
        <f t="shared" si="240"/>
        <v>0.5</v>
      </c>
      <c r="AD1098">
        <f t="shared" si="241"/>
        <v>0.5</v>
      </c>
      <c r="AE1098">
        <f t="shared" si="242"/>
        <v>0.5</v>
      </c>
      <c r="AF1098">
        <f t="shared" si="243"/>
        <v>0.5</v>
      </c>
      <c r="AG1098">
        <f t="shared" si="244"/>
        <v>0.5</v>
      </c>
      <c r="AH1098">
        <f t="shared" si="245"/>
        <v>0.5</v>
      </c>
      <c r="AI1098">
        <f t="shared" si="246"/>
        <v>0.25</v>
      </c>
      <c r="AJ1098">
        <f t="shared" si="247"/>
        <v>0.25</v>
      </c>
      <c r="AK1098">
        <f t="shared" si="248"/>
        <v>0.5</v>
      </c>
      <c r="AL1098">
        <f t="shared" si="249"/>
        <v>0</v>
      </c>
      <c r="AM1098">
        <f t="shared" si="250"/>
        <v>0</v>
      </c>
      <c r="AN1098" s="6">
        <f t="shared" si="251"/>
        <v>0.8</v>
      </c>
      <c r="AO1098" t="str">
        <f>VLOOKUP(BD_PONDERACIONES[[#This Row],[Comuna]],Tabla3[#All],2,0)</f>
        <v>Florida</v>
      </c>
    </row>
    <row r="1099" spans="1:41" x14ac:dyDescent="0.35">
      <c r="A1099" t="s">
        <v>5188</v>
      </c>
      <c r="B1099" t="s">
        <v>5189</v>
      </c>
      <c r="C1099" t="s">
        <v>5190</v>
      </c>
      <c r="D1099" s="5">
        <v>44671</v>
      </c>
      <c r="E1099" s="5">
        <v>44631</v>
      </c>
      <c r="F1099" t="s">
        <v>753</v>
      </c>
      <c r="G1099" t="s">
        <v>5191</v>
      </c>
      <c r="H1099" t="s">
        <v>3783</v>
      </c>
      <c r="J1099" t="s">
        <v>756</v>
      </c>
      <c r="K1099" t="s">
        <v>756</v>
      </c>
      <c r="L1099" t="s">
        <v>757</v>
      </c>
      <c r="M1099" t="s">
        <v>757</v>
      </c>
      <c r="N1099" t="s">
        <v>756</v>
      </c>
      <c r="O1099" t="s">
        <v>756</v>
      </c>
      <c r="P1099" t="s">
        <v>758</v>
      </c>
      <c r="Q1099" t="s">
        <v>759</v>
      </c>
      <c r="R1099" t="s">
        <v>759</v>
      </c>
      <c r="S1099" t="s">
        <v>757</v>
      </c>
      <c r="T1099" t="s">
        <v>757</v>
      </c>
      <c r="U1099" t="s">
        <v>757</v>
      </c>
      <c r="V1099" t="s">
        <v>773</v>
      </c>
      <c r="W1099" t="s">
        <v>773</v>
      </c>
      <c r="X1099" t="s">
        <v>5192</v>
      </c>
      <c r="Y1099" t="str">
        <f t="shared" si="238"/>
        <v>marzo</v>
      </c>
      <c r="Z1099">
        <f>YEAR(BD_PONDERACIONES[[#This Row],[Fecha Ejecución del Ticket]])</f>
        <v>2022</v>
      </c>
      <c r="AA1099" t="str">
        <f t="shared" si="239"/>
        <v>abril</v>
      </c>
      <c r="AB1099">
        <f>YEAR(BD_PONDERACIONES[[#This Row],[Fecha de Inspección]])</f>
        <v>2022</v>
      </c>
      <c r="AC1099">
        <f t="shared" si="240"/>
        <v>0.5</v>
      </c>
      <c r="AD1099">
        <f t="shared" si="241"/>
        <v>0.5</v>
      </c>
      <c r="AE1099">
        <f t="shared" si="242"/>
        <v>0.5</v>
      </c>
      <c r="AF1099">
        <f t="shared" si="243"/>
        <v>0.5</v>
      </c>
      <c r="AG1099">
        <f t="shared" si="244"/>
        <v>0.5</v>
      </c>
      <c r="AH1099">
        <f t="shared" si="245"/>
        <v>0.5</v>
      </c>
      <c r="AI1099">
        <f t="shared" si="246"/>
        <v>0.25</v>
      </c>
      <c r="AJ1099">
        <f t="shared" si="247"/>
        <v>0.25</v>
      </c>
      <c r="AK1099">
        <f t="shared" si="248"/>
        <v>0.5</v>
      </c>
      <c r="AL1099">
        <f t="shared" si="249"/>
        <v>0</v>
      </c>
      <c r="AM1099">
        <f t="shared" si="250"/>
        <v>0</v>
      </c>
      <c r="AN1099" s="6">
        <f t="shared" si="251"/>
        <v>0.8</v>
      </c>
      <c r="AO1099" t="str">
        <f>VLOOKUP(BD_PONDERACIONES[[#This Row],[Comuna]],Tabla3[#All],2,0)</f>
        <v>Florida</v>
      </c>
    </row>
    <row r="1100" spans="1:41" x14ac:dyDescent="0.35">
      <c r="A1100" t="s">
        <v>5193</v>
      </c>
      <c r="B1100" t="s">
        <v>5194</v>
      </c>
      <c r="C1100" t="s">
        <v>5195</v>
      </c>
      <c r="D1100" s="5">
        <v>44671</v>
      </c>
      <c r="E1100" s="5">
        <v>44630</v>
      </c>
      <c r="F1100" t="s">
        <v>753</v>
      </c>
      <c r="G1100" t="s">
        <v>5196</v>
      </c>
      <c r="H1100" t="s">
        <v>3783</v>
      </c>
      <c r="J1100" t="s">
        <v>756</v>
      </c>
      <c r="K1100" t="s">
        <v>756</v>
      </c>
      <c r="L1100" t="s">
        <v>757</v>
      </c>
      <c r="M1100" t="s">
        <v>757</v>
      </c>
      <c r="N1100" t="s">
        <v>756</v>
      </c>
      <c r="O1100" t="s">
        <v>756</v>
      </c>
      <c r="P1100" t="s">
        <v>758</v>
      </c>
      <c r="Q1100" t="s">
        <v>759</v>
      </c>
      <c r="R1100" t="s">
        <v>759</v>
      </c>
      <c r="S1100" t="s">
        <v>757</v>
      </c>
      <c r="T1100" t="s">
        <v>757</v>
      </c>
      <c r="U1100" t="s">
        <v>757</v>
      </c>
      <c r="V1100" t="s">
        <v>756</v>
      </c>
      <c r="W1100" t="s">
        <v>756</v>
      </c>
      <c r="X1100" t="s">
        <v>5197</v>
      </c>
      <c r="Y1100" t="str">
        <f t="shared" si="238"/>
        <v>marzo</v>
      </c>
      <c r="Z1100">
        <f>YEAR(BD_PONDERACIONES[[#This Row],[Fecha Ejecución del Ticket]])</f>
        <v>2022</v>
      </c>
      <c r="AA1100" t="str">
        <f t="shared" si="239"/>
        <v>abril</v>
      </c>
      <c r="AB1100">
        <f>YEAR(BD_PONDERACIONES[[#This Row],[Fecha de Inspección]])</f>
        <v>2022</v>
      </c>
      <c r="AC1100">
        <f t="shared" si="240"/>
        <v>0.5</v>
      </c>
      <c r="AD1100">
        <f t="shared" si="241"/>
        <v>0.5</v>
      </c>
      <c r="AE1100">
        <f t="shared" si="242"/>
        <v>0.5</v>
      </c>
      <c r="AF1100">
        <f t="shared" si="243"/>
        <v>0.5</v>
      </c>
      <c r="AG1100">
        <f t="shared" si="244"/>
        <v>0.5</v>
      </c>
      <c r="AH1100">
        <f t="shared" si="245"/>
        <v>0.5</v>
      </c>
      <c r="AI1100">
        <f t="shared" si="246"/>
        <v>0.25</v>
      </c>
      <c r="AJ1100">
        <f t="shared" si="247"/>
        <v>0.25</v>
      </c>
      <c r="AK1100">
        <f t="shared" si="248"/>
        <v>0.5</v>
      </c>
      <c r="AL1100">
        <f t="shared" si="249"/>
        <v>0.5</v>
      </c>
      <c r="AM1100">
        <f t="shared" si="250"/>
        <v>0.5</v>
      </c>
      <c r="AN1100" s="6">
        <f t="shared" si="251"/>
        <v>1</v>
      </c>
      <c r="AO1100" t="str">
        <f>VLOOKUP(BD_PONDERACIONES[[#This Row],[Comuna]],Tabla3[#All],2,0)</f>
        <v>Florida</v>
      </c>
    </row>
    <row r="1101" spans="1:41" x14ac:dyDescent="0.35">
      <c r="A1101" t="s">
        <v>5198</v>
      </c>
      <c r="B1101" t="s">
        <v>5199</v>
      </c>
      <c r="C1101" t="s">
        <v>5200</v>
      </c>
      <c r="D1101" s="5">
        <v>44671</v>
      </c>
      <c r="E1101" s="5">
        <v>44626</v>
      </c>
      <c r="F1101" t="s">
        <v>753</v>
      </c>
      <c r="G1101" t="s">
        <v>5201</v>
      </c>
      <c r="H1101" t="s">
        <v>3783</v>
      </c>
      <c r="J1101" t="s">
        <v>756</v>
      </c>
      <c r="K1101" t="s">
        <v>756</v>
      </c>
      <c r="L1101" t="s">
        <v>757</v>
      </c>
      <c r="M1101" t="s">
        <v>757</v>
      </c>
      <c r="N1101" t="s">
        <v>756</v>
      </c>
      <c r="O1101" t="s">
        <v>756</v>
      </c>
      <c r="P1101" t="s">
        <v>758</v>
      </c>
      <c r="Q1101" t="s">
        <v>759</v>
      </c>
      <c r="R1101" t="s">
        <v>759</v>
      </c>
      <c r="S1101" t="s">
        <v>757</v>
      </c>
      <c r="T1101" t="s">
        <v>757</v>
      </c>
      <c r="U1101" t="s">
        <v>757</v>
      </c>
      <c r="V1101" t="s">
        <v>756</v>
      </c>
      <c r="W1101" t="s">
        <v>756</v>
      </c>
      <c r="X1101" t="s">
        <v>5202</v>
      </c>
      <c r="Y1101" t="str">
        <f t="shared" si="238"/>
        <v>marzo</v>
      </c>
      <c r="Z1101">
        <f>YEAR(BD_PONDERACIONES[[#This Row],[Fecha Ejecución del Ticket]])</f>
        <v>2022</v>
      </c>
      <c r="AA1101" t="str">
        <f t="shared" si="239"/>
        <v>abril</v>
      </c>
      <c r="AB1101">
        <f>YEAR(BD_PONDERACIONES[[#This Row],[Fecha de Inspección]])</f>
        <v>2022</v>
      </c>
      <c r="AC1101">
        <f t="shared" si="240"/>
        <v>0.5</v>
      </c>
      <c r="AD1101">
        <f t="shared" si="241"/>
        <v>0.5</v>
      </c>
      <c r="AE1101">
        <f t="shared" si="242"/>
        <v>0.5</v>
      </c>
      <c r="AF1101">
        <f t="shared" si="243"/>
        <v>0.5</v>
      </c>
      <c r="AG1101">
        <f t="shared" si="244"/>
        <v>0.5</v>
      </c>
      <c r="AH1101">
        <f t="shared" si="245"/>
        <v>0.5</v>
      </c>
      <c r="AI1101">
        <f t="shared" si="246"/>
        <v>0.25</v>
      </c>
      <c r="AJ1101">
        <f t="shared" si="247"/>
        <v>0.25</v>
      </c>
      <c r="AK1101">
        <f t="shared" si="248"/>
        <v>0.5</v>
      </c>
      <c r="AL1101">
        <f t="shared" si="249"/>
        <v>0.5</v>
      </c>
      <c r="AM1101">
        <f t="shared" si="250"/>
        <v>0.5</v>
      </c>
      <c r="AN1101" s="6">
        <f t="shared" si="251"/>
        <v>1</v>
      </c>
      <c r="AO1101" t="str">
        <f>VLOOKUP(BD_PONDERACIONES[[#This Row],[Comuna]],Tabla3[#All],2,0)</f>
        <v>Florida</v>
      </c>
    </row>
    <row r="1102" spans="1:41" x14ac:dyDescent="0.35">
      <c r="A1102" t="s">
        <v>5203</v>
      </c>
      <c r="B1102" t="s">
        <v>5204</v>
      </c>
      <c r="C1102" t="s">
        <v>5205</v>
      </c>
      <c r="D1102" s="5">
        <v>44671</v>
      </c>
      <c r="E1102" s="5">
        <v>44629</v>
      </c>
      <c r="F1102" t="s">
        <v>753</v>
      </c>
      <c r="G1102" t="s">
        <v>5206</v>
      </c>
      <c r="H1102" t="s">
        <v>3783</v>
      </c>
      <c r="J1102" t="s">
        <v>756</v>
      </c>
      <c r="K1102" t="s">
        <v>756</v>
      </c>
      <c r="L1102" t="s">
        <v>756</v>
      </c>
      <c r="M1102" t="s">
        <v>756</v>
      </c>
      <c r="N1102" t="s">
        <v>756</v>
      </c>
      <c r="O1102" t="s">
        <v>756</v>
      </c>
      <c r="P1102" t="s">
        <v>765</v>
      </c>
      <c r="Q1102" t="s">
        <v>5207</v>
      </c>
      <c r="R1102" t="s">
        <v>5208</v>
      </c>
      <c r="S1102" t="s">
        <v>756</v>
      </c>
      <c r="T1102" t="s">
        <v>756</v>
      </c>
      <c r="U1102" t="s">
        <v>756</v>
      </c>
      <c r="V1102" t="s">
        <v>756</v>
      </c>
      <c r="W1102" t="s">
        <v>756</v>
      </c>
      <c r="X1102" t="s">
        <v>5209</v>
      </c>
      <c r="Y1102" t="str">
        <f t="shared" si="238"/>
        <v>marzo</v>
      </c>
      <c r="Z1102">
        <f>YEAR(BD_PONDERACIONES[[#This Row],[Fecha Ejecución del Ticket]])</f>
        <v>2022</v>
      </c>
      <c r="AA1102" t="str">
        <f t="shared" si="239"/>
        <v>abril</v>
      </c>
      <c r="AB1102">
        <f>YEAR(BD_PONDERACIONES[[#This Row],[Fecha de Inspección]])</f>
        <v>2022</v>
      </c>
      <c r="AC1102">
        <f t="shared" si="240"/>
        <v>0.5</v>
      </c>
      <c r="AD1102">
        <f t="shared" si="241"/>
        <v>0.5</v>
      </c>
      <c r="AE1102">
        <f t="shared" si="242"/>
        <v>0.5</v>
      </c>
      <c r="AF1102">
        <f t="shared" si="243"/>
        <v>0.5</v>
      </c>
      <c r="AG1102">
        <f t="shared" si="244"/>
        <v>0.5</v>
      </c>
      <c r="AH1102">
        <f t="shared" si="245"/>
        <v>0.5</v>
      </c>
      <c r="AI1102">
        <f t="shared" si="246"/>
        <v>0.25</v>
      </c>
      <c r="AJ1102">
        <f t="shared" si="247"/>
        <v>0.25</v>
      </c>
      <c r="AK1102">
        <f t="shared" si="248"/>
        <v>0.5</v>
      </c>
      <c r="AL1102">
        <f t="shared" si="249"/>
        <v>0.5</v>
      </c>
      <c r="AM1102">
        <f t="shared" si="250"/>
        <v>0.5</v>
      </c>
      <c r="AN1102" s="6">
        <f t="shared" si="251"/>
        <v>1</v>
      </c>
      <c r="AO1102" t="str">
        <f>VLOOKUP(BD_PONDERACIONES[[#This Row],[Comuna]],Tabla3[#All],2,0)</f>
        <v>Florida</v>
      </c>
    </row>
    <row r="1103" spans="1:41" x14ac:dyDescent="0.35">
      <c r="A1103" t="s">
        <v>5210</v>
      </c>
      <c r="B1103" t="s">
        <v>5211</v>
      </c>
      <c r="C1103" t="s">
        <v>5212</v>
      </c>
      <c r="D1103" s="5">
        <v>44671</v>
      </c>
      <c r="E1103" s="5">
        <v>44631</v>
      </c>
      <c r="F1103" t="s">
        <v>753</v>
      </c>
      <c r="G1103" t="s">
        <v>5213</v>
      </c>
      <c r="H1103" t="s">
        <v>3783</v>
      </c>
      <c r="J1103" t="s">
        <v>756</v>
      </c>
      <c r="K1103" t="s">
        <v>756</v>
      </c>
      <c r="L1103" t="s">
        <v>756</v>
      </c>
      <c r="M1103" t="s">
        <v>756</v>
      </c>
      <c r="N1103" t="s">
        <v>756</v>
      </c>
      <c r="O1103" t="s">
        <v>756</v>
      </c>
      <c r="P1103" t="s">
        <v>758</v>
      </c>
      <c r="Q1103" t="s">
        <v>759</v>
      </c>
      <c r="R1103" t="s">
        <v>759</v>
      </c>
      <c r="S1103" t="s">
        <v>757</v>
      </c>
      <c r="T1103" t="s">
        <v>757</v>
      </c>
      <c r="U1103" t="s">
        <v>757</v>
      </c>
      <c r="V1103" t="s">
        <v>756</v>
      </c>
      <c r="W1103" t="s">
        <v>756</v>
      </c>
      <c r="X1103" t="s">
        <v>5214</v>
      </c>
      <c r="Y1103" t="str">
        <f t="shared" si="238"/>
        <v>marzo</v>
      </c>
      <c r="Z1103">
        <f>YEAR(BD_PONDERACIONES[[#This Row],[Fecha Ejecución del Ticket]])</f>
        <v>2022</v>
      </c>
      <c r="AA1103" t="str">
        <f t="shared" si="239"/>
        <v>abril</v>
      </c>
      <c r="AB1103">
        <f>YEAR(BD_PONDERACIONES[[#This Row],[Fecha de Inspección]])</f>
        <v>2022</v>
      </c>
      <c r="AC1103">
        <f t="shared" si="240"/>
        <v>0.5</v>
      </c>
      <c r="AD1103">
        <f t="shared" si="241"/>
        <v>0.5</v>
      </c>
      <c r="AE1103">
        <f t="shared" si="242"/>
        <v>0.5</v>
      </c>
      <c r="AF1103">
        <f t="shared" si="243"/>
        <v>0.5</v>
      </c>
      <c r="AG1103">
        <f t="shared" si="244"/>
        <v>0.5</v>
      </c>
      <c r="AH1103">
        <f t="shared" si="245"/>
        <v>0.5</v>
      </c>
      <c r="AI1103">
        <f t="shared" si="246"/>
        <v>0.25</v>
      </c>
      <c r="AJ1103">
        <f t="shared" si="247"/>
        <v>0.25</v>
      </c>
      <c r="AK1103">
        <f t="shared" si="248"/>
        <v>0.5</v>
      </c>
      <c r="AL1103">
        <f t="shared" si="249"/>
        <v>0.5</v>
      </c>
      <c r="AM1103">
        <f t="shared" si="250"/>
        <v>0.5</v>
      </c>
      <c r="AN1103" s="6">
        <f t="shared" si="251"/>
        <v>1</v>
      </c>
      <c r="AO1103" t="str">
        <f>VLOOKUP(BD_PONDERACIONES[[#This Row],[Comuna]],Tabla3[#All],2,0)</f>
        <v>Florida</v>
      </c>
    </row>
    <row r="1104" spans="1:41" x14ac:dyDescent="0.35">
      <c r="A1104" t="s">
        <v>5215</v>
      </c>
      <c r="B1104" t="s">
        <v>5216</v>
      </c>
      <c r="C1104" t="s">
        <v>5217</v>
      </c>
      <c r="D1104" s="5">
        <v>44671</v>
      </c>
      <c r="E1104" s="5">
        <v>44632</v>
      </c>
      <c r="F1104" t="s">
        <v>753</v>
      </c>
      <c r="G1104" t="s">
        <v>5218</v>
      </c>
      <c r="H1104" t="s">
        <v>3783</v>
      </c>
      <c r="J1104" t="s">
        <v>756</v>
      </c>
      <c r="K1104" t="s">
        <v>756</v>
      </c>
      <c r="L1104" t="s">
        <v>757</v>
      </c>
      <c r="M1104" t="s">
        <v>757</v>
      </c>
      <c r="N1104" t="s">
        <v>756</v>
      </c>
      <c r="O1104" t="s">
        <v>756</v>
      </c>
      <c r="P1104" t="s">
        <v>758</v>
      </c>
      <c r="Q1104" t="s">
        <v>759</v>
      </c>
      <c r="R1104" t="s">
        <v>759</v>
      </c>
      <c r="S1104" t="s">
        <v>757</v>
      </c>
      <c r="T1104" t="s">
        <v>757</v>
      </c>
      <c r="U1104" t="s">
        <v>757</v>
      </c>
      <c r="V1104" t="s">
        <v>756</v>
      </c>
      <c r="W1104" t="s">
        <v>756</v>
      </c>
      <c r="X1104" t="s">
        <v>5219</v>
      </c>
      <c r="Y1104" t="str">
        <f t="shared" si="238"/>
        <v>marzo</v>
      </c>
      <c r="Z1104">
        <f>YEAR(BD_PONDERACIONES[[#This Row],[Fecha Ejecución del Ticket]])</f>
        <v>2022</v>
      </c>
      <c r="AA1104" t="str">
        <f t="shared" si="239"/>
        <v>abril</v>
      </c>
      <c r="AB1104">
        <f>YEAR(BD_PONDERACIONES[[#This Row],[Fecha de Inspección]])</f>
        <v>2022</v>
      </c>
      <c r="AC1104">
        <f t="shared" si="240"/>
        <v>0.5</v>
      </c>
      <c r="AD1104">
        <f t="shared" si="241"/>
        <v>0.5</v>
      </c>
      <c r="AE1104">
        <f t="shared" si="242"/>
        <v>0.5</v>
      </c>
      <c r="AF1104">
        <f t="shared" si="243"/>
        <v>0.5</v>
      </c>
      <c r="AG1104">
        <f t="shared" si="244"/>
        <v>0.5</v>
      </c>
      <c r="AH1104">
        <f t="shared" si="245"/>
        <v>0.5</v>
      </c>
      <c r="AI1104">
        <f t="shared" si="246"/>
        <v>0.25</v>
      </c>
      <c r="AJ1104">
        <f t="shared" si="247"/>
        <v>0.25</v>
      </c>
      <c r="AK1104">
        <f t="shared" si="248"/>
        <v>0.5</v>
      </c>
      <c r="AL1104">
        <f t="shared" si="249"/>
        <v>0.5</v>
      </c>
      <c r="AM1104">
        <f t="shared" si="250"/>
        <v>0.5</v>
      </c>
      <c r="AN1104" s="6">
        <f t="shared" si="251"/>
        <v>1</v>
      </c>
      <c r="AO1104" t="str">
        <f>VLOOKUP(BD_PONDERACIONES[[#This Row],[Comuna]],Tabla3[#All],2,0)</f>
        <v>Florida</v>
      </c>
    </row>
    <row r="1105" spans="1:41" x14ac:dyDescent="0.35">
      <c r="A1105" t="s">
        <v>5060</v>
      </c>
      <c r="B1105" t="s">
        <v>5061</v>
      </c>
      <c r="C1105" t="s">
        <v>5062</v>
      </c>
      <c r="D1105" s="5">
        <v>44672</v>
      </c>
      <c r="E1105" s="5">
        <v>44635</v>
      </c>
      <c r="F1105" t="s">
        <v>753</v>
      </c>
      <c r="G1105" t="s">
        <v>5063</v>
      </c>
      <c r="H1105" t="s">
        <v>3783</v>
      </c>
      <c r="J1105" t="s">
        <v>756</v>
      </c>
      <c r="K1105" t="s">
        <v>756</v>
      </c>
      <c r="L1105" t="s">
        <v>757</v>
      </c>
      <c r="M1105" t="s">
        <v>757</v>
      </c>
      <c r="N1105" t="s">
        <v>756</v>
      </c>
      <c r="O1105" t="s">
        <v>756</v>
      </c>
      <c r="P1105" t="s">
        <v>758</v>
      </c>
      <c r="Q1105" t="s">
        <v>759</v>
      </c>
      <c r="R1105" t="s">
        <v>759</v>
      </c>
      <c r="S1105" t="s">
        <v>757</v>
      </c>
      <c r="T1105" t="s">
        <v>757</v>
      </c>
      <c r="U1105" t="s">
        <v>757</v>
      </c>
      <c r="V1105" t="s">
        <v>756</v>
      </c>
      <c r="W1105" t="s">
        <v>756</v>
      </c>
      <c r="X1105" t="s">
        <v>5064</v>
      </c>
      <c r="Y1105" t="str">
        <f t="shared" si="238"/>
        <v>marzo</v>
      </c>
      <c r="Z1105">
        <f>YEAR(BD_PONDERACIONES[[#This Row],[Fecha Ejecución del Ticket]])</f>
        <v>2022</v>
      </c>
      <c r="AA1105" t="str">
        <f t="shared" si="239"/>
        <v>abril</v>
      </c>
      <c r="AB1105">
        <f>YEAR(BD_PONDERACIONES[[#This Row],[Fecha de Inspección]])</f>
        <v>2022</v>
      </c>
      <c r="AC1105">
        <f t="shared" si="240"/>
        <v>0.5</v>
      </c>
      <c r="AD1105">
        <f t="shared" si="241"/>
        <v>0.5</v>
      </c>
      <c r="AE1105">
        <f t="shared" si="242"/>
        <v>0.5</v>
      </c>
      <c r="AF1105">
        <f t="shared" si="243"/>
        <v>0.5</v>
      </c>
      <c r="AG1105">
        <f t="shared" si="244"/>
        <v>0.5</v>
      </c>
      <c r="AH1105">
        <f t="shared" si="245"/>
        <v>0.5</v>
      </c>
      <c r="AI1105">
        <f t="shared" si="246"/>
        <v>0.25</v>
      </c>
      <c r="AJ1105">
        <f t="shared" si="247"/>
        <v>0.25</v>
      </c>
      <c r="AK1105">
        <f t="shared" si="248"/>
        <v>0.5</v>
      </c>
      <c r="AL1105">
        <f t="shared" si="249"/>
        <v>0.5</v>
      </c>
      <c r="AM1105">
        <f t="shared" si="250"/>
        <v>0.5</v>
      </c>
      <c r="AN1105" s="6">
        <f t="shared" si="251"/>
        <v>1</v>
      </c>
      <c r="AO1105" t="str">
        <f>VLOOKUP(BD_PONDERACIONES[[#This Row],[Comuna]],Tabla3[#All],2,0)</f>
        <v>Florida</v>
      </c>
    </row>
    <row r="1106" spans="1:41" x14ac:dyDescent="0.35">
      <c r="A1106" t="s">
        <v>5065</v>
      </c>
      <c r="B1106" t="s">
        <v>5066</v>
      </c>
      <c r="C1106" t="s">
        <v>5067</v>
      </c>
      <c r="D1106" s="5">
        <v>44672</v>
      </c>
      <c r="E1106" s="5">
        <v>44625</v>
      </c>
      <c r="F1106" t="s">
        <v>753</v>
      </c>
      <c r="G1106" t="s">
        <v>5068</v>
      </c>
      <c r="H1106" t="s">
        <v>3783</v>
      </c>
      <c r="J1106" t="s">
        <v>756</v>
      </c>
      <c r="K1106" t="s">
        <v>756</v>
      </c>
      <c r="L1106" t="s">
        <v>757</v>
      </c>
      <c r="M1106" t="s">
        <v>757</v>
      </c>
      <c r="N1106" t="s">
        <v>756</v>
      </c>
      <c r="O1106" t="s">
        <v>756</v>
      </c>
      <c r="P1106" t="s">
        <v>758</v>
      </c>
      <c r="Q1106" t="s">
        <v>759</v>
      </c>
      <c r="R1106" t="s">
        <v>759</v>
      </c>
      <c r="S1106" t="s">
        <v>757</v>
      </c>
      <c r="T1106" t="s">
        <v>757</v>
      </c>
      <c r="U1106" t="s">
        <v>757</v>
      </c>
      <c r="V1106" t="s">
        <v>773</v>
      </c>
      <c r="W1106" t="s">
        <v>773</v>
      </c>
      <c r="X1106" t="s">
        <v>5069</v>
      </c>
      <c r="Y1106" t="str">
        <f t="shared" si="238"/>
        <v>marzo</v>
      </c>
      <c r="Z1106">
        <f>YEAR(BD_PONDERACIONES[[#This Row],[Fecha Ejecución del Ticket]])</f>
        <v>2022</v>
      </c>
      <c r="AA1106" t="str">
        <f t="shared" si="239"/>
        <v>abril</v>
      </c>
      <c r="AB1106">
        <f>YEAR(BD_PONDERACIONES[[#This Row],[Fecha de Inspección]])</f>
        <v>2022</v>
      </c>
      <c r="AC1106">
        <f t="shared" si="240"/>
        <v>0.5</v>
      </c>
      <c r="AD1106">
        <f t="shared" si="241"/>
        <v>0.5</v>
      </c>
      <c r="AE1106">
        <f t="shared" si="242"/>
        <v>0.5</v>
      </c>
      <c r="AF1106">
        <f t="shared" si="243"/>
        <v>0.5</v>
      </c>
      <c r="AG1106">
        <f t="shared" si="244"/>
        <v>0.5</v>
      </c>
      <c r="AH1106">
        <f t="shared" si="245"/>
        <v>0.5</v>
      </c>
      <c r="AI1106">
        <f t="shared" si="246"/>
        <v>0.25</v>
      </c>
      <c r="AJ1106">
        <f t="shared" si="247"/>
        <v>0.25</v>
      </c>
      <c r="AK1106">
        <f t="shared" si="248"/>
        <v>0.5</v>
      </c>
      <c r="AL1106">
        <f t="shared" si="249"/>
        <v>0</v>
      </c>
      <c r="AM1106">
        <f t="shared" si="250"/>
        <v>0</v>
      </c>
      <c r="AN1106" s="6">
        <f t="shared" si="251"/>
        <v>0.8</v>
      </c>
      <c r="AO1106" t="str">
        <f>VLOOKUP(BD_PONDERACIONES[[#This Row],[Comuna]],Tabla3[#All],2,0)</f>
        <v>Florida</v>
      </c>
    </row>
    <row r="1107" spans="1:41" x14ac:dyDescent="0.35">
      <c r="A1107" t="s">
        <v>5070</v>
      </c>
      <c r="B1107" t="s">
        <v>5071</v>
      </c>
      <c r="C1107" t="s">
        <v>5072</v>
      </c>
      <c r="D1107" s="5">
        <v>44672</v>
      </c>
      <c r="E1107" s="5">
        <v>44629</v>
      </c>
      <c r="F1107" t="s">
        <v>753</v>
      </c>
      <c r="G1107" t="s">
        <v>5073</v>
      </c>
      <c r="H1107" t="s">
        <v>3783</v>
      </c>
      <c r="J1107" t="s">
        <v>756</v>
      </c>
      <c r="K1107" t="s">
        <v>756</v>
      </c>
      <c r="L1107" t="s">
        <v>757</v>
      </c>
      <c r="M1107" t="s">
        <v>757</v>
      </c>
      <c r="N1107" t="s">
        <v>756</v>
      </c>
      <c r="O1107" t="s">
        <v>756</v>
      </c>
      <c r="P1107" t="s">
        <v>758</v>
      </c>
      <c r="Q1107" t="s">
        <v>759</v>
      </c>
      <c r="R1107" t="s">
        <v>759</v>
      </c>
      <c r="S1107" t="s">
        <v>757</v>
      </c>
      <c r="T1107" t="s">
        <v>757</v>
      </c>
      <c r="U1107" t="s">
        <v>757</v>
      </c>
      <c r="V1107" t="s">
        <v>756</v>
      </c>
      <c r="W1107" t="s">
        <v>756</v>
      </c>
      <c r="X1107" t="s">
        <v>5074</v>
      </c>
      <c r="Y1107" t="str">
        <f t="shared" si="238"/>
        <v>marzo</v>
      </c>
      <c r="Z1107">
        <f>YEAR(BD_PONDERACIONES[[#This Row],[Fecha Ejecución del Ticket]])</f>
        <v>2022</v>
      </c>
      <c r="AA1107" t="str">
        <f t="shared" si="239"/>
        <v>abril</v>
      </c>
      <c r="AB1107">
        <f>YEAR(BD_PONDERACIONES[[#This Row],[Fecha de Inspección]])</f>
        <v>2022</v>
      </c>
      <c r="AC1107">
        <f t="shared" si="240"/>
        <v>0.5</v>
      </c>
      <c r="AD1107">
        <f t="shared" si="241"/>
        <v>0.5</v>
      </c>
      <c r="AE1107">
        <f t="shared" si="242"/>
        <v>0.5</v>
      </c>
      <c r="AF1107">
        <f t="shared" si="243"/>
        <v>0.5</v>
      </c>
      <c r="AG1107">
        <f t="shared" si="244"/>
        <v>0.5</v>
      </c>
      <c r="AH1107">
        <f t="shared" si="245"/>
        <v>0.5</v>
      </c>
      <c r="AI1107">
        <f t="shared" si="246"/>
        <v>0.25</v>
      </c>
      <c r="AJ1107">
        <f t="shared" si="247"/>
        <v>0.25</v>
      </c>
      <c r="AK1107">
        <f t="shared" si="248"/>
        <v>0.5</v>
      </c>
      <c r="AL1107">
        <f t="shared" si="249"/>
        <v>0.5</v>
      </c>
      <c r="AM1107">
        <f t="shared" si="250"/>
        <v>0.5</v>
      </c>
      <c r="AN1107" s="6">
        <f t="shared" si="251"/>
        <v>1</v>
      </c>
      <c r="AO1107" t="str">
        <f>VLOOKUP(BD_PONDERACIONES[[#This Row],[Comuna]],Tabla3[#All],2,0)</f>
        <v>Florida</v>
      </c>
    </row>
    <row r="1108" spans="1:41" x14ac:dyDescent="0.35">
      <c r="A1108" t="s">
        <v>5075</v>
      </c>
      <c r="B1108" t="s">
        <v>5076</v>
      </c>
      <c r="C1108" t="s">
        <v>5077</v>
      </c>
      <c r="D1108" s="5">
        <v>44672</v>
      </c>
      <c r="E1108" s="5">
        <v>44630</v>
      </c>
      <c r="F1108" t="s">
        <v>753</v>
      </c>
      <c r="G1108" t="s">
        <v>5078</v>
      </c>
      <c r="H1108" t="s">
        <v>3783</v>
      </c>
      <c r="J1108" t="s">
        <v>756</v>
      </c>
      <c r="K1108" t="s">
        <v>756</v>
      </c>
      <c r="L1108" t="s">
        <v>773</v>
      </c>
      <c r="M1108" t="s">
        <v>773</v>
      </c>
      <c r="N1108" t="s">
        <v>756</v>
      </c>
      <c r="O1108" t="s">
        <v>756</v>
      </c>
      <c r="P1108" t="s">
        <v>765</v>
      </c>
      <c r="Q1108" t="s">
        <v>759</v>
      </c>
      <c r="R1108" t="s">
        <v>759</v>
      </c>
      <c r="S1108" t="s">
        <v>756</v>
      </c>
      <c r="T1108" t="s">
        <v>756</v>
      </c>
      <c r="U1108" t="s">
        <v>756</v>
      </c>
      <c r="V1108" t="s">
        <v>756</v>
      </c>
      <c r="W1108" t="s">
        <v>756</v>
      </c>
      <c r="X1108" t="s">
        <v>5079</v>
      </c>
      <c r="Y1108" t="str">
        <f t="shared" si="238"/>
        <v>marzo</v>
      </c>
      <c r="Z1108">
        <f>YEAR(BD_PONDERACIONES[[#This Row],[Fecha Ejecución del Ticket]])</f>
        <v>2022</v>
      </c>
      <c r="AA1108" t="str">
        <f t="shared" si="239"/>
        <v>abril</v>
      </c>
      <c r="AB1108">
        <f>YEAR(BD_PONDERACIONES[[#This Row],[Fecha de Inspección]])</f>
        <v>2022</v>
      </c>
      <c r="AC1108">
        <f t="shared" si="240"/>
        <v>0.5</v>
      </c>
      <c r="AD1108">
        <f t="shared" si="241"/>
        <v>0.5</v>
      </c>
      <c r="AE1108">
        <f t="shared" si="242"/>
        <v>0</v>
      </c>
      <c r="AF1108">
        <f t="shared" si="243"/>
        <v>0</v>
      </c>
      <c r="AG1108">
        <f t="shared" si="244"/>
        <v>0.5</v>
      </c>
      <c r="AH1108">
        <f t="shared" si="245"/>
        <v>0.5</v>
      </c>
      <c r="AI1108">
        <f t="shared" si="246"/>
        <v>0.25</v>
      </c>
      <c r="AJ1108">
        <f t="shared" si="247"/>
        <v>0.25</v>
      </c>
      <c r="AK1108">
        <f t="shared" si="248"/>
        <v>0.5</v>
      </c>
      <c r="AL1108">
        <f t="shared" si="249"/>
        <v>0.5</v>
      </c>
      <c r="AM1108">
        <f t="shared" si="250"/>
        <v>0.5</v>
      </c>
      <c r="AN1108" s="6">
        <f t="shared" si="251"/>
        <v>0.7</v>
      </c>
      <c r="AO1108" t="str">
        <f>VLOOKUP(BD_PONDERACIONES[[#This Row],[Comuna]],Tabla3[#All],2,0)</f>
        <v>Florida</v>
      </c>
    </row>
    <row r="1109" spans="1:41" x14ac:dyDescent="0.35">
      <c r="A1109" t="s">
        <v>5080</v>
      </c>
      <c r="B1109" t="s">
        <v>5081</v>
      </c>
      <c r="C1109" t="s">
        <v>5082</v>
      </c>
      <c r="D1109" s="5">
        <v>44672</v>
      </c>
      <c r="E1109" s="5">
        <v>44651</v>
      </c>
      <c r="F1109" t="s">
        <v>753</v>
      </c>
      <c r="G1109" t="s">
        <v>5083</v>
      </c>
      <c r="H1109" t="s">
        <v>3783</v>
      </c>
      <c r="J1109" t="s">
        <v>756</v>
      </c>
      <c r="K1109" t="s">
        <v>756</v>
      </c>
      <c r="L1109" t="s">
        <v>756</v>
      </c>
      <c r="M1109" t="s">
        <v>756</v>
      </c>
      <c r="N1109" t="s">
        <v>756</v>
      </c>
      <c r="O1109" t="s">
        <v>756</v>
      </c>
      <c r="P1109" t="s">
        <v>758</v>
      </c>
      <c r="Q1109" t="s">
        <v>759</v>
      </c>
      <c r="R1109" t="s">
        <v>759</v>
      </c>
      <c r="S1109" t="s">
        <v>757</v>
      </c>
      <c r="T1109" t="s">
        <v>757</v>
      </c>
      <c r="U1109" t="s">
        <v>757</v>
      </c>
      <c r="V1109" t="s">
        <v>756</v>
      </c>
      <c r="W1109" t="s">
        <v>756</v>
      </c>
      <c r="X1109" t="s">
        <v>5084</v>
      </c>
      <c r="Y1109" t="str">
        <f t="shared" si="238"/>
        <v>marzo</v>
      </c>
      <c r="Z1109">
        <f>YEAR(BD_PONDERACIONES[[#This Row],[Fecha Ejecución del Ticket]])</f>
        <v>2022</v>
      </c>
      <c r="AA1109" t="str">
        <f t="shared" si="239"/>
        <v>abril</v>
      </c>
      <c r="AB1109">
        <f>YEAR(BD_PONDERACIONES[[#This Row],[Fecha de Inspección]])</f>
        <v>2022</v>
      </c>
      <c r="AC1109">
        <f t="shared" si="240"/>
        <v>0.5</v>
      </c>
      <c r="AD1109">
        <f t="shared" si="241"/>
        <v>0.5</v>
      </c>
      <c r="AE1109">
        <f t="shared" si="242"/>
        <v>0.5</v>
      </c>
      <c r="AF1109">
        <f t="shared" si="243"/>
        <v>0.5</v>
      </c>
      <c r="AG1109">
        <f t="shared" si="244"/>
        <v>0.5</v>
      </c>
      <c r="AH1109">
        <f t="shared" si="245"/>
        <v>0.5</v>
      </c>
      <c r="AI1109">
        <f t="shared" si="246"/>
        <v>0.25</v>
      </c>
      <c r="AJ1109">
        <f t="shared" si="247"/>
        <v>0.25</v>
      </c>
      <c r="AK1109">
        <f t="shared" si="248"/>
        <v>0.5</v>
      </c>
      <c r="AL1109">
        <f t="shared" si="249"/>
        <v>0.5</v>
      </c>
      <c r="AM1109">
        <f t="shared" si="250"/>
        <v>0.5</v>
      </c>
      <c r="AN1109" s="6">
        <f t="shared" si="251"/>
        <v>1</v>
      </c>
      <c r="AO1109" t="str">
        <f>VLOOKUP(BD_PONDERACIONES[[#This Row],[Comuna]],Tabla3[#All],2,0)</f>
        <v>Florida</v>
      </c>
    </row>
    <row r="1110" spans="1:41" x14ac:dyDescent="0.35">
      <c r="A1110" t="s">
        <v>5085</v>
      </c>
      <c r="B1110" t="s">
        <v>5086</v>
      </c>
      <c r="C1110" t="s">
        <v>5087</v>
      </c>
      <c r="D1110" s="5">
        <v>44672</v>
      </c>
      <c r="E1110" s="5">
        <v>44641</v>
      </c>
      <c r="F1110" t="s">
        <v>753</v>
      </c>
      <c r="G1110" t="s">
        <v>5088</v>
      </c>
      <c r="H1110" t="s">
        <v>3783</v>
      </c>
      <c r="J1110" t="s">
        <v>756</v>
      </c>
      <c r="K1110" t="s">
        <v>756</v>
      </c>
      <c r="L1110" t="s">
        <v>757</v>
      </c>
      <c r="M1110" t="s">
        <v>757</v>
      </c>
      <c r="N1110" t="s">
        <v>756</v>
      </c>
      <c r="O1110" t="s">
        <v>756</v>
      </c>
      <c r="P1110" t="s">
        <v>758</v>
      </c>
      <c r="Q1110" t="s">
        <v>759</v>
      </c>
      <c r="R1110" t="s">
        <v>759</v>
      </c>
      <c r="S1110" t="s">
        <v>757</v>
      </c>
      <c r="T1110" t="s">
        <v>757</v>
      </c>
      <c r="U1110" t="s">
        <v>757</v>
      </c>
      <c r="V1110" t="s">
        <v>756</v>
      </c>
      <c r="W1110" t="s">
        <v>756</v>
      </c>
      <c r="X1110" t="s">
        <v>5089</v>
      </c>
      <c r="Y1110" t="str">
        <f t="shared" si="238"/>
        <v>marzo</v>
      </c>
      <c r="Z1110">
        <f>YEAR(BD_PONDERACIONES[[#This Row],[Fecha Ejecución del Ticket]])</f>
        <v>2022</v>
      </c>
      <c r="AA1110" t="str">
        <f t="shared" si="239"/>
        <v>abril</v>
      </c>
      <c r="AB1110">
        <f>YEAR(BD_PONDERACIONES[[#This Row],[Fecha de Inspección]])</f>
        <v>2022</v>
      </c>
      <c r="AC1110">
        <f t="shared" si="240"/>
        <v>0.5</v>
      </c>
      <c r="AD1110">
        <f t="shared" si="241"/>
        <v>0.5</v>
      </c>
      <c r="AE1110">
        <f t="shared" si="242"/>
        <v>0.5</v>
      </c>
      <c r="AF1110">
        <f t="shared" si="243"/>
        <v>0.5</v>
      </c>
      <c r="AG1110">
        <f t="shared" si="244"/>
        <v>0.5</v>
      </c>
      <c r="AH1110">
        <f t="shared" si="245"/>
        <v>0.5</v>
      </c>
      <c r="AI1110">
        <f t="shared" si="246"/>
        <v>0.25</v>
      </c>
      <c r="AJ1110">
        <f t="shared" si="247"/>
        <v>0.25</v>
      </c>
      <c r="AK1110">
        <f t="shared" si="248"/>
        <v>0.5</v>
      </c>
      <c r="AL1110">
        <f t="shared" si="249"/>
        <v>0.5</v>
      </c>
      <c r="AM1110">
        <f t="shared" si="250"/>
        <v>0.5</v>
      </c>
      <c r="AN1110" s="6">
        <f t="shared" si="251"/>
        <v>1</v>
      </c>
      <c r="AO1110" t="str">
        <f>VLOOKUP(BD_PONDERACIONES[[#This Row],[Comuna]],Tabla3[#All],2,0)</f>
        <v>Florida</v>
      </c>
    </row>
    <row r="1111" spans="1:41" x14ac:dyDescent="0.35">
      <c r="A1111" t="s">
        <v>5090</v>
      </c>
      <c r="B1111" t="s">
        <v>5091</v>
      </c>
      <c r="C1111" t="s">
        <v>5092</v>
      </c>
      <c r="D1111" s="5">
        <v>44672</v>
      </c>
      <c r="E1111" s="5">
        <v>44673</v>
      </c>
      <c r="F1111" t="s">
        <v>753</v>
      </c>
      <c r="G1111" t="s">
        <v>5093</v>
      </c>
      <c r="H1111" t="s">
        <v>3783</v>
      </c>
      <c r="J1111" t="s">
        <v>756</v>
      </c>
      <c r="K1111" t="s">
        <v>756</v>
      </c>
      <c r="L1111" t="s">
        <v>756</v>
      </c>
      <c r="M1111" t="s">
        <v>756</v>
      </c>
      <c r="N1111" t="s">
        <v>756</v>
      </c>
      <c r="O1111" t="s">
        <v>756</v>
      </c>
      <c r="P1111" t="s">
        <v>758</v>
      </c>
      <c r="Q1111" t="s">
        <v>759</v>
      </c>
      <c r="R1111" t="s">
        <v>759</v>
      </c>
      <c r="S1111" t="s">
        <v>757</v>
      </c>
      <c r="T1111" t="s">
        <v>757</v>
      </c>
      <c r="U1111" t="s">
        <v>757</v>
      </c>
      <c r="V1111" t="s">
        <v>773</v>
      </c>
      <c r="W1111" t="s">
        <v>773</v>
      </c>
      <c r="X1111" t="s">
        <v>5094</v>
      </c>
      <c r="Y1111" t="str">
        <f t="shared" si="238"/>
        <v>abril</v>
      </c>
      <c r="Z1111">
        <f>YEAR(BD_PONDERACIONES[[#This Row],[Fecha Ejecución del Ticket]])</f>
        <v>2022</v>
      </c>
      <c r="AA1111" t="str">
        <f t="shared" si="239"/>
        <v>abril</v>
      </c>
      <c r="AB1111">
        <f>YEAR(BD_PONDERACIONES[[#This Row],[Fecha de Inspección]])</f>
        <v>2022</v>
      </c>
      <c r="AC1111">
        <f t="shared" si="240"/>
        <v>0.5</v>
      </c>
      <c r="AD1111">
        <f t="shared" si="241"/>
        <v>0.5</v>
      </c>
      <c r="AE1111">
        <f t="shared" si="242"/>
        <v>0.5</v>
      </c>
      <c r="AF1111">
        <f t="shared" si="243"/>
        <v>0.5</v>
      </c>
      <c r="AG1111">
        <f t="shared" si="244"/>
        <v>0.5</v>
      </c>
      <c r="AH1111">
        <f t="shared" si="245"/>
        <v>0.5</v>
      </c>
      <c r="AI1111">
        <f t="shared" si="246"/>
        <v>0.25</v>
      </c>
      <c r="AJ1111">
        <f t="shared" si="247"/>
        <v>0.25</v>
      </c>
      <c r="AK1111">
        <f t="shared" si="248"/>
        <v>0.5</v>
      </c>
      <c r="AL1111">
        <f t="shared" si="249"/>
        <v>0</v>
      </c>
      <c r="AM1111">
        <f t="shared" si="250"/>
        <v>0</v>
      </c>
      <c r="AN1111" s="6">
        <f t="shared" si="251"/>
        <v>0.8</v>
      </c>
      <c r="AO1111" t="str">
        <f>VLOOKUP(BD_PONDERACIONES[[#This Row],[Comuna]],Tabla3[#All],2,0)</f>
        <v>Florida</v>
      </c>
    </row>
    <row r="1112" spans="1:41" x14ac:dyDescent="0.35">
      <c r="A1112" t="s">
        <v>5095</v>
      </c>
      <c r="B1112" t="s">
        <v>5096</v>
      </c>
      <c r="C1112" t="s">
        <v>5097</v>
      </c>
      <c r="D1112" s="5">
        <v>44672</v>
      </c>
      <c r="E1112" s="5">
        <v>44641</v>
      </c>
      <c r="F1112" t="s">
        <v>753</v>
      </c>
      <c r="G1112" t="s">
        <v>5098</v>
      </c>
      <c r="H1112" t="s">
        <v>3783</v>
      </c>
      <c r="J1112" t="s">
        <v>756</v>
      </c>
      <c r="K1112" t="s">
        <v>756</v>
      </c>
      <c r="L1112" t="s">
        <v>757</v>
      </c>
      <c r="M1112" t="s">
        <v>757</v>
      </c>
      <c r="N1112" t="s">
        <v>756</v>
      </c>
      <c r="O1112" t="s">
        <v>756</v>
      </c>
      <c r="P1112" t="s">
        <v>758</v>
      </c>
      <c r="Q1112" t="s">
        <v>759</v>
      </c>
      <c r="R1112" t="s">
        <v>759</v>
      </c>
      <c r="S1112" t="s">
        <v>757</v>
      </c>
      <c r="T1112" t="s">
        <v>757</v>
      </c>
      <c r="U1112" t="s">
        <v>757</v>
      </c>
      <c r="V1112" t="s">
        <v>756</v>
      </c>
      <c r="W1112" t="s">
        <v>756</v>
      </c>
      <c r="X1112" t="s">
        <v>5099</v>
      </c>
      <c r="Y1112" t="str">
        <f t="shared" si="238"/>
        <v>marzo</v>
      </c>
      <c r="Z1112">
        <f>YEAR(BD_PONDERACIONES[[#This Row],[Fecha Ejecución del Ticket]])</f>
        <v>2022</v>
      </c>
      <c r="AA1112" t="str">
        <f t="shared" si="239"/>
        <v>abril</v>
      </c>
      <c r="AB1112">
        <f>YEAR(BD_PONDERACIONES[[#This Row],[Fecha de Inspección]])</f>
        <v>2022</v>
      </c>
      <c r="AC1112">
        <f t="shared" si="240"/>
        <v>0.5</v>
      </c>
      <c r="AD1112">
        <f t="shared" si="241"/>
        <v>0.5</v>
      </c>
      <c r="AE1112">
        <f t="shared" si="242"/>
        <v>0.5</v>
      </c>
      <c r="AF1112">
        <f t="shared" si="243"/>
        <v>0.5</v>
      </c>
      <c r="AG1112">
        <f t="shared" si="244"/>
        <v>0.5</v>
      </c>
      <c r="AH1112">
        <f t="shared" si="245"/>
        <v>0.5</v>
      </c>
      <c r="AI1112">
        <f t="shared" si="246"/>
        <v>0.25</v>
      </c>
      <c r="AJ1112">
        <f t="shared" si="247"/>
        <v>0.25</v>
      </c>
      <c r="AK1112">
        <f t="shared" si="248"/>
        <v>0.5</v>
      </c>
      <c r="AL1112">
        <f t="shared" si="249"/>
        <v>0.5</v>
      </c>
      <c r="AM1112">
        <f t="shared" si="250"/>
        <v>0.5</v>
      </c>
      <c r="AN1112" s="6">
        <f t="shared" si="251"/>
        <v>1</v>
      </c>
      <c r="AO1112" t="str">
        <f>VLOOKUP(BD_PONDERACIONES[[#This Row],[Comuna]],Tabla3[#All],2,0)</f>
        <v>Florida</v>
      </c>
    </row>
    <row r="1113" spans="1:41" x14ac:dyDescent="0.35">
      <c r="A1113" t="s">
        <v>5100</v>
      </c>
      <c r="B1113" t="s">
        <v>5101</v>
      </c>
      <c r="C1113" t="s">
        <v>5102</v>
      </c>
      <c r="D1113" s="5">
        <v>44672</v>
      </c>
      <c r="E1113" s="5">
        <v>44643</v>
      </c>
      <c r="F1113" t="s">
        <v>753</v>
      </c>
      <c r="G1113" t="s">
        <v>5103</v>
      </c>
      <c r="H1113" t="s">
        <v>3783</v>
      </c>
      <c r="J1113" t="s">
        <v>756</v>
      </c>
      <c r="K1113" t="s">
        <v>756</v>
      </c>
      <c r="L1113" t="s">
        <v>773</v>
      </c>
      <c r="M1113" t="s">
        <v>773</v>
      </c>
      <c r="N1113" t="s">
        <v>756</v>
      </c>
      <c r="O1113" t="s">
        <v>756</v>
      </c>
      <c r="P1113" t="s">
        <v>758</v>
      </c>
      <c r="Q1113" t="s">
        <v>759</v>
      </c>
      <c r="R1113" t="s">
        <v>759</v>
      </c>
      <c r="S1113" t="s">
        <v>757</v>
      </c>
      <c r="T1113" t="s">
        <v>757</v>
      </c>
      <c r="U1113" t="s">
        <v>757</v>
      </c>
      <c r="V1113" t="s">
        <v>756</v>
      </c>
      <c r="W1113" t="s">
        <v>756</v>
      </c>
      <c r="X1113" t="s">
        <v>5104</v>
      </c>
      <c r="Y1113" t="str">
        <f t="shared" si="238"/>
        <v>marzo</v>
      </c>
      <c r="Z1113">
        <f>YEAR(BD_PONDERACIONES[[#This Row],[Fecha Ejecución del Ticket]])</f>
        <v>2022</v>
      </c>
      <c r="AA1113" t="str">
        <f t="shared" si="239"/>
        <v>abril</v>
      </c>
      <c r="AB1113">
        <f>YEAR(BD_PONDERACIONES[[#This Row],[Fecha de Inspección]])</f>
        <v>2022</v>
      </c>
      <c r="AC1113">
        <f t="shared" si="240"/>
        <v>0.5</v>
      </c>
      <c r="AD1113">
        <f t="shared" si="241"/>
        <v>0.5</v>
      </c>
      <c r="AE1113">
        <f t="shared" si="242"/>
        <v>0</v>
      </c>
      <c r="AF1113">
        <f t="shared" si="243"/>
        <v>0</v>
      </c>
      <c r="AG1113">
        <f t="shared" si="244"/>
        <v>0.5</v>
      </c>
      <c r="AH1113">
        <f t="shared" si="245"/>
        <v>0.5</v>
      </c>
      <c r="AI1113">
        <f t="shared" si="246"/>
        <v>0.25</v>
      </c>
      <c r="AJ1113">
        <f t="shared" si="247"/>
        <v>0.25</v>
      </c>
      <c r="AK1113">
        <f t="shared" si="248"/>
        <v>0.5</v>
      </c>
      <c r="AL1113">
        <f t="shared" si="249"/>
        <v>0.5</v>
      </c>
      <c r="AM1113">
        <f t="shared" si="250"/>
        <v>0.5</v>
      </c>
      <c r="AN1113" s="6">
        <f t="shared" si="251"/>
        <v>0.7</v>
      </c>
      <c r="AO1113" t="str">
        <f>VLOOKUP(BD_PONDERACIONES[[#This Row],[Comuna]],Tabla3[#All],2,0)</f>
        <v>Florida</v>
      </c>
    </row>
    <row r="1114" spans="1:41" x14ac:dyDescent="0.35">
      <c r="A1114" t="s">
        <v>5105</v>
      </c>
      <c r="B1114" t="s">
        <v>5106</v>
      </c>
      <c r="C1114" t="s">
        <v>5107</v>
      </c>
      <c r="D1114" s="5">
        <v>44672</v>
      </c>
      <c r="E1114" s="5">
        <v>44642</v>
      </c>
      <c r="F1114" t="s">
        <v>753</v>
      </c>
      <c r="G1114" t="s">
        <v>5108</v>
      </c>
      <c r="H1114" t="s">
        <v>3783</v>
      </c>
      <c r="J1114" t="s">
        <v>756</v>
      </c>
      <c r="K1114" t="s">
        <v>756</v>
      </c>
      <c r="L1114" t="s">
        <v>757</v>
      </c>
      <c r="M1114" t="s">
        <v>757</v>
      </c>
      <c r="N1114" t="s">
        <v>756</v>
      </c>
      <c r="O1114" t="s">
        <v>756</v>
      </c>
      <c r="P1114" t="s">
        <v>758</v>
      </c>
      <c r="Q1114" t="s">
        <v>759</v>
      </c>
      <c r="R1114" t="s">
        <v>759</v>
      </c>
      <c r="S1114" t="s">
        <v>757</v>
      </c>
      <c r="T1114" t="s">
        <v>757</v>
      </c>
      <c r="U1114" t="s">
        <v>757</v>
      </c>
      <c r="V1114" t="s">
        <v>756</v>
      </c>
      <c r="W1114" t="s">
        <v>756</v>
      </c>
      <c r="X1114" t="s">
        <v>5109</v>
      </c>
      <c r="Y1114" t="str">
        <f t="shared" si="238"/>
        <v>marzo</v>
      </c>
      <c r="Z1114">
        <f>YEAR(BD_PONDERACIONES[[#This Row],[Fecha Ejecución del Ticket]])</f>
        <v>2022</v>
      </c>
      <c r="AA1114" t="str">
        <f t="shared" si="239"/>
        <v>abril</v>
      </c>
      <c r="AB1114">
        <f>YEAR(BD_PONDERACIONES[[#This Row],[Fecha de Inspección]])</f>
        <v>2022</v>
      </c>
      <c r="AC1114">
        <f t="shared" si="240"/>
        <v>0.5</v>
      </c>
      <c r="AD1114">
        <f t="shared" si="241"/>
        <v>0.5</v>
      </c>
      <c r="AE1114">
        <f t="shared" si="242"/>
        <v>0.5</v>
      </c>
      <c r="AF1114">
        <f t="shared" si="243"/>
        <v>0.5</v>
      </c>
      <c r="AG1114">
        <f t="shared" si="244"/>
        <v>0.5</v>
      </c>
      <c r="AH1114">
        <f t="shared" si="245"/>
        <v>0.5</v>
      </c>
      <c r="AI1114">
        <f t="shared" si="246"/>
        <v>0.25</v>
      </c>
      <c r="AJ1114">
        <f t="shared" si="247"/>
        <v>0.25</v>
      </c>
      <c r="AK1114">
        <f t="shared" si="248"/>
        <v>0.5</v>
      </c>
      <c r="AL1114">
        <f t="shared" si="249"/>
        <v>0.5</v>
      </c>
      <c r="AM1114">
        <f t="shared" si="250"/>
        <v>0.5</v>
      </c>
      <c r="AN1114" s="6">
        <f t="shared" si="251"/>
        <v>1</v>
      </c>
      <c r="AO1114" t="str">
        <f>VLOOKUP(BD_PONDERACIONES[[#This Row],[Comuna]],Tabla3[#All],2,0)</f>
        <v>Florida</v>
      </c>
    </row>
    <row r="1115" spans="1:41" x14ac:dyDescent="0.35">
      <c r="A1115" t="s">
        <v>5110</v>
      </c>
      <c r="B1115" t="s">
        <v>5111</v>
      </c>
      <c r="C1115" t="s">
        <v>5112</v>
      </c>
      <c r="D1115" s="5">
        <v>44672</v>
      </c>
      <c r="E1115" s="5">
        <v>44644</v>
      </c>
      <c r="F1115" t="s">
        <v>753</v>
      </c>
      <c r="G1115" t="s">
        <v>5113</v>
      </c>
      <c r="H1115" t="s">
        <v>3783</v>
      </c>
      <c r="J1115" t="s">
        <v>756</v>
      </c>
      <c r="K1115" t="s">
        <v>756</v>
      </c>
      <c r="L1115" t="s">
        <v>757</v>
      </c>
      <c r="M1115" t="s">
        <v>757</v>
      </c>
      <c r="N1115" t="s">
        <v>756</v>
      </c>
      <c r="O1115" t="s">
        <v>756</v>
      </c>
      <c r="P1115" t="s">
        <v>758</v>
      </c>
      <c r="Q1115" t="s">
        <v>759</v>
      </c>
      <c r="R1115" t="s">
        <v>759</v>
      </c>
      <c r="S1115" t="s">
        <v>757</v>
      </c>
      <c r="T1115" t="s">
        <v>757</v>
      </c>
      <c r="U1115" t="s">
        <v>757</v>
      </c>
      <c r="V1115" t="s">
        <v>756</v>
      </c>
      <c r="W1115" t="s">
        <v>756</v>
      </c>
      <c r="X1115" t="s">
        <v>5114</v>
      </c>
      <c r="Y1115" t="str">
        <f t="shared" si="238"/>
        <v>marzo</v>
      </c>
      <c r="Z1115">
        <f>YEAR(BD_PONDERACIONES[[#This Row],[Fecha Ejecución del Ticket]])</f>
        <v>2022</v>
      </c>
      <c r="AA1115" t="str">
        <f t="shared" si="239"/>
        <v>abril</v>
      </c>
      <c r="AB1115">
        <f>YEAR(BD_PONDERACIONES[[#This Row],[Fecha de Inspección]])</f>
        <v>2022</v>
      </c>
      <c r="AC1115">
        <f t="shared" si="240"/>
        <v>0.5</v>
      </c>
      <c r="AD1115">
        <f t="shared" si="241"/>
        <v>0.5</v>
      </c>
      <c r="AE1115">
        <f t="shared" si="242"/>
        <v>0.5</v>
      </c>
      <c r="AF1115">
        <f t="shared" si="243"/>
        <v>0.5</v>
      </c>
      <c r="AG1115">
        <f t="shared" si="244"/>
        <v>0.5</v>
      </c>
      <c r="AH1115">
        <f t="shared" si="245"/>
        <v>0.5</v>
      </c>
      <c r="AI1115">
        <f t="shared" si="246"/>
        <v>0.25</v>
      </c>
      <c r="AJ1115">
        <f t="shared" si="247"/>
        <v>0.25</v>
      </c>
      <c r="AK1115">
        <f t="shared" si="248"/>
        <v>0.5</v>
      </c>
      <c r="AL1115">
        <f t="shared" si="249"/>
        <v>0.5</v>
      </c>
      <c r="AM1115">
        <f t="shared" si="250"/>
        <v>0.5</v>
      </c>
      <c r="AN1115" s="6">
        <f t="shared" si="251"/>
        <v>1</v>
      </c>
      <c r="AO1115" t="str">
        <f>VLOOKUP(BD_PONDERACIONES[[#This Row],[Comuna]],Tabla3[#All],2,0)</f>
        <v>Florida</v>
      </c>
    </row>
    <row r="1116" spans="1:41" x14ac:dyDescent="0.35">
      <c r="A1116" t="s">
        <v>5115</v>
      </c>
      <c r="B1116" t="s">
        <v>5116</v>
      </c>
      <c r="C1116" t="s">
        <v>5117</v>
      </c>
      <c r="D1116" s="5">
        <v>44672</v>
      </c>
      <c r="E1116" s="5">
        <v>44651</v>
      </c>
      <c r="F1116" t="s">
        <v>753</v>
      </c>
      <c r="G1116" t="s">
        <v>5118</v>
      </c>
      <c r="H1116" t="s">
        <v>3783</v>
      </c>
      <c r="J1116" t="s">
        <v>756</v>
      </c>
      <c r="K1116" t="s">
        <v>756</v>
      </c>
      <c r="L1116" t="s">
        <v>757</v>
      </c>
      <c r="M1116" t="s">
        <v>757</v>
      </c>
      <c r="N1116" t="s">
        <v>756</v>
      </c>
      <c r="O1116" t="s">
        <v>756</v>
      </c>
      <c r="P1116" t="s">
        <v>758</v>
      </c>
      <c r="Q1116" t="s">
        <v>759</v>
      </c>
      <c r="R1116" t="s">
        <v>759</v>
      </c>
      <c r="S1116" t="s">
        <v>757</v>
      </c>
      <c r="T1116" t="s">
        <v>757</v>
      </c>
      <c r="U1116" t="s">
        <v>757</v>
      </c>
      <c r="V1116" t="s">
        <v>904</v>
      </c>
      <c r="W1116" t="s">
        <v>904</v>
      </c>
      <c r="X1116" t="s">
        <v>889</v>
      </c>
      <c r="Y1116" t="str">
        <f t="shared" si="238"/>
        <v>marzo</v>
      </c>
      <c r="Z1116">
        <f>YEAR(BD_PONDERACIONES[[#This Row],[Fecha Ejecución del Ticket]])</f>
        <v>2022</v>
      </c>
      <c r="AA1116" t="str">
        <f t="shared" si="239"/>
        <v>abril</v>
      </c>
      <c r="AB1116">
        <f>YEAR(BD_PONDERACIONES[[#This Row],[Fecha de Inspección]])</f>
        <v>2022</v>
      </c>
      <c r="AC1116">
        <f t="shared" si="240"/>
        <v>0.5</v>
      </c>
      <c r="AD1116">
        <f t="shared" si="241"/>
        <v>0.5</v>
      </c>
      <c r="AE1116">
        <f t="shared" si="242"/>
        <v>0.5</v>
      </c>
      <c r="AF1116">
        <f t="shared" si="243"/>
        <v>0.5</v>
      </c>
      <c r="AG1116">
        <f t="shared" si="244"/>
        <v>0.5</v>
      </c>
      <c r="AH1116">
        <f t="shared" si="245"/>
        <v>0.5</v>
      </c>
      <c r="AI1116">
        <f t="shared" si="246"/>
        <v>0.25</v>
      </c>
      <c r="AJ1116">
        <f t="shared" si="247"/>
        <v>0.25</v>
      </c>
      <c r="AK1116">
        <f t="shared" si="248"/>
        <v>0.5</v>
      </c>
      <c r="AL1116">
        <f t="shared" si="249"/>
        <v>0.32500000000000001</v>
      </c>
      <c r="AM1116">
        <f t="shared" si="250"/>
        <v>0.32500000000000001</v>
      </c>
      <c r="AN1116" s="6">
        <f t="shared" si="251"/>
        <v>0.93</v>
      </c>
      <c r="AO1116" t="str">
        <f>VLOOKUP(BD_PONDERACIONES[[#This Row],[Comuna]],Tabla3[#All],2,0)</f>
        <v>Florida</v>
      </c>
    </row>
    <row r="1117" spans="1:41" x14ac:dyDescent="0.35">
      <c r="A1117" t="s">
        <v>5119</v>
      </c>
      <c r="B1117" t="s">
        <v>5120</v>
      </c>
      <c r="C1117" t="s">
        <v>5121</v>
      </c>
      <c r="D1117" s="5">
        <v>44672</v>
      </c>
      <c r="E1117" s="5">
        <v>44651</v>
      </c>
      <c r="F1117" t="s">
        <v>753</v>
      </c>
      <c r="G1117" t="s">
        <v>5122</v>
      </c>
      <c r="H1117" t="s">
        <v>3783</v>
      </c>
      <c r="J1117" t="s">
        <v>756</v>
      </c>
      <c r="K1117" t="s">
        <v>756</v>
      </c>
      <c r="L1117" t="s">
        <v>773</v>
      </c>
      <c r="M1117" t="s">
        <v>773</v>
      </c>
      <c r="N1117" t="s">
        <v>756</v>
      </c>
      <c r="O1117" t="s">
        <v>756</v>
      </c>
      <c r="P1117" t="s">
        <v>758</v>
      </c>
      <c r="Q1117" t="s">
        <v>759</v>
      </c>
      <c r="R1117" t="s">
        <v>759</v>
      </c>
      <c r="S1117" t="s">
        <v>757</v>
      </c>
      <c r="T1117" t="s">
        <v>757</v>
      </c>
      <c r="U1117" t="s">
        <v>757</v>
      </c>
      <c r="V1117" t="s">
        <v>756</v>
      </c>
      <c r="W1117" t="s">
        <v>756</v>
      </c>
      <c r="X1117" t="s">
        <v>5123</v>
      </c>
      <c r="Y1117" t="str">
        <f t="shared" si="238"/>
        <v>marzo</v>
      </c>
      <c r="Z1117">
        <f>YEAR(BD_PONDERACIONES[[#This Row],[Fecha Ejecución del Ticket]])</f>
        <v>2022</v>
      </c>
      <c r="AA1117" t="str">
        <f t="shared" si="239"/>
        <v>abril</v>
      </c>
      <c r="AB1117">
        <f>YEAR(BD_PONDERACIONES[[#This Row],[Fecha de Inspección]])</f>
        <v>2022</v>
      </c>
      <c r="AC1117">
        <f t="shared" si="240"/>
        <v>0.5</v>
      </c>
      <c r="AD1117">
        <f t="shared" si="241"/>
        <v>0.5</v>
      </c>
      <c r="AE1117">
        <f t="shared" si="242"/>
        <v>0</v>
      </c>
      <c r="AF1117">
        <f t="shared" si="243"/>
        <v>0</v>
      </c>
      <c r="AG1117">
        <f t="shared" si="244"/>
        <v>0.5</v>
      </c>
      <c r="AH1117">
        <f t="shared" si="245"/>
        <v>0.5</v>
      </c>
      <c r="AI1117">
        <f t="shared" si="246"/>
        <v>0.25</v>
      </c>
      <c r="AJ1117">
        <f t="shared" si="247"/>
        <v>0.25</v>
      </c>
      <c r="AK1117">
        <f t="shared" si="248"/>
        <v>0.5</v>
      </c>
      <c r="AL1117">
        <f t="shared" si="249"/>
        <v>0.5</v>
      </c>
      <c r="AM1117">
        <f t="shared" si="250"/>
        <v>0.5</v>
      </c>
      <c r="AN1117" s="6">
        <f t="shared" si="251"/>
        <v>0.7</v>
      </c>
      <c r="AO1117" t="str">
        <f>VLOOKUP(BD_PONDERACIONES[[#This Row],[Comuna]],Tabla3[#All],2,0)</f>
        <v>Florida</v>
      </c>
    </row>
    <row r="1118" spans="1:41" x14ac:dyDescent="0.35">
      <c r="A1118" t="s">
        <v>5124</v>
      </c>
      <c r="B1118" t="s">
        <v>5125</v>
      </c>
      <c r="C1118" t="s">
        <v>5126</v>
      </c>
      <c r="D1118" s="5">
        <v>44672</v>
      </c>
      <c r="E1118" s="5">
        <v>44651</v>
      </c>
      <c r="F1118" t="s">
        <v>753</v>
      </c>
      <c r="G1118" t="s">
        <v>5127</v>
      </c>
      <c r="H1118" t="s">
        <v>3783</v>
      </c>
      <c r="J1118" t="s">
        <v>756</v>
      </c>
      <c r="K1118" t="s">
        <v>756</v>
      </c>
      <c r="L1118" t="s">
        <v>757</v>
      </c>
      <c r="M1118" t="s">
        <v>757</v>
      </c>
      <c r="N1118" t="s">
        <v>757</v>
      </c>
      <c r="O1118" t="s">
        <v>757</v>
      </c>
      <c r="P1118" t="s">
        <v>758</v>
      </c>
      <c r="Q1118" t="s">
        <v>759</v>
      </c>
      <c r="R1118" t="s">
        <v>759</v>
      </c>
      <c r="S1118" t="s">
        <v>757</v>
      </c>
      <c r="T1118" t="s">
        <v>757</v>
      </c>
      <c r="U1118" t="s">
        <v>757</v>
      </c>
      <c r="V1118" t="s">
        <v>756</v>
      </c>
      <c r="W1118" t="s">
        <v>773</v>
      </c>
      <c r="X1118" t="s">
        <v>5128</v>
      </c>
      <c r="Y1118" t="str">
        <f t="shared" si="238"/>
        <v>marzo</v>
      </c>
      <c r="Z1118">
        <f>YEAR(BD_PONDERACIONES[[#This Row],[Fecha Ejecución del Ticket]])</f>
        <v>2022</v>
      </c>
      <c r="AA1118" t="str">
        <f t="shared" si="239"/>
        <v>abril</v>
      </c>
      <c r="AB1118">
        <f>YEAR(BD_PONDERACIONES[[#This Row],[Fecha de Inspección]])</f>
        <v>2022</v>
      </c>
      <c r="AC1118">
        <f t="shared" si="240"/>
        <v>0.5</v>
      </c>
      <c r="AD1118">
        <f t="shared" si="241"/>
        <v>0.5</v>
      </c>
      <c r="AE1118">
        <f t="shared" si="242"/>
        <v>0.5</v>
      </c>
      <c r="AF1118">
        <f t="shared" si="243"/>
        <v>0.5</v>
      </c>
      <c r="AG1118">
        <f t="shared" si="244"/>
        <v>0.5</v>
      </c>
      <c r="AH1118">
        <f t="shared" si="245"/>
        <v>0.5</v>
      </c>
      <c r="AI1118">
        <f t="shared" si="246"/>
        <v>0.25</v>
      </c>
      <c r="AJ1118">
        <f t="shared" si="247"/>
        <v>0.25</v>
      </c>
      <c r="AK1118">
        <f t="shared" si="248"/>
        <v>0.5</v>
      </c>
      <c r="AL1118">
        <f t="shared" si="249"/>
        <v>0.5</v>
      </c>
      <c r="AM1118">
        <f t="shared" si="250"/>
        <v>0</v>
      </c>
      <c r="AN1118" s="6">
        <f t="shared" si="251"/>
        <v>0.9</v>
      </c>
      <c r="AO1118" t="str">
        <f>VLOOKUP(BD_PONDERACIONES[[#This Row],[Comuna]],Tabla3[#All],2,0)</f>
        <v>Florida</v>
      </c>
    </row>
    <row r="1119" spans="1:41" x14ac:dyDescent="0.35">
      <c r="A1119" t="s">
        <v>5129</v>
      </c>
      <c r="B1119" t="s">
        <v>5130</v>
      </c>
      <c r="C1119" t="s">
        <v>5131</v>
      </c>
      <c r="D1119" s="5">
        <v>44672</v>
      </c>
      <c r="E1119" s="5">
        <v>44634</v>
      </c>
      <c r="F1119" t="s">
        <v>753</v>
      </c>
      <c r="G1119" t="s">
        <v>5132</v>
      </c>
      <c r="H1119" t="s">
        <v>3783</v>
      </c>
      <c r="J1119" t="s">
        <v>756</v>
      </c>
      <c r="K1119" t="s">
        <v>756</v>
      </c>
      <c r="L1119" t="s">
        <v>756</v>
      </c>
      <c r="M1119" t="s">
        <v>756</v>
      </c>
      <c r="N1119" t="s">
        <v>756</v>
      </c>
      <c r="O1119" t="s">
        <v>756</v>
      </c>
      <c r="P1119" t="s">
        <v>758</v>
      </c>
      <c r="Q1119" t="s">
        <v>759</v>
      </c>
      <c r="R1119" t="s">
        <v>759</v>
      </c>
      <c r="S1119" t="s">
        <v>757</v>
      </c>
      <c r="T1119" t="s">
        <v>757</v>
      </c>
      <c r="U1119" t="s">
        <v>757</v>
      </c>
      <c r="V1119" t="s">
        <v>756</v>
      </c>
      <c r="W1119" t="s">
        <v>756</v>
      </c>
      <c r="X1119" t="s">
        <v>5133</v>
      </c>
      <c r="Y1119" t="str">
        <f t="shared" si="238"/>
        <v>marzo</v>
      </c>
      <c r="Z1119">
        <f>YEAR(BD_PONDERACIONES[[#This Row],[Fecha Ejecución del Ticket]])</f>
        <v>2022</v>
      </c>
      <c r="AA1119" t="str">
        <f t="shared" si="239"/>
        <v>abril</v>
      </c>
      <c r="AB1119">
        <f>YEAR(BD_PONDERACIONES[[#This Row],[Fecha de Inspección]])</f>
        <v>2022</v>
      </c>
      <c r="AC1119">
        <f t="shared" si="240"/>
        <v>0.5</v>
      </c>
      <c r="AD1119">
        <f t="shared" si="241"/>
        <v>0.5</v>
      </c>
      <c r="AE1119">
        <f t="shared" si="242"/>
        <v>0.5</v>
      </c>
      <c r="AF1119">
        <f t="shared" si="243"/>
        <v>0.5</v>
      </c>
      <c r="AG1119">
        <f t="shared" si="244"/>
        <v>0.5</v>
      </c>
      <c r="AH1119">
        <f t="shared" si="245"/>
        <v>0.5</v>
      </c>
      <c r="AI1119">
        <f t="shared" si="246"/>
        <v>0.25</v>
      </c>
      <c r="AJ1119">
        <f t="shared" si="247"/>
        <v>0.25</v>
      </c>
      <c r="AK1119">
        <f t="shared" si="248"/>
        <v>0.5</v>
      </c>
      <c r="AL1119">
        <f t="shared" si="249"/>
        <v>0.5</v>
      </c>
      <c r="AM1119">
        <f t="shared" si="250"/>
        <v>0.5</v>
      </c>
      <c r="AN1119" s="6">
        <f t="shared" si="251"/>
        <v>1</v>
      </c>
      <c r="AO1119" t="str">
        <f>VLOOKUP(BD_PONDERACIONES[[#This Row],[Comuna]],Tabla3[#All],2,0)</f>
        <v>Florida</v>
      </c>
    </row>
    <row r="1120" spans="1:41" x14ac:dyDescent="0.35">
      <c r="A1120" t="s">
        <v>4971</v>
      </c>
      <c r="B1120" t="s">
        <v>4972</v>
      </c>
      <c r="C1120" t="s">
        <v>4973</v>
      </c>
      <c r="D1120" s="5">
        <v>44673</v>
      </c>
      <c r="E1120" s="5">
        <v>44627</v>
      </c>
      <c r="F1120" t="s">
        <v>753</v>
      </c>
      <c r="G1120" t="s">
        <v>4974</v>
      </c>
      <c r="H1120" t="s">
        <v>3783</v>
      </c>
      <c r="J1120" t="s">
        <v>756</v>
      </c>
      <c r="K1120" t="s">
        <v>756</v>
      </c>
      <c r="L1120" t="s">
        <v>773</v>
      </c>
      <c r="M1120" t="s">
        <v>773</v>
      </c>
      <c r="N1120" t="s">
        <v>756</v>
      </c>
      <c r="O1120" t="s">
        <v>756</v>
      </c>
      <c r="P1120" t="s">
        <v>758</v>
      </c>
      <c r="Q1120" t="s">
        <v>759</v>
      </c>
      <c r="R1120" t="s">
        <v>759</v>
      </c>
      <c r="S1120" t="s">
        <v>757</v>
      </c>
      <c r="T1120" t="s">
        <v>757</v>
      </c>
      <c r="U1120" t="s">
        <v>757</v>
      </c>
      <c r="V1120" t="s">
        <v>756</v>
      </c>
      <c r="W1120" t="s">
        <v>756</v>
      </c>
      <c r="X1120" t="s">
        <v>4975</v>
      </c>
      <c r="Y1120" t="str">
        <f t="shared" si="238"/>
        <v>marzo</v>
      </c>
      <c r="Z1120">
        <f>YEAR(BD_PONDERACIONES[[#This Row],[Fecha Ejecución del Ticket]])</f>
        <v>2022</v>
      </c>
      <c r="AA1120" t="str">
        <f t="shared" si="239"/>
        <v>abril</v>
      </c>
      <c r="AB1120">
        <f>YEAR(BD_PONDERACIONES[[#This Row],[Fecha de Inspección]])</f>
        <v>2022</v>
      </c>
      <c r="AC1120">
        <f t="shared" si="240"/>
        <v>0.5</v>
      </c>
      <c r="AD1120">
        <f t="shared" si="241"/>
        <v>0.5</v>
      </c>
      <c r="AE1120">
        <f t="shared" si="242"/>
        <v>0</v>
      </c>
      <c r="AF1120">
        <f t="shared" si="243"/>
        <v>0</v>
      </c>
      <c r="AG1120">
        <f t="shared" si="244"/>
        <v>0.5</v>
      </c>
      <c r="AH1120">
        <f t="shared" si="245"/>
        <v>0.5</v>
      </c>
      <c r="AI1120">
        <f t="shared" si="246"/>
        <v>0.25</v>
      </c>
      <c r="AJ1120">
        <f t="shared" si="247"/>
        <v>0.25</v>
      </c>
      <c r="AK1120">
        <f t="shared" si="248"/>
        <v>0.5</v>
      </c>
      <c r="AL1120">
        <f t="shared" si="249"/>
        <v>0.5</v>
      </c>
      <c r="AM1120">
        <f t="shared" si="250"/>
        <v>0.5</v>
      </c>
      <c r="AN1120" s="6">
        <f t="shared" si="251"/>
        <v>0.7</v>
      </c>
      <c r="AO1120" t="str">
        <f>VLOOKUP(BD_PONDERACIONES[[#This Row],[Comuna]],Tabla3[#All],2,0)</f>
        <v>Florida</v>
      </c>
    </row>
    <row r="1121" spans="1:41" x14ac:dyDescent="0.35">
      <c r="A1121" t="s">
        <v>4976</v>
      </c>
      <c r="B1121" t="s">
        <v>4977</v>
      </c>
      <c r="C1121" t="s">
        <v>4978</v>
      </c>
      <c r="D1121" s="5">
        <v>44673</v>
      </c>
      <c r="E1121" s="5">
        <v>44641</v>
      </c>
      <c r="F1121" t="s">
        <v>753</v>
      </c>
      <c r="G1121" t="s">
        <v>4979</v>
      </c>
      <c r="H1121" t="s">
        <v>3783</v>
      </c>
      <c r="J1121" t="s">
        <v>756</v>
      </c>
      <c r="K1121" t="s">
        <v>756</v>
      </c>
      <c r="L1121" t="s">
        <v>757</v>
      </c>
      <c r="M1121" t="s">
        <v>757</v>
      </c>
      <c r="N1121" t="s">
        <v>756</v>
      </c>
      <c r="O1121" t="s">
        <v>756</v>
      </c>
      <c r="P1121" t="s">
        <v>758</v>
      </c>
      <c r="Q1121" t="s">
        <v>759</v>
      </c>
      <c r="R1121" t="s">
        <v>759</v>
      </c>
      <c r="S1121" t="s">
        <v>757</v>
      </c>
      <c r="T1121" t="s">
        <v>757</v>
      </c>
      <c r="U1121" t="s">
        <v>757</v>
      </c>
      <c r="V1121" t="s">
        <v>756</v>
      </c>
      <c r="W1121" t="s">
        <v>756</v>
      </c>
      <c r="X1121" t="s">
        <v>885</v>
      </c>
      <c r="Y1121" t="str">
        <f t="shared" si="238"/>
        <v>marzo</v>
      </c>
      <c r="Z1121">
        <f>YEAR(BD_PONDERACIONES[[#This Row],[Fecha Ejecución del Ticket]])</f>
        <v>2022</v>
      </c>
      <c r="AA1121" t="str">
        <f t="shared" si="239"/>
        <v>abril</v>
      </c>
      <c r="AB1121">
        <f>YEAR(BD_PONDERACIONES[[#This Row],[Fecha de Inspección]])</f>
        <v>2022</v>
      </c>
      <c r="AC1121">
        <f t="shared" si="240"/>
        <v>0.5</v>
      </c>
      <c r="AD1121">
        <f t="shared" si="241"/>
        <v>0.5</v>
      </c>
      <c r="AE1121">
        <f t="shared" si="242"/>
        <v>0.5</v>
      </c>
      <c r="AF1121">
        <f t="shared" si="243"/>
        <v>0.5</v>
      </c>
      <c r="AG1121">
        <f t="shared" si="244"/>
        <v>0.5</v>
      </c>
      <c r="AH1121">
        <f t="shared" si="245"/>
        <v>0.5</v>
      </c>
      <c r="AI1121">
        <f t="shared" si="246"/>
        <v>0.25</v>
      </c>
      <c r="AJ1121">
        <f t="shared" si="247"/>
        <v>0.25</v>
      </c>
      <c r="AK1121">
        <f t="shared" si="248"/>
        <v>0.5</v>
      </c>
      <c r="AL1121">
        <f t="shared" si="249"/>
        <v>0.5</v>
      </c>
      <c r="AM1121">
        <f t="shared" si="250"/>
        <v>0.5</v>
      </c>
      <c r="AN1121" s="6">
        <f t="shared" si="251"/>
        <v>1</v>
      </c>
      <c r="AO1121" t="str">
        <f>VLOOKUP(BD_PONDERACIONES[[#This Row],[Comuna]],Tabla3[#All],2,0)</f>
        <v>Florida</v>
      </c>
    </row>
    <row r="1122" spans="1:41" x14ac:dyDescent="0.35">
      <c r="A1122" t="s">
        <v>4980</v>
      </c>
      <c r="B1122" t="s">
        <v>4981</v>
      </c>
      <c r="C1122" t="s">
        <v>5873</v>
      </c>
      <c r="D1122" s="5">
        <v>44673</v>
      </c>
      <c r="E1122" s="5">
        <v>44649</v>
      </c>
      <c r="F1122" t="s">
        <v>753</v>
      </c>
      <c r="G1122" t="s">
        <v>4982</v>
      </c>
      <c r="H1122" t="s">
        <v>3783</v>
      </c>
      <c r="J1122" t="s">
        <v>756</v>
      </c>
      <c r="K1122" t="s">
        <v>756</v>
      </c>
      <c r="L1122" t="s">
        <v>757</v>
      </c>
      <c r="M1122" t="s">
        <v>757</v>
      </c>
      <c r="N1122" t="s">
        <v>757</v>
      </c>
      <c r="O1122" t="s">
        <v>757</v>
      </c>
      <c r="P1122" t="s">
        <v>765</v>
      </c>
      <c r="Q1122" t="s">
        <v>759</v>
      </c>
      <c r="R1122" t="s">
        <v>759</v>
      </c>
      <c r="S1122" t="s">
        <v>756</v>
      </c>
      <c r="T1122" t="s">
        <v>756</v>
      </c>
      <c r="U1122" t="s">
        <v>757</v>
      </c>
      <c r="V1122" t="s">
        <v>773</v>
      </c>
      <c r="W1122" t="s">
        <v>773</v>
      </c>
      <c r="X1122" t="s">
        <v>4983</v>
      </c>
      <c r="Y1122" t="str">
        <f t="shared" si="238"/>
        <v>marzo</v>
      </c>
      <c r="Z1122">
        <f>YEAR(BD_PONDERACIONES[[#This Row],[Fecha Ejecución del Ticket]])</f>
        <v>2022</v>
      </c>
      <c r="AA1122" t="str">
        <f t="shared" si="239"/>
        <v>abril</v>
      </c>
      <c r="AB1122">
        <f>YEAR(BD_PONDERACIONES[[#This Row],[Fecha de Inspección]])</f>
        <v>2022</v>
      </c>
      <c r="AC1122">
        <f t="shared" si="240"/>
        <v>0.5</v>
      </c>
      <c r="AD1122">
        <f t="shared" si="241"/>
        <v>0.5</v>
      </c>
      <c r="AE1122">
        <f t="shared" si="242"/>
        <v>0.5</v>
      </c>
      <c r="AF1122">
        <f t="shared" si="243"/>
        <v>0.5</v>
      </c>
      <c r="AG1122">
        <f t="shared" si="244"/>
        <v>0.5</v>
      </c>
      <c r="AH1122">
        <f t="shared" si="245"/>
        <v>0.5</v>
      </c>
      <c r="AI1122">
        <f t="shared" si="246"/>
        <v>0.25</v>
      </c>
      <c r="AJ1122">
        <f t="shared" si="247"/>
        <v>0.25</v>
      </c>
      <c r="AK1122">
        <f t="shared" si="248"/>
        <v>0.5</v>
      </c>
      <c r="AL1122">
        <f t="shared" si="249"/>
        <v>0</v>
      </c>
      <c r="AM1122">
        <f t="shared" si="250"/>
        <v>0</v>
      </c>
      <c r="AN1122" s="6">
        <f t="shared" si="251"/>
        <v>0.8</v>
      </c>
      <c r="AO1122" t="str">
        <f>VLOOKUP(BD_PONDERACIONES[[#This Row],[Comuna]],Tabla3[#All],2,0)</f>
        <v>Florida</v>
      </c>
    </row>
    <row r="1123" spans="1:41" x14ac:dyDescent="0.35">
      <c r="A1123" t="s">
        <v>4984</v>
      </c>
      <c r="B1123" t="s">
        <v>4985</v>
      </c>
      <c r="C1123" t="s">
        <v>4986</v>
      </c>
      <c r="D1123" s="5">
        <v>44673</v>
      </c>
      <c r="E1123" s="5">
        <v>44651</v>
      </c>
      <c r="F1123" t="s">
        <v>753</v>
      </c>
      <c r="G1123" t="s">
        <v>4987</v>
      </c>
      <c r="H1123" t="s">
        <v>3783</v>
      </c>
      <c r="J1123" t="s">
        <v>756</v>
      </c>
      <c r="K1123" t="s">
        <v>756</v>
      </c>
      <c r="L1123" t="s">
        <v>757</v>
      </c>
      <c r="M1123" t="s">
        <v>757</v>
      </c>
      <c r="N1123" t="s">
        <v>756</v>
      </c>
      <c r="O1123" t="s">
        <v>756</v>
      </c>
      <c r="P1123" t="s">
        <v>765</v>
      </c>
      <c r="Q1123" t="s">
        <v>4988</v>
      </c>
      <c r="R1123" t="s">
        <v>4989</v>
      </c>
      <c r="S1123" t="s">
        <v>756</v>
      </c>
      <c r="T1123" t="s">
        <v>756</v>
      </c>
      <c r="U1123" t="s">
        <v>773</v>
      </c>
      <c r="V1123" t="s">
        <v>756</v>
      </c>
      <c r="W1123" t="s">
        <v>773</v>
      </c>
      <c r="X1123" t="s">
        <v>4990</v>
      </c>
      <c r="Y1123" t="str">
        <f t="shared" si="238"/>
        <v>marzo</v>
      </c>
      <c r="Z1123">
        <f>YEAR(BD_PONDERACIONES[[#This Row],[Fecha Ejecución del Ticket]])</f>
        <v>2022</v>
      </c>
      <c r="AA1123" t="str">
        <f t="shared" si="239"/>
        <v>abril</v>
      </c>
      <c r="AB1123">
        <f>YEAR(BD_PONDERACIONES[[#This Row],[Fecha de Inspección]])</f>
        <v>2022</v>
      </c>
      <c r="AC1123">
        <f t="shared" si="240"/>
        <v>0.5</v>
      </c>
      <c r="AD1123">
        <f t="shared" si="241"/>
        <v>0.5</v>
      </c>
      <c r="AE1123">
        <f t="shared" si="242"/>
        <v>0.5</v>
      </c>
      <c r="AF1123">
        <f t="shared" si="243"/>
        <v>0.5</v>
      </c>
      <c r="AG1123">
        <f t="shared" si="244"/>
        <v>0.5</v>
      </c>
      <c r="AH1123">
        <f t="shared" si="245"/>
        <v>0.5</v>
      </c>
      <c r="AI1123">
        <f t="shared" si="246"/>
        <v>0.25</v>
      </c>
      <c r="AJ1123">
        <f t="shared" si="247"/>
        <v>0.25</v>
      </c>
      <c r="AK1123">
        <f t="shared" si="248"/>
        <v>0</v>
      </c>
      <c r="AL1123">
        <f t="shared" si="249"/>
        <v>0.5</v>
      </c>
      <c r="AM1123">
        <f t="shared" si="250"/>
        <v>0</v>
      </c>
      <c r="AN1123" s="6">
        <f t="shared" si="251"/>
        <v>0.82499999999999996</v>
      </c>
      <c r="AO1123" t="str">
        <f>VLOOKUP(BD_PONDERACIONES[[#This Row],[Comuna]],Tabla3[#All],2,0)</f>
        <v>Florida</v>
      </c>
    </row>
    <row r="1124" spans="1:41" x14ac:dyDescent="0.35">
      <c r="A1124" t="s">
        <v>4991</v>
      </c>
      <c r="B1124" t="s">
        <v>4992</v>
      </c>
      <c r="C1124" t="s">
        <v>4993</v>
      </c>
      <c r="D1124" s="5">
        <v>44673</v>
      </c>
      <c r="E1124" s="5">
        <v>44642</v>
      </c>
      <c r="F1124" t="s">
        <v>753</v>
      </c>
      <c r="G1124" t="s">
        <v>4994</v>
      </c>
      <c r="H1124" t="s">
        <v>3783</v>
      </c>
      <c r="J1124" t="s">
        <v>756</v>
      </c>
      <c r="K1124" t="s">
        <v>756</v>
      </c>
      <c r="L1124" t="s">
        <v>757</v>
      </c>
      <c r="M1124" t="s">
        <v>757</v>
      </c>
      <c r="N1124" t="s">
        <v>756</v>
      </c>
      <c r="O1124" t="s">
        <v>756</v>
      </c>
      <c r="P1124" t="s">
        <v>758</v>
      </c>
      <c r="Q1124" t="s">
        <v>759</v>
      </c>
      <c r="R1124" t="s">
        <v>759</v>
      </c>
      <c r="S1124" t="s">
        <v>757</v>
      </c>
      <c r="T1124" t="s">
        <v>757</v>
      </c>
      <c r="U1124" t="s">
        <v>757</v>
      </c>
      <c r="V1124" t="s">
        <v>756</v>
      </c>
      <c r="W1124" t="s">
        <v>756</v>
      </c>
      <c r="X1124" t="s">
        <v>4995</v>
      </c>
      <c r="Y1124" t="str">
        <f t="shared" si="238"/>
        <v>marzo</v>
      </c>
      <c r="Z1124">
        <f>YEAR(BD_PONDERACIONES[[#This Row],[Fecha Ejecución del Ticket]])</f>
        <v>2022</v>
      </c>
      <c r="AA1124" t="str">
        <f t="shared" si="239"/>
        <v>abril</v>
      </c>
      <c r="AB1124">
        <f>YEAR(BD_PONDERACIONES[[#This Row],[Fecha de Inspección]])</f>
        <v>2022</v>
      </c>
      <c r="AC1124">
        <f t="shared" si="240"/>
        <v>0.5</v>
      </c>
      <c r="AD1124">
        <f t="shared" si="241"/>
        <v>0.5</v>
      </c>
      <c r="AE1124">
        <f t="shared" si="242"/>
        <v>0.5</v>
      </c>
      <c r="AF1124">
        <f t="shared" si="243"/>
        <v>0.5</v>
      </c>
      <c r="AG1124">
        <f t="shared" si="244"/>
        <v>0.5</v>
      </c>
      <c r="AH1124">
        <f t="shared" si="245"/>
        <v>0.5</v>
      </c>
      <c r="AI1124">
        <f t="shared" si="246"/>
        <v>0.25</v>
      </c>
      <c r="AJ1124">
        <f t="shared" si="247"/>
        <v>0.25</v>
      </c>
      <c r="AK1124">
        <f t="shared" si="248"/>
        <v>0.5</v>
      </c>
      <c r="AL1124">
        <f t="shared" si="249"/>
        <v>0.5</v>
      </c>
      <c r="AM1124">
        <f t="shared" si="250"/>
        <v>0.5</v>
      </c>
      <c r="AN1124" s="6">
        <f t="shared" si="251"/>
        <v>1</v>
      </c>
      <c r="AO1124" t="str">
        <f>VLOOKUP(BD_PONDERACIONES[[#This Row],[Comuna]],Tabla3[#All],2,0)</f>
        <v>Florida</v>
      </c>
    </row>
    <row r="1125" spans="1:41" x14ac:dyDescent="0.35">
      <c r="A1125" t="s">
        <v>4996</v>
      </c>
      <c r="B1125" t="s">
        <v>4997</v>
      </c>
      <c r="C1125" t="s">
        <v>4998</v>
      </c>
      <c r="D1125" s="5">
        <v>44673</v>
      </c>
      <c r="E1125" s="5">
        <v>44642</v>
      </c>
      <c r="F1125" t="s">
        <v>753</v>
      </c>
      <c r="G1125" t="s">
        <v>4999</v>
      </c>
      <c r="H1125" t="s">
        <v>3783</v>
      </c>
      <c r="J1125" t="s">
        <v>756</v>
      </c>
      <c r="K1125" t="s">
        <v>756</v>
      </c>
      <c r="L1125" t="s">
        <v>757</v>
      </c>
      <c r="M1125" t="s">
        <v>757</v>
      </c>
      <c r="N1125" t="s">
        <v>756</v>
      </c>
      <c r="O1125" t="s">
        <v>756</v>
      </c>
      <c r="P1125" t="s">
        <v>758</v>
      </c>
      <c r="Q1125" t="s">
        <v>759</v>
      </c>
      <c r="R1125" t="s">
        <v>759</v>
      </c>
      <c r="S1125" t="s">
        <v>757</v>
      </c>
      <c r="T1125" t="s">
        <v>757</v>
      </c>
      <c r="U1125" t="s">
        <v>757</v>
      </c>
      <c r="V1125" t="s">
        <v>904</v>
      </c>
      <c r="W1125" t="s">
        <v>904</v>
      </c>
      <c r="X1125" t="s">
        <v>885</v>
      </c>
      <c r="Y1125" t="str">
        <f t="shared" si="238"/>
        <v>marzo</v>
      </c>
      <c r="Z1125">
        <f>YEAR(BD_PONDERACIONES[[#This Row],[Fecha Ejecución del Ticket]])</f>
        <v>2022</v>
      </c>
      <c r="AA1125" t="str">
        <f t="shared" si="239"/>
        <v>abril</v>
      </c>
      <c r="AB1125">
        <f>YEAR(BD_PONDERACIONES[[#This Row],[Fecha de Inspección]])</f>
        <v>2022</v>
      </c>
      <c r="AC1125">
        <f t="shared" si="240"/>
        <v>0.5</v>
      </c>
      <c r="AD1125">
        <f t="shared" si="241"/>
        <v>0.5</v>
      </c>
      <c r="AE1125">
        <f t="shared" si="242"/>
        <v>0.5</v>
      </c>
      <c r="AF1125">
        <f t="shared" si="243"/>
        <v>0.5</v>
      </c>
      <c r="AG1125">
        <f t="shared" si="244"/>
        <v>0.5</v>
      </c>
      <c r="AH1125">
        <f t="shared" si="245"/>
        <v>0.5</v>
      </c>
      <c r="AI1125">
        <f t="shared" si="246"/>
        <v>0.25</v>
      </c>
      <c r="AJ1125">
        <f t="shared" si="247"/>
        <v>0.25</v>
      </c>
      <c r="AK1125">
        <f t="shared" si="248"/>
        <v>0.5</v>
      </c>
      <c r="AL1125">
        <f t="shared" si="249"/>
        <v>0.32500000000000001</v>
      </c>
      <c r="AM1125">
        <f t="shared" si="250"/>
        <v>0.32500000000000001</v>
      </c>
      <c r="AN1125" s="6">
        <f t="shared" si="251"/>
        <v>0.93</v>
      </c>
      <c r="AO1125" t="str">
        <f>VLOOKUP(BD_PONDERACIONES[[#This Row],[Comuna]],Tabla3[#All],2,0)</f>
        <v>Florida</v>
      </c>
    </row>
    <row r="1126" spans="1:41" x14ac:dyDescent="0.35">
      <c r="A1126" t="s">
        <v>5000</v>
      </c>
      <c r="B1126" t="s">
        <v>5001</v>
      </c>
      <c r="C1126" t="s">
        <v>5002</v>
      </c>
      <c r="D1126" s="5">
        <v>44673</v>
      </c>
      <c r="E1126" s="5">
        <v>44641</v>
      </c>
      <c r="F1126" t="s">
        <v>753</v>
      </c>
      <c r="G1126" t="s">
        <v>5003</v>
      </c>
      <c r="H1126" t="s">
        <v>3783</v>
      </c>
      <c r="J1126" t="s">
        <v>756</v>
      </c>
      <c r="K1126" t="s">
        <v>756</v>
      </c>
      <c r="L1126" t="s">
        <v>757</v>
      </c>
      <c r="M1126" t="s">
        <v>757</v>
      </c>
      <c r="N1126" t="s">
        <v>756</v>
      </c>
      <c r="O1126" t="s">
        <v>756</v>
      </c>
      <c r="P1126" t="s">
        <v>765</v>
      </c>
      <c r="Q1126" t="s">
        <v>759</v>
      </c>
      <c r="R1126" t="s">
        <v>759</v>
      </c>
      <c r="S1126" t="s">
        <v>756</v>
      </c>
      <c r="T1126" t="s">
        <v>756</v>
      </c>
      <c r="U1126" t="s">
        <v>756</v>
      </c>
      <c r="V1126" t="s">
        <v>756</v>
      </c>
      <c r="W1126" t="s">
        <v>756</v>
      </c>
      <c r="X1126" t="s">
        <v>5004</v>
      </c>
      <c r="Y1126" t="str">
        <f t="shared" si="238"/>
        <v>marzo</v>
      </c>
      <c r="Z1126">
        <f>YEAR(BD_PONDERACIONES[[#This Row],[Fecha Ejecución del Ticket]])</f>
        <v>2022</v>
      </c>
      <c r="AA1126" t="str">
        <f t="shared" si="239"/>
        <v>abril</v>
      </c>
      <c r="AB1126">
        <f>YEAR(BD_PONDERACIONES[[#This Row],[Fecha de Inspección]])</f>
        <v>2022</v>
      </c>
      <c r="AC1126">
        <f t="shared" si="240"/>
        <v>0.5</v>
      </c>
      <c r="AD1126">
        <f t="shared" si="241"/>
        <v>0.5</v>
      </c>
      <c r="AE1126">
        <f t="shared" si="242"/>
        <v>0.5</v>
      </c>
      <c r="AF1126">
        <f t="shared" si="243"/>
        <v>0.5</v>
      </c>
      <c r="AG1126">
        <f t="shared" si="244"/>
        <v>0.5</v>
      </c>
      <c r="AH1126">
        <f t="shared" si="245"/>
        <v>0.5</v>
      </c>
      <c r="AI1126">
        <f t="shared" si="246"/>
        <v>0.25</v>
      </c>
      <c r="AJ1126">
        <f t="shared" si="247"/>
        <v>0.25</v>
      </c>
      <c r="AK1126">
        <f t="shared" si="248"/>
        <v>0.5</v>
      </c>
      <c r="AL1126">
        <f t="shared" si="249"/>
        <v>0.5</v>
      </c>
      <c r="AM1126">
        <f t="shared" si="250"/>
        <v>0.5</v>
      </c>
      <c r="AN1126" s="6">
        <f t="shared" si="251"/>
        <v>1</v>
      </c>
      <c r="AO1126" t="str">
        <f>VLOOKUP(BD_PONDERACIONES[[#This Row],[Comuna]],Tabla3[#All],2,0)</f>
        <v>Florida</v>
      </c>
    </row>
    <row r="1127" spans="1:41" x14ac:dyDescent="0.35">
      <c r="A1127" t="s">
        <v>5005</v>
      </c>
      <c r="B1127" t="s">
        <v>5006</v>
      </c>
      <c r="C1127" t="s">
        <v>5007</v>
      </c>
      <c r="D1127" s="5">
        <v>44673</v>
      </c>
      <c r="E1127" s="5">
        <v>44642</v>
      </c>
      <c r="F1127" t="s">
        <v>753</v>
      </c>
      <c r="G1127" t="s">
        <v>5008</v>
      </c>
      <c r="H1127" t="s">
        <v>3783</v>
      </c>
      <c r="J1127" t="s">
        <v>756</v>
      </c>
      <c r="K1127" t="s">
        <v>756</v>
      </c>
      <c r="L1127" t="s">
        <v>757</v>
      </c>
      <c r="M1127" t="s">
        <v>757</v>
      </c>
      <c r="N1127" t="s">
        <v>756</v>
      </c>
      <c r="O1127" t="s">
        <v>756</v>
      </c>
      <c r="P1127" t="s">
        <v>765</v>
      </c>
      <c r="Q1127" t="s">
        <v>759</v>
      </c>
      <c r="R1127" t="s">
        <v>759</v>
      </c>
      <c r="S1127" t="s">
        <v>757</v>
      </c>
      <c r="T1127" t="s">
        <v>757</v>
      </c>
      <c r="U1127" t="s">
        <v>756</v>
      </c>
      <c r="V1127" t="s">
        <v>904</v>
      </c>
      <c r="W1127" t="s">
        <v>904</v>
      </c>
      <c r="X1127" t="s">
        <v>5009</v>
      </c>
      <c r="Y1127" t="str">
        <f t="shared" si="238"/>
        <v>marzo</v>
      </c>
      <c r="Z1127">
        <f>YEAR(BD_PONDERACIONES[[#This Row],[Fecha Ejecución del Ticket]])</f>
        <v>2022</v>
      </c>
      <c r="AA1127" t="str">
        <f t="shared" si="239"/>
        <v>abril</v>
      </c>
      <c r="AB1127">
        <f>YEAR(BD_PONDERACIONES[[#This Row],[Fecha de Inspección]])</f>
        <v>2022</v>
      </c>
      <c r="AC1127">
        <f t="shared" si="240"/>
        <v>0.5</v>
      </c>
      <c r="AD1127">
        <f t="shared" si="241"/>
        <v>0.5</v>
      </c>
      <c r="AE1127">
        <f t="shared" si="242"/>
        <v>0.5</v>
      </c>
      <c r="AF1127">
        <f t="shared" si="243"/>
        <v>0.5</v>
      </c>
      <c r="AG1127">
        <f t="shared" si="244"/>
        <v>0.5</v>
      </c>
      <c r="AH1127">
        <f t="shared" si="245"/>
        <v>0.5</v>
      </c>
      <c r="AI1127">
        <f t="shared" si="246"/>
        <v>0.25</v>
      </c>
      <c r="AJ1127">
        <f t="shared" si="247"/>
        <v>0.25</v>
      </c>
      <c r="AK1127">
        <f t="shared" si="248"/>
        <v>0.5</v>
      </c>
      <c r="AL1127">
        <f t="shared" si="249"/>
        <v>0.32500000000000001</v>
      </c>
      <c r="AM1127">
        <f t="shared" si="250"/>
        <v>0.32500000000000001</v>
      </c>
      <c r="AN1127" s="6">
        <f t="shared" si="251"/>
        <v>0.93</v>
      </c>
      <c r="AO1127" t="str">
        <f>VLOOKUP(BD_PONDERACIONES[[#This Row],[Comuna]],Tabla3[#All],2,0)</f>
        <v>Florida</v>
      </c>
    </row>
    <row r="1128" spans="1:41" x14ac:dyDescent="0.35">
      <c r="A1128" t="s">
        <v>5010</v>
      </c>
      <c r="B1128" t="s">
        <v>5011</v>
      </c>
      <c r="C1128" t="s">
        <v>5012</v>
      </c>
      <c r="D1128" s="5">
        <v>44673</v>
      </c>
      <c r="E1128" s="5">
        <v>44641</v>
      </c>
      <c r="F1128" t="s">
        <v>753</v>
      </c>
      <c r="G1128" t="s">
        <v>5013</v>
      </c>
      <c r="H1128" t="s">
        <v>3783</v>
      </c>
      <c r="J1128" t="s">
        <v>756</v>
      </c>
      <c r="K1128" t="s">
        <v>756</v>
      </c>
      <c r="L1128" t="s">
        <v>757</v>
      </c>
      <c r="M1128" t="s">
        <v>757</v>
      </c>
      <c r="N1128" t="s">
        <v>756</v>
      </c>
      <c r="O1128" t="s">
        <v>756</v>
      </c>
      <c r="P1128" t="s">
        <v>758</v>
      </c>
      <c r="Q1128" t="s">
        <v>759</v>
      </c>
      <c r="R1128" t="s">
        <v>759</v>
      </c>
      <c r="S1128" t="s">
        <v>757</v>
      </c>
      <c r="T1128" t="s">
        <v>757</v>
      </c>
      <c r="U1128" t="s">
        <v>757</v>
      </c>
      <c r="V1128" t="s">
        <v>756</v>
      </c>
      <c r="W1128" t="s">
        <v>756</v>
      </c>
      <c r="X1128" t="s">
        <v>5014</v>
      </c>
      <c r="Y1128" t="str">
        <f t="shared" si="238"/>
        <v>marzo</v>
      </c>
      <c r="Z1128">
        <f>YEAR(BD_PONDERACIONES[[#This Row],[Fecha Ejecución del Ticket]])</f>
        <v>2022</v>
      </c>
      <c r="AA1128" t="str">
        <f t="shared" si="239"/>
        <v>abril</v>
      </c>
      <c r="AB1128">
        <f>YEAR(BD_PONDERACIONES[[#This Row],[Fecha de Inspección]])</f>
        <v>2022</v>
      </c>
      <c r="AC1128">
        <f t="shared" si="240"/>
        <v>0.5</v>
      </c>
      <c r="AD1128">
        <f t="shared" si="241"/>
        <v>0.5</v>
      </c>
      <c r="AE1128">
        <f t="shared" si="242"/>
        <v>0.5</v>
      </c>
      <c r="AF1128">
        <f t="shared" si="243"/>
        <v>0.5</v>
      </c>
      <c r="AG1128">
        <f t="shared" si="244"/>
        <v>0.5</v>
      </c>
      <c r="AH1128">
        <f t="shared" si="245"/>
        <v>0.5</v>
      </c>
      <c r="AI1128">
        <f t="shared" si="246"/>
        <v>0.25</v>
      </c>
      <c r="AJ1128">
        <f t="shared" si="247"/>
        <v>0.25</v>
      </c>
      <c r="AK1128">
        <f t="shared" si="248"/>
        <v>0.5</v>
      </c>
      <c r="AL1128">
        <f t="shared" si="249"/>
        <v>0.5</v>
      </c>
      <c r="AM1128">
        <f t="shared" si="250"/>
        <v>0.5</v>
      </c>
      <c r="AN1128" s="6">
        <f t="shared" si="251"/>
        <v>1</v>
      </c>
      <c r="AO1128" t="str">
        <f>VLOOKUP(BD_PONDERACIONES[[#This Row],[Comuna]],Tabla3[#All],2,0)</f>
        <v>Florida</v>
      </c>
    </row>
    <row r="1129" spans="1:41" x14ac:dyDescent="0.35">
      <c r="A1129" t="s">
        <v>5015</v>
      </c>
      <c r="B1129" t="s">
        <v>5016</v>
      </c>
      <c r="C1129" t="s">
        <v>5017</v>
      </c>
      <c r="D1129" s="5">
        <v>44673</v>
      </c>
      <c r="E1129" s="5">
        <v>44636</v>
      </c>
      <c r="F1129" t="s">
        <v>753</v>
      </c>
      <c r="G1129" t="s">
        <v>5018</v>
      </c>
      <c r="H1129" t="s">
        <v>3783</v>
      </c>
      <c r="J1129" t="s">
        <v>756</v>
      </c>
      <c r="K1129" t="s">
        <v>756</v>
      </c>
      <c r="L1129" t="s">
        <v>757</v>
      </c>
      <c r="M1129" t="s">
        <v>757</v>
      </c>
      <c r="N1129" t="s">
        <v>756</v>
      </c>
      <c r="O1129" t="s">
        <v>756</v>
      </c>
      <c r="P1129" t="s">
        <v>758</v>
      </c>
      <c r="Q1129" t="s">
        <v>759</v>
      </c>
      <c r="R1129" t="s">
        <v>759</v>
      </c>
      <c r="S1129" t="s">
        <v>757</v>
      </c>
      <c r="T1129" t="s">
        <v>757</v>
      </c>
      <c r="U1129" t="s">
        <v>757</v>
      </c>
      <c r="V1129" t="s">
        <v>756</v>
      </c>
      <c r="W1129" t="s">
        <v>756</v>
      </c>
      <c r="X1129" t="s">
        <v>5019</v>
      </c>
      <c r="Y1129" t="str">
        <f t="shared" si="238"/>
        <v>marzo</v>
      </c>
      <c r="Z1129">
        <f>YEAR(BD_PONDERACIONES[[#This Row],[Fecha Ejecución del Ticket]])</f>
        <v>2022</v>
      </c>
      <c r="AA1129" t="str">
        <f t="shared" si="239"/>
        <v>abril</v>
      </c>
      <c r="AB1129">
        <f>YEAR(BD_PONDERACIONES[[#This Row],[Fecha de Inspección]])</f>
        <v>2022</v>
      </c>
      <c r="AC1129">
        <f t="shared" si="240"/>
        <v>0.5</v>
      </c>
      <c r="AD1129">
        <f t="shared" si="241"/>
        <v>0.5</v>
      </c>
      <c r="AE1129">
        <f t="shared" si="242"/>
        <v>0.5</v>
      </c>
      <c r="AF1129">
        <f t="shared" si="243"/>
        <v>0.5</v>
      </c>
      <c r="AG1129">
        <f t="shared" si="244"/>
        <v>0.5</v>
      </c>
      <c r="AH1129">
        <f t="shared" si="245"/>
        <v>0.5</v>
      </c>
      <c r="AI1129">
        <f t="shared" si="246"/>
        <v>0.25</v>
      </c>
      <c r="AJ1129">
        <f t="shared" si="247"/>
        <v>0.25</v>
      </c>
      <c r="AK1129">
        <f t="shared" si="248"/>
        <v>0.5</v>
      </c>
      <c r="AL1129">
        <f t="shared" si="249"/>
        <v>0.5</v>
      </c>
      <c r="AM1129">
        <f t="shared" si="250"/>
        <v>0.5</v>
      </c>
      <c r="AN1129" s="6">
        <f t="shared" si="251"/>
        <v>1</v>
      </c>
      <c r="AO1129" t="str">
        <f>VLOOKUP(BD_PONDERACIONES[[#This Row],[Comuna]],Tabla3[#All],2,0)</f>
        <v>Florida</v>
      </c>
    </row>
    <row r="1130" spans="1:41" x14ac:dyDescent="0.35">
      <c r="A1130" t="s">
        <v>5020</v>
      </c>
      <c r="B1130" t="s">
        <v>5021</v>
      </c>
      <c r="C1130" t="s">
        <v>5022</v>
      </c>
      <c r="D1130" s="5">
        <v>44673</v>
      </c>
      <c r="E1130" s="5">
        <v>44651</v>
      </c>
      <c r="F1130" t="s">
        <v>753</v>
      </c>
      <c r="G1130" t="s">
        <v>5023</v>
      </c>
      <c r="H1130" t="s">
        <v>3783</v>
      </c>
      <c r="J1130" t="s">
        <v>756</v>
      </c>
      <c r="K1130" t="s">
        <v>756</v>
      </c>
      <c r="L1130" t="s">
        <v>757</v>
      </c>
      <c r="M1130" t="s">
        <v>757</v>
      </c>
      <c r="N1130" t="s">
        <v>756</v>
      </c>
      <c r="O1130" t="s">
        <v>756</v>
      </c>
      <c r="P1130" t="s">
        <v>765</v>
      </c>
      <c r="Q1130" t="s">
        <v>759</v>
      </c>
      <c r="R1130" t="s">
        <v>759</v>
      </c>
      <c r="S1130" t="s">
        <v>757</v>
      </c>
      <c r="T1130" t="s">
        <v>757</v>
      </c>
      <c r="U1130" t="s">
        <v>756</v>
      </c>
      <c r="V1130" t="s">
        <v>756</v>
      </c>
      <c r="W1130" t="s">
        <v>773</v>
      </c>
      <c r="X1130" t="s">
        <v>5024</v>
      </c>
      <c r="Y1130" t="str">
        <f t="shared" si="238"/>
        <v>marzo</v>
      </c>
      <c r="Z1130">
        <f>YEAR(BD_PONDERACIONES[[#This Row],[Fecha Ejecución del Ticket]])</f>
        <v>2022</v>
      </c>
      <c r="AA1130" t="str">
        <f t="shared" si="239"/>
        <v>abril</v>
      </c>
      <c r="AB1130">
        <f>YEAR(BD_PONDERACIONES[[#This Row],[Fecha de Inspección]])</f>
        <v>2022</v>
      </c>
      <c r="AC1130">
        <f t="shared" si="240"/>
        <v>0.5</v>
      </c>
      <c r="AD1130">
        <f t="shared" si="241"/>
        <v>0.5</v>
      </c>
      <c r="AE1130">
        <f t="shared" si="242"/>
        <v>0.5</v>
      </c>
      <c r="AF1130">
        <f t="shared" si="243"/>
        <v>0.5</v>
      </c>
      <c r="AG1130">
        <f t="shared" si="244"/>
        <v>0.5</v>
      </c>
      <c r="AH1130">
        <f t="shared" si="245"/>
        <v>0.5</v>
      </c>
      <c r="AI1130">
        <f t="shared" si="246"/>
        <v>0.25</v>
      </c>
      <c r="AJ1130">
        <f t="shared" si="247"/>
        <v>0.25</v>
      </c>
      <c r="AK1130">
        <f t="shared" si="248"/>
        <v>0.5</v>
      </c>
      <c r="AL1130">
        <f t="shared" si="249"/>
        <v>0.5</v>
      </c>
      <c r="AM1130">
        <f t="shared" si="250"/>
        <v>0</v>
      </c>
      <c r="AN1130" s="6">
        <f t="shared" si="251"/>
        <v>0.9</v>
      </c>
      <c r="AO1130" t="str">
        <f>VLOOKUP(BD_PONDERACIONES[[#This Row],[Comuna]],Tabla3[#All],2,0)</f>
        <v>Florida</v>
      </c>
    </row>
    <row r="1131" spans="1:41" x14ac:dyDescent="0.35">
      <c r="A1131" t="s">
        <v>5025</v>
      </c>
      <c r="B1131" t="s">
        <v>5026</v>
      </c>
      <c r="C1131" t="s">
        <v>5027</v>
      </c>
      <c r="D1131" s="5">
        <v>44673</v>
      </c>
      <c r="E1131" s="5">
        <v>44646</v>
      </c>
      <c r="F1131" t="s">
        <v>753</v>
      </c>
      <c r="G1131" t="s">
        <v>5028</v>
      </c>
      <c r="H1131" t="s">
        <v>3783</v>
      </c>
      <c r="J1131" t="s">
        <v>756</v>
      </c>
      <c r="K1131" t="s">
        <v>756</v>
      </c>
      <c r="L1131" t="s">
        <v>757</v>
      </c>
      <c r="M1131" t="s">
        <v>757</v>
      </c>
      <c r="N1131" t="s">
        <v>756</v>
      </c>
      <c r="O1131" t="s">
        <v>756</v>
      </c>
      <c r="P1131" t="s">
        <v>758</v>
      </c>
      <c r="Q1131" t="s">
        <v>759</v>
      </c>
      <c r="R1131" t="s">
        <v>759</v>
      </c>
      <c r="S1131" t="s">
        <v>757</v>
      </c>
      <c r="T1131" t="s">
        <v>757</v>
      </c>
      <c r="U1131" t="s">
        <v>757</v>
      </c>
      <c r="V1131" t="s">
        <v>756</v>
      </c>
      <c r="W1131" t="s">
        <v>756</v>
      </c>
      <c r="X1131" t="s">
        <v>5029</v>
      </c>
      <c r="Y1131" t="str">
        <f t="shared" si="238"/>
        <v>marzo</v>
      </c>
      <c r="Z1131">
        <f>YEAR(BD_PONDERACIONES[[#This Row],[Fecha Ejecución del Ticket]])</f>
        <v>2022</v>
      </c>
      <c r="AA1131" t="str">
        <f t="shared" si="239"/>
        <v>abril</v>
      </c>
      <c r="AB1131">
        <f>YEAR(BD_PONDERACIONES[[#This Row],[Fecha de Inspección]])</f>
        <v>2022</v>
      </c>
      <c r="AC1131">
        <f t="shared" si="240"/>
        <v>0.5</v>
      </c>
      <c r="AD1131">
        <f t="shared" si="241"/>
        <v>0.5</v>
      </c>
      <c r="AE1131">
        <f t="shared" si="242"/>
        <v>0.5</v>
      </c>
      <c r="AF1131">
        <f t="shared" si="243"/>
        <v>0.5</v>
      </c>
      <c r="AG1131">
        <f t="shared" si="244"/>
        <v>0.5</v>
      </c>
      <c r="AH1131">
        <f t="shared" si="245"/>
        <v>0.5</v>
      </c>
      <c r="AI1131">
        <f t="shared" si="246"/>
        <v>0.25</v>
      </c>
      <c r="AJ1131">
        <f t="shared" si="247"/>
        <v>0.25</v>
      </c>
      <c r="AK1131">
        <f t="shared" si="248"/>
        <v>0.5</v>
      </c>
      <c r="AL1131">
        <f t="shared" si="249"/>
        <v>0.5</v>
      </c>
      <c r="AM1131">
        <f t="shared" si="250"/>
        <v>0.5</v>
      </c>
      <c r="AN1131" s="6">
        <f t="shared" si="251"/>
        <v>1</v>
      </c>
      <c r="AO1131" t="str">
        <f>VLOOKUP(BD_PONDERACIONES[[#This Row],[Comuna]],Tabla3[#All],2,0)</f>
        <v>Florida</v>
      </c>
    </row>
    <row r="1132" spans="1:41" x14ac:dyDescent="0.35">
      <c r="A1132" t="s">
        <v>5030</v>
      </c>
      <c r="B1132" t="s">
        <v>5031</v>
      </c>
      <c r="C1132" t="s">
        <v>5032</v>
      </c>
      <c r="D1132" s="5">
        <v>44673</v>
      </c>
      <c r="E1132" s="5">
        <v>44644</v>
      </c>
      <c r="F1132" t="s">
        <v>753</v>
      </c>
      <c r="G1132" t="s">
        <v>5033</v>
      </c>
      <c r="H1132" t="s">
        <v>3783</v>
      </c>
      <c r="J1132" t="s">
        <v>756</v>
      </c>
      <c r="K1132" t="s">
        <v>756</v>
      </c>
      <c r="L1132" t="s">
        <v>757</v>
      </c>
      <c r="M1132" t="s">
        <v>757</v>
      </c>
      <c r="N1132" t="s">
        <v>756</v>
      </c>
      <c r="O1132" t="s">
        <v>756</v>
      </c>
      <c r="P1132" t="s">
        <v>758</v>
      </c>
      <c r="Q1132" t="s">
        <v>759</v>
      </c>
      <c r="R1132" t="s">
        <v>759</v>
      </c>
      <c r="S1132" t="s">
        <v>757</v>
      </c>
      <c r="T1132" t="s">
        <v>757</v>
      </c>
      <c r="U1132" t="s">
        <v>757</v>
      </c>
      <c r="V1132" t="s">
        <v>768</v>
      </c>
      <c r="W1132" t="s">
        <v>904</v>
      </c>
      <c r="X1132" t="s">
        <v>5034</v>
      </c>
      <c r="Y1132" t="str">
        <f t="shared" si="238"/>
        <v>marzo</v>
      </c>
      <c r="Z1132">
        <f>YEAR(BD_PONDERACIONES[[#This Row],[Fecha Ejecución del Ticket]])</f>
        <v>2022</v>
      </c>
      <c r="AA1132" t="str">
        <f t="shared" si="239"/>
        <v>abril</v>
      </c>
      <c r="AB1132">
        <f>YEAR(BD_PONDERACIONES[[#This Row],[Fecha de Inspección]])</f>
        <v>2022</v>
      </c>
      <c r="AC1132">
        <f t="shared" si="240"/>
        <v>0.5</v>
      </c>
      <c r="AD1132">
        <f t="shared" si="241"/>
        <v>0.5</v>
      </c>
      <c r="AE1132">
        <f t="shared" si="242"/>
        <v>0.5</v>
      </c>
      <c r="AF1132">
        <f t="shared" si="243"/>
        <v>0.5</v>
      </c>
      <c r="AG1132">
        <f t="shared" si="244"/>
        <v>0.5</v>
      </c>
      <c r="AH1132">
        <f t="shared" si="245"/>
        <v>0.5</v>
      </c>
      <c r="AI1132">
        <f t="shared" si="246"/>
        <v>0.25</v>
      </c>
      <c r="AJ1132">
        <f t="shared" si="247"/>
        <v>0.25</v>
      </c>
      <c r="AK1132">
        <f t="shared" si="248"/>
        <v>0.5</v>
      </c>
      <c r="AL1132">
        <f t="shared" si="249"/>
        <v>0.17499999999999999</v>
      </c>
      <c r="AM1132">
        <f t="shared" si="250"/>
        <v>0.32500000000000001</v>
      </c>
      <c r="AN1132" s="6">
        <f t="shared" si="251"/>
        <v>0.9</v>
      </c>
      <c r="AO1132" t="str">
        <f>VLOOKUP(BD_PONDERACIONES[[#This Row],[Comuna]],Tabla3[#All],2,0)</f>
        <v>Florida</v>
      </c>
    </row>
    <row r="1133" spans="1:41" x14ac:dyDescent="0.35">
      <c r="A1133" t="s">
        <v>5035</v>
      </c>
      <c r="B1133" t="s">
        <v>5036</v>
      </c>
      <c r="C1133" t="s">
        <v>5037</v>
      </c>
      <c r="D1133" s="5">
        <v>44673</v>
      </c>
      <c r="E1133" s="5">
        <v>44650</v>
      </c>
      <c r="F1133" t="s">
        <v>753</v>
      </c>
      <c r="G1133" t="s">
        <v>5038</v>
      </c>
      <c r="H1133" t="s">
        <v>3783</v>
      </c>
      <c r="J1133" t="s">
        <v>756</v>
      </c>
      <c r="K1133" t="s">
        <v>756</v>
      </c>
      <c r="L1133" t="s">
        <v>756</v>
      </c>
      <c r="M1133" t="s">
        <v>756</v>
      </c>
      <c r="N1133" t="s">
        <v>756</v>
      </c>
      <c r="O1133" t="s">
        <v>756</v>
      </c>
      <c r="P1133" t="s">
        <v>765</v>
      </c>
      <c r="Q1133" t="s">
        <v>759</v>
      </c>
      <c r="R1133" t="s">
        <v>759</v>
      </c>
      <c r="S1133" t="s">
        <v>756</v>
      </c>
      <c r="T1133" t="s">
        <v>756</v>
      </c>
      <c r="U1133" t="s">
        <v>756</v>
      </c>
      <c r="V1133" t="s">
        <v>756</v>
      </c>
      <c r="W1133" t="s">
        <v>756</v>
      </c>
      <c r="X1133" t="s">
        <v>5039</v>
      </c>
      <c r="Y1133" t="str">
        <f t="shared" si="238"/>
        <v>marzo</v>
      </c>
      <c r="Z1133">
        <f>YEAR(BD_PONDERACIONES[[#This Row],[Fecha Ejecución del Ticket]])</f>
        <v>2022</v>
      </c>
      <c r="AA1133" t="str">
        <f t="shared" si="239"/>
        <v>abril</v>
      </c>
      <c r="AB1133">
        <f>YEAR(BD_PONDERACIONES[[#This Row],[Fecha de Inspección]])</f>
        <v>2022</v>
      </c>
      <c r="AC1133">
        <f t="shared" si="240"/>
        <v>0.5</v>
      </c>
      <c r="AD1133">
        <f t="shared" si="241"/>
        <v>0.5</v>
      </c>
      <c r="AE1133">
        <f t="shared" si="242"/>
        <v>0.5</v>
      </c>
      <c r="AF1133">
        <f t="shared" si="243"/>
        <v>0.5</v>
      </c>
      <c r="AG1133">
        <f t="shared" si="244"/>
        <v>0.5</v>
      </c>
      <c r="AH1133">
        <f t="shared" si="245"/>
        <v>0.5</v>
      </c>
      <c r="AI1133">
        <f t="shared" si="246"/>
        <v>0.25</v>
      </c>
      <c r="AJ1133">
        <f t="shared" si="247"/>
        <v>0.25</v>
      </c>
      <c r="AK1133">
        <f t="shared" si="248"/>
        <v>0.5</v>
      </c>
      <c r="AL1133">
        <f t="shared" si="249"/>
        <v>0.5</v>
      </c>
      <c r="AM1133">
        <f t="shared" si="250"/>
        <v>0.5</v>
      </c>
      <c r="AN1133" s="6">
        <f t="shared" si="251"/>
        <v>1</v>
      </c>
      <c r="AO1133" t="str">
        <f>VLOOKUP(BD_PONDERACIONES[[#This Row],[Comuna]],Tabla3[#All],2,0)</f>
        <v>Florida</v>
      </c>
    </row>
    <row r="1134" spans="1:41" x14ac:dyDescent="0.35">
      <c r="A1134" t="s">
        <v>5040</v>
      </c>
      <c r="B1134" t="s">
        <v>5041</v>
      </c>
      <c r="C1134" t="s">
        <v>5042</v>
      </c>
      <c r="D1134" s="5">
        <v>44673</v>
      </c>
      <c r="E1134" s="5">
        <v>44643</v>
      </c>
      <c r="F1134" t="s">
        <v>753</v>
      </c>
      <c r="G1134" t="s">
        <v>5043</v>
      </c>
      <c r="H1134" t="s">
        <v>3783</v>
      </c>
      <c r="J1134" t="s">
        <v>756</v>
      </c>
      <c r="K1134" t="s">
        <v>756</v>
      </c>
      <c r="L1134" t="s">
        <v>756</v>
      </c>
      <c r="M1134" t="s">
        <v>756</v>
      </c>
      <c r="N1134" t="s">
        <v>756</v>
      </c>
      <c r="O1134" t="s">
        <v>756</v>
      </c>
      <c r="P1134" t="s">
        <v>758</v>
      </c>
      <c r="Q1134" t="s">
        <v>759</v>
      </c>
      <c r="R1134" t="s">
        <v>759</v>
      </c>
      <c r="S1134" t="s">
        <v>757</v>
      </c>
      <c r="T1134" t="s">
        <v>757</v>
      </c>
      <c r="U1134" t="s">
        <v>757</v>
      </c>
      <c r="V1134" t="s">
        <v>756</v>
      </c>
      <c r="W1134" t="s">
        <v>756</v>
      </c>
      <c r="X1134" t="s">
        <v>5044</v>
      </c>
      <c r="Y1134" t="str">
        <f t="shared" si="238"/>
        <v>marzo</v>
      </c>
      <c r="Z1134">
        <f>YEAR(BD_PONDERACIONES[[#This Row],[Fecha Ejecución del Ticket]])</f>
        <v>2022</v>
      </c>
      <c r="AA1134" t="str">
        <f t="shared" si="239"/>
        <v>abril</v>
      </c>
      <c r="AB1134">
        <f>YEAR(BD_PONDERACIONES[[#This Row],[Fecha de Inspección]])</f>
        <v>2022</v>
      </c>
      <c r="AC1134">
        <f t="shared" si="240"/>
        <v>0.5</v>
      </c>
      <c r="AD1134">
        <f t="shared" si="241"/>
        <v>0.5</v>
      </c>
      <c r="AE1134">
        <f t="shared" si="242"/>
        <v>0.5</v>
      </c>
      <c r="AF1134">
        <f t="shared" si="243"/>
        <v>0.5</v>
      </c>
      <c r="AG1134">
        <f t="shared" si="244"/>
        <v>0.5</v>
      </c>
      <c r="AH1134">
        <f t="shared" si="245"/>
        <v>0.5</v>
      </c>
      <c r="AI1134">
        <f t="shared" si="246"/>
        <v>0.25</v>
      </c>
      <c r="AJ1134">
        <f t="shared" si="247"/>
        <v>0.25</v>
      </c>
      <c r="AK1134">
        <f t="shared" si="248"/>
        <v>0.5</v>
      </c>
      <c r="AL1134">
        <f t="shared" si="249"/>
        <v>0.5</v>
      </c>
      <c r="AM1134">
        <f t="shared" si="250"/>
        <v>0.5</v>
      </c>
      <c r="AN1134" s="6">
        <f t="shared" si="251"/>
        <v>1</v>
      </c>
      <c r="AO1134" t="str">
        <f>VLOOKUP(BD_PONDERACIONES[[#This Row],[Comuna]],Tabla3[#All],2,0)</f>
        <v>Florida</v>
      </c>
    </row>
    <row r="1135" spans="1:41" x14ac:dyDescent="0.35">
      <c r="A1135" t="s">
        <v>5045</v>
      </c>
      <c r="B1135" t="s">
        <v>5046</v>
      </c>
      <c r="C1135" t="s">
        <v>5047</v>
      </c>
      <c r="D1135" s="5">
        <v>44673</v>
      </c>
      <c r="E1135" s="5">
        <v>44624</v>
      </c>
      <c r="F1135" t="s">
        <v>753</v>
      </c>
      <c r="G1135" t="s">
        <v>5048</v>
      </c>
      <c r="H1135" t="s">
        <v>3783</v>
      </c>
      <c r="J1135" t="s">
        <v>756</v>
      </c>
      <c r="K1135" t="s">
        <v>756</v>
      </c>
      <c r="L1135" t="s">
        <v>757</v>
      </c>
      <c r="M1135" t="s">
        <v>757</v>
      </c>
      <c r="N1135" t="s">
        <v>756</v>
      </c>
      <c r="O1135" t="s">
        <v>756</v>
      </c>
      <c r="P1135" t="s">
        <v>765</v>
      </c>
      <c r="Q1135" t="s">
        <v>759</v>
      </c>
      <c r="R1135" t="s">
        <v>759</v>
      </c>
      <c r="S1135" t="s">
        <v>757</v>
      </c>
      <c r="T1135" t="s">
        <v>757</v>
      </c>
      <c r="U1135" t="s">
        <v>756</v>
      </c>
      <c r="V1135" t="s">
        <v>756</v>
      </c>
      <c r="W1135" t="s">
        <v>756</v>
      </c>
      <c r="X1135" t="s">
        <v>5049</v>
      </c>
      <c r="Y1135" t="str">
        <f t="shared" si="238"/>
        <v>marzo</v>
      </c>
      <c r="Z1135">
        <f>YEAR(BD_PONDERACIONES[[#This Row],[Fecha Ejecución del Ticket]])</f>
        <v>2022</v>
      </c>
      <c r="AA1135" t="str">
        <f t="shared" si="239"/>
        <v>abril</v>
      </c>
      <c r="AB1135">
        <f>YEAR(BD_PONDERACIONES[[#This Row],[Fecha de Inspección]])</f>
        <v>2022</v>
      </c>
      <c r="AC1135">
        <f t="shared" si="240"/>
        <v>0.5</v>
      </c>
      <c r="AD1135">
        <f t="shared" si="241"/>
        <v>0.5</v>
      </c>
      <c r="AE1135">
        <f t="shared" si="242"/>
        <v>0.5</v>
      </c>
      <c r="AF1135">
        <f t="shared" si="243"/>
        <v>0.5</v>
      </c>
      <c r="AG1135">
        <f t="shared" si="244"/>
        <v>0.5</v>
      </c>
      <c r="AH1135">
        <f t="shared" si="245"/>
        <v>0.5</v>
      </c>
      <c r="AI1135">
        <f t="shared" si="246"/>
        <v>0.25</v>
      </c>
      <c r="AJ1135">
        <f t="shared" si="247"/>
        <v>0.25</v>
      </c>
      <c r="AK1135">
        <f t="shared" si="248"/>
        <v>0.5</v>
      </c>
      <c r="AL1135">
        <f t="shared" si="249"/>
        <v>0.5</v>
      </c>
      <c r="AM1135">
        <f t="shared" si="250"/>
        <v>0.5</v>
      </c>
      <c r="AN1135" s="6">
        <f t="shared" si="251"/>
        <v>1</v>
      </c>
      <c r="AO1135" t="str">
        <f>VLOOKUP(BD_PONDERACIONES[[#This Row],[Comuna]],Tabla3[#All],2,0)</f>
        <v>Florida</v>
      </c>
    </row>
    <row r="1136" spans="1:41" x14ac:dyDescent="0.35">
      <c r="A1136" t="s">
        <v>5050</v>
      </c>
      <c r="B1136" t="s">
        <v>5051</v>
      </c>
      <c r="C1136" t="s">
        <v>5052</v>
      </c>
      <c r="D1136" s="5">
        <v>44673</v>
      </c>
      <c r="E1136" s="5">
        <v>44650</v>
      </c>
      <c r="F1136" t="s">
        <v>753</v>
      </c>
      <c r="G1136" t="s">
        <v>5053</v>
      </c>
      <c r="H1136" t="s">
        <v>3783</v>
      </c>
      <c r="J1136" t="s">
        <v>756</v>
      </c>
      <c r="K1136" t="s">
        <v>756</v>
      </c>
      <c r="L1136" t="s">
        <v>757</v>
      </c>
      <c r="M1136" t="s">
        <v>757</v>
      </c>
      <c r="N1136" t="s">
        <v>756</v>
      </c>
      <c r="O1136" t="s">
        <v>756</v>
      </c>
      <c r="P1136" t="s">
        <v>758</v>
      </c>
      <c r="Q1136" t="s">
        <v>759</v>
      </c>
      <c r="R1136" t="s">
        <v>759</v>
      </c>
      <c r="S1136" t="s">
        <v>757</v>
      </c>
      <c r="T1136" t="s">
        <v>757</v>
      </c>
      <c r="U1136" t="s">
        <v>757</v>
      </c>
      <c r="V1136" t="s">
        <v>773</v>
      </c>
      <c r="W1136" t="s">
        <v>773</v>
      </c>
      <c r="X1136" t="s">
        <v>5054</v>
      </c>
      <c r="Y1136" t="str">
        <f t="shared" si="238"/>
        <v>marzo</v>
      </c>
      <c r="Z1136">
        <f>YEAR(BD_PONDERACIONES[[#This Row],[Fecha Ejecución del Ticket]])</f>
        <v>2022</v>
      </c>
      <c r="AA1136" t="str">
        <f t="shared" si="239"/>
        <v>abril</v>
      </c>
      <c r="AB1136">
        <f>YEAR(BD_PONDERACIONES[[#This Row],[Fecha de Inspección]])</f>
        <v>2022</v>
      </c>
      <c r="AC1136">
        <f t="shared" si="240"/>
        <v>0.5</v>
      </c>
      <c r="AD1136">
        <f t="shared" si="241"/>
        <v>0.5</v>
      </c>
      <c r="AE1136">
        <f t="shared" si="242"/>
        <v>0.5</v>
      </c>
      <c r="AF1136">
        <f t="shared" si="243"/>
        <v>0.5</v>
      </c>
      <c r="AG1136">
        <f t="shared" si="244"/>
        <v>0.5</v>
      </c>
      <c r="AH1136">
        <f t="shared" si="245"/>
        <v>0.5</v>
      </c>
      <c r="AI1136">
        <f t="shared" si="246"/>
        <v>0.25</v>
      </c>
      <c r="AJ1136">
        <f t="shared" si="247"/>
        <v>0.25</v>
      </c>
      <c r="AK1136">
        <f t="shared" si="248"/>
        <v>0.5</v>
      </c>
      <c r="AL1136">
        <f t="shared" si="249"/>
        <v>0</v>
      </c>
      <c r="AM1136">
        <f t="shared" si="250"/>
        <v>0</v>
      </c>
      <c r="AN1136" s="6">
        <f t="shared" si="251"/>
        <v>0.8</v>
      </c>
      <c r="AO1136" t="str">
        <f>VLOOKUP(BD_PONDERACIONES[[#This Row],[Comuna]],Tabla3[#All],2,0)</f>
        <v>Florida</v>
      </c>
    </row>
    <row r="1137" spans="1:41" x14ac:dyDescent="0.35">
      <c r="A1137" t="s">
        <v>5055</v>
      </c>
      <c r="B1137" t="s">
        <v>5056</v>
      </c>
      <c r="C1137" t="s">
        <v>5057</v>
      </c>
      <c r="D1137" s="5">
        <v>44673</v>
      </c>
      <c r="E1137" s="5">
        <v>44634</v>
      </c>
      <c r="F1137" t="s">
        <v>753</v>
      </c>
      <c r="G1137" t="s">
        <v>5058</v>
      </c>
      <c r="H1137" t="s">
        <v>3783</v>
      </c>
      <c r="J1137" t="s">
        <v>756</v>
      </c>
      <c r="K1137" t="s">
        <v>756</v>
      </c>
      <c r="L1137" t="s">
        <v>773</v>
      </c>
      <c r="M1137" t="s">
        <v>773</v>
      </c>
      <c r="N1137" t="s">
        <v>756</v>
      </c>
      <c r="O1137" t="s">
        <v>756</v>
      </c>
      <c r="P1137" t="s">
        <v>765</v>
      </c>
      <c r="Q1137" t="s">
        <v>759</v>
      </c>
      <c r="R1137" t="s">
        <v>759</v>
      </c>
      <c r="S1137" t="s">
        <v>756</v>
      </c>
      <c r="T1137" t="s">
        <v>756</v>
      </c>
      <c r="U1137" t="s">
        <v>756</v>
      </c>
      <c r="V1137" t="s">
        <v>756</v>
      </c>
      <c r="W1137" t="s">
        <v>756</v>
      </c>
      <c r="X1137" t="s">
        <v>5059</v>
      </c>
      <c r="Y1137" t="str">
        <f t="shared" si="238"/>
        <v>marzo</v>
      </c>
      <c r="Z1137">
        <f>YEAR(BD_PONDERACIONES[[#This Row],[Fecha Ejecución del Ticket]])</f>
        <v>2022</v>
      </c>
      <c r="AA1137" t="str">
        <f t="shared" si="239"/>
        <v>abril</v>
      </c>
      <c r="AB1137">
        <f>YEAR(BD_PONDERACIONES[[#This Row],[Fecha de Inspección]])</f>
        <v>2022</v>
      </c>
      <c r="AC1137">
        <f t="shared" si="240"/>
        <v>0.5</v>
      </c>
      <c r="AD1137">
        <f t="shared" si="241"/>
        <v>0.5</v>
      </c>
      <c r="AE1137">
        <f t="shared" si="242"/>
        <v>0</v>
      </c>
      <c r="AF1137">
        <f t="shared" si="243"/>
        <v>0</v>
      </c>
      <c r="AG1137">
        <f t="shared" si="244"/>
        <v>0.5</v>
      </c>
      <c r="AH1137">
        <f t="shared" si="245"/>
        <v>0.5</v>
      </c>
      <c r="AI1137">
        <f t="shared" si="246"/>
        <v>0.25</v>
      </c>
      <c r="AJ1137">
        <f t="shared" si="247"/>
        <v>0.25</v>
      </c>
      <c r="AK1137">
        <f t="shared" si="248"/>
        <v>0.5</v>
      </c>
      <c r="AL1137">
        <f t="shared" si="249"/>
        <v>0.5</v>
      </c>
      <c r="AM1137">
        <f t="shared" si="250"/>
        <v>0.5</v>
      </c>
      <c r="AN1137" s="6">
        <f t="shared" si="251"/>
        <v>0.7</v>
      </c>
      <c r="AO1137" t="str">
        <f>VLOOKUP(BD_PONDERACIONES[[#This Row],[Comuna]],Tabla3[#All],2,0)</f>
        <v>Florida</v>
      </c>
    </row>
    <row r="1138" spans="1:41" x14ac:dyDescent="0.35">
      <c r="A1138" t="s">
        <v>6275</v>
      </c>
      <c r="B1138" t="s">
        <v>6276</v>
      </c>
      <c r="C1138" t="s">
        <v>6277</v>
      </c>
      <c r="D1138" s="5">
        <v>44676</v>
      </c>
      <c r="E1138" s="5">
        <v>44649</v>
      </c>
      <c r="F1138" t="s">
        <v>753</v>
      </c>
      <c r="G1138" t="s">
        <v>6278</v>
      </c>
      <c r="H1138" t="s">
        <v>3783</v>
      </c>
      <c r="J1138" t="s">
        <v>756</v>
      </c>
      <c r="K1138" t="s">
        <v>756</v>
      </c>
      <c r="L1138" t="s">
        <v>757</v>
      </c>
      <c r="M1138" t="s">
        <v>757</v>
      </c>
      <c r="N1138" t="s">
        <v>756</v>
      </c>
      <c r="O1138" t="s">
        <v>756</v>
      </c>
      <c r="P1138" t="s">
        <v>765</v>
      </c>
      <c r="Q1138" t="s">
        <v>759</v>
      </c>
      <c r="R1138" t="s">
        <v>759</v>
      </c>
      <c r="S1138" t="s">
        <v>757</v>
      </c>
      <c r="T1138" t="s">
        <v>757</v>
      </c>
      <c r="U1138" t="s">
        <v>757</v>
      </c>
      <c r="V1138" t="s">
        <v>756</v>
      </c>
      <c r="W1138" t="s">
        <v>756</v>
      </c>
      <c r="X1138" t="s">
        <v>6279</v>
      </c>
      <c r="Y1138" t="str">
        <f t="shared" si="238"/>
        <v>marzo</v>
      </c>
      <c r="Z1138">
        <f>YEAR(BD_PONDERACIONES[[#This Row],[Fecha Ejecución del Ticket]])</f>
        <v>2022</v>
      </c>
      <c r="AA1138" t="str">
        <f t="shared" si="239"/>
        <v>abril</v>
      </c>
      <c r="AB1138">
        <f>YEAR(BD_PONDERACIONES[[#This Row],[Fecha de Inspección]])</f>
        <v>2022</v>
      </c>
      <c r="AC1138">
        <f t="shared" si="240"/>
        <v>0.5</v>
      </c>
      <c r="AD1138">
        <f t="shared" si="241"/>
        <v>0.5</v>
      </c>
      <c r="AE1138">
        <f t="shared" si="242"/>
        <v>0.5</v>
      </c>
      <c r="AF1138">
        <f t="shared" si="243"/>
        <v>0.5</v>
      </c>
      <c r="AG1138">
        <f t="shared" si="244"/>
        <v>0.5</v>
      </c>
      <c r="AH1138">
        <f t="shared" si="245"/>
        <v>0.5</v>
      </c>
      <c r="AI1138">
        <f t="shared" si="246"/>
        <v>0.25</v>
      </c>
      <c r="AJ1138">
        <f t="shared" si="247"/>
        <v>0.25</v>
      </c>
      <c r="AK1138">
        <f t="shared" si="248"/>
        <v>0.5</v>
      </c>
      <c r="AL1138">
        <f t="shared" si="249"/>
        <v>0.5</v>
      </c>
      <c r="AM1138">
        <f t="shared" si="250"/>
        <v>0.5</v>
      </c>
      <c r="AN1138" s="6">
        <f t="shared" si="251"/>
        <v>1</v>
      </c>
      <c r="AO1138" t="str">
        <f>VLOOKUP(BD_PONDERACIONES[[#This Row],[Comuna]],Tabla3[#All],2,0)</f>
        <v>Florida</v>
      </c>
    </row>
    <row r="1139" spans="1:41" x14ac:dyDescent="0.35">
      <c r="A1139" t="s">
        <v>6280</v>
      </c>
      <c r="B1139" t="s">
        <v>6281</v>
      </c>
      <c r="C1139" t="s">
        <v>6282</v>
      </c>
      <c r="D1139" s="5">
        <v>44676</v>
      </c>
      <c r="E1139" s="5">
        <v>44651</v>
      </c>
      <c r="F1139" t="s">
        <v>753</v>
      </c>
      <c r="G1139" t="s">
        <v>6283</v>
      </c>
      <c r="H1139" t="s">
        <v>3783</v>
      </c>
      <c r="J1139" t="s">
        <v>756</v>
      </c>
      <c r="K1139" t="s">
        <v>756</v>
      </c>
      <c r="L1139" t="s">
        <v>757</v>
      </c>
      <c r="M1139" t="s">
        <v>757</v>
      </c>
      <c r="N1139" t="s">
        <v>756</v>
      </c>
      <c r="O1139" t="s">
        <v>756</v>
      </c>
      <c r="P1139" t="s">
        <v>758</v>
      </c>
      <c r="Q1139" t="s">
        <v>759</v>
      </c>
      <c r="R1139" t="s">
        <v>759</v>
      </c>
      <c r="S1139" t="s">
        <v>757</v>
      </c>
      <c r="T1139" t="s">
        <v>757</v>
      </c>
      <c r="U1139" t="s">
        <v>757</v>
      </c>
      <c r="V1139" t="s">
        <v>756</v>
      </c>
      <c r="W1139" t="s">
        <v>756</v>
      </c>
      <c r="X1139" t="s">
        <v>6284</v>
      </c>
      <c r="Y1139" t="str">
        <f t="shared" si="238"/>
        <v>marzo</v>
      </c>
      <c r="Z1139">
        <f>YEAR(BD_PONDERACIONES[[#This Row],[Fecha Ejecución del Ticket]])</f>
        <v>2022</v>
      </c>
      <c r="AA1139" t="str">
        <f t="shared" si="239"/>
        <v>abril</v>
      </c>
      <c r="AB1139">
        <f>YEAR(BD_PONDERACIONES[[#This Row],[Fecha de Inspección]])</f>
        <v>2022</v>
      </c>
      <c r="AC1139">
        <f t="shared" si="240"/>
        <v>0.5</v>
      </c>
      <c r="AD1139">
        <f t="shared" si="241"/>
        <v>0.5</v>
      </c>
      <c r="AE1139">
        <f t="shared" si="242"/>
        <v>0.5</v>
      </c>
      <c r="AF1139">
        <f t="shared" si="243"/>
        <v>0.5</v>
      </c>
      <c r="AG1139">
        <f t="shared" si="244"/>
        <v>0.5</v>
      </c>
      <c r="AH1139">
        <f t="shared" si="245"/>
        <v>0.5</v>
      </c>
      <c r="AI1139">
        <f t="shared" si="246"/>
        <v>0.25</v>
      </c>
      <c r="AJ1139">
        <f t="shared" si="247"/>
        <v>0.25</v>
      </c>
      <c r="AK1139">
        <f t="shared" si="248"/>
        <v>0.5</v>
      </c>
      <c r="AL1139">
        <f t="shared" si="249"/>
        <v>0.5</v>
      </c>
      <c r="AM1139">
        <f t="shared" si="250"/>
        <v>0.5</v>
      </c>
      <c r="AN1139" s="6">
        <f t="shared" si="251"/>
        <v>1</v>
      </c>
      <c r="AO1139" t="str">
        <f>VLOOKUP(BD_PONDERACIONES[[#This Row],[Comuna]],Tabla3[#All],2,0)</f>
        <v>Florida</v>
      </c>
    </row>
    <row r="1140" spans="1:41" x14ac:dyDescent="0.35">
      <c r="A1140" t="s">
        <v>6285</v>
      </c>
      <c r="B1140" t="s">
        <v>6286</v>
      </c>
      <c r="C1140" t="s">
        <v>6287</v>
      </c>
      <c r="D1140" s="5">
        <v>44676</v>
      </c>
      <c r="E1140" s="5">
        <v>44637</v>
      </c>
      <c r="F1140" t="s">
        <v>753</v>
      </c>
      <c r="G1140" t="s">
        <v>6288</v>
      </c>
      <c r="H1140" t="s">
        <v>3783</v>
      </c>
      <c r="J1140" t="s">
        <v>756</v>
      </c>
      <c r="K1140" t="s">
        <v>756</v>
      </c>
      <c r="L1140" t="s">
        <v>757</v>
      </c>
      <c r="M1140" t="s">
        <v>757</v>
      </c>
      <c r="N1140" t="s">
        <v>756</v>
      </c>
      <c r="O1140" t="s">
        <v>756</v>
      </c>
      <c r="P1140" t="s">
        <v>758</v>
      </c>
      <c r="Q1140" t="s">
        <v>759</v>
      </c>
      <c r="R1140" t="s">
        <v>759</v>
      </c>
      <c r="S1140" t="s">
        <v>757</v>
      </c>
      <c r="T1140" t="s">
        <v>757</v>
      </c>
      <c r="U1140" t="s">
        <v>757</v>
      </c>
      <c r="V1140" t="s">
        <v>756</v>
      </c>
      <c r="W1140" t="s">
        <v>756</v>
      </c>
      <c r="X1140" t="s">
        <v>990</v>
      </c>
      <c r="Y1140" t="str">
        <f t="shared" si="238"/>
        <v>marzo</v>
      </c>
      <c r="Z1140">
        <f>YEAR(BD_PONDERACIONES[[#This Row],[Fecha Ejecución del Ticket]])</f>
        <v>2022</v>
      </c>
      <c r="AA1140" t="str">
        <f t="shared" si="239"/>
        <v>abril</v>
      </c>
      <c r="AB1140">
        <f>YEAR(BD_PONDERACIONES[[#This Row],[Fecha de Inspección]])</f>
        <v>2022</v>
      </c>
      <c r="AC1140">
        <f t="shared" si="240"/>
        <v>0.5</v>
      </c>
      <c r="AD1140">
        <f t="shared" si="241"/>
        <v>0.5</v>
      </c>
      <c r="AE1140">
        <f t="shared" si="242"/>
        <v>0.5</v>
      </c>
      <c r="AF1140">
        <f t="shared" si="243"/>
        <v>0.5</v>
      </c>
      <c r="AG1140">
        <f t="shared" si="244"/>
        <v>0.5</v>
      </c>
      <c r="AH1140">
        <f t="shared" si="245"/>
        <v>0.5</v>
      </c>
      <c r="AI1140">
        <f t="shared" si="246"/>
        <v>0.25</v>
      </c>
      <c r="AJ1140">
        <f t="shared" si="247"/>
        <v>0.25</v>
      </c>
      <c r="AK1140">
        <f t="shared" si="248"/>
        <v>0.5</v>
      </c>
      <c r="AL1140">
        <f t="shared" si="249"/>
        <v>0.5</v>
      </c>
      <c r="AM1140">
        <f t="shared" si="250"/>
        <v>0.5</v>
      </c>
      <c r="AN1140" s="6">
        <f t="shared" si="251"/>
        <v>1</v>
      </c>
      <c r="AO1140" t="str">
        <f>VLOOKUP(BD_PONDERACIONES[[#This Row],[Comuna]],Tabla3[#All],2,0)</f>
        <v>Florida</v>
      </c>
    </row>
    <row r="1141" spans="1:41" x14ac:dyDescent="0.35">
      <c r="A1141" t="s">
        <v>6289</v>
      </c>
      <c r="B1141" t="s">
        <v>6290</v>
      </c>
      <c r="C1141" t="s">
        <v>6291</v>
      </c>
      <c r="D1141" s="5">
        <v>44676</v>
      </c>
      <c r="E1141" s="5">
        <v>44636</v>
      </c>
      <c r="F1141" t="s">
        <v>753</v>
      </c>
      <c r="G1141" t="s">
        <v>6292</v>
      </c>
      <c r="H1141" t="s">
        <v>3783</v>
      </c>
      <c r="J1141" t="s">
        <v>756</v>
      </c>
      <c r="K1141" t="s">
        <v>756</v>
      </c>
      <c r="L1141" t="s">
        <v>757</v>
      </c>
      <c r="M1141" t="s">
        <v>757</v>
      </c>
      <c r="N1141" t="s">
        <v>756</v>
      </c>
      <c r="O1141" t="s">
        <v>756</v>
      </c>
      <c r="P1141" t="s">
        <v>758</v>
      </c>
      <c r="Q1141" t="s">
        <v>759</v>
      </c>
      <c r="R1141" t="s">
        <v>759</v>
      </c>
      <c r="S1141" t="s">
        <v>757</v>
      </c>
      <c r="T1141" t="s">
        <v>757</v>
      </c>
      <c r="U1141" t="s">
        <v>757</v>
      </c>
      <c r="V1141" t="s">
        <v>756</v>
      </c>
      <c r="W1141" t="s">
        <v>756</v>
      </c>
      <c r="X1141" t="s">
        <v>885</v>
      </c>
      <c r="Y1141" t="str">
        <f t="shared" si="238"/>
        <v>marzo</v>
      </c>
      <c r="Z1141">
        <f>YEAR(BD_PONDERACIONES[[#This Row],[Fecha Ejecución del Ticket]])</f>
        <v>2022</v>
      </c>
      <c r="AA1141" t="str">
        <f t="shared" si="239"/>
        <v>abril</v>
      </c>
      <c r="AB1141">
        <f>YEAR(BD_PONDERACIONES[[#This Row],[Fecha de Inspección]])</f>
        <v>2022</v>
      </c>
      <c r="AC1141">
        <f t="shared" si="240"/>
        <v>0.5</v>
      </c>
      <c r="AD1141">
        <f t="shared" si="241"/>
        <v>0.5</v>
      </c>
      <c r="AE1141">
        <f t="shared" si="242"/>
        <v>0.5</v>
      </c>
      <c r="AF1141">
        <f t="shared" si="243"/>
        <v>0.5</v>
      </c>
      <c r="AG1141">
        <f t="shared" si="244"/>
        <v>0.5</v>
      </c>
      <c r="AH1141">
        <f t="shared" si="245"/>
        <v>0.5</v>
      </c>
      <c r="AI1141">
        <f t="shared" si="246"/>
        <v>0.25</v>
      </c>
      <c r="AJ1141">
        <f t="shared" si="247"/>
        <v>0.25</v>
      </c>
      <c r="AK1141">
        <f t="shared" si="248"/>
        <v>0.5</v>
      </c>
      <c r="AL1141">
        <f t="shared" si="249"/>
        <v>0.5</v>
      </c>
      <c r="AM1141">
        <f t="shared" si="250"/>
        <v>0.5</v>
      </c>
      <c r="AN1141" s="6">
        <f t="shared" si="251"/>
        <v>1</v>
      </c>
      <c r="AO1141" t="str">
        <f>VLOOKUP(BD_PONDERACIONES[[#This Row],[Comuna]],Tabla3[#All],2,0)</f>
        <v>Florida</v>
      </c>
    </row>
    <row r="1142" spans="1:41" x14ac:dyDescent="0.35">
      <c r="A1142" t="s">
        <v>6293</v>
      </c>
      <c r="B1142" t="s">
        <v>6294</v>
      </c>
      <c r="C1142" t="s">
        <v>6295</v>
      </c>
      <c r="D1142" s="5">
        <v>44676</v>
      </c>
      <c r="E1142" s="5">
        <v>44639</v>
      </c>
      <c r="F1142" t="s">
        <v>753</v>
      </c>
      <c r="G1142" t="s">
        <v>6296</v>
      </c>
      <c r="H1142" t="s">
        <v>3783</v>
      </c>
      <c r="J1142" t="s">
        <v>756</v>
      </c>
      <c r="K1142" t="s">
        <v>756</v>
      </c>
      <c r="L1142" t="s">
        <v>756</v>
      </c>
      <c r="M1142" t="s">
        <v>756</v>
      </c>
      <c r="N1142" t="s">
        <v>756</v>
      </c>
      <c r="O1142" t="s">
        <v>756</v>
      </c>
      <c r="P1142" t="s">
        <v>765</v>
      </c>
      <c r="Q1142" t="s">
        <v>759</v>
      </c>
      <c r="R1142" t="s">
        <v>759</v>
      </c>
      <c r="S1142" t="s">
        <v>756</v>
      </c>
      <c r="T1142" t="s">
        <v>756</v>
      </c>
      <c r="U1142" t="s">
        <v>756</v>
      </c>
      <c r="V1142" t="s">
        <v>756</v>
      </c>
      <c r="W1142" t="s">
        <v>756</v>
      </c>
      <c r="X1142" t="s">
        <v>6297</v>
      </c>
      <c r="Y1142" t="str">
        <f t="shared" si="238"/>
        <v>marzo</v>
      </c>
      <c r="Z1142">
        <f>YEAR(BD_PONDERACIONES[[#This Row],[Fecha Ejecución del Ticket]])</f>
        <v>2022</v>
      </c>
      <c r="AA1142" t="str">
        <f t="shared" si="239"/>
        <v>abril</v>
      </c>
      <c r="AB1142">
        <f>YEAR(BD_PONDERACIONES[[#This Row],[Fecha de Inspección]])</f>
        <v>2022</v>
      </c>
      <c r="AC1142">
        <f t="shared" si="240"/>
        <v>0.5</v>
      </c>
      <c r="AD1142">
        <f t="shared" si="241"/>
        <v>0.5</v>
      </c>
      <c r="AE1142">
        <f t="shared" si="242"/>
        <v>0.5</v>
      </c>
      <c r="AF1142">
        <f t="shared" si="243"/>
        <v>0.5</v>
      </c>
      <c r="AG1142">
        <f t="shared" si="244"/>
        <v>0.5</v>
      </c>
      <c r="AH1142">
        <f t="shared" si="245"/>
        <v>0.5</v>
      </c>
      <c r="AI1142">
        <f t="shared" si="246"/>
        <v>0.25</v>
      </c>
      <c r="AJ1142">
        <f t="shared" si="247"/>
        <v>0.25</v>
      </c>
      <c r="AK1142">
        <f t="shared" si="248"/>
        <v>0.5</v>
      </c>
      <c r="AL1142">
        <f t="shared" si="249"/>
        <v>0.5</v>
      </c>
      <c r="AM1142">
        <f t="shared" si="250"/>
        <v>0.5</v>
      </c>
      <c r="AN1142" s="6">
        <f t="shared" si="251"/>
        <v>1</v>
      </c>
      <c r="AO1142" t="str">
        <f>VLOOKUP(BD_PONDERACIONES[[#This Row],[Comuna]],Tabla3[#All],2,0)</f>
        <v>Florida</v>
      </c>
    </row>
    <row r="1143" spans="1:41" x14ac:dyDescent="0.35">
      <c r="A1143" t="s">
        <v>6298</v>
      </c>
      <c r="B1143" t="s">
        <v>6299</v>
      </c>
      <c r="C1143" t="s">
        <v>6300</v>
      </c>
      <c r="D1143" s="5">
        <v>44676</v>
      </c>
      <c r="E1143" s="5">
        <v>44643</v>
      </c>
      <c r="F1143" t="s">
        <v>763</v>
      </c>
      <c r="G1143" t="s">
        <v>6301</v>
      </c>
      <c r="H1143" t="s">
        <v>3783</v>
      </c>
      <c r="J1143" t="s">
        <v>756</v>
      </c>
      <c r="K1143" t="s">
        <v>756</v>
      </c>
      <c r="L1143" t="s">
        <v>757</v>
      </c>
      <c r="M1143" t="s">
        <v>757</v>
      </c>
      <c r="N1143" t="s">
        <v>756</v>
      </c>
      <c r="O1143" t="s">
        <v>756</v>
      </c>
      <c r="P1143" t="s">
        <v>758</v>
      </c>
      <c r="Q1143" t="s">
        <v>759</v>
      </c>
      <c r="R1143" t="s">
        <v>759</v>
      </c>
      <c r="S1143" t="s">
        <v>757</v>
      </c>
      <c r="T1143" t="s">
        <v>757</v>
      </c>
      <c r="U1143" t="s">
        <v>757</v>
      </c>
      <c r="V1143" t="s">
        <v>773</v>
      </c>
      <c r="W1143" t="s">
        <v>773</v>
      </c>
      <c r="X1143" t="s">
        <v>5326</v>
      </c>
      <c r="Y1143" t="str">
        <f t="shared" si="238"/>
        <v>marzo</v>
      </c>
      <c r="Z1143">
        <f>YEAR(BD_PONDERACIONES[[#This Row],[Fecha Ejecución del Ticket]])</f>
        <v>2022</v>
      </c>
      <c r="AA1143" t="str">
        <f t="shared" si="239"/>
        <v>abril</v>
      </c>
      <c r="AB1143">
        <f>YEAR(BD_PONDERACIONES[[#This Row],[Fecha de Inspección]])</f>
        <v>2022</v>
      </c>
      <c r="AC1143">
        <f t="shared" si="240"/>
        <v>0.5</v>
      </c>
      <c r="AD1143">
        <f t="shared" si="241"/>
        <v>0.5</v>
      </c>
      <c r="AE1143">
        <f t="shared" si="242"/>
        <v>0.5</v>
      </c>
      <c r="AF1143">
        <f t="shared" si="243"/>
        <v>0.5</v>
      </c>
      <c r="AG1143">
        <f t="shared" si="244"/>
        <v>0.5</v>
      </c>
      <c r="AH1143">
        <f t="shared" si="245"/>
        <v>0.5</v>
      </c>
      <c r="AI1143">
        <f t="shared" si="246"/>
        <v>0.25</v>
      </c>
      <c r="AJ1143">
        <f t="shared" si="247"/>
        <v>0.25</v>
      </c>
      <c r="AK1143">
        <f t="shared" si="248"/>
        <v>0.5</v>
      </c>
      <c r="AL1143">
        <f t="shared" si="249"/>
        <v>0</v>
      </c>
      <c r="AM1143">
        <f t="shared" si="250"/>
        <v>0</v>
      </c>
      <c r="AN1143" s="6">
        <f t="shared" si="251"/>
        <v>0.8</v>
      </c>
      <c r="AO1143" t="str">
        <f>VLOOKUP(BD_PONDERACIONES[[#This Row],[Comuna]],Tabla3[#All],2,0)</f>
        <v>Florida</v>
      </c>
    </row>
    <row r="1144" spans="1:41" x14ac:dyDescent="0.35">
      <c r="A1144" t="s">
        <v>6302</v>
      </c>
      <c r="B1144" t="s">
        <v>6303</v>
      </c>
      <c r="C1144" t="s">
        <v>6304</v>
      </c>
      <c r="D1144" s="5">
        <v>44676</v>
      </c>
      <c r="E1144" s="5">
        <v>44671</v>
      </c>
      <c r="F1144" t="s">
        <v>753</v>
      </c>
      <c r="G1144" t="s">
        <v>6305</v>
      </c>
      <c r="H1144" t="s">
        <v>3783</v>
      </c>
      <c r="J1144" t="s">
        <v>756</v>
      </c>
      <c r="K1144" t="s">
        <v>756</v>
      </c>
      <c r="L1144" t="s">
        <v>757</v>
      </c>
      <c r="M1144" t="s">
        <v>757</v>
      </c>
      <c r="N1144" t="s">
        <v>756</v>
      </c>
      <c r="O1144" t="s">
        <v>756</v>
      </c>
      <c r="P1144" t="s">
        <v>758</v>
      </c>
      <c r="Q1144" t="s">
        <v>759</v>
      </c>
      <c r="R1144" t="s">
        <v>759</v>
      </c>
      <c r="S1144" t="s">
        <v>757</v>
      </c>
      <c r="T1144" t="s">
        <v>757</v>
      </c>
      <c r="U1144" t="s">
        <v>757</v>
      </c>
      <c r="V1144" t="s">
        <v>756</v>
      </c>
      <c r="W1144" t="s">
        <v>756</v>
      </c>
      <c r="X1144" t="s">
        <v>5192</v>
      </c>
      <c r="Y1144" t="str">
        <f t="shared" si="238"/>
        <v>abril</v>
      </c>
      <c r="Z1144">
        <f>YEAR(BD_PONDERACIONES[[#This Row],[Fecha Ejecución del Ticket]])</f>
        <v>2022</v>
      </c>
      <c r="AA1144" t="str">
        <f t="shared" si="239"/>
        <v>abril</v>
      </c>
      <c r="AB1144">
        <f>YEAR(BD_PONDERACIONES[[#This Row],[Fecha de Inspección]])</f>
        <v>2022</v>
      </c>
      <c r="AC1144">
        <f t="shared" si="240"/>
        <v>0.5</v>
      </c>
      <c r="AD1144">
        <f t="shared" si="241"/>
        <v>0.5</v>
      </c>
      <c r="AE1144">
        <f t="shared" si="242"/>
        <v>0.5</v>
      </c>
      <c r="AF1144">
        <f t="shared" si="243"/>
        <v>0.5</v>
      </c>
      <c r="AG1144">
        <f t="shared" si="244"/>
        <v>0.5</v>
      </c>
      <c r="AH1144">
        <f t="shared" si="245"/>
        <v>0.5</v>
      </c>
      <c r="AI1144">
        <f t="shared" si="246"/>
        <v>0.25</v>
      </c>
      <c r="AJ1144">
        <f t="shared" si="247"/>
        <v>0.25</v>
      </c>
      <c r="AK1144">
        <f t="shared" si="248"/>
        <v>0.5</v>
      </c>
      <c r="AL1144">
        <f t="shared" si="249"/>
        <v>0.5</v>
      </c>
      <c r="AM1144">
        <f t="shared" si="250"/>
        <v>0.5</v>
      </c>
      <c r="AN1144" s="6">
        <f t="shared" si="251"/>
        <v>1</v>
      </c>
      <c r="AO1144" t="str">
        <f>VLOOKUP(BD_PONDERACIONES[[#This Row],[Comuna]],Tabla3[#All],2,0)</f>
        <v>Florida</v>
      </c>
    </row>
    <row r="1145" spans="1:41" x14ac:dyDescent="0.35">
      <c r="A1145" t="s">
        <v>6306</v>
      </c>
      <c r="B1145" t="s">
        <v>6307</v>
      </c>
      <c r="C1145" t="s">
        <v>6308</v>
      </c>
      <c r="D1145" s="5">
        <v>44676</v>
      </c>
      <c r="E1145" s="5">
        <v>44643</v>
      </c>
      <c r="F1145" t="s">
        <v>763</v>
      </c>
      <c r="G1145" t="s">
        <v>6309</v>
      </c>
      <c r="H1145" t="s">
        <v>3783</v>
      </c>
      <c r="J1145" t="s">
        <v>756</v>
      </c>
      <c r="K1145" t="s">
        <v>756</v>
      </c>
      <c r="L1145" t="s">
        <v>757</v>
      </c>
      <c r="M1145" t="s">
        <v>757</v>
      </c>
      <c r="N1145" t="s">
        <v>756</v>
      </c>
      <c r="O1145" t="s">
        <v>756</v>
      </c>
      <c r="P1145" t="s">
        <v>758</v>
      </c>
      <c r="Q1145" t="s">
        <v>759</v>
      </c>
      <c r="R1145" t="s">
        <v>759</v>
      </c>
      <c r="S1145" t="s">
        <v>757</v>
      </c>
      <c r="T1145" t="s">
        <v>757</v>
      </c>
      <c r="U1145" t="s">
        <v>757</v>
      </c>
      <c r="V1145" t="s">
        <v>756</v>
      </c>
      <c r="W1145" t="s">
        <v>756</v>
      </c>
      <c r="X1145" t="s">
        <v>804</v>
      </c>
      <c r="Y1145" t="str">
        <f t="shared" si="238"/>
        <v>marzo</v>
      </c>
      <c r="Z1145">
        <f>YEAR(BD_PONDERACIONES[[#This Row],[Fecha Ejecución del Ticket]])</f>
        <v>2022</v>
      </c>
      <c r="AA1145" t="str">
        <f t="shared" si="239"/>
        <v>abril</v>
      </c>
      <c r="AB1145">
        <f>YEAR(BD_PONDERACIONES[[#This Row],[Fecha de Inspección]])</f>
        <v>2022</v>
      </c>
      <c r="AC1145">
        <f t="shared" si="240"/>
        <v>0.5</v>
      </c>
      <c r="AD1145">
        <f t="shared" si="241"/>
        <v>0.5</v>
      </c>
      <c r="AE1145">
        <f t="shared" si="242"/>
        <v>0.5</v>
      </c>
      <c r="AF1145">
        <f t="shared" si="243"/>
        <v>0.5</v>
      </c>
      <c r="AG1145">
        <f t="shared" si="244"/>
        <v>0.5</v>
      </c>
      <c r="AH1145">
        <f t="shared" si="245"/>
        <v>0.5</v>
      </c>
      <c r="AI1145">
        <f t="shared" si="246"/>
        <v>0.25</v>
      </c>
      <c r="AJ1145">
        <f t="shared" si="247"/>
        <v>0.25</v>
      </c>
      <c r="AK1145">
        <f t="shared" si="248"/>
        <v>0.5</v>
      </c>
      <c r="AL1145">
        <f t="shared" si="249"/>
        <v>0.5</v>
      </c>
      <c r="AM1145">
        <f t="shared" si="250"/>
        <v>0.5</v>
      </c>
      <c r="AN1145" s="6">
        <f t="shared" si="251"/>
        <v>1</v>
      </c>
      <c r="AO1145" t="str">
        <f>VLOOKUP(BD_PONDERACIONES[[#This Row],[Comuna]],Tabla3[#All],2,0)</f>
        <v>Florida</v>
      </c>
    </row>
    <row r="1146" spans="1:41" x14ac:dyDescent="0.35">
      <c r="A1146" t="s">
        <v>6310</v>
      </c>
      <c r="B1146" t="s">
        <v>6311</v>
      </c>
      <c r="C1146" t="s">
        <v>6312</v>
      </c>
      <c r="D1146" s="5">
        <v>44676</v>
      </c>
      <c r="E1146" s="5">
        <v>44651</v>
      </c>
      <c r="F1146" t="s">
        <v>753</v>
      </c>
      <c r="G1146" t="s">
        <v>6313</v>
      </c>
      <c r="H1146" t="s">
        <v>3783</v>
      </c>
      <c r="J1146" t="s">
        <v>756</v>
      </c>
      <c r="K1146" t="s">
        <v>756</v>
      </c>
      <c r="L1146" t="s">
        <v>757</v>
      </c>
      <c r="M1146" t="s">
        <v>757</v>
      </c>
      <c r="N1146" t="s">
        <v>756</v>
      </c>
      <c r="O1146" t="s">
        <v>756</v>
      </c>
      <c r="P1146" t="s">
        <v>765</v>
      </c>
      <c r="Q1146" t="s">
        <v>759</v>
      </c>
      <c r="R1146" t="s">
        <v>759</v>
      </c>
      <c r="S1146" t="s">
        <v>756</v>
      </c>
      <c r="T1146" t="s">
        <v>756</v>
      </c>
      <c r="U1146" t="s">
        <v>756</v>
      </c>
      <c r="V1146" t="s">
        <v>756</v>
      </c>
      <c r="W1146" t="s">
        <v>773</v>
      </c>
      <c r="X1146" t="s">
        <v>6314</v>
      </c>
      <c r="Y1146" t="str">
        <f t="shared" si="238"/>
        <v>marzo</v>
      </c>
      <c r="Z1146">
        <f>YEAR(BD_PONDERACIONES[[#This Row],[Fecha Ejecución del Ticket]])</f>
        <v>2022</v>
      </c>
      <c r="AA1146" t="str">
        <f t="shared" si="239"/>
        <v>abril</v>
      </c>
      <c r="AB1146">
        <f>YEAR(BD_PONDERACIONES[[#This Row],[Fecha de Inspección]])</f>
        <v>2022</v>
      </c>
      <c r="AC1146">
        <f t="shared" si="240"/>
        <v>0.5</v>
      </c>
      <c r="AD1146">
        <f t="shared" si="241"/>
        <v>0.5</v>
      </c>
      <c r="AE1146">
        <f t="shared" si="242"/>
        <v>0.5</v>
      </c>
      <c r="AF1146">
        <f t="shared" si="243"/>
        <v>0.5</v>
      </c>
      <c r="AG1146">
        <f t="shared" si="244"/>
        <v>0.5</v>
      </c>
      <c r="AH1146">
        <f t="shared" si="245"/>
        <v>0.5</v>
      </c>
      <c r="AI1146">
        <f t="shared" si="246"/>
        <v>0.25</v>
      </c>
      <c r="AJ1146">
        <f t="shared" si="247"/>
        <v>0.25</v>
      </c>
      <c r="AK1146">
        <f t="shared" si="248"/>
        <v>0.5</v>
      </c>
      <c r="AL1146">
        <f t="shared" si="249"/>
        <v>0.5</v>
      </c>
      <c r="AM1146">
        <f t="shared" si="250"/>
        <v>0</v>
      </c>
      <c r="AN1146" s="6">
        <f t="shared" si="251"/>
        <v>0.9</v>
      </c>
      <c r="AO1146" t="str">
        <f>VLOOKUP(BD_PONDERACIONES[[#This Row],[Comuna]],Tabla3[#All],2,0)</f>
        <v>Florida</v>
      </c>
    </row>
    <row r="1147" spans="1:41" x14ac:dyDescent="0.35">
      <c r="A1147" t="s">
        <v>6315</v>
      </c>
      <c r="B1147" t="s">
        <v>6316</v>
      </c>
      <c r="C1147" t="s">
        <v>6317</v>
      </c>
      <c r="D1147" s="5">
        <v>44676</v>
      </c>
      <c r="E1147" s="5">
        <v>44646</v>
      </c>
      <c r="F1147" t="s">
        <v>753</v>
      </c>
      <c r="G1147" t="s">
        <v>6318</v>
      </c>
      <c r="H1147" t="s">
        <v>3783</v>
      </c>
      <c r="J1147" t="s">
        <v>756</v>
      </c>
      <c r="K1147" t="s">
        <v>756</v>
      </c>
      <c r="L1147" t="s">
        <v>757</v>
      </c>
      <c r="M1147" t="s">
        <v>757</v>
      </c>
      <c r="N1147" t="s">
        <v>756</v>
      </c>
      <c r="O1147" t="s">
        <v>756</v>
      </c>
      <c r="P1147" t="s">
        <v>765</v>
      </c>
      <c r="Q1147" t="s">
        <v>759</v>
      </c>
      <c r="R1147" t="s">
        <v>759</v>
      </c>
      <c r="S1147" t="s">
        <v>756</v>
      </c>
      <c r="T1147" t="s">
        <v>756</v>
      </c>
      <c r="U1147" t="s">
        <v>756</v>
      </c>
      <c r="V1147" t="s">
        <v>756</v>
      </c>
      <c r="W1147" t="s">
        <v>756</v>
      </c>
      <c r="X1147" t="s">
        <v>6319</v>
      </c>
      <c r="Y1147" t="str">
        <f t="shared" si="238"/>
        <v>marzo</v>
      </c>
      <c r="Z1147">
        <f>YEAR(BD_PONDERACIONES[[#This Row],[Fecha Ejecución del Ticket]])</f>
        <v>2022</v>
      </c>
      <c r="AA1147" t="str">
        <f t="shared" si="239"/>
        <v>abril</v>
      </c>
      <c r="AB1147">
        <f>YEAR(BD_PONDERACIONES[[#This Row],[Fecha de Inspección]])</f>
        <v>2022</v>
      </c>
      <c r="AC1147">
        <f t="shared" si="240"/>
        <v>0.5</v>
      </c>
      <c r="AD1147">
        <f t="shared" si="241"/>
        <v>0.5</v>
      </c>
      <c r="AE1147">
        <f t="shared" si="242"/>
        <v>0.5</v>
      </c>
      <c r="AF1147">
        <f t="shared" si="243"/>
        <v>0.5</v>
      </c>
      <c r="AG1147">
        <f t="shared" si="244"/>
        <v>0.5</v>
      </c>
      <c r="AH1147">
        <f t="shared" si="245"/>
        <v>0.5</v>
      </c>
      <c r="AI1147">
        <f t="shared" si="246"/>
        <v>0.25</v>
      </c>
      <c r="AJ1147">
        <f t="shared" si="247"/>
        <v>0.25</v>
      </c>
      <c r="AK1147">
        <f t="shared" si="248"/>
        <v>0.5</v>
      </c>
      <c r="AL1147">
        <f t="shared" si="249"/>
        <v>0.5</v>
      </c>
      <c r="AM1147">
        <f t="shared" si="250"/>
        <v>0.5</v>
      </c>
      <c r="AN1147" s="6">
        <f t="shared" si="251"/>
        <v>1</v>
      </c>
      <c r="AO1147" t="str">
        <f>VLOOKUP(BD_PONDERACIONES[[#This Row],[Comuna]],Tabla3[#All],2,0)</f>
        <v>Florida</v>
      </c>
    </row>
    <row r="1148" spans="1:41" x14ac:dyDescent="0.35">
      <c r="A1148" t="s">
        <v>6320</v>
      </c>
      <c r="B1148" t="s">
        <v>6321</v>
      </c>
      <c r="C1148" t="s">
        <v>6322</v>
      </c>
      <c r="D1148" s="5">
        <v>44676</v>
      </c>
      <c r="E1148" s="5">
        <v>44643</v>
      </c>
      <c r="F1148" t="s">
        <v>753</v>
      </c>
      <c r="G1148" t="s">
        <v>6323</v>
      </c>
      <c r="H1148" t="s">
        <v>3783</v>
      </c>
      <c r="J1148" t="s">
        <v>756</v>
      </c>
      <c r="K1148" t="s">
        <v>756</v>
      </c>
      <c r="L1148" t="s">
        <v>757</v>
      </c>
      <c r="M1148" t="s">
        <v>757</v>
      </c>
      <c r="N1148" t="s">
        <v>756</v>
      </c>
      <c r="O1148" t="s">
        <v>756</v>
      </c>
      <c r="P1148" t="s">
        <v>758</v>
      </c>
      <c r="Q1148" t="s">
        <v>759</v>
      </c>
      <c r="R1148" t="s">
        <v>759</v>
      </c>
      <c r="S1148" t="s">
        <v>757</v>
      </c>
      <c r="T1148" t="s">
        <v>757</v>
      </c>
      <c r="U1148" t="s">
        <v>757</v>
      </c>
      <c r="V1148" t="s">
        <v>756</v>
      </c>
      <c r="W1148" t="s">
        <v>756</v>
      </c>
      <c r="X1148" t="s">
        <v>6324</v>
      </c>
      <c r="Y1148" t="str">
        <f t="shared" si="238"/>
        <v>marzo</v>
      </c>
      <c r="Z1148">
        <f>YEAR(BD_PONDERACIONES[[#This Row],[Fecha Ejecución del Ticket]])</f>
        <v>2022</v>
      </c>
      <c r="AA1148" t="str">
        <f t="shared" si="239"/>
        <v>abril</v>
      </c>
      <c r="AB1148">
        <f>YEAR(BD_PONDERACIONES[[#This Row],[Fecha de Inspección]])</f>
        <v>2022</v>
      </c>
      <c r="AC1148">
        <f t="shared" si="240"/>
        <v>0.5</v>
      </c>
      <c r="AD1148">
        <f t="shared" si="241"/>
        <v>0.5</v>
      </c>
      <c r="AE1148">
        <f t="shared" si="242"/>
        <v>0.5</v>
      </c>
      <c r="AF1148">
        <f t="shared" si="243"/>
        <v>0.5</v>
      </c>
      <c r="AG1148">
        <f t="shared" si="244"/>
        <v>0.5</v>
      </c>
      <c r="AH1148">
        <f t="shared" si="245"/>
        <v>0.5</v>
      </c>
      <c r="AI1148">
        <f t="shared" si="246"/>
        <v>0.25</v>
      </c>
      <c r="AJ1148">
        <f t="shared" si="247"/>
        <v>0.25</v>
      </c>
      <c r="AK1148">
        <f t="shared" si="248"/>
        <v>0.5</v>
      </c>
      <c r="AL1148">
        <f t="shared" si="249"/>
        <v>0.5</v>
      </c>
      <c r="AM1148">
        <f t="shared" si="250"/>
        <v>0.5</v>
      </c>
      <c r="AN1148" s="6">
        <f t="shared" si="251"/>
        <v>1</v>
      </c>
      <c r="AO1148" t="str">
        <f>VLOOKUP(BD_PONDERACIONES[[#This Row],[Comuna]],Tabla3[#All],2,0)</f>
        <v>Florida</v>
      </c>
    </row>
    <row r="1149" spans="1:41" x14ac:dyDescent="0.35">
      <c r="A1149" t="s">
        <v>6325</v>
      </c>
      <c r="B1149" t="s">
        <v>6326</v>
      </c>
      <c r="C1149" t="s">
        <v>6327</v>
      </c>
      <c r="D1149" s="5">
        <v>44676</v>
      </c>
      <c r="E1149" s="5">
        <v>44643</v>
      </c>
      <c r="F1149" t="s">
        <v>753</v>
      </c>
      <c r="G1149" t="s">
        <v>6328</v>
      </c>
      <c r="H1149" t="s">
        <v>3783</v>
      </c>
      <c r="J1149" t="s">
        <v>756</v>
      </c>
      <c r="K1149" t="s">
        <v>756</v>
      </c>
      <c r="L1149" t="s">
        <v>757</v>
      </c>
      <c r="M1149" t="s">
        <v>757</v>
      </c>
      <c r="N1149" t="s">
        <v>756</v>
      </c>
      <c r="O1149" t="s">
        <v>756</v>
      </c>
      <c r="P1149" t="s">
        <v>758</v>
      </c>
      <c r="Q1149" t="s">
        <v>759</v>
      </c>
      <c r="R1149" t="s">
        <v>759</v>
      </c>
      <c r="S1149" t="s">
        <v>757</v>
      </c>
      <c r="T1149" t="s">
        <v>757</v>
      </c>
      <c r="U1149" t="s">
        <v>757</v>
      </c>
      <c r="V1149" t="s">
        <v>756</v>
      </c>
      <c r="W1149" t="s">
        <v>756</v>
      </c>
      <c r="X1149" t="s">
        <v>6329</v>
      </c>
      <c r="Y1149" t="str">
        <f t="shared" si="238"/>
        <v>marzo</v>
      </c>
      <c r="Z1149">
        <f>YEAR(BD_PONDERACIONES[[#This Row],[Fecha Ejecución del Ticket]])</f>
        <v>2022</v>
      </c>
      <c r="AA1149" t="str">
        <f t="shared" si="239"/>
        <v>abril</v>
      </c>
      <c r="AB1149">
        <f>YEAR(BD_PONDERACIONES[[#This Row],[Fecha de Inspección]])</f>
        <v>2022</v>
      </c>
      <c r="AC1149">
        <f t="shared" si="240"/>
        <v>0.5</v>
      </c>
      <c r="AD1149">
        <f t="shared" si="241"/>
        <v>0.5</v>
      </c>
      <c r="AE1149">
        <f t="shared" si="242"/>
        <v>0.5</v>
      </c>
      <c r="AF1149">
        <f t="shared" si="243"/>
        <v>0.5</v>
      </c>
      <c r="AG1149">
        <f t="shared" si="244"/>
        <v>0.5</v>
      </c>
      <c r="AH1149">
        <f t="shared" si="245"/>
        <v>0.5</v>
      </c>
      <c r="AI1149">
        <f t="shared" si="246"/>
        <v>0.25</v>
      </c>
      <c r="AJ1149">
        <f t="shared" si="247"/>
        <v>0.25</v>
      </c>
      <c r="AK1149">
        <f t="shared" si="248"/>
        <v>0.5</v>
      </c>
      <c r="AL1149">
        <f t="shared" si="249"/>
        <v>0.5</v>
      </c>
      <c r="AM1149">
        <f t="shared" si="250"/>
        <v>0.5</v>
      </c>
      <c r="AN1149" s="6">
        <f t="shared" si="251"/>
        <v>1</v>
      </c>
      <c r="AO1149" t="str">
        <f>VLOOKUP(BD_PONDERACIONES[[#This Row],[Comuna]],Tabla3[#All],2,0)</f>
        <v>Florida</v>
      </c>
    </row>
    <row r="1150" spans="1:41" x14ac:dyDescent="0.35">
      <c r="A1150" t="s">
        <v>6330</v>
      </c>
      <c r="B1150" t="s">
        <v>6331</v>
      </c>
      <c r="C1150" t="s">
        <v>6332</v>
      </c>
      <c r="D1150" s="5">
        <v>44676</v>
      </c>
      <c r="E1150" s="5">
        <v>44643</v>
      </c>
      <c r="F1150" t="s">
        <v>753</v>
      </c>
      <c r="G1150" t="s">
        <v>6333</v>
      </c>
      <c r="H1150" t="s">
        <v>3783</v>
      </c>
      <c r="J1150" t="s">
        <v>756</v>
      </c>
      <c r="K1150" t="s">
        <v>756</v>
      </c>
      <c r="L1150" t="s">
        <v>757</v>
      </c>
      <c r="M1150" t="s">
        <v>757</v>
      </c>
      <c r="N1150" t="s">
        <v>756</v>
      </c>
      <c r="O1150" t="s">
        <v>756</v>
      </c>
      <c r="P1150" t="s">
        <v>765</v>
      </c>
      <c r="Q1150" t="s">
        <v>759</v>
      </c>
      <c r="R1150" t="s">
        <v>759</v>
      </c>
      <c r="S1150" t="s">
        <v>756</v>
      </c>
      <c r="T1150" t="s">
        <v>756</v>
      </c>
      <c r="U1150" t="s">
        <v>756</v>
      </c>
      <c r="V1150" t="s">
        <v>756</v>
      </c>
      <c r="W1150" t="s">
        <v>773</v>
      </c>
      <c r="X1150" t="s">
        <v>6334</v>
      </c>
      <c r="Y1150" t="str">
        <f t="shared" si="238"/>
        <v>marzo</v>
      </c>
      <c r="Z1150">
        <f>YEAR(BD_PONDERACIONES[[#This Row],[Fecha Ejecución del Ticket]])</f>
        <v>2022</v>
      </c>
      <c r="AA1150" t="str">
        <f t="shared" si="239"/>
        <v>abril</v>
      </c>
      <c r="AB1150">
        <f>YEAR(BD_PONDERACIONES[[#This Row],[Fecha de Inspección]])</f>
        <v>2022</v>
      </c>
      <c r="AC1150">
        <f t="shared" si="240"/>
        <v>0.5</v>
      </c>
      <c r="AD1150">
        <f t="shared" si="241"/>
        <v>0.5</v>
      </c>
      <c r="AE1150">
        <f t="shared" si="242"/>
        <v>0.5</v>
      </c>
      <c r="AF1150">
        <f t="shared" si="243"/>
        <v>0.5</v>
      </c>
      <c r="AG1150">
        <f t="shared" si="244"/>
        <v>0.5</v>
      </c>
      <c r="AH1150">
        <f t="shared" si="245"/>
        <v>0.5</v>
      </c>
      <c r="AI1150">
        <f t="shared" si="246"/>
        <v>0.25</v>
      </c>
      <c r="AJ1150">
        <f t="shared" si="247"/>
        <v>0.25</v>
      </c>
      <c r="AK1150">
        <f t="shared" si="248"/>
        <v>0.5</v>
      </c>
      <c r="AL1150">
        <f t="shared" si="249"/>
        <v>0.5</v>
      </c>
      <c r="AM1150">
        <f t="shared" si="250"/>
        <v>0</v>
      </c>
      <c r="AN1150" s="6">
        <f t="shared" si="251"/>
        <v>0.9</v>
      </c>
      <c r="AO1150" t="str">
        <f>VLOOKUP(BD_PONDERACIONES[[#This Row],[Comuna]],Tabla3[#All],2,0)</f>
        <v>Florida</v>
      </c>
    </row>
    <row r="1151" spans="1:41" x14ac:dyDescent="0.35">
      <c r="A1151" t="s">
        <v>5875</v>
      </c>
      <c r="B1151" t="s">
        <v>5876</v>
      </c>
      <c r="C1151" t="s">
        <v>5877</v>
      </c>
      <c r="D1151" s="5">
        <v>44676</v>
      </c>
      <c r="E1151" s="5">
        <v>44642</v>
      </c>
      <c r="F1151" t="s">
        <v>753</v>
      </c>
      <c r="G1151" t="s">
        <v>5878</v>
      </c>
      <c r="H1151" t="s">
        <v>3783</v>
      </c>
      <c r="J1151" t="s">
        <v>756</v>
      </c>
      <c r="K1151" t="s">
        <v>756</v>
      </c>
      <c r="L1151" t="s">
        <v>756</v>
      </c>
      <c r="M1151" t="s">
        <v>756</v>
      </c>
      <c r="N1151" t="s">
        <v>756</v>
      </c>
      <c r="O1151" t="s">
        <v>756</v>
      </c>
      <c r="P1151" t="s">
        <v>758</v>
      </c>
      <c r="Q1151" t="s">
        <v>759</v>
      </c>
      <c r="R1151" t="s">
        <v>759</v>
      </c>
      <c r="S1151" t="s">
        <v>757</v>
      </c>
      <c r="T1151" t="s">
        <v>757</v>
      </c>
      <c r="U1151" t="s">
        <v>757</v>
      </c>
      <c r="V1151" t="s">
        <v>756</v>
      </c>
      <c r="W1151" t="s">
        <v>756</v>
      </c>
      <c r="X1151" t="s">
        <v>5879</v>
      </c>
      <c r="Y1151" t="str">
        <f t="shared" si="238"/>
        <v>marzo</v>
      </c>
      <c r="Z1151">
        <f>YEAR(BD_PONDERACIONES[[#This Row],[Fecha Ejecución del Ticket]])</f>
        <v>2022</v>
      </c>
      <c r="AA1151" t="str">
        <f t="shared" si="239"/>
        <v>abril</v>
      </c>
      <c r="AB1151">
        <f>YEAR(BD_PONDERACIONES[[#This Row],[Fecha de Inspección]])</f>
        <v>2022</v>
      </c>
      <c r="AC1151">
        <f t="shared" si="240"/>
        <v>0.5</v>
      </c>
      <c r="AD1151">
        <f t="shared" si="241"/>
        <v>0.5</v>
      </c>
      <c r="AE1151">
        <f t="shared" si="242"/>
        <v>0.5</v>
      </c>
      <c r="AF1151">
        <f t="shared" si="243"/>
        <v>0.5</v>
      </c>
      <c r="AG1151">
        <f t="shared" si="244"/>
        <v>0.5</v>
      </c>
      <c r="AH1151">
        <f t="shared" si="245"/>
        <v>0.5</v>
      </c>
      <c r="AI1151">
        <f t="shared" si="246"/>
        <v>0.25</v>
      </c>
      <c r="AJ1151">
        <f t="shared" si="247"/>
        <v>0.25</v>
      </c>
      <c r="AK1151">
        <f t="shared" si="248"/>
        <v>0.5</v>
      </c>
      <c r="AL1151">
        <f t="shared" si="249"/>
        <v>0.5</v>
      </c>
      <c r="AM1151">
        <f t="shared" si="250"/>
        <v>0.5</v>
      </c>
      <c r="AN1151" s="6">
        <f t="shared" si="251"/>
        <v>1</v>
      </c>
      <c r="AO1151" t="str">
        <f>VLOOKUP(BD_PONDERACIONES[[#This Row],[Comuna]],Tabla3[#All],2,0)</f>
        <v>Florida</v>
      </c>
    </row>
    <row r="1152" spans="1:41" x14ac:dyDescent="0.35">
      <c r="A1152" t="s">
        <v>6183</v>
      </c>
      <c r="B1152" t="s">
        <v>6184</v>
      </c>
      <c r="C1152" t="s">
        <v>6185</v>
      </c>
      <c r="D1152" s="5">
        <v>44677</v>
      </c>
      <c r="E1152" s="5">
        <v>44643</v>
      </c>
      <c r="F1152" t="s">
        <v>763</v>
      </c>
      <c r="G1152" t="s">
        <v>6186</v>
      </c>
      <c r="H1152" t="s">
        <v>3783</v>
      </c>
      <c r="J1152" t="s">
        <v>756</v>
      </c>
      <c r="K1152" t="s">
        <v>756</v>
      </c>
      <c r="L1152" t="s">
        <v>757</v>
      </c>
      <c r="M1152" t="s">
        <v>757</v>
      </c>
      <c r="N1152" t="s">
        <v>756</v>
      </c>
      <c r="O1152" t="s">
        <v>756</v>
      </c>
      <c r="P1152" t="s">
        <v>758</v>
      </c>
      <c r="Q1152" t="s">
        <v>759</v>
      </c>
      <c r="R1152" t="s">
        <v>759</v>
      </c>
      <c r="S1152" t="s">
        <v>757</v>
      </c>
      <c r="T1152" t="s">
        <v>757</v>
      </c>
      <c r="U1152" t="s">
        <v>757</v>
      </c>
      <c r="V1152" t="s">
        <v>756</v>
      </c>
      <c r="W1152" t="s">
        <v>756</v>
      </c>
      <c r="X1152" t="s">
        <v>804</v>
      </c>
      <c r="Y1152" t="str">
        <f t="shared" si="238"/>
        <v>marzo</v>
      </c>
      <c r="Z1152">
        <f>YEAR(BD_PONDERACIONES[[#This Row],[Fecha Ejecución del Ticket]])</f>
        <v>2022</v>
      </c>
      <c r="AA1152" t="str">
        <f t="shared" si="239"/>
        <v>abril</v>
      </c>
      <c r="AB1152">
        <f>YEAR(BD_PONDERACIONES[[#This Row],[Fecha de Inspección]])</f>
        <v>2022</v>
      </c>
      <c r="AC1152">
        <f t="shared" si="240"/>
        <v>0.5</v>
      </c>
      <c r="AD1152">
        <f t="shared" si="241"/>
        <v>0.5</v>
      </c>
      <c r="AE1152">
        <f t="shared" si="242"/>
        <v>0.5</v>
      </c>
      <c r="AF1152">
        <f t="shared" si="243"/>
        <v>0.5</v>
      </c>
      <c r="AG1152">
        <f t="shared" si="244"/>
        <v>0.5</v>
      </c>
      <c r="AH1152">
        <f t="shared" si="245"/>
        <v>0.5</v>
      </c>
      <c r="AI1152">
        <f t="shared" si="246"/>
        <v>0.25</v>
      </c>
      <c r="AJ1152">
        <f t="shared" si="247"/>
        <v>0.25</v>
      </c>
      <c r="AK1152">
        <f t="shared" si="248"/>
        <v>0.5</v>
      </c>
      <c r="AL1152">
        <f t="shared" si="249"/>
        <v>0.5</v>
      </c>
      <c r="AM1152">
        <f t="shared" si="250"/>
        <v>0.5</v>
      </c>
      <c r="AN1152" s="6">
        <f t="shared" si="251"/>
        <v>1</v>
      </c>
      <c r="AO1152" t="str">
        <f>VLOOKUP(BD_PONDERACIONES[[#This Row],[Comuna]],Tabla3[#All],2,0)</f>
        <v>Florida</v>
      </c>
    </row>
    <row r="1153" spans="1:41" x14ac:dyDescent="0.35">
      <c r="A1153" t="s">
        <v>6187</v>
      </c>
      <c r="B1153" t="s">
        <v>6188</v>
      </c>
      <c r="C1153" t="s">
        <v>6189</v>
      </c>
      <c r="D1153" s="5">
        <v>44677</v>
      </c>
      <c r="E1153" s="5">
        <v>44644</v>
      </c>
      <c r="F1153" t="s">
        <v>763</v>
      </c>
      <c r="G1153" t="s">
        <v>6190</v>
      </c>
      <c r="H1153" t="s">
        <v>3783</v>
      </c>
      <c r="J1153" t="s">
        <v>756</v>
      </c>
      <c r="K1153" t="s">
        <v>756</v>
      </c>
      <c r="L1153" t="s">
        <v>757</v>
      </c>
      <c r="M1153" t="s">
        <v>757</v>
      </c>
      <c r="N1153" t="s">
        <v>756</v>
      </c>
      <c r="O1153" t="s">
        <v>756</v>
      </c>
      <c r="P1153" t="s">
        <v>758</v>
      </c>
      <c r="Q1153" t="s">
        <v>759</v>
      </c>
      <c r="R1153" t="s">
        <v>759</v>
      </c>
      <c r="S1153" t="s">
        <v>757</v>
      </c>
      <c r="T1153" t="s">
        <v>757</v>
      </c>
      <c r="U1153" t="s">
        <v>757</v>
      </c>
      <c r="V1153" t="s">
        <v>773</v>
      </c>
      <c r="W1153" t="s">
        <v>768</v>
      </c>
      <c r="X1153" t="s">
        <v>4617</v>
      </c>
      <c r="Y1153" t="str">
        <f t="shared" si="238"/>
        <v>marzo</v>
      </c>
      <c r="Z1153">
        <f>YEAR(BD_PONDERACIONES[[#This Row],[Fecha Ejecución del Ticket]])</f>
        <v>2022</v>
      </c>
      <c r="AA1153" t="str">
        <f t="shared" si="239"/>
        <v>abril</v>
      </c>
      <c r="AB1153">
        <f>YEAR(BD_PONDERACIONES[[#This Row],[Fecha de Inspección]])</f>
        <v>2022</v>
      </c>
      <c r="AC1153">
        <f t="shared" si="240"/>
        <v>0.5</v>
      </c>
      <c r="AD1153">
        <f t="shared" si="241"/>
        <v>0.5</v>
      </c>
      <c r="AE1153">
        <f t="shared" si="242"/>
        <v>0.5</v>
      </c>
      <c r="AF1153">
        <f t="shared" si="243"/>
        <v>0.5</v>
      </c>
      <c r="AG1153">
        <f t="shared" si="244"/>
        <v>0.5</v>
      </c>
      <c r="AH1153">
        <f t="shared" si="245"/>
        <v>0.5</v>
      </c>
      <c r="AI1153">
        <f t="shared" si="246"/>
        <v>0.25</v>
      </c>
      <c r="AJ1153">
        <f t="shared" si="247"/>
        <v>0.25</v>
      </c>
      <c r="AK1153">
        <f t="shared" si="248"/>
        <v>0.5</v>
      </c>
      <c r="AL1153">
        <f t="shared" si="249"/>
        <v>0</v>
      </c>
      <c r="AM1153">
        <f t="shared" si="250"/>
        <v>0.17499999999999999</v>
      </c>
      <c r="AN1153" s="6">
        <f t="shared" si="251"/>
        <v>0.83500000000000008</v>
      </c>
      <c r="AO1153" t="str">
        <f>VLOOKUP(BD_PONDERACIONES[[#This Row],[Comuna]],Tabla3[#All],2,0)</f>
        <v>Florida</v>
      </c>
    </row>
    <row r="1154" spans="1:41" x14ac:dyDescent="0.35">
      <c r="A1154" t="s">
        <v>6191</v>
      </c>
      <c r="B1154" t="s">
        <v>6192</v>
      </c>
      <c r="C1154" t="s">
        <v>6193</v>
      </c>
      <c r="D1154" s="5">
        <v>44677</v>
      </c>
      <c r="E1154" s="5">
        <v>44639</v>
      </c>
      <c r="F1154" t="s">
        <v>753</v>
      </c>
      <c r="G1154" t="s">
        <v>6194</v>
      </c>
      <c r="H1154" t="s">
        <v>3783</v>
      </c>
      <c r="J1154" t="s">
        <v>756</v>
      </c>
      <c r="K1154" t="s">
        <v>756</v>
      </c>
      <c r="L1154" t="s">
        <v>757</v>
      </c>
      <c r="M1154" t="s">
        <v>757</v>
      </c>
      <c r="N1154" t="s">
        <v>756</v>
      </c>
      <c r="O1154" t="s">
        <v>756</v>
      </c>
      <c r="P1154" t="s">
        <v>765</v>
      </c>
      <c r="Q1154" t="s">
        <v>759</v>
      </c>
      <c r="R1154" t="s">
        <v>759</v>
      </c>
      <c r="S1154" t="s">
        <v>756</v>
      </c>
      <c r="T1154" t="s">
        <v>756</v>
      </c>
      <c r="U1154" t="s">
        <v>756</v>
      </c>
      <c r="V1154" t="s">
        <v>756</v>
      </c>
      <c r="W1154" t="s">
        <v>756</v>
      </c>
      <c r="X1154" t="s">
        <v>6195</v>
      </c>
      <c r="Y1154" t="str">
        <f t="shared" ref="Y1154:Y1217" si="252">TEXT(E1154,"MMMM")</f>
        <v>marzo</v>
      </c>
      <c r="Z1154">
        <f>YEAR(BD_PONDERACIONES[[#This Row],[Fecha Ejecución del Ticket]])</f>
        <v>2022</v>
      </c>
      <c r="AA1154" t="str">
        <f t="shared" ref="AA1154:AA1217" si="253">TEXT(D1154,"MMMM")</f>
        <v>abril</v>
      </c>
      <c r="AB1154">
        <f>YEAR(BD_PONDERACIONES[[#This Row],[Fecha de Inspección]])</f>
        <v>2022</v>
      </c>
      <c r="AC1154">
        <f t="shared" ref="AC1154:AC1217" si="254">IF(OR(J1154="Cumple",J1154="No Aplica"),0.5,0)</f>
        <v>0.5</v>
      </c>
      <c r="AD1154">
        <f t="shared" ref="AD1154:AD1217" si="255">IF(OR(K1154="CUMPLE",K1154="No Aplica"),0.5,0)</f>
        <v>0.5</v>
      </c>
      <c r="AE1154">
        <f t="shared" ref="AE1154:AE1217" si="256">IF(OR(L1154="CUMPLE",L1154="No Aplica"),0.5,0)</f>
        <v>0.5</v>
      </c>
      <c r="AF1154">
        <f t="shared" ref="AF1154:AF1217" si="257">IF(OR(M1154="CUMPLE",M1154="No Aplica"),0.5,0)</f>
        <v>0.5</v>
      </c>
      <c r="AG1154">
        <f t="shared" ref="AG1154:AG1217" si="258">IF(OR(N1154="CUMPLE",N1154="No Aplica"),0.5,IF(N1154="Cumple Mayormente",0.325,IF(N1154="Cumple Parcialmente",0.175,0)))</f>
        <v>0.5</v>
      </c>
      <c r="AH1154">
        <f t="shared" ref="AH1154:AH1217" si="259">IF(OR(O1154="CUMPLE",O1154="No Aplica"),0.5,IF(O1154="Cumple Mayormente",0.325,IF(O1154="Cumple Parcialmente",0.175,0)))</f>
        <v>0.5</v>
      </c>
      <c r="AI1154">
        <f t="shared" ref="AI1154:AI1217" si="260">IF(OR(S1154="CUMPLE",S1154="No Aplica"),0.25,IF(S1154="Cumple Mayormente",0.1625,IF(S1154="Cumple Parcialmente",0.0875,0)))</f>
        <v>0.25</v>
      </c>
      <c r="AJ1154">
        <f t="shared" ref="AJ1154:AJ1217" si="261">IF(OR(T1154="CUMPLE",T1154="No Aplica"),0.25,IF(T1154="Cumple Mayormente",0.1625,IF(T1154="Cumple Parcialmente",0.0875,0)))</f>
        <v>0.25</v>
      </c>
      <c r="AK1154">
        <f t="shared" ref="AK1154:AK1217" si="262">IF(OR(U1154="CUMPLE",U1154="No Aplica"),0.5,IF(U1154="Cumple Mayormente",0.325,IF(U1154="Cumple Parcialmente",0.175,0)))</f>
        <v>0.5</v>
      </c>
      <c r="AL1154">
        <f t="shared" ref="AL1154:AL1217" si="263">IF(OR(V1154="CUMPLE",V1154="No Aplica"),0.5,IF(V1154="Cumple Mayormente",0.325,IF(V1154="Cumple Parcialmente",0.175,0)))</f>
        <v>0.5</v>
      </c>
      <c r="AM1154">
        <f t="shared" ref="AM1154:AM1217" si="264">IF(OR(W1154="CUMPLE",W1154="No Aplica"),0.5,IF(W1154="Cumple Mayormente",0.325,IF(W1154="Cumple Parcialmente",0.175,0)))</f>
        <v>0.5</v>
      </c>
      <c r="AN1154" s="6">
        <f t="shared" ref="AN1154:AN1217" si="265">((AC1154+AD1154)*0.2)+((AE1154+AF1154)*0.3)+((AG1154+AH1154)*0.15)+((AI1154+AJ1154+AK1154)*0.15)+((AL1154+AM1154)*0.2)</f>
        <v>1</v>
      </c>
      <c r="AO1154" t="str">
        <f>VLOOKUP(BD_PONDERACIONES[[#This Row],[Comuna]],Tabla3[#All],2,0)</f>
        <v>Florida</v>
      </c>
    </row>
    <row r="1155" spans="1:41" x14ac:dyDescent="0.35">
      <c r="A1155" t="s">
        <v>6196</v>
      </c>
      <c r="B1155" t="s">
        <v>6197</v>
      </c>
      <c r="C1155" t="s">
        <v>6198</v>
      </c>
      <c r="D1155" s="5">
        <v>44677</v>
      </c>
      <c r="E1155" s="5">
        <v>44637</v>
      </c>
      <c r="F1155" t="s">
        <v>753</v>
      </c>
      <c r="G1155" t="s">
        <v>6199</v>
      </c>
      <c r="H1155" t="s">
        <v>3783</v>
      </c>
      <c r="J1155" t="s">
        <v>756</v>
      </c>
      <c r="K1155" t="s">
        <v>756</v>
      </c>
      <c r="L1155" t="s">
        <v>757</v>
      </c>
      <c r="M1155" t="s">
        <v>757</v>
      </c>
      <c r="N1155" t="s">
        <v>756</v>
      </c>
      <c r="O1155" t="s">
        <v>756</v>
      </c>
      <c r="P1155" t="s">
        <v>758</v>
      </c>
      <c r="Q1155" t="s">
        <v>759</v>
      </c>
      <c r="R1155" t="s">
        <v>759</v>
      </c>
      <c r="S1155" t="s">
        <v>757</v>
      </c>
      <c r="T1155" t="s">
        <v>757</v>
      </c>
      <c r="U1155" t="s">
        <v>757</v>
      </c>
      <c r="V1155" t="s">
        <v>756</v>
      </c>
      <c r="W1155" t="s">
        <v>756</v>
      </c>
      <c r="X1155" t="s">
        <v>885</v>
      </c>
      <c r="Y1155" t="str">
        <f t="shared" si="252"/>
        <v>marzo</v>
      </c>
      <c r="Z1155">
        <f>YEAR(BD_PONDERACIONES[[#This Row],[Fecha Ejecución del Ticket]])</f>
        <v>2022</v>
      </c>
      <c r="AA1155" t="str">
        <f t="shared" si="253"/>
        <v>abril</v>
      </c>
      <c r="AB1155">
        <f>YEAR(BD_PONDERACIONES[[#This Row],[Fecha de Inspección]])</f>
        <v>2022</v>
      </c>
      <c r="AC1155">
        <f t="shared" si="254"/>
        <v>0.5</v>
      </c>
      <c r="AD1155">
        <f t="shared" si="255"/>
        <v>0.5</v>
      </c>
      <c r="AE1155">
        <f t="shared" si="256"/>
        <v>0.5</v>
      </c>
      <c r="AF1155">
        <f t="shared" si="257"/>
        <v>0.5</v>
      </c>
      <c r="AG1155">
        <f t="shared" si="258"/>
        <v>0.5</v>
      </c>
      <c r="AH1155">
        <f t="shared" si="259"/>
        <v>0.5</v>
      </c>
      <c r="AI1155">
        <f t="shared" si="260"/>
        <v>0.25</v>
      </c>
      <c r="AJ1155">
        <f t="shared" si="261"/>
        <v>0.25</v>
      </c>
      <c r="AK1155">
        <f t="shared" si="262"/>
        <v>0.5</v>
      </c>
      <c r="AL1155">
        <f t="shared" si="263"/>
        <v>0.5</v>
      </c>
      <c r="AM1155">
        <f t="shared" si="264"/>
        <v>0.5</v>
      </c>
      <c r="AN1155" s="6">
        <f t="shared" si="265"/>
        <v>1</v>
      </c>
      <c r="AO1155" t="str">
        <f>VLOOKUP(BD_PONDERACIONES[[#This Row],[Comuna]],Tabla3[#All],2,0)</f>
        <v>Florida</v>
      </c>
    </row>
    <row r="1156" spans="1:41" x14ac:dyDescent="0.35">
      <c r="A1156" t="s">
        <v>6200</v>
      </c>
      <c r="B1156" t="s">
        <v>6201</v>
      </c>
      <c r="C1156" t="s">
        <v>6202</v>
      </c>
      <c r="D1156" s="5">
        <v>44677</v>
      </c>
      <c r="E1156" s="5">
        <v>44648</v>
      </c>
      <c r="F1156" t="s">
        <v>763</v>
      </c>
      <c r="G1156" t="s">
        <v>6203</v>
      </c>
      <c r="H1156" t="s">
        <v>3783</v>
      </c>
      <c r="J1156" t="s">
        <v>756</v>
      </c>
      <c r="K1156" t="s">
        <v>756</v>
      </c>
      <c r="L1156" t="s">
        <v>757</v>
      </c>
      <c r="M1156" t="s">
        <v>757</v>
      </c>
      <c r="N1156" t="s">
        <v>756</v>
      </c>
      <c r="O1156" t="s">
        <v>756</v>
      </c>
      <c r="P1156" t="s">
        <v>758</v>
      </c>
      <c r="Q1156" t="s">
        <v>759</v>
      </c>
      <c r="R1156" t="s">
        <v>759</v>
      </c>
      <c r="S1156" t="s">
        <v>757</v>
      </c>
      <c r="T1156" t="s">
        <v>757</v>
      </c>
      <c r="U1156" t="s">
        <v>757</v>
      </c>
      <c r="V1156" t="s">
        <v>756</v>
      </c>
      <c r="W1156" t="s">
        <v>773</v>
      </c>
      <c r="X1156" t="s">
        <v>6204</v>
      </c>
      <c r="Y1156" t="str">
        <f t="shared" si="252"/>
        <v>marzo</v>
      </c>
      <c r="Z1156">
        <f>YEAR(BD_PONDERACIONES[[#This Row],[Fecha Ejecución del Ticket]])</f>
        <v>2022</v>
      </c>
      <c r="AA1156" t="str">
        <f t="shared" si="253"/>
        <v>abril</v>
      </c>
      <c r="AB1156">
        <f>YEAR(BD_PONDERACIONES[[#This Row],[Fecha de Inspección]])</f>
        <v>2022</v>
      </c>
      <c r="AC1156">
        <f t="shared" si="254"/>
        <v>0.5</v>
      </c>
      <c r="AD1156">
        <f t="shared" si="255"/>
        <v>0.5</v>
      </c>
      <c r="AE1156">
        <f t="shared" si="256"/>
        <v>0.5</v>
      </c>
      <c r="AF1156">
        <f t="shared" si="257"/>
        <v>0.5</v>
      </c>
      <c r="AG1156">
        <f t="shared" si="258"/>
        <v>0.5</v>
      </c>
      <c r="AH1156">
        <f t="shared" si="259"/>
        <v>0.5</v>
      </c>
      <c r="AI1156">
        <f t="shared" si="260"/>
        <v>0.25</v>
      </c>
      <c r="AJ1156">
        <f t="shared" si="261"/>
        <v>0.25</v>
      </c>
      <c r="AK1156">
        <f t="shared" si="262"/>
        <v>0.5</v>
      </c>
      <c r="AL1156">
        <f t="shared" si="263"/>
        <v>0.5</v>
      </c>
      <c r="AM1156">
        <f t="shared" si="264"/>
        <v>0</v>
      </c>
      <c r="AN1156" s="6">
        <f t="shared" si="265"/>
        <v>0.9</v>
      </c>
      <c r="AO1156" t="str">
        <f>VLOOKUP(BD_PONDERACIONES[[#This Row],[Comuna]],Tabla3[#All],2,0)</f>
        <v>Florida</v>
      </c>
    </row>
    <row r="1157" spans="1:41" x14ac:dyDescent="0.35">
      <c r="A1157" t="s">
        <v>6205</v>
      </c>
      <c r="B1157" t="s">
        <v>6206</v>
      </c>
      <c r="C1157" t="s">
        <v>6207</v>
      </c>
      <c r="D1157" s="5">
        <v>44677</v>
      </c>
      <c r="E1157" s="5">
        <v>44647</v>
      </c>
      <c r="F1157" t="s">
        <v>763</v>
      </c>
      <c r="G1157" t="s">
        <v>6208</v>
      </c>
      <c r="H1157" t="s">
        <v>3783</v>
      </c>
      <c r="J1157" t="s">
        <v>756</v>
      </c>
      <c r="K1157" t="s">
        <v>756</v>
      </c>
      <c r="L1157" t="s">
        <v>757</v>
      </c>
      <c r="M1157" t="s">
        <v>757</v>
      </c>
      <c r="N1157" t="s">
        <v>756</v>
      </c>
      <c r="O1157" t="s">
        <v>756</v>
      </c>
      <c r="P1157" t="s">
        <v>758</v>
      </c>
      <c r="Q1157" t="s">
        <v>759</v>
      </c>
      <c r="R1157" t="s">
        <v>759</v>
      </c>
      <c r="S1157" t="s">
        <v>757</v>
      </c>
      <c r="T1157" t="s">
        <v>757</v>
      </c>
      <c r="U1157" t="s">
        <v>757</v>
      </c>
      <c r="V1157" t="s">
        <v>756</v>
      </c>
      <c r="W1157" t="s">
        <v>756</v>
      </c>
      <c r="X1157" t="s">
        <v>4524</v>
      </c>
      <c r="Y1157" t="str">
        <f t="shared" si="252"/>
        <v>marzo</v>
      </c>
      <c r="Z1157">
        <f>YEAR(BD_PONDERACIONES[[#This Row],[Fecha Ejecución del Ticket]])</f>
        <v>2022</v>
      </c>
      <c r="AA1157" t="str">
        <f t="shared" si="253"/>
        <v>abril</v>
      </c>
      <c r="AB1157">
        <f>YEAR(BD_PONDERACIONES[[#This Row],[Fecha de Inspección]])</f>
        <v>2022</v>
      </c>
      <c r="AC1157">
        <f t="shared" si="254"/>
        <v>0.5</v>
      </c>
      <c r="AD1157">
        <f t="shared" si="255"/>
        <v>0.5</v>
      </c>
      <c r="AE1157">
        <f t="shared" si="256"/>
        <v>0.5</v>
      </c>
      <c r="AF1157">
        <f t="shared" si="257"/>
        <v>0.5</v>
      </c>
      <c r="AG1157">
        <f t="shared" si="258"/>
        <v>0.5</v>
      </c>
      <c r="AH1157">
        <f t="shared" si="259"/>
        <v>0.5</v>
      </c>
      <c r="AI1157">
        <f t="shared" si="260"/>
        <v>0.25</v>
      </c>
      <c r="AJ1157">
        <f t="shared" si="261"/>
        <v>0.25</v>
      </c>
      <c r="AK1157">
        <f t="shared" si="262"/>
        <v>0.5</v>
      </c>
      <c r="AL1157">
        <f t="shared" si="263"/>
        <v>0.5</v>
      </c>
      <c r="AM1157">
        <f t="shared" si="264"/>
        <v>0.5</v>
      </c>
      <c r="AN1157" s="6">
        <f t="shared" si="265"/>
        <v>1</v>
      </c>
      <c r="AO1157" t="str">
        <f>VLOOKUP(BD_PONDERACIONES[[#This Row],[Comuna]],Tabla3[#All],2,0)</f>
        <v>Florida</v>
      </c>
    </row>
    <row r="1158" spans="1:41" x14ac:dyDescent="0.35">
      <c r="A1158" t="s">
        <v>6209</v>
      </c>
      <c r="B1158" t="s">
        <v>6210</v>
      </c>
      <c r="C1158" t="s">
        <v>6211</v>
      </c>
      <c r="D1158" s="5">
        <v>44677</v>
      </c>
      <c r="E1158" s="5">
        <v>44630</v>
      </c>
      <c r="F1158" t="s">
        <v>753</v>
      </c>
      <c r="G1158" t="s">
        <v>6212</v>
      </c>
      <c r="H1158" t="s">
        <v>3783</v>
      </c>
      <c r="J1158" t="s">
        <v>756</v>
      </c>
      <c r="K1158" t="s">
        <v>756</v>
      </c>
      <c r="L1158" t="s">
        <v>757</v>
      </c>
      <c r="M1158" t="s">
        <v>757</v>
      </c>
      <c r="N1158" t="s">
        <v>756</v>
      </c>
      <c r="O1158" t="s">
        <v>756</v>
      </c>
      <c r="P1158" t="s">
        <v>758</v>
      </c>
      <c r="Q1158" t="s">
        <v>759</v>
      </c>
      <c r="R1158" t="s">
        <v>759</v>
      </c>
      <c r="S1158" t="s">
        <v>757</v>
      </c>
      <c r="T1158" t="s">
        <v>757</v>
      </c>
      <c r="U1158" t="s">
        <v>757</v>
      </c>
      <c r="V1158" t="s">
        <v>756</v>
      </c>
      <c r="W1158" t="s">
        <v>756</v>
      </c>
      <c r="X1158" t="s">
        <v>6213</v>
      </c>
      <c r="Y1158" t="str">
        <f t="shared" si="252"/>
        <v>marzo</v>
      </c>
      <c r="Z1158">
        <f>YEAR(BD_PONDERACIONES[[#This Row],[Fecha Ejecución del Ticket]])</f>
        <v>2022</v>
      </c>
      <c r="AA1158" t="str">
        <f t="shared" si="253"/>
        <v>abril</v>
      </c>
      <c r="AB1158">
        <f>YEAR(BD_PONDERACIONES[[#This Row],[Fecha de Inspección]])</f>
        <v>2022</v>
      </c>
      <c r="AC1158">
        <f t="shared" si="254"/>
        <v>0.5</v>
      </c>
      <c r="AD1158">
        <f t="shared" si="255"/>
        <v>0.5</v>
      </c>
      <c r="AE1158">
        <f t="shared" si="256"/>
        <v>0.5</v>
      </c>
      <c r="AF1158">
        <f t="shared" si="257"/>
        <v>0.5</v>
      </c>
      <c r="AG1158">
        <f t="shared" si="258"/>
        <v>0.5</v>
      </c>
      <c r="AH1158">
        <f t="shared" si="259"/>
        <v>0.5</v>
      </c>
      <c r="AI1158">
        <f t="shared" si="260"/>
        <v>0.25</v>
      </c>
      <c r="AJ1158">
        <f t="shared" si="261"/>
        <v>0.25</v>
      </c>
      <c r="AK1158">
        <f t="shared" si="262"/>
        <v>0.5</v>
      </c>
      <c r="AL1158">
        <f t="shared" si="263"/>
        <v>0.5</v>
      </c>
      <c r="AM1158">
        <f t="shared" si="264"/>
        <v>0.5</v>
      </c>
      <c r="AN1158" s="6">
        <f t="shared" si="265"/>
        <v>1</v>
      </c>
      <c r="AO1158" t="str">
        <f>VLOOKUP(BD_PONDERACIONES[[#This Row],[Comuna]],Tabla3[#All],2,0)</f>
        <v>Florida</v>
      </c>
    </row>
    <row r="1159" spans="1:41" x14ac:dyDescent="0.35">
      <c r="A1159" t="s">
        <v>6214</v>
      </c>
      <c r="B1159" t="s">
        <v>6215</v>
      </c>
      <c r="C1159" t="s">
        <v>6216</v>
      </c>
      <c r="D1159" s="5">
        <v>44677</v>
      </c>
      <c r="E1159" s="5">
        <v>44639</v>
      </c>
      <c r="F1159" t="s">
        <v>753</v>
      </c>
      <c r="G1159" t="s">
        <v>6217</v>
      </c>
      <c r="H1159" t="s">
        <v>3783</v>
      </c>
      <c r="J1159" t="s">
        <v>756</v>
      </c>
      <c r="K1159" t="s">
        <v>756</v>
      </c>
      <c r="L1159" t="s">
        <v>757</v>
      </c>
      <c r="M1159" t="s">
        <v>757</v>
      </c>
      <c r="N1159" t="s">
        <v>756</v>
      </c>
      <c r="O1159" t="s">
        <v>756</v>
      </c>
      <c r="P1159" t="s">
        <v>758</v>
      </c>
      <c r="Q1159" t="s">
        <v>759</v>
      </c>
      <c r="R1159" t="s">
        <v>759</v>
      </c>
      <c r="S1159" t="s">
        <v>757</v>
      </c>
      <c r="T1159" t="s">
        <v>757</v>
      </c>
      <c r="U1159" t="s">
        <v>757</v>
      </c>
      <c r="V1159" t="s">
        <v>756</v>
      </c>
      <c r="W1159" t="s">
        <v>756</v>
      </c>
      <c r="X1159" t="s">
        <v>885</v>
      </c>
      <c r="Y1159" t="str">
        <f t="shared" si="252"/>
        <v>marzo</v>
      </c>
      <c r="Z1159">
        <f>YEAR(BD_PONDERACIONES[[#This Row],[Fecha Ejecución del Ticket]])</f>
        <v>2022</v>
      </c>
      <c r="AA1159" t="str">
        <f t="shared" si="253"/>
        <v>abril</v>
      </c>
      <c r="AB1159">
        <f>YEAR(BD_PONDERACIONES[[#This Row],[Fecha de Inspección]])</f>
        <v>2022</v>
      </c>
      <c r="AC1159">
        <f t="shared" si="254"/>
        <v>0.5</v>
      </c>
      <c r="AD1159">
        <f t="shared" si="255"/>
        <v>0.5</v>
      </c>
      <c r="AE1159">
        <f t="shared" si="256"/>
        <v>0.5</v>
      </c>
      <c r="AF1159">
        <f t="shared" si="257"/>
        <v>0.5</v>
      </c>
      <c r="AG1159">
        <f t="shared" si="258"/>
        <v>0.5</v>
      </c>
      <c r="AH1159">
        <f t="shared" si="259"/>
        <v>0.5</v>
      </c>
      <c r="AI1159">
        <f t="shared" si="260"/>
        <v>0.25</v>
      </c>
      <c r="AJ1159">
        <f t="shared" si="261"/>
        <v>0.25</v>
      </c>
      <c r="AK1159">
        <f t="shared" si="262"/>
        <v>0.5</v>
      </c>
      <c r="AL1159">
        <f t="shared" si="263"/>
        <v>0.5</v>
      </c>
      <c r="AM1159">
        <f t="shared" si="264"/>
        <v>0.5</v>
      </c>
      <c r="AN1159" s="6">
        <f t="shared" si="265"/>
        <v>1</v>
      </c>
      <c r="AO1159" t="str">
        <f>VLOOKUP(BD_PONDERACIONES[[#This Row],[Comuna]],Tabla3[#All],2,0)</f>
        <v>Florida</v>
      </c>
    </row>
    <row r="1160" spans="1:41" x14ac:dyDescent="0.35">
      <c r="A1160" t="s">
        <v>6218</v>
      </c>
      <c r="B1160" t="s">
        <v>6219</v>
      </c>
      <c r="C1160" t="s">
        <v>6220</v>
      </c>
      <c r="D1160" s="5">
        <v>44677</v>
      </c>
      <c r="E1160" s="5">
        <v>44631</v>
      </c>
      <c r="F1160" t="s">
        <v>753</v>
      </c>
      <c r="G1160" t="s">
        <v>6221</v>
      </c>
      <c r="H1160" t="s">
        <v>3783</v>
      </c>
      <c r="J1160" t="s">
        <v>756</v>
      </c>
      <c r="K1160" t="s">
        <v>756</v>
      </c>
      <c r="L1160" t="s">
        <v>757</v>
      </c>
      <c r="M1160" t="s">
        <v>757</v>
      </c>
      <c r="N1160" t="s">
        <v>756</v>
      </c>
      <c r="O1160" t="s">
        <v>756</v>
      </c>
      <c r="P1160" t="s">
        <v>765</v>
      </c>
      <c r="Q1160" t="s">
        <v>759</v>
      </c>
      <c r="R1160" t="s">
        <v>759</v>
      </c>
      <c r="S1160" t="s">
        <v>757</v>
      </c>
      <c r="T1160" t="s">
        <v>757</v>
      </c>
      <c r="U1160" t="s">
        <v>756</v>
      </c>
      <c r="V1160" t="s">
        <v>756</v>
      </c>
      <c r="W1160" t="s">
        <v>756</v>
      </c>
      <c r="X1160" t="s">
        <v>6222</v>
      </c>
      <c r="Y1160" t="str">
        <f t="shared" si="252"/>
        <v>marzo</v>
      </c>
      <c r="Z1160">
        <f>YEAR(BD_PONDERACIONES[[#This Row],[Fecha Ejecución del Ticket]])</f>
        <v>2022</v>
      </c>
      <c r="AA1160" t="str">
        <f t="shared" si="253"/>
        <v>abril</v>
      </c>
      <c r="AB1160">
        <f>YEAR(BD_PONDERACIONES[[#This Row],[Fecha de Inspección]])</f>
        <v>2022</v>
      </c>
      <c r="AC1160">
        <f t="shared" si="254"/>
        <v>0.5</v>
      </c>
      <c r="AD1160">
        <f t="shared" si="255"/>
        <v>0.5</v>
      </c>
      <c r="AE1160">
        <f t="shared" si="256"/>
        <v>0.5</v>
      </c>
      <c r="AF1160">
        <f t="shared" si="257"/>
        <v>0.5</v>
      </c>
      <c r="AG1160">
        <f t="shared" si="258"/>
        <v>0.5</v>
      </c>
      <c r="AH1160">
        <f t="shared" si="259"/>
        <v>0.5</v>
      </c>
      <c r="AI1160">
        <f t="shared" si="260"/>
        <v>0.25</v>
      </c>
      <c r="AJ1160">
        <f t="shared" si="261"/>
        <v>0.25</v>
      </c>
      <c r="AK1160">
        <f t="shared" si="262"/>
        <v>0.5</v>
      </c>
      <c r="AL1160">
        <f t="shared" si="263"/>
        <v>0.5</v>
      </c>
      <c r="AM1160">
        <f t="shared" si="264"/>
        <v>0.5</v>
      </c>
      <c r="AN1160" s="6">
        <f t="shared" si="265"/>
        <v>1</v>
      </c>
      <c r="AO1160" t="str">
        <f>VLOOKUP(BD_PONDERACIONES[[#This Row],[Comuna]],Tabla3[#All],2,0)</f>
        <v>Florida</v>
      </c>
    </row>
    <row r="1161" spans="1:41" x14ac:dyDescent="0.35">
      <c r="A1161" t="s">
        <v>6223</v>
      </c>
      <c r="B1161" t="s">
        <v>6224</v>
      </c>
      <c r="C1161" t="s">
        <v>6225</v>
      </c>
      <c r="D1161" s="5">
        <v>44677</v>
      </c>
      <c r="E1161" s="5">
        <v>44649</v>
      </c>
      <c r="F1161" t="s">
        <v>763</v>
      </c>
      <c r="G1161" t="s">
        <v>6226</v>
      </c>
      <c r="H1161" t="s">
        <v>3783</v>
      </c>
      <c r="J1161" t="s">
        <v>756</v>
      </c>
      <c r="K1161" t="s">
        <v>756</v>
      </c>
      <c r="L1161" t="s">
        <v>757</v>
      </c>
      <c r="M1161" t="s">
        <v>757</v>
      </c>
      <c r="N1161" t="s">
        <v>756</v>
      </c>
      <c r="O1161" t="s">
        <v>756</v>
      </c>
      <c r="P1161" t="s">
        <v>758</v>
      </c>
      <c r="Q1161" t="s">
        <v>759</v>
      </c>
      <c r="R1161" t="s">
        <v>759</v>
      </c>
      <c r="S1161" t="s">
        <v>757</v>
      </c>
      <c r="T1161" t="s">
        <v>757</v>
      </c>
      <c r="U1161" t="s">
        <v>757</v>
      </c>
      <c r="V1161" t="s">
        <v>756</v>
      </c>
      <c r="W1161" t="s">
        <v>773</v>
      </c>
      <c r="X1161" t="s">
        <v>4529</v>
      </c>
      <c r="Y1161" t="str">
        <f t="shared" si="252"/>
        <v>marzo</v>
      </c>
      <c r="Z1161">
        <f>YEAR(BD_PONDERACIONES[[#This Row],[Fecha Ejecución del Ticket]])</f>
        <v>2022</v>
      </c>
      <c r="AA1161" t="str">
        <f t="shared" si="253"/>
        <v>abril</v>
      </c>
      <c r="AB1161">
        <f>YEAR(BD_PONDERACIONES[[#This Row],[Fecha de Inspección]])</f>
        <v>2022</v>
      </c>
      <c r="AC1161">
        <f t="shared" si="254"/>
        <v>0.5</v>
      </c>
      <c r="AD1161">
        <f t="shared" si="255"/>
        <v>0.5</v>
      </c>
      <c r="AE1161">
        <f t="shared" si="256"/>
        <v>0.5</v>
      </c>
      <c r="AF1161">
        <f t="shared" si="257"/>
        <v>0.5</v>
      </c>
      <c r="AG1161">
        <f t="shared" si="258"/>
        <v>0.5</v>
      </c>
      <c r="AH1161">
        <f t="shared" si="259"/>
        <v>0.5</v>
      </c>
      <c r="AI1161">
        <f t="shared" si="260"/>
        <v>0.25</v>
      </c>
      <c r="AJ1161">
        <f t="shared" si="261"/>
        <v>0.25</v>
      </c>
      <c r="AK1161">
        <f t="shared" si="262"/>
        <v>0.5</v>
      </c>
      <c r="AL1161">
        <f t="shared" si="263"/>
        <v>0.5</v>
      </c>
      <c r="AM1161">
        <f t="shared" si="264"/>
        <v>0</v>
      </c>
      <c r="AN1161" s="6">
        <f t="shared" si="265"/>
        <v>0.9</v>
      </c>
      <c r="AO1161" t="str">
        <f>VLOOKUP(BD_PONDERACIONES[[#This Row],[Comuna]],Tabla3[#All],2,0)</f>
        <v>Florida</v>
      </c>
    </row>
    <row r="1162" spans="1:41" x14ac:dyDescent="0.35">
      <c r="A1162" t="s">
        <v>6227</v>
      </c>
      <c r="B1162" t="s">
        <v>6228</v>
      </c>
      <c r="C1162" t="s">
        <v>6229</v>
      </c>
      <c r="D1162" s="5">
        <v>44677</v>
      </c>
      <c r="E1162" s="5">
        <v>44637</v>
      </c>
      <c r="F1162" t="s">
        <v>753</v>
      </c>
      <c r="G1162" t="s">
        <v>6230</v>
      </c>
      <c r="H1162" t="s">
        <v>3783</v>
      </c>
      <c r="J1162" t="s">
        <v>756</v>
      </c>
      <c r="K1162" t="s">
        <v>756</v>
      </c>
      <c r="L1162" t="s">
        <v>773</v>
      </c>
      <c r="M1162" t="s">
        <v>773</v>
      </c>
      <c r="N1162" t="s">
        <v>756</v>
      </c>
      <c r="O1162" t="s">
        <v>756</v>
      </c>
      <c r="P1162" t="s">
        <v>758</v>
      </c>
      <c r="Q1162" t="s">
        <v>759</v>
      </c>
      <c r="R1162" t="s">
        <v>759</v>
      </c>
      <c r="S1162" t="s">
        <v>757</v>
      </c>
      <c r="T1162" t="s">
        <v>757</v>
      </c>
      <c r="U1162" t="s">
        <v>757</v>
      </c>
      <c r="V1162" t="s">
        <v>756</v>
      </c>
      <c r="W1162" t="s">
        <v>756</v>
      </c>
      <c r="X1162" t="s">
        <v>885</v>
      </c>
      <c r="Y1162" t="str">
        <f t="shared" si="252"/>
        <v>marzo</v>
      </c>
      <c r="Z1162">
        <f>YEAR(BD_PONDERACIONES[[#This Row],[Fecha Ejecución del Ticket]])</f>
        <v>2022</v>
      </c>
      <c r="AA1162" t="str">
        <f t="shared" si="253"/>
        <v>abril</v>
      </c>
      <c r="AB1162">
        <f>YEAR(BD_PONDERACIONES[[#This Row],[Fecha de Inspección]])</f>
        <v>2022</v>
      </c>
      <c r="AC1162">
        <f t="shared" si="254"/>
        <v>0.5</v>
      </c>
      <c r="AD1162">
        <f t="shared" si="255"/>
        <v>0.5</v>
      </c>
      <c r="AE1162">
        <f t="shared" si="256"/>
        <v>0</v>
      </c>
      <c r="AF1162">
        <f t="shared" si="257"/>
        <v>0</v>
      </c>
      <c r="AG1162">
        <f t="shared" si="258"/>
        <v>0.5</v>
      </c>
      <c r="AH1162">
        <f t="shared" si="259"/>
        <v>0.5</v>
      </c>
      <c r="AI1162">
        <f t="shared" si="260"/>
        <v>0.25</v>
      </c>
      <c r="AJ1162">
        <f t="shared" si="261"/>
        <v>0.25</v>
      </c>
      <c r="AK1162">
        <f t="shared" si="262"/>
        <v>0.5</v>
      </c>
      <c r="AL1162">
        <f t="shared" si="263"/>
        <v>0.5</v>
      </c>
      <c r="AM1162">
        <f t="shared" si="264"/>
        <v>0.5</v>
      </c>
      <c r="AN1162" s="6">
        <f t="shared" si="265"/>
        <v>0.7</v>
      </c>
      <c r="AO1162" t="str">
        <f>VLOOKUP(BD_PONDERACIONES[[#This Row],[Comuna]],Tabla3[#All],2,0)</f>
        <v>Florida</v>
      </c>
    </row>
    <row r="1163" spans="1:41" x14ac:dyDescent="0.35">
      <c r="A1163" t="s">
        <v>6231</v>
      </c>
      <c r="B1163" t="s">
        <v>6232</v>
      </c>
      <c r="C1163" t="s">
        <v>6233</v>
      </c>
      <c r="D1163" s="5">
        <v>44677</v>
      </c>
      <c r="E1163" s="5">
        <v>44637</v>
      </c>
      <c r="F1163" t="s">
        <v>753</v>
      </c>
      <c r="G1163" t="s">
        <v>6234</v>
      </c>
      <c r="H1163" t="s">
        <v>3783</v>
      </c>
      <c r="J1163" t="s">
        <v>756</v>
      </c>
      <c r="K1163" t="s">
        <v>756</v>
      </c>
      <c r="L1163" t="s">
        <v>773</v>
      </c>
      <c r="M1163" t="s">
        <v>773</v>
      </c>
      <c r="N1163" t="s">
        <v>756</v>
      </c>
      <c r="O1163" t="s">
        <v>756</v>
      </c>
      <c r="P1163" t="s">
        <v>765</v>
      </c>
      <c r="Q1163" t="s">
        <v>759</v>
      </c>
      <c r="R1163" t="s">
        <v>759</v>
      </c>
      <c r="S1163" t="s">
        <v>756</v>
      </c>
      <c r="T1163" t="s">
        <v>756</v>
      </c>
      <c r="U1163" t="s">
        <v>756</v>
      </c>
      <c r="V1163" t="s">
        <v>756</v>
      </c>
      <c r="W1163" t="s">
        <v>756</v>
      </c>
      <c r="X1163" t="s">
        <v>6235</v>
      </c>
      <c r="Y1163" t="str">
        <f t="shared" si="252"/>
        <v>marzo</v>
      </c>
      <c r="Z1163">
        <f>YEAR(BD_PONDERACIONES[[#This Row],[Fecha Ejecución del Ticket]])</f>
        <v>2022</v>
      </c>
      <c r="AA1163" t="str">
        <f t="shared" si="253"/>
        <v>abril</v>
      </c>
      <c r="AB1163">
        <f>YEAR(BD_PONDERACIONES[[#This Row],[Fecha de Inspección]])</f>
        <v>2022</v>
      </c>
      <c r="AC1163">
        <f t="shared" si="254"/>
        <v>0.5</v>
      </c>
      <c r="AD1163">
        <f t="shared" si="255"/>
        <v>0.5</v>
      </c>
      <c r="AE1163">
        <f t="shared" si="256"/>
        <v>0</v>
      </c>
      <c r="AF1163">
        <f t="shared" si="257"/>
        <v>0</v>
      </c>
      <c r="AG1163">
        <f t="shared" si="258"/>
        <v>0.5</v>
      </c>
      <c r="AH1163">
        <f t="shared" si="259"/>
        <v>0.5</v>
      </c>
      <c r="AI1163">
        <f t="shared" si="260"/>
        <v>0.25</v>
      </c>
      <c r="AJ1163">
        <f t="shared" si="261"/>
        <v>0.25</v>
      </c>
      <c r="AK1163">
        <f t="shared" si="262"/>
        <v>0.5</v>
      </c>
      <c r="AL1163">
        <f t="shared" si="263"/>
        <v>0.5</v>
      </c>
      <c r="AM1163">
        <f t="shared" si="264"/>
        <v>0.5</v>
      </c>
      <c r="AN1163" s="6">
        <f t="shared" si="265"/>
        <v>0.7</v>
      </c>
      <c r="AO1163" t="str">
        <f>VLOOKUP(BD_PONDERACIONES[[#This Row],[Comuna]],Tabla3[#All],2,0)</f>
        <v>Florida</v>
      </c>
    </row>
    <row r="1164" spans="1:41" x14ac:dyDescent="0.35">
      <c r="A1164" t="s">
        <v>6236</v>
      </c>
      <c r="B1164" t="s">
        <v>6237</v>
      </c>
      <c r="C1164" t="s">
        <v>6238</v>
      </c>
      <c r="D1164" s="5">
        <v>44677</v>
      </c>
      <c r="E1164" s="5">
        <v>44649</v>
      </c>
      <c r="F1164" t="s">
        <v>763</v>
      </c>
      <c r="G1164" t="s">
        <v>6239</v>
      </c>
      <c r="H1164" t="s">
        <v>3783</v>
      </c>
      <c r="J1164" t="s">
        <v>756</v>
      </c>
      <c r="K1164" t="s">
        <v>756</v>
      </c>
      <c r="L1164" t="s">
        <v>757</v>
      </c>
      <c r="M1164" t="s">
        <v>757</v>
      </c>
      <c r="N1164" t="s">
        <v>756</v>
      </c>
      <c r="O1164" t="s">
        <v>756</v>
      </c>
      <c r="P1164" t="s">
        <v>758</v>
      </c>
      <c r="Q1164" t="s">
        <v>759</v>
      </c>
      <c r="R1164" t="s">
        <v>759</v>
      </c>
      <c r="S1164" t="s">
        <v>757</v>
      </c>
      <c r="T1164" t="s">
        <v>757</v>
      </c>
      <c r="U1164" t="s">
        <v>757</v>
      </c>
      <c r="V1164" t="s">
        <v>756</v>
      </c>
      <c r="W1164" t="s">
        <v>768</v>
      </c>
      <c r="X1164" t="s">
        <v>6240</v>
      </c>
      <c r="Y1164" t="str">
        <f t="shared" si="252"/>
        <v>marzo</v>
      </c>
      <c r="Z1164">
        <f>YEAR(BD_PONDERACIONES[[#This Row],[Fecha Ejecución del Ticket]])</f>
        <v>2022</v>
      </c>
      <c r="AA1164" t="str">
        <f t="shared" si="253"/>
        <v>abril</v>
      </c>
      <c r="AB1164">
        <f>YEAR(BD_PONDERACIONES[[#This Row],[Fecha de Inspección]])</f>
        <v>2022</v>
      </c>
      <c r="AC1164">
        <f t="shared" si="254"/>
        <v>0.5</v>
      </c>
      <c r="AD1164">
        <f t="shared" si="255"/>
        <v>0.5</v>
      </c>
      <c r="AE1164">
        <f t="shared" si="256"/>
        <v>0.5</v>
      </c>
      <c r="AF1164">
        <f t="shared" si="257"/>
        <v>0.5</v>
      </c>
      <c r="AG1164">
        <f t="shared" si="258"/>
        <v>0.5</v>
      </c>
      <c r="AH1164">
        <f t="shared" si="259"/>
        <v>0.5</v>
      </c>
      <c r="AI1164">
        <f t="shared" si="260"/>
        <v>0.25</v>
      </c>
      <c r="AJ1164">
        <f t="shared" si="261"/>
        <v>0.25</v>
      </c>
      <c r="AK1164">
        <f t="shared" si="262"/>
        <v>0.5</v>
      </c>
      <c r="AL1164">
        <f t="shared" si="263"/>
        <v>0.5</v>
      </c>
      <c r="AM1164">
        <f t="shared" si="264"/>
        <v>0.17499999999999999</v>
      </c>
      <c r="AN1164" s="6">
        <f t="shared" si="265"/>
        <v>0.93500000000000005</v>
      </c>
      <c r="AO1164" t="str">
        <f>VLOOKUP(BD_PONDERACIONES[[#This Row],[Comuna]],Tabla3[#All],2,0)</f>
        <v>Florida</v>
      </c>
    </row>
    <row r="1165" spans="1:41" x14ac:dyDescent="0.35">
      <c r="A1165" t="s">
        <v>6241</v>
      </c>
      <c r="B1165" t="s">
        <v>6242</v>
      </c>
      <c r="C1165" t="s">
        <v>6243</v>
      </c>
      <c r="D1165" s="5">
        <v>44677</v>
      </c>
      <c r="E1165" s="5">
        <v>44636</v>
      </c>
      <c r="F1165" t="s">
        <v>753</v>
      </c>
      <c r="G1165" t="s">
        <v>6244</v>
      </c>
      <c r="H1165" t="s">
        <v>3783</v>
      </c>
      <c r="J1165" t="s">
        <v>756</v>
      </c>
      <c r="K1165" t="s">
        <v>756</v>
      </c>
      <c r="L1165" t="s">
        <v>757</v>
      </c>
      <c r="M1165" t="s">
        <v>757</v>
      </c>
      <c r="N1165" t="s">
        <v>756</v>
      </c>
      <c r="O1165" t="s">
        <v>756</v>
      </c>
      <c r="P1165" t="s">
        <v>758</v>
      </c>
      <c r="Q1165" t="s">
        <v>759</v>
      </c>
      <c r="R1165" t="s">
        <v>759</v>
      </c>
      <c r="S1165" t="s">
        <v>757</v>
      </c>
      <c r="T1165" t="s">
        <v>757</v>
      </c>
      <c r="U1165" t="s">
        <v>757</v>
      </c>
      <c r="V1165" t="s">
        <v>756</v>
      </c>
      <c r="W1165" t="s">
        <v>756</v>
      </c>
      <c r="X1165" t="s">
        <v>5192</v>
      </c>
      <c r="Y1165" t="str">
        <f t="shared" si="252"/>
        <v>marzo</v>
      </c>
      <c r="Z1165">
        <f>YEAR(BD_PONDERACIONES[[#This Row],[Fecha Ejecución del Ticket]])</f>
        <v>2022</v>
      </c>
      <c r="AA1165" t="str">
        <f t="shared" si="253"/>
        <v>abril</v>
      </c>
      <c r="AB1165">
        <f>YEAR(BD_PONDERACIONES[[#This Row],[Fecha de Inspección]])</f>
        <v>2022</v>
      </c>
      <c r="AC1165">
        <f t="shared" si="254"/>
        <v>0.5</v>
      </c>
      <c r="AD1165">
        <f t="shared" si="255"/>
        <v>0.5</v>
      </c>
      <c r="AE1165">
        <f t="shared" si="256"/>
        <v>0.5</v>
      </c>
      <c r="AF1165">
        <f t="shared" si="257"/>
        <v>0.5</v>
      </c>
      <c r="AG1165">
        <f t="shared" si="258"/>
        <v>0.5</v>
      </c>
      <c r="AH1165">
        <f t="shared" si="259"/>
        <v>0.5</v>
      </c>
      <c r="AI1165">
        <f t="shared" si="260"/>
        <v>0.25</v>
      </c>
      <c r="AJ1165">
        <f t="shared" si="261"/>
        <v>0.25</v>
      </c>
      <c r="AK1165">
        <f t="shared" si="262"/>
        <v>0.5</v>
      </c>
      <c r="AL1165">
        <f t="shared" si="263"/>
        <v>0.5</v>
      </c>
      <c r="AM1165">
        <f t="shared" si="264"/>
        <v>0.5</v>
      </c>
      <c r="AN1165" s="6">
        <f t="shared" si="265"/>
        <v>1</v>
      </c>
      <c r="AO1165" t="str">
        <f>VLOOKUP(BD_PONDERACIONES[[#This Row],[Comuna]],Tabla3[#All],2,0)</f>
        <v>Florida</v>
      </c>
    </row>
    <row r="1166" spans="1:41" x14ac:dyDescent="0.35">
      <c r="A1166" t="s">
        <v>6245</v>
      </c>
      <c r="B1166" t="s">
        <v>6246</v>
      </c>
      <c r="C1166" t="s">
        <v>6247</v>
      </c>
      <c r="D1166" s="5">
        <v>44677</v>
      </c>
      <c r="E1166" s="5">
        <v>44637</v>
      </c>
      <c r="F1166" t="s">
        <v>753</v>
      </c>
      <c r="G1166" t="s">
        <v>6248</v>
      </c>
      <c r="H1166" t="s">
        <v>3783</v>
      </c>
      <c r="J1166" t="s">
        <v>757</v>
      </c>
      <c r="K1166" t="s">
        <v>757</v>
      </c>
      <c r="L1166" t="s">
        <v>757</v>
      </c>
      <c r="M1166" t="s">
        <v>757</v>
      </c>
      <c r="N1166" t="s">
        <v>757</v>
      </c>
      <c r="O1166" t="s">
        <v>757</v>
      </c>
      <c r="P1166" t="s">
        <v>758</v>
      </c>
      <c r="Q1166" t="s">
        <v>759</v>
      </c>
      <c r="R1166" t="s">
        <v>759</v>
      </c>
      <c r="S1166" t="s">
        <v>757</v>
      </c>
      <c r="T1166" t="s">
        <v>757</v>
      </c>
      <c r="U1166" t="s">
        <v>757</v>
      </c>
      <c r="V1166" t="s">
        <v>756</v>
      </c>
      <c r="W1166" t="s">
        <v>768</v>
      </c>
      <c r="X1166" t="s">
        <v>6249</v>
      </c>
      <c r="Y1166" t="str">
        <f t="shared" si="252"/>
        <v>marzo</v>
      </c>
      <c r="Z1166">
        <f>YEAR(BD_PONDERACIONES[[#This Row],[Fecha Ejecución del Ticket]])</f>
        <v>2022</v>
      </c>
      <c r="AA1166" t="str">
        <f t="shared" si="253"/>
        <v>abril</v>
      </c>
      <c r="AB1166">
        <f>YEAR(BD_PONDERACIONES[[#This Row],[Fecha de Inspección]])</f>
        <v>2022</v>
      </c>
      <c r="AC1166">
        <f t="shared" si="254"/>
        <v>0.5</v>
      </c>
      <c r="AD1166">
        <f t="shared" si="255"/>
        <v>0.5</v>
      </c>
      <c r="AE1166">
        <f t="shared" si="256"/>
        <v>0.5</v>
      </c>
      <c r="AF1166">
        <f t="shared" si="257"/>
        <v>0.5</v>
      </c>
      <c r="AG1166">
        <f t="shared" si="258"/>
        <v>0.5</v>
      </c>
      <c r="AH1166">
        <f t="shared" si="259"/>
        <v>0.5</v>
      </c>
      <c r="AI1166">
        <f t="shared" si="260"/>
        <v>0.25</v>
      </c>
      <c r="AJ1166">
        <f t="shared" si="261"/>
        <v>0.25</v>
      </c>
      <c r="AK1166">
        <f t="shared" si="262"/>
        <v>0.5</v>
      </c>
      <c r="AL1166">
        <f t="shared" si="263"/>
        <v>0.5</v>
      </c>
      <c r="AM1166">
        <f t="shared" si="264"/>
        <v>0.17499999999999999</v>
      </c>
      <c r="AN1166" s="6">
        <f t="shared" si="265"/>
        <v>0.93500000000000005</v>
      </c>
      <c r="AO1166" t="str">
        <f>VLOOKUP(BD_PONDERACIONES[[#This Row],[Comuna]],Tabla3[#All],2,0)</f>
        <v>Florida</v>
      </c>
    </row>
    <row r="1167" spans="1:41" x14ac:dyDescent="0.35">
      <c r="A1167" t="s">
        <v>6250</v>
      </c>
      <c r="B1167" t="s">
        <v>6251</v>
      </c>
      <c r="C1167" t="s">
        <v>6252</v>
      </c>
      <c r="D1167" s="5">
        <v>44677</v>
      </c>
      <c r="E1167" s="5">
        <v>44648</v>
      </c>
      <c r="F1167" t="s">
        <v>763</v>
      </c>
      <c r="G1167" t="s">
        <v>6253</v>
      </c>
      <c r="H1167" t="s">
        <v>3783</v>
      </c>
      <c r="J1167" t="s">
        <v>756</v>
      </c>
      <c r="K1167" t="s">
        <v>756</v>
      </c>
      <c r="L1167" t="s">
        <v>756</v>
      </c>
      <c r="M1167" t="s">
        <v>756</v>
      </c>
      <c r="N1167" t="s">
        <v>756</v>
      </c>
      <c r="O1167" t="s">
        <v>756</v>
      </c>
      <c r="P1167" t="s">
        <v>758</v>
      </c>
      <c r="Q1167" t="s">
        <v>759</v>
      </c>
      <c r="R1167" t="s">
        <v>759</v>
      </c>
      <c r="S1167" t="s">
        <v>757</v>
      </c>
      <c r="T1167" t="s">
        <v>757</v>
      </c>
      <c r="U1167" t="s">
        <v>757</v>
      </c>
      <c r="V1167" t="s">
        <v>756</v>
      </c>
      <c r="W1167" t="s">
        <v>773</v>
      </c>
      <c r="X1167" t="s">
        <v>6254</v>
      </c>
      <c r="Y1167" t="str">
        <f t="shared" si="252"/>
        <v>marzo</v>
      </c>
      <c r="Z1167">
        <f>YEAR(BD_PONDERACIONES[[#This Row],[Fecha Ejecución del Ticket]])</f>
        <v>2022</v>
      </c>
      <c r="AA1167" t="str">
        <f t="shared" si="253"/>
        <v>abril</v>
      </c>
      <c r="AB1167">
        <f>YEAR(BD_PONDERACIONES[[#This Row],[Fecha de Inspección]])</f>
        <v>2022</v>
      </c>
      <c r="AC1167">
        <f t="shared" si="254"/>
        <v>0.5</v>
      </c>
      <c r="AD1167">
        <f t="shared" si="255"/>
        <v>0.5</v>
      </c>
      <c r="AE1167">
        <f t="shared" si="256"/>
        <v>0.5</v>
      </c>
      <c r="AF1167">
        <f t="shared" si="257"/>
        <v>0.5</v>
      </c>
      <c r="AG1167">
        <f t="shared" si="258"/>
        <v>0.5</v>
      </c>
      <c r="AH1167">
        <f t="shared" si="259"/>
        <v>0.5</v>
      </c>
      <c r="AI1167">
        <f t="shared" si="260"/>
        <v>0.25</v>
      </c>
      <c r="AJ1167">
        <f t="shared" si="261"/>
        <v>0.25</v>
      </c>
      <c r="AK1167">
        <f t="shared" si="262"/>
        <v>0.5</v>
      </c>
      <c r="AL1167">
        <f t="shared" si="263"/>
        <v>0.5</v>
      </c>
      <c r="AM1167">
        <f t="shared" si="264"/>
        <v>0</v>
      </c>
      <c r="AN1167" s="6">
        <f t="shared" si="265"/>
        <v>0.9</v>
      </c>
      <c r="AO1167" t="str">
        <f>VLOOKUP(BD_PONDERACIONES[[#This Row],[Comuna]],Tabla3[#All],2,0)</f>
        <v>Florida</v>
      </c>
    </row>
    <row r="1168" spans="1:41" x14ac:dyDescent="0.35">
      <c r="A1168" t="s">
        <v>6255</v>
      </c>
      <c r="B1168" t="s">
        <v>6256</v>
      </c>
      <c r="C1168" t="s">
        <v>6257</v>
      </c>
      <c r="D1168" s="5">
        <v>44677</v>
      </c>
      <c r="E1168" s="5">
        <v>44649</v>
      </c>
      <c r="F1168" t="s">
        <v>763</v>
      </c>
      <c r="G1168" t="s">
        <v>6258</v>
      </c>
      <c r="H1168" t="s">
        <v>3783</v>
      </c>
      <c r="J1168" t="s">
        <v>756</v>
      </c>
      <c r="K1168" t="s">
        <v>756</v>
      </c>
      <c r="L1168" t="s">
        <v>757</v>
      </c>
      <c r="M1168" t="s">
        <v>757</v>
      </c>
      <c r="N1168" t="s">
        <v>756</v>
      </c>
      <c r="O1168" t="s">
        <v>756</v>
      </c>
      <c r="P1168" t="s">
        <v>758</v>
      </c>
      <c r="Q1168" t="s">
        <v>759</v>
      </c>
      <c r="R1168" t="s">
        <v>759</v>
      </c>
      <c r="S1168" t="s">
        <v>757</v>
      </c>
      <c r="T1168" t="s">
        <v>757</v>
      </c>
      <c r="U1168" t="s">
        <v>757</v>
      </c>
      <c r="V1168" t="s">
        <v>773</v>
      </c>
      <c r="W1168" t="s">
        <v>773</v>
      </c>
      <c r="X1168" t="s">
        <v>6259</v>
      </c>
      <c r="Y1168" t="str">
        <f t="shared" si="252"/>
        <v>marzo</v>
      </c>
      <c r="Z1168">
        <f>YEAR(BD_PONDERACIONES[[#This Row],[Fecha Ejecución del Ticket]])</f>
        <v>2022</v>
      </c>
      <c r="AA1168" t="str">
        <f t="shared" si="253"/>
        <v>abril</v>
      </c>
      <c r="AB1168">
        <f>YEAR(BD_PONDERACIONES[[#This Row],[Fecha de Inspección]])</f>
        <v>2022</v>
      </c>
      <c r="AC1168">
        <f t="shared" si="254"/>
        <v>0.5</v>
      </c>
      <c r="AD1168">
        <f t="shared" si="255"/>
        <v>0.5</v>
      </c>
      <c r="AE1168">
        <f t="shared" si="256"/>
        <v>0.5</v>
      </c>
      <c r="AF1168">
        <f t="shared" si="257"/>
        <v>0.5</v>
      </c>
      <c r="AG1168">
        <f t="shared" si="258"/>
        <v>0.5</v>
      </c>
      <c r="AH1168">
        <f t="shared" si="259"/>
        <v>0.5</v>
      </c>
      <c r="AI1168">
        <f t="shared" si="260"/>
        <v>0.25</v>
      </c>
      <c r="AJ1168">
        <f t="shared" si="261"/>
        <v>0.25</v>
      </c>
      <c r="AK1168">
        <f t="shared" si="262"/>
        <v>0.5</v>
      </c>
      <c r="AL1168">
        <f t="shared" si="263"/>
        <v>0</v>
      </c>
      <c r="AM1168">
        <f t="shared" si="264"/>
        <v>0</v>
      </c>
      <c r="AN1168" s="6">
        <f t="shared" si="265"/>
        <v>0.8</v>
      </c>
      <c r="AO1168" t="str">
        <f>VLOOKUP(BD_PONDERACIONES[[#This Row],[Comuna]],Tabla3[#All],2,0)</f>
        <v>Florida</v>
      </c>
    </row>
    <row r="1169" spans="1:41" x14ac:dyDescent="0.35">
      <c r="A1169" t="s">
        <v>6260</v>
      </c>
      <c r="B1169" t="s">
        <v>6261</v>
      </c>
      <c r="C1169" t="s">
        <v>6262</v>
      </c>
      <c r="D1169" s="5">
        <v>44677</v>
      </c>
      <c r="E1169" s="5">
        <v>44650</v>
      </c>
      <c r="F1169" t="s">
        <v>763</v>
      </c>
      <c r="G1169" t="s">
        <v>6263</v>
      </c>
      <c r="H1169" t="s">
        <v>3783</v>
      </c>
      <c r="J1169" t="s">
        <v>756</v>
      </c>
      <c r="K1169" t="s">
        <v>756</v>
      </c>
      <c r="L1169" t="s">
        <v>756</v>
      </c>
      <c r="M1169" t="s">
        <v>756</v>
      </c>
      <c r="N1169" t="s">
        <v>756</v>
      </c>
      <c r="O1169" t="s">
        <v>756</v>
      </c>
      <c r="P1169" t="s">
        <v>758</v>
      </c>
      <c r="Q1169" t="s">
        <v>759</v>
      </c>
      <c r="R1169" t="s">
        <v>759</v>
      </c>
      <c r="S1169" t="s">
        <v>757</v>
      </c>
      <c r="T1169" t="s">
        <v>757</v>
      </c>
      <c r="U1169" t="s">
        <v>757</v>
      </c>
      <c r="V1169" t="s">
        <v>756</v>
      </c>
      <c r="W1169" t="s">
        <v>773</v>
      </c>
      <c r="X1169" t="s">
        <v>6264</v>
      </c>
      <c r="Y1169" t="str">
        <f t="shared" si="252"/>
        <v>marzo</v>
      </c>
      <c r="Z1169">
        <f>YEAR(BD_PONDERACIONES[[#This Row],[Fecha Ejecución del Ticket]])</f>
        <v>2022</v>
      </c>
      <c r="AA1169" t="str">
        <f t="shared" si="253"/>
        <v>abril</v>
      </c>
      <c r="AB1169">
        <f>YEAR(BD_PONDERACIONES[[#This Row],[Fecha de Inspección]])</f>
        <v>2022</v>
      </c>
      <c r="AC1169">
        <f t="shared" si="254"/>
        <v>0.5</v>
      </c>
      <c r="AD1169">
        <f t="shared" si="255"/>
        <v>0.5</v>
      </c>
      <c r="AE1169">
        <f t="shared" si="256"/>
        <v>0.5</v>
      </c>
      <c r="AF1169">
        <f t="shared" si="257"/>
        <v>0.5</v>
      </c>
      <c r="AG1169">
        <f t="shared" si="258"/>
        <v>0.5</v>
      </c>
      <c r="AH1169">
        <f t="shared" si="259"/>
        <v>0.5</v>
      </c>
      <c r="AI1169">
        <f t="shared" si="260"/>
        <v>0.25</v>
      </c>
      <c r="AJ1169">
        <f t="shared" si="261"/>
        <v>0.25</v>
      </c>
      <c r="AK1169">
        <f t="shared" si="262"/>
        <v>0.5</v>
      </c>
      <c r="AL1169">
        <f t="shared" si="263"/>
        <v>0.5</v>
      </c>
      <c r="AM1169">
        <f t="shared" si="264"/>
        <v>0</v>
      </c>
      <c r="AN1169" s="6">
        <f t="shared" si="265"/>
        <v>0.9</v>
      </c>
      <c r="AO1169" t="str">
        <f>VLOOKUP(BD_PONDERACIONES[[#This Row],[Comuna]],Tabla3[#All],2,0)</f>
        <v>Florida</v>
      </c>
    </row>
    <row r="1170" spans="1:41" x14ac:dyDescent="0.35">
      <c r="A1170" t="s">
        <v>6265</v>
      </c>
      <c r="B1170" t="s">
        <v>6266</v>
      </c>
      <c r="C1170" t="s">
        <v>6267</v>
      </c>
      <c r="D1170" s="5">
        <v>44677</v>
      </c>
      <c r="E1170" s="5">
        <v>44636</v>
      </c>
      <c r="F1170" t="s">
        <v>753</v>
      </c>
      <c r="G1170" t="s">
        <v>6268</v>
      </c>
      <c r="H1170" t="s">
        <v>3783</v>
      </c>
      <c r="J1170" t="s">
        <v>756</v>
      </c>
      <c r="K1170" t="s">
        <v>756</v>
      </c>
      <c r="L1170" t="s">
        <v>757</v>
      </c>
      <c r="M1170" t="s">
        <v>757</v>
      </c>
      <c r="N1170" t="s">
        <v>756</v>
      </c>
      <c r="O1170" t="s">
        <v>756</v>
      </c>
      <c r="P1170" t="s">
        <v>765</v>
      </c>
      <c r="Q1170" t="s">
        <v>759</v>
      </c>
      <c r="R1170" t="s">
        <v>759</v>
      </c>
      <c r="S1170" t="s">
        <v>756</v>
      </c>
      <c r="T1170" t="s">
        <v>756</v>
      </c>
      <c r="U1170" t="s">
        <v>756</v>
      </c>
      <c r="V1170" t="s">
        <v>756</v>
      </c>
      <c r="W1170" t="s">
        <v>756</v>
      </c>
      <c r="X1170" t="s">
        <v>6269</v>
      </c>
      <c r="Y1170" t="str">
        <f t="shared" si="252"/>
        <v>marzo</v>
      </c>
      <c r="Z1170">
        <f>YEAR(BD_PONDERACIONES[[#This Row],[Fecha Ejecución del Ticket]])</f>
        <v>2022</v>
      </c>
      <c r="AA1170" t="str">
        <f t="shared" si="253"/>
        <v>abril</v>
      </c>
      <c r="AB1170">
        <f>YEAR(BD_PONDERACIONES[[#This Row],[Fecha de Inspección]])</f>
        <v>2022</v>
      </c>
      <c r="AC1170">
        <f t="shared" si="254"/>
        <v>0.5</v>
      </c>
      <c r="AD1170">
        <f t="shared" si="255"/>
        <v>0.5</v>
      </c>
      <c r="AE1170">
        <f t="shared" si="256"/>
        <v>0.5</v>
      </c>
      <c r="AF1170">
        <f t="shared" si="257"/>
        <v>0.5</v>
      </c>
      <c r="AG1170">
        <f t="shared" si="258"/>
        <v>0.5</v>
      </c>
      <c r="AH1170">
        <f t="shared" si="259"/>
        <v>0.5</v>
      </c>
      <c r="AI1170">
        <f t="shared" si="260"/>
        <v>0.25</v>
      </c>
      <c r="AJ1170">
        <f t="shared" si="261"/>
        <v>0.25</v>
      </c>
      <c r="AK1170">
        <f t="shared" si="262"/>
        <v>0.5</v>
      </c>
      <c r="AL1170">
        <f t="shared" si="263"/>
        <v>0.5</v>
      </c>
      <c r="AM1170">
        <f t="shared" si="264"/>
        <v>0.5</v>
      </c>
      <c r="AN1170" s="6">
        <f t="shared" si="265"/>
        <v>1</v>
      </c>
      <c r="AO1170" t="str">
        <f>VLOOKUP(BD_PONDERACIONES[[#This Row],[Comuna]],Tabla3[#All],2,0)</f>
        <v>Florida</v>
      </c>
    </row>
    <row r="1171" spans="1:41" x14ac:dyDescent="0.35">
      <c r="A1171" t="s">
        <v>6270</v>
      </c>
      <c r="B1171" t="s">
        <v>6271</v>
      </c>
      <c r="C1171" t="s">
        <v>6272</v>
      </c>
      <c r="D1171" s="5">
        <v>44677</v>
      </c>
      <c r="E1171" s="5">
        <v>44639</v>
      </c>
      <c r="F1171" t="s">
        <v>753</v>
      </c>
      <c r="G1171" t="s">
        <v>6273</v>
      </c>
      <c r="H1171" t="s">
        <v>3783</v>
      </c>
      <c r="J1171" t="s">
        <v>756</v>
      </c>
      <c r="K1171" t="s">
        <v>756</v>
      </c>
      <c r="L1171" t="s">
        <v>773</v>
      </c>
      <c r="M1171" t="s">
        <v>773</v>
      </c>
      <c r="N1171" t="s">
        <v>756</v>
      </c>
      <c r="O1171" t="s">
        <v>756</v>
      </c>
      <c r="P1171" t="s">
        <v>765</v>
      </c>
      <c r="Q1171" t="s">
        <v>759</v>
      </c>
      <c r="R1171" t="s">
        <v>759</v>
      </c>
      <c r="S1171" t="s">
        <v>756</v>
      </c>
      <c r="T1171" t="s">
        <v>756</v>
      </c>
      <c r="U1171" t="s">
        <v>756</v>
      </c>
      <c r="V1171" t="s">
        <v>756</v>
      </c>
      <c r="W1171" t="s">
        <v>756</v>
      </c>
      <c r="X1171" t="s">
        <v>6274</v>
      </c>
      <c r="Y1171" t="str">
        <f t="shared" si="252"/>
        <v>marzo</v>
      </c>
      <c r="Z1171">
        <f>YEAR(BD_PONDERACIONES[[#This Row],[Fecha Ejecución del Ticket]])</f>
        <v>2022</v>
      </c>
      <c r="AA1171" t="str">
        <f t="shared" si="253"/>
        <v>abril</v>
      </c>
      <c r="AB1171">
        <f>YEAR(BD_PONDERACIONES[[#This Row],[Fecha de Inspección]])</f>
        <v>2022</v>
      </c>
      <c r="AC1171">
        <f t="shared" si="254"/>
        <v>0.5</v>
      </c>
      <c r="AD1171">
        <f t="shared" si="255"/>
        <v>0.5</v>
      </c>
      <c r="AE1171">
        <f t="shared" si="256"/>
        <v>0</v>
      </c>
      <c r="AF1171">
        <f t="shared" si="257"/>
        <v>0</v>
      </c>
      <c r="AG1171">
        <f t="shared" si="258"/>
        <v>0.5</v>
      </c>
      <c r="AH1171">
        <f t="shared" si="259"/>
        <v>0.5</v>
      </c>
      <c r="AI1171">
        <f t="shared" si="260"/>
        <v>0.25</v>
      </c>
      <c r="AJ1171">
        <f t="shared" si="261"/>
        <v>0.25</v>
      </c>
      <c r="AK1171">
        <f t="shared" si="262"/>
        <v>0.5</v>
      </c>
      <c r="AL1171">
        <f t="shared" si="263"/>
        <v>0.5</v>
      </c>
      <c r="AM1171">
        <f t="shared" si="264"/>
        <v>0.5</v>
      </c>
      <c r="AN1171" s="6">
        <f t="shared" si="265"/>
        <v>0.7</v>
      </c>
      <c r="AO1171" t="str">
        <f>VLOOKUP(BD_PONDERACIONES[[#This Row],[Comuna]],Tabla3[#All],2,0)</f>
        <v>Florida</v>
      </c>
    </row>
    <row r="1172" spans="1:41" x14ac:dyDescent="0.35">
      <c r="A1172" t="s">
        <v>6077</v>
      </c>
      <c r="B1172" t="s">
        <v>6078</v>
      </c>
      <c r="C1172" t="s">
        <v>6079</v>
      </c>
      <c r="D1172" s="5">
        <v>44681</v>
      </c>
      <c r="E1172" s="5">
        <v>44671</v>
      </c>
      <c r="F1172" t="s">
        <v>753</v>
      </c>
      <c r="G1172" t="s">
        <v>6080</v>
      </c>
      <c r="H1172" t="s">
        <v>3786</v>
      </c>
      <c r="J1172" t="s">
        <v>756</v>
      </c>
      <c r="K1172" t="s">
        <v>756</v>
      </c>
      <c r="L1172" t="s">
        <v>756</v>
      </c>
      <c r="M1172" t="s">
        <v>756</v>
      </c>
      <c r="N1172" t="s">
        <v>756</v>
      </c>
      <c r="O1172" t="s">
        <v>756</v>
      </c>
      <c r="P1172" t="s">
        <v>758</v>
      </c>
      <c r="Q1172" t="s">
        <v>759</v>
      </c>
      <c r="R1172" t="s">
        <v>759</v>
      </c>
      <c r="S1172" t="s">
        <v>757</v>
      </c>
      <c r="T1172" t="s">
        <v>757</v>
      </c>
      <c r="U1172" t="s">
        <v>757</v>
      </c>
      <c r="V1172" t="s">
        <v>756</v>
      </c>
      <c r="W1172" t="s">
        <v>773</v>
      </c>
      <c r="X1172" t="s">
        <v>6081</v>
      </c>
      <c r="Y1172" t="str">
        <f t="shared" si="252"/>
        <v>abril</v>
      </c>
      <c r="Z1172">
        <f>YEAR(BD_PONDERACIONES[[#This Row],[Fecha Ejecución del Ticket]])</f>
        <v>2022</v>
      </c>
      <c r="AA1172" t="str">
        <f t="shared" si="253"/>
        <v>abril</v>
      </c>
      <c r="AB1172">
        <f>YEAR(BD_PONDERACIONES[[#This Row],[Fecha de Inspección]])</f>
        <v>2022</v>
      </c>
      <c r="AC1172">
        <f t="shared" si="254"/>
        <v>0.5</v>
      </c>
      <c r="AD1172">
        <f t="shared" si="255"/>
        <v>0.5</v>
      </c>
      <c r="AE1172">
        <f t="shared" si="256"/>
        <v>0.5</v>
      </c>
      <c r="AF1172">
        <f t="shared" si="257"/>
        <v>0.5</v>
      </c>
      <c r="AG1172">
        <f t="shared" si="258"/>
        <v>0.5</v>
      </c>
      <c r="AH1172">
        <f t="shared" si="259"/>
        <v>0.5</v>
      </c>
      <c r="AI1172">
        <f t="shared" si="260"/>
        <v>0.25</v>
      </c>
      <c r="AJ1172">
        <f t="shared" si="261"/>
        <v>0.25</v>
      </c>
      <c r="AK1172">
        <f t="shared" si="262"/>
        <v>0.5</v>
      </c>
      <c r="AL1172">
        <f t="shared" si="263"/>
        <v>0.5</v>
      </c>
      <c r="AM1172">
        <f t="shared" si="264"/>
        <v>0</v>
      </c>
      <c r="AN1172" s="6">
        <f t="shared" si="265"/>
        <v>0.9</v>
      </c>
      <c r="AO1172" t="str">
        <f>VLOOKUP(BD_PONDERACIONES[[#This Row],[Comuna]],Tabla3[#All],2,0)</f>
        <v>Florida</v>
      </c>
    </row>
    <row r="1173" spans="1:41" x14ac:dyDescent="0.35">
      <c r="A1173" t="s">
        <v>6082</v>
      </c>
      <c r="B1173" t="s">
        <v>6083</v>
      </c>
      <c r="C1173" t="s">
        <v>6084</v>
      </c>
      <c r="D1173" s="5">
        <v>44681</v>
      </c>
      <c r="E1173" s="5">
        <v>44674</v>
      </c>
      <c r="F1173" t="s">
        <v>753</v>
      </c>
      <c r="G1173" t="s">
        <v>6085</v>
      </c>
      <c r="H1173" t="s">
        <v>3786</v>
      </c>
      <c r="J1173" t="s">
        <v>756</v>
      </c>
      <c r="K1173" t="s">
        <v>756</v>
      </c>
      <c r="L1173" t="s">
        <v>757</v>
      </c>
      <c r="M1173" t="s">
        <v>757</v>
      </c>
      <c r="N1173" t="s">
        <v>756</v>
      </c>
      <c r="O1173" t="s">
        <v>756</v>
      </c>
      <c r="P1173" t="s">
        <v>765</v>
      </c>
      <c r="Q1173" t="s">
        <v>759</v>
      </c>
      <c r="R1173" t="s">
        <v>759</v>
      </c>
      <c r="S1173" t="s">
        <v>756</v>
      </c>
      <c r="T1173" t="s">
        <v>756</v>
      </c>
      <c r="U1173" t="s">
        <v>756</v>
      </c>
      <c r="V1173" t="s">
        <v>904</v>
      </c>
      <c r="W1173" t="s">
        <v>773</v>
      </c>
      <c r="X1173" t="s">
        <v>6086</v>
      </c>
      <c r="Y1173" t="str">
        <f t="shared" si="252"/>
        <v>abril</v>
      </c>
      <c r="Z1173">
        <f>YEAR(BD_PONDERACIONES[[#This Row],[Fecha Ejecución del Ticket]])</f>
        <v>2022</v>
      </c>
      <c r="AA1173" t="str">
        <f t="shared" si="253"/>
        <v>abril</v>
      </c>
      <c r="AB1173">
        <f>YEAR(BD_PONDERACIONES[[#This Row],[Fecha de Inspección]])</f>
        <v>2022</v>
      </c>
      <c r="AC1173">
        <f t="shared" si="254"/>
        <v>0.5</v>
      </c>
      <c r="AD1173">
        <f t="shared" si="255"/>
        <v>0.5</v>
      </c>
      <c r="AE1173">
        <f t="shared" si="256"/>
        <v>0.5</v>
      </c>
      <c r="AF1173">
        <f t="shared" si="257"/>
        <v>0.5</v>
      </c>
      <c r="AG1173">
        <f t="shared" si="258"/>
        <v>0.5</v>
      </c>
      <c r="AH1173">
        <f t="shared" si="259"/>
        <v>0.5</v>
      </c>
      <c r="AI1173">
        <f t="shared" si="260"/>
        <v>0.25</v>
      </c>
      <c r="AJ1173">
        <f t="shared" si="261"/>
        <v>0.25</v>
      </c>
      <c r="AK1173">
        <f t="shared" si="262"/>
        <v>0.5</v>
      </c>
      <c r="AL1173">
        <f t="shared" si="263"/>
        <v>0.32500000000000001</v>
      </c>
      <c r="AM1173">
        <f t="shared" si="264"/>
        <v>0</v>
      </c>
      <c r="AN1173" s="6">
        <f t="shared" si="265"/>
        <v>0.86499999999999999</v>
      </c>
      <c r="AO1173" t="str">
        <f>VLOOKUP(BD_PONDERACIONES[[#This Row],[Comuna]],Tabla3[#All],2,0)</f>
        <v>Florida</v>
      </c>
    </row>
    <row r="1174" spans="1:41" x14ac:dyDescent="0.35">
      <c r="A1174" t="s">
        <v>6087</v>
      </c>
      <c r="B1174" t="s">
        <v>6088</v>
      </c>
      <c r="C1174" t="s">
        <v>6089</v>
      </c>
      <c r="D1174" s="5">
        <v>44681</v>
      </c>
      <c r="E1174" s="5">
        <v>44667</v>
      </c>
      <c r="F1174" t="s">
        <v>753</v>
      </c>
      <c r="G1174" t="s">
        <v>6090</v>
      </c>
      <c r="H1174" t="s">
        <v>3786</v>
      </c>
      <c r="J1174" t="s">
        <v>756</v>
      </c>
      <c r="K1174" t="s">
        <v>756</v>
      </c>
      <c r="L1174" t="s">
        <v>756</v>
      </c>
      <c r="M1174" t="s">
        <v>756</v>
      </c>
      <c r="N1174" t="s">
        <v>756</v>
      </c>
      <c r="O1174" t="s">
        <v>756</v>
      </c>
      <c r="P1174" t="s">
        <v>765</v>
      </c>
      <c r="Q1174" t="s">
        <v>6091</v>
      </c>
      <c r="R1174" t="s">
        <v>6092</v>
      </c>
      <c r="S1174" t="s">
        <v>756</v>
      </c>
      <c r="T1174" t="s">
        <v>756</v>
      </c>
      <c r="U1174" t="s">
        <v>756</v>
      </c>
      <c r="V1174" t="s">
        <v>756</v>
      </c>
      <c r="W1174" t="s">
        <v>756</v>
      </c>
      <c r="X1174" t="s">
        <v>869</v>
      </c>
      <c r="Y1174" t="str">
        <f t="shared" si="252"/>
        <v>abril</v>
      </c>
      <c r="Z1174">
        <f>YEAR(BD_PONDERACIONES[[#This Row],[Fecha Ejecución del Ticket]])</f>
        <v>2022</v>
      </c>
      <c r="AA1174" t="str">
        <f t="shared" si="253"/>
        <v>abril</v>
      </c>
      <c r="AB1174">
        <f>YEAR(BD_PONDERACIONES[[#This Row],[Fecha de Inspección]])</f>
        <v>2022</v>
      </c>
      <c r="AC1174">
        <f t="shared" si="254"/>
        <v>0.5</v>
      </c>
      <c r="AD1174">
        <f t="shared" si="255"/>
        <v>0.5</v>
      </c>
      <c r="AE1174">
        <f t="shared" si="256"/>
        <v>0.5</v>
      </c>
      <c r="AF1174">
        <f t="shared" si="257"/>
        <v>0.5</v>
      </c>
      <c r="AG1174">
        <f t="shared" si="258"/>
        <v>0.5</v>
      </c>
      <c r="AH1174">
        <f t="shared" si="259"/>
        <v>0.5</v>
      </c>
      <c r="AI1174">
        <f t="shared" si="260"/>
        <v>0.25</v>
      </c>
      <c r="AJ1174">
        <f t="shared" si="261"/>
        <v>0.25</v>
      </c>
      <c r="AK1174">
        <f t="shared" si="262"/>
        <v>0.5</v>
      </c>
      <c r="AL1174">
        <f t="shared" si="263"/>
        <v>0.5</v>
      </c>
      <c r="AM1174">
        <f t="shared" si="264"/>
        <v>0.5</v>
      </c>
      <c r="AN1174" s="6">
        <f t="shared" si="265"/>
        <v>1</v>
      </c>
      <c r="AO1174" t="str">
        <f>VLOOKUP(BD_PONDERACIONES[[#This Row],[Comuna]],Tabla3[#All],2,0)</f>
        <v>Florida</v>
      </c>
    </row>
    <row r="1175" spans="1:41" x14ac:dyDescent="0.35">
      <c r="A1175" t="s">
        <v>6093</v>
      </c>
      <c r="B1175" t="s">
        <v>6094</v>
      </c>
      <c r="C1175" t="s">
        <v>6095</v>
      </c>
      <c r="D1175" s="5">
        <v>44681</v>
      </c>
      <c r="E1175" s="5">
        <v>44664</v>
      </c>
      <c r="F1175" t="s">
        <v>753</v>
      </c>
      <c r="G1175" t="s">
        <v>6096</v>
      </c>
      <c r="H1175" t="s">
        <v>3786</v>
      </c>
      <c r="J1175" t="s">
        <v>756</v>
      </c>
      <c r="K1175" t="s">
        <v>756</v>
      </c>
      <c r="L1175" t="s">
        <v>757</v>
      </c>
      <c r="M1175" t="s">
        <v>757</v>
      </c>
      <c r="N1175" t="s">
        <v>756</v>
      </c>
      <c r="O1175" t="s">
        <v>756</v>
      </c>
      <c r="P1175" t="s">
        <v>758</v>
      </c>
      <c r="Q1175" t="s">
        <v>759</v>
      </c>
      <c r="R1175" t="s">
        <v>759</v>
      </c>
      <c r="S1175" t="s">
        <v>757</v>
      </c>
      <c r="T1175" t="s">
        <v>757</v>
      </c>
      <c r="U1175" t="s">
        <v>757</v>
      </c>
      <c r="V1175" t="s">
        <v>773</v>
      </c>
      <c r="W1175" t="s">
        <v>773</v>
      </c>
      <c r="X1175" t="s">
        <v>6097</v>
      </c>
      <c r="Y1175" t="str">
        <f t="shared" si="252"/>
        <v>abril</v>
      </c>
      <c r="Z1175">
        <f>YEAR(BD_PONDERACIONES[[#This Row],[Fecha Ejecución del Ticket]])</f>
        <v>2022</v>
      </c>
      <c r="AA1175" t="str">
        <f t="shared" si="253"/>
        <v>abril</v>
      </c>
      <c r="AB1175">
        <f>YEAR(BD_PONDERACIONES[[#This Row],[Fecha de Inspección]])</f>
        <v>2022</v>
      </c>
      <c r="AC1175">
        <f t="shared" si="254"/>
        <v>0.5</v>
      </c>
      <c r="AD1175">
        <f t="shared" si="255"/>
        <v>0.5</v>
      </c>
      <c r="AE1175">
        <f t="shared" si="256"/>
        <v>0.5</v>
      </c>
      <c r="AF1175">
        <f t="shared" si="257"/>
        <v>0.5</v>
      </c>
      <c r="AG1175">
        <f t="shared" si="258"/>
        <v>0.5</v>
      </c>
      <c r="AH1175">
        <f t="shared" si="259"/>
        <v>0.5</v>
      </c>
      <c r="AI1175">
        <f t="shared" si="260"/>
        <v>0.25</v>
      </c>
      <c r="AJ1175">
        <f t="shared" si="261"/>
        <v>0.25</v>
      </c>
      <c r="AK1175">
        <f t="shared" si="262"/>
        <v>0.5</v>
      </c>
      <c r="AL1175">
        <f t="shared" si="263"/>
        <v>0</v>
      </c>
      <c r="AM1175">
        <f t="shared" si="264"/>
        <v>0</v>
      </c>
      <c r="AN1175" s="6">
        <f t="shared" si="265"/>
        <v>0.8</v>
      </c>
      <c r="AO1175" t="str">
        <f>VLOOKUP(BD_PONDERACIONES[[#This Row],[Comuna]],Tabla3[#All],2,0)</f>
        <v>Florida</v>
      </c>
    </row>
    <row r="1176" spans="1:41" x14ac:dyDescent="0.35">
      <c r="A1176" t="s">
        <v>6100</v>
      </c>
      <c r="B1176" t="s">
        <v>6101</v>
      </c>
      <c r="C1176" t="s">
        <v>6102</v>
      </c>
      <c r="D1176" s="5">
        <v>44681</v>
      </c>
      <c r="E1176" s="5">
        <v>44656</v>
      </c>
      <c r="F1176" t="s">
        <v>763</v>
      </c>
      <c r="G1176" t="s">
        <v>6103</v>
      </c>
      <c r="H1176" t="s">
        <v>3786</v>
      </c>
      <c r="J1176" t="s">
        <v>756</v>
      </c>
      <c r="K1176" t="s">
        <v>756</v>
      </c>
      <c r="L1176" t="s">
        <v>757</v>
      </c>
      <c r="M1176" t="s">
        <v>757</v>
      </c>
      <c r="N1176" t="s">
        <v>756</v>
      </c>
      <c r="O1176" t="s">
        <v>756</v>
      </c>
      <c r="P1176" t="s">
        <v>758</v>
      </c>
      <c r="Q1176" t="s">
        <v>759</v>
      </c>
      <c r="R1176" t="s">
        <v>759</v>
      </c>
      <c r="S1176" t="s">
        <v>757</v>
      </c>
      <c r="T1176" t="s">
        <v>757</v>
      </c>
      <c r="U1176" t="s">
        <v>757</v>
      </c>
      <c r="V1176" t="s">
        <v>756</v>
      </c>
      <c r="W1176" t="s">
        <v>756</v>
      </c>
      <c r="X1176" t="s">
        <v>6104</v>
      </c>
      <c r="Y1176" t="str">
        <f t="shared" si="252"/>
        <v>abril</v>
      </c>
      <c r="Z1176">
        <f>YEAR(BD_PONDERACIONES[[#This Row],[Fecha Ejecución del Ticket]])</f>
        <v>2022</v>
      </c>
      <c r="AA1176" t="str">
        <f t="shared" si="253"/>
        <v>abril</v>
      </c>
      <c r="AB1176">
        <f>YEAR(BD_PONDERACIONES[[#This Row],[Fecha de Inspección]])</f>
        <v>2022</v>
      </c>
      <c r="AC1176">
        <f t="shared" si="254"/>
        <v>0.5</v>
      </c>
      <c r="AD1176">
        <f t="shared" si="255"/>
        <v>0.5</v>
      </c>
      <c r="AE1176">
        <f t="shared" si="256"/>
        <v>0.5</v>
      </c>
      <c r="AF1176">
        <f t="shared" si="257"/>
        <v>0.5</v>
      </c>
      <c r="AG1176">
        <f t="shared" si="258"/>
        <v>0.5</v>
      </c>
      <c r="AH1176">
        <f t="shared" si="259"/>
        <v>0.5</v>
      </c>
      <c r="AI1176">
        <f t="shared" si="260"/>
        <v>0.25</v>
      </c>
      <c r="AJ1176">
        <f t="shared" si="261"/>
        <v>0.25</v>
      </c>
      <c r="AK1176">
        <f t="shared" si="262"/>
        <v>0.5</v>
      </c>
      <c r="AL1176">
        <f t="shared" si="263"/>
        <v>0.5</v>
      </c>
      <c r="AM1176">
        <f t="shared" si="264"/>
        <v>0.5</v>
      </c>
      <c r="AN1176" s="6">
        <f t="shared" si="265"/>
        <v>1</v>
      </c>
      <c r="AO1176" t="str">
        <f>VLOOKUP(BD_PONDERACIONES[[#This Row],[Comuna]],Tabla3[#All],2,0)</f>
        <v>Florida</v>
      </c>
    </row>
    <row r="1177" spans="1:41" x14ac:dyDescent="0.35">
      <c r="A1177" t="s">
        <v>6105</v>
      </c>
      <c r="B1177" t="s">
        <v>6106</v>
      </c>
      <c r="C1177" t="s">
        <v>6107</v>
      </c>
      <c r="D1177" s="5">
        <v>44681</v>
      </c>
      <c r="E1177" s="5">
        <v>44674</v>
      </c>
      <c r="F1177" t="s">
        <v>753</v>
      </c>
      <c r="G1177" t="s">
        <v>6108</v>
      </c>
      <c r="H1177" t="s">
        <v>3786</v>
      </c>
      <c r="J1177" t="s">
        <v>756</v>
      </c>
      <c r="K1177" t="s">
        <v>756</v>
      </c>
      <c r="L1177" t="s">
        <v>757</v>
      </c>
      <c r="M1177" t="s">
        <v>757</v>
      </c>
      <c r="N1177" t="s">
        <v>756</v>
      </c>
      <c r="O1177" t="s">
        <v>756</v>
      </c>
      <c r="P1177" t="s">
        <v>758</v>
      </c>
      <c r="Q1177" t="s">
        <v>759</v>
      </c>
      <c r="R1177" t="s">
        <v>759</v>
      </c>
      <c r="S1177" t="s">
        <v>757</v>
      </c>
      <c r="T1177" t="s">
        <v>757</v>
      </c>
      <c r="U1177" t="s">
        <v>757</v>
      </c>
      <c r="V1177" t="s">
        <v>756</v>
      </c>
      <c r="W1177" t="s">
        <v>773</v>
      </c>
      <c r="X1177" t="s">
        <v>6109</v>
      </c>
      <c r="Y1177" t="str">
        <f t="shared" si="252"/>
        <v>abril</v>
      </c>
      <c r="Z1177">
        <f>YEAR(BD_PONDERACIONES[[#This Row],[Fecha Ejecución del Ticket]])</f>
        <v>2022</v>
      </c>
      <c r="AA1177" t="str">
        <f t="shared" si="253"/>
        <v>abril</v>
      </c>
      <c r="AB1177">
        <f>YEAR(BD_PONDERACIONES[[#This Row],[Fecha de Inspección]])</f>
        <v>2022</v>
      </c>
      <c r="AC1177">
        <f t="shared" si="254"/>
        <v>0.5</v>
      </c>
      <c r="AD1177">
        <f t="shared" si="255"/>
        <v>0.5</v>
      </c>
      <c r="AE1177">
        <f t="shared" si="256"/>
        <v>0.5</v>
      </c>
      <c r="AF1177">
        <f t="shared" si="257"/>
        <v>0.5</v>
      </c>
      <c r="AG1177">
        <f t="shared" si="258"/>
        <v>0.5</v>
      </c>
      <c r="AH1177">
        <f t="shared" si="259"/>
        <v>0.5</v>
      </c>
      <c r="AI1177">
        <f t="shared" si="260"/>
        <v>0.25</v>
      </c>
      <c r="AJ1177">
        <f t="shared" si="261"/>
        <v>0.25</v>
      </c>
      <c r="AK1177">
        <f t="shared" si="262"/>
        <v>0.5</v>
      </c>
      <c r="AL1177">
        <f t="shared" si="263"/>
        <v>0.5</v>
      </c>
      <c r="AM1177">
        <f t="shared" si="264"/>
        <v>0</v>
      </c>
      <c r="AN1177" s="6">
        <f t="shared" si="265"/>
        <v>0.9</v>
      </c>
      <c r="AO1177" t="str">
        <f>VLOOKUP(BD_PONDERACIONES[[#This Row],[Comuna]],Tabla3[#All],2,0)</f>
        <v>Florida</v>
      </c>
    </row>
    <row r="1178" spans="1:41" x14ac:dyDescent="0.35">
      <c r="A1178" t="s">
        <v>6110</v>
      </c>
      <c r="B1178" t="s">
        <v>6111</v>
      </c>
      <c r="C1178" t="s">
        <v>6112</v>
      </c>
      <c r="D1178" s="5">
        <v>44681</v>
      </c>
      <c r="E1178" s="5">
        <v>44668</v>
      </c>
      <c r="F1178" t="s">
        <v>753</v>
      </c>
      <c r="G1178" t="s">
        <v>6113</v>
      </c>
      <c r="H1178" t="s">
        <v>3786</v>
      </c>
      <c r="J1178" t="s">
        <v>756</v>
      </c>
      <c r="K1178" t="s">
        <v>756</v>
      </c>
      <c r="L1178" t="s">
        <v>757</v>
      </c>
      <c r="M1178" t="s">
        <v>757</v>
      </c>
      <c r="N1178" t="s">
        <v>756</v>
      </c>
      <c r="O1178" t="s">
        <v>756</v>
      </c>
      <c r="P1178" t="s">
        <v>765</v>
      </c>
      <c r="Q1178" t="s">
        <v>759</v>
      </c>
      <c r="R1178" t="s">
        <v>759</v>
      </c>
      <c r="S1178" t="s">
        <v>756</v>
      </c>
      <c r="T1178" t="s">
        <v>756</v>
      </c>
      <c r="U1178" t="s">
        <v>756</v>
      </c>
      <c r="V1178" t="s">
        <v>756</v>
      </c>
      <c r="W1178" t="s">
        <v>756</v>
      </c>
      <c r="X1178" t="s">
        <v>6114</v>
      </c>
      <c r="Y1178" t="str">
        <f t="shared" si="252"/>
        <v>abril</v>
      </c>
      <c r="Z1178">
        <f>YEAR(BD_PONDERACIONES[[#This Row],[Fecha Ejecución del Ticket]])</f>
        <v>2022</v>
      </c>
      <c r="AA1178" t="str">
        <f t="shared" si="253"/>
        <v>abril</v>
      </c>
      <c r="AB1178">
        <f>YEAR(BD_PONDERACIONES[[#This Row],[Fecha de Inspección]])</f>
        <v>2022</v>
      </c>
      <c r="AC1178">
        <f t="shared" si="254"/>
        <v>0.5</v>
      </c>
      <c r="AD1178">
        <f t="shared" si="255"/>
        <v>0.5</v>
      </c>
      <c r="AE1178">
        <f t="shared" si="256"/>
        <v>0.5</v>
      </c>
      <c r="AF1178">
        <f t="shared" si="257"/>
        <v>0.5</v>
      </c>
      <c r="AG1178">
        <f t="shared" si="258"/>
        <v>0.5</v>
      </c>
      <c r="AH1178">
        <f t="shared" si="259"/>
        <v>0.5</v>
      </c>
      <c r="AI1178">
        <f t="shared" si="260"/>
        <v>0.25</v>
      </c>
      <c r="AJ1178">
        <f t="shared" si="261"/>
        <v>0.25</v>
      </c>
      <c r="AK1178">
        <f t="shared" si="262"/>
        <v>0.5</v>
      </c>
      <c r="AL1178">
        <f t="shared" si="263"/>
        <v>0.5</v>
      </c>
      <c r="AM1178">
        <f t="shared" si="264"/>
        <v>0.5</v>
      </c>
      <c r="AN1178" s="6">
        <f t="shared" si="265"/>
        <v>1</v>
      </c>
      <c r="AO1178" t="str">
        <f>VLOOKUP(BD_PONDERACIONES[[#This Row],[Comuna]],Tabla3[#All],2,0)</f>
        <v>Florida</v>
      </c>
    </row>
    <row r="1179" spans="1:41" x14ac:dyDescent="0.35">
      <c r="A1179" t="s">
        <v>6116</v>
      </c>
      <c r="B1179" t="s">
        <v>6117</v>
      </c>
      <c r="C1179" t="s">
        <v>6118</v>
      </c>
      <c r="D1179" s="5">
        <v>44681</v>
      </c>
      <c r="E1179" s="5">
        <v>44657</v>
      </c>
      <c r="F1179" t="s">
        <v>763</v>
      </c>
      <c r="G1179" t="s">
        <v>6119</v>
      </c>
      <c r="H1179" t="s">
        <v>3786</v>
      </c>
      <c r="J1179" t="s">
        <v>756</v>
      </c>
      <c r="K1179" t="s">
        <v>756</v>
      </c>
      <c r="L1179" t="s">
        <v>757</v>
      </c>
      <c r="M1179" t="s">
        <v>757</v>
      </c>
      <c r="N1179" t="s">
        <v>756</v>
      </c>
      <c r="O1179" t="s">
        <v>756</v>
      </c>
      <c r="P1179" t="s">
        <v>758</v>
      </c>
      <c r="Q1179" t="s">
        <v>759</v>
      </c>
      <c r="R1179" t="s">
        <v>759</v>
      </c>
      <c r="S1179" t="s">
        <v>757</v>
      </c>
      <c r="T1179" t="s">
        <v>757</v>
      </c>
      <c r="U1179" t="s">
        <v>757</v>
      </c>
      <c r="V1179" t="s">
        <v>773</v>
      </c>
      <c r="W1179" t="s">
        <v>768</v>
      </c>
      <c r="X1179" t="s">
        <v>6120</v>
      </c>
      <c r="Y1179" t="str">
        <f t="shared" si="252"/>
        <v>abril</v>
      </c>
      <c r="Z1179">
        <f>YEAR(BD_PONDERACIONES[[#This Row],[Fecha Ejecución del Ticket]])</f>
        <v>2022</v>
      </c>
      <c r="AA1179" t="str">
        <f t="shared" si="253"/>
        <v>abril</v>
      </c>
      <c r="AB1179">
        <f>YEAR(BD_PONDERACIONES[[#This Row],[Fecha de Inspección]])</f>
        <v>2022</v>
      </c>
      <c r="AC1179">
        <f t="shared" si="254"/>
        <v>0.5</v>
      </c>
      <c r="AD1179">
        <f t="shared" si="255"/>
        <v>0.5</v>
      </c>
      <c r="AE1179">
        <f t="shared" si="256"/>
        <v>0.5</v>
      </c>
      <c r="AF1179">
        <f t="shared" si="257"/>
        <v>0.5</v>
      </c>
      <c r="AG1179">
        <f t="shared" si="258"/>
        <v>0.5</v>
      </c>
      <c r="AH1179">
        <f t="shared" si="259"/>
        <v>0.5</v>
      </c>
      <c r="AI1179">
        <f t="shared" si="260"/>
        <v>0.25</v>
      </c>
      <c r="AJ1179">
        <f t="shared" si="261"/>
        <v>0.25</v>
      </c>
      <c r="AK1179">
        <f t="shared" si="262"/>
        <v>0.5</v>
      </c>
      <c r="AL1179">
        <f t="shared" si="263"/>
        <v>0</v>
      </c>
      <c r="AM1179">
        <f t="shared" si="264"/>
        <v>0.17499999999999999</v>
      </c>
      <c r="AN1179" s="6">
        <f t="shared" si="265"/>
        <v>0.83500000000000008</v>
      </c>
      <c r="AO1179" t="str">
        <f>VLOOKUP(BD_PONDERACIONES[[#This Row],[Comuna]],Tabla3[#All],2,0)</f>
        <v>Florida</v>
      </c>
    </row>
    <row r="1180" spans="1:41" x14ac:dyDescent="0.35">
      <c r="A1180" t="s">
        <v>6121</v>
      </c>
      <c r="B1180" t="s">
        <v>6122</v>
      </c>
      <c r="C1180" t="s">
        <v>6123</v>
      </c>
      <c r="D1180" s="5">
        <v>44681</v>
      </c>
      <c r="E1180" s="5">
        <v>44653</v>
      </c>
      <c r="F1180" t="s">
        <v>763</v>
      </c>
      <c r="G1180" t="s">
        <v>6124</v>
      </c>
      <c r="H1180" t="s">
        <v>3786</v>
      </c>
      <c r="J1180" t="s">
        <v>756</v>
      </c>
      <c r="K1180" t="s">
        <v>756</v>
      </c>
      <c r="L1180" t="s">
        <v>757</v>
      </c>
      <c r="M1180" t="s">
        <v>757</v>
      </c>
      <c r="N1180" t="s">
        <v>756</v>
      </c>
      <c r="O1180" t="s">
        <v>756</v>
      </c>
      <c r="P1180" t="s">
        <v>758</v>
      </c>
      <c r="Q1180" t="s">
        <v>759</v>
      </c>
      <c r="R1180" t="s">
        <v>759</v>
      </c>
      <c r="S1180" t="s">
        <v>757</v>
      </c>
      <c r="T1180" t="s">
        <v>757</v>
      </c>
      <c r="U1180" t="s">
        <v>757</v>
      </c>
      <c r="V1180" t="s">
        <v>756</v>
      </c>
      <c r="W1180" t="s">
        <v>773</v>
      </c>
      <c r="X1180" t="s">
        <v>1457</v>
      </c>
      <c r="Y1180" t="str">
        <f t="shared" si="252"/>
        <v>abril</v>
      </c>
      <c r="Z1180">
        <f>YEAR(BD_PONDERACIONES[[#This Row],[Fecha Ejecución del Ticket]])</f>
        <v>2022</v>
      </c>
      <c r="AA1180" t="str">
        <f t="shared" si="253"/>
        <v>abril</v>
      </c>
      <c r="AB1180">
        <f>YEAR(BD_PONDERACIONES[[#This Row],[Fecha de Inspección]])</f>
        <v>2022</v>
      </c>
      <c r="AC1180">
        <f t="shared" si="254"/>
        <v>0.5</v>
      </c>
      <c r="AD1180">
        <f t="shared" si="255"/>
        <v>0.5</v>
      </c>
      <c r="AE1180">
        <f t="shared" si="256"/>
        <v>0.5</v>
      </c>
      <c r="AF1180">
        <f t="shared" si="257"/>
        <v>0.5</v>
      </c>
      <c r="AG1180">
        <f t="shared" si="258"/>
        <v>0.5</v>
      </c>
      <c r="AH1180">
        <f t="shared" si="259"/>
        <v>0.5</v>
      </c>
      <c r="AI1180">
        <f t="shared" si="260"/>
        <v>0.25</v>
      </c>
      <c r="AJ1180">
        <f t="shared" si="261"/>
        <v>0.25</v>
      </c>
      <c r="AK1180">
        <f t="shared" si="262"/>
        <v>0.5</v>
      </c>
      <c r="AL1180">
        <f t="shared" si="263"/>
        <v>0.5</v>
      </c>
      <c r="AM1180">
        <f t="shared" si="264"/>
        <v>0</v>
      </c>
      <c r="AN1180" s="6">
        <f t="shared" si="265"/>
        <v>0.9</v>
      </c>
      <c r="AO1180" t="str">
        <f>VLOOKUP(BD_PONDERACIONES[[#This Row],[Comuna]],Tabla3[#All],2,0)</f>
        <v>Florida</v>
      </c>
    </row>
    <row r="1181" spans="1:41" x14ac:dyDescent="0.35">
      <c r="A1181" t="s">
        <v>6125</v>
      </c>
      <c r="B1181" t="s">
        <v>6126</v>
      </c>
      <c r="C1181" t="s">
        <v>6127</v>
      </c>
      <c r="D1181" s="5">
        <v>44681</v>
      </c>
      <c r="E1181" s="5">
        <v>44657</v>
      </c>
      <c r="F1181" t="s">
        <v>763</v>
      </c>
      <c r="G1181" t="s">
        <v>6128</v>
      </c>
      <c r="H1181" t="s">
        <v>3786</v>
      </c>
      <c r="J1181" t="s">
        <v>756</v>
      </c>
      <c r="K1181" t="s">
        <v>756</v>
      </c>
      <c r="L1181" t="s">
        <v>757</v>
      </c>
      <c r="M1181" t="s">
        <v>757</v>
      </c>
      <c r="N1181" t="s">
        <v>756</v>
      </c>
      <c r="O1181" t="s">
        <v>756</v>
      </c>
      <c r="P1181" t="s">
        <v>758</v>
      </c>
      <c r="Q1181" t="s">
        <v>759</v>
      </c>
      <c r="R1181" t="s">
        <v>759</v>
      </c>
      <c r="S1181" t="s">
        <v>757</v>
      </c>
      <c r="T1181" t="s">
        <v>757</v>
      </c>
      <c r="U1181" t="s">
        <v>757</v>
      </c>
      <c r="V1181" t="s">
        <v>773</v>
      </c>
      <c r="W1181" t="s">
        <v>768</v>
      </c>
      <c r="X1181" t="s">
        <v>6129</v>
      </c>
      <c r="Y1181" t="str">
        <f t="shared" si="252"/>
        <v>abril</v>
      </c>
      <c r="Z1181">
        <f>YEAR(BD_PONDERACIONES[[#This Row],[Fecha Ejecución del Ticket]])</f>
        <v>2022</v>
      </c>
      <c r="AA1181" t="str">
        <f t="shared" si="253"/>
        <v>abril</v>
      </c>
      <c r="AB1181">
        <f>YEAR(BD_PONDERACIONES[[#This Row],[Fecha de Inspección]])</f>
        <v>2022</v>
      </c>
      <c r="AC1181">
        <f t="shared" si="254"/>
        <v>0.5</v>
      </c>
      <c r="AD1181">
        <f t="shared" si="255"/>
        <v>0.5</v>
      </c>
      <c r="AE1181">
        <f t="shared" si="256"/>
        <v>0.5</v>
      </c>
      <c r="AF1181">
        <f t="shared" si="257"/>
        <v>0.5</v>
      </c>
      <c r="AG1181">
        <f t="shared" si="258"/>
        <v>0.5</v>
      </c>
      <c r="AH1181">
        <f t="shared" si="259"/>
        <v>0.5</v>
      </c>
      <c r="AI1181">
        <f t="shared" si="260"/>
        <v>0.25</v>
      </c>
      <c r="AJ1181">
        <f t="shared" si="261"/>
        <v>0.25</v>
      </c>
      <c r="AK1181">
        <f t="shared" si="262"/>
        <v>0.5</v>
      </c>
      <c r="AL1181">
        <f t="shared" si="263"/>
        <v>0</v>
      </c>
      <c r="AM1181">
        <f t="shared" si="264"/>
        <v>0.17499999999999999</v>
      </c>
      <c r="AN1181" s="6">
        <f t="shared" si="265"/>
        <v>0.83500000000000008</v>
      </c>
      <c r="AO1181" t="str">
        <f>VLOOKUP(BD_PONDERACIONES[[#This Row],[Comuna]],Tabla3[#All],2,0)</f>
        <v>Florida</v>
      </c>
    </row>
    <row r="1182" spans="1:41" x14ac:dyDescent="0.35">
      <c r="A1182" t="s">
        <v>6130</v>
      </c>
      <c r="B1182" t="s">
        <v>6131</v>
      </c>
      <c r="C1182" t="s">
        <v>6115</v>
      </c>
      <c r="D1182" s="5">
        <v>44681</v>
      </c>
      <c r="E1182" s="5">
        <v>44652</v>
      </c>
      <c r="F1182" t="s">
        <v>763</v>
      </c>
      <c r="G1182" t="s">
        <v>6132</v>
      </c>
      <c r="H1182" t="s">
        <v>3786</v>
      </c>
      <c r="J1182" t="s">
        <v>756</v>
      </c>
      <c r="K1182" t="s">
        <v>756</v>
      </c>
      <c r="L1182" t="s">
        <v>757</v>
      </c>
      <c r="M1182" t="s">
        <v>757</v>
      </c>
      <c r="N1182" t="s">
        <v>756</v>
      </c>
      <c r="O1182" t="s">
        <v>756</v>
      </c>
      <c r="P1182" t="s">
        <v>765</v>
      </c>
      <c r="Q1182" t="s">
        <v>759</v>
      </c>
      <c r="R1182" t="s">
        <v>759</v>
      </c>
      <c r="S1182" t="s">
        <v>757</v>
      </c>
      <c r="T1182" t="s">
        <v>757</v>
      </c>
      <c r="U1182" t="s">
        <v>757</v>
      </c>
      <c r="V1182" t="s">
        <v>756</v>
      </c>
      <c r="W1182" t="s">
        <v>773</v>
      </c>
      <c r="X1182" t="s">
        <v>6133</v>
      </c>
      <c r="Y1182" t="str">
        <f t="shared" si="252"/>
        <v>abril</v>
      </c>
      <c r="Z1182">
        <f>YEAR(BD_PONDERACIONES[[#This Row],[Fecha Ejecución del Ticket]])</f>
        <v>2022</v>
      </c>
      <c r="AA1182" t="str">
        <f t="shared" si="253"/>
        <v>abril</v>
      </c>
      <c r="AB1182">
        <f>YEAR(BD_PONDERACIONES[[#This Row],[Fecha de Inspección]])</f>
        <v>2022</v>
      </c>
      <c r="AC1182">
        <f t="shared" si="254"/>
        <v>0.5</v>
      </c>
      <c r="AD1182">
        <f t="shared" si="255"/>
        <v>0.5</v>
      </c>
      <c r="AE1182">
        <f t="shared" si="256"/>
        <v>0.5</v>
      </c>
      <c r="AF1182">
        <f t="shared" si="257"/>
        <v>0.5</v>
      </c>
      <c r="AG1182">
        <f t="shared" si="258"/>
        <v>0.5</v>
      </c>
      <c r="AH1182">
        <f t="shared" si="259"/>
        <v>0.5</v>
      </c>
      <c r="AI1182">
        <f t="shared" si="260"/>
        <v>0.25</v>
      </c>
      <c r="AJ1182">
        <f t="shared" si="261"/>
        <v>0.25</v>
      </c>
      <c r="AK1182">
        <f t="shared" si="262"/>
        <v>0.5</v>
      </c>
      <c r="AL1182">
        <f t="shared" si="263"/>
        <v>0.5</v>
      </c>
      <c r="AM1182">
        <f t="shared" si="264"/>
        <v>0</v>
      </c>
      <c r="AN1182" s="6">
        <f t="shared" si="265"/>
        <v>0.9</v>
      </c>
      <c r="AO1182" t="str">
        <f>VLOOKUP(BD_PONDERACIONES[[#This Row],[Comuna]],Tabla3[#All],2,0)</f>
        <v>Florida</v>
      </c>
    </row>
    <row r="1183" spans="1:41" x14ac:dyDescent="0.35">
      <c r="A1183" t="s">
        <v>6134</v>
      </c>
      <c r="B1183" t="s">
        <v>6135</v>
      </c>
      <c r="C1183" t="s">
        <v>6136</v>
      </c>
      <c r="D1183" s="5">
        <v>44681</v>
      </c>
      <c r="E1183" s="5">
        <v>44657</v>
      </c>
      <c r="F1183" t="s">
        <v>763</v>
      </c>
      <c r="G1183" t="s">
        <v>6137</v>
      </c>
      <c r="H1183" t="s">
        <v>3786</v>
      </c>
      <c r="J1183" t="s">
        <v>756</v>
      </c>
      <c r="K1183" t="s">
        <v>756</v>
      </c>
      <c r="L1183" t="s">
        <v>757</v>
      </c>
      <c r="M1183" t="s">
        <v>757</v>
      </c>
      <c r="N1183" t="s">
        <v>756</v>
      </c>
      <c r="O1183" t="s">
        <v>756</v>
      </c>
      <c r="P1183" t="s">
        <v>758</v>
      </c>
      <c r="Q1183" t="s">
        <v>759</v>
      </c>
      <c r="R1183" t="s">
        <v>759</v>
      </c>
      <c r="S1183" t="s">
        <v>757</v>
      </c>
      <c r="T1183" t="s">
        <v>757</v>
      </c>
      <c r="U1183" t="s">
        <v>757</v>
      </c>
      <c r="V1183" t="s">
        <v>756</v>
      </c>
      <c r="W1183" t="s">
        <v>756</v>
      </c>
      <c r="X1183" t="s">
        <v>6138</v>
      </c>
      <c r="Y1183" t="str">
        <f t="shared" si="252"/>
        <v>abril</v>
      </c>
      <c r="Z1183">
        <f>YEAR(BD_PONDERACIONES[[#This Row],[Fecha Ejecución del Ticket]])</f>
        <v>2022</v>
      </c>
      <c r="AA1183" t="str">
        <f t="shared" si="253"/>
        <v>abril</v>
      </c>
      <c r="AB1183">
        <f>YEAR(BD_PONDERACIONES[[#This Row],[Fecha de Inspección]])</f>
        <v>2022</v>
      </c>
      <c r="AC1183">
        <f t="shared" si="254"/>
        <v>0.5</v>
      </c>
      <c r="AD1183">
        <f t="shared" si="255"/>
        <v>0.5</v>
      </c>
      <c r="AE1183">
        <f t="shared" si="256"/>
        <v>0.5</v>
      </c>
      <c r="AF1183">
        <f t="shared" si="257"/>
        <v>0.5</v>
      </c>
      <c r="AG1183">
        <f t="shared" si="258"/>
        <v>0.5</v>
      </c>
      <c r="AH1183">
        <f t="shared" si="259"/>
        <v>0.5</v>
      </c>
      <c r="AI1183">
        <f t="shared" si="260"/>
        <v>0.25</v>
      </c>
      <c r="AJ1183">
        <f t="shared" si="261"/>
        <v>0.25</v>
      </c>
      <c r="AK1183">
        <f t="shared" si="262"/>
        <v>0.5</v>
      </c>
      <c r="AL1183">
        <f t="shared" si="263"/>
        <v>0.5</v>
      </c>
      <c r="AM1183">
        <f t="shared" si="264"/>
        <v>0.5</v>
      </c>
      <c r="AN1183" s="6">
        <f t="shared" si="265"/>
        <v>1</v>
      </c>
      <c r="AO1183" t="str">
        <f>VLOOKUP(BD_PONDERACIONES[[#This Row],[Comuna]],Tabla3[#All],2,0)</f>
        <v>Florida</v>
      </c>
    </row>
    <row r="1184" spans="1:41" x14ac:dyDescent="0.35">
      <c r="A1184" t="s">
        <v>6139</v>
      </c>
      <c r="B1184" t="s">
        <v>6140</v>
      </c>
      <c r="C1184" t="s">
        <v>6098</v>
      </c>
      <c r="D1184" s="5">
        <v>44681</v>
      </c>
      <c r="E1184" s="5">
        <v>44655</v>
      </c>
      <c r="F1184" t="s">
        <v>763</v>
      </c>
      <c r="G1184" t="s">
        <v>6141</v>
      </c>
      <c r="H1184" t="s">
        <v>3786</v>
      </c>
      <c r="J1184" t="s">
        <v>756</v>
      </c>
      <c r="K1184" t="s">
        <v>756</v>
      </c>
      <c r="L1184" t="s">
        <v>757</v>
      </c>
      <c r="M1184" t="s">
        <v>757</v>
      </c>
      <c r="N1184" t="s">
        <v>756</v>
      </c>
      <c r="O1184" t="s">
        <v>756</v>
      </c>
      <c r="P1184" t="s">
        <v>758</v>
      </c>
      <c r="Q1184" t="s">
        <v>759</v>
      </c>
      <c r="R1184" t="s">
        <v>759</v>
      </c>
      <c r="S1184" t="s">
        <v>757</v>
      </c>
      <c r="T1184" t="s">
        <v>757</v>
      </c>
      <c r="U1184" t="s">
        <v>757</v>
      </c>
      <c r="V1184" t="s">
        <v>773</v>
      </c>
      <c r="W1184" t="s">
        <v>768</v>
      </c>
      <c r="X1184" t="s">
        <v>4681</v>
      </c>
      <c r="Y1184" t="str">
        <f t="shared" si="252"/>
        <v>abril</v>
      </c>
      <c r="Z1184">
        <f>YEAR(BD_PONDERACIONES[[#This Row],[Fecha Ejecución del Ticket]])</f>
        <v>2022</v>
      </c>
      <c r="AA1184" t="str">
        <f t="shared" si="253"/>
        <v>abril</v>
      </c>
      <c r="AB1184">
        <f>YEAR(BD_PONDERACIONES[[#This Row],[Fecha de Inspección]])</f>
        <v>2022</v>
      </c>
      <c r="AC1184">
        <f t="shared" si="254"/>
        <v>0.5</v>
      </c>
      <c r="AD1184">
        <f t="shared" si="255"/>
        <v>0.5</v>
      </c>
      <c r="AE1184">
        <f t="shared" si="256"/>
        <v>0.5</v>
      </c>
      <c r="AF1184">
        <f t="shared" si="257"/>
        <v>0.5</v>
      </c>
      <c r="AG1184">
        <f t="shared" si="258"/>
        <v>0.5</v>
      </c>
      <c r="AH1184">
        <f t="shared" si="259"/>
        <v>0.5</v>
      </c>
      <c r="AI1184">
        <f t="shared" si="260"/>
        <v>0.25</v>
      </c>
      <c r="AJ1184">
        <f t="shared" si="261"/>
        <v>0.25</v>
      </c>
      <c r="AK1184">
        <f t="shared" si="262"/>
        <v>0.5</v>
      </c>
      <c r="AL1184">
        <f t="shared" si="263"/>
        <v>0</v>
      </c>
      <c r="AM1184">
        <f t="shared" si="264"/>
        <v>0.17499999999999999</v>
      </c>
      <c r="AN1184" s="6">
        <f t="shared" si="265"/>
        <v>0.83500000000000008</v>
      </c>
      <c r="AO1184" t="str">
        <f>VLOOKUP(BD_PONDERACIONES[[#This Row],[Comuna]],Tabla3[#All],2,0)</f>
        <v>Florida</v>
      </c>
    </row>
    <row r="1185" spans="1:41" x14ac:dyDescent="0.35">
      <c r="A1185" t="s">
        <v>6142</v>
      </c>
      <c r="B1185" t="s">
        <v>6143</v>
      </c>
      <c r="C1185" t="s">
        <v>6099</v>
      </c>
      <c r="D1185" s="5">
        <v>44681</v>
      </c>
      <c r="E1185" s="5">
        <v>44656</v>
      </c>
      <c r="F1185" t="s">
        <v>763</v>
      </c>
      <c r="G1185" t="s">
        <v>6144</v>
      </c>
      <c r="H1185" t="s">
        <v>3786</v>
      </c>
      <c r="J1185" t="s">
        <v>756</v>
      </c>
      <c r="K1185" t="s">
        <v>756</v>
      </c>
      <c r="L1185" t="s">
        <v>756</v>
      </c>
      <c r="M1185" t="s">
        <v>756</v>
      </c>
      <c r="N1185" t="s">
        <v>756</v>
      </c>
      <c r="O1185" t="s">
        <v>756</v>
      </c>
      <c r="P1185" t="s">
        <v>765</v>
      </c>
      <c r="Q1185" t="s">
        <v>6145</v>
      </c>
      <c r="R1185" t="s">
        <v>6146</v>
      </c>
      <c r="S1185" t="s">
        <v>756</v>
      </c>
      <c r="T1185" t="s">
        <v>756</v>
      </c>
      <c r="U1185" t="s">
        <v>756</v>
      </c>
      <c r="V1185" t="s">
        <v>756</v>
      </c>
      <c r="W1185" t="s">
        <v>773</v>
      </c>
      <c r="X1185" t="s">
        <v>769</v>
      </c>
      <c r="Y1185" t="str">
        <f t="shared" si="252"/>
        <v>abril</v>
      </c>
      <c r="Z1185">
        <f>YEAR(BD_PONDERACIONES[[#This Row],[Fecha Ejecución del Ticket]])</f>
        <v>2022</v>
      </c>
      <c r="AA1185" t="str">
        <f t="shared" si="253"/>
        <v>abril</v>
      </c>
      <c r="AB1185">
        <f>YEAR(BD_PONDERACIONES[[#This Row],[Fecha de Inspección]])</f>
        <v>2022</v>
      </c>
      <c r="AC1185">
        <f t="shared" si="254"/>
        <v>0.5</v>
      </c>
      <c r="AD1185">
        <f t="shared" si="255"/>
        <v>0.5</v>
      </c>
      <c r="AE1185">
        <f t="shared" si="256"/>
        <v>0.5</v>
      </c>
      <c r="AF1185">
        <f t="shared" si="257"/>
        <v>0.5</v>
      </c>
      <c r="AG1185">
        <f t="shared" si="258"/>
        <v>0.5</v>
      </c>
      <c r="AH1185">
        <f t="shared" si="259"/>
        <v>0.5</v>
      </c>
      <c r="AI1185">
        <f t="shared" si="260"/>
        <v>0.25</v>
      </c>
      <c r="AJ1185">
        <f t="shared" si="261"/>
        <v>0.25</v>
      </c>
      <c r="AK1185">
        <f t="shared" si="262"/>
        <v>0.5</v>
      </c>
      <c r="AL1185">
        <f t="shared" si="263"/>
        <v>0.5</v>
      </c>
      <c r="AM1185">
        <f t="shared" si="264"/>
        <v>0</v>
      </c>
      <c r="AN1185" s="6">
        <f t="shared" si="265"/>
        <v>0.9</v>
      </c>
      <c r="AO1185" t="str">
        <f>VLOOKUP(BD_PONDERACIONES[[#This Row],[Comuna]],Tabla3[#All],2,0)</f>
        <v>Florida</v>
      </c>
    </row>
    <row r="1186" spans="1:41" x14ac:dyDescent="0.35">
      <c r="A1186" t="s">
        <v>6147</v>
      </c>
      <c r="B1186" t="s">
        <v>6148</v>
      </c>
      <c r="C1186" t="s">
        <v>6149</v>
      </c>
      <c r="D1186" s="5">
        <v>44681</v>
      </c>
      <c r="E1186" s="5">
        <v>44657</v>
      </c>
      <c r="F1186" t="s">
        <v>763</v>
      </c>
      <c r="G1186" t="s">
        <v>6150</v>
      </c>
      <c r="H1186" t="s">
        <v>3786</v>
      </c>
      <c r="J1186" t="s">
        <v>768</v>
      </c>
      <c r="K1186" t="s">
        <v>756</v>
      </c>
      <c r="L1186" t="s">
        <v>773</v>
      </c>
      <c r="M1186" t="s">
        <v>773</v>
      </c>
      <c r="N1186" t="s">
        <v>756</v>
      </c>
      <c r="O1186" t="s">
        <v>756</v>
      </c>
      <c r="P1186" t="s">
        <v>765</v>
      </c>
      <c r="Q1186" t="s">
        <v>6151</v>
      </c>
      <c r="R1186" t="s">
        <v>759</v>
      </c>
      <c r="S1186" t="s">
        <v>756</v>
      </c>
      <c r="T1186" t="s">
        <v>756</v>
      </c>
      <c r="U1186" t="s">
        <v>756</v>
      </c>
      <c r="V1186" t="s">
        <v>756</v>
      </c>
      <c r="W1186" t="s">
        <v>756</v>
      </c>
      <c r="X1186" t="s">
        <v>6152</v>
      </c>
      <c r="Y1186" t="str">
        <f t="shared" si="252"/>
        <v>abril</v>
      </c>
      <c r="Z1186">
        <f>YEAR(BD_PONDERACIONES[[#This Row],[Fecha Ejecución del Ticket]])</f>
        <v>2022</v>
      </c>
      <c r="AA1186" t="str">
        <f t="shared" si="253"/>
        <v>abril</v>
      </c>
      <c r="AB1186">
        <f>YEAR(BD_PONDERACIONES[[#This Row],[Fecha de Inspección]])</f>
        <v>2022</v>
      </c>
      <c r="AC1186">
        <f t="shared" si="254"/>
        <v>0</v>
      </c>
      <c r="AD1186">
        <f t="shared" si="255"/>
        <v>0.5</v>
      </c>
      <c r="AE1186">
        <f t="shared" si="256"/>
        <v>0</v>
      </c>
      <c r="AF1186">
        <f t="shared" si="257"/>
        <v>0</v>
      </c>
      <c r="AG1186">
        <f t="shared" si="258"/>
        <v>0.5</v>
      </c>
      <c r="AH1186">
        <f t="shared" si="259"/>
        <v>0.5</v>
      </c>
      <c r="AI1186">
        <f t="shared" si="260"/>
        <v>0.25</v>
      </c>
      <c r="AJ1186">
        <f t="shared" si="261"/>
        <v>0.25</v>
      </c>
      <c r="AK1186">
        <f t="shared" si="262"/>
        <v>0.5</v>
      </c>
      <c r="AL1186">
        <f t="shared" si="263"/>
        <v>0.5</v>
      </c>
      <c r="AM1186">
        <f t="shared" si="264"/>
        <v>0.5</v>
      </c>
      <c r="AN1186" s="6">
        <f t="shared" si="265"/>
        <v>0.60000000000000009</v>
      </c>
      <c r="AO1186" t="str">
        <f>VLOOKUP(BD_PONDERACIONES[[#This Row],[Comuna]],Tabla3[#All],2,0)</f>
        <v>Florida</v>
      </c>
    </row>
    <row r="1187" spans="1:41" x14ac:dyDescent="0.35">
      <c r="A1187" t="s">
        <v>6153</v>
      </c>
      <c r="B1187" t="s">
        <v>6154</v>
      </c>
      <c r="C1187" t="s">
        <v>6155</v>
      </c>
      <c r="D1187" s="5">
        <v>44681</v>
      </c>
      <c r="E1187" s="5">
        <v>44657</v>
      </c>
      <c r="F1187" t="s">
        <v>763</v>
      </c>
      <c r="G1187" t="s">
        <v>6156</v>
      </c>
      <c r="H1187" t="s">
        <v>3786</v>
      </c>
      <c r="J1187" t="s">
        <v>768</v>
      </c>
      <c r="K1187" t="s">
        <v>756</v>
      </c>
      <c r="L1187" t="s">
        <v>773</v>
      </c>
      <c r="M1187" t="s">
        <v>773</v>
      </c>
      <c r="N1187" t="s">
        <v>756</v>
      </c>
      <c r="O1187" t="s">
        <v>756</v>
      </c>
      <c r="P1187" t="s">
        <v>758</v>
      </c>
      <c r="Q1187" t="s">
        <v>759</v>
      </c>
      <c r="R1187" t="s">
        <v>759</v>
      </c>
      <c r="S1187" t="s">
        <v>757</v>
      </c>
      <c r="T1187" t="s">
        <v>757</v>
      </c>
      <c r="U1187" t="s">
        <v>757</v>
      </c>
      <c r="V1187" t="s">
        <v>756</v>
      </c>
      <c r="W1187" t="s">
        <v>756</v>
      </c>
      <c r="X1187" t="s">
        <v>6157</v>
      </c>
      <c r="Y1187" t="str">
        <f t="shared" si="252"/>
        <v>abril</v>
      </c>
      <c r="Z1187">
        <f>YEAR(BD_PONDERACIONES[[#This Row],[Fecha Ejecución del Ticket]])</f>
        <v>2022</v>
      </c>
      <c r="AA1187" t="str">
        <f t="shared" si="253"/>
        <v>abril</v>
      </c>
      <c r="AB1187">
        <f>YEAR(BD_PONDERACIONES[[#This Row],[Fecha de Inspección]])</f>
        <v>2022</v>
      </c>
      <c r="AC1187">
        <f t="shared" si="254"/>
        <v>0</v>
      </c>
      <c r="AD1187">
        <f t="shared" si="255"/>
        <v>0.5</v>
      </c>
      <c r="AE1187">
        <f t="shared" si="256"/>
        <v>0</v>
      </c>
      <c r="AF1187">
        <f t="shared" si="257"/>
        <v>0</v>
      </c>
      <c r="AG1187">
        <f t="shared" si="258"/>
        <v>0.5</v>
      </c>
      <c r="AH1187">
        <f t="shared" si="259"/>
        <v>0.5</v>
      </c>
      <c r="AI1187">
        <f t="shared" si="260"/>
        <v>0.25</v>
      </c>
      <c r="AJ1187">
        <f t="shared" si="261"/>
        <v>0.25</v>
      </c>
      <c r="AK1187">
        <f t="shared" si="262"/>
        <v>0.5</v>
      </c>
      <c r="AL1187">
        <f t="shared" si="263"/>
        <v>0.5</v>
      </c>
      <c r="AM1187">
        <f t="shared" si="264"/>
        <v>0.5</v>
      </c>
      <c r="AN1187" s="6">
        <f t="shared" si="265"/>
        <v>0.60000000000000009</v>
      </c>
      <c r="AO1187" t="str">
        <f>VLOOKUP(BD_PONDERACIONES[[#This Row],[Comuna]],Tabla3[#All],2,0)</f>
        <v>Florida</v>
      </c>
    </row>
    <row r="1188" spans="1:41" x14ac:dyDescent="0.35">
      <c r="A1188" t="s">
        <v>6158</v>
      </c>
      <c r="B1188" t="s">
        <v>6159</v>
      </c>
      <c r="C1188" t="s">
        <v>6160</v>
      </c>
      <c r="D1188" s="5">
        <v>44681</v>
      </c>
      <c r="E1188" s="5">
        <v>44652</v>
      </c>
      <c r="F1188" t="s">
        <v>763</v>
      </c>
      <c r="G1188" t="s">
        <v>6161</v>
      </c>
      <c r="H1188" t="s">
        <v>3786</v>
      </c>
      <c r="J1188" t="s">
        <v>756</v>
      </c>
      <c r="K1188" t="s">
        <v>756</v>
      </c>
      <c r="L1188" t="s">
        <v>757</v>
      </c>
      <c r="M1188" t="s">
        <v>757</v>
      </c>
      <c r="N1188" t="s">
        <v>756</v>
      </c>
      <c r="O1188" t="s">
        <v>756</v>
      </c>
      <c r="P1188" t="s">
        <v>758</v>
      </c>
      <c r="Q1188" t="s">
        <v>759</v>
      </c>
      <c r="R1188" t="s">
        <v>759</v>
      </c>
      <c r="S1188" t="s">
        <v>757</v>
      </c>
      <c r="T1188" t="s">
        <v>757</v>
      </c>
      <c r="U1188" t="s">
        <v>757</v>
      </c>
      <c r="V1188" t="s">
        <v>756</v>
      </c>
      <c r="W1188" t="s">
        <v>773</v>
      </c>
      <c r="X1188" t="s">
        <v>4529</v>
      </c>
      <c r="Y1188" t="str">
        <f t="shared" si="252"/>
        <v>abril</v>
      </c>
      <c r="Z1188">
        <f>YEAR(BD_PONDERACIONES[[#This Row],[Fecha Ejecución del Ticket]])</f>
        <v>2022</v>
      </c>
      <c r="AA1188" t="str">
        <f t="shared" si="253"/>
        <v>abril</v>
      </c>
      <c r="AB1188">
        <f>YEAR(BD_PONDERACIONES[[#This Row],[Fecha de Inspección]])</f>
        <v>2022</v>
      </c>
      <c r="AC1188">
        <f t="shared" si="254"/>
        <v>0.5</v>
      </c>
      <c r="AD1188">
        <f t="shared" si="255"/>
        <v>0.5</v>
      </c>
      <c r="AE1188">
        <f t="shared" si="256"/>
        <v>0.5</v>
      </c>
      <c r="AF1188">
        <f t="shared" si="257"/>
        <v>0.5</v>
      </c>
      <c r="AG1188">
        <f t="shared" si="258"/>
        <v>0.5</v>
      </c>
      <c r="AH1188">
        <f t="shared" si="259"/>
        <v>0.5</v>
      </c>
      <c r="AI1188">
        <f t="shared" si="260"/>
        <v>0.25</v>
      </c>
      <c r="AJ1188">
        <f t="shared" si="261"/>
        <v>0.25</v>
      </c>
      <c r="AK1188">
        <f t="shared" si="262"/>
        <v>0.5</v>
      </c>
      <c r="AL1188">
        <f t="shared" si="263"/>
        <v>0.5</v>
      </c>
      <c r="AM1188">
        <f t="shared" si="264"/>
        <v>0</v>
      </c>
      <c r="AN1188" s="6">
        <f t="shared" si="265"/>
        <v>0.9</v>
      </c>
      <c r="AO1188" t="str">
        <f>VLOOKUP(BD_PONDERACIONES[[#This Row],[Comuna]],Tabla3[#All],2,0)</f>
        <v>Florida</v>
      </c>
    </row>
    <row r="1189" spans="1:41" x14ac:dyDescent="0.35">
      <c r="A1189" t="s">
        <v>6162</v>
      </c>
      <c r="B1189" t="s">
        <v>6163</v>
      </c>
      <c r="C1189" t="s">
        <v>6164</v>
      </c>
      <c r="D1189" s="5">
        <v>44681</v>
      </c>
      <c r="E1189" s="5">
        <v>44654</v>
      </c>
      <c r="F1189" t="s">
        <v>763</v>
      </c>
      <c r="G1189" t="s">
        <v>6165</v>
      </c>
      <c r="H1189" t="s">
        <v>3786</v>
      </c>
      <c r="J1189" t="s">
        <v>756</v>
      </c>
      <c r="K1189" t="s">
        <v>756</v>
      </c>
      <c r="L1189" t="s">
        <v>773</v>
      </c>
      <c r="M1189" t="s">
        <v>773</v>
      </c>
      <c r="N1189" t="s">
        <v>756</v>
      </c>
      <c r="O1189" t="s">
        <v>756</v>
      </c>
      <c r="P1189" t="s">
        <v>765</v>
      </c>
      <c r="Q1189" t="s">
        <v>6166</v>
      </c>
      <c r="R1189" t="s">
        <v>6167</v>
      </c>
      <c r="S1189" t="s">
        <v>756</v>
      </c>
      <c r="T1189" t="s">
        <v>756</v>
      </c>
      <c r="U1189" t="s">
        <v>756</v>
      </c>
      <c r="V1189" t="s">
        <v>773</v>
      </c>
      <c r="W1189" t="s">
        <v>773</v>
      </c>
      <c r="X1189" t="s">
        <v>6168</v>
      </c>
      <c r="Y1189" t="str">
        <f t="shared" si="252"/>
        <v>abril</v>
      </c>
      <c r="Z1189">
        <f>YEAR(BD_PONDERACIONES[[#This Row],[Fecha Ejecución del Ticket]])</f>
        <v>2022</v>
      </c>
      <c r="AA1189" t="str">
        <f t="shared" si="253"/>
        <v>abril</v>
      </c>
      <c r="AB1189">
        <f>YEAR(BD_PONDERACIONES[[#This Row],[Fecha de Inspección]])</f>
        <v>2022</v>
      </c>
      <c r="AC1189">
        <f t="shared" si="254"/>
        <v>0.5</v>
      </c>
      <c r="AD1189">
        <f t="shared" si="255"/>
        <v>0.5</v>
      </c>
      <c r="AE1189">
        <f t="shared" si="256"/>
        <v>0</v>
      </c>
      <c r="AF1189">
        <f t="shared" si="257"/>
        <v>0</v>
      </c>
      <c r="AG1189">
        <f t="shared" si="258"/>
        <v>0.5</v>
      </c>
      <c r="AH1189">
        <f t="shared" si="259"/>
        <v>0.5</v>
      </c>
      <c r="AI1189">
        <f t="shared" si="260"/>
        <v>0.25</v>
      </c>
      <c r="AJ1189">
        <f t="shared" si="261"/>
        <v>0.25</v>
      </c>
      <c r="AK1189">
        <f t="shared" si="262"/>
        <v>0.5</v>
      </c>
      <c r="AL1189">
        <f t="shared" si="263"/>
        <v>0</v>
      </c>
      <c r="AM1189">
        <f t="shared" si="264"/>
        <v>0</v>
      </c>
      <c r="AN1189" s="6">
        <f t="shared" si="265"/>
        <v>0.5</v>
      </c>
      <c r="AO1189" t="str">
        <f>VLOOKUP(BD_PONDERACIONES[[#This Row],[Comuna]],Tabla3[#All],2,0)</f>
        <v>Florida</v>
      </c>
    </row>
    <row r="1190" spans="1:41" x14ac:dyDescent="0.35">
      <c r="A1190" t="s">
        <v>6169</v>
      </c>
      <c r="B1190" t="s">
        <v>6170</v>
      </c>
      <c r="C1190" t="s">
        <v>6171</v>
      </c>
      <c r="D1190" s="5">
        <v>44681</v>
      </c>
      <c r="E1190" s="5">
        <v>44658</v>
      </c>
      <c r="F1190" t="s">
        <v>763</v>
      </c>
      <c r="G1190" t="s">
        <v>6172</v>
      </c>
      <c r="H1190" t="s">
        <v>3786</v>
      </c>
      <c r="J1190" t="s">
        <v>756</v>
      </c>
      <c r="K1190" t="s">
        <v>756</v>
      </c>
      <c r="L1190" t="s">
        <v>757</v>
      </c>
      <c r="M1190" t="s">
        <v>757</v>
      </c>
      <c r="N1190" t="s">
        <v>756</v>
      </c>
      <c r="O1190" t="s">
        <v>756</v>
      </c>
      <c r="P1190" t="s">
        <v>758</v>
      </c>
      <c r="Q1190" t="s">
        <v>759</v>
      </c>
      <c r="R1190" t="s">
        <v>759</v>
      </c>
      <c r="S1190" t="s">
        <v>757</v>
      </c>
      <c r="T1190" t="s">
        <v>757</v>
      </c>
      <c r="U1190" t="s">
        <v>757</v>
      </c>
      <c r="V1190" t="s">
        <v>756</v>
      </c>
      <c r="W1190" t="s">
        <v>773</v>
      </c>
      <c r="X1190" t="s">
        <v>6173</v>
      </c>
      <c r="Y1190" t="str">
        <f t="shared" si="252"/>
        <v>abril</v>
      </c>
      <c r="Z1190">
        <f>YEAR(BD_PONDERACIONES[[#This Row],[Fecha Ejecución del Ticket]])</f>
        <v>2022</v>
      </c>
      <c r="AA1190" t="str">
        <f t="shared" si="253"/>
        <v>abril</v>
      </c>
      <c r="AB1190">
        <f>YEAR(BD_PONDERACIONES[[#This Row],[Fecha de Inspección]])</f>
        <v>2022</v>
      </c>
      <c r="AC1190">
        <f t="shared" si="254"/>
        <v>0.5</v>
      </c>
      <c r="AD1190">
        <f t="shared" si="255"/>
        <v>0.5</v>
      </c>
      <c r="AE1190">
        <f t="shared" si="256"/>
        <v>0.5</v>
      </c>
      <c r="AF1190">
        <f t="shared" si="257"/>
        <v>0.5</v>
      </c>
      <c r="AG1190">
        <f t="shared" si="258"/>
        <v>0.5</v>
      </c>
      <c r="AH1190">
        <f t="shared" si="259"/>
        <v>0.5</v>
      </c>
      <c r="AI1190">
        <f t="shared" si="260"/>
        <v>0.25</v>
      </c>
      <c r="AJ1190">
        <f t="shared" si="261"/>
        <v>0.25</v>
      </c>
      <c r="AK1190">
        <f t="shared" si="262"/>
        <v>0.5</v>
      </c>
      <c r="AL1190">
        <f t="shared" si="263"/>
        <v>0.5</v>
      </c>
      <c r="AM1190">
        <f t="shared" si="264"/>
        <v>0</v>
      </c>
      <c r="AN1190" s="6">
        <f t="shared" si="265"/>
        <v>0.9</v>
      </c>
      <c r="AO1190" t="str">
        <f>VLOOKUP(BD_PONDERACIONES[[#This Row],[Comuna]],Tabla3[#All],2,0)</f>
        <v>Florida</v>
      </c>
    </row>
    <row r="1191" spans="1:41" x14ac:dyDescent="0.35">
      <c r="A1191" t="s">
        <v>6174</v>
      </c>
      <c r="B1191" t="s">
        <v>6175</v>
      </c>
      <c r="C1191" t="s">
        <v>6176</v>
      </c>
      <c r="D1191" s="5">
        <v>44681</v>
      </c>
      <c r="E1191" s="5">
        <v>44653</v>
      </c>
      <c r="F1191" t="s">
        <v>763</v>
      </c>
      <c r="G1191" t="s">
        <v>6177</v>
      </c>
      <c r="H1191" t="s">
        <v>3786</v>
      </c>
      <c r="J1191" t="s">
        <v>756</v>
      </c>
      <c r="K1191" t="s">
        <v>756</v>
      </c>
      <c r="L1191" t="s">
        <v>757</v>
      </c>
      <c r="M1191" t="s">
        <v>757</v>
      </c>
      <c r="N1191" t="s">
        <v>756</v>
      </c>
      <c r="O1191" t="s">
        <v>756</v>
      </c>
      <c r="P1191" t="s">
        <v>758</v>
      </c>
      <c r="Q1191" t="s">
        <v>759</v>
      </c>
      <c r="R1191" t="s">
        <v>759</v>
      </c>
      <c r="S1191" t="s">
        <v>757</v>
      </c>
      <c r="T1191" t="s">
        <v>757</v>
      </c>
      <c r="U1191" t="s">
        <v>757</v>
      </c>
      <c r="V1191" t="s">
        <v>756</v>
      </c>
      <c r="W1191" t="s">
        <v>756</v>
      </c>
      <c r="X1191" t="s">
        <v>6120</v>
      </c>
      <c r="Y1191" t="str">
        <f t="shared" si="252"/>
        <v>abril</v>
      </c>
      <c r="Z1191">
        <f>YEAR(BD_PONDERACIONES[[#This Row],[Fecha Ejecución del Ticket]])</f>
        <v>2022</v>
      </c>
      <c r="AA1191" t="str">
        <f t="shared" si="253"/>
        <v>abril</v>
      </c>
      <c r="AB1191">
        <f>YEAR(BD_PONDERACIONES[[#This Row],[Fecha de Inspección]])</f>
        <v>2022</v>
      </c>
      <c r="AC1191">
        <f t="shared" si="254"/>
        <v>0.5</v>
      </c>
      <c r="AD1191">
        <f t="shared" si="255"/>
        <v>0.5</v>
      </c>
      <c r="AE1191">
        <f t="shared" si="256"/>
        <v>0.5</v>
      </c>
      <c r="AF1191">
        <f t="shared" si="257"/>
        <v>0.5</v>
      </c>
      <c r="AG1191">
        <f t="shared" si="258"/>
        <v>0.5</v>
      </c>
      <c r="AH1191">
        <f t="shared" si="259"/>
        <v>0.5</v>
      </c>
      <c r="AI1191">
        <f t="shared" si="260"/>
        <v>0.25</v>
      </c>
      <c r="AJ1191">
        <f t="shared" si="261"/>
        <v>0.25</v>
      </c>
      <c r="AK1191">
        <f t="shared" si="262"/>
        <v>0.5</v>
      </c>
      <c r="AL1191">
        <f t="shared" si="263"/>
        <v>0.5</v>
      </c>
      <c r="AM1191">
        <f t="shared" si="264"/>
        <v>0.5</v>
      </c>
      <c r="AN1191" s="6">
        <f t="shared" si="265"/>
        <v>1</v>
      </c>
      <c r="AO1191" t="str">
        <f>VLOOKUP(BD_PONDERACIONES[[#This Row],[Comuna]],Tabla3[#All],2,0)</f>
        <v>Florida</v>
      </c>
    </row>
    <row r="1192" spans="1:41" x14ac:dyDescent="0.35">
      <c r="A1192" t="s">
        <v>6178</v>
      </c>
      <c r="B1192" t="s">
        <v>6179</v>
      </c>
      <c r="C1192" t="s">
        <v>6180</v>
      </c>
      <c r="D1192" s="5">
        <v>44681</v>
      </c>
      <c r="E1192" s="5">
        <v>44658</v>
      </c>
      <c r="F1192" t="s">
        <v>763</v>
      </c>
      <c r="G1192" t="s">
        <v>6181</v>
      </c>
      <c r="H1192" t="s">
        <v>3786</v>
      </c>
      <c r="J1192" t="s">
        <v>756</v>
      </c>
      <c r="K1192" t="s">
        <v>756</v>
      </c>
      <c r="L1192" t="s">
        <v>757</v>
      </c>
      <c r="M1192" t="s">
        <v>757</v>
      </c>
      <c r="N1192" t="s">
        <v>756</v>
      </c>
      <c r="O1192" t="s">
        <v>756</v>
      </c>
      <c r="P1192" t="s">
        <v>758</v>
      </c>
      <c r="Q1192" t="s">
        <v>759</v>
      </c>
      <c r="R1192" t="s">
        <v>759</v>
      </c>
      <c r="S1192" t="s">
        <v>757</v>
      </c>
      <c r="T1192" t="s">
        <v>757</v>
      </c>
      <c r="U1192" t="s">
        <v>757</v>
      </c>
      <c r="V1192" t="s">
        <v>773</v>
      </c>
      <c r="W1192" t="s">
        <v>773</v>
      </c>
      <c r="X1192" t="s">
        <v>6182</v>
      </c>
      <c r="Y1192" t="str">
        <f t="shared" si="252"/>
        <v>abril</v>
      </c>
      <c r="Z1192">
        <f>YEAR(BD_PONDERACIONES[[#This Row],[Fecha Ejecución del Ticket]])</f>
        <v>2022</v>
      </c>
      <c r="AA1192" t="str">
        <f t="shared" si="253"/>
        <v>abril</v>
      </c>
      <c r="AB1192">
        <f>YEAR(BD_PONDERACIONES[[#This Row],[Fecha de Inspección]])</f>
        <v>2022</v>
      </c>
      <c r="AC1192">
        <f t="shared" si="254"/>
        <v>0.5</v>
      </c>
      <c r="AD1192">
        <f t="shared" si="255"/>
        <v>0.5</v>
      </c>
      <c r="AE1192">
        <f t="shared" si="256"/>
        <v>0.5</v>
      </c>
      <c r="AF1192">
        <f t="shared" si="257"/>
        <v>0.5</v>
      </c>
      <c r="AG1192">
        <f t="shared" si="258"/>
        <v>0.5</v>
      </c>
      <c r="AH1192">
        <f t="shared" si="259"/>
        <v>0.5</v>
      </c>
      <c r="AI1192">
        <f t="shared" si="260"/>
        <v>0.25</v>
      </c>
      <c r="AJ1192">
        <f t="shared" si="261"/>
        <v>0.25</v>
      </c>
      <c r="AK1192">
        <f t="shared" si="262"/>
        <v>0.5</v>
      </c>
      <c r="AL1192">
        <f t="shared" si="263"/>
        <v>0</v>
      </c>
      <c r="AM1192">
        <f t="shared" si="264"/>
        <v>0</v>
      </c>
      <c r="AN1192" s="6">
        <f t="shared" si="265"/>
        <v>0.8</v>
      </c>
      <c r="AO1192" t="str">
        <f>VLOOKUP(BD_PONDERACIONES[[#This Row],[Comuna]],Tabla3[#All],2,0)</f>
        <v>Florida</v>
      </c>
    </row>
    <row r="1193" spans="1:41" x14ac:dyDescent="0.35">
      <c r="A1193" t="s">
        <v>6000</v>
      </c>
      <c r="B1193" t="s">
        <v>6001</v>
      </c>
      <c r="C1193" t="s">
        <v>6002</v>
      </c>
      <c r="D1193" s="5">
        <v>44683</v>
      </c>
      <c r="E1193" s="5">
        <v>44679</v>
      </c>
      <c r="F1193" t="s">
        <v>753</v>
      </c>
      <c r="G1193" t="s">
        <v>6003</v>
      </c>
      <c r="H1193" t="s">
        <v>3786</v>
      </c>
      <c r="J1193" t="s">
        <v>756</v>
      </c>
      <c r="K1193" t="s">
        <v>756</v>
      </c>
      <c r="L1193" t="s">
        <v>757</v>
      </c>
      <c r="M1193" t="s">
        <v>757</v>
      </c>
      <c r="N1193" t="s">
        <v>756</v>
      </c>
      <c r="O1193" t="s">
        <v>756</v>
      </c>
      <c r="P1193" t="s">
        <v>758</v>
      </c>
      <c r="Q1193" t="s">
        <v>759</v>
      </c>
      <c r="R1193" t="s">
        <v>759</v>
      </c>
      <c r="S1193" t="s">
        <v>757</v>
      </c>
      <c r="T1193" t="s">
        <v>757</v>
      </c>
      <c r="U1193" t="s">
        <v>757</v>
      </c>
      <c r="V1193" t="s">
        <v>904</v>
      </c>
      <c r="W1193" t="s">
        <v>773</v>
      </c>
      <c r="X1193" t="s">
        <v>6004</v>
      </c>
      <c r="Y1193" t="str">
        <f t="shared" si="252"/>
        <v>abril</v>
      </c>
      <c r="Z1193">
        <f>YEAR(BD_PONDERACIONES[[#This Row],[Fecha Ejecución del Ticket]])</f>
        <v>2022</v>
      </c>
      <c r="AA1193" t="str">
        <f t="shared" si="253"/>
        <v>mayo</v>
      </c>
      <c r="AB1193">
        <f>YEAR(BD_PONDERACIONES[[#This Row],[Fecha de Inspección]])</f>
        <v>2022</v>
      </c>
      <c r="AC1193">
        <f t="shared" si="254"/>
        <v>0.5</v>
      </c>
      <c r="AD1193">
        <f t="shared" si="255"/>
        <v>0.5</v>
      </c>
      <c r="AE1193">
        <f t="shared" si="256"/>
        <v>0.5</v>
      </c>
      <c r="AF1193">
        <f t="shared" si="257"/>
        <v>0.5</v>
      </c>
      <c r="AG1193">
        <f t="shared" si="258"/>
        <v>0.5</v>
      </c>
      <c r="AH1193">
        <f t="shared" si="259"/>
        <v>0.5</v>
      </c>
      <c r="AI1193">
        <f t="shared" si="260"/>
        <v>0.25</v>
      </c>
      <c r="AJ1193">
        <f t="shared" si="261"/>
        <v>0.25</v>
      </c>
      <c r="AK1193">
        <f t="shared" si="262"/>
        <v>0.5</v>
      </c>
      <c r="AL1193">
        <f t="shared" si="263"/>
        <v>0.32500000000000001</v>
      </c>
      <c r="AM1193">
        <f t="shared" si="264"/>
        <v>0</v>
      </c>
      <c r="AN1193" s="6">
        <f t="shared" si="265"/>
        <v>0.86499999999999999</v>
      </c>
      <c r="AO1193" t="str">
        <f>VLOOKUP(BD_PONDERACIONES[[#This Row],[Comuna]],Tabla3[#All],2,0)</f>
        <v>Florida</v>
      </c>
    </row>
    <row r="1194" spans="1:41" x14ac:dyDescent="0.35">
      <c r="A1194" t="s">
        <v>6005</v>
      </c>
      <c r="B1194" t="s">
        <v>6006</v>
      </c>
      <c r="C1194" t="s">
        <v>6007</v>
      </c>
      <c r="D1194" s="5">
        <v>44683</v>
      </c>
      <c r="E1194" s="5">
        <v>44669</v>
      </c>
      <c r="F1194" t="s">
        <v>753</v>
      </c>
      <c r="G1194" t="s">
        <v>6008</v>
      </c>
      <c r="H1194" t="s">
        <v>3786</v>
      </c>
      <c r="J1194" t="s">
        <v>756</v>
      </c>
      <c r="K1194" t="s">
        <v>756</v>
      </c>
      <c r="L1194" t="s">
        <v>757</v>
      </c>
      <c r="M1194" t="s">
        <v>757</v>
      </c>
      <c r="N1194" t="s">
        <v>756</v>
      </c>
      <c r="O1194" t="s">
        <v>756</v>
      </c>
      <c r="P1194" t="s">
        <v>758</v>
      </c>
      <c r="Q1194" t="s">
        <v>759</v>
      </c>
      <c r="R1194" t="s">
        <v>759</v>
      </c>
      <c r="S1194" t="s">
        <v>757</v>
      </c>
      <c r="T1194" t="s">
        <v>757</v>
      </c>
      <c r="U1194" t="s">
        <v>757</v>
      </c>
      <c r="V1194" t="s">
        <v>756</v>
      </c>
      <c r="W1194" t="s">
        <v>756</v>
      </c>
      <c r="X1194" t="s">
        <v>6009</v>
      </c>
      <c r="Y1194" t="str">
        <f t="shared" si="252"/>
        <v>abril</v>
      </c>
      <c r="Z1194">
        <f>YEAR(BD_PONDERACIONES[[#This Row],[Fecha Ejecución del Ticket]])</f>
        <v>2022</v>
      </c>
      <c r="AA1194" t="str">
        <f t="shared" si="253"/>
        <v>mayo</v>
      </c>
      <c r="AB1194">
        <f>YEAR(BD_PONDERACIONES[[#This Row],[Fecha de Inspección]])</f>
        <v>2022</v>
      </c>
      <c r="AC1194">
        <f t="shared" si="254"/>
        <v>0.5</v>
      </c>
      <c r="AD1194">
        <f t="shared" si="255"/>
        <v>0.5</v>
      </c>
      <c r="AE1194">
        <f t="shared" si="256"/>
        <v>0.5</v>
      </c>
      <c r="AF1194">
        <f t="shared" si="257"/>
        <v>0.5</v>
      </c>
      <c r="AG1194">
        <f t="shared" si="258"/>
        <v>0.5</v>
      </c>
      <c r="AH1194">
        <f t="shared" si="259"/>
        <v>0.5</v>
      </c>
      <c r="AI1194">
        <f t="shared" si="260"/>
        <v>0.25</v>
      </c>
      <c r="AJ1194">
        <f t="shared" si="261"/>
        <v>0.25</v>
      </c>
      <c r="AK1194">
        <f t="shared" si="262"/>
        <v>0.5</v>
      </c>
      <c r="AL1194">
        <f t="shared" si="263"/>
        <v>0.5</v>
      </c>
      <c r="AM1194">
        <f t="shared" si="264"/>
        <v>0.5</v>
      </c>
      <c r="AN1194" s="6">
        <f t="shared" si="265"/>
        <v>1</v>
      </c>
      <c r="AO1194" t="str">
        <f>VLOOKUP(BD_PONDERACIONES[[#This Row],[Comuna]],Tabla3[#All],2,0)</f>
        <v>Florida</v>
      </c>
    </row>
    <row r="1195" spans="1:41" x14ac:dyDescent="0.35">
      <c r="A1195" t="s">
        <v>6010</v>
      </c>
      <c r="B1195" t="s">
        <v>6011</v>
      </c>
      <c r="C1195" t="s">
        <v>6012</v>
      </c>
      <c r="D1195" s="5">
        <v>44683</v>
      </c>
      <c r="E1195" s="5">
        <v>44672</v>
      </c>
      <c r="F1195" t="s">
        <v>753</v>
      </c>
      <c r="G1195" t="s">
        <v>6013</v>
      </c>
      <c r="H1195" t="s">
        <v>3786</v>
      </c>
      <c r="J1195" t="s">
        <v>756</v>
      </c>
      <c r="K1195" t="s">
        <v>756</v>
      </c>
      <c r="L1195" t="s">
        <v>757</v>
      </c>
      <c r="M1195" t="s">
        <v>757</v>
      </c>
      <c r="N1195" t="s">
        <v>756</v>
      </c>
      <c r="O1195" t="s">
        <v>756</v>
      </c>
      <c r="P1195" t="s">
        <v>758</v>
      </c>
      <c r="Q1195" t="s">
        <v>759</v>
      </c>
      <c r="R1195" t="s">
        <v>759</v>
      </c>
      <c r="S1195" t="s">
        <v>757</v>
      </c>
      <c r="T1195" t="s">
        <v>757</v>
      </c>
      <c r="U1195" t="s">
        <v>757</v>
      </c>
      <c r="V1195" t="s">
        <v>904</v>
      </c>
      <c r="W1195" t="s">
        <v>904</v>
      </c>
      <c r="X1195" t="s">
        <v>885</v>
      </c>
      <c r="Y1195" t="str">
        <f t="shared" si="252"/>
        <v>abril</v>
      </c>
      <c r="Z1195">
        <f>YEAR(BD_PONDERACIONES[[#This Row],[Fecha Ejecución del Ticket]])</f>
        <v>2022</v>
      </c>
      <c r="AA1195" t="str">
        <f t="shared" si="253"/>
        <v>mayo</v>
      </c>
      <c r="AB1195">
        <f>YEAR(BD_PONDERACIONES[[#This Row],[Fecha de Inspección]])</f>
        <v>2022</v>
      </c>
      <c r="AC1195">
        <f t="shared" si="254"/>
        <v>0.5</v>
      </c>
      <c r="AD1195">
        <f t="shared" si="255"/>
        <v>0.5</v>
      </c>
      <c r="AE1195">
        <f t="shared" si="256"/>
        <v>0.5</v>
      </c>
      <c r="AF1195">
        <f t="shared" si="257"/>
        <v>0.5</v>
      </c>
      <c r="AG1195">
        <f t="shared" si="258"/>
        <v>0.5</v>
      </c>
      <c r="AH1195">
        <f t="shared" si="259"/>
        <v>0.5</v>
      </c>
      <c r="AI1195">
        <f t="shared" si="260"/>
        <v>0.25</v>
      </c>
      <c r="AJ1195">
        <f t="shared" si="261"/>
        <v>0.25</v>
      </c>
      <c r="AK1195">
        <f t="shared" si="262"/>
        <v>0.5</v>
      </c>
      <c r="AL1195">
        <f t="shared" si="263"/>
        <v>0.32500000000000001</v>
      </c>
      <c r="AM1195">
        <f t="shared" si="264"/>
        <v>0.32500000000000001</v>
      </c>
      <c r="AN1195" s="6">
        <f t="shared" si="265"/>
        <v>0.93</v>
      </c>
      <c r="AO1195" t="str">
        <f>VLOOKUP(BD_PONDERACIONES[[#This Row],[Comuna]],Tabla3[#All],2,0)</f>
        <v>Florida</v>
      </c>
    </row>
    <row r="1196" spans="1:41" x14ac:dyDescent="0.35">
      <c r="A1196" t="s">
        <v>6014</v>
      </c>
      <c r="B1196" t="s">
        <v>6015</v>
      </c>
      <c r="C1196" t="s">
        <v>6016</v>
      </c>
      <c r="D1196" s="5">
        <v>44683</v>
      </c>
      <c r="E1196" s="5">
        <v>44677</v>
      </c>
      <c r="F1196" t="s">
        <v>753</v>
      </c>
      <c r="G1196" t="s">
        <v>6017</v>
      </c>
      <c r="H1196" t="s">
        <v>3786</v>
      </c>
      <c r="J1196" t="s">
        <v>756</v>
      </c>
      <c r="K1196" t="s">
        <v>756</v>
      </c>
      <c r="L1196" t="s">
        <v>757</v>
      </c>
      <c r="M1196" t="s">
        <v>757</v>
      </c>
      <c r="N1196" t="s">
        <v>756</v>
      </c>
      <c r="O1196" t="s">
        <v>756</v>
      </c>
      <c r="P1196" t="s">
        <v>758</v>
      </c>
      <c r="Q1196" t="s">
        <v>759</v>
      </c>
      <c r="R1196" t="s">
        <v>759</v>
      </c>
      <c r="S1196" t="s">
        <v>757</v>
      </c>
      <c r="T1196" t="s">
        <v>757</v>
      </c>
      <c r="U1196" t="s">
        <v>757</v>
      </c>
      <c r="V1196" t="s">
        <v>756</v>
      </c>
      <c r="W1196" t="s">
        <v>773</v>
      </c>
      <c r="X1196" t="s">
        <v>6018</v>
      </c>
      <c r="Y1196" t="str">
        <f t="shared" si="252"/>
        <v>abril</v>
      </c>
      <c r="Z1196">
        <f>YEAR(BD_PONDERACIONES[[#This Row],[Fecha Ejecución del Ticket]])</f>
        <v>2022</v>
      </c>
      <c r="AA1196" t="str">
        <f t="shared" si="253"/>
        <v>mayo</v>
      </c>
      <c r="AB1196">
        <f>YEAR(BD_PONDERACIONES[[#This Row],[Fecha de Inspección]])</f>
        <v>2022</v>
      </c>
      <c r="AC1196">
        <f t="shared" si="254"/>
        <v>0.5</v>
      </c>
      <c r="AD1196">
        <f t="shared" si="255"/>
        <v>0.5</v>
      </c>
      <c r="AE1196">
        <f t="shared" si="256"/>
        <v>0.5</v>
      </c>
      <c r="AF1196">
        <f t="shared" si="257"/>
        <v>0.5</v>
      </c>
      <c r="AG1196">
        <f t="shared" si="258"/>
        <v>0.5</v>
      </c>
      <c r="AH1196">
        <f t="shared" si="259"/>
        <v>0.5</v>
      </c>
      <c r="AI1196">
        <f t="shared" si="260"/>
        <v>0.25</v>
      </c>
      <c r="AJ1196">
        <f t="shared" si="261"/>
        <v>0.25</v>
      </c>
      <c r="AK1196">
        <f t="shared" si="262"/>
        <v>0.5</v>
      </c>
      <c r="AL1196">
        <f t="shared" si="263"/>
        <v>0.5</v>
      </c>
      <c r="AM1196">
        <f t="shared" si="264"/>
        <v>0</v>
      </c>
      <c r="AN1196" s="6">
        <f t="shared" si="265"/>
        <v>0.9</v>
      </c>
      <c r="AO1196" t="str">
        <f>VLOOKUP(BD_PONDERACIONES[[#This Row],[Comuna]],Tabla3[#All],2,0)</f>
        <v>Florida</v>
      </c>
    </row>
    <row r="1197" spans="1:41" x14ac:dyDescent="0.35">
      <c r="A1197" t="s">
        <v>6019</v>
      </c>
      <c r="B1197" t="s">
        <v>6020</v>
      </c>
      <c r="C1197" t="s">
        <v>6021</v>
      </c>
      <c r="D1197" s="5">
        <v>44683</v>
      </c>
      <c r="E1197" s="5">
        <v>44672</v>
      </c>
      <c r="F1197" t="s">
        <v>753</v>
      </c>
      <c r="G1197" t="s">
        <v>6022</v>
      </c>
      <c r="H1197" t="s">
        <v>3786</v>
      </c>
      <c r="J1197" t="s">
        <v>756</v>
      </c>
      <c r="K1197" t="s">
        <v>756</v>
      </c>
      <c r="L1197" t="s">
        <v>757</v>
      </c>
      <c r="M1197" t="s">
        <v>757</v>
      </c>
      <c r="N1197" t="s">
        <v>756</v>
      </c>
      <c r="O1197" t="s">
        <v>756</v>
      </c>
      <c r="P1197" t="s">
        <v>765</v>
      </c>
      <c r="Q1197" t="s">
        <v>6023</v>
      </c>
      <c r="R1197" t="s">
        <v>759</v>
      </c>
      <c r="S1197" t="s">
        <v>756</v>
      </c>
      <c r="T1197" t="s">
        <v>756</v>
      </c>
      <c r="U1197" t="s">
        <v>756</v>
      </c>
      <c r="V1197" t="s">
        <v>768</v>
      </c>
      <c r="W1197" t="s">
        <v>768</v>
      </c>
      <c r="X1197" t="s">
        <v>6024</v>
      </c>
      <c r="Y1197" t="str">
        <f t="shared" si="252"/>
        <v>abril</v>
      </c>
      <c r="Z1197">
        <f>YEAR(BD_PONDERACIONES[[#This Row],[Fecha Ejecución del Ticket]])</f>
        <v>2022</v>
      </c>
      <c r="AA1197" t="str">
        <f t="shared" si="253"/>
        <v>mayo</v>
      </c>
      <c r="AB1197">
        <f>YEAR(BD_PONDERACIONES[[#This Row],[Fecha de Inspección]])</f>
        <v>2022</v>
      </c>
      <c r="AC1197">
        <f t="shared" si="254"/>
        <v>0.5</v>
      </c>
      <c r="AD1197">
        <f t="shared" si="255"/>
        <v>0.5</v>
      </c>
      <c r="AE1197">
        <f t="shared" si="256"/>
        <v>0.5</v>
      </c>
      <c r="AF1197">
        <f t="shared" si="257"/>
        <v>0.5</v>
      </c>
      <c r="AG1197">
        <f t="shared" si="258"/>
        <v>0.5</v>
      </c>
      <c r="AH1197">
        <f t="shared" si="259"/>
        <v>0.5</v>
      </c>
      <c r="AI1197">
        <f t="shared" si="260"/>
        <v>0.25</v>
      </c>
      <c r="AJ1197">
        <f t="shared" si="261"/>
        <v>0.25</v>
      </c>
      <c r="AK1197">
        <f t="shared" si="262"/>
        <v>0.5</v>
      </c>
      <c r="AL1197">
        <f t="shared" si="263"/>
        <v>0.17499999999999999</v>
      </c>
      <c r="AM1197">
        <f t="shared" si="264"/>
        <v>0.17499999999999999</v>
      </c>
      <c r="AN1197" s="6">
        <f t="shared" si="265"/>
        <v>0.87</v>
      </c>
      <c r="AO1197" t="str">
        <f>VLOOKUP(BD_PONDERACIONES[[#This Row],[Comuna]],Tabla3[#All],2,0)</f>
        <v>Florida</v>
      </c>
    </row>
    <row r="1198" spans="1:41" x14ac:dyDescent="0.35">
      <c r="A1198" t="s">
        <v>6025</v>
      </c>
      <c r="B1198" t="s">
        <v>6026</v>
      </c>
      <c r="C1198" t="s">
        <v>6027</v>
      </c>
      <c r="D1198" s="5">
        <v>44683</v>
      </c>
      <c r="E1198" s="5">
        <v>44664</v>
      </c>
      <c r="F1198" t="s">
        <v>763</v>
      </c>
      <c r="G1198" t="s">
        <v>6028</v>
      </c>
      <c r="H1198" t="s">
        <v>3786</v>
      </c>
      <c r="J1198" t="s">
        <v>756</v>
      </c>
      <c r="K1198" t="s">
        <v>756</v>
      </c>
      <c r="L1198" t="s">
        <v>757</v>
      </c>
      <c r="M1198" t="s">
        <v>757</v>
      </c>
      <c r="N1198" t="s">
        <v>756</v>
      </c>
      <c r="O1198" t="s">
        <v>756</v>
      </c>
      <c r="P1198" t="s">
        <v>758</v>
      </c>
      <c r="Q1198" t="s">
        <v>759</v>
      </c>
      <c r="R1198" t="s">
        <v>759</v>
      </c>
      <c r="S1198" t="s">
        <v>757</v>
      </c>
      <c r="T1198" t="s">
        <v>757</v>
      </c>
      <c r="U1198" t="s">
        <v>757</v>
      </c>
      <c r="V1198" t="s">
        <v>756</v>
      </c>
      <c r="W1198" t="s">
        <v>756</v>
      </c>
      <c r="X1198" t="s">
        <v>4617</v>
      </c>
      <c r="Y1198" t="str">
        <f t="shared" si="252"/>
        <v>abril</v>
      </c>
      <c r="Z1198">
        <f>YEAR(BD_PONDERACIONES[[#This Row],[Fecha Ejecución del Ticket]])</f>
        <v>2022</v>
      </c>
      <c r="AA1198" t="str">
        <f t="shared" si="253"/>
        <v>mayo</v>
      </c>
      <c r="AB1198">
        <f>YEAR(BD_PONDERACIONES[[#This Row],[Fecha de Inspección]])</f>
        <v>2022</v>
      </c>
      <c r="AC1198">
        <f t="shared" si="254"/>
        <v>0.5</v>
      </c>
      <c r="AD1198">
        <f t="shared" si="255"/>
        <v>0.5</v>
      </c>
      <c r="AE1198">
        <f t="shared" si="256"/>
        <v>0.5</v>
      </c>
      <c r="AF1198">
        <f t="shared" si="257"/>
        <v>0.5</v>
      </c>
      <c r="AG1198">
        <f t="shared" si="258"/>
        <v>0.5</v>
      </c>
      <c r="AH1198">
        <f t="shared" si="259"/>
        <v>0.5</v>
      </c>
      <c r="AI1198">
        <f t="shared" si="260"/>
        <v>0.25</v>
      </c>
      <c r="AJ1198">
        <f t="shared" si="261"/>
        <v>0.25</v>
      </c>
      <c r="AK1198">
        <f t="shared" si="262"/>
        <v>0.5</v>
      </c>
      <c r="AL1198">
        <f t="shared" si="263"/>
        <v>0.5</v>
      </c>
      <c r="AM1198">
        <f t="shared" si="264"/>
        <v>0.5</v>
      </c>
      <c r="AN1198" s="6">
        <f t="shared" si="265"/>
        <v>1</v>
      </c>
      <c r="AO1198" t="str">
        <f>VLOOKUP(BD_PONDERACIONES[[#This Row],[Comuna]],Tabla3[#All],2,0)</f>
        <v>Florida</v>
      </c>
    </row>
    <row r="1199" spans="1:41" x14ac:dyDescent="0.35">
      <c r="A1199" t="s">
        <v>6029</v>
      </c>
      <c r="B1199" t="s">
        <v>6030</v>
      </c>
      <c r="C1199" t="s">
        <v>6031</v>
      </c>
      <c r="D1199" s="5">
        <v>44683</v>
      </c>
      <c r="E1199" s="5">
        <v>44669</v>
      </c>
      <c r="F1199" t="s">
        <v>753</v>
      </c>
      <c r="G1199" t="s">
        <v>6032</v>
      </c>
      <c r="H1199" t="s">
        <v>3786</v>
      </c>
      <c r="J1199" t="s">
        <v>756</v>
      </c>
      <c r="K1199" t="s">
        <v>756</v>
      </c>
      <c r="L1199" t="s">
        <v>757</v>
      </c>
      <c r="M1199" t="s">
        <v>757</v>
      </c>
      <c r="N1199" t="s">
        <v>756</v>
      </c>
      <c r="O1199" t="s">
        <v>756</v>
      </c>
      <c r="P1199" t="s">
        <v>758</v>
      </c>
      <c r="Q1199" t="s">
        <v>759</v>
      </c>
      <c r="R1199" t="s">
        <v>759</v>
      </c>
      <c r="S1199" t="s">
        <v>757</v>
      </c>
      <c r="T1199" t="s">
        <v>757</v>
      </c>
      <c r="U1199" t="s">
        <v>757</v>
      </c>
      <c r="V1199" t="s">
        <v>756</v>
      </c>
      <c r="W1199" t="s">
        <v>756</v>
      </c>
      <c r="X1199" t="s">
        <v>6033</v>
      </c>
      <c r="Y1199" t="str">
        <f t="shared" si="252"/>
        <v>abril</v>
      </c>
      <c r="Z1199">
        <f>YEAR(BD_PONDERACIONES[[#This Row],[Fecha Ejecución del Ticket]])</f>
        <v>2022</v>
      </c>
      <c r="AA1199" t="str">
        <f t="shared" si="253"/>
        <v>mayo</v>
      </c>
      <c r="AB1199">
        <f>YEAR(BD_PONDERACIONES[[#This Row],[Fecha de Inspección]])</f>
        <v>2022</v>
      </c>
      <c r="AC1199">
        <f t="shared" si="254"/>
        <v>0.5</v>
      </c>
      <c r="AD1199">
        <f t="shared" si="255"/>
        <v>0.5</v>
      </c>
      <c r="AE1199">
        <f t="shared" si="256"/>
        <v>0.5</v>
      </c>
      <c r="AF1199">
        <f t="shared" si="257"/>
        <v>0.5</v>
      </c>
      <c r="AG1199">
        <f t="shared" si="258"/>
        <v>0.5</v>
      </c>
      <c r="AH1199">
        <f t="shared" si="259"/>
        <v>0.5</v>
      </c>
      <c r="AI1199">
        <f t="shared" si="260"/>
        <v>0.25</v>
      </c>
      <c r="AJ1199">
        <f t="shared" si="261"/>
        <v>0.25</v>
      </c>
      <c r="AK1199">
        <f t="shared" si="262"/>
        <v>0.5</v>
      </c>
      <c r="AL1199">
        <f t="shared" si="263"/>
        <v>0.5</v>
      </c>
      <c r="AM1199">
        <f t="shared" si="264"/>
        <v>0.5</v>
      </c>
      <c r="AN1199" s="6">
        <f t="shared" si="265"/>
        <v>1</v>
      </c>
      <c r="AO1199" t="str">
        <f>VLOOKUP(BD_PONDERACIONES[[#This Row],[Comuna]],Tabla3[#All],2,0)</f>
        <v>Florida</v>
      </c>
    </row>
    <row r="1200" spans="1:41" x14ac:dyDescent="0.35">
      <c r="A1200" t="s">
        <v>6034</v>
      </c>
      <c r="B1200" t="s">
        <v>6035</v>
      </c>
      <c r="C1200" t="s">
        <v>6036</v>
      </c>
      <c r="D1200" s="5">
        <v>44683</v>
      </c>
      <c r="E1200" s="5">
        <v>44659</v>
      </c>
      <c r="F1200" t="s">
        <v>763</v>
      </c>
      <c r="G1200" t="s">
        <v>6037</v>
      </c>
      <c r="H1200" t="s">
        <v>3786</v>
      </c>
      <c r="J1200" t="s">
        <v>756</v>
      </c>
      <c r="K1200" t="s">
        <v>756</v>
      </c>
      <c r="L1200" t="s">
        <v>757</v>
      </c>
      <c r="M1200" t="s">
        <v>757</v>
      </c>
      <c r="N1200" t="s">
        <v>756</v>
      </c>
      <c r="O1200" t="s">
        <v>756</v>
      </c>
      <c r="P1200" t="s">
        <v>765</v>
      </c>
      <c r="Q1200" t="s">
        <v>6038</v>
      </c>
      <c r="R1200" t="s">
        <v>6039</v>
      </c>
      <c r="S1200" t="s">
        <v>756</v>
      </c>
      <c r="T1200" t="s">
        <v>756</v>
      </c>
      <c r="U1200" t="s">
        <v>756</v>
      </c>
      <c r="V1200" t="s">
        <v>756</v>
      </c>
      <c r="W1200" t="s">
        <v>756</v>
      </c>
      <c r="X1200" t="s">
        <v>769</v>
      </c>
      <c r="Y1200" t="str">
        <f t="shared" si="252"/>
        <v>abril</v>
      </c>
      <c r="Z1200">
        <f>YEAR(BD_PONDERACIONES[[#This Row],[Fecha Ejecución del Ticket]])</f>
        <v>2022</v>
      </c>
      <c r="AA1200" t="str">
        <f t="shared" si="253"/>
        <v>mayo</v>
      </c>
      <c r="AB1200">
        <f>YEAR(BD_PONDERACIONES[[#This Row],[Fecha de Inspección]])</f>
        <v>2022</v>
      </c>
      <c r="AC1200">
        <f t="shared" si="254"/>
        <v>0.5</v>
      </c>
      <c r="AD1200">
        <f t="shared" si="255"/>
        <v>0.5</v>
      </c>
      <c r="AE1200">
        <f t="shared" si="256"/>
        <v>0.5</v>
      </c>
      <c r="AF1200">
        <f t="shared" si="257"/>
        <v>0.5</v>
      </c>
      <c r="AG1200">
        <f t="shared" si="258"/>
        <v>0.5</v>
      </c>
      <c r="AH1200">
        <f t="shared" si="259"/>
        <v>0.5</v>
      </c>
      <c r="AI1200">
        <f t="shared" si="260"/>
        <v>0.25</v>
      </c>
      <c r="AJ1200">
        <f t="shared" si="261"/>
        <v>0.25</v>
      </c>
      <c r="AK1200">
        <f t="shared" si="262"/>
        <v>0.5</v>
      </c>
      <c r="AL1200">
        <f t="shared" si="263"/>
        <v>0.5</v>
      </c>
      <c r="AM1200">
        <f t="shared" si="264"/>
        <v>0.5</v>
      </c>
      <c r="AN1200" s="6">
        <f t="shared" si="265"/>
        <v>1</v>
      </c>
      <c r="AO1200" t="str">
        <f>VLOOKUP(BD_PONDERACIONES[[#This Row],[Comuna]],Tabla3[#All],2,0)</f>
        <v>Florida</v>
      </c>
    </row>
    <row r="1201" spans="1:41" x14ac:dyDescent="0.35">
      <c r="A1201" t="s">
        <v>6040</v>
      </c>
      <c r="B1201" t="s">
        <v>6041</v>
      </c>
      <c r="C1201" t="s">
        <v>6042</v>
      </c>
      <c r="D1201" s="5">
        <v>44683</v>
      </c>
      <c r="E1201" s="5">
        <v>44663</v>
      </c>
      <c r="F1201" t="s">
        <v>763</v>
      </c>
      <c r="G1201" t="s">
        <v>6043</v>
      </c>
      <c r="H1201" t="s">
        <v>3786</v>
      </c>
      <c r="J1201" t="s">
        <v>756</v>
      </c>
      <c r="K1201" t="s">
        <v>756</v>
      </c>
      <c r="L1201" t="s">
        <v>756</v>
      </c>
      <c r="M1201" t="s">
        <v>756</v>
      </c>
      <c r="N1201" t="s">
        <v>756</v>
      </c>
      <c r="O1201" t="s">
        <v>756</v>
      </c>
      <c r="P1201" t="s">
        <v>758</v>
      </c>
      <c r="Q1201" t="s">
        <v>759</v>
      </c>
      <c r="R1201" t="s">
        <v>759</v>
      </c>
      <c r="S1201" t="s">
        <v>757</v>
      </c>
      <c r="T1201" t="s">
        <v>757</v>
      </c>
      <c r="U1201" t="s">
        <v>757</v>
      </c>
      <c r="V1201" t="s">
        <v>756</v>
      </c>
      <c r="W1201" t="s">
        <v>756</v>
      </c>
      <c r="X1201" t="s">
        <v>6044</v>
      </c>
      <c r="Y1201" t="str">
        <f t="shared" si="252"/>
        <v>abril</v>
      </c>
      <c r="Z1201">
        <f>YEAR(BD_PONDERACIONES[[#This Row],[Fecha Ejecución del Ticket]])</f>
        <v>2022</v>
      </c>
      <c r="AA1201" t="str">
        <f t="shared" si="253"/>
        <v>mayo</v>
      </c>
      <c r="AB1201">
        <f>YEAR(BD_PONDERACIONES[[#This Row],[Fecha de Inspección]])</f>
        <v>2022</v>
      </c>
      <c r="AC1201">
        <f t="shared" si="254"/>
        <v>0.5</v>
      </c>
      <c r="AD1201">
        <f t="shared" si="255"/>
        <v>0.5</v>
      </c>
      <c r="AE1201">
        <f t="shared" si="256"/>
        <v>0.5</v>
      </c>
      <c r="AF1201">
        <f t="shared" si="257"/>
        <v>0.5</v>
      </c>
      <c r="AG1201">
        <f t="shared" si="258"/>
        <v>0.5</v>
      </c>
      <c r="AH1201">
        <f t="shared" si="259"/>
        <v>0.5</v>
      </c>
      <c r="AI1201">
        <f t="shared" si="260"/>
        <v>0.25</v>
      </c>
      <c r="AJ1201">
        <f t="shared" si="261"/>
        <v>0.25</v>
      </c>
      <c r="AK1201">
        <f t="shared" si="262"/>
        <v>0.5</v>
      </c>
      <c r="AL1201">
        <f t="shared" si="263"/>
        <v>0.5</v>
      </c>
      <c r="AM1201">
        <f t="shared" si="264"/>
        <v>0.5</v>
      </c>
      <c r="AN1201" s="6">
        <f t="shared" si="265"/>
        <v>1</v>
      </c>
      <c r="AO1201" t="str">
        <f>VLOOKUP(BD_PONDERACIONES[[#This Row],[Comuna]],Tabla3[#All],2,0)</f>
        <v>Florida</v>
      </c>
    </row>
    <row r="1202" spans="1:41" x14ac:dyDescent="0.35">
      <c r="A1202" t="s">
        <v>6045</v>
      </c>
      <c r="B1202" t="s">
        <v>6046</v>
      </c>
      <c r="C1202" t="s">
        <v>6047</v>
      </c>
      <c r="D1202" s="5">
        <v>44683</v>
      </c>
      <c r="E1202" s="5">
        <v>44658</v>
      </c>
      <c r="F1202" t="s">
        <v>763</v>
      </c>
      <c r="G1202" t="s">
        <v>6048</v>
      </c>
      <c r="H1202" t="s">
        <v>3786</v>
      </c>
      <c r="J1202" t="s">
        <v>756</v>
      </c>
      <c r="K1202" t="s">
        <v>756</v>
      </c>
      <c r="L1202" t="s">
        <v>757</v>
      </c>
      <c r="M1202" t="s">
        <v>757</v>
      </c>
      <c r="N1202" t="s">
        <v>756</v>
      </c>
      <c r="O1202" t="s">
        <v>756</v>
      </c>
      <c r="P1202" t="s">
        <v>758</v>
      </c>
      <c r="Q1202" t="s">
        <v>759</v>
      </c>
      <c r="R1202" t="s">
        <v>759</v>
      </c>
      <c r="S1202" t="s">
        <v>757</v>
      </c>
      <c r="T1202" t="s">
        <v>757</v>
      </c>
      <c r="U1202" t="s">
        <v>757</v>
      </c>
      <c r="V1202" t="s">
        <v>756</v>
      </c>
      <c r="W1202" t="s">
        <v>768</v>
      </c>
      <c r="X1202" t="s">
        <v>6049</v>
      </c>
      <c r="Y1202" t="str">
        <f t="shared" si="252"/>
        <v>abril</v>
      </c>
      <c r="Z1202">
        <f>YEAR(BD_PONDERACIONES[[#This Row],[Fecha Ejecución del Ticket]])</f>
        <v>2022</v>
      </c>
      <c r="AA1202" t="str">
        <f t="shared" si="253"/>
        <v>mayo</v>
      </c>
      <c r="AB1202">
        <f>YEAR(BD_PONDERACIONES[[#This Row],[Fecha de Inspección]])</f>
        <v>2022</v>
      </c>
      <c r="AC1202">
        <f t="shared" si="254"/>
        <v>0.5</v>
      </c>
      <c r="AD1202">
        <f t="shared" si="255"/>
        <v>0.5</v>
      </c>
      <c r="AE1202">
        <f t="shared" si="256"/>
        <v>0.5</v>
      </c>
      <c r="AF1202">
        <f t="shared" si="257"/>
        <v>0.5</v>
      </c>
      <c r="AG1202">
        <f t="shared" si="258"/>
        <v>0.5</v>
      </c>
      <c r="AH1202">
        <f t="shared" si="259"/>
        <v>0.5</v>
      </c>
      <c r="AI1202">
        <f t="shared" si="260"/>
        <v>0.25</v>
      </c>
      <c r="AJ1202">
        <f t="shared" si="261"/>
        <v>0.25</v>
      </c>
      <c r="AK1202">
        <f t="shared" si="262"/>
        <v>0.5</v>
      </c>
      <c r="AL1202">
        <f t="shared" si="263"/>
        <v>0.5</v>
      </c>
      <c r="AM1202">
        <f t="shared" si="264"/>
        <v>0.17499999999999999</v>
      </c>
      <c r="AN1202" s="6">
        <f t="shared" si="265"/>
        <v>0.93500000000000005</v>
      </c>
      <c r="AO1202" t="str">
        <f>VLOOKUP(BD_PONDERACIONES[[#This Row],[Comuna]],Tabla3[#All],2,0)</f>
        <v>Florida</v>
      </c>
    </row>
    <row r="1203" spans="1:41" x14ac:dyDescent="0.35">
      <c r="A1203" t="s">
        <v>6050</v>
      </c>
      <c r="B1203" t="s">
        <v>6051</v>
      </c>
      <c r="C1203" t="s">
        <v>6052</v>
      </c>
      <c r="D1203" s="5">
        <v>44683</v>
      </c>
      <c r="E1203" s="5">
        <v>44655</v>
      </c>
      <c r="F1203" t="s">
        <v>763</v>
      </c>
      <c r="G1203" t="s">
        <v>6053</v>
      </c>
      <c r="H1203" t="s">
        <v>3786</v>
      </c>
      <c r="J1203" t="s">
        <v>756</v>
      </c>
      <c r="K1203" t="s">
        <v>756</v>
      </c>
      <c r="L1203" t="s">
        <v>756</v>
      </c>
      <c r="M1203" t="s">
        <v>756</v>
      </c>
      <c r="N1203" t="s">
        <v>756</v>
      </c>
      <c r="O1203" t="s">
        <v>756</v>
      </c>
      <c r="P1203" t="s">
        <v>765</v>
      </c>
      <c r="Q1203" t="s">
        <v>759</v>
      </c>
      <c r="R1203" t="s">
        <v>759</v>
      </c>
      <c r="S1203" t="s">
        <v>756</v>
      </c>
      <c r="T1203" t="s">
        <v>756</v>
      </c>
      <c r="U1203" t="s">
        <v>756</v>
      </c>
      <c r="V1203" t="s">
        <v>768</v>
      </c>
      <c r="W1203" t="s">
        <v>768</v>
      </c>
      <c r="X1203" t="s">
        <v>6054</v>
      </c>
      <c r="Y1203" t="str">
        <f t="shared" si="252"/>
        <v>abril</v>
      </c>
      <c r="Z1203">
        <f>YEAR(BD_PONDERACIONES[[#This Row],[Fecha Ejecución del Ticket]])</f>
        <v>2022</v>
      </c>
      <c r="AA1203" t="str">
        <f t="shared" si="253"/>
        <v>mayo</v>
      </c>
      <c r="AB1203">
        <f>YEAR(BD_PONDERACIONES[[#This Row],[Fecha de Inspección]])</f>
        <v>2022</v>
      </c>
      <c r="AC1203">
        <f t="shared" si="254"/>
        <v>0.5</v>
      </c>
      <c r="AD1203">
        <f t="shared" si="255"/>
        <v>0.5</v>
      </c>
      <c r="AE1203">
        <f t="shared" si="256"/>
        <v>0.5</v>
      </c>
      <c r="AF1203">
        <f t="shared" si="257"/>
        <v>0.5</v>
      </c>
      <c r="AG1203">
        <f t="shared" si="258"/>
        <v>0.5</v>
      </c>
      <c r="AH1203">
        <f t="shared" si="259"/>
        <v>0.5</v>
      </c>
      <c r="AI1203">
        <f t="shared" si="260"/>
        <v>0.25</v>
      </c>
      <c r="AJ1203">
        <f t="shared" si="261"/>
        <v>0.25</v>
      </c>
      <c r="AK1203">
        <f t="shared" si="262"/>
        <v>0.5</v>
      </c>
      <c r="AL1203">
        <f t="shared" si="263"/>
        <v>0.17499999999999999</v>
      </c>
      <c r="AM1203">
        <f t="shared" si="264"/>
        <v>0.17499999999999999</v>
      </c>
      <c r="AN1203" s="6">
        <f t="shared" si="265"/>
        <v>0.87</v>
      </c>
      <c r="AO1203" t="str">
        <f>VLOOKUP(BD_PONDERACIONES[[#This Row],[Comuna]],Tabla3[#All],2,0)</f>
        <v>Florida</v>
      </c>
    </row>
    <row r="1204" spans="1:41" x14ac:dyDescent="0.35">
      <c r="A1204" t="s">
        <v>6055</v>
      </c>
      <c r="B1204" t="s">
        <v>6056</v>
      </c>
      <c r="C1204" t="s">
        <v>6057</v>
      </c>
      <c r="D1204" s="5">
        <v>44683</v>
      </c>
      <c r="E1204" s="5">
        <v>44673</v>
      </c>
      <c r="F1204" t="s">
        <v>753</v>
      </c>
      <c r="G1204" t="s">
        <v>6058</v>
      </c>
      <c r="H1204" t="s">
        <v>3786</v>
      </c>
      <c r="J1204" t="s">
        <v>756</v>
      </c>
      <c r="K1204" t="s">
        <v>756</v>
      </c>
      <c r="L1204" t="s">
        <v>757</v>
      </c>
      <c r="M1204" t="s">
        <v>757</v>
      </c>
      <c r="N1204" t="s">
        <v>756</v>
      </c>
      <c r="O1204" t="s">
        <v>756</v>
      </c>
      <c r="P1204" t="s">
        <v>765</v>
      </c>
      <c r="Q1204" t="s">
        <v>759</v>
      </c>
      <c r="R1204" t="s">
        <v>759</v>
      </c>
      <c r="S1204" t="s">
        <v>756</v>
      </c>
      <c r="T1204" t="s">
        <v>756</v>
      </c>
      <c r="U1204" t="s">
        <v>756</v>
      </c>
      <c r="V1204" t="s">
        <v>904</v>
      </c>
      <c r="W1204" t="s">
        <v>773</v>
      </c>
      <c r="X1204" t="s">
        <v>869</v>
      </c>
      <c r="Y1204" t="str">
        <f t="shared" si="252"/>
        <v>abril</v>
      </c>
      <c r="Z1204">
        <f>YEAR(BD_PONDERACIONES[[#This Row],[Fecha Ejecución del Ticket]])</f>
        <v>2022</v>
      </c>
      <c r="AA1204" t="str">
        <f t="shared" si="253"/>
        <v>mayo</v>
      </c>
      <c r="AB1204">
        <f>YEAR(BD_PONDERACIONES[[#This Row],[Fecha de Inspección]])</f>
        <v>2022</v>
      </c>
      <c r="AC1204">
        <f t="shared" si="254"/>
        <v>0.5</v>
      </c>
      <c r="AD1204">
        <f t="shared" si="255"/>
        <v>0.5</v>
      </c>
      <c r="AE1204">
        <f t="shared" si="256"/>
        <v>0.5</v>
      </c>
      <c r="AF1204">
        <f t="shared" si="257"/>
        <v>0.5</v>
      </c>
      <c r="AG1204">
        <f t="shared" si="258"/>
        <v>0.5</v>
      </c>
      <c r="AH1204">
        <f t="shared" si="259"/>
        <v>0.5</v>
      </c>
      <c r="AI1204">
        <f t="shared" si="260"/>
        <v>0.25</v>
      </c>
      <c r="AJ1204">
        <f t="shared" si="261"/>
        <v>0.25</v>
      </c>
      <c r="AK1204">
        <f t="shared" si="262"/>
        <v>0.5</v>
      </c>
      <c r="AL1204">
        <f t="shared" si="263"/>
        <v>0.32500000000000001</v>
      </c>
      <c r="AM1204">
        <f t="shared" si="264"/>
        <v>0</v>
      </c>
      <c r="AN1204" s="6">
        <f t="shared" si="265"/>
        <v>0.86499999999999999</v>
      </c>
      <c r="AO1204" t="str">
        <f>VLOOKUP(BD_PONDERACIONES[[#This Row],[Comuna]],Tabla3[#All],2,0)</f>
        <v>Florida</v>
      </c>
    </row>
    <row r="1205" spans="1:41" x14ac:dyDescent="0.35">
      <c r="A1205" t="s">
        <v>6059</v>
      </c>
      <c r="B1205" t="s">
        <v>6060</v>
      </c>
      <c r="C1205" t="s">
        <v>6061</v>
      </c>
      <c r="D1205" s="5">
        <v>44683</v>
      </c>
      <c r="E1205" s="5">
        <v>44677</v>
      </c>
      <c r="F1205" t="s">
        <v>753</v>
      </c>
      <c r="G1205" t="s">
        <v>6062</v>
      </c>
      <c r="H1205" t="s">
        <v>3786</v>
      </c>
      <c r="J1205" t="s">
        <v>756</v>
      </c>
      <c r="K1205" t="s">
        <v>756</v>
      </c>
      <c r="L1205" t="s">
        <v>757</v>
      </c>
      <c r="M1205" t="s">
        <v>757</v>
      </c>
      <c r="N1205" t="s">
        <v>756</v>
      </c>
      <c r="O1205" t="s">
        <v>756</v>
      </c>
      <c r="P1205" t="s">
        <v>758</v>
      </c>
      <c r="Q1205" t="s">
        <v>759</v>
      </c>
      <c r="R1205" t="s">
        <v>759</v>
      </c>
      <c r="S1205" t="s">
        <v>757</v>
      </c>
      <c r="T1205" t="s">
        <v>757</v>
      </c>
      <c r="U1205" t="s">
        <v>757</v>
      </c>
      <c r="V1205" t="s">
        <v>756</v>
      </c>
      <c r="W1205" t="s">
        <v>773</v>
      </c>
      <c r="X1205" t="s">
        <v>885</v>
      </c>
      <c r="Y1205" t="str">
        <f t="shared" si="252"/>
        <v>abril</v>
      </c>
      <c r="Z1205">
        <f>YEAR(BD_PONDERACIONES[[#This Row],[Fecha Ejecución del Ticket]])</f>
        <v>2022</v>
      </c>
      <c r="AA1205" t="str">
        <f t="shared" si="253"/>
        <v>mayo</v>
      </c>
      <c r="AB1205">
        <f>YEAR(BD_PONDERACIONES[[#This Row],[Fecha de Inspección]])</f>
        <v>2022</v>
      </c>
      <c r="AC1205">
        <f t="shared" si="254"/>
        <v>0.5</v>
      </c>
      <c r="AD1205">
        <f t="shared" si="255"/>
        <v>0.5</v>
      </c>
      <c r="AE1205">
        <f t="shared" si="256"/>
        <v>0.5</v>
      </c>
      <c r="AF1205">
        <f t="shared" si="257"/>
        <v>0.5</v>
      </c>
      <c r="AG1205">
        <f t="shared" si="258"/>
        <v>0.5</v>
      </c>
      <c r="AH1205">
        <f t="shared" si="259"/>
        <v>0.5</v>
      </c>
      <c r="AI1205">
        <f t="shared" si="260"/>
        <v>0.25</v>
      </c>
      <c r="AJ1205">
        <f t="shared" si="261"/>
        <v>0.25</v>
      </c>
      <c r="AK1205">
        <f t="shared" si="262"/>
        <v>0.5</v>
      </c>
      <c r="AL1205">
        <f t="shared" si="263"/>
        <v>0.5</v>
      </c>
      <c r="AM1205">
        <f t="shared" si="264"/>
        <v>0</v>
      </c>
      <c r="AN1205" s="6">
        <f t="shared" si="265"/>
        <v>0.9</v>
      </c>
      <c r="AO1205" t="str">
        <f>VLOOKUP(BD_PONDERACIONES[[#This Row],[Comuna]],Tabla3[#All],2,0)</f>
        <v>Florida</v>
      </c>
    </row>
    <row r="1206" spans="1:41" x14ac:dyDescent="0.35">
      <c r="A1206" t="s">
        <v>6063</v>
      </c>
      <c r="B1206" t="s">
        <v>6064</v>
      </c>
      <c r="C1206" t="s">
        <v>6065</v>
      </c>
      <c r="D1206" s="5">
        <v>44683</v>
      </c>
      <c r="E1206" s="5">
        <v>44667</v>
      </c>
      <c r="F1206" t="s">
        <v>753</v>
      </c>
      <c r="G1206" t="s">
        <v>6066</v>
      </c>
      <c r="H1206" t="s">
        <v>3786</v>
      </c>
      <c r="J1206" t="s">
        <v>756</v>
      </c>
      <c r="K1206" t="s">
        <v>756</v>
      </c>
      <c r="L1206" t="s">
        <v>757</v>
      </c>
      <c r="M1206" t="s">
        <v>757</v>
      </c>
      <c r="N1206" t="s">
        <v>756</v>
      </c>
      <c r="O1206" t="s">
        <v>756</v>
      </c>
      <c r="P1206" t="s">
        <v>758</v>
      </c>
      <c r="Q1206" t="s">
        <v>759</v>
      </c>
      <c r="R1206" t="s">
        <v>759</v>
      </c>
      <c r="S1206" t="s">
        <v>757</v>
      </c>
      <c r="T1206" t="s">
        <v>757</v>
      </c>
      <c r="U1206" t="s">
        <v>757</v>
      </c>
      <c r="V1206" t="s">
        <v>756</v>
      </c>
      <c r="W1206" t="s">
        <v>773</v>
      </c>
      <c r="X1206" t="s">
        <v>6067</v>
      </c>
      <c r="Y1206" t="str">
        <f t="shared" si="252"/>
        <v>abril</v>
      </c>
      <c r="Z1206">
        <f>YEAR(BD_PONDERACIONES[[#This Row],[Fecha Ejecución del Ticket]])</f>
        <v>2022</v>
      </c>
      <c r="AA1206" t="str">
        <f t="shared" si="253"/>
        <v>mayo</v>
      </c>
      <c r="AB1206">
        <f>YEAR(BD_PONDERACIONES[[#This Row],[Fecha de Inspección]])</f>
        <v>2022</v>
      </c>
      <c r="AC1206">
        <f t="shared" si="254"/>
        <v>0.5</v>
      </c>
      <c r="AD1206">
        <f t="shared" si="255"/>
        <v>0.5</v>
      </c>
      <c r="AE1206">
        <f t="shared" si="256"/>
        <v>0.5</v>
      </c>
      <c r="AF1206">
        <f t="shared" si="257"/>
        <v>0.5</v>
      </c>
      <c r="AG1206">
        <f t="shared" si="258"/>
        <v>0.5</v>
      </c>
      <c r="AH1206">
        <f t="shared" si="259"/>
        <v>0.5</v>
      </c>
      <c r="AI1206">
        <f t="shared" si="260"/>
        <v>0.25</v>
      </c>
      <c r="AJ1206">
        <f t="shared" si="261"/>
        <v>0.25</v>
      </c>
      <c r="AK1206">
        <f t="shared" si="262"/>
        <v>0.5</v>
      </c>
      <c r="AL1206">
        <f t="shared" si="263"/>
        <v>0.5</v>
      </c>
      <c r="AM1206">
        <f t="shared" si="264"/>
        <v>0</v>
      </c>
      <c r="AN1206" s="6">
        <f t="shared" si="265"/>
        <v>0.9</v>
      </c>
      <c r="AO1206" t="str">
        <f>VLOOKUP(BD_PONDERACIONES[[#This Row],[Comuna]],Tabla3[#All],2,0)</f>
        <v>Florida</v>
      </c>
    </row>
    <row r="1207" spans="1:41" x14ac:dyDescent="0.35">
      <c r="A1207" t="s">
        <v>6068</v>
      </c>
      <c r="B1207" t="s">
        <v>6069</v>
      </c>
      <c r="C1207" t="s">
        <v>6070</v>
      </c>
      <c r="D1207" s="5">
        <v>44683</v>
      </c>
      <c r="E1207" s="5">
        <v>44666</v>
      </c>
      <c r="F1207" t="s">
        <v>753</v>
      </c>
      <c r="G1207" t="s">
        <v>6071</v>
      </c>
      <c r="H1207" t="s">
        <v>3786</v>
      </c>
      <c r="J1207" t="s">
        <v>756</v>
      </c>
      <c r="K1207" t="s">
        <v>756</v>
      </c>
      <c r="L1207" t="s">
        <v>757</v>
      </c>
      <c r="M1207" t="s">
        <v>757</v>
      </c>
      <c r="N1207" t="s">
        <v>756</v>
      </c>
      <c r="O1207" t="s">
        <v>756</v>
      </c>
      <c r="P1207" t="s">
        <v>758</v>
      </c>
      <c r="Q1207" t="s">
        <v>759</v>
      </c>
      <c r="R1207" t="s">
        <v>759</v>
      </c>
      <c r="S1207" t="s">
        <v>757</v>
      </c>
      <c r="T1207" t="s">
        <v>757</v>
      </c>
      <c r="U1207" t="s">
        <v>757</v>
      </c>
      <c r="V1207" t="s">
        <v>904</v>
      </c>
      <c r="W1207" t="s">
        <v>904</v>
      </c>
      <c r="X1207" t="s">
        <v>6072</v>
      </c>
      <c r="Y1207" t="str">
        <f t="shared" si="252"/>
        <v>abril</v>
      </c>
      <c r="Z1207">
        <f>YEAR(BD_PONDERACIONES[[#This Row],[Fecha Ejecución del Ticket]])</f>
        <v>2022</v>
      </c>
      <c r="AA1207" t="str">
        <f t="shared" si="253"/>
        <v>mayo</v>
      </c>
      <c r="AB1207">
        <f>YEAR(BD_PONDERACIONES[[#This Row],[Fecha de Inspección]])</f>
        <v>2022</v>
      </c>
      <c r="AC1207">
        <f t="shared" si="254"/>
        <v>0.5</v>
      </c>
      <c r="AD1207">
        <f t="shared" si="255"/>
        <v>0.5</v>
      </c>
      <c r="AE1207">
        <f t="shared" si="256"/>
        <v>0.5</v>
      </c>
      <c r="AF1207">
        <f t="shared" si="257"/>
        <v>0.5</v>
      </c>
      <c r="AG1207">
        <f t="shared" si="258"/>
        <v>0.5</v>
      </c>
      <c r="AH1207">
        <f t="shared" si="259"/>
        <v>0.5</v>
      </c>
      <c r="AI1207">
        <f t="shared" si="260"/>
        <v>0.25</v>
      </c>
      <c r="AJ1207">
        <f t="shared" si="261"/>
        <v>0.25</v>
      </c>
      <c r="AK1207">
        <f t="shared" si="262"/>
        <v>0.5</v>
      </c>
      <c r="AL1207">
        <f t="shared" si="263"/>
        <v>0.32500000000000001</v>
      </c>
      <c r="AM1207">
        <f t="shared" si="264"/>
        <v>0.32500000000000001</v>
      </c>
      <c r="AN1207" s="6">
        <f t="shared" si="265"/>
        <v>0.93</v>
      </c>
      <c r="AO1207" t="str">
        <f>VLOOKUP(BD_PONDERACIONES[[#This Row],[Comuna]],Tabla3[#All],2,0)</f>
        <v>Florida</v>
      </c>
    </row>
    <row r="1208" spans="1:41" x14ac:dyDescent="0.35">
      <c r="A1208" t="s">
        <v>6073</v>
      </c>
      <c r="B1208" t="s">
        <v>6074</v>
      </c>
      <c r="C1208" t="s">
        <v>6075</v>
      </c>
      <c r="D1208" s="5">
        <v>44683</v>
      </c>
      <c r="E1208" s="5">
        <v>44666</v>
      </c>
      <c r="F1208" t="s">
        <v>753</v>
      </c>
      <c r="G1208" t="s">
        <v>6076</v>
      </c>
      <c r="H1208" t="s">
        <v>3786</v>
      </c>
      <c r="J1208" t="s">
        <v>756</v>
      </c>
      <c r="K1208" t="s">
        <v>756</v>
      </c>
      <c r="L1208" t="s">
        <v>757</v>
      </c>
      <c r="M1208" t="s">
        <v>757</v>
      </c>
      <c r="N1208" t="s">
        <v>756</v>
      </c>
      <c r="O1208" t="s">
        <v>756</v>
      </c>
      <c r="P1208" t="s">
        <v>758</v>
      </c>
      <c r="Q1208" t="s">
        <v>759</v>
      </c>
      <c r="R1208" t="s">
        <v>759</v>
      </c>
      <c r="S1208" t="s">
        <v>757</v>
      </c>
      <c r="T1208" t="s">
        <v>757</v>
      </c>
      <c r="U1208" t="s">
        <v>757</v>
      </c>
      <c r="V1208" t="s">
        <v>756</v>
      </c>
      <c r="W1208" t="s">
        <v>756</v>
      </c>
      <c r="X1208" t="s">
        <v>5029</v>
      </c>
      <c r="Y1208" t="str">
        <f t="shared" si="252"/>
        <v>abril</v>
      </c>
      <c r="Z1208">
        <f>YEAR(BD_PONDERACIONES[[#This Row],[Fecha Ejecución del Ticket]])</f>
        <v>2022</v>
      </c>
      <c r="AA1208" t="str">
        <f t="shared" si="253"/>
        <v>mayo</v>
      </c>
      <c r="AB1208">
        <f>YEAR(BD_PONDERACIONES[[#This Row],[Fecha de Inspección]])</f>
        <v>2022</v>
      </c>
      <c r="AC1208">
        <f t="shared" si="254"/>
        <v>0.5</v>
      </c>
      <c r="AD1208">
        <f t="shared" si="255"/>
        <v>0.5</v>
      </c>
      <c r="AE1208">
        <f t="shared" si="256"/>
        <v>0.5</v>
      </c>
      <c r="AF1208">
        <f t="shared" si="257"/>
        <v>0.5</v>
      </c>
      <c r="AG1208">
        <f t="shared" si="258"/>
        <v>0.5</v>
      </c>
      <c r="AH1208">
        <f t="shared" si="259"/>
        <v>0.5</v>
      </c>
      <c r="AI1208">
        <f t="shared" si="260"/>
        <v>0.25</v>
      </c>
      <c r="AJ1208">
        <f t="shared" si="261"/>
        <v>0.25</v>
      </c>
      <c r="AK1208">
        <f t="shared" si="262"/>
        <v>0.5</v>
      </c>
      <c r="AL1208">
        <f t="shared" si="263"/>
        <v>0.5</v>
      </c>
      <c r="AM1208">
        <f t="shared" si="264"/>
        <v>0.5</v>
      </c>
      <c r="AN1208" s="6">
        <f t="shared" si="265"/>
        <v>1</v>
      </c>
      <c r="AO1208" t="str">
        <f>VLOOKUP(BD_PONDERACIONES[[#This Row],[Comuna]],Tabla3[#All],2,0)</f>
        <v>Florida</v>
      </c>
    </row>
    <row r="1209" spans="1:41" x14ac:dyDescent="0.35">
      <c r="A1209" t="s">
        <v>5920</v>
      </c>
      <c r="B1209" t="s">
        <v>5921</v>
      </c>
      <c r="C1209" t="s">
        <v>5922</v>
      </c>
      <c r="D1209" s="5">
        <v>44684</v>
      </c>
      <c r="E1209" s="5">
        <v>44666</v>
      </c>
      <c r="F1209" t="s">
        <v>763</v>
      </c>
      <c r="G1209" t="s">
        <v>5923</v>
      </c>
      <c r="H1209" t="s">
        <v>3786</v>
      </c>
      <c r="J1209" t="s">
        <v>756</v>
      </c>
      <c r="K1209" t="s">
        <v>756</v>
      </c>
      <c r="L1209" t="s">
        <v>757</v>
      </c>
      <c r="M1209" t="s">
        <v>757</v>
      </c>
      <c r="N1209" t="s">
        <v>756</v>
      </c>
      <c r="O1209" t="s">
        <v>756</v>
      </c>
      <c r="P1209" t="s">
        <v>758</v>
      </c>
      <c r="Q1209" t="s">
        <v>759</v>
      </c>
      <c r="R1209" t="s">
        <v>759</v>
      </c>
      <c r="S1209" t="s">
        <v>757</v>
      </c>
      <c r="T1209" t="s">
        <v>757</v>
      </c>
      <c r="U1209" t="s">
        <v>757</v>
      </c>
      <c r="V1209" t="s">
        <v>756</v>
      </c>
      <c r="W1209" t="s">
        <v>773</v>
      </c>
      <c r="X1209" t="s">
        <v>4529</v>
      </c>
      <c r="Y1209" t="str">
        <f t="shared" si="252"/>
        <v>abril</v>
      </c>
      <c r="Z1209">
        <f>YEAR(BD_PONDERACIONES[[#This Row],[Fecha Ejecución del Ticket]])</f>
        <v>2022</v>
      </c>
      <c r="AA1209" t="str">
        <f t="shared" si="253"/>
        <v>mayo</v>
      </c>
      <c r="AB1209">
        <f>YEAR(BD_PONDERACIONES[[#This Row],[Fecha de Inspección]])</f>
        <v>2022</v>
      </c>
      <c r="AC1209">
        <f t="shared" si="254"/>
        <v>0.5</v>
      </c>
      <c r="AD1209">
        <f t="shared" si="255"/>
        <v>0.5</v>
      </c>
      <c r="AE1209">
        <f t="shared" si="256"/>
        <v>0.5</v>
      </c>
      <c r="AF1209">
        <f t="shared" si="257"/>
        <v>0.5</v>
      </c>
      <c r="AG1209">
        <f t="shared" si="258"/>
        <v>0.5</v>
      </c>
      <c r="AH1209">
        <f t="shared" si="259"/>
        <v>0.5</v>
      </c>
      <c r="AI1209">
        <f t="shared" si="260"/>
        <v>0.25</v>
      </c>
      <c r="AJ1209">
        <f t="shared" si="261"/>
        <v>0.25</v>
      </c>
      <c r="AK1209">
        <f t="shared" si="262"/>
        <v>0.5</v>
      </c>
      <c r="AL1209">
        <f t="shared" si="263"/>
        <v>0.5</v>
      </c>
      <c r="AM1209">
        <f t="shared" si="264"/>
        <v>0</v>
      </c>
      <c r="AN1209" s="6">
        <f t="shared" si="265"/>
        <v>0.9</v>
      </c>
      <c r="AO1209" t="str">
        <f>VLOOKUP(BD_PONDERACIONES[[#This Row],[Comuna]],Tabla3[#All],2,0)</f>
        <v>Florida</v>
      </c>
    </row>
    <row r="1210" spans="1:41" x14ac:dyDescent="0.35">
      <c r="A1210" t="s">
        <v>5924</v>
      </c>
      <c r="B1210" t="s">
        <v>5925</v>
      </c>
      <c r="C1210" t="s">
        <v>5926</v>
      </c>
      <c r="D1210" s="5">
        <v>44684</v>
      </c>
      <c r="E1210" s="5">
        <v>44664</v>
      </c>
      <c r="F1210" t="s">
        <v>763</v>
      </c>
      <c r="G1210" t="s">
        <v>5927</v>
      </c>
      <c r="H1210" t="s">
        <v>3786</v>
      </c>
      <c r="J1210" t="s">
        <v>756</v>
      </c>
      <c r="K1210" t="s">
        <v>756</v>
      </c>
      <c r="L1210" t="s">
        <v>757</v>
      </c>
      <c r="M1210" t="s">
        <v>757</v>
      </c>
      <c r="N1210" t="s">
        <v>756</v>
      </c>
      <c r="O1210" t="s">
        <v>756</v>
      </c>
      <c r="P1210" t="s">
        <v>758</v>
      </c>
      <c r="Q1210" t="s">
        <v>759</v>
      </c>
      <c r="R1210" t="s">
        <v>759</v>
      </c>
      <c r="S1210" t="s">
        <v>757</v>
      </c>
      <c r="T1210" t="s">
        <v>757</v>
      </c>
      <c r="U1210" t="s">
        <v>757</v>
      </c>
      <c r="V1210" t="s">
        <v>768</v>
      </c>
      <c r="W1210" t="s">
        <v>773</v>
      </c>
      <c r="X1210" t="s">
        <v>5928</v>
      </c>
      <c r="Y1210" t="str">
        <f t="shared" si="252"/>
        <v>abril</v>
      </c>
      <c r="Z1210">
        <f>YEAR(BD_PONDERACIONES[[#This Row],[Fecha Ejecución del Ticket]])</f>
        <v>2022</v>
      </c>
      <c r="AA1210" t="str">
        <f t="shared" si="253"/>
        <v>mayo</v>
      </c>
      <c r="AB1210">
        <f>YEAR(BD_PONDERACIONES[[#This Row],[Fecha de Inspección]])</f>
        <v>2022</v>
      </c>
      <c r="AC1210">
        <f t="shared" si="254"/>
        <v>0.5</v>
      </c>
      <c r="AD1210">
        <f t="shared" si="255"/>
        <v>0.5</v>
      </c>
      <c r="AE1210">
        <f t="shared" si="256"/>
        <v>0.5</v>
      </c>
      <c r="AF1210">
        <f t="shared" si="257"/>
        <v>0.5</v>
      </c>
      <c r="AG1210">
        <f t="shared" si="258"/>
        <v>0.5</v>
      </c>
      <c r="AH1210">
        <f t="shared" si="259"/>
        <v>0.5</v>
      </c>
      <c r="AI1210">
        <f t="shared" si="260"/>
        <v>0.25</v>
      </c>
      <c r="AJ1210">
        <f t="shared" si="261"/>
        <v>0.25</v>
      </c>
      <c r="AK1210">
        <f t="shared" si="262"/>
        <v>0.5</v>
      </c>
      <c r="AL1210">
        <f t="shared" si="263"/>
        <v>0.17499999999999999</v>
      </c>
      <c r="AM1210">
        <f t="shared" si="264"/>
        <v>0</v>
      </c>
      <c r="AN1210" s="6">
        <f t="shared" si="265"/>
        <v>0.83500000000000008</v>
      </c>
      <c r="AO1210" t="str">
        <f>VLOOKUP(BD_PONDERACIONES[[#This Row],[Comuna]],Tabla3[#All],2,0)</f>
        <v>Florida</v>
      </c>
    </row>
    <row r="1211" spans="1:41" x14ac:dyDescent="0.35">
      <c r="A1211" t="s">
        <v>5929</v>
      </c>
      <c r="B1211" t="s">
        <v>5930</v>
      </c>
      <c r="C1211" t="s">
        <v>5931</v>
      </c>
      <c r="D1211" s="5">
        <v>44684</v>
      </c>
      <c r="E1211" s="5">
        <v>44675</v>
      </c>
      <c r="F1211" t="s">
        <v>753</v>
      </c>
      <c r="G1211" t="s">
        <v>5932</v>
      </c>
      <c r="H1211" t="s">
        <v>3786</v>
      </c>
      <c r="J1211" t="s">
        <v>756</v>
      </c>
      <c r="K1211" t="s">
        <v>756</v>
      </c>
      <c r="L1211" t="s">
        <v>757</v>
      </c>
      <c r="M1211" t="s">
        <v>757</v>
      </c>
      <c r="N1211" t="s">
        <v>756</v>
      </c>
      <c r="O1211" t="s">
        <v>756</v>
      </c>
      <c r="P1211" t="s">
        <v>765</v>
      </c>
      <c r="Q1211" t="s">
        <v>759</v>
      </c>
      <c r="R1211" t="s">
        <v>759</v>
      </c>
      <c r="S1211" t="s">
        <v>756</v>
      </c>
      <c r="T1211" t="s">
        <v>756</v>
      </c>
      <c r="U1211" t="s">
        <v>756</v>
      </c>
      <c r="V1211" t="s">
        <v>756</v>
      </c>
      <c r="W1211" t="s">
        <v>773</v>
      </c>
      <c r="X1211" t="s">
        <v>5933</v>
      </c>
      <c r="Y1211" t="str">
        <f t="shared" si="252"/>
        <v>abril</v>
      </c>
      <c r="Z1211">
        <f>YEAR(BD_PONDERACIONES[[#This Row],[Fecha Ejecución del Ticket]])</f>
        <v>2022</v>
      </c>
      <c r="AA1211" t="str">
        <f t="shared" si="253"/>
        <v>mayo</v>
      </c>
      <c r="AB1211">
        <f>YEAR(BD_PONDERACIONES[[#This Row],[Fecha de Inspección]])</f>
        <v>2022</v>
      </c>
      <c r="AC1211">
        <f t="shared" si="254"/>
        <v>0.5</v>
      </c>
      <c r="AD1211">
        <f t="shared" si="255"/>
        <v>0.5</v>
      </c>
      <c r="AE1211">
        <f t="shared" si="256"/>
        <v>0.5</v>
      </c>
      <c r="AF1211">
        <f t="shared" si="257"/>
        <v>0.5</v>
      </c>
      <c r="AG1211">
        <f t="shared" si="258"/>
        <v>0.5</v>
      </c>
      <c r="AH1211">
        <f t="shared" si="259"/>
        <v>0.5</v>
      </c>
      <c r="AI1211">
        <f t="shared" si="260"/>
        <v>0.25</v>
      </c>
      <c r="AJ1211">
        <f t="shared" si="261"/>
        <v>0.25</v>
      </c>
      <c r="AK1211">
        <f t="shared" si="262"/>
        <v>0.5</v>
      </c>
      <c r="AL1211">
        <f t="shared" si="263"/>
        <v>0.5</v>
      </c>
      <c r="AM1211">
        <f t="shared" si="264"/>
        <v>0</v>
      </c>
      <c r="AN1211" s="6">
        <f t="shared" si="265"/>
        <v>0.9</v>
      </c>
      <c r="AO1211" t="str">
        <f>VLOOKUP(BD_PONDERACIONES[[#This Row],[Comuna]],Tabla3[#All],2,0)</f>
        <v>Florida</v>
      </c>
    </row>
    <row r="1212" spans="1:41" x14ac:dyDescent="0.35">
      <c r="A1212" t="s">
        <v>5934</v>
      </c>
      <c r="B1212" t="s">
        <v>5935</v>
      </c>
      <c r="C1212" t="s">
        <v>5936</v>
      </c>
      <c r="D1212" s="5">
        <v>44684</v>
      </c>
      <c r="E1212" s="5">
        <v>44665</v>
      </c>
      <c r="F1212" t="s">
        <v>763</v>
      </c>
      <c r="G1212" t="s">
        <v>5937</v>
      </c>
      <c r="H1212" t="s">
        <v>3786</v>
      </c>
      <c r="J1212" t="s">
        <v>756</v>
      </c>
      <c r="K1212" t="s">
        <v>756</v>
      </c>
      <c r="L1212" t="s">
        <v>773</v>
      </c>
      <c r="M1212" t="s">
        <v>773</v>
      </c>
      <c r="N1212" t="s">
        <v>756</v>
      </c>
      <c r="O1212" t="s">
        <v>756</v>
      </c>
      <c r="P1212" t="s">
        <v>758</v>
      </c>
      <c r="Q1212" t="s">
        <v>759</v>
      </c>
      <c r="R1212" t="s">
        <v>759</v>
      </c>
      <c r="S1212" t="s">
        <v>757</v>
      </c>
      <c r="T1212" t="s">
        <v>757</v>
      </c>
      <c r="U1212" t="s">
        <v>757</v>
      </c>
      <c r="V1212" t="s">
        <v>756</v>
      </c>
      <c r="W1212" t="s">
        <v>756</v>
      </c>
      <c r="X1212" t="s">
        <v>5938</v>
      </c>
      <c r="Y1212" t="str">
        <f t="shared" si="252"/>
        <v>abril</v>
      </c>
      <c r="Z1212">
        <f>YEAR(BD_PONDERACIONES[[#This Row],[Fecha Ejecución del Ticket]])</f>
        <v>2022</v>
      </c>
      <c r="AA1212" t="str">
        <f t="shared" si="253"/>
        <v>mayo</v>
      </c>
      <c r="AB1212">
        <f>YEAR(BD_PONDERACIONES[[#This Row],[Fecha de Inspección]])</f>
        <v>2022</v>
      </c>
      <c r="AC1212">
        <f t="shared" si="254"/>
        <v>0.5</v>
      </c>
      <c r="AD1212">
        <f t="shared" si="255"/>
        <v>0.5</v>
      </c>
      <c r="AE1212">
        <f t="shared" si="256"/>
        <v>0</v>
      </c>
      <c r="AF1212">
        <f t="shared" si="257"/>
        <v>0</v>
      </c>
      <c r="AG1212">
        <f t="shared" si="258"/>
        <v>0.5</v>
      </c>
      <c r="AH1212">
        <f t="shared" si="259"/>
        <v>0.5</v>
      </c>
      <c r="AI1212">
        <f t="shared" si="260"/>
        <v>0.25</v>
      </c>
      <c r="AJ1212">
        <f t="shared" si="261"/>
        <v>0.25</v>
      </c>
      <c r="AK1212">
        <f t="shared" si="262"/>
        <v>0.5</v>
      </c>
      <c r="AL1212">
        <f t="shared" si="263"/>
        <v>0.5</v>
      </c>
      <c r="AM1212">
        <f t="shared" si="264"/>
        <v>0.5</v>
      </c>
      <c r="AN1212" s="6">
        <f t="shared" si="265"/>
        <v>0.7</v>
      </c>
      <c r="AO1212" t="str">
        <f>VLOOKUP(BD_PONDERACIONES[[#This Row],[Comuna]],Tabla3[#All],2,0)</f>
        <v>Florida</v>
      </c>
    </row>
    <row r="1213" spans="1:41" x14ac:dyDescent="0.35">
      <c r="A1213" t="s">
        <v>5939</v>
      </c>
      <c r="B1213" t="s">
        <v>5940</v>
      </c>
      <c r="C1213" t="s">
        <v>5941</v>
      </c>
      <c r="D1213" s="5">
        <v>44684</v>
      </c>
      <c r="E1213" s="5">
        <v>44678</v>
      </c>
      <c r="F1213" t="s">
        <v>753</v>
      </c>
      <c r="G1213" t="s">
        <v>5942</v>
      </c>
      <c r="H1213" t="s">
        <v>3786</v>
      </c>
      <c r="J1213" t="s">
        <v>756</v>
      </c>
      <c r="K1213" t="s">
        <v>756</v>
      </c>
      <c r="L1213" t="s">
        <v>757</v>
      </c>
      <c r="M1213" t="s">
        <v>757</v>
      </c>
      <c r="N1213" t="s">
        <v>756</v>
      </c>
      <c r="O1213" t="s">
        <v>756</v>
      </c>
      <c r="P1213" t="s">
        <v>758</v>
      </c>
      <c r="Q1213" t="s">
        <v>759</v>
      </c>
      <c r="R1213" t="s">
        <v>759</v>
      </c>
      <c r="S1213" t="s">
        <v>757</v>
      </c>
      <c r="T1213" t="s">
        <v>757</v>
      </c>
      <c r="U1213" t="s">
        <v>757</v>
      </c>
      <c r="V1213" t="s">
        <v>904</v>
      </c>
      <c r="W1213" t="s">
        <v>756</v>
      </c>
      <c r="X1213" t="s">
        <v>885</v>
      </c>
      <c r="Y1213" t="str">
        <f t="shared" si="252"/>
        <v>abril</v>
      </c>
      <c r="Z1213">
        <f>YEAR(BD_PONDERACIONES[[#This Row],[Fecha Ejecución del Ticket]])</f>
        <v>2022</v>
      </c>
      <c r="AA1213" t="str">
        <f t="shared" si="253"/>
        <v>mayo</v>
      </c>
      <c r="AB1213">
        <f>YEAR(BD_PONDERACIONES[[#This Row],[Fecha de Inspección]])</f>
        <v>2022</v>
      </c>
      <c r="AC1213">
        <f t="shared" si="254"/>
        <v>0.5</v>
      </c>
      <c r="AD1213">
        <f t="shared" si="255"/>
        <v>0.5</v>
      </c>
      <c r="AE1213">
        <f t="shared" si="256"/>
        <v>0.5</v>
      </c>
      <c r="AF1213">
        <f t="shared" si="257"/>
        <v>0.5</v>
      </c>
      <c r="AG1213">
        <f t="shared" si="258"/>
        <v>0.5</v>
      </c>
      <c r="AH1213">
        <f t="shared" si="259"/>
        <v>0.5</v>
      </c>
      <c r="AI1213">
        <f t="shared" si="260"/>
        <v>0.25</v>
      </c>
      <c r="AJ1213">
        <f t="shared" si="261"/>
        <v>0.25</v>
      </c>
      <c r="AK1213">
        <f t="shared" si="262"/>
        <v>0.5</v>
      </c>
      <c r="AL1213">
        <f t="shared" si="263"/>
        <v>0.32500000000000001</v>
      </c>
      <c r="AM1213">
        <f t="shared" si="264"/>
        <v>0.5</v>
      </c>
      <c r="AN1213" s="6">
        <f t="shared" si="265"/>
        <v>0.96500000000000008</v>
      </c>
      <c r="AO1213" t="str">
        <f>VLOOKUP(BD_PONDERACIONES[[#This Row],[Comuna]],Tabla3[#All],2,0)</f>
        <v>Florida</v>
      </c>
    </row>
    <row r="1214" spans="1:41" x14ac:dyDescent="0.35">
      <c r="A1214" t="s">
        <v>5943</v>
      </c>
      <c r="B1214" t="s">
        <v>5944</v>
      </c>
      <c r="C1214" t="s">
        <v>5945</v>
      </c>
      <c r="D1214" s="5">
        <v>44684</v>
      </c>
      <c r="E1214" s="5">
        <v>44674</v>
      </c>
      <c r="F1214" t="s">
        <v>753</v>
      </c>
      <c r="G1214" t="s">
        <v>5946</v>
      </c>
      <c r="H1214" t="s">
        <v>3786</v>
      </c>
      <c r="J1214" t="s">
        <v>756</v>
      </c>
      <c r="K1214" t="s">
        <v>756</v>
      </c>
      <c r="L1214" t="s">
        <v>757</v>
      </c>
      <c r="M1214" t="s">
        <v>757</v>
      </c>
      <c r="N1214" t="s">
        <v>756</v>
      </c>
      <c r="O1214" t="s">
        <v>756</v>
      </c>
      <c r="P1214" t="s">
        <v>758</v>
      </c>
      <c r="Q1214" t="s">
        <v>759</v>
      </c>
      <c r="R1214" t="s">
        <v>759</v>
      </c>
      <c r="S1214" t="s">
        <v>757</v>
      </c>
      <c r="T1214" t="s">
        <v>757</v>
      </c>
      <c r="U1214" t="s">
        <v>757</v>
      </c>
      <c r="V1214" t="s">
        <v>756</v>
      </c>
      <c r="W1214" t="s">
        <v>773</v>
      </c>
      <c r="X1214" t="s">
        <v>5947</v>
      </c>
      <c r="Y1214" t="str">
        <f t="shared" si="252"/>
        <v>abril</v>
      </c>
      <c r="Z1214">
        <f>YEAR(BD_PONDERACIONES[[#This Row],[Fecha Ejecución del Ticket]])</f>
        <v>2022</v>
      </c>
      <c r="AA1214" t="str">
        <f t="shared" si="253"/>
        <v>mayo</v>
      </c>
      <c r="AB1214">
        <f>YEAR(BD_PONDERACIONES[[#This Row],[Fecha de Inspección]])</f>
        <v>2022</v>
      </c>
      <c r="AC1214">
        <f t="shared" si="254"/>
        <v>0.5</v>
      </c>
      <c r="AD1214">
        <f t="shared" si="255"/>
        <v>0.5</v>
      </c>
      <c r="AE1214">
        <f t="shared" si="256"/>
        <v>0.5</v>
      </c>
      <c r="AF1214">
        <f t="shared" si="257"/>
        <v>0.5</v>
      </c>
      <c r="AG1214">
        <f t="shared" si="258"/>
        <v>0.5</v>
      </c>
      <c r="AH1214">
        <f t="shared" si="259"/>
        <v>0.5</v>
      </c>
      <c r="AI1214">
        <f t="shared" si="260"/>
        <v>0.25</v>
      </c>
      <c r="AJ1214">
        <f t="shared" si="261"/>
        <v>0.25</v>
      </c>
      <c r="AK1214">
        <f t="shared" si="262"/>
        <v>0.5</v>
      </c>
      <c r="AL1214">
        <f t="shared" si="263"/>
        <v>0.5</v>
      </c>
      <c r="AM1214">
        <f t="shared" si="264"/>
        <v>0</v>
      </c>
      <c r="AN1214" s="6">
        <f t="shared" si="265"/>
        <v>0.9</v>
      </c>
      <c r="AO1214" t="str">
        <f>VLOOKUP(BD_PONDERACIONES[[#This Row],[Comuna]],Tabla3[#All],2,0)</f>
        <v>Florida</v>
      </c>
    </row>
    <row r="1215" spans="1:41" x14ac:dyDescent="0.35">
      <c r="A1215" t="s">
        <v>5948</v>
      </c>
      <c r="B1215" t="s">
        <v>5949</v>
      </c>
      <c r="C1215" t="s">
        <v>5950</v>
      </c>
      <c r="D1215" s="5">
        <v>44684</v>
      </c>
      <c r="E1215" s="5">
        <v>44655</v>
      </c>
      <c r="F1215" t="s">
        <v>763</v>
      </c>
      <c r="G1215" t="s">
        <v>5951</v>
      </c>
      <c r="H1215" t="s">
        <v>3786</v>
      </c>
      <c r="J1215" t="s">
        <v>756</v>
      </c>
      <c r="K1215" t="s">
        <v>756</v>
      </c>
      <c r="L1215" t="s">
        <v>756</v>
      </c>
      <c r="M1215" t="s">
        <v>756</v>
      </c>
      <c r="N1215" t="s">
        <v>756</v>
      </c>
      <c r="O1215" t="s">
        <v>756</v>
      </c>
      <c r="P1215" t="s">
        <v>758</v>
      </c>
      <c r="Q1215" t="s">
        <v>759</v>
      </c>
      <c r="R1215" t="s">
        <v>759</v>
      </c>
      <c r="S1215" t="s">
        <v>757</v>
      </c>
      <c r="T1215" t="s">
        <v>757</v>
      </c>
      <c r="U1215" t="s">
        <v>757</v>
      </c>
      <c r="V1215" t="s">
        <v>756</v>
      </c>
      <c r="W1215" t="s">
        <v>773</v>
      </c>
      <c r="X1215" t="s">
        <v>4529</v>
      </c>
      <c r="Y1215" t="str">
        <f t="shared" si="252"/>
        <v>abril</v>
      </c>
      <c r="Z1215">
        <f>YEAR(BD_PONDERACIONES[[#This Row],[Fecha Ejecución del Ticket]])</f>
        <v>2022</v>
      </c>
      <c r="AA1215" t="str">
        <f t="shared" si="253"/>
        <v>mayo</v>
      </c>
      <c r="AB1215">
        <f>YEAR(BD_PONDERACIONES[[#This Row],[Fecha de Inspección]])</f>
        <v>2022</v>
      </c>
      <c r="AC1215">
        <f t="shared" si="254"/>
        <v>0.5</v>
      </c>
      <c r="AD1215">
        <f t="shared" si="255"/>
        <v>0.5</v>
      </c>
      <c r="AE1215">
        <f t="shared" si="256"/>
        <v>0.5</v>
      </c>
      <c r="AF1215">
        <f t="shared" si="257"/>
        <v>0.5</v>
      </c>
      <c r="AG1215">
        <f t="shared" si="258"/>
        <v>0.5</v>
      </c>
      <c r="AH1215">
        <f t="shared" si="259"/>
        <v>0.5</v>
      </c>
      <c r="AI1215">
        <f t="shared" si="260"/>
        <v>0.25</v>
      </c>
      <c r="AJ1215">
        <f t="shared" si="261"/>
        <v>0.25</v>
      </c>
      <c r="AK1215">
        <f t="shared" si="262"/>
        <v>0.5</v>
      </c>
      <c r="AL1215">
        <f t="shared" si="263"/>
        <v>0.5</v>
      </c>
      <c r="AM1215">
        <f t="shared" si="264"/>
        <v>0</v>
      </c>
      <c r="AN1215" s="6">
        <f t="shared" si="265"/>
        <v>0.9</v>
      </c>
      <c r="AO1215" t="str">
        <f>VLOOKUP(BD_PONDERACIONES[[#This Row],[Comuna]],Tabla3[#All],2,0)</f>
        <v>Florida</v>
      </c>
    </row>
    <row r="1216" spans="1:41" x14ac:dyDescent="0.35">
      <c r="A1216" t="s">
        <v>5952</v>
      </c>
      <c r="B1216" t="s">
        <v>5953</v>
      </c>
      <c r="C1216" t="s">
        <v>5954</v>
      </c>
      <c r="D1216" s="5">
        <v>44684</v>
      </c>
      <c r="E1216" s="5">
        <v>44676</v>
      </c>
      <c r="F1216" t="s">
        <v>753</v>
      </c>
      <c r="G1216" t="s">
        <v>5955</v>
      </c>
      <c r="H1216" t="s">
        <v>3786</v>
      </c>
      <c r="J1216" t="s">
        <v>756</v>
      </c>
      <c r="K1216" t="s">
        <v>756</v>
      </c>
      <c r="L1216" t="s">
        <v>757</v>
      </c>
      <c r="M1216" t="s">
        <v>757</v>
      </c>
      <c r="N1216" t="s">
        <v>756</v>
      </c>
      <c r="O1216" t="s">
        <v>756</v>
      </c>
      <c r="P1216" t="s">
        <v>765</v>
      </c>
      <c r="Q1216" t="s">
        <v>759</v>
      </c>
      <c r="R1216" t="s">
        <v>759</v>
      </c>
      <c r="S1216" t="s">
        <v>757</v>
      </c>
      <c r="T1216" t="s">
        <v>757</v>
      </c>
      <c r="U1216" t="s">
        <v>756</v>
      </c>
      <c r="V1216" t="s">
        <v>768</v>
      </c>
      <c r="W1216" t="s">
        <v>768</v>
      </c>
      <c r="X1216" t="s">
        <v>5956</v>
      </c>
      <c r="Y1216" t="str">
        <f t="shared" si="252"/>
        <v>abril</v>
      </c>
      <c r="Z1216">
        <f>YEAR(BD_PONDERACIONES[[#This Row],[Fecha Ejecución del Ticket]])</f>
        <v>2022</v>
      </c>
      <c r="AA1216" t="str">
        <f t="shared" si="253"/>
        <v>mayo</v>
      </c>
      <c r="AB1216">
        <f>YEAR(BD_PONDERACIONES[[#This Row],[Fecha de Inspección]])</f>
        <v>2022</v>
      </c>
      <c r="AC1216">
        <f t="shared" si="254"/>
        <v>0.5</v>
      </c>
      <c r="AD1216">
        <f t="shared" si="255"/>
        <v>0.5</v>
      </c>
      <c r="AE1216">
        <f t="shared" si="256"/>
        <v>0.5</v>
      </c>
      <c r="AF1216">
        <f t="shared" si="257"/>
        <v>0.5</v>
      </c>
      <c r="AG1216">
        <f t="shared" si="258"/>
        <v>0.5</v>
      </c>
      <c r="AH1216">
        <f t="shared" si="259"/>
        <v>0.5</v>
      </c>
      <c r="AI1216">
        <f t="shared" si="260"/>
        <v>0.25</v>
      </c>
      <c r="AJ1216">
        <f t="shared" si="261"/>
        <v>0.25</v>
      </c>
      <c r="AK1216">
        <f t="shared" si="262"/>
        <v>0.5</v>
      </c>
      <c r="AL1216">
        <f t="shared" si="263"/>
        <v>0.17499999999999999</v>
      </c>
      <c r="AM1216">
        <f t="shared" si="264"/>
        <v>0.17499999999999999</v>
      </c>
      <c r="AN1216" s="6">
        <f t="shared" si="265"/>
        <v>0.87</v>
      </c>
      <c r="AO1216" t="str">
        <f>VLOOKUP(BD_PONDERACIONES[[#This Row],[Comuna]],Tabla3[#All],2,0)</f>
        <v>Florida</v>
      </c>
    </row>
    <row r="1217" spans="1:41" x14ac:dyDescent="0.35">
      <c r="A1217" t="s">
        <v>5957</v>
      </c>
      <c r="B1217" t="s">
        <v>5958</v>
      </c>
      <c r="C1217" t="s">
        <v>5959</v>
      </c>
      <c r="D1217" s="5">
        <v>44684</v>
      </c>
      <c r="E1217" s="5">
        <v>44666</v>
      </c>
      <c r="F1217" t="s">
        <v>763</v>
      </c>
      <c r="G1217" t="s">
        <v>5960</v>
      </c>
      <c r="H1217" t="s">
        <v>3786</v>
      </c>
      <c r="J1217" t="s">
        <v>756</v>
      </c>
      <c r="K1217" t="s">
        <v>756</v>
      </c>
      <c r="L1217" t="s">
        <v>773</v>
      </c>
      <c r="M1217" t="s">
        <v>773</v>
      </c>
      <c r="N1217" t="s">
        <v>756</v>
      </c>
      <c r="O1217" t="s">
        <v>756</v>
      </c>
      <c r="P1217" t="s">
        <v>758</v>
      </c>
      <c r="Q1217" t="s">
        <v>759</v>
      </c>
      <c r="R1217" t="s">
        <v>759</v>
      </c>
      <c r="S1217" t="s">
        <v>757</v>
      </c>
      <c r="T1217" t="s">
        <v>757</v>
      </c>
      <c r="U1217" t="s">
        <v>757</v>
      </c>
      <c r="V1217" t="s">
        <v>756</v>
      </c>
      <c r="W1217" t="s">
        <v>756</v>
      </c>
      <c r="X1217" t="s">
        <v>804</v>
      </c>
      <c r="Y1217" t="str">
        <f t="shared" si="252"/>
        <v>abril</v>
      </c>
      <c r="Z1217">
        <f>YEAR(BD_PONDERACIONES[[#This Row],[Fecha Ejecución del Ticket]])</f>
        <v>2022</v>
      </c>
      <c r="AA1217" t="str">
        <f t="shared" si="253"/>
        <v>mayo</v>
      </c>
      <c r="AB1217">
        <f>YEAR(BD_PONDERACIONES[[#This Row],[Fecha de Inspección]])</f>
        <v>2022</v>
      </c>
      <c r="AC1217">
        <f t="shared" si="254"/>
        <v>0.5</v>
      </c>
      <c r="AD1217">
        <f t="shared" si="255"/>
        <v>0.5</v>
      </c>
      <c r="AE1217">
        <f t="shared" si="256"/>
        <v>0</v>
      </c>
      <c r="AF1217">
        <f t="shared" si="257"/>
        <v>0</v>
      </c>
      <c r="AG1217">
        <f t="shared" si="258"/>
        <v>0.5</v>
      </c>
      <c r="AH1217">
        <f t="shared" si="259"/>
        <v>0.5</v>
      </c>
      <c r="AI1217">
        <f t="shared" si="260"/>
        <v>0.25</v>
      </c>
      <c r="AJ1217">
        <f t="shared" si="261"/>
        <v>0.25</v>
      </c>
      <c r="AK1217">
        <f t="shared" si="262"/>
        <v>0.5</v>
      </c>
      <c r="AL1217">
        <f t="shared" si="263"/>
        <v>0.5</v>
      </c>
      <c r="AM1217">
        <f t="shared" si="264"/>
        <v>0.5</v>
      </c>
      <c r="AN1217" s="6">
        <f t="shared" si="265"/>
        <v>0.7</v>
      </c>
      <c r="AO1217" t="str">
        <f>VLOOKUP(BD_PONDERACIONES[[#This Row],[Comuna]],Tabla3[#All],2,0)</f>
        <v>Florida</v>
      </c>
    </row>
    <row r="1218" spans="1:41" x14ac:dyDescent="0.35">
      <c r="A1218" t="s">
        <v>5961</v>
      </c>
      <c r="B1218" t="s">
        <v>5962</v>
      </c>
      <c r="C1218" t="s">
        <v>5963</v>
      </c>
      <c r="D1218" s="5">
        <v>44684</v>
      </c>
      <c r="E1218" s="5">
        <v>44679</v>
      </c>
      <c r="F1218" t="s">
        <v>753</v>
      </c>
      <c r="G1218" t="s">
        <v>5964</v>
      </c>
      <c r="H1218" t="s">
        <v>3786</v>
      </c>
      <c r="J1218" t="s">
        <v>756</v>
      </c>
      <c r="K1218" t="s">
        <v>756</v>
      </c>
      <c r="L1218" t="s">
        <v>757</v>
      </c>
      <c r="M1218" t="s">
        <v>757</v>
      </c>
      <c r="N1218" t="s">
        <v>756</v>
      </c>
      <c r="O1218" t="s">
        <v>756</v>
      </c>
      <c r="P1218" t="s">
        <v>758</v>
      </c>
      <c r="Q1218" t="s">
        <v>759</v>
      </c>
      <c r="R1218" t="s">
        <v>759</v>
      </c>
      <c r="S1218" t="s">
        <v>757</v>
      </c>
      <c r="T1218" t="s">
        <v>757</v>
      </c>
      <c r="U1218" t="s">
        <v>757</v>
      </c>
      <c r="V1218" t="s">
        <v>756</v>
      </c>
      <c r="W1218" t="s">
        <v>756</v>
      </c>
      <c r="X1218" t="s">
        <v>885</v>
      </c>
      <c r="Y1218" t="str">
        <f t="shared" ref="Y1218:Y1281" si="266">TEXT(E1218,"MMMM")</f>
        <v>abril</v>
      </c>
      <c r="Z1218">
        <f>YEAR(BD_PONDERACIONES[[#This Row],[Fecha Ejecución del Ticket]])</f>
        <v>2022</v>
      </c>
      <c r="AA1218" t="str">
        <f t="shared" ref="AA1218:AA1281" si="267">TEXT(D1218,"MMMM")</f>
        <v>mayo</v>
      </c>
      <c r="AB1218">
        <f>YEAR(BD_PONDERACIONES[[#This Row],[Fecha de Inspección]])</f>
        <v>2022</v>
      </c>
      <c r="AC1218">
        <f t="shared" ref="AC1218:AC1281" si="268">IF(OR(J1218="Cumple",J1218="No Aplica"),0.5,0)</f>
        <v>0.5</v>
      </c>
      <c r="AD1218">
        <f t="shared" ref="AD1218:AD1281" si="269">IF(OR(K1218="CUMPLE",K1218="No Aplica"),0.5,0)</f>
        <v>0.5</v>
      </c>
      <c r="AE1218">
        <f t="shared" ref="AE1218:AE1281" si="270">IF(OR(L1218="CUMPLE",L1218="No Aplica"),0.5,0)</f>
        <v>0.5</v>
      </c>
      <c r="AF1218">
        <f t="shared" ref="AF1218:AF1281" si="271">IF(OR(M1218="CUMPLE",M1218="No Aplica"),0.5,0)</f>
        <v>0.5</v>
      </c>
      <c r="AG1218">
        <f t="shared" ref="AG1218:AG1281" si="272">IF(OR(N1218="CUMPLE",N1218="No Aplica"),0.5,IF(N1218="Cumple Mayormente",0.325,IF(N1218="Cumple Parcialmente",0.175,0)))</f>
        <v>0.5</v>
      </c>
      <c r="AH1218">
        <f t="shared" ref="AH1218:AH1281" si="273">IF(OR(O1218="CUMPLE",O1218="No Aplica"),0.5,IF(O1218="Cumple Mayormente",0.325,IF(O1218="Cumple Parcialmente",0.175,0)))</f>
        <v>0.5</v>
      </c>
      <c r="AI1218">
        <f t="shared" ref="AI1218:AI1281" si="274">IF(OR(S1218="CUMPLE",S1218="No Aplica"),0.25,IF(S1218="Cumple Mayormente",0.1625,IF(S1218="Cumple Parcialmente",0.0875,0)))</f>
        <v>0.25</v>
      </c>
      <c r="AJ1218">
        <f t="shared" ref="AJ1218:AJ1281" si="275">IF(OR(T1218="CUMPLE",T1218="No Aplica"),0.25,IF(T1218="Cumple Mayormente",0.1625,IF(T1218="Cumple Parcialmente",0.0875,0)))</f>
        <v>0.25</v>
      </c>
      <c r="AK1218">
        <f t="shared" ref="AK1218:AK1281" si="276">IF(OR(U1218="CUMPLE",U1218="No Aplica"),0.5,IF(U1218="Cumple Mayormente",0.325,IF(U1218="Cumple Parcialmente",0.175,0)))</f>
        <v>0.5</v>
      </c>
      <c r="AL1218">
        <f t="shared" ref="AL1218:AL1281" si="277">IF(OR(V1218="CUMPLE",V1218="No Aplica"),0.5,IF(V1218="Cumple Mayormente",0.325,IF(V1218="Cumple Parcialmente",0.175,0)))</f>
        <v>0.5</v>
      </c>
      <c r="AM1218">
        <f t="shared" ref="AM1218:AM1281" si="278">IF(OR(W1218="CUMPLE",W1218="No Aplica"),0.5,IF(W1218="Cumple Mayormente",0.325,IF(W1218="Cumple Parcialmente",0.175,0)))</f>
        <v>0.5</v>
      </c>
      <c r="AN1218" s="6">
        <f t="shared" ref="AN1218:AN1281" si="279">((AC1218+AD1218)*0.2)+((AE1218+AF1218)*0.3)+((AG1218+AH1218)*0.15)+((AI1218+AJ1218+AK1218)*0.15)+((AL1218+AM1218)*0.2)</f>
        <v>1</v>
      </c>
      <c r="AO1218" t="str">
        <f>VLOOKUP(BD_PONDERACIONES[[#This Row],[Comuna]],Tabla3[#All],2,0)</f>
        <v>Florida</v>
      </c>
    </row>
    <row r="1219" spans="1:41" x14ac:dyDescent="0.35">
      <c r="A1219" t="s">
        <v>5965</v>
      </c>
      <c r="B1219" t="s">
        <v>5966</v>
      </c>
      <c r="C1219" t="s">
        <v>5967</v>
      </c>
      <c r="D1219" s="5">
        <v>44684</v>
      </c>
      <c r="E1219" s="5">
        <v>44670</v>
      </c>
      <c r="F1219" t="s">
        <v>753</v>
      </c>
      <c r="G1219" t="s">
        <v>5968</v>
      </c>
      <c r="H1219" t="s">
        <v>3786</v>
      </c>
      <c r="J1219" t="s">
        <v>756</v>
      </c>
      <c r="K1219" t="s">
        <v>756</v>
      </c>
      <c r="L1219" t="s">
        <v>773</v>
      </c>
      <c r="M1219" t="s">
        <v>773</v>
      </c>
      <c r="N1219" t="s">
        <v>756</v>
      </c>
      <c r="O1219" t="s">
        <v>756</v>
      </c>
      <c r="P1219" t="s">
        <v>758</v>
      </c>
      <c r="Q1219" t="s">
        <v>759</v>
      </c>
      <c r="R1219" t="s">
        <v>759</v>
      </c>
      <c r="S1219" t="s">
        <v>757</v>
      </c>
      <c r="T1219" t="s">
        <v>757</v>
      </c>
      <c r="U1219" t="s">
        <v>757</v>
      </c>
      <c r="V1219" t="s">
        <v>768</v>
      </c>
      <c r="W1219" t="s">
        <v>773</v>
      </c>
      <c r="X1219" t="s">
        <v>5969</v>
      </c>
      <c r="Y1219" t="str">
        <f t="shared" si="266"/>
        <v>abril</v>
      </c>
      <c r="Z1219">
        <f>YEAR(BD_PONDERACIONES[[#This Row],[Fecha Ejecución del Ticket]])</f>
        <v>2022</v>
      </c>
      <c r="AA1219" t="str">
        <f t="shared" si="267"/>
        <v>mayo</v>
      </c>
      <c r="AB1219">
        <f>YEAR(BD_PONDERACIONES[[#This Row],[Fecha de Inspección]])</f>
        <v>2022</v>
      </c>
      <c r="AC1219">
        <f t="shared" si="268"/>
        <v>0.5</v>
      </c>
      <c r="AD1219">
        <f t="shared" si="269"/>
        <v>0.5</v>
      </c>
      <c r="AE1219">
        <f t="shared" si="270"/>
        <v>0</v>
      </c>
      <c r="AF1219">
        <f t="shared" si="271"/>
        <v>0</v>
      </c>
      <c r="AG1219">
        <f t="shared" si="272"/>
        <v>0.5</v>
      </c>
      <c r="AH1219">
        <f t="shared" si="273"/>
        <v>0.5</v>
      </c>
      <c r="AI1219">
        <f t="shared" si="274"/>
        <v>0.25</v>
      </c>
      <c r="AJ1219">
        <f t="shared" si="275"/>
        <v>0.25</v>
      </c>
      <c r="AK1219">
        <f t="shared" si="276"/>
        <v>0.5</v>
      </c>
      <c r="AL1219">
        <f t="shared" si="277"/>
        <v>0.17499999999999999</v>
      </c>
      <c r="AM1219">
        <f t="shared" si="278"/>
        <v>0</v>
      </c>
      <c r="AN1219" s="6">
        <f t="shared" si="279"/>
        <v>0.53500000000000003</v>
      </c>
      <c r="AO1219" t="str">
        <f>VLOOKUP(BD_PONDERACIONES[[#This Row],[Comuna]],Tabla3[#All],2,0)</f>
        <v>Florida</v>
      </c>
    </row>
    <row r="1220" spans="1:41" x14ac:dyDescent="0.35">
      <c r="A1220" t="s">
        <v>5970</v>
      </c>
      <c r="B1220" t="s">
        <v>5971</v>
      </c>
      <c r="C1220" t="s">
        <v>5972</v>
      </c>
      <c r="D1220" s="5">
        <v>44684</v>
      </c>
      <c r="E1220" s="5">
        <v>44665</v>
      </c>
      <c r="F1220" t="s">
        <v>763</v>
      </c>
      <c r="G1220" t="s">
        <v>5973</v>
      </c>
      <c r="H1220" t="s">
        <v>3786</v>
      </c>
      <c r="J1220" t="s">
        <v>756</v>
      </c>
      <c r="K1220" t="s">
        <v>756</v>
      </c>
      <c r="L1220" t="s">
        <v>756</v>
      </c>
      <c r="M1220" t="s">
        <v>756</v>
      </c>
      <c r="N1220" t="s">
        <v>756</v>
      </c>
      <c r="O1220" t="s">
        <v>756</v>
      </c>
      <c r="P1220" t="s">
        <v>765</v>
      </c>
      <c r="Q1220" t="s">
        <v>5974</v>
      </c>
      <c r="R1220" t="s">
        <v>759</v>
      </c>
      <c r="S1220" t="s">
        <v>756</v>
      </c>
      <c r="T1220" t="s">
        <v>756</v>
      </c>
      <c r="U1220" t="s">
        <v>756</v>
      </c>
      <c r="V1220" t="s">
        <v>756</v>
      </c>
      <c r="W1220" t="s">
        <v>773</v>
      </c>
      <c r="X1220" t="s">
        <v>5975</v>
      </c>
      <c r="Y1220" t="str">
        <f t="shared" si="266"/>
        <v>abril</v>
      </c>
      <c r="Z1220">
        <f>YEAR(BD_PONDERACIONES[[#This Row],[Fecha Ejecución del Ticket]])</f>
        <v>2022</v>
      </c>
      <c r="AA1220" t="str">
        <f t="shared" si="267"/>
        <v>mayo</v>
      </c>
      <c r="AB1220">
        <f>YEAR(BD_PONDERACIONES[[#This Row],[Fecha de Inspección]])</f>
        <v>2022</v>
      </c>
      <c r="AC1220">
        <f t="shared" si="268"/>
        <v>0.5</v>
      </c>
      <c r="AD1220">
        <f t="shared" si="269"/>
        <v>0.5</v>
      </c>
      <c r="AE1220">
        <f t="shared" si="270"/>
        <v>0.5</v>
      </c>
      <c r="AF1220">
        <f t="shared" si="271"/>
        <v>0.5</v>
      </c>
      <c r="AG1220">
        <f t="shared" si="272"/>
        <v>0.5</v>
      </c>
      <c r="AH1220">
        <f t="shared" si="273"/>
        <v>0.5</v>
      </c>
      <c r="AI1220">
        <f t="shared" si="274"/>
        <v>0.25</v>
      </c>
      <c r="AJ1220">
        <f t="shared" si="275"/>
        <v>0.25</v>
      </c>
      <c r="AK1220">
        <f t="shared" si="276"/>
        <v>0.5</v>
      </c>
      <c r="AL1220">
        <f t="shared" si="277"/>
        <v>0.5</v>
      </c>
      <c r="AM1220">
        <f t="shared" si="278"/>
        <v>0</v>
      </c>
      <c r="AN1220" s="6">
        <f t="shared" si="279"/>
        <v>0.9</v>
      </c>
      <c r="AO1220" t="str">
        <f>VLOOKUP(BD_PONDERACIONES[[#This Row],[Comuna]],Tabla3[#All],2,0)</f>
        <v>Florida</v>
      </c>
    </row>
    <row r="1221" spans="1:41" x14ac:dyDescent="0.35">
      <c r="A1221" t="s">
        <v>5976</v>
      </c>
      <c r="B1221" t="s">
        <v>5977</v>
      </c>
      <c r="C1221" t="s">
        <v>5978</v>
      </c>
      <c r="D1221" s="5">
        <v>44684</v>
      </c>
      <c r="E1221" s="5">
        <v>44679</v>
      </c>
      <c r="F1221" t="s">
        <v>753</v>
      </c>
      <c r="G1221" t="s">
        <v>5979</v>
      </c>
      <c r="H1221" t="s">
        <v>3786</v>
      </c>
      <c r="J1221" t="s">
        <v>756</v>
      </c>
      <c r="K1221" t="s">
        <v>756</v>
      </c>
      <c r="L1221" t="s">
        <v>773</v>
      </c>
      <c r="M1221" t="s">
        <v>773</v>
      </c>
      <c r="N1221" t="s">
        <v>756</v>
      </c>
      <c r="O1221" t="s">
        <v>756</v>
      </c>
      <c r="P1221" t="s">
        <v>758</v>
      </c>
      <c r="Q1221" t="s">
        <v>759</v>
      </c>
      <c r="R1221" t="s">
        <v>759</v>
      </c>
      <c r="S1221" t="s">
        <v>757</v>
      </c>
      <c r="T1221" t="s">
        <v>757</v>
      </c>
      <c r="U1221" t="s">
        <v>757</v>
      </c>
      <c r="V1221" t="s">
        <v>756</v>
      </c>
      <c r="W1221" t="s">
        <v>756</v>
      </c>
      <c r="X1221" t="s">
        <v>5980</v>
      </c>
      <c r="Y1221" t="str">
        <f t="shared" si="266"/>
        <v>abril</v>
      </c>
      <c r="Z1221">
        <f>YEAR(BD_PONDERACIONES[[#This Row],[Fecha Ejecución del Ticket]])</f>
        <v>2022</v>
      </c>
      <c r="AA1221" t="str">
        <f t="shared" si="267"/>
        <v>mayo</v>
      </c>
      <c r="AB1221">
        <f>YEAR(BD_PONDERACIONES[[#This Row],[Fecha de Inspección]])</f>
        <v>2022</v>
      </c>
      <c r="AC1221">
        <f t="shared" si="268"/>
        <v>0.5</v>
      </c>
      <c r="AD1221">
        <f t="shared" si="269"/>
        <v>0.5</v>
      </c>
      <c r="AE1221">
        <f t="shared" si="270"/>
        <v>0</v>
      </c>
      <c r="AF1221">
        <f t="shared" si="271"/>
        <v>0</v>
      </c>
      <c r="AG1221">
        <f t="shared" si="272"/>
        <v>0.5</v>
      </c>
      <c r="AH1221">
        <f t="shared" si="273"/>
        <v>0.5</v>
      </c>
      <c r="AI1221">
        <f t="shared" si="274"/>
        <v>0.25</v>
      </c>
      <c r="AJ1221">
        <f t="shared" si="275"/>
        <v>0.25</v>
      </c>
      <c r="AK1221">
        <f t="shared" si="276"/>
        <v>0.5</v>
      </c>
      <c r="AL1221">
        <f t="shared" si="277"/>
        <v>0.5</v>
      </c>
      <c r="AM1221">
        <f t="shared" si="278"/>
        <v>0.5</v>
      </c>
      <c r="AN1221" s="6">
        <f t="shared" si="279"/>
        <v>0.7</v>
      </c>
      <c r="AO1221" t="str">
        <f>VLOOKUP(BD_PONDERACIONES[[#This Row],[Comuna]],Tabla3[#All],2,0)</f>
        <v>Florida</v>
      </c>
    </row>
    <row r="1222" spans="1:41" x14ac:dyDescent="0.35">
      <c r="A1222" t="s">
        <v>5981</v>
      </c>
      <c r="B1222" t="s">
        <v>5982</v>
      </c>
      <c r="C1222" t="s">
        <v>5983</v>
      </c>
      <c r="D1222" s="5">
        <v>44684</v>
      </c>
      <c r="E1222" s="5">
        <v>44663</v>
      </c>
      <c r="F1222" t="s">
        <v>763</v>
      </c>
      <c r="G1222" t="s">
        <v>5984</v>
      </c>
      <c r="H1222" t="s">
        <v>3786</v>
      </c>
      <c r="J1222" t="s">
        <v>756</v>
      </c>
      <c r="K1222" t="s">
        <v>756</v>
      </c>
      <c r="L1222" t="s">
        <v>757</v>
      </c>
      <c r="M1222" t="s">
        <v>757</v>
      </c>
      <c r="N1222" t="s">
        <v>756</v>
      </c>
      <c r="O1222" t="s">
        <v>756</v>
      </c>
      <c r="P1222" t="s">
        <v>758</v>
      </c>
      <c r="Q1222" t="s">
        <v>759</v>
      </c>
      <c r="R1222" t="s">
        <v>759</v>
      </c>
      <c r="S1222" t="s">
        <v>757</v>
      </c>
      <c r="T1222" t="s">
        <v>757</v>
      </c>
      <c r="U1222" t="s">
        <v>757</v>
      </c>
      <c r="V1222" t="s">
        <v>756</v>
      </c>
      <c r="W1222" t="s">
        <v>773</v>
      </c>
      <c r="X1222" t="s">
        <v>5985</v>
      </c>
      <c r="Y1222" t="str">
        <f t="shared" si="266"/>
        <v>abril</v>
      </c>
      <c r="Z1222">
        <f>YEAR(BD_PONDERACIONES[[#This Row],[Fecha Ejecución del Ticket]])</f>
        <v>2022</v>
      </c>
      <c r="AA1222" t="str">
        <f t="shared" si="267"/>
        <v>mayo</v>
      </c>
      <c r="AB1222">
        <f>YEAR(BD_PONDERACIONES[[#This Row],[Fecha de Inspección]])</f>
        <v>2022</v>
      </c>
      <c r="AC1222">
        <f t="shared" si="268"/>
        <v>0.5</v>
      </c>
      <c r="AD1222">
        <f t="shared" si="269"/>
        <v>0.5</v>
      </c>
      <c r="AE1222">
        <f t="shared" si="270"/>
        <v>0.5</v>
      </c>
      <c r="AF1222">
        <f t="shared" si="271"/>
        <v>0.5</v>
      </c>
      <c r="AG1222">
        <f t="shared" si="272"/>
        <v>0.5</v>
      </c>
      <c r="AH1222">
        <f t="shared" si="273"/>
        <v>0.5</v>
      </c>
      <c r="AI1222">
        <f t="shared" si="274"/>
        <v>0.25</v>
      </c>
      <c r="AJ1222">
        <f t="shared" si="275"/>
        <v>0.25</v>
      </c>
      <c r="AK1222">
        <f t="shared" si="276"/>
        <v>0.5</v>
      </c>
      <c r="AL1222">
        <f t="shared" si="277"/>
        <v>0.5</v>
      </c>
      <c r="AM1222">
        <f t="shared" si="278"/>
        <v>0</v>
      </c>
      <c r="AN1222" s="6">
        <f t="shared" si="279"/>
        <v>0.9</v>
      </c>
      <c r="AO1222" t="str">
        <f>VLOOKUP(BD_PONDERACIONES[[#This Row],[Comuna]],Tabla3[#All],2,0)</f>
        <v>Florida</v>
      </c>
    </row>
    <row r="1223" spans="1:41" x14ac:dyDescent="0.35">
      <c r="A1223" t="s">
        <v>5986</v>
      </c>
      <c r="B1223" t="s">
        <v>5987</v>
      </c>
      <c r="C1223" t="s">
        <v>5988</v>
      </c>
      <c r="D1223" s="5">
        <v>44684</v>
      </c>
      <c r="E1223" s="5">
        <v>44674</v>
      </c>
      <c r="F1223" t="s">
        <v>753</v>
      </c>
      <c r="G1223" t="s">
        <v>5989</v>
      </c>
      <c r="H1223" t="s">
        <v>3786</v>
      </c>
      <c r="J1223" t="s">
        <v>756</v>
      </c>
      <c r="K1223" t="s">
        <v>756</v>
      </c>
      <c r="L1223" t="s">
        <v>773</v>
      </c>
      <c r="M1223" t="s">
        <v>773</v>
      </c>
      <c r="N1223" t="s">
        <v>756</v>
      </c>
      <c r="O1223" t="s">
        <v>756</v>
      </c>
      <c r="P1223" t="s">
        <v>765</v>
      </c>
      <c r="Q1223" t="s">
        <v>759</v>
      </c>
      <c r="R1223" t="s">
        <v>759</v>
      </c>
      <c r="S1223" t="s">
        <v>756</v>
      </c>
      <c r="T1223" t="s">
        <v>756</v>
      </c>
      <c r="U1223" t="s">
        <v>756</v>
      </c>
      <c r="V1223" t="s">
        <v>756</v>
      </c>
      <c r="W1223" t="s">
        <v>773</v>
      </c>
      <c r="X1223" t="s">
        <v>5990</v>
      </c>
      <c r="Y1223" t="str">
        <f t="shared" si="266"/>
        <v>abril</v>
      </c>
      <c r="Z1223">
        <f>YEAR(BD_PONDERACIONES[[#This Row],[Fecha Ejecución del Ticket]])</f>
        <v>2022</v>
      </c>
      <c r="AA1223" t="str">
        <f t="shared" si="267"/>
        <v>mayo</v>
      </c>
      <c r="AB1223">
        <f>YEAR(BD_PONDERACIONES[[#This Row],[Fecha de Inspección]])</f>
        <v>2022</v>
      </c>
      <c r="AC1223">
        <f t="shared" si="268"/>
        <v>0.5</v>
      </c>
      <c r="AD1223">
        <f t="shared" si="269"/>
        <v>0.5</v>
      </c>
      <c r="AE1223">
        <f t="shared" si="270"/>
        <v>0</v>
      </c>
      <c r="AF1223">
        <f t="shared" si="271"/>
        <v>0</v>
      </c>
      <c r="AG1223">
        <f t="shared" si="272"/>
        <v>0.5</v>
      </c>
      <c r="AH1223">
        <f t="shared" si="273"/>
        <v>0.5</v>
      </c>
      <c r="AI1223">
        <f t="shared" si="274"/>
        <v>0.25</v>
      </c>
      <c r="AJ1223">
        <f t="shared" si="275"/>
        <v>0.25</v>
      </c>
      <c r="AK1223">
        <f t="shared" si="276"/>
        <v>0.5</v>
      </c>
      <c r="AL1223">
        <f t="shared" si="277"/>
        <v>0.5</v>
      </c>
      <c r="AM1223">
        <f t="shared" si="278"/>
        <v>0</v>
      </c>
      <c r="AN1223" s="6">
        <f t="shared" si="279"/>
        <v>0.6</v>
      </c>
      <c r="AO1223" t="str">
        <f>VLOOKUP(BD_PONDERACIONES[[#This Row],[Comuna]],Tabla3[#All],2,0)</f>
        <v>Florida</v>
      </c>
    </row>
    <row r="1224" spans="1:41" x14ac:dyDescent="0.35">
      <c r="A1224" t="s">
        <v>5991</v>
      </c>
      <c r="B1224" t="s">
        <v>5992</v>
      </c>
      <c r="C1224" t="s">
        <v>5993</v>
      </c>
      <c r="D1224" s="5">
        <v>44684</v>
      </c>
      <c r="E1224" s="5">
        <v>44678</v>
      </c>
      <c r="F1224" t="s">
        <v>753</v>
      </c>
      <c r="G1224" t="s">
        <v>5994</v>
      </c>
      <c r="H1224" t="s">
        <v>3786</v>
      </c>
      <c r="J1224" t="s">
        <v>756</v>
      </c>
      <c r="K1224" t="s">
        <v>756</v>
      </c>
      <c r="L1224" t="s">
        <v>757</v>
      </c>
      <c r="M1224" t="s">
        <v>757</v>
      </c>
      <c r="N1224" t="s">
        <v>756</v>
      </c>
      <c r="O1224" t="s">
        <v>756</v>
      </c>
      <c r="P1224" t="s">
        <v>765</v>
      </c>
      <c r="Q1224" t="s">
        <v>759</v>
      </c>
      <c r="R1224" t="s">
        <v>759</v>
      </c>
      <c r="S1224" t="s">
        <v>756</v>
      </c>
      <c r="T1224" t="s">
        <v>756</v>
      </c>
      <c r="U1224" t="s">
        <v>756</v>
      </c>
      <c r="V1224" t="s">
        <v>768</v>
      </c>
      <c r="W1224" t="s">
        <v>773</v>
      </c>
      <c r="X1224" t="s">
        <v>5995</v>
      </c>
      <c r="Y1224" t="str">
        <f t="shared" si="266"/>
        <v>abril</v>
      </c>
      <c r="Z1224">
        <f>YEAR(BD_PONDERACIONES[[#This Row],[Fecha Ejecución del Ticket]])</f>
        <v>2022</v>
      </c>
      <c r="AA1224" t="str">
        <f t="shared" si="267"/>
        <v>mayo</v>
      </c>
      <c r="AB1224">
        <f>YEAR(BD_PONDERACIONES[[#This Row],[Fecha de Inspección]])</f>
        <v>2022</v>
      </c>
      <c r="AC1224">
        <f t="shared" si="268"/>
        <v>0.5</v>
      </c>
      <c r="AD1224">
        <f t="shared" si="269"/>
        <v>0.5</v>
      </c>
      <c r="AE1224">
        <f t="shared" si="270"/>
        <v>0.5</v>
      </c>
      <c r="AF1224">
        <f t="shared" si="271"/>
        <v>0.5</v>
      </c>
      <c r="AG1224">
        <f t="shared" si="272"/>
        <v>0.5</v>
      </c>
      <c r="AH1224">
        <f t="shared" si="273"/>
        <v>0.5</v>
      </c>
      <c r="AI1224">
        <f t="shared" si="274"/>
        <v>0.25</v>
      </c>
      <c r="AJ1224">
        <f t="shared" si="275"/>
        <v>0.25</v>
      </c>
      <c r="AK1224">
        <f t="shared" si="276"/>
        <v>0.5</v>
      </c>
      <c r="AL1224">
        <f t="shared" si="277"/>
        <v>0.17499999999999999</v>
      </c>
      <c r="AM1224">
        <f t="shared" si="278"/>
        <v>0</v>
      </c>
      <c r="AN1224" s="6">
        <f t="shared" si="279"/>
        <v>0.83500000000000008</v>
      </c>
      <c r="AO1224" t="str">
        <f>VLOOKUP(BD_PONDERACIONES[[#This Row],[Comuna]],Tabla3[#All],2,0)</f>
        <v>Florida</v>
      </c>
    </row>
    <row r="1225" spans="1:41" x14ac:dyDescent="0.35">
      <c r="A1225" t="s">
        <v>5996</v>
      </c>
      <c r="B1225" t="s">
        <v>5997</v>
      </c>
      <c r="C1225" t="s">
        <v>5998</v>
      </c>
      <c r="D1225" s="5">
        <v>44684</v>
      </c>
      <c r="E1225" s="5">
        <v>44677</v>
      </c>
      <c r="F1225" t="s">
        <v>753</v>
      </c>
      <c r="G1225" t="s">
        <v>5999</v>
      </c>
      <c r="H1225" t="s">
        <v>3786</v>
      </c>
      <c r="J1225" t="s">
        <v>756</v>
      </c>
      <c r="K1225" t="s">
        <v>756</v>
      </c>
      <c r="L1225" t="s">
        <v>757</v>
      </c>
      <c r="M1225" t="s">
        <v>757</v>
      </c>
      <c r="N1225" t="s">
        <v>756</v>
      </c>
      <c r="O1225" t="s">
        <v>756</v>
      </c>
      <c r="P1225" t="s">
        <v>758</v>
      </c>
      <c r="Q1225" t="s">
        <v>759</v>
      </c>
      <c r="R1225" t="s">
        <v>759</v>
      </c>
      <c r="S1225" t="s">
        <v>757</v>
      </c>
      <c r="T1225" t="s">
        <v>757</v>
      </c>
      <c r="U1225" t="s">
        <v>757</v>
      </c>
      <c r="V1225" t="s">
        <v>756</v>
      </c>
      <c r="W1225" t="s">
        <v>756</v>
      </c>
      <c r="X1225" t="s">
        <v>5029</v>
      </c>
      <c r="Y1225" t="str">
        <f t="shared" si="266"/>
        <v>abril</v>
      </c>
      <c r="Z1225">
        <f>YEAR(BD_PONDERACIONES[[#This Row],[Fecha Ejecución del Ticket]])</f>
        <v>2022</v>
      </c>
      <c r="AA1225" t="str">
        <f t="shared" si="267"/>
        <v>mayo</v>
      </c>
      <c r="AB1225">
        <f>YEAR(BD_PONDERACIONES[[#This Row],[Fecha de Inspección]])</f>
        <v>2022</v>
      </c>
      <c r="AC1225">
        <f t="shared" si="268"/>
        <v>0.5</v>
      </c>
      <c r="AD1225">
        <f t="shared" si="269"/>
        <v>0.5</v>
      </c>
      <c r="AE1225">
        <f t="shared" si="270"/>
        <v>0.5</v>
      </c>
      <c r="AF1225">
        <f t="shared" si="271"/>
        <v>0.5</v>
      </c>
      <c r="AG1225">
        <f t="shared" si="272"/>
        <v>0.5</v>
      </c>
      <c r="AH1225">
        <f t="shared" si="273"/>
        <v>0.5</v>
      </c>
      <c r="AI1225">
        <f t="shared" si="274"/>
        <v>0.25</v>
      </c>
      <c r="AJ1225">
        <f t="shared" si="275"/>
        <v>0.25</v>
      </c>
      <c r="AK1225">
        <f t="shared" si="276"/>
        <v>0.5</v>
      </c>
      <c r="AL1225">
        <f t="shared" si="277"/>
        <v>0.5</v>
      </c>
      <c r="AM1225">
        <f t="shared" si="278"/>
        <v>0.5</v>
      </c>
      <c r="AN1225" s="6">
        <f t="shared" si="279"/>
        <v>1</v>
      </c>
      <c r="AO1225" t="str">
        <f>VLOOKUP(BD_PONDERACIONES[[#This Row],[Comuna]],Tabla3[#All],2,0)</f>
        <v>Florida</v>
      </c>
    </row>
    <row r="1226" spans="1:41" x14ac:dyDescent="0.35">
      <c r="A1226" t="s">
        <v>5880</v>
      </c>
      <c r="B1226" t="s">
        <v>5881</v>
      </c>
      <c r="C1226" t="s">
        <v>5882</v>
      </c>
      <c r="D1226" s="5">
        <v>44685</v>
      </c>
      <c r="E1226" s="5">
        <v>44665</v>
      </c>
      <c r="F1226" t="s">
        <v>763</v>
      </c>
      <c r="G1226" t="s">
        <v>5883</v>
      </c>
      <c r="H1226" t="s">
        <v>3456</v>
      </c>
      <c r="J1226" t="s">
        <v>756</v>
      </c>
      <c r="K1226" t="s">
        <v>756</v>
      </c>
      <c r="L1226" t="s">
        <v>757</v>
      </c>
      <c r="M1226" t="s">
        <v>757</v>
      </c>
      <c r="N1226" t="s">
        <v>756</v>
      </c>
      <c r="O1226" t="s">
        <v>756</v>
      </c>
      <c r="P1226" t="s">
        <v>765</v>
      </c>
      <c r="Q1226" t="s">
        <v>5884</v>
      </c>
      <c r="R1226" t="s">
        <v>5885</v>
      </c>
      <c r="S1226" t="s">
        <v>756</v>
      </c>
      <c r="T1226" t="s">
        <v>756</v>
      </c>
      <c r="U1226" t="s">
        <v>756</v>
      </c>
      <c r="V1226" t="s">
        <v>756</v>
      </c>
      <c r="W1226" t="s">
        <v>756</v>
      </c>
      <c r="X1226" t="s">
        <v>769</v>
      </c>
      <c r="Y1226" t="str">
        <f t="shared" si="266"/>
        <v>abril</v>
      </c>
      <c r="Z1226">
        <f>YEAR(BD_PONDERACIONES[[#This Row],[Fecha Ejecución del Ticket]])</f>
        <v>2022</v>
      </c>
      <c r="AA1226" t="str">
        <f t="shared" si="267"/>
        <v>mayo</v>
      </c>
      <c r="AB1226">
        <f>YEAR(BD_PONDERACIONES[[#This Row],[Fecha de Inspección]])</f>
        <v>2022</v>
      </c>
      <c r="AC1226">
        <f t="shared" si="268"/>
        <v>0.5</v>
      </c>
      <c r="AD1226">
        <f t="shared" si="269"/>
        <v>0.5</v>
      </c>
      <c r="AE1226">
        <f t="shared" si="270"/>
        <v>0.5</v>
      </c>
      <c r="AF1226">
        <f t="shared" si="271"/>
        <v>0.5</v>
      </c>
      <c r="AG1226">
        <f t="shared" si="272"/>
        <v>0.5</v>
      </c>
      <c r="AH1226">
        <f t="shared" si="273"/>
        <v>0.5</v>
      </c>
      <c r="AI1226">
        <f t="shared" si="274"/>
        <v>0.25</v>
      </c>
      <c r="AJ1226">
        <f t="shared" si="275"/>
        <v>0.25</v>
      </c>
      <c r="AK1226">
        <f t="shared" si="276"/>
        <v>0.5</v>
      </c>
      <c r="AL1226">
        <f t="shared" si="277"/>
        <v>0.5</v>
      </c>
      <c r="AM1226">
        <f t="shared" si="278"/>
        <v>0.5</v>
      </c>
      <c r="AN1226" s="6">
        <f t="shared" si="279"/>
        <v>1</v>
      </c>
      <c r="AO1226" t="str">
        <f>VLOOKUP(BD_PONDERACIONES[[#This Row],[Comuna]],Tabla3[#All],2,0)</f>
        <v>Cordillera</v>
      </c>
    </row>
    <row r="1227" spans="1:41" x14ac:dyDescent="0.35">
      <c r="A1227" t="s">
        <v>5886</v>
      </c>
      <c r="B1227" t="s">
        <v>5887</v>
      </c>
      <c r="C1227" t="s">
        <v>5888</v>
      </c>
      <c r="D1227" s="5">
        <v>44685</v>
      </c>
      <c r="E1227" s="5">
        <v>44662</v>
      </c>
      <c r="F1227" t="s">
        <v>763</v>
      </c>
      <c r="G1227" t="s">
        <v>5889</v>
      </c>
      <c r="H1227" t="s">
        <v>3456</v>
      </c>
      <c r="J1227" t="s">
        <v>756</v>
      </c>
      <c r="K1227" t="s">
        <v>756</v>
      </c>
      <c r="L1227" t="s">
        <v>757</v>
      </c>
      <c r="M1227" t="s">
        <v>757</v>
      </c>
      <c r="N1227" t="s">
        <v>756</v>
      </c>
      <c r="O1227" t="s">
        <v>756</v>
      </c>
      <c r="P1227" t="s">
        <v>765</v>
      </c>
      <c r="Q1227" t="s">
        <v>759</v>
      </c>
      <c r="R1227" t="s">
        <v>759</v>
      </c>
      <c r="S1227" t="s">
        <v>757</v>
      </c>
      <c r="T1227" t="s">
        <v>757</v>
      </c>
      <c r="U1227" t="s">
        <v>757</v>
      </c>
      <c r="V1227" t="s">
        <v>756</v>
      </c>
      <c r="W1227" t="s">
        <v>756</v>
      </c>
      <c r="X1227" t="s">
        <v>5890</v>
      </c>
      <c r="Y1227" t="str">
        <f t="shared" si="266"/>
        <v>abril</v>
      </c>
      <c r="Z1227">
        <f>YEAR(BD_PONDERACIONES[[#This Row],[Fecha Ejecución del Ticket]])</f>
        <v>2022</v>
      </c>
      <c r="AA1227" t="str">
        <f t="shared" si="267"/>
        <v>mayo</v>
      </c>
      <c r="AB1227">
        <f>YEAR(BD_PONDERACIONES[[#This Row],[Fecha de Inspección]])</f>
        <v>2022</v>
      </c>
      <c r="AC1227">
        <f t="shared" si="268"/>
        <v>0.5</v>
      </c>
      <c r="AD1227">
        <f t="shared" si="269"/>
        <v>0.5</v>
      </c>
      <c r="AE1227">
        <f t="shared" si="270"/>
        <v>0.5</v>
      </c>
      <c r="AF1227">
        <f t="shared" si="271"/>
        <v>0.5</v>
      </c>
      <c r="AG1227">
        <f t="shared" si="272"/>
        <v>0.5</v>
      </c>
      <c r="AH1227">
        <f t="shared" si="273"/>
        <v>0.5</v>
      </c>
      <c r="AI1227">
        <f t="shared" si="274"/>
        <v>0.25</v>
      </c>
      <c r="AJ1227">
        <f t="shared" si="275"/>
        <v>0.25</v>
      </c>
      <c r="AK1227">
        <f t="shared" si="276"/>
        <v>0.5</v>
      </c>
      <c r="AL1227">
        <f t="shared" si="277"/>
        <v>0.5</v>
      </c>
      <c r="AM1227">
        <f t="shared" si="278"/>
        <v>0.5</v>
      </c>
      <c r="AN1227" s="6">
        <f t="shared" si="279"/>
        <v>1</v>
      </c>
      <c r="AO1227" t="str">
        <f>VLOOKUP(BD_PONDERACIONES[[#This Row],[Comuna]],Tabla3[#All],2,0)</f>
        <v>Cordillera</v>
      </c>
    </row>
    <row r="1228" spans="1:41" x14ac:dyDescent="0.35">
      <c r="A1228" t="s">
        <v>5891</v>
      </c>
      <c r="B1228" t="s">
        <v>5892</v>
      </c>
      <c r="C1228" t="s">
        <v>5893</v>
      </c>
      <c r="D1228" s="5">
        <v>44685</v>
      </c>
      <c r="E1228" s="5">
        <v>44661</v>
      </c>
      <c r="F1228" t="s">
        <v>763</v>
      </c>
      <c r="G1228" t="s">
        <v>5894</v>
      </c>
      <c r="H1228" t="s">
        <v>3456</v>
      </c>
      <c r="J1228" t="s">
        <v>756</v>
      </c>
      <c r="K1228" t="s">
        <v>756</v>
      </c>
      <c r="L1228" t="s">
        <v>757</v>
      </c>
      <c r="M1228" t="s">
        <v>757</v>
      </c>
      <c r="N1228" t="s">
        <v>756</v>
      </c>
      <c r="O1228" t="s">
        <v>756</v>
      </c>
      <c r="P1228" t="s">
        <v>758</v>
      </c>
      <c r="Q1228" t="s">
        <v>759</v>
      </c>
      <c r="R1228" t="s">
        <v>759</v>
      </c>
      <c r="S1228" t="s">
        <v>757</v>
      </c>
      <c r="T1228" t="s">
        <v>757</v>
      </c>
      <c r="U1228" t="s">
        <v>757</v>
      </c>
      <c r="V1228" t="s">
        <v>756</v>
      </c>
      <c r="W1228" t="s">
        <v>756</v>
      </c>
      <c r="X1228" t="s">
        <v>5895</v>
      </c>
      <c r="Y1228" t="str">
        <f t="shared" si="266"/>
        <v>abril</v>
      </c>
      <c r="Z1228">
        <f>YEAR(BD_PONDERACIONES[[#This Row],[Fecha Ejecución del Ticket]])</f>
        <v>2022</v>
      </c>
      <c r="AA1228" t="str">
        <f t="shared" si="267"/>
        <v>mayo</v>
      </c>
      <c r="AB1228">
        <f>YEAR(BD_PONDERACIONES[[#This Row],[Fecha de Inspección]])</f>
        <v>2022</v>
      </c>
      <c r="AC1228">
        <f t="shared" si="268"/>
        <v>0.5</v>
      </c>
      <c r="AD1228">
        <f t="shared" si="269"/>
        <v>0.5</v>
      </c>
      <c r="AE1228">
        <f t="shared" si="270"/>
        <v>0.5</v>
      </c>
      <c r="AF1228">
        <f t="shared" si="271"/>
        <v>0.5</v>
      </c>
      <c r="AG1228">
        <f t="shared" si="272"/>
        <v>0.5</v>
      </c>
      <c r="AH1228">
        <f t="shared" si="273"/>
        <v>0.5</v>
      </c>
      <c r="AI1228">
        <f t="shared" si="274"/>
        <v>0.25</v>
      </c>
      <c r="AJ1228">
        <f t="shared" si="275"/>
        <v>0.25</v>
      </c>
      <c r="AK1228">
        <f t="shared" si="276"/>
        <v>0.5</v>
      </c>
      <c r="AL1228">
        <f t="shared" si="277"/>
        <v>0.5</v>
      </c>
      <c r="AM1228">
        <f t="shared" si="278"/>
        <v>0.5</v>
      </c>
      <c r="AN1228" s="6">
        <f t="shared" si="279"/>
        <v>1</v>
      </c>
      <c r="AO1228" t="str">
        <f>VLOOKUP(BD_PONDERACIONES[[#This Row],[Comuna]],Tabla3[#All],2,0)</f>
        <v>Cordillera</v>
      </c>
    </row>
    <row r="1229" spans="1:41" x14ac:dyDescent="0.35">
      <c r="A1229" t="s">
        <v>5896</v>
      </c>
      <c r="B1229" t="s">
        <v>5897</v>
      </c>
      <c r="C1229" t="s">
        <v>5898</v>
      </c>
      <c r="D1229" s="5">
        <v>44685</v>
      </c>
      <c r="E1229" s="5">
        <v>44661</v>
      </c>
      <c r="F1229" t="s">
        <v>763</v>
      </c>
      <c r="G1229" t="s">
        <v>5899</v>
      </c>
      <c r="H1229" t="s">
        <v>3456</v>
      </c>
      <c r="J1229" t="s">
        <v>756</v>
      </c>
      <c r="K1229" t="s">
        <v>756</v>
      </c>
      <c r="L1229" t="s">
        <v>757</v>
      </c>
      <c r="M1229" t="s">
        <v>757</v>
      </c>
      <c r="N1229" t="s">
        <v>756</v>
      </c>
      <c r="O1229" t="s">
        <v>756</v>
      </c>
      <c r="P1229" t="s">
        <v>758</v>
      </c>
      <c r="Q1229" t="s">
        <v>759</v>
      </c>
      <c r="R1229" t="s">
        <v>759</v>
      </c>
      <c r="S1229" t="s">
        <v>757</v>
      </c>
      <c r="T1229" t="s">
        <v>757</v>
      </c>
      <c r="U1229" t="s">
        <v>757</v>
      </c>
      <c r="V1229" t="s">
        <v>756</v>
      </c>
      <c r="W1229" t="s">
        <v>756</v>
      </c>
      <c r="X1229" t="s">
        <v>5900</v>
      </c>
      <c r="Y1229" t="str">
        <f t="shared" si="266"/>
        <v>abril</v>
      </c>
      <c r="Z1229">
        <f>YEAR(BD_PONDERACIONES[[#This Row],[Fecha Ejecución del Ticket]])</f>
        <v>2022</v>
      </c>
      <c r="AA1229" t="str">
        <f t="shared" si="267"/>
        <v>mayo</v>
      </c>
      <c r="AB1229">
        <f>YEAR(BD_PONDERACIONES[[#This Row],[Fecha de Inspección]])</f>
        <v>2022</v>
      </c>
      <c r="AC1229">
        <f t="shared" si="268"/>
        <v>0.5</v>
      </c>
      <c r="AD1229">
        <f t="shared" si="269"/>
        <v>0.5</v>
      </c>
      <c r="AE1229">
        <f t="shared" si="270"/>
        <v>0.5</v>
      </c>
      <c r="AF1229">
        <f t="shared" si="271"/>
        <v>0.5</v>
      </c>
      <c r="AG1229">
        <f t="shared" si="272"/>
        <v>0.5</v>
      </c>
      <c r="AH1229">
        <f t="shared" si="273"/>
        <v>0.5</v>
      </c>
      <c r="AI1229">
        <f t="shared" si="274"/>
        <v>0.25</v>
      </c>
      <c r="AJ1229">
        <f t="shared" si="275"/>
        <v>0.25</v>
      </c>
      <c r="AK1229">
        <f t="shared" si="276"/>
        <v>0.5</v>
      </c>
      <c r="AL1229">
        <f t="shared" si="277"/>
        <v>0.5</v>
      </c>
      <c r="AM1229">
        <f t="shared" si="278"/>
        <v>0.5</v>
      </c>
      <c r="AN1229" s="6">
        <f t="shared" si="279"/>
        <v>1</v>
      </c>
      <c r="AO1229" t="str">
        <f>VLOOKUP(BD_PONDERACIONES[[#This Row],[Comuna]],Tabla3[#All],2,0)</f>
        <v>Cordillera</v>
      </c>
    </row>
    <row r="1230" spans="1:41" x14ac:dyDescent="0.35">
      <c r="A1230" t="s">
        <v>5901</v>
      </c>
      <c r="B1230" t="s">
        <v>5902</v>
      </c>
      <c r="C1230" t="s">
        <v>5903</v>
      </c>
      <c r="D1230" s="5">
        <v>44685</v>
      </c>
      <c r="E1230" s="5">
        <v>44661</v>
      </c>
      <c r="F1230" t="s">
        <v>763</v>
      </c>
      <c r="G1230" t="s">
        <v>5904</v>
      </c>
      <c r="H1230" t="s">
        <v>3456</v>
      </c>
      <c r="J1230" t="s">
        <v>756</v>
      </c>
      <c r="K1230" t="s">
        <v>756</v>
      </c>
      <c r="L1230" t="s">
        <v>757</v>
      </c>
      <c r="M1230" t="s">
        <v>757</v>
      </c>
      <c r="N1230" t="s">
        <v>756</v>
      </c>
      <c r="O1230" t="s">
        <v>756</v>
      </c>
      <c r="P1230" t="s">
        <v>758</v>
      </c>
      <c r="Q1230" t="s">
        <v>759</v>
      </c>
      <c r="R1230" t="s">
        <v>759</v>
      </c>
      <c r="S1230" t="s">
        <v>757</v>
      </c>
      <c r="T1230" t="s">
        <v>757</v>
      </c>
      <c r="U1230" t="s">
        <v>757</v>
      </c>
      <c r="V1230" t="s">
        <v>756</v>
      </c>
      <c r="W1230" t="s">
        <v>756</v>
      </c>
      <c r="X1230" t="s">
        <v>5905</v>
      </c>
      <c r="Y1230" t="str">
        <f t="shared" si="266"/>
        <v>abril</v>
      </c>
      <c r="Z1230">
        <f>YEAR(BD_PONDERACIONES[[#This Row],[Fecha Ejecución del Ticket]])</f>
        <v>2022</v>
      </c>
      <c r="AA1230" t="str">
        <f t="shared" si="267"/>
        <v>mayo</v>
      </c>
      <c r="AB1230">
        <f>YEAR(BD_PONDERACIONES[[#This Row],[Fecha de Inspección]])</f>
        <v>2022</v>
      </c>
      <c r="AC1230">
        <f t="shared" si="268"/>
        <v>0.5</v>
      </c>
      <c r="AD1230">
        <f t="shared" si="269"/>
        <v>0.5</v>
      </c>
      <c r="AE1230">
        <f t="shared" si="270"/>
        <v>0.5</v>
      </c>
      <c r="AF1230">
        <f t="shared" si="271"/>
        <v>0.5</v>
      </c>
      <c r="AG1230">
        <f t="shared" si="272"/>
        <v>0.5</v>
      </c>
      <c r="AH1230">
        <f t="shared" si="273"/>
        <v>0.5</v>
      </c>
      <c r="AI1230">
        <f t="shared" si="274"/>
        <v>0.25</v>
      </c>
      <c r="AJ1230">
        <f t="shared" si="275"/>
        <v>0.25</v>
      </c>
      <c r="AK1230">
        <f t="shared" si="276"/>
        <v>0.5</v>
      </c>
      <c r="AL1230">
        <f t="shared" si="277"/>
        <v>0.5</v>
      </c>
      <c r="AM1230">
        <f t="shared" si="278"/>
        <v>0.5</v>
      </c>
      <c r="AN1230" s="6">
        <f t="shared" si="279"/>
        <v>1</v>
      </c>
      <c r="AO1230" t="str">
        <f>VLOOKUP(BD_PONDERACIONES[[#This Row],[Comuna]],Tabla3[#All],2,0)</f>
        <v>Cordillera</v>
      </c>
    </row>
    <row r="1231" spans="1:41" x14ac:dyDescent="0.35">
      <c r="A1231" t="s">
        <v>5906</v>
      </c>
      <c r="B1231" t="s">
        <v>5907</v>
      </c>
      <c r="C1231" t="s">
        <v>5908</v>
      </c>
      <c r="D1231" s="5">
        <v>44685</v>
      </c>
      <c r="E1231" s="5">
        <v>44677</v>
      </c>
      <c r="F1231" t="s">
        <v>753</v>
      </c>
      <c r="G1231" t="s">
        <v>5909</v>
      </c>
      <c r="H1231" t="s">
        <v>3786</v>
      </c>
      <c r="J1231" t="s">
        <v>756</v>
      </c>
      <c r="K1231" t="s">
        <v>756</v>
      </c>
      <c r="L1231" t="s">
        <v>756</v>
      </c>
      <c r="M1231" t="s">
        <v>756</v>
      </c>
      <c r="N1231" t="s">
        <v>756</v>
      </c>
      <c r="O1231" t="s">
        <v>756</v>
      </c>
      <c r="P1231" t="s">
        <v>758</v>
      </c>
      <c r="Q1231" t="s">
        <v>759</v>
      </c>
      <c r="R1231" t="s">
        <v>759</v>
      </c>
      <c r="S1231" t="s">
        <v>757</v>
      </c>
      <c r="T1231" t="s">
        <v>757</v>
      </c>
      <c r="U1231" t="s">
        <v>757</v>
      </c>
      <c r="V1231" t="s">
        <v>756</v>
      </c>
      <c r="W1231" t="s">
        <v>756</v>
      </c>
      <c r="X1231" t="s">
        <v>5910</v>
      </c>
      <c r="Y1231" t="str">
        <f t="shared" si="266"/>
        <v>abril</v>
      </c>
      <c r="Z1231">
        <f>YEAR(BD_PONDERACIONES[[#This Row],[Fecha Ejecución del Ticket]])</f>
        <v>2022</v>
      </c>
      <c r="AA1231" t="str">
        <f t="shared" si="267"/>
        <v>mayo</v>
      </c>
      <c r="AB1231">
        <f>YEAR(BD_PONDERACIONES[[#This Row],[Fecha de Inspección]])</f>
        <v>2022</v>
      </c>
      <c r="AC1231">
        <f t="shared" si="268"/>
        <v>0.5</v>
      </c>
      <c r="AD1231">
        <f t="shared" si="269"/>
        <v>0.5</v>
      </c>
      <c r="AE1231">
        <f t="shared" si="270"/>
        <v>0.5</v>
      </c>
      <c r="AF1231">
        <f t="shared" si="271"/>
        <v>0.5</v>
      </c>
      <c r="AG1231">
        <f t="shared" si="272"/>
        <v>0.5</v>
      </c>
      <c r="AH1231">
        <f t="shared" si="273"/>
        <v>0.5</v>
      </c>
      <c r="AI1231">
        <f t="shared" si="274"/>
        <v>0.25</v>
      </c>
      <c r="AJ1231">
        <f t="shared" si="275"/>
        <v>0.25</v>
      </c>
      <c r="AK1231">
        <f t="shared" si="276"/>
        <v>0.5</v>
      </c>
      <c r="AL1231">
        <f t="shared" si="277"/>
        <v>0.5</v>
      </c>
      <c r="AM1231">
        <f t="shared" si="278"/>
        <v>0.5</v>
      </c>
      <c r="AN1231" s="6">
        <f t="shared" si="279"/>
        <v>1</v>
      </c>
      <c r="AO1231" t="str">
        <f>VLOOKUP(BD_PONDERACIONES[[#This Row],[Comuna]],Tabla3[#All],2,0)</f>
        <v>Florida</v>
      </c>
    </row>
    <row r="1232" spans="1:41" x14ac:dyDescent="0.35">
      <c r="A1232" t="s">
        <v>5911</v>
      </c>
      <c r="B1232" t="s">
        <v>5912</v>
      </c>
      <c r="C1232" t="s">
        <v>5913</v>
      </c>
      <c r="D1232" s="5">
        <v>44685</v>
      </c>
      <c r="E1232" s="5">
        <v>44677</v>
      </c>
      <c r="F1232" t="s">
        <v>753</v>
      </c>
      <c r="G1232" t="s">
        <v>5914</v>
      </c>
      <c r="H1232" t="s">
        <v>3786</v>
      </c>
      <c r="J1232" t="s">
        <v>756</v>
      </c>
      <c r="K1232" t="s">
        <v>756</v>
      </c>
      <c r="L1232" t="s">
        <v>756</v>
      </c>
      <c r="M1232" t="s">
        <v>756</v>
      </c>
      <c r="N1232" t="s">
        <v>756</v>
      </c>
      <c r="O1232" t="s">
        <v>756</v>
      </c>
      <c r="P1232" t="s">
        <v>758</v>
      </c>
      <c r="Q1232" t="s">
        <v>759</v>
      </c>
      <c r="R1232" t="s">
        <v>759</v>
      </c>
      <c r="S1232" t="s">
        <v>757</v>
      </c>
      <c r="T1232" t="s">
        <v>757</v>
      </c>
      <c r="U1232" t="s">
        <v>757</v>
      </c>
      <c r="V1232" t="s">
        <v>756</v>
      </c>
      <c r="W1232" t="s">
        <v>756</v>
      </c>
      <c r="X1232" t="s">
        <v>5915</v>
      </c>
      <c r="Y1232" t="str">
        <f t="shared" si="266"/>
        <v>abril</v>
      </c>
      <c r="Z1232">
        <f>YEAR(BD_PONDERACIONES[[#This Row],[Fecha Ejecución del Ticket]])</f>
        <v>2022</v>
      </c>
      <c r="AA1232" t="str">
        <f t="shared" si="267"/>
        <v>mayo</v>
      </c>
      <c r="AB1232">
        <f>YEAR(BD_PONDERACIONES[[#This Row],[Fecha de Inspección]])</f>
        <v>2022</v>
      </c>
      <c r="AC1232">
        <f t="shared" si="268"/>
        <v>0.5</v>
      </c>
      <c r="AD1232">
        <f t="shared" si="269"/>
        <v>0.5</v>
      </c>
      <c r="AE1232">
        <f t="shared" si="270"/>
        <v>0.5</v>
      </c>
      <c r="AF1232">
        <f t="shared" si="271"/>
        <v>0.5</v>
      </c>
      <c r="AG1232">
        <f t="shared" si="272"/>
        <v>0.5</v>
      </c>
      <c r="AH1232">
        <f t="shared" si="273"/>
        <v>0.5</v>
      </c>
      <c r="AI1232">
        <f t="shared" si="274"/>
        <v>0.25</v>
      </c>
      <c r="AJ1232">
        <f t="shared" si="275"/>
        <v>0.25</v>
      </c>
      <c r="AK1232">
        <f t="shared" si="276"/>
        <v>0.5</v>
      </c>
      <c r="AL1232">
        <f t="shared" si="277"/>
        <v>0.5</v>
      </c>
      <c r="AM1232">
        <f t="shared" si="278"/>
        <v>0.5</v>
      </c>
      <c r="AN1232" s="6">
        <f t="shared" si="279"/>
        <v>1</v>
      </c>
      <c r="AO1232" t="str">
        <f>VLOOKUP(BD_PONDERACIONES[[#This Row],[Comuna]],Tabla3[#All],2,0)</f>
        <v>Florida</v>
      </c>
    </row>
    <row r="1233" spans="1:41" x14ac:dyDescent="0.35">
      <c r="A1233" t="s">
        <v>5916</v>
      </c>
      <c r="B1233" t="s">
        <v>5917</v>
      </c>
      <c r="C1233" t="s">
        <v>5918</v>
      </c>
      <c r="D1233" s="5">
        <v>44685</v>
      </c>
      <c r="E1233" s="5">
        <v>44665</v>
      </c>
      <c r="F1233" t="s">
        <v>763</v>
      </c>
      <c r="G1233" t="s">
        <v>5919</v>
      </c>
      <c r="H1233" t="s">
        <v>3786</v>
      </c>
      <c r="J1233" t="s">
        <v>756</v>
      </c>
      <c r="K1233" t="s">
        <v>756</v>
      </c>
      <c r="L1233" t="s">
        <v>757</v>
      </c>
      <c r="M1233" t="s">
        <v>757</v>
      </c>
      <c r="N1233" t="s">
        <v>756</v>
      </c>
      <c r="O1233" t="s">
        <v>756</v>
      </c>
      <c r="P1233" t="s">
        <v>758</v>
      </c>
      <c r="Q1233" t="s">
        <v>759</v>
      </c>
      <c r="R1233" t="s">
        <v>759</v>
      </c>
      <c r="S1233" t="s">
        <v>757</v>
      </c>
      <c r="T1233" t="s">
        <v>757</v>
      </c>
      <c r="U1233" t="s">
        <v>757</v>
      </c>
      <c r="V1233" t="s">
        <v>773</v>
      </c>
      <c r="W1233" t="s">
        <v>773</v>
      </c>
      <c r="X1233" t="s">
        <v>4617</v>
      </c>
      <c r="Y1233" t="str">
        <f t="shared" si="266"/>
        <v>abril</v>
      </c>
      <c r="Z1233">
        <f>YEAR(BD_PONDERACIONES[[#This Row],[Fecha Ejecución del Ticket]])</f>
        <v>2022</v>
      </c>
      <c r="AA1233" t="str">
        <f t="shared" si="267"/>
        <v>mayo</v>
      </c>
      <c r="AB1233">
        <f>YEAR(BD_PONDERACIONES[[#This Row],[Fecha de Inspección]])</f>
        <v>2022</v>
      </c>
      <c r="AC1233">
        <f t="shared" si="268"/>
        <v>0.5</v>
      </c>
      <c r="AD1233">
        <f t="shared" si="269"/>
        <v>0.5</v>
      </c>
      <c r="AE1233">
        <f t="shared" si="270"/>
        <v>0.5</v>
      </c>
      <c r="AF1233">
        <f t="shared" si="271"/>
        <v>0.5</v>
      </c>
      <c r="AG1233">
        <f t="shared" si="272"/>
        <v>0.5</v>
      </c>
      <c r="AH1233">
        <f t="shared" si="273"/>
        <v>0.5</v>
      </c>
      <c r="AI1233">
        <f t="shared" si="274"/>
        <v>0.25</v>
      </c>
      <c r="AJ1233">
        <f t="shared" si="275"/>
        <v>0.25</v>
      </c>
      <c r="AK1233">
        <f t="shared" si="276"/>
        <v>0.5</v>
      </c>
      <c r="AL1233">
        <f t="shared" si="277"/>
        <v>0</v>
      </c>
      <c r="AM1233">
        <f t="shared" si="278"/>
        <v>0</v>
      </c>
      <c r="AN1233" s="6">
        <f t="shared" si="279"/>
        <v>0.8</v>
      </c>
      <c r="AO1233" t="str">
        <f>VLOOKUP(BD_PONDERACIONES[[#This Row],[Comuna]],Tabla3[#All],2,0)</f>
        <v>Florida</v>
      </c>
    </row>
    <row r="1234" spans="1:41" x14ac:dyDescent="0.35">
      <c r="A1234" t="s">
        <v>7198</v>
      </c>
      <c r="B1234" t="s">
        <v>7199</v>
      </c>
      <c r="C1234" t="s">
        <v>7200</v>
      </c>
      <c r="D1234" s="5">
        <v>44686</v>
      </c>
      <c r="E1234" s="5">
        <v>44674</v>
      </c>
      <c r="F1234" t="s">
        <v>763</v>
      </c>
      <c r="G1234" t="s">
        <v>7201</v>
      </c>
      <c r="H1234" t="s">
        <v>3456</v>
      </c>
      <c r="J1234" t="s">
        <v>756</v>
      </c>
      <c r="K1234" t="s">
        <v>756</v>
      </c>
      <c r="L1234" t="s">
        <v>757</v>
      </c>
      <c r="M1234" t="s">
        <v>757</v>
      </c>
      <c r="N1234" t="s">
        <v>756</v>
      </c>
      <c r="O1234" t="s">
        <v>756</v>
      </c>
      <c r="P1234" t="s">
        <v>758</v>
      </c>
      <c r="Q1234" t="s">
        <v>759</v>
      </c>
      <c r="R1234" t="s">
        <v>759</v>
      </c>
      <c r="S1234" t="s">
        <v>757</v>
      </c>
      <c r="T1234" t="s">
        <v>757</v>
      </c>
      <c r="U1234" t="s">
        <v>757</v>
      </c>
      <c r="V1234" t="s">
        <v>756</v>
      </c>
      <c r="W1234" t="s">
        <v>756</v>
      </c>
      <c r="X1234" t="s">
        <v>854</v>
      </c>
      <c r="Y1234" t="str">
        <f t="shared" si="266"/>
        <v>abril</v>
      </c>
      <c r="Z1234">
        <f>YEAR(BD_PONDERACIONES[[#This Row],[Fecha Ejecución del Ticket]])</f>
        <v>2022</v>
      </c>
      <c r="AA1234" t="str">
        <f t="shared" si="267"/>
        <v>mayo</v>
      </c>
      <c r="AB1234">
        <f>YEAR(BD_PONDERACIONES[[#This Row],[Fecha de Inspección]])</f>
        <v>2022</v>
      </c>
      <c r="AC1234">
        <f t="shared" si="268"/>
        <v>0.5</v>
      </c>
      <c r="AD1234">
        <f t="shared" si="269"/>
        <v>0.5</v>
      </c>
      <c r="AE1234">
        <f t="shared" si="270"/>
        <v>0.5</v>
      </c>
      <c r="AF1234">
        <f t="shared" si="271"/>
        <v>0.5</v>
      </c>
      <c r="AG1234">
        <f t="shared" si="272"/>
        <v>0.5</v>
      </c>
      <c r="AH1234">
        <f t="shared" si="273"/>
        <v>0.5</v>
      </c>
      <c r="AI1234">
        <f t="shared" si="274"/>
        <v>0.25</v>
      </c>
      <c r="AJ1234">
        <f t="shared" si="275"/>
        <v>0.25</v>
      </c>
      <c r="AK1234">
        <f t="shared" si="276"/>
        <v>0.5</v>
      </c>
      <c r="AL1234">
        <f t="shared" si="277"/>
        <v>0.5</v>
      </c>
      <c r="AM1234">
        <f t="shared" si="278"/>
        <v>0.5</v>
      </c>
      <c r="AN1234" s="6">
        <f t="shared" si="279"/>
        <v>1</v>
      </c>
      <c r="AO1234" t="str">
        <f>VLOOKUP(BD_PONDERACIONES[[#This Row],[Comuna]],Tabla3[#All],2,0)</f>
        <v>Cordillera</v>
      </c>
    </row>
    <row r="1235" spans="1:41" x14ac:dyDescent="0.35">
      <c r="A1235" t="s">
        <v>7202</v>
      </c>
      <c r="B1235" t="s">
        <v>7203</v>
      </c>
      <c r="C1235" t="s">
        <v>7204</v>
      </c>
      <c r="D1235" s="5">
        <v>44686</v>
      </c>
      <c r="E1235" s="5">
        <v>44674</v>
      </c>
      <c r="F1235" t="s">
        <v>763</v>
      </c>
      <c r="G1235" t="s">
        <v>7205</v>
      </c>
      <c r="H1235" t="s">
        <v>3456</v>
      </c>
      <c r="J1235" t="s">
        <v>756</v>
      </c>
      <c r="K1235" t="s">
        <v>756</v>
      </c>
      <c r="L1235" t="s">
        <v>757</v>
      </c>
      <c r="M1235" t="s">
        <v>757</v>
      </c>
      <c r="N1235" t="s">
        <v>756</v>
      </c>
      <c r="O1235" t="s">
        <v>756</v>
      </c>
      <c r="P1235" t="s">
        <v>758</v>
      </c>
      <c r="Q1235" t="s">
        <v>759</v>
      </c>
      <c r="R1235" t="s">
        <v>759</v>
      </c>
      <c r="S1235" t="s">
        <v>757</v>
      </c>
      <c r="T1235" t="s">
        <v>757</v>
      </c>
      <c r="U1235" t="s">
        <v>757</v>
      </c>
      <c r="V1235" t="s">
        <v>756</v>
      </c>
      <c r="W1235" t="s">
        <v>756</v>
      </c>
      <c r="X1235" t="s">
        <v>2691</v>
      </c>
      <c r="Y1235" t="str">
        <f t="shared" si="266"/>
        <v>abril</v>
      </c>
      <c r="Z1235">
        <f>YEAR(BD_PONDERACIONES[[#This Row],[Fecha Ejecución del Ticket]])</f>
        <v>2022</v>
      </c>
      <c r="AA1235" t="str">
        <f t="shared" si="267"/>
        <v>mayo</v>
      </c>
      <c r="AB1235">
        <f>YEAR(BD_PONDERACIONES[[#This Row],[Fecha de Inspección]])</f>
        <v>2022</v>
      </c>
      <c r="AC1235">
        <f t="shared" si="268"/>
        <v>0.5</v>
      </c>
      <c r="AD1235">
        <f t="shared" si="269"/>
        <v>0.5</v>
      </c>
      <c r="AE1235">
        <f t="shared" si="270"/>
        <v>0.5</v>
      </c>
      <c r="AF1235">
        <f t="shared" si="271"/>
        <v>0.5</v>
      </c>
      <c r="AG1235">
        <f t="shared" si="272"/>
        <v>0.5</v>
      </c>
      <c r="AH1235">
        <f t="shared" si="273"/>
        <v>0.5</v>
      </c>
      <c r="AI1235">
        <f t="shared" si="274"/>
        <v>0.25</v>
      </c>
      <c r="AJ1235">
        <f t="shared" si="275"/>
        <v>0.25</v>
      </c>
      <c r="AK1235">
        <f t="shared" si="276"/>
        <v>0.5</v>
      </c>
      <c r="AL1235">
        <f t="shared" si="277"/>
        <v>0.5</v>
      </c>
      <c r="AM1235">
        <f t="shared" si="278"/>
        <v>0.5</v>
      </c>
      <c r="AN1235" s="6">
        <f t="shared" si="279"/>
        <v>1</v>
      </c>
      <c r="AO1235" t="str">
        <f>VLOOKUP(BD_PONDERACIONES[[#This Row],[Comuna]],Tabla3[#All],2,0)</f>
        <v>Cordillera</v>
      </c>
    </row>
    <row r="1236" spans="1:41" x14ac:dyDescent="0.35">
      <c r="A1236" t="s">
        <v>7206</v>
      </c>
      <c r="B1236" t="s">
        <v>7207</v>
      </c>
      <c r="C1236" t="s">
        <v>7208</v>
      </c>
      <c r="D1236" s="5">
        <v>44686</v>
      </c>
      <c r="E1236" s="5">
        <v>44673</v>
      </c>
      <c r="F1236" t="s">
        <v>763</v>
      </c>
      <c r="G1236" t="s">
        <v>7209</v>
      </c>
      <c r="H1236" t="s">
        <v>3456</v>
      </c>
      <c r="J1236" t="s">
        <v>756</v>
      </c>
      <c r="K1236" t="s">
        <v>756</v>
      </c>
      <c r="L1236" t="s">
        <v>757</v>
      </c>
      <c r="M1236" t="s">
        <v>757</v>
      </c>
      <c r="N1236" t="s">
        <v>756</v>
      </c>
      <c r="O1236" t="s">
        <v>756</v>
      </c>
      <c r="P1236" t="s">
        <v>758</v>
      </c>
      <c r="Q1236" t="s">
        <v>759</v>
      </c>
      <c r="R1236" t="s">
        <v>759</v>
      </c>
      <c r="S1236" t="s">
        <v>757</v>
      </c>
      <c r="T1236" t="s">
        <v>757</v>
      </c>
      <c r="U1236" t="s">
        <v>757</v>
      </c>
      <c r="V1236" t="s">
        <v>756</v>
      </c>
      <c r="W1236" t="s">
        <v>773</v>
      </c>
      <c r="X1236" t="s">
        <v>804</v>
      </c>
      <c r="Y1236" t="str">
        <f t="shared" si="266"/>
        <v>abril</v>
      </c>
      <c r="Z1236">
        <f>YEAR(BD_PONDERACIONES[[#This Row],[Fecha Ejecución del Ticket]])</f>
        <v>2022</v>
      </c>
      <c r="AA1236" t="str">
        <f t="shared" si="267"/>
        <v>mayo</v>
      </c>
      <c r="AB1236">
        <f>YEAR(BD_PONDERACIONES[[#This Row],[Fecha de Inspección]])</f>
        <v>2022</v>
      </c>
      <c r="AC1236">
        <f t="shared" si="268"/>
        <v>0.5</v>
      </c>
      <c r="AD1236">
        <f t="shared" si="269"/>
        <v>0.5</v>
      </c>
      <c r="AE1236">
        <f t="shared" si="270"/>
        <v>0.5</v>
      </c>
      <c r="AF1236">
        <f t="shared" si="271"/>
        <v>0.5</v>
      </c>
      <c r="AG1236">
        <f t="shared" si="272"/>
        <v>0.5</v>
      </c>
      <c r="AH1236">
        <f t="shared" si="273"/>
        <v>0.5</v>
      </c>
      <c r="AI1236">
        <f t="shared" si="274"/>
        <v>0.25</v>
      </c>
      <c r="AJ1236">
        <f t="shared" si="275"/>
        <v>0.25</v>
      </c>
      <c r="AK1236">
        <f t="shared" si="276"/>
        <v>0.5</v>
      </c>
      <c r="AL1236">
        <f t="shared" si="277"/>
        <v>0.5</v>
      </c>
      <c r="AM1236">
        <f t="shared" si="278"/>
        <v>0</v>
      </c>
      <c r="AN1236" s="6">
        <f t="shared" si="279"/>
        <v>0.9</v>
      </c>
      <c r="AO1236" t="str">
        <f>VLOOKUP(BD_PONDERACIONES[[#This Row],[Comuna]],Tabla3[#All],2,0)</f>
        <v>Cordillera</v>
      </c>
    </row>
    <row r="1237" spans="1:41" x14ac:dyDescent="0.35">
      <c r="A1237" t="s">
        <v>7210</v>
      </c>
      <c r="B1237" t="s">
        <v>7211</v>
      </c>
      <c r="C1237" t="s">
        <v>7212</v>
      </c>
      <c r="D1237" s="5">
        <v>44686</v>
      </c>
      <c r="E1237" s="5">
        <v>44674</v>
      </c>
      <c r="F1237" t="s">
        <v>763</v>
      </c>
      <c r="G1237" t="s">
        <v>7213</v>
      </c>
      <c r="H1237" t="s">
        <v>3456</v>
      </c>
      <c r="J1237" t="s">
        <v>756</v>
      </c>
      <c r="K1237" t="s">
        <v>756</v>
      </c>
      <c r="L1237" t="s">
        <v>757</v>
      </c>
      <c r="M1237" t="s">
        <v>757</v>
      </c>
      <c r="N1237" t="s">
        <v>756</v>
      </c>
      <c r="O1237" t="s">
        <v>756</v>
      </c>
      <c r="P1237" t="s">
        <v>758</v>
      </c>
      <c r="Q1237" t="s">
        <v>759</v>
      </c>
      <c r="R1237" t="s">
        <v>759</v>
      </c>
      <c r="S1237" t="s">
        <v>757</v>
      </c>
      <c r="T1237" t="s">
        <v>757</v>
      </c>
      <c r="U1237" t="s">
        <v>757</v>
      </c>
      <c r="V1237" t="s">
        <v>756</v>
      </c>
      <c r="W1237" t="s">
        <v>756</v>
      </c>
      <c r="X1237" t="s">
        <v>804</v>
      </c>
      <c r="Y1237" t="str">
        <f t="shared" si="266"/>
        <v>abril</v>
      </c>
      <c r="Z1237">
        <f>YEAR(BD_PONDERACIONES[[#This Row],[Fecha Ejecución del Ticket]])</f>
        <v>2022</v>
      </c>
      <c r="AA1237" t="str">
        <f t="shared" si="267"/>
        <v>mayo</v>
      </c>
      <c r="AB1237">
        <f>YEAR(BD_PONDERACIONES[[#This Row],[Fecha de Inspección]])</f>
        <v>2022</v>
      </c>
      <c r="AC1237">
        <f t="shared" si="268"/>
        <v>0.5</v>
      </c>
      <c r="AD1237">
        <f t="shared" si="269"/>
        <v>0.5</v>
      </c>
      <c r="AE1237">
        <f t="shared" si="270"/>
        <v>0.5</v>
      </c>
      <c r="AF1237">
        <f t="shared" si="271"/>
        <v>0.5</v>
      </c>
      <c r="AG1237">
        <f t="shared" si="272"/>
        <v>0.5</v>
      </c>
      <c r="AH1237">
        <f t="shared" si="273"/>
        <v>0.5</v>
      </c>
      <c r="AI1237">
        <f t="shared" si="274"/>
        <v>0.25</v>
      </c>
      <c r="AJ1237">
        <f t="shared" si="275"/>
        <v>0.25</v>
      </c>
      <c r="AK1237">
        <f t="shared" si="276"/>
        <v>0.5</v>
      </c>
      <c r="AL1237">
        <f t="shared" si="277"/>
        <v>0.5</v>
      </c>
      <c r="AM1237">
        <f t="shared" si="278"/>
        <v>0.5</v>
      </c>
      <c r="AN1237" s="6">
        <f t="shared" si="279"/>
        <v>1</v>
      </c>
      <c r="AO1237" t="str">
        <f>VLOOKUP(BD_PONDERACIONES[[#This Row],[Comuna]],Tabla3[#All],2,0)</f>
        <v>Cordillera</v>
      </c>
    </row>
    <row r="1238" spans="1:41" x14ac:dyDescent="0.35">
      <c r="A1238" t="s">
        <v>7214</v>
      </c>
      <c r="B1238" t="s">
        <v>7215</v>
      </c>
      <c r="C1238" t="s">
        <v>7216</v>
      </c>
      <c r="D1238" s="5">
        <v>44686</v>
      </c>
      <c r="E1238" s="5">
        <v>44673</v>
      </c>
      <c r="F1238" t="s">
        <v>763</v>
      </c>
      <c r="G1238" t="s">
        <v>7217</v>
      </c>
      <c r="H1238" t="s">
        <v>3456</v>
      </c>
      <c r="J1238" t="s">
        <v>756</v>
      </c>
      <c r="K1238" t="s">
        <v>756</v>
      </c>
      <c r="L1238" t="s">
        <v>757</v>
      </c>
      <c r="M1238" t="s">
        <v>757</v>
      </c>
      <c r="N1238" t="s">
        <v>756</v>
      </c>
      <c r="O1238" t="s">
        <v>756</v>
      </c>
      <c r="P1238" t="s">
        <v>758</v>
      </c>
      <c r="Q1238" t="s">
        <v>759</v>
      </c>
      <c r="R1238" t="s">
        <v>759</v>
      </c>
      <c r="S1238" t="s">
        <v>757</v>
      </c>
      <c r="T1238" t="s">
        <v>757</v>
      </c>
      <c r="U1238" t="s">
        <v>757</v>
      </c>
      <c r="V1238" t="s">
        <v>768</v>
      </c>
      <c r="W1238" t="s">
        <v>773</v>
      </c>
      <c r="X1238" t="s">
        <v>7218</v>
      </c>
      <c r="Y1238" t="str">
        <f t="shared" si="266"/>
        <v>abril</v>
      </c>
      <c r="Z1238">
        <f>YEAR(BD_PONDERACIONES[[#This Row],[Fecha Ejecución del Ticket]])</f>
        <v>2022</v>
      </c>
      <c r="AA1238" t="str">
        <f t="shared" si="267"/>
        <v>mayo</v>
      </c>
      <c r="AB1238">
        <f>YEAR(BD_PONDERACIONES[[#This Row],[Fecha de Inspección]])</f>
        <v>2022</v>
      </c>
      <c r="AC1238">
        <f t="shared" si="268"/>
        <v>0.5</v>
      </c>
      <c r="AD1238">
        <f t="shared" si="269"/>
        <v>0.5</v>
      </c>
      <c r="AE1238">
        <f t="shared" si="270"/>
        <v>0.5</v>
      </c>
      <c r="AF1238">
        <f t="shared" si="271"/>
        <v>0.5</v>
      </c>
      <c r="AG1238">
        <f t="shared" si="272"/>
        <v>0.5</v>
      </c>
      <c r="AH1238">
        <f t="shared" si="273"/>
        <v>0.5</v>
      </c>
      <c r="AI1238">
        <f t="shared" si="274"/>
        <v>0.25</v>
      </c>
      <c r="AJ1238">
        <f t="shared" si="275"/>
        <v>0.25</v>
      </c>
      <c r="AK1238">
        <f t="shared" si="276"/>
        <v>0.5</v>
      </c>
      <c r="AL1238">
        <f t="shared" si="277"/>
        <v>0.17499999999999999</v>
      </c>
      <c r="AM1238">
        <f t="shared" si="278"/>
        <v>0</v>
      </c>
      <c r="AN1238" s="6">
        <f t="shared" si="279"/>
        <v>0.83500000000000008</v>
      </c>
      <c r="AO1238" t="str">
        <f>VLOOKUP(BD_PONDERACIONES[[#This Row],[Comuna]],Tabla3[#All],2,0)</f>
        <v>Cordillera</v>
      </c>
    </row>
    <row r="1239" spans="1:41" x14ac:dyDescent="0.35">
      <c r="A1239" t="s">
        <v>7219</v>
      </c>
      <c r="B1239" t="s">
        <v>7220</v>
      </c>
      <c r="C1239" t="s">
        <v>7221</v>
      </c>
      <c r="D1239" s="5">
        <v>44686</v>
      </c>
      <c r="E1239" s="5">
        <v>44675</v>
      </c>
      <c r="F1239" t="s">
        <v>763</v>
      </c>
      <c r="G1239" t="s">
        <v>7222</v>
      </c>
      <c r="H1239" t="s">
        <v>3456</v>
      </c>
      <c r="J1239" t="s">
        <v>756</v>
      </c>
      <c r="K1239" t="s">
        <v>756</v>
      </c>
      <c r="L1239" t="s">
        <v>757</v>
      </c>
      <c r="M1239" t="s">
        <v>757</v>
      </c>
      <c r="N1239" t="s">
        <v>756</v>
      </c>
      <c r="O1239" t="s">
        <v>756</v>
      </c>
      <c r="P1239" t="s">
        <v>758</v>
      </c>
      <c r="Q1239" t="s">
        <v>759</v>
      </c>
      <c r="R1239" t="s">
        <v>759</v>
      </c>
      <c r="S1239" t="s">
        <v>757</v>
      </c>
      <c r="T1239" t="s">
        <v>757</v>
      </c>
      <c r="U1239" t="s">
        <v>757</v>
      </c>
      <c r="V1239" t="s">
        <v>756</v>
      </c>
      <c r="W1239" t="s">
        <v>756</v>
      </c>
      <c r="X1239" t="s">
        <v>804</v>
      </c>
      <c r="Y1239" t="str">
        <f t="shared" si="266"/>
        <v>abril</v>
      </c>
      <c r="Z1239">
        <f>YEAR(BD_PONDERACIONES[[#This Row],[Fecha Ejecución del Ticket]])</f>
        <v>2022</v>
      </c>
      <c r="AA1239" t="str">
        <f t="shared" si="267"/>
        <v>mayo</v>
      </c>
      <c r="AB1239">
        <f>YEAR(BD_PONDERACIONES[[#This Row],[Fecha de Inspección]])</f>
        <v>2022</v>
      </c>
      <c r="AC1239">
        <f t="shared" si="268"/>
        <v>0.5</v>
      </c>
      <c r="AD1239">
        <f t="shared" si="269"/>
        <v>0.5</v>
      </c>
      <c r="AE1239">
        <f t="shared" si="270"/>
        <v>0.5</v>
      </c>
      <c r="AF1239">
        <f t="shared" si="271"/>
        <v>0.5</v>
      </c>
      <c r="AG1239">
        <f t="shared" si="272"/>
        <v>0.5</v>
      </c>
      <c r="AH1239">
        <f t="shared" si="273"/>
        <v>0.5</v>
      </c>
      <c r="AI1239">
        <f t="shared" si="274"/>
        <v>0.25</v>
      </c>
      <c r="AJ1239">
        <f t="shared" si="275"/>
        <v>0.25</v>
      </c>
      <c r="AK1239">
        <f t="shared" si="276"/>
        <v>0.5</v>
      </c>
      <c r="AL1239">
        <f t="shared" si="277"/>
        <v>0.5</v>
      </c>
      <c r="AM1239">
        <f t="shared" si="278"/>
        <v>0.5</v>
      </c>
      <c r="AN1239" s="6">
        <f t="shared" si="279"/>
        <v>1</v>
      </c>
      <c r="AO1239" t="str">
        <f>VLOOKUP(BD_PONDERACIONES[[#This Row],[Comuna]],Tabla3[#All],2,0)</f>
        <v>Cordillera</v>
      </c>
    </row>
    <row r="1240" spans="1:41" x14ac:dyDescent="0.35">
      <c r="A1240" t="s">
        <v>7223</v>
      </c>
      <c r="B1240" t="s">
        <v>7224</v>
      </c>
      <c r="C1240" t="s">
        <v>7225</v>
      </c>
      <c r="D1240" s="5">
        <v>44686</v>
      </c>
      <c r="E1240" s="5">
        <v>44675</v>
      </c>
      <c r="F1240" t="s">
        <v>763</v>
      </c>
      <c r="G1240" t="s">
        <v>7226</v>
      </c>
      <c r="H1240" t="s">
        <v>3456</v>
      </c>
      <c r="J1240" t="s">
        <v>756</v>
      </c>
      <c r="K1240" t="s">
        <v>756</v>
      </c>
      <c r="L1240" t="s">
        <v>756</v>
      </c>
      <c r="M1240" t="s">
        <v>756</v>
      </c>
      <c r="N1240" t="s">
        <v>756</v>
      </c>
      <c r="O1240" t="s">
        <v>756</v>
      </c>
      <c r="P1240" t="s">
        <v>758</v>
      </c>
      <c r="Q1240" t="s">
        <v>759</v>
      </c>
      <c r="R1240" t="s">
        <v>759</v>
      </c>
      <c r="S1240" t="s">
        <v>757</v>
      </c>
      <c r="T1240" t="s">
        <v>757</v>
      </c>
      <c r="U1240" t="s">
        <v>757</v>
      </c>
      <c r="V1240" t="s">
        <v>756</v>
      </c>
      <c r="W1240" t="s">
        <v>756</v>
      </c>
      <c r="X1240" t="s">
        <v>5326</v>
      </c>
      <c r="Y1240" t="str">
        <f t="shared" si="266"/>
        <v>abril</v>
      </c>
      <c r="Z1240">
        <f>YEAR(BD_PONDERACIONES[[#This Row],[Fecha Ejecución del Ticket]])</f>
        <v>2022</v>
      </c>
      <c r="AA1240" t="str">
        <f t="shared" si="267"/>
        <v>mayo</v>
      </c>
      <c r="AB1240">
        <f>YEAR(BD_PONDERACIONES[[#This Row],[Fecha de Inspección]])</f>
        <v>2022</v>
      </c>
      <c r="AC1240">
        <f t="shared" si="268"/>
        <v>0.5</v>
      </c>
      <c r="AD1240">
        <f t="shared" si="269"/>
        <v>0.5</v>
      </c>
      <c r="AE1240">
        <f t="shared" si="270"/>
        <v>0.5</v>
      </c>
      <c r="AF1240">
        <f t="shared" si="271"/>
        <v>0.5</v>
      </c>
      <c r="AG1240">
        <f t="shared" si="272"/>
        <v>0.5</v>
      </c>
      <c r="AH1240">
        <f t="shared" si="273"/>
        <v>0.5</v>
      </c>
      <c r="AI1240">
        <f t="shared" si="274"/>
        <v>0.25</v>
      </c>
      <c r="AJ1240">
        <f t="shared" si="275"/>
        <v>0.25</v>
      </c>
      <c r="AK1240">
        <f t="shared" si="276"/>
        <v>0.5</v>
      </c>
      <c r="AL1240">
        <f t="shared" si="277"/>
        <v>0.5</v>
      </c>
      <c r="AM1240">
        <f t="shared" si="278"/>
        <v>0.5</v>
      </c>
      <c r="AN1240" s="6">
        <f t="shared" si="279"/>
        <v>1</v>
      </c>
      <c r="AO1240" t="str">
        <f>VLOOKUP(BD_PONDERACIONES[[#This Row],[Comuna]],Tabla3[#All],2,0)</f>
        <v>Cordillera</v>
      </c>
    </row>
    <row r="1241" spans="1:41" x14ac:dyDescent="0.35">
      <c r="A1241" t="s">
        <v>7227</v>
      </c>
      <c r="B1241" t="s">
        <v>7228</v>
      </c>
      <c r="C1241" t="s">
        <v>7229</v>
      </c>
      <c r="D1241" s="5">
        <v>44686</v>
      </c>
      <c r="E1241" s="5">
        <v>44673</v>
      </c>
      <c r="F1241" t="s">
        <v>763</v>
      </c>
      <c r="G1241" t="s">
        <v>7230</v>
      </c>
      <c r="H1241" t="s">
        <v>3456</v>
      </c>
      <c r="J1241" t="s">
        <v>756</v>
      </c>
      <c r="K1241" t="s">
        <v>756</v>
      </c>
      <c r="L1241" t="s">
        <v>757</v>
      </c>
      <c r="M1241" t="s">
        <v>757</v>
      </c>
      <c r="N1241" t="s">
        <v>756</v>
      </c>
      <c r="O1241" t="s">
        <v>756</v>
      </c>
      <c r="P1241" t="s">
        <v>758</v>
      </c>
      <c r="Q1241" t="s">
        <v>759</v>
      </c>
      <c r="R1241" t="s">
        <v>759</v>
      </c>
      <c r="S1241" t="s">
        <v>757</v>
      </c>
      <c r="T1241" t="s">
        <v>757</v>
      </c>
      <c r="U1241" t="s">
        <v>757</v>
      </c>
      <c r="V1241" t="s">
        <v>756</v>
      </c>
      <c r="W1241" t="s">
        <v>756</v>
      </c>
      <c r="X1241" t="s">
        <v>804</v>
      </c>
      <c r="Y1241" t="str">
        <f t="shared" si="266"/>
        <v>abril</v>
      </c>
      <c r="Z1241">
        <f>YEAR(BD_PONDERACIONES[[#This Row],[Fecha Ejecución del Ticket]])</f>
        <v>2022</v>
      </c>
      <c r="AA1241" t="str">
        <f t="shared" si="267"/>
        <v>mayo</v>
      </c>
      <c r="AB1241">
        <f>YEAR(BD_PONDERACIONES[[#This Row],[Fecha de Inspección]])</f>
        <v>2022</v>
      </c>
      <c r="AC1241">
        <f t="shared" si="268"/>
        <v>0.5</v>
      </c>
      <c r="AD1241">
        <f t="shared" si="269"/>
        <v>0.5</v>
      </c>
      <c r="AE1241">
        <f t="shared" si="270"/>
        <v>0.5</v>
      </c>
      <c r="AF1241">
        <f t="shared" si="271"/>
        <v>0.5</v>
      </c>
      <c r="AG1241">
        <f t="shared" si="272"/>
        <v>0.5</v>
      </c>
      <c r="AH1241">
        <f t="shared" si="273"/>
        <v>0.5</v>
      </c>
      <c r="AI1241">
        <f t="shared" si="274"/>
        <v>0.25</v>
      </c>
      <c r="AJ1241">
        <f t="shared" si="275"/>
        <v>0.25</v>
      </c>
      <c r="AK1241">
        <f t="shared" si="276"/>
        <v>0.5</v>
      </c>
      <c r="AL1241">
        <f t="shared" si="277"/>
        <v>0.5</v>
      </c>
      <c r="AM1241">
        <f t="shared" si="278"/>
        <v>0.5</v>
      </c>
      <c r="AN1241" s="6">
        <f t="shared" si="279"/>
        <v>1</v>
      </c>
      <c r="AO1241" t="str">
        <f>VLOOKUP(BD_PONDERACIONES[[#This Row],[Comuna]],Tabla3[#All],2,0)</f>
        <v>Cordillera</v>
      </c>
    </row>
    <row r="1242" spans="1:41" x14ac:dyDescent="0.35">
      <c r="A1242" t="s">
        <v>7231</v>
      </c>
      <c r="B1242" t="s">
        <v>7232</v>
      </c>
      <c r="C1242" t="s">
        <v>7233</v>
      </c>
      <c r="D1242" s="5">
        <v>44686</v>
      </c>
      <c r="E1242" s="5">
        <v>44680</v>
      </c>
      <c r="F1242" t="s">
        <v>753</v>
      </c>
      <c r="G1242" t="s">
        <v>7234</v>
      </c>
      <c r="H1242" t="s">
        <v>3456</v>
      </c>
      <c r="J1242" t="s">
        <v>756</v>
      </c>
      <c r="K1242" t="s">
        <v>756</v>
      </c>
      <c r="L1242" t="s">
        <v>757</v>
      </c>
      <c r="M1242" t="s">
        <v>757</v>
      </c>
      <c r="N1242" t="s">
        <v>756</v>
      </c>
      <c r="O1242" t="s">
        <v>756</v>
      </c>
      <c r="P1242" t="s">
        <v>758</v>
      </c>
      <c r="Q1242" t="s">
        <v>759</v>
      </c>
      <c r="R1242" t="s">
        <v>759</v>
      </c>
      <c r="S1242" t="s">
        <v>757</v>
      </c>
      <c r="T1242" t="s">
        <v>757</v>
      </c>
      <c r="U1242" t="s">
        <v>757</v>
      </c>
      <c r="V1242" t="s">
        <v>756</v>
      </c>
      <c r="W1242" t="s">
        <v>773</v>
      </c>
      <c r="X1242" t="s">
        <v>7235</v>
      </c>
      <c r="Y1242" t="str">
        <f t="shared" si="266"/>
        <v>abril</v>
      </c>
      <c r="Z1242">
        <f>YEAR(BD_PONDERACIONES[[#This Row],[Fecha Ejecución del Ticket]])</f>
        <v>2022</v>
      </c>
      <c r="AA1242" t="str">
        <f t="shared" si="267"/>
        <v>mayo</v>
      </c>
      <c r="AB1242">
        <f>YEAR(BD_PONDERACIONES[[#This Row],[Fecha de Inspección]])</f>
        <v>2022</v>
      </c>
      <c r="AC1242">
        <f t="shared" si="268"/>
        <v>0.5</v>
      </c>
      <c r="AD1242">
        <f t="shared" si="269"/>
        <v>0.5</v>
      </c>
      <c r="AE1242">
        <f t="shared" si="270"/>
        <v>0.5</v>
      </c>
      <c r="AF1242">
        <f t="shared" si="271"/>
        <v>0.5</v>
      </c>
      <c r="AG1242">
        <f t="shared" si="272"/>
        <v>0.5</v>
      </c>
      <c r="AH1242">
        <f t="shared" si="273"/>
        <v>0.5</v>
      </c>
      <c r="AI1242">
        <f t="shared" si="274"/>
        <v>0.25</v>
      </c>
      <c r="AJ1242">
        <f t="shared" si="275"/>
        <v>0.25</v>
      </c>
      <c r="AK1242">
        <f t="shared" si="276"/>
        <v>0.5</v>
      </c>
      <c r="AL1242">
        <f t="shared" si="277"/>
        <v>0.5</v>
      </c>
      <c r="AM1242">
        <f t="shared" si="278"/>
        <v>0</v>
      </c>
      <c r="AN1242" s="6">
        <f t="shared" si="279"/>
        <v>0.9</v>
      </c>
      <c r="AO1242" t="str">
        <f>VLOOKUP(BD_PONDERACIONES[[#This Row],[Comuna]],Tabla3[#All],2,0)</f>
        <v>Cordillera</v>
      </c>
    </row>
    <row r="1243" spans="1:41" x14ac:dyDescent="0.35">
      <c r="A1243" t="s">
        <v>7236</v>
      </c>
      <c r="B1243" t="s">
        <v>7237</v>
      </c>
      <c r="C1243" t="s">
        <v>7238</v>
      </c>
      <c r="D1243" s="5">
        <v>44686</v>
      </c>
      <c r="E1243" s="5">
        <v>44680</v>
      </c>
      <c r="F1243" t="s">
        <v>753</v>
      </c>
      <c r="G1243" t="s">
        <v>7239</v>
      </c>
      <c r="H1243" t="s">
        <v>3456</v>
      </c>
      <c r="J1243" t="s">
        <v>756</v>
      </c>
      <c r="K1243" t="s">
        <v>756</v>
      </c>
      <c r="L1243" t="s">
        <v>773</v>
      </c>
      <c r="M1243" t="s">
        <v>773</v>
      </c>
      <c r="N1243" t="s">
        <v>756</v>
      </c>
      <c r="O1243" t="s">
        <v>756</v>
      </c>
      <c r="P1243" t="s">
        <v>758</v>
      </c>
      <c r="Q1243" t="s">
        <v>759</v>
      </c>
      <c r="R1243" t="s">
        <v>759</v>
      </c>
      <c r="S1243" t="s">
        <v>757</v>
      </c>
      <c r="T1243" t="s">
        <v>757</v>
      </c>
      <c r="U1243" t="s">
        <v>757</v>
      </c>
      <c r="V1243" t="s">
        <v>756</v>
      </c>
      <c r="W1243" t="s">
        <v>756</v>
      </c>
      <c r="X1243" t="s">
        <v>4736</v>
      </c>
      <c r="Y1243" t="str">
        <f t="shared" si="266"/>
        <v>abril</v>
      </c>
      <c r="Z1243">
        <f>YEAR(BD_PONDERACIONES[[#This Row],[Fecha Ejecución del Ticket]])</f>
        <v>2022</v>
      </c>
      <c r="AA1243" t="str">
        <f t="shared" si="267"/>
        <v>mayo</v>
      </c>
      <c r="AB1243">
        <f>YEAR(BD_PONDERACIONES[[#This Row],[Fecha de Inspección]])</f>
        <v>2022</v>
      </c>
      <c r="AC1243">
        <f t="shared" si="268"/>
        <v>0.5</v>
      </c>
      <c r="AD1243">
        <f t="shared" si="269"/>
        <v>0.5</v>
      </c>
      <c r="AE1243">
        <f t="shared" si="270"/>
        <v>0</v>
      </c>
      <c r="AF1243">
        <f t="shared" si="271"/>
        <v>0</v>
      </c>
      <c r="AG1243">
        <f t="shared" si="272"/>
        <v>0.5</v>
      </c>
      <c r="AH1243">
        <f t="shared" si="273"/>
        <v>0.5</v>
      </c>
      <c r="AI1243">
        <f t="shared" si="274"/>
        <v>0.25</v>
      </c>
      <c r="AJ1243">
        <f t="shared" si="275"/>
        <v>0.25</v>
      </c>
      <c r="AK1243">
        <f t="shared" si="276"/>
        <v>0.5</v>
      </c>
      <c r="AL1243">
        <f t="shared" si="277"/>
        <v>0.5</v>
      </c>
      <c r="AM1243">
        <f t="shared" si="278"/>
        <v>0.5</v>
      </c>
      <c r="AN1243" s="6">
        <f t="shared" si="279"/>
        <v>0.7</v>
      </c>
      <c r="AO1243" t="str">
        <f>VLOOKUP(BD_PONDERACIONES[[#This Row],[Comuna]],Tabla3[#All],2,0)</f>
        <v>Cordillera</v>
      </c>
    </row>
    <row r="1244" spans="1:41" x14ac:dyDescent="0.35">
      <c r="A1244" t="s">
        <v>7240</v>
      </c>
      <c r="B1244" t="s">
        <v>7241</v>
      </c>
      <c r="C1244" t="s">
        <v>7242</v>
      </c>
      <c r="D1244" s="5">
        <v>44686</v>
      </c>
      <c r="E1244" s="5">
        <v>44654</v>
      </c>
      <c r="F1244" t="s">
        <v>753</v>
      </c>
      <c r="G1244" t="s">
        <v>7243</v>
      </c>
      <c r="H1244" t="s">
        <v>3456</v>
      </c>
      <c r="J1244" t="s">
        <v>756</v>
      </c>
      <c r="K1244" t="s">
        <v>756</v>
      </c>
      <c r="L1244" t="s">
        <v>757</v>
      </c>
      <c r="M1244" t="s">
        <v>757</v>
      </c>
      <c r="N1244" t="s">
        <v>756</v>
      </c>
      <c r="O1244" t="s">
        <v>756</v>
      </c>
      <c r="P1244" t="s">
        <v>765</v>
      </c>
      <c r="Q1244" t="s">
        <v>759</v>
      </c>
      <c r="R1244" t="s">
        <v>759</v>
      </c>
      <c r="S1244" t="s">
        <v>757</v>
      </c>
      <c r="T1244" t="s">
        <v>757</v>
      </c>
      <c r="U1244" t="s">
        <v>757</v>
      </c>
      <c r="V1244" t="s">
        <v>904</v>
      </c>
      <c r="W1244" t="s">
        <v>904</v>
      </c>
      <c r="X1244" t="s">
        <v>7244</v>
      </c>
      <c r="Y1244" t="str">
        <f t="shared" si="266"/>
        <v>abril</v>
      </c>
      <c r="Z1244">
        <f>YEAR(BD_PONDERACIONES[[#This Row],[Fecha Ejecución del Ticket]])</f>
        <v>2022</v>
      </c>
      <c r="AA1244" t="str">
        <f t="shared" si="267"/>
        <v>mayo</v>
      </c>
      <c r="AB1244">
        <f>YEAR(BD_PONDERACIONES[[#This Row],[Fecha de Inspección]])</f>
        <v>2022</v>
      </c>
      <c r="AC1244">
        <f t="shared" si="268"/>
        <v>0.5</v>
      </c>
      <c r="AD1244">
        <f t="shared" si="269"/>
        <v>0.5</v>
      </c>
      <c r="AE1244">
        <f t="shared" si="270"/>
        <v>0.5</v>
      </c>
      <c r="AF1244">
        <f t="shared" si="271"/>
        <v>0.5</v>
      </c>
      <c r="AG1244">
        <f t="shared" si="272"/>
        <v>0.5</v>
      </c>
      <c r="AH1244">
        <f t="shared" si="273"/>
        <v>0.5</v>
      </c>
      <c r="AI1244">
        <f t="shared" si="274"/>
        <v>0.25</v>
      </c>
      <c r="AJ1244">
        <f t="shared" si="275"/>
        <v>0.25</v>
      </c>
      <c r="AK1244">
        <f t="shared" si="276"/>
        <v>0.5</v>
      </c>
      <c r="AL1244">
        <f t="shared" si="277"/>
        <v>0.32500000000000001</v>
      </c>
      <c r="AM1244">
        <f t="shared" si="278"/>
        <v>0.32500000000000001</v>
      </c>
      <c r="AN1244" s="6">
        <f t="shared" si="279"/>
        <v>0.93</v>
      </c>
      <c r="AO1244" t="str">
        <f>VLOOKUP(BD_PONDERACIONES[[#This Row],[Comuna]],Tabla3[#All],2,0)</f>
        <v>Cordillera</v>
      </c>
    </row>
    <row r="1245" spans="1:41" x14ac:dyDescent="0.35">
      <c r="A1245" t="s">
        <v>7245</v>
      </c>
      <c r="B1245" t="s">
        <v>7246</v>
      </c>
      <c r="C1245" t="s">
        <v>7247</v>
      </c>
      <c r="D1245" s="5">
        <v>44686</v>
      </c>
      <c r="E1245" s="5">
        <v>44660</v>
      </c>
      <c r="F1245" t="s">
        <v>753</v>
      </c>
      <c r="G1245" t="s">
        <v>7248</v>
      </c>
      <c r="H1245" t="s">
        <v>3456</v>
      </c>
      <c r="J1245" t="s">
        <v>756</v>
      </c>
      <c r="K1245" t="s">
        <v>756</v>
      </c>
      <c r="L1245" t="s">
        <v>757</v>
      </c>
      <c r="M1245" t="s">
        <v>757</v>
      </c>
      <c r="N1245" t="s">
        <v>756</v>
      </c>
      <c r="O1245" t="s">
        <v>756</v>
      </c>
      <c r="P1245" t="s">
        <v>765</v>
      </c>
      <c r="Q1245" t="s">
        <v>759</v>
      </c>
      <c r="R1245" t="s">
        <v>759</v>
      </c>
      <c r="S1245" t="s">
        <v>756</v>
      </c>
      <c r="T1245" t="s">
        <v>756</v>
      </c>
      <c r="U1245" t="s">
        <v>756</v>
      </c>
      <c r="V1245" t="s">
        <v>756</v>
      </c>
      <c r="W1245" t="s">
        <v>756</v>
      </c>
      <c r="X1245" t="s">
        <v>834</v>
      </c>
      <c r="Y1245" t="str">
        <f t="shared" si="266"/>
        <v>abril</v>
      </c>
      <c r="Z1245">
        <f>YEAR(BD_PONDERACIONES[[#This Row],[Fecha Ejecución del Ticket]])</f>
        <v>2022</v>
      </c>
      <c r="AA1245" t="str">
        <f t="shared" si="267"/>
        <v>mayo</v>
      </c>
      <c r="AB1245">
        <f>YEAR(BD_PONDERACIONES[[#This Row],[Fecha de Inspección]])</f>
        <v>2022</v>
      </c>
      <c r="AC1245">
        <f t="shared" si="268"/>
        <v>0.5</v>
      </c>
      <c r="AD1245">
        <f t="shared" si="269"/>
        <v>0.5</v>
      </c>
      <c r="AE1245">
        <f t="shared" si="270"/>
        <v>0.5</v>
      </c>
      <c r="AF1245">
        <f t="shared" si="271"/>
        <v>0.5</v>
      </c>
      <c r="AG1245">
        <f t="shared" si="272"/>
        <v>0.5</v>
      </c>
      <c r="AH1245">
        <f t="shared" si="273"/>
        <v>0.5</v>
      </c>
      <c r="AI1245">
        <f t="shared" si="274"/>
        <v>0.25</v>
      </c>
      <c r="AJ1245">
        <f t="shared" si="275"/>
        <v>0.25</v>
      </c>
      <c r="AK1245">
        <f t="shared" si="276"/>
        <v>0.5</v>
      </c>
      <c r="AL1245">
        <f t="shared" si="277"/>
        <v>0.5</v>
      </c>
      <c r="AM1245">
        <f t="shared" si="278"/>
        <v>0.5</v>
      </c>
      <c r="AN1245" s="6">
        <f t="shared" si="279"/>
        <v>1</v>
      </c>
      <c r="AO1245" t="str">
        <f>VLOOKUP(BD_PONDERACIONES[[#This Row],[Comuna]],Tabla3[#All],2,0)</f>
        <v>Cordillera</v>
      </c>
    </row>
    <row r="1246" spans="1:41" x14ac:dyDescent="0.35">
      <c r="A1246" t="s">
        <v>7249</v>
      </c>
      <c r="B1246" t="s">
        <v>7250</v>
      </c>
      <c r="C1246" t="s">
        <v>7251</v>
      </c>
      <c r="D1246" s="5">
        <v>44686</v>
      </c>
      <c r="E1246" s="5">
        <v>44679</v>
      </c>
      <c r="F1246" t="s">
        <v>753</v>
      </c>
      <c r="G1246" t="s">
        <v>7252</v>
      </c>
      <c r="H1246" t="s">
        <v>3456</v>
      </c>
      <c r="J1246" t="s">
        <v>756</v>
      </c>
      <c r="K1246" t="s">
        <v>756</v>
      </c>
      <c r="L1246" t="s">
        <v>757</v>
      </c>
      <c r="M1246" t="s">
        <v>757</v>
      </c>
      <c r="N1246" t="s">
        <v>756</v>
      </c>
      <c r="O1246" t="s">
        <v>756</v>
      </c>
      <c r="P1246" t="s">
        <v>765</v>
      </c>
      <c r="Q1246" t="s">
        <v>759</v>
      </c>
      <c r="R1246" t="s">
        <v>759</v>
      </c>
      <c r="S1246" t="s">
        <v>756</v>
      </c>
      <c r="T1246" t="s">
        <v>756</v>
      </c>
      <c r="U1246" t="s">
        <v>756</v>
      </c>
      <c r="V1246" t="s">
        <v>756</v>
      </c>
      <c r="W1246" t="s">
        <v>773</v>
      </c>
      <c r="X1246" t="s">
        <v>7253</v>
      </c>
      <c r="Y1246" t="str">
        <f t="shared" si="266"/>
        <v>abril</v>
      </c>
      <c r="Z1246">
        <f>YEAR(BD_PONDERACIONES[[#This Row],[Fecha Ejecución del Ticket]])</f>
        <v>2022</v>
      </c>
      <c r="AA1246" t="str">
        <f t="shared" si="267"/>
        <v>mayo</v>
      </c>
      <c r="AB1246">
        <f>YEAR(BD_PONDERACIONES[[#This Row],[Fecha de Inspección]])</f>
        <v>2022</v>
      </c>
      <c r="AC1246">
        <f t="shared" si="268"/>
        <v>0.5</v>
      </c>
      <c r="AD1246">
        <f t="shared" si="269"/>
        <v>0.5</v>
      </c>
      <c r="AE1246">
        <f t="shared" si="270"/>
        <v>0.5</v>
      </c>
      <c r="AF1246">
        <f t="shared" si="271"/>
        <v>0.5</v>
      </c>
      <c r="AG1246">
        <f t="shared" si="272"/>
        <v>0.5</v>
      </c>
      <c r="AH1246">
        <f t="shared" si="273"/>
        <v>0.5</v>
      </c>
      <c r="AI1246">
        <f t="shared" si="274"/>
        <v>0.25</v>
      </c>
      <c r="AJ1246">
        <f t="shared" si="275"/>
        <v>0.25</v>
      </c>
      <c r="AK1246">
        <f t="shared" si="276"/>
        <v>0.5</v>
      </c>
      <c r="AL1246">
        <f t="shared" si="277"/>
        <v>0.5</v>
      </c>
      <c r="AM1246">
        <f t="shared" si="278"/>
        <v>0</v>
      </c>
      <c r="AN1246" s="6">
        <f t="shared" si="279"/>
        <v>0.9</v>
      </c>
      <c r="AO1246" t="str">
        <f>VLOOKUP(BD_PONDERACIONES[[#This Row],[Comuna]],Tabla3[#All],2,0)</f>
        <v>Cordillera</v>
      </c>
    </row>
    <row r="1247" spans="1:41" x14ac:dyDescent="0.35">
      <c r="A1247" t="s">
        <v>7254</v>
      </c>
      <c r="B1247" t="s">
        <v>7255</v>
      </c>
      <c r="C1247" t="s">
        <v>7256</v>
      </c>
      <c r="D1247" s="5">
        <v>44686</v>
      </c>
      <c r="E1247" s="5">
        <v>44678</v>
      </c>
      <c r="F1247" t="s">
        <v>753</v>
      </c>
      <c r="G1247" t="s">
        <v>7257</v>
      </c>
      <c r="H1247" t="s">
        <v>3456</v>
      </c>
      <c r="J1247" t="s">
        <v>756</v>
      </c>
      <c r="K1247" t="s">
        <v>756</v>
      </c>
      <c r="L1247" t="s">
        <v>773</v>
      </c>
      <c r="M1247" t="s">
        <v>773</v>
      </c>
      <c r="N1247" t="s">
        <v>756</v>
      </c>
      <c r="O1247" t="s">
        <v>756</v>
      </c>
      <c r="P1247" t="s">
        <v>765</v>
      </c>
      <c r="Q1247" t="s">
        <v>7258</v>
      </c>
      <c r="R1247" t="s">
        <v>759</v>
      </c>
      <c r="S1247" t="s">
        <v>756</v>
      </c>
      <c r="T1247" t="s">
        <v>756</v>
      </c>
      <c r="U1247" t="s">
        <v>756</v>
      </c>
      <c r="V1247" t="s">
        <v>756</v>
      </c>
      <c r="W1247" t="s">
        <v>756</v>
      </c>
      <c r="X1247" t="s">
        <v>7259</v>
      </c>
      <c r="Y1247" t="str">
        <f t="shared" si="266"/>
        <v>abril</v>
      </c>
      <c r="Z1247">
        <f>YEAR(BD_PONDERACIONES[[#This Row],[Fecha Ejecución del Ticket]])</f>
        <v>2022</v>
      </c>
      <c r="AA1247" t="str">
        <f t="shared" si="267"/>
        <v>mayo</v>
      </c>
      <c r="AB1247">
        <f>YEAR(BD_PONDERACIONES[[#This Row],[Fecha de Inspección]])</f>
        <v>2022</v>
      </c>
      <c r="AC1247">
        <f t="shared" si="268"/>
        <v>0.5</v>
      </c>
      <c r="AD1247">
        <f t="shared" si="269"/>
        <v>0.5</v>
      </c>
      <c r="AE1247">
        <f t="shared" si="270"/>
        <v>0</v>
      </c>
      <c r="AF1247">
        <f t="shared" si="271"/>
        <v>0</v>
      </c>
      <c r="AG1247">
        <f t="shared" si="272"/>
        <v>0.5</v>
      </c>
      <c r="AH1247">
        <f t="shared" si="273"/>
        <v>0.5</v>
      </c>
      <c r="AI1247">
        <f t="shared" si="274"/>
        <v>0.25</v>
      </c>
      <c r="AJ1247">
        <f t="shared" si="275"/>
        <v>0.25</v>
      </c>
      <c r="AK1247">
        <f t="shared" si="276"/>
        <v>0.5</v>
      </c>
      <c r="AL1247">
        <f t="shared" si="277"/>
        <v>0.5</v>
      </c>
      <c r="AM1247">
        <f t="shared" si="278"/>
        <v>0.5</v>
      </c>
      <c r="AN1247" s="6">
        <f t="shared" si="279"/>
        <v>0.7</v>
      </c>
      <c r="AO1247" t="str">
        <f>VLOOKUP(BD_PONDERACIONES[[#This Row],[Comuna]],Tabla3[#All],2,0)</f>
        <v>Cordillera</v>
      </c>
    </row>
    <row r="1248" spans="1:41" x14ac:dyDescent="0.35">
      <c r="A1248" t="s">
        <v>7260</v>
      </c>
      <c r="B1248" t="s">
        <v>7261</v>
      </c>
      <c r="C1248" t="s">
        <v>7262</v>
      </c>
      <c r="D1248" s="5">
        <v>44686</v>
      </c>
      <c r="E1248" s="5">
        <v>44677</v>
      </c>
      <c r="F1248" t="s">
        <v>753</v>
      </c>
      <c r="G1248" t="s">
        <v>7263</v>
      </c>
      <c r="H1248" t="s">
        <v>3456</v>
      </c>
      <c r="J1248" t="s">
        <v>756</v>
      </c>
      <c r="K1248" t="s">
        <v>756</v>
      </c>
      <c r="L1248" t="s">
        <v>773</v>
      </c>
      <c r="M1248" t="s">
        <v>773</v>
      </c>
      <c r="N1248" t="s">
        <v>756</v>
      </c>
      <c r="O1248" t="s">
        <v>756</v>
      </c>
      <c r="P1248" t="s">
        <v>765</v>
      </c>
      <c r="Q1248" t="s">
        <v>759</v>
      </c>
      <c r="R1248" t="s">
        <v>759</v>
      </c>
      <c r="S1248" t="s">
        <v>756</v>
      </c>
      <c r="T1248" t="s">
        <v>756</v>
      </c>
      <c r="U1248" t="s">
        <v>756</v>
      </c>
      <c r="V1248" t="s">
        <v>756</v>
      </c>
      <c r="W1248" t="s">
        <v>773</v>
      </c>
      <c r="X1248" t="s">
        <v>4171</v>
      </c>
      <c r="Y1248" t="str">
        <f t="shared" si="266"/>
        <v>abril</v>
      </c>
      <c r="Z1248">
        <f>YEAR(BD_PONDERACIONES[[#This Row],[Fecha Ejecución del Ticket]])</f>
        <v>2022</v>
      </c>
      <c r="AA1248" t="str">
        <f t="shared" si="267"/>
        <v>mayo</v>
      </c>
      <c r="AB1248">
        <f>YEAR(BD_PONDERACIONES[[#This Row],[Fecha de Inspección]])</f>
        <v>2022</v>
      </c>
      <c r="AC1248">
        <f t="shared" si="268"/>
        <v>0.5</v>
      </c>
      <c r="AD1248">
        <f t="shared" si="269"/>
        <v>0.5</v>
      </c>
      <c r="AE1248">
        <f t="shared" si="270"/>
        <v>0</v>
      </c>
      <c r="AF1248">
        <f t="shared" si="271"/>
        <v>0</v>
      </c>
      <c r="AG1248">
        <f t="shared" si="272"/>
        <v>0.5</v>
      </c>
      <c r="AH1248">
        <f t="shared" si="273"/>
        <v>0.5</v>
      </c>
      <c r="AI1248">
        <f t="shared" si="274"/>
        <v>0.25</v>
      </c>
      <c r="AJ1248">
        <f t="shared" si="275"/>
        <v>0.25</v>
      </c>
      <c r="AK1248">
        <f t="shared" si="276"/>
        <v>0.5</v>
      </c>
      <c r="AL1248">
        <f t="shared" si="277"/>
        <v>0.5</v>
      </c>
      <c r="AM1248">
        <f t="shared" si="278"/>
        <v>0</v>
      </c>
      <c r="AN1248" s="6">
        <f t="shared" si="279"/>
        <v>0.6</v>
      </c>
      <c r="AO1248" t="str">
        <f>VLOOKUP(BD_PONDERACIONES[[#This Row],[Comuna]],Tabla3[#All],2,0)</f>
        <v>Cordillera</v>
      </c>
    </row>
    <row r="1249" spans="1:41" x14ac:dyDescent="0.35">
      <c r="A1249" t="s">
        <v>7264</v>
      </c>
      <c r="B1249" t="s">
        <v>7265</v>
      </c>
      <c r="C1249" t="s">
        <v>7266</v>
      </c>
      <c r="D1249" s="5">
        <v>44686</v>
      </c>
      <c r="E1249" s="5">
        <v>44681</v>
      </c>
      <c r="F1249" t="s">
        <v>753</v>
      </c>
      <c r="G1249" t="s">
        <v>7267</v>
      </c>
      <c r="H1249" t="s">
        <v>3456</v>
      </c>
      <c r="J1249" t="s">
        <v>756</v>
      </c>
      <c r="K1249" t="s">
        <v>756</v>
      </c>
      <c r="L1249" t="s">
        <v>757</v>
      </c>
      <c r="M1249" t="s">
        <v>757</v>
      </c>
      <c r="N1249" t="s">
        <v>757</v>
      </c>
      <c r="O1249" t="s">
        <v>757</v>
      </c>
      <c r="P1249" t="s">
        <v>758</v>
      </c>
      <c r="Q1249" t="s">
        <v>759</v>
      </c>
      <c r="R1249" t="s">
        <v>759</v>
      </c>
      <c r="S1249" t="s">
        <v>757</v>
      </c>
      <c r="T1249" t="s">
        <v>757</v>
      </c>
      <c r="U1249" t="s">
        <v>757</v>
      </c>
      <c r="V1249" t="s">
        <v>773</v>
      </c>
      <c r="W1249" t="s">
        <v>773</v>
      </c>
      <c r="X1249" t="s">
        <v>7268</v>
      </c>
      <c r="Y1249" t="str">
        <f t="shared" si="266"/>
        <v>abril</v>
      </c>
      <c r="Z1249">
        <f>YEAR(BD_PONDERACIONES[[#This Row],[Fecha Ejecución del Ticket]])</f>
        <v>2022</v>
      </c>
      <c r="AA1249" t="str">
        <f t="shared" si="267"/>
        <v>mayo</v>
      </c>
      <c r="AB1249">
        <f>YEAR(BD_PONDERACIONES[[#This Row],[Fecha de Inspección]])</f>
        <v>2022</v>
      </c>
      <c r="AC1249">
        <f t="shared" si="268"/>
        <v>0.5</v>
      </c>
      <c r="AD1249">
        <f t="shared" si="269"/>
        <v>0.5</v>
      </c>
      <c r="AE1249">
        <f t="shared" si="270"/>
        <v>0.5</v>
      </c>
      <c r="AF1249">
        <f t="shared" si="271"/>
        <v>0.5</v>
      </c>
      <c r="AG1249">
        <f t="shared" si="272"/>
        <v>0.5</v>
      </c>
      <c r="AH1249">
        <f t="shared" si="273"/>
        <v>0.5</v>
      </c>
      <c r="AI1249">
        <f t="shared" si="274"/>
        <v>0.25</v>
      </c>
      <c r="AJ1249">
        <f t="shared" si="275"/>
        <v>0.25</v>
      </c>
      <c r="AK1249">
        <f t="shared" si="276"/>
        <v>0.5</v>
      </c>
      <c r="AL1249">
        <f t="shared" si="277"/>
        <v>0</v>
      </c>
      <c r="AM1249">
        <f t="shared" si="278"/>
        <v>0</v>
      </c>
      <c r="AN1249" s="6">
        <f t="shared" si="279"/>
        <v>0.8</v>
      </c>
      <c r="AO1249" t="str">
        <f>VLOOKUP(BD_PONDERACIONES[[#This Row],[Comuna]],Tabla3[#All],2,0)</f>
        <v>Cordillera</v>
      </c>
    </row>
    <row r="1250" spans="1:41" x14ac:dyDescent="0.35">
      <c r="A1250" t="s">
        <v>7112</v>
      </c>
      <c r="B1250" t="s">
        <v>7113</v>
      </c>
      <c r="C1250" t="s">
        <v>7114</v>
      </c>
      <c r="D1250" s="5">
        <v>44687</v>
      </c>
      <c r="E1250" s="5">
        <v>44658</v>
      </c>
      <c r="F1250" t="s">
        <v>753</v>
      </c>
      <c r="G1250" t="s">
        <v>7115</v>
      </c>
      <c r="H1250" t="s">
        <v>3456</v>
      </c>
      <c r="J1250" t="s">
        <v>756</v>
      </c>
      <c r="K1250" t="s">
        <v>756</v>
      </c>
      <c r="L1250" t="s">
        <v>757</v>
      </c>
      <c r="M1250" t="s">
        <v>757</v>
      </c>
      <c r="N1250" t="s">
        <v>756</v>
      </c>
      <c r="O1250" t="s">
        <v>756</v>
      </c>
      <c r="P1250" t="s">
        <v>765</v>
      </c>
      <c r="Q1250" t="s">
        <v>759</v>
      </c>
      <c r="R1250" t="s">
        <v>759</v>
      </c>
      <c r="S1250" t="s">
        <v>756</v>
      </c>
      <c r="T1250" t="s">
        <v>756</v>
      </c>
      <c r="U1250" t="s">
        <v>756</v>
      </c>
      <c r="V1250" t="s">
        <v>756</v>
      </c>
      <c r="W1250" t="s">
        <v>756</v>
      </c>
      <c r="X1250" t="s">
        <v>7116</v>
      </c>
      <c r="Y1250" t="str">
        <f t="shared" si="266"/>
        <v>abril</v>
      </c>
      <c r="Z1250">
        <f>YEAR(BD_PONDERACIONES[[#This Row],[Fecha Ejecución del Ticket]])</f>
        <v>2022</v>
      </c>
      <c r="AA1250" t="str">
        <f t="shared" si="267"/>
        <v>mayo</v>
      </c>
      <c r="AB1250">
        <f>YEAR(BD_PONDERACIONES[[#This Row],[Fecha de Inspección]])</f>
        <v>2022</v>
      </c>
      <c r="AC1250">
        <f t="shared" si="268"/>
        <v>0.5</v>
      </c>
      <c r="AD1250">
        <f t="shared" si="269"/>
        <v>0.5</v>
      </c>
      <c r="AE1250">
        <f t="shared" si="270"/>
        <v>0.5</v>
      </c>
      <c r="AF1250">
        <f t="shared" si="271"/>
        <v>0.5</v>
      </c>
      <c r="AG1250">
        <f t="shared" si="272"/>
        <v>0.5</v>
      </c>
      <c r="AH1250">
        <f t="shared" si="273"/>
        <v>0.5</v>
      </c>
      <c r="AI1250">
        <f t="shared" si="274"/>
        <v>0.25</v>
      </c>
      <c r="AJ1250">
        <f t="shared" si="275"/>
        <v>0.25</v>
      </c>
      <c r="AK1250">
        <f t="shared" si="276"/>
        <v>0.5</v>
      </c>
      <c r="AL1250">
        <f t="shared" si="277"/>
        <v>0.5</v>
      </c>
      <c r="AM1250">
        <f t="shared" si="278"/>
        <v>0.5</v>
      </c>
      <c r="AN1250" s="6">
        <f t="shared" si="279"/>
        <v>1</v>
      </c>
      <c r="AO1250" t="str">
        <f>VLOOKUP(BD_PONDERACIONES[[#This Row],[Comuna]],Tabla3[#All],2,0)</f>
        <v>Cordillera</v>
      </c>
    </row>
    <row r="1251" spans="1:41" x14ac:dyDescent="0.35">
      <c r="A1251" t="s">
        <v>7117</v>
      </c>
      <c r="B1251" t="s">
        <v>7118</v>
      </c>
      <c r="C1251" t="s">
        <v>7119</v>
      </c>
      <c r="D1251" s="5">
        <v>44687</v>
      </c>
      <c r="E1251" s="5">
        <v>44659</v>
      </c>
      <c r="F1251" t="s">
        <v>753</v>
      </c>
      <c r="G1251" t="s">
        <v>7120</v>
      </c>
      <c r="H1251" t="s">
        <v>3456</v>
      </c>
      <c r="J1251" t="s">
        <v>756</v>
      </c>
      <c r="K1251" t="s">
        <v>756</v>
      </c>
      <c r="L1251" t="s">
        <v>757</v>
      </c>
      <c r="M1251" t="s">
        <v>757</v>
      </c>
      <c r="N1251" t="s">
        <v>756</v>
      </c>
      <c r="O1251" t="s">
        <v>756</v>
      </c>
      <c r="P1251" t="s">
        <v>758</v>
      </c>
      <c r="Q1251" t="s">
        <v>759</v>
      </c>
      <c r="R1251" t="s">
        <v>759</v>
      </c>
      <c r="S1251" t="s">
        <v>757</v>
      </c>
      <c r="T1251" t="s">
        <v>757</v>
      </c>
      <c r="U1251" t="s">
        <v>757</v>
      </c>
      <c r="V1251" t="s">
        <v>756</v>
      </c>
      <c r="W1251" t="s">
        <v>756</v>
      </c>
      <c r="X1251" t="s">
        <v>885</v>
      </c>
      <c r="Y1251" t="str">
        <f t="shared" si="266"/>
        <v>abril</v>
      </c>
      <c r="Z1251">
        <f>YEAR(BD_PONDERACIONES[[#This Row],[Fecha Ejecución del Ticket]])</f>
        <v>2022</v>
      </c>
      <c r="AA1251" t="str">
        <f t="shared" si="267"/>
        <v>mayo</v>
      </c>
      <c r="AB1251">
        <f>YEAR(BD_PONDERACIONES[[#This Row],[Fecha de Inspección]])</f>
        <v>2022</v>
      </c>
      <c r="AC1251">
        <f t="shared" si="268"/>
        <v>0.5</v>
      </c>
      <c r="AD1251">
        <f t="shared" si="269"/>
        <v>0.5</v>
      </c>
      <c r="AE1251">
        <f t="shared" si="270"/>
        <v>0.5</v>
      </c>
      <c r="AF1251">
        <f t="shared" si="271"/>
        <v>0.5</v>
      </c>
      <c r="AG1251">
        <f t="shared" si="272"/>
        <v>0.5</v>
      </c>
      <c r="AH1251">
        <f t="shared" si="273"/>
        <v>0.5</v>
      </c>
      <c r="AI1251">
        <f t="shared" si="274"/>
        <v>0.25</v>
      </c>
      <c r="AJ1251">
        <f t="shared" si="275"/>
        <v>0.25</v>
      </c>
      <c r="AK1251">
        <f t="shared" si="276"/>
        <v>0.5</v>
      </c>
      <c r="AL1251">
        <f t="shared" si="277"/>
        <v>0.5</v>
      </c>
      <c r="AM1251">
        <f t="shared" si="278"/>
        <v>0.5</v>
      </c>
      <c r="AN1251" s="6">
        <f t="shared" si="279"/>
        <v>1</v>
      </c>
      <c r="AO1251" t="str">
        <f>VLOOKUP(BD_PONDERACIONES[[#This Row],[Comuna]],Tabla3[#All],2,0)</f>
        <v>Cordillera</v>
      </c>
    </row>
    <row r="1252" spans="1:41" x14ac:dyDescent="0.35">
      <c r="A1252" t="s">
        <v>7121</v>
      </c>
      <c r="B1252" t="s">
        <v>7122</v>
      </c>
      <c r="C1252" t="s">
        <v>7123</v>
      </c>
      <c r="D1252" s="5">
        <v>44687</v>
      </c>
      <c r="E1252" s="5">
        <v>44678</v>
      </c>
      <c r="F1252" t="s">
        <v>753</v>
      </c>
      <c r="G1252" t="s">
        <v>7124</v>
      </c>
      <c r="H1252" t="s">
        <v>3456</v>
      </c>
      <c r="J1252" t="s">
        <v>756</v>
      </c>
      <c r="K1252" t="s">
        <v>756</v>
      </c>
      <c r="L1252" t="s">
        <v>757</v>
      </c>
      <c r="M1252" t="s">
        <v>757</v>
      </c>
      <c r="N1252" t="s">
        <v>756</v>
      </c>
      <c r="O1252" t="s">
        <v>756</v>
      </c>
      <c r="P1252" t="s">
        <v>765</v>
      </c>
      <c r="Q1252" t="s">
        <v>7125</v>
      </c>
      <c r="R1252" t="s">
        <v>7126</v>
      </c>
      <c r="S1252" t="s">
        <v>756</v>
      </c>
      <c r="T1252" t="s">
        <v>756</v>
      </c>
      <c r="U1252" t="s">
        <v>756</v>
      </c>
      <c r="V1252" t="s">
        <v>756</v>
      </c>
      <c r="W1252" t="s">
        <v>756</v>
      </c>
      <c r="X1252" t="s">
        <v>994</v>
      </c>
      <c r="Y1252" t="str">
        <f t="shared" si="266"/>
        <v>abril</v>
      </c>
      <c r="Z1252">
        <f>YEAR(BD_PONDERACIONES[[#This Row],[Fecha Ejecución del Ticket]])</f>
        <v>2022</v>
      </c>
      <c r="AA1252" t="str">
        <f t="shared" si="267"/>
        <v>mayo</v>
      </c>
      <c r="AB1252">
        <f>YEAR(BD_PONDERACIONES[[#This Row],[Fecha de Inspección]])</f>
        <v>2022</v>
      </c>
      <c r="AC1252">
        <f t="shared" si="268"/>
        <v>0.5</v>
      </c>
      <c r="AD1252">
        <f t="shared" si="269"/>
        <v>0.5</v>
      </c>
      <c r="AE1252">
        <f t="shared" si="270"/>
        <v>0.5</v>
      </c>
      <c r="AF1252">
        <f t="shared" si="271"/>
        <v>0.5</v>
      </c>
      <c r="AG1252">
        <f t="shared" si="272"/>
        <v>0.5</v>
      </c>
      <c r="AH1252">
        <f t="shared" si="273"/>
        <v>0.5</v>
      </c>
      <c r="AI1252">
        <f t="shared" si="274"/>
        <v>0.25</v>
      </c>
      <c r="AJ1252">
        <f t="shared" si="275"/>
        <v>0.25</v>
      </c>
      <c r="AK1252">
        <f t="shared" si="276"/>
        <v>0.5</v>
      </c>
      <c r="AL1252">
        <f t="shared" si="277"/>
        <v>0.5</v>
      </c>
      <c r="AM1252">
        <f t="shared" si="278"/>
        <v>0.5</v>
      </c>
      <c r="AN1252" s="6">
        <f t="shared" si="279"/>
        <v>1</v>
      </c>
      <c r="AO1252" t="str">
        <f>VLOOKUP(BD_PONDERACIONES[[#This Row],[Comuna]],Tabla3[#All],2,0)</f>
        <v>Cordillera</v>
      </c>
    </row>
    <row r="1253" spans="1:41" x14ac:dyDescent="0.35">
      <c r="A1253" t="s">
        <v>7127</v>
      </c>
      <c r="B1253" t="s">
        <v>7128</v>
      </c>
      <c r="C1253" t="s">
        <v>7129</v>
      </c>
      <c r="D1253" s="5">
        <v>44687</v>
      </c>
      <c r="E1253" s="5">
        <v>44679</v>
      </c>
      <c r="F1253" t="s">
        <v>753</v>
      </c>
      <c r="G1253" t="s">
        <v>7130</v>
      </c>
      <c r="H1253" t="s">
        <v>3456</v>
      </c>
      <c r="J1253" t="s">
        <v>756</v>
      </c>
      <c r="K1253" t="s">
        <v>756</v>
      </c>
      <c r="L1253" t="s">
        <v>757</v>
      </c>
      <c r="M1253" t="s">
        <v>757</v>
      </c>
      <c r="N1253" t="s">
        <v>756</v>
      </c>
      <c r="O1253" t="s">
        <v>756</v>
      </c>
      <c r="P1253" t="s">
        <v>765</v>
      </c>
      <c r="Q1253" t="s">
        <v>7131</v>
      </c>
      <c r="R1253" t="s">
        <v>7132</v>
      </c>
      <c r="S1253" t="s">
        <v>756</v>
      </c>
      <c r="T1253" t="s">
        <v>756</v>
      </c>
      <c r="U1253" t="s">
        <v>768</v>
      </c>
      <c r="V1253" t="s">
        <v>756</v>
      </c>
      <c r="W1253" t="s">
        <v>768</v>
      </c>
      <c r="X1253" t="s">
        <v>7133</v>
      </c>
      <c r="Y1253" t="str">
        <f t="shared" si="266"/>
        <v>abril</v>
      </c>
      <c r="Z1253">
        <f>YEAR(BD_PONDERACIONES[[#This Row],[Fecha Ejecución del Ticket]])</f>
        <v>2022</v>
      </c>
      <c r="AA1253" t="str">
        <f t="shared" si="267"/>
        <v>mayo</v>
      </c>
      <c r="AB1253">
        <f>YEAR(BD_PONDERACIONES[[#This Row],[Fecha de Inspección]])</f>
        <v>2022</v>
      </c>
      <c r="AC1253">
        <f t="shared" si="268"/>
        <v>0.5</v>
      </c>
      <c r="AD1253">
        <f t="shared" si="269"/>
        <v>0.5</v>
      </c>
      <c r="AE1253">
        <f t="shared" si="270"/>
        <v>0.5</v>
      </c>
      <c r="AF1253">
        <f t="shared" si="271"/>
        <v>0.5</v>
      </c>
      <c r="AG1253">
        <f t="shared" si="272"/>
        <v>0.5</v>
      </c>
      <c r="AH1253">
        <f t="shared" si="273"/>
        <v>0.5</v>
      </c>
      <c r="AI1253">
        <f t="shared" si="274"/>
        <v>0.25</v>
      </c>
      <c r="AJ1253">
        <f t="shared" si="275"/>
        <v>0.25</v>
      </c>
      <c r="AK1253">
        <f t="shared" si="276"/>
        <v>0.17499999999999999</v>
      </c>
      <c r="AL1253">
        <f t="shared" si="277"/>
        <v>0.5</v>
      </c>
      <c r="AM1253">
        <f t="shared" si="278"/>
        <v>0.17499999999999999</v>
      </c>
      <c r="AN1253" s="6">
        <f t="shared" si="279"/>
        <v>0.88624999999999998</v>
      </c>
      <c r="AO1253" t="str">
        <f>VLOOKUP(BD_PONDERACIONES[[#This Row],[Comuna]],Tabla3[#All],2,0)</f>
        <v>Cordillera</v>
      </c>
    </row>
    <row r="1254" spans="1:41" x14ac:dyDescent="0.35">
      <c r="A1254" t="s">
        <v>7134</v>
      </c>
      <c r="B1254" t="s">
        <v>7135</v>
      </c>
      <c r="C1254" t="s">
        <v>7136</v>
      </c>
      <c r="D1254" s="5">
        <v>44687</v>
      </c>
      <c r="E1254" s="5">
        <v>44680</v>
      </c>
      <c r="F1254" t="s">
        <v>753</v>
      </c>
      <c r="G1254" t="s">
        <v>7137</v>
      </c>
      <c r="H1254" t="s">
        <v>3456</v>
      </c>
      <c r="J1254" t="s">
        <v>756</v>
      </c>
      <c r="K1254" t="s">
        <v>756</v>
      </c>
      <c r="L1254" t="s">
        <v>757</v>
      </c>
      <c r="M1254" t="s">
        <v>757</v>
      </c>
      <c r="N1254" t="s">
        <v>756</v>
      </c>
      <c r="O1254" t="s">
        <v>756</v>
      </c>
      <c r="P1254" t="s">
        <v>758</v>
      </c>
      <c r="Q1254" t="s">
        <v>759</v>
      </c>
      <c r="R1254" t="s">
        <v>759</v>
      </c>
      <c r="S1254" t="s">
        <v>757</v>
      </c>
      <c r="T1254" t="s">
        <v>757</v>
      </c>
      <c r="U1254" t="s">
        <v>757</v>
      </c>
      <c r="V1254" t="s">
        <v>756</v>
      </c>
      <c r="W1254" t="s">
        <v>773</v>
      </c>
      <c r="X1254" t="s">
        <v>4431</v>
      </c>
      <c r="Y1254" t="str">
        <f t="shared" si="266"/>
        <v>abril</v>
      </c>
      <c r="Z1254">
        <f>YEAR(BD_PONDERACIONES[[#This Row],[Fecha Ejecución del Ticket]])</f>
        <v>2022</v>
      </c>
      <c r="AA1254" t="str">
        <f t="shared" si="267"/>
        <v>mayo</v>
      </c>
      <c r="AB1254">
        <f>YEAR(BD_PONDERACIONES[[#This Row],[Fecha de Inspección]])</f>
        <v>2022</v>
      </c>
      <c r="AC1254">
        <f t="shared" si="268"/>
        <v>0.5</v>
      </c>
      <c r="AD1254">
        <f t="shared" si="269"/>
        <v>0.5</v>
      </c>
      <c r="AE1254">
        <f t="shared" si="270"/>
        <v>0.5</v>
      </c>
      <c r="AF1254">
        <f t="shared" si="271"/>
        <v>0.5</v>
      </c>
      <c r="AG1254">
        <f t="shared" si="272"/>
        <v>0.5</v>
      </c>
      <c r="AH1254">
        <f t="shared" si="273"/>
        <v>0.5</v>
      </c>
      <c r="AI1254">
        <f t="shared" si="274"/>
        <v>0.25</v>
      </c>
      <c r="AJ1254">
        <f t="shared" si="275"/>
        <v>0.25</v>
      </c>
      <c r="AK1254">
        <f t="shared" si="276"/>
        <v>0.5</v>
      </c>
      <c r="AL1254">
        <f t="shared" si="277"/>
        <v>0.5</v>
      </c>
      <c r="AM1254">
        <f t="shared" si="278"/>
        <v>0</v>
      </c>
      <c r="AN1254" s="6">
        <f t="shared" si="279"/>
        <v>0.9</v>
      </c>
      <c r="AO1254" t="str">
        <f>VLOOKUP(BD_PONDERACIONES[[#This Row],[Comuna]],Tabla3[#All],2,0)</f>
        <v>Cordillera</v>
      </c>
    </row>
    <row r="1255" spans="1:41" x14ac:dyDescent="0.35">
      <c r="A1255" t="s">
        <v>7138</v>
      </c>
      <c r="B1255" t="s">
        <v>7139</v>
      </c>
      <c r="C1255" t="s">
        <v>7140</v>
      </c>
      <c r="D1255" s="5">
        <v>44687</v>
      </c>
      <c r="E1255" s="5">
        <v>44674</v>
      </c>
      <c r="F1255" t="s">
        <v>763</v>
      </c>
      <c r="G1255" t="s">
        <v>7141</v>
      </c>
      <c r="H1255" t="s">
        <v>3456</v>
      </c>
      <c r="J1255" t="s">
        <v>756</v>
      </c>
      <c r="K1255" t="s">
        <v>756</v>
      </c>
      <c r="L1255" t="s">
        <v>757</v>
      </c>
      <c r="M1255" t="s">
        <v>757</v>
      </c>
      <c r="N1255" t="s">
        <v>756</v>
      </c>
      <c r="O1255" t="s">
        <v>756</v>
      </c>
      <c r="P1255" t="s">
        <v>758</v>
      </c>
      <c r="Q1255" t="s">
        <v>759</v>
      </c>
      <c r="R1255" t="s">
        <v>759</v>
      </c>
      <c r="S1255" t="s">
        <v>757</v>
      </c>
      <c r="T1255" t="s">
        <v>757</v>
      </c>
      <c r="U1255" t="s">
        <v>757</v>
      </c>
      <c r="V1255" t="s">
        <v>756</v>
      </c>
      <c r="W1255" t="s">
        <v>756</v>
      </c>
      <c r="X1255" t="s">
        <v>804</v>
      </c>
      <c r="Y1255" t="str">
        <f t="shared" si="266"/>
        <v>abril</v>
      </c>
      <c r="Z1255">
        <f>YEAR(BD_PONDERACIONES[[#This Row],[Fecha Ejecución del Ticket]])</f>
        <v>2022</v>
      </c>
      <c r="AA1255" t="str">
        <f t="shared" si="267"/>
        <v>mayo</v>
      </c>
      <c r="AB1255">
        <f>YEAR(BD_PONDERACIONES[[#This Row],[Fecha de Inspección]])</f>
        <v>2022</v>
      </c>
      <c r="AC1255">
        <f t="shared" si="268"/>
        <v>0.5</v>
      </c>
      <c r="AD1255">
        <f t="shared" si="269"/>
        <v>0.5</v>
      </c>
      <c r="AE1255">
        <f t="shared" si="270"/>
        <v>0.5</v>
      </c>
      <c r="AF1255">
        <f t="shared" si="271"/>
        <v>0.5</v>
      </c>
      <c r="AG1255">
        <f t="shared" si="272"/>
        <v>0.5</v>
      </c>
      <c r="AH1255">
        <f t="shared" si="273"/>
        <v>0.5</v>
      </c>
      <c r="AI1255">
        <f t="shared" si="274"/>
        <v>0.25</v>
      </c>
      <c r="AJ1255">
        <f t="shared" si="275"/>
        <v>0.25</v>
      </c>
      <c r="AK1255">
        <f t="shared" si="276"/>
        <v>0.5</v>
      </c>
      <c r="AL1255">
        <f t="shared" si="277"/>
        <v>0.5</v>
      </c>
      <c r="AM1255">
        <f t="shared" si="278"/>
        <v>0.5</v>
      </c>
      <c r="AN1255" s="6">
        <f t="shared" si="279"/>
        <v>1</v>
      </c>
      <c r="AO1255" t="str">
        <f>VLOOKUP(BD_PONDERACIONES[[#This Row],[Comuna]],Tabla3[#All],2,0)</f>
        <v>Cordillera</v>
      </c>
    </row>
    <row r="1256" spans="1:41" x14ac:dyDescent="0.35">
      <c r="A1256" t="s">
        <v>7142</v>
      </c>
      <c r="B1256" t="s">
        <v>7143</v>
      </c>
      <c r="C1256" t="s">
        <v>7144</v>
      </c>
      <c r="D1256" s="5">
        <v>44687</v>
      </c>
      <c r="E1256" s="5">
        <v>44678</v>
      </c>
      <c r="F1256" t="s">
        <v>753</v>
      </c>
      <c r="G1256" t="s">
        <v>7145</v>
      </c>
      <c r="H1256" t="s">
        <v>3456</v>
      </c>
      <c r="J1256" t="s">
        <v>756</v>
      </c>
      <c r="K1256" t="s">
        <v>756</v>
      </c>
      <c r="L1256" t="s">
        <v>757</v>
      </c>
      <c r="M1256" t="s">
        <v>757</v>
      </c>
      <c r="N1256" t="s">
        <v>756</v>
      </c>
      <c r="O1256" t="s">
        <v>756</v>
      </c>
      <c r="P1256" t="s">
        <v>758</v>
      </c>
      <c r="Q1256" t="s">
        <v>759</v>
      </c>
      <c r="R1256" t="s">
        <v>759</v>
      </c>
      <c r="S1256" t="s">
        <v>757</v>
      </c>
      <c r="T1256" t="s">
        <v>757</v>
      </c>
      <c r="U1256" t="s">
        <v>757</v>
      </c>
      <c r="V1256" t="s">
        <v>756</v>
      </c>
      <c r="W1256" t="s">
        <v>773</v>
      </c>
      <c r="X1256" t="s">
        <v>7146</v>
      </c>
      <c r="Y1256" t="str">
        <f t="shared" si="266"/>
        <v>abril</v>
      </c>
      <c r="Z1256">
        <f>YEAR(BD_PONDERACIONES[[#This Row],[Fecha Ejecución del Ticket]])</f>
        <v>2022</v>
      </c>
      <c r="AA1256" t="str">
        <f t="shared" si="267"/>
        <v>mayo</v>
      </c>
      <c r="AB1256">
        <f>YEAR(BD_PONDERACIONES[[#This Row],[Fecha de Inspección]])</f>
        <v>2022</v>
      </c>
      <c r="AC1256">
        <f t="shared" si="268"/>
        <v>0.5</v>
      </c>
      <c r="AD1256">
        <f t="shared" si="269"/>
        <v>0.5</v>
      </c>
      <c r="AE1256">
        <f t="shared" si="270"/>
        <v>0.5</v>
      </c>
      <c r="AF1256">
        <f t="shared" si="271"/>
        <v>0.5</v>
      </c>
      <c r="AG1256">
        <f t="shared" si="272"/>
        <v>0.5</v>
      </c>
      <c r="AH1256">
        <f t="shared" si="273"/>
        <v>0.5</v>
      </c>
      <c r="AI1256">
        <f t="shared" si="274"/>
        <v>0.25</v>
      </c>
      <c r="AJ1256">
        <f t="shared" si="275"/>
        <v>0.25</v>
      </c>
      <c r="AK1256">
        <f t="shared" si="276"/>
        <v>0.5</v>
      </c>
      <c r="AL1256">
        <f t="shared" si="277"/>
        <v>0.5</v>
      </c>
      <c r="AM1256">
        <f t="shared" si="278"/>
        <v>0</v>
      </c>
      <c r="AN1256" s="6">
        <f t="shared" si="279"/>
        <v>0.9</v>
      </c>
      <c r="AO1256" t="str">
        <f>VLOOKUP(BD_PONDERACIONES[[#This Row],[Comuna]],Tabla3[#All],2,0)</f>
        <v>Cordillera</v>
      </c>
    </row>
    <row r="1257" spans="1:41" x14ac:dyDescent="0.35">
      <c r="A1257" t="s">
        <v>7147</v>
      </c>
      <c r="B1257" t="s">
        <v>7148</v>
      </c>
      <c r="C1257" t="s">
        <v>7149</v>
      </c>
      <c r="D1257" s="5">
        <v>44687</v>
      </c>
      <c r="E1257" s="5">
        <v>44680</v>
      </c>
      <c r="F1257" t="s">
        <v>753</v>
      </c>
      <c r="G1257" t="s">
        <v>7150</v>
      </c>
      <c r="H1257" t="s">
        <v>3456</v>
      </c>
      <c r="J1257" t="s">
        <v>756</v>
      </c>
      <c r="K1257" t="s">
        <v>756</v>
      </c>
      <c r="L1257" t="s">
        <v>773</v>
      </c>
      <c r="M1257" t="s">
        <v>773</v>
      </c>
      <c r="N1257" t="s">
        <v>756</v>
      </c>
      <c r="O1257" t="s">
        <v>756</v>
      </c>
      <c r="P1257" t="s">
        <v>758</v>
      </c>
      <c r="Q1257" t="s">
        <v>759</v>
      </c>
      <c r="R1257" t="s">
        <v>759</v>
      </c>
      <c r="S1257" t="s">
        <v>757</v>
      </c>
      <c r="T1257" t="s">
        <v>757</v>
      </c>
      <c r="U1257" t="s">
        <v>757</v>
      </c>
      <c r="V1257" t="s">
        <v>756</v>
      </c>
      <c r="W1257" t="s">
        <v>756</v>
      </c>
      <c r="X1257" t="s">
        <v>885</v>
      </c>
      <c r="Y1257" t="str">
        <f t="shared" si="266"/>
        <v>abril</v>
      </c>
      <c r="Z1257">
        <f>YEAR(BD_PONDERACIONES[[#This Row],[Fecha Ejecución del Ticket]])</f>
        <v>2022</v>
      </c>
      <c r="AA1257" t="str">
        <f t="shared" si="267"/>
        <v>mayo</v>
      </c>
      <c r="AB1257">
        <f>YEAR(BD_PONDERACIONES[[#This Row],[Fecha de Inspección]])</f>
        <v>2022</v>
      </c>
      <c r="AC1257">
        <f t="shared" si="268"/>
        <v>0.5</v>
      </c>
      <c r="AD1257">
        <f t="shared" si="269"/>
        <v>0.5</v>
      </c>
      <c r="AE1257">
        <f t="shared" si="270"/>
        <v>0</v>
      </c>
      <c r="AF1257">
        <f t="shared" si="271"/>
        <v>0</v>
      </c>
      <c r="AG1257">
        <f t="shared" si="272"/>
        <v>0.5</v>
      </c>
      <c r="AH1257">
        <f t="shared" si="273"/>
        <v>0.5</v>
      </c>
      <c r="AI1257">
        <f t="shared" si="274"/>
        <v>0.25</v>
      </c>
      <c r="AJ1257">
        <f t="shared" si="275"/>
        <v>0.25</v>
      </c>
      <c r="AK1257">
        <f t="shared" si="276"/>
        <v>0.5</v>
      </c>
      <c r="AL1257">
        <f t="shared" si="277"/>
        <v>0.5</v>
      </c>
      <c r="AM1257">
        <f t="shared" si="278"/>
        <v>0.5</v>
      </c>
      <c r="AN1257" s="6">
        <f t="shared" si="279"/>
        <v>0.7</v>
      </c>
      <c r="AO1257" t="str">
        <f>VLOOKUP(BD_PONDERACIONES[[#This Row],[Comuna]],Tabla3[#All],2,0)</f>
        <v>Cordillera</v>
      </c>
    </row>
    <row r="1258" spans="1:41" x14ac:dyDescent="0.35">
      <c r="A1258" t="s">
        <v>7151</v>
      </c>
      <c r="B1258" t="s">
        <v>7152</v>
      </c>
      <c r="C1258" t="s">
        <v>7153</v>
      </c>
      <c r="D1258" s="5">
        <v>44687</v>
      </c>
      <c r="E1258" s="5">
        <v>44674</v>
      </c>
      <c r="F1258" t="s">
        <v>763</v>
      </c>
      <c r="G1258" t="s">
        <v>7154</v>
      </c>
      <c r="H1258" t="s">
        <v>3456</v>
      </c>
      <c r="J1258" t="s">
        <v>756</v>
      </c>
      <c r="K1258" t="s">
        <v>756</v>
      </c>
      <c r="L1258" t="s">
        <v>757</v>
      </c>
      <c r="M1258" t="s">
        <v>757</v>
      </c>
      <c r="N1258" t="s">
        <v>756</v>
      </c>
      <c r="O1258" t="s">
        <v>756</v>
      </c>
      <c r="P1258" t="s">
        <v>758</v>
      </c>
      <c r="Q1258" t="s">
        <v>759</v>
      </c>
      <c r="R1258" t="s">
        <v>759</v>
      </c>
      <c r="S1258" t="s">
        <v>757</v>
      </c>
      <c r="T1258" t="s">
        <v>757</v>
      </c>
      <c r="U1258" t="s">
        <v>757</v>
      </c>
      <c r="V1258" t="s">
        <v>756</v>
      </c>
      <c r="W1258" t="s">
        <v>756</v>
      </c>
      <c r="X1258" t="s">
        <v>804</v>
      </c>
      <c r="Y1258" t="str">
        <f t="shared" si="266"/>
        <v>abril</v>
      </c>
      <c r="Z1258">
        <f>YEAR(BD_PONDERACIONES[[#This Row],[Fecha Ejecución del Ticket]])</f>
        <v>2022</v>
      </c>
      <c r="AA1258" t="str">
        <f t="shared" si="267"/>
        <v>mayo</v>
      </c>
      <c r="AB1258">
        <f>YEAR(BD_PONDERACIONES[[#This Row],[Fecha de Inspección]])</f>
        <v>2022</v>
      </c>
      <c r="AC1258">
        <f t="shared" si="268"/>
        <v>0.5</v>
      </c>
      <c r="AD1258">
        <f t="shared" si="269"/>
        <v>0.5</v>
      </c>
      <c r="AE1258">
        <f t="shared" si="270"/>
        <v>0.5</v>
      </c>
      <c r="AF1258">
        <f t="shared" si="271"/>
        <v>0.5</v>
      </c>
      <c r="AG1258">
        <f t="shared" si="272"/>
        <v>0.5</v>
      </c>
      <c r="AH1258">
        <f t="shared" si="273"/>
        <v>0.5</v>
      </c>
      <c r="AI1258">
        <f t="shared" si="274"/>
        <v>0.25</v>
      </c>
      <c r="AJ1258">
        <f t="shared" si="275"/>
        <v>0.25</v>
      </c>
      <c r="AK1258">
        <f t="shared" si="276"/>
        <v>0.5</v>
      </c>
      <c r="AL1258">
        <f t="shared" si="277"/>
        <v>0.5</v>
      </c>
      <c r="AM1258">
        <f t="shared" si="278"/>
        <v>0.5</v>
      </c>
      <c r="AN1258" s="6">
        <f t="shared" si="279"/>
        <v>1</v>
      </c>
      <c r="AO1258" t="str">
        <f>VLOOKUP(BD_PONDERACIONES[[#This Row],[Comuna]],Tabla3[#All],2,0)</f>
        <v>Cordillera</v>
      </c>
    </row>
    <row r="1259" spans="1:41" x14ac:dyDescent="0.35">
      <c r="A1259" t="s">
        <v>7155</v>
      </c>
      <c r="B1259" t="s">
        <v>7156</v>
      </c>
      <c r="C1259" t="s">
        <v>7157</v>
      </c>
      <c r="D1259" s="5">
        <v>44687</v>
      </c>
      <c r="E1259" s="5">
        <v>44673</v>
      </c>
      <c r="F1259" t="s">
        <v>763</v>
      </c>
      <c r="G1259" t="s">
        <v>7158</v>
      </c>
      <c r="H1259" t="s">
        <v>3456</v>
      </c>
      <c r="J1259" t="s">
        <v>756</v>
      </c>
      <c r="K1259" t="s">
        <v>756</v>
      </c>
      <c r="L1259" t="s">
        <v>757</v>
      </c>
      <c r="M1259" t="s">
        <v>757</v>
      </c>
      <c r="N1259" t="s">
        <v>756</v>
      </c>
      <c r="O1259" t="s">
        <v>756</v>
      </c>
      <c r="P1259" t="s">
        <v>758</v>
      </c>
      <c r="Q1259" t="s">
        <v>759</v>
      </c>
      <c r="R1259" t="s">
        <v>759</v>
      </c>
      <c r="S1259" t="s">
        <v>757</v>
      </c>
      <c r="T1259" t="s">
        <v>757</v>
      </c>
      <c r="U1259" t="s">
        <v>757</v>
      </c>
      <c r="V1259" t="s">
        <v>756</v>
      </c>
      <c r="W1259" t="s">
        <v>773</v>
      </c>
      <c r="X1259" t="s">
        <v>4529</v>
      </c>
      <c r="Y1259" t="str">
        <f t="shared" si="266"/>
        <v>abril</v>
      </c>
      <c r="Z1259">
        <f>YEAR(BD_PONDERACIONES[[#This Row],[Fecha Ejecución del Ticket]])</f>
        <v>2022</v>
      </c>
      <c r="AA1259" t="str">
        <f t="shared" si="267"/>
        <v>mayo</v>
      </c>
      <c r="AB1259">
        <f>YEAR(BD_PONDERACIONES[[#This Row],[Fecha de Inspección]])</f>
        <v>2022</v>
      </c>
      <c r="AC1259">
        <f t="shared" si="268"/>
        <v>0.5</v>
      </c>
      <c r="AD1259">
        <f t="shared" si="269"/>
        <v>0.5</v>
      </c>
      <c r="AE1259">
        <f t="shared" si="270"/>
        <v>0.5</v>
      </c>
      <c r="AF1259">
        <f t="shared" si="271"/>
        <v>0.5</v>
      </c>
      <c r="AG1259">
        <f t="shared" si="272"/>
        <v>0.5</v>
      </c>
      <c r="AH1259">
        <f t="shared" si="273"/>
        <v>0.5</v>
      </c>
      <c r="AI1259">
        <f t="shared" si="274"/>
        <v>0.25</v>
      </c>
      <c r="AJ1259">
        <f t="shared" si="275"/>
        <v>0.25</v>
      </c>
      <c r="AK1259">
        <f t="shared" si="276"/>
        <v>0.5</v>
      </c>
      <c r="AL1259">
        <f t="shared" si="277"/>
        <v>0.5</v>
      </c>
      <c r="AM1259">
        <f t="shared" si="278"/>
        <v>0</v>
      </c>
      <c r="AN1259" s="6">
        <f t="shared" si="279"/>
        <v>0.9</v>
      </c>
      <c r="AO1259" t="str">
        <f>VLOOKUP(BD_PONDERACIONES[[#This Row],[Comuna]],Tabla3[#All],2,0)</f>
        <v>Cordillera</v>
      </c>
    </row>
    <row r="1260" spans="1:41" x14ac:dyDescent="0.35">
      <c r="A1260" t="s">
        <v>7159</v>
      </c>
      <c r="B1260" t="s">
        <v>7160</v>
      </c>
      <c r="C1260" t="s">
        <v>7161</v>
      </c>
      <c r="D1260" s="5">
        <v>44687</v>
      </c>
      <c r="E1260" s="5">
        <v>44674</v>
      </c>
      <c r="F1260" t="s">
        <v>763</v>
      </c>
      <c r="G1260" t="s">
        <v>7162</v>
      </c>
      <c r="H1260" t="s">
        <v>3456</v>
      </c>
      <c r="J1260" t="s">
        <v>756</v>
      </c>
      <c r="K1260" t="s">
        <v>756</v>
      </c>
      <c r="L1260" t="s">
        <v>756</v>
      </c>
      <c r="M1260" t="s">
        <v>756</v>
      </c>
      <c r="N1260" t="s">
        <v>756</v>
      </c>
      <c r="O1260" t="s">
        <v>756</v>
      </c>
      <c r="P1260" t="s">
        <v>758</v>
      </c>
      <c r="Q1260" t="s">
        <v>759</v>
      </c>
      <c r="R1260" t="s">
        <v>759</v>
      </c>
      <c r="S1260" t="s">
        <v>757</v>
      </c>
      <c r="T1260" t="s">
        <v>757</v>
      </c>
      <c r="U1260" t="s">
        <v>757</v>
      </c>
      <c r="V1260" t="s">
        <v>756</v>
      </c>
      <c r="W1260" t="s">
        <v>756</v>
      </c>
      <c r="X1260" t="s">
        <v>804</v>
      </c>
      <c r="Y1260" t="str">
        <f t="shared" si="266"/>
        <v>abril</v>
      </c>
      <c r="Z1260">
        <f>YEAR(BD_PONDERACIONES[[#This Row],[Fecha Ejecución del Ticket]])</f>
        <v>2022</v>
      </c>
      <c r="AA1260" t="str">
        <f t="shared" si="267"/>
        <v>mayo</v>
      </c>
      <c r="AB1260">
        <f>YEAR(BD_PONDERACIONES[[#This Row],[Fecha de Inspección]])</f>
        <v>2022</v>
      </c>
      <c r="AC1260">
        <f t="shared" si="268"/>
        <v>0.5</v>
      </c>
      <c r="AD1260">
        <f t="shared" si="269"/>
        <v>0.5</v>
      </c>
      <c r="AE1260">
        <f t="shared" si="270"/>
        <v>0.5</v>
      </c>
      <c r="AF1260">
        <f t="shared" si="271"/>
        <v>0.5</v>
      </c>
      <c r="AG1260">
        <f t="shared" si="272"/>
        <v>0.5</v>
      </c>
      <c r="AH1260">
        <f t="shared" si="273"/>
        <v>0.5</v>
      </c>
      <c r="AI1260">
        <f t="shared" si="274"/>
        <v>0.25</v>
      </c>
      <c r="AJ1260">
        <f t="shared" si="275"/>
        <v>0.25</v>
      </c>
      <c r="AK1260">
        <f t="shared" si="276"/>
        <v>0.5</v>
      </c>
      <c r="AL1260">
        <f t="shared" si="277"/>
        <v>0.5</v>
      </c>
      <c r="AM1260">
        <f t="shared" si="278"/>
        <v>0.5</v>
      </c>
      <c r="AN1260" s="6">
        <f t="shared" si="279"/>
        <v>1</v>
      </c>
      <c r="AO1260" t="str">
        <f>VLOOKUP(BD_PONDERACIONES[[#This Row],[Comuna]],Tabla3[#All],2,0)</f>
        <v>Cordillera</v>
      </c>
    </row>
    <row r="1261" spans="1:41" x14ac:dyDescent="0.35">
      <c r="A1261" t="s">
        <v>7163</v>
      </c>
      <c r="B1261" t="s">
        <v>7164</v>
      </c>
      <c r="C1261" t="s">
        <v>7165</v>
      </c>
      <c r="D1261" s="5">
        <v>44687</v>
      </c>
      <c r="E1261" s="5">
        <v>44673</v>
      </c>
      <c r="F1261" t="s">
        <v>763</v>
      </c>
      <c r="G1261" t="s">
        <v>7166</v>
      </c>
      <c r="H1261" t="s">
        <v>3456</v>
      </c>
      <c r="J1261" t="s">
        <v>756</v>
      </c>
      <c r="K1261" t="s">
        <v>756</v>
      </c>
      <c r="L1261" t="s">
        <v>757</v>
      </c>
      <c r="M1261" t="s">
        <v>757</v>
      </c>
      <c r="N1261" t="s">
        <v>756</v>
      </c>
      <c r="O1261" t="s">
        <v>756</v>
      </c>
      <c r="P1261" t="s">
        <v>758</v>
      </c>
      <c r="Q1261" t="s">
        <v>759</v>
      </c>
      <c r="R1261" t="s">
        <v>759</v>
      </c>
      <c r="S1261" t="s">
        <v>757</v>
      </c>
      <c r="T1261" t="s">
        <v>757</v>
      </c>
      <c r="U1261" t="s">
        <v>757</v>
      </c>
      <c r="V1261" t="s">
        <v>756</v>
      </c>
      <c r="W1261" t="s">
        <v>768</v>
      </c>
      <c r="X1261" t="s">
        <v>7167</v>
      </c>
      <c r="Y1261" t="str">
        <f t="shared" si="266"/>
        <v>abril</v>
      </c>
      <c r="Z1261">
        <f>YEAR(BD_PONDERACIONES[[#This Row],[Fecha Ejecución del Ticket]])</f>
        <v>2022</v>
      </c>
      <c r="AA1261" t="str">
        <f t="shared" si="267"/>
        <v>mayo</v>
      </c>
      <c r="AB1261">
        <f>YEAR(BD_PONDERACIONES[[#This Row],[Fecha de Inspección]])</f>
        <v>2022</v>
      </c>
      <c r="AC1261">
        <f t="shared" si="268"/>
        <v>0.5</v>
      </c>
      <c r="AD1261">
        <f t="shared" si="269"/>
        <v>0.5</v>
      </c>
      <c r="AE1261">
        <f t="shared" si="270"/>
        <v>0.5</v>
      </c>
      <c r="AF1261">
        <f t="shared" si="271"/>
        <v>0.5</v>
      </c>
      <c r="AG1261">
        <f t="shared" si="272"/>
        <v>0.5</v>
      </c>
      <c r="AH1261">
        <f t="shared" si="273"/>
        <v>0.5</v>
      </c>
      <c r="AI1261">
        <f t="shared" si="274"/>
        <v>0.25</v>
      </c>
      <c r="AJ1261">
        <f t="shared" si="275"/>
        <v>0.25</v>
      </c>
      <c r="AK1261">
        <f t="shared" si="276"/>
        <v>0.5</v>
      </c>
      <c r="AL1261">
        <f t="shared" si="277"/>
        <v>0.5</v>
      </c>
      <c r="AM1261">
        <f t="shared" si="278"/>
        <v>0.17499999999999999</v>
      </c>
      <c r="AN1261" s="6">
        <f t="shared" si="279"/>
        <v>0.93500000000000005</v>
      </c>
      <c r="AO1261" t="str">
        <f>VLOOKUP(BD_PONDERACIONES[[#This Row],[Comuna]],Tabla3[#All],2,0)</f>
        <v>Cordillera</v>
      </c>
    </row>
    <row r="1262" spans="1:41" x14ac:dyDescent="0.35">
      <c r="A1262" t="s">
        <v>7168</v>
      </c>
      <c r="B1262" t="s">
        <v>7169</v>
      </c>
      <c r="C1262" t="s">
        <v>7170</v>
      </c>
      <c r="D1262" s="5">
        <v>44687</v>
      </c>
      <c r="E1262" s="5">
        <v>44673</v>
      </c>
      <c r="F1262" t="s">
        <v>763</v>
      </c>
      <c r="G1262" t="s">
        <v>7171</v>
      </c>
      <c r="H1262" t="s">
        <v>3456</v>
      </c>
      <c r="J1262" t="s">
        <v>756</v>
      </c>
      <c r="K1262" t="s">
        <v>756</v>
      </c>
      <c r="L1262" t="s">
        <v>756</v>
      </c>
      <c r="M1262" t="s">
        <v>756</v>
      </c>
      <c r="N1262" t="s">
        <v>756</v>
      </c>
      <c r="O1262" t="s">
        <v>756</v>
      </c>
      <c r="P1262" t="s">
        <v>758</v>
      </c>
      <c r="Q1262" t="s">
        <v>759</v>
      </c>
      <c r="R1262" t="s">
        <v>759</v>
      </c>
      <c r="S1262" t="s">
        <v>757</v>
      </c>
      <c r="T1262" t="s">
        <v>757</v>
      </c>
      <c r="U1262" t="s">
        <v>757</v>
      </c>
      <c r="V1262" t="s">
        <v>756</v>
      </c>
      <c r="W1262" t="s">
        <v>756</v>
      </c>
      <c r="X1262" t="s">
        <v>804</v>
      </c>
      <c r="Y1262" t="str">
        <f t="shared" si="266"/>
        <v>abril</v>
      </c>
      <c r="Z1262">
        <f>YEAR(BD_PONDERACIONES[[#This Row],[Fecha Ejecución del Ticket]])</f>
        <v>2022</v>
      </c>
      <c r="AA1262" t="str">
        <f t="shared" si="267"/>
        <v>mayo</v>
      </c>
      <c r="AB1262">
        <f>YEAR(BD_PONDERACIONES[[#This Row],[Fecha de Inspección]])</f>
        <v>2022</v>
      </c>
      <c r="AC1262">
        <f t="shared" si="268"/>
        <v>0.5</v>
      </c>
      <c r="AD1262">
        <f t="shared" si="269"/>
        <v>0.5</v>
      </c>
      <c r="AE1262">
        <f t="shared" si="270"/>
        <v>0.5</v>
      </c>
      <c r="AF1262">
        <f t="shared" si="271"/>
        <v>0.5</v>
      </c>
      <c r="AG1262">
        <f t="shared" si="272"/>
        <v>0.5</v>
      </c>
      <c r="AH1262">
        <f t="shared" si="273"/>
        <v>0.5</v>
      </c>
      <c r="AI1262">
        <f t="shared" si="274"/>
        <v>0.25</v>
      </c>
      <c r="AJ1262">
        <f t="shared" si="275"/>
        <v>0.25</v>
      </c>
      <c r="AK1262">
        <f t="shared" si="276"/>
        <v>0.5</v>
      </c>
      <c r="AL1262">
        <f t="shared" si="277"/>
        <v>0.5</v>
      </c>
      <c r="AM1262">
        <f t="shared" si="278"/>
        <v>0.5</v>
      </c>
      <c r="AN1262" s="6">
        <f t="shared" si="279"/>
        <v>1</v>
      </c>
      <c r="AO1262" t="str">
        <f>VLOOKUP(BD_PONDERACIONES[[#This Row],[Comuna]],Tabla3[#All],2,0)</f>
        <v>Cordillera</v>
      </c>
    </row>
    <row r="1263" spans="1:41" x14ac:dyDescent="0.35">
      <c r="A1263" t="s">
        <v>7172</v>
      </c>
      <c r="B1263" t="s">
        <v>7173</v>
      </c>
      <c r="C1263" t="s">
        <v>7174</v>
      </c>
      <c r="D1263" s="5">
        <v>44687</v>
      </c>
      <c r="E1263" s="5">
        <v>44673</v>
      </c>
      <c r="F1263" t="s">
        <v>763</v>
      </c>
      <c r="G1263" t="s">
        <v>7175</v>
      </c>
      <c r="H1263" t="s">
        <v>3456</v>
      </c>
      <c r="J1263" t="s">
        <v>756</v>
      </c>
      <c r="K1263" t="s">
        <v>756</v>
      </c>
      <c r="L1263" t="s">
        <v>757</v>
      </c>
      <c r="M1263" t="s">
        <v>757</v>
      </c>
      <c r="N1263" t="s">
        <v>756</v>
      </c>
      <c r="O1263" t="s">
        <v>756</v>
      </c>
      <c r="P1263" t="s">
        <v>765</v>
      </c>
      <c r="Q1263" t="s">
        <v>7176</v>
      </c>
      <c r="R1263" t="s">
        <v>7177</v>
      </c>
      <c r="S1263" t="s">
        <v>756</v>
      </c>
      <c r="T1263" t="s">
        <v>756</v>
      </c>
      <c r="U1263" t="s">
        <v>756</v>
      </c>
      <c r="V1263" t="s">
        <v>756</v>
      </c>
      <c r="W1263" t="s">
        <v>756</v>
      </c>
      <c r="X1263" t="s">
        <v>7178</v>
      </c>
      <c r="Y1263" t="str">
        <f t="shared" si="266"/>
        <v>abril</v>
      </c>
      <c r="Z1263">
        <f>YEAR(BD_PONDERACIONES[[#This Row],[Fecha Ejecución del Ticket]])</f>
        <v>2022</v>
      </c>
      <c r="AA1263" t="str">
        <f t="shared" si="267"/>
        <v>mayo</v>
      </c>
      <c r="AB1263">
        <f>YEAR(BD_PONDERACIONES[[#This Row],[Fecha de Inspección]])</f>
        <v>2022</v>
      </c>
      <c r="AC1263">
        <f t="shared" si="268"/>
        <v>0.5</v>
      </c>
      <c r="AD1263">
        <f t="shared" si="269"/>
        <v>0.5</v>
      </c>
      <c r="AE1263">
        <f t="shared" si="270"/>
        <v>0.5</v>
      </c>
      <c r="AF1263">
        <f t="shared" si="271"/>
        <v>0.5</v>
      </c>
      <c r="AG1263">
        <f t="shared" si="272"/>
        <v>0.5</v>
      </c>
      <c r="AH1263">
        <f t="shared" si="273"/>
        <v>0.5</v>
      </c>
      <c r="AI1263">
        <f t="shared" si="274"/>
        <v>0.25</v>
      </c>
      <c r="AJ1263">
        <f t="shared" si="275"/>
        <v>0.25</v>
      </c>
      <c r="AK1263">
        <f t="shared" si="276"/>
        <v>0.5</v>
      </c>
      <c r="AL1263">
        <f t="shared" si="277"/>
        <v>0.5</v>
      </c>
      <c r="AM1263">
        <f t="shared" si="278"/>
        <v>0.5</v>
      </c>
      <c r="AN1263" s="6">
        <f t="shared" si="279"/>
        <v>1</v>
      </c>
      <c r="AO1263" t="str">
        <f>VLOOKUP(BD_PONDERACIONES[[#This Row],[Comuna]],Tabla3[#All],2,0)</f>
        <v>Cordillera</v>
      </c>
    </row>
    <row r="1264" spans="1:41" x14ac:dyDescent="0.35">
      <c r="A1264" t="s">
        <v>7179</v>
      </c>
      <c r="B1264" t="s">
        <v>7180</v>
      </c>
      <c r="C1264" t="s">
        <v>7181</v>
      </c>
      <c r="D1264" s="5">
        <v>44687</v>
      </c>
      <c r="E1264" s="5">
        <v>44673</v>
      </c>
      <c r="F1264" t="s">
        <v>763</v>
      </c>
      <c r="G1264" t="s">
        <v>7182</v>
      </c>
      <c r="H1264" t="s">
        <v>3456</v>
      </c>
      <c r="J1264" t="s">
        <v>756</v>
      </c>
      <c r="K1264" t="s">
        <v>756</v>
      </c>
      <c r="L1264" t="s">
        <v>757</v>
      </c>
      <c r="M1264" t="s">
        <v>757</v>
      </c>
      <c r="N1264" t="s">
        <v>756</v>
      </c>
      <c r="O1264" t="s">
        <v>756</v>
      </c>
      <c r="P1264" t="s">
        <v>758</v>
      </c>
      <c r="Q1264" t="s">
        <v>759</v>
      </c>
      <c r="R1264" t="s">
        <v>759</v>
      </c>
      <c r="S1264" t="s">
        <v>757</v>
      </c>
      <c r="T1264" t="s">
        <v>757</v>
      </c>
      <c r="U1264" t="s">
        <v>757</v>
      </c>
      <c r="V1264" t="s">
        <v>756</v>
      </c>
      <c r="W1264" t="s">
        <v>756</v>
      </c>
      <c r="X1264" t="s">
        <v>804</v>
      </c>
      <c r="Y1264" t="str">
        <f t="shared" si="266"/>
        <v>abril</v>
      </c>
      <c r="Z1264">
        <f>YEAR(BD_PONDERACIONES[[#This Row],[Fecha Ejecución del Ticket]])</f>
        <v>2022</v>
      </c>
      <c r="AA1264" t="str">
        <f t="shared" si="267"/>
        <v>mayo</v>
      </c>
      <c r="AB1264">
        <f>YEAR(BD_PONDERACIONES[[#This Row],[Fecha de Inspección]])</f>
        <v>2022</v>
      </c>
      <c r="AC1264">
        <f t="shared" si="268"/>
        <v>0.5</v>
      </c>
      <c r="AD1264">
        <f t="shared" si="269"/>
        <v>0.5</v>
      </c>
      <c r="AE1264">
        <f t="shared" si="270"/>
        <v>0.5</v>
      </c>
      <c r="AF1264">
        <f t="shared" si="271"/>
        <v>0.5</v>
      </c>
      <c r="AG1264">
        <f t="shared" si="272"/>
        <v>0.5</v>
      </c>
      <c r="AH1264">
        <f t="shared" si="273"/>
        <v>0.5</v>
      </c>
      <c r="AI1264">
        <f t="shared" si="274"/>
        <v>0.25</v>
      </c>
      <c r="AJ1264">
        <f t="shared" si="275"/>
        <v>0.25</v>
      </c>
      <c r="AK1264">
        <f t="shared" si="276"/>
        <v>0.5</v>
      </c>
      <c r="AL1264">
        <f t="shared" si="277"/>
        <v>0.5</v>
      </c>
      <c r="AM1264">
        <f t="shared" si="278"/>
        <v>0.5</v>
      </c>
      <c r="AN1264" s="6">
        <f t="shared" si="279"/>
        <v>1</v>
      </c>
      <c r="AO1264" t="str">
        <f>VLOOKUP(BD_PONDERACIONES[[#This Row],[Comuna]],Tabla3[#All],2,0)</f>
        <v>Cordillera</v>
      </c>
    </row>
    <row r="1265" spans="1:41" x14ac:dyDescent="0.35">
      <c r="A1265" t="s">
        <v>7183</v>
      </c>
      <c r="B1265" t="s">
        <v>7184</v>
      </c>
      <c r="C1265" t="s">
        <v>7185</v>
      </c>
      <c r="D1265" s="5">
        <v>44687</v>
      </c>
      <c r="E1265" s="5">
        <v>44674</v>
      </c>
      <c r="F1265" t="s">
        <v>763</v>
      </c>
      <c r="G1265" t="s">
        <v>7186</v>
      </c>
      <c r="H1265" t="s">
        <v>3456</v>
      </c>
      <c r="J1265" t="s">
        <v>756</v>
      </c>
      <c r="K1265" t="s">
        <v>756</v>
      </c>
      <c r="L1265" t="s">
        <v>757</v>
      </c>
      <c r="M1265" t="s">
        <v>757</v>
      </c>
      <c r="N1265" t="s">
        <v>756</v>
      </c>
      <c r="O1265" t="s">
        <v>756</v>
      </c>
      <c r="P1265" t="s">
        <v>765</v>
      </c>
      <c r="Q1265" t="s">
        <v>759</v>
      </c>
      <c r="R1265" t="s">
        <v>759</v>
      </c>
      <c r="S1265" t="s">
        <v>756</v>
      </c>
      <c r="T1265" t="s">
        <v>756</v>
      </c>
      <c r="U1265" t="s">
        <v>756</v>
      </c>
      <c r="V1265" t="s">
        <v>756</v>
      </c>
      <c r="W1265" t="s">
        <v>756</v>
      </c>
      <c r="X1265" t="s">
        <v>7187</v>
      </c>
      <c r="Y1265" t="str">
        <f t="shared" si="266"/>
        <v>abril</v>
      </c>
      <c r="Z1265">
        <f>YEAR(BD_PONDERACIONES[[#This Row],[Fecha Ejecución del Ticket]])</f>
        <v>2022</v>
      </c>
      <c r="AA1265" t="str">
        <f t="shared" si="267"/>
        <v>mayo</v>
      </c>
      <c r="AB1265">
        <f>YEAR(BD_PONDERACIONES[[#This Row],[Fecha de Inspección]])</f>
        <v>2022</v>
      </c>
      <c r="AC1265">
        <f t="shared" si="268"/>
        <v>0.5</v>
      </c>
      <c r="AD1265">
        <f t="shared" si="269"/>
        <v>0.5</v>
      </c>
      <c r="AE1265">
        <f t="shared" si="270"/>
        <v>0.5</v>
      </c>
      <c r="AF1265">
        <f t="shared" si="271"/>
        <v>0.5</v>
      </c>
      <c r="AG1265">
        <f t="shared" si="272"/>
        <v>0.5</v>
      </c>
      <c r="AH1265">
        <f t="shared" si="273"/>
        <v>0.5</v>
      </c>
      <c r="AI1265">
        <f t="shared" si="274"/>
        <v>0.25</v>
      </c>
      <c r="AJ1265">
        <f t="shared" si="275"/>
        <v>0.25</v>
      </c>
      <c r="AK1265">
        <f t="shared" si="276"/>
        <v>0.5</v>
      </c>
      <c r="AL1265">
        <f t="shared" si="277"/>
        <v>0.5</v>
      </c>
      <c r="AM1265">
        <f t="shared" si="278"/>
        <v>0.5</v>
      </c>
      <c r="AN1265" s="6">
        <f t="shared" si="279"/>
        <v>1</v>
      </c>
      <c r="AO1265" t="str">
        <f>VLOOKUP(BD_PONDERACIONES[[#This Row],[Comuna]],Tabla3[#All],2,0)</f>
        <v>Cordillera</v>
      </c>
    </row>
    <row r="1266" spans="1:41" x14ac:dyDescent="0.35">
      <c r="A1266" t="s">
        <v>7188</v>
      </c>
      <c r="B1266" t="s">
        <v>7189</v>
      </c>
      <c r="C1266" t="s">
        <v>7190</v>
      </c>
      <c r="D1266" s="5">
        <v>44687</v>
      </c>
      <c r="E1266" s="5">
        <v>44674</v>
      </c>
      <c r="F1266" t="s">
        <v>763</v>
      </c>
      <c r="G1266" t="s">
        <v>7191</v>
      </c>
      <c r="H1266" t="s">
        <v>3456</v>
      </c>
      <c r="J1266" t="s">
        <v>756</v>
      </c>
      <c r="K1266" t="s">
        <v>756</v>
      </c>
      <c r="L1266" t="s">
        <v>757</v>
      </c>
      <c r="M1266" t="s">
        <v>757</v>
      </c>
      <c r="N1266" t="s">
        <v>756</v>
      </c>
      <c r="O1266" t="s">
        <v>756</v>
      </c>
      <c r="P1266" t="s">
        <v>765</v>
      </c>
      <c r="Q1266" t="s">
        <v>7192</v>
      </c>
      <c r="R1266" t="s">
        <v>7193</v>
      </c>
      <c r="S1266" t="s">
        <v>756</v>
      </c>
      <c r="T1266" t="s">
        <v>756</v>
      </c>
      <c r="U1266" t="s">
        <v>756</v>
      </c>
      <c r="V1266" t="s">
        <v>756</v>
      </c>
      <c r="W1266" t="s">
        <v>768</v>
      </c>
      <c r="X1266" t="s">
        <v>769</v>
      </c>
      <c r="Y1266" t="str">
        <f t="shared" si="266"/>
        <v>abril</v>
      </c>
      <c r="Z1266">
        <f>YEAR(BD_PONDERACIONES[[#This Row],[Fecha Ejecución del Ticket]])</f>
        <v>2022</v>
      </c>
      <c r="AA1266" t="str">
        <f t="shared" si="267"/>
        <v>mayo</v>
      </c>
      <c r="AB1266">
        <f>YEAR(BD_PONDERACIONES[[#This Row],[Fecha de Inspección]])</f>
        <v>2022</v>
      </c>
      <c r="AC1266">
        <f t="shared" si="268"/>
        <v>0.5</v>
      </c>
      <c r="AD1266">
        <f t="shared" si="269"/>
        <v>0.5</v>
      </c>
      <c r="AE1266">
        <f t="shared" si="270"/>
        <v>0.5</v>
      </c>
      <c r="AF1266">
        <f t="shared" si="271"/>
        <v>0.5</v>
      </c>
      <c r="AG1266">
        <f t="shared" si="272"/>
        <v>0.5</v>
      </c>
      <c r="AH1266">
        <f t="shared" si="273"/>
        <v>0.5</v>
      </c>
      <c r="AI1266">
        <f t="shared" si="274"/>
        <v>0.25</v>
      </c>
      <c r="AJ1266">
        <f t="shared" si="275"/>
        <v>0.25</v>
      </c>
      <c r="AK1266">
        <f t="shared" si="276"/>
        <v>0.5</v>
      </c>
      <c r="AL1266">
        <f t="shared" si="277"/>
        <v>0.5</v>
      </c>
      <c r="AM1266">
        <f t="shared" si="278"/>
        <v>0.17499999999999999</v>
      </c>
      <c r="AN1266" s="6">
        <f t="shared" si="279"/>
        <v>0.93500000000000005</v>
      </c>
      <c r="AO1266" t="str">
        <f>VLOOKUP(BD_PONDERACIONES[[#This Row],[Comuna]],Tabla3[#All],2,0)</f>
        <v>Cordillera</v>
      </c>
    </row>
    <row r="1267" spans="1:41" x14ac:dyDescent="0.35">
      <c r="A1267" t="s">
        <v>7194</v>
      </c>
      <c r="B1267" t="s">
        <v>7195</v>
      </c>
      <c r="C1267" t="s">
        <v>7196</v>
      </c>
      <c r="D1267" s="5">
        <v>44687</v>
      </c>
      <c r="E1267" s="5">
        <v>44673</v>
      </c>
      <c r="F1267" t="s">
        <v>763</v>
      </c>
      <c r="G1267" t="s">
        <v>7197</v>
      </c>
      <c r="H1267" t="s">
        <v>3456</v>
      </c>
      <c r="J1267" t="s">
        <v>756</v>
      </c>
      <c r="K1267" t="s">
        <v>756</v>
      </c>
      <c r="L1267" t="s">
        <v>757</v>
      </c>
      <c r="M1267" t="s">
        <v>757</v>
      </c>
      <c r="N1267" t="s">
        <v>756</v>
      </c>
      <c r="O1267" t="s">
        <v>756</v>
      </c>
      <c r="P1267" t="s">
        <v>765</v>
      </c>
      <c r="Q1267" t="s">
        <v>7192</v>
      </c>
      <c r="R1267" t="s">
        <v>7193</v>
      </c>
      <c r="S1267" t="s">
        <v>756</v>
      </c>
      <c r="T1267" t="s">
        <v>756</v>
      </c>
      <c r="U1267" t="s">
        <v>756</v>
      </c>
      <c r="V1267" t="s">
        <v>756</v>
      </c>
      <c r="W1267" t="s">
        <v>756</v>
      </c>
      <c r="X1267" t="s">
        <v>769</v>
      </c>
      <c r="Y1267" t="str">
        <f t="shared" si="266"/>
        <v>abril</v>
      </c>
      <c r="Z1267">
        <f>YEAR(BD_PONDERACIONES[[#This Row],[Fecha Ejecución del Ticket]])</f>
        <v>2022</v>
      </c>
      <c r="AA1267" t="str">
        <f t="shared" si="267"/>
        <v>mayo</v>
      </c>
      <c r="AB1267">
        <f>YEAR(BD_PONDERACIONES[[#This Row],[Fecha de Inspección]])</f>
        <v>2022</v>
      </c>
      <c r="AC1267">
        <f t="shared" si="268"/>
        <v>0.5</v>
      </c>
      <c r="AD1267">
        <f t="shared" si="269"/>
        <v>0.5</v>
      </c>
      <c r="AE1267">
        <f t="shared" si="270"/>
        <v>0.5</v>
      </c>
      <c r="AF1267">
        <f t="shared" si="271"/>
        <v>0.5</v>
      </c>
      <c r="AG1267">
        <f t="shared" si="272"/>
        <v>0.5</v>
      </c>
      <c r="AH1267">
        <f t="shared" si="273"/>
        <v>0.5</v>
      </c>
      <c r="AI1267">
        <f t="shared" si="274"/>
        <v>0.25</v>
      </c>
      <c r="AJ1267">
        <f t="shared" si="275"/>
        <v>0.25</v>
      </c>
      <c r="AK1267">
        <f t="shared" si="276"/>
        <v>0.5</v>
      </c>
      <c r="AL1267">
        <f t="shared" si="277"/>
        <v>0.5</v>
      </c>
      <c r="AM1267">
        <f t="shared" si="278"/>
        <v>0.5</v>
      </c>
      <c r="AN1267" s="6">
        <f t="shared" si="279"/>
        <v>1</v>
      </c>
      <c r="AO1267" t="str">
        <f>VLOOKUP(BD_PONDERACIONES[[#This Row],[Comuna]],Tabla3[#All],2,0)</f>
        <v>Cordillera</v>
      </c>
    </row>
    <row r="1268" spans="1:41" x14ac:dyDescent="0.35">
      <c r="A1268" t="s">
        <v>7004</v>
      </c>
      <c r="B1268" t="s">
        <v>7005</v>
      </c>
      <c r="C1268" t="s">
        <v>7006</v>
      </c>
      <c r="D1268" s="5">
        <v>44690</v>
      </c>
      <c r="E1268" s="5">
        <v>44681</v>
      </c>
      <c r="F1268" t="s">
        <v>753</v>
      </c>
      <c r="G1268" t="s">
        <v>7007</v>
      </c>
      <c r="H1268" t="s">
        <v>3456</v>
      </c>
      <c r="J1268" t="s">
        <v>756</v>
      </c>
      <c r="K1268" t="s">
        <v>756</v>
      </c>
      <c r="L1268" t="s">
        <v>757</v>
      </c>
      <c r="M1268" t="s">
        <v>757</v>
      </c>
      <c r="N1268" t="s">
        <v>756</v>
      </c>
      <c r="O1268" t="s">
        <v>756</v>
      </c>
      <c r="P1268" t="s">
        <v>765</v>
      </c>
      <c r="Q1268" t="s">
        <v>759</v>
      </c>
      <c r="R1268" t="s">
        <v>759</v>
      </c>
      <c r="S1268" t="s">
        <v>757</v>
      </c>
      <c r="T1268" t="s">
        <v>757</v>
      </c>
      <c r="U1268" t="s">
        <v>756</v>
      </c>
      <c r="V1268" t="s">
        <v>756</v>
      </c>
      <c r="W1268" t="s">
        <v>756</v>
      </c>
      <c r="X1268" t="s">
        <v>7008</v>
      </c>
      <c r="Y1268" t="str">
        <f t="shared" si="266"/>
        <v>abril</v>
      </c>
      <c r="Z1268">
        <f>YEAR(BD_PONDERACIONES[[#This Row],[Fecha Ejecución del Ticket]])</f>
        <v>2022</v>
      </c>
      <c r="AA1268" t="str">
        <f t="shared" si="267"/>
        <v>mayo</v>
      </c>
      <c r="AB1268">
        <f>YEAR(BD_PONDERACIONES[[#This Row],[Fecha de Inspección]])</f>
        <v>2022</v>
      </c>
      <c r="AC1268">
        <f t="shared" si="268"/>
        <v>0.5</v>
      </c>
      <c r="AD1268">
        <f t="shared" si="269"/>
        <v>0.5</v>
      </c>
      <c r="AE1268">
        <f t="shared" si="270"/>
        <v>0.5</v>
      </c>
      <c r="AF1268">
        <f t="shared" si="271"/>
        <v>0.5</v>
      </c>
      <c r="AG1268">
        <f t="shared" si="272"/>
        <v>0.5</v>
      </c>
      <c r="AH1268">
        <f t="shared" si="273"/>
        <v>0.5</v>
      </c>
      <c r="AI1268">
        <f t="shared" si="274"/>
        <v>0.25</v>
      </c>
      <c r="AJ1268">
        <f t="shared" si="275"/>
        <v>0.25</v>
      </c>
      <c r="AK1268">
        <f t="shared" si="276"/>
        <v>0.5</v>
      </c>
      <c r="AL1268">
        <f t="shared" si="277"/>
        <v>0.5</v>
      </c>
      <c r="AM1268">
        <f t="shared" si="278"/>
        <v>0.5</v>
      </c>
      <c r="AN1268" s="6">
        <f t="shared" si="279"/>
        <v>1</v>
      </c>
      <c r="AO1268" t="str">
        <f>VLOOKUP(BD_PONDERACIONES[[#This Row],[Comuna]],Tabla3[#All],2,0)</f>
        <v>Cordillera</v>
      </c>
    </row>
    <row r="1269" spans="1:41" x14ac:dyDescent="0.35">
      <c r="A1269" t="s">
        <v>7009</v>
      </c>
      <c r="B1269" t="s">
        <v>7010</v>
      </c>
      <c r="C1269" t="s">
        <v>7011</v>
      </c>
      <c r="D1269" s="5">
        <v>44690</v>
      </c>
      <c r="E1269" s="5">
        <v>44674</v>
      </c>
      <c r="F1269" t="s">
        <v>763</v>
      </c>
      <c r="G1269" t="s">
        <v>7012</v>
      </c>
      <c r="H1269" t="s">
        <v>3456</v>
      </c>
      <c r="J1269" t="s">
        <v>756</v>
      </c>
      <c r="K1269" t="s">
        <v>756</v>
      </c>
      <c r="L1269" t="s">
        <v>773</v>
      </c>
      <c r="M1269" t="s">
        <v>773</v>
      </c>
      <c r="N1269" t="s">
        <v>756</v>
      </c>
      <c r="O1269" t="s">
        <v>756</v>
      </c>
      <c r="P1269" t="s">
        <v>758</v>
      </c>
      <c r="Q1269" t="s">
        <v>759</v>
      </c>
      <c r="R1269" t="s">
        <v>759</v>
      </c>
      <c r="S1269" t="s">
        <v>757</v>
      </c>
      <c r="T1269" t="s">
        <v>757</v>
      </c>
      <c r="U1269" t="s">
        <v>757</v>
      </c>
      <c r="V1269" t="s">
        <v>756</v>
      </c>
      <c r="W1269" t="s">
        <v>773</v>
      </c>
      <c r="X1269" t="s">
        <v>7013</v>
      </c>
      <c r="Y1269" t="str">
        <f t="shared" si="266"/>
        <v>abril</v>
      </c>
      <c r="Z1269">
        <f>YEAR(BD_PONDERACIONES[[#This Row],[Fecha Ejecución del Ticket]])</f>
        <v>2022</v>
      </c>
      <c r="AA1269" t="str">
        <f t="shared" si="267"/>
        <v>mayo</v>
      </c>
      <c r="AB1269">
        <f>YEAR(BD_PONDERACIONES[[#This Row],[Fecha de Inspección]])</f>
        <v>2022</v>
      </c>
      <c r="AC1269">
        <f t="shared" si="268"/>
        <v>0.5</v>
      </c>
      <c r="AD1269">
        <f t="shared" si="269"/>
        <v>0.5</v>
      </c>
      <c r="AE1269">
        <f t="shared" si="270"/>
        <v>0</v>
      </c>
      <c r="AF1269">
        <f t="shared" si="271"/>
        <v>0</v>
      </c>
      <c r="AG1269">
        <f t="shared" si="272"/>
        <v>0.5</v>
      </c>
      <c r="AH1269">
        <f t="shared" si="273"/>
        <v>0.5</v>
      </c>
      <c r="AI1269">
        <f t="shared" si="274"/>
        <v>0.25</v>
      </c>
      <c r="AJ1269">
        <f t="shared" si="275"/>
        <v>0.25</v>
      </c>
      <c r="AK1269">
        <f t="shared" si="276"/>
        <v>0.5</v>
      </c>
      <c r="AL1269">
        <f t="shared" si="277"/>
        <v>0.5</v>
      </c>
      <c r="AM1269">
        <f t="shared" si="278"/>
        <v>0</v>
      </c>
      <c r="AN1269" s="6">
        <f t="shared" si="279"/>
        <v>0.6</v>
      </c>
      <c r="AO1269" t="str">
        <f>VLOOKUP(BD_PONDERACIONES[[#This Row],[Comuna]],Tabla3[#All],2,0)</f>
        <v>Cordillera</v>
      </c>
    </row>
    <row r="1270" spans="1:41" x14ac:dyDescent="0.35">
      <c r="A1270" t="s">
        <v>7014</v>
      </c>
      <c r="B1270" t="s">
        <v>7015</v>
      </c>
      <c r="C1270" t="s">
        <v>7016</v>
      </c>
      <c r="D1270" s="5">
        <v>44690</v>
      </c>
      <c r="E1270" s="5">
        <v>44675</v>
      </c>
      <c r="F1270" t="s">
        <v>763</v>
      </c>
      <c r="G1270" t="s">
        <v>7017</v>
      </c>
      <c r="H1270" t="s">
        <v>3456</v>
      </c>
      <c r="J1270" t="s">
        <v>756</v>
      </c>
      <c r="K1270" t="s">
        <v>756</v>
      </c>
      <c r="L1270" t="s">
        <v>757</v>
      </c>
      <c r="M1270" t="s">
        <v>757</v>
      </c>
      <c r="N1270" t="s">
        <v>756</v>
      </c>
      <c r="O1270" t="s">
        <v>756</v>
      </c>
      <c r="P1270" t="s">
        <v>758</v>
      </c>
      <c r="Q1270" t="s">
        <v>759</v>
      </c>
      <c r="R1270" t="s">
        <v>759</v>
      </c>
      <c r="S1270" t="s">
        <v>757</v>
      </c>
      <c r="T1270" t="s">
        <v>757</v>
      </c>
      <c r="U1270" t="s">
        <v>757</v>
      </c>
      <c r="V1270" t="s">
        <v>756</v>
      </c>
      <c r="W1270" t="s">
        <v>768</v>
      </c>
      <c r="X1270" t="s">
        <v>804</v>
      </c>
      <c r="Y1270" t="str">
        <f t="shared" si="266"/>
        <v>abril</v>
      </c>
      <c r="Z1270">
        <f>YEAR(BD_PONDERACIONES[[#This Row],[Fecha Ejecución del Ticket]])</f>
        <v>2022</v>
      </c>
      <c r="AA1270" t="str">
        <f t="shared" si="267"/>
        <v>mayo</v>
      </c>
      <c r="AB1270">
        <f>YEAR(BD_PONDERACIONES[[#This Row],[Fecha de Inspección]])</f>
        <v>2022</v>
      </c>
      <c r="AC1270">
        <f t="shared" si="268"/>
        <v>0.5</v>
      </c>
      <c r="AD1270">
        <f t="shared" si="269"/>
        <v>0.5</v>
      </c>
      <c r="AE1270">
        <f t="shared" si="270"/>
        <v>0.5</v>
      </c>
      <c r="AF1270">
        <f t="shared" si="271"/>
        <v>0.5</v>
      </c>
      <c r="AG1270">
        <f t="shared" si="272"/>
        <v>0.5</v>
      </c>
      <c r="AH1270">
        <f t="shared" si="273"/>
        <v>0.5</v>
      </c>
      <c r="AI1270">
        <f t="shared" si="274"/>
        <v>0.25</v>
      </c>
      <c r="AJ1270">
        <f t="shared" si="275"/>
        <v>0.25</v>
      </c>
      <c r="AK1270">
        <f t="shared" si="276"/>
        <v>0.5</v>
      </c>
      <c r="AL1270">
        <f t="shared" si="277"/>
        <v>0.5</v>
      </c>
      <c r="AM1270">
        <f t="shared" si="278"/>
        <v>0.17499999999999999</v>
      </c>
      <c r="AN1270" s="6">
        <f t="shared" si="279"/>
        <v>0.93500000000000005</v>
      </c>
      <c r="AO1270" t="str">
        <f>VLOOKUP(BD_PONDERACIONES[[#This Row],[Comuna]],Tabla3[#All],2,0)</f>
        <v>Cordillera</v>
      </c>
    </row>
    <row r="1271" spans="1:41" x14ac:dyDescent="0.35">
      <c r="A1271" t="s">
        <v>7018</v>
      </c>
      <c r="B1271" t="s">
        <v>7019</v>
      </c>
      <c r="C1271" t="s">
        <v>7020</v>
      </c>
      <c r="D1271" s="5">
        <v>44690</v>
      </c>
      <c r="E1271" s="5">
        <v>44674</v>
      </c>
      <c r="F1271" t="s">
        <v>763</v>
      </c>
      <c r="G1271" t="s">
        <v>7021</v>
      </c>
      <c r="H1271" t="s">
        <v>3456</v>
      </c>
      <c r="J1271" t="s">
        <v>756</v>
      </c>
      <c r="K1271" t="s">
        <v>756</v>
      </c>
      <c r="L1271" t="s">
        <v>757</v>
      </c>
      <c r="M1271" t="s">
        <v>757</v>
      </c>
      <c r="N1271" t="s">
        <v>756</v>
      </c>
      <c r="O1271" t="s">
        <v>756</v>
      </c>
      <c r="P1271" t="s">
        <v>758</v>
      </c>
      <c r="Q1271" t="s">
        <v>759</v>
      </c>
      <c r="R1271" t="s">
        <v>759</v>
      </c>
      <c r="S1271" t="s">
        <v>757</v>
      </c>
      <c r="T1271" t="s">
        <v>757</v>
      </c>
      <c r="U1271" t="s">
        <v>757</v>
      </c>
      <c r="V1271" t="s">
        <v>768</v>
      </c>
      <c r="W1271" t="s">
        <v>773</v>
      </c>
      <c r="X1271" t="s">
        <v>4529</v>
      </c>
      <c r="Y1271" t="str">
        <f t="shared" si="266"/>
        <v>abril</v>
      </c>
      <c r="Z1271">
        <f>YEAR(BD_PONDERACIONES[[#This Row],[Fecha Ejecución del Ticket]])</f>
        <v>2022</v>
      </c>
      <c r="AA1271" t="str">
        <f t="shared" si="267"/>
        <v>mayo</v>
      </c>
      <c r="AB1271">
        <f>YEAR(BD_PONDERACIONES[[#This Row],[Fecha de Inspección]])</f>
        <v>2022</v>
      </c>
      <c r="AC1271">
        <f t="shared" si="268"/>
        <v>0.5</v>
      </c>
      <c r="AD1271">
        <f t="shared" si="269"/>
        <v>0.5</v>
      </c>
      <c r="AE1271">
        <f t="shared" si="270"/>
        <v>0.5</v>
      </c>
      <c r="AF1271">
        <f t="shared" si="271"/>
        <v>0.5</v>
      </c>
      <c r="AG1271">
        <f t="shared" si="272"/>
        <v>0.5</v>
      </c>
      <c r="AH1271">
        <f t="shared" si="273"/>
        <v>0.5</v>
      </c>
      <c r="AI1271">
        <f t="shared" si="274"/>
        <v>0.25</v>
      </c>
      <c r="AJ1271">
        <f t="shared" si="275"/>
        <v>0.25</v>
      </c>
      <c r="AK1271">
        <f t="shared" si="276"/>
        <v>0.5</v>
      </c>
      <c r="AL1271">
        <f t="shared" si="277"/>
        <v>0.17499999999999999</v>
      </c>
      <c r="AM1271">
        <f t="shared" si="278"/>
        <v>0</v>
      </c>
      <c r="AN1271" s="6">
        <f t="shared" si="279"/>
        <v>0.83500000000000008</v>
      </c>
      <c r="AO1271" t="str">
        <f>VLOOKUP(BD_PONDERACIONES[[#This Row],[Comuna]],Tabla3[#All],2,0)</f>
        <v>Cordillera</v>
      </c>
    </row>
    <row r="1272" spans="1:41" x14ac:dyDescent="0.35">
      <c r="A1272" t="s">
        <v>7022</v>
      </c>
      <c r="B1272" t="s">
        <v>7023</v>
      </c>
      <c r="C1272" t="s">
        <v>7024</v>
      </c>
      <c r="D1272" s="5">
        <v>44690</v>
      </c>
      <c r="E1272" s="5">
        <v>44674</v>
      </c>
      <c r="F1272" t="s">
        <v>763</v>
      </c>
      <c r="G1272" t="s">
        <v>7025</v>
      </c>
      <c r="H1272" t="s">
        <v>3456</v>
      </c>
      <c r="J1272" t="s">
        <v>756</v>
      </c>
      <c r="K1272" t="s">
        <v>756</v>
      </c>
      <c r="L1272" t="s">
        <v>757</v>
      </c>
      <c r="M1272" t="s">
        <v>757</v>
      </c>
      <c r="N1272" t="s">
        <v>756</v>
      </c>
      <c r="O1272" t="s">
        <v>756</v>
      </c>
      <c r="P1272" t="s">
        <v>758</v>
      </c>
      <c r="Q1272" t="s">
        <v>759</v>
      </c>
      <c r="R1272" t="s">
        <v>759</v>
      </c>
      <c r="S1272" t="s">
        <v>757</v>
      </c>
      <c r="T1272" t="s">
        <v>757</v>
      </c>
      <c r="U1272" t="s">
        <v>757</v>
      </c>
      <c r="V1272" t="s">
        <v>756</v>
      </c>
      <c r="W1272" t="s">
        <v>768</v>
      </c>
      <c r="X1272" t="s">
        <v>4529</v>
      </c>
      <c r="Y1272" t="str">
        <f t="shared" si="266"/>
        <v>abril</v>
      </c>
      <c r="Z1272">
        <f>YEAR(BD_PONDERACIONES[[#This Row],[Fecha Ejecución del Ticket]])</f>
        <v>2022</v>
      </c>
      <c r="AA1272" t="str">
        <f t="shared" si="267"/>
        <v>mayo</v>
      </c>
      <c r="AB1272">
        <f>YEAR(BD_PONDERACIONES[[#This Row],[Fecha de Inspección]])</f>
        <v>2022</v>
      </c>
      <c r="AC1272">
        <f t="shared" si="268"/>
        <v>0.5</v>
      </c>
      <c r="AD1272">
        <f t="shared" si="269"/>
        <v>0.5</v>
      </c>
      <c r="AE1272">
        <f t="shared" si="270"/>
        <v>0.5</v>
      </c>
      <c r="AF1272">
        <f t="shared" si="271"/>
        <v>0.5</v>
      </c>
      <c r="AG1272">
        <f t="shared" si="272"/>
        <v>0.5</v>
      </c>
      <c r="AH1272">
        <f t="shared" si="273"/>
        <v>0.5</v>
      </c>
      <c r="AI1272">
        <f t="shared" si="274"/>
        <v>0.25</v>
      </c>
      <c r="AJ1272">
        <f t="shared" si="275"/>
        <v>0.25</v>
      </c>
      <c r="AK1272">
        <f t="shared" si="276"/>
        <v>0.5</v>
      </c>
      <c r="AL1272">
        <f t="shared" si="277"/>
        <v>0.5</v>
      </c>
      <c r="AM1272">
        <f t="shared" si="278"/>
        <v>0.17499999999999999</v>
      </c>
      <c r="AN1272" s="6">
        <f t="shared" si="279"/>
        <v>0.93500000000000005</v>
      </c>
      <c r="AO1272" t="str">
        <f>VLOOKUP(BD_PONDERACIONES[[#This Row],[Comuna]],Tabla3[#All],2,0)</f>
        <v>Cordillera</v>
      </c>
    </row>
    <row r="1273" spans="1:41" x14ac:dyDescent="0.35">
      <c r="A1273" t="s">
        <v>7026</v>
      </c>
      <c r="B1273" t="s">
        <v>7027</v>
      </c>
      <c r="C1273" t="s">
        <v>7028</v>
      </c>
      <c r="D1273" s="5">
        <v>44690</v>
      </c>
      <c r="E1273" s="5">
        <v>44678</v>
      </c>
      <c r="F1273" t="s">
        <v>753</v>
      </c>
      <c r="G1273" t="s">
        <v>7029</v>
      </c>
      <c r="H1273" t="s">
        <v>3456</v>
      </c>
      <c r="J1273" t="s">
        <v>756</v>
      </c>
      <c r="K1273" t="s">
        <v>756</v>
      </c>
      <c r="L1273" t="s">
        <v>773</v>
      </c>
      <c r="M1273" t="s">
        <v>773</v>
      </c>
      <c r="N1273" t="s">
        <v>756</v>
      </c>
      <c r="O1273" t="s">
        <v>756</v>
      </c>
      <c r="P1273" t="s">
        <v>765</v>
      </c>
      <c r="Q1273" t="s">
        <v>759</v>
      </c>
      <c r="R1273" t="s">
        <v>759</v>
      </c>
      <c r="S1273" t="s">
        <v>757</v>
      </c>
      <c r="T1273" t="s">
        <v>757</v>
      </c>
      <c r="U1273" t="s">
        <v>756</v>
      </c>
      <c r="V1273" t="s">
        <v>756</v>
      </c>
      <c r="W1273" t="s">
        <v>756</v>
      </c>
      <c r="X1273" t="s">
        <v>7030</v>
      </c>
      <c r="Y1273" t="str">
        <f t="shared" si="266"/>
        <v>abril</v>
      </c>
      <c r="Z1273">
        <f>YEAR(BD_PONDERACIONES[[#This Row],[Fecha Ejecución del Ticket]])</f>
        <v>2022</v>
      </c>
      <c r="AA1273" t="str">
        <f t="shared" si="267"/>
        <v>mayo</v>
      </c>
      <c r="AB1273">
        <f>YEAR(BD_PONDERACIONES[[#This Row],[Fecha de Inspección]])</f>
        <v>2022</v>
      </c>
      <c r="AC1273">
        <f t="shared" si="268"/>
        <v>0.5</v>
      </c>
      <c r="AD1273">
        <f t="shared" si="269"/>
        <v>0.5</v>
      </c>
      <c r="AE1273">
        <f t="shared" si="270"/>
        <v>0</v>
      </c>
      <c r="AF1273">
        <f t="shared" si="271"/>
        <v>0</v>
      </c>
      <c r="AG1273">
        <f t="shared" si="272"/>
        <v>0.5</v>
      </c>
      <c r="AH1273">
        <f t="shared" si="273"/>
        <v>0.5</v>
      </c>
      <c r="AI1273">
        <f t="shared" si="274"/>
        <v>0.25</v>
      </c>
      <c r="AJ1273">
        <f t="shared" si="275"/>
        <v>0.25</v>
      </c>
      <c r="AK1273">
        <f t="shared" si="276"/>
        <v>0.5</v>
      </c>
      <c r="AL1273">
        <f t="shared" si="277"/>
        <v>0.5</v>
      </c>
      <c r="AM1273">
        <f t="shared" si="278"/>
        <v>0.5</v>
      </c>
      <c r="AN1273" s="6">
        <f t="shared" si="279"/>
        <v>0.7</v>
      </c>
      <c r="AO1273" t="str">
        <f>VLOOKUP(BD_PONDERACIONES[[#This Row],[Comuna]],Tabla3[#All],2,0)</f>
        <v>Cordillera</v>
      </c>
    </row>
    <row r="1274" spans="1:41" x14ac:dyDescent="0.35">
      <c r="A1274" t="s">
        <v>7031</v>
      </c>
      <c r="B1274" t="s">
        <v>7032</v>
      </c>
      <c r="C1274" t="s">
        <v>7033</v>
      </c>
      <c r="D1274" s="5">
        <v>44690</v>
      </c>
      <c r="E1274" s="5">
        <v>44675</v>
      </c>
      <c r="F1274" t="s">
        <v>763</v>
      </c>
      <c r="G1274" t="s">
        <v>7034</v>
      </c>
      <c r="H1274" t="s">
        <v>3456</v>
      </c>
      <c r="J1274" t="s">
        <v>756</v>
      </c>
      <c r="K1274" t="s">
        <v>756</v>
      </c>
      <c r="L1274" t="s">
        <v>773</v>
      </c>
      <c r="M1274" t="s">
        <v>773</v>
      </c>
      <c r="N1274" t="s">
        <v>756</v>
      </c>
      <c r="O1274" t="s">
        <v>756</v>
      </c>
      <c r="P1274" t="s">
        <v>758</v>
      </c>
      <c r="Q1274" t="s">
        <v>759</v>
      </c>
      <c r="R1274" t="s">
        <v>759</v>
      </c>
      <c r="S1274" t="s">
        <v>757</v>
      </c>
      <c r="T1274" t="s">
        <v>757</v>
      </c>
      <c r="U1274" t="s">
        <v>757</v>
      </c>
      <c r="V1274" t="s">
        <v>756</v>
      </c>
      <c r="W1274" t="s">
        <v>773</v>
      </c>
      <c r="X1274" t="s">
        <v>4529</v>
      </c>
      <c r="Y1274" t="str">
        <f t="shared" si="266"/>
        <v>abril</v>
      </c>
      <c r="Z1274">
        <f>YEAR(BD_PONDERACIONES[[#This Row],[Fecha Ejecución del Ticket]])</f>
        <v>2022</v>
      </c>
      <c r="AA1274" t="str">
        <f t="shared" si="267"/>
        <v>mayo</v>
      </c>
      <c r="AB1274">
        <f>YEAR(BD_PONDERACIONES[[#This Row],[Fecha de Inspección]])</f>
        <v>2022</v>
      </c>
      <c r="AC1274">
        <f t="shared" si="268"/>
        <v>0.5</v>
      </c>
      <c r="AD1274">
        <f t="shared" si="269"/>
        <v>0.5</v>
      </c>
      <c r="AE1274">
        <f t="shared" si="270"/>
        <v>0</v>
      </c>
      <c r="AF1274">
        <f t="shared" si="271"/>
        <v>0</v>
      </c>
      <c r="AG1274">
        <f t="shared" si="272"/>
        <v>0.5</v>
      </c>
      <c r="AH1274">
        <f t="shared" si="273"/>
        <v>0.5</v>
      </c>
      <c r="AI1274">
        <f t="shared" si="274"/>
        <v>0.25</v>
      </c>
      <c r="AJ1274">
        <f t="shared" si="275"/>
        <v>0.25</v>
      </c>
      <c r="AK1274">
        <f t="shared" si="276"/>
        <v>0.5</v>
      </c>
      <c r="AL1274">
        <f t="shared" si="277"/>
        <v>0.5</v>
      </c>
      <c r="AM1274">
        <f t="shared" si="278"/>
        <v>0</v>
      </c>
      <c r="AN1274" s="6">
        <f t="shared" si="279"/>
        <v>0.6</v>
      </c>
      <c r="AO1274" t="str">
        <f>VLOOKUP(BD_PONDERACIONES[[#This Row],[Comuna]],Tabla3[#All],2,0)</f>
        <v>Cordillera</v>
      </c>
    </row>
    <row r="1275" spans="1:41" x14ac:dyDescent="0.35">
      <c r="A1275" t="s">
        <v>7035</v>
      </c>
      <c r="B1275" t="s">
        <v>7036</v>
      </c>
      <c r="C1275" t="s">
        <v>7037</v>
      </c>
      <c r="D1275" s="5">
        <v>44690</v>
      </c>
      <c r="E1275" s="5">
        <v>44672</v>
      </c>
      <c r="F1275" t="s">
        <v>753</v>
      </c>
      <c r="G1275" t="s">
        <v>7038</v>
      </c>
      <c r="H1275" t="s">
        <v>3456</v>
      </c>
      <c r="J1275" t="s">
        <v>756</v>
      </c>
      <c r="K1275" t="s">
        <v>756</v>
      </c>
      <c r="L1275" t="s">
        <v>757</v>
      </c>
      <c r="M1275" t="s">
        <v>757</v>
      </c>
      <c r="N1275" t="s">
        <v>756</v>
      </c>
      <c r="O1275" t="s">
        <v>756</v>
      </c>
      <c r="P1275" t="s">
        <v>758</v>
      </c>
      <c r="Q1275" t="s">
        <v>759</v>
      </c>
      <c r="R1275" t="s">
        <v>759</v>
      </c>
      <c r="S1275" t="s">
        <v>757</v>
      </c>
      <c r="T1275" t="s">
        <v>757</v>
      </c>
      <c r="U1275" t="s">
        <v>757</v>
      </c>
      <c r="V1275" t="s">
        <v>756</v>
      </c>
      <c r="W1275" t="s">
        <v>773</v>
      </c>
      <c r="X1275" t="s">
        <v>885</v>
      </c>
      <c r="Y1275" t="str">
        <f t="shared" si="266"/>
        <v>abril</v>
      </c>
      <c r="Z1275">
        <f>YEAR(BD_PONDERACIONES[[#This Row],[Fecha Ejecución del Ticket]])</f>
        <v>2022</v>
      </c>
      <c r="AA1275" t="str">
        <f t="shared" si="267"/>
        <v>mayo</v>
      </c>
      <c r="AB1275">
        <f>YEAR(BD_PONDERACIONES[[#This Row],[Fecha de Inspección]])</f>
        <v>2022</v>
      </c>
      <c r="AC1275">
        <f t="shared" si="268"/>
        <v>0.5</v>
      </c>
      <c r="AD1275">
        <f t="shared" si="269"/>
        <v>0.5</v>
      </c>
      <c r="AE1275">
        <f t="shared" si="270"/>
        <v>0.5</v>
      </c>
      <c r="AF1275">
        <f t="shared" si="271"/>
        <v>0.5</v>
      </c>
      <c r="AG1275">
        <f t="shared" si="272"/>
        <v>0.5</v>
      </c>
      <c r="AH1275">
        <f t="shared" si="273"/>
        <v>0.5</v>
      </c>
      <c r="AI1275">
        <f t="shared" si="274"/>
        <v>0.25</v>
      </c>
      <c r="AJ1275">
        <f t="shared" si="275"/>
        <v>0.25</v>
      </c>
      <c r="AK1275">
        <f t="shared" si="276"/>
        <v>0.5</v>
      </c>
      <c r="AL1275">
        <f t="shared" si="277"/>
        <v>0.5</v>
      </c>
      <c r="AM1275">
        <f t="shared" si="278"/>
        <v>0</v>
      </c>
      <c r="AN1275" s="6">
        <f t="shared" si="279"/>
        <v>0.9</v>
      </c>
      <c r="AO1275" t="str">
        <f>VLOOKUP(BD_PONDERACIONES[[#This Row],[Comuna]],Tabla3[#All],2,0)</f>
        <v>Cordillera</v>
      </c>
    </row>
    <row r="1276" spans="1:41" x14ac:dyDescent="0.35">
      <c r="A1276" t="s">
        <v>7039</v>
      </c>
      <c r="B1276" t="s">
        <v>7040</v>
      </c>
      <c r="C1276" t="s">
        <v>7041</v>
      </c>
      <c r="D1276" s="5">
        <v>44690</v>
      </c>
      <c r="E1276" s="5">
        <v>44662</v>
      </c>
      <c r="F1276" t="s">
        <v>753</v>
      </c>
      <c r="G1276" t="s">
        <v>7042</v>
      </c>
      <c r="H1276" t="s">
        <v>3456</v>
      </c>
      <c r="J1276" t="s">
        <v>756</v>
      </c>
      <c r="K1276" t="s">
        <v>756</v>
      </c>
      <c r="L1276" t="s">
        <v>757</v>
      </c>
      <c r="M1276" t="s">
        <v>757</v>
      </c>
      <c r="N1276" t="s">
        <v>756</v>
      </c>
      <c r="O1276" t="s">
        <v>756</v>
      </c>
      <c r="P1276" t="s">
        <v>765</v>
      </c>
      <c r="Q1276" t="s">
        <v>759</v>
      </c>
      <c r="R1276" t="s">
        <v>759</v>
      </c>
      <c r="S1276" t="s">
        <v>756</v>
      </c>
      <c r="T1276" t="s">
        <v>756</v>
      </c>
      <c r="U1276" t="s">
        <v>756</v>
      </c>
      <c r="V1276" t="s">
        <v>756</v>
      </c>
      <c r="W1276" t="s">
        <v>756</v>
      </c>
      <c r="X1276" t="s">
        <v>7043</v>
      </c>
      <c r="Y1276" t="str">
        <f t="shared" si="266"/>
        <v>abril</v>
      </c>
      <c r="Z1276">
        <f>YEAR(BD_PONDERACIONES[[#This Row],[Fecha Ejecución del Ticket]])</f>
        <v>2022</v>
      </c>
      <c r="AA1276" t="str">
        <f t="shared" si="267"/>
        <v>mayo</v>
      </c>
      <c r="AB1276">
        <f>YEAR(BD_PONDERACIONES[[#This Row],[Fecha de Inspección]])</f>
        <v>2022</v>
      </c>
      <c r="AC1276">
        <f t="shared" si="268"/>
        <v>0.5</v>
      </c>
      <c r="AD1276">
        <f t="shared" si="269"/>
        <v>0.5</v>
      </c>
      <c r="AE1276">
        <f t="shared" si="270"/>
        <v>0.5</v>
      </c>
      <c r="AF1276">
        <f t="shared" si="271"/>
        <v>0.5</v>
      </c>
      <c r="AG1276">
        <f t="shared" si="272"/>
        <v>0.5</v>
      </c>
      <c r="AH1276">
        <f t="shared" si="273"/>
        <v>0.5</v>
      </c>
      <c r="AI1276">
        <f t="shared" si="274"/>
        <v>0.25</v>
      </c>
      <c r="AJ1276">
        <f t="shared" si="275"/>
        <v>0.25</v>
      </c>
      <c r="AK1276">
        <f t="shared" si="276"/>
        <v>0.5</v>
      </c>
      <c r="AL1276">
        <f t="shared" si="277"/>
        <v>0.5</v>
      </c>
      <c r="AM1276">
        <f t="shared" si="278"/>
        <v>0.5</v>
      </c>
      <c r="AN1276" s="6">
        <f t="shared" si="279"/>
        <v>1</v>
      </c>
      <c r="AO1276" t="str">
        <f>VLOOKUP(BD_PONDERACIONES[[#This Row],[Comuna]],Tabla3[#All],2,0)</f>
        <v>Cordillera</v>
      </c>
    </row>
    <row r="1277" spans="1:41" x14ac:dyDescent="0.35">
      <c r="A1277" t="s">
        <v>7044</v>
      </c>
      <c r="B1277" t="s">
        <v>7045</v>
      </c>
      <c r="C1277" t="s">
        <v>7046</v>
      </c>
      <c r="D1277" s="5">
        <v>44690</v>
      </c>
      <c r="E1277" s="5">
        <v>44674</v>
      </c>
      <c r="F1277" t="s">
        <v>763</v>
      </c>
      <c r="G1277" t="s">
        <v>7047</v>
      </c>
      <c r="H1277" t="s">
        <v>3456</v>
      </c>
      <c r="J1277" t="s">
        <v>756</v>
      </c>
      <c r="K1277" t="s">
        <v>756</v>
      </c>
      <c r="L1277" t="s">
        <v>757</v>
      </c>
      <c r="M1277" t="s">
        <v>757</v>
      </c>
      <c r="N1277" t="s">
        <v>756</v>
      </c>
      <c r="O1277" t="s">
        <v>756</v>
      </c>
      <c r="P1277" t="s">
        <v>758</v>
      </c>
      <c r="Q1277" t="s">
        <v>759</v>
      </c>
      <c r="R1277" t="s">
        <v>759</v>
      </c>
      <c r="S1277" t="s">
        <v>757</v>
      </c>
      <c r="T1277" t="s">
        <v>757</v>
      </c>
      <c r="U1277" t="s">
        <v>757</v>
      </c>
      <c r="V1277" t="s">
        <v>756</v>
      </c>
      <c r="W1277" t="s">
        <v>768</v>
      </c>
      <c r="X1277" t="s">
        <v>4529</v>
      </c>
      <c r="Y1277" t="str">
        <f t="shared" si="266"/>
        <v>abril</v>
      </c>
      <c r="Z1277">
        <f>YEAR(BD_PONDERACIONES[[#This Row],[Fecha Ejecución del Ticket]])</f>
        <v>2022</v>
      </c>
      <c r="AA1277" t="str">
        <f t="shared" si="267"/>
        <v>mayo</v>
      </c>
      <c r="AB1277">
        <f>YEAR(BD_PONDERACIONES[[#This Row],[Fecha de Inspección]])</f>
        <v>2022</v>
      </c>
      <c r="AC1277">
        <f t="shared" si="268"/>
        <v>0.5</v>
      </c>
      <c r="AD1277">
        <f t="shared" si="269"/>
        <v>0.5</v>
      </c>
      <c r="AE1277">
        <f t="shared" si="270"/>
        <v>0.5</v>
      </c>
      <c r="AF1277">
        <f t="shared" si="271"/>
        <v>0.5</v>
      </c>
      <c r="AG1277">
        <f t="shared" si="272"/>
        <v>0.5</v>
      </c>
      <c r="AH1277">
        <f t="shared" si="273"/>
        <v>0.5</v>
      </c>
      <c r="AI1277">
        <f t="shared" si="274"/>
        <v>0.25</v>
      </c>
      <c r="AJ1277">
        <f t="shared" si="275"/>
        <v>0.25</v>
      </c>
      <c r="AK1277">
        <f t="shared" si="276"/>
        <v>0.5</v>
      </c>
      <c r="AL1277">
        <f t="shared" si="277"/>
        <v>0.5</v>
      </c>
      <c r="AM1277">
        <f t="shared" si="278"/>
        <v>0.17499999999999999</v>
      </c>
      <c r="AN1277" s="6">
        <f t="shared" si="279"/>
        <v>0.93500000000000005</v>
      </c>
      <c r="AO1277" t="str">
        <f>VLOOKUP(BD_PONDERACIONES[[#This Row],[Comuna]],Tabla3[#All],2,0)</f>
        <v>Cordillera</v>
      </c>
    </row>
    <row r="1278" spans="1:41" x14ac:dyDescent="0.35">
      <c r="A1278" t="s">
        <v>7048</v>
      </c>
      <c r="B1278" t="s">
        <v>7049</v>
      </c>
      <c r="C1278" t="s">
        <v>7050</v>
      </c>
      <c r="D1278" s="5">
        <v>44690</v>
      </c>
      <c r="E1278" s="5">
        <v>44680</v>
      </c>
      <c r="F1278" t="s">
        <v>753</v>
      </c>
      <c r="G1278" t="s">
        <v>7051</v>
      </c>
      <c r="H1278" t="s">
        <v>3456</v>
      </c>
      <c r="J1278" t="s">
        <v>756</v>
      </c>
      <c r="K1278" t="s">
        <v>756</v>
      </c>
      <c r="L1278" t="s">
        <v>757</v>
      </c>
      <c r="M1278" t="s">
        <v>757</v>
      </c>
      <c r="N1278" t="s">
        <v>756</v>
      </c>
      <c r="O1278" t="s">
        <v>756</v>
      </c>
      <c r="P1278" t="s">
        <v>758</v>
      </c>
      <c r="Q1278" t="s">
        <v>759</v>
      </c>
      <c r="R1278" t="s">
        <v>759</v>
      </c>
      <c r="S1278" t="s">
        <v>757</v>
      </c>
      <c r="T1278" t="s">
        <v>757</v>
      </c>
      <c r="U1278" t="s">
        <v>757</v>
      </c>
      <c r="V1278" t="s">
        <v>904</v>
      </c>
      <c r="W1278" t="s">
        <v>904</v>
      </c>
      <c r="X1278" t="s">
        <v>885</v>
      </c>
      <c r="Y1278" t="str">
        <f t="shared" si="266"/>
        <v>abril</v>
      </c>
      <c r="Z1278">
        <f>YEAR(BD_PONDERACIONES[[#This Row],[Fecha Ejecución del Ticket]])</f>
        <v>2022</v>
      </c>
      <c r="AA1278" t="str">
        <f t="shared" si="267"/>
        <v>mayo</v>
      </c>
      <c r="AB1278">
        <f>YEAR(BD_PONDERACIONES[[#This Row],[Fecha de Inspección]])</f>
        <v>2022</v>
      </c>
      <c r="AC1278">
        <f t="shared" si="268"/>
        <v>0.5</v>
      </c>
      <c r="AD1278">
        <f t="shared" si="269"/>
        <v>0.5</v>
      </c>
      <c r="AE1278">
        <f t="shared" si="270"/>
        <v>0.5</v>
      </c>
      <c r="AF1278">
        <f t="shared" si="271"/>
        <v>0.5</v>
      </c>
      <c r="AG1278">
        <f t="shared" si="272"/>
        <v>0.5</v>
      </c>
      <c r="AH1278">
        <f t="shared" si="273"/>
        <v>0.5</v>
      </c>
      <c r="AI1278">
        <f t="shared" si="274"/>
        <v>0.25</v>
      </c>
      <c r="AJ1278">
        <f t="shared" si="275"/>
        <v>0.25</v>
      </c>
      <c r="AK1278">
        <f t="shared" si="276"/>
        <v>0.5</v>
      </c>
      <c r="AL1278">
        <f t="shared" si="277"/>
        <v>0.32500000000000001</v>
      </c>
      <c r="AM1278">
        <f t="shared" si="278"/>
        <v>0.32500000000000001</v>
      </c>
      <c r="AN1278" s="6">
        <f t="shared" si="279"/>
        <v>0.93</v>
      </c>
      <c r="AO1278" t="str">
        <f>VLOOKUP(BD_PONDERACIONES[[#This Row],[Comuna]],Tabla3[#All],2,0)</f>
        <v>Cordillera</v>
      </c>
    </row>
    <row r="1279" spans="1:41" x14ac:dyDescent="0.35">
      <c r="A1279" t="s">
        <v>7052</v>
      </c>
      <c r="B1279" t="s">
        <v>7053</v>
      </c>
      <c r="C1279" t="s">
        <v>7054</v>
      </c>
      <c r="D1279" s="5">
        <v>44690</v>
      </c>
      <c r="E1279" s="5">
        <v>44678</v>
      </c>
      <c r="F1279" t="s">
        <v>753</v>
      </c>
      <c r="G1279" t="s">
        <v>7055</v>
      </c>
      <c r="H1279" t="s">
        <v>3456</v>
      </c>
      <c r="J1279" t="s">
        <v>756</v>
      </c>
      <c r="K1279" t="s">
        <v>756</v>
      </c>
      <c r="L1279" t="s">
        <v>757</v>
      </c>
      <c r="M1279" t="s">
        <v>757</v>
      </c>
      <c r="N1279" t="s">
        <v>756</v>
      </c>
      <c r="O1279" t="s">
        <v>756</v>
      </c>
      <c r="P1279" t="s">
        <v>758</v>
      </c>
      <c r="Q1279" t="s">
        <v>759</v>
      </c>
      <c r="R1279" t="s">
        <v>759</v>
      </c>
      <c r="S1279" t="s">
        <v>757</v>
      </c>
      <c r="T1279" t="s">
        <v>757</v>
      </c>
      <c r="U1279" t="s">
        <v>757</v>
      </c>
      <c r="V1279" t="s">
        <v>773</v>
      </c>
      <c r="W1279" t="s">
        <v>773</v>
      </c>
      <c r="X1279" t="s">
        <v>885</v>
      </c>
      <c r="Y1279" t="str">
        <f t="shared" si="266"/>
        <v>abril</v>
      </c>
      <c r="Z1279">
        <f>YEAR(BD_PONDERACIONES[[#This Row],[Fecha Ejecución del Ticket]])</f>
        <v>2022</v>
      </c>
      <c r="AA1279" t="str">
        <f t="shared" si="267"/>
        <v>mayo</v>
      </c>
      <c r="AB1279">
        <f>YEAR(BD_PONDERACIONES[[#This Row],[Fecha de Inspección]])</f>
        <v>2022</v>
      </c>
      <c r="AC1279">
        <f t="shared" si="268"/>
        <v>0.5</v>
      </c>
      <c r="AD1279">
        <f t="shared" si="269"/>
        <v>0.5</v>
      </c>
      <c r="AE1279">
        <f t="shared" si="270"/>
        <v>0.5</v>
      </c>
      <c r="AF1279">
        <f t="shared" si="271"/>
        <v>0.5</v>
      </c>
      <c r="AG1279">
        <f t="shared" si="272"/>
        <v>0.5</v>
      </c>
      <c r="AH1279">
        <f t="shared" si="273"/>
        <v>0.5</v>
      </c>
      <c r="AI1279">
        <f t="shared" si="274"/>
        <v>0.25</v>
      </c>
      <c r="AJ1279">
        <f t="shared" si="275"/>
        <v>0.25</v>
      </c>
      <c r="AK1279">
        <f t="shared" si="276"/>
        <v>0.5</v>
      </c>
      <c r="AL1279">
        <f t="shared" si="277"/>
        <v>0</v>
      </c>
      <c r="AM1279">
        <f t="shared" si="278"/>
        <v>0</v>
      </c>
      <c r="AN1279" s="6">
        <f t="shared" si="279"/>
        <v>0.8</v>
      </c>
      <c r="AO1279" t="str">
        <f>VLOOKUP(BD_PONDERACIONES[[#This Row],[Comuna]],Tabla3[#All],2,0)</f>
        <v>Cordillera</v>
      </c>
    </row>
    <row r="1280" spans="1:41" x14ac:dyDescent="0.35">
      <c r="A1280" t="s">
        <v>7056</v>
      </c>
      <c r="B1280" t="s">
        <v>7057</v>
      </c>
      <c r="C1280" t="s">
        <v>7058</v>
      </c>
      <c r="D1280" s="5">
        <v>44690</v>
      </c>
      <c r="E1280" s="5">
        <v>44663</v>
      </c>
      <c r="F1280" t="s">
        <v>753</v>
      </c>
      <c r="G1280" t="s">
        <v>7059</v>
      </c>
      <c r="H1280" t="s">
        <v>3456</v>
      </c>
      <c r="J1280" t="s">
        <v>756</v>
      </c>
      <c r="K1280" t="s">
        <v>756</v>
      </c>
      <c r="L1280" t="s">
        <v>773</v>
      </c>
      <c r="M1280" t="s">
        <v>773</v>
      </c>
      <c r="N1280" t="s">
        <v>756</v>
      </c>
      <c r="O1280" t="s">
        <v>756</v>
      </c>
      <c r="P1280" t="s">
        <v>758</v>
      </c>
      <c r="Q1280" t="s">
        <v>759</v>
      </c>
      <c r="R1280" t="s">
        <v>759</v>
      </c>
      <c r="S1280" t="s">
        <v>757</v>
      </c>
      <c r="T1280" t="s">
        <v>757</v>
      </c>
      <c r="U1280" t="s">
        <v>757</v>
      </c>
      <c r="V1280" t="s">
        <v>756</v>
      </c>
      <c r="W1280" t="s">
        <v>756</v>
      </c>
      <c r="X1280" t="s">
        <v>7060</v>
      </c>
      <c r="Y1280" t="str">
        <f t="shared" si="266"/>
        <v>abril</v>
      </c>
      <c r="Z1280">
        <f>YEAR(BD_PONDERACIONES[[#This Row],[Fecha Ejecución del Ticket]])</f>
        <v>2022</v>
      </c>
      <c r="AA1280" t="str">
        <f t="shared" si="267"/>
        <v>mayo</v>
      </c>
      <c r="AB1280">
        <f>YEAR(BD_PONDERACIONES[[#This Row],[Fecha de Inspección]])</f>
        <v>2022</v>
      </c>
      <c r="AC1280">
        <f t="shared" si="268"/>
        <v>0.5</v>
      </c>
      <c r="AD1280">
        <f t="shared" si="269"/>
        <v>0.5</v>
      </c>
      <c r="AE1280">
        <f t="shared" si="270"/>
        <v>0</v>
      </c>
      <c r="AF1280">
        <f t="shared" si="271"/>
        <v>0</v>
      </c>
      <c r="AG1280">
        <f t="shared" si="272"/>
        <v>0.5</v>
      </c>
      <c r="AH1280">
        <f t="shared" si="273"/>
        <v>0.5</v>
      </c>
      <c r="AI1280">
        <f t="shared" si="274"/>
        <v>0.25</v>
      </c>
      <c r="AJ1280">
        <f t="shared" si="275"/>
        <v>0.25</v>
      </c>
      <c r="AK1280">
        <f t="shared" si="276"/>
        <v>0.5</v>
      </c>
      <c r="AL1280">
        <f t="shared" si="277"/>
        <v>0.5</v>
      </c>
      <c r="AM1280">
        <f t="shared" si="278"/>
        <v>0.5</v>
      </c>
      <c r="AN1280" s="6">
        <f t="shared" si="279"/>
        <v>0.7</v>
      </c>
      <c r="AO1280" t="str">
        <f>VLOOKUP(BD_PONDERACIONES[[#This Row],[Comuna]],Tabla3[#All],2,0)</f>
        <v>Cordillera</v>
      </c>
    </row>
    <row r="1281" spans="1:41" x14ac:dyDescent="0.35">
      <c r="A1281" t="s">
        <v>7061</v>
      </c>
      <c r="B1281" t="s">
        <v>7062</v>
      </c>
      <c r="C1281" t="s">
        <v>7063</v>
      </c>
      <c r="D1281" s="5">
        <v>44690</v>
      </c>
      <c r="E1281" s="5">
        <v>44674</v>
      </c>
      <c r="F1281" t="s">
        <v>763</v>
      </c>
      <c r="G1281" t="s">
        <v>7064</v>
      </c>
      <c r="H1281" t="s">
        <v>3456</v>
      </c>
      <c r="J1281" t="s">
        <v>756</v>
      </c>
      <c r="K1281" t="s">
        <v>756</v>
      </c>
      <c r="L1281" t="s">
        <v>757</v>
      </c>
      <c r="M1281" t="s">
        <v>757</v>
      </c>
      <c r="N1281" t="s">
        <v>756</v>
      </c>
      <c r="O1281" t="s">
        <v>756</v>
      </c>
      <c r="P1281" t="s">
        <v>765</v>
      </c>
      <c r="Q1281" t="s">
        <v>7065</v>
      </c>
      <c r="R1281" t="s">
        <v>7066</v>
      </c>
      <c r="S1281" t="s">
        <v>756</v>
      </c>
      <c r="T1281" t="s">
        <v>756</v>
      </c>
      <c r="U1281" t="s">
        <v>756</v>
      </c>
      <c r="V1281" t="s">
        <v>756</v>
      </c>
      <c r="W1281" t="s">
        <v>773</v>
      </c>
      <c r="X1281" t="s">
        <v>7067</v>
      </c>
      <c r="Y1281" t="str">
        <f t="shared" si="266"/>
        <v>abril</v>
      </c>
      <c r="Z1281">
        <f>YEAR(BD_PONDERACIONES[[#This Row],[Fecha Ejecución del Ticket]])</f>
        <v>2022</v>
      </c>
      <c r="AA1281" t="str">
        <f t="shared" si="267"/>
        <v>mayo</v>
      </c>
      <c r="AB1281">
        <f>YEAR(BD_PONDERACIONES[[#This Row],[Fecha de Inspección]])</f>
        <v>2022</v>
      </c>
      <c r="AC1281">
        <f t="shared" si="268"/>
        <v>0.5</v>
      </c>
      <c r="AD1281">
        <f t="shared" si="269"/>
        <v>0.5</v>
      </c>
      <c r="AE1281">
        <f t="shared" si="270"/>
        <v>0.5</v>
      </c>
      <c r="AF1281">
        <f t="shared" si="271"/>
        <v>0.5</v>
      </c>
      <c r="AG1281">
        <f t="shared" si="272"/>
        <v>0.5</v>
      </c>
      <c r="AH1281">
        <f t="shared" si="273"/>
        <v>0.5</v>
      </c>
      <c r="AI1281">
        <f t="shared" si="274"/>
        <v>0.25</v>
      </c>
      <c r="AJ1281">
        <f t="shared" si="275"/>
        <v>0.25</v>
      </c>
      <c r="AK1281">
        <f t="shared" si="276"/>
        <v>0.5</v>
      </c>
      <c r="AL1281">
        <f t="shared" si="277"/>
        <v>0.5</v>
      </c>
      <c r="AM1281">
        <f t="shared" si="278"/>
        <v>0</v>
      </c>
      <c r="AN1281" s="6">
        <f t="shared" si="279"/>
        <v>0.9</v>
      </c>
      <c r="AO1281" t="str">
        <f>VLOOKUP(BD_PONDERACIONES[[#This Row],[Comuna]],Tabla3[#All],2,0)</f>
        <v>Cordillera</v>
      </c>
    </row>
    <row r="1282" spans="1:41" x14ac:dyDescent="0.35">
      <c r="A1282" t="s">
        <v>7068</v>
      </c>
      <c r="B1282" t="s">
        <v>7069</v>
      </c>
      <c r="C1282" t="s">
        <v>7070</v>
      </c>
      <c r="D1282" s="5">
        <v>44690</v>
      </c>
      <c r="E1282" s="5">
        <v>44656</v>
      </c>
      <c r="F1282" t="s">
        <v>753</v>
      </c>
      <c r="G1282" t="s">
        <v>7059</v>
      </c>
      <c r="H1282" t="s">
        <v>3456</v>
      </c>
      <c r="J1282" t="s">
        <v>756</v>
      </c>
      <c r="K1282" t="s">
        <v>756</v>
      </c>
      <c r="L1282" t="s">
        <v>757</v>
      </c>
      <c r="M1282" t="s">
        <v>757</v>
      </c>
      <c r="N1282" t="s">
        <v>756</v>
      </c>
      <c r="O1282" t="s">
        <v>756</v>
      </c>
      <c r="P1282" t="s">
        <v>758</v>
      </c>
      <c r="Q1282" t="s">
        <v>759</v>
      </c>
      <c r="R1282" t="s">
        <v>759</v>
      </c>
      <c r="S1282" t="s">
        <v>757</v>
      </c>
      <c r="T1282" t="s">
        <v>757</v>
      </c>
      <c r="U1282" t="s">
        <v>757</v>
      </c>
      <c r="V1282" t="s">
        <v>756</v>
      </c>
      <c r="W1282" t="s">
        <v>756</v>
      </c>
      <c r="X1282" t="s">
        <v>7071</v>
      </c>
      <c r="Y1282" t="str">
        <f t="shared" ref="Y1282:Y1345" si="280">TEXT(E1282,"MMMM")</f>
        <v>abril</v>
      </c>
      <c r="Z1282">
        <f>YEAR(BD_PONDERACIONES[[#This Row],[Fecha Ejecución del Ticket]])</f>
        <v>2022</v>
      </c>
      <c r="AA1282" t="str">
        <f t="shared" ref="AA1282:AA1345" si="281">TEXT(D1282,"MMMM")</f>
        <v>mayo</v>
      </c>
      <c r="AB1282">
        <f>YEAR(BD_PONDERACIONES[[#This Row],[Fecha de Inspección]])</f>
        <v>2022</v>
      </c>
      <c r="AC1282">
        <f t="shared" ref="AC1282:AC1345" si="282">IF(OR(J1282="Cumple",J1282="No Aplica"),0.5,0)</f>
        <v>0.5</v>
      </c>
      <c r="AD1282">
        <f t="shared" ref="AD1282:AD1345" si="283">IF(OR(K1282="CUMPLE",K1282="No Aplica"),0.5,0)</f>
        <v>0.5</v>
      </c>
      <c r="AE1282">
        <f t="shared" ref="AE1282:AE1345" si="284">IF(OR(L1282="CUMPLE",L1282="No Aplica"),0.5,0)</f>
        <v>0.5</v>
      </c>
      <c r="AF1282">
        <f t="shared" ref="AF1282:AF1345" si="285">IF(OR(M1282="CUMPLE",M1282="No Aplica"),0.5,0)</f>
        <v>0.5</v>
      </c>
      <c r="AG1282">
        <f t="shared" ref="AG1282:AG1345" si="286">IF(OR(N1282="CUMPLE",N1282="No Aplica"),0.5,IF(N1282="Cumple Mayormente",0.325,IF(N1282="Cumple Parcialmente",0.175,0)))</f>
        <v>0.5</v>
      </c>
      <c r="AH1282">
        <f t="shared" ref="AH1282:AH1345" si="287">IF(OR(O1282="CUMPLE",O1282="No Aplica"),0.5,IF(O1282="Cumple Mayormente",0.325,IF(O1282="Cumple Parcialmente",0.175,0)))</f>
        <v>0.5</v>
      </c>
      <c r="AI1282">
        <f t="shared" ref="AI1282:AI1345" si="288">IF(OR(S1282="CUMPLE",S1282="No Aplica"),0.25,IF(S1282="Cumple Mayormente",0.1625,IF(S1282="Cumple Parcialmente",0.0875,0)))</f>
        <v>0.25</v>
      </c>
      <c r="AJ1282">
        <f t="shared" ref="AJ1282:AJ1345" si="289">IF(OR(T1282="CUMPLE",T1282="No Aplica"),0.25,IF(T1282="Cumple Mayormente",0.1625,IF(T1282="Cumple Parcialmente",0.0875,0)))</f>
        <v>0.25</v>
      </c>
      <c r="AK1282">
        <f t="shared" ref="AK1282:AK1345" si="290">IF(OR(U1282="CUMPLE",U1282="No Aplica"),0.5,IF(U1282="Cumple Mayormente",0.325,IF(U1282="Cumple Parcialmente",0.175,0)))</f>
        <v>0.5</v>
      </c>
      <c r="AL1282">
        <f t="shared" ref="AL1282:AL1345" si="291">IF(OR(V1282="CUMPLE",V1282="No Aplica"),0.5,IF(V1282="Cumple Mayormente",0.325,IF(V1282="Cumple Parcialmente",0.175,0)))</f>
        <v>0.5</v>
      </c>
      <c r="AM1282">
        <f t="shared" ref="AM1282:AM1345" si="292">IF(OR(W1282="CUMPLE",W1282="No Aplica"),0.5,IF(W1282="Cumple Mayormente",0.325,IF(W1282="Cumple Parcialmente",0.175,0)))</f>
        <v>0.5</v>
      </c>
      <c r="AN1282" s="6">
        <f t="shared" ref="AN1282:AN1345" si="293">((AC1282+AD1282)*0.2)+((AE1282+AF1282)*0.3)+((AG1282+AH1282)*0.15)+((AI1282+AJ1282+AK1282)*0.15)+((AL1282+AM1282)*0.2)</f>
        <v>1</v>
      </c>
      <c r="AO1282" t="str">
        <f>VLOOKUP(BD_PONDERACIONES[[#This Row],[Comuna]],Tabla3[#All],2,0)</f>
        <v>Cordillera</v>
      </c>
    </row>
    <row r="1283" spans="1:41" x14ac:dyDescent="0.35">
      <c r="A1283" t="s">
        <v>7072</v>
      </c>
      <c r="B1283" t="s">
        <v>7073</v>
      </c>
      <c r="C1283" t="s">
        <v>7074</v>
      </c>
      <c r="D1283" s="5">
        <v>44690</v>
      </c>
      <c r="E1283" s="5">
        <v>44674</v>
      </c>
      <c r="F1283" t="s">
        <v>763</v>
      </c>
      <c r="G1283" t="s">
        <v>7075</v>
      </c>
      <c r="H1283" t="s">
        <v>3456</v>
      </c>
      <c r="J1283" t="s">
        <v>756</v>
      </c>
      <c r="K1283" t="s">
        <v>756</v>
      </c>
      <c r="L1283" t="s">
        <v>757</v>
      </c>
      <c r="M1283" t="s">
        <v>757</v>
      </c>
      <c r="N1283" t="s">
        <v>756</v>
      </c>
      <c r="O1283" t="s">
        <v>756</v>
      </c>
      <c r="P1283" t="s">
        <v>765</v>
      </c>
      <c r="Q1283" t="s">
        <v>7076</v>
      </c>
      <c r="R1283" t="s">
        <v>7077</v>
      </c>
      <c r="S1283" t="s">
        <v>756</v>
      </c>
      <c r="T1283" t="s">
        <v>756</v>
      </c>
      <c r="U1283" t="s">
        <v>756</v>
      </c>
      <c r="V1283" t="s">
        <v>756</v>
      </c>
      <c r="W1283" t="s">
        <v>773</v>
      </c>
      <c r="X1283" t="s">
        <v>769</v>
      </c>
      <c r="Y1283" t="str">
        <f t="shared" si="280"/>
        <v>abril</v>
      </c>
      <c r="Z1283">
        <f>YEAR(BD_PONDERACIONES[[#This Row],[Fecha Ejecución del Ticket]])</f>
        <v>2022</v>
      </c>
      <c r="AA1283" t="str">
        <f t="shared" si="281"/>
        <v>mayo</v>
      </c>
      <c r="AB1283">
        <f>YEAR(BD_PONDERACIONES[[#This Row],[Fecha de Inspección]])</f>
        <v>2022</v>
      </c>
      <c r="AC1283">
        <f t="shared" si="282"/>
        <v>0.5</v>
      </c>
      <c r="AD1283">
        <f t="shared" si="283"/>
        <v>0.5</v>
      </c>
      <c r="AE1283">
        <f t="shared" si="284"/>
        <v>0.5</v>
      </c>
      <c r="AF1283">
        <f t="shared" si="285"/>
        <v>0.5</v>
      </c>
      <c r="AG1283">
        <f t="shared" si="286"/>
        <v>0.5</v>
      </c>
      <c r="AH1283">
        <f t="shared" si="287"/>
        <v>0.5</v>
      </c>
      <c r="AI1283">
        <f t="shared" si="288"/>
        <v>0.25</v>
      </c>
      <c r="AJ1283">
        <f t="shared" si="289"/>
        <v>0.25</v>
      </c>
      <c r="AK1283">
        <f t="shared" si="290"/>
        <v>0.5</v>
      </c>
      <c r="AL1283">
        <f t="shared" si="291"/>
        <v>0.5</v>
      </c>
      <c r="AM1283">
        <f t="shared" si="292"/>
        <v>0</v>
      </c>
      <c r="AN1283" s="6">
        <f t="shared" si="293"/>
        <v>0.9</v>
      </c>
      <c r="AO1283" t="str">
        <f>VLOOKUP(BD_PONDERACIONES[[#This Row],[Comuna]],Tabla3[#All],2,0)</f>
        <v>Cordillera</v>
      </c>
    </row>
    <row r="1284" spans="1:41" x14ac:dyDescent="0.35">
      <c r="A1284" t="s">
        <v>7078</v>
      </c>
      <c r="B1284" t="s">
        <v>7079</v>
      </c>
      <c r="C1284" t="s">
        <v>7080</v>
      </c>
      <c r="D1284" s="5">
        <v>44690</v>
      </c>
      <c r="E1284" s="5">
        <v>44681</v>
      </c>
      <c r="F1284" t="s">
        <v>753</v>
      </c>
      <c r="G1284" t="s">
        <v>7081</v>
      </c>
      <c r="H1284" t="s">
        <v>3456</v>
      </c>
      <c r="J1284" t="s">
        <v>756</v>
      </c>
      <c r="K1284" t="s">
        <v>756</v>
      </c>
      <c r="L1284" t="s">
        <v>773</v>
      </c>
      <c r="M1284" t="s">
        <v>773</v>
      </c>
      <c r="N1284" t="s">
        <v>756</v>
      </c>
      <c r="O1284" t="s">
        <v>756</v>
      </c>
      <c r="P1284" t="s">
        <v>765</v>
      </c>
      <c r="Q1284" t="s">
        <v>759</v>
      </c>
      <c r="R1284" t="s">
        <v>759</v>
      </c>
      <c r="S1284" t="s">
        <v>757</v>
      </c>
      <c r="T1284" t="s">
        <v>757</v>
      </c>
      <c r="U1284" t="s">
        <v>756</v>
      </c>
      <c r="V1284" t="s">
        <v>756</v>
      </c>
      <c r="W1284" t="s">
        <v>756</v>
      </c>
      <c r="X1284" t="s">
        <v>7082</v>
      </c>
      <c r="Y1284" t="str">
        <f t="shared" si="280"/>
        <v>abril</v>
      </c>
      <c r="Z1284">
        <f>YEAR(BD_PONDERACIONES[[#This Row],[Fecha Ejecución del Ticket]])</f>
        <v>2022</v>
      </c>
      <c r="AA1284" t="str">
        <f t="shared" si="281"/>
        <v>mayo</v>
      </c>
      <c r="AB1284">
        <f>YEAR(BD_PONDERACIONES[[#This Row],[Fecha de Inspección]])</f>
        <v>2022</v>
      </c>
      <c r="AC1284">
        <f t="shared" si="282"/>
        <v>0.5</v>
      </c>
      <c r="AD1284">
        <f t="shared" si="283"/>
        <v>0.5</v>
      </c>
      <c r="AE1284">
        <f t="shared" si="284"/>
        <v>0</v>
      </c>
      <c r="AF1284">
        <f t="shared" si="285"/>
        <v>0</v>
      </c>
      <c r="AG1284">
        <f t="shared" si="286"/>
        <v>0.5</v>
      </c>
      <c r="AH1284">
        <f t="shared" si="287"/>
        <v>0.5</v>
      </c>
      <c r="AI1284">
        <f t="shared" si="288"/>
        <v>0.25</v>
      </c>
      <c r="AJ1284">
        <f t="shared" si="289"/>
        <v>0.25</v>
      </c>
      <c r="AK1284">
        <f t="shared" si="290"/>
        <v>0.5</v>
      </c>
      <c r="AL1284">
        <f t="shared" si="291"/>
        <v>0.5</v>
      </c>
      <c r="AM1284">
        <f t="shared" si="292"/>
        <v>0.5</v>
      </c>
      <c r="AN1284" s="6">
        <f t="shared" si="293"/>
        <v>0.7</v>
      </c>
      <c r="AO1284" t="str">
        <f>VLOOKUP(BD_PONDERACIONES[[#This Row],[Comuna]],Tabla3[#All],2,0)</f>
        <v>Cordillera</v>
      </c>
    </row>
    <row r="1285" spans="1:41" x14ac:dyDescent="0.35">
      <c r="A1285" t="s">
        <v>7083</v>
      </c>
      <c r="B1285" t="s">
        <v>7084</v>
      </c>
      <c r="C1285" t="s">
        <v>7085</v>
      </c>
      <c r="D1285" s="5">
        <v>44690</v>
      </c>
      <c r="E1285" s="5">
        <v>44656</v>
      </c>
      <c r="F1285" t="s">
        <v>753</v>
      </c>
      <c r="G1285" t="s">
        <v>7086</v>
      </c>
      <c r="H1285" t="s">
        <v>3456</v>
      </c>
      <c r="J1285" t="s">
        <v>756</v>
      </c>
      <c r="K1285" t="s">
        <v>756</v>
      </c>
      <c r="L1285" t="s">
        <v>757</v>
      </c>
      <c r="M1285" t="s">
        <v>757</v>
      </c>
      <c r="N1285" t="s">
        <v>756</v>
      </c>
      <c r="O1285" t="s">
        <v>756</v>
      </c>
      <c r="P1285" t="s">
        <v>765</v>
      </c>
      <c r="Q1285" t="s">
        <v>759</v>
      </c>
      <c r="R1285" t="s">
        <v>759</v>
      </c>
      <c r="S1285" t="s">
        <v>756</v>
      </c>
      <c r="T1285" t="s">
        <v>756</v>
      </c>
      <c r="U1285" t="s">
        <v>756</v>
      </c>
      <c r="V1285" t="s">
        <v>756</v>
      </c>
      <c r="W1285" t="s">
        <v>773</v>
      </c>
      <c r="X1285" t="s">
        <v>6086</v>
      </c>
      <c r="Y1285" t="str">
        <f t="shared" si="280"/>
        <v>abril</v>
      </c>
      <c r="Z1285">
        <f>YEAR(BD_PONDERACIONES[[#This Row],[Fecha Ejecución del Ticket]])</f>
        <v>2022</v>
      </c>
      <c r="AA1285" t="str">
        <f t="shared" si="281"/>
        <v>mayo</v>
      </c>
      <c r="AB1285">
        <f>YEAR(BD_PONDERACIONES[[#This Row],[Fecha de Inspección]])</f>
        <v>2022</v>
      </c>
      <c r="AC1285">
        <f t="shared" si="282"/>
        <v>0.5</v>
      </c>
      <c r="AD1285">
        <f t="shared" si="283"/>
        <v>0.5</v>
      </c>
      <c r="AE1285">
        <f t="shared" si="284"/>
        <v>0.5</v>
      </c>
      <c r="AF1285">
        <f t="shared" si="285"/>
        <v>0.5</v>
      </c>
      <c r="AG1285">
        <f t="shared" si="286"/>
        <v>0.5</v>
      </c>
      <c r="AH1285">
        <f t="shared" si="287"/>
        <v>0.5</v>
      </c>
      <c r="AI1285">
        <f t="shared" si="288"/>
        <v>0.25</v>
      </c>
      <c r="AJ1285">
        <f t="shared" si="289"/>
        <v>0.25</v>
      </c>
      <c r="AK1285">
        <f t="shared" si="290"/>
        <v>0.5</v>
      </c>
      <c r="AL1285">
        <f t="shared" si="291"/>
        <v>0.5</v>
      </c>
      <c r="AM1285">
        <f t="shared" si="292"/>
        <v>0</v>
      </c>
      <c r="AN1285" s="6">
        <f t="shared" si="293"/>
        <v>0.9</v>
      </c>
      <c r="AO1285" t="str">
        <f>VLOOKUP(BD_PONDERACIONES[[#This Row],[Comuna]],Tabla3[#All],2,0)</f>
        <v>Cordillera</v>
      </c>
    </row>
    <row r="1286" spans="1:41" x14ac:dyDescent="0.35">
      <c r="A1286" t="s">
        <v>7087</v>
      </c>
      <c r="B1286" t="s">
        <v>7088</v>
      </c>
      <c r="C1286" t="s">
        <v>7089</v>
      </c>
      <c r="D1286" s="5">
        <v>44690</v>
      </c>
      <c r="E1286" s="5">
        <v>44680</v>
      </c>
      <c r="F1286" t="s">
        <v>753</v>
      </c>
      <c r="G1286" t="s">
        <v>7090</v>
      </c>
      <c r="H1286" t="s">
        <v>3456</v>
      </c>
      <c r="J1286" t="s">
        <v>756</v>
      </c>
      <c r="K1286" t="s">
        <v>756</v>
      </c>
      <c r="L1286" t="s">
        <v>757</v>
      </c>
      <c r="M1286" t="s">
        <v>757</v>
      </c>
      <c r="N1286" t="s">
        <v>756</v>
      </c>
      <c r="O1286" t="s">
        <v>756</v>
      </c>
      <c r="P1286" t="s">
        <v>758</v>
      </c>
      <c r="Q1286" t="s">
        <v>759</v>
      </c>
      <c r="R1286" t="s">
        <v>759</v>
      </c>
      <c r="S1286" t="s">
        <v>757</v>
      </c>
      <c r="T1286" t="s">
        <v>757</v>
      </c>
      <c r="U1286" t="s">
        <v>757</v>
      </c>
      <c r="V1286" t="s">
        <v>756</v>
      </c>
      <c r="W1286" t="s">
        <v>756</v>
      </c>
      <c r="X1286" t="s">
        <v>7091</v>
      </c>
      <c r="Y1286" t="str">
        <f t="shared" si="280"/>
        <v>abril</v>
      </c>
      <c r="Z1286">
        <f>YEAR(BD_PONDERACIONES[[#This Row],[Fecha Ejecución del Ticket]])</f>
        <v>2022</v>
      </c>
      <c r="AA1286" t="str">
        <f t="shared" si="281"/>
        <v>mayo</v>
      </c>
      <c r="AB1286">
        <f>YEAR(BD_PONDERACIONES[[#This Row],[Fecha de Inspección]])</f>
        <v>2022</v>
      </c>
      <c r="AC1286">
        <f t="shared" si="282"/>
        <v>0.5</v>
      </c>
      <c r="AD1286">
        <f t="shared" si="283"/>
        <v>0.5</v>
      </c>
      <c r="AE1286">
        <f t="shared" si="284"/>
        <v>0.5</v>
      </c>
      <c r="AF1286">
        <f t="shared" si="285"/>
        <v>0.5</v>
      </c>
      <c r="AG1286">
        <f t="shared" si="286"/>
        <v>0.5</v>
      </c>
      <c r="AH1286">
        <f t="shared" si="287"/>
        <v>0.5</v>
      </c>
      <c r="AI1286">
        <f t="shared" si="288"/>
        <v>0.25</v>
      </c>
      <c r="AJ1286">
        <f t="shared" si="289"/>
        <v>0.25</v>
      </c>
      <c r="AK1286">
        <f t="shared" si="290"/>
        <v>0.5</v>
      </c>
      <c r="AL1286">
        <f t="shared" si="291"/>
        <v>0.5</v>
      </c>
      <c r="AM1286">
        <f t="shared" si="292"/>
        <v>0.5</v>
      </c>
      <c r="AN1286" s="6">
        <f t="shared" si="293"/>
        <v>1</v>
      </c>
      <c r="AO1286" t="str">
        <f>VLOOKUP(BD_PONDERACIONES[[#This Row],[Comuna]],Tabla3[#All],2,0)</f>
        <v>Cordillera</v>
      </c>
    </row>
    <row r="1287" spans="1:41" x14ac:dyDescent="0.35">
      <c r="A1287" t="s">
        <v>7092</v>
      </c>
      <c r="B1287" t="s">
        <v>7093</v>
      </c>
      <c r="C1287" t="s">
        <v>7094</v>
      </c>
      <c r="D1287" s="5">
        <v>44690</v>
      </c>
      <c r="E1287" s="5">
        <v>44675</v>
      </c>
      <c r="F1287" t="s">
        <v>763</v>
      </c>
      <c r="G1287" t="s">
        <v>7095</v>
      </c>
      <c r="H1287" t="s">
        <v>3456</v>
      </c>
      <c r="J1287" t="s">
        <v>756</v>
      </c>
      <c r="K1287" t="s">
        <v>756</v>
      </c>
      <c r="L1287" t="s">
        <v>757</v>
      </c>
      <c r="M1287" t="s">
        <v>757</v>
      </c>
      <c r="N1287" t="s">
        <v>756</v>
      </c>
      <c r="O1287" t="s">
        <v>756</v>
      </c>
      <c r="P1287" t="s">
        <v>765</v>
      </c>
      <c r="Q1287" t="s">
        <v>7096</v>
      </c>
      <c r="R1287" t="s">
        <v>7097</v>
      </c>
      <c r="S1287" t="s">
        <v>756</v>
      </c>
      <c r="T1287" t="s">
        <v>756</v>
      </c>
      <c r="U1287" t="s">
        <v>756</v>
      </c>
      <c r="V1287" t="s">
        <v>756</v>
      </c>
      <c r="W1287" t="s">
        <v>756</v>
      </c>
      <c r="X1287" t="s">
        <v>769</v>
      </c>
      <c r="Y1287" t="str">
        <f t="shared" si="280"/>
        <v>abril</v>
      </c>
      <c r="Z1287">
        <f>YEAR(BD_PONDERACIONES[[#This Row],[Fecha Ejecución del Ticket]])</f>
        <v>2022</v>
      </c>
      <c r="AA1287" t="str">
        <f t="shared" si="281"/>
        <v>mayo</v>
      </c>
      <c r="AB1287">
        <f>YEAR(BD_PONDERACIONES[[#This Row],[Fecha de Inspección]])</f>
        <v>2022</v>
      </c>
      <c r="AC1287">
        <f t="shared" si="282"/>
        <v>0.5</v>
      </c>
      <c r="AD1287">
        <f t="shared" si="283"/>
        <v>0.5</v>
      </c>
      <c r="AE1287">
        <f t="shared" si="284"/>
        <v>0.5</v>
      </c>
      <c r="AF1287">
        <f t="shared" si="285"/>
        <v>0.5</v>
      </c>
      <c r="AG1287">
        <f t="shared" si="286"/>
        <v>0.5</v>
      </c>
      <c r="AH1287">
        <f t="shared" si="287"/>
        <v>0.5</v>
      </c>
      <c r="AI1287">
        <f t="shared" si="288"/>
        <v>0.25</v>
      </c>
      <c r="AJ1287">
        <f t="shared" si="289"/>
        <v>0.25</v>
      </c>
      <c r="AK1287">
        <f t="shared" si="290"/>
        <v>0.5</v>
      </c>
      <c r="AL1287">
        <f t="shared" si="291"/>
        <v>0.5</v>
      </c>
      <c r="AM1287">
        <f t="shared" si="292"/>
        <v>0.5</v>
      </c>
      <c r="AN1287" s="6">
        <f t="shared" si="293"/>
        <v>1</v>
      </c>
      <c r="AO1287" t="str">
        <f>VLOOKUP(BD_PONDERACIONES[[#This Row],[Comuna]],Tabla3[#All],2,0)</f>
        <v>Cordillera</v>
      </c>
    </row>
    <row r="1288" spans="1:41" x14ac:dyDescent="0.35">
      <c r="A1288" t="s">
        <v>7098</v>
      </c>
      <c r="B1288" t="s">
        <v>7099</v>
      </c>
      <c r="C1288" t="s">
        <v>7100</v>
      </c>
      <c r="D1288" s="5">
        <v>44690</v>
      </c>
      <c r="E1288" s="5">
        <v>44672</v>
      </c>
      <c r="F1288" t="s">
        <v>753</v>
      </c>
      <c r="G1288" t="s">
        <v>7101</v>
      </c>
      <c r="H1288" t="s">
        <v>3456</v>
      </c>
      <c r="J1288" t="s">
        <v>756</v>
      </c>
      <c r="K1288" t="s">
        <v>756</v>
      </c>
      <c r="L1288" t="s">
        <v>757</v>
      </c>
      <c r="M1288" t="s">
        <v>757</v>
      </c>
      <c r="N1288" t="s">
        <v>756</v>
      </c>
      <c r="O1288" t="s">
        <v>756</v>
      </c>
      <c r="P1288" t="s">
        <v>765</v>
      </c>
      <c r="Q1288" t="s">
        <v>759</v>
      </c>
      <c r="R1288" t="s">
        <v>759</v>
      </c>
      <c r="S1288" t="s">
        <v>756</v>
      </c>
      <c r="T1288" t="s">
        <v>756</v>
      </c>
      <c r="U1288" t="s">
        <v>756</v>
      </c>
      <c r="V1288" t="s">
        <v>756</v>
      </c>
      <c r="W1288" t="s">
        <v>768</v>
      </c>
      <c r="X1288" t="s">
        <v>7102</v>
      </c>
      <c r="Y1288" t="str">
        <f t="shared" si="280"/>
        <v>abril</v>
      </c>
      <c r="Z1288">
        <f>YEAR(BD_PONDERACIONES[[#This Row],[Fecha Ejecución del Ticket]])</f>
        <v>2022</v>
      </c>
      <c r="AA1288" t="str">
        <f t="shared" si="281"/>
        <v>mayo</v>
      </c>
      <c r="AB1288">
        <f>YEAR(BD_PONDERACIONES[[#This Row],[Fecha de Inspección]])</f>
        <v>2022</v>
      </c>
      <c r="AC1288">
        <f t="shared" si="282"/>
        <v>0.5</v>
      </c>
      <c r="AD1288">
        <f t="shared" si="283"/>
        <v>0.5</v>
      </c>
      <c r="AE1288">
        <f t="shared" si="284"/>
        <v>0.5</v>
      </c>
      <c r="AF1288">
        <f t="shared" si="285"/>
        <v>0.5</v>
      </c>
      <c r="AG1288">
        <f t="shared" si="286"/>
        <v>0.5</v>
      </c>
      <c r="AH1288">
        <f t="shared" si="287"/>
        <v>0.5</v>
      </c>
      <c r="AI1288">
        <f t="shared" si="288"/>
        <v>0.25</v>
      </c>
      <c r="AJ1288">
        <f t="shared" si="289"/>
        <v>0.25</v>
      </c>
      <c r="AK1288">
        <f t="shared" si="290"/>
        <v>0.5</v>
      </c>
      <c r="AL1288">
        <f t="shared" si="291"/>
        <v>0.5</v>
      </c>
      <c r="AM1288">
        <f t="shared" si="292"/>
        <v>0.17499999999999999</v>
      </c>
      <c r="AN1288" s="6">
        <f t="shared" si="293"/>
        <v>0.93500000000000005</v>
      </c>
      <c r="AO1288" t="str">
        <f>VLOOKUP(BD_PONDERACIONES[[#This Row],[Comuna]],Tabla3[#All],2,0)</f>
        <v>Cordillera</v>
      </c>
    </row>
    <row r="1289" spans="1:41" x14ac:dyDescent="0.35">
      <c r="A1289" t="s">
        <v>7103</v>
      </c>
      <c r="B1289" t="s">
        <v>7104</v>
      </c>
      <c r="C1289" t="s">
        <v>7105</v>
      </c>
      <c r="D1289" s="5">
        <v>44690</v>
      </c>
      <c r="E1289" s="5">
        <v>44680</v>
      </c>
      <c r="F1289" t="s">
        <v>753</v>
      </c>
      <c r="G1289" t="s">
        <v>7106</v>
      </c>
      <c r="H1289" t="s">
        <v>3456</v>
      </c>
      <c r="J1289" t="s">
        <v>756</v>
      </c>
      <c r="K1289" t="s">
        <v>756</v>
      </c>
      <c r="L1289" t="s">
        <v>757</v>
      </c>
      <c r="M1289" t="s">
        <v>757</v>
      </c>
      <c r="N1289" t="s">
        <v>756</v>
      </c>
      <c r="O1289" t="s">
        <v>756</v>
      </c>
      <c r="P1289" t="s">
        <v>758</v>
      </c>
      <c r="Q1289" t="s">
        <v>759</v>
      </c>
      <c r="R1289" t="s">
        <v>759</v>
      </c>
      <c r="S1289" t="s">
        <v>757</v>
      </c>
      <c r="T1289" t="s">
        <v>757</v>
      </c>
      <c r="U1289" t="s">
        <v>757</v>
      </c>
      <c r="V1289" t="s">
        <v>756</v>
      </c>
      <c r="W1289" t="s">
        <v>768</v>
      </c>
      <c r="X1289" t="s">
        <v>6033</v>
      </c>
      <c r="Y1289" t="str">
        <f t="shared" si="280"/>
        <v>abril</v>
      </c>
      <c r="Z1289">
        <f>YEAR(BD_PONDERACIONES[[#This Row],[Fecha Ejecución del Ticket]])</f>
        <v>2022</v>
      </c>
      <c r="AA1289" t="str">
        <f t="shared" si="281"/>
        <v>mayo</v>
      </c>
      <c r="AB1289">
        <f>YEAR(BD_PONDERACIONES[[#This Row],[Fecha de Inspección]])</f>
        <v>2022</v>
      </c>
      <c r="AC1289">
        <f t="shared" si="282"/>
        <v>0.5</v>
      </c>
      <c r="AD1289">
        <f t="shared" si="283"/>
        <v>0.5</v>
      </c>
      <c r="AE1289">
        <f t="shared" si="284"/>
        <v>0.5</v>
      </c>
      <c r="AF1289">
        <f t="shared" si="285"/>
        <v>0.5</v>
      </c>
      <c r="AG1289">
        <f t="shared" si="286"/>
        <v>0.5</v>
      </c>
      <c r="AH1289">
        <f t="shared" si="287"/>
        <v>0.5</v>
      </c>
      <c r="AI1289">
        <f t="shared" si="288"/>
        <v>0.25</v>
      </c>
      <c r="AJ1289">
        <f t="shared" si="289"/>
        <v>0.25</v>
      </c>
      <c r="AK1289">
        <f t="shared" si="290"/>
        <v>0.5</v>
      </c>
      <c r="AL1289">
        <f t="shared" si="291"/>
        <v>0.5</v>
      </c>
      <c r="AM1289">
        <f t="shared" si="292"/>
        <v>0.17499999999999999</v>
      </c>
      <c r="AN1289" s="6">
        <f t="shared" si="293"/>
        <v>0.93500000000000005</v>
      </c>
      <c r="AO1289" t="str">
        <f>VLOOKUP(BD_PONDERACIONES[[#This Row],[Comuna]],Tabla3[#All],2,0)</f>
        <v>Cordillera</v>
      </c>
    </row>
    <row r="1290" spans="1:41" x14ac:dyDescent="0.35">
      <c r="A1290" t="s">
        <v>7107</v>
      </c>
      <c r="B1290" t="s">
        <v>7108</v>
      </c>
      <c r="C1290" t="s">
        <v>7109</v>
      </c>
      <c r="D1290" s="5">
        <v>44690</v>
      </c>
      <c r="E1290" s="5">
        <v>44673</v>
      </c>
      <c r="F1290" t="s">
        <v>763</v>
      </c>
      <c r="G1290" t="s">
        <v>7110</v>
      </c>
      <c r="H1290" t="s">
        <v>3456</v>
      </c>
      <c r="J1290" t="s">
        <v>756</v>
      </c>
      <c r="K1290" t="s">
        <v>756</v>
      </c>
      <c r="L1290" t="s">
        <v>757</v>
      </c>
      <c r="M1290" t="s">
        <v>757</v>
      </c>
      <c r="N1290" t="s">
        <v>756</v>
      </c>
      <c r="O1290" t="s">
        <v>756</v>
      </c>
      <c r="P1290" t="s">
        <v>758</v>
      </c>
      <c r="Q1290" t="s">
        <v>759</v>
      </c>
      <c r="R1290" t="s">
        <v>759</v>
      </c>
      <c r="S1290" t="s">
        <v>757</v>
      </c>
      <c r="T1290" t="s">
        <v>757</v>
      </c>
      <c r="U1290" t="s">
        <v>757</v>
      </c>
      <c r="V1290" t="s">
        <v>756</v>
      </c>
      <c r="W1290" t="s">
        <v>756</v>
      </c>
      <c r="X1290" t="s">
        <v>7111</v>
      </c>
      <c r="Y1290" t="str">
        <f t="shared" si="280"/>
        <v>abril</v>
      </c>
      <c r="Z1290">
        <f>YEAR(BD_PONDERACIONES[[#This Row],[Fecha Ejecución del Ticket]])</f>
        <v>2022</v>
      </c>
      <c r="AA1290" t="str">
        <f t="shared" si="281"/>
        <v>mayo</v>
      </c>
      <c r="AB1290">
        <f>YEAR(BD_PONDERACIONES[[#This Row],[Fecha de Inspección]])</f>
        <v>2022</v>
      </c>
      <c r="AC1290">
        <f t="shared" si="282"/>
        <v>0.5</v>
      </c>
      <c r="AD1290">
        <f t="shared" si="283"/>
        <v>0.5</v>
      </c>
      <c r="AE1290">
        <f t="shared" si="284"/>
        <v>0.5</v>
      </c>
      <c r="AF1290">
        <f t="shared" si="285"/>
        <v>0.5</v>
      </c>
      <c r="AG1290">
        <f t="shared" si="286"/>
        <v>0.5</v>
      </c>
      <c r="AH1290">
        <f t="shared" si="287"/>
        <v>0.5</v>
      </c>
      <c r="AI1290">
        <f t="shared" si="288"/>
        <v>0.25</v>
      </c>
      <c r="AJ1290">
        <f t="shared" si="289"/>
        <v>0.25</v>
      </c>
      <c r="AK1290">
        <f t="shared" si="290"/>
        <v>0.5</v>
      </c>
      <c r="AL1290">
        <f t="shared" si="291"/>
        <v>0.5</v>
      </c>
      <c r="AM1290">
        <f t="shared" si="292"/>
        <v>0.5</v>
      </c>
      <c r="AN1290" s="6">
        <f t="shared" si="293"/>
        <v>1</v>
      </c>
      <c r="AO1290" t="str">
        <f>VLOOKUP(BD_PONDERACIONES[[#This Row],[Comuna]],Tabla3[#All],2,0)</f>
        <v>Cordillera</v>
      </c>
    </row>
    <row r="1291" spans="1:41" x14ac:dyDescent="0.35">
      <c r="A1291" t="s">
        <v>6887</v>
      </c>
      <c r="B1291" t="s">
        <v>6888</v>
      </c>
      <c r="C1291" t="s">
        <v>6889</v>
      </c>
      <c r="D1291" s="5">
        <v>44691</v>
      </c>
      <c r="E1291" s="5">
        <v>44652</v>
      </c>
      <c r="F1291" t="s">
        <v>763</v>
      </c>
      <c r="G1291" t="s">
        <v>6890</v>
      </c>
      <c r="H1291" t="s">
        <v>3456</v>
      </c>
      <c r="J1291" t="s">
        <v>756</v>
      </c>
      <c r="K1291" t="s">
        <v>756</v>
      </c>
      <c r="L1291" t="s">
        <v>757</v>
      </c>
      <c r="M1291" t="s">
        <v>757</v>
      </c>
      <c r="N1291" t="s">
        <v>756</v>
      </c>
      <c r="O1291" t="s">
        <v>756</v>
      </c>
      <c r="P1291" t="s">
        <v>758</v>
      </c>
      <c r="Q1291" t="s">
        <v>759</v>
      </c>
      <c r="R1291" t="s">
        <v>759</v>
      </c>
      <c r="S1291" t="s">
        <v>757</v>
      </c>
      <c r="T1291" t="s">
        <v>757</v>
      </c>
      <c r="U1291" t="s">
        <v>757</v>
      </c>
      <c r="V1291" t="s">
        <v>756</v>
      </c>
      <c r="W1291" t="s">
        <v>756</v>
      </c>
      <c r="X1291" t="s">
        <v>6891</v>
      </c>
      <c r="Y1291" t="str">
        <f t="shared" si="280"/>
        <v>abril</v>
      </c>
      <c r="Z1291">
        <f>YEAR(BD_PONDERACIONES[[#This Row],[Fecha Ejecución del Ticket]])</f>
        <v>2022</v>
      </c>
      <c r="AA1291" t="str">
        <f t="shared" si="281"/>
        <v>mayo</v>
      </c>
      <c r="AB1291">
        <f>YEAR(BD_PONDERACIONES[[#This Row],[Fecha de Inspección]])</f>
        <v>2022</v>
      </c>
      <c r="AC1291">
        <f t="shared" si="282"/>
        <v>0.5</v>
      </c>
      <c r="AD1291">
        <f t="shared" si="283"/>
        <v>0.5</v>
      </c>
      <c r="AE1291">
        <f t="shared" si="284"/>
        <v>0.5</v>
      </c>
      <c r="AF1291">
        <f t="shared" si="285"/>
        <v>0.5</v>
      </c>
      <c r="AG1291">
        <f t="shared" si="286"/>
        <v>0.5</v>
      </c>
      <c r="AH1291">
        <f t="shared" si="287"/>
        <v>0.5</v>
      </c>
      <c r="AI1291">
        <f t="shared" si="288"/>
        <v>0.25</v>
      </c>
      <c r="AJ1291">
        <f t="shared" si="289"/>
        <v>0.25</v>
      </c>
      <c r="AK1291">
        <f t="shared" si="290"/>
        <v>0.5</v>
      </c>
      <c r="AL1291">
        <f t="shared" si="291"/>
        <v>0.5</v>
      </c>
      <c r="AM1291">
        <f t="shared" si="292"/>
        <v>0.5</v>
      </c>
      <c r="AN1291" s="6">
        <f t="shared" si="293"/>
        <v>1</v>
      </c>
      <c r="AO1291" t="str">
        <f>VLOOKUP(BD_PONDERACIONES[[#This Row],[Comuna]],Tabla3[#All],2,0)</f>
        <v>Cordillera</v>
      </c>
    </row>
    <row r="1292" spans="1:41" x14ac:dyDescent="0.35">
      <c r="A1292" t="s">
        <v>6892</v>
      </c>
      <c r="B1292" t="s">
        <v>6893</v>
      </c>
      <c r="C1292" t="s">
        <v>6894</v>
      </c>
      <c r="D1292" s="5">
        <v>44691</v>
      </c>
      <c r="E1292" s="5">
        <v>44674</v>
      </c>
      <c r="F1292" t="s">
        <v>763</v>
      </c>
      <c r="G1292" t="s">
        <v>6895</v>
      </c>
      <c r="H1292" t="s">
        <v>3456</v>
      </c>
      <c r="J1292" t="s">
        <v>756</v>
      </c>
      <c r="K1292" t="s">
        <v>756</v>
      </c>
      <c r="L1292" t="s">
        <v>757</v>
      </c>
      <c r="M1292" t="s">
        <v>757</v>
      </c>
      <c r="N1292" t="s">
        <v>756</v>
      </c>
      <c r="O1292" t="s">
        <v>756</v>
      </c>
      <c r="P1292" t="s">
        <v>758</v>
      </c>
      <c r="Q1292" t="s">
        <v>759</v>
      </c>
      <c r="R1292" t="s">
        <v>759</v>
      </c>
      <c r="S1292" t="s">
        <v>757</v>
      </c>
      <c r="T1292" t="s">
        <v>757</v>
      </c>
      <c r="U1292" t="s">
        <v>757</v>
      </c>
      <c r="V1292" t="s">
        <v>756</v>
      </c>
      <c r="W1292" t="s">
        <v>773</v>
      </c>
      <c r="X1292" t="s">
        <v>4529</v>
      </c>
      <c r="Y1292" t="str">
        <f t="shared" si="280"/>
        <v>abril</v>
      </c>
      <c r="Z1292">
        <f>YEAR(BD_PONDERACIONES[[#This Row],[Fecha Ejecución del Ticket]])</f>
        <v>2022</v>
      </c>
      <c r="AA1292" t="str">
        <f t="shared" si="281"/>
        <v>mayo</v>
      </c>
      <c r="AB1292">
        <f>YEAR(BD_PONDERACIONES[[#This Row],[Fecha de Inspección]])</f>
        <v>2022</v>
      </c>
      <c r="AC1292">
        <f t="shared" si="282"/>
        <v>0.5</v>
      </c>
      <c r="AD1292">
        <f t="shared" si="283"/>
        <v>0.5</v>
      </c>
      <c r="AE1292">
        <f t="shared" si="284"/>
        <v>0.5</v>
      </c>
      <c r="AF1292">
        <f t="shared" si="285"/>
        <v>0.5</v>
      </c>
      <c r="AG1292">
        <f t="shared" si="286"/>
        <v>0.5</v>
      </c>
      <c r="AH1292">
        <f t="shared" si="287"/>
        <v>0.5</v>
      </c>
      <c r="AI1292">
        <f t="shared" si="288"/>
        <v>0.25</v>
      </c>
      <c r="AJ1292">
        <f t="shared" si="289"/>
        <v>0.25</v>
      </c>
      <c r="AK1292">
        <f t="shared" si="290"/>
        <v>0.5</v>
      </c>
      <c r="AL1292">
        <f t="shared" si="291"/>
        <v>0.5</v>
      </c>
      <c r="AM1292">
        <f t="shared" si="292"/>
        <v>0</v>
      </c>
      <c r="AN1292" s="6">
        <f t="shared" si="293"/>
        <v>0.9</v>
      </c>
      <c r="AO1292" t="str">
        <f>VLOOKUP(BD_PONDERACIONES[[#This Row],[Comuna]],Tabla3[#All],2,0)</f>
        <v>Cordillera</v>
      </c>
    </row>
    <row r="1293" spans="1:41" x14ac:dyDescent="0.35">
      <c r="A1293" t="s">
        <v>6896</v>
      </c>
      <c r="B1293" t="s">
        <v>6897</v>
      </c>
      <c r="C1293" t="s">
        <v>6898</v>
      </c>
      <c r="D1293" s="5">
        <v>44691</v>
      </c>
      <c r="E1293" s="5">
        <v>44652</v>
      </c>
      <c r="F1293" t="s">
        <v>763</v>
      </c>
      <c r="G1293" t="s">
        <v>6899</v>
      </c>
      <c r="H1293" t="s">
        <v>3456</v>
      </c>
      <c r="J1293" t="s">
        <v>756</v>
      </c>
      <c r="K1293" t="s">
        <v>756</v>
      </c>
      <c r="L1293" t="s">
        <v>757</v>
      </c>
      <c r="M1293" t="s">
        <v>757</v>
      </c>
      <c r="N1293" t="s">
        <v>756</v>
      </c>
      <c r="O1293" t="s">
        <v>756</v>
      </c>
      <c r="P1293" t="s">
        <v>758</v>
      </c>
      <c r="Q1293" t="s">
        <v>759</v>
      </c>
      <c r="R1293" t="s">
        <v>759</v>
      </c>
      <c r="S1293" t="s">
        <v>757</v>
      </c>
      <c r="T1293" t="s">
        <v>757</v>
      </c>
      <c r="U1293" t="s">
        <v>757</v>
      </c>
      <c r="V1293" t="s">
        <v>768</v>
      </c>
      <c r="W1293" t="s">
        <v>773</v>
      </c>
      <c r="X1293" t="s">
        <v>6900</v>
      </c>
      <c r="Y1293" t="str">
        <f t="shared" si="280"/>
        <v>abril</v>
      </c>
      <c r="Z1293">
        <f>YEAR(BD_PONDERACIONES[[#This Row],[Fecha Ejecución del Ticket]])</f>
        <v>2022</v>
      </c>
      <c r="AA1293" t="str">
        <f t="shared" si="281"/>
        <v>mayo</v>
      </c>
      <c r="AB1293">
        <f>YEAR(BD_PONDERACIONES[[#This Row],[Fecha de Inspección]])</f>
        <v>2022</v>
      </c>
      <c r="AC1293">
        <f t="shared" si="282"/>
        <v>0.5</v>
      </c>
      <c r="AD1293">
        <f t="shared" si="283"/>
        <v>0.5</v>
      </c>
      <c r="AE1293">
        <f t="shared" si="284"/>
        <v>0.5</v>
      </c>
      <c r="AF1293">
        <f t="shared" si="285"/>
        <v>0.5</v>
      </c>
      <c r="AG1293">
        <f t="shared" si="286"/>
        <v>0.5</v>
      </c>
      <c r="AH1293">
        <f t="shared" si="287"/>
        <v>0.5</v>
      </c>
      <c r="AI1293">
        <f t="shared" si="288"/>
        <v>0.25</v>
      </c>
      <c r="AJ1293">
        <f t="shared" si="289"/>
        <v>0.25</v>
      </c>
      <c r="AK1293">
        <f t="shared" si="290"/>
        <v>0.5</v>
      </c>
      <c r="AL1293">
        <f t="shared" si="291"/>
        <v>0.17499999999999999</v>
      </c>
      <c r="AM1293">
        <f t="shared" si="292"/>
        <v>0</v>
      </c>
      <c r="AN1293" s="6">
        <f t="shared" si="293"/>
        <v>0.83500000000000008</v>
      </c>
      <c r="AO1293" t="str">
        <f>VLOOKUP(BD_PONDERACIONES[[#This Row],[Comuna]],Tabla3[#All],2,0)</f>
        <v>Cordillera</v>
      </c>
    </row>
    <row r="1294" spans="1:41" x14ac:dyDescent="0.35">
      <c r="A1294" t="s">
        <v>6901</v>
      </c>
      <c r="B1294" t="s">
        <v>6902</v>
      </c>
      <c r="C1294" t="s">
        <v>6903</v>
      </c>
      <c r="D1294" s="5">
        <v>44691</v>
      </c>
      <c r="E1294" s="5">
        <v>44653</v>
      </c>
      <c r="F1294" t="s">
        <v>763</v>
      </c>
      <c r="G1294" t="s">
        <v>6904</v>
      </c>
      <c r="H1294" t="s">
        <v>3456</v>
      </c>
      <c r="J1294" t="s">
        <v>756</v>
      </c>
      <c r="K1294" t="s">
        <v>756</v>
      </c>
      <c r="L1294" t="s">
        <v>756</v>
      </c>
      <c r="M1294" t="s">
        <v>756</v>
      </c>
      <c r="N1294" t="s">
        <v>756</v>
      </c>
      <c r="O1294" t="s">
        <v>756</v>
      </c>
      <c r="P1294" t="s">
        <v>758</v>
      </c>
      <c r="Q1294" t="s">
        <v>759</v>
      </c>
      <c r="R1294" t="s">
        <v>759</v>
      </c>
      <c r="S1294" t="s">
        <v>757</v>
      </c>
      <c r="T1294" t="s">
        <v>757</v>
      </c>
      <c r="U1294" t="s">
        <v>757</v>
      </c>
      <c r="V1294" t="s">
        <v>756</v>
      </c>
      <c r="W1294" t="s">
        <v>756</v>
      </c>
      <c r="X1294" t="s">
        <v>6905</v>
      </c>
      <c r="Y1294" t="str">
        <f t="shared" si="280"/>
        <v>abril</v>
      </c>
      <c r="Z1294">
        <f>YEAR(BD_PONDERACIONES[[#This Row],[Fecha Ejecución del Ticket]])</f>
        <v>2022</v>
      </c>
      <c r="AA1294" t="str">
        <f t="shared" si="281"/>
        <v>mayo</v>
      </c>
      <c r="AB1294">
        <f>YEAR(BD_PONDERACIONES[[#This Row],[Fecha de Inspección]])</f>
        <v>2022</v>
      </c>
      <c r="AC1294">
        <f t="shared" si="282"/>
        <v>0.5</v>
      </c>
      <c r="AD1294">
        <f t="shared" si="283"/>
        <v>0.5</v>
      </c>
      <c r="AE1294">
        <f t="shared" si="284"/>
        <v>0.5</v>
      </c>
      <c r="AF1294">
        <f t="shared" si="285"/>
        <v>0.5</v>
      </c>
      <c r="AG1294">
        <f t="shared" si="286"/>
        <v>0.5</v>
      </c>
      <c r="AH1294">
        <f t="shared" si="287"/>
        <v>0.5</v>
      </c>
      <c r="AI1294">
        <f t="shared" si="288"/>
        <v>0.25</v>
      </c>
      <c r="AJ1294">
        <f t="shared" si="289"/>
        <v>0.25</v>
      </c>
      <c r="AK1294">
        <f t="shared" si="290"/>
        <v>0.5</v>
      </c>
      <c r="AL1294">
        <f t="shared" si="291"/>
        <v>0.5</v>
      </c>
      <c r="AM1294">
        <f t="shared" si="292"/>
        <v>0.5</v>
      </c>
      <c r="AN1294" s="6">
        <f t="shared" si="293"/>
        <v>1</v>
      </c>
      <c r="AO1294" t="str">
        <f>VLOOKUP(BD_PONDERACIONES[[#This Row],[Comuna]],Tabla3[#All],2,0)</f>
        <v>Cordillera</v>
      </c>
    </row>
    <row r="1295" spans="1:41" x14ac:dyDescent="0.35">
      <c r="A1295" t="s">
        <v>6906</v>
      </c>
      <c r="B1295" t="s">
        <v>6907</v>
      </c>
      <c r="C1295" t="s">
        <v>6908</v>
      </c>
      <c r="D1295" s="5">
        <v>44691</v>
      </c>
      <c r="E1295" s="5">
        <v>44672</v>
      </c>
      <c r="F1295" t="s">
        <v>753</v>
      </c>
      <c r="G1295" t="s">
        <v>6909</v>
      </c>
      <c r="H1295" t="s">
        <v>3456</v>
      </c>
      <c r="J1295" t="s">
        <v>756</v>
      </c>
      <c r="K1295" t="s">
        <v>756</v>
      </c>
      <c r="L1295" t="s">
        <v>773</v>
      </c>
      <c r="M1295" t="s">
        <v>773</v>
      </c>
      <c r="N1295" t="s">
        <v>756</v>
      </c>
      <c r="O1295" t="s">
        <v>756</v>
      </c>
      <c r="P1295" t="s">
        <v>758</v>
      </c>
      <c r="Q1295" t="s">
        <v>759</v>
      </c>
      <c r="R1295" t="s">
        <v>759</v>
      </c>
      <c r="S1295" t="s">
        <v>757</v>
      </c>
      <c r="T1295" t="s">
        <v>757</v>
      </c>
      <c r="U1295" t="s">
        <v>757</v>
      </c>
      <c r="V1295" t="s">
        <v>756</v>
      </c>
      <c r="W1295" t="s">
        <v>768</v>
      </c>
      <c r="X1295" t="s">
        <v>6910</v>
      </c>
      <c r="Y1295" t="str">
        <f t="shared" si="280"/>
        <v>abril</v>
      </c>
      <c r="Z1295">
        <f>YEAR(BD_PONDERACIONES[[#This Row],[Fecha Ejecución del Ticket]])</f>
        <v>2022</v>
      </c>
      <c r="AA1295" t="str">
        <f t="shared" si="281"/>
        <v>mayo</v>
      </c>
      <c r="AB1295">
        <f>YEAR(BD_PONDERACIONES[[#This Row],[Fecha de Inspección]])</f>
        <v>2022</v>
      </c>
      <c r="AC1295">
        <f t="shared" si="282"/>
        <v>0.5</v>
      </c>
      <c r="AD1295">
        <f t="shared" si="283"/>
        <v>0.5</v>
      </c>
      <c r="AE1295">
        <f t="shared" si="284"/>
        <v>0</v>
      </c>
      <c r="AF1295">
        <f t="shared" si="285"/>
        <v>0</v>
      </c>
      <c r="AG1295">
        <f t="shared" si="286"/>
        <v>0.5</v>
      </c>
      <c r="AH1295">
        <f t="shared" si="287"/>
        <v>0.5</v>
      </c>
      <c r="AI1295">
        <f t="shared" si="288"/>
        <v>0.25</v>
      </c>
      <c r="AJ1295">
        <f t="shared" si="289"/>
        <v>0.25</v>
      </c>
      <c r="AK1295">
        <f t="shared" si="290"/>
        <v>0.5</v>
      </c>
      <c r="AL1295">
        <f t="shared" si="291"/>
        <v>0.5</v>
      </c>
      <c r="AM1295">
        <f t="shared" si="292"/>
        <v>0.17499999999999999</v>
      </c>
      <c r="AN1295" s="6">
        <f t="shared" si="293"/>
        <v>0.63500000000000001</v>
      </c>
      <c r="AO1295" t="str">
        <f>VLOOKUP(BD_PONDERACIONES[[#This Row],[Comuna]],Tabla3[#All],2,0)</f>
        <v>Cordillera</v>
      </c>
    </row>
    <row r="1296" spans="1:41" x14ac:dyDescent="0.35">
      <c r="A1296" t="s">
        <v>6911</v>
      </c>
      <c r="B1296" t="s">
        <v>6912</v>
      </c>
      <c r="C1296" t="s">
        <v>6913</v>
      </c>
      <c r="D1296" s="5">
        <v>44691</v>
      </c>
      <c r="E1296" s="5">
        <v>44671</v>
      </c>
      <c r="F1296" t="s">
        <v>753</v>
      </c>
      <c r="G1296" t="s">
        <v>6914</v>
      </c>
      <c r="H1296" t="s">
        <v>3456</v>
      </c>
      <c r="J1296" t="s">
        <v>756</v>
      </c>
      <c r="K1296" t="s">
        <v>756</v>
      </c>
      <c r="L1296" t="s">
        <v>757</v>
      </c>
      <c r="M1296" t="s">
        <v>757</v>
      </c>
      <c r="N1296" t="s">
        <v>756</v>
      </c>
      <c r="O1296" t="s">
        <v>756</v>
      </c>
      <c r="P1296" t="s">
        <v>765</v>
      </c>
      <c r="Q1296" t="s">
        <v>759</v>
      </c>
      <c r="R1296" t="s">
        <v>759</v>
      </c>
      <c r="S1296" t="s">
        <v>757</v>
      </c>
      <c r="T1296" t="s">
        <v>757</v>
      </c>
      <c r="U1296" t="s">
        <v>756</v>
      </c>
      <c r="V1296" t="s">
        <v>756</v>
      </c>
      <c r="W1296" t="s">
        <v>756</v>
      </c>
      <c r="X1296" t="s">
        <v>6915</v>
      </c>
      <c r="Y1296" t="str">
        <f t="shared" si="280"/>
        <v>abril</v>
      </c>
      <c r="Z1296">
        <f>YEAR(BD_PONDERACIONES[[#This Row],[Fecha Ejecución del Ticket]])</f>
        <v>2022</v>
      </c>
      <c r="AA1296" t="str">
        <f t="shared" si="281"/>
        <v>mayo</v>
      </c>
      <c r="AB1296">
        <f>YEAR(BD_PONDERACIONES[[#This Row],[Fecha de Inspección]])</f>
        <v>2022</v>
      </c>
      <c r="AC1296">
        <f t="shared" si="282"/>
        <v>0.5</v>
      </c>
      <c r="AD1296">
        <f t="shared" si="283"/>
        <v>0.5</v>
      </c>
      <c r="AE1296">
        <f t="shared" si="284"/>
        <v>0.5</v>
      </c>
      <c r="AF1296">
        <f t="shared" si="285"/>
        <v>0.5</v>
      </c>
      <c r="AG1296">
        <f t="shared" si="286"/>
        <v>0.5</v>
      </c>
      <c r="AH1296">
        <f t="shared" si="287"/>
        <v>0.5</v>
      </c>
      <c r="AI1296">
        <f t="shared" si="288"/>
        <v>0.25</v>
      </c>
      <c r="AJ1296">
        <f t="shared" si="289"/>
        <v>0.25</v>
      </c>
      <c r="AK1296">
        <f t="shared" si="290"/>
        <v>0.5</v>
      </c>
      <c r="AL1296">
        <f t="shared" si="291"/>
        <v>0.5</v>
      </c>
      <c r="AM1296">
        <f t="shared" si="292"/>
        <v>0.5</v>
      </c>
      <c r="AN1296" s="6">
        <f t="shared" si="293"/>
        <v>1</v>
      </c>
      <c r="AO1296" t="str">
        <f>VLOOKUP(BD_PONDERACIONES[[#This Row],[Comuna]],Tabla3[#All],2,0)</f>
        <v>Cordillera</v>
      </c>
    </row>
    <row r="1297" spans="1:41" x14ac:dyDescent="0.35">
      <c r="A1297" t="s">
        <v>6916</v>
      </c>
      <c r="B1297" t="s">
        <v>6917</v>
      </c>
      <c r="C1297" t="s">
        <v>6918</v>
      </c>
      <c r="D1297" s="5">
        <v>44691</v>
      </c>
      <c r="E1297" s="5">
        <v>44654</v>
      </c>
      <c r="F1297" t="s">
        <v>763</v>
      </c>
      <c r="G1297" t="s">
        <v>6919</v>
      </c>
      <c r="H1297" t="s">
        <v>3456</v>
      </c>
      <c r="J1297" t="s">
        <v>756</v>
      </c>
      <c r="K1297" t="s">
        <v>756</v>
      </c>
      <c r="L1297" t="s">
        <v>757</v>
      </c>
      <c r="M1297" t="s">
        <v>757</v>
      </c>
      <c r="N1297" t="s">
        <v>756</v>
      </c>
      <c r="O1297" t="s">
        <v>756</v>
      </c>
      <c r="P1297" t="s">
        <v>758</v>
      </c>
      <c r="Q1297" t="s">
        <v>759</v>
      </c>
      <c r="R1297" t="s">
        <v>759</v>
      </c>
      <c r="S1297" t="s">
        <v>757</v>
      </c>
      <c r="T1297" t="s">
        <v>757</v>
      </c>
      <c r="U1297" t="s">
        <v>757</v>
      </c>
      <c r="V1297" t="s">
        <v>756</v>
      </c>
      <c r="W1297" t="s">
        <v>756</v>
      </c>
      <c r="X1297" t="s">
        <v>804</v>
      </c>
      <c r="Y1297" t="str">
        <f t="shared" si="280"/>
        <v>abril</v>
      </c>
      <c r="Z1297">
        <f>YEAR(BD_PONDERACIONES[[#This Row],[Fecha Ejecución del Ticket]])</f>
        <v>2022</v>
      </c>
      <c r="AA1297" t="str">
        <f t="shared" si="281"/>
        <v>mayo</v>
      </c>
      <c r="AB1297">
        <f>YEAR(BD_PONDERACIONES[[#This Row],[Fecha de Inspección]])</f>
        <v>2022</v>
      </c>
      <c r="AC1297">
        <f t="shared" si="282"/>
        <v>0.5</v>
      </c>
      <c r="AD1297">
        <f t="shared" si="283"/>
        <v>0.5</v>
      </c>
      <c r="AE1297">
        <f t="shared" si="284"/>
        <v>0.5</v>
      </c>
      <c r="AF1297">
        <f t="shared" si="285"/>
        <v>0.5</v>
      </c>
      <c r="AG1297">
        <f t="shared" si="286"/>
        <v>0.5</v>
      </c>
      <c r="AH1297">
        <f t="shared" si="287"/>
        <v>0.5</v>
      </c>
      <c r="AI1297">
        <f t="shared" si="288"/>
        <v>0.25</v>
      </c>
      <c r="AJ1297">
        <f t="shared" si="289"/>
        <v>0.25</v>
      </c>
      <c r="AK1297">
        <f t="shared" si="290"/>
        <v>0.5</v>
      </c>
      <c r="AL1297">
        <f t="shared" si="291"/>
        <v>0.5</v>
      </c>
      <c r="AM1297">
        <f t="shared" si="292"/>
        <v>0.5</v>
      </c>
      <c r="AN1297" s="6">
        <f t="shared" si="293"/>
        <v>1</v>
      </c>
      <c r="AO1297" t="str">
        <f>VLOOKUP(BD_PONDERACIONES[[#This Row],[Comuna]],Tabla3[#All],2,0)</f>
        <v>Cordillera</v>
      </c>
    </row>
    <row r="1298" spans="1:41" x14ac:dyDescent="0.35">
      <c r="A1298" t="s">
        <v>6920</v>
      </c>
      <c r="B1298" t="s">
        <v>6921</v>
      </c>
      <c r="C1298" t="s">
        <v>6922</v>
      </c>
      <c r="D1298" s="5">
        <v>44691</v>
      </c>
      <c r="E1298" s="5">
        <v>44664</v>
      </c>
      <c r="F1298" t="s">
        <v>753</v>
      </c>
      <c r="G1298" t="s">
        <v>6923</v>
      </c>
      <c r="H1298" t="s">
        <v>3456</v>
      </c>
      <c r="J1298" t="s">
        <v>756</v>
      </c>
      <c r="K1298" t="s">
        <v>756</v>
      </c>
      <c r="L1298" t="s">
        <v>757</v>
      </c>
      <c r="M1298" t="s">
        <v>757</v>
      </c>
      <c r="N1298" t="s">
        <v>756</v>
      </c>
      <c r="O1298" t="s">
        <v>756</v>
      </c>
      <c r="P1298" t="s">
        <v>765</v>
      </c>
      <c r="Q1298" t="s">
        <v>759</v>
      </c>
      <c r="R1298" t="s">
        <v>759</v>
      </c>
      <c r="S1298" t="s">
        <v>756</v>
      </c>
      <c r="T1298" t="s">
        <v>756</v>
      </c>
      <c r="U1298" t="s">
        <v>756</v>
      </c>
      <c r="V1298" t="s">
        <v>756</v>
      </c>
      <c r="W1298" t="s">
        <v>756</v>
      </c>
      <c r="X1298" t="s">
        <v>830</v>
      </c>
      <c r="Y1298" t="str">
        <f t="shared" si="280"/>
        <v>abril</v>
      </c>
      <c r="Z1298">
        <f>YEAR(BD_PONDERACIONES[[#This Row],[Fecha Ejecución del Ticket]])</f>
        <v>2022</v>
      </c>
      <c r="AA1298" t="str">
        <f t="shared" si="281"/>
        <v>mayo</v>
      </c>
      <c r="AB1298">
        <f>YEAR(BD_PONDERACIONES[[#This Row],[Fecha de Inspección]])</f>
        <v>2022</v>
      </c>
      <c r="AC1298">
        <f t="shared" si="282"/>
        <v>0.5</v>
      </c>
      <c r="AD1298">
        <f t="shared" si="283"/>
        <v>0.5</v>
      </c>
      <c r="AE1298">
        <f t="shared" si="284"/>
        <v>0.5</v>
      </c>
      <c r="AF1298">
        <f t="shared" si="285"/>
        <v>0.5</v>
      </c>
      <c r="AG1298">
        <f t="shared" si="286"/>
        <v>0.5</v>
      </c>
      <c r="AH1298">
        <f t="shared" si="287"/>
        <v>0.5</v>
      </c>
      <c r="AI1298">
        <f t="shared" si="288"/>
        <v>0.25</v>
      </c>
      <c r="AJ1298">
        <f t="shared" si="289"/>
        <v>0.25</v>
      </c>
      <c r="AK1298">
        <f t="shared" si="290"/>
        <v>0.5</v>
      </c>
      <c r="AL1298">
        <f t="shared" si="291"/>
        <v>0.5</v>
      </c>
      <c r="AM1298">
        <f t="shared" si="292"/>
        <v>0.5</v>
      </c>
      <c r="AN1298" s="6">
        <f t="shared" si="293"/>
        <v>1</v>
      </c>
      <c r="AO1298" t="str">
        <f>VLOOKUP(BD_PONDERACIONES[[#This Row],[Comuna]],Tabla3[#All],2,0)</f>
        <v>Cordillera</v>
      </c>
    </row>
    <row r="1299" spans="1:41" x14ac:dyDescent="0.35">
      <c r="A1299" t="s">
        <v>6924</v>
      </c>
      <c r="B1299" t="s">
        <v>6925</v>
      </c>
      <c r="C1299" t="s">
        <v>6926</v>
      </c>
      <c r="D1299" s="5">
        <v>44691</v>
      </c>
      <c r="E1299" s="5">
        <v>44655</v>
      </c>
      <c r="F1299" t="s">
        <v>763</v>
      </c>
      <c r="G1299" t="s">
        <v>6927</v>
      </c>
      <c r="H1299" t="s">
        <v>3456</v>
      </c>
      <c r="J1299" t="s">
        <v>756</v>
      </c>
      <c r="K1299" t="s">
        <v>756</v>
      </c>
      <c r="L1299" t="s">
        <v>757</v>
      </c>
      <c r="M1299" t="s">
        <v>757</v>
      </c>
      <c r="N1299" t="s">
        <v>756</v>
      </c>
      <c r="O1299" t="s">
        <v>756</v>
      </c>
      <c r="P1299" t="s">
        <v>758</v>
      </c>
      <c r="Q1299" t="s">
        <v>759</v>
      </c>
      <c r="R1299" t="s">
        <v>759</v>
      </c>
      <c r="S1299" t="s">
        <v>757</v>
      </c>
      <c r="T1299" t="s">
        <v>757</v>
      </c>
      <c r="U1299" t="s">
        <v>757</v>
      </c>
      <c r="V1299" t="s">
        <v>756</v>
      </c>
      <c r="W1299" t="s">
        <v>773</v>
      </c>
      <c r="X1299" t="s">
        <v>804</v>
      </c>
      <c r="Y1299" t="str">
        <f t="shared" si="280"/>
        <v>abril</v>
      </c>
      <c r="Z1299">
        <f>YEAR(BD_PONDERACIONES[[#This Row],[Fecha Ejecución del Ticket]])</f>
        <v>2022</v>
      </c>
      <c r="AA1299" t="str">
        <f t="shared" si="281"/>
        <v>mayo</v>
      </c>
      <c r="AB1299">
        <f>YEAR(BD_PONDERACIONES[[#This Row],[Fecha de Inspección]])</f>
        <v>2022</v>
      </c>
      <c r="AC1299">
        <f t="shared" si="282"/>
        <v>0.5</v>
      </c>
      <c r="AD1299">
        <f t="shared" si="283"/>
        <v>0.5</v>
      </c>
      <c r="AE1299">
        <f t="shared" si="284"/>
        <v>0.5</v>
      </c>
      <c r="AF1299">
        <f t="shared" si="285"/>
        <v>0.5</v>
      </c>
      <c r="AG1299">
        <f t="shared" si="286"/>
        <v>0.5</v>
      </c>
      <c r="AH1299">
        <f t="shared" si="287"/>
        <v>0.5</v>
      </c>
      <c r="AI1299">
        <f t="shared" si="288"/>
        <v>0.25</v>
      </c>
      <c r="AJ1299">
        <f t="shared" si="289"/>
        <v>0.25</v>
      </c>
      <c r="AK1299">
        <f t="shared" si="290"/>
        <v>0.5</v>
      </c>
      <c r="AL1299">
        <f t="shared" si="291"/>
        <v>0.5</v>
      </c>
      <c r="AM1299">
        <f t="shared" si="292"/>
        <v>0</v>
      </c>
      <c r="AN1299" s="6">
        <f t="shared" si="293"/>
        <v>0.9</v>
      </c>
      <c r="AO1299" t="str">
        <f>VLOOKUP(BD_PONDERACIONES[[#This Row],[Comuna]],Tabla3[#All],2,0)</f>
        <v>Cordillera</v>
      </c>
    </row>
    <row r="1300" spans="1:41" x14ac:dyDescent="0.35">
      <c r="A1300" t="s">
        <v>6928</v>
      </c>
      <c r="B1300" t="s">
        <v>6929</v>
      </c>
      <c r="C1300" t="s">
        <v>6930</v>
      </c>
      <c r="D1300" s="5">
        <v>44691</v>
      </c>
      <c r="E1300" s="5">
        <v>44660</v>
      </c>
      <c r="F1300" t="s">
        <v>753</v>
      </c>
      <c r="G1300" t="s">
        <v>6931</v>
      </c>
      <c r="H1300" t="s">
        <v>3456</v>
      </c>
      <c r="J1300" t="s">
        <v>756</v>
      </c>
      <c r="K1300" t="s">
        <v>756</v>
      </c>
      <c r="L1300" t="s">
        <v>757</v>
      </c>
      <c r="M1300" t="s">
        <v>757</v>
      </c>
      <c r="N1300" t="s">
        <v>756</v>
      </c>
      <c r="O1300" t="s">
        <v>756</v>
      </c>
      <c r="P1300" t="s">
        <v>758</v>
      </c>
      <c r="Q1300" t="s">
        <v>759</v>
      </c>
      <c r="R1300" t="s">
        <v>759</v>
      </c>
      <c r="S1300" t="s">
        <v>757</v>
      </c>
      <c r="T1300" t="s">
        <v>757</v>
      </c>
      <c r="U1300" t="s">
        <v>757</v>
      </c>
      <c r="V1300" t="s">
        <v>773</v>
      </c>
      <c r="W1300" t="s">
        <v>773</v>
      </c>
      <c r="X1300" t="s">
        <v>6932</v>
      </c>
      <c r="Y1300" t="str">
        <f t="shared" si="280"/>
        <v>abril</v>
      </c>
      <c r="Z1300">
        <f>YEAR(BD_PONDERACIONES[[#This Row],[Fecha Ejecución del Ticket]])</f>
        <v>2022</v>
      </c>
      <c r="AA1300" t="str">
        <f t="shared" si="281"/>
        <v>mayo</v>
      </c>
      <c r="AB1300">
        <f>YEAR(BD_PONDERACIONES[[#This Row],[Fecha de Inspección]])</f>
        <v>2022</v>
      </c>
      <c r="AC1300">
        <f t="shared" si="282"/>
        <v>0.5</v>
      </c>
      <c r="AD1300">
        <f t="shared" si="283"/>
        <v>0.5</v>
      </c>
      <c r="AE1300">
        <f t="shared" si="284"/>
        <v>0.5</v>
      </c>
      <c r="AF1300">
        <f t="shared" si="285"/>
        <v>0.5</v>
      </c>
      <c r="AG1300">
        <f t="shared" si="286"/>
        <v>0.5</v>
      </c>
      <c r="AH1300">
        <f t="shared" si="287"/>
        <v>0.5</v>
      </c>
      <c r="AI1300">
        <f t="shared" si="288"/>
        <v>0.25</v>
      </c>
      <c r="AJ1300">
        <f t="shared" si="289"/>
        <v>0.25</v>
      </c>
      <c r="AK1300">
        <f t="shared" si="290"/>
        <v>0.5</v>
      </c>
      <c r="AL1300">
        <f t="shared" si="291"/>
        <v>0</v>
      </c>
      <c r="AM1300">
        <f t="shared" si="292"/>
        <v>0</v>
      </c>
      <c r="AN1300" s="6">
        <f t="shared" si="293"/>
        <v>0.8</v>
      </c>
      <c r="AO1300" t="str">
        <f>VLOOKUP(BD_PONDERACIONES[[#This Row],[Comuna]],Tabla3[#All],2,0)</f>
        <v>Cordillera</v>
      </c>
    </row>
    <row r="1301" spans="1:41" x14ac:dyDescent="0.35">
      <c r="A1301" t="s">
        <v>6933</v>
      </c>
      <c r="B1301" t="s">
        <v>6934</v>
      </c>
      <c r="C1301" t="s">
        <v>6935</v>
      </c>
      <c r="D1301" s="5">
        <v>44691</v>
      </c>
      <c r="E1301" s="5">
        <v>44654</v>
      </c>
      <c r="F1301" t="s">
        <v>763</v>
      </c>
      <c r="G1301" t="s">
        <v>6936</v>
      </c>
      <c r="H1301" t="s">
        <v>3456</v>
      </c>
      <c r="J1301" t="s">
        <v>756</v>
      </c>
      <c r="K1301" t="s">
        <v>756</v>
      </c>
      <c r="L1301" t="s">
        <v>757</v>
      </c>
      <c r="M1301" t="s">
        <v>757</v>
      </c>
      <c r="N1301" t="s">
        <v>756</v>
      </c>
      <c r="O1301" t="s">
        <v>756</v>
      </c>
      <c r="P1301" t="s">
        <v>758</v>
      </c>
      <c r="Q1301" t="s">
        <v>759</v>
      </c>
      <c r="R1301" t="s">
        <v>759</v>
      </c>
      <c r="S1301" t="s">
        <v>757</v>
      </c>
      <c r="T1301" t="s">
        <v>757</v>
      </c>
      <c r="U1301" t="s">
        <v>757</v>
      </c>
      <c r="V1301" t="s">
        <v>756</v>
      </c>
      <c r="W1301" t="s">
        <v>756</v>
      </c>
      <c r="X1301" t="s">
        <v>804</v>
      </c>
      <c r="Y1301" t="str">
        <f t="shared" si="280"/>
        <v>abril</v>
      </c>
      <c r="Z1301">
        <f>YEAR(BD_PONDERACIONES[[#This Row],[Fecha Ejecución del Ticket]])</f>
        <v>2022</v>
      </c>
      <c r="AA1301" t="str">
        <f t="shared" si="281"/>
        <v>mayo</v>
      </c>
      <c r="AB1301">
        <f>YEAR(BD_PONDERACIONES[[#This Row],[Fecha de Inspección]])</f>
        <v>2022</v>
      </c>
      <c r="AC1301">
        <f t="shared" si="282"/>
        <v>0.5</v>
      </c>
      <c r="AD1301">
        <f t="shared" si="283"/>
        <v>0.5</v>
      </c>
      <c r="AE1301">
        <f t="shared" si="284"/>
        <v>0.5</v>
      </c>
      <c r="AF1301">
        <f t="shared" si="285"/>
        <v>0.5</v>
      </c>
      <c r="AG1301">
        <f t="shared" si="286"/>
        <v>0.5</v>
      </c>
      <c r="AH1301">
        <f t="shared" si="287"/>
        <v>0.5</v>
      </c>
      <c r="AI1301">
        <f t="shared" si="288"/>
        <v>0.25</v>
      </c>
      <c r="AJ1301">
        <f t="shared" si="289"/>
        <v>0.25</v>
      </c>
      <c r="AK1301">
        <f t="shared" si="290"/>
        <v>0.5</v>
      </c>
      <c r="AL1301">
        <f t="shared" si="291"/>
        <v>0.5</v>
      </c>
      <c r="AM1301">
        <f t="shared" si="292"/>
        <v>0.5</v>
      </c>
      <c r="AN1301" s="6">
        <f t="shared" si="293"/>
        <v>1</v>
      </c>
      <c r="AO1301" t="str">
        <f>VLOOKUP(BD_PONDERACIONES[[#This Row],[Comuna]],Tabla3[#All],2,0)</f>
        <v>Cordillera</v>
      </c>
    </row>
    <row r="1302" spans="1:41" x14ac:dyDescent="0.35">
      <c r="A1302" t="s">
        <v>6937</v>
      </c>
      <c r="B1302" t="s">
        <v>6938</v>
      </c>
      <c r="C1302" t="s">
        <v>6939</v>
      </c>
      <c r="D1302" s="5">
        <v>44691</v>
      </c>
      <c r="E1302" s="5">
        <v>44676</v>
      </c>
      <c r="F1302" t="s">
        <v>753</v>
      </c>
      <c r="G1302" t="s">
        <v>6940</v>
      </c>
      <c r="H1302" t="s">
        <v>3456</v>
      </c>
      <c r="J1302" t="s">
        <v>756</v>
      </c>
      <c r="K1302" t="s">
        <v>756</v>
      </c>
      <c r="L1302" t="s">
        <v>757</v>
      </c>
      <c r="M1302" t="s">
        <v>757</v>
      </c>
      <c r="N1302" t="s">
        <v>756</v>
      </c>
      <c r="O1302" t="s">
        <v>756</v>
      </c>
      <c r="P1302" t="s">
        <v>758</v>
      </c>
      <c r="Q1302" t="s">
        <v>759</v>
      </c>
      <c r="R1302" t="s">
        <v>759</v>
      </c>
      <c r="S1302" t="s">
        <v>757</v>
      </c>
      <c r="T1302" t="s">
        <v>757</v>
      </c>
      <c r="U1302" t="s">
        <v>757</v>
      </c>
      <c r="V1302" t="s">
        <v>768</v>
      </c>
      <c r="W1302" t="s">
        <v>768</v>
      </c>
      <c r="X1302" t="s">
        <v>6941</v>
      </c>
      <c r="Y1302" t="str">
        <f t="shared" si="280"/>
        <v>abril</v>
      </c>
      <c r="Z1302">
        <f>YEAR(BD_PONDERACIONES[[#This Row],[Fecha Ejecución del Ticket]])</f>
        <v>2022</v>
      </c>
      <c r="AA1302" t="str">
        <f t="shared" si="281"/>
        <v>mayo</v>
      </c>
      <c r="AB1302">
        <f>YEAR(BD_PONDERACIONES[[#This Row],[Fecha de Inspección]])</f>
        <v>2022</v>
      </c>
      <c r="AC1302">
        <f t="shared" si="282"/>
        <v>0.5</v>
      </c>
      <c r="AD1302">
        <f t="shared" si="283"/>
        <v>0.5</v>
      </c>
      <c r="AE1302">
        <f t="shared" si="284"/>
        <v>0.5</v>
      </c>
      <c r="AF1302">
        <f t="shared" si="285"/>
        <v>0.5</v>
      </c>
      <c r="AG1302">
        <f t="shared" si="286"/>
        <v>0.5</v>
      </c>
      <c r="AH1302">
        <f t="shared" si="287"/>
        <v>0.5</v>
      </c>
      <c r="AI1302">
        <f t="shared" si="288"/>
        <v>0.25</v>
      </c>
      <c r="AJ1302">
        <f t="shared" si="289"/>
        <v>0.25</v>
      </c>
      <c r="AK1302">
        <f t="shared" si="290"/>
        <v>0.5</v>
      </c>
      <c r="AL1302">
        <f t="shared" si="291"/>
        <v>0.17499999999999999</v>
      </c>
      <c r="AM1302">
        <f t="shared" si="292"/>
        <v>0.17499999999999999</v>
      </c>
      <c r="AN1302" s="6">
        <f t="shared" si="293"/>
        <v>0.87</v>
      </c>
      <c r="AO1302" t="str">
        <f>VLOOKUP(BD_PONDERACIONES[[#This Row],[Comuna]],Tabla3[#All],2,0)</f>
        <v>Cordillera</v>
      </c>
    </row>
    <row r="1303" spans="1:41" x14ac:dyDescent="0.35">
      <c r="A1303" t="s">
        <v>6942</v>
      </c>
      <c r="B1303" t="s">
        <v>6943</v>
      </c>
      <c r="C1303" t="s">
        <v>6944</v>
      </c>
      <c r="D1303" s="5">
        <v>44691</v>
      </c>
      <c r="E1303" s="5">
        <v>44654</v>
      </c>
      <c r="F1303" t="s">
        <v>763</v>
      </c>
      <c r="G1303" t="s">
        <v>6945</v>
      </c>
      <c r="H1303" t="s">
        <v>3456</v>
      </c>
      <c r="J1303" t="s">
        <v>756</v>
      </c>
      <c r="K1303" t="s">
        <v>756</v>
      </c>
      <c r="L1303" t="s">
        <v>757</v>
      </c>
      <c r="M1303" t="s">
        <v>757</v>
      </c>
      <c r="N1303" t="s">
        <v>756</v>
      </c>
      <c r="O1303" t="s">
        <v>756</v>
      </c>
      <c r="P1303" t="s">
        <v>758</v>
      </c>
      <c r="Q1303" t="s">
        <v>759</v>
      </c>
      <c r="R1303" t="s">
        <v>759</v>
      </c>
      <c r="S1303" t="s">
        <v>757</v>
      </c>
      <c r="T1303" t="s">
        <v>757</v>
      </c>
      <c r="U1303" t="s">
        <v>757</v>
      </c>
      <c r="V1303" t="s">
        <v>756</v>
      </c>
      <c r="W1303" t="s">
        <v>768</v>
      </c>
      <c r="X1303" t="s">
        <v>6946</v>
      </c>
      <c r="Y1303" t="str">
        <f t="shared" si="280"/>
        <v>abril</v>
      </c>
      <c r="Z1303">
        <f>YEAR(BD_PONDERACIONES[[#This Row],[Fecha Ejecución del Ticket]])</f>
        <v>2022</v>
      </c>
      <c r="AA1303" t="str">
        <f t="shared" si="281"/>
        <v>mayo</v>
      </c>
      <c r="AB1303">
        <f>YEAR(BD_PONDERACIONES[[#This Row],[Fecha de Inspección]])</f>
        <v>2022</v>
      </c>
      <c r="AC1303">
        <f t="shared" si="282"/>
        <v>0.5</v>
      </c>
      <c r="AD1303">
        <f t="shared" si="283"/>
        <v>0.5</v>
      </c>
      <c r="AE1303">
        <f t="shared" si="284"/>
        <v>0.5</v>
      </c>
      <c r="AF1303">
        <f t="shared" si="285"/>
        <v>0.5</v>
      </c>
      <c r="AG1303">
        <f t="shared" si="286"/>
        <v>0.5</v>
      </c>
      <c r="AH1303">
        <f t="shared" si="287"/>
        <v>0.5</v>
      </c>
      <c r="AI1303">
        <f t="shared" si="288"/>
        <v>0.25</v>
      </c>
      <c r="AJ1303">
        <f t="shared" si="289"/>
        <v>0.25</v>
      </c>
      <c r="AK1303">
        <f t="shared" si="290"/>
        <v>0.5</v>
      </c>
      <c r="AL1303">
        <f t="shared" si="291"/>
        <v>0.5</v>
      </c>
      <c r="AM1303">
        <f t="shared" si="292"/>
        <v>0.17499999999999999</v>
      </c>
      <c r="AN1303" s="6">
        <f t="shared" si="293"/>
        <v>0.93500000000000005</v>
      </c>
      <c r="AO1303" t="str">
        <f>VLOOKUP(BD_PONDERACIONES[[#This Row],[Comuna]],Tabla3[#All],2,0)</f>
        <v>Cordillera</v>
      </c>
    </row>
    <row r="1304" spans="1:41" x14ac:dyDescent="0.35">
      <c r="A1304" t="s">
        <v>6947</v>
      </c>
      <c r="B1304" t="s">
        <v>6948</v>
      </c>
      <c r="C1304" t="s">
        <v>6949</v>
      </c>
      <c r="D1304" s="5">
        <v>44691</v>
      </c>
      <c r="E1304" s="5">
        <v>44676</v>
      </c>
      <c r="F1304" t="s">
        <v>753</v>
      </c>
      <c r="G1304" t="s">
        <v>6950</v>
      </c>
      <c r="H1304" t="s">
        <v>3456</v>
      </c>
      <c r="J1304" t="s">
        <v>756</v>
      </c>
      <c r="K1304" t="s">
        <v>756</v>
      </c>
      <c r="L1304" t="s">
        <v>757</v>
      </c>
      <c r="M1304" t="s">
        <v>757</v>
      </c>
      <c r="N1304" t="s">
        <v>756</v>
      </c>
      <c r="O1304" t="s">
        <v>756</v>
      </c>
      <c r="P1304" t="s">
        <v>758</v>
      </c>
      <c r="Q1304" t="s">
        <v>759</v>
      </c>
      <c r="R1304" t="s">
        <v>759</v>
      </c>
      <c r="S1304" t="s">
        <v>757</v>
      </c>
      <c r="T1304" t="s">
        <v>757</v>
      </c>
      <c r="U1304" t="s">
        <v>757</v>
      </c>
      <c r="V1304" t="s">
        <v>756</v>
      </c>
      <c r="W1304" t="s">
        <v>756</v>
      </c>
      <c r="X1304" t="s">
        <v>885</v>
      </c>
      <c r="Y1304" t="str">
        <f t="shared" si="280"/>
        <v>abril</v>
      </c>
      <c r="Z1304">
        <f>YEAR(BD_PONDERACIONES[[#This Row],[Fecha Ejecución del Ticket]])</f>
        <v>2022</v>
      </c>
      <c r="AA1304" t="str">
        <f t="shared" si="281"/>
        <v>mayo</v>
      </c>
      <c r="AB1304">
        <f>YEAR(BD_PONDERACIONES[[#This Row],[Fecha de Inspección]])</f>
        <v>2022</v>
      </c>
      <c r="AC1304">
        <f t="shared" si="282"/>
        <v>0.5</v>
      </c>
      <c r="AD1304">
        <f t="shared" si="283"/>
        <v>0.5</v>
      </c>
      <c r="AE1304">
        <f t="shared" si="284"/>
        <v>0.5</v>
      </c>
      <c r="AF1304">
        <f t="shared" si="285"/>
        <v>0.5</v>
      </c>
      <c r="AG1304">
        <f t="shared" si="286"/>
        <v>0.5</v>
      </c>
      <c r="AH1304">
        <f t="shared" si="287"/>
        <v>0.5</v>
      </c>
      <c r="AI1304">
        <f t="shared" si="288"/>
        <v>0.25</v>
      </c>
      <c r="AJ1304">
        <f t="shared" si="289"/>
        <v>0.25</v>
      </c>
      <c r="AK1304">
        <f t="shared" si="290"/>
        <v>0.5</v>
      </c>
      <c r="AL1304">
        <f t="shared" si="291"/>
        <v>0.5</v>
      </c>
      <c r="AM1304">
        <f t="shared" si="292"/>
        <v>0.5</v>
      </c>
      <c r="AN1304" s="6">
        <f t="shared" si="293"/>
        <v>1</v>
      </c>
      <c r="AO1304" t="str">
        <f>VLOOKUP(BD_PONDERACIONES[[#This Row],[Comuna]],Tabla3[#All],2,0)</f>
        <v>Cordillera</v>
      </c>
    </row>
    <row r="1305" spans="1:41" x14ac:dyDescent="0.35">
      <c r="A1305" t="s">
        <v>6951</v>
      </c>
      <c r="B1305" t="s">
        <v>6952</v>
      </c>
      <c r="C1305" t="s">
        <v>6953</v>
      </c>
      <c r="D1305" s="5">
        <v>44691</v>
      </c>
      <c r="E1305" s="5">
        <v>44676</v>
      </c>
      <c r="F1305" t="s">
        <v>763</v>
      </c>
      <c r="G1305" t="s">
        <v>6954</v>
      </c>
      <c r="H1305" t="s">
        <v>3456</v>
      </c>
      <c r="J1305" t="s">
        <v>756</v>
      </c>
      <c r="K1305" t="s">
        <v>756</v>
      </c>
      <c r="L1305" t="s">
        <v>757</v>
      </c>
      <c r="M1305" t="s">
        <v>757</v>
      </c>
      <c r="N1305" t="s">
        <v>756</v>
      </c>
      <c r="O1305" t="s">
        <v>756</v>
      </c>
      <c r="P1305" t="s">
        <v>758</v>
      </c>
      <c r="Q1305" t="s">
        <v>759</v>
      </c>
      <c r="R1305" t="s">
        <v>759</v>
      </c>
      <c r="S1305" t="s">
        <v>757</v>
      </c>
      <c r="T1305" t="s">
        <v>757</v>
      </c>
      <c r="U1305" t="s">
        <v>757</v>
      </c>
      <c r="V1305" t="s">
        <v>756</v>
      </c>
      <c r="W1305" t="s">
        <v>756</v>
      </c>
      <c r="X1305" t="s">
        <v>6955</v>
      </c>
      <c r="Y1305" t="str">
        <f t="shared" si="280"/>
        <v>abril</v>
      </c>
      <c r="Z1305">
        <f>YEAR(BD_PONDERACIONES[[#This Row],[Fecha Ejecución del Ticket]])</f>
        <v>2022</v>
      </c>
      <c r="AA1305" t="str">
        <f t="shared" si="281"/>
        <v>mayo</v>
      </c>
      <c r="AB1305">
        <f>YEAR(BD_PONDERACIONES[[#This Row],[Fecha de Inspección]])</f>
        <v>2022</v>
      </c>
      <c r="AC1305">
        <f t="shared" si="282"/>
        <v>0.5</v>
      </c>
      <c r="AD1305">
        <f t="shared" si="283"/>
        <v>0.5</v>
      </c>
      <c r="AE1305">
        <f t="shared" si="284"/>
        <v>0.5</v>
      </c>
      <c r="AF1305">
        <f t="shared" si="285"/>
        <v>0.5</v>
      </c>
      <c r="AG1305">
        <f t="shared" si="286"/>
        <v>0.5</v>
      </c>
      <c r="AH1305">
        <f t="shared" si="287"/>
        <v>0.5</v>
      </c>
      <c r="AI1305">
        <f t="shared" si="288"/>
        <v>0.25</v>
      </c>
      <c r="AJ1305">
        <f t="shared" si="289"/>
        <v>0.25</v>
      </c>
      <c r="AK1305">
        <f t="shared" si="290"/>
        <v>0.5</v>
      </c>
      <c r="AL1305">
        <f t="shared" si="291"/>
        <v>0.5</v>
      </c>
      <c r="AM1305">
        <f t="shared" si="292"/>
        <v>0.5</v>
      </c>
      <c r="AN1305" s="6">
        <f t="shared" si="293"/>
        <v>1</v>
      </c>
      <c r="AO1305" t="str">
        <f>VLOOKUP(BD_PONDERACIONES[[#This Row],[Comuna]],Tabla3[#All],2,0)</f>
        <v>Cordillera</v>
      </c>
    </row>
    <row r="1306" spans="1:41" x14ac:dyDescent="0.35">
      <c r="A1306" t="s">
        <v>6956</v>
      </c>
      <c r="B1306" t="s">
        <v>6957</v>
      </c>
      <c r="C1306" t="s">
        <v>6958</v>
      </c>
      <c r="D1306" s="5">
        <v>44691</v>
      </c>
      <c r="E1306" s="5">
        <v>44673</v>
      </c>
      <c r="F1306" t="s">
        <v>763</v>
      </c>
      <c r="G1306" t="s">
        <v>6959</v>
      </c>
      <c r="H1306" t="s">
        <v>3456</v>
      </c>
      <c r="J1306" t="s">
        <v>756</v>
      </c>
      <c r="K1306" t="s">
        <v>756</v>
      </c>
      <c r="L1306" t="s">
        <v>757</v>
      </c>
      <c r="M1306" t="s">
        <v>757</v>
      </c>
      <c r="N1306" t="s">
        <v>756</v>
      </c>
      <c r="O1306" t="s">
        <v>756</v>
      </c>
      <c r="P1306" t="s">
        <v>758</v>
      </c>
      <c r="Q1306" t="s">
        <v>759</v>
      </c>
      <c r="R1306" t="s">
        <v>759</v>
      </c>
      <c r="S1306" t="s">
        <v>757</v>
      </c>
      <c r="T1306" t="s">
        <v>757</v>
      </c>
      <c r="U1306" t="s">
        <v>757</v>
      </c>
      <c r="V1306" t="s">
        <v>756</v>
      </c>
      <c r="W1306" t="s">
        <v>756</v>
      </c>
      <c r="X1306" t="s">
        <v>6960</v>
      </c>
      <c r="Y1306" t="str">
        <f t="shared" si="280"/>
        <v>abril</v>
      </c>
      <c r="Z1306">
        <f>YEAR(BD_PONDERACIONES[[#This Row],[Fecha Ejecución del Ticket]])</f>
        <v>2022</v>
      </c>
      <c r="AA1306" t="str">
        <f t="shared" si="281"/>
        <v>mayo</v>
      </c>
      <c r="AB1306">
        <f>YEAR(BD_PONDERACIONES[[#This Row],[Fecha de Inspección]])</f>
        <v>2022</v>
      </c>
      <c r="AC1306">
        <f t="shared" si="282"/>
        <v>0.5</v>
      </c>
      <c r="AD1306">
        <f t="shared" si="283"/>
        <v>0.5</v>
      </c>
      <c r="AE1306">
        <f t="shared" si="284"/>
        <v>0.5</v>
      </c>
      <c r="AF1306">
        <f t="shared" si="285"/>
        <v>0.5</v>
      </c>
      <c r="AG1306">
        <f t="shared" si="286"/>
        <v>0.5</v>
      </c>
      <c r="AH1306">
        <f t="shared" si="287"/>
        <v>0.5</v>
      </c>
      <c r="AI1306">
        <f t="shared" si="288"/>
        <v>0.25</v>
      </c>
      <c r="AJ1306">
        <f t="shared" si="289"/>
        <v>0.25</v>
      </c>
      <c r="AK1306">
        <f t="shared" si="290"/>
        <v>0.5</v>
      </c>
      <c r="AL1306">
        <f t="shared" si="291"/>
        <v>0.5</v>
      </c>
      <c r="AM1306">
        <f t="shared" si="292"/>
        <v>0.5</v>
      </c>
      <c r="AN1306" s="6">
        <f t="shared" si="293"/>
        <v>1</v>
      </c>
      <c r="AO1306" t="str">
        <f>VLOOKUP(BD_PONDERACIONES[[#This Row],[Comuna]],Tabla3[#All],2,0)</f>
        <v>Cordillera</v>
      </c>
    </row>
    <row r="1307" spans="1:41" x14ac:dyDescent="0.35">
      <c r="A1307" t="s">
        <v>6961</v>
      </c>
      <c r="B1307" t="s">
        <v>6962</v>
      </c>
      <c r="C1307" t="s">
        <v>6963</v>
      </c>
      <c r="D1307" s="5">
        <v>44691</v>
      </c>
      <c r="E1307" s="5">
        <v>44654</v>
      </c>
      <c r="F1307" t="s">
        <v>763</v>
      </c>
      <c r="G1307" t="s">
        <v>6964</v>
      </c>
      <c r="H1307" t="s">
        <v>3456</v>
      </c>
      <c r="J1307" t="s">
        <v>756</v>
      </c>
      <c r="K1307" t="s">
        <v>756</v>
      </c>
      <c r="L1307" t="s">
        <v>757</v>
      </c>
      <c r="M1307" t="s">
        <v>757</v>
      </c>
      <c r="N1307" t="s">
        <v>756</v>
      </c>
      <c r="O1307" t="s">
        <v>756</v>
      </c>
      <c r="P1307" t="s">
        <v>758</v>
      </c>
      <c r="Q1307" t="s">
        <v>759</v>
      </c>
      <c r="R1307" t="s">
        <v>759</v>
      </c>
      <c r="S1307" t="s">
        <v>757</v>
      </c>
      <c r="T1307" t="s">
        <v>757</v>
      </c>
      <c r="U1307" t="s">
        <v>757</v>
      </c>
      <c r="V1307" t="s">
        <v>756</v>
      </c>
      <c r="W1307" t="s">
        <v>768</v>
      </c>
      <c r="X1307" t="s">
        <v>6891</v>
      </c>
      <c r="Y1307" t="str">
        <f t="shared" si="280"/>
        <v>abril</v>
      </c>
      <c r="Z1307">
        <f>YEAR(BD_PONDERACIONES[[#This Row],[Fecha Ejecución del Ticket]])</f>
        <v>2022</v>
      </c>
      <c r="AA1307" t="str">
        <f t="shared" si="281"/>
        <v>mayo</v>
      </c>
      <c r="AB1307">
        <f>YEAR(BD_PONDERACIONES[[#This Row],[Fecha de Inspección]])</f>
        <v>2022</v>
      </c>
      <c r="AC1307">
        <f t="shared" si="282"/>
        <v>0.5</v>
      </c>
      <c r="AD1307">
        <f t="shared" si="283"/>
        <v>0.5</v>
      </c>
      <c r="AE1307">
        <f t="shared" si="284"/>
        <v>0.5</v>
      </c>
      <c r="AF1307">
        <f t="shared" si="285"/>
        <v>0.5</v>
      </c>
      <c r="AG1307">
        <f t="shared" si="286"/>
        <v>0.5</v>
      </c>
      <c r="AH1307">
        <f t="shared" si="287"/>
        <v>0.5</v>
      </c>
      <c r="AI1307">
        <f t="shared" si="288"/>
        <v>0.25</v>
      </c>
      <c r="AJ1307">
        <f t="shared" si="289"/>
        <v>0.25</v>
      </c>
      <c r="AK1307">
        <f t="shared" si="290"/>
        <v>0.5</v>
      </c>
      <c r="AL1307">
        <f t="shared" si="291"/>
        <v>0.5</v>
      </c>
      <c r="AM1307">
        <f t="shared" si="292"/>
        <v>0.17499999999999999</v>
      </c>
      <c r="AN1307" s="6">
        <f t="shared" si="293"/>
        <v>0.93500000000000005</v>
      </c>
      <c r="AO1307" t="str">
        <f>VLOOKUP(BD_PONDERACIONES[[#This Row],[Comuna]],Tabla3[#All],2,0)</f>
        <v>Cordillera</v>
      </c>
    </row>
    <row r="1308" spans="1:41" x14ac:dyDescent="0.35">
      <c r="A1308" t="s">
        <v>6965</v>
      </c>
      <c r="B1308" t="s">
        <v>6966</v>
      </c>
      <c r="C1308" t="s">
        <v>6967</v>
      </c>
      <c r="D1308" s="5">
        <v>44691</v>
      </c>
      <c r="E1308" s="5">
        <v>44678</v>
      </c>
      <c r="F1308" t="s">
        <v>753</v>
      </c>
      <c r="G1308" t="s">
        <v>6968</v>
      </c>
      <c r="H1308" t="s">
        <v>3456</v>
      </c>
      <c r="J1308" t="s">
        <v>756</v>
      </c>
      <c r="K1308" t="s">
        <v>756</v>
      </c>
      <c r="L1308" t="s">
        <v>773</v>
      </c>
      <c r="M1308" t="s">
        <v>773</v>
      </c>
      <c r="N1308" t="s">
        <v>756</v>
      </c>
      <c r="O1308" t="s">
        <v>756</v>
      </c>
      <c r="P1308" t="s">
        <v>758</v>
      </c>
      <c r="Q1308" t="s">
        <v>759</v>
      </c>
      <c r="R1308" t="s">
        <v>759</v>
      </c>
      <c r="S1308" t="s">
        <v>757</v>
      </c>
      <c r="T1308" t="s">
        <v>757</v>
      </c>
      <c r="U1308" t="s">
        <v>757</v>
      </c>
      <c r="V1308" t="s">
        <v>756</v>
      </c>
      <c r="W1308" t="s">
        <v>773</v>
      </c>
      <c r="X1308" t="s">
        <v>6969</v>
      </c>
      <c r="Y1308" t="str">
        <f t="shared" si="280"/>
        <v>abril</v>
      </c>
      <c r="Z1308">
        <f>YEAR(BD_PONDERACIONES[[#This Row],[Fecha Ejecución del Ticket]])</f>
        <v>2022</v>
      </c>
      <c r="AA1308" t="str">
        <f t="shared" si="281"/>
        <v>mayo</v>
      </c>
      <c r="AB1308">
        <f>YEAR(BD_PONDERACIONES[[#This Row],[Fecha de Inspección]])</f>
        <v>2022</v>
      </c>
      <c r="AC1308">
        <f t="shared" si="282"/>
        <v>0.5</v>
      </c>
      <c r="AD1308">
        <f t="shared" si="283"/>
        <v>0.5</v>
      </c>
      <c r="AE1308">
        <f t="shared" si="284"/>
        <v>0</v>
      </c>
      <c r="AF1308">
        <f t="shared" si="285"/>
        <v>0</v>
      </c>
      <c r="AG1308">
        <f t="shared" si="286"/>
        <v>0.5</v>
      </c>
      <c r="AH1308">
        <f t="shared" si="287"/>
        <v>0.5</v>
      </c>
      <c r="AI1308">
        <f t="shared" si="288"/>
        <v>0.25</v>
      </c>
      <c r="AJ1308">
        <f t="shared" si="289"/>
        <v>0.25</v>
      </c>
      <c r="AK1308">
        <f t="shared" si="290"/>
        <v>0.5</v>
      </c>
      <c r="AL1308">
        <f t="shared" si="291"/>
        <v>0.5</v>
      </c>
      <c r="AM1308">
        <f t="shared" si="292"/>
        <v>0</v>
      </c>
      <c r="AN1308" s="6">
        <f t="shared" si="293"/>
        <v>0.6</v>
      </c>
      <c r="AO1308" t="str">
        <f>VLOOKUP(BD_PONDERACIONES[[#This Row],[Comuna]],Tabla3[#All],2,0)</f>
        <v>Cordillera</v>
      </c>
    </row>
    <row r="1309" spans="1:41" x14ac:dyDescent="0.35">
      <c r="A1309" t="s">
        <v>6970</v>
      </c>
      <c r="B1309" t="s">
        <v>6971</v>
      </c>
      <c r="C1309" t="s">
        <v>6972</v>
      </c>
      <c r="D1309" s="5">
        <v>44691</v>
      </c>
      <c r="E1309" s="5">
        <v>44678</v>
      </c>
      <c r="F1309" t="s">
        <v>753</v>
      </c>
      <c r="G1309" t="s">
        <v>6973</v>
      </c>
      <c r="H1309" t="s">
        <v>3456</v>
      </c>
      <c r="J1309" t="s">
        <v>756</v>
      </c>
      <c r="K1309" t="s">
        <v>756</v>
      </c>
      <c r="L1309" t="s">
        <v>773</v>
      </c>
      <c r="M1309" t="s">
        <v>773</v>
      </c>
      <c r="N1309" t="s">
        <v>756</v>
      </c>
      <c r="O1309" t="s">
        <v>756</v>
      </c>
      <c r="P1309" t="s">
        <v>758</v>
      </c>
      <c r="Q1309" t="s">
        <v>759</v>
      </c>
      <c r="R1309" t="s">
        <v>759</v>
      </c>
      <c r="S1309" t="s">
        <v>757</v>
      </c>
      <c r="T1309" t="s">
        <v>757</v>
      </c>
      <c r="U1309" t="s">
        <v>757</v>
      </c>
      <c r="V1309" t="s">
        <v>756</v>
      </c>
      <c r="W1309" t="s">
        <v>756</v>
      </c>
      <c r="X1309" t="s">
        <v>885</v>
      </c>
      <c r="Y1309" t="str">
        <f t="shared" si="280"/>
        <v>abril</v>
      </c>
      <c r="Z1309">
        <f>YEAR(BD_PONDERACIONES[[#This Row],[Fecha Ejecución del Ticket]])</f>
        <v>2022</v>
      </c>
      <c r="AA1309" t="str">
        <f t="shared" si="281"/>
        <v>mayo</v>
      </c>
      <c r="AB1309">
        <f>YEAR(BD_PONDERACIONES[[#This Row],[Fecha de Inspección]])</f>
        <v>2022</v>
      </c>
      <c r="AC1309">
        <f t="shared" si="282"/>
        <v>0.5</v>
      </c>
      <c r="AD1309">
        <f t="shared" si="283"/>
        <v>0.5</v>
      </c>
      <c r="AE1309">
        <f t="shared" si="284"/>
        <v>0</v>
      </c>
      <c r="AF1309">
        <f t="shared" si="285"/>
        <v>0</v>
      </c>
      <c r="AG1309">
        <f t="shared" si="286"/>
        <v>0.5</v>
      </c>
      <c r="AH1309">
        <f t="shared" si="287"/>
        <v>0.5</v>
      </c>
      <c r="AI1309">
        <f t="shared" si="288"/>
        <v>0.25</v>
      </c>
      <c r="AJ1309">
        <f t="shared" si="289"/>
        <v>0.25</v>
      </c>
      <c r="AK1309">
        <f t="shared" si="290"/>
        <v>0.5</v>
      </c>
      <c r="AL1309">
        <f t="shared" si="291"/>
        <v>0.5</v>
      </c>
      <c r="AM1309">
        <f t="shared" si="292"/>
        <v>0.5</v>
      </c>
      <c r="AN1309" s="6">
        <f t="shared" si="293"/>
        <v>0.7</v>
      </c>
      <c r="AO1309" t="str">
        <f>VLOOKUP(BD_PONDERACIONES[[#This Row],[Comuna]],Tabla3[#All],2,0)</f>
        <v>Cordillera</v>
      </c>
    </row>
    <row r="1310" spans="1:41" x14ac:dyDescent="0.35">
      <c r="A1310" t="s">
        <v>6974</v>
      </c>
      <c r="B1310" t="s">
        <v>6975</v>
      </c>
      <c r="C1310" t="s">
        <v>6976</v>
      </c>
      <c r="D1310" s="5">
        <v>44691</v>
      </c>
      <c r="E1310" s="5">
        <v>44676</v>
      </c>
      <c r="F1310" t="s">
        <v>763</v>
      </c>
      <c r="G1310" t="s">
        <v>6977</v>
      </c>
      <c r="H1310" t="s">
        <v>3456</v>
      </c>
      <c r="J1310" t="s">
        <v>756</v>
      </c>
      <c r="K1310" t="s">
        <v>756</v>
      </c>
      <c r="L1310" t="s">
        <v>757</v>
      </c>
      <c r="M1310" t="s">
        <v>757</v>
      </c>
      <c r="N1310" t="s">
        <v>756</v>
      </c>
      <c r="O1310" t="s">
        <v>756</v>
      </c>
      <c r="P1310" t="s">
        <v>765</v>
      </c>
      <c r="Q1310" t="s">
        <v>6978</v>
      </c>
      <c r="R1310" t="s">
        <v>6979</v>
      </c>
      <c r="S1310" t="s">
        <v>756</v>
      </c>
      <c r="T1310" t="s">
        <v>756</v>
      </c>
      <c r="U1310" t="s">
        <v>756</v>
      </c>
      <c r="V1310" t="s">
        <v>756</v>
      </c>
      <c r="W1310" t="s">
        <v>756</v>
      </c>
      <c r="X1310" t="s">
        <v>769</v>
      </c>
      <c r="Y1310" t="str">
        <f t="shared" si="280"/>
        <v>abril</v>
      </c>
      <c r="Z1310">
        <f>YEAR(BD_PONDERACIONES[[#This Row],[Fecha Ejecución del Ticket]])</f>
        <v>2022</v>
      </c>
      <c r="AA1310" t="str">
        <f t="shared" si="281"/>
        <v>mayo</v>
      </c>
      <c r="AB1310">
        <f>YEAR(BD_PONDERACIONES[[#This Row],[Fecha de Inspección]])</f>
        <v>2022</v>
      </c>
      <c r="AC1310">
        <f t="shared" si="282"/>
        <v>0.5</v>
      </c>
      <c r="AD1310">
        <f t="shared" si="283"/>
        <v>0.5</v>
      </c>
      <c r="AE1310">
        <f t="shared" si="284"/>
        <v>0.5</v>
      </c>
      <c r="AF1310">
        <f t="shared" si="285"/>
        <v>0.5</v>
      </c>
      <c r="AG1310">
        <f t="shared" si="286"/>
        <v>0.5</v>
      </c>
      <c r="AH1310">
        <f t="shared" si="287"/>
        <v>0.5</v>
      </c>
      <c r="AI1310">
        <f t="shared" si="288"/>
        <v>0.25</v>
      </c>
      <c r="AJ1310">
        <f t="shared" si="289"/>
        <v>0.25</v>
      </c>
      <c r="AK1310">
        <f t="shared" si="290"/>
        <v>0.5</v>
      </c>
      <c r="AL1310">
        <f t="shared" si="291"/>
        <v>0.5</v>
      </c>
      <c r="AM1310">
        <f t="shared" si="292"/>
        <v>0.5</v>
      </c>
      <c r="AN1310" s="6">
        <f t="shared" si="293"/>
        <v>1</v>
      </c>
      <c r="AO1310" t="str">
        <f>VLOOKUP(BD_PONDERACIONES[[#This Row],[Comuna]],Tabla3[#All],2,0)</f>
        <v>Cordillera</v>
      </c>
    </row>
    <row r="1311" spans="1:41" x14ac:dyDescent="0.35">
      <c r="A1311" t="s">
        <v>6980</v>
      </c>
      <c r="B1311" t="s">
        <v>6981</v>
      </c>
      <c r="C1311" t="s">
        <v>6982</v>
      </c>
      <c r="D1311" s="5">
        <v>44691</v>
      </c>
      <c r="E1311" s="5">
        <v>44678</v>
      </c>
      <c r="F1311" t="s">
        <v>753</v>
      </c>
      <c r="G1311" t="s">
        <v>6983</v>
      </c>
      <c r="H1311" t="s">
        <v>3456</v>
      </c>
      <c r="J1311" t="s">
        <v>756</v>
      </c>
      <c r="K1311" t="s">
        <v>756</v>
      </c>
      <c r="L1311" t="s">
        <v>756</v>
      </c>
      <c r="M1311" t="s">
        <v>756</v>
      </c>
      <c r="N1311" t="s">
        <v>756</v>
      </c>
      <c r="O1311" t="s">
        <v>756</v>
      </c>
      <c r="P1311" t="s">
        <v>758</v>
      </c>
      <c r="Q1311" t="s">
        <v>759</v>
      </c>
      <c r="R1311" t="s">
        <v>759</v>
      </c>
      <c r="S1311" t="s">
        <v>757</v>
      </c>
      <c r="T1311" t="s">
        <v>757</v>
      </c>
      <c r="U1311" t="s">
        <v>757</v>
      </c>
      <c r="V1311" t="s">
        <v>756</v>
      </c>
      <c r="W1311" t="s">
        <v>756</v>
      </c>
      <c r="X1311" t="s">
        <v>885</v>
      </c>
      <c r="Y1311" t="str">
        <f t="shared" si="280"/>
        <v>abril</v>
      </c>
      <c r="Z1311">
        <f>YEAR(BD_PONDERACIONES[[#This Row],[Fecha Ejecución del Ticket]])</f>
        <v>2022</v>
      </c>
      <c r="AA1311" t="str">
        <f t="shared" si="281"/>
        <v>mayo</v>
      </c>
      <c r="AB1311">
        <f>YEAR(BD_PONDERACIONES[[#This Row],[Fecha de Inspección]])</f>
        <v>2022</v>
      </c>
      <c r="AC1311">
        <f t="shared" si="282"/>
        <v>0.5</v>
      </c>
      <c r="AD1311">
        <f t="shared" si="283"/>
        <v>0.5</v>
      </c>
      <c r="AE1311">
        <f t="shared" si="284"/>
        <v>0.5</v>
      </c>
      <c r="AF1311">
        <f t="shared" si="285"/>
        <v>0.5</v>
      </c>
      <c r="AG1311">
        <f t="shared" si="286"/>
        <v>0.5</v>
      </c>
      <c r="AH1311">
        <f t="shared" si="287"/>
        <v>0.5</v>
      </c>
      <c r="AI1311">
        <f t="shared" si="288"/>
        <v>0.25</v>
      </c>
      <c r="AJ1311">
        <f t="shared" si="289"/>
        <v>0.25</v>
      </c>
      <c r="AK1311">
        <f t="shared" si="290"/>
        <v>0.5</v>
      </c>
      <c r="AL1311">
        <f t="shared" si="291"/>
        <v>0.5</v>
      </c>
      <c r="AM1311">
        <f t="shared" si="292"/>
        <v>0.5</v>
      </c>
      <c r="AN1311" s="6">
        <f t="shared" si="293"/>
        <v>1</v>
      </c>
      <c r="AO1311" t="str">
        <f>VLOOKUP(BD_PONDERACIONES[[#This Row],[Comuna]],Tabla3[#All],2,0)</f>
        <v>Cordillera</v>
      </c>
    </row>
    <row r="1312" spans="1:41" x14ac:dyDescent="0.35">
      <c r="A1312" t="s">
        <v>6984</v>
      </c>
      <c r="B1312" t="s">
        <v>6985</v>
      </c>
      <c r="C1312" t="s">
        <v>6986</v>
      </c>
      <c r="D1312" s="5">
        <v>44691</v>
      </c>
      <c r="E1312" s="5">
        <v>44677</v>
      </c>
      <c r="F1312" t="s">
        <v>753</v>
      </c>
      <c r="G1312" t="s">
        <v>6987</v>
      </c>
      <c r="H1312" t="s">
        <v>3456</v>
      </c>
      <c r="J1312" t="s">
        <v>756</v>
      </c>
      <c r="K1312" t="s">
        <v>756</v>
      </c>
      <c r="L1312" t="s">
        <v>773</v>
      </c>
      <c r="M1312" t="s">
        <v>773</v>
      </c>
      <c r="N1312" t="s">
        <v>756</v>
      </c>
      <c r="O1312" t="s">
        <v>756</v>
      </c>
      <c r="P1312" t="s">
        <v>765</v>
      </c>
      <c r="Q1312" t="s">
        <v>759</v>
      </c>
      <c r="R1312" t="s">
        <v>759</v>
      </c>
      <c r="S1312" t="s">
        <v>756</v>
      </c>
      <c r="T1312" t="s">
        <v>756</v>
      </c>
      <c r="U1312" t="s">
        <v>756</v>
      </c>
      <c r="V1312" t="s">
        <v>756</v>
      </c>
      <c r="W1312" t="s">
        <v>756</v>
      </c>
      <c r="X1312" t="s">
        <v>6988</v>
      </c>
      <c r="Y1312" t="str">
        <f t="shared" si="280"/>
        <v>abril</v>
      </c>
      <c r="Z1312">
        <f>YEAR(BD_PONDERACIONES[[#This Row],[Fecha Ejecución del Ticket]])</f>
        <v>2022</v>
      </c>
      <c r="AA1312" t="str">
        <f t="shared" si="281"/>
        <v>mayo</v>
      </c>
      <c r="AB1312">
        <f>YEAR(BD_PONDERACIONES[[#This Row],[Fecha de Inspección]])</f>
        <v>2022</v>
      </c>
      <c r="AC1312">
        <f t="shared" si="282"/>
        <v>0.5</v>
      </c>
      <c r="AD1312">
        <f t="shared" si="283"/>
        <v>0.5</v>
      </c>
      <c r="AE1312">
        <f t="shared" si="284"/>
        <v>0</v>
      </c>
      <c r="AF1312">
        <f t="shared" si="285"/>
        <v>0</v>
      </c>
      <c r="AG1312">
        <f t="shared" si="286"/>
        <v>0.5</v>
      </c>
      <c r="AH1312">
        <f t="shared" si="287"/>
        <v>0.5</v>
      </c>
      <c r="AI1312">
        <f t="shared" si="288"/>
        <v>0.25</v>
      </c>
      <c r="AJ1312">
        <f t="shared" si="289"/>
        <v>0.25</v>
      </c>
      <c r="AK1312">
        <f t="shared" si="290"/>
        <v>0.5</v>
      </c>
      <c r="AL1312">
        <f t="shared" si="291"/>
        <v>0.5</v>
      </c>
      <c r="AM1312">
        <f t="shared" si="292"/>
        <v>0.5</v>
      </c>
      <c r="AN1312" s="6">
        <f t="shared" si="293"/>
        <v>0.7</v>
      </c>
      <c r="AO1312" t="str">
        <f>VLOOKUP(BD_PONDERACIONES[[#This Row],[Comuna]],Tabla3[#All],2,0)</f>
        <v>Cordillera</v>
      </c>
    </row>
    <row r="1313" spans="1:41" x14ac:dyDescent="0.35">
      <c r="A1313" t="s">
        <v>6989</v>
      </c>
      <c r="B1313" t="s">
        <v>6990</v>
      </c>
      <c r="C1313" t="s">
        <v>6991</v>
      </c>
      <c r="D1313" s="5">
        <v>44691</v>
      </c>
      <c r="E1313" s="5">
        <v>44671</v>
      </c>
      <c r="F1313" t="s">
        <v>753</v>
      </c>
      <c r="G1313" t="s">
        <v>6992</v>
      </c>
      <c r="H1313" t="s">
        <v>3456</v>
      </c>
      <c r="J1313" t="s">
        <v>756</v>
      </c>
      <c r="K1313" t="s">
        <v>756</v>
      </c>
      <c r="L1313" t="s">
        <v>773</v>
      </c>
      <c r="M1313" t="s">
        <v>773</v>
      </c>
      <c r="N1313" t="s">
        <v>756</v>
      </c>
      <c r="O1313" t="s">
        <v>756</v>
      </c>
      <c r="P1313" t="s">
        <v>758</v>
      </c>
      <c r="Q1313" t="s">
        <v>759</v>
      </c>
      <c r="R1313" t="s">
        <v>759</v>
      </c>
      <c r="S1313" t="s">
        <v>757</v>
      </c>
      <c r="T1313" t="s">
        <v>757</v>
      </c>
      <c r="U1313" t="s">
        <v>757</v>
      </c>
      <c r="V1313" t="s">
        <v>756</v>
      </c>
      <c r="W1313" t="s">
        <v>756</v>
      </c>
      <c r="X1313" t="s">
        <v>6993</v>
      </c>
      <c r="Y1313" t="str">
        <f t="shared" si="280"/>
        <v>abril</v>
      </c>
      <c r="Z1313">
        <f>YEAR(BD_PONDERACIONES[[#This Row],[Fecha Ejecución del Ticket]])</f>
        <v>2022</v>
      </c>
      <c r="AA1313" t="str">
        <f t="shared" si="281"/>
        <v>mayo</v>
      </c>
      <c r="AB1313">
        <f>YEAR(BD_PONDERACIONES[[#This Row],[Fecha de Inspección]])</f>
        <v>2022</v>
      </c>
      <c r="AC1313">
        <f t="shared" si="282"/>
        <v>0.5</v>
      </c>
      <c r="AD1313">
        <f t="shared" si="283"/>
        <v>0.5</v>
      </c>
      <c r="AE1313">
        <f t="shared" si="284"/>
        <v>0</v>
      </c>
      <c r="AF1313">
        <f t="shared" si="285"/>
        <v>0</v>
      </c>
      <c r="AG1313">
        <f t="shared" si="286"/>
        <v>0.5</v>
      </c>
      <c r="AH1313">
        <f t="shared" si="287"/>
        <v>0.5</v>
      </c>
      <c r="AI1313">
        <f t="shared" si="288"/>
        <v>0.25</v>
      </c>
      <c r="AJ1313">
        <f t="shared" si="289"/>
        <v>0.25</v>
      </c>
      <c r="AK1313">
        <f t="shared" si="290"/>
        <v>0.5</v>
      </c>
      <c r="AL1313">
        <f t="shared" si="291"/>
        <v>0.5</v>
      </c>
      <c r="AM1313">
        <f t="shared" si="292"/>
        <v>0.5</v>
      </c>
      <c r="AN1313" s="6">
        <f t="shared" si="293"/>
        <v>0.7</v>
      </c>
      <c r="AO1313" t="str">
        <f>VLOOKUP(BD_PONDERACIONES[[#This Row],[Comuna]],Tabla3[#All],2,0)</f>
        <v>Cordillera</v>
      </c>
    </row>
    <row r="1314" spans="1:41" x14ac:dyDescent="0.35">
      <c r="A1314" t="s">
        <v>6994</v>
      </c>
      <c r="B1314" t="s">
        <v>6995</v>
      </c>
      <c r="C1314" t="s">
        <v>6996</v>
      </c>
      <c r="D1314" s="5">
        <v>44691</v>
      </c>
      <c r="E1314" s="5">
        <v>44679</v>
      </c>
      <c r="F1314" t="s">
        <v>753</v>
      </c>
      <c r="G1314" t="s">
        <v>6997</v>
      </c>
      <c r="H1314" t="s">
        <v>3456</v>
      </c>
      <c r="J1314" t="s">
        <v>756</v>
      </c>
      <c r="K1314" t="s">
        <v>756</v>
      </c>
      <c r="L1314" t="s">
        <v>757</v>
      </c>
      <c r="M1314" t="s">
        <v>757</v>
      </c>
      <c r="N1314" t="s">
        <v>756</v>
      </c>
      <c r="O1314" t="s">
        <v>756</v>
      </c>
      <c r="P1314" t="s">
        <v>765</v>
      </c>
      <c r="Q1314" t="s">
        <v>759</v>
      </c>
      <c r="R1314" t="s">
        <v>759</v>
      </c>
      <c r="S1314" t="s">
        <v>756</v>
      </c>
      <c r="T1314" t="s">
        <v>756</v>
      </c>
      <c r="U1314" t="s">
        <v>756</v>
      </c>
      <c r="V1314" t="s">
        <v>756</v>
      </c>
      <c r="W1314" t="s">
        <v>756</v>
      </c>
      <c r="X1314" t="s">
        <v>6998</v>
      </c>
      <c r="Y1314" t="str">
        <f t="shared" si="280"/>
        <v>abril</v>
      </c>
      <c r="Z1314">
        <f>YEAR(BD_PONDERACIONES[[#This Row],[Fecha Ejecución del Ticket]])</f>
        <v>2022</v>
      </c>
      <c r="AA1314" t="str">
        <f t="shared" si="281"/>
        <v>mayo</v>
      </c>
      <c r="AB1314">
        <f>YEAR(BD_PONDERACIONES[[#This Row],[Fecha de Inspección]])</f>
        <v>2022</v>
      </c>
      <c r="AC1314">
        <f t="shared" si="282"/>
        <v>0.5</v>
      </c>
      <c r="AD1314">
        <f t="shared" si="283"/>
        <v>0.5</v>
      </c>
      <c r="AE1314">
        <f t="shared" si="284"/>
        <v>0.5</v>
      </c>
      <c r="AF1314">
        <f t="shared" si="285"/>
        <v>0.5</v>
      </c>
      <c r="AG1314">
        <f t="shared" si="286"/>
        <v>0.5</v>
      </c>
      <c r="AH1314">
        <f t="shared" si="287"/>
        <v>0.5</v>
      </c>
      <c r="AI1314">
        <f t="shared" si="288"/>
        <v>0.25</v>
      </c>
      <c r="AJ1314">
        <f t="shared" si="289"/>
        <v>0.25</v>
      </c>
      <c r="AK1314">
        <f t="shared" si="290"/>
        <v>0.5</v>
      </c>
      <c r="AL1314">
        <f t="shared" si="291"/>
        <v>0.5</v>
      </c>
      <c r="AM1314">
        <f t="shared" si="292"/>
        <v>0.5</v>
      </c>
      <c r="AN1314" s="6">
        <f t="shared" si="293"/>
        <v>1</v>
      </c>
      <c r="AO1314" t="str">
        <f>VLOOKUP(BD_PONDERACIONES[[#This Row],[Comuna]],Tabla3[#All],2,0)</f>
        <v>Cordillera</v>
      </c>
    </row>
    <row r="1315" spans="1:41" x14ac:dyDescent="0.35">
      <c r="A1315" t="s">
        <v>6999</v>
      </c>
      <c r="B1315" t="s">
        <v>7000</v>
      </c>
      <c r="C1315" t="s">
        <v>7001</v>
      </c>
      <c r="D1315" s="5">
        <v>44691</v>
      </c>
      <c r="E1315" s="5">
        <v>44680</v>
      </c>
      <c r="F1315" t="s">
        <v>753</v>
      </c>
      <c r="G1315" t="s">
        <v>7002</v>
      </c>
      <c r="H1315" t="s">
        <v>3456</v>
      </c>
      <c r="J1315" t="s">
        <v>756</v>
      </c>
      <c r="K1315" t="s">
        <v>756</v>
      </c>
      <c r="L1315" t="s">
        <v>773</v>
      </c>
      <c r="M1315" t="s">
        <v>773</v>
      </c>
      <c r="N1315" t="s">
        <v>756</v>
      </c>
      <c r="O1315" t="s">
        <v>756</v>
      </c>
      <c r="P1315" t="s">
        <v>765</v>
      </c>
      <c r="Q1315" t="s">
        <v>759</v>
      </c>
      <c r="R1315" t="s">
        <v>759</v>
      </c>
      <c r="S1315" t="s">
        <v>756</v>
      </c>
      <c r="T1315" t="s">
        <v>756</v>
      </c>
      <c r="U1315" t="s">
        <v>756</v>
      </c>
      <c r="V1315" t="s">
        <v>773</v>
      </c>
      <c r="W1315" t="s">
        <v>768</v>
      </c>
      <c r="X1315" t="s">
        <v>7003</v>
      </c>
      <c r="Y1315" t="str">
        <f t="shared" si="280"/>
        <v>abril</v>
      </c>
      <c r="Z1315">
        <f>YEAR(BD_PONDERACIONES[[#This Row],[Fecha Ejecución del Ticket]])</f>
        <v>2022</v>
      </c>
      <c r="AA1315" t="str">
        <f t="shared" si="281"/>
        <v>mayo</v>
      </c>
      <c r="AB1315">
        <f>YEAR(BD_PONDERACIONES[[#This Row],[Fecha de Inspección]])</f>
        <v>2022</v>
      </c>
      <c r="AC1315">
        <f t="shared" si="282"/>
        <v>0.5</v>
      </c>
      <c r="AD1315">
        <f t="shared" si="283"/>
        <v>0.5</v>
      </c>
      <c r="AE1315">
        <f t="shared" si="284"/>
        <v>0</v>
      </c>
      <c r="AF1315">
        <f t="shared" si="285"/>
        <v>0</v>
      </c>
      <c r="AG1315">
        <f t="shared" si="286"/>
        <v>0.5</v>
      </c>
      <c r="AH1315">
        <f t="shared" si="287"/>
        <v>0.5</v>
      </c>
      <c r="AI1315">
        <f t="shared" si="288"/>
        <v>0.25</v>
      </c>
      <c r="AJ1315">
        <f t="shared" si="289"/>
        <v>0.25</v>
      </c>
      <c r="AK1315">
        <f t="shared" si="290"/>
        <v>0.5</v>
      </c>
      <c r="AL1315">
        <f t="shared" si="291"/>
        <v>0</v>
      </c>
      <c r="AM1315">
        <f t="shared" si="292"/>
        <v>0.17499999999999999</v>
      </c>
      <c r="AN1315" s="6">
        <f t="shared" si="293"/>
        <v>0.53500000000000003</v>
      </c>
      <c r="AO1315" t="str">
        <f>VLOOKUP(BD_PONDERACIONES[[#This Row],[Comuna]],Tabla3[#All],2,0)</f>
        <v>Cordillera</v>
      </c>
    </row>
    <row r="1316" spans="1:41" x14ac:dyDescent="0.35">
      <c r="A1316" t="s">
        <v>6766</v>
      </c>
      <c r="B1316" t="s">
        <v>6767</v>
      </c>
      <c r="C1316" t="s">
        <v>6768</v>
      </c>
      <c r="D1316" s="5">
        <v>44692</v>
      </c>
      <c r="E1316" s="5">
        <v>44678</v>
      </c>
      <c r="F1316" t="s">
        <v>753</v>
      </c>
      <c r="G1316" t="s">
        <v>6769</v>
      </c>
      <c r="H1316" t="s">
        <v>3456</v>
      </c>
      <c r="J1316" t="s">
        <v>756</v>
      </c>
      <c r="K1316" t="s">
        <v>756</v>
      </c>
      <c r="L1316" t="s">
        <v>773</v>
      </c>
      <c r="M1316" t="s">
        <v>773</v>
      </c>
      <c r="N1316" t="s">
        <v>756</v>
      </c>
      <c r="O1316" t="s">
        <v>756</v>
      </c>
      <c r="P1316" t="s">
        <v>758</v>
      </c>
      <c r="Q1316" t="s">
        <v>759</v>
      </c>
      <c r="R1316" t="s">
        <v>759</v>
      </c>
      <c r="S1316" t="s">
        <v>757</v>
      </c>
      <c r="T1316" t="s">
        <v>757</v>
      </c>
      <c r="U1316" t="s">
        <v>757</v>
      </c>
      <c r="V1316" t="s">
        <v>756</v>
      </c>
      <c r="W1316" t="s">
        <v>768</v>
      </c>
      <c r="X1316" t="s">
        <v>6770</v>
      </c>
      <c r="Y1316" t="str">
        <f t="shared" si="280"/>
        <v>abril</v>
      </c>
      <c r="Z1316">
        <f>YEAR(BD_PONDERACIONES[[#This Row],[Fecha Ejecución del Ticket]])</f>
        <v>2022</v>
      </c>
      <c r="AA1316" t="str">
        <f t="shared" si="281"/>
        <v>mayo</v>
      </c>
      <c r="AB1316">
        <f>YEAR(BD_PONDERACIONES[[#This Row],[Fecha de Inspección]])</f>
        <v>2022</v>
      </c>
      <c r="AC1316">
        <f t="shared" si="282"/>
        <v>0.5</v>
      </c>
      <c r="AD1316">
        <f t="shared" si="283"/>
        <v>0.5</v>
      </c>
      <c r="AE1316">
        <f t="shared" si="284"/>
        <v>0</v>
      </c>
      <c r="AF1316">
        <f t="shared" si="285"/>
        <v>0</v>
      </c>
      <c r="AG1316">
        <f t="shared" si="286"/>
        <v>0.5</v>
      </c>
      <c r="AH1316">
        <f t="shared" si="287"/>
        <v>0.5</v>
      </c>
      <c r="AI1316">
        <f t="shared" si="288"/>
        <v>0.25</v>
      </c>
      <c r="AJ1316">
        <f t="shared" si="289"/>
        <v>0.25</v>
      </c>
      <c r="AK1316">
        <f t="shared" si="290"/>
        <v>0.5</v>
      </c>
      <c r="AL1316">
        <f t="shared" si="291"/>
        <v>0.5</v>
      </c>
      <c r="AM1316">
        <f t="shared" si="292"/>
        <v>0.17499999999999999</v>
      </c>
      <c r="AN1316" s="6">
        <f t="shared" si="293"/>
        <v>0.63500000000000001</v>
      </c>
      <c r="AO1316" t="str">
        <f>VLOOKUP(BD_PONDERACIONES[[#This Row],[Comuna]],Tabla3[#All],2,0)</f>
        <v>Cordillera</v>
      </c>
    </row>
    <row r="1317" spans="1:41" x14ac:dyDescent="0.35">
      <c r="A1317" t="s">
        <v>6771</v>
      </c>
      <c r="B1317" t="s">
        <v>6772</v>
      </c>
      <c r="C1317" t="s">
        <v>6773</v>
      </c>
      <c r="D1317" s="5">
        <v>44692</v>
      </c>
      <c r="E1317" s="5">
        <v>44678</v>
      </c>
      <c r="F1317" t="s">
        <v>753</v>
      </c>
      <c r="G1317" t="s">
        <v>6774</v>
      </c>
      <c r="H1317" t="s">
        <v>3456</v>
      </c>
      <c r="J1317" t="s">
        <v>756</v>
      </c>
      <c r="K1317" t="s">
        <v>756</v>
      </c>
      <c r="L1317" t="s">
        <v>757</v>
      </c>
      <c r="M1317" t="s">
        <v>757</v>
      </c>
      <c r="N1317" t="s">
        <v>756</v>
      </c>
      <c r="O1317" t="s">
        <v>756</v>
      </c>
      <c r="P1317" t="s">
        <v>758</v>
      </c>
      <c r="Q1317" t="s">
        <v>759</v>
      </c>
      <c r="R1317" t="s">
        <v>759</v>
      </c>
      <c r="S1317" t="s">
        <v>757</v>
      </c>
      <c r="T1317" t="s">
        <v>757</v>
      </c>
      <c r="U1317" t="s">
        <v>757</v>
      </c>
      <c r="V1317" t="s">
        <v>756</v>
      </c>
      <c r="W1317" t="s">
        <v>773</v>
      </c>
      <c r="X1317" t="s">
        <v>6775</v>
      </c>
      <c r="Y1317" t="str">
        <f t="shared" si="280"/>
        <v>abril</v>
      </c>
      <c r="Z1317">
        <f>YEAR(BD_PONDERACIONES[[#This Row],[Fecha Ejecución del Ticket]])</f>
        <v>2022</v>
      </c>
      <c r="AA1317" t="str">
        <f t="shared" si="281"/>
        <v>mayo</v>
      </c>
      <c r="AB1317">
        <f>YEAR(BD_PONDERACIONES[[#This Row],[Fecha de Inspección]])</f>
        <v>2022</v>
      </c>
      <c r="AC1317">
        <f t="shared" si="282"/>
        <v>0.5</v>
      </c>
      <c r="AD1317">
        <f t="shared" si="283"/>
        <v>0.5</v>
      </c>
      <c r="AE1317">
        <f t="shared" si="284"/>
        <v>0.5</v>
      </c>
      <c r="AF1317">
        <f t="shared" si="285"/>
        <v>0.5</v>
      </c>
      <c r="AG1317">
        <f t="shared" si="286"/>
        <v>0.5</v>
      </c>
      <c r="AH1317">
        <f t="shared" si="287"/>
        <v>0.5</v>
      </c>
      <c r="AI1317">
        <f t="shared" si="288"/>
        <v>0.25</v>
      </c>
      <c r="AJ1317">
        <f t="shared" si="289"/>
        <v>0.25</v>
      </c>
      <c r="AK1317">
        <f t="shared" si="290"/>
        <v>0.5</v>
      </c>
      <c r="AL1317">
        <f t="shared" si="291"/>
        <v>0.5</v>
      </c>
      <c r="AM1317">
        <f t="shared" si="292"/>
        <v>0</v>
      </c>
      <c r="AN1317" s="6">
        <f t="shared" si="293"/>
        <v>0.9</v>
      </c>
      <c r="AO1317" t="str">
        <f>VLOOKUP(BD_PONDERACIONES[[#This Row],[Comuna]],Tabla3[#All],2,0)</f>
        <v>Cordillera</v>
      </c>
    </row>
    <row r="1318" spans="1:41" x14ac:dyDescent="0.35">
      <c r="A1318" t="s">
        <v>6776</v>
      </c>
      <c r="B1318" t="s">
        <v>6777</v>
      </c>
      <c r="C1318" t="s">
        <v>6778</v>
      </c>
      <c r="D1318" s="5">
        <v>44692</v>
      </c>
      <c r="E1318" s="5">
        <v>44676</v>
      </c>
      <c r="F1318" t="s">
        <v>753</v>
      </c>
      <c r="G1318" t="s">
        <v>6779</v>
      </c>
      <c r="H1318" t="s">
        <v>3456</v>
      </c>
      <c r="J1318" t="s">
        <v>756</v>
      </c>
      <c r="K1318" t="s">
        <v>756</v>
      </c>
      <c r="L1318" t="s">
        <v>757</v>
      </c>
      <c r="M1318" t="s">
        <v>757</v>
      </c>
      <c r="N1318" t="s">
        <v>756</v>
      </c>
      <c r="O1318" t="s">
        <v>756</v>
      </c>
      <c r="P1318" t="s">
        <v>758</v>
      </c>
      <c r="Q1318" t="s">
        <v>759</v>
      </c>
      <c r="R1318" t="s">
        <v>759</v>
      </c>
      <c r="S1318" t="s">
        <v>757</v>
      </c>
      <c r="T1318" t="s">
        <v>757</v>
      </c>
      <c r="U1318" t="s">
        <v>757</v>
      </c>
      <c r="V1318" t="s">
        <v>773</v>
      </c>
      <c r="W1318" t="s">
        <v>773</v>
      </c>
      <c r="X1318" t="s">
        <v>6780</v>
      </c>
      <c r="Y1318" t="str">
        <f t="shared" si="280"/>
        <v>abril</v>
      </c>
      <c r="Z1318">
        <f>YEAR(BD_PONDERACIONES[[#This Row],[Fecha Ejecución del Ticket]])</f>
        <v>2022</v>
      </c>
      <c r="AA1318" t="str">
        <f t="shared" si="281"/>
        <v>mayo</v>
      </c>
      <c r="AB1318">
        <f>YEAR(BD_PONDERACIONES[[#This Row],[Fecha de Inspección]])</f>
        <v>2022</v>
      </c>
      <c r="AC1318">
        <f t="shared" si="282"/>
        <v>0.5</v>
      </c>
      <c r="AD1318">
        <f t="shared" si="283"/>
        <v>0.5</v>
      </c>
      <c r="AE1318">
        <f t="shared" si="284"/>
        <v>0.5</v>
      </c>
      <c r="AF1318">
        <f t="shared" si="285"/>
        <v>0.5</v>
      </c>
      <c r="AG1318">
        <f t="shared" si="286"/>
        <v>0.5</v>
      </c>
      <c r="AH1318">
        <f t="shared" si="287"/>
        <v>0.5</v>
      </c>
      <c r="AI1318">
        <f t="shared" si="288"/>
        <v>0.25</v>
      </c>
      <c r="AJ1318">
        <f t="shared" si="289"/>
        <v>0.25</v>
      </c>
      <c r="AK1318">
        <f t="shared" si="290"/>
        <v>0.5</v>
      </c>
      <c r="AL1318">
        <f t="shared" si="291"/>
        <v>0</v>
      </c>
      <c r="AM1318">
        <f t="shared" si="292"/>
        <v>0</v>
      </c>
      <c r="AN1318" s="6">
        <f t="shared" si="293"/>
        <v>0.8</v>
      </c>
      <c r="AO1318" t="str">
        <f>VLOOKUP(BD_PONDERACIONES[[#This Row],[Comuna]],Tabla3[#All],2,0)</f>
        <v>Cordillera</v>
      </c>
    </row>
    <row r="1319" spans="1:41" x14ac:dyDescent="0.35">
      <c r="A1319" t="s">
        <v>6781</v>
      </c>
      <c r="B1319" t="s">
        <v>6782</v>
      </c>
      <c r="C1319" t="s">
        <v>6783</v>
      </c>
      <c r="D1319" s="5">
        <v>44692</v>
      </c>
      <c r="E1319" s="5">
        <v>44679</v>
      </c>
      <c r="F1319" t="s">
        <v>753</v>
      </c>
      <c r="G1319" t="s">
        <v>6784</v>
      </c>
      <c r="H1319" t="s">
        <v>3456</v>
      </c>
      <c r="J1319" t="s">
        <v>756</v>
      </c>
      <c r="K1319" t="s">
        <v>756</v>
      </c>
      <c r="L1319" t="s">
        <v>757</v>
      </c>
      <c r="M1319" t="s">
        <v>757</v>
      </c>
      <c r="N1319" t="s">
        <v>756</v>
      </c>
      <c r="O1319" t="s">
        <v>756</v>
      </c>
      <c r="P1319" t="s">
        <v>765</v>
      </c>
      <c r="Q1319" t="s">
        <v>759</v>
      </c>
      <c r="R1319" t="s">
        <v>759</v>
      </c>
      <c r="S1319" t="s">
        <v>756</v>
      </c>
      <c r="T1319" t="s">
        <v>756</v>
      </c>
      <c r="U1319" t="s">
        <v>756</v>
      </c>
      <c r="V1319" t="s">
        <v>756</v>
      </c>
      <c r="W1319" t="s">
        <v>756</v>
      </c>
      <c r="X1319" t="s">
        <v>6785</v>
      </c>
      <c r="Y1319" t="str">
        <f t="shared" si="280"/>
        <v>abril</v>
      </c>
      <c r="Z1319">
        <f>YEAR(BD_PONDERACIONES[[#This Row],[Fecha Ejecución del Ticket]])</f>
        <v>2022</v>
      </c>
      <c r="AA1319" t="str">
        <f t="shared" si="281"/>
        <v>mayo</v>
      </c>
      <c r="AB1319">
        <f>YEAR(BD_PONDERACIONES[[#This Row],[Fecha de Inspección]])</f>
        <v>2022</v>
      </c>
      <c r="AC1319">
        <f t="shared" si="282"/>
        <v>0.5</v>
      </c>
      <c r="AD1319">
        <f t="shared" si="283"/>
        <v>0.5</v>
      </c>
      <c r="AE1319">
        <f t="shared" si="284"/>
        <v>0.5</v>
      </c>
      <c r="AF1319">
        <f t="shared" si="285"/>
        <v>0.5</v>
      </c>
      <c r="AG1319">
        <f t="shared" si="286"/>
        <v>0.5</v>
      </c>
      <c r="AH1319">
        <f t="shared" si="287"/>
        <v>0.5</v>
      </c>
      <c r="AI1319">
        <f t="shared" si="288"/>
        <v>0.25</v>
      </c>
      <c r="AJ1319">
        <f t="shared" si="289"/>
        <v>0.25</v>
      </c>
      <c r="AK1319">
        <f t="shared" si="290"/>
        <v>0.5</v>
      </c>
      <c r="AL1319">
        <f t="shared" si="291"/>
        <v>0.5</v>
      </c>
      <c r="AM1319">
        <f t="shared" si="292"/>
        <v>0.5</v>
      </c>
      <c r="AN1319" s="6">
        <f t="shared" si="293"/>
        <v>1</v>
      </c>
      <c r="AO1319" t="str">
        <f>VLOOKUP(BD_PONDERACIONES[[#This Row],[Comuna]],Tabla3[#All],2,0)</f>
        <v>Cordillera</v>
      </c>
    </row>
    <row r="1320" spans="1:41" x14ac:dyDescent="0.35">
      <c r="A1320" t="s">
        <v>6786</v>
      </c>
      <c r="B1320" t="s">
        <v>6787</v>
      </c>
      <c r="C1320" t="s">
        <v>6788</v>
      </c>
      <c r="D1320" s="5">
        <v>44692</v>
      </c>
      <c r="E1320" s="5">
        <v>44681</v>
      </c>
      <c r="F1320" t="s">
        <v>753</v>
      </c>
      <c r="G1320" t="s">
        <v>6789</v>
      </c>
      <c r="H1320" t="s">
        <v>3456</v>
      </c>
      <c r="J1320" t="s">
        <v>756</v>
      </c>
      <c r="K1320" t="s">
        <v>756</v>
      </c>
      <c r="L1320" t="s">
        <v>757</v>
      </c>
      <c r="M1320" t="s">
        <v>757</v>
      </c>
      <c r="N1320" t="s">
        <v>756</v>
      </c>
      <c r="O1320" t="s">
        <v>756</v>
      </c>
      <c r="P1320" t="s">
        <v>765</v>
      </c>
      <c r="Q1320" t="s">
        <v>759</v>
      </c>
      <c r="R1320" t="s">
        <v>759</v>
      </c>
      <c r="S1320" t="s">
        <v>756</v>
      </c>
      <c r="T1320" t="s">
        <v>756</v>
      </c>
      <c r="U1320" t="s">
        <v>756</v>
      </c>
      <c r="V1320" t="s">
        <v>756</v>
      </c>
      <c r="W1320" t="s">
        <v>773</v>
      </c>
      <c r="X1320" t="s">
        <v>830</v>
      </c>
      <c r="Y1320" t="str">
        <f t="shared" si="280"/>
        <v>abril</v>
      </c>
      <c r="Z1320">
        <f>YEAR(BD_PONDERACIONES[[#This Row],[Fecha Ejecución del Ticket]])</f>
        <v>2022</v>
      </c>
      <c r="AA1320" t="str">
        <f t="shared" si="281"/>
        <v>mayo</v>
      </c>
      <c r="AB1320">
        <f>YEAR(BD_PONDERACIONES[[#This Row],[Fecha de Inspección]])</f>
        <v>2022</v>
      </c>
      <c r="AC1320">
        <f t="shared" si="282"/>
        <v>0.5</v>
      </c>
      <c r="AD1320">
        <f t="shared" si="283"/>
        <v>0.5</v>
      </c>
      <c r="AE1320">
        <f t="shared" si="284"/>
        <v>0.5</v>
      </c>
      <c r="AF1320">
        <f t="shared" si="285"/>
        <v>0.5</v>
      </c>
      <c r="AG1320">
        <f t="shared" si="286"/>
        <v>0.5</v>
      </c>
      <c r="AH1320">
        <f t="shared" si="287"/>
        <v>0.5</v>
      </c>
      <c r="AI1320">
        <f t="shared" si="288"/>
        <v>0.25</v>
      </c>
      <c r="AJ1320">
        <f t="shared" si="289"/>
        <v>0.25</v>
      </c>
      <c r="AK1320">
        <f t="shared" si="290"/>
        <v>0.5</v>
      </c>
      <c r="AL1320">
        <f t="shared" si="291"/>
        <v>0.5</v>
      </c>
      <c r="AM1320">
        <f t="shared" si="292"/>
        <v>0</v>
      </c>
      <c r="AN1320" s="6">
        <f t="shared" si="293"/>
        <v>0.9</v>
      </c>
      <c r="AO1320" t="str">
        <f>VLOOKUP(BD_PONDERACIONES[[#This Row],[Comuna]],Tabla3[#All],2,0)</f>
        <v>Cordillera</v>
      </c>
    </row>
    <row r="1321" spans="1:41" x14ac:dyDescent="0.35">
      <c r="A1321" t="s">
        <v>6790</v>
      </c>
      <c r="B1321" t="s">
        <v>6791</v>
      </c>
      <c r="C1321" t="s">
        <v>6792</v>
      </c>
      <c r="D1321" s="5">
        <v>44692</v>
      </c>
      <c r="E1321" s="5">
        <v>44676</v>
      </c>
      <c r="F1321" t="s">
        <v>753</v>
      </c>
      <c r="G1321" t="s">
        <v>6793</v>
      </c>
      <c r="H1321" t="s">
        <v>3456</v>
      </c>
      <c r="J1321" t="s">
        <v>756</v>
      </c>
      <c r="K1321" t="s">
        <v>756</v>
      </c>
      <c r="L1321" t="s">
        <v>757</v>
      </c>
      <c r="M1321" t="s">
        <v>757</v>
      </c>
      <c r="N1321" t="s">
        <v>756</v>
      </c>
      <c r="O1321" t="s">
        <v>756</v>
      </c>
      <c r="P1321" t="s">
        <v>758</v>
      </c>
      <c r="Q1321" t="s">
        <v>759</v>
      </c>
      <c r="R1321" t="s">
        <v>759</v>
      </c>
      <c r="S1321" t="s">
        <v>757</v>
      </c>
      <c r="T1321" t="s">
        <v>757</v>
      </c>
      <c r="U1321" t="s">
        <v>757</v>
      </c>
      <c r="V1321" t="s">
        <v>756</v>
      </c>
      <c r="W1321" t="s">
        <v>756</v>
      </c>
      <c r="X1321" t="s">
        <v>885</v>
      </c>
      <c r="Y1321" t="str">
        <f t="shared" si="280"/>
        <v>abril</v>
      </c>
      <c r="Z1321">
        <f>YEAR(BD_PONDERACIONES[[#This Row],[Fecha Ejecución del Ticket]])</f>
        <v>2022</v>
      </c>
      <c r="AA1321" t="str">
        <f t="shared" si="281"/>
        <v>mayo</v>
      </c>
      <c r="AB1321">
        <f>YEAR(BD_PONDERACIONES[[#This Row],[Fecha de Inspección]])</f>
        <v>2022</v>
      </c>
      <c r="AC1321">
        <f t="shared" si="282"/>
        <v>0.5</v>
      </c>
      <c r="AD1321">
        <f t="shared" si="283"/>
        <v>0.5</v>
      </c>
      <c r="AE1321">
        <f t="shared" si="284"/>
        <v>0.5</v>
      </c>
      <c r="AF1321">
        <f t="shared" si="285"/>
        <v>0.5</v>
      </c>
      <c r="AG1321">
        <f t="shared" si="286"/>
        <v>0.5</v>
      </c>
      <c r="AH1321">
        <f t="shared" si="287"/>
        <v>0.5</v>
      </c>
      <c r="AI1321">
        <f t="shared" si="288"/>
        <v>0.25</v>
      </c>
      <c r="AJ1321">
        <f t="shared" si="289"/>
        <v>0.25</v>
      </c>
      <c r="AK1321">
        <f t="shared" si="290"/>
        <v>0.5</v>
      </c>
      <c r="AL1321">
        <f t="shared" si="291"/>
        <v>0.5</v>
      </c>
      <c r="AM1321">
        <f t="shared" si="292"/>
        <v>0.5</v>
      </c>
      <c r="AN1321" s="6">
        <f t="shared" si="293"/>
        <v>1</v>
      </c>
      <c r="AO1321" t="str">
        <f>VLOOKUP(BD_PONDERACIONES[[#This Row],[Comuna]],Tabla3[#All],2,0)</f>
        <v>Cordillera</v>
      </c>
    </row>
    <row r="1322" spans="1:41" x14ac:dyDescent="0.35">
      <c r="A1322" t="s">
        <v>6794</v>
      </c>
      <c r="B1322" t="s">
        <v>6795</v>
      </c>
      <c r="C1322" t="s">
        <v>6796</v>
      </c>
      <c r="D1322" s="5">
        <v>44692</v>
      </c>
      <c r="E1322" s="5">
        <v>44679</v>
      </c>
      <c r="F1322" t="s">
        <v>753</v>
      </c>
      <c r="G1322" t="s">
        <v>6797</v>
      </c>
      <c r="H1322" t="s">
        <v>3456</v>
      </c>
      <c r="J1322" t="s">
        <v>756</v>
      </c>
      <c r="K1322" t="s">
        <v>756</v>
      </c>
      <c r="L1322" t="s">
        <v>757</v>
      </c>
      <c r="M1322" t="s">
        <v>757</v>
      </c>
      <c r="N1322" t="s">
        <v>756</v>
      </c>
      <c r="O1322" t="s">
        <v>756</v>
      </c>
      <c r="P1322" t="s">
        <v>758</v>
      </c>
      <c r="Q1322" t="s">
        <v>759</v>
      </c>
      <c r="R1322" t="s">
        <v>759</v>
      </c>
      <c r="S1322" t="s">
        <v>757</v>
      </c>
      <c r="T1322" t="s">
        <v>757</v>
      </c>
      <c r="U1322" t="s">
        <v>757</v>
      </c>
      <c r="V1322" t="s">
        <v>756</v>
      </c>
      <c r="W1322" t="s">
        <v>756</v>
      </c>
      <c r="X1322" t="s">
        <v>6798</v>
      </c>
      <c r="Y1322" t="str">
        <f t="shared" si="280"/>
        <v>abril</v>
      </c>
      <c r="Z1322">
        <f>YEAR(BD_PONDERACIONES[[#This Row],[Fecha Ejecución del Ticket]])</f>
        <v>2022</v>
      </c>
      <c r="AA1322" t="str">
        <f t="shared" si="281"/>
        <v>mayo</v>
      </c>
      <c r="AB1322">
        <f>YEAR(BD_PONDERACIONES[[#This Row],[Fecha de Inspección]])</f>
        <v>2022</v>
      </c>
      <c r="AC1322">
        <f t="shared" si="282"/>
        <v>0.5</v>
      </c>
      <c r="AD1322">
        <f t="shared" si="283"/>
        <v>0.5</v>
      </c>
      <c r="AE1322">
        <f t="shared" si="284"/>
        <v>0.5</v>
      </c>
      <c r="AF1322">
        <f t="shared" si="285"/>
        <v>0.5</v>
      </c>
      <c r="AG1322">
        <f t="shared" si="286"/>
        <v>0.5</v>
      </c>
      <c r="AH1322">
        <f t="shared" si="287"/>
        <v>0.5</v>
      </c>
      <c r="AI1322">
        <f t="shared" si="288"/>
        <v>0.25</v>
      </c>
      <c r="AJ1322">
        <f t="shared" si="289"/>
        <v>0.25</v>
      </c>
      <c r="AK1322">
        <f t="shared" si="290"/>
        <v>0.5</v>
      </c>
      <c r="AL1322">
        <f t="shared" si="291"/>
        <v>0.5</v>
      </c>
      <c r="AM1322">
        <f t="shared" si="292"/>
        <v>0.5</v>
      </c>
      <c r="AN1322" s="6">
        <f t="shared" si="293"/>
        <v>1</v>
      </c>
      <c r="AO1322" t="str">
        <f>VLOOKUP(BD_PONDERACIONES[[#This Row],[Comuna]],Tabla3[#All],2,0)</f>
        <v>Cordillera</v>
      </c>
    </row>
    <row r="1323" spans="1:41" x14ac:dyDescent="0.35">
      <c r="A1323" t="s">
        <v>6799</v>
      </c>
      <c r="B1323" t="s">
        <v>6800</v>
      </c>
      <c r="C1323" t="s">
        <v>6801</v>
      </c>
      <c r="D1323" s="5">
        <v>44692</v>
      </c>
      <c r="E1323" s="5">
        <v>44678</v>
      </c>
      <c r="F1323" t="s">
        <v>753</v>
      </c>
      <c r="G1323" t="s">
        <v>6802</v>
      </c>
      <c r="H1323" t="s">
        <v>3456</v>
      </c>
      <c r="J1323" t="s">
        <v>756</v>
      </c>
      <c r="K1323" t="s">
        <v>756</v>
      </c>
      <c r="L1323" t="s">
        <v>757</v>
      </c>
      <c r="M1323" t="s">
        <v>757</v>
      </c>
      <c r="N1323" t="s">
        <v>757</v>
      </c>
      <c r="O1323" t="s">
        <v>757</v>
      </c>
      <c r="P1323" t="s">
        <v>758</v>
      </c>
      <c r="Q1323" t="s">
        <v>759</v>
      </c>
      <c r="R1323" t="s">
        <v>759</v>
      </c>
      <c r="S1323" t="s">
        <v>757</v>
      </c>
      <c r="T1323" t="s">
        <v>757</v>
      </c>
      <c r="U1323" t="s">
        <v>757</v>
      </c>
      <c r="V1323" t="s">
        <v>773</v>
      </c>
      <c r="W1323" t="s">
        <v>773</v>
      </c>
      <c r="X1323" t="s">
        <v>6803</v>
      </c>
      <c r="Y1323" t="str">
        <f t="shared" si="280"/>
        <v>abril</v>
      </c>
      <c r="Z1323">
        <f>YEAR(BD_PONDERACIONES[[#This Row],[Fecha Ejecución del Ticket]])</f>
        <v>2022</v>
      </c>
      <c r="AA1323" t="str">
        <f t="shared" si="281"/>
        <v>mayo</v>
      </c>
      <c r="AB1323">
        <f>YEAR(BD_PONDERACIONES[[#This Row],[Fecha de Inspección]])</f>
        <v>2022</v>
      </c>
      <c r="AC1323">
        <f t="shared" si="282"/>
        <v>0.5</v>
      </c>
      <c r="AD1323">
        <f t="shared" si="283"/>
        <v>0.5</v>
      </c>
      <c r="AE1323">
        <f t="shared" si="284"/>
        <v>0.5</v>
      </c>
      <c r="AF1323">
        <f t="shared" si="285"/>
        <v>0.5</v>
      </c>
      <c r="AG1323">
        <f t="shared" si="286"/>
        <v>0.5</v>
      </c>
      <c r="AH1323">
        <f t="shared" si="287"/>
        <v>0.5</v>
      </c>
      <c r="AI1323">
        <f t="shared" si="288"/>
        <v>0.25</v>
      </c>
      <c r="AJ1323">
        <f t="shared" si="289"/>
        <v>0.25</v>
      </c>
      <c r="AK1323">
        <f t="shared" si="290"/>
        <v>0.5</v>
      </c>
      <c r="AL1323">
        <f t="shared" si="291"/>
        <v>0</v>
      </c>
      <c r="AM1323">
        <f t="shared" si="292"/>
        <v>0</v>
      </c>
      <c r="AN1323" s="6">
        <f t="shared" si="293"/>
        <v>0.8</v>
      </c>
      <c r="AO1323" t="str">
        <f>VLOOKUP(BD_PONDERACIONES[[#This Row],[Comuna]],Tabla3[#All],2,0)</f>
        <v>Cordillera</v>
      </c>
    </row>
    <row r="1324" spans="1:41" x14ac:dyDescent="0.35">
      <c r="A1324" t="s">
        <v>6804</v>
      </c>
      <c r="B1324" t="s">
        <v>6805</v>
      </c>
      <c r="C1324" t="s">
        <v>6806</v>
      </c>
      <c r="D1324" s="5">
        <v>44692</v>
      </c>
      <c r="E1324" s="5">
        <v>44678</v>
      </c>
      <c r="F1324" t="s">
        <v>753</v>
      </c>
      <c r="G1324" t="s">
        <v>6807</v>
      </c>
      <c r="H1324" t="s">
        <v>3456</v>
      </c>
      <c r="J1324" t="s">
        <v>756</v>
      </c>
      <c r="K1324" t="s">
        <v>756</v>
      </c>
      <c r="L1324" t="s">
        <v>773</v>
      </c>
      <c r="M1324" t="s">
        <v>773</v>
      </c>
      <c r="N1324" t="s">
        <v>756</v>
      </c>
      <c r="O1324" t="s">
        <v>756</v>
      </c>
      <c r="P1324" t="s">
        <v>765</v>
      </c>
      <c r="Q1324" t="s">
        <v>759</v>
      </c>
      <c r="R1324" t="s">
        <v>759</v>
      </c>
      <c r="S1324" t="s">
        <v>756</v>
      </c>
      <c r="T1324" t="s">
        <v>756</v>
      </c>
      <c r="U1324" t="s">
        <v>756</v>
      </c>
      <c r="V1324" t="s">
        <v>756</v>
      </c>
      <c r="W1324" t="s">
        <v>756</v>
      </c>
      <c r="X1324" t="s">
        <v>6808</v>
      </c>
      <c r="Y1324" t="str">
        <f t="shared" si="280"/>
        <v>abril</v>
      </c>
      <c r="Z1324">
        <f>YEAR(BD_PONDERACIONES[[#This Row],[Fecha Ejecución del Ticket]])</f>
        <v>2022</v>
      </c>
      <c r="AA1324" t="str">
        <f t="shared" si="281"/>
        <v>mayo</v>
      </c>
      <c r="AB1324">
        <f>YEAR(BD_PONDERACIONES[[#This Row],[Fecha de Inspección]])</f>
        <v>2022</v>
      </c>
      <c r="AC1324">
        <f t="shared" si="282"/>
        <v>0.5</v>
      </c>
      <c r="AD1324">
        <f t="shared" si="283"/>
        <v>0.5</v>
      </c>
      <c r="AE1324">
        <f t="shared" si="284"/>
        <v>0</v>
      </c>
      <c r="AF1324">
        <f t="shared" si="285"/>
        <v>0</v>
      </c>
      <c r="AG1324">
        <f t="shared" si="286"/>
        <v>0.5</v>
      </c>
      <c r="AH1324">
        <f t="shared" si="287"/>
        <v>0.5</v>
      </c>
      <c r="AI1324">
        <f t="shared" si="288"/>
        <v>0.25</v>
      </c>
      <c r="AJ1324">
        <f t="shared" si="289"/>
        <v>0.25</v>
      </c>
      <c r="AK1324">
        <f t="shared" si="290"/>
        <v>0.5</v>
      </c>
      <c r="AL1324">
        <f t="shared" si="291"/>
        <v>0.5</v>
      </c>
      <c r="AM1324">
        <f t="shared" si="292"/>
        <v>0.5</v>
      </c>
      <c r="AN1324" s="6">
        <f t="shared" si="293"/>
        <v>0.7</v>
      </c>
      <c r="AO1324" t="str">
        <f>VLOOKUP(BD_PONDERACIONES[[#This Row],[Comuna]],Tabla3[#All],2,0)</f>
        <v>Cordillera</v>
      </c>
    </row>
    <row r="1325" spans="1:41" x14ac:dyDescent="0.35">
      <c r="A1325" t="s">
        <v>6809</v>
      </c>
      <c r="B1325" t="s">
        <v>6810</v>
      </c>
      <c r="C1325" t="s">
        <v>6811</v>
      </c>
      <c r="D1325" s="5">
        <v>44692</v>
      </c>
      <c r="E1325" s="5">
        <v>44678</v>
      </c>
      <c r="F1325" t="s">
        <v>753</v>
      </c>
      <c r="G1325" t="s">
        <v>6812</v>
      </c>
      <c r="H1325" t="s">
        <v>3456</v>
      </c>
      <c r="J1325" t="s">
        <v>756</v>
      </c>
      <c r="K1325" t="s">
        <v>756</v>
      </c>
      <c r="L1325" t="s">
        <v>773</v>
      </c>
      <c r="M1325" t="s">
        <v>773</v>
      </c>
      <c r="N1325" t="s">
        <v>756</v>
      </c>
      <c r="O1325" t="s">
        <v>756</v>
      </c>
      <c r="P1325" t="s">
        <v>758</v>
      </c>
      <c r="Q1325" t="s">
        <v>759</v>
      </c>
      <c r="R1325" t="s">
        <v>759</v>
      </c>
      <c r="S1325" t="s">
        <v>757</v>
      </c>
      <c r="T1325" t="s">
        <v>757</v>
      </c>
      <c r="U1325" t="s">
        <v>757</v>
      </c>
      <c r="V1325" t="s">
        <v>756</v>
      </c>
      <c r="W1325" t="s">
        <v>756</v>
      </c>
      <c r="X1325" t="s">
        <v>6813</v>
      </c>
      <c r="Y1325" t="str">
        <f t="shared" si="280"/>
        <v>abril</v>
      </c>
      <c r="Z1325">
        <f>YEAR(BD_PONDERACIONES[[#This Row],[Fecha Ejecución del Ticket]])</f>
        <v>2022</v>
      </c>
      <c r="AA1325" t="str">
        <f t="shared" si="281"/>
        <v>mayo</v>
      </c>
      <c r="AB1325">
        <f>YEAR(BD_PONDERACIONES[[#This Row],[Fecha de Inspección]])</f>
        <v>2022</v>
      </c>
      <c r="AC1325">
        <f t="shared" si="282"/>
        <v>0.5</v>
      </c>
      <c r="AD1325">
        <f t="shared" si="283"/>
        <v>0.5</v>
      </c>
      <c r="AE1325">
        <f t="shared" si="284"/>
        <v>0</v>
      </c>
      <c r="AF1325">
        <f t="shared" si="285"/>
        <v>0</v>
      </c>
      <c r="AG1325">
        <f t="shared" si="286"/>
        <v>0.5</v>
      </c>
      <c r="AH1325">
        <f t="shared" si="287"/>
        <v>0.5</v>
      </c>
      <c r="AI1325">
        <f t="shared" si="288"/>
        <v>0.25</v>
      </c>
      <c r="AJ1325">
        <f t="shared" si="289"/>
        <v>0.25</v>
      </c>
      <c r="AK1325">
        <f t="shared" si="290"/>
        <v>0.5</v>
      </c>
      <c r="AL1325">
        <f t="shared" si="291"/>
        <v>0.5</v>
      </c>
      <c r="AM1325">
        <f t="shared" si="292"/>
        <v>0.5</v>
      </c>
      <c r="AN1325" s="6">
        <f t="shared" si="293"/>
        <v>0.7</v>
      </c>
      <c r="AO1325" t="str">
        <f>VLOOKUP(BD_PONDERACIONES[[#This Row],[Comuna]],Tabla3[#All],2,0)</f>
        <v>Cordillera</v>
      </c>
    </row>
    <row r="1326" spans="1:41" x14ac:dyDescent="0.35">
      <c r="A1326" t="s">
        <v>6814</v>
      </c>
      <c r="B1326" t="s">
        <v>6815</v>
      </c>
      <c r="C1326" t="s">
        <v>6816</v>
      </c>
      <c r="D1326" s="5">
        <v>44692</v>
      </c>
      <c r="E1326" s="5">
        <v>44654</v>
      </c>
      <c r="F1326" t="s">
        <v>763</v>
      </c>
      <c r="G1326" t="s">
        <v>6817</v>
      </c>
      <c r="H1326" t="s">
        <v>3456</v>
      </c>
      <c r="J1326" t="s">
        <v>756</v>
      </c>
      <c r="K1326" t="s">
        <v>756</v>
      </c>
      <c r="L1326" t="s">
        <v>757</v>
      </c>
      <c r="M1326" t="s">
        <v>757</v>
      </c>
      <c r="N1326" t="s">
        <v>756</v>
      </c>
      <c r="O1326" t="s">
        <v>756</v>
      </c>
      <c r="P1326" t="s">
        <v>758</v>
      </c>
      <c r="Q1326" t="s">
        <v>759</v>
      </c>
      <c r="R1326" t="s">
        <v>759</v>
      </c>
      <c r="S1326" t="s">
        <v>757</v>
      </c>
      <c r="T1326" t="s">
        <v>757</v>
      </c>
      <c r="U1326" t="s">
        <v>757</v>
      </c>
      <c r="V1326" t="s">
        <v>756</v>
      </c>
      <c r="W1326" t="s">
        <v>768</v>
      </c>
      <c r="X1326" t="s">
        <v>804</v>
      </c>
      <c r="Y1326" t="str">
        <f t="shared" si="280"/>
        <v>abril</v>
      </c>
      <c r="Z1326">
        <f>YEAR(BD_PONDERACIONES[[#This Row],[Fecha Ejecución del Ticket]])</f>
        <v>2022</v>
      </c>
      <c r="AA1326" t="str">
        <f t="shared" si="281"/>
        <v>mayo</v>
      </c>
      <c r="AB1326">
        <f>YEAR(BD_PONDERACIONES[[#This Row],[Fecha de Inspección]])</f>
        <v>2022</v>
      </c>
      <c r="AC1326">
        <f t="shared" si="282"/>
        <v>0.5</v>
      </c>
      <c r="AD1326">
        <f t="shared" si="283"/>
        <v>0.5</v>
      </c>
      <c r="AE1326">
        <f t="shared" si="284"/>
        <v>0.5</v>
      </c>
      <c r="AF1326">
        <f t="shared" si="285"/>
        <v>0.5</v>
      </c>
      <c r="AG1326">
        <f t="shared" si="286"/>
        <v>0.5</v>
      </c>
      <c r="AH1326">
        <f t="shared" si="287"/>
        <v>0.5</v>
      </c>
      <c r="AI1326">
        <f t="shared" si="288"/>
        <v>0.25</v>
      </c>
      <c r="AJ1326">
        <f t="shared" si="289"/>
        <v>0.25</v>
      </c>
      <c r="AK1326">
        <f t="shared" si="290"/>
        <v>0.5</v>
      </c>
      <c r="AL1326">
        <f t="shared" si="291"/>
        <v>0.5</v>
      </c>
      <c r="AM1326">
        <f t="shared" si="292"/>
        <v>0.17499999999999999</v>
      </c>
      <c r="AN1326" s="6">
        <f t="shared" si="293"/>
        <v>0.93500000000000005</v>
      </c>
      <c r="AO1326" t="str">
        <f>VLOOKUP(BD_PONDERACIONES[[#This Row],[Comuna]],Tabla3[#All],2,0)</f>
        <v>Cordillera</v>
      </c>
    </row>
    <row r="1327" spans="1:41" x14ac:dyDescent="0.35">
      <c r="A1327" t="s">
        <v>6818</v>
      </c>
      <c r="B1327" t="s">
        <v>6819</v>
      </c>
      <c r="C1327" t="s">
        <v>6820</v>
      </c>
      <c r="D1327" s="5">
        <v>44692</v>
      </c>
      <c r="E1327" s="5">
        <v>44678</v>
      </c>
      <c r="F1327" t="s">
        <v>753</v>
      </c>
      <c r="G1327" t="s">
        <v>6821</v>
      </c>
      <c r="H1327" t="s">
        <v>3456</v>
      </c>
      <c r="J1327" t="s">
        <v>756</v>
      </c>
      <c r="K1327" t="s">
        <v>756</v>
      </c>
      <c r="L1327" t="s">
        <v>757</v>
      </c>
      <c r="M1327" t="s">
        <v>757</v>
      </c>
      <c r="N1327" t="s">
        <v>756</v>
      </c>
      <c r="O1327" t="s">
        <v>756</v>
      </c>
      <c r="P1327" t="s">
        <v>758</v>
      </c>
      <c r="Q1327" t="s">
        <v>759</v>
      </c>
      <c r="R1327" t="s">
        <v>759</v>
      </c>
      <c r="S1327" t="s">
        <v>757</v>
      </c>
      <c r="T1327" t="s">
        <v>757</v>
      </c>
      <c r="U1327" t="s">
        <v>757</v>
      </c>
      <c r="V1327" t="s">
        <v>756</v>
      </c>
      <c r="W1327" t="s">
        <v>756</v>
      </c>
      <c r="X1327" t="s">
        <v>6822</v>
      </c>
      <c r="Y1327" t="str">
        <f t="shared" si="280"/>
        <v>abril</v>
      </c>
      <c r="Z1327">
        <f>YEAR(BD_PONDERACIONES[[#This Row],[Fecha Ejecución del Ticket]])</f>
        <v>2022</v>
      </c>
      <c r="AA1327" t="str">
        <f t="shared" si="281"/>
        <v>mayo</v>
      </c>
      <c r="AB1327">
        <f>YEAR(BD_PONDERACIONES[[#This Row],[Fecha de Inspección]])</f>
        <v>2022</v>
      </c>
      <c r="AC1327">
        <f t="shared" si="282"/>
        <v>0.5</v>
      </c>
      <c r="AD1327">
        <f t="shared" si="283"/>
        <v>0.5</v>
      </c>
      <c r="AE1327">
        <f t="shared" si="284"/>
        <v>0.5</v>
      </c>
      <c r="AF1327">
        <f t="shared" si="285"/>
        <v>0.5</v>
      </c>
      <c r="AG1327">
        <f t="shared" si="286"/>
        <v>0.5</v>
      </c>
      <c r="AH1327">
        <f t="shared" si="287"/>
        <v>0.5</v>
      </c>
      <c r="AI1327">
        <f t="shared" si="288"/>
        <v>0.25</v>
      </c>
      <c r="AJ1327">
        <f t="shared" si="289"/>
        <v>0.25</v>
      </c>
      <c r="AK1327">
        <f t="shared" si="290"/>
        <v>0.5</v>
      </c>
      <c r="AL1327">
        <f t="shared" si="291"/>
        <v>0.5</v>
      </c>
      <c r="AM1327">
        <f t="shared" si="292"/>
        <v>0.5</v>
      </c>
      <c r="AN1327" s="6">
        <f t="shared" si="293"/>
        <v>1</v>
      </c>
      <c r="AO1327" t="str">
        <f>VLOOKUP(BD_PONDERACIONES[[#This Row],[Comuna]],Tabla3[#All],2,0)</f>
        <v>Cordillera</v>
      </c>
    </row>
    <row r="1328" spans="1:41" x14ac:dyDescent="0.35">
      <c r="A1328" t="s">
        <v>6823</v>
      </c>
      <c r="B1328" t="s">
        <v>6824</v>
      </c>
      <c r="C1328" t="s">
        <v>6825</v>
      </c>
      <c r="D1328" s="5">
        <v>44692</v>
      </c>
      <c r="E1328" s="5">
        <v>44678</v>
      </c>
      <c r="F1328" t="s">
        <v>753</v>
      </c>
      <c r="G1328" t="s">
        <v>6826</v>
      </c>
      <c r="H1328" t="s">
        <v>3456</v>
      </c>
      <c r="J1328" t="s">
        <v>756</v>
      </c>
      <c r="K1328" t="s">
        <v>756</v>
      </c>
      <c r="L1328" t="s">
        <v>757</v>
      </c>
      <c r="M1328" t="s">
        <v>757</v>
      </c>
      <c r="N1328" t="s">
        <v>756</v>
      </c>
      <c r="O1328" t="s">
        <v>756</v>
      </c>
      <c r="P1328" t="s">
        <v>758</v>
      </c>
      <c r="Q1328" t="s">
        <v>759</v>
      </c>
      <c r="R1328" t="s">
        <v>759</v>
      </c>
      <c r="S1328" t="s">
        <v>757</v>
      </c>
      <c r="T1328" t="s">
        <v>757</v>
      </c>
      <c r="U1328" t="s">
        <v>757</v>
      </c>
      <c r="V1328" t="s">
        <v>756</v>
      </c>
      <c r="W1328" t="s">
        <v>773</v>
      </c>
      <c r="X1328" t="s">
        <v>885</v>
      </c>
      <c r="Y1328" t="str">
        <f t="shared" si="280"/>
        <v>abril</v>
      </c>
      <c r="Z1328">
        <f>YEAR(BD_PONDERACIONES[[#This Row],[Fecha Ejecución del Ticket]])</f>
        <v>2022</v>
      </c>
      <c r="AA1328" t="str">
        <f t="shared" si="281"/>
        <v>mayo</v>
      </c>
      <c r="AB1328">
        <f>YEAR(BD_PONDERACIONES[[#This Row],[Fecha de Inspección]])</f>
        <v>2022</v>
      </c>
      <c r="AC1328">
        <f t="shared" si="282"/>
        <v>0.5</v>
      </c>
      <c r="AD1328">
        <f t="shared" si="283"/>
        <v>0.5</v>
      </c>
      <c r="AE1328">
        <f t="shared" si="284"/>
        <v>0.5</v>
      </c>
      <c r="AF1328">
        <f t="shared" si="285"/>
        <v>0.5</v>
      </c>
      <c r="AG1328">
        <f t="shared" si="286"/>
        <v>0.5</v>
      </c>
      <c r="AH1328">
        <f t="shared" si="287"/>
        <v>0.5</v>
      </c>
      <c r="AI1328">
        <f t="shared" si="288"/>
        <v>0.25</v>
      </c>
      <c r="AJ1328">
        <f t="shared" si="289"/>
        <v>0.25</v>
      </c>
      <c r="AK1328">
        <f t="shared" si="290"/>
        <v>0.5</v>
      </c>
      <c r="AL1328">
        <f t="shared" si="291"/>
        <v>0.5</v>
      </c>
      <c r="AM1328">
        <f t="shared" si="292"/>
        <v>0</v>
      </c>
      <c r="AN1328" s="6">
        <f t="shared" si="293"/>
        <v>0.9</v>
      </c>
      <c r="AO1328" t="str">
        <f>VLOOKUP(BD_PONDERACIONES[[#This Row],[Comuna]],Tabla3[#All],2,0)</f>
        <v>Cordillera</v>
      </c>
    </row>
    <row r="1329" spans="1:41" x14ac:dyDescent="0.35">
      <c r="A1329" t="s">
        <v>6827</v>
      </c>
      <c r="B1329" t="s">
        <v>6828</v>
      </c>
      <c r="C1329" t="s">
        <v>6829</v>
      </c>
      <c r="D1329" s="5">
        <v>44692</v>
      </c>
      <c r="E1329" s="5">
        <v>44679</v>
      </c>
      <c r="F1329" t="s">
        <v>753</v>
      </c>
      <c r="G1329" t="s">
        <v>6830</v>
      </c>
      <c r="H1329" t="s">
        <v>3456</v>
      </c>
      <c r="J1329" t="s">
        <v>756</v>
      </c>
      <c r="K1329" t="s">
        <v>756</v>
      </c>
      <c r="L1329" t="s">
        <v>757</v>
      </c>
      <c r="M1329" t="s">
        <v>757</v>
      </c>
      <c r="N1329" t="s">
        <v>756</v>
      </c>
      <c r="O1329" t="s">
        <v>756</v>
      </c>
      <c r="P1329" t="s">
        <v>758</v>
      </c>
      <c r="Q1329" t="s">
        <v>759</v>
      </c>
      <c r="R1329" t="s">
        <v>759</v>
      </c>
      <c r="S1329" t="s">
        <v>757</v>
      </c>
      <c r="T1329" t="s">
        <v>757</v>
      </c>
      <c r="U1329" t="s">
        <v>757</v>
      </c>
      <c r="V1329" t="s">
        <v>756</v>
      </c>
      <c r="W1329" t="s">
        <v>756</v>
      </c>
      <c r="X1329" t="s">
        <v>885</v>
      </c>
      <c r="Y1329" t="str">
        <f t="shared" si="280"/>
        <v>abril</v>
      </c>
      <c r="Z1329">
        <f>YEAR(BD_PONDERACIONES[[#This Row],[Fecha Ejecución del Ticket]])</f>
        <v>2022</v>
      </c>
      <c r="AA1329" t="str">
        <f t="shared" si="281"/>
        <v>mayo</v>
      </c>
      <c r="AB1329">
        <f>YEAR(BD_PONDERACIONES[[#This Row],[Fecha de Inspección]])</f>
        <v>2022</v>
      </c>
      <c r="AC1329">
        <f t="shared" si="282"/>
        <v>0.5</v>
      </c>
      <c r="AD1329">
        <f t="shared" si="283"/>
        <v>0.5</v>
      </c>
      <c r="AE1329">
        <f t="shared" si="284"/>
        <v>0.5</v>
      </c>
      <c r="AF1329">
        <f t="shared" si="285"/>
        <v>0.5</v>
      </c>
      <c r="AG1329">
        <f t="shared" si="286"/>
        <v>0.5</v>
      </c>
      <c r="AH1329">
        <f t="shared" si="287"/>
        <v>0.5</v>
      </c>
      <c r="AI1329">
        <f t="shared" si="288"/>
        <v>0.25</v>
      </c>
      <c r="AJ1329">
        <f t="shared" si="289"/>
        <v>0.25</v>
      </c>
      <c r="AK1329">
        <f t="shared" si="290"/>
        <v>0.5</v>
      </c>
      <c r="AL1329">
        <f t="shared" si="291"/>
        <v>0.5</v>
      </c>
      <c r="AM1329">
        <f t="shared" si="292"/>
        <v>0.5</v>
      </c>
      <c r="AN1329" s="6">
        <f t="shared" si="293"/>
        <v>1</v>
      </c>
      <c r="AO1329" t="str">
        <f>VLOOKUP(BD_PONDERACIONES[[#This Row],[Comuna]],Tabla3[#All],2,0)</f>
        <v>Cordillera</v>
      </c>
    </row>
    <row r="1330" spans="1:41" x14ac:dyDescent="0.35">
      <c r="A1330" t="s">
        <v>6831</v>
      </c>
      <c r="B1330" t="s">
        <v>6832</v>
      </c>
      <c r="C1330" t="s">
        <v>6833</v>
      </c>
      <c r="D1330" s="5">
        <v>44692</v>
      </c>
      <c r="E1330" s="5">
        <v>44656</v>
      </c>
      <c r="F1330" t="s">
        <v>763</v>
      </c>
      <c r="G1330" t="s">
        <v>6834</v>
      </c>
      <c r="H1330" t="s">
        <v>3456</v>
      </c>
      <c r="J1330" t="s">
        <v>756</v>
      </c>
      <c r="K1330" t="s">
        <v>756</v>
      </c>
      <c r="L1330" t="s">
        <v>757</v>
      </c>
      <c r="M1330" t="s">
        <v>757</v>
      </c>
      <c r="N1330" t="s">
        <v>756</v>
      </c>
      <c r="O1330" t="s">
        <v>756</v>
      </c>
      <c r="P1330" t="s">
        <v>758</v>
      </c>
      <c r="Q1330" t="s">
        <v>759</v>
      </c>
      <c r="R1330" t="s">
        <v>759</v>
      </c>
      <c r="S1330" t="s">
        <v>757</v>
      </c>
      <c r="T1330" t="s">
        <v>757</v>
      </c>
      <c r="U1330" t="s">
        <v>757</v>
      </c>
      <c r="V1330" t="s">
        <v>756</v>
      </c>
      <c r="W1330" t="s">
        <v>773</v>
      </c>
      <c r="X1330" t="s">
        <v>4529</v>
      </c>
      <c r="Y1330" t="str">
        <f t="shared" si="280"/>
        <v>abril</v>
      </c>
      <c r="Z1330">
        <f>YEAR(BD_PONDERACIONES[[#This Row],[Fecha Ejecución del Ticket]])</f>
        <v>2022</v>
      </c>
      <c r="AA1330" t="str">
        <f t="shared" si="281"/>
        <v>mayo</v>
      </c>
      <c r="AB1330">
        <f>YEAR(BD_PONDERACIONES[[#This Row],[Fecha de Inspección]])</f>
        <v>2022</v>
      </c>
      <c r="AC1330">
        <f t="shared" si="282"/>
        <v>0.5</v>
      </c>
      <c r="AD1330">
        <f t="shared" si="283"/>
        <v>0.5</v>
      </c>
      <c r="AE1330">
        <f t="shared" si="284"/>
        <v>0.5</v>
      </c>
      <c r="AF1330">
        <f t="shared" si="285"/>
        <v>0.5</v>
      </c>
      <c r="AG1330">
        <f t="shared" si="286"/>
        <v>0.5</v>
      </c>
      <c r="AH1330">
        <f t="shared" si="287"/>
        <v>0.5</v>
      </c>
      <c r="AI1330">
        <f t="shared" si="288"/>
        <v>0.25</v>
      </c>
      <c r="AJ1330">
        <f t="shared" si="289"/>
        <v>0.25</v>
      </c>
      <c r="AK1330">
        <f t="shared" si="290"/>
        <v>0.5</v>
      </c>
      <c r="AL1330">
        <f t="shared" si="291"/>
        <v>0.5</v>
      </c>
      <c r="AM1330">
        <f t="shared" si="292"/>
        <v>0</v>
      </c>
      <c r="AN1330" s="6">
        <f t="shared" si="293"/>
        <v>0.9</v>
      </c>
      <c r="AO1330" t="str">
        <f>VLOOKUP(BD_PONDERACIONES[[#This Row],[Comuna]],Tabla3[#All],2,0)</f>
        <v>Cordillera</v>
      </c>
    </row>
    <row r="1331" spans="1:41" x14ac:dyDescent="0.35">
      <c r="A1331" t="s">
        <v>6835</v>
      </c>
      <c r="B1331" t="s">
        <v>6836</v>
      </c>
      <c r="C1331" t="s">
        <v>7269</v>
      </c>
      <c r="D1331" s="5">
        <v>44692</v>
      </c>
      <c r="E1331" s="5">
        <v>44658</v>
      </c>
      <c r="F1331" t="s">
        <v>763</v>
      </c>
      <c r="G1331" t="s">
        <v>5889</v>
      </c>
      <c r="H1331" t="s">
        <v>3456</v>
      </c>
      <c r="J1331" t="s">
        <v>756</v>
      </c>
      <c r="K1331" t="s">
        <v>756</v>
      </c>
      <c r="L1331" t="s">
        <v>773</v>
      </c>
      <c r="M1331" t="s">
        <v>773</v>
      </c>
      <c r="N1331" t="s">
        <v>756</v>
      </c>
      <c r="O1331" t="s">
        <v>756</v>
      </c>
      <c r="P1331" t="s">
        <v>758</v>
      </c>
      <c r="Q1331" t="s">
        <v>759</v>
      </c>
      <c r="R1331" t="s">
        <v>759</v>
      </c>
      <c r="S1331" t="s">
        <v>757</v>
      </c>
      <c r="T1331" t="s">
        <v>757</v>
      </c>
      <c r="U1331" t="s">
        <v>757</v>
      </c>
      <c r="V1331" t="s">
        <v>756</v>
      </c>
      <c r="W1331" t="s">
        <v>773</v>
      </c>
      <c r="X1331" t="s">
        <v>4529</v>
      </c>
      <c r="Y1331" t="str">
        <f t="shared" si="280"/>
        <v>abril</v>
      </c>
      <c r="Z1331">
        <f>YEAR(BD_PONDERACIONES[[#This Row],[Fecha Ejecución del Ticket]])</f>
        <v>2022</v>
      </c>
      <c r="AA1331" t="str">
        <f t="shared" si="281"/>
        <v>mayo</v>
      </c>
      <c r="AB1331">
        <f>YEAR(BD_PONDERACIONES[[#This Row],[Fecha de Inspección]])</f>
        <v>2022</v>
      </c>
      <c r="AC1331">
        <f t="shared" si="282"/>
        <v>0.5</v>
      </c>
      <c r="AD1331">
        <f t="shared" si="283"/>
        <v>0.5</v>
      </c>
      <c r="AE1331">
        <f t="shared" si="284"/>
        <v>0</v>
      </c>
      <c r="AF1331">
        <f t="shared" si="285"/>
        <v>0</v>
      </c>
      <c r="AG1331">
        <f t="shared" si="286"/>
        <v>0.5</v>
      </c>
      <c r="AH1331">
        <f t="shared" si="287"/>
        <v>0.5</v>
      </c>
      <c r="AI1331">
        <f t="shared" si="288"/>
        <v>0.25</v>
      </c>
      <c r="AJ1331">
        <f t="shared" si="289"/>
        <v>0.25</v>
      </c>
      <c r="AK1331">
        <f t="shared" si="290"/>
        <v>0.5</v>
      </c>
      <c r="AL1331">
        <f t="shared" si="291"/>
        <v>0.5</v>
      </c>
      <c r="AM1331">
        <f t="shared" si="292"/>
        <v>0</v>
      </c>
      <c r="AN1331" s="6">
        <f t="shared" si="293"/>
        <v>0.6</v>
      </c>
      <c r="AO1331" t="str">
        <f>VLOOKUP(BD_PONDERACIONES[[#This Row],[Comuna]],Tabla3[#All],2,0)</f>
        <v>Cordillera</v>
      </c>
    </row>
    <row r="1332" spans="1:41" x14ac:dyDescent="0.35">
      <c r="A1332" t="s">
        <v>6837</v>
      </c>
      <c r="B1332" t="s">
        <v>6838</v>
      </c>
      <c r="C1332" t="s">
        <v>6839</v>
      </c>
      <c r="D1332" s="5">
        <v>44692</v>
      </c>
      <c r="E1332" s="5">
        <v>44678</v>
      </c>
      <c r="F1332" t="s">
        <v>753</v>
      </c>
      <c r="G1332" t="s">
        <v>6840</v>
      </c>
      <c r="H1332" t="s">
        <v>3456</v>
      </c>
      <c r="J1332" t="s">
        <v>756</v>
      </c>
      <c r="K1332" t="s">
        <v>756</v>
      </c>
      <c r="L1332" t="s">
        <v>773</v>
      </c>
      <c r="M1332" t="s">
        <v>773</v>
      </c>
      <c r="N1332" t="s">
        <v>756</v>
      </c>
      <c r="O1332" t="s">
        <v>756</v>
      </c>
      <c r="P1332" t="s">
        <v>758</v>
      </c>
      <c r="Q1332" t="s">
        <v>759</v>
      </c>
      <c r="R1332" t="s">
        <v>759</v>
      </c>
      <c r="S1332" t="s">
        <v>757</v>
      </c>
      <c r="T1332" t="s">
        <v>757</v>
      </c>
      <c r="U1332" t="s">
        <v>757</v>
      </c>
      <c r="V1332" t="s">
        <v>756</v>
      </c>
      <c r="W1332" t="s">
        <v>756</v>
      </c>
      <c r="X1332" t="s">
        <v>6841</v>
      </c>
      <c r="Y1332" t="str">
        <f t="shared" si="280"/>
        <v>abril</v>
      </c>
      <c r="Z1332">
        <f>YEAR(BD_PONDERACIONES[[#This Row],[Fecha Ejecución del Ticket]])</f>
        <v>2022</v>
      </c>
      <c r="AA1332" t="str">
        <f t="shared" si="281"/>
        <v>mayo</v>
      </c>
      <c r="AB1332">
        <f>YEAR(BD_PONDERACIONES[[#This Row],[Fecha de Inspección]])</f>
        <v>2022</v>
      </c>
      <c r="AC1332">
        <f t="shared" si="282"/>
        <v>0.5</v>
      </c>
      <c r="AD1332">
        <f t="shared" si="283"/>
        <v>0.5</v>
      </c>
      <c r="AE1332">
        <f t="shared" si="284"/>
        <v>0</v>
      </c>
      <c r="AF1332">
        <f t="shared" si="285"/>
        <v>0</v>
      </c>
      <c r="AG1332">
        <f t="shared" si="286"/>
        <v>0.5</v>
      </c>
      <c r="AH1332">
        <f t="shared" si="287"/>
        <v>0.5</v>
      </c>
      <c r="AI1332">
        <f t="shared" si="288"/>
        <v>0.25</v>
      </c>
      <c r="AJ1332">
        <f t="shared" si="289"/>
        <v>0.25</v>
      </c>
      <c r="AK1332">
        <f t="shared" si="290"/>
        <v>0.5</v>
      </c>
      <c r="AL1332">
        <f t="shared" si="291"/>
        <v>0.5</v>
      </c>
      <c r="AM1332">
        <f t="shared" si="292"/>
        <v>0.5</v>
      </c>
      <c r="AN1332" s="6">
        <f t="shared" si="293"/>
        <v>0.7</v>
      </c>
      <c r="AO1332" t="str">
        <f>VLOOKUP(BD_PONDERACIONES[[#This Row],[Comuna]],Tabla3[#All],2,0)</f>
        <v>Cordillera</v>
      </c>
    </row>
    <row r="1333" spans="1:41" x14ac:dyDescent="0.35">
      <c r="A1333" t="s">
        <v>6842</v>
      </c>
      <c r="B1333" t="s">
        <v>6843</v>
      </c>
      <c r="C1333" t="s">
        <v>6844</v>
      </c>
      <c r="D1333" s="5">
        <v>44692</v>
      </c>
      <c r="E1333" s="5">
        <v>44656</v>
      </c>
      <c r="F1333" t="s">
        <v>763</v>
      </c>
      <c r="G1333" t="s">
        <v>6845</v>
      </c>
      <c r="H1333" t="s">
        <v>3456</v>
      </c>
      <c r="J1333" t="s">
        <v>756</v>
      </c>
      <c r="K1333" t="s">
        <v>756</v>
      </c>
      <c r="L1333" t="s">
        <v>757</v>
      </c>
      <c r="M1333" t="s">
        <v>757</v>
      </c>
      <c r="N1333" t="s">
        <v>756</v>
      </c>
      <c r="O1333" t="s">
        <v>756</v>
      </c>
      <c r="P1333" t="s">
        <v>758</v>
      </c>
      <c r="Q1333" t="s">
        <v>759</v>
      </c>
      <c r="R1333" t="s">
        <v>759</v>
      </c>
      <c r="S1333" t="s">
        <v>757</v>
      </c>
      <c r="T1333" t="s">
        <v>757</v>
      </c>
      <c r="U1333" t="s">
        <v>757</v>
      </c>
      <c r="V1333" t="s">
        <v>756</v>
      </c>
      <c r="W1333" t="s">
        <v>756</v>
      </c>
      <c r="X1333" t="s">
        <v>6846</v>
      </c>
      <c r="Y1333" t="str">
        <f t="shared" si="280"/>
        <v>abril</v>
      </c>
      <c r="Z1333">
        <f>YEAR(BD_PONDERACIONES[[#This Row],[Fecha Ejecución del Ticket]])</f>
        <v>2022</v>
      </c>
      <c r="AA1333" t="str">
        <f t="shared" si="281"/>
        <v>mayo</v>
      </c>
      <c r="AB1333">
        <f>YEAR(BD_PONDERACIONES[[#This Row],[Fecha de Inspección]])</f>
        <v>2022</v>
      </c>
      <c r="AC1333">
        <f t="shared" si="282"/>
        <v>0.5</v>
      </c>
      <c r="AD1333">
        <f t="shared" si="283"/>
        <v>0.5</v>
      </c>
      <c r="AE1333">
        <f t="shared" si="284"/>
        <v>0.5</v>
      </c>
      <c r="AF1333">
        <f t="shared" si="285"/>
        <v>0.5</v>
      </c>
      <c r="AG1333">
        <f t="shared" si="286"/>
        <v>0.5</v>
      </c>
      <c r="AH1333">
        <f t="shared" si="287"/>
        <v>0.5</v>
      </c>
      <c r="AI1333">
        <f t="shared" si="288"/>
        <v>0.25</v>
      </c>
      <c r="AJ1333">
        <f t="shared" si="289"/>
        <v>0.25</v>
      </c>
      <c r="AK1333">
        <f t="shared" si="290"/>
        <v>0.5</v>
      </c>
      <c r="AL1333">
        <f t="shared" si="291"/>
        <v>0.5</v>
      </c>
      <c r="AM1333">
        <f t="shared" si="292"/>
        <v>0.5</v>
      </c>
      <c r="AN1333" s="6">
        <f t="shared" si="293"/>
        <v>1</v>
      </c>
      <c r="AO1333" t="str">
        <f>VLOOKUP(BD_PONDERACIONES[[#This Row],[Comuna]],Tabla3[#All],2,0)</f>
        <v>Cordillera</v>
      </c>
    </row>
    <row r="1334" spans="1:41" x14ac:dyDescent="0.35">
      <c r="A1334" t="s">
        <v>6847</v>
      </c>
      <c r="B1334" t="s">
        <v>6848</v>
      </c>
      <c r="C1334" t="s">
        <v>6849</v>
      </c>
      <c r="D1334" s="5">
        <v>44692</v>
      </c>
      <c r="E1334" s="5">
        <v>44657</v>
      </c>
      <c r="F1334" t="s">
        <v>763</v>
      </c>
      <c r="G1334" t="s">
        <v>6850</v>
      </c>
      <c r="H1334" t="s">
        <v>3456</v>
      </c>
      <c r="J1334" t="s">
        <v>756</v>
      </c>
      <c r="K1334" t="s">
        <v>756</v>
      </c>
      <c r="L1334" t="s">
        <v>757</v>
      </c>
      <c r="M1334" t="s">
        <v>757</v>
      </c>
      <c r="N1334" t="s">
        <v>756</v>
      </c>
      <c r="O1334" t="s">
        <v>756</v>
      </c>
      <c r="P1334" t="s">
        <v>765</v>
      </c>
      <c r="Q1334" t="s">
        <v>6851</v>
      </c>
      <c r="R1334" t="s">
        <v>6852</v>
      </c>
      <c r="S1334" t="s">
        <v>756</v>
      </c>
      <c r="T1334" t="s">
        <v>756</v>
      </c>
      <c r="U1334" t="s">
        <v>756</v>
      </c>
      <c r="V1334" t="s">
        <v>756</v>
      </c>
      <c r="W1334" t="s">
        <v>756</v>
      </c>
      <c r="X1334" t="s">
        <v>6853</v>
      </c>
      <c r="Y1334" t="str">
        <f t="shared" si="280"/>
        <v>abril</v>
      </c>
      <c r="Z1334">
        <f>YEAR(BD_PONDERACIONES[[#This Row],[Fecha Ejecución del Ticket]])</f>
        <v>2022</v>
      </c>
      <c r="AA1334" t="str">
        <f t="shared" si="281"/>
        <v>mayo</v>
      </c>
      <c r="AB1334">
        <f>YEAR(BD_PONDERACIONES[[#This Row],[Fecha de Inspección]])</f>
        <v>2022</v>
      </c>
      <c r="AC1334">
        <f t="shared" si="282"/>
        <v>0.5</v>
      </c>
      <c r="AD1334">
        <f t="shared" si="283"/>
        <v>0.5</v>
      </c>
      <c r="AE1334">
        <f t="shared" si="284"/>
        <v>0.5</v>
      </c>
      <c r="AF1334">
        <f t="shared" si="285"/>
        <v>0.5</v>
      </c>
      <c r="AG1334">
        <f t="shared" si="286"/>
        <v>0.5</v>
      </c>
      <c r="AH1334">
        <f t="shared" si="287"/>
        <v>0.5</v>
      </c>
      <c r="AI1334">
        <f t="shared" si="288"/>
        <v>0.25</v>
      </c>
      <c r="AJ1334">
        <f t="shared" si="289"/>
        <v>0.25</v>
      </c>
      <c r="AK1334">
        <f t="shared" si="290"/>
        <v>0.5</v>
      </c>
      <c r="AL1334">
        <f t="shared" si="291"/>
        <v>0.5</v>
      </c>
      <c r="AM1334">
        <f t="shared" si="292"/>
        <v>0.5</v>
      </c>
      <c r="AN1334" s="6">
        <f t="shared" si="293"/>
        <v>1</v>
      </c>
      <c r="AO1334" t="str">
        <f>VLOOKUP(BD_PONDERACIONES[[#This Row],[Comuna]],Tabla3[#All],2,0)</f>
        <v>Cordillera</v>
      </c>
    </row>
    <row r="1335" spans="1:41" x14ac:dyDescent="0.35">
      <c r="A1335" t="s">
        <v>6854</v>
      </c>
      <c r="B1335" t="s">
        <v>6855</v>
      </c>
      <c r="C1335" t="s">
        <v>6856</v>
      </c>
      <c r="D1335" s="5">
        <v>44692</v>
      </c>
      <c r="E1335" s="5">
        <v>44657</v>
      </c>
      <c r="F1335" t="s">
        <v>763</v>
      </c>
      <c r="G1335" t="s">
        <v>6857</v>
      </c>
      <c r="H1335" t="s">
        <v>3456</v>
      </c>
      <c r="J1335" t="s">
        <v>756</v>
      </c>
      <c r="K1335" t="s">
        <v>756</v>
      </c>
      <c r="L1335" t="s">
        <v>757</v>
      </c>
      <c r="M1335" t="s">
        <v>757</v>
      </c>
      <c r="N1335" t="s">
        <v>756</v>
      </c>
      <c r="O1335" t="s">
        <v>756</v>
      </c>
      <c r="P1335" t="s">
        <v>765</v>
      </c>
      <c r="Q1335" t="s">
        <v>6851</v>
      </c>
      <c r="R1335" t="s">
        <v>6852</v>
      </c>
      <c r="S1335" t="s">
        <v>756</v>
      </c>
      <c r="T1335" t="s">
        <v>756</v>
      </c>
      <c r="U1335" t="s">
        <v>756</v>
      </c>
      <c r="V1335" t="s">
        <v>756</v>
      </c>
      <c r="W1335" t="s">
        <v>756</v>
      </c>
      <c r="X1335" t="s">
        <v>769</v>
      </c>
      <c r="Y1335" t="str">
        <f t="shared" si="280"/>
        <v>abril</v>
      </c>
      <c r="Z1335">
        <f>YEAR(BD_PONDERACIONES[[#This Row],[Fecha Ejecución del Ticket]])</f>
        <v>2022</v>
      </c>
      <c r="AA1335" t="str">
        <f t="shared" si="281"/>
        <v>mayo</v>
      </c>
      <c r="AB1335">
        <f>YEAR(BD_PONDERACIONES[[#This Row],[Fecha de Inspección]])</f>
        <v>2022</v>
      </c>
      <c r="AC1335">
        <f t="shared" si="282"/>
        <v>0.5</v>
      </c>
      <c r="AD1335">
        <f t="shared" si="283"/>
        <v>0.5</v>
      </c>
      <c r="AE1335">
        <f t="shared" si="284"/>
        <v>0.5</v>
      </c>
      <c r="AF1335">
        <f t="shared" si="285"/>
        <v>0.5</v>
      </c>
      <c r="AG1335">
        <f t="shared" si="286"/>
        <v>0.5</v>
      </c>
      <c r="AH1335">
        <f t="shared" si="287"/>
        <v>0.5</v>
      </c>
      <c r="AI1335">
        <f t="shared" si="288"/>
        <v>0.25</v>
      </c>
      <c r="AJ1335">
        <f t="shared" si="289"/>
        <v>0.25</v>
      </c>
      <c r="AK1335">
        <f t="shared" si="290"/>
        <v>0.5</v>
      </c>
      <c r="AL1335">
        <f t="shared" si="291"/>
        <v>0.5</v>
      </c>
      <c r="AM1335">
        <f t="shared" si="292"/>
        <v>0.5</v>
      </c>
      <c r="AN1335" s="6">
        <f t="shared" si="293"/>
        <v>1</v>
      </c>
      <c r="AO1335" t="str">
        <f>VLOOKUP(BD_PONDERACIONES[[#This Row],[Comuna]],Tabla3[#All],2,0)</f>
        <v>Cordillera</v>
      </c>
    </row>
    <row r="1336" spans="1:41" x14ac:dyDescent="0.35">
      <c r="A1336" t="s">
        <v>6858</v>
      </c>
      <c r="B1336" t="s">
        <v>6859</v>
      </c>
      <c r="C1336" t="s">
        <v>6860</v>
      </c>
      <c r="D1336" s="5">
        <v>44692</v>
      </c>
      <c r="E1336" s="5">
        <v>44654</v>
      </c>
      <c r="F1336" t="s">
        <v>763</v>
      </c>
      <c r="G1336" t="s">
        <v>6861</v>
      </c>
      <c r="H1336" t="s">
        <v>3456</v>
      </c>
      <c r="J1336" t="s">
        <v>756</v>
      </c>
      <c r="K1336" t="s">
        <v>756</v>
      </c>
      <c r="L1336" t="s">
        <v>756</v>
      </c>
      <c r="M1336" t="s">
        <v>756</v>
      </c>
      <c r="N1336" t="s">
        <v>756</v>
      </c>
      <c r="O1336" t="s">
        <v>756</v>
      </c>
      <c r="P1336" t="s">
        <v>765</v>
      </c>
      <c r="Q1336" t="s">
        <v>759</v>
      </c>
      <c r="R1336" t="s">
        <v>759</v>
      </c>
      <c r="S1336" t="s">
        <v>757</v>
      </c>
      <c r="T1336" t="s">
        <v>757</v>
      </c>
      <c r="U1336" t="s">
        <v>757</v>
      </c>
      <c r="V1336" t="s">
        <v>756</v>
      </c>
      <c r="W1336" t="s">
        <v>756</v>
      </c>
      <c r="X1336" t="s">
        <v>6862</v>
      </c>
      <c r="Y1336" t="str">
        <f t="shared" si="280"/>
        <v>abril</v>
      </c>
      <c r="Z1336">
        <f>YEAR(BD_PONDERACIONES[[#This Row],[Fecha Ejecución del Ticket]])</f>
        <v>2022</v>
      </c>
      <c r="AA1336" t="str">
        <f t="shared" si="281"/>
        <v>mayo</v>
      </c>
      <c r="AB1336">
        <f>YEAR(BD_PONDERACIONES[[#This Row],[Fecha de Inspección]])</f>
        <v>2022</v>
      </c>
      <c r="AC1336">
        <f t="shared" si="282"/>
        <v>0.5</v>
      </c>
      <c r="AD1336">
        <f t="shared" si="283"/>
        <v>0.5</v>
      </c>
      <c r="AE1336">
        <f t="shared" si="284"/>
        <v>0.5</v>
      </c>
      <c r="AF1336">
        <f t="shared" si="285"/>
        <v>0.5</v>
      </c>
      <c r="AG1336">
        <f t="shared" si="286"/>
        <v>0.5</v>
      </c>
      <c r="AH1336">
        <f t="shared" si="287"/>
        <v>0.5</v>
      </c>
      <c r="AI1336">
        <f t="shared" si="288"/>
        <v>0.25</v>
      </c>
      <c r="AJ1336">
        <f t="shared" si="289"/>
        <v>0.25</v>
      </c>
      <c r="AK1336">
        <f t="shared" si="290"/>
        <v>0.5</v>
      </c>
      <c r="AL1336">
        <f t="shared" si="291"/>
        <v>0.5</v>
      </c>
      <c r="AM1336">
        <f t="shared" si="292"/>
        <v>0.5</v>
      </c>
      <c r="AN1336" s="6">
        <f t="shared" si="293"/>
        <v>1</v>
      </c>
      <c r="AO1336" t="str">
        <f>VLOOKUP(BD_PONDERACIONES[[#This Row],[Comuna]],Tabla3[#All],2,0)</f>
        <v>Cordillera</v>
      </c>
    </row>
    <row r="1337" spans="1:41" x14ac:dyDescent="0.35">
      <c r="A1337" t="s">
        <v>6863</v>
      </c>
      <c r="B1337" t="s">
        <v>6864</v>
      </c>
      <c r="C1337" t="s">
        <v>6865</v>
      </c>
      <c r="D1337" s="5">
        <v>44692</v>
      </c>
      <c r="E1337" s="5">
        <v>44674</v>
      </c>
      <c r="F1337" t="s">
        <v>763</v>
      </c>
      <c r="G1337" t="s">
        <v>6866</v>
      </c>
      <c r="H1337" t="s">
        <v>3456</v>
      </c>
      <c r="J1337" t="s">
        <v>756</v>
      </c>
      <c r="K1337" t="s">
        <v>756</v>
      </c>
      <c r="L1337" t="s">
        <v>757</v>
      </c>
      <c r="M1337" t="s">
        <v>757</v>
      </c>
      <c r="N1337" t="s">
        <v>756</v>
      </c>
      <c r="O1337" t="s">
        <v>756</v>
      </c>
      <c r="P1337" t="s">
        <v>758</v>
      </c>
      <c r="Q1337" t="s">
        <v>759</v>
      </c>
      <c r="R1337" t="s">
        <v>759</v>
      </c>
      <c r="S1337" t="s">
        <v>756</v>
      </c>
      <c r="T1337" t="s">
        <v>756</v>
      </c>
      <c r="U1337" t="s">
        <v>756</v>
      </c>
      <c r="V1337" t="s">
        <v>756</v>
      </c>
      <c r="W1337" t="s">
        <v>773</v>
      </c>
      <c r="X1337" t="s">
        <v>804</v>
      </c>
      <c r="Y1337" t="str">
        <f t="shared" si="280"/>
        <v>abril</v>
      </c>
      <c r="Z1337">
        <f>YEAR(BD_PONDERACIONES[[#This Row],[Fecha Ejecución del Ticket]])</f>
        <v>2022</v>
      </c>
      <c r="AA1337" t="str">
        <f t="shared" si="281"/>
        <v>mayo</v>
      </c>
      <c r="AB1337">
        <f>YEAR(BD_PONDERACIONES[[#This Row],[Fecha de Inspección]])</f>
        <v>2022</v>
      </c>
      <c r="AC1337">
        <f t="shared" si="282"/>
        <v>0.5</v>
      </c>
      <c r="AD1337">
        <f t="shared" si="283"/>
        <v>0.5</v>
      </c>
      <c r="AE1337">
        <f t="shared" si="284"/>
        <v>0.5</v>
      </c>
      <c r="AF1337">
        <f t="shared" si="285"/>
        <v>0.5</v>
      </c>
      <c r="AG1337">
        <f t="shared" si="286"/>
        <v>0.5</v>
      </c>
      <c r="AH1337">
        <f t="shared" si="287"/>
        <v>0.5</v>
      </c>
      <c r="AI1337">
        <f t="shared" si="288"/>
        <v>0.25</v>
      </c>
      <c r="AJ1337">
        <f t="shared" si="289"/>
        <v>0.25</v>
      </c>
      <c r="AK1337">
        <f t="shared" si="290"/>
        <v>0.5</v>
      </c>
      <c r="AL1337">
        <f t="shared" si="291"/>
        <v>0.5</v>
      </c>
      <c r="AM1337">
        <f t="shared" si="292"/>
        <v>0</v>
      </c>
      <c r="AN1337" s="6">
        <f t="shared" si="293"/>
        <v>0.9</v>
      </c>
      <c r="AO1337" t="str">
        <f>VLOOKUP(BD_PONDERACIONES[[#This Row],[Comuna]],Tabla3[#All],2,0)</f>
        <v>Cordillera</v>
      </c>
    </row>
    <row r="1338" spans="1:41" x14ac:dyDescent="0.35">
      <c r="A1338" t="s">
        <v>6867</v>
      </c>
      <c r="B1338" t="s">
        <v>6868</v>
      </c>
      <c r="C1338" t="s">
        <v>6869</v>
      </c>
      <c r="D1338" s="5">
        <v>44692</v>
      </c>
      <c r="E1338" s="5">
        <v>44656</v>
      </c>
      <c r="F1338" t="s">
        <v>763</v>
      </c>
      <c r="G1338" t="s">
        <v>6870</v>
      </c>
      <c r="H1338" t="s">
        <v>3456</v>
      </c>
      <c r="J1338" t="s">
        <v>756</v>
      </c>
      <c r="K1338" t="s">
        <v>756</v>
      </c>
      <c r="L1338" t="s">
        <v>757</v>
      </c>
      <c r="M1338" t="s">
        <v>757</v>
      </c>
      <c r="N1338" t="s">
        <v>756</v>
      </c>
      <c r="O1338" t="s">
        <v>756</v>
      </c>
      <c r="P1338" t="s">
        <v>758</v>
      </c>
      <c r="Q1338" t="s">
        <v>759</v>
      </c>
      <c r="R1338" t="s">
        <v>759</v>
      </c>
      <c r="S1338" t="s">
        <v>757</v>
      </c>
      <c r="T1338" t="s">
        <v>757</v>
      </c>
      <c r="U1338" t="s">
        <v>757</v>
      </c>
      <c r="V1338" t="s">
        <v>756</v>
      </c>
      <c r="W1338" t="s">
        <v>756</v>
      </c>
      <c r="X1338" t="s">
        <v>804</v>
      </c>
      <c r="Y1338" t="str">
        <f t="shared" si="280"/>
        <v>abril</v>
      </c>
      <c r="Z1338">
        <f>YEAR(BD_PONDERACIONES[[#This Row],[Fecha Ejecución del Ticket]])</f>
        <v>2022</v>
      </c>
      <c r="AA1338" t="str">
        <f t="shared" si="281"/>
        <v>mayo</v>
      </c>
      <c r="AB1338">
        <f>YEAR(BD_PONDERACIONES[[#This Row],[Fecha de Inspección]])</f>
        <v>2022</v>
      </c>
      <c r="AC1338">
        <f t="shared" si="282"/>
        <v>0.5</v>
      </c>
      <c r="AD1338">
        <f t="shared" si="283"/>
        <v>0.5</v>
      </c>
      <c r="AE1338">
        <f t="shared" si="284"/>
        <v>0.5</v>
      </c>
      <c r="AF1338">
        <f t="shared" si="285"/>
        <v>0.5</v>
      </c>
      <c r="AG1338">
        <f t="shared" si="286"/>
        <v>0.5</v>
      </c>
      <c r="AH1338">
        <f t="shared" si="287"/>
        <v>0.5</v>
      </c>
      <c r="AI1338">
        <f t="shared" si="288"/>
        <v>0.25</v>
      </c>
      <c r="AJ1338">
        <f t="shared" si="289"/>
        <v>0.25</v>
      </c>
      <c r="AK1338">
        <f t="shared" si="290"/>
        <v>0.5</v>
      </c>
      <c r="AL1338">
        <f t="shared" si="291"/>
        <v>0.5</v>
      </c>
      <c r="AM1338">
        <f t="shared" si="292"/>
        <v>0.5</v>
      </c>
      <c r="AN1338" s="6">
        <f t="shared" si="293"/>
        <v>1</v>
      </c>
      <c r="AO1338" t="str">
        <f>VLOOKUP(BD_PONDERACIONES[[#This Row],[Comuna]],Tabla3[#All],2,0)</f>
        <v>Cordillera</v>
      </c>
    </row>
    <row r="1339" spans="1:41" x14ac:dyDescent="0.35">
      <c r="A1339" t="s">
        <v>6871</v>
      </c>
      <c r="B1339" t="s">
        <v>6872</v>
      </c>
      <c r="C1339" t="s">
        <v>6873</v>
      </c>
      <c r="D1339" s="5">
        <v>44692</v>
      </c>
      <c r="E1339" s="5">
        <v>44656</v>
      </c>
      <c r="F1339" t="s">
        <v>763</v>
      </c>
      <c r="G1339" t="s">
        <v>6874</v>
      </c>
      <c r="H1339" t="s">
        <v>3456</v>
      </c>
      <c r="J1339" t="s">
        <v>756</v>
      </c>
      <c r="K1339" t="s">
        <v>756</v>
      </c>
      <c r="L1339" t="s">
        <v>757</v>
      </c>
      <c r="M1339" t="s">
        <v>757</v>
      </c>
      <c r="N1339" t="s">
        <v>756</v>
      </c>
      <c r="O1339" t="s">
        <v>756</v>
      </c>
      <c r="P1339" t="s">
        <v>765</v>
      </c>
      <c r="Q1339" t="s">
        <v>759</v>
      </c>
      <c r="R1339" t="s">
        <v>759</v>
      </c>
      <c r="S1339" t="s">
        <v>756</v>
      </c>
      <c r="T1339" t="s">
        <v>756</v>
      </c>
      <c r="U1339" t="s">
        <v>756</v>
      </c>
      <c r="V1339" t="s">
        <v>756</v>
      </c>
      <c r="W1339" t="s">
        <v>768</v>
      </c>
      <c r="X1339" t="s">
        <v>6875</v>
      </c>
      <c r="Y1339" t="str">
        <f t="shared" si="280"/>
        <v>abril</v>
      </c>
      <c r="Z1339">
        <f>YEAR(BD_PONDERACIONES[[#This Row],[Fecha Ejecución del Ticket]])</f>
        <v>2022</v>
      </c>
      <c r="AA1339" t="str">
        <f t="shared" si="281"/>
        <v>mayo</v>
      </c>
      <c r="AB1339">
        <f>YEAR(BD_PONDERACIONES[[#This Row],[Fecha de Inspección]])</f>
        <v>2022</v>
      </c>
      <c r="AC1339">
        <f t="shared" si="282"/>
        <v>0.5</v>
      </c>
      <c r="AD1339">
        <f t="shared" si="283"/>
        <v>0.5</v>
      </c>
      <c r="AE1339">
        <f t="shared" si="284"/>
        <v>0.5</v>
      </c>
      <c r="AF1339">
        <f t="shared" si="285"/>
        <v>0.5</v>
      </c>
      <c r="AG1339">
        <f t="shared" si="286"/>
        <v>0.5</v>
      </c>
      <c r="AH1339">
        <f t="shared" si="287"/>
        <v>0.5</v>
      </c>
      <c r="AI1339">
        <f t="shared" si="288"/>
        <v>0.25</v>
      </c>
      <c r="AJ1339">
        <f t="shared" si="289"/>
        <v>0.25</v>
      </c>
      <c r="AK1339">
        <f t="shared" si="290"/>
        <v>0.5</v>
      </c>
      <c r="AL1339">
        <f t="shared" si="291"/>
        <v>0.5</v>
      </c>
      <c r="AM1339">
        <f t="shared" si="292"/>
        <v>0.17499999999999999</v>
      </c>
      <c r="AN1339" s="6">
        <f t="shared" si="293"/>
        <v>0.93500000000000005</v>
      </c>
      <c r="AO1339" t="str">
        <f>VLOOKUP(BD_PONDERACIONES[[#This Row],[Comuna]],Tabla3[#All],2,0)</f>
        <v>Cordillera</v>
      </c>
    </row>
    <row r="1340" spans="1:41" x14ac:dyDescent="0.35">
      <c r="A1340" t="s">
        <v>6876</v>
      </c>
      <c r="B1340" t="s">
        <v>6877</v>
      </c>
      <c r="C1340" t="s">
        <v>6878</v>
      </c>
      <c r="D1340" s="5">
        <v>44692</v>
      </c>
      <c r="E1340" s="5">
        <v>44674</v>
      </c>
      <c r="F1340" t="s">
        <v>763</v>
      </c>
      <c r="G1340" t="s">
        <v>6879</v>
      </c>
      <c r="H1340" t="s">
        <v>3456</v>
      </c>
      <c r="J1340" t="s">
        <v>756</v>
      </c>
      <c r="K1340" t="s">
        <v>756</v>
      </c>
      <c r="L1340" t="s">
        <v>757</v>
      </c>
      <c r="M1340" t="s">
        <v>757</v>
      </c>
      <c r="N1340" t="s">
        <v>756</v>
      </c>
      <c r="O1340" t="s">
        <v>756</v>
      </c>
      <c r="P1340" t="s">
        <v>758</v>
      </c>
      <c r="Q1340" t="s">
        <v>759</v>
      </c>
      <c r="R1340" t="s">
        <v>759</v>
      </c>
      <c r="S1340" t="s">
        <v>757</v>
      </c>
      <c r="T1340" t="s">
        <v>757</v>
      </c>
      <c r="U1340" t="s">
        <v>757</v>
      </c>
      <c r="V1340" t="s">
        <v>756</v>
      </c>
      <c r="W1340" t="s">
        <v>768</v>
      </c>
      <c r="X1340" t="s">
        <v>6880</v>
      </c>
      <c r="Y1340" t="str">
        <f t="shared" si="280"/>
        <v>abril</v>
      </c>
      <c r="Z1340">
        <f>YEAR(BD_PONDERACIONES[[#This Row],[Fecha Ejecución del Ticket]])</f>
        <v>2022</v>
      </c>
      <c r="AA1340" t="str">
        <f t="shared" si="281"/>
        <v>mayo</v>
      </c>
      <c r="AB1340">
        <f>YEAR(BD_PONDERACIONES[[#This Row],[Fecha de Inspección]])</f>
        <v>2022</v>
      </c>
      <c r="AC1340">
        <f t="shared" si="282"/>
        <v>0.5</v>
      </c>
      <c r="AD1340">
        <f t="shared" si="283"/>
        <v>0.5</v>
      </c>
      <c r="AE1340">
        <f t="shared" si="284"/>
        <v>0.5</v>
      </c>
      <c r="AF1340">
        <f t="shared" si="285"/>
        <v>0.5</v>
      </c>
      <c r="AG1340">
        <f t="shared" si="286"/>
        <v>0.5</v>
      </c>
      <c r="AH1340">
        <f t="shared" si="287"/>
        <v>0.5</v>
      </c>
      <c r="AI1340">
        <f t="shared" si="288"/>
        <v>0.25</v>
      </c>
      <c r="AJ1340">
        <f t="shared" si="289"/>
        <v>0.25</v>
      </c>
      <c r="AK1340">
        <f t="shared" si="290"/>
        <v>0.5</v>
      </c>
      <c r="AL1340">
        <f t="shared" si="291"/>
        <v>0.5</v>
      </c>
      <c r="AM1340">
        <f t="shared" si="292"/>
        <v>0.17499999999999999</v>
      </c>
      <c r="AN1340" s="6">
        <f t="shared" si="293"/>
        <v>0.93500000000000005</v>
      </c>
      <c r="AO1340" t="str">
        <f>VLOOKUP(BD_PONDERACIONES[[#This Row],[Comuna]],Tabla3[#All],2,0)</f>
        <v>Cordillera</v>
      </c>
    </row>
    <row r="1341" spans="1:41" x14ac:dyDescent="0.35">
      <c r="A1341" t="s">
        <v>6881</v>
      </c>
      <c r="B1341" t="s">
        <v>6882</v>
      </c>
      <c r="C1341" t="s">
        <v>6883</v>
      </c>
      <c r="D1341" s="5">
        <v>44692</v>
      </c>
      <c r="E1341" s="5">
        <v>44652</v>
      </c>
      <c r="F1341" t="s">
        <v>763</v>
      </c>
      <c r="G1341" t="s">
        <v>6884</v>
      </c>
      <c r="H1341" t="s">
        <v>3456</v>
      </c>
      <c r="J1341" t="s">
        <v>756</v>
      </c>
      <c r="K1341" t="s">
        <v>756</v>
      </c>
      <c r="L1341" t="s">
        <v>757</v>
      </c>
      <c r="M1341" t="s">
        <v>757</v>
      </c>
      <c r="N1341" t="s">
        <v>756</v>
      </c>
      <c r="O1341" t="s">
        <v>756</v>
      </c>
      <c r="P1341" t="s">
        <v>765</v>
      </c>
      <c r="Q1341" t="s">
        <v>6885</v>
      </c>
      <c r="R1341" t="s">
        <v>6886</v>
      </c>
      <c r="S1341" t="s">
        <v>756</v>
      </c>
      <c r="T1341" t="s">
        <v>756</v>
      </c>
      <c r="U1341" t="s">
        <v>756</v>
      </c>
      <c r="V1341" t="s">
        <v>756</v>
      </c>
      <c r="W1341" t="s">
        <v>756</v>
      </c>
      <c r="X1341" t="s">
        <v>769</v>
      </c>
      <c r="Y1341" t="str">
        <f t="shared" si="280"/>
        <v>abril</v>
      </c>
      <c r="Z1341">
        <f>YEAR(BD_PONDERACIONES[[#This Row],[Fecha Ejecución del Ticket]])</f>
        <v>2022</v>
      </c>
      <c r="AA1341" t="str">
        <f t="shared" si="281"/>
        <v>mayo</v>
      </c>
      <c r="AB1341">
        <f>YEAR(BD_PONDERACIONES[[#This Row],[Fecha de Inspección]])</f>
        <v>2022</v>
      </c>
      <c r="AC1341">
        <f t="shared" si="282"/>
        <v>0.5</v>
      </c>
      <c r="AD1341">
        <f t="shared" si="283"/>
        <v>0.5</v>
      </c>
      <c r="AE1341">
        <f t="shared" si="284"/>
        <v>0.5</v>
      </c>
      <c r="AF1341">
        <f t="shared" si="285"/>
        <v>0.5</v>
      </c>
      <c r="AG1341">
        <f t="shared" si="286"/>
        <v>0.5</v>
      </c>
      <c r="AH1341">
        <f t="shared" si="287"/>
        <v>0.5</v>
      </c>
      <c r="AI1341">
        <f t="shared" si="288"/>
        <v>0.25</v>
      </c>
      <c r="AJ1341">
        <f t="shared" si="289"/>
        <v>0.25</v>
      </c>
      <c r="AK1341">
        <f t="shared" si="290"/>
        <v>0.5</v>
      </c>
      <c r="AL1341">
        <f t="shared" si="291"/>
        <v>0.5</v>
      </c>
      <c r="AM1341">
        <f t="shared" si="292"/>
        <v>0.5</v>
      </c>
      <c r="AN1341" s="6">
        <f t="shared" si="293"/>
        <v>1</v>
      </c>
      <c r="AO1341" t="str">
        <f>VLOOKUP(BD_PONDERACIONES[[#This Row],[Comuna]],Tabla3[#All],2,0)</f>
        <v>Cordillera</v>
      </c>
    </row>
    <row r="1342" spans="1:41" x14ac:dyDescent="0.35">
      <c r="A1342" t="s">
        <v>6625</v>
      </c>
      <c r="B1342" t="s">
        <v>6626</v>
      </c>
      <c r="C1342" t="s">
        <v>6627</v>
      </c>
      <c r="D1342" s="5">
        <v>44693</v>
      </c>
      <c r="E1342" s="5">
        <v>44660</v>
      </c>
      <c r="F1342" t="s">
        <v>763</v>
      </c>
      <c r="G1342" t="s">
        <v>6628</v>
      </c>
      <c r="H1342" t="s">
        <v>3456</v>
      </c>
      <c r="J1342" t="s">
        <v>756</v>
      </c>
      <c r="K1342" t="s">
        <v>756</v>
      </c>
      <c r="L1342" t="s">
        <v>757</v>
      </c>
      <c r="M1342" t="s">
        <v>757</v>
      </c>
      <c r="N1342" t="s">
        <v>756</v>
      </c>
      <c r="O1342" t="s">
        <v>756</v>
      </c>
      <c r="P1342" t="s">
        <v>765</v>
      </c>
      <c r="Q1342" t="s">
        <v>6629</v>
      </c>
      <c r="R1342" t="s">
        <v>759</v>
      </c>
      <c r="S1342" t="s">
        <v>756</v>
      </c>
      <c r="T1342" t="s">
        <v>756</v>
      </c>
      <c r="U1342" t="s">
        <v>756</v>
      </c>
      <c r="V1342" t="s">
        <v>756</v>
      </c>
      <c r="W1342" t="s">
        <v>773</v>
      </c>
      <c r="X1342" t="s">
        <v>6630</v>
      </c>
      <c r="Y1342" t="str">
        <f t="shared" si="280"/>
        <v>abril</v>
      </c>
      <c r="Z1342">
        <f>YEAR(BD_PONDERACIONES[[#This Row],[Fecha Ejecución del Ticket]])</f>
        <v>2022</v>
      </c>
      <c r="AA1342" t="str">
        <f t="shared" si="281"/>
        <v>mayo</v>
      </c>
      <c r="AB1342">
        <f>YEAR(BD_PONDERACIONES[[#This Row],[Fecha de Inspección]])</f>
        <v>2022</v>
      </c>
      <c r="AC1342">
        <f t="shared" si="282"/>
        <v>0.5</v>
      </c>
      <c r="AD1342">
        <f t="shared" si="283"/>
        <v>0.5</v>
      </c>
      <c r="AE1342">
        <f t="shared" si="284"/>
        <v>0.5</v>
      </c>
      <c r="AF1342">
        <f t="shared" si="285"/>
        <v>0.5</v>
      </c>
      <c r="AG1342">
        <f t="shared" si="286"/>
        <v>0.5</v>
      </c>
      <c r="AH1342">
        <f t="shared" si="287"/>
        <v>0.5</v>
      </c>
      <c r="AI1342">
        <f t="shared" si="288"/>
        <v>0.25</v>
      </c>
      <c r="AJ1342">
        <f t="shared" si="289"/>
        <v>0.25</v>
      </c>
      <c r="AK1342">
        <f t="shared" si="290"/>
        <v>0.5</v>
      </c>
      <c r="AL1342">
        <f t="shared" si="291"/>
        <v>0.5</v>
      </c>
      <c r="AM1342">
        <f t="shared" si="292"/>
        <v>0</v>
      </c>
      <c r="AN1342" s="6">
        <f t="shared" si="293"/>
        <v>0.9</v>
      </c>
      <c r="AO1342" t="str">
        <f>VLOOKUP(BD_PONDERACIONES[[#This Row],[Comuna]],Tabla3[#All],2,0)</f>
        <v>Cordillera</v>
      </c>
    </row>
    <row r="1343" spans="1:41" x14ac:dyDescent="0.35">
      <c r="A1343" t="s">
        <v>6631</v>
      </c>
      <c r="B1343" t="s">
        <v>6632</v>
      </c>
      <c r="C1343" t="s">
        <v>6633</v>
      </c>
      <c r="D1343" s="5">
        <v>44693</v>
      </c>
      <c r="E1343" s="5">
        <v>44679</v>
      </c>
      <c r="F1343" t="s">
        <v>753</v>
      </c>
      <c r="G1343" t="s">
        <v>6634</v>
      </c>
      <c r="H1343" t="s">
        <v>3456</v>
      </c>
      <c r="J1343" t="s">
        <v>756</v>
      </c>
      <c r="K1343" t="s">
        <v>756</v>
      </c>
      <c r="L1343" t="s">
        <v>757</v>
      </c>
      <c r="M1343" t="s">
        <v>757</v>
      </c>
      <c r="N1343" t="s">
        <v>756</v>
      </c>
      <c r="O1343" t="s">
        <v>756</v>
      </c>
      <c r="P1343" t="s">
        <v>758</v>
      </c>
      <c r="Q1343" t="s">
        <v>759</v>
      </c>
      <c r="R1343" t="s">
        <v>759</v>
      </c>
      <c r="S1343" t="s">
        <v>757</v>
      </c>
      <c r="T1343" t="s">
        <v>757</v>
      </c>
      <c r="U1343" t="s">
        <v>757</v>
      </c>
      <c r="V1343" t="s">
        <v>756</v>
      </c>
      <c r="W1343" t="s">
        <v>756</v>
      </c>
      <c r="X1343" t="s">
        <v>6635</v>
      </c>
      <c r="Y1343" t="str">
        <f t="shared" si="280"/>
        <v>abril</v>
      </c>
      <c r="Z1343">
        <f>YEAR(BD_PONDERACIONES[[#This Row],[Fecha Ejecución del Ticket]])</f>
        <v>2022</v>
      </c>
      <c r="AA1343" t="str">
        <f t="shared" si="281"/>
        <v>mayo</v>
      </c>
      <c r="AB1343">
        <f>YEAR(BD_PONDERACIONES[[#This Row],[Fecha de Inspección]])</f>
        <v>2022</v>
      </c>
      <c r="AC1343">
        <f t="shared" si="282"/>
        <v>0.5</v>
      </c>
      <c r="AD1343">
        <f t="shared" si="283"/>
        <v>0.5</v>
      </c>
      <c r="AE1343">
        <f t="shared" si="284"/>
        <v>0.5</v>
      </c>
      <c r="AF1343">
        <f t="shared" si="285"/>
        <v>0.5</v>
      </c>
      <c r="AG1343">
        <f t="shared" si="286"/>
        <v>0.5</v>
      </c>
      <c r="AH1343">
        <f t="shared" si="287"/>
        <v>0.5</v>
      </c>
      <c r="AI1343">
        <f t="shared" si="288"/>
        <v>0.25</v>
      </c>
      <c r="AJ1343">
        <f t="shared" si="289"/>
        <v>0.25</v>
      </c>
      <c r="AK1343">
        <f t="shared" si="290"/>
        <v>0.5</v>
      </c>
      <c r="AL1343">
        <f t="shared" si="291"/>
        <v>0.5</v>
      </c>
      <c r="AM1343">
        <f t="shared" si="292"/>
        <v>0.5</v>
      </c>
      <c r="AN1343" s="6">
        <f t="shared" si="293"/>
        <v>1</v>
      </c>
      <c r="AO1343" t="str">
        <f>VLOOKUP(BD_PONDERACIONES[[#This Row],[Comuna]],Tabla3[#All],2,0)</f>
        <v>Cordillera</v>
      </c>
    </row>
    <row r="1344" spans="1:41" x14ac:dyDescent="0.35">
      <c r="A1344" t="s">
        <v>6636</v>
      </c>
      <c r="B1344" t="s">
        <v>6637</v>
      </c>
      <c r="C1344" t="s">
        <v>6638</v>
      </c>
      <c r="D1344" s="5">
        <v>44693</v>
      </c>
      <c r="E1344" s="5">
        <v>44669</v>
      </c>
      <c r="F1344" t="s">
        <v>753</v>
      </c>
      <c r="G1344" t="s">
        <v>6639</v>
      </c>
      <c r="H1344" t="s">
        <v>3456</v>
      </c>
      <c r="J1344" t="s">
        <v>756</v>
      </c>
      <c r="K1344" t="s">
        <v>756</v>
      </c>
      <c r="L1344" t="s">
        <v>757</v>
      </c>
      <c r="M1344" t="s">
        <v>757</v>
      </c>
      <c r="N1344" t="s">
        <v>757</v>
      </c>
      <c r="O1344" t="s">
        <v>757</v>
      </c>
      <c r="P1344" t="s">
        <v>758</v>
      </c>
      <c r="Q1344" t="s">
        <v>759</v>
      </c>
      <c r="R1344" t="s">
        <v>759</v>
      </c>
      <c r="S1344" t="s">
        <v>757</v>
      </c>
      <c r="T1344" t="s">
        <v>757</v>
      </c>
      <c r="U1344" t="s">
        <v>757</v>
      </c>
      <c r="V1344" t="s">
        <v>756</v>
      </c>
      <c r="W1344" t="s">
        <v>773</v>
      </c>
      <c r="X1344" t="s">
        <v>6640</v>
      </c>
      <c r="Y1344" t="str">
        <f t="shared" si="280"/>
        <v>abril</v>
      </c>
      <c r="Z1344">
        <f>YEAR(BD_PONDERACIONES[[#This Row],[Fecha Ejecución del Ticket]])</f>
        <v>2022</v>
      </c>
      <c r="AA1344" t="str">
        <f t="shared" si="281"/>
        <v>mayo</v>
      </c>
      <c r="AB1344">
        <f>YEAR(BD_PONDERACIONES[[#This Row],[Fecha de Inspección]])</f>
        <v>2022</v>
      </c>
      <c r="AC1344">
        <f t="shared" si="282"/>
        <v>0.5</v>
      </c>
      <c r="AD1344">
        <f t="shared" si="283"/>
        <v>0.5</v>
      </c>
      <c r="AE1344">
        <f t="shared" si="284"/>
        <v>0.5</v>
      </c>
      <c r="AF1344">
        <f t="shared" si="285"/>
        <v>0.5</v>
      </c>
      <c r="AG1344">
        <f t="shared" si="286"/>
        <v>0.5</v>
      </c>
      <c r="AH1344">
        <f t="shared" si="287"/>
        <v>0.5</v>
      </c>
      <c r="AI1344">
        <f t="shared" si="288"/>
        <v>0.25</v>
      </c>
      <c r="AJ1344">
        <f t="shared" si="289"/>
        <v>0.25</v>
      </c>
      <c r="AK1344">
        <f t="shared" si="290"/>
        <v>0.5</v>
      </c>
      <c r="AL1344">
        <f t="shared" si="291"/>
        <v>0.5</v>
      </c>
      <c r="AM1344">
        <f t="shared" si="292"/>
        <v>0</v>
      </c>
      <c r="AN1344" s="6">
        <f t="shared" si="293"/>
        <v>0.9</v>
      </c>
      <c r="AO1344" t="str">
        <f>VLOOKUP(BD_PONDERACIONES[[#This Row],[Comuna]],Tabla3[#All],2,0)</f>
        <v>Cordillera</v>
      </c>
    </row>
    <row r="1345" spans="1:41" x14ac:dyDescent="0.35">
      <c r="A1345" t="s">
        <v>6641</v>
      </c>
      <c r="B1345" t="s">
        <v>6642</v>
      </c>
      <c r="C1345" t="s">
        <v>6643</v>
      </c>
      <c r="D1345" s="5">
        <v>44693</v>
      </c>
      <c r="E1345" s="5">
        <v>44679</v>
      </c>
      <c r="F1345" t="s">
        <v>753</v>
      </c>
      <c r="G1345" t="s">
        <v>6644</v>
      </c>
      <c r="H1345" t="s">
        <v>3456</v>
      </c>
      <c r="J1345" t="s">
        <v>756</v>
      </c>
      <c r="K1345" t="s">
        <v>756</v>
      </c>
      <c r="L1345" t="s">
        <v>757</v>
      </c>
      <c r="M1345" t="s">
        <v>757</v>
      </c>
      <c r="N1345" t="s">
        <v>756</v>
      </c>
      <c r="O1345" t="s">
        <v>756</v>
      </c>
      <c r="P1345" t="s">
        <v>758</v>
      </c>
      <c r="Q1345" t="s">
        <v>759</v>
      </c>
      <c r="R1345" t="s">
        <v>759</v>
      </c>
      <c r="S1345" t="s">
        <v>757</v>
      </c>
      <c r="T1345" t="s">
        <v>757</v>
      </c>
      <c r="U1345" t="s">
        <v>757</v>
      </c>
      <c r="V1345" t="s">
        <v>756</v>
      </c>
      <c r="W1345" t="s">
        <v>756</v>
      </c>
      <c r="X1345" t="s">
        <v>4736</v>
      </c>
      <c r="Y1345" t="str">
        <f t="shared" si="280"/>
        <v>abril</v>
      </c>
      <c r="Z1345">
        <f>YEAR(BD_PONDERACIONES[[#This Row],[Fecha Ejecución del Ticket]])</f>
        <v>2022</v>
      </c>
      <c r="AA1345" t="str">
        <f t="shared" si="281"/>
        <v>mayo</v>
      </c>
      <c r="AB1345">
        <f>YEAR(BD_PONDERACIONES[[#This Row],[Fecha de Inspección]])</f>
        <v>2022</v>
      </c>
      <c r="AC1345">
        <f t="shared" si="282"/>
        <v>0.5</v>
      </c>
      <c r="AD1345">
        <f t="shared" si="283"/>
        <v>0.5</v>
      </c>
      <c r="AE1345">
        <f t="shared" si="284"/>
        <v>0.5</v>
      </c>
      <c r="AF1345">
        <f t="shared" si="285"/>
        <v>0.5</v>
      </c>
      <c r="AG1345">
        <f t="shared" si="286"/>
        <v>0.5</v>
      </c>
      <c r="AH1345">
        <f t="shared" si="287"/>
        <v>0.5</v>
      </c>
      <c r="AI1345">
        <f t="shared" si="288"/>
        <v>0.25</v>
      </c>
      <c r="AJ1345">
        <f t="shared" si="289"/>
        <v>0.25</v>
      </c>
      <c r="AK1345">
        <f t="shared" si="290"/>
        <v>0.5</v>
      </c>
      <c r="AL1345">
        <f t="shared" si="291"/>
        <v>0.5</v>
      </c>
      <c r="AM1345">
        <f t="shared" si="292"/>
        <v>0.5</v>
      </c>
      <c r="AN1345" s="6">
        <f t="shared" si="293"/>
        <v>1</v>
      </c>
      <c r="AO1345" t="str">
        <f>VLOOKUP(BD_PONDERACIONES[[#This Row],[Comuna]],Tabla3[#All],2,0)</f>
        <v>Cordillera</v>
      </c>
    </row>
    <row r="1346" spans="1:41" x14ac:dyDescent="0.35">
      <c r="A1346" t="s">
        <v>6645</v>
      </c>
      <c r="B1346" t="s">
        <v>6646</v>
      </c>
      <c r="C1346" t="s">
        <v>6647</v>
      </c>
      <c r="D1346" s="5">
        <v>44693</v>
      </c>
      <c r="E1346" s="5">
        <v>44672</v>
      </c>
      <c r="F1346" t="s">
        <v>753</v>
      </c>
      <c r="G1346" t="s">
        <v>6648</v>
      </c>
      <c r="H1346" t="s">
        <v>3456</v>
      </c>
      <c r="J1346" t="s">
        <v>756</v>
      </c>
      <c r="K1346" t="s">
        <v>756</v>
      </c>
      <c r="L1346" t="s">
        <v>757</v>
      </c>
      <c r="M1346" t="s">
        <v>757</v>
      </c>
      <c r="N1346" t="s">
        <v>756</v>
      </c>
      <c r="O1346" t="s">
        <v>756</v>
      </c>
      <c r="P1346" t="s">
        <v>758</v>
      </c>
      <c r="Q1346" t="s">
        <v>759</v>
      </c>
      <c r="R1346" t="s">
        <v>759</v>
      </c>
      <c r="S1346" t="s">
        <v>757</v>
      </c>
      <c r="T1346" t="s">
        <v>757</v>
      </c>
      <c r="U1346" t="s">
        <v>757</v>
      </c>
      <c r="V1346" t="s">
        <v>756</v>
      </c>
      <c r="W1346" t="s">
        <v>773</v>
      </c>
      <c r="X1346" t="s">
        <v>6649</v>
      </c>
      <c r="Y1346" t="str">
        <f t="shared" ref="Y1346:Y1409" si="294">TEXT(E1346,"MMMM")</f>
        <v>abril</v>
      </c>
      <c r="Z1346">
        <f>YEAR(BD_PONDERACIONES[[#This Row],[Fecha Ejecución del Ticket]])</f>
        <v>2022</v>
      </c>
      <c r="AA1346" t="str">
        <f t="shared" ref="AA1346:AA1409" si="295">TEXT(D1346,"MMMM")</f>
        <v>mayo</v>
      </c>
      <c r="AB1346">
        <f>YEAR(BD_PONDERACIONES[[#This Row],[Fecha de Inspección]])</f>
        <v>2022</v>
      </c>
      <c r="AC1346">
        <f t="shared" ref="AC1346:AC1409" si="296">IF(OR(J1346="Cumple",J1346="No Aplica"),0.5,0)</f>
        <v>0.5</v>
      </c>
      <c r="AD1346">
        <f t="shared" ref="AD1346:AD1409" si="297">IF(OR(K1346="CUMPLE",K1346="No Aplica"),0.5,0)</f>
        <v>0.5</v>
      </c>
      <c r="AE1346">
        <f t="shared" ref="AE1346:AE1409" si="298">IF(OR(L1346="CUMPLE",L1346="No Aplica"),0.5,0)</f>
        <v>0.5</v>
      </c>
      <c r="AF1346">
        <f t="shared" ref="AF1346:AF1409" si="299">IF(OR(M1346="CUMPLE",M1346="No Aplica"),0.5,0)</f>
        <v>0.5</v>
      </c>
      <c r="AG1346">
        <f t="shared" ref="AG1346:AG1409" si="300">IF(OR(N1346="CUMPLE",N1346="No Aplica"),0.5,IF(N1346="Cumple Mayormente",0.325,IF(N1346="Cumple Parcialmente",0.175,0)))</f>
        <v>0.5</v>
      </c>
      <c r="AH1346">
        <f t="shared" ref="AH1346:AH1409" si="301">IF(OR(O1346="CUMPLE",O1346="No Aplica"),0.5,IF(O1346="Cumple Mayormente",0.325,IF(O1346="Cumple Parcialmente",0.175,0)))</f>
        <v>0.5</v>
      </c>
      <c r="AI1346">
        <f t="shared" ref="AI1346:AI1409" si="302">IF(OR(S1346="CUMPLE",S1346="No Aplica"),0.25,IF(S1346="Cumple Mayormente",0.1625,IF(S1346="Cumple Parcialmente",0.0875,0)))</f>
        <v>0.25</v>
      </c>
      <c r="AJ1346">
        <f t="shared" ref="AJ1346:AJ1409" si="303">IF(OR(T1346="CUMPLE",T1346="No Aplica"),0.25,IF(T1346="Cumple Mayormente",0.1625,IF(T1346="Cumple Parcialmente",0.0875,0)))</f>
        <v>0.25</v>
      </c>
      <c r="AK1346">
        <f t="shared" ref="AK1346:AK1409" si="304">IF(OR(U1346="CUMPLE",U1346="No Aplica"),0.5,IF(U1346="Cumple Mayormente",0.325,IF(U1346="Cumple Parcialmente",0.175,0)))</f>
        <v>0.5</v>
      </c>
      <c r="AL1346">
        <f t="shared" ref="AL1346:AL1409" si="305">IF(OR(V1346="CUMPLE",V1346="No Aplica"),0.5,IF(V1346="Cumple Mayormente",0.325,IF(V1346="Cumple Parcialmente",0.175,0)))</f>
        <v>0.5</v>
      </c>
      <c r="AM1346">
        <f t="shared" ref="AM1346:AM1409" si="306">IF(OR(W1346="CUMPLE",W1346="No Aplica"),0.5,IF(W1346="Cumple Mayormente",0.325,IF(W1346="Cumple Parcialmente",0.175,0)))</f>
        <v>0</v>
      </c>
      <c r="AN1346" s="6">
        <f t="shared" ref="AN1346:AN1409" si="307">((AC1346+AD1346)*0.2)+((AE1346+AF1346)*0.3)+((AG1346+AH1346)*0.15)+((AI1346+AJ1346+AK1346)*0.15)+((AL1346+AM1346)*0.2)</f>
        <v>0.9</v>
      </c>
      <c r="AO1346" t="str">
        <f>VLOOKUP(BD_PONDERACIONES[[#This Row],[Comuna]],Tabla3[#All],2,0)</f>
        <v>Cordillera</v>
      </c>
    </row>
    <row r="1347" spans="1:41" x14ac:dyDescent="0.35">
      <c r="A1347" t="s">
        <v>6650</v>
      </c>
      <c r="B1347" t="s">
        <v>6651</v>
      </c>
      <c r="C1347" t="s">
        <v>6652</v>
      </c>
      <c r="D1347" s="5">
        <v>44693</v>
      </c>
      <c r="E1347" s="5">
        <v>44673</v>
      </c>
      <c r="F1347" t="s">
        <v>763</v>
      </c>
      <c r="G1347" t="s">
        <v>6653</v>
      </c>
      <c r="H1347" t="s">
        <v>3456</v>
      </c>
      <c r="J1347" t="s">
        <v>756</v>
      </c>
      <c r="K1347" t="s">
        <v>756</v>
      </c>
      <c r="L1347" t="s">
        <v>757</v>
      </c>
      <c r="M1347" t="s">
        <v>757</v>
      </c>
      <c r="N1347" t="s">
        <v>756</v>
      </c>
      <c r="O1347" t="s">
        <v>756</v>
      </c>
      <c r="P1347" t="s">
        <v>758</v>
      </c>
      <c r="Q1347" t="s">
        <v>759</v>
      </c>
      <c r="R1347" t="s">
        <v>759</v>
      </c>
      <c r="S1347" t="s">
        <v>757</v>
      </c>
      <c r="T1347" t="s">
        <v>757</v>
      </c>
      <c r="U1347" t="s">
        <v>757</v>
      </c>
      <c r="V1347" t="s">
        <v>773</v>
      </c>
      <c r="W1347" t="s">
        <v>773</v>
      </c>
      <c r="X1347" t="s">
        <v>6654</v>
      </c>
      <c r="Y1347" t="str">
        <f t="shared" si="294"/>
        <v>abril</v>
      </c>
      <c r="Z1347">
        <f>YEAR(BD_PONDERACIONES[[#This Row],[Fecha Ejecución del Ticket]])</f>
        <v>2022</v>
      </c>
      <c r="AA1347" t="str">
        <f t="shared" si="295"/>
        <v>mayo</v>
      </c>
      <c r="AB1347">
        <f>YEAR(BD_PONDERACIONES[[#This Row],[Fecha de Inspección]])</f>
        <v>2022</v>
      </c>
      <c r="AC1347">
        <f t="shared" si="296"/>
        <v>0.5</v>
      </c>
      <c r="AD1347">
        <f t="shared" si="297"/>
        <v>0.5</v>
      </c>
      <c r="AE1347">
        <f t="shared" si="298"/>
        <v>0.5</v>
      </c>
      <c r="AF1347">
        <f t="shared" si="299"/>
        <v>0.5</v>
      </c>
      <c r="AG1347">
        <f t="shared" si="300"/>
        <v>0.5</v>
      </c>
      <c r="AH1347">
        <f t="shared" si="301"/>
        <v>0.5</v>
      </c>
      <c r="AI1347">
        <f t="shared" si="302"/>
        <v>0.25</v>
      </c>
      <c r="AJ1347">
        <f t="shared" si="303"/>
        <v>0.25</v>
      </c>
      <c r="AK1347">
        <f t="shared" si="304"/>
        <v>0.5</v>
      </c>
      <c r="AL1347">
        <f t="shared" si="305"/>
        <v>0</v>
      </c>
      <c r="AM1347">
        <f t="shared" si="306"/>
        <v>0</v>
      </c>
      <c r="AN1347" s="6">
        <f t="shared" si="307"/>
        <v>0.8</v>
      </c>
      <c r="AO1347" t="str">
        <f>VLOOKUP(BD_PONDERACIONES[[#This Row],[Comuna]],Tabla3[#All],2,0)</f>
        <v>Cordillera</v>
      </c>
    </row>
    <row r="1348" spans="1:41" x14ac:dyDescent="0.35">
      <c r="A1348" t="s">
        <v>6655</v>
      </c>
      <c r="B1348" t="s">
        <v>6656</v>
      </c>
      <c r="C1348" t="s">
        <v>6657</v>
      </c>
      <c r="D1348" s="5">
        <v>44693</v>
      </c>
      <c r="E1348" s="5">
        <v>44681</v>
      </c>
      <c r="F1348" t="s">
        <v>753</v>
      </c>
      <c r="G1348" t="s">
        <v>6658</v>
      </c>
      <c r="H1348" t="s">
        <v>3456</v>
      </c>
      <c r="J1348" t="s">
        <v>756</v>
      </c>
      <c r="K1348" t="s">
        <v>756</v>
      </c>
      <c r="L1348" t="s">
        <v>757</v>
      </c>
      <c r="M1348" t="s">
        <v>757</v>
      </c>
      <c r="N1348" t="s">
        <v>757</v>
      </c>
      <c r="O1348" t="s">
        <v>757</v>
      </c>
      <c r="P1348" t="s">
        <v>758</v>
      </c>
      <c r="Q1348" t="s">
        <v>759</v>
      </c>
      <c r="R1348" t="s">
        <v>759</v>
      </c>
      <c r="S1348" t="s">
        <v>757</v>
      </c>
      <c r="T1348" t="s">
        <v>757</v>
      </c>
      <c r="U1348" t="s">
        <v>757</v>
      </c>
      <c r="V1348" t="s">
        <v>756</v>
      </c>
      <c r="W1348" t="s">
        <v>756</v>
      </c>
      <c r="X1348" t="s">
        <v>6659</v>
      </c>
      <c r="Y1348" t="str">
        <f t="shared" si="294"/>
        <v>abril</v>
      </c>
      <c r="Z1348">
        <f>YEAR(BD_PONDERACIONES[[#This Row],[Fecha Ejecución del Ticket]])</f>
        <v>2022</v>
      </c>
      <c r="AA1348" t="str">
        <f t="shared" si="295"/>
        <v>mayo</v>
      </c>
      <c r="AB1348">
        <f>YEAR(BD_PONDERACIONES[[#This Row],[Fecha de Inspección]])</f>
        <v>2022</v>
      </c>
      <c r="AC1348">
        <f t="shared" si="296"/>
        <v>0.5</v>
      </c>
      <c r="AD1348">
        <f t="shared" si="297"/>
        <v>0.5</v>
      </c>
      <c r="AE1348">
        <f t="shared" si="298"/>
        <v>0.5</v>
      </c>
      <c r="AF1348">
        <f t="shared" si="299"/>
        <v>0.5</v>
      </c>
      <c r="AG1348">
        <f t="shared" si="300"/>
        <v>0.5</v>
      </c>
      <c r="AH1348">
        <f t="shared" si="301"/>
        <v>0.5</v>
      </c>
      <c r="AI1348">
        <f t="shared" si="302"/>
        <v>0.25</v>
      </c>
      <c r="AJ1348">
        <f t="shared" si="303"/>
        <v>0.25</v>
      </c>
      <c r="AK1348">
        <f t="shared" si="304"/>
        <v>0.5</v>
      </c>
      <c r="AL1348">
        <f t="shared" si="305"/>
        <v>0.5</v>
      </c>
      <c r="AM1348">
        <f t="shared" si="306"/>
        <v>0.5</v>
      </c>
      <c r="AN1348" s="6">
        <f t="shared" si="307"/>
        <v>1</v>
      </c>
      <c r="AO1348" t="str">
        <f>VLOOKUP(BD_PONDERACIONES[[#This Row],[Comuna]],Tabla3[#All],2,0)</f>
        <v>Cordillera</v>
      </c>
    </row>
    <row r="1349" spans="1:41" x14ac:dyDescent="0.35">
      <c r="A1349" t="s">
        <v>6660</v>
      </c>
      <c r="B1349" t="s">
        <v>6661</v>
      </c>
      <c r="C1349" t="s">
        <v>6662</v>
      </c>
      <c r="D1349" s="5">
        <v>44693</v>
      </c>
      <c r="E1349" s="5">
        <v>44660</v>
      </c>
      <c r="F1349" t="s">
        <v>763</v>
      </c>
      <c r="G1349" t="s">
        <v>6663</v>
      </c>
      <c r="H1349" t="s">
        <v>3456</v>
      </c>
      <c r="J1349" t="s">
        <v>756</v>
      </c>
      <c r="K1349" t="s">
        <v>756</v>
      </c>
      <c r="L1349" t="s">
        <v>773</v>
      </c>
      <c r="M1349" t="s">
        <v>773</v>
      </c>
      <c r="N1349" t="s">
        <v>756</v>
      </c>
      <c r="O1349" t="s">
        <v>756</v>
      </c>
      <c r="P1349" t="s">
        <v>758</v>
      </c>
      <c r="Q1349" t="s">
        <v>759</v>
      </c>
      <c r="R1349" t="s">
        <v>759</v>
      </c>
      <c r="S1349" t="s">
        <v>757</v>
      </c>
      <c r="T1349" t="s">
        <v>757</v>
      </c>
      <c r="U1349" t="s">
        <v>757</v>
      </c>
      <c r="V1349" t="s">
        <v>756</v>
      </c>
      <c r="W1349" t="s">
        <v>768</v>
      </c>
      <c r="X1349" t="s">
        <v>6664</v>
      </c>
      <c r="Y1349" t="str">
        <f t="shared" si="294"/>
        <v>abril</v>
      </c>
      <c r="Z1349">
        <f>YEAR(BD_PONDERACIONES[[#This Row],[Fecha Ejecución del Ticket]])</f>
        <v>2022</v>
      </c>
      <c r="AA1349" t="str">
        <f t="shared" si="295"/>
        <v>mayo</v>
      </c>
      <c r="AB1349">
        <f>YEAR(BD_PONDERACIONES[[#This Row],[Fecha de Inspección]])</f>
        <v>2022</v>
      </c>
      <c r="AC1349">
        <f t="shared" si="296"/>
        <v>0.5</v>
      </c>
      <c r="AD1349">
        <f t="shared" si="297"/>
        <v>0.5</v>
      </c>
      <c r="AE1349">
        <f t="shared" si="298"/>
        <v>0</v>
      </c>
      <c r="AF1349">
        <f t="shared" si="299"/>
        <v>0</v>
      </c>
      <c r="AG1349">
        <f t="shared" si="300"/>
        <v>0.5</v>
      </c>
      <c r="AH1349">
        <f t="shared" si="301"/>
        <v>0.5</v>
      </c>
      <c r="AI1349">
        <f t="shared" si="302"/>
        <v>0.25</v>
      </c>
      <c r="AJ1349">
        <f t="shared" si="303"/>
        <v>0.25</v>
      </c>
      <c r="AK1349">
        <f t="shared" si="304"/>
        <v>0.5</v>
      </c>
      <c r="AL1349">
        <f t="shared" si="305"/>
        <v>0.5</v>
      </c>
      <c r="AM1349">
        <f t="shared" si="306"/>
        <v>0.17499999999999999</v>
      </c>
      <c r="AN1349" s="6">
        <f t="shared" si="307"/>
        <v>0.63500000000000001</v>
      </c>
      <c r="AO1349" t="str">
        <f>VLOOKUP(BD_PONDERACIONES[[#This Row],[Comuna]],Tabla3[#All],2,0)</f>
        <v>Cordillera</v>
      </c>
    </row>
    <row r="1350" spans="1:41" x14ac:dyDescent="0.35">
      <c r="A1350" t="s">
        <v>6665</v>
      </c>
      <c r="B1350" t="s">
        <v>6666</v>
      </c>
      <c r="C1350" t="s">
        <v>6667</v>
      </c>
      <c r="D1350" s="5">
        <v>44693</v>
      </c>
      <c r="E1350" s="5">
        <v>44656</v>
      </c>
      <c r="F1350" t="s">
        <v>753</v>
      </c>
      <c r="G1350" t="s">
        <v>6668</v>
      </c>
      <c r="H1350" t="s">
        <v>3456</v>
      </c>
      <c r="J1350" t="s">
        <v>756</v>
      </c>
      <c r="K1350" t="s">
        <v>756</v>
      </c>
      <c r="L1350" t="s">
        <v>757</v>
      </c>
      <c r="M1350" t="s">
        <v>757</v>
      </c>
      <c r="N1350" t="s">
        <v>756</v>
      </c>
      <c r="O1350" t="s">
        <v>756</v>
      </c>
      <c r="P1350" t="s">
        <v>758</v>
      </c>
      <c r="Q1350" t="s">
        <v>759</v>
      </c>
      <c r="R1350" t="s">
        <v>759</v>
      </c>
      <c r="S1350" t="s">
        <v>757</v>
      </c>
      <c r="T1350" t="s">
        <v>757</v>
      </c>
      <c r="U1350" t="s">
        <v>757</v>
      </c>
      <c r="V1350" t="s">
        <v>756</v>
      </c>
      <c r="W1350" t="s">
        <v>756</v>
      </c>
      <c r="X1350" t="s">
        <v>6669</v>
      </c>
      <c r="Y1350" t="str">
        <f t="shared" si="294"/>
        <v>abril</v>
      </c>
      <c r="Z1350">
        <f>YEAR(BD_PONDERACIONES[[#This Row],[Fecha Ejecución del Ticket]])</f>
        <v>2022</v>
      </c>
      <c r="AA1350" t="str">
        <f t="shared" si="295"/>
        <v>mayo</v>
      </c>
      <c r="AB1350">
        <f>YEAR(BD_PONDERACIONES[[#This Row],[Fecha de Inspección]])</f>
        <v>2022</v>
      </c>
      <c r="AC1350">
        <f t="shared" si="296"/>
        <v>0.5</v>
      </c>
      <c r="AD1350">
        <f t="shared" si="297"/>
        <v>0.5</v>
      </c>
      <c r="AE1350">
        <f t="shared" si="298"/>
        <v>0.5</v>
      </c>
      <c r="AF1350">
        <f t="shared" si="299"/>
        <v>0.5</v>
      </c>
      <c r="AG1350">
        <f t="shared" si="300"/>
        <v>0.5</v>
      </c>
      <c r="AH1350">
        <f t="shared" si="301"/>
        <v>0.5</v>
      </c>
      <c r="AI1350">
        <f t="shared" si="302"/>
        <v>0.25</v>
      </c>
      <c r="AJ1350">
        <f t="shared" si="303"/>
        <v>0.25</v>
      </c>
      <c r="AK1350">
        <f t="shared" si="304"/>
        <v>0.5</v>
      </c>
      <c r="AL1350">
        <f t="shared" si="305"/>
        <v>0.5</v>
      </c>
      <c r="AM1350">
        <f t="shared" si="306"/>
        <v>0.5</v>
      </c>
      <c r="AN1350" s="6">
        <f t="shared" si="307"/>
        <v>1</v>
      </c>
      <c r="AO1350" t="str">
        <f>VLOOKUP(BD_PONDERACIONES[[#This Row],[Comuna]],Tabla3[#All],2,0)</f>
        <v>Cordillera</v>
      </c>
    </row>
    <row r="1351" spans="1:41" x14ac:dyDescent="0.35">
      <c r="A1351" t="s">
        <v>6670</v>
      </c>
      <c r="B1351" t="s">
        <v>6671</v>
      </c>
      <c r="C1351" t="s">
        <v>6672</v>
      </c>
      <c r="D1351" s="5">
        <v>44693</v>
      </c>
      <c r="E1351" s="5">
        <v>44678</v>
      </c>
      <c r="F1351" t="s">
        <v>753</v>
      </c>
      <c r="G1351" t="s">
        <v>6673</v>
      </c>
      <c r="H1351" t="s">
        <v>3456</v>
      </c>
      <c r="J1351" t="s">
        <v>756</v>
      </c>
      <c r="K1351" t="s">
        <v>756</v>
      </c>
      <c r="L1351" t="s">
        <v>773</v>
      </c>
      <c r="M1351" t="s">
        <v>773</v>
      </c>
      <c r="N1351" t="s">
        <v>756</v>
      </c>
      <c r="O1351" t="s">
        <v>756</v>
      </c>
      <c r="P1351" t="s">
        <v>758</v>
      </c>
      <c r="Q1351" t="s">
        <v>759</v>
      </c>
      <c r="R1351" t="s">
        <v>759</v>
      </c>
      <c r="S1351" t="s">
        <v>757</v>
      </c>
      <c r="T1351" t="s">
        <v>757</v>
      </c>
      <c r="U1351" t="s">
        <v>757</v>
      </c>
      <c r="V1351" t="s">
        <v>756</v>
      </c>
      <c r="W1351" t="s">
        <v>756</v>
      </c>
      <c r="X1351" t="s">
        <v>6674</v>
      </c>
      <c r="Y1351" t="str">
        <f t="shared" si="294"/>
        <v>abril</v>
      </c>
      <c r="Z1351">
        <f>YEAR(BD_PONDERACIONES[[#This Row],[Fecha Ejecución del Ticket]])</f>
        <v>2022</v>
      </c>
      <c r="AA1351" t="str">
        <f t="shared" si="295"/>
        <v>mayo</v>
      </c>
      <c r="AB1351">
        <f>YEAR(BD_PONDERACIONES[[#This Row],[Fecha de Inspección]])</f>
        <v>2022</v>
      </c>
      <c r="AC1351">
        <f t="shared" si="296"/>
        <v>0.5</v>
      </c>
      <c r="AD1351">
        <f t="shared" si="297"/>
        <v>0.5</v>
      </c>
      <c r="AE1351">
        <f t="shared" si="298"/>
        <v>0</v>
      </c>
      <c r="AF1351">
        <f t="shared" si="299"/>
        <v>0</v>
      </c>
      <c r="AG1351">
        <f t="shared" si="300"/>
        <v>0.5</v>
      </c>
      <c r="AH1351">
        <f t="shared" si="301"/>
        <v>0.5</v>
      </c>
      <c r="AI1351">
        <f t="shared" si="302"/>
        <v>0.25</v>
      </c>
      <c r="AJ1351">
        <f t="shared" si="303"/>
        <v>0.25</v>
      </c>
      <c r="AK1351">
        <f t="shared" si="304"/>
        <v>0.5</v>
      </c>
      <c r="AL1351">
        <f t="shared" si="305"/>
        <v>0.5</v>
      </c>
      <c r="AM1351">
        <f t="shared" si="306"/>
        <v>0.5</v>
      </c>
      <c r="AN1351" s="6">
        <f t="shared" si="307"/>
        <v>0.7</v>
      </c>
      <c r="AO1351" t="str">
        <f>VLOOKUP(BD_PONDERACIONES[[#This Row],[Comuna]],Tabla3[#All],2,0)</f>
        <v>Cordillera</v>
      </c>
    </row>
    <row r="1352" spans="1:41" x14ac:dyDescent="0.35">
      <c r="A1352" t="s">
        <v>6675</v>
      </c>
      <c r="B1352" t="s">
        <v>6676</v>
      </c>
      <c r="C1352" t="s">
        <v>6677</v>
      </c>
      <c r="D1352" s="5">
        <v>44693</v>
      </c>
      <c r="E1352" s="5">
        <v>44677</v>
      </c>
      <c r="F1352" t="s">
        <v>753</v>
      </c>
      <c r="G1352" t="s">
        <v>6678</v>
      </c>
      <c r="H1352" t="s">
        <v>3456</v>
      </c>
      <c r="J1352" t="s">
        <v>756</v>
      </c>
      <c r="K1352" t="s">
        <v>756</v>
      </c>
      <c r="L1352" t="s">
        <v>757</v>
      </c>
      <c r="M1352" t="s">
        <v>757</v>
      </c>
      <c r="N1352" t="s">
        <v>756</v>
      </c>
      <c r="O1352" t="s">
        <v>756</v>
      </c>
      <c r="P1352" t="s">
        <v>758</v>
      </c>
      <c r="Q1352" t="s">
        <v>759</v>
      </c>
      <c r="R1352" t="s">
        <v>759</v>
      </c>
      <c r="S1352" t="s">
        <v>757</v>
      </c>
      <c r="T1352" t="s">
        <v>757</v>
      </c>
      <c r="U1352" t="s">
        <v>757</v>
      </c>
      <c r="V1352" t="s">
        <v>756</v>
      </c>
      <c r="W1352" t="s">
        <v>756</v>
      </c>
      <c r="X1352" t="s">
        <v>6679</v>
      </c>
      <c r="Y1352" t="str">
        <f t="shared" si="294"/>
        <v>abril</v>
      </c>
      <c r="Z1352">
        <f>YEAR(BD_PONDERACIONES[[#This Row],[Fecha Ejecución del Ticket]])</f>
        <v>2022</v>
      </c>
      <c r="AA1352" t="str">
        <f t="shared" si="295"/>
        <v>mayo</v>
      </c>
      <c r="AB1352">
        <f>YEAR(BD_PONDERACIONES[[#This Row],[Fecha de Inspección]])</f>
        <v>2022</v>
      </c>
      <c r="AC1352">
        <f t="shared" si="296"/>
        <v>0.5</v>
      </c>
      <c r="AD1352">
        <f t="shared" si="297"/>
        <v>0.5</v>
      </c>
      <c r="AE1352">
        <f t="shared" si="298"/>
        <v>0.5</v>
      </c>
      <c r="AF1352">
        <f t="shared" si="299"/>
        <v>0.5</v>
      </c>
      <c r="AG1352">
        <f t="shared" si="300"/>
        <v>0.5</v>
      </c>
      <c r="AH1352">
        <f t="shared" si="301"/>
        <v>0.5</v>
      </c>
      <c r="AI1352">
        <f t="shared" si="302"/>
        <v>0.25</v>
      </c>
      <c r="AJ1352">
        <f t="shared" si="303"/>
        <v>0.25</v>
      </c>
      <c r="AK1352">
        <f t="shared" si="304"/>
        <v>0.5</v>
      </c>
      <c r="AL1352">
        <f t="shared" si="305"/>
        <v>0.5</v>
      </c>
      <c r="AM1352">
        <f t="shared" si="306"/>
        <v>0.5</v>
      </c>
      <c r="AN1352" s="6">
        <f t="shared" si="307"/>
        <v>1</v>
      </c>
      <c r="AO1352" t="str">
        <f>VLOOKUP(BD_PONDERACIONES[[#This Row],[Comuna]],Tabla3[#All],2,0)</f>
        <v>Cordillera</v>
      </c>
    </row>
    <row r="1353" spans="1:41" x14ac:dyDescent="0.35">
      <c r="A1353" t="s">
        <v>6680</v>
      </c>
      <c r="B1353" t="s">
        <v>6681</v>
      </c>
      <c r="C1353" t="s">
        <v>6682</v>
      </c>
      <c r="D1353" s="5">
        <v>44693</v>
      </c>
      <c r="E1353" s="5">
        <v>44657</v>
      </c>
      <c r="F1353" t="s">
        <v>753</v>
      </c>
      <c r="G1353" t="s">
        <v>6683</v>
      </c>
      <c r="H1353" t="s">
        <v>3456</v>
      </c>
      <c r="J1353" t="s">
        <v>756</v>
      </c>
      <c r="K1353" t="s">
        <v>756</v>
      </c>
      <c r="L1353" t="s">
        <v>757</v>
      </c>
      <c r="M1353" t="s">
        <v>757</v>
      </c>
      <c r="N1353" t="s">
        <v>756</v>
      </c>
      <c r="O1353" t="s">
        <v>756</v>
      </c>
      <c r="P1353" t="s">
        <v>758</v>
      </c>
      <c r="Q1353" t="s">
        <v>759</v>
      </c>
      <c r="R1353" t="s">
        <v>759</v>
      </c>
      <c r="S1353" t="s">
        <v>757</v>
      </c>
      <c r="T1353" t="s">
        <v>757</v>
      </c>
      <c r="U1353" t="s">
        <v>757</v>
      </c>
      <c r="V1353" t="s">
        <v>756</v>
      </c>
      <c r="W1353" t="s">
        <v>773</v>
      </c>
      <c r="X1353" t="s">
        <v>6684</v>
      </c>
      <c r="Y1353" t="str">
        <f t="shared" si="294"/>
        <v>abril</v>
      </c>
      <c r="Z1353">
        <f>YEAR(BD_PONDERACIONES[[#This Row],[Fecha Ejecución del Ticket]])</f>
        <v>2022</v>
      </c>
      <c r="AA1353" t="str">
        <f t="shared" si="295"/>
        <v>mayo</v>
      </c>
      <c r="AB1353">
        <f>YEAR(BD_PONDERACIONES[[#This Row],[Fecha de Inspección]])</f>
        <v>2022</v>
      </c>
      <c r="AC1353">
        <f t="shared" si="296"/>
        <v>0.5</v>
      </c>
      <c r="AD1353">
        <f t="shared" si="297"/>
        <v>0.5</v>
      </c>
      <c r="AE1353">
        <f t="shared" si="298"/>
        <v>0.5</v>
      </c>
      <c r="AF1353">
        <f t="shared" si="299"/>
        <v>0.5</v>
      </c>
      <c r="AG1353">
        <f t="shared" si="300"/>
        <v>0.5</v>
      </c>
      <c r="AH1353">
        <f t="shared" si="301"/>
        <v>0.5</v>
      </c>
      <c r="AI1353">
        <f t="shared" si="302"/>
        <v>0.25</v>
      </c>
      <c r="AJ1353">
        <f t="shared" si="303"/>
        <v>0.25</v>
      </c>
      <c r="AK1353">
        <f t="shared" si="304"/>
        <v>0.5</v>
      </c>
      <c r="AL1353">
        <f t="shared" si="305"/>
        <v>0.5</v>
      </c>
      <c r="AM1353">
        <f t="shared" si="306"/>
        <v>0</v>
      </c>
      <c r="AN1353" s="6">
        <f t="shared" si="307"/>
        <v>0.9</v>
      </c>
      <c r="AO1353" t="str">
        <f>VLOOKUP(BD_PONDERACIONES[[#This Row],[Comuna]],Tabla3[#All],2,0)</f>
        <v>Cordillera</v>
      </c>
    </row>
    <row r="1354" spans="1:41" x14ac:dyDescent="0.35">
      <c r="A1354" t="s">
        <v>6685</v>
      </c>
      <c r="B1354" t="s">
        <v>6686</v>
      </c>
      <c r="C1354" t="s">
        <v>6687</v>
      </c>
      <c r="D1354" s="5">
        <v>44693</v>
      </c>
      <c r="E1354" s="5">
        <v>44679</v>
      </c>
      <c r="F1354" t="s">
        <v>753</v>
      </c>
      <c r="G1354" t="s">
        <v>6688</v>
      </c>
      <c r="H1354" t="s">
        <v>3456</v>
      </c>
      <c r="J1354" t="s">
        <v>756</v>
      </c>
      <c r="K1354" t="s">
        <v>756</v>
      </c>
      <c r="L1354" t="s">
        <v>773</v>
      </c>
      <c r="M1354" t="s">
        <v>773</v>
      </c>
      <c r="N1354" t="s">
        <v>756</v>
      </c>
      <c r="O1354" t="s">
        <v>756</v>
      </c>
      <c r="P1354" t="s">
        <v>765</v>
      </c>
      <c r="Q1354" t="s">
        <v>759</v>
      </c>
      <c r="R1354" t="s">
        <v>759</v>
      </c>
      <c r="S1354" t="s">
        <v>756</v>
      </c>
      <c r="T1354" t="s">
        <v>756</v>
      </c>
      <c r="U1354" t="s">
        <v>756</v>
      </c>
      <c r="V1354" t="s">
        <v>756</v>
      </c>
      <c r="W1354" t="s">
        <v>756</v>
      </c>
      <c r="X1354" t="s">
        <v>6689</v>
      </c>
      <c r="Y1354" t="str">
        <f t="shared" si="294"/>
        <v>abril</v>
      </c>
      <c r="Z1354">
        <f>YEAR(BD_PONDERACIONES[[#This Row],[Fecha Ejecución del Ticket]])</f>
        <v>2022</v>
      </c>
      <c r="AA1354" t="str">
        <f t="shared" si="295"/>
        <v>mayo</v>
      </c>
      <c r="AB1354">
        <f>YEAR(BD_PONDERACIONES[[#This Row],[Fecha de Inspección]])</f>
        <v>2022</v>
      </c>
      <c r="AC1354">
        <f t="shared" si="296"/>
        <v>0.5</v>
      </c>
      <c r="AD1354">
        <f t="shared" si="297"/>
        <v>0.5</v>
      </c>
      <c r="AE1354">
        <f t="shared" si="298"/>
        <v>0</v>
      </c>
      <c r="AF1354">
        <f t="shared" si="299"/>
        <v>0</v>
      </c>
      <c r="AG1354">
        <f t="shared" si="300"/>
        <v>0.5</v>
      </c>
      <c r="AH1354">
        <f t="shared" si="301"/>
        <v>0.5</v>
      </c>
      <c r="AI1354">
        <f t="shared" si="302"/>
        <v>0.25</v>
      </c>
      <c r="AJ1354">
        <f t="shared" si="303"/>
        <v>0.25</v>
      </c>
      <c r="AK1354">
        <f t="shared" si="304"/>
        <v>0.5</v>
      </c>
      <c r="AL1354">
        <f t="shared" si="305"/>
        <v>0.5</v>
      </c>
      <c r="AM1354">
        <f t="shared" si="306"/>
        <v>0.5</v>
      </c>
      <c r="AN1354" s="6">
        <f t="shared" si="307"/>
        <v>0.7</v>
      </c>
      <c r="AO1354" t="str">
        <f>VLOOKUP(BD_PONDERACIONES[[#This Row],[Comuna]],Tabla3[#All],2,0)</f>
        <v>Cordillera</v>
      </c>
    </row>
    <row r="1355" spans="1:41" x14ac:dyDescent="0.35">
      <c r="A1355" t="s">
        <v>6690</v>
      </c>
      <c r="B1355" t="s">
        <v>6691</v>
      </c>
      <c r="C1355" t="s">
        <v>6692</v>
      </c>
      <c r="D1355" s="5">
        <v>44693</v>
      </c>
      <c r="E1355" s="5">
        <v>44658</v>
      </c>
      <c r="F1355" t="s">
        <v>763</v>
      </c>
      <c r="G1355" t="s">
        <v>6693</v>
      </c>
      <c r="H1355" t="s">
        <v>3456</v>
      </c>
      <c r="J1355" t="s">
        <v>756</v>
      </c>
      <c r="K1355" t="s">
        <v>756</v>
      </c>
      <c r="L1355" t="s">
        <v>757</v>
      </c>
      <c r="M1355" t="s">
        <v>757</v>
      </c>
      <c r="N1355" t="s">
        <v>756</v>
      </c>
      <c r="O1355" t="s">
        <v>756</v>
      </c>
      <c r="P1355" t="s">
        <v>758</v>
      </c>
      <c r="Q1355" t="s">
        <v>759</v>
      </c>
      <c r="R1355" t="s">
        <v>759</v>
      </c>
      <c r="S1355" t="s">
        <v>757</v>
      </c>
      <c r="T1355" t="s">
        <v>757</v>
      </c>
      <c r="U1355" t="s">
        <v>757</v>
      </c>
      <c r="V1355" t="s">
        <v>756</v>
      </c>
      <c r="W1355" t="s">
        <v>756</v>
      </c>
      <c r="X1355" t="s">
        <v>804</v>
      </c>
      <c r="Y1355" t="str">
        <f t="shared" si="294"/>
        <v>abril</v>
      </c>
      <c r="Z1355">
        <f>YEAR(BD_PONDERACIONES[[#This Row],[Fecha Ejecución del Ticket]])</f>
        <v>2022</v>
      </c>
      <c r="AA1355" t="str">
        <f t="shared" si="295"/>
        <v>mayo</v>
      </c>
      <c r="AB1355">
        <f>YEAR(BD_PONDERACIONES[[#This Row],[Fecha de Inspección]])</f>
        <v>2022</v>
      </c>
      <c r="AC1355">
        <f t="shared" si="296"/>
        <v>0.5</v>
      </c>
      <c r="AD1355">
        <f t="shared" si="297"/>
        <v>0.5</v>
      </c>
      <c r="AE1355">
        <f t="shared" si="298"/>
        <v>0.5</v>
      </c>
      <c r="AF1355">
        <f t="shared" si="299"/>
        <v>0.5</v>
      </c>
      <c r="AG1355">
        <f t="shared" si="300"/>
        <v>0.5</v>
      </c>
      <c r="AH1355">
        <f t="shared" si="301"/>
        <v>0.5</v>
      </c>
      <c r="AI1355">
        <f t="shared" si="302"/>
        <v>0.25</v>
      </c>
      <c r="AJ1355">
        <f t="shared" si="303"/>
        <v>0.25</v>
      </c>
      <c r="AK1355">
        <f t="shared" si="304"/>
        <v>0.5</v>
      </c>
      <c r="AL1355">
        <f t="shared" si="305"/>
        <v>0.5</v>
      </c>
      <c r="AM1355">
        <f t="shared" si="306"/>
        <v>0.5</v>
      </c>
      <c r="AN1355" s="6">
        <f t="shared" si="307"/>
        <v>1</v>
      </c>
      <c r="AO1355" t="str">
        <f>VLOOKUP(BD_PONDERACIONES[[#This Row],[Comuna]],Tabla3[#All],2,0)</f>
        <v>Cordillera</v>
      </c>
    </row>
    <row r="1356" spans="1:41" x14ac:dyDescent="0.35">
      <c r="A1356" t="s">
        <v>6694</v>
      </c>
      <c r="B1356" t="s">
        <v>6695</v>
      </c>
      <c r="C1356" t="s">
        <v>6696</v>
      </c>
      <c r="D1356" s="5">
        <v>44693</v>
      </c>
      <c r="E1356" s="5">
        <v>44656</v>
      </c>
      <c r="F1356" t="s">
        <v>763</v>
      </c>
      <c r="G1356" t="s">
        <v>6697</v>
      </c>
      <c r="H1356" t="s">
        <v>3456</v>
      </c>
      <c r="J1356" t="s">
        <v>756</v>
      </c>
      <c r="K1356" t="s">
        <v>756</v>
      </c>
      <c r="L1356" t="s">
        <v>757</v>
      </c>
      <c r="M1356" t="s">
        <v>757</v>
      </c>
      <c r="N1356" t="s">
        <v>756</v>
      </c>
      <c r="O1356" t="s">
        <v>756</v>
      </c>
      <c r="P1356" t="s">
        <v>758</v>
      </c>
      <c r="Q1356" t="s">
        <v>759</v>
      </c>
      <c r="R1356" t="s">
        <v>759</v>
      </c>
      <c r="S1356" t="s">
        <v>757</v>
      </c>
      <c r="T1356" t="s">
        <v>757</v>
      </c>
      <c r="U1356" t="s">
        <v>757</v>
      </c>
      <c r="V1356" t="s">
        <v>756</v>
      </c>
      <c r="W1356" t="s">
        <v>768</v>
      </c>
      <c r="X1356" t="s">
        <v>804</v>
      </c>
      <c r="Y1356" t="str">
        <f t="shared" si="294"/>
        <v>abril</v>
      </c>
      <c r="Z1356">
        <f>YEAR(BD_PONDERACIONES[[#This Row],[Fecha Ejecución del Ticket]])</f>
        <v>2022</v>
      </c>
      <c r="AA1356" t="str">
        <f t="shared" si="295"/>
        <v>mayo</v>
      </c>
      <c r="AB1356">
        <f>YEAR(BD_PONDERACIONES[[#This Row],[Fecha de Inspección]])</f>
        <v>2022</v>
      </c>
      <c r="AC1356">
        <f t="shared" si="296"/>
        <v>0.5</v>
      </c>
      <c r="AD1356">
        <f t="shared" si="297"/>
        <v>0.5</v>
      </c>
      <c r="AE1356">
        <f t="shared" si="298"/>
        <v>0.5</v>
      </c>
      <c r="AF1356">
        <f t="shared" si="299"/>
        <v>0.5</v>
      </c>
      <c r="AG1356">
        <f t="shared" si="300"/>
        <v>0.5</v>
      </c>
      <c r="AH1356">
        <f t="shared" si="301"/>
        <v>0.5</v>
      </c>
      <c r="AI1356">
        <f t="shared" si="302"/>
        <v>0.25</v>
      </c>
      <c r="AJ1356">
        <f t="shared" si="303"/>
        <v>0.25</v>
      </c>
      <c r="AK1356">
        <f t="shared" si="304"/>
        <v>0.5</v>
      </c>
      <c r="AL1356">
        <f t="shared" si="305"/>
        <v>0.5</v>
      </c>
      <c r="AM1356">
        <f t="shared" si="306"/>
        <v>0.17499999999999999</v>
      </c>
      <c r="AN1356" s="6">
        <f t="shared" si="307"/>
        <v>0.93500000000000005</v>
      </c>
      <c r="AO1356" t="str">
        <f>VLOOKUP(BD_PONDERACIONES[[#This Row],[Comuna]],Tabla3[#All],2,0)</f>
        <v>Cordillera</v>
      </c>
    </row>
    <row r="1357" spans="1:41" x14ac:dyDescent="0.35">
      <c r="A1357" t="s">
        <v>6698</v>
      </c>
      <c r="B1357" t="s">
        <v>6699</v>
      </c>
      <c r="C1357" t="s">
        <v>6700</v>
      </c>
      <c r="D1357" s="5">
        <v>44693</v>
      </c>
      <c r="E1357" s="5">
        <v>44655</v>
      </c>
      <c r="F1357" t="s">
        <v>763</v>
      </c>
      <c r="G1357" t="s">
        <v>6701</v>
      </c>
      <c r="H1357" t="s">
        <v>3456</v>
      </c>
      <c r="J1357" t="s">
        <v>756</v>
      </c>
      <c r="K1357" t="s">
        <v>756</v>
      </c>
      <c r="L1357" t="s">
        <v>757</v>
      </c>
      <c r="M1357" t="s">
        <v>757</v>
      </c>
      <c r="N1357" t="s">
        <v>756</v>
      </c>
      <c r="O1357" t="s">
        <v>756</v>
      </c>
      <c r="P1357" t="s">
        <v>758</v>
      </c>
      <c r="Q1357" t="s">
        <v>759</v>
      </c>
      <c r="R1357" t="s">
        <v>759</v>
      </c>
      <c r="S1357" t="s">
        <v>757</v>
      </c>
      <c r="T1357" t="s">
        <v>757</v>
      </c>
      <c r="U1357" t="s">
        <v>757</v>
      </c>
      <c r="V1357" t="s">
        <v>768</v>
      </c>
      <c r="W1357" t="s">
        <v>768</v>
      </c>
      <c r="X1357" t="s">
        <v>6702</v>
      </c>
      <c r="Y1357" t="str">
        <f t="shared" si="294"/>
        <v>abril</v>
      </c>
      <c r="Z1357">
        <f>YEAR(BD_PONDERACIONES[[#This Row],[Fecha Ejecución del Ticket]])</f>
        <v>2022</v>
      </c>
      <c r="AA1357" t="str">
        <f t="shared" si="295"/>
        <v>mayo</v>
      </c>
      <c r="AB1357">
        <f>YEAR(BD_PONDERACIONES[[#This Row],[Fecha de Inspección]])</f>
        <v>2022</v>
      </c>
      <c r="AC1357">
        <f t="shared" si="296"/>
        <v>0.5</v>
      </c>
      <c r="AD1357">
        <f t="shared" si="297"/>
        <v>0.5</v>
      </c>
      <c r="AE1357">
        <f t="shared" si="298"/>
        <v>0.5</v>
      </c>
      <c r="AF1357">
        <f t="shared" si="299"/>
        <v>0.5</v>
      </c>
      <c r="AG1357">
        <f t="shared" si="300"/>
        <v>0.5</v>
      </c>
      <c r="AH1357">
        <f t="shared" si="301"/>
        <v>0.5</v>
      </c>
      <c r="AI1357">
        <f t="shared" si="302"/>
        <v>0.25</v>
      </c>
      <c r="AJ1357">
        <f t="shared" si="303"/>
        <v>0.25</v>
      </c>
      <c r="AK1357">
        <f t="shared" si="304"/>
        <v>0.5</v>
      </c>
      <c r="AL1357">
        <f t="shared" si="305"/>
        <v>0.17499999999999999</v>
      </c>
      <c r="AM1357">
        <f t="shared" si="306"/>
        <v>0.17499999999999999</v>
      </c>
      <c r="AN1357" s="6">
        <f t="shared" si="307"/>
        <v>0.87</v>
      </c>
      <c r="AO1357" t="str">
        <f>VLOOKUP(BD_PONDERACIONES[[#This Row],[Comuna]],Tabla3[#All],2,0)</f>
        <v>Cordillera</v>
      </c>
    </row>
    <row r="1358" spans="1:41" x14ac:dyDescent="0.35">
      <c r="A1358" t="s">
        <v>6703</v>
      </c>
      <c r="B1358" t="s">
        <v>6704</v>
      </c>
      <c r="C1358" t="s">
        <v>6705</v>
      </c>
      <c r="D1358" s="5">
        <v>44693</v>
      </c>
      <c r="E1358" s="5">
        <v>44656</v>
      </c>
      <c r="F1358" t="s">
        <v>763</v>
      </c>
      <c r="G1358" t="s">
        <v>6706</v>
      </c>
      <c r="H1358" t="s">
        <v>3456</v>
      </c>
      <c r="J1358" t="s">
        <v>756</v>
      </c>
      <c r="K1358" t="s">
        <v>756</v>
      </c>
      <c r="L1358" t="s">
        <v>757</v>
      </c>
      <c r="M1358" t="s">
        <v>757</v>
      </c>
      <c r="N1358" t="s">
        <v>756</v>
      </c>
      <c r="O1358" t="s">
        <v>756</v>
      </c>
      <c r="P1358" t="s">
        <v>758</v>
      </c>
      <c r="Q1358" t="s">
        <v>759</v>
      </c>
      <c r="R1358" t="s">
        <v>759</v>
      </c>
      <c r="S1358" t="s">
        <v>757</v>
      </c>
      <c r="T1358" t="s">
        <v>757</v>
      </c>
      <c r="U1358" t="s">
        <v>757</v>
      </c>
      <c r="V1358" t="s">
        <v>756</v>
      </c>
      <c r="W1358" t="s">
        <v>756</v>
      </c>
      <c r="X1358" t="s">
        <v>804</v>
      </c>
      <c r="Y1358" t="str">
        <f t="shared" si="294"/>
        <v>abril</v>
      </c>
      <c r="Z1358">
        <f>YEAR(BD_PONDERACIONES[[#This Row],[Fecha Ejecución del Ticket]])</f>
        <v>2022</v>
      </c>
      <c r="AA1358" t="str">
        <f t="shared" si="295"/>
        <v>mayo</v>
      </c>
      <c r="AB1358">
        <f>YEAR(BD_PONDERACIONES[[#This Row],[Fecha de Inspección]])</f>
        <v>2022</v>
      </c>
      <c r="AC1358">
        <f t="shared" si="296"/>
        <v>0.5</v>
      </c>
      <c r="AD1358">
        <f t="shared" si="297"/>
        <v>0.5</v>
      </c>
      <c r="AE1358">
        <f t="shared" si="298"/>
        <v>0.5</v>
      </c>
      <c r="AF1358">
        <f t="shared" si="299"/>
        <v>0.5</v>
      </c>
      <c r="AG1358">
        <f t="shared" si="300"/>
        <v>0.5</v>
      </c>
      <c r="AH1358">
        <f t="shared" si="301"/>
        <v>0.5</v>
      </c>
      <c r="AI1358">
        <f t="shared" si="302"/>
        <v>0.25</v>
      </c>
      <c r="AJ1358">
        <f t="shared" si="303"/>
        <v>0.25</v>
      </c>
      <c r="AK1358">
        <f t="shared" si="304"/>
        <v>0.5</v>
      </c>
      <c r="AL1358">
        <f t="shared" si="305"/>
        <v>0.5</v>
      </c>
      <c r="AM1358">
        <f t="shared" si="306"/>
        <v>0.5</v>
      </c>
      <c r="AN1358" s="6">
        <f t="shared" si="307"/>
        <v>1</v>
      </c>
      <c r="AO1358" t="str">
        <f>VLOOKUP(BD_PONDERACIONES[[#This Row],[Comuna]],Tabla3[#All],2,0)</f>
        <v>Cordillera</v>
      </c>
    </row>
    <row r="1359" spans="1:41" x14ac:dyDescent="0.35">
      <c r="A1359" t="s">
        <v>6707</v>
      </c>
      <c r="B1359" t="s">
        <v>6708</v>
      </c>
      <c r="C1359" t="s">
        <v>6709</v>
      </c>
      <c r="D1359" s="5">
        <v>44693</v>
      </c>
      <c r="E1359" s="5">
        <v>44681</v>
      </c>
      <c r="F1359" t="s">
        <v>753</v>
      </c>
      <c r="G1359" t="s">
        <v>6710</v>
      </c>
      <c r="H1359" t="s">
        <v>3456</v>
      </c>
      <c r="J1359" t="s">
        <v>756</v>
      </c>
      <c r="K1359" t="s">
        <v>756</v>
      </c>
      <c r="L1359" t="s">
        <v>756</v>
      </c>
      <c r="M1359" t="s">
        <v>756</v>
      </c>
      <c r="N1359" t="s">
        <v>756</v>
      </c>
      <c r="O1359" t="s">
        <v>756</v>
      </c>
      <c r="P1359" t="s">
        <v>758</v>
      </c>
      <c r="Q1359" t="s">
        <v>759</v>
      </c>
      <c r="R1359" t="s">
        <v>759</v>
      </c>
      <c r="S1359" t="s">
        <v>757</v>
      </c>
      <c r="T1359" t="s">
        <v>757</v>
      </c>
      <c r="U1359" t="s">
        <v>757</v>
      </c>
      <c r="V1359" t="s">
        <v>756</v>
      </c>
      <c r="W1359" t="s">
        <v>773</v>
      </c>
      <c r="X1359" t="s">
        <v>885</v>
      </c>
      <c r="Y1359" t="str">
        <f t="shared" si="294"/>
        <v>abril</v>
      </c>
      <c r="Z1359">
        <f>YEAR(BD_PONDERACIONES[[#This Row],[Fecha Ejecución del Ticket]])</f>
        <v>2022</v>
      </c>
      <c r="AA1359" t="str">
        <f t="shared" si="295"/>
        <v>mayo</v>
      </c>
      <c r="AB1359">
        <f>YEAR(BD_PONDERACIONES[[#This Row],[Fecha de Inspección]])</f>
        <v>2022</v>
      </c>
      <c r="AC1359">
        <f t="shared" si="296"/>
        <v>0.5</v>
      </c>
      <c r="AD1359">
        <f t="shared" si="297"/>
        <v>0.5</v>
      </c>
      <c r="AE1359">
        <f t="shared" si="298"/>
        <v>0.5</v>
      </c>
      <c r="AF1359">
        <f t="shared" si="299"/>
        <v>0.5</v>
      </c>
      <c r="AG1359">
        <f t="shared" si="300"/>
        <v>0.5</v>
      </c>
      <c r="AH1359">
        <f t="shared" si="301"/>
        <v>0.5</v>
      </c>
      <c r="AI1359">
        <f t="shared" si="302"/>
        <v>0.25</v>
      </c>
      <c r="AJ1359">
        <f t="shared" si="303"/>
        <v>0.25</v>
      </c>
      <c r="AK1359">
        <f t="shared" si="304"/>
        <v>0.5</v>
      </c>
      <c r="AL1359">
        <f t="shared" si="305"/>
        <v>0.5</v>
      </c>
      <c r="AM1359">
        <f t="shared" si="306"/>
        <v>0</v>
      </c>
      <c r="AN1359" s="6">
        <f t="shared" si="307"/>
        <v>0.9</v>
      </c>
      <c r="AO1359" t="str">
        <f>VLOOKUP(BD_PONDERACIONES[[#This Row],[Comuna]],Tabla3[#All],2,0)</f>
        <v>Cordillera</v>
      </c>
    </row>
    <row r="1360" spans="1:41" x14ac:dyDescent="0.35">
      <c r="A1360" t="s">
        <v>6711</v>
      </c>
      <c r="B1360" t="s">
        <v>6712</v>
      </c>
      <c r="C1360" t="s">
        <v>6713</v>
      </c>
      <c r="D1360" s="5">
        <v>44693</v>
      </c>
      <c r="E1360" s="5">
        <v>44666</v>
      </c>
      <c r="F1360" t="s">
        <v>753</v>
      </c>
      <c r="G1360" t="s">
        <v>6714</v>
      </c>
      <c r="H1360" t="s">
        <v>3456</v>
      </c>
      <c r="J1360" t="s">
        <v>756</v>
      </c>
      <c r="K1360" t="s">
        <v>756</v>
      </c>
      <c r="L1360" t="s">
        <v>757</v>
      </c>
      <c r="M1360" t="s">
        <v>757</v>
      </c>
      <c r="N1360" t="s">
        <v>756</v>
      </c>
      <c r="O1360" t="s">
        <v>756</v>
      </c>
      <c r="P1360" t="s">
        <v>765</v>
      </c>
      <c r="Q1360" t="s">
        <v>759</v>
      </c>
      <c r="R1360" t="s">
        <v>759</v>
      </c>
      <c r="S1360" t="s">
        <v>756</v>
      </c>
      <c r="T1360" t="s">
        <v>756</v>
      </c>
      <c r="U1360" t="s">
        <v>756</v>
      </c>
      <c r="V1360" t="s">
        <v>756</v>
      </c>
      <c r="W1360" t="s">
        <v>773</v>
      </c>
      <c r="X1360" t="s">
        <v>6715</v>
      </c>
      <c r="Y1360" t="str">
        <f t="shared" si="294"/>
        <v>abril</v>
      </c>
      <c r="Z1360">
        <f>YEAR(BD_PONDERACIONES[[#This Row],[Fecha Ejecución del Ticket]])</f>
        <v>2022</v>
      </c>
      <c r="AA1360" t="str">
        <f t="shared" si="295"/>
        <v>mayo</v>
      </c>
      <c r="AB1360">
        <f>YEAR(BD_PONDERACIONES[[#This Row],[Fecha de Inspección]])</f>
        <v>2022</v>
      </c>
      <c r="AC1360">
        <f t="shared" si="296"/>
        <v>0.5</v>
      </c>
      <c r="AD1360">
        <f t="shared" si="297"/>
        <v>0.5</v>
      </c>
      <c r="AE1360">
        <f t="shared" si="298"/>
        <v>0.5</v>
      </c>
      <c r="AF1360">
        <f t="shared" si="299"/>
        <v>0.5</v>
      </c>
      <c r="AG1360">
        <f t="shared" si="300"/>
        <v>0.5</v>
      </c>
      <c r="AH1360">
        <f t="shared" si="301"/>
        <v>0.5</v>
      </c>
      <c r="AI1360">
        <f t="shared" si="302"/>
        <v>0.25</v>
      </c>
      <c r="AJ1360">
        <f t="shared" si="303"/>
        <v>0.25</v>
      </c>
      <c r="AK1360">
        <f t="shared" si="304"/>
        <v>0.5</v>
      </c>
      <c r="AL1360">
        <f t="shared" si="305"/>
        <v>0.5</v>
      </c>
      <c r="AM1360">
        <f t="shared" si="306"/>
        <v>0</v>
      </c>
      <c r="AN1360" s="6">
        <f t="shared" si="307"/>
        <v>0.9</v>
      </c>
      <c r="AO1360" t="str">
        <f>VLOOKUP(BD_PONDERACIONES[[#This Row],[Comuna]],Tabla3[#All],2,0)</f>
        <v>Cordillera</v>
      </c>
    </row>
    <row r="1361" spans="1:41" x14ac:dyDescent="0.35">
      <c r="A1361" t="s">
        <v>6716</v>
      </c>
      <c r="B1361" t="s">
        <v>6717</v>
      </c>
      <c r="C1361" t="s">
        <v>6718</v>
      </c>
      <c r="D1361" s="5">
        <v>44693</v>
      </c>
      <c r="E1361" s="5">
        <v>44658</v>
      </c>
      <c r="F1361" t="s">
        <v>763</v>
      </c>
      <c r="G1361" t="s">
        <v>6719</v>
      </c>
      <c r="H1361" t="s">
        <v>3456</v>
      </c>
      <c r="J1361" t="s">
        <v>756</v>
      </c>
      <c r="K1361" t="s">
        <v>756</v>
      </c>
      <c r="L1361" t="s">
        <v>757</v>
      </c>
      <c r="M1361" t="s">
        <v>757</v>
      </c>
      <c r="N1361" t="s">
        <v>756</v>
      </c>
      <c r="O1361" t="s">
        <v>756</v>
      </c>
      <c r="P1361" t="s">
        <v>758</v>
      </c>
      <c r="Q1361" t="s">
        <v>759</v>
      </c>
      <c r="R1361" t="s">
        <v>759</v>
      </c>
      <c r="S1361" t="s">
        <v>757</v>
      </c>
      <c r="T1361" t="s">
        <v>757</v>
      </c>
      <c r="U1361" t="s">
        <v>757</v>
      </c>
      <c r="V1361" t="s">
        <v>756</v>
      </c>
      <c r="W1361" t="s">
        <v>773</v>
      </c>
      <c r="X1361" t="s">
        <v>4529</v>
      </c>
      <c r="Y1361" t="str">
        <f t="shared" si="294"/>
        <v>abril</v>
      </c>
      <c r="Z1361">
        <f>YEAR(BD_PONDERACIONES[[#This Row],[Fecha Ejecución del Ticket]])</f>
        <v>2022</v>
      </c>
      <c r="AA1361" t="str">
        <f t="shared" si="295"/>
        <v>mayo</v>
      </c>
      <c r="AB1361">
        <f>YEAR(BD_PONDERACIONES[[#This Row],[Fecha de Inspección]])</f>
        <v>2022</v>
      </c>
      <c r="AC1361">
        <f t="shared" si="296"/>
        <v>0.5</v>
      </c>
      <c r="AD1361">
        <f t="shared" si="297"/>
        <v>0.5</v>
      </c>
      <c r="AE1361">
        <f t="shared" si="298"/>
        <v>0.5</v>
      </c>
      <c r="AF1361">
        <f t="shared" si="299"/>
        <v>0.5</v>
      </c>
      <c r="AG1361">
        <f t="shared" si="300"/>
        <v>0.5</v>
      </c>
      <c r="AH1361">
        <f t="shared" si="301"/>
        <v>0.5</v>
      </c>
      <c r="AI1361">
        <f t="shared" si="302"/>
        <v>0.25</v>
      </c>
      <c r="AJ1361">
        <f t="shared" si="303"/>
        <v>0.25</v>
      </c>
      <c r="AK1361">
        <f t="shared" si="304"/>
        <v>0.5</v>
      </c>
      <c r="AL1361">
        <f t="shared" si="305"/>
        <v>0.5</v>
      </c>
      <c r="AM1361">
        <f t="shared" si="306"/>
        <v>0</v>
      </c>
      <c r="AN1361" s="6">
        <f t="shared" si="307"/>
        <v>0.9</v>
      </c>
      <c r="AO1361" t="str">
        <f>VLOOKUP(BD_PONDERACIONES[[#This Row],[Comuna]],Tabla3[#All],2,0)</f>
        <v>Cordillera</v>
      </c>
    </row>
    <row r="1362" spans="1:41" x14ac:dyDescent="0.35">
      <c r="A1362" t="s">
        <v>6720</v>
      </c>
      <c r="B1362" t="s">
        <v>6721</v>
      </c>
      <c r="C1362" t="s">
        <v>6722</v>
      </c>
      <c r="D1362" s="5">
        <v>44693</v>
      </c>
      <c r="E1362" s="5">
        <v>44678</v>
      </c>
      <c r="F1362" t="s">
        <v>753</v>
      </c>
      <c r="G1362" t="s">
        <v>6723</v>
      </c>
      <c r="H1362" t="s">
        <v>3456</v>
      </c>
      <c r="J1362" t="s">
        <v>756</v>
      </c>
      <c r="K1362" t="s">
        <v>756</v>
      </c>
      <c r="L1362" t="s">
        <v>757</v>
      </c>
      <c r="M1362" t="s">
        <v>757</v>
      </c>
      <c r="N1362" t="s">
        <v>756</v>
      </c>
      <c r="O1362" t="s">
        <v>756</v>
      </c>
      <c r="P1362" t="s">
        <v>758</v>
      </c>
      <c r="Q1362" t="s">
        <v>759</v>
      </c>
      <c r="R1362" t="s">
        <v>759</v>
      </c>
      <c r="S1362" t="s">
        <v>757</v>
      </c>
      <c r="T1362" t="s">
        <v>757</v>
      </c>
      <c r="U1362" t="s">
        <v>757</v>
      </c>
      <c r="V1362" t="s">
        <v>756</v>
      </c>
      <c r="W1362" t="s">
        <v>756</v>
      </c>
      <c r="X1362" t="s">
        <v>885</v>
      </c>
      <c r="Y1362" t="str">
        <f t="shared" si="294"/>
        <v>abril</v>
      </c>
      <c r="Z1362">
        <f>YEAR(BD_PONDERACIONES[[#This Row],[Fecha Ejecución del Ticket]])</f>
        <v>2022</v>
      </c>
      <c r="AA1362" t="str">
        <f t="shared" si="295"/>
        <v>mayo</v>
      </c>
      <c r="AB1362">
        <f>YEAR(BD_PONDERACIONES[[#This Row],[Fecha de Inspección]])</f>
        <v>2022</v>
      </c>
      <c r="AC1362">
        <f t="shared" si="296"/>
        <v>0.5</v>
      </c>
      <c r="AD1362">
        <f t="shared" si="297"/>
        <v>0.5</v>
      </c>
      <c r="AE1362">
        <f t="shared" si="298"/>
        <v>0.5</v>
      </c>
      <c r="AF1362">
        <f t="shared" si="299"/>
        <v>0.5</v>
      </c>
      <c r="AG1362">
        <f t="shared" si="300"/>
        <v>0.5</v>
      </c>
      <c r="AH1362">
        <f t="shared" si="301"/>
        <v>0.5</v>
      </c>
      <c r="AI1362">
        <f t="shared" si="302"/>
        <v>0.25</v>
      </c>
      <c r="AJ1362">
        <f t="shared" si="303"/>
        <v>0.25</v>
      </c>
      <c r="AK1362">
        <f t="shared" si="304"/>
        <v>0.5</v>
      </c>
      <c r="AL1362">
        <f t="shared" si="305"/>
        <v>0.5</v>
      </c>
      <c r="AM1362">
        <f t="shared" si="306"/>
        <v>0.5</v>
      </c>
      <c r="AN1362" s="6">
        <f t="shared" si="307"/>
        <v>1</v>
      </c>
      <c r="AO1362" t="str">
        <f>VLOOKUP(BD_PONDERACIONES[[#This Row],[Comuna]],Tabla3[#All],2,0)</f>
        <v>Cordillera</v>
      </c>
    </row>
    <row r="1363" spans="1:41" x14ac:dyDescent="0.35">
      <c r="A1363" t="s">
        <v>6724</v>
      </c>
      <c r="B1363" t="s">
        <v>6725</v>
      </c>
      <c r="C1363" t="s">
        <v>6726</v>
      </c>
      <c r="D1363" s="5">
        <v>44693</v>
      </c>
      <c r="E1363" s="5">
        <v>44676</v>
      </c>
      <c r="F1363" t="s">
        <v>763</v>
      </c>
      <c r="G1363" t="s">
        <v>6727</v>
      </c>
      <c r="H1363" t="s">
        <v>3456</v>
      </c>
      <c r="J1363" t="s">
        <v>756</v>
      </c>
      <c r="K1363" t="s">
        <v>756</v>
      </c>
      <c r="L1363" t="s">
        <v>757</v>
      </c>
      <c r="M1363" t="s">
        <v>757</v>
      </c>
      <c r="N1363" t="s">
        <v>756</v>
      </c>
      <c r="O1363" t="s">
        <v>756</v>
      </c>
      <c r="P1363" t="s">
        <v>758</v>
      </c>
      <c r="Q1363" t="s">
        <v>759</v>
      </c>
      <c r="R1363" t="s">
        <v>759</v>
      </c>
      <c r="S1363" t="s">
        <v>757</v>
      </c>
      <c r="T1363" t="s">
        <v>757</v>
      </c>
      <c r="U1363" t="s">
        <v>757</v>
      </c>
      <c r="V1363" t="s">
        <v>756</v>
      </c>
      <c r="W1363" t="s">
        <v>756</v>
      </c>
      <c r="X1363" t="s">
        <v>6728</v>
      </c>
      <c r="Y1363" t="str">
        <f t="shared" si="294"/>
        <v>abril</v>
      </c>
      <c r="Z1363">
        <f>YEAR(BD_PONDERACIONES[[#This Row],[Fecha Ejecución del Ticket]])</f>
        <v>2022</v>
      </c>
      <c r="AA1363" t="str">
        <f t="shared" si="295"/>
        <v>mayo</v>
      </c>
      <c r="AB1363">
        <f>YEAR(BD_PONDERACIONES[[#This Row],[Fecha de Inspección]])</f>
        <v>2022</v>
      </c>
      <c r="AC1363">
        <f t="shared" si="296"/>
        <v>0.5</v>
      </c>
      <c r="AD1363">
        <f t="shared" si="297"/>
        <v>0.5</v>
      </c>
      <c r="AE1363">
        <f t="shared" si="298"/>
        <v>0.5</v>
      </c>
      <c r="AF1363">
        <f t="shared" si="299"/>
        <v>0.5</v>
      </c>
      <c r="AG1363">
        <f t="shared" si="300"/>
        <v>0.5</v>
      </c>
      <c r="AH1363">
        <f t="shared" si="301"/>
        <v>0.5</v>
      </c>
      <c r="AI1363">
        <f t="shared" si="302"/>
        <v>0.25</v>
      </c>
      <c r="AJ1363">
        <f t="shared" si="303"/>
        <v>0.25</v>
      </c>
      <c r="AK1363">
        <f t="shared" si="304"/>
        <v>0.5</v>
      </c>
      <c r="AL1363">
        <f t="shared" si="305"/>
        <v>0.5</v>
      </c>
      <c r="AM1363">
        <f t="shared" si="306"/>
        <v>0.5</v>
      </c>
      <c r="AN1363" s="6">
        <f t="shared" si="307"/>
        <v>1</v>
      </c>
      <c r="AO1363" t="str">
        <f>VLOOKUP(BD_PONDERACIONES[[#This Row],[Comuna]],Tabla3[#All],2,0)</f>
        <v>Cordillera</v>
      </c>
    </row>
    <row r="1364" spans="1:41" x14ac:dyDescent="0.35">
      <c r="A1364" t="s">
        <v>6729</v>
      </c>
      <c r="B1364" t="s">
        <v>6730</v>
      </c>
      <c r="C1364" t="s">
        <v>6731</v>
      </c>
      <c r="D1364" s="5">
        <v>44693</v>
      </c>
      <c r="E1364" s="5">
        <v>44656</v>
      </c>
      <c r="F1364" t="s">
        <v>763</v>
      </c>
      <c r="G1364" t="s">
        <v>6732</v>
      </c>
      <c r="H1364" t="s">
        <v>3456</v>
      </c>
      <c r="J1364" t="s">
        <v>756</v>
      </c>
      <c r="K1364" t="s">
        <v>756</v>
      </c>
      <c r="L1364" t="s">
        <v>757</v>
      </c>
      <c r="M1364" t="s">
        <v>757</v>
      </c>
      <c r="N1364" t="s">
        <v>756</v>
      </c>
      <c r="O1364" t="s">
        <v>756</v>
      </c>
      <c r="P1364" t="s">
        <v>758</v>
      </c>
      <c r="Q1364" t="s">
        <v>759</v>
      </c>
      <c r="R1364" t="s">
        <v>759</v>
      </c>
      <c r="S1364" t="s">
        <v>757</v>
      </c>
      <c r="T1364" t="s">
        <v>757</v>
      </c>
      <c r="U1364" t="s">
        <v>757</v>
      </c>
      <c r="V1364" t="s">
        <v>773</v>
      </c>
      <c r="W1364" t="s">
        <v>773</v>
      </c>
      <c r="X1364" t="s">
        <v>6733</v>
      </c>
      <c r="Y1364" t="str">
        <f t="shared" si="294"/>
        <v>abril</v>
      </c>
      <c r="Z1364">
        <f>YEAR(BD_PONDERACIONES[[#This Row],[Fecha Ejecución del Ticket]])</f>
        <v>2022</v>
      </c>
      <c r="AA1364" t="str">
        <f t="shared" si="295"/>
        <v>mayo</v>
      </c>
      <c r="AB1364">
        <f>YEAR(BD_PONDERACIONES[[#This Row],[Fecha de Inspección]])</f>
        <v>2022</v>
      </c>
      <c r="AC1364">
        <f t="shared" si="296"/>
        <v>0.5</v>
      </c>
      <c r="AD1364">
        <f t="shared" si="297"/>
        <v>0.5</v>
      </c>
      <c r="AE1364">
        <f t="shared" si="298"/>
        <v>0.5</v>
      </c>
      <c r="AF1364">
        <f t="shared" si="299"/>
        <v>0.5</v>
      </c>
      <c r="AG1364">
        <f t="shared" si="300"/>
        <v>0.5</v>
      </c>
      <c r="AH1364">
        <f t="shared" si="301"/>
        <v>0.5</v>
      </c>
      <c r="AI1364">
        <f t="shared" si="302"/>
        <v>0.25</v>
      </c>
      <c r="AJ1364">
        <f t="shared" si="303"/>
        <v>0.25</v>
      </c>
      <c r="AK1364">
        <f t="shared" si="304"/>
        <v>0.5</v>
      </c>
      <c r="AL1364">
        <f t="shared" si="305"/>
        <v>0</v>
      </c>
      <c r="AM1364">
        <f t="shared" si="306"/>
        <v>0</v>
      </c>
      <c r="AN1364" s="6">
        <f t="shared" si="307"/>
        <v>0.8</v>
      </c>
      <c r="AO1364" t="str">
        <f>VLOOKUP(BD_PONDERACIONES[[#This Row],[Comuna]],Tabla3[#All],2,0)</f>
        <v>Cordillera</v>
      </c>
    </row>
    <row r="1365" spans="1:41" x14ac:dyDescent="0.35">
      <c r="A1365" t="s">
        <v>6734</v>
      </c>
      <c r="B1365" t="s">
        <v>6735</v>
      </c>
      <c r="C1365" t="s">
        <v>6736</v>
      </c>
      <c r="D1365" s="5">
        <v>44693</v>
      </c>
      <c r="E1365" s="5">
        <v>44659</v>
      </c>
      <c r="F1365" t="s">
        <v>763</v>
      </c>
      <c r="G1365" t="s">
        <v>6737</v>
      </c>
      <c r="H1365" t="s">
        <v>3456</v>
      </c>
      <c r="J1365" t="s">
        <v>756</v>
      </c>
      <c r="K1365" t="s">
        <v>756</v>
      </c>
      <c r="L1365" t="s">
        <v>756</v>
      </c>
      <c r="M1365" t="s">
        <v>756</v>
      </c>
      <c r="N1365" t="s">
        <v>756</v>
      </c>
      <c r="O1365" t="s">
        <v>756</v>
      </c>
      <c r="P1365" t="s">
        <v>758</v>
      </c>
      <c r="Q1365" t="s">
        <v>759</v>
      </c>
      <c r="R1365" t="s">
        <v>759</v>
      </c>
      <c r="S1365" t="s">
        <v>757</v>
      </c>
      <c r="T1365" t="s">
        <v>757</v>
      </c>
      <c r="U1365" t="s">
        <v>757</v>
      </c>
      <c r="V1365" t="s">
        <v>756</v>
      </c>
      <c r="W1365" t="s">
        <v>768</v>
      </c>
      <c r="X1365" t="s">
        <v>804</v>
      </c>
      <c r="Y1365" t="str">
        <f t="shared" si="294"/>
        <v>abril</v>
      </c>
      <c r="Z1365">
        <f>YEAR(BD_PONDERACIONES[[#This Row],[Fecha Ejecución del Ticket]])</f>
        <v>2022</v>
      </c>
      <c r="AA1365" t="str">
        <f t="shared" si="295"/>
        <v>mayo</v>
      </c>
      <c r="AB1365">
        <f>YEAR(BD_PONDERACIONES[[#This Row],[Fecha de Inspección]])</f>
        <v>2022</v>
      </c>
      <c r="AC1365">
        <f t="shared" si="296"/>
        <v>0.5</v>
      </c>
      <c r="AD1365">
        <f t="shared" si="297"/>
        <v>0.5</v>
      </c>
      <c r="AE1365">
        <f t="shared" si="298"/>
        <v>0.5</v>
      </c>
      <c r="AF1365">
        <f t="shared" si="299"/>
        <v>0.5</v>
      </c>
      <c r="AG1365">
        <f t="shared" si="300"/>
        <v>0.5</v>
      </c>
      <c r="AH1365">
        <f t="shared" si="301"/>
        <v>0.5</v>
      </c>
      <c r="AI1365">
        <f t="shared" si="302"/>
        <v>0.25</v>
      </c>
      <c r="AJ1365">
        <f t="shared" si="303"/>
        <v>0.25</v>
      </c>
      <c r="AK1365">
        <f t="shared" si="304"/>
        <v>0.5</v>
      </c>
      <c r="AL1365">
        <f t="shared" si="305"/>
        <v>0.5</v>
      </c>
      <c r="AM1365">
        <f t="shared" si="306"/>
        <v>0.17499999999999999</v>
      </c>
      <c r="AN1365" s="6">
        <f t="shared" si="307"/>
        <v>0.93500000000000005</v>
      </c>
      <c r="AO1365" t="str">
        <f>VLOOKUP(BD_PONDERACIONES[[#This Row],[Comuna]],Tabla3[#All],2,0)</f>
        <v>Cordillera</v>
      </c>
    </row>
    <row r="1366" spans="1:41" x14ac:dyDescent="0.35">
      <c r="A1366" t="s">
        <v>6738</v>
      </c>
      <c r="B1366" t="s">
        <v>6739</v>
      </c>
      <c r="C1366" t="s">
        <v>6740</v>
      </c>
      <c r="D1366" s="5">
        <v>44693</v>
      </c>
      <c r="E1366" s="5">
        <v>44654</v>
      </c>
      <c r="F1366" t="s">
        <v>763</v>
      </c>
      <c r="G1366" t="s">
        <v>6741</v>
      </c>
      <c r="H1366" t="s">
        <v>3456</v>
      </c>
      <c r="J1366" t="s">
        <v>756</v>
      </c>
      <c r="K1366" t="s">
        <v>756</v>
      </c>
      <c r="L1366" t="s">
        <v>773</v>
      </c>
      <c r="M1366" t="s">
        <v>773</v>
      </c>
      <c r="N1366" t="s">
        <v>756</v>
      </c>
      <c r="O1366" t="s">
        <v>756</v>
      </c>
      <c r="P1366" t="s">
        <v>765</v>
      </c>
      <c r="Q1366" t="s">
        <v>6742</v>
      </c>
      <c r="R1366" t="s">
        <v>6743</v>
      </c>
      <c r="S1366" t="s">
        <v>756</v>
      </c>
      <c r="T1366" t="s">
        <v>756</v>
      </c>
      <c r="U1366" t="s">
        <v>756</v>
      </c>
      <c r="V1366" t="s">
        <v>756</v>
      </c>
      <c r="W1366" t="s">
        <v>768</v>
      </c>
      <c r="X1366" t="s">
        <v>769</v>
      </c>
      <c r="Y1366" t="str">
        <f t="shared" si="294"/>
        <v>abril</v>
      </c>
      <c r="Z1366">
        <f>YEAR(BD_PONDERACIONES[[#This Row],[Fecha Ejecución del Ticket]])</f>
        <v>2022</v>
      </c>
      <c r="AA1366" t="str">
        <f t="shared" si="295"/>
        <v>mayo</v>
      </c>
      <c r="AB1366">
        <f>YEAR(BD_PONDERACIONES[[#This Row],[Fecha de Inspección]])</f>
        <v>2022</v>
      </c>
      <c r="AC1366">
        <f t="shared" si="296"/>
        <v>0.5</v>
      </c>
      <c r="AD1366">
        <f t="shared" si="297"/>
        <v>0.5</v>
      </c>
      <c r="AE1366">
        <f t="shared" si="298"/>
        <v>0</v>
      </c>
      <c r="AF1366">
        <f t="shared" si="299"/>
        <v>0</v>
      </c>
      <c r="AG1366">
        <f t="shared" si="300"/>
        <v>0.5</v>
      </c>
      <c r="AH1366">
        <f t="shared" si="301"/>
        <v>0.5</v>
      </c>
      <c r="AI1366">
        <f t="shared" si="302"/>
        <v>0.25</v>
      </c>
      <c r="AJ1366">
        <f t="shared" si="303"/>
        <v>0.25</v>
      </c>
      <c r="AK1366">
        <f t="shared" si="304"/>
        <v>0.5</v>
      </c>
      <c r="AL1366">
        <f t="shared" si="305"/>
        <v>0.5</v>
      </c>
      <c r="AM1366">
        <f t="shared" si="306"/>
        <v>0.17499999999999999</v>
      </c>
      <c r="AN1366" s="6">
        <f t="shared" si="307"/>
        <v>0.63500000000000001</v>
      </c>
      <c r="AO1366" t="str">
        <f>VLOOKUP(BD_PONDERACIONES[[#This Row],[Comuna]],Tabla3[#All],2,0)</f>
        <v>Cordillera</v>
      </c>
    </row>
    <row r="1367" spans="1:41" x14ac:dyDescent="0.35">
      <c r="A1367" t="s">
        <v>6744</v>
      </c>
      <c r="B1367" t="s">
        <v>6745</v>
      </c>
      <c r="C1367" t="s">
        <v>6746</v>
      </c>
      <c r="D1367" s="5">
        <v>44693</v>
      </c>
      <c r="E1367" s="5">
        <v>44656</v>
      </c>
      <c r="F1367" t="s">
        <v>763</v>
      </c>
      <c r="G1367" t="s">
        <v>6747</v>
      </c>
      <c r="H1367" t="s">
        <v>3456</v>
      </c>
      <c r="J1367" t="s">
        <v>756</v>
      </c>
      <c r="K1367" t="s">
        <v>756</v>
      </c>
      <c r="L1367" t="s">
        <v>757</v>
      </c>
      <c r="M1367" t="s">
        <v>757</v>
      </c>
      <c r="N1367" t="s">
        <v>756</v>
      </c>
      <c r="O1367" t="s">
        <v>756</v>
      </c>
      <c r="P1367" t="s">
        <v>758</v>
      </c>
      <c r="Q1367" t="s">
        <v>759</v>
      </c>
      <c r="R1367" t="s">
        <v>759</v>
      </c>
      <c r="S1367" t="s">
        <v>757</v>
      </c>
      <c r="T1367" t="s">
        <v>757</v>
      </c>
      <c r="U1367" t="s">
        <v>757</v>
      </c>
      <c r="V1367" t="s">
        <v>756</v>
      </c>
      <c r="W1367" t="s">
        <v>756</v>
      </c>
      <c r="X1367" t="s">
        <v>6748</v>
      </c>
      <c r="Y1367" t="str">
        <f t="shared" si="294"/>
        <v>abril</v>
      </c>
      <c r="Z1367">
        <f>YEAR(BD_PONDERACIONES[[#This Row],[Fecha Ejecución del Ticket]])</f>
        <v>2022</v>
      </c>
      <c r="AA1367" t="str">
        <f t="shared" si="295"/>
        <v>mayo</v>
      </c>
      <c r="AB1367">
        <f>YEAR(BD_PONDERACIONES[[#This Row],[Fecha de Inspección]])</f>
        <v>2022</v>
      </c>
      <c r="AC1367">
        <f t="shared" si="296"/>
        <v>0.5</v>
      </c>
      <c r="AD1367">
        <f t="shared" si="297"/>
        <v>0.5</v>
      </c>
      <c r="AE1367">
        <f t="shared" si="298"/>
        <v>0.5</v>
      </c>
      <c r="AF1367">
        <f t="shared" si="299"/>
        <v>0.5</v>
      </c>
      <c r="AG1367">
        <f t="shared" si="300"/>
        <v>0.5</v>
      </c>
      <c r="AH1367">
        <f t="shared" si="301"/>
        <v>0.5</v>
      </c>
      <c r="AI1367">
        <f t="shared" si="302"/>
        <v>0.25</v>
      </c>
      <c r="AJ1367">
        <f t="shared" si="303"/>
        <v>0.25</v>
      </c>
      <c r="AK1367">
        <f t="shared" si="304"/>
        <v>0.5</v>
      </c>
      <c r="AL1367">
        <f t="shared" si="305"/>
        <v>0.5</v>
      </c>
      <c r="AM1367">
        <f t="shared" si="306"/>
        <v>0.5</v>
      </c>
      <c r="AN1367" s="6">
        <f t="shared" si="307"/>
        <v>1</v>
      </c>
      <c r="AO1367" t="str">
        <f>VLOOKUP(BD_PONDERACIONES[[#This Row],[Comuna]],Tabla3[#All],2,0)</f>
        <v>Cordillera</v>
      </c>
    </row>
    <row r="1368" spans="1:41" x14ac:dyDescent="0.35">
      <c r="A1368" t="s">
        <v>6749</v>
      </c>
      <c r="B1368" t="s">
        <v>6750</v>
      </c>
      <c r="C1368" t="s">
        <v>6751</v>
      </c>
      <c r="D1368" s="5">
        <v>44693</v>
      </c>
      <c r="E1368" s="5">
        <v>44656</v>
      </c>
      <c r="F1368" t="s">
        <v>763</v>
      </c>
      <c r="G1368" t="s">
        <v>6752</v>
      </c>
      <c r="H1368" t="s">
        <v>3456</v>
      </c>
      <c r="J1368" t="s">
        <v>756</v>
      </c>
      <c r="K1368" t="s">
        <v>756</v>
      </c>
      <c r="L1368" t="s">
        <v>757</v>
      </c>
      <c r="M1368" t="s">
        <v>757</v>
      </c>
      <c r="N1368" t="s">
        <v>756</v>
      </c>
      <c r="O1368" t="s">
        <v>756</v>
      </c>
      <c r="P1368" t="s">
        <v>765</v>
      </c>
      <c r="Q1368" t="s">
        <v>6753</v>
      </c>
      <c r="R1368" t="s">
        <v>6754</v>
      </c>
      <c r="S1368" t="s">
        <v>756</v>
      </c>
      <c r="T1368" t="s">
        <v>756</v>
      </c>
      <c r="U1368" t="s">
        <v>756</v>
      </c>
      <c r="V1368" t="s">
        <v>768</v>
      </c>
      <c r="W1368" t="s">
        <v>768</v>
      </c>
      <c r="X1368" t="s">
        <v>6755</v>
      </c>
      <c r="Y1368" t="str">
        <f t="shared" si="294"/>
        <v>abril</v>
      </c>
      <c r="Z1368">
        <f>YEAR(BD_PONDERACIONES[[#This Row],[Fecha Ejecución del Ticket]])</f>
        <v>2022</v>
      </c>
      <c r="AA1368" t="str">
        <f t="shared" si="295"/>
        <v>mayo</v>
      </c>
      <c r="AB1368">
        <f>YEAR(BD_PONDERACIONES[[#This Row],[Fecha de Inspección]])</f>
        <v>2022</v>
      </c>
      <c r="AC1368">
        <f t="shared" si="296"/>
        <v>0.5</v>
      </c>
      <c r="AD1368">
        <f t="shared" si="297"/>
        <v>0.5</v>
      </c>
      <c r="AE1368">
        <f t="shared" si="298"/>
        <v>0.5</v>
      </c>
      <c r="AF1368">
        <f t="shared" si="299"/>
        <v>0.5</v>
      </c>
      <c r="AG1368">
        <f t="shared" si="300"/>
        <v>0.5</v>
      </c>
      <c r="AH1368">
        <f t="shared" si="301"/>
        <v>0.5</v>
      </c>
      <c r="AI1368">
        <f t="shared" si="302"/>
        <v>0.25</v>
      </c>
      <c r="AJ1368">
        <f t="shared" si="303"/>
        <v>0.25</v>
      </c>
      <c r="AK1368">
        <f t="shared" si="304"/>
        <v>0.5</v>
      </c>
      <c r="AL1368">
        <f t="shared" si="305"/>
        <v>0.17499999999999999</v>
      </c>
      <c r="AM1368">
        <f t="shared" si="306"/>
        <v>0.17499999999999999</v>
      </c>
      <c r="AN1368" s="6">
        <f t="shared" si="307"/>
        <v>0.87</v>
      </c>
      <c r="AO1368" t="str">
        <f>VLOOKUP(BD_PONDERACIONES[[#This Row],[Comuna]],Tabla3[#All],2,0)</f>
        <v>Cordillera</v>
      </c>
    </row>
    <row r="1369" spans="1:41" x14ac:dyDescent="0.35">
      <c r="A1369" t="s">
        <v>6756</v>
      </c>
      <c r="B1369" t="s">
        <v>6757</v>
      </c>
      <c r="C1369" t="s">
        <v>6758</v>
      </c>
      <c r="D1369" s="5">
        <v>44693</v>
      </c>
      <c r="E1369" s="5">
        <v>44654</v>
      </c>
      <c r="F1369" t="s">
        <v>763</v>
      </c>
      <c r="G1369" t="s">
        <v>6759</v>
      </c>
      <c r="H1369" t="s">
        <v>3456</v>
      </c>
      <c r="J1369" t="s">
        <v>756</v>
      </c>
      <c r="K1369" t="s">
        <v>756</v>
      </c>
      <c r="L1369" t="s">
        <v>756</v>
      </c>
      <c r="M1369" t="s">
        <v>756</v>
      </c>
      <c r="N1369" t="s">
        <v>756</v>
      </c>
      <c r="O1369" t="s">
        <v>756</v>
      </c>
      <c r="P1369" t="s">
        <v>765</v>
      </c>
      <c r="Q1369" t="s">
        <v>6760</v>
      </c>
      <c r="R1369" t="s">
        <v>6761</v>
      </c>
      <c r="S1369" t="s">
        <v>756</v>
      </c>
      <c r="T1369" t="s">
        <v>756</v>
      </c>
      <c r="U1369" t="s">
        <v>756</v>
      </c>
      <c r="V1369" t="s">
        <v>756</v>
      </c>
      <c r="W1369" t="s">
        <v>756</v>
      </c>
      <c r="X1369" t="s">
        <v>769</v>
      </c>
      <c r="Y1369" t="str">
        <f t="shared" si="294"/>
        <v>abril</v>
      </c>
      <c r="Z1369">
        <f>YEAR(BD_PONDERACIONES[[#This Row],[Fecha Ejecución del Ticket]])</f>
        <v>2022</v>
      </c>
      <c r="AA1369" t="str">
        <f t="shared" si="295"/>
        <v>mayo</v>
      </c>
      <c r="AB1369">
        <f>YEAR(BD_PONDERACIONES[[#This Row],[Fecha de Inspección]])</f>
        <v>2022</v>
      </c>
      <c r="AC1369">
        <f t="shared" si="296"/>
        <v>0.5</v>
      </c>
      <c r="AD1369">
        <f t="shared" si="297"/>
        <v>0.5</v>
      </c>
      <c r="AE1369">
        <f t="shared" si="298"/>
        <v>0.5</v>
      </c>
      <c r="AF1369">
        <f t="shared" si="299"/>
        <v>0.5</v>
      </c>
      <c r="AG1369">
        <f t="shared" si="300"/>
        <v>0.5</v>
      </c>
      <c r="AH1369">
        <f t="shared" si="301"/>
        <v>0.5</v>
      </c>
      <c r="AI1369">
        <f t="shared" si="302"/>
        <v>0.25</v>
      </c>
      <c r="AJ1369">
        <f t="shared" si="303"/>
        <v>0.25</v>
      </c>
      <c r="AK1369">
        <f t="shared" si="304"/>
        <v>0.5</v>
      </c>
      <c r="AL1369">
        <f t="shared" si="305"/>
        <v>0.5</v>
      </c>
      <c r="AM1369">
        <f t="shared" si="306"/>
        <v>0.5</v>
      </c>
      <c r="AN1369" s="6">
        <f t="shared" si="307"/>
        <v>1</v>
      </c>
      <c r="AO1369" t="str">
        <f>VLOOKUP(BD_PONDERACIONES[[#This Row],[Comuna]],Tabla3[#All],2,0)</f>
        <v>Cordillera</v>
      </c>
    </row>
    <row r="1370" spans="1:41" x14ac:dyDescent="0.35">
      <c r="A1370" t="s">
        <v>6762</v>
      </c>
      <c r="B1370" t="s">
        <v>6763</v>
      </c>
      <c r="C1370" t="s">
        <v>6764</v>
      </c>
      <c r="D1370" s="5">
        <v>44693</v>
      </c>
      <c r="E1370" s="5">
        <v>44652</v>
      </c>
      <c r="F1370" t="s">
        <v>763</v>
      </c>
      <c r="G1370" t="s">
        <v>6765</v>
      </c>
      <c r="H1370" t="s">
        <v>3456</v>
      </c>
      <c r="J1370" t="s">
        <v>756</v>
      </c>
      <c r="K1370" t="s">
        <v>756</v>
      </c>
      <c r="L1370" t="s">
        <v>757</v>
      </c>
      <c r="M1370" t="s">
        <v>757</v>
      </c>
      <c r="N1370" t="s">
        <v>756</v>
      </c>
      <c r="O1370" t="s">
        <v>756</v>
      </c>
      <c r="P1370" t="s">
        <v>758</v>
      </c>
      <c r="Q1370" t="s">
        <v>759</v>
      </c>
      <c r="R1370" t="s">
        <v>759</v>
      </c>
      <c r="S1370" t="s">
        <v>757</v>
      </c>
      <c r="T1370" t="s">
        <v>757</v>
      </c>
      <c r="U1370" t="s">
        <v>757</v>
      </c>
      <c r="V1370" t="s">
        <v>756</v>
      </c>
      <c r="W1370" t="s">
        <v>768</v>
      </c>
      <c r="X1370" t="s">
        <v>6728</v>
      </c>
      <c r="Y1370" t="str">
        <f t="shared" si="294"/>
        <v>abril</v>
      </c>
      <c r="Z1370">
        <f>YEAR(BD_PONDERACIONES[[#This Row],[Fecha Ejecución del Ticket]])</f>
        <v>2022</v>
      </c>
      <c r="AA1370" t="str">
        <f t="shared" si="295"/>
        <v>mayo</v>
      </c>
      <c r="AB1370">
        <f>YEAR(BD_PONDERACIONES[[#This Row],[Fecha de Inspección]])</f>
        <v>2022</v>
      </c>
      <c r="AC1370">
        <f t="shared" si="296"/>
        <v>0.5</v>
      </c>
      <c r="AD1370">
        <f t="shared" si="297"/>
        <v>0.5</v>
      </c>
      <c r="AE1370">
        <f t="shared" si="298"/>
        <v>0.5</v>
      </c>
      <c r="AF1370">
        <f t="shared" si="299"/>
        <v>0.5</v>
      </c>
      <c r="AG1370">
        <f t="shared" si="300"/>
        <v>0.5</v>
      </c>
      <c r="AH1370">
        <f t="shared" si="301"/>
        <v>0.5</v>
      </c>
      <c r="AI1370">
        <f t="shared" si="302"/>
        <v>0.25</v>
      </c>
      <c r="AJ1370">
        <f t="shared" si="303"/>
        <v>0.25</v>
      </c>
      <c r="AK1370">
        <f t="shared" si="304"/>
        <v>0.5</v>
      </c>
      <c r="AL1370">
        <f t="shared" si="305"/>
        <v>0.5</v>
      </c>
      <c r="AM1370">
        <f t="shared" si="306"/>
        <v>0.17499999999999999</v>
      </c>
      <c r="AN1370" s="6">
        <f t="shared" si="307"/>
        <v>0.93500000000000005</v>
      </c>
      <c r="AO1370" t="str">
        <f>VLOOKUP(BD_PONDERACIONES[[#This Row],[Comuna]],Tabla3[#All],2,0)</f>
        <v>Cordillera</v>
      </c>
    </row>
    <row r="1371" spans="1:41" x14ac:dyDescent="0.35">
      <c r="A1371" t="s">
        <v>6556</v>
      </c>
      <c r="B1371" t="s">
        <v>6557</v>
      </c>
      <c r="C1371" t="s">
        <v>6558</v>
      </c>
      <c r="D1371" s="5">
        <v>44694</v>
      </c>
      <c r="E1371" s="5">
        <v>44670</v>
      </c>
      <c r="F1371" t="s">
        <v>763</v>
      </c>
      <c r="G1371" t="s">
        <v>6559</v>
      </c>
      <c r="H1371" t="s">
        <v>3456</v>
      </c>
      <c r="J1371" t="s">
        <v>756</v>
      </c>
      <c r="K1371" t="s">
        <v>756</v>
      </c>
      <c r="L1371" t="s">
        <v>757</v>
      </c>
      <c r="M1371" t="s">
        <v>757</v>
      </c>
      <c r="N1371" t="s">
        <v>756</v>
      </c>
      <c r="O1371" t="s">
        <v>756</v>
      </c>
      <c r="P1371" t="s">
        <v>758</v>
      </c>
      <c r="Q1371" t="s">
        <v>759</v>
      </c>
      <c r="R1371" t="s">
        <v>759</v>
      </c>
      <c r="S1371" t="s">
        <v>757</v>
      </c>
      <c r="T1371" t="s">
        <v>757</v>
      </c>
      <c r="U1371" t="s">
        <v>757</v>
      </c>
      <c r="V1371" t="s">
        <v>756</v>
      </c>
      <c r="W1371" t="s">
        <v>756</v>
      </c>
      <c r="X1371" t="s">
        <v>804</v>
      </c>
      <c r="Y1371" t="str">
        <f t="shared" si="294"/>
        <v>abril</v>
      </c>
      <c r="Z1371">
        <f>YEAR(BD_PONDERACIONES[[#This Row],[Fecha Ejecución del Ticket]])</f>
        <v>2022</v>
      </c>
      <c r="AA1371" t="str">
        <f t="shared" si="295"/>
        <v>mayo</v>
      </c>
      <c r="AB1371">
        <f>YEAR(BD_PONDERACIONES[[#This Row],[Fecha de Inspección]])</f>
        <v>2022</v>
      </c>
      <c r="AC1371">
        <f t="shared" si="296"/>
        <v>0.5</v>
      </c>
      <c r="AD1371">
        <f t="shared" si="297"/>
        <v>0.5</v>
      </c>
      <c r="AE1371">
        <f t="shared" si="298"/>
        <v>0.5</v>
      </c>
      <c r="AF1371">
        <f t="shared" si="299"/>
        <v>0.5</v>
      </c>
      <c r="AG1371">
        <f t="shared" si="300"/>
        <v>0.5</v>
      </c>
      <c r="AH1371">
        <f t="shared" si="301"/>
        <v>0.5</v>
      </c>
      <c r="AI1371">
        <f t="shared" si="302"/>
        <v>0.25</v>
      </c>
      <c r="AJ1371">
        <f t="shared" si="303"/>
        <v>0.25</v>
      </c>
      <c r="AK1371">
        <f t="shared" si="304"/>
        <v>0.5</v>
      </c>
      <c r="AL1371">
        <f t="shared" si="305"/>
        <v>0.5</v>
      </c>
      <c r="AM1371">
        <f t="shared" si="306"/>
        <v>0.5</v>
      </c>
      <c r="AN1371" s="6">
        <f t="shared" si="307"/>
        <v>1</v>
      </c>
      <c r="AO1371" t="str">
        <f>VLOOKUP(BD_PONDERACIONES[[#This Row],[Comuna]],Tabla3[#All],2,0)</f>
        <v>Cordillera</v>
      </c>
    </row>
    <row r="1372" spans="1:41" x14ac:dyDescent="0.35">
      <c r="A1372" t="s">
        <v>6560</v>
      </c>
      <c r="B1372" t="s">
        <v>6561</v>
      </c>
      <c r="C1372" t="s">
        <v>6562</v>
      </c>
      <c r="D1372" s="5">
        <v>44694</v>
      </c>
      <c r="E1372" s="5">
        <v>44652</v>
      </c>
      <c r="F1372" t="s">
        <v>753</v>
      </c>
      <c r="G1372" t="s">
        <v>6563</v>
      </c>
      <c r="H1372" t="s">
        <v>3456</v>
      </c>
      <c r="J1372" t="s">
        <v>756</v>
      </c>
      <c r="K1372" t="s">
        <v>756</v>
      </c>
      <c r="L1372" t="s">
        <v>757</v>
      </c>
      <c r="M1372" t="s">
        <v>757</v>
      </c>
      <c r="N1372" t="s">
        <v>756</v>
      </c>
      <c r="O1372" t="s">
        <v>756</v>
      </c>
      <c r="P1372" t="s">
        <v>758</v>
      </c>
      <c r="Q1372" t="s">
        <v>759</v>
      </c>
      <c r="R1372" t="s">
        <v>759</v>
      </c>
      <c r="S1372" t="s">
        <v>757</v>
      </c>
      <c r="T1372" t="s">
        <v>757</v>
      </c>
      <c r="U1372" t="s">
        <v>757</v>
      </c>
      <c r="V1372" t="s">
        <v>756</v>
      </c>
      <c r="W1372" t="s">
        <v>756</v>
      </c>
      <c r="X1372" t="s">
        <v>885</v>
      </c>
      <c r="Y1372" t="str">
        <f t="shared" si="294"/>
        <v>abril</v>
      </c>
      <c r="Z1372">
        <f>YEAR(BD_PONDERACIONES[[#This Row],[Fecha Ejecución del Ticket]])</f>
        <v>2022</v>
      </c>
      <c r="AA1372" t="str">
        <f t="shared" si="295"/>
        <v>mayo</v>
      </c>
      <c r="AB1372">
        <f>YEAR(BD_PONDERACIONES[[#This Row],[Fecha de Inspección]])</f>
        <v>2022</v>
      </c>
      <c r="AC1372">
        <f t="shared" si="296"/>
        <v>0.5</v>
      </c>
      <c r="AD1372">
        <f t="shared" si="297"/>
        <v>0.5</v>
      </c>
      <c r="AE1372">
        <f t="shared" si="298"/>
        <v>0.5</v>
      </c>
      <c r="AF1372">
        <f t="shared" si="299"/>
        <v>0.5</v>
      </c>
      <c r="AG1372">
        <f t="shared" si="300"/>
        <v>0.5</v>
      </c>
      <c r="AH1372">
        <f t="shared" si="301"/>
        <v>0.5</v>
      </c>
      <c r="AI1372">
        <f t="shared" si="302"/>
        <v>0.25</v>
      </c>
      <c r="AJ1372">
        <f t="shared" si="303"/>
        <v>0.25</v>
      </c>
      <c r="AK1372">
        <f t="shared" si="304"/>
        <v>0.5</v>
      </c>
      <c r="AL1372">
        <f t="shared" si="305"/>
        <v>0.5</v>
      </c>
      <c r="AM1372">
        <f t="shared" si="306"/>
        <v>0.5</v>
      </c>
      <c r="AN1372" s="6">
        <f t="shared" si="307"/>
        <v>1</v>
      </c>
      <c r="AO1372" t="str">
        <f>VLOOKUP(BD_PONDERACIONES[[#This Row],[Comuna]],Tabla3[#All],2,0)</f>
        <v>Cordillera</v>
      </c>
    </row>
    <row r="1373" spans="1:41" x14ac:dyDescent="0.35">
      <c r="A1373" t="s">
        <v>6564</v>
      </c>
      <c r="B1373" t="s">
        <v>6565</v>
      </c>
      <c r="C1373" t="s">
        <v>6566</v>
      </c>
      <c r="D1373" s="5">
        <v>44694</v>
      </c>
      <c r="E1373" s="5">
        <v>44678</v>
      </c>
      <c r="F1373" t="s">
        <v>753</v>
      </c>
      <c r="G1373" t="s">
        <v>6567</v>
      </c>
      <c r="H1373" t="s">
        <v>3456</v>
      </c>
      <c r="J1373" t="s">
        <v>756</v>
      </c>
      <c r="K1373" t="s">
        <v>756</v>
      </c>
      <c r="L1373" t="s">
        <v>757</v>
      </c>
      <c r="M1373" t="s">
        <v>757</v>
      </c>
      <c r="N1373" t="s">
        <v>756</v>
      </c>
      <c r="O1373" t="s">
        <v>756</v>
      </c>
      <c r="P1373" t="s">
        <v>765</v>
      </c>
      <c r="Q1373" t="s">
        <v>759</v>
      </c>
      <c r="R1373" t="s">
        <v>759</v>
      </c>
      <c r="S1373" t="s">
        <v>756</v>
      </c>
      <c r="T1373" t="s">
        <v>756</v>
      </c>
      <c r="U1373" t="s">
        <v>756</v>
      </c>
      <c r="V1373" t="s">
        <v>773</v>
      </c>
      <c r="W1373" t="s">
        <v>773</v>
      </c>
      <c r="X1373" t="s">
        <v>6568</v>
      </c>
      <c r="Y1373" t="str">
        <f t="shared" si="294"/>
        <v>abril</v>
      </c>
      <c r="Z1373">
        <f>YEAR(BD_PONDERACIONES[[#This Row],[Fecha Ejecución del Ticket]])</f>
        <v>2022</v>
      </c>
      <c r="AA1373" t="str">
        <f t="shared" si="295"/>
        <v>mayo</v>
      </c>
      <c r="AB1373">
        <f>YEAR(BD_PONDERACIONES[[#This Row],[Fecha de Inspección]])</f>
        <v>2022</v>
      </c>
      <c r="AC1373">
        <f t="shared" si="296"/>
        <v>0.5</v>
      </c>
      <c r="AD1373">
        <f t="shared" si="297"/>
        <v>0.5</v>
      </c>
      <c r="AE1373">
        <f t="shared" si="298"/>
        <v>0.5</v>
      </c>
      <c r="AF1373">
        <f t="shared" si="299"/>
        <v>0.5</v>
      </c>
      <c r="AG1373">
        <f t="shared" si="300"/>
        <v>0.5</v>
      </c>
      <c r="AH1373">
        <f t="shared" si="301"/>
        <v>0.5</v>
      </c>
      <c r="AI1373">
        <f t="shared" si="302"/>
        <v>0.25</v>
      </c>
      <c r="AJ1373">
        <f t="shared" si="303"/>
        <v>0.25</v>
      </c>
      <c r="AK1373">
        <f t="shared" si="304"/>
        <v>0.5</v>
      </c>
      <c r="AL1373">
        <f t="shared" si="305"/>
        <v>0</v>
      </c>
      <c r="AM1373">
        <f t="shared" si="306"/>
        <v>0</v>
      </c>
      <c r="AN1373" s="6">
        <f t="shared" si="307"/>
        <v>0.8</v>
      </c>
      <c r="AO1373" t="str">
        <f>VLOOKUP(BD_PONDERACIONES[[#This Row],[Comuna]],Tabla3[#All],2,0)</f>
        <v>Cordillera</v>
      </c>
    </row>
    <row r="1374" spans="1:41" x14ac:dyDescent="0.35">
      <c r="A1374" t="s">
        <v>6569</v>
      </c>
      <c r="B1374" t="s">
        <v>6570</v>
      </c>
      <c r="C1374" t="s">
        <v>6571</v>
      </c>
      <c r="D1374" s="5">
        <v>44694</v>
      </c>
      <c r="E1374" s="5">
        <v>44679</v>
      </c>
      <c r="F1374" t="s">
        <v>753</v>
      </c>
      <c r="G1374" t="s">
        <v>6572</v>
      </c>
      <c r="H1374" t="s">
        <v>3456</v>
      </c>
      <c r="J1374" t="s">
        <v>756</v>
      </c>
      <c r="K1374" t="s">
        <v>756</v>
      </c>
      <c r="L1374" t="s">
        <v>757</v>
      </c>
      <c r="M1374" t="s">
        <v>757</v>
      </c>
      <c r="N1374" t="s">
        <v>756</v>
      </c>
      <c r="O1374" t="s">
        <v>756</v>
      </c>
      <c r="P1374" t="s">
        <v>758</v>
      </c>
      <c r="Q1374" t="s">
        <v>759</v>
      </c>
      <c r="R1374" t="s">
        <v>759</v>
      </c>
      <c r="S1374" t="s">
        <v>757</v>
      </c>
      <c r="T1374" t="s">
        <v>757</v>
      </c>
      <c r="U1374" t="s">
        <v>757</v>
      </c>
      <c r="V1374" t="s">
        <v>756</v>
      </c>
      <c r="W1374" t="s">
        <v>756</v>
      </c>
      <c r="X1374" t="s">
        <v>6573</v>
      </c>
      <c r="Y1374" t="str">
        <f t="shared" si="294"/>
        <v>abril</v>
      </c>
      <c r="Z1374">
        <f>YEAR(BD_PONDERACIONES[[#This Row],[Fecha Ejecución del Ticket]])</f>
        <v>2022</v>
      </c>
      <c r="AA1374" t="str">
        <f t="shared" si="295"/>
        <v>mayo</v>
      </c>
      <c r="AB1374">
        <f>YEAR(BD_PONDERACIONES[[#This Row],[Fecha de Inspección]])</f>
        <v>2022</v>
      </c>
      <c r="AC1374">
        <f t="shared" si="296"/>
        <v>0.5</v>
      </c>
      <c r="AD1374">
        <f t="shared" si="297"/>
        <v>0.5</v>
      </c>
      <c r="AE1374">
        <f t="shared" si="298"/>
        <v>0.5</v>
      </c>
      <c r="AF1374">
        <f t="shared" si="299"/>
        <v>0.5</v>
      </c>
      <c r="AG1374">
        <f t="shared" si="300"/>
        <v>0.5</v>
      </c>
      <c r="AH1374">
        <f t="shared" si="301"/>
        <v>0.5</v>
      </c>
      <c r="AI1374">
        <f t="shared" si="302"/>
        <v>0.25</v>
      </c>
      <c r="AJ1374">
        <f t="shared" si="303"/>
        <v>0.25</v>
      </c>
      <c r="AK1374">
        <f t="shared" si="304"/>
        <v>0.5</v>
      </c>
      <c r="AL1374">
        <f t="shared" si="305"/>
        <v>0.5</v>
      </c>
      <c r="AM1374">
        <f t="shared" si="306"/>
        <v>0.5</v>
      </c>
      <c r="AN1374" s="6">
        <f t="shared" si="307"/>
        <v>1</v>
      </c>
      <c r="AO1374" t="str">
        <f>VLOOKUP(BD_PONDERACIONES[[#This Row],[Comuna]],Tabla3[#All],2,0)</f>
        <v>Cordillera</v>
      </c>
    </row>
    <row r="1375" spans="1:41" x14ac:dyDescent="0.35">
      <c r="A1375" t="s">
        <v>6574</v>
      </c>
      <c r="B1375" t="s">
        <v>6575</v>
      </c>
      <c r="C1375" t="s">
        <v>6576</v>
      </c>
      <c r="D1375" s="5">
        <v>44694</v>
      </c>
      <c r="E1375" s="5">
        <v>44658</v>
      </c>
      <c r="F1375" t="s">
        <v>753</v>
      </c>
      <c r="G1375" t="s">
        <v>6577</v>
      </c>
      <c r="H1375" t="s">
        <v>3456</v>
      </c>
      <c r="J1375" t="s">
        <v>756</v>
      </c>
      <c r="K1375" t="s">
        <v>756</v>
      </c>
      <c r="L1375" t="s">
        <v>773</v>
      </c>
      <c r="M1375" t="s">
        <v>773</v>
      </c>
      <c r="N1375" t="s">
        <v>756</v>
      </c>
      <c r="O1375" t="s">
        <v>756</v>
      </c>
      <c r="P1375" t="s">
        <v>758</v>
      </c>
      <c r="Q1375" t="s">
        <v>759</v>
      </c>
      <c r="R1375" t="s">
        <v>759</v>
      </c>
      <c r="S1375" t="s">
        <v>757</v>
      </c>
      <c r="T1375" t="s">
        <v>757</v>
      </c>
      <c r="U1375" t="s">
        <v>757</v>
      </c>
      <c r="V1375" t="s">
        <v>756</v>
      </c>
      <c r="W1375" t="s">
        <v>756</v>
      </c>
      <c r="X1375" t="s">
        <v>6578</v>
      </c>
      <c r="Y1375" t="str">
        <f t="shared" si="294"/>
        <v>abril</v>
      </c>
      <c r="Z1375">
        <f>YEAR(BD_PONDERACIONES[[#This Row],[Fecha Ejecución del Ticket]])</f>
        <v>2022</v>
      </c>
      <c r="AA1375" t="str">
        <f t="shared" si="295"/>
        <v>mayo</v>
      </c>
      <c r="AB1375">
        <f>YEAR(BD_PONDERACIONES[[#This Row],[Fecha de Inspección]])</f>
        <v>2022</v>
      </c>
      <c r="AC1375">
        <f t="shared" si="296"/>
        <v>0.5</v>
      </c>
      <c r="AD1375">
        <f t="shared" si="297"/>
        <v>0.5</v>
      </c>
      <c r="AE1375">
        <f t="shared" si="298"/>
        <v>0</v>
      </c>
      <c r="AF1375">
        <f t="shared" si="299"/>
        <v>0</v>
      </c>
      <c r="AG1375">
        <f t="shared" si="300"/>
        <v>0.5</v>
      </c>
      <c r="AH1375">
        <f t="shared" si="301"/>
        <v>0.5</v>
      </c>
      <c r="AI1375">
        <f t="shared" si="302"/>
        <v>0.25</v>
      </c>
      <c r="AJ1375">
        <f t="shared" si="303"/>
        <v>0.25</v>
      </c>
      <c r="AK1375">
        <f t="shared" si="304"/>
        <v>0.5</v>
      </c>
      <c r="AL1375">
        <f t="shared" si="305"/>
        <v>0.5</v>
      </c>
      <c r="AM1375">
        <f t="shared" si="306"/>
        <v>0.5</v>
      </c>
      <c r="AN1375" s="6">
        <f t="shared" si="307"/>
        <v>0.7</v>
      </c>
      <c r="AO1375" t="str">
        <f>VLOOKUP(BD_PONDERACIONES[[#This Row],[Comuna]],Tabla3[#All],2,0)</f>
        <v>Cordillera</v>
      </c>
    </row>
    <row r="1376" spans="1:41" x14ac:dyDescent="0.35">
      <c r="A1376" t="s">
        <v>6579</v>
      </c>
      <c r="B1376" t="s">
        <v>6580</v>
      </c>
      <c r="C1376" t="s">
        <v>6581</v>
      </c>
      <c r="D1376" s="5">
        <v>44694</v>
      </c>
      <c r="E1376" s="5">
        <v>44656</v>
      </c>
      <c r="F1376" t="s">
        <v>753</v>
      </c>
      <c r="G1376" t="s">
        <v>6582</v>
      </c>
      <c r="H1376" t="s">
        <v>3456</v>
      </c>
      <c r="J1376" t="s">
        <v>756</v>
      </c>
      <c r="K1376" t="s">
        <v>756</v>
      </c>
      <c r="L1376" t="s">
        <v>757</v>
      </c>
      <c r="M1376" t="s">
        <v>757</v>
      </c>
      <c r="N1376" t="s">
        <v>756</v>
      </c>
      <c r="O1376" t="s">
        <v>756</v>
      </c>
      <c r="P1376" t="s">
        <v>758</v>
      </c>
      <c r="Q1376" t="s">
        <v>759</v>
      </c>
      <c r="R1376" t="s">
        <v>759</v>
      </c>
      <c r="S1376" t="s">
        <v>757</v>
      </c>
      <c r="T1376" t="s">
        <v>757</v>
      </c>
      <c r="U1376" t="s">
        <v>757</v>
      </c>
      <c r="V1376" t="s">
        <v>756</v>
      </c>
      <c r="W1376" t="s">
        <v>773</v>
      </c>
      <c r="X1376" t="s">
        <v>885</v>
      </c>
      <c r="Y1376" t="str">
        <f t="shared" si="294"/>
        <v>abril</v>
      </c>
      <c r="Z1376">
        <f>YEAR(BD_PONDERACIONES[[#This Row],[Fecha Ejecución del Ticket]])</f>
        <v>2022</v>
      </c>
      <c r="AA1376" t="str">
        <f t="shared" si="295"/>
        <v>mayo</v>
      </c>
      <c r="AB1376">
        <f>YEAR(BD_PONDERACIONES[[#This Row],[Fecha de Inspección]])</f>
        <v>2022</v>
      </c>
      <c r="AC1376">
        <f t="shared" si="296"/>
        <v>0.5</v>
      </c>
      <c r="AD1376">
        <f t="shared" si="297"/>
        <v>0.5</v>
      </c>
      <c r="AE1376">
        <f t="shared" si="298"/>
        <v>0.5</v>
      </c>
      <c r="AF1376">
        <f t="shared" si="299"/>
        <v>0.5</v>
      </c>
      <c r="AG1376">
        <f t="shared" si="300"/>
        <v>0.5</v>
      </c>
      <c r="AH1376">
        <f t="shared" si="301"/>
        <v>0.5</v>
      </c>
      <c r="AI1376">
        <f t="shared" si="302"/>
        <v>0.25</v>
      </c>
      <c r="AJ1376">
        <f t="shared" si="303"/>
        <v>0.25</v>
      </c>
      <c r="AK1376">
        <f t="shared" si="304"/>
        <v>0.5</v>
      </c>
      <c r="AL1376">
        <f t="shared" si="305"/>
        <v>0.5</v>
      </c>
      <c r="AM1376">
        <f t="shared" si="306"/>
        <v>0</v>
      </c>
      <c r="AN1376" s="6">
        <f t="shared" si="307"/>
        <v>0.9</v>
      </c>
      <c r="AO1376" t="str">
        <f>VLOOKUP(BD_PONDERACIONES[[#This Row],[Comuna]],Tabla3[#All],2,0)</f>
        <v>Cordillera</v>
      </c>
    </row>
    <row r="1377" spans="1:41" x14ac:dyDescent="0.35">
      <c r="A1377" t="s">
        <v>6583</v>
      </c>
      <c r="B1377" t="s">
        <v>6584</v>
      </c>
      <c r="C1377" t="s">
        <v>6585</v>
      </c>
      <c r="D1377" s="5">
        <v>44694</v>
      </c>
      <c r="E1377" s="5">
        <v>44659</v>
      </c>
      <c r="F1377" t="s">
        <v>753</v>
      </c>
      <c r="G1377" t="s">
        <v>6586</v>
      </c>
      <c r="H1377" t="s">
        <v>3456</v>
      </c>
      <c r="J1377" t="s">
        <v>756</v>
      </c>
      <c r="K1377" t="s">
        <v>756</v>
      </c>
      <c r="L1377" t="s">
        <v>757</v>
      </c>
      <c r="M1377" t="s">
        <v>757</v>
      </c>
      <c r="N1377" t="s">
        <v>756</v>
      </c>
      <c r="O1377" t="s">
        <v>756</v>
      </c>
      <c r="P1377" t="s">
        <v>765</v>
      </c>
      <c r="Q1377" t="s">
        <v>759</v>
      </c>
      <c r="R1377" t="s">
        <v>759</v>
      </c>
      <c r="S1377" t="s">
        <v>756</v>
      </c>
      <c r="T1377" t="s">
        <v>756</v>
      </c>
      <c r="U1377" t="s">
        <v>756</v>
      </c>
      <c r="V1377" t="s">
        <v>756</v>
      </c>
      <c r="W1377" t="s">
        <v>768</v>
      </c>
      <c r="X1377" t="s">
        <v>6587</v>
      </c>
      <c r="Y1377" t="str">
        <f t="shared" si="294"/>
        <v>abril</v>
      </c>
      <c r="Z1377">
        <f>YEAR(BD_PONDERACIONES[[#This Row],[Fecha Ejecución del Ticket]])</f>
        <v>2022</v>
      </c>
      <c r="AA1377" t="str">
        <f t="shared" si="295"/>
        <v>mayo</v>
      </c>
      <c r="AB1377">
        <f>YEAR(BD_PONDERACIONES[[#This Row],[Fecha de Inspección]])</f>
        <v>2022</v>
      </c>
      <c r="AC1377">
        <f t="shared" si="296"/>
        <v>0.5</v>
      </c>
      <c r="AD1377">
        <f t="shared" si="297"/>
        <v>0.5</v>
      </c>
      <c r="AE1377">
        <f t="shared" si="298"/>
        <v>0.5</v>
      </c>
      <c r="AF1377">
        <f t="shared" si="299"/>
        <v>0.5</v>
      </c>
      <c r="AG1377">
        <f t="shared" si="300"/>
        <v>0.5</v>
      </c>
      <c r="AH1377">
        <f t="shared" si="301"/>
        <v>0.5</v>
      </c>
      <c r="AI1377">
        <f t="shared" si="302"/>
        <v>0.25</v>
      </c>
      <c r="AJ1377">
        <f t="shared" si="303"/>
        <v>0.25</v>
      </c>
      <c r="AK1377">
        <f t="shared" si="304"/>
        <v>0.5</v>
      </c>
      <c r="AL1377">
        <f t="shared" si="305"/>
        <v>0.5</v>
      </c>
      <c r="AM1377">
        <f t="shared" si="306"/>
        <v>0.17499999999999999</v>
      </c>
      <c r="AN1377" s="6">
        <f t="shared" si="307"/>
        <v>0.93500000000000005</v>
      </c>
      <c r="AO1377" t="str">
        <f>VLOOKUP(BD_PONDERACIONES[[#This Row],[Comuna]],Tabla3[#All],2,0)</f>
        <v>Cordillera</v>
      </c>
    </row>
    <row r="1378" spans="1:41" x14ac:dyDescent="0.35">
      <c r="A1378" t="s">
        <v>6588</v>
      </c>
      <c r="B1378" t="s">
        <v>6589</v>
      </c>
      <c r="C1378" t="s">
        <v>6590</v>
      </c>
      <c r="D1378" s="5">
        <v>44694</v>
      </c>
      <c r="E1378" s="5">
        <v>44657</v>
      </c>
      <c r="F1378" t="s">
        <v>753</v>
      </c>
      <c r="G1378" t="s">
        <v>6591</v>
      </c>
      <c r="H1378" t="s">
        <v>3456</v>
      </c>
      <c r="J1378" t="s">
        <v>756</v>
      </c>
      <c r="K1378" t="s">
        <v>756</v>
      </c>
      <c r="L1378" t="s">
        <v>757</v>
      </c>
      <c r="M1378" t="s">
        <v>757</v>
      </c>
      <c r="N1378" t="s">
        <v>756</v>
      </c>
      <c r="O1378" t="s">
        <v>756</v>
      </c>
      <c r="P1378" t="s">
        <v>765</v>
      </c>
      <c r="Q1378" t="s">
        <v>759</v>
      </c>
      <c r="R1378" t="s">
        <v>759</v>
      </c>
      <c r="S1378" t="s">
        <v>756</v>
      </c>
      <c r="T1378" t="s">
        <v>756</v>
      </c>
      <c r="U1378" t="s">
        <v>756</v>
      </c>
      <c r="V1378" t="s">
        <v>904</v>
      </c>
      <c r="W1378" t="s">
        <v>904</v>
      </c>
      <c r="X1378" t="s">
        <v>6086</v>
      </c>
      <c r="Y1378" t="str">
        <f t="shared" si="294"/>
        <v>abril</v>
      </c>
      <c r="Z1378">
        <f>YEAR(BD_PONDERACIONES[[#This Row],[Fecha Ejecución del Ticket]])</f>
        <v>2022</v>
      </c>
      <c r="AA1378" t="str">
        <f t="shared" si="295"/>
        <v>mayo</v>
      </c>
      <c r="AB1378">
        <f>YEAR(BD_PONDERACIONES[[#This Row],[Fecha de Inspección]])</f>
        <v>2022</v>
      </c>
      <c r="AC1378">
        <f t="shared" si="296"/>
        <v>0.5</v>
      </c>
      <c r="AD1378">
        <f t="shared" si="297"/>
        <v>0.5</v>
      </c>
      <c r="AE1378">
        <f t="shared" si="298"/>
        <v>0.5</v>
      </c>
      <c r="AF1378">
        <f t="shared" si="299"/>
        <v>0.5</v>
      </c>
      <c r="AG1378">
        <f t="shared" si="300"/>
        <v>0.5</v>
      </c>
      <c r="AH1378">
        <f t="shared" si="301"/>
        <v>0.5</v>
      </c>
      <c r="AI1378">
        <f t="shared" si="302"/>
        <v>0.25</v>
      </c>
      <c r="AJ1378">
        <f t="shared" si="303"/>
        <v>0.25</v>
      </c>
      <c r="AK1378">
        <f t="shared" si="304"/>
        <v>0.5</v>
      </c>
      <c r="AL1378">
        <f t="shared" si="305"/>
        <v>0.32500000000000001</v>
      </c>
      <c r="AM1378">
        <f t="shared" si="306"/>
        <v>0.32500000000000001</v>
      </c>
      <c r="AN1378" s="6">
        <f t="shared" si="307"/>
        <v>0.93</v>
      </c>
      <c r="AO1378" t="str">
        <f>VLOOKUP(BD_PONDERACIONES[[#This Row],[Comuna]],Tabla3[#All],2,0)</f>
        <v>Cordillera</v>
      </c>
    </row>
    <row r="1379" spans="1:41" x14ac:dyDescent="0.35">
      <c r="A1379" t="s">
        <v>6592</v>
      </c>
      <c r="B1379" t="s">
        <v>6593</v>
      </c>
      <c r="C1379" t="s">
        <v>6594</v>
      </c>
      <c r="D1379" s="5">
        <v>44694</v>
      </c>
      <c r="E1379" s="5">
        <v>44656</v>
      </c>
      <c r="F1379" t="s">
        <v>753</v>
      </c>
      <c r="G1379" t="s">
        <v>6595</v>
      </c>
      <c r="H1379" t="s">
        <v>3456</v>
      </c>
      <c r="J1379" t="s">
        <v>756</v>
      </c>
      <c r="K1379" t="s">
        <v>756</v>
      </c>
      <c r="L1379" t="s">
        <v>757</v>
      </c>
      <c r="M1379" t="s">
        <v>757</v>
      </c>
      <c r="N1379" t="s">
        <v>756</v>
      </c>
      <c r="O1379" t="s">
        <v>756</v>
      </c>
      <c r="P1379" t="s">
        <v>765</v>
      </c>
      <c r="Q1379" t="s">
        <v>759</v>
      </c>
      <c r="R1379" t="s">
        <v>759</v>
      </c>
      <c r="S1379" t="s">
        <v>756</v>
      </c>
      <c r="T1379" t="s">
        <v>756</v>
      </c>
      <c r="U1379" t="s">
        <v>756</v>
      </c>
      <c r="V1379" t="s">
        <v>756</v>
      </c>
      <c r="W1379" t="s">
        <v>756</v>
      </c>
      <c r="X1379" t="s">
        <v>6596</v>
      </c>
      <c r="Y1379" t="str">
        <f t="shared" si="294"/>
        <v>abril</v>
      </c>
      <c r="Z1379">
        <f>YEAR(BD_PONDERACIONES[[#This Row],[Fecha Ejecución del Ticket]])</f>
        <v>2022</v>
      </c>
      <c r="AA1379" t="str">
        <f t="shared" si="295"/>
        <v>mayo</v>
      </c>
      <c r="AB1379">
        <f>YEAR(BD_PONDERACIONES[[#This Row],[Fecha de Inspección]])</f>
        <v>2022</v>
      </c>
      <c r="AC1379">
        <f t="shared" si="296"/>
        <v>0.5</v>
      </c>
      <c r="AD1379">
        <f t="shared" si="297"/>
        <v>0.5</v>
      </c>
      <c r="AE1379">
        <f t="shared" si="298"/>
        <v>0.5</v>
      </c>
      <c r="AF1379">
        <f t="shared" si="299"/>
        <v>0.5</v>
      </c>
      <c r="AG1379">
        <f t="shared" si="300"/>
        <v>0.5</v>
      </c>
      <c r="AH1379">
        <f t="shared" si="301"/>
        <v>0.5</v>
      </c>
      <c r="AI1379">
        <f t="shared" si="302"/>
        <v>0.25</v>
      </c>
      <c r="AJ1379">
        <f t="shared" si="303"/>
        <v>0.25</v>
      </c>
      <c r="AK1379">
        <f t="shared" si="304"/>
        <v>0.5</v>
      </c>
      <c r="AL1379">
        <f t="shared" si="305"/>
        <v>0.5</v>
      </c>
      <c r="AM1379">
        <f t="shared" si="306"/>
        <v>0.5</v>
      </c>
      <c r="AN1379" s="6">
        <f t="shared" si="307"/>
        <v>1</v>
      </c>
      <c r="AO1379" t="str">
        <f>VLOOKUP(BD_PONDERACIONES[[#This Row],[Comuna]],Tabla3[#All],2,0)</f>
        <v>Cordillera</v>
      </c>
    </row>
    <row r="1380" spans="1:41" x14ac:dyDescent="0.35">
      <c r="A1380" t="s">
        <v>6597</v>
      </c>
      <c r="B1380" t="s">
        <v>6598</v>
      </c>
      <c r="C1380" t="s">
        <v>6599</v>
      </c>
      <c r="D1380" s="5">
        <v>44694</v>
      </c>
      <c r="E1380" s="5">
        <v>44653</v>
      </c>
      <c r="F1380" t="s">
        <v>753</v>
      </c>
      <c r="G1380" t="s">
        <v>6600</v>
      </c>
      <c r="H1380" t="s">
        <v>3456</v>
      </c>
      <c r="J1380" t="s">
        <v>756</v>
      </c>
      <c r="K1380" t="s">
        <v>756</v>
      </c>
      <c r="L1380" t="s">
        <v>757</v>
      </c>
      <c r="M1380" t="s">
        <v>757</v>
      </c>
      <c r="N1380" t="s">
        <v>756</v>
      </c>
      <c r="O1380" t="s">
        <v>756</v>
      </c>
      <c r="P1380" t="s">
        <v>758</v>
      </c>
      <c r="Q1380" t="s">
        <v>759</v>
      </c>
      <c r="R1380" t="s">
        <v>759</v>
      </c>
      <c r="S1380" t="s">
        <v>757</v>
      </c>
      <c r="T1380" t="s">
        <v>757</v>
      </c>
      <c r="U1380" t="s">
        <v>757</v>
      </c>
      <c r="V1380" t="s">
        <v>756</v>
      </c>
      <c r="W1380" t="s">
        <v>768</v>
      </c>
      <c r="X1380" t="s">
        <v>885</v>
      </c>
      <c r="Y1380" t="str">
        <f t="shared" si="294"/>
        <v>abril</v>
      </c>
      <c r="Z1380">
        <f>YEAR(BD_PONDERACIONES[[#This Row],[Fecha Ejecución del Ticket]])</f>
        <v>2022</v>
      </c>
      <c r="AA1380" t="str">
        <f t="shared" si="295"/>
        <v>mayo</v>
      </c>
      <c r="AB1380">
        <f>YEAR(BD_PONDERACIONES[[#This Row],[Fecha de Inspección]])</f>
        <v>2022</v>
      </c>
      <c r="AC1380">
        <f t="shared" si="296"/>
        <v>0.5</v>
      </c>
      <c r="AD1380">
        <f t="shared" si="297"/>
        <v>0.5</v>
      </c>
      <c r="AE1380">
        <f t="shared" si="298"/>
        <v>0.5</v>
      </c>
      <c r="AF1380">
        <f t="shared" si="299"/>
        <v>0.5</v>
      </c>
      <c r="AG1380">
        <f t="shared" si="300"/>
        <v>0.5</v>
      </c>
      <c r="AH1380">
        <f t="shared" si="301"/>
        <v>0.5</v>
      </c>
      <c r="AI1380">
        <f t="shared" si="302"/>
        <v>0.25</v>
      </c>
      <c r="AJ1380">
        <f t="shared" si="303"/>
        <v>0.25</v>
      </c>
      <c r="AK1380">
        <f t="shared" si="304"/>
        <v>0.5</v>
      </c>
      <c r="AL1380">
        <f t="shared" si="305"/>
        <v>0.5</v>
      </c>
      <c r="AM1380">
        <f t="shared" si="306"/>
        <v>0.17499999999999999</v>
      </c>
      <c r="AN1380" s="6">
        <f t="shared" si="307"/>
        <v>0.93500000000000005</v>
      </c>
      <c r="AO1380" t="str">
        <f>VLOOKUP(BD_PONDERACIONES[[#This Row],[Comuna]],Tabla3[#All],2,0)</f>
        <v>Cordillera</v>
      </c>
    </row>
    <row r="1381" spans="1:41" x14ac:dyDescent="0.35">
      <c r="A1381" t="s">
        <v>6601</v>
      </c>
      <c r="B1381" t="s">
        <v>6602</v>
      </c>
      <c r="C1381" t="s">
        <v>6603</v>
      </c>
      <c r="D1381" s="5">
        <v>44694</v>
      </c>
      <c r="E1381" s="5">
        <v>44678</v>
      </c>
      <c r="F1381" t="s">
        <v>753</v>
      </c>
      <c r="G1381" t="s">
        <v>6604</v>
      </c>
      <c r="H1381" t="s">
        <v>3456</v>
      </c>
      <c r="J1381" t="s">
        <v>756</v>
      </c>
      <c r="K1381" t="s">
        <v>756</v>
      </c>
      <c r="L1381" t="s">
        <v>773</v>
      </c>
      <c r="M1381" t="s">
        <v>773</v>
      </c>
      <c r="N1381" t="s">
        <v>756</v>
      </c>
      <c r="O1381" t="s">
        <v>756</v>
      </c>
      <c r="P1381" t="s">
        <v>765</v>
      </c>
      <c r="Q1381" t="s">
        <v>759</v>
      </c>
      <c r="R1381" t="s">
        <v>759</v>
      </c>
      <c r="S1381" t="s">
        <v>757</v>
      </c>
      <c r="T1381" t="s">
        <v>757</v>
      </c>
      <c r="U1381" t="s">
        <v>756</v>
      </c>
      <c r="V1381" t="s">
        <v>773</v>
      </c>
      <c r="W1381" t="s">
        <v>773</v>
      </c>
      <c r="X1381" t="s">
        <v>6086</v>
      </c>
      <c r="Y1381" t="str">
        <f t="shared" si="294"/>
        <v>abril</v>
      </c>
      <c r="Z1381">
        <f>YEAR(BD_PONDERACIONES[[#This Row],[Fecha Ejecución del Ticket]])</f>
        <v>2022</v>
      </c>
      <c r="AA1381" t="str">
        <f t="shared" si="295"/>
        <v>mayo</v>
      </c>
      <c r="AB1381">
        <f>YEAR(BD_PONDERACIONES[[#This Row],[Fecha de Inspección]])</f>
        <v>2022</v>
      </c>
      <c r="AC1381">
        <f t="shared" si="296"/>
        <v>0.5</v>
      </c>
      <c r="AD1381">
        <f t="shared" si="297"/>
        <v>0.5</v>
      </c>
      <c r="AE1381">
        <f t="shared" si="298"/>
        <v>0</v>
      </c>
      <c r="AF1381">
        <f t="shared" si="299"/>
        <v>0</v>
      </c>
      <c r="AG1381">
        <f t="shared" si="300"/>
        <v>0.5</v>
      </c>
      <c r="AH1381">
        <f t="shared" si="301"/>
        <v>0.5</v>
      </c>
      <c r="AI1381">
        <f t="shared" si="302"/>
        <v>0.25</v>
      </c>
      <c r="AJ1381">
        <f t="shared" si="303"/>
        <v>0.25</v>
      </c>
      <c r="AK1381">
        <f t="shared" si="304"/>
        <v>0.5</v>
      </c>
      <c r="AL1381">
        <f t="shared" si="305"/>
        <v>0</v>
      </c>
      <c r="AM1381">
        <f t="shared" si="306"/>
        <v>0</v>
      </c>
      <c r="AN1381" s="6">
        <f t="shared" si="307"/>
        <v>0.5</v>
      </c>
      <c r="AO1381" t="str">
        <f>VLOOKUP(BD_PONDERACIONES[[#This Row],[Comuna]],Tabla3[#All],2,0)</f>
        <v>Cordillera</v>
      </c>
    </row>
    <row r="1382" spans="1:41" x14ac:dyDescent="0.35">
      <c r="A1382" t="s">
        <v>6605</v>
      </c>
      <c r="B1382" t="s">
        <v>6606</v>
      </c>
      <c r="C1382" t="s">
        <v>6607</v>
      </c>
      <c r="D1382" s="5">
        <v>44694</v>
      </c>
      <c r="E1382" s="5">
        <v>44658</v>
      </c>
      <c r="F1382" t="s">
        <v>753</v>
      </c>
      <c r="G1382" t="s">
        <v>6608</v>
      </c>
      <c r="H1382" t="s">
        <v>3456</v>
      </c>
      <c r="J1382" t="s">
        <v>756</v>
      </c>
      <c r="K1382" t="s">
        <v>756</v>
      </c>
      <c r="L1382" t="s">
        <v>757</v>
      </c>
      <c r="M1382" t="s">
        <v>757</v>
      </c>
      <c r="N1382" t="s">
        <v>756</v>
      </c>
      <c r="O1382" t="s">
        <v>756</v>
      </c>
      <c r="P1382" t="s">
        <v>758</v>
      </c>
      <c r="Q1382" t="s">
        <v>759</v>
      </c>
      <c r="R1382" t="s">
        <v>759</v>
      </c>
      <c r="S1382" t="s">
        <v>757</v>
      </c>
      <c r="T1382" t="s">
        <v>757</v>
      </c>
      <c r="U1382" t="s">
        <v>757</v>
      </c>
      <c r="V1382" t="s">
        <v>756</v>
      </c>
      <c r="W1382" t="s">
        <v>756</v>
      </c>
      <c r="X1382" t="s">
        <v>6609</v>
      </c>
      <c r="Y1382" t="str">
        <f t="shared" si="294"/>
        <v>abril</v>
      </c>
      <c r="Z1382">
        <f>YEAR(BD_PONDERACIONES[[#This Row],[Fecha Ejecución del Ticket]])</f>
        <v>2022</v>
      </c>
      <c r="AA1382" t="str">
        <f t="shared" si="295"/>
        <v>mayo</v>
      </c>
      <c r="AB1382">
        <f>YEAR(BD_PONDERACIONES[[#This Row],[Fecha de Inspección]])</f>
        <v>2022</v>
      </c>
      <c r="AC1382">
        <f t="shared" si="296"/>
        <v>0.5</v>
      </c>
      <c r="AD1382">
        <f t="shared" si="297"/>
        <v>0.5</v>
      </c>
      <c r="AE1382">
        <f t="shared" si="298"/>
        <v>0.5</v>
      </c>
      <c r="AF1382">
        <f t="shared" si="299"/>
        <v>0.5</v>
      </c>
      <c r="AG1382">
        <f t="shared" si="300"/>
        <v>0.5</v>
      </c>
      <c r="AH1382">
        <f t="shared" si="301"/>
        <v>0.5</v>
      </c>
      <c r="AI1382">
        <f t="shared" si="302"/>
        <v>0.25</v>
      </c>
      <c r="AJ1382">
        <f t="shared" si="303"/>
        <v>0.25</v>
      </c>
      <c r="AK1382">
        <f t="shared" si="304"/>
        <v>0.5</v>
      </c>
      <c r="AL1382">
        <f t="shared" si="305"/>
        <v>0.5</v>
      </c>
      <c r="AM1382">
        <f t="shared" si="306"/>
        <v>0.5</v>
      </c>
      <c r="AN1382" s="6">
        <f t="shared" si="307"/>
        <v>1</v>
      </c>
      <c r="AO1382" t="str">
        <f>VLOOKUP(BD_PONDERACIONES[[#This Row],[Comuna]],Tabla3[#All],2,0)</f>
        <v>Cordillera</v>
      </c>
    </row>
    <row r="1383" spans="1:41" x14ac:dyDescent="0.35">
      <c r="A1383" t="s">
        <v>6610</v>
      </c>
      <c r="B1383" t="s">
        <v>6611</v>
      </c>
      <c r="C1383" t="s">
        <v>6612</v>
      </c>
      <c r="D1383" s="5">
        <v>44694</v>
      </c>
      <c r="E1383" s="5">
        <v>44652</v>
      </c>
      <c r="F1383" t="s">
        <v>753</v>
      </c>
      <c r="G1383" t="s">
        <v>6613</v>
      </c>
      <c r="H1383" t="s">
        <v>3456</v>
      </c>
      <c r="J1383" t="s">
        <v>756</v>
      </c>
      <c r="K1383" t="s">
        <v>756</v>
      </c>
      <c r="L1383" t="s">
        <v>773</v>
      </c>
      <c r="M1383" t="s">
        <v>773</v>
      </c>
      <c r="N1383" t="s">
        <v>756</v>
      </c>
      <c r="O1383" t="s">
        <v>756</v>
      </c>
      <c r="P1383" t="s">
        <v>765</v>
      </c>
      <c r="Q1383" t="s">
        <v>759</v>
      </c>
      <c r="R1383" t="s">
        <v>759</v>
      </c>
      <c r="S1383" t="s">
        <v>756</v>
      </c>
      <c r="T1383" t="s">
        <v>756</v>
      </c>
      <c r="U1383" t="s">
        <v>756</v>
      </c>
      <c r="V1383" t="s">
        <v>756</v>
      </c>
      <c r="W1383" t="s">
        <v>756</v>
      </c>
      <c r="X1383" t="s">
        <v>6614</v>
      </c>
      <c r="Y1383" t="str">
        <f t="shared" si="294"/>
        <v>abril</v>
      </c>
      <c r="Z1383">
        <f>YEAR(BD_PONDERACIONES[[#This Row],[Fecha Ejecución del Ticket]])</f>
        <v>2022</v>
      </c>
      <c r="AA1383" t="str">
        <f t="shared" si="295"/>
        <v>mayo</v>
      </c>
      <c r="AB1383">
        <f>YEAR(BD_PONDERACIONES[[#This Row],[Fecha de Inspección]])</f>
        <v>2022</v>
      </c>
      <c r="AC1383">
        <f t="shared" si="296"/>
        <v>0.5</v>
      </c>
      <c r="AD1383">
        <f t="shared" si="297"/>
        <v>0.5</v>
      </c>
      <c r="AE1383">
        <f t="shared" si="298"/>
        <v>0</v>
      </c>
      <c r="AF1383">
        <f t="shared" si="299"/>
        <v>0</v>
      </c>
      <c r="AG1383">
        <f t="shared" si="300"/>
        <v>0.5</v>
      </c>
      <c r="AH1383">
        <f t="shared" si="301"/>
        <v>0.5</v>
      </c>
      <c r="AI1383">
        <f t="shared" si="302"/>
        <v>0.25</v>
      </c>
      <c r="AJ1383">
        <f t="shared" si="303"/>
        <v>0.25</v>
      </c>
      <c r="AK1383">
        <f t="shared" si="304"/>
        <v>0.5</v>
      </c>
      <c r="AL1383">
        <f t="shared" si="305"/>
        <v>0.5</v>
      </c>
      <c r="AM1383">
        <f t="shared" si="306"/>
        <v>0.5</v>
      </c>
      <c r="AN1383" s="6">
        <f t="shared" si="307"/>
        <v>0.7</v>
      </c>
      <c r="AO1383" t="str">
        <f>VLOOKUP(BD_PONDERACIONES[[#This Row],[Comuna]],Tabla3[#All],2,0)</f>
        <v>Cordillera</v>
      </c>
    </row>
    <row r="1384" spans="1:41" x14ac:dyDescent="0.35">
      <c r="A1384" t="s">
        <v>6615</v>
      </c>
      <c r="B1384" t="s">
        <v>6616</v>
      </c>
      <c r="C1384" t="s">
        <v>6617</v>
      </c>
      <c r="D1384" s="5">
        <v>44694</v>
      </c>
      <c r="E1384" s="5">
        <v>44653</v>
      </c>
      <c r="F1384" t="s">
        <v>753</v>
      </c>
      <c r="G1384" t="s">
        <v>6618</v>
      </c>
      <c r="H1384" t="s">
        <v>3456</v>
      </c>
      <c r="J1384" t="s">
        <v>756</v>
      </c>
      <c r="K1384" t="s">
        <v>756</v>
      </c>
      <c r="L1384" t="s">
        <v>773</v>
      </c>
      <c r="M1384" t="s">
        <v>773</v>
      </c>
      <c r="N1384" t="s">
        <v>756</v>
      </c>
      <c r="O1384" t="s">
        <v>756</v>
      </c>
      <c r="P1384" t="s">
        <v>758</v>
      </c>
      <c r="Q1384" t="s">
        <v>759</v>
      </c>
      <c r="R1384" t="s">
        <v>759</v>
      </c>
      <c r="S1384" t="s">
        <v>757</v>
      </c>
      <c r="T1384" t="s">
        <v>757</v>
      </c>
      <c r="U1384" t="s">
        <v>757</v>
      </c>
      <c r="V1384" t="s">
        <v>756</v>
      </c>
      <c r="W1384" t="s">
        <v>768</v>
      </c>
      <c r="X1384" t="s">
        <v>6619</v>
      </c>
      <c r="Y1384" t="str">
        <f t="shared" si="294"/>
        <v>abril</v>
      </c>
      <c r="Z1384">
        <f>YEAR(BD_PONDERACIONES[[#This Row],[Fecha Ejecución del Ticket]])</f>
        <v>2022</v>
      </c>
      <c r="AA1384" t="str">
        <f t="shared" si="295"/>
        <v>mayo</v>
      </c>
      <c r="AB1384">
        <f>YEAR(BD_PONDERACIONES[[#This Row],[Fecha de Inspección]])</f>
        <v>2022</v>
      </c>
      <c r="AC1384">
        <f t="shared" si="296"/>
        <v>0.5</v>
      </c>
      <c r="AD1384">
        <f t="shared" si="297"/>
        <v>0.5</v>
      </c>
      <c r="AE1384">
        <f t="shared" si="298"/>
        <v>0</v>
      </c>
      <c r="AF1384">
        <f t="shared" si="299"/>
        <v>0</v>
      </c>
      <c r="AG1384">
        <f t="shared" si="300"/>
        <v>0.5</v>
      </c>
      <c r="AH1384">
        <f t="shared" si="301"/>
        <v>0.5</v>
      </c>
      <c r="AI1384">
        <f t="shared" si="302"/>
        <v>0.25</v>
      </c>
      <c r="AJ1384">
        <f t="shared" si="303"/>
        <v>0.25</v>
      </c>
      <c r="AK1384">
        <f t="shared" si="304"/>
        <v>0.5</v>
      </c>
      <c r="AL1384">
        <f t="shared" si="305"/>
        <v>0.5</v>
      </c>
      <c r="AM1384">
        <f t="shared" si="306"/>
        <v>0.17499999999999999</v>
      </c>
      <c r="AN1384" s="6">
        <f t="shared" si="307"/>
        <v>0.63500000000000001</v>
      </c>
      <c r="AO1384" t="str">
        <f>VLOOKUP(BD_PONDERACIONES[[#This Row],[Comuna]],Tabla3[#All],2,0)</f>
        <v>Cordillera</v>
      </c>
    </row>
    <row r="1385" spans="1:41" x14ac:dyDescent="0.35">
      <c r="A1385" t="s">
        <v>6620</v>
      </c>
      <c r="B1385" t="s">
        <v>6621</v>
      </c>
      <c r="C1385" t="s">
        <v>6622</v>
      </c>
      <c r="D1385" s="5">
        <v>44694</v>
      </c>
      <c r="E1385" s="5">
        <v>44665</v>
      </c>
      <c r="F1385" t="s">
        <v>753</v>
      </c>
      <c r="G1385" t="s">
        <v>6623</v>
      </c>
      <c r="H1385" t="s">
        <v>3456</v>
      </c>
      <c r="J1385" t="s">
        <v>756</v>
      </c>
      <c r="K1385" t="s">
        <v>756</v>
      </c>
      <c r="L1385" t="s">
        <v>757</v>
      </c>
      <c r="M1385" t="s">
        <v>757</v>
      </c>
      <c r="N1385" t="s">
        <v>757</v>
      </c>
      <c r="O1385" t="s">
        <v>757</v>
      </c>
      <c r="P1385" t="s">
        <v>758</v>
      </c>
      <c r="Q1385" t="s">
        <v>759</v>
      </c>
      <c r="R1385" t="s">
        <v>759</v>
      </c>
      <c r="S1385" t="s">
        <v>757</v>
      </c>
      <c r="T1385" t="s">
        <v>757</v>
      </c>
      <c r="U1385" t="s">
        <v>757</v>
      </c>
      <c r="V1385" t="s">
        <v>773</v>
      </c>
      <c r="W1385" t="s">
        <v>768</v>
      </c>
      <c r="X1385" t="s">
        <v>6624</v>
      </c>
      <c r="Y1385" t="str">
        <f t="shared" si="294"/>
        <v>abril</v>
      </c>
      <c r="Z1385">
        <f>YEAR(BD_PONDERACIONES[[#This Row],[Fecha Ejecución del Ticket]])</f>
        <v>2022</v>
      </c>
      <c r="AA1385" t="str">
        <f t="shared" si="295"/>
        <v>mayo</v>
      </c>
      <c r="AB1385">
        <f>YEAR(BD_PONDERACIONES[[#This Row],[Fecha de Inspección]])</f>
        <v>2022</v>
      </c>
      <c r="AC1385">
        <f t="shared" si="296"/>
        <v>0.5</v>
      </c>
      <c r="AD1385">
        <f t="shared" si="297"/>
        <v>0.5</v>
      </c>
      <c r="AE1385">
        <f t="shared" si="298"/>
        <v>0.5</v>
      </c>
      <c r="AF1385">
        <f t="shared" si="299"/>
        <v>0.5</v>
      </c>
      <c r="AG1385">
        <f t="shared" si="300"/>
        <v>0.5</v>
      </c>
      <c r="AH1385">
        <f t="shared" si="301"/>
        <v>0.5</v>
      </c>
      <c r="AI1385">
        <f t="shared" si="302"/>
        <v>0.25</v>
      </c>
      <c r="AJ1385">
        <f t="shared" si="303"/>
        <v>0.25</v>
      </c>
      <c r="AK1385">
        <f t="shared" si="304"/>
        <v>0.5</v>
      </c>
      <c r="AL1385">
        <f t="shared" si="305"/>
        <v>0</v>
      </c>
      <c r="AM1385">
        <f t="shared" si="306"/>
        <v>0.17499999999999999</v>
      </c>
      <c r="AN1385" s="6">
        <f t="shared" si="307"/>
        <v>0.83500000000000008</v>
      </c>
      <c r="AO1385" t="str">
        <f>VLOOKUP(BD_PONDERACIONES[[#This Row],[Comuna]],Tabla3[#All],2,0)</f>
        <v>Cordillera</v>
      </c>
    </row>
    <row r="1386" spans="1:41" x14ac:dyDescent="0.35">
      <c r="A1386" t="s">
        <v>6471</v>
      </c>
      <c r="B1386" t="s">
        <v>6472</v>
      </c>
      <c r="C1386" t="s">
        <v>6473</v>
      </c>
      <c r="D1386" s="5">
        <v>44695</v>
      </c>
      <c r="E1386" s="5">
        <v>44670</v>
      </c>
      <c r="F1386" t="s">
        <v>753</v>
      </c>
      <c r="G1386" t="s">
        <v>6474</v>
      </c>
      <c r="H1386" t="s">
        <v>3456</v>
      </c>
      <c r="J1386" t="s">
        <v>756</v>
      </c>
      <c r="K1386" t="s">
        <v>756</v>
      </c>
      <c r="L1386" t="s">
        <v>757</v>
      </c>
      <c r="M1386" t="s">
        <v>757</v>
      </c>
      <c r="N1386" t="s">
        <v>756</v>
      </c>
      <c r="O1386" t="s">
        <v>756</v>
      </c>
      <c r="P1386" t="s">
        <v>765</v>
      </c>
      <c r="Q1386" t="s">
        <v>759</v>
      </c>
      <c r="R1386" t="s">
        <v>759</v>
      </c>
      <c r="S1386" t="s">
        <v>756</v>
      </c>
      <c r="T1386" t="s">
        <v>756</v>
      </c>
      <c r="U1386" t="s">
        <v>756</v>
      </c>
      <c r="V1386" t="s">
        <v>756</v>
      </c>
      <c r="W1386" t="s">
        <v>756</v>
      </c>
      <c r="X1386" t="s">
        <v>6475</v>
      </c>
      <c r="Y1386" t="str">
        <f t="shared" si="294"/>
        <v>abril</v>
      </c>
      <c r="Z1386">
        <f>YEAR(BD_PONDERACIONES[[#This Row],[Fecha Ejecución del Ticket]])</f>
        <v>2022</v>
      </c>
      <c r="AA1386" t="str">
        <f t="shared" si="295"/>
        <v>mayo</v>
      </c>
      <c r="AB1386">
        <f>YEAR(BD_PONDERACIONES[[#This Row],[Fecha de Inspección]])</f>
        <v>2022</v>
      </c>
      <c r="AC1386">
        <f t="shared" si="296"/>
        <v>0.5</v>
      </c>
      <c r="AD1386">
        <f t="shared" si="297"/>
        <v>0.5</v>
      </c>
      <c r="AE1386">
        <f t="shared" si="298"/>
        <v>0.5</v>
      </c>
      <c r="AF1386">
        <f t="shared" si="299"/>
        <v>0.5</v>
      </c>
      <c r="AG1386">
        <f t="shared" si="300"/>
        <v>0.5</v>
      </c>
      <c r="AH1386">
        <f t="shared" si="301"/>
        <v>0.5</v>
      </c>
      <c r="AI1386">
        <f t="shared" si="302"/>
        <v>0.25</v>
      </c>
      <c r="AJ1386">
        <f t="shared" si="303"/>
        <v>0.25</v>
      </c>
      <c r="AK1386">
        <f t="shared" si="304"/>
        <v>0.5</v>
      </c>
      <c r="AL1386">
        <f t="shared" si="305"/>
        <v>0.5</v>
      </c>
      <c r="AM1386">
        <f t="shared" si="306"/>
        <v>0.5</v>
      </c>
      <c r="AN1386" s="6">
        <f t="shared" si="307"/>
        <v>1</v>
      </c>
      <c r="AO1386" t="str">
        <f>VLOOKUP(BD_PONDERACIONES[[#This Row],[Comuna]],Tabla3[#All],2,0)</f>
        <v>Cordillera</v>
      </c>
    </row>
    <row r="1387" spans="1:41" x14ac:dyDescent="0.35">
      <c r="A1387" t="s">
        <v>6476</v>
      </c>
      <c r="B1387" t="s">
        <v>6477</v>
      </c>
      <c r="C1387" t="s">
        <v>6478</v>
      </c>
      <c r="D1387" s="5">
        <v>44695</v>
      </c>
      <c r="E1387" s="5">
        <v>44665</v>
      </c>
      <c r="F1387" t="s">
        <v>753</v>
      </c>
      <c r="G1387" t="s">
        <v>6479</v>
      </c>
      <c r="H1387" t="s">
        <v>3456</v>
      </c>
      <c r="J1387" t="s">
        <v>756</v>
      </c>
      <c r="K1387" t="s">
        <v>756</v>
      </c>
      <c r="L1387" t="s">
        <v>773</v>
      </c>
      <c r="M1387" t="s">
        <v>773</v>
      </c>
      <c r="N1387" t="s">
        <v>756</v>
      </c>
      <c r="O1387" t="s">
        <v>756</v>
      </c>
      <c r="P1387" t="s">
        <v>758</v>
      </c>
      <c r="Q1387" t="s">
        <v>759</v>
      </c>
      <c r="R1387" t="s">
        <v>759</v>
      </c>
      <c r="S1387" t="s">
        <v>757</v>
      </c>
      <c r="T1387" t="s">
        <v>757</v>
      </c>
      <c r="U1387" t="s">
        <v>757</v>
      </c>
      <c r="V1387" t="s">
        <v>756</v>
      </c>
      <c r="W1387" t="s">
        <v>756</v>
      </c>
      <c r="X1387" t="s">
        <v>6480</v>
      </c>
      <c r="Y1387" t="str">
        <f t="shared" si="294"/>
        <v>abril</v>
      </c>
      <c r="Z1387">
        <f>YEAR(BD_PONDERACIONES[[#This Row],[Fecha Ejecución del Ticket]])</f>
        <v>2022</v>
      </c>
      <c r="AA1387" t="str">
        <f t="shared" si="295"/>
        <v>mayo</v>
      </c>
      <c r="AB1387">
        <f>YEAR(BD_PONDERACIONES[[#This Row],[Fecha de Inspección]])</f>
        <v>2022</v>
      </c>
      <c r="AC1387">
        <f t="shared" si="296"/>
        <v>0.5</v>
      </c>
      <c r="AD1387">
        <f t="shared" si="297"/>
        <v>0.5</v>
      </c>
      <c r="AE1387">
        <f t="shared" si="298"/>
        <v>0</v>
      </c>
      <c r="AF1387">
        <f t="shared" si="299"/>
        <v>0</v>
      </c>
      <c r="AG1387">
        <f t="shared" si="300"/>
        <v>0.5</v>
      </c>
      <c r="AH1387">
        <f t="shared" si="301"/>
        <v>0.5</v>
      </c>
      <c r="AI1387">
        <f t="shared" si="302"/>
        <v>0.25</v>
      </c>
      <c r="AJ1387">
        <f t="shared" si="303"/>
        <v>0.25</v>
      </c>
      <c r="AK1387">
        <f t="shared" si="304"/>
        <v>0.5</v>
      </c>
      <c r="AL1387">
        <f t="shared" si="305"/>
        <v>0.5</v>
      </c>
      <c r="AM1387">
        <f t="shared" si="306"/>
        <v>0.5</v>
      </c>
      <c r="AN1387" s="6">
        <f t="shared" si="307"/>
        <v>0.7</v>
      </c>
      <c r="AO1387" t="str">
        <f>VLOOKUP(BD_PONDERACIONES[[#This Row],[Comuna]],Tabla3[#All],2,0)</f>
        <v>Cordillera</v>
      </c>
    </row>
    <row r="1388" spans="1:41" x14ac:dyDescent="0.35">
      <c r="A1388" t="s">
        <v>6481</v>
      </c>
      <c r="B1388" t="s">
        <v>6482</v>
      </c>
      <c r="C1388" t="s">
        <v>6483</v>
      </c>
      <c r="D1388" s="5">
        <v>44695</v>
      </c>
      <c r="E1388" s="5">
        <v>44662</v>
      </c>
      <c r="F1388" t="s">
        <v>753</v>
      </c>
      <c r="G1388" t="s">
        <v>6484</v>
      </c>
      <c r="H1388" t="s">
        <v>3456</v>
      </c>
      <c r="J1388" t="s">
        <v>756</v>
      </c>
      <c r="K1388" t="s">
        <v>756</v>
      </c>
      <c r="L1388" t="s">
        <v>757</v>
      </c>
      <c r="M1388" t="s">
        <v>757</v>
      </c>
      <c r="N1388" t="s">
        <v>756</v>
      </c>
      <c r="O1388" t="s">
        <v>756</v>
      </c>
      <c r="P1388" t="s">
        <v>765</v>
      </c>
      <c r="Q1388" t="s">
        <v>759</v>
      </c>
      <c r="R1388" t="s">
        <v>759</v>
      </c>
      <c r="S1388" t="s">
        <v>756</v>
      </c>
      <c r="T1388" t="s">
        <v>756</v>
      </c>
      <c r="U1388" t="s">
        <v>756</v>
      </c>
      <c r="V1388" t="s">
        <v>904</v>
      </c>
      <c r="W1388" t="s">
        <v>904</v>
      </c>
      <c r="X1388" t="s">
        <v>6485</v>
      </c>
      <c r="Y1388" t="str">
        <f t="shared" si="294"/>
        <v>abril</v>
      </c>
      <c r="Z1388">
        <f>YEAR(BD_PONDERACIONES[[#This Row],[Fecha Ejecución del Ticket]])</f>
        <v>2022</v>
      </c>
      <c r="AA1388" t="str">
        <f t="shared" si="295"/>
        <v>mayo</v>
      </c>
      <c r="AB1388">
        <f>YEAR(BD_PONDERACIONES[[#This Row],[Fecha de Inspección]])</f>
        <v>2022</v>
      </c>
      <c r="AC1388">
        <f t="shared" si="296"/>
        <v>0.5</v>
      </c>
      <c r="AD1388">
        <f t="shared" si="297"/>
        <v>0.5</v>
      </c>
      <c r="AE1388">
        <f t="shared" si="298"/>
        <v>0.5</v>
      </c>
      <c r="AF1388">
        <f t="shared" si="299"/>
        <v>0.5</v>
      </c>
      <c r="AG1388">
        <f t="shared" si="300"/>
        <v>0.5</v>
      </c>
      <c r="AH1388">
        <f t="shared" si="301"/>
        <v>0.5</v>
      </c>
      <c r="AI1388">
        <f t="shared" si="302"/>
        <v>0.25</v>
      </c>
      <c r="AJ1388">
        <f t="shared" si="303"/>
        <v>0.25</v>
      </c>
      <c r="AK1388">
        <f t="shared" si="304"/>
        <v>0.5</v>
      </c>
      <c r="AL1388">
        <f t="shared" si="305"/>
        <v>0.32500000000000001</v>
      </c>
      <c r="AM1388">
        <f t="shared" si="306"/>
        <v>0.32500000000000001</v>
      </c>
      <c r="AN1388" s="6">
        <f t="shared" si="307"/>
        <v>0.93</v>
      </c>
      <c r="AO1388" t="str">
        <f>VLOOKUP(BD_PONDERACIONES[[#This Row],[Comuna]],Tabla3[#All],2,0)</f>
        <v>Cordillera</v>
      </c>
    </row>
    <row r="1389" spans="1:41" x14ac:dyDescent="0.35">
      <c r="A1389" t="s">
        <v>6486</v>
      </c>
      <c r="B1389" t="s">
        <v>6487</v>
      </c>
      <c r="C1389" t="s">
        <v>6488</v>
      </c>
      <c r="D1389" s="5">
        <v>44695</v>
      </c>
      <c r="E1389" s="5">
        <v>44680</v>
      </c>
      <c r="F1389" t="s">
        <v>753</v>
      </c>
      <c r="G1389" t="s">
        <v>6489</v>
      </c>
      <c r="H1389" t="s">
        <v>3456</v>
      </c>
      <c r="J1389" t="s">
        <v>756</v>
      </c>
      <c r="K1389" t="s">
        <v>756</v>
      </c>
      <c r="L1389" t="s">
        <v>757</v>
      </c>
      <c r="M1389" t="s">
        <v>757</v>
      </c>
      <c r="N1389" t="s">
        <v>756</v>
      </c>
      <c r="O1389" t="s">
        <v>756</v>
      </c>
      <c r="P1389" t="s">
        <v>758</v>
      </c>
      <c r="Q1389" t="s">
        <v>759</v>
      </c>
      <c r="R1389" t="s">
        <v>759</v>
      </c>
      <c r="S1389" t="s">
        <v>757</v>
      </c>
      <c r="T1389" t="s">
        <v>757</v>
      </c>
      <c r="U1389" t="s">
        <v>757</v>
      </c>
      <c r="V1389" t="s">
        <v>756</v>
      </c>
      <c r="W1389" t="s">
        <v>756</v>
      </c>
      <c r="X1389" t="s">
        <v>6490</v>
      </c>
      <c r="Y1389" t="str">
        <f t="shared" si="294"/>
        <v>abril</v>
      </c>
      <c r="Z1389">
        <f>YEAR(BD_PONDERACIONES[[#This Row],[Fecha Ejecución del Ticket]])</f>
        <v>2022</v>
      </c>
      <c r="AA1389" t="str">
        <f t="shared" si="295"/>
        <v>mayo</v>
      </c>
      <c r="AB1389">
        <f>YEAR(BD_PONDERACIONES[[#This Row],[Fecha de Inspección]])</f>
        <v>2022</v>
      </c>
      <c r="AC1389">
        <f t="shared" si="296"/>
        <v>0.5</v>
      </c>
      <c r="AD1389">
        <f t="shared" si="297"/>
        <v>0.5</v>
      </c>
      <c r="AE1389">
        <f t="shared" si="298"/>
        <v>0.5</v>
      </c>
      <c r="AF1389">
        <f t="shared" si="299"/>
        <v>0.5</v>
      </c>
      <c r="AG1389">
        <f t="shared" si="300"/>
        <v>0.5</v>
      </c>
      <c r="AH1389">
        <f t="shared" si="301"/>
        <v>0.5</v>
      </c>
      <c r="AI1389">
        <f t="shared" si="302"/>
        <v>0.25</v>
      </c>
      <c r="AJ1389">
        <f t="shared" si="303"/>
        <v>0.25</v>
      </c>
      <c r="AK1389">
        <f t="shared" si="304"/>
        <v>0.5</v>
      </c>
      <c r="AL1389">
        <f t="shared" si="305"/>
        <v>0.5</v>
      </c>
      <c r="AM1389">
        <f t="shared" si="306"/>
        <v>0.5</v>
      </c>
      <c r="AN1389" s="6">
        <f t="shared" si="307"/>
        <v>1</v>
      </c>
      <c r="AO1389" t="str">
        <f>VLOOKUP(BD_PONDERACIONES[[#This Row],[Comuna]],Tabla3[#All],2,0)</f>
        <v>Cordillera</v>
      </c>
    </row>
    <row r="1390" spans="1:41" x14ac:dyDescent="0.35">
      <c r="A1390" t="s">
        <v>6493</v>
      </c>
      <c r="B1390" t="s">
        <v>6494</v>
      </c>
      <c r="C1390" t="s">
        <v>6491</v>
      </c>
      <c r="D1390" s="5">
        <v>44695</v>
      </c>
      <c r="E1390" s="5">
        <v>44678</v>
      </c>
      <c r="F1390" t="s">
        <v>753</v>
      </c>
      <c r="G1390" t="s">
        <v>6492</v>
      </c>
      <c r="H1390" t="s">
        <v>3456</v>
      </c>
      <c r="J1390" t="s">
        <v>756</v>
      </c>
      <c r="K1390" t="s">
        <v>756</v>
      </c>
      <c r="L1390" t="s">
        <v>757</v>
      </c>
      <c r="M1390" t="s">
        <v>757</v>
      </c>
      <c r="N1390" t="s">
        <v>756</v>
      </c>
      <c r="O1390" t="s">
        <v>756</v>
      </c>
      <c r="P1390" t="s">
        <v>765</v>
      </c>
      <c r="Q1390" t="s">
        <v>759</v>
      </c>
      <c r="R1390" t="s">
        <v>759</v>
      </c>
      <c r="S1390" t="s">
        <v>756</v>
      </c>
      <c r="T1390" t="s">
        <v>756</v>
      </c>
      <c r="U1390" t="s">
        <v>756</v>
      </c>
      <c r="V1390" t="s">
        <v>756</v>
      </c>
      <c r="W1390" t="s">
        <v>756</v>
      </c>
      <c r="X1390" t="s">
        <v>6495</v>
      </c>
      <c r="Y1390" t="str">
        <f t="shared" si="294"/>
        <v>abril</v>
      </c>
      <c r="Z1390">
        <f>YEAR(BD_PONDERACIONES[[#This Row],[Fecha Ejecución del Ticket]])</f>
        <v>2022</v>
      </c>
      <c r="AA1390" t="str">
        <f t="shared" si="295"/>
        <v>mayo</v>
      </c>
      <c r="AB1390">
        <f>YEAR(BD_PONDERACIONES[[#This Row],[Fecha de Inspección]])</f>
        <v>2022</v>
      </c>
      <c r="AC1390">
        <f t="shared" si="296"/>
        <v>0.5</v>
      </c>
      <c r="AD1390">
        <f t="shared" si="297"/>
        <v>0.5</v>
      </c>
      <c r="AE1390">
        <f t="shared" si="298"/>
        <v>0.5</v>
      </c>
      <c r="AF1390">
        <f t="shared" si="299"/>
        <v>0.5</v>
      </c>
      <c r="AG1390">
        <f t="shared" si="300"/>
        <v>0.5</v>
      </c>
      <c r="AH1390">
        <f t="shared" si="301"/>
        <v>0.5</v>
      </c>
      <c r="AI1390">
        <f t="shared" si="302"/>
        <v>0.25</v>
      </c>
      <c r="AJ1390">
        <f t="shared" si="303"/>
        <v>0.25</v>
      </c>
      <c r="AK1390">
        <f t="shared" si="304"/>
        <v>0.5</v>
      </c>
      <c r="AL1390">
        <f t="shared" si="305"/>
        <v>0.5</v>
      </c>
      <c r="AM1390">
        <f t="shared" si="306"/>
        <v>0.5</v>
      </c>
      <c r="AN1390" s="6">
        <f t="shared" si="307"/>
        <v>1</v>
      </c>
      <c r="AO1390" t="str">
        <f>VLOOKUP(BD_PONDERACIONES[[#This Row],[Comuna]],Tabla3[#All],2,0)</f>
        <v>Cordillera</v>
      </c>
    </row>
    <row r="1391" spans="1:41" x14ac:dyDescent="0.35">
      <c r="A1391" t="s">
        <v>6496</v>
      </c>
      <c r="B1391" t="s">
        <v>6497</v>
      </c>
      <c r="C1391" t="s">
        <v>6498</v>
      </c>
      <c r="D1391" s="5">
        <v>44695</v>
      </c>
      <c r="E1391" s="5">
        <v>44677</v>
      </c>
      <c r="F1391" t="s">
        <v>753</v>
      </c>
      <c r="G1391" t="s">
        <v>6499</v>
      </c>
      <c r="H1391" t="s">
        <v>3456</v>
      </c>
      <c r="J1391" t="s">
        <v>756</v>
      </c>
      <c r="K1391" t="s">
        <v>756</v>
      </c>
      <c r="L1391" t="s">
        <v>757</v>
      </c>
      <c r="M1391" t="s">
        <v>757</v>
      </c>
      <c r="N1391" t="s">
        <v>756</v>
      </c>
      <c r="O1391" t="s">
        <v>756</v>
      </c>
      <c r="P1391" t="s">
        <v>758</v>
      </c>
      <c r="Q1391" t="s">
        <v>759</v>
      </c>
      <c r="R1391" t="s">
        <v>759</v>
      </c>
      <c r="S1391" t="s">
        <v>757</v>
      </c>
      <c r="T1391" t="s">
        <v>757</v>
      </c>
      <c r="U1391" t="s">
        <v>757</v>
      </c>
      <c r="V1391" t="s">
        <v>756</v>
      </c>
      <c r="W1391" t="s">
        <v>756</v>
      </c>
      <c r="X1391" t="s">
        <v>885</v>
      </c>
      <c r="Y1391" t="str">
        <f t="shared" si="294"/>
        <v>abril</v>
      </c>
      <c r="Z1391">
        <f>YEAR(BD_PONDERACIONES[[#This Row],[Fecha Ejecución del Ticket]])</f>
        <v>2022</v>
      </c>
      <c r="AA1391" t="str">
        <f t="shared" si="295"/>
        <v>mayo</v>
      </c>
      <c r="AB1391">
        <f>YEAR(BD_PONDERACIONES[[#This Row],[Fecha de Inspección]])</f>
        <v>2022</v>
      </c>
      <c r="AC1391">
        <f t="shared" si="296"/>
        <v>0.5</v>
      </c>
      <c r="AD1391">
        <f t="shared" si="297"/>
        <v>0.5</v>
      </c>
      <c r="AE1391">
        <f t="shared" si="298"/>
        <v>0.5</v>
      </c>
      <c r="AF1391">
        <f t="shared" si="299"/>
        <v>0.5</v>
      </c>
      <c r="AG1391">
        <f t="shared" si="300"/>
        <v>0.5</v>
      </c>
      <c r="AH1391">
        <f t="shared" si="301"/>
        <v>0.5</v>
      </c>
      <c r="AI1391">
        <f t="shared" si="302"/>
        <v>0.25</v>
      </c>
      <c r="AJ1391">
        <f t="shared" si="303"/>
        <v>0.25</v>
      </c>
      <c r="AK1391">
        <f t="shared" si="304"/>
        <v>0.5</v>
      </c>
      <c r="AL1391">
        <f t="shared" si="305"/>
        <v>0.5</v>
      </c>
      <c r="AM1391">
        <f t="shared" si="306"/>
        <v>0.5</v>
      </c>
      <c r="AN1391" s="6">
        <f t="shared" si="307"/>
        <v>1</v>
      </c>
      <c r="AO1391" t="str">
        <f>VLOOKUP(BD_PONDERACIONES[[#This Row],[Comuna]],Tabla3[#All],2,0)</f>
        <v>Cordillera</v>
      </c>
    </row>
    <row r="1392" spans="1:41" x14ac:dyDescent="0.35">
      <c r="A1392" t="s">
        <v>6500</v>
      </c>
      <c r="B1392" t="s">
        <v>6501</v>
      </c>
      <c r="C1392" t="s">
        <v>6502</v>
      </c>
      <c r="D1392" s="5">
        <v>44695</v>
      </c>
      <c r="E1392" s="5">
        <v>44678</v>
      </c>
      <c r="F1392" t="s">
        <v>753</v>
      </c>
      <c r="G1392" t="s">
        <v>6503</v>
      </c>
      <c r="H1392" t="s">
        <v>3456</v>
      </c>
      <c r="J1392" t="s">
        <v>756</v>
      </c>
      <c r="K1392" t="s">
        <v>756</v>
      </c>
      <c r="L1392" t="s">
        <v>773</v>
      </c>
      <c r="M1392" t="s">
        <v>773</v>
      </c>
      <c r="N1392" t="s">
        <v>756</v>
      </c>
      <c r="O1392" t="s">
        <v>756</v>
      </c>
      <c r="P1392" t="s">
        <v>758</v>
      </c>
      <c r="Q1392" t="s">
        <v>759</v>
      </c>
      <c r="R1392" t="s">
        <v>759</v>
      </c>
      <c r="S1392" t="s">
        <v>757</v>
      </c>
      <c r="T1392" t="s">
        <v>757</v>
      </c>
      <c r="U1392" t="s">
        <v>757</v>
      </c>
      <c r="V1392" t="s">
        <v>756</v>
      </c>
      <c r="W1392" t="s">
        <v>756</v>
      </c>
      <c r="X1392" t="s">
        <v>6436</v>
      </c>
      <c r="Y1392" t="str">
        <f t="shared" si="294"/>
        <v>abril</v>
      </c>
      <c r="Z1392">
        <f>YEAR(BD_PONDERACIONES[[#This Row],[Fecha Ejecución del Ticket]])</f>
        <v>2022</v>
      </c>
      <c r="AA1392" t="str">
        <f t="shared" si="295"/>
        <v>mayo</v>
      </c>
      <c r="AB1392">
        <f>YEAR(BD_PONDERACIONES[[#This Row],[Fecha de Inspección]])</f>
        <v>2022</v>
      </c>
      <c r="AC1392">
        <f t="shared" si="296"/>
        <v>0.5</v>
      </c>
      <c r="AD1392">
        <f t="shared" si="297"/>
        <v>0.5</v>
      </c>
      <c r="AE1392">
        <f t="shared" si="298"/>
        <v>0</v>
      </c>
      <c r="AF1392">
        <f t="shared" si="299"/>
        <v>0</v>
      </c>
      <c r="AG1392">
        <f t="shared" si="300"/>
        <v>0.5</v>
      </c>
      <c r="AH1392">
        <f t="shared" si="301"/>
        <v>0.5</v>
      </c>
      <c r="AI1392">
        <f t="shared" si="302"/>
        <v>0.25</v>
      </c>
      <c r="AJ1392">
        <f t="shared" si="303"/>
        <v>0.25</v>
      </c>
      <c r="AK1392">
        <f t="shared" si="304"/>
        <v>0.5</v>
      </c>
      <c r="AL1392">
        <f t="shared" si="305"/>
        <v>0.5</v>
      </c>
      <c r="AM1392">
        <f t="shared" si="306"/>
        <v>0.5</v>
      </c>
      <c r="AN1392" s="6">
        <f t="shared" si="307"/>
        <v>0.7</v>
      </c>
      <c r="AO1392" t="str">
        <f>VLOOKUP(BD_PONDERACIONES[[#This Row],[Comuna]],Tabla3[#All],2,0)</f>
        <v>Cordillera</v>
      </c>
    </row>
    <row r="1393" spans="1:41" x14ac:dyDescent="0.35">
      <c r="A1393" t="s">
        <v>6504</v>
      </c>
      <c r="B1393" t="s">
        <v>6505</v>
      </c>
      <c r="C1393" t="s">
        <v>6506</v>
      </c>
      <c r="D1393" s="5">
        <v>44695</v>
      </c>
      <c r="E1393" s="5">
        <v>44679</v>
      </c>
      <c r="F1393" t="s">
        <v>753</v>
      </c>
      <c r="G1393" t="s">
        <v>6507</v>
      </c>
      <c r="H1393" t="s">
        <v>3456</v>
      </c>
      <c r="J1393" t="s">
        <v>756</v>
      </c>
      <c r="K1393" t="s">
        <v>756</v>
      </c>
      <c r="L1393" t="s">
        <v>757</v>
      </c>
      <c r="M1393" t="s">
        <v>757</v>
      </c>
      <c r="N1393" t="s">
        <v>756</v>
      </c>
      <c r="O1393" t="s">
        <v>756</v>
      </c>
      <c r="P1393" t="s">
        <v>765</v>
      </c>
      <c r="Q1393" t="s">
        <v>759</v>
      </c>
      <c r="R1393" t="s">
        <v>759</v>
      </c>
      <c r="S1393" t="s">
        <v>757</v>
      </c>
      <c r="T1393" t="s">
        <v>757</v>
      </c>
      <c r="U1393" t="s">
        <v>756</v>
      </c>
      <c r="V1393" t="s">
        <v>756</v>
      </c>
      <c r="W1393" t="s">
        <v>756</v>
      </c>
      <c r="X1393" t="s">
        <v>6508</v>
      </c>
      <c r="Y1393" t="str">
        <f t="shared" si="294"/>
        <v>abril</v>
      </c>
      <c r="Z1393">
        <f>YEAR(BD_PONDERACIONES[[#This Row],[Fecha Ejecución del Ticket]])</f>
        <v>2022</v>
      </c>
      <c r="AA1393" t="str">
        <f t="shared" si="295"/>
        <v>mayo</v>
      </c>
      <c r="AB1393">
        <f>YEAR(BD_PONDERACIONES[[#This Row],[Fecha de Inspección]])</f>
        <v>2022</v>
      </c>
      <c r="AC1393">
        <f t="shared" si="296"/>
        <v>0.5</v>
      </c>
      <c r="AD1393">
        <f t="shared" si="297"/>
        <v>0.5</v>
      </c>
      <c r="AE1393">
        <f t="shared" si="298"/>
        <v>0.5</v>
      </c>
      <c r="AF1393">
        <f t="shared" si="299"/>
        <v>0.5</v>
      </c>
      <c r="AG1393">
        <f t="shared" si="300"/>
        <v>0.5</v>
      </c>
      <c r="AH1393">
        <f t="shared" si="301"/>
        <v>0.5</v>
      </c>
      <c r="AI1393">
        <f t="shared" si="302"/>
        <v>0.25</v>
      </c>
      <c r="AJ1393">
        <f t="shared" si="303"/>
        <v>0.25</v>
      </c>
      <c r="AK1393">
        <f t="shared" si="304"/>
        <v>0.5</v>
      </c>
      <c r="AL1393">
        <f t="shared" si="305"/>
        <v>0.5</v>
      </c>
      <c r="AM1393">
        <f t="shared" si="306"/>
        <v>0.5</v>
      </c>
      <c r="AN1393" s="6">
        <f t="shared" si="307"/>
        <v>1</v>
      </c>
      <c r="AO1393" t="str">
        <f>VLOOKUP(BD_PONDERACIONES[[#This Row],[Comuna]],Tabla3[#All],2,0)</f>
        <v>Cordillera</v>
      </c>
    </row>
    <row r="1394" spans="1:41" x14ac:dyDescent="0.35">
      <c r="A1394" t="s">
        <v>6509</v>
      </c>
      <c r="B1394" t="s">
        <v>6510</v>
      </c>
      <c r="C1394" t="s">
        <v>6511</v>
      </c>
      <c r="D1394" s="5">
        <v>44695</v>
      </c>
      <c r="E1394" s="5">
        <v>44681</v>
      </c>
      <c r="F1394" t="s">
        <v>753</v>
      </c>
      <c r="G1394" t="s">
        <v>6512</v>
      </c>
      <c r="H1394" t="s">
        <v>3456</v>
      </c>
      <c r="J1394" t="s">
        <v>756</v>
      </c>
      <c r="K1394" t="s">
        <v>756</v>
      </c>
      <c r="L1394" t="s">
        <v>757</v>
      </c>
      <c r="M1394" t="s">
        <v>757</v>
      </c>
      <c r="N1394" t="s">
        <v>756</v>
      </c>
      <c r="O1394" t="s">
        <v>756</v>
      </c>
      <c r="P1394" t="s">
        <v>758</v>
      </c>
      <c r="Q1394" t="s">
        <v>759</v>
      </c>
      <c r="R1394" t="s">
        <v>759</v>
      </c>
      <c r="S1394" t="s">
        <v>757</v>
      </c>
      <c r="T1394" t="s">
        <v>757</v>
      </c>
      <c r="U1394" t="s">
        <v>757</v>
      </c>
      <c r="V1394" t="s">
        <v>756</v>
      </c>
      <c r="W1394" t="s">
        <v>773</v>
      </c>
      <c r="X1394" t="s">
        <v>885</v>
      </c>
      <c r="Y1394" t="str">
        <f t="shared" si="294"/>
        <v>abril</v>
      </c>
      <c r="Z1394">
        <f>YEAR(BD_PONDERACIONES[[#This Row],[Fecha Ejecución del Ticket]])</f>
        <v>2022</v>
      </c>
      <c r="AA1394" t="str">
        <f t="shared" si="295"/>
        <v>mayo</v>
      </c>
      <c r="AB1394">
        <f>YEAR(BD_PONDERACIONES[[#This Row],[Fecha de Inspección]])</f>
        <v>2022</v>
      </c>
      <c r="AC1394">
        <f t="shared" si="296"/>
        <v>0.5</v>
      </c>
      <c r="AD1394">
        <f t="shared" si="297"/>
        <v>0.5</v>
      </c>
      <c r="AE1394">
        <f t="shared" si="298"/>
        <v>0.5</v>
      </c>
      <c r="AF1394">
        <f t="shared" si="299"/>
        <v>0.5</v>
      </c>
      <c r="AG1394">
        <f t="shared" si="300"/>
        <v>0.5</v>
      </c>
      <c r="AH1394">
        <f t="shared" si="301"/>
        <v>0.5</v>
      </c>
      <c r="AI1394">
        <f t="shared" si="302"/>
        <v>0.25</v>
      </c>
      <c r="AJ1394">
        <f t="shared" si="303"/>
        <v>0.25</v>
      </c>
      <c r="AK1394">
        <f t="shared" si="304"/>
        <v>0.5</v>
      </c>
      <c r="AL1394">
        <f t="shared" si="305"/>
        <v>0.5</v>
      </c>
      <c r="AM1394">
        <f t="shared" si="306"/>
        <v>0</v>
      </c>
      <c r="AN1394" s="6">
        <f t="shared" si="307"/>
        <v>0.9</v>
      </c>
      <c r="AO1394" t="str">
        <f>VLOOKUP(BD_PONDERACIONES[[#This Row],[Comuna]],Tabla3[#All],2,0)</f>
        <v>Cordillera</v>
      </c>
    </row>
    <row r="1395" spans="1:41" x14ac:dyDescent="0.35">
      <c r="A1395" t="s">
        <v>6513</v>
      </c>
      <c r="B1395" t="s">
        <v>6514</v>
      </c>
      <c r="C1395" t="s">
        <v>6515</v>
      </c>
      <c r="D1395" s="5">
        <v>44695</v>
      </c>
      <c r="E1395" s="5">
        <v>44678</v>
      </c>
      <c r="F1395" t="s">
        <v>753</v>
      </c>
      <c r="G1395" t="s">
        <v>6516</v>
      </c>
      <c r="H1395" t="s">
        <v>3456</v>
      </c>
      <c r="J1395" t="s">
        <v>756</v>
      </c>
      <c r="K1395" t="s">
        <v>756</v>
      </c>
      <c r="L1395" t="s">
        <v>773</v>
      </c>
      <c r="M1395" t="s">
        <v>773</v>
      </c>
      <c r="N1395" t="s">
        <v>756</v>
      </c>
      <c r="O1395" t="s">
        <v>756</v>
      </c>
      <c r="P1395" t="s">
        <v>758</v>
      </c>
      <c r="Q1395" t="s">
        <v>759</v>
      </c>
      <c r="R1395" t="s">
        <v>759</v>
      </c>
      <c r="S1395" t="s">
        <v>757</v>
      </c>
      <c r="T1395" t="s">
        <v>757</v>
      </c>
      <c r="U1395" t="s">
        <v>757</v>
      </c>
      <c r="V1395" t="s">
        <v>773</v>
      </c>
      <c r="W1395" t="s">
        <v>773</v>
      </c>
      <c r="X1395" t="s">
        <v>6517</v>
      </c>
      <c r="Y1395" t="str">
        <f t="shared" si="294"/>
        <v>abril</v>
      </c>
      <c r="Z1395">
        <f>YEAR(BD_PONDERACIONES[[#This Row],[Fecha Ejecución del Ticket]])</f>
        <v>2022</v>
      </c>
      <c r="AA1395" t="str">
        <f t="shared" si="295"/>
        <v>mayo</v>
      </c>
      <c r="AB1395">
        <f>YEAR(BD_PONDERACIONES[[#This Row],[Fecha de Inspección]])</f>
        <v>2022</v>
      </c>
      <c r="AC1395">
        <f t="shared" si="296"/>
        <v>0.5</v>
      </c>
      <c r="AD1395">
        <f t="shared" si="297"/>
        <v>0.5</v>
      </c>
      <c r="AE1395">
        <f t="shared" si="298"/>
        <v>0</v>
      </c>
      <c r="AF1395">
        <f t="shared" si="299"/>
        <v>0</v>
      </c>
      <c r="AG1395">
        <f t="shared" si="300"/>
        <v>0.5</v>
      </c>
      <c r="AH1395">
        <f t="shared" si="301"/>
        <v>0.5</v>
      </c>
      <c r="AI1395">
        <f t="shared" si="302"/>
        <v>0.25</v>
      </c>
      <c r="AJ1395">
        <f t="shared" si="303"/>
        <v>0.25</v>
      </c>
      <c r="AK1395">
        <f t="shared" si="304"/>
        <v>0.5</v>
      </c>
      <c r="AL1395">
        <f t="shared" si="305"/>
        <v>0</v>
      </c>
      <c r="AM1395">
        <f t="shared" si="306"/>
        <v>0</v>
      </c>
      <c r="AN1395" s="6">
        <f t="shared" si="307"/>
        <v>0.5</v>
      </c>
      <c r="AO1395" t="str">
        <f>VLOOKUP(BD_PONDERACIONES[[#This Row],[Comuna]],Tabla3[#All],2,0)</f>
        <v>Cordillera</v>
      </c>
    </row>
    <row r="1396" spans="1:41" x14ac:dyDescent="0.35">
      <c r="A1396" t="s">
        <v>6518</v>
      </c>
      <c r="B1396" t="s">
        <v>6519</v>
      </c>
      <c r="C1396" t="s">
        <v>6520</v>
      </c>
      <c r="D1396" s="5">
        <v>44695</v>
      </c>
      <c r="E1396" s="5">
        <v>44678</v>
      </c>
      <c r="F1396" t="s">
        <v>753</v>
      </c>
      <c r="G1396" t="s">
        <v>6521</v>
      </c>
      <c r="H1396" t="s">
        <v>3456</v>
      </c>
      <c r="J1396" t="s">
        <v>756</v>
      </c>
      <c r="K1396" t="s">
        <v>756</v>
      </c>
      <c r="L1396" t="s">
        <v>757</v>
      </c>
      <c r="M1396" t="s">
        <v>757</v>
      </c>
      <c r="N1396" t="s">
        <v>756</v>
      </c>
      <c r="O1396" t="s">
        <v>756</v>
      </c>
      <c r="P1396" t="s">
        <v>765</v>
      </c>
      <c r="Q1396" t="s">
        <v>759</v>
      </c>
      <c r="R1396" t="s">
        <v>759</v>
      </c>
      <c r="S1396" t="s">
        <v>757</v>
      </c>
      <c r="T1396" t="s">
        <v>757</v>
      </c>
      <c r="U1396" t="s">
        <v>756</v>
      </c>
      <c r="V1396" t="s">
        <v>773</v>
      </c>
      <c r="W1396" t="s">
        <v>773</v>
      </c>
      <c r="X1396" t="s">
        <v>6086</v>
      </c>
      <c r="Y1396" t="str">
        <f t="shared" si="294"/>
        <v>abril</v>
      </c>
      <c r="Z1396">
        <f>YEAR(BD_PONDERACIONES[[#This Row],[Fecha Ejecución del Ticket]])</f>
        <v>2022</v>
      </c>
      <c r="AA1396" t="str">
        <f t="shared" si="295"/>
        <v>mayo</v>
      </c>
      <c r="AB1396">
        <f>YEAR(BD_PONDERACIONES[[#This Row],[Fecha de Inspección]])</f>
        <v>2022</v>
      </c>
      <c r="AC1396">
        <f t="shared" si="296"/>
        <v>0.5</v>
      </c>
      <c r="AD1396">
        <f t="shared" si="297"/>
        <v>0.5</v>
      </c>
      <c r="AE1396">
        <f t="shared" si="298"/>
        <v>0.5</v>
      </c>
      <c r="AF1396">
        <f t="shared" si="299"/>
        <v>0.5</v>
      </c>
      <c r="AG1396">
        <f t="shared" si="300"/>
        <v>0.5</v>
      </c>
      <c r="AH1396">
        <f t="shared" si="301"/>
        <v>0.5</v>
      </c>
      <c r="AI1396">
        <f t="shared" si="302"/>
        <v>0.25</v>
      </c>
      <c r="AJ1396">
        <f t="shared" si="303"/>
        <v>0.25</v>
      </c>
      <c r="AK1396">
        <f t="shared" si="304"/>
        <v>0.5</v>
      </c>
      <c r="AL1396">
        <f t="shared" si="305"/>
        <v>0</v>
      </c>
      <c r="AM1396">
        <f t="shared" si="306"/>
        <v>0</v>
      </c>
      <c r="AN1396" s="6">
        <f t="shared" si="307"/>
        <v>0.8</v>
      </c>
      <c r="AO1396" t="str">
        <f>VLOOKUP(BD_PONDERACIONES[[#This Row],[Comuna]],Tabla3[#All],2,0)</f>
        <v>Cordillera</v>
      </c>
    </row>
    <row r="1397" spans="1:41" x14ac:dyDescent="0.35">
      <c r="A1397" t="s">
        <v>6522</v>
      </c>
      <c r="B1397" t="s">
        <v>6523</v>
      </c>
      <c r="C1397" t="s">
        <v>6524</v>
      </c>
      <c r="D1397" s="5">
        <v>44695</v>
      </c>
      <c r="E1397" s="5">
        <v>44652</v>
      </c>
      <c r="F1397" t="s">
        <v>753</v>
      </c>
      <c r="G1397" t="s">
        <v>6525</v>
      </c>
      <c r="H1397" t="s">
        <v>3456</v>
      </c>
      <c r="J1397" t="s">
        <v>756</v>
      </c>
      <c r="K1397" t="s">
        <v>756</v>
      </c>
      <c r="L1397" t="s">
        <v>773</v>
      </c>
      <c r="M1397" t="s">
        <v>773</v>
      </c>
      <c r="N1397" t="s">
        <v>756</v>
      </c>
      <c r="O1397" t="s">
        <v>756</v>
      </c>
      <c r="P1397" t="s">
        <v>758</v>
      </c>
      <c r="Q1397" t="s">
        <v>759</v>
      </c>
      <c r="R1397" t="s">
        <v>759</v>
      </c>
      <c r="S1397" t="s">
        <v>757</v>
      </c>
      <c r="T1397" t="s">
        <v>757</v>
      </c>
      <c r="U1397" t="s">
        <v>757</v>
      </c>
      <c r="V1397" t="s">
        <v>756</v>
      </c>
      <c r="W1397" t="s">
        <v>756</v>
      </c>
      <c r="X1397" t="s">
        <v>6526</v>
      </c>
      <c r="Y1397" t="str">
        <f t="shared" si="294"/>
        <v>abril</v>
      </c>
      <c r="Z1397">
        <f>YEAR(BD_PONDERACIONES[[#This Row],[Fecha Ejecución del Ticket]])</f>
        <v>2022</v>
      </c>
      <c r="AA1397" t="str">
        <f t="shared" si="295"/>
        <v>mayo</v>
      </c>
      <c r="AB1397">
        <f>YEAR(BD_PONDERACIONES[[#This Row],[Fecha de Inspección]])</f>
        <v>2022</v>
      </c>
      <c r="AC1397">
        <f t="shared" si="296"/>
        <v>0.5</v>
      </c>
      <c r="AD1397">
        <f t="shared" si="297"/>
        <v>0.5</v>
      </c>
      <c r="AE1397">
        <f t="shared" si="298"/>
        <v>0</v>
      </c>
      <c r="AF1397">
        <f t="shared" si="299"/>
        <v>0</v>
      </c>
      <c r="AG1397">
        <f t="shared" si="300"/>
        <v>0.5</v>
      </c>
      <c r="AH1397">
        <f t="shared" si="301"/>
        <v>0.5</v>
      </c>
      <c r="AI1397">
        <f t="shared" si="302"/>
        <v>0.25</v>
      </c>
      <c r="AJ1397">
        <f t="shared" si="303"/>
        <v>0.25</v>
      </c>
      <c r="AK1397">
        <f t="shared" si="304"/>
        <v>0.5</v>
      </c>
      <c r="AL1397">
        <f t="shared" si="305"/>
        <v>0.5</v>
      </c>
      <c r="AM1397">
        <f t="shared" si="306"/>
        <v>0.5</v>
      </c>
      <c r="AN1397" s="6">
        <f t="shared" si="307"/>
        <v>0.7</v>
      </c>
      <c r="AO1397" t="str">
        <f>VLOOKUP(BD_PONDERACIONES[[#This Row],[Comuna]],Tabla3[#All],2,0)</f>
        <v>Cordillera</v>
      </c>
    </row>
    <row r="1398" spans="1:41" x14ac:dyDescent="0.35">
      <c r="A1398" t="s">
        <v>6527</v>
      </c>
      <c r="B1398" t="s">
        <v>6528</v>
      </c>
      <c r="C1398" t="s">
        <v>6529</v>
      </c>
      <c r="D1398" s="5">
        <v>44695</v>
      </c>
      <c r="E1398" s="5">
        <v>44680</v>
      </c>
      <c r="F1398" t="s">
        <v>753</v>
      </c>
      <c r="G1398" t="s">
        <v>6530</v>
      </c>
      <c r="H1398" t="s">
        <v>3456</v>
      </c>
      <c r="J1398" t="s">
        <v>756</v>
      </c>
      <c r="K1398" t="s">
        <v>756</v>
      </c>
      <c r="L1398" t="s">
        <v>757</v>
      </c>
      <c r="M1398" t="s">
        <v>757</v>
      </c>
      <c r="N1398" t="s">
        <v>756</v>
      </c>
      <c r="O1398" t="s">
        <v>756</v>
      </c>
      <c r="P1398" t="s">
        <v>758</v>
      </c>
      <c r="Q1398" t="s">
        <v>759</v>
      </c>
      <c r="R1398" t="s">
        <v>759</v>
      </c>
      <c r="S1398" t="s">
        <v>757</v>
      </c>
      <c r="T1398" t="s">
        <v>757</v>
      </c>
      <c r="U1398" t="s">
        <v>757</v>
      </c>
      <c r="V1398" t="s">
        <v>756</v>
      </c>
      <c r="W1398" t="s">
        <v>773</v>
      </c>
      <c r="X1398" t="s">
        <v>6531</v>
      </c>
      <c r="Y1398" t="str">
        <f t="shared" si="294"/>
        <v>abril</v>
      </c>
      <c r="Z1398">
        <f>YEAR(BD_PONDERACIONES[[#This Row],[Fecha Ejecución del Ticket]])</f>
        <v>2022</v>
      </c>
      <c r="AA1398" t="str">
        <f t="shared" si="295"/>
        <v>mayo</v>
      </c>
      <c r="AB1398">
        <f>YEAR(BD_PONDERACIONES[[#This Row],[Fecha de Inspección]])</f>
        <v>2022</v>
      </c>
      <c r="AC1398">
        <f t="shared" si="296"/>
        <v>0.5</v>
      </c>
      <c r="AD1398">
        <f t="shared" si="297"/>
        <v>0.5</v>
      </c>
      <c r="AE1398">
        <f t="shared" si="298"/>
        <v>0.5</v>
      </c>
      <c r="AF1398">
        <f t="shared" si="299"/>
        <v>0.5</v>
      </c>
      <c r="AG1398">
        <f t="shared" si="300"/>
        <v>0.5</v>
      </c>
      <c r="AH1398">
        <f t="shared" si="301"/>
        <v>0.5</v>
      </c>
      <c r="AI1398">
        <f t="shared" si="302"/>
        <v>0.25</v>
      </c>
      <c r="AJ1398">
        <f t="shared" si="303"/>
        <v>0.25</v>
      </c>
      <c r="AK1398">
        <f t="shared" si="304"/>
        <v>0.5</v>
      </c>
      <c r="AL1398">
        <f t="shared" si="305"/>
        <v>0.5</v>
      </c>
      <c r="AM1398">
        <f t="shared" si="306"/>
        <v>0</v>
      </c>
      <c r="AN1398" s="6">
        <f t="shared" si="307"/>
        <v>0.9</v>
      </c>
      <c r="AO1398" t="str">
        <f>VLOOKUP(BD_PONDERACIONES[[#This Row],[Comuna]],Tabla3[#All],2,0)</f>
        <v>Cordillera</v>
      </c>
    </row>
    <row r="1399" spans="1:41" x14ac:dyDescent="0.35">
      <c r="A1399" t="s">
        <v>6532</v>
      </c>
      <c r="B1399" t="s">
        <v>6533</v>
      </c>
      <c r="C1399" t="s">
        <v>6534</v>
      </c>
      <c r="D1399" s="5">
        <v>44695</v>
      </c>
      <c r="E1399" s="5">
        <v>44657</v>
      </c>
      <c r="F1399" t="s">
        <v>753</v>
      </c>
      <c r="G1399" t="s">
        <v>6535</v>
      </c>
      <c r="H1399" t="s">
        <v>3456</v>
      </c>
      <c r="J1399" t="s">
        <v>756</v>
      </c>
      <c r="K1399" t="s">
        <v>756</v>
      </c>
      <c r="L1399" t="s">
        <v>757</v>
      </c>
      <c r="M1399" t="s">
        <v>757</v>
      </c>
      <c r="N1399" t="s">
        <v>756</v>
      </c>
      <c r="O1399" t="s">
        <v>756</v>
      </c>
      <c r="P1399" t="s">
        <v>758</v>
      </c>
      <c r="Q1399" t="s">
        <v>759</v>
      </c>
      <c r="R1399" t="s">
        <v>759</v>
      </c>
      <c r="S1399" t="s">
        <v>757</v>
      </c>
      <c r="T1399" t="s">
        <v>757</v>
      </c>
      <c r="U1399" t="s">
        <v>757</v>
      </c>
      <c r="V1399" t="s">
        <v>756</v>
      </c>
      <c r="W1399" t="s">
        <v>756</v>
      </c>
      <c r="X1399" t="s">
        <v>885</v>
      </c>
      <c r="Y1399" t="str">
        <f t="shared" si="294"/>
        <v>abril</v>
      </c>
      <c r="Z1399">
        <f>YEAR(BD_PONDERACIONES[[#This Row],[Fecha Ejecución del Ticket]])</f>
        <v>2022</v>
      </c>
      <c r="AA1399" t="str">
        <f t="shared" si="295"/>
        <v>mayo</v>
      </c>
      <c r="AB1399">
        <f>YEAR(BD_PONDERACIONES[[#This Row],[Fecha de Inspección]])</f>
        <v>2022</v>
      </c>
      <c r="AC1399">
        <f t="shared" si="296"/>
        <v>0.5</v>
      </c>
      <c r="AD1399">
        <f t="shared" si="297"/>
        <v>0.5</v>
      </c>
      <c r="AE1399">
        <f t="shared" si="298"/>
        <v>0.5</v>
      </c>
      <c r="AF1399">
        <f t="shared" si="299"/>
        <v>0.5</v>
      </c>
      <c r="AG1399">
        <f t="shared" si="300"/>
        <v>0.5</v>
      </c>
      <c r="AH1399">
        <f t="shared" si="301"/>
        <v>0.5</v>
      </c>
      <c r="AI1399">
        <f t="shared" si="302"/>
        <v>0.25</v>
      </c>
      <c r="AJ1399">
        <f t="shared" si="303"/>
        <v>0.25</v>
      </c>
      <c r="AK1399">
        <f t="shared" si="304"/>
        <v>0.5</v>
      </c>
      <c r="AL1399">
        <f t="shared" si="305"/>
        <v>0.5</v>
      </c>
      <c r="AM1399">
        <f t="shared" si="306"/>
        <v>0.5</v>
      </c>
      <c r="AN1399" s="6">
        <f t="shared" si="307"/>
        <v>1</v>
      </c>
      <c r="AO1399" t="str">
        <f>VLOOKUP(BD_PONDERACIONES[[#This Row],[Comuna]],Tabla3[#All],2,0)</f>
        <v>Cordillera</v>
      </c>
    </row>
    <row r="1400" spans="1:41" x14ac:dyDescent="0.35">
      <c r="A1400" t="s">
        <v>6536</v>
      </c>
      <c r="B1400" t="s">
        <v>6537</v>
      </c>
      <c r="C1400" t="s">
        <v>6538</v>
      </c>
      <c r="D1400" s="5">
        <v>44695</v>
      </c>
      <c r="E1400" s="5">
        <v>44680</v>
      </c>
      <c r="F1400" t="s">
        <v>753</v>
      </c>
      <c r="G1400" t="s">
        <v>6539</v>
      </c>
      <c r="H1400" t="s">
        <v>3456</v>
      </c>
      <c r="J1400" t="s">
        <v>756</v>
      </c>
      <c r="K1400" t="s">
        <v>756</v>
      </c>
      <c r="L1400" t="s">
        <v>756</v>
      </c>
      <c r="M1400" t="s">
        <v>756</v>
      </c>
      <c r="N1400" t="s">
        <v>756</v>
      </c>
      <c r="O1400" t="s">
        <v>756</v>
      </c>
      <c r="P1400" t="s">
        <v>765</v>
      </c>
      <c r="Q1400" t="s">
        <v>759</v>
      </c>
      <c r="R1400" t="s">
        <v>759</v>
      </c>
      <c r="S1400" t="s">
        <v>756</v>
      </c>
      <c r="T1400" t="s">
        <v>756</v>
      </c>
      <c r="U1400" t="s">
        <v>756</v>
      </c>
      <c r="V1400" t="s">
        <v>756</v>
      </c>
      <c r="W1400" t="s">
        <v>756</v>
      </c>
      <c r="X1400" t="s">
        <v>6540</v>
      </c>
      <c r="Y1400" t="str">
        <f t="shared" si="294"/>
        <v>abril</v>
      </c>
      <c r="Z1400">
        <f>YEAR(BD_PONDERACIONES[[#This Row],[Fecha Ejecución del Ticket]])</f>
        <v>2022</v>
      </c>
      <c r="AA1400" t="str">
        <f t="shared" si="295"/>
        <v>mayo</v>
      </c>
      <c r="AB1400">
        <f>YEAR(BD_PONDERACIONES[[#This Row],[Fecha de Inspección]])</f>
        <v>2022</v>
      </c>
      <c r="AC1400">
        <f t="shared" si="296"/>
        <v>0.5</v>
      </c>
      <c r="AD1400">
        <f t="shared" si="297"/>
        <v>0.5</v>
      </c>
      <c r="AE1400">
        <f t="shared" si="298"/>
        <v>0.5</v>
      </c>
      <c r="AF1400">
        <f t="shared" si="299"/>
        <v>0.5</v>
      </c>
      <c r="AG1400">
        <f t="shared" si="300"/>
        <v>0.5</v>
      </c>
      <c r="AH1400">
        <f t="shared" si="301"/>
        <v>0.5</v>
      </c>
      <c r="AI1400">
        <f t="shared" si="302"/>
        <v>0.25</v>
      </c>
      <c r="AJ1400">
        <f t="shared" si="303"/>
        <v>0.25</v>
      </c>
      <c r="AK1400">
        <f t="shared" si="304"/>
        <v>0.5</v>
      </c>
      <c r="AL1400">
        <f t="shared" si="305"/>
        <v>0.5</v>
      </c>
      <c r="AM1400">
        <f t="shared" si="306"/>
        <v>0.5</v>
      </c>
      <c r="AN1400" s="6">
        <f t="shared" si="307"/>
        <v>1</v>
      </c>
      <c r="AO1400" t="str">
        <f>VLOOKUP(BD_PONDERACIONES[[#This Row],[Comuna]],Tabla3[#All],2,0)</f>
        <v>Cordillera</v>
      </c>
    </row>
    <row r="1401" spans="1:41" x14ac:dyDescent="0.35">
      <c r="A1401" t="s">
        <v>6541</v>
      </c>
      <c r="B1401" t="s">
        <v>6542</v>
      </c>
      <c r="C1401" t="s">
        <v>6543</v>
      </c>
      <c r="D1401" s="5">
        <v>44695</v>
      </c>
      <c r="E1401" s="5">
        <v>44679</v>
      </c>
      <c r="F1401" t="s">
        <v>753</v>
      </c>
      <c r="G1401" t="s">
        <v>6544</v>
      </c>
      <c r="H1401" t="s">
        <v>3456</v>
      </c>
      <c r="J1401" t="s">
        <v>756</v>
      </c>
      <c r="K1401" t="s">
        <v>756</v>
      </c>
      <c r="L1401" t="s">
        <v>757</v>
      </c>
      <c r="M1401" t="s">
        <v>757</v>
      </c>
      <c r="N1401" t="s">
        <v>756</v>
      </c>
      <c r="O1401" t="s">
        <v>756</v>
      </c>
      <c r="P1401" t="s">
        <v>758</v>
      </c>
      <c r="Q1401" t="s">
        <v>759</v>
      </c>
      <c r="R1401" t="s">
        <v>759</v>
      </c>
      <c r="S1401" t="s">
        <v>757</v>
      </c>
      <c r="T1401" t="s">
        <v>757</v>
      </c>
      <c r="U1401" t="s">
        <v>757</v>
      </c>
      <c r="V1401" t="s">
        <v>756</v>
      </c>
      <c r="W1401" t="s">
        <v>756</v>
      </c>
      <c r="X1401" t="s">
        <v>6545</v>
      </c>
      <c r="Y1401" t="str">
        <f t="shared" si="294"/>
        <v>abril</v>
      </c>
      <c r="Z1401">
        <f>YEAR(BD_PONDERACIONES[[#This Row],[Fecha Ejecución del Ticket]])</f>
        <v>2022</v>
      </c>
      <c r="AA1401" t="str">
        <f t="shared" si="295"/>
        <v>mayo</v>
      </c>
      <c r="AB1401">
        <f>YEAR(BD_PONDERACIONES[[#This Row],[Fecha de Inspección]])</f>
        <v>2022</v>
      </c>
      <c r="AC1401">
        <f t="shared" si="296"/>
        <v>0.5</v>
      </c>
      <c r="AD1401">
        <f t="shared" si="297"/>
        <v>0.5</v>
      </c>
      <c r="AE1401">
        <f t="shared" si="298"/>
        <v>0.5</v>
      </c>
      <c r="AF1401">
        <f t="shared" si="299"/>
        <v>0.5</v>
      </c>
      <c r="AG1401">
        <f t="shared" si="300"/>
        <v>0.5</v>
      </c>
      <c r="AH1401">
        <f t="shared" si="301"/>
        <v>0.5</v>
      </c>
      <c r="AI1401">
        <f t="shared" si="302"/>
        <v>0.25</v>
      </c>
      <c r="AJ1401">
        <f t="shared" si="303"/>
        <v>0.25</v>
      </c>
      <c r="AK1401">
        <f t="shared" si="304"/>
        <v>0.5</v>
      </c>
      <c r="AL1401">
        <f t="shared" si="305"/>
        <v>0.5</v>
      </c>
      <c r="AM1401">
        <f t="shared" si="306"/>
        <v>0.5</v>
      </c>
      <c r="AN1401" s="6">
        <f t="shared" si="307"/>
        <v>1</v>
      </c>
      <c r="AO1401" t="str">
        <f>VLOOKUP(BD_PONDERACIONES[[#This Row],[Comuna]],Tabla3[#All],2,0)</f>
        <v>Cordillera</v>
      </c>
    </row>
    <row r="1402" spans="1:41" x14ac:dyDescent="0.35">
      <c r="A1402" t="s">
        <v>6546</v>
      </c>
      <c r="B1402" t="s">
        <v>6547</v>
      </c>
      <c r="C1402" t="s">
        <v>6548</v>
      </c>
      <c r="D1402" s="5">
        <v>44695</v>
      </c>
      <c r="E1402" s="5">
        <v>44663</v>
      </c>
      <c r="F1402" t="s">
        <v>753</v>
      </c>
      <c r="G1402" t="s">
        <v>6549</v>
      </c>
      <c r="H1402" t="s">
        <v>3456</v>
      </c>
      <c r="J1402" t="s">
        <v>756</v>
      </c>
      <c r="K1402" t="s">
        <v>756</v>
      </c>
      <c r="L1402" t="s">
        <v>757</v>
      </c>
      <c r="M1402" t="s">
        <v>757</v>
      </c>
      <c r="N1402" t="s">
        <v>756</v>
      </c>
      <c r="O1402" t="s">
        <v>756</v>
      </c>
      <c r="P1402" t="s">
        <v>758</v>
      </c>
      <c r="Q1402" t="s">
        <v>759</v>
      </c>
      <c r="R1402" t="s">
        <v>759</v>
      </c>
      <c r="S1402" t="s">
        <v>757</v>
      </c>
      <c r="T1402" t="s">
        <v>757</v>
      </c>
      <c r="U1402" t="s">
        <v>757</v>
      </c>
      <c r="V1402" t="s">
        <v>756</v>
      </c>
      <c r="W1402" t="s">
        <v>773</v>
      </c>
      <c r="X1402" t="s">
        <v>6550</v>
      </c>
      <c r="Y1402" t="str">
        <f t="shared" si="294"/>
        <v>abril</v>
      </c>
      <c r="Z1402">
        <f>YEAR(BD_PONDERACIONES[[#This Row],[Fecha Ejecución del Ticket]])</f>
        <v>2022</v>
      </c>
      <c r="AA1402" t="str">
        <f t="shared" si="295"/>
        <v>mayo</v>
      </c>
      <c r="AB1402">
        <f>YEAR(BD_PONDERACIONES[[#This Row],[Fecha de Inspección]])</f>
        <v>2022</v>
      </c>
      <c r="AC1402">
        <f t="shared" si="296"/>
        <v>0.5</v>
      </c>
      <c r="AD1402">
        <f t="shared" si="297"/>
        <v>0.5</v>
      </c>
      <c r="AE1402">
        <f t="shared" si="298"/>
        <v>0.5</v>
      </c>
      <c r="AF1402">
        <f t="shared" si="299"/>
        <v>0.5</v>
      </c>
      <c r="AG1402">
        <f t="shared" si="300"/>
        <v>0.5</v>
      </c>
      <c r="AH1402">
        <f t="shared" si="301"/>
        <v>0.5</v>
      </c>
      <c r="AI1402">
        <f t="shared" si="302"/>
        <v>0.25</v>
      </c>
      <c r="AJ1402">
        <f t="shared" si="303"/>
        <v>0.25</v>
      </c>
      <c r="AK1402">
        <f t="shared" si="304"/>
        <v>0.5</v>
      </c>
      <c r="AL1402">
        <f t="shared" si="305"/>
        <v>0.5</v>
      </c>
      <c r="AM1402">
        <f t="shared" si="306"/>
        <v>0</v>
      </c>
      <c r="AN1402" s="6">
        <f t="shared" si="307"/>
        <v>0.9</v>
      </c>
      <c r="AO1402" t="str">
        <f>VLOOKUP(BD_PONDERACIONES[[#This Row],[Comuna]],Tabla3[#All],2,0)</f>
        <v>Cordillera</v>
      </c>
    </row>
    <row r="1403" spans="1:41" x14ac:dyDescent="0.35">
      <c r="A1403" t="s">
        <v>6551</v>
      </c>
      <c r="B1403" t="s">
        <v>6552</v>
      </c>
      <c r="C1403" t="s">
        <v>6553</v>
      </c>
      <c r="D1403" s="5">
        <v>44695</v>
      </c>
      <c r="E1403" s="5">
        <v>44654</v>
      </c>
      <c r="F1403" t="s">
        <v>753</v>
      </c>
      <c r="G1403" t="s">
        <v>6554</v>
      </c>
      <c r="H1403" t="s">
        <v>3456</v>
      </c>
      <c r="J1403" t="s">
        <v>756</v>
      </c>
      <c r="K1403" t="s">
        <v>756</v>
      </c>
      <c r="L1403" t="s">
        <v>757</v>
      </c>
      <c r="M1403" t="s">
        <v>757</v>
      </c>
      <c r="N1403" t="s">
        <v>756</v>
      </c>
      <c r="O1403" t="s">
        <v>756</v>
      </c>
      <c r="P1403" t="s">
        <v>765</v>
      </c>
      <c r="Q1403" t="s">
        <v>759</v>
      </c>
      <c r="R1403" t="s">
        <v>759</v>
      </c>
      <c r="S1403" t="s">
        <v>756</v>
      </c>
      <c r="T1403" t="s">
        <v>756</v>
      </c>
      <c r="U1403" t="s">
        <v>756</v>
      </c>
      <c r="V1403" t="s">
        <v>756</v>
      </c>
      <c r="W1403" t="s">
        <v>756</v>
      </c>
      <c r="X1403" t="s">
        <v>6555</v>
      </c>
      <c r="Y1403" t="str">
        <f t="shared" si="294"/>
        <v>abril</v>
      </c>
      <c r="Z1403">
        <f>YEAR(BD_PONDERACIONES[[#This Row],[Fecha Ejecución del Ticket]])</f>
        <v>2022</v>
      </c>
      <c r="AA1403" t="str">
        <f t="shared" si="295"/>
        <v>mayo</v>
      </c>
      <c r="AB1403">
        <f>YEAR(BD_PONDERACIONES[[#This Row],[Fecha de Inspección]])</f>
        <v>2022</v>
      </c>
      <c r="AC1403">
        <f t="shared" si="296"/>
        <v>0.5</v>
      </c>
      <c r="AD1403">
        <f t="shared" si="297"/>
        <v>0.5</v>
      </c>
      <c r="AE1403">
        <f t="shared" si="298"/>
        <v>0.5</v>
      </c>
      <c r="AF1403">
        <f t="shared" si="299"/>
        <v>0.5</v>
      </c>
      <c r="AG1403">
        <f t="shared" si="300"/>
        <v>0.5</v>
      </c>
      <c r="AH1403">
        <f t="shared" si="301"/>
        <v>0.5</v>
      </c>
      <c r="AI1403">
        <f t="shared" si="302"/>
        <v>0.25</v>
      </c>
      <c r="AJ1403">
        <f t="shared" si="303"/>
        <v>0.25</v>
      </c>
      <c r="AK1403">
        <f t="shared" si="304"/>
        <v>0.5</v>
      </c>
      <c r="AL1403">
        <f t="shared" si="305"/>
        <v>0.5</v>
      </c>
      <c r="AM1403">
        <f t="shared" si="306"/>
        <v>0.5</v>
      </c>
      <c r="AN1403" s="6">
        <f t="shared" si="307"/>
        <v>1</v>
      </c>
      <c r="AO1403" t="str">
        <f>VLOOKUP(BD_PONDERACIONES[[#This Row],[Comuna]],Tabla3[#All],2,0)</f>
        <v>Cordillera</v>
      </c>
    </row>
    <row r="1404" spans="1:41" x14ac:dyDescent="0.35">
      <c r="A1404" t="s">
        <v>6354</v>
      </c>
      <c r="B1404" t="s">
        <v>6355</v>
      </c>
      <c r="C1404" t="s">
        <v>6356</v>
      </c>
      <c r="D1404" s="5">
        <v>44697</v>
      </c>
      <c r="E1404" s="5">
        <v>44663</v>
      </c>
      <c r="F1404" t="s">
        <v>763</v>
      </c>
      <c r="G1404" t="s">
        <v>6357</v>
      </c>
      <c r="H1404" t="s">
        <v>3456</v>
      </c>
      <c r="J1404" t="s">
        <v>756</v>
      </c>
      <c r="K1404" t="s">
        <v>756</v>
      </c>
      <c r="L1404" t="s">
        <v>757</v>
      </c>
      <c r="M1404" t="s">
        <v>757</v>
      </c>
      <c r="N1404" t="s">
        <v>756</v>
      </c>
      <c r="O1404" t="s">
        <v>756</v>
      </c>
      <c r="P1404" t="s">
        <v>765</v>
      </c>
      <c r="Q1404" t="s">
        <v>759</v>
      </c>
      <c r="R1404" t="s">
        <v>759</v>
      </c>
      <c r="S1404" t="s">
        <v>757</v>
      </c>
      <c r="T1404" t="s">
        <v>757</v>
      </c>
      <c r="U1404" t="s">
        <v>757</v>
      </c>
      <c r="V1404" t="s">
        <v>756</v>
      </c>
      <c r="W1404" t="s">
        <v>756</v>
      </c>
      <c r="X1404" t="s">
        <v>6358</v>
      </c>
      <c r="Y1404" t="str">
        <f t="shared" si="294"/>
        <v>abril</v>
      </c>
      <c r="Z1404">
        <f>YEAR(BD_PONDERACIONES[[#This Row],[Fecha Ejecución del Ticket]])</f>
        <v>2022</v>
      </c>
      <c r="AA1404" t="str">
        <f t="shared" si="295"/>
        <v>mayo</v>
      </c>
      <c r="AB1404">
        <f>YEAR(BD_PONDERACIONES[[#This Row],[Fecha de Inspección]])</f>
        <v>2022</v>
      </c>
      <c r="AC1404">
        <f t="shared" si="296"/>
        <v>0.5</v>
      </c>
      <c r="AD1404">
        <f t="shared" si="297"/>
        <v>0.5</v>
      </c>
      <c r="AE1404">
        <f t="shared" si="298"/>
        <v>0.5</v>
      </c>
      <c r="AF1404">
        <f t="shared" si="299"/>
        <v>0.5</v>
      </c>
      <c r="AG1404">
        <f t="shared" si="300"/>
        <v>0.5</v>
      </c>
      <c r="AH1404">
        <f t="shared" si="301"/>
        <v>0.5</v>
      </c>
      <c r="AI1404">
        <f t="shared" si="302"/>
        <v>0.25</v>
      </c>
      <c r="AJ1404">
        <f t="shared" si="303"/>
        <v>0.25</v>
      </c>
      <c r="AK1404">
        <f t="shared" si="304"/>
        <v>0.5</v>
      </c>
      <c r="AL1404">
        <f t="shared" si="305"/>
        <v>0.5</v>
      </c>
      <c r="AM1404">
        <f t="shared" si="306"/>
        <v>0.5</v>
      </c>
      <c r="AN1404" s="6">
        <f t="shared" si="307"/>
        <v>1</v>
      </c>
      <c r="AO1404" t="str">
        <f>VLOOKUP(BD_PONDERACIONES[[#This Row],[Comuna]],Tabla3[#All],2,0)</f>
        <v>Cordillera</v>
      </c>
    </row>
    <row r="1405" spans="1:41" x14ac:dyDescent="0.35">
      <c r="A1405" t="s">
        <v>6359</v>
      </c>
      <c r="B1405" t="s">
        <v>6360</v>
      </c>
      <c r="C1405" t="s">
        <v>6361</v>
      </c>
      <c r="D1405" s="5">
        <v>44697</v>
      </c>
      <c r="E1405" s="5">
        <v>44663</v>
      </c>
      <c r="F1405" t="s">
        <v>763</v>
      </c>
      <c r="G1405" t="s">
        <v>6362</v>
      </c>
      <c r="H1405" t="s">
        <v>3456</v>
      </c>
      <c r="J1405" t="s">
        <v>756</v>
      </c>
      <c r="K1405" t="s">
        <v>756</v>
      </c>
      <c r="L1405" t="s">
        <v>757</v>
      </c>
      <c r="M1405" t="s">
        <v>757</v>
      </c>
      <c r="N1405" t="s">
        <v>756</v>
      </c>
      <c r="O1405" t="s">
        <v>756</v>
      </c>
      <c r="P1405" t="s">
        <v>765</v>
      </c>
      <c r="Q1405" t="s">
        <v>6363</v>
      </c>
      <c r="R1405" t="s">
        <v>6364</v>
      </c>
      <c r="S1405" t="s">
        <v>756</v>
      </c>
      <c r="T1405" t="s">
        <v>756</v>
      </c>
      <c r="U1405" t="s">
        <v>756</v>
      </c>
      <c r="V1405" t="s">
        <v>756</v>
      </c>
      <c r="W1405" t="s">
        <v>773</v>
      </c>
      <c r="X1405" t="s">
        <v>769</v>
      </c>
      <c r="Y1405" t="str">
        <f t="shared" si="294"/>
        <v>abril</v>
      </c>
      <c r="Z1405">
        <f>YEAR(BD_PONDERACIONES[[#This Row],[Fecha Ejecución del Ticket]])</f>
        <v>2022</v>
      </c>
      <c r="AA1405" t="str">
        <f t="shared" si="295"/>
        <v>mayo</v>
      </c>
      <c r="AB1405">
        <f>YEAR(BD_PONDERACIONES[[#This Row],[Fecha de Inspección]])</f>
        <v>2022</v>
      </c>
      <c r="AC1405">
        <f t="shared" si="296"/>
        <v>0.5</v>
      </c>
      <c r="AD1405">
        <f t="shared" si="297"/>
        <v>0.5</v>
      </c>
      <c r="AE1405">
        <f t="shared" si="298"/>
        <v>0.5</v>
      </c>
      <c r="AF1405">
        <f t="shared" si="299"/>
        <v>0.5</v>
      </c>
      <c r="AG1405">
        <f t="shared" si="300"/>
        <v>0.5</v>
      </c>
      <c r="AH1405">
        <f t="shared" si="301"/>
        <v>0.5</v>
      </c>
      <c r="AI1405">
        <f t="shared" si="302"/>
        <v>0.25</v>
      </c>
      <c r="AJ1405">
        <f t="shared" si="303"/>
        <v>0.25</v>
      </c>
      <c r="AK1405">
        <f t="shared" si="304"/>
        <v>0.5</v>
      </c>
      <c r="AL1405">
        <f t="shared" si="305"/>
        <v>0.5</v>
      </c>
      <c r="AM1405">
        <f t="shared" si="306"/>
        <v>0</v>
      </c>
      <c r="AN1405" s="6">
        <f t="shared" si="307"/>
        <v>0.9</v>
      </c>
      <c r="AO1405" t="str">
        <f>VLOOKUP(BD_PONDERACIONES[[#This Row],[Comuna]],Tabla3[#All],2,0)</f>
        <v>Cordillera</v>
      </c>
    </row>
    <row r="1406" spans="1:41" x14ac:dyDescent="0.35">
      <c r="A1406" t="s">
        <v>6365</v>
      </c>
      <c r="B1406" t="s">
        <v>6366</v>
      </c>
      <c r="C1406" t="s">
        <v>6367</v>
      </c>
      <c r="D1406" s="5">
        <v>44697</v>
      </c>
      <c r="E1406" s="5">
        <v>44662</v>
      </c>
      <c r="F1406" t="s">
        <v>763</v>
      </c>
      <c r="G1406" t="s">
        <v>6368</v>
      </c>
      <c r="H1406" t="s">
        <v>3456</v>
      </c>
      <c r="J1406" t="s">
        <v>756</v>
      </c>
      <c r="K1406" t="s">
        <v>756</v>
      </c>
      <c r="L1406" t="s">
        <v>757</v>
      </c>
      <c r="M1406" t="s">
        <v>757</v>
      </c>
      <c r="N1406" t="s">
        <v>756</v>
      </c>
      <c r="O1406" t="s">
        <v>756</v>
      </c>
      <c r="P1406" t="s">
        <v>765</v>
      </c>
      <c r="Q1406" t="s">
        <v>759</v>
      </c>
      <c r="R1406" t="s">
        <v>759</v>
      </c>
      <c r="S1406" t="s">
        <v>756</v>
      </c>
      <c r="T1406" t="s">
        <v>756</v>
      </c>
      <c r="U1406" t="s">
        <v>756</v>
      </c>
      <c r="V1406" t="s">
        <v>756</v>
      </c>
      <c r="W1406" t="s">
        <v>768</v>
      </c>
      <c r="X1406" t="s">
        <v>6369</v>
      </c>
      <c r="Y1406" t="str">
        <f t="shared" si="294"/>
        <v>abril</v>
      </c>
      <c r="Z1406">
        <f>YEAR(BD_PONDERACIONES[[#This Row],[Fecha Ejecución del Ticket]])</f>
        <v>2022</v>
      </c>
      <c r="AA1406" t="str">
        <f t="shared" si="295"/>
        <v>mayo</v>
      </c>
      <c r="AB1406">
        <f>YEAR(BD_PONDERACIONES[[#This Row],[Fecha de Inspección]])</f>
        <v>2022</v>
      </c>
      <c r="AC1406">
        <f t="shared" si="296"/>
        <v>0.5</v>
      </c>
      <c r="AD1406">
        <f t="shared" si="297"/>
        <v>0.5</v>
      </c>
      <c r="AE1406">
        <f t="shared" si="298"/>
        <v>0.5</v>
      </c>
      <c r="AF1406">
        <f t="shared" si="299"/>
        <v>0.5</v>
      </c>
      <c r="AG1406">
        <f t="shared" si="300"/>
        <v>0.5</v>
      </c>
      <c r="AH1406">
        <f t="shared" si="301"/>
        <v>0.5</v>
      </c>
      <c r="AI1406">
        <f t="shared" si="302"/>
        <v>0.25</v>
      </c>
      <c r="AJ1406">
        <f t="shared" si="303"/>
        <v>0.25</v>
      </c>
      <c r="AK1406">
        <f t="shared" si="304"/>
        <v>0.5</v>
      </c>
      <c r="AL1406">
        <f t="shared" si="305"/>
        <v>0.5</v>
      </c>
      <c r="AM1406">
        <f t="shared" si="306"/>
        <v>0.17499999999999999</v>
      </c>
      <c r="AN1406" s="6">
        <f t="shared" si="307"/>
        <v>0.93500000000000005</v>
      </c>
      <c r="AO1406" t="str">
        <f>VLOOKUP(BD_PONDERACIONES[[#This Row],[Comuna]],Tabla3[#All],2,0)</f>
        <v>Cordillera</v>
      </c>
    </row>
    <row r="1407" spans="1:41" x14ac:dyDescent="0.35">
      <c r="A1407" t="s">
        <v>6370</v>
      </c>
      <c r="B1407" t="s">
        <v>6371</v>
      </c>
      <c r="C1407" t="s">
        <v>6372</v>
      </c>
      <c r="D1407" s="5">
        <v>44697</v>
      </c>
      <c r="E1407" s="5">
        <v>44661</v>
      </c>
      <c r="F1407" t="s">
        <v>763</v>
      </c>
      <c r="G1407" t="s">
        <v>6373</v>
      </c>
      <c r="H1407" t="s">
        <v>3456</v>
      </c>
      <c r="J1407" t="s">
        <v>756</v>
      </c>
      <c r="K1407" t="s">
        <v>756</v>
      </c>
      <c r="L1407" t="s">
        <v>757</v>
      </c>
      <c r="M1407" t="s">
        <v>757</v>
      </c>
      <c r="N1407" t="s">
        <v>756</v>
      </c>
      <c r="O1407" t="s">
        <v>756</v>
      </c>
      <c r="P1407" t="s">
        <v>758</v>
      </c>
      <c r="Q1407" t="s">
        <v>759</v>
      </c>
      <c r="R1407" t="s">
        <v>759</v>
      </c>
      <c r="S1407" t="s">
        <v>757</v>
      </c>
      <c r="T1407" t="s">
        <v>757</v>
      </c>
      <c r="U1407" t="s">
        <v>757</v>
      </c>
      <c r="V1407" t="s">
        <v>756</v>
      </c>
      <c r="W1407" t="s">
        <v>756</v>
      </c>
      <c r="X1407" t="s">
        <v>4661</v>
      </c>
      <c r="Y1407" t="str">
        <f t="shared" si="294"/>
        <v>abril</v>
      </c>
      <c r="Z1407">
        <f>YEAR(BD_PONDERACIONES[[#This Row],[Fecha Ejecución del Ticket]])</f>
        <v>2022</v>
      </c>
      <c r="AA1407" t="str">
        <f t="shared" si="295"/>
        <v>mayo</v>
      </c>
      <c r="AB1407">
        <f>YEAR(BD_PONDERACIONES[[#This Row],[Fecha de Inspección]])</f>
        <v>2022</v>
      </c>
      <c r="AC1407">
        <f t="shared" si="296"/>
        <v>0.5</v>
      </c>
      <c r="AD1407">
        <f t="shared" si="297"/>
        <v>0.5</v>
      </c>
      <c r="AE1407">
        <f t="shared" si="298"/>
        <v>0.5</v>
      </c>
      <c r="AF1407">
        <f t="shared" si="299"/>
        <v>0.5</v>
      </c>
      <c r="AG1407">
        <f t="shared" si="300"/>
        <v>0.5</v>
      </c>
      <c r="AH1407">
        <f t="shared" si="301"/>
        <v>0.5</v>
      </c>
      <c r="AI1407">
        <f t="shared" si="302"/>
        <v>0.25</v>
      </c>
      <c r="AJ1407">
        <f t="shared" si="303"/>
        <v>0.25</v>
      </c>
      <c r="AK1407">
        <f t="shared" si="304"/>
        <v>0.5</v>
      </c>
      <c r="AL1407">
        <f t="shared" si="305"/>
        <v>0.5</v>
      </c>
      <c r="AM1407">
        <f t="shared" si="306"/>
        <v>0.5</v>
      </c>
      <c r="AN1407" s="6">
        <f t="shared" si="307"/>
        <v>1</v>
      </c>
      <c r="AO1407" t="str">
        <f>VLOOKUP(BD_PONDERACIONES[[#This Row],[Comuna]],Tabla3[#All],2,0)</f>
        <v>Cordillera</v>
      </c>
    </row>
    <row r="1408" spans="1:41" x14ac:dyDescent="0.35">
      <c r="A1408" t="s">
        <v>6374</v>
      </c>
      <c r="B1408" t="s">
        <v>6375</v>
      </c>
      <c r="C1408" t="s">
        <v>6376</v>
      </c>
      <c r="D1408" s="5">
        <v>44697</v>
      </c>
      <c r="E1408" s="5">
        <v>44663</v>
      </c>
      <c r="F1408" t="s">
        <v>763</v>
      </c>
      <c r="G1408" t="s">
        <v>6377</v>
      </c>
      <c r="H1408" t="s">
        <v>3456</v>
      </c>
      <c r="J1408" t="s">
        <v>756</v>
      </c>
      <c r="K1408" t="s">
        <v>756</v>
      </c>
      <c r="L1408" t="s">
        <v>757</v>
      </c>
      <c r="M1408" t="s">
        <v>757</v>
      </c>
      <c r="N1408" t="s">
        <v>756</v>
      </c>
      <c r="O1408" t="s">
        <v>756</v>
      </c>
      <c r="P1408" t="s">
        <v>758</v>
      </c>
      <c r="Q1408" t="s">
        <v>759</v>
      </c>
      <c r="R1408" t="s">
        <v>759</v>
      </c>
      <c r="S1408" t="s">
        <v>757</v>
      </c>
      <c r="T1408" t="s">
        <v>757</v>
      </c>
      <c r="U1408" t="s">
        <v>757</v>
      </c>
      <c r="V1408" t="s">
        <v>756</v>
      </c>
      <c r="W1408" t="s">
        <v>756</v>
      </c>
      <c r="X1408" t="s">
        <v>804</v>
      </c>
      <c r="Y1408" t="str">
        <f t="shared" si="294"/>
        <v>abril</v>
      </c>
      <c r="Z1408">
        <f>YEAR(BD_PONDERACIONES[[#This Row],[Fecha Ejecución del Ticket]])</f>
        <v>2022</v>
      </c>
      <c r="AA1408" t="str">
        <f t="shared" si="295"/>
        <v>mayo</v>
      </c>
      <c r="AB1408">
        <f>YEAR(BD_PONDERACIONES[[#This Row],[Fecha de Inspección]])</f>
        <v>2022</v>
      </c>
      <c r="AC1408">
        <f t="shared" si="296"/>
        <v>0.5</v>
      </c>
      <c r="AD1408">
        <f t="shared" si="297"/>
        <v>0.5</v>
      </c>
      <c r="AE1408">
        <f t="shared" si="298"/>
        <v>0.5</v>
      </c>
      <c r="AF1408">
        <f t="shared" si="299"/>
        <v>0.5</v>
      </c>
      <c r="AG1408">
        <f t="shared" si="300"/>
        <v>0.5</v>
      </c>
      <c r="AH1408">
        <f t="shared" si="301"/>
        <v>0.5</v>
      </c>
      <c r="AI1408">
        <f t="shared" si="302"/>
        <v>0.25</v>
      </c>
      <c r="AJ1408">
        <f t="shared" si="303"/>
        <v>0.25</v>
      </c>
      <c r="AK1408">
        <f t="shared" si="304"/>
        <v>0.5</v>
      </c>
      <c r="AL1408">
        <f t="shared" si="305"/>
        <v>0.5</v>
      </c>
      <c r="AM1408">
        <f t="shared" si="306"/>
        <v>0.5</v>
      </c>
      <c r="AN1408" s="6">
        <f t="shared" si="307"/>
        <v>1</v>
      </c>
      <c r="AO1408" t="str">
        <f>VLOOKUP(BD_PONDERACIONES[[#This Row],[Comuna]],Tabla3[#All],2,0)</f>
        <v>Cordillera</v>
      </c>
    </row>
    <row r="1409" spans="1:41" x14ac:dyDescent="0.35">
      <c r="A1409" t="s">
        <v>6378</v>
      </c>
      <c r="B1409" t="s">
        <v>6379</v>
      </c>
      <c r="C1409" t="s">
        <v>6380</v>
      </c>
      <c r="D1409" s="5">
        <v>44697</v>
      </c>
      <c r="E1409" s="5">
        <v>44663</v>
      </c>
      <c r="F1409" t="s">
        <v>763</v>
      </c>
      <c r="G1409" t="s">
        <v>6381</v>
      </c>
      <c r="H1409" t="s">
        <v>3456</v>
      </c>
      <c r="J1409" t="s">
        <v>756</v>
      </c>
      <c r="K1409" t="s">
        <v>756</v>
      </c>
      <c r="L1409" t="s">
        <v>757</v>
      </c>
      <c r="M1409" t="s">
        <v>757</v>
      </c>
      <c r="N1409" t="s">
        <v>756</v>
      </c>
      <c r="O1409" t="s">
        <v>756</v>
      </c>
      <c r="P1409" t="s">
        <v>758</v>
      </c>
      <c r="Q1409" t="s">
        <v>759</v>
      </c>
      <c r="R1409" t="s">
        <v>759</v>
      </c>
      <c r="S1409" t="s">
        <v>757</v>
      </c>
      <c r="T1409" t="s">
        <v>757</v>
      </c>
      <c r="U1409" t="s">
        <v>757</v>
      </c>
      <c r="V1409" t="s">
        <v>756</v>
      </c>
      <c r="W1409" t="s">
        <v>756</v>
      </c>
      <c r="X1409" t="s">
        <v>804</v>
      </c>
      <c r="Y1409" t="str">
        <f t="shared" si="294"/>
        <v>abril</v>
      </c>
      <c r="Z1409">
        <f>YEAR(BD_PONDERACIONES[[#This Row],[Fecha Ejecución del Ticket]])</f>
        <v>2022</v>
      </c>
      <c r="AA1409" t="str">
        <f t="shared" si="295"/>
        <v>mayo</v>
      </c>
      <c r="AB1409">
        <f>YEAR(BD_PONDERACIONES[[#This Row],[Fecha de Inspección]])</f>
        <v>2022</v>
      </c>
      <c r="AC1409">
        <f t="shared" si="296"/>
        <v>0.5</v>
      </c>
      <c r="AD1409">
        <f t="shared" si="297"/>
        <v>0.5</v>
      </c>
      <c r="AE1409">
        <f t="shared" si="298"/>
        <v>0.5</v>
      </c>
      <c r="AF1409">
        <f t="shared" si="299"/>
        <v>0.5</v>
      </c>
      <c r="AG1409">
        <f t="shared" si="300"/>
        <v>0.5</v>
      </c>
      <c r="AH1409">
        <f t="shared" si="301"/>
        <v>0.5</v>
      </c>
      <c r="AI1409">
        <f t="shared" si="302"/>
        <v>0.25</v>
      </c>
      <c r="AJ1409">
        <f t="shared" si="303"/>
        <v>0.25</v>
      </c>
      <c r="AK1409">
        <f t="shared" si="304"/>
        <v>0.5</v>
      </c>
      <c r="AL1409">
        <f t="shared" si="305"/>
        <v>0.5</v>
      </c>
      <c r="AM1409">
        <f t="shared" si="306"/>
        <v>0.5</v>
      </c>
      <c r="AN1409" s="6">
        <f t="shared" si="307"/>
        <v>1</v>
      </c>
      <c r="AO1409" t="str">
        <f>VLOOKUP(BD_PONDERACIONES[[#This Row],[Comuna]],Tabla3[#All],2,0)</f>
        <v>Cordillera</v>
      </c>
    </row>
    <row r="1410" spans="1:41" x14ac:dyDescent="0.35">
      <c r="A1410" t="s">
        <v>6382</v>
      </c>
      <c r="B1410" t="s">
        <v>6383</v>
      </c>
      <c r="C1410" t="s">
        <v>6384</v>
      </c>
      <c r="D1410" s="5">
        <v>44697</v>
      </c>
      <c r="E1410" s="5">
        <v>44659</v>
      </c>
      <c r="F1410" t="s">
        <v>763</v>
      </c>
      <c r="G1410" t="s">
        <v>6385</v>
      </c>
      <c r="H1410" t="s">
        <v>3456</v>
      </c>
      <c r="J1410" t="s">
        <v>756</v>
      </c>
      <c r="K1410" t="s">
        <v>756</v>
      </c>
      <c r="L1410" t="s">
        <v>757</v>
      </c>
      <c r="M1410" t="s">
        <v>757</v>
      </c>
      <c r="N1410" t="s">
        <v>756</v>
      </c>
      <c r="O1410" t="s">
        <v>756</v>
      </c>
      <c r="P1410" t="s">
        <v>758</v>
      </c>
      <c r="Q1410" t="s">
        <v>759</v>
      </c>
      <c r="R1410" t="s">
        <v>759</v>
      </c>
      <c r="S1410" t="s">
        <v>757</v>
      </c>
      <c r="T1410" t="s">
        <v>757</v>
      </c>
      <c r="U1410" t="s">
        <v>757</v>
      </c>
      <c r="V1410" t="s">
        <v>756</v>
      </c>
      <c r="W1410" t="s">
        <v>756</v>
      </c>
      <c r="X1410" t="s">
        <v>804</v>
      </c>
      <c r="Y1410" t="str">
        <f t="shared" ref="Y1410:Y1473" si="308">TEXT(E1410,"MMMM")</f>
        <v>abril</v>
      </c>
      <c r="Z1410">
        <f>YEAR(BD_PONDERACIONES[[#This Row],[Fecha Ejecución del Ticket]])</f>
        <v>2022</v>
      </c>
      <c r="AA1410" t="str">
        <f t="shared" ref="AA1410:AA1473" si="309">TEXT(D1410,"MMMM")</f>
        <v>mayo</v>
      </c>
      <c r="AB1410">
        <f>YEAR(BD_PONDERACIONES[[#This Row],[Fecha de Inspección]])</f>
        <v>2022</v>
      </c>
      <c r="AC1410">
        <f t="shared" ref="AC1410:AC1473" si="310">IF(OR(J1410="Cumple",J1410="No Aplica"),0.5,0)</f>
        <v>0.5</v>
      </c>
      <c r="AD1410">
        <f t="shared" ref="AD1410:AD1473" si="311">IF(OR(K1410="CUMPLE",K1410="No Aplica"),0.5,0)</f>
        <v>0.5</v>
      </c>
      <c r="AE1410">
        <f t="shared" ref="AE1410:AE1473" si="312">IF(OR(L1410="CUMPLE",L1410="No Aplica"),0.5,0)</f>
        <v>0.5</v>
      </c>
      <c r="AF1410">
        <f t="shared" ref="AF1410:AF1473" si="313">IF(OR(M1410="CUMPLE",M1410="No Aplica"),0.5,0)</f>
        <v>0.5</v>
      </c>
      <c r="AG1410">
        <f t="shared" ref="AG1410:AG1473" si="314">IF(OR(N1410="CUMPLE",N1410="No Aplica"),0.5,IF(N1410="Cumple Mayormente",0.325,IF(N1410="Cumple Parcialmente",0.175,0)))</f>
        <v>0.5</v>
      </c>
      <c r="AH1410">
        <f t="shared" ref="AH1410:AH1473" si="315">IF(OR(O1410="CUMPLE",O1410="No Aplica"),0.5,IF(O1410="Cumple Mayormente",0.325,IF(O1410="Cumple Parcialmente",0.175,0)))</f>
        <v>0.5</v>
      </c>
      <c r="AI1410">
        <f t="shared" ref="AI1410:AI1473" si="316">IF(OR(S1410="CUMPLE",S1410="No Aplica"),0.25,IF(S1410="Cumple Mayormente",0.1625,IF(S1410="Cumple Parcialmente",0.0875,0)))</f>
        <v>0.25</v>
      </c>
      <c r="AJ1410">
        <f t="shared" ref="AJ1410:AJ1473" si="317">IF(OR(T1410="CUMPLE",T1410="No Aplica"),0.25,IF(T1410="Cumple Mayormente",0.1625,IF(T1410="Cumple Parcialmente",0.0875,0)))</f>
        <v>0.25</v>
      </c>
      <c r="AK1410">
        <f t="shared" ref="AK1410:AK1473" si="318">IF(OR(U1410="CUMPLE",U1410="No Aplica"),0.5,IF(U1410="Cumple Mayormente",0.325,IF(U1410="Cumple Parcialmente",0.175,0)))</f>
        <v>0.5</v>
      </c>
      <c r="AL1410">
        <f t="shared" ref="AL1410:AL1473" si="319">IF(OR(V1410="CUMPLE",V1410="No Aplica"),0.5,IF(V1410="Cumple Mayormente",0.325,IF(V1410="Cumple Parcialmente",0.175,0)))</f>
        <v>0.5</v>
      </c>
      <c r="AM1410">
        <f t="shared" ref="AM1410:AM1473" si="320">IF(OR(W1410="CUMPLE",W1410="No Aplica"),0.5,IF(W1410="Cumple Mayormente",0.325,IF(W1410="Cumple Parcialmente",0.175,0)))</f>
        <v>0.5</v>
      </c>
      <c r="AN1410" s="6">
        <f t="shared" ref="AN1410:AN1473" si="321">((AC1410+AD1410)*0.2)+((AE1410+AF1410)*0.3)+((AG1410+AH1410)*0.15)+((AI1410+AJ1410+AK1410)*0.15)+((AL1410+AM1410)*0.2)</f>
        <v>1</v>
      </c>
      <c r="AO1410" t="str">
        <f>VLOOKUP(BD_PONDERACIONES[[#This Row],[Comuna]],Tabla3[#All],2,0)</f>
        <v>Cordillera</v>
      </c>
    </row>
    <row r="1411" spans="1:41" x14ac:dyDescent="0.35">
      <c r="A1411" t="s">
        <v>6386</v>
      </c>
      <c r="B1411" t="s">
        <v>6387</v>
      </c>
      <c r="C1411" t="s">
        <v>6388</v>
      </c>
      <c r="D1411" s="5">
        <v>44697</v>
      </c>
      <c r="E1411" s="5">
        <v>44681</v>
      </c>
      <c r="F1411" t="s">
        <v>753</v>
      </c>
      <c r="G1411" t="s">
        <v>6389</v>
      </c>
      <c r="H1411" t="s">
        <v>3456</v>
      </c>
      <c r="J1411" t="s">
        <v>756</v>
      </c>
      <c r="K1411" t="s">
        <v>756</v>
      </c>
      <c r="L1411" t="s">
        <v>757</v>
      </c>
      <c r="M1411" t="s">
        <v>757</v>
      </c>
      <c r="N1411" t="s">
        <v>756</v>
      </c>
      <c r="O1411" t="s">
        <v>756</v>
      </c>
      <c r="P1411" t="s">
        <v>765</v>
      </c>
      <c r="Q1411" t="s">
        <v>759</v>
      </c>
      <c r="R1411" t="s">
        <v>759</v>
      </c>
      <c r="S1411" t="s">
        <v>757</v>
      </c>
      <c r="T1411" t="s">
        <v>757</v>
      </c>
      <c r="U1411" t="s">
        <v>756</v>
      </c>
      <c r="V1411" t="s">
        <v>756</v>
      </c>
      <c r="W1411" t="s">
        <v>756</v>
      </c>
      <c r="X1411" t="s">
        <v>6390</v>
      </c>
      <c r="Y1411" t="str">
        <f t="shared" si="308"/>
        <v>abril</v>
      </c>
      <c r="Z1411">
        <f>YEAR(BD_PONDERACIONES[[#This Row],[Fecha Ejecución del Ticket]])</f>
        <v>2022</v>
      </c>
      <c r="AA1411" t="str">
        <f t="shared" si="309"/>
        <v>mayo</v>
      </c>
      <c r="AB1411">
        <f>YEAR(BD_PONDERACIONES[[#This Row],[Fecha de Inspección]])</f>
        <v>2022</v>
      </c>
      <c r="AC1411">
        <f t="shared" si="310"/>
        <v>0.5</v>
      </c>
      <c r="AD1411">
        <f t="shared" si="311"/>
        <v>0.5</v>
      </c>
      <c r="AE1411">
        <f t="shared" si="312"/>
        <v>0.5</v>
      </c>
      <c r="AF1411">
        <f t="shared" si="313"/>
        <v>0.5</v>
      </c>
      <c r="AG1411">
        <f t="shared" si="314"/>
        <v>0.5</v>
      </c>
      <c r="AH1411">
        <f t="shared" si="315"/>
        <v>0.5</v>
      </c>
      <c r="AI1411">
        <f t="shared" si="316"/>
        <v>0.25</v>
      </c>
      <c r="AJ1411">
        <f t="shared" si="317"/>
        <v>0.25</v>
      </c>
      <c r="AK1411">
        <f t="shared" si="318"/>
        <v>0.5</v>
      </c>
      <c r="AL1411">
        <f t="shared" si="319"/>
        <v>0.5</v>
      </c>
      <c r="AM1411">
        <f t="shared" si="320"/>
        <v>0.5</v>
      </c>
      <c r="AN1411" s="6">
        <f t="shared" si="321"/>
        <v>1</v>
      </c>
      <c r="AO1411" t="str">
        <f>VLOOKUP(BD_PONDERACIONES[[#This Row],[Comuna]],Tabla3[#All],2,0)</f>
        <v>Cordillera</v>
      </c>
    </row>
    <row r="1412" spans="1:41" x14ac:dyDescent="0.35">
      <c r="A1412" t="s">
        <v>6391</v>
      </c>
      <c r="B1412" t="s">
        <v>6392</v>
      </c>
      <c r="C1412" t="s">
        <v>6393</v>
      </c>
      <c r="D1412" s="5">
        <v>44697</v>
      </c>
      <c r="E1412" s="5">
        <v>44667</v>
      </c>
      <c r="F1412" t="s">
        <v>753</v>
      </c>
      <c r="G1412" t="s">
        <v>6394</v>
      </c>
      <c r="H1412" t="s">
        <v>3456</v>
      </c>
      <c r="J1412" t="s">
        <v>756</v>
      </c>
      <c r="K1412" t="s">
        <v>756</v>
      </c>
      <c r="L1412" t="s">
        <v>773</v>
      </c>
      <c r="M1412" t="s">
        <v>773</v>
      </c>
      <c r="N1412" t="s">
        <v>756</v>
      </c>
      <c r="O1412" t="s">
        <v>756</v>
      </c>
      <c r="P1412" t="s">
        <v>758</v>
      </c>
      <c r="Q1412" t="s">
        <v>759</v>
      </c>
      <c r="R1412" t="s">
        <v>759</v>
      </c>
      <c r="S1412" t="s">
        <v>757</v>
      </c>
      <c r="T1412" t="s">
        <v>757</v>
      </c>
      <c r="U1412" t="s">
        <v>757</v>
      </c>
      <c r="V1412" t="s">
        <v>756</v>
      </c>
      <c r="W1412" t="s">
        <v>756</v>
      </c>
      <c r="X1412" t="s">
        <v>6395</v>
      </c>
      <c r="Y1412" t="str">
        <f t="shared" si="308"/>
        <v>abril</v>
      </c>
      <c r="Z1412">
        <f>YEAR(BD_PONDERACIONES[[#This Row],[Fecha Ejecución del Ticket]])</f>
        <v>2022</v>
      </c>
      <c r="AA1412" t="str">
        <f t="shared" si="309"/>
        <v>mayo</v>
      </c>
      <c r="AB1412">
        <f>YEAR(BD_PONDERACIONES[[#This Row],[Fecha de Inspección]])</f>
        <v>2022</v>
      </c>
      <c r="AC1412">
        <f t="shared" si="310"/>
        <v>0.5</v>
      </c>
      <c r="AD1412">
        <f t="shared" si="311"/>
        <v>0.5</v>
      </c>
      <c r="AE1412">
        <f t="shared" si="312"/>
        <v>0</v>
      </c>
      <c r="AF1412">
        <f t="shared" si="313"/>
        <v>0</v>
      </c>
      <c r="AG1412">
        <f t="shared" si="314"/>
        <v>0.5</v>
      </c>
      <c r="AH1412">
        <f t="shared" si="315"/>
        <v>0.5</v>
      </c>
      <c r="AI1412">
        <f t="shared" si="316"/>
        <v>0.25</v>
      </c>
      <c r="AJ1412">
        <f t="shared" si="317"/>
        <v>0.25</v>
      </c>
      <c r="AK1412">
        <f t="shared" si="318"/>
        <v>0.5</v>
      </c>
      <c r="AL1412">
        <f t="shared" si="319"/>
        <v>0.5</v>
      </c>
      <c r="AM1412">
        <f t="shared" si="320"/>
        <v>0.5</v>
      </c>
      <c r="AN1412" s="6">
        <f t="shared" si="321"/>
        <v>0.7</v>
      </c>
      <c r="AO1412" t="str">
        <f>VLOOKUP(BD_PONDERACIONES[[#This Row],[Comuna]],Tabla3[#All],2,0)</f>
        <v>Cordillera</v>
      </c>
    </row>
    <row r="1413" spans="1:41" x14ac:dyDescent="0.35">
      <c r="A1413" t="s">
        <v>6396</v>
      </c>
      <c r="B1413" t="s">
        <v>6397</v>
      </c>
      <c r="C1413" t="s">
        <v>6398</v>
      </c>
      <c r="D1413" s="5">
        <v>44697</v>
      </c>
      <c r="E1413" s="5">
        <v>44655</v>
      </c>
      <c r="F1413" t="s">
        <v>763</v>
      </c>
      <c r="G1413" t="s">
        <v>6399</v>
      </c>
      <c r="H1413" t="s">
        <v>3456</v>
      </c>
      <c r="J1413" t="s">
        <v>756</v>
      </c>
      <c r="K1413" t="s">
        <v>756</v>
      </c>
      <c r="L1413" t="s">
        <v>757</v>
      </c>
      <c r="M1413" t="s">
        <v>757</v>
      </c>
      <c r="N1413" t="s">
        <v>756</v>
      </c>
      <c r="O1413" t="s">
        <v>756</v>
      </c>
      <c r="P1413" t="s">
        <v>758</v>
      </c>
      <c r="Q1413" t="s">
        <v>759</v>
      </c>
      <c r="R1413" t="s">
        <v>759</v>
      </c>
      <c r="S1413" t="s">
        <v>757</v>
      </c>
      <c r="T1413" t="s">
        <v>757</v>
      </c>
      <c r="U1413" t="s">
        <v>757</v>
      </c>
      <c r="V1413" t="s">
        <v>756</v>
      </c>
      <c r="W1413" t="s">
        <v>773</v>
      </c>
      <c r="X1413" t="s">
        <v>6400</v>
      </c>
      <c r="Y1413" t="str">
        <f t="shared" si="308"/>
        <v>abril</v>
      </c>
      <c r="Z1413">
        <f>YEAR(BD_PONDERACIONES[[#This Row],[Fecha Ejecución del Ticket]])</f>
        <v>2022</v>
      </c>
      <c r="AA1413" t="str">
        <f t="shared" si="309"/>
        <v>mayo</v>
      </c>
      <c r="AB1413">
        <f>YEAR(BD_PONDERACIONES[[#This Row],[Fecha de Inspección]])</f>
        <v>2022</v>
      </c>
      <c r="AC1413">
        <f t="shared" si="310"/>
        <v>0.5</v>
      </c>
      <c r="AD1413">
        <f t="shared" si="311"/>
        <v>0.5</v>
      </c>
      <c r="AE1413">
        <f t="shared" si="312"/>
        <v>0.5</v>
      </c>
      <c r="AF1413">
        <f t="shared" si="313"/>
        <v>0.5</v>
      </c>
      <c r="AG1413">
        <f t="shared" si="314"/>
        <v>0.5</v>
      </c>
      <c r="AH1413">
        <f t="shared" si="315"/>
        <v>0.5</v>
      </c>
      <c r="AI1413">
        <f t="shared" si="316"/>
        <v>0.25</v>
      </c>
      <c r="AJ1413">
        <f t="shared" si="317"/>
        <v>0.25</v>
      </c>
      <c r="AK1413">
        <f t="shared" si="318"/>
        <v>0.5</v>
      </c>
      <c r="AL1413">
        <f t="shared" si="319"/>
        <v>0.5</v>
      </c>
      <c r="AM1413">
        <f t="shared" si="320"/>
        <v>0</v>
      </c>
      <c r="AN1413" s="6">
        <f t="shared" si="321"/>
        <v>0.9</v>
      </c>
      <c r="AO1413" t="str">
        <f>VLOOKUP(BD_PONDERACIONES[[#This Row],[Comuna]],Tabla3[#All],2,0)</f>
        <v>Cordillera</v>
      </c>
    </row>
    <row r="1414" spans="1:41" x14ac:dyDescent="0.35">
      <c r="A1414" t="s">
        <v>6401</v>
      </c>
      <c r="B1414" t="s">
        <v>6402</v>
      </c>
      <c r="C1414" t="s">
        <v>6403</v>
      </c>
      <c r="D1414" s="5">
        <v>44697</v>
      </c>
      <c r="E1414" s="5">
        <v>44656</v>
      </c>
      <c r="F1414" t="s">
        <v>753</v>
      </c>
      <c r="G1414" t="s">
        <v>6404</v>
      </c>
      <c r="H1414" t="s">
        <v>3456</v>
      </c>
      <c r="J1414" t="s">
        <v>756</v>
      </c>
      <c r="K1414" t="s">
        <v>756</v>
      </c>
      <c r="L1414" t="s">
        <v>757</v>
      </c>
      <c r="M1414" t="s">
        <v>757</v>
      </c>
      <c r="N1414" t="s">
        <v>756</v>
      </c>
      <c r="O1414" t="s">
        <v>756</v>
      </c>
      <c r="P1414" t="s">
        <v>765</v>
      </c>
      <c r="Q1414" t="s">
        <v>759</v>
      </c>
      <c r="R1414" t="s">
        <v>759</v>
      </c>
      <c r="S1414" t="s">
        <v>756</v>
      </c>
      <c r="T1414" t="s">
        <v>756</v>
      </c>
      <c r="U1414" t="s">
        <v>756</v>
      </c>
      <c r="V1414" t="s">
        <v>756</v>
      </c>
      <c r="W1414" t="s">
        <v>756</v>
      </c>
      <c r="X1414" t="s">
        <v>6405</v>
      </c>
      <c r="Y1414" t="str">
        <f t="shared" si="308"/>
        <v>abril</v>
      </c>
      <c r="Z1414">
        <f>YEAR(BD_PONDERACIONES[[#This Row],[Fecha Ejecución del Ticket]])</f>
        <v>2022</v>
      </c>
      <c r="AA1414" t="str">
        <f t="shared" si="309"/>
        <v>mayo</v>
      </c>
      <c r="AB1414">
        <f>YEAR(BD_PONDERACIONES[[#This Row],[Fecha de Inspección]])</f>
        <v>2022</v>
      </c>
      <c r="AC1414">
        <f t="shared" si="310"/>
        <v>0.5</v>
      </c>
      <c r="AD1414">
        <f t="shared" si="311"/>
        <v>0.5</v>
      </c>
      <c r="AE1414">
        <f t="shared" si="312"/>
        <v>0.5</v>
      </c>
      <c r="AF1414">
        <f t="shared" si="313"/>
        <v>0.5</v>
      </c>
      <c r="AG1414">
        <f t="shared" si="314"/>
        <v>0.5</v>
      </c>
      <c r="AH1414">
        <f t="shared" si="315"/>
        <v>0.5</v>
      </c>
      <c r="AI1414">
        <f t="shared" si="316"/>
        <v>0.25</v>
      </c>
      <c r="AJ1414">
        <f t="shared" si="317"/>
        <v>0.25</v>
      </c>
      <c r="AK1414">
        <f t="shared" si="318"/>
        <v>0.5</v>
      </c>
      <c r="AL1414">
        <f t="shared" si="319"/>
        <v>0.5</v>
      </c>
      <c r="AM1414">
        <f t="shared" si="320"/>
        <v>0.5</v>
      </c>
      <c r="AN1414" s="6">
        <f t="shared" si="321"/>
        <v>1</v>
      </c>
      <c r="AO1414" t="str">
        <f>VLOOKUP(BD_PONDERACIONES[[#This Row],[Comuna]],Tabla3[#All],2,0)</f>
        <v>Cordillera</v>
      </c>
    </row>
    <row r="1415" spans="1:41" x14ac:dyDescent="0.35">
      <c r="A1415" t="s">
        <v>6406</v>
      </c>
      <c r="B1415" t="s">
        <v>6407</v>
      </c>
      <c r="C1415" t="s">
        <v>6408</v>
      </c>
      <c r="D1415" s="5">
        <v>44697</v>
      </c>
      <c r="E1415" s="5">
        <v>44658</v>
      </c>
      <c r="F1415" t="s">
        <v>753</v>
      </c>
      <c r="G1415" t="s">
        <v>6409</v>
      </c>
      <c r="H1415" t="s">
        <v>3456</v>
      </c>
      <c r="J1415" t="s">
        <v>756</v>
      </c>
      <c r="K1415" t="s">
        <v>756</v>
      </c>
      <c r="L1415" t="s">
        <v>757</v>
      </c>
      <c r="M1415" t="s">
        <v>757</v>
      </c>
      <c r="N1415" t="s">
        <v>756</v>
      </c>
      <c r="O1415" t="s">
        <v>756</v>
      </c>
      <c r="P1415" t="s">
        <v>758</v>
      </c>
      <c r="Q1415" t="s">
        <v>759</v>
      </c>
      <c r="R1415" t="s">
        <v>759</v>
      </c>
      <c r="S1415" t="s">
        <v>757</v>
      </c>
      <c r="T1415" t="s">
        <v>757</v>
      </c>
      <c r="U1415" t="s">
        <v>757</v>
      </c>
      <c r="V1415" t="s">
        <v>756</v>
      </c>
      <c r="W1415" t="s">
        <v>768</v>
      </c>
      <c r="X1415" t="s">
        <v>6410</v>
      </c>
      <c r="Y1415" t="str">
        <f t="shared" si="308"/>
        <v>abril</v>
      </c>
      <c r="Z1415">
        <f>YEAR(BD_PONDERACIONES[[#This Row],[Fecha Ejecución del Ticket]])</f>
        <v>2022</v>
      </c>
      <c r="AA1415" t="str">
        <f t="shared" si="309"/>
        <v>mayo</v>
      </c>
      <c r="AB1415">
        <f>YEAR(BD_PONDERACIONES[[#This Row],[Fecha de Inspección]])</f>
        <v>2022</v>
      </c>
      <c r="AC1415">
        <f t="shared" si="310"/>
        <v>0.5</v>
      </c>
      <c r="AD1415">
        <f t="shared" si="311"/>
        <v>0.5</v>
      </c>
      <c r="AE1415">
        <f t="shared" si="312"/>
        <v>0.5</v>
      </c>
      <c r="AF1415">
        <f t="shared" si="313"/>
        <v>0.5</v>
      </c>
      <c r="AG1415">
        <f t="shared" si="314"/>
        <v>0.5</v>
      </c>
      <c r="AH1415">
        <f t="shared" si="315"/>
        <v>0.5</v>
      </c>
      <c r="AI1415">
        <f t="shared" si="316"/>
        <v>0.25</v>
      </c>
      <c r="AJ1415">
        <f t="shared" si="317"/>
        <v>0.25</v>
      </c>
      <c r="AK1415">
        <f t="shared" si="318"/>
        <v>0.5</v>
      </c>
      <c r="AL1415">
        <f t="shared" si="319"/>
        <v>0.5</v>
      </c>
      <c r="AM1415">
        <f t="shared" si="320"/>
        <v>0.17499999999999999</v>
      </c>
      <c r="AN1415" s="6">
        <f t="shared" si="321"/>
        <v>0.93500000000000005</v>
      </c>
      <c r="AO1415" t="str">
        <f>VLOOKUP(BD_PONDERACIONES[[#This Row],[Comuna]],Tabla3[#All],2,0)</f>
        <v>Cordillera</v>
      </c>
    </row>
    <row r="1416" spans="1:41" x14ac:dyDescent="0.35">
      <c r="A1416" t="s">
        <v>6411</v>
      </c>
      <c r="B1416" t="s">
        <v>6412</v>
      </c>
      <c r="C1416" t="s">
        <v>6413</v>
      </c>
      <c r="D1416" s="5">
        <v>44697</v>
      </c>
      <c r="E1416" s="5">
        <v>44659</v>
      </c>
      <c r="F1416" t="s">
        <v>763</v>
      </c>
      <c r="G1416" t="s">
        <v>6414</v>
      </c>
      <c r="H1416" t="s">
        <v>3456</v>
      </c>
      <c r="J1416" t="s">
        <v>756</v>
      </c>
      <c r="K1416" t="s">
        <v>756</v>
      </c>
      <c r="L1416" t="s">
        <v>757</v>
      </c>
      <c r="M1416" t="s">
        <v>757</v>
      </c>
      <c r="N1416" t="s">
        <v>756</v>
      </c>
      <c r="O1416" t="s">
        <v>756</v>
      </c>
      <c r="P1416" t="s">
        <v>765</v>
      </c>
      <c r="Q1416" t="s">
        <v>6415</v>
      </c>
      <c r="R1416" t="s">
        <v>6416</v>
      </c>
      <c r="S1416" t="s">
        <v>756</v>
      </c>
      <c r="T1416" t="s">
        <v>756</v>
      </c>
      <c r="U1416" t="s">
        <v>756</v>
      </c>
      <c r="V1416" t="s">
        <v>756</v>
      </c>
      <c r="W1416" t="s">
        <v>768</v>
      </c>
      <c r="X1416" t="s">
        <v>769</v>
      </c>
      <c r="Y1416" t="str">
        <f t="shared" si="308"/>
        <v>abril</v>
      </c>
      <c r="Z1416">
        <f>YEAR(BD_PONDERACIONES[[#This Row],[Fecha Ejecución del Ticket]])</f>
        <v>2022</v>
      </c>
      <c r="AA1416" t="str">
        <f t="shared" si="309"/>
        <v>mayo</v>
      </c>
      <c r="AB1416">
        <f>YEAR(BD_PONDERACIONES[[#This Row],[Fecha de Inspección]])</f>
        <v>2022</v>
      </c>
      <c r="AC1416">
        <f t="shared" si="310"/>
        <v>0.5</v>
      </c>
      <c r="AD1416">
        <f t="shared" si="311"/>
        <v>0.5</v>
      </c>
      <c r="AE1416">
        <f t="shared" si="312"/>
        <v>0.5</v>
      </c>
      <c r="AF1416">
        <f t="shared" si="313"/>
        <v>0.5</v>
      </c>
      <c r="AG1416">
        <f t="shared" si="314"/>
        <v>0.5</v>
      </c>
      <c r="AH1416">
        <f t="shared" si="315"/>
        <v>0.5</v>
      </c>
      <c r="AI1416">
        <f t="shared" si="316"/>
        <v>0.25</v>
      </c>
      <c r="AJ1416">
        <f t="shared" si="317"/>
        <v>0.25</v>
      </c>
      <c r="AK1416">
        <f t="shared" si="318"/>
        <v>0.5</v>
      </c>
      <c r="AL1416">
        <f t="shared" si="319"/>
        <v>0.5</v>
      </c>
      <c r="AM1416">
        <f t="shared" si="320"/>
        <v>0.17499999999999999</v>
      </c>
      <c r="AN1416" s="6">
        <f t="shared" si="321"/>
        <v>0.93500000000000005</v>
      </c>
      <c r="AO1416" t="str">
        <f>VLOOKUP(BD_PONDERACIONES[[#This Row],[Comuna]],Tabla3[#All],2,0)</f>
        <v>Cordillera</v>
      </c>
    </row>
    <row r="1417" spans="1:41" x14ac:dyDescent="0.35">
      <c r="A1417" t="s">
        <v>6417</v>
      </c>
      <c r="B1417" t="s">
        <v>6418</v>
      </c>
      <c r="C1417" t="s">
        <v>6419</v>
      </c>
      <c r="D1417" s="5">
        <v>44697</v>
      </c>
      <c r="E1417" s="5">
        <v>44657</v>
      </c>
      <c r="F1417" t="s">
        <v>753</v>
      </c>
      <c r="G1417" t="s">
        <v>6420</v>
      </c>
      <c r="H1417" t="s">
        <v>3456</v>
      </c>
      <c r="J1417" t="s">
        <v>756</v>
      </c>
      <c r="K1417" t="s">
        <v>756</v>
      </c>
      <c r="L1417" t="s">
        <v>773</v>
      </c>
      <c r="M1417" t="s">
        <v>773</v>
      </c>
      <c r="N1417" t="s">
        <v>756</v>
      </c>
      <c r="O1417" t="s">
        <v>756</v>
      </c>
      <c r="P1417" t="s">
        <v>758</v>
      </c>
      <c r="Q1417" t="s">
        <v>759</v>
      </c>
      <c r="R1417" t="s">
        <v>759</v>
      </c>
      <c r="S1417" t="s">
        <v>757</v>
      </c>
      <c r="T1417" t="s">
        <v>757</v>
      </c>
      <c r="U1417" t="s">
        <v>757</v>
      </c>
      <c r="V1417" t="s">
        <v>756</v>
      </c>
      <c r="W1417" t="s">
        <v>756</v>
      </c>
      <c r="X1417" t="s">
        <v>6421</v>
      </c>
      <c r="Y1417" t="str">
        <f t="shared" si="308"/>
        <v>abril</v>
      </c>
      <c r="Z1417">
        <f>YEAR(BD_PONDERACIONES[[#This Row],[Fecha Ejecución del Ticket]])</f>
        <v>2022</v>
      </c>
      <c r="AA1417" t="str">
        <f t="shared" si="309"/>
        <v>mayo</v>
      </c>
      <c r="AB1417">
        <f>YEAR(BD_PONDERACIONES[[#This Row],[Fecha de Inspección]])</f>
        <v>2022</v>
      </c>
      <c r="AC1417">
        <f t="shared" si="310"/>
        <v>0.5</v>
      </c>
      <c r="AD1417">
        <f t="shared" si="311"/>
        <v>0.5</v>
      </c>
      <c r="AE1417">
        <f t="shared" si="312"/>
        <v>0</v>
      </c>
      <c r="AF1417">
        <f t="shared" si="313"/>
        <v>0</v>
      </c>
      <c r="AG1417">
        <f t="shared" si="314"/>
        <v>0.5</v>
      </c>
      <c r="AH1417">
        <f t="shared" si="315"/>
        <v>0.5</v>
      </c>
      <c r="AI1417">
        <f t="shared" si="316"/>
        <v>0.25</v>
      </c>
      <c r="AJ1417">
        <f t="shared" si="317"/>
        <v>0.25</v>
      </c>
      <c r="AK1417">
        <f t="shared" si="318"/>
        <v>0.5</v>
      </c>
      <c r="AL1417">
        <f t="shared" si="319"/>
        <v>0.5</v>
      </c>
      <c r="AM1417">
        <f t="shared" si="320"/>
        <v>0.5</v>
      </c>
      <c r="AN1417" s="6">
        <f t="shared" si="321"/>
        <v>0.7</v>
      </c>
      <c r="AO1417" t="str">
        <f>VLOOKUP(BD_PONDERACIONES[[#This Row],[Comuna]],Tabla3[#All],2,0)</f>
        <v>Cordillera</v>
      </c>
    </row>
    <row r="1418" spans="1:41" x14ac:dyDescent="0.35">
      <c r="A1418" t="s">
        <v>6422</v>
      </c>
      <c r="B1418" t="s">
        <v>6423</v>
      </c>
      <c r="C1418" t="s">
        <v>6424</v>
      </c>
      <c r="D1418" s="5">
        <v>44697</v>
      </c>
      <c r="E1418" s="5">
        <v>44678</v>
      </c>
      <c r="F1418" t="s">
        <v>753</v>
      </c>
      <c r="G1418" t="s">
        <v>6425</v>
      </c>
      <c r="H1418" t="s">
        <v>3456</v>
      </c>
      <c r="J1418" t="s">
        <v>756</v>
      </c>
      <c r="K1418" t="s">
        <v>756</v>
      </c>
      <c r="L1418" t="s">
        <v>757</v>
      </c>
      <c r="M1418" t="s">
        <v>757</v>
      </c>
      <c r="N1418" t="s">
        <v>756</v>
      </c>
      <c r="O1418" t="s">
        <v>756</v>
      </c>
      <c r="P1418" t="s">
        <v>765</v>
      </c>
      <c r="Q1418" t="s">
        <v>759</v>
      </c>
      <c r="R1418" t="s">
        <v>759</v>
      </c>
      <c r="S1418" t="s">
        <v>756</v>
      </c>
      <c r="T1418" t="s">
        <v>756</v>
      </c>
      <c r="U1418" t="s">
        <v>756</v>
      </c>
      <c r="V1418" t="s">
        <v>773</v>
      </c>
      <c r="W1418" t="s">
        <v>773</v>
      </c>
      <c r="X1418" t="s">
        <v>6426</v>
      </c>
      <c r="Y1418" t="str">
        <f t="shared" si="308"/>
        <v>abril</v>
      </c>
      <c r="Z1418">
        <f>YEAR(BD_PONDERACIONES[[#This Row],[Fecha Ejecución del Ticket]])</f>
        <v>2022</v>
      </c>
      <c r="AA1418" t="str">
        <f t="shared" si="309"/>
        <v>mayo</v>
      </c>
      <c r="AB1418">
        <f>YEAR(BD_PONDERACIONES[[#This Row],[Fecha de Inspección]])</f>
        <v>2022</v>
      </c>
      <c r="AC1418">
        <f t="shared" si="310"/>
        <v>0.5</v>
      </c>
      <c r="AD1418">
        <f t="shared" si="311"/>
        <v>0.5</v>
      </c>
      <c r="AE1418">
        <f t="shared" si="312"/>
        <v>0.5</v>
      </c>
      <c r="AF1418">
        <f t="shared" si="313"/>
        <v>0.5</v>
      </c>
      <c r="AG1418">
        <f t="shared" si="314"/>
        <v>0.5</v>
      </c>
      <c r="AH1418">
        <f t="shared" si="315"/>
        <v>0.5</v>
      </c>
      <c r="AI1418">
        <f t="shared" si="316"/>
        <v>0.25</v>
      </c>
      <c r="AJ1418">
        <f t="shared" si="317"/>
        <v>0.25</v>
      </c>
      <c r="AK1418">
        <f t="shared" si="318"/>
        <v>0.5</v>
      </c>
      <c r="AL1418">
        <f t="shared" si="319"/>
        <v>0</v>
      </c>
      <c r="AM1418">
        <f t="shared" si="320"/>
        <v>0</v>
      </c>
      <c r="AN1418" s="6">
        <f t="shared" si="321"/>
        <v>0.8</v>
      </c>
      <c r="AO1418" t="str">
        <f>VLOOKUP(BD_PONDERACIONES[[#This Row],[Comuna]],Tabla3[#All],2,0)</f>
        <v>Cordillera</v>
      </c>
    </row>
    <row r="1419" spans="1:41" x14ac:dyDescent="0.35">
      <c r="A1419" t="s">
        <v>6427</v>
      </c>
      <c r="B1419" t="s">
        <v>6428</v>
      </c>
      <c r="C1419" t="s">
        <v>6429</v>
      </c>
      <c r="D1419" s="5">
        <v>44697</v>
      </c>
      <c r="E1419" s="5">
        <v>44656</v>
      </c>
      <c r="F1419" t="s">
        <v>763</v>
      </c>
      <c r="G1419" t="s">
        <v>6430</v>
      </c>
      <c r="H1419" t="s">
        <v>3456</v>
      </c>
      <c r="J1419" t="s">
        <v>756</v>
      </c>
      <c r="K1419" t="s">
        <v>756</v>
      </c>
      <c r="L1419" t="s">
        <v>773</v>
      </c>
      <c r="M1419" t="s">
        <v>773</v>
      </c>
      <c r="N1419" t="s">
        <v>756</v>
      </c>
      <c r="O1419" t="s">
        <v>756</v>
      </c>
      <c r="P1419" t="s">
        <v>758</v>
      </c>
      <c r="Q1419" t="s">
        <v>759</v>
      </c>
      <c r="R1419" t="s">
        <v>759</v>
      </c>
      <c r="S1419" t="s">
        <v>757</v>
      </c>
      <c r="T1419" t="s">
        <v>757</v>
      </c>
      <c r="U1419" t="s">
        <v>757</v>
      </c>
      <c r="V1419" t="s">
        <v>768</v>
      </c>
      <c r="W1419" t="s">
        <v>768</v>
      </c>
      <c r="X1419" t="s">
        <v>6431</v>
      </c>
      <c r="Y1419" t="str">
        <f t="shared" si="308"/>
        <v>abril</v>
      </c>
      <c r="Z1419">
        <f>YEAR(BD_PONDERACIONES[[#This Row],[Fecha Ejecución del Ticket]])</f>
        <v>2022</v>
      </c>
      <c r="AA1419" t="str">
        <f t="shared" si="309"/>
        <v>mayo</v>
      </c>
      <c r="AB1419">
        <f>YEAR(BD_PONDERACIONES[[#This Row],[Fecha de Inspección]])</f>
        <v>2022</v>
      </c>
      <c r="AC1419">
        <f t="shared" si="310"/>
        <v>0.5</v>
      </c>
      <c r="AD1419">
        <f t="shared" si="311"/>
        <v>0.5</v>
      </c>
      <c r="AE1419">
        <f t="shared" si="312"/>
        <v>0</v>
      </c>
      <c r="AF1419">
        <f t="shared" si="313"/>
        <v>0</v>
      </c>
      <c r="AG1419">
        <f t="shared" si="314"/>
        <v>0.5</v>
      </c>
      <c r="AH1419">
        <f t="shared" si="315"/>
        <v>0.5</v>
      </c>
      <c r="AI1419">
        <f t="shared" si="316"/>
        <v>0.25</v>
      </c>
      <c r="AJ1419">
        <f t="shared" si="317"/>
        <v>0.25</v>
      </c>
      <c r="AK1419">
        <f t="shared" si="318"/>
        <v>0.5</v>
      </c>
      <c r="AL1419">
        <f t="shared" si="319"/>
        <v>0.17499999999999999</v>
      </c>
      <c r="AM1419">
        <f t="shared" si="320"/>
        <v>0.17499999999999999</v>
      </c>
      <c r="AN1419" s="6">
        <f t="shared" si="321"/>
        <v>0.56999999999999995</v>
      </c>
      <c r="AO1419" t="str">
        <f>VLOOKUP(BD_PONDERACIONES[[#This Row],[Comuna]],Tabla3[#All],2,0)</f>
        <v>Cordillera</v>
      </c>
    </row>
    <row r="1420" spans="1:41" x14ac:dyDescent="0.35">
      <c r="A1420" t="s">
        <v>6432</v>
      </c>
      <c r="B1420" t="s">
        <v>6433</v>
      </c>
      <c r="C1420" t="s">
        <v>6434</v>
      </c>
      <c r="D1420" s="5">
        <v>44697</v>
      </c>
      <c r="E1420" s="5">
        <v>44661</v>
      </c>
      <c r="F1420" t="s">
        <v>753</v>
      </c>
      <c r="G1420" t="s">
        <v>6435</v>
      </c>
      <c r="H1420" t="s">
        <v>3456</v>
      </c>
      <c r="J1420" t="s">
        <v>756</v>
      </c>
      <c r="K1420" t="s">
        <v>756</v>
      </c>
      <c r="L1420" t="s">
        <v>757</v>
      </c>
      <c r="M1420" t="s">
        <v>757</v>
      </c>
      <c r="N1420" t="s">
        <v>756</v>
      </c>
      <c r="O1420" t="s">
        <v>756</v>
      </c>
      <c r="P1420" t="s">
        <v>758</v>
      </c>
      <c r="Q1420" t="s">
        <v>759</v>
      </c>
      <c r="R1420" t="s">
        <v>759</v>
      </c>
      <c r="S1420" t="s">
        <v>757</v>
      </c>
      <c r="T1420" t="s">
        <v>757</v>
      </c>
      <c r="U1420" t="s">
        <v>757</v>
      </c>
      <c r="V1420" t="s">
        <v>756</v>
      </c>
      <c r="W1420" t="s">
        <v>773</v>
      </c>
      <c r="X1420" t="s">
        <v>6436</v>
      </c>
      <c r="Y1420" t="str">
        <f t="shared" si="308"/>
        <v>abril</v>
      </c>
      <c r="Z1420">
        <f>YEAR(BD_PONDERACIONES[[#This Row],[Fecha Ejecución del Ticket]])</f>
        <v>2022</v>
      </c>
      <c r="AA1420" t="str">
        <f t="shared" si="309"/>
        <v>mayo</v>
      </c>
      <c r="AB1420">
        <f>YEAR(BD_PONDERACIONES[[#This Row],[Fecha de Inspección]])</f>
        <v>2022</v>
      </c>
      <c r="AC1420">
        <f t="shared" si="310"/>
        <v>0.5</v>
      </c>
      <c r="AD1420">
        <f t="shared" si="311"/>
        <v>0.5</v>
      </c>
      <c r="AE1420">
        <f t="shared" si="312"/>
        <v>0.5</v>
      </c>
      <c r="AF1420">
        <f t="shared" si="313"/>
        <v>0.5</v>
      </c>
      <c r="AG1420">
        <f t="shared" si="314"/>
        <v>0.5</v>
      </c>
      <c r="AH1420">
        <f t="shared" si="315"/>
        <v>0.5</v>
      </c>
      <c r="AI1420">
        <f t="shared" si="316"/>
        <v>0.25</v>
      </c>
      <c r="AJ1420">
        <f t="shared" si="317"/>
        <v>0.25</v>
      </c>
      <c r="AK1420">
        <f t="shared" si="318"/>
        <v>0.5</v>
      </c>
      <c r="AL1420">
        <f t="shared" si="319"/>
        <v>0.5</v>
      </c>
      <c r="AM1420">
        <f t="shared" si="320"/>
        <v>0</v>
      </c>
      <c r="AN1420" s="6">
        <f t="shared" si="321"/>
        <v>0.9</v>
      </c>
      <c r="AO1420" t="str">
        <f>VLOOKUP(BD_PONDERACIONES[[#This Row],[Comuna]],Tabla3[#All],2,0)</f>
        <v>Cordillera</v>
      </c>
    </row>
    <row r="1421" spans="1:41" x14ac:dyDescent="0.35">
      <c r="A1421" t="s">
        <v>6437</v>
      </c>
      <c r="B1421" t="s">
        <v>6438</v>
      </c>
      <c r="C1421" t="s">
        <v>6439</v>
      </c>
      <c r="D1421" s="5">
        <v>44697</v>
      </c>
      <c r="E1421" s="5">
        <v>44658</v>
      </c>
      <c r="F1421" t="s">
        <v>763</v>
      </c>
      <c r="G1421" t="s">
        <v>6440</v>
      </c>
      <c r="H1421" t="s">
        <v>3456</v>
      </c>
      <c r="J1421" t="s">
        <v>756</v>
      </c>
      <c r="K1421" t="s">
        <v>756</v>
      </c>
      <c r="L1421" t="s">
        <v>757</v>
      </c>
      <c r="M1421" t="s">
        <v>757</v>
      </c>
      <c r="N1421" t="s">
        <v>756</v>
      </c>
      <c r="O1421" t="s">
        <v>756</v>
      </c>
      <c r="P1421" t="s">
        <v>758</v>
      </c>
      <c r="Q1421" t="s">
        <v>759</v>
      </c>
      <c r="R1421" t="s">
        <v>759</v>
      </c>
      <c r="S1421" t="s">
        <v>757</v>
      </c>
      <c r="T1421" t="s">
        <v>757</v>
      </c>
      <c r="U1421" t="s">
        <v>757</v>
      </c>
      <c r="V1421" t="s">
        <v>773</v>
      </c>
      <c r="W1421" t="s">
        <v>773</v>
      </c>
      <c r="X1421" t="s">
        <v>6441</v>
      </c>
      <c r="Y1421" t="str">
        <f t="shared" si="308"/>
        <v>abril</v>
      </c>
      <c r="Z1421">
        <f>YEAR(BD_PONDERACIONES[[#This Row],[Fecha Ejecución del Ticket]])</f>
        <v>2022</v>
      </c>
      <c r="AA1421" t="str">
        <f t="shared" si="309"/>
        <v>mayo</v>
      </c>
      <c r="AB1421">
        <f>YEAR(BD_PONDERACIONES[[#This Row],[Fecha de Inspección]])</f>
        <v>2022</v>
      </c>
      <c r="AC1421">
        <f t="shared" si="310"/>
        <v>0.5</v>
      </c>
      <c r="AD1421">
        <f t="shared" si="311"/>
        <v>0.5</v>
      </c>
      <c r="AE1421">
        <f t="shared" si="312"/>
        <v>0.5</v>
      </c>
      <c r="AF1421">
        <f t="shared" si="313"/>
        <v>0.5</v>
      </c>
      <c r="AG1421">
        <f t="shared" si="314"/>
        <v>0.5</v>
      </c>
      <c r="AH1421">
        <f t="shared" si="315"/>
        <v>0.5</v>
      </c>
      <c r="AI1421">
        <f t="shared" si="316"/>
        <v>0.25</v>
      </c>
      <c r="AJ1421">
        <f t="shared" si="317"/>
        <v>0.25</v>
      </c>
      <c r="AK1421">
        <f t="shared" si="318"/>
        <v>0.5</v>
      </c>
      <c r="AL1421">
        <f t="shared" si="319"/>
        <v>0</v>
      </c>
      <c r="AM1421">
        <f t="shared" si="320"/>
        <v>0</v>
      </c>
      <c r="AN1421" s="6">
        <f t="shared" si="321"/>
        <v>0.8</v>
      </c>
      <c r="AO1421" t="str">
        <f>VLOOKUP(BD_PONDERACIONES[[#This Row],[Comuna]],Tabla3[#All],2,0)</f>
        <v>Cordillera</v>
      </c>
    </row>
    <row r="1422" spans="1:41" x14ac:dyDescent="0.35">
      <c r="A1422" t="s">
        <v>6442</v>
      </c>
      <c r="B1422" t="s">
        <v>6443</v>
      </c>
      <c r="C1422" t="s">
        <v>6444</v>
      </c>
      <c r="D1422" s="5">
        <v>44697</v>
      </c>
      <c r="E1422" s="5">
        <v>44653</v>
      </c>
      <c r="F1422" t="s">
        <v>763</v>
      </c>
      <c r="G1422" t="s">
        <v>6445</v>
      </c>
      <c r="H1422" t="s">
        <v>3456</v>
      </c>
      <c r="J1422" t="s">
        <v>756</v>
      </c>
      <c r="K1422" t="s">
        <v>756</v>
      </c>
      <c r="L1422" t="s">
        <v>757</v>
      </c>
      <c r="M1422" t="s">
        <v>757</v>
      </c>
      <c r="N1422" t="s">
        <v>756</v>
      </c>
      <c r="O1422" t="s">
        <v>756</v>
      </c>
      <c r="P1422" t="s">
        <v>758</v>
      </c>
      <c r="Q1422" t="s">
        <v>759</v>
      </c>
      <c r="R1422" t="s">
        <v>759</v>
      </c>
      <c r="S1422" t="s">
        <v>757</v>
      </c>
      <c r="T1422" t="s">
        <v>757</v>
      </c>
      <c r="U1422" t="s">
        <v>757</v>
      </c>
      <c r="V1422" t="s">
        <v>756</v>
      </c>
      <c r="W1422" t="s">
        <v>756</v>
      </c>
      <c r="X1422" t="s">
        <v>804</v>
      </c>
      <c r="Y1422" t="str">
        <f t="shared" si="308"/>
        <v>abril</v>
      </c>
      <c r="Z1422">
        <f>YEAR(BD_PONDERACIONES[[#This Row],[Fecha Ejecución del Ticket]])</f>
        <v>2022</v>
      </c>
      <c r="AA1422" t="str">
        <f t="shared" si="309"/>
        <v>mayo</v>
      </c>
      <c r="AB1422">
        <f>YEAR(BD_PONDERACIONES[[#This Row],[Fecha de Inspección]])</f>
        <v>2022</v>
      </c>
      <c r="AC1422">
        <f t="shared" si="310"/>
        <v>0.5</v>
      </c>
      <c r="AD1422">
        <f t="shared" si="311"/>
        <v>0.5</v>
      </c>
      <c r="AE1422">
        <f t="shared" si="312"/>
        <v>0.5</v>
      </c>
      <c r="AF1422">
        <f t="shared" si="313"/>
        <v>0.5</v>
      </c>
      <c r="AG1422">
        <f t="shared" si="314"/>
        <v>0.5</v>
      </c>
      <c r="AH1422">
        <f t="shared" si="315"/>
        <v>0.5</v>
      </c>
      <c r="AI1422">
        <f t="shared" si="316"/>
        <v>0.25</v>
      </c>
      <c r="AJ1422">
        <f t="shared" si="317"/>
        <v>0.25</v>
      </c>
      <c r="AK1422">
        <f t="shared" si="318"/>
        <v>0.5</v>
      </c>
      <c r="AL1422">
        <f t="shared" si="319"/>
        <v>0.5</v>
      </c>
      <c r="AM1422">
        <f t="shared" si="320"/>
        <v>0.5</v>
      </c>
      <c r="AN1422" s="6">
        <f t="shared" si="321"/>
        <v>1</v>
      </c>
      <c r="AO1422" t="str">
        <f>VLOOKUP(BD_PONDERACIONES[[#This Row],[Comuna]],Tabla3[#All],2,0)</f>
        <v>Cordillera</v>
      </c>
    </row>
    <row r="1423" spans="1:41" x14ac:dyDescent="0.35">
      <c r="A1423" t="s">
        <v>6446</v>
      </c>
      <c r="B1423" t="s">
        <v>6447</v>
      </c>
      <c r="C1423" t="s">
        <v>6448</v>
      </c>
      <c r="D1423" s="5">
        <v>44697</v>
      </c>
      <c r="E1423" s="5">
        <v>44679</v>
      </c>
      <c r="F1423" t="s">
        <v>753</v>
      </c>
      <c r="G1423" t="s">
        <v>6449</v>
      </c>
      <c r="H1423" t="s">
        <v>3456</v>
      </c>
      <c r="J1423" t="s">
        <v>756</v>
      </c>
      <c r="K1423" t="s">
        <v>756</v>
      </c>
      <c r="L1423" t="s">
        <v>773</v>
      </c>
      <c r="M1423" t="s">
        <v>773</v>
      </c>
      <c r="N1423" t="s">
        <v>756</v>
      </c>
      <c r="O1423" t="s">
        <v>756</v>
      </c>
      <c r="P1423" t="s">
        <v>758</v>
      </c>
      <c r="Q1423" t="s">
        <v>759</v>
      </c>
      <c r="R1423" t="s">
        <v>759</v>
      </c>
      <c r="S1423" t="s">
        <v>757</v>
      </c>
      <c r="T1423" t="s">
        <v>757</v>
      </c>
      <c r="U1423" t="s">
        <v>757</v>
      </c>
      <c r="V1423" t="s">
        <v>756</v>
      </c>
      <c r="W1423" t="s">
        <v>773</v>
      </c>
      <c r="X1423" t="s">
        <v>6450</v>
      </c>
      <c r="Y1423" t="str">
        <f t="shared" si="308"/>
        <v>abril</v>
      </c>
      <c r="Z1423">
        <f>YEAR(BD_PONDERACIONES[[#This Row],[Fecha Ejecución del Ticket]])</f>
        <v>2022</v>
      </c>
      <c r="AA1423" t="str">
        <f t="shared" si="309"/>
        <v>mayo</v>
      </c>
      <c r="AB1423">
        <f>YEAR(BD_PONDERACIONES[[#This Row],[Fecha de Inspección]])</f>
        <v>2022</v>
      </c>
      <c r="AC1423">
        <f t="shared" si="310"/>
        <v>0.5</v>
      </c>
      <c r="AD1423">
        <f t="shared" si="311"/>
        <v>0.5</v>
      </c>
      <c r="AE1423">
        <f t="shared" si="312"/>
        <v>0</v>
      </c>
      <c r="AF1423">
        <f t="shared" si="313"/>
        <v>0</v>
      </c>
      <c r="AG1423">
        <f t="shared" si="314"/>
        <v>0.5</v>
      </c>
      <c r="AH1423">
        <f t="shared" si="315"/>
        <v>0.5</v>
      </c>
      <c r="AI1423">
        <f t="shared" si="316"/>
        <v>0.25</v>
      </c>
      <c r="AJ1423">
        <f t="shared" si="317"/>
        <v>0.25</v>
      </c>
      <c r="AK1423">
        <f t="shared" si="318"/>
        <v>0.5</v>
      </c>
      <c r="AL1423">
        <f t="shared" si="319"/>
        <v>0.5</v>
      </c>
      <c r="AM1423">
        <f t="shared" si="320"/>
        <v>0</v>
      </c>
      <c r="AN1423" s="6">
        <f t="shared" si="321"/>
        <v>0.6</v>
      </c>
      <c r="AO1423" t="str">
        <f>VLOOKUP(BD_PONDERACIONES[[#This Row],[Comuna]],Tabla3[#All],2,0)</f>
        <v>Cordillera</v>
      </c>
    </row>
    <row r="1424" spans="1:41" x14ac:dyDescent="0.35">
      <c r="A1424" t="s">
        <v>6451</v>
      </c>
      <c r="B1424" t="s">
        <v>6452</v>
      </c>
      <c r="C1424" t="s">
        <v>6453</v>
      </c>
      <c r="D1424" s="5">
        <v>44697</v>
      </c>
      <c r="E1424" s="5">
        <v>44657</v>
      </c>
      <c r="F1424" t="s">
        <v>763</v>
      </c>
      <c r="G1424" t="s">
        <v>6454</v>
      </c>
      <c r="H1424" t="s">
        <v>3456</v>
      </c>
      <c r="J1424" t="s">
        <v>756</v>
      </c>
      <c r="K1424" t="s">
        <v>756</v>
      </c>
      <c r="L1424" t="s">
        <v>757</v>
      </c>
      <c r="M1424" t="s">
        <v>757</v>
      </c>
      <c r="N1424" t="s">
        <v>756</v>
      </c>
      <c r="O1424" t="s">
        <v>756</v>
      </c>
      <c r="P1424" t="s">
        <v>758</v>
      </c>
      <c r="Q1424" t="s">
        <v>759</v>
      </c>
      <c r="R1424" t="s">
        <v>759</v>
      </c>
      <c r="S1424" t="s">
        <v>757</v>
      </c>
      <c r="T1424" t="s">
        <v>757</v>
      </c>
      <c r="U1424" t="s">
        <v>757</v>
      </c>
      <c r="V1424" t="s">
        <v>756</v>
      </c>
      <c r="W1424" t="s">
        <v>756</v>
      </c>
      <c r="X1424" t="s">
        <v>6455</v>
      </c>
      <c r="Y1424" t="str">
        <f t="shared" si="308"/>
        <v>abril</v>
      </c>
      <c r="Z1424">
        <f>YEAR(BD_PONDERACIONES[[#This Row],[Fecha Ejecución del Ticket]])</f>
        <v>2022</v>
      </c>
      <c r="AA1424" t="str">
        <f t="shared" si="309"/>
        <v>mayo</v>
      </c>
      <c r="AB1424">
        <f>YEAR(BD_PONDERACIONES[[#This Row],[Fecha de Inspección]])</f>
        <v>2022</v>
      </c>
      <c r="AC1424">
        <f t="shared" si="310"/>
        <v>0.5</v>
      </c>
      <c r="AD1424">
        <f t="shared" si="311"/>
        <v>0.5</v>
      </c>
      <c r="AE1424">
        <f t="shared" si="312"/>
        <v>0.5</v>
      </c>
      <c r="AF1424">
        <f t="shared" si="313"/>
        <v>0.5</v>
      </c>
      <c r="AG1424">
        <f t="shared" si="314"/>
        <v>0.5</v>
      </c>
      <c r="AH1424">
        <f t="shared" si="315"/>
        <v>0.5</v>
      </c>
      <c r="AI1424">
        <f t="shared" si="316"/>
        <v>0.25</v>
      </c>
      <c r="AJ1424">
        <f t="shared" si="317"/>
        <v>0.25</v>
      </c>
      <c r="AK1424">
        <f t="shared" si="318"/>
        <v>0.5</v>
      </c>
      <c r="AL1424">
        <f t="shared" si="319"/>
        <v>0.5</v>
      </c>
      <c r="AM1424">
        <f t="shared" si="320"/>
        <v>0.5</v>
      </c>
      <c r="AN1424" s="6">
        <f t="shared" si="321"/>
        <v>1</v>
      </c>
      <c r="AO1424" t="str">
        <f>VLOOKUP(BD_PONDERACIONES[[#This Row],[Comuna]],Tabla3[#All],2,0)</f>
        <v>Cordillera</v>
      </c>
    </row>
    <row r="1425" spans="1:41" x14ac:dyDescent="0.35">
      <c r="A1425" t="s">
        <v>6456</v>
      </c>
      <c r="B1425" t="s">
        <v>6457</v>
      </c>
      <c r="C1425" t="s">
        <v>6458</v>
      </c>
      <c r="D1425" s="5">
        <v>44697</v>
      </c>
      <c r="E1425" s="5">
        <v>44675</v>
      </c>
      <c r="F1425" t="s">
        <v>753</v>
      </c>
      <c r="G1425" t="s">
        <v>6459</v>
      </c>
      <c r="H1425" t="s">
        <v>3456</v>
      </c>
      <c r="J1425" t="s">
        <v>756</v>
      </c>
      <c r="K1425" t="s">
        <v>756</v>
      </c>
      <c r="L1425" t="s">
        <v>773</v>
      </c>
      <c r="M1425" t="s">
        <v>773</v>
      </c>
      <c r="N1425" t="s">
        <v>756</v>
      </c>
      <c r="O1425" t="s">
        <v>756</v>
      </c>
      <c r="P1425" t="s">
        <v>758</v>
      </c>
      <c r="Q1425" t="s">
        <v>759</v>
      </c>
      <c r="R1425" t="s">
        <v>759</v>
      </c>
      <c r="S1425" t="s">
        <v>757</v>
      </c>
      <c r="T1425" t="s">
        <v>757</v>
      </c>
      <c r="U1425" t="s">
        <v>757</v>
      </c>
      <c r="V1425" t="s">
        <v>756</v>
      </c>
      <c r="W1425" t="s">
        <v>773</v>
      </c>
      <c r="X1425" t="s">
        <v>6460</v>
      </c>
      <c r="Y1425" t="str">
        <f t="shared" si="308"/>
        <v>abril</v>
      </c>
      <c r="Z1425">
        <f>YEAR(BD_PONDERACIONES[[#This Row],[Fecha Ejecución del Ticket]])</f>
        <v>2022</v>
      </c>
      <c r="AA1425" t="str">
        <f t="shared" si="309"/>
        <v>mayo</v>
      </c>
      <c r="AB1425">
        <f>YEAR(BD_PONDERACIONES[[#This Row],[Fecha de Inspección]])</f>
        <v>2022</v>
      </c>
      <c r="AC1425">
        <f t="shared" si="310"/>
        <v>0.5</v>
      </c>
      <c r="AD1425">
        <f t="shared" si="311"/>
        <v>0.5</v>
      </c>
      <c r="AE1425">
        <f t="shared" si="312"/>
        <v>0</v>
      </c>
      <c r="AF1425">
        <f t="shared" si="313"/>
        <v>0</v>
      </c>
      <c r="AG1425">
        <f t="shared" si="314"/>
        <v>0.5</v>
      </c>
      <c r="AH1425">
        <f t="shared" si="315"/>
        <v>0.5</v>
      </c>
      <c r="AI1425">
        <f t="shared" si="316"/>
        <v>0.25</v>
      </c>
      <c r="AJ1425">
        <f t="shared" si="317"/>
        <v>0.25</v>
      </c>
      <c r="AK1425">
        <f t="shared" si="318"/>
        <v>0.5</v>
      </c>
      <c r="AL1425">
        <f t="shared" si="319"/>
        <v>0.5</v>
      </c>
      <c r="AM1425">
        <f t="shared" si="320"/>
        <v>0</v>
      </c>
      <c r="AN1425" s="6">
        <f t="shared" si="321"/>
        <v>0.6</v>
      </c>
      <c r="AO1425" t="str">
        <f>VLOOKUP(BD_PONDERACIONES[[#This Row],[Comuna]],Tabla3[#All],2,0)</f>
        <v>Cordillera</v>
      </c>
    </row>
    <row r="1426" spans="1:41" x14ac:dyDescent="0.35">
      <c r="A1426" t="s">
        <v>6461</v>
      </c>
      <c r="B1426" t="s">
        <v>6462</v>
      </c>
      <c r="C1426" t="s">
        <v>6463</v>
      </c>
      <c r="D1426" s="5">
        <v>44697</v>
      </c>
      <c r="E1426" s="5">
        <v>44659</v>
      </c>
      <c r="F1426" t="s">
        <v>763</v>
      </c>
      <c r="G1426" t="s">
        <v>6464</v>
      </c>
      <c r="H1426" t="s">
        <v>3456</v>
      </c>
      <c r="J1426" t="s">
        <v>756</v>
      </c>
      <c r="K1426" t="s">
        <v>756</v>
      </c>
      <c r="L1426" t="s">
        <v>757</v>
      </c>
      <c r="M1426" t="s">
        <v>757</v>
      </c>
      <c r="N1426" t="s">
        <v>756</v>
      </c>
      <c r="O1426" t="s">
        <v>756</v>
      </c>
      <c r="P1426" t="s">
        <v>758</v>
      </c>
      <c r="Q1426" t="s">
        <v>759</v>
      </c>
      <c r="R1426" t="s">
        <v>759</v>
      </c>
      <c r="S1426" t="s">
        <v>757</v>
      </c>
      <c r="T1426" t="s">
        <v>757</v>
      </c>
      <c r="U1426" t="s">
        <v>757</v>
      </c>
      <c r="V1426" t="s">
        <v>756</v>
      </c>
      <c r="W1426" t="s">
        <v>768</v>
      </c>
      <c r="X1426" t="s">
        <v>6465</v>
      </c>
      <c r="Y1426" t="str">
        <f t="shared" si="308"/>
        <v>abril</v>
      </c>
      <c r="Z1426">
        <f>YEAR(BD_PONDERACIONES[[#This Row],[Fecha Ejecución del Ticket]])</f>
        <v>2022</v>
      </c>
      <c r="AA1426" t="str">
        <f t="shared" si="309"/>
        <v>mayo</v>
      </c>
      <c r="AB1426">
        <f>YEAR(BD_PONDERACIONES[[#This Row],[Fecha de Inspección]])</f>
        <v>2022</v>
      </c>
      <c r="AC1426">
        <f t="shared" si="310"/>
        <v>0.5</v>
      </c>
      <c r="AD1426">
        <f t="shared" si="311"/>
        <v>0.5</v>
      </c>
      <c r="AE1426">
        <f t="shared" si="312"/>
        <v>0.5</v>
      </c>
      <c r="AF1426">
        <f t="shared" si="313"/>
        <v>0.5</v>
      </c>
      <c r="AG1426">
        <f t="shared" si="314"/>
        <v>0.5</v>
      </c>
      <c r="AH1426">
        <f t="shared" si="315"/>
        <v>0.5</v>
      </c>
      <c r="AI1426">
        <f t="shared" si="316"/>
        <v>0.25</v>
      </c>
      <c r="AJ1426">
        <f t="shared" si="317"/>
        <v>0.25</v>
      </c>
      <c r="AK1426">
        <f t="shared" si="318"/>
        <v>0.5</v>
      </c>
      <c r="AL1426">
        <f t="shared" si="319"/>
        <v>0.5</v>
      </c>
      <c r="AM1426">
        <f t="shared" si="320"/>
        <v>0.17499999999999999</v>
      </c>
      <c r="AN1426" s="6">
        <f t="shared" si="321"/>
        <v>0.93500000000000005</v>
      </c>
      <c r="AO1426" t="str">
        <f>VLOOKUP(BD_PONDERACIONES[[#This Row],[Comuna]],Tabla3[#All],2,0)</f>
        <v>Cordillera</v>
      </c>
    </row>
    <row r="1427" spans="1:41" x14ac:dyDescent="0.35">
      <c r="A1427" t="s">
        <v>6466</v>
      </c>
      <c r="B1427" t="s">
        <v>6467</v>
      </c>
      <c r="C1427" t="s">
        <v>6468</v>
      </c>
      <c r="D1427" s="5">
        <v>44697</v>
      </c>
      <c r="E1427" s="5">
        <v>44675</v>
      </c>
      <c r="F1427" t="s">
        <v>753</v>
      </c>
      <c r="G1427" t="s">
        <v>6469</v>
      </c>
      <c r="H1427" t="s">
        <v>3456</v>
      </c>
      <c r="J1427" t="s">
        <v>756</v>
      </c>
      <c r="K1427" t="s">
        <v>756</v>
      </c>
      <c r="L1427" t="s">
        <v>757</v>
      </c>
      <c r="M1427" t="s">
        <v>757</v>
      </c>
      <c r="N1427" t="s">
        <v>756</v>
      </c>
      <c r="O1427" t="s">
        <v>756</v>
      </c>
      <c r="P1427" t="s">
        <v>765</v>
      </c>
      <c r="Q1427" t="s">
        <v>759</v>
      </c>
      <c r="R1427" t="s">
        <v>759</v>
      </c>
      <c r="S1427" t="s">
        <v>756</v>
      </c>
      <c r="T1427" t="s">
        <v>756</v>
      </c>
      <c r="U1427" t="s">
        <v>756</v>
      </c>
      <c r="V1427" t="s">
        <v>756</v>
      </c>
      <c r="W1427" t="s">
        <v>773</v>
      </c>
      <c r="X1427" t="s">
        <v>6470</v>
      </c>
      <c r="Y1427" t="str">
        <f t="shared" si="308"/>
        <v>abril</v>
      </c>
      <c r="Z1427">
        <f>YEAR(BD_PONDERACIONES[[#This Row],[Fecha Ejecución del Ticket]])</f>
        <v>2022</v>
      </c>
      <c r="AA1427" t="str">
        <f t="shared" si="309"/>
        <v>mayo</v>
      </c>
      <c r="AB1427">
        <f>YEAR(BD_PONDERACIONES[[#This Row],[Fecha de Inspección]])</f>
        <v>2022</v>
      </c>
      <c r="AC1427">
        <f t="shared" si="310"/>
        <v>0.5</v>
      </c>
      <c r="AD1427">
        <f t="shared" si="311"/>
        <v>0.5</v>
      </c>
      <c r="AE1427">
        <f t="shared" si="312"/>
        <v>0.5</v>
      </c>
      <c r="AF1427">
        <f t="shared" si="313"/>
        <v>0.5</v>
      </c>
      <c r="AG1427">
        <f t="shared" si="314"/>
        <v>0.5</v>
      </c>
      <c r="AH1427">
        <f t="shared" si="315"/>
        <v>0.5</v>
      </c>
      <c r="AI1427">
        <f t="shared" si="316"/>
        <v>0.25</v>
      </c>
      <c r="AJ1427">
        <f t="shared" si="317"/>
        <v>0.25</v>
      </c>
      <c r="AK1427">
        <f t="shared" si="318"/>
        <v>0.5</v>
      </c>
      <c r="AL1427">
        <f t="shared" si="319"/>
        <v>0.5</v>
      </c>
      <c r="AM1427">
        <f t="shared" si="320"/>
        <v>0</v>
      </c>
      <c r="AN1427" s="6">
        <f t="shared" si="321"/>
        <v>0.9</v>
      </c>
      <c r="AO1427" t="str">
        <f>VLOOKUP(BD_PONDERACIONES[[#This Row],[Comuna]],Tabla3[#All],2,0)</f>
        <v>Cordillera</v>
      </c>
    </row>
    <row r="1428" spans="1:41" x14ac:dyDescent="0.35">
      <c r="A1428" t="s">
        <v>6339</v>
      </c>
      <c r="B1428" t="s">
        <v>6340</v>
      </c>
      <c r="C1428" t="s">
        <v>6341</v>
      </c>
      <c r="D1428" s="5">
        <v>44698</v>
      </c>
      <c r="E1428" s="5">
        <v>44674</v>
      </c>
      <c r="F1428" t="s">
        <v>763</v>
      </c>
      <c r="G1428" t="s">
        <v>6342</v>
      </c>
      <c r="H1428" t="s">
        <v>3456</v>
      </c>
      <c r="J1428" t="s">
        <v>756</v>
      </c>
      <c r="K1428" t="s">
        <v>756</v>
      </c>
      <c r="L1428" t="s">
        <v>757</v>
      </c>
      <c r="M1428" t="s">
        <v>757</v>
      </c>
      <c r="N1428" t="s">
        <v>756</v>
      </c>
      <c r="O1428" t="s">
        <v>756</v>
      </c>
      <c r="P1428" t="s">
        <v>758</v>
      </c>
      <c r="Q1428" t="s">
        <v>759</v>
      </c>
      <c r="R1428" t="s">
        <v>759</v>
      </c>
      <c r="S1428" t="s">
        <v>757</v>
      </c>
      <c r="T1428" t="s">
        <v>757</v>
      </c>
      <c r="U1428" t="s">
        <v>757</v>
      </c>
      <c r="V1428" t="s">
        <v>768</v>
      </c>
      <c r="W1428" t="s">
        <v>773</v>
      </c>
      <c r="X1428" t="s">
        <v>6343</v>
      </c>
      <c r="Y1428" t="str">
        <f t="shared" si="308"/>
        <v>abril</v>
      </c>
      <c r="Z1428">
        <f>YEAR(BD_PONDERACIONES[[#This Row],[Fecha Ejecución del Ticket]])</f>
        <v>2022</v>
      </c>
      <c r="AA1428" t="str">
        <f t="shared" si="309"/>
        <v>mayo</v>
      </c>
      <c r="AB1428">
        <f>YEAR(BD_PONDERACIONES[[#This Row],[Fecha de Inspección]])</f>
        <v>2022</v>
      </c>
      <c r="AC1428">
        <f t="shared" si="310"/>
        <v>0.5</v>
      </c>
      <c r="AD1428">
        <f t="shared" si="311"/>
        <v>0.5</v>
      </c>
      <c r="AE1428">
        <f t="shared" si="312"/>
        <v>0.5</v>
      </c>
      <c r="AF1428">
        <f t="shared" si="313"/>
        <v>0.5</v>
      </c>
      <c r="AG1428">
        <f t="shared" si="314"/>
        <v>0.5</v>
      </c>
      <c r="AH1428">
        <f t="shared" si="315"/>
        <v>0.5</v>
      </c>
      <c r="AI1428">
        <f t="shared" si="316"/>
        <v>0.25</v>
      </c>
      <c r="AJ1428">
        <f t="shared" si="317"/>
        <v>0.25</v>
      </c>
      <c r="AK1428">
        <f t="shared" si="318"/>
        <v>0.5</v>
      </c>
      <c r="AL1428">
        <f t="shared" si="319"/>
        <v>0.17499999999999999</v>
      </c>
      <c r="AM1428">
        <f t="shared" si="320"/>
        <v>0</v>
      </c>
      <c r="AN1428" s="6">
        <f t="shared" si="321"/>
        <v>0.83500000000000008</v>
      </c>
      <c r="AO1428" t="str">
        <f>VLOOKUP(BD_PONDERACIONES[[#This Row],[Comuna]],Tabla3[#All],2,0)</f>
        <v>Cordillera</v>
      </c>
    </row>
    <row r="1429" spans="1:41" x14ac:dyDescent="0.35">
      <c r="A1429" t="s">
        <v>6344</v>
      </c>
      <c r="B1429" t="s">
        <v>6345</v>
      </c>
      <c r="C1429" t="s">
        <v>6346</v>
      </c>
      <c r="D1429" s="5">
        <v>44698</v>
      </c>
      <c r="E1429" s="5">
        <v>44660</v>
      </c>
      <c r="F1429" t="s">
        <v>763</v>
      </c>
      <c r="G1429" t="s">
        <v>6347</v>
      </c>
      <c r="H1429" t="s">
        <v>3456</v>
      </c>
      <c r="J1429" t="s">
        <v>756</v>
      </c>
      <c r="K1429" t="s">
        <v>756</v>
      </c>
      <c r="L1429" t="s">
        <v>756</v>
      </c>
      <c r="M1429" t="s">
        <v>756</v>
      </c>
      <c r="N1429" t="s">
        <v>756</v>
      </c>
      <c r="O1429" t="s">
        <v>756</v>
      </c>
      <c r="P1429" t="s">
        <v>758</v>
      </c>
      <c r="Q1429" t="s">
        <v>759</v>
      </c>
      <c r="R1429" t="s">
        <v>759</v>
      </c>
      <c r="S1429" t="s">
        <v>757</v>
      </c>
      <c r="T1429" t="s">
        <v>757</v>
      </c>
      <c r="U1429" t="s">
        <v>757</v>
      </c>
      <c r="V1429" t="s">
        <v>756</v>
      </c>
      <c r="W1429" t="s">
        <v>773</v>
      </c>
      <c r="X1429" t="s">
        <v>6348</v>
      </c>
      <c r="Y1429" t="str">
        <f t="shared" si="308"/>
        <v>abril</v>
      </c>
      <c r="Z1429">
        <f>YEAR(BD_PONDERACIONES[[#This Row],[Fecha Ejecución del Ticket]])</f>
        <v>2022</v>
      </c>
      <c r="AA1429" t="str">
        <f t="shared" si="309"/>
        <v>mayo</v>
      </c>
      <c r="AB1429">
        <f>YEAR(BD_PONDERACIONES[[#This Row],[Fecha de Inspección]])</f>
        <v>2022</v>
      </c>
      <c r="AC1429">
        <f t="shared" si="310"/>
        <v>0.5</v>
      </c>
      <c r="AD1429">
        <f t="shared" si="311"/>
        <v>0.5</v>
      </c>
      <c r="AE1429">
        <f t="shared" si="312"/>
        <v>0.5</v>
      </c>
      <c r="AF1429">
        <f t="shared" si="313"/>
        <v>0.5</v>
      </c>
      <c r="AG1429">
        <f t="shared" si="314"/>
        <v>0.5</v>
      </c>
      <c r="AH1429">
        <f t="shared" si="315"/>
        <v>0.5</v>
      </c>
      <c r="AI1429">
        <f t="shared" si="316"/>
        <v>0.25</v>
      </c>
      <c r="AJ1429">
        <f t="shared" si="317"/>
        <v>0.25</v>
      </c>
      <c r="AK1429">
        <f t="shared" si="318"/>
        <v>0.5</v>
      </c>
      <c r="AL1429">
        <f t="shared" si="319"/>
        <v>0.5</v>
      </c>
      <c r="AM1429">
        <f t="shared" si="320"/>
        <v>0</v>
      </c>
      <c r="AN1429" s="6">
        <f t="shared" si="321"/>
        <v>0.9</v>
      </c>
      <c r="AO1429" t="str">
        <f>VLOOKUP(BD_PONDERACIONES[[#This Row],[Comuna]],Tabla3[#All],2,0)</f>
        <v>Cordillera</v>
      </c>
    </row>
    <row r="1430" spans="1:41" x14ac:dyDescent="0.35">
      <c r="A1430" t="s">
        <v>6349</v>
      </c>
      <c r="B1430" t="s">
        <v>6350</v>
      </c>
      <c r="C1430" t="s">
        <v>6351</v>
      </c>
      <c r="D1430" s="5">
        <v>44698</v>
      </c>
      <c r="E1430" s="5">
        <v>44655</v>
      </c>
      <c r="F1430" t="s">
        <v>763</v>
      </c>
      <c r="G1430" t="s">
        <v>6352</v>
      </c>
      <c r="H1430" t="s">
        <v>3456</v>
      </c>
      <c r="J1430" t="s">
        <v>756</v>
      </c>
      <c r="K1430" t="s">
        <v>756</v>
      </c>
      <c r="L1430" t="s">
        <v>757</v>
      </c>
      <c r="M1430" t="s">
        <v>757</v>
      </c>
      <c r="N1430" t="s">
        <v>756</v>
      </c>
      <c r="O1430" t="s">
        <v>756</v>
      </c>
      <c r="P1430" t="s">
        <v>758</v>
      </c>
      <c r="Q1430" t="s">
        <v>759</v>
      </c>
      <c r="R1430" t="s">
        <v>759</v>
      </c>
      <c r="S1430" t="s">
        <v>757</v>
      </c>
      <c r="T1430" t="s">
        <v>757</v>
      </c>
      <c r="U1430" t="s">
        <v>757</v>
      </c>
      <c r="V1430" t="s">
        <v>768</v>
      </c>
      <c r="W1430" t="s">
        <v>773</v>
      </c>
      <c r="X1430" t="s">
        <v>6353</v>
      </c>
      <c r="Y1430" t="str">
        <f t="shared" si="308"/>
        <v>abril</v>
      </c>
      <c r="Z1430">
        <f>YEAR(BD_PONDERACIONES[[#This Row],[Fecha Ejecución del Ticket]])</f>
        <v>2022</v>
      </c>
      <c r="AA1430" t="str">
        <f t="shared" si="309"/>
        <v>mayo</v>
      </c>
      <c r="AB1430">
        <f>YEAR(BD_PONDERACIONES[[#This Row],[Fecha de Inspección]])</f>
        <v>2022</v>
      </c>
      <c r="AC1430">
        <f t="shared" si="310"/>
        <v>0.5</v>
      </c>
      <c r="AD1430">
        <f t="shared" si="311"/>
        <v>0.5</v>
      </c>
      <c r="AE1430">
        <f t="shared" si="312"/>
        <v>0.5</v>
      </c>
      <c r="AF1430">
        <f t="shared" si="313"/>
        <v>0.5</v>
      </c>
      <c r="AG1430">
        <f t="shared" si="314"/>
        <v>0.5</v>
      </c>
      <c r="AH1430">
        <f t="shared" si="315"/>
        <v>0.5</v>
      </c>
      <c r="AI1430">
        <f t="shared" si="316"/>
        <v>0.25</v>
      </c>
      <c r="AJ1430">
        <f t="shared" si="317"/>
        <v>0.25</v>
      </c>
      <c r="AK1430">
        <f t="shared" si="318"/>
        <v>0.5</v>
      </c>
      <c r="AL1430">
        <f t="shared" si="319"/>
        <v>0.17499999999999999</v>
      </c>
      <c r="AM1430">
        <f t="shared" si="320"/>
        <v>0</v>
      </c>
      <c r="AN1430" s="6">
        <f t="shared" si="321"/>
        <v>0.83500000000000008</v>
      </c>
      <c r="AO1430" t="str">
        <f>VLOOKUP(BD_PONDERACIONES[[#This Row],[Comuna]],Tabla3[#All],2,0)</f>
        <v>Cordillera</v>
      </c>
    </row>
    <row r="1431" spans="1:41" x14ac:dyDescent="0.35">
      <c r="A1431" t="s">
        <v>7270</v>
      </c>
      <c r="B1431" t="s">
        <v>7271</v>
      </c>
      <c r="C1431" t="s">
        <v>7272</v>
      </c>
      <c r="D1431" s="5">
        <v>44699</v>
      </c>
      <c r="E1431" s="5">
        <v>44664</v>
      </c>
      <c r="F1431" t="s">
        <v>763</v>
      </c>
      <c r="G1431" t="s">
        <v>7273</v>
      </c>
      <c r="H1431" t="s">
        <v>3456</v>
      </c>
      <c r="J1431" t="s">
        <v>756</v>
      </c>
      <c r="K1431" t="s">
        <v>756</v>
      </c>
      <c r="L1431" t="s">
        <v>757</v>
      </c>
      <c r="M1431" t="s">
        <v>757</v>
      </c>
      <c r="N1431" t="s">
        <v>756</v>
      </c>
      <c r="O1431" t="s">
        <v>756</v>
      </c>
      <c r="P1431" t="s">
        <v>758</v>
      </c>
      <c r="Q1431" t="s">
        <v>759</v>
      </c>
      <c r="R1431" t="s">
        <v>759</v>
      </c>
      <c r="S1431" t="s">
        <v>757</v>
      </c>
      <c r="T1431" t="s">
        <v>757</v>
      </c>
      <c r="U1431" t="s">
        <v>757</v>
      </c>
      <c r="V1431" t="s">
        <v>756</v>
      </c>
      <c r="W1431" t="s">
        <v>756</v>
      </c>
      <c r="X1431" t="s">
        <v>7274</v>
      </c>
      <c r="Y1431" t="str">
        <f t="shared" si="308"/>
        <v>abril</v>
      </c>
      <c r="Z1431">
        <f>YEAR(BD_PONDERACIONES[[#This Row],[Fecha Ejecución del Ticket]])</f>
        <v>2022</v>
      </c>
      <c r="AA1431" t="str">
        <f t="shared" si="309"/>
        <v>mayo</v>
      </c>
      <c r="AB1431">
        <f>YEAR(BD_PONDERACIONES[[#This Row],[Fecha de Inspección]])</f>
        <v>2022</v>
      </c>
      <c r="AC1431">
        <f t="shared" si="310"/>
        <v>0.5</v>
      </c>
      <c r="AD1431">
        <f t="shared" si="311"/>
        <v>0.5</v>
      </c>
      <c r="AE1431">
        <f t="shared" si="312"/>
        <v>0.5</v>
      </c>
      <c r="AF1431">
        <f t="shared" si="313"/>
        <v>0.5</v>
      </c>
      <c r="AG1431">
        <f t="shared" si="314"/>
        <v>0.5</v>
      </c>
      <c r="AH1431">
        <f t="shared" si="315"/>
        <v>0.5</v>
      </c>
      <c r="AI1431">
        <f t="shared" si="316"/>
        <v>0.25</v>
      </c>
      <c r="AJ1431">
        <f t="shared" si="317"/>
        <v>0.25</v>
      </c>
      <c r="AK1431">
        <f t="shared" si="318"/>
        <v>0.5</v>
      </c>
      <c r="AL1431">
        <f t="shared" si="319"/>
        <v>0.5</v>
      </c>
      <c r="AM1431">
        <f t="shared" si="320"/>
        <v>0.5</v>
      </c>
      <c r="AN1431" s="6">
        <f t="shared" si="321"/>
        <v>1</v>
      </c>
      <c r="AO1431" t="str">
        <f>VLOOKUP(BD_PONDERACIONES[[#This Row],[Comuna]],Tabla3[#All],2,0)</f>
        <v>Cordillera</v>
      </c>
    </row>
    <row r="1432" spans="1:41" x14ac:dyDescent="0.35">
      <c r="A1432" t="s">
        <v>7275</v>
      </c>
      <c r="B1432" t="s">
        <v>7276</v>
      </c>
      <c r="C1432" t="s">
        <v>7277</v>
      </c>
      <c r="D1432" s="5">
        <v>44699</v>
      </c>
      <c r="E1432" s="5">
        <v>44663</v>
      </c>
      <c r="F1432" t="s">
        <v>763</v>
      </c>
      <c r="G1432" t="s">
        <v>7278</v>
      </c>
      <c r="H1432" t="s">
        <v>3456</v>
      </c>
      <c r="J1432" t="s">
        <v>756</v>
      </c>
      <c r="K1432" t="s">
        <v>756</v>
      </c>
      <c r="L1432" t="s">
        <v>757</v>
      </c>
      <c r="M1432" t="s">
        <v>757</v>
      </c>
      <c r="N1432" t="s">
        <v>756</v>
      </c>
      <c r="O1432" t="s">
        <v>756</v>
      </c>
      <c r="P1432" t="s">
        <v>758</v>
      </c>
      <c r="Q1432" t="s">
        <v>759</v>
      </c>
      <c r="R1432" t="s">
        <v>759</v>
      </c>
      <c r="S1432" t="s">
        <v>757</v>
      </c>
      <c r="T1432" t="s">
        <v>757</v>
      </c>
      <c r="U1432" t="s">
        <v>757</v>
      </c>
      <c r="V1432" t="s">
        <v>756</v>
      </c>
      <c r="W1432" t="s">
        <v>773</v>
      </c>
      <c r="X1432" t="s">
        <v>4529</v>
      </c>
      <c r="Y1432" t="str">
        <f t="shared" si="308"/>
        <v>abril</v>
      </c>
      <c r="Z1432">
        <f>YEAR(BD_PONDERACIONES[[#This Row],[Fecha Ejecución del Ticket]])</f>
        <v>2022</v>
      </c>
      <c r="AA1432" t="str">
        <f t="shared" si="309"/>
        <v>mayo</v>
      </c>
      <c r="AB1432">
        <f>YEAR(BD_PONDERACIONES[[#This Row],[Fecha de Inspección]])</f>
        <v>2022</v>
      </c>
      <c r="AC1432">
        <f t="shared" si="310"/>
        <v>0.5</v>
      </c>
      <c r="AD1432">
        <f t="shared" si="311"/>
        <v>0.5</v>
      </c>
      <c r="AE1432">
        <f t="shared" si="312"/>
        <v>0.5</v>
      </c>
      <c r="AF1432">
        <f t="shared" si="313"/>
        <v>0.5</v>
      </c>
      <c r="AG1432">
        <f t="shared" si="314"/>
        <v>0.5</v>
      </c>
      <c r="AH1432">
        <f t="shared" si="315"/>
        <v>0.5</v>
      </c>
      <c r="AI1432">
        <f t="shared" si="316"/>
        <v>0.25</v>
      </c>
      <c r="AJ1432">
        <f t="shared" si="317"/>
        <v>0.25</v>
      </c>
      <c r="AK1432">
        <f t="shared" si="318"/>
        <v>0.5</v>
      </c>
      <c r="AL1432">
        <f t="shared" si="319"/>
        <v>0.5</v>
      </c>
      <c r="AM1432">
        <f t="shared" si="320"/>
        <v>0</v>
      </c>
      <c r="AN1432" s="6">
        <f t="shared" si="321"/>
        <v>0.9</v>
      </c>
      <c r="AO1432" t="str">
        <f>VLOOKUP(BD_PONDERACIONES[[#This Row],[Comuna]],Tabla3[#All],2,0)</f>
        <v>Cordillera</v>
      </c>
    </row>
    <row r="1433" spans="1:41" x14ac:dyDescent="0.35">
      <c r="A1433" t="s">
        <v>7279</v>
      </c>
      <c r="B1433" t="s">
        <v>7280</v>
      </c>
      <c r="C1433" t="s">
        <v>7281</v>
      </c>
      <c r="D1433" s="5">
        <v>44699</v>
      </c>
      <c r="E1433" s="5">
        <v>44664</v>
      </c>
      <c r="F1433" t="s">
        <v>763</v>
      </c>
      <c r="G1433" t="s">
        <v>7282</v>
      </c>
      <c r="H1433" t="s">
        <v>3456</v>
      </c>
      <c r="J1433" t="s">
        <v>756</v>
      </c>
      <c r="K1433" t="s">
        <v>756</v>
      </c>
      <c r="L1433" t="s">
        <v>757</v>
      </c>
      <c r="M1433" t="s">
        <v>757</v>
      </c>
      <c r="N1433" t="s">
        <v>756</v>
      </c>
      <c r="O1433" t="s">
        <v>756</v>
      </c>
      <c r="P1433" t="s">
        <v>758</v>
      </c>
      <c r="Q1433" t="s">
        <v>759</v>
      </c>
      <c r="R1433" t="s">
        <v>759</v>
      </c>
      <c r="S1433" t="s">
        <v>757</v>
      </c>
      <c r="T1433" t="s">
        <v>757</v>
      </c>
      <c r="U1433" t="s">
        <v>757</v>
      </c>
      <c r="V1433" t="s">
        <v>756</v>
      </c>
      <c r="W1433" t="s">
        <v>756</v>
      </c>
      <c r="X1433" t="s">
        <v>804</v>
      </c>
      <c r="Y1433" t="str">
        <f t="shared" si="308"/>
        <v>abril</v>
      </c>
      <c r="Z1433">
        <f>YEAR(BD_PONDERACIONES[[#This Row],[Fecha Ejecución del Ticket]])</f>
        <v>2022</v>
      </c>
      <c r="AA1433" t="str">
        <f t="shared" si="309"/>
        <v>mayo</v>
      </c>
      <c r="AB1433">
        <f>YEAR(BD_PONDERACIONES[[#This Row],[Fecha de Inspección]])</f>
        <v>2022</v>
      </c>
      <c r="AC1433">
        <f t="shared" si="310"/>
        <v>0.5</v>
      </c>
      <c r="AD1433">
        <f t="shared" si="311"/>
        <v>0.5</v>
      </c>
      <c r="AE1433">
        <f t="shared" si="312"/>
        <v>0.5</v>
      </c>
      <c r="AF1433">
        <f t="shared" si="313"/>
        <v>0.5</v>
      </c>
      <c r="AG1433">
        <f t="shared" si="314"/>
        <v>0.5</v>
      </c>
      <c r="AH1433">
        <f t="shared" si="315"/>
        <v>0.5</v>
      </c>
      <c r="AI1433">
        <f t="shared" si="316"/>
        <v>0.25</v>
      </c>
      <c r="AJ1433">
        <f t="shared" si="317"/>
        <v>0.25</v>
      </c>
      <c r="AK1433">
        <f t="shared" si="318"/>
        <v>0.5</v>
      </c>
      <c r="AL1433">
        <f t="shared" si="319"/>
        <v>0.5</v>
      </c>
      <c r="AM1433">
        <f t="shared" si="320"/>
        <v>0.5</v>
      </c>
      <c r="AN1433" s="6">
        <f t="shared" si="321"/>
        <v>1</v>
      </c>
      <c r="AO1433" t="str">
        <f>VLOOKUP(BD_PONDERACIONES[[#This Row],[Comuna]],Tabla3[#All],2,0)</f>
        <v>Cordillera</v>
      </c>
    </row>
    <row r="1434" spans="1:41" x14ac:dyDescent="0.35">
      <c r="A1434" t="s">
        <v>7283</v>
      </c>
      <c r="B1434" t="s">
        <v>7284</v>
      </c>
      <c r="C1434" t="s">
        <v>7285</v>
      </c>
      <c r="D1434" s="5">
        <v>44699</v>
      </c>
      <c r="E1434" s="5">
        <v>44652</v>
      </c>
      <c r="F1434" t="s">
        <v>753</v>
      </c>
      <c r="G1434" t="s">
        <v>7286</v>
      </c>
      <c r="H1434" t="s">
        <v>3456</v>
      </c>
      <c r="J1434" t="s">
        <v>756</v>
      </c>
      <c r="K1434" t="s">
        <v>756</v>
      </c>
      <c r="L1434" t="s">
        <v>757</v>
      </c>
      <c r="M1434" t="s">
        <v>757</v>
      </c>
      <c r="N1434" t="s">
        <v>756</v>
      </c>
      <c r="O1434" t="s">
        <v>756</v>
      </c>
      <c r="P1434" t="s">
        <v>765</v>
      </c>
      <c r="Q1434" t="s">
        <v>759</v>
      </c>
      <c r="R1434" t="s">
        <v>759</v>
      </c>
      <c r="S1434" t="s">
        <v>756</v>
      </c>
      <c r="T1434" t="s">
        <v>756</v>
      </c>
      <c r="U1434" t="s">
        <v>756</v>
      </c>
      <c r="V1434" t="s">
        <v>756</v>
      </c>
      <c r="W1434" t="s">
        <v>756</v>
      </c>
      <c r="X1434" t="s">
        <v>994</v>
      </c>
      <c r="Y1434" t="str">
        <f t="shared" si="308"/>
        <v>abril</v>
      </c>
      <c r="Z1434">
        <f>YEAR(BD_PONDERACIONES[[#This Row],[Fecha Ejecución del Ticket]])</f>
        <v>2022</v>
      </c>
      <c r="AA1434" t="str">
        <f t="shared" si="309"/>
        <v>mayo</v>
      </c>
      <c r="AB1434">
        <f>YEAR(BD_PONDERACIONES[[#This Row],[Fecha de Inspección]])</f>
        <v>2022</v>
      </c>
      <c r="AC1434">
        <f t="shared" si="310"/>
        <v>0.5</v>
      </c>
      <c r="AD1434">
        <f t="shared" si="311"/>
        <v>0.5</v>
      </c>
      <c r="AE1434">
        <f t="shared" si="312"/>
        <v>0.5</v>
      </c>
      <c r="AF1434">
        <f t="shared" si="313"/>
        <v>0.5</v>
      </c>
      <c r="AG1434">
        <f t="shared" si="314"/>
        <v>0.5</v>
      </c>
      <c r="AH1434">
        <f t="shared" si="315"/>
        <v>0.5</v>
      </c>
      <c r="AI1434">
        <f t="shared" si="316"/>
        <v>0.25</v>
      </c>
      <c r="AJ1434">
        <f t="shared" si="317"/>
        <v>0.25</v>
      </c>
      <c r="AK1434">
        <f t="shared" si="318"/>
        <v>0.5</v>
      </c>
      <c r="AL1434">
        <f t="shared" si="319"/>
        <v>0.5</v>
      </c>
      <c r="AM1434">
        <f t="shared" si="320"/>
        <v>0.5</v>
      </c>
      <c r="AN1434" s="6">
        <f t="shared" si="321"/>
        <v>1</v>
      </c>
      <c r="AO1434" t="str">
        <f>VLOOKUP(BD_PONDERACIONES[[#This Row],[Comuna]],Tabla3[#All],2,0)</f>
        <v>Cordillera</v>
      </c>
    </row>
    <row r="1435" spans="1:41" x14ac:dyDescent="0.35">
      <c r="A1435" t="s">
        <v>7287</v>
      </c>
      <c r="B1435" t="s">
        <v>7288</v>
      </c>
      <c r="C1435" t="s">
        <v>7289</v>
      </c>
      <c r="D1435" s="5">
        <v>44699</v>
      </c>
      <c r="E1435" s="5">
        <v>44652</v>
      </c>
      <c r="F1435" t="s">
        <v>753</v>
      </c>
      <c r="G1435" t="s">
        <v>7290</v>
      </c>
      <c r="H1435" t="s">
        <v>3456</v>
      </c>
      <c r="J1435" t="s">
        <v>756</v>
      </c>
      <c r="K1435" t="s">
        <v>756</v>
      </c>
      <c r="L1435" t="s">
        <v>757</v>
      </c>
      <c r="M1435" t="s">
        <v>757</v>
      </c>
      <c r="N1435" t="s">
        <v>756</v>
      </c>
      <c r="O1435" t="s">
        <v>756</v>
      </c>
      <c r="P1435" t="s">
        <v>765</v>
      </c>
      <c r="Q1435" t="s">
        <v>759</v>
      </c>
      <c r="R1435" t="s">
        <v>759</v>
      </c>
      <c r="S1435" t="s">
        <v>756</v>
      </c>
      <c r="T1435" t="s">
        <v>756</v>
      </c>
      <c r="U1435" t="s">
        <v>756</v>
      </c>
      <c r="V1435" t="s">
        <v>756</v>
      </c>
      <c r="W1435" t="s">
        <v>773</v>
      </c>
      <c r="X1435" t="s">
        <v>7291</v>
      </c>
      <c r="Y1435" t="str">
        <f t="shared" si="308"/>
        <v>abril</v>
      </c>
      <c r="Z1435">
        <f>YEAR(BD_PONDERACIONES[[#This Row],[Fecha Ejecución del Ticket]])</f>
        <v>2022</v>
      </c>
      <c r="AA1435" t="str">
        <f t="shared" si="309"/>
        <v>mayo</v>
      </c>
      <c r="AB1435">
        <f>YEAR(BD_PONDERACIONES[[#This Row],[Fecha de Inspección]])</f>
        <v>2022</v>
      </c>
      <c r="AC1435">
        <f t="shared" si="310"/>
        <v>0.5</v>
      </c>
      <c r="AD1435">
        <f t="shared" si="311"/>
        <v>0.5</v>
      </c>
      <c r="AE1435">
        <f t="shared" si="312"/>
        <v>0.5</v>
      </c>
      <c r="AF1435">
        <f t="shared" si="313"/>
        <v>0.5</v>
      </c>
      <c r="AG1435">
        <f t="shared" si="314"/>
        <v>0.5</v>
      </c>
      <c r="AH1435">
        <f t="shared" si="315"/>
        <v>0.5</v>
      </c>
      <c r="AI1435">
        <f t="shared" si="316"/>
        <v>0.25</v>
      </c>
      <c r="AJ1435">
        <f t="shared" si="317"/>
        <v>0.25</v>
      </c>
      <c r="AK1435">
        <f t="shared" si="318"/>
        <v>0.5</v>
      </c>
      <c r="AL1435">
        <f t="shared" si="319"/>
        <v>0.5</v>
      </c>
      <c r="AM1435">
        <f t="shared" si="320"/>
        <v>0</v>
      </c>
      <c r="AN1435" s="6">
        <f t="shared" si="321"/>
        <v>0.9</v>
      </c>
      <c r="AO1435" t="str">
        <f>VLOOKUP(BD_PONDERACIONES[[#This Row],[Comuna]],Tabla3[#All],2,0)</f>
        <v>Cordillera</v>
      </c>
    </row>
    <row r="1436" spans="1:41" x14ac:dyDescent="0.35">
      <c r="A1436" t="s">
        <v>7292</v>
      </c>
      <c r="B1436" t="s">
        <v>7293</v>
      </c>
      <c r="C1436" t="s">
        <v>7294</v>
      </c>
      <c r="D1436" s="5">
        <v>44699</v>
      </c>
      <c r="E1436" s="5">
        <v>44663</v>
      </c>
      <c r="F1436" t="s">
        <v>763</v>
      </c>
      <c r="G1436" t="s">
        <v>7295</v>
      </c>
      <c r="H1436" t="s">
        <v>3456</v>
      </c>
      <c r="J1436" t="s">
        <v>756</v>
      </c>
      <c r="K1436" t="s">
        <v>756</v>
      </c>
      <c r="L1436" t="s">
        <v>757</v>
      </c>
      <c r="M1436" t="s">
        <v>757</v>
      </c>
      <c r="N1436" t="s">
        <v>756</v>
      </c>
      <c r="O1436" t="s">
        <v>756</v>
      </c>
      <c r="P1436" t="s">
        <v>765</v>
      </c>
      <c r="Q1436" t="s">
        <v>759</v>
      </c>
      <c r="R1436" t="s">
        <v>759</v>
      </c>
      <c r="S1436" t="s">
        <v>757</v>
      </c>
      <c r="T1436" t="s">
        <v>757</v>
      </c>
      <c r="U1436" t="s">
        <v>757</v>
      </c>
      <c r="V1436" t="s">
        <v>756</v>
      </c>
      <c r="W1436" t="s">
        <v>773</v>
      </c>
      <c r="X1436" t="s">
        <v>7296</v>
      </c>
      <c r="Y1436" t="str">
        <f t="shared" si="308"/>
        <v>abril</v>
      </c>
      <c r="Z1436">
        <f>YEAR(BD_PONDERACIONES[[#This Row],[Fecha Ejecución del Ticket]])</f>
        <v>2022</v>
      </c>
      <c r="AA1436" t="str">
        <f t="shared" si="309"/>
        <v>mayo</v>
      </c>
      <c r="AB1436">
        <f>YEAR(BD_PONDERACIONES[[#This Row],[Fecha de Inspección]])</f>
        <v>2022</v>
      </c>
      <c r="AC1436">
        <f t="shared" si="310"/>
        <v>0.5</v>
      </c>
      <c r="AD1436">
        <f t="shared" si="311"/>
        <v>0.5</v>
      </c>
      <c r="AE1436">
        <f t="shared" si="312"/>
        <v>0.5</v>
      </c>
      <c r="AF1436">
        <f t="shared" si="313"/>
        <v>0.5</v>
      </c>
      <c r="AG1436">
        <f t="shared" si="314"/>
        <v>0.5</v>
      </c>
      <c r="AH1436">
        <f t="shared" si="315"/>
        <v>0.5</v>
      </c>
      <c r="AI1436">
        <f t="shared" si="316"/>
        <v>0.25</v>
      </c>
      <c r="AJ1436">
        <f t="shared" si="317"/>
        <v>0.25</v>
      </c>
      <c r="AK1436">
        <f t="shared" si="318"/>
        <v>0.5</v>
      </c>
      <c r="AL1436">
        <f t="shared" si="319"/>
        <v>0.5</v>
      </c>
      <c r="AM1436">
        <f t="shared" si="320"/>
        <v>0</v>
      </c>
      <c r="AN1436" s="6">
        <f t="shared" si="321"/>
        <v>0.9</v>
      </c>
      <c r="AO1436" t="str">
        <f>VLOOKUP(BD_PONDERACIONES[[#This Row],[Comuna]],Tabla3[#All],2,0)</f>
        <v>Cordillera</v>
      </c>
    </row>
    <row r="1437" spans="1:41" x14ac:dyDescent="0.35">
      <c r="A1437" t="s">
        <v>7297</v>
      </c>
      <c r="B1437" t="s">
        <v>7298</v>
      </c>
      <c r="C1437" t="s">
        <v>7299</v>
      </c>
      <c r="D1437" s="5">
        <v>44699</v>
      </c>
      <c r="E1437" s="5">
        <v>44665</v>
      </c>
      <c r="F1437" t="s">
        <v>763</v>
      </c>
      <c r="G1437" t="s">
        <v>7300</v>
      </c>
      <c r="H1437" t="s">
        <v>3456</v>
      </c>
      <c r="J1437" t="s">
        <v>756</v>
      </c>
      <c r="K1437" t="s">
        <v>756</v>
      </c>
      <c r="L1437" t="s">
        <v>756</v>
      </c>
      <c r="M1437" t="s">
        <v>756</v>
      </c>
      <c r="N1437" t="s">
        <v>756</v>
      </c>
      <c r="O1437" t="s">
        <v>756</v>
      </c>
      <c r="P1437" t="s">
        <v>765</v>
      </c>
      <c r="Q1437" t="s">
        <v>7301</v>
      </c>
      <c r="R1437" t="s">
        <v>7302</v>
      </c>
      <c r="S1437" t="s">
        <v>756</v>
      </c>
      <c r="T1437" t="s">
        <v>756</v>
      </c>
      <c r="U1437" t="s">
        <v>756</v>
      </c>
      <c r="V1437" t="s">
        <v>768</v>
      </c>
      <c r="W1437" t="s">
        <v>756</v>
      </c>
      <c r="X1437" t="s">
        <v>7303</v>
      </c>
      <c r="Y1437" t="str">
        <f t="shared" si="308"/>
        <v>abril</v>
      </c>
      <c r="Z1437">
        <f>YEAR(BD_PONDERACIONES[[#This Row],[Fecha Ejecución del Ticket]])</f>
        <v>2022</v>
      </c>
      <c r="AA1437" t="str">
        <f t="shared" si="309"/>
        <v>mayo</v>
      </c>
      <c r="AB1437">
        <f>YEAR(BD_PONDERACIONES[[#This Row],[Fecha de Inspección]])</f>
        <v>2022</v>
      </c>
      <c r="AC1437">
        <f t="shared" si="310"/>
        <v>0.5</v>
      </c>
      <c r="AD1437">
        <f t="shared" si="311"/>
        <v>0.5</v>
      </c>
      <c r="AE1437">
        <f t="shared" si="312"/>
        <v>0.5</v>
      </c>
      <c r="AF1437">
        <f t="shared" si="313"/>
        <v>0.5</v>
      </c>
      <c r="AG1437">
        <f t="shared" si="314"/>
        <v>0.5</v>
      </c>
      <c r="AH1437">
        <f t="shared" si="315"/>
        <v>0.5</v>
      </c>
      <c r="AI1437">
        <f t="shared" si="316"/>
        <v>0.25</v>
      </c>
      <c r="AJ1437">
        <f t="shared" si="317"/>
        <v>0.25</v>
      </c>
      <c r="AK1437">
        <f t="shared" si="318"/>
        <v>0.5</v>
      </c>
      <c r="AL1437">
        <f t="shared" si="319"/>
        <v>0.17499999999999999</v>
      </c>
      <c r="AM1437">
        <f t="shared" si="320"/>
        <v>0.5</v>
      </c>
      <c r="AN1437" s="6">
        <f t="shared" si="321"/>
        <v>0.93500000000000005</v>
      </c>
      <c r="AO1437" t="str">
        <f>VLOOKUP(BD_PONDERACIONES[[#This Row],[Comuna]],Tabla3[#All],2,0)</f>
        <v>Cordillera</v>
      </c>
    </row>
    <row r="1438" spans="1:41" x14ac:dyDescent="0.35">
      <c r="A1438" t="s">
        <v>7304</v>
      </c>
      <c r="B1438" t="s">
        <v>7305</v>
      </c>
      <c r="C1438" t="s">
        <v>7306</v>
      </c>
      <c r="D1438" s="5">
        <v>44699</v>
      </c>
      <c r="E1438" s="5">
        <v>44663</v>
      </c>
      <c r="F1438" t="s">
        <v>763</v>
      </c>
      <c r="G1438" t="s">
        <v>7307</v>
      </c>
      <c r="H1438" t="s">
        <v>3456</v>
      </c>
      <c r="J1438" t="s">
        <v>756</v>
      </c>
      <c r="K1438" t="s">
        <v>756</v>
      </c>
      <c r="L1438" t="s">
        <v>757</v>
      </c>
      <c r="M1438" t="s">
        <v>757</v>
      </c>
      <c r="N1438" t="s">
        <v>756</v>
      </c>
      <c r="O1438" t="s">
        <v>756</v>
      </c>
      <c r="P1438" t="s">
        <v>758</v>
      </c>
      <c r="Q1438" t="s">
        <v>759</v>
      </c>
      <c r="R1438" t="s">
        <v>759</v>
      </c>
      <c r="S1438" t="s">
        <v>757</v>
      </c>
      <c r="T1438" t="s">
        <v>757</v>
      </c>
      <c r="U1438" t="s">
        <v>757</v>
      </c>
      <c r="V1438" t="s">
        <v>756</v>
      </c>
      <c r="W1438" t="s">
        <v>756</v>
      </c>
      <c r="X1438" t="s">
        <v>804</v>
      </c>
      <c r="Y1438" t="str">
        <f t="shared" si="308"/>
        <v>abril</v>
      </c>
      <c r="Z1438">
        <f>YEAR(BD_PONDERACIONES[[#This Row],[Fecha Ejecución del Ticket]])</f>
        <v>2022</v>
      </c>
      <c r="AA1438" t="str">
        <f t="shared" si="309"/>
        <v>mayo</v>
      </c>
      <c r="AB1438">
        <f>YEAR(BD_PONDERACIONES[[#This Row],[Fecha de Inspección]])</f>
        <v>2022</v>
      </c>
      <c r="AC1438">
        <f t="shared" si="310"/>
        <v>0.5</v>
      </c>
      <c r="AD1438">
        <f t="shared" si="311"/>
        <v>0.5</v>
      </c>
      <c r="AE1438">
        <f t="shared" si="312"/>
        <v>0.5</v>
      </c>
      <c r="AF1438">
        <f t="shared" si="313"/>
        <v>0.5</v>
      </c>
      <c r="AG1438">
        <f t="shared" si="314"/>
        <v>0.5</v>
      </c>
      <c r="AH1438">
        <f t="shared" si="315"/>
        <v>0.5</v>
      </c>
      <c r="AI1438">
        <f t="shared" si="316"/>
        <v>0.25</v>
      </c>
      <c r="AJ1438">
        <f t="shared" si="317"/>
        <v>0.25</v>
      </c>
      <c r="AK1438">
        <f t="shared" si="318"/>
        <v>0.5</v>
      </c>
      <c r="AL1438">
        <f t="shared" si="319"/>
        <v>0.5</v>
      </c>
      <c r="AM1438">
        <f t="shared" si="320"/>
        <v>0.5</v>
      </c>
      <c r="AN1438" s="6">
        <f t="shared" si="321"/>
        <v>1</v>
      </c>
      <c r="AO1438" t="str">
        <f>VLOOKUP(BD_PONDERACIONES[[#This Row],[Comuna]],Tabla3[#All],2,0)</f>
        <v>Cordillera</v>
      </c>
    </row>
    <row r="1439" spans="1:41" x14ac:dyDescent="0.35">
      <c r="A1439" t="s">
        <v>7308</v>
      </c>
      <c r="B1439" t="s">
        <v>7309</v>
      </c>
      <c r="C1439" t="s">
        <v>7310</v>
      </c>
      <c r="D1439" s="5">
        <v>44699</v>
      </c>
      <c r="E1439" s="5">
        <v>44661</v>
      </c>
      <c r="F1439" t="s">
        <v>753</v>
      </c>
      <c r="G1439" t="s">
        <v>7311</v>
      </c>
      <c r="H1439" t="s">
        <v>3456</v>
      </c>
      <c r="J1439" t="s">
        <v>756</v>
      </c>
      <c r="K1439" t="s">
        <v>756</v>
      </c>
      <c r="L1439" t="s">
        <v>757</v>
      </c>
      <c r="M1439" t="s">
        <v>757</v>
      </c>
      <c r="N1439" t="s">
        <v>756</v>
      </c>
      <c r="O1439" t="s">
        <v>756</v>
      </c>
      <c r="P1439" t="s">
        <v>765</v>
      </c>
      <c r="Q1439" t="s">
        <v>759</v>
      </c>
      <c r="R1439" t="s">
        <v>759</v>
      </c>
      <c r="S1439" t="s">
        <v>756</v>
      </c>
      <c r="T1439" t="s">
        <v>756</v>
      </c>
      <c r="U1439" t="s">
        <v>756</v>
      </c>
      <c r="V1439" t="s">
        <v>756</v>
      </c>
      <c r="W1439" t="s">
        <v>756</v>
      </c>
      <c r="X1439" t="s">
        <v>7312</v>
      </c>
      <c r="Y1439" t="str">
        <f t="shared" si="308"/>
        <v>abril</v>
      </c>
      <c r="Z1439">
        <f>YEAR(BD_PONDERACIONES[[#This Row],[Fecha Ejecución del Ticket]])</f>
        <v>2022</v>
      </c>
      <c r="AA1439" t="str">
        <f t="shared" si="309"/>
        <v>mayo</v>
      </c>
      <c r="AB1439">
        <f>YEAR(BD_PONDERACIONES[[#This Row],[Fecha de Inspección]])</f>
        <v>2022</v>
      </c>
      <c r="AC1439">
        <f t="shared" si="310"/>
        <v>0.5</v>
      </c>
      <c r="AD1439">
        <f t="shared" si="311"/>
        <v>0.5</v>
      </c>
      <c r="AE1439">
        <f t="shared" si="312"/>
        <v>0.5</v>
      </c>
      <c r="AF1439">
        <f t="shared" si="313"/>
        <v>0.5</v>
      </c>
      <c r="AG1439">
        <f t="shared" si="314"/>
        <v>0.5</v>
      </c>
      <c r="AH1439">
        <f t="shared" si="315"/>
        <v>0.5</v>
      </c>
      <c r="AI1439">
        <f t="shared" si="316"/>
        <v>0.25</v>
      </c>
      <c r="AJ1439">
        <f t="shared" si="317"/>
        <v>0.25</v>
      </c>
      <c r="AK1439">
        <f t="shared" si="318"/>
        <v>0.5</v>
      </c>
      <c r="AL1439">
        <f t="shared" si="319"/>
        <v>0.5</v>
      </c>
      <c r="AM1439">
        <f t="shared" si="320"/>
        <v>0.5</v>
      </c>
      <c r="AN1439" s="6">
        <f t="shared" si="321"/>
        <v>1</v>
      </c>
      <c r="AO1439" t="str">
        <f>VLOOKUP(BD_PONDERACIONES[[#This Row],[Comuna]],Tabla3[#All],2,0)</f>
        <v>Cordillera</v>
      </c>
    </row>
    <row r="1440" spans="1:41" x14ac:dyDescent="0.35">
      <c r="A1440" t="s">
        <v>7313</v>
      </c>
      <c r="B1440" t="s">
        <v>7314</v>
      </c>
      <c r="C1440" t="s">
        <v>7315</v>
      </c>
      <c r="D1440" s="5">
        <v>44699</v>
      </c>
      <c r="E1440" s="5">
        <v>44663</v>
      </c>
      <c r="F1440" t="s">
        <v>763</v>
      </c>
      <c r="G1440" t="s">
        <v>7316</v>
      </c>
      <c r="H1440" t="s">
        <v>3456</v>
      </c>
      <c r="J1440" t="s">
        <v>756</v>
      </c>
      <c r="K1440" t="s">
        <v>756</v>
      </c>
      <c r="L1440" t="s">
        <v>757</v>
      </c>
      <c r="M1440" t="s">
        <v>757</v>
      </c>
      <c r="N1440" t="s">
        <v>756</v>
      </c>
      <c r="O1440" t="s">
        <v>756</v>
      </c>
      <c r="P1440" t="s">
        <v>758</v>
      </c>
      <c r="Q1440" t="s">
        <v>759</v>
      </c>
      <c r="R1440" t="s">
        <v>759</v>
      </c>
      <c r="S1440" t="s">
        <v>757</v>
      </c>
      <c r="T1440" t="s">
        <v>757</v>
      </c>
      <c r="U1440" t="s">
        <v>757</v>
      </c>
      <c r="V1440" t="s">
        <v>768</v>
      </c>
      <c r="W1440" t="s">
        <v>773</v>
      </c>
      <c r="X1440" t="s">
        <v>7317</v>
      </c>
      <c r="Y1440" t="str">
        <f t="shared" si="308"/>
        <v>abril</v>
      </c>
      <c r="Z1440">
        <f>YEAR(BD_PONDERACIONES[[#This Row],[Fecha Ejecución del Ticket]])</f>
        <v>2022</v>
      </c>
      <c r="AA1440" t="str">
        <f t="shared" si="309"/>
        <v>mayo</v>
      </c>
      <c r="AB1440">
        <f>YEAR(BD_PONDERACIONES[[#This Row],[Fecha de Inspección]])</f>
        <v>2022</v>
      </c>
      <c r="AC1440">
        <f t="shared" si="310"/>
        <v>0.5</v>
      </c>
      <c r="AD1440">
        <f t="shared" si="311"/>
        <v>0.5</v>
      </c>
      <c r="AE1440">
        <f t="shared" si="312"/>
        <v>0.5</v>
      </c>
      <c r="AF1440">
        <f t="shared" si="313"/>
        <v>0.5</v>
      </c>
      <c r="AG1440">
        <f t="shared" si="314"/>
        <v>0.5</v>
      </c>
      <c r="AH1440">
        <f t="shared" si="315"/>
        <v>0.5</v>
      </c>
      <c r="AI1440">
        <f t="shared" si="316"/>
        <v>0.25</v>
      </c>
      <c r="AJ1440">
        <f t="shared" si="317"/>
        <v>0.25</v>
      </c>
      <c r="AK1440">
        <f t="shared" si="318"/>
        <v>0.5</v>
      </c>
      <c r="AL1440">
        <f t="shared" si="319"/>
        <v>0.17499999999999999</v>
      </c>
      <c r="AM1440">
        <f t="shared" si="320"/>
        <v>0</v>
      </c>
      <c r="AN1440" s="6">
        <f t="shared" si="321"/>
        <v>0.83500000000000008</v>
      </c>
      <c r="AO1440" t="str">
        <f>VLOOKUP(BD_PONDERACIONES[[#This Row],[Comuna]],Tabla3[#All],2,0)</f>
        <v>Cordillera</v>
      </c>
    </row>
    <row r="1441" spans="1:41" x14ac:dyDescent="0.35">
      <c r="A1441" t="s">
        <v>7318</v>
      </c>
      <c r="B1441" t="s">
        <v>7319</v>
      </c>
      <c r="C1441" t="s">
        <v>7320</v>
      </c>
      <c r="D1441" s="5">
        <v>44699</v>
      </c>
      <c r="E1441" s="5">
        <v>44665</v>
      </c>
      <c r="F1441" t="s">
        <v>753</v>
      </c>
      <c r="G1441" t="s">
        <v>7321</v>
      </c>
      <c r="H1441" t="s">
        <v>3456</v>
      </c>
      <c r="J1441" t="s">
        <v>756</v>
      </c>
      <c r="K1441" t="s">
        <v>756</v>
      </c>
      <c r="L1441" t="s">
        <v>757</v>
      </c>
      <c r="M1441" t="s">
        <v>757</v>
      </c>
      <c r="N1441" t="s">
        <v>756</v>
      </c>
      <c r="O1441" t="s">
        <v>756</v>
      </c>
      <c r="P1441" t="s">
        <v>765</v>
      </c>
      <c r="Q1441" t="s">
        <v>759</v>
      </c>
      <c r="R1441" t="s">
        <v>759</v>
      </c>
      <c r="S1441" t="s">
        <v>756</v>
      </c>
      <c r="T1441" t="s">
        <v>756</v>
      </c>
      <c r="U1441" t="s">
        <v>756</v>
      </c>
      <c r="V1441" t="s">
        <v>756</v>
      </c>
      <c r="W1441" t="s">
        <v>756</v>
      </c>
      <c r="X1441" t="s">
        <v>7322</v>
      </c>
      <c r="Y1441" t="str">
        <f t="shared" si="308"/>
        <v>abril</v>
      </c>
      <c r="Z1441">
        <f>YEAR(BD_PONDERACIONES[[#This Row],[Fecha Ejecución del Ticket]])</f>
        <v>2022</v>
      </c>
      <c r="AA1441" t="str">
        <f t="shared" si="309"/>
        <v>mayo</v>
      </c>
      <c r="AB1441">
        <f>YEAR(BD_PONDERACIONES[[#This Row],[Fecha de Inspección]])</f>
        <v>2022</v>
      </c>
      <c r="AC1441">
        <f t="shared" si="310"/>
        <v>0.5</v>
      </c>
      <c r="AD1441">
        <f t="shared" si="311"/>
        <v>0.5</v>
      </c>
      <c r="AE1441">
        <f t="shared" si="312"/>
        <v>0.5</v>
      </c>
      <c r="AF1441">
        <f t="shared" si="313"/>
        <v>0.5</v>
      </c>
      <c r="AG1441">
        <f t="shared" si="314"/>
        <v>0.5</v>
      </c>
      <c r="AH1441">
        <f t="shared" si="315"/>
        <v>0.5</v>
      </c>
      <c r="AI1441">
        <f t="shared" si="316"/>
        <v>0.25</v>
      </c>
      <c r="AJ1441">
        <f t="shared" si="317"/>
        <v>0.25</v>
      </c>
      <c r="AK1441">
        <f t="shared" si="318"/>
        <v>0.5</v>
      </c>
      <c r="AL1441">
        <f t="shared" si="319"/>
        <v>0.5</v>
      </c>
      <c r="AM1441">
        <f t="shared" si="320"/>
        <v>0.5</v>
      </c>
      <c r="AN1441" s="6">
        <f t="shared" si="321"/>
        <v>1</v>
      </c>
      <c r="AO1441" t="str">
        <f>VLOOKUP(BD_PONDERACIONES[[#This Row],[Comuna]],Tabla3[#All],2,0)</f>
        <v>Cordillera</v>
      </c>
    </row>
    <row r="1442" spans="1:41" x14ac:dyDescent="0.35">
      <c r="A1442" t="s">
        <v>7324</v>
      </c>
      <c r="B1442" t="s">
        <v>7325</v>
      </c>
      <c r="C1442" t="s">
        <v>7326</v>
      </c>
      <c r="D1442" s="5">
        <v>44699</v>
      </c>
      <c r="E1442" s="5">
        <v>44665</v>
      </c>
      <c r="F1442" t="s">
        <v>753</v>
      </c>
      <c r="G1442" t="s">
        <v>7327</v>
      </c>
      <c r="H1442" t="s">
        <v>3456</v>
      </c>
      <c r="J1442" t="s">
        <v>756</v>
      </c>
      <c r="K1442" t="s">
        <v>756</v>
      </c>
      <c r="L1442" t="s">
        <v>757</v>
      </c>
      <c r="M1442" t="s">
        <v>757</v>
      </c>
      <c r="N1442" t="s">
        <v>756</v>
      </c>
      <c r="O1442" t="s">
        <v>756</v>
      </c>
      <c r="P1442" t="s">
        <v>758</v>
      </c>
      <c r="Q1442" t="s">
        <v>759</v>
      </c>
      <c r="R1442" t="s">
        <v>759</v>
      </c>
      <c r="S1442" t="s">
        <v>757</v>
      </c>
      <c r="T1442" t="s">
        <v>757</v>
      </c>
      <c r="U1442" t="s">
        <v>757</v>
      </c>
      <c r="V1442" t="s">
        <v>756</v>
      </c>
      <c r="W1442" t="s">
        <v>756</v>
      </c>
      <c r="X1442" t="s">
        <v>7328</v>
      </c>
      <c r="Y1442" t="str">
        <f t="shared" si="308"/>
        <v>abril</v>
      </c>
      <c r="Z1442">
        <f>YEAR(BD_PONDERACIONES[[#This Row],[Fecha Ejecución del Ticket]])</f>
        <v>2022</v>
      </c>
      <c r="AA1442" t="str">
        <f t="shared" si="309"/>
        <v>mayo</v>
      </c>
      <c r="AB1442">
        <f>YEAR(BD_PONDERACIONES[[#This Row],[Fecha de Inspección]])</f>
        <v>2022</v>
      </c>
      <c r="AC1442">
        <f t="shared" si="310"/>
        <v>0.5</v>
      </c>
      <c r="AD1442">
        <f t="shared" si="311"/>
        <v>0.5</v>
      </c>
      <c r="AE1442">
        <f t="shared" si="312"/>
        <v>0.5</v>
      </c>
      <c r="AF1442">
        <f t="shared" si="313"/>
        <v>0.5</v>
      </c>
      <c r="AG1442">
        <f t="shared" si="314"/>
        <v>0.5</v>
      </c>
      <c r="AH1442">
        <f t="shared" si="315"/>
        <v>0.5</v>
      </c>
      <c r="AI1442">
        <f t="shared" si="316"/>
        <v>0.25</v>
      </c>
      <c r="AJ1442">
        <f t="shared" si="317"/>
        <v>0.25</v>
      </c>
      <c r="AK1442">
        <f t="shared" si="318"/>
        <v>0.5</v>
      </c>
      <c r="AL1442">
        <f t="shared" si="319"/>
        <v>0.5</v>
      </c>
      <c r="AM1442">
        <f t="shared" si="320"/>
        <v>0.5</v>
      </c>
      <c r="AN1442" s="6">
        <f t="shared" si="321"/>
        <v>1</v>
      </c>
      <c r="AO1442" t="str">
        <f>VLOOKUP(BD_PONDERACIONES[[#This Row],[Comuna]],Tabla3[#All],2,0)</f>
        <v>Cordillera</v>
      </c>
    </row>
    <row r="1443" spans="1:41" x14ac:dyDescent="0.35">
      <c r="A1443" t="s">
        <v>7329</v>
      </c>
      <c r="B1443" t="s">
        <v>7330</v>
      </c>
      <c r="C1443" t="s">
        <v>7331</v>
      </c>
      <c r="D1443" s="5">
        <v>44699</v>
      </c>
      <c r="E1443" s="5">
        <v>44664</v>
      </c>
      <c r="F1443" t="s">
        <v>763</v>
      </c>
      <c r="G1443" t="s">
        <v>7332</v>
      </c>
      <c r="H1443" t="s">
        <v>3456</v>
      </c>
      <c r="J1443" t="s">
        <v>756</v>
      </c>
      <c r="K1443" t="s">
        <v>756</v>
      </c>
      <c r="L1443" t="s">
        <v>757</v>
      </c>
      <c r="M1443" t="s">
        <v>757</v>
      </c>
      <c r="N1443" t="s">
        <v>756</v>
      </c>
      <c r="O1443" t="s">
        <v>756</v>
      </c>
      <c r="P1443" t="s">
        <v>765</v>
      </c>
      <c r="Q1443" t="s">
        <v>7333</v>
      </c>
      <c r="R1443" t="s">
        <v>7334</v>
      </c>
      <c r="S1443" t="s">
        <v>756</v>
      </c>
      <c r="T1443" t="s">
        <v>756</v>
      </c>
      <c r="U1443" t="s">
        <v>756</v>
      </c>
      <c r="V1443" t="s">
        <v>756</v>
      </c>
      <c r="W1443" t="s">
        <v>756</v>
      </c>
      <c r="X1443" t="s">
        <v>769</v>
      </c>
      <c r="Y1443" t="str">
        <f t="shared" si="308"/>
        <v>abril</v>
      </c>
      <c r="Z1443">
        <f>YEAR(BD_PONDERACIONES[[#This Row],[Fecha Ejecución del Ticket]])</f>
        <v>2022</v>
      </c>
      <c r="AA1443" t="str">
        <f t="shared" si="309"/>
        <v>mayo</v>
      </c>
      <c r="AB1443">
        <f>YEAR(BD_PONDERACIONES[[#This Row],[Fecha de Inspección]])</f>
        <v>2022</v>
      </c>
      <c r="AC1443">
        <f t="shared" si="310"/>
        <v>0.5</v>
      </c>
      <c r="AD1443">
        <f t="shared" si="311"/>
        <v>0.5</v>
      </c>
      <c r="AE1443">
        <f t="shared" si="312"/>
        <v>0.5</v>
      </c>
      <c r="AF1443">
        <f t="shared" si="313"/>
        <v>0.5</v>
      </c>
      <c r="AG1443">
        <f t="shared" si="314"/>
        <v>0.5</v>
      </c>
      <c r="AH1443">
        <f t="shared" si="315"/>
        <v>0.5</v>
      </c>
      <c r="AI1443">
        <f t="shared" si="316"/>
        <v>0.25</v>
      </c>
      <c r="AJ1443">
        <f t="shared" si="317"/>
        <v>0.25</v>
      </c>
      <c r="AK1443">
        <f t="shared" si="318"/>
        <v>0.5</v>
      </c>
      <c r="AL1443">
        <f t="shared" si="319"/>
        <v>0.5</v>
      </c>
      <c r="AM1443">
        <f t="shared" si="320"/>
        <v>0.5</v>
      </c>
      <c r="AN1443" s="6">
        <f t="shared" si="321"/>
        <v>1</v>
      </c>
      <c r="AO1443" t="str">
        <f>VLOOKUP(BD_PONDERACIONES[[#This Row],[Comuna]],Tabla3[#All],2,0)</f>
        <v>Cordillera</v>
      </c>
    </row>
    <row r="1444" spans="1:41" x14ac:dyDescent="0.35">
      <c r="A1444" t="s">
        <v>7335</v>
      </c>
      <c r="B1444" t="s">
        <v>7336</v>
      </c>
      <c r="C1444" t="s">
        <v>7337</v>
      </c>
      <c r="D1444" s="5">
        <v>44699</v>
      </c>
      <c r="E1444" s="5">
        <v>44669</v>
      </c>
      <c r="F1444" t="s">
        <v>753</v>
      </c>
      <c r="G1444" t="s">
        <v>7338</v>
      </c>
      <c r="H1444" t="s">
        <v>3456</v>
      </c>
      <c r="J1444" t="s">
        <v>756</v>
      </c>
      <c r="K1444" t="s">
        <v>756</v>
      </c>
      <c r="L1444" t="s">
        <v>757</v>
      </c>
      <c r="M1444" t="s">
        <v>757</v>
      </c>
      <c r="N1444" t="s">
        <v>756</v>
      </c>
      <c r="O1444" t="s">
        <v>756</v>
      </c>
      <c r="P1444" t="s">
        <v>765</v>
      </c>
      <c r="Q1444" t="s">
        <v>759</v>
      </c>
      <c r="R1444" t="s">
        <v>759</v>
      </c>
      <c r="S1444" t="s">
        <v>757</v>
      </c>
      <c r="T1444" t="s">
        <v>757</v>
      </c>
      <c r="U1444" t="s">
        <v>756</v>
      </c>
      <c r="V1444" t="s">
        <v>756</v>
      </c>
      <c r="W1444" t="s">
        <v>756</v>
      </c>
      <c r="X1444" t="s">
        <v>7339</v>
      </c>
      <c r="Y1444" t="str">
        <f t="shared" si="308"/>
        <v>abril</v>
      </c>
      <c r="Z1444">
        <f>YEAR(BD_PONDERACIONES[[#This Row],[Fecha Ejecución del Ticket]])</f>
        <v>2022</v>
      </c>
      <c r="AA1444" t="str">
        <f t="shared" si="309"/>
        <v>mayo</v>
      </c>
      <c r="AB1444">
        <f>YEAR(BD_PONDERACIONES[[#This Row],[Fecha de Inspección]])</f>
        <v>2022</v>
      </c>
      <c r="AC1444">
        <f t="shared" si="310"/>
        <v>0.5</v>
      </c>
      <c r="AD1444">
        <f t="shared" si="311"/>
        <v>0.5</v>
      </c>
      <c r="AE1444">
        <f t="shared" si="312"/>
        <v>0.5</v>
      </c>
      <c r="AF1444">
        <f t="shared" si="313"/>
        <v>0.5</v>
      </c>
      <c r="AG1444">
        <f t="shared" si="314"/>
        <v>0.5</v>
      </c>
      <c r="AH1444">
        <f t="shared" si="315"/>
        <v>0.5</v>
      </c>
      <c r="AI1444">
        <f t="shared" si="316"/>
        <v>0.25</v>
      </c>
      <c r="AJ1444">
        <f t="shared" si="317"/>
        <v>0.25</v>
      </c>
      <c r="AK1444">
        <f t="shared" si="318"/>
        <v>0.5</v>
      </c>
      <c r="AL1444">
        <f t="shared" si="319"/>
        <v>0.5</v>
      </c>
      <c r="AM1444">
        <f t="shared" si="320"/>
        <v>0.5</v>
      </c>
      <c r="AN1444" s="6">
        <f t="shared" si="321"/>
        <v>1</v>
      </c>
      <c r="AO1444" t="str">
        <f>VLOOKUP(BD_PONDERACIONES[[#This Row],[Comuna]],Tabla3[#All],2,0)</f>
        <v>Cordillera</v>
      </c>
    </row>
    <row r="1445" spans="1:41" x14ac:dyDescent="0.35">
      <c r="A1445" t="s">
        <v>7340</v>
      </c>
      <c r="B1445" t="s">
        <v>7341</v>
      </c>
      <c r="C1445" t="s">
        <v>7342</v>
      </c>
      <c r="D1445" s="5">
        <v>44699</v>
      </c>
      <c r="E1445" s="5">
        <v>44658</v>
      </c>
      <c r="F1445" t="s">
        <v>763</v>
      </c>
      <c r="G1445" t="s">
        <v>7343</v>
      </c>
      <c r="H1445" t="s">
        <v>3456</v>
      </c>
      <c r="J1445" t="s">
        <v>756</v>
      </c>
      <c r="K1445" t="s">
        <v>756</v>
      </c>
      <c r="L1445" t="s">
        <v>757</v>
      </c>
      <c r="M1445" t="s">
        <v>757</v>
      </c>
      <c r="N1445" t="s">
        <v>756</v>
      </c>
      <c r="O1445" t="s">
        <v>756</v>
      </c>
      <c r="P1445" t="s">
        <v>765</v>
      </c>
      <c r="Q1445" t="s">
        <v>7344</v>
      </c>
      <c r="R1445" t="s">
        <v>7345</v>
      </c>
      <c r="S1445" t="s">
        <v>756</v>
      </c>
      <c r="T1445" t="s">
        <v>756</v>
      </c>
      <c r="U1445" t="s">
        <v>756</v>
      </c>
      <c r="V1445" t="s">
        <v>756</v>
      </c>
      <c r="W1445" t="s">
        <v>756</v>
      </c>
      <c r="X1445" t="s">
        <v>769</v>
      </c>
      <c r="Y1445" t="str">
        <f t="shared" si="308"/>
        <v>abril</v>
      </c>
      <c r="Z1445">
        <f>YEAR(BD_PONDERACIONES[[#This Row],[Fecha Ejecución del Ticket]])</f>
        <v>2022</v>
      </c>
      <c r="AA1445" t="str">
        <f t="shared" si="309"/>
        <v>mayo</v>
      </c>
      <c r="AB1445">
        <f>YEAR(BD_PONDERACIONES[[#This Row],[Fecha de Inspección]])</f>
        <v>2022</v>
      </c>
      <c r="AC1445">
        <f t="shared" si="310"/>
        <v>0.5</v>
      </c>
      <c r="AD1445">
        <f t="shared" si="311"/>
        <v>0.5</v>
      </c>
      <c r="AE1445">
        <f t="shared" si="312"/>
        <v>0.5</v>
      </c>
      <c r="AF1445">
        <f t="shared" si="313"/>
        <v>0.5</v>
      </c>
      <c r="AG1445">
        <f t="shared" si="314"/>
        <v>0.5</v>
      </c>
      <c r="AH1445">
        <f t="shared" si="315"/>
        <v>0.5</v>
      </c>
      <c r="AI1445">
        <f t="shared" si="316"/>
        <v>0.25</v>
      </c>
      <c r="AJ1445">
        <f t="shared" si="317"/>
        <v>0.25</v>
      </c>
      <c r="AK1445">
        <f t="shared" si="318"/>
        <v>0.5</v>
      </c>
      <c r="AL1445">
        <f t="shared" si="319"/>
        <v>0.5</v>
      </c>
      <c r="AM1445">
        <f t="shared" si="320"/>
        <v>0.5</v>
      </c>
      <c r="AN1445" s="6">
        <f t="shared" si="321"/>
        <v>1</v>
      </c>
      <c r="AO1445" t="str">
        <f>VLOOKUP(BD_PONDERACIONES[[#This Row],[Comuna]],Tabla3[#All],2,0)</f>
        <v>Cordillera</v>
      </c>
    </row>
    <row r="1446" spans="1:41" x14ac:dyDescent="0.35">
      <c r="A1446" t="s">
        <v>7346</v>
      </c>
      <c r="B1446" t="s">
        <v>7347</v>
      </c>
      <c r="C1446" t="s">
        <v>7348</v>
      </c>
      <c r="D1446" s="5">
        <v>44699</v>
      </c>
      <c r="E1446" s="5">
        <v>44665</v>
      </c>
      <c r="F1446" t="s">
        <v>753</v>
      </c>
      <c r="G1446" t="s">
        <v>7349</v>
      </c>
      <c r="H1446" t="s">
        <v>3456</v>
      </c>
      <c r="J1446" t="s">
        <v>756</v>
      </c>
      <c r="K1446" t="s">
        <v>756</v>
      </c>
      <c r="L1446" t="s">
        <v>757</v>
      </c>
      <c r="M1446" t="s">
        <v>757</v>
      </c>
      <c r="N1446" t="s">
        <v>756</v>
      </c>
      <c r="O1446" t="s">
        <v>756</v>
      </c>
      <c r="P1446" t="s">
        <v>758</v>
      </c>
      <c r="Q1446" t="s">
        <v>759</v>
      </c>
      <c r="R1446" t="s">
        <v>759</v>
      </c>
      <c r="S1446" t="s">
        <v>757</v>
      </c>
      <c r="T1446" t="s">
        <v>757</v>
      </c>
      <c r="U1446" t="s">
        <v>757</v>
      </c>
      <c r="V1446" t="s">
        <v>773</v>
      </c>
      <c r="W1446" t="s">
        <v>773</v>
      </c>
      <c r="X1446" t="s">
        <v>7328</v>
      </c>
      <c r="Y1446" t="str">
        <f t="shared" si="308"/>
        <v>abril</v>
      </c>
      <c r="Z1446">
        <f>YEAR(BD_PONDERACIONES[[#This Row],[Fecha Ejecución del Ticket]])</f>
        <v>2022</v>
      </c>
      <c r="AA1446" t="str">
        <f t="shared" si="309"/>
        <v>mayo</v>
      </c>
      <c r="AB1446">
        <f>YEAR(BD_PONDERACIONES[[#This Row],[Fecha de Inspección]])</f>
        <v>2022</v>
      </c>
      <c r="AC1446">
        <f t="shared" si="310"/>
        <v>0.5</v>
      </c>
      <c r="AD1446">
        <f t="shared" si="311"/>
        <v>0.5</v>
      </c>
      <c r="AE1446">
        <f t="shared" si="312"/>
        <v>0.5</v>
      </c>
      <c r="AF1446">
        <f t="shared" si="313"/>
        <v>0.5</v>
      </c>
      <c r="AG1446">
        <f t="shared" si="314"/>
        <v>0.5</v>
      </c>
      <c r="AH1446">
        <f t="shared" si="315"/>
        <v>0.5</v>
      </c>
      <c r="AI1446">
        <f t="shared" si="316"/>
        <v>0.25</v>
      </c>
      <c r="AJ1446">
        <f t="shared" si="317"/>
        <v>0.25</v>
      </c>
      <c r="AK1446">
        <f t="shared" si="318"/>
        <v>0.5</v>
      </c>
      <c r="AL1446">
        <f t="shared" si="319"/>
        <v>0</v>
      </c>
      <c r="AM1446">
        <f t="shared" si="320"/>
        <v>0</v>
      </c>
      <c r="AN1446" s="6">
        <f t="shared" si="321"/>
        <v>0.8</v>
      </c>
      <c r="AO1446" t="str">
        <f>VLOOKUP(BD_PONDERACIONES[[#This Row],[Comuna]],Tabla3[#All],2,0)</f>
        <v>Cordillera</v>
      </c>
    </row>
    <row r="1447" spans="1:41" x14ac:dyDescent="0.35">
      <c r="A1447" t="s">
        <v>7350</v>
      </c>
      <c r="B1447" t="s">
        <v>7351</v>
      </c>
      <c r="C1447" t="s">
        <v>7352</v>
      </c>
      <c r="D1447" s="5">
        <v>44699</v>
      </c>
      <c r="E1447" s="5">
        <v>44662</v>
      </c>
      <c r="F1447" t="s">
        <v>763</v>
      </c>
      <c r="G1447" t="s">
        <v>7353</v>
      </c>
      <c r="H1447" t="s">
        <v>3456</v>
      </c>
      <c r="J1447" t="s">
        <v>756</v>
      </c>
      <c r="K1447" t="s">
        <v>756</v>
      </c>
      <c r="L1447" t="s">
        <v>756</v>
      </c>
      <c r="M1447" t="s">
        <v>756</v>
      </c>
      <c r="N1447" t="s">
        <v>756</v>
      </c>
      <c r="O1447" t="s">
        <v>756</v>
      </c>
      <c r="P1447" t="s">
        <v>765</v>
      </c>
      <c r="Q1447" t="s">
        <v>7354</v>
      </c>
      <c r="R1447" t="s">
        <v>7355</v>
      </c>
      <c r="S1447" t="s">
        <v>756</v>
      </c>
      <c r="T1447" t="s">
        <v>756</v>
      </c>
      <c r="U1447" t="s">
        <v>756</v>
      </c>
      <c r="V1447" t="s">
        <v>756</v>
      </c>
      <c r="W1447" t="s">
        <v>756</v>
      </c>
      <c r="X1447" t="s">
        <v>7356</v>
      </c>
      <c r="Y1447" t="str">
        <f t="shared" si="308"/>
        <v>abril</v>
      </c>
      <c r="Z1447">
        <f>YEAR(BD_PONDERACIONES[[#This Row],[Fecha Ejecución del Ticket]])</f>
        <v>2022</v>
      </c>
      <c r="AA1447" t="str">
        <f t="shared" si="309"/>
        <v>mayo</v>
      </c>
      <c r="AB1447">
        <f>YEAR(BD_PONDERACIONES[[#This Row],[Fecha de Inspección]])</f>
        <v>2022</v>
      </c>
      <c r="AC1447">
        <f t="shared" si="310"/>
        <v>0.5</v>
      </c>
      <c r="AD1447">
        <f t="shared" si="311"/>
        <v>0.5</v>
      </c>
      <c r="AE1447">
        <f t="shared" si="312"/>
        <v>0.5</v>
      </c>
      <c r="AF1447">
        <f t="shared" si="313"/>
        <v>0.5</v>
      </c>
      <c r="AG1447">
        <f t="shared" si="314"/>
        <v>0.5</v>
      </c>
      <c r="AH1447">
        <f t="shared" si="315"/>
        <v>0.5</v>
      </c>
      <c r="AI1447">
        <f t="shared" si="316"/>
        <v>0.25</v>
      </c>
      <c r="AJ1447">
        <f t="shared" si="317"/>
        <v>0.25</v>
      </c>
      <c r="AK1447">
        <f t="shared" si="318"/>
        <v>0.5</v>
      </c>
      <c r="AL1447">
        <f t="shared" si="319"/>
        <v>0.5</v>
      </c>
      <c r="AM1447">
        <f t="shared" si="320"/>
        <v>0.5</v>
      </c>
      <c r="AN1447" s="6">
        <f t="shared" si="321"/>
        <v>1</v>
      </c>
      <c r="AO1447" t="str">
        <f>VLOOKUP(BD_PONDERACIONES[[#This Row],[Comuna]],Tabla3[#All],2,0)</f>
        <v>Cordillera</v>
      </c>
    </row>
    <row r="1448" spans="1:41" x14ac:dyDescent="0.35">
      <c r="A1448" t="s">
        <v>7357</v>
      </c>
      <c r="B1448" t="s">
        <v>7358</v>
      </c>
      <c r="C1448" t="s">
        <v>7359</v>
      </c>
      <c r="D1448" s="5">
        <v>44699</v>
      </c>
      <c r="E1448" s="5">
        <v>44665</v>
      </c>
      <c r="F1448" t="s">
        <v>753</v>
      </c>
      <c r="G1448" t="s">
        <v>7360</v>
      </c>
      <c r="H1448" t="s">
        <v>3456</v>
      </c>
      <c r="J1448" t="s">
        <v>756</v>
      </c>
      <c r="K1448" t="s">
        <v>756</v>
      </c>
      <c r="L1448" t="s">
        <v>757</v>
      </c>
      <c r="M1448" t="s">
        <v>757</v>
      </c>
      <c r="N1448" t="s">
        <v>756</v>
      </c>
      <c r="O1448" t="s">
        <v>756</v>
      </c>
      <c r="P1448" t="s">
        <v>765</v>
      </c>
      <c r="Q1448" t="s">
        <v>759</v>
      </c>
      <c r="R1448" t="s">
        <v>759</v>
      </c>
      <c r="S1448" t="s">
        <v>757</v>
      </c>
      <c r="T1448" t="s">
        <v>757</v>
      </c>
      <c r="U1448" t="s">
        <v>756</v>
      </c>
      <c r="V1448" t="s">
        <v>768</v>
      </c>
      <c r="W1448" t="s">
        <v>768</v>
      </c>
      <c r="X1448" t="s">
        <v>6568</v>
      </c>
      <c r="Y1448" t="str">
        <f t="shared" si="308"/>
        <v>abril</v>
      </c>
      <c r="Z1448">
        <f>YEAR(BD_PONDERACIONES[[#This Row],[Fecha Ejecución del Ticket]])</f>
        <v>2022</v>
      </c>
      <c r="AA1448" t="str">
        <f t="shared" si="309"/>
        <v>mayo</v>
      </c>
      <c r="AB1448">
        <f>YEAR(BD_PONDERACIONES[[#This Row],[Fecha de Inspección]])</f>
        <v>2022</v>
      </c>
      <c r="AC1448">
        <f t="shared" si="310"/>
        <v>0.5</v>
      </c>
      <c r="AD1448">
        <f t="shared" si="311"/>
        <v>0.5</v>
      </c>
      <c r="AE1448">
        <f t="shared" si="312"/>
        <v>0.5</v>
      </c>
      <c r="AF1448">
        <f t="shared" si="313"/>
        <v>0.5</v>
      </c>
      <c r="AG1448">
        <f t="shared" si="314"/>
        <v>0.5</v>
      </c>
      <c r="AH1448">
        <f t="shared" si="315"/>
        <v>0.5</v>
      </c>
      <c r="AI1448">
        <f t="shared" si="316"/>
        <v>0.25</v>
      </c>
      <c r="AJ1448">
        <f t="shared" si="317"/>
        <v>0.25</v>
      </c>
      <c r="AK1448">
        <f t="shared" si="318"/>
        <v>0.5</v>
      </c>
      <c r="AL1448">
        <f t="shared" si="319"/>
        <v>0.17499999999999999</v>
      </c>
      <c r="AM1448">
        <f t="shared" si="320"/>
        <v>0.17499999999999999</v>
      </c>
      <c r="AN1448" s="6">
        <f t="shared" si="321"/>
        <v>0.87</v>
      </c>
      <c r="AO1448" t="str">
        <f>VLOOKUP(BD_PONDERACIONES[[#This Row],[Comuna]],Tabla3[#All],2,0)</f>
        <v>Cordillera</v>
      </c>
    </row>
    <row r="1449" spans="1:41" x14ac:dyDescent="0.35">
      <c r="A1449" t="s">
        <v>7361</v>
      </c>
      <c r="B1449" t="s">
        <v>7362</v>
      </c>
      <c r="C1449" t="s">
        <v>7363</v>
      </c>
      <c r="D1449" s="5">
        <v>44699</v>
      </c>
      <c r="E1449" s="5">
        <v>44658</v>
      </c>
      <c r="F1449" t="s">
        <v>763</v>
      </c>
      <c r="G1449" t="s">
        <v>7364</v>
      </c>
      <c r="H1449" t="s">
        <v>3456</v>
      </c>
      <c r="J1449" t="s">
        <v>756</v>
      </c>
      <c r="K1449" t="s">
        <v>756</v>
      </c>
      <c r="L1449" t="s">
        <v>757</v>
      </c>
      <c r="M1449" t="s">
        <v>757</v>
      </c>
      <c r="N1449" t="s">
        <v>756</v>
      </c>
      <c r="O1449" t="s">
        <v>756</v>
      </c>
      <c r="P1449" t="s">
        <v>758</v>
      </c>
      <c r="Q1449" t="s">
        <v>759</v>
      </c>
      <c r="R1449" t="s">
        <v>759</v>
      </c>
      <c r="S1449" t="s">
        <v>757</v>
      </c>
      <c r="T1449" t="s">
        <v>757</v>
      </c>
      <c r="U1449" t="s">
        <v>757</v>
      </c>
      <c r="V1449" t="s">
        <v>756</v>
      </c>
      <c r="W1449" t="s">
        <v>756</v>
      </c>
      <c r="X1449" t="s">
        <v>5326</v>
      </c>
      <c r="Y1449" t="str">
        <f t="shared" si="308"/>
        <v>abril</v>
      </c>
      <c r="Z1449">
        <f>YEAR(BD_PONDERACIONES[[#This Row],[Fecha Ejecución del Ticket]])</f>
        <v>2022</v>
      </c>
      <c r="AA1449" t="str">
        <f t="shared" si="309"/>
        <v>mayo</v>
      </c>
      <c r="AB1449">
        <f>YEAR(BD_PONDERACIONES[[#This Row],[Fecha de Inspección]])</f>
        <v>2022</v>
      </c>
      <c r="AC1449">
        <f t="shared" si="310"/>
        <v>0.5</v>
      </c>
      <c r="AD1449">
        <f t="shared" si="311"/>
        <v>0.5</v>
      </c>
      <c r="AE1449">
        <f t="shared" si="312"/>
        <v>0.5</v>
      </c>
      <c r="AF1449">
        <f t="shared" si="313"/>
        <v>0.5</v>
      </c>
      <c r="AG1449">
        <f t="shared" si="314"/>
        <v>0.5</v>
      </c>
      <c r="AH1449">
        <f t="shared" si="315"/>
        <v>0.5</v>
      </c>
      <c r="AI1449">
        <f t="shared" si="316"/>
        <v>0.25</v>
      </c>
      <c r="AJ1449">
        <f t="shared" si="317"/>
        <v>0.25</v>
      </c>
      <c r="AK1449">
        <f t="shared" si="318"/>
        <v>0.5</v>
      </c>
      <c r="AL1449">
        <f t="shared" si="319"/>
        <v>0.5</v>
      </c>
      <c r="AM1449">
        <f t="shared" si="320"/>
        <v>0.5</v>
      </c>
      <c r="AN1449" s="6">
        <f t="shared" si="321"/>
        <v>1</v>
      </c>
      <c r="AO1449" t="str">
        <f>VLOOKUP(BD_PONDERACIONES[[#This Row],[Comuna]],Tabla3[#All],2,0)</f>
        <v>Cordillera</v>
      </c>
    </row>
    <row r="1450" spans="1:41" x14ac:dyDescent="0.35">
      <c r="A1450" t="s">
        <v>7365</v>
      </c>
      <c r="B1450" t="s">
        <v>7366</v>
      </c>
      <c r="C1450" t="s">
        <v>7367</v>
      </c>
      <c r="D1450" s="5">
        <v>44699</v>
      </c>
      <c r="E1450" s="5">
        <v>44675</v>
      </c>
      <c r="F1450" t="s">
        <v>763</v>
      </c>
      <c r="G1450" t="s">
        <v>7368</v>
      </c>
      <c r="H1450" t="s">
        <v>3456</v>
      </c>
      <c r="J1450" t="s">
        <v>756</v>
      </c>
      <c r="K1450" t="s">
        <v>756</v>
      </c>
      <c r="L1450" t="s">
        <v>757</v>
      </c>
      <c r="M1450" t="s">
        <v>757</v>
      </c>
      <c r="N1450" t="s">
        <v>756</v>
      </c>
      <c r="O1450" t="s">
        <v>756</v>
      </c>
      <c r="P1450" t="s">
        <v>758</v>
      </c>
      <c r="Q1450" t="s">
        <v>759</v>
      </c>
      <c r="R1450" t="s">
        <v>759</v>
      </c>
      <c r="S1450" t="s">
        <v>757</v>
      </c>
      <c r="T1450" t="s">
        <v>757</v>
      </c>
      <c r="U1450" t="s">
        <v>757</v>
      </c>
      <c r="V1450" t="s">
        <v>756</v>
      </c>
      <c r="W1450" t="s">
        <v>756</v>
      </c>
      <c r="X1450" t="s">
        <v>7369</v>
      </c>
      <c r="Y1450" t="str">
        <f t="shared" si="308"/>
        <v>abril</v>
      </c>
      <c r="Z1450">
        <f>YEAR(BD_PONDERACIONES[[#This Row],[Fecha Ejecución del Ticket]])</f>
        <v>2022</v>
      </c>
      <c r="AA1450" t="str">
        <f t="shared" si="309"/>
        <v>mayo</v>
      </c>
      <c r="AB1450">
        <f>YEAR(BD_PONDERACIONES[[#This Row],[Fecha de Inspección]])</f>
        <v>2022</v>
      </c>
      <c r="AC1450">
        <f t="shared" si="310"/>
        <v>0.5</v>
      </c>
      <c r="AD1450">
        <f t="shared" si="311"/>
        <v>0.5</v>
      </c>
      <c r="AE1450">
        <f t="shared" si="312"/>
        <v>0.5</v>
      </c>
      <c r="AF1450">
        <f t="shared" si="313"/>
        <v>0.5</v>
      </c>
      <c r="AG1450">
        <f t="shared" si="314"/>
        <v>0.5</v>
      </c>
      <c r="AH1450">
        <f t="shared" si="315"/>
        <v>0.5</v>
      </c>
      <c r="AI1450">
        <f t="shared" si="316"/>
        <v>0.25</v>
      </c>
      <c r="AJ1450">
        <f t="shared" si="317"/>
        <v>0.25</v>
      </c>
      <c r="AK1450">
        <f t="shared" si="318"/>
        <v>0.5</v>
      </c>
      <c r="AL1450">
        <f t="shared" si="319"/>
        <v>0.5</v>
      </c>
      <c r="AM1450">
        <f t="shared" si="320"/>
        <v>0.5</v>
      </c>
      <c r="AN1450" s="6">
        <f t="shared" si="321"/>
        <v>1</v>
      </c>
      <c r="AO1450" t="str">
        <f>VLOOKUP(BD_PONDERACIONES[[#This Row],[Comuna]],Tabla3[#All],2,0)</f>
        <v>Cordillera</v>
      </c>
    </row>
    <row r="1451" spans="1:41" x14ac:dyDescent="0.35">
      <c r="A1451" t="s">
        <v>7370</v>
      </c>
      <c r="B1451" t="s">
        <v>7371</v>
      </c>
      <c r="C1451" t="s">
        <v>7372</v>
      </c>
      <c r="D1451" s="5">
        <v>44699</v>
      </c>
      <c r="E1451" s="5">
        <v>44665</v>
      </c>
      <c r="F1451" t="s">
        <v>753</v>
      </c>
      <c r="G1451" t="s">
        <v>7373</v>
      </c>
      <c r="H1451" t="s">
        <v>3456</v>
      </c>
      <c r="J1451" t="s">
        <v>756</v>
      </c>
      <c r="K1451" t="s">
        <v>756</v>
      </c>
      <c r="L1451" t="s">
        <v>757</v>
      </c>
      <c r="M1451" t="s">
        <v>757</v>
      </c>
      <c r="N1451" t="s">
        <v>756</v>
      </c>
      <c r="O1451" t="s">
        <v>756</v>
      </c>
      <c r="P1451" t="s">
        <v>758</v>
      </c>
      <c r="Q1451" t="s">
        <v>759</v>
      </c>
      <c r="R1451" t="s">
        <v>759</v>
      </c>
      <c r="S1451" t="s">
        <v>757</v>
      </c>
      <c r="T1451" t="s">
        <v>757</v>
      </c>
      <c r="U1451" t="s">
        <v>757</v>
      </c>
      <c r="V1451" t="s">
        <v>756</v>
      </c>
      <c r="W1451" t="s">
        <v>756</v>
      </c>
      <c r="X1451" t="s">
        <v>885</v>
      </c>
      <c r="Y1451" t="str">
        <f t="shared" si="308"/>
        <v>abril</v>
      </c>
      <c r="Z1451">
        <f>YEAR(BD_PONDERACIONES[[#This Row],[Fecha Ejecución del Ticket]])</f>
        <v>2022</v>
      </c>
      <c r="AA1451" t="str">
        <f t="shared" si="309"/>
        <v>mayo</v>
      </c>
      <c r="AB1451">
        <f>YEAR(BD_PONDERACIONES[[#This Row],[Fecha de Inspección]])</f>
        <v>2022</v>
      </c>
      <c r="AC1451">
        <f t="shared" si="310"/>
        <v>0.5</v>
      </c>
      <c r="AD1451">
        <f t="shared" si="311"/>
        <v>0.5</v>
      </c>
      <c r="AE1451">
        <f t="shared" si="312"/>
        <v>0.5</v>
      </c>
      <c r="AF1451">
        <f t="shared" si="313"/>
        <v>0.5</v>
      </c>
      <c r="AG1451">
        <f t="shared" si="314"/>
        <v>0.5</v>
      </c>
      <c r="AH1451">
        <f t="shared" si="315"/>
        <v>0.5</v>
      </c>
      <c r="AI1451">
        <f t="shared" si="316"/>
        <v>0.25</v>
      </c>
      <c r="AJ1451">
        <f t="shared" si="317"/>
        <v>0.25</v>
      </c>
      <c r="AK1451">
        <f t="shared" si="318"/>
        <v>0.5</v>
      </c>
      <c r="AL1451">
        <f t="shared" si="319"/>
        <v>0.5</v>
      </c>
      <c r="AM1451">
        <f t="shared" si="320"/>
        <v>0.5</v>
      </c>
      <c r="AN1451" s="6">
        <f t="shared" si="321"/>
        <v>1</v>
      </c>
      <c r="AO1451" t="str">
        <f>VLOOKUP(BD_PONDERACIONES[[#This Row],[Comuna]],Tabla3[#All],2,0)</f>
        <v>Cordillera</v>
      </c>
    </row>
    <row r="1452" spans="1:41" x14ac:dyDescent="0.35">
      <c r="A1452" t="s">
        <v>7374</v>
      </c>
      <c r="B1452" t="s">
        <v>7375</v>
      </c>
      <c r="C1452" t="s">
        <v>7376</v>
      </c>
      <c r="D1452" s="5">
        <v>44699</v>
      </c>
      <c r="E1452" s="5">
        <v>44672</v>
      </c>
      <c r="F1452" t="s">
        <v>753</v>
      </c>
      <c r="G1452" t="s">
        <v>7377</v>
      </c>
      <c r="H1452" t="s">
        <v>3456</v>
      </c>
      <c r="J1452" t="s">
        <v>756</v>
      </c>
      <c r="K1452" t="s">
        <v>756</v>
      </c>
      <c r="L1452" t="s">
        <v>757</v>
      </c>
      <c r="M1452" t="s">
        <v>757</v>
      </c>
      <c r="N1452" t="s">
        <v>756</v>
      </c>
      <c r="O1452" t="s">
        <v>756</v>
      </c>
      <c r="P1452" t="s">
        <v>758</v>
      </c>
      <c r="Q1452" t="s">
        <v>759</v>
      </c>
      <c r="R1452" t="s">
        <v>759</v>
      </c>
      <c r="S1452" t="s">
        <v>757</v>
      </c>
      <c r="T1452" t="s">
        <v>757</v>
      </c>
      <c r="U1452" t="s">
        <v>757</v>
      </c>
      <c r="V1452" t="s">
        <v>756</v>
      </c>
      <c r="W1452" t="s">
        <v>768</v>
      </c>
      <c r="X1452" t="s">
        <v>885</v>
      </c>
      <c r="Y1452" t="str">
        <f t="shared" si="308"/>
        <v>abril</v>
      </c>
      <c r="Z1452">
        <f>YEAR(BD_PONDERACIONES[[#This Row],[Fecha Ejecución del Ticket]])</f>
        <v>2022</v>
      </c>
      <c r="AA1452" t="str">
        <f t="shared" si="309"/>
        <v>mayo</v>
      </c>
      <c r="AB1452">
        <f>YEAR(BD_PONDERACIONES[[#This Row],[Fecha de Inspección]])</f>
        <v>2022</v>
      </c>
      <c r="AC1452">
        <f t="shared" si="310"/>
        <v>0.5</v>
      </c>
      <c r="AD1452">
        <f t="shared" si="311"/>
        <v>0.5</v>
      </c>
      <c r="AE1452">
        <f t="shared" si="312"/>
        <v>0.5</v>
      </c>
      <c r="AF1452">
        <f t="shared" si="313"/>
        <v>0.5</v>
      </c>
      <c r="AG1452">
        <f t="shared" si="314"/>
        <v>0.5</v>
      </c>
      <c r="AH1452">
        <f t="shared" si="315"/>
        <v>0.5</v>
      </c>
      <c r="AI1452">
        <f t="shared" si="316"/>
        <v>0.25</v>
      </c>
      <c r="AJ1452">
        <f t="shared" si="317"/>
        <v>0.25</v>
      </c>
      <c r="AK1452">
        <f t="shared" si="318"/>
        <v>0.5</v>
      </c>
      <c r="AL1452">
        <f t="shared" si="319"/>
        <v>0.5</v>
      </c>
      <c r="AM1452">
        <f t="shared" si="320"/>
        <v>0.17499999999999999</v>
      </c>
      <c r="AN1452" s="6">
        <f t="shared" si="321"/>
        <v>0.93500000000000005</v>
      </c>
      <c r="AO1452" t="str">
        <f>VLOOKUP(BD_PONDERACIONES[[#This Row],[Comuna]],Tabla3[#All],2,0)</f>
        <v>Cordillera</v>
      </c>
    </row>
    <row r="1453" spans="1:41" x14ac:dyDescent="0.35">
      <c r="A1453" t="s">
        <v>7378</v>
      </c>
      <c r="B1453" t="s">
        <v>7379</v>
      </c>
      <c r="C1453" t="s">
        <v>7380</v>
      </c>
      <c r="D1453" s="5">
        <v>44699</v>
      </c>
      <c r="E1453" s="5">
        <v>44664</v>
      </c>
      <c r="F1453" t="s">
        <v>763</v>
      </c>
      <c r="G1453" t="s">
        <v>7381</v>
      </c>
      <c r="H1453" t="s">
        <v>3456</v>
      </c>
      <c r="J1453" t="s">
        <v>773</v>
      </c>
      <c r="K1453" t="s">
        <v>768</v>
      </c>
      <c r="L1453" t="s">
        <v>757</v>
      </c>
      <c r="M1453" t="s">
        <v>757</v>
      </c>
      <c r="N1453" t="s">
        <v>756</v>
      </c>
      <c r="O1453" t="s">
        <v>756</v>
      </c>
      <c r="P1453" t="s">
        <v>765</v>
      </c>
      <c r="Q1453" t="s">
        <v>7382</v>
      </c>
      <c r="R1453" t="s">
        <v>7383</v>
      </c>
      <c r="S1453" t="s">
        <v>757</v>
      </c>
      <c r="T1453" t="s">
        <v>757</v>
      </c>
      <c r="U1453" t="s">
        <v>757</v>
      </c>
      <c r="V1453" t="s">
        <v>773</v>
      </c>
      <c r="W1453" t="s">
        <v>773</v>
      </c>
      <c r="X1453" t="s">
        <v>7384</v>
      </c>
      <c r="Y1453" t="str">
        <f t="shared" si="308"/>
        <v>abril</v>
      </c>
      <c r="Z1453">
        <f>YEAR(BD_PONDERACIONES[[#This Row],[Fecha Ejecución del Ticket]])</f>
        <v>2022</v>
      </c>
      <c r="AA1453" t="str">
        <f t="shared" si="309"/>
        <v>mayo</v>
      </c>
      <c r="AB1453">
        <f>YEAR(BD_PONDERACIONES[[#This Row],[Fecha de Inspección]])</f>
        <v>2022</v>
      </c>
      <c r="AC1453">
        <f t="shared" si="310"/>
        <v>0</v>
      </c>
      <c r="AD1453">
        <f t="shared" si="311"/>
        <v>0</v>
      </c>
      <c r="AE1453">
        <f t="shared" si="312"/>
        <v>0.5</v>
      </c>
      <c r="AF1453">
        <f t="shared" si="313"/>
        <v>0.5</v>
      </c>
      <c r="AG1453">
        <f t="shared" si="314"/>
        <v>0.5</v>
      </c>
      <c r="AH1453">
        <f t="shared" si="315"/>
        <v>0.5</v>
      </c>
      <c r="AI1453">
        <f t="shared" si="316"/>
        <v>0.25</v>
      </c>
      <c r="AJ1453">
        <f t="shared" si="317"/>
        <v>0.25</v>
      </c>
      <c r="AK1453">
        <f t="shared" si="318"/>
        <v>0.5</v>
      </c>
      <c r="AL1453">
        <f t="shared" si="319"/>
        <v>0</v>
      </c>
      <c r="AM1453">
        <f t="shared" si="320"/>
        <v>0</v>
      </c>
      <c r="AN1453" s="6">
        <f t="shared" si="321"/>
        <v>0.6</v>
      </c>
      <c r="AO1453" t="str">
        <f>VLOOKUP(BD_PONDERACIONES[[#This Row],[Comuna]],Tabla3[#All],2,0)</f>
        <v>Cordillera</v>
      </c>
    </row>
    <row r="1454" spans="1:41" x14ac:dyDescent="0.35">
      <c r="A1454" t="s">
        <v>7385</v>
      </c>
      <c r="B1454" t="s">
        <v>7386</v>
      </c>
      <c r="C1454" t="s">
        <v>7387</v>
      </c>
      <c r="D1454" s="5">
        <v>44699</v>
      </c>
      <c r="E1454" s="5">
        <v>44656</v>
      </c>
      <c r="F1454" t="s">
        <v>753</v>
      </c>
      <c r="G1454" t="s">
        <v>7388</v>
      </c>
      <c r="H1454" t="s">
        <v>3456</v>
      </c>
      <c r="J1454" t="s">
        <v>756</v>
      </c>
      <c r="K1454" t="s">
        <v>756</v>
      </c>
      <c r="L1454" t="s">
        <v>757</v>
      </c>
      <c r="M1454" t="s">
        <v>757</v>
      </c>
      <c r="N1454" t="s">
        <v>756</v>
      </c>
      <c r="O1454" t="s">
        <v>756</v>
      </c>
      <c r="P1454" t="s">
        <v>758</v>
      </c>
      <c r="Q1454" t="s">
        <v>759</v>
      </c>
      <c r="R1454" t="s">
        <v>759</v>
      </c>
      <c r="S1454" t="s">
        <v>757</v>
      </c>
      <c r="T1454" t="s">
        <v>757</v>
      </c>
      <c r="U1454" t="s">
        <v>757</v>
      </c>
      <c r="V1454" t="s">
        <v>768</v>
      </c>
      <c r="W1454" t="s">
        <v>768</v>
      </c>
      <c r="X1454" t="s">
        <v>885</v>
      </c>
      <c r="Y1454" t="str">
        <f t="shared" si="308"/>
        <v>abril</v>
      </c>
      <c r="Z1454">
        <f>YEAR(BD_PONDERACIONES[[#This Row],[Fecha Ejecución del Ticket]])</f>
        <v>2022</v>
      </c>
      <c r="AA1454" t="str">
        <f t="shared" si="309"/>
        <v>mayo</v>
      </c>
      <c r="AB1454">
        <f>YEAR(BD_PONDERACIONES[[#This Row],[Fecha de Inspección]])</f>
        <v>2022</v>
      </c>
      <c r="AC1454">
        <f t="shared" si="310"/>
        <v>0.5</v>
      </c>
      <c r="AD1454">
        <f t="shared" si="311"/>
        <v>0.5</v>
      </c>
      <c r="AE1454">
        <f t="shared" si="312"/>
        <v>0.5</v>
      </c>
      <c r="AF1454">
        <f t="shared" si="313"/>
        <v>0.5</v>
      </c>
      <c r="AG1454">
        <f t="shared" si="314"/>
        <v>0.5</v>
      </c>
      <c r="AH1454">
        <f t="shared" si="315"/>
        <v>0.5</v>
      </c>
      <c r="AI1454">
        <f t="shared" si="316"/>
        <v>0.25</v>
      </c>
      <c r="AJ1454">
        <f t="shared" si="317"/>
        <v>0.25</v>
      </c>
      <c r="AK1454">
        <f t="shared" si="318"/>
        <v>0.5</v>
      </c>
      <c r="AL1454">
        <f t="shared" si="319"/>
        <v>0.17499999999999999</v>
      </c>
      <c r="AM1454">
        <f t="shared" si="320"/>
        <v>0.17499999999999999</v>
      </c>
      <c r="AN1454" s="6">
        <f t="shared" si="321"/>
        <v>0.87</v>
      </c>
      <c r="AO1454" t="str">
        <f>VLOOKUP(BD_PONDERACIONES[[#This Row],[Comuna]],Tabla3[#All],2,0)</f>
        <v>Cordillera</v>
      </c>
    </row>
    <row r="1455" spans="1:41" x14ac:dyDescent="0.35">
      <c r="A1455" t="s">
        <v>7389</v>
      </c>
      <c r="B1455" t="s">
        <v>7390</v>
      </c>
      <c r="C1455" t="s">
        <v>7391</v>
      </c>
      <c r="D1455" s="5">
        <v>44699</v>
      </c>
      <c r="E1455" s="5">
        <v>44680</v>
      </c>
      <c r="F1455" t="s">
        <v>753</v>
      </c>
      <c r="G1455" t="s">
        <v>7392</v>
      </c>
      <c r="H1455" t="s">
        <v>3456</v>
      </c>
      <c r="J1455" t="s">
        <v>756</v>
      </c>
      <c r="K1455" t="s">
        <v>756</v>
      </c>
      <c r="L1455" t="s">
        <v>757</v>
      </c>
      <c r="M1455" t="s">
        <v>757</v>
      </c>
      <c r="N1455" t="s">
        <v>756</v>
      </c>
      <c r="O1455" t="s">
        <v>756</v>
      </c>
      <c r="P1455" t="s">
        <v>758</v>
      </c>
      <c r="Q1455" t="s">
        <v>759</v>
      </c>
      <c r="R1455" t="s">
        <v>759</v>
      </c>
      <c r="S1455" t="s">
        <v>757</v>
      </c>
      <c r="T1455" t="s">
        <v>757</v>
      </c>
      <c r="U1455" t="s">
        <v>757</v>
      </c>
      <c r="V1455" t="s">
        <v>756</v>
      </c>
      <c r="W1455" t="s">
        <v>773</v>
      </c>
      <c r="X1455" t="s">
        <v>7393</v>
      </c>
      <c r="Y1455" t="str">
        <f t="shared" si="308"/>
        <v>abril</v>
      </c>
      <c r="Z1455">
        <f>YEAR(BD_PONDERACIONES[[#This Row],[Fecha Ejecución del Ticket]])</f>
        <v>2022</v>
      </c>
      <c r="AA1455" t="str">
        <f t="shared" si="309"/>
        <v>mayo</v>
      </c>
      <c r="AB1455">
        <f>YEAR(BD_PONDERACIONES[[#This Row],[Fecha de Inspección]])</f>
        <v>2022</v>
      </c>
      <c r="AC1455">
        <f t="shared" si="310"/>
        <v>0.5</v>
      </c>
      <c r="AD1455">
        <f t="shared" si="311"/>
        <v>0.5</v>
      </c>
      <c r="AE1455">
        <f t="shared" si="312"/>
        <v>0.5</v>
      </c>
      <c r="AF1455">
        <f t="shared" si="313"/>
        <v>0.5</v>
      </c>
      <c r="AG1455">
        <f t="shared" si="314"/>
        <v>0.5</v>
      </c>
      <c r="AH1455">
        <f t="shared" si="315"/>
        <v>0.5</v>
      </c>
      <c r="AI1455">
        <f t="shared" si="316"/>
        <v>0.25</v>
      </c>
      <c r="AJ1455">
        <f t="shared" si="317"/>
        <v>0.25</v>
      </c>
      <c r="AK1455">
        <f t="shared" si="318"/>
        <v>0.5</v>
      </c>
      <c r="AL1455">
        <f t="shared" si="319"/>
        <v>0.5</v>
      </c>
      <c r="AM1455">
        <f t="shared" si="320"/>
        <v>0</v>
      </c>
      <c r="AN1455" s="6">
        <f t="shared" si="321"/>
        <v>0.9</v>
      </c>
      <c r="AO1455" t="str">
        <f>VLOOKUP(BD_PONDERACIONES[[#This Row],[Comuna]],Tabla3[#All],2,0)</f>
        <v>Cordillera</v>
      </c>
    </row>
    <row r="1456" spans="1:41" x14ac:dyDescent="0.35">
      <c r="A1456" t="s">
        <v>6335</v>
      </c>
      <c r="B1456" t="s">
        <v>6336</v>
      </c>
      <c r="C1456" t="s">
        <v>6337</v>
      </c>
      <c r="D1456" s="5">
        <v>44699</v>
      </c>
      <c r="E1456" s="5">
        <v>44679</v>
      </c>
      <c r="F1456" t="s">
        <v>753</v>
      </c>
      <c r="G1456" t="s">
        <v>6338</v>
      </c>
      <c r="H1456" t="s">
        <v>3456</v>
      </c>
      <c r="J1456" t="s">
        <v>756</v>
      </c>
      <c r="K1456" t="s">
        <v>756</v>
      </c>
      <c r="L1456" t="s">
        <v>757</v>
      </c>
      <c r="M1456" t="s">
        <v>757</v>
      </c>
      <c r="N1456" t="s">
        <v>756</v>
      </c>
      <c r="O1456" t="s">
        <v>756</v>
      </c>
      <c r="P1456" t="s">
        <v>758</v>
      </c>
      <c r="Q1456" t="s">
        <v>759</v>
      </c>
      <c r="R1456" t="s">
        <v>759</v>
      </c>
      <c r="S1456" t="s">
        <v>757</v>
      </c>
      <c r="T1456" t="s">
        <v>757</v>
      </c>
      <c r="U1456" t="s">
        <v>757</v>
      </c>
      <c r="V1456" t="s">
        <v>756</v>
      </c>
      <c r="W1456" t="s">
        <v>773</v>
      </c>
      <c r="X1456" t="s">
        <v>5069</v>
      </c>
      <c r="Y1456" t="str">
        <f t="shared" si="308"/>
        <v>abril</v>
      </c>
      <c r="Z1456">
        <f>YEAR(BD_PONDERACIONES[[#This Row],[Fecha Ejecución del Ticket]])</f>
        <v>2022</v>
      </c>
      <c r="AA1456" t="str">
        <f t="shared" si="309"/>
        <v>mayo</v>
      </c>
      <c r="AB1456">
        <f>YEAR(BD_PONDERACIONES[[#This Row],[Fecha de Inspección]])</f>
        <v>2022</v>
      </c>
      <c r="AC1456">
        <f t="shared" si="310"/>
        <v>0.5</v>
      </c>
      <c r="AD1456">
        <f t="shared" si="311"/>
        <v>0.5</v>
      </c>
      <c r="AE1456">
        <f t="shared" si="312"/>
        <v>0.5</v>
      </c>
      <c r="AF1456">
        <f t="shared" si="313"/>
        <v>0.5</v>
      </c>
      <c r="AG1456">
        <f t="shared" si="314"/>
        <v>0.5</v>
      </c>
      <c r="AH1456">
        <f t="shared" si="315"/>
        <v>0.5</v>
      </c>
      <c r="AI1456">
        <f t="shared" si="316"/>
        <v>0.25</v>
      </c>
      <c r="AJ1456">
        <f t="shared" si="317"/>
        <v>0.25</v>
      </c>
      <c r="AK1456">
        <f t="shared" si="318"/>
        <v>0.5</v>
      </c>
      <c r="AL1456">
        <f t="shared" si="319"/>
        <v>0.5</v>
      </c>
      <c r="AM1456">
        <f t="shared" si="320"/>
        <v>0</v>
      </c>
      <c r="AN1456" s="6">
        <f t="shared" si="321"/>
        <v>0.9</v>
      </c>
      <c r="AO1456" t="str">
        <f>VLOOKUP(BD_PONDERACIONES[[#This Row],[Comuna]],Tabla3[#All],2,0)</f>
        <v>Cordillera</v>
      </c>
    </row>
    <row r="1457" spans="1:41" x14ac:dyDescent="0.35">
      <c r="A1457" t="s">
        <v>7394</v>
      </c>
      <c r="B1457" t="s">
        <v>7395</v>
      </c>
      <c r="C1457" t="s">
        <v>7396</v>
      </c>
      <c r="D1457" s="5">
        <v>44700</v>
      </c>
      <c r="E1457" s="5">
        <v>44677</v>
      </c>
      <c r="F1457" t="s">
        <v>763</v>
      </c>
      <c r="G1457" t="s">
        <v>7397</v>
      </c>
      <c r="H1457" t="s">
        <v>3456</v>
      </c>
      <c r="J1457" t="s">
        <v>756</v>
      </c>
      <c r="K1457" t="s">
        <v>756</v>
      </c>
      <c r="L1457" t="s">
        <v>757</v>
      </c>
      <c r="M1457" t="s">
        <v>757</v>
      </c>
      <c r="N1457" t="s">
        <v>756</v>
      </c>
      <c r="O1457" t="s">
        <v>756</v>
      </c>
      <c r="P1457" t="s">
        <v>758</v>
      </c>
      <c r="Q1457" t="s">
        <v>759</v>
      </c>
      <c r="R1457" t="s">
        <v>759</v>
      </c>
      <c r="S1457" t="s">
        <v>757</v>
      </c>
      <c r="T1457" t="s">
        <v>757</v>
      </c>
      <c r="U1457" t="s">
        <v>757</v>
      </c>
      <c r="V1457" t="s">
        <v>756</v>
      </c>
      <c r="W1457" t="s">
        <v>756</v>
      </c>
      <c r="X1457" t="s">
        <v>804</v>
      </c>
      <c r="Y1457" t="str">
        <f t="shared" si="308"/>
        <v>abril</v>
      </c>
      <c r="Z1457">
        <f>YEAR(BD_PONDERACIONES[[#This Row],[Fecha Ejecución del Ticket]])</f>
        <v>2022</v>
      </c>
      <c r="AA1457" t="str">
        <f t="shared" si="309"/>
        <v>mayo</v>
      </c>
      <c r="AB1457">
        <f>YEAR(BD_PONDERACIONES[[#This Row],[Fecha de Inspección]])</f>
        <v>2022</v>
      </c>
      <c r="AC1457">
        <f t="shared" si="310"/>
        <v>0.5</v>
      </c>
      <c r="AD1457">
        <f t="shared" si="311"/>
        <v>0.5</v>
      </c>
      <c r="AE1457">
        <f t="shared" si="312"/>
        <v>0.5</v>
      </c>
      <c r="AF1457">
        <f t="shared" si="313"/>
        <v>0.5</v>
      </c>
      <c r="AG1457">
        <f t="shared" si="314"/>
        <v>0.5</v>
      </c>
      <c r="AH1457">
        <f t="shared" si="315"/>
        <v>0.5</v>
      </c>
      <c r="AI1457">
        <f t="shared" si="316"/>
        <v>0.25</v>
      </c>
      <c r="AJ1457">
        <f t="shared" si="317"/>
        <v>0.25</v>
      </c>
      <c r="AK1457">
        <f t="shared" si="318"/>
        <v>0.5</v>
      </c>
      <c r="AL1457">
        <f t="shared" si="319"/>
        <v>0.5</v>
      </c>
      <c r="AM1457">
        <f t="shared" si="320"/>
        <v>0.5</v>
      </c>
      <c r="AN1457" s="6">
        <f t="shared" si="321"/>
        <v>1</v>
      </c>
      <c r="AO1457" t="str">
        <f>VLOOKUP(BD_PONDERACIONES[[#This Row],[Comuna]],Tabla3[#All],2,0)</f>
        <v>Cordillera</v>
      </c>
    </row>
    <row r="1458" spans="1:41" x14ac:dyDescent="0.35">
      <c r="A1458" t="s">
        <v>7399</v>
      </c>
      <c r="B1458" t="s">
        <v>7400</v>
      </c>
      <c r="C1458" t="s">
        <v>7401</v>
      </c>
      <c r="D1458" s="5">
        <v>44700</v>
      </c>
      <c r="E1458" s="5">
        <v>44658</v>
      </c>
      <c r="F1458" t="s">
        <v>763</v>
      </c>
      <c r="G1458" t="s">
        <v>7402</v>
      </c>
      <c r="H1458" t="s">
        <v>3456</v>
      </c>
      <c r="J1458" t="s">
        <v>756</v>
      </c>
      <c r="K1458" t="s">
        <v>756</v>
      </c>
      <c r="L1458" t="s">
        <v>757</v>
      </c>
      <c r="M1458" t="s">
        <v>757</v>
      </c>
      <c r="N1458" t="s">
        <v>756</v>
      </c>
      <c r="O1458" t="s">
        <v>756</v>
      </c>
      <c r="P1458" t="s">
        <v>765</v>
      </c>
      <c r="Q1458" t="s">
        <v>7403</v>
      </c>
      <c r="R1458" t="s">
        <v>7404</v>
      </c>
      <c r="S1458" t="s">
        <v>756</v>
      </c>
      <c r="T1458" t="s">
        <v>756</v>
      </c>
      <c r="U1458" t="s">
        <v>756</v>
      </c>
      <c r="V1458" t="s">
        <v>756</v>
      </c>
      <c r="W1458" t="s">
        <v>756</v>
      </c>
      <c r="X1458" t="s">
        <v>769</v>
      </c>
      <c r="Y1458" t="str">
        <f t="shared" si="308"/>
        <v>abril</v>
      </c>
      <c r="Z1458">
        <f>YEAR(BD_PONDERACIONES[[#This Row],[Fecha Ejecución del Ticket]])</f>
        <v>2022</v>
      </c>
      <c r="AA1458" t="str">
        <f t="shared" si="309"/>
        <v>mayo</v>
      </c>
      <c r="AB1458">
        <f>YEAR(BD_PONDERACIONES[[#This Row],[Fecha de Inspección]])</f>
        <v>2022</v>
      </c>
      <c r="AC1458">
        <f t="shared" si="310"/>
        <v>0.5</v>
      </c>
      <c r="AD1458">
        <f t="shared" si="311"/>
        <v>0.5</v>
      </c>
      <c r="AE1458">
        <f t="shared" si="312"/>
        <v>0.5</v>
      </c>
      <c r="AF1458">
        <f t="shared" si="313"/>
        <v>0.5</v>
      </c>
      <c r="AG1458">
        <f t="shared" si="314"/>
        <v>0.5</v>
      </c>
      <c r="AH1458">
        <f t="shared" si="315"/>
        <v>0.5</v>
      </c>
      <c r="AI1458">
        <f t="shared" si="316"/>
        <v>0.25</v>
      </c>
      <c r="AJ1458">
        <f t="shared" si="317"/>
        <v>0.25</v>
      </c>
      <c r="AK1458">
        <f t="shared" si="318"/>
        <v>0.5</v>
      </c>
      <c r="AL1458">
        <f t="shared" si="319"/>
        <v>0.5</v>
      </c>
      <c r="AM1458">
        <f t="shared" si="320"/>
        <v>0.5</v>
      </c>
      <c r="AN1458" s="6">
        <f t="shared" si="321"/>
        <v>1</v>
      </c>
      <c r="AO1458" t="str">
        <f>VLOOKUP(BD_PONDERACIONES[[#This Row],[Comuna]],Tabla3[#All],2,0)</f>
        <v>Cordillera</v>
      </c>
    </row>
    <row r="1459" spans="1:41" x14ac:dyDescent="0.35">
      <c r="A1459" t="s">
        <v>7405</v>
      </c>
      <c r="B1459" t="s">
        <v>7406</v>
      </c>
      <c r="C1459" t="s">
        <v>7407</v>
      </c>
      <c r="D1459" s="5">
        <v>44700</v>
      </c>
      <c r="E1459" s="5">
        <v>44661</v>
      </c>
      <c r="F1459" t="s">
        <v>763</v>
      </c>
      <c r="G1459" t="s">
        <v>7408</v>
      </c>
      <c r="H1459" t="s">
        <v>3456</v>
      </c>
      <c r="J1459" t="s">
        <v>756</v>
      </c>
      <c r="K1459" t="s">
        <v>756</v>
      </c>
      <c r="L1459" t="s">
        <v>757</v>
      </c>
      <c r="M1459" t="s">
        <v>757</v>
      </c>
      <c r="N1459" t="s">
        <v>756</v>
      </c>
      <c r="O1459" t="s">
        <v>756</v>
      </c>
      <c r="P1459" t="s">
        <v>765</v>
      </c>
      <c r="Q1459" t="s">
        <v>7409</v>
      </c>
      <c r="R1459" t="s">
        <v>7410</v>
      </c>
      <c r="S1459" t="s">
        <v>756</v>
      </c>
      <c r="T1459" t="s">
        <v>756</v>
      </c>
      <c r="U1459" t="s">
        <v>756</v>
      </c>
      <c r="V1459" t="s">
        <v>756</v>
      </c>
      <c r="W1459" t="s">
        <v>773</v>
      </c>
      <c r="X1459" t="s">
        <v>7411</v>
      </c>
      <c r="Y1459" t="str">
        <f t="shared" si="308"/>
        <v>abril</v>
      </c>
      <c r="Z1459">
        <f>YEAR(BD_PONDERACIONES[[#This Row],[Fecha Ejecución del Ticket]])</f>
        <v>2022</v>
      </c>
      <c r="AA1459" t="str">
        <f t="shared" si="309"/>
        <v>mayo</v>
      </c>
      <c r="AB1459">
        <f>YEAR(BD_PONDERACIONES[[#This Row],[Fecha de Inspección]])</f>
        <v>2022</v>
      </c>
      <c r="AC1459">
        <f t="shared" si="310"/>
        <v>0.5</v>
      </c>
      <c r="AD1459">
        <f t="shared" si="311"/>
        <v>0.5</v>
      </c>
      <c r="AE1459">
        <f t="shared" si="312"/>
        <v>0.5</v>
      </c>
      <c r="AF1459">
        <f t="shared" si="313"/>
        <v>0.5</v>
      </c>
      <c r="AG1459">
        <f t="shared" si="314"/>
        <v>0.5</v>
      </c>
      <c r="AH1459">
        <f t="shared" si="315"/>
        <v>0.5</v>
      </c>
      <c r="AI1459">
        <f t="shared" si="316"/>
        <v>0.25</v>
      </c>
      <c r="AJ1459">
        <f t="shared" si="317"/>
        <v>0.25</v>
      </c>
      <c r="AK1459">
        <f t="shared" si="318"/>
        <v>0.5</v>
      </c>
      <c r="AL1459">
        <f t="shared" si="319"/>
        <v>0.5</v>
      </c>
      <c r="AM1459">
        <f t="shared" si="320"/>
        <v>0</v>
      </c>
      <c r="AN1459" s="6">
        <f t="shared" si="321"/>
        <v>0.9</v>
      </c>
      <c r="AO1459" t="str">
        <f>VLOOKUP(BD_PONDERACIONES[[#This Row],[Comuna]],Tabla3[#All],2,0)</f>
        <v>Cordillera</v>
      </c>
    </row>
    <row r="1460" spans="1:41" x14ac:dyDescent="0.35">
      <c r="A1460" t="s">
        <v>7416</v>
      </c>
      <c r="B1460" t="s">
        <v>7417</v>
      </c>
      <c r="C1460" t="s">
        <v>7418</v>
      </c>
      <c r="D1460" s="5">
        <v>44701</v>
      </c>
      <c r="E1460" s="5">
        <v>44680</v>
      </c>
      <c r="F1460" t="s">
        <v>753</v>
      </c>
      <c r="G1460" t="s">
        <v>7419</v>
      </c>
      <c r="H1460" t="s">
        <v>3456</v>
      </c>
      <c r="J1460" t="s">
        <v>756</v>
      </c>
      <c r="K1460" t="s">
        <v>756</v>
      </c>
      <c r="L1460" t="s">
        <v>757</v>
      </c>
      <c r="M1460" t="s">
        <v>757</v>
      </c>
      <c r="N1460" t="s">
        <v>756</v>
      </c>
      <c r="O1460" t="s">
        <v>756</v>
      </c>
      <c r="P1460" t="s">
        <v>765</v>
      </c>
      <c r="Q1460" t="s">
        <v>759</v>
      </c>
      <c r="R1460" t="s">
        <v>759</v>
      </c>
      <c r="S1460" t="s">
        <v>756</v>
      </c>
      <c r="T1460" t="s">
        <v>756</v>
      </c>
      <c r="U1460" t="s">
        <v>756</v>
      </c>
      <c r="V1460" t="s">
        <v>756</v>
      </c>
      <c r="W1460" t="s">
        <v>773</v>
      </c>
      <c r="X1460" t="s">
        <v>7420</v>
      </c>
      <c r="Y1460" t="str">
        <f t="shared" si="308"/>
        <v>abril</v>
      </c>
      <c r="Z1460">
        <f>YEAR(BD_PONDERACIONES[[#This Row],[Fecha Ejecución del Ticket]])</f>
        <v>2022</v>
      </c>
      <c r="AA1460" t="str">
        <f t="shared" si="309"/>
        <v>mayo</v>
      </c>
      <c r="AB1460">
        <f>YEAR(BD_PONDERACIONES[[#This Row],[Fecha de Inspección]])</f>
        <v>2022</v>
      </c>
      <c r="AC1460">
        <f t="shared" si="310"/>
        <v>0.5</v>
      </c>
      <c r="AD1460">
        <f t="shared" si="311"/>
        <v>0.5</v>
      </c>
      <c r="AE1460">
        <f t="shared" si="312"/>
        <v>0.5</v>
      </c>
      <c r="AF1460">
        <f t="shared" si="313"/>
        <v>0.5</v>
      </c>
      <c r="AG1460">
        <f t="shared" si="314"/>
        <v>0.5</v>
      </c>
      <c r="AH1460">
        <f t="shared" si="315"/>
        <v>0.5</v>
      </c>
      <c r="AI1460">
        <f t="shared" si="316"/>
        <v>0.25</v>
      </c>
      <c r="AJ1460">
        <f t="shared" si="317"/>
        <v>0.25</v>
      </c>
      <c r="AK1460">
        <f t="shared" si="318"/>
        <v>0.5</v>
      </c>
      <c r="AL1460">
        <f t="shared" si="319"/>
        <v>0.5</v>
      </c>
      <c r="AM1460">
        <f t="shared" si="320"/>
        <v>0</v>
      </c>
      <c r="AN1460" s="6">
        <f t="shared" si="321"/>
        <v>0.9</v>
      </c>
      <c r="AO1460" t="str">
        <f>VLOOKUP(BD_PONDERACIONES[[#This Row],[Comuna]],Tabla3[#All],2,0)</f>
        <v>Cordillera</v>
      </c>
    </row>
    <row r="1461" spans="1:41" x14ac:dyDescent="0.35">
      <c r="A1461" t="s">
        <v>7421</v>
      </c>
      <c r="B1461" t="s">
        <v>7422</v>
      </c>
      <c r="C1461" t="s">
        <v>7398</v>
      </c>
      <c r="D1461" s="5">
        <v>44701</v>
      </c>
      <c r="E1461" s="5">
        <v>44678</v>
      </c>
      <c r="F1461" t="s">
        <v>753</v>
      </c>
      <c r="G1461" t="s">
        <v>7423</v>
      </c>
      <c r="H1461" t="s">
        <v>3456</v>
      </c>
      <c r="J1461" t="s">
        <v>756</v>
      </c>
      <c r="K1461" t="s">
        <v>756</v>
      </c>
      <c r="L1461" t="s">
        <v>757</v>
      </c>
      <c r="M1461" t="s">
        <v>757</v>
      </c>
      <c r="N1461" t="s">
        <v>756</v>
      </c>
      <c r="O1461" t="s">
        <v>756</v>
      </c>
      <c r="P1461" t="s">
        <v>758</v>
      </c>
      <c r="Q1461" t="s">
        <v>759</v>
      </c>
      <c r="R1461" t="s">
        <v>759</v>
      </c>
      <c r="S1461" t="s">
        <v>757</v>
      </c>
      <c r="T1461" t="s">
        <v>757</v>
      </c>
      <c r="U1461" t="s">
        <v>757</v>
      </c>
      <c r="V1461" t="s">
        <v>756</v>
      </c>
      <c r="W1461" t="s">
        <v>756</v>
      </c>
      <c r="X1461" t="s">
        <v>885</v>
      </c>
      <c r="Y1461" t="str">
        <f t="shared" si="308"/>
        <v>abril</v>
      </c>
      <c r="Z1461">
        <f>YEAR(BD_PONDERACIONES[[#This Row],[Fecha Ejecución del Ticket]])</f>
        <v>2022</v>
      </c>
      <c r="AA1461" t="str">
        <f t="shared" si="309"/>
        <v>mayo</v>
      </c>
      <c r="AB1461">
        <f>YEAR(BD_PONDERACIONES[[#This Row],[Fecha de Inspección]])</f>
        <v>2022</v>
      </c>
      <c r="AC1461">
        <f t="shared" si="310"/>
        <v>0.5</v>
      </c>
      <c r="AD1461">
        <f t="shared" si="311"/>
        <v>0.5</v>
      </c>
      <c r="AE1461">
        <f t="shared" si="312"/>
        <v>0.5</v>
      </c>
      <c r="AF1461">
        <f t="shared" si="313"/>
        <v>0.5</v>
      </c>
      <c r="AG1461">
        <f t="shared" si="314"/>
        <v>0.5</v>
      </c>
      <c r="AH1461">
        <f t="shared" si="315"/>
        <v>0.5</v>
      </c>
      <c r="AI1461">
        <f t="shared" si="316"/>
        <v>0.25</v>
      </c>
      <c r="AJ1461">
        <f t="shared" si="317"/>
        <v>0.25</v>
      </c>
      <c r="AK1461">
        <f t="shared" si="318"/>
        <v>0.5</v>
      </c>
      <c r="AL1461">
        <f t="shared" si="319"/>
        <v>0.5</v>
      </c>
      <c r="AM1461">
        <f t="shared" si="320"/>
        <v>0.5</v>
      </c>
      <c r="AN1461" s="6">
        <f t="shared" si="321"/>
        <v>1</v>
      </c>
      <c r="AO1461" t="str">
        <f>VLOOKUP(BD_PONDERACIONES[[#This Row],[Comuna]],Tabla3[#All],2,0)</f>
        <v>Cordillera</v>
      </c>
    </row>
    <row r="1462" spans="1:41" x14ac:dyDescent="0.35">
      <c r="A1462" t="s">
        <v>7424</v>
      </c>
      <c r="B1462" t="s">
        <v>7425</v>
      </c>
      <c r="C1462" t="s">
        <v>7426</v>
      </c>
      <c r="D1462" s="5">
        <v>44701</v>
      </c>
      <c r="E1462" s="5">
        <v>44679</v>
      </c>
      <c r="F1462" t="s">
        <v>753</v>
      </c>
      <c r="G1462" t="s">
        <v>7427</v>
      </c>
      <c r="H1462" t="s">
        <v>3456</v>
      </c>
      <c r="J1462" t="s">
        <v>756</v>
      </c>
      <c r="K1462" t="s">
        <v>756</v>
      </c>
      <c r="L1462" t="s">
        <v>756</v>
      </c>
      <c r="M1462" t="s">
        <v>756</v>
      </c>
      <c r="N1462" t="s">
        <v>756</v>
      </c>
      <c r="O1462" t="s">
        <v>756</v>
      </c>
      <c r="P1462" t="s">
        <v>758</v>
      </c>
      <c r="Q1462" t="s">
        <v>759</v>
      </c>
      <c r="R1462" t="s">
        <v>759</v>
      </c>
      <c r="S1462" t="s">
        <v>757</v>
      </c>
      <c r="T1462" t="s">
        <v>757</v>
      </c>
      <c r="U1462" t="s">
        <v>757</v>
      </c>
      <c r="V1462" t="s">
        <v>756</v>
      </c>
      <c r="W1462" t="s">
        <v>756</v>
      </c>
      <c r="X1462" t="s">
        <v>4561</v>
      </c>
      <c r="Y1462" t="str">
        <f t="shared" si="308"/>
        <v>abril</v>
      </c>
      <c r="Z1462">
        <f>YEAR(BD_PONDERACIONES[[#This Row],[Fecha Ejecución del Ticket]])</f>
        <v>2022</v>
      </c>
      <c r="AA1462" t="str">
        <f t="shared" si="309"/>
        <v>mayo</v>
      </c>
      <c r="AB1462">
        <f>YEAR(BD_PONDERACIONES[[#This Row],[Fecha de Inspección]])</f>
        <v>2022</v>
      </c>
      <c r="AC1462">
        <f t="shared" si="310"/>
        <v>0.5</v>
      </c>
      <c r="AD1462">
        <f t="shared" si="311"/>
        <v>0.5</v>
      </c>
      <c r="AE1462">
        <f t="shared" si="312"/>
        <v>0.5</v>
      </c>
      <c r="AF1462">
        <f t="shared" si="313"/>
        <v>0.5</v>
      </c>
      <c r="AG1462">
        <f t="shared" si="314"/>
        <v>0.5</v>
      </c>
      <c r="AH1462">
        <f t="shared" si="315"/>
        <v>0.5</v>
      </c>
      <c r="AI1462">
        <f t="shared" si="316"/>
        <v>0.25</v>
      </c>
      <c r="AJ1462">
        <f t="shared" si="317"/>
        <v>0.25</v>
      </c>
      <c r="AK1462">
        <f t="shared" si="318"/>
        <v>0.5</v>
      </c>
      <c r="AL1462">
        <f t="shared" si="319"/>
        <v>0.5</v>
      </c>
      <c r="AM1462">
        <f t="shared" si="320"/>
        <v>0.5</v>
      </c>
      <c r="AN1462" s="6">
        <f t="shared" si="321"/>
        <v>1</v>
      </c>
      <c r="AO1462" t="str">
        <f>VLOOKUP(BD_PONDERACIONES[[#This Row],[Comuna]],Tabla3[#All],2,0)</f>
        <v>Cordillera</v>
      </c>
    </row>
    <row r="1463" spans="1:41" x14ac:dyDescent="0.35">
      <c r="A1463" t="s">
        <v>7428</v>
      </c>
      <c r="B1463" t="s">
        <v>7429</v>
      </c>
      <c r="C1463" t="s">
        <v>7430</v>
      </c>
      <c r="D1463" s="5">
        <v>44701</v>
      </c>
      <c r="E1463" s="5">
        <v>44678</v>
      </c>
      <c r="F1463" t="s">
        <v>753</v>
      </c>
      <c r="G1463" t="s">
        <v>7431</v>
      </c>
      <c r="H1463" t="s">
        <v>3456</v>
      </c>
      <c r="J1463" t="s">
        <v>756</v>
      </c>
      <c r="K1463" t="s">
        <v>756</v>
      </c>
      <c r="L1463" t="s">
        <v>757</v>
      </c>
      <c r="M1463" t="s">
        <v>757</v>
      </c>
      <c r="N1463" t="s">
        <v>756</v>
      </c>
      <c r="O1463" t="s">
        <v>756</v>
      </c>
      <c r="P1463" t="s">
        <v>758</v>
      </c>
      <c r="Q1463" t="s">
        <v>759</v>
      </c>
      <c r="R1463" t="s">
        <v>759</v>
      </c>
      <c r="S1463" t="s">
        <v>757</v>
      </c>
      <c r="T1463" t="s">
        <v>757</v>
      </c>
      <c r="U1463" t="s">
        <v>757</v>
      </c>
      <c r="V1463" t="s">
        <v>773</v>
      </c>
      <c r="W1463" t="s">
        <v>773</v>
      </c>
      <c r="X1463" t="s">
        <v>7432</v>
      </c>
      <c r="Y1463" t="str">
        <f t="shared" si="308"/>
        <v>abril</v>
      </c>
      <c r="Z1463">
        <f>YEAR(BD_PONDERACIONES[[#This Row],[Fecha Ejecución del Ticket]])</f>
        <v>2022</v>
      </c>
      <c r="AA1463" t="str">
        <f t="shared" si="309"/>
        <v>mayo</v>
      </c>
      <c r="AB1463">
        <f>YEAR(BD_PONDERACIONES[[#This Row],[Fecha de Inspección]])</f>
        <v>2022</v>
      </c>
      <c r="AC1463">
        <f t="shared" si="310"/>
        <v>0.5</v>
      </c>
      <c r="AD1463">
        <f t="shared" si="311"/>
        <v>0.5</v>
      </c>
      <c r="AE1463">
        <f t="shared" si="312"/>
        <v>0.5</v>
      </c>
      <c r="AF1463">
        <f t="shared" si="313"/>
        <v>0.5</v>
      </c>
      <c r="AG1463">
        <f t="shared" si="314"/>
        <v>0.5</v>
      </c>
      <c r="AH1463">
        <f t="shared" si="315"/>
        <v>0.5</v>
      </c>
      <c r="AI1463">
        <f t="shared" si="316"/>
        <v>0.25</v>
      </c>
      <c r="AJ1463">
        <f t="shared" si="317"/>
        <v>0.25</v>
      </c>
      <c r="AK1463">
        <f t="shared" si="318"/>
        <v>0.5</v>
      </c>
      <c r="AL1463">
        <f t="shared" si="319"/>
        <v>0</v>
      </c>
      <c r="AM1463">
        <f t="shared" si="320"/>
        <v>0</v>
      </c>
      <c r="AN1463" s="6">
        <f t="shared" si="321"/>
        <v>0.8</v>
      </c>
      <c r="AO1463" t="str">
        <f>VLOOKUP(BD_PONDERACIONES[[#This Row],[Comuna]],Tabla3[#All],2,0)</f>
        <v>Cordillera</v>
      </c>
    </row>
    <row r="1464" spans="1:41" x14ac:dyDescent="0.35">
      <c r="A1464" t="s">
        <v>7433</v>
      </c>
      <c r="B1464" t="s">
        <v>7434</v>
      </c>
      <c r="C1464" t="s">
        <v>7435</v>
      </c>
      <c r="D1464" s="5">
        <v>44701</v>
      </c>
      <c r="E1464" s="5">
        <v>44679</v>
      </c>
      <c r="F1464" t="s">
        <v>753</v>
      </c>
      <c r="G1464" t="s">
        <v>7436</v>
      </c>
      <c r="H1464" t="s">
        <v>3456</v>
      </c>
      <c r="J1464" t="s">
        <v>756</v>
      </c>
      <c r="K1464" t="s">
        <v>756</v>
      </c>
      <c r="L1464" t="s">
        <v>757</v>
      </c>
      <c r="M1464" t="s">
        <v>757</v>
      </c>
      <c r="N1464" t="s">
        <v>756</v>
      </c>
      <c r="O1464" t="s">
        <v>756</v>
      </c>
      <c r="P1464" t="s">
        <v>758</v>
      </c>
      <c r="Q1464" t="s">
        <v>759</v>
      </c>
      <c r="R1464" t="s">
        <v>759</v>
      </c>
      <c r="S1464" t="s">
        <v>757</v>
      </c>
      <c r="T1464" t="s">
        <v>757</v>
      </c>
      <c r="U1464" t="s">
        <v>757</v>
      </c>
      <c r="V1464" t="s">
        <v>756</v>
      </c>
      <c r="W1464" t="s">
        <v>756</v>
      </c>
      <c r="X1464" t="s">
        <v>6436</v>
      </c>
      <c r="Y1464" t="str">
        <f t="shared" si="308"/>
        <v>abril</v>
      </c>
      <c r="Z1464">
        <f>YEAR(BD_PONDERACIONES[[#This Row],[Fecha Ejecución del Ticket]])</f>
        <v>2022</v>
      </c>
      <c r="AA1464" t="str">
        <f t="shared" si="309"/>
        <v>mayo</v>
      </c>
      <c r="AB1464">
        <f>YEAR(BD_PONDERACIONES[[#This Row],[Fecha de Inspección]])</f>
        <v>2022</v>
      </c>
      <c r="AC1464">
        <f t="shared" si="310"/>
        <v>0.5</v>
      </c>
      <c r="AD1464">
        <f t="shared" si="311"/>
        <v>0.5</v>
      </c>
      <c r="AE1464">
        <f t="shared" si="312"/>
        <v>0.5</v>
      </c>
      <c r="AF1464">
        <f t="shared" si="313"/>
        <v>0.5</v>
      </c>
      <c r="AG1464">
        <f t="shared" si="314"/>
        <v>0.5</v>
      </c>
      <c r="AH1464">
        <f t="shared" si="315"/>
        <v>0.5</v>
      </c>
      <c r="AI1464">
        <f t="shared" si="316"/>
        <v>0.25</v>
      </c>
      <c r="AJ1464">
        <f t="shared" si="317"/>
        <v>0.25</v>
      </c>
      <c r="AK1464">
        <f t="shared" si="318"/>
        <v>0.5</v>
      </c>
      <c r="AL1464">
        <f t="shared" si="319"/>
        <v>0.5</v>
      </c>
      <c r="AM1464">
        <f t="shared" si="320"/>
        <v>0.5</v>
      </c>
      <c r="AN1464" s="6">
        <f t="shared" si="321"/>
        <v>1</v>
      </c>
      <c r="AO1464" t="str">
        <f>VLOOKUP(BD_PONDERACIONES[[#This Row],[Comuna]],Tabla3[#All],2,0)</f>
        <v>Cordillera</v>
      </c>
    </row>
    <row r="1465" spans="1:41" x14ac:dyDescent="0.35">
      <c r="A1465" t="s">
        <v>7437</v>
      </c>
      <c r="B1465" t="s">
        <v>7438</v>
      </c>
      <c r="C1465" t="s">
        <v>7439</v>
      </c>
      <c r="D1465" s="5">
        <v>44701</v>
      </c>
      <c r="E1465" s="5">
        <v>44680</v>
      </c>
      <c r="F1465" t="s">
        <v>753</v>
      </c>
      <c r="G1465" t="s">
        <v>7440</v>
      </c>
      <c r="H1465" t="s">
        <v>3456</v>
      </c>
      <c r="J1465" t="s">
        <v>756</v>
      </c>
      <c r="K1465" t="s">
        <v>756</v>
      </c>
      <c r="L1465" t="s">
        <v>757</v>
      </c>
      <c r="M1465" t="s">
        <v>757</v>
      </c>
      <c r="N1465" t="s">
        <v>756</v>
      </c>
      <c r="O1465" t="s">
        <v>756</v>
      </c>
      <c r="P1465" t="s">
        <v>765</v>
      </c>
      <c r="Q1465" t="s">
        <v>7441</v>
      </c>
      <c r="R1465" t="s">
        <v>759</v>
      </c>
      <c r="S1465" t="s">
        <v>756</v>
      </c>
      <c r="T1465" t="s">
        <v>756</v>
      </c>
      <c r="U1465" t="s">
        <v>756</v>
      </c>
      <c r="V1465" t="s">
        <v>756</v>
      </c>
      <c r="W1465" t="s">
        <v>773</v>
      </c>
      <c r="X1465" t="s">
        <v>994</v>
      </c>
      <c r="Y1465" t="str">
        <f t="shared" si="308"/>
        <v>abril</v>
      </c>
      <c r="Z1465">
        <f>YEAR(BD_PONDERACIONES[[#This Row],[Fecha Ejecución del Ticket]])</f>
        <v>2022</v>
      </c>
      <c r="AA1465" t="str">
        <f t="shared" si="309"/>
        <v>mayo</v>
      </c>
      <c r="AB1465">
        <f>YEAR(BD_PONDERACIONES[[#This Row],[Fecha de Inspección]])</f>
        <v>2022</v>
      </c>
      <c r="AC1465">
        <f t="shared" si="310"/>
        <v>0.5</v>
      </c>
      <c r="AD1465">
        <f t="shared" si="311"/>
        <v>0.5</v>
      </c>
      <c r="AE1465">
        <f t="shared" si="312"/>
        <v>0.5</v>
      </c>
      <c r="AF1465">
        <f t="shared" si="313"/>
        <v>0.5</v>
      </c>
      <c r="AG1465">
        <f t="shared" si="314"/>
        <v>0.5</v>
      </c>
      <c r="AH1465">
        <f t="shared" si="315"/>
        <v>0.5</v>
      </c>
      <c r="AI1465">
        <f t="shared" si="316"/>
        <v>0.25</v>
      </c>
      <c r="AJ1465">
        <f t="shared" si="317"/>
        <v>0.25</v>
      </c>
      <c r="AK1465">
        <f t="shared" si="318"/>
        <v>0.5</v>
      </c>
      <c r="AL1465">
        <f t="shared" si="319"/>
        <v>0.5</v>
      </c>
      <c r="AM1465">
        <f t="shared" si="320"/>
        <v>0</v>
      </c>
      <c r="AN1465" s="6">
        <f t="shared" si="321"/>
        <v>0.9</v>
      </c>
      <c r="AO1465" t="str">
        <f>VLOOKUP(BD_PONDERACIONES[[#This Row],[Comuna]],Tabla3[#All],2,0)</f>
        <v>Cordillera</v>
      </c>
    </row>
    <row r="1466" spans="1:41" x14ac:dyDescent="0.35">
      <c r="A1466" t="s">
        <v>7442</v>
      </c>
      <c r="B1466" t="s">
        <v>7443</v>
      </c>
      <c r="C1466" t="s">
        <v>7444</v>
      </c>
      <c r="D1466" s="5">
        <v>44701</v>
      </c>
      <c r="E1466" s="5">
        <v>44653</v>
      </c>
      <c r="F1466" t="s">
        <v>753</v>
      </c>
      <c r="G1466" t="s">
        <v>7445</v>
      </c>
      <c r="H1466" t="s">
        <v>3456</v>
      </c>
      <c r="J1466" t="s">
        <v>756</v>
      </c>
      <c r="K1466" t="s">
        <v>756</v>
      </c>
      <c r="L1466" t="s">
        <v>757</v>
      </c>
      <c r="M1466" t="s">
        <v>757</v>
      </c>
      <c r="N1466" t="s">
        <v>756</v>
      </c>
      <c r="O1466" t="s">
        <v>756</v>
      </c>
      <c r="P1466" t="s">
        <v>758</v>
      </c>
      <c r="Q1466" t="s">
        <v>759</v>
      </c>
      <c r="R1466" t="s">
        <v>759</v>
      </c>
      <c r="S1466" t="s">
        <v>757</v>
      </c>
      <c r="T1466" t="s">
        <v>757</v>
      </c>
      <c r="U1466" t="s">
        <v>757</v>
      </c>
      <c r="V1466" t="s">
        <v>904</v>
      </c>
      <c r="W1466" t="s">
        <v>768</v>
      </c>
      <c r="X1466" t="s">
        <v>885</v>
      </c>
      <c r="Y1466" t="str">
        <f t="shared" si="308"/>
        <v>abril</v>
      </c>
      <c r="Z1466">
        <f>YEAR(BD_PONDERACIONES[[#This Row],[Fecha Ejecución del Ticket]])</f>
        <v>2022</v>
      </c>
      <c r="AA1466" t="str">
        <f t="shared" si="309"/>
        <v>mayo</v>
      </c>
      <c r="AB1466">
        <f>YEAR(BD_PONDERACIONES[[#This Row],[Fecha de Inspección]])</f>
        <v>2022</v>
      </c>
      <c r="AC1466">
        <f t="shared" si="310"/>
        <v>0.5</v>
      </c>
      <c r="AD1466">
        <f t="shared" si="311"/>
        <v>0.5</v>
      </c>
      <c r="AE1466">
        <f t="shared" si="312"/>
        <v>0.5</v>
      </c>
      <c r="AF1466">
        <f t="shared" si="313"/>
        <v>0.5</v>
      </c>
      <c r="AG1466">
        <f t="shared" si="314"/>
        <v>0.5</v>
      </c>
      <c r="AH1466">
        <f t="shared" si="315"/>
        <v>0.5</v>
      </c>
      <c r="AI1466">
        <f t="shared" si="316"/>
        <v>0.25</v>
      </c>
      <c r="AJ1466">
        <f t="shared" si="317"/>
        <v>0.25</v>
      </c>
      <c r="AK1466">
        <f t="shared" si="318"/>
        <v>0.5</v>
      </c>
      <c r="AL1466">
        <f t="shared" si="319"/>
        <v>0.32500000000000001</v>
      </c>
      <c r="AM1466">
        <f t="shared" si="320"/>
        <v>0.17499999999999999</v>
      </c>
      <c r="AN1466" s="6">
        <f t="shared" si="321"/>
        <v>0.9</v>
      </c>
      <c r="AO1466" t="str">
        <f>VLOOKUP(BD_PONDERACIONES[[#This Row],[Comuna]],Tabla3[#All],2,0)</f>
        <v>Cordillera</v>
      </c>
    </row>
    <row r="1467" spans="1:41" x14ac:dyDescent="0.35">
      <c r="A1467" t="s">
        <v>7446</v>
      </c>
      <c r="B1467" t="s">
        <v>7447</v>
      </c>
      <c r="C1467" t="s">
        <v>7448</v>
      </c>
      <c r="D1467" s="5">
        <v>44701</v>
      </c>
      <c r="E1467" s="5">
        <v>44679</v>
      </c>
      <c r="F1467" t="s">
        <v>753</v>
      </c>
      <c r="G1467" t="s">
        <v>7449</v>
      </c>
      <c r="H1467" t="s">
        <v>3456</v>
      </c>
      <c r="J1467" t="s">
        <v>756</v>
      </c>
      <c r="K1467" t="s">
        <v>756</v>
      </c>
      <c r="L1467" t="s">
        <v>757</v>
      </c>
      <c r="M1467" t="s">
        <v>757</v>
      </c>
      <c r="N1467" t="s">
        <v>756</v>
      </c>
      <c r="O1467" t="s">
        <v>756</v>
      </c>
      <c r="P1467" t="s">
        <v>758</v>
      </c>
      <c r="Q1467" t="s">
        <v>759</v>
      </c>
      <c r="R1467" t="s">
        <v>759</v>
      </c>
      <c r="S1467" t="s">
        <v>757</v>
      </c>
      <c r="T1467" t="s">
        <v>757</v>
      </c>
      <c r="U1467" t="s">
        <v>757</v>
      </c>
      <c r="V1467" t="s">
        <v>756</v>
      </c>
      <c r="W1467" t="s">
        <v>756</v>
      </c>
      <c r="X1467" t="s">
        <v>7450</v>
      </c>
      <c r="Y1467" t="str">
        <f t="shared" si="308"/>
        <v>abril</v>
      </c>
      <c r="Z1467">
        <f>YEAR(BD_PONDERACIONES[[#This Row],[Fecha Ejecución del Ticket]])</f>
        <v>2022</v>
      </c>
      <c r="AA1467" t="str">
        <f t="shared" si="309"/>
        <v>mayo</v>
      </c>
      <c r="AB1467">
        <f>YEAR(BD_PONDERACIONES[[#This Row],[Fecha de Inspección]])</f>
        <v>2022</v>
      </c>
      <c r="AC1467">
        <f t="shared" si="310"/>
        <v>0.5</v>
      </c>
      <c r="AD1467">
        <f t="shared" si="311"/>
        <v>0.5</v>
      </c>
      <c r="AE1467">
        <f t="shared" si="312"/>
        <v>0.5</v>
      </c>
      <c r="AF1467">
        <f t="shared" si="313"/>
        <v>0.5</v>
      </c>
      <c r="AG1467">
        <f t="shared" si="314"/>
        <v>0.5</v>
      </c>
      <c r="AH1467">
        <f t="shared" si="315"/>
        <v>0.5</v>
      </c>
      <c r="AI1467">
        <f t="shared" si="316"/>
        <v>0.25</v>
      </c>
      <c r="AJ1467">
        <f t="shared" si="317"/>
        <v>0.25</v>
      </c>
      <c r="AK1467">
        <f t="shared" si="318"/>
        <v>0.5</v>
      </c>
      <c r="AL1467">
        <f t="shared" si="319"/>
        <v>0.5</v>
      </c>
      <c r="AM1467">
        <f t="shared" si="320"/>
        <v>0.5</v>
      </c>
      <c r="AN1467" s="6">
        <f t="shared" si="321"/>
        <v>1</v>
      </c>
      <c r="AO1467" t="str">
        <f>VLOOKUP(BD_PONDERACIONES[[#This Row],[Comuna]],Tabla3[#All],2,0)</f>
        <v>Cordillera</v>
      </c>
    </row>
    <row r="1468" spans="1:41" x14ac:dyDescent="0.35">
      <c r="A1468" t="s">
        <v>7451</v>
      </c>
      <c r="B1468" t="s">
        <v>7452</v>
      </c>
      <c r="C1468" t="s">
        <v>7453</v>
      </c>
      <c r="D1468" s="5">
        <v>44701</v>
      </c>
      <c r="E1468" s="5">
        <v>44653</v>
      </c>
      <c r="F1468" t="s">
        <v>753</v>
      </c>
      <c r="G1468" t="s">
        <v>7454</v>
      </c>
      <c r="H1468" t="s">
        <v>3456</v>
      </c>
      <c r="J1468" t="s">
        <v>756</v>
      </c>
      <c r="K1468" t="s">
        <v>756</v>
      </c>
      <c r="L1468" t="s">
        <v>757</v>
      </c>
      <c r="M1468" t="s">
        <v>757</v>
      </c>
      <c r="N1468" t="s">
        <v>756</v>
      </c>
      <c r="O1468" t="s">
        <v>756</v>
      </c>
      <c r="P1468" t="s">
        <v>765</v>
      </c>
      <c r="Q1468" t="s">
        <v>7455</v>
      </c>
      <c r="R1468" t="s">
        <v>759</v>
      </c>
      <c r="S1468" t="s">
        <v>756</v>
      </c>
      <c r="T1468" t="s">
        <v>756</v>
      </c>
      <c r="U1468" t="s">
        <v>756</v>
      </c>
      <c r="V1468" t="s">
        <v>756</v>
      </c>
      <c r="W1468" t="s">
        <v>768</v>
      </c>
      <c r="X1468" t="s">
        <v>7456</v>
      </c>
      <c r="Y1468" t="str">
        <f t="shared" si="308"/>
        <v>abril</v>
      </c>
      <c r="Z1468">
        <f>YEAR(BD_PONDERACIONES[[#This Row],[Fecha Ejecución del Ticket]])</f>
        <v>2022</v>
      </c>
      <c r="AA1468" t="str">
        <f t="shared" si="309"/>
        <v>mayo</v>
      </c>
      <c r="AB1468">
        <f>YEAR(BD_PONDERACIONES[[#This Row],[Fecha de Inspección]])</f>
        <v>2022</v>
      </c>
      <c r="AC1468">
        <f t="shared" si="310"/>
        <v>0.5</v>
      </c>
      <c r="AD1468">
        <f t="shared" si="311"/>
        <v>0.5</v>
      </c>
      <c r="AE1468">
        <f t="shared" si="312"/>
        <v>0.5</v>
      </c>
      <c r="AF1468">
        <f t="shared" si="313"/>
        <v>0.5</v>
      </c>
      <c r="AG1468">
        <f t="shared" si="314"/>
        <v>0.5</v>
      </c>
      <c r="AH1468">
        <f t="shared" si="315"/>
        <v>0.5</v>
      </c>
      <c r="AI1468">
        <f t="shared" si="316"/>
        <v>0.25</v>
      </c>
      <c r="AJ1468">
        <f t="shared" si="317"/>
        <v>0.25</v>
      </c>
      <c r="AK1468">
        <f t="shared" si="318"/>
        <v>0.5</v>
      </c>
      <c r="AL1468">
        <f t="shared" si="319"/>
        <v>0.5</v>
      </c>
      <c r="AM1468">
        <f t="shared" si="320"/>
        <v>0.17499999999999999</v>
      </c>
      <c r="AN1468" s="6">
        <f t="shared" si="321"/>
        <v>0.93500000000000005</v>
      </c>
      <c r="AO1468" t="str">
        <f>VLOOKUP(BD_PONDERACIONES[[#This Row],[Comuna]],Tabla3[#All],2,0)</f>
        <v>Cordillera</v>
      </c>
    </row>
    <row r="1469" spans="1:41" x14ac:dyDescent="0.35">
      <c r="A1469" t="s">
        <v>7457</v>
      </c>
      <c r="B1469" t="s">
        <v>7458</v>
      </c>
      <c r="C1469" t="s">
        <v>7459</v>
      </c>
      <c r="D1469" s="5">
        <v>44701</v>
      </c>
      <c r="E1469" s="5">
        <v>44680</v>
      </c>
      <c r="F1469" t="s">
        <v>763</v>
      </c>
      <c r="G1469" t="s">
        <v>7460</v>
      </c>
      <c r="H1469" t="s">
        <v>3456</v>
      </c>
      <c r="J1469" t="s">
        <v>756</v>
      </c>
      <c r="K1469" t="s">
        <v>756</v>
      </c>
      <c r="L1469" t="s">
        <v>756</v>
      </c>
      <c r="M1469" t="s">
        <v>756</v>
      </c>
      <c r="N1469" t="s">
        <v>756</v>
      </c>
      <c r="O1469" t="s">
        <v>756</v>
      </c>
      <c r="P1469" t="s">
        <v>765</v>
      </c>
      <c r="Q1469" t="s">
        <v>759</v>
      </c>
      <c r="R1469" t="s">
        <v>759</v>
      </c>
      <c r="S1469" t="s">
        <v>756</v>
      </c>
      <c r="T1469" t="s">
        <v>756</v>
      </c>
      <c r="U1469" t="s">
        <v>756</v>
      </c>
      <c r="V1469" t="s">
        <v>756</v>
      </c>
      <c r="W1469" t="s">
        <v>773</v>
      </c>
      <c r="X1469" t="s">
        <v>7461</v>
      </c>
      <c r="Y1469" t="str">
        <f t="shared" si="308"/>
        <v>abril</v>
      </c>
      <c r="Z1469">
        <f>YEAR(BD_PONDERACIONES[[#This Row],[Fecha Ejecución del Ticket]])</f>
        <v>2022</v>
      </c>
      <c r="AA1469" t="str">
        <f t="shared" si="309"/>
        <v>mayo</v>
      </c>
      <c r="AB1469">
        <f>YEAR(BD_PONDERACIONES[[#This Row],[Fecha de Inspección]])</f>
        <v>2022</v>
      </c>
      <c r="AC1469">
        <f t="shared" si="310"/>
        <v>0.5</v>
      </c>
      <c r="AD1469">
        <f t="shared" si="311"/>
        <v>0.5</v>
      </c>
      <c r="AE1469">
        <f t="shared" si="312"/>
        <v>0.5</v>
      </c>
      <c r="AF1469">
        <f t="shared" si="313"/>
        <v>0.5</v>
      </c>
      <c r="AG1469">
        <f t="shared" si="314"/>
        <v>0.5</v>
      </c>
      <c r="AH1469">
        <f t="shared" si="315"/>
        <v>0.5</v>
      </c>
      <c r="AI1469">
        <f t="shared" si="316"/>
        <v>0.25</v>
      </c>
      <c r="AJ1469">
        <f t="shared" si="317"/>
        <v>0.25</v>
      </c>
      <c r="AK1469">
        <f t="shared" si="318"/>
        <v>0.5</v>
      </c>
      <c r="AL1469">
        <f t="shared" si="319"/>
        <v>0.5</v>
      </c>
      <c r="AM1469">
        <f t="shared" si="320"/>
        <v>0</v>
      </c>
      <c r="AN1469" s="6">
        <f t="shared" si="321"/>
        <v>0.9</v>
      </c>
      <c r="AO1469" t="str">
        <f>VLOOKUP(BD_PONDERACIONES[[#This Row],[Comuna]],Tabla3[#All],2,0)</f>
        <v>Cordillera</v>
      </c>
    </row>
    <row r="1470" spans="1:41" x14ac:dyDescent="0.35">
      <c r="A1470" t="s">
        <v>7462</v>
      </c>
      <c r="B1470" t="s">
        <v>7463</v>
      </c>
      <c r="C1470" t="s">
        <v>7464</v>
      </c>
      <c r="D1470" s="5">
        <v>44701</v>
      </c>
      <c r="E1470" s="5">
        <v>44659</v>
      </c>
      <c r="F1470" t="s">
        <v>753</v>
      </c>
      <c r="G1470" t="s">
        <v>7454</v>
      </c>
      <c r="H1470" t="s">
        <v>3456</v>
      </c>
      <c r="J1470" t="s">
        <v>756</v>
      </c>
      <c r="K1470" t="s">
        <v>756</v>
      </c>
      <c r="L1470" t="s">
        <v>757</v>
      </c>
      <c r="M1470" t="s">
        <v>757</v>
      </c>
      <c r="N1470" t="s">
        <v>756</v>
      </c>
      <c r="O1470" t="s">
        <v>756</v>
      </c>
      <c r="P1470" t="s">
        <v>765</v>
      </c>
      <c r="Q1470" t="s">
        <v>7455</v>
      </c>
      <c r="R1470" t="s">
        <v>7465</v>
      </c>
      <c r="S1470" t="s">
        <v>756</v>
      </c>
      <c r="T1470" t="s">
        <v>756</v>
      </c>
      <c r="U1470" t="s">
        <v>756</v>
      </c>
      <c r="V1470" t="s">
        <v>756</v>
      </c>
      <c r="W1470" t="s">
        <v>768</v>
      </c>
      <c r="X1470" t="s">
        <v>7466</v>
      </c>
      <c r="Y1470" t="str">
        <f t="shared" si="308"/>
        <v>abril</v>
      </c>
      <c r="Z1470">
        <f>YEAR(BD_PONDERACIONES[[#This Row],[Fecha Ejecución del Ticket]])</f>
        <v>2022</v>
      </c>
      <c r="AA1470" t="str">
        <f t="shared" si="309"/>
        <v>mayo</v>
      </c>
      <c r="AB1470">
        <f>YEAR(BD_PONDERACIONES[[#This Row],[Fecha de Inspección]])</f>
        <v>2022</v>
      </c>
      <c r="AC1470">
        <f t="shared" si="310"/>
        <v>0.5</v>
      </c>
      <c r="AD1470">
        <f t="shared" si="311"/>
        <v>0.5</v>
      </c>
      <c r="AE1470">
        <f t="shared" si="312"/>
        <v>0.5</v>
      </c>
      <c r="AF1470">
        <f t="shared" si="313"/>
        <v>0.5</v>
      </c>
      <c r="AG1470">
        <f t="shared" si="314"/>
        <v>0.5</v>
      </c>
      <c r="AH1470">
        <f t="shared" si="315"/>
        <v>0.5</v>
      </c>
      <c r="AI1470">
        <f t="shared" si="316"/>
        <v>0.25</v>
      </c>
      <c r="AJ1470">
        <f t="shared" si="317"/>
        <v>0.25</v>
      </c>
      <c r="AK1470">
        <f t="shared" si="318"/>
        <v>0.5</v>
      </c>
      <c r="AL1470">
        <f t="shared" si="319"/>
        <v>0.5</v>
      </c>
      <c r="AM1470">
        <f t="shared" si="320"/>
        <v>0.17499999999999999</v>
      </c>
      <c r="AN1470" s="6">
        <f t="shared" si="321"/>
        <v>0.93500000000000005</v>
      </c>
      <c r="AO1470" t="str">
        <f>VLOOKUP(BD_PONDERACIONES[[#This Row],[Comuna]],Tabla3[#All],2,0)</f>
        <v>Cordillera</v>
      </c>
    </row>
    <row r="1471" spans="1:41" x14ac:dyDescent="0.35">
      <c r="A1471" t="s">
        <v>7467</v>
      </c>
      <c r="B1471" t="s">
        <v>7468</v>
      </c>
      <c r="C1471" t="s">
        <v>7469</v>
      </c>
      <c r="D1471" s="5">
        <v>44701</v>
      </c>
      <c r="E1471" s="5">
        <v>44679</v>
      </c>
      <c r="F1471" t="s">
        <v>753</v>
      </c>
      <c r="G1471" t="s">
        <v>7470</v>
      </c>
      <c r="H1471" t="s">
        <v>3456</v>
      </c>
      <c r="J1471" t="s">
        <v>756</v>
      </c>
      <c r="K1471" t="s">
        <v>756</v>
      </c>
      <c r="L1471" t="s">
        <v>773</v>
      </c>
      <c r="M1471" t="s">
        <v>773</v>
      </c>
      <c r="N1471" t="s">
        <v>756</v>
      </c>
      <c r="O1471" t="s">
        <v>756</v>
      </c>
      <c r="P1471" t="s">
        <v>758</v>
      </c>
      <c r="Q1471" t="s">
        <v>759</v>
      </c>
      <c r="R1471" t="s">
        <v>759</v>
      </c>
      <c r="S1471" t="s">
        <v>757</v>
      </c>
      <c r="T1471" t="s">
        <v>757</v>
      </c>
      <c r="U1471" t="s">
        <v>757</v>
      </c>
      <c r="V1471" t="s">
        <v>756</v>
      </c>
      <c r="W1471" t="s">
        <v>773</v>
      </c>
      <c r="X1471" t="s">
        <v>7471</v>
      </c>
      <c r="Y1471" t="str">
        <f t="shared" si="308"/>
        <v>abril</v>
      </c>
      <c r="Z1471">
        <f>YEAR(BD_PONDERACIONES[[#This Row],[Fecha Ejecución del Ticket]])</f>
        <v>2022</v>
      </c>
      <c r="AA1471" t="str">
        <f t="shared" si="309"/>
        <v>mayo</v>
      </c>
      <c r="AB1471">
        <f>YEAR(BD_PONDERACIONES[[#This Row],[Fecha de Inspección]])</f>
        <v>2022</v>
      </c>
      <c r="AC1471">
        <f t="shared" si="310"/>
        <v>0.5</v>
      </c>
      <c r="AD1471">
        <f t="shared" si="311"/>
        <v>0.5</v>
      </c>
      <c r="AE1471">
        <f t="shared" si="312"/>
        <v>0</v>
      </c>
      <c r="AF1471">
        <f t="shared" si="313"/>
        <v>0</v>
      </c>
      <c r="AG1471">
        <f t="shared" si="314"/>
        <v>0.5</v>
      </c>
      <c r="AH1471">
        <f t="shared" si="315"/>
        <v>0.5</v>
      </c>
      <c r="AI1471">
        <f t="shared" si="316"/>
        <v>0.25</v>
      </c>
      <c r="AJ1471">
        <f t="shared" si="317"/>
        <v>0.25</v>
      </c>
      <c r="AK1471">
        <f t="shared" si="318"/>
        <v>0.5</v>
      </c>
      <c r="AL1471">
        <f t="shared" si="319"/>
        <v>0.5</v>
      </c>
      <c r="AM1471">
        <f t="shared" si="320"/>
        <v>0</v>
      </c>
      <c r="AN1471" s="6">
        <f t="shared" si="321"/>
        <v>0.6</v>
      </c>
      <c r="AO1471" t="str">
        <f>VLOOKUP(BD_PONDERACIONES[[#This Row],[Comuna]],Tabla3[#All],2,0)</f>
        <v>Cordillera</v>
      </c>
    </row>
    <row r="1472" spans="1:41" x14ac:dyDescent="0.35">
      <c r="A1472" t="s">
        <v>7472</v>
      </c>
      <c r="B1472" t="s">
        <v>7473</v>
      </c>
      <c r="C1472" t="s">
        <v>7474</v>
      </c>
      <c r="D1472" s="5">
        <v>44701</v>
      </c>
      <c r="E1472" s="5">
        <v>44678</v>
      </c>
      <c r="F1472" t="s">
        <v>753</v>
      </c>
      <c r="G1472" t="s">
        <v>7475</v>
      </c>
      <c r="H1472" t="s">
        <v>3456</v>
      </c>
      <c r="J1472" t="s">
        <v>756</v>
      </c>
      <c r="K1472" t="s">
        <v>756</v>
      </c>
      <c r="L1472" t="s">
        <v>757</v>
      </c>
      <c r="M1472" t="s">
        <v>757</v>
      </c>
      <c r="N1472" t="s">
        <v>756</v>
      </c>
      <c r="O1472" t="s">
        <v>756</v>
      </c>
      <c r="P1472" t="s">
        <v>765</v>
      </c>
      <c r="Q1472" t="s">
        <v>759</v>
      </c>
      <c r="R1472" t="s">
        <v>759</v>
      </c>
      <c r="S1472" t="s">
        <v>756</v>
      </c>
      <c r="T1472" t="s">
        <v>756</v>
      </c>
      <c r="U1472" t="s">
        <v>756</v>
      </c>
      <c r="V1472" t="s">
        <v>773</v>
      </c>
      <c r="W1472" t="s">
        <v>773</v>
      </c>
      <c r="X1472" t="s">
        <v>7476</v>
      </c>
      <c r="Y1472" t="str">
        <f t="shared" si="308"/>
        <v>abril</v>
      </c>
      <c r="Z1472">
        <f>YEAR(BD_PONDERACIONES[[#This Row],[Fecha Ejecución del Ticket]])</f>
        <v>2022</v>
      </c>
      <c r="AA1472" t="str">
        <f t="shared" si="309"/>
        <v>mayo</v>
      </c>
      <c r="AB1472">
        <f>YEAR(BD_PONDERACIONES[[#This Row],[Fecha de Inspección]])</f>
        <v>2022</v>
      </c>
      <c r="AC1472">
        <f t="shared" si="310"/>
        <v>0.5</v>
      </c>
      <c r="AD1472">
        <f t="shared" si="311"/>
        <v>0.5</v>
      </c>
      <c r="AE1472">
        <f t="shared" si="312"/>
        <v>0.5</v>
      </c>
      <c r="AF1472">
        <f t="shared" si="313"/>
        <v>0.5</v>
      </c>
      <c r="AG1472">
        <f t="shared" si="314"/>
        <v>0.5</v>
      </c>
      <c r="AH1472">
        <f t="shared" si="315"/>
        <v>0.5</v>
      </c>
      <c r="AI1472">
        <f t="shared" si="316"/>
        <v>0.25</v>
      </c>
      <c r="AJ1472">
        <f t="shared" si="317"/>
        <v>0.25</v>
      </c>
      <c r="AK1472">
        <f t="shared" si="318"/>
        <v>0.5</v>
      </c>
      <c r="AL1472">
        <f t="shared" si="319"/>
        <v>0</v>
      </c>
      <c r="AM1472">
        <f t="shared" si="320"/>
        <v>0</v>
      </c>
      <c r="AN1472" s="6">
        <f t="shared" si="321"/>
        <v>0.8</v>
      </c>
      <c r="AO1472" t="str">
        <f>VLOOKUP(BD_PONDERACIONES[[#This Row],[Comuna]],Tabla3[#All],2,0)</f>
        <v>Cordillera</v>
      </c>
    </row>
    <row r="1473" spans="1:41" x14ac:dyDescent="0.35">
      <c r="A1473" t="s">
        <v>7477</v>
      </c>
      <c r="B1473" t="s">
        <v>7478</v>
      </c>
      <c r="C1473" t="s">
        <v>7479</v>
      </c>
      <c r="D1473" s="5">
        <v>44701</v>
      </c>
      <c r="E1473" s="5">
        <v>44656</v>
      </c>
      <c r="F1473" t="s">
        <v>753</v>
      </c>
      <c r="G1473" t="s">
        <v>7480</v>
      </c>
      <c r="H1473" t="s">
        <v>3456</v>
      </c>
      <c r="J1473" t="s">
        <v>756</v>
      </c>
      <c r="K1473" t="s">
        <v>768</v>
      </c>
      <c r="L1473" t="s">
        <v>757</v>
      </c>
      <c r="M1473" t="s">
        <v>757</v>
      </c>
      <c r="N1473" t="s">
        <v>768</v>
      </c>
      <c r="O1473" t="s">
        <v>768</v>
      </c>
      <c r="P1473" t="s">
        <v>765</v>
      </c>
      <c r="Q1473" t="s">
        <v>759</v>
      </c>
      <c r="R1473" t="s">
        <v>759</v>
      </c>
      <c r="S1473" t="s">
        <v>756</v>
      </c>
      <c r="T1473" t="s">
        <v>756</v>
      </c>
      <c r="U1473" t="s">
        <v>756</v>
      </c>
      <c r="V1473" t="s">
        <v>756</v>
      </c>
      <c r="W1473" t="s">
        <v>756</v>
      </c>
      <c r="X1473" t="s">
        <v>7481</v>
      </c>
      <c r="Y1473" t="str">
        <f t="shared" si="308"/>
        <v>abril</v>
      </c>
      <c r="Z1473">
        <f>YEAR(BD_PONDERACIONES[[#This Row],[Fecha Ejecución del Ticket]])</f>
        <v>2022</v>
      </c>
      <c r="AA1473" t="str">
        <f t="shared" si="309"/>
        <v>mayo</v>
      </c>
      <c r="AB1473">
        <f>YEAR(BD_PONDERACIONES[[#This Row],[Fecha de Inspección]])</f>
        <v>2022</v>
      </c>
      <c r="AC1473">
        <f t="shared" si="310"/>
        <v>0.5</v>
      </c>
      <c r="AD1473">
        <f t="shared" si="311"/>
        <v>0</v>
      </c>
      <c r="AE1473">
        <f t="shared" si="312"/>
        <v>0.5</v>
      </c>
      <c r="AF1473">
        <f t="shared" si="313"/>
        <v>0.5</v>
      </c>
      <c r="AG1473">
        <f t="shared" si="314"/>
        <v>0.17499999999999999</v>
      </c>
      <c r="AH1473">
        <f t="shared" si="315"/>
        <v>0.17499999999999999</v>
      </c>
      <c r="AI1473">
        <f t="shared" si="316"/>
        <v>0.25</v>
      </c>
      <c r="AJ1473">
        <f t="shared" si="317"/>
        <v>0.25</v>
      </c>
      <c r="AK1473">
        <f t="shared" si="318"/>
        <v>0.5</v>
      </c>
      <c r="AL1473">
        <f t="shared" si="319"/>
        <v>0.5</v>
      </c>
      <c r="AM1473">
        <f t="shared" si="320"/>
        <v>0.5</v>
      </c>
      <c r="AN1473" s="6">
        <f t="shared" si="321"/>
        <v>0.80249999999999999</v>
      </c>
      <c r="AO1473" t="str">
        <f>VLOOKUP(BD_PONDERACIONES[[#This Row],[Comuna]],Tabla3[#All],2,0)</f>
        <v>Cordillera</v>
      </c>
    </row>
    <row r="1474" spans="1:41" x14ac:dyDescent="0.35">
      <c r="A1474" t="s">
        <v>7483</v>
      </c>
      <c r="B1474" t="s">
        <v>7484</v>
      </c>
      <c r="C1474" t="s">
        <v>7485</v>
      </c>
      <c r="D1474" s="5">
        <v>44701</v>
      </c>
      <c r="E1474" s="5">
        <v>44680</v>
      </c>
      <c r="F1474" t="s">
        <v>763</v>
      </c>
      <c r="G1474" t="s">
        <v>7486</v>
      </c>
      <c r="H1474" t="s">
        <v>3456</v>
      </c>
      <c r="J1474" t="s">
        <v>756</v>
      </c>
      <c r="K1474" t="s">
        <v>756</v>
      </c>
      <c r="L1474" t="s">
        <v>757</v>
      </c>
      <c r="M1474" t="s">
        <v>757</v>
      </c>
      <c r="N1474" t="s">
        <v>756</v>
      </c>
      <c r="O1474" t="s">
        <v>756</v>
      </c>
      <c r="P1474" t="s">
        <v>758</v>
      </c>
      <c r="Q1474" t="s">
        <v>759</v>
      </c>
      <c r="R1474" t="s">
        <v>759</v>
      </c>
      <c r="S1474" t="s">
        <v>757</v>
      </c>
      <c r="T1474" t="s">
        <v>757</v>
      </c>
      <c r="U1474" t="s">
        <v>757</v>
      </c>
      <c r="V1474" t="s">
        <v>756</v>
      </c>
      <c r="W1474" t="s">
        <v>773</v>
      </c>
      <c r="X1474" t="s">
        <v>7487</v>
      </c>
      <c r="Y1474" t="str">
        <f t="shared" ref="Y1474:Y1537" si="322">TEXT(E1474,"MMMM")</f>
        <v>abril</v>
      </c>
      <c r="Z1474">
        <f>YEAR(BD_PONDERACIONES[[#This Row],[Fecha Ejecución del Ticket]])</f>
        <v>2022</v>
      </c>
      <c r="AA1474" t="str">
        <f t="shared" ref="AA1474:AA1537" si="323">TEXT(D1474,"MMMM")</f>
        <v>mayo</v>
      </c>
      <c r="AB1474">
        <f>YEAR(BD_PONDERACIONES[[#This Row],[Fecha de Inspección]])</f>
        <v>2022</v>
      </c>
      <c r="AC1474">
        <f t="shared" ref="AC1474:AC1537" si="324">IF(OR(J1474="Cumple",J1474="No Aplica"),0.5,0)</f>
        <v>0.5</v>
      </c>
      <c r="AD1474">
        <f t="shared" ref="AD1474:AD1537" si="325">IF(OR(K1474="CUMPLE",K1474="No Aplica"),0.5,0)</f>
        <v>0.5</v>
      </c>
      <c r="AE1474">
        <f t="shared" ref="AE1474:AE1537" si="326">IF(OR(L1474="CUMPLE",L1474="No Aplica"),0.5,0)</f>
        <v>0.5</v>
      </c>
      <c r="AF1474">
        <f t="shared" ref="AF1474:AF1537" si="327">IF(OR(M1474="CUMPLE",M1474="No Aplica"),0.5,0)</f>
        <v>0.5</v>
      </c>
      <c r="AG1474">
        <f t="shared" ref="AG1474:AG1537" si="328">IF(OR(N1474="CUMPLE",N1474="No Aplica"),0.5,IF(N1474="Cumple Mayormente",0.325,IF(N1474="Cumple Parcialmente",0.175,0)))</f>
        <v>0.5</v>
      </c>
      <c r="AH1474">
        <f t="shared" ref="AH1474:AH1537" si="329">IF(OR(O1474="CUMPLE",O1474="No Aplica"),0.5,IF(O1474="Cumple Mayormente",0.325,IF(O1474="Cumple Parcialmente",0.175,0)))</f>
        <v>0.5</v>
      </c>
      <c r="AI1474">
        <f t="shared" ref="AI1474:AI1537" si="330">IF(OR(S1474="CUMPLE",S1474="No Aplica"),0.25,IF(S1474="Cumple Mayormente",0.1625,IF(S1474="Cumple Parcialmente",0.0875,0)))</f>
        <v>0.25</v>
      </c>
      <c r="AJ1474">
        <f t="shared" ref="AJ1474:AJ1537" si="331">IF(OR(T1474="CUMPLE",T1474="No Aplica"),0.25,IF(T1474="Cumple Mayormente",0.1625,IF(T1474="Cumple Parcialmente",0.0875,0)))</f>
        <v>0.25</v>
      </c>
      <c r="AK1474">
        <f t="shared" ref="AK1474:AK1537" si="332">IF(OR(U1474="CUMPLE",U1474="No Aplica"),0.5,IF(U1474="Cumple Mayormente",0.325,IF(U1474="Cumple Parcialmente",0.175,0)))</f>
        <v>0.5</v>
      </c>
      <c r="AL1474">
        <f t="shared" ref="AL1474:AL1537" si="333">IF(OR(V1474="CUMPLE",V1474="No Aplica"),0.5,IF(V1474="Cumple Mayormente",0.325,IF(V1474="Cumple Parcialmente",0.175,0)))</f>
        <v>0.5</v>
      </c>
      <c r="AM1474">
        <f t="shared" ref="AM1474:AM1537" si="334">IF(OR(W1474="CUMPLE",W1474="No Aplica"),0.5,IF(W1474="Cumple Mayormente",0.325,IF(W1474="Cumple Parcialmente",0.175,0)))</f>
        <v>0</v>
      </c>
      <c r="AN1474" s="6">
        <f t="shared" ref="AN1474:AN1537" si="335">((AC1474+AD1474)*0.2)+((AE1474+AF1474)*0.3)+((AG1474+AH1474)*0.15)+((AI1474+AJ1474+AK1474)*0.15)+((AL1474+AM1474)*0.2)</f>
        <v>0.9</v>
      </c>
      <c r="AO1474" t="str">
        <f>VLOOKUP(BD_PONDERACIONES[[#This Row],[Comuna]],Tabla3[#All],2,0)</f>
        <v>Cordillera</v>
      </c>
    </row>
    <row r="1475" spans="1:41" x14ac:dyDescent="0.35">
      <c r="A1475" t="s">
        <v>7490</v>
      </c>
      <c r="B1475" t="s">
        <v>7491</v>
      </c>
      <c r="C1475" t="s">
        <v>7492</v>
      </c>
      <c r="D1475" s="5">
        <v>44704</v>
      </c>
      <c r="E1475" s="5">
        <v>44677</v>
      </c>
      <c r="F1475" t="s">
        <v>753</v>
      </c>
      <c r="G1475" t="s">
        <v>7493</v>
      </c>
      <c r="H1475" t="s">
        <v>3456</v>
      </c>
      <c r="J1475" t="s">
        <v>756</v>
      </c>
      <c r="K1475" t="s">
        <v>756</v>
      </c>
      <c r="L1475" t="s">
        <v>773</v>
      </c>
      <c r="M1475" t="s">
        <v>773</v>
      </c>
      <c r="N1475" t="s">
        <v>756</v>
      </c>
      <c r="O1475" t="s">
        <v>756</v>
      </c>
      <c r="P1475" t="s">
        <v>758</v>
      </c>
      <c r="Q1475" t="s">
        <v>759</v>
      </c>
      <c r="R1475" t="s">
        <v>759</v>
      </c>
      <c r="S1475" t="s">
        <v>757</v>
      </c>
      <c r="T1475" t="s">
        <v>757</v>
      </c>
      <c r="U1475" t="s">
        <v>757</v>
      </c>
      <c r="V1475" t="s">
        <v>756</v>
      </c>
      <c r="W1475" t="s">
        <v>756</v>
      </c>
      <c r="X1475" t="s">
        <v>7494</v>
      </c>
      <c r="Y1475" t="str">
        <f t="shared" si="322"/>
        <v>abril</v>
      </c>
      <c r="Z1475">
        <f>YEAR(BD_PONDERACIONES[[#This Row],[Fecha Ejecución del Ticket]])</f>
        <v>2022</v>
      </c>
      <c r="AA1475" t="str">
        <f t="shared" si="323"/>
        <v>mayo</v>
      </c>
      <c r="AB1475">
        <f>YEAR(BD_PONDERACIONES[[#This Row],[Fecha de Inspección]])</f>
        <v>2022</v>
      </c>
      <c r="AC1475">
        <f t="shared" si="324"/>
        <v>0.5</v>
      </c>
      <c r="AD1475">
        <f t="shared" si="325"/>
        <v>0.5</v>
      </c>
      <c r="AE1475">
        <f t="shared" si="326"/>
        <v>0</v>
      </c>
      <c r="AF1475">
        <f t="shared" si="327"/>
        <v>0</v>
      </c>
      <c r="AG1475">
        <f t="shared" si="328"/>
        <v>0.5</v>
      </c>
      <c r="AH1475">
        <f t="shared" si="329"/>
        <v>0.5</v>
      </c>
      <c r="AI1475">
        <f t="shared" si="330"/>
        <v>0.25</v>
      </c>
      <c r="AJ1475">
        <f t="shared" si="331"/>
        <v>0.25</v>
      </c>
      <c r="AK1475">
        <f t="shared" si="332"/>
        <v>0.5</v>
      </c>
      <c r="AL1475">
        <f t="shared" si="333"/>
        <v>0.5</v>
      </c>
      <c r="AM1475">
        <f t="shared" si="334"/>
        <v>0.5</v>
      </c>
      <c r="AN1475" s="6">
        <f t="shared" si="335"/>
        <v>0.7</v>
      </c>
      <c r="AO1475" t="str">
        <f>VLOOKUP(BD_PONDERACIONES[[#This Row],[Comuna]],Tabla3[#All],2,0)</f>
        <v>Cordillera</v>
      </c>
    </row>
    <row r="1476" spans="1:41" x14ac:dyDescent="0.35">
      <c r="A1476" t="s">
        <v>7495</v>
      </c>
      <c r="B1476" t="s">
        <v>7496</v>
      </c>
      <c r="C1476" t="s">
        <v>7497</v>
      </c>
      <c r="D1476" s="5">
        <v>44704</v>
      </c>
      <c r="E1476" s="5">
        <v>44677</v>
      </c>
      <c r="F1476" t="s">
        <v>753</v>
      </c>
      <c r="G1476" t="s">
        <v>7498</v>
      </c>
      <c r="H1476" t="s">
        <v>3456</v>
      </c>
      <c r="J1476" t="s">
        <v>756</v>
      </c>
      <c r="K1476" t="s">
        <v>756</v>
      </c>
      <c r="L1476" t="s">
        <v>757</v>
      </c>
      <c r="M1476" t="s">
        <v>757</v>
      </c>
      <c r="N1476" t="s">
        <v>756</v>
      </c>
      <c r="O1476" t="s">
        <v>756</v>
      </c>
      <c r="P1476" t="s">
        <v>758</v>
      </c>
      <c r="Q1476" t="s">
        <v>759</v>
      </c>
      <c r="R1476" t="s">
        <v>759</v>
      </c>
      <c r="S1476" t="s">
        <v>757</v>
      </c>
      <c r="T1476" t="s">
        <v>757</v>
      </c>
      <c r="U1476" t="s">
        <v>757</v>
      </c>
      <c r="V1476" t="s">
        <v>756</v>
      </c>
      <c r="W1476" t="s">
        <v>773</v>
      </c>
      <c r="X1476" t="s">
        <v>7499</v>
      </c>
      <c r="Y1476" t="str">
        <f t="shared" si="322"/>
        <v>abril</v>
      </c>
      <c r="Z1476">
        <f>YEAR(BD_PONDERACIONES[[#This Row],[Fecha Ejecución del Ticket]])</f>
        <v>2022</v>
      </c>
      <c r="AA1476" t="str">
        <f t="shared" si="323"/>
        <v>mayo</v>
      </c>
      <c r="AB1476">
        <f>YEAR(BD_PONDERACIONES[[#This Row],[Fecha de Inspección]])</f>
        <v>2022</v>
      </c>
      <c r="AC1476">
        <f t="shared" si="324"/>
        <v>0.5</v>
      </c>
      <c r="AD1476">
        <f t="shared" si="325"/>
        <v>0.5</v>
      </c>
      <c r="AE1476">
        <f t="shared" si="326"/>
        <v>0.5</v>
      </c>
      <c r="AF1476">
        <f t="shared" si="327"/>
        <v>0.5</v>
      </c>
      <c r="AG1476">
        <f t="shared" si="328"/>
        <v>0.5</v>
      </c>
      <c r="AH1476">
        <f t="shared" si="329"/>
        <v>0.5</v>
      </c>
      <c r="AI1476">
        <f t="shared" si="330"/>
        <v>0.25</v>
      </c>
      <c r="AJ1476">
        <f t="shared" si="331"/>
        <v>0.25</v>
      </c>
      <c r="AK1476">
        <f t="shared" si="332"/>
        <v>0.5</v>
      </c>
      <c r="AL1476">
        <f t="shared" si="333"/>
        <v>0.5</v>
      </c>
      <c r="AM1476">
        <f t="shared" si="334"/>
        <v>0</v>
      </c>
      <c r="AN1476" s="6">
        <f t="shared" si="335"/>
        <v>0.9</v>
      </c>
      <c r="AO1476" t="str">
        <f>VLOOKUP(BD_PONDERACIONES[[#This Row],[Comuna]],Tabla3[#All],2,0)</f>
        <v>Cordillera</v>
      </c>
    </row>
    <row r="1477" spans="1:41" x14ac:dyDescent="0.35">
      <c r="A1477" t="s">
        <v>7501</v>
      </c>
      <c r="B1477" t="s">
        <v>7502</v>
      </c>
      <c r="C1477" t="s">
        <v>7503</v>
      </c>
      <c r="D1477" s="5">
        <v>44704</v>
      </c>
      <c r="E1477" s="5">
        <v>44672</v>
      </c>
      <c r="F1477" t="s">
        <v>753</v>
      </c>
      <c r="G1477" t="s">
        <v>7504</v>
      </c>
      <c r="H1477" t="s">
        <v>3456</v>
      </c>
      <c r="J1477" t="s">
        <v>756</v>
      </c>
      <c r="K1477" t="s">
        <v>756</v>
      </c>
      <c r="L1477" t="s">
        <v>757</v>
      </c>
      <c r="M1477" t="s">
        <v>757</v>
      </c>
      <c r="N1477" t="s">
        <v>756</v>
      </c>
      <c r="O1477" t="s">
        <v>756</v>
      </c>
      <c r="P1477" t="s">
        <v>758</v>
      </c>
      <c r="Q1477" t="s">
        <v>759</v>
      </c>
      <c r="R1477" t="s">
        <v>759</v>
      </c>
      <c r="S1477" t="s">
        <v>757</v>
      </c>
      <c r="T1477" t="s">
        <v>757</v>
      </c>
      <c r="U1477" t="s">
        <v>757</v>
      </c>
      <c r="V1477" t="s">
        <v>756</v>
      </c>
      <c r="W1477" t="s">
        <v>756</v>
      </c>
      <c r="X1477" t="s">
        <v>7505</v>
      </c>
      <c r="Y1477" t="str">
        <f t="shared" si="322"/>
        <v>abril</v>
      </c>
      <c r="Z1477">
        <f>YEAR(BD_PONDERACIONES[[#This Row],[Fecha Ejecución del Ticket]])</f>
        <v>2022</v>
      </c>
      <c r="AA1477" t="str">
        <f t="shared" si="323"/>
        <v>mayo</v>
      </c>
      <c r="AB1477">
        <f>YEAR(BD_PONDERACIONES[[#This Row],[Fecha de Inspección]])</f>
        <v>2022</v>
      </c>
      <c r="AC1477">
        <f t="shared" si="324"/>
        <v>0.5</v>
      </c>
      <c r="AD1477">
        <f t="shared" si="325"/>
        <v>0.5</v>
      </c>
      <c r="AE1477">
        <f t="shared" si="326"/>
        <v>0.5</v>
      </c>
      <c r="AF1477">
        <f t="shared" si="327"/>
        <v>0.5</v>
      </c>
      <c r="AG1477">
        <f t="shared" si="328"/>
        <v>0.5</v>
      </c>
      <c r="AH1477">
        <f t="shared" si="329"/>
        <v>0.5</v>
      </c>
      <c r="AI1477">
        <f t="shared" si="330"/>
        <v>0.25</v>
      </c>
      <c r="AJ1477">
        <f t="shared" si="331"/>
        <v>0.25</v>
      </c>
      <c r="AK1477">
        <f t="shared" si="332"/>
        <v>0.5</v>
      </c>
      <c r="AL1477">
        <f t="shared" si="333"/>
        <v>0.5</v>
      </c>
      <c r="AM1477">
        <f t="shared" si="334"/>
        <v>0.5</v>
      </c>
      <c r="AN1477" s="6">
        <f t="shared" si="335"/>
        <v>1</v>
      </c>
      <c r="AO1477" t="str">
        <f>VLOOKUP(BD_PONDERACIONES[[#This Row],[Comuna]],Tabla3[#All],2,0)</f>
        <v>Cordillera</v>
      </c>
    </row>
    <row r="1478" spans="1:41" x14ac:dyDescent="0.35">
      <c r="A1478" t="s">
        <v>7507</v>
      </c>
      <c r="B1478" t="s">
        <v>7508</v>
      </c>
      <c r="C1478" t="s">
        <v>7323</v>
      </c>
      <c r="D1478" s="5">
        <v>44704</v>
      </c>
      <c r="E1478" s="5">
        <v>44678</v>
      </c>
      <c r="F1478" t="s">
        <v>753</v>
      </c>
      <c r="G1478" t="s">
        <v>7509</v>
      </c>
      <c r="H1478" t="s">
        <v>3456</v>
      </c>
      <c r="J1478" t="s">
        <v>756</v>
      </c>
      <c r="K1478" t="s">
        <v>756</v>
      </c>
      <c r="L1478" t="s">
        <v>757</v>
      </c>
      <c r="M1478" t="s">
        <v>757</v>
      </c>
      <c r="N1478" t="s">
        <v>756</v>
      </c>
      <c r="O1478" t="s">
        <v>756</v>
      </c>
      <c r="P1478" t="s">
        <v>758</v>
      </c>
      <c r="Q1478" t="s">
        <v>759</v>
      </c>
      <c r="R1478" t="s">
        <v>759</v>
      </c>
      <c r="S1478" t="s">
        <v>757</v>
      </c>
      <c r="T1478" t="s">
        <v>757</v>
      </c>
      <c r="U1478" t="s">
        <v>757</v>
      </c>
      <c r="V1478" t="s">
        <v>756</v>
      </c>
      <c r="W1478" t="s">
        <v>756</v>
      </c>
      <c r="X1478" t="s">
        <v>7510</v>
      </c>
      <c r="Y1478" t="str">
        <f t="shared" si="322"/>
        <v>abril</v>
      </c>
      <c r="Z1478">
        <f>YEAR(BD_PONDERACIONES[[#This Row],[Fecha Ejecución del Ticket]])</f>
        <v>2022</v>
      </c>
      <c r="AA1478" t="str">
        <f t="shared" si="323"/>
        <v>mayo</v>
      </c>
      <c r="AB1478">
        <f>YEAR(BD_PONDERACIONES[[#This Row],[Fecha de Inspección]])</f>
        <v>2022</v>
      </c>
      <c r="AC1478">
        <f t="shared" si="324"/>
        <v>0.5</v>
      </c>
      <c r="AD1478">
        <f t="shared" si="325"/>
        <v>0.5</v>
      </c>
      <c r="AE1478">
        <f t="shared" si="326"/>
        <v>0.5</v>
      </c>
      <c r="AF1478">
        <f t="shared" si="327"/>
        <v>0.5</v>
      </c>
      <c r="AG1478">
        <f t="shared" si="328"/>
        <v>0.5</v>
      </c>
      <c r="AH1478">
        <f t="shared" si="329"/>
        <v>0.5</v>
      </c>
      <c r="AI1478">
        <f t="shared" si="330"/>
        <v>0.25</v>
      </c>
      <c r="AJ1478">
        <f t="shared" si="331"/>
        <v>0.25</v>
      </c>
      <c r="AK1478">
        <f t="shared" si="332"/>
        <v>0.5</v>
      </c>
      <c r="AL1478">
        <f t="shared" si="333"/>
        <v>0.5</v>
      </c>
      <c r="AM1478">
        <f t="shared" si="334"/>
        <v>0.5</v>
      </c>
      <c r="AN1478" s="6">
        <f t="shared" si="335"/>
        <v>1</v>
      </c>
      <c r="AO1478" t="str">
        <f>VLOOKUP(BD_PONDERACIONES[[#This Row],[Comuna]],Tabla3[#All],2,0)</f>
        <v>Cordillera</v>
      </c>
    </row>
    <row r="1479" spans="1:41" x14ac:dyDescent="0.35">
      <c r="A1479" t="s">
        <v>7512</v>
      </c>
      <c r="B1479" t="s">
        <v>7513</v>
      </c>
      <c r="C1479" t="s">
        <v>7514</v>
      </c>
      <c r="D1479" s="5">
        <v>44704</v>
      </c>
      <c r="E1479" s="5">
        <v>44672</v>
      </c>
      <c r="F1479" t="s">
        <v>753</v>
      </c>
      <c r="G1479" t="s">
        <v>7515</v>
      </c>
      <c r="H1479" t="s">
        <v>3456</v>
      </c>
      <c r="J1479" t="s">
        <v>756</v>
      </c>
      <c r="K1479" t="s">
        <v>756</v>
      </c>
      <c r="L1479" t="s">
        <v>757</v>
      </c>
      <c r="M1479" t="s">
        <v>757</v>
      </c>
      <c r="N1479" t="s">
        <v>756</v>
      </c>
      <c r="O1479" t="s">
        <v>756</v>
      </c>
      <c r="P1479" t="s">
        <v>758</v>
      </c>
      <c r="Q1479" t="s">
        <v>759</v>
      </c>
      <c r="R1479" t="s">
        <v>759</v>
      </c>
      <c r="S1479" t="s">
        <v>757</v>
      </c>
      <c r="T1479" t="s">
        <v>757</v>
      </c>
      <c r="U1479" t="s">
        <v>757</v>
      </c>
      <c r="V1479" t="s">
        <v>756</v>
      </c>
      <c r="W1479" t="s">
        <v>768</v>
      </c>
      <c r="X1479" t="s">
        <v>7516</v>
      </c>
      <c r="Y1479" t="str">
        <f t="shared" si="322"/>
        <v>abril</v>
      </c>
      <c r="Z1479">
        <f>YEAR(BD_PONDERACIONES[[#This Row],[Fecha Ejecución del Ticket]])</f>
        <v>2022</v>
      </c>
      <c r="AA1479" t="str">
        <f t="shared" si="323"/>
        <v>mayo</v>
      </c>
      <c r="AB1479">
        <f>YEAR(BD_PONDERACIONES[[#This Row],[Fecha de Inspección]])</f>
        <v>2022</v>
      </c>
      <c r="AC1479">
        <f t="shared" si="324"/>
        <v>0.5</v>
      </c>
      <c r="AD1479">
        <f t="shared" si="325"/>
        <v>0.5</v>
      </c>
      <c r="AE1479">
        <f t="shared" si="326"/>
        <v>0.5</v>
      </c>
      <c r="AF1479">
        <f t="shared" si="327"/>
        <v>0.5</v>
      </c>
      <c r="AG1479">
        <f t="shared" si="328"/>
        <v>0.5</v>
      </c>
      <c r="AH1479">
        <f t="shared" si="329"/>
        <v>0.5</v>
      </c>
      <c r="AI1479">
        <f t="shared" si="330"/>
        <v>0.25</v>
      </c>
      <c r="AJ1479">
        <f t="shared" si="331"/>
        <v>0.25</v>
      </c>
      <c r="AK1479">
        <f t="shared" si="332"/>
        <v>0.5</v>
      </c>
      <c r="AL1479">
        <f t="shared" si="333"/>
        <v>0.5</v>
      </c>
      <c r="AM1479">
        <f t="shared" si="334"/>
        <v>0.17499999999999999</v>
      </c>
      <c r="AN1479" s="6">
        <f t="shared" si="335"/>
        <v>0.93500000000000005</v>
      </c>
      <c r="AO1479" t="str">
        <f>VLOOKUP(BD_PONDERACIONES[[#This Row],[Comuna]],Tabla3[#All],2,0)</f>
        <v>Cordillera</v>
      </c>
    </row>
    <row r="1480" spans="1:41" x14ac:dyDescent="0.35">
      <c r="A1480" t="s">
        <v>7518</v>
      </c>
      <c r="B1480" t="s">
        <v>7519</v>
      </c>
      <c r="C1480" t="s">
        <v>7520</v>
      </c>
      <c r="D1480" s="5">
        <v>44704</v>
      </c>
      <c r="E1480" s="5">
        <v>44653</v>
      </c>
      <c r="F1480" t="s">
        <v>753</v>
      </c>
      <c r="G1480" t="s">
        <v>7521</v>
      </c>
      <c r="H1480" t="s">
        <v>3456</v>
      </c>
      <c r="J1480" t="s">
        <v>756</v>
      </c>
      <c r="K1480" t="s">
        <v>756</v>
      </c>
      <c r="L1480" t="s">
        <v>757</v>
      </c>
      <c r="M1480" t="s">
        <v>757</v>
      </c>
      <c r="N1480" t="s">
        <v>756</v>
      </c>
      <c r="O1480" t="s">
        <v>756</v>
      </c>
      <c r="P1480" t="s">
        <v>758</v>
      </c>
      <c r="Q1480" t="s">
        <v>759</v>
      </c>
      <c r="R1480" t="s">
        <v>759</v>
      </c>
      <c r="S1480" t="s">
        <v>757</v>
      </c>
      <c r="T1480" t="s">
        <v>757</v>
      </c>
      <c r="U1480" t="s">
        <v>757</v>
      </c>
      <c r="V1480" t="s">
        <v>756</v>
      </c>
      <c r="W1480" t="s">
        <v>756</v>
      </c>
      <c r="X1480" t="s">
        <v>994</v>
      </c>
      <c r="Y1480" t="str">
        <f t="shared" si="322"/>
        <v>abril</v>
      </c>
      <c r="Z1480">
        <f>YEAR(BD_PONDERACIONES[[#This Row],[Fecha Ejecución del Ticket]])</f>
        <v>2022</v>
      </c>
      <c r="AA1480" t="str">
        <f t="shared" si="323"/>
        <v>mayo</v>
      </c>
      <c r="AB1480">
        <f>YEAR(BD_PONDERACIONES[[#This Row],[Fecha de Inspección]])</f>
        <v>2022</v>
      </c>
      <c r="AC1480">
        <f t="shared" si="324"/>
        <v>0.5</v>
      </c>
      <c r="AD1480">
        <f t="shared" si="325"/>
        <v>0.5</v>
      </c>
      <c r="AE1480">
        <f t="shared" si="326"/>
        <v>0.5</v>
      </c>
      <c r="AF1480">
        <f t="shared" si="327"/>
        <v>0.5</v>
      </c>
      <c r="AG1480">
        <f t="shared" si="328"/>
        <v>0.5</v>
      </c>
      <c r="AH1480">
        <f t="shared" si="329"/>
        <v>0.5</v>
      </c>
      <c r="AI1480">
        <f t="shared" si="330"/>
        <v>0.25</v>
      </c>
      <c r="AJ1480">
        <f t="shared" si="331"/>
        <v>0.25</v>
      </c>
      <c r="AK1480">
        <f t="shared" si="332"/>
        <v>0.5</v>
      </c>
      <c r="AL1480">
        <f t="shared" si="333"/>
        <v>0.5</v>
      </c>
      <c r="AM1480">
        <f t="shared" si="334"/>
        <v>0.5</v>
      </c>
      <c r="AN1480" s="6">
        <f t="shared" si="335"/>
        <v>1</v>
      </c>
      <c r="AO1480" t="str">
        <f>VLOOKUP(BD_PONDERACIONES[[#This Row],[Comuna]],Tabla3[#All],2,0)</f>
        <v>Cordillera</v>
      </c>
    </row>
    <row r="1481" spans="1:41" x14ac:dyDescent="0.35">
      <c r="A1481" t="s">
        <v>7522</v>
      </c>
      <c r="B1481" t="s">
        <v>7523</v>
      </c>
      <c r="C1481" t="s">
        <v>7524</v>
      </c>
      <c r="D1481" s="5">
        <v>44704</v>
      </c>
      <c r="E1481" s="5">
        <v>44663</v>
      </c>
      <c r="F1481" t="s">
        <v>763</v>
      </c>
      <c r="G1481" t="s">
        <v>7525</v>
      </c>
      <c r="H1481" t="s">
        <v>3456</v>
      </c>
      <c r="J1481" t="s">
        <v>756</v>
      </c>
      <c r="K1481" t="s">
        <v>756</v>
      </c>
      <c r="L1481" t="s">
        <v>757</v>
      </c>
      <c r="M1481" t="s">
        <v>757</v>
      </c>
      <c r="N1481" t="s">
        <v>756</v>
      </c>
      <c r="O1481" t="s">
        <v>756</v>
      </c>
      <c r="P1481" t="s">
        <v>765</v>
      </c>
      <c r="Q1481" t="s">
        <v>759</v>
      </c>
      <c r="R1481" t="s">
        <v>759</v>
      </c>
      <c r="S1481" t="s">
        <v>757</v>
      </c>
      <c r="T1481" t="s">
        <v>757</v>
      </c>
      <c r="U1481" t="s">
        <v>757</v>
      </c>
      <c r="V1481" t="s">
        <v>756</v>
      </c>
      <c r="W1481" t="s">
        <v>768</v>
      </c>
      <c r="X1481" t="s">
        <v>7526</v>
      </c>
      <c r="Y1481" t="str">
        <f t="shared" si="322"/>
        <v>abril</v>
      </c>
      <c r="Z1481">
        <f>YEAR(BD_PONDERACIONES[[#This Row],[Fecha Ejecución del Ticket]])</f>
        <v>2022</v>
      </c>
      <c r="AA1481" t="str">
        <f t="shared" si="323"/>
        <v>mayo</v>
      </c>
      <c r="AB1481">
        <f>YEAR(BD_PONDERACIONES[[#This Row],[Fecha de Inspección]])</f>
        <v>2022</v>
      </c>
      <c r="AC1481">
        <f t="shared" si="324"/>
        <v>0.5</v>
      </c>
      <c r="AD1481">
        <f t="shared" si="325"/>
        <v>0.5</v>
      </c>
      <c r="AE1481">
        <f t="shared" si="326"/>
        <v>0.5</v>
      </c>
      <c r="AF1481">
        <f t="shared" si="327"/>
        <v>0.5</v>
      </c>
      <c r="AG1481">
        <f t="shared" si="328"/>
        <v>0.5</v>
      </c>
      <c r="AH1481">
        <f t="shared" si="329"/>
        <v>0.5</v>
      </c>
      <c r="AI1481">
        <f t="shared" si="330"/>
        <v>0.25</v>
      </c>
      <c r="AJ1481">
        <f t="shared" si="331"/>
        <v>0.25</v>
      </c>
      <c r="AK1481">
        <f t="shared" si="332"/>
        <v>0.5</v>
      </c>
      <c r="AL1481">
        <f t="shared" si="333"/>
        <v>0.5</v>
      </c>
      <c r="AM1481">
        <f t="shared" si="334"/>
        <v>0.17499999999999999</v>
      </c>
      <c r="AN1481" s="6">
        <f t="shared" si="335"/>
        <v>0.93500000000000005</v>
      </c>
      <c r="AO1481" t="str">
        <f>VLOOKUP(BD_PONDERACIONES[[#This Row],[Comuna]],Tabla3[#All],2,0)</f>
        <v>Cordillera</v>
      </c>
    </row>
    <row r="1482" spans="1:41" x14ac:dyDescent="0.35">
      <c r="A1482" t="s">
        <v>7527</v>
      </c>
      <c r="B1482" t="s">
        <v>7528</v>
      </c>
      <c r="C1482" t="s">
        <v>7529</v>
      </c>
      <c r="D1482" s="5">
        <v>44704</v>
      </c>
      <c r="E1482" s="5">
        <v>44678</v>
      </c>
      <c r="F1482" t="s">
        <v>753</v>
      </c>
      <c r="G1482" t="s">
        <v>7530</v>
      </c>
      <c r="H1482" t="s">
        <v>3456</v>
      </c>
      <c r="J1482" t="s">
        <v>756</v>
      </c>
      <c r="K1482" t="s">
        <v>756</v>
      </c>
      <c r="L1482" t="s">
        <v>757</v>
      </c>
      <c r="M1482" t="s">
        <v>757</v>
      </c>
      <c r="N1482" t="s">
        <v>756</v>
      </c>
      <c r="O1482" t="s">
        <v>756</v>
      </c>
      <c r="P1482" t="s">
        <v>758</v>
      </c>
      <c r="Q1482" t="s">
        <v>759</v>
      </c>
      <c r="R1482" t="s">
        <v>759</v>
      </c>
      <c r="S1482" t="s">
        <v>757</v>
      </c>
      <c r="T1482" t="s">
        <v>757</v>
      </c>
      <c r="U1482" t="s">
        <v>757</v>
      </c>
      <c r="V1482" t="s">
        <v>756</v>
      </c>
      <c r="W1482" t="s">
        <v>756</v>
      </c>
      <c r="X1482" t="s">
        <v>7531</v>
      </c>
      <c r="Y1482" t="str">
        <f t="shared" si="322"/>
        <v>abril</v>
      </c>
      <c r="Z1482">
        <f>YEAR(BD_PONDERACIONES[[#This Row],[Fecha Ejecución del Ticket]])</f>
        <v>2022</v>
      </c>
      <c r="AA1482" t="str">
        <f t="shared" si="323"/>
        <v>mayo</v>
      </c>
      <c r="AB1482">
        <f>YEAR(BD_PONDERACIONES[[#This Row],[Fecha de Inspección]])</f>
        <v>2022</v>
      </c>
      <c r="AC1482">
        <f t="shared" si="324"/>
        <v>0.5</v>
      </c>
      <c r="AD1482">
        <f t="shared" si="325"/>
        <v>0.5</v>
      </c>
      <c r="AE1482">
        <f t="shared" si="326"/>
        <v>0.5</v>
      </c>
      <c r="AF1482">
        <f t="shared" si="327"/>
        <v>0.5</v>
      </c>
      <c r="AG1482">
        <f t="shared" si="328"/>
        <v>0.5</v>
      </c>
      <c r="AH1482">
        <f t="shared" si="329"/>
        <v>0.5</v>
      </c>
      <c r="AI1482">
        <f t="shared" si="330"/>
        <v>0.25</v>
      </c>
      <c r="AJ1482">
        <f t="shared" si="331"/>
        <v>0.25</v>
      </c>
      <c r="AK1482">
        <f t="shared" si="332"/>
        <v>0.5</v>
      </c>
      <c r="AL1482">
        <f t="shared" si="333"/>
        <v>0.5</v>
      </c>
      <c r="AM1482">
        <f t="shared" si="334"/>
        <v>0.5</v>
      </c>
      <c r="AN1482" s="6">
        <f t="shared" si="335"/>
        <v>1</v>
      </c>
      <c r="AO1482" t="str">
        <f>VLOOKUP(BD_PONDERACIONES[[#This Row],[Comuna]],Tabla3[#All],2,0)</f>
        <v>Cordillera</v>
      </c>
    </row>
    <row r="1483" spans="1:41" x14ac:dyDescent="0.35">
      <c r="A1483" t="s">
        <v>7532</v>
      </c>
      <c r="B1483" t="s">
        <v>7533</v>
      </c>
      <c r="C1483" t="s">
        <v>7534</v>
      </c>
      <c r="D1483" s="5">
        <v>44704</v>
      </c>
      <c r="E1483" s="5">
        <v>44659</v>
      </c>
      <c r="F1483" t="s">
        <v>763</v>
      </c>
      <c r="G1483" t="s">
        <v>7535</v>
      </c>
      <c r="H1483" t="s">
        <v>3456</v>
      </c>
      <c r="J1483" t="s">
        <v>756</v>
      </c>
      <c r="K1483" t="s">
        <v>756</v>
      </c>
      <c r="L1483" t="s">
        <v>757</v>
      </c>
      <c r="M1483" t="s">
        <v>757</v>
      </c>
      <c r="N1483" t="s">
        <v>756</v>
      </c>
      <c r="O1483" t="s">
        <v>756</v>
      </c>
      <c r="P1483" t="s">
        <v>758</v>
      </c>
      <c r="Q1483" t="s">
        <v>759</v>
      </c>
      <c r="R1483" t="s">
        <v>759</v>
      </c>
      <c r="S1483" t="s">
        <v>757</v>
      </c>
      <c r="T1483" t="s">
        <v>757</v>
      </c>
      <c r="U1483" t="s">
        <v>757</v>
      </c>
      <c r="V1483" t="s">
        <v>756</v>
      </c>
      <c r="W1483" t="s">
        <v>756</v>
      </c>
      <c r="X1483" t="s">
        <v>804</v>
      </c>
      <c r="Y1483" t="str">
        <f t="shared" si="322"/>
        <v>abril</v>
      </c>
      <c r="Z1483">
        <f>YEAR(BD_PONDERACIONES[[#This Row],[Fecha Ejecución del Ticket]])</f>
        <v>2022</v>
      </c>
      <c r="AA1483" t="str">
        <f t="shared" si="323"/>
        <v>mayo</v>
      </c>
      <c r="AB1483">
        <f>YEAR(BD_PONDERACIONES[[#This Row],[Fecha de Inspección]])</f>
        <v>2022</v>
      </c>
      <c r="AC1483">
        <f t="shared" si="324"/>
        <v>0.5</v>
      </c>
      <c r="AD1483">
        <f t="shared" si="325"/>
        <v>0.5</v>
      </c>
      <c r="AE1483">
        <f t="shared" si="326"/>
        <v>0.5</v>
      </c>
      <c r="AF1483">
        <f t="shared" si="327"/>
        <v>0.5</v>
      </c>
      <c r="AG1483">
        <f t="shared" si="328"/>
        <v>0.5</v>
      </c>
      <c r="AH1483">
        <f t="shared" si="329"/>
        <v>0.5</v>
      </c>
      <c r="AI1483">
        <f t="shared" si="330"/>
        <v>0.25</v>
      </c>
      <c r="AJ1483">
        <f t="shared" si="331"/>
        <v>0.25</v>
      </c>
      <c r="AK1483">
        <f t="shared" si="332"/>
        <v>0.5</v>
      </c>
      <c r="AL1483">
        <f t="shared" si="333"/>
        <v>0.5</v>
      </c>
      <c r="AM1483">
        <f t="shared" si="334"/>
        <v>0.5</v>
      </c>
      <c r="AN1483" s="6">
        <f t="shared" si="335"/>
        <v>1</v>
      </c>
      <c r="AO1483" t="str">
        <f>VLOOKUP(BD_PONDERACIONES[[#This Row],[Comuna]],Tabla3[#All],2,0)</f>
        <v>Cordillera</v>
      </c>
    </row>
    <row r="1484" spans="1:41" x14ac:dyDescent="0.35">
      <c r="A1484" t="s">
        <v>7536</v>
      </c>
      <c r="B1484" t="s">
        <v>7537</v>
      </c>
      <c r="C1484" t="s">
        <v>7538</v>
      </c>
      <c r="D1484" s="5">
        <v>44704</v>
      </c>
      <c r="E1484" s="5">
        <v>44678</v>
      </c>
      <c r="F1484" t="s">
        <v>753</v>
      </c>
      <c r="G1484" t="s">
        <v>7539</v>
      </c>
      <c r="H1484" t="s">
        <v>3456</v>
      </c>
      <c r="J1484" t="s">
        <v>756</v>
      </c>
      <c r="K1484" t="s">
        <v>756</v>
      </c>
      <c r="L1484" t="s">
        <v>773</v>
      </c>
      <c r="M1484" t="s">
        <v>773</v>
      </c>
      <c r="N1484" t="s">
        <v>756</v>
      </c>
      <c r="O1484" t="s">
        <v>756</v>
      </c>
      <c r="P1484" t="s">
        <v>758</v>
      </c>
      <c r="Q1484" t="s">
        <v>759</v>
      </c>
      <c r="R1484" t="s">
        <v>759</v>
      </c>
      <c r="S1484" t="s">
        <v>757</v>
      </c>
      <c r="T1484" t="s">
        <v>757</v>
      </c>
      <c r="U1484" t="s">
        <v>757</v>
      </c>
      <c r="V1484" t="s">
        <v>773</v>
      </c>
      <c r="W1484" t="s">
        <v>773</v>
      </c>
      <c r="X1484" t="s">
        <v>7540</v>
      </c>
      <c r="Y1484" t="str">
        <f t="shared" si="322"/>
        <v>abril</v>
      </c>
      <c r="Z1484">
        <f>YEAR(BD_PONDERACIONES[[#This Row],[Fecha Ejecución del Ticket]])</f>
        <v>2022</v>
      </c>
      <c r="AA1484" t="str">
        <f t="shared" si="323"/>
        <v>mayo</v>
      </c>
      <c r="AB1484">
        <f>YEAR(BD_PONDERACIONES[[#This Row],[Fecha de Inspección]])</f>
        <v>2022</v>
      </c>
      <c r="AC1484">
        <f t="shared" si="324"/>
        <v>0.5</v>
      </c>
      <c r="AD1484">
        <f t="shared" si="325"/>
        <v>0.5</v>
      </c>
      <c r="AE1484">
        <f t="shared" si="326"/>
        <v>0</v>
      </c>
      <c r="AF1484">
        <f t="shared" si="327"/>
        <v>0</v>
      </c>
      <c r="AG1484">
        <f t="shared" si="328"/>
        <v>0.5</v>
      </c>
      <c r="AH1484">
        <f t="shared" si="329"/>
        <v>0.5</v>
      </c>
      <c r="AI1484">
        <f t="shared" si="330"/>
        <v>0.25</v>
      </c>
      <c r="AJ1484">
        <f t="shared" si="331"/>
        <v>0.25</v>
      </c>
      <c r="AK1484">
        <f t="shared" si="332"/>
        <v>0.5</v>
      </c>
      <c r="AL1484">
        <f t="shared" si="333"/>
        <v>0</v>
      </c>
      <c r="AM1484">
        <f t="shared" si="334"/>
        <v>0</v>
      </c>
      <c r="AN1484" s="6">
        <f t="shared" si="335"/>
        <v>0.5</v>
      </c>
      <c r="AO1484" t="str">
        <f>VLOOKUP(BD_PONDERACIONES[[#This Row],[Comuna]],Tabla3[#All],2,0)</f>
        <v>Cordillera</v>
      </c>
    </row>
    <row r="1485" spans="1:41" x14ac:dyDescent="0.35">
      <c r="A1485" t="s">
        <v>7541</v>
      </c>
      <c r="B1485" t="s">
        <v>7542</v>
      </c>
      <c r="C1485" t="s">
        <v>7543</v>
      </c>
      <c r="D1485" s="5">
        <v>44704</v>
      </c>
      <c r="E1485" s="5">
        <v>44652</v>
      </c>
      <c r="F1485" t="s">
        <v>763</v>
      </c>
      <c r="G1485" t="s">
        <v>7544</v>
      </c>
      <c r="H1485" t="s">
        <v>3456</v>
      </c>
      <c r="J1485" t="s">
        <v>756</v>
      </c>
      <c r="K1485" t="s">
        <v>756</v>
      </c>
      <c r="L1485" t="s">
        <v>757</v>
      </c>
      <c r="M1485" t="s">
        <v>757</v>
      </c>
      <c r="N1485" t="s">
        <v>756</v>
      </c>
      <c r="O1485" t="s">
        <v>756</v>
      </c>
      <c r="P1485" t="s">
        <v>758</v>
      </c>
      <c r="Q1485" t="s">
        <v>759</v>
      </c>
      <c r="R1485" t="s">
        <v>759</v>
      </c>
      <c r="S1485" t="s">
        <v>757</v>
      </c>
      <c r="T1485" t="s">
        <v>757</v>
      </c>
      <c r="U1485" t="s">
        <v>757</v>
      </c>
      <c r="V1485" t="s">
        <v>756</v>
      </c>
      <c r="W1485" t="s">
        <v>768</v>
      </c>
      <c r="X1485" t="s">
        <v>7545</v>
      </c>
      <c r="Y1485" t="str">
        <f t="shared" si="322"/>
        <v>abril</v>
      </c>
      <c r="Z1485">
        <f>YEAR(BD_PONDERACIONES[[#This Row],[Fecha Ejecución del Ticket]])</f>
        <v>2022</v>
      </c>
      <c r="AA1485" t="str">
        <f t="shared" si="323"/>
        <v>mayo</v>
      </c>
      <c r="AB1485">
        <f>YEAR(BD_PONDERACIONES[[#This Row],[Fecha de Inspección]])</f>
        <v>2022</v>
      </c>
      <c r="AC1485">
        <f t="shared" si="324"/>
        <v>0.5</v>
      </c>
      <c r="AD1485">
        <f t="shared" si="325"/>
        <v>0.5</v>
      </c>
      <c r="AE1485">
        <f t="shared" si="326"/>
        <v>0.5</v>
      </c>
      <c r="AF1485">
        <f t="shared" si="327"/>
        <v>0.5</v>
      </c>
      <c r="AG1485">
        <f t="shared" si="328"/>
        <v>0.5</v>
      </c>
      <c r="AH1485">
        <f t="shared" si="329"/>
        <v>0.5</v>
      </c>
      <c r="AI1485">
        <f t="shared" si="330"/>
        <v>0.25</v>
      </c>
      <c r="AJ1485">
        <f t="shared" si="331"/>
        <v>0.25</v>
      </c>
      <c r="AK1485">
        <f t="shared" si="332"/>
        <v>0.5</v>
      </c>
      <c r="AL1485">
        <f t="shared" si="333"/>
        <v>0.5</v>
      </c>
      <c r="AM1485">
        <f t="shared" si="334"/>
        <v>0.17499999999999999</v>
      </c>
      <c r="AN1485" s="6">
        <f t="shared" si="335"/>
        <v>0.93500000000000005</v>
      </c>
      <c r="AO1485" t="str">
        <f>VLOOKUP(BD_PONDERACIONES[[#This Row],[Comuna]],Tabla3[#All],2,0)</f>
        <v>Cordillera</v>
      </c>
    </row>
    <row r="1486" spans="1:41" x14ac:dyDescent="0.35">
      <c r="A1486" t="s">
        <v>7546</v>
      </c>
      <c r="B1486" t="s">
        <v>7547</v>
      </c>
      <c r="C1486" t="s">
        <v>7548</v>
      </c>
      <c r="D1486" s="5">
        <v>44704</v>
      </c>
      <c r="E1486" s="5">
        <v>44664</v>
      </c>
      <c r="F1486" t="s">
        <v>763</v>
      </c>
      <c r="G1486" t="s">
        <v>7549</v>
      </c>
      <c r="H1486" t="s">
        <v>3456</v>
      </c>
      <c r="J1486" t="s">
        <v>756</v>
      </c>
      <c r="K1486" t="s">
        <v>756</v>
      </c>
      <c r="L1486" t="s">
        <v>757</v>
      </c>
      <c r="M1486" t="s">
        <v>757</v>
      </c>
      <c r="N1486" t="s">
        <v>756</v>
      </c>
      <c r="O1486" t="s">
        <v>756</v>
      </c>
      <c r="P1486" t="s">
        <v>765</v>
      </c>
      <c r="Q1486" t="s">
        <v>7550</v>
      </c>
      <c r="R1486" t="s">
        <v>7551</v>
      </c>
      <c r="S1486" t="s">
        <v>756</v>
      </c>
      <c r="T1486" t="s">
        <v>756</v>
      </c>
      <c r="U1486" t="s">
        <v>756</v>
      </c>
      <c r="V1486" t="s">
        <v>768</v>
      </c>
      <c r="W1486" t="s">
        <v>773</v>
      </c>
      <c r="X1486" t="s">
        <v>7552</v>
      </c>
      <c r="Y1486" t="str">
        <f t="shared" si="322"/>
        <v>abril</v>
      </c>
      <c r="Z1486">
        <f>YEAR(BD_PONDERACIONES[[#This Row],[Fecha Ejecución del Ticket]])</f>
        <v>2022</v>
      </c>
      <c r="AA1486" t="str">
        <f t="shared" si="323"/>
        <v>mayo</v>
      </c>
      <c r="AB1486">
        <f>YEAR(BD_PONDERACIONES[[#This Row],[Fecha de Inspección]])</f>
        <v>2022</v>
      </c>
      <c r="AC1486">
        <f t="shared" si="324"/>
        <v>0.5</v>
      </c>
      <c r="AD1486">
        <f t="shared" si="325"/>
        <v>0.5</v>
      </c>
      <c r="AE1486">
        <f t="shared" si="326"/>
        <v>0.5</v>
      </c>
      <c r="AF1486">
        <f t="shared" si="327"/>
        <v>0.5</v>
      </c>
      <c r="AG1486">
        <f t="shared" si="328"/>
        <v>0.5</v>
      </c>
      <c r="AH1486">
        <f t="shared" si="329"/>
        <v>0.5</v>
      </c>
      <c r="AI1486">
        <f t="shared" si="330"/>
        <v>0.25</v>
      </c>
      <c r="AJ1486">
        <f t="shared" si="331"/>
        <v>0.25</v>
      </c>
      <c r="AK1486">
        <f t="shared" si="332"/>
        <v>0.5</v>
      </c>
      <c r="AL1486">
        <f t="shared" si="333"/>
        <v>0.17499999999999999</v>
      </c>
      <c r="AM1486">
        <f t="shared" si="334"/>
        <v>0</v>
      </c>
      <c r="AN1486" s="6">
        <f t="shared" si="335"/>
        <v>0.83500000000000008</v>
      </c>
      <c r="AO1486" t="str">
        <f>VLOOKUP(BD_PONDERACIONES[[#This Row],[Comuna]],Tabla3[#All],2,0)</f>
        <v>Cordillera</v>
      </c>
    </row>
    <row r="1487" spans="1:41" x14ac:dyDescent="0.35">
      <c r="A1487" t="s">
        <v>7553</v>
      </c>
      <c r="B1487" t="s">
        <v>7554</v>
      </c>
      <c r="C1487" t="s">
        <v>7555</v>
      </c>
      <c r="D1487" s="5">
        <v>44704</v>
      </c>
      <c r="E1487" s="5">
        <v>44677</v>
      </c>
      <c r="F1487" t="s">
        <v>763</v>
      </c>
      <c r="G1487" t="s">
        <v>7556</v>
      </c>
      <c r="H1487" t="s">
        <v>3456</v>
      </c>
      <c r="J1487" t="s">
        <v>756</v>
      </c>
      <c r="K1487" t="s">
        <v>756</v>
      </c>
      <c r="L1487" t="s">
        <v>756</v>
      </c>
      <c r="M1487" t="s">
        <v>756</v>
      </c>
      <c r="N1487" t="s">
        <v>756</v>
      </c>
      <c r="O1487" t="s">
        <v>756</v>
      </c>
      <c r="P1487" t="s">
        <v>765</v>
      </c>
      <c r="Q1487" t="s">
        <v>7557</v>
      </c>
      <c r="R1487" t="s">
        <v>759</v>
      </c>
      <c r="S1487" t="s">
        <v>756</v>
      </c>
      <c r="T1487" t="s">
        <v>756</v>
      </c>
      <c r="U1487" t="s">
        <v>756</v>
      </c>
      <c r="V1487" t="s">
        <v>756</v>
      </c>
      <c r="W1487" t="s">
        <v>756</v>
      </c>
      <c r="X1487" t="s">
        <v>7558</v>
      </c>
      <c r="Y1487" t="str">
        <f t="shared" si="322"/>
        <v>abril</v>
      </c>
      <c r="Z1487">
        <f>YEAR(BD_PONDERACIONES[[#This Row],[Fecha Ejecución del Ticket]])</f>
        <v>2022</v>
      </c>
      <c r="AA1487" t="str">
        <f t="shared" si="323"/>
        <v>mayo</v>
      </c>
      <c r="AB1487">
        <f>YEAR(BD_PONDERACIONES[[#This Row],[Fecha de Inspección]])</f>
        <v>2022</v>
      </c>
      <c r="AC1487">
        <f t="shared" si="324"/>
        <v>0.5</v>
      </c>
      <c r="AD1487">
        <f t="shared" si="325"/>
        <v>0.5</v>
      </c>
      <c r="AE1487">
        <f t="shared" si="326"/>
        <v>0.5</v>
      </c>
      <c r="AF1487">
        <f t="shared" si="327"/>
        <v>0.5</v>
      </c>
      <c r="AG1487">
        <f t="shared" si="328"/>
        <v>0.5</v>
      </c>
      <c r="AH1487">
        <f t="shared" si="329"/>
        <v>0.5</v>
      </c>
      <c r="AI1487">
        <f t="shared" si="330"/>
        <v>0.25</v>
      </c>
      <c r="AJ1487">
        <f t="shared" si="331"/>
        <v>0.25</v>
      </c>
      <c r="AK1487">
        <f t="shared" si="332"/>
        <v>0.5</v>
      </c>
      <c r="AL1487">
        <f t="shared" si="333"/>
        <v>0.5</v>
      </c>
      <c r="AM1487">
        <f t="shared" si="334"/>
        <v>0.5</v>
      </c>
      <c r="AN1487" s="6">
        <f t="shared" si="335"/>
        <v>1</v>
      </c>
      <c r="AO1487" t="str">
        <f>VLOOKUP(BD_PONDERACIONES[[#This Row],[Comuna]],Tabla3[#All],2,0)</f>
        <v>Cordillera</v>
      </c>
    </row>
    <row r="1488" spans="1:41" x14ac:dyDescent="0.35">
      <c r="A1488" t="s">
        <v>7559</v>
      </c>
      <c r="B1488" t="s">
        <v>7560</v>
      </c>
      <c r="C1488" t="s">
        <v>7561</v>
      </c>
      <c r="D1488" s="5">
        <v>44705</v>
      </c>
      <c r="E1488" s="5">
        <v>44667</v>
      </c>
      <c r="F1488" t="s">
        <v>763</v>
      </c>
      <c r="G1488" t="s">
        <v>7562</v>
      </c>
      <c r="H1488" t="s">
        <v>3456</v>
      </c>
      <c r="J1488" t="s">
        <v>756</v>
      </c>
      <c r="K1488" t="s">
        <v>756</v>
      </c>
      <c r="L1488" t="s">
        <v>757</v>
      </c>
      <c r="M1488" t="s">
        <v>757</v>
      </c>
      <c r="N1488" t="s">
        <v>756</v>
      </c>
      <c r="O1488" t="s">
        <v>756</v>
      </c>
      <c r="P1488" t="s">
        <v>758</v>
      </c>
      <c r="Q1488" t="s">
        <v>759</v>
      </c>
      <c r="R1488" t="s">
        <v>759</v>
      </c>
      <c r="S1488" t="s">
        <v>757</v>
      </c>
      <c r="T1488" t="s">
        <v>757</v>
      </c>
      <c r="U1488" t="s">
        <v>757</v>
      </c>
      <c r="V1488" t="s">
        <v>756</v>
      </c>
      <c r="W1488" t="s">
        <v>756</v>
      </c>
      <c r="X1488" t="s">
        <v>804</v>
      </c>
      <c r="Y1488" t="str">
        <f t="shared" si="322"/>
        <v>abril</v>
      </c>
      <c r="Z1488">
        <f>YEAR(BD_PONDERACIONES[[#This Row],[Fecha Ejecución del Ticket]])</f>
        <v>2022</v>
      </c>
      <c r="AA1488" t="str">
        <f t="shared" si="323"/>
        <v>mayo</v>
      </c>
      <c r="AB1488">
        <f>YEAR(BD_PONDERACIONES[[#This Row],[Fecha de Inspección]])</f>
        <v>2022</v>
      </c>
      <c r="AC1488">
        <f t="shared" si="324"/>
        <v>0.5</v>
      </c>
      <c r="AD1488">
        <f t="shared" si="325"/>
        <v>0.5</v>
      </c>
      <c r="AE1488">
        <f t="shared" si="326"/>
        <v>0.5</v>
      </c>
      <c r="AF1488">
        <f t="shared" si="327"/>
        <v>0.5</v>
      </c>
      <c r="AG1488">
        <f t="shared" si="328"/>
        <v>0.5</v>
      </c>
      <c r="AH1488">
        <f t="shared" si="329"/>
        <v>0.5</v>
      </c>
      <c r="AI1488">
        <f t="shared" si="330"/>
        <v>0.25</v>
      </c>
      <c r="AJ1488">
        <f t="shared" si="331"/>
        <v>0.25</v>
      </c>
      <c r="AK1488">
        <f t="shared" si="332"/>
        <v>0.5</v>
      </c>
      <c r="AL1488">
        <f t="shared" si="333"/>
        <v>0.5</v>
      </c>
      <c r="AM1488">
        <f t="shared" si="334"/>
        <v>0.5</v>
      </c>
      <c r="AN1488" s="6">
        <f t="shared" si="335"/>
        <v>1</v>
      </c>
      <c r="AO1488" t="str">
        <f>VLOOKUP(BD_PONDERACIONES[[#This Row],[Comuna]],Tabla3[#All],2,0)</f>
        <v>Cordillera</v>
      </c>
    </row>
    <row r="1489" spans="1:41" x14ac:dyDescent="0.35">
      <c r="A1489" t="s">
        <v>7563</v>
      </c>
      <c r="B1489" t="s">
        <v>7564</v>
      </c>
      <c r="C1489" t="s">
        <v>7565</v>
      </c>
      <c r="D1489" s="5">
        <v>44705</v>
      </c>
      <c r="E1489" s="5">
        <v>44666</v>
      </c>
      <c r="F1489" t="s">
        <v>763</v>
      </c>
      <c r="G1489" t="s">
        <v>7566</v>
      </c>
      <c r="H1489" t="s">
        <v>3456</v>
      </c>
      <c r="J1489" t="s">
        <v>756</v>
      </c>
      <c r="K1489" t="s">
        <v>756</v>
      </c>
      <c r="L1489" t="s">
        <v>756</v>
      </c>
      <c r="M1489" t="s">
        <v>756</v>
      </c>
      <c r="N1489" t="s">
        <v>756</v>
      </c>
      <c r="O1489" t="s">
        <v>756</v>
      </c>
      <c r="P1489" t="s">
        <v>758</v>
      </c>
      <c r="Q1489" t="s">
        <v>759</v>
      </c>
      <c r="R1489" t="s">
        <v>759</v>
      </c>
      <c r="S1489" t="s">
        <v>757</v>
      </c>
      <c r="T1489" t="s">
        <v>757</v>
      </c>
      <c r="U1489" t="s">
        <v>757</v>
      </c>
      <c r="V1489" t="s">
        <v>756</v>
      </c>
      <c r="W1489" t="s">
        <v>756</v>
      </c>
      <c r="X1489" t="s">
        <v>804</v>
      </c>
      <c r="Y1489" t="str">
        <f t="shared" si="322"/>
        <v>abril</v>
      </c>
      <c r="Z1489">
        <f>YEAR(BD_PONDERACIONES[[#This Row],[Fecha Ejecución del Ticket]])</f>
        <v>2022</v>
      </c>
      <c r="AA1489" t="str">
        <f t="shared" si="323"/>
        <v>mayo</v>
      </c>
      <c r="AB1489">
        <f>YEAR(BD_PONDERACIONES[[#This Row],[Fecha de Inspección]])</f>
        <v>2022</v>
      </c>
      <c r="AC1489">
        <f t="shared" si="324"/>
        <v>0.5</v>
      </c>
      <c r="AD1489">
        <f t="shared" si="325"/>
        <v>0.5</v>
      </c>
      <c r="AE1489">
        <f t="shared" si="326"/>
        <v>0.5</v>
      </c>
      <c r="AF1489">
        <f t="shared" si="327"/>
        <v>0.5</v>
      </c>
      <c r="AG1489">
        <f t="shared" si="328"/>
        <v>0.5</v>
      </c>
      <c r="AH1489">
        <f t="shared" si="329"/>
        <v>0.5</v>
      </c>
      <c r="AI1489">
        <f t="shared" si="330"/>
        <v>0.25</v>
      </c>
      <c r="AJ1489">
        <f t="shared" si="331"/>
        <v>0.25</v>
      </c>
      <c r="AK1489">
        <f t="shared" si="332"/>
        <v>0.5</v>
      </c>
      <c r="AL1489">
        <f t="shared" si="333"/>
        <v>0.5</v>
      </c>
      <c r="AM1489">
        <f t="shared" si="334"/>
        <v>0.5</v>
      </c>
      <c r="AN1489" s="6">
        <f t="shared" si="335"/>
        <v>1</v>
      </c>
      <c r="AO1489" t="str">
        <f>VLOOKUP(BD_PONDERACIONES[[#This Row],[Comuna]],Tabla3[#All],2,0)</f>
        <v>Cordillera</v>
      </c>
    </row>
    <row r="1490" spans="1:41" x14ac:dyDescent="0.35">
      <c r="A1490" t="s">
        <v>7567</v>
      </c>
      <c r="B1490" t="s">
        <v>7568</v>
      </c>
      <c r="C1490" t="s">
        <v>7569</v>
      </c>
      <c r="D1490" s="5">
        <v>44705</v>
      </c>
      <c r="E1490" s="5">
        <v>44666</v>
      </c>
      <c r="F1490" t="s">
        <v>763</v>
      </c>
      <c r="G1490" t="s">
        <v>7570</v>
      </c>
      <c r="H1490" t="s">
        <v>3456</v>
      </c>
      <c r="J1490" t="s">
        <v>756</v>
      </c>
      <c r="K1490" t="s">
        <v>756</v>
      </c>
      <c r="L1490" t="s">
        <v>757</v>
      </c>
      <c r="M1490" t="s">
        <v>757</v>
      </c>
      <c r="N1490" t="s">
        <v>756</v>
      </c>
      <c r="O1490" t="s">
        <v>756</v>
      </c>
      <c r="P1490" t="s">
        <v>765</v>
      </c>
      <c r="Q1490" t="s">
        <v>759</v>
      </c>
      <c r="R1490" t="s">
        <v>759</v>
      </c>
      <c r="S1490" t="s">
        <v>757</v>
      </c>
      <c r="T1490" t="s">
        <v>757</v>
      </c>
      <c r="U1490" t="s">
        <v>757</v>
      </c>
      <c r="V1490" t="s">
        <v>756</v>
      </c>
      <c r="W1490" t="s">
        <v>768</v>
      </c>
      <c r="X1490" t="s">
        <v>7571</v>
      </c>
      <c r="Y1490" t="str">
        <f t="shared" si="322"/>
        <v>abril</v>
      </c>
      <c r="Z1490">
        <f>YEAR(BD_PONDERACIONES[[#This Row],[Fecha Ejecución del Ticket]])</f>
        <v>2022</v>
      </c>
      <c r="AA1490" t="str">
        <f t="shared" si="323"/>
        <v>mayo</v>
      </c>
      <c r="AB1490">
        <f>YEAR(BD_PONDERACIONES[[#This Row],[Fecha de Inspección]])</f>
        <v>2022</v>
      </c>
      <c r="AC1490">
        <f t="shared" si="324"/>
        <v>0.5</v>
      </c>
      <c r="AD1490">
        <f t="shared" si="325"/>
        <v>0.5</v>
      </c>
      <c r="AE1490">
        <f t="shared" si="326"/>
        <v>0.5</v>
      </c>
      <c r="AF1490">
        <f t="shared" si="327"/>
        <v>0.5</v>
      </c>
      <c r="AG1490">
        <f t="shared" si="328"/>
        <v>0.5</v>
      </c>
      <c r="AH1490">
        <f t="shared" si="329"/>
        <v>0.5</v>
      </c>
      <c r="AI1490">
        <f t="shared" si="330"/>
        <v>0.25</v>
      </c>
      <c r="AJ1490">
        <f t="shared" si="331"/>
        <v>0.25</v>
      </c>
      <c r="AK1490">
        <f t="shared" si="332"/>
        <v>0.5</v>
      </c>
      <c r="AL1490">
        <f t="shared" si="333"/>
        <v>0.5</v>
      </c>
      <c r="AM1490">
        <f t="shared" si="334"/>
        <v>0.17499999999999999</v>
      </c>
      <c r="AN1490" s="6">
        <f t="shared" si="335"/>
        <v>0.93500000000000005</v>
      </c>
      <c r="AO1490" t="str">
        <f>VLOOKUP(BD_PONDERACIONES[[#This Row],[Comuna]],Tabla3[#All],2,0)</f>
        <v>Cordillera</v>
      </c>
    </row>
    <row r="1491" spans="1:41" x14ac:dyDescent="0.35">
      <c r="A1491" t="s">
        <v>7572</v>
      </c>
      <c r="B1491" t="s">
        <v>7573</v>
      </c>
      <c r="C1491" t="s">
        <v>7574</v>
      </c>
      <c r="D1491" s="5">
        <v>44705</v>
      </c>
      <c r="E1491" s="5">
        <v>44665</v>
      </c>
      <c r="F1491" t="s">
        <v>763</v>
      </c>
      <c r="G1491" t="s">
        <v>7575</v>
      </c>
      <c r="H1491" t="s">
        <v>3456</v>
      </c>
      <c r="J1491" t="s">
        <v>756</v>
      </c>
      <c r="K1491" t="s">
        <v>756</v>
      </c>
      <c r="L1491" t="s">
        <v>757</v>
      </c>
      <c r="M1491" t="s">
        <v>757</v>
      </c>
      <c r="N1491" t="s">
        <v>756</v>
      </c>
      <c r="O1491" t="s">
        <v>756</v>
      </c>
      <c r="P1491" t="s">
        <v>765</v>
      </c>
      <c r="Q1491" t="s">
        <v>7576</v>
      </c>
      <c r="R1491" t="s">
        <v>7577</v>
      </c>
      <c r="S1491" t="s">
        <v>756</v>
      </c>
      <c r="T1491" t="s">
        <v>756</v>
      </c>
      <c r="U1491" t="s">
        <v>756</v>
      </c>
      <c r="V1491" t="s">
        <v>756</v>
      </c>
      <c r="W1491" t="s">
        <v>756</v>
      </c>
      <c r="X1491" t="s">
        <v>769</v>
      </c>
      <c r="Y1491" t="str">
        <f t="shared" si="322"/>
        <v>abril</v>
      </c>
      <c r="Z1491">
        <f>YEAR(BD_PONDERACIONES[[#This Row],[Fecha Ejecución del Ticket]])</f>
        <v>2022</v>
      </c>
      <c r="AA1491" t="str">
        <f t="shared" si="323"/>
        <v>mayo</v>
      </c>
      <c r="AB1491">
        <f>YEAR(BD_PONDERACIONES[[#This Row],[Fecha de Inspección]])</f>
        <v>2022</v>
      </c>
      <c r="AC1491">
        <f t="shared" si="324"/>
        <v>0.5</v>
      </c>
      <c r="AD1491">
        <f t="shared" si="325"/>
        <v>0.5</v>
      </c>
      <c r="AE1491">
        <f t="shared" si="326"/>
        <v>0.5</v>
      </c>
      <c r="AF1491">
        <f t="shared" si="327"/>
        <v>0.5</v>
      </c>
      <c r="AG1491">
        <f t="shared" si="328"/>
        <v>0.5</v>
      </c>
      <c r="AH1491">
        <f t="shared" si="329"/>
        <v>0.5</v>
      </c>
      <c r="AI1491">
        <f t="shared" si="330"/>
        <v>0.25</v>
      </c>
      <c r="AJ1491">
        <f t="shared" si="331"/>
        <v>0.25</v>
      </c>
      <c r="AK1491">
        <f t="shared" si="332"/>
        <v>0.5</v>
      </c>
      <c r="AL1491">
        <f t="shared" si="333"/>
        <v>0.5</v>
      </c>
      <c r="AM1491">
        <f t="shared" si="334"/>
        <v>0.5</v>
      </c>
      <c r="AN1491" s="6">
        <f t="shared" si="335"/>
        <v>1</v>
      </c>
      <c r="AO1491" t="str">
        <f>VLOOKUP(BD_PONDERACIONES[[#This Row],[Comuna]],Tabla3[#All],2,0)</f>
        <v>Cordillera</v>
      </c>
    </row>
    <row r="1492" spans="1:41" x14ac:dyDescent="0.35">
      <c r="A1492" t="s">
        <v>7578</v>
      </c>
      <c r="B1492" t="s">
        <v>7579</v>
      </c>
      <c r="C1492" t="s">
        <v>7580</v>
      </c>
      <c r="D1492" s="5">
        <v>44705</v>
      </c>
      <c r="E1492" s="5">
        <v>44670</v>
      </c>
      <c r="F1492" t="s">
        <v>753</v>
      </c>
      <c r="G1492" t="s">
        <v>7581</v>
      </c>
      <c r="H1492" t="s">
        <v>3456</v>
      </c>
      <c r="J1492" t="s">
        <v>756</v>
      </c>
      <c r="K1492" t="s">
        <v>756</v>
      </c>
      <c r="L1492" t="s">
        <v>773</v>
      </c>
      <c r="M1492" t="s">
        <v>773</v>
      </c>
      <c r="N1492" t="s">
        <v>756</v>
      </c>
      <c r="O1492" t="s">
        <v>756</v>
      </c>
      <c r="P1492" t="s">
        <v>758</v>
      </c>
      <c r="Q1492" t="s">
        <v>759</v>
      </c>
      <c r="R1492" t="s">
        <v>759</v>
      </c>
      <c r="S1492" t="s">
        <v>757</v>
      </c>
      <c r="T1492" t="s">
        <v>757</v>
      </c>
      <c r="U1492" t="s">
        <v>757</v>
      </c>
      <c r="V1492" t="s">
        <v>756</v>
      </c>
      <c r="W1492" t="s">
        <v>756</v>
      </c>
      <c r="X1492" t="s">
        <v>7582</v>
      </c>
      <c r="Y1492" t="str">
        <f t="shared" si="322"/>
        <v>abril</v>
      </c>
      <c r="Z1492">
        <f>YEAR(BD_PONDERACIONES[[#This Row],[Fecha Ejecución del Ticket]])</f>
        <v>2022</v>
      </c>
      <c r="AA1492" t="str">
        <f t="shared" si="323"/>
        <v>mayo</v>
      </c>
      <c r="AB1492">
        <f>YEAR(BD_PONDERACIONES[[#This Row],[Fecha de Inspección]])</f>
        <v>2022</v>
      </c>
      <c r="AC1492">
        <f t="shared" si="324"/>
        <v>0.5</v>
      </c>
      <c r="AD1492">
        <f t="shared" si="325"/>
        <v>0.5</v>
      </c>
      <c r="AE1492">
        <f t="shared" si="326"/>
        <v>0</v>
      </c>
      <c r="AF1492">
        <f t="shared" si="327"/>
        <v>0</v>
      </c>
      <c r="AG1492">
        <f t="shared" si="328"/>
        <v>0.5</v>
      </c>
      <c r="AH1492">
        <f t="shared" si="329"/>
        <v>0.5</v>
      </c>
      <c r="AI1492">
        <f t="shared" si="330"/>
        <v>0.25</v>
      </c>
      <c r="AJ1492">
        <f t="shared" si="331"/>
        <v>0.25</v>
      </c>
      <c r="AK1492">
        <f t="shared" si="332"/>
        <v>0.5</v>
      </c>
      <c r="AL1492">
        <f t="shared" si="333"/>
        <v>0.5</v>
      </c>
      <c r="AM1492">
        <f t="shared" si="334"/>
        <v>0.5</v>
      </c>
      <c r="AN1492" s="6">
        <f t="shared" si="335"/>
        <v>0.7</v>
      </c>
      <c r="AO1492" t="str">
        <f>VLOOKUP(BD_PONDERACIONES[[#This Row],[Comuna]],Tabla3[#All],2,0)</f>
        <v>Cordillera</v>
      </c>
    </row>
    <row r="1493" spans="1:41" x14ac:dyDescent="0.35">
      <c r="A1493" t="s">
        <v>7583</v>
      </c>
      <c r="B1493" t="s">
        <v>7584</v>
      </c>
      <c r="C1493" t="s">
        <v>7585</v>
      </c>
      <c r="D1493" s="5">
        <v>44705</v>
      </c>
      <c r="E1493" s="5">
        <v>44670</v>
      </c>
      <c r="F1493" t="s">
        <v>753</v>
      </c>
      <c r="G1493" t="s">
        <v>7586</v>
      </c>
      <c r="H1493" t="s">
        <v>3456</v>
      </c>
      <c r="J1493" t="s">
        <v>756</v>
      </c>
      <c r="K1493" t="s">
        <v>756</v>
      </c>
      <c r="L1493" t="s">
        <v>757</v>
      </c>
      <c r="M1493" t="s">
        <v>757</v>
      </c>
      <c r="N1493" t="s">
        <v>768</v>
      </c>
      <c r="O1493" t="s">
        <v>756</v>
      </c>
      <c r="P1493" t="s">
        <v>758</v>
      </c>
      <c r="Q1493" t="s">
        <v>759</v>
      </c>
      <c r="R1493" t="s">
        <v>759</v>
      </c>
      <c r="S1493" t="s">
        <v>757</v>
      </c>
      <c r="T1493" t="s">
        <v>757</v>
      </c>
      <c r="U1493" t="s">
        <v>757</v>
      </c>
      <c r="V1493" t="s">
        <v>756</v>
      </c>
      <c r="W1493" t="s">
        <v>768</v>
      </c>
      <c r="X1493" t="s">
        <v>7587</v>
      </c>
      <c r="Y1493" t="str">
        <f t="shared" si="322"/>
        <v>abril</v>
      </c>
      <c r="Z1493">
        <f>YEAR(BD_PONDERACIONES[[#This Row],[Fecha Ejecución del Ticket]])</f>
        <v>2022</v>
      </c>
      <c r="AA1493" t="str">
        <f t="shared" si="323"/>
        <v>mayo</v>
      </c>
      <c r="AB1493">
        <f>YEAR(BD_PONDERACIONES[[#This Row],[Fecha de Inspección]])</f>
        <v>2022</v>
      </c>
      <c r="AC1493">
        <f t="shared" si="324"/>
        <v>0.5</v>
      </c>
      <c r="AD1493">
        <f t="shared" si="325"/>
        <v>0.5</v>
      </c>
      <c r="AE1493">
        <f t="shared" si="326"/>
        <v>0.5</v>
      </c>
      <c r="AF1493">
        <f t="shared" si="327"/>
        <v>0.5</v>
      </c>
      <c r="AG1493">
        <f t="shared" si="328"/>
        <v>0.17499999999999999</v>
      </c>
      <c r="AH1493">
        <f t="shared" si="329"/>
        <v>0.5</v>
      </c>
      <c r="AI1493">
        <f t="shared" si="330"/>
        <v>0.25</v>
      </c>
      <c r="AJ1493">
        <f t="shared" si="331"/>
        <v>0.25</v>
      </c>
      <c r="AK1493">
        <f t="shared" si="332"/>
        <v>0.5</v>
      </c>
      <c r="AL1493">
        <f t="shared" si="333"/>
        <v>0.5</v>
      </c>
      <c r="AM1493">
        <f t="shared" si="334"/>
        <v>0.17499999999999999</v>
      </c>
      <c r="AN1493" s="6">
        <f t="shared" si="335"/>
        <v>0.88625000000000009</v>
      </c>
      <c r="AO1493" t="str">
        <f>VLOOKUP(BD_PONDERACIONES[[#This Row],[Comuna]],Tabla3[#All],2,0)</f>
        <v>Cordillera</v>
      </c>
    </row>
    <row r="1494" spans="1:41" x14ac:dyDescent="0.35">
      <c r="A1494" t="s">
        <v>7588</v>
      </c>
      <c r="B1494" t="s">
        <v>7589</v>
      </c>
      <c r="C1494" t="s">
        <v>7590</v>
      </c>
      <c r="D1494" s="5">
        <v>44705</v>
      </c>
      <c r="E1494" s="5">
        <v>44665</v>
      </c>
      <c r="F1494" t="s">
        <v>763</v>
      </c>
      <c r="G1494" t="s">
        <v>7591</v>
      </c>
      <c r="H1494" t="s">
        <v>3456</v>
      </c>
      <c r="J1494" t="s">
        <v>756</v>
      </c>
      <c r="K1494" t="s">
        <v>756</v>
      </c>
      <c r="L1494" t="s">
        <v>756</v>
      </c>
      <c r="M1494" t="s">
        <v>756</v>
      </c>
      <c r="N1494" t="s">
        <v>756</v>
      </c>
      <c r="O1494" t="s">
        <v>756</v>
      </c>
      <c r="P1494" t="s">
        <v>758</v>
      </c>
      <c r="Q1494" t="s">
        <v>759</v>
      </c>
      <c r="R1494" t="s">
        <v>759</v>
      </c>
      <c r="S1494" t="s">
        <v>757</v>
      </c>
      <c r="T1494" t="s">
        <v>757</v>
      </c>
      <c r="U1494" t="s">
        <v>757</v>
      </c>
      <c r="V1494" t="s">
        <v>756</v>
      </c>
      <c r="W1494" t="s">
        <v>756</v>
      </c>
      <c r="X1494" t="s">
        <v>804</v>
      </c>
      <c r="Y1494" t="str">
        <f t="shared" si="322"/>
        <v>abril</v>
      </c>
      <c r="Z1494">
        <f>YEAR(BD_PONDERACIONES[[#This Row],[Fecha Ejecución del Ticket]])</f>
        <v>2022</v>
      </c>
      <c r="AA1494" t="str">
        <f t="shared" si="323"/>
        <v>mayo</v>
      </c>
      <c r="AB1494">
        <f>YEAR(BD_PONDERACIONES[[#This Row],[Fecha de Inspección]])</f>
        <v>2022</v>
      </c>
      <c r="AC1494">
        <f t="shared" si="324"/>
        <v>0.5</v>
      </c>
      <c r="AD1494">
        <f t="shared" si="325"/>
        <v>0.5</v>
      </c>
      <c r="AE1494">
        <f t="shared" si="326"/>
        <v>0.5</v>
      </c>
      <c r="AF1494">
        <f t="shared" si="327"/>
        <v>0.5</v>
      </c>
      <c r="AG1494">
        <f t="shared" si="328"/>
        <v>0.5</v>
      </c>
      <c r="AH1494">
        <f t="shared" si="329"/>
        <v>0.5</v>
      </c>
      <c r="AI1494">
        <f t="shared" si="330"/>
        <v>0.25</v>
      </c>
      <c r="AJ1494">
        <f t="shared" si="331"/>
        <v>0.25</v>
      </c>
      <c r="AK1494">
        <f t="shared" si="332"/>
        <v>0.5</v>
      </c>
      <c r="AL1494">
        <f t="shared" si="333"/>
        <v>0.5</v>
      </c>
      <c r="AM1494">
        <f t="shared" si="334"/>
        <v>0.5</v>
      </c>
      <c r="AN1494" s="6">
        <f t="shared" si="335"/>
        <v>1</v>
      </c>
      <c r="AO1494" t="str">
        <f>VLOOKUP(BD_PONDERACIONES[[#This Row],[Comuna]],Tabla3[#All],2,0)</f>
        <v>Cordillera</v>
      </c>
    </row>
    <row r="1495" spans="1:41" x14ac:dyDescent="0.35">
      <c r="A1495" t="s">
        <v>7592</v>
      </c>
      <c r="B1495" t="s">
        <v>7593</v>
      </c>
      <c r="C1495" t="s">
        <v>7414</v>
      </c>
      <c r="D1495" s="5">
        <v>44705</v>
      </c>
      <c r="E1495" s="5">
        <v>44681</v>
      </c>
      <c r="F1495" t="s">
        <v>753</v>
      </c>
      <c r="G1495" t="s">
        <v>7594</v>
      </c>
      <c r="H1495" t="s">
        <v>3456</v>
      </c>
      <c r="J1495" t="s">
        <v>756</v>
      </c>
      <c r="K1495" t="s">
        <v>756</v>
      </c>
      <c r="L1495" t="s">
        <v>756</v>
      </c>
      <c r="M1495" t="s">
        <v>756</v>
      </c>
      <c r="N1495" t="s">
        <v>756</v>
      </c>
      <c r="O1495" t="s">
        <v>756</v>
      </c>
      <c r="P1495" t="s">
        <v>765</v>
      </c>
      <c r="Q1495" t="s">
        <v>759</v>
      </c>
      <c r="R1495" t="s">
        <v>759</v>
      </c>
      <c r="S1495" t="s">
        <v>756</v>
      </c>
      <c r="T1495" t="s">
        <v>756</v>
      </c>
      <c r="U1495" t="s">
        <v>756</v>
      </c>
      <c r="V1495" t="s">
        <v>756</v>
      </c>
      <c r="W1495" t="s">
        <v>773</v>
      </c>
      <c r="X1495" t="s">
        <v>7595</v>
      </c>
      <c r="Y1495" t="str">
        <f t="shared" si="322"/>
        <v>abril</v>
      </c>
      <c r="Z1495">
        <f>YEAR(BD_PONDERACIONES[[#This Row],[Fecha Ejecución del Ticket]])</f>
        <v>2022</v>
      </c>
      <c r="AA1495" t="str">
        <f t="shared" si="323"/>
        <v>mayo</v>
      </c>
      <c r="AB1495">
        <f>YEAR(BD_PONDERACIONES[[#This Row],[Fecha de Inspección]])</f>
        <v>2022</v>
      </c>
      <c r="AC1495">
        <f t="shared" si="324"/>
        <v>0.5</v>
      </c>
      <c r="AD1495">
        <f t="shared" si="325"/>
        <v>0.5</v>
      </c>
      <c r="AE1495">
        <f t="shared" si="326"/>
        <v>0.5</v>
      </c>
      <c r="AF1495">
        <f t="shared" si="327"/>
        <v>0.5</v>
      </c>
      <c r="AG1495">
        <f t="shared" si="328"/>
        <v>0.5</v>
      </c>
      <c r="AH1495">
        <f t="shared" si="329"/>
        <v>0.5</v>
      </c>
      <c r="AI1495">
        <f t="shared" si="330"/>
        <v>0.25</v>
      </c>
      <c r="AJ1495">
        <f t="shared" si="331"/>
        <v>0.25</v>
      </c>
      <c r="AK1495">
        <f t="shared" si="332"/>
        <v>0.5</v>
      </c>
      <c r="AL1495">
        <f t="shared" si="333"/>
        <v>0.5</v>
      </c>
      <c r="AM1495">
        <f t="shared" si="334"/>
        <v>0</v>
      </c>
      <c r="AN1495" s="6">
        <f t="shared" si="335"/>
        <v>0.9</v>
      </c>
      <c r="AO1495" t="str">
        <f>VLOOKUP(BD_PONDERACIONES[[#This Row],[Comuna]],Tabla3[#All],2,0)</f>
        <v>Cordillera</v>
      </c>
    </row>
    <row r="1496" spans="1:41" x14ac:dyDescent="0.35">
      <c r="A1496" t="s">
        <v>7596</v>
      </c>
      <c r="B1496" t="s">
        <v>7597</v>
      </c>
      <c r="C1496" t="s">
        <v>7598</v>
      </c>
      <c r="D1496" s="5">
        <v>44705</v>
      </c>
      <c r="E1496" s="5">
        <v>44666</v>
      </c>
      <c r="F1496" t="s">
        <v>763</v>
      </c>
      <c r="G1496" t="s">
        <v>7599</v>
      </c>
      <c r="H1496" t="s">
        <v>3456</v>
      </c>
      <c r="J1496" t="s">
        <v>756</v>
      </c>
      <c r="K1496" t="s">
        <v>756</v>
      </c>
      <c r="L1496" t="s">
        <v>757</v>
      </c>
      <c r="M1496" t="s">
        <v>757</v>
      </c>
      <c r="N1496" t="s">
        <v>756</v>
      </c>
      <c r="O1496" t="s">
        <v>756</v>
      </c>
      <c r="P1496" t="s">
        <v>758</v>
      </c>
      <c r="Q1496" t="s">
        <v>759</v>
      </c>
      <c r="R1496" t="s">
        <v>759</v>
      </c>
      <c r="S1496" t="s">
        <v>757</v>
      </c>
      <c r="T1496" t="s">
        <v>757</v>
      </c>
      <c r="U1496" t="s">
        <v>757</v>
      </c>
      <c r="V1496" t="s">
        <v>773</v>
      </c>
      <c r="W1496" t="s">
        <v>773</v>
      </c>
      <c r="X1496" t="s">
        <v>7600</v>
      </c>
      <c r="Y1496" t="str">
        <f t="shared" si="322"/>
        <v>abril</v>
      </c>
      <c r="Z1496">
        <f>YEAR(BD_PONDERACIONES[[#This Row],[Fecha Ejecución del Ticket]])</f>
        <v>2022</v>
      </c>
      <c r="AA1496" t="str">
        <f t="shared" si="323"/>
        <v>mayo</v>
      </c>
      <c r="AB1496">
        <f>YEAR(BD_PONDERACIONES[[#This Row],[Fecha de Inspección]])</f>
        <v>2022</v>
      </c>
      <c r="AC1496">
        <f t="shared" si="324"/>
        <v>0.5</v>
      </c>
      <c r="AD1496">
        <f t="shared" si="325"/>
        <v>0.5</v>
      </c>
      <c r="AE1496">
        <f t="shared" si="326"/>
        <v>0.5</v>
      </c>
      <c r="AF1496">
        <f t="shared" si="327"/>
        <v>0.5</v>
      </c>
      <c r="AG1496">
        <f t="shared" si="328"/>
        <v>0.5</v>
      </c>
      <c r="AH1496">
        <f t="shared" si="329"/>
        <v>0.5</v>
      </c>
      <c r="AI1496">
        <f t="shared" si="330"/>
        <v>0.25</v>
      </c>
      <c r="AJ1496">
        <f t="shared" si="331"/>
        <v>0.25</v>
      </c>
      <c r="AK1496">
        <f t="shared" si="332"/>
        <v>0.5</v>
      </c>
      <c r="AL1496">
        <f t="shared" si="333"/>
        <v>0</v>
      </c>
      <c r="AM1496">
        <f t="shared" si="334"/>
        <v>0</v>
      </c>
      <c r="AN1496" s="6">
        <f t="shared" si="335"/>
        <v>0.8</v>
      </c>
      <c r="AO1496" t="str">
        <f>VLOOKUP(BD_PONDERACIONES[[#This Row],[Comuna]],Tabla3[#All],2,0)</f>
        <v>Cordillera</v>
      </c>
    </row>
    <row r="1497" spans="1:41" x14ac:dyDescent="0.35">
      <c r="A1497" t="s">
        <v>7601</v>
      </c>
      <c r="B1497" t="s">
        <v>7602</v>
      </c>
      <c r="C1497" t="s">
        <v>7413</v>
      </c>
      <c r="D1497" s="5">
        <v>44705</v>
      </c>
      <c r="E1497" s="5">
        <v>44679</v>
      </c>
      <c r="F1497" t="s">
        <v>753</v>
      </c>
      <c r="G1497" t="s">
        <v>7603</v>
      </c>
      <c r="H1497" t="s">
        <v>3456</v>
      </c>
      <c r="J1497" t="s">
        <v>756</v>
      </c>
      <c r="K1497" t="s">
        <v>756</v>
      </c>
      <c r="L1497" t="s">
        <v>757</v>
      </c>
      <c r="M1497" t="s">
        <v>757</v>
      </c>
      <c r="N1497" t="s">
        <v>756</v>
      </c>
      <c r="O1497" t="s">
        <v>756</v>
      </c>
      <c r="P1497" t="s">
        <v>758</v>
      </c>
      <c r="Q1497" t="s">
        <v>759</v>
      </c>
      <c r="R1497" t="s">
        <v>759</v>
      </c>
      <c r="S1497" t="s">
        <v>757</v>
      </c>
      <c r="T1497" t="s">
        <v>757</v>
      </c>
      <c r="U1497" t="s">
        <v>757</v>
      </c>
      <c r="V1497" t="s">
        <v>756</v>
      </c>
      <c r="W1497" t="s">
        <v>773</v>
      </c>
      <c r="X1497" t="s">
        <v>6436</v>
      </c>
      <c r="Y1497" t="str">
        <f t="shared" si="322"/>
        <v>abril</v>
      </c>
      <c r="Z1497">
        <f>YEAR(BD_PONDERACIONES[[#This Row],[Fecha Ejecución del Ticket]])</f>
        <v>2022</v>
      </c>
      <c r="AA1497" t="str">
        <f t="shared" si="323"/>
        <v>mayo</v>
      </c>
      <c r="AB1497">
        <f>YEAR(BD_PONDERACIONES[[#This Row],[Fecha de Inspección]])</f>
        <v>2022</v>
      </c>
      <c r="AC1497">
        <f t="shared" si="324"/>
        <v>0.5</v>
      </c>
      <c r="AD1497">
        <f t="shared" si="325"/>
        <v>0.5</v>
      </c>
      <c r="AE1497">
        <f t="shared" si="326"/>
        <v>0.5</v>
      </c>
      <c r="AF1497">
        <f t="shared" si="327"/>
        <v>0.5</v>
      </c>
      <c r="AG1497">
        <f t="shared" si="328"/>
        <v>0.5</v>
      </c>
      <c r="AH1497">
        <f t="shared" si="329"/>
        <v>0.5</v>
      </c>
      <c r="AI1497">
        <f t="shared" si="330"/>
        <v>0.25</v>
      </c>
      <c r="AJ1497">
        <f t="shared" si="331"/>
        <v>0.25</v>
      </c>
      <c r="AK1497">
        <f t="shared" si="332"/>
        <v>0.5</v>
      </c>
      <c r="AL1497">
        <f t="shared" si="333"/>
        <v>0.5</v>
      </c>
      <c r="AM1497">
        <f t="shared" si="334"/>
        <v>0</v>
      </c>
      <c r="AN1497" s="6">
        <f t="shared" si="335"/>
        <v>0.9</v>
      </c>
      <c r="AO1497" t="str">
        <f>VLOOKUP(BD_PONDERACIONES[[#This Row],[Comuna]],Tabla3[#All],2,0)</f>
        <v>Cordillera</v>
      </c>
    </row>
    <row r="1498" spans="1:41" x14ac:dyDescent="0.35">
      <c r="A1498" t="s">
        <v>7604</v>
      </c>
      <c r="B1498" t="s">
        <v>7605</v>
      </c>
      <c r="C1498" t="s">
        <v>7412</v>
      </c>
      <c r="D1498" s="5">
        <v>44705</v>
      </c>
      <c r="E1498" s="5">
        <v>44679</v>
      </c>
      <c r="F1498" t="s">
        <v>753</v>
      </c>
      <c r="G1498" t="s">
        <v>7606</v>
      </c>
      <c r="H1498" t="s">
        <v>3456</v>
      </c>
      <c r="J1498" t="s">
        <v>756</v>
      </c>
      <c r="K1498" t="s">
        <v>756</v>
      </c>
      <c r="L1498" t="s">
        <v>757</v>
      </c>
      <c r="M1498" t="s">
        <v>757</v>
      </c>
      <c r="N1498" t="s">
        <v>756</v>
      </c>
      <c r="O1498" t="s">
        <v>756</v>
      </c>
      <c r="P1498" t="s">
        <v>765</v>
      </c>
      <c r="Q1498" t="s">
        <v>759</v>
      </c>
      <c r="R1498" t="s">
        <v>759</v>
      </c>
      <c r="S1498" t="s">
        <v>757</v>
      </c>
      <c r="T1498" t="s">
        <v>757</v>
      </c>
      <c r="U1498" t="s">
        <v>756</v>
      </c>
      <c r="V1498" t="s">
        <v>756</v>
      </c>
      <c r="W1498" t="s">
        <v>756</v>
      </c>
      <c r="X1498" t="s">
        <v>7116</v>
      </c>
      <c r="Y1498" t="str">
        <f t="shared" si="322"/>
        <v>abril</v>
      </c>
      <c r="Z1498">
        <f>YEAR(BD_PONDERACIONES[[#This Row],[Fecha Ejecución del Ticket]])</f>
        <v>2022</v>
      </c>
      <c r="AA1498" t="str">
        <f t="shared" si="323"/>
        <v>mayo</v>
      </c>
      <c r="AB1498">
        <f>YEAR(BD_PONDERACIONES[[#This Row],[Fecha de Inspección]])</f>
        <v>2022</v>
      </c>
      <c r="AC1498">
        <f t="shared" si="324"/>
        <v>0.5</v>
      </c>
      <c r="AD1498">
        <f t="shared" si="325"/>
        <v>0.5</v>
      </c>
      <c r="AE1498">
        <f t="shared" si="326"/>
        <v>0.5</v>
      </c>
      <c r="AF1498">
        <f t="shared" si="327"/>
        <v>0.5</v>
      </c>
      <c r="AG1498">
        <f t="shared" si="328"/>
        <v>0.5</v>
      </c>
      <c r="AH1498">
        <f t="shared" si="329"/>
        <v>0.5</v>
      </c>
      <c r="AI1498">
        <f t="shared" si="330"/>
        <v>0.25</v>
      </c>
      <c r="AJ1498">
        <f t="shared" si="331"/>
        <v>0.25</v>
      </c>
      <c r="AK1498">
        <f t="shared" si="332"/>
        <v>0.5</v>
      </c>
      <c r="AL1498">
        <f t="shared" si="333"/>
        <v>0.5</v>
      </c>
      <c r="AM1498">
        <f t="shared" si="334"/>
        <v>0.5</v>
      </c>
      <c r="AN1498" s="6">
        <f t="shared" si="335"/>
        <v>1</v>
      </c>
      <c r="AO1498" t="str">
        <f>VLOOKUP(BD_PONDERACIONES[[#This Row],[Comuna]],Tabla3[#All],2,0)</f>
        <v>Cordillera</v>
      </c>
    </row>
    <row r="1499" spans="1:41" x14ac:dyDescent="0.35">
      <c r="A1499" t="s">
        <v>7607</v>
      </c>
      <c r="B1499" t="s">
        <v>7608</v>
      </c>
      <c r="C1499" t="s">
        <v>7609</v>
      </c>
      <c r="D1499" s="5">
        <v>44705</v>
      </c>
      <c r="E1499" s="5">
        <v>44680</v>
      </c>
      <c r="F1499" t="s">
        <v>753</v>
      </c>
      <c r="G1499" t="s">
        <v>7610</v>
      </c>
      <c r="H1499" t="s">
        <v>3456</v>
      </c>
      <c r="J1499" t="s">
        <v>756</v>
      </c>
      <c r="K1499" t="s">
        <v>756</v>
      </c>
      <c r="L1499" t="s">
        <v>757</v>
      </c>
      <c r="M1499" t="s">
        <v>757</v>
      </c>
      <c r="N1499" t="s">
        <v>756</v>
      </c>
      <c r="O1499" t="s">
        <v>756</v>
      </c>
      <c r="P1499" t="s">
        <v>758</v>
      </c>
      <c r="Q1499" t="s">
        <v>759</v>
      </c>
      <c r="R1499" t="s">
        <v>759</v>
      </c>
      <c r="S1499" t="s">
        <v>757</v>
      </c>
      <c r="T1499" t="s">
        <v>757</v>
      </c>
      <c r="U1499" t="s">
        <v>757</v>
      </c>
      <c r="V1499" t="s">
        <v>756</v>
      </c>
      <c r="W1499" t="s">
        <v>756</v>
      </c>
      <c r="X1499" t="s">
        <v>885</v>
      </c>
      <c r="Y1499" t="str">
        <f t="shared" si="322"/>
        <v>abril</v>
      </c>
      <c r="Z1499">
        <f>YEAR(BD_PONDERACIONES[[#This Row],[Fecha Ejecución del Ticket]])</f>
        <v>2022</v>
      </c>
      <c r="AA1499" t="str">
        <f t="shared" si="323"/>
        <v>mayo</v>
      </c>
      <c r="AB1499">
        <f>YEAR(BD_PONDERACIONES[[#This Row],[Fecha de Inspección]])</f>
        <v>2022</v>
      </c>
      <c r="AC1499">
        <f t="shared" si="324"/>
        <v>0.5</v>
      </c>
      <c r="AD1499">
        <f t="shared" si="325"/>
        <v>0.5</v>
      </c>
      <c r="AE1499">
        <f t="shared" si="326"/>
        <v>0.5</v>
      </c>
      <c r="AF1499">
        <f t="shared" si="327"/>
        <v>0.5</v>
      </c>
      <c r="AG1499">
        <f t="shared" si="328"/>
        <v>0.5</v>
      </c>
      <c r="AH1499">
        <f t="shared" si="329"/>
        <v>0.5</v>
      </c>
      <c r="AI1499">
        <f t="shared" si="330"/>
        <v>0.25</v>
      </c>
      <c r="AJ1499">
        <f t="shared" si="331"/>
        <v>0.25</v>
      </c>
      <c r="AK1499">
        <f t="shared" si="332"/>
        <v>0.5</v>
      </c>
      <c r="AL1499">
        <f t="shared" si="333"/>
        <v>0.5</v>
      </c>
      <c r="AM1499">
        <f t="shared" si="334"/>
        <v>0.5</v>
      </c>
      <c r="AN1499" s="6">
        <f t="shared" si="335"/>
        <v>1</v>
      </c>
      <c r="AO1499" t="str">
        <f>VLOOKUP(BD_PONDERACIONES[[#This Row],[Comuna]],Tabla3[#All],2,0)</f>
        <v>Cordillera</v>
      </c>
    </row>
    <row r="1500" spans="1:41" x14ac:dyDescent="0.35">
      <c r="A1500" t="s">
        <v>7611</v>
      </c>
      <c r="B1500" t="s">
        <v>7612</v>
      </c>
      <c r="C1500" t="s">
        <v>7482</v>
      </c>
      <c r="D1500" s="5">
        <v>44705</v>
      </c>
      <c r="E1500" s="5">
        <v>44681</v>
      </c>
      <c r="F1500" t="s">
        <v>753</v>
      </c>
      <c r="G1500" t="s">
        <v>7613</v>
      </c>
      <c r="H1500" t="s">
        <v>3456</v>
      </c>
      <c r="J1500" t="s">
        <v>756</v>
      </c>
      <c r="K1500" t="s">
        <v>756</v>
      </c>
      <c r="L1500" t="s">
        <v>757</v>
      </c>
      <c r="M1500" t="s">
        <v>757</v>
      </c>
      <c r="N1500" t="s">
        <v>756</v>
      </c>
      <c r="O1500" t="s">
        <v>756</v>
      </c>
      <c r="P1500" t="s">
        <v>758</v>
      </c>
      <c r="Q1500" t="s">
        <v>759</v>
      </c>
      <c r="R1500" t="s">
        <v>759</v>
      </c>
      <c r="S1500" t="s">
        <v>757</v>
      </c>
      <c r="T1500" t="s">
        <v>757</v>
      </c>
      <c r="U1500" t="s">
        <v>757</v>
      </c>
      <c r="V1500" t="s">
        <v>756</v>
      </c>
      <c r="W1500" t="s">
        <v>756</v>
      </c>
      <c r="X1500" t="s">
        <v>885</v>
      </c>
      <c r="Y1500" t="str">
        <f t="shared" si="322"/>
        <v>abril</v>
      </c>
      <c r="Z1500">
        <f>YEAR(BD_PONDERACIONES[[#This Row],[Fecha Ejecución del Ticket]])</f>
        <v>2022</v>
      </c>
      <c r="AA1500" t="str">
        <f t="shared" si="323"/>
        <v>mayo</v>
      </c>
      <c r="AB1500">
        <f>YEAR(BD_PONDERACIONES[[#This Row],[Fecha de Inspección]])</f>
        <v>2022</v>
      </c>
      <c r="AC1500">
        <f t="shared" si="324"/>
        <v>0.5</v>
      </c>
      <c r="AD1500">
        <f t="shared" si="325"/>
        <v>0.5</v>
      </c>
      <c r="AE1500">
        <f t="shared" si="326"/>
        <v>0.5</v>
      </c>
      <c r="AF1500">
        <f t="shared" si="327"/>
        <v>0.5</v>
      </c>
      <c r="AG1500">
        <f t="shared" si="328"/>
        <v>0.5</v>
      </c>
      <c r="AH1500">
        <f t="shared" si="329"/>
        <v>0.5</v>
      </c>
      <c r="AI1500">
        <f t="shared" si="330"/>
        <v>0.25</v>
      </c>
      <c r="AJ1500">
        <f t="shared" si="331"/>
        <v>0.25</v>
      </c>
      <c r="AK1500">
        <f t="shared" si="332"/>
        <v>0.5</v>
      </c>
      <c r="AL1500">
        <f t="shared" si="333"/>
        <v>0.5</v>
      </c>
      <c r="AM1500">
        <f t="shared" si="334"/>
        <v>0.5</v>
      </c>
      <c r="AN1500" s="6">
        <f t="shared" si="335"/>
        <v>1</v>
      </c>
      <c r="AO1500" t="str">
        <f>VLOOKUP(BD_PONDERACIONES[[#This Row],[Comuna]],Tabla3[#All],2,0)</f>
        <v>Cordillera</v>
      </c>
    </row>
    <row r="1501" spans="1:41" x14ac:dyDescent="0.35">
      <c r="A1501" t="s">
        <v>7614</v>
      </c>
      <c r="B1501" t="s">
        <v>7615</v>
      </c>
      <c r="C1501" t="s">
        <v>7616</v>
      </c>
      <c r="D1501" s="5">
        <v>44705</v>
      </c>
      <c r="E1501" s="5">
        <v>44666</v>
      </c>
      <c r="F1501" t="s">
        <v>753</v>
      </c>
      <c r="G1501" t="s">
        <v>7617</v>
      </c>
      <c r="H1501" t="s">
        <v>3456</v>
      </c>
      <c r="J1501" t="s">
        <v>756</v>
      </c>
      <c r="K1501" t="s">
        <v>756</v>
      </c>
      <c r="L1501" t="s">
        <v>773</v>
      </c>
      <c r="M1501" t="s">
        <v>773</v>
      </c>
      <c r="N1501" t="s">
        <v>756</v>
      </c>
      <c r="O1501" t="s">
        <v>756</v>
      </c>
      <c r="P1501" t="s">
        <v>758</v>
      </c>
      <c r="Q1501" t="s">
        <v>759</v>
      </c>
      <c r="R1501" t="s">
        <v>759</v>
      </c>
      <c r="S1501" t="s">
        <v>757</v>
      </c>
      <c r="T1501" t="s">
        <v>757</v>
      </c>
      <c r="U1501" t="s">
        <v>757</v>
      </c>
      <c r="V1501" t="s">
        <v>756</v>
      </c>
      <c r="W1501" t="s">
        <v>773</v>
      </c>
      <c r="X1501" t="s">
        <v>7618</v>
      </c>
      <c r="Y1501" t="str">
        <f t="shared" si="322"/>
        <v>abril</v>
      </c>
      <c r="Z1501">
        <f>YEAR(BD_PONDERACIONES[[#This Row],[Fecha Ejecución del Ticket]])</f>
        <v>2022</v>
      </c>
      <c r="AA1501" t="str">
        <f t="shared" si="323"/>
        <v>mayo</v>
      </c>
      <c r="AB1501">
        <f>YEAR(BD_PONDERACIONES[[#This Row],[Fecha de Inspección]])</f>
        <v>2022</v>
      </c>
      <c r="AC1501">
        <f t="shared" si="324"/>
        <v>0.5</v>
      </c>
      <c r="AD1501">
        <f t="shared" si="325"/>
        <v>0.5</v>
      </c>
      <c r="AE1501">
        <f t="shared" si="326"/>
        <v>0</v>
      </c>
      <c r="AF1501">
        <f t="shared" si="327"/>
        <v>0</v>
      </c>
      <c r="AG1501">
        <f t="shared" si="328"/>
        <v>0.5</v>
      </c>
      <c r="AH1501">
        <f t="shared" si="329"/>
        <v>0.5</v>
      </c>
      <c r="AI1501">
        <f t="shared" si="330"/>
        <v>0.25</v>
      </c>
      <c r="AJ1501">
        <f t="shared" si="331"/>
        <v>0.25</v>
      </c>
      <c r="AK1501">
        <f t="shared" si="332"/>
        <v>0.5</v>
      </c>
      <c r="AL1501">
        <f t="shared" si="333"/>
        <v>0.5</v>
      </c>
      <c r="AM1501">
        <f t="shared" si="334"/>
        <v>0</v>
      </c>
      <c r="AN1501" s="6">
        <f t="shared" si="335"/>
        <v>0.6</v>
      </c>
      <c r="AO1501" t="str">
        <f>VLOOKUP(BD_PONDERACIONES[[#This Row],[Comuna]],Tabla3[#All],2,0)</f>
        <v>Cordillera</v>
      </c>
    </row>
    <row r="1502" spans="1:41" x14ac:dyDescent="0.35">
      <c r="A1502" t="s">
        <v>7619</v>
      </c>
      <c r="B1502" t="s">
        <v>7620</v>
      </c>
      <c r="C1502" t="s">
        <v>7621</v>
      </c>
      <c r="D1502" s="5">
        <v>44705</v>
      </c>
      <c r="E1502" s="5">
        <v>44664</v>
      </c>
      <c r="F1502" t="s">
        <v>753</v>
      </c>
      <c r="G1502" t="s">
        <v>7622</v>
      </c>
      <c r="H1502" t="s">
        <v>3456</v>
      </c>
      <c r="J1502" t="s">
        <v>756</v>
      </c>
      <c r="K1502" t="s">
        <v>756</v>
      </c>
      <c r="L1502" t="s">
        <v>757</v>
      </c>
      <c r="M1502" t="s">
        <v>757</v>
      </c>
      <c r="N1502" t="s">
        <v>756</v>
      </c>
      <c r="O1502" t="s">
        <v>756</v>
      </c>
      <c r="P1502" t="s">
        <v>758</v>
      </c>
      <c r="Q1502" t="s">
        <v>759</v>
      </c>
      <c r="R1502" t="s">
        <v>759</v>
      </c>
      <c r="S1502" t="s">
        <v>757</v>
      </c>
      <c r="T1502" t="s">
        <v>757</v>
      </c>
      <c r="U1502" t="s">
        <v>757</v>
      </c>
      <c r="V1502" t="s">
        <v>756</v>
      </c>
      <c r="W1502" t="s">
        <v>773</v>
      </c>
      <c r="X1502" t="s">
        <v>7623</v>
      </c>
      <c r="Y1502" t="str">
        <f t="shared" si="322"/>
        <v>abril</v>
      </c>
      <c r="Z1502">
        <f>YEAR(BD_PONDERACIONES[[#This Row],[Fecha Ejecución del Ticket]])</f>
        <v>2022</v>
      </c>
      <c r="AA1502" t="str">
        <f t="shared" si="323"/>
        <v>mayo</v>
      </c>
      <c r="AB1502">
        <f>YEAR(BD_PONDERACIONES[[#This Row],[Fecha de Inspección]])</f>
        <v>2022</v>
      </c>
      <c r="AC1502">
        <f t="shared" si="324"/>
        <v>0.5</v>
      </c>
      <c r="AD1502">
        <f t="shared" si="325"/>
        <v>0.5</v>
      </c>
      <c r="AE1502">
        <f t="shared" si="326"/>
        <v>0.5</v>
      </c>
      <c r="AF1502">
        <f t="shared" si="327"/>
        <v>0.5</v>
      </c>
      <c r="AG1502">
        <f t="shared" si="328"/>
        <v>0.5</v>
      </c>
      <c r="AH1502">
        <f t="shared" si="329"/>
        <v>0.5</v>
      </c>
      <c r="AI1502">
        <f t="shared" si="330"/>
        <v>0.25</v>
      </c>
      <c r="AJ1502">
        <f t="shared" si="331"/>
        <v>0.25</v>
      </c>
      <c r="AK1502">
        <f t="shared" si="332"/>
        <v>0.5</v>
      </c>
      <c r="AL1502">
        <f t="shared" si="333"/>
        <v>0.5</v>
      </c>
      <c r="AM1502">
        <f t="shared" si="334"/>
        <v>0</v>
      </c>
      <c r="AN1502" s="6">
        <f t="shared" si="335"/>
        <v>0.9</v>
      </c>
      <c r="AO1502" t="str">
        <f>VLOOKUP(BD_PONDERACIONES[[#This Row],[Comuna]],Tabla3[#All],2,0)</f>
        <v>Cordillera</v>
      </c>
    </row>
    <row r="1503" spans="1:41" x14ac:dyDescent="0.35">
      <c r="A1503" t="s">
        <v>7624</v>
      </c>
      <c r="B1503" t="s">
        <v>7625</v>
      </c>
      <c r="C1503" t="s">
        <v>7626</v>
      </c>
      <c r="D1503" s="5">
        <v>44705</v>
      </c>
      <c r="E1503" s="5">
        <v>44665</v>
      </c>
      <c r="F1503" t="s">
        <v>753</v>
      </c>
      <c r="G1503" t="s">
        <v>7627</v>
      </c>
      <c r="H1503" t="s">
        <v>3456</v>
      </c>
      <c r="J1503" t="s">
        <v>756</v>
      </c>
      <c r="K1503" t="s">
        <v>756</v>
      </c>
      <c r="L1503" t="s">
        <v>757</v>
      </c>
      <c r="M1503" t="s">
        <v>757</v>
      </c>
      <c r="N1503" t="s">
        <v>756</v>
      </c>
      <c r="O1503" t="s">
        <v>756</v>
      </c>
      <c r="P1503" t="s">
        <v>758</v>
      </c>
      <c r="Q1503" t="s">
        <v>759</v>
      </c>
      <c r="R1503" t="s">
        <v>759</v>
      </c>
      <c r="S1503" t="s">
        <v>757</v>
      </c>
      <c r="T1503" t="s">
        <v>757</v>
      </c>
      <c r="U1503" t="s">
        <v>757</v>
      </c>
      <c r="V1503" t="s">
        <v>756</v>
      </c>
      <c r="W1503" t="s">
        <v>773</v>
      </c>
      <c r="X1503" t="s">
        <v>885</v>
      </c>
      <c r="Y1503" t="str">
        <f t="shared" si="322"/>
        <v>abril</v>
      </c>
      <c r="Z1503">
        <f>YEAR(BD_PONDERACIONES[[#This Row],[Fecha Ejecución del Ticket]])</f>
        <v>2022</v>
      </c>
      <c r="AA1503" t="str">
        <f t="shared" si="323"/>
        <v>mayo</v>
      </c>
      <c r="AB1503">
        <f>YEAR(BD_PONDERACIONES[[#This Row],[Fecha de Inspección]])</f>
        <v>2022</v>
      </c>
      <c r="AC1503">
        <f t="shared" si="324"/>
        <v>0.5</v>
      </c>
      <c r="AD1503">
        <f t="shared" si="325"/>
        <v>0.5</v>
      </c>
      <c r="AE1503">
        <f t="shared" si="326"/>
        <v>0.5</v>
      </c>
      <c r="AF1503">
        <f t="shared" si="327"/>
        <v>0.5</v>
      </c>
      <c r="AG1503">
        <f t="shared" si="328"/>
        <v>0.5</v>
      </c>
      <c r="AH1503">
        <f t="shared" si="329"/>
        <v>0.5</v>
      </c>
      <c r="AI1503">
        <f t="shared" si="330"/>
        <v>0.25</v>
      </c>
      <c r="AJ1503">
        <f t="shared" si="331"/>
        <v>0.25</v>
      </c>
      <c r="AK1503">
        <f t="shared" si="332"/>
        <v>0.5</v>
      </c>
      <c r="AL1503">
        <f t="shared" si="333"/>
        <v>0.5</v>
      </c>
      <c r="AM1503">
        <f t="shared" si="334"/>
        <v>0</v>
      </c>
      <c r="AN1503" s="6">
        <f t="shared" si="335"/>
        <v>0.9</v>
      </c>
      <c r="AO1503" t="str">
        <f>VLOOKUP(BD_PONDERACIONES[[#This Row],[Comuna]],Tabla3[#All],2,0)</f>
        <v>Cordillera</v>
      </c>
    </row>
    <row r="1504" spans="1:41" x14ac:dyDescent="0.35">
      <c r="A1504" t="s">
        <v>7628</v>
      </c>
      <c r="B1504" t="s">
        <v>7629</v>
      </c>
      <c r="C1504" t="s">
        <v>7630</v>
      </c>
      <c r="D1504" s="5">
        <v>44706</v>
      </c>
      <c r="E1504" s="5">
        <v>44665</v>
      </c>
      <c r="F1504" t="s">
        <v>763</v>
      </c>
      <c r="G1504" t="s">
        <v>7631</v>
      </c>
      <c r="H1504" t="s">
        <v>3456</v>
      </c>
      <c r="J1504" t="s">
        <v>756</v>
      </c>
      <c r="K1504" t="s">
        <v>756</v>
      </c>
      <c r="L1504" t="s">
        <v>757</v>
      </c>
      <c r="M1504" t="s">
        <v>757</v>
      </c>
      <c r="N1504" t="s">
        <v>756</v>
      </c>
      <c r="O1504" t="s">
        <v>756</v>
      </c>
      <c r="P1504" t="s">
        <v>758</v>
      </c>
      <c r="Q1504" t="s">
        <v>759</v>
      </c>
      <c r="R1504" t="s">
        <v>759</v>
      </c>
      <c r="S1504" t="s">
        <v>757</v>
      </c>
      <c r="T1504" t="s">
        <v>757</v>
      </c>
      <c r="U1504" t="s">
        <v>757</v>
      </c>
      <c r="V1504" t="s">
        <v>756</v>
      </c>
      <c r="W1504" t="s">
        <v>773</v>
      </c>
      <c r="X1504" t="s">
        <v>7487</v>
      </c>
      <c r="Y1504" t="str">
        <f t="shared" si="322"/>
        <v>abril</v>
      </c>
      <c r="Z1504">
        <f>YEAR(BD_PONDERACIONES[[#This Row],[Fecha Ejecución del Ticket]])</f>
        <v>2022</v>
      </c>
      <c r="AA1504" t="str">
        <f t="shared" si="323"/>
        <v>mayo</v>
      </c>
      <c r="AB1504">
        <f>YEAR(BD_PONDERACIONES[[#This Row],[Fecha de Inspección]])</f>
        <v>2022</v>
      </c>
      <c r="AC1504">
        <f t="shared" si="324"/>
        <v>0.5</v>
      </c>
      <c r="AD1504">
        <f t="shared" si="325"/>
        <v>0.5</v>
      </c>
      <c r="AE1504">
        <f t="shared" si="326"/>
        <v>0.5</v>
      </c>
      <c r="AF1504">
        <f t="shared" si="327"/>
        <v>0.5</v>
      </c>
      <c r="AG1504">
        <f t="shared" si="328"/>
        <v>0.5</v>
      </c>
      <c r="AH1504">
        <f t="shared" si="329"/>
        <v>0.5</v>
      </c>
      <c r="AI1504">
        <f t="shared" si="330"/>
        <v>0.25</v>
      </c>
      <c r="AJ1504">
        <f t="shared" si="331"/>
        <v>0.25</v>
      </c>
      <c r="AK1504">
        <f t="shared" si="332"/>
        <v>0.5</v>
      </c>
      <c r="AL1504">
        <f t="shared" si="333"/>
        <v>0.5</v>
      </c>
      <c r="AM1504">
        <f t="shared" si="334"/>
        <v>0</v>
      </c>
      <c r="AN1504" s="6">
        <f t="shared" si="335"/>
        <v>0.9</v>
      </c>
      <c r="AO1504" t="str">
        <f>VLOOKUP(BD_PONDERACIONES[[#This Row],[Comuna]],Tabla3[#All],2,0)</f>
        <v>Cordillera</v>
      </c>
    </row>
    <row r="1505" spans="1:41" x14ac:dyDescent="0.35">
      <c r="A1505" t="s">
        <v>7632</v>
      </c>
      <c r="B1505" t="s">
        <v>7633</v>
      </c>
      <c r="C1505" t="s">
        <v>7634</v>
      </c>
      <c r="D1505" s="5">
        <v>44706</v>
      </c>
      <c r="E1505" s="5">
        <v>44664</v>
      </c>
      <c r="F1505" t="s">
        <v>763</v>
      </c>
      <c r="G1505" t="s">
        <v>7635</v>
      </c>
      <c r="H1505" t="s">
        <v>3456</v>
      </c>
      <c r="J1505" t="s">
        <v>756</v>
      </c>
      <c r="K1505" t="s">
        <v>756</v>
      </c>
      <c r="L1505" t="s">
        <v>757</v>
      </c>
      <c r="M1505" t="s">
        <v>757</v>
      </c>
      <c r="N1505" t="s">
        <v>756</v>
      </c>
      <c r="O1505" t="s">
        <v>756</v>
      </c>
      <c r="P1505" t="s">
        <v>758</v>
      </c>
      <c r="Q1505" t="s">
        <v>759</v>
      </c>
      <c r="R1505" t="s">
        <v>759</v>
      </c>
      <c r="S1505" t="s">
        <v>757</v>
      </c>
      <c r="T1505" t="s">
        <v>757</v>
      </c>
      <c r="U1505" t="s">
        <v>757</v>
      </c>
      <c r="V1505" t="s">
        <v>768</v>
      </c>
      <c r="W1505" t="s">
        <v>773</v>
      </c>
      <c r="X1505" t="s">
        <v>7636</v>
      </c>
      <c r="Y1505" t="str">
        <f t="shared" si="322"/>
        <v>abril</v>
      </c>
      <c r="Z1505">
        <f>YEAR(BD_PONDERACIONES[[#This Row],[Fecha Ejecución del Ticket]])</f>
        <v>2022</v>
      </c>
      <c r="AA1505" t="str">
        <f t="shared" si="323"/>
        <v>mayo</v>
      </c>
      <c r="AB1505">
        <f>YEAR(BD_PONDERACIONES[[#This Row],[Fecha de Inspección]])</f>
        <v>2022</v>
      </c>
      <c r="AC1505">
        <f t="shared" si="324"/>
        <v>0.5</v>
      </c>
      <c r="AD1505">
        <f t="shared" si="325"/>
        <v>0.5</v>
      </c>
      <c r="AE1505">
        <f t="shared" si="326"/>
        <v>0.5</v>
      </c>
      <c r="AF1505">
        <f t="shared" si="327"/>
        <v>0.5</v>
      </c>
      <c r="AG1505">
        <f t="shared" si="328"/>
        <v>0.5</v>
      </c>
      <c r="AH1505">
        <f t="shared" si="329"/>
        <v>0.5</v>
      </c>
      <c r="AI1505">
        <f t="shared" si="330"/>
        <v>0.25</v>
      </c>
      <c r="AJ1505">
        <f t="shared" si="331"/>
        <v>0.25</v>
      </c>
      <c r="AK1505">
        <f t="shared" si="332"/>
        <v>0.5</v>
      </c>
      <c r="AL1505">
        <f t="shared" si="333"/>
        <v>0.17499999999999999</v>
      </c>
      <c r="AM1505">
        <f t="shared" si="334"/>
        <v>0</v>
      </c>
      <c r="AN1505" s="6">
        <f t="shared" si="335"/>
        <v>0.83500000000000008</v>
      </c>
      <c r="AO1505" t="str">
        <f>VLOOKUP(BD_PONDERACIONES[[#This Row],[Comuna]],Tabla3[#All],2,0)</f>
        <v>Cordillera</v>
      </c>
    </row>
    <row r="1506" spans="1:41" x14ac:dyDescent="0.35">
      <c r="A1506" t="s">
        <v>7637</v>
      </c>
      <c r="B1506" t="s">
        <v>7638</v>
      </c>
      <c r="C1506" t="s">
        <v>7639</v>
      </c>
      <c r="D1506" s="5">
        <v>44706</v>
      </c>
      <c r="E1506" s="5">
        <v>44665</v>
      </c>
      <c r="F1506" t="s">
        <v>763</v>
      </c>
      <c r="G1506" t="s">
        <v>7640</v>
      </c>
      <c r="H1506" t="s">
        <v>3456</v>
      </c>
      <c r="J1506" t="s">
        <v>756</v>
      </c>
      <c r="K1506" t="s">
        <v>756</v>
      </c>
      <c r="L1506" t="s">
        <v>756</v>
      </c>
      <c r="M1506" t="s">
        <v>756</v>
      </c>
      <c r="N1506" t="s">
        <v>756</v>
      </c>
      <c r="O1506" t="s">
        <v>756</v>
      </c>
      <c r="P1506" t="s">
        <v>758</v>
      </c>
      <c r="Q1506" t="s">
        <v>759</v>
      </c>
      <c r="R1506" t="s">
        <v>759</v>
      </c>
      <c r="S1506" t="s">
        <v>757</v>
      </c>
      <c r="T1506" t="s">
        <v>757</v>
      </c>
      <c r="U1506" t="s">
        <v>757</v>
      </c>
      <c r="V1506" t="s">
        <v>756</v>
      </c>
      <c r="W1506" t="s">
        <v>756</v>
      </c>
      <c r="X1506" t="s">
        <v>804</v>
      </c>
      <c r="Y1506" t="str">
        <f t="shared" si="322"/>
        <v>abril</v>
      </c>
      <c r="Z1506">
        <f>YEAR(BD_PONDERACIONES[[#This Row],[Fecha Ejecución del Ticket]])</f>
        <v>2022</v>
      </c>
      <c r="AA1506" t="str">
        <f t="shared" si="323"/>
        <v>mayo</v>
      </c>
      <c r="AB1506">
        <f>YEAR(BD_PONDERACIONES[[#This Row],[Fecha de Inspección]])</f>
        <v>2022</v>
      </c>
      <c r="AC1506">
        <f t="shared" si="324"/>
        <v>0.5</v>
      </c>
      <c r="AD1506">
        <f t="shared" si="325"/>
        <v>0.5</v>
      </c>
      <c r="AE1506">
        <f t="shared" si="326"/>
        <v>0.5</v>
      </c>
      <c r="AF1506">
        <f t="shared" si="327"/>
        <v>0.5</v>
      </c>
      <c r="AG1506">
        <f t="shared" si="328"/>
        <v>0.5</v>
      </c>
      <c r="AH1506">
        <f t="shared" si="329"/>
        <v>0.5</v>
      </c>
      <c r="AI1506">
        <f t="shared" si="330"/>
        <v>0.25</v>
      </c>
      <c r="AJ1506">
        <f t="shared" si="331"/>
        <v>0.25</v>
      </c>
      <c r="AK1506">
        <f t="shared" si="332"/>
        <v>0.5</v>
      </c>
      <c r="AL1506">
        <f t="shared" si="333"/>
        <v>0.5</v>
      </c>
      <c r="AM1506">
        <f t="shared" si="334"/>
        <v>0.5</v>
      </c>
      <c r="AN1506" s="6">
        <f t="shared" si="335"/>
        <v>1</v>
      </c>
      <c r="AO1506" t="str">
        <f>VLOOKUP(BD_PONDERACIONES[[#This Row],[Comuna]],Tabla3[#All],2,0)</f>
        <v>Cordillera</v>
      </c>
    </row>
    <row r="1507" spans="1:41" x14ac:dyDescent="0.35">
      <c r="A1507" t="s">
        <v>7641</v>
      </c>
      <c r="B1507" t="s">
        <v>7642</v>
      </c>
      <c r="C1507" t="s">
        <v>7643</v>
      </c>
      <c r="D1507" s="5">
        <v>44706</v>
      </c>
      <c r="E1507" s="5">
        <v>44657</v>
      </c>
      <c r="F1507" t="s">
        <v>753</v>
      </c>
      <c r="G1507" t="s">
        <v>7644</v>
      </c>
      <c r="H1507" t="s">
        <v>3456</v>
      </c>
      <c r="J1507" t="s">
        <v>756</v>
      </c>
      <c r="K1507" t="s">
        <v>756</v>
      </c>
      <c r="L1507" t="s">
        <v>757</v>
      </c>
      <c r="M1507" t="s">
        <v>757</v>
      </c>
      <c r="N1507" t="s">
        <v>756</v>
      </c>
      <c r="O1507" t="s">
        <v>756</v>
      </c>
      <c r="P1507" t="s">
        <v>758</v>
      </c>
      <c r="Q1507" t="s">
        <v>759</v>
      </c>
      <c r="R1507" t="s">
        <v>759</v>
      </c>
      <c r="S1507" t="s">
        <v>757</v>
      </c>
      <c r="T1507" t="s">
        <v>757</v>
      </c>
      <c r="U1507" t="s">
        <v>757</v>
      </c>
      <c r="V1507" t="s">
        <v>756</v>
      </c>
      <c r="W1507" t="s">
        <v>756</v>
      </c>
      <c r="X1507" t="s">
        <v>7645</v>
      </c>
      <c r="Y1507" t="str">
        <f t="shared" si="322"/>
        <v>abril</v>
      </c>
      <c r="Z1507">
        <f>YEAR(BD_PONDERACIONES[[#This Row],[Fecha Ejecución del Ticket]])</f>
        <v>2022</v>
      </c>
      <c r="AA1507" t="str">
        <f t="shared" si="323"/>
        <v>mayo</v>
      </c>
      <c r="AB1507">
        <f>YEAR(BD_PONDERACIONES[[#This Row],[Fecha de Inspección]])</f>
        <v>2022</v>
      </c>
      <c r="AC1507">
        <f t="shared" si="324"/>
        <v>0.5</v>
      </c>
      <c r="AD1507">
        <f t="shared" si="325"/>
        <v>0.5</v>
      </c>
      <c r="AE1507">
        <f t="shared" si="326"/>
        <v>0.5</v>
      </c>
      <c r="AF1507">
        <f t="shared" si="327"/>
        <v>0.5</v>
      </c>
      <c r="AG1507">
        <f t="shared" si="328"/>
        <v>0.5</v>
      </c>
      <c r="AH1507">
        <f t="shared" si="329"/>
        <v>0.5</v>
      </c>
      <c r="AI1507">
        <f t="shared" si="330"/>
        <v>0.25</v>
      </c>
      <c r="AJ1507">
        <f t="shared" si="331"/>
        <v>0.25</v>
      </c>
      <c r="AK1507">
        <f t="shared" si="332"/>
        <v>0.5</v>
      </c>
      <c r="AL1507">
        <f t="shared" si="333"/>
        <v>0.5</v>
      </c>
      <c r="AM1507">
        <f t="shared" si="334"/>
        <v>0.5</v>
      </c>
      <c r="AN1507" s="6">
        <f t="shared" si="335"/>
        <v>1</v>
      </c>
      <c r="AO1507" t="str">
        <f>VLOOKUP(BD_PONDERACIONES[[#This Row],[Comuna]],Tabla3[#All],2,0)</f>
        <v>Cordillera</v>
      </c>
    </row>
    <row r="1508" spans="1:41" x14ac:dyDescent="0.35">
      <c r="A1508" t="s">
        <v>7646</v>
      </c>
      <c r="B1508" t="s">
        <v>7647</v>
      </c>
      <c r="C1508" t="s">
        <v>7648</v>
      </c>
      <c r="D1508" s="5">
        <v>44706</v>
      </c>
      <c r="E1508" s="5">
        <v>44656</v>
      </c>
      <c r="F1508" t="s">
        <v>753</v>
      </c>
      <c r="G1508" t="s">
        <v>7649</v>
      </c>
      <c r="H1508" t="s">
        <v>3456</v>
      </c>
      <c r="J1508" t="s">
        <v>756</v>
      </c>
      <c r="K1508" t="s">
        <v>756</v>
      </c>
      <c r="L1508" t="s">
        <v>757</v>
      </c>
      <c r="M1508" t="s">
        <v>757</v>
      </c>
      <c r="N1508" t="s">
        <v>756</v>
      </c>
      <c r="O1508" t="s">
        <v>756</v>
      </c>
      <c r="P1508" t="s">
        <v>758</v>
      </c>
      <c r="Q1508" t="s">
        <v>759</v>
      </c>
      <c r="R1508" t="s">
        <v>759</v>
      </c>
      <c r="S1508" t="s">
        <v>757</v>
      </c>
      <c r="T1508" t="s">
        <v>757</v>
      </c>
      <c r="U1508" t="s">
        <v>757</v>
      </c>
      <c r="V1508" t="s">
        <v>756</v>
      </c>
      <c r="W1508" t="s">
        <v>756</v>
      </c>
      <c r="X1508" t="s">
        <v>7650</v>
      </c>
      <c r="Y1508" t="str">
        <f t="shared" si="322"/>
        <v>abril</v>
      </c>
      <c r="Z1508">
        <f>YEAR(BD_PONDERACIONES[[#This Row],[Fecha Ejecución del Ticket]])</f>
        <v>2022</v>
      </c>
      <c r="AA1508" t="str">
        <f t="shared" si="323"/>
        <v>mayo</v>
      </c>
      <c r="AB1508">
        <f>YEAR(BD_PONDERACIONES[[#This Row],[Fecha de Inspección]])</f>
        <v>2022</v>
      </c>
      <c r="AC1508">
        <f t="shared" si="324"/>
        <v>0.5</v>
      </c>
      <c r="AD1508">
        <f t="shared" si="325"/>
        <v>0.5</v>
      </c>
      <c r="AE1508">
        <f t="shared" si="326"/>
        <v>0.5</v>
      </c>
      <c r="AF1508">
        <f t="shared" si="327"/>
        <v>0.5</v>
      </c>
      <c r="AG1508">
        <f t="shared" si="328"/>
        <v>0.5</v>
      </c>
      <c r="AH1508">
        <f t="shared" si="329"/>
        <v>0.5</v>
      </c>
      <c r="AI1508">
        <f t="shared" si="330"/>
        <v>0.25</v>
      </c>
      <c r="AJ1508">
        <f t="shared" si="331"/>
        <v>0.25</v>
      </c>
      <c r="AK1508">
        <f t="shared" si="332"/>
        <v>0.5</v>
      </c>
      <c r="AL1508">
        <f t="shared" si="333"/>
        <v>0.5</v>
      </c>
      <c r="AM1508">
        <f t="shared" si="334"/>
        <v>0.5</v>
      </c>
      <c r="AN1508" s="6">
        <f t="shared" si="335"/>
        <v>1</v>
      </c>
      <c r="AO1508" t="str">
        <f>VLOOKUP(BD_PONDERACIONES[[#This Row],[Comuna]],Tabla3[#All],2,0)</f>
        <v>Cordillera</v>
      </c>
    </row>
    <row r="1509" spans="1:41" x14ac:dyDescent="0.35">
      <c r="A1509" t="s">
        <v>7651</v>
      </c>
      <c r="B1509" t="s">
        <v>7652</v>
      </c>
      <c r="C1509" t="s">
        <v>7653</v>
      </c>
      <c r="D1509" s="5">
        <v>44706</v>
      </c>
      <c r="E1509" s="5">
        <v>44666</v>
      </c>
      <c r="F1509" t="s">
        <v>763</v>
      </c>
      <c r="G1509" t="s">
        <v>7654</v>
      </c>
      <c r="H1509" t="s">
        <v>3456</v>
      </c>
      <c r="J1509" t="s">
        <v>756</v>
      </c>
      <c r="K1509" t="s">
        <v>756</v>
      </c>
      <c r="L1509" t="s">
        <v>757</v>
      </c>
      <c r="M1509" t="s">
        <v>757</v>
      </c>
      <c r="N1509" t="s">
        <v>756</v>
      </c>
      <c r="O1509" t="s">
        <v>756</v>
      </c>
      <c r="P1509" t="s">
        <v>758</v>
      </c>
      <c r="Q1509" t="s">
        <v>759</v>
      </c>
      <c r="R1509" t="s">
        <v>759</v>
      </c>
      <c r="S1509" t="s">
        <v>757</v>
      </c>
      <c r="T1509" t="s">
        <v>757</v>
      </c>
      <c r="U1509" t="s">
        <v>757</v>
      </c>
      <c r="V1509" t="s">
        <v>756</v>
      </c>
      <c r="W1509" t="s">
        <v>756</v>
      </c>
      <c r="X1509" t="s">
        <v>804</v>
      </c>
      <c r="Y1509" t="str">
        <f t="shared" si="322"/>
        <v>abril</v>
      </c>
      <c r="Z1509">
        <f>YEAR(BD_PONDERACIONES[[#This Row],[Fecha Ejecución del Ticket]])</f>
        <v>2022</v>
      </c>
      <c r="AA1509" t="str">
        <f t="shared" si="323"/>
        <v>mayo</v>
      </c>
      <c r="AB1509">
        <f>YEAR(BD_PONDERACIONES[[#This Row],[Fecha de Inspección]])</f>
        <v>2022</v>
      </c>
      <c r="AC1509">
        <f t="shared" si="324"/>
        <v>0.5</v>
      </c>
      <c r="AD1509">
        <f t="shared" si="325"/>
        <v>0.5</v>
      </c>
      <c r="AE1509">
        <f t="shared" si="326"/>
        <v>0.5</v>
      </c>
      <c r="AF1509">
        <f t="shared" si="327"/>
        <v>0.5</v>
      </c>
      <c r="AG1509">
        <f t="shared" si="328"/>
        <v>0.5</v>
      </c>
      <c r="AH1509">
        <f t="shared" si="329"/>
        <v>0.5</v>
      </c>
      <c r="AI1509">
        <f t="shared" si="330"/>
        <v>0.25</v>
      </c>
      <c r="AJ1509">
        <f t="shared" si="331"/>
        <v>0.25</v>
      </c>
      <c r="AK1509">
        <f t="shared" si="332"/>
        <v>0.5</v>
      </c>
      <c r="AL1509">
        <f t="shared" si="333"/>
        <v>0.5</v>
      </c>
      <c r="AM1509">
        <f t="shared" si="334"/>
        <v>0.5</v>
      </c>
      <c r="AN1509" s="6">
        <f t="shared" si="335"/>
        <v>1</v>
      </c>
      <c r="AO1509" t="str">
        <f>VLOOKUP(BD_PONDERACIONES[[#This Row],[Comuna]],Tabla3[#All],2,0)</f>
        <v>Cordillera</v>
      </c>
    </row>
    <row r="1510" spans="1:41" x14ac:dyDescent="0.35">
      <c r="A1510" t="s">
        <v>7655</v>
      </c>
      <c r="B1510" t="s">
        <v>7656</v>
      </c>
      <c r="C1510" t="s">
        <v>7506</v>
      </c>
      <c r="D1510" s="5">
        <v>44706</v>
      </c>
      <c r="E1510" s="5">
        <v>44680</v>
      </c>
      <c r="F1510" t="s">
        <v>753</v>
      </c>
      <c r="G1510" t="s">
        <v>7657</v>
      </c>
      <c r="H1510" t="s">
        <v>3456</v>
      </c>
      <c r="J1510" t="s">
        <v>756</v>
      </c>
      <c r="K1510" t="s">
        <v>756</v>
      </c>
      <c r="L1510" t="s">
        <v>756</v>
      </c>
      <c r="M1510" t="s">
        <v>756</v>
      </c>
      <c r="N1510" t="s">
        <v>756</v>
      </c>
      <c r="O1510" t="s">
        <v>756</v>
      </c>
      <c r="P1510" t="s">
        <v>758</v>
      </c>
      <c r="Q1510" t="s">
        <v>759</v>
      </c>
      <c r="R1510" t="s">
        <v>759</v>
      </c>
      <c r="S1510" t="s">
        <v>757</v>
      </c>
      <c r="T1510" t="s">
        <v>757</v>
      </c>
      <c r="U1510" t="s">
        <v>757</v>
      </c>
      <c r="V1510" t="s">
        <v>756</v>
      </c>
      <c r="W1510" t="s">
        <v>773</v>
      </c>
      <c r="X1510" t="s">
        <v>885</v>
      </c>
      <c r="Y1510" t="str">
        <f t="shared" si="322"/>
        <v>abril</v>
      </c>
      <c r="Z1510">
        <f>YEAR(BD_PONDERACIONES[[#This Row],[Fecha Ejecución del Ticket]])</f>
        <v>2022</v>
      </c>
      <c r="AA1510" t="str">
        <f t="shared" si="323"/>
        <v>mayo</v>
      </c>
      <c r="AB1510">
        <f>YEAR(BD_PONDERACIONES[[#This Row],[Fecha de Inspección]])</f>
        <v>2022</v>
      </c>
      <c r="AC1510">
        <f t="shared" si="324"/>
        <v>0.5</v>
      </c>
      <c r="AD1510">
        <f t="shared" si="325"/>
        <v>0.5</v>
      </c>
      <c r="AE1510">
        <f t="shared" si="326"/>
        <v>0.5</v>
      </c>
      <c r="AF1510">
        <f t="shared" si="327"/>
        <v>0.5</v>
      </c>
      <c r="AG1510">
        <f t="shared" si="328"/>
        <v>0.5</v>
      </c>
      <c r="AH1510">
        <f t="shared" si="329"/>
        <v>0.5</v>
      </c>
      <c r="AI1510">
        <f t="shared" si="330"/>
        <v>0.25</v>
      </c>
      <c r="AJ1510">
        <f t="shared" si="331"/>
        <v>0.25</v>
      </c>
      <c r="AK1510">
        <f t="shared" si="332"/>
        <v>0.5</v>
      </c>
      <c r="AL1510">
        <f t="shared" si="333"/>
        <v>0.5</v>
      </c>
      <c r="AM1510">
        <f t="shared" si="334"/>
        <v>0</v>
      </c>
      <c r="AN1510" s="6">
        <f t="shared" si="335"/>
        <v>0.9</v>
      </c>
      <c r="AO1510" t="str">
        <f>VLOOKUP(BD_PONDERACIONES[[#This Row],[Comuna]],Tabla3[#All],2,0)</f>
        <v>Cordillera</v>
      </c>
    </row>
    <row r="1511" spans="1:41" x14ac:dyDescent="0.35">
      <c r="A1511" t="s">
        <v>7658</v>
      </c>
      <c r="B1511" t="s">
        <v>7659</v>
      </c>
      <c r="C1511" t="s">
        <v>7489</v>
      </c>
      <c r="D1511" s="5">
        <v>44706</v>
      </c>
      <c r="E1511" s="5">
        <v>44681</v>
      </c>
      <c r="F1511" t="s">
        <v>753</v>
      </c>
      <c r="G1511" t="s">
        <v>7660</v>
      </c>
      <c r="H1511" t="s">
        <v>3456</v>
      </c>
      <c r="J1511" t="s">
        <v>756</v>
      </c>
      <c r="K1511" t="s">
        <v>756</v>
      </c>
      <c r="L1511" t="s">
        <v>757</v>
      </c>
      <c r="M1511" t="s">
        <v>757</v>
      </c>
      <c r="N1511" t="s">
        <v>756</v>
      </c>
      <c r="O1511" t="s">
        <v>756</v>
      </c>
      <c r="P1511" t="s">
        <v>765</v>
      </c>
      <c r="Q1511" t="s">
        <v>759</v>
      </c>
      <c r="R1511" t="s">
        <v>759</v>
      </c>
      <c r="S1511" t="s">
        <v>757</v>
      </c>
      <c r="T1511" t="s">
        <v>757</v>
      </c>
      <c r="U1511" t="s">
        <v>757</v>
      </c>
      <c r="V1511" t="s">
        <v>756</v>
      </c>
      <c r="W1511" t="s">
        <v>773</v>
      </c>
      <c r="X1511" t="s">
        <v>7661</v>
      </c>
      <c r="Y1511" t="str">
        <f t="shared" si="322"/>
        <v>abril</v>
      </c>
      <c r="Z1511">
        <f>YEAR(BD_PONDERACIONES[[#This Row],[Fecha Ejecución del Ticket]])</f>
        <v>2022</v>
      </c>
      <c r="AA1511" t="str">
        <f t="shared" si="323"/>
        <v>mayo</v>
      </c>
      <c r="AB1511">
        <f>YEAR(BD_PONDERACIONES[[#This Row],[Fecha de Inspección]])</f>
        <v>2022</v>
      </c>
      <c r="AC1511">
        <f t="shared" si="324"/>
        <v>0.5</v>
      </c>
      <c r="AD1511">
        <f t="shared" si="325"/>
        <v>0.5</v>
      </c>
      <c r="AE1511">
        <f t="shared" si="326"/>
        <v>0.5</v>
      </c>
      <c r="AF1511">
        <f t="shared" si="327"/>
        <v>0.5</v>
      </c>
      <c r="AG1511">
        <f t="shared" si="328"/>
        <v>0.5</v>
      </c>
      <c r="AH1511">
        <f t="shared" si="329"/>
        <v>0.5</v>
      </c>
      <c r="AI1511">
        <f t="shared" si="330"/>
        <v>0.25</v>
      </c>
      <c r="AJ1511">
        <f t="shared" si="331"/>
        <v>0.25</v>
      </c>
      <c r="AK1511">
        <f t="shared" si="332"/>
        <v>0.5</v>
      </c>
      <c r="AL1511">
        <f t="shared" si="333"/>
        <v>0.5</v>
      </c>
      <c r="AM1511">
        <f t="shared" si="334"/>
        <v>0</v>
      </c>
      <c r="AN1511" s="6">
        <f t="shared" si="335"/>
        <v>0.9</v>
      </c>
      <c r="AO1511" t="str">
        <f>VLOOKUP(BD_PONDERACIONES[[#This Row],[Comuna]],Tabla3[#All],2,0)</f>
        <v>Cordillera</v>
      </c>
    </row>
    <row r="1512" spans="1:41" x14ac:dyDescent="0.35">
      <c r="A1512" t="s">
        <v>7662</v>
      </c>
      <c r="B1512" t="s">
        <v>7663</v>
      </c>
      <c r="C1512" t="s">
        <v>7664</v>
      </c>
      <c r="D1512" s="5">
        <v>44706</v>
      </c>
      <c r="E1512" s="5">
        <v>44678</v>
      </c>
      <c r="F1512" t="s">
        <v>753</v>
      </c>
      <c r="G1512" t="s">
        <v>7665</v>
      </c>
      <c r="H1512" t="s">
        <v>3456</v>
      </c>
      <c r="J1512" t="s">
        <v>756</v>
      </c>
      <c r="K1512" t="s">
        <v>756</v>
      </c>
      <c r="L1512" t="s">
        <v>773</v>
      </c>
      <c r="M1512" t="s">
        <v>773</v>
      </c>
      <c r="N1512" t="s">
        <v>757</v>
      </c>
      <c r="O1512" t="s">
        <v>757</v>
      </c>
      <c r="P1512" t="s">
        <v>758</v>
      </c>
      <c r="Q1512" t="s">
        <v>759</v>
      </c>
      <c r="R1512" t="s">
        <v>759</v>
      </c>
      <c r="S1512" t="s">
        <v>757</v>
      </c>
      <c r="T1512" t="s">
        <v>757</v>
      </c>
      <c r="U1512" t="s">
        <v>757</v>
      </c>
      <c r="V1512" t="s">
        <v>756</v>
      </c>
      <c r="W1512" t="s">
        <v>773</v>
      </c>
      <c r="X1512" t="s">
        <v>7666</v>
      </c>
      <c r="Y1512" t="str">
        <f t="shared" si="322"/>
        <v>abril</v>
      </c>
      <c r="Z1512">
        <f>YEAR(BD_PONDERACIONES[[#This Row],[Fecha Ejecución del Ticket]])</f>
        <v>2022</v>
      </c>
      <c r="AA1512" t="str">
        <f t="shared" si="323"/>
        <v>mayo</v>
      </c>
      <c r="AB1512">
        <f>YEAR(BD_PONDERACIONES[[#This Row],[Fecha de Inspección]])</f>
        <v>2022</v>
      </c>
      <c r="AC1512">
        <f t="shared" si="324"/>
        <v>0.5</v>
      </c>
      <c r="AD1512">
        <f t="shared" si="325"/>
        <v>0.5</v>
      </c>
      <c r="AE1512">
        <f t="shared" si="326"/>
        <v>0</v>
      </c>
      <c r="AF1512">
        <f t="shared" si="327"/>
        <v>0</v>
      </c>
      <c r="AG1512">
        <f t="shared" si="328"/>
        <v>0.5</v>
      </c>
      <c r="AH1512">
        <f t="shared" si="329"/>
        <v>0.5</v>
      </c>
      <c r="AI1512">
        <f t="shared" si="330"/>
        <v>0.25</v>
      </c>
      <c r="AJ1512">
        <f t="shared" si="331"/>
        <v>0.25</v>
      </c>
      <c r="AK1512">
        <f t="shared" si="332"/>
        <v>0.5</v>
      </c>
      <c r="AL1512">
        <f t="shared" si="333"/>
        <v>0.5</v>
      </c>
      <c r="AM1512">
        <f t="shared" si="334"/>
        <v>0</v>
      </c>
      <c r="AN1512" s="6">
        <f t="shared" si="335"/>
        <v>0.6</v>
      </c>
      <c r="AO1512" t="str">
        <f>VLOOKUP(BD_PONDERACIONES[[#This Row],[Comuna]],Tabla3[#All],2,0)</f>
        <v>Cordillera</v>
      </c>
    </row>
    <row r="1513" spans="1:41" x14ac:dyDescent="0.35">
      <c r="A1513" t="s">
        <v>7667</v>
      </c>
      <c r="B1513" t="s">
        <v>7668</v>
      </c>
      <c r="C1513" t="s">
        <v>7669</v>
      </c>
      <c r="D1513" s="5">
        <v>44706</v>
      </c>
      <c r="E1513" s="5">
        <v>44667</v>
      </c>
      <c r="F1513" t="s">
        <v>763</v>
      </c>
      <c r="G1513" t="s">
        <v>7670</v>
      </c>
      <c r="H1513" t="s">
        <v>3456</v>
      </c>
      <c r="J1513" t="s">
        <v>756</v>
      </c>
      <c r="K1513" t="s">
        <v>756</v>
      </c>
      <c r="L1513" t="s">
        <v>773</v>
      </c>
      <c r="M1513" t="s">
        <v>773</v>
      </c>
      <c r="N1513" t="s">
        <v>756</v>
      </c>
      <c r="O1513" t="s">
        <v>756</v>
      </c>
      <c r="P1513" t="s">
        <v>758</v>
      </c>
      <c r="Q1513" t="s">
        <v>759</v>
      </c>
      <c r="R1513" t="s">
        <v>759</v>
      </c>
      <c r="S1513" t="s">
        <v>757</v>
      </c>
      <c r="T1513" t="s">
        <v>757</v>
      </c>
      <c r="U1513" t="s">
        <v>757</v>
      </c>
      <c r="V1513" t="s">
        <v>756</v>
      </c>
      <c r="W1513" t="s">
        <v>768</v>
      </c>
      <c r="X1513" t="s">
        <v>7671</v>
      </c>
      <c r="Y1513" t="str">
        <f t="shared" si="322"/>
        <v>abril</v>
      </c>
      <c r="Z1513">
        <f>YEAR(BD_PONDERACIONES[[#This Row],[Fecha Ejecución del Ticket]])</f>
        <v>2022</v>
      </c>
      <c r="AA1513" t="str">
        <f t="shared" si="323"/>
        <v>mayo</v>
      </c>
      <c r="AB1513">
        <f>YEAR(BD_PONDERACIONES[[#This Row],[Fecha de Inspección]])</f>
        <v>2022</v>
      </c>
      <c r="AC1513">
        <f t="shared" si="324"/>
        <v>0.5</v>
      </c>
      <c r="AD1513">
        <f t="shared" si="325"/>
        <v>0.5</v>
      </c>
      <c r="AE1513">
        <f t="shared" si="326"/>
        <v>0</v>
      </c>
      <c r="AF1513">
        <f t="shared" si="327"/>
        <v>0</v>
      </c>
      <c r="AG1513">
        <f t="shared" si="328"/>
        <v>0.5</v>
      </c>
      <c r="AH1513">
        <f t="shared" si="329"/>
        <v>0.5</v>
      </c>
      <c r="AI1513">
        <f t="shared" si="330"/>
        <v>0.25</v>
      </c>
      <c r="AJ1513">
        <f t="shared" si="331"/>
        <v>0.25</v>
      </c>
      <c r="AK1513">
        <f t="shared" si="332"/>
        <v>0.5</v>
      </c>
      <c r="AL1513">
        <f t="shared" si="333"/>
        <v>0.5</v>
      </c>
      <c r="AM1513">
        <f t="shared" si="334"/>
        <v>0.17499999999999999</v>
      </c>
      <c r="AN1513" s="6">
        <f t="shared" si="335"/>
        <v>0.63500000000000001</v>
      </c>
      <c r="AO1513" t="str">
        <f>VLOOKUP(BD_PONDERACIONES[[#This Row],[Comuna]],Tabla3[#All],2,0)</f>
        <v>Cordillera</v>
      </c>
    </row>
    <row r="1514" spans="1:41" x14ac:dyDescent="0.35">
      <c r="A1514" t="s">
        <v>7672</v>
      </c>
      <c r="B1514" t="s">
        <v>7673</v>
      </c>
      <c r="C1514" t="s">
        <v>7674</v>
      </c>
      <c r="D1514" s="5">
        <v>44706</v>
      </c>
      <c r="E1514" s="5">
        <v>44670</v>
      </c>
      <c r="F1514" t="s">
        <v>753</v>
      </c>
      <c r="G1514" t="s">
        <v>7675</v>
      </c>
      <c r="H1514" t="s">
        <v>3456</v>
      </c>
      <c r="J1514" t="s">
        <v>756</v>
      </c>
      <c r="K1514" t="s">
        <v>756</v>
      </c>
      <c r="L1514" t="s">
        <v>757</v>
      </c>
      <c r="M1514" t="s">
        <v>757</v>
      </c>
      <c r="N1514" t="s">
        <v>756</v>
      </c>
      <c r="O1514" t="s">
        <v>756</v>
      </c>
      <c r="P1514" t="s">
        <v>765</v>
      </c>
      <c r="Q1514" t="s">
        <v>759</v>
      </c>
      <c r="R1514" t="s">
        <v>759</v>
      </c>
      <c r="S1514" t="s">
        <v>756</v>
      </c>
      <c r="T1514" t="s">
        <v>756</v>
      </c>
      <c r="U1514" t="s">
        <v>756</v>
      </c>
      <c r="V1514" t="s">
        <v>756</v>
      </c>
      <c r="W1514" t="s">
        <v>768</v>
      </c>
      <c r="X1514" t="s">
        <v>7676</v>
      </c>
      <c r="Y1514" t="str">
        <f t="shared" si="322"/>
        <v>abril</v>
      </c>
      <c r="Z1514">
        <f>YEAR(BD_PONDERACIONES[[#This Row],[Fecha Ejecución del Ticket]])</f>
        <v>2022</v>
      </c>
      <c r="AA1514" t="str">
        <f t="shared" si="323"/>
        <v>mayo</v>
      </c>
      <c r="AB1514">
        <f>YEAR(BD_PONDERACIONES[[#This Row],[Fecha de Inspección]])</f>
        <v>2022</v>
      </c>
      <c r="AC1514">
        <f t="shared" si="324"/>
        <v>0.5</v>
      </c>
      <c r="AD1514">
        <f t="shared" si="325"/>
        <v>0.5</v>
      </c>
      <c r="AE1514">
        <f t="shared" si="326"/>
        <v>0.5</v>
      </c>
      <c r="AF1514">
        <f t="shared" si="327"/>
        <v>0.5</v>
      </c>
      <c r="AG1514">
        <f t="shared" si="328"/>
        <v>0.5</v>
      </c>
      <c r="AH1514">
        <f t="shared" si="329"/>
        <v>0.5</v>
      </c>
      <c r="AI1514">
        <f t="shared" si="330"/>
        <v>0.25</v>
      </c>
      <c r="AJ1514">
        <f t="shared" si="331"/>
        <v>0.25</v>
      </c>
      <c r="AK1514">
        <f t="shared" si="332"/>
        <v>0.5</v>
      </c>
      <c r="AL1514">
        <f t="shared" si="333"/>
        <v>0.5</v>
      </c>
      <c r="AM1514">
        <f t="shared" si="334"/>
        <v>0.17499999999999999</v>
      </c>
      <c r="AN1514" s="6">
        <f t="shared" si="335"/>
        <v>0.93500000000000005</v>
      </c>
      <c r="AO1514" t="str">
        <f>VLOOKUP(BD_PONDERACIONES[[#This Row],[Comuna]],Tabla3[#All],2,0)</f>
        <v>Cordillera</v>
      </c>
    </row>
    <row r="1515" spans="1:41" x14ac:dyDescent="0.35">
      <c r="A1515" t="s">
        <v>7677</v>
      </c>
      <c r="B1515" t="s">
        <v>7678</v>
      </c>
      <c r="C1515" t="s">
        <v>7679</v>
      </c>
      <c r="D1515" s="5">
        <v>44706</v>
      </c>
      <c r="E1515" s="5">
        <v>44670</v>
      </c>
      <c r="F1515" t="s">
        <v>763</v>
      </c>
      <c r="G1515" t="s">
        <v>7680</v>
      </c>
      <c r="H1515" t="s">
        <v>3456</v>
      </c>
      <c r="J1515" t="s">
        <v>756</v>
      </c>
      <c r="K1515" t="s">
        <v>756</v>
      </c>
      <c r="L1515" t="s">
        <v>773</v>
      </c>
      <c r="M1515" t="s">
        <v>773</v>
      </c>
      <c r="N1515" t="s">
        <v>756</v>
      </c>
      <c r="O1515" t="s">
        <v>756</v>
      </c>
      <c r="P1515" t="s">
        <v>765</v>
      </c>
      <c r="Q1515" t="s">
        <v>7681</v>
      </c>
      <c r="R1515" t="s">
        <v>7682</v>
      </c>
      <c r="S1515" t="s">
        <v>756</v>
      </c>
      <c r="T1515" t="s">
        <v>756</v>
      </c>
      <c r="U1515" t="s">
        <v>756</v>
      </c>
      <c r="V1515" t="s">
        <v>756</v>
      </c>
      <c r="W1515" t="s">
        <v>756</v>
      </c>
      <c r="X1515" t="s">
        <v>7683</v>
      </c>
      <c r="Y1515" t="str">
        <f t="shared" si="322"/>
        <v>abril</v>
      </c>
      <c r="Z1515">
        <f>YEAR(BD_PONDERACIONES[[#This Row],[Fecha Ejecución del Ticket]])</f>
        <v>2022</v>
      </c>
      <c r="AA1515" t="str">
        <f t="shared" si="323"/>
        <v>mayo</v>
      </c>
      <c r="AB1515">
        <f>YEAR(BD_PONDERACIONES[[#This Row],[Fecha de Inspección]])</f>
        <v>2022</v>
      </c>
      <c r="AC1515">
        <f t="shared" si="324"/>
        <v>0.5</v>
      </c>
      <c r="AD1515">
        <f t="shared" si="325"/>
        <v>0.5</v>
      </c>
      <c r="AE1515">
        <f t="shared" si="326"/>
        <v>0</v>
      </c>
      <c r="AF1515">
        <f t="shared" si="327"/>
        <v>0</v>
      </c>
      <c r="AG1515">
        <f t="shared" si="328"/>
        <v>0.5</v>
      </c>
      <c r="AH1515">
        <f t="shared" si="329"/>
        <v>0.5</v>
      </c>
      <c r="AI1515">
        <f t="shared" si="330"/>
        <v>0.25</v>
      </c>
      <c r="AJ1515">
        <f t="shared" si="331"/>
        <v>0.25</v>
      </c>
      <c r="AK1515">
        <f t="shared" si="332"/>
        <v>0.5</v>
      </c>
      <c r="AL1515">
        <f t="shared" si="333"/>
        <v>0.5</v>
      </c>
      <c r="AM1515">
        <f t="shared" si="334"/>
        <v>0.5</v>
      </c>
      <c r="AN1515" s="6">
        <f t="shared" si="335"/>
        <v>0.7</v>
      </c>
      <c r="AO1515" t="str">
        <f>VLOOKUP(BD_PONDERACIONES[[#This Row],[Comuna]],Tabla3[#All],2,0)</f>
        <v>Cordillera</v>
      </c>
    </row>
    <row r="1516" spans="1:41" x14ac:dyDescent="0.35">
      <c r="A1516" t="s">
        <v>7684</v>
      </c>
      <c r="B1516" t="s">
        <v>7685</v>
      </c>
      <c r="C1516" t="s">
        <v>7511</v>
      </c>
      <c r="D1516" s="5">
        <v>44706</v>
      </c>
      <c r="E1516" s="5">
        <v>44678</v>
      </c>
      <c r="F1516" t="s">
        <v>753</v>
      </c>
      <c r="G1516" t="s">
        <v>7686</v>
      </c>
      <c r="H1516" t="s">
        <v>3456</v>
      </c>
      <c r="J1516" t="s">
        <v>756</v>
      </c>
      <c r="K1516" t="s">
        <v>756</v>
      </c>
      <c r="L1516" t="s">
        <v>757</v>
      </c>
      <c r="M1516" t="s">
        <v>757</v>
      </c>
      <c r="N1516" t="s">
        <v>756</v>
      </c>
      <c r="O1516" t="s">
        <v>756</v>
      </c>
      <c r="P1516" t="s">
        <v>758</v>
      </c>
      <c r="Q1516" t="s">
        <v>759</v>
      </c>
      <c r="R1516" t="s">
        <v>759</v>
      </c>
      <c r="S1516" t="s">
        <v>757</v>
      </c>
      <c r="T1516" t="s">
        <v>757</v>
      </c>
      <c r="U1516" t="s">
        <v>757</v>
      </c>
      <c r="V1516" t="s">
        <v>756</v>
      </c>
      <c r="W1516" t="s">
        <v>773</v>
      </c>
      <c r="X1516" t="s">
        <v>7687</v>
      </c>
      <c r="Y1516" t="str">
        <f t="shared" si="322"/>
        <v>abril</v>
      </c>
      <c r="Z1516">
        <f>YEAR(BD_PONDERACIONES[[#This Row],[Fecha Ejecución del Ticket]])</f>
        <v>2022</v>
      </c>
      <c r="AA1516" t="str">
        <f t="shared" si="323"/>
        <v>mayo</v>
      </c>
      <c r="AB1516">
        <f>YEAR(BD_PONDERACIONES[[#This Row],[Fecha de Inspección]])</f>
        <v>2022</v>
      </c>
      <c r="AC1516">
        <f t="shared" si="324"/>
        <v>0.5</v>
      </c>
      <c r="AD1516">
        <f t="shared" si="325"/>
        <v>0.5</v>
      </c>
      <c r="AE1516">
        <f t="shared" si="326"/>
        <v>0.5</v>
      </c>
      <c r="AF1516">
        <f t="shared" si="327"/>
        <v>0.5</v>
      </c>
      <c r="AG1516">
        <f t="shared" si="328"/>
        <v>0.5</v>
      </c>
      <c r="AH1516">
        <f t="shared" si="329"/>
        <v>0.5</v>
      </c>
      <c r="AI1516">
        <f t="shared" si="330"/>
        <v>0.25</v>
      </c>
      <c r="AJ1516">
        <f t="shared" si="331"/>
        <v>0.25</v>
      </c>
      <c r="AK1516">
        <f t="shared" si="332"/>
        <v>0.5</v>
      </c>
      <c r="AL1516">
        <f t="shared" si="333"/>
        <v>0.5</v>
      </c>
      <c r="AM1516">
        <f t="shared" si="334"/>
        <v>0</v>
      </c>
      <c r="AN1516" s="6">
        <f t="shared" si="335"/>
        <v>0.9</v>
      </c>
      <c r="AO1516" t="str">
        <f>VLOOKUP(BD_PONDERACIONES[[#This Row],[Comuna]],Tabla3[#All],2,0)</f>
        <v>Cordillera</v>
      </c>
    </row>
    <row r="1517" spans="1:41" x14ac:dyDescent="0.35">
      <c r="A1517" t="s">
        <v>7688</v>
      </c>
      <c r="B1517" t="s">
        <v>7689</v>
      </c>
      <c r="C1517" t="s">
        <v>7690</v>
      </c>
      <c r="D1517" s="5">
        <v>44706</v>
      </c>
      <c r="E1517" s="5">
        <v>44665</v>
      </c>
      <c r="F1517" t="s">
        <v>763</v>
      </c>
      <c r="G1517" t="s">
        <v>7691</v>
      </c>
      <c r="H1517" t="s">
        <v>3456</v>
      </c>
      <c r="J1517" t="s">
        <v>756</v>
      </c>
      <c r="K1517" t="s">
        <v>756</v>
      </c>
      <c r="L1517" t="s">
        <v>773</v>
      </c>
      <c r="M1517" t="s">
        <v>773</v>
      </c>
      <c r="N1517" t="s">
        <v>756</v>
      </c>
      <c r="O1517" t="s">
        <v>756</v>
      </c>
      <c r="P1517" t="s">
        <v>765</v>
      </c>
      <c r="Q1517" t="s">
        <v>7692</v>
      </c>
      <c r="R1517" t="s">
        <v>7693</v>
      </c>
      <c r="S1517" t="s">
        <v>756</v>
      </c>
      <c r="T1517" t="s">
        <v>756</v>
      </c>
      <c r="U1517" t="s">
        <v>756</v>
      </c>
      <c r="V1517" t="s">
        <v>756</v>
      </c>
      <c r="W1517" t="s">
        <v>756</v>
      </c>
      <c r="X1517" t="s">
        <v>769</v>
      </c>
      <c r="Y1517" t="str">
        <f t="shared" si="322"/>
        <v>abril</v>
      </c>
      <c r="Z1517">
        <f>YEAR(BD_PONDERACIONES[[#This Row],[Fecha Ejecución del Ticket]])</f>
        <v>2022</v>
      </c>
      <c r="AA1517" t="str">
        <f t="shared" si="323"/>
        <v>mayo</v>
      </c>
      <c r="AB1517">
        <f>YEAR(BD_PONDERACIONES[[#This Row],[Fecha de Inspección]])</f>
        <v>2022</v>
      </c>
      <c r="AC1517">
        <f t="shared" si="324"/>
        <v>0.5</v>
      </c>
      <c r="AD1517">
        <f t="shared" si="325"/>
        <v>0.5</v>
      </c>
      <c r="AE1517">
        <f t="shared" si="326"/>
        <v>0</v>
      </c>
      <c r="AF1517">
        <f t="shared" si="327"/>
        <v>0</v>
      </c>
      <c r="AG1517">
        <f t="shared" si="328"/>
        <v>0.5</v>
      </c>
      <c r="AH1517">
        <f t="shared" si="329"/>
        <v>0.5</v>
      </c>
      <c r="AI1517">
        <f t="shared" si="330"/>
        <v>0.25</v>
      </c>
      <c r="AJ1517">
        <f t="shared" si="331"/>
        <v>0.25</v>
      </c>
      <c r="AK1517">
        <f t="shared" si="332"/>
        <v>0.5</v>
      </c>
      <c r="AL1517">
        <f t="shared" si="333"/>
        <v>0.5</v>
      </c>
      <c r="AM1517">
        <f t="shared" si="334"/>
        <v>0.5</v>
      </c>
      <c r="AN1517" s="6">
        <f t="shared" si="335"/>
        <v>0.7</v>
      </c>
      <c r="AO1517" t="str">
        <f>VLOOKUP(BD_PONDERACIONES[[#This Row],[Comuna]],Tabla3[#All],2,0)</f>
        <v>Cordillera</v>
      </c>
    </row>
    <row r="1518" spans="1:41" x14ac:dyDescent="0.35">
      <c r="A1518" t="s">
        <v>7694</v>
      </c>
      <c r="B1518" t="s">
        <v>7695</v>
      </c>
      <c r="C1518" t="s">
        <v>7696</v>
      </c>
      <c r="D1518" s="5">
        <v>44706</v>
      </c>
      <c r="E1518" s="5">
        <v>44672</v>
      </c>
      <c r="F1518" t="s">
        <v>753</v>
      </c>
      <c r="G1518" t="s">
        <v>7697</v>
      </c>
      <c r="H1518" t="s">
        <v>3456</v>
      </c>
      <c r="J1518" t="s">
        <v>756</v>
      </c>
      <c r="K1518" t="s">
        <v>756</v>
      </c>
      <c r="L1518" t="s">
        <v>757</v>
      </c>
      <c r="M1518" t="s">
        <v>757</v>
      </c>
      <c r="N1518" t="s">
        <v>756</v>
      </c>
      <c r="O1518" t="s">
        <v>756</v>
      </c>
      <c r="P1518" t="s">
        <v>758</v>
      </c>
      <c r="Q1518" t="s">
        <v>759</v>
      </c>
      <c r="R1518" t="s">
        <v>759</v>
      </c>
      <c r="S1518" t="s">
        <v>757</v>
      </c>
      <c r="T1518" t="s">
        <v>757</v>
      </c>
      <c r="U1518" t="s">
        <v>757</v>
      </c>
      <c r="V1518" t="s">
        <v>756</v>
      </c>
      <c r="W1518" t="s">
        <v>756</v>
      </c>
      <c r="X1518" t="s">
        <v>7698</v>
      </c>
      <c r="Y1518" t="str">
        <f t="shared" si="322"/>
        <v>abril</v>
      </c>
      <c r="Z1518">
        <f>YEAR(BD_PONDERACIONES[[#This Row],[Fecha Ejecución del Ticket]])</f>
        <v>2022</v>
      </c>
      <c r="AA1518" t="str">
        <f t="shared" si="323"/>
        <v>mayo</v>
      </c>
      <c r="AB1518">
        <f>YEAR(BD_PONDERACIONES[[#This Row],[Fecha de Inspección]])</f>
        <v>2022</v>
      </c>
      <c r="AC1518">
        <f t="shared" si="324"/>
        <v>0.5</v>
      </c>
      <c r="AD1518">
        <f t="shared" si="325"/>
        <v>0.5</v>
      </c>
      <c r="AE1518">
        <f t="shared" si="326"/>
        <v>0.5</v>
      </c>
      <c r="AF1518">
        <f t="shared" si="327"/>
        <v>0.5</v>
      </c>
      <c r="AG1518">
        <f t="shared" si="328"/>
        <v>0.5</v>
      </c>
      <c r="AH1518">
        <f t="shared" si="329"/>
        <v>0.5</v>
      </c>
      <c r="AI1518">
        <f t="shared" si="330"/>
        <v>0.25</v>
      </c>
      <c r="AJ1518">
        <f t="shared" si="331"/>
        <v>0.25</v>
      </c>
      <c r="AK1518">
        <f t="shared" si="332"/>
        <v>0.5</v>
      </c>
      <c r="AL1518">
        <f t="shared" si="333"/>
        <v>0.5</v>
      </c>
      <c r="AM1518">
        <f t="shared" si="334"/>
        <v>0.5</v>
      </c>
      <c r="AN1518" s="6">
        <f t="shared" si="335"/>
        <v>1</v>
      </c>
      <c r="AO1518" t="str">
        <f>VLOOKUP(BD_PONDERACIONES[[#This Row],[Comuna]],Tabla3[#All],2,0)</f>
        <v>Cordillera</v>
      </c>
    </row>
    <row r="1519" spans="1:41" x14ac:dyDescent="0.35">
      <c r="A1519" t="s">
        <v>7699</v>
      </c>
      <c r="B1519" t="s">
        <v>7700</v>
      </c>
      <c r="C1519" t="s">
        <v>7701</v>
      </c>
      <c r="D1519" s="5">
        <v>44706</v>
      </c>
      <c r="E1519" s="5">
        <v>44678</v>
      </c>
      <c r="F1519" t="s">
        <v>753</v>
      </c>
      <c r="G1519" t="s">
        <v>7702</v>
      </c>
      <c r="H1519" t="s">
        <v>3456</v>
      </c>
      <c r="J1519" t="s">
        <v>756</v>
      </c>
      <c r="K1519" t="s">
        <v>756</v>
      </c>
      <c r="L1519" t="s">
        <v>757</v>
      </c>
      <c r="M1519" t="s">
        <v>757</v>
      </c>
      <c r="N1519" t="s">
        <v>756</v>
      </c>
      <c r="O1519" t="s">
        <v>756</v>
      </c>
      <c r="P1519" t="s">
        <v>758</v>
      </c>
      <c r="Q1519" t="s">
        <v>759</v>
      </c>
      <c r="R1519" t="s">
        <v>759</v>
      </c>
      <c r="S1519" t="s">
        <v>757</v>
      </c>
      <c r="T1519" t="s">
        <v>757</v>
      </c>
      <c r="U1519" t="s">
        <v>757</v>
      </c>
      <c r="V1519" t="s">
        <v>756</v>
      </c>
      <c r="W1519" t="s">
        <v>768</v>
      </c>
      <c r="X1519" t="s">
        <v>885</v>
      </c>
      <c r="Y1519" t="str">
        <f t="shared" si="322"/>
        <v>abril</v>
      </c>
      <c r="Z1519">
        <f>YEAR(BD_PONDERACIONES[[#This Row],[Fecha Ejecución del Ticket]])</f>
        <v>2022</v>
      </c>
      <c r="AA1519" t="str">
        <f t="shared" si="323"/>
        <v>mayo</v>
      </c>
      <c r="AB1519">
        <f>YEAR(BD_PONDERACIONES[[#This Row],[Fecha de Inspección]])</f>
        <v>2022</v>
      </c>
      <c r="AC1519">
        <f t="shared" si="324"/>
        <v>0.5</v>
      </c>
      <c r="AD1519">
        <f t="shared" si="325"/>
        <v>0.5</v>
      </c>
      <c r="AE1519">
        <f t="shared" si="326"/>
        <v>0.5</v>
      </c>
      <c r="AF1519">
        <f t="shared" si="327"/>
        <v>0.5</v>
      </c>
      <c r="AG1519">
        <f t="shared" si="328"/>
        <v>0.5</v>
      </c>
      <c r="AH1519">
        <f t="shared" si="329"/>
        <v>0.5</v>
      </c>
      <c r="AI1519">
        <f t="shared" si="330"/>
        <v>0.25</v>
      </c>
      <c r="AJ1519">
        <f t="shared" si="331"/>
        <v>0.25</v>
      </c>
      <c r="AK1519">
        <f t="shared" si="332"/>
        <v>0.5</v>
      </c>
      <c r="AL1519">
        <f t="shared" si="333"/>
        <v>0.5</v>
      </c>
      <c r="AM1519">
        <f t="shared" si="334"/>
        <v>0.17499999999999999</v>
      </c>
      <c r="AN1519" s="6">
        <f t="shared" si="335"/>
        <v>0.93500000000000005</v>
      </c>
      <c r="AO1519" t="str">
        <f>VLOOKUP(BD_PONDERACIONES[[#This Row],[Comuna]],Tabla3[#All],2,0)</f>
        <v>Cordillera</v>
      </c>
    </row>
    <row r="1520" spans="1:41" x14ac:dyDescent="0.35">
      <c r="A1520" t="s">
        <v>7703</v>
      </c>
      <c r="B1520" t="s">
        <v>7704</v>
      </c>
      <c r="C1520" t="s">
        <v>7705</v>
      </c>
      <c r="D1520" s="5">
        <v>44706</v>
      </c>
      <c r="E1520" s="5">
        <v>44679</v>
      </c>
      <c r="F1520" t="s">
        <v>753</v>
      </c>
      <c r="G1520" t="s">
        <v>7706</v>
      </c>
      <c r="H1520" t="s">
        <v>3456</v>
      </c>
      <c r="J1520" t="s">
        <v>756</v>
      </c>
      <c r="K1520" t="s">
        <v>756</v>
      </c>
      <c r="L1520" t="s">
        <v>757</v>
      </c>
      <c r="M1520" t="s">
        <v>757</v>
      </c>
      <c r="N1520" t="s">
        <v>756</v>
      </c>
      <c r="O1520" t="s">
        <v>756</v>
      </c>
      <c r="P1520" t="s">
        <v>758</v>
      </c>
      <c r="Q1520" t="s">
        <v>759</v>
      </c>
      <c r="R1520" t="s">
        <v>759</v>
      </c>
      <c r="S1520" t="s">
        <v>757</v>
      </c>
      <c r="T1520" t="s">
        <v>757</v>
      </c>
      <c r="U1520" t="s">
        <v>757</v>
      </c>
      <c r="V1520" t="s">
        <v>756</v>
      </c>
      <c r="W1520" t="s">
        <v>773</v>
      </c>
      <c r="X1520" t="s">
        <v>7707</v>
      </c>
      <c r="Y1520" t="str">
        <f t="shared" si="322"/>
        <v>abril</v>
      </c>
      <c r="Z1520">
        <f>YEAR(BD_PONDERACIONES[[#This Row],[Fecha Ejecución del Ticket]])</f>
        <v>2022</v>
      </c>
      <c r="AA1520" t="str">
        <f t="shared" si="323"/>
        <v>mayo</v>
      </c>
      <c r="AB1520">
        <f>YEAR(BD_PONDERACIONES[[#This Row],[Fecha de Inspección]])</f>
        <v>2022</v>
      </c>
      <c r="AC1520">
        <f t="shared" si="324"/>
        <v>0.5</v>
      </c>
      <c r="AD1520">
        <f t="shared" si="325"/>
        <v>0.5</v>
      </c>
      <c r="AE1520">
        <f t="shared" si="326"/>
        <v>0.5</v>
      </c>
      <c r="AF1520">
        <f t="shared" si="327"/>
        <v>0.5</v>
      </c>
      <c r="AG1520">
        <f t="shared" si="328"/>
        <v>0.5</v>
      </c>
      <c r="AH1520">
        <f t="shared" si="329"/>
        <v>0.5</v>
      </c>
      <c r="AI1520">
        <f t="shared" si="330"/>
        <v>0.25</v>
      </c>
      <c r="AJ1520">
        <f t="shared" si="331"/>
        <v>0.25</v>
      </c>
      <c r="AK1520">
        <f t="shared" si="332"/>
        <v>0.5</v>
      </c>
      <c r="AL1520">
        <f t="shared" si="333"/>
        <v>0.5</v>
      </c>
      <c r="AM1520">
        <f t="shared" si="334"/>
        <v>0</v>
      </c>
      <c r="AN1520" s="6">
        <f t="shared" si="335"/>
        <v>0.9</v>
      </c>
      <c r="AO1520" t="str">
        <f>VLOOKUP(BD_PONDERACIONES[[#This Row],[Comuna]],Tabla3[#All],2,0)</f>
        <v>Cordillera</v>
      </c>
    </row>
    <row r="1521" spans="1:41" x14ac:dyDescent="0.35">
      <c r="A1521" t="s">
        <v>7708</v>
      </c>
      <c r="B1521" t="s">
        <v>7709</v>
      </c>
      <c r="C1521" t="s">
        <v>7710</v>
      </c>
      <c r="D1521" s="5">
        <v>44706</v>
      </c>
      <c r="E1521" s="5">
        <v>44664</v>
      </c>
      <c r="F1521" t="s">
        <v>763</v>
      </c>
      <c r="G1521" t="s">
        <v>7711</v>
      </c>
      <c r="H1521" t="s">
        <v>3456</v>
      </c>
      <c r="J1521" t="s">
        <v>756</v>
      </c>
      <c r="K1521" t="s">
        <v>756</v>
      </c>
      <c r="L1521" t="s">
        <v>773</v>
      </c>
      <c r="M1521" t="s">
        <v>773</v>
      </c>
      <c r="N1521" t="s">
        <v>756</v>
      </c>
      <c r="O1521" t="s">
        <v>756</v>
      </c>
      <c r="P1521" t="s">
        <v>758</v>
      </c>
      <c r="Q1521" t="s">
        <v>759</v>
      </c>
      <c r="R1521" t="s">
        <v>759</v>
      </c>
      <c r="S1521" t="s">
        <v>757</v>
      </c>
      <c r="T1521" t="s">
        <v>757</v>
      </c>
      <c r="U1521" t="s">
        <v>757</v>
      </c>
      <c r="V1521" t="s">
        <v>773</v>
      </c>
      <c r="W1521" t="s">
        <v>773</v>
      </c>
      <c r="X1521" t="s">
        <v>7712</v>
      </c>
      <c r="Y1521" t="str">
        <f t="shared" si="322"/>
        <v>abril</v>
      </c>
      <c r="Z1521">
        <f>YEAR(BD_PONDERACIONES[[#This Row],[Fecha Ejecución del Ticket]])</f>
        <v>2022</v>
      </c>
      <c r="AA1521" t="str">
        <f t="shared" si="323"/>
        <v>mayo</v>
      </c>
      <c r="AB1521">
        <f>YEAR(BD_PONDERACIONES[[#This Row],[Fecha de Inspección]])</f>
        <v>2022</v>
      </c>
      <c r="AC1521">
        <f t="shared" si="324"/>
        <v>0.5</v>
      </c>
      <c r="AD1521">
        <f t="shared" si="325"/>
        <v>0.5</v>
      </c>
      <c r="AE1521">
        <f t="shared" si="326"/>
        <v>0</v>
      </c>
      <c r="AF1521">
        <f t="shared" si="327"/>
        <v>0</v>
      </c>
      <c r="AG1521">
        <f t="shared" si="328"/>
        <v>0.5</v>
      </c>
      <c r="AH1521">
        <f t="shared" si="329"/>
        <v>0.5</v>
      </c>
      <c r="AI1521">
        <f t="shared" si="330"/>
        <v>0.25</v>
      </c>
      <c r="AJ1521">
        <f t="shared" si="331"/>
        <v>0.25</v>
      </c>
      <c r="AK1521">
        <f t="shared" si="332"/>
        <v>0.5</v>
      </c>
      <c r="AL1521">
        <f t="shared" si="333"/>
        <v>0</v>
      </c>
      <c r="AM1521">
        <f t="shared" si="334"/>
        <v>0</v>
      </c>
      <c r="AN1521" s="6">
        <f t="shared" si="335"/>
        <v>0.5</v>
      </c>
      <c r="AO1521" t="str">
        <f>VLOOKUP(BD_PONDERACIONES[[#This Row],[Comuna]],Tabla3[#All],2,0)</f>
        <v>Cordillera</v>
      </c>
    </row>
    <row r="1522" spans="1:41" x14ac:dyDescent="0.35">
      <c r="A1522" t="s">
        <v>7713</v>
      </c>
      <c r="B1522" t="s">
        <v>7714</v>
      </c>
      <c r="C1522" t="s">
        <v>7715</v>
      </c>
      <c r="D1522" s="5">
        <v>44706</v>
      </c>
      <c r="E1522" s="5">
        <v>44654</v>
      </c>
      <c r="F1522" t="s">
        <v>753</v>
      </c>
      <c r="G1522" t="s">
        <v>7716</v>
      </c>
      <c r="H1522" t="s">
        <v>3456</v>
      </c>
      <c r="J1522" t="s">
        <v>756</v>
      </c>
      <c r="K1522" t="s">
        <v>756</v>
      </c>
      <c r="L1522" t="s">
        <v>757</v>
      </c>
      <c r="M1522" t="s">
        <v>757</v>
      </c>
      <c r="N1522" t="s">
        <v>756</v>
      </c>
      <c r="O1522" t="s">
        <v>756</v>
      </c>
      <c r="P1522" t="s">
        <v>765</v>
      </c>
      <c r="Q1522" t="s">
        <v>7717</v>
      </c>
      <c r="R1522" t="s">
        <v>7718</v>
      </c>
      <c r="S1522" t="s">
        <v>756</v>
      </c>
      <c r="T1522" t="s">
        <v>756</v>
      </c>
      <c r="U1522" t="s">
        <v>756</v>
      </c>
      <c r="V1522" t="s">
        <v>768</v>
      </c>
      <c r="W1522" t="s">
        <v>756</v>
      </c>
      <c r="X1522" t="s">
        <v>7719</v>
      </c>
      <c r="Y1522" t="str">
        <f t="shared" si="322"/>
        <v>abril</v>
      </c>
      <c r="Z1522">
        <f>YEAR(BD_PONDERACIONES[[#This Row],[Fecha Ejecución del Ticket]])</f>
        <v>2022</v>
      </c>
      <c r="AA1522" t="str">
        <f t="shared" si="323"/>
        <v>mayo</v>
      </c>
      <c r="AB1522">
        <f>YEAR(BD_PONDERACIONES[[#This Row],[Fecha de Inspección]])</f>
        <v>2022</v>
      </c>
      <c r="AC1522">
        <f t="shared" si="324"/>
        <v>0.5</v>
      </c>
      <c r="AD1522">
        <f t="shared" si="325"/>
        <v>0.5</v>
      </c>
      <c r="AE1522">
        <f t="shared" si="326"/>
        <v>0.5</v>
      </c>
      <c r="AF1522">
        <f t="shared" si="327"/>
        <v>0.5</v>
      </c>
      <c r="AG1522">
        <f t="shared" si="328"/>
        <v>0.5</v>
      </c>
      <c r="AH1522">
        <f t="shared" si="329"/>
        <v>0.5</v>
      </c>
      <c r="AI1522">
        <f t="shared" si="330"/>
        <v>0.25</v>
      </c>
      <c r="AJ1522">
        <f t="shared" si="331"/>
        <v>0.25</v>
      </c>
      <c r="AK1522">
        <f t="shared" si="332"/>
        <v>0.5</v>
      </c>
      <c r="AL1522">
        <f t="shared" si="333"/>
        <v>0.17499999999999999</v>
      </c>
      <c r="AM1522">
        <f t="shared" si="334"/>
        <v>0.5</v>
      </c>
      <c r="AN1522" s="6">
        <f t="shared" si="335"/>
        <v>0.93500000000000005</v>
      </c>
      <c r="AO1522" t="str">
        <f>VLOOKUP(BD_PONDERACIONES[[#This Row],[Comuna]],Tabla3[#All],2,0)</f>
        <v>Cordillera</v>
      </c>
    </row>
    <row r="1523" spans="1:41" x14ac:dyDescent="0.35">
      <c r="A1523" t="s">
        <v>7720</v>
      </c>
      <c r="B1523" t="s">
        <v>7721</v>
      </c>
      <c r="C1523" t="s">
        <v>7722</v>
      </c>
      <c r="D1523" s="5">
        <v>44706</v>
      </c>
      <c r="E1523" s="5">
        <v>44669</v>
      </c>
      <c r="F1523" t="s">
        <v>763</v>
      </c>
      <c r="G1523" t="s">
        <v>7723</v>
      </c>
      <c r="H1523" t="s">
        <v>3456</v>
      </c>
      <c r="J1523" t="s">
        <v>756</v>
      </c>
      <c r="K1523" t="s">
        <v>756</v>
      </c>
      <c r="L1523" t="s">
        <v>773</v>
      </c>
      <c r="M1523" t="s">
        <v>773</v>
      </c>
      <c r="N1523" t="s">
        <v>756</v>
      </c>
      <c r="O1523" t="s">
        <v>756</v>
      </c>
      <c r="P1523" t="s">
        <v>758</v>
      </c>
      <c r="Q1523" t="s">
        <v>759</v>
      </c>
      <c r="R1523" t="s">
        <v>759</v>
      </c>
      <c r="S1523" t="s">
        <v>757</v>
      </c>
      <c r="T1523" t="s">
        <v>757</v>
      </c>
      <c r="U1523" t="s">
        <v>757</v>
      </c>
      <c r="V1523" t="s">
        <v>768</v>
      </c>
      <c r="W1523" t="s">
        <v>768</v>
      </c>
      <c r="X1523" t="s">
        <v>6182</v>
      </c>
      <c r="Y1523" t="str">
        <f t="shared" si="322"/>
        <v>abril</v>
      </c>
      <c r="Z1523">
        <f>YEAR(BD_PONDERACIONES[[#This Row],[Fecha Ejecución del Ticket]])</f>
        <v>2022</v>
      </c>
      <c r="AA1523" t="str">
        <f t="shared" si="323"/>
        <v>mayo</v>
      </c>
      <c r="AB1523">
        <f>YEAR(BD_PONDERACIONES[[#This Row],[Fecha de Inspección]])</f>
        <v>2022</v>
      </c>
      <c r="AC1523">
        <f t="shared" si="324"/>
        <v>0.5</v>
      </c>
      <c r="AD1523">
        <f t="shared" si="325"/>
        <v>0.5</v>
      </c>
      <c r="AE1523">
        <f t="shared" si="326"/>
        <v>0</v>
      </c>
      <c r="AF1523">
        <f t="shared" si="327"/>
        <v>0</v>
      </c>
      <c r="AG1523">
        <f t="shared" si="328"/>
        <v>0.5</v>
      </c>
      <c r="AH1523">
        <f t="shared" si="329"/>
        <v>0.5</v>
      </c>
      <c r="AI1523">
        <f t="shared" si="330"/>
        <v>0.25</v>
      </c>
      <c r="AJ1523">
        <f t="shared" si="331"/>
        <v>0.25</v>
      </c>
      <c r="AK1523">
        <f t="shared" si="332"/>
        <v>0.5</v>
      </c>
      <c r="AL1523">
        <f t="shared" si="333"/>
        <v>0.17499999999999999</v>
      </c>
      <c r="AM1523">
        <f t="shared" si="334"/>
        <v>0.17499999999999999</v>
      </c>
      <c r="AN1523" s="6">
        <f t="shared" si="335"/>
        <v>0.56999999999999995</v>
      </c>
      <c r="AO1523" t="str">
        <f>VLOOKUP(BD_PONDERACIONES[[#This Row],[Comuna]],Tabla3[#All],2,0)</f>
        <v>Cordillera</v>
      </c>
    </row>
    <row r="1524" spans="1:41" x14ac:dyDescent="0.35">
      <c r="A1524" t="s">
        <v>7724</v>
      </c>
      <c r="B1524" t="s">
        <v>7725</v>
      </c>
      <c r="C1524" t="s">
        <v>7726</v>
      </c>
      <c r="D1524" s="5">
        <v>44706</v>
      </c>
      <c r="E1524" s="5">
        <v>44664</v>
      </c>
      <c r="F1524" t="s">
        <v>763</v>
      </c>
      <c r="G1524" t="s">
        <v>7727</v>
      </c>
      <c r="H1524" t="s">
        <v>3456</v>
      </c>
      <c r="J1524" t="s">
        <v>756</v>
      </c>
      <c r="K1524" t="s">
        <v>756</v>
      </c>
      <c r="L1524" t="s">
        <v>757</v>
      </c>
      <c r="M1524" t="s">
        <v>757</v>
      </c>
      <c r="N1524" t="s">
        <v>756</v>
      </c>
      <c r="O1524" t="s">
        <v>756</v>
      </c>
      <c r="P1524" t="s">
        <v>765</v>
      </c>
      <c r="Q1524" t="s">
        <v>7728</v>
      </c>
      <c r="R1524" t="s">
        <v>7729</v>
      </c>
      <c r="S1524" t="s">
        <v>756</v>
      </c>
      <c r="T1524" t="s">
        <v>756</v>
      </c>
      <c r="U1524" t="s">
        <v>756</v>
      </c>
      <c r="V1524" t="s">
        <v>756</v>
      </c>
      <c r="W1524" t="s">
        <v>756</v>
      </c>
      <c r="X1524" t="s">
        <v>7730</v>
      </c>
      <c r="Y1524" t="str">
        <f t="shared" si="322"/>
        <v>abril</v>
      </c>
      <c r="Z1524">
        <f>YEAR(BD_PONDERACIONES[[#This Row],[Fecha Ejecución del Ticket]])</f>
        <v>2022</v>
      </c>
      <c r="AA1524" t="str">
        <f t="shared" si="323"/>
        <v>mayo</v>
      </c>
      <c r="AB1524">
        <f>YEAR(BD_PONDERACIONES[[#This Row],[Fecha de Inspección]])</f>
        <v>2022</v>
      </c>
      <c r="AC1524">
        <f t="shared" si="324"/>
        <v>0.5</v>
      </c>
      <c r="AD1524">
        <f t="shared" si="325"/>
        <v>0.5</v>
      </c>
      <c r="AE1524">
        <f t="shared" si="326"/>
        <v>0.5</v>
      </c>
      <c r="AF1524">
        <f t="shared" si="327"/>
        <v>0.5</v>
      </c>
      <c r="AG1524">
        <f t="shared" si="328"/>
        <v>0.5</v>
      </c>
      <c r="AH1524">
        <f t="shared" si="329"/>
        <v>0.5</v>
      </c>
      <c r="AI1524">
        <f t="shared" si="330"/>
        <v>0.25</v>
      </c>
      <c r="AJ1524">
        <f t="shared" si="331"/>
        <v>0.25</v>
      </c>
      <c r="AK1524">
        <f t="shared" si="332"/>
        <v>0.5</v>
      </c>
      <c r="AL1524">
        <f t="shared" si="333"/>
        <v>0.5</v>
      </c>
      <c r="AM1524">
        <f t="shared" si="334"/>
        <v>0.5</v>
      </c>
      <c r="AN1524" s="6">
        <f t="shared" si="335"/>
        <v>1</v>
      </c>
      <c r="AO1524" t="str">
        <f>VLOOKUP(BD_PONDERACIONES[[#This Row],[Comuna]],Tabla3[#All],2,0)</f>
        <v>Cordillera</v>
      </c>
    </row>
    <row r="1525" spans="1:41" x14ac:dyDescent="0.35">
      <c r="A1525" t="s">
        <v>7731</v>
      </c>
      <c r="B1525" t="s">
        <v>7732</v>
      </c>
      <c r="C1525" t="s">
        <v>7733</v>
      </c>
      <c r="D1525" s="5">
        <v>44706</v>
      </c>
      <c r="E1525" s="5">
        <v>44660</v>
      </c>
      <c r="F1525" t="s">
        <v>763</v>
      </c>
      <c r="G1525" t="s">
        <v>7734</v>
      </c>
      <c r="H1525" t="s">
        <v>3456</v>
      </c>
      <c r="J1525" t="s">
        <v>756</v>
      </c>
      <c r="K1525" t="s">
        <v>756</v>
      </c>
      <c r="L1525" t="s">
        <v>756</v>
      </c>
      <c r="M1525" t="s">
        <v>756</v>
      </c>
      <c r="N1525" t="s">
        <v>756</v>
      </c>
      <c r="O1525" t="s">
        <v>756</v>
      </c>
      <c r="P1525" t="s">
        <v>765</v>
      </c>
      <c r="Q1525" t="s">
        <v>7735</v>
      </c>
      <c r="R1525" t="s">
        <v>7729</v>
      </c>
      <c r="S1525" t="s">
        <v>756</v>
      </c>
      <c r="T1525" t="s">
        <v>756</v>
      </c>
      <c r="U1525" t="s">
        <v>756</v>
      </c>
      <c r="V1525" t="s">
        <v>756</v>
      </c>
      <c r="W1525" t="s">
        <v>756</v>
      </c>
      <c r="X1525" t="s">
        <v>7736</v>
      </c>
      <c r="Y1525" t="str">
        <f t="shared" si="322"/>
        <v>abril</v>
      </c>
      <c r="Z1525">
        <f>YEAR(BD_PONDERACIONES[[#This Row],[Fecha Ejecución del Ticket]])</f>
        <v>2022</v>
      </c>
      <c r="AA1525" t="str">
        <f t="shared" si="323"/>
        <v>mayo</v>
      </c>
      <c r="AB1525">
        <f>YEAR(BD_PONDERACIONES[[#This Row],[Fecha de Inspección]])</f>
        <v>2022</v>
      </c>
      <c r="AC1525">
        <f t="shared" si="324"/>
        <v>0.5</v>
      </c>
      <c r="AD1525">
        <f t="shared" si="325"/>
        <v>0.5</v>
      </c>
      <c r="AE1525">
        <f t="shared" si="326"/>
        <v>0.5</v>
      </c>
      <c r="AF1525">
        <f t="shared" si="327"/>
        <v>0.5</v>
      </c>
      <c r="AG1525">
        <f t="shared" si="328"/>
        <v>0.5</v>
      </c>
      <c r="AH1525">
        <f t="shared" si="329"/>
        <v>0.5</v>
      </c>
      <c r="AI1525">
        <f t="shared" si="330"/>
        <v>0.25</v>
      </c>
      <c r="AJ1525">
        <f t="shared" si="331"/>
        <v>0.25</v>
      </c>
      <c r="AK1525">
        <f t="shared" si="332"/>
        <v>0.5</v>
      </c>
      <c r="AL1525">
        <f t="shared" si="333"/>
        <v>0.5</v>
      </c>
      <c r="AM1525">
        <f t="shared" si="334"/>
        <v>0.5</v>
      </c>
      <c r="AN1525" s="6">
        <f t="shared" si="335"/>
        <v>1</v>
      </c>
      <c r="AO1525" t="str">
        <f>VLOOKUP(BD_PONDERACIONES[[#This Row],[Comuna]],Tabla3[#All],2,0)</f>
        <v>Cordillera</v>
      </c>
    </row>
    <row r="1526" spans="1:41" x14ac:dyDescent="0.35">
      <c r="A1526" t="s">
        <v>7737</v>
      </c>
      <c r="B1526" t="s">
        <v>7738</v>
      </c>
      <c r="C1526" t="s">
        <v>7415</v>
      </c>
      <c r="D1526" s="5">
        <v>44706</v>
      </c>
      <c r="E1526" s="5">
        <v>44678</v>
      </c>
      <c r="F1526" t="s">
        <v>753</v>
      </c>
      <c r="G1526" t="s">
        <v>7739</v>
      </c>
      <c r="H1526" t="s">
        <v>3456</v>
      </c>
      <c r="J1526" t="s">
        <v>756</v>
      </c>
      <c r="K1526" t="s">
        <v>756</v>
      </c>
      <c r="L1526" t="s">
        <v>757</v>
      </c>
      <c r="M1526" t="s">
        <v>757</v>
      </c>
      <c r="N1526" t="s">
        <v>756</v>
      </c>
      <c r="O1526" t="s">
        <v>756</v>
      </c>
      <c r="P1526" t="s">
        <v>765</v>
      </c>
      <c r="Q1526" t="s">
        <v>759</v>
      </c>
      <c r="R1526" t="s">
        <v>759</v>
      </c>
      <c r="S1526" t="s">
        <v>756</v>
      </c>
      <c r="T1526" t="s">
        <v>756</v>
      </c>
      <c r="U1526" t="s">
        <v>756</v>
      </c>
      <c r="V1526" t="s">
        <v>756</v>
      </c>
      <c r="W1526" t="s">
        <v>773</v>
      </c>
      <c r="X1526" t="s">
        <v>7740</v>
      </c>
      <c r="Y1526" t="str">
        <f t="shared" si="322"/>
        <v>abril</v>
      </c>
      <c r="Z1526">
        <f>YEAR(BD_PONDERACIONES[[#This Row],[Fecha Ejecución del Ticket]])</f>
        <v>2022</v>
      </c>
      <c r="AA1526" t="str">
        <f t="shared" si="323"/>
        <v>mayo</v>
      </c>
      <c r="AB1526">
        <f>YEAR(BD_PONDERACIONES[[#This Row],[Fecha de Inspección]])</f>
        <v>2022</v>
      </c>
      <c r="AC1526">
        <f t="shared" si="324"/>
        <v>0.5</v>
      </c>
      <c r="AD1526">
        <f t="shared" si="325"/>
        <v>0.5</v>
      </c>
      <c r="AE1526">
        <f t="shared" si="326"/>
        <v>0.5</v>
      </c>
      <c r="AF1526">
        <f t="shared" si="327"/>
        <v>0.5</v>
      </c>
      <c r="AG1526">
        <f t="shared" si="328"/>
        <v>0.5</v>
      </c>
      <c r="AH1526">
        <f t="shared" si="329"/>
        <v>0.5</v>
      </c>
      <c r="AI1526">
        <f t="shared" si="330"/>
        <v>0.25</v>
      </c>
      <c r="AJ1526">
        <f t="shared" si="331"/>
        <v>0.25</v>
      </c>
      <c r="AK1526">
        <f t="shared" si="332"/>
        <v>0.5</v>
      </c>
      <c r="AL1526">
        <f t="shared" si="333"/>
        <v>0.5</v>
      </c>
      <c r="AM1526">
        <f t="shared" si="334"/>
        <v>0</v>
      </c>
      <c r="AN1526" s="6">
        <f t="shared" si="335"/>
        <v>0.9</v>
      </c>
      <c r="AO1526" t="str">
        <f>VLOOKUP(BD_PONDERACIONES[[#This Row],[Comuna]],Tabla3[#All],2,0)</f>
        <v>Cordillera</v>
      </c>
    </row>
    <row r="1527" spans="1:41" x14ac:dyDescent="0.35">
      <c r="A1527" t="s">
        <v>7741</v>
      </c>
      <c r="B1527" t="s">
        <v>7742</v>
      </c>
      <c r="C1527" t="s">
        <v>7517</v>
      </c>
      <c r="D1527" s="5">
        <v>44706</v>
      </c>
      <c r="E1527" s="5">
        <v>44677</v>
      </c>
      <c r="F1527" t="s">
        <v>753</v>
      </c>
      <c r="G1527" t="s">
        <v>7743</v>
      </c>
      <c r="H1527" t="s">
        <v>3456</v>
      </c>
      <c r="J1527" t="s">
        <v>756</v>
      </c>
      <c r="K1527" t="s">
        <v>756</v>
      </c>
      <c r="L1527" t="s">
        <v>756</v>
      </c>
      <c r="M1527" t="s">
        <v>756</v>
      </c>
      <c r="N1527" t="s">
        <v>756</v>
      </c>
      <c r="O1527" t="s">
        <v>756</v>
      </c>
      <c r="P1527" t="s">
        <v>758</v>
      </c>
      <c r="Q1527" t="s">
        <v>759</v>
      </c>
      <c r="R1527" t="s">
        <v>759</v>
      </c>
      <c r="S1527" t="s">
        <v>757</v>
      </c>
      <c r="T1527" t="s">
        <v>757</v>
      </c>
      <c r="U1527" t="s">
        <v>757</v>
      </c>
      <c r="V1527" t="s">
        <v>756</v>
      </c>
      <c r="W1527" t="s">
        <v>756</v>
      </c>
      <c r="X1527" t="s">
        <v>7744</v>
      </c>
      <c r="Y1527" t="str">
        <f t="shared" si="322"/>
        <v>abril</v>
      </c>
      <c r="Z1527">
        <f>YEAR(BD_PONDERACIONES[[#This Row],[Fecha Ejecución del Ticket]])</f>
        <v>2022</v>
      </c>
      <c r="AA1527" t="str">
        <f t="shared" si="323"/>
        <v>mayo</v>
      </c>
      <c r="AB1527">
        <f>YEAR(BD_PONDERACIONES[[#This Row],[Fecha de Inspección]])</f>
        <v>2022</v>
      </c>
      <c r="AC1527">
        <f t="shared" si="324"/>
        <v>0.5</v>
      </c>
      <c r="AD1527">
        <f t="shared" si="325"/>
        <v>0.5</v>
      </c>
      <c r="AE1527">
        <f t="shared" si="326"/>
        <v>0.5</v>
      </c>
      <c r="AF1527">
        <f t="shared" si="327"/>
        <v>0.5</v>
      </c>
      <c r="AG1527">
        <f t="shared" si="328"/>
        <v>0.5</v>
      </c>
      <c r="AH1527">
        <f t="shared" si="329"/>
        <v>0.5</v>
      </c>
      <c r="AI1527">
        <f t="shared" si="330"/>
        <v>0.25</v>
      </c>
      <c r="AJ1527">
        <f t="shared" si="331"/>
        <v>0.25</v>
      </c>
      <c r="AK1527">
        <f t="shared" si="332"/>
        <v>0.5</v>
      </c>
      <c r="AL1527">
        <f t="shared" si="333"/>
        <v>0.5</v>
      </c>
      <c r="AM1527">
        <f t="shared" si="334"/>
        <v>0.5</v>
      </c>
      <c r="AN1527" s="6">
        <f t="shared" si="335"/>
        <v>1</v>
      </c>
      <c r="AO1527" t="str">
        <f>VLOOKUP(BD_PONDERACIONES[[#This Row],[Comuna]],Tabla3[#All],2,0)</f>
        <v>Cordillera</v>
      </c>
    </row>
    <row r="1528" spans="1:41" x14ac:dyDescent="0.35">
      <c r="A1528" t="s">
        <v>7745</v>
      </c>
      <c r="B1528" t="s">
        <v>7746</v>
      </c>
      <c r="C1528" t="s">
        <v>7747</v>
      </c>
      <c r="D1528" s="5">
        <v>44706</v>
      </c>
      <c r="E1528" s="5">
        <v>44668</v>
      </c>
      <c r="F1528" t="s">
        <v>763</v>
      </c>
      <c r="G1528" t="s">
        <v>7748</v>
      </c>
      <c r="H1528" t="s">
        <v>3456</v>
      </c>
      <c r="J1528" t="s">
        <v>756</v>
      </c>
      <c r="K1528" t="s">
        <v>756</v>
      </c>
      <c r="L1528" t="s">
        <v>757</v>
      </c>
      <c r="M1528" t="s">
        <v>757</v>
      </c>
      <c r="N1528" t="s">
        <v>756</v>
      </c>
      <c r="O1528" t="s">
        <v>756</v>
      </c>
      <c r="P1528" t="s">
        <v>765</v>
      </c>
      <c r="Q1528" t="s">
        <v>7749</v>
      </c>
      <c r="R1528" t="s">
        <v>7750</v>
      </c>
      <c r="S1528" t="s">
        <v>756</v>
      </c>
      <c r="T1528" t="s">
        <v>756</v>
      </c>
      <c r="U1528" t="s">
        <v>756</v>
      </c>
      <c r="V1528" t="s">
        <v>768</v>
      </c>
      <c r="W1528" t="s">
        <v>768</v>
      </c>
      <c r="X1528" t="s">
        <v>7751</v>
      </c>
      <c r="Y1528" t="str">
        <f t="shared" si="322"/>
        <v>abril</v>
      </c>
      <c r="Z1528">
        <f>YEAR(BD_PONDERACIONES[[#This Row],[Fecha Ejecución del Ticket]])</f>
        <v>2022</v>
      </c>
      <c r="AA1528" t="str">
        <f t="shared" si="323"/>
        <v>mayo</v>
      </c>
      <c r="AB1528">
        <f>YEAR(BD_PONDERACIONES[[#This Row],[Fecha de Inspección]])</f>
        <v>2022</v>
      </c>
      <c r="AC1528">
        <f t="shared" si="324"/>
        <v>0.5</v>
      </c>
      <c r="AD1528">
        <f t="shared" si="325"/>
        <v>0.5</v>
      </c>
      <c r="AE1528">
        <f t="shared" si="326"/>
        <v>0.5</v>
      </c>
      <c r="AF1528">
        <f t="shared" si="327"/>
        <v>0.5</v>
      </c>
      <c r="AG1528">
        <f t="shared" si="328"/>
        <v>0.5</v>
      </c>
      <c r="AH1528">
        <f t="shared" si="329"/>
        <v>0.5</v>
      </c>
      <c r="AI1528">
        <f t="shared" si="330"/>
        <v>0.25</v>
      </c>
      <c r="AJ1528">
        <f t="shared" si="331"/>
        <v>0.25</v>
      </c>
      <c r="AK1528">
        <f t="shared" si="332"/>
        <v>0.5</v>
      </c>
      <c r="AL1528">
        <f t="shared" si="333"/>
        <v>0.17499999999999999</v>
      </c>
      <c r="AM1528">
        <f t="shared" si="334"/>
        <v>0.17499999999999999</v>
      </c>
      <c r="AN1528" s="6">
        <f t="shared" si="335"/>
        <v>0.87</v>
      </c>
      <c r="AO1528" t="str">
        <f>VLOOKUP(BD_PONDERACIONES[[#This Row],[Comuna]],Tabla3[#All],2,0)</f>
        <v>Cordillera</v>
      </c>
    </row>
    <row r="1529" spans="1:41" x14ac:dyDescent="0.35">
      <c r="A1529" t="s">
        <v>7752</v>
      </c>
      <c r="B1529" t="s">
        <v>7753</v>
      </c>
      <c r="C1529" t="s">
        <v>7754</v>
      </c>
      <c r="D1529" s="5">
        <v>44706</v>
      </c>
      <c r="E1529" s="5">
        <v>44655</v>
      </c>
      <c r="F1529" t="s">
        <v>763</v>
      </c>
      <c r="G1529" t="s">
        <v>7755</v>
      </c>
      <c r="H1529" t="s">
        <v>3456</v>
      </c>
      <c r="J1529" t="s">
        <v>756</v>
      </c>
      <c r="K1529" t="s">
        <v>756</v>
      </c>
      <c r="L1529" t="s">
        <v>757</v>
      </c>
      <c r="M1529" t="s">
        <v>757</v>
      </c>
      <c r="N1529" t="s">
        <v>756</v>
      </c>
      <c r="O1529" t="s">
        <v>756</v>
      </c>
      <c r="P1529" t="s">
        <v>765</v>
      </c>
      <c r="Q1529" t="s">
        <v>7756</v>
      </c>
      <c r="R1529" t="s">
        <v>7757</v>
      </c>
      <c r="S1529" t="s">
        <v>756</v>
      </c>
      <c r="T1529" t="s">
        <v>756</v>
      </c>
      <c r="U1529" t="s">
        <v>756</v>
      </c>
      <c r="V1529" t="s">
        <v>756</v>
      </c>
      <c r="W1529" t="s">
        <v>773</v>
      </c>
      <c r="X1529" t="s">
        <v>7758</v>
      </c>
      <c r="Y1529" t="str">
        <f t="shared" si="322"/>
        <v>abril</v>
      </c>
      <c r="Z1529">
        <f>YEAR(BD_PONDERACIONES[[#This Row],[Fecha Ejecución del Ticket]])</f>
        <v>2022</v>
      </c>
      <c r="AA1529" t="str">
        <f t="shared" si="323"/>
        <v>mayo</v>
      </c>
      <c r="AB1529">
        <f>YEAR(BD_PONDERACIONES[[#This Row],[Fecha de Inspección]])</f>
        <v>2022</v>
      </c>
      <c r="AC1529">
        <f t="shared" si="324"/>
        <v>0.5</v>
      </c>
      <c r="AD1529">
        <f t="shared" si="325"/>
        <v>0.5</v>
      </c>
      <c r="AE1529">
        <f t="shared" si="326"/>
        <v>0.5</v>
      </c>
      <c r="AF1529">
        <f t="shared" si="327"/>
        <v>0.5</v>
      </c>
      <c r="AG1529">
        <f t="shared" si="328"/>
        <v>0.5</v>
      </c>
      <c r="AH1529">
        <f t="shared" si="329"/>
        <v>0.5</v>
      </c>
      <c r="AI1529">
        <f t="shared" si="330"/>
        <v>0.25</v>
      </c>
      <c r="AJ1529">
        <f t="shared" si="331"/>
        <v>0.25</v>
      </c>
      <c r="AK1529">
        <f t="shared" si="332"/>
        <v>0.5</v>
      </c>
      <c r="AL1529">
        <f t="shared" si="333"/>
        <v>0.5</v>
      </c>
      <c r="AM1529">
        <f t="shared" si="334"/>
        <v>0</v>
      </c>
      <c r="AN1529" s="6">
        <f t="shared" si="335"/>
        <v>0.9</v>
      </c>
      <c r="AO1529" t="str">
        <f>VLOOKUP(BD_PONDERACIONES[[#This Row],[Comuna]],Tabla3[#All],2,0)</f>
        <v>Cordillera</v>
      </c>
    </row>
    <row r="1530" spans="1:41" x14ac:dyDescent="0.35">
      <c r="A1530" t="s">
        <v>7759</v>
      </c>
      <c r="B1530" t="s">
        <v>7760</v>
      </c>
      <c r="C1530" t="s">
        <v>7761</v>
      </c>
      <c r="D1530" s="5">
        <v>44706</v>
      </c>
      <c r="E1530" s="5">
        <v>44666</v>
      </c>
      <c r="F1530" t="s">
        <v>763</v>
      </c>
      <c r="G1530" t="s">
        <v>7762</v>
      </c>
      <c r="H1530" t="s">
        <v>3456</v>
      </c>
      <c r="J1530" t="s">
        <v>756</v>
      </c>
      <c r="K1530" t="s">
        <v>756</v>
      </c>
      <c r="L1530" t="s">
        <v>757</v>
      </c>
      <c r="M1530" t="s">
        <v>757</v>
      </c>
      <c r="N1530" t="s">
        <v>756</v>
      </c>
      <c r="O1530" t="s">
        <v>756</v>
      </c>
      <c r="P1530" t="s">
        <v>758</v>
      </c>
      <c r="Q1530" t="s">
        <v>759</v>
      </c>
      <c r="R1530" t="s">
        <v>759</v>
      </c>
      <c r="S1530" t="s">
        <v>757</v>
      </c>
      <c r="T1530" t="s">
        <v>757</v>
      </c>
      <c r="U1530" t="s">
        <v>757</v>
      </c>
      <c r="V1530" t="s">
        <v>756</v>
      </c>
      <c r="W1530" t="s">
        <v>773</v>
      </c>
      <c r="X1530" t="s">
        <v>7487</v>
      </c>
      <c r="Y1530" t="str">
        <f t="shared" si="322"/>
        <v>abril</v>
      </c>
      <c r="Z1530">
        <f>YEAR(BD_PONDERACIONES[[#This Row],[Fecha Ejecución del Ticket]])</f>
        <v>2022</v>
      </c>
      <c r="AA1530" t="str">
        <f t="shared" si="323"/>
        <v>mayo</v>
      </c>
      <c r="AB1530">
        <f>YEAR(BD_PONDERACIONES[[#This Row],[Fecha de Inspección]])</f>
        <v>2022</v>
      </c>
      <c r="AC1530">
        <f t="shared" si="324"/>
        <v>0.5</v>
      </c>
      <c r="AD1530">
        <f t="shared" si="325"/>
        <v>0.5</v>
      </c>
      <c r="AE1530">
        <f t="shared" si="326"/>
        <v>0.5</v>
      </c>
      <c r="AF1530">
        <f t="shared" si="327"/>
        <v>0.5</v>
      </c>
      <c r="AG1530">
        <f t="shared" si="328"/>
        <v>0.5</v>
      </c>
      <c r="AH1530">
        <f t="shared" si="329"/>
        <v>0.5</v>
      </c>
      <c r="AI1530">
        <f t="shared" si="330"/>
        <v>0.25</v>
      </c>
      <c r="AJ1530">
        <f t="shared" si="331"/>
        <v>0.25</v>
      </c>
      <c r="AK1530">
        <f t="shared" si="332"/>
        <v>0.5</v>
      </c>
      <c r="AL1530">
        <f t="shared" si="333"/>
        <v>0.5</v>
      </c>
      <c r="AM1530">
        <f t="shared" si="334"/>
        <v>0</v>
      </c>
      <c r="AN1530" s="6">
        <f t="shared" si="335"/>
        <v>0.9</v>
      </c>
      <c r="AO1530" t="str">
        <f>VLOOKUP(BD_PONDERACIONES[[#This Row],[Comuna]],Tabla3[#All],2,0)</f>
        <v>Cordillera</v>
      </c>
    </row>
    <row r="1531" spans="1:41" x14ac:dyDescent="0.35">
      <c r="A1531" t="s">
        <v>7763</v>
      </c>
      <c r="B1531" t="s">
        <v>7764</v>
      </c>
      <c r="C1531" t="s">
        <v>7765</v>
      </c>
      <c r="D1531" s="5">
        <v>44707</v>
      </c>
      <c r="E1531" s="5">
        <v>44678</v>
      </c>
      <c r="F1531" t="s">
        <v>753</v>
      </c>
      <c r="G1531" t="s">
        <v>7766</v>
      </c>
      <c r="H1531" t="s">
        <v>3456</v>
      </c>
      <c r="J1531" t="s">
        <v>756</v>
      </c>
      <c r="K1531" t="s">
        <v>756</v>
      </c>
      <c r="L1531" t="s">
        <v>773</v>
      </c>
      <c r="M1531" t="s">
        <v>773</v>
      </c>
      <c r="N1531" t="s">
        <v>756</v>
      </c>
      <c r="O1531" t="s">
        <v>756</v>
      </c>
      <c r="P1531" t="s">
        <v>765</v>
      </c>
      <c r="Q1531" t="s">
        <v>759</v>
      </c>
      <c r="R1531" t="s">
        <v>759</v>
      </c>
      <c r="S1531" t="s">
        <v>756</v>
      </c>
      <c r="T1531" t="s">
        <v>756</v>
      </c>
      <c r="U1531" t="s">
        <v>756</v>
      </c>
      <c r="V1531" t="s">
        <v>756</v>
      </c>
      <c r="W1531" t="s">
        <v>773</v>
      </c>
      <c r="X1531" t="s">
        <v>7767</v>
      </c>
      <c r="Y1531" t="str">
        <f t="shared" si="322"/>
        <v>abril</v>
      </c>
      <c r="Z1531">
        <f>YEAR(BD_PONDERACIONES[[#This Row],[Fecha Ejecución del Ticket]])</f>
        <v>2022</v>
      </c>
      <c r="AA1531" t="str">
        <f t="shared" si="323"/>
        <v>mayo</v>
      </c>
      <c r="AB1531">
        <f>YEAR(BD_PONDERACIONES[[#This Row],[Fecha de Inspección]])</f>
        <v>2022</v>
      </c>
      <c r="AC1531">
        <f t="shared" si="324"/>
        <v>0.5</v>
      </c>
      <c r="AD1531">
        <f t="shared" si="325"/>
        <v>0.5</v>
      </c>
      <c r="AE1531">
        <f t="shared" si="326"/>
        <v>0</v>
      </c>
      <c r="AF1531">
        <f t="shared" si="327"/>
        <v>0</v>
      </c>
      <c r="AG1531">
        <f t="shared" si="328"/>
        <v>0.5</v>
      </c>
      <c r="AH1531">
        <f t="shared" si="329"/>
        <v>0.5</v>
      </c>
      <c r="AI1531">
        <f t="shared" si="330"/>
        <v>0.25</v>
      </c>
      <c r="AJ1531">
        <f t="shared" si="331"/>
        <v>0.25</v>
      </c>
      <c r="AK1531">
        <f t="shared" si="332"/>
        <v>0.5</v>
      </c>
      <c r="AL1531">
        <f t="shared" si="333"/>
        <v>0.5</v>
      </c>
      <c r="AM1531">
        <f t="shared" si="334"/>
        <v>0</v>
      </c>
      <c r="AN1531" s="6">
        <f t="shared" si="335"/>
        <v>0.6</v>
      </c>
      <c r="AO1531" t="str">
        <f>VLOOKUP(BD_PONDERACIONES[[#This Row],[Comuna]],Tabla3[#All],2,0)</f>
        <v>Cordillera</v>
      </c>
    </row>
    <row r="1532" spans="1:41" x14ac:dyDescent="0.35">
      <c r="A1532" t="s">
        <v>7768</v>
      </c>
      <c r="B1532" t="s">
        <v>7769</v>
      </c>
      <c r="C1532" t="s">
        <v>7770</v>
      </c>
      <c r="D1532" s="5">
        <v>44707</v>
      </c>
      <c r="E1532" s="5">
        <v>44681</v>
      </c>
      <c r="F1532" t="s">
        <v>753</v>
      </c>
      <c r="G1532" t="s">
        <v>7771</v>
      </c>
      <c r="H1532" t="s">
        <v>3456</v>
      </c>
      <c r="J1532" t="s">
        <v>756</v>
      </c>
      <c r="K1532" t="s">
        <v>756</v>
      </c>
      <c r="L1532" t="s">
        <v>757</v>
      </c>
      <c r="M1532" t="s">
        <v>757</v>
      </c>
      <c r="N1532" t="s">
        <v>756</v>
      </c>
      <c r="O1532" t="s">
        <v>756</v>
      </c>
      <c r="P1532" t="s">
        <v>758</v>
      </c>
      <c r="Q1532" t="s">
        <v>759</v>
      </c>
      <c r="R1532" t="s">
        <v>759</v>
      </c>
      <c r="S1532" t="s">
        <v>757</v>
      </c>
      <c r="T1532" t="s">
        <v>757</v>
      </c>
      <c r="U1532" t="s">
        <v>757</v>
      </c>
      <c r="V1532" t="s">
        <v>756</v>
      </c>
      <c r="W1532" t="s">
        <v>756</v>
      </c>
      <c r="X1532" t="s">
        <v>7772</v>
      </c>
      <c r="Y1532" t="str">
        <f t="shared" si="322"/>
        <v>abril</v>
      </c>
      <c r="Z1532">
        <f>YEAR(BD_PONDERACIONES[[#This Row],[Fecha Ejecución del Ticket]])</f>
        <v>2022</v>
      </c>
      <c r="AA1532" t="str">
        <f t="shared" si="323"/>
        <v>mayo</v>
      </c>
      <c r="AB1532">
        <f>YEAR(BD_PONDERACIONES[[#This Row],[Fecha de Inspección]])</f>
        <v>2022</v>
      </c>
      <c r="AC1532">
        <f t="shared" si="324"/>
        <v>0.5</v>
      </c>
      <c r="AD1532">
        <f t="shared" si="325"/>
        <v>0.5</v>
      </c>
      <c r="AE1532">
        <f t="shared" si="326"/>
        <v>0.5</v>
      </c>
      <c r="AF1532">
        <f t="shared" si="327"/>
        <v>0.5</v>
      </c>
      <c r="AG1532">
        <f t="shared" si="328"/>
        <v>0.5</v>
      </c>
      <c r="AH1532">
        <f t="shared" si="329"/>
        <v>0.5</v>
      </c>
      <c r="AI1532">
        <f t="shared" si="330"/>
        <v>0.25</v>
      </c>
      <c r="AJ1532">
        <f t="shared" si="331"/>
        <v>0.25</v>
      </c>
      <c r="AK1532">
        <f t="shared" si="332"/>
        <v>0.5</v>
      </c>
      <c r="AL1532">
        <f t="shared" si="333"/>
        <v>0.5</v>
      </c>
      <c r="AM1532">
        <f t="shared" si="334"/>
        <v>0.5</v>
      </c>
      <c r="AN1532" s="6">
        <f t="shared" si="335"/>
        <v>1</v>
      </c>
      <c r="AO1532" t="str">
        <f>VLOOKUP(BD_PONDERACIONES[[#This Row],[Comuna]],Tabla3[#All],2,0)</f>
        <v>Cordillera</v>
      </c>
    </row>
    <row r="1533" spans="1:41" x14ac:dyDescent="0.35">
      <c r="A1533" t="s">
        <v>7773</v>
      </c>
      <c r="B1533" t="s">
        <v>7774</v>
      </c>
      <c r="C1533" t="s">
        <v>7775</v>
      </c>
      <c r="D1533" s="5">
        <v>44707</v>
      </c>
      <c r="E1533" s="5">
        <v>44668</v>
      </c>
      <c r="F1533" t="s">
        <v>763</v>
      </c>
      <c r="G1533" t="s">
        <v>7776</v>
      </c>
      <c r="H1533" t="s">
        <v>3456</v>
      </c>
      <c r="J1533" t="s">
        <v>756</v>
      </c>
      <c r="K1533" t="s">
        <v>756</v>
      </c>
      <c r="L1533" t="s">
        <v>757</v>
      </c>
      <c r="M1533" t="s">
        <v>757</v>
      </c>
      <c r="N1533" t="s">
        <v>756</v>
      </c>
      <c r="O1533" t="s">
        <v>756</v>
      </c>
      <c r="P1533" t="s">
        <v>758</v>
      </c>
      <c r="Q1533" t="s">
        <v>759</v>
      </c>
      <c r="R1533" t="s">
        <v>759</v>
      </c>
      <c r="S1533" t="s">
        <v>757</v>
      </c>
      <c r="T1533" t="s">
        <v>757</v>
      </c>
      <c r="U1533" t="s">
        <v>757</v>
      </c>
      <c r="V1533" t="s">
        <v>768</v>
      </c>
      <c r="W1533" t="s">
        <v>768</v>
      </c>
      <c r="X1533" t="s">
        <v>7777</v>
      </c>
      <c r="Y1533" t="str">
        <f t="shared" si="322"/>
        <v>abril</v>
      </c>
      <c r="Z1533">
        <f>YEAR(BD_PONDERACIONES[[#This Row],[Fecha Ejecución del Ticket]])</f>
        <v>2022</v>
      </c>
      <c r="AA1533" t="str">
        <f t="shared" si="323"/>
        <v>mayo</v>
      </c>
      <c r="AB1533">
        <f>YEAR(BD_PONDERACIONES[[#This Row],[Fecha de Inspección]])</f>
        <v>2022</v>
      </c>
      <c r="AC1533">
        <f t="shared" si="324"/>
        <v>0.5</v>
      </c>
      <c r="AD1533">
        <f t="shared" si="325"/>
        <v>0.5</v>
      </c>
      <c r="AE1533">
        <f t="shared" si="326"/>
        <v>0.5</v>
      </c>
      <c r="AF1533">
        <f t="shared" si="327"/>
        <v>0.5</v>
      </c>
      <c r="AG1533">
        <f t="shared" si="328"/>
        <v>0.5</v>
      </c>
      <c r="AH1533">
        <f t="shared" si="329"/>
        <v>0.5</v>
      </c>
      <c r="AI1533">
        <f t="shared" si="330"/>
        <v>0.25</v>
      </c>
      <c r="AJ1533">
        <f t="shared" si="331"/>
        <v>0.25</v>
      </c>
      <c r="AK1533">
        <f t="shared" si="332"/>
        <v>0.5</v>
      </c>
      <c r="AL1533">
        <f t="shared" si="333"/>
        <v>0.17499999999999999</v>
      </c>
      <c r="AM1533">
        <f t="shared" si="334"/>
        <v>0.17499999999999999</v>
      </c>
      <c r="AN1533" s="6">
        <f t="shared" si="335"/>
        <v>0.87</v>
      </c>
      <c r="AO1533" t="str">
        <f>VLOOKUP(BD_PONDERACIONES[[#This Row],[Comuna]],Tabla3[#All],2,0)</f>
        <v>Cordillera</v>
      </c>
    </row>
    <row r="1534" spans="1:41" x14ac:dyDescent="0.35">
      <c r="A1534" t="s">
        <v>7778</v>
      </c>
      <c r="B1534" t="s">
        <v>7779</v>
      </c>
      <c r="C1534" t="s">
        <v>7780</v>
      </c>
      <c r="D1534" s="5">
        <v>44707</v>
      </c>
      <c r="E1534" s="5">
        <v>44678</v>
      </c>
      <c r="F1534" t="s">
        <v>753</v>
      </c>
      <c r="G1534" t="s">
        <v>7781</v>
      </c>
      <c r="H1534" t="s">
        <v>3456</v>
      </c>
      <c r="J1534" t="s">
        <v>756</v>
      </c>
      <c r="K1534" t="s">
        <v>756</v>
      </c>
      <c r="L1534" t="s">
        <v>773</v>
      </c>
      <c r="M1534" t="s">
        <v>773</v>
      </c>
      <c r="N1534" t="s">
        <v>756</v>
      </c>
      <c r="O1534" t="s">
        <v>756</v>
      </c>
      <c r="P1534" t="s">
        <v>765</v>
      </c>
      <c r="Q1534" t="s">
        <v>759</v>
      </c>
      <c r="R1534" t="s">
        <v>759</v>
      </c>
      <c r="S1534" t="s">
        <v>757</v>
      </c>
      <c r="T1534" t="s">
        <v>757</v>
      </c>
      <c r="U1534" t="s">
        <v>756</v>
      </c>
      <c r="V1534" t="s">
        <v>756</v>
      </c>
      <c r="W1534" t="s">
        <v>773</v>
      </c>
      <c r="X1534" t="s">
        <v>7782</v>
      </c>
      <c r="Y1534" t="str">
        <f t="shared" si="322"/>
        <v>abril</v>
      </c>
      <c r="Z1534">
        <f>YEAR(BD_PONDERACIONES[[#This Row],[Fecha Ejecución del Ticket]])</f>
        <v>2022</v>
      </c>
      <c r="AA1534" t="str">
        <f t="shared" si="323"/>
        <v>mayo</v>
      </c>
      <c r="AB1534">
        <f>YEAR(BD_PONDERACIONES[[#This Row],[Fecha de Inspección]])</f>
        <v>2022</v>
      </c>
      <c r="AC1534">
        <f t="shared" si="324"/>
        <v>0.5</v>
      </c>
      <c r="AD1534">
        <f t="shared" si="325"/>
        <v>0.5</v>
      </c>
      <c r="AE1534">
        <f t="shared" si="326"/>
        <v>0</v>
      </c>
      <c r="AF1534">
        <f t="shared" si="327"/>
        <v>0</v>
      </c>
      <c r="AG1534">
        <f t="shared" si="328"/>
        <v>0.5</v>
      </c>
      <c r="AH1534">
        <f t="shared" si="329"/>
        <v>0.5</v>
      </c>
      <c r="AI1534">
        <f t="shared" si="330"/>
        <v>0.25</v>
      </c>
      <c r="AJ1534">
        <f t="shared" si="331"/>
        <v>0.25</v>
      </c>
      <c r="AK1534">
        <f t="shared" si="332"/>
        <v>0.5</v>
      </c>
      <c r="AL1534">
        <f t="shared" si="333"/>
        <v>0.5</v>
      </c>
      <c r="AM1534">
        <f t="shared" si="334"/>
        <v>0</v>
      </c>
      <c r="AN1534" s="6">
        <f t="shared" si="335"/>
        <v>0.6</v>
      </c>
      <c r="AO1534" t="str">
        <f>VLOOKUP(BD_PONDERACIONES[[#This Row],[Comuna]],Tabla3[#All],2,0)</f>
        <v>Cordillera</v>
      </c>
    </row>
    <row r="1535" spans="1:41" x14ac:dyDescent="0.35">
      <c r="A1535" t="s">
        <v>7783</v>
      </c>
      <c r="B1535" t="s">
        <v>7784</v>
      </c>
      <c r="C1535" t="s">
        <v>7785</v>
      </c>
      <c r="D1535" s="5">
        <v>44707</v>
      </c>
      <c r="E1535" s="5">
        <v>44678</v>
      </c>
      <c r="F1535" t="s">
        <v>753</v>
      </c>
      <c r="G1535" t="s">
        <v>7786</v>
      </c>
      <c r="H1535" t="s">
        <v>3456</v>
      </c>
      <c r="J1535" t="s">
        <v>756</v>
      </c>
      <c r="K1535" t="s">
        <v>756</v>
      </c>
      <c r="L1535" t="s">
        <v>773</v>
      </c>
      <c r="M1535" t="s">
        <v>773</v>
      </c>
      <c r="N1535" t="s">
        <v>756</v>
      </c>
      <c r="O1535" t="s">
        <v>756</v>
      </c>
      <c r="P1535" t="s">
        <v>758</v>
      </c>
      <c r="Q1535" t="s">
        <v>759</v>
      </c>
      <c r="R1535" t="s">
        <v>759</v>
      </c>
      <c r="S1535" t="s">
        <v>757</v>
      </c>
      <c r="T1535" t="s">
        <v>757</v>
      </c>
      <c r="U1535" t="s">
        <v>757</v>
      </c>
      <c r="V1535" t="s">
        <v>756</v>
      </c>
      <c r="W1535" t="s">
        <v>756</v>
      </c>
      <c r="X1535" t="s">
        <v>7787</v>
      </c>
      <c r="Y1535" t="str">
        <f t="shared" si="322"/>
        <v>abril</v>
      </c>
      <c r="Z1535">
        <f>YEAR(BD_PONDERACIONES[[#This Row],[Fecha Ejecución del Ticket]])</f>
        <v>2022</v>
      </c>
      <c r="AA1535" t="str">
        <f t="shared" si="323"/>
        <v>mayo</v>
      </c>
      <c r="AB1535">
        <f>YEAR(BD_PONDERACIONES[[#This Row],[Fecha de Inspección]])</f>
        <v>2022</v>
      </c>
      <c r="AC1535">
        <f t="shared" si="324"/>
        <v>0.5</v>
      </c>
      <c r="AD1535">
        <f t="shared" si="325"/>
        <v>0.5</v>
      </c>
      <c r="AE1535">
        <f t="shared" si="326"/>
        <v>0</v>
      </c>
      <c r="AF1535">
        <f t="shared" si="327"/>
        <v>0</v>
      </c>
      <c r="AG1535">
        <f t="shared" si="328"/>
        <v>0.5</v>
      </c>
      <c r="AH1535">
        <f t="shared" si="329"/>
        <v>0.5</v>
      </c>
      <c r="AI1535">
        <f t="shared" si="330"/>
        <v>0.25</v>
      </c>
      <c r="AJ1535">
        <f t="shared" si="331"/>
        <v>0.25</v>
      </c>
      <c r="AK1535">
        <f t="shared" si="332"/>
        <v>0.5</v>
      </c>
      <c r="AL1535">
        <f t="shared" si="333"/>
        <v>0.5</v>
      </c>
      <c r="AM1535">
        <f t="shared" si="334"/>
        <v>0.5</v>
      </c>
      <c r="AN1535" s="6">
        <f t="shared" si="335"/>
        <v>0.7</v>
      </c>
      <c r="AO1535" t="str">
        <f>VLOOKUP(BD_PONDERACIONES[[#This Row],[Comuna]],Tabla3[#All],2,0)</f>
        <v>Cordillera</v>
      </c>
    </row>
    <row r="1536" spans="1:41" x14ac:dyDescent="0.35">
      <c r="A1536" t="s">
        <v>7788</v>
      </c>
      <c r="B1536" t="s">
        <v>7789</v>
      </c>
      <c r="C1536" t="s">
        <v>7790</v>
      </c>
      <c r="D1536" s="5">
        <v>44707</v>
      </c>
      <c r="E1536" s="5">
        <v>44671</v>
      </c>
      <c r="F1536" t="s">
        <v>763</v>
      </c>
      <c r="G1536" t="s">
        <v>7791</v>
      </c>
      <c r="H1536" t="s">
        <v>3456</v>
      </c>
      <c r="J1536" t="s">
        <v>756</v>
      </c>
      <c r="K1536" t="s">
        <v>756</v>
      </c>
      <c r="L1536" t="s">
        <v>757</v>
      </c>
      <c r="M1536" t="s">
        <v>757</v>
      </c>
      <c r="N1536" t="s">
        <v>756</v>
      </c>
      <c r="O1536" t="s">
        <v>756</v>
      </c>
      <c r="P1536" t="s">
        <v>758</v>
      </c>
      <c r="Q1536" t="s">
        <v>759</v>
      </c>
      <c r="R1536" t="s">
        <v>759</v>
      </c>
      <c r="S1536" t="s">
        <v>757</v>
      </c>
      <c r="T1536" t="s">
        <v>757</v>
      </c>
      <c r="U1536" t="s">
        <v>757</v>
      </c>
      <c r="V1536" t="s">
        <v>756</v>
      </c>
      <c r="W1536" t="s">
        <v>768</v>
      </c>
      <c r="X1536" t="s">
        <v>7792</v>
      </c>
      <c r="Y1536" t="str">
        <f t="shared" si="322"/>
        <v>abril</v>
      </c>
      <c r="Z1536">
        <f>YEAR(BD_PONDERACIONES[[#This Row],[Fecha Ejecución del Ticket]])</f>
        <v>2022</v>
      </c>
      <c r="AA1536" t="str">
        <f t="shared" si="323"/>
        <v>mayo</v>
      </c>
      <c r="AB1536">
        <f>YEAR(BD_PONDERACIONES[[#This Row],[Fecha de Inspección]])</f>
        <v>2022</v>
      </c>
      <c r="AC1536">
        <f t="shared" si="324"/>
        <v>0.5</v>
      </c>
      <c r="AD1536">
        <f t="shared" si="325"/>
        <v>0.5</v>
      </c>
      <c r="AE1536">
        <f t="shared" si="326"/>
        <v>0.5</v>
      </c>
      <c r="AF1536">
        <f t="shared" si="327"/>
        <v>0.5</v>
      </c>
      <c r="AG1536">
        <f t="shared" si="328"/>
        <v>0.5</v>
      </c>
      <c r="AH1536">
        <f t="shared" si="329"/>
        <v>0.5</v>
      </c>
      <c r="AI1536">
        <f t="shared" si="330"/>
        <v>0.25</v>
      </c>
      <c r="AJ1536">
        <f t="shared" si="331"/>
        <v>0.25</v>
      </c>
      <c r="AK1536">
        <f t="shared" si="332"/>
        <v>0.5</v>
      </c>
      <c r="AL1536">
        <f t="shared" si="333"/>
        <v>0.5</v>
      </c>
      <c r="AM1536">
        <f t="shared" si="334"/>
        <v>0.17499999999999999</v>
      </c>
      <c r="AN1536" s="6">
        <f t="shared" si="335"/>
        <v>0.93500000000000005</v>
      </c>
      <c r="AO1536" t="str">
        <f>VLOOKUP(BD_PONDERACIONES[[#This Row],[Comuna]],Tabla3[#All],2,0)</f>
        <v>Cordillera</v>
      </c>
    </row>
    <row r="1537" spans="1:41" x14ac:dyDescent="0.35">
      <c r="A1537" t="s">
        <v>7793</v>
      </c>
      <c r="B1537" t="s">
        <v>7794</v>
      </c>
      <c r="C1537" t="s">
        <v>7795</v>
      </c>
      <c r="D1537" s="5">
        <v>44707</v>
      </c>
      <c r="E1537" s="5">
        <v>44657</v>
      </c>
      <c r="F1537" t="s">
        <v>753</v>
      </c>
      <c r="G1537" t="s">
        <v>7796</v>
      </c>
      <c r="H1537" t="s">
        <v>3456</v>
      </c>
      <c r="J1537" t="s">
        <v>756</v>
      </c>
      <c r="K1537" t="s">
        <v>756</v>
      </c>
      <c r="L1537" t="s">
        <v>757</v>
      </c>
      <c r="M1537" t="s">
        <v>757</v>
      </c>
      <c r="N1537" t="s">
        <v>756</v>
      </c>
      <c r="O1537" t="s">
        <v>756</v>
      </c>
      <c r="P1537" t="s">
        <v>758</v>
      </c>
      <c r="Q1537" t="s">
        <v>759</v>
      </c>
      <c r="R1537" t="s">
        <v>759</v>
      </c>
      <c r="S1537" t="s">
        <v>757</v>
      </c>
      <c r="T1537" t="s">
        <v>757</v>
      </c>
      <c r="U1537" t="s">
        <v>757</v>
      </c>
      <c r="V1537" t="s">
        <v>756</v>
      </c>
      <c r="W1537" t="s">
        <v>756</v>
      </c>
      <c r="X1537" t="s">
        <v>7797</v>
      </c>
      <c r="Y1537" t="str">
        <f t="shared" si="322"/>
        <v>abril</v>
      </c>
      <c r="Z1537">
        <f>YEAR(BD_PONDERACIONES[[#This Row],[Fecha Ejecución del Ticket]])</f>
        <v>2022</v>
      </c>
      <c r="AA1537" t="str">
        <f t="shared" si="323"/>
        <v>mayo</v>
      </c>
      <c r="AB1537">
        <f>YEAR(BD_PONDERACIONES[[#This Row],[Fecha de Inspección]])</f>
        <v>2022</v>
      </c>
      <c r="AC1537">
        <f t="shared" si="324"/>
        <v>0.5</v>
      </c>
      <c r="AD1537">
        <f t="shared" si="325"/>
        <v>0.5</v>
      </c>
      <c r="AE1537">
        <f t="shared" si="326"/>
        <v>0.5</v>
      </c>
      <c r="AF1537">
        <f t="shared" si="327"/>
        <v>0.5</v>
      </c>
      <c r="AG1537">
        <f t="shared" si="328"/>
        <v>0.5</v>
      </c>
      <c r="AH1537">
        <f t="shared" si="329"/>
        <v>0.5</v>
      </c>
      <c r="AI1537">
        <f t="shared" si="330"/>
        <v>0.25</v>
      </c>
      <c r="AJ1537">
        <f t="shared" si="331"/>
        <v>0.25</v>
      </c>
      <c r="AK1537">
        <f t="shared" si="332"/>
        <v>0.5</v>
      </c>
      <c r="AL1537">
        <f t="shared" si="333"/>
        <v>0.5</v>
      </c>
      <c r="AM1537">
        <f t="shared" si="334"/>
        <v>0.5</v>
      </c>
      <c r="AN1537" s="6">
        <f t="shared" si="335"/>
        <v>1</v>
      </c>
      <c r="AO1537" t="str">
        <f>VLOOKUP(BD_PONDERACIONES[[#This Row],[Comuna]],Tabla3[#All],2,0)</f>
        <v>Cordillera</v>
      </c>
    </row>
    <row r="1538" spans="1:41" x14ac:dyDescent="0.35">
      <c r="A1538" t="s">
        <v>7798</v>
      </c>
      <c r="B1538" t="s">
        <v>7799</v>
      </c>
      <c r="C1538" t="s">
        <v>7800</v>
      </c>
      <c r="D1538" s="5">
        <v>44707</v>
      </c>
      <c r="E1538" s="5">
        <v>44670</v>
      </c>
      <c r="F1538" t="s">
        <v>763</v>
      </c>
      <c r="G1538" t="s">
        <v>7801</v>
      </c>
      <c r="H1538" t="s">
        <v>3456</v>
      </c>
      <c r="J1538" t="s">
        <v>756</v>
      </c>
      <c r="K1538" t="s">
        <v>756</v>
      </c>
      <c r="L1538" t="s">
        <v>773</v>
      </c>
      <c r="M1538" t="s">
        <v>773</v>
      </c>
      <c r="N1538" t="s">
        <v>756</v>
      </c>
      <c r="O1538" t="s">
        <v>756</v>
      </c>
      <c r="P1538" t="s">
        <v>765</v>
      </c>
      <c r="Q1538" t="s">
        <v>7802</v>
      </c>
      <c r="R1538" t="s">
        <v>7803</v>
      </c>
      <c r="S1538" t="s">
        <v>756</v>
      </c>
      <c r="T1538" t="s">
        <v>756</v>
      </c>
      <c r="U1538" t="s">
        <v>756</v>
      </c>
      <c r="V1538" t="s">
        <v>756</v>
      </c>
      <c r="W1538" t="s">
        <v>756</v>
      </c>
      <c r="X1538" t="s">
        <v>769</v>
      </c>
      <c r="Y1538" t="str">
        <f t="shared" ref="Y1538:Y1601" si="336">TEXT(E1538,"MMMM")</f>
        <v>abril</v>
      </c>
      <c r="Z1538">
        <f>YEAR(BD_PONDERACIONES[[#This Row],[Fecha Ejecución del Ticket]])</f>
        <v>2022</v>
      </c>
      <c r="AA1538" t="str">
        <f t="shared" ref="AA1538:AA1601" si="337">TEXT(D1538,"MMMM")</f>
        <v>mayo</v>
      </c>
      <c r="AB1538">
        <f>YEAR(BD_PONDERACIONES[[#This Row],[Fecha de Inspección]])</f>
        <v>2022</v>
      </c>
      <c r="AC1538">
        <f t="shared" ref="AC1538:AC1601" si="338">IF(OR(J1538="Cumple",J1538="No Aplica"),0.5,0)</f>
        <v>0.5</v>
      </c>
      <c r="AD1538">
        <f t="shared" ref="AD1538:AD1601" si="339">IF(OR(K1538="CUMPLE",K1538="No Aplica"),0.5,0)</f>
        <v>0.5</v>
      </c>
      <c r="AE1538">
        <f t="shared" ref="AE1538:AE1601" si="340">IF(OR(L1538="CUMPLE",L1538="No Aplica"),0.5,0)</f>
        <v>0</v>
      </c>
      <c r="AF1538">
        <f t="shared" ref="AF1538:AF1601" si="341">IF(OR(M1538="CUMPLE",M1538="No Aplica"),0.5,0)</f>
        <v>0</v>
      </c>
      <c r="AG1538">
        <f t="shared" ref="AG1538:AG1601" si="342">IF(OR(N1538="CUMPLE",N1538="No Aplica"),0.5,IF(N1538="Cumple Mayormente",0.325,IF(N1538="Cumple Parcialmente",0.175,0)))</f>
        <v>0.5</v>
      </c>
      <c r="AH1538">
        <f t="shared" ref="AH1538:AH1601" si="343">IF(OR(O1538="CUMPLE",O1538="No Aplica"),0.5,IF(O1538="Cumple Mayormente",0.325,IF(O1538="Cumple Parcialmente",0.175,0)))</f>
        <v>0.5</v>
      </c>
      <c r="AI1538">
        <f t="shared" ref="AI1538:AI1601" si="344">IF(OR(S1538="CUMPLE",S1538="No Aplica"),0.25,IF(S1538="Cumple Mayormente",0.1625,IF(S1538="Cumple Parcialmente",0.0875,0)))</f>
        <v>0.25</v>
      </c>
      <c r="AJ1538">
        <f t="shared" ref="AJ1538:AJ1601" si="345">IF(OR(T1538="CUMPLE",T1538="No Aplica"),0.25,IF(T1538="Cumple Mayormente",0.1625,IF(T1538="Cumple Parcialmente",0.0875,0)))</f>
        <v>0.25</v>
      </c>
      <c r="AK1538">
        <f t="shared" ref="AK1538:AK1601" si="346">IF(OR(U1538="CUMPLE",U1538="No Aplica"),0.5,IF(U1538="Cumple Mayormente",0.325,IF(U1538="Cumple Parcialmente",0.175,0)))</f>
        <v>0.5</v>
      </c>
      <c r="AL1538">
        <f t="shared" ref="AL1538:AL1601" si="347">IF(OR(V1538="CUMPLE",V1538="No Aplica"),0.5,IF(V1538="Cumple Mayormente",0.325,IF(V1538="Cumple Parcialmente",0.175,0)))</f>
        <v>0.5</v>
      </c>
      <c r="AM1538">
        <f t="shared" ref="AM1538:AM1601" si="348">IF(OR(W1538="CUMPLE",W1538="No Aplica"),0.5,IF(W1538="Cumple Mayormente",0.325,IF(W1538="Cumple Parcialmente",0.175,0)))</f>
        <v>0.5</v>
      </c>
      <c r="AN1538" s="6">
        <f t="shared" ref="AN1538:AN1601" si="349">((AC1538+AD1538)*0.2)+((AE1538+AF1538)*0.3)+((AG1538+AH1538)*0.15)+((AI1538+AJ1538+AK1538)*0.15)+((AL1538+AM1538)*0.2)</f>
        <v>0.7</v>
      </c>
      <c r="AO1538" t="str">
        <f>VLOOKUP(BD_PONDERACIONES[[#This Row],[Comuna]],Tabla3[#All],2,0)</f>
        <v>Cordillera</v>
      </c>
    </row>
    <row r="1539" spans="1:41" x14ac:dyDescent="0.35">
      <c r="A1539" t="s">
        <v>7804</v>
      </c>
      <c r="B1539" t="s">
        <v>7805</v>
      </c>
      <c r="C1539" t="s">
        <v>7806</v>
      </c>
      <c r="D1539" s="5">
        <v>44707</v>
      </c>
      <c r="E1539" s="5">
        <v>44671</v>
      </c>
      <c r="F1539" t="s">
        <v>763</v>
      </c>
      <c r="G1539" t="s">
        <v>7807</v>
      </c>
      <c r="H1539" t="s">
        <v>3456</v>
      </c>
      <c r="J1539" t="s">
        <v>756</v>
      </c>
      <c r="K1539" t="s">
        <v>756</v>
      </c>
      <c r="L1539" t="s">
        <v>757</v>
      </c>
      <c r="M1539" t="s">
        <v>757</v>
      </c>
      <c r="N1539" t="s">
        <v>756</v>
      </c>
      <c r="O1539" t="s">
        <v>756</v>
      </c>
      <c r="P1539" t="s">
        <v>758</v>
      </c>
      <c r="Q1539" t="s">
        <v>759</v>
      </c>
      <c r="R1539" t="s">
        <v>759</v>
      </c>
      <c r="S1539" t="s">
        <v>757</v>
      </c>
      <c r="T1539" t="s">
        <v>757</v>
      </c>
      <c r="U1539" t="s">
        <v>757</v>
      </c>
      <c r="V1539" t="s">
        <v>756</v>
      </c>
      <c r="W1539" t="s">
        <v>756</v>
      </c>
      <c r="X1539" t="s">
        <v>804</v>
      </c>
      <c r="Y1539" t="str">
        <f t="shared" si="336"/>
        <v>abril</v>
      </c>
      <c r="Z1539">
        <f>YEAR(BD_PONDERACIONES[[#This Row],[Fecha Ejecución del Ticket]])</f>
        <v>2022</v>
      </c>
      <c r="AA1539" t="str">
        <f t="shared" si="337"/>
        <v>mayo</v>
      </c>
      <c r="AB1539">
        <f>YEAR(BD_PONDERACIONES[[#This Row],[Fecha de Inspección]])</f>
        <v>2022</v>
      </c>
      <c r="AC1539">
        <f t="shared" si="338"/>
        <v>0.5</v>
      </c>
      <c r="AD1539">
        <f t="shared" si="339"/>
        <v>0.5</v>
      </c>
      <c r="AE1539">
        <f t="shared" si="340"/>
        <v>0.5</v>
      </c>
      <c r="AF1539">
        <f t="shared" si="341"/>
        <v>0.5</v>
      </c>
      <c r="AG1539">
        <f t="shared" si="342"/>
        <v>0.5</v>
      </c>
      <c r="AH1539">
        <f t="shared" si="343"/>
        <v>0.5</v>
      </c>
      <c r="AI1539">
        <f t="shared" si="344"/>
        <v>0.25</v>
      </c>
      <c r="AJ1539">
        <f t="shared" si="345"/>
        <v>0.25</v>
      </c>
      <c r="AK1539">
        <f t="shared" si="346"/>
        <v>0.5</v>
      </c>
      <c r="AL1539">
        <f t="shared" si="347"/>
        <v>0.5</v>
      </c>
      <c r="AM1539">
        <f t="shared" si="348"/>
        <v>0.5</v>
      </c>
      <c r="AN1539" s="6">
        <f t="shared" si="349"/>
        <v>1</v>
      </c>
      <c r="AO1539" t="str">
        <f>VLOOKUP(BD_PONDERACIONES[[#This Row],[Comuna]],Tabla3[#All],2,0)</f>
        <v>Cordillera</v>
      </c>
    </row>
    <row r="1540" spans="1:41" x14ac:dyDescent="0.35">
      <c r="A1540" t="s">
        <v>7808</v>
      </c>
      <c r="B1540" t="s">
        <v>7809</v>
      </c>
      <c r="C1540" t="s">
        <v>7810</v>
      </c>
      <c r="D1540" s="5">
        <v>44707</v>
      </c>
      <c r="E1540" s="5">
        <v>44679</v>
      </c>
      <c r="F1540" t="s">
        <v>753</v>
      </c>
      <c r="G1540" t="s">
        <v>7811</v>
      </c>
      <c r="H1540" t="s">
        <v>3456</v>
      </c>
      <c r="J1540" t="s">
        <v>756</v>
      </c>
      <c r="K1540" t="s">
        <v>756</v>
      </c>
      <c r="L1540" t="s">
        <v>773</v>
      </c>
      <c r="M1540" t="s">
        <v>773</v>
      </c>
      <c r="N1540" t="s">
        <v>756</v>
      </c>
      <c r="O1540" t="s">
        <v>756</v>
      </c>
      <c r="P1540" t="s">
        <v>758</v>
      </c>
      <c r="Q1540" t="s">
        <v>759</v>
      </c>
      <c r="R1540" t="s">
        <v>759</v>
      </c>
      <c r="S1540" t="s">
        <v>757</v>
      </c>
      <c r="T1540" t="s">
        <v>757</v>
      </c>
      <c r="U1540" t="s">
        <v>757</v>
      </c>
      <c r="V1540" t="s">
        <v>756</v>
      </c>
      <c r="W1540" t="s">
        <v>773</v>
      </c>
      <c r="X1540" t="s">
        <v>7812</v>
      </c>
      <c r="Y1540" t="str">
        <f t="shared" si="336"/>
        <v>abril</v>
      </c>
      <c r="Z1540">
        <f>YEAR(BD_PONDERACIONES[[#This Row],[Fecha Ejecución del Ticket]])</f>
        <v>2022</v>
      </c>
      <c r="AA1540" t="str">
        <f t="shared" si="337"/>
        <v>mayo</v>
      </c>
      <c r="AB1540">
        <f>YEAR(BD_PONDERACIONES[[#This Row],[Fecha de Inspección]])</f>
        <v>2022</v>
      </c>
      <c r="AC1540">
        <f t="shared" si="338"/>
        <v>0.5</v>
      </c>
      <c r="AD1540">
        <f t="shared" si="339"/>
        <v>0.5</v>
      </c>
      <c r="AE1540">
        <f t="shared" si="340"/>
        <v>0</v>
      </c>
      <c r="AF1540">
        <f t="shared" si="341"/>
        <v>0</v>
      </c>
      <c r="AG1540">
        <f t="shared" si="342"/>
        <v>0.5</v>
      </c>
      <c r="AH1540">
        <f t="shared" si="343"/>
        <v>0.5</v>
      </c>
      <c r="AI1540">
        <f t="shared" si="344"/>
        <v>0.25</v>
      </c>
      <c r="AJ1540">
        <f t="shared" si="345"/>
        <v>0.25</v>
      </c>
      <c r="AK1540">
        <f t="shared" si="346"/>
        <v>0.5</v>
      </c>
      <c r="AL1540">
        <f t="shared" si="347"/>
        <v>0.5</v>
      </c>
      <c r="AM1540">
        <f t="shared" si="348"/>
        <v>0</v>
      </c>
      <c r="AN1540" s="6">
        <f t="shared" si="349"/>
        <v>0.6</v>
      </c>
      <c r="AO1540" t="str">
        <f>VLOOKUP(BD_PONDERACIONES[[#This Row],[Comuna]],Tabla3[#All],2,0)</f>
        <v>Cordillera</v>
      </c>
    </row>
    <row r="1541" spans="1:41" x14ac:dyDescent="0.35">
      <c r="A1541" t="s">
        <v>7813</v>
      </c>
      <c r="B1541" t="s">
        <v>7814</v>
      </c>
      <c r="C1541" t="s">
        <v>7815</v>
      </c>
      <c r="D1541" s="5">
        <v>44707</v>
      </c>
      <c r="E1541" s="5">
        <v>44681</v>
      </c>
      <c r="F1541" t="s">
        <v>753</v>
      </c>
      <c r="G1541" t="s">
        <v>7816</v>
      </c>
      <c r="H1541" t="s">
        <v>3456</v>
      </c>
      <c r="J1541" t="s">
        <v>756</v>
      </c>
      <c r="K1541" t="s">
        <v>756</v>
      </c>
      <c r="L1541" t="s">
        <v>773</v>
      </c>
      <c r="M1541" t="s">
        <v>773</v>
      </c>
      <c r="N1541" t="s">
        <v>756</v>
      </c>
      <c r="O1541" t="s">
        <v>756</v>
      </c>
      <c r="P1541" t="s">
        <v>758</v>
      </c>
      <c r="Q1541" t="s">
        <v>759</v>
      </c>
      <c r="R1541" t="s">
        <v>759</v>
      </c>
      <c r="S1541" t="s">
        <v>757</v>
      </c>
      <c r="T1541" t="s">
        <v>757</v>
      </c>
      <c r="U1541" t="s">
        <v>757</v>
      </c>
      <c r="V1541" t="s">
        <v>756</v>
      </c>
      <c r="W1541" t="s">
        <v>773</v>
      </c>
      <c r="X1541" t="s">
        <v>7817</v>
      </c>
      <c r="Y1541" t="str">
        <f t="shared" si="336"/>
        <v>abril</v>
      </c>
      <c r="Z1541">
        <f>YEAR(BD_PONDERACIONES[[#This Row],[Fecha Ejecución del Ticket]])</f>
        <v>2022</v>
      </c>
      <c r="AA1541" t="str">
        <f t="shared" si="337"/>
        <v>mayo</v>
      </c>
      <c r="AB1541">
        <f>YEAR(BD_PONDERACIONES[[#This Row],[Fecha de Inspección]])</f>
        <v>2022</v>
      </c>
      <c r="AC1541">
        <f t="shared" si="338"/>
        <v>0.5</v>
      </c>
      <c r="AD1541">
        <f t="shared" si="339"/>
        <v>0.5</v>
      </c>
      <c r="AE1541">
        <f t="shared" si="340"/>
        <v>0</v>
      </c>
      <c r="AF1541">
        <f t="shared" si="341"/>
        <v>0</v>
      </c>
      <c r="AG1541">
        <f t="shared" si="342"/>
        <v>0.5</v>
      </c>
      <c r="AH1541">
        <f t="shared" si="343"/>
        <v>0.5</v>
      </c>
      <c r="AI1541">
        <f t="shared" si="344"/>
        <v>0.25</v>
      </c>
      <c r="AJ1541">
        <f t="shared" si="345"/>
        <v>0.25</v>
      </c>
      <c r="AK1541">
        <f t="shared" si="346"/>
        <v>0.5</v>
      </c>
      <c r="AL1541">
        <f t="shared" si="347"/>
        <v>0.5</v>
      </c>
      <c r="AM1541">
        <f t="shared" si="348"/>
        <v>0</v>
      </c>
      <c r="AN1541" s="6">
        <f t="shared" si="349"/>
        <v>0.6</v>
      </c>
      <c r="AO1541" t="str">
        <f>VLOOKUP(BD_PONDERACIONES[[#This Row],[Comuna]],Tabla3[#All],2,0)</f>
        <v>Cordillera</v>
      </c>
    </row>
    <row r="1542" spans="1:41" x14ac:dyDescent="0.35">
      <c r="A1542" t="s">
        <v>7818</v>
      </c>
      <c r="B1542" t="s">
        <v>7819</v>
      </c>
      <c r="C1542" t="s">
        <v>7820</v>
      </c>
      <c r="D1542" s="5">
        <v>44707</v>
      </c>
      <c r="E1542" s="5">
        <v>44680</v>
      </c>
      <c r="F1542" t="s">
        <v>753</v>
      </c>
      <c r="G1542" t="s">
        <v>7821</v>
      </c>
      <c r="H1542" t="s">
        <v>3456</v>
      </c>
      <c r="J1542" t="s">
        <v>756</v>
      </c>
      <c r="K1542" t="s">
        <v>756</v>
      </c>
      <c r="L1542" t="s">
        <v>757</v>
      </c>
      <c r="M1542" t="s">
        <v>757</v>
      </c>
      <c r="N1542" t="s">
        <v>756</v>
      </c>
      <c r="O1542" t="s">
        <v>756</v>
      </c>
      <c r="P1542" t="s">
        <v>765</v>
      </c>
      <c r="Q1542" t="s">
        <v>759</v>
      </c>
      <c r="R1542" t="s">
        <v>759</v>
      </c>
      <c r="S1542" t="s">
        <v>756</v>
      </c>
      <c r="T1542" t="s">
        <v>756</v>
      </c>
      <c r="U1542" t="s">
        <v>756</v>
      </c>
      <c r="V1542" t="s">
        <v>756</v>
      </c>
      <c r="W1542" t="s">
        <v>756</v>
      </c>
      <c r="X1542" t="s">
        <v>6568</v>
      </c>
      <c r="Y1542" t="str">
        <f t="shared" si="336"/>
        <v>abril</v>
      </c>
      <c r="Z1542">
        <f>YEAR(BD_PONDERACIONES[[#This Row],[Fecha Ejecución del Ticket]])</f>
        <v>2022</v>
      </c>
      <c r="AA1542" t="str">
        <f t="shared" si="337"/>
        <v>mayo</v>
      </c>
      <c r="AB1542">
        <f>YEAR(BD_PONDERACIONES[[#This Row],[Fecha de Inspección]])</f>
        <v>2022</v>
      </c>
      <c r="AC1542">
        <f t="shared" si="338"/>
        <v>0.5</v>
      </c>
      <c r="AD1542">
        <f t="shared" si="339"/>
        <v>0.5</v>
      </c>
      <c r="AE1542">
        <f t="shared" si="340"/>
        <v>0.5</v>
      </c>
      <c r="AF1542">
        <f t="shared" si="341"/>
        <v>0.5</v>
      </c>
      <c r="AG1542">
        <f t="shared" si="342"/>
        <v>0.5</v>
      </c>
      <c r="AH1542">
        <f t="shared" si="343"/>
        <v>0.5</v>
      </c>
      <c r="AI1542">
        <f t="shared" si="344"/>
        <v>0.25</v>
      </c>
      <c r="AJ1542">
        <f t="shared" si="345"/>
        <v>0.25</v>
      </c>
      <c r="AK1542">
        <f t="shared" si="346"/>
        <v>0.5</v>
      </c>
      <c r="AL1542">
        <f t="shared" si="347"/>
        <v>0.5</v>
      </c>
      <c r="AM1542">
        <f t="shared" si="348"/>
        <v>0.5</v>
      </c>
      <c r="AN1542" s="6">
        <f t="shared" si="349"/>
        <v>1</v>
      </c>
      <c r="AO1542" t="str">
        <f>VLOOKUP(BD_PONDERACIONES[[#This Row],[Comuna]],Tabla3[#All],2,0)</f>
        <v>Cordillera</v>
      </c>
    </row>
    <row r="1543" spans="1:41" x14ac:dyDescent="0.35">
      <c r="A1543" t="s">
        <v>7822</v>
      </c>
      <c r="B1543" t="s">
        <v>7823</v>
      </c>
      <c r="C1543" t="s">
        <v>7824</v>
      </c>
      <c r="D1543" s="5">
        <v>44707</v>
      </c>
      <c r="E1543" s="5">
        <v>44679</v>
      </c>
      <c r="F1543" t="s">
        <v>753</v>
      </c>
      <c r="G1543" t="s">
        <v>7825</v>
      </c>
      <c r="H1543" t="s">
        <v>3456</v>
      </c>
      <c r="J1543" t="s">
        <v>756</v>
      </c>
      <c r="K1543" t="s">
        <v>756</v>
      </c>
      <c r="L1543" t="s">
        <v>757</v>
      </c>
      <c r="M1543" t="s">
        <v>757</v>
      </c>
      <c r="N1543" t="s">
        <v>756</v>
      </c>
      <c r="O1543" t="s">
        <v>756</v>
      </c>
      <c r="P1543" t="s">
        <v>765</v>
      </c>
      <c r="Q1543" t="s">
        <v>759</v>
      </c>
      <c r="R1543" t="s">
        <v>759</v>
      </c>
      <c r="S1543" t="s">
        <v>757</v>
      </c>
      <c r="T1543" t="s">
        <v>757</v>
      </c>
      <c r="U1543" t="s">
        <v>756</v>
      </c>
      <c r="V1543" t="s">
        <v>756</v>
      </c>
      <c r="W1543" t="s">
        <v>756</v>
      </c>
      <c r="X1543" t="s">
        <v>6086</v>
      </c>
      <c r="Y1543" t="str">
        <f t="shared" si="336"/>
        <v>abril</v>
      </c>
      <c r="Z1543">
        <f>YEAR(BD_PONDERACIONES[[#This Row],[Fecha Ejecución del Ticket]])</f>
        <v>2022</v>
      </c>
      <c r="AA1543" t="str">
        <f t="shared" si="337"/>
        <v>mayo</v>
      </c>
      <c r="AB1543">
        <f>YEAR(BD_PONDERACIONES[[#This Row],[Fecha de Inspección]])</f>
        <v>2022</v>
      </c>
      <c r="AC1543">
        <f t="shared" si="338"/>
        <v>0.5</v>
      </c>
      <c r="AD1543">
        <f t="shared" si="339"/>
        <v>0.5</v>
      </c>
      <c r="AE1543">
        <f t="shared" si="340"/>
        <v>0.5</v>
      </c>
      <c r="AF1543">
        <f t="shared" si="341"/>
        <v>0.5</v>
      </c>
      <c r="AG1543">
        <f t="shared" si="342"/>
        <v>0.5</v>
      </c>
      <c r="AH1543">
        <f t="shared" si="343"/>
        <v>0.5</v>
      </c>
      <c r="AI1543">
        <f t="shared" si="344"/>
        <v>0.25</v>
      </c>
      <c r="AJ1543">
        <f t="shared" si="345"/>
        <v>0.25</v>
      </c>
      <c r="AK1543">
        <f t="shared" si="346"/>
        <v>0.5</v>
      </c>
      <c r="AL1543">
        <f t="shared" si="347"/>
        <v>0.5</v>
      </c>
      <c r="AM1543">
        <f t="shared" si="348"/>
        <v>0.5</v>
      </c>
      <c r="AN1543" s="6">
        <f t="shared" si="349"/>
        <v>1</v>
      </c>
      <c r="AO1543" t="str">
        <f>VLOOKUP(BD_PONDERACIONES[[#This Row],[Comuna]],Tabla3[#All],2,0)</f>
        <v>Cordillera</v>
      </c>
    </row>
    <row r="1544" spans="1:41" x14ac:dyDescent="0.35">
      <c r="A1544" t="s">
        <v>7826</v>
      </c>
      <c r="B1544" t="s">
        <v>7827</v>
      </c>
      <c r="C1544" t="s">
        <v>7500</v>
      </c>
      <c r="D1544" s="5">
        <v>44707</v>
      </c>
      <c r="E1544" s="5">
        <v>44678</v>
      </c>
      <c r="F1544" t="s">
        <v>753</v>
      </c>
      <c r="G1544" t="s">
        <v>7828</v>
      </c>
      <c r="H1544" t="s">
        <v>3456</v>
      </c>
      <c r="J1544" t="s">
        <v>756</v>
      </c>
      <c r="K1544" t="s">
        <v>756</v>
      </c>
      <c r="L1544" t="s">
        <v>756</v>
      </c>
      <c r="M1544" t="s">
        <v>756</v>
      </c>
      <c r="N1544" t="s">
        <v>756</v>
      </c>
      <c r="O1544" t="s">
        <v>756</v>
      </c>
      <c r="P1544" t="s">
        <v>758</v>
      </c>
      <c r="Q1544" t="s">
        <v>759</v>
      </c>
      <c r="R1544" t="s">
        <v>759</v>
      </c>
      <c r="S1544" t="s">
        <v>757</v>
      </c>
      <c r="T1544" t="s">
        <v>757</v>
      </c>
      <c r="U1544" t="s">
        <v>757</v>
      </c>
      <c r="V1544" t="s">
        <v>756</v>
      </c>
      <c r="W1544" t="s">
        <v>756</v>
      </c>
      <c r="X1544" t="s">
        <v>885</v>
      </c>
      <c r="Y1544" t="str">
        <f t="shared" si="336"/>
        <v>abril</v>
      </c>
      <c r="Z1544">
        <f>YEAR(BD_PONDERACIONES[[#This Row],[Fecha Ejecución del Ticket]])</f>
        <v>2022</v>
      </c>
      <c r="AA1544" t="str">
        <f t="shared" si="337"/>
        <v>mayo</v>
      </c>
      <c r="AB1544">
        <f>YEAR(BD_PONDERACIONES[[#This Row],[Fecha de Inspección]])</f>
        <v>2022</v>
      </c>
      <c r="AC1544">
        <f t="shared" si="338"/>
        <v>0.5</v>
      </c>
      <c r="AD1544">
        <f t="shared" si="339"/>
        <v>0.5</v>
      </c>
      <c r="AE1544">
        <f t="shared" si="340"/>
        <v>0.5</v>
      </c>
      <c r="AF1544">
        <f t="shared" si="341"/>
        <v>0.5</v>
      </c>
      <c r="AG1544">
        <f t="shared" si="342"/>
        <v>0.5</v>
      </c>
      <c r="AH1544">
        <f t="shared" si="343"/>
        <v>0.5</v>
      </c>
      <c r="AI1544">
        <f t="shared" si="344"/>
        <v>0.25</v>
      </c>
      <c r="AJ1544">
        <f t="shared" si="345"/>
        <v>0.25</v>
      </c>
      <c r="AK1544">
        <f t="shared" si="346"/>
        <v>0.5</v>
      </c>
      <c r="AL1544">
        <f t="shared" si="347"/>
        <v>0.5</v>
      </c>
      <c r="AM1544">
        <f t="shared" si="348"/>
        <v>0.5</v>
      </c>
      <c r="AN1544" s="6">
        <f t="shared" si="349"/>
        <v>1</v>
      </c>
      <c r="AO1544" t="str">
        <f>VLOOKUP(BD_PONDERACIONES[[#This Row],[Comuna]],Tabla3[#All],2,0)</f>
        <v>Cordillera</v>
      </c>
    </row>
    <row r="1545" spans="1:41" x14ac:dyDescent="0.35">
      <c r="A1545" t="s">
        <v>7829</v>
      </c>
      <c r="B1545" t="s">
        <v>7830</v>
      </c>
      <c r="C1545" t="s">
        <v>7831</v>
      </c>
      <c r="D1545" s="5">
        <v>44708</v>
      </c>
      <c r="E1545" s="5">
        <v>44670</v>
      </c>
      <c r="F1545" t="s">
        <v>753</v>
      </c>
      <c r="G1545" t="s">
        <v>7832</v>
      </c>
      <c r="H1545" t="s">
        <v>3456</v>
      </c>
      <c r="J1545" t="s">
        <v>756</v>
      </c>
      <c r="K1545" t="s">
        <v>756</v>
      </c>
      <c r="L1545" t="s">
        <v>757</v>
      </c>
      <c r="M1545" t="s">
        <v>757</v>
      </c>
      <c r="N1545" t="s">
        <v>756</v>
      </c>
      <c r="O1545" t="s">
        <v>756</v>
      </c>
      <c r="P1545" t="s">
        <v>758</v>
      </c>
      <c r="Q1545" t="s">
        <v>759</v>
      </c>
      <c r="R1545" t="s">
        <v>759</v>
      </c>
      <c r="S1545" t="s">
        <v>757</v>
      </c>
      <c r="T1545" t="s">
        <v>757</v>
      </c>
      <c r="U1545" t="s">
        <v>757</v>
      </c>
      <c r="V1545" t="s">
        <v>756</v>
      </c>
      <c r="W1545" t="s">
        <v>768</v>
      </c>
      <c r="X1545" t="s">
        <v>885</v>
      </c>
      <c r="Y1545" t="str">
        <f t="shared" si="336"/>
        <v>abril</v>
      </c>
      <c r="Z1545">
        <f>YEAR(BD_PONDERACIONES[[#This Row],[Fecha Ejecución del Ticket]])</f>
        <v>2022</v>
      </c>
      <c r="AA1545" t="str">
        <f t="shared" si="337"/>
        <v>mayo</v>
      </c>
      <c r="AB1545">
        <f>YEAR(BD_PONDERACIONES[[#This Row],[Fecha de Inspección]])</f>
        <v>2022</v>
      </c>
      <c r="AC1545">
        <f t="shared" si="338"/>
        <v>0.5</v>
      </c>
      <c r="AD1545">
        <f t="shared" si="339"/>
        <v>0.5</v>
      </c>
      <c r="AE1545">
        <f t="shared" si="340"/>
        <v>0.5</v>
      </c>
      <c r="AF1545">
        <f t="shared" si="341"/>
        <v>0.5</v>
      </c>
      <c r="AG1545">
        <f t="shared" si="342"/>
        <v>0.5</v>
      </c>
      <c r="AH1545">
        <f t="shared" si="343"/>
        <v>0.5</v>
      </c>
      <c r="AI1545">
        <f t="shared" si="344"/>
        <v>0.25</v>
      </c>
      <c r="AJ1545">
        <f t="shared" si="345"/>
        <v>0.25</v>
      </c>
      <c r="AK1545">
        <f t="shared" si="346"/>
        <v>0.5</v>
      </c>
      <c r="AL1545">
        <f t="shared" si="347"/>
        <v>0.5</v>
      </c>
      <c r="AM1545">
        <f t="shared" si="348"/>
        <v>0.17499999999999999</v>
      </c>
      <c r="AN1545" s="6">
        <f t="shared" si="349"/>
        <v>0.93500000000000005</v>
      </c>
      <c r="AO1545" t="str">
        <f>VLOOKUP(BD_PONDERACIONES[[#This Row],[Comuna]],Tabla3[#All],2,0)</f>
        <v>Cordillera</v>
      </c>
    </row>
    <row r="1546" spans="1:41" x14ac:dyDescent="0.35">
      <c r="A1546" t="s">
        <v>7833</v>
      </c>
      <c r="B1546" t="s">
        <v>7834</v>
      </c>
      <c r="C1546" t="s">
        <v>7488</v>
      </c>
      <c r="D1546" s="5">
        <v>44708</v>
      </c>
      <c r="E1546" s="5">
        <v>44677</v>
      </c>
      <c r="F1546" t="s">
        <v>753</v>
      </c>
      <c r="G1546" t="s">
        <v>7835</v>
      </c>
      <c r="H1546" t="s">
        <v>3456</v>
      </c>
      <c r="J1546" t="s">
        <v>756</v>
      </c>
      <c r="K1546" t="s">
        <v>756</v>
      </c>
      <c r="L1546" t="s">
        <v>757</v>
      </c>
      <c r="M1546" t="s">
        <v>757</v>
      </c>
      <c r="N1546" t="s">
        <v>756</v>
      </c>
      <c r="O1546" t="s">
        <v>756</v>
      </c>
      <c r="P1546" t="s">
        <v>758</v>
      </c>
      <c r="Q1546" t="s">
        <v>759</v>
      </c>
      <c r="R1546" t="s">
        <v>759</v>
      </c>
      <c r="S1546" t="s">
        <v>757</v>
      </c>
      <c r="T1546" t="s">
        <v>757</v>
      </c>
      <c r="U1546" t="s">
        <v>757</v>
      </c>
      <c r="V1546" t="s">
        <v>756</v>
      </c>
      <c r="W1546" t="s">
        <v>756</v>
      </c>
      <c r="X1546" t="s">
        <v>885</v>
      </c>
      <c r="Y1546" t="str">
        <f t="shared" si="336"/>
        <v>abril</v>
      </c>
      <c r="Z1546">
        <f>YEAR(BD_PONDERACIONES[[#This Row],[Fecha Ejecución del Ticket]])</f>
        <v>2022</v>
      </c>
      <c r="AA1546" t="str">
        <f t="shared" si="337"/>
        <v>mayo</v>
      </c>
      <c r="AB1546">
        <f>YEAR(BD_PONDERACIONES[[#This Row],[Fecha de Inspección]])</f>
        <v>2022</v>
      </c>
      <c r="AC1546">
        <f t="shared" si="338"/>
        <v>0.5</v>
      </c>
      <c r="AD1546">
        <f t="shared" si="339"/>
        <v>0.5</v>
      </c>
      <c r="AE1546">
        <f t="shared" si="340"/>
        <v>0.5</v>
      </c>
      <c r="AF1546">
        <f t="shared" si="341"/>
        <v>0.5</v>
      </c>
      <c r="AG1546">
        <f t="shared" si="342"/>
        <v>0.5</v>
      </c>
      <c r="AH1546">
        <f t="shared" si="343"/>
        <v>0.5</v>
      </c>
      <c r="AI1546">
        <f t="shared" si="344"/>
        <v>0.25</v>
      </c>
      <c r="AJ1546">
        <f t="shared" si="345"/>
        <v>0.25</v>
      </c>
      <c r="AK1546">
        <f t="shared" si="346"/>
        <v>0.5</v>
      </c>
      <c r="AL1546">
        <f t="shared" si="347"/>
        <v>0.5</v>
      </c>
      <c r="AM1546">
        <f t="shared" si="348"/>
        <v>0.5</v>
      </c>
      <c r="AN1546" s="6">
        <f t="shared" si="349"/>
        <v>1</v>
      </c>
      <c r="AO1546" t="str">
        <f>VLOOKUP(BD_PONDERACIONES[[#This Row],[Comuna]],Tabla3[#All],2,0)</f>
        <v>Cordillera</v>
      </c>
    </row>
    <row r="1547" spans="1:41" x14ac:dyDescent="0.35">
      <c r="A1547" t="s">
        <v>7836</v>
      </c>
      <c r="B1547" t="s">
        <v>7837</v>
      </c>
      <c r="C1547" t="s">
        <v>7838</v>
      </c>
      <c r="D1547" s="5">
        <v>44708</v>
      </c>
      <c r="E1547" s="5">
        <v>44671</v>
      </c>
      <c r="F1547" t="s">
        <v>763</v>
      </c>
      <c r="G1547" t="s">
        <v>7839</v>
      </c>
      <c r="H1547" t="s">
        <v>3456</v>
      </c>
      <c r="J1547" t="s">
        <v>756</v>
      </c>
      <c r="K1547" t="s">
        <v>756</v>
      </c>
      <c r="L1547" t="s">
        <v>756</v>
      </c>
      <c r="M1547" t="s">
        <v>756</v>
      </c>
      <c r="N1547" t="s">
        <v>756</v>
      </c>
      <c r="O1547" t="s">
        <v>756</v>
      </c>
      <c r="P1547" t="s">
        <v>758</v>
      </c>
      <c r="Q1547" t="s">
        <v>759</v>
      </c>
      <c r="R1547" t="s">
        <v>759</v>
      </c>
      <c r="S1547" t="s">
        <v>757</v>
      </c>
      <c r="T1547" t="s">
        <v>757</v>
      </c>
      <c r="U1547" t="s">
        <v>757</v>
      </c>
      <c r="V1547" t="s">
        <v>756</v>
      </c>
      <c r="W1547" t="s">
        <v>756</v>
      </c>
      <c r="X1547" t="s">
        <v>804</v>
      </c>
      <c r="Y1547" t="str">
        <f t="shared" si="336"/>
        <v>abril</v>
      </c>
      <c r="Z1547">
        <f>YEAR(BD_PONDERACIONES[[#This Row],[Fecha Ejecución del Ticket]])</f>
        <v>2022</v>
      </c>
      <c r="AA1547" t="str">
        <f t="shared" si="337"/>
        <v>mayo</v>
      </c>
      <c r="AB1547">
        <f>YEAR(BD_PONDERACIONES[[#This Row],[Fecha de Inspección]])</f>
        <v>2022</v>
      </c>
      <c r="AC1547">
        <f t="shared" si="338"/>
        <v>0.5</v>
      </c>
      <c r="AD1547">
        <f t="shared" si="339"/>
        <v>0.5</v>
      </c>
      <c r="AE1547">
        <f t="shared" si="340"/>
        <v>0.5</v>
      </c>
      <c r="AF1547">
        <f t="shared" si="341"/>
        <v>0.5</v>
      </c>
      <c r="AG1547">
        <f t="shared" si="342"/>
        <v>0.5</v>
      </c>
      <c r="AH1547">
        <f t="shared" si="343"/>
        <v>0.5</v>
      </c>
      <c r="AI1547">
        <f t="shared" si="344"/>
        <v>0.25</v>
      </c>
      <c r="AJ1547">
        <f t="shared" si="345"/>
        <v>0.25</v>
      </c>
      <c r="AK1547">
        <f t="shared" si="346"/>
        <v>0.5</v>
      </c>
      <c r="AL1547">
        <f t="shared" si="347"/>
        <v>0.5</v>
      </c>
      <c r="AM1547">
        <f t="shared" si="348"/>
        <v>0.5</v>
      </c>
      <c r="AN1547" s="6">
        <f t="shared" si="349"/>
        <v>1</v>
      </c>
      <c r="AO1547" t="str">
        <f>VLOOKUP(BD_PONDERACIONES[[#This Row],[Comuna]],Tabla3[#All],2,0)</f>
        <v>Cordillera</v>
      </c>
    </row>
    <row r="1548" spans="1:41" x14ac:dyDescent="0.35">
      <c r="A1548" t="s">
        <v>7840</v>
      </c>
      <c r="B1548" t="s">
        <v>7841</v>
      </c>
      <c r="C1548" t="s">
        <v>7842</v>
      </c>
      <c r="D1548" s="5">
        <v>44708</v>
      </c>
      <c r="E1548" s="5">
        <v>44670</v>
      </c>
      <c r="F1548" t="s">
        <v>753</v>
      </c>
      <c r="G1548" t="s">
        <v>7843</v>
      </c>
      <c r="H1548" t="s">
        <v>3456</v>
      </c>
      <c r="J1548" t="s">
        <v>756</v>
      </c>
      <c r="K1548" t="s">
        <v>756</v>
      </c>
      <c r="L1548" t="s">
        <v>757</v>
      </c>
      <c r="M1548" t="s">
        <v>757</v>
      </c>
      <c r="N1548" t="s">
        <v>756</v>
      </c>
      <c r="O1548" t="s">
        <v>756</v>
      </c>
      <c r="P1548" t="s">
        <v>765</v>
      </c>
      <c r="Q1548" t="s">
        <v>759</v>
      </c>
      <c r="R1548" t="s">
        <v>759</v>
      </c>
      <c r="S1548" t="s">
        <v>756</v>
      </c>
      <c r="T1548" t="s">
        <v>756</v>
      </c>
      <c r="U1548" t="s">
        <v>756</v>
      </c>
      <c r="V1548" t="s">
        <v>756</v>
      </c>
      <c r="W1548" t="s">
        <v>773</v>
      </c>
      <c r="X1548" t="s">
        <v>7844</v>
      </c>
      <c r="Y1548" t="str">
        <f t="shared" si="336"/>
        <v>abril</v>
      </c>
      <c r="Z1548">
        <f>YEAR(BD_PONDERACIONES[[#This Row],[Fecha Ejecución del Ticket]])</f>
        <v>2022</v>
      </c>
      <c r="AA1548" t="str">
        <f t="shared" si="337"/>
        <v>mayo</v>
      </c>
      <c r="AB1548">
        <f>YEAR(BD_PONDERACIONES[[#This Row],[Fecha de Inspección]])</f>
        <v>2022</v>
      </c>
      <c r="AC1548">
        <f t="shared" si="338"/>
        <v>0.5</v>
      </c>
      <c r="AD1548">
        <f t="shared" si="339"/>
        <v>0.5</v>
      </c>
      <c r="AE1548">
        <f t="shared" si="340"/>
        <v>0.5</v>
      </c>
      <c r="AF1548">
        <f t="shared" si="341"/>
        <v>0.5</v>
      </c>
      <c r="AG1548">
        <f t="shared" si="342"/>
        <v>0.5</v>
      </c>
      <c r="AH1548">
        <f t="shared" si="343"/>
        <v>0.5</v>
      </c>
      <c r="AI1548">
        <f t="shared" si="344"/>
        <v>0.25</v>
      </c>
      <c r="AJ1548">
        <f t="shared" si="345"/>
        <v>0.25</v>
      </c>
      <c r="AK1548">
        <f t="shared" si="346"/>
        <v>0.5</v>
      </c>
      <c r="AL1548">
        <f t="shared" si="347"/>
        <v>0.5</v>
      </c>
      <c r="AM1548">
        <f t="shared" si="348"/>
        <v>0</v>
      </c>
      <c r="AN1548" s="6">
        <f t="shared" si="349"/>
        <v>0.9</v>
      </c>
      <c r="AO1548" t="str">
        <f>VLOOKUP(BD_PONDERACIONES[[#This Row],[Comuna]],Tabla3[#All],2,0)</f>
        <v>Cordillera</v>
      </c>
    </row>
    <row r="1549" spans="1:41" x14ac:dyDescent="0.35">
      <c r="A1549" t="s">
        <v>7845</v>
      </c>
      <c r="B1549" t="s">
        <v>7846</v>
      </c>
      <c r="C1549" t="s">
        <v>7847</v>
      </c>
      <c r="D1549" s="5">
        <v>44708</v>
      </c>
      <c r="E1549" s="5">
        <v>44656</v>
      </c>
      <c r="F1549" t="s">
        <v>753</v>
      </c>
      <c r="G1549" t="s">
        <v>7848</v>
      </c>
      <c r="H1549" t="s">
        <v>3456</v>
      </c>
      <c r="J1549" t="s">
        <v>756</v>
      </c>
      <c r="K1549" t="s">
        <v>756</v>
      </c>
      <c r="L1549" t="s">
        <v>773</v>
      </c>
      <c r="M1549" t="s">
        <v>773</v>
      </c>
      <c r="N1549" t="s">
        <v>756</v>
      </c>
      <c r="O1549" t="s">
        <v>756</v>
      </c>
      <c r="P1549" t="s">
        <v>765</v>
      </c>
      <c r="Q1549" t="s">
        <v>759</v>
      </c>
      <c r="R1549" t="s">
        <v>759</v>
      </c>
      <c r="S1549" t="s">
        <v>756</v>
      </c>
      <c r="T1549" t="s">
        <v>756</v>
      </c>
      <c r="U1549" t="s">
        <v>756</v>
      </c>
      <c r="V1549" t="s">
        <v>756</v>
      </c>
      <c r="W1549" t="s">
        <v>768</v>
      </c>
      <c r="X1549" t="s">
        <v>7849</v>
      </c>
      <c r="Y1549" t="str">
        <f t="shared" si="336"/>
        <v>abril</v>
      </c>
      <c r="Z1549">
        <f>YEAR(BD_PONDERACIONES[[#This Row],[Fecha Ejecución del Ticket]])</f>
        <v>2022</v>
      </c>
      <c r="AA1549" t="str">
        <f t="shared" si="337"/>
        <v>mayo</v>
      </c>
      <c r="AB1549">
        <f>YEAR(BD_PONDERACIONES[[#This Row],[Fecha de Inspección]])</f>
        <v>2022</v>
      </c>
      <c r="AC1549">
        <f t="shared" si="338"/>
        <v>0.5</v>
      </c>
      <c r="AD1549">
        <f t="shared" si="339"/>
        <v>0.5</v>
      </c>
      <c r="AE1549">
        <f t="shared" si="340"/>
        <v>0</v>
      </c>
      <c r="AF1549">
        <f t="shared" si="341"/>
        <v>0</v>
      </c>
      <c r="AG1549">
        <f t="shared" si="342"/>
        <v>0.5</v>
      </c>
      <c r="AH1549">
        <f t="shared" si="343"/>
        <v>0.5</v>
      </c>
      <c r="AI1549">
        <f t="shared" si="344"/>
        <v>0.25</v>
      </c>
      <c r="AJ1549">
        <f t="shared" si="345"/>
        <v>0.25</v>
      </c>
      <c r="AK1549">
        <f t="shared" si="346"/>
        <v>0.5</v>
      </c>
      <c r="AL1549">
        <f t="shared" si="347"/>
        <v>0.5</v>
      </c>
      <c r="AM1549">
        <f t="shared" si="348"/>
        <v>0.17499999999999999</v>
      </c>
      <c r="AN1549" s="6">
        <f t="shared" si="349"/>
        <v>0.63500000000000001</v>
      </c>
      <c r="AO1549" t="str">
        <f>VLOOKUP(BD_PONDERACIONES[[#This Row],[Comuna]],Tabla3[#All],2,0)</f>
        <v>Cordillera</v>
      </c>
    </row>
    <row r="1550" spans="1:41" x14ac:dyDescent="0.35">
      <c r="A1550" t="s">
        <v>7850</v>
      </c>
      <c r="B1550" t="s">
        <v>7851</v>
      </c>
      <c r="C1550" t="s">
        <v>7852</v>
      </c>
      <c r="D1550" s="5">
        <v>44708</v>
      </c>
      <c r="E1550" s="5">
        <v>44665</v>
      </c>
      <c r="F1550" t="s">
        <v>753</v>
      </c>
      <c r="G1550" t="s">
        <v>7853</v>
      </c>
      <c r="H1550" t="s">
        <v>3456</v>
      </c>
      <c r="J1550" t="s">
        <v>756</v>
      </c>
      <c r="K1550" t="s">
        <v>756</v>
      </c>
      <c r="L1550" t="s">
        <v>757</v>
      </c>
      <c r="M1550" t="s">
        <v>757</v>
      </c>
      <c r="N1550" t="s">
        <v>756</v>
      </c>
      <c r="O1550" t="s">
        <v>756</v>
      </c>
      <c r="P1550" t="s">
        <v>758</v>
      </c>
      <c r="Q1550" t="s">
        <v>759</v>
      </c>
      <c r="R1550" t="s">
        <v>759</v>
      </c>
      <c r="S1550" t="s">
        <v>757</v>
      </c>
      <c r="T1550" t="s">
        <v>757</v>
      </c>
      <c r="U1550" t="s">
        <v>757</v>
      </c>
      <c r="V1550" t="s">
        <v>756</v>
      </c>
      <c r="W1550" t="s">
        <v>756</v>
      </c>
      <c r="X1550" t="s">
        <v>7854</v>
      </c>
      <c r="Y1550" t="str">
        <f t="shared" si="336"/>
        <v>abril</v>
      </c>
      <c r="Z1550">
        <f>YEAR(BD_PONDERACIONES[[#This Row],[Fecha Ejecución del Ticket]])</f>
        <v>2022</v>
      </c>
      <c r="AA1550" t="str">
        <f t="shared" si="337"/>
        <v>mayo</v>
      </c>
      <c r="AB1550">
        <f>YEAR(BD_PONDERACIONES[[#This Row],[Fecha de Inspección]])</f>
        <v>2022</v>
      </c>
      <c r="AC1550">
        <f t="shared" si="338"/>
        <v>0.5</v>
      </c>
      <c r="AD1550">
        <f t="shared" si="339"/>
        <v>0.5</v>
      </c>
      <c r="AE1550">
        <f t="shared" si="340"/>
        <v>0.5</v>
      </c>
      <c r="AF1550">
        <f t="shared" si="341"/>
        <v>0.5</v>
      </c>
      <c r="AG1550">
        <f t="shared" si="342"/>
        <v>0.5</v>
      </c>
      <c r="AH1550">
        <f t="shared" si="343"/>
        <v>0.5</v>
      </c>
      <c r="AI1550">
        <f t="shared" si="344"/>
        <v>0.25</v>
      </c>
      <c r="AJ1550">
        <f t="shared" si="345"/>
        <v>0.25</v>
      </c>
      <c r="AK1550">
        <f t="shared" si="346"/>
        <v>0.5</v>
      </c>
      <c r="AL1550">
        <f t="shared" si="347"/>
        <v>0.5</v>
      </c>
      <c r="AM1550">
        <f t="shared" si="348"/>
        <v>0.5</v>
      </c>
      <c r="AN1550" s="6">
        <f t="shared" si="349"/>
        <v>1</v>
      </c>
      <c r="AO1550" t="str">
        <f>VLOOKUP(BD_PONDERACIONES[[#This Row],[Comuna]],Tabla3[#All],2,0)</f>
        <v>Cordillera</v>
      </c>
    </row>
    <row r="1551" spans="1:41" x14ac:dyDescent="0.35">
      <c r="A1551" t="s">
        <v>7855</v>
      </c>
      <c r="B1551" t="s">
        <v>7856</v>
      </c>
      <c r="C1551" t="s">
        <v>7857</v>
      </c>
      <c r="D1551" s="5">
        <v>44708</v>
      </c>
      <c r="E1551" s="5">
        <v>44671</v>
      </c>
      <c r="F1551" t="s">
        <v>763</v>
      </c>
      <c r="G1551" t="s">
        <v>7858</v>
      </c>
      <c r="H1551" t="s">
        <v>3456</v>
      </c>
      <c r="J1551" t="s">
        <v>756</v>
      </c>
      <c r="K1551" t="s">
        <v>756</v>
      </c>
      <c r="L1551" t="s">
        <v>757</v>
      </c>
      <c r="M1551" t="s">
        <v>757</v>
      </c>
      <c r="N1551" t="s">
        <v>756</v>
      </c>
      <c r="O1551" t="s">
        <v>756</v>
      </c>
      <c r="P1551" t="s">
        <v>758</v>
      </c>
      <c r="Q1551" t="s">
        <v>759</v>
      </c>
      <c r="R1551" t="s">
        <v>759</v>
      </c>
      <c r="S1551" t="s">
        <v>757</v>
      </c>
      <c r="T1551" t="s">
        <v>757</v>
      </c>
      <c r="U1551" t="s">
        <v>757</v>
      </c>
      <c r="V1551" t="s">
        <v>768</v>
      </c>
      <c r="W1551" t="s">
        <v>768</v>
      </c>
      <c r="X1551" t="s">
        <v>7859</v>
      </c>
      <c r="Y1551" t="str">
        <f t="shared" si="336"/>
        <v>abril</v>
      </c>
      <c r="Z1551">
        <f>YEAR(BD_PONDERACIONES[[#This Row],[Fecha Ejecución del Ticket]])</f>
        <v>2022</v>
      </c>
      <c r="AA1551" t="str">
        <f t="shared" si="337"/>
        <v>mayo</v>
      </c>
      <c r="AB1551">
        <f>YEAR(BD_PONDERACIONES[[#This Row],[Fecha de Inspección]])</f>
        <v>2022</v>
      </c>
      <c r="AC1551">
        <f t="shared" si="338"/>
        <v>0.5</v>
      </c>
      <c r="AD1551">
        <f t="shared" si="339"/>
        <v>0.5</v>
      </c>
      <c r="AE1551">
        <f t="shared" si="340"/>
        <v>0.5</v>
      </c>
      <c r="AF1551">
        <f t="shared" si="341"/>
        <v>0.5</v>
      </c>
      <c r="AG1551">
        <f t="shared" si="342"/>
        <v>0.5</v>
      </c>
      <c r="AH1551">
        <f t="shared" si="343"/>
        <v>0.5</v>
      </c>
      <c r="AI1551">
        <f t="shared" si="344"/>
        <v>0.25</v>
      </c>
      <c r="AJ1551">
        <f t="shared" si="345"/>
        <v>0.25</v>
      </c>
      <c r="AK1551">
        <f t="shared" si="346"/>
        <v>0.5</v>
      </c>
      <c r="AL1551">
        <f t="shared" si="347"/>
        <v>0.17499999999999999</v>
      </c>
      <c r="AM1551">
        <f t="shared" si="348"/>
        <v>0.17499999999999999</v>
      </c>
      <c r="AN1551" s="6">
        <f t="shared" si="349"/>
        <v>0.87</v>
      </c>
      <c r="AO1551" t="str">
        <f>VLOOKUP(BD_PONDERACIONES[[#This Row],[Comuna]],Tabla3[#All],2,0)</f>
        <v>Cordillera</v>
      </c>
    </row>
    <row r="1552" spans="1:41" x14ac:dyDescent="0.35">
      <c r="A1552" t="s">
        <v>7860</v>
      </c>
      <c r="B1552" t="s">
        <v>7861</v>
      </c>
      <c r="C1552" t="s">
        <v>7862</v>
      </c>
      <c r="D1552" s="5">
        <v>44708</v>
      </c>
      <c r="E1552" s="5">
        <v>44670</v>
      </c>
      <c r="F1552" t="s">
        <v>753</v>
      </c>
      <c r="G1552" t="s">
        <v>7863</v>
      </c>
      <c r="H1552" t="s">
        <v>3456</v>
      </c>
      <c r="J1552" t="s">
        <v>756</v>
      </c>
      <c r="K1552" t="s">
        <v>756</v>
      </c>
      <c r="L1552" t="s">
        <v>757</v>
      </c>
      <c r="M1552" t="s">
        <v>757</v>
      </c>
      <c r="N1552" t="s">
        <v>756</v>
      </c>
      <c r="O1552" t="s">
        <v>756</v>
      </c>
      <c r="P1552" t="s">
        <v>758</v>
      </c>
      <c r="Q1552" t="s">
        <v>759</v>
      </c>
      <c r="R1552" t="s">
        <v>759</v>
      </c>
      <c r="S1552" t="s">
        <v>757</v>
      </c>
      <c r="T1552" t="s">
        <v>757</v>
      </c>
      <c r="U1552" t="s">
        <v>757</v>
      </c>
      <c r="V1552" t="s">
        <v>756</v>
      </c>
      <c r="W1552" t="s">
        <v>768</v>
      </c>
      <c r="X1552" t="s">
        <v>7864</v>
      </c>
      <c r="Y1552" t="str">
        <f t="shared" si="336"/>
        <v>abril</v>
      </c>
      <c r="Z1552">
        <f>YEAR(BD_PONDERACIONES[[#This Row],[Fecha Ejecución del Ticket]])</f>
        <v>2022</v>
      </c>
      <c r="AA1552" t="str">
        <f t="shared" si="337"/>
        <v>mayo</v>
      </c>
      <c r="AB1552">
        <f>YEAR(BD_PONDERACIONES[[#This Row],[Fecha de Inspección]])</f>
        <v>2022</v>
      </c>
      <c r="AC1552">
        <f t="shared" si="338"/>
        <v>0.5</v>
      </c>
      <c r="AD1552">
        <f t="shared" si="339"/>
        <v>0.5</v>
      </c>
      <c r="AE1552">
        <f t="shared" si="340"/>
        <v>0.5</v>
      </c>
      <c r="AF1552">
        <f t="shared" si="341"/>
        <v>0.5</v>
      </c>
      <c r="AG1552">
        <f t="shared" si="342"/>
        <v>0.5</v>
      </c>
      <c r="AH1552">
        <f t="shared" si="343"/>
        <v>0.5</v>
      </c>
      <c r="AI1552">
        <f t="shared" si="344"/>
        <v>0.25</v>
      </c>
      <c r="AJ1552">
        <f t="shared" si="345"/>
        <v>0.25</v>
      </c>
      <c r="AK1552">
        <f t="shared" si="346"/>
        <v>0.5</v>
      </c>
      <c r="AL1552">
        <f t="shared" si="347"/>
        <v>0.5</v>
      </c>
      <c r="AM1552">
        <f t="shared" si="348"/>
        <v>0.17499999999999999</v>
      </c>
      <c r="AN1552" s="6">
        <f t="shared" si="349"/>
        <v>0.93500000000000005</v>
      </c>
      <c r="AO1552" t="str">
        <f>VLOOKUP(BD_PONDERACIONES[[#This Row],[Comuna]],Tabla3[#All],2,0)</f>
        <v>Cordillera</v>
      </c>
    </row>
    <row r="1553" spans="1:41" x14ac:dyDescent="0.35">
      <c r="A1553" t="s">
        <v>7865</v>
      </c>
      <c r="B1553" t="s">
        <v>7866</v>
      </c>
      <c r="C1553" t="s">
        <v>7867</v>
      </c>
      <c r="D1553" s="5">
        <v>44708</v>
      </c>
      <c r="E1553" s="5">
        <v>44678</v>
      </c>
      <c r="F1553" t="s">
        <v>753</v>
      </c>
      <c r="G1553" t="s">
        <v>7868</v>
      </c>
      <c r="H1553" t="s">
        <v>3456</v>
      </c>
      <c r="J1553" t="s">
        <v>756</v>
      </c>
      <c r="K1553" t="s">
        <v>756</v>
      </c>
      <c r="L1553" t="s">
        <v>757</v>
      </c>
      <c r="M1553" t="s">
        <v>757</v>
      </c>
      <c r="N1553" t="s">
        <v>756</v>
      </c>
      <c r="O1553" t="s">
        <v>756</v>
      </c>
      <c r="P1553" t="s">
        <v>758</v>
      </c>
      <c r="Q1553" t="s">
        <v>759</v>
      </c>
      <c r="R1553" t="s">
        <v>759</v>
      </c>
      <c r="S1553" t="s">
        <v>757</v>
      </c>
      <c r="T1553" t="s">
        <v>757</v>
      </c>
      <c r="U1553" t="s">
        <v>757</v>
      </c>
      <c r="V1553" t="s">
        <v>756</v>
      </c>
      <c r="W1553" t="s">
        <v>768</v>
      </c>
      <c r="X1553" t="s">
        <v>885</v>
      </c>
      <c r="Y1553" t="str">
        <f t="shared" si="336"/>
        <v>abril</v>
      </c>
      <c r="Z1553">
        <f>YEAR(BD_PONDERACIONES[[#This Row],[Fecha Ejecución del Ticket]])</f>
        <v>2022</v>
      </c>
      <c r="AA1553" t="str">
        <f t="shared" si="337"/>
        <v>mayo</v>
      </c>
      <c r="AB1553">
        <f>YEAR(BD_PONDERACIONES[[#This Row],[Fecha de Inspección]])</f>
        <v>2022</v>
      </c>
      <c r="AC1553">
        <f t="shared" si="338"/>
        <v>0.5</v>
      </c>
      <c r="AD1553">
        <f t="shared" si="339"/>
        <v>0.5</v>
      </c>
      <c r="AE1553">
        <f t="shared" si="340"/>
        <v>0.5</v>
      </c>
      <c r="AF1553">
        <f t="shared" si="341"/>
        <v>0.5</v>
      </c>
      <c r="AG1553">
        <f t="shared" si="342"/>
        <v>0.5</v>
      </c>
      <c r="AH1553">
        <f t="shared" si="343"/>
        <v>0.5</v>
      </c>
      <c r="AI1553">
        <f t="shared" si="344"/>
        <v>0.25</v>
      </c>
      <c r="AJ1553">
        <f t="shared" si="345"/>
        <v>0.25</v>
      </c>
      <c r="AK1553">
        <f t="shared" si="346"/>
        <v>0.5</v>
      </c>
      <c r="AL1553">
        <f t="shared" si="347"/>
        <v>0.5</v>
      </c>
      <c r="AM1553">
        <f t="shared" si="348"/>
        <v>0.17499999999999999</v>
      </c>
      <c r="AN1553" s="6">
        <f t="shared" si="349"/>
        <v>0.93500000000000005</v>
      </c>
      <c r="AO1553" t="str">
        <f>VLOOKUP(BD_PONDERACIONES[[#This Row],[Comuna]],Tabla3[#All],2,0)</f>
        <v>Cordillera</v>
      </c>
    </row>
    <row r="1554" spans="1:41" x14ac:dyDescent="0.35">
      <c r="A1554" t="s">
        <v>7869</v>
      </c>
      <c r="B1554" t="s">
        <v>7870</v>
      </c>
      <c r="C1554" t="s">
        <v>7871</v>
      </c>
      <c r="D1554" s="5">
        <v>44708</v>
      </c>
      <c r="E1554" s="5">
        <v>44672</v>
      </c>
      <c r="F1554" t="s">
        <v>763</v>
      </c>
      <c r="G1554" t="s">
        <v>7872</v>
      </c>
      <c r="H1554" t="s">
        <v>3456</v>
      </c>
      <c r="J1554" t="s">
        <v>756</v>
      </c>
      <c r="K1554" t="s">
        <v>756</v>
      </c>
      <c r="L1554" t="s">
        <v>757</v>
      </c>
      <c r="M1554" t="s">
        <v>757</v>
      </c>
      <c r="N1554" t="s">
        <v>756</v>
      </c>
      <c r="O1554" t="s">
        <v>756</v>
      </c>
      <c r="P1554" t="s">
        <v>758</v>
      </c>
      <c r="Q1554" t="s">
        <v>759</v>
      </c>
      <c r="R1554" t="s">
        <v>759</v>
      </c>
      <c r="S1554" t="s">
        <v>757</v>
      </c>
      <c r="T1554" t="s">
        <v>757</v>
      </c>
      <c r="U1554" t="s">
        <v>757</v>
      </c>
      <c r="V1554" t="s">
        <v>756</v>
      </c>
      <c r="W1554" t="s">
        <v>756</v>
      </c>
      <c r="X1554" t="s">
        <v>7873</v>
      </c>
      <c r="Y1554" t="str">
        <f t="shared" si="336"/>
        <v>abril</v>
      </c>
      <c r="Z1554">
        <f>YEAR(BD_PONDERACIONES[[#This Row],[Fecha Ejecución del Ticket]])</f>
        <v>2022</v>
      </c>
      <c r="AA1554" t="str">
        <f t="shared" si="337"/>
        <v>mayo</v>
      </c>
      <c r="AB1554">
        <f>YEAR(BD_PONDERACIONES[[#This Row],[Fecha de Inspección]])</f>
        <v>2022</v>
      </c>
      <c r="AC1554">
        <f t="shared" si="338"/>
        <v>0.5</v>
      </c>
      <c r="AD1554">
        <f t="shared" si="339"/>
        <v>0.5</v>
      </c>
      <c r="AE1554">
        <f t="shared" si="340"/>
        <v>0.5</v>
      </c>
      <c r="AF1554">
        <f t="shared" si="341"/>
        <v>0.5</v>
      </c>
      <c r="AG1554">
        <f t="shared" si="342"/>
        <v>0.5</v>
      </c>
      <c r="AH1554">
        <f t="shared" si="343"/>
        <v>0.5</v>
      </c>
      <c r="AI1554">
        <f t="shared" si="344"/>
        <v>0.25</v>
      </c>
      <c r="AJ1554">
        <f t="shared" si="345"/>
        <v>0.25</v>
      </c>
      <c r="AK1554">
        <f t="shared" si="346"/>
        <v>0.5</v>
      </c>
      <c r="AL1554">
        <f t="shared" si="347"/>
        <v>0.5</v>
      </c>
      <c r="AM1554">
        <f t="shared" si="348"/>
        <v>0.5</v>
      </c>
      <c r="AN1554" s="6">
        <f t="shared" si="349"/>
        <v>1</v>
      </c>
      <c r="AO1554" t="str">
        <f>VLOOKUP(BD_PONDERACIONES[[#This Row],[Comuna]],Tabla3[#All],2,0)</f>
        <v>Cordillera</v>
      </c>
    </row>
    <row r="1555" spans="1:41" x14ac:dyDescent="0.35">
      <c r="A1555" t="s">
        <v>7874</v>
      </c>
      <c r="B1555" t="s">
        <v>7875</v>
      </c>
      <c r="C1555" t="s">
        <v>7876</v>
      </c>
      <c r="D1555" s="5">
        <v>44708</v>
      </c>
      <c r="E1555" s="5">
        <v>44679</v>
      </c>
      <c r="F1555" t="s">
        <v>753</v>
      </c>
      <c r="G1555" t="s">
        <v>7877</v>
      </c>
      <c r="H1555" t="s">
        <v>3456</v>
      </c>
      <c r="J1555" t="s">
        <v>756</v>
      </c>
      <c r="K1555" t="s">
        <v>756</v>
      </c>
      <c r="L1555" t="s">
        <v>757</v>
      </c>
      <c r="M1555" t="s">
        <v>757</v>
      </c>
      <c r="N1555" t="s">
        <v>756</v>
      </c>
      <c r="O1555" t="s">
        <v>756</v>
      </c>
      <c r="P1555" t="s">
        <v>765</v>
      </c>
      <c r="Q1555" t="s">
        <v>759</v>
      </c>
      <c r="R1555" t="s">
        <v>759</v>
      </c>
      <c r="S1555" t="s">
        <v>756</v>
      </c>
      <c r="T1555" t="s">
        <v>756</v>
      </c>
      <c r="U1555" t="s">
        <v>756</v>
      </c>
      <c r="V1555" t="s">
        <v>756</v>
      </c>
      <c r="W1555" t="s">
        <v>756</v>
      </c>
      <c r="X1555" t="s">
        <v>7116</v>
      </c>
      <c r="Y1555" t="str">
        <f t="shared" si="336"/>
        <v>abril</v>
      </c>
      <c r="Z1555">
        <f>YEAR(BD_PONDERACIONES[[#This Row],[Fecha Ejecución del Ticket]])</f>
        <v>2022</v>
      </c>
      <c r="AA1555" t="str">
        <f t="shared" si="337"/>
        <v>mayo</v>
      </c>
      <c r="AB1555">
        <f>YEAR(BD_PONDERACIONES[[#This Row],[Fecha de Inspección]])</f>
        <v>2022</v>
      </c>
      <c r="AC1555">
        <f t="shared" si="338"/>
        <v>0.5</v>
      </c>
      <c r="AD1555">
        <f t="shared" si="339"/>
        <v>0.5</v>
      </c>
      <c r="AE1555">
        <f t="shared" si="340"/>
        <v>0.5</v>
      </c>
      <c r="AF1555">
        <f t="shared" si="341"/>
        <v>0.5</v>
      </c>
      <c r="AG1555">
        <f t="shared" si="342"/>
        <v>0.5</v>
      </c>
      <c r="AH1555">
        <f t="shared" si="343"/>
        <v>0.5</v>
      </c>
      <c r="AI1555">
        <f t="shared" si="344"/>
        <v>0.25</v>
      </c>
      <c r="AJ1555">
        <f t="shared" si="345"/>
        <v>0.25</v>
      </c>
      <c r="AK1555">
        <f t="shared" si="346"/>
        <v>0.5</v>
      </c>
      <c r="AL1555">
        <f t="shared" si="347"/>
        <v>0.5</v>
      </c>
      <c r="AM1555">
        <f t="shared" si="348"/>
        <v>0.5</v>
      </c>
      <c r="AN1555" s="6">
        <f t="shared" si="349"/>
        <v>1</v>
      </c>
      <c r="AO1555" t="str">
        <f>VLOOKUP(BD_PONDERACIONES[[#This Row],[Comuna]],Tabla3[#All],2,0)</f>
        <v>Cordillera</v>
      </c>
    </row>
    <row r="1556" spans="1:41" x14ac:dyDescent="0.35">
      <c r="A1556" t="s">
        <v>7878</v>
      </c>
      <c r="B1556" t="s">
        <v>7879</v>
      </c>
      <c r="C1556" t="s">
        <v>7880</v>
      </c>
      <c r="D1556" s="5">
        <v>44708</v>
      </c>
      <c r="E1556" s="5">
        <v>44669</v>
      </c>
      <c r="F1556" t="s">
        <v>763</v>
      </c>
      <c r="G1556" t="s">
        <v>7881</v>
      </c>
      <c r="H1556" t="s">
        <v>3456</v>
      </c>
      <c r="J1556" t="s">
        <v>756</v>
      </c>
      <c r="K1556" t="s">
        <v>756</v>
      </c>
      <c r="L1556" t="s">
        <v>757</v>
      </c>
      <c r="M1556" t="s">
        <v>757</v>
      </c>
      <c r="N1556" t="s">
        <v>756</v>
      </c>
      <c r="O1556" t="s">
        <v>756</v>
      </c>
      <c r="P1556" t="s">
        <v>758</v>
      </c>
      <c r="Q1556" t="s">
        <v>759</v>
      </c>
      <c r="R1556" t="s">
        <v>759</v>
      </c>
      <c r="S1556" t="s">
        <v>757</v>
      </c>
      <c r="T1556" t="s">
        <v>757</v>
      </c>
      <c r="U1556" t="s">
        <v>757</v>
      </c>
      <c r="V1556" t="s">
        <v>756</v>
      </c>
      <c r="W1556" t="s">
        <v>773</v>
      </c>
      <c r="X1556" t="s">
        <v>7882</v>
      </c>
      <c r="Y1556" t="str">
        <f t="shared" si="336"/>
        <v>abril</v>
      </c>
      <c r="Z1556">
        <f>YEAR(BD_PONDERACIONES[[#This Row],[Fecha Ejecución del Ticket]])</f>
        <v>2022</v>
      </c>
      <c r="AA1556" t="str">
        <f t="shared" si="337"/>
        <v>mayo</v>
      </c>
      <c r="AB1556">
        <f>YEAR(BD_PONDERACIONES[[#This Row],[Fecha de Inspección]])</f>
        <v>2022</v>
      </c>
      <c r="AC1556">
        <f t="shared" si="338"/>
        <v>0.5</v>
      </c>
      <c r="AD1556">
        <f t="shared" si="339"/>
        <v>0.5</v>
      </c>
      <c r="AE1556">
        <f t="shared" si="340"/>
        <v>0.5</v>
      </c>
      <c r="AF1556">
        <f t="shared" si="341"/>
        <v>0.5</v>
      </c>
      <c r="AG1556">
        <f t="shared" si="342"/>
        <v>0.5</v>
      </c>
      <c r="AH1556">
        <f t="shared" si="343"/>
        <v>0.5</v>
      </c>
      <c r="AI1556">
        <f t="shared" si="344"/>
        <v>0.25</v>
      </c>
      <c r="AJ1556">
        <f t="shared" si="345"/>
        <v>0.25</v>
      </c>
      <c r="AK1556">
        <f t="shared" si="346"/>
        <v>0.5</v>
      </c>
      <c r="AL1556">
        <f t="shared" si="347"/>
        <v>0.5</v>
      </c>
      <c r="AM1556">
        <f t="shared" si="348"/>
        <v>0</v>
      </c>
      <c r="AN1556" s="6">
        <f t="shared" si="349"/>
        <v>0.9</v>
      </c>
      <c r="AO1556" t="str">
        <f>VLOOKUP(BD_PONDERACIONES[[#This Row],[Comuna]],Tabla3[#All],2,0)</f>
        <v>Cordillera</v>
      </c>
    </row>
    <row r="1557" spans="1:41" x14ac:dyDescent="0.35">
      <c r="A1557" t="s">
        <v>7883</v>
      </c>
      <c r="B1557" t="s">
        <v>7884</v>
      </c>
      <c r="C1557" t="s">
        <v>7885</v>
      </c>
      <c r="D1557" s="5">
        <v>44708</v>
      </c>
      <c r="E1557" s="5">
        <v>44678</v>
      </c>
      <c r="F1557" t="s">
        <v>753</v>
      </c>
      <c r="G1557" t="s">
        <v>7886</v>
      </c>
      <c r="H1557" t="s">
        <v>3456</v>
      </c>
      <c r="J1557" t="s">
        <v>756</v>
      </c>
      <c r="K1557" t="s">
        <v>756</v>
      </c>
      <c r="L1557" t="s">
        <v>773</v>
      </c>
      <c r="M1557" t="s">
        <v>773</v>
      </c>
      <c r="N1557" t="s">
        <v>756</v>
      </c>
      <c r="O1557" t="s">
        <v>756</v>
      </c>
      <c r="P1557" t="s">
        <v>758</v>
      </c>
      <c r="Q1557" t="s">
        <v>759</v>
      </c>
      <c r="R1557" t="s">
        <v>759</v>
      </c>
      <c r="S1557" t="s">
        <v>757</v>
      </c>
      <c r="T1557" t="s">
        <v>757</v>
      </c>
      <c r="U1557" t="s">
        <v>757</v>
      </c>
      <c r="V1557" t="s">
        <v>756</v>
      </c>
      <c r="W1557" t="s">
        <v>756</v>
      </c>
      <c r="X1557" t="s">
        <v>7887</v>
      </c>
      <c r="Y1557" t="str">
        <f t="shared" si="336"/>
        <v>abril</v>
      </c>
      <c r="Z1557">
        <f>YEAR(BD_PONDERACIONES[[#This Row],[Fecha Ejecución del Ticket]])</f>
        <v>2022</v>
      </c>
      <c r="AA1557" t="str">
        <f t="shared" si="337"/>
        <v>mayo</v>
      </c>
      <c r="AB1557">
        <f>YEAR(BD_PONDERACIONES[[#This Row],[Fecha de Inspección]])</f>
        <v>2022</v>
      </c>
      <c r="AC1557">
        <f t="shared" si="338"/>
        <v>0.5</v>
      </c>
      <c r="AD1557">
        <f t="shared" si="339"/>
        <v>0.5</v>
      </c>
      <c r="AE1557">
        <f t="shared" si="340"/>
        <v>0</v>
      </c>
      <c r="AF1557">
        <f t="shared" si="341"/>
        <v>0</v>
      </c>
      <c r="AG1557">
        <f t="shared" si="342"/>
        <v>0.5</v>
      </c>
      <c r="AH1557">
        <f t="shared" si="343"/>
        <v>0.5</v>
      </c>
      <c r="AI1557">
        <f t="shared" si="344"/>
        <v>0.25</v>
      </c>
      <c r="AJ1557">
        <f t="shared" si="345"/>
        <v>0.25</v>
      </c>
      <c r="AK1557">
        <f t="shared" si="346"/>
        <v>0.5</v>
      </c>
      <c r="AL1557">
        <f t="shared" si="347"/>
        <v>0.5</v>
      </c>
      <c r="AM1557">
        <f t="shared" si="348"/>
        <v>0.5</v>
      </c>
      <c r="AN1557" s="6">
        <f t="shared" si="349"/>
        <v>0.7</v>
      </c>
      <c r="AO1557" t="str">
        <f>VLOOKUP(BD_PONDERACIONES[[#This Row],[Comuna]],Tabla3[#All],2,0)</f>
        <v>Cordillera</v>
      </c>
    </row>
    <row r="1558" spans="1:41" x14ac:dyDescent="0.35">
      <c r="A1558" t="s">
        <v>7888</v>
      </c>
      <c r="B1558" t="s">
        <v>7889</v>
      </c>
      <c r="C1558" t="s">
        <v>7890</v>
      </c>
      <c r="D1558" s="5">
        <v>44708</v>
      </c>
      <c r="E1558" s="5">
        <v>44672</v>
      </c>
      <c r="F1558" t="s">
        <v>763</v>
      </c>
      <c r="G1558" t="s">
        <v>7891</v>
      </c>
      <c r="H1558" t="s">
        <v>3456</v>
      </c>
      <c r="J1558" t="s">
        <v>756</v>
      </c>
      <c r="K1558" t="s">
        <v>756</v>
      </c>
      <c r="L1558" t="s">
        <v>757</v>
      </c>
      <c r="M1558" t="s">
        <v>757</v>
      </c>
      <c r="N1558" t="s">
        <v>756</v>
      </c>
      <c r="O1558" t="s">
        <v>756</v>
      </c>
      <c r="P1558" t="s">
        <v>758</v>
      </c>
      <c r="Q1558" t="s">
        <v>759</v>
      </c>
      <c r="R1558" t="s">
        <v>759</v>
      </c>
      <c r="S1558" t="s">
        <v>757</v>
      </c>
      <c r="T1558" t="s">
        <v>757</v>
      </c>
      <c r="U1558" t="s">
        <v>757</v>
      </c>
      <c r="V1558" t="s">
        <v>756</v>
      </c>
      <c r="W1558" t="s">
        <v>756</v>
      </c>
      <c r="X1558" t="s">
        <v>804</v>
      </c>
      <c r="Y1558" t="str">
        <f t="shared" si="336"/>
        <v>abril</v>
      </c>
      <c r="Z1558">
        <f>YEAR(BD_PONDERACIONES[[#This Row],[Fecha Ejecución del Ticket]])</f>
        <v>2022</v>
      </c>
      <c r="AA1558" t="str">
        <f t="shared" si="337"/>
        <v>mayo</v>
      </c>
      <c r="AB1558">
        <f>YEAR(BD_PONDERACIONES[[#This Row],[Fecha de Inspección]])</f>
        <v>2022</v>
      </c>
      <c r="AC1558">
        <f t="shared" si="338"/>
        <v>0.5</v>
      </c>
      <c r="AD1558">
        <f t="shared" si="339"/>
        <v>0.5</v>
      </c>
      <c r="AE1558">
        <f t="shared" si="340"/>
        <v>0.5</v>
      </c>
      <c r="AF1558">
        <f t="shared" si="341"/>
        <v>0.5</v>
      </c>
      <c r="AG1558">
        <f t="shared" si="342"/>
        <v>0.5</v>
      </c>
      <c r="AH1558">
        <f t="shared" si="343"/>
        <v>0.5</v>
      </c>
      <c r="AI1558">
        <f t="shared" si="344"/>
        <v>0.25</v>
      </c>
      <c r="AJ1558">
        <f t="shared" si="345"/>
        <v>0.25</v>
      </c>
      <c r="AK1558">
        <f t="shared" si="346"/>
        <v>0.5</v>
      </c>
      <c r="AL1558">
        <f t="shared" si="347"/>
        <v>0.5</v>
      </c>
      <c r="AM1558">
        <f t="shared" si="348"/>
        <v>0.5</v>
      </c>
      <c r="AN1558" s="6">
        <f t="shared" si="349"/>
        <v>1</v>
      </c>
      <c r="AO1558" t="str">
        <f>VLOOKUP(BD_PONDERACIONES[[#This Row],[Comuna]],Tabla3[#All],2,0)</f>
        <v>Cordillera</v>
      </c>
    </row>
    <row r="1559" spans="1:41" x14ac:dyDescent="0.35">
      <c r="A1559" t="s">
        <v>7892</v>
      </c>
      <c r="B1559" t="s">
        <v>7893</v>
      </c>
      <c r="C1559" t="s">
        <v>7894</v>
      </c>
      <c r="D1559" s="5">
        <v>44708</v>
      </c>
      <c r="E1559" s="5">
        <v>44679</v>
      </c>
      <c r="F1559" t="s">
        <v>753</v>
      </c>
      <c r="G1559" t="s">
        <v>7895</v>
      </c>
      <c r="H1559" t="s">
        <v>3456</v>
      </c>
      <c r="J1559" t="s">
        <v>756</v>
      </c>
      <c r="K1559" t="s">
        <v>756</v>
      </c>
      <c r="L1559" t="s">
        <v>757</v>
      </c>
      <c r="M1559" t="s">
        <v>757</v>
      </c>
      <c r="N1559" t="s">
        <v>756</v>
      </c>
      <c r="O1559" t="s">
        <v>756</v>
      </c>
      <c r="P1559" t="s">
        <v>765</v>
      </c>
      <c r="Q1559" t="s">
        <v>759</v>
      </c>
      <c r="R1559" t="s">
        <v>759</v>
      </c>
      <c r="S1559" t="s">
        <v>756</v>
      </c>
      <c r="T1559" t="s">
        <v>756</v>
      </c>
      <c r="U1559" t="s">
        <v>756</v>
      </c>
      <c r="V1559" t="s">
        <v>756</v>
      </c>
      <c r="W1559" t="s">
        <v>768</v>
      </c>
      <c r="X1559" t="s">
        <v>7116</v>
      </c>
      <c r="Y1559" t="str">
        <f t="shared" si="336"/>
        <v>abril</v>
      </c>
      <c r="Z1559">
        <f>YEAR(BD_PONDERACIONES[[#This Row],[Fecha Ejecución del Ticket]])</f>
        <v>2022</v>
      </c>
      <c r="AA1559" t="str">
        <f t="shared" si="337"/>
        <v>mayo</v>
      </c>
      <c r="AB1559">
        <f>YEAR(BD_PONDERACIONES[[#This Row],[Fecha de Inspección]])</f>
        <v>2022</v>
      </c>
      <c r="AC1559">
        <f t="shared" si="338"/>
        <v>0.5</v>
      </c>
      <c r="AD1559">
        <f t="shared" si="339"/>
        <v>0.5</v>
      </c>
      <c r="AE1559">
        <f t="shared" si="340"/>
        <v>0.5</v>
      </c>
      <c r="AF1559">
        <f t="shared" si="341"/>
        <v>0.5</v>
      </c>
      <c r="AG1559">
        <f t="shared" si="342"/>
        <v>0.5</v>
      </c>
      <c r="AH1559">
        <f t="shared" si="343"/>
        <v>0.5</v>
      </c>
      <c r="AI1559">
        <f t="shared" si="344"/>
        <v>0.25</v>
      </c>
      <c r="AJ1559">
        <f t="shared" si="345"/>
        <v>0.25</v>
      </c>
      <c r="AK1559">
        <f t="shared" si="346"/>
        <v>0.5</v>
      </c>
      <c r="AL1559">
        <f t="shared" si="347"/>
        <v>0.5</v>
      </c>
      <c r="AM1559">
        <f t="shared" si="348"/>
        <v>0.17499999999999999</v>
      </c>
      <c r="AN1559" s="6">
        <f t="shared" si="349"/>
        <v>0.93500000000000005</v>
      </c>
      <c r="AO1559" t="str">
        <f>VLOOKUP(BD_PONDERACIONES[[#This Row],[Comuna]],Tabla3[#All],2,0)</f>
        <v>Cordillera</v>
      </c>
    </row>
    <row r="1560" spans="1:41" x14ac:dyDescent="0.35">
      <c r="A1560" t="s">
        <v>7896</v>
      </c>
      <c r="B1560" t="s">
        <v>7897</v>
      </c>
      <c r="C1560" t="s">
        <v>7898</v>
      </c>
      <c r="D1560" s="5">
        <v>44708</v>
      </c>
      <c r="E1560" s="5">
        <v>44670</v>
      </c>
      <c r="F1560" t="s">
        <v>763</v>
      </c>
      <c r="G1560" t="s">
        <v>7899</v>
      </c>
      <c r="H1560" t="s">
        <v>3456</v>
      </c>
      <c r="J1560" t="s">
        <v>756</v>
      </c>
      <c r="K1560" t="s">
        <v>756</v>
      </c>
      <c r="L1560" t="s">
        <v>756</v>
      </c>
      <c r="M1560" t="s">
        <v>756</v>
      </c>
      <c r="N1560" t="s">
        <v>756</v>
      </c>
      <c r="O1560" t="s">
        <v>756</v>
      </c>
      <c r="P1560" t="s">
        <v>765</v>
      </c>
      <c r="Q1560" t="s">
        <v>7900</v>
      </c>
      <c r="R1560" t="s">
        <v>7901</v>
      </c>
      <c r="S1560" t="s">
        <v>756</v>
      </c>
      <c r="T1560" t="s">
        <v>756</v>
      </c>
      <c r="U1560" t="s">
        <v>756</v>
      </c>
      <c r="V1560" t="s">
        <v>756</v>
      </c>
      <c r="W1560" t="s">
        <v>756</v>
      </c>
      <c r="X1560" t="s">
        <v>769</v>
      </c>
      <c r="Y1560" t="str">
        <f t="shared" si="336"/>
        <v>abril</v>
      </c>
      <c r="Z1560">
        <f>YEAR(BD_PONDERACIONES[[#This Row],[Fecha Ejecución del Ticket]])</f>
        <v>2022</v>
      </c>
      <c r="AA1560" t="str">
        <f t="shared" si="337"/>
        <v>mayo</v>
      </c>
      <c r="AB1560">
        <f>YEAR(BD_PONDERACIONES[[#This Row],[Fecha de Inspección]])</f>
        <v>2022</v>
      </c>
      <c r="AC1560">
        <f t="shared" si="338"/>
        <v>0.5</v>
      </c>
      <c r="AD1560">
        <f t="shared" si="339"/>
        <v>0.5</v>
      </c>
      <c r="AE1560">
        <f t="shared" si="340"/>
        <v>0.5</v>
      </c>
      <c r="AF1560">
        <f t="shared" si="341"/>
        <v>0.5</v>
      </c>
      <c r="AG1560">
        <f t="shared" si="342"/>
        <v>0.5</v>
      </c>
      <c r="AH1560">
        <f t="shared" si="343"/>
        <v>0.5</v>
      </c>
      <c r="AI1560">
        <f t="shared" si="344"/>
        <v>0.25</v>
      </c>
      <c r="AJ1560">
        <f t="shared" si="345"/>
        <v>0.25</v>
      </c>
      <c r="AK1560">
        <f t="shared" si="346"/>
        <v>0.5</v>
      </c>
      <c r="AL1560">
        <f t="shared" si="347"/>
        <v>0.5</v>
      </c>
      <c r="AM1560">
        <f t="shared" si="348"/>
        <v>0.5</v>
      </c>
      <c r="AN1560" s="6">
        <f t="shared" si="349"/>
        <v>1</v>
      </c>
      <c r="AO1560" t="str">
        <f>VLOOKUP(BD_PONDERACIONES[[#This Row],[Comuna]],Tabla3[#All],2,0)</f>
        <v>Cordillera</v>
      </c>
    </row>
    <row r="1561" spans="1:41" x14ac:dyDescent="0.35">
      <c r="A1561" t="s">
        <v>7902</v>
      </c>
      <c r="B1561" t="s">
        <v>7903</v>
      </c>
      <c r="C1561" t="s">
        <v>7904</v>
      </c>
      <c r="D1561" s="5">
        <v>44708</v>
      </c>
      <c r="E1561" s="5">
        <v>44668</v>
      </c>
      <c r="F1561" t="s">
        <v>763</v>
      </c>
      <c r="G1561" t="s">
        <v>7905</v>
      </c>
      <c r="H1561" t="s">
        <v>3456</v>
      </c>
      <c r="J1561" t="s">
        <v>756</v>
      </c>
      <c r="K1561" t="s">
        <v>756</v>
      </c>
      <c r="L1561" t="s">
        <v>757</v>
      </c>
      <c r="M1561" t="s">
        <v>757</v>
      </c>
      <c r="N1561" t="s">
        <v>756</v>
      </c>
      <c r="O1561" t="s">
        <v>756</v>
      </c>
      <c r="P1561" t="s">
        <v>765</v>
      </c>
      <c r="Q1561" t="s">
        <v>7906</v>
      </c>
      <c r="R1561" t="s">
        <v>7907</v>
      </c>
      <c r="S1561" t="s">
        <v>756</v>
      </c>
      <c r="T1561" t="s">
        <v>756</v>
      </c>
      <c r="U1561" t="s">
        <v>756</v>
      </c>
      <c r="V1561" t="s">
        <v>768</v>
      </c>
      <c r="W1561" t="s">
        <v>773</v>
      </c>
      <c r="X1561" t="s">
        <v>7908</v>
      </c>
      <c r="Y1561" t="str">
        <f t="shared" si="336"/>
        <v>abril</v>
      </c>
      <c r="Z1561">
        <f>YEAR(BD_PONDERACIONES[[#This Row],[Fecha Ejecución del Ticket]])</f>
        <v>2022</v>
      </c>
      <c r="AA1561" t="str">
        <f t="shared" si="337"/>
        <v>mayo</v>
      </c>
      <c r="AB1561">
        <f>YEAR(BD_PONDERACIONES[[#This Row],[Fecha de Inspección]])</f>
        <v>2022</v>
      </c>
      <c r="AC1561">
        <f t="shared" si="338"/>
        <v>0.5</v>
      </c>
      <c r="AD1561">
        <f t="shared" si="339"/>
        <v>0.5</v>
      </c>
      <c r="AE1561">
        <f t="shared" si="340"/>
        <v>0.5</v>
      </c>
      <c r="AF1561">
        <f t="shared" si="341"/>
        <v>0.5</v>
      </c>
      <c r="AG1561">
        <f t="shared" si="342"/>
        <v>0.5</v>
      </c>
      <c r="AH1561">
        <f t="shared" si="343"/>
        <v>0.5</v>
      </c>
      <c r="AI1561">
        <f t="shared" si="344"/>
        <v>0.25</v>
      </c>
      <c r="AJ1561">
        <f t="shared" si="345"/>
        <v>0.25</v>
      </c>
      <c r="AK1561">
        <f t="shared" si="346"/>
        <v>0.5</v>
      </c>
      <c r="AL1561">
        <f t="shared" si="347"/>
        <v>0.17499999999999999</v>
      </c>
      <c r="AM1561">
        <f t="shared" si="348"/>
        <v>0</v>
      </c>
      <c r="AN1561" s="6">
        <f t="shared" si="349"/>
        <v>0.83500000000000008</v>
      </c>
      <c r="AO1561" t="str">
        <f>VLOOKUP(BD_PONDERACIONES[[#This Row],[Comuna]],Tabla3[#All],2,0)</f>
        <v>Cordillera</v>
      </c>
    </row>
    <row r="1562" spans="1:41" x14ac:dyDescent="0.35">
      <c r="A1562" t="s">
        <v>7909</v>
      </c>
      <c r="B1562" t="s">
        <v>7910</v>
      </c>
      <c r="C1562" t="s">
        <v>7911</v>
      </c>
      <c r="D1562" s="5">
        <v>44708</v>
      </c>
      <c r="E1562" s="5">
        <v>44667</v>
      </c>
      <c r="F1562" t="s">
        <v>763</v>
      </c>
      <c r="G1562" t="s">
        <v>7912</v>
      </c>
      <c r="H1562" t="s">
        <v>3456</v>
      </c>
      <c r="J1562" t="s">
        <v>756</v>
      </c>
      <c r="K1562" t="s">
        <v>756</v>
      </c>
      <c r="L1562" t="s">
        <v>757</v>
      </c>
      <c r="M1562" t="s">
        <v>757</v>
      </c>
      <c r="N1562" t="s">
        <v>756</v>
      </c>
      <c r="O1562" t="s">
        <v>756</v>
      </c>
      <c r="P1562" t="s">
        <v>758</v>
      </c>
      <c r="Q1562" t="s">
        <v>759</v>
      </c>
      <c r="R1562" t="s">
        <v>759</v>
      </c>
      <c r="S1562" t="s">
        <v>757</v>
      </c>
      <c r="T1562" t="s">
        <v>757</v>
      </c>
      <c r="U1562" t="s">
        <v>757</v>
      </c>
      <c r="V1562" t="s">
        <v>768</v>
      </c>
      <c r="W1562" t="s">
        <v>768</v>
      </c>
      <c r="X1562" t="s">
        <v>7913</v>
      </c>
      <c r="Y1562" t="str">
        <f t="shared" si="336"/>
        <v>abril</v>
      </c>
      <c r="Z1562">
        <f>YEAR(BD_PONDERACIONES[[#This Row],[Fecha Ejecución del Ticket]])</f>
        <v>2022</v>
      </c>
      <c r="AA1562" t="str">
        <f t="shared" si="337"/>
        <v>mayo</v>
      </c>
      <c r="AB1562">
        <f>YEAR(BD_PONDERACIONES[[#This Row],[Fecha de Inspección]])</f>
        <v>2022</v>
      </c>
      <c r="AC1562">
        <f t="shared" si="338"/>
        <v>0.5</v>
      </c>
      <c r="AD1562">
        <f t="shared" si="339"/>
        <v>0.5</v>
      </c>
      <c r="AE1562">
        <f t="shared" si="340"/>
        <v>0.5</v>
      </c>
      <c r="AF1562">
        <f t="shared" si="341"/>
        <v>0.5</v>
      </c>
      <c r="AG1562">
        <f t="shared" si="342"/>
        <v>0.5</v>
      </c>
      <c r="AH1562">
        <f t="shared" si="343"/>
        <v>0.5</v>
      </c>
      <c r="AI1562">
        <f t="shared" si="344"/>
        <v>0.25</v>
      </c>
      <c r="AJ1562">
        <f t="shared" si="345"/>
        <v>0.25</v>
      </c>
      <c r="AK1562">
        <f t="shared" si="346"/>
        <v>0.5</v>
      </c>
      <c r="AL1562">
        <f t="shared" si="347"/>
        <v>0.17499999999999999</v>
      </c>
      <c r="AM1562">
        <f t="shared" si="348"/>
        <v>0.17499999999999999</v>
      </c>
      <c r="AN1562" s="6">
        <f t="shared" si="349"/>
        <v>0.87</v>
      </c>
      <c r="AO1562" t="str">
        <f>VLOOKUP(BD_PONDERACIONES[[#This Row],[Comuna]],Tabla3[#All],2,0)</f>
        <v>Cordillera</v>
      </c>
    </row>
    <row r="1563" spans="1:41" x14ac:dyDescent="0.35">
      <c r="A1563" t="s">
        <v>7914</v>
      </c>
      <c r="B1563" t="s">
        <v>7915</v>
      </c>
      <c r="C1563" t="s">
        <v>7916</v>
      </c>
      <c r="D1563" s="5">
        <v>44708</v>
      </c>
      <c r="E1563" s="5">
        <v>44672</v>
      </c>
      <c r="F1563" t="s">
        <v>763</v>
      </c>
      <c r="G1563" t="s">
        <v>7917</v>
      </c>
      <c r="H1563" t="s">
        <v>3456</v>
      </c>
      <c r="J1563" t="s">
        <v>756</v>
      </c>
      <c r="K1563" t="s">
        <v>756</v>
      </c>
      <c r="L1563" t="s">
        <v>756</v>
      </c>
      <c r="M1563" t="s">
        <v>756</v>
      </c>
      <c r="N1563" t="s">
        <v>756</v>
      </c>
      <c r="O1563" t="s">
        <v>756</v>
      </c>
      <c r="P1563" t="s">
        <v>758</v>
      </c>
      <c r="Q1563" t="s">
        <v>759</v>
      </c>
      <c r="R1563" t="s">
        <v>759</v>
      </c>
      <c r="S1563" t="s">
        <v>757</v>
      </c>
      <c r="T1563" t="s">
        <v>757</v>
      </c>
      <c r="U1563" t="s">
        <v>757</v>
      </c>
      <c r="V1563" t="s">
        <v>756</v>
      </c>
      <c r="W1563" t="s">
        <v>756</v>
      </c>
      <c r="X1563" t="s">
        <v>804</v>
      </c>
      <c r="Y1563" t="str">
        <f t="shared" si="336"/>
        <v>abril</v>
      </c>
      <c r="Z1563">
        <f>YEAR(BD_PONDERACIONES[[#This Row],[Fecha Ejecución del Ticket]])</f>
        <v>2022</v>
      </c>
      <c r="AA1563" t="str">
        <f t="shared" si="337"/>
        <v>mayo</v>
      </c>
      <c r="AB1563">
        <f>YEAR(BD_PONDERACIONES[[#This Row],[Fecha de Inspección]])</f>
        <v>2022</v>
      </c>
      <c r="AC1563">
        <f t="shared" si="338"/>
        <v>0.5</v>
      </c>
      <c r="AD1563">
        <f t="shared" si="339"/>
        <v>0.5</v>
      </c>
      <c r="AE1563">
        <f t="shared" si="340"/>
        <v>0.5</v>
      </c>
      <c r="AF1563">
        <f t="shared" si="341"/>
        <v>0.5</v>
      </c>
      <c r="AG1563">
        <f t="shared" si="342"/>
        <v>0.5</v>
      </c>
      <c r="AH1563">
        <f t="shared" si="343"/>
        <v>0.5</v>
      </c>
      <c r="AI1563">
        <f t="shared" si="344"/>
        <v>0.25</v>
      </c>
      <c r="AJ1563">
        <f t="shared" si="345"/>
        <v>0.25</v>
      </c>
      <c r="AK1563">
        <f t="shared" si="346"/>
        <v>0.5</v>
      </c>
      <c r="AL1563">
        <f t="shared" si="347"/>
        <v>0.5</v>
      </c>
      <c r="AM1563">
        <f t="shared" si="348"/>
        <v>0.5</v>
      </c>
      <c r="AN1563" s="6">
        <f t="shared" si="349"/>
        <v>1</v>
      </c>
      <c r="AO1563" t="str">
        <f>VLOOKUP(BD_PONDERACIONES[[#This Row],[Comuna]],Tabla3[#All],2,0)</f>
        <v>Cordillera</v>
      </c>
    </row>
    <row r="1564" spans="1:41" x14ac:dyDescent="0.35">
      <c r="A1564" t="s">
        <v>7918</v>
      </c>
      <c r="B1564" t="s">
        <v>7919</v>
      </c>
      <c r="C1564" t="s">
        <v>7920</v>
      </c>
      <c r="D1564" s="5">
        <v>44708</v>
      </c>
      <c r="E1564" s="5">
        <v>44669</v>
      </c>
      <c r="F1564" t="s">
        <v>763</v>
      </c>
      <c r="G1564" t="s">
        <v>7921</v>
      </c>
      <c r="H1564" t="s">
        <v>3456</v>
      </c>
      <c r="J1564" t="s">
        <v>756</v>
      </c>
      <c r="K1564" t="s">
        <v>756</v>
      </c>
      <c r="L1564" t="s">
        <v>757</v>
      </c>
      <c r="M1564" t="s">
        <v>757</v>
      </c>
      <c r="N1564" t="s">
        <v>756</v>
      </c>
      <c r="O1564" t="s">
        <v>756</v>
      </c>
      <c r="P1564" t="s">
        <v>765</v>
      </c>
      <c r="Q1564" t="s">
        <v>7922</v>
      </c>
      <c r="R1564" t="s">
        <v>7923</v>
      </c>
      <c r="S1564" t="s">
        <v>756</v>
      </c>
      <c r="T1564" t="s">
        <v>756</v>
      </c>
      <c r="U1564" t="s">
        <v>756</v>
      </c>
      <c r="V1564" t="s">
        <v>756</v>
      </c>
      <c r="W1564" t="s">
        <v>773</v>
      </c>
      <c r="X1564" t="s">
        <v>7758</v>
      </c>
      <c r="Y1564" t="str">
        <f t="shared" si="336"/>
        <v>abril</v>
      </c>
      <c r="Z1564">
        <f>YEAR(BD_PONDERACIONES[[#This Row],[Fecha Ejecución del Ticket]])</f>
        <v>2022</v>
      </c>
      <c r="AA1564" t="str">
        <f t="shared" si="337"/>
        <v>mayo</v>
      </c>
      <c r="AB1564">
        <f>YEAR(BD_PONDERACIONES[[#This Row],[Fecha de Inspección]])</f>
        <v>2022</v>
      </c>
      <c r="AC1564">
        <f t="shared" si="338"/>
        <v>0.5</v>
      </c>
      <c r="AD1564">
        <f t="shared" si="339"/>
        <v>0.5</v>
      </c>
      <c r="AE1564">
        <f t="shared" si="340"/>
        <v>0.5</v>
      </c>
      <c r="AF1564">
        <f t="shared" si="341"/>
        <v>0.5</v>
      </c>
      <c r="AG1564">
        <f t="shared" si="342"/>
        <v>0.5</v>
      </c>
      <c r="AH1564">
        <f t="shared" si="343"/>
        <v>0.5</v>
      </c>
      <c r="AI1564">
        <f t="shared" si="344"/>
        <v>0.25</v>
      </c>
      <c r="AJ1564">
        <f t="shared" si="345"/>
        <v>0.25</v>
      </c>
      <c r="AK1564">
        <f t="shared" si="346"/>
        <v>0.5</v>
      </c>
      <c r="AL1564">
        <f t="shared" si="347"/>
        <v>0.5</v>
      </c>
      <c r="AM1564">
        <f t="shared" si="348"/>
        <v>0</v>
      </c>
      <c r="AN1564" s="6">
        <f t="shared" si="349"/>
        <v>0.9</v>
      </c>
      <c r="AO1564" t="str">
        <f>VLOOKUP(BD_PONDERACIONES[[#This Row],[Comuna]],Tabla3[#All],2,0)</f>
        <v>Cordillera</v>
      </c>
    </row>
    <row r="1565" spans="1:41" x14ac:dyDescent="0.35">
      <c r="A1565" t="s">
        <v>7924</v>
      </c>
      <c r="B1565" t="s">
        <v>7925</v>
      </c>
      <c r="C1565" t="s">
        <v>7926</v>
      </c>
      <c r="D1565" s="5">
        <v>44711</v>
      </c>
      <c r="E1565" s="5">
        <v>44668</v>
      </c>
      <c r="F1565" t="s">
        <v>763</v>
      </c>
      <c r="G1565" t="s">
        <v>7927</v>
      </c>
      <c r="H1565" t="s">
        <v>3456</v>
      </c>
      <c r="J1565" t="s">
        <v>756</v>
      </c>
      <c r="K1565" t="s">
        <v>756</v>
      </c>
      <c r="L1565" t="s">
        <v>757</v>
      </c>
      <c r="M1565" t="s">
        <v>757</v>
      </c>
      <c r="N1565" t="s">
        <v>756</v>
      </c>
      <c r="O1565" t="s">
        <v>756</v>
      </c>
      <c r="P1565" t="s">
        <v>758</v>
      </c>
      <c r="Q1565" t="s">
        <v>759</v>
      </c>
      <c r="R1565" t="s">
        <v>759</v>
      </c>
      <c r="S1565" t="s">
        <v>757</v>
      </c>
      <c r="T1565" t="s">
        <v>757</v>
      </c>
      <c r="U1565" t="s">
        <v>757</v>
      </c>
      <c r="V1565" t="s">
        <v>756</v>
      </c>
      <c r="W1565" t="s">
        <v>756</v>
      </c>
      <c r="X1565" t="s">
        <v>804</v>
      </c>
      <c r="Y1565" t="str">
        <f t="shared" si="336"/>
        <v>abril</v>
      </c>
      <c r="Z1565">
        <f>YEAR(BD_PONDERACIONES[[#This Row],[Fecha Ejecución del Ticket]])</f>
        <v>2022</v>
      </c>
      <c r="AA1565" t="str">
        <f t="shared" si="337"/>
        <v>mayo</v>
      </c>
      <c r="AB1565">
        <f>YEAR(BD_PONDERACIONES[[#This Row],[Fecha de Inspección]])</f>
        <v>2022</v>
      </c>
      <c r="AC1565">
        <f t="shared" si="338"/>
        <v>0.5</v>
      </c>
      <c r="AD1565">
        <f t="shared" si="339"/>
        <v>0.5</v>
      </c>
      <c r="AE1565">
        <f t="shared" si="340"/>
        <v>0.5</v>
      </c>
      <c r="AF1565">
        <f t="shared" si="341"/>
        <v>0.5</v>
      </c>
      <c r="AG1565">
        <f t="shared" si="342"/>
        <v>0.5</v>
      </c>
      <c r="AH1565">
        <f t="shared" si="343"/>
        <v>0.5</v>
      </c>
      <c r="AI1565">
        <f t="shared" si="344"/>
        <v>0.25</v>
      </c>
      <c r="AJ1565">
        <f t="shared" si="345"/>
        <v>0.25</v>
      </c>
      <c r="AK1565">
        <f t="shared" si="346"/>
        <v>0.5</v>
      </c>
      <c r="AL1565">
        <f t="shared" si="347"/>
        <v>0.5</v>
      </c>
      <c r="AM1565">
        <f t="shared" si="348"/>
        <v>0.5</v>
      </c>
      <c r="AN1565" s="6">
        <f t="shared" si="349"/>
        <v>1</v>
      </c>
      <c r="AO1565" t="str">
        <f>VLOOKUP(BD_PONDERACIONES[[#This Row],[Comuna]],Tabla3[#All],2,0)</f>
        <v>Cordillera</v>
      </c>
    </row>
    <row r="1566" spans="1:41" x14ac:dyDescent="0.35">
      <c r="A1566" t="s">
        <v>7928</v>
      </c>
      <c r="B1566" t="s">
        <v>7929</v>
      </c>
      <c r="C1566" t="s">
        <v>7930</v>
      </c>
      <c r="D1566" s="5">
        <v>44711</v>
      </c>
      <c r="E1566" s="5">
        <v>44677</v>
      </c>
      <c r="F1566" t="s">
        <v>753</v>
      </c>
      <c r="G1566" t="s">
        <v>7931</v>
      </c>
      <c r="H1566" t="s">
        <v>3456</v>
      </c>
      <c r="J1566" t="s">
        <v>756</v>
      </c>
      <c r="K1566" t="s">
        <v>756</v>
      </c>
      <c r="L1566" t="s">
        <v>757</v>
      </c>
      <c r="M1566" t="s">
        <v>757</v>
      </c>
      <c r="N1566" t="s">
        <v>756</v>
      </c>
      <c r="O1566" t="s">
        <v>756</v>
      </c>
      <c r="P1566" t="s">
        <v>758</v>
      </c>
      <c r="Q1566" t="s">
        <v>759</v>
      </c>
      <c r="R1566" t="s">
        <v>759</v>
      </c>
      <c r="S1566" t="s">
        <v>757</v>
      </c>
      <c r="T1566" t="s">
        <v>757</v>
      </c>
      <c r="U1566" t="s">
        <v>757</v>
      </c>
      <c r="V1566" t="s">
        <v>756</v>
      </c>
      <c r="W1566" t="s">
        <v>756</v>
      </c>
      <c r="X1566" t="s">
        <v>7623</v>
      </c>
      <c r="Y1566" t="str">
        <f t="shared" si="336"/>
        <v>abril</v>
      </c>
      <c r="Z1566">
        <f>YEAR(BD_PONDERACIONES[[#This Row],[Fecha Ejecución del Ticket]])</f>
        <v>2022</v>
      </c>
      <c r="AA1566" t="str">
        <f t="shared" si="337"/>
        <v>mayo</v>
      </c>
      <c r="AB1566">
        <f>YEAR(BD_PONDERACIONES[[#This Row],[Fecha de Inspección]])</f>
        <v>2022</v>
      </c>
      <c r="AC1566">
        <f t="shared" si="338"/>
        <v>0.5</v>
      </c>
      <c r="AD1566">
        <f t="shared" si="339"/>
        <v>0.5</v>
      </c>
      <c r="AE1566">
        <f t="shared" si="340"/>
        <v>0.5</v>
      </c>
      <c r="AF1566">
        <f t="shared" si="341"/>
        <v>0.5</v>
      </c>
      <c r="AG1566">
        <f t="shared" si="342"/>
        <v>0.5</v>
      </c>
      <c r="AH1566">
        <f t="shared" si="343"/>
        <v>0.5</v>
      </c>
      <c r="AI1566">
        <f t="shared" si="344"/>
        <v>0.25</v>
      </c>
      <c r="AJ1566">
        <f t="shared" si="345"/>
        <v>0.25</v>
      </c>
      <c r="AK1566">
        <f t="shared" si="346"/>
        <v>0.5</v>
      </c>
      <c r="AL1566">
        <f t="shared" si="347"/>
        <v>0.5</v>
      </c>
      <c r="AM1566">
        <f t="shared" si="348"/>
        <v>0.5</v>
      </c>
      <c r="AN1566" s="6">
        <f t="shared" si="349"/>
        <v>1</v>
      </c>
      <c r="AO1566" t="str">
        <f>VLOOKUP(BD_PONDERACIONES[[#This Row],[Comuna]],Tabla3[#All],2,0)</f>
        <v>Cordillera</v>
      </c>
    </row>
    <row r="1567" spans="1:41" x14ac:dyDescent="0.35">
      <c r="A1567" t="s">
        <v>7932</v>
      </c>
      <c r="B1567" t="s">
        <v>7933</v>
      </c>
      <c r="C1567" t="s">
        <v>7934</v>
      </c>
      <c r="D1567" s="5">
        <v>44711</v>
      </c>
      <c r="E1567" s="5">
        <v>44678</v>
      </c>
      <c r="F1567" t="s">
        <v>753</v>
      </c>
      <c r="G1567" t="s">
        <v>7935</v>
      </c>
      <c r="H1567" t="s">
        <v>3456</v>
      </c>
      <c r="J1567" t="s">
        <v>756</v>
      </c>
      <c r="K1567" t="s">
        <v>756</v>
      </c>
      <c r="L1567" t="s">
        <v>773</v>
      </c>
      <c r="M1567" t="s">
        <v>773</v>
      </c>
      <c r="N1567" t="s">
        <v>756</v>
      </c>
      <c r="O1567" t="s">
        <v>756</v>
      </c>
      <c r="P1567" t="s">
        <v>765</v>
      </c>
      <c r="Q1567" t="s">
        <v>759</v>
      </c>
      <c r="R1567" t="s">
        <v>759</v>
      </c>
      <c r="S1567" t="s">
        <v>756</v>
      </c>
      <c r="T1567" t="s">
        <v>756</v>
      </c>
      <c r="U1567" t="s">
        <v>756</v>
      </c>
      <c r="V1567" t="s">
        <v>756</v>
      </c>
      <c r="W1567" t="s">
        <v>756</v>
      </c>
      <c r="X1567" t="s">
        <v>7936</v>
      </c>
      <c r="Y1567" t="str">
        <f t="shared" si="336"/>
        <v>abril</v>
      </c>
      <c r="Z1567">
        <f>YEAR(BD_PONDERACIONES[[#This Row],[Fecha Ejecución del Ticket]])</f>
        <v>2022</v>
      </c>
      <c r="AA1567" t="str">
        <f t="shared" si="337"/>
        <v>mayo</v>
      </c>
      <c r="AB1567">
        <f>YEAR(BD_PONDERACIONES[[#This Row],[Fecha de Inspección]])</f>
        <v>2022</v>
      </c>
      <c r="AC1567">
        <f t="shared" si="338"/>
        <v>0.5</v>
      </c>
      <c r="AD1567">
        <f t="shared" si="339"/>
        <v>0.5</v>
      </c>
      <c r="AE1567">
        <f t="shared" si="340"/>
        <v>0</v>
      </c>
      <c r="AF1567">
        <f t="shared" si="341"/>
        <v>0</v>
      </c>
      <c r="AG1567">
        <f t="shared" si="342"/>
        <v>0.5</v>
      </c>
      <c r="AH1567">
        <f t="shared" si="343"/>
        <v>0.5</v>
      </c>
      <c r="AI1567">
        <f t="shared" si="344"/>
        <v>0.25</v>
      </c>
      <c r="AJ1567">
        <f t="shared" si="345"/>
        <v>0.25</v>
      </c>
      <c r="AK1567">
        <f t="shared" si="346"/>
        <v>0.5</v>
      </c>
      <c r="AL1567">
        <f t="shared" si="347"/>
        <v>0.5</v>
      </c>
      <c r="AM1567">
        <f t="shared" si="348"/>
        <v>0.5</v>
      </c>
      <c r="AN1567" s="6">
        <f t="shared" si="349"/>
        <v>0.7</v>
      </c>
      <c r="AO1567" t="str">
        <f>VLOOKUP(BD_PONDERACIONES[[#This Row],[Comuna]],Tabla3[#All],2,0)</f>
        <v>Cordillera</v>
      </c>
    </row>
    <row r="1568" spans="1:41" x14ac:dyDescent="0.35">
      <c r="A1568" t="s">
        <v>7937</v>
      </c>
      <c r="B1568" t="s">
        <v>7938</v>
      </c>
      <c r="C1568" t="s">
        <v>7939</v>
      </c>
      <c r="D1568" s="5">
        <v>44711</v>
      </c>
      <c r="E1568" s="5">
        <v>44657</v>
      </c>
      <c r="F1568" t="s">
        <v>753</v>
      </c>
      <c r="G1568" t="s">
        <v>7940</v>
      </c>
      <c r="H1568" t="s">
        <v>3456</v>
      </c>
      <c r="J1568" t="s">
        <v>756</v>
      </c>
      <c r="K1568" t="s">
        <v>756</v>
      </c>
      <c r="L1568" t="s">
        <v>757</v>
      </c>
      <c r="M1568" t="s">
        <v>757</v>
      </c>
      <c r="N1568" t="s">
        <v>756</v>
      </c>
      <c r="O1568" t="s">
        <v>756</v>
      </c>
      <c r="P1568" t="s">
        <v>758</v>
      </c>
      <c r="Q1568" t="s">
        <v>759</v>
      </c>
      <c r="R1568" t="s">
        <v>759</v>
      </c>
      <c r="S1568" t="s">
        <v>757</v>
      </c>
      <c r="T1568" t="s">
        <v>757</v>
      </c>
      <c r="U1568" t="s">
        <v>757</v>
      </c>
      <c r="V1568" t="s">
        <v>756</v>
      </c>
      <c r="W1568" t="s">
        <v>773</v>
      </c>
      <c r="X1568" t="s">
        <v>7941</v>
      </c>
      <c r="Y1568" t="str">
        <f t="shared" si="336"/>
        <v>abril</v>
      </c>
      <c r="Z1568">
        <f>YEAR(BD_PONDERACIONES[[#This Row],[Fecha Ejecución del Ticket]])</f>
        <v>2022</v>
      </c>
      <c r="AA1568" t="str">
        <f t="shared" si="337"/>
        <v>mayo</v>
      </c>
      <c r="AB1568">
        <f>YEAR(BD_PONDERACIONES[[#This Row],[Fecha de Inspección]])</f>
        <v>2022</v>
      </c>
      <c r="AC1568">
        <f t="shared" si="338"/>
        <v>0.5</v>
      </c>
      <c r="AD1568">
        <f t="shared" si="339"/>
        <v>0.5</v>
      </c>
      <c r="AE1568">
        <f t="shared" si="340"/>
        <v>0.5</v>
      </c>
      <c r="AF1568">
        <f t="shared" si="341"/>
        <v>0.5</v>
      </c>
      <c r="AG1568">
        <f t="shared" si="342"/>
        <v>0.5</v>
      </c>
      <c r="AH1568">
        <f t="shared" si="343"/>
        <v>0.5</v>
      </c>
      <c r="AI1568">
        <f t="shared" si="344"/>
        <v>0.25</v>
      </c>
      <c r="AJ1568">
        <f t="shared" si="345"/>
        <v>0.25</v>
      </c>
      <c r="AK1568">
        <f t="shared" si="346"/>
        <v>0.5</v>
      </c>
      <c r="AL1568">
        <f t="shared" si="347"/>
        <v>0.5</v>
      </c>
      <c r="AM1568">
        <f t="shared" si="348"/>
        <v>0</v>
      </c>
      <c r="AN1568" s="6">
        <f t="shared" si="349"/>
        <v>0.9</v>
      </c>
      <c r="AO1568" t="str">
        <f>VLOOKUP(BD_PONDERACIONES[[#This Row],[Comuna]],Tabla3[#All],2,0)</f>
        <v>Cordillera</v>
      </c>
    </row>
    <row r="1569" spans="1:41" x14ac:dyDescent="0.35">
      <c r="A1569" t="s">
        <v>7942</v>
      </c>
      <c r="B1569" t="s">
        <v>7943</v>
      </c>
      <c r="C1569" t="s">
        <v>7944</v>
      </c>
      <c r="D1569" s="5">
        <v>44711</v>
      </c>
      <c r="E1569" s="5">
        <v>44672</v>
      </c>
      <c r="F1569" t="s">
        <v>763</v>
      </c>
      <c r="G1569" t="s">
        <v>7945</v>
      </c>
      <c r="H1569" t="s">
        <v>3456</v>
      </c>
      <c r="J1569" t="s">
        <v>756</v>
      </c>
      <c r="K1569" t="s">
        <v>756</v>
      </c>
      <c r="L1569" t="s">
        <v>757</v>
      </c>
      <c r="M1569" t="s">
        <v>757</v>
      </c>
      <c r="N1569" t="s">
        <v>756</v>
      </c>
      <c r="O1569" t="s">
        <v>756</v>
      </c>
      <c r="P1569" t="s">
        <v>758</v>
      </c>
      <c r="Q1569" t="s">
        <v>759</v>
      </c>
      <c r="R1569" t="s">
        <v>759</v>
      </c>
      <c r="S1569" t="s">
        <v>757</v>
      </c>
      <c r="T1569" t="s">
        <v>757</v>
      </c>
      <c r="U1569" t="s">
        <v>757</v>
      </c>
      <c r="V1569" t="s">
        <v>756</v>
      </c>
      <c r="W1569" t="s">
        <v>773</v>
      </c>
      <c r="X1569" t="s">
        <v>7946</v>
      </c>
      <c r="Y1569" t="str">
        <f t="shared" si="336"/>
        <v>abril</v>
      </c>
      <c r="Z1569">
        <f>YEAR(BD_PONDERACIONES[[#This Row],[Fecha Ejecución del Ticket]])</f>
        <v>2022</v>
      </c>
      <c r="AA1569" t="str">
        <f t="shared" si="337"/>
        <v>mayo</v>
      </c>
      <c r="AB1569">
        <f>YEAR(BD_PONDERACIONES[[#This Row],[Fecha de Inspección]])</f>
        <v>2022</v>
      </c>
      <c r="AC1569">
        <f t="shared" si="338"/>
        <v>0.5</v>
      </c>
      <c r="AD1569">
        <f t="shared" si="339"/>
        <v>0.5</v>
      </c>
      <c r="AE1569">
        <f t="shared" si="340"/>
        <v>0.5</v>
      </c>
      <c r="AF1569">
        <f t="shared" si="341"/>
        <v>0.5</v>
      </c>
      <c r="AG1569">
        <f t="shared" si="342"/>
        <v>0.5</v>
      </c>
      <c r="AH1569">
        <f t="shared" si="343"/>
        <v>0.5</v>
      </c>
      <c r="AI1569">
        <f t="shared" si="344"/>
        <v>0.25</v>
      </c>
      <c r="AJ1569">
        <f t="shared" si="345"/>
        <v>0.25</v>
      </c>
      <c r="AK1569">
        <f t="shared" si="346"/>
        <v>0.5</v>
      </c>
      <c r="AL1569">
        <f t="shared" si="347"/>
        <v>0.5</v>
      </c>
      <c r="AM1569">
        <f t="shared" si="348"/>
        <v>0</v>
      </c>
      <c r="AN1569" s="6">
        <f t="shared" si="349"/>
        <v>0.9</v>
      </c>
      <c r="AO1569" t="str">
        <f>VLOOKUP(BD_PONDERACIONES[[#This Row],[Comuna]],Tabla3[#All],2,0)</f>
        <v>Cordillera</v>
      </c>
    </row>
    <row r="1570" spans="1:41" x14ac:dyDescent="0.35">
      <c r="A1570" t="s">
        <v>7947</v>
      </c>
      <c r="B1570" t="s">
        <v>7948</v>
      </c>
      <c r="C1570" t="s">
        <v>7949</v>
      </c>
      <c r="D1570" s="5">
        <v>44711</v>
      </c>
      <c r="E1570" s="5">
        <v>44677</v>
      </c>
      <c r="F1570" t="s">
        <v>753</v>
      </c>
      <c r="G1570" t="s">
        <v>7950</v>
      </c>
      <c r="H1570" t="s">
        <v>3456</v>
      </c>
      <c r="J1570" t="s">
        <v>756</v>
      </c>
      <c r="K1570" t="s">
        <v>756</v>
      </c>
      <c r="L1570" t="s">
        <v>757</v>
      </c>
      <c r="M1570" t="s">
        <v>757</v>
      </c>
      <c r="N1570" t="s">
        <v>756</v>
      </c>
      <c r="O1570" t="s">
        <v>756</v>
      </c>
      <c r="P1570" t="s">
        <v>758</v>
      </c>
      <c r="Q1570" t="s">
        <v>759</v>
      </c>
      <c r="R1570" t="s">
        <v>759</v>
      </c>
      <c r="S1570" t="s">
        <v>757</v>
      </c>
      <c r="T1570" t="s">
        <v>757</v>
      </c>
      <c r="U1570" t="s">
        <v>757</v>
      </c>
      <c r="V1570" t="s">
        <v>756</v>
      </c>
      <c r="W1570" t="s">
        <v>756</v>
      </c>
      <c r="X1570" t="s">
        <v>885</v>
      </c>
      <c r="Y1570" t="str">
        <f t="shared" si="336"/>
        <v>abril</v>
      </c>
      <c r="Z1570">
        <f>YEAR(BD_PONDERACIONES[[#This Row],[Fecha Ejecución del Ticket]])</f>
        <v>2022</v>
      </c>
      <c r="AA1570" t="str">
        <f t="shared" si="337"/>
        <v>mayo</v>
      </c>
      <c r="AB1570">
        <f>YEAR(BD_PONDERACIONES[[#This Row],[Fecha de Inspección]])</f>
        <v>2022</v>
      </c>
      <c r="AC1570">
        <f t="shared" si="338"/>
        <v>0.5</v>
      </c>
      <c r="AD1570">
        <f t="shared" si="339"/>
        <v>0.5</v>
      </c>
      <c r="AE1570">
        <f t="shared" si="340"/>
        <v>0.5</v>
      </c>
      <c r="AF1570">
        <f t="shared" si="341"/>
        <v>0.5</v>
      </c>
      <c r="AG1570">
        <f t="shared" si="342"/>
        <v>0.5</v>
      </c>
      <c r="AH1570">
        <f t="shared" si="343"/>
        <v>0.5</v>
      </c>
      <c r="AI1570">
        <f t="shared" si="344"/>
        <v>0.25</v>
      </c>
      <c r="AJ1570">
        <f t="shared" si="345"/>
        <v>0.25</v>
      </c>
      <c r="AK1570">
        <f t="shared" si="346"/>
        <v>0.5</v>
      </c>
      <c r="AL1570">
        <f t="shared" si="347"/>
        <v>0.5</v>
      </c>
      <c r="AM1570">
        <f t="shared" si="348"/>
        <v>0.5</v>
      </c>
      <c r="AN1570" s="6">
        <f t="shared" si="349"/>
        <v>1</v>
      </c>
      <c r="AO1570" t="str">
        <f>VLOOKUP(BD_PONDERACIONES[[#This Row],[Comuna]],Tabla3[#All],2,0)</f>
        <v>Cordillera</v>
      </c>
    </row>
    <row r="1571" spans="1:41" x14ac:dyDescent="0.35">
      <c r="A1571" t="s">
        <v>7951</v>
      </c>
      <c r="B1571" t="s">
        <v>7952</v>
      </c>
      <c r="C1571" t="s">
        <v>7953</v>
      </c>
      <c r="D1571" s="5">
        <v>44711</v>
      </c>
      <c r="E1571" s="5">
        <v>44676</v>
      </c>
      <c r="F1571" t="s">
        <v>753</v>
      </c>
      <c r="G1571" t="s">
        <v>7954</v>
      </c>
      <c r="H1571" t="s">
        <v>3456</v>
      </c>
      <c r="J1571" t="s">
        <v>756</v>
      </c>
      <c r="K1571" t="s">
        <v>756</v>
      </c>
      <c r="L1571" t="s">
        <v>757</v>
      </c>
      <c r="M1571" t="s">
        <v>757</v>
      </c>
      <c r="N1571" t="s">
        <v>756</v>
      </c>
      <c r="O1571" t="s">
        <v>756</v>
      </c>
      <c r="P1571" t="s">
        <v>765</v>
      </c>
      <c r="Q1571" t="s">
        <v>759</v>
      </c>
      <c r="R1571" t="s">
        <v>759</v>
      </c>
      <c r="S1571" t="s">
        <v>756</v>
      </c>
      <c r="T1571" t="s">
        <v>756</v>
      </c>
      <c r="U1571" t="s">
        <v>756</v>
      </c>
      <c r="V1571" t="s">
        <v>756</v>
      </c>
      <c r="W1571" t="s">
        <v>756</v>
      </c>
      <c r="X1571" t="s">
        <v>7955</v>
      </c>
      <c r="Y1571" t="str">
        <f t="shared" si="336"/>
        <v>abril</v>
      </c>
      <c r="Z1571">
        <f>YEAR(BD_PONDERACIONES[[#This Row],[Fecha Ejecución del Ticket]])</f>
        <v>2022</v>
      </c>
      <c r="AA1571" t="str">
        <f t="shared" si="337"/>
        <v>mayo</v>
      </c>
      <c r="AB1571">
        <f>YEAR(BD_PONDERACIONES[[#This Row],[Fecha de Inspección]])</f>
        <v>2022</v>
      </c>
      <c r="AC1571">
        <f t="shared" si="338"/>
        <v>0.5</v>
      </c>
      <c r="AD1571">
        <f t="shared" si="339"/>
        <v>0.5</v>
      </c>
      <c r="AE1571">
        <f t="shared" si="340"/>
        <v>0.5</v>
      </c>
      <c r="AF1571">
        <f t="shared" si="341"/>
        <v>0.5</v>
      </c>
      <c r="AG1571">
        <f t="shared" si="342"/>
        <v>0.5</v>
      </c>
      <c r="AH1571">
        <f t="shared" si="343"/>
        <v>0.5</v>
      </c>
      <c r="AI1571">
        <f t="shared" si="344"/>
        <v>0.25</v>
      </c>
      <c r="AJ1571">
        <f t="shared" si="345"/>
        <v>0.25</v>
      </c>
      <c r="AK1571">
        <f t="shared" si="346"/>
        <v>0.5</v>
      </c>
      <c r="AL1571">
        <f t="shared" si="347"/>
        <v>0.5</v>
      </c>
      <c r="AM1571">
        <f t="shared" si="348"/>
        <v>0.5</v>
      </c>
      <c r="AN1571" s="6">
        <f t="shared" si="349"/>
        <v>1</v>
      </c>
      <c r="AO1571" t="str">
        <f>VLOOKUP(BD_PONDERACIONES[[#This Row],[Comuna]],Tabla3[#All],2,0)</f>
        <v>Cordillera</v>
      </c>
    </row>
    <row r="1572" spans="1:41" x14ac:dyDescent="0.35">
      <c r="A1572" t="s">
        <v>7956</v>
      </c>
      <c r="B1572" t="s">
        <v>7957</v>
      </c>
      <c r="C1572" t="s">
        <v>7958</v>
      </c>
      <c r="D1572" s="5">
        <v>44711</v>
      </c>
      <c r="E1572" s="5">
        <v>44672</v>
      </c>
      <c r="F1572" t="s">
        <v>763</v>
      </c>
      <c r="G1572" t="s">
        <v>7959</v>
      </c>
      <c r="H1572" t="s">
        <v>3456</v>
      </c>
      <c r="J1572" t="s">
        <v>756</v>
      </c>
      <c r="K1572" t="s">
        <v>756</v>
      </c>
      <c r="L1572" t="s">
        <v>757</v>
      </c>
      <c r="M1572" t="s">
        <v>757</v>
      </c>
      <c r="N1572" t="s">
        <v>756</v>
      </c>
      <c r="O1572" t="s">
        <v>756</v>
      </c>
      <c r="P1572" t="s">
        <v>758</v>
      </c>
      <c r="Q1572" t="s">
        <v>759</v>
      </c>
      <c r="R1572" t="s">
        <v>759</v>
      </c>
      <c r="S1572" t="s">
        <v>757</v>
      </c>
      <c r="T1572" t="s">
        <v>757</v>
      </c>
      <c r="U1572" t="s">
        <v>757</v>
      </c>
      <c r="V1572" t="s">
        <v>756</v>
      </c>
      <c r="W1572" t="s">
        <v>756</v>
      </c>
      <c r="X1572" t="s">
        <v>7960</v>
      </c>
      <c r="Y1572" t="str">
        <f t="shared" si="336"/>
        <v>abril</v>
      </c>
      <c r="Z1572">
        <f>YEAR(BD_PONDERACIONES[[#This Row],[Fecha Ejecución del Ticket]])</f>
        <v>2022</v>
      </c>
      <c r="AA1572" t="str">
        <f t="shared" si="337"/>
        <v>mayo</v>
      </c>
      <c r="AB1572">
        <f>YEAR(BD_PONDERACIONES[[#This Row],[Fecha de Inspección]])</f>
        <v>2022</v>
      </c>
      <c r="AC1572">
        <f t="shared" si="338"/>
        <v>0.5</v>
      </c>
      <c r="AD1572">
        <f t="shared" si="339"/>
        <v>0.5</v>
      </c>
      <c r="AE1572">
        <f t="shared" si="340"/>
        <v>0.5</v>
      </c>
      <c r="AF1572">
        <f t="shared" si="341"/>
        <v>0.5</v>
      </c>
      <c r="AG1572">
        <f t="shared" si="342"/>
        <v>0.5</v>
      </c>
      <c r="AH1572">
        <f t="shared" si="343"/>
        <v>0.5</v>
      </c>
      <c r="AI1572">
        <f t="shared" si="344"/>
        <v>0.25</v>
      </c>
      <c r="AJ1572">
        <f t="shared" si="345"/>
        <v>0.25</v>
      </c>
      <c r="AK1572">
        <f t="shared" si="346"/>
        <v>0.5</v>
      </c>
      <c r="AL1572">
        <f t="shared" si="347"/>
        <v>0.5</v>
      </c>
      <c r="AM1572">
        <f t="shared" si="348"/>
        <v>0.5</v>
      </c>
      <c r="AN1572" s="6">
        <f t="shared" si="349"/>
        <v>1</v>
      </c>
      <c r="AO1572" t="str">
        <f>VLOOKUP(BD_PONDERACIONES[[#This Row],[Comuna]],Tabla3[#All],2,0)</f>
        <v>Cordillera</v>
      </c>
    </row>
    <row r="1573" spans="1:41" x14ac:dyDescent="0.35">
      <c r="A1573" t="s">
        <v>7961</v>
      </c>
      <c r="B1573" t="s">
        <v>7962</v>
      </c>
      <c r="C1573" t="s">
        <v>7963</v>
      </c>
      <c r="D1573" s="5">
        <v>44711</v>
      </c>
      <c r="E1573" s="5">
        <v>44670</v>
      </c>
      <c r="F1573" t="s">
        <v>753</v>
      </c>
      <c r="G1573" t="s">
        <v>7964</v>
      </c>
      <c r="H1573" t="s">
        <v>3456</v>
      </c>
      <c r="J1573" t="s">
        <v>756</v>
      </c>
      <c r="K1573" t="s">
        <v>756</v>
      </c>
      <c r="L1573" t="s">
        <v>757</v>
      </c>
      <c r="M1573" t="s">
        <v>757</v>
      </c>
      <c r="N1573" t="s">
        <v>756</v>
      </c>
      <c r="O1573" t="s">
        <v>756</v>
      </c>
      <c r="P1573" t="s">
        <v>758</v>
      </c>
      <c r="Q1573" t="s">
        <v>759</v>
      </c>
      <c r="R1573" t="s">
        <v>759</v>
      </c>
      <c r="S1573" t="s">
        <v>757</v>
      </c>
      <c r="T1573" t="s">
        <v>757</v>
      </c>
      <c r="U1573" t="s">
        <v>757</v>
      </c>
      <c r="V1573" t="s">
        <v>756</v>
      </c>
      <c r="W1573" t="s">
        <v>756</v>
      </c>
      <c r="X1573" t="s">
        <v>6436</v>
      </c>
      <c r="Y1573" t="str">
        <f t="shared" si="336"/>
        <v>abril</v>
      </c>
      <c r="Z1573">
        <f>YEAR(BD_PONDERACIONES[[#This Row],[Fecha Ejecución del Ticket]])</f>
        <v>2022</v>
      </c>
      <c r="AA1573" t="str">
        <f t="shared" si="337"/>
        <v>mayo</v>
      </c>
      <c r="AB1573">
        <f>YEAR(BD_PONDERACIONES[[#This Row],[Fecha de Inspección]])</f>
        <v>2022</v>
      </c>
      <c r="AC1573">
        <f t="shared" si="338"/>
        <v>0.5</v>
      </c>
      <c r="AD1573">
        <f t="shared" si="339"/>
        <v>0.5</v>
      </c>
      <c r="AE1573">
        <f t="shared" si="340"/>
        <v>0.5</v>
      </c>
      <c r="AF1573">
        <f t="shared" si="341"/>
        <v>0.5</v>
      </c>
      <c r="AG1573">
        <f t="shared" si="342"/>
        <v>0.5</v>
      </c>
      <c r="AH1573">
        <f t="shared" si="343"/>
        <v>0.5</v>
      </c>
      <c r="AI1573">
        <f t="shared" si="344"/>
        <v>0.25</v>
      </c>
      <c r="AJ1573">
        <f t="shared" si="345"/>
        <v>0.25</v>
      </c>
      <c r="AK1573">
        <f t="shared" si="346"/>
        <v>0.5</v>
      </c>
      <c r="AL1573">
        <f t="shared" si="347"/>
        <v>0.5</v>
      </c>
      <c r="AM1573">
        <f t="shared" si="348"/>
        <v>0.5</v>
      </c>
      <c r="AN1573" s="6">
        <f t="shared" si="349"/>
        <v>1</v>
      </c>
      <c r="AO1573" t="str">
        <f>VLOOKUP(BD_PONDERACIONES[[#This Row],[Comuna]],Tabla3[#All],2,0)</f>
        <v>Cordillera</v>
      </c>
    </row>
    <row r="1574" spans="1:41" x14ac:dyDescent="0.35">
      <c r="A1574" t="s">
        <v>7965</v>
      </c>
      <c r="B1574" t="s">
        <v>7966</v>
      </c>
      <c r="C1574" t="s">
        <v>7967</v>
      </c>
      <c r="D1574" s="5">
        <v>44711</v>
      </c>
      <c r="E1574" s="5">
        <v>44672</v>
      </c>
      <c r="F1574" t="s">
        <v>763</v>
      </c>
      <c r="G1574" t="s">
        <v>7968</v>
      </c>
      <c r="H1574" t="s">
        <v>3456</v>
      </c>
      <c r="J1574" t="s">
        <v>756</v>
      </c>
      <c r="K1574" t="s">
        <v>756</v>
      </c>
      <c r="L1574" t="s">
        <v>757</v>
      </c>
      <c r="M1574" t="s">
        <v>757</v>
      </c>
      <c r="N1574" t="s">
        <v>756</v>
      </c>
      <c r="O1574" t="s">
        <v>756</v>
      </c>
      <c r="P1574" t="s">
        <v>765</v>
      </c>
      <c r="Q1574" t="s">
        <v>7969</v>
      </c>
      <c r="R1574" t="s">
        <v>7970</v>
      </c>
      <c r="S1574" t="s">
        <v>756</v>
      </c>
      <c r="T1574" t="s">
        <v>756</v>
      </c>
      <c r="U1574" t="s">
        <v>756</v>
      </c>
      <c r="V1574" t="s">
        <v>756</v>
      </c>
      <c r="W1574" t="s">
        <v>756</v>
      </c>
      <c r="X1574" t="s">
        <v>769</v>
      </c>
      <c r="Y1574" t="str">
        <f t="shared" si="336"/>
        <v>abril</v>
      </c>
      <c r="Z1574">
        <f>YEAR(BD_PONDERACIONES[[#This Row],[Fecha Ejecución del Ticket]])</f>
        <v>2022</v>
      </c>
      <c r="AA1574" t="str">
        <f t="shared" si="337"/>
        <v>mayo</v>
      </c>
      <c r="AB1574">
        <f>YEAR(BD_PONDERACIONES[[#This Row],[Fecha de Inspección]])</f>
        <v>2022</v>
      </c>
      <c r="AC1574">
        <f t="shared" si="338"/>
        <v>0.5</v>
      </c>
      <c r="AD1574">
        <f t="shared" si="339"/>
        <v>0.5</v>
      </c>
      <c r="AE1574">
        <f t="shared" si="340"/>
        <v>0.5</v>
      </c>
      <c r="AF1574">
        <f t="shared" si="341"/>
        <v>0.5</v>
      </c>
      <c r="AG1574">
        <f t="shared" si="342"/>
        <v>0.5</v>
      </c>
      <c r="AH1574">
        <f t="shared" si="343"/>
        <v>0.5</v>
      </c>
      <c r="AI1574">
        <f t="shared" si="344"/>
        <v>0.25</v>
      </c>
      <c r="AJ1574">
        <f t="shared" si="345"/>
        <v>0.25</v>
      </c>
      <c r="AK1574">
        <f t="shared" si="346"/>
        <v>0.5</v>
      </c>
      <c r="AL1574">
        <f t="shared" si="347"/>
        <v>0.5</v>
      </c>
      <c r="AM1574">
        <f t="shared" si="348"/>
        <v>0.5</v>
      </c>
      <c r="AN1574" s="6">
        <f t="shared" si="349"/>
        <v>1</v>
      </c>
      <c r="AO1574" t="str">
        <f>VLOOKUP(BD_PONDERACIONES[[#This Row],[Comuna]],Tabla3[#All],2,0)</f>
        <v>Cordillera</v>
      </c>
    </row>
    <row r="1575" spans="1:41" x14ac:dyDescent="0.35">
      <c r="A1575" t="s">
        <v>7971</v>
      </c>
      <c r="B1575" t="s">
        <v>7972</v>
      </c>
      <c r="C1575" t="s">
        <v>7973</v>
      </c>
      <c r="D1575" s="5">
        <v>44711</v>
      </c>
      <c r="E1575" s="5">
        <v>44677</v>
      </c>
      <c r="F1575" t="s">
        <v>753</v>
      </c>
      <c r="G1575" t="s">
        <v>7974</v>
      </c>
      <c r="H1575" t="s">
        <v>3456</v>
      </c>
      <c r="J1575" t="s">
        <v>756</v>
      </c>
      <c r="K1575" t="s">
        <v>756</v>
      </c>
      <c r="L1575" t="s">
        <v>757</v>
      </c>
      <c r="M1575" t="s">
        <v>757</v>
      </c>
      <c r="N1575" t="s">
        <v>756</v>
      </c>
      <c r="O1575" t="s">
        <v>756</v>
      </c>
      <c r="P1575" t="s">
        <v>758</v>
      </c>
      <c r="Q1575" t="s">
        <v>759</v>
      </c>
      <c r="R1575" t="s">
        <v>759</v>
      </c>
      <c r="S1575" t="s">
        <v>757</v>
      </c>
      <c r="T1575" t="s">
        <v>757</v>
      </c>
      <c r="U1575" t="s">
        <v>757</v>
      </c>
      <c r="V1575" t="s">
        <v>756</v>
      </c>
      <c r="W1575" t="s">
        <v>756</v>
      </c>
      <c r="X1575" t="s">
        <v>7975</v>
      </c>
      <c r="Y1575" t="str">
        <f t="shared" si="336"/>
        <v>abril</v>
      </c>
      <c r="Z1575">
        <f>YEAR(BD_PONDERACIONES[[#This Row],[Fecha Ejecución del Ticket]])</f>
        <v>2022</v>
      </c>
      <c r="AA1575" t="str">
        <f t="shared" si="337"/>
        <v>mayo</v>
      </c>
      <c r="AB1575">
        <f>YEAR(BD_PONDERACIONES[[#This Row],[Fecha de Inspección]])</f>
        <v>2022</v>
      </c>
      <c r="AC1575">
        <f t="shared" si="338"/>
        <v>0.5</v>
      </c>
      <c r="AD1575">
        <f t="shared" si="339"/>
        <v>0.5</v>
      </c>
      <c r="AE1575">
        <f t="shared" si="340"/>
        <v>0.5</v>
      </c>
      <c r="AF1575">
        <f t="shared" si="341"/>
        <v>0.5</v>
      </c>
      <c r="AG1575">
        <f t="shared" si="342"/>
        <v>0.5</v>
      </c>
      <c r="AH1575">
        <f t="shared" si="343"/>
        <v>0.5</v>
      </c>
      <c r="AI1575">
        <f t="shared" si="344"/>
        <v>0.25</v>
      </c>
      <c r="AJ1575">
        <f t="shared" si="345"/>
        <v>0.25</v>
      </c>
      <c r="AK1575">
        <f t="shared" si="346"/>
        <v>0.5</v>
      </c>
      <c r="AL1575">
        <f t="shared" si="347"/>
        <v>0.5</v>
      </c>
      <c r="AM1575">
        <f t="shared" si="348"/>
        <v>0.5</v>
      </c>
      <c r="AN1575" s="6">
        <f t="shared" si="349"/>
        <v>1</v>
      </c>
      <c r="AO1575" t="str">
        <f>VLOOKUP(BD_PONDERACIONES[[#This Row],[Comuna]],Tabla3[#All],2,0)</f>
        <v>Cordillera</v>
      </c>
    </row>
    <row r="1576" spans="1:41" x14ac:dyDescent="0.35">
      <c r="A1576" t="s">
        <v>7976</v>
      </c>
      <c r="B1576" t="s">
        <v>7977</v>
      </c>
      <c r="C1576" t="s">
        <v>7978</v>
      </c>
      <c r="D1576" s="5">
        <v>44711</v>
      </c>
      <c r="E1576" s="5">
        <v>44666</v>
      </c>
      <c r="F1576" t="s">
        <v>763</v>
      </c>
      <c r="G1576" t="s">
        <v>7979</v>
      </c>
      <c r="H1576" t="s">
        <v>3456</v>
      </c>
      <c r="J1576" t="s">
        <v>756</v>
      </c>
      <c r="K1576" t="s">
        <v>756</v>
      </c>
      <c r="L1576" t="s">
        <v>757</v>
      </c>
      <c r="M1576" t="s">
        <v>757</v>
      </c>
      <c r="N1576" t="s">
        <v>756</v>
      </c>
      <c r="O1576" t="s">
        <v>756</v>
      </c>
      <c r="P1576" t="s">
        <v>758</v>
      </c>
      <c r="Q1576" t="s">
        <v>759</v>
      </c>
      <c r="R1576" t="s">
        <v>759</v>
      </c>
      <c r="S1576" t="s">
        <v>757</v>
      </c>
      <c r="T1576" t="s">
        <v>757</v>
      </c>
      <c r="U1576" t="s">
        <v>757</v>
      </c>
      <c r="V1576" t="s">
        <v>756</v>
      </c>
      <c r="W1576" t="s">
        <v>768</v>
      </c>
      <c r="X1576" t="s">
        <v>804</v>
      </c>
      <c r="Y1576" t="str">
        <f t="shared" si="336"/>
        <v>abril</v>
      </c>
      <c r="Z1576">
        <f>YEAR(BD_PONDERACIONES[[#This Row],[Fecha Ejecución del Ticket]])</f>
        <v>2022</v>
      </c>
      <c r="AA1576" t="str">
        <f t="shared" si="337"/>
        <v>mayo</v>
      </c>
      <c r="AB1576">
        <f>YEAR(BD_PONDERACIONES[[#This Row],[Fecha de Inspección]])</f>
        <v>2022</v>
      </c>
      <c r="AC1576">
        <f t="shared" si="338"/>
        <v>0.5</v>
      </c>
      <c r="AD1576">
        <f t="shared" si="339"/>
        <v>0.5</v>
      </c>
      <c r="AE1576">
        <f t="shared" si="340"/>
        <v>0.5</v>
      </c>
      <c r="AF1576">
        <f t="shared" si="341"/>
        <v>0.5</v>
      </c>
      <c r="AG1576">
        <f t="shared" si="342"/>
        <v>0.5</v>
      </c>
      <c r="AH1576">
        <f t="shared" si="343"/>
        <v>0.5</v>
      </c>
      <c r="AI1576">
        <f t="shared" si="344"/>
        <v>0.25</v>
      </c>
      <c r="AJ1576">
        <f t="shared" si="345"/>
        <v>0.25</v>
      </c>
      <c r="AK1576">
        <f t="shared" si="346"/>
        <v>0.5</v>
      </c>
      <c r="AL1576">
        <f t="shared" si="347"/>
        <v>0.5</v>
      </c>
      <c r="AM1576">
        <f t="shared" si="348"/>
        <v>0.17499999999999999</v>
      </c>
      <c r="AN1576" s="6">
        <f t="shared" si="349"/>
        <v>0.93500000000000005</v>
      </c>
      <c r="AO1576" t="str">
        <f>VLOOKUP(BD_PONDERACIONES[[#This Row],[Comuna]],Tabla3[#All],2,0)</f>
        <v>Cordillera</v>
      </c>
    </row>
    <row r="1577" spans="1:41" x14ac:dyDescent="0.35">
      <c r="A1577" t="s">
        <v>7980</v>
      </c>
      <c r="B1577" t="s">
        <v>7981</v>
      </c>
      <c r="C1577" t="s">
        <v>7982</v>
      </c>
      <c r="D1577" s="5">
        <v>44711</v>
      </c>
      <c r="E1577" s="5">
        <v>44676</v>
      </c>
      <c r="F1577" t="s">
        <v>753</v>
      </c>
      <c r="G1577" t="s">
        <v>7983</v>
      </c>
      <c r="H1577" t="s">
        <v>3456</v>
      </c>
      <c r="J1577" t="s">
        <v>756</v>
      </c>
      <c r="K1577" t="s">
        <v>756</v>
      </c>
      <c r="L1577" t="s">
        <v>757</v>
      </c>
      <c r="M1577" t="s">
        <v>757</v>
      </c>
      <c r="N1577" t="s">
        <v>756</v>
      </c>
      <c r="O1577" t="s">
        <v>756</v>
      </c>
      <c r="P1577" t="s">
        <v>758</v>
      </c>
      <c r="Q1577" t="s">
        <v>759</v>
      </c>
      <c r="R1577" t="s">
        <v>759</v>
      </c>
      <c r="S1577" t="s">
        <v>757</v>
      </c>
      <c r="T1577" t="s">
        <v>757</v>
      </c>
      <c r="U1577" t="s">
        <v>757</v>
      </c>
      <c r="V1577" t="s">
        <v>756</v>
      </c>
      <c r="W1577" t="s">
        <v>756</v>
      </c>
      <c r="X1577" t="s">
        <v>7984</v>
      </c>
      <c r="Y1577" t="str">
        <f t="shared" si="336"/>
        <v>abril</v>
      </c>
      <c r="Z1577">
        <f>YEAR(BD_PONDERACIONES[[#This Row],[Fecha Ejecución del Ticket]])</f>
        <v>2022</v>
      </c>
      <c r="AA1577" t="str">
        <f t="shared" si="337"/>
        <v>mayo</v>
      </c>
      <c r="AB1577">
        <f>YEAR(BD_PONDERACIONES[[#This Row],[Fecha de Inspección]])</f>
        <v>2022</v>
      </c>
      <c r="AC1577">
        <f t="shared" si="338"/>
        <v>0.5</v>
      </c>
      <c r="AD1577">
        <f t="shared" si="339"/>
        <v>0.5</v>
      </c>
      <c r="AE1577">
        <f t="shared" si="340"/>
        <v>0.5</v>
      </c>
      <c r="AF1577">
        <f t="shared" si="341"/>
        <v>0.5</v>
      </c>
      <c r="AG1577">
        <f t="shared" si="342"/>
        <v>0.5</v>
      </c>
      <c r="AH1577">
        <f t="shared" si="343"/>
        <v>0.5</v>
      </c>
      <c r="AI1577">
        <f t="shared" si="344"/>
        <v>0.25</v>
      </c>
      <c r="AJ1577">
        <f t="shared" si="345"/>
        <v>0.25</v>
      </c>
      <c r="AK1577">
        <f t="shared" si="346"/>
        <v>0.5</v>
      </c>
      <c r="AL1577">
        <f t="shared" si="347"/>
        <v>0.5</v>
      </c>
      <c r="AM1577">
        <f t="shared" si="348"/>
        <v>0.5</v>
      </c>
      <c r="AN1577" s="6">
        <f t="shared" si="349"/>
        <v>1</v>
      </c>
      <c r="AO1577" t="str">
        <f>VLOOKUP(BD_PONDERACIONES[[#This Row],[Comuna]],Tabla3[#All],2,0)</f>
        <v>Cordillera</v>
      </c>
    </row>
    <row r="1578" spans="1:41" x14ac:dyDescent="0.35">
      <c r="A1578" t="s">
        <v>7985</v>
      </c>
      <c r="B1578" t="s">
        <v>7986</v>
      </c>
      <c r="C1578" t="s">
        <v>7987</v>
      </c>
      <c r="D1578" s="5">
        <v>44711</v>
      </c>
      <c r="E1578" s="5">
        <v>44672</v>
      </c>
      <c r="F1578" t="s">
        <v>763</v>
      </c>
      <c r="G1578" t="s">
        <v>7988</v>
      </c>
      <c r="H1578" t="s">
        <v>3456</v>
      </c>
      <c r="J1578" t="s">
        <v>756</v>
      </c>
      <c r="K1578" t="s">
        <v>756</v>
      </c>
      <c r="L1578" t="s">
        <v>757</v>
      </c>
      <c r="M1578" t="s">
        <v>757</v>
      </c>
      <c r="N1578" t="s">
        <v>756</v>
      </c>
      <c r="O1578" t="s">
        <v>756</v>
      </c>
      <c r="P1578" t="s">
        <v>765</v>
      </c>
      <c r="Q1578" t="s">
        <v>7989</v>
      </c>
      <c r="R1578" t="s">
        <v>7990</v>
      </c>
      <c r="S1578" t="s">
        <v>756</v>
      </c>
      <c r="T1578" t="s">
        <v>756</v>
      </c>
      <c r="U1578" t="s">
        <v>756</v>
      </c>
      <c r="V1578" t="s">
        <v>756</v>
      </c>
      <c r="W1578" t="s">
        <v>773</v>
      </c>
      <c r="X1578" t="s">
        <v>7758</v>
      </c>
      <c r="Y1578" t="str">
        <f t="shared" si="336"/>
        <v>abril</v>
      </c>
      <c r="Z1578">
        <f>YEAR(BD_PONDERACIONES[[#This Row],[Fecha Ejecución del Ticket]])</f>
        <v>2022</v>
      </c>
      <c r="AA1578" t="str">
        <f t="shared" si="337"/>
        <v>mayo</v>
      </c>
      <c r="AB1578">
        <f>YEAR(BD_PONDERACIONES[[#This Row],[Fecha de Inspección]])</f>
        <v>2022</v>
      </c>
      <c r="AC1578">
        <f t="shared" si="338"/>
        <v>0.5</v>
      </c>
      <c r="AD1578">
        <f t="shared" si="339"/>
        <v>0.5</v>
      </c>
      <c r="AE1578">
        <f t="shared" si="340"/>
        <v>0.5</v>
      </c>
      <c r="AF1578">
        <f t="shared" si="341"/>
        <v>0.5</v>
      </c>
      <c r="AG1578">
        <f t="shared" si="342"/>
        <v>0.5</v>
      </c>
      <c r="AH1578">
        <f t="shared" si="343"/>
        <v>0.5</v>
      </c>
      <c r="AI1578">
        <f t="shared" si="344"/>
        <v>0.25</v>
      </c>
      <c r="AJ1578">
        <f t="shared" si="345"/>
        <v>0.25</v>
      </c>
      <c r="AK1578">
        <f t="shared" si="346"/>
        <v>0.5</v>
      </c>
      <c r="AL1578">
        <f t="shared" si="347"/>
        <v>0.5</v>
      </c>
      <c r="AM1578">
        <f t="shared" si="348"/>
        <v>0</v>
      </c>
      <c r="AN1578" s="6">
        <f t="shared" si="349"/>
        <v>0.9</v>
      </c>
      <c r="AO1578" t="str">
        <f>VLOOKUP(BD_PONDERACIONES[[#This Row],[Comuna]],Tabla3[#All],2,0)</f>
        <v>Cordillera</v>
      </c>
    </row>
    <row r="1579" spans="1:41" x14ac:dyDescent="0.35">
      <c r="A1579" t="s">
        <v>7991</v>
      </c>
      <c r="B1579" t="s">
        <v>7992</v>
      </c>
      <c r="C1579" t="s">
        <v>7993</v>
      </c>
      <c r="D1579" s="5">
        <v>44711</v>
      </c>
      <c r="E1579" s="5">
        <v>44666</v>
      </c>
      <c r="F1579" t="s">
        <v>753</v>
      </c>
      <c r="G1579" t="s">
        <v>7994</v>
      </c>
      <c r="H1579" t="s">
        <v>3456</v>
      </c>
      <c r="J1579" t="s">
        <v>756</v>
      </c>
      <c r="K1579" t="s">
        <v>756</v>
      </c>
      <c r="L1579" t="s">
        <v>757</v>
      </c>
      <c r="M1579" t="s">
        <v>757</v>
      </c>
      <c r="N1579" t="s">
        <v>756</v>
      </c>
      <c r="O1579" t="s">
        <v>756</v>
      </c>
      <c r="P1579" t="s">
        <v>758</v>
      </c>
      <c r="Q1579" t="s">
        <v>759</v>
      </c>
      <c r="R1579" t="s">
        <v>759</v>
      </c>
      <c r="S1579" t="s">
        <v>757</v>
      </c>
      <c r="T1579" t="s">
        <v>757</v>
      </c>
      <c r="U1579" t="s">
        <v>757</v>
      </c>
      <c r="V1579" t="s">
        <v>756</v>
      </c>
      <c r="W1579" t="s">
        <v>773</v>
      </c>
      <c r="X1579" t="s">
        <v>7995</v>
      </c>
      <c r="Y1579" t="str">
        <f t="shared" si="336"/>
        <v>abril</v>
      </c>
      <c r="Z1579">
        <f>YEAR(BD_PONDERACIONES[[#This Row],[Fecha Ejecución del Ticket]])</f>
        <v>2022</v>
      </c>
      <c r="AA1579" t="str">
        <f t="shared" si="337"/>
        <v>mayo</v>
      </c>
      <c r="AB1579">
        <f>YEAR(BD_PONDERACIONES[[#This Row],[Fecha de Inspección]])</f>
        <v>2022</v>
      </c>
      <c r="AC1579">
        <f t="shared" si="338"/>
        <v>0.5</v>
      </c>
      <c r="AD1579">
        <f t="shared" si="339"/>
        <v>0.5</v>
      </c>
      <c r="AE1579">
        <f t="shared" si="340"/>
        <v>0.5</v>
      </c>
      <c r="AF1579">
        <f t="shared" si="341"/>
        <v>0.5</v>
      </c>
      <c r="AG1579">
        <f t="shared" si="342"/>
        <v>0.5</v>
      </c>
      <c r="AH1579">
        <f t="shared" si="343"/>
        <v>0.5</v>
      </c>
      <c r="AI1579">
        <f t="shared" si="344"/>
        <v>0.25</v>
      </c>
      <c r="AJ1579">
        <f t="shared" si="345"/>
        <v>0.25</v>
      </c>
      <c r="AK1579">
        <f t="shared" si="346"/>
        <v>0.5</v>
      </c>
      <c r="AL1579">
        <f t="shared" si="347"/>
        <v>0.5</v>
      </c>
      <c r="AM1579">
        <f t="shared" si="348"/>
        <v>0</v>
      </c>
      <c r="AN1579" s="6">
        <f t="shared" si="349"/>
        <v>0.9</v>
      </c>
      <c r="AO1579" t="str">
        <f>VLOOKUP(BD_PONDERACIONES[[#This Row],[Comuna]],Tabla3[#All],2,0)</f>
        <v>Cordillera</v>
      </c>
    </row>
    <row r="1580" spans="1:41" x14ac:dyDescent="0.35">
      <c r="A1580" t="s">
        <v>7996</v>
      </c>
      <c r="B1580" t="s">
        <v>7997</v>
      </c>
      <c r="C1580" t="s">
        <v>7998</v>
      </c>
      <c r="D1580" s="5">
        <v>44711</v>
      </c>
      <c r="E1580" s="5">
        <v>44665</v>
      </c>
      <c r="F1580" t="s">
        <v>753</v>
      </c>
      <c r="G1580" t="s">
        <v>7999</v>
      </c>
      <c r="H1580" t="s">
        <v>3456</v>
      </c>
      <c r="J1580" t="s">
        <v>756</v>
      </c>
      <c r="K1580" t="s">
        <v>756</v>
      </c>
      <c r="L1580" t="s">
        <v>757</v>
      </c>
      <c r="M1580" t="s">
        <v>757</v>
      </c>
      <c r="N1580" t="s">
        <v>756</v>
      </c>
      <c r="O1580" t="s">
        <v>756</v>
      </c>
      <c r="P1580" t="s">
        <v>758</v>
      </c>
      <c r="Q1580" t="s">
        <v>759</v>
      </c>
      <c r="R1580" t="s">
        <v>759</v>
      </c>
      <c r="S1580" t="s">
        <v>757</v>
      </c>
      <c r="T1580" t="s">
        <v>757</v>
      </c>
      <c r="U1580" t="s">
        <v>757</v>
      </c>
      <c r="V1580" t="s">
        <v>756</v>
      </c>
      <c r="W1580" t="s">
        <v>773</v>
      </c>
      <c r="X1580" t="s">
        <v>8000</v>
      </c>
      <c r="Y1580" t="str">
        <f t="shared" si="336"/>
        <v>abril</v>
      </c>
      <c r="Z1580">
        <f>YEAR(BD_PONDERACIONES[[#This Row],[Fecha Ejecución del Ticket]])</f>
        <v>2022</v>
      </c>
      <c r="AA1580" t="str">
        <f t="shared" si="337"/>
        <v>mayo</v>
      </c>
      <c r="AB1580">
        <f>YEAR(BD_PONDERACIONES[[#This Row],[Fecha de Inspección]])</f>
        <v>2022</v>
      </c>
      <c r="AC1580">
        <f t="shared" si="338"/>
        <v>0.5</v>
      </c>
      <c r="AD1580">
        <f t="shared" si="339"/>
        <v>0.5</v>
      </c>
      <c r="AE1580">
        <f t="shared" si="340"/>
        <v>0.5</v>
      </c>
      <c r="AF1580">
        <f t="shared" si="341"/>
        <v>0.5</v>
      </c>
      <c r="AG1580">
        <f t="shared" si="342"/>
        <v>0.5</v>
      </c>
      <c r="AH1580">
        <f t="shared" si="343"/>
        <v>0.5</v>
      </c>
      <c r="AI1580">
        <f t="shared" si="344"/>
        <v>0.25</v>
      </c>
      <c r="AJ1580">
        <f t="shared" si="345"/>
        <v>0.25</v>
      </c>
      <c r="AK1580">
        <f t="shared" si="346"/>
        <v>0.5</v>
      </c>
      <c r="AL1580">
        <f t="shared" si="347"/>
        <v>0.5</v>
      </c>
      <c r="AM1580">
        <f t="shared" si="348"/>
        <v>0</v>
      </c>
      <c r="AN1580" s="6">
        <f t="shared" si="349"/>
        <v>0.9</v>
      </c>
      <c r="AO1580" t="str">
        <f>VLOOKUP(BD_PONDERACIONES[[#This Row],[Comuna]],Tabla3[#All],2,0)</f>
        <v>Cordillera</v>
      </c>
    </row>
    <row r="1581" spans="1:41" x14ac:dyDescent="0.35">
      <c r="A1581" t="s">
        <v>8001</v>
      </c>
      <c r="B1581" t="s">
        <v>8002</v>
      </c>
      <c r="C1581" t="s">
        <v>8003</v>
      </c>
      <c r="D1581" s="5">
        <v>44711</v>
      </c>
      <c r="E1581" s="5">
        <v>44671</v>
      </c>
      <c r="F1581" t="s">
        <v>763</v>
      </c>
      <c r="G1581" t="s">
        <v>8004</v>
      </c>
      <c r="H1581" t="s">
        <v>3456</v>
      </c>
      <c r="J1581" t="s">
        <v>756</v>
      </c>
      <c r="K1581" t="s">
        <v>756</v>
      </c>
      <c r="L1581" t="s">
        <v>757</v>
      </c>
      <c r="M1581" t="s">
        <v>757</v>
      </c>
      <c r="N1581" t="s">
        <v>756</v>
      </c>
      <c r="O1581" t="s">
        <v>756</v>
      </c>
      <c r="P1581" t="s">
        <v>765</v>
      </c>
      <c r="Q1581" t="s">
        <v>8005</v>
      </c>
      <c r="R1581" t="s">
        <v>8006</v>
      </c>
      <c r="S1581" t="s">
        <v>756</v>
      </c>
      <c r="T1581" t="s">
        <v>756</v>
      </c>
      <c r="U1581" t="s">
        <v>756</v>
      </c>
      <c r="V1581" t="s">
        <v>756</v>
      </c>
      <c r="W1581" t="s">
        <v>768</v>
      </c>
      <c r="X1581" t="s">
        <v>8007</v>
      </c>
      <c r="Y1581" t="str">
        <f t="shared" si="336"/>
        <v>abril</v>
      </c>
      <c r="Z1581">
        <f>YEAR(BD_PONDERACIONES[[#This Row],[Fecha Ejecución del Ticket]])</f>
        <v>2022</v>
      </c>
      <c r="AA1581" t="str">
        <f t="shared" si="337"/>
        <v>mayo</v>
      </c>
      <c r="AB1581">
        <f>YEAR(BD_PONDERACIONES[[#This Row],[Fecha de Inspección]])</f>
        <v>2022</v>
      </c>
      <c r="AC1581">
        <f t="shared" si="338"/>
        <v>0.5</v>
      </c>
      <c r="AD1581">
        <f t="shared" si="339"/>
        <v>0.5</v>
      </c>
      <c r="AE1581">
        <f t="shared" si="340"/>
        <v>0.5</v>
      </c>
      <c r="AF1581">
        <f t="shared" si="341"/>
        <v>0.5</v>
      </c>
      <c r="AG1581">
        <f t="shared" si="342"/>
        <v>0.5</v>
      </c>
      <c r="AH1581">
        <f t="shared" si="343"/>
        <v>0.5</v>
      </c>
      <c r="AI1581">
        <f t="shared" si="344"/>
        <v>0.25</v>
      </c>
      <c r="AJ1581">
        <f t="shared" si="345"/>
        <v>0.25</v>
      </c>
      <c r="AK1581">
        <f t="shared" si="346"/>
        <v>0.5</v>
      </c>
      <c r="AL1581">
        <f t="shared" si="347"/>
        <v>0.5</v>
      </c>
      <c r="AM1581">
        <f t="shared" si="348"/>
        <v>0.17499999999999999</v>
      </c>
      <c r="AN1581" s="6">
        <f t="shared" si="349"/>
        <v>0.93500000000000005</v>
      </c>
      <c r="AO1581" t="str">
        <f>VLOOKUP(BD_PONDERACIONES[[#This Row],[Comuna]],Tabla3[#All],2,0)</f>
        <v>Cordillera</v>
      </c>
    </row>
    <row r="1582" spans="1:41" x14ac:dyDescent="0.35">
      <c r="A1582" t="s">
        <v>8008</v>
      </c>
      <c r="B1582" t="s">
        <v>8009</v>
      </c>
      <c r="C1582" t="s">
        <v>8010</v>
      </c>
      <c r="D1582" s="5">
        <v>44711</v>
      </c>
      <c r="E1582" s="5">
        <v>44665</v>
      </c>
      <c r="F1582" t="s">
        <v>753</v>
      </c>
      <c r="G1582" t="s">
        <v>8011</v>
      </c>
      <c r="H1582" t="s">
        <v>3456</v>
      </c>
      <c r="J1582" t="s">
        <v>756</v>
      </c>
      <c r="K1582" t="s">
        <v>756</v>
      </c>
      <c r="L1582" t="s">
        <v>757</v>
      </c>
      <c r="M1582" t="s">
        <v>757</v>
      </c>
      <c r="N1582" t="s">
        <v>756</v>
      </c>
      <c r="O1582" t="s">
        <v>756</v>
      </c>
      <c r="P1582" t="s">
        <v>758</v>
      </c>
      <c r="Q1582" t="s">
        <v>759</v>
      </c>
      <c r="R1582" t="s">
        <v>759</v>
      </c>
      <c r="S1582" t="s">
        <v>757</v>
      </c>
      <c r="T1582" t="s">
        <v>757</v>
      </c>
      <c r="U1582" t="s">
        <v>757</v>
      </c>
      <c r="V1582" t="s">
        <v>768</v>
      </c>
      <c r="W1582" t="s">
        <v>768</v>
      </c>
      <c r="X1582" t="s">
        <v>8012</v>
      </c>
      <c r="Y1582" t="str">
        <f t="shared" si="336"/>
        <v>abril</v>
      </c>
      <c r="Z1582">
        <f>YEAR(BD_PONDERACIONES[[#This Row],[Fecha Ejecución del Ticket]])</f>
        <v>2022</v>
      </c>
      <c r="AA1582" t="str">
        <f t="shared" si="337"/>
        <v>mayo</v>
      </c>
      <c r="AB1582">
        <f>YEAR(BD_PONDERACIONES[[#This Row],[Fecha de Inspección]])</f>
        <v>2022</v>
      </c>
      <c r="AC1582">
        <f t="shared" si="338"/>
        <v>0.5</v>
      </c>
      <c r="AD1582">
        <f t="shared" si="339"/>
        <v>0.5</v>
      </c>
      <c r="AE1582">
        <f t="shared" si="340"/>
        <v>0.5</v>
      </c>
      <c r="AF1582">
        <f t="shared" si="341"/>
        <v>0.5</v>
      </c>
      <c r="AG1582">
        <f t="shared" si="342"/>
        <v>0.5</v>
      </c>
      <c r="AH1582">
        <f t="shared" si="343"/>
        <v>0.5</v>
      </c>
      <c r="AI1582">
        <f t="shared" si="344"/>
        <v>0.25</v>
      </c>
      <c r="AJ1582">
        <f t="shared" si="345"/>
        <v>0.25</v>
      </c>
      <c r="AK1582">
        <f t="shared" si="346"/>
        <v>0.5</v>
      </c>
      <c r="AL1582">
        <f t="shared" si="347"/>
        <v>0.17499999999999999</v>
      </c>
      <c r="AM1582">
        <f t="shared" si="348"/>
        <v>0.17499999999999999</v>
      </c>
      <c r="AN1582" s="6">
        <f t="shared" si="349"/>
        <v>0.87</v>
      </c>
      <c r="AO1582" t="str">
        <f>VLOOKUP(BD_PONDERACIONES[[#This Row],[Comuna]],Tabla3[#All],2,0)</f>
        <v>Cordillera</v>
      </c>
    </row>
    <row r="1583" spans="1:41" x14ac:dyDescent="0.35">
      <c r="A1583" t="s">
        <v>8013</v>
      </c>
      <c r="B1583" t="s">
        <v>8014</v>
      </c>
      <c r="C1583" t="s">
        <v>8015</v>
      </c>
      <c r="D1583" s="5">
        <v>44711</v>
      </c>
      <c r="E1583" s="5">
        <v>44672</v>
      </c>
      <c r="F1583" t="s">
        <v>763</v>
      </c>
      <c r="G1583" t="s">
        <v>8016</v>
      </c>
      <c r="H1583" t="s">
        <v>3456</v>
      </c>
      <c r="J1583" t="s">
        <v>756</v>
      </c>
      <c r="K1583" t="s">
        <v>756</v>
      </c>
      <c r="L1583" t="s">
        <v>756</v>
      </c>
      <c r="M1583" t="s">
        <v>756</v>
      </c>
      <c r="N1583" t="s">
        <v>756</v>
      </c>
      <c r="O1583" t="s">
        <v>756</v>
      </c>
      <c r="P1583" t="s">
        <v>765</v>
      </c>
      <c r="Q1583" t="s">
        <v>8017</v>
      </c>
      <c r="R1583" t="s">
        <v>8018</v>
      </c>
      <c r="S1583" t="s">
        <v>756</v>
      </c>
      <c r="T1583" t="s">
        <v>756</v>
      </c>
      <c r="U1583" t="s">
        <v>756</v>
      </c>
      <c r="V1583" t="s">
        <v>756</v>
      </c>
      <c r="W1583" t="s">
        <v>756</v>
      </c>
      <c r="X1583" t="s">
        <v>8019</v>
      </c>
      <c r="Y1583" t="str">
        <f t="shared" si="336"/>
        <v>abril</v>
      </c>
      <c r="Z1583">
        <f>YEAR(BD_PONDERACIONES[[#This Row],[Fecha Ejecución del Ticket]])</f>
        <v>2022</v>
      </c>
      <c r="AA1583" t="str">
        <f t="shared" si="337"/>
        <v>mayo</v>
      </c>
      <c r="AB1583">
        <f>YEAR(BD_PONDERACIONES[[#This Row],[Fecha de Inspección]])</f>
        <v>2022</v>
      </c>
      <c r="AC1583">
        <f t="shared" si="338"/>
        <v>0.5</v>
      </c>
      <c r="AD1583">
        <f t="shared" si="339"/>
        <v>0.5</v>
      </c>
      <c r="AE1583">
        <f t="shared" si="340"/>
        <v>0.5</v>
      </c>
      <c r="AF1583">
        <f t="shared" si="341"/>
        <v>0.5</v>
      </c>
      <c r="AG1583">
        <f t="shared" si="342"/>
        <v>0.5</v>
      </c>
      <c r="AH1583">
        <f t="shared" si="343"/>
        <v>0.5</v>
      </c>
      <c r="AI1583">
        <f t="shared" si="344"/>
        <v>0.25</v>
      </c>
      <c r="AJ1583">
        <f t="shared" si="345"/>
        <v>0.25</v>
      </c>
      <c r="AK1583">
        <f t="shared" si="346"/>
        <v>0.5</v>
      </c>
      <c r="AL1583">
        <f t="shared" si="347"/>
        <v>0.5</v>
      </c>
      <c r="AM1583">
        <f t="shared" si="348"/>
        <v>0.5</v>
      </c>
      <c r="AN1583" s="6">
        <f t="shared" si="349"/>
        <v>1</v>
      </c>
      <c r="AO1583" t="str">
        <f>VLOOKUP(BD_PONDERACIONES[[#This Row],[Comuna]],Tabla3[#All],2,0)</f>
        <v>Cordillera</v>
      </c>
    </row>
    <row r="1584" spans="1:41" x14ac:dyDescent="0.35">
      <c r="A1584" t="s">
        <v>8020</v>
      </c>
      <c r="B1584" t="s">
        <v>8021</v>
      </c>
      <c r="C1584" t="s">
        <v>8070</v>
      </c>
      <c r="D1584" s="5">
        <v>44712</v>
      </c>
      <c r="E1584" s="5">
        <v>44674</v>
      </c>
      <c r="F1584" t="s">
        <v>753</v>
      </c>
      <c r="G1584" t="s">
        <v>8022</v>
      </c>
      <c r="H1584" t="s">
        <v>3456</v>
      </c>
      <c r="J1584" t="s">
        <v>756</v>
      </c>
      <c r="K1584" t="s">
        <v>756</v>
      </c>
      <c r="L1584" t="s">
        <v>757</v>
      </c>
      <c r="M1584" t="s">
        <v>757</v>
      </c>
      <c r="N1584" t="s">
        <v>756</v>
      </c>
      <c r="O1584" t="s">
        <v>756</v>
      </c>
      <c r="P1584" t="s">
        <v>765</v>
      </c>
      <c r="Q1584" t="s">
        <v>759</v>
      </c>
      <c r="R1584" t="s">
        <v>759</v>
      </c>
      <c r="S1584" t="s">
        <v>757</v>
      </c>
      <c r="T1584" t="s">
        <v>757</v>
      </c>
      <c r="U1584" t="s">
        <v>757</v>
      </c>
      <c r="V1584" t="s">
        <v>773</v>
      </c>
      <c r="W1584" t="s">
        <v>773</v>
      </c>
      <c r="X1584" t="s">
        <v>8023</v>
      </c>
      <c r="Y1584" t="str">
        <f t="shared" si="336"/>
        <v>abril</v>
      </c>
      <c r="Z1584">
        <f>YEAR(BD_PONDERACIONES[[#This Row],[Fecha Ejecución del Ticket]])</f>
        <v>2022</v>
      </c>
      <c r="AA1584" t="str">
        <f t="shared" si="337"/>
        <v>mayo</v>
      </c>
      <c r="AB1584">
        <f>YEAR(BD_PONDERACIONES[[#This Row],[Fecha de Inspección]])</f>
        <v>2022</v>
      </c>
      <c r="AC1584">
        <f t="shared" si="338"/>
        <v>0.5</v>
      </c>
      <c r="AD1584">
        <f t="shared" si="339"/>
        <v>0.5</v>
      </c>
      <c r="AE1584">
        <f t="shared" si="340"/>
        <v>0.5</v>
      </c>
      <c r="AF1584">
        <f t="shared" si="341"/>
        <v>0.5</v>
      </c>
      <c r="AG1584">
        <f t="shared" si="342"/>
        <v>0.5</v>
      </c>
      <c r="AH1584">
        <f t="shared" si="343"/>
        <v>0.5</v>
      </c>
      <c r="AI1584">
        <f t="shared" si="344"/>
        <v>0.25</v>
      </c>
      <c r="AJ1584">
        <f t="shared" si="345"/>
        <v>0.25</v>
      </c>
      <c r="AK1584">
        <f t="shared" si="346"/>
        <v>0.5</v>
      </c>
      <c r="AL1584">
        <f t="shared" si="347"/>
        <v>0</v>
      </c>
      <c r="AM1584">
        <f t="shared" si="348"/>
        <v>0</v>
      </c>
      <c r="AN1584" s="6">
        <f t="shared" si="349"/>
        <v>0.8</v>
      </c>
      <c r="AO1584" t="str">
        <f>VLOOKUP(BD_PONDERACIONES[[#This Row],[Comuna]],Tabla3[#All],2,0)</f>
        <v>Cordillera</v>
      </c>
    </row>
    <row r="1585" spans="1:41" x14ac:dyDescent="0.35">
      <c r="A1585" t="s">
        <v>8024</v>
      </c>
      <c r="B1585" t="s">
        <v>8025</v>
      </c>
      <c r="C1585" t="s">
        <v>8026</v>
      </c>
      <c r="D1585" s="5">
        <v>44712</v>
      </c>
      <c r="E1585" s="5">
        <v>44675</v>
      </c>
      <c r="F1585" t="s">
        <v>753</v>
      </c>
      <c r="G1585" t="s">
        <v>8027</v>
      </c>
      <c r="H1585" t="s">
        <v>3456</v>
      </c>
      <c r="J1585" t="s">
        <v>756</v>
      </c>
      <c r="K1585" t="s">
        <v>756</v>
      </c>
      <c r="L1585" t="s">
        <v>773</v>
      </c>
      <c r="M1585" t="s">
        <v>773</v>
      </c>
      <c r="N1585" t="s">
        <v>756</v>
      </c>
      <c r="O1585" t="s">
        <v>756</v>
      </c>
      <c r="P1585" t="s">
        <v>758</v>
      </c>
      <c r="Q1585" t="s">
        <v>759</v>
      </c>
      <c r="R1585" t="s">
        <v>759</v>
      </c>
      <c r="S1585" t="s">
        <v>757</v>
      </c>
      <c r="T1585" t="s">
        <v>757</v>
      </c>
      <c r="U1585" t="s">
        <v>757</v>
      </c>
      <c r="V1585" t="s">
        <v>773</v>
      </c>
      <c r="W1585" t="s">
        <v>773</v>
      </c>
      <c r="X1585" t="s">
        <v>8028</v>
      </c>
      <c r="Y1585" t="str">
        <f t="shared" si="336"/>
        <v>abril</v>
      </c>
      <c r="Z1585">
        <f>YEAR(BD_PONDERACIONES[[#This Row],[Fecha Ejecución del Ticket]])</f>
        <v>2022</v>
      </c>
      <c r="AA1585" t="str">
        <f t="shared" si="337"/>
        <v>mayo</v>
      </c>
      <c r="AB1585">
        <f>YEAR(BD_PONDERACIONES[[#This Row],[Fecha de Inspección]])</f>
        <v>2022</v>
      </c>
      <c r="AC1585">
        <f t="shared" si="338"/>
        <v>0.5</v>
      </c>
      <c r="AD1585">
        <f t="shared" si="339"/>
        <v>0.5</v>
      </c>
      <c r="AE1585">
        <f t="shared" si="340"/>
        <v>0</v>
      </c>
      <c r="AF1585">
        <f t="shared" si="341"/>
        <v>0</v>
      </c>
      <c r="AG1585">
        <f t="shared" si="342"/>
        <v>0.5</v>
      </c>
      <c r="AH1585">
        <f t="shared" si="343"/>
        <v>0.5</v>
      </c>
      <c r="AI1585">
        <f t="shared" si="344"/>
        <v>0.25</v>
      </c>
      <c r="AJ1585">
        <f t="shared" si="345"/>
        <v>0.25</v>
      </c>
      <c r="AK1585">
        <f t="shared" si="346"/>
        <v>0.5</v>
      </c>
      <c r="AL1585">
        <f t="shared" si="347"/>
        <v>0</v>
      </c>
      <c r="AM1585">
        <f t="shared" si="348"/>
        <v>0</v>
      </c>
      <c r="AN1585" s="6">
        <f t="shared" si="349"/>
        <v>0.5</v>
      </c>
      <c r="AO1585" t="str">
        <f>VLOOKUP(BD_PONDERACIONES[[#This Row],[Comuna]],Tabla3[#All],2,0)</f>
        <v>Cordillera</v>
      </c>
    </row>
    <row r="1586" spans="1:41" x14ac:dyDescent="0.35">
      <c r="A1586" t="s">
        <v>8029</v>
      </c>
      <c r="B1586" t="s">
        <v>8030</v>
      </c>
      <c r="C1586" t="s">
        <v>8031</v>
      </c>
      <c r="D1586" s="5">
        <v>44712</v>
      </c>
      <c r="E1586" s="5">
        <v>44674</v>
      </c>
      <c r="F1586" t="s">
        <v>753</v>
      </c>
      <c r="G1586" t="s">
        <v>8032</v>
      </c>
      <c r="H1586" t="s">
        <v>3456</v>
      </c>
      <c r="J1586" t="s">
        <v>756</v>
      </c>
      <c r="K1586" t="s">
        <v>756</v>
      </c>
      <c r="L1586" t="s">
        <v>757</v>
      </c>
      <c r="M1586" t="s">
        <v>757</v>
      </c>
      <c r="N1586" t="s">
        <v>756</v>
      </c>
      <c r="O1586" t="s">
        <v>756</v>
      </c>
      <c r="P1586" t="s">
        <v>758</v>
      </c>
      <c r="Q1586" t="s">
        <v>759</v>
      </c>
      <c r="R1586" t="s">
        <v>759</v>
      </c>
      <c r="S1586" t="s">
        <v>757</v>
      </c>
      <c r="T1586" t="s">
        <v>757</v>
      </c>
      <c r="U1586" t="s">
        <v>757</v>
      </c>
      <c r="V1586" t="s">
        <v>756</v>
      </c>
      <c r="W1586" t="s">
        <v>773</v>
      </c>
      <c r="X1586" t="s">
        <v>8033</v>
      </c>
      <c r="Y1586" t="str">
        <f t="shared" si="336"/>
        <v>abril</v>
      </c>
      <c r="Z1586">
        <f>YEAR(BD_PONDERACIONES[[#This Row],[Fecha Ejecución del Ticket]])</f>
        <v>2022</v>
      </c>
      <c r="AA1586" t="str">
        <f t="shared" si="337"/>
        <v>mayo</v>
      </c>
      <c r="AB1586">
        <f>YEAR(BD_PONDERACIONES[[#This Row],[Fecha de Inspección]])</f>
        <v>2022</v>
      </c>
      <c r="AC1586">
        <f t="shared" si="338"/>
        <v>0.5</v>
      </c>
      <c r="AD1586">
        <f t="shared" si="339"/>
        <v>0.5</v>
      </c>
      <c r="AE1586">
        <f t="shared" si="340"/>
        <v>0.5</v>
      </c>
      <c r="AF1586">
        <f t="shared" si="341"/>
        <v>0.5</v>
      </c>
      <c r="AG1586">
        <f t="shared" si="342"/>
        <v>0.5</v>
      </c>
      <c r="AH1586">
        <f t="shared" si="343"/>
        <v>0.5</v>
      </c>
      <c r="AI1586">
        <f t="shared" si="344"/>
        <v>0.25</v>
      </c>
      <c r="AJ1586">
        <f t="shared" si="345"/>
        <v>0.25</v>
      </c>
      <c r="AK1586">
        <f t="shared" si="346"/>
        <v>0.5</v>
      </c>
      <c r="AL1586">
        <f t="shared" si="347"/>
        <v>0.5</v>
      </c>
      <c r="AM1586">
        <f t="shared" si="348"/>
        <v>0</v>
      </c>
      <c r="AN1586" s="6">
        <f t="shared" si="349"/>
        <v>0.9</v>
      </c>
      <c r="AO1586" t="str">
        <f>VLOOKUP(BD_PONDERACIONES[[#This Row],[Comuna]],Tabla3[#All],2,0)</f>
        <v>Cordillera</v>
      </c>
    </row>
    <row r="1587" spans="1:41" x14ac:dyDescent="0.35">
      <c r="A1587" t="s">
        <v>8034</v>
      </c>
      <c r="B1587" t="s">
        <v>8035</v>
      </c>
      <c r="C1587" t="s">
        <v>8036</v>
      </c>
      <c r="D1587" s="5">
        <v>44712</v>
      </c>
      <c r="E1587" s="5">
        <v>44673</v>
      </c>
      <c r="F1587" t="s">
        <v>763</v>
      </c>
      <c r="G1587" t="s">
        <v>8037</v>
      </c>
      <c r="H1587" t="s">
        <v>3456</v>
      </c>
      <c r="J1587" t="s">
        <v>756</v>
      </c>
      <c r="K1587" t="s">
        <v>756</v>
      </c>
      <c r="L1587" t="s">
        <v>756</v>
      </c>
      <c r="M1587" t="s">
        <v>756</v>
      </c>
      <c r="N1587" t="s">
        <v>756</v>
      </c>
      <c r="O1587" t="s">
        <v>756</v>
      </c>
      <c r="P1587" t="s">
        <v>758</v>
      </c>
      <c r="Q1587" t="s">
        <v>759</v>
      </c>
      <c r="R1587" t="s">
        <v>759</v>
      </c>
      <c r="S1587" t="s">
        <v>757</v>
      </c>
      <c r="T1587" t="s">
        <v>757</v>
      </c>
      <c r="U1587" t="s">
        <v>757</v>
      </c>
      <c r="V1587" t="s">
        <v>768</v>
      </c>
      <c r="W1587" t="s">
        <v>756</v>
      </c>
      <c r="X1587" t="s">
        <v>8038</v>
      </c>
      <c r="Y1587" t="str">
        <f t="shared" si="336"/>
        <v>abril</v>
      </c>
      <c r="Z1587">
        <f>YEAR(BD_PONDERACIONES[[#This Row],[Fecha Ejecución del Ticket]])</f>
        <v>2022</v>
      </c>
      <c r="AA1587" t="str">
        <f t="shared" si="337"/>
        <v>mayo</v>
      </c>
      <c r="AB1587">
        <f>YEAR(BD_PONDERACIONES[[#This Row],[Fecha de Inspección]])</f>
        <v>2022</v>
      </c>
      <c r="AC1587">
        <f t="shared" si="338"/>
        <v>0.5</v>
      </c>
      <c r="AD1587">
        <f t="shared" si="339"/>
        <v>0.5</v>
      </c>
      <c r="AE1587">
        <f t="shared" si="340"/>
        <v>0.5</v>
      </c>
      <c r="AF1587">
        <f t="shared" si="341"/>
        <v>0.5</v>
      </c>
      <c r="AG1587">
        <f t="shared" si="342"/>
        <v>0.5</v>
      </c>
      <c r="AH1587">
        <f t="shared" si="343"/>
        <v>0.5</v>
      </c>
      <c r="AI1587">
        <f t="shared" si="344"/>
        <v>0.25</v>
      </c>
      <c r="AJ1587">
        <f t="shared" si="345"/>
        <v>0.25</v>
      </c>
      <c r="AK1587">
        <f t="shared" si="346"/>
        <v>0.5</v>
      </c>
      <c r="AL1587">
        <f t="shared" si="347"/>
        <v>0.17499999999999999</v>
      </c>
      <c r="AM1587">
        <f t="shared" si="348"/>
        <v>0.5</v>
      </c>
      <c r="AN1587" s="6">
        <f t="shared" si="349"/>
        <v>0.93500000000000005</v>
      </c>
      <c r="AO1587" t="str">
        <f>VLOOKUP(BD_PONDERACIONES[[#This Row],[Comuna]],Tabla3[#All],2,0)</f>
        <v>Cordillera</v>
      </c>
    </row>
    <row r="1588" spans="1:41" x14ac:dyDescent="0.35">
      <c r="A1588" t="s">
        <v>8039</v>
      </c>
      <c r="B1588" t="s">
        <v>8040</v>
      </c>
      <c r="C1588" t="s">
        <v>8041</v>
      </c>
      <c r="D1588" s="5">
        <v>44712</v>
      </c>
      <c r="E1588" s="5">
        <v>44653</v>
      </c>
      <c r="F1588" t="s">
        <v>753</v>
      </c>
      <c r="G1588" t="s">
        <v>8042</v>
      </c>
      <c r="H1588" t="s">
        <v>3456</v>
      </c>
      <c r="J1588" t="s">
        <v>756</v>
      </c>
      <c r="K1588" t="s">
        <v>756</v>
      </c>
      <c r="L1588" t="s">
        <v>757</v>
      </c>
      <c r="M1588" t="s">
        <v>757</v>
      </c>
      <c r="N1588" t="s">
        <v>756</v>
      </c>
      <c r="O1588" t="s">
        <v>756</v>
      </c>
      <c r="P1588" t="s">
        <v>758</v>
      </c>
      <c r="Q1588" t="s">
        <v>759</v>
      </c>
      <c r="R1588" t="s">
        <v>759</v>
      </c>
      <c r="S1588" t="s">
        <v>757</v>
      </c>
      <c r="T1588" t="s">
        <v>757</v>
      </c>
      <c r="U1588" t="s">
        <v>757</v>
      </c>
      <c r="V1588" t="s">
        <v>756</v>
      </c>
      <c r="W1588" t="s">
        <v>768</v>
      </c>
      <c r="X1588" t="s">
        <v>885</v>
      </c>
      <c r="Y1588" t="str">
        <f t="shared" si="336"/>
        <v>abril</v>
      </c>
      <c r="Z1588">
        <f>YEAR(BD_PONDERACIONES[[#This Row],[Fecha Ejecución del Ticket]])</f>
        <v>2022</v>
      </c>
      <c r="AA1588" t="str">
        <f t="shared" si="337"/>
        <v>mayo</v>
      </c>
      <c r="AB1588">
        <f>YEAR(BD_PONDERACIONES[[#This Row],[Fecha de Inspección]])</f>
        <v>2022</v>
      </c>
      <c r="AC1588">
        <f t="shared" si="338"/>
        <v>0.5</v>
      </c>
      <c r="AD1588">
        <f t="shared" si="339"/>
        <v>0.5</v>
      </c>
      <c r="AE1588">
        <f t="shared" si="340"/>
        <v>0.5</v>
      </c>
      <c r="AF1588">
        <f t="shared" si="341"/>
        <v>0.5</v>
      </c>
      <c r="AG1588">
        <f t="shared" si="342"/>
        <v>0.5</v>
      </c>
      <c r="AH1588">
        <f t="shared" si="343"/>
        <v>0.5</v>
      </c>
      <c r="AI1588">
        <f t="shared" si="344"/>
        <v>0.25</v>
      </c>
      <c r="AJ1588">
        <f t="shared" si="345"/>
        <v>0.25</v>
      </c>
      <c r="AK1588">
        <f t="shared" si="346"/>
        <v>0.5</v>
      </c>
      <c r="AL1588">
        <f t="shared" si="347"/>
        <v>0.5</v>
      </c>
      <c r="AM1588">
        <f t="shared" si="348"/>
        <v>0.17499999999999999</v>
      </c>
      <c r="AN1588" s="6">
        <f t="shared" si="349"/>
        <v>0.93500000000000005</v>
      </c>
      <c r="AO1588" t="str">
        <f>VLOOKUP(BD_PONDERACIONES[[#This Row],[Comuna]],Tabla3[#All],2,0)</f>
        <v>Cordillera</v>
      </c>
    </row>
    <row r="1589" spans="1:41" x14ac:dyDescent="0.35">
      <c r="A1589" t="s">
        <v>8043</v>
      </c>
      <c r="B1589" t="s">
        <v>8044</v>
      </c>
      <c r="C1589" t="s">
        <v>8045</v>
      </c>
      <c r="D1589" s="5">
        <v>44712</v>
      </c>
      <c r="E1589" s="5">
        <v>44672</v>
      </c>
      <c r="F1589" t="s">
        <v>763</v>
      </c>
      <c r="G1589" t="s">
        <v>8046</v>
      </c>
      <c r="H1589" t="s">
        <v>3456</v>
      </c>
      <c r="J1589" t="s">
        <v>756</v>
      </c>
      <c r="K1589" t="s">
        <v>756</v>
      </c>
      <c r="L1589" t="s">
        <v>756</v>
      </c>
      <c r="M1589" t="s">
        <v>756</v>
      </c>
      <c r="N1589" t="s">
        <v>756</v>
      </c>
      <c r="O1589" t="s">
        <v>756</v>
      </c>
      <c r="P1589" t="s">
        <v>758</v>
      </c>
      <c r="Q1589" t="s">
        <v>759</v>
      </c>
      <c r="R1589" t="s">
        <v>759</v>
      </c>
      <c r="S1589" t="s">
        <v>757</v>
      </c>
      <c r="T1589" t="s">
        <v>757</v>
      </c>
      <c r="U1589" t="s">
        <v>757</v>
      </c>
      <c r="V1589" t="s">
        <v>756</v>
      </c>
      <c r="W1589" t="s">
        <v>756</v>
      </c>
      <c r="X1589" t="s">
        <v>8047</v>
      </c>
      <c r="Y1589" t="str">
        <f t="shared" si="336"/>
        <v>abril</v>
      </c>
      <c r="Z1589">
        <f>YEAR(BD_PONDERACIONES[[#This Row],[Fecha Ejecución del Ticket]])</f>
        <v>2022</v>
      </c>
      <c r="AA1589" t="str">
        <f t="shared" si="337"/>
        <v>mayo</v>
      </c>
      <c r="AB1589">
        <f>YEAR(BD_PONDERACIONES[[#This Row],[Fecha de Inspección]])</f>
        <v>2022</v>
      </c>
      <c r="AC1589">
        <f t="shared" si="338"/>
        <v>0.5</v>
      </c>
      <c r="AD1589">
        <f t="shared" si="339"/>
        <v>0.5</v>
      </c>
      <c r="AE1589">
        <f t="shared" si="340"/>
        <v>0.5</v>
      </c>
      <c r="AF1589">
        <f t="shared" si="341"/>
        <v>0.5</v>
      </c>
      <c r="AG1589">
        <f t="shared" si="342"/>
        <v>0.5</v>
      </c>
      <c r="AH1589">
        <f t="shared" si="343"/>
        <v>0.5</v>
      </c>
      <c r="AI1589">
        <f t="shared" si="344"/>
        <v>0.25</v>
      </c>
      <c r="AJ1589">
        <f t="shared" si="345"/>
        <v>0.25</v>
      </c>
      <c r="AK1589">
        <f t="shared" si="346"/>
        <v>0.5</v>
      </c>
      <c r="AL1589">
        <f t="shared" si="347"/>
        <v>0.5</v>
      </c>
      <c r="AM1589">
        <f t="shared" si="348"/>
        <v>0.5</v>
      </c>
      <c r="AN1589" s="6">
        <f t="shared" si="349"/>
        <v>1</v>
      </c>
      <c r="AO1589" t="str">
        <f>VLOOKUP(BD_PONDERACIONES[[#This Row],[Comuna]],Tabla3[#All],2,0)</f>
        <v>Cordillera</v>
      </c>
    </row>
    <row r="1590" spans="1:41" x14ac:dyDescent="0.35">
      <c r="A1590" t="s">
        <v>8048</v>
      </c>
      <c r="B1590" t="s">
        <v>8049</v>
      </c>
      <c r="C1590" t="s">
        <v>8050</v>
      </c>
      <c r="D1590" s="5">
        <v>44712</v>
      </c>
      <c r="E1590" s="5">
        <v>44652</v>
      </c>
      <c r="F1590" t="s">
        <v>753</v>
      </c>
      <c r="G1590" t="s">
        <v>8051</v>
      </c>
      <c r="H1590" t="s">
        <v>3456</v>
      </c>
      <c r="J1590" t="s">
        <v>756</v>
      </c>
      <c r="K1590" t="s">
        <v>756</v>
      </c>
      <c r="L1590" t="s">
        <v>757</v>
      </c>
      <c r="M1590" t="s">
        <v>757</v>
      </c>
      <c r="N1590" t="s">
        <v>756</v>
      </c>
      <c r="O1590" t="s">
        <v>756</v>
      </c>
      <c r="P1590" t="s">
        <v>758</v>
      </c>
      <c r="Q1590" t="s">
        <v>759</v>
      </c>
      <c r="R1590" t="s">
        <v>759</v>
      </c>
      <c r="S1590" t="s">
        <v>757</v>
      </c>
      <c r="T1590" t="s">
        <v>757</v>
      </c>
      <c r="U1590" t="s">
        <v>757</v>
      </c>
      <c r="V1590" t="s">
        <v>756</v>
      </c>
      <c r="W1590" t="s">
        <v>756</v>
      </c>
      <c r="X1590" t="s">
        <v>6436</v>
      </c>
      <c r="Y1590" t="str">
        <f t="shared" si="336"/>
        <v>abril</v>
      </c>
      <c r="Z1590">
        <f>YEAR(BD_PONDERACIONES[[#This Row],[Fecha Ejecución del Ticket]])</f>
        <v>2022</v>
      </c>
      <c r="AA1590" t="str">
        <f t="shared" si="337"/>
        <v>mayo</v>
      </c>
      <c r="AB1590">
        <f>YEAR(BD_PONDERACIONES[[#This Row],[Fecha de Inspección]])</f>
        <v>2022</v>
      </c>
      <c r="AC1590">
        <f t="shared" si="338"/>
        <v>0.5</v>
      </c>
      <c r="AD1590">
        <f t="shared" si="339"/>
        <v>0.5</v>
      </c>
      <c r="AE1590">
        <f t="shared" si="340"/>
        <v>0.5</v>
      </c>
      <c r="AF1590">
        <f t="shared" si="341"/>
        <v>0.5</v>
      </c>
      <c r="AG1590">
        <f t="shared" si="342"/>
        <v>0.5</v>
      </c>
      <c r="AH1590">
        <f t="shared" si="343"/>
        <v>0.5</v>
      </c>
      <c r="AI1590">
        <f t="shared" si="344"/>
        <v>0.25</v>
      </c>
      <c r="AJ1590">
        <f t="shared" si="345"/>
        <v>0.25</v>
      </c>
      <c r="AK1590">
        <f t="shared" si="346"/>
        <v>0.5</v>
      </c>
      <c r="AL1590">
        <f t="shared" si="347"/>
        <v>0.5</v>
      </c>
      <c r="AM1590">
        <f t="shared" si="348"/>
        <v>0.5</v>
      </c>
      <c r="AN1590" s="6">
        <f t="shared" si="349"/>
        <v>1</v>
      </c>
      <c r="AO1590" t="str">
        <f>VLOOKUP(BD_PONDERACIONES[[#This Row],[Comuna]],Tabla3[#All],2,0)</f>
        <v>Cordillera</v>
      </c>
    </row>
    <row r="1591" spans="1:41" x14ac:dyDescent="0.35">
      <c r="A1591" t="s">
        <v>8052</v>
      </c>
      <c r="B1591" t="s">
        <v>8053</v>
      </c>
      <c r="C1591" t="s">
        <v>8054</v>
      </c>
      <c r="D1591" s="5">
        <v>44712</v>
      </c>
      <c r="E1591" s="5">
        <v>44679</v>
      </c>
      <c r="F1591" t="s">
        <v>753</v>
      </c>
      <c r="G1591" t="s">
        <v>8055</v>
      </c>
      <c r="H1591" t="s">
        <v>3456</v>
      </c>
      <c r="J1591" t="s">
        <v>756</v>
      </c>
      <c r="K1591" t="s">
        <v>756</v>
      </c>
      <c r="L1591" t="s">
        <v>773</v>
      </c>
      <c r="M1591" t="s">
        <v>773</v>
      </c>
      <c r="N1591" t="s">
        <v>756</v>
      </c>
      <c r="O1591" t="s">
        <v>756</v>
      </c>
      <c r="P1591" t="s">
        <v>758</v>
      </c>
      <c r="Q1591" t="s">
        <v>759</v>
      </c>
      <c r="R1591" t="s">
        <v>759</v>
      </c>
      <c r="S1591" t="s">
        <v>757</v>
      </c>
      <c r="T1591" t="s">
        <v>757</v>
      </c>
      <c r="U1591" t="s">
        <v>757</v>
      </c>
      <c r="V1591" t="s">
        <v>756</v>
      </c>
      <c r="W1591" t="s">
        <v>756</v>
      </c>
      <c r="X1591" t="s">
        <v>8056</v>
      </c>
      <c r="Y1591" t="str">
        <f t="shared" si="336"/>
        <v>abril</v>
      </c>
      <c r="Z1591">
        <f>YEAR(BD_PONDERACIONES[[#This Row],[Fecha Ejecución del Ticket]])</f>
        <v>2022</v>
      </c>
      <c r="AA1591" t="str">
        <f t="shared" si="337"/>
        <v>mayo</v>
      </c>
      <c r="AB1591">
        <f>YEAR(BD_PONDERACIONES[[#This Row],[Fecha de Inspección]])</f>
        <v>2022</v>
      </c>
      <c r="AC1591">
        <f t="shared" si="338"/>
        <v>0.5</v>
      </c>
      <c r="AD1591">
        <f t="shared" si="339"/>
        <v>0.5</v>
      </c>
      <c r="AE1591">
        <f t="shared" si="340"/>
        <v>0</v>
      </c>
      <c r="AF1591">
        <f t="shared" si="341"/>
        <v>0</v>
      </c>
      <c r="AG1591">
        <f t="shared" si="342"/>
        <v>0.5</v>
      </c>
      <c r="AH1591">
        <f t="shared" si="343"/>
        <v>0.5</v>
      </c>
      <c r="AI1591">
        <f t="shared" si="344"/>
        <v>0.25</v>
      </c>
      <c r="AJ1591">
        <f t="shared" si="345"/>
        <v>0.25</v>
      </c>
      <c r="AK1591">
        <f t="shared" si="346"/>
        <v>0.5</v>
      </c>
      <c r="AL1591">
        <f t="shared" si="347"/>
        <v>0.5</v>
      </c>
      <c r="AM1591">
        <f t="shared" si="348"/>
        <v>0.5</v>
      </c>
      <c r="AN1591" s="6">
        <f t="shared" si="349"/>
        <v>0.7</v>
      </c>
      <c r="AO1591" t="str">
        <f>VLOOKUP(BD_PONDERACIONES[[#This Row],[Comuna]],Tabla3[#All],2,0)</f>
        <v>Cordillera</v>
      </c>
    </row>
    <row r="1592" spans="1:41" x14ac:dyDescent="0.35">
      <c r="A1592" t="s">
        <v>8057</v>
      </c>
      <c r="B1592" t="s">
        <v>8058</v>
      </c>
      <c r="C1592" t="s">
        <v>8059</v>
      </c>
      <c r="D1592" s="5">
        <v>44712</v>
      </c>
      <c r="E1592" s="5">
        <v>44678</v>
      </c>
      <c r="F1592" t="s">
        <v>753</v>
      </c>
      <c r="G1592" t="s">
        <v>8060</v>
      </c>
      <c r="H1592" t="s">
        <v>3456</v>
      </c>
      <c r="J1592" t="s">
        <v>756</v>
      </c>
      <c r="K1592" t="s">
        <v>756</v>
      </c>
      <c r="L1592" t="s">
        <v>757</v>
      </c>
      <c r="M1592" t="s">
        <v>757</v>
      </c>
      <c r="N1592" t="s">
        <v>756</v>
      </c>
      <c r="O1592" t="s">
        <v>756</v>
      </c>
      <c r="P1592" t="s">
        <v>758</v>
      </c>
      <c r="Q1592" t="s">
        <v>759</v>
      </c>
      <c r="R1592" t="s">
        <v>759</v>
      </c>
      <c r="S1592" t="s">
        <v>757</v>
      </c>
      <c r="T1592" t="s">
        <v>757</v>
      </c>
      <c r="U1592" t="s">
        <v>757</v>
      </c>
      <c r="V1592" t="s">
        <v>756</v>
      </c>
      <c r="W1592" t="s">
        <v>768</v>
      </c>
      <c r="X1592" t="s">
        <v>8061</v>
      </c>
      <c r="Y1592" t="str">
        <f t="shared" si="336"/>
        <v>abril</v>
      </c>
      <c r="Z1592">
        <f>YEAR(BD_PONDERACIONES[[#This Row],[Fecha Ejecución del Ticket]])</f>
        <v>2022</v>
      </c>
      <c r="AA1592" t="str">
        <f t="shared" si="337"/>
        <v>mayo</v>
      </c>
      <c r="AB1592">
        <f>YEAR(BD_PONDERACIONES[[#This Row],[Fecha de Inspección]])</f>
        <v>2022</v>
      </c>
      <c r="AC1592">
        <f t="shared" si="338"/>
        <v>0.5</v>
      </c>
      <c r="AD1592">
        <f t="shared" si="339"/>
        <v>0.5</v>
      </c>
      <c r="AE1592">
        <f t="shared" si="340"/>
        <v>0.5</v>
      </c>
      <c r="AF1592">
        <f t="shared" si="341"/>
        <v>0.5</v>
      </c>
      <c r="AG1592">
        <f t="shared" si="342"/>
        <v>0.5</v>
      </c>
      <c r="AH1592">
        <f t="shared" si="343"/>
        <v>0.5</v>
      </c>
      <c r="AI1592">
        <f t="shared" si="344"/>
        <v>0.25</v>
      </c>
      <c r="AJ1592">
        <f t="shared" si="345"/>
        <v>0.25</v>
      </c>
      <c r="AK1592">
        <f t="shared" si="346"/>
        <v>0.5</v>
      </c>
      <c r="AL1592">
        <f t="shared" si="347"/>
        <v>0.5</v>
      </c>
      <c r="AM1592">
        <f t="shared" si="348"/>
        <v>0.17499999999999999</v>
      </c>
      <c r="AN1592" s="6">
        <f t="shared" si="349"/>
        <v>0.93500000000000005</v>
      </c>
      <c r="AO1592" t="str">
        <f>VLOOKUP(BD_PONDERACIONES[[#This Row],[Comuna]],Tabla3[#All],2,0)</f>
        <v>Cordillera</v>
      </c>
    </row>
    <row r="1593" spans="1:41" x14ac:dyDescent="0.35">
      <c r="A1593" t="s">
        <v>8062</v>
      </c>
      <c r="B1593" t="s">
        <v>8063</v>
      </c>
      <c r="C1593" t="s">
        <v>8064</v>
      </c>
      <c r="D1593" s="5">
        <v>44712</v>
      </c>
      <c r="E1593" s="5">
        <v>44674</v>
      </c>
      <c r="F1593" t="s">
        <v>753</v>
      </c>
      <c r="G1593" t="s">
        <v>8060</v>
      </c>
      <c r="H1593" t="s">
        <v>3456</v>
      </c>
      <c r="J1593" t="s">
        <v>756</v>
      </c>
      <c r="K1593" t="s">
        <v>756</v>
      </c>
      <c r="L1593" t="s">
        <v>757</v>
      </c>
      <c r="M1593" t="s">
        <v>757</v>
      </c>
      <c r="N1593" t="s">
        <v>756</v>
      </c>
      <c r="O1593" t="s">
        <v>756</v>
      </c>
      <c r="P1593" t="s">
        <v>758</v>
      </c>
      <c r="Q1593" t="s">
        <v>759</v>
      </c>
      <c r="R1593" t="s">
        <v>759</v>
      </c>
      <c r="S1593" t="s">
        <v>757</v>
      </c>
      <c r="T1593" t="s">
        <v>757</v>
      </c>
      <c r="U1593" t="s">
        <v>757</v>
      </c>
      <c r="V1593" t="s">
        <v>773</v>
      </c>
      <c r="W1593" t="s">
        <v>773</v>
      </c>
      <c r="X1593" t="s">
        <v>8065</v>
      </c>
      <c r="Y1593" t="str">
        <f t="shared" si="336"/>
        <v>abril</v>
      </c>
      <c r="Z1593">
        <f>YEAR(BD_PONDERACIONES[[#This Row],[Fecha Ejecución del Ticket]])</f>
        <v>2022</v>
      </c>
      <c r="AA1593" t="str">
        <f t="shared" si="337"/>
        <v>mayo</v>
      </c>
      <c r="AB1593">
        <f>YEAR(BD_PONDERACIONES[[#This Row],[Fecha de Inspección]])</f>
        <v>2022</v>
      </c>
      <c r="AC1593">
        <f t="shared" si="338"/>
        <v>0.5</v>
      </c>
      <c r="AD1593">
        <f t="shared" si="339"/>
        <v>0.5</v>
      </c>
      <c r="AE1593">
        <f t="shared" si="340"/>
        <v>0.5</v>
      </c>
      <c r="AF1593">
        <f t="shared" si="341"/>
        <v>0.5</v>
      </c>
      <c r="AG1593">
        <f t="shared" si="342"/>
        <v>0.5</v>
      </c>
      <c r="AH1593">
        <f t="shared" si="343"/>
        <v>0.5</v>
      </c>
      <c r="AI1593">
        <f t="shared" si="344"/>
        <v>0.25</v>
      </c>
      <c r="AJ1593">
        <f t="shared" si="345"/>
        <v>0.25</v>
      </c>
      <c r="AK1593">
        <f t="shared" si="346"/>
        <v>0.5</v>
      </c>
      <c r="AL1593">
        <f t="shared" si="347"/>
        <v>0</v>
      </c>
      <c r="AM1593">
        <f t="shared" si="348"/>
        <v>0</v>
      </c>
      <c r="AN1593" s="6">
        <f t="shared" si="349"/>
        <v>0.8</v>
      </c>
      <c r="AO1593" t="str">
        <f>VLOOKUP(BD_PONDERACIONES[[#This Row],[Comuna]],Tabla3[#All],2,0)</f>
        <v>Cordillera</v>
      </c>
    </row>
    <row r="1594" spans="1:41" x14ac:dyDescent="0.35">
      <c r="A1594" t="s">
        <v>8066</v>
      </c>
      <c r="B1594" t="s">
        <v>8067</v>
      </c>
      <c r="C1594" t="s">
        <v>8068</v>
      </c>
      <c r="D1594" s="5">
        <v>44712</v>
      </c>
      <c r="E1594" s="5">
        <v>44675</v>
      </c>
      <c r="F1594" t="s">
        <v>753</v>
      </c>
      <c r="G1594" t="s">
        <v>8069</v>
      </c>
      <c r="H1594" t="s">
        <v>3456</v>
      </c>
      <c r="J1594" t="s">
        <v>756</v>
      </c>
      <c r="K1594" t="s">
        <v>756</v>
      </c>
      <c r="L1594" t="s">
        <v>757</v>
      </c>
      <c r="M1594" t="s">
        <v>757</v>
      </c>
      <c r="N1594" t="s">
        <v>756</v>
      </c>
      <c r="O1594" t="s">
        <v>756</v>
      </c>
      <c r="P1594" t="s">
        <v>765</v>
      </c>
      <c r="Q1594" t="s">
        <v>759</v>
      </c>
      <c r="R1594" t="s">
        <v>759</v>
      </c>
      <c r="S1594" t="s">
        <v>756</v>
      </c>
      <c r="T1594" t="s">
        <v>756</v>
      </c>
      <c r="U1594" t="s">
        <v>756</v>
      </c>
      <c r="V1594" t="s">
        <v>756</v>
      </c>
      <c r="W1594" t="s">
        <v>756</v>
      </c>
      <c r="X1594" t="s">
        <v>8065</v>
      </c>
      <c r="Y1594" t="str">
        <f t="shared" si="336"/>
        <v>abril</v>
      </c>
      <c r="Z1594">
        <f>YEAR(BD_PONDERACIONES[[#This Row],[Fecha Ejecución del Ticket]])</f>
        <v>2022</v>
      </c>
      <c r="AA1594" t="str">
        <f t="shared" si="337"/>
        <v>mayo</v>
      </c>
      <c r="AB1594">
        <f>YEAR(BD_PONDERACIONES[[#This Row],[Fecha de Inspección]])</f>
        <v>2022</v>
      </c>
      <c r="AC1594">
        <f t="shared" si="338"/>
        <v>0.5</v>
      </c>
      <c r="AD1594">
        <f t="shared" si="339"/>
        <v>0.5</v>
      </c>
      <c r="AE1594">
        <f t="shared" si="340"/>
        <v>0.5</v>
      </c>
      <c r="AF1594">
        <f t="shared" si="341"/>
        <v>0.5</v>
      </c>
      <c r="AG1594">
        <f t="shared" si="342"/>
        <v>0.5</v>
      </c>
      <c r="AH1594">
        <f t="shared" si="343"/>
        <v>0.5</v>
      </c>
      <c r="AI1594">
        <f t="shared" si="344"/>
        <v>0.25</v>
      </c>
      <c r="AJ1594">
        <f t="shared" si="345"/>
        <v>0.25</v>
      </c>
      <c r="AK1594">
        <f t="shared" si="346"/>
        <v>0.5</v>
      </c>
      <c r="AL1594">
        <f t="shared" si="347"/>
        <v>0.5</v>
      </c>
      <c r="AM1594">
        <f t="shared" si="348"/>
        <v>0.5</v>
      </c>
      <c r="AN1594" s="6">
        <f t="shared" si="349"/>
        <v>1</v>
      </c>
      <c r="AO1594" t="str">
        <f>VLOOKUP(BD_PONDERACIONES[[#This Row],[Comuna]],Tabla3[#All],2,0)</f>
        <v>Cordillera</v>
      </c>
    </row>
    <row r="1595" spans="1:41" x14ac:dyDescent="0.35">
      <c r="A1595" t="s">
        <v>9064</v>
      </c>
      <c r="B1595" t="s">
        <v>9065</v>
      </c>
      <c r="C1595" t="s">
        <v>9066</v>
      </c>
      <c r="D1595" s="5">
        <v>44713</v>
      </c>
      <c r="E1595" s="5">
        <v>44663</v>
      </c>
      <c r="F1595" t="s">
        <v>753</v>
      </c>
      <c r="G1595" t="s">
        <v>9067</v>
      </c>
      <c r="H1595" t="s">
        <v>3456</v>
      </c>
      <c r="J1595" t="s">
        <v>756</v>
      </c>
      <c r="K1595" t="s">
        <v>756</v>
      </c>
      <c r="L1595" t="s">
        <v>757</v>
      </c>
      <c r="M1595" t="s">
        <v>757</v>
      </c>
      <c r="N1595" t="s">
        <v>756</v>
      </c>
      <c r="O1595" t="s">
        <v>756</v>
      </c>
      <c r="P1595" t="s">
        <v>765</v>
      </c>
      <c r="Q1595" t="s">
        <v>759</v>
      </c>
      <c r="R1595" t="s">
        <v>759</v>
      </c>
      <c r="S1595" t="s">
        <v>756</v>
      </c>
      <c r="T1595" t="s">
        <v>756</v>
      </c>
      <c r="U1595" t="s">
        <v>756</v>
      </c>
      <c r="V1595" t="s">
        <v>756</v>
      </c>
      <c r="W1595" t="s">
        <v>773</v>
      </c>
      <c r="X1595" t="s">
        <v>9068</v>
      </c>
      <c r="Y1595" t="str">
        <f t="shared" si="336"/>
        <v>abril</v>
      </c>
      <c r="Z1595">
        <f>YEAR(BD_PONDERACIONES[[#This Row],[Fecha Ejecución del Ticket]])</f>
        <v>2022</v>
      </c>
      <c r="AA1595" t="str">
        <f t="shared" si="337"/>
        <v>junio</v>
      </c>
      <c r="AB1595">
        <f>YEAR(BD_PONDERACIONES[[#This Row],[Fecha de Inspección]])</f>
        <v>2022</v>
      </c>
      <c r="AC1595">
        <f t="shared" si="338"/>
        <v>0.5</v>
      </c>
      <c r="AD1595">
        <f t="shared" si="339"/>
        <v>0.5</v>
      </c>
      <c r="AE1595">
        <f t="shared" si="340"/>
        <v>0.5</v>
      </c>
      <c r="AF1595">
        <f t="shared" si="341"/>
        <v>0.5</v>
      </c>
      <c r="AG1595">
        <f t="shared" si="342"/>
        <v>0.5</v>
      </c>
      <c r="AH1595">
        <f t="shared" si="343"/>
        <v>0.5</v>
      </c>
      <c r="AI1595">
        <f t="shared" si="344"/>
        <v>0.25</v>
      </c>
      <c r="AJ1595">
        <f t="shared" si="345"/>
        <v>0.25</v>
      </c>
      <c r="AK1595">
        <f t="shared" si="346"/>
        <v>0.5</v>
      </c>
      <c r="AL1595">
        <f t="shared" si="347"/>
        <v>0.5</v>
      </c>
      <c r="AM1595">
        <f t="shared" si="348"/>
        <v>0</v>
      </c>
      <c r="AN1595" s="6">
        <f t="shared" si="349"/>
        <v>0.9</v>
      </c>
      <c r="AO1595" t="str">
        <f>VLOOKUP(BD_PONDERACIONES[[#This Row],[Comuna]],Tabla3[#All],2,0)</f>
        <v>Cordillera</v>
      </c>
    </row>
    <row r="1596" spans="1:41" x14ac:dyDescent="0.35">
      <c r="A1596" t="s">
        <v>9069</v>
      </c>
      <c r="B1596" t="s">
        <v>9070</v>
      </c>
      <c r="C1596" t="s">
        <v>9071</v>
      </c>
      <c r="D1596" s="5">
        <v>44713</v>
      </c>
      <c r="E1596" s="5">
        <v>44660</v>
      </c>
      <c r="F1596" t="s">
        <v>753</v>
      </c>
      <c r="G1596" t="s">
        <v>9072</v>
      </c>
      <c r="H1596" t="s">
        <v>3456</v>
      </c>
      <c r="J1596" t="s">
        <v>756</v>
      </c>
      <c r="K1596" t="s">
        <v>756</v>
      </c>
      <c r="L1596" t="s">
        <v>757</v>
      </c>
      <c r="M1596" t="s">
        <v>757</v>
      </c>
      <c r="N1596" t="s">
        <v>756</v>
      </c>
      <c r="O1596" t="s">
        <v>756</v>
      </c>
      <c r="P1596" t="s">
        <v>765</v>
      </c>
      <c r="Q1596" t="s">
        <v>759</v>
      </c>
      <c r="R1596" t="s">
        <v>759</v>
      </c>
      <c r="S1596" t="s">
        <v>756</v>
      </c>
      <c r="T1596" t="s">
        <v>756</v>
      </c>
      <c r="U1596" t="s">
        <v>756</v>
      </c>
      <c r="V1596" t="s">
        <v>904</v>
      </c>
      <c r="W1596" t="s">
        <v>904</v>
      </c>
      <c r="X1596" t="s">
        <v>9073</v>
      </c>
      <c r="Y1596" t="str">
        <f t="shared" si="336"/>
        <v>abril</v>
      </c>
      <c r="Z1596">
        <f>YEAR(BD_PONDERACIONES[[#This Row],[Fecha Ejecución del Ticket]])</f>
        <v>2022</v>
      </c>
      <c r="AA1596" t="str">
        <f t="shared" si="337"/>
        <v>junio</v>
      </c>
      <c r="AB1596">
        <f>YEAR(BD_PONDERACIONES[[#This Row],[Fecha de Inspección]])</f>
        <v>2022</v>
      </c>
      <c r="AC1596">
        <f t="shared" si="338"/>
        <v>0.5</v>
      </c>
      <c r="AD1596">
        <f t="shared" si="339"/>
        <v>0.5</v>
      </c>
      <c r="AE1596">
        <f t="shared" si="340"/>
        <v>0.5</v>
      </c>
      <c r="AF1596">
        <f t="shared" si="341"/>
        <v>0.5</v>
      </c>
      <c r="AG1596">
        <f t="shared" si="342"/>
        <v>0.5</v>
      </c>
      <c r="AH1596">
        <f t="shared" si="343"/>
        <v>0.5</v>
      </c>
      <c r="AI1596">
        <f t="shared" si="344"/>
        <v>0.25</v>
      </c>
      <c r="AJ1596">
        <f t="shared" si="345"/>
        <v>0.25</v>
      </c>
      <c r="AK1596">
        <f t="shared" si="346"/>
        <v>0.5</v>
      </c>
      <c r="AL1596">
        <f t="shared" si="347"/>
        <v>0.32500000000000001</v>
      </c>
      <c r="AM1596">
        <f t="shared" si="348"/>
        <v>0.32500000000000001</v>
      </c>
      <c r="AN1596" s="6">
        <f t="shared" si="349"/>
        <v>0.93</v>
      </c>
      <c r="AO1596" t="str">
        <f>VLOOKUP(BD_PONDERACIONES[[#This Row],[Comuna]],Tabla3[#All],2,0)</f>
        <v>Cordillera</v>
      </c>
    </row>
    <row r="1597" spans="1:41" x14ac:dyDescent="0.35">
      <c r="A1597" t="s">
        <v>9074</v>
      </c>
      <c r="B1597" t="s">
        <v>9075</v>
      </c>
      <c r="C1597" t="s">
        <v>9076</v>
      </c>
      <c r="D1597" s="5">
        <v>44713</v>
      </c>
      <c r="E1597" s="5">
        <v>44668</v>
      </c>
      <c r="F1597" t="s">
        <v>763</v>
      </c>
      <c r="G1597" t="s">
        <v>9077</v>
      </c>
      <c r="H1597" t="s">
        <v>3456</v>
      </c>
      <c r="J1597" t="s">
        <v>756</v>
      </c>
      <c r="K1597" t="s">
        <v>756</v>
      </c>
      <c r="L1597" t="s">
        <v>773</v>
      </c>
      <c r="M1597" t="s">
        <v>773</v>
      </c>
      <c r="N1597" t="s">
        <v>756</v>
      </c>
      <c r="O1597" t="s">
        <v>756</v>
      </c>
      <c r="P1597" t="s">
        <v>765</v>
      </c>
      <c r="Q1597" t="s">
        <v>9078</v>
      </c>
      <c r="R1597" t="s">
        <v>9079</v>
      </c>
      <c r="S1597" t="s">
        <v>756</v>
      </c>
      <c r="T1597" t="s">
        <v>756</v>
      </c>
      <c r="U1597" t="s">
        <v>756</v>
      </c>
      <c r="V1597" t="s">
        <v>756</v>
      </c>
      <c r="W1597" t="s">
        <v>768</v>
      </c>
      <c r="X1597" t="s">
        <v>9080</v>
      </c>
      <c r="Y1597" t="str">
        <f t="shared" si="336"/>
        <v>abril</v>
      </c>
      <c r="Z1597">
        <f>YEAR(BD_PONDERACIONES[[#This Row],[Fecha Ejecución del Ticket]])</f>
        <v>2022</v>
      </c>
      <c r="AA1597" t="str">
        <f t="shared" si="337"/>
        <v>junio</v>
      </c>
      <c r="AB1597">
        <f>YEAR(BD_PONDERACIONES[[#This Row],[Fecha de Inspección]])</f>
        <v>2022</v>
      </c>
      <c r="AC1597">
        <f t="shared" si="338"/>
        <v>0.5</v>
      </c>
      <c r="AD1597">
        <f t="shared" si="339"/>
        <v>0.5</v>
      </c>
      <c r="AE1597">
        <f t="shared" si="340"/>
        <v>0</v>
      </c>
      <c r="AF1597">
        <f t="shared" si="341"/>
        <v>0</v>
      </c>
      <c r="AG1597">
        <f t="shared" si="342"/>
        <v>0.5</v>
      </c>
      <c r="AH1597">
        <f t="shared" si="343"/>
        <v>0.5</v>
      </c>
      <c r="AI1597">
        <f t="shared" si="344"/>
        <v>0.25</v>
      </c>
      <c r="AJ1597">
        <f t="shared" si="345"/>
        <v>0.25</v>
      </c>
      <c r="AK1597">
        <f t="shared" si="346"/>
        <v>0.5</v>
      </c>
      <c r="AL1597">
        <f t="shared" si="347"/>
        <v>0.5</v>
      </c>
      <c r="AM1597">
        <f t="shared" si="348"/>
        <v>0.17499999999999999</v>
      </c>
      <c r="AN1597" s="6">
        <f t="shared" si="349"/>
        <v>0.63500000000000001</v>
      </c>
      <c r="AO1597" t="str">
        <f>VLOOKUP(BD_PONDERACIONES[[#This Row],[Comuna]],Tabla3[#All],2,0)</f>
        <v>Cordillera</v>
      </c>
    </row>
    <row r="1598" spans="1:41" x14ac:dyDescent="0.35">
      <c r="A1598" t="s">
        <v>9081</v>
      </c>
      <c r="B1598" t="s">
        <v>9082</v>
      </c>
      <c r="C1598" t="s">
        <v>9083</v>
      </c>
      <c r="D1598" s="5">
        <v>44713</v>
      </c>
      <c r="E1598" s="5">
        <v>44667</v>
      </c>
      <c r="F1598" t="s">
        <v>753</v>
      </c>
      <c r="G1598" t="s">
        <v>9084</v>
      </c>
      <c r="H1598" t="s">
        <v>3456</v>
      </c>
      <c r="J1598" t="s">
        <v>756</v>
      </c>
      <c r="K1598" t="s">
        <v>756</v>
      </c>
      <c r="L1598" t="s">
        <v>757</v>
      </c>
      <c r="M1598" t="s">
        <v>757</v>
      </c>
      <c r="N1598" t="s">
        <v>756</v>
      </c>
      <c r="O1598" t="s">
        <v>756</v>
      </c>
      <c r="P1598" t="s">
        <v>765</v>
      </c>
      <c r="Q1598" t="s">
        <v>759</v>
      </c>
      <c r="R1598" t="s">
        <v>759</v>
      </c>
      <c r="S1598" t="s">
        <v>757</v>
      </c>
      <c r="T1598" t="s">
        <v>757</v>
      </c>
      <c r="U1598" t="s">
        <v>756</v>
      </c>
      <c r="V1598" t="s">
        <v>756</v>
      </c>
      <c r="W1598" t="s">
        <v>756</v>
      </c>
      <c r="X1598" t="s">
        <v>6086</v>
      </c>
      <c r="Y1598" t="str">
        <f t="shared" si="336"/>
        <v>abril</v>
      </c>
      <c r="Z1598">
        <f>YEAR(BD_PONDERACIONES[[#This Row],[Fecha Ejecución del Ticket]])</f>
        <v>2022</v>
      </c>
      <c r="AA1598" t="str">
        <f t="shared" si="337"/>
        <v>junio</v>
      </c>
      <c r="AB1598">
        <f>YEAR(BD_PONDERACIONES[[#This Row],[Fecha de Inspección]])</f>
        <v>2022</v>
      </c>
      <c r="AC1598">
        <f t="shared" si="338"/>
        <v>0.5</v>
      </c>
      <c r="AD1598">
        <f t="shared" si="339"/>
        <v>0.5</v>
      </c>
      <c r="AE1598">
        <f t="shared" si="340"/>
        <v>0.5</v>
      </c>
      <c r="AF1598">
        <f t="shared" si="341"/>
        <v>0.5</v>
      </c>
      <c r="AG1598">
        <f t="shared" si="342"/>
        <v>0.5</v>
      </c>
      <c r="AH1598">
        <f t="shared" si="343"/>
        <v>0.5</v>
      </c>
      <c r="AI1598">
        <f t="shared" si="344"/>
        <v>0.25</v>
      </c>
      <c r="AJ1598">
        <f t="shared" si="345"/>
        <v>0.25</v>
      </c>
      <c r="AK1598">
        <f t="shared" si="346"/>
        <v>0.5</v>
      </c>
      <c r="AL1598">
        <f t="shared" si="347"/>
        <v>0.5</v>
      </c>
      <c r="AM1598">
        <f t="shared" si="348"/>
        <v>0.5</v>
      </c>
      <c r="AN1598" s="6">
        <f t="shared" si="349"/>
        <v>1</v>
      </c>
      <c r="AO1598" t="str">
        <f>VLOOKUP(BD_PONDERACIONES[[#This Row],[Comuna]],Tabla3[#All],2,0)</f>
        <v>Cordillera</v>
      </c>
    </row>
    <row r="1599" spans="1:41" x14ac:dyDescent="0.35">
      <c r="A1599" t="s">
        <v>9085</v>
      </c>
      <c r="B1599" t="s">
        <v>9086</v>
      </c>
      <c r="C1599" t="s">
        <v>9087</v>
      </c>
      <c r="D1599" s="5">
        <v>44713</v>
      </c>
      <c r="E1599" s="5">
        <v>44656</v>
      </c>
      <c r="F1599" t="s">
        <v>753</v>
      </c>
      <c r="G1599" t="s">
        <v>9088</v>
      </c>
      <c r="H1599" t="s">
        <v>3456</v>
      </c>
      <c r="J1599" t="s">
        <v>756</v>
      </c>
      <c r="K1599" t="s">
        <v>756</v>
      </c>
      <c r="L1599" t="s">
        <v>757</v>
      </c>
      <c r="M1599" t="s">
        <v>757</v>
      </c>
      <c r="N1599" t="s">
        <v>756</v>
      </c>
      <c r="O1599" t="s">
        <v>756</v>
      </c>
      <c r="P1599" t="s">
        <v>758</v>
      </c>
      <c r="Q1599" t="s">
        <v>759</v>
      </c>
      <c r="R1599" t="s">
        <v>759</v>
      </c>
      <c r="S1599" t="s">
        <v>757</v>
      </c>
      <c r="T1599" t="s">
        <v>757</v>
      </c>
      <c r="U1599" t="s">
        <v>757</v>
      </c>
      <c r="V1599" t="s">
        <v>756</v>
      </c>
      <c r="W1599" t="s">
        <v>756</v>
      </c>
      <c r="X1599" t="s">
        <v>9089</v>
      </c>
      <c r="Y1599" t="str">
        <f t="shared" si="336"/>
        <v>abril</v>
      </c>
      <c r="Z1599">
        <f>YEAR(BD_PONDERACIONES[[#This Row],[Fecha Ejecución del Ticket]])</f>
        <v>2022</v>
      </c>
      <c r="AA1599" t="str">
        <f t="shared" si="337"/>
        <v>junio</v>
      </c>
      <c r="AB1599">
        <f>YEAR(BD_PONDERACIONES[[#This Row],[Fecha de Inspección]])</f>
        <v>2022</v>
      </c>
      <c r="AC1599">
        <f t="shared" si="338"/>
        <v>0.5</v>
      </c>
      <c r="AD1599">
        <f t="shared" si="339"/>
        <v>0.5</v>
      </c>
      <c r="AE1599">
        <f t="shared" si="340"/>
        <v>0.5</v>
      </c>
      <c r="AF1599">
        <f t="shared" si="341"/>
        <v>0.5</v>
      </c>
      <c r="AG1599">
        <f t="shared" si="342"/>
        <v>0.5</v>
      </c>
      <c r="AH1599">
        <f t="shared" si="343"/>
        <v>0.5</v>
      </c>
      <c r="AI1599">
        <f t="shared" si="344"/>
        <v>0.25</v>
      </c>
      <c r="AJ1599">
        <f t="shared" si="345"/>
        <v>0.25</v>
      </c>
      <c r="AK1599">
        <f t="shared" si="346"/>
        <v>0.5</v>
      </c>
      <c r="AL1599">
        <f t="shared" si="347"/>
        <v>0.5</v>
      </c>
      <c r="AM1599">
        <f t="shared" si="348"/>
        <v>0.5</v>
      </c>
      <c r="AN1599" s="6">
        <f t="shared" si="349"/>
        <v>1</v>
      </c>
      <c r="AO1599" t="str">
        <f>VLOOKUP(BD_PONDERACIONES[[#This Row],[Comuna]],Tabla3[#All],2,0)</f>
        <v>Cordillera</v>
      </c>
    </row>
    <row r="1600" spans="1:41" x14ac:dyDescent="0.35">
      <c r="A1600" t="s">
        <v>9090</v>
      </c>
      <c r="B1600" t="s">
        <v>9091</v>
      </c>
      <c r="C1600" t="s">
        <v>9092</v>
      </c>
      <c r="D1600" s="5">
        <v>44713</v>
      </c>
      <c r="E1600" s="5">
        <v>44666</v>
      </c>
      <c r="F1600" t="s">
        <v>753</v>
      </c>
      <c r="G1600" t="s">
        <v>9093</v>
      </c>
      <c r="H1600" t="s">
        <v>3456</v>
      </c>
      <c r="J1600" t="s">
        <v>756</v>
      </c>
      <c r="K1600" t="s">
        <v>756</v>
      </c>
      <c r="L1600" t="s">
        <v>757</v>
      </c>
      <c r="M1600" t="s">
        <v>757</v>
      </c>
      <c r="N1600" t="s">
        <v>756</v>
      </c>
      <c r="O1600" t="s">
        <v>756</v>
      </c>
      <c r="P1600" t="s">
        <v>758</v>
      </c>
      <c r="Q1600" t="s">
        <v>759</v>
      </c>
      <c r="R1600" t="s">
        <v>759</v>
      </c>
      <c r="S1600" t="s">
        <v>757</v>
      </c>
      <c r="T1600" t="s">
        <v>757</v>
      </c>
      <c r="U1600" t="s">
        <v>757</v>
      </c>
      <c r="V1600" t="s">
        <v>756</v>
      </c>
      <c r="W1600" t="s">
        <v>756</v>
      </c>
      <c r="X1600" t="s">
        <v>9094</v>
      </c>
      <c r="Y1600" t="str">
        <f t="shared" si="336"/>
        <v>abril</v>
      </c>
      <c r="Z1600">
        <f>YEAR(BD_PONDERACIONES[[#This Row],[Fecha Ejecución del Ticket]])</f>
        <v>2022</v>
      </c>
      <c r="AA1600" t="str">
        <f t="shared" si="337"/>
        <v>junio</v>
      </c>
      <c r="AB1600">
        <f>YEAR(BD_PONDERACIONES[[#This Row],[Fecha de Inspección]])</f>
        <v>2022</v>
      </c>
      <c r="AC1600">
        <f t="shared" si="338"/>
        <v>0.5</v>
      </c>
      <c r="AD1600">
        <f t="shared" si="339"/>
        <v>0.5</v>
      </c>
      <c r="AE1600">
        <f t="shared" si="340"/>
        <v>0.5</v>
      </c>
      <c r="AF1600">
        <f t="shared" si="341"/>
        <v>0.5</v>
      </c>
      <c r="AG1600">
        <f t="shared" si="342"/>
        <v>0.5</v>
      </c>
      <c r="AH1600">
        <f t="shared" si="343"/>
        <v>0.5</v>
      </c>
      <c r="AI1600">
        <f t="shared" si="344"/>
        <v>0.25</v>
      </c>
      <c r="AJ1600">
        <f t="shared" si="345"/>
        <v>0.25</v>
      </c>
      <c r="AK1600">
        <f t="shared" si="346"/>
        <v>0.5</v>
      </c>
      <c r="AL1600">
        <f t="shared" si="347"/>
        <v>0.5</v>
      </c>
      <c r="AM1600">
        <f t="shared" si="348"/>
        <v>0.5</v>
      </c>
      <c r="AN1600" s="6">
        <f t="shared" si="349"/>
        <v>1</v>
      </c>
      <c r="AO1600" t="str">
        <f>VLOOKUP(BD_PONDERACIONES[[#This Row],[Comuna]],Tabla3[#All],2,0)</f>
        <v>Cordillera</v>
      </c>
    </row>
    <row r="1601" spans="1:41" x14ac:dyDescent="0.35">
      <c r="A1601" t="s">
        <v>9095</v>
      </c>
      <c r="B1601" t="s">
        <v>9096</v>
      </c>
      <c r="C1601" t="s">
        <v>9097</v>
      </c>
      <c r="D1601" s="5">
        <v>44713</v>
      </c>
      <c r="E1601" s="5">
        <v>44670</v>
      </c>
      <c r="F1601" t="s">
        <v>763</v>
      </c>
      <c r="G1601" t="s">
        <v>9098</v>
      </c>
      <c r="H1601" t="s">
        <v>3456</v>
      </c>
      <c r="J1601" t="s">
        <v>756</v>
      </c>
      <c r="K1601" t="s">
        <v>756</v>
      </c>
      <c r="L1601" t="s">
        <v>756</v>
      </c>
      <c r="M1601" t="s">
        <v>756</v>
      </c>
      <c r="N1601" t="s">
        <v>756</v>
      </c>
      <c r="O1601" t="s">
        <v>756</v>
      </c>
      <c r="P1601" t="s">
        <v>758</v>
      </c>
      <c r="Q1601" t="s">
        <v>759</v>
      </c>
      <c r="R1601" t="s">
        <v>759</v>
      </c>
      <c r="S1601" t="s">
        <v>757</v>
      </c>
      <c r="T1601" t="s">
        <v>757</v>
      </c>
      <c r="U1601" t="s">
        <v>757</v>
      </c>
      <c r="V1601" t="s">
        <v>756</v>
      </c>
      <c r="W1601" t="s">
        <v>756</v>
      </c>
      <c r="X1601" t="s">
        <v>9099</v>
      </c>
      <c r="Y1601" t="str">
        <f t="shared" si="336"/>
        <v>abril</v>
      </c>
      <c r="Z1601">
        <f>YEAR(BD_PONDERACIONES[[#This Row],[Fecha Ejecución del Ticket]])</f>
        <v>2022</v>
      </c>
      <c r="AA1601" t="str">
        <f t="shared" si="337"/>
        <v>junio</v>
      </c>
      <c r="AB1601">
        <f>YEAR(BD_PONDERACIONES[[#This Row],[Fecha de Inspección]])</f>
        <v>2022</v>
      </c>
      <c r="AC1601">
        <f t="shared" si="338"/>
        <v>0.5</v>
      </c>
      <c r="AD1601">
        <f t="shared" si="339"/>
        <v>0.5</v>
      </c>
      <c r="AE1601">
        <f t="shared" si="340"/>
        <v>0.5</v>
      </c>
      <c r="AF1601">
        <f t="shared" si="341"/>
        <v>0.5</v>
      </c>
      <c r="AG1601">
        <f t="shared" si="342"/>
        <v>0.5</v>
      </c>
      <c r="AH1601">
        <f t="shared" si="343"/>
        <v>0.5</v>
      </c>
      <c r="AI1601">
        <f t="shared" si="344"/>
        <v>0.25</v>
      </c>
      <c r="AJ1601">
        <f t="shared" si="345"/>
        <v>0.25</v>
      </c>
      <c r="AK1601">
        <f t="shared" si="346"/>
        <v>0.5</v>
      </c>
      <c r="AL1601">
        <f t="shared" si="347"/>
        <v>0.5</v>
      </c>
      <c r="AM1601">
        <f t="shared" si="348"/>
        <v>0.5</v>
      </c>
      <c r="AN1601" s="6">
        <f t="shared" si="349"/>
        <v>1</v>
      </c>
      <c r="AO1601" t="str">
        <f>VLOOKUP(BD_PONDERACIONES[[#This Row],[Comuna]],Tabla3[#All],2,0)</f>
        <v>Cordillera</v>
      </c>
    </row>
    <row r="1602" spans="1:41" x14ac:dyDescent="0.35">
      <c r="A1602" t="s">
        <v>9022</v>
      </c>
      <c r="B1602" t="s">
        <v>9023</v>
      </c>
      <c r="C1602" t="s">
        <v>9024</v>
      </c>
      <c r="D1602" s="5">
        <v>44714</v>
      </c>
      <c r="E1602" s="5">
        <v>44671</v>
      </c>
      <c r="F1602" t="s">
        <v>753</v>
      </c>
      <c r="G1602" t="s">
        <v>9025</v>
      </c>
      <c r="H1602" t="s">
        <v>3456</v>
      </c>
      <c r="J1602" t="s">
        <v>756</v>
      </c>
      <c r="K1602" t="s">
        <v>756</v>
      </c>
      <c r="L1602" t="s">
        <v>773</v>
      </c>
      <c r="M1602" t="s">
        <v>773</v>
      </c>
      <c r="N1602" t="s">
        <v>756</v>
      </c>
      <c r="O1602" t="s">
        <v>756</v>
      </c>
      <c r="P1602" t="s">
        <v>758</v>
      </c>
      <c r="Q1602" t="s">
        <v>759</v>
      </c>
      <c r="R1602" t="s">
        <v>759</v>
      </c>
      <c r="S1602" t="s">
        <v>757</v>
      </c>
      <c r="T1602" t="s">
        <v>757</v>
      </c>
      <c r="U1602" t="s">
        <v>757</v>
      </c>
      <c r="V1602" t="s">
        <v>756</v>
      </c>
      <c r="W1602" t="s">
        <v>773</v>
      </c>
      <c r="X1602" t="s">
        <v>9026</v>
      </c>
      <c r="Y1602" t="str">
        <f t="shared" ref="Y1602:Y1665" si="350">TEXT(E1602,"MMMM")</f>
        <v>abril</v>
      </c>
      <c r="Z1602">
        <f>YEAR(BD_PONDERACIONES[[#This Row],[Fecha Ejecución del Ticket]])</f>
        <v>2022</v>
      </c>
      <c r="AA1602" t="str">
        <f t="shared" ref="AA1602:AA1665" si="351">TEXT(D1602,"MMMM")</f>
        <v>junio</v>
      </c>
      <c r="AB1602">
        <f>YEAR(BD_PONDERACIONES[[#This Row],[Fecha de Inspección]])</f>
        <v>2022</v>
      </c>
      <c r="AC1602">
        <f t="shared" ref="AC1602:AC1665" si="352">IF(OR(J1602="Cumple",J1602="No Aplica"),0.5,0)</f>
        <v>0.5</v>
      </c>
      <c r="AD1602">
        <f t="shared" ref="AD1602:AD1665" si="353">IF(OR(K1602="CUMPLE",K1602="No Aplica"),0.5,0)</f>
        <v>0.5</v>
      </c>
      <c r="AE1602">
        <f t="shared" ref="AE1602:AE1665" si="354">IF(OR(L1602="CUMPLE",L1602="No Aplica"),0.5,0)</f>
        <v>0</v>
      </c>
      <c r="AF1602">
        <f t="shared" ref="AF1602:AF1665" si="355">IF(OR(M1602="CUMPLE",M1602="No Aplica"),0.5,0)</f>
        <v>0</v>
      </c>
      <c r="AG1602">
        <f t="shared" ref="AG1602:AG1665" si="356">IF(OR(N1602="CUMPLE",N1602="No Aplica"),0.5,IF(N1602="Cumple Mayormente",0.325,IF(N1602="Cumple Parcialmente",0.175,0)))</f>
        <v>0.5</v>
      </c>
      <c r="AH1602">
        <f t="shared" ref="AH1602:AH1665" si="357">IF(OR(O1602="CUMPLE",O1602="No Aplica"),0.5,IF(O1602="Cumple Mayormente",0.325,IF(O1602="Cumple Parcialmente",0.175,0)))</f>
        <v>0.5</v>
      </c>
      <c r="AI1602">
        <f t="shared" ref="AI1602:AI1665" si="358">IF(OR(S1602="CUMPLE",S1602="No Aplica"),0.25,IF(S1602="Cumple Mayormente",0.1625,IF(S1602="Cumple Parcialmente",0.0875,0)))</f>
        <v>0.25</v>
      </c>
      <c r="AJ1602">
        <f t="shared" ref="AJ1602:AJ1665" si="359">IF(OR(T1602="CUMPLE",T1602="No Aplica"),0.25,IF(T1602="Cumple Mayormente",0.1625,IF(T1602="Cumple Parcialmente",0.0875,0)))</f>
        <v>0.25</v>
      </c>
      <c r="AK1602">
        <f t="shared" ref="AK1602:AK1665" si="360">IF(OR(U1602="CUMPLE",U1602="No Aplica"),0.5,IF(U1602="Cumple Mayormente",0.325,IF(U1602="Cumple Parcialmente",0.175,0)))</f>
        <v>0.5</v>
      </c>
      <c r="AL1602">
        <f t="shared" ref="AL1602:AL1665" si="361">IF(OR(V1602="CUMPLE",V1602="No Aplica"),0.5,IF(V1602="Cumple Mayormente",0.325,IF(V1602="Cumple Parcialmente",0.175,0)))</f>
        <v>0.5</v>
      </c>
      <c r="AM1602">
        <f t="shared" ref="AM1602:AM1665" si="362">IF(OR(W1602="CUMPLE",W1602="No Aplica"),0.5,IF(W1602="Cumple Mayormente",0.325,IF(W1602="Cumple Parcialmente",0.175,0)))</f>
        <v>0</v>
      </c>
      <c r="AN1602" s="6">
        <f t="shared" ref="AN1602:AN1665" si="363">((AC1602+AD1602)*0.2)+((AE1602+AF1602)*0.3)+((AG1602+AH1602)*0.15)+((AI1602+AJ1602+AK1602)*0.15)+((AL1602+AM1602)*0.2)</f>
        <v>0.6</v>
      </c>
      <c r="AO1602" t="str">
        <f>VLOOKUP(BD_PONDERACIONES[[#This Row],[Comuna]],Tabla3[#All],2,0)</f>
        <v>Cordillera</v>
      </c>
    </row>
    <row r="1603" spans="1:41" x14ac:dyDescent="0.35">
      <c r="A1603" t="s">
        <v>9027</v>
      </c>
      <c r="B1603" t="s">
        <v>9028</v>
      </c>
      <c r="C1603" t="s">
        <v>9029</v>
      </c>
      <c r="D1603" s="5">
        <v>44714</v>
      </c>
      <c r="E1603" s="5">
        <v>44666</v>
      </c>
      <c r="F1603" t="s">
        <v>753</v>
      </c>
      <c r="G1603" t="s">
        <v>9030</v>
      </c>
      <c r="H1603" t="s">
        <v>3456</v>
      </c>
      <c r="J1603" t="s">
        <v>756</v>
      </c>
      <c r="K1603" t="s">
        <v>756</v>
      </c>
      <c r="L1603" t="s">
        <v>757</v>
      </c>
      <c r="M1603" t="s">
        <v>757</v>
      </c>
      <c r="N1603" t="s">
        <v>756</v>
      </c>
      <c r="O1603" t="s">
        <v>756</v>
      </c>
      <c r="P1603" t="s">
        <v>765</v>
      </c>
      <c r="Q1603" t="s">
        <v>759</v>
      </c>
      <c r="R1603" t="s">
        <v>759</v>
      </c>
      <c r="S1603" t="s">
        <v>756</v>
      </c>
      <c r="T1603" t="s">
        <v>756</v>
      </c>
      <c r="U1603" t="s">
        <v>756</v>
      </c>
      <c r="V1603" t="s">
        <v>756</v>
      </c>
      <c r="W1603" t="s">
        <v>756</v>
      </c>
      <c r="X1603" t="s">
        <v>994</v>
      </c>
      <c r="Y1603" t="str">
        <f t="shared" si="350"/>
        <v>abril</v>
      </c>
      <c r="Z1603">
        <f>YEAR(BD_PONDERACIONES[[#This Row],[Fecha Ejecución del Ticket]])</f>
        <v>2022</v>
      </c>
      <c r="AA1603" t="str">
        <f t="shared" si="351"/>
        <v>junio</v>
      </c>
      <c r="AB1603">
        <f>YEAR(BD_PONDERACIONES[[#This Row],[Fecha de Inspección]])</f>
        <v>2022</v>
      </c>
      <c r="AC1603">
        <f t="shared" si="352"/>
        <v>0.5</v>
      </c>
      <c r="AD1603">
        <f t="shared" si="353"/>
        <v>0.5</v>
      </c>
      <c r="AE1603">
        <f t="shared" si="354"/>
        <v>0.5</v>
      </c>
      <c r="AF1603">
        <f t="shared" si="355"/>
        <v>0.5</v>
      </c>
      <c r="AG1603">
        <f t="shared" si="356"/>
        <v>0.5</v>
      </c>
      <c r="AH1603">
        <f t="shared" si="357"/>
        <v>0.5</v>
      </c>
      <c r="AI1603">
        <f t="shared" si="358"/>
        <v>0.25</v>
      </c>
      <c r="AJ1603">
        <f t="shared" si="359"/>
        <v>0.25</v>
      </c>
      <c r="AK1603">
        <f t="shared" si="360"/>
        <v>0.5</v>
      </c>
      <c r="AL1603">
        <f t="shared" si="361"/>
        <v>0.5</v>
      </c>
      <c r="AM1603">
        <f t="shared" si="362"/>
        <v>0.5</v>
      </c>
      <c r="AN1603" s="6">
        <f t="shared" si="363"/>
        <v>1</v>
      </c>
      <c r="AO1603" t="str">
        <f>VLOOKUP(BD_PONDERACIONES[[#This Row],[Comuna]],Tabla3[#All],2,0)</f>
        <v>Cordillera</v>
      </c>
    </row>
    <row r="1604" spans="1:41" x14ac:dyDescent="0.35">
      <c r="A1604" t="s">
        <v>9031</v>
      </c>
      <c r="B1604" t="s">
        <v>9032</v>
      </c>
      <c r="C1604" t="s">
        <v>9033</v>
      </c>
      <c r="D1604" s="5">
        <v>44714</v>
      </c>
      <c r="E1604" s="5">
        <v>44664</v>
      </c>
      <c r="F1604" t="s">
        <v>753</v>
      </c>
      <c r="G1604" t="s">
        <v>9034</v>
      </c>
      <c r="H1604" t="s">
        <v>3456</v>
      </c>
      <c r="J1604" t="s">
        <v>756</v>
      </c>
      <c r="K1604" t="s">
        <v>756</v>
      </c>
      <c r="L1604" t="s">
        <v>757</v>
      </c>
      <c r="M1604" t="s">
        <v>757</v>
      </c>
      <c r="N1604" t="s">
        <v>756</v>
      </c>
      <c r="O1604" t="s">
        <v>756</v>
      </c>
      <c r="P1604" t="s">
        <v>758</v>
      </c>
      <c r="Q1604" t="s">
        <v>759</v>
      </c>
      <c r="R1604" t="s">
        <v>759</v>
      </c>
      <c r="S1604" t="s">
        <v>757</v>
      </c>
      <c r="T1604" t="s">
        <v>757</v>
      </c>
      <c r="U1604" t="s">
        <v>757</v>
      </c>
      <c r="V1604" t="s">
        <v>756</v>
      </c>
      <c r="W1604" t="s">
        <v>756</v>
      </c>
      <c r="X1604" t="s">
        <v>9035</v>
      </c>
      <c r="Y1604" t="str">
        <f t="shared" si="350"/>
        <v>abril</v>
      </c>
      <c r="Z1604">
        <f>YEAR(BD_PONDERACIONES[[#This Row],[Fecha Ejecución del Ticket]])</f>
        <v>2022</v>
      </c>
      <c r="AA1604" t="str">
        <f t="shared" si="351"/>
        <v>junio</v>
      </c>
      <c r="AB1604">
        <f>YEAR(BD_PONDERACIONES[[#This Row],[Fecha de Inspección]])</f>
        <v>2022</v>
      </c>
      <c r="AC1604">
        <f t="shared" si="352"/>
        <v>0.5</v>
      </c>
      <c r="AD1604">
        <f t="shared" si="353"/>
        <v>0.5</v>
      </c>
      <c r="AE1604">
        <f t="shared" si="354"/>
        <v>0.5</v>
      </c>
      <c r="AF1604">
        <f t="shared" si="355"/>
        <v>0.5</v>
      </c>
      <c r="AG1604">
        <f t="shared" si="356"/>
        <v>0.5</v>
      </c>
      <c r="AH1604">
        <f t="shared" si="357"/>
        <v>0.5</v>
      </c>
      <c r="AI1604">
        <f t="shared" si="358"/>
        <v>0.25</v>
      </c>
      <c r="AJ1604">
        <f t="shared" si="359"/>
        <v>0.25</v>
      </c>
      <c r="AK1604">
        <f t="shared" si="360"/>
        <v>0.5</v>
      </c>
      <c r="AL1604">
        <f t="shared" si="361"/>
        <v>0.5</v>
      </c>
      <c r="AM1604">
        <f t="shared" si="362"/>
        <v>0.5</v>
      </c>
      <c r="AN1604" s="6">
        <f t="shared" si="363"/>
        <v>1</v>
      </c>
      <c r="AO1604" t="str">
        <f>VLOOKUP(BD_PONDERACIONES[[#This Row],[Comuna]],Tabla3[#All],2,0)</f>
        <v>Cordillera</v>
      </c>
    </row>
    <row r="1605" spans="1:41" x14ac:dyDescent="0.35">
      <c r="A1605" t="s">
        <v>9036</v>
      </c>
      <c r="B1605" t="s">
        <v>9037</v>
      </c>
      <c r="C1605" t="s">
        <v>9038</v>
      </c>
      <c r="D1605" s="5">
        <v>44714</v>
      </c>
      <c r="E1605" s="5">
        <v>44675</v>
      </c>
      <c r="F1605" t="s">
        <v>753</v>
      </c>
      <c r="G1605" t="s">
        <v>9039</v>
      </c>
      <c r="H1605" t="s">
        <v>3456</v>
      </c>
      <c r="J1605" t="s">
        <v>756</v>
      </c>
      <c r="K1605" t="s">
        <v>756</v>
      </c>
      <c r="L1605" t="s">
        <v>757</v>
      </c>
      <c r="M1605" t="s">
        <v>757</v>
      </c>
      <c r="N1605" t="s">
        <v>756</v>
      </c>
      <c r="O1605" t="s">
        <v>756</v>
      </c>
      <c r="P1605" t="s">
        <v>758</v>
      </c>
      <c r="Q1605" t="s">
        <v>759</v>
      </c>
      <c r="R1605" t="s">
        <v>759</v>
      </c>
      <c r="S1605" t="s">
        <v>757</v>
      </c>
      <c r="T1605" t="s">
        <v>757</v>
      </c>
      <c r="U1605" t="s">
        <v>757</v>
      </c>
      <c r="V1605" t="s">
        <v>756</v>
      </c>
      <c r="W1605" t="s">
        <v>756</v>
      </c>
      <c r="X1605" t="s">
        <v>9040</v>
      </c>
      <c r="Y1605" t="str">
        <f t="shared" si="350"/>
        <v>abril</v>
      </c>
      <c r="Z1605">
        <f>YEAR(BD_PONDERACIONES[[#This Row],[Fecha Ejecución del Ticket]])</f>
        <v>2022</v>
      </c>
      <c r="AA1605" t="str">
        <f t="shared" si="351"/>
        <v>junio</v>
      </c>
      <c r="AB1605">
        <f>YEAR(BD_PONDERACIONES[[#This Row],[Fecha de Inspección]])</f>
        <v>2022</v>
      </c>
      <c r="AC1605">
        <f t="shared" si="352"/>
        <v>0.5</v>
      </c>
      <c r="AD1605">
        <f t="shared" si="353"/>
        <v>0.5</v>
      </c>
      <c r="AE1605">
        <f t="shared" si="354"/>
        <v>0.5</v>
      </c>
      <c r="AF1605">
        <f t="shared" si="355"/>
        <v>0.5</v>
      </c>
      <c r="AG1605">
        <f t="shared" si="356"/>
        <v>0.5</v>
      </c>
      <c r="AH1605">
        <f t="shared" si="357"/>
        <v>0.5</v>
      </c>
      <c r="AI1605">
        <f t="shared" si="358"/>
        <v>0.25</v>
      </c>
      <c r="AJ1605">
        <f t="shared" si="359"/>
        <v>0.25</v>
      </c>
      <c r="AK1605">
        <f t="shared" si="360"/>
        <v>0.5</v>
      </c>
      <c r="AL1605">
        <f t="shared" si="361"/>
        <v>0.5</v>
      </c>
      <c r="AM1605">
        <f t="shared" si="362"/>
        <v>0.5</v>
      </c>
      <c r="AN1605" s="6">
        <f t="shared" si="363"/>
        <v>1</v>
      </c>
      <c r="AO1605" t="str">
        <f>VLOOKUP(BD_PONDERACIONES[[#This Row],[Comuna]],Tabla3[#All],2,0)</f>
        <v>Cordillera</v>
      </c>
    </row>
    <row r="1606" spans="1:41" x14ac:dyDescent="0.35">
      <c r="A1606" t="s">
        <v>9041</v>
      </c>
      <c r="B1606" t="s">
        <v>9042</v>
      </c>
      <c r="C1606" t="s">
        <v>9043</v>
      </c>
      <c r="D1606" s="5">
        <v>44714</v>
      </c>
      <c r="E1606" s="5">
        <v>44679</v>
      </c>
      <c r="F1606" t="s">
        <v>753</v>
      </c>
      <c r="G1606" t="s">
        <v>9044</v>
      </c>
      <c r="H1606" t="s">
        <v>3456</v>
      </c>
      <c r="J1606" t="s">
        <v>756</v>
      </c>
      <c r="K1606" t="s">
        <v>756</v>
      </c>
      <c r="L1606" t="s">
        <v>773</v>
      </c>
      <c r="M1606" t="s">
        <v>773</v>
      </c>
      <c r="N1606" t="s">
        <v>756</v>
      </c>
      <c r="O1606" t="s">
        <v>756</v>
      </c>
      <c r="P1606" t="s">
        <v>765</v>
      </c>
      <c r="Q1606" t="s">
        <v>759</v>
      </c>
      <c r="R1606" t="s">
        <v>759</v>
      </c>
      <c r="S1606" t="s">
        <v>756</v>
      </c>
      <c r="T1606" t="s">
        <v>756</v>
      </c>
      <c r="U1606" t="s">
        <v>756</v>
      </c>
      <c r="V1606" t="s">
        <v>756</v>
      </c>
      <c r="W1606" t="s">
        <v>756</v>
      </c>
      <c r="X1606" t="s">
        <v>9045</v>
      </c>
      <c r="Y1606" t="str">
        <f t="shared" si="350"/>
        <v>abril</v>
      </c>
      <c r="Z1606">
        <f>YEAR(BD_PONDERACIONES[[#This Row],[Fecha Ejecución del Ticket]])</f>
        <v>2022</v>
      </c>
      <c r="AA1606" t="str">
        <f t="shared" si="351"/>
        <v>junio</v>
      </c>
      <c r="AB1606">
        <f>YEAR(BD_PONDERACIONES[[#This Row],[Fecha de Inspección]])</f>
        <v>2022</v>
      </c>
      <c r="AC1606">
        <f t="shared" si="352"/>
        <v>0.5</v>
      </c>
      <c r="AD1606">
        <f t="shared" si="353"/>
        <v>0.5</v>
      </c>
      <c r="AE1606">
        <f t="shared" si="354"/>
        <v>0</v>
      </c>
      <c r="AF1606">
        <f t="shared" si="355"/>
        <v>0</v>
      </c>
      <c r="AG1606">
        <f t="shared" si="356"/>
        <v>0.5</v>
      </c>
      <c r="AH1606">
        <f t="shared" si="357"/>
        <v>0.5</v>
      </c>
      <c r="AI1606">
        <f t="shared" si="358"/>
        <v>0.25</v>
      </c>
      <c r="AJ1606">
        <f t="shared" si="359"/>
        <v>0.25</v>
      </c>
      <c r="AK1606">
        <f t="shared" si="360"/>
        <v>0.5</v>
      </c>
      <c r="AL1606">
        <f t="shared" si="361"/>
        <v>0.5</v>
      </c>
      <c r="AM1606">
        <f t="shared" si="362"/>
        <v>0.5</v>
      </c>
      <c r="AN1606" s="6">
        <f t="shared" si="363"/>
        <v>0.7</v>
      </c>
      <c r="AO1606" t="str">
        <f>VLOOKUP(BD_PONDERACIONES[[#This Row],[Comuna]],Tabla3[#All],2,0)</f>
        <v>Cordillera</v>
      </c>
    </row>
    <row r="1607" spans="1:41" x14ac:dyDescent="0.35">
      <c r="A1607" t="s">
        <v>9340</v>
      </c>
      <c r="B1607" t="s">
        <v>9341</v>
      </c>
      <c r="C1607" t="s">
        <v>6408</v>
      </c>
      <c r="D1607" s="5">
        <v>44714</v>
      </c>
      <c r="E1607" s="5">
        <v>44658</v>
      </c>
      <c r="F1607" t="s">
        <v>763</v>
      </c>
      <c r="G1607" t="s">
        <v>9342</v>
      </c>
      <c r="H1607" t="s">
        <v>3456</v>
      </c>
      <c r="J1607" t="s">
        <v>756</v>
      </c>
      <c r="K1607" t="s">
        <v>756</v>
      </c>
      <c r="L1607" t="s">
        <v>757</v>
      </c>
      <c r="M1607" t="s">
        <v>757</v>
      </c>
      <c r="N1607" t="s">
        <v>756</v>
      </c>
      <c r="O1607" t="s">
        <v>756</v>
      </c>
      <c r="P1607" t="s">
        <v>758</v>
      </c>
      <c r="Q1607" t="s">
        <v>759</v>
      </c>
      <c r="R1607" t="s">
        <v>759</v>
      </c>
      <c r="S1607" t="s">
        <v>757</v>
      </c>
      <c r="T1607" t="s">
        <v>757</v>
      </c>
      <c r="U1607" t="s">
        <v>757</v>
      </c>
      <c r="V1607" t="s">
        <v>756</v>
      </c>
      <c r="W1607" t="s">
        <v>768</v>
      </c>
      <c r="X1607" t="s">
        <v>9343</v>
      </c>
      <c r="Y1607" t="str">
        <f t="shared" si="350"/>
        <v>abril</v>
      </c>
      <c r="Z1607">
        <f>YEAR(BD_PONDERACIONES[[#This Row],[Fecha Ejecución del Ticket]])</f>
        <v>2022</v>
      </c>
      <c r="AA1607" t="str">
        <f t="shared" si="351"/>
        <v>junio</v>
      </c>
      <c r="AB1607">
        <f>YEAR(BD_PONDERACIONES[[#This Row],[Fecha de Inspección]])</f>
        <v>2022</v>
      </c>
      <c r="AC1607">
        <f t="shared" si="352"/>
        <v>0.5</v>
      </c>
      <c r="AD1607">
        <f t="shared" si="353"/>
        <v>0.5</v>
      </c>
      <c r="AE1607">
        <f t="shared" si="354"/>
        <v>0.5</v>
      </c>
      <c r="AF1607">
        <f t="shared" si="355"/>
        <v>0.5</v>
      </c>
      <c r="AG1607">
        <f t="shared" si="356"/>
        <v>0.5</v>
      </c>
      <c r="AH1607">
        <f t="shared" si="357"/>
        <v>0.5</v>
      </c>
      <c r="AI1607">
        <f t="shared" si="358"/>
        <v>0.25</v>
      </c>
      <c r="AJ1607">
        <f t="shared" si="359"/>
        <v>0.25</v>
      </c>
      <c r="AK1607">
        <f t="shared" si="360"/>
        <v>0.5</v>
      </c>
      <c r="AL1607">
        <f t="shared" si="361"/>
        <v>0.5</v>
      </c>
      <c r="AM1607">
        <f t="shared" si="362"/>
        <v>0.17499999999999999</v>
      </c>
      <c r="AN1607" s="6">
        <f t="shared" si="363"/>
        <v>0.93500000000000005</v>
      </c>
      <c r="AO1607" t="str">
        <f>VLOOKUP(BD_PONDERACIONES[[#This Row],[Comuna]],Tabla3[#All],2,0)</f>
        <v>Cordillera</v>
      </c>
    </row>
    <row r="1608" spans="1:41" x14ac:dyDescent="0.35">
      <c r="A1608" t="s">
        <v>9046</v>
      </c>
      <c r="B1608" t="s">
        <v>9047</v>
      </c>
      <c r="C1608" t="s">
        <v>9048</v>
      </c>
      <c r="D1608" s="5">
        <v>44714</v>
      </c>
      <c r="E1608" s="5">
        <v>44670</v>
      </c>
      <c r="F1608" t="s">
        <v>753</v>
      </c>
      <c r="G1608" t="s">
        <v>9049</v>
      </c>
      <c r="H1608" t="s">
        <v>3456</v>
      </c>
      <c r="J1608" t="s">
        <v>756</v>
      </c>
      <c r="K1608" t="s">
        <v>756</v>
      </c>
      <c r="L1608" t="s">
        <v>773</v>
      </c>
      <c r="M1608" t="s">
        <v>773</v>
      </c>
      <c r="N1608" t="s">
        <v>756</v>
      </c>
      <c r="O1608" t="s">
        <v>756</v>
      </c>
      <c r="P1608" t="s">
        <v>758</v>
      </c>
      <c r="Q1608" t="s">
        <v>759</v>
      </c>
      <c r="R1608" t="s">
        <v>759</v>
      </c>
      <c r="S1608" t="s">
        <v>757</v>
      </c>
      <c r="T1608" t="s">
        <v>757</v>
      </c>
      <c r="U1608" t="s">
        <v>757</v>
      </c>
      <c r="V1608" t="s">
        <v>756</v>
      </c>
      <c r="W1608" t="s">
        <v>756</v>
      </c>
      <c r="X1608" t="s">
        <v>9050</v>
      </c>
      <c r="Y1608" t="str">
        <f t="shared" si="350"/>
        <v>abril</v>
      </c>
      <c r="Z1608">
        <f>YEAR(BD_PONDERACIONES[[#This Row],[Fecha Ejecución del Ticket]])</f>
        <v>2022</v>
      </c>
      <c r="AA1608" t="str">
        <f t="shared" si="351"/>
        <v>junio</v>
      </c>
      <c r="AB1608">
        <f>YEAR(BD_PONDERACIONES[[#This Row],[Fecha de Inspección]])</f>
        <v>2022</v>
      </c>
      <c r="AC1608">
        <f t="shared" si="352"/>
        <v>0.5</v>
      </c>
      <c r="AD1608">
        <f t="shared" si="353"/>
        <v>0.5</v>
      </c>
      <c r="AE1608">
        <f t="shared" si="354"/>
        <v>0</v>
      </c>
      <c r="AF1608">
        <f t="shared" si="355"/>
        <v>0</v>
      </c>
      <c r="AG1608">
        <f t="shared" si="356"/>
        <v>0.5</v>
      </c>
      <c r="AH1608">
        <f t="shared" si="357"/>
        <v>0.5</v>
      </c>
      <c r="AI1608">
        <f t="shared" si="358"/>
        <v>0.25</v>
      </c>
      <c r="AJ1608">
        <f t="shared" si="359"/>
        <v>0.25</v>
      </c>
      <c r="AK1608">
        <f t="shared" si="360"/>
        <v>0.5</v>
      </c>
      <c r="AL1608">
        <f t="shared" si="361"/>
        <v>0.5</v>
      </c>
      <c r="AM1608">
        <f t="shared" si="362"/>
        <v>0.5</v>
      </c>
      <c r="AN1608" s="6">
        <f t="shared" si="363"/>
        <v>0.7</v>
      </c>
      <c r="AO1608" t="str">
        <f>VLOOKUP(BD_PONDERACIONES[[#This Row],[Comuna]],Tabla3[#All],2,0)</f>
        <v>Cordillera</v>
      </c>
    </row>
    <row r="1609" spans="1:41" x14ac:dyDescent="0.35">
      <c r="A1609" t="s">
        <v>9051</v>
      </c>
      <c r="B1609" t="s">
        <v>9052</v>
      </c>
      <c r="C1609" t="s">
        <v>9053</v>
      </c>
      <c r="D1609" s="5">
        <v>44714</v>
      </c>
      <c r="E1609" s="5">
        <v>44661</v>
      </c>
      <c r="F1609" t="s">
        <v>753</v>
      </c>
      <c r="G1609" t="s">
        <v>9054</v>
      </c>
      <c r="H1609" t="s">
        <v>3456</v>
      </c>
      <c r="J1609" t="s">
        <v>756</v>
      </c>
      <c r="K1609" t="s">
        <v>756</v>
      </c>
      <c r="L1609" t="s">
        <v>757</v>
      </c>
      <c r="M1609" t="s">
        <v>757</v>
      </c>
      <c r="N1609" t="s">
        <v>756</v>
      </c>
      <c r="O1609" t="s">
        <v>756</v>
      </c>
      <c r="P1609" t="s">
        <v>758</v>
      </c>
      <c r="Q1609" t="s">
        <v>759</v>
      </c>
      <c r="R1609" t="s">
        <v>759</v>
      </c>
      <c r="S1609" t="s">
        <v>757</v>
      </c>
      <c r="T1609" t="s">
        <v>757</v>
      </c>
      <c r="U1609" t="s">
        <v>757</v>
      </c>
      <c r="V1609" t="s">
        <v>756</v>
      </c>
      <c r="W1609" t="s">
        <v>773</v>
      </c>
      <c r="X1609" t="s">
        <v>7623</v>
      </c>
      <c r="Y1609" t="str">
        <f t="shared" si="350"/>
        <v>abril</v>
      </c>
      <c r="Z1609">
        <f>YEAR(BD_PONDERACIONES[[#This Row],[Fecha Ejecución del Ticket]])</f>
        <v>2022</v>
      </c>
      <c r="AA1609" t="str">
        <f t="shared" si="351"/>
        <v>junio</v>
      </c>
      <c r="AB1609">
        <f>YEAR(BD_PONDERACIONES[[#This Row],[Fecha de Inspección]])</f>
        <v>2022</v>
      </c>
      <c r="AC1609">
        <f t="shared" si="352"/>
        <v>0.5</v>
      </c>
      <c r="AD1609">
        <f t="shared" si="353"/>
        <v>0.5</v>
      </c>
      <c r="AE1609">
        <f t="shared" si="354"/>
        <v>0.5</v>
      </c>
      <c r="AF1609">
        <f t="shared" si="355"/>
        <v>0.5</v>
      </c>
      <c r="AG1609">
        <f t="shared" si="356"/>
        <v>0.5</v>
      </c>
      <c r="AH1609">
        <f t="shared" si="357"/>
        <v>0.5</v>
      </c>
      <c r="AI1609">
        <f t="shared" si="358"/>
        <v>0.25</v>
      </c>
      <c r="AJ1609">
        <f t="shared" si="359"/>
        <v>0.25</v>
      </c>
      <c r="AK1609">
        <f t="shared" si="360"/>
        <v>0.5</v>
      </c>
      <c r="AL1609">
        <f t="shared" si="361"/>
        <v>0.5</v>
      </c>
      <c r="AM1609">
        <f t="shared" si="362"/>
        <v>0</v>
      </c>
      <c r="AN1609" s="6">
        <f t="shared" si="363"/>
        <v>0.9</v>
      </c>
      <c r="AO1609" t="str">
        <f>VLOOKUP(BD_PONDERACIONES[[#This Row],[Comuna]],Tabla3[#All],2,0)</f>
        <v>Cordillera</v>
      </c>
    </row>
    <row r="1610" spans="1:41" x14ac:dyDescent="0.35">
      <c r="A1610" t="s">
        <v>9055</v>
      </c>
      <c r="B1610" t="s">
        <v>9056</v>
      </c>
      <c r="C1610" t="s">
        <v>9057</v>
      </c>
      <c r="D1610" s="5">
        <v>44714</v>
      </c>
      <c r="E1610" s="5">
        <v>44663</v>
      </c>
      <c r="F1610" t="s">
        <v>763</v>
      </c>
      <c r="G1610" t="s">
        <v>9058</v>
      </c>
      <c r="H1610" t="s">
        <v>3456</v>
      </c>
      <c r="J1610" t="s">
        <v>756</v>
      </c>
      <c r="K1610" t="s">
        <v>756</v>
      </c>
      <c r="L1610" t="s">
        <v>757</v>
      </c>
      <c r="M1610" t="s">
        <v>757</v>
      </c>
      <c r="N1610" t="s">
        <v>756</v>
      </c>
      <c r="O1610" t="s">
        <v>756</v>
      </c>
      <c r="P1610" t="s">
        <v>758</v>
      </c>
      <c r="Q1610" t="s">
        <v>759</v>
      </c>
      <c r="R1610" t="s">
        <v>759</v>
      </c>
      <c r="S1610" t="s">
        <v>757</v>
      </c>
      <c r="T1610" t="s">
        <v>757</v>
      </c>
      <c r="U1610" t="s">
        <v>757</v>
      </c>
      <c r="V1610" t="s">
        <v>773</v>
      </c>
      <c r="W1610" t="s">
        <v>773</v>
      </c>
      <c r="X1610" t="s">
        <v>804</v>
      </c>
      <c r="Y1610" t="str">
        <f t="shared" si="350"/>
        <v>abril</v>
      </c>
      <c r="Z1610">
        <f>YEAR(BD_PONDERACIONES[[#This Row],[Fecha Ejecución del Ticket]])</f>
        <v>2022</v>
      </c>
      <c r="AA1610" t="str">
        <f t="shared" si="351"/>
        <v>junio</v>
      </c>
      <c r="AB1610">
        <f>YEAR(BD_PONDERACIONES[[#This Row],[Fecha de Inspección]])</f>
        <v>2022</v>
      </c>
      <c r="AC1610">
        <f t="shared" si="352"/>
        <v>0.5</v>
      </c>
      <c r="AD1610">
        <f t="shared" si="353"/>
        <v>0.5</v>
      </c>
      <c r="AE1610">
        <f t="shared" si="354"/>
        <v>0.5</v>
      </c>
      <c r="AF1610">
        <f t="shared" si="355"/>
        <v>0.5</v>
      </c>
      <c r="AG1610">
        <f t="shared" si="356"/>
        <v>0.5</v>
      </c>
      <c r="AH1610">
        <f t="shared" si="357"/>
        <v>0.5</v>
      </c>
      <c r="AI1610">
        <f t="shared" si="358"/>
        <v>0.25</v>
      </c>
      <c r="AJ1610">
        <f t="shared" si="359"/>
        <v>0.25</v>
      </c>
      <c r="AK1610">
        <f t="shared" si="360"/>
        <v>0.5</v>
      </c>
      <c r="AL1610">
        <f t="shared" si="361"/>
        <v>0</v>
      </c>
      <c r="AM1610">
        <f t="shared" si="362"/>
        <v>0</v>
      </c>
      <c r="AN1610" s="6">
        <f t="shared" si="363"/>
        <v>0.8</v>
      </c>
      <c r="AO1610" t="str">
        <f>VLOOKUP(BD_PONDERACIONES[[#This Row],[Comuna]],Tabla3[#All],2,0)</f>
        <v>Cordillera</v>
      </c>
    </row>
    <row r="1611" spans="1:41" x14ac:dyDescent="0.35">
      <c r="A1611" t="s">
        <v>9059</v>
      </c>
      <c r="B1611" t="s">
        <v>9060</v>
      </c>
      <c r="C1611" t="s">
        <v>9061</v>
      </c>
      <c r="D1611" s="5">
        <v>44714</v>
      </c>
      <c r="E1611" s="5">
        <v>44663</v>
      </c>
      <c r="F1611" t="s">
        <v>763</v>
      </c>
      <c r="G1611" t="s">
        <v>9062</v>
      </c>
      <c r="H1611" t="s">
        <v>3456</v>
      </c>
      <c r="J1611" t="s">
        <v>756</v>
      </c>
      <c r="K1611" t="s">
        <v>756</v>
      </c>
      <c r="L1611" t="s">
        <v>757</v>
      </c>
      <c r="M1611" t="s">
        <v>757</v>
      </c>
      <c r="N1611" t="s">
        <v>756</v>
      </c>
      <c r="O1611" t="s">
        <v>756</v>
      </c>
      <c r="P1611" t="s">
        <v>758</v>
      </c>
      <c r="Q1611" t="s">
        <v>759</v>
      </c>
      <c r="R1611" t="s">
        <v>759</v>
      </c>
      <c r="S1611" t="s">
        <v>757</v>
      </c>
      <c r="T1611" t="s">
        <v>757</v>
      </c>
      <c r="U1611" t="s">
        <v>757</v>
      </c>
      <c r="V1611" t="s">
        <v>773</v>
      </c>
      <c r="W1611" t="s">
        <v>773</v>
      </c>
      <c r="X1611" t="s">
        <v>9063</v>
      </c>
      <c r="Y1611" t="str">
        <f t="shared" si="350"/>
        <v>abril</v>
      </c>
      <c r="Z1611">
        <f>YEAR(BD_PONDERACIONES[[#This Row],[Fecha Ejecución del Ticket]])</f>
        <v>2022</v>
      </c>
      <c r="AA1611" t="str">
        <f t="shared" si="351"/>
        <v>junio</v>
      </c>
      <c r="AB1611">
        <f>YEAR(BD_PONDERACIONES[[#This Row],[Fecha de Inspección]])</f>
        <v>2022</v>
      </c>
      <c r="AC1611">
        <f t="shared" si="352"/>
        <v>0.5</v>
      </c>
      <c r="AD1611">
        <f t="shared" si="353"/>
        <v>0.5</v>
      </c>
      <c r="AE1611">
        <f t="shared" si="354"/>
        <v>0.5</v>
      </c>
      <c r="AF1611">
        <f t="shared" si="355"/>
        <v>0.5</v>
      </c>
      <c r="AG1611">
        <f t="shared" si="356"/>
        <v>0.5</v>
      </c>
      <c r="AH1611">
        <f t="shared" si="357"/>
        <v>0.5</v>
      </c>
      <c r="AI1611">
        <f t="shared" si="358"/>
        <v>0.25</v>
      </c>
      <c r="AJ1611">
        <f t="shared" si="359"/>
        <v>0.25</v>
      </c>
      <c r="AK1611">
        <f t="shared" si="360"/>
        <v>0.5</v>
      </c>
      <c r="AL1611">
        <f t="shared" si="361"/>
        <v>0</v>
      </c>
      <c r="AM1611">
        <f t="shared" si="362"/>
        <v>0</v>
      </c>
      <c r="AN1611" s="6">
        <f t="shared" si="363"/>
        <v>0.8</v>
      </c>
      <c r="AO1611" t="str">
        <f>VLOOKUP(BD_PONDERACIONES[[#This Row],[Comuna]],Tabla3[#All],2,0)</f>
        <v>Cordillera</v>
      </c>
    </row>
    <row r="1612" spans="1:41" x14ac:dyDescent="0.35">
      <c r="A1612" t="s">
        <v>8999</v>
      </c>
      <c r="B1612" t="s">
        <v>9000</v>
      </c>
      <c r="C1612" t="s">
        <v>9001</v>
      </c>
      <c r="D1612" s="5">
        <v>44715</v>
      </c>
      <c r="E1612" s="5">
        <v>44666</v>
      </c>
      <c r="F1612" t="s">
        <v>763</v>
      </c>
      <c r="G1612" t="s">
        <v>9002</v>
      </c>
      <c r="H1612" t="s">
        <v>3456</v>
      </c>
      <c r="J1612" t="s">
        <v>756</v>
      </c>
      <c r="K1612" t="s">
        <v>756</v>
      </c>
      <c r="L1612" t="s">
        <v>757</v>
      </c>
      <c r="M1612" t="s">
        <v>757</v>
      </c>
      <c r="N1612" t="s">
        <v>756</v>
      </c>
      <c r="O1612" t="s">
        <v>756</v>
      </c>
      <c r="P1612" t="s">
        <v>758</v>
      </c>
      <c r="Q1612" t="s">
        <v>759</v>
      </c>
      <c r="R1612" t="s">
        <v>759</v>
      </c>
      <c r="S1612" t="s">
        <v>757</v>
      </c>
      <c r="T1612" t="s">
        <v>757</v>
      </c>
      <c r="U1612" t="s">
        <v>757</v>
      </c>
      <c r="V1612" t="s">
        <v>756</v>
      </c>
      <c r="W1612" t="s">
        <v>773</v>
      </c>
      <c r="X1612" t="s">
        <v>9003</v>
      </c>
      <c r="Y1612" t="str">
        <f t="shared" si="350"/>
        <v>abril</v>
      </c>
      <c r="Z1612">
        <f>YEAR(BD_PONDERACIONES[[#This Row],[Fecha Ejecución del Ticket]])</f>
        <v>2022</v>
      </c>
      <c r="AA1612" t="str">
        <f t="shared" si="351"/>
        <v>junio</v>
      </c>
      <c r="AB1612">
        <f>YEAR(BD_PONDERACIONES[[#This Row],[Fecha de Inspección]])</f>
        <v>2022</v>
      </c>
      <c r="AC1612">
        <f t="shared" si="352"/>
        <v>0.5</v>
      </c>
      <c r="AD1612">
        <f t="shared" si="353"/>
        <v>0.5</v>
      </c>
      <c r="AE1612">
        <f t="shared" si="354"/>
        <v>0.5</v>
      </c>
      <c r="AF1612">
        <f t="shared" si="355"/>
        <v>0.5</v>
      </c>
      <c r="AG1612">
        <f t="shared" si="356"/>
        <v>0.5</v>
      </c>
      <c r="AH1612">
        <f t="shared" si="357"/>
        <v>0.5</v>
      </c>
      <c r="AI1612">
        <f t="shared" si="358"/>
        <v>0.25</v>
      </c>
      <c r="AJ1612">
        <f t="shared" si="359"/>
        <v>0.25</v>
      </c>
      <c r="AK1612">
        <f t="shared" si="360"/>
        <v>0.5</v>
      </c>
      <c r="AL1612">
        <f t="shared" si="361"/>
        <v>0.5</v>
      </c>
      <c r="AM1612">
        <f t="shared" si="362"/>
        <v>0</v>
      </c>
      <c r="AN1612" s="6">
        <f t="shared" si="363"/>
        <v>0.9</v>
      </c>
      <c r="AO1612" t="str">
        <f>VLOOKUP(BD_PONDERACIONES[[#This Row],[Comuna]],Tabla3[#All],2,0)</f>
        <v>Cordillera</v>
      </c>
    </row>
    <row r="1613" spans="1:41" x14ac:dyDescent="0.35">
      <c r="A1613" t="s">
        <v>9004</v>
      </c>
      <c r="B1613" t="s">
        <v>9005</v>
      </c>
      <c r="C1613" t="s">
        <v>9006</v>
      </c>
      <c r="D1613" s="5">
        <v>44715</v>
      </c>
      <c r="E1613" s="5">
        <v>44665</v>
      </c>
      <c r="F1613" t="s">
        <v>763</v>
      </c>
      <c r="G1613" t="s">
        <v>9007</v>
      </c>
      <c r="H1613" t="s">
        <v>3456</v>
      </c>
      <c r="J1613" t="s">
        <v>756</v>
      </c>
      <c r="K1613" t="s">
        <v>756</v>
      </c>
      <c r="L1613" t="s">
        <v>757</v>
      </c>
      <c r="M1613" t="s">
        <v>757</v>
      </c>
      <c r="N1613" t="s">
        <v>756</v>
      </c>
      <c r="O1613" t="s">
        <v>756</v>
      </c>
      <c r="P1613" t="s">
        <v>758</v>
      </c>
      <c r="Q1613" t="s">
        <v>759</v>
      </c>
      <c r="R1613" t="s">
        <v>759</v>
      </c>
      <c r="S1613" t="s">
        <v>757</v>
      </c>
      <c r="T1613" t="s">
        <v>757</v>
      </c>
      <c r="U1613" t="s">
        <v>757</v>
      </c>
      <c r="V1613" t="s">
        <v>756</v>
      </c>
      <c r="W1613" t="s">
        <v>773</v>
      </c>
      <c r="X1613" t="s">
        <v>804</v>
      </c>
      <c r="Y1613" t="str">
        <f t="shared" si="350"/>
        <v>abril</v>
      </c>
      <c r="Z1613">
        <f>YEAR(BD_PONDERACIONES[[#This Row],[Fecha Ejecución del Ticket]])</f>
        <v>2022</v>
      </c>
      <c r="AA1613" t="str">
        <f t="shared" si="351"/>
        <v>junio</v>
      </c>
      <c r="AB1613">
        <f>YEAR(BD_PONDERACIONES[[#This Row],[Fecha de Inspección]])</f>
        <v>2022</v>
      </c>
      <c r="AC1613">
        <f t="shared" si="352"/>
        <v>0.5</v>
      </c>
      <c r="AD1613">
        <f t="shared" si="353"/>
        <v>0.5</v>
      </c>
      <c r="AE1613">
        <f t="shared" si="354"/>
        <v>0.5</v>
      </c>
      <c r="AF1613">
        <f t="shared" si="355"/>
        <v>0.5</v>
      </c>
      <c r="AG1613">
        <f t="shared" si="356"/>
        <v>0.5</v>
      </c>
      <c r="AH1613">
        <f t="shared" si="357"/>
        <v>0.5</v>
      </c>
      <c r="AI1613">
        <f t="shared" si="358"/>
        <v>0.25</v>
      </c>
      <c r="AJ1613">
        <f t="shared" si="359"/>
        <v>0.25</v>
      </c>
      <c r="AK1613">
        <f t="shared" si="360"/>
        <v>0.5</v>
      </c>
      <c r="AL1613">
        <f t="shared" si="361"/>
        <v>0.5</v>
      </c>
      <c r="AM1613">
        <f t="shared" si="362"/>
        <v>0</v>
      </c>
      <c r="AN1613" s="6">
        <f t="shared" si="363"/>
        <v>0.9</v>
      </c>
      <c r="AO1613" t="str">
        <f>VLOOKUP(BD_PONDERACIONES[[#This Row],[Comuna]],Tabla3[#All],2,0)</f>
        <v>Cordillera</v>
      </c>
    </row>
    <row r="1614" spans="1:41" x14ac:dyDescent="0.35">
      <c r="A1614" t="s">
        <v>9008</v>
      </c>
      <c r="B1614" t="s">
        <v>9009</v>
      </c>
      <c r="C1614" t="s">
        <v>9010</v>
      </c>
      <c r="D1614" s="5">
        <v>44715</v>
      </c>
      <c r="E1614" s="5">
        <v>44675</v>
      </c>
      <c r="F1614" t="s">
        <v>753</v>
      </c>
      <c r="G1614" t="s">
        <v>9011</v>
      </c>
      <c r="H1614" t="s">
        <v>3456</v>
      </c>
      <c r="J1614" t="s">
        <v>756</v>
      </c>
      <c r="K1614" t="s">
        <v>756</v>
      </c>
      <c r="L1614" t="s">
        <v>757</v>
      </c>
      <c r="M1614" t="s">
        <v>757</v>
      </c>
      <c r="N1614" t="s">
        <v>756</v>
      </c>
      <c r="O1614" t="s">
        <v>756</v>
      </c>
      <c r="P1614" t="s">
        <v>758</v>
      </c>
      <c r="Q1614" t="s">
        <v>759</v>
      </c>
      <c r="R1614" t="s">
        <v>759</v>
      </c>
      <c r="S1614" t="s">
        <v>757</v>
      </c>
      <c r="T1614" t="s">
        <v>757</v>
      </c>
      <c r="U1614" t="s">
        <v>757</v>
      </c>
      <c r="V1614" t="s">
        <v>756</v>
      </c>
      <c r="W1614" t="s">
        <v>756</v>
      </c>
      <c r="X1614" t="s">
        <v>9012</v>
      </c>
      <c r="Y1614" t="str">
        <f t="shared" si="350"/>
        <v>abril</v>
      </c>
      <c r="Z1614">
        <f>YEAR(BD_PONDERACIONES[[#This Row],[Fecha Ejecución del Ticket]])</f>
        <v>2022</v>
      </c>
      <c r="AA1614" t="str">
        <f t="shared" si="351"/>
        <v>junio</v>
      </c>
      <c r="AB1614">
        <f>YEAR(BD_PONDERACIONES[[#This Row],[Fecha de Inspección]])</f>
        <v>2022</v>
      </c>
      <c r="AC1614">
        <f t="shared" si="352"/>
        <v>0.5</v>
      </c>
      <c r="AD1614">
        <f t="shared" si="353"/>
        <v>0.5</v>
      </c>
      <c r="AE1614">
        <f t="shared" si="354"/>
        <v>0.5</v>
      </c>
      <c r="AF1614">
        <f t="shared" si="355"/>
        <v>0.5</v>
      </c>
      <c r="AG1614">
        <f t="shared" si="356"/>
        <v>0.5</v>
      </c>
      <c r="AH1614">
        <f t="shared" si="357"/>
        <v>0.5</v>
      </c>
      <c r="AI1614">
        <f t="shared" si="358"/>
        <v>0.25</v>
      </c>
      <c r="AJ1614">
        <f t="shared" si="359"/>
        <v>0.25</v>
      </c>
      <c r="AK1614">
        <f t="shared" si="360"/>
        <v>0.5</v>
      </c>
      <c r="AL1614">
        <f t="shared" si="361"/>
        <v>0.5</v>
      </c>
      <c r="AM1614">
        <f t="shared" si="362"/>
        <v>0.5</v>
      </c>
      <c r="AN1614" s="6">
        <f t="shared" si="363"/>
        <v>1</v>
      </c>
      <c r="AO1614" t="str">
        <f>VLOOKUP(BD_PONDERACIONES[[#This Row],[Comuna]],Tabla3[#All],2,0)</f>
        <v>Cordillera</v>
      </c>
    </row>
    <row r="1615" spans="1:41" x14ac:dyDescent="0.35">
      <c r="A1615" t="s">
        <v>9013</v>
      </c>
      <c r="B1615" t="s">
        <v>9014</v>
      </c>
      <c r="C1615" t="s">
        <v>9015</v>
      </c>
      <c r="D1615" s="5">
        <v>44715</v>
      </c>
      <c r="E1615" s="5">
        <v>44673</v>
      </c>
      <c r="F1615" t="s">
        <v>753</v>
      </c>
      <c r="G1615" t="s">
        <v>9016</v>
      </c>
      <c r="H1615" t="s">
        <v>3456</v>
      </c>
      <c r="J1615" t="s">
        <v>756</v>
      </c>
      <c r="K1615" t="s">
        <v>756</v>
      </c>
      <c r="L1615" t="s">
        <v>757</v>
      </c>
      <c r="M1615" t="s">
        <v>757</v>
      </c>
      <c r="N1615" t="s">
        <v>756</v>
      </c>
      <c r="O1615" t="s">
        <v>756</v>
      </c>
      <c r="P1615" t="s">
        <v>758</v>
      </c>
      <c r="Q1615" t="s">
        <v>759</v>
      </c>
      <c r="R1615" t="s">
        <v>759</v>
      </c>
      <c r="S1615" t="s">
        <v>757</v>
      </c>
      <c r="T1615" t="s">
        <v>757</v>
      </c>
      <c r="U1615" t="s">
        <v>757</v>
      </c>
      <c r="V1615" t="s">
        <v>756</v>
      </c>
      <c r="W1615" t="s">
        <v>756</v>
      </c>
      <c r="X1615" t="s">
        <v>9017</v>
      </c>
      <c r="Y1615" t="str">
        <f t="shared" si="350"/>
        <v>abril</v>
      </c>
      <c r="Z1615">
        <f>YEAR(BD_PONDERACIONES[[#This Row],[Fecha Ejecución del Ticket]])</f>
        <v>2022</v>
      </c>
      <c r="AA1615" t="str">
        <f t="shared" si="351"/>
        <v>junio</v>
      </c>
      <c r="AB1615">
        <f>YEAR(BD_PONDERACIONES[[#This Row],[Fecha de Inspección]])</f>
        <v>2022</v>
      </c>
      <c r="AC1615">
        <f t="shared" si="352"/>
        <v>0.5</v>
      </c>
      <c r="AD1615">
        <f t="shared" si="353"/>
        <v>0.5</v>
      </c>
      <c r="AE1615">
        <f t="shared" si="354"/>
        <v>0.5</v>
      </c>
      <c r="AF1615">
        <f t="shared" si="355"/>
        <v>0.5</v>
      </c>
      <c r="AG1615">
        <f t="shared" si="356"/>
        <v>0.5</v>
      </c>
      <c r="AH1615">
        <f t="shared" si="357"/>
        <v>0.5</v>
      </c>
      <c r="AI1615">
        <f t="shared" si="358"/>
        <v>0.25</v>
      </c>
      <c r="AJ1615">
        <f t="shared" si="359"/>
        <v>0.25</v>
      </c>
      <c r="AK1615">
        <f t="shared" si="360"/>
        <v>0.5</v>
      </c>
      <c r="AL1615">
        <f t="shared" si="361"/>
        <v>0.5</v>
      </c>
      <c r="AM1615">
        <f t="shared" si="362"/>
        <v>0.5</v>
      </c>
      <c r="AN1615" s="6">
        <f t="shared" si="363"/>
        <v>1</v>
      </c>
      <c r="AO1615" t="str">
        <f>VLOOKUP(BD_PONDERACIONES[[#This Row],[Comuna]],Tabla3[#All],2,0)</f>
        <v>Cordillera</v>
      </c>
    </row>
    <row r="1616" spans="1:41" x14ac:dyDescent="0.35">
      <c r="A1616" t="s">
        <v>9018</v>
      </c>
      <c r="B1616" t="s">
        <v>9019</v>
      </c>
      <c r="C1616" t="s">
        <v>9020</v>
      </c>
      <c r="D1616" s="5">
        <v>44715</v>
      </c>
      <c r="E1616" s="5">
        <v>44673</v>
      </c>
      <c r="F1616" t="s">
        <v>753</v>
      </c>
      <c r="G1616" t="s">
        <v>9021</v>
      </c>
      <c r="H1616" t="s">
        <v>3456</v>
      </c>
      <c r="J1616" t="s">
        <v>756</v>
      </c>
      <c r="K1616" t="s">
        <v>756</v>
      </c>
      <c r="L1616" t="s">
        <v>757</v>
      </c>
      <c r="M1616" t="s">
        <v>757</v>
      </c>
      <c r="N1616" t="s">
        <v>756</v>
      </c>
      <c r="O1616" t="s">
        <v>756</v>
      </c>
      <c r="P1616" t="s">
        <v>758</v>
      </c>
      <c r="Q1616" t="s">
        <v>759</v>
      </c>
      <c r="R1616" t="s">
        <v>759</v>
      </c>
      <c r="S1616" t="s">
        <v>757</v>
      </c>
      <c r="T1616" t="s">
        <v>757</v>
      </c>
      <c r="U1616" t="s">
        <v>757</v>
      </c>
      <c r="V1616" t="s">
        <v>756</v>
      </c>
      <c r="W1616" t="s">
        <v>756</v>
      </c>
      <c r="X1616" t="s">
        <v>6436</v>
      </c>
      <c r="Y1616" t="str">
        <f t="shared" si="350"/>
        <v>abril</v>
      </c>
      <c r="Z1616">
        <f>YEAR(BD_PONDERACIONES[[#This Row],[Fecha Ejecución del Ticket]])</f>
        <v>2022</v>
      </c>
      <c r="AA1616" t="str">
        <f t="shared" si="351"/>
        <v>junio</v>
      </c>
      <c r="AB1616">
        <f>YEAR(BD_PONDERACIONES[[#This Row],[Fecha de Inspección]])</f>
        <v>2022</v>
      </c>
      <c r="AC1616">
        <f t="shared" si="352"/>
        <v>0.5</v>
      </c>
      <c r="AD1616">
        <f t="shared" si="353"/>
        <v>0.5</v>
      </c>
      <c r="AE1616">
        <f t="shared" si="354"/>
        <v>0.5</v>
      </c>
      <c r="AF1616">
        <f t="shared" si="355"/>
        <v>0.5</v>
      </c>
      <c r="AG1616">
        <f t="shared" si="356"/>
        <v>0.5</v>
      </c>
      <c r="AH1616">
        <f t="shared" si="357"/>
        <v>0.5</v>
      </c>
      <c r="AI1616">
        <f t="shared" si="358"/>
        <v>0.25</v>
      </c>
      <c r="AJ1616">
        <f t="shared" si="359"/>
        <v>0.25</v>
      </c>
      <c r="AK1616">
        <f t="shared" si="360"/>
        <v>0.5</v>
      </c>
      <c r="AL1616">
        <f t="shared" si="361"/>
        <v>0.5</v>
      </c>
      <c r="AM1616">
        <f t="shared" si="362"/>
        <v>0.5</v>
      </c>
      <c r="AN1616" s="6">
        <f t="shared" si="363"/>
        <v>1</v>
      </c>
      <c r="AO1616" t="str">
        <f>VLOOKUP(BD_PONDERACIONES[[#This Row],[Comuna]],Tabla3[#All],2,0)</f>
        <v>Cordillera</v>
      </c>
    </row>
    <row r="1617" spans="1:41" x14ac:dyDescent="0.35">
      <c r="A1617" t="s">
        <v>8916</v>
      </c>
      <c r="B1617" t="s">
        <v>8917</v>
      </c>
      <c r="C1617" t="s">
        <v>8918</v>
      </c>
      <c r="D1617" s="5">
        <v>44718</v>
      </c>
      <c r="E1617" s="5">
        <v>44663</v>
      </c>
      <c r="F1617" t="s">
        <v>753</v>
      </c>
      <c r="G1617" t="s">
        <v>8919</v>
      </c>
      <c r="H1617" t="s">
        <v>3456</v>
      </c>
      <c r="J1617" t="s">
        <v>756</v>
      </c>
      <c r="K1617" t="s">
        <v>756</v>
      </c>
      <c r="L1617" t="s">
        <v>757</v>
      </c>
      <c r="M1617" t="s">
        <v>757</v>
      </c>
      <c r="N1617" t="s">
        <v>756</v>
      </c>
      <c r="O1617" t="s">
        <v>756</v>
      </c>
      <c r="P1617" t="s">
        <v>758</v>
      </c>
      <c r="Q1617" t="s">
        <v>759</v>
      </c>
      <c r="R1617" t="s">
        <v>759</v>
      </c>
      <c r="S1617" t="s">
        <v>757</v>
      </c>
      <c r="T1617" t="s">
        <v>757</v>
      </c>
      <c r="U1617" t="s">
        <v>757</v>
      </c>
      <c r="V1617" t="s">
        <v>756</v>
      </c>
      <c r="W1617" t="s">
        <v>756</v>
      </c>
      <c r="X1617" t="s">
        <v>8920</v>
      </c>
      <c r="Y1617" t="str">
        <f t="shared" si="350"/>
        <v>abril</v>
      </c>
      <c r="Z1617">
        <f>YEAR(BD_PONDERACIONES[[#This Row],[Fecha Ejecución del Ticket]])</f>
        <v>2022</v>
      </c>
      <c r="AA1617" t="str">
        <f t="shared" si="351"/>
        <v>junio</v>
      </c>
      <c r="AB1617">
        <f>YEAR(BD_PONDERACIONES[[#This Row],[Fecha de Inspección]])</f>
        <v>2022</v>
      </c>
      <c r="AC1617">
        <f t="shared" si="352"/>
        <v>0.5</v>
      </c>
      <c r="AD1617">
        <f t="shared" si="353"/>
        <v>0.5</v>
      </c>
      <c r="AE1617">
        <f t="shared" si="354"/>
        <v>0.5</v>
      </c>
      <c r="AF1617">
        <f t="shared" si="355"/>
        <v>0.5</v>
      </c>
      <c r="AG1617">
        <f t="shared" si="356"/>
        <v>0.5</v>
      </c>
      <c r="AH1617">
        <f t="shared" si="357"/>
        <v>0.5</v>
      </c>
      <c r="AI1617">
        <f t="shared" si="358"/>
        <v>0.25</v>
      </c>
      <c r="AJ1617">
        <f t="shared" si="359"/>
        <v>0.25</v>
      </c>
      <c r="AK1617">
        <f t="shared" si="360"/>
        <v>0.5</v>
      </c>
      <c r="AL1617">
        <f t="shared" si="361"/>
        <v>0.5</v>
      </c>
      <c r="AM1617">
        <f t="shared" si="362"/>
        <v>0.5</v>
      </c>
      <c r="AN1617" s="6">
        <f t="shared" si="363"/>
        <v>1</v>
      </c>
      <c r="AO1617" t="str">
        <f>VLOOKUP(BD_PONDERACIONES[[#This Row],[Comuna]],Tabla3[#All],2,0)</f>
        <v>Cordillera</v>
      </c>
    </row>
    <row r="1618" spans="1:41" x14ac:dyDescent="0.35">
      <c r="A1618" t="s">
        <v>8921</v>
      </c>
      <c r="B1618" t="s">
        <v>8922</v>
      </c>
      <c r="C1618" t="s">
        <v>8923</v>
      </c>
      <c r="D1618" s="5">
        <v>44718</v>
      </c>
      <c r="E1618" s="5">
        <v>44663</v>
      </c>
      <c r="F1618" t="s">
        <v>763</v>
      </c>
      <c r="G1618" t="s">
        <v>8924</v>
      </c>
      <c r="H1618" t="s">
        <v>3456</v>
      </c>
      <c r="J1618" t="s">
        <v>756</v>
      </c>
      <c r="K1618" t="s">
        <v>756</v>
      </c>
      <c r="L1618" t="s">
        <v>757</v>
      </c>
      <c r="M1618" t="s">
        <v>757</v>
      </c>
      <c r="N1618" t="s">
        <v>756</v>
      </c>
      <c r="O1618" t="s">
        <v>756</v>
      </c>
      <c r="P1618" t="s">
        <v>758</v>
      </c>
      <c r="Q1618" t="s">
        <v>759</v>
      </c>
      <c r="R1618" t="s">
        <v>759</v>
      </c>
      <c r="S1618" t="s">
        <v>757</v>
      </c>
      <c r="T1618" t="s">
        <v>757</v>
      </c>
      <c r="U1618" t="s">
        <v>757</v>
      </c>
      <c r="V1618" t="s">
        <v>756</v>
      </c>
      <c r="W1618" t="s">
        <v>756</v>
      </c>
      <c r="X1618" t="s">
        <v>5326</v>
      </c>
      <c r="Y1618" t="str">
        <f t="shared" si="350"/>
        <v>abril</v>
      </c>
      <c r="Z1618">
        <f>YEAR(BD_PONDERACIONES[[#This Row],[Fecha Ejecución del Ticket]])</f>
        <v>2022</v>
      </c>
      <c r="AA1618" t="str">
        <f t="shared" si="351"/>
        <v>junio</v>
      </c>
      <c r="AB1618">
        <f>YEAR(BD_PONDERACIONES[[#This Row],[Fecha de Inspección]])</f>
        <v>2022</v>
      </c>
      <c r="AC1618">
        <f t="shared" si="352"/>
        <v>0.5</v>
      </c>
      <c r="AD1618">
        <f t="shared" si="353"/>
        <v>0.5</v>
      </c>
      <c r="AE1618">
        <f t="shared" si="354"/>
        <v>0.5</v>
      </c>
      <c r="AF1618">
        <f t="shared" si="355"/>
        <v>0.5</v>
      </c>
      <c r="AG1618">
        <f t="shared" si="356"/>
        <v>0.5</v>
      </c>
      <c r="AH1618">
        <f t="shared" si="357"/>
        <v>0.5</v>
      </c>
      <c r="AI1618">
        <f t="shared" si="358"/>
        <v>0.25</v>
      </c>
      <c r="AJ1618">
        <f t="shared" si="359"/>
        <v>0.25</v>
      </c>
      <c r="AK1618">
        <f t="shared" si="360"/>
        <v>0.5</v>
      </c>
      <c r="AL1618">
        <f t="shared" si="361"/>
        <v>0.5</v>
      </c>
      <c r="AM1618">
        <f t="shared" si="362"/>
        <v>0.5</v>
      </c>
      <c r="AN1618" s="6">
        <f t="shared" si="363"/>
        <v>1</v>
      </c>
      <c r="AO1618" t="str">
        <f>VLOOKUP(BD_PONDERACIONES[[#This Row],[Comuna]],Tabla3[#All],2,0)</f>
        <v>Cordillera</v>
      </c>
    </row>
    <row r="1619" spans="1:41" x14ac:dyDescent="0.35">
      <c r="A1619" t="s">
        <v>8925</v>
      </c>
      <c r="B1619" t="s">
        <v>8926</v>
      </c>
      <c r="C1619" t="s">
        <v>8927</v>
      </c>
      <c r="D1619" s="5">
        <v>44718</v>
      </c>
      <c r="E1619" s="5">
        <v>44672</v>
      </c>
      <c r="F1619" t="s">
        <v>763</v>
      </c>
      <c r="G1619" t="s">
        <v>6959</v>
      </c>
      <c r="H1619" t="s">
        <v>3456</v>
      </c>
      <c r="J1619" t="s">
        <v>756</v>
      </c>
      <c r="K1619" t="s">
        <v>756</v>
      </c>
      <c r="L1619" t="s">
        <v>757</v>
      </c>
      <c r="M1619" t="s">
        <v>757</v>
      </c>
      <c r="N1619" t="s">
        <v>756</v>
      </c>
      <c r="O1619" t="s">
        <v>756</v>
      </c>
      <c r="P1619" t="s">
        <v>758</v>
      </c>
      <c r="Q1619" t="s">
        <v>759</v>
      </c>
      <c r="R1619" t="s">
        <v>759</v>
      </c>
      <c r="S1619" t="s">
        <v>757</v>
      </c>
      <c r="T1619" t="s">
        <v>757</v>
      </c>
      <c r="U1619" t="s">
        <v>757</v>
      </c>
      <c r="V1619" t="s">
        <v>756</v>
      </c>
      <c r="W1619" t="s">
        <v>756</v>
      </c>
      <c r="X1619" t="s">
        <v>8928</v>
      </c>
      <c r="Y1619" t="str">
        <f t="shared" si="350"/>
        <v>abril</v>
      </c>
      <c r="Z1619">
        <f>YEAR(BD_PONDERACIONES[[#This Row],[Fecha Ejecución del Ticket]])</f>
        <v>2022</v>
      </c>
      <c r="AA1619" t="str">
        <f t="shared" si="351"/>
        <v>junio</v>
      </c>
      <c r="AB1619">
        <f>YEAR(BD_PONDERACIONES[[#This Row],[Fecha de Inspección]])</f>
        <v>2022</v>
      </c>
      <c r="AC1619">
        <f t="shared" si="352"/>
        <v>0.5</v>
      </c>
      <c r="AD1619">
        <f t="shared" si="353"/>
        <v>0.5</v>
      </c>
      <c r="AE1619">
        <f t="shared" si="354"/>
        <v>0.5</v>
      </c>
      <c r="AF1619">
        <f t="shared" si="355"/>
        <v>0.5</v>
      </c>
      <c r="AG1619">
        <f t="shared" si="356"/>
        <v>0.5</v>
      </c>
      <c r="AH1619">
        <f t="shared" si="357"/>
        <v>0.5</v>
      </c>
      <c r="AI1619">
        <f t="shared" si="358"/>
        <v>0.25</v>
      </c>
      <c r="AJ1619">
        <f t="shared" si="359"/>
        <v>0.25</v>
      </c>
      <c r="AK1619">
        <f t="shared" si="360"/>
        <v>0.5</v>
      </c>
      <c r="AL1619">
        <f t="shared" si="361"/>
        <v>0.5</v>
      </c>
      <c r="AM1619">
        <f t="shared" si="362"/>
        <v>0.5</v>
      </c>
      <c r="AN1619" s="6">
        <f t="shared" si="363"/>
        <v>1</v>
      </c>
      <c r="AO1619" t="str">
        <f>VLOOKUP(BD_PONDERACIONES[[#This Row],[Comuna]],Tabla3[#All],2,0)</f>
        <v>Cordillera</v>
      </c>
    </row>
    <row r="1620" spans="1:41" x14ac:dyDescent="0.35">
      <c r="A1620" t="s">
        <v>8929</v>
      </c>
      <c r="B1620" t="s">
        <v>8930</v>
      </c>
      <c r="C1620" t="s">
        <v>8931</v>
      </c>
      <c r="D1620" s="5">
        <v>44718</v>
      </c>
      <c r="E1620" s="5">
        <v>44667</v>
      </c>
      <c r="F1620" t="s">
        <v>753</v>
      </c>
      <c r="G1620" t="s">
        <v>8932</v>
      </c>
      <c r="H1620" t="s">
        <v>3456</v>
      </c>
      <c r="J1620" t="s">
        <v>756</v>
      </c>
      <c r="K1620" t="s">
        <v>756</v>
      </c>
      <c r="L1620" t="s">
        <v>773</v>
      </c>
      <c r="M1620" t="s">
        <v>773</v>
      </c>
      <c r="N1620" t="s">
        <v>756</v>
      </c>
      <c r="O1620" t="s">
        <v>756</v>
      </c>
      <c r="P1620" t="s">
        <v>765</v>
      </c>
      <c r="Q1620" t="s">
        <v>759</v>
      </c>
      <c r="R1620" t="s">
        <v>759</v>
      </c>
      <c r="S1620" t="s">
        <v>757</v>
      </c>
      <c r="T1620" t="s">
        <v>757</v>
      </c>
      <c r="U1620" t="s">
        <v>756</v>
      </c>
      <c r="V1620" t="s">
        <v>756</v>
      </c>
      <c r="W1620" t="s">
        <v>756</v>
      </c>
      <c r="X1620" t="s">
        <v>8424</v>
      </c>
      <c r="Y1620" t="str">
        <f t="shared" si="350"/>
        <v>abril</v>
      </c>
      <c r="Z1620">
        <f>YEAR(BD_PONDERACIONES[[#This Row],[Fecha Ejecución del Ticket]])</f>
        <v>2022</v>
      </c>
      <c r="AA1620" t="str">
        <f t="shared" si="351"/>
        <v>junio</v>
      </c>
      <c r="AB1620">
        <f>YEAR(BD_PONDERACIONES[[#This Row],[Fecha de Inspección]])</f>
        <v>2022</v>
      </c>
      <c r="AC1620">
        <f t="shared" si="352"/>
        <v>0.5</v>
      </c>
      <c r="AD1620">
        <f t="shared" si="353"/>
        <v>0.5</v>
      </c>
      <c r="AE1620">
        <f t="shared" si="354"/>
        <v>0</v>
      </c>
      <c r="AF1620">
        <f t="shared" si="355"/>
        <v>0</v>
      </c>
      <c r="AG1620">
        <f t="shared" si="356"/>
        <v>0.5</v>
      </c>
      <c r="AH1620">
        <f t="shared" si="357"/>
        <v>0.5</v>
      </c>
      <c r="AI1620">
        <f t="shared" si="358"/>
        <v>0.25</v>
      </c>
      <c r="AJ1620">
        <f t="shared" si="359"/>
        <v>0.25</v>
      </c>
      <c r="AK1620">
        <f t="shared" si="360"/>
        <v>0.5</v>
      </c>
      <c r="AL1620">
        <f t="shared" si="361"/>
        <v>0.5</v>
      </c>
      <c r="AM1620">
        <f t="shared" si="362"/>
        <v>0.5</v>
      </c>
      <c r="AN1620" s="6">
        <f t="shared" si="363"/>
        <v>0.7</v>
      </c>
      <c r="AO1620" t="str">
        <f>VLOOKUP(BD_PONDERACIONES[[#This Row],[Comuna]],Tabla3[#All],2,0)</f>
        <v>Cordillera</v>
      </c>
    </row>
    <row r="1621" spans="1:41" x14ac:dyDescent="0.35">
      <c r="A1621" t="s">
        <v>8933</v>
      </c>
      <c r="B1621" t="s">
        <v>8934</v>
      </c>
      <c r="C1621" t="s">
        <v>8935</v>
      </c>
      <c r="D1621" s="5">
        <v>44718</v>
      </c>
      <c r="E1621" s="5">
        <v>44666</v>
      </c>
      <c r="F1621" t="s">
        <v>753</v>
      </c>
      <c r="G1621" t="s">
        <v>8936</v>
      </c>
      <c r="H1621" t="s">
        <v>3456</v>
      </c>
      <c r="J1621" t="s">
        <v>756</v>
      </c>
      <c r="K1621" t="s">
        <v>756</v>
      </c>
      <c r="L1621" t="s">
        <v>904</v>
      </c>
      <c r="M1621" t="s">
        <v>904</v>
      </c>
      <c r="N1621" t="s">
        <v>756</v>
      </c>
      <c r="O1621" t="s">
        <v>756</v>
      </c>
      <c r="P1621" t="s">
        <v>758</v>
      </c>
      <c r="Q1621" t="s">
        <v>759</v>
      </c>
      <c r="R1621" t="s">
        <v>759</v>
      </c>
      <c r="S1621" t="s">
        <v>757</v>
      </c>
      <c r="T1621" t="s">
        <v>757</v>
      </c>
      <c r="U1621" t="s">
        <v>757</v>
      </c>
      <c r="V1621" t="s">
        <v>756</v>
      </c>
      <c r="W1621" t="s">
        <v>773</v>
      </c>
      <c r="X1621" t="s">
        <v>8937</v>
      </c>
      <c r="Y1621" t="str">
        <f t="shared" si="350"/>
        <v>abril</v>
      </c>
      <c r="Z1621">
        <f>YEAR(BD_PONDERACIONES[[#This Row],[Fecha Ejecución del Ticket]])</f>
        <v>2022</v>
      </c>
      <c r="AA1621" t="str">
        <f t="shared" si="351"/>
        <v>junio</v>
      </c>
      <c r="AB1621">
        <f>YEAR(BD_PONDERACIONES[[#This Row],[Fecha de Inspección]])</f>
        <v>2022</v>
      </c>
      <c r="AC1621">
        <f t="shared" si="352"/>
        <v>0.5</v>
      </c>
      <c r="AD1621">
        <f t="shared" si="353"/>
        <v>0.5</v>
      </c>
      <c r="AE1621">
        <f t="shared" si="354"/>
        <v>0</v>
      </c>
      <c r="AF1621">
        <f t="shared" si="355"/>
        <v>0</v>
      </c>
      <c r="AG1621">
        <f t="shared" si="356"/>
        <v>0.5</v>
      </c>
      <c r="AH1621">
        <f t="shared" si="357"/>
        <v>0.5</v>
      </c>
      <c r="AI1621">
        <f t="shared" si="358"/>
        <v>0.25</v>
      </c>
      <c r="AJ1621">
        <f t="shared" si="359"/>
        <v>0.25</v>
      </c>
      <c r="AK1621">
        <f t="shared" si="360"/>
        <v>0.5</v>
      </c>
      <c r="AL1621">
        <f t="shared" si="361"/>
        <v>0.5</v>
      </c>
      <c r="AM1621">
        <f t="shared" si="362"/>
        <v>0</v>
      </c>
      <c r="AN1621" s="6">
        <f t="shared" si="363"/>
        <v>0.6</v>
      </c>
      <c r="AO1621" t="str">
        <f>VLOOKUP(BD_PONDERACIONES[[#This Row],[Comuna]],Tabla3[#All],2,0)</f>
        <v>Cordillera</v>
      </c>
    </row>
    <row r="1622" spans="1:41" x14ac:dyDescent="0.35">
      <c r="A1622" t="s">
        <v>8938</v>
      </c>
      <c r="B1622" t="s">
        <v>8939</v>
      </c>
      <c r="C1622" t="s">
        <v>8940</v>
      </c>
      <c r="D1622" s="5">
        <v>44718</v>
      </c>
      <c r="E1622" s="5">
        <v>44666</v>
      </c>
      <c r="F1622" t="s">
        <v>753</v>
      </c>
      <c r="G1622" t="s">
        <v>8941</v>
      </c>
      <c r="H1622" t="s">
        <v>3456</v>
      </c>
      <c r="J1622" t="s">
        <v>756</v>
      </c>
      <c r="K1622" t="s">
        <v>756</v>
      </c>
      <c r="L1622" t="s">
        <v>757</v>
      </c>
      <c r="M1622" t="s">
        <v>757</v>
      </c>
      <c r="N1622" t="s">
        <v>756</v>
      </c>
      <c r="O1622" t="s">
        <v>756</v>
      </c>
      <c r="P1622" t="s">
        <v>765</v>
      </c>
      <c r="Q1622" t="s">
        <v>759</v>
      </c>
      <c r="R1622" t="s">
        <v>759</v>
      </c>
      <c r="S1622" t="s">
        <v>756</v>
      </c>
      <c r="T1622" t="s">
        <v>756</v>
      </c>
      <c r="U1622" t="s">
        <v>756</v>
      </c>
      <c r="V1622" t="s">
        <v>756</v>
      </c>
      <c r="W1622" t="s">
        <v>756</v>
      </c>
      <c r="X1622" t="s">
        <v>8942</v>
      </c>
      <c r="Y1622" t="str">
        <f t="shared" si="350"/>
        <v>abril</v>
      </c>
      <c r="Z1622">
        <f>YEAR(BD_PONDERACIONES[[#This Row],[Fecha Ejecución del Ticket]])</f>
        <v>2022</v>
      </c>
      <c r="AA1622" t="str">
        <f t="shared" si="351"/>
        <v>junio</v>
      </c>
      <c r="AB1622">
        <f>YEAR(BD_PONDERACIONES[[#This Row],[Fecha de Inspección]])</f>
        <v>2022</v>
      </c>
      <c r="AC1622">
        <f t="shared" si="352"/>
        <v>0.5</v>
      </c>
      <c r="AD1622">
        <f t="shared" si="353"/>
        <v>0.5</v>
      </c>
      <c r="AE1622">
        <f t="shared" si="354"/>
        <v>0.5</v>
      </c>
      <c r="AF1622">
        <f t="shared" si="355"/>
        <v>0.5</v>
      </c>
      <c r="AG1622">
        <f t="shared" si="356"/>
        <v>0.5</v>
      </c>
      <c r="AH1622">
        <f t="shared" si="357"/>
        <v>0.5</v>
      </c>
      <c r="AI1622">
        <f t="shared" si="358"/>
        <v>0.25</v>
      </c>
      <c r="AJ1622">
        <f t="shared" si="359"/>
        <v>0.25</v>
      </c>
      <c r="AK1622">
        <f t="shared" si="360"/>
        <v>0.5</v>
      </c>
      <c r="AL1622">
        <f t="shared" si="361"/>
        <v>0.5</v>
      </c>
      <c r="AM1622">
        <f t="shared" si="362"/>
        <v>0.5</v>
      </c>
      <c r="AN1622" s="6">
        <f t="shared" si="363"/>
        <v>1</v>
      </c>
      <c r="AO1622" t="str">
        <f>VLOOKUP(BD_PONDERACIONES[[#This Row],[Comuna]],Tabla3[#All],2,0)</f>
        <v>Cordillera</v>
      </c>
    </row>
    <row r="1623" spans="1:41" x14ac:dyDescent="0.35">
      <c r="A1623" t="s">
        <v>8943</v>
      </c>
      <c r="B1623" t="s">
        <v>8944</v>
      </c>
      <c r="C1623" t="s">
        <v>8945</v>
      </c>
      <c r="D1623" s="5">
        <v>44718</v>
      </c>
      <c r="E1623" s="5">
        <v>44671</v>
      </c>
      <c r="F1623" t="s">
        <v>763</v>
      </c>
      <c r="G1623" t="s">
        <v>8946</v>
      </c>
      <c r="H1623" t="s">
        <v>3456</v>
      </c>
      <c r="J1623" t="s">
        <v>756</v>
      </c>
      <c r="K1623" t="s">
        <v>756</v>
      </c>
      <c r="L1623" t="s">
        <v>757</v>
      </c>
      <c r="M1623" t="s">
        <v>757</v>
      </c>
      <c r="N1623" t="s">
        <v>756</v>
      </c>
      <c r="O1623" t="s">
        <v>756</v>
      </c>
      <c r="P1623" t="s">
        <v>758</v>
      </c>
      <c r="Q1623" t="s">
        <v>759</v>
      </c>
      <c r="R1623" t="s">
        <v>759</v>
      </c>
      <c r="S1623" t="s">
        <v>757</v>
      </c>
      <c r="T1623" t="s">
        <v>757</v>
      </c>
      <c r="U1623" t="s">
        <v>757</v>
      </c>
      <c r="V1623" t="s">
        <v>756</v>
      </c>
      <c r="W1623" t="s">
        <v>756</v>
      </c>
      <c r="X1623" t="s">
        <v>8947</v>
      </c>
      <c r="Y1623" t="str">
        <f t="shared" si="350"/>
        <v>abril</v>
      </c>
      <c r="Z1623">
        <f>YEAR(BD_PONDERACIONES[[#This Row],[Fecha Ejecución del Ticket]])</f>
        <v>2022</v>
      </c>
      <c r="AA1623" t="str">
        <f t="shared" si="351"/>
        <v>junio</v>
      </c>
      <c r="AB1623">
        <f>YEAR(BD_PONDERACIONES[[#This Row],[Fecha de Inspección]])</f>
        <v>2022</v>
      </c>
      <c r="AC1623">
        <f t="shared" si="352"/>
        <v>0.5</v>
      </c>
      <c r="AD1623">
        <f t="shared" si="353"/>
        <v>0.5</v>
      </c>
      <c r="AE1623">
        <f t="shared" si="354"/>
        <v>0.5</v>
      </c>
      <c r="AF1623">
        <f t="shared" si="355"/>
        <v>0.5</v>
      </c>
      <c r="AG1623">
        <f t="shared" si="356"/>
        <v>0.5</v>
      </c>
      <c r="AH1623">
        <f t="shared" si="357"/>
        <v>0.5</v>
      </c>
      <c r="AI1623">
        <f t="shared" si="358"/>
        <v>0.25</v>
      </c>
      <c r="AJ1623">
        <f t="shared" si="359"/>
        <v>0.25</v>
      </c>
      <c r="AK1623">
        <f t="shared" si="360"/>
        <v>0.5</v>
      </c>
      <c r="AL1623">
        <f t="shared" si="361"/>
        <v>0.5</v>
      </c>
      <c r="AM1623">
        <f t="shared" si="362"/>
        <v>0.5</v>
      </c>
      <c r="AN1623" s="6">
        <f t="shared" si="363"/>
        <v>1</v>
      </c>
      <c r="AO1623" t="str">
        <f>VLOOKUP(BD_PONDERACIONES[[#This Row],[Comuna]],Tabla3[#All],2,0)</f>
        <v>Cordillera</v>
      </c>
    </row>
    <row r="1624" spans="1:41" x14ac:dyDescent="0.35">
      <c r="A1624" t="s">
        <v>8948</v>
      </c>
      <c r="B1624" t="s">
        <v>8949</v>
      </c>
      <c r="C1624" t="s">
        <v>8950</v>
      </c>
      <c r="D1624" s="5">
        <v>44718</v>
      </c>
      <c r="E1624" s="5">
        <v>44671</v>
      </c>
      <c r="F1624" t="s">
        <v>763</v>
      </c>
      <c r="G1624" t="s">
        <v>8951</v>
      </c>
      <c r="H1624" t="s">
        <v>3456</v>
      </c>
      <c r="J1624" t="s">
        <v>756</v>
      </c>
      <c r="K1624" t="s">
        <v>756</v>
      </c>
      <c r="L1624" t="s">
        <v>757</v>
      </c>
      <c r="M1624" t="s">
        <v>757</v>
      </c>
      <c r="N1624" t="s">
        <v>756</v>
      </c>
      <c r="O1624" t="s">
        <v>756</v>
      </c>
      <c r="P1624" t="s">
        <v>758</v>
      </c>
      <c r="Q1624" t="s">
        <v>759</v>
      </c>
      <c r="R1624" t="s">
        <v>759</v>
      </c>
      <c r="S1624" t="s">
        <v>757</v>
      </c>
      <c r="T1624" t="s">
        <v>757</v>
      </c>
      <c r="U1624" t="s">
        <v>757</v>
      </c>
      <c r="V1624" t="s">
        <v>756</v>
      </c>
      <c r="W1624" t="s">
        <v>756</v>
      </c>
      <c r="X1624" t="s">
        <v>8952</v>
      </c>
      <c r="Y1624" t="str">
        <f t="shared" si="350"/>
        <v>abril</v>
      </c>
      <c r="Z1624">
        <f>YEAR(BD_PONDERACIONES[[#This Row],[Fecha Ejecución del Ticket]])</f>
        <v>2022</v>
      </c>
      <c r="AA1624" t="str">
        <f t="shared" si="351"/>
        <v>junio</v>
      </c>
      <c r="AB1624">
        <f>YEAR(BD_PONDERACIONES[[#This Row],[Fecha de Inspección]])</f>
        <v>2022</v>
      </c>
      <c r="AC1624">
        <f t="shared" si="352"/>
        <v>0.5</v>
      </c>
      <c r="AD1624">
        <f t="shared" si="353"/>
        <v>0.5</v>
      </c>
      <c r="AE1624">
        <f t="shared" si="354"/>
        <v>0.5</v>
      </c>
      <c r="AF1624">
        <f t="shared" si="355"/>
        <v>0.5</v>
      </c>
      <c r="AG1624">
        <f t="shared" si="356"/>
        <v>0.5</v>
      </c>
      <c r="AH1624">
        <f t="shared" si="357"/>
        <v>0.5</v>
      </c>
      <c r="AI1624">
        <f t="shared" si="358"/>
        <v>0.25</v>
      </c>
      <c r="AJ1624">
        <f t="shared" si="359"/>
        <v>0.25</v>
      </c>
      <c r="AK1624">
        <f t="shared" si="360"/>
        <v>0.5</v>
      </c>
      <c r="AL1624">
        <f t="shared" si="361"/>
        <v>0.5</v>
      </c>
      <c r="AM1624">
        <f t="shared" si="362"/>
        <v>0.5</v>
      </c>
      <c r="AN1624" s="6">
        <f t="shared" si="363"/>
        <v>1</v>
      </c>
      <c r="AO1624" t="str">
        <f>VLOOKUP(BD_PONDERACIONES[[#This Row],[Comuna]],Tabla3[#All],2,0)</f>
        <v>Cordillera</v>
      </c>
    </row>
    <row r="1625" spans="1:41" x14ac:dyDescent="0.35">
      <c r="A1625" t="s">
        <v>8953</v>
      </c>
      <c r="B1625" t="s">
        <v>8954</v>
      </c>
      <c r="C1625" t="s">
        <v>8955</v>
      </c>
      <c r="D1625" s="5">
        <v>44718</v>
      </c>
      <c r="E1625" s="5">
        <v>44662</v>
      </c>
      <c r="F1625" t="s">
        <v>753</v>
      </c>
      <c r="G1625" t="s">
        <v>8956</v>
      </c>
      <c r="H1625" t="s">
        <v>3456</v>
      </c>
      <c r="J1625" t="s">
        <v>756</v>
      </c>
      <c r="K1625" t="s">
        <v>756</v>
      </c>
      <c r="L1625" t="s">
        <v>757</v>
      </c>
      <c r="M1625" t="s">
        <v>757</v>
      </c>
      <c r="N1625" t="s">
        <v>756</v>
      </c>
      <c r="O1625" t="s">
        <v>756</v>
      </c>
      <c r="P1625" t="s">
        <v>758</v>
      </c>
      <c r="Q1625" t="s">
        <v>759</v>
      </c>
      <c r="R1625" t="s">
        <v>759</v>
      </c>
      <c r="S1625" t="s">
        <v>757</v>
      </c>
      <c r="T1625" t="s">
        <v>757</v>
      </c>
      <c r="U1625" t="s">
        <v>757</v>
      </c>
      <c r="V1625" t="s">
        <v>756</v>
      </c>
      <c r="W1625" t="s">
        <v>756</v>
      </c>
      <c r="X1625" t="s">
        <v>885</v>
      </c>
      <c r="Y1625" t="str">
        <f t="shared" si="350"/>
        <v>abril</v>
      </c>
      <c r="Z1625">
        <f>YEAR(BD_PONDERACIONES[[#This Row],[Fecha Ejecución del Ticket]])</f>
        <v>2022</v>
      </c>
      <c r="AA1625" t="str">
        <f t="shared" si="351"/>
        <v>junio</v>
      </c>
      <c r="AB1625">
        <f>YEAR(BD_PONDERACIONES[[#This Row],[Fecha de Inspección]])</f>
        <v>2022</v>
      </c>
      <c r="AC1625">
        <f t="shared" si="352"/>
        <v>0.5</v>
      </c>
      <c r="AD1625">
        <f t="shared" si="353"/>
        <v>0.5</v>
      </c>
      <c r="AE1625">
        <f t="shared" si="354"/>
        <v>0.5</v>
      </c>
      <c r="AF1625">
        <f t="shared" si="355"/>
        <v>0.5</v>
      </c>
      <c r="AG1625">
        <f t="shared" si="356"/>
        <v>0.5</v>
      </c>
      <c r="AH1625">
        <f t="shared" si="357"/>
        <v>0.5</v>
      </c>
      <c r="AI1625">
        <f t="shared" si="358"/>
        <v>0.25</v>
      </c>
      <c r="AJ1625">
        <f t="shared" si="359"/>
        <v>0.25</v>
      </c>
      <c r="AK1625">
        <f t="shared" si="360"/>
        <v>0.5</v>
      </c>
      <c r="AL1625">
        <f t="shared" si="361"/>
        <v>0.5</v>
      </c>
      <c r="AM1625">
        <f t="shared" si="362"/>
        <v>0.5</v>
      </c>
      <c r="AN1625" s="6">
        <f t="shared" si="363"/>
        <v>1</v>
      </c>
      <c r="AO1625" t="str">
        <f>VLOOKUP(BD_PONDERACIONES[[#This Row],[Comuna]],Tabla3[#All],2,0)</f>
        <v>Cordillera</v>
      </c>
    </row>
    <row r="1626" spans="1:41" x14ac:dyDescent="0.35">
      <c r="A1626" t="s">
        <v>8957</v>
      </c>
      <c r="B1626" t="s">
        <v>8958</v>
      </c>
      <c r="C1626" t="s">
        <v>8959</v>
      </c>
      <c r="D1626" s="5">
        <v>44718</v>
      </c>
      <c r="E1626" s="5">
        <v>44669</v>
      </c>
      <c r="F1626" t="s">
        <v>763</v>
      </c>
      <c r="G1626" t="s">
        <v>8960</v>
      </c>
      <c r="H1626" t="s">
        <v>3456</v>
      </c>
      <c r="J1626" t="s">
        <v>756</v>
      </c>
      <c r="K1626" t="s">
        <v>756</v>
      </c>
      <c r="L1626" t="s">
        <v>756</v>
      </c>
      <c r="M1626" t="s">
        <v>756</v>
      </c>
      <c r="N1626" t="s">
        <v>756</v>
      </c>
      <c r="O1626" t="s">
        <v>756</v>
      </c>
      <c r="P1626" t="s">
        <v>758</v>
      </c>
      <c r="Q1626" t="s">
        <v>759</v>
      </c>
      <c r="R1626" t="s">
        <v>759</v>
      </c>
      <c r="S1626" t="s">
        <v>757</v>
      </c>
      <c r="T1626" t="s">
        <v>757</v>
      </c>
      <c r="U1626" t="s">
        <v>757</v>
      </c>
      <c r="V1626" t="s">
        <v>756</v>
      </c>
      <c r="W1626" t="s">
        <v>773</v>
      </c>
      <c r="X1626" t="s">
        <v>8961</v>
      </c>
      <c r="Y1626" t="str">
        <f t="shared" si="350"/>
        <v>abril</v>
      </c>
      <c r="Z1626">
        <f>YEAR(BD_PONDERACIONES[[#This Row],[Fecha Ejecución del Ticket]])</f>
        <v>2022</v>
      </c>
      <c r="AA1626" t="str">
        <f t="shared" si="351"/>
        <v>junio</v>
      </c>
      <c r="AB1626">
        <f>YEAR(BD_PONDERACIONES[[#This Row],[Fecha de Inspección]])</f>
        <v>2022</v>
      </c>
      <c r="AC1626">
        <f t="shared" si="352"/>
        <v>0.5</v>
      </c>
      <c r="AD1626">
        <f t="shared" si="353"/>
        <v>0.5</v>
      </c>
      <c r="AE1626">
        <f t="shared" si="354"/>
        <v>0.5</v>
      </c>
      <c r="AF1626">
        <f t="shared" si="355"/>
        <v>0.5</v>
      </c>
      <c r="AG1626">
        <f t="shared" si="356"/>
        <v>0.5</v>
      </c>
      <c r="AH1626">
        <f t="shared" si="357"/>
        <v>0.5</v>
      </c>
      <c r="AI1626">
        <f t="shared" si="358"/>
        <v>0.25</v>
      </c>
      <c r="AJ1626">
        <f t="shared" si="359"/>
        <v>0.25</v>
      </c>
      <c r="AK1626">
        <f t="shared" si="360"/>
        <v>0.5</v>
      </c>
      <c r="AL1626">
        <f t="shared" si="361"/>
        <v>0.5</v>
      </c>
      <c r="AM1626">
        <f t="shared" si="362"/>
        <v>0</v>
      </c>
      <c r="AN1626" s="6">
        <f t="shared" si="363"/>
        <v>0.9</v>
      </c>
      <c r="AO1626" t="str">
        <f>VLOOKUP(BD_PONDERACIONES[[#This Row],[Comuna]],Tabla3[#All],2,0)</f>
        <v>Cordillera</v>
      </c>
    </row>
    <row r="1627" spans="1:41" x14ac:dyDescent="0.35">
      <c r="A1627" t="s">
        <v>8962</v>
      </c>
      <c r="B1627" t="s">
        <v>8963</v>
      </c>
      <c r="C1627" t="s">
        <v>8964</v>
      </c>
      <c r="D1627" s="5">
        <v>44718</v>
      </c>
      <c r="E1627" s="5">
        <v>44663</v>
      </c>
      <c r="F1627" t="s">
        <v>753</v>
      </c>
      <c r="G1627" t="s">
        <v>8965</v>
      </c>
      <c r="H1627" t="s">
        <v>3456</v>
      </c>
      <c r="J1627" t="s">
        <v>756</v>
      </c>
      <c r="K1627" t="s">
        <v>756</v>
      </c>
      <c r="L1627" t="s">
        <v>757</v>
      </c>
      <c r="M1627" t="s">
        <v>757</v>
      </c>
      <c r="N1627" t="s">
        <v>756</v>
      </c>
      <c r="O1627" t="s">
        <v>756</v>
      </c>
      <c r="P1627" t="s">
        <v>758</v>
      </c>
      <c r="Q1627" t="s">
        <v>759</v>
      </c>
      <c r="R1627" t="s">
        <v>759</v>
      </c>
      <c r="S1627" t="s">
        <v>757</v>
      </c>
      <c r="T1627" t="s">
        <v>757</v>
      </c>
      <c r="U1627" t="s">
        <v>757</v>
      </c>
      <c r="V1627" t="s">
        <v>756</v>
      </c>
      <c r="W1627" t="s">
        <v>773</v>
      </c>
      <c r="X1627" t="s">
        <v>7849</v>
      </c>
      <c r="Y1627" t="str">
        <f t="shared" si="350"/>
        <v>abril</v>
      </c>
      <c r="Z1627">
        <f>YEAR(BD_PONDERACIONES[[#This Row],[Fecha Ejecución del Ticket]])</f>
        <v>2022</v>
      </c>
      <c r="AA1627" t="str">
        <f t="shared" si="351"/>
        <v>junio</v>
      </c>
      <c r="AB1627">
        <f>YEAR(BD_PONDERACIONES[[#This Row],[Fecha de Inspección]])</f>
        <v>2022</v>
      </c>
      <c r="AC1627">
        <f t="shared" si="352"/>
        <v>0.5</v>
      </c>
      <c r="AD1627">
        <f t="shared" si="353"/>
        <v>0.5</v>
      </c>
      <c r="AE1627">
        <f t="shared" si="354"/>
        <v>0.5</v>
      </c>
      <c r="AF1627">
        <f t="shared" si="355"/>
        <v>0.5</v>
      </c>
      <c r="AG1627">
        <f t="shared" si="356"/>
        <v>0.5</v>
      </c>
      <c r="AH1627">
        <f t="shared" si="357"/>
        <v>0.5</v>
      </c>
      <c r="AI1627">
        <f t="shared" si="358"/>
        <v>0.25</v>
      </c>
      <c r="AJ1627">
        <f t="shared" si="359"/>
        <v>0.25</v>
      </c>
      <c r="AK1627">
        <f t="shared" si="360"/>
        <v>0.5</v>
      </c>
      <c r="AL1627">
        <f t="shared" si="361"/>
        <v>0.5</v>
      </c>
      <c r="AM1627">
        <f t="shared" si="362"/>
        <v>0</v>
      </c>
      <c r="AN1627" s="6">
        <f t="shared" si="363"/>
        <v>0.9</v>
      </c>
      <c r="AO1627" t="str">
        <f>VLOOKUP(BD_PONDERACIONES[[#This Row],[Comuna]],Tabla3[#All],2,0)</f>
        <v>Cordillera</v>
      </c>
    </row>
    <row r="1628" spans="1:41" x14ac:dyDescent="0.35">
      <c r="A1628" t="s">
        <v>8966</v>
      </c>
      <c r="B1628" t="s">
        <v>8967</v>
      </c>
      <c r="C1628" t="s">
        <v>8968</v>
      </c>
      <c r="D1628" s="5">
        <v>44718</v>
      </c>
      <c r="E1628" s="5">
        <v>44661</v>
      </c>
      <c r="F1628" t="s">
        <v>753</v>
      </c>
      <c r="G1628" t="s">
        <v>8969</v>
      </c>
      <c r="H1628" t="s">
        <v>3456</v>
      </c>
      <c r="J1628" t="s">
        <v>756</v>
      </c>
      <c r="K1628" t="s">
        <v>756</v>
      </c>
      <c r="L1628" t="s">
        <v>757</v>
      </c>
      <c r="M1628" t="s">
        <v>757</v>
      </c>
      <c r="N1628" t="s">
        <v>756</v>
      </c>
      <c r="O1628" t="s">
        <v>756</v>
      </c>
      <c r="P1628" t="s">
        <v>758</v>
      </c>
      <c r="Q1628" t="s">
        <v>759</v>
      </c>
      <c r="R1628" t="s">
        <v>759</v>
      </c>
      <c r="S1628" t="s">
        <v>757</v>
      </c>
      <c r="T1628" t="s">
        <v>757</v>
      </c>
      <c r="U1628" t="s">
        <v>757</v>
      </c>
      <c r="V1628" t="s">
        <v>756</v>
      </c>
      <c r="W1628" t="s">
        <v>756</v>
      </c>
      <c r="X1628" t="s">
        <v>885</v>
      </c>
      <c r="Y1628" t="str">
        <f t="shared" si="350"/>
        <v>abril</v>
      </c>
      <c r="Z1628">
        <f>YEAR(BD_PONDERACIONES[[#This Row],[Fecha Ejecución del Ticket]])</f>
        <v>2022</v>
      </c>
      <c r="AA1628" t="str">
        <f t="shared" si="351"/>
        <v>junio</v>
      </c>
      <c r="AB1628">
        <f>YEAR(BD_PONDERACIONES[[#This Row],[Fecha de Inspección]])</f>
        <v>2022</v>
      </c>
      <c r="AC1628">
        <f t="shared" si="352"/>
        <v>0.5</v>
      </c>
      <c r="AD1628">
        <f t="shared" si="353"/>
        <v>0.5</v>
      </c>
      <c r="AE1628">
        <f t="shared" si="354"/>
        <v>0.5</v>
      </c>
      <c r="AF1628">
        <f t="shared" si="355"/>
        <v>0.5</v>
      </c>
      <c r="AG1628">
        <f t="shared" si="356"/>
        <v>0.5</v>
      </c>
      <c r="AH1628">
        <f t="shared" si="357"/>
        <v>0.5</v>
      </c>
      <c r="AI1628">
        <f t="shared" si="358"/>
        <v>0.25</v>
      </c>
      <c r="AJ1628">
        <f t="shared" si="359"/>
        <v>0.25</v>
      </c>
      <c r="AK1628">
        <f t="shared" si="360"/>
        <v>0.5</v>
      </c>
      <c r="AL1628">
        <f t="shared" si="361"/>
        <v>0.5</v>
      </c>
      <c r="AM1628">
        <f t="shared" si="362"/>
        <v>0.5</v>
      </c>
      <c r="AN1628" s="6">
        <f t="shared" si="363"/>
        <v>1</v>
      </c>
      <c r="AO1628" t="str">
        <f>VLOOKUP(BD_PONDERACIONES[[#This Row],[Comuna]],Tabla3[#All],2,0)</f>
        <v>Cordillera</v>
      </c>
    </row>
    <row r="1629" spans="1:41" x14ac:dyDescent="0.35">
      <c r="A1629" t="s">
        <v>8970</v>
      </c>
      <c r="B1629" t="s">
        <v>8971</v>
      </c>
      <c r="C1629" t="s">
        <v>8972</v>
      </c>
      <c r="D1629" s="5">
        <v>44718</v>
      </c>
      <c r="E1629" s="5">
        <v>44670</v>
      </c>
      <c r="F1629" t="s">
        <v>763</v>
      </c>
      <c r="G1629" t="s">
        <v>8973</v>
      </c>
      <c r="H1629" t="s">
        <v>3456</v>
      </c>
      <c r="J1629" t="s">
        <v>756</v>
      </c>
      <c r="K1629" t="s">
        <v>756</v>
      </c>
      <c r="L1629" t="s">
        <v>757</v>
      </c>
      <c r="M1629" t="s">
        <v>757</v>
      </c>
      <c r="N1629" t="s">
        <v>756</v>
      </c>
      <c r="O1629" t="s">
        <v>756</v>
      </c>
      <c r="P1629" t="s">
        <v>765</v>
      </c>
      <c r="Q1629" t="s">
        <v>8974</v>
      </c>
      <c r="R1629" t="s">
        <v>759</v>
      </c>
      <c r="S1629" t="s">
        <v>756</v>
      </c>
      <c r="T1629" t="s">
        <v>756</v>
      </c>
      <c r="U1629" t="s">
        <v>756</v>
      </c>
      <c r="V1629" t="s">
        <v>756</v>
      </c>
      <c r="W1629" t="s">
        <v>756</v>
      </c>
      <c r="X1629" t="s">
        <v>8975</v>
      </c>
      <c r="Y1629" t="str">
        <f t="shared" si="350"/>
        <v>abril</v>
      </c>
      <c r="Z1629">
        <f>YEAR(BD_PONDERACIONES[[#This Row],[Fecha Ejecución del Ticket]])</f>
        <v>2022</v>
      </c>
      <c r="AA1629" t="str">
        <f t="shared" si="351"/>
        <v>junio</v>
      </c>
      <c r="AB1629">
        <f>YEAR(BD_PONDERACIONES[[#This Row],[Fecha de Inspección]])</f>
        <v>2022</v>
      </c>
      <c r="AC1629">
        <f t="shared" si="352"/>
        <v>0.5</v>
      </c>
      <c r="AD1629">
        <f t="shared" si="353"/>
        <v>0.5</v>
      </c>
      <c r="AE1629">
        <f t="shared" si="354"/>
        <v>0.5</v>
      </c>
      <c r="AF1629">
        <f t="shared" si="355"/>
        <v>0.5</v>
      </c>
      <c r="AG1629">
        <f t="shared" si="356"/>
        <v>0.5</v>
      </c>
      <c r="AH1629">
        <f t="shared" si="357"/>
        <v>0.5</v>
      </c>
      <c r="AI1629">
        <f t="shared" si="358"/>
        <v>0.25</v>
      </c>
      <c r="AJ1629">
        <f t="shared" si="359"/>
        <v>0.25</v>
      </c>
      <c r="AK1629">
        <f t="shared" si="360"/>
        <v>0.5</v>
      </c>
      <c r="AL1629">
        <f t="shared" si="361"/>
        <v>0.5</v>
      </c>
      <c r="AM1629">
        <f t="shared" si="362"/>
        <v>0.5</v>
      </c>
      <c r="AN1629" s="6">
        <f t="shared" si="363"/>
        <v>1</v>
      </c>
      <c r="AO1629" t="str">
        <f>VLOOKUP(BD_PONDERACIONES[[#This Row],[Comuna]],Tabla3[#All],2,0)</f>
        <v>Cordillera</v>
      </c>
    </row>
    <row r="1630" spans="1:41" x14ac:dyDescent="0.35">
      <c r="A1630" t="s">
        <v>8976</v>
      </c>
      <c r="B1630" t="s">
        <v>8977</v>
      </c>
      <c r="C1630" t="s">
        <v>8978</v>
      </c>
      <c r="D1630" s="5">
        <v>44718</v>
      </c>
      <c r="E1630" s="5">
        <v>44656</v>
      </c>
      <c r="F1630" t="s">
        <v>753</v>
      </c>
      <c r="G1630" t="s">
        <v>8979</v>
      </c>
      <c r="H1630" t="s">
        <v>3456</v>
      </c>
      <c r="J1630" t="s">
        <v>756</v>
      </c>
      <c r="K1630" t="s">
        <v>756</v>
      </c>
      <c r="L1630" t="s">
        <v>773</v>
      </c>
      <c r="M1630" t="s">
        <v>773</v>
      </c>
      <c r="N1630" t="s">
        <v>756</v>
      </c>
      <c r="O1630" t="s">
        <v>756</v>
      </c>
      <c r="P1630" t="s">
        <v>758</v>
      </c>
      <c r="Q1630" t="s">
        <v>759</v>
      </c>
      <c r="R1630" t="s">
        <v>759</v>
      </c>
      <c r="S1630" t="s">
        <v>757</v>
      </c>
      <c r="T1630" t="s">
        <v>757</v>
      </c>
      <c r="U1630" t="s">
        <v>757</v>
      </c>
      <c r="V1630" t="s">
        <v>756</v>
      </c>
      <c r="W1630" t="s">
        <v>756</v>
      </c>
      <c r="X1630" t="s">
        <v>8980</v>
      </c>
      <c r="Y1630" t="str">
        <f t="shared" si="350"/>
        <v>abril</v>
      </c>
      <c r="Z1630">
        <f>YEAR(BD_PONDERACIONES[[#This Row],[Fecha Ejecución del Ticket]])</f>
        <v>2022</v>
      </c>
      <c r="AA1630" t="str">
        <f t="shared" si="351"/>
        <v>junio</v>
      </c>
      <c r="AB1630">
        <f>YEAR(BD_PONDERACIONES[[#This Row],[Fecha de Inspección]])</f>
        <v>2022</v>
      </c>
      <c r="AC1630">
        <f t="shared" si="352"/>
        <v>0.5</v>
      </c>
      <c r="AD1630">
        <f t="shared" si="353"/>
        <v>0.5</v>
      </c>
      <c r="AE1630">
        <f t="shared" si="354"/>
        <v>0</v>
      </c>
      <c r="AF1630">
        <f t="shared" si="355"/>
        <v>0</v>
      </c>
      <c r="AG1630">
        <f t="shared" si="356"/>
        <v>0.5</v>
      </c>
      <c r="AH1630">
        <f t="shared" si="357"/>
        <v>0.5</v>
      </c>
      <c r="AI1630">
        <f t="shared" si="358"/>
        <v>0.25</v>
      </c>
      <c r="AJ1630">
        <f t="shared" si="359"/>
        <v>0.25</v>
      </c>
      <c r="AK1630">
        <f t="shared" si="360"/>
        <v>0.5</v>
      </c>
      <c r="AL1630">
        <f t="shared" si="361"/>
        <v>0.5</v>
      </c>
      <c r="AM1630">
        <f t="shared" si="362"/>
        <v>0.5</v>
      </c>
      <c r="AN1630" s="6">
        <f t="shared" si="363"/>
        <v>0.7</v>
      </c>
      <c r="AO1630" t="str">
        <f>VLOOKUP(BD_PONDERACIONES[[#This Row],[Comuna]],Tabla3[#All],2,0)</f>
        <v>Cordillera</v>
      </c>
    </row>
    <row r="1631" spans="1:41" x14ac:dyDescent="0.35">
      <c r="A1631" t="s">
        <v>8981</v>
      </c>
      <c r="B1631" t="s">
        <v>8982</v>
      </c>
      <c r="C1631" t="s">
        <v>8983</v>
      </c>
      <c r="D1631" s="5">
        <v>44718</v>
      </c>
      <c r="E1631" s="5">
        <v>44671</v>
      </c>
      <c r="F1631" t="s">
        <v>763</v>
      </c>
      <c r="G1631" t="s">
        <v>8984</v>
      </c>
      <c r="H1631" t="s">
        <v>3456</v>
      </c>
      <c r="J1631" t="s">
        <v>756</v>
      </c>
      <c r="K1631" t="s">
        <v>756</v>
      </c>
      <c r="L1631" t="s">
        <v>757</v>
      </c>
      <c r="M1631" t="s">
        <v>757</v>
      </c>
      <c r="N1631" t="s">
        <v>756</v>
      </c>
      <c r="O1631" t="s">
        <v>756</v>
      </c>
      <c r="P1631" t="s">
        <v>758</v>
      </c>
      <c r="Q1631" t="s">
        <v>759</v>
      </c>
      <c r="R1631" t="s">
        <v>759</v>
      </c>
      <c r="S1631" t="s">
        <v>757</v>
      </c>
      <c r="T1631" t="s">
        <v>757</v>
      </c>
      <c r="U1631" t="s">
        <v>757</v>
      </c>
      <c r="V1631" t="s">
        <v>756</v>
      </c>
      <c r="W1631" t="s">
        <v>773</v>
      </c>
      <c r="X1631" t="s">
        <v>4529</v>
      </c>
      <c r="Y1631" t="str">
        <f t="shared" si="350"/>
        <v>abril</v>
      </c>
      <c r="Z1631">
        <f>YEAR(BD_PONDERACIONES[[#This Row],[Fecha Ejecución del Ticket]])</f>
        <v>2022</v>
      </c>
      <c r="AA1631" t="str">
        <f t="shared" si="351"/>
        <v>junio</v>
      </c>
      <c r="AB1631">
        <f>YEAR(BD_PONDERACIONES[[#This Row],[Fecha de Inspección]])</f>
        <v>2022</v>
      </c>
      <c r="AC1631">
        <f t="shared" si="352"/>
        <v>0.5</v>
      </c>
      <c r="AD1631">
        <f t="shared" si="353"/>
        <v>0.5</v>
      </c>
      <c r="AE1631">
        <f t="shared" si="354"/>
        <v>0.5</v>
      </c>
      <c r="AF1631">
        <f t="shared" si="355"/>
        <v>0.5</v>
      </c>
      <c r="AG1631">
        <f t="shared" si="356"/>
        <v>0.5</v>
      </c>
      <c r="AH1631">
        <f t="shared" si="357"/>
        <v>0.5</v>
      </c>
      <c r="AI1631">
        <f t="shared" si="358"/>
        <v>0.25</v>
      </c>
      <c r="AJ1631">
        <f t="shared" si="359"/>
        <v>0.25</v>
      </c>
      <c r="AK1631">
        <f t="shared" si="360"/>
        <v>0.5</v>
      </c>
      <c r="AL1631">
        <f t="shared" si="361"/>
        <v>0.5</v>
      </c>
      <c r="AM1631">
        <f t="shared" si="362"/>
        <v>0</v>
      </c>
      <c r="AN1631" s="6">
        <f t="shared" si="363"/>
        <v>0.9</v>
      </c>
      <c r="AO1631" t="str">
        <f>VLOOKUP(BD_PONDERACIONES[[#This Row],[Comuna]],Tabla3[#All],2,0)</f>
        <v>Cordillera</v>
      </c>
    </row>
    <row r="1632" spans="1:41" x14ac:dyDescent="0.35">
      <c r="A1632" t="s">
        <v>8985</v>
      </c>
      <c r="B1632" t="s">
        <v>8986</v>
      </c>
      <c r="C1632" t="s">
        <v>8987</v>
      </c>
      <c r="D1632" s="5">
        <v>44718</v>
      </c>
      <c r="E1632" s="5">
        <v>44666</v>
      </c>
      <c r="F1632" t="s">
        <v>753</v>
      </c>
      <c r="G1632" t="s">
        <v>8988</v>
      </c>
      <c r="H1632" t="s">
        <v>3456</v>
      </c>
      <c r="J1632" t="s">
        <v>756</v>
      </c>
      <c r="K1632" t="s">
        <v>756</v>
      </c>
      <c r="L1632" t="s">
        <v>756</v>
      </c>
      <c r="M1632" t="s">
        <v>756</v>
      </c>
      <c r="N1632" t="s">
        <v>756</v>
      </c>
      <c r="O1632" t="s">
        <v>756</v>
      </c>
      <c r="P1632" t="s">
        <v>758</v>
      </c>
      <c r="Q1632" t="s">
        <v>759</v>
      </c>
      <c r="R1632" t="s">
        <v>759</v>
      </c>
      <c r="S1632" t="s">
        <v>757</v>
      </c>
      <c r="T1632" t="s">
        <v>757</v>
      </c>
      <c r="U1632" t="s">
        <v>757</v>
      </c>
      <c r="V1632" t="s">
        <v>756</v>
      </c>
      <c r="W1632" t="s">
        <v>756</v>
      </c>
      <c r="X1632" t="s">
        <v>8989</v>
      </c>
      <c r="Y1632" t="str">
        <f t="shared" si="350"/>
        <v>abril</v>
      </c>
      <c r="Z1632">
        <f>YEAR(BD_PONDERACIONES[[#This Row],[Fecha Ejecución del Ticket]])</f>
        <v>2022</v>
      </c>
      <c r="AA1632" t="str">
        <f t="shared" si="351"/>
        <v>junio</v>
      </c>
      <c r="AB1632">
        <f>YEAR(BD_PONDERACIONES[[#This Row],[Fecha de Inspección]])</f>
        <v>2022</v>
      </c>
      <c r="AC1632">
        <f t="shared" si="352"/>
        <v>0.5</v>
      </c>
      <c r="AD1632">
        <f t="shared" si="353"/>
        <v>0.5</v>
      </c>
      <c r="AE1632">
        <f t="shared" si="354"/>
        <v>0.5</v>
      </c>
      <c r="AF1632">
        <f t="shared" si="355"/>
        <v>0.5</v>
      </c>
      <c r="AG1632">
        <f t="shared" si="356"/>
        <v>0.5</v>
      </c>
      <c r="AH1632">
        <f t="shared" si="357"/>
        <v>0.5</v>
      </c>
      <c r="AI1632">
        <f t="shared" si="358"/>
        <v>0.25</v>
      </c>
      <c r="AJ1632">
        <f t="shared" si="359"/>
        <v>0.25</v>
      </c>
      <c r="AK1632">
        <f t="shared" si="360"/>
        <v>0.5</v>
      </c>
      <c r="AL1632">
        <f t="shared" si="361"/>
        <v>0.5</v>
      </c>
      <c r="AM1632">
        <f t="shared" si="362"/>
        <v>0.5</v>
      </c>
      <c r="AN1632" s="6">
        <f t="shared" si="363"/>
        <v>1</v>
      </c>
      <c r="AO1632" t="str">
        <f>VLOOKUP(BD_PONDERACIONES[[#This Row],[Comuna]],Tabla3[#All],2,0)</f>
        <v>Cordillera</v>
      </c>
    </row>
    <row r="1633" spans="1:41" x14ac:dyDescent="0.35">
      <c r="A1633" t="s">
        <v>8990</v>
      </c>
      <c r="B1633" t="s">
        <v>8991</v>
      </c>
      <c r="C1633" t="s">
        <v>8992</v>
      </c>
      <c r="D1633" s="5">
        <v>44718</v>
      </c>
      <c r="E1633" s="5">
        <v>44659</v>
      </c>
      <c r="F1633" t="s">
        <v>753</v>
      </c>
      <c r="G1633" t="s">
        <v>8993</v>
      </c>
      <c r="H1633" t="s">
        <v>3456</v>
      </c>
      <c r="J1633" t="s">
        <v>756</v>
      </c>
      <c r="K1633" t="s">
        <v>756</v>
      </c>
      <c r="L1633" t="s">
        <v>757</v>
      </c>
      <c r="M1633" t="s">
        <v>757</v>
      </c>
      <c r="N1633" t="s">
        <v>756</v>
      </c>
      <c r="O1633" t="s">
        <v>756</v>
      </c>
      <c r="P1633" t="s">
        <v>758</v>
      </c>
      <c r="Q1633" t="s">
        <v>759</v>
      </c>
      <c r="R1633" t="s">
        <v>759</v>
      </c>
      <c r="S1633" t="s">
        <v>757</v>
      </c>
      <c r="T1633" t="s">
        <v>757</v>
      </c>
      <c r="U1633" t="s">
        <v>757</v>
      </c>
      <c r="V1633" t="s">
        <v>756</v>
      </c>
      <c r="W1633" t="s">
        <v>773</v>
      </c>
      <c r="X1633" t="s">
        <v>4561</v>
      </c>
      <c r="Y1633" t="str">
        <f t="shared" si="350"/>
        <v>abril</v>
      </c>
      <c r="Z1633">
        <f>YEAR(BD_PONDERACIONES[[#This Row],[Fecha Ejecución del Ticket]])</f>
        <v>2022</v>
      </c>
      <c r="AA1633" t="str">
        <f t="shared" si="351"/>
        <v>junio</v>
      </c>
      <c r="AB1633">
        <f>YEAR(BD_PONDERACIONES[[#This Row],[Fecha de Inspección]])</f>
        <v>2022</v>
      </c>
      <c r="AC1633">
        <f t="shared" si="352"/>
        <v>0.5</v>
      </c>
      <c r="AD1633">
        <f t="shared" si="353"/>
        <v>0.5</v>
      </c>
      <c r="AE1633">
        <f t="shared" si="354"/>
        <v>0.5</v>
      </c>
      <c r="AF1633">
        <f t="shared" si="355"/>
        <v>0.5</v>
      </c>
      <c r="AG1633">
        <f t="shared" si="356"/>
        <v>0.5</v>
      </c>
      <c r="AH1633">
        <f t="shared" si="357"/>
        <v>0.5</v>
      </c>
      <c r="AI1633">
        <f t="shared" si="358"/>
        <v>0.25</v>
      </c>
      <c r="AJ1633">
        <f t="shared" si="359"/>
        <v>0.25</v>
      </c>
      <c r="AK1633">
        <f t="shared" si="360"/>
        <v>0.5</v>
      </c>
      <c r="AL1633">
        <f t="shared" si="361"/>
        <v>0.5</v>
      </c>
      <c r="AM1633">
        <f t="shared" si="362"/>
        <v>0</v>
      </c>
      <c r="AN1633" s="6">
        <f t="shared" si="363"/>
        <v>0.9</v>
      </c>
      <c r="AO1633" t="str">
        <f>VLOOKUP(BD_PONDERACIONES[[#This Row],[Comuna]],Tabla3[#All],2,0)</f>
        <v>Cordillera</v>
      </c>
    </row>
    <row r="1634" spans="1:41" x14ac:dyDescent="0.35">
      <c r="A1634" t="s">
        <v>8994</v>
      </c>
      <c r="B1634" t="s">
        <v>8995</v>
      </c>
      <c r="C1634" t="s">
        <v>8996</v>
      </c>
      <c r="D1634" s="5">
        <v>44718</v>
      </c>
      <c r="E1634" s="5">
        <v>44679</v>
      </c>
      <c r="F1634" t="s">
        <v>763</v>
      </c>
      <c r="G1634" t="s">
        <v>8997</v>
      </c>
      <c r="H1634" t="s">
        <v>3456</v>
      </c>
      <c r="J1634" t="s">
        <v>756</v>
      </c>
      <c r="K1634" t="s">
        <v>756</v>
      </c>
      <c r="L1634" t="s">
        <v>757</v>
      </c>
      <c r="M1634" t="s">
        <v>757</v>
      </c>
      <c r="N1634" t="s">
        <v>756</v>
      </c>
      <c r="O1634" t="s">
        <v>756</v>
      </c>
      <c r="P1634" t="s">
        <v>758</v>
      </c>
      <c r="Q1634" t="s">
        <v>759</v>
      </c>
      <c r="R1634" t="s">
        <v>759</v>
      </c>
      <c r="S1634" t="s">
        <v>757</v>
      </c>
      <c r="T1634" t="s">
        <v>757</v>
      </c>
      <c r="U1634" t="s">
        <v>757</v>
      </c>
      <c r="V1634" t="s">
        <v>756</v>
      </c>
      <c r="W1634" t="s">
        <v>756</v>
      </c>
      <c r="X1634" t="s">
        <v>8998</v>
      </c>
      <c r="Y1634" t="str">
        <f t="shared" si="350"/>
        <v>abril</v>
      </c>
      <c r="Z1634">
        <f>YEAR(BD_PONDERACIONES[[#This Row],[Fecha Ejecución del Ticket]])</f>
        <v>2022</v>
      </c>
      <c r="AA1634" t="str">
        <f t="shared" si="351"/>
        <v>junio</v>
      </c>
      <c r="AB1634">
        <f>YEAR(BD_PONDERACIONES[[#This Row],[Fecha de Inspección]])</f>
        <v>2022</v>
      </c>
      <c r="AC1634">
        <f t="shared" si="352"/>
        <v>0.5</v>
      </c>
      <c r="AD1634">
        <f t="shared" si="353"/>
        <v>0.5</v>
      </c>
      <c r="AE1634">
        <f t="shared" si="354"/>
        <v>0.5</v>
      </c>
      <c r="AF1634">
        <f t="shared" si="355"/>
        <v>0.5</v>
      </c>
      <c r="AG1634">
        <f t="shared" si="356"/>
        <v>0.5</v>
      </c>
      <c r="AH1634">
        <f t="shared" si="357"/>
        <v>0.5</v>
      </c>
      <c r="AI1634">
        <f t="shared" si="358"/>
        <v>0.25</v>
      </c>
      <c r="AJ1634">
        <f t="shared" si="359"/>
        <v>0.25</v>
      </c>
      <c r="AK1634">
        <f t="shared" si="360"/>
        <v>0.5</v>
      </c>
      <c r="AL1634">
        <f t="shared" si="361"/>
        <v>0.5</v>
      </c>
      <c r="AM1634">
        <f t="shared" si="362"/>
        <v>0.5</v>
      </c>
      <c r="AN1634" s="6">
        <f t="shared" si="363"/>
        <v>1</v>
      </c>
      <c r="AO1634" t="str">
        <f>VLOOKUP(BD_PONDERACIONES[[#This Row],[Comuna]],Tabla3[#All],2,0)</f>
        <v>Cordillera</v>
      </c>
    </row>
    <row r="1635" spans="1:41" x14ac:dyDescent="0.35">
      <c r="A1635" t="s">
        <v>8839</v>
      </c>
      <c r="B1635" t="s">
        <v>8840</v>
      </c>
      <c r="C1635" t="s">
        <v>8841</v>
      </c>
      <c r="D1635" s="5">
        <v>44719</v>
      </c>
      <c r="E1635" s="5">
        <v>44677</v>
      </c>
      <c r="F1635" t="s">
        <v>763</v>
      </c>
      <c r="G1635" t="s">
        <v>8842</v>
      </c>
      <c r="H1635" t="s">
        <v>3456</v>
      </c>
      <c r="J1635" t="s">
        <v>756</v>
      </c>
      <c r="K1635" t="s">
        <v>756</v>
      </c>
      <c r="L1635" t="s">
        <v>757</v>
      </c>
      <c r="M1635" t="s">
        <v>757</v>
      </c>
      <c r="N1635" t="s">
        <v>756</v>
      </c>
      <c r="O1635" t="s">
        <v>756</v>
      </c>
      <c r="P1635" t="s">
        <v>765</v>
      </c>
      <c r="Q1635" t="s">
        <v>8843</v>
      </c>
      <c r="R1635" t="s">
        <v>8844</v>
      </c>
      <c r="S1635" t="s">
        <v>756</v>
      </c>
      <c r="T1635" t="s">
        <v>756</v>
      </c>
      <c r="U1635" t="s">
        <v>756</v>
      </c>
      <c r="V1635" t="s">
        <v>756</v>
      </c>
      <c r="W1635" t="s">
        <v>756</v>
      </c>
      <c r="X1635" t="s">
        <v>8845</v>
      </c>
      <c r="Y1635" t="str">
        <f t="shared" si="350"/>
        <v>abril</v>
      </c>
      <c r="Z1635">
        <f>YEAR(BD_PONDERACIONES[[#This Row],[Fecha Ejecución del Ticket]])</f>
        <v>2022</v>
      </c>
      <c r="AA1635" t="str">
        <f t="shared" si="351"/>
        <v>junio</v>
      </c>
      <c r="AB1635">
        <f>YEAR(BD_PONDERACIONES[[#This Row],[Fecha de Inspección]])</f>
        <v>2022</v>
      </c>
      <c r="AC1635">
        <f t="shared" si="352"/>
        <v>0.5</v>
      </c>
      <c r="AD1635">
        <f t="shared" si="353"/>
        <v>0.5</v>
      </c>
      <c r="AE1635">
        <f t="shared" si="354"/>
        <v>0.5</v>
      </c>
      <c r="AF1635">
        <f t="shared" si="355"/>
        <v>0.5</v>
      </c>
      <c r="AG1635">
        <f t="shared" si="356"/>
        <v>0.5</v>
      </c>
      <c r="AH1635">
        <f t="shared" si="357"/>
        <v>0.5</v>
      </c>
      <c r="AI1635">
        <f t="shared" si="358"/>
        <v>0.25</v>
      </c>
      <c r="AJ1635">
        <f t="shared" si="359"/>
        <v>0.25</v>
      </c>
      <c r="AK1635">
        <f t="shared" si="360"/>
        <v>0.5</v>
      </c>
      <c r="AL1635">
        <f t="shared" si="361"/>
        <v>0.5</v>
      </c>
      <c r="AM1635">
        <f t="shared" si="362"/>
        <v>0.5</v>
      </c>
      <c r="AN1635" s="6">
        <f t="shared" si="363"/>
        <v>1</v>
      </c>
      <c r="AO1635" t="str">
        <f>VLOOKUP(BD_PONDERACIONES[[#This Row],[Comuna]],Tabla3[#All],2,0)</f>
        <v>Cordillera</v>
      </c>
    </row>
    <row r="1636" spans="1:41" x14ac:dyDescent="0.35">
      <c r="A1636" t="s">
        <v>8846</v>
      </c>
      <c r="B1636" t="s">
        <v>8847</v>
      </c>
      <c r="C1636" t="s">
        <v>8848</v>
      </c>
      <c r="D1636" s="5">
        <v>44719</v>
      </c>
      <c r="E1636" s="5">
        <v>44657</v>
      </c>
      <c r="F1636" t="s">
        <v>753</v>
      </c>
      <c r="G1636" t="s">
        <v>8849</v>
      </c>
      <c r="H1636" t="s">
        <v>3456</v>
      </c>
      <c r="J1636" t="s">
        <v>757</v>
      </c>
      <c r="K1636" t="s">
        <v>757</v>
      </c>
      <c r="L1636" t="s">
        <v>757</v>
      </c>
      <c r="M1636" t="s">
        <v>757</v>
      </c>
      <c r="N1636" t="s">
        <v>757</v>
      </c>
      <c r="O1636" t="s">
        <v>757</v>
      </c>
      <c r="P1636" t="s">
        <v>765</v>
      </c>
      <c r="Q1636" t="s">
        <v>759</v>
      </c>
      <c r="R1636" t="s">
        <v>759</v>
      </c>
      <c r="S1636" t="s">
        <v>757</v>
      </c>
      <c r="T1636" t="s">
        <v>757</v>
      </c>
      <c r="U1636" t="s">
        <v>757</v>
      </c>
      <c r="V1636" t="s">
        <v>756</v>
      </c>
      <c r="W1636" t="s">
        <v>773</v>
      </c>
      <c r="X1636" t="s">
        <v>8850</v>
      </c>
      <c r="Y1636" t="str">
        <f t="shared" si="350"/>
        <v>abril</v>
      </c>
      <c r="Z1636">
        <f>YEAR(BD_PONDERACIONES[[#This Row],[Fecha Ejecución del Ticket]])</f>
        <v>2022</v>
      </c>
      <c r="AA1636" t="str">
        <f t="shared" si="351"/>
        <v>junio</v>
      </c>
      <c r="AB1636">
        <f>YEAR(BD_PONDERACIONES[[#This Row],[Fecha de Inspección]])</f>
        <v>2022</v>
      </c>
      <c r="AC1636">
        <f t="shared" si="352"/>
        <v>0.5</v>
      </c>
      <c r="AD1636">
        <f t="shared" si="353"/>
        <v>0.5</v>
      </c>
      <c r="AE1636">
        <f t="shared" si="354"/>
        <v>0.5</v>
      </c>
      <c r="AF1636">
        <f t="shared" si="355"/>
        <v>0.5</v>
      </c>
      <c r="AG1636">
        <f t="shared" si="356"/>
        <v>0.5</v>
      </c>
      <c r="AH1636">
        <f t="shared" si="357"/>
        <v>0.5</v>
      </c>
      <c r="AI1636">
        <f t="shared" si="358"/>
        <v>0.25</v>
      </c>
      <c r="AJ1636">
        <f t="shared" si="359"/>
        <v>0.25</v>
      </c>
      <c r="AK1636">
        <f t="shared" si="360"/>
        <v>0.5</v>
      </c>
      <c r="AL1636">
        <f t="shared" si="361"/>
        <v>0.5</v>
      </c>
      <c r="AM1636">
        <f t="shared" si="362"/>
        <v>0</v>
      </c>
      <c r="AN1636" s="6">
        <f t="shared" si="363"/>
        <v>0.9</v>
      </c>
      <c r="AO1636" t="str">
        <f>VLOOKUP(BD_PONDERACIONES[[#This Row],[Comuna]],Tabla3[#All],2,0)</f>
        <v>Cordillera</v>
      </c>
    </row>
    <row r="1637" spans="1:41" x14ac:dyDescent="0.35">
      <c r="A1637" t="s">
        <v>8851</v>
      </c>
      <c r="B1637" t="s">
        <v>8852</v>
      </c>
      <c r="C1637" t="s">
        <v>8853</v>
      </c>
      <c r="D1637" s="5">
        <v>44719</v>
      </c>
      <c r="E1637" s="5">
        <v>44660</v>
      </c>
      <c r="F1637" t="s">
        <v>753</v>
      </c>
      <c r="G1637" t="s">
        <v>8854</v>
      </c>
      <c r="H1637" t="s">
        <v>3456</v>
      </c>
      <c r="J1637" t="s">
        <v>756</v>
      </c>
      <c r="K1637" t="s">
        <v>756</v>
      </c>
      <c r="L1637" t="s">
        <v>757</v>
      </c>
      <c r="M1637" t="s">
        <v>757</v>
      </c>
      <c r="N1637" t="s">
        <v>756</v>
      </c>
      <c r="O1637" t="s">
        <v>756</v>
      </c>
      <c r="P1637" t="s">
        <v>758</v>
      </c>
      <c r="Q1637" t="s">
        <v>759</v>
      </c>
      <c r="R1637" t="s">
        <v>759</v>
      </c>
      <c r="S1637" t="s">
        <v>757</v>
      </c>
      <c r="T1637" t="s">
        <v>757</v>
      </c>
      <c r="U1637" t="s">
        <v>757</v>
      </c>
      <c r="V1637" t="s">
        <v>904</v>
      </c>
      <c r="W1637" t="s">
        <v>773</v>
      </c>
      <c r="X1637" t="s">
        <v>7623</v>
      </c>
      <c r="Y1637" t="str">
        <f t="shared" si="350"/>
        <v>abril</v>
      </c>
      <c r="Z1637">
        <f>YEAR(BD_PONDERACIONES[[#This Row],[Fecha Ejecución del Ticket]])</f>
        <v>2022</v>
      </c>
      <c r="AA1637" t="str">
        <f t="shared" si="351"/>
        <v>junio</v>
      </c>
      <c r="AB1637">
        <f>YEAR(BD_PONDERACIONES[[#This Row],[Fecha de Inspección]])</f>
        <v>2022</v>
      </c>
      <c r="AC1637">
        <f t="shared" si="352"/>
        <v>0.5</v>
      </c>
      <c r="AD1637">
        <f t="shared" si="353"/>
        <v>0.5</v>
      </c>
      <c r="AE1637">
        <f t="shared" si="354"/>
        <v>0.5</v>
      </c>
      <c r="AF1637">
        <f t="shared" si="355"/>
        <v>0.5</v>
      </c>
      <c r="AG1637">
        <f t="shared" si="356"/>
        <v>0.5</v>
      </c>
      <c r="AH1637">
        <f t="shared" si="357"/>
        <v>0.5</v>
      </c>
      <c r="AI1637">
        <f t="shared" si="358"/>
        <v>0.25</v>
      </c>
      <c r="AJ1637">
        <f t="shared" si="359"/>
        <v>0.25</v>
      </c>
      <c r="AK1637">
        <f t="shared" si="360"/>
        <v>0.5</v>
      </c>
      <c r="AL1637">
        <f t="shared" si="361"/>
        <v>0.32500000000000001</v>
      </c>
      <c r="AM1637">
        <f t="shared" si="362"/>
        <v>0</v>
      </c>
      <c r="AN1637" s="6">
        <f t="shared" si="363"/>
        <v>0.86499999999999999</v>
      </c>
      <c r="AO1637" t="str">
        <f>VLOOKUP(BD_PONDERACIONES[[#This Row],[Comuna]],Tabla3[#All],2,0)</f>
        <v>Cordillera</v>
      </c>
    </row>
    <row r="1638" spans="1:41" x14ac:dyDescent="0.35">
      <c r="A1638" t="s">
        <v>8855</v>
      </c>
      <c r="B1638" t="s">
        <v>8856</v>
      </c>
      <c r="C1638" t="s">
        <v>8857</v>
      </c>
      <c r="D1638" s="5">
        <v>44719</v>
      </c>
      <c r="E1638" s="5">
        <v>44656</v>
      </c>
      <c r="F1638" t="s">
        <v>753</v>
      </c>
      <c r="G1638" t="s">
        <v>8858</v>
      </c>
      <c r="H1638" t="s">
        <v>3456</v>
      </c>
      <c r="J1638" t="s">
        <v>756</v>
      </c>
      <c r="K1638" t="s">
        <v>756</v>
      </c>
      <c r="L1638" t="s">
        <v>773</v>
      </c>
      <c r="M1638" t="s">
        <v>773</v>
      </c>
      <c r="N1638" t="s">
        <v>756</v>
      </c>
      <c r="O1638" t="s">
        <v>756</v>
      </c>
      <c r="P1638" t="s">
        <v>758</v>
      </c>
      <c r="Q1638" t="s">
        <v>759</v>
      </c>
      <c r="R1638" t="s">
        <v>759</v>
      </c>
      <c r="S1638" t="s">
        <v>757</v>
      </c>
      <c r="T1638" t="s">
        <v>757</v>
      </c>
      <c r="U1638" t="s">
        <v>757</v>
      </c>
      <c r="V1638" t="s">
        <v>773</v>
      </c>
      <c r="W1638" t="s">
        <v>773</v>
      </c>
      <c r="X1638" t="s">
        <v>8859</v>
      </c>
      <c r="Y1638" t="str">
        <f t="shared" si="350"/>
        <v>abril</v>
      </c>
      <c r="Z1638">
        <f>YEAR(BD_PONDERACIONES[[#This Row],[Fecha Ejecución del Ticket]])</f>
        <v>2022</v>
      </c>
      <c r="AA1638" t="str">
        <f t="shared" si="351"/>
        <v>junio</v>
      </c>
      <c r="AB1638">
        <f>YEAR(BD_PONDERACIONES[[#This Row],[Fecha de Inspección]])</f>
        <v>2022</v>
      </c>
      <c r="AC1638">
        <f t="shared" si="352"/>
        <v>0.5</v>
      </c>
      <c r="AD1638">
        <f t="shared" si="353"/>
        <v>0.5</v>
      </c>
      <c r="AE1638">
        <f t="shared" si="354"/>
        <v>0</v>
      </c>
      <c r="AF1638">
        <f t="shared" si="355"/>
        <v>0</v>
      </c>
      <c r="AG1638">
        <f t="shared" si="356"/>
        <v>0.5</v>
      </c>
      <c r="AH1638">
        <f t="shared" si="357"/>
        <v>0.5</v>
      </c>
      <c r="AI1638">
        <f t="shared" si="358"/>
        <v>0.25</v>
      </c>
      <c r="AJ1638">
        <f t="shared" si="359"/>
        <v>0.25</v>
      </c>
      <c r="AK1638">
        <f t="shared" si="360"/>
        <v>0.5</v>
      </c>
      <c r="AL1638">
        <f t="shared" si="361"/>
        <v>0</v>
      </c>
      <c r="AM1638">
        <f t="shared" si="362"/>
        <v>0</v>
      </c>
      <c r="AN1638" s="6">
        <f t="shared" si="363"/>
        <v>0.5</v>
      </c>
      <c r="AO1638" t="str">
        <f>VLOOKUP(BD_PONDERACIONES[[#This Row],[Comuna]],Tabla3[#All],2,0)</f>
        <v>Cordillera</v>
      </c>
    </row>
    <row r="1639" spans="1:41" x14ac:dyDescent="0.35">
      <c r="A1639" t="s">
        <v>8860</v>
      </c>
      <c r="B1639" t="s">
        <v>8861</v>
      </c>
      <c r="C1639" t="s">
        <v>8862</v>
      </c>
      <c r="D1639" s="5">
        <v>44719</v>
      </c>
      <c r="E1639" s="5">
        <v>44669</v>
      </c>
      <c r="F1639" t="s">
        <v>753</v>
      </c>
      <c r="G1639" t="s">
        <v>8863</v>
      </c>
      <c r="H1639" t="s">
        <v>3456</v>
      </c>
      <c r="J1639" t="s">
        <v>756</v>
      </c>
      <c r="K1639" t="s">
        <v>756</v>
      </c>
      <c r="L1639" t="s">
        <v>757</v>
      </c>
      <c r="M1639" t="s">
        <v>757</v>
      </c>
      <c r="N1639" t="s">
        <v>756</v>
      </c>
      <c r="O1639" t="s">
        <v>756</v>
      </c>
      <c r="P1639" t="s">
        <v>758</v>
      </c>
      <c r="Q1639" t="s">
        <v>759</v>
      </c>
      <c r="R1639" t="s">
        <v>759</v>
      </c>
      <c r="S1639" t="s">
        <v>757</v>
      </c>
      <c r="T1639" t="s">
        <v>757</v>
      </c>
      <c r="U1639" t="s">
        <v>757</v>
      </c>
      <c r="V1639" t="s">
        <v>756</v>
      </c>
      <c r="W1639" t="s">
        <v>756</v>
      </c>
      <c r="X1639" t="s">
        <v>8864</v>
      </c>
      <c r="Y1639" t="str">
        <f t="shared" si="350"/>
        <v>abril</v>
      </c>
      <c r="Z1639">
        <f>YEAR(BD_PONDERACIONES[[#This Row],[Fecha Ejecución del Ticket]])</f>
        <v>2022</v>
      </c>
      <c r="AA1639" t="str">
        <f t="shared" si="351"/>
        <v>junio</v>
      </c>
      <c r="AB1639">
        <f>YEAR(BD_PONDERACIONES[[#This Row],[Fecha de Inspección]])</f>
        <v>2022</v>
      </c>
      <c r="AC1639">
        <f t="shared" si="352"/>
        <v>0.5</v>
      </c>
      <c r="AD1639">
        <f t="shared" si="353"/>
        <v>0.5</v>
      </c>
      <c r="AE1639">
        <f t="shared" si="354"/>
        <v>0.5</v>
      </c>
      <c r="AF1639">
        <f t="shared" si="355"/>
        <v>0.5</v>
      </c>
      <c r="AG1639">
        <f t="shared" si="356"/>
        <v>0.5</v>
      </c>
      <c r="AH1639">
        <f t="shared" si="357"/>
        <v>0.5</v>
      </c>
      <c r="AI1639">
        <f t="shared" si="358"/>
        <v>0.25</v>
      </c>
      <c r="AJ1639">
        <f t="shared" si="359"/>
        <v>0.25</v>
      </c>
      <c r="AK1639">
        <f t="shared" si="360"/>
        <v>0.5</v>
      </c>
      <c r="AL1639">
        <f t="shared" si="361"/>
        <v>0.5</v>
      </c>
      <c r="AM1639">
        <f t="shared" si="362"/>
        <v>0.5</v>
      </c>
      <c r="AN1639" s="6">
        <f t="shared" si="363"/>
        <v>1</v>
      </c>
      <c r="AO1639" t="str">
        <f>VLOOKUP(BD_PONDERACIONES[[#This Row],[Comuna]],Tabla3[#All],2,0)</f>
        <v>Cordillera</v>
      </c>
    </row>
    <row r="1640" spans="1:41" x14ac:dyDescent="0.35">
      <c r="A1640" t="s">
        <v>8865</v>
      </c>
      <c r="B1640" t="s">
        <v>8866</v>
      </c>
      <c r="C1640" t="s">
        <v>8867</v>
      </c>
      <c r="D1640" s="5">
        <v>44719</v>
      </c>
      <c r="E1640" s="5">
        <v>44669</v>
      </c>
      <c r="F1640" t="s">
        <v>763</v>
      </c>
      <c r="G1640" t="s">
        <v>8868</v>
      </c>
      <c r="H1640" t="s">
        <v>3456</v>
      </c>
      <c r="J1640" t="s">
        <v>756</v>
      </c>
      <c r="K1640" t="s">
        <v>756</v>
      </c>
      <c r="L1640" t="s">
        <v>757</v>
      </c>
      <c r="M1640" t="s">
        <v>757</v>
      </c>
      <c r="N1640" t="s">
        <v>756</v>
      </c>
      <c r="O1640" t="s">
        <v>756</v>
      </c>
      <c r="P1640" t="s">
        <v>758</v>
      </c>
      <c r="Q1640" t="s">
        <v>759</v>
      </c>
      <c r="R1640" t="s">
        <v>759</v>
      </c>
      <c r="S1640" t="s">
        <v>757</v>
      </c>
      <c r="T1640" t="s">
        <v>757</v>
      </c>
      <c r="U1640" t="s">
        <v>757</v>
      </c>
      <c r="V1640" t="s">
        <v>773</v>
      </c>
      <c r="W1640" t="s">
        <v>768</v>
      </c>
      <c r="X1640" t="s">
        <v>8869</v>
      </c>
      <c r="Y1640" t="str">
        <f t="shared" si="350"/>
        <v>abril</v>
      </c>
      <c r="Z1640">
        <f>YEAR(BD_PONDERACIONES[[#This Row],[Fecha Ejecución del Ticket]])</f>
        <v>2022</v>
      </c>
      <c r="AA1640" t="str">
        <f t="shared" si="351"/>
        <v>junio</v>
      </c>
      <c r="AB1640">
        <f>YEAR(BD_PONDERACIONES[[#This Row],[Fecha de Inspección]])</f>
        <v>2022</v>
      </c>
      <c r="AC1640">
        <f t="shared" si="352"/>
        <v>0.5</v>
      </c>
      <c r="AD1640">
        <f t="shared" si="353"/>
        <v>0.5</v>
      </c>
      <c r="AE1640">
        <f t="shared" si="354"/>
        <v>0.5</v>
      </c>
      <c r="AF1640">
        <f t="shared" si="355"/>
        <v>0.5</v>
      </c>
      <c r="AG1640">
        <f t="shared" si="356"/>
        <v>0.5</v>
      </c>
      <c r="AH1640">
        <f t="shared" si="357"/>
        <v>0.5</v>
      </c>
      <c r="AI1640">
        <f t="shared" si="358"/>
        <v>0.25</v>
      </c>
      <c r="AJ1640">
        <f t="shared" si="359"/>
        <v>0.25</v>
      </c>
      <c r="AK1640">
        <f t="shared" si="360"/>
        <v>0.5</v>
      </c>
      <c r="AL1640">
        <f t="shared" si="361"/>
        <v>0</v>
      </c>
      <c r="AM1640">
        <f t="shared" si="362"/>
        <v>0.17499999999999999</v>
      </c>
      <c r="AN1640" s="6">
        <f t="shared" si="363"/>
        <v>0.83500000000000008</v>
      </c>
      <c r="AO1640" t="str">
        <f>VLOOKUP(BD_PONDERACIONES[[#This Row],[Comuna]],Tabla3[#All],2,0)</f>
        <v>Cordillera</v>
      </c>
    </row>
    <row r="1641" spans="1:41" x14ac:dyDescent="0.35">
      <c r="A1641" t="s">
        <v>8870</v>
      </c>
      <c r="B1641" t="s">
        <v>8871</v>
      </c>
      <c r="C1641" t="s">
        <v>8872</v>
      </c>
      <c r="D1641" s="5">
        <v>44719</v>
      </c>
      <c r="E1641" s="5">
        <v>44656</v>
      </c>
      <c r="F1641" t="s">
        <v>753</v>
      </c>
      <c r="G1641" t="s">
        <v>8873</v>
      </c>
      <c r="H1641" t="s">
        <v>3456</v>
      </c>
      <c r="J1641" t="s">
        <v>756</v>
      </c>
      <c r="K1641" t="s">
        <v>756</v>
      </c>
      <c r="L1641" t="s">
        <v>757</v>
      </c>
      <c r="M1641" t="s">
        <v>757</v>
      </c>
      <c r="N1641" t="s">
        <v>756</v>
      </c>
      <c r="O1641" t="s">
        <v>756</v>
      </c>
      <c r="P1641" t="s">
        <v>758</v>
      </c>
      <c r="Q1641" t="s">
        <v>759</v>
      </c>
      <c r="R1641" t="s">
        <v>759</v>
      </c>
      <c r="S1641" t="s">
        <v>757</v>
      </c>
      <c r="T1641" t="s">
        <v>757</v>
      </c>
      <c r="U1641" t="s">
        <v>757</v>
      </c>
      <c r="V1641" t="s">
        <v>756</v>
      </c>
      <c r="W1641" t="s">
        <v>773</v>
      </c>
      <c r="X1641" t="s">
        <v>8874</v>
      </c>
      <c r="Y1641" t="str">
        <f t="shared" si="350"/>
        <v>abril</v>
      </c>
      <c r="Z1641">
        <f>YEAR(BD_PONDERACIONES[[#This Row],[Fecha Ejecución del Ticket]])</f>
        <v>2022</v>
      </c>
      <c r="AA1641" t="str">
        <f t="shared" si="351"/>
        <v>junio</v>
      </c>
      <c r="AB1641">
        <f>YEAR(BD_PONDERACIONES[[#This Row],[Fecha de Inspección]])</f>
        <v>2022</v>
      </c>
      <c r="AC1641">
        <f t="shared" si="352"/>
        <v>0.5</v>
      </c>
      <c r="AD1641">
        <f t="shared" si="353"/>
        <v>0.5</v>
      </c>
      <c r="AE1641">
        <f t="shared" si="354"/>
        <v>0.5</v>
      </c>
      <c r="AF1641">
        <f t="shared" si="355"/>
        <v>0.5</v>
      </c>
      <c r="AG1641">
        <f t="shared" si="356"/>
        <v>0.5</v>
      </c>
      <c r="AH1641">
        <f t="shared" si="357"/>
        <v>0.5</v>
      </c>
      <c r="AI1641">
        <f t="shared" si="358"/>
        <v>0.25</v>
      </c>
      <c r="AJ1641">
        <f t="shared" si="359"/>
        <v>0.25</v>
      </c>
      <c r="AK1641">
        <f t="shared" si="360"/>
        <v>0.5</v>
      </c>
      <c r="AL1641">
        <f t="shared" si="361"/>
        <v>0.5</v>
      </c>
      <c r="AM1641">
        <f t="shared" si="362"/>
        <v>0</v>
      </c>
      <c r="AN1641" s="6">
        <f t="shared" si="363"/>
        <v>0.9</v>
      </c>
      <c r="AO1641" t="str">
        <f>VLOOKUP(BD_PONDERACIONES[[#This Row],[Comuna]],Tabla3[#All],2,0)</f>
        <v>Cordillera</v>
      </c>
    </row>
    <row r="1642" spans="1:41" x14ac:dyDescent="0.35">
      <c r="A1642" t="s">
        <v>8875</v>
      </c>
      <c r="B1642" t="s">
        <v>8876</v>
      </c>
      <c r="C1642" t="s">
        <v>8877</v>
      </c>
      <c r="D1642" s="5">
        <v>44719</v>
      </c>
      <c r="E1642" s="5">
        <v>44673</v>
      </c>
      <c r="F1642" t="s">
        <v>763</v>
      </c>
      <c r="G1642" t="s">
        <v>8878</v>
      </c>
      <c r="H1642" t="s">
        <v>3456</v>
      </c>
      <c r="J1642" t="s">
        <v>756</v>
      </c>
      <c r="K1642" t="s">
        <v>756</v>
      </c>
      <c r="L1642" t="s">
        <v>757</v>
      </c>
      <c r="M1642" t="s">
        <v>757</v>
      </c>
      <c r="N1642" t="s">
        <v>756</v>
      </c>
      <c r="O1642" t="s">
        <v>756</v>
      </c>
      <c r="P1642" t="s">
        <v>758</v>
      </c>
      <c r="Q1642" t="s">
        <v>759</v>
      </c>
      <c r="R1642" t="s">
        <v>759</v>
      </c>
      <c r="S1642" t="s">
        <v>757</v>
      </c>
      <c r="T1642" t="s">
        <v>757</v>
      </c>
      <c r="U1642" t="s">
        <v>757</v>
      </c>
      <c r="V1642" t="s">
        <v>756</v>
      </c>
      <c r="W1642" t="s">
        <v>768</v>
      </c>
      <c r="X1642" t="s">
        <v>8879</v>
      </c>
      <c r="Y1642" t="str">
        <f t="shared" si="350"/>
        <v>abril</v>
      </c>
      <c r="Z1642">
        <f>YEAR(BD_PONDERACIONES[[#This Row],[Fecha Ejecución del Ticket]])</f>
        <v>2022</v>
      </c>
      <c r="AA1642" t="str">
        <f t="shared" si="351"/>
        <v>junio</v>
      </c>
      <c r="AB1642">
        <f>YEAR(BD_PONDERACIONES[[#This Row],[Fecha de Inspección]])</f>
        <v>2022</v>
      </c>
      <c r="AC1642">
        <f t="shared" si="352"/>
        <v>0.5</v>
      </c>
      <c r="AD1642">
        <f t="shared" si="353"/>
        <v>0.5</v>
      </c>
      <c r="AE1642">
        <f t="shared" si="354"/>
        <v>0.5</v>
      </c>
      <c r="AF1642">
        <f t="shared" si="355"/>
        <v>0.5</v>
      </c>
      <c r="AG1642">
        <f t="shared" si="356"/>
        <v>0.5</v>
      </c>
      <c r="AH1642">
        <f t="shared" si="357"/>
        <v>0.5</v>
      </c>
      <c r="AI1642">
        <f t="shared" si="358"/>
        <v>0.25</v>
      </c>
      <c r="AJ1642">
        <f t="shared" si="359"/>
        <v>0.25</v>
      </c>
      <c r="AK1642">
        <f t="shared" si="360"/>
        <v>0.5</v>
      </c>
      <c r="AL1642">
        <f t="shared" si="361"/>
        <v>0.5</v>
      </c>
      <c r="AM1642">
        <f t="shared" si="362"/>
        <v>0.17499999999999999</v>
      </c>
      <c r="AN1642" s="6">
        <f t="shared" si="363"/>
        <v>0.93500000000000005</v>
      </c>
      <c r="AO1642" t="str">
        <f>VLOOKUP(BD_PONDERACIONES[[#This Row],[Comuna]],Tabla3[#All],2,0)</f>
        <v>Cordillera</v>
      </c>
    </row>
    <row r="1643" spans="1:41" x14ac:dyDescent="0.35">
      <c r="A1643" t="s">
        <v>8880</v>
      </c>
      <c r="B1643" t="s">
        <v>8881</v>
      </c>
      <c r="C1643" t="s">
        <v>8882</v>
      </c>
      <c r="D1643" s="5">
        <v>44719</v>
      </c>
      <c r="E1643" s="5">
        <v>44664</v>
      </c>
      <c r="F1643" t="s">
        <v>753</v>
      </c>
      <c r="G1643" t="s">
        <v>8883</v>
      </c>
      <c r="H1643" t="s">
        <v>3456</v>
      </c>
      <c r="J1643" t="s">
        <v>756</v>
      </c>
      <c r="K1643" t="s">
        <v>756</v>
      </c>
      <c r="L1643" t="s">
        <v>757</v>
      </c>
      <c r="M1643" t="s">
        <v>757</v>
      </c>
      <c r="N1643" t="s">
        <v>756</v>
      </c>
      <c r="O1643" t="s">
        <v>756</v>
      </c>
      <c r="P1643" t="s">
        <v>758</v>
      </c>
      <c r="Q1643" t="s">
        <v>759</v>
      </c>
      <c r="R1643" t="s">
        <v>759</v>
      </c>
      <c r="S1643" t="s">
        <v>757</v>
      </c>
      <c r="T1643" t="s">
        <v>757</v>
      </c>
      <c r="U1643" t="s">
        <v>757</v>
      </c>
      <c r="V1643" t="s">
        <v>756</v>
      </c>
      <c r="W1643" t="s">
        <v>756</v>
      </c>
      <c r="X1643" t="s">
        <v>885</v>
      </c>
      <c r="Y1643" t="str">
        <f t="shared" si="350"/>
        <v>abril</v>
      </c>
      <c r="Z1643">
        <f>YEAR(BD_PONDERACIONES[[#This Row],[Fecha Ejecución del Ticket]])</f>
        <v>2022</v>
      </c>
      <c r="AA1643" t="str">
        <f t="shared" si="351"/>
        <v>junio</v>
      </c>
      <c r="AB1643">
        <f>YEAR(BD_PONDERACIONES[[#This Row],[Fecha de Inspección]])</f>
        <v>2022</v>
      </c>
      <c r="AC1643">
        <f t="shared" si="352"/>
        <v>0.5</v>
      </c>
      <c r="AD1643">
        <f t="shared" si="353"/>
        <v>0.5</v>
      </c>
      <c r="AE1643">
        <f t="shared" si="354"/>
        <v>0.5</v>
      </c>
      <c r="AF1643">
        <f t="shared" si="355"/>
        <v>0.5</v>
      </c>
      <c r="AG1643">
        <f t="shared" si="356"/>
        <v>0.5</v>
      </c>
      <c r="AH1643">
        <f t="shared" si="357"/>
        <v>0.5</v>
      </c>
      <c r="AI1643">
        <f t="shared" si="358"/>
        <v>0.25</v>
      </c>
      <c r="AJ1643">
        <f t="shared" si="359"/>
        <v>0.25</v>
      </c>
      <c r="AK1643">
        <f t="shared" si="360"/>
        <v>0.5</v>
      </c>
      <c r="AL1643">
        <f t="shared" si="361"/>
        <v>0.5</v>
      </c>
      <c r="AM1643">
        <f t="shared" si="362"/>
        <v>0.5</v>
      </c>
      <c r="AN1643" s="6">
        <f t="shared" si="363"/>
        <v>1</v>
      </c>
      <c r="AO1643" t="str">
        <f>VLOOKUP(BD_PONDERACIONES[[#This Row],[Comuna]],Tabla3[#All],2,0)</f>
        <v>Cordillera</v>
      </c>
    </row>
    <row r="1644" spans="1:41" x14ac:dyDescent="0.35">
      <c r="A1644" t="s">
        <v>8884</v>
      </c>
      <c r="B1644" t="s">
        <v>8885</v>
      </c>
      <c r="C1644" t="s">
        <v>8886</v>
      </c>
      <c r="D1644" s="5">
        <v>44719</v>
      </c>
      <c r="E1644" s="5">
        <v>44672</v>
      </c>
      <c r="F1644" t="s">
        <v>763</v>
      </c>
      <c r="G1644" t="s">
        <v>8887</v>
      </c>
      <c r="H1644" t="s">
        <v>3456</v>
      </c>
      <c r="J1644" t="s">
        <v>756</v>
      </c>
      <c r="K1644" t="s">
        <v>756</v>
      </c>
      <c r="L1644" t="s">
        <v>757</v>
      </c>
      <c r="M1644" t="s">
        <v>757</v>
      </c>
      <c r="N1644" t="s">
        <v>756</v>
      </c>
      <c r="O1644" t="s">
        <v>756</v>
      </c>
      <c r="P1644" t="s">
        <v>765</v>
      </c>
      <c r="Q1644" t="s">
        <v>8888</v>
      </c>
      <c r="R1644" t="s">
        <v>8889</v>
      </c>
      <c r="S1644" t="s">
        <v>756</v>
      </c>
      <c r="T1644" t="s">
        <v>756</v>
      </c>
      <c r="U1644" t="s">
        <v>756</v>
      </c>
      <c r="V1644" t="s">
        <v>756</v>
      </c>
      <c r="W1644" t="s">
        <v>756</v>
      </c>
      <c r="X1644" t="s">
        <v>769</v>
      </c>
      <c r="Y1644" t="str">
        <f t="shared" si="350"/>
        <v>abril</v>
      </c>
      <c r="Z1644">
        <f>YEAR(BD_PONDERACIONES[[#This Row],[Fecha Ejecución del Ticket]])</f>
        <v>2022</v>
      </c>
      <c r="AA1644" t="str">
        <f t="shared" si="351"/>
        <v>junio</v>
      </c>
      <c r="AB1644">
        <f>YEAR(BD_PONDERACIONES[[#This Row],[Fecha de Inspección]])</f>
        <v>2022</v>
      </c>
      <c r="AC1644">
        <f t="shared" si="352"/>
        <v>0.5</v>
      </c>
      <c r="AD1644">
        <f t="shared" si="353"/>
        <v>0.5</v>
      </c>
      <c r="AE1644">
        <f t="shared" si="354"/>
        <v>0.5</v>
      </c>
      <c r="AF1644">
        <f t="shared" si="355"/>
        <v>0.5</v>
      </c>
      <c r="AG1644">
        <f t="shared" si="356"/>
        <v>0.5</v>
      </c>
      <c r="AH1644">
        <f t="shared" si="357"/>
        <v>0.5</v>
      </c>
      <c r="AI1644">
        <f t="shared" si="358"/>
        <v>0.25</v>
      </c>
      <c r="AJ1644">
        <f t="shared" si="359"/>
        <v>0.25</v>
      </c>
      <c r="AK1644">
        <f t="shared" si="360"/>
        <v>0.5</v>
      </c>
      <c r="AL1644">
        <f t="shared" si="361"/>
        <v>0.5</v>
      </c>
      <c r="AM1644">
        <f t="shared" si="362"/>
        <v>0.5</v>
      </c>
      <c r="AN1644" s="6">
        <f t="shared" si="363"/>
        <v>1</v>
      </c>
      <c r="AO1644" t="str">
        <f>VLOOKUP(BD_PONDERACIONES[[#This Row],[Comuna]],Tabla3[#All],2,0)</f>
        <v>Cordillera</v>
      </c>
    </row>
    <row r="1645" spans="1:41" x14ac:dyDescent="0.35">
      <c r="A1645" t="s">
        <v>8890</v>
      </c>
      <c r="B1645" t="s">
        <v>8891</v>
      </c>
      <c r="C1645" t="s">
        <v>8892</v>
      </c>
      <c r="D1645" s="5">
        <v>44719</v>
      </c>
      <c r="E1645" s="5">
        <v>44669</v>
      </c>
      <c r="F1645" t="s">
        <v>763</v>
      </c>
      <c r="G1645" t="s">
        <v>8893</v>
      </c>
      <c r="H1645" t="s">
        <v>3456</v>
      </c>
      <c r="J1645" t="s">
        <v>756</v>
      </c>
      <c r="K1645" t="s">
        <v>756</v>
      </c>
      <c r="L1645" t="s">
        <v>757</v>
      </c>
      <c r="M1645" t="s">
        <v>757</v>
      </c>
      <c r="N1645" t="s">
        <v>756</v>
      </c>
      <c r="O1645" t="s">
        <v>756</v>
      </c>
      <c r="P1645" t="s">
        <v>758</v>
      </c>
      <c r="Q1645" t="s">
        <v>759</v>
      </c>
      <c r="R1645" t="s">
        <v>759</v>
      </c>
      <c r="S1645" t="s">
        <v>757</v>
      </c>
      <c r="T1645" t="s">
        <v>757</v>
      </c>
      <c r="U1645" t="s">
        <v>757</v>
      </c>
      <c r="V1645" t="s">
        <v>756</v>
      </c>
      <c r="W1645" t="s">
        <v>756</v>
      </c>
      <c r="X1645" t="s">
        <v>8894</v>
      </c>
      <c r="Y1645" t="str">
        <f t="shared" si="350"/>
        <v>abril</v>
      </c>
      <c r="Z1645">
        <f>YEAR(BD_PONDERACIONES[[#This Row],[Fecha Ejecución del Ticket]])</f>
        <v>2022</v>
      </c>
      <c r="AA1645" t="str">
        <f t="shared" si="351"/>
        <v>junio</v>
      </c>
      <c r="AB1645">
        <f>YEAR(BD_PONDERACIONES[[#This Row],[Fecha de Inspección]])</f>
        <v>2022</v>
      </c>
      <c r="AC1645">
        <f t="shared" si="352"/>
        <v>0.5</v>
      </c>
      <c r="AD1645">
        <f t="shared" si="353"/>
        <v>0.5</v>
      </c>
      <c r="AE1645">
        <f t="shared" si="354"/>
        <v>0.5</v>
      </c>
      <c r="AF1645">
        <f t="shared" si="355"/>
        <v>0.5</v>
      </c>
      <c r="AG1645">
        <f t="shared" si="356"/>
        <v>0.5</v>
      </c>
      <c r="AH1645">
        <f t="shared" si="357"/>
        <v>0.5</v>
      </c>
      <c r="AI1645">
        <f t="shared" si="358"/>
        <v>0.25</v>
      </c>
      <c r="AJ1645">
        <f t="shared" si="359"/>
        <v>0.25</v>
      </c>
      <c r="AK1645">
        <f t="shared" si="360"/>
        <v>0.5</v>
      </c>
      <c r="AL1645">
        <f t="shared" si="361"/>
        <v>0.5</v>
      </c>
      <c r="AM1645">
        <f t="shared" si="362"/>
        <v>0.5</v>
      </c>
      <c r="AN1645" s="6">
        <f t="shared" si="363"/>
        <v>1</v>
      </c>
      <c r="AO1645" t="str">
        <f>VLOOKUP(BD_PONDERACIONES[[#This Row],[Comuna]],Tabla3[#All],2,0)</f>
        <v>Cordillera</v>
      </c>
    </row>
    <row r="1646" spans="1:41" x14ac:dyDescent="0.35">
      <c r="A1646" t="s">
        <v>8895</v>
      </c>
      <c r="B1646" t="s">
        <v>8896</v>
      </c>
      <c r="C1646" t="s">
        <v>8897</v>
      </c>
      <c r="D1646" s="5">
        <v>44719</v>
      </c>
      <c r="E1646" s="5">
        <v>44665</v>
      </c>
      <c r="F1646" t="s">
        <v>753</v>
      </c>
      <c r="G1646" t="s">
        <v>8898</v>
      </c>
      <c r="H1646" t="s">
        <v>3456</v>
      </c>
      <c r="J1646" t="s">
        <v>756</v>
      </c>
      <c r="K1646" t="s">
        <v>756</v>
      </c>
      <c r="L1646" t="s">
        <v>757</v>
      </c>
      <c r="M1646" t="s">
        <v>757</v>
      </c>
      <c r="N1646" t="s">
        <v>756</v>
      </c>
      <c r="O1646" t="s">
        <v>756</v>
      </c>
      <c r="P1646" t="s">
        <v>758</v>
      </c>
      <c r="Q1646" t="s">
        <v>759</v>
      </c>
      <c r="R1646" t="s">
        <v>759</v>
      </c>
      <c r="S1646" t="s">
        <v>757</v>
      </c>
      <c r="T1646" t="s">
        <v>757</v>
      </c>
      <c r="U1646" t="s">
        <v>757</v>
      </c>
      <c r="V1646" t="s">
        <v>756</v>
      </c>
      <c r="W1646" t="s">
        <v>773</v>
      </c>
      <c r="X1646" t="s">
        <v>885</v>
      </c>
      <c r="Y1646" t="str">
        <f t="shared" si="350"/>
        <v>abril</v>
      </c>
      <c r="Z1646">
        <f>YEAR(BD_PONDERACIONES[[#This Row],[Fecha Ejecución del Ticket]])</f>
        <v>2022</v>
      </c>
      <c r="AA1646" t="str">
        <f t="shared" si="351"/>
        <v>junio</v>
      </c>
      <c r="AB1646">
        <f>YEAR(BD_PONDERACIONES[[#This Row],[Fecha de Inspección]])</f>
        <v>2022</v>
      </c>
      <c r="AC1646">
        <f t="shared" si="352"/>
        <v>0.5</v>
      </c>
      <c r="AD1646">
        <f t="shared" si="353"/>
        <v>0.5</v>
      </c>
      <c r="AE1646">
        <f t="shared" si="354"/>
        <v>0.5</v>
      </c>
      <c r="AF1646">
        <f t="shared" si="355"/>
        <v>0.5</v>
      </c>
      <c r="AG1646">
        <f t="shared" si="356"/>
        <v>0.5</v>
      </c>
      <c r="AH1646">
        <f t="shared" si="357"/>
        <v>0.5</v>
      </c>
      <c r="AI1646">
        <f t="shared" si="358"/>
        <v>0.25</v>
      </c>
      <c r="AJ1646">
        <f t="shared" si="359"/>
        <v>0.25</v>
      </c>
      <c r="AK1646">
        <f t="shared" si="360"/>
        <v>0.5</v>
      </c>
      <c r="AL1646">
        <f t="shared" si="361"/>
        <v>0.5</v>
      </c>
      <c r="AM1646">
        <f t="shared" si="362"/>
        <v>0</v>
      </c>
      <c r="AN1646" s="6">
        <f t="shared" si="363"/>
        <v>0.9</v>
      </c>
      <c r="AO1646" t="str">
        <f>VLOOKUP(BD_PONDERACIONES[[#This Row],[Comuna]],Tabla3[#All],2,0)</f>
        <v>Cordillera</v>
      </c>
    </row>
    <row r="1647" spans="1:41" x14ac:dyDescent="0.35">
      <c r="A1647" t="s">
        <v>8899</v>
      </c>
      <c r="B1647" t="s">
        <v>8900</v>
      </c>
      <c r="C1647" t="s">
        <v>8901</v>
      </c>
      <c r="D1647" s="5">
        <v>44719</v>
      </c>
      <c r="E1647" s="5">
        <v>44666</v>
      </c>
      <c r="F1647" t="s">
        <v>753</v>
      </c>
      <c r="G1647" t="s">
        <v>8902</v>
      </c>
      <c r="H1647" t="s">
        <v>3456</v>
      </c>
      <c r="J1647" t="s">
        <v>756</v>
      </c>
      <c r="K1647" t="s">
        <v>756</v>
      </c>
      <c r="L1647" t="s">
        <v>757</v>
      </c>
      <c r="M1647" t="s">
        <v>757</v>
      </c>
      <c r="N1647" t="s">
        <v>756</v>
      </c>
      <c r="O1647" t="s">
        <v>756</v>
      </c>
      <c r="P1647" t="s">
        <v>758</v>
      </c>
      <c r="Q1647" t="s">
        <v>759</v>
      </c>
      <c r="R1647" t="s">
        <v>759</v>
      </c>
      <c r="S1647" t="s">
        <v>757</v>
      </c>
      <c r="T1647" t="s">
        <v>757</v>
      </c>
      <c r="U1647" t="s">
        <v>757</v>
      </c>
      <c r="V1647" t="s">
        <v>756</v>
      </c>
      <c r="W1647" t="s">
        <v>773</v>
      </c>
      <c r="X1647" t="s">
        <v>8903</v>
      </c>
      <c r="Y1647" t="str">
        <f t="shared" si="350"/>
        <v>abril</v>
      </c>
      <c r="Z1647">
        <f>YEAR(BD_PONDERACIONES[[#This Row],[Fecha Ejecución del Ticket]])</f>
        <v>2022</v>
      </c>
      <c r="AA1647" t="str">
        <f t="shared" si="351"/>
        <v>junio</v>
      </c>
      <c r="AB1647">
        <f>YEAR(BD_PONDERACIONES[[#This Row],[Fecha de Inspección]])</f>
        <v>2022</v>
      </c>
      <c r="AC1647">
        <f t="shared" si="352"/>
        <v>0.5</v>
      </c>
      <c r="AD1647">
        <f t="shared" si="353"/>
        <v>0.5</v>
      </c>
      <c r="AE1647">
        <f t="shared" si="354"/>
        <v>0.5</v>
      </c>
      <c r="AF1647">
        <f t="shared" si="355"/>
        <v>0.5</v>
      </c>
      <c r="AG1647">
        <f t="shared" si="356"/>
        <v>0.5</v>
      </c>
      <c r="AH1647">
        <f t="shared" si="357"/>
        <v>0.5</v>
      </c>
      <c r="AI1647">
        <f t="shared" si="358"/>
        <v>0.25</v>
      </c>
      <c r="AJ1647">
        <f t="shared" si="359"/>
        <v>0.25</v>
      </c>
      <c r="AK1647">
        <f t="shared" si="360"/>
        <v>0.5</v>
      </c>
      <c r="AL1647">
        <f t="shared" si="361"/>
        <v>0.5</v>
      </c>
      <c r="AM1647">
        <f t="shared" si="362"/>
        <v>0</v>
      </c>
      <c r="AN1647" s="6">
        <f t="shared" si="363"/>
        <v>0.9</v>
      </c>
      <c r="AO1647" t="str">
        <f>VLOOKUP(BD_PONDERACIONES[[#This Row],[Comuna]],Tabla3[#All],2,0)</f>
        <v>Cordillera</v>
      </c>
    </row>
    <row r="1648" spans="1:41" x14ac:dyDescent="0.35">
      <c r="A1648" t="s">
        <v>8904</v>
      </c>
      <c r="B1648" t="s">
        <v>8905</v>
      </c>
      <c r="C1648" t="s">
        <v>8906</v>
      </c>
      <c r="D1648" s="5">
        <v>44719</v>
      </c>
      <c r="E1648" s="5">
        <v>44653</v>
      </c>
      <c r="F1648" t="s">
        <v>753</v>
      </c>
      <c r="G1648" t="s">
        <v>8907</v>
      </c>
      <c r="H1648" t="s">
        <v>3456</v>
      </c>
      <c r="J1648" t="s">
        <v>756</v>
      </c>
      <c r="K1648" t="s">
        <v>756</v>
      </c>
      <c r="L1648" t="s">
        <v>757</v>
      </c>
      <c r="M1648" t="s">
        <v>757</v>
      </c>
      <c r="N1648" t="s">
        <v>756</v>
      </c>
      <c r="O1648" t="s">
        <v>756</v>
      </c>
      <c r="P1648" t="s">
        <v>758</v>
      </c>
      <c r="Q1648" t="s">
        <v>759</v>
      </c>
      <c r="R1648" t="s">
        <v>759</v>
      </c>
      <c r="S1648" t="s">
        <v>757</v>
      </c>
      <c r="T1648" t="s">
        <v>757</v>
      </c>
      <c r="U1648" t="s">
        <v>757</v>
      </c>
      <c r="V1648" t="s">
        <v>756</v>
      </c>
      <c r="W1648" t="s">
        <v>768</v>
      </c>
      <c r="X1648" t="s">
        <v>885</v>
      </c>
      <c r="Y1648" t="str">
        <f t="shared" si="350"/>
        <v>abril</v>
      </c>
      <c r="Z1648">
        <f>YEAR(BD_PONDERACIONES[[#This Row],[Fecha Ejecución del Ticket]])</f>
        <v>2022</v>
      </c>
      <c r="AA1648" t="str">
        <f t="shared" si="351"/>
        <v>junio</v>
      </c>
      <c r="AB1648">
        <f>YEAR(BD_PONDERACIONES[[#This Row],[Fecha de Inspección]])</f>
        <v>2022</v>
      </c>
      <c r="AC1648">
        <f t="shared" si="352"/>
        <v>0.5</v>
      </c>
      <c r="AD1648">
        <f t="shared" si="353"/>
        <v>0.5</v>
      </c>
      <c r="AE1648">
        <f t="shared" si="354"/>
        <v>0.5</v>
      </c>
      <c r="AF1648">
        <f t="shared" si="355"/>
        <v>0.5</v>
      </c>
      <c r="AG1648">
        <f t="shared" si="356"/>
        <v>0.5</v>
      </c>
      <c r="AH1648">
        <f t="shared" si="357"/>
        <v>0.5</v>
      </c>
      <c r="AI1648">
        <f t="shared" si="358"/>
        <v>0.25</v>
      </c>
      <c r="AJ1648">
        <f t="shared" si="359"/>
        <v>0.25</v>
      </c>
      <c r="AK1648">
        <f t="shared" si="360"/>
        <v>0.5</v>
      </c>
      <c r="AL1648">
        <f t="shared" si="361"/>
        <v>0.5</v>
      </c>
      <c r="AM1648">
        <f t="shared" si="362"/>
        <v>0.17499999999999999</v>
      </c>
      <c r="AN1648" s="6">
        <f t="shared" si="363"/>
        <v>0.93500000000000005</v>
      </c>
      <c r="AO1648" t="str">
        <f>VLOOKUP(BD_PONDERACIONES[[#This Row],[Comuna]],Tabla3[#All],2,0)</f>
        <v>Cordillera</v>
      </c>
    </row>
    <row r="1649" spans="1:41" x14ac:dyDescent="0.35">
      <c r="A1649" t="s">
        <v>8908</v>
      </c>
      <c r="B1649" t="s">
        <v>8909</v>
      </c>
      <c r="C1649" t="s">
        <v>8910</v>
      </c>
      <c r="D1649" s="5">
        <v>44719</v>
      </c>
      <c r="E1649" s="5">
        <v>44656</v>
      </c>
      <c r="F1649" t="s">
        <v>753</v>
      </c>
      <c r="G1649" t="s">
        <v>8911</v>
      </c>
      <c r="H1649" t="s">
        <v>3456</v>
      </c>
      <c r="J1649" t="s">
        <v>756</v>
      </c>
      <c r="K1649" t="s">
        <v>756</v>
      </c>
      <c r="L1649" t="s">
        <v>757</v>
      </c>
      <c r="M1649" t="s">
        <v>757</v>
      </c>
      <c r="N1649" t="s">
        <v>756</v>
      </c>
      <c r="O1649" t="s">
        <v>756</v>
      </c>
      <c r="P1649" t="s">
        <v>758</v>
      </c>
      <c r="Q1649" t="s">
        <v>759</v>
      </c>
      <c r="R1649" t="s">
        <v>759</v>
      </c>
      <c r="S1649" t="s">
        <v>757</v>
      </c>
      <c r="T1649" t="s">
        <v>757</v>
      </c>
      <c r="U1649" t="s">
        <v>757</v>
      </c>
      <c r="V1649" t="s">
        <v>756</v>
      </c>
      <c r="W1649" t="s">
        <v>756</v>
      </c>
      <c r="X1649" t="s">
        <v>4561</v>
      </c>
      <c r="Y1649" t="str">
        <f t="shared" si="350"/>
        <v>abril</v>
      </c>
      <c r="Z1649">
        <f>YEAR(BD_PONDERACIONES[[#This Row],[Fecha Ejecución del Ticket]])</f>
        <v>2022</v>
      </c>
      <c r="AA1649" t="str">
        <f t="shared" si="351"/>
        <v>junio</v>
      </c>
      <c r="AB1649">
        <f>YEAR(BD_PONDERACIONES[[#This Row],[Fecha de Inspección]])</f>
        <v>2022</v>
      </c>
      <c r="AC1649">
        <f t="shared" si="352"/>
        <v>0.5</v>
      </c>
      <c r="AD1649">
        <f t="shared" si="353"/>
        <v>0.5</v>
      </c>
      <c r="AE1649">
        <f t="shared" si="354"/>
        <v>0.5</v>
      </c>
      <c r="AF1649">
        <f t="shared" si="355"/>
        <v>0.5</v>
      </c>
      <c r="AG1649">
        <f t="shared" si="356"/>
        <v>0.5</v>
      </c>
      <c r="AH1649">
        <f t="shared" si="357"/>
        <v>0.5</v>
      </c>
      <c r="AI1649">
        <f t="shared" si="358"/>
        <v>0.25</v>
      </c>
      <c r="AJ1649">
        <f t="shared" si="359"/>
        <v>0.25</v>
      </c>
      <c r="AK1649">
        <f t="shared" si="360"/>
        <v>0.5</v>
      </c>
      <c r="AL1649">
        <f t="shared" si="361"/>
        <v>0.5</v>
      </c>
      <c r="AM1649">
        <f t="shared" si="362"/>
        <v>0.5</v>
      </c>
      <c r="AN1649" s="6">
        <f t="shared" si="363"/>
        <v>1</v>
      </c>
      <c r="AO1649" t="str">
        <f>VLOOKUP(BD_PONDERACIONES[[#This Row],[Comuna]],Tabla3[#All],2,0)</f>
        <v>Cordillera</v>
      </c>
    </row>
    <row r="1650" spans="1:41" x14ac:dyDescent="0.35">
      <c r="A1650" t="s">
        <v>8912</v>
      </c>
      <c r="B1650" t="s">
        <v>8913</v>
      </c>
      <c r="C1650" t="s">
        <v>8914</v>
      </c>
      <c r="D1650" s="5">
        <v>44719</v>
      </c>
      <c r="E1650" s="5">
        <v>44664</v>
      </c>
      <c r="F1650" t="s">
        <v>753</v>
      </c>
      <c r="G1650" t="s">
        <v>8915</v>
      </c>
      <c r="H1650" t="s">
        <v>3456</v>
      </c>
      <c r="J1650" t="s">
        <v>756</v>
      </c>
      <c r="K1650" t="s">
        <v>756</v>
      </c>
      <c r="L1650" t="s">
        <v>757</v>
      </c>
      <c r="M1650" t="s">
        <v>757</v>
      </c>
      <c r="N1650" t="s">
        <v>756</v>
      </c>
      <c r="O1650" t="s">
        <v>756</v>
      </c>
      <c r="P1650" t="s">
        <v>758</v>
      </c>
      <c r="Q1650" t="s">
        <v>759</v>
      </c>
      <c r="R1650" t="s">
        <v>759</v>
      </c>
      <c r="S1650" t="s">
        <v>757</v>
      </c>
      <c r="T1650" t="s">
        <v>757</v>
      </c>
      <c r="U1650" t="s">
        <v>757</v>
      </c>
      <c r="V1650" t="s">
        <v>756</v>
      </c>
      <c r="W1650" t="s">
        <v>756</v>
      </c>
      <c r="X1650" t="s">
        <v>7623</v>
      </c>
      <c r="Y1650" t="str">
        <f t="shared" si="350"/>
        <v>abril</v>
      </c>
      <c r="Z1650">
        <f>YEAR(BD_PONDERACIONES[[#This Row],[Fecha Ejecución del Ticket]])</f>
        <v>2022</v>
      </c>
      <c r="AA1650" t="str">
        <f t="shared" si="351"/>
        <v>junio</v>
      </c>
      <c r="AB1650">
        <f>YEAR(BD_PONDERACIONES[[#This Row],[Fecha de Inspección]])</f>
        <v>2022</v>
      </c>
      <c r="AC1650">
        <f t="shared" si="352"/>
        <v>0.5</v>
      </c>
      <c r="AD1650">
        <f t="shared" si="353"/>
        <v>0.5</v>
      </c>
      <c r="AE1650">
        <f t="shared" si="354"/>
        <v>0.5</v>
      </c>
      <c r="AF1650">
        <f t="shared" si="355"/>
        <v>0.5</v>
      </c>
      <c r="AG1650">
        <f t="shared" si="356"/>
        <v>0.5</v>
      </c>
      <c r="AH1650">
        <f t="shared" si="357"/>
        <v>0.5</v>
      </c>
      <c r="AI1650">
        <f t="shared" si="358"/>
        <v>0.25</v>
      </c>
      <c r="AJ1650">
        <f t="shared" si="359"/>
        <v>0.25</v>
      </c>
      <c r="AK1650">
        <f t="shared" si="360"/>
        <v>0.5</v>
      </c>
      <c r="AL1650">
        <f t="shared" si="361"/>
        <v>0.5</v>
      </c>
      <c r="AM1650">
        <f t="shared" si="362"/>
        <v>0.5</v>
      </c>
      <c r="AN1650" s="6">
        <f t="shared" si="363"/>
        <v>1</v>
      </c>
      <c r="AO1650" t="str">
        <f>VLOOKUP(BD_PONDERACIONES[[#This Row],[Comuna]],Tabla3[#All],2,0)</f>
        <v>Cordillera</v>
      </c>
    </row>
    <row r="1651" spans="1:41" x14ac:dyDescent="0.35">
      <c r="A1651" t="s">
        <v>8788</v>
      </c>
      <c r="B1651" t="s">
        <v>8789</v>
      </c>
      <c r="C1651" t="s">
        <v>8790</v>
      </c>
      <c r="D1651" s="5">
        <v>44720</v>
      </c>
      <c r="E1651" s="5">
        <v>44675</v>
      </c>
      <c r="F1651" t="s">
        <v>763</v>
      </c>
      <c r="G1651" t="s">
        <v>8791</v>
      </c>
      <c r="H1651" t="s">
        <v>3456</v>
      </c>
      <c r="J1651" t="s">
        <v>756</v>
      </c>
      <c r="K1651" t="s">
        <v>756</v>
      </c>
      <c r="L1651" t="s">
        <v>757</v>
      </c>
      <c r="M1651" t="s">
        <v>757</v>
      </c>
      <c r="N1651" t="s">
        <v>756</v>
      </c>
      <c r="O1651" t="s">
        <v>756</v>
      </c>
      <c r="P1651" t="s">
        <v>758</v>
      </c>
      <c r="Q1651" t="s">
        <v>759</v>
      </c>
      <c r="R1651" t="s">
        <v>759</v>
      </c>
      <c r="S1651" t="s">
        <v>757</v>
      </c>
      <c r="T1651" t="s">
        <v>757</v>
      </c>
      <c r="U1651" t="s">
        <v>757</v>
      </c>
      <c r="V1651" t="s">
        <v>756</v>
      </c>
      <c r="W1651" t="s">
        <v>756</v>
      </c>
      <c r="X1651" t="s">
        <v>2707</v>
      </c>
      <c r="Y1651" t="str">
        <f t="shared" si="350"/>
        <v>abril</v>
      </c>
      <c r="Z1651">
        <f>YEAR(BD_PONDERACIONES[[#This Row],[Fecha Ejecución del Ticket]])</f>
        <v>2022</v>
      </c>
      <c r="AA1651" t="str">
        <f t="shared" si="351"/>
        <v>junio</v>
      </c>
      <c r="AB1651">
        <f>YEAR(BD_PONDERACIONES[[#This Row],[Fecha de Inspección]])</f>
        <v>2022</v>
      </c>
      <c r="AC1651">
        <f t="shared" si="352"/>
        <v>0.5</v>
      </c>
      <c r="AD1651">
        <f t="shared" si="353"/>
        <v>0.5</v>
      </c>
      <c r="AE1651">
        <f t="shared" si="354"/>
        <v>0.5</v>
      </c>
      <c r="AF1651">
        <f t="shared" si="355"/>
        <v>0.5</v>
      </c>
      <c r="AG1651">
        <f t="shared" si="356"/>
        <v>0.5</v>
      </c>
      <c r="AH1651">
        <f t="shared" si="357"/>
        <v>0.5</v>
      </c>
      <c r="AI1651">
        <f t="shared" si="358"/>
        <v>0.25</v>
      </c>
      <c r="AJ1651">
        <f t="shared" si="359"/>
        <v>0.25</v>
      </c>
      <c r="AK1651">
        <f t="shared" si="360"/>
        <v>0.5</v>
      </c>
      <c r="AL1651">
        <f t="shared" si="361"/>
        <v>0.5</v>
      </c>
      <c r="AM1651">
        <f t="shared" si="362"/>
        <v>0.5</v>
      </c>
      <c r="AN1651" s="6">
        <f t="shared" si="363"/>
        <v>1</v>
      </c>
      <c r="AO1651" t="str">
        <f>VLOOKUP(BD_PONDERACIONES[[#This Row],[Comuna]],Tabla3[#All],2,0)</f>
        <v>Cordillera</v>
      </c>
    </row>
    <row r="1652" spans="1:41" x14ac:dyDescent="0.35">
      <c r="A1652" t="s">
        <v>8792</v>
      </c>
      <c r="B1652" t="s">
        <v>8793</v>
      </c>
      <c r="C1652" t="s">
        <v>8794</v>
      </c>
      <c r="D1652" s="5">
        <v>44720</v>
      </c>
      <c r="E1652" s="5">
        <v>44659</v>
      </c>
      <c r="F1652" t="s">
        <v>753</v>
      </c>
      <c r="G1652" t="s">
        <v>8795</v>
      </c>
      <c r="H1652" t="s">
        <v>3456</v>
      </c>
      <c r="J1652" t="s">
        <v>756</v>
      </c>
      <c r="K1652" t="s">
        <v>756</v>
      </c>
      <c r="L1652" t="s">
        <v>757</v>
      </c>
      <c r="M1652" t="s">
        <v>757</v>
      </c>
      <c r="N1652" t="s">
        <v>756</v>
      </c>
      <c r="O1652" t="s">
        <v>756</v>
      </c>
      <c r="P1652" t="s">
        <v>765</v>
      </c>
      <c r="Q1652" t="s">
        <v>759</v>
      </c>
      <c r="R1652" t="s">
        <v>759</v>
      </c>
      <c r="S1652" t="s">
        <v>756</v>
      </c>
      <c r="T1652" t="s">
        <v>756</v>
      </c>
      <c r="U1652" t="s">
        <v>756</v>
      </c>
      <c r="V1652" t="s">
        <v>756</v>
      </c>
      <c r="W1652" t="s">
        <v>756</v>
      </c>
      <c r="X1652" t="s">
        <v>8796</v>
      </c>
      <c r="Y1652" t="str">
        <f t="shared" si="350"/>
        <v>abril</v>
      </c>
      <c r="Z1652">
        <f>YEAR(BD_PONDERACIONES[[#This Row],[Fecha Ejecución del Ticket]])</f>
        <v>2022</v>
      </c>
      <c r="AA1652" t="str">
        <f t="shared" si="351"/>
        <v>junio</v>
      </c>
      <c r="AB1652">
        <f>YEAR(BD_PONDERACIONES[[#This Row],[Fecha de Inspección]])</f>
        <v>2022</v>
      </c>
      <c r="AC1652">
        <f t="shared" si="352"/>
        <v>0.5</v>
      </c>
      <c r="AD1652">
        <f t="shared" si="353"/>
        <v>0.5</v>
      </c>
      <c r="AE1652">
        <f t="shared" si="354"/>
        <v>0.5</v>
      </c>
      <c r="AF1652">
        <f t="shared" si="355"/>
        <v>0.5</v>
      </c>
      <c r="AG1652">
        <f t="shared" si="356"/>
        <v>0.5</v>
      </c>
      <c r="AH1652">
        <f t="shared" si="357"/>
        <v>0.5</v>
      </c>
      <c r="AI1652">
        <f t="shared" si="358"/>
        <v>0.25</v>
      </c>
      <c r="AJ1652">
        <f t="shared" si="359"/>
        <v>0.25</v>
      </c>
      <c r="AK1652">
        <f t="shared" si="360"/>
        <v>0.5</v>
      </c>
      <c r="AL1652">
        <f t="shared" si="361"/>
        <v>0.5</v>
      </c>
      <c r="AM1652">
        <f t="shared" si="362"/>
        <v>0.5</v>
      </c>
      <c r="AN1652" s="6">
        <f t="shared" si="363"/>
        <v>1</v>
      </c>
      <c r="AO1652" t="str">
        <f>VLOOKUP(BD_PONDERACIONES[[#This Row],[Comuna]],Tabla3[#All],2,0)</f>
        <v>Cordillera</v>
      </c>
    </row>
    <row r="1653" spans="1:41" x14ac:dyDescent="0.35">
      <c r="A1653" t="s">
        <v>8797</v>
      </c>
      <c r="B1653" t="s">
        <v>8798</v>
      </c>
      <c r="C1653" t="s">
        <v>8799</v>
      </c>
      <c r="D1653" s="5">
        <v>44720</v>
      </c>
      <c r="E1653" s="5">
        <v>44661</v>
      </c>
      <c r="F1653" t="s">
        <v>753</v>
      </c>
      <c r="G1653" t="s">
        <v>8800</v>
      </c>
      <c r="H1653" t="s">
        <v>3456</v>
      </c>
      <c r="J1653" t="s">
        <v>756</v>
      </c>
      <c r="K1653" t="s">
        <v>756</v>
      </c>
      <c r="L1653" t="s">
        <v>757</v>
      </c>
      <c r="M1653" t="s">
        <v>757</v>
      </c>
      <c r="N1653" t="s">
        <v>756</v>
      </c>
      <c r="O1653" t="s">
        <v>756</v>
      </c>
      <c r="P1653" t="s">
        <v>758</v>
      </c>
      <c r="Q1653" t="s">
        <v>759</v>
      </c>
      <c r="R1653" t="s">
        <v>759</v>
      </c>
      <c r="S1653" t="s">
        <v>757</v>
      </c>
      <c r="T1653" t="s">
        <v>757</v>
      </c>
      <c r="U1653" t="s">
        <v>757</v>
      </c>
      <c r="V1653" t="s">
        <v>756</v>
      </c>
      <c r="W1653" t="s">
        <v>756</v>
      </c>
      <c r="X1653" t="s">
        <v>8801</v>
      </c>
      <c r="Y1653" t="str">
        <f t="shared" si="350"/>
        <v>abril</v>
      </c>
      <c r="Z1653">
        <f>YEAR(BD_PONDERACIONES[[#This Row],[Fecha Ejecución del Ticket]])</f>
        <v>2022</v>
      </c>
      <c r="AA1653" t="str">
        <f t="shared" si="351"/>
        <v>junio</v>
      </c>
      <c r="AB1653">
        <f>YEAR(BD_PONDERACIONES[[#This Row],[Fecha de Inspección]])</f>
        <v>2022</v>
      </c>
      <c r="AC1653">
        <f t="shared" si="352"/>
        <v>0.5</v>
      </c>
      <c r="AD1653">
        <f t="shared" si="353"/>
        <v>0.5</v>
      </c>
      <c r="AE1653">
        <f t="shared" si="354"/>
        <v>0.5</v>
      </c>
      <c r="AF1653">
        <f t="shared" si="355"/>
        <v>0.5</v>
      </c>
      <c r="AG1653">
        <f t="shared" si="356"/>
        <v>0.5</v>
      </c>
      <c r="AH1653">
        <f t="shared" si="357"/>
        <v>0.5</v>
      </c>
      <c r="AI1653">
        <f t="shared" si="358"/>
        <v>0.25</v>
      </c>
      <c r="AJ1653">
        <f t="shared" si="359"/>
        <v>0.25</v>
      </c>
      <c r="AK1653">
        <f t="shared" si="360"/>
        <v>0.5</v>
      </c>
      <c r="AL1653">
        <f t="shared" si="361"/>
        <v>0.5</v>
      </c>
      <c r="AM1653">
        <f t="shared" si="362"/>
        <v>0.5</v>
      </c>
      <c r="AN1653" s="6">
        <f t="shared" si="363"/>
        <v>1</v>
      </c>
      <c r="AO1653" t="str">
        <f>VLOOKUP(BD_PONDERACIONES[[#This Row],[Comuna]],Tabla3[#All],2,0)</f>
        <v>Cordillera</v>
      </c>
    </row>
    <row r="1654" spans="1:41" x14ac:dyDescent="0.35">
      <c r="A1654" t="s">
        <v>8802</v>
      </c>
      <c r="B1654" t="s">
        <v>8803</v>
      </c>
      <c r="C1654" t="s">
        <v>8804</v>
      </c>
      <c r="D1654" s="5">
        <v>44720</v>
      </c>
      <c r="E1654" s="5">
        <v>44668</v>
      </c>
      <c r="F1654" t="s">
        <v>753</v>
      </c>
      <c r="G1654" t="s">
        <v>8805</v>
      </c>
      <c r="H1654" t="s">
        <v>3456</v>
      </c>
      <c r="J1654" t="s">
        <v>756</v>
      </c>
      <c r="K1654" t="s">
        <v>756</v>
      </c>
      <c r="L1654" t="s">
        <v>773</v>
      </c>
      <c r="M1654" t="s">
        <v>773</v>
      </c>
      <c r="N1654" t="s">
        <v>756</v>
      </c>
      <c r="O1654" t="s">
        <v>756</v>
      </c>
      <c r="P1654" t="s">
        <v>765</v>
      </c>
      <c r="Q1654" t="s">
        <v>759</v>
      </c>
      <c r="R1654" t="s">
        <v>759</v>
      </c>
      <c r="S1654" t="s">
        <v>756</v>
      </c>
      <c r="T1654" t="s">
        <v>756</v>
      </c>
      <c r="U1654" t="s">
        <v>756</v>
      </c>
      <c r="V1654" t="s">
        <v>756</v>
      </c>
      <c r="W1654" t="s">
        <v>756</v>
      </c>
      <c r="X1654" t="s">
        <v>8806</v>
      </c>
      <c r="Y1654" t="str">
        <f t="shared" si="350"/>
        <v>abril</v>
      </c>
      <c r="Z1654">
        <f>YEAR(BD_PONDERACIONES[[#This Row],[Fecha Ejecución del Ticket]])</f>
        <v>2022</v>
      </c>
      <c r="AA1654" t="str">
        <f t="shared" si="351"/>
        <v>junio</v>
      </c>
      <c r="AB1654">
        <f>YEAR(BD_PONDERACIONES[[#This Row],[Fecha de Inspección]])</f>
        <v>2022</v>
      </c>
      <c r="AC1654">
        <f t="shared" si="352"/>
        <v>0.5</v>
      </c>
      <c r="AD1654">
        <f t="shared" si="353"/>
        <v>0.5</v>
      </c>
      <c r="AE1654">
        <f t="shared" si="354"/>
        <v>0</v>
      </c>
      <c r="AF1654">
        <f t="shared" si="355"/>
        <v>0</v>
      </c>
      <c r="AG1654">
        <f t="shared" si="356"/>
        <v>0.5</v>
      </c>
      <c r="AH1654">
        <f t="shared" si="357"/>
        <v>0.5</v>
      </c>
      <c r="AI1654">
        <f t="shared" si="358"/>
        <v>0.25</v>
      </c>
      <c r="AJ1654">
        <f t="shared" si="359"/>
        <v>0.25</v>
      </c>
      <c r="AK1654">
        <f t="shared" si="360"/>
        <v>0.5</v>
      </c>
      <c r="AL1654">
        <f t="shared" si="361"/>
        <v>0.5</v>
      </c>
      <c r="AM1654">
        <f t="shared" si="362"/>
        <v>0.5</v>
      </c>
      <c r="AN1654" s="6">
        <f t="shared" si="363"/>
        <v>0.7</v>
      </c>
      <c r="AO1654" t="str">
        <f>VLOOKUP(BD_PONDERACIONES[[#This Row],[Comuna]],Tabla3[#All],2,0)</f>
        <v>Cordillera</v>
      </c>
    </row>
    <row r="1655" spans="1:41" x14ac:dyDescent="0.35">
      <c r="A1655" t="s">
        <v>8807</v>
      </c>
      <c r="B1655" t="s">
        <v>8808</v>
      </c>
      <c r="C1655" t="s">
        <v>8809</v>
      </c>
      <c r="D1655" s="5">
        <v>44720</v>
      </c>
      <c r="E1655" s="5">
        <v>44666</v>
      </c>
      <c r="F1655" t="s">
        <v>753</v>
      </c>
      <c r="G1655" t="s">
        <v>8810</v>
      </c>
      <c r="H1655" t="s">
        <v>3456</v>
      </c>
      <c r="J1655" t="s">
        <v>756</v>
      </c>
      <c r="K1655" t="s">
        <v>756</v>
      </c>
      <c r="L1655" t="s">
        <v>757</v>
      </c>
      <c r="M1655" t="s">
        <v>757</v>
      </c>
      <c r="N1655" t="s">
        <v>756</v>
      </c>
      <c r="O1655" t="s">
        <v>756</v>
      </c>
      <c r="P1655" t="s">
        <v>758</v>
      </c>
      <c r="Q1655" t="s">
        <v>759</v>
      </c>
      <c r="R1655" t="s">
        <v>759</v>
      </c>
      <c r="S1655" t="s">
        <v>757</v>
      </c>
      <c r="T1655" t="s">
        <v>757</v>
      </c>
      <c r="U1655" t="s">
        <v>757</v>
      </c>
      <c r="V1655" t="s">
        <v>756</v>
      </c>
      <c r="W1655" t="s">
        <v>773</v>
      </c>
      <c r="X1655" t="s">
        <v>8811</v>
      </c>
      <c r="Y1655" t="str">
        <f t="shared" si="350"/>
        <v>abril</v>
      </c>
      <c r="Z1655">
        <f>YEAR(BD_PONDERACIONES[[#This Row],[Fecha Ejecución del Ticket]])</f>
        <v>2022</v>
      </c>
      <c r="AA1655" t="str">
        <f t="shared" si="351"/>
        <v>junio</v>
      </c>
      <c r="AB1655">
        <f>YEAR(BD_PONDERACIONES[[#This Row],[Fecha de Inspección]])</f>
        <v>2022</v>
      </c>
      <c r="AC1655">
        <f t="shared" si="352"/>
        <v>0.5</v>
      </c>
      <c r="AD1655">
        <f t="shared" si="353"/>
        <v>0.5</v>
      </c>
      <c r="AE1655">
        <f t="shared" si="354"/>
        <v>0.5</v>
      </c>
      <c r="AF1655">
        <f t="shared" si="355"/>
        <v>0.5</v>
      </c>
      <c r="AG1655">
        <f t="shared" si="356"/>
        <v>0.5</v>
      </c>
      <c r="AH1655">
        <f t="shared" si="357"/>
        <v>0.5</v>
      </c>
      <c r="AI1655">
        <f t="shared" si="358"/>
        <v>0.25</v>
      </c>
      <c r="AJ1655">
        <f t="shared" si="359"/>
        <v>0.25</v>
      </c>
      <c r="AK1655">
        <f t="shared" si="360"/>
        <v>0.5</v>
      </c>
      <c r="AL1655">
        <f t="shared" si="361"/>
        <v>0.5</v>
      </c>
      <c r="AM1655">
        <f t="shared" si="362"/>
        <v>0</v>
      </c>
      <c r="AN1655" s="6">
        <f t="shared" si="363"/>
        <v>0.9</v>
      </c>
      <c r="AO1655" t="str">
        <f>VLOOKUP(BD_PONDERACIONES[[#This Row],[Comuna]],Tabla3[#All],2,0)</f>
        <v>Cordillera</v>
      </c>
    </row>
    <row r="1656" spans="1:41" x14ac:dyDescent="0.35">
      <c r="A1656" t="s">
        <v>8812</v>
      </c>
      <c r="B1656" t="s">
        <v>8813</v>
      </c>
      <c r="C1656" t="s">
        <v>8814</v>
      </c>
      <c r="D1656" s="5">
        <v>44720</v>
      </c>
      <c r="E1656" s="5">
        <v>44677</v>
      </c>
      <c r="F1656" t="s">
        <v>763</v>
      </c>
      <c r="G1656" t="s">
        <v>8815</v>
      </c>
      <c r="H1656" t="s">
        <v>3456</v>
      </c>
      <c r="J1656" t="s">
        <v>756</v>
      </c>
      <c r="K1656" t="s">
        <v>756</v>
      </c>
      <c r="L1656" t="s">
        <v>757</v>
      </c>
      <c r="M1656" t="s">
        <v>757</v>
      </c>
      <c r="N1656" t="s">
        <v>756</v>
      </c>
      <c r="O1656" t="s">
        <v>756</v>
      </c>
      <c r="P1656" t="s">
        <v>758</v>
      </c>
      <c r="Q1656" t="s">
        <v>759</v>
      </c>
      <c r="R1656" t="s">
        <v>759</v>
      </c>
      <c r="S1656" t="s">
        <v>757</v>
      </c>
      <c r="T1656" t="s">
        <v>757</v>
      </c>
      <c r="U1656" t="s">
        <v>757</v>
      </c>
      <c r="V1656" t="s">
        <v>756</v>
      </c>
      <c r="W1656" t="s">
        <v>756</v>
      </c>
      <c r="X1656" t="s">
        <v>8816</v>
      </c>
      <c r="Y1656" t="str">
        <f t="shared" si="350"/>
        <v>abril</v>
      </c>
      <c r="Z1656">
        <f>YEAR(BD_PONDERACIONES[[#This Row],[Fecha Ejecución del Ticket]])</f>
        <v>2022</v>
      </c>
      <c r="AA1656" t="str">
        <f t="shared" si="351"/>
        <v>junio</v>
      </c>
      <c r="AB1656">
        <f>YEAR(BD_PONDERACIONES[[#This Row],[Fecha de Inspección]])</f>
        <v>2022</v>
      </c>
      <c r="AC1656">
        <f t="shared" si="352"/>
        <v>0.5</v>
      </c>
      <c r="AD1656">
        <f t="shared" si="353"/>
        <v>0.5</v>
      </c>
      <c r="AE1656">
        <f t="shared" si="354"/>
        <v>0.5</v>
      </c>
      <c r="AF1656">
        <f t="shared" si="355"/>
        <v>0.5</v>
      </c>
      <c r="AG1656">
        <f t="shared" si="356"/>
        <v>0.5</v>
      </c>
      <c r="AH1656">
        <f t="shared" si="357"/>
        <v>0.5</v>
      </c>
      <c r="AI1656">
        <f t="shared" si="358"/>
        <v>0.25</v>
      </c>
      <c r="AJ1656">
        <f t="shared" si="359"/>
        <v>0.25</v>
      </c>
      <c r="AK1656">
        <f t="shared" si="360"/>
        <v>0.5</v>
      </c>
      <c r="AL1656">
        <f t="shared" si="361"/>
        <v>0.5</v>
      </c>
      <c r="AM1656">
        <f t="shared" si="362"/>
        <v>0.5</v>
      </c>
      <c r="AN1656" s="6">
        <f t="shared" si="363"/>
        <v>1</v>
      </c>
      <c r="AO1656" t="str">
        <f>VLOOKUP(BD_PONDERACIONES[[#This Row],[Comuna]],Tabla3[#All],2,0)</f>
        <v>Cordillera</v>
      </c>
    </row>
    <row r="1657" spans="1:41" x14ac:dyDescent="0.35">
      <c r="A1657" t="s">
        <v>8817</v>
      </c>
      <c r="B1657" t="s">
        <v>8818</v>
      </c>
      <c r="C1657" t="s">
        <v>8819</v>
      </c>
      <c r="D1657" s="5">
        <v>44720</v>
      </c>
      <c r="E1657" s="5">
        <v>44664</v>
      </c>
      <c r="F1657" t="s">
        <v>753</v>
      </c>
      <c r="G1657" t="s">
        <v>8810</v>
      </c>
      <c r="H1657" t="s">
        <v>3456</v>
      </c>
      <c r="J1657" t="s">
        <v>756</v>
      </c>
      <c r="K1657" t="s">
        <v>756</v>
      </c>
      <c r="L1657" t="s">
        <v>757</v>
      </c>
      <c r="M1657" t="s">
        <v>757</v>
      </c>
      <c r="N1657" t="s">
        <v>756</v>
      </c>
      <c r="O1657" t="s">
        <v>756</v>
      </c>
      <c r="P1657" t="s">
        <v>758</v>
      </c>
      <c r="Q1657" t="s">
        <v>759</v>
      </c>
      <c r="R1657" t="s">
        <v>759</v>
      </c>
      <c r="S1657" t="s">
        <v>757</v>
      </c>
      <c r="T1657" t="s">
        <v>757</v>
      </c>
      <c r="U1657" t="s">
        <v>757</v>
      </c>
      <c r="V1657" t="s">
        <v>756</v>
      </c>
      <c r="W1657" t="s">
        <v>773</v>
      </c>
      <c r="X1657" t="s">
        <v>885</v>
      </c>
      <c r="Y1657" t="str">
        <f t="shared" si="350"/>
        <v>abril</v>
      </c>
      <c r="Z1657">
        <f>YEAR(BD_PONDERACIONES[[#This Row],[Fecha Ejecución del Ticket]])</f>
        <v>2022</v>
      </c>
      <c r="AA1657" t="str">
        <f t="shared" si="351"/>
        <v>junio</v>
      </c>
      <c r="AB1657">
        <f>YEAR(BD_PONDERACIONES[[#This Row],[Fecha de Inspección]])</f>
        <v>2022</v>
      </c>
      <c r="AC1657">
        <f t="shared" si="352"/>
        <v>0.5</v>
      </c>
      <c r="AD1657">
        <f t="shared" si="353"/>
        <v>0.5</v>
      </c>
      <c r="AE1657">
        <f t="shared" si="354"/>
        <v>0.5</v>
      </c>
      <c r="AF1657">
        <f t="shared" si="355"/>
        <v>0.5</v>
      </c>
      <c r="AG1657">
        <f t="shared" si="356"/>
        <v>0.5</v>
      </c>
      <c r="AH1657">
        <f t="shared" si="357"/>
        <v>0.5</v>
      </c>
      <c r="AI1657">
        <f t="shared" si="358"/>
        <v>0.25</v>
      </c>
      <c r="AJ1657">
        <f t="shared" si="359"/>
        <v>0.25</v>
      </c>
      <c r="AK1657">
        <f t="shared" si="360"/>
        <v>0.5</v>
      </c>
      <c r="AL1657">
        <f t="shared" si="361"/>
        <v>0.5</v>
      </c>
      <c r="AM1657">
        <f t="shared" si="362"/>
        <v>0</v>
      </c>
      <c r="AN1657" s="6">
        <f t="shared" si="363"/>
        <v>0.9</v>
      </c>
      <c r="AO1657" t="str">
        <f>VLOOKUP(BD_PONDERACIONES[[#This Row],[Comuna]],Tabla3[#All],2,0)</f>
        <v>Cordillera</v>
      </c>
    </row>
    <row r="1658" spans="1:41" x14ac:dyDescent="0.35">
      <c r="A1658" t="s">
        <v>8820</v>
      </c>
      <c r="B1658" t="s">
        <v>8821</v>
      </c>
      <c r="C1658" t="s">
        <v>8822</v>
      </c>
      <c r="D1658" s="5">
        <v>44720</v>
      </c>
      <c r="E1658" s="5">
        <v>44672</v>
      </c>
      <c r="F1658" t="s">
        <v>763</v>
      </c>
      <c r="G1658" t="s">
        <v>8823</v>
      </c>
      <c r="H1658" t="s">
        <v>3456</v>
      </c>
      <c r="J1658" t="s">
        <v>756</v>
      </c>
      <c r="K1658" t="s">
        <v>756</v>
      </c>
      <c r="L1658" t="s">
        <v>757</v>
      </c>
      <c r="M1658" t="s">
        <v>757</v>
      </c>
      <c r="N1658" t="s">
        <v>756</v>
      </c>
      <c r="O1658" t="s">
        <v>756</v>
      </c>
      <c r="P1658" t="s">
        <v>758</v>
      </c>
      <c r="Q1658" t="s">
        <v>759</v>
      </c>
      <c r="R1658" t="s">
        <v>759</v>
      </c>
      <c r="S1658" t="s">
        <v>757</v>
      </c>
      <c r="T1658" t="s">
        <v>757</v>
      </c>
      <c r="U1658" t="s">
        <v>757</v>
      </c>
      <c r="V1658" t="s">
        <v>756</v>
      </c>
      <c r="W1658" t="s">
        <v>756</v>
      </c>
      <c r="X1658" t="s">
        <v>8824</v>
      </c>
      <c r="Y1658" t="str">
        <f t="shared" si="350"/>
        <v>abril</v>
      </c>
      <c r="Z1658">
        <f>YEAR(BD_PONDERACIONES[[#This Row],[Fecha Ejecución del Ticket]])</f>
        <v>2022</v>
      </c>
      <c r="AA1658" t="str">
        <f t="shared" si="351"/>
        <v>junio</v>
      </c>
      <c r="AB1658">
        <f>YEAR(BD_PONDERACIONES[[#This Row],[Fecha de Inspección]])</f>
        <v>2022</v>
      </c>
      <c r="AC1658">
        <f t="shared" si="352"/>
        <v>0.5</v>
      </c>
      <c r="AD1658">
        <f t="shared" si="353"/>
        <v>0.5</v>
      </c>
      <c r="AE1658">
        <f t="shared" si="354"/>
        <v>0.5</v>
      </c>
      <c r="AF1658">
        <f t="shared" si="355"/>
        <v>0.5</v>
      </c>
      <c r="AG1658">
        <f t="shared" si="356"/>
        <v>0.5</v>
      </c>
      <c r="AH1658">
        <f t="shared" si="357"/>
        <v>0.5</v>
      </c>
      <c r="AI1658">
        <f t="shared" si="358"/>
        <v>0.25</v>
      </c>
      <c r="AJ1658">
        <f t="shared" si="359"/>
        <v>0.25</v>
      </c>
      <c r="AK1658">
        <f t="shared" si="360"/>
        <v>0.5</v>
      </c>
      <c r="AL1658">
        <f t="shared" si="361"/>
        <v>0.5</v>
      </c>
      <c r="AM1658">
        <f t="shared" si="362"/>
        <v>0.5</v>
      </c>
      <c r="AN1658" s="6">
        <f t="shared" si="363"/>
        <v>1</v>
      </c>
      <c r="AO1658" t="str">
        <f>VLOOKUP(BD_PONDERACIONES[[#This Row],[Comuna]],Tabla3[#All],2,0)</f>
        <v>Cordillera</v>
      </c>
    </row>
    <row r="1659" spans="1:41" x14ac:dyDescent="0.35">
      <c r="A1659" t="s">
        <v>8825</v>
      </c>
      <c r="B1659" t="s">
        <v>8826</v>
      </c>
      <c r="C1659" t="s">
        <v>8827</v>
      </c>
      <c r="D1659" s="5">
        <v>44720</v>
      </c>
      <c r="E1659" s="5">
        <v>44653</v>
      </c>
      <c r="F1659" t="s">
        <v>753</v>
      </c>
      <c r="G1659" t="s">
        <v>8828</v>
      </c>
      <c r="H1659" t="s">
        <v>3456</v>
      </c>
      <c r="J1659" t="s">
        <v>756</v>
      </c>
      <c r="K1659" t="s">
        <v>756</v>
      </c>
      <c r="L1659" t="s">
        <v>757</v>
      </c>
      <c r="M1659" t="s">
        <v>757</v>
      </c>
      <c r="N1659" t="s">
        <v>756</v>
      </c>
      <c r="O1659" t="s">
        <v>756</v>
      </c>
      <c r="P1659" t="s">
        <v>765</v>
      </c>
      <c r="Q1659" t="s">
        <v>759</v>
      </c>
      <c r="R1659" t="s">
        <v>759</v>
      </c>
      <c r="S1659" t="s">
        <v>757</v>
      </c>
      <c r="T1659" t="s">
        <v>757</v>
      </c>
      <c r="U1659" t="s">
        <v>756</v>
      </c>
      <c r="V1659" t="s">
        <v>904</v>
      </c>
      <c r="W1659" t="s">
        <v>904</v>
      </c>
      <c r="X1659" t="s">
        <v>8829</v>
      </c>
      <c r="Y1659" t="str">
        <f t="shared" si="350"/>
        <v>abril</v>
      </c>
      <c r="Z1659">
        <f>YEAR(BD_PONDERACIONES[[#This Row],[Fecha Ejecución del Ticket]])</f>
        <v>2022</v>
      </c>
      <c r="AA1659" t="str">
        <f t="shared" si="351"/>
        <v>junio</v>
      </c>
      <c r="AB1659">
        <f>YEAR(BD_PONDERACIONES[[#This Row],[Fecha de Inspección]])</f>
        <v>2022</v>
      </c>
      <c r="AC1659">
        <f t="shared" si="352"/>
        <v>0.5</v>
      </c>
      <c r="AD1659">
        <f t="shared" si="353"/>
        <v>0.5</v>
      </c>
      <c r="AE1659">
        <f t="shared" si="354"/>
        <v>0.5</v>
      </c>
      <c r="AF1659">
        <f t="shared" si="355"/>
        <v>0.5</v>
      </c>
      <c r="AG1659">
        <f t="shared" si="356"/>
        <v>0.5</v>
      </c>
      <c r="AH1659">
        <f t="shared" si="357"/>
        <v>0.5</v>
      </c>
      <c r="AI1659">
        <f t="shared" si="358"/>
        <v>0.25</v>
      </c>
      <c r="AJ1659">
        <f t="shared" si="359"/>
        <v>0.25</v>
      </c>
      <c r="AK1659">
        <f t="shared" si="360"/>
        <v>0.5</v>
      </c>
      <c r="AL1659">
        <f t="shared" si="361"/>
        <v>0.32500000000000001</v>
      </c>
      <c r="AM1659">
        <f t="shared" si="362"/>
        <v>0.32500000000000001</v>
      </c>
      <c r="AN1659" s="6">
        <f t="shared" si="363"/>
        <v>0.93</v>
      </c>
      <c r="AO1659" t="str">
        <f>VLOOKUP(BD_PONDERACIONES[[#This Row],[Comuna]],Tabla3[#All],2,0)</f>
        <v>Cordillera</v>
      </c>
    </row>
    <row r="1660" spans="1:41" x14ac:dyDescent="0.35">
      <c r="A1660" t="s">
        <v>8830</v>
      </c>
      <c r="B1660" t="s">
        <v>8831</v>
      </c>
      <c r="C1660" t="s">
        <v>8832</v>
      </c>
      <c r="D1660" s="5">
        <v>44720</v>
      </c>
      <c r="E1660" s="5">
        <v>44652</v>
      </c>
      <c r="F1660" t="s">
        <v>753</v>
      </c>
      <c r="G1660" t="s">
        <v>8828</v>
      </c>
      <c r="H1660" t="s">
        <v>3456</v>
      </c>
      <c r="J1660" t="s">
        <v>756</v>
      </c>
      <c r="K1660" t="s">
        <v>756</v>
      </c>
      <c r="L1660" t="s">
        <v>773</v>
      </c>
      <c r="M1660" t="s">
        <v>773</v>
      </c>
      <c r="N1660" t="s">
        <v>756</v>
      </c>
      <c r="O1660" t="s">
        <v>756</v>
      </c>
      <c r="P1660" t="s">
        <v>758</v>
      </c>
      <c r="Q1660" t="s">
        <v>759</v>
      </c>
      <c r="R1660" t="s">
        <v>759</v>
      </c>
      <c r="S1660" t="s">
        <v>757</v>
      </c>
      <c r="T1660" t="s">
        <v>757</v>
      </c>
      <c r="U1660" t="s">
        <v>757</v>
      </c>
      <c r="V1660" t="s">
        <v>756</v>
      </c>
      <c r="W1660" t="s">
        <v>756</v>
      </c>
      <c r="X1660" t="s">
        <v>8833</v>
      </c>
      <c r="Y1660" t="str">
        <f t="shared" si="350"/>
        <v>abril</v>
      </c>
      <c r="Z1660">
        <f>YEAR(BD_PONDERACIONES[[#This Row],[Fecha Ejecución del Ticket]])</f>
        <v>2022</v>
      </c>
      <c r="AA1660" t="str">
        <f t="shared" si="351"/>
        <v>junio</v>
      </c>
      <c r="AB1660">
        <f>YEAR(BD_PONDERACIONES[[#This Row],[Fecha de Inspección]])</f>
        <v>2022</v>
      </c>
      <c r="AC1660">
        <f t="shared" si="352"/>
        <v>0.5</v>
      </c>
      <c r="AD1660">
        <f t="shared" si="353"/>
        <v>0.5</v>
      </c>
      <c r="AE1660">
        <f t="shared" si="354"/>
        <v>0</v>
      </c>
      <c r="AF1660">
        <f t="shared" si="355"/>
        <v>0</v>
      </c>
      <c r="AG1660">
        <f t="shared" si="356"/>
        <v>0.5</v>
      </c>
      <c r="AH1660">
        <f t="shared" si="357"/>
        <v>0.5</v>
      </c>
      <c r="AI1660">
        <f t="shared" si="358"/>
        <v>0.25</v>
      </c>
      <c r="AJ1660">
        <f t="shared" si="359"/>
        <v>0.25</v>
      </c>
      <c r="AK1660">
        <f t="shared" si="360"/>
        <v>0.5</v>
      </c>
      <c r="AL1660">
        <f t="shared" si="361"/>
        <v>0.5</v>
      </c>
      <c r="AM1660">
        <f t="shared" si="362"/>
        <v>0.5</v>
      </c>
      <c r="AN1660" s="6">
        <f t="shared" si="363"/>
        <v>0.7</v>
      </c>
      <c r="AO1660" t="str">
        <f>VLOOKUP(BD_PONDERACIONES[[#This Row],[Comuna]],Tabla3[#All],2,0)</f>
        <v>Cordillera</v>
      </c>
    </row>
    <row r="1661" spans="1:41" x14ac:dyDescent="0.35">
      <c r="A1661" t="s">
        <v>8834</v>
      </c>
      <c r="B1661" t="s">
        <v>8835</v>
      </c>
      <c r="C1661" t="s">
        <v>8836</v>
      </c>
      <c r="D1661" s="5">
        <v>44720</v>
      </c>
      <c r="E1661" s="5">
        <v>44677</v>
      </c>
      <c r="F1661" t="s">
        <v>763</v>
      </c>
      <c r="G1661" t="s">
        <v>8837</v>
      </c>
      <c r="H1661" t="s">
        <v>3456</v>
      </c>
      <c r="J1661" t="s">
        <v>756</v>
      </c>
      <c r="K1661" t="s">
        <v>756</v>
      </c>
      <c r="L1661" t="s">
        <v>757</v>
      </c>
      <c r="M1661" t="s">
        <v>757</v>
      </c>
      <c r="N1661" t="s">
        <v>756</v>
      </c>
      <c r="O1661" t="s">
        <v>756</v>
      </c>
      <c r="P1661" t="s">
        <v>758</v>
      </c>
      <c r="Q1661" t="s">
        <v>759</v>
      </c>
      <c r="R1661" t="s">
        <v>759</v>
      </c>
      <c r="S1661" t="s">
        <v>757</v>
      </c>
      <c r="T1661" t="s">
        <v>757</v>
      </c>
      <c r="U1661" t="s">
        <v>757</v>
      </c>
      <c r="V1661" t="s">
        <v>756</v>
      </c>
      <c r="W1661" t="s">
        <v>756</v>
      </c>
      <c r="X1661" t="s">
        <v>8838</v>
      </c>
      <c r="Y1661" t="str">
        <f t="shared" si="350"/>
        <v>abril</v>
      </c>
      <c r="Z1661">
        <f>YEAR(BD_PONDERACIONES[[#This Row],[Fecha Ejecución del Ticket]])</f>
        <v>2022</v>
      </c>
      <c r="AA1661" t="str">
        <f t="shared" si="351"/>
        <v>junio</v>
      </c>
      <c r="AB1661">
        <f>YEAR(BD_PONDERACIONES[[#This Row],[Fecha de Inspección]])</f>
        <v>2022</v>
      </c>
      <c r="AC1661">
        <f t="shared" si="352"/>
        <v>0.5</v>
      </c>
      <c r="AD1661">
        <f t="shared" si="353"/>
        <v>0.5</v>
      </c>
      <c r="AE1661">
        <f t="shared" si="354"/>
        <v>0.5</v>
      </c>
      <c r="AF1661">
        <f t="shared" si="355"/>
        <v>0.5</v>
      </c>
      <c r="AG1661">
        <f t="shared" si="356"/>
        <v>0.5</v>
      </c>
      <c r="AH1661">
        <f t="shared" si="357"/>
        <v>0.5</v>
      </c>
      <c r="AI1661">
        <f t="shared" si="358"/>
        <v>0.25</v>
      </c>
      <c r="AJ1661">
        <f t="shared" si="359"/>
        <v>0.25</v>
      </c>
      <c r="AK1661">
        <f t="shared" si="360"/>
        <v>0.5</v>
      </c>
      <c r="AL1661">
        <f t="shared" si="361"/>
        <v>0.5</v>
      </c>
      <c r="AM1661">
        <f t="shared" si="362"/>
        <v>0.5</v>
      </c>
      <c r="AN1661" s="6">
        <f t="shared" si="363"/>
        <v>1</v>
      </c>
      <c r="AO1661" t="str">
        <f>VLOOKUP(BD_PONDERACIONES[[#This Row],[Comuna]],Tabla3[#All],2,0)</f>
        <v>Cordillera</v>
      </c>
    </row>
    <row r="1662" spans="1:41" x14ac:dyDescent="0.35">
      <c r="A1662" t="s">
        <v>8733</v>
      </c>
      <c r="B1662" t="s">
        <v>8734</v>
      </c>
      <c r="C1662" t="s">
        <v>8735</v>
      </c>
      <c r="D1662" s="5">
        <v>44721</v>
      </c>
      <c r="E1662" s="5">
        <v>44707</v>
      </c>
      <c r="F1662" t="s">
        <v>753</v>
      </c>
      <c r="G1662" t="s">
        <v>8736</v>
      </c>
      <c r="H1662" t="s">
        <v>1389</v>
      </c>
      <c r="J1662" t="s">
        <v>756</v>
      </c>
      <c r="K1662" t="s">
        <v>756</v>
      </c>
      <c r="L1662" t="s">
        <v>757</v>
      </c>
      <c r="M1662" t="s">
        <v>757</v>
      </c>
      <c r="N1662" t="s">
        <v>757</v>
      </c>
      <c r="O1662" t="s">
        <v>757</v>
      </c>
      <c r="P1662" t="s">
        <v>758</v>
      </c>
      <c r="Q1662" t="s">
        <v>759</v>
      </c>
      <c r="R1662" t="s">
        <v>759</v>
      </c>
      <c r="S1662" t="s">
        <v>757</v>
      </c>
      <c r="T1662" t="s">
        <v>757</v>
      </c>
      <c r="U1662" t="s">
        <v>757</v>
      </c>
      <c r="V1662" t="s">
        <v>904</v>
      </c>
      <c r="W1662" t="s">
        <v>756</v>
      </c>
      <c r="X1662" t="s">
        <v>885</v>
      </c>
      <c r="Y1662" t="str">
        <f t="shared" si="350"/>
        <v>mayo</v>
      </c>
      <c r="Z1662">
        <f>YEAR(BD_PONDERACIONES[[#This Row],[Fecha Ejecución del Ticket]])</f>
        <v>2022</v>
      </c>
      <c r="AA1662" t="str">
        <f t="shared" si="351"/>
        <v>junio</v>
      </c>
      <c r="AB1662">
        <f>YEAR(BD_PONDERACIONES[[#This Row],[Fecha de Inspección]])</f>
        <v>2022</v>
      </c>
      <c r="AC1662">
        <f t="shared" si="352"/>
        <v>0.5</v>
      </c>
      <c r="AD1662">
        <f t="shared" si="353"/>
        <v>0.5</v>
      </c>
      <c r="AE1662">
        <f t="shared" si="354"/>
        <v>0.5</v>
      </c>
      <c r="AF1662">
        <f t="shared" si="355"/>
        <v>0.5</v>
      </c>
      <c r="AG1662">
        <f t="shared" si="356"/>
        <v>0.5</v>
      </c>
      <c r="AH1662">
        <f t="shared" si="357"/>
        <v>0.5</v>
      </c>
      <c r="AI1662">
        <f t="shared" si="358"/>
        <v>0.25</v>
      </c>
      <c r="AJ1662">
        <f t="shared" si="359"/>
        <v>0.25</v>
      </c>
      <c r="AK1662">
        <f t="shared" si="360"/>
        <v>0.5</v>
      </c>
      <c r="AL1662">
        <f t="shared" si="361"/>
        <v>0.32500000000000001</v>
      </c>
      <c r="AM1662">
        <f t="shared" si="362"/>
        <v>0.5</v>
      </c>
      <c r="AN1662" s="6">
        <f t="shared" si="363"/>
        <v>0.96500000000000008</v>
      </c>
      <c r="AO1662" t="str">
        <f>VLOOKUP(BD_PONDERACIONES[[#This Row],[Comuna]],Tabla3[#All],2,0)</f>
        <v>Florida</v>
      </c>
    </row>
    <row r="1663" spans="1:41" x14ac:dyDescent="0.35">
      <c r="A1663" t="s">
        <v>8737</v>
      </c>
      <c r="B1663" t="s">
        <v>8738</v>
      </c>
      <c r="C1663" t="s">
        <v>8739</v>
      </c>
      <c r="D1663" s="5">
        <v>44721</v>
      </c>
      <c r="E1663" s="5">
        <v>44652</v>
      </c>
      <c r="F1663" t="s">
        <v>763</v>
      </c>
      <c r="G1663" t="s">
        <v>8740</v>
      </c>
      <c r="H1663" t="s">
        <v>3456</v>
      </c>
      <c r="J1663" t="s">
        <v>756</v>
      </c>
      <c r="K1663" t="s">
        <v>756</v>
      </c>
      <c r="L1663" t="s">
        <v>757</v>
      </c>
      <c r="M1663" t="s">
        <v>757</v>
      </c>
      <c r="N1663" t="s">
        <v>756</v>
      </c>
      <c r="O1663" t="s">
        <v>756</v>
      </c>
      <c r="P1663" t="s">
        <v>758</v>
      </c>
      <c r="Q1663" t="s">
        <v>759</v>
      </c>
      <c r="R1663" t="s">
        <v>759</v>
      </c>
      <c r="S1663" t="s">
        <v>757</v>
      </c>
      <c r="T1663" t="s">
        <v>757</v>
      </c>
      <c r="U1663" t="s">
        <v>757</v>
      </c>
      <c r="V1663" t="s">
        <v>756</v>
      </c>
      <c r="W1663" t="s">
        <v>756</v>
      </c>
      <c r="X1663" t="s">
        <v>8741</v>
      </c>
      <c r="Y1663" t="str">
        <f t="shared" si="350"/>
        <v>abril</v>
      </c>
      <c r="Z1663">
        <f>YEAR(BD_PONDERACIONES[[#This Row],[Fecha Ejecución del Ticket]])</f>
        <v>2022</v>
      </c>
      <c r="AA1663" t="str">
        <f t="shared" si="351"/>
        <v>junio</v>
      </c>
      <c r="AB1663">
        <f>YEAR(BD_PONDERACIONES[[#This Row],[Fecha de Inspección]])</f>
        <v>2022</v>
      </c>
      <c r="AC1663">
        <f t="shared" si="352"/>
        <v>0.5</v>
      </c>
      <c r="AD1663">
        <f t="shared" si="353"/>
        <v>0.5</v>
      </c>
      <c r="AE1663">
        <f t="shared" si="354"/>
        <v>0.5</v>
      </c>
      <c r="AF1663">
        <f t="shared" si="355"/>
        <v>0.5</v>
      </c>
      <c r="AG1663">
        <f t="shared" si="356"/>
        <v>0.5</v>
      </c>
      <c r="AH1663">
        <f t="shared" si="357"/>
        <v>0.5</v>
      </c>
      <c r="AI1663">
        <f t="shared" si="358"/>
        <v>0.25</v>
      </c>
      <c r="AJ1663">
        <f t="shared" si="359"/>
        <v>0.25</v>
      </c>
      <c r="AK1663">
        <f t="shared" si="360"/>
        <v>0.5</v>
      </c>
      <c r="AL1663">
        <f t="shared" si="361"/>
        <v>0.5</v>
      </c>
      <c r="AM1663">
        <f t="shared" si="362"/>
        <v>0.5</v>
      </c>
      <c r="AN1663" s="6">
        <f t="shared" si="363"/>
        <v>1</v>
      </c>
      <c r="AO1663" t="str">
        <f>VLOOKUP(BD_PONDERACIONES[[#This Row],[Comuna]],Tabla3[#All],2,0)</f>
        <v>Cordillera</v>
      </c>
    </row>
    <row r="1664" spans="1:41" x14ac:dyDescent="0.35">
      <c r="A1664" t="s">
        <v>8742</v>
      </c>
      <c r="B1664" t="s">
        <v>8743</v>
      </c>
      <c r="C1664" t="s">
        <v>8744</v>
      </c>
      <c r="D1664" s="5">
        <v>44721</v>
      </c>
      <c r="E1664" s="5">
        <v>44670</v>
      </c>
      <c r="F1664" t="s">
        <v>763</v>
      </c>
      <c r="G1664" t="s">
        <v>8745</v>
      </c>
      <c r="H1664" t="s">
        <v>3456</v>
      </c>
      <c r="J1664" t="s">
        <v>756</v>
      </c>
      <c r="K1664" t="s">
        <v>756</v>
      </c>
      <c r="L1664" t="s">
        <v>757</v>
      </c>
      <c r="M1664" t="s">
        <v>757</v>
      </c>
      <c r="N1664" t="s">
        <v>756</v>
      </c>
      <c r="O1664" t="s">
        <v>756</v>
      </c>
      <c r="P1664" t="s">
        <v>758</v>
      </c>
      <c r="Q1664" t="s">
        <v>759</v>
      </c>
      <c r="R1664" t="s">
        <v>759</v>
      </c>
      <c r="S1664" t="s">
        <v>757</v>
      </c>
      <c r="T1664" t="s">
        <v>757</v>
      </c>
      <c r="U1664" t="s">
        <v>757</v>
      </c>
      <c r="V1664" t="s">
        <v>756</v>
      </c>
      <c r="W1664" t="s">
        <v>773</v>
      </c>
      <c r="X1664" t="s">
        <v>8746</v>
      </c>
      <c r="Y1664" t="str">
        <f t="shared" si="350"/>
        <v>abril</v>
      </c>
      <c r="Z1664">
        <f>YEAR(BD_PONDERACIONES[[#This Row],[Fecha Ejecución del Ticket]])</f>
        <v>2022</v>
      </c>
      <c r="AA1664" t="str">
        <f t="shared" si="351"/>
        <v>junio</v>
      </c>
      <c r="AB1664">
        <f>YEAR(BD_PONDERACIONES[[#This Row],[Fecha de Inspección]])</f>
        <v>2022</v>
      </c>
      <c r="AC1664">
        <f t="shared" si="352"/>
        <v>0.5</v>
      </c>
      <c r="AD1664">
        <f t="shared" si="353"/>
        <v>0.5</v>
      </c>
      <c r="AE1664">
        <f t="shared" si="354"/>
        <v>0.5</v>
      </c>
      <c r="AF1664">
        <f t="shared" si="355"/>
        <v>0.5</v>
      </c>
      <c r="AG1664">
        <f t="shared" si="356"/>
        <v>0.5</v>
      </c>
      <c r="AH1664">
        <f t="shared" si="357"/>
        <v>0.5</v>
      </c>
      <c r="AI1664">
        <f t="shared" si="358"/>
        <v>0.25</v>
      </c>
      <c r="AJ1664">
        <f t="shared" si="359"/>
        <v>0.25</v>
      </c>
      <c r="AK1664">
        <f t="shared" si="360"/>
        <v>0.5</v>
      </c>
      <c r="AL1664">
        <f t="shared" si="361"/>
        <v>0.5</v>
      </c>
      <c r="AM1664">
        <f t="shared" si="362"/>
        <v>0</v>
      </c>
      <c r="AN1664" s="6">
        <f t="shared" si="363"/>
        <v>0.9</v>
      </c>
      <c r="AO1664" t="str">
        <f>VLOOKUP(BD_PONDERACIONES[[#This Row],[Comuna]],Tabla3[#All],2,0)</f>
        <v>Cordillera</v>
      </c>
    </row>
    <row r="1665" spans="1:41" x14ac:dyDescent="0.35">
      <c r="A1665" t="s">
        <v>8747</v>
      </c>
      <c r="B1665" t="s">
        <v>8748</v>
      </c>
      <c r="C1665" t="s">
        <v>8749</v>
      </c>
      <c r="D1665" s="5">
        <v>44721</v>
      </c>
      <c r="E1665" s="5">
        <v>44707</v>
      </c>
      <c r="F1665" t="s">
        <v>753</v>
      </c>
      <c r="G1665" t="s">
        <v>8750</v>
      </c>
      <c r="H1665" t="s">
        <v>1389</v>
      </c>
      <c r="J1665" t="s">
        <v>756</v>
      </c>
      <c r="K1665" t="s">
        <v>756</v>
      </c>
      <c r="L1665" t="s">
        <v>757</v>
      </c>
      <c r="M1665" t="s">
        <v>757</v>
      </c>
      <c r="N1665" t="s">
        <v>756</v>
      </c>
      <c r="O1665" t="s">
        <v>756</v>
      </c>
      <c r="P1665" t="s">
        <v>758</v>
      </c>
      <c r="Q1665" t="s">
        <v>759</v>
      </c>
      <c r="R1665" t="s">
        <v>759</v>
      </c>
      <c r="S1665" t="s">
        <v>757</v>
      </c>
      <c r="T1665" t="s">
        <v>757</v>
      </c>
      <c r="U1665" t="s">
        <v>757</v>
      </c>
      <c r="V1665" t="s">
        <v>756</v>
      </c>
      <c r="W1665" t="s">
        <v>756</v>
      </c>
      <c r="X1665" t="s">
        <v>885</v>
      </c>
      <c r="Y1665" t="str">
        <f t="shared" si="350"/>
        <v>mayo</v>
      </c>
      <c r="Z1665">
        <f>YEAR(BD_PONDERACIONES[[#This Row],[Fecha Ejecución del Ticket]])</f>
        <v>2022</v>
      </c>
      <c r="AA1665" t="str">
        <f t="shared" si="351"/>
        <v>junio</v>
      </c>
      <c r="AB1665">
        <f>YEAR(BD_PONDERACIONES[[#This Row],[Fecha de Inspección]])</f>
        <v>2022</v>
      </c>
      <c r="AC1665">
        <f t="shared" si="352"/>
        <v>0.5</v>
      </c>
      <c r="AD1665">
        <f t="shared" si="353"/>
        <v>0.5</v>
      </c>
      <c r="AE1665">
        <f t="shared" si="354"/>
        <v>0.5</v>
      </c>
      <c r="AF1665">
        <f t="shared" si="355"/>
        <v>0.5</v>
      </c>
      <c r="AG1665">
        <f t="shared" si="356"/>
        <v>0.5</v>
      </c>
      <c r="AH1665">
        <f t="shared" si="357"/>
        <v>0.5</v>
      </c>
      <c r="AI1665">
        <f t="shared" si="358"/>
        <v>0.25</v>
      </c>
      <c r="AJ1665">
        <f t="shared" si="359"/>
        <v>0.25</v>
      </c>
      <c r="AK1665">
        <f t="shared" si="360"/>
        <v>0.5</v>
      </c>
      <c r="AL1665">
        <f t="shared" si="361"/>
        <v>0.5</v>
      </c>
      <c r="AM1665">
        <f t="shared" si="362"/>
        <v>0.5</v>
      </c>
      <c r="AN1665" s="6">
        <f t="shared" si="363"/>
        <v>1</v>
      </c>
      <c r="AO1665" t="str">
        <f>VLOOKUP(BD_PONDERACIONES[[#This Row],[Comuna]],Tabla3[#All],2,0)</f>
        <v>Florida</v>
      </c>
    </row>
    <row r="1666" spans="1:41" x14ac:dyDescent="0.35">
      <c r="A1666" t="s">
        <v>8751</v>
      </c>
      <c r="B1666" t="s">
        <v>8752</v>
      </c>
      <c r="C1666" t="s">
        <v>8753</v>
      </c>
      <c r="D1666" s="5">
        <v>44721</v>
      </c>
      <c r="E1666" s="5">
        <v>44706</v>
      </c>
      <c r="F1666" t="s">
        <v>753</v>
      </c>
      <c r="G1666" t="s">
        <v>8754</v>
      </c>
      <c r="H1666" t="s">
        <v>1389</v>
      </c>
      <c r="J1666" t="s">
        <v>756</v>
      </c>
      <c r="K1666" t="s">
        <v>756</v>
      </c>
      <c r="L1666" t="s">
        <v>757</v>
      </c>
      <c r="M1666" t="s">
        <v>757</v>
      </c>
      <c r="N1666" t="s">
        <v>756</v>
      </c>
      <c r="O1666" t="s">
        <v>756</v>
      </c>
      <c r="P1666" t="s">
        <v>765</v>
      </c>
      <c r="Q1666" t="s">
        <v>759</v>
      </c>
      <c r="R1666" t="s">
        <v>759</v>
      </c>
      <c r="S1666" t="s">
        <v>757</v>
      </c>
      <c r="T1666" t="s">
        <v>757</v>
      </c>
      <c r="U1666" t="s">
        <v>757</v>
      </c>
      <c r="V1666" t="s">
        <v>756</v>
      </c>
      <c r="W1666" t="s">
        <v>756</v>
      </c>
      <c r="X1666" t="s">
        <v>8755</v>
      </c>
      <c r="Y1666" t="str">
        <f t="shared" ref="Y1666:Y1729" si="364">TEXT(E1666,"MMMM")</f>
        <v>mayo</v>
      </c>
      <c r="Z1666">
        <f>YEAR(BD_PONDERACIONES[[#This Row],[Fecha Ejecución del Ticket]])</f>
        <v>2022</v>
      </c>
      <c r="AA1666" t="str">
        <f t="shared" ref="AA1666:AA1729" si="365">TEXT(D1666,"MMMM")</f>
        <v>junio</v>
      </c>
      <c r="AB1666">
        <f>YEAR(BD_PONDERACIONES[[#This Row],[Fecha de Inspección]])</f>
        <v>2022</v>
      </c>
      <c r="AC1666">
        <f t="shared" ref="AC1666:AC1729" si="366">IF(OR(J1666="Cumple",J1666="No Aplica"),0.5,0)</f>
        <v>0.5</v>
      </c>
      <c r="AD1666">
        <f t="shared" ref="AD1666:AD1729" si="367">IF(OR(K1666="CUMPLE",K1666="No Aplica"),0.5,0)</f>
        <v>0.5</v>
      </c>
      <c r="AE1666">
        <f t="shared" ref="AE1666:AE1729" si="368">IF(OR(L1666="CUMPLE",L1666="No Aplica"),0.5,0)</f>
        <v>0.5</v>
      </c>
      <c r="AF1666">
        <f t="shared" ref="AF1666:AF1729" si="369">IF(OR(M1666="CUMPLE",M1666="No Aplica"),0.5,0)</f>
        <v>0.5</v>
      </c>
      <c r="AG1666">
        <f t="shared" ref="AG1666:AG1729" si="370">IF(OR(N1666="CUMPLE",N1666="No Aplica"),0.5,IF(N1666="Cumple Mayormente",0.325,IF(N1666="Cumple Parcialmente",0.175,0)))</f>
        <v>0.5</v>
      </c>
      <c r="AH1666">
        <f t="shared" ref="AH1666:AH1729" si="371">IF(OR(O1666="CUMPLE",O1666="No Aplica"),0.5,IF(O1666="Cumple Mayormente",0.325,IF(O1666="Cumple Parcialmente",0.175,0)))</f>
        <v>0.5</v>
      </c>
      <c r="AI1666">
        <f t="shared" ref="AI1666:AI1729" si="372">IF(OR(S1666="CUMPLE",S1666="No Aplica"),0.25,IF(S1666="Cumple Mayormente",0.1625,IF(S1666="Cumple Parcialmente",0.0875,0)))</f>
        <v>0.25</v>
      </c>
      <c r="AJ1666">
        <f t="shared" ref="AJ1666:AJ1729" si="373">IF(OR(T1666="CUMPLE",T1666="No Aplica"),0.25,IF(T1666="Cumple Mayormente",0.1625,IF(T1666="Cumple Parcialmente",0.0875,0)))</f>
        <v>0.25</v>
      </c>
      <c r="AK1666">
        <f t="shared" ref="AK1666:AK1729" si="374">IF(OR(U1666="CUMPLE",U1666="No Aplica"),0.5,IF(U1666="Cumple Mayormente",0.325,IF(U1666="Cumple Parcialmente",0.175,0)))</f>
        <v>0.5</v>
      </c>
      <c r="AL1666">
        <f t="shared" ref="AL1666:AL1729" si="375">IF(OR(V1666="CUMPLE",V1666="No Aplica"),0.5,IF(V1666="Cumple Mayormente",0.325,IF(V1666="Cumple Parcialmente",0.175,0)))</f>
        <v>0.5</v>
      </c>
      <c r="AM1666">
        <f t="shared" ref="AM1666:AM1729" si="376">IF(OR(W1666="CUMPLE",W1666="No Aplica"),0.5,IF(W1666="Cumple Mayormente",0.325,IF(W1666="Cumple Parcialmente",0.175,0)))</f>
        <v>0.5</v>
      </c>
      <c r="AN1666" s="6">
        <f t="shared" ref="AN1666:AN1729" si="377">((AC1666+AD1666)*0.2)+((AE1666+AF1666)*0.3)+((AG1666+AH1666)*0.15)+((AI1666+AJ1666+AK1666)*0.15)+((AL1666+AM1666)*0.2)</f>
        <v>1</v>
      </c>
      <c r="AO1666" t="str">
        <f>VLOOKUP(BD_PONDERACIONES[[#This Row],[Comuna]],Tabla3[#All],2,0)</f>
        <v>Florida</v>
      </c>
    </row>
    <row r="1667" spans="1:41" x14ac:dyDescent="0.35">
      <c r="A1667" t="s">
        <v>8756</v>
      </c>
      <c r="B1667" t="s">
        <v>8757</v>
      </c>
      <c r="C1667" t="s">
        <v>8758</v>
      </c>
      <c r="D1667" s="5">
        <v>44721</v>
      </c>
      <c r="E1667" s="5">
        <v>44707</v>
      </c>
      <c r="F1667" t="s">
        <v>753</v>
      </c>
      <c r="G1667" t="s">
        <v>8759</v>
      </c>
      <c r="H1667" t="s">
        <v>1389</v>
      </c>
      <c r="J1667" t="s">
        <v>756</v>
      </c>
      <c r="K1667" t="s">
        <v>756</v>
      </c>
      <c r="L1667" t="s">
        <v>757</v>
      </c>
      <c r="M1667" t="s">
        <v>757</v>
      </c>
      <c r="N1667" t="s">
        <v>756</v>
      </c>
      <c r="O1667" t="s">
        <v>756</v>
      </c>
      <c r="P1667" t="s">
        <v>758</v>
      </c>
      <c r="Q1667" t="s">
        <v>759</v>
      </c>
      <c r="R1667" t="s">
        <v>759</v>
      </c>
      <c r="S1667" t="s">
        <v>757</v>
      </c>
      <c r="T1667" t="s">
        <v>757</v>
      </c>
      <c r="U1667" t="s">
        <v>757</v>
      </c>
      <c r="V1667" t="s">
        <v>756</v>
      </c>
      <c r="W1667" t="s">
        <v>756</v>
      </c>
      <c r="X1667" t="s">
        <v>6635</v>
      </c>
      <c r="Y1667" t="str">
        <f t="shared" si="364"/>
        <v>mayo</v>
      </c>
      <c r="Z1667">
        <f>YEAR(BD_PONDERACIONES[[#This Row],[Fecha Ejecución del Ticket]])</f>
        <v>2022</v>
      </c>
      <c r="AA1667" t="str">
        <f t="shared" si="365"/>
        <v>junio</v>
      </c>
      <c r="AB1667">
        <f>YEAR(BD_PONDERACIONES[[#This Row],[Fecha de Inspección]])</f>
        <v>2022</v>
      </c>
      <c r="AC1667">
        <f t="shared" si="366"/>
        <v>0.5</v>
      </c>
      <c r="AD1667">
        <f t="shared" si="367"/>
        <v>0.5</v>
      </c>
      <c r="AE1667">
        <f t="shared" si="368"/>
        <v>0.5</v>
      </c>
      <c r="AF1667">
        <f t="shared" si="369"/>
        <v>0.5</v>
      </c>
      <c r="AG1667">
        <f t="shared" si="370"/>
        <v>0.5</v>
      </c>
      <c r="AH1667">
        <f t="shared" si="371"/>
        <v>0.5</v>
      </c>
      <c r="AI1667">
        <f t="shared" si="372"/>
        <v>0.25</v>
      </c>
      <c r="AJ1667">
        <f t="shared" si="373"/>
        <v>0.25</v>
      </c>
      <c r="AK1667">
        <f t="shared" si="374"/>
        <v>0.5</v>
      </c>
      <c r="AL1667">
        <f t="shared" si="375"/>
        <v>0.5</v>
      </c>
      <c r="AM1667">
        <f t="shared" si="376"/>
        <v>0.5</v>
      </c>
      <c r="AN1667" s="6">
        <f t="shared" si="377"/>
        <v>1</v>
      </c>
      <c r="AO1667" t="str">
        <f>VLOOKUP(BD_PONDERACIONES[[#This Row],[Comuna]],Tabla3[#All],2,0)</f>
        <v>Florida</v>
      </c>
    </row>
    <row r="1668" spans="1:41" x14ac:dyDescent="0.35">
      <c r="A1668" t="s">
        <v>8760</v>
      </c>
      <c r="B1668" t="s">
        <v>8761</v>
      </c>
      <c r="C1668" t="s">
        <v>8762</v>
      </c>
      <c r="D1668" s="5">
        <v>44721</v>
      </c>
      <c r="E1668" s="5">
        <v>44705</v>
      </c>
      <c r="F1668" t="s">
        <v>753</v>
      </c>
      <c r="G1668" t="s">
        <v>8763</v>
      </c>
      <c r="H1668" t="s">
        <v>1389</v>
      </c>
      <c r="J1668" t="s">
        <v>756</v>
      </c>
      <c r="K1668" t="s">
        <v>756</v>
      </c>
      <c r="L1668" t="s">
        <v>757</v>
      </c>
      <c r="M1668" t="s">
        <v>757</v>
      </c>
      <c r="N1668" t="s">
        <v>756</v>
      </c>
      <c r="O1668" t="s">
        <v>756</v>
      </c>
      <c r="P1668" t="s">
        <v>758</v>
      </c>
      <c r="Q1668" t="s">
        <v>759</v>
      </c>
      <c r="R1668" t="s">
        <v>759</v>
      </c>
      <c r="S1668" t="s">
        <v>757</v>
      </c>
      <c r="T1668" t="s">
        <v>757</v>
      </c>
      <c r="U1668" t="s">
        <v>757</v>
      </c>
      <c r="V1668" t="s">
        <v>756</v>
      </c>
      <c r="W1668" t="s">
        <v>756</v>
      </c>
      <c r="X1668" t="s">
        <v>8189</v>
      </c>
      <c r="Y1668" t="str">
        <f t="shared" si="364"/>
        <v>mayo</v>
      </c>
      <c r="Z1668">
        <f>YEAR(BD_PONDERACIONES[[#This Row],[Fecha Ejecución del Ticket]])</f>
        <v>2022</v>
      </c>
      <c r="AA1668" t="str">
        <f t="shared" si="365"/>
        <v>junio</v>
      </c>
      <c r="AB1668">
        <f>YEAR(BD_PONDERACIONES[[#This Row],[Fecha de Inspección]])</f>
        <v>2022</v>
      </c>
      <c r="AC1668">
        <f t="shared" si="366"/>
        <v>0.5</v>
      </c>
      <c r="AD1668">
        <f t="shared" si="367"/>
        <v>0.5</v>
      </c>
      <c r="AE1668">
        <f t="shared" si="368"/>
        <v>0.5</v>
      </c>
      <c r="AF1668">
        <f t="shared" si="369"/>
        <v>0.5</v>
      </c>
      <c r="AG1668">
        <f t="shared" si="370"/>
        <v>0.5</v>
      </c>
      <c r="AH1668">
        <f t="shared" si="371"/>
        <v>0.5</v>
      </c>
      <c r="AI1668">
        <f t="shared" si="372"/>
        <v>0.25</v>
      </c>
      <c r="AJ1668">
        <f t="shared" si="373"/>
        <v>0.25</v>
      </c>
      <c r="AK1668">
        <f t="shared" si="374"/>
        <v>0.5</v>
      </c>
      <c r="AL1668">
        <f t="shared" si="375"/>
        <v>0.5</v>
      </c>
      <c r="AM1668">
        <f t="shared" si="376"/>
        <v>0.5</v>
      </c>
      <c r="AN1668" s="6">
        <f t="shared" si="377"/>
        <v>1</v>
      </c>
      <c r="AO1668" t="str">
        <f>VLOOKUP(BD_PONDERACIONES[[#This Row],[Comuna]],Tabla3[#All],2,0)</f>
        <v>Florida</v>
      </c>
    </row>
    <row r="1669" spans="1:41" x14ac:dyDescent="0.35">
      <c r="A1669" t="s">
        <v>8764</v>
      </c>
      <c r="B1669" t="s">
        <v>8765</v>
      </c>
      <c r="C1669" t="s">
        <v>8766</v>
      </c>
      <c r="D1669" s="5">
        <v>44721</v>
      </c>
      <c r="E1669" s="5">
        <v>44705</v>
      </c>
      <c r="F1669" t="s">
        <v>753</v>
      </c>
      <c r="G1669" t="s">
        <v>8767</v>
      </c>
      <c r="H1669" t="s">
        <v>1389</v>
      </c>
      <c r="J1669" t="s">
        <v>756</v>
      </c>
      <c r="K1669" t="s">
        <v>756</v>
      </c>
      <c r="L1669" t="s">
        <v>756</v>
      </c>
      <c r="M1669" t="s">
        <v>756</v>
      </c>
      <c r="N1669" t="s">
        <v>756</v>
      </c>
      <c r="O1669" t="s">
        <v>756</v>
      </c>
      <c r="P1669" t="s">
        <v>765</v>
      </c>
      <c r="Q1669" t="s">
        <v>8768</v>
      </c>
      <c r="R1669" t="s">
        <v>759</v>
      </c>
      <c r="S1669" t="s">
        <v>756</v>
      </c>
      <c r="T1669" t="s">
        <v>756</v>
      </c>
      <c r="U1669" t="s">
        <v>756</v>
      </c>
      <c r="V1669" t="s">
        <v>756</v>
      </c>
      <c r="W1669" t="s">
        <v>756</v>
      </c>
      <c r="X1669" t="s">
        <v>8769</v>
      </c>
      <c r="Y1669" t="str">
        <f t="shared" si="364"/>
        <v>mayo</v>
      </c>
      <c r="Z1669">
        <f>YEAR(BD_PONDERACIONES[[#This Row],[Fecha Ejecución del Ticket]])</f>
        <v>2022</v>
      </c>
      <c r="AA1669" t="str">
        <f t="shared" si="365"/>
        <v>junio</v>
      </c>
      <c r="AB1669">
        <f>YEAR(BD_PONDERACIONES[[#This Row],[Fecha de Inspección]])</f>
        <v>2022</v>
      </c>
      <c r="AC1669">
        <f t="shared" si="366"/>
        <v>0.5</v>
      </c>
      <c r="AD1669">
        <f t="shared" si="367"/>
        <v>0.5</v>
      </c>
      <c r="AE1669">
        <f t="shared" si="368"/>
        <v>0.5</v>
      </c>
      <c r="AF1669">
        <f t="shared" si="369"/>
        <v>0.5</v>
      </c>
      <c r="AG1669">
        <f t="shared" si="370"/>
        <v>0.5</v>
      </c>
      <c r="AH1669">
        <f t="shared" si="371"/>
        <v>0.5</v>
      </c>
      <c r="AI1669">
        <f t="shared" si="372"/>
        <v>0.25</v>
      </c>
      <c r="AJ1669">
        <f t="shared" si="373"/>
        <v>0.25</v>
      </c>
      <c r="AK1669">
        <f t="shared" si="374"/>
        <v>0.5</v>
      </c>
      <c r="AL1669">
        <f t="shared" si="375"/>
        <v>0.5</v>
      </c>
      <c r="AM1669">
        <f t="shared" si="376"/>
        <v>0.5</v>
      </c>
      <c r="AN1669" s="6">
        <f t="shared" si="377"/>
        <v>1</v>
      </c>
      <c r="AO1669" t="str">
        <f>VLOOKUP(BD_PONDERACIONES[[#This Row],[Comuna]],Tabla3[#All],2,0)</f>
        <v>Florida</v>
      </c>
    </row>
    <row r="1670" spans="1:41" x14ac:dyDescent="0.35">
      <c r="A1670" t="s">
        <v>8770</v>
      </c>
      <c r="B1670" t="s">
        <v>8771</v>
      </c>
      <c r="C1670" t="s">
        <v>8772</v>
      </c>
      <c r="D1670" s="5">
        <v>44721</v>
      </c>
      <c r="E1670" s="5">
        <v>44705</v>
      </c>
      <c r="F1670" t="s">
        <v>753</v>
      </c>
      <c r="G1670" t="s">
        <v>8773</v>
      </c>
      <c r="H1670" t="s">
        <v>1389</v>
      </c>
      <c r="J1670" t="s">
        <v>756</v>
      </c>
      <c r="K1670" t="s">
        <v>756</v>
      </c>
      <c r="L1670" t="s">
        <v>773</v>
      </c>
      <c r="M1670" t="s">
        <v>773</v>
      </c>
      <c r="N1670" t="s">
        <v>756</v>
      </c>
      <c r="O1670" t="s">
        <v>756</v>
      </c>
      <c r="P1670" t="s">
        <v>765</v>
      </c>
      <c r="Q1670" t="s">
        <v>759</v>
      </c>
      <c r="R1670" t="s">
        <v>759</v>
      </c>
      <c r="S1670" t="s">
        <v>757</v>
      </c>
      <c r="T1670" t="s">
        <v>757</v>
      </c>
      <c r="U1670" t="s">
        <v>756</v>
      </c>
      <c r="V1670" t="s">
        <v>756</v>
      </c>
      <c r="W1670" t="s">
        <v>756</v>
      </c>
      <c r="X1670" t="s">
        <v>8774</v>
      </c>
      <c r="Y1670" t="str">
        <f t="shared" si="364"/>
        <v>mayo</v>
      </c>
      <c r="Z1670">
        <f>YEAR(BD_PONDERACIONES[[#This Row],[Fecha Ejecución del Ticket]])</f>
        <v>2022</v>
      </c>
      <c r="AA1670" t="str">
        <f t="shared" si="365"/>
        <v>junio</v>
      </c>
      <c r="AB1670">
        <f>YEAR(BD_PONDERACIONES[[#This Row],[Fecha de Inspección]])</f>
        <v>2022</v>
      </c>
      <c r="AC1670">
        <f t="shared" si="366"/>
        <v>0.5</v>
      </c>
      <c r="AD1670">
        <f t="shared" si="367"/>
        <v>0.5</v>
      </c>
      <c r="AE1670">
        <f t="shared" si="368"/>
        <v>0</v>
      </c>
      <c r="AF1670">
        <f t="shared" si="369"/>
        <v>0</v>
      </c>
      <c r="AG1670">
        <f t="shared" si="370"/>
        <v>0.5</v>
      </c>
      <c r="AH1670">
        <f t="shared" si="371"/>
        <v>0.5</v>
      </c>
      <c r="AI1670">
        <f t="shared" si="372"/>
        <v>0.25</v>
      </c>
      <c r="AJ1670">
        <f t="shared" si="373"/>
        <v>0.25</v>
      </c>
      <c r="AK1670">
        <f t="shared" si="374"/>
        <v>0.5</v>
      </c>
      <c r="AL1670">
        <f t="shared" si="375"/>
        <v>0.5</v>
      </c>
      <c r="AM1670">
        <f t="shared" si="376"/>
        <v>0.5</v>
      </c>
      <c r="AN1670" s="6">
        <f t="shared" si="377"/>
        <v>0.7</v>
      </c>
      <c r="AO1670" t="str">
        <f>VLOOKUP(BD_PONDERACIONES[[#This Row],[Comuna]],Tabla3[#All],2,0)</f>
        <v>Florida</v>
      </c>
    </row>
    <row r="1671" spans="1:41" x14ac:dyDescent="0.35">
      <c r="A1671" t="s">
        <v>8775</v>
      </c>
      <c r="B1671" t="s">
        <v>8776</v>
      </c>
      <c r="C1671" t="s">
        <v>8777</v>
      </c>
      <c r="D1671" s="5">
        <v>44721</v>
      </c>
      <c r="E1671" s="5">
        <v>44699</v>
      </c>
      <c r="F1671" t="s">
        <v>753</v>
      </c>
      <c r="G1671" t="s">
        <v>8778</v>
      </c>
      <c r="H1671" t="s">
        <v>1389</v>
      </c>
      <c r="J1671" t="s">
        <v>756</v>
      </c>
      <c r="K1671" t="s">
        <v>756</v>
      </c>
      <c r="L1671" t="s">
        <v>773</v>
      </c>
      <c r="M1671" t="s">
        <v>773</v>
      </c>
      <c r="N1671" t="s">
        <v>756</v>
      </c>
      <c r="O1671" t="s">
        <v>756</v>
      </c>
      <c r="P1671" t="s">
        <v>758</v>
      </c>
      <c r="Q1671" t="s">
        <v>759</v>
      </c>
      <c r="R1671" t="s">
        <v>759</v>
      </c>
      <c r="S1671" t="s">
        <v>757</v>
      </c>
      <c r="T1671" t="s">
        <v>757</v>
      </c>
      <c r="U1671" t="s">
        <v>757</v>
      </c>
      <c r="V1671" t="s">
        <v>756</v>
      </c>
      <c r="W1671" t="s">
        <v>756</v>
      </c>
      <c r="X1671" t="s">
        <v>8779</v>
      </c>
      <c r="Y1671" t="str">
        <f t="shared" si="364"/>
        <v>mayo</v>
      </c>
      <c r="Z1671">
        <f>YEAR(BD_PONDERACIONES[[#This Row],[Fecha Ejecución del Ticket]])</f>
        <v>2022</v>
      </c>
      <c r="AA1671" t="str">
        <f t="shared" si="365"/>
        <v>junio</v>
      </c>
      <c r="AB1671">
        <f>YEAR(BD_PONDERACIONES[[#This Row],[Fecha de Inspección]])</f>
        <v>2022</v>
      </c>
      <c r="AC1671">
        <f t="shared" si="366"/>
        <v>0.5</v>
      </c>
      <c r="AD1671">
        <f t="shared" si="367"/>
        <v>0.5</v>
      </c>
      <c r="AE1671">
        <f t="shared" si="368"/>
        <v>0</v>
      </c>
      <c r="AF1671">
        <f t="shared" si="369"/>
        <v>0</v>
      </c>
      <c r="AG1671">
        <f t="shared" si="370"/>
        <v>0.5</v>
      </c>
      <c r="AH1671">
        <f t="shared" si="371"/>
        <v>0.5</v>
      </c>
      <c r="AI1671">
        <f t="shared" si="372"/>
        <v>0.25</v>
      </c>
      <c r="AJ1671">
        <f t="shared" si="373"/>
        <v>0.25</v>
      </c>
      <c r="AK1671">
        <f t="shared" si="374"/>
        <v>0.5</v>
      </c>
      <c r="AL1671">
        <f t="shared" si="375"/>
        <v>0.5</v>
      </c>
      <c r="AM1671">
        <f t="shared" si="376"/>
        <v>0.5</v>
      </c>
      <c r="AN1671" s="6">
        <f t="shared" si="377"/>
        <v>0.7</v>
      </c>
      <c r="AO1671" t="str">
        <f>VLOOKUP(BD_PONDERACIONES[[#This Row],[Comuna]],Tabla3[#All],2,0)</f>
        <v>Florida</v>
      </c>
    </row>
    <row r="1672" spans="1:41" x14ac:dyDescent="0.35">
      <c r="A1672" t="s">
        <v>8780</v>
      </c>
      <c r="B1672" t="s">
        <v>8781</v>
      </c>
      <c r="C1672" t="s">
        <v>8782</v>
      </c>
      <c r="D1672" s="5">
        <v>44721</v>
      </c>
      <c r="E1672" s="5">
        <v>44709</v>
      </c>
      <c r="F1672" t="s">
        <v>753</v>
      </c>
      <c r="G1672" t="s">
        <v>8783</v>
      </c>
      <c r="H1672" t="s">
        <v>1389</v>
      </c>
      <c r="J1672" t="s">
        <v>756</v>
      </c>
      <c r="K1672" t="s">
        <v>756</v>
      </c>
      <c r="L1672" t="s">
        <v>757</v>
      </c>
      <c r="M1672" t="s">
        <v>757</v>
      </c>
      <c r="N1672" t="s">
        <v>756</v>
      </c>
      <c r="O1672" t="s">
        <v>756</v>
      </c>
      <c r="P1672" t="s">
        <v>758</v>
      </c>
      <c r="Q1672" t="s">
        <v>759</v>
      </c>
      <c r="R1672" t="s">
        <v>759</v>
      </c>
      <c r="S1672" t="s">
        <v>757</v>
      </c>
      <c r="T1672" t="s">
        <v>757</v>
      </c>
      <c r="U1672" t="s">
        <v>757</v>
      </c>
      <c r="V1672" t="s">
        <v>904</v>
      </c>
      <c r="W1672" t="s">
        <v>773</v>
      </c>
      <c r="X1672" t="s">
        <v>8784</v>
      </c>
      <c r="Y1672" t="str">
        <f t="shared" si="364"/>
        <v>mayo</v>
      </c>
      <c r="Z1672">
        <f>YEAR(BD_PONDERACIONES[[#This Row],[Fecha Ejecución del Ticket]])</f>
        <v>2022</v>
      </c>
      <c r="AA1672" t="str">
        <f t="shared" si="365"/>
        <v>junio</v>
      </c>
      <c r="AB1672">
        <f>YEAR(BD_PONDERACIONES[[#This Row],[Fecha de Inspección]])</f>
        <v>2022</v>
      </c>
      <c r="AC1672">
        <f t="shared" si="366"/>
        <v>0.5</v>
      </c>
      <c r="AD1672">
        <f t="shared" si="367"/>
        <v>0.5</v>
      </c>
      <c r="AE1672">
        <f t="shared" si="368"/>
        <v>0.5</v>
      </c>
      <c r="AF1672">
        <f t="shared" si="369"/>
        <v>0.5</v>
      </c>
      <c r="AG1672">
        <f t="shared" si="370"/>
        <v>0.5</v>
      </c>
      <c r="AH1672">
        <f t="shared" si="371"/>
        <v>0.5</v>
      </c>
      <c r="AI1672">
        <f t="shared" si="372"/>
        <v>0.25</v>
      </c>
      <c r="AJ1672">
        <f t="shared" si="373"/>
        <v>0.25</v>
      </c>
      <c r="AK1672">
        <f t="shared" si="374"/>
        <v>0.5</v>
      </c>
      <c r="AL1672">
        <f t="shared" si="375"/>
        <v>0.32500000000000001</v>
      </c>
      <c r="AM1672">
        <f t="shared" si="376"/>
        <v>0</v>
      </c>
      <c r="AN1672" s="6">
        <f t="shared" si="377"/>
        <v>0.86499999999999999</v>
      </c>
      <c r="AO1672" t="str">
        <f>VLOOKUP(BD_PONDERACIONES[[#This Row],[Comuna]],Tabla3[#All],2,0)</f>
        <v>Florida</v>
      </c>
    </row>
    <row r="1673" spans="1:41" x14ac:dyDescent="0.35">
      <c r="A1673" t="s">
        <v>8785</v>
      </c>
      <c r="B1673" t="s">
        <v>8786</v>
      </c>
      <c r="C1673" t="s">
        <v>8787</v>
      </c>
      <c r="D1673" s="5">
        <v>44721</v>
      </c>
      <c r="E1673" s="5">
        <v>44710</v>
      </c>
      <c r="F1673" t="s">
        <v>753</v>
      </c>
      <c r="G1673" t="s">
        <v>8783</v>
      </c>
      <c r="H1673" t="s">
        <v>1389</v>
      </c>
      <c r="J1673" t="s">
        <v>756</v>
      </c>
      <c r="K1673" t="s">
        <v>756</v>
      </c>
      <c r="L1673" t="s">
        <v>756</v>
      </c>
      <c r="M1673" t="s">
        <v>756</v>
      </c>
      <c r="N1673" t="s">
        <v>756</v>
      </c>
      <c r="O1673" t="s">
        <v>756</v>
      </c>
      <c r="P1673" t="s">
        <v>758</v>
      </c>
      <c r="Q1673" t="s">
        <v>759</v>
      </c>
      <c r="R1673" t="s">
        <v>759</v>
      </c>
      <c r="S1673" t="s">
        <v>757</v>
      </c>
      <c r="T1673" t="s">
        <v>757</v>
      </c>
      <c r="U1673" t="s">
        <v>757</v>
      </c>
      <c r="V1673" t="s">
        <v>756</v>
      </c>
      <c r="W1673" t="s">
        <v>756</v>
      </c>
      <c r="X1673" t="s">
        <v>990</v>
      </c>
      <c r="Y1673" t="str">
        <f t="shared" si="364"/>
        <v>mayo</v>
      </c>
      <c r="Z1673">
        <f>YEAR(BD_PONDERACIONES[[#This Row],[Fecha Ejecución del Ticket]])</f>
        <v>2022</v>
      </c>
      <c r="AA1673" t="str">
        <f t="shared" si="365"/>
        <v>junio</v>
      </c>
      <c r="AB1673">
        <f>YEAR(BD_PONDERACIONES[[#This Row],[Fecha de Inspección]])</f>
        <v>2022</v>
      </c>
      <c r="AC1673">
        <f t="shared" si="366"/>
        <v>0.5</v>
      </c>
      <c r="AD1673">
        <f t="shared" si="367"/>
        <v>0.5</v>
      </c>
      <c r="AE1673">
        <f t="shared" si="368"/>
        <v>0.5</v>
      </c>
      <c r="AF1673">
        <f t="shared" si="369"/>
        <v>0.5</v>
      </c>
      <c r="AG1673">
        <f t="shared" si="370"/>
        <v>0.5</v>
      </c>
      <c r="AH1673">
        <f t="shared" si="371"/>
        <v>0.5</v>
      </c>
      <c r="AI1673">
        <f t="shared" si="372"/>
        <v>0.25</v>
      </c>
      <c r="AJ1673">
        <f t="shared" si="373"/>
        <v>0.25</v>
      </c>
      <c r="AK1673">
        <f t="shared" si="374"/>
        <v>0.5</v>
      </c>
      <c r="AL1673">
        <f t="shared" si="375"/>
        <v>0.5</v>
      </c>
      <c r="AM1673">
        <f t="shared" si="376"/>
        <v>0.5</v>
      </c>
      <c r="AN1673" s="6">
        <f t="shared" si="377"/>
        <v>1</v>
      </c>
      <c r="AO1673" t="str">
        <f>VLOOKUP(BD_PONDERACIONES[[#This Row],[Comuna]],Tabla3[#All],2,0)</f>
        <v>Florida</v>
      </c>
    </row>
    <row r="1674" spans="1:41" x14ac:dyDescent="0.35">
      <c r="A1674" t="s">
        <v>8685</v>
      </c>
      <c r="B1674" t="s">
        <v>8686</v>
      </c>
      <c r="C1674" t="s">
        <v>8687</v>
      </c>
      <c r="D1674" s="5">
        <v>44722</v>
      </c>
      <c r="E1674" s="5">
        <v>44684</v>
      </c>
      <c r="F1674" t="s">
        <v>763</v>
      </c>
      <c r="G1674" t="s">
        <v>8688</v>
      </c>
      <c r="H1674" t="s">
        <v>1389</v>
      </c>
      <c r="J1674" t="s">
        <v>756</v>
      </c>
      <c r="K1674" t="s">
        <v>756</v>
      </c>
      <c r="L1674" t="s">
        <v>757</v>
      </c>
      <c r="M1674" t="s">
        <v>757</v>
      </c>
      <c r="N1674" t="s">
        <v>756</v>
      </c>
      <c r="O1674" t="s">
        <v>756</v>
      </c>
      <c r="P1674" t="s">
        <v>758</v>
      </c>
      <c r="Q1674" t="s">
        <v>759</v>
      </c>
      <c r="R1674" t="s">
        <v>759</v>
      </c>
      <c r="S1674" t="s">
        <v>757</v>
      </c>
      <c r="T1674" t="s">
        <v>757</v>
      </c>
      <c r="U1674" t="s">
        <v>757</v>
      </c>
      <c r="V1674" t="s">
        <v>756</v>
      </c>
      <c r="W1674" t="s">
        <v>756</v>
      </c>
      <c r="X1674" t="s">
        <v>8689</v>
      </c>
      <c r="Y1674" t="str">
        <f t="shared" si="364"/>
        <v>mayo</v>
      </c>
      <c r="Z1674">
        <f>YEAR(BD_PONDERACIONES[[#This Row],[Fecha Ejecución del Ticket]])</f>
        <v>2022</v>
      </c>
      <c r="AA1674" t="str">
        <f t="shared" si="365"/>
        <v>junio</v>
      </c>
      <c r="AB1674">
        <f>YEAR(BD_PONDERACIONES[[#This Row],[Fecha de Inspección]])</f>
        <v>2022</v>
      </c>
      <c r="AC1674">
        <f t="shared" si="366"/>
        <v>0.5</v>
      </c>
      <c r="AD1674">
        <f t="shared" si="367"/>
        <v>0.5</v>
      </c>
      <c r="AE1674">
        <f t="shared" si="368"/>
        <v>0.5</v>
      </c>
      <c r="AF1674">
        <f t="shared" si="369"/>
        <v>0.5</v>
      </c>
      <c r="AG1674">
        <f t="shared" si="370"/>
        <v>0.5</v>
      </c>
      <c r="AH1674">
        <f t="shared" si="371"/>
        <v>0.5</v>
      </c>
      <c r="AI1674">
        <f t="shared" si="372"/>
        <v>0.25</v>
      </c>
      <c r="AJ1674">
        <f t="shared" si="373"/>
        <v>0.25</v>
      </c>
      <c r="AK1674">
        <f t="shared" si="374"/>
        <v>0.5</v>
      </c>
      <c r="AL1674">
        <f t="shared" si="375"/>
        <v>0.5</v>
      </c>
      <c r="AM1674">
        <f t="shared" si="376"/>
        <v>0.5</v>
      </c>
      <c r="AN1674" s="6">
        <f t="shared" si="377"/>
        <v>1</v>
      </c>
      <c r="AO1674" t="str">
        <f>VLOOKUP(BD_PONDERACIONES[[#This Row],[Comuna]],Tabla3[#All],2,0)</f>
        <v>Florida</v>
      </c>
    </row>
    <row r="1675" spans="1:41" x14ac:dyDescent="0.35">
      <c r="A1675" t="s">
        <v>8690</v>
      </c>
      <c r="B1675" t="s">
        <v>8691</v>
      </c>
      <c r="C1675" t="s">
        <v>8692</v>
      </c>
      <c r="D1675" s="5">
        <v>44722</v>
      </c>
      <c r="E1675" s="5">
        <v>44685</v>
      </c>
      <c r="F1675" t="s">
        <v>763</v>
      </c>
      <c r="G1675" t="s">
        <v>8693</v>
      </c>
      <c r="H1675" t="s">
        <v>1389</v>
      </c>
      <c r="J1675" t="s">
        <v>756</v>
      </c>
      <c r="K1675" t="s">
        <v>756</v>
      </c>
      <c r="L1675" t="s">
        <v>757</v>
      </c>
      <c r="M1675" t="s">
        <v>757</v>
      </c>
      <c r="N1675" t="s">
        <v>756</v>
      </c>
      <c r="O1675" t="s">
        <v>756</v>
      </c>
      <c r="P1675" t="s">
        <v>758</v>
      </c>
      <c r="Q1675" t="s">
        <v>759</v>
      </c>
      <c r="R1675" t="s">
        <v>759</v>
      </c>
      <c r="S1675" t="s">
        <v>757</v>
      </c>
      <c r="T1675" t="s">
        <v>757</v>
      </c>
      <c r="U1675" t="s">
        <v>757</v>
      </c>
      <c r="V1675" t="s">
        <v>773</v>
      </c>
      <c r="W1675" t="s">
        <v>773</v>
      </c>
      <c r="X1675" t="s">
        <v>8694</v>
      </c>
      <c r="Y1675" t="str">
        <f t="shared" si="364"/>
        <v>mayo</v>
      </c>
      <c r="Z1675">
        <f>YEAR(BD_PONDERACIONES[[#This Row],[Fecha Ejecución del Ticket]])</f>
        <v>2022</v>
      </c>
      <c r="AA1675" t="str">
        <f t="shared" si="365"/>
        <v>junio</v>
      </c>
      <c r="AB1675">
        <f>YEAR(BD_PONDERACIONES[[#This Row],[Fecha de Inspección]])</f>
        <v>2022</v>
      </c>
      <c r="AC1675">
        <f t="shared" si="366"/>
        <v>0.5</v>
      </c>
      <c r="AD1675">
        <f t="shared" si="367"/>
        <v>0.5</v>
      </c>
      <c r="AE1675">
        <f t="shared" si="368"/>
        <v>0.5</v>
      </c>
      <c r="AF1675">
        <f t="shared" si="369"/>
        <v>0.5</v>
      </c>
      <c r="AG1675">
        <f t="shared" si="370"/>
        <v>0.5</v>
      </c>
      <c r="AH1675">
        <f t="shared" si="371"/>
        <v>0.5</v>
      </c>
      <c r="AI1675">
        <f t="shared" si="372"/>
        <v>0.25</v>
      </c>
      <c r="AJ1675">
        <f t="shared" si="373"/>
        <v>0.25</v>
      </c>
      <c r="AK1675">
        <f t="shared" si="374"/>
        <v>0.5</v>
      </c>
      <c r="AL1675">
        <f t="shared" si="375"/>
        <v>0</v>
      </c>
      <c r="AM1675">
        <f t="shared" si="376"/>
        <v>0</v>
      </c>
      <c r="AN1675" s="6">
        <f t="shared" si="377"/>
        <v>0.8</v>
      </c>
      <c r="AO1675" t="str">
        <f>VLOOKUP(BD_PONDERACIONES[[#This Row],[Comuna]],Tabla3[#All],2,0)</f>
        <v>Florida</v>
      </c>
    </row>
    <row r="1676" spans="1:41" x14ac:dyDescent="0.35">
      <c r="A1676" t="s">
        <v>8695</v>
      </c>
      <c r="B1676" t="s">
        <v>8696</v>
      </c>
      <c r="C1676" t="s">
        <v>8697</v>
      </c>
      <c r="D1676" s="5">
        <v>44722</v>
      </c>
      <c r="E1676" s="5">
        <v>44682</v>
      </c>
      <c r="F1676" t="s">
        <v>763</v>
      </c>
      <c r="G1676" t="s">
        <v>8698</v>
      </c>
      <c r="H1676" t="s">
        <v>1389</v>
      </c>
      <c r="J1676" t="s">
        <v>756</v>
      </c>
      <c r="K1676" t="s">
        <v>756</v>
      </c>
      <c r="L1676" t="s">
        <v>756</v>
      </c>
      <c r="M1676" t="s">
        <v>756</v>
      </c>
      <c r="N1676" t="s">
        <v>756</v>
      </c>
      <c r="O1676" t="s">
        <v>756</v>
      </c>
      <c r="P1676" t="s">
        <v>758</v>
      </c>
      <c r="Q1676" t="s">
        <v>759</v>
      </c>
      <c r="R1676" t="s">
        <v>759</v>
      </c>
      <c r="S1676" t="s">
        <v>757</v>
      </c>
      <c r="T1676" t="s">
        <v>757</v>
      </c>
      <c r="U1676" t="s">
        <v>757</v>
      </c>
      <c r="V1676" t="s">
        <v>756</v>
      </c>
      <c r="W1676" t="s">
        <v>773</v>
      </c>
      <c r="X1676" t="s">
        <v>7487</v>
      </c>
      <c r="Y1676" t="str">
        <f t="shared" si="364"/>
        <v>mayo</v>
      </c>
      <c r="Z1676">
        <f>YEAR(BD_PONDERACIONES[[#This Row],[Fecha Ejecución del Ticket]])</f>
        <v>2022</v>
      </c>
      <c r="AA1676" t="str">
        <f t="shared" si="365"/>
        <v>junio</v>
      </c>
      <c r="AB1676">
        <f>YEAR(BD_PONDERACIONES[[#This Row],[Fecha de Inspección]])</f>
        <v>2022</v>
      </c>
      <c r="AC1676">
        <f t="shared" si="366"/>
        <v>0.5</v>
      </c>
      <c r="AD1676">
        <f t="shared" si="367"/>
        <v>0.5</v>
      </c>
      <c r="AE1676">
        <f t="shared" si="368"/>
        <v>0.5</v>
      </c>
      <c r="AF1676">
        <f t="shared" si="369"/>
        <v>0.5</v>
      </c>
      <c r="AG1676">
        <f t="shared" si="370"/>
        <v>0.5</v>
      </c>
      <c r="AH1676">
        <f t="shared" si="371"/>
        <v>0.5</v>
      </c>
      <c r="AI1676">
        <f t="shared" si="372"/>
        <v>0.25</v>
      </c>
      <c r="AJ1676">
        <f t="shared" si="373"/>
        <v>0.25</v>
      </c>
      <c r="AK1676">
        <f t="shared" si="374"/>
        <v>0.5</v>
      </c>
      <c r="AL1676">
        <f t="shared" si="375"/>
        <v>0.5</v>
      </c>
      <c r="AM1676">
        <f t="shared" si="376"/>
        <v>0</v>
      </c>
      <c r="AN1676" s="6">
        <f t="shared" si="377"/>
        <v>0.9</v>
      </c>
      <c r="AO1676" t="str">
        <f>VLOOKUP(BD_PONDERACIONES[[#This Row],[Comuna]],Tabla3[#All],2,0)</f>
        <v>Florida</v>
      </c>
    </row>
    <row r="1677" spans="1:41" x14ac:dyDescent="0.35">
      <c r="A1677" t="s">
        <v>8699</v>
      </c>
      <c r="B1677" t="s">
        <v>8700</v>
      </c>
      <c r="C1677" t="s">
        <v>8701</v>
      </c>
      <c r="D1677" s="5">
        <v>44722</v>
      </c>
      <c r="E1677" s="5">
        <v>44682</v>
      </c>
      <c r="F1677" t="s">
        <v>763</v>
      </c>
      <c r="G1677" t="s">
        <v>8702</v>
      </c>
      <c r="H1677" t="s">
        <v>1389</v>
      </c>
      <c r="J1677" t="s">
        <v>756</v>
      </c>
      <c r="K1677" t="s">
        <v>756</v>
      </c>
      <c r="L1677" t="s">
        <v>757</v>
      </c>
      <c r="M1677" t="s">
        <v>757</v>
      </c>
      <c r="N1677" t="s">
        <v>756</v>
      </c>
      <c r="O1677" t="s">
        <v>756</v>
      </c>
      <c r="P1677" t="s">
        <v>758</v>
      </c>
      <c r="Q1677" t="s">
        <v>759</v>
      </c>
      <c r="R1677" t="s">
        <v>759</v>
      </c>
      <c r="S1677" t="s">
        <v>757</v>
      </c>
      <c r="T1677" t="s">
        <v>757</v>
      </c>
      <c r="U1677" t="s">
        <v>757</v>
      </c>
      <c r="V1677" t="s">
        <v>773</v>
      </c>
      <c r="W1677" t="s">
        <v>773</v>
      </c>
      <c r="X1677" t="s">
        <v>8703</v>
      </c>
      <c r="Y1677" t="str">
        <f t="shared" si="364"/>
        <v>mayo</v>
      </c>
      <c r="Z1677">
        <f>YEAR(BD_PONDERACIONES[[#This Row],[Fecha Ejecución del Ticket]])</f>
        <v>2022</v>
      </c>
      <c r="AA1677" t="str">
        <f t="shared" si="365"/>
        <v>junio</v>
      </c>
      <c r="AB1677">
        <f>YEAR(BD_PONDERACIONES[[#This Row],[Fecha de Inspección]])</f>
        <v>2022</v>
      </c>
      <c r="AC1677">
        <f t="shared" si="366"/>
        <v>0.5</v>
      </c>
      <c r="AD1677">
        <f t="shared" si="367"/>
        <v>0.5</v>
      </c>
      <c r="AE1677">
        <f t="shared" si="368"/>
        <v>0.5</v>
      </c>
      <c r="AF1677">
        <f t="shared" si="369"/>
        <v>0.5</v>
      </c>
      <c r="AG1677">
        <f t="shared" si="370"/>
        <v>0.5</v>
      </c>
      <c r="AH1677">
        <f t="shared" si="371"/>
        <v>0.5</v>
      </c>
      <c r="AI1677">
        <f t="shared" si="372"/>
        <v>0.25</v>
      </c>
      <c r="AJ1677">
        <f t="shared" si="373"/>
        <v>0.25</v>
      </c>
      <c r="AK1677">
        <f t="shared" si="374"/>
        <v>0.5</v>
      </c>
      <c r="AL1677">
        <f t="shared" si="375"/>
        <v>0</v>
      </c>
      <c r="AM1677">
        <f t="shared" si="376"/>
        <v>0</v>
      </c>
      <c r="AN1677" s="6">
        <f t="shared" si="377"/>
        <v>0.8</v>
      </c>
      <c r="AO1677" t="str">
        <f>VLOOKUP(BD_PONDERACIONES[[#This Row],[Comuna]],Tabla3[#All],2,0)</f>
        <v>Florida</v>
      </c>
    </row>
    <row r="1678" spans="1:41" x14ac:dyDescent="0.35">
      <c r="A1678" t="s">
        <v>8704</v>
      </c>
      <c r="B1678" t="s">
        <v>8705</v>
      </c>
      <c r="C1678" t="s">
        <v>8706</v>
      </c>
      <c r="D1678" s="5">
        <v>44722</v>
      </c>
      <c r="E1678" s="5">
        <v>44682</v>
      </c>
      <c r="F1678" t="s">
        <v>763</v>
      </c>
      <c r="G1678" t="s">
        <v>8707</v>
      </c>
      <c r="H1678" t="s">
        <v>1389</v>
      </c>
      <c r="J1678" t="s">
        <v>756</v>
      </c>
      <c r="K1678" t="s">
        <v>756</v>
      </c>
      <c r="L1678" t="s">
        <v>757</v>
      </c>
      <c r="M1678" t="s">
        <v>757</v>
      </c>
      <c r="N1678" t="s">
        <v>756</v>
      </c>
      <c r="O1678" t="s">
        <v>756</v>
      </c>
      <c r="P1678" t="s">
        <v>758</v>
      </c>
      <c r="Q1678" t="s">
        <v>759</v>
      </c>
      <c r="R1678" t="s">
        <v>759</v>
      </c>
      <c r="S1678" t="s">
        <v>757</v>
      </c>
      <c r="T1678" t="s">
        <v>757</v>
      </c>
      <c r="U1678" t="s">
        <v>757</v>
      </c>
      <c r="V1678" t="s">
        <v>773</v>
      </c>
      <c r="W1678" t="s">
        <v>773</v>
      </c>
      <c r="X1678" t="s">
        <v>8708</v>
      </c>
      <c r="Y1678" t="str">
        <f t="shared" si="364"/>
        <v>mayo</v>
      </c>
      <c r="Z1678">
        <f>YEAR(BD_PONDERACIONES[[#This Row],[Fecha Ejecución del Ticket]])</f>
        <v>2022</v>
      </c>
      <c r="AA1678" t="str">
        <f t="shared" si="365"/>
        <v>junio</v>
      </c>
      <c r="AB1678">
        <f>YEAR(BD_PONDERACIONES[[#This Row],[Fecha de Inspección]])</f>
        <v>2022</v>
      </c>
      <c r="AC1678">
        <f t="shared" si="366"/>
        <v>0.5</v>
      </c>
      <c r="AD1678">
        <f t="shared" si="367"/>
        <v>0.5</v>
      </c>
      <c r="AE1678">
        <f t="shared" si="368"/>
        <v>0.5</v>
      </c>
      <c r="AF1678">
        <f t="shared" si="369"/>
        <v>0.5</v>
      </c>
      <c r="AG1678">
        <f t="shared" si="370"/>
        <v>0.5</v>
      </c>
      <c r="AH1678">
        <f t="shared" si="371"/>
        <v>0.5</v>
      </c>
      <c r="AI1678">
        <f t="shared" si="372"/>
        <v>0.25</v>
      </c>
      <c r="AJ1678">
        <f t="shared" si="373"/>
        <v>0.25</v>
      </c>
      <c r="AK1678">
        <f t="shared" si="374"/>
        <v>0.5</v>
      </c>
      <c r="AL1678">
        <f t="shared" si="375"/>
        <v>0</v>
      </c>
      <c r="AM1678">
        <f t="shared" si="376"/>
        <v>0</v>
      </c>
      <c r="AN1678" s="6">
        <f t="shared" si="377"/>
        <v>0.8</v>
      </c>
      <c r="AO1678" t="str">
        <f>VLOOKUP(BD_PONDERACIONES[[#This Row],[Comuna]],Tabla3[#All],2,0)</f>
        <v>Florida</v>
      </c>
    </row>
    <row r="1679" spans="1:41" x14ac:dyDescent="0.35">
      <c r="A1679" t="s">
        <v>8709</v>
      </c>
      <c r="B1679" t="s">
        <v>8710</v>
      </c>
      <c r="C1679" t="s">
        <v>8711</v>
      </c>
      <c r="D1679" s="5">
        <v>44722</v>
      </c>
      <c r="E1679" s="5">
        <v>44685</v>
      </c>
      <c r="F1679" t="s">
        <v>763</v>
      </c>
      <c r="G1679" t="s">
        <v>8712</v>
      </c>
      <c r="H1679" t="s">
        <v>1389</v>
      </c>
      <c r="J1679" t="s">
        <v>756</v>
      </c>
      <c r="K1679" t="s">
        <v>756</v>
      </c>
      <c r="L1679" t="s">
        <v>757</v>
      </c>
      <c r="M1679" t="s">
        <v>757</v>
      </c>
      <c r="N1679" t="s">
        <v>756</v>
      </c>
      <c r="O1679" t="s">
        <v>756</v>
      </c>
      <c r="P1679" t="s">
        <v>758</v>
      </c>
      <c r="Q1679" t="s">
        <v>759</v>
      </c>
      <c r="R1679" t="s">
        <v>759</v>
      </c>
      <c r="S1679" t="s">
        <v>757</v>
      </c>
      <c r="T1679" t="s">
        <v>757</v>
      </c>
      <c r="U1679" t="s">
        <v>757</v>
      </c>
      <c r="V1679" t="s">
        <v>756</v>
      </c>
      <c r="W1679" t="s">
        <v>756</v>
      </c>
      <c r="X1679" t="s">
        <v>8713</v>
      </c>
      <c r="Y1679" t="str">
        <f t="shared" si="364"/>
        <v>mayo</v>
      </c>
      <c r="Z1679">
        <f>YEAR(BD_PONDERACIONES[[#This Row],[Fecha Ejecución del Ticket]])</f>
        <v>2022</v>
      </c>
      <c r="AA1679" t="str">
        <f t="shared" si="365"/>
        <v>junio</v>
      </c>
      <c r="AB1679">
        <f>YEAR(BD_PONDERACIONES[[#This Row],[Fecha de Inspección]])</f>
        <v>2022</v>
      </c>
      <c r="AC1679">
        <f t="shared" si="366"/>
        <v>0.5</v>
      </c>
      <c r="AD1679">
        <f t="shared" si="367"/>
        <v>0.5</v>
      </c>
      <c r="AE1679">
        <f t="shared" si="368"/>
        <v>0.5</v>
      </c>
      <c r="AF1679">
        <f t="shared" si="369"/>
        <v>0.5</v>
      </c>
      <c r="AG1679">
        <f t="shared" si="370"/>
        <v>0.5</v>
      </c>
      <c r="AH1679">
        <f t="shared" si="371"/>
        <v>0.5</v>
      </c>
      <c r="AI1679">
        <f t="shared" si="372"/>
        <v>0.25</v>
      </c>
      <c r="AJ1679">
        <f t="shared" si="373"/>
        <v>0.25</v>
      </c>
      <c r="AK1679">
        <f t="shared" si="374"/>
        <v>0.5</v>
      </c>
      <c r="AL1679">
        <f t="shared" si="375"/>
        <v>0.5</v>
      </c>
      <c r="AM1679">
        <f t="shared" si="376"/>
        <v>0.5</v>
      </c>
      <c r="AN1679" s="6">
        <f t="shared" si="377"/>
        <v>1</v>
      </c>
      <c r="AO1679" t="str">
        <f>VLOOKUP(BD_PONDERACIONES[[#This Row],[Comuna]],Tabla3[#All],2,0)</f>
        <v>Florida</v>
      </c>
    </row>
    <row r="1680" spans="1:41" x14ac:dyDescent="0.35">
      <c r="A1680" t="s">
        <v>8714</v>
      </c>
      <c r="B1680" t="s">
        <v>8715</v>
      </c>
      <c r="C1680" t="s">
        <v>8716</v>
      </c>
      <c r="D1680" s="5">
        <v>44722</v>
      </c>
      <c r="E1680" s="5">
        <v>44683</v>
      </c>
      <c r="F1680" t="s">
        <v>763</v>
      </c>
      <c r="G1680" t="s">
        <v>8717</v>
      </c>
      <c r="H1680" t="s">
        <v>1389</v>
      </c>
      <c r="J1680" t="s">
        <v>756</v>
      </c>
      <c r="K1680" t="s">
        <v>756</v>
      </c>
      <c r="L1680" t="s">
        <v>757</v>
      </c>
      <c r="M1680" t="s">
        <v>757</v>
      </c>
      <c r="N1680" t="s">
        <v>756</v>
      </c>
      <c r="O1680" t="s">
        <v>756</v>
      </c>
      <c r="P1680" t="s">
        <v>758</v>
      </c>
      <c r="Q1680" t="s">
        <v>759</v>
      </c>
      <c r="R1680" t="s">
        <v>759</v>
      </c>
      <c r="S1680" t="s">
        <v>757</v>
      </c>
      <c r="T1680" t="s">
        <v>757</v>
      </c>
      <c r="U1680" t="s">
        <v>757</v>
      </c>
      <c r="V1680" t="s">
        <v>773</v>
      </c>
      <c r="W1680" t="s">
        <v>773</v>
      </c>
      <c r="X1680" t="s">
        <v>8718</v>
      </c>
      <c r="Y1680" t="str">
        <f t="shared" si="364"/>
        <v>mayo</v>
      </c>
      <c r="Z1680">
        <f>YEAR(BD_PONDERACIONES[[#This Row],[Fecha Ejecución del Ticket]])</f>
        <v>2022</v>
      </c>
      <c r="AA1680" t="str">
        <f t="shared" si="365"/>
        <v>junio</v>
      </c>
      <c r="AB1680">
        <f>YEAR(BD_PONDERACIONES[[#This Row],[Fecha de Inspección]])</f>
        <v>2022</v>
      </c>
      <c r="AC1680">
        <f t="shared" si="366"/>
        <v>0.5</v>
      </c>
      <c r="AD1680">
        <f t="shared" si="367"/>
        <v>0.5</v>
      </c>
      <c r="AE1680">
        <f t="shared" si="368"/>
        <v>0.5</v>
      </c>
      <c r="AF1680">
        <f t="shared" si="369"/>
        <v>0.5</v>
      </c>
      <c r="AG1680">
        <f t="shared" si="370"/>
        <v>0.5</v>
      </c>
      <c r="AH1680">
        <f t="shared" si="371"/>
        <v>0.5</v>
      </c>
      <c r="AI1680">
        <f t="shared" si="372"/>
        <v>0.25</v>
      </c>
      <c r="AJ1680">
        <f t="shared" si="373"/>
        <v>0.25</v>
      </c>
      <c r="AK1680">
        <f t="shared" si="374"/>
        <v>0.5</v>
      </c>
      <c r="AL1680">
        <f t="shared" si="375"/>
        <v>0</v>
      </c>
      <c r="AM1680">
        <f t="shared" si="376"/>
        <v>0</v>
      </c>
      <c r="AN1680" s="6">
        <f t="shared" si="377"/>
        <v>0.8</v>
      </c>
      <c r="AO1680" t="str">
        <f>VLOOKUP(BD_PONDERACIONES[[#This Row],[Comuna]],Tabla3[#All],2,0)</f>
        <v>Florida</v>
      </c>
    </row>
    <row r="1681" spans="1:41" x14ac:dyDescent="0.35">
      <c r="A1681" t="s">
        <v>8719</v>
      </c>
      <c r="B1681" t="s">
        <v>8720</v>
      </c>
      <c r="C1681" t="s">
        <v>8721</v>
      </c>
      <c r="D1681" s="5">
        <v>44722</v>
      </c>
      <c r="E1681" s="5">
        <v>44684</v>
      </c>
      <c r="F1681" t="s">
        <v>763</v>
      </c>
      <c r="G1681" t="s">
        <v>8722</v>
      </c>
      <c r="H1681" t="s">
        <v>1389</v>
      </c>
      <c r="J1681" t="s">
        <v>756</v>
      </c>
      <c r="K1681" t="s">
        <v>756</v>
      </c>
      <c r="L1681" t="s">
        <v>757</v>
      </c>
      <c r="M1681" t="s">
        <v>757</v>
      </c>
      <c r="N1681" t="s">
        <v>756</v>
      </c>
      <c r="O1681" t="s">
        <v>756</v>
      </c>
      <c r="P1681" t="s">
        <v>758</v>
      </c>
      <c r="Q1681" t="s">
        <v>759</v>
      </c>
      <c r="R1681" t="s">
        <v>759</v>
      </c>
      <c r="S1681" t="s">
        <v>757</v>
      </c>
      <c r="T1681" t="s">
        <v>757</v>
      </c>
      <c r="U1681" t="s">
        <v>757</v>
      </c>
      <c r="V1681" t="s">
        <v>756</v>
      </c>
      <c r="W1681" t="s">
        <v>756</v>
      </c>
      <c r="X1681" t="s">
        <v>804</v>
      </c>
      <c r="Y1681" t="str">
        <f t="shared" si="364"/>
        <v>mayo</v>
      </c>
      <c r="Z1681">
        <f>YEAR(BD_PONDERACIONES[[#This Row],[Fecha Ejecución del Ticket]])</f>
        <v>2022</v>
      </c>
      <c r="AA1681" t="str">
        <f t="shared" si="365"/>
        <v>junio</v>
      </c>
      <c r="AB1681">
        <f>YEAR(BD_PONDERACIONES[[#This Row],[Fecha de Inspección]])</f>
        <v>2022</v>
      </c>
      <c r="AC1681">
        <f t="shared" si="366"/>
        <v>0.5</v>
      </c>
      <c r="AD1681">
        <f t="shared" si="367"/>
        <v>0.5</v>
      </c>
      <c r="AE1681">
        <f t="shared" si="368"/>
        <v>0.5</v>
      </c>
      <c r="AF1681">
        <f t="shared" si="369"/>
        <v>0.5</v>
      </c>
      <c r="AG1681">
        <f t="shared" si="370"/>
        <v>0.5</v>
      </c>
      <c r="AH1681">
        <f t="shared" si="371"/>
        <v>0.5</v>
      </c>
      <c r="AI1681">
        <f t="shared" si="372"/>
        <v>0.25</v>
      </c>
      <c r="AJ1681">
        <f t="shared" si="373"/>
        <v>0.25</v>
      </c>
      <c r="AK1681">
        <f t="shared" si="374"/>
        <v>0.5</v>
      </c>
      <c r="AL1681">
        <f t="shared" si="375"/>
        <v>0.5</v>
      </c>
      <c r="AM1681">
        <f t="shared" si="376"/>
        <v>0.5</v>
      </c>
      <c r="AN1681" s="6">
        <f t="shared" si="377"/>
        <v>1</v>
      </c>
      <c r="AO1681" t="str">
        <f>VLOOKUP(BD_PONDERACIONES[[#This Row],[Comuna]],Tabla3[#All],2,0)</f>
        <v>Florida</v>
      </c>
    </row>
    <row r="1682" spans="1:41" x14ac:dyDescent="0.35">
      <c r="A1682" t="s">
        <v>8723</v>
      </c>
      <c r="B1682" t="s">
        <v>8724</v>
      </c>
      <c r="C1682" t="s">
        <v>8725</v>
      </c>
      <c r="D1682" s="5">
        <v>44722</v>
      </c>
      <c r="E1682" s="5">
        <v>44685</v>
      </c>
      <c r="F1682" t="s">
        <v>763</v>
      </c>
      <c r="G1682" t="s">
        <v>8726</v>
      </c>
      <c r="H1682" t="s">
        <v>1389</v>
      </c>
      <c r="J1682" t="s">
        <v>756</v>
      </c>
      <c r="K1682" t="s">
        <v>756</v>
      </c>
      <c r="L1682" t="s">
        <v>757</v>
      </c>
      <c r="M1682" t="s">
        <v>757</v>
      </c>
      <c r="N1682" t="s">
        <v>756</v>
      </c>
      <c r="O1682" t="s">
        <v>756</v>
      </c>
      <c r="P1682" t="s">
        <v>765</v>
      </c>
      <c r="Q1682" t="s">
        <v>759</v>
      </c>
      <c r="R1682" t="s">
        <v>759</v>
      </c>
      <c r="S1682" t="s">
        <v>757</v>
      </c>
      <c r="T1682" t="s">
        <v>757</v>
      </c>
      <c r="U1682" t="s">
        <v>757</v>
      </c>
      <c r="V1682" t="s">
        <v>773</v>
      </c>
      <c r="W1682" t="s">
        <v>773</v>
      </c>
      <c r="X1682" t="s">
        <v>8727</v>
      </c>
      <c r="Y1682" t="str">
        <f t="shared" si="364"/>
        <v>mayo</v>
      </c>
      <c r="Z1682">
        <f>YEAR(BD_PONDERACIONES[[#This Row],[Fecha Ejecución del Ticket]])</f>
        <v>2022</v>
      </c>
      <c r="AA1682" t="str">
        <f t="shared" si="365"/>
        <v>junio</v>
      </c>
      <c r="AB1682">
        <f>YEAR(BD_PONDERACIONES[[#This Row],[Fecha de Inspección]])</f>
        <v>2022</v>
      </c>
      <c r="AC1682">
        <f t="shared" si="366"/>
        <v>0.5</v>
      </c>
      <c r="AD1682">
        <f t="shared" si="367"/>
        <v>0.5</v>
      </c>
      <c r="AE1682">
        <f t="shared" si="368"/>
        <v>0.5</v>
      </c>
      <c r="AF1682">
        <f t="shared" si="369"/>
        <v>0.5</v>
      </c>
      <c r="AG1682">
        <f t="shared" si="370"/>
        <v>0.5</v>
      </c>
      <c r="AH1682">
        <f t="shared" si="371"/>
        <v>0.5</v>
      </c>
      <c r="AI1682">
        <f t="shared" si="372"/>
        <v>0.25</v>
      </c>
      <c r="AJ1682">
        <f t="shared" si="373"/>
        <v>0.25</v>
      </c>
      <c r="AK1682">
        <f t="shared" si="374"/>
        <v>0.5</v>
      </c>
      <c r="AL1682">
        <f t="shared" si="375"/>
        <v>0</v>
      </c>
      <c r="AM1682">
        <f t="shared" si="376"/>
        <v>0</v>
      </c>
      <c r="AN1682" s="6">
        <f t="shared" si="377"/>
        <v>0.8</v>
      </c>
      <c r="AO1682" t="str">
        <f>VLOOKUP(BD_PONDERACIONES[[#This Row],[Comuna]],Tabla3[#All],2,0)</f>
        <v>Florida</v>
      </c>
    </row>
    <row r="1683" spans="1:41" x14ac:dyDescent="0.35">
      <c r="A1683" t="s">
        <v>8728</v>
      </c>
      <c r="B1683" t="s">
        <v>8729</v>
      </c>
      <c r="C1683" t="s">
        <v>8730</v>
      </c>
      <c r="D1683" s="5">
        <v>44722</v>
      </c>
      <c r="E1683" s="5">
        <v>44682</v>
      </c>
      <c r="F1683" t="s">
        <v>763</v>
      </c>
      <c r="G1683" t="s">
        <v>8731</v>
      </c>
      <c r="H1683" t="s">
        <v>1389</v>
      </c>
      <c r="J1683" t="s">
        <v>756</v>
      </c>
      <c r="K1683" t="s">
        <v>756</v>
      </c>
      <c r="L1683" t="s">
        <v>773</v>
      </c>
      <c r="M1683" t="s">
        <v>773</v>
      </c>
      <c r="N1683" t="s">
        <v>756</v>
      </c>
      <c r="O1683" t="s">
        <v>756</v>
      </c>
      <c r="P1683" t="s">
        <v>758</v>
      </c>
      <c r="Q1683" t="s">
        <v>759</v>
      </c>
      <c r="R1683" t="s">
        <v>759</v>
      </c>
      <c r="S1683" t="s">
        <v>757</v>
      </c>
      <c r="T1683" t="s">
        <v>757</v>
      </c>
      <c r="U1683" t="s">
        <v>757</v>
      </c>
      <c r="V1683" t="s">
        <v>756</v>
      </c>
      <c r="W1683" t="s">
        <v>756</v>
      </c>
      <c r="X1683" t="s">
        <v>8732</v>
      </c>
      <c r="Y1683" t="str">
        <f t="shared" si="364"/>
        <v>mayo</v>
      </c>
      <c r="Z1683">
        <f>YEAR(BD_PONDERACIONES[[#This Row],[Fecha Ejecución del Ticket]])</f>
        <v>2022</v>
      </c>
      <c r="AA1683" t="str">
        <f t="shared" si="365"/>
        <v>junio</v>
      </c>
      <c r="AB1683">
        <f>YEAR(BD_PONDERACIONES[[#This Row],[Fecha de Inspección]])</f>
        <v>2022</v>
      </c>
      <c r="AC1683">
        <f t="shared" si="366"/>
        <v>0.5</v>
      </c>
      <c r="AD1683">
        <f t="shared" si="367"/>
        <v>0.5</v>
      </c>
      <c r="AE1683">
        <f t="shared" si="368"/>
        <v>0</v>
      </c>
      <c r="AF1683">
        <f t="shared" si="369"/>
        <v>0</v>
      </c>
      <c r="AG1683">
        <f t="shared" si="370"/>
        <v>0.5</v>
      </c>
      <c r="AH1683">
        <f t="shared" si="371"/>
        <v>0.5</v>
      </c>
      <c r="AI1683">
        <f t="shared" si="372"/>
        <v>0.25</v>
      </c>
      <c r="AJ1683">
        <f t="shared" si="373"/>
        <v>0.25</v>
      </c>
      <c r="AK1683">
        <f t="shared" si="374"/>
        <v>0.5</v>
      </c>
      <c r="AL1683">
        <f t="shared" si="375"/>
        <v>0.5</v>
      </c>
      <c r="AM1683">
        <f t="shared" si="376"/>
        <v>0.5</v>
      </c>
      <c r="AN1683" s="6">
        <f t="shared" si="377"/>
        <v>0.7</v>
      </c>
      <c r="AO1683" t="str">
        <f>VLOOKUP(BD_PONDERACIONES[[#This Row],[Comuna]],Tabla3[#All],2,0)</f>
        <v>Florida</v>
      </c>
    </row>
    <row r="1684" spans="1:41" x14ac:dyDescent="0.35">
      <c r="A1684" t="s">
        <v>8556</v>
      </c>
      <c r="B1684" t="s">
        <v>8557</v>
      </c>
      <c r="C1684" t="s">
        <v>8558</v>
      </c>
      <c r="D1684" s="5">
        <v>44725</v>
      </c>
      <c r="E1684" s="5">
        <v>44697</v>
      </c>
      <c r="F1684" t="s">
        <v>753</v>
      </c>
      <c r="G1684" t="s">
        <v>8559</v>
      </c>
      <c r="H1684" t="s">
        <v>1389</v>
      </c>
      <c r="J1684" t="s">
        <v>756</v>
      </c>
      <c r="K1684" t="s">
        <v>756</v>
      </c>
      <c r="L1684" t="s">
        <v>773</v>
      </c>
      <c r="M1684" t="s">
        <v>773</v>
      </c>
      <c r="N1684" t="s">
        <v>756</v>
      </c>
      <c r="O1684" t="s">
        <v>756</v>
      </c>
      <c r="P1684" t="s">
        <v>758</v>
      </c>
      <c r="Q1684" t="s">
        <v>759</v>
      </c>
      <c r="R1684" t="s">
        <v>759</v>
      </c>
      <c r="S1684" t="s">
        <v>757</v>
      </c>
      <c r="T1684" t="s">
        <v>757</v>
      </c>
      <c r="U1684" t="s">
        <v>757</v>
      </c>
      <c r="V1684" t="s">
        <v>756</v>
      </c>
      <c r="W1684" t="s">
        <v>756</v>
      </c>
      <c r="X1684" t="s">
        <v>8560</v>
      </c>
      <c r="Y1684" t="str">
        <f t="shared" si="364"/>
        <v>mayo</v>
      </c>
      <c r="Z1684">
        <f>YEAR(BD_PONDERACIONES[[#This Row],[Fecha Ejecución del Ticket]])</f>
        <v>2022</v>
      </c>
      <c r="AA1684" t="str">
        <f t="shared" si="365"/>
        <v>junio</v>
      </c>
      <c r="AB1684">
        <f>YEAR(BD_PONDERACIONES[[#This Row],[Fecha de Inspección]])</f>
        <v>2022</v>
      </c>
      <c r="AC1684">
        <f t="shared" si="366"/>
        <v>0.5</v>
      </c>
      <c r="AD1684">
        <f t="shared" si="367"/>
        <v>0.5</v>
      </c>
      <c r="AE1684">
        <f t="shared" si="368"/>
        <v>0</v>
      </c>
      <c r="AF1684">
        <f t="shared" si="369"/>
        <v>0</v>
      </c>
      <c r="AG1684">
        <f t="shared" si="370"/>
        <v>0.5</v>
      </c>
      <c r="AH1684">
        <f t="shared" si="371"/>
        <v>0.5</v>
      </c>
      <c r="AI1684">
        <f t="shared" si="372"/>
        <v>0.25</v>
      </c>
      <c r="AJ1684">
        <f t="shared" si="373"/>
        <v>0.25</v>
      </c>
      <c r="AK1684">
        <f t="shared" si="374"/>
        <v>0.5</v>
      </c>
      <c r="AL1684">
        <f t="shared" si="375"/>
        <v>0.5</v>
      </c>
      <c r="AM1684">
        <f t="shared" si="376"/>
        <v>0.5</v>
      </c>
      <c r="AN1684" s="6">
        <f t="shared" si="377"/>
        <v>0.7</v>
      </c>
      <c r="AO1684" t="str">
        <f>VLOOKUP(BD_PONDERACIONES[[#This Row],[Comuna]],Tabla3[#All],2,0)</f>
        <v>Florida</v>
      </c>
    </row>
    <row r="1685" spans="1:41" x14ac:dyDescent="0.35">
      <c r="A1685" t="s">
        <v>8561</v>
      </c>
      <c r="B1685" t="s">
        <v>8562</v>
      </c>
      <c r="C1685" t="s">
        <v>8563</v>
      </c>
      <c r="D1685" s="5">
        <v>44725</v>
      </c>
      <c r="E1685" s="5">
        <v>44698</v>
      </c>
      <c r="F1685" t="s">
        <v>753</v>
      </c>
      <c r="G1685" t="s">
        <v>8564</v>
      </c>
      <c r="H1685" t="s">
        <v>1389</v>
      </c>
      <c r="J1685" t="s">
        <v>756</v>
      </c>
      <c r="K1685" t="s">
        <v>756</v>
      </c>
      <c r="L1685" t="s">
        <v>757</v>
      </c>
      <c r="M1685" t="s">
        <v>757</v>
      </c>
      <c r="N1685" t="s">
        <v>756</v>
      </c>
      <c r="O1685" t="s">
        <v>756</v>
      </c>
      <c r="P1685" t="s">
        <v>758</v>
      </c>
      <c r="Q1685" t="s">
        <v>759</v>
      </c>
      <c r="R1685" t="s">
        <v>759</v>
      </c>
      <c r="S1685" t="s">
        <v>757</v>
      </c>
      <c r="T1685" t="s">
        <v>757</v>
      </c>
      <c r="U1685" t="s">
        <v>757</v>
      </c>
      <c r="V1685" t="s">
        <v>756</v>
      </c>
      <c r="W1685" t="s">
        <v>756</v>
      </c>
      <c r="X1685" t="s">
        <v>8565</v>
      </c>
      <c r="Y1685" t="str">
        <f t="shared" si="364"/>
        <v>mayo</v>
      </c>
      <c r="Z1685">
        <f>YEAR(BD_PONDERACIONES[[#This Row],[Fecha Ejecución del Ticket]])</f>
        <v>2022</v>
      </c>
      <c r="AA1685" t="str">
        <f t="shared" si="365"/>
        <v>junio</v>
      </c>
      <c r="AB1685">
        <f>YEAR(BD_PONDERACIONES[[#This Row],[Fecha de Inspección]])</f>
        <v>2022</v>
      </c>
      <c r="AC1685">
        <f t="shared" si="366"/>
        <v>0.5</v>
      </c>
      <c r="AD1685">
        <f t="shared" si="367"/>
        <v>0.5</v>
      </c>
      <c r="AE1685">
        <f t="shared" si="368"/>
        <v>0.5</v>
      </c>
      <c r="AF1685">
        <f t="shared" si="369"/>
        <v>0.5</v>
      </c>
      <c r="AG1685">
        <f t="shared" si="370"/>
        <v>0.5</v>
      </c>
      <c r="AH1685">
        <f t="shared" si="371"/>
        <v>0.5</v>
      </c>
      <c r="AI1685">
        <f t="shared" si="372"/>
        <v>0.25</v>
      </c>
      <c r="AJ1685">
        <f t="shared" si="373"/>
        <v>0.25</v>
      </c>
      <c r="AK1685">
        <f t="shared" si="374"/>
        <v>0.5</v>
      </c>
      <c r="AL1685">
        <f t="shared" si="375"/>
        <v>0.5</v>
      </c>
      <c r="AM1685">
        <f t="shared" si="376"/>
        <v>0.5</v>
      </c>
      <c r="AN1685" s="6">
        <f t="shared" si="377"/>
        <v>1</v>
      </c>
      <c r="AO1685" t="str">
        <f>VLOOKUP(BD_PONDERACIONES[[#This Row],[Comuna]],Tabla3[#All],2,0)</f>
        <v>Florida</v>
      </c>
    </row>
    <row r="1686" spans="1:41" x14ac:dyDescent="0.35">
      <c r="A1686" t="s">
        <v>8566</v>
      </c>
      <c r="B1686" t="s">
        <v>8567</v>
      </c>
      <c r="C1686" t="s">
        <v>8568</v>
      </c>
      <c r="D1686" s="5">
        <v>44725</v>
      </c>
      <c r="E1686" s="5">
        <v>44684</v>
      </c>
      <c r="F1686" t="s">
        <v>763</v>
      </c>
      <c r="G1686" t="s">
        <v>8569</v>
      </c>
      <c r="H1686" t="s">
        <v>1389</v>
      </c>
      <c r="J1686" t="s">
        <v>756</v>
      </c>
      <c r="K1686" t="s">
        <v>756</v>
      </c>
      <c r="L1686" t="s">
        <v>757</v>
      </c>
      <c r="M1686" t="s">
        <v>757</v>
      </c>
      <c r="N1686" t="s">
        <v>756</v>
      </c>
      <c r="O1686" t="s">
        <v>756</v>
      </c>
      <c r="P1686" t="s">
        <v>765</v>
      </c>
      <c r="Q1686" t="s">
        <v>759</v>
      </c>
      <c r="R1686" t="s">
        <v>759</v>
      </c>
      <c r="S1686" t="s">
        <v>757</v>
      </c>
      <c r="T1686" t="s">
        <v>757</v>
      </c>
      <c r="U1686" t="s">
        <v>757</v>
      </c>
      <c r="V1686" t="s">
        <v>773</v>
      </c>
      <c r="W1686" t="s">
        <v>768</v>
      </c>
      <c r="X1686" t="s">
        <v>8570</v>
      </c>
      <c r="Y1686" t="str">
        <f t="shared" si="364"/>
        <v>mayo</v>
      </c>
      <c r="Z1686">
        <f>YEAR(BD_PONDERACIONES[[#This Row],[Fecha Ejecución del Ticket]])</f>
        <v>2022</v>
      </c>
      <c r="AA1686" t="str">
        <f t="shared" si="365"/>
        <v>junio</v>
      </c>
      <c r="AB1686">
        <f>YEAR(BD_PONDERACIONES[[#This Row],[Fecha de Inspección]])</f>
        <v>2022</v>
      </c>
      <c r="AC1686">
        <f t="shared" si="366"/>
        <v>0.5</v>
      </c>
      <c r="AD1686">
        <f t="shared" si="367"/>
        <v>0.5</v>
      </c>
      <c r="AE1686">
        <f t="shared" si="368"/>
        <v>0.5</v>
      </c>
      <c r="AF1686">
        <f t="shared" si="369"/>
        <v>0.5</v>
      </c>
      <c r="AG1686">
        <f t="shared" si="370"/>
        <v>0.5</v>
      </c>
      <c r="AH1686">
        <f t="shared" si="371"/>
        <v>0.5</v>
      </c>
      <c r="AI1686">
        <f t="shared" si="372"/>
        <v>0.25</v>
      </c>
      <c r="AJ1686">
        <f t="shared" si="373"/>
        <v>0.25</v>
      </c>
      <c r="AK1686">
        <f t="shared" si="374"/>
        <v>0.5</v>
      </c>
      <c r="AL1686">
        <f t="shared" si="375"/>
        <v>0</v>
      </c>
      <c r="AM1686">
        <f t="shared" si="376"/>
        <v>0.17499999999999999</v>
      </c>
      <c r="AN1686" s="6">
        <f t="shared" si="377"/>
        <v>0.83500000000000008</v>
      </c>
      <c r="AO1686" t="str">
        <f>VLOOKUP(BD_PONDERACIONES[[#This Row],[Comuna]],Tabla3[#All],2,0)</f>
        <v>Florida</v>
      </c>
    </row>
    <row r="1687" spans="1:41" x14ac:dyDescent="0.35">
      <c r="A1687" t="s">
        <v>8571</v>
      </c>
      <c r="B1687" t="s">
        <v>8572</v>
      </c>
      <c r="C1687" t="s">
        <v>8573</v>
      </c>
      <c r="D1687" s="5">
        <v>44725</v>
      </c>
      <c r="E1687" s="5">
        <v>44684</v>
      </c>
      <c r="F1687" t="s">
        <v>763</v>
      </c>
      <c r="G1687" t="s">
        <v>8574</v>
      </c>
      <c r="H1687" t="s">
        <v>1389</v>
      </c>
      <c r="J1687" t="s">
        <v>756</v>
      </c>
      <c r="K1687" t="s">
        <v>756</v>
      </c>
      <c r="L1687" t="s">
        <v>757</v>
      </c>
      <c r="M1687" t="s">
        <v>757</v>
      </c>
      <c r="N1687" t="s">
        <v>756</v>
      </c>
      <c r="O1687" t="s">
        <v>756</v>
      </c>
      <c r="P1687" t="s">
        <v>758</v>
      </c>
      <c r="Q1687" t="s">
        <v>759</v>
      </c>
      <c r="R1687" t="s">
        <v>759</v>
      </c>
      <c r="S1687" t="s">
        <v>757</v>
      </c>
      <c r="T1687" t="s">
        <v>757</v>
      </c>
      <c r="U1687" t="s">
        <v>757</v>
      </c>
      <c r="V1687" t="s">
        <v>773</v>
      </c>
      <c r="W1687" t="s">
        <v>768</v>
      </c>
      <c r="X1687" t="s">
        <v>8575</v>
      </c>
      <c r="Y1687" t="str">
        <f t="shared" si="364"/>
        <v>mayo</v>
      </c>
      <c r="Z1687">
        <f>YEAR(BD_PONDERACIONES[[#This Row],[Fecha Ejecución del Ticket]])</f>
        <v>2022</v>
      </c>
      <c r="AA1687" t="str">
        <f t="shared" si="365"/>
        <v>junio</v>
      </c>
      <c r="AB1687">
        <f>YEAR(BD_PONDERACIONES[[#This Row],[Fecha de Inspección]])</f>
        <v>2022</v>
      </c>
      <c r="AC1687">
        <f t="shared" si="366"/>
        <v>0.5</v>
      </c>
      <c r="AD1687">
        <f t="shared" si="367"/>
        <v>0.5</v>
      </c>
      <c r="AE1687">
        <f t="shared" si="368"/>
        <v>0.5</v>
      </c>
      <c r="AF1687">
        <f t="shared" si="369"/>
        <v>0.5</v>
      </c>
      <c r="AG1687">
        <f t="shared" si="370"/>
        <v>0.5</v>
      </c>
      <c r="AH1687">
        <f t="shared" si="371"/>
        <v>0.5</v>
      </c>
      <c r="AI1687">
        <f t="shared" si="372"/>
        <v>0.25</v>
      </c>
      <c r="AJ1687">
        <f t="shared" si="373"/>
        <v>0.25</v>
      </c>
      <c r="AK1687">
        <f t="shared" si="374"/>
        <v>0.5</v>
      </c>
      <c r="AL1687">
        <f t="shared" si="375"/>
        <v>0</v>
      </c>
      <c r="AM1687">
        <f t="shared" si="376"/>
        <v>0.17499999999999999</v>
      </c>
      <c r="AN1687" s="6">
        <f t="shared" si="377"/>
        <v>0.83500000000000008</v>
      </c>
      <c r="AO1687" t="str">
        <f>VLOOKUP(BD_PONDERACIONES[[#This Row],[Comuna]],Tabla3[#All],2,0)</f>
        <v>Florida</v>
      </c>
    </row>
    <row r="1688" spans="1:41" x14ac:dyDescent="0.35">
      <c r="A1688" t="s">
        <v>8576</v>
      </c>
      <c r="B1688" t="s">
        <v>8577</v>
      </c>
      <c r="C1688" t="s">
        <v>8578</v>
      </c>
      <c r="D1688" s="5">
        <v>44725</v>
      </c>
      <c r="E1688" s="5">
        <v>44698</v>
      </c>
      <c r="F1688" t="s">
        <v>753</v>
      </c>
      <c r="G1688" t="s">
        <v>8579</v>
      </c>
      <c r="H1688" t="s">
        <v>1389</v>
      </c>
      <c r="J1688" t="s">
        <v>756</v>
      </c>
      <c r="K1688" t="s">
        <v>756</v>
      </c>
      <c r="L1688" t="s">
        <v>757</v>
      </c>
      <c r="M1688" t="s">
        <v>757</v>
      </c>
      <c r="N1688" t="s">
        <v>756</v>
      </c>
      <c r="O1688" t="s">
        <v>756</v>
      </c>
      <c r="P1688" t="s">
        <v>765</v>
      </c>
      <c r="Q1688" t="s">
        <v>759</v>
      </c>
      <c r="R1688" t="s">
        <v>759</v>
      </c>
      <c r="S1688" t="s">
        <v>757</v>
      </c>
      <c r="T1688" t="s">
        <v>757</v>
      </c>
      <c r="U1688" t="s">
        <v>756</v>
      </c>
      <c r="V1688" t="s">
        <v>756</v>
      </c>
      <c r="W1688" t="s">
        <v>773</v>
      </c>
      <c r="X1688" t="s">
        <v>8580</v>
      </c>
      <c r="Y1688" t="str">
        <f t="shared" si="364"/>
        <v>mayo</v>
      </c>
      <c r="Z1688">
        <f>YEAR(BD_PONDERACIONES[[#This Row],[Fecha Ejecución del Ticket]])</f>
        <v>2022</v>
      </c>
      <c r="AA1688" t="str">
        <f t="shared" si="365"/>
        <v>junio</v>
      </c>
      <c r="AB1688">
        <f>YEAR(BD_PONDERACIONES[[#This Row],[Fecha de Inspección]])</f>
        <v>2022</v>
      </c>
      <c r="AC1688">
        <f t="shared" si="366"/>
        <v>0.5</v>
      </c>
      <c r="AD1688">
        <f t="shared" si="367"/>
        <v>0.5</v>
      </c>
      <c r="AE1688">
        <f t="shared" si="368"/>
        <v>0.5</v>
      </c>
      <c r="AF1688">
        <f t="shared" si="369"/>
        <v>0.5</v>
      </c>
      <c r="AG1688">
        <f t="shared" si="370"/>
        <v>0.5</v>
      </c>
      <c r="AH1688">
        <f t="shared" si="371"/>
        <v>0.5</v>
      </c>
      <c r="AI1688">
        <f t="shared" si="372"/>
        <v>0.25</v>
      </c>
      <c r="AJ1688">
        <f t="shared" si="373"/>
        <v>0.25</v>
      </c>
      <c r="AK1688">
        <f t="shared" si="374"/>
        <v>0.5</v>
      </c>
      <c r="AL1688">
        <f t="shared" si="375"/>
        <v>0.5</v>
      </c>
      <c r="AM1688">
        <f t="shared" si="376"/>
        <v>0</v>
      </c>
      <c r="AN1688" s="6">
        <f t="shared" si="377"/>
        <v>0.9</v>
      </c>
      <c r="AO1688" t="str">
        <f>VLOOKUP(BD_PONDERACIONES[[#This Row],[Comuna]],Tabla3[#All],2,0)</f>
        <v>Florida</v>
      </c>
    </row>
    <row r="1689" spans="1:41" x14ac:dyDescent="0.35">
      <c r="A1689" t="s">
        <v>8581</v>
      </c>
      <c r="B1689" t="s">
        <v>8582</v>
      </c>
      <c r="C1689" t="s">
        <v>8583</v>
      </c>
      <c r="D1689" s="5">
        <v>44725</v>
      </c>
      <c r="E1689" s="5">
        <v>44696</v>
      </c>
      <c r="F1689" t="s">
        <v>753</v>
      </c>
      <c r="G1689" t="s">
        <v>8584</v>
      </c>
      <c r="H1689" t="s">
        <v>1389</v>
      </c>
      <c r="J1689" t="s">
        <v>756</v>
      </c>
      <c r="K1689" t="s">
        <v>756</v>
      </c>
      <c r="L1689" t="s">
        <v>773</v>
      </c>
      <c r="M1689" t="s">
        <v>773</v>
      </c>
      <c r="N1689" t="s">
        <v>756</v>
      </c>
      <c r="O1689" t="s">
        <v>756</v>
      </c>
      <c r="P1689" t="s">
        <v>758</v>
      </c>
      <c r="Q1689" t="s">
        <v>759</v>
      </c>
      <c r="R1689" t="s">
        <v>759</v>
      </c>
      <c r="S1689" t="s">
        <v>757</v>
      </c>
      <c r="T1689" t="s">
        <v>757</v>
      </c>
      <c r="U1689" t="s">
        <v>757</v>
      </c>
      <c r="V1689" t="s">
        <v>756</v>
      </c>
      <c r="W1689" t="s">
        <v>756</v>
      </c>
      <c r="X1689" t="s">
        <v>8585</v>
      </c>
      <c r="Y1689" t="str">
        <f t="shared" si="364"/>
        <v>mayo</v>
      </c>
      <c r="Z1689">
        <f>YEAR(BD_PONDERACIONES[[#This Row],[Fecha Ejecución del Ticket]])</f>
        <v>2022</v>
      </c>
      <c r="AA1689" t="str">
        <f t="shared" si="365"/>
        <v>junio</v>
      </c>
      <c r="AB1689">
        <f>YEAR(BD_PONDERACIONES[[#This Row],[Fecha de Inspección]])</f>
        <v>2022</v>
      </c>
      <c r="AC1689">
        <f t="shared" si="366"/>
        <v>0.5</v>
      </c>
      <c r="AD1689">
        <f t="shared" si="367"/>
        <v>0.5</v>
      </c>
      <c r="AE1689">
        <f t="shared" si="368"/>
        <v>0</v>
      </c>
      <c r="AF1689">
        <f t="shared" si="369"/>
        <v>0</v>
      </c>
      <c r="AG1689">
        <f t="shared" si="370"/>
        <v>0.5</v>
      </c>
      <c r="AH1689">
        <f t="shared" si="371"/>
        <v>0.5</v>
      </c>
      <c r="AI1689">
        <f t="shared" si="372"/>
        <v>0.25</v>
      </c>
      <c r="AJ1689">
        <f t="shared" si="373"/>
        <v>0.25</v>
      </c>
      <c r="AK1689">
        <f t="shared" si="374"/>
        <v>0.5</v>
      </c>
      <c r="AL1689">
        <f t="shared" si="375"/>
        <v>0.5</v>
      </c>
      <c r="AM1689">
        <f t="shared" si="376"/>
        <v>0.5</v>
      </c>
      <c r="AN1689" s="6">
        <f t="shared" si="377"/>
        <v>0.7</v>
      </c>
      <c r="AO1689" t="str">
        <f>VLOOKUP(BD_PONDERACIONES[[#This Row],[Comuna]],Tabla3[#All],2,0)</f>
        <v>Florida</v>
      </c>
    </row>
    <row r="1690" spans="1:41" x14ac:dyDescent="0.35">
      <c r="A1690" t="s">
        <v>8586</v>
      </c>
      <c r="B1690" t="s">
        <v>8587</v>
      </c>
      <c r="C1690" t="s">
        <v>8588</v>
      </c>
      <c r="D1690" s="5">
        <v>44725</v>
      </c>
      <c r="E1690" s="5">
        <v>44686</v>
      </c>
      <c r="F1690" t="s">
        <v>763</v>
      </c>
      <c r="G1690" t="s">
        <v>8589</v>
      </c>
      <c r="H1690" t="s">
        <v>1389</v>
      </c>
      <c r="J1690" t="s">
        <v>756</v>
      </c>
      <c r="K1690" t="s">
        <v>756</v>
      </c>
      <c r="L1690" t="s">
        <v>757</v>
      </c>
      <c r="M1690" t="s">
        <v>757</v>
      </c>
      <c r="N1690" t="s">
        <v>756</v>
      </c>
      <c r="O1690" t="s">
        <v>756</v>
      </c>
      <c r="P1690" t="s">
        <v>758</v>
      </c>
      <c r="Q1690" t="s">
        <v>759</v>
      </c>
      <c r="R1690" t="s">
        <v>759</v>
      </c>
      <c r="S1690" t="s">
        <v>757</v>
      </c>
      <c r="T1690" t="s">
        <v>757</v>
      </c>
      <c r="U1690" t="s">
        <v>757</v>
      </c>
      <c r="V1690" t="s">
        <v>756</v>
      </c>
      <c r="W1690" t="s">
        <v>756</v>
      </c>
      <c r="X1690" t="s">
        <v>804</v>
      </c>
      <c r="Y1690" t="str">
        <f t="shared" si="364"/>
        <v>mayo</v>
      </c>
      <c r="Z1690">
        <f>YEAR(BD_PONDERACIONES[[#This Row],[Fecha Ejecución del Ticket]])</f>
        <v>2022</v>
      </c>
      <c r="AA1690" t="str">
        <f t="shared" si="365"/>
        <v>junio</v>
      </c>
      <c r="AB1690">
        <f>YEAR(BD_PONDERACIONES[[#This Row],[Fecha de Inspección]])</f>
        <v>2022</v>
      </c>
      <c r="AC1690">
        <f t="shared" si="366"/>
        <v>0.5</v>
      </c>
      <c r="AD1690">
        <f t="shared" si="367"/>
        <v>0.5</v>
      </c>
      <c r="AE1690">
        <f t="shared" si="368"/>
        <v>0.5</v>
      </c>
      <c r="AF1690">
        <f t="shared" si="369"/>
        <v>0.5</v>
      </c>
      <c r="AG1690">
        <f t="shared" si="370"/>
        <v>0.5</v>
      </c>
      <c r="AH1690">
        <f t="shared" si="371"/>
        <v>0.5</v>
      </c>
      <c r="AI1690">
        <f t="shared" si="372"/>
        <v>0.25</v>
      </c>
      <c r="AJ1690">
        <f t="shared" si="373"/>
        <v>0.25</v>
      </c>
      <c r="AK1690">
        <f t="shared" si="374"/>
        <v>0.5</v>
      </c>
      <c r="AL1690">
        <f t="shared" si="375"/>
        <v>0.5</v>
      </c>
      <c r="AM1690">
        <f t="shared" si="376"/>
        <v>0.5</v>
      </c>
      <c r="AN1690" s="6">
        <f t="shared" si="377"/>
        <v>1</v>
      </c>
      <c r="AO1690" t="str">
        <f>VLOOKUP(BD_PONDERACIONES[[#This Row],[Comuna]],Tabla3[#All],2,0)</f>
        <v>Florida</v>
      </c>
    </row>
    <row r="1691" spans="1:41" x14ac:dyDescent="0.35">
      <c r="A1691" t="s">
        <v>8590</v>
      </c>
      <c r="B1691" t="s">
        <v>8591</v>
      </c>
      <c r="C1691" t="s">
        <v>8592</v>
      </c>
      <c r="D1691" s="5">
        <v>44725</v>
      </c>
      <c r="E1691" s="5">
        <v>44707</v>
      </c>
      <c r="F1691" t="s">
        <v>753</v>
      </c>
      <c r="G1691" t="s">
        <v>8593</v>
      </c>
      <c r="H1691" t="s">
        <v>1389</v>
      </c>
      <c r="J1691" t="s">
        <v>756</v>
      </c>
      <c r="K1691" t="s">
        <v>756</v>
      </c>
      <c r="L1691" t="s">
        <v>757</v>
      </c>
      <c r="M1691" t="s">
        <v>757</v>
      </c>
      <c r="N1691" t="s">
        <v>756</v>
      </c>
      <c r="O1691" t="s">
        <v>756</v>
      </c>
      <c r="P1691" t="s">
        <v>758</v>
      </c>
      <c r="Q1691" t="s">
        <v>759</v>
      </c>
      <c r="R1691" t="s">
        <v>759</v>
      </c>
      <c r="S1691" t="s">
        <v>757</v>
      </c>
      <c r="T1691" t="s">
        <v>757</v>
      </c>
      <c r="U1691" t="s">
        <v>757</v>
      </c>
      <c r="V1691" t="s">
        <v>756</v>
      </c>
      <c r="W1691" t="s">
        <v>756</v>
      </c>
      <c r="X1691" t="s">
        <v>8238</v>
      </c>
      <c r="Y1691" t="str">
        <f t="shared" si="364"/>
        <v>mayo</v>
      </c>
      <c r="Z1691">
        <f>YEAR(BD_PONDERACIONES[[#This Row],[Fecha Ejecución del Ticket]])</f>
        <v>2022</v>
      </c>
      <c r="AA1691" t="str">
        <f t="shared" si="365"/>
        <v>junio</v>
      </c>
      <c r="AB1691">
        <f>YEAR(BD_PONDERACIONES[[#This Row],[Fecha de Inspección]])</f>
        <v>2022</v>
      </c>
      <c r="AC1691">
        <f t="shared" si="366"/>
        <v>0.5</v>
      </c>
      <c r="AD1691">
        <f t="shared" si="367"/>
        <v>0.5</v>
      </c>
      <c r="AE1691">
        <f t="shared" si="368"/>
        <v>0.5</v>
      </c>
      <c r="AF1691">
        <f t="shared" si="369"/>
        <v>0.5</v>
      </c>
      <c r="AG1691">
        <f t="shared" si="370"/>
        <v>0.5</v>
      </c>
      <c r="AH1691">
        <f t="shared" si="371"/>
        <v>0.5</v>
      </c>
      <c r="AI1691">
        <f t="shared" si="372"/>
        <v>0.25</v>
      </c>
      <c r="AJ1691">
        <f t="shared" si="373"/>
        <v>0.25</v>
      </c>
      <c r="AK1691">
        <f t="shared" si="374"/>
        <v>0.5</v>
      </c>
      <c r="AL1691">
        <f t="shared" si="375"/>
        <v>0.5</v>
      </c>
      <c r="AM1691">
        <f t="shared" si="376"/>
        <v>0.5</v>
      </c>
      <c r="AN1691" s="6">
        <f t="shared" si="377"/>
        <v>1</v>
      </c>
      <c r="AO1691" t="str">
        <f>VLOOKUP(BD_PONDERACIONES[[#This Row],[Comuna]],Tabla3[#All],2,0)</f>
        <v>Florida</v>
      </c>
    </row>
    <row r="1692" spans="1:41" x14ac:dyDescent="0.35">
      <c r="A1692" t="s">
        <v>8594</v>
      </c>
      <c r="B1692" t="s">
        <v>8595</v>
      </c>
      <c r="C1692" t="s">
        <v>9100</v>
      </c>
      <c r="D1692" s="5">
        <v>44725</v>
      </c>
      <c r="E1692" s="5">
        <v>44706</v>
      </c>
      <c r="F1692" t="s">
        <v>753</v>
      </c>
      <c r="G1692" t="s">
        <v>8596</v>
      </c>
      <c r="H1692" t="s">
        <v>1389</v>
      </c>
      <c r="J1692" t="s">
        <v>756</v>
      </c>
      <c r="K1692" t="s">
        <v>756</v>
      </c>
      <c r="L1692" t="s">
        <v>757</v>
      </c>
      <c r="M1692" t="s">
        <v>757</v>
      </c>
      <c r="N1692" t="s">
        <v>756</v>
      </c>
      <c r="O1692" t="s">
        <v>756</v>
      </c>
      <c r="P1692" t="s">
        <v>765</v>
      </c>
      <c r="Q1692" t="s">
        <v>759</v>
      </c>
      <c r="R1692" t="s">
        <v>759</v>
      </c>
      <c r="S1692" t="s">
        <v>757</v>
      </c>
      <c r="T1692" t="s">
        <v>757</v>
      </c>
      <c r="U1692" t="s">
        <v>756</v>
      </c>
      <c r="V1692" t="s">
        <v>756</v>
      </c>
      <c r="W1692" t="s">
        <v>756</v>
      </c>
      <c r="X1692" t="s">
        <v>6086</v>
      </c>
      <c r="Y1692" t="str">
        <f t="shared" si="364"/>
        <v>mayo</v>
      </c>
      <c r="Z1692">
        <f>YEAR(BD_PONDERACIONES[[#This Row],[Fecha Ejecución del Ticket]])</f>
        <v>2022</v>
      </c>
      <c r="AA1692" t="str">
        <f t="shared" si="365"/>
        <v>junio</v>
      </c>
      <c r="AB1692">
        <f>YEAR(BD_PONDERACIONES[[#This Row],[Fecha de Inspección]])</f>
        <v>2022</v>
      </c>
      <c r="AC1692">
        <f t="shared" si="366"/>
        <v>0.5</v>
      </c>
      <c r="AD1692">
        <f t="shared" si="367"/>
        <v>0.5</v>
      </c>
      <c r="AE1692">
        <f t="shared" si="368"/>
        <v>0.5</v>
      </c>
      <c r="AF1692">
        <f t="shared" si="369"/>
        <v>0.5</v>
      </c>
      <c r="AG1692">
        <f t="shared" si="370"/>
        <v>0.5</v>
      </c>
      <c r="AH1692">
        <f t="shared" si="371"/>
        <v>0.5</v>
      </c>
      <c r="AI1692">
        <f t="shared" si="372"/>
        <v>0.25</v>
      </c>
      <c r="AJ1692">
        <f t="shared" si="373"/>
        <v>0.25</v>
      </c>
      <c r="AK1692">
        <f t="shared" si="374"/>
        <v>0.5</v>
      </c>
      <c r="AL1692">
        <f t="shared" si="375"/>
        <v>0.5</v>
      </c>
      <c r="AM1692">
        <f t="shared" si="376"/>
        <v>0.5</v>
      </c>
      <c r="AN1692" s="6">
        <f t="shared" si="377"/>
        <v>1</v>
      </c>
      <c r="AO1692" t="str">
        <f>VLOOKUP(BD_PONDERACIONES[[#This Row],[Comuna]],Tabla3[#All],2,0)</f>
        <v>Florida</v>
      </c>
    </row>
    <row r="1693" spans="1:41" x14ac:dyDescent="0.35">
      <c r="A1693" t="s">
        <v>8597</v>
      </c>
      <c r="B1693" t="s">
        <v>8598</v>
      </c>
      <c r="C1693" t="s">
        <v>8599</v>
      </c>
      <c r="D1693" s="5">
        <v>44725</v>
      </c>
      <c r="E1693" s="5">
        <v>44686</v>
      </c>
      <c r="F1693" t="s">
        <v>763</v>
      </c>
      <c r="G1693" t="s">
        <v>8600</v>
      </c>
      <c r="H1693" t="s">
        <v>1389</v>
      </c>
      <c r="J1693" t="s">
        <v>756</v>
      </c>
      <c r="K1693" t="s">
        <v>756</v>
      </c>
      <c r="L1693" t="s">
        <v>757</v>
      </c>
      <c r="M1693" t="s">
        <v>757</v>
      </c>
      <c r="N1693" t="s">
        <v>756</v>
      </c>
      <c r="O1693" t="s">
        <v>756</v>
      </c>
      <c r="P1693" t="s">
        <v>758</v>
      </c>
      <c r="Q1693" t="s">
        <v>759</v>
      </c>
      <c r="R1693" t="s">
        <v>759</v>
      </c>
      <c r="S1693" t="s">
        <v>757</v>
      </c>
      <c r="T1693" t="s">
        <v>757</v>
      </c>
      <c r="U1693" t="s">
        <v>757</v>
      </c>
      <c r="V1693" t="s">
        <v>773</v>
      </c>
      <c r="W1693" t="s">
        <v>768</v>
      </c>
      <c r="X1693" t="s">
        <v>8601</v>
      </c>
      <c r="Y1693" t="str">
        <f t="shared" si="364"/>
        <v>mayo</v>
      </c>
      <c r="Z1693">
        <f>YEAR(BD_PONDERACIONES[[#This Row],[Fecha Ejecución del Ticket]])</f>
        <v>2022</v>
      </c>
      <c r="AA1693" t="str">
        <f t="shared" si="365"/>
        <v>junio</v>
      </c>
      <c r="AB1693">
        <f>YEAR(BD_PONDERACIONES[[#This Row],[Fecha de Inspección]])</f>
        <v>2022</v>
      </c>
      <c r="AC1693">
        <f t="shared" si="366"/>
        <v>0.5</v>
      </c>
      <c r="AD1693">
        <f t="shared" si="367"/>
        <v>0.5</v>
      </c>
      <c r="AE1693">
        <f t="shared" si="368"/>
        <v>0.5</v>
      </c>
      <c r="AF1693">
        <f t="shared" si="369"/>
        <v>0.5</v>
      </c>
      <c r="AG1693">
        <f t="shared" si="370"/>
        <v>0.5</v>
      </c>
      <c r="AH1693">
        <f t="shared" si="371"/>
        <v>0.5</v>
      </c>
      <c r="AI1693">
        <f t="shared" si="372"/>
        <v>0.25</v>
      </c>
      <c r="AJ1693">
        <f t="shared" si="373"/>
        <v>0.25</v>
      </c>
      <c r="AK1693">
        <f t="shared" si="374"/>
        <v>0.5</v>
      </c>
      <c r="AL1693">
        <f t="shared" si="375"/>
        <v>0</v>
      </c>
      <c r="AM1693">
        <f t="shared" si="376"/>
        <v>0.17499999999999999</v>
      </c>
      <c r="AN1693" s="6">
        <f t="shared" si="377"/>
        <v>0.83500000000000008</v>
      </c>
      <c r="AO1693" t="str">
        <f>VLOOKUP(BD_PONDERACIONES[[#This Row],[Comuna]],Tabla3[#All],2,0)</f>
        <v>Florida</v>
      </c>
    </row>
    <row r="1694" spans="1:41" x14ac:dyDescent="0.35">
      <c r="A1694" t="s">
        <v>8602</v>
      </c>
      <c r="B1694" t="s">
        <v>8603</v>
      </c>
      <c r="C1694" t="s">
        <v>8604</v>
      </c>
      <c r="D1694" s="5">
        <v>44725</v>
      </c>
      <c r="E1694" s="5">
        <v>44705</v>
      </c>
      <c r="F1694" t="s">
        <v>753</v>
      </c>
      <c r="G1694" t="s">
        <v>8605</v>
      </c>
      <c r="H1694" t="s">
        <v>1389</v>
      </c>
      <c r="J1694" t="s">
        <v>756</v>
      </c>
      <c r="K1694" t="s">
        <v>756</v>
      </c>
      <c r="L1694" t="s">
        <v>757</v>
      </c>
      <c r="M1694" t="s">
        <v>757</v>
      </c>
      <c r="N1694" t="s">
        <v>756</v>
      </c>
      <c r="O1694" t="s">
        <v>756</v>
      </c>
      <c r="P1694" t="s">
        <v>765</v>
      </c>
      <c r="Q1694" t="s">
        <v>759</v>
      </c>
      <c r="R1694" t="s">
        <v>759</v>
      </c>
      <c r="S1694" t="s">
        <v>757</v>
      </c>
      <c r="T1694" t="s">
        <v>756</v>
      </c>
      <c r="U1694" t="s">
        <v>756</v>
      </c>
      <c r="V1694" t="s">
        <v>768</v>
      </c>
      <c r="W1694" t="s">
        <v>773</v>
      </c>
      <c r="X1694" t="s">
        <v>6086</v>
      </c>
      <c r="Y1694" t="str">
        <f t="shared" si="364"/>
        <v>mayo</v>
      </c>
      <c r="Z1694">
        <f>YEAR(BD_PONDERACIONES[[#This Row],[Fecha Ejecución del Ticket]])</f>
        <v>2022</v>
      </c>
      <c r="AA1694" t="str">
        <f t="shared" si="365"/>
        <v>junio</v>
      </c>
      <c r="AB1694">
        <f>YEAR(BD_PONDERACIONES[[#This Row],[Fecha de Inspección]])</f>
        <v>2022</v>
      </c>
      <c r="AC1694">
        <f t="shared" si="366"/>
        <v>0.5</v>
      </c>
      <c r="AD1694">
        <f t="shared" si="367"/>
        <v>0.5</v>
      </c>
      <c r="AE1694">
        <f t="shared" si="368"/>
        <v>0.5</v>
      </c>
      <c r="AF1694">
        <f t="shared" si="369"/>
        <v>0.5</v>
      </c>
      <c r="AG1694">
        <f t="shared" si="370"/>
        <v>0.5</v>
      </c>
      <c r="AH1694">
        <f t="shared" si="371"/>
        <v>0.5</v>
      </c>
      <c r="AI1694">
        <f t="shared" si="372"/>
        <v>0.25</v>
      </c>
      <c r="AJ1694">
        <f t="shared" si="373"/>
        <v>0.25</v>
      </c>
      <c r="AK1694">
        <f t="shared" si="374"/>
        <v>0.5</v>
      </c>
      <c r="AL1694">
        <f t="shared" si="375"/>
        <v>0.17499999999999999</v>
      </c>
      <c r="AM1694">
        <f t="shared" si="376"/>
        <v>0</v>
      </c>
      <c r="AN1694" s="6">
        <f t="shared" si="377"/>
        <v>0.83500000000000008</v>
      </c>
      <c r="AO1694" t="str">
        <f>VLOOKUP(BD_PONDERACIONES[[#This Row],[Comuna]],Tabla3[#All],2,0)</f>
        <v>Florida</v>
      </c>
    </row>
    <row r="1695" spans="1:41" x14ac:dyDescent="0.35">
      <c r="A1695" t="s">
        <v>8606</v>
      </c>
      <c r="B1695" t="s">
        <v>8607</v>
      </c>
      <c r="C1695" t="s">
        <v>8608</v>
      </c>
      <c r="D1695" s="5">
        <v>44725</v>
      </c>
      <c r="E1695" s="5">
        <v>44686</v>
      </c>
      <c r="F1695" t="s">
        <v>763</v>
      </c>
      <c r="G1695" t="s">
        <v>8609</v>
      </c>
      <c r="H1695" t="s">
        <v>1389</v>
      </c>
      <c r="J1695" t="s">
        <v>756</v>
      </c>
      <c r="K1695" t="s">
        <v>756</v>
      </c>
      <c r="L1695" t="s">
        <v>757</v>
      </c>
      <c r="M1695" t="s">
        <v>757</v>
      </c>
      <c r="N1695" t="s">
        <v>756</v>
      </c>
      <c r="O1695" t="s">
        <v>756</v>
      </c>
      <c r="P1695" t="s">
        <v>758</v>
      </c>
      <c r="Q1695" t="s">
        <v>759</v>
      </c>
      <c r="R1695" t="s">
        <v>759</v>
      </c>
      <c r="S1695" t="s">
        <v>757</v>
      </c>
      <c r="T1695" t="s">
        <v>757</v>
      </c>
      <c r="U1695" t="s">
        <v>757</v>
      </c>
      <c r="V1695" t="s">
        <v>773</v>
      </c>
      <c r="W1695" t="s">
        <v>773</v>
      </c>
      <c r="X1695" t="s">
        <v>8610</v>
      </c>
      <c r="Y1695" t="str">
        <f t="shared" si="364"/>
        <v>mayo</v>
      </c>
      <c r="Z1695">
        <f>YEAR(BD_PONDERACIONES[[#This Row],[Fecha Ejecución del Ticket]])</f>
        <v>2022</v>
      </c>
      <c r="AA1695" t="str">
        <f t="shared" si="365"/>
        <v>junio</v>
      </c>
      <c r="AB1695">
        <f>YEAR(BD_PONDERACIONES[[#This Row],[Fecha de Inspección]])</f>
        <v>2022</v>
      </c>
      <c r="AC1695">
        <f t="shared" si="366"/>
        <v>0.5</v>
      </c>
      <c r="AD1695">
        <f t="shared" si="367"/>
        <v>0.5</v>
      </c>
      <c r="AE1695">
        <f t="shared" si="368"/>
        <v>0.5</v>
      </c>
      <c r="AF1695">
        <f t="shared" si="369"/>
        <v>0.5</v>
      </c>
      <c r="AG1695">
        <f t="shared" si="370"/>
        <v>0.5</v>
      </c>
      <c r="AH1695">
        <f t="shared" si="371"/>
        <v>0.5</v>
      </c>
      <c r="AI1695">
        <f t="shared" si="372"/>
        <v>0.25</v>
      </c>
      <c r="AJ1695">
        <f t="shared" si="373"/>
        <v>0.25</v>
      </c>
      <c r="AK1695">
        <f t="shared" si="374"/>
        <v>0.5</v>
      </c>
      <c r="AL1695">
        <f t="shared" si="375"/>
        <v>0</v>
      </c>
      <c r="AM1695">
        <f t="shared" si="376"/>
        <v>0</v>
      </c>
      <c r="AN1695" s="6">
        <f t="shared" si="377"/>
        <v>0.8</v>
      </c>
      <c r="AO1695" t="str">
        <f>VLOOKUP(BD_PONDERACIONES[[#This Row],[Comuna]],Tabla3[#All],2,0)</f>
        <v>Florida</v>
      </c>
    </row>
    <row r="1696" spans="1:41" x14ac:dyDescent="0.35">
      <c r="A1696" t="s">
        <v>8611</v>
      </c>
      <c r="B1696" t="s">
        <v>8612</v>
      </c>
      <c r="C1696" t="s">
        <v>8613</v>
      </c>
      <c r="D1696" s="5">
        <v>44725</v>
      </c>
      <c r="E1696" s="5">
        <v>44712</v>
      </c>
      <c r="F1696" t="s">
        <v>753</v>
      </c>
      <c r="G1696" t="s">
        <v>8614</v>
      </c>
      <c r="H1696" t="s">
        <v>1389</v>
      </c>
      <c r="J1696" t="s">
        <v>756</v>
      </c>
      <c r="K1696" t="s">
        <v>756</v>
      </c>
      <c r="L1696" t="s">
        <v>757</v>
      </c>
      <c r="M1696" t="s">
        <v>757</v>
      </c>
      <c r="N1696" t="s">
        <v>756</v>
      </c>
      <c r="O1696" t="s">
        <v>756</v>
      </c>
      <c r="P1696" t="s">
        <v>758</v>
      </c>
      <c r="Q1696" t="s">
        <v>759</v>
      </c>
      <c r="R1696" t="s">
        <v>759</v>
      </c>
      <c r="S1696" t="s">
        <v>757</v>
      </c>
      <c r="T1696" t="s">
        <v>757</v>
      </c>
      <c r="U1696" t="s">
        <v>757</v>
      </c>
      <c r="V1696" t="s">
        <v>756</v>
      </c>
      <c r="W1696" t="s">
        <v>773</v>
      </c>
      <c r="X1696" t="s">
        <v>8615</v>
      </c>
      <c r="Y1696" t="str">
        <f t="shared" si="364"/>
        <v>mayo</v>
      </c>
      <c r="Z1696">
        <f>YEAR(BD_PONDERACIONES[[#This Row],[Fecha Ejecución del Ticket]])</f>
        <v>2022</v>
      </c>
      <c r="AA1696" t="str">
        <f t="shared" si="365"/>
        <v>junio</v>
      </c>
      <c r="AB1696">
        <f>YEAR(BD_PONDERACIONES[[#This Row],[Fecha de Inspección]])</f>
        <v>2022</v>
      </c>
      <c r="AC1696">
        <f t="shared" si="366"/>
        <v>0.5</v>
      </c>
      <c r="AD1696">
        <f t="shared" si="367"/>
        <v>0.5</v>
      </c>
      <c r="AE1696">
        <f t="shared" si="368"/>
        <v>0.5</v>
      </c>
      <c r="AF1696">
        <f t="shared" si="369"/>
        <v>0.5</v>
      </c>
      <c r="AG1696">
        <f t="shared" si="370"/>
        <v>0.5</v>
      </c>
      <c r="AH1696">
        <f t="shared" si="371"/>
        <v>0.5</v>
      </c>
      <c r="AI1696">
        <f t="shared" si="372"/>
        <v>0.25</v>
      </c>
      <c r="AJ1696">
        <f t="shared" si="373"/>
        <v>0.25</v>
      </c>
      <c r="AK1696">
        <f t="shared" si="374"/>
        <v>0.5</v>
      </c>
      <c r="AL1696">
        <f t="shared" si="375"/>
        <v>0.5</v>
      </c>
      <c r="AM1696">
        <f t="shared" si="376"/>
        <v>0</v>
      </c>
      <c r="AN1696" s="6">
        <f t="shared" si="377"/>
        <v>0.9</v>
      </c>
      <c r="AO1696" t="str">
        <f>VLOOKUP(BD_PONDERACIONES[[#This Row],[Comuna]],Tabla3[#All],2,0)</f>
        <v>Florida</v>
      </c>
    </row>
    <row r="1697" spans="1:41" x14ac:dyDescent="0.35">
      <c r="A1697" t="s">
        <v>8616</v>
      </c>
      <c r="B1697" t="s">
        <v>8617</v>
      </c>
      <c r="C1697" t="s">
        <v>8618</v>
      </c>
      <c r="D1697" s="5">
        <v>44725</v>
      </c>
      <c r="E1697" s="5">
        <v>44701</v>
      </c>
      <c r="F1697" t="s">
        <v>753</v>
      </c>
      <c r="G1697" t="s">
        <v>8619</v>
      </c>
      <c r="H1697" t="s">
        <v>1389</v>
      </c>
      <c r="J1697" t="s">
        <v>756</v>
      </c>
      <c r="K1697" t="s">
        <v>756</v>
      </c>
      <c r="L1697" t="s">
        <v>757</v>
      </c>
      <c r="M1697" t="s">
        <v>757</v>
      </c>
      <c r="N1697" t="s">
        <v>756</v>
      </c>
      <c r="O1697" t="s">
        <v>756</v>
      </c>
      <c r="P1697" t="s">
        <v>758</v>
      </c>
      <c r="Q1697" t="s">
        <v>759</v>
      </c>
      <c r="R1697" t="s">
        <v>759</v>
      </c>
      <c r="S1697" t="s">
        <v>757</v>
      </c>
      <c r="T1697" t="s">
        <v>757</v>
      </c>
      <c r="U1697" t="s">
        <v>757</v>
      </c>
      <c r="V1697" t="s">
        <v>756</v>
      </c>
      <c r="W1697" t="s">
        <v>756</v>
      </c>
      <c r="X1697" t="s">
        <v>8620</v>
      </c>
      <c r="Y1697" t="str">
        <f t="shared" si="364"/>
        <v>mayo</v>
      </c>
      <c r="Z1697">
        <f>YEAR(BD_PONDERACIONES[[#This Row],[Fecha Ejecución del Ticket]])</f>
        <v>2022</v>
      </c>
      <c r="AA1697" t="str">
        <f t="shared" si="365"/>
        <v>junio</v>
      </c>
      <c r="AB1697">
        <f>YEAR(BD_PONDERACIONES[[#This Row],[Fecha de Inspección]])</f>
        <v>2022</v>
      </c>
      <c r="AC1697">
        <f t="shared" si="366"/>
        <v>0.5</v>
      </c>
      <c r="AD1697">
        <f t="shared" si="367"/>
        <v>0.5</v>
      </c>
      <c r="AE1697">
        <f t="shared" si="368"/>
        <v>0.5</v>
      </c>
      <c r="AF1697">
        <f t="shared" si="369"/>
        <v>0.5</v>
      </c>
      <c r="AG1697">
        <f t="shared" si="370"/>
        <v>0.5</v>
      </c>
      <c r="AH1697">
        <f t="shared" si="371"/>
        <v>0.5</v>
      </c>
      <c r="AI1697">
        <f t="shared" si="372"/>
        <v>0.25</v>
      </c>
      <c r="AJ1697">
        <f t="shared" si="373"/>
        <v>0.25</v>
      </c>
      <c r="AK1697">
        <f t="shared" si="374"/>
        <v>0.5</v>
      </c>
      <c r="AL1697">
        <f t="shared" si="375"/>
        <v>0.5</v>
      </c>
      <c r="AM1697">
        <f t="shared" si="376"/>
        <v>0.5</v>
      </c>
      <c r="AN1697" s="6">
        <f t="shared" si="377"/>
        <v>1</v>
      </c>
      <c r="AO1697" t="str">
        <f>VLOOKUP(BD_PONDERACIONES[[#This Row],[Comuna]],Tabla3[#All],2,0)</f>
        <v>Florida</v>
      </c>
    </row>
    <row r="1698" spans="1:41" x14ac:dyDescent="0.35">
      <c r="A1698" t="s">
        <v>8621</v>
      </c>
      <c r="B1698" t="s">
        <v>8622</v>
      </c>
      <c r="C1698" t="s">
        <v>8623</v>
      </c>
      <c r="D1698" s="5">
        <v>44725</v>
      </c>
      <c r="E1698" s="5">
        <v>44688</v>
      </c>
      <c r="F1698" t="s">
        <v>763</v>
      </c>
      <c r="G1698" t="s">
        <v>8624</v>
      </c>
      <c r="H1698" t="s">
        <v>1389</v>
      </c>
      <c r="J1698" t="s">
        <v>756</v>
      </c>
      <c r="K1698" t="s">
        <v>756</v>
      </c>
      <c r="L1698" t="s">
        <v>757</v>
      </c>
      <c r="M1698" t="s">
        <v>757</v>
      </c>
      <c r="N1698" t="s">
        <v>756</v>
      </c>
      <c r="O1698" t="s">
        <v>756</v>
      </c>
      <c r="P1698" t="s">
        <v>758</v>
      </c>
      <c r="Q1698" t="s">
        <v>759</v>
      </c>
      <c r="R1698" t="s">
        <v>759</v>
      </c>
      <c r="S1698" t="s">
        <v>757</v>
      </c>
      <c r="T1698" t="s">
        <v>757</v>
      </c>
      <c r="U1698" t="s">
        <v>757</v>
      </c>
      <c r="V1698" t="s">
        <v>756</v>
      </c>
      <c r="W1698" t="s">
        <v>773</v>
      </c>
      <c r="X1698" t="s">
        <v>8419</v>
      </c>
      <c r="Y1698" t="str">
        <f t="shared" si="364"/>
        <v>mayo</v>
      </c>
      <c r="Z1698">
        <f>YEAR(BD_PONDERACIONES[[#This Row],[Fecha Ejecución del Ticket]])</f>
        <v>2022</v>
      </c>
      <c r="AA1698" t="str">
        <f t="shared" si="365"/>
        <v>junio</v>
      </c>
      <c r="AB1698">
        <f>YEAR(BD_PONDERACIONES[[#This Row],[Fecha de Inspección]])</f>
        <v>2022</v>
      </c>
      <c r="AC1698">
        <f t="shared" si="366"/>
        <v>0.5</v>
      </c>
      <c r="AD1698">
        <f t="shared" si="367"/>
        <v>0.5</v>
      </c>
      <c r="AE1698">
        <f t="shared" si="368"/>
        <v>0.5</v>
      </c>
      <c r="AF1698">
        <f t="shared" si="369"/>
        <v>0.5</v>
      </c>
      <c r="AG1698">
        <f t="shared" si="370"/>
        <v>0.5</v>
      </c>
      <c r="AH1698">
        <f t="shared" si="371"/>
        <v>0.5</v>
      </c>
      <c r="AI1698">
        <f t="shared" si="372"/>
        <v>0.25</v>
      </c>
      <c r="AJ1698">
        <f t="shared" si="373"/>
        <v>0.25</v>
      </c>
      <c r="AK1698">
        <f t="shared" si="374"/>
        <v>0.5</v>
      </c>
      <c r="AL1698">
        <f t="shared" si="375"/>
        <v>0.5</v>
      </c>
      <c r="AM1698">
        <f t="shared" si="376"/>
        <v>0</v>
      </c>
      <c r="AN1698" s="6">
        <f t="shared" si="377"/>
        <v>0.9</v>
      </c>
      <c r="AO1698" t="str">
        <f>VLOOKUP(BD_PONDERACIONES[[#This Row],[Comuna]],Tabla3[#All],2,0)</f>
        <v>Florida</v>
      </c>
    </row>
    <row r="1699" spans="1:41" x14ac:dyDescent="0.35">
      <c r="A1699" t="s">
        <v>8625</v>
      </c>
      <c r="B1699" t="s">
        <v>8626</v>
      </c>
      <c r="C1699" t="s">
        <v>8627</v>
      </c>
      <c r="D1699" s="5">
        <v>44725</v>
      </c>
      <c r="E1699" s="5">
        <v>44700</v>
      </c>
      <c r="F1699" t="s">
        <v>753</v>
      </c>
      <c r="G1699" t="s">
        <v>8628</v>
      </c>
      <c r="H1699" t="s">
        <v>1389</v>
      </c>
      <c r="J1699" t="s">
        <v>756</v>
      </c>
      <c r="K1699" t="s">
        <v>756</v>
      </c>
      <c r="L1699" t="s">
        <v>757</v>
      </c>
      <c r="M1699" t="s">
        <v>757</v>
      </c>
      <c r="N1699" t="s">
        <v>756</v>
      </c>
      <c r="O1699" t="s">
        <v>756</v>
      </c>
      <c r="P1699" t="s">
        <v>758</v>
      </c>
      <c r="Q1699" t="s">
        <v>759</v>
      </c>
      <c r="R1699" t="s">
        <v>759</v>
      </c>
      <c r="S1699" t="s">
        <v>757</v>
      </c>
      <c r="T1699" t="s">
        <v>757</v>
      </c>
      <c r="U1699" t="s">
        <v>757</v>
      </c>
      <c r="V1699" t="s">
        <v>904</v>
      </c>
      <c r="W1699" t="s">
        <v>773</v>
      </c>
      <c r="X1699" t="s">
        <v>8629</v>
      </c>
      <c r="Y1699" t="str">
        <f t="shared" si="364"/>
        <v>mayo</v>
      </c>
      <c r="Z1699">
        <f>YEAR(BD_PONDERACIONES[[#This Row],[Fecha Ejecución del Ticket]])</f>
        <v>2022</v>
      </c>
      <c r="AA1699" t="str">
        <f t="shared" si="365"/>
        <v>junio</v>
      </c>
      <c r="AB1699">
        <f>YEAR(BD_PONDERACIONES[[#This Row],[Fecha de Inspección]])</f>
        <v>2022</v>
      </c>
      <c r="AC1699">
        <f t="shared" si="366"/>
        <v>0.5</v>
      </c>
      <c r="AD1699">
        <f t="shared" si="367"/>
        <v>0.5</v>
      </c>
      <c r="AE1699">
        <f t="shared" si="368"/>
        <v>0.5</v>
      </c>
      <c r="AF1699">
        <f t="shared" si="369"/>
        <v>0.5</v>
      </c>
      <c r="AG1699">
        <f t="shared" si="370"/>
        <v>0.5</v>
      </c>
      <c r="AH1699">
        <f t="shared" si="371"/>
        <v>0.5</v>
      </c>
      <c r="AI1699">
        <f t="shared" si="372"/>
        <v>0.25</v>
      </c>
      <c r="AJ1699">
        <f t="shared" si="373"/>
        <v>0.25</v>
      </c>
      <c r="AK1699">
        <f t="shared" si="374"/>
        <v>0.5</v>
      </c>
      <c r="AL1699">
        <f t="shared" si="375"/>
        <v>0.32500000000000001</v>
      </c>
      <c r="AM1699">
        <f t="shared" si="376"/>
        <v>0</v>
      </c>
      <c r="AN1699" s="6">
        <f t="shared" si="377"/>
        <v>0.86499999999999999</v>
      </c>
      <c r="AO1699" t="str">
        <f>VLOOKUP(BD_PONDERACIONES[[#This Row],[Comuna]],Tabla3[#All],2,0)</f>
        <v>Florida</v>
      </c>
    </row>
    <row r="1700" spans="1:41" x14ac:dyDescent="0.35">
      <c r="A1700" t="s">
        <v>8630</v>
      </c>
      <c r="B1700" t="s">
        <v>8631</v>
      </c>
      <c r="C1700" t="s">
        <v>8632</v>
      </c>
      <c r="D1700" s="5">
        <v>44725</v>
      </c>
      <c r="E1700" s="5">
        <v>44687</v>
      </c>
      <c r="F1700" t="s">
        <v>763</v>
      </c>
      <c r="G1700" t="s">
        <v>8633</v>
      </c>
      <c r="H1700" t="s">
        <v>1389</v>
      </c>
      <c r="J1700" t="s">
        <v>756</v>
      </c>
      <c r="K1700" t="s">
        <v>756</v>
      </c>
      <c r="L1700" t="s">
        <v>757</v>
      </c>
      <c r="M1700" t="s">
        <v>757</v>
      </c>
      <c r="N1700" t="s">
        <v>756</v>
      </c>
      <c r="O1700" t="s">
        <v>756</v>
      </c>
      <c r="P1700" t="s">
        <v>758</v>
      </c>
      <c r="Q1700" t="s">
        <v>759</v>
      </c>
      <c r="R1700" t="s">
        <v>759</v>
      </c>
      <c r="S1700" t="s">
        <v>757</v>
      </c>
      <c r="T1700" t="s">
        <v>757</v>
      </c>
      <c r="U1700" t="s">
        <v>757</v>
      </c>
      <c r="V1700" t="s">
        <v>756</v>
      </c>
      <c r="W1700" t="s">
        <v>756</v>
      </c>
      <c r="X1700" t="s">
        <v>8634</v>
      </c>
      <c r="Y1700" t="str">
        <f t="shared" si="364"/>
        <v>mayo</v>
      </c>
      <c r="Z1700">
        <f>YEAR(BD_PONDERACIONES[[#This Row],[Fecha Ejecución del Ticket]])</f>
        <v>2022</v>
      </c>
      <c r="AA1700" t="str">
        <f t="shared" si="365"/>
        <v>junio</v>
      </c>
      <c r="AB1700">
        <f>YEAR(BD_PONDERACIONES[[#This Row],[Fecha de Inspección]])</f>
        <v>2022</v>
      </c>
      <c r="AC1700">
        <f t="shared" si="366"/>
        <v>0.5</v>
      </c>
      <c r="AD1700">
        <f t="shared" si="367"/>
        <v>0.5</v>
      </c>
      <c r="AE1700">
        <f t="shared" si="368"/>
        <v>0.5</v>
      </c>
      <c r="AF1700">
        <f t="shared" si="369"/>
        <v>0.5</v>
      </c>
      <c r="AG1700">
        <f t="shared" si="370"/>
        <v>0.5</v>
      </c>
      <c r="AH1700">
        <f t="shared" si="371"/>
        <v>0.5</v>
      </c>
      <c r="AI1700">
        <f t="shared" si="372"/>
        <v>0.25</v>
      </c>
      <c r="AJ1700">
        <f t="shared" si="373"/>
        <v>0.25</v>
      </c>
      <c r="AK1700">
        <f t="shared" si="374"/>
        <v>0.5</v>
      </c>
      <c r="AL1700">
        <f t="shared" si="375"/>
        <v>0.5</v>
      </c>
      <c r="AM1700">
        <f t="shared" si="376"/>
        <v>0.5</v>
      </c>
      <c r="AN1700" s="6">
        <f t="shared" si="377"/>
        <v>1</v>
      </c>
      <c r="AO1700" t="str">
        <f>VLOOKUP(BD_PONDERACIONES[[#This Row],[Comuna]],Tabla3[#All],2,0)</f>
        <v>Florida</v>
      </c>
    </row>
    <row r="1701" spans="1:41" x14ac:dyDescent="0.35">
      <c r="A1701" t="s">
        <v>8635</v>
      </c>
      <c r="B1701" t="s">
        <v>8636</v>
      </c>
      <c r="C1701" t="s">
        <v>8637</v>
      </c>
      <c r="D1701" s="5">
        <v>44725</v>
      </c>
      <c r="E1701" s="5">
        <v>44687</v>
      </c>
      <c r="F1701" t="s">
        <v>763</v>
      </c>
      <c r="G1701" t="s">
        <v>8638</v>
      </c>
      <c r="H1701" t="s">
        <v>1389</v>
      </c>
      <c r="J1701" t="s">
        <v>756</v>
      </c>
      <c r="K1701" t="s">
        <v>756</v>
      </c>
      <c r="L1701" t="s">
        <v>756</v>
      </c>
      <c r="M1701" t="s">
        <v>756</v>
      </c>
      <c r="N1701" t="s">
        <v>756</v>
      </c>
      <c r="O1701" t="s">
        <v>756</v>
      </c>
      <c r="P1701" t="s">
        <v>758</v>
      </c>
      <c r="Q1701" t="s">
        <v>759</v>
      </c>
      <c r="R1701" t="s">
        <v>759</v>
      </c>
      <c r="S1701" t="s">
        <v>757</v>
      </c>
      <c r="T1701" t="s">
        <v>757</v>
      </c>
      <c r="U1701" t="s">
        <v>757</v>
      </c>
      <c r="V1701" t="s">
        <v>756</v>
      </c>
      <c r="W1701" t="s">
        <v>756</v>
      </c>
      <c r="X1701" t="s">
        <v>804</v>
      </c>
      <c r="Y1701" t="str">
        <f t="shared" si="364"/>
        <v>mayo</v>
      </c>
      <c r="Z1701">
        <f>YEAR(BD_PONDERACIONES[[#This Row],[Fecha Ejecución del Ticket]])</f>
        <v>2022</v>
      </c>
      <c r="AA1701" t="str">
        <f t="shared" si="365"/>
        <v>junio</v>
      </c>
      <c r="AB1701">
        <f>YEAR(BD_PONDERACIONES[[#This Row],[Fecha de Inspección]])</f>
        <v>2022</v>
      </c>
      <c r="AC1701">
        <f t="shared" si="366"/>
        <v>0.5</v>
      </c>
      <c r="AD1701">
        <f t="shared" si="367"/>
        <v>0.5</v>
      </c>
      <c r="AE1701">
        <f t="shared" si="368"/>
        <v>0.5</v>
      </c>
      <c r="AF1701">
        <f t="shared" si="369"/>
        <v>0.5</v>
      </c>
      <c r="AG1701">
        <f t="shared" si="370"/>
        <v>0.5</v>
      </c>
      <c r="AH1701">
        <f t="shared" si="371"/>
        <v>0.5</v>
      </c>
      <c r="AI1701">
        <f t="shared" si="372"/>
        <v>0.25</v>
      </c>
      <c r="AJ1701">
        <f t="shared" si="373"/>
        <v>0.25</v>
      </c>
      <c r="AK1701">
        <f t="shared" si="374"/>
        <v>0.5</v>
      </c>
      <c r="AL1701">
        <f t="shared" si="375"/>
        <v>0.5</v>
      </c>
      <c r="AM1701">
        <f t="shared" si="376"/>
        <v>0.5</v>
      </c>
      <c r="AN1701" s="6">
        <f t="shared" si="377"/>
        <v>1</v>
      </c>
      <c r="AO1701" t="str">
        <f>VLOOKUP(BD_PONDERACIONES[[#This Row],[Comuna]],Tabla3[#All],2,0)</f>
        <v>Florida</v>
      </c>
    </row>
    <row r="1702" spans="1:41" x14ac:dyDescent="0.35">
      <c r="A1702" t="s">
        <v>8639</v>
      </c>
      <c r="B1702" t="s">
        <v>8640</v>
      </c>
      <c r="C1702" t="s">
        <v>8641</v>
      </c>
      <c r="D1702" s="5">
        <v>44725</v>
      </c>
      <c r="E1702" s="5">
        <v>44698</v>
      </c>
      <c r="F1702" t="s">
        <v>753</v>
      </c>
      <c r="G1702" t="s">
        <v>8642</v>
      </c>
      <c r="H1702" t="s">
        <v>1389</v>
      </c>
      <c r="J1702" t="s">
        <v>756</v>
      </c>
      <c r="K1702" t="s">
        <v>756</v>
      </c>
      <c r="L1702" t="s">
        <v>757</v>
      </c>
      <c r="M1702" t="s">
        <v>757</v>
      </c>
      <c r="N1702" t="s">
        <v>756</v>
      </c>
      <c r="O1702" t="s">
        <v>756</v>
      </c>
      <c r="P1702" t="s">
        <v>758</v>
      </c>
      <c r="Q1702" t="s">
        <v>759</v>
      </c>
      <c r="R1702" t="s">
        <v>759</v>
      </c>
      <c r="S1702" t="s">
        <v>757</v>
      </c>
      <c r="T1702" t="s">
        <v>757</v>
      </c>
      <c r="U1702" t="s">
        <v>757</v>
      </c>
      <c r="V1702" t="s">
        <v>756</v>
      </c>
      <c r="W1702" t="s">
        <v>773</v>
      </c>
      <c r="X1702" t="s">
        <v>8643</v>
      </c>
      <c r="Y1702" t="str">
        <f t="shared" si="364"/>
        <v>mayo</v>
      </c>
      <c r="Z1702">
        <f>YEAR(BD_PONDERACIONES[[#This Row],[Fecha Ejecución del Ticket]])</f>
        <v>2022</v>
      </c>
      <c r="AA1702" t="str">
        <f t="shared" si="365"/>
        <v>junio</v>
      </c>
      <c r="AB1702">
        <f>YEAR(BD_PONDERACIONES[[#This Row],[Fecha de Inspección]])</f>
        <v>2022</v>
      </c>
      <c r="AC1702">
        <f t="shared" si="366"/>
        <v>0.5</v>
      </c>
      <c r="AD1702">
        <f t="shared" si="367"/>
        <v>0.5</v>
      </c>
      <c r="AE1702">
        <f t="shared" si="368"/>
        <v>0.5</v>
      </c>
      <c r="AF1702">
        <f t="shared" si="369"/>
        <v>0.5</v>
      </c>
      <c r="AG1702">
        <f t="shared" si="370"/>
        <v>0.5</v>
      </c>
      <c r="AH1702">
        <f t="shared" si="371"/>
        <v>0.5</v>
      </c>
      <c r="AI1702">
        <f t="shared" si="372"/>
        <v>0.25</v>
      </c>
      <c r="AJ1702">
        <f t="shared" si="373"/>
        <v>0.25</v>
      </c>
      <c r="AK1702">
        <f t="shared" si="374"/>
        <v>0.5</v>
      </c>
      <c r="AL1702">
        <f t="shared" si="375"/>
        <v>0.5</v>
      </c>
      <c r="AM1702">
        <f t="shared" si="376"/>
        <v>0</v>
      </c>
      <c r="AN1702" s="6">
        <f t="shared" si="377"/>
        <v>0.9</v>
      </c>
      <c r="AO1702" t="str">
        <f>VLOOKUP(BD_PONDERACIONES[[#This Row],[Comuna]],Tabla3[#All],2,0)</f>
        <v>Florida</v>
      </c>
    </row>
    <row r="1703" spans="1:41" x14ac:dyDescent="0.35">
      <c r="A1703" t="s">
        <v>8644</v>
      </c>
      <c r="B1703" t="s">
        <v>8645</v>
      </c>
      <c r="C1703" t="s">
        <v>8646</v>
      </c>
      <c r="D1703" s="5">
        <v>44725</v>
      </c>
      <c r="E1703" s="5">
        <v>44697</v>
      </c>
      <c r="F1703" t="s">
        <v>753</v>
      </c>
      <c r="G1703" t="s">
        <v>8647</v>
      </c>
      <c r="H1703" t="s">
        <v>1389</v>
      </c>
      <c r="J1703" t="s">
        <v>756</v>
      </c>
      <c r="K1703" t="s">
        <v>756</v>
      </c>
      <c r="L1703" t="s">
        <v>773</v>
      </c>
      <c r="M1703" t="s">
        <v>773</v>
      </c>
      <c r="N1703" t="s">
        <v>756</v>
      </c>
      <c r="O1703" t="s">
        <v>756</v>
      </c>
      <c r="P1703" t="s">
        <v>758</v>
      </c>
      <c r="Q1703" t="s">
        <v>759</v>
      </c>
      <c r="R1703" t="s">
        <v>759</v>
      </c>
      <c r="S1703" t="s">
        <v>757</v>
      </c>
      <c r="T1703" t="s">
        <v>757</v>
      </c>
      <c r="U1703" t="s">
        <v>757</v>
      </c>
      <c r="V1703" t="s">
        <v>756</v>
      </c>
      <c r="W1703" t="s">
        <v>756</v>
      </c>
      <c r="X1703" t="s">
        <v>8648</v>
      </c>
      <c r="Y1703" t="str">
        <f t="shared" si="364"/>
        <v>mayo</v>
      </c>
      <c r="Z1703">
        <f>YEAR(BD_PONDERACIONES[[#This Row],[Fecha Ejecución del Ticket]])</f>
        <v>2022</v>
      </c>
      <c r="AA1703" t="str">
        <f t="shared" si="365"/>
        <v>junio</v>
      </c>
      <c r="AB1703">
        <f>YEAR(BD_PONDERACIONES[[#This Row],[Fecha de Inspección]])</f>
        <v>2022</v>
      </c>
      <c r="AC1703">
        <f t="shared" si="366"/>
        <v>0.5</v>
      </c>
      <c r="AD1703">
        <f t="shared" si="367"/>
        <v>0.5</v>
      </c>
      <c r="AE1703">
        <f t="shared" si="368"/>
        <v>0</v>
      </c>
      <c r="AF1703">
        <f t="shared" si="369"/>
        <v>0</v>
      </c>
      <c r="AG1703">
        <f t="shared" si="370"/>
        <v>0.5</v>
      </c>
      <c r="AH1703">
        <f t="shared" si="371"/>
        <v>0.5</v>
      </c>
      <c r="AI1703">
        <f t="shared" si="372"/>
        <v>0.25</v>
      </c>
      <c r="AJ1703">
        <f t="shared" si="373"/>
        <v>0.25</v>
      </c>
      <c r="AK1703">
        <f t="shared" si="374"/>
        <v>0.5</v>
      </c>
      <c r="AL1703">
        <f t="shared" si="375"/>
        <v>0.5</v>
      </c>
      <c r="AM1703">
        <f t="shared" si="376"/>
        <v>0.5</v>
      </c>
      <c r="AN1703" s="6">
        <f t="shared" si="377"/>
        <v>0.7</v>
      </c>
      <c r="AO1703" t="str">
        <f>VLOOKUP(BD_PONDERACIONES[[#This Row],[Comuna]],Tabla3[#All],2,0)</f>
        <v>Florida</v>
      </c>
    </row>
    <row r="1704" spans="1:41" x14ac:dyDescent="0.35">
      <c r="A1704" t="s">
        <v>8649</v>
      </c>
      <c r="B1704" t="s">
        <v>8650</v>
      </c>
      <c r="C1704" t="s">
        <v>8651</v>
      </c>
      <c r="D1704" s="5">
        <v>44725</v>
      </c>
      <c r="E1704" s="5">
        <v>44685</v>
      </c>
      <c r="F1704" t="s">
        <v>763</v>
      </c>
      <c r="G1704" t="s">
        <v>8652</v>
      </c>
      <c r="H1704" t="s">
        <v>1389</v>
      </c>
      <c r="J1704" t="s">
        <v>756</v>
      </c>
      <c r="K1704" t="s">
        <v>756</v>
      </c>
      <c r="L1704" t="s">
        <v>757</v>
      </c>
      <c r="M1704" t="s">
        <v>757</v>
      </c>
      <c r="N1704" t="s">
        <v>756</v>
      </c>
      <c r="O1704" t="s">
        <v>756</v>
      </c>
      <c r="P1704" t="s">
        <v>758</v>
      </c>
      <c r="Q1704" t="s">
        <v>759</v>
      </c>
      <c r="R1704" t="s">
        <v>759</v>
      </c>
      <c r="S1704" t="s">
        <v>757</v>
      </c>
      <c r="T1704" t="s">
        <v>757</v>
      </c>
      <c r="U1704" t="s">
        <v>757</v>
      </c>
      <c r="V1704" t="s">
        <v>756</v>
      </c>
      <c r="W1704" t="s">
        <v>756</v>
      </c>
      <c r="X1704" t="s">
        <v>4617</v>
      </c>
      <c r="Y1704" t="str">
        <f t="shared" si="364"/>
        <v>mayo</v>
      </c>
      <c r="Z1704">
        <f>YEAR(BD_PONDERACIONES[[#This Row],[Fecha Ejecución del Ticket]])</f>
        <v>2022</v>
      </c>
      <c r="AA1704" t="str">
        <f t="shared" si="365"/>
        <v>junio</v>
      </c>
      <c r="AB1704">
        <f>YEAR(BD_PONDERACIONES[[#This Row],[Fecha de Inspección]])</f>
        <v>2022</v>
      </c>
      <c r="AC1704">
        <f t="shared" si="366"/>
        <v>0.5</v>
      </c>
      <c r="AD1704">
        <f t="shared" si="367"/>
        <v>0.5</v>
      </c>
      <c r="AE1704">
        <f t="shared" si="368"/>
        <v>0.5</v>
      </c>
      <c r="AF1704">
        <f t="shared" si="369"/>
        <v>0.5</v>
      </c>
      <c r="AG1704">
        <f t="shared" si="370"/>
        <v>0.5</v>
      </c>
      <c r="AH1704">
        <f t="shared" si="371"/>
        <v>0.5</v>
      </c>
      <c r="AI1704">
        <f t="shared" si="372"/>
        <v>0.25</v>
      </c>
      <c r="AJ1704">
        <f t="shared" si="373"/>
        <v>0.25</v>
      </c>
      <c r="AK1704">
        <f t="shared" si="374"/>
        <v>0.5</v>
      </c>
      <c r="AL1704">
        <f t="shared" si="375"/>
        <v>0.5</v>
      </c>
      <c r="AM1704">
        <f t="shared" si="376"/>
        <v>0.5</v>
      </c>
      <c r="AN1704" s="6">
        <f t="shared" si="377"/>
        <v>1</v>
      </c>
      <c r="AO1704" t="str">
        <f>VLOOKUP(BD_PONDERACIONES[[#This Row],[Comuna]],Tabla3[#All],2,0)</f>
        <v>Florida</v>
      </c>
    </row>
    <row r="1705" spans="1:41" x14ac:dyDescent="0.35">
      <c r="A1705" t="s">
        <v>8653</v>
      </c>
      <c r="B1705" t="s">
        <v>8654</v>
      </c>
      <c r="C1705" t="s">
        <v>8655</v>
      </c>
      <c r="D1705" s="5">
        <v>44725</v>
      </c>
      <c r="E1705" s="5">
        <v>44696</v>
      </c>
      <c r="F1705" t="s">
        <v>753</v>
      </c>
      <c r="G1705" t="s">
        <v>8656</v>
      </c>
      <c r="H1705" t="s">
        <v>1389</v>
      </c>
      <c r="J1705" t="s">
        <v>756</v>
      </c>
      <c r="K1705" t="s">
        <v>756</v>
      </c>
      <c r="L1705" t="s">
        <v>757</v>
      </c>
      <c r="M1705" t="s">
        <v>757</v>
      </c>
      <c r="N1705" t="s">
        <v>756</v>
      </c>
      <c r="O1705" t="s">
        <v>756</v>
      </c>
      <c r="P1705" t="s">
        <v>758</v>
      </c>
      <c r="Q1705" t="s">
        <v>759</v>
      </c>
      <c r="R1705" t="s">
        <v>759</v>
      </c>
      <c r="S1705" t="s">
        <v>757</v>
      </c>
      <c r="T1705" t="s">
        <v>757</v>
      </c>
      <c r="U1705" t="s">
        <v>757</v>
      </c>
      <c r="V1705" t="s">
        <v>904</v>
      </c>
      <c r="W1705" t="s">
        <v>756</v>
      </c>
      <c r="X1705" t="s">
        <v>8657</v>
      </c>
      <c r="Y1705" t="str">
        <f t="shared" si="364"/>
        <v>mayo</v>
      </c>
      <c r="Z1705">
        <f>YEAR(BD_PONDERACIONES[[#This Row],[Fecha Ejecución del Ticket]])</f>
        <v>2022</v>
      </c>
      <c r="AA1705" t="str">
        <f t="shared" si="365"/>
        <v>junio</v>
      </c>
      <c r="AB1705">
        <f>YEAR(BD_PONDERACIONES[[#This Row],[Fecha de Inspección]])</f>
        <v>2022</v>
      </c>
      <c r="AC1705">
        <f t="shared" si="366"/>
        <v>0.5</v>
      </c>
      <c r="AD1705">
        <f t="shared" si="367"/>
        <v>0.5</v>
      </c>
      <c r="AE1705">
        <f t="shared" si="368"/>
        <v>0.5</v>
      </c>
      <c r="AF1705">
        <f t="shared" si="369"/>
        <v>0.5</v>
      </c>
      <c r="AG1705">
        <f t="shared" si="370"/>
        <v>0.5</v>
      </c>
      <c r="AH1705">
        <f t="shared" si="371"/>
        <v>0.5</v>
      </c>
      <c r="AI1705">
        <f t="shared" si="372"/>
        <v>0.25</v>
      </c>
      <c r="AJ1705">
        <f t="shared" si="373"/>
        <v>0.25</v>
      </c>
      <c r="AK1705">
        <f t="shared" si="374"/>
        <v>0.5</v>
      </c>
      <c r="AL1705">
        <f t="shared" si="375"/>
        <v>0.32500000000000001</v>
      </c>
      <c r="AM1705">
        <f t="shared" si="376"/>
        <v>0.5</v>
      </c>
      <c r="AN1705" s="6">
        <f t="shared" si="377"/>
        <v>0.96500000000000008</v>
      </c>
      <c r="AO1705" t="str">
        <f>VLOOKUP(BD_PONDERACIONES[[#This Row],[Comuna]],Tabla3[#All],2,0)</f>
        <v>Florida</v>
      </c>
    </row>
    <row r="1706" spans="1:41" x14ac:dyDescent="0.35">
      <c r="A1706" t="s">
        <v>8658</v>
      </c>
      <c r="B1706" t="s">
        <v>8659</v>
      </c>
      <c r="C1706" t="s">
        <v>8660</v>
      </c>
      <c r="D1706" s="5">
        <v>44725</v>
      </c>
      <c r="E1706" s="5">
        <v>44685</v>
      </c>
      <c r="F1706" t="s">
        <v>763</v>
      </c>
      <c r="G1706" t="s">
        <v>8661</v>
      </c>
      <c r="H1706" t="s">
        <v>1389</v>
      </c>
      <c r="J1706" t="s">
        <v>756</v>
      </c>
      <c r="K1706" t="s">
        <v>756</v>
      </c>
      <c r="L1706" t="s">
        <v>757</v>
      </c>
      <c r="M1706" t="s">
        <v>757</v>
      </c>
      <c r="N1706" t="s">
        <v>756</v>
      </c>
      <c r="O1706" t="s">
        <v>756</v>
      </c>
      <c r="P1706" t="s">
        <v>758</v>
      </c>
      <c r="Q1706" t="s">
        <v>759</v>
      </c>
      <c r="R1706" t="s">
        <v>759</v>
      </c>
      <c r="S1706" t="s">
        <v>757</v>
      </c>
      <c r="T1706" t="s">
        <v>757</v>
      </c>
      <c r="U1706" t="s">
        <v>757</v>
      </c>
      <c r="V1706" t="s">
        <v>756</v>
      </c>
      <c r="W1706" t="s">
        <v>756</v>
      </c>
      <c r="X1706" t="s">
        <v>8662</v>
      </c>
      <c r="Y1706" t="str">
        <f t="shared" si="364"/>
        <v>mayo</v>
      </c>
      <c r="Z1706">
        <f>YEAR(BD_PONDERACIONES[[#This Row],[Fecha Ejecución del Ticket]])</f>
        <v>2022</v>
      </c>
      <c r="AA1706" t="str">
        <f t="shared" si="365"/>
        <v>junio</v>
      </c>
      <c r="AB1706">
        <f>YEAR(BD_PONDERACIONES[[#This Row],[Fecha de Inspección]])</f>
        <v>2022</v>
      </c>
      <c r="AC1706">
        <f t="shared" si="366"/>
        <v>0.5</v>
      </c>
      <c r="AD1706">
        <f t="shared" si="367"/>
        <v>0.5</v>
      </c>
      <c r="AE1706">
        <f t="shared" si="368"/>
        <v>0.5</v>
      </c>
      <c r="AF1706">
        <f t="shared" si="369"/>
        <v>0.5</v>
      </c>
      <c r="AG1706">
        <f t="shared" si="370"/>
        <v>0.5</v>
      </c>
      <c r="AH1706">
        <f t="shared" si="371"/>
        <v>0.5</v>
      </c>
      <c r="AI1706">
        <f t="shared" si="372"/>
        <v>0.25</v>
      </c>
      <c r="AJ1706">
        <f t="shared" si="373"/>
        <v>0.25</v>
      </c>
      <c r="AK1706">
        <f t="shared" si="374"/>
        <v>0.5</v>
      </c>
      <c r="AL1706">
        <f t="shared" si="375"/>
        <v>0.5</v>
      </c>
      <c r="AM1706">
        <f t="shared" si="376"/>
        <v>0.5</v>
      </c>
      <c r="AN1706" s="6">
        <f t="shared" si="377"/>
        <v>1</v>
      </c>
      <c r="AO1706" t="str">
        <f>VLOOKUP(BD_PONDERACIONES[[#This Row],[Comuna]],Tabla3[#All],2,0)</f>
        <v>Florida</v>
      </c>
    </row>
    <row r="1707" spans="1:41" x14ac:dyDescent="0.35">
      <c r="A1707" t="s">
        <v>8663</v>
      </c>
      <c r="B1707" t="s">
        <v>8664</v>
      </c>
      <c r="C1707" t="s">
        <v>8665</v>
      </c>
      <c r="D1707" s="5">
        <v>44725</v>
      </c>
      <c r="E1707" s="5">
        <v>44697</v>
      </c>
      <c r="F1707" t="s">
        <v>753</v>
      </c>
      <c r="G1707" t="s">
        <v>8666</v>
      </c>
      <c r="H1707" t="s">
        <v>3456</v>
      </c>
      <c r="J1707" t="s">
        <v>756</v>
      </c>
      <c r="K1707" t="s">
        <v>756</v>
      </c>
      <c r="L1707" t="s">
        <v>757</v>
      </c>
      <c r="M1707" t="s">
        <v>757</v>
      </c>
      <c r="N1707" t="s">
        <v>756</v>
      </c>
      <c r="O1707" t="s">
        <v>756</v>
      </c>
      <c r="P1707" t="s">
        <v>758</v>
      </c>
      <c r="Q1707" t="s">
        <v>759</v>
      </c>
      <c r="R1707" t="s">
        <v>759</v>
      </c>
      <c r="S1707" t="s">
        <v>757</v>
      </c>
      <c r="T1707" t="s">
        <v>757</v>
      </c>
      <c r="U1707" t="s">
        <v>757</v>
      </c>
      <c r="V1707" t="s">
        <v>756</v>
      </c>
      <c r="W1707" t="s">
        <v>756</v>
      </c>
      <c r="X1707" t="s">
        <v>885</v>
      </c>
      <c r="Y1707" t="str">
        <f t="shared" si="364"/>
        <v>mayo</v>
      </c>
      <c r="Z1707">
        <f>YEAR(BD_PONDERACIONES[[#This Row],[Fecha Ejecución del Ticket]])</f>
        <v>2022</v>
      </c>
      <c r="AA1707" t="str">
        <f t="shared" si="365"/>
        <v>junio</v>
      </c>
      <c r="AB1707">
        <f>YEAR(BD_PONDERACIONES[[#This Row],[Fecha de Inspección]])</f>
        <v>2022</v>
      </c>
      <c r="AC1707">
        <f t="shared" si="366"/>
        <v>0.5</v>
      </c>
      <c r="AD1707">
        <f t="shared" si="367"/>
        <v>0.5</v>
      </c>
      <c r="AE1707">
        <f t="shared" si="368"/>
        <v>0.5</v>
      </c>
      <c r="AF1707">
        <f t="shared" si="369"/>
        <v>0.5</v>
      </c>
      <c r="AG1707">
        <f t="shared" si="370"/>
        <v>0.5</v>
      </c>
      <c r="AH1707">
        <f t="shared" si="371"/>
        <v>0.5</v>
      </c>
      <c r="AI1707">
        <f t="shared" si="372"/>
        <v>0.25</v>
      </c>
      <c r="AJ1707">
        <f t="shared" si="373"/>
        <v>0.25</v>
      </c>
      <c r="AK1707">
        <f t="shared" si="374"/>
        <v>0.5</v>
      </c>
      <c r="AL1707">
        <f t="shared" si="375"/>
        <v>0.5</v>
      </c>
      <c r="AM1707">
        <f t="shared" si="376"/>
        <v>0.5</v>
      </c>
      <c r="AN1707" s="6">
        <f t="shared" si="377"/>
        <v>1</v>
      </c>
      <c r="AO1707" t="str">
        <f>VLOOKUP(BD_PONDERACIONES[[#This Row],[Comuna]],Tabla3[#All],2,0)</f>
        <v>Cordillera</v>
      </c>
    </row>
    <row r="1708" spans="1:41" x14ac:dyDescent="0.35">
      <c r="A1708" t="s">
        <v>8667</v>
      </c>
      <c r="B1708" t="s">
        <v>8668</v>
      </c>
      <c r="C1708" t="s">
        <v>8669</v>
      </c>
      <c r="D1708" s="5">
        <v>44725</v>
      </c>
      <c r="E1708" s="5">
        <v>44686</v>
      </c>
      <c r="F1708" t="s">
        <v>763</v>
      </c>
      <c r="G1708" t="s">
        <v>8670</v>
      </c>
      <c r="H1708" t="s">
        <v>1389</v>
      </c>
      <c r="J1708" t="s">
        <v>756</v>
      </c>
      <c r="K1708" t="s">
        <v>756</v>
      </c>
      <c r="L1708" t="s">
        <v>757</v>
      </c>
      <c r="M1708" t="s">
        <v>757</v>
      </c>
      <c r="N1708" t="s">
        <v>756</v>
      </c>
      <c r="O1708" t="s">
        <v>756</v>
      </c>
      <c r="P1708" t="s">
        <v>758</v>
      </c>
      <c r="Q1708" t="s">
        <v>759</v>
      </c>
      <c r="R1708" t="s">
        <v>759</v>
      </c>
      <c r="S1708" t="s">
        <v>757</v>
      </c>
      <c r="T1708" t="s">
        <v>757</v>
      </c>
      <c r="U1708" t="s">
        <v>757</v>
      </c>
      <c r="V1708" t="s">
        <v>756</v>
      </c>
      <c r="W1708" t="s">
        <v>756</v>
      </c>
      <c r="X1708" t="s">
        <v>1457</v>
      </c>
      <c r="Y1708" t="str">
        <f t="shared" si="364"/>
        <v>mayo</v>
      </c>
      <c r="Z1708">
        <f>YEAR(BD_PONDERACIONES[[#This Row],[Fecha Ejecución del Ticket]])</f>
        <v>2022</v>
      </c>
      <c r="AA1708" t="str">
        <f t="shared" si="365"/>
        <v>junio</v>
      </c>
      <c r="AB1708">
        <f>YEAR(BD_PONDERACIONES[[#This Row],[Fecha de Inspección]])</f>
        <v>2022</v>
      </c>
      <c r="AC1708">
        <f t="shared" si="366"/>
        <v>0.5</v>
      </c>
      <c r="AD1708">
        <f t="shared" si="367"/>
        <v>0.5</v>
      </c>
      <c r="AE1708">
        <f t="shared" si="368"/>
        <v>0.5</v>
      </c>
      <c r="AF1708">
        <f t="shared" si="369"/>
        <v>0.5</v>
      </c>
      <c r="AG1708">
        <f t="shared" si="370"/>
        <v>0.5</v>
      </c>
      <c r="AH1708">
        <f t="shared" si="371"/>
        <v>0.5</v>
      </c>
      <c r="AI1708">
        <f t="shared" si="372"/>
        <v>0.25</v>
      </c>
      <c r="AJ1708">
        <f t="shared" si="373"/>
        <v>0.25</v>
      </c>
      <c r="AK1708">
        <f t="shared" si="374"/>
        <v>0.5</v>
      </c>
      <c r="AL1708">
        <f t="shared" si="375"/>
        <v>0.5</v>
      </c>
      <c r="AM1708">
        <f t="shared" si="376"/>
        <v>0.5</v>
      </c>
      <c r="AN1708" s="6">
        <f t="shared" si="377"/>
        <v>1</v>
      </c>
      <c r="AO1708" t="str">
        <f>VLOOKUP(BD_PONDERACIONES[[#This Row],[Comuna]],Tabla3[#All],2,0)</f>
        <v>Florida</v>
      </c>
    </row>
    <row r="1709" spans="1:41" x14ac:dyDescent="0.35">
      <c r="A1709" t="s">
        <v>8671</v>
      </c>
      <c r="B1709" t="s">
        <v>8672</v>
      </c>
      <c r="C1709" t="s">
        <v>8673</v>
      </c>
      <c r="D1709" s="5">
        <v>44725</v>
      </c>
      <c r="E1709" s="5">
        <v>44686</v>
      </c>
      <c r="F1709" t="s">
        <v>763</v>
      </c>
      <c r="G1709" t="s">
        <v>8674</v>
      </c>
      <c r="H1709" t="s">
        <v>1389</v>
      </c>
      <c r="J1709" t="s">
        <v>756</v>
      </c>
      <c r="K1709" t="s">
        <v>756</v>
      </c>
      <c r="L1709" t="s">
        <v>757</v>
      </c>
      <c r="M1709" t="s">
        <v>757</v>
      </c>
      <c r="N1709" t="s">
        <v>756</v>
      </c>
      <c r="O1709" t="s">
        <v>756</v>
      </c>
      <c r="P1709" t="s">
        <v>758</v>
      </c>
      <c r="Q1709" t="s">
        <v>759</v>
      </c>
      <c r="R1709" t="s">
        <v>759</v>
      </c>
      <c r="S1709" t="s">
        <v>757</v>
      </c>
      <c r="T1709" t="s">
        <v>757</v>
      </c>
      <c r="U1709" t="s">
        <v>757</v>
      </c>
      <c r="V1709" t="s">
        <v>773</v>
      </c>
      <c r="W1709" t="s">
        <v>773</v>
      </c>
      <c r="X1709" t="s">
        <v>8675</v>
      </c>
      <c r="Y1709" t="str">
        <f t="shared" si="364"/>
        <v>mayo</v>
      </c>
      <c r="Z1709">
        <f>YEAR(BD_PONDERACIONES[[#This Row],[Fecha Ejecución del Ticket]])</f>
        <v>2022</v>
      </c>
      <c r="AA1709" t="str">
        <f t="shared" si="365"/>
        <v>junio</v>
      </c>
      <c r="AB1709">
        <f>YEAR(BD_PONDERACIONES[[#This Row],[Fecha de Inspección]])</f>
        <v>2022</v>
      </c>
      <c r="AC1709">
        <f t="shared" si="366"/>
        <v>0.5</v>
      </c>
      <c r="AD1709">
        <f t="shared" si="367"/>
        <v>0.5</v>
      </c>
      <c r="AE1709">
        <f t="shared" si="368"/>
        <v>0.5</v>
      </c>
      <c r="AF1709">
        <f t="shared" si="369"/>
        <v>0.5</v>
      </c>
      <c r="AG1709">
        <f t="shared" si="370"/>
        <v>0.5</v>
      </c>
      <c r="AH1709">
        <f t="shared" si="371"/>
        <v>0.5</v>
      </c>
      <c r="AI1709">
        <f t="shared" si="372"/>
        <v>0.25</v>
      </c>
      <c r="AJ1709">
        <f t="shared" si="373"/>
        <v>0.25</v>
      </c>
      <c r="AK1709">
        <f t="shared" si="374"/>
        <v>0.5</v>
      </c>
      <c r="AL1709">
        <f t="shared" si="375"/>
        <v>0</v>
      </c>
      <c r="AM1709">
        <f t="shared" si="376"/>
        <v>0</v>
      </c>
      <c r="AN1709" s="6">
        <f t="shared" si="377"/>
        <v>0.8</v>
      </c>
      <c r="AO1709" t="str">
        <f>VLOOKUP(BD_PONDERACIONES[[#This Row],[Comuna]],Tabla3[#All],2,0)</f>
        <v>Florida</v>
      </c>
    </row>
    <row r="1710" spans="1:41" x14ac:dyDescent="0.35">
      <c r="A1710" t="s">
        <v>8676</v>
      </c>
      <c r="B1710" t="s">
        <v>8677</v>
      </c>
      <c r="C1710" t="s">
        <v>8678</v>
      </c>
      <c r="D1710" s="5">
        <v>44725</v>
      </c>
      <c r="E1710" s="5">
        <v>44686</v>
      </c>
      <c r="F1710" t="s">
        <v>763</v>
      </c>
      <c r="G1710" t="s">
        <v>8679</v>
      </c>
      <c r="H1710" t="s">
        <v>1389</v>
      </c>
      <c r="J1710" t="s">
        <v>756</v>
      </c>
      <c r="K1710" t="s">
        <v>756</v>
      </c>
      <c r="L1710" t="s">
        <v>773</v>
      </c>
      <c r="M1710" t="s">
        <v>773</v>
      </c>
      <c r="N1710" t="s">
        <v>756</v>
      </c>
      <c r="O1710" t="s">
        <v>756</v>
      </c>
      <c r="P1710" t="s">
        <v>758</v>
      </c>
      <c r="Q1710" t="s">
        <v>759</v>
      </c>
      <c r="R1710" t="s">
        <v>759</v>
      </c>
      <c r="S1710" t="s">
        <v>757</v>
      </c>
      <c r="T1710" t="s">
        <v>757</v>
      </c>
      <c r="U1710" t="s">
        <v>757</v>
      </c>
      <c r="V1710" t="s">
        <v>756</v>
      </c>
      <c r="W1710" t="s">
        <v>773</v>
      </c>
      <c r="X1710" t="s">
        <v>8680</v>
      </c>
      <c r="Y1710" t="str">
        <f t="shared" si="364"/>
        <v>mayo</v>
      </c>
      <c r="Z1710">
        <f>YEAR(BD_PONDERACIONES[[#This Row],[Fecha Ejecución del Ticket]])</f>
        <v>2022</v>
      </c>
      <c r="AA1710" t="str">
        <f t="shared" si="365"/>
        <v>junio</v>
      </c>
      <c r="AB1710">
        <f>YEAR(BD_PONDERACIONES[[#This Row],[Fecha de Inspección]])</f>
        <v>2022</v>
      </c>
      <c r="AC1710">
        <f t="shared" si="366"/>
        <v>0.5</v>
      </c>
      <c r="AD1710">
        <f t="shared" si="367"/>
        <v>0.5</v>
      </c>
      <c r="AE1710">
        <f t="shared" si="368"/>
        <v>0</v>
      </c>
      <c r="AF1710">
        <f t="shared" si="369"/>
        <v>0</v>
      </c>
      <c r="AG1710">
        <f t="shared" si="370"/>
        <v>0.5</v>
      </c>
      <c r="AH1710">
        <f t="shared" si="371"/>
        <v>0.5</v>
      </c>
      <c r="AI1710">
        <f t="shared" si="372"/>
        <v>0.25</v>
      </c>
      <c r="AJ1710">
        <f t="shared" si="373"/>
        <v>0.25</v>
      </c>
      <c r="AK1710">
        <f t="shared" si="374"/>
        <v>0.5</v>
      </c>
      <c r="AL1710">
        <f t="shared" si="375"/>
        <v>0.5</v>
      </c>
      <c r="AM1710">
        <f t="shared" si="376"/>
        <v>0</v>
      </c>
      <c r="AN1710" s="6">
        <f t="shared" si="377"/>
        <v>0.6</v>
      </c>
      <c r="AO1710" t="str">
        <f>VLOOKUP(BD_PONDERACIONES[[#This Row],[Comuna]],Tabla3[#All],2,0)</f>
        <v>Florida</v>
      </c>
    </row>
    <row r="1711" spans="1:41" x14ac:dyDescent="0.35">
      <c r="A1711" t="s">
        <v>8681</v>
      </c>
      <c r="B1711" t="s">
        <v>8682</v>
      </c>
      <c r="C1711" t="s">
        <v>8683</v>
      </c>
      <c r="D1711" s="5">
        <v>44725</v>
      </c>
      <c r="E1711" s="5">
        <v>44687</v>
      </c>
      <c r="F1711" t="s">
        <v>763</v>
      </c>
      <c r="G1711" t="s">
        <v>8684</v>
      </c>
      <c r="H1711" t="s">
        <v>1389</v>
      </c>
      <c r="J1711" t="s">
        <v>756</v>
      </c>
      <c r="K1711" t="s">
        <v>756</v>
      </c>
      <c r="L1711" t="s">
        <v>757</v>
      </c>
      <c r="M1711" t="s">
        <v>757</v>
      </c>
      <c r="N1711" t="s">
        <v>756</v>
      </c>
      <c r="O1711" t="s">
        <v>756</v>
      </c>
      <c r="P1711" t="s">
        <v>758</v>
      </c>
      <c r="Q1711" t="s">
        <v>759</v>
      </c>
      <c r="R1711" t="s">
        <v>759</v>
      </c>
      <c r="S1711" t="s">
        <v>757</v>
      </c>
      <c r="T1711" t="s">
        <v>757</v>
      </c>
      <c r="U1711" t="s">
        <v>757</v>
      </c>
      <c r="V1711" t="s">
        <v>756</v>
      </c>
      <c r="W1711" t="s">
        <v>756</v>
      </c>
      <c r="X1711" t="s">
        <v>804</v>
      </c>
      <c r="Y1711" t="str">
        <f t="shared" si="364"/>
        <v>mayo</v>
      </c>
      <c r="Z1711">
        <f>YEAR(BD_PONDERACIONES[[#This Row],[Fecha Ejecución del Ticket]])</f>
        <v>2022</v>
      </c>
      <c r="AA1711" t="str">
        <f t="shared" si="365"/>
        <v>junio</v>
      </c>
      <c r="AB1711">
        <f>YEAR(BD_PONDERACIONES[[#This Row],[Fecha de Inspección]])</f>
        <v>2022</v>
      </c>
      <c r="AC1711">
        <f t="shared" si="366"/>
        <v>0.5</v>
      </c>
      <c r="AD1711">
        <f t="shared" si="367"/>
        <v>0.5</v>
      </c>
      <c r="AE1711">
        <f t="shared" si="368"/>
        <v>0.5</v>
      </c>
      <c r="AF1711">
        <f t="shared" si="369"/>
        <v>0.5</v>
      </c>
      <c r="AG1711">
        <f t="shared" si="370"/>
        <v>0.5</v>
      </c>
      <c r="AH1711">
        <f t="shared" si="371"/>
        <v>0.5</v>
      </c>
      <c r="AI1711">
        <f t="shared" si="372"/>
        <v>0.25</v>
      </c>
      <c r="AJ1711">
        <f t="shared" si="373"/>
        <v>0.25</v>
      </c>
      <c r="AK1711">
        <f t="shared" si="374"/>
        <v>0.5</v>
      </c>
      <c r="AL1711">
        <f t="shared" si="375"/>
        <v>0.5</v>
      </c>
      <c r="AM1711">
        <f t="shared" si="376"/>
        <v>0.5</v>
      </c>
      <c r="AN1711" s="6">
        <f t="shared" si="377"/>
        <v>1</v>
      </c>
      <c r="AO1711" t="str">
        <f>VLOOKUP(BD_PONDERACIONES[[#This Row],[Comuna]],Tabla3[#All],2,0)</f>
        <v>Florida</v>
      </c>
    </row>
    <row r="1712" spans="1:41" x14ac:dyDescent="0.35">
      <c r="A1712" t="s">
        <v>8487</v>
      </c>
      <c r="B1712" t="s">
        <v>8488</v>
      </c>
      <c r="C1712" t="s">
        <v>8489</v>
      </c>
      <c r="D1712" s="5">
        <v>44726</v>
      </c>
      <c r="E1712" s="5">
        <v>44704</v>
      </c>
      <c r="F1712" t="s">
        <v>753</v>
      </c>
      <c r="G1712" t="s">
        <v>8490</v>
      </c>
      <c r="H1712" t="s">
        <v>1389</v>
      </c>
      <c r="J1712" t="s">
        <v>756</v>
      </c>
      <c r="K1712" t="s">
        <v>756</v>
      </c>
      <c r="L1712" t="s">
        <v>757</v>
      </c>
      <c r="M1712" t="s">
        <v>757</v>
      </c>
      <c r="N1712" t="s">
        <v>756</v>
      </c>
      <c r="O1712" t="s">
        <v>756</v>
      </c>
      <c r="P1712" t="s">
        <v>758</v>
      </c>
      <c r="Q1712" t="s">
        <v>759</v>
      </c>
      <c r="R1712" t="s">
        <v>759</v>
      </c>
      <c r="S1712" t="s">
        <v>757</v>
      </c>
      <c r="T1712" t="s">
        <v>757</v>
      </c>
      <c r="U1712" t="s">
        <v>757</v>
      </c>
      <c r="V1712" t="s">
        <v>773</v>
      </c>
      <c r="W1712" t="s">
        <v>773</v>
      </c>
      <c r="X1712" t="s">
        <v>8491</v>
      </c>
      <c r="Y1712" t="str">
        <f t="shared" si="364"/>
        <v>mayo</v>
      </c>
      <c r="Z1712">
        <f>YEAR(BD_PONDERACIONES[[#This Row],[Fecha Ejecución del Ticket]])</f>
        <v>2022</v>
      </c>
      <c r="AA1712" t="str">
        <f t="shared" si="365"/>
        <v>junio</v>
      </c>
      <c r="AB1712">
        <f>YEAR(BD_PONDERACIONES[[#This Row],[Fecha de Inspección]])</f>
        <v>2022</v>
      </c>
      <c r="AC1712">
        <f t="shared" si="366"/>
        <v>0.5</v>
      </c>
      <c r="AD1712">
        <f t="shared" si="367"/>
        <v>0.5</v>
      </c>
      <c r="AE1712">
        <f t="shared" si="368"/>
        <v>0.5</v>
      </c>
      <c r="AF1712">
        <f t="shared" si="369"/>
        <v>0.5</v>
      </c>
      <c r="AG1712">
        <f t="shared" si="370"/>
        <v>0.5</v>
      </c>
      <c r="AH1712">
        <f t="shared" si="371"/>
        <v>0.5</v>
      </c>
      <c r="AI1712">
        <f t="shared" si="372"/>
        <v>0.25</v>
      </c>
      <c r="AJ1712">
        <f t="shared" si="373"/>
        <v>0.25</v>
      </c>
      <c r="AK1712">
        <f t="shared" si="374"/>
        <v>0.5</v>
      </c>
      <c r="AL1712">
        <f t="shared" si="375"/>
        <v>0</v>
      </c>
      <c r="AM1712">
        <f t="shared" si="376"/>
        <v>0</v>
      </c>
      <c r="AN1712" s="6">
        <f t="shared" si="377"/>
        <v>0.8</v>
      </c>
      <c r="AO1712" t="str">
        <f>VLOOKUP(BD_PONDERACIONES[[#This Row],[Comuna]],Tabla3[#All],2,0)</f>
        <v>Florida</v>
      </c>
    </row>
    <row r="1713" spans="1:41" x14ac:dyDescent="0.35">
      <c r="A1713" t="s">
        <v>8492</v>
      </c>
      <c r="B1713" t="s">
        <v>8493</v>
      </c>
      <c r="C1713" t="s">
        <v>8494</v>
      </c>
      <c r="D1713" s="5">
        <v>44726</v>
      </c>
      <c r="E1713" s="5">
        <v>44701</v>
      </c>
      <c r="F1713" t="s">
        <v>753</v>
      </c>
      <c r="G1713" t="s">
        <v>8495</v>
      </c>
      <c r="H1713" t="s">
        <v>1389</v>
      </c>
      <c r="J1713" t="s">
        <v>756</v>
      </c>
      <c r="K1713" t="s">
        <v>756</v>
      </c>
      <c r="L1713" t="s">
        <v>757</v>
      </c>
      <c r="M1713" t="s">
        <v>757</v>
      </c>
      <c r="N1713" t="s">
        <v>756</v>
      </c>
      <c r="O1713" t="s">
        <v>756</v>
      </c>
      <c r="P1713" t="s">
        <v>758</v>
      </c>
      <c r="Q1713" t="s">
        <v>759</v>
      </c>
      <c r="R1713" t="s">
        <v>759</v>
      </c>
      <c r="S1713" t="s">
        <v>757</v>
      </c>
      <c r="T1713" t="s">
        <v>757</v>
      </c>
      <c r="U1713" t="s">
        <v>757</v>
      </c>
      <c r="V1713" t="s">
        <v>756</v>
      </c>
      <c r="W1713" t="s">
        <v>773</v>
      </c>
      <c r="X1713" t="s">
        <v>8496</v>
      </c>
      <c r="Y1713" t="str">
        <f t="shared" si="364"/>
        <v>mayo</v>
      </c>
      <c r="Z1713">
        <f>YEAR(BD_PONDERACIONES[[#This Row],[Fecha Ejecución del Ticket]])</f>
        <v>2022</v>
      </c>
      <c r="AA1713" t="str">
        <f t="shared" si="365"/>
        <v>junio</v>
      </c>
      <c r="AB1713">
        <f>YEAR(BD_PONDERACIONES[[#This Row],[Fecha de Inspección]])</f>
        <v>2022</v>
      </c>
      <c r="AC1713">
        <f t="shared" si="366"/>
        <v>0.5</v>
      </c>
      <c r="AD1713">
        <f t="shared" si="367"/>
        <v>0.5</v>
      </c>
      <c r="AE1713">
        <f t="shared" si="368"/>
        <v>0.5</v>
      </c>
      <c r="AF1713">
        <f t="shared" si="369"/>
        <v>0.5</v>
      </c>
      <c r="AG1713">
        <f t="shared" si="370"/>
        <v>0.5</v>
      </c>
      <c r="AH1713">
        <f t="shared" si="371"/>
        <v>0.5</v>
      </c>
      <c r="AI1713">
        <f t="shared" si="372"/>
        <v>0.25</v>
      </c>
      <c r="AJ1713">
        <f t="shared" si="373"/>
        <v>0.25</v>
      </c>
      <c r="AK1713">
        <f t="shared" si="374"/>
        <v>0.5</v>
      </c>
      <c r="AL1713">
        <f t="shared" si="375"/>
        <v>0.5</v>
      </c>
      <c r="AM1713">
        <f t="shared" si="376"/>
        <v>0</v>
      </c>
      <c r="AN1713" s="6">
        <f t="shared" si="377"/>
        <v>0.9</v>
      </c>
      <c r="AO1713" t="str">
        <f>VLOOKUP(BD_PONDERACIONES[[#This Row],[Comuna]],Tabla3[#All],2,0)</f>
        <v>Florida</v>
      </c>
    </row>
    <row r="1714" spans="1:41" x14ac:dyDescent="0.35">
      <c r="A1714" t="s">
        <v>8497</v>
      </c>
      <c r="B1714" t="s">
        <v>8498</v>
      </c>
      <c r="C1714" t="s">
        <v>8499</v>
      </c>
      <c r="D1714" s="5">
        <v>44726</v>
      </c>
      <c r="E1714" s="5">
        <v>44701</v>
      </c>
      <c r="F1714" t="s">
        <v>753</v>
      </c>
      <c r="G1714" t="s">
        <v>8500</v>
      </c>
      <c r="H1714" t="s">
        <v>1389</v>
      </c>
      <c r="J1714" t="s">
        <v>756</v>
      </c>
      <c r="K1714" t="s">
        <v>756</v>
      </c>
      <c r="L1714" t="s">
        <v>756</v>
      </c>
      <c r="M1714" t="s">
        <v>756</v>
      </c>
      <c r="N1714" t="s">
        <v>756</v>
      </c>
      <c r="O1714" t="s">
        <v>756</v>
      </c>
      <c r="P1714" t="s">
        <v>758</v>
      </c>
      <c r="Q1714" t="s">
        <v>759</v>
      </c>
      <c r="R1714" t="s">
        <v>759</v>
      </c>
      <c r="S1714" t="s">
        <v>757</v>
      </c>
      <c r="T1714" t="s">
        <v>757</v>
      </c>
      <c r="U1714" t="s">
        <v>757</v>
      </c>
      <c r="V1714" t="s">
        <v>756</v>
      </c>
      <c r="W1714" t="s">
        <v>756</v>
      </c>
      <c r="X1714" t="s">
        <v>5192</v>
      </c>
      <c r="Y1714" t="str">
        <f t="shared" si="364"/>
        <v>mayo</v>
      </c>
      <c r="Z1714">
        <f>YEAR(BD_PONDERACIONES[[#This Row],[Fecha Ejecución del Ticket]])</f>
        <v>2022</v>
      </c>
      <c r="AA1714" t="str">
        <f t="shared" si="365"/>
        <v>junio</v>
      </c>
      <c r="AB1714">
        <f>YEAR(BD_PONDERACIONES[[#This Row],[Fecha de Inspección]])</f>
        <v>2022</v>
      </c>
      <c r="AC1714">
        <f t="shared" si="366"/>
        <v>0.5</v>
      </c>
      <c r="AD1714">
        <f t="shared" si="367"/>
        <v>0.5</v>
      </c>
      <c r="AE1714">
        <f t="shared" si="368"/>
        <v>0.5</v>
      </c>
      <c r="AF1714">
        <f t="shared" si="369"/>
        <v>0.5</v>
      </c>
      <c r="AG1714">
        <f t="shared" si="370"/>
        <v>0.5</v>
      </c>
      <c r="AH1714">
        <f t="shared" si="371"/>
        <v>0.5</v>
      </c>
      <c r="AI1714">
        <f t="shared" si="372"/>
        <v>0.25</v>
      </c>
      <c r="AJ1714">
        <f t="shared" si="373"/>
        <v>0.25</v>
      </c>
      <c r="AK1714">
        <f t="shared" si="374"/>
        <v>0.5</v>
      </c>
      <c r="AL1714">
        <f t="shared" si="375"/>
        <v>0.5</v>
      </c>
      <c r="AM1714">
        <f t="shared" si="376"/>
        <v>0.5</v>
      </c>
      <c r="AN1714" s="6">
        <f t="shared" si="377"/>
        <v>1</v>
      </c>
      <c r="AO1714" t="str">
        <f>VLOOKUP(BD_PONDERACIONES[[#This Row],[Comuna]],Tabla3[#All],2,0)</f>
        <v>Florida</v>
      </c>
    </row>
    <row r="1715" spans="1:41" x14ac:dyDescent="0.35">
      <c r="A1715" t="s">
        <v>8501</v>
      </c>
      <c r="B1715" t="s">
        <v>8502</v>
      </c>
      <c r="C1715" t="s">
        <v>8503</v>
      </c>
      <c r="D1715" s="5">
        <v>44726</v>
      </c>
      <c r="E1715" s="5">
        <v>44701</v>
      </c>
      <c r="F1715" t="s">
        <v>753</v>
      </c>
      <c r="G1715" t="s">
        <v>8504</v>
      </c>
      <c r="H1715" t="s">
        <v>1389</v>
      </c>
      <c r="J1715" t="s">
        <v>756</v>
      </c>
      <c r="K1715" t="s">
        <v>756</v>
      </c>
      <c r="L1715" t="s">
        <v>773</v>
      </c>
      <c r="M1715" t="s">
        <v>773</v>
      </c>
      <c r="N1715" t="s">
        <v>756</v>
      </c>
      <c r="O1715" t="s">
        <v>756</v>
      </c>
      <c r="P1715" t="s">
        <v>758</v>
      </c>
      <c r="Q1715" t="s">
        <v>759</v>
      </c>
      <c r="R1715" t="s">
        <v>759</v>
      </c>
      <c r="S1715" t="s">
        <v>757</v>
      </c>
      <c r="T1715" t="s">
        <v>757</v>
      </c>
      <c r="U1715" t="s">
        <v>757</v>
      </c>
      <c r="V1715" t="s">
        <v>756</v>
      </c>
      <c r="W1715" t="s">
        <v>756</v>
      </c>
      <c r="X1715" t="s">
        <v>8505</v>
      </c>
      <c r="Y1715" t="str">
        <f t="shared" si="364"/>
        <v>mayo</v>
      </c>
      <c r="Z1715">
        <f>YEAR(BD_PONDERACIONES[[#This Row],[Fecha Ejecución del Ticket]])</f>
        <v>2022</v>
      </c>
      <c r="AA1715" t="str">
        <f t="shared" si="365"/>
        <v>junio</v>
      </c>
      <c r="AB1715">
        <f>YEAR(BD_PONDERACIONES[[#This Row],[Fecha de Inspección]])</f>
        <v>2022</v>
      </c>
      <c r="AC1715">
        <f t="shared" si="366"/>
        <v>0.5</v>
      </c>
      <c r="AD1715">
        <f t="shared" si="367"/>
        <v>0.5</v>
      </c>
      <c r="AE1715">
        <f t="shared" si="368"/>
        <v>0</v>
      </c>
      <c r="AF1715">
        <f t="shared" si="369"/>
        <v>0</v>
      </c>
      <c r="AG1715">
        <f t="shared" si="370"/>
        <v>0.5</v>
      </c>
      <c r="AH1715">
        <f t="shared" si="371"/>
        <v>0.5</v>
      </c>
      <c r="AI1715">
        <f t="shared" si="372"/>
        <v>0.25</v>
      </c>
      <c r="AJ1715">
        <f t="shared" si="373"/>
        <v>0.25</v>
      </c>
      <c r="AK1715">
        <f t="shared" si="374"/>
        <v>0.5</v>
      </c>
      <c r="AL1715">
        <f t="shared" si="375"/>
        <v>0.5</v>
      </c>
      <c r="AM1715">
        <f t="shared" si="376"/>
        <v>0.5</v>
      </c>
      <c r="AN1715" s="6">
        <f t="shared" si="377"/>
        <v>0.7</v>
      </c>
      <c r="AO1715" t="str">
        <f>VLOOKUP(BD_PONDERACIONES[[#This Row],[Comuna]],Tabla3[#All],2,0)</f>
        <v>Florida</v>
      </c>
    </row>
    <row r="1716" spans="1:41" x14ac:dyDescent="0.35">
      <c r="A1716" t="s">
        <v>8506</v>
      </c>
      <c r="B1716" t="s">
        <v>8507</v>
      </c>
      <c r="C1716" t="s">
        <v>8508</v>
      </c>
      <c r="D1716" s="5">
        <v>44726</v>
      </c>
      <c r="E1716" s="5">
        <v>44688</v>
      </c>
      <c r="F1716" t="s">
        <v>763</v>
      </c>
      <c r="G1716" t="s">
        <v>8509</v>
      </c>
      <c r="H1716" t="s">
        <v>1389</v>
      </c>
      <c r="J1716" t="s">
        <v>756</v>
      </c>
      <c r="K1716" t="s">
        <v>756</v>
      </c>
      <c r="L1716" t="s">
        <v>757</v>
      </c>
      <c r="M1716" t="s">
        <v>757</v>
      </c>
      <c r="N1716" t="s">
        <v>756</v>
      </c>
      <c r="O1716" t="s">
        <v>756</v>
      </c>
      <c r="P1716" t="s">
        <v>758</v>
      </c>
      <c r="Q1716" t="s">
        <v>759</v>
      </c>
      <c r="R1716" t="s">
        <v>759</v>
      </c>
      <c r="S1716" t="s">
        <v>757</v>
      </c>
      <c r="T1716" t="s">
        <v>757</v>
      </c>
      <c r="U1716" t="s">
        <v>757</v>
      </c>
      <c r="V1716" t="s">
        <v>756</v>
      </c>
      <c r="W1716" t="s">
        <v>773</v>
      </c>
      <c r="X1716" t="s">
        <v>7487</v>
      </c>
      <c r="Y1716" t="str">
        <f t="shared" si="364"/>
        <v>mayo</v>
      </c>
      <c r="Z1716">
        <f>YEAR(BD_PONDERACIONES[[#This Row],[Fecha Ejecución del Ticket]])</f>
        <v>2022</v>
      </c>
      <c r="AA1716" t="str">
        <f t="shared" si="365"/>
        <v>junio</v>
      </c>
      <c r="AB1716">
        <f>YEAR(BD_PONDERACIONES[[#This Row],[Fecha de Inspección]])</f>
        <v>2022</v>
      </c>
      <c r="AC1716">
        <f t="shared" si="366"/>
        <v>0.5</v>
      </c>
      <c r="AD1716">
        <f t="shared" si="367"/>
        <v>0.5</v>
      </c>
      <c r="AE1716">
        <f t="shared" si="368"/>
        <v>0.5</v>
      </c>
      <c r="AF1716">
        <f t="shared" si="369"/>
        <v>0.5</v>
      </c>
      <c r="AG1716">
        <f t="shared" si="370"/>
        <v>0.5</v>
      </c>
      <c r="AH1716">
        <f t="shared" si="371"/>
        <v>0.5</v>
      </c>
      <c r="AI1716">
        <f t="shared" si="372"/>
        <v>0.25</v>
      </c>
      <c r="AJ1716">
        <f t="shared" si="373"/>
        <v>0.25</v>
      </c>
      <c r="AK1716">
        <f t="shared" si="374"/>
        <v>0.5</v>
      </c>
      <c r="AL1716">
        <f t="shared" si="375"/>
        <v>0.5</v>
      </c>
      <c r="AM1716">
        <f t="shared" si="376"/>
        <v>0</v>
      </c>
      <c r="AN1716" s="6">
        <f t="shared" si="377"/>
        <v>0.9</v>
      </c>
      <c r="AO1716" t="str">
        <f>VLOOKUP(BD_PONDERACIONES[[#This Row],[Comuna]],Tabla3[#All],2,0)</f>
        <v>Florida</v>
      </c>
    </row>
    <row r="1717" spans="1:41" x14ac:dyDescent="0.35">
      <c r="A1717" t="s">
        <v>8510</v>
      </c>
      <c r="B1717" t="s">
        <v>8511</v>
      </c>
      <c r="C1717" t="s">
        <v>8512</v>
      </c>
      <c r="D1717" s="5">
        <v>44726</v>
      </c>
      <c r="E1717" s="5">
        <v>44698</v>
      </c>
      <c r="F1717" t="s">
        <v>753</v>
      </c>
      <c r="G1717" t="s">
        <v>8513</v>
      </c>
      <c r="H1717" t="s">
        <v>1389</v>
      </c>
      <c r="J1717" t="s">
        <v>756</v>
      </c>
      <c r="K1717" t="s">
        <v>756</v>
      </c>
      <c r="L1717" t="s">
        <v>773</v>
      </c>
      <c r="M1717" t="s">
        <v>773</v>
      </c>
      <c r="N1717" t="s">
        <v>756</v>
      </c>
      <c r="O1717" t="s">
        <v>756</v>
      </c>
      <c r="P1717" t="s">
        <v>758</v>
      </c>
      <c r="Q1717" t="s">
        <v>759</v>
      </c>
      <c r="R1717" t="s">
        <v>759</v>
      </c>
      <c r="S1717" t="s">
        <v>757</v>
      </c>
      <c r="T1717" t="s">
        <v>757</v>
      </c>
      <c r="U1717" t="s">
        <v>757</v>
      </c>
      <c r="V1717" t="s">
        <v>756</v>
      </c>
      <c r="W1717" t="s">
        <v>756</v>
      </c>
      <c r="X1717" t="s">
        <v>8514</v>
      </c>
      <c r="Y1717" t="str">
        <f t="shared" si="364"/>
        <v>mayo</v>
      </c>
      <c r="Z1717">
        <f>YEAR(BD_PONDERACIONES[[#This Row],[Fecha Ejecución del Ticket]])</f>
        <v>2022</v>
      </c>
      <c r="AA1717" t="str">
        <f t="shared" si="365"/>
        <v>junio</v>
      </c>
      <c r="AB1717">
        <f>YEAR(BD_PONDERACIONES[[#This Row],[Fecha de Inspección]])</f>
        <v>2022</v>
      </c>
      <c r="AC1717">
        <f t="shared" si="366"/>
        <v>0.5</v>
      </c>
      <c r="AD1717">
        <f t="shared" si="367"/>
        <v>0.5</v>
      </c>
      <c r="AE1717">
        <f t="shared" si="368"/>
        <v>0</v>
      </c>
      <c r="AF1717">
        <f t="shared" si="369"/>
        <v>0</v>
      </c>
      <c r="AG1717">
        <f t="shared" si="370"/>
        <v>0.5</v>
      </c>
      <c r="AH1717">
        <f t="shared" si="371"/>
        <v>0.5</v>
      </c>
      <c r="AI1717">
        <f t="shared" si="372"/>
        <v>0.25</v>
      </c>
      <c r="AJ1717">
        <f t="shared" si="373"/>
        <v>0.25</v>
      </c>
      <c r="AK1717">
        <f t="shared" si="374"/>
        <v>0.5</v>
      </c>
      <c r="AL1717">
        <f t="shared" si="375"/>
        <v>0.5</v>
      </c>
      <c r="AM1717">
        <f t="shared" si="376"/>
        <v>0.5</v>
      </c>
      <c r="AN1717" s="6">
        <f t="shared" si="377"/>
        <v>0.7</v>
      </c>
      <c r="AO1717" t="str">
        <f>VLOOKUP(BD_PONDERACIONES[[#This Row],[Comuna]],Tabla3[#All],2,0)</f>
        <v>Florida</v>
      </c>
    </row>
    <row r="1718" spans="1:41" x14ac:dyDescent="0.35">
      <c r="A1718" t="s">
        <v>8515</v>
      </c>
      <c r="B1718" t="s">
        <v>8516</v>
      </c>
      <c r="C1718" t="s">
        <v>8517</v>
      </c>
      <c r="D1718" s="5">
        <v>44726</v>
      </c>
      <c r="E1718" s="5">
        <v>44683</v>
      </c>
      <c r="F1718" t="s">
        <v>763</v>
      </c>
      <c r="G1718" t="s">
        <v>8518</v>
      </c>
      <c r="H1718" t="s">
        <v>1389</v>
      </c>
      <c r="J1718" t="s">
        <v>756</v>
      </c>
      <c r="K1718" t="s">
        <v>756</v>
      </c>
      <c r="L1718" t="s">
        <v>757</v>
      </c>
      <c r="M1718" t="s">
        <v>757</v>
      </c>
      <c r="N1718" t="s">
        <v>756</v>
      </c>
      <c r="O1718" t="s">
        <v>756</v>
      </c>
      <c r="P1718" t="s">
        <v>758</v>
      </c>
      <c r="Q1718" t="s">
        <v>759</v>
      </c>
      <c r="R1718" t="s">
        <v>759</v>
      </c>
      <c r="S1718" t="s">
        <v>757</v>
      </c>
      <c r="T1718" t="s">
        <v>757</v>
      </c>
      <c r="U1718" t="s">
        <v>757</v>
      </c>
      <c r="V1718" t="s">
        <v>756</v>
      </c>
      <c r="W1718" t="s">
        <v>773</v>
      </c>
      <c r="X1718" t="s">
        <v>8519</v>
      </c>
      <c r="Y1718" t="str">
        <f t="shared" si="364"/>
        <v>mayo</v>
      </c>
      <c r="Z1718">
        <f>YEAR(BD_PONDERACIONES[[#This Row],[Fecha Ejecución del Ticket]])</f>
        <v>2022</v>
      </c>
      <c r="AA1718" t="str">
        <f t="shared" si="365"/>
        <v>junio</v>
      </c>
      <c r="AB1718">
        <f>YEAR(BD_PONDERACIONES[[#This Row],[Fecha de Inspección]])</f>
        <v>2022</v>
      </c>
      <c r="AC1718">
        <f t="shared" si="366"/>
        <v>0.5</v>
      </c>
      <c r="AD1718">
        <f t="shared" si="367"/>
        <v>0.5</v>
      </c>
      <c r="AE1718">
        <f t="shared" si="368"/>
        <v>0.5</v>
      </c>
      <c r="AF1718">
        <f t="shared" si="369"/>
        <v>0.5</v>
      </c>
      <c r="AG1718">
        <f t="shared" si="370"/>
        <v>0.5</v>
      </c>
      <c r="AH1718">
        <f t="shared" si="371"/>
        <v>0.5</v>
      </c>
      <c r="AI1718">
        <f t="shared" si="372"/>
        <v>0.25</v>
      </c>
      <c r="AJ1718">
        <f t="shared" si="373"/>
        <v>0.25</v>
      </c>
      <c r="AK1718">
        <f t="shared" si="374"/>
        <v>0.5</v>
      </c>
      <c r="AL1718">
        <f t="shared" si="375"/>
        <v>0.5</v>
      </c>
      <c r="AM1718">
        <f t="shared" si="376"/>
        <v>0</v>
      </c>
      <c r="AN1718" s="6">
        <f t="shared" si="377"/>
        <v>0.9</v>
      </c>
      <c r="AO1718" t="str">
        <f>VLOOKUP(BD_PONDERACIONES[[#This Row],[Comuna]],Tabla3[#All],2,0)</f>
        <v>Florida</v>
      </c>
    </row>
    <row r="1719" spans="1:41" x14ac:dyDescent="0.35">
      <c r="A1719" t="s">
        <v>8520</v>
      </c>
      <c r="B1719" t="s">
        <v>8521</v>
      </c>
      <c r="C1719" t="s">
        <v>8522</v>
      </c>
      <c r="D1719" s="5">
        <v>44726</v>
      </c>
      <c r="E1719" s="5">
        <v>44688</v>
      </c>
      <c r="F1719" t="s">
        <v>763</v>
      </c>
      <c r="G1719" t="s">
        <v>8523</v>
      </c>
      <c r="H1719" t="s">
        <v>1389</v>
      </c>
      <c r="J1719" t="s">
        <v>756</v>
      </c>
      <c r="K1719" t="s">
        <v>756</v>
      </c>
      <c r="L1719" t="s">
        <v>757</v>
      </c>
      <c r="M1719" t="s">
        <v>757</v>
      </c>
      <c r="N1719" t="s">
        <v>756</v>
      </c>
      <c r="O1719" t="s">
        <v>756</v>
      </c>
      <c r="P1719" t="s">
        <v>758</v>
      </c>
      <c r="Q1719" t="s">
        <v>759</v>
      </c>
      <c r="R1719" t="s">
        <v>759</v>
      </c>
      <c r="S1719" t="s">
        <v>757</v>
      </c>
      <c r="T1719" t="s">
        <v>757</v>
      </c>
      <c r="U1719" t="s">
        <v>757</v>
      </c>
      <c r="V1719" t="s">
        <v>756</v>
      </c>
      <c r="W1719" t="s">
        <v>773</v>
      </c>
      <c r="X1719" t="s">
        <v>8524</v>
      </c>
      <c r="Y1719" t="str">
        <f t="shared" si="364"/>
        <v>mayo</v>
      </c>
      <c r="Z1719">
        <f>YEAR(BD_PONDERACIONES[[#This Row],[Fecha Ejecución del Ticket]])</f>
        <v>2022</v>
      </c>
      <c r="AA1719" t="str">
        <f t="shared" si="365"/>
        <v>junio</v>
      </c>
      <c r="AB1719">
        <f>YEAR(BD_PONDERACIONES[[#This Row],[Fecha de Inspección]])</f>
        <v>2022</v>
      </c>
      <c r="AC1719">
        <f t="shared" si="366"/>
        <v>0.5</v>
      </c>
      <c r="AD1719">
        <f t="shared" si="367"/>
        <v>0.5</v>
      </c>
      <c r="AE1719">
        <f t="shared" si="368"/>
        <v>0.5</v>
      </c>
      <c r="AF1719">
        <f t="shared" si="369"/>
        <v>0.5</v>
      </c>
      <c r="AG1719">
        <f t="shared" si="370"/>
        <v>0.5</v>
      </c>
      <c r="AH1719">
        <f t="shared" si="371"/>
        <v>0.5</v>
      </c>
      <c r="AI1719">
        <f t="shared" si="372"/>
        <v>0.25</v>
      </c>
      <c r="AJ1719">
        <f t="shared" si="373"/>
        <v>0.25</v>
      </c>
      <c r="AK1719">
        <f t="shared" si="374"/>
        <v>0.5</v>
      </c>
      <c r="AL1719">
        <f t="shared" si="375"/>
        <v>0.5</v>
      </c>
      <c r="AM1719">
        <f t="shared" si="376"/>
        <v>0</v>
      </c>
      <c r="AN1719" s="6">
        <f t="shared" si="377"/>
        <v>0.9</v>
      </c>
      <c r="AO1719" t="str">
        <f>VLOOKUP(BD_PONDERACIONES[[#This Row],[Comuna]],Tabla3[#All],2,0)</f>
        <v>Florida</v>
      </c>
    </row>
    <row r="1720" spans="1:41" x14ac:dyDescent="0.35">
      <c r="A1720" t="s">
        <v>8525</v>
      </c>
      <c r="B1720" t="s">
        <v>8526</v>
      </c>
      <c r="C1720" t="s">
        <v>8527</v>
      </c>
      <c r="D1720" s="5">
        <v>44726</v>
      </c>
      <c r="E1720" s="5">
        <v>44701</v>
      </c>
      <c r="F1720" t="s">
        <v>753</v>
      </c>
      <c r="G1720" t="s">
        <v>8528</v>
      </c>
      <c r="H1720" t="s">
        <v>1389</v>
      </c>
      <c r="J1720" t="s">
        <v>756</v>
      </c>
      <c r="K1720" t="s">
        <v>756</v>
      </c>
      <c r="L1720" t="s">
        <v>757</v>
      </c>
      <c r="M1720" t="s">
        <v>757</v>
      </c>
      <c r="N1720" t="s">
        <v>756</v>
      </c>
      <c r="O1720" t="s">
        <v>756</v>
      </c>
      <c r="P1720" t="s">
        <v>758</v>
      </c>
      <c r="Q1720" t="s">
        <v>759</v>
      </c>
      <c r="R1720" t="s">
        <v>759</v>
      </c>
      <c r="S1720" t="s">
        <v>757</v>
      </c>
      <c r="T1720" t="s">
        <v>757</v>
      </c>
      <c r="U1720" t="s">
        <v>757</v>
      </c>
      <c r="V1720" t="s">
        <v>904</v>
      </c>
      <c r="W1720" t="s">
        <v>768</v>
      </c>
      <c r="X1720" t="s">
        <v>8529</v>
      </c>
      <c r="Y1720" t="str">
        <f t="shared" si="364"/>
        <v>mayo</v>
      </c>
      <c r="Z1720">
        <f>YEAR(BD_PONDERACIONES[[#This Row],[Fecha Ejecución del Ticket]])</f>
        <v>2022</v>
      </c>
      <c r="AA1720" t="str">
        <f t="shared" si="365"/>
        <v>junio</v>
      </c>
      <c r="AB1720">
        <f>YEAR(BD_PONDERACIONES[[#This Row],[Fecha de Inspección]])</f>
        <v>2022</v>
      </c>
      <c r="AC1720">
        <f t="shared" si="366"/>
        <v>0.5</v>
      </c>
      <c r="AD1720">
        <f t="shared" si="367"/>
        <v>0.5</v>
      </c>
      <c r="AE1720">
        <f t="shared" si="368"/>
        <v>0.5</v>
      </c>
      <c r="AF1720">
        <f t="shared" si="369"/>
        <v>0.5</v>
      </c>
      <c r="AG1720">
        <f t="shared" si="370"/>
        <v>0.5</v>
      </c>
      <c r="AH1720">
        <f t="shared" si="371"/>
        <v>0.5</v>
      </c>
      <c r="AI1720">
        <f t="shared" si="372"/>
        <v>0.25</v>
      </c>
      <c r="AJ1720">
        <f t="shared" si="373"/>
        <v>0.25</v>
      </c>
      <c r="AK1720">
        <f t="shared" si="374"/>
        <v>0.5</v>
      </c>
      <c r="AL1720">
        <f t="shared" si="375"/>
        <v>0.32500000000000001</v>
      </c>
      <c r="AM1720">
        <f t="shared" si="376"/>
        <v>0.17499999999999999</v>
      </c>
      <c r="AN1720" s="6">
        <f t="shared" si="377"/>
        <v>0.9</v>
      </c>
      <c r="AO1720" t="str">
        <f>VLOOKUP(BD_PONDERACIONES[[#This Row],[Comuna]],Tabla3[#All],2,0)</f>
        <v>Florida</v>
      </c>
    </row>
    <row r="1721" spans="1:41" x14ac:dyDescent="0.35">
      <c r="A1721" t="s">
        <v>8530</v>
      </c>
      <c r="B1721" t="s">
        <v>8531</v>
      </c>
      <c r="C1721" t="s">
        <v>8532</v>
      </c>
      <c r="D1721" s="5">
        <v>44726</v>
      </c>
      <c r="E1721" s="5">
        <v>44688</v>
      </c>
      <c r="F1721" t="s">
        <v>763</v>
      </c>
      <c r="G1721" t="s">
        <v>8533</v>
      </c>
      <c r="H1721" t="s">
        <v>1389</v>
      </c>
      <c r="J1721" t="s">
        <v>756</v>
      </c>
      <c r="K1721" t="s">
        <v>756</v>
      </c>
      <c r="L1721" t="s">
        <v>757</v>
      </c>
      <c r="M1721" t="s">
        <v>757</v>
      </c>
      <c r="N1721" t="s">
        <v>756</v>
      </c>
      <c r="O1721" t="s">
        <v>756</v>
      </c>
      <c r="P1721" t="s">
        <v>758</v>
      </c>
      <c r="Q1721" t="s">
        <v>759</v>
      </c>
      <c r="R1721" t="s">
        <v>759</v>
      </c>
      <c r="S1721" t="s">
        <v>757</v>
      </c>
      <c r="T1721" t="s">
        <v>757</v>
      </c>
      <c r="U1721" t="s">
        <v>757</v>
      </c>
      <c r="V1721" t="s">
        <v>773</v>
      </c>
      <c r="W1721" t="s">
        <v>773</v>
      </c>
      <c r="X1721" t="s">
        <v>8534</v>
      </c>
      <c r="Y1721" t="str">
        <f t="shared" si="364"/>
        <v>mayo</v>
      </c>
      <c r="Z1721">
        <f>YEAR(BD_PONDERACIONES[[#This Row],[Fecha Ejecución del Ticket]])</f>
        <v>2022</v>
      </c>
      <c r="AA1721" t="str">
        <f t="shared" si="365"/>
        <v>junio</v>
      </c>
      <c r="AB1721">
        <f>YEAR(BD_PONDERACIONES[[#This Row],[Fecha de Inspección]])</f>
        <v>2022</v>
      </c>
      <c r="AC1721">
        <f t="shared" si="366"/>
        <v>0.5</v>
      </c>
      <c r="AD1721">
        <f t="shared" si="367"/>
        <v>0.5</v>
      </c>
      <c r="AE1721">
        <f t="shared" si="368"/>
        <v>0.5</v>
      </c>
      <c r="AF1721">
        <f t="shared" si="369"/>
        <v>0.5</v>
      </c>
      <c r="AG1721">
        <f t="shared" si="370"/>
        <v>0.5</v>
      </c>
      <c r="AH1721">
        <f t="shared" si="371"/>
        <v>0.5</v>
      </c>
      <c r="AI1721">
        <f t="shared" si="372"/>
        <v>0.25</v>
      </c>
      <c r="AJ1721">
        <f t="shared" si="373"/>
        <v>0.25</v>
      </c>
      <c r="AK1721">
        <f t="shared" si="374"/>
        <v>0.5</v>
      </c>
      <c r="AL1721">
        <f t="shared" si="375"/>
        <v>0</v>
      </c>
      <c r="AM1721">
        <f t="shared" si="376"/>
        <v>0</v>
      </c>
      <c r="AN1721" s="6">
        <f t="shared" si="377"/>
        <v>0.8</v>
      </c>
      <c r="AO1721" t="str">
        <f>VLOOKUP(BD_PONDERACIONES[[#This Row],[Comuna]],Tabla3[#All],2,0)</f>
        <v>Florida</v>
      </c>
    </row>
    <row r="1722" spans="1:41" x14ac:dyDescent="0.35">
      <c r="A1722" t="s">
        <v>8535</v>
      </c>
      <c r="B1722" t="s">
        <v>8536</v>
      </c>
      <c r="C1722" t="s">
        <v>8537</v>
      </c>
      <c r="D1722" s="5">
        <v>44726</v>
      </c>
      <c r="E1722" s="5">
        <v>44685</v>
      </c>
      <c r="F1722" t="s">
        <v>763</v>
      </c>
      <c r="G1722" t="s">
        <v>8538</v>
      </c>
      <c r="H1722" t="s">
        <v>1389</v>
      </c>
      <c r="J1722" t="s">
        <v>756</v>
      </c>
      <c r="K1722" t="s">
        <v>756</v>
      </c>
      <c r="L1722" t="s">
        <v>757</v>
      </c>
      <c r="M1722" t="s">
        <v>757</v>
      </c>
      <c r="N1722" t="s">
        <v>756</v>
      </c>
      <c r="O1722" t="s">
        <v>756</v>
      </c>
      <c r="P1722" t="s">
        <v>758</v>
      </c>
      <c r="Q1722" t="s">
        <v>759</v>
      </c>
      <c r="R1722" t="s">
        <v>759</v>
      </c>
      <c r="S1722" t="s">
        <v>757</v>
      </c>
      <c r="T1722" t="s">
        <v>757</v>
      </c>
      <c r="U1722" t="s">
        <v>757</v>
      </c>
      <c r="V1722" t="s">
        <v>756</v>
      </c>
      <c r="W1722" t="s">
        <v>773</v>
      </c>
      <c r="X1722" t="s">
        <v>4617</v>
      </c>
      <c r="Y1722" t="str">
        <f t="shared" si="364"/>
        <v>mayo</v>
      </c>
      <c r="Z1722">
        <f>YEAR(BD_PONDERACIONES[[#This Row],[Fecha Ejecución del Ticket]])</f>
        <v>2022</v>
      </c>
      <c r="AA1722" t="str">
        <f t="shared" si="365"/>
        <v>junio</v>
      </c>
      <c r="AB1722">
        <f>YEAR(BD_PONDERACIONES[[#This Row],[Fecha de Inspección]])</f>
        <v>2022</v>
      </c>
      <c r="AC1722">
        <f t="shared" si="366"/>
        <v>0.5</v>
      </c>
      <c r="AD1722">
        <f t="shared" si="367"/>
        <v>0.5</v>
      </c>
      <c r="AE1722">
        <f t="shared" si="368"/>
        <v>0.5</v>
      </c>
      <c r="AF1722">
        <f t="shared" si="369"/>
        <v>0.5</v>
      </c>
      <c r="AG1722">
        <f t="shared" si="370"/>
        <v>0.5</v>
      </c>
      <c r="AH1722">
        <f t="shared" si="371"/>
        <v>0.5</v>
      </c>
      <c r="AI1722">
        <f t="shared" si="372"/>
        <v>0.25</v>
      </c>
      <c r="AJ1722">
        <f t="shared" si="373"/>
        <v>0.25</v>
      </c>
      <c r="AK1722">
        <f t="shared" si="374"/>
        <v>0.5</v>
      </c>
      <c r="AL1722">
        <f t="shared" si="375"/>
        <v>0.5</v>
      </c>
      <c r="AM1722">
        <f t="shared" si="376"/>
        <v>0</v>
      </c>
      <c r="AN1722" s="6">
        <f t="shared" si="377"/>
        <v>0.9</v>
      </c>
      <c r="AO1722" t="str">
        <f>VLOOKUP(BD_PONDERACIONES[[#This Row],[Comuna]],Tabla3[#All],2,0)</f>
        <v>Florida</v>
      </c>
    </row>
    <row r="1723" spans="1:41" x14ac:dyDescent="0.35">
      <c r="A1723" t="s">
        <v>8539</v>
      </c>
      <c r="B1723" t="s">
        <v>8540</v>
      </c>
      <c r="C1723" t="s">
        <v>8541</v>
      </c>
      <c r="D1723" s="5">
        <v>44726</v>
      </c>
      <c r="E1723" s="5">
        <v>44704</v>
      </c>
      <c r="F1723" t="s">
        <v>753</v>
      </c>
      <c r="G1723" t="s">
        <v>8542</v>
      </c>
      <c r="H1723" t="s">
        <v>1389</v>
      </c>
      <c r="J1723" t="s">
        <v>756</v>
      </c>
      <c r="K1723" t="s">
        <v>756</v>
      </c>
      <c r="L1723" t="s">
        <v>757</v>
      </c>
      <c r="M1723" t="s">
        <v>757</v>
      </c>
      <c r="N1723" t="s">
        <v>756</v>
      </c>
      <c r="O1723" t="s">
        <v>756</v>
      </c>
      <c r="P1723" t="s">
        <v>758</v>
      </c>
      <c r="Q1723" t="s">
        <v>759</v>
      </c>
      <c r="R1723" t="s">
        <v>759</v>
      </c>
      <c r="S1723" t="s">
        <v>757</v>
      </c>
      <c r="T1723" t="s">
        <v>757</v>
      </c>
      <c r="U1723" t="s">
        <v>757</v>
      </c>
      <c r="V1723" t="s">
        <v>756</v>
      </c>
      <c r="W1723" t="s">
        <v>756</v>
      </c>
      <c r="X1723" t="s">
        <v>885</v>
      </c>
      <c r="Y1723" t="str">
        <f t="shared" si="364"/>
        <v>mayo</v>
      </c>
      <c r="Z1723">
        <f>YEAR(BD_PONDERACIONES[[#This Row],[Fecha Ejecución del Ticket]])</f>
        <v>2022</v>
      </c>
      <c r="AA1723" t="str">
        <f t="shared" si="365"/>
        <v>junio</v>
      </c>
      <c r="AB1723">
        <f>YEAR(BD_PONDERACIONES[[#This Row],[Fecha de Inspección]])</f>
        <v>2022</v>
      </c>
      <c r="AC1723">
        <f t="shared" si="366"/>
        <v>0.5</v>
      </c>
      <c r="AD1723">
        <f t="shared" si="367"/>
        <v>0.5</v>
      </c>
      <c r="AE1723">
        <f t="shared" si="368"/>
        <v>0.5</v>
      </c>
      <c r="AF1723">
        <f t="shared" si="369"/>
        <v>0.5</v>
      </c>
      <c r="AG1723">
        <f t="shared" si="370"/>
        <v>0.5</v>
      </c>
      <c r="AH1723">
        <f t="shared" si="371"/>
        <v>0.5</v>
      </c>
      <c r="AI1723">
        <f t="shared" si="372"/>
        <v>0.25</v>
      </c>
      <c r="AJ1723">
        <f t="shared" si="373"/>
        <v>0.25</v>
      </c>
      <c r="AK1723">
        <f t="shared" si="374"/>
        <v>0.5</v>
      </c>
      <c r="AL1723">
        <f t="shared" si="375"/>
        <v>0.5</v>
      </c>
      <c r="AM1723">
        <f t="shared" si="376"/>
        <v>0.5</v>
      </c>
      <c r="AN1723" s="6">
        <f t="shared" si="377"/>
        <v>1</v>
      </c>
      <c r="AO1723" t="str">
        <f>VLOOKUP(BD_PONDERACIONES[[#This Row],[Comuna]],Tabla3[#All],2,0)</f>
        <v>Florida</v>
      </c>
    </row>
    <row r="1724" spans="1:41" x14ac:dyDescent="0.35">
      <c r="A1724" t="s">
        <v>8543</v>
      </c>
      <c r="B1724" t="s">
        <v>8544</v>
      </c>
      <c r="C1724" t="s">
        <v>8545</v>
      </c>
      <c r="D1724" s="5">
        <v>44726</v>
      </c>
      <c r="E1724" s="5">
        <v>44698</v>
      </c>
      <c r="F1724" t="s">
        <v>753</v>
      </c>
      <c r="G1724" t="s">
        <v>8546</v>
      </c>
      <c r="H1724" t="s">
        <v>1389</v>
      </c>
      <c r="J1724" t="s">
        <v>756</v>
      </c>
      <c r="K1724" t="s">
        <v>756</v>
      </c>
      <c r="L1724" t="s">
        <v>756</v>
      </c>
      <c r="M1724" t="s">
        <v>756</v>
      </c>
      <c r="N1724" t="s">
        <v>756</v>
      </c>
      <c r="O1724" t="s">
        <v>756</v>
      </c>
      <c r="P1724" t="s">
        <v>758</v>
      </c>
      <c r="Q1724" t="s">
        <v>759</v>
      </c>
      <c r="R1724" t="s">
        <v>759</v>
      </c>
      <c r="S1724" t="s">
        <v>757</v>
      </c>
      <c r="T1724" t="s">
        <v>757</v>
      </c>
      <c r="U1724" t="s">
        <v>757</v>
      </c>
      <c r="V1724" t="s">
        <v>756</v>
      </c>
      <c r="W1724" t="s">
        <v>756</v>
      </c>
      <c r="X1724" t="s">
        <v>8529</v>
      </c>
      <c r="Y1724" t="str">
        <f t="shared" si="364"/>
        <v>mayo</v>
      </c>
      <c r="Z1724">
        <f>YEAR(BD_PONDERACIONES[[#This Row],[Fecha Ejecución del Ticket]])</f>
        <v>2022</v>
      </c>
      <c r="AA1724" t="str">
        <f t="shared" si="365"/>
        <v>junio</v>
      </c>
      <c r="AB1724">
        <f>YEAR(BD_PONDERACIONES[[#This Row],[Fecha de Inspección]])</f>
        <v>2022</v>
      </c>
      <c r="AC1724">
        <f t="shared" si="366"/>
        <v>0.5</v>
      </c>
      <c r="AD1724">
        <f t="shared" si="367"/>
        <v>0.5</v>
      </c>
      <c r="AE1724">
        <f t="shared" si="368"/>
        <v>0.5</v>
      </c>
      <c r="AF1724">
        <f t="shared" si="369"/>
        <v>0.5</v>
      </c>
      <c r="AG1724">
        <f t="shared" si="370"/>
        <v>0.5</v>
      </c>
      <c r="AH1724">
        <f t="shared" si="371"/>
        <v>0.5</v>
      </c>
      <c r="AI1724">
        <f t="shared" si="372"/>
        <v>0.25</v>
      </c>
      <c r="AJ1724">
        <f t="shared" si="373"/>
        <v>0.25</v>
      </c>
      <c r="AK1724">
        <f t="shared" si="374"/>
        <v>0.5</v>
      </c>
      <c r="AL1724">
        <f t="shared" si="375"/>
        <v>0.5</v>
      </c>
      <c r="AM1724">
        <f t="shared" si="376"/>
        <v>0.5</v>
      </c>
      <c r="AN1724" s="6">
        <f t="shared" si="377"/>
        <v>1</v>
      </c>
      <c r="AO1724" t="str">
        <f>VLOOKUP(BD_PONDERACIONES[[#This Row],[Comuna]],Tabla3[#All],2,0)</f>
        <v>Florida</v>
      </c>
    </row>
    <row r="1725" spans="1:41" x14ac:dyDescent="0.35">
      <c r="A1725" t="s">
        <v>8547</v>
      </c>
      <c r="B1725" t="s">
        <v>8548</v>
      </c>
      <c r="C1725" t="s">
        <v>8549</v>
      </c>
      <c r="D1725" s="5">
        <v>44726</v>
      </c>
      <c r="E1725" s="5">
        <v>44699</v>
      </c>
      <c r="F1725" t="s">
        <v>753</v>
      </c>
      <c r="G1725" t="s">
        <v>8550</v>
      </c>
      <c r="H1725" t="s">
        <v>1389</v>
      </c>
      <c r="J1725" t="s">
        <v>756</v>
      </c>
      <c r="K1725" t="s">
        <v>756</v>
      </c>
      <c r="L1725" t="s">
        <v>757</v>
      </c>
      <c r="M1725" t="s">
        <v>757</v>
      </c>
      <c r="N1725" t="s">
        <v>756</v>
      </c>
      <c r="O1725" t="s">
        <v>756</v>
      </c>
      <c r="P1725" t="s">
        <v>765</v>
      </c>
      <c r="Q1725" t="s">
        <v>759</v>
      </c>
      <c r="R1725" t="s">
        <v>759</v>
      </c>
      <c r="S1725" t="s">
        <v>757</v>
      </c>
      <c r="T1725" t="s">
        <v>757</v>
      </c>
      <c r="U1725" t="s">
        <v>756</v>
      </c>
      <c r="V1725" t="s">
        <v>756</v>
      </c>
      <c r="W1725" t="s">
        <v>756</v>
      </c>
      <c r="X1725" t="s">
        <v>6086</v>
      </c>
      <c r="Y1725" t="str">
        <f t="shared" si="364"/>
        <v>mayo</v>
      </c>
      <c r="Z1725">
        <f>YEAR(BD_PONDERACIONES[[#This Row],[Fecha Ejecución del Ticket]])</f>
        <v>2022</v>
      </c>
      <c r="AA1725" t="str">
        <f t="shared" si="365"/>
        <v>junio</v>
      </c>
      <c r="AB1725">
        <f>YEAR(BD_PONDERACIONES[[#This Row],[Fecha de Inspección]])</f>
        <v>2022</v>
      </c>
      <c r="AC1725">
        <f t="shared" si="366"/>
        <v>0.5</v>
      </c>
      <c r="AD1725">
        <f t="shared" si="367"/>
        <v>0.5</v>
      </c>
      <c r="AE1725">
        <f t="shared" si="368"/>
        <v>0.5</v>
      </c>
      <c r="AF1725">
        <f t="shared" si="369"/>
        <v>0.5</v>
      </c>
      <c r="AG1725">
        <f t="shared" si="370"/>
        <v>0.5</v>
      </c>
      <c r="AH1725">
        <f t="shared" si="371"/>
        <v>0.5</v>
      </c>
      <c r="AI1725">
        <f t="shared" si="372"/>
        <v>0.25</v>
      </c>
      <c r="AJ1725">
        <f t="shared" si="373"/>
        <v>0.25</v>
      </c>
      <c r="AK1725">
        <f t="shared" si="374"/>
        <v>0.5</v>
      </c>
      <c r="AL1725">
        <f t="shared" si="375"/>
        <v>0.5</v>
      </c>
      <c r="AM1725">
        <f t="shared" si="376"/>
        <v>0.5</v>
      </c>
      <c r="AN1725" s="6">
        <f t="shared" si="377"/>
        <v>1</v>
      </c>
      <c r="AO1725" t="str">
        <f>VLOOKUP(BD_PONDERACIONES[[#This Row],[Comuna]],Tabla3[#All],2,0)</f>
        <v>Florida</v>
      </c>
    </row>
    <row r="1726" spans="1:41" x14ac:dyDescent="0.35">
      <c r="A1726" t="s">
        <v>8551</v>
      </c>
      <c r="B1726" t="s">
        <v>8552</v>
      </c>
      <c r="C1726" t="s">
        <v>8553</v>
      </c>
      <c r="D1726" s="5">
        <v>44726</v>
      </c>
      <c r="E1726" s="5">
        <v>44700</v>
      </c>
      <c r="F1726" t="s">
        <v>753</v>
      </c>
      <c r="G1726" t="s">
        <v>8554</v>
      </c>
      <c r="H1726" t="s">
        <v>1389</v>
      </c>
      <c r="J1726" t="s">
        <v>756</v>
      </c>
      <c r="K1726" t="s">
        <v>756</v>
      </c>
      <c r="L1726" t="s">
        <v>757</v>
      </c>
      <c r="M1726" t="s">
        <v>757</v>
      </c>
      <c r="N1726" t="s">
        <v>756</v>
      </c>
      <c r="O1726" t="s">
        <v>756</v>
      </c>
      <c r="P1726" t="s">
        <v>758</v>
      </c>
      <c r="Q1726" t="s">
        <v>759</v>
      </c>
      <c r="R1726" t="s">
        <v>759</v>
      </c>
      <c r="S1726" t="s">
        <v>757</v>
      </c>
      <c r="T1726" t="s">
        <v>757</v>
      </c>
      <c r="U1726" t="s">
        <v>757</v>
      </c>
      <c r="V1726" t="s">
        <v>904</v>
      </c>
      <c r="W1726" t="s">
        <v>768</v>
      </c>
      <c r="X1726" t="s">
        <v>8555</v>
      </c>
      <c r="Y1726" t="str">
        <f t="shared" si="364"/>
        <v>mayo</v>
      </c>
      <c r="Z1726">
        <f>YEAR(BD_PONDERACIONES[[#This Row],[Fecha Ejecución del Ticket]])</f>
        <v>2022</v>
      </c>
      <c r="AA1726" t="str">
        <f t="shared" si="365"/>
        <v>junio</v>
      </c>
      <c r="AB1726">
        <f>YEAR(BD_PONDERACIONES[[#This Row],[Fecha de Inspección]])</f>
        <v>2022</v>
      </c>
      <c r="AC1726">
        <f t="shared" si="366"/>
        <v>0.5</v>
      </c>
      <c r="AD1726">
        <f t="shared" si="367"/>
        <v>0.5</v>
      </c>
      <c r="AE1726">
        <f t="shared" si="368"/>
        <v>0.5</v>
      </c>
      <c r="AF1726">
        <f t="shared" si="369"/>
        <v>0.5</v>
      </c>
      <c r="AG1726">
        <f t="shared" si="370"/>
        <v>0.5</v>
      </c>
      <c r="AH1726">
        <f t="shared" si="371"/>
        <v>0.5</v>
      </c>
      <c r="AI1726">
        <f t="shared" si="372"/>
        <v>0.25</v>
      </c>
      <c r="AJ1726">
        <f t="shared" si="373"/>
        <v>0.25</v>
      </c>
      <c r="AK1726">
        <f t="shared" si="374"/>
        <v>0.5</v>
      </c>
      <c r="AL1726">
        <f t="shared" si="375"/>
        <v>0.32500000000000001</v>
      </c>
      <c r="AM1726">
        <f t="shared" si="376"/>
        <v>0.17499999999999999</v>
      </c>
      <c r="AN1726" s="6">
        <f t="shared" si="377"/>
        <v>0.9</v>
      </c>
      <c r="AO1726" t="str">
        <f>VLOOKUP(BD_PONDERACIONES[[#This Row],[Comuna]],Tabla3[#All],2,0)</f>
        <v>Florida</v>
      </c>
    </row>
    <row r="1727" spans="1:41" x14ac:dyDescent="0.35">
      <c r="A1727" t="s">
        <v>8388</v>
      </c>
      <c r="B1727" t="s">
        <v>8389</v>
      </c>
      <c r="C1727" t="s">
        <v>8390</v>
      </c>
      <c r="D1727" s="5">
        <v>44728</v>
      </c>
      <c r="E1727" s="5">
        <v>44691</v>
      </c>
      <c r="F1727" t="s">
        <v>763</v>
      </c>
      <c r="G1727" t="s">
        <v>8391</v>
      </c>
      <c r="H1727" t="s">
        <v>1389</v>
      </c>
      <c r="J1727" t="s">
        <v>756</v>
      </c>
      <c r="K1727" t="s">
        <v>756</v>
      </c>
      <c r="L1727" t="s">
        <v>757</v>
      </c>
      <c r="M1727" t="s">
        <v>757</v>
      </c>
      <c r="N1727" t="s">
        <v>756</v>
      </c>
      <c r="O1727" t="s">
        <v>756</v>
      </c>
      <c r="P1727" t="s">
        <v>758</v>
      </c>
      <c r="Q1727" t="s">
        <v>759</v>
      </c>
      <c r="R1727" t="s">
        <v>759</v>
      </c>
      <c r="S1727" t="s">
        <v>757</v>
      </c>
      <c r="T1727" t="s">
        <v>757</v>
      </c>
      <c r="U1727" t="s">
        <v>757</v>
      </c>
      <c r="V1727" t="s">
        <v>756</v>
      </c>
      <c r="W1727" t="s">
        <v>756</v>
      </c>
      <c r="X1727" t="s">
        <v>804</v>
      </c>
      <c r="Y1727" t="str">
        <f t="shared" si="364"/>
        <v>mayo</v>
      </c>
      <c r="Z1727">
        <f>YEAR(BD_PONDERACIONES[[#This Row],[Fecha Ejecución del Ticket]])</f>
        <v>2022</v>
      </c>
      <c r="AA1727" t="str">
        <f t="shared" si="365"/>
        <v>junio</v>
      </c>
      <c r="AB1727">
        <f>YEAR(BD_PONDERACIONES[[#This Row],[Fecha de Inspección]])</f>
        <v>2022</v>
      </c>
      <c r="AC1727">
        <f t="shared" si="366"/>
        <v>0.5</v>
      </c>
      <c r="AD1727">
        <f t="shared" si="367"/>
        <v>0.5</v>
      </c>
      <c r="AE1727">
        <f t="shared" si="368"/>
        <v>0.5</v>
      </c>
      <c r="AF1727">
        <f t="shared" si="369"/>
        <v>0.5</v>
      </c>
      <c r="AG1727">
        <f t="shared" si="370"/>
        <v>0.5</v>
      </c>
      <c r="AH1727">
        <f t="shared" si="371"/>
        <v>0.5</v>
      </c>
      <c r="AI1727">
        <f t="shared" si="372"/>
        <v>0.25</v>
      </c>
      <c r="AJ1727">
        <f t="shared" si="373"/>
        <v>0.25</v>
      </c>
      <c r="AK1727">
        <f t="shared" si="374"/>
        <v>0.5</v>
      </c>
      <c r="AL1727">
        <f t="shared" si="375"/>
        <v>0.5</v>
      </c>
      <c r="AM1727">
        <f t="shared" si="376"/>
        <v>0.5</v>
      </c>
      <c r="AN1727" s="6">
        <f t="shared" si="377"/>
        <v>1</v>
      </c>
      <c r="AO1727" t="str">
        <f>VLOOKUP(BD_PONDERACIONES[[#This Row],[Comuna]],Tabla3[#All],2,0)</f>
        <v>Florida</v>
      </c>
    </row>
    <row r="1728" spans="1:41" x14ac:dyDescent="0.35">
      <c r="A1728" t="s">
        <v>8392</v>
      </c>
      <c r="B1728" t="s">
        <v>8393</v>
      </c>
      <c r="C1728" t="s">
        <v>8394</v>
      </c>
      <c r="D1728" s="5">
        <v>44728</v>
      </c>
      <c r="E1728" s="5">
        <v>44689</v>
      </c>
      <c r="F1728" t="s">
        <v>763</v>
      </c>
      <c r="G1728" t="s">
        <v>8395</v>
      </c>
      <c r="H1728" t="s">
        <v>1389</v>
      </c>
      <c r="J1728" t="s">
        <v>756</v>
      </c>
      <c r="K1728" t="s">
        <v>756</v>
      </c>
      <c r="L1728" t="s">
        <v>757</v>
      </c>
      <c r="M1728" t="s">
        <v>757</v>
      </c>
      <c r="N1728" t="s">
        <v>756</v>
      </c>
      <c r="O1728" t="s">
        <v>756</v>
      </c>
      <c r="P1728" t="s">
        <v>758</v>
      </c>
      <c r="Q1728" t="s">
        <v>759</v>
      </c>
      <c r="R1728" t="s">
        <v>759</v>
      </c>
      <c r="S1728" t="s">
        <v>757</v>
      </c>
      <c r="T1728" t="s">
        <v>757</v>
      </c>
      <c r="U1728" t="s">
        <v>757</v>
      </c>
      <c r="V1728" t="s">
        <v>756</v>
      </c>
      <c r="W1728" t="s">
        <v>756</v>
      </c>
      <c r="X1728" t="s">
        <v>8396</v>
      </c>
      <c r="Y1728" t="str">
        <f t="shared" si="364"/>
        <v>mayo</v>
      </c>
      <c r="Z1728">
        <f>YEAR(BD_PONDERACIONES[[#This Row],[Fecha Ejecución del Ticket]])</f>
        <v>2022</v>
      </c>
      <c r="AA1728" t="str">
        <f t="shared" si="365"/>
        <v>junio</v>
      </c>
      <c r="AB1728">
        <f>YEAR(BD_PONDERACIONES[[#This Row],[Fecha de Inspección]])</f>
        <v>2022</v>
      </c>
      <c r="AC1728">
        <f t="shared" si="366"/>
        <v>0.5</v>
      </c>
      <c r="AD1728">
        <f t="shared" si="367"/>
        <v>0.5</v>
      </c>
      <c r="AE1728">
        <f t="shared" si="368"/>
        <v>0.5</v>
      </c>
      <c r="AF1728">
        <f t="shared" si="369"/>
        <v>0.5</v>
      </c>
      <c r="AG1728">
        <f t="shared" si="370"/>
        <v>0.5</v>
      </c>
      <c r="AH1728">
        <f t="shared" si="371"/>
        <v>0.5</v>
      </c>
      <c r="AI1728">
        <f t="shared" si="372"/>
        <v>0.25</v>
      </c>
      <c r="AJ1728">
        <f t="shared" si="373"/>
        <v>0.25</v>
      </c>
      <c r="AK1728">
        <f t="shared" si="374"/>
        <v>0.5</v>
      </c>
      <c r="AL1728">
        <f t="shared" si="375"/>
        <v>0.5</v>
      </c>
      <c r="AM1728">
        <f t="shared" si="376"/>
        <v>0.5</v>
      </c>
      <c r="AN1728" s="6">
        <f t="shared" si="377"/>
        <v>1</v>
      </c>
      <c r="AO1728" t="str">
        <f>VLOOKUP(BD_PONDERACIONES[[#This Row],[Comuna]],Tabla3[#All],2,0)</f>
        <v>Florida</v>
      </c>
    </row>
    <row r="1729" spans="1:41" x14ac:dyDescent="0.35">
      <c r="A1729" t="s">
        <v>8397</v>
      </c>
      <c r="B1729" t="s">
        <v>8398</v>
      </c>
      <c r="C1729" t="s">
        <v>8399</v>
      </c>
      <c r="D1729" s="5">
        <v>44728</v>
      </c>
      <c r="E1729" s="5">
        <v>44713</v>
      </c>
      <c r="F1729" t="s">
        <v>753</v>
      </c>
      <c r="G1729" t="s">
        <v>8400</v>
      </c>
      <c r="H1729" t="s">
        <v>1389</v>
      </c>
      <c r="J1729" t="s">
        <v>756</v>
      </c>
      <c r="K1729" t="s">
        <v>756</v>
      </c>
      <c r="L1729" t="s">
        <v>757</v>
      </c>
      <c r="M1729" t="s">
        <v>757</v>
      </c>
      <c r="N1729" t="s">
        <v>756</v>
      </c>
      <c r="O1729" t="s">
        <v>756</v>
      </c>
      <c r="P1729" t="s">
        <v>758</v>
      </c>
      <c r="Q1729" t="s">
        <v>759</v>
      </c>
      <c r="R1729" t="s">
        <v>759</v>
      </c>
      <c r="S1729" t="s">
        <v>757</v>
      </c>
      <c r="T1729" t="s">
        <v>757</v>
      </c>
      <c r="U1729" t="s">
        <v>757</v>
      </c>
      <c r="V1729" t="s">
        <v>756</v>
      </c>
      <c r="W1729" t="s">
        <v>756</v>
      </c>
      <c r="X1729" t="s">
        <v>885</v>
      </c>
      <c r="Y1729" t="str">
        <f t="shared" si="364"/>
        <v>junio</v>
      </c>
      <c r="Z1729">
        <f>YEAR(BD_PONDERACIONES[[#This Row],[Fecha Ejecución del Ticket]])</f>
        <v>2022</v>
      </c>
      <c r="AA1729" t="str">
        <f t="shared" si="365"/>
        <v>junio</v>
      </c>
      <c r="AB1729">
        <f>YEAR(BD_PONDERACIONES[[#This Row],[Fecha de Inspección]])</f>
        <v>2022</v>
      </c>
      <c r="AC1729">
        <f t="shared" si="366"/>
        <v>0.5</v>
      </c>
      <c r="AD1729">
        <f t="shared" si="367"/>
        <v>0.5</v>
      </c>
      <c r="AE1729">
        <f t="shared" si="368"/>
        <v>0.5</v>
      </c>
      <c r="AF1729">
        <f t="shared" si="369"/>
        <v>0.5</v>
      </c>
      <c r="AG1729">
        <f t="shared" si="370"/>
        <v>0.5</v>
      </c>
      <c r="AH1729">
        <f t="shared" si="371"/>
        <v>0.5</v>
      </c>
      <c r="AI1729">
        <f t="shared" si="372"/>
        <v>0.25</v>
      </c>
      <c r="AJ1729">
        <f t="shared" si="373"/>
        <v>0.25</v>
      </c>
      <c r="AK1729">
        <f t="shared" si="374"/>
        <v>0.5</v>
      </c>
      <c r="AL1729">
        <f t="shared" si="375"/>
        <v>0.5</v>
      </c>
      <c r="AM1729">
        <f t="shared" si="376"/>
        <v>0.5</v>
      </c>
      <c r="AN1729" s="6">
        <f t="shared" si="377"/>
        <v>1</v>
      </c>
      <c r="AO1729" t="str">
        <f>VLOOKUP(BD_PONDERACIONES[[#This Row],[Comuna]],Tabla3[#All],2,0)</f>
        <v>Florida</v>
      </c>
    </row>
    <row r="1730" spans="1:41" x14ac:dyDescent="0.35">
      <c r="A1730" t="s">
        <v>8401</v>
      </c>
      <c r="B1730" t="s">
        <v>8402</v>
      </c>
      <c r="C1730" t="s">
        <v>8403</v>
      </c>
      <c r="D1730" s="5">
        <v>44728</v>
      </c>
      <c r="E1730" s="5">
        <v>44704</v>
      </c>
      <c r="F1730" t="s">
        <v>753</v>
      </c>
      <c r="G1730" t="s">
        <v>8404</v>
      </c>
      <c r="H1730" t="s">
        <v>1389</v>
      </c>
      <c r="J1730" t="s">
        <v>756</v>
      </c>
      <c r="K1730" t="s">
        <v>756</v>
      </c>
      <c r="L1730" t="s">
        <v>757</v>
      </c>
      <c r="M1730" t="s">
        <v>757</v>
      </c>
      <c r="N1730" t="s">
        <v>756</v>
      </c>
      <c r="O1730" t="s">
        <v>756</v>
      </c>
      <c r="P1730" t="s">
        <v>758</v>
      </c>
      <c r="Q1730" t="s">
        <v>759</v>
      </c>
      <c r="R1730" t="s">
        <v>759</v>
      </c>
      <c r="S1730" t="s">
        <v>757</v>
      </c>
      <c r="T1730" t="s">
        <v>757</v>
      </c>
      <c r="U1730" t="s">
        <v>757</v>
      </c>
      <c r="V1730" t="s">
        <v>768</v>
      </c>
      <c r="W1730" t="s">
        <v>756</v>
      </c>
      <c r="X1730" t="s">
        <v>885</v>
      </c>
      <c r="Y1730" t="str">
        <f t="shared" ref="Y1730:Y1793" si="378">TEXT(E1730,"MMMM")</f>
        <v>mayo</v>
      </c>
      <c r="Z1730">
        <f>YEAR(BD_PONDERACIONES[[#This Row],[Fecha Ejecución del Ticket]])</f>
        <v>2022</v>
      </c>
      <c r="AA1730" t="str">
        <f t="shared" ref="AA1730:AA1793" si="379">TEXT(D1730,"MMMM")</f>
        <v>junio</v>
      </c>
      <c r="AB1730">
        <f>YEAR(BD_PONDERACIONES[[#This Row],[Fecha de Inspección]])</f>
        <v>2022</v>
      </c>
      <c r="AC1730">
        <f t="shared" ref="AC1730:AC1793" si="380">IF(OR(J1730="Cumple",J1730="No Aplica"),0.5,0)</f>
        <v>0.5</v>
      </c>
      <c r="AD1730">
        <f t="shared" ref="AD1730:AD1793" si="381">IF(OR(K1730="CUMPLE",K1730="No Aplica"),0.5,0)</f>
        <v>0.5</v>
      </c>
      <c r="AE1730">
        <f t="shared" ref="AE1730:AE1793" si="382">IF(OR(L1730="CUMPLE",L1730="No Aplica"),0.5,0)</f>
        <v>0.5</v>
      </c>
      <c r="AF1730">
        <f t="shared" ref="AF1730:AF1793" si="383">IF(OR(M1730="CUMPLE",M1730="No Aplica"),0.5,0)</f>
        <v>0.5</v>
      </c>
      <c r="AG1730">
        <f t="shared" ref="AG1730:AG1793" si="384">IF(OR(N1730="CUMPLE",N1730="No Aplica"),0.5,IF(N1730="Cumple Mayormente",0.325,IF(N1730="Cumple Parcialmente",0.175,0)))</f>
        <v>0.5</v>
      </c>
      <c r="AH1730">
        <f t="shared" ref="AH1730:AH1793" si="385">IF(OR(O1730="CUMPLE",O1730="No Aplica"),0.5,IF(O1730="Cumple Mayormente",0.325,IF(O1730="Cumple Parcialmente",0.175,0)))</f>
        <v>0.5</v>
      </c>
      <c r="AI1730">
        <f t="shared" ref="AI1730:AI1793" si="386">IF(OR(S1730="CUMPLE",S1730="No Aplica"),0.25,IF(S1730="Cumple Mayormente",0.1625,IF(S1730="Cumple Parcialmente",0.0875,0)))</f>
        <v>0.25</v>
      </c>
      <c r="AJ1730">
        <f t="shared" ref="AJ1730:AJ1793" si="387">IF(OR(T1730="CUMPLE",T1730="No Aplica"),0.25,IF(T1730="Cumple Mayormente",0.1625,IF(T1730="Cumple Parcialmente",0.0875,0)))</f>
        <v>0.25</v>
      </c>
      <c r="AK1730">
        <f t="shared" ref="AK1730:AK1793" si="388">IF(OR(U1730="CUMPLE",U1730="No Aplica"),0.5,IF(U1730="Cumple Mayormente",0.325,IF(U1730="Cumple Parcialmente",0.175,0)))</f>
        <v>0.5</v>
      </c>
      <c r="AL1730">
        <f t="shared" ref="AL1730:AL1793" si="389">IF(OR(V1730="CUMPLE",V1730="No Aplica"),0.5,IF(V1730="Cumple Mayormente",0.325,IF(V1730="Cumple Parcialmente",0.175,0)))</f>
        <v>0.17499999999999999</v>
      </c>
      <c r="AM1730">
        <f t="shared" ref="AM1730:AM1793" si="390">IF(OR(W1730="CUMPLE",W1730="No Aplica"),0.5,IF(W1730="Cumple Mayormente",0.325,IF(W1730="Cumple Parcialmente",0.175,0)))</f>
        <v>0.5</v>
      </c>
      <c r="AN1730" s="6">
        <f t="shared" ref="AN1730:AN1793" si="391">((AC1730+AD1730)*0.2)+((AE1730+AF1730)*0.3)+((AG1730+AH1730)*0.15)+((AI1730+AJ1730+AK1730)*0.15)+((AL1730+AM1730)*0.2)</f>
        <v>0.93500000000000005</v>
      </c>
      <c r="AO1730" t="str">
        <f>VLOOKUP(BD_PONDERACIONES[[#This Row],[Comuna]],Tabla3[#All],2,0)</f>
        <v>Florida</v>
      </c>
    </row>
    <row r="1731" spans="1:41" x14ac:dyDescent="0.35">
      <c r="A1731" t="s">
        <v>8405</v>
      </c>
      <c r="B1731" t="s">
        <v>8406</v>
      </c>
      <c r="C1731" t="s">
        <v>8407</v>
      </c>
      <c r="D1731" s="5">
        <v>44728</v>
      </c>
      <c r="E1731" s="5">
        <v>44688</v>
      </c>
      <c r="F1731" t="s">
        <v>763</v>
      </c>
      <c r="G1731" t="s">
        <v>8408</v>
      </c>
      <c r="H1731" t="s">
        <v>1389</v>
      </c>
      <c r="J1731" t="s">
        <v>756</v>
      </c>
      <c r="K1731" t="s">
        <v>756</v>
      </c>
      <c r="L1731" t="s">
        <v>757</v>
      </c>
      <c r="M1731" t="s">
        <v>757</v>
      </c>
      <c r="N1731" t="s">
        <v>756</v>
      </c>
      <c r="O1731" t="s">
        <v>756</v>
      </c>
      <c r="P1731" t="s">
        <v>758</v>
      </c>
      <c r="Q1731" t="s">
        <v>759</v>
      </c>
      <c r="R1731" t="s">
        <v>759</v>
      </c>
      <c r="S1731" t="s">
        <v>757</v>
      </c>
      <c r="T1731" t="s">
        <v>757</v>
      </c>
      <c r="U1731" t="s">
        <v>757</v>
      </c>
      <c r="V1731" t="s">
        <v>756</v>
      </c>
      <c r="W1731" t="s">
        <v>756</v>
      </c>
      <c r="X1731" t="s">
        <v>8409</v>
      </c>
      <c r="Y1731" t="str">
        <f t="shared" si="378"/>
        <v>mayo</v>
      </c>
      <c r="Z1731">
        <f>YEAR(BD_PONDERACIONES[[#This Row],[Fecha Ejecución del Ticket]])</f>
        <v>2022</v>
      </c>
      <c r="AA1731" t="str">
        <f t="shared" si="379"/>
        <v>junio</v>
      </c>
      <c r="AB1731">
        <f>YEAR(BD_PONDERACIONES[[#This Row],[Fecha de Inspección]])</f>
        <v>2022</v>
      </c>
      <c r="AC1731">
        <f t="shared" si="380"/>
        <v>0.5</v>
      </c>
      <c r="AD1731">
        <f t="shared" si="381"/>
        <v>0.5</v>
      </c>
      <c r="AE1731">
        <f t="shared" si="382"/>
        <v>0.5</v>
      </c>
      <c r="AF1731">
        <f t="shared" si="383"/>
        <v>0.5</v>
      </c>
      <c r="AG1731">
        <f t="shared" si="384"/>
        <v>0.5</v>
      </c>
      <c r="AH1731">
        <f t="shared" si="385"/>
        <v>0.5</v>
      </c>
      <c r="AI1731">
        <f t="shared" si="386"/>
        <v>0.25</v>
      </c>
      <c r="AJ1731">
        <f t="shared" si="387"/>
        <v>0.25</v>
      </c>
      <c r="AK1731">
        <f t="shared" si="388"/>
        <v>0.5</v>
      </c>
      <c r="AL1731">
        <f t="shared" si="389"/>
        <v>0.5</v>
      </c>
      <c r="AM1731">
        <f t="shared" si="390"/>
        <v>0.5</v>
      </c>
      <c r="AN1731" s="6">
        <f t="shared" si="391"/>
        <v>1</v>
      </c>
      <c r="AO1731" t="str">
        <f>VLOOKUP(BD_PONDERACIONES[[#This Row],[Comuna]],Tabla3[#All],2,0)</f>
        <v>Florida</v>
      </c>
    </row>
    <row r="1732" spans="1:41" x14ac:dyDescent="0.35">
      <c r="A1732" t="s">
        <v>8410</v>
      </c>
      <c r="B1732" t="s">
        <v>8411</v>
      </c>
      <c r="C1732" t="s">
        <v>8412</v>
      </c>
      <c r="D1732" s="5">
        <v>44728</v>
      </c>
      <c r="E1732" s="5">
        <v>44705</v>
      </c>
      <c r="F1732" t="s">
        <v>753</v>
      </c>
      <c r="G1732" t="s">
        <v>8413</v>
      </c>
      <c r="H1732" t="s">
        <v>1389</v>
      </c>
      <c r="J1732" t="s">
        <v>756</v>
      </c>
      <c r="K1732" t="s">
        <v>756</v>
      </c>
      <c r="L1732" t="s">
        <v>773</v>
      </c>
      <c r="M1732" t="s">
        <v>773</v>
      </c>
      <c r="N1732" t="s">
        <v>756</v>
      </c>
      <c r="O1732" t="s">
        <v>756</v>
      </c>
      <c r="P1732" t="s">
        <v>765</v>
      </c>
      <c r="Q1732" t="s">
        <v>759</v>
      </c>
      <c r="R1732" t="s">
        <v>759</v>
      </c>
      <c r="S1732" t="s">
        <v>756</v>
      </c>
      <c r="T1732" t="s">
        <v>756</v>
      </c>
      <c r="U1732" t="s">
        <v>756</v>
      </c>
      <c r="V1732" t="s">
        <v>756</v>
      </c>
      <c r="W1732" t="s">
        <v>768</v>
      </c>
      <c r="X1732" t="s">
        <v>8414</v>
      </c>
      <c r="Y1732" t="str">
        <f t="shared" si="378"/>
        <v>mayo</v>
      </c>
      <c r="Z1732">
        <f>YEAR(BD_PONDERACIONES[[#This Row],[Fecha Ejecución del Ticket]])</f>
        <v>2022</v>
      </c>
      <c r="AA1732" t="str">
        <f t="shared" si="379"/>
        <v>junio</v>
      </c>
      <c r="AB1732">
        <f>YEAR(BD_PONDERACIONES[[#This Row],[Fecha de Inspección]])</f>
        <v>2022</v>
      </c>
      <c r="AC1732">
        <f t="shared" si="380"/>
        <v>0.5</v>
      </c>
      <c r="AD1732">
        <f t="shared" si="381"/>
        <v>0.5</v>
      </c>
      <c r="AE1732">
        <f t="shared" si="382"/>
        <v>0</v>
      </c>
      <c r="AF1732">
        <f t="shared" si="383"/>
        <v>0</v>
      </c>
      <c r="AG1732">
        <f t="shared" si="384"/>
        <v>0.5</v>
      </c>
      <c r="AH1732">
        <f t="shared" si="385"/>
        <v>0.5</v>
      </c>
      <c r="AI1732">
        <f t="shared" si="386"/>
        <v>0.25</v>
      </c>
      <c r="AJ1732">
        <f t="shared" si="387"/>
        <v>0.25</v>
      </c>
      <c r="AK1732">
        <f t="shared" si="388"/>
        <v>0.5</v>
      </c>
      <c r="AL1732">
        <f t="shared" si="389"/>
        <v>0.5</v>
      </c>
      <c r="AM1732">
        <f t="shared" si="390"/>
        <v>0.17499999999999999</v>
      </c>
      <c r="AN1732" s="6">
        <f t="shared" si="391"/>
        <v>0.63500000000000001</v>
      </c>
      <c r="AO1732" t="str">
        <f>VLOOKUP(BD_PONDERACIONES[[#This Row],[Comuna]],Tabla3[#All],2,0)</f>
        <v>Florida</v>
      </c>
    </row>
    <row r="1733" spans="1:41" x14ac:dyDescent="0.35">
      <c r="A1733" t="s">
        <v>8415</v>
      </c>
      <c r="B1733" t="s">
        <v>8416</v>
      </c>
      <c r="C1733" t="s">
        <v>8417</v>
      </c>
      <c r="D1733" s="5">
        <v>44728</v>
      </c>
      <c r="E1733" s="5">
        <v>44688</v>
      </c>
      <c r="F1733" t="s">
        <v>763</v>
      </c>
      <c r="G1733" t="s">
        <v>8418</v>
      </c>
      <c r="H1733" t="s">
        <v>1389</v>
      </c>
      <c r="J1733" t="s">
        <v>756</v>
      </c>
      <c r="K1733" t="s">
        <v>756</v>
      </c>
      <c r="L1733" t="s">
        <v>757</v>
      </c>
      <c r="M1733" t="s">
        <v>757</v>
      </c>
      <c r="N1733" t="s">
        <v>756</v>
      </c>
      <c r="O1733" t="s">
        <v>756</v>
      </c>
      <c r="P1733" t="s">
        <v>758</v>
      </c>
      <c r="Q1733" t="s">
        <v>759</v>
      </c>
      <c r="R1733" t="s">
        <v>759</v>
      </c>
      <c r="S1733" t="s">
        <v>757</v>
      </c>
      <c r="T1733" t="s">
        <v>757</v>
      </c>
      <c r="U1733" t="s">
        <v>757</v>
      </c>
      <c r="V1733" t="s">
        <v>756</v>
      </c>
      <c r="W1733" t="s">
        <v>773</v>
      </c>
      <c r="X1733" t="s">
        <v>8419</v>
      </c>
      <c r="Y1733" t="str">
        <f t="shared" si="378"/>
        <v>mayo</v>
      </c>
      <c r="Z1733">
        <f>YEAR(BD_PONDERACIONES[[#This Row],[Fecha Ejecución del Ticket]])</f>
        <v>2022</v>
      </c>
      <c r="AA1733" t="str">
        <f t="shared" si="379"/>
        <v>junio</v>
      </c>
      <c r="AB1733">
        <f>YEAR(BD_PONDERACIONES[[#This Row],[Fecha de Inspección]])</f>
        <v>2022</v>
      </c>
      <c r="AC1733">
        <f t="shared" si="380"/>
        <v>0.5</v>
      </c>
      <c r="AD1733">
        <f t="shared" si="381"/>
        <v>0.5</v>
      </c>
      <c r="AE1733">
        <f t="shared" si="382"/>
        <v>0.5</v>
      </c>
      <c r="AF1733">
        <f t="shared" si="383"/>
        <v>0.5</v>
      </c>
      <c r="AG1733">
        <f t="shared" si="384"/>
        <v>0.5</v>
      </c>
      <c r="AH1733">
        <f t="shared" si="385"/>
        <v>0.5</v>
      </c>
      <c r="AI1733">
        <f t="shared" si="386"/>
        <v>0.25</v>
      </c>
      <c r="AJ1733">
        <f t="shared" si="387"/>
        <v>0.25</v>
      </c>
      <c r="AK1733">
        <f t="shared" si="388"/>
        <v>0.5</v>
      </c>
      <c r="AL1733">
        <f t="shared" si="389"/>
        <v>0.5</v>
      </c>
      <c r="AM1733">
        <f t="shared" si="390"/>
        <v>0</v>
      </c>
      <c r="AN1733" s="6">
        <f t="shared" si="391"/>
        <v>0.9</v>
      </c>
      <c r="AO1733" t="str">
        <f>VLOOKUP(BD_PONDERACIONES[[#This Row],[Comuna]],Tabla3[#All],2,0)</f>
        <v>Florida</v>
      </c>
    </row>
    <row r="1734" spans="1:41" x14ac:dyDescent="0.35">
      <c r="A1734" t="s">
        <v>8420</v>
      </c>
      <c r="B1734" t="s">
        <v>8421</v>
      </c>
      <c r="C1734" t="s">
        <v>8422</v>
      </c>
      <c r="D1734" s="5">
        <v>44728</v>
      </c>
      <c r="E1734" s="5">
        <v>44699</v>
      </c>
      <c r="F1734" t="s">
        <v>753</v>
      </c>
      <c r="G1734" t="s">
        <v>8423</v>
      </c>
      <c r="H1734" t="s">
        <v>1389</v>
      </c>
      <c r="J1734" t="s">
        <v>756</v>
      </c>
      <c r="K1734" t="s">
        <v>756</v>
      </c>
      <c r="L1734" t="s">
        <v>757</v>
      </c>
      <c r="M1734" t="s">
        <v>757</v>
      </c>
      <c r="N1734" t="s">
        <v>756</v>
      </c>
      <c r="O1734" t="s">
        <v>756</v>
      </c>
      <c r="P1734" t="s">
        <v>765</v>
      </c>
      <c r="Q1734" t="s">
        <v>759</v>
      </c>
      <c r="R1734" t="s">
        <v>759</v>
      </c>
      <c r="S1734" t="s">
        <v>757</v>
      </c>
      <c r="T1734" t="s">
        <v>757</v>
      </c>
      <c r="U1734" t="s">
        <v>756</v>
      </c>
      <c r="V1734" t="s">
        <v>756</v>
      </c>
      <c r="W1734" t="s">
        <v>756</v>
      </c>
      <c r="X1734" t="s">
        <v>8424</v>
      </c>
      <c r="Y1734" t="str">
        <f t="shared" si="378"/>
        <v>mayo</v>
      </c>
      <c r="Z1734">
        <f>YEAR(BD_PONDERACIONES[[#This Row],[Fecha Ejecución del Ticket]])</f>
        <v>2022</v>
      </c>
      <c r="AA1734" t="str">
        <f t="shared" si="379"/>
        <v>junio</v>
      </c>
      <c r="AB1734">
        <f>YEAR(BD_PONDERACIONES[[#This Row],[Fecha de Inspección]])</f>
        <v>2022</v>
      </c>
      <c r="AC1734">
        <f t="shared" si="380"/>
        <v>0.5</v>
      </c>
      <c r="AD1734">
        <f t="shared" si="381"/>
        <v>0.5</v>
      </c>
      <c r="AE1734">
        <f t="shared" si="382"/>
        <v>0.5</v>
      </c>
      <c r="AF1734">
        <f t="shared" si="383"/>
        <v>0.5</v>
      </c>
      <c r="AG1734">
        <f t="shared" si="384"/>
        <v>0.5</v>
      </c>
      <c r="AH1734">
        <f t="shared" si="385"/>
        <v>0.5</v>
      </c>
      <c r="AI1734">
        <f t="shared" si="386"/>
        <v>0.25</v>
      </c>
      <c r="AJ1734">
        <f t="shared" si="387"/>
        <v>0.25</v>
      </c>
      <c r="AK1734">
        <f t="shared" si="388"/>
        <v>0.5</v>
      </c>
      <c r="AL1734">
        <f t="shared" si="389"/>
        <v>0.5</v>
      </c>
      <c r="AM1734">
        <f t="shared" si="390"/>
        <v>0.5</v>
      </c>
      <c r="AN1734" s="6">
        <f t="shared" si="391"/>
        <v>1</v>
      </c>
      <c r="AO1734" t="str">
        <f>VLOOKUP(BD_PONDERACIONES[[#This Row],[Comuna]],Tabla3[#All],2,0)</f>
        <v>Florida</v>
      </c>
    </row>
    <row r="1735" spans="1:41" x14ac:dyDescent="0.35">
      <c r="A1735" t="s">
        <v>8425</v>
      </c>
      <c r="B1735" t="s">
        <v>8426</v>
      </c>
      <c r="C1735" t="s">
        <v>8427</v>
      </c>
      <c r="D1735" s="5">
        <v>44728</v>
      </c>
      <c r="E1735" s="5">
        <v>44699</v>
      </c>
      <c r="F1735" t="s">
        <v>753</v>
      </c>
      <c r="G1735" t="s">
        <v>8428</v>
      </c>
      <c r="H1735" t="s">
        <v>1389</v>
      </c>
      <c r="J1735" t="s">
        <v>756</v>
      </c>
      <c r="K1735" t="s">
        <v>756</v>
      </c>
      <c r="L1735" t="s">
        <v>757</v>
      </c>
      <c r="M1735" t="s">
        <v>757</v>
      </c>
      <c r="N1735" t="s">
        <v>756</v>
      </c>
      <c r="O1735" t="s">
        <v>756</v>
      </c>
      <c r="P1735" t="s">
        <v>758</v>
      </c>
      <c r="Q1735" t="s">
        <v>759</v>
      </c>
      <c r="R1735" t="s">
        <v>759</v>
      </c>
      <c r="S1735" t="s">
        <v>757</v>
      </c>
      <c r="T1735" t="s">
        <v>757</v>
      </c>
      <c r="U1735" t="s">
        <v>757</v>
      </c>
      <c r="V1735" t="s">
        <v>904</v>
      </c>
      <c r="W1735" t="s">
        <v>756</v>
      </c>
      <c r="X1735" t="s">
        <v>8429</v>
      </c>
      <c r="Y1735" t="str">
        <f t="shared" si="378"/>
        <v>mayo</v>
      </c>
      <c r="Z1735">
        <f>YEAR(BD_PONDERACIONES[[#This Row],[Fecha Ejecución del Ticket]])</f>
        <v>2022</v>
      </c>
      <c r="AA1735" t="str">
        <f t="shared" si="379"/>
        <v>junio</v>
      </c>
      <c r="AB1735">
        <f>YEAR(BD_PONDERACIONES[[#This Row],[Fecha de Inspección]])</f>
        <v>2022</v>
      </c>
      <c r="AC1735">
        <f t="shared" si="380"/>
        <v>0.5</v>
      </c>
      <c r="AD1735">
        <f t="shared" si="381"/>
        <v>0.5</v>
      </c>
      <c r="AE1735">
        <f t="shared" si="382"/>
        <v>0.5</v>
      </c>
      <c r="AF1735">
        <f t="shared" si="383"/>
        <v>0.5</v>
      </c>
      <c r="AG1735">
        <f t="shared" si="384"/>
        <v>0.5</v>
      </c>
      <c r="AH1735">
        <f t="shared" si="385"/>
        <v>0.5</v>
      </c>
      <c r="AI1735">
        <f t="shared" si="386"/>
        <v>0.25</v>
      </c>
      <c r="AJ1735">
        <f t="shared" si="387"/>
        <v>0.25</v>
      </c>
      <c r="AK1735">
        <f t="shared" si="388"/>
        <v>0.5</v>
      </c>
      <c r="AL1735">
        <f t="shared" si="389"/>
        <v>0.32500000000000001</v>
      </c>
      <c r="AM1735">
        <f t="shared" si="390"/>
        <v>0.5</v>
      </c>
      <c r="AN1735" s="6">
        <f t="shared" si="391"/>
        <v>0.96500000000000008</v>
      </c>
      <c r="AO1735" t="str">
        <f>VLOOKUP(BD_PONDERACIONES[[#This Row],[Comuna]],Tabla3[#All],2,0)</f>
        <v>Florida</v>
      </c>
    </row>
    <row r="1736" spans="1:41" x14ac:dyDescent="0.35">
      <c r="A1736" t="s">
        <v>8430</v>
      </c>
      <c r="B1736" t="s">
        <v>8431</v>
      </c>
      <c r="C1736" t="s">
        <v>8432</v>
      </c>
      <c r="D1736" s="5">
        <v>44728</v>
      </c>
      <c r="E1736" s="5">
        <v>44688</v>
      </c>
      <c r="F1736" t="s">
        <v>763</v>
      </c>
      <c r="G1736" t="s">
        <v>8433</v>
      </c>
      <c r="H1736" t="s">
        <v>1389</v>
      </c>
      <c r="J1736" t="s">
        <v>756</v>
      </c>
      <c r="K1736" t="s">
        <v>756</v>
      </c>
      <c r="L1736" t="s">
        <v>757</v>
      </c>
      <c r="M1736" t="s">
        <v>757</v>
      </c>
      <c r="N1736" t="s">
        <v>756</v>
      </c>
      <c r="O1736" t="s">
        <v>756</v>
      </c>
      <c r="P1736" t="s">
        <v>758</v>
      </c>
      <c r="Q1736" t="s">
        <v>759</v>
      </c>
      <c r="R1736" t="s">
        <v>759</v>
      </c>
      <c r="S1736" t="s">
        <v>757</v>
      </c>
      <c r="T1736" t="s">
        <v>757</v>
      </c>
      <c r="U1736" t="s">
        <v>757</v>
      </c>
      <c r="V1736" t="s">
        <v>756</v>
      </c>
      <c r="W1736" t="s">
        <v>756</v>
      </c>
      <c r="X1736" t="s">
        <v>804</v>
      </c>
      <c r="Y1736" t="str">
        <f t="shared" si="378"/>
        <v>mayo</v>
      </c>
      <c r="Z1736">
        <f>YEAR(BD_PONDERACIONES[[#This Row],[Fecha Ejecución del Ticket]])</f>
        <v>2022</v>
      </c>
      <c r="AA1736" t="str">
        <f t="shared" si="379"/>
        <v>junio</v>
      </c>
      <c r="AB1736">
        <f>YEAR(BD_PONDERACIONES[[#This Row],[Fecha de Inspección]])</f>
        <v>2022</v>
      </c>
      <c r="AC1736">
        <f t="shared" si="380"/>
        <v>0.5</v>
      </c>
      <c r="AD1736">
        <f t="shared" si="381"/>
        <v>0.5</v>
      </c>
      <c r="AE1736">
        <f t="shared" si="382"/>
        <v>0.5</v>
      </c>
      <c r="AF1736">
        <f t="shared" si="383"/>
        <v>0.5</v>
      </c>
      <c r="AG1736">
        <f t="shared" si="384"/>
        <v>0.5</v>
      </c>
      <c r="AH1736">
        <f t="shared" si="385"/>
        <v>0.5</v>
      </c>
      <c r="AI1736">
        <f t="shared" si="386"/>
        <v>0.25</v>
      </c>
      <c r="AJ1736">
        <f t="shared" si="387"/>
        <v>0.25</v>
      </c>
      <c r="AK1736">
        <f t="shared" si="388"/>
        <v>0.5</v>
      </c>
      <c r="AL1736">
        <f t="shared" si="389"/>
        <v>0.5</v>
      </c>
      <c r="AM1736">
        <f t="shared" si="390"/>
        <v>0.5</v>
      </c>
      <c r="AN1736" s="6">
        <f t="shared" si="391"/>
        <v>1</v>
      </c>
      <c r="AO1736" t="str">
        <f>VLOOKUP(BD_PONDERACIONES[[#This Row],[Comuna]],Tabla3[#All],2,0)</f>
        <v>Florida</v>
      </c>
    </row>
    <row r="1737" spans="1:41" x14ac:dyDescent="0.35">
      <c r="A1737" t="s">
        <v>8434</v>
      </c>
      <c r="B1737" t="s">
        <v>8435</v>
      </c>
      <c r="C1737" t="s">
        <v>8436</v>
      </c>
      <c r="D1737" s="5">
        <v>44728</v>
      </c>
      <c r="E1737" s="5">
        <v>44704</v>
      </c>
      <c r="F1737" t="s">
        <v>753</v>
      </c>
      <c r="G1737" t="s">
        <v>8413</v>
      </c>
      <c r="H1737" t="s">
        <v>1389</v>
      </c>
      <c r="J1737" t="s">
        <v>756</v>
      </c>
      <c r="K1737" t="s">
        <v>756</v>
      </c>
      <c r="L1737" t="s">
        <v>773</v>
      </c>
      <c r="M1737" t="s">
        <v>773</v>
      </c>
      <c r="N1737" t="s">
        <v>756</v>
      </c>
      <c r="O1737" t="s">
        <v>756</v>
      </c>
      <c r="P1737" t="s">
        <v>765</v>
      </c>
      <c r="Q1737" t="s">
        <v>759</v>
      </c>
      <c r="R1737" t="s">
        <v>759</v>
      </c>
      <c r="S1737" t="s">
        <v>756</v>
      </c>
      <c r="T1737" t="s">
        <v>756</v>
      </c>
      <c r="U1737" t="s">
        <v>756</v>
      </c>
      <c r="V1737" t="s">
        <v>756</v>
      </c>
      <c r="W1737" t="s">
        <v>756</v>
      </c>
      <c r="X1737" t="s">
        <v>8437</v>
      </c>
      <c r="Y1737" t="str">
        <f t="shared" si="378"/>
        <v>mayo</v>
      </c>
      <c r="Z1737">
        <f>YEAR(BD_PONDERACIONES[[#This Row],[Fecha Ejecución del Ticket]])</f>
        <v>2022</v>
      </c>
      <c r="AA1737" t="str">
        <f t="shared" si="379"/>
        <v>junio</v>
      </c>
      <c r="AB1737">
        <f>YEAR(BD_PONDERACIONES[[#This Row],[Fecha de Inspección]])</f>
        <v>2022</v>
      </c>
      <c r="AC1737">
        <f t="shared" si="380"/>
        <v>0.5</v>
      </c>
      <c r="AD1737">
        <f t="shared" si="381"/>
        <v>0.5</v>
      </c>
      <c r="AE1737">
        <f t="shared" si="382"/>
        <v>0</v>
      </c>
      <c r="AF1737">
        <f t="shared" si="383"/>
        <v>0</v>
      </c>
      <c r="AG1737">
        <f t="shared" si="384"/>
        <v>0.5</v>
      </c>
      <c r="AH1737">
        <f t="shared" si="385"/>
        <v>0.5</v>
      </c>
      <c r="AI1737">
        <f t="shared" si="386"/>
        <v>0.25</v>
      </c>
      <c r="AJ1737">
        <f t="shared" si="387"/>
        <v>0.25</v>
      </c>
      <c r="AK1737">
        <f t="shared" si="388"/>
        <v>0.5</v>
      </c>
      <c r="AL1737">
        <f t="shared" si="389"/>
        <v>0.5</v>
      </c>
      <c r="AM1737">
        <f t="shared" si="390"/>
        <v>0.5</v>
      </c>
      <c r="AN1737" s="6">
        <f t="shared" si="391"/>
        <v>0.7</v>
      </c>
      <c r="AO1737" t="str">
        <f>VLOOKUP(BD_PONDERACIONES[[#This Row],[Comuna]],Tabla3[#All],2,0)</f>
        <v>Florida</v>
      </c>
    </row>
    <row r="1738" spans="1:41" x14ac:dyDescent="0.35">
      <c r="A1738" t="s">
        <v>8438</v>
      </c>
      <c r="B1738" t="s">
        <v>8439</v>
      </c>
      <c r="C1738" t="s">
        <v>8440</v>
      </c>
      <c r="D1738" s="5">
        <v>44728</v>
      </c>
      <c r="E1738" s="5">
        <v>44687</v>
      </c>
      <c r="F1738" t="s">
        <v>763</v>
      </c>
      <c r="G1738" t="s">
        <v>8441</v>
      </c>
      <c r="H1738" t="s">
        <v>1389</v>
      </c>
      <c r="J1738" t="s">
        <v>756</v>
      </c>
      <c r="K1738" t="s">
        <v>756</v>
      </c>
      <c r="L1738" t="s">
        <v>757</v>
      </c>
      <c r="M1738" t="s">
        <v>757</v>
      </c>
      <c r="N1738" t="s">
        <v>756</v>
      </c>
      <c r="O1738" t="s">
        <v>756</v>
      </c>
      <c r="P1738" t="s">
        <v>758</v>
      </c>
      <c r="Q1738" t="s">
        <v>759</v>
      </c>
      <c r="R1738" t="s">
        <v>759</v>
      </c>
      <c r="S1738" t="s">
        <v>757</v>
      </c>
      <c r="T1738" t="s">
        <v>757</v>
      </c>
      <c r="U1738" t="s">
        <v>757</v>
      </c>
      <c r="V1738" t="s">
        <v>756</v>
      </c>
      <c r="W1738" t="s">
        <v>768</v>
      </c>
      <c r="X1738" t="s">
        <v>8442</v>
      </c>
      <c r="Y1738" t="str">
        <f t="shared" si="378"/>
        <v>mayo</v>
      </c>
      <c r="Z1738">
        <f>YEAR(BD_PONDERACIONES[[#This Row],[Fecha Ejecución del Ticket]])</f>
        <v>2022</v>
      </c>
      <c r="AA1738" t="str">
        <f t="shared" si="379"/>
        <v>junio</v>
      </c>
      <c r="AB1738">
        <f>YEAR(BD_PONDERACIONES[[#This Row],[Fecha de Inspección]])</f>
        <v>2022</v>
      </c>
      <c r="AC1738">
        <f t="shared" si="380"/>
        <v>0.5</v>
      </c>
      <c r="AD1738">
        <f t="shared" si="381"/>
        <v>0.5</v>
      </c>
      <c r="AE1738">
        <f t="shared" si="382"/>
        <v>0.5</v>
      </c>
      <c r="AF1738">
        <f t="shared" si="383"/>
        <v>0.5</v>
      </c>
      <c r="AG1738">
        <f t="shared" si="384"/>
        <v>0.5</v>
      </c>
      <c r="AH1738">
        <f t="shared" si="385"/>
        <v>0.5</v>
      </c>
      <c r="AI1738">
        <f t="shared" si="386"/>
        <v>0.25</v>
      </c>
      <c r="AJ1738">
        <f t="shared" si="387"/>
        <v>0.25</v>
      </c>
      <c r="AK1738">
        <f t="shared" si="388"/>
        <v>0.5</v>
      </c>
      <c r="AL1738">
        <f t="shared" si="389"/>
        <v>0.5</v>
      </c>
      <c r="AM1738">
        <f t="shared" si="390"/>
        <v>0.17499999999999999</v>
      </c>
      <c r="AN1738" s="6">
        <f t="shared" si="391"/>
        <v>0.93500000000000005</v>
      </c>
      <c r="AO1738" t="str">
        <f>VLOOKUP(BD_PONDERACIONES[[#This Row],[Comuna]],Tabla3[#All],2,0)</f>
        <v>Florida</v>
      </c>
    </row>
    <row r="1739" spans="1:41" x14ac:dyDescent="0.35">
      <c r="A1739" t="s">
        <v>8443</v>
      </c>
      <c r="B1739" t="s">
        <v>8444</v>
      </c>
      <c r="C1739" t="s">
        <v>8445</v>
      </c>
      <c r="D1739" s="5">
        <v>44728</v>
      </c>
      <c r="E1739" s="5">
        <v>44700</v>
      </c>
      <c r="F1739" t="s">
        <v>753</v>
      </c>
      <c r="G1739" t="s">
        <v>8446</v>
      </c>
      <c r="H1739" t="s">
        <v>1389</v>
      </c>
      <c r="J1739" t="s">
        <v>756</v>
      </c>
      <c r="K1739" t="s">
        <v>756</v>
      </c>
      <c r="L1739" t="s">
        <v>757</v>
      </c>
      <c r="M1739" t="s">
        <v>757</v>
      </c>
      <c r="N1739" t="s">
        <v>756</v>
      </c>
      <c r="O1739" t="s">
        <v>756</v>
      </c>
      <c r="P1739" t="s">
        <v>758</v>
      </c>
      <c r="Q1739" t="s">
        <v>759</v>
      </c>
      <c r="R1739" t="s">
        <v>759</v>
      </c>
      <c r="S1739" t="s">
        <v>757</v>
      </c>
      <c r="T1739" t="s">
        <v>757</v>
      </c>
      <c r="U1739" t="s">
        <v>757</v>
      </c>
      <c r="V1739" t="s">
        <v>768</v>
      </c>
      <c r="W1739" t="s">
        <v>768</v>
      </c>
      <c r="X1739" t="s">
        <v>8447</v>
      </c>
      <c r="Y1739" t="str">
        <f t="shared" si="378"/>
        <v>mayo</v>
      </c>
      <c r="Z1739">
        <f>YEAR(BD_PONDERACIONES[[#This Row],[Fecha Ejecución del Ticket]])</f>
        <v>2022</v>
      </c>
      <c r="AA1739" t="str">
        <f t="shared" si="379"/>
        <v>junio</v>
      </c>
      <c r="AB1739">
        <f>YEAR(BD_PONDERACIONES[[#This Row],[Fecha de Inspección]])</f>
        <v>2022</v>
      </c>
      <c r="AC1739">
        <f t="shared" si="380"/>
        <v>0.5</v>
      </c>
      <c r="AD1739">
        <f t="shared" si="381"/>
        <v>0.5</v>
      </c>
      <c r="AE1739">
        <f t="shared" si="382"/>
        <v>0.5</v>
      </c>
      <c r="AF1739">
        <f t="shared" si="383"/>
        <v>0.5</v>
      </c>
      <c r="AG1739">
        <f t="shared" si="384"/>
        <v>0.5</v>
      </c>
      <c r="AH1739">
        <f t="shared" si="385"/>
        <v>0.5</v>
      </c>
      <c r="AI1739">
        <f t="shared" si="386"/>
        <v>0.25</v>
      </c>
      <c r="AJ1739">
        <f t="shared" si="387"/>
        <v>0.25</v>
      </c>
      <c r="AK1739">
        <f t="shared" si="388"/>
        <v>0.5</v>
      </c>
      <c r="AL1739">
        <f t="shared" si="389"/>
        <v>0.17499999999999999</v>
      </c>
      <c r="AM1739">
        <f t="shared" si="390"/>
        <v>0.17499999999999999</v>
      </c>
      <c r="AN1739" s="6">
        <f t="shared" si="391"/>
        <v>0.87</v>
      </c>
      <c r="AO1739" t="str">
        <f>VLOOKUP(BD_PONDERACIONES[[#This Row],[Comuna]],Tabla3[#All],2,0)</f>
        <v>Florida</v>
      </c>
    </row>
    <row r="1740" spans="1:41" x14ac:dyDescent="0.35">
      <c r="A1740" t="s">
        <v>8448</v>
      </c>
      <c r="B1740" t="s">
        <v>8449</v>
      </c>
      <c r="C1740" t="s">
        <v>8450</v>
      </c>
      <c r="D1740" s="5">
        <v>44728</v>
      </c>
      <c r="E1740" s="5">
        <v>44688</v>
      </c>
      <c r="F1740" t="s">
        <v>763</v>
      </c>
      <c r="G1740" t="s">
        <v>8451</v>
      </c>
      <c r="H1740" t="s">
        <v>1389</v>
      </c>
      <c r="J1740" t="s">
        <v>756</v>
      </c>
      <c r="K1740" t="s">
        <v>756</v>
      </c>
      <c r="L1740" t="s">
        <v>757</v>
      </c>
      <c r="M1740" t="s">
        <v>757</v>
      </c>
      <c r="N1740" t="s">
        <v>756</v>
      </c>
      <c r="O1740" t="s">
        <v>756</v>
      </c>
      <c r="P1740" t="s">
        <v>758</v>
      </c>
      <c r="Q1740" t="s">
        <v>759</v>
      </c>
      <c r="R1740" t="s">
        <v>759</v>
      </c>
      <c r="S1740" t="s">
        <v>757</v>
      </c>
      <c r="T1740" t="s">
        <v>757</v>
      </c>
      <c r="U1740" t="s">
        <v>757</v>
      </c>
      <c r="V1740" t="s">
        <v>756</v>
      </c>
      <c r="W1740" t="s">
        <v>768</v>
      </c>
      <c r="X1740" t="s">
        <v>3921</v>
      </c>
      <c r="Y1740" t="str">
        <f t="shared" si="378"/>
        <v>mayo</v>
      </c>
      <c r="Z1740">
        <f>YEAR(BD_PONDERACIONES[[#This Row],[Fecha Ejecución del Ticket]])</f>
        <v>2022</v>
      </c>
      <c r="AA1740" t="str">
        <f t="shared" si="379"/>
        <v>junio</v>
      </c>
      <c r="AB1740">
        <f>YEAR(BD_PONDERACIONES[[#This Row],[Fecha de Inspección]])</f>
        <v>2022</v>
      </c>
      <c r="AC1740">
        <f t="shared" si="380"/>
        <v>0.5</v>
      </c>
      <c r="AD1740">
        <f t="shared" si="381"/>
        <v>0.5</v>
      </c>
      <c r="AE1740">
        <f t="shared" si="382"/>
        <v>0.5</v>
      </c>
      <c r="AF1740">
        <f t="shared" si="383"/>
        <v>0.5</v>
      </c>
      <c r="AG1740">
        <f t="shared" si="384"/>
        <v>0.5</v>
      </c>
      <c r="AH1740">
        <f t="shared" si="385"/>
        <v>0.5</v>
      </c>
      <c r="AI1740">
        <f t="shared" si="386"/>
        <v>0.25</v>
      </c>
      <c r="AJ1740">
        <f t="shared" si="387"/>
        <v>0.25</v>
      </c>
      <c r="AK1740">
        <f t="shared" si="388"/>
        <v>0.5</v>
      </c>
      <c r="AL1740">
        <f t="shared" si="389"/>
        <v>0.5</v>
      </c>
      <c r="AM1740">
        <f t="shared" si="390"/>
        <v>0.17499999999999999</v>
      </c>
      <c r="AN1740" s="6">
        <f t="shared" si="391"/>
        <v>0.93500000000000005</v>
      </c>
      <c r="AO1740" t="str">
        <f>VLOOKUP(BD_PONDERACIONES[[#This Row],[Comuna]],Tabla3[#All],2,0)</f>
        <v>Florida</v>
      </c>
    </row>
    <row r="1741" spans="1:41" x14ac:dyDescent="0.35">
      <c r="A1741" t="s">
        <v>8452</v>
      </c>
      <c r="B1741" t="s">
        <v>8453</v>
      </c>
      <c r="C1741" t="s">
        <v>8454</v>
      </c>
      <c r="D1741" s="5">
        <v>44728</v>
      </c>
      <c r="E1741" s="5">
        <v>44689</v>
      </c>
      <c r="F1741" t="s">
        <v>763</v>
      </c>
      <c r="G1741" t="s">
        <v>8455</v>
      </c>
      <c r="H1741" t="s">
        <v>1389</v>
      </c>
      <c r="J1741" t="s">
        <v>756</v>
      </c>
      <c r="K1741" t="s">
        <v>756</v>
      </c>
      <c r="L1741" t="s">
        <v>757</v>
      </c>
      <c r="M1741" t="s">
        <v>757</v>
      </c>
      <c r="N1741" t="s">
        <v>756</v>
      </c>
      <c r="O1741" t="s">
        <v>756</v>
      </c>
      <c r="P1741" t="s">
        <v>758</v>
      </c>
      <c r="Q1741" t="s">
        <v>759</v>
      </c>
      <c r="R1741" t="s">
        <v>759</v>
      </c>
      <c r="S1741" t="s">
        <v>757</v>
      </c>
      <c r="T1741" t="s">
        <v>757</v>
      </c>
      <c r="U1741" t="s">
        <v>757</v>
      </c>
      <c r="V1741" t="s">
        <v>756</v>
      </c>
      <c r="W1741" t="s">
        <v>756</v>
      </c>
      <c r="X1741" t="s">
        <v>804</v>
      </c>
      <c r="Y1741" t="str">
        <f t="shared" si="378"/>
        <v>mayo</v>
      </c>
      <c r="Z1741">
        <f>YEAR(BD_PONDERACIONES[[#This Row],[Fecha Ejecución del Ticket]])</f>
        <v>2022</v>
      </c>
      <c r="AA1741" t="str">
        <f t="shared" si="379"/>
        <v>junio</v>
      </c>
      <c r="AB1741">
        <f>YEAR(BD_PONDERACIONES[[#This Row],[Fecha de Inspección]])</f>
        <v>2022</v>
      </c>
      <c r="AC1741">
        <f t="shared" si="380"/>
        <v>0.5</v>
      </c>
      <c r="AD1741">
        <f t="shared" si="381"/>
        <v>0.5</v>
      </c>
      <c r="AE1741">
        <f t="shared" si="382"/>
        <v>0.5</v>
      </c>
      <c r="AF1741">
        <f t="shared" si="383"/>
        <v>0.5</v>
      </c>
      <c r="AG1741">
        <f t="shared" si="384"/>
        <v>0.5</v>
      </c>
      <c r="AH1741">
        <f t="shared" si="385"/>
        <v>0.5</v>
      </c>
      <c r="AI1741">
        <f t="shared" si="386"/>
        <v>0.25</v>
      </c>
      <c r="AJ1741">
        <f t="shared" si="387"/>
        <v>0.25</v>
      </c>
      <c r="AK1741">
        <f t="shared" si="388"/>
        <v>0.5</v>
      </c>
      <c r="AL1741">
        <f t="shared" si="389"/>
        <v>0.5</v>
      </c>
      <c r="AM1741">
        <f t="shared" si="390"/>
        <v>0.5</v>
      </c>
      <c r="AN1741" s="6">
        <f t="shared" si="391"/>
        <v>1</v>
      </c>
      <c r="AO1741" t="str">
        <f>VLOOKUP(BD_PONDERACIONES[[#This Row],[Comuna]],Tabla3[#All],2,0)</f>
        <v>Florida</v>
      </c>
    </row>
    <row r="1742" spans="1:41" x14ac:dyDescent="0.35">
      <c r="A1742" t="s">
        <v>8456</v>
      </c>
      <c r="B1742" t="s">
        <v>8457</v>
      </c>
      <c r="C1742" t="s">
        <v>8458</v>
      </c>
      <c r="D1742" s="5">
        <v>44728</v>
      </c>
      <c r="E1742" s="5">
        <v>44687</v>
      </c>
      <c r="F1742" t="s">
        <v>763</v>
      </c>
      <c r="G1742" t="s">
        <v>8459</v>
      </c>
      <c r="H1742" t="s">
        <v>1389</v>
      </c>
      <c r="J1742" t="s">
        <v>756</v>
      </c>
      <c r="K1742" t="s">
        <v>756</v>
      </c>
      <c r="L1742" t="s">
        <v>757</v>
      </c>
      <c r="M1742" t="s">
        <v>757</v>
      </c>
      <c r="N1742" t="s">
        <v>756</v>
      </c>
      <c r="O1742" t="s">
        <v>756</v>
      </c>
      <c r="P1742" t="s">
        <v>758</v>
      </c>
      <c r="Q1742" t="s">
        <v>759</v>
      </c>
      <c r="R1742" t="s">
        <v>759</v>
      </c>
      <c r="S1742" t="s">
        <v>757</v>
      </c>
      <c r="T1742" t="s">
        <v>757</v>
      </c>
      <c r="U1742" t="s">
        <v>757</v>
      </c>
      <c r="V1742" t="s">
        <v>768</v>
      </c>
      <c r="W1742" t="s">
        <v>756</v>
      </c>
      <c r="X1742" t="s">
        <v>8460</v>
      </c>
      <c r="Y1742" t="str">
        <f t="shared" si="378"/>
        <v>mayo</v>
      </c>
      <c r="Z1742">
        <f>YEAR(BD_PONDERACIONES[[#This Row],[Fecha Ejecución del Ticket]])</f>
        <v>2022</v>
      </c>
      <c r="AA1742" t="str">
        <f t="shared" si="379"/>
        <v>junio</v>
      </c>
      <c r="AB1742">
        <f>YEAR(BD_PONDERACIONES[[#This Row],[Fecha de Inspección]])</f>
        <v>2022</v>
      </c>
      <c r="AC1742">
        <f t="shared" si="380"/>
        <v>0.5</v>
      </c>
      <c r="AD1742">
        <f t="shared" si="381"/>
        <v>0.5</v>
      </c>
      <c r="AE1742">
        <f t="shared" si="382"/>
        <v>0.5</v>
      </c>
      <c r="AF1742">
        <f t="shared" si="383"/>
        <v>0.5</v>
      </c>
      <c r="AG1742">
        <f t="shared" si="384"/>
        <v>0.5</v>
      </c>
      <c r="AH1742">
        <f t="shared" si="385"/>
        <v>0.5</v>
      </c>
      <c r="AI1742">
        <f t="shared" si="386"/>
        <v>0.25</v>
      </c>
      <c r="AJ1742">
        <f t="shared" si="387"/>
        <v>0.25</v>
      </c>
      <c r="AK1742">
        <f t="shared" si="388"/>
        <v>0.5</v>
      </c>
      <c r="AL1742">
        <f t="shared" si="389"/>
        <v>0.17499999999999999</v>
      </c>
      <c r="AM1742">
        <f t="shared" si="390"/>
        <v>0.5</v>
      </c>
      <c r="AN1742" s="6">
        <f t="shared" si="391"/>
        <v>0.93500000000000005</v>
      </c>
      <c r="AO1742" t="str">
        <f>VLOOKUP(BD_PONDERACIONES[[#This Row],[Comuna]],Tabla3[#All],2,0)</f>
        <v>Florida</v>
      </c>
    </row>
    <row r="1743" spans="1:41" x14ac:dyDescent="0.35">
      <c r="A1743" t="s">
        <v>8461</v>
      </c>
      <c r="B1743" t="s">
        <v>8462</v>
      </c>
      <c r="C1743" t="s">
        <v>8463</v>
      </c>
      <c r="D1743" s="5">
        <v>44728</v>
      </c>
      <c r="E1743" s="5">
        <v>44684</v>
      </c>
      <c r="F1743" t="s">
        <v>763</v>
      </c>
      <c r="G1743" t="s">
        <v>8464</v>
      </c>
      <c r="H1743" t="s">
        <v>1389</v>
      </c>
      <c r="J1743" t="s">
        <v>756</v>
      </c>
      <c r="K1743" t="s">
        <v>756</v>
      </c>
      <c r="L1743" t="s">
        <v>757</v>
      </c>
      <c r="M1743" t="s">
        <v>757</v>
      </c>
      <c r="N1743" t="s">
        <v>756</v>
      </c>
      <c r="O1743" t="s">
        <v>756</v>
      </c>
      <c r="P1743" t="s">
        <v>765</v>
      </c>
      <c r="Q1743" t="s">
        <v>8465</v>
      </c>
      <c r="R1743" t="s">
        <v>8466</v>
      </c>
      <c r="S1743" t="s">
        <v>756</v>
      </c>
      <c r="T1743" t="s">
        <v>756</v>
      </c>
      <c r="U1743" t="s">
        <v>756</v>
      </c>
      <c r="V1743" t="s">
        <v>756</v>
      </c>
      <c r="W1743" t="s">
        <v>773</v>
      </c>
      <c r="X1743" t="s">
        <v>8467</v>
      </c>
      <c r="Y1743" t="str">
        <f t="shared" si="378"/>
        <v>mayo</v>
      </c>
      <c r="Z1743">
        <f>YEAR(BD_PONDERACIONES[[#This Row],[Fecha Ejecución del Ticket]])</f>
        <v>2022</v>
      </c>
      <c r="AA1743" t="str">
        <f t="shared" si="379"/>
        <v>junio</v>
      </c>
      <c r="AB1743">
        <f>YEAR(BD_PONDERACIONES[[#This Row],[Fecha de Inspección]])</f>
        <v>2022</v>
      </c>
      <c r="AC1743">
        <f t="shared" si="380"/>
        <v>0.5</v>
      </c>
      <c r="AD1743">
        <f t="shared" si="381"/>
        <v>0.5</v>
      </c>
      <c r="AE1743">
        <f t="shared" si="382"/>
        <v>0.5</v>
      </c>
      <c r="AF1743">
        <f t="shared" si="383"/>
        <v>0.5</v>
      </c>
      <c r="AG1743">
        <f t="shared" si="384"/>
        <v>0.5</v>
      </c>
      <c r="AH1743">
        <f t="shared" si="385"/>
        <v>0.5</v>
      </c>
      <c r="AI1743">
        <f t="shared" si="386"/>
        <v>0.25</v>
      </c>
      <c r="AJ1743">
        <f t="shared" si="387"/>
        <v>0.25</v>
      </c>
      <c r="AK1743">
        <f t="shared" si="388"/>
        <v>0.5</v>
      </c>
      <c r="AL1743">
        <f t="shared" si="389"/>
        <v>0.5</v>
      </c>
      <c r="AM1743">
        <f t="shared" si="390"/>
        <v>0</v>
      </c>
      <c r="AN1743" s="6">
        <f t="shared" si="391"/>
        <v>0.9</v>
      </c>
      <c r="AO1743" t="str">
        <f>VLOOKUP(BD_PONDERACIONES[[#This Row],[Comuna]],Tabla3[#All],2,0)</f>
        <v>Florida</v>
      </c>
    </row>
    <row r="1744" spans="1:41" x14ac:dyDescent="0.35">
      <c r="A1744" t="s">
        <v>8468</v>
      </c>
      <c r="B1744" t="s">
        <v>8469</v>
      </c>
      <c r="C1744" t="s">
        <v>8470</v>
      </c>
      <c r="D1744" s="5">
        <v>44728</v>
      </c>
      <c r="E1744" s="5">
        <v>44691</v>
      </c>
      <c r="F1744" t="s">
        <v>763</v>
      </c>
      <c r="G1744" t="s">
        <v>8471</v>
      </c>
      <c r="H1744" t="s">
        <v>1389</v>
      </c>
      <c r="J1744" t="s">
        <v>756</v>
      </c>
      <c r="K1744" t="s">
        <v>756</v>
      </c>
      <c r="L1744" t="s">
        <v>757</v>
      </c>
      <c r="M1744" t="s">
        <v>757</v>
      </c>
      <c r="N1744" t="s">
        <v>756</v>
      </c>
      <c r="O1744" t="s">
        <v>756</v>
      </c>
      <c r="P1744" t="s">
        <v>765</v>
      </c>
      <c r="Q1744" t="s">
        <v>759</v>
      </c>
      <c r="R1744" t="s">
        <v>759</v>
      </c>
      <c r="S1744" t="s">
        <v>757</v>
      </c>
      <c r="T1744" t="s">
        <v>757</v>
      </c>
      <c r="U1744" t="s">
        <v>757</v>
      </c>
      <c r="V1744" t="s">
        <v>756</v>
      </c>
      <c r="W1744" t="s">
        <v>756</v>
      </c>
      <c r="X1744" t="s">
        <v>8472</v>
      </c>
      <c r="Y1744" t="str">
        <f t="shared" si="378"/>
        <v>mayo</v>
      </c>
      <c r="Z1744">
        <f>YEAR(BD_PONDERACIONES[[#This Row],[Fecha Ejecución del Ticket]])</f>
        <v>2022</v>
      </c>
      <c r="AA1744" t="str">
        <f t="shared" si="379"/>
        <v>junio</v>
      </c>
      <c r="AB1744">
        <f>YEAR(BD_PONDERACIONES[[#This Row],[Fecha de Inspección]])</f>
        <v>2022</v>
      </c>
      <c r="AC1744">
        <f t="shared" si="380"/>
        <v>0.5</v>
      </c>
      <c r="AD1744">
        <f t="shared" si="381"/>
        <v>0.5</v>
      </c>
      <c r="AE1744">
        <f t="shared" si="382"/>
        <v>0.5</v>
      </c>
      <c r="AF1744">
        <f t="shared" si="383"/>
        <v>0.5</v>
      </c>
      <c r="AG1744">
        <f t="shared" si="384"/>
        <v>0.5</v>
      </c>
      <c r="AH1744">
        <f t="shared" si="385"/>
        <v>0.5</v>
      </c>
      <c r="AI1744">
        <f t="shared" si="386"/>
        <v>0.25</v>
      </c>
      <c r="AJ1744">
        <f t="shared" si="387"/>
        <v>0.25</v>
      </c>
      <c r="AK1744">
        <f t="shared" si="388"/>
        <v>0.5</v>
      </c>
      <c r="AL1744">
        <f t="shared" si="389"/>
        <v>0.5</v>
      </c>
      <c r="AM1744">
        <f t="shared" si="390"/>
        <v>0.5</v>
      </c>
      <c r="AN1744" s="6">
        <f t="shared" si="391"/>
        <v>1</v>
      </c>
      <c r="AO1744" t="str">
        <f>VLOOKUP(BD_PONDERACIONES[[#This Row],[Comuna]],Tabla3[#All],2,0)</f>
        <v>Florida</v>
      </c>
    </row>
    <row r="1745" spans="1:41" x14ac:dyDescent="0.35">
      <c r="A1745" t="s">
        <v>8473</v>
      </c>
      <c r="B1745" t="s">
        <v>8474</v>
      </c>
      <c r="C1745" t="s">
        <v>8475</v>
      </c>
      <c r="D1745" s="5">
        <v>44728</v>
      </c>
      <c r="E1745" s="5">
        <v>44691</v>
      </c>
      <c r="F1745" t="s">
        <v>763</v>
      </c>
      <c r="G1745" t="s">
        <v>8476</v>
      </c>
      <c r="H1745" t="s">
        <v>1389</v>
      </c>
      <c r="J1745" t="s">
        <v>756</v>
      </c>
      <c r="K1745" t="s">
        <v>756</v>
      </c>
      <c r="L1745" t="s">
        <v>757</v>
      </c>
      <c r="M1745" t="s">
        <v>757</v>
      </c>
      <c r="N1745" t="s">
        <v>756</v>
      </c>
      <c r="O1745" t="s">
        <v>756</v>
      </c>
      <c r="P1745" t="s">
        <v>765</v>
      </c>
      <c r="Q1745" t="s">
        <v>8477</v>
      </c>
      <c r="R1745" t="s">
        <v>759</v>
      </c>
      <c r="S1745" t="s">
        <v>756</v>
      </c>
      <c r="T1745" t="s">
        <v>756</v>
      </c>
      <c r="U1745" t="s">
        <v>756</v>
      </c>
      <c r="V1745" t="s">
        <v>756</v>
      </c>
      <c r="W1745" t="s">
        <v>756</v>
      </c>
      <c r="X1745" t="s">
        <v>8478</v>
      </c>
      <c r="Y1745" t="str">
        <f t="shared" si="378"/>
        <v>mayo</v>
      </c>
      <c r="Z1745">
        <f>YEAR(BD_PONDERACIONES[[#This Row],[Fecha Ejecución del Ticket]])</f>
        <v>2022</v>
      </c>
      <c r="AA1745" t="str">
        <f t="shared" si="379"/>
        <v>junio</v>
      </c>
      <c r="AB1745">
        <f>YEAR(BD_PONDERACIONES[[#This Row],[Fecha de Inspección]])</f>
        <v>2022</v>
      </c>
      <c r="AC1745">
        <f t="shared" si="380"/>
        <v>0.5</v>
      </c>
      <c r="AD1745">
        <f t="shared" si="381"/>
        <v>0.5</v>
      </c>
      <c r="AE1745">
        <f t="shared" si="382"/>
        <v>0.5</v>
      </c>
      <c r="AF1745">
        <f t="shared" si="383"/>
        <v>0.5</v>
      </c>
      <c r="AG1745">
        <f t="shared" si="384"/>
        <v>0.5</v>
      </c>
      <c r="AH1745">
        <f t="shared" si="385"/>
        <v>0.5</v>
      </c>
      <c r="AI1745">
        <f t="shared" si="386"/>
        <v>0.25</v>
      </c>
      <c r="AJ1745">
        <f t="shared" si="387"/>
        <v>0.25</v>
      </c>
      <c r="AK1745">
        <f t="shared" si="388"/>
        <v>0.5</v>
      </c>
      <c r="AL1745">
        <f t="shared" si="389"/>
        <v>0.5</v>
      </c>
      <c r="AM1745">
        <f t="shared" si="390"/>
        <v>0.5</v>
      </c>
      <c r="AN1745" s="6">
        <f t="shared" si="391"/>
        <v>1</v>
      </c>
      <c r="AO1745" t="str">
        <f>VLOOKUP(BD_PONDERACIONES[[#This Row],[Comuna]],Tabla3[#All],2,0)</f>
        <v>Florida</v>
      </c>
    </row>
    <row r="1746" spans="1:41" x14ac:dyDescent="0.35">
      <c r="A1746" t="s">
        <v>8479</v>
      </c>
      <c r="B1746" t="s">
        <v>8480</v>
      </c>
      <c r="C1746" t="s">
        <v>8481</v>
      </c>
      <c r="D1746" s="5">
        <v>44728</v>
      </c>
      <c r="E1746" s="5">
        <v>44691</v>
      </c>
      <c r="F1746" t="s">
        <v>763</v>
      </c>
      <c r="G1746" t="s">
        <v>8482</v>
      </c>
      <c r="H1746" t="s">
        <v>1389</v>
      </c>
      <c r="J1746" t="s">
        <v>756</v>
      </c>
      <c r="K1746" t="s">
        <v>756</v>
      </c>
      <c r="L1746" t="s">
        <v>757</v>
      </c>
      <c r="M1746" t="s">
        <v>757</v>
      </c>
      <c r="N1746" t="s">
        <v>756</v>
      </c>
      <c r="O1746" t="s">
        <v>756</v>
      </c>
      <c r="P1746" t="s">
        <v>758</v>
      </c>
      <c r="Q1746" t="s">
        <v>759</v>
      </c>
      <c r="R1746" t="s">
        <v>759</v>
      </c>
      <c r="S1746" t="s">
        <v>757</v>
      </c>
      <c r="T1746" t="s">
        <v>757</v>
      </c>
      <c r="U1746" t="s">
        <v>757</v>
      </c>
      <c r="V1746" t="s">
        <v>756</v>
      </c>
      <c r="W1746" t="s">
        <v>756</v>
      </c>
      <c r="X1746" t="s">
        <v>804</v>
      </c>
      <c r="Y1746" t="str">
        <f t="shared" si="378"/>
        <v>mayo</v>
      </c>
      <c r="Z1746">
        <f>YEAR(BD_PONDERACIONES[[#This Row],[Fecha Ejecución del Ticket]])</f>
        <v>2022</v>
      </c>
      <c r="AA1746" t="str">
        <f t="shared" si="379"/>
        <v>junio</v>
      </c>
      <c r="AB1746">
        <f>YEAR(BD_PONDERACIONES[[#This Row],[Fecha de Inspección]])</f>
        <v>2022</v>
      </c>
      <c r="AC1746">
        <f t="shared" si="380"/>
        <v>0.5</v>
      </c>
      <c r="AD1746">
        <f t="shared" si="381"/>
        <v>0.5</v>
      </c>
      <c r="AE1746">
        <f t="shared" si="382"/>
        <v>0.5</v>
      </c>
      <c r="AF1746">
        <f t="shared" si="383"/>
        <v>0.5</v>
      </c>
      <c r="AG1746">
        <f t="shared" si="384"/>
        <v>0.5</v>
      </c>
      <c r="AH1746">
        <f t="shared" si="385"/>
        <v>0.5</v>
      </c>
      <c r="AI1746">
        <f t="shared" si="386"/>
        <v>0.25</v>
      </c>
      <c r="AJ1746">
        <f t="shared" si="387"/>
        <v>0.25</v>
      </c>
      <c r="AK1746">
        <f t="shared" si="388"/>
        <v>0.5</v>
      </c>
      <c r="AL1746">
        <f t="shared" si="389"/>
        <v>0.5</v>
      </c>
      <c r="AM1746">
        <f t="shared" si="390"/>
        <v>0.5</v>
      </c>
      <c r="AN1746" s="6">
        <f t="shared" si="391"/>
        <v>1</v>
      </c>
      <c r="AO1746" t="str">
        <f>VLOOKUP(BD_PONDERACIONES[[#This Row],[Comuna]],Tabla3[#All],2,0)</f>
        <v>Florida</v>
      </c>
    </row>
    <row r="1747" spans="1:41" x14ac:dyDescent="0.35">
      <c r="A1747" t="s">
        <v>8483</v>
      </c>
      <c r="B1747" t="s">
        <v>8484</v>
      </c>
      <c r="C1747" t="s">
        <v>8485</v>
      </c>
      <c r="D1747" s="5">
        <v>44728</v>
      </c>
      <c r="E1747" s="5">
        <v>44691</v>
      </c>
      <c r="F1747" t="s">
        <v>763</v>
      </c>
      <c r="G1747" t="s">
        <v>8486</v>
      </c>
      <c r="H1747" t="s">
        <v>1389</v>
      </c>
      <c r="J1747" t="s">
        <v>756</v>
      </c>
      <c r="K1747" t="s">
        <v>756</v>
      </c>
      <c r="L1747" t="s">
        <v>757</v>
      </c>
      <c r="M1747" t="s">
        <v>757</v>
      </c>
      <c r="N1747" t="s">
        <v>756</v>
      </c>
      <c r="O1747" t="s">
        <v>756</v>
      </c>
      <c r="P1747" t="s">
        <v>758</v>
      </c>
      <c r="Q1747" t="s">
        <v>759</v>
      </c>
      <c r="R1747" t="s">
        <v>759</v>
      </c>
      <c r="S1747" t="s">
        <v>757</v>
      </c>
      <c r="T1747" t="s">
        <v>757</v>
      </c>
      <c r="U1747" t="s">
        <v>757</v>
      </c>
      <c r="V1747" t="s">
        <v>756</v>
      </c>
      <c r="W1747" t="s">
        <v>756</v>
      </c>
      <c r="X1747" t="s">
        <v>5326</v>
      </c>
      <c r="Y1747" t="str">
        <f t="shared" si="378"/>
        <v>mayo</v>
      </c>
      <c r="Z1747">
        <f>YEAR(BD_PONDERACIONES[[#This Row],[Fecha Ejecución del Ticket]])</f>
        <v>2022</v>
      </c>
      <c r="AA1747" t="str">
        <f t="shared" si="379"/>
        <v>junio</v>
      </c>
      <c r="AB1747">
        <f>YEAR(BD_PONDERACIONES[[#This Row],[Fecha de Inspección]])</f>
        <v>2022</v>
      </c>
      <c r="AC1747">
        <f t="shared" si="380"/>
        <v>0.5</v>
      </c>
      <c r="AD1747">
        <f t="shared" si="381"/>
        <v>0.5</v>
      </c>
      <c r="AE1747">
        <f t="shared" si="382"/>
        <v>0.5</v>
      </c>
      <c r="AF1747">
        <f t="shared" si="383"/>
        <v>0.5</v>
      </c>
      <c r="AG1747">
        <f t="shared" si="384"/>
        <v>0.5</v>
      </c>
      <c r="AH1747">
        <f t="shared" si="385"/>
        <v>0.5</v>
      </c>
      <c r="AI1747">
        <f t="shared" si="386"/>
        <v>0.25</v>
      </c>
      <c r="AJ1747">
        <f t="shared" si="387"/>
        <v>0.25</v>
      </c>
      <c r="AK1747">
        <f t="shared" si="388"/>
        <v>0.5</v>
      </c>
      <c r="AL1747">
        <f t="shared" si="389"/>
        <v>0.5</v>
      </c>
      <c r="AM1747">
        <f t="shared" si="390"/>
        <v>0.5</v>
      </c>
      <c r="AN1747" s="6">
        <f t="shared" si="391"/>
        <v>1</v>
      </c>
      <c r="AO1747" t="str">
        <f>VLOOKUP(BD_PONDERACIONES[[#This Row],[Comuna]],Tabla3[#All],2,0)</f>
        <v>Florida</v>
      </c>
    </row>
    <row r="1748" spans="1:41" x14ac:dyDescent="0.35">
      <c r="A1748" t="s">
        <v>8257</v>
      </c>
      <c r="B1748" t="s">
        <v>8258</v>
      </c>
      <c r="C1748" t="s">
        <v>8259</v>
      </c>
      <c r="D1748" s="5">
        <v>44729</v>
      </c>
      <c r="E1748" s="5">
        <v>44691</v>
      </c>
      <c r="F1748" t="s">
        <v>763</v>
      </c>
      <c r="G1748" t="s">
        <v>8260</v>
      </c>
      <c r="H1748" t="s">
        <v>1389</v>
      </c>
      <c r="J1748" t="s">
        <v>756</v>
      </c>
      <c r="K1748" t="s">
        <v>756</v>
      </c>
      <c r="L1748" t="s">
        <v>757</v>
      </c>
      <c r="M1748" t="s">
        <v>757</v>
      </c>
      <c r="N1748" t="s">
        <v>756</v>
      </c>
      <c r="O1748" t="s">
        <v>756</v>
      </c>
      <c r="P1748" t="s">
        <v>758</v>
      </c>
      <c r="Q1748" t="s">
        <v>759</v>
      </c>
      <c r="R1748" t="s">
        <v>759</v>
      </c>
      <c r="S1748" t="s">
        <v>757</v>
      </c>
      <c r="T1748" t="s">
        <v>757</v>
      </c>
      <c r="U1748" t="s">
        <v>757</v>
      </c>
      <c r="V1748" t="s">
        <v>756</v>
      </c>
      <c r="W1748" t="s">
        <v>756</v>
      </c>
      <c r="X1748" t="s">
        <v>8261</v>
      </c>
      <c r="Y1748" t="str">
        <f t="shared" si="378"/>
        <v>mayo</v>
      </c>
      <c r="Z1748">
        <f>YEAR(BD_PONDERACIONES[[#This Row],[Fecha Ejecución del Ticket]])</f>
        <v>2022</v>
      </c>
      <c r="AA1748" t="str">
        <f t="shared" si="379"/>
        <v>junio</v>
      </c>
      <c r="AB1748">
        <f>YEAR(BD_PONDERACIONES[[#This Row],[Fecha de Inspección]])</f>
        <v>2022</v>
      </c>
      <c r="AC1748">
        <f t="shared" si="380"/>
        <v>0.5</v>
      </c>
      <c r="AD1748">
        <f t="shared" si="381"/>
        <v>0.5</v>
      </c>
      <c r="AE1748">
        <f t="shared" si="382"/>
        <v>0.5</v>
      </c>
      <c r="AF1748">
        <f t="shared" si="383"/>
        <v>0.5</v>
      </c>
      <c r="AG1748">
        <f t="shared" si="384"/>
        <v>0.5</v>
      </c>
      <c r="AH1748">
        <f t="shared" si="385"/>
        <v>0.5</v>
      </c>
      <c r="AI1748">
        <f t="shared" si="386"/>
        <v>0.25</v>
      </c>
      <c r="AJ1748">
        <f t="shared" si="387"/>
        <v>0.25</v>
      </c>
      <c r="AK1748">
        <f t="shared" si="388"/>
        <v>0.5</v>
      </c>
      <c r="AL1748">
        <f t="shared" si="389"/>
        <v>0.5</v>
      </c>
      <c r="AM1748">
        <f t="shared" si="390"/>
        <v>0.5</v>
      </c>
      <c r="AN1748" s="6">
        <f t="shared" si="391"/>
        <v>1</v>
      </c>
      <c r="AO1748" t="str">
        <f>VLOOKUP(BD_PONDERACIONES[[#This Row],[Comuna]],Tabla3[#All],2,0)</f>
        <v>Florida</v>
      </c>
    </row>
    <row r="1749" spans="1:41" x14ac:dyDescent="0.35">
      <c r="A1749" t="s">
        <v>8262</v>
      </c>
      <c r="B1749" t="s">
        <v>8263</v>
      </c>
      <c r="C1749" t="s">
        <v>8264</v>
      </c>
      <c r="D1749" s="5">
        <v>44729</v>
      </c>
      <c r="E1749" s="5">
        <v>44705</v>
      </c>
      <c r="F1749" t="s">
        <v>753</v>
      </c>
      <c r="G1749" t="s">
        <v>8265</v>
      </c>
      <c r="H1749" t="s">
        <v>1389</v>
      </c>
      <c r="J1749" t="s">
        <v>756</v>
      </c>
      <c r="K1749" t="s">
        <v>756</v>
      </c>
      <c r="L1749" t="s">
        <v>773</v>
      </c>
      <c r="M1749" t="s">
        <v>773</v>
      </c>
      <c r="N1749" t="s">
        <v>756</v>
      </c>
      <c r="O1749" t="s">
        <v>756</v>
      </c>
      <c r="P1749" t="s">
        <v>758</v>
      </c>
      <c r="Q1749" t="s">
        <v>759</v>
      </c>
      <c r="R1749" t="s">
        <v>759</v>
      </c>
      <c r="S1749" t="s">
        <v>757</v>
      </c>
      <c r="T1749" t="s">
        <v>757</v>
      </c>
      <c r="U1749" t="s">
        <v>757</v>
      </c>
      <c r="V1749" t="s">
        <v>756</v>
      </c>
      <c r="W1749" t="s">
        <v>756</v>
      </c>
      <c r="X1749" t="s">
        <v>8266</v>
      </c>
      <c r="Y1749" t="str">
        <f t="shared" si="378"/>
        <v>mayo</v>
      </c>
      <c r="Z1749">
        <f>YEAR(BD_PONDERACIONES[[#This Row],[Fecha Ejecución del Ticket]])</f>
        <v>2022</v>
      </c>
      <c r="AA1749" t="str">
        <f t="shared" si="379"/>
        <v>junio</v>
      </c>
      <c r="AB1749">
        <f>YEAR(BD_PONDERACIONES[[#This Row],[Fecha de Inspección]])</f>
        <v>2022</v>
      </c>
      <c r="AC1749">
        <f t="shared" si="380"/>
        <v>0.5</v>
      </c>
      <c r="AD1749">
        <f t="shared" si="381"/>
        <v>0.5</v>
      </c>
      <c r="AE1749">
        <f t="shared" si="382"/>
        <v>0</v>
      </c>
      <c r="AF1749">
        <f t="shared" si="383"/>
        <v>0</v>
      </c>
      <c r="AG1749">
        <f t="shared" si="384"/>
        <v>0.5</v>
      </c>
      <c r="AH1749">
        <f t="shared" si="385"/>
        <v>0.5</v>
      </c>
      <c r="AI1749">
        <f t="shared" si="386"/>
        <v>0.25</v>
      </c>
      <c r="AJ1749">
        <f t="shared" si="387"/>
        <v>0.25</v>
      </c>
      <c r="AK1749">
        <f t="shared" si="388"/>
        <v>0.5</v>
      </c>
      <c r="AL1749">
        <f t="shared" si="389"/>
        <v>0.5</v>
      </c>
      <c r="AM1749">
        <f t="shared" si="390"/>
        <v>0.5</v>
      </c>
      <c r="AN1749" s="6">
        <f t="shared" si="391"/>
        <v>0.7</v>
      </c>
      <c r="AO1749" t="str">
        <f>VLOOKUP(BD_PONDERACIONES[[#This Row],[Comuna]],Tabla3[#All],2,0)</f>
        <v>Florida</v>
      </c>
    </row>
    <row r="1750" spans="1:41" x14ac:dyDescent="0.35">
      <c r="A1750" t="s">
        <v>8267</v>
      </c>
      <c r="B1750" t="s">
        <v>8268</v>
      </c>
      <c r="C1750" t="s">
        <v>8269</v>
      </c>
      <c r="D1750" s="5">
        <v>44729</v>
      </c>
      <c r="E1750" s="5">
        <v>44708</v>
      </c>
      <c r="F1750" t="s">
        <v>753</v>
      </c>
      <c r="G1750" t="s">
        <v>8270</v>
      </c>
      <c r="H1750" t="s">
        <v>1389</v>
      </c>
      <c r="J1750" t="s">
        <v>756</v>
      </c>
      <c r="K1750" t="s">
        <v>756</v>
      </c>
      <c r="L1750" t="s">
        <v>773</v>
      </c>
      <c r="M1750" t="s">
        <v>773</v>
      </c>
      <c r="N1750" t="s">
        <v>756</v>
      </c>
      <c r="O1750" t="s">
        <v>756</v>
      </c>
      <c r="P1750" t="s">
        <v>758</v>
      </c>
      <c r="Q1750" t="s">
        <v>759</v>
      </c>
      <c r="R1750" t="s">
        <v>759</v>
      </c>
      <c r="S1750" t="s">
        <v>757</v>
      </c>
      <c r="T1750" t="s">
        <v>757</v>
      </c>
      <c r="U1750" t="s">
        <v>757</v>
      </c>
      <c r="V1750" t="s">
        <v>756</v>
      </c>
      <c r="W1750" t="s">
        <v>756</v>
      </c>
      <c r="X1750" t="s">
        <v>8271</v>
      </c>
      <c r="Y1750" t="str">
        <f t="shared" si="378"/>
        <v>mayo</v>
      </c>
      <c r="Z1750">
        <f>YEAR(BD_PONDERACIONES[[#This Row],[Fecha Ejecución del Ticket]])</f>
        <v>2022</v>
      </c>
      <c r="AA1750" t="str">
        <f t="shared" si="379"/>
        <v>junio</v>
      </c>
      <c r="AB1750">
        <f>YEAR(BD_PONDERACIONES[[#This Row],[Fecha de Inspección]])</f>
        <v>2022</v>
      </c>
      <c r="AC1750">
        <f t="shared" si="380"/>
        <v>0.5</v>
      </c>
      <c r="AD1750">
        <f t="shared" si="381"/>
        <v>0.5</v>
      </c>
      <c r="AE1750">
        <f t="shared" si="382"/>
        <v>0</v>
      </c>
      <c r="AF1750">
        <f t="shared" si="383"/>
        <v>0</v>
      </c>
      <c r="AG1750">
        <f t="shared" si="384"/>
        <v>0.5</v>
      </c>
      <c r="AH1750">
        <f t="shared" si="385"/>
        <v>0.5</v>
      </c>
      <c r="AI1750">
        <f t="shared" si="386"/>
        <v>0.25</v>
      </c>
      <c r="AJ1750">
        <f t="shared" si="387"/>
        <v>0.25</v>
      </c>
      <c r="AK1750">
        <f t="shared" si="388"/>
        <v>0.5</v>
      </c>
      <c r="AL1750">
        <f t="shared" si="389"/>
        <v>0.5</v>
      </c>
      <c r="AM1750">
        <f t="shared" si="390"/>
        <v>0.5</v>
      </c>
      <c r="AN1750" s="6">
        <f t="shared" si="391"/>
        <v>0.7</v>
      </c>
      <c r="AO1750" t="str">
        <f>VLOOKUP(BD_PONDERACIONES[[#This Row],[Comuna]],Tabla3[#All],2,0)</f>
        <v>Florida</v>
      </c>
    </row>
    <row r="1751" spans="1:41" x14ac:dyDescent="0.35">
      <c r="A1751" t="s">
        <v>8272</v>
      </c>
      <c r="B1751" t="s">
        <v>8273</v>
      </c>
      <c r="C1751" t="s">
        <v>8274</v>
      </c>
      <c r="D1751" s="5">
        <v>44729</v>
      </c>
      <c r="E1751" s="5">
        <v>44691</v>
      </c>
      <c r="F1751" t="s">
        <v>763</v>
      </c>
      <c r="G1751" t="s">
        <v>8275</v>
      </c>
      <c r="H1751" t="s">
        <v>1389</v>
      </c>
      <c r="J1751" t="s">
        <v>756</v>
      </c>
      <c r="K1751" t="s">
        <v>756</v>
      </c>
      <c r="L1751" t="s">
        <v>757</v>
      </c>
      <c r="M1751" t="s">
        <v>757</v>
      </c>
      <c r="N1751" t="s">
        <v>756</v>
      </c>
      <c r="O1751" t="s">
        <v>756</v>
      </c>
      <c r="P1751" t="s">
        <v>758</v>
      </c>
      <c r="Q1751" t="s">
        <v>759</v>
      </c>
      <c r="R1751" t="s">
        <v>759</v>
      </c>
      <c r="S1751" t="s">
        <v>757</v>
      </c>
      <c r="T1751" t="s">
        <v>757</v>
      </c>
      <c r="U1751" t="s">
        <v>757</v>
      </c>
      <c r="V1751" t="s">
        <v>773</v>
      </c>
      <c r="W1751" t="s">
        <v>768</v>
      </c>
      <c r="X1751" t="s">
        <v>8276</v>
      </c>
      <c r="Y1751" t="str">
        <f t="shared" si="378"/>
        <v>mayo</v>
      </c>
      <c r="Z1751">
        <f>YEAR(BD_PONDERACIONES[[#This Row],[Fecha Ejecución del Ticket]])</f>
        <v>2022</v>
      </c>
      <c r="AA1751" t="str">
        <f t="shared" si="379"/>
        <v>junio</v>
      </c>
      <c r="AB1751">
        <f>YEAR(BD_PONDERACIONES[[#This Row],[Fecha de Inspección]])</f>
        <v>2022</v>
      </c>
      <c r="AC1751">
        <f t="shared" si="380"/>
        <v>0.5</v>
      </c>
      <c r="AD1751">
        <f t="shared" si="381"/>
        <v>0.5</v>
      </c>
      <c r="AE1751">
        <f t="shared" si="382"/>
        <v>0.5</v>
      </c>
      <c r="AF1751">
        <f t="shared" si="383"/>
        <v>0.5</v>
      </c>
      <c r="AG1751">
        <f t="shared" si="384"/>
        <v>0.5</v>
      </c>
      <c r="AH1751">
        <f t="shared" si="385"/>
        <v>0.5</v>
      </c>
      <c r="AI1751">
        <f t="shared" si="386"/>
        <v>0.25</v>
      </c>
      <c r="AJ1751">
        <f t="shared" si="387"/>
        <v>0.25</v>
      </c>
      <c r="AK1751">
        <f t="shared" si="388"/>
        <v>0.5</v>
      </c>
      <c r="AL1751">
        <f t="shared" si="389"/>
        <v>0</v>
      </c>
      <c r="AM1751">
        <f t="shared" si="390"/>
        <v>0.17499999999999999</v>
      </c>
      <c r="AN1751" s="6">
        <f t="shared" si="391"/>
        <v>0.83500000000000008</v>
      </c>
      <c r="AO1751" t="str">
        <f>VLOOKUP(BD_PONDERACIONES[[#This Row],[Comuna]],Tabla3[#All],2,0)</f>
        <v>Florida</v>
      </c>
    </row>
    <row r="1752" spans="1:41" x14ac:dyDescent="0.35">
      <c r="A1752" t="s">
        <v>8277</v>
      </c>
      <c r="B1752" t="s">
        <v>8278</v>
      </c>
      <c r="C1752" t="s">
        <v>8279</v>
      </c>
      <c r="D1752" s="5">
        <v>44729</v>
      </c>
      <c r="E1752" s="5">
        <v>44690</v>
      </c>
      <c r="F1752" t="s">
        <v>763</v>
      </c>
      <c r="G1752" t="s">
        <v>8280</v>
      </c>
      <c r="H1752" t="s">
        <v>1389</v>
      </c>
      <c r="J1752" t="s">
        <v>756</v>
      </c>
      <c r="K1752" t="s">
        <v>756</v>
      </c>
      <c r="L1752" t="s">
        <v>757</v>
      </c>
      <c r="M1752" t="s">
        <v>757</v>
      </c>
      <c r="N1752" t="s">
        <v>756</v>
      </c>
      <c r="O1752" t="s">
        <v>756</v>
      </c>
      <c r="P1752" t="s">
        <v>758</v>
      </c>
      <c r="Q1752" t="s">
        <v>759</v>
      </c>
      <c r="R1752" t="s">
        <v>759</v>
      </c>
      <c r="S1752" t="s">
        <v>757</v>
      </c>
      <c r="T1752" t="s">
        <v>757</v>
      </c>
      <c r="U1752" t="s">
        <v>757</v>
      </c>
      <c r="V1752" t="s">
        <v>756</v>
      </c>
      <c r="W1752" t="s">
        <v>756</v>
      </c>
      <c r="X1752" t="s">
        <v>8281</v>
      </c>
      <c r="Y1752" t="str">
        <f t="shared" si="378"/>
        <v>mayo</v>
      </c>
      <c r="Z1752">
        <f>YEAR(BD_PONDERACIONES[[#This Row],[Fecha Ejecución del Ticket]])</f>
        <v>2022</v>
      </c>
      <c r="AA1752" t="str">
        <f t="shared" si="379"/>
        <v>junio</v>
      </c>
      <c r="AB1752">
        <f>YEAR(BD_PONDERACIONES[[#This Row],[Fecha de Inspección]])</f>
        <v>2022</v>
      </c>
      <c r="AC1752">
        <f t="shared" si="380"/>
        <v>0.5</v>
      </c>
      <c r="AD1752">
        <f t="shared" si="381"/>
        <v>0.5</v>
      </c>
      <c r="AE1752">
        <f t="shared" si="382"/>
        <v>0.5</v>
      </c>
      <c r="AF1752">
        <f t="shared" si="383"/>
        <v>0.5</v>
      </c>
      <c r="AG1752">
        <f t="shared" si="384"/>
        <v>0.5</v>
      </c>
      <c r="AH1752">
        <f t="shared" si="385"/>
        <v>0.5</v>
      </c>
      <c r="AI1752">
        <f t="shared" si="386"/>
        <v>0.25</v>
      </c>
      <c r="AJ1752">
        <f t="shared" si="387"/>
        <v>0.25</v>
      </c>
      <c r="AK1752">
        <f t="shared" si="388"/>
        <v>0.5</v>
      </c>
      <c r="AL1752">
        <f t="shared" si="389"/>
        <v>0.5</v>
      </c>
      <c r="AM1752">
        <f t="shared" si="390"/>
        <v>0.5</v>
      </c>
      <c r="AN1752" s="6">
        <f t="shared" si="391"/>
        <v>1</v>
      </c>
      <c r="AO1752" t="str">
        <f>VLOOKUP(BD_PONDERACIONES[[#This Row],[Comuna]],Tabla3[#All],2,0)</f>
        <v>Florida</v>
      </c>
    </row>
    <row r="1753" spans="1:41" x14ac:dyDescent="0.35">
      <c r="A1753" t="s">
        <v>8282</v>
      </c>
      <c r="B1753" t="s">
        <v>8283</v>
      </c>
      <c r="C1753" t="s">
        <v>8284</v>
      </c>
      <c r="D1753" s="5">
        <v>44729</v>
      </c>
      <c r="E1753" s="5">
        <v>44703</v>
      </c>
      <c r="F1753" t="s">
        <v>753</v>
      </c>
      <c r="G1753" t="s">
        <v>8285</v>
      </c>
      <c r="H1753" t="s">
        <v>1389</v>
      </c>
      <c r="J1753" t="s">
        <v>756</v>
      </c>
      <c r="K1753" t="s">
        <v>756</v>
      </c>
      <c r="L1753" t="s">
        <v>773</v>
      </c>
      <c r="M1753" t="s">
        <v>773</v>
      </c>
      <c r="N1753" t="s">
        <v>756</v>
      </c>
      <c r="O1753" t="s">
        <v>756</v>
      </c>
      <c r="P1753" t="s">
        <v>758</v>
      </c>
      <c r="Q1753" t="s">
        <v>759</v>
      </c>
      <c r="R1753" t="s">
        <v>759</v>
      </c>
      <c r="S1753" t="s">
        <v>757</v>
      </c>
      <c r="T1753" t="s">
        <v>757</v>
      </c>
      <c r="U1753" t="s">
        <v>757</v>
      </c>
      <c r="V1753" t="s">
        <v>756</v>
      </c>
      <c r="W1753" t="s">
        <v>756</v>
      </c>
      <c r="X1753" t="s">
        <v>8286</v>
      </c>
      <c r="Y1753" t="str">
        <f t="shared" si="378"/>
        <v>mayo</v>
      </c>
      <c r="Z1753">
        <f>YEAR(BD_PONDERACIONES[[#This Row],[Fecha Ejecución del Ticket]])</f>
        <v>2022</v>
      </c>
      <c r="AA1753" t="str">
        <f t="shared" si="379"/>
        <v>junio</v>
      </c>
      <c r="AB1753">
        <f>YEAR(BD_PONDERACIONES[[#This Row],[Fecha de Inspección]])</f>
        <v>2022</v>
      </c>
      <c r="AC1753">
        <f t="shared" si="380"/>
        <v>0.5</v>
      </c>
      <c r="AD1753">
        <f t="shared" si="381"/>
        <v>0.5</v>
      </c>
      <c r="AE1753">
        <f t="shared" si="382"/>
        <v>0</v>
      </c>
      <c r="AF1753">
        <f t="shared" si="383"/>
        <v>0</v>
      </c>
      <c r="AG1753">
        <f t="shared" si="384"/>
        <v>0.5</v>
      </c>
      <c r="AH1753">
        <f t="shared" si="385"/>
        <v>0.5</v>
      </c>
      <c r="AI1753">
        <f t="shared" si="386"/>
        <v>0.25</v>
      </c>
      <c r="AJ1753">
        <f t="shared" si="387"/>
        <v>0.25</v>
      </c>
      <c r="AK1753">
        <f t="shared" si="388"/>
        <v>0.5</v>
      </c>
      <c r="AL1753">
        <f t="shared" si="389"/>
        <v>0.5</v>
      </c>
      <c r="AM1753">
        <f t="shared" si="390"/>
        <v>0.5</v>
      </c>
      <c r="AN1753" s="6">
        <f t="shared" si="391"/>
        <v>0.7</v>
      </c>
      <c r="AO1753" t="str">
        <f>VLOOKUP(BD_PONDERACIONES[[#This Row],[Comuna]],Tabla3[#All],2,0)</f>
        <v>Florida</v>
      </c>
    </row>
    <row r="1754" spans="1:41" x14ac:dyDescent="0.35">
      <c r="A1754" t="s">
        <v>8287</v>
      </c>
      <c r="B1754" t="s">
        <v>8288</v>
      </c>
      <c r="C1754" t="s">
        <v>8289</v>
      </c>
      <c r="D1754" s="5">
        <v>44729</v>
      </c>
      <c r="E1754" s="5">
        <v>44692</v>
      </c>
      <c r="F1754" t="s">
        <v>763</v>
      </c>
      <c r="G1754" t="s">
        <v>8290</v>
      </c>
      <c r="H1754" t="s">
        <v>1389</v>
      </c>
      <c r="J1754" t="s">
        <v>756</v>
      </c>
      <c r="K1754" t="s">
        <v>756</v>
      </c>
      <c r="L1754" t="s">
        <v>757</v>
      </c>
      <c r="M1754" t="s">
        <v>757</v>
      </c>
      <c r="N1754" t="s">
        <v>756</v>
      </c>
      <c r="O1754" t="s">
        <v>756</v>
      </c>
      <c r="P1754" t="s">
        <v>765</v>
      </c>
      <c r="Q1754" t="s">
        <v>759</v>
      </c>
      <c r="R1754" t="s">
        <v>759</v>
      </c>
      <c r="S1754" t="s">
        <v>757</v>
      </c>
      <c r="T1754" t="s">
        <v>757</v>
      </c>
      <c r="U1754" t="s">
        <v>757</v>
      </c>
      <c r="V1754" t="s">
        <v>756</v>
      </c>
      <c r="W1754" t="s">
        <v>756</v>
      </c>
      <c r="X1754" t="s">
        <v>8291</v>
      </c>
      <c r="Y1754" t="str">
        <f t="shared" si="378"/>
        <v>mayo</v>
      </c>
      <c r="Z1754">
        <f>YEAR(BD_PONDERACIONES[[#This Row],[Fecha Ejecución del Ticket]])</f>
        <v>2022</v>
      </c>
      <c r="AA1754" t="str">
        <f t="shared" si="379"/>
        <v>junio</v>
      </c>
      <c r="AB1754">
        <f>YEAR(BD_PONDERACIONES[[#This Row],[Fecha de Inspección]])</f>
        <v>2022</v>
      </c>
      <c r="AC1754">
        <f t="shared" si="380"/>
        <v>0.5</v>
      </c>
      <c r="AD1754">
        <f t="shared" si="381"/>
        <v>0.5</v>
      </c>
      <c r="AE1754">
        <f t="shared" si="382"/>
        <v>0.5</v>
      </c>
      <c r="AF1754">
        <f t="shared" si="383"/>
        <v>0.5</v>
      </c>
      <c r="AG1754">
        <f t="shared" si="384"/>
        <v>0.5</v>
      </c>
      <c r="AH1754">
        <f t="shared" si="385"/>
        <v>0.5</v>
      </c>
      <c r="AI1754">
        <f t="shared" si="386"/>
        <v>0.25</v>
      </c>
      <c r="AJ1754">
        <f t="shared" si="387"/>
        <v>0.25</v>
      </c>
      <c r="AK1754">
        <f t="shared" si="388"/>
        <v>0.5</v>
      </c>
      <c r="AL1754">
        <f t="shared" si="389"/>
        <v>0.5</v>
      </c>
      <c r="AM1754">
        <f t="shared" si="390"/>
        <v>0.5</v>
      </c>
      <c r="AN1754" s="6">
        <f t="shared" si="391"/>
        <v>1</v>
      </c>
      <c r="AO1754" t="str">
        <f>VLOOKUP(BD_PONDERACIONES[[#This Row],[Comuna]],Tabla3[#All],2,0)</f>
        <v>Florida</v>
      </c>
    </row>
    <row r="1755" spans="1:41" x14ac:dyDescent="0.35">
      <c r="A1755" t="s">
        <v>8292</v>
      </c>
      <c r="B1755" t="s">
        <v>8293</v>
      </c>
      <c r="C1755" t="s">
        <v>8294</v>
      </c>
      <c r="D1755" s="5">
        <v>44729</v>
      </c>
      <c r="E1755" s="5">
        <v>44702</v>
      </c>
      <c r="F1755" t="s">
        <v>753</v>
      </c>
      <c r="G1755" t="s">
        <v>8295</v>
      </c>
      <c r="H1755" t="s">
        <v>1389</v>
      </c>
      <c r="J1755" t="s">
        <v>756</v>
      </c>
      <c r="K1755" t="s">
        <v>756</v>
      </c>
      <c r="L1755" t="s">
        <v>757</v>
      </c>
      <c r="M1755" t="s">
        <v>757</v>
      </c>
      <c r="N1755" t="s">
        <v>756</v>
      </c>
      <c r="O1755" t="s">
        <v>756</v>
      </c>
      <c r="P1755" t="s">
        <v>758</v>
      </c>
      <c r="Q1755" t="s">
        <v>759</v>
      </c>
      <c r="R1755" t="s">
        <v>759</v>
      </c>
      <c r="S1755" t="s">
        <v>757</v>
      </c>
      <c r="T1755" t="s">
        <v>757</v>
      </c>
      <c r="U1755" t="s">
        <v>757</v>
      </c>
      <c r="V1755" t="s">
        <v>756</v>
      </c>
      <c r="W1755" t="s">
        <v>768</v>
      </c>
      <c r="X1755" t="s">
        <v>8296</v>
      </c>
      <c r="Y1755" t="str">
        <f t="shared" si="378"/>
        <v>mayo</v>
      </c>
      <c r="Z1755">
        <f>YEAR(BD_PONDERACIONES[[#This Row],[Fecha Ejecución del Ticket]])</f>
        <v>2022</v>
      </c>
      <c r="AA1755" t="str">
        <f t="shared" si="379"/>
        <v>junio</v>
      </c>
      <c r="AB1755">
        <f>YEAR(BD_PONDERACIONES[[#This Row],[Fecha de Inspección]])</f>
        <v>2022</v>
      </c>
      <c r="AC1755">
        <f t="shared" si="380"/>
        <v>0.5</v>
      </c>
      <c r="AD1755">
        <f t="shared" si="381"/>
        <v>0.5</v>
      </c>
      <c r="AE1755">
        <f t="shared" si="382"/>
        <v>0.5</v>
      </c>
      <c r="AF1755">
        <f t="shared" si="383"/>
        <v>0.5</v>
      </c>
      <c r="AG1755">
        <f t="shared" si="384"/>
        <v>0.5</v>
      </c>
      <c r="AH1755">
        <f t="shared" si="385"/>
        <v>0.5</v>
      </c>
      <c r="AI1755">
        <f t="shared" si="386"/>
        <v>0.25</v>
      </c>
      <c r="AJ1755">
        <f t="shared" si="387"/>
        <v>0.25</v>
      </c>
      <c r="AK1755">
        <f t="shared" si="388"/>
        <v>0.5</v>
      </c>
      <c r="AL1755">
        <f t="shared" si="389"/>
        <v>0.5</v>
      </c>
      <c r="AM1755">
        <f t="shared" si="390"/>
        <v>0.17499999999999999</v>
      </c>
      <c r="AN1755" s="6">
        <f t="shared" si="391"/>
        <v>0.93500000000000005</v>
      </c>
      <c r="AO1755" t="str">
        <f>VLOOKUP(BD_PONDERACIONES[[#This Row],[Comuna]],Tabla3[#All],2,0)</f>
        <v>Florida</v>
      </c>
    </row>
    <row r="1756" spans="1:41" x14ac:dyDescent="0.35">
      <c r="A1756" t="s">
        <v>8297</v>
      </c>
      <c r="B1756" t="s">
        <v>8298</v>
      </c>
      <c r="C1756" t="s">
        <v>8299</v>
      </c>
      <c r="D1756" s="5">
        <v>44729</v>
      </c>
      <c r="E1756" s="5">
        <v>44692</v>
      </c>
      <c r="F1756" t="s">
        <v>763</v>
      </c>
      <c r="G1756" t="s">
        <v>8300</v>
      </c>
      <c r="H1756" t="s">
        <v>1389</v>
      </c>
      <c r="J1756" t="s">
        <v>756</v>
      </c>
      <c r="K1756" t="s">
        <v>756</v>
      </c>
      <c r="L1756" t="s">
        <v>757</v>
      </c>
      <c r="M1756" t="s">
        <v>757</v>
      </c>
      <c r="N1756" t="s">
        <v>756</v>
      </c>
      <c r="O1756" t="s">
        <v>756</v>
      </c>
      <c r="P1756" t="s">
        <v>758</v>
      </c>
      <c r="Q1756" t="s">
        <v>759</v>
      </c>
      <c r="R1756" t="s">
        <v>759</v>
      </c>
      <c r="S1756" t="s">
        <v>757</v>
      </c>
      <c r="T1756" t="s">
        <v>757</v>
      </c>
      <c r="U1756" t="s">
        <v>757</v>
      </c>
      <c r="V1756" t="s">
        <v>756</v>
      </c>
      <c r="W1756" t="s">
        <v>756</v>
      </c>
      <c r="X1756" t="s">
        <v>804</v>
      </c>
      <c r="Y1756" t="str">
        <f t="shared" si="378"/>
        <v>mayo</v>
      </c>
      <c r="Z1756">
        <f>YEAR(BD_PONDERACIONES[[#This Row],[Fecha Ejecución del Ticket]])</f>
        <v>2022</v>
      </c>
      <c r="AA1756" t="str">
        <f t="shared" si="379"/>
        <v>junio</v>
      </c>
      <c r="AB1756">
        <f>YEAR(BD_PONDERACIONES[[#This Row],[Fecha de Inspección]])</f>
        <v>2022</v>
      </c>
      <c r="AC1756">
        <f t="shared" si="380"/>
        <v>0.5</v>
      </c>
      <c r="AD1756">
        <f t="shared" si="381"/>
        <v>0.5</v>
      </c>
      <c r="AE1756">
        <f t="shared" si="382"/>
        <v>0.5</v>
      </c>
      <c r="AF1756">
        <f t="shared" si="383"/>
        <v>0.5</v>
      </c>
      <c r="AG1756">
        <f t="shared" si="384"/>
        <v>0.5</v>
      </c>
      <c r="AH1756">
        <f t="shared" si="385"/>
        <v>0.5</v>
      </c>
      <c r="AI1756">
        <f t="shared" si="386"/>
        <v>0.25</v>
      </c>
      <c r="AJ1756">
        <f t="shared" si="387"/>
        <v>0.25</v>
      </c>
      <c r="AK1756">
        <f t="shared" si="388"/>
        <v>0.5</v>
      </c>
      <c r="AL1756">
        <f t="shared" si="389"/>
        <v>0.5</v>
      </c>
      <c r="AM1756">
        <f t="shared" si="390"/>
        <v>0.5</v>
      </c>
      <c r="AN1756" s="6">
        <f t="shared" si="391"/>
        <v>1</v>
      </c>
      <c r="AO1756" t="str">
        <f>VLOOKUP(BD_PONDERACIONES[[#This Row],[Comuna]],Tabla3[#All],2,0)</f>
        <v>Florida</v>
      </c>
    </row>
    <row r="1757" spans="1:41" x14ac:dyDescent="0.35">
      <c r="A1757" t="s">
        <v>8301</v>
      </c>
      <c r="B1757" t="s">
        <v>8302</v>
      </c>
      <c r="C1757" t="s">
        <v>8303</v>
      </c>
      <c r="D1757" s="5">
        <v>44729</v>
      </c>
      <c r="E1757" s="5">
        <v>44691</v>
      </c>
      <c r="F1757" t="s">
        <v>763</v>
      </c>
      <c r="G1757" t="s">
        <v>8304</v>
      </c>
      <c r="H1757" t="s">
        <v>1389</v>
      </c>
      <c r="J1757" t="s">
        <v>756</v>
      </c>
      <c r="K1757" t="s">
        <v>756</v>
      </c>
      <c r="L1757" t="s">
        <v>757</v>
      </c>
      <c r="M1757" t="s">
        <v>757</v>
      </c>
      <c r="N1757" t="s">
        <v>756</v>
      </c>
      <c r="O1757" t="s">
        <v>756</v>
      </c>
      <c r="P1757" t="s">
        <v>758</v>
      </c>
      <c r="Q1757" t="s">
        <v>759</v>
      </c>
      <c r="R1757" t="s">
        <v>759</v>
      </c>
      <c r="S1757" t="s">
        <v>757</v>
      </c>
      <c r="T1757" t="s">
        <v>757</v>
      </c>
      <c r="U1757" t="s">
        <v>757</v>
      </c>
      <c r="V1757" t="s">
        <v>756</v>
      </c>
      <c r="W1757" t="s">
        <v>756</v>
      </c>
      <c r="X1757" t="s">
        <v>804</v>
      </c>
      <c r="Y1757" t="str">
        <f t="shared" si="378"/>
        <v>mayo</v>
      </c>
      <c r="Z1757">
        <f>YEAR(BD_PONDERACIONES[[#This Row],[Fecha Ejecución del Ticket]])</f>
        <v>2022</v>
      </c>
      <c r="AA1757" t="str">
        <f t="shared" si="379"/>
        <v>junio</v>
      </c>
      <c r="AB1757">
        <f>YEAR(BD_PONDERACIONES[[#This Row],[Fecha de Inspección]])</f>
        <v>2022</v>
      </c>
      <c r="AC1757">
        <f t="shared" si="380"/>
        <v>0.5</v>
      </c>
      <c r="AD1757">
        <f t="shared" si="381"/>
        <v>0.5</v>
      </c>
      <c r="AE1757">
        <f t="shared" si="382"/>
        <v>0.5</v>
      </c>
      <c r="AF1757">
        <f t="shared" si="383"/>
        <v>0.5</v>
      </c>
      <c r="AG1757">
        <f t="shared" si="384"/>
        <v>0.5</v>
      </c>
      <c r="AH1757">
        <f t="shared" si="385"/>
        <v>0.5</v>
      </c>
      <c r="AI1757">
        <f t="shared" si="386"/>
        <v>0.25</v>
      </c>
      <c r="AJ1757">
        <f t="shared" si="387"/>
        <v>0.25</v>
      </c>
      <c r="AK1757">
        <f t="shared" si="388"/>
        <v>0.5</v>
      </c>
      <c r="AL1757">
        <f t="shared" si="389"/>
        <v>0.5</v>
      </c>
      <c r="AM1757">
        <f t="shared" si="390"/>
        <v>0.5</v>
      </c>
      <c r="AN1757" s="6">
        <f t="shared" si="391"/>
        <v>1</v>
      </c>
      <c r="AO1757" t="str">
        <f>VLOOKUP(BD_PONDERACIONES[[#This Row],[Comuna]],Tabla3[#All],2,0)</f>
        <v>Florida</v>
      </c>
    </row>
    <row r="1758" spans="1:41" x14ac:dyDescent="0.35">
      <c r="A1758" t="s">
        <v>8305</v>
      </c>
      <c r="B1758" t="s">
        <v>8306</v>
      </c>
      <c r="C1758" t="s">
        <v>8307</v>
      </c>
      <c r="D1758" s="5">
        <v>44729</v>
      </c>
      <c r="E1758" s="5">
        <v>44700</v>
      </c>
      <c r="F1758" t="s">
        <v>753</v>
      </c>
      <c r="G1758" t="s">
        <v>8308</v>
      </c>
      <c r="H1758" t="s">
        <v>1389</v>
      </c>
      <c r="J1758" t="s">
        <v>756</v>
      </c>
      <c r="K1758" t="s">
        <v>756</v>
      </c>
      <c r="L1758" t="s">
        <v>757</v>
      </c>
      <c r="M1758" t="s">
        <v>757</v>
      </c>
      <c r="N1758" t="s">
        <v>756</v>
      </c>
      <c r="O1758" t="s">
        <v>756</v>
      </c>
      <c r="P1758" t="s">
        <v>758</v>
      </c>
      <c r="Q1758" t="s">
        <v>759</v>
      </c>
      <c r="R1758" t="s">
        <v>759</v>
      </c>
      <c r="S1758" t="s">
        <v>757</v>
      </c>
      <c r="T1758" t="s">
        <v>757</v>
      </c>
      <c r="U1758" t="s">
        <v>757</v>
      </c>
      <c r="V1758" t="s">
        <v>756</v>
      </c>
      <c r="W1758" t="s">
        <v>756</v>
      </c>
      <c r="X1758" t="s">
        <v>8309</v>
      </c>
      <c r="Y1758" t="str">
        <f t="shared" si="378"/>
        <v>mayo</v>
      </c>
      <c r="Z1758">
        <f>YEAR(BD_PONDERACIONES[[#This Row],[Fecha Ejecución del Ticket]])</f>
        <v>2022</v>
      </c>
      <c r="AA1758" t="str">
        <f t="shared" si="379"/>
        <v>junio</v>
      </c>
      <c r="AB1758">
        <f>YEAR(BD_PONDERACIONES[[#This Row],[Fecha de Inspección]])</f>
        <v>2022</v>
      </c>
      <c r="AC1758">
        <f t="shared" si="380"/>
        <v>0.5</v>
      </c>
      <c r="AD1758">
        <f t="shared" si="381"/>
        <v>0.5</v>
      </c>
      <c r="AE1758">
        <f t="shared" si="382"/>
        <v>0.5</v>
      </c>
      <c r="AF1758">
        <f t="shared" si="383"/>
        <v>0.5</v>
      </c>
      <c r="AG1758">
        <f t="shared" si="384"/>
        <v>0.5</v>
      </c>
      <c r="AH1758">
        <f t="shared" si="385"/>
        <v>0.5</v>
      </c>
      <c r="AI1758">
        <f t="shared" si="386"/>
        <v>0.25</v>
      </c>
      <c r="AJ1758">
        <f t="shared" si="387"/>
        <v>0.25</v>
      </c>
      <c r="AK1758">
        <f t="shared" si="388"/>
        <v>0.5</v>
      </c>
      <c r="AL1758">
        <f t="shared" si="389"/>
        <v>0.5</v>
      </c>
      <c r="AM1758">
        <f t="shared" si="390"/>
        <v>0.5</v>
      </c>
      <c r="AN1758" s="6">
        <f t="shared" si="391"/>
        <v>1</v>
      </c>
      <c r="AO1758" t="str">
        <f>VLOOKUP(BD_PONDERACIONES[[#This Row],[Comuna]],Tabla3[#All],2,0)</f>
        <v>Florida</v>
      </c>
    </row>
    <row r="1759" spans="1:41" x14ac:dyDescent="0.35">
      <c r="A1759" t="s">
        <v>8310</v>
      </c>
      <c r="B1759" t="s">
        <v>8311</v>
      </c>
      <c r="C1759" t="s">
        <v>8312</v>
      </c>
      <c r="D1759" s="5">
        <v>44729</v>
      </c>
      <c r="E1759" s="5">
        <v>44685</v>
      </c>
      <c r="F1759" t="s">
        <v>763</v>
      </c>
      <c r="G1759" t="s">
        <v>8313</v>
      </c>
      <c r="H1759" t="s">
        <v>1389</v>
      </c>
      <c r="J1759" t="s">
        <v>756</v>
      </c>
      <c r="K1759" t="s">
        <v>756</v>
      </c>
      <c r="L1759" t="s">
        <v>757</v>
      </c>
      <c r="M1759" t="s">
        <v>757</v>
      </c>
      <c r="N1759" t="s">
        <v>756</v>
      </c>
      <c r="O1759" t="s">
        <v>756</v>
      </c>
      <c r="P1759" t="s">
        <v>758</v>
      </c>
      <c r="Q1759" t="s">
        <v>759</v>
      </c>
      <c r="R1759" t="s">
        <v>759</v>
      </c>
      <c r="S1759" t="s">
        <v>757</v>
      </c>
      <c r="T1759" t="s">
        <v>757</v>
      </c>
      <c r="U1759" t="s">
        <v>757</v>
      </c>
      <c r="V1759" t="s">
        <v>756</v>
      </c>
      <c r="W1759" t="s">
        <v>756</v>
      </c>
      <c r="X1759" t="s">
        <v>804</v>
      </c>
      <c r="Y1759" t="str">
        <f t="shared" si="378"/>
        <v>mayo</v>
      </c>
      <c r="Z1759">
        <f>YEAR(BD_PONDERACIONES[[#This Row],[Fecha Ejecución del Ticket]])</f>
        <v>2022</v>
      </c>
      <c r="AA1759" t="str">
        <f t="shared" si="379"/>
        <v>junio</v>
      </c>
      <c r="AB1759">
        <f>YEAR(BD_PONDERACIONES[[#This Row],[Fecha de Inspección]])</f>
        <v>2022</v>
      </c>
      <c r="AC1759">
        <f t="shared" si="380"/>
        <v>0.5</v>
      </c>
      <c r="AD1759">
        <f t="shared" si="381"/>
        <v>0.5</v>
      </c>
      <c r="AE1759">
        <f t="shared" si="382"/>
        <v>0.5</v>
      </c>
      <c r="AF1759">
        <f t="shared" si="383"/>
        <v>0.5</v>
      </c>
      <c r="AG1759">
        <f t="shared" si="384"/>
        <v>0.5</v>
      </c>
      <c r="AH1759">
        <f t="shared" si="385"/>
        <v>0.5</v>
      </c>
      <c r="AI1759">
        <f t="shared" si="386"/>
        <v>0.25</v>
      </c>
      <c r="AJ1759">
        <f t="shared" si="387"/>
        <v>0.25</v>
      </c>
      <c r="AK1759">
        <f t="shared" si="388"/>
        <v>0.5</v>
      </c>
      <c r="AL1759">
        <f t="shared" si="389"/>
        <v>0.5</v>
      </c>
      <c r="AM1759">
        <f t="shared" si="390"/>
        <v>0.5</v>
      </c>
      <c r="AN1759" s="6">
        <f t="shared" si="391"/>
        <v>1</v>
      </c>
      <c r="AO1759" t="str">
        <f>VLOOKUP(BD_PONDERACIONES[[#This Row],[Comuna]],Tabla3[#All],2,0)</f>
        <v>Florida</v>
      </c>
    </row>
    <row r="1760" spans="1:41" x14ac:dyDescent="0.35">
      <c r="A1760" t="s">
        <v>8314</v>
      </c>
      <c r="B1760" t="s">
        <v>8315</v>
      </c>
      <c r="C1760" t="s">
        <v>8316</v>
      </c>
      <c r="D1760" s="5">
        <v>44729</v>
      </c>
      <c r="E1760" s="5">
        <v>44700</v>
      </c>
      <c r="F1760" t="s">
        <v>753</v>
      </c>
      <c r="G1760" t="s">
        <v>8317</v>
      </c>
      <c r="H1760" t="s">
        <v>1389</v>
      </c>
      <c r="J1760" t="s">
        <v>756</v>
      </c>
      <c r="K1760" t="s">
        <v>756</v>
      </c>
      <c r="L1760" t="s">
        <v>757</v>
      </c>
      <c r="M1760" t="s">
        <v>757</v>
      </c>
      <c r="N1760" t="s">
        <v>756</v>
      </c>
      <c r="O1760" t="s">
        <v>756</v>
      </c>
      <c r="P1760" t="s">
        <v>765</v>
      </c>
      <c r="Q1760" t="s">
        <v>759</v>
      </c>
      <c r="R1760" t="s">
        <v>759</v>
      </c>
      <c r="S1760" t="s">
        <v>756</v>
      </c>
      <c r="T1760" t="s">
        <v>756</v>
      </c>
      <c r="U1760" t="s">
        <v>756</v>
      </c>
      <c r="V1760" t="s">
        <v>768</v>
      </c>
      <c r="W1760" t="s">
        <v>773</v>
      </c>
      <c r="X1760" t="s">
        <v>8318</v>
      </c>
      <c r="Y1760" t="str">
        <f t="shared" si="378"/>
        <v>mayo</v>
      </c>
      <c r="Z1760">
        <f>YEAR(BD_PONDERACIONES[[#This Row],[Fecha Ejecución del Ticket]])</f>
        <v>2022</v>
      </c>
      <c r="AA1760" t="str">
        <f t="shared" si="379"/>
        <v>junio</v>
      </c>
      <c r="AB1760">
        <f>YEAR(BD_PONDERACIONES[[#This Row],[Fecha de Inspección]])</f>
        <v>2022</v>
      </c>
      <c r="AC1760">
        <f t="shared" si="380"/>
        <v>0.5</v>
      </c>
      <c r="AD1760">
        <f t="shared" si="381"/>
        <v>0.5</v>
      </c>
      <c r="AE1760">
        <f t="shared" si="382"/>
        <v>0.5</v>
      </c>
      <c r="AF1760">
        <f t="shared" si="383"/>
        <v>0.5</v>
      </c>
      <c r="AG1760">
        <f t="shared" si="384"/>
        <v>0.5</v>
      </c>
      <c r="AH1760">
        <f t="shared" si="385"/>
        <v>0.5</v>
      </c>
      <c r="AI1760">
        <f t="shared" si="386"/>
        <v>0.25</v>
      </c>
      <c r="AJ1760">
        <f t="shared" si="387"/>
        <v>0.25</v>
      </c>
      <c r="AK1760">
        <f t="shared" si="388"/>
        <v>0.5</v>
      </c>
      <c r="AL1760">
        <f t="shared" si="389"/>
        <v>0.17499999999999999</v>
      </c>
      <c r="AM1760">
        <f t="shared" si="390"/>
        <v>0</v>
      </c>
      <c r="AN1760" s="6">
        <f t="shared" si="391"/>
        <v>0.83500000000000008</v>
      </c>
      <c r="AO1760" t="str">
        <f>VLOOKUP(BD_PONDERACIONES[[#This Row],[Comuna]],Tabla3[#All],2,0)</f>
        <v>Florida</v>
      </c>
    </row>
    <row r="1761" spans="1:41" x14ac:dyDescent="0.35">
      <c r="A1761" t="s">
        <v>8319</v>
      </c>
      <c r="B1761" t="s">
        <v>8320</v>
      </c>
      <c r="C1761" t="s">
        <v>8321</v>
      </c>
      <c r="D1761" s="5">
        <v>44729</v>
      </c>
      <c r="E1761" s="5">
        <v>44708</v>
      </c>
      <c r="F1761" t="s">
        <v>753</v>
      </c>
      <c r="G1761" t="s">
        <v>8322</v>
      </c>
      <c r="H1761" t="s">
        <v>1389</v>
      </c>
      <c r="J1761" t="s">
        <v>756</v>
      </c>
      <c r="K1761" t="s">
        <v>756</v>
      </c>
      <c r="L1761" t="s">
        <v>757</v>
      </c>
      <c r="M1761" t="s">
        <v>757</v>
      </c>
      <c r="N1761" t="s">
        <v>756</v>
      </c>
      <c r="O1761" t="s">
        <v>756</v>
      </c>
      <c r="P1761" t="s">
        <v>758</v>
      </c>
      <c r="Q1761" t="s">
        <v>759</v>
      </c>
      <c r="R1761" t="s">
        <v>759</v>
      </c>
      <c r="S1761" t="s">
        <v>757</v>
      </c>
      <c r="T1761" t="s">
        <v>757</v>
      </c>
      <c r="U1761" t="s">
        <v>757</v>
      </c>
      <c r="V1761" t="s">
        <v>756</v>
      </c>
      <c r="W1761" t="s">
        <v>756</v>
      </c>
      <c r="X1761" t="s">
        <v>885</v>
      </c>
      <c r="Y1761" t="str">
        <f t="shared" si="378"/>
        <v>mayo</v>
      </c>
      <c r="Z1761">
        <f>YEAR(BD_PONDERACIONES[[#This Row],[Fecha Ejecución del Ticket]])</f>
        <v>2022</v>
      </c>
      <c r="AA1761" t="str">
        <f t="shared" si="379"/>
        <v>junio</v>
      </c>
      <c r="AB1761">
        <f>YEAR(BD_PONDERACIONES[[#This Row],[Fecha de Inspección]])</f>
        <v>2022</v>
      </c>
      <c r="AC1761">
        <f t="shared" si="380"/>
        <v>0.5</v>
      </c>
      <c r="AD1761">
        <f t="shared" si="381"/>
        <v>0.5</v>
      </c>
      <c r="AE1761">
        <f t="shared" si="382"/>
        <v>0.5</v>
      </c>
      <c r="AF1761">
        <f t="shared" si="383"/>
        <v>0.5</v>
      </c>
      <c r="AG1761">
        <f t="shared" si="384"/>
        <v>0.5</v>
      </c>
      <c r="AH1761">
        <f t="shared" si="385"/>
        <v>0.5</v>
      </c>
      <c r="AI1761">
        <f t="shared" si="386"/>
        <v>0.25</v>
      </c>
      <c r="AJ1761">
        <f t="shared" si="387"/>
        <v>0.25</v>
      </c>
      <c r="AK1761">
        <f t="shared" si="388"/>
        <v>0.5</v>
      </c>
      <c r="AL1761">
        <f t="shared" si="389"/>
        <v>0.5</v>
      </c>
      <c r="AM1761">
        <f t="shared" si="390"/>
        <v>0.5</v>
      </c>
      <c r="AN1761" s="6">
        <f t="shared" si="391"/>
        <v>1</v>
      </c>
      <c r="AO1761" t="str">
        <f>VLOOKUP(BD_PONDERACIONES[[#This Row],[Comuna]],Tabla3[#All],2,0)</f>
        <v>Florida</v>
      </c>
    </row>
    <row r="1762" spans="1:41" x14ac:dyDescent="0.35">
      <c r="A1762" t="s">
        <v>8323</v>
      </c>
      <c r="B1762" t="s">
        <v>8324</v>
      </c>
      <c r="C1762" t="s">
        <v>8325</v>
      </c>
      <c r="D1762" s="5">
        <v>44729</v>
      </c>
      <c r="E1762" s="5">
        <v>44689</v>
      </c>
      <c r="F1762" t="s">
        <v>763</v>
      </c>
      <c r="G1762" t="s">
        <v>8326</v>
      </c>
      <c r="H1762" t="s">
        <v>1389</v>
      </c>
      <c r="J1762" t="s">
        <v>756</v>
      </c>
      <c r="K1762" t="s">
        <v>756</v>
      </c>
      <c r="L1762" t="s">
        <v>757</v>
      </c>
      <c r="M1762" t="s">
        <v>757</v>
      </c>
      <c r="N1762" t="s">
        <v>756</v>
      </c>
      <c r="O1762" t="s">
        <v>756</v>
      </c>
      <c r="P1762" t="s">
        <v>758</v>
      </c>
      <c r="Q1762" t="s">
        <v>759</v>
      </c>
      <c r="R1762" t="s">
        <v>759</v>
      </c>
      <c r="S1762" t="s">
        <v>757</v>
      </c>
      <c r="T1762" t="s">
        <v>757</v>
      </c>
      <c r="U1762" t="s">
        <v>757</v>
      </c>
      <c r="V1762" t="s">
        <v>756</v>
      </c>
      <c r="W1762" t="s">
        <v>768</v>
      </c>
      <c r="X1762" t="s">
        <v>804</v>
      </c>
      <c r="Y1762" t="str">
        <f t="shared" si="378"/>
        <v>mayo</v>
      </c>
      <c r="Z1762">
        <f>YEAR(BD_PONDERACIONES[[#This Row],[Fecha Ejecución del Ticket]])</f>
        <v>2022</v>
      </c>
      <c r="AA1762" t="str">
        <f t="shared" si="379"/>
        <v>junio</v>
      </c>
      <c r="AB1762">
        <f>YEAR(BD_PONDERACIONES[[#This Row],[Fecha de Inspección]])</f>
        <v>2022</v>
      </c>
      <c r="AC1762">
        <f t="shared" si="380"/>
        <v>0.5</v>
      </c>
      <c r="AD1762">
        <f t="shared" si="381"/>
        <v>0.5</v>
      </c>
      <c r="AE1762">
        <f t="shared" si="382"/>
        <v>0.5</v>
      </c>
      <c r="AF1762">
        <f t="shared" si="383"/>
        <v>0.5</v>
      </c>
      <c r="AG1762">
        <f t="shared" si="384"/>
        <v>0.5</v>
      </c>
      <c r="AH1762">
        <f t="shared" si="385"/>
        <v>0.5</v>
      </c>
      <c r="AI1762">
        <f t="shared" si="386"/>
        <v>0.25</v>
      </c>
      <c r="AJ1762">
        <f t="shared" si="387"/>
        <v>0.25</v>
      </c>
      <c r="AK1762">
        <f t="shared" si="388"/>
        <v>0.5</v>
      </c>
      <c r="AL1762">
        <f t="shared" si="389"/>
        <v>0.5</v>
      </c>
      <c r="AM1762">
        <f t="shared" si="390"/>
        <v>0.17499999999999999</v>
      </c>
      <c r="AN1762" s="6">
        <f t="shared" si="391"/>
        <v>0.93500000000000005</v>
      </c>
      <c r="AO1762" t="str">
        <f>VLOOKUP(BD_PONDERACIONES[[#This Row],[Comuna]],Tabla3[#All],2,0)</f>
        <v>Florida</v>
      </c>
    </row>
    <row r="1763" spans="1:41" x14ac:dyDescent="0.35">
      <c r="A1763" t="s">
        <v>8327</v>
      </c>
      <c r="B1763" t="s">
        <v>8328</v>
      </c>
      <c r="C1763" t="s">
        <v>8329</v>
      </c>
      <c r="D1763" s="5">
        <v>44729</v>
      </c>
      <c r="E1763" s="5">
        <v>44692</v>
      </c>
      <c r="F1763" t="s">
        <v>763</v>
      </c>
      <c r="G1763" t="s">
        <v>8330</v>
      </c>
      <c r="H1763" t="s">
        <v>1389</v>
      </c>
      <c r="J1763" t="s">
        <v>756</v>
      </c>
      <c r="K1763" t="s">
        <v>756</v>
      </c>
      <c r="L1763" t="s">
        <v>757</v>
      </c>
      <c r="M1763" t="s">
        <v>757</v>
      </c>
      <c r="N1763" t="s">
        <v>756</v>
      </c>
      <c r="O1763" t="s">
        <v>756</v>
      </c>
      <c r="P1763" t="s">
        <v>758</v>
      </c>
      <c r="Q1763" t="s">
        <v>759</v>
      </c>
      <c r="R1763" t="s">
        <v>759</v>
      </c>
      <c r="S1763" t="s">
        <v>757</v>
      </c>
      <c r="T1763" t="s">
        <v>757</v>
      </c>
      <c r="U1763" t="s">
        <v>757</v>
      </c>
      <c r="V1763" t="s">
        <v>773</v>
      </c>
      <c r="W1763" t="s">
        <v>768</v>
      </c>
      <c r="X1763" t="s">
        <v>8331</v>
      </c>
      <c r="Y1763" t="str">
        <f t="shared" si="378"/>
        <v>mayo</v>
      </c>
      <c r="Z1763">
        <f>YEAR(BD_PONDERACIONES[[#This Row],[Fecha Ejecución del Ticket]])</f>
        <v>2022</v>
      </c>
      <c r="AA1763" t="str">
        <f t="shared" si="379"/>
        <v>junio</v>
      </c>
      <c r="AB1763">
        <f>YEAR(BD_PONDERACIONES[[#This Row],[Fecha de Inspección]])</f>
        <v>2022</v>
      </c>
      <c r="AC1763">
        <f t="shared" si="380"/>
        <v>0.5</v>
      </c>
      <c r="AD1763">
        <f t="shared" si="381"/>
        <v>0.5</v>
      </c>
      <c r="AE1763">
        <f t="shared" si="382"/>
        <v>0.5</v>
      </c>
      <c r="AF1763">
        <f t="shared" si="383"/>
        <v>0.5</v>
      </c>
      <c r="AG1763">
        <f t="shared" si="384"/>
        <v>0.5</v>
      </c>
      <c r="AH1763">
        <f t="shared" si="385"/>
        <v>0.5</v>
      </c>
      <c r="AI1763">
        <f t="shared" si="386"/>
        <v>0.25</v>
      </c>
      <c r="AJ1763">
        <f t="shared" si="387"/>
        <v>0.25</v>
      </c>
      <c r="AK1763">
        <f t="shared" si="388"/>
        <v>0.5</v>
      </c>
      <c r="AL1763">
        <f t="shared" si="389"/>
        <v>0</v>
      </c>
      <c r="AM1763">
        <f t="shared" si="390"/>
        <v>0.17499999999999999</v>
      </c>
      <c r="AN1763" s="6">
        <f t="shared" si="391"/>
        <v>0.83500000000000008</v>
      </c>
      <c r="AO1763" t="str">
        <f>VLOOKUP(BD_PONDERACIONES[[#This Row],[Comuna]],Tabla3[#All],2,0)</f>
        <v>Florida</v>
      </c>
    </row>
    <row r="1764" spans="1:41" x14ac:dyDescent="0.35">
      <c r="A1764" t="s">
        <v>8332</v>
      </c>
      <c r="B1764" t="s">
        <v>8333</v>
      </c>
      <c r="C1764" t="s">
        <v>8334</v>
      </c>
      <c r="D1764" s="5">
        <v>44729</v>
      </c>
      <c r="E1764" s="5">
        <v>44710</v>
      </c>
      <c r="F1764" t="s">
        <v>753</v>
      </c>
      <c r="G1764" t="s">
        <v>8335</v>
      </c>
      <c r="H1764" t="s">
        <v>1389</v>
      </c>
      <c r="J1764" t="s">
        <v>756</v>
      </c>
      <c r="K1764" t="s">
        <v>756</v>
      </c>
      <c r="L1764" t="s">
        <v>757</v>
      </c>
      <c r="M1764" t="s">
        <v>757</v>
      </c>
      <c r="N1764" t="s">
        <v>756</v>
      </c>
      <c r="O1764" t="s">
        <v>756</v>
      </c>
      <c r="P1764" t="s">
        <v>758</v>
      </c>
      <c r="Q1764" t="s">
        <v>759</v>
      </c>
      <c r="R1764" t="s">
        <v>759</v>
      </c>
      <c r="S1764" t="s">
        <v>757</v>
      </c>
      <c r="T1764" t="s">
        <v>757</v>
      </c>
      <c r="U1764" t="s">
        <v>757</v>
      </c>
      <c r="V1764" t="s">
        <v>756</v>
      </c>
      <c r="W1764" t="s">
        <v>756</v>
      </c>
      <c r="X1764" t="s">
        <v>8336</v>
      </c>
      <c r="Y1764" t="str">
        <f t="shared" si="378"/>
        <v>mayo</v>
      </c>
      <c r="Z1764">
        <f>YEAR(BD_PONDERACIONES[[#This Row],[Fecha Ejecución del Ticket]])</f>
        <v>2022</v>
      </c>
      <c r="AA1764" t="str">
        <f t="shared" si="379"/>
        <v>junio</v>
      </c>
      <c r="AB1764">
        <f>YEAR(BD_PONDERACIONES[[#This Row],[Fecha de Inspección]])</f>
        <v>2022</v>
      </c>
      <c r="AC1764">
        <f t="shared" si="380"/>
        <v>0.5</v>
      </c>
      <c r="AD1764">
        <f t="shared" si="381"/>
        <v>0.5</v>
      </c>
      <c r="AE1764">
        <f t="shared" si="382"/>
        <v>0.5</v>
      </c>
      <c r="AF1764">
        <f t="shared" si="383"/>
        <v>0.5</v>
      </c>
      <c r="AG1764">
        <f t="shared" si="384"/>
        <v>0.5</v>
      </c>
      <c r="AH1764">
        <f t="shared" si="385"/>
        <v>0.5</v>
      </c>
      <c r="AI1764">
        <f t="shared" si="386"/>
        <v>0.25</v>
      </c>
      <c r="AJ1764">
        <f t="shared" si="387"/>
        <v>0.25</v>
      </c>
      <c r="AK1764">
        <f t="shared" si="388"/>
        <v>0.5</v>
      </c>
      <c r="AL1764">
        <f t="shared" si="389"/>
        <v>0.5</v>
      </c>
      <c r="AM1764">
        <f t="shared" si="390"/>
        <v>0.5</v>
      </c>
      <c r="AN1764" s="6">
        <f t="shared" si="391"/>
        <v>1</v>
      </c>
      <c r="AO1764" t="str">
        <f>VLOOKUP(BD_PONDERACIONES[[#This Row],[Comuna]],Tabla3[#All],2,0)</f>
        <v>Florida</v>
      </c>
    </row>
    <row r="1765" spans="1:41" x14ac:dyDescent="0.35">
      <c r="A1765" t="s">
        <v>8337</v>
      </c>
      <c r="B1765" t="s">
        <v>8338</v>
      </c>
      <c r="C1765" t="s">
        <v>8339</v>
      </c>
      <c r="D1765" s="5">
        <v>44729</v>
      </c>
      <c r="E1765" s="5">
        <v>44691</v>
      </c>
      <c r="F1765" t="s">
        <v>763</v>
      </c>
      <c r="G1765" t="s">
        <v>8340</v>
      </c>
      <c r="H1765" t="s">
        <v>1389</v>
      </c>
      <c r="J1765" t="s">
        <v>756</v>
      </c>
      <c r="K1765" t="s">
        <v>756</v>
      </c>
      <c r="L1765" t="s">
        <v>757</v>
      </c>
      <c r="M1765" t="s">
        <v>757</v>
      </c>
      <c r="N1765" t="s">
        <v>756</v>
      </c>
      <c r="O1765" t="s">
        <v>756</v>
      </c>
      <c r="P1765" t="s">
        <v>758</v>
      </c>
      <c r="Q1765" t="s">
        <v>759</v>
      </c>
      <c r="R1765" t="s">
        <v>759</v>
      </c>
      <c r="S1765" t="s">
        <v>757</v>
      </c>
      <c r="T1765" t="s">
        <v>757</v>
      </c>
      <c r="U1765" t="s">
        <v>757</v>
      </c>
      <c r="V1765" t="s">
        <v>756</v>
      </c>
      <c r="W1765" t="s">
        <v>756</v>
      </c>
      <c r="X1765" t="s">
        <v>1457</v>
      </c>
      <c r="Y1765" t="str">
        <f t="shared" si="378"/>
        <v>mayo</v>
      </c>
      <c r="Z1765">
        <f>YEAR(BD_PONDERACIONES[[#This Row],[Fecha Ejecución del Ticket]])</f>
        <v>2022</v>
      </c>
      <c r="AA1765" t="str">
        <f t="shared" si="379"/>
        <v>junio</v>
      </c>
      <c r="AB1765">
        <f>YEAR(BD_PONDERACIONES[[#This Row],[Fecha de Inspección]])</f>
        <v>2022</v>
      </c>
      <c r="AC1765">
        <f t="shared" si="380"/>
        <v>0.5</v>
      </c>
      <c r="AD1765">
        <f t="shared" si="381"/>
        <v>0.5</v>
      </c>
      <c r="AE1765">
        <f t="shared" si="382"/>
        <v>0.5</v>
      </c>
      <c r="AF1765">
        <f t="shared" si="383"/>
        <v>0.5</v>
      </c>
      <c r="AG1765">
        <f t="shared" si="384"/>
        <v>0.5</v>
      </c>
      <c r="AH1765">
        <f t="shared" si="385"/>
        <v>0.5</v>
      </c>
      <c r="AI1765">
        <f t="shared" si="386"/>
        <v>0.25</v>
      </c>
      <c r="AJ1765">
        <f t="shared" si="387"/>
        <v>0.25</v>
      </c>
      <c r="AK1765">
        <f t="shared" si="388"/>
        <v>0.5</v>
      </c>
      <c r="AL1765">
        <f t="shared" si="389"/>
        <v>0.5</v>
      </c>
      <c r="AM1765">
        <f t="shared" si="390"/>
        <v>0.5</v>
      </c>
      <c r="AN1765" s="6">
        <f t="shared" si="391"/>
        <v>1</v>
      </c>
      <c r="AO1765" t="str">
        <f>VLOOKUP(BD_PONDERACIONES[[#This Row],[Comuna]],Tabla3[#All],2,0)</f>
        <v>Florida</v>
      </c>
    </row>
    <row r="1766" spans="1:41" x14ac:dyDescent="0.35">
      <c r="A1766" t="s">
        <v>8341</v>
      </c>
      <c r="B1766" t="s">
        <v>8342</v>
      </c>
      <c r="C1766" t="s">
        <v>8343</v>
      </c>
      <c r="D1766" s="5">
        <v>44729</v>
      </c>
      <c r="E1766" s="5">
        <v>44700</v>
      </c>
      <c r="F1766" t="s">
        <v>753</v>
      </c>
      <c r="G1766" t="s">
        <v>8344</v>
      </c>
      <c r="H1766" t="s">
        <v>1389</v>
      </c>
      <c r="J1766" t="s">
        <v>756</v>
      </c>
      <c r="K1766" t="s">
        <v>756</v>
      </c>
      <c r="L1766" t="s">
        <v>757</v>
      </c>
      <c r="M1766" t="s">
        <v>757</v>
      </c>
      <c r="N1766" t="s">
        <v>756</v>
      </c>
      <c r="O1766" t="s">
        <v>756</v>
      </c>
      <c r="P1766" t="s">
        <v>758</v>
      </c>
      <c r="Q1766" t="s">
        <v>759</v>
      </c>
      <c r="R1766" t="s">
        <v>759</v>
      </c>
      <c r="S1766" t="s">
        <v>757</v>
      </c>
      <c r="T1766" t="s">
        <v>757</v>
      </c>
      <c r="U1766" t="s">
        <v>757</v>
      </c>
      <c r="V1766" t="s">
        <v>756</v>
      </c>
      <c r="W1766" t="s">
        <v>768</v>
      </c>
      <c r="X1766" t="s">
        <v>885</v>
      </c>
      <c r="Y1766" t="str">
        <f t="shared" si="378"/>
        <v>mayo</v>
      </c>
      <c r="Z1766">
        <f>YEAR(BD_PONDERACIONES[[#This Row],[Fecha Ejecución del Ticket]])</f>
        <v>2022</v>
      </c>
      <c r="AA1766" t="str">
        <f t="shared" si="379"/>
        <v>junio</v>
      </c>
      <c r="AB1766">
        <f>YEAR(BD_PONDERACIONES[[#This Row],[Fecha de Inspección]])</f>
        <v>2022</v>
      </c>
      <c r="AC1766">
        <f t="shared" si="380"/>
        <v>0.5</v>
      </c>
      <c r="AD1766">
        <f t="shared" si="381"/>
        <v>0.5</v>
      </c>
      <c r="AE1766">
        <f t="shared" si="382"/>
        <v>0.5</v>
      </c>
      <c r="AF1766">
        <f t="shared" si="383"/>
        <v>0.5</v>
      </c>
      <c r="AG1766">
        <f t="shared" si="384"/>
        <v>0.5</v>
      </c>
      <c r="AH1766">
        <f t="shared" si="385"/>
        <v>0.5</v>
      </c>
      <c r="AI1766">
        <f t="shared" si="386"/>
        <v>0.25</v>
      </c>
      <c r="AJ1766">
        <f t="shared" si="387"/>
        <v>0.25</v>
      </c>
      <c r="AK1766">
        <f t="shared" si="388"/>
        <v>0.5</v>
      </c>
      <c r="AL1766">
        <f t="shared" si="389"/>
        <v>0.5</v>
      </c>
      <c r="AM1766">
        <f t="shared" si="390"/>
        <v>0.17499999999999999</v>
      </c>
      <c r="AN1766" s="6">
        <f t="shared" si="391"/>
        <v>0.93500000000000005</v>
      </c>
      <c r="AO1766" t="str">
        <f>VLOOKUP(BD_PONDERACIONES[[#This Row],[Comuna]],Tabla3[#All],2,0)</f>
        <v>Florida</v>
      </c>
    </row>
    <row r="1767" spans="1:41" x14ac:dyDescent="0.35">
      <c r="A1767" t="s">
        <v>8345</v>
      </c>
      <c r="B1767" t="s">
        <v>8346</v>
      </c>
      <c r="C1767" t="s">
        <v>8347</v>
      </c>
      <c r="D1767" s="5">
        <v>44729</v>
      </c>
      <c r="E1767" s="5">
        <v>44709</v>
      </c>
      <c r="F1767" t="s">
        <v>753</v>
      </c>
      <c r="G1767" t="s">
        <v>8348</v>
      </c>
      <c r="H1767" t="s">
        <v>1389</v>
      </c>
      <c r="J1767" t="s">
        <v>756</v>
      </c>
      <c r="K1767" t="s">
        <v>756</v>
      </c>
      <c r="L1767" t="s">
        <v>757</v>
      </c>
      <c r="M1767" t="s">
        <v>757</v>
      </c>
      <c r="N1767" t="s">
        <v>756</v>
      </c>
      <c r="O1767" t="s">
        <v>756</v>
      </c>
      <c r="P1767" t="s">
        <v>765</v>
      </c>
      <c r="Q1767" t="s">
        <v>759</v>
      </c>
      <c r="R1767" t="s">
        <v>759</v>
      </c>
      <c r="S1767" t="s">
        <v>757</v>
      </c>
      <c r="T1767" t="s">
        <v>757</v>
      </c>
      <c r="U1767" t="s">
        <v>756</v>
      </c>
      <c r="V1767" t="s">
        <v>756</v>
      </c>
      <c r="W1767" t="s">
        <v>768</v>
      </c>
      <c r="X1767" t="s">
        <v>8349</v>
      </c>
      <c r="Y1767" t="str">
        <f t="shared" si="378"/>
        <v>mayo</v>
      </c>
      <c r="Z1767">
        <f>YEAR(BD_PONDERACIONES[[#This Row],[Fecha Ejecución del Ticket]])</f>
        <v>2022</v>
      </c>
      <c r="AA1767" t="str">
        <f t="shared" si="379"/>
        <v>junio</v>
      </c>
      <c r="AB1767">
        <f>YEAR(BD_PONDERACIONES[[#This Row],[Fecha de Inspección]])</f>
        <v>2022</v>
      </c>
      <c r="AC1767">
        <f t="shared" si="380"/>
        <v>0.5</v>
      </c>
      <c r="AD1767">
        <f t="shared" si="381"/>
        <v>0.5</v>
      </c>
      <c r="AE1767">
        <f t="shared" si="382"/>
        <v>0.5</v>
      </c>
      <c r="AF1767">
        <f t="shared" si="383"/>
        <v>0.5</v>
      </c>
      <c r="AG1767">
        <f t="shared" si="384"/>
        <v>0.5</v>
      </c>
      <c r="AH1767">
        <f t="shared" si="385"/>
        <v>0.5</v>
      </c>
      <c r="AI1767">
        <f t="shared" si="386"/>
        <v>0.25</v>
      </c>
      <c r="AJ1767">
        <f t="shared" si="387"/>
        <v>0.25</v>
      </c>
      <c r="AK1767">
        <f t="shared" si="388"/>
        <v>0.5</v>
      </c>
      <c r="AL1767">
        <f t="shared" si="389"/>
        <v>0.5</v>
      </c>
      <c r="AM1767">
        <f t="shared" si="390"/>
        <v>0.17499999999999999</v>
      </c>
      <c r="AN1767" s="6">
        <f t="shared" si="391"/>
        <v>0.93500000000000005</v>
      </c>
      <c r="AO1767" t="str">
        <f>VLOOKUP(BD_PONDERACIONES[[#This Row],[Comuna]],Tabla3[#All],2,0)</f>
        <v>Florida</v>
      </c>
    </row>
    <row r="1768" spans="1:41" x14ac:dyDescent="0.35">
      <c r="A1768" t="s">
        <v>8350</v>
      </c>
      <c r="B1768" t="s">
        <v>8351</v>
      </c>
      <c r="C1768" t="s">
        <v>8352</v>
      </c>
      <c r="D1768" s="5">
        <v>44729</v>
      </c>
      <c r="E1768" s="5">
        <v>44692</v>
      </c>
      <c r="F1768" t="s">
        <v>763</v>
      </c>
      <c r="G1768" t="s">
        <v>8353</v>
      </c>
      <c r="H1768" t="s">
        <v>1389</v>
      </c>
      <c r="J1768" t="s">
        <v>756</v>
      </c>
      <c r="K1768" t="s">
        <v>756</v>
      </c>
      <c r="L1768" t="s">
        <v>756</v>
      </c>
      <c r="M1768" t="s">
        <v>756</v>
      </c>
      <c r="N1768" t="s">
        <v>756</v>
      </c>
      <c r="O1768" t="s">
        <v>756</v>
      </c>
      <c r="P1768" t="s">
        <v>758</v>
      </c>
      <c r="Q1768" t="s">
        <v>759</v>
      </c>
      <c r="R1768" t="s">
        <v>759</v>
      </c>
      <c r="S1768" t="s">
        <v>757</v>
      </c>
      <c r="T1768" t="s">
        <v>757</v>
      </c>
      <c r="U1768" t="s">
        <v>757</v>
      </c>
      <c r="V1768" t="s">
        <v>756</v>
      </c>
      <c r="W1768" t="s">
        <v>756</v>
      </c>
      <c r="X1768" t="s">
        <v>804</v>
      </c>
      <c r="Y1768" t="str">
        <f t="shared" si="378"/>
        <v>mayo</v>
      </c>
      <c r="Z1768">
        <f>YEAR(BD_PONDERACIONES[[#This Row],[Fecha Ejecución del Ticket]])</f>
        <v>2022</v>
      </c>
      <c r="AA1768" t="str">
        <f t="shared" si="379"/>
        <v>junio</v>
      </c>
      <c r="AB1768">
        <f>YEAR(BD_PONDERACIONES[[#This Row],[Fecha de Inspección]])</f>
        <v>2022</v>
      </c>
      <c r="AC1768">
        <f t="shared" si="380"/>
        <v>0.5</v>
      </c>
      <c r="AD1768">
        <f t="shared" si="381"/>
        <v>0.5</v>
      </c>
      <c r="AE1768">
        <f t="shared" si="382"/>
        <v>0.5</v>
      </c>
      <c r="AF1768">
        <f t="shared" si="383"/>
        <v>0.5</v>
      </c>
      <c r="AG1768">
        <f t="shared" si="384"/>
        <v>0.5</v>
      </c>
      <c r="AH1768">
        <f t="shared" si="385"/>
        <v>0.5</v>
      </c>
      <c r="AI1768">
        <f t="shared" si="386"/>
        <v>0.25</v>
      </c>
      <c r="AJ1768">
        <f t="shared" si="387"/>
        <v>0.25</v>
      </c>
      <c r="AK1768">
        <f t="shared" si="388"/>
        <v>0.5</v>
      </c>
      <c r="AL1768">
        <f t="shared" si="389"/>
        <v>0.5</v>
      </c>
      <c r="AM1768">
        <f t="shared" si="390"/>
        <v>0.5</v>
      </c>
      <c r="AN1768" s="6">
        <f t="shared" si="391"/>
        <v>1</v>
      </c>
      <c r="AO1768" t="str">
        <f>VLOOKUP(BD_PONDERACIONES[[#This Row],[Comuna]],Tabla3[#All],2,0)</f>
        <v>Florida</v>
      </c>
    </row>
    <row r="1769" spans="1:41" x14ac:dyDescent="0.35">
      <c r="A1769" t="s">
        <v>8354</v>
      </c>
      <c r="B1769" t="s">
        <v>8355</v>
      </c>
      <c r="C1769" t="s">
        <v>8356</v>
      </c>
      <c r="D1769" s="5">
        <v>44729</v>
      </c>
      <c r="E1769" s="5">
        <v>44688</v>
      </c>
      <c r="F1769" t="s">
        <v>763</v>
      </c>
      <c r="G1769" t="s">
        <v>8357</v>
      </c>
      <c r="H1769" t="s">
        <v>1389</v>
      </c>
      <c r="J1769" t="s">
        <v>756</v>
      </c>
      <c r="K1769" t="s">
        <v>756</v>
      </c>
      <c r="L1769" t="s">
        <v>757</v>
      </c>
      <c r="M1769" t="s">
        <v>757</v>
      </c>
      <c r="N1769" t="s">
        <v>756</v>
      </c>
      <c r="O1769" t="s">
        <v>756</v>
      </c>
      <c r="P1769" t="s">
        <v>758</v>
      </c>
      <c r="Q1769" t="s">
        <v>759</v>
      </c>
      <c r="R1769" t="s">
        <v>759</v>
      </c>
      <c r="S1769" t="s">
        <v>757</v>
      </c>
      <c r="T1769" t="s">
        <v>757</v>
      </c>
      <c r="U1769" t="s">
        <v>757</v>
      </c>
      <c r="V1769" t="s">
        <v>756</v>
      </c>
      <c r="W1769" t="s">
        <v>756</v>
      </c>
      <c r="X1769" t="s">
        <v>4617</v>
      </c>
      <c r="Y1769" t="str">
        <f t="shared" si="378"/>
        <v>mayo</v>
      </c>
      <c r="Z1769">
        <f>YEAR(BD_PONDERACIONES[[#This Row],[Fecha Ejecución del Ticket]])</f>
        <v>2022</v>
      </c>
      <c r="AA1769" t="str">
        <f t="shared" si="379"/>
        <v>junio</v>
      </c>
      <c r="AB1769">
        <f>YEAR(BD_PONDERACIONES[[#This Row],[Fecha de Inspección]])</f>
        <v>2022</v>
      </c>
      <c r="AC1769">
        <f t="shared" si="380"/>
        <v>0.5</v>
      </c>
      <c r="AD1769">
        <f t="shared" si="381"/>
        <v>0.5</v>
      </c>
      <c r="AE1769">
        <f t="shared" si="382"/>
        <v>0.5</v>
      </c>
      <c r="AF1769">
        <f t="shared" si="383"/>
        <v>0.5</v>
      </c>
      <c r="AG1769">
        <f t="shared" si="384"/>
        <v>0.5</v>
      </c>
      <c r="AH1769">
        <f t="shared" si="385"/>
        <v>0.5</v>
      </c>
      <c r="AI1769">
        <f t="shared" si="386"/>
        <v>0.25</v>
      </c>
      <c r="AJ1769">
        <f t="shared" si="387"/>
        <v>0.25</v>
      </c>
      <c r="AK1769">
        <f t="shared" si="388"/>
        <v>0.5</v>
      </c>
      <c r="AL1769">
        <f t="shared" si="389"/>
        <v>0.5</v>
      </c>
      <c r="AM1769">
        <f t="shared" si="390"/>
        <v>0.5</v>
      </c>
      <c r="AN1769" s="6">
        <f t="shared" si="391"/>
        <v>1</v>
      </c>
      <c r="AO1769" t="str">
        <f>VLOOKUP(BD_PONDERACIONES[[#This Row],[Comuna]],Tabla3[#All],2,0)</f>
        <v>Florida</v>
      </c>
    </row>
    <row r="1770" spans="1:41" x14ac:dyDescent="0.35">
      <c r="A1770" t="s">
        <v>8358</v>
      </c>
      <c r="B1770" t="s">
        <v>8359</v>
      </c>
      <c r="C1770" t="s">
        <v>8360</v>
      </c>
      <c r="D1770" s="5">
        <v>44729</v>
      </c>
      <c r="E1770" s="5">
        <v>44709</v>
      </c>
      <c r="F1770" t="s">
        <v>753</v>
      </c>
      <c r="G1770" t="s">
        <v>8361</v>
      </c>
      <c r="H1770" t="s">
        <v>1389</v>
      </c>
      <c r="J1770" t="s">
        <v>756</v>
      </c>
      <c r="K1770" t="s">
        <v>756</v>
      </c>
      <c r="L1770" t="s">
        <v>757</v>
      </c>
      <c r="M1770" t="s">
        <v>757</v>
      </c>
      <c r="N1770" t="s">
        <v>756</v>
      </c>
      <c r="O1770" t="s">
        <v>756</v>
      </c>
      <c r="P1770" t="s">
        <v>765</v>
      </c>
      <c r="Q1770" t="s">
        <v>759</v>
      </c>
      <c r="R1770" t="s">
        <v>759</v>
      </c>
      <c r="S1770" t="s">
        <v>757</v>
      </c>
      <c r="T1770" t="s">
        <v>757</v>
      </c>
      <c r="U1770" t="s">
        <v>756</v>
      </c>
      <c r="V1770" t="s">
        <v>904</v>
      </c>
      <c r="W1770" t="s">
        <v>768</v>
      </c>
      <c r="X1770" t="s">
        <v>8362</v>
      </c>
      <c r="Y1770" t="str">
        <f t="shared" si="378"/>
        <v>mayo</v>
      </c>
      <c r="Z1770">
        <f>YEAR(BD_PONDERACIONES[[#This Row],[Fecha Ejecución del Ticket]])</f>
        <v>2022</v>
      </c>
      <c r="AA1770" t="str">
        <f t="shared" si="379"/>
        <v>junio</v>
      </c>
      <c r="AB1770">
        <f>YEAR(BD_PONDERACIONES[[#This Row],[Fecha de Inspección]])</f>
        <v>2022</v>
      </c>
      <c r="AC1770">
        <f t="shared" si="380"/>
        <v>0.5</v>
      </c>
      <c r="AD1770">
        <f t="shared" si="381"/>
        <v>0.5</v>
      </c>
      <c r="AE1770">
        <f t="shared" si="382"/>
        <v>0.5</v>
      </c>
      <c r="AF1770">
        <f t="shared" si="383"/>
        <v>0.5</v>
      </c>
      <c r="AG1770">
        <f t="shared" si="384"/>
        <v>0.5</v>
      </c>
      <c r="AH1770">
        <f t="shared" si="385"/>
        <v>0.5</v>
      </c>
      <c r="AI1770">
        <f t="shared" si="386"/>
        <v>0.25</v>
      </c>
      <c r="AJ1770">
        <f t="shared" si="387"/>
        <v>0.25</v>
      </c>
      <c r="AK1770">
        <f t="shared" si="388"/>
        <v>0.5</v>
      </c>
      <c r="AL1770">
        <f t="shared" si="389"/>
        <v>0.32500000000000001</v>
      </c>
      <c r="AM1770">
        <f t="shared" si="390"/>
        <v>0.17499999999999999</v>
      </c>
      <c r="AN1770" s="6">
        <f t="shared" si="391"/>
        <v>0.9</v>
      </c>
      <c r="AO1770" t="str">
        <f>VLOOKUP(BD_PONDERACIONES[[#This Row],[Comuna]],Tabla3[#All],2,0)</f>
        <v>Florida</v>
      </c>
    </row>
    <row r="1771" spans="1:41" x14ac:dyDescent="0.35">
      <c r="A1771" t="s">
        <v>8363</v>
      </c>
      <c r="B1771" t="s">
        <v>8364</v>
      </c>
      <c r="C1771" t="s">
        <v>8365</v>
      </c>
      <c r="D1771" s="5">
        <v>44729</v>
      </c>
      <c r="E1771" s="5">
        <v>44691</v>
      </c>
      <c r="F1771" t="s">
        <v>763</v>
      </c>
      <c r="G1771" t="s">
        <v>8366</v>
      </c>
      <c r="H1771" t="s">
        <v>1389</v>
      </c>
      <c r="J1771" t="s">
        <v>756</v>
      </c>
      <c r="K1771" t="s">
        <v>756</v>
      </c>
      <c r="L1771" t="s">
        <v>757</v>
      </c>
      <c r="M1771" t="s">
        <v>757</v>
      </c>
      <c r="N1771" t="s">
        <v>756</v>
      </c>
      <c r="O1771" t="s">
        <v>756</v>
      </c>
      <c r="P1771" t="s">
        <v>758</v>
      </c>
      <c r="Q1771" t="s">
        <v>759</v>
      </c>
      <c r="R1771" t="s">
        <v>759</v>
      </c>
      <c r="S1771" t="s">
        <v>757</v>
      </c>
      <c r="T1771" t="s">
        <v>757</v>
      </c>
      <c r="U1771" t="s">
        <v>757</v>
      </c>
      <c r="V1771" t="s">
        <v>756</v>
      </c>
      <c r="W1771" t="s">
        <v>756</v>
      </c>
      <c r="X1771" t="s">
        <v>8367</v>
      </c>
      <c r="Y1771" t="str">
        <f t="shared" si="378"/>
        <v>mayo</v>
      </c>
      <c r="Z1771">
        <f>YEAR(BD_PONDERACIONES[[#This Row],[Fecha Ejecución del Ticket]])</f>
        <v>2022</v>
      </c>
      <c r="AA1771" t="str">
        <f t="shared" si="379"/>
        <v>junio</v>
      </c>
      <c r="AB1771">
        <f>YEAR(BD_PONDERACIONES[[#This Row],[Fecha de Inspección]])</f>
        <v>2022</v>
      </c>
      <c r="AC1771">
        <f t="shared" si="380"/>
        <v>0.5</v>
      </c>
      <c r="AD1771">
        <f t="shared" si="381"/>
        <v>0.5</v>
      </c>
      <c r="AE1771">
        <f t="shared" si="382"/>
        <v>0.5</v>
      </c>
      <c r="AF1771">
        <f t="shared" si="383"/>
        <v>0.5</v>
      </c>
      <c r="AG1771">
        <f t="shared" si="384"/>
        <v>0.5</v>
      </c>
      <c r="AH1771">
        <f t="shared" si="385"/>
        <v>0.5</v>
      </c>
      <c r="AI1771">
        <f t="shared" si="386"/>
        <v>0.25</v>
      </c>
      <c r="AJ1771">
        <f t="shared" si="387"/>
        <v>0.25</v>
      </c>
      <c r="AK1771">
        <f t="shared" si="388"/>
        <v>0.5</v>
      </c>
      <c r="AL1771">
        <f t="shared" si="389"/>
        <v>0.5</v>
      </c>
      <c r="AM1771">
        <f t="shared" si="390"/>
        <v>0.5</v>
      </c>
      <c r="AN1771" s="6">
        <f t="shared" si="391"/>
        <v>1</v>
      </c>
      <c r="AO1771" t="str">
        <f>VLOOKUP(BD_PONDERACIONES[[#This Row],[Comuna]],Tabla3[#All],2,0)</f>
        <v>Florida</v>
      </c>
    </row>
    <row r="1772" spans="1:41" x14ac:dyDescent="0.35">
      <c r="A1772" t="s">
        <v>8368</v>
      </c>
      <c r="B1772" t="s">
        <v>8369</v>
      </c>
      <c r="C1772" t="s">
        <v>8370</v>
      </c>
      <c r="D1772" s="5">
        <v>44729</v>
      </c>
      <c r="E1772" s="5">
        <v>44712</v>
      </c>
      <c r="F1772" t="s">
        <v>753</v>
      </c>
      <c r="G1772" t="s">
        <v>8371</v>
      </c>
      <c r="H1772" t="s">
        <v>1389</v>
      </c>
      <c r="J1772" t="s">
        <v>756</v>
      </c>
      <c r="K1772" t="s">
        <v>756</v>
      </c>
      <c r="L1772" t="s">
        <v>757</v>
      </c>
      <c r="M1772" t="s">
        <v>757</v>
      </c>
      <c r="N1772" t="s">
        <v>756</v>
      </c>
      <c r="O1772" t="s">
        <v>756</v>
      </c>
      <c r="P1772" t="s">
        <v>758</v>
      </c>
      <c r="Q1772" t="s">
        <v>759</v>
      </c>
      <c r="R1772" t="s">
        <v>759</v>
      </c>
      <c r="S1772" t="s">
        <v>757</v>
      </c>
      <c r="T1772" t="s">
        <v>757</v>
      </c>
      <c r="U1772" t="s">
        <v>757</v>
      </c>
      <c r="V1772" t="s">
        <v>756</v>
      </c>
      <c r="W1772" t="s">
        <v>768</v>
      </c>
      <c r="X1772" t="s">
        <v>8372</v>
      </c>
      <c r="Y1772" t="str">
        <f t="shared" si="378"/>
        <v>mayo</v>
      </c>
      <c r="Z1772">
        <f>YEAR(BD_PONDERACIONES[[#This Row],[Fecha Ejecución del Ticket]])</f>
        <v>2022</v>
      </c>
      <c r="AA1772" t="str">
        <f t="shared" si="379"/>
        <v>junio</v>
      </c>
      <c r="AB1772">
        <f>YEAR(BD_PONDERACIONES[[#This Row],[Fecha de Inspección]])</f>
        <v>2022</v>
      </c>
      <c r="AC1772">
        <f t="shared" si="380"/>
        <v>0.5</v>
      </c>
      <c r="AD1772">
        <f t="shared" si="381"/>
        <v>0.5</v>
      </c>
      <c r="AE1772">
        <f t="shared" si="382"/>
        <v>0.5</v>
      </c>
      <c r="AF1772">
        <f t="shared" si="383"/>
        <v>0.5</v>
      </c>
      <c r="AG1772">
        <f t="shared" si="384"/>
        <v>0.5</v>
      </c>
      <c r="AH1772">
        <f t="shared" si="385"/>
        <v>0.5</v>
      </c>
      <c r="AI1772">
        <f t="shared" si="386"/>
        <v>0.25</v>
      </c>
      <c r="AJ1772">
        <f t="shared" si="387"/>
        <v>0.25</v>
      </c>
      <c r="AK1772">
        <f t="shared" si="388"/>
        <v>0.5</v>
      </c>
      <c r="AL1772">
        <f t="shared" si="389"/>
        <v>0.5</v>
      </c>
      <c r="AM1772">
        <f t="shared" si="390"/>
        <v>0.17499999999999999</v>
      </c>
      <c r="AN1772" s="6">
        <f t="shared" si="391"/>
        <v>0.93500000000000005</v>
      </c>
      <c r="AO1772" t="str">
        <f>VLOOKUP(BD_PONDERACIONES[[#This Row],[Comuna]],Tabla3[#All],2,0)</f>
        <v>Florida</v>
      </c>
    </row>
    <row r="1773" spans="1:41" x14ac:dyDescent="0.35">
      <c r="A1773" t="s">
        <v>8373</v>
      </c>
      <c r="B1773" t="s">
        <v>8374</v>
      </c>
      <c r="C1773" t="s">
        <v>8375</v>
      </c>
      <c r="D1773" s="5">
        <v>44729</v>
      </c>
      <c r="E1773" s="5">
        <v>44691</v>
      </c>
      <c r="F1773" t="s">
        <v>763</v>
      </c>
      <c r="G1773" t="s">
        <v>8376</v>
      </c>
      <c r="H1773" t="s">
        <v>1389</v>
      </c>
      <c r="J1773" t="s">
        <v>756</v>
      </c>
      <c r="K1773" t="s">
        <v>756</v>
      </c>
      <c r="L1773" t="s">
        <v>757</v>
      </c>
      <c r="M1773" t="s">
        <v>757</v>
      </c>
      <c r="N1773" t="s">
        <v>756</v>
      </c>
      <c r="O1773" t="s">
        <v>756</v>
      </c>
      <c r="P1773" t="s">
        <v>758</v>
      </c>
      <c r="Q1773" t="s">
        <v>759</v>
      </c>
      <c r="R1773" t="s">
        <v>759</v>
      </c>
      <c r="S1773" t="s">
        <v>757</v>
      </c>
      <c r="T1773" t="s">
        <v>757</v>
      </c>
      <c r="U1773" t="s">
        <v>757</v>
      </c>
      <c r="V1773" t="s">
        <v>756</v>
      </c>
      <c r="W1773" t="s">
        <v>756</v>
      </c>
      <c r="X1773" t="s">
        <v>8377</v>
      </c>
      <c r="Y1773" t="str">
        <f t="shared" si="378"/>
        <v>mayo</v>
      </c>
      <c r="Z1773">
        <f>YEAR(BD_PONDERACIONES[[#This Row],[Fecha Ejecución del Ticket]])</f>
        <v>2022</v>
      </c>
      <c r="AA1773" t="str">
        <f t="shared" si="379"/>
        <v>junio</v>
      </c>
      <c r="AB1773">
        <f>YEAR(BD_PONDERACIONES[[#This Row],[Fecha de Inspección]])</f>
        <v>2022</v>
      </c>
      <c r="AC1773">
        <f t="shared" si="380"/>
        <v>0.5</v>
      </c>
      <c r="AD1773">
        <f t="shared" si="381"/>
        <v>0.5</v>
      </c>
      <c r="AE1773">
        <f t="shared" si="382"/>
        <v>0.5</v>
      </c>
      <c r="AF1773">
        <f t="shared" si="383"/>
        <v>0.5</v>
      </c>
      <c r="AG1773">
        <f t="shared" si="384"/>
        <v>0.5</v>
      </c>
      <c r="AH1773">
        <f t="shared" si="385"/>
        <v>0.5</v>
      </c>
      <c r="AI1773">
        <f t="shared" si="386"/>
        <v>0.25</v>
      </c>
      <c r="AJ1773">
        <f t="shared" si="387"/>
        <v>0.25</v>
      </c>
      <c r="AK1773">
        <f t="shared" si="388"/>
        <v>0.5</v>
      </c>
      <c r="AL1773">
        <f t="shared" si="389"/>
        <v>0.5</v>
      </c>
      <c r="AM1773">
        <f t="shared" si="390"/>
        <v>0.5</v>
      </c>
      <c r="AN1773" s="6">
        <f t="shared" si="391"/>
        <v>1</v>
      </c>
      <c r="AO1773" t="str">
        <f>VLOOKUP(BD_PONDERACIONES[[#This Row],[Comuna]],Tabla3[#All],2,0)</f>
        <v>Florida</v>
      </c>
    </row>
    <row r="1774" spans="1:41" x14ac:dyDescent="0.35">
      <c r="A1774" t="s">
        <v>8378</v>
      </c>
      <c r="B1774" t="s">
        <v>8379</v>
      </c>
      <c r="C1774" t="s">
        <v>8380</v>
      </c>
      <c r="D1774" s="5">
        <v>44729</v>
      </c>
      <c r="E1774" s="5">
        <v>44703</v>
      </c>
      <c r="F1774" t="s">
        <v>753</v>
      </c>
      <c r="G1774" t="s">
        <v>8381</v>
      </c>
      <c r="H1774" t="s">
        <v>1389</v>
      </c>
      <c r="J1774" t="s">
        <v>756</v>
      </c>
      <c r="K1774" t="s">
        <v>756</v>
      </c>
      <c r="L1774" t="s">
        <v>757</v>
      </c>
      <c r="M1774" t="s">
        <v>757</v>
      </c>
      <c r="N1774" t="s">
        <v>756</v>
      </c>
      <c r="O1774" t="s">
        <v>756</v>
      </c>
      <c r="P1774" t="s">
        <v>758</v>
      </c>
      <c r="Q1774" t="s">
        <v>759</v>
      </c>
      <c r="R1774" t="s">
        <v>759</v>
      </c>
      <c r="S1774" t="s">
        <v>757</v>
      </c>
      <c r="T1774" t="s">
        <v>757</v>
      </c>
      <c r="U1774" t="s">
        <v>757</v>
      </c>
      <c r="V1774" t="s">
        <v>904</v>
      </c>
      <c r="W1774" t="s">
        <v>756</v>
      </c>
      <c r="X1774" t="s">
        <v>8382</v>
      </c>
      <c r="Y1774" t="str">
        <f t="shared" si="378"/>
        <v>mayo</v>
      </c>
      <c r="Z1774">
        <f>YEAR(BD_PONDERACIONES[[#This Row],[Fecha Ejecución del Ticket]])</f>
        <v>2022</v>
      </c>
      <c r="AA1774" t="str">
        <f t="shared" si="379"/>
        <v>junio</v>
      </c>
      <c r="AB1774">
        <f>YEAR(BD_PONDERACIONES[[#This Row],[Fecha de Inspección]])</f>
        <v>2022</v>
      </c>
      <c r="AC1774">
        <f t="shared" si="380"/>
        <v>0.5</v>
      </c>
      <c r="AD1774">
        <f t="shared" si="381"/>
        <v>0.5</v>
      </c>
      <c r="AE1774">
        <f t="shared" si="382"/>
        <v>0.5</v>
      </c>
      <c r="AF1774">
        <f t="shared" si="383"/>
        <v>0.5</v>
      </c>
      <c r="AG1774">
        <f t="shared" si="384"/>
        <v>0.5</v>
      </c>
      <c r="AH1774">
        <f t="shared" si="385"/>
        <v>0.5</v>
      </c>
      <c r="AI1774">
        <f t="shared" si="386"/>
        <v>0.25</v>
      </c>
      <c r="AJ1774">
        <f t="shared" si="387"/>
        <v>0.25</v>
      </c>
      <c r="AK1774">
        <f t="shared" si="388"/>
        <v>0.5</v>
      </c>
      <c r="AL1774">
        <f t="shared" si="389"/>
        <v>0.32500000000000001</v>
      </c>
      <c r="AM1774">
        <f t="shared" si="390"/>
        <v>0.5</v>
      </c>
      <c r="AN1774" s="6">
        <f t="shared" si="391"/>
        <v>0.96500000000000008</v>
      </c>
      <c r="AO1774" t="str">
        <f>VLOOKUP(BD_PONDERACIONES[[#This Row],[Comuna]],Tabla3[#All],2,0)</f>
        <v>Florida</v>
      </c>
    </row>
    <row r="1775" spans="1:41" x14ac:dyDescent="0.35">
      <c r="A1775" t="s">
        <v>8383</v>
      </c>
      <c r="B1775" t="s">
        <v>8384</v>
      </c>
      <c r="C1775" t="s">
        <v>8385</v>
      </c>
      <c r="D1775" s="5">
        <v>44729</v>
      </c>
      <c r="E1775" s="5">
        <v>44686</v>
      </c>
      <c r="F1775" t="s">
        <v>763</v>
      </c>
      <c r="G1775" t="s">
        <v>8386</v>
      </c>
      <c r="H1775" t="s">
        <v>1389</v>
      </c>
      <c r="J1775" t="s">
        <v>756</v>
      </c>
      <c r="K1775" t="s">
        <v>756</v>
      </c>
      <c r="L1775" t="s">
        <v>757</v>
      </c>
      <c r="M1775" t="s">
        <v>757</v>
      </c>
      <c r="N1775" t="s">
        <v>756</v>
      </c>
      <c r="O1775" t="s">
        <v>756</v>
      </c>
      <c r="P1775" t="s">
        <v>758</v>
      </c>
      <c r="Q1775" t="s">
        <v>759</v>
      </c>
      <c r="R1775" t="s">
        <v>759</v>
      </c>
      <c r="S1775" t="s">
        <v>757</v>
      </c>
      <c r="T1775" t="s">
        <v>757</v>
      </c>
      <c r="U1775" t="s">
        <v>757</v>
      </c>
      <c r="V1775" t="s">
        <v>773</v>
      </c>
      <c r="W1775" t="s">
        <v>773</v>
      </c>
      <c r="X1775" t="s">
        <v>8387</v>
      </c>
      <c r="Y1775" t="str">
        <f t="shared" si="378"/>
        <v>mayo</v>
      </c>
      <c r="Z1775">
        <f>YEAR(BD_PONDERACIONES[[#This Row],[Fecha Ejecución del Ticket]])</f>
        <v>2022</v>
      </c>
      <c r="AA1775" t="str">
        <f t="shared" si="379"/>
        <v>junio</v>
      </c>
      <c r="AB1775">
        <f>YEAR(BD_PONDERACIONES[[#This Row],[Fecha de Inspección]])</f>
        <v>2022</v>
      </c>
      <c r="AC1775">
        <f t="shared" si="380"/>
        <v>0.5</v>
      </c>
      <c r="AD1775">
        <f t="shared" si="381"/>
        <v>0.5</v>
      </c>
      <c r="AE1775">
        <f t="shared" si="382"/>
        <v>0.5</v>
      </c>
      <c r="AF1775">
        <f t="shared" si="383"/>
        <v>0.5</v>
      </c>
      <c r="AG1775">
        <f t="shared" si="384"/>
        <v>0.5</v>
      </c>
      <c r="AH1775">
        <f t="shared" si="385"/>
        <v>0.5</v>
      </c>
      <c r="AI1775">
        <f t="shared" si="386"/>
        <v>0.25</v>
      </c>
      <c r="AJ1775">
        <f t="shared" si="387"/>
        <v>0.25</v>
      </c>
      <c r="AK1775">
        <f t="shared" si="388"/>
        <v>0.5</v>
      </c>
      <c r="AL1775">
        <f t="shared" si="389"/>
        <v>0</v>
      </c>
      <c r="AM1775">
        <f t="shared" si="390"/>
        <v>0</v>
      </c>
      <c r="AN1775" s="6">
        <f t="shared" si="391"/>
        <v>0.8</v>
      </c>
      <c r="AO1775" t="str">
        <f>VLOOKUP(BD_PONDERACIONES[[#This Row],[Comuna]],Tabla3[#All],2,0)</f>
        <v>Florida</v>
      </c>
    </row>
    <row r="1776" spans="1:41" x14ac:dyDescent="0.35">
      <c r="A1776" t="s">
        <v>8185</v>
      </c>
      <c r="B1776" t="s">
        <v>8186</v>
      </c>
      <c r="C1776" t="s">
        <v>8187</v>
      </c>
      <c r="D1776" s="5">
        <v>44730</v>
      </c>
      <c r="E1776" s="5">
        <v>44704</v>
      </c>
      <c r="F1776" t="s">
        <v>753</v>
      </c>
      <c r="G1776" t="s">
        <v>8188</v>
      </c>
      <c r="H1776" t="s">
        <v>1389</v>
      </c>
      <c r="J1776" t="s">
        <v>756</v>
      </c>
      <c r="K1776" t="s">
        <v>756</v>
      </c>
      <c r="L1776" t="s">
        <v>757</v>
      </c>
      <c r="M1776" t="s">
        <v>757</v>
      </c>
      <c r="N1776" t="s">
        <v>756</v>
      </c>
      <c r="O1776" t="s">
        <v>756</v>
      </c>
      <c r="P1776" t="s">
        <v>758</v>
      </c>
      <c r="Q1776" t="s">
        <v>759</v>
      </c>
      <c r="R1776" t="s">
        <v>759</v>
      </c>
      <c r="S1776" t="s">
        <v>757</v>
      </c>
      <c r="T1776" t="s">
        <v>757</v>
      </c>
      <c r="U1776" t="s">
        <v>757</v>
      </c>
      <c r="V1776" t="s">
        <v>756</v>
      </c>
      <c r="W1776" t="s">
        <v>756</v>
      </c>
      <c r="X1776" t="s">
        <v>8189</v>
      </c>
      <c r="Y1776" t="str">
        <f t="shared" si="378"/>
        <v>mayo</v>
      </c>
      <c r="Z1776">
        <f>YEAR(BD_PONDERACIONES[[#This Row],[Fecha Ejecución del Ticket]])</f>
        <v>2022</v>
      </c>
      <c r="AA1776" t="str">
        <f t="shared" si="379"/>
        <v>junio</v>
      </c>
      <c r="AB1776">
        <f>YEAR(BD_PONDERACIONES[[#This Row],[Fecha de Inspección]])</f>
        <v>2022</v>
      </c>
      <c r="AC1776">
        <f t="shared" si="380"/>
        <v>0.5</v>
      </c>
      <c r="AD1776">
        <f t="shared" si="381"/>
        <v>0.5</v>
      </c>
      <c r="AE1776">
        <f t="shared" si="382"/>
        <v>0.5</v>
      </c>
      <c r="AF1776">
        <f t="shared" si="383"/>
        <v>0.5</v>
      </c>
      <c r="AG1776">
        <f t="shared" si="384"/>
        <v>0.5</v>
      </c>
      <c r="AH1776">
        <f t="shared" si="385"/>
        <v>0.5</v>
      </c>
      <c r="AI1776">
        <f t="shared" si="386"/>
        <v>0.25</v>
      </c>
      <c r="AJ1776">
        <f t="shared" si="387"/>
        <v>0.25</v>
      </c>
      <c r="AK1776">
        <f t="shared" si="388"/>
        <v>0.5</v>
      </c>
      <c r="AL1776">
        <f t="shared" si="389"/>
        <v>0.5</v>
      </c>
      <c r="AM1776">
        <f t="shared" si="390"/>
        <v>0.5</v>
      </c>
      <c r="AN1776" s="6">
        <f t="shared" si="391"/>
        <v>1</v>
      </c>
      <c r="AO1776" t="str">
        <f>VLOOKUP(BD_PONDERACIONES[[#This Row],[Comuna]],Tabla3[#All],2,0)</f>
        <v>Florida</v>
      </c>
    </row>
    <row r="1777" spans="1:41" x14ac:dyDescent="0.35">
      <c r="A1777" t="s">
        <v>8190</v>
      </c>
      <c r="B1777" t="s">
        <v>8191</v>
      </c>
      <c r="C1777" t="s">
        <v>8192</v>
      </c>
      <c r="D1777" s="5">
        <v>44730</v>
      </c>
      <c r="E1777" s="5">
        <v>44705</v>
      </c>
      <c r="F1777" t="s">
        <v>753</v>
      </c>
      <c r="G1777" t="s">
        <v>8193</v>
      </c>
      <c r="H1777" t="s">
        <v>1389</v>
      </c>
      <c r="J1777" t="s">
        <v>756</v>
      </c>
      <c r="K1777" t="s">
        <v>756</v>
      </c>
      <c r="L1777" t="s">
        <v>757</v>
      </c>
      <c r="M1777" t="s">
        <v>757</v>
      </c>
      <c r="N1777" t="s">
        <v>756</v>
      </c>
      <c r="O1777" t="s">
        <v>756</v>
      </c>
      <c r="P1777" t="s">
        <v>765</v>
      </c>
      <c r="Q1777" t="s">
        <v>759</v>
      </c>
      <c r="R1777" t="s">
        <v>759</v>
      </c>
      <c r="S1777" t="s">
        <v>757</v>
      </c>
      <c r="T1777" t="s">
        <v>757</v>
      </c>
      <c r="U1777" t="s">
        <v>756</v>
      </c>
      <c r="V1777" t="s">
        <v>768</v>
      </c>
      <c r="W1777" t="s">
        <v>756</v>
      </c>
      <c r="X1777" t="s">
        <v>6086</v>
      </c>
      <c r="Y1777" t="str">
        <f t="shared" si="378"/>
        <v>mayo</v>
      </c>
      <c r="Z1777">
        <f>YEAR(BD_PONDERACIONES[[#This Row],[Fecha Ejecución del Ticket]])</f>
        <v>2022</v>
      </c>
      <c r="AA1777" t="str">
        <f t="shared" si="379"/>
        <v>junio</v>
      </c>
      <c r="AB1777">
        <f>YEAR(BD_PONDERACIONES[[#This Row],[Fecha de Inspección]])</f>
        <v>2022</v>
      </c>
      <c r="AC1777">
        <f t="shared" si="380"/>
        <v>0.5</v>
      </c>
      <c r="AD1777">
        <f t="shared" si="381"/>
        <v>0.5</v>
      </c>
      <c r="AE1777">
        <f t="shared" si="382"/>
        <v>0.5</v>
      </c>
      <c r="AF1777">
        <f t="shared" si="383"/>
        <v>0.5</v>
      </c>
      <c r="AG1777">
        <f t="shared" si="384"/>
        <v>0.5</v>
      </c>
      <c r="AH1777">
        <f t="shared" si="385"/>
        <v>0.5</v>
      </c>
      <c r="AI1777">
        <f t="shared" si="386"/>
        <v>0.25</v>
      </c>
      <c r="AJ1777">
        <f t="shared" si="387"/>
        <v>0.25</v>
      </c>
      <c r="AK1777">
        <f t="shared" si="388"/>
        <v>0.5</v>
      </c>
      <c r="AL1777">
        <f t="shared" si="389"/>
        <v>0.17499999999999999</v>
      </c>
      <c r="AM1777">
        <f t="shared" si="390"/>
        <v>0.5</v>
      </c>
      <c r="AN1777" s="6">
        <f t="shared" si="391"/>
        <v>0.93500000000000005</v>
      </c>
      <c r="AO1777" t="str">
        <f>VLOOKUP(BD_PONDERACIONES[[#This Row],[Comuna]],Tabla3[#All],2,0)</f>
        <v>Florida</v>
      </c>
    </row>
    <row r="1778" spans="1:41" x14ac:dyDescent="0.35">
      <c r="A1778" t="s">
        <v>8194</v>
      </c>
      <c r="B1778" t="s">
        <v>8195</v>
      </c>
      <c r="C1778" t="s">
        <v>8196</v>
      </c>
      <c r="D1778" s="5">
        <v>44730</v>
      </c>
      <c r="E1778" s="5">
        <v>44706</v>
      </c>
      <c r="F1778" t="s">
        <v>753</v>
      </c>
      <c r="G1778" t="s">
        <v>8197</v>
      </c>
      <c r="H1778" t="s">
        <v>1389</v>
      </c>
      <c r="J1778" t="s">
        <v>756</v>
      </c>
      <c r="K1778" t="s">
        <v>756</v>
      </c>
      <c r="L1778" t="s">
        <v>757</v>
      </c>
      <c r="M1778" t="s">
        <v>757</v>
      </c>
      <c r="N1778" t="s">
        <v>757</v>
      </c>
      <c r="O1778" t="s">
        <v>757</v>
      </c>
      <c r="P1778" t="s">
        <v>758</v>
      </c>
      <c r="Q1778" t="s">
        <v>759</v>
      </c>
      <c r="R1778" t="s">
        <v>759</v>
      </c>
      <c r="S1778" t="s">
        <v>757</v>
      </c>
      <c r="T1778" t="s">
        <v>757</v>
      </c>
      <c r="U1778" t="s">
        <v>757</v>
      </c>
      <c r="V1778" t="s">
        <v>756</v>
      </c>
      <c r="W1778" t="s">
        <v>773</v>
      </c>
      <c r="X1778" t="s">
        <v>8198</v>
      </c>
      <c r="Y1778" t="str">
        <f t="shared" si="378"/>
        <v>mayo</v>
      </c>
      <c r="Z1778">
        <f>YEAR(BD_PONDERACIONES[[#This Row],[Fecha Ejecución del Ticket]])</f>
        <v>2022</v>
      </c>
      <c r="AA1778" t="str">
        <f t="shared" si="379"/>
        <v>junio</v>
      </c>
      <c r="AB1778">
        <f>YEAR(BD_PONDERACIONES[[#This Row],[Fecha de Inspección]])</f>
        <v>2022</v>
      </c>
      <c r="AC1778">
        <f t="shared" si="380"/>
        <v>0.5</v>
      </c>
      <c r="AD1778">
        <f t="shared" si="381"/>
        <v>0.5</v>
      </c>
      <c r="AE1778">
        <f t="shared" si="382"/>
        <v>0.5</v>
      </c>
      <c r="AF1778">
        <f t="shared" si="383"/>
        <v>0.5</v>
      </c>
      <c r="AG1778">
        <f t="shared" si="384"/>
        <v>0.5</v>
      </c>
      <c r="AH1778">
        <f t="shared" si="385"/>
        <v>0.5</v>
      </c>
      <c r="AI1778">
        <f t="shared" si="386"/>
        <v>0.25</v>
      </c>
      <c r="AJ1778">
        <f t="shared" si="387"/>
        <v>0.25</v>
      </c>
      <c r="AK1778">
        <f t="shared" si="388"/>
        <v>0.5</v>
      </c>
      <c r="AL1778">
        <f t="shared" si="389"/>
        <v>0.5</v>
      </c>
      <c r="AM1778">
        <f t="shared" si="390"/>
        <v>0</v>
      </c>
      <c r="AN1778" s="6">
        <f t="shared" si="391"/>
        <v>0.9</v>
      </c>
      <c r="AO1778" t="str">
        <f>VLOOKUP(BD_PONDERACIONES[[#This Row],[Comuna]],Tabla3[#All],2,0)</f>
        <v>Florida</v>
      </c>
    </row>
    <row r="1779" spans="1:41" x14ac:dyDescent="0.35">
      <c r="A1779" t="s">
        <v>8199</v>
      </c>
      <c r="B1779" t="s">
        <v>8200</v>
      </c>
      <c r="C1779" t="s">
        <v>8201</v>
      </c>
      <c r="D1779" s="5">
        <v>44730</v>
      </c>
      <c r="E1779" s="5">
        <v>44705</v>
      </c>
      <c r="F1779" t="s">
        <v>753</v>
      </c>
      <c r="G1779" t="s">
        <v>8202</v>
      </c>
      <c r="H1779" t="s">
        <v>1389</v>
      </c>
      <c r="J1779" t="s">
        <v>756</v>
      </c>
      <c r="K1779" t="s">
        <v>756</v>
      </c>
      <c r="L1779" t="s">
        <v>757</v>
      </c>
      <c r="M1779" t="s">
        <v>757</v>
      </c>
      <c r="N1779" t="s">
        <v>756</v>
      </c>
      <c r="O1779" t="s">
        <v>756</v>
      </c>
      <c r="P1779" t="s">
        <v>765</v>
      </c>
      <c r="Q1779" t="s">
        <v>759</v>
      </c>
      <c r="R1779" t="s">
        <v>759</v>
      </c>
      <c r="S1779" t="s">
        <v>757</v>
      </c>
      <c r="T1779" t="s">
        <v>757</v>
      </c>
      <c r="U1779" t="s">
        <v>756</v>
      </c>
      <c r="V1779" t="s">
        <v>768</v>
      </c>
      <c r="W1779" t="s">
        <v>756</v>
      </c>
      <c r="X1779" t="s">
        <v>5338</v>
      </c>
      <c r="Y1779" t="str">
        <f t="shared" si="378"/>
        <v>mayo</v>
      </c>
      <c r="Z1779">
        <f>YEAR(BD_PONDERACIONES[[#This Row],[Fecha Ejecución del Ticket]])</f>
        <v>2022</v>
      </c>
      <c r="AA1779" t="str">
        <f t="shared" si="379"/>
        <v>junio</v>
      </c>
      <c r="AB1779">
        <f>YEAR(BD_PONDERACIONES[[#This Row],[Fecha de Inspección]])</f>
        <v>2022</v>
      </c>
      <c r="AC1779">
        <f t="shared" si="380"/>
        <v>0.5</v>
      </c>
      <c r="AD1779">
        <f t="shared" si="381"/>
        <v>0.5</v>
      </c>
      <c r="AE1779">
        <f t="shared" si="382"/>
        <v>0.5</v>
      </c>
      <c r="AF1779">
        <f t="shared" si="383"/>
        <v>0.5</v>
      </c>
      <c r="AG1779">
        <f t="shared" si="384"/>
        <v>0.5</v>
      </c>
      <c r="AH1779">
        <f t="shared" si="385"/>
        <v>0.5</v>
      </c>
      <c r="AI1779">
        <f t="shared" si="386"/>
        <v>0.25</v>
      </c>
      <c r="AJ1779">
        <f t="shared" si="387"/>
        <v>0.25</v>
      </c>
      <c r="AK1779">
        <f t="shared" si="388"/>
        <v>0.5</v>
      </c>
      <c r="AL1779">
        <f t="shared" si="389"/>
        <v>0.17499999999999999</v>
      </c>
      <c r="AM1779">
        <f t="shared" si="390"/>
        <v>0.5</v>
      </c>
      <c r="AN1779" s="6">
        <f t="shared" si="391"/>
        <v>0.93500000000000005</v>
      </c>
      <c r="AO1779" t="str">
        <f>VLOOKUP(BD_PONDERACIONES[[#This Row],[Comuna]],Tabla3[#All],2,0)</f>
        <v>Florida</v>
      </c>
    </row>
    <row r="1780" spans="1:41" x14ac:dyDescent="0.35">
      <c r="A1780" t="s">
        <v>8203</v>
      </c>
      <c r="B1780" t="s">
        <v>8204</v>
      </c>
      <c r="C1780" t="s">
        <v>8205</v>
      </c>
      <c r="D1780" s="5">
        <v>44730</v>
      </c>
      <c r="E1780" s="5">
        <v>44709</v>
      </c>
      <c r="F1780" t="s">
        <v>753</v>
      </c>
      <c r="G1780" t="s">
        <v>8206</v>
      </c>
      <c r="H1780" t="s">
        <v>1389</v>
      </c>
      <c r="J1780" t="s">
        <v>756</v>
      </c>
      <c r="K1780" t="s">
        <v>756</v>
      </c>
      <c r="L1780" t="s">
        <v>757</v>
      </c>
      <c r="M1780" t="s">
        <v>757</v>
      </c>
      <c r="N1780" t="s">
        <v>756</v>
      </c>
      <c r="O1780" t="s">
        <v>756</v>
      </c>
      <c r="P1780" t="s">
        <v>758</v>
      </c>
      <c r="Q1780" t="s">
        <v>759</v>
      </c>
      <c r="R1780" t="s">
        <v>759</v>
      </c>
      <c r="S1780" t="s">
        <v>757</v>
      </c>
      <c r="T1780" t="s">
        <v>757</v>
      </c>
      <c r="U1780" t="s">
        <v>757</v>
      </c>
      <c r="V1780" t="s">
        <v>768</v>
      </c>
      <c r="W1780" t="s">
        <v>773</v>
      </c>
      <c r="X1780" t="s">
        <v>885</v>
      </c>
      <c r="Y1780" t="str">
        <f t="shared" si="378"/>
        <v>mayo</v>
      </c>
      <c r="Z1780">
        <f>YEAR(BD_PONDERACIONES[[#This Row],[Fecha Ejecución del Ticket]])</f>
        <v>2022</v>
      </c>
      <c r="AA1780" t="str">
        <f t="shared" si="379"/>
        <v>junio</v>
      </c>
      <c r="AB1780">
        <f>YEAR(BD_PONDERACIONES[[#This Row],[Fecha de Inspección]])</f>
        <v>2022</v>
      </c>
      <c r="AC1780">
        <f t="shared" si="380"/>
        <v>0.5</v>
      </c>
      <c r="AD1780">
        <f t="shared" si="381"/>
        <v>0.5</v>
      </c>
      <c r="AE1780">
        <f t="shared" si="382"/>
        <v>0.5</v>
      </c>
      <c r="AF1780">
        <f t="shared" si="383"/>
        <v>0.5</v>
      </c>
      <c r="AG1780">
        <f t="shared" si="384"/>
        <v>0.5</v>
      </c>
      <c r="AH1780">
        <f t="shared" si="385"/>
        <v>0.5</v>
      </c>
      <c r="AI1780">
        <f t="shared" si="386"/>
        <v>0.25</v>
      </c>
      <c r="AJ1780">
        <f t="shared" si="387"/>
        <v>0.25</v>
      </c>
      <c r="AK1780">
        <f t="shared" si="388"/>
        <v>0.5</v>
      </c>
      <c r="AL1780">
        <f t="shared" si="389"/>
        <v>0.17499999999999999</v>
      </c>
      <c r="AM1780">
        <f t="shared" si="390"/>
        <v>0</v>
      </c>
      <c r="AN1780" s="6">
        <f t="shared" si="391"/>
        <v>0.83500000000000008</v>
      </c>
      <c r="AO1780" t="str">
        <f>VLOOKUP(BD_PONDERACIONES[[#This Row],[Comuna]],Tabla3[#All],2,0)</f>
        <v>Florida</v>
      </c>
    </row>
    <row r="1781" spans="1:41" x14ac:dyDescent="0.35">
      <c r="A1781" t="s">
        <v>8207</v>
      </c>
      <c r="B1781" t="s">
        <v>8208</v>
      </c>
      <c r="C1781" t="s">
        <v>8209</v>
      </c>
      <c r="D1781" s="5">
        <v>44730</v>
      </c>
      <c r="E1781" s="5">
        <v>44706</v>
      </c>
      <c r="F1781" t="s">
        <v>753</v>
      </c>
      <c r="G1781" t="s">
        <v>8210</v>
      </c>
      <c r="H1781" t="s">
        <v>1389</v>
      </c>
      <c r="J1781" t="s">
        <v>756</v>
      </c>
      <c r="K1781" t="s">
        <v>756</v>
      </c>
      <c r="L1781" t="s">
        <v>757</v>
      </c>
      <c r="M1781" t="s">
        <v>757</v>
      </c>
      <c r="N1781" t="s">
        <v>756</v>
      </c>
      <c r="O1781" t="s">
        <v>756</v>
      </c>
      <c r="P1781" t="s">
        <v>758</v>
      </c>
      <c r="Q1781" t="s">
        <v>759</v>
      </c>
      <c r="R1781" t="s">
        <v>759</v>
      </c>
      <c r="S1781" t="s">
        <v>757</v>
      </c>
      <c r="T1781" t="s">
        <v>757</v>
      </c>
      <c r="U1781" t="s">
        <v>757</v>
      </c>
      <c r="V1781" t="s">
        <v>904</v>
      </c>
      <c r="W1781" t="s">
        <v>756</v>
      </c>
      <c r="X1781" t="s">
        <v>8211</v>
      </c>
      <c r="Y1781" t="str">
        <f t="shared" si="378"/>
        <v>mayo</v>
      </c>
      <c r="Z1781">
        <f>YEAR(BD_PONDERACIONES[[#This Row],[Fecha Ejecución del Ticket]])</f>
        <v>2022</v>
      </c>
      <c r="AA1781" t="str">
        <f t="shared" si="379"/>
        <v>junio</v>
      </c>
      <c r="AB1781">
        <f>YEAR(BD_PONDERACIONES[[#This Row],[Fecha de Inspección]])</f>
        <v>2022</v>
      </c>
      <c r="AC1781">
        <f t="shared" si="380"/>
        <v>0.5</v>
      </c>
      <c r="AD1781">
        <f t="shared" si="381"/>
        <v>0.5</v>
      </c>
      <c r="AE1781">
        <f t="shared" si="382"/>
        <v>0.5</v>
      </c>
      <c r="AF1781">
        <f t="shared" si="383"/>
        <v>0.5</v>
      </c>
      <c r="AG1781">
        <f t="shared" si="384"/>
        <v>0.5</v>
      </c>
      <c r="AH1781">
        <f t="shared" si="385"/>
        <v>0.5</v>
      </c>
      <c r="AI1781">
        <f t="shared" si="386"/>
        <v>0.25</v>
      </c>
      <c r="AJ1781">
        <f t="shared" si="387"/>
        <v>0.25</v>
      </c>
      <c r="AK1781">
        <f t="shared" si="388"/>
        <v>0.5</v>
      </c>
      <c r="AL1781">
        <f t="shared" si="389"/>
        <v>0.32500000000000001</v>
      </c>
      <c r="AM1781">
        <f t="shared" si="390"/>
        <v>0.5</v>
      </c>
      <c r="AN1781" s="6">
        <f t="shared" si="391"/>
        <v>0.96500000000000008</v>
      </c>
      <c r="AO1781" t="str">
        <f>VLOOKUP(BD_PONDERACIONES[[#This Row],[Comuna]],Tabla3[#All],2,0)</f>
        <v>Florida</v>
      </c>
    </row>
    <row r="1782" spans="1:41" x14ac:dyDescent="0.35">
      <c r="A1782" t="s">
        <v>8212</v>
      </c>
      <c r="B1782" t="s">
        <v>8213</v>
      </c>
      <c r="C1782" t="s">
        <v>8214</v>
      </c>
      <c r="D1782" s="5">
        <v>44730</v>
      </c>
      <c r="E1782" s="5">
        <v>44704</v>
      </c>
      <c r="F1782" t="s">
        <v>753</v>
      </c>
      <c r="G1782" t="s">
        <v>8215</v>
      </c>
      <c r="H1782" t="s">
        <v>1389</v>
      </c>
      <c r="J1782" t="s">
        <v>756</v>
      </c>
      <c r="K1782" t="s">
        <v>756</v>
      </c>
      <c r="L1782" t="s">
        <v>757</v>
      </c>
      <c r="M1782" t="s">
        <v>757</v>
      </c>
      <c r="N1782" t="s">
        <v>756</v>
      </c>
      <c r="O1782" t="s">
        <v>756</v>
      </c>
      <c r="P1782" t="s">
        <v>765</v>
      </c>
      <c r="Q1782" t="s">
        <v>759</v>
      </c>
      <c r="R1782" t="s">
        <v>759</v>
      </c>
      <c r="S1782" t="s">
        <v>756</v>
      </c>
      <c r="T1782" t="s">
        <v>756</v>
      </c>
      <c r="U1782" t="s">
        <v>756</v>
      </c>
      <c r="V1782" t="s">
        <v>904</v>
      </c>
      <c r="W1782" t="s">
        <v>756</v>
      </c>
      <c r="X1782" t="s">
        <v>8216</v>
      </c>
      <c r="Y1782" t="str">
        <f t="shared" si="378"/>
        <v>mayo</v>
      </c>
      <c r="Z1782">
        <f>YEAR(BD_PONDERACIONES[[#This Row],[Fecha Ejecución del Ticket]])</f>
        <v>2022</v>
      </c>
      <c r="AA1782" t="str">
        <f t="shared" si="379"/>
        <v>junio</v>
      </c>
      <c r="AB1782">
        <f>YEAR(BD_PONDERACIONES[[#This Row],[Fecha de Inspección]])</f>
        <v>2022</v>
      </c>
      <c r="AC1782">
        <f t="shared" si="380"/>
        <v>0.5</v>
      </c>
      <c r="AD1782">
        <f t="shared" si="381"/>
        <v>0.5</v>
      </c>
      <c r="AE1782">
        <f t="shared" si="382"/>
        <v>0.5</v>
      </c>
      <c r="AF1782">
        <f t="shared" si="383"/>
        <v>0.5</v>
      </c>
      <c r="AG1782">
        <f t="shared" si="384"/>
        <v>0.5</v>
      </c>
      <c r="AH1782">
        <f t="shared" si="385"/>
        <v>0.5</v>
      </c>
      <c r="AI1782">
        <f t="shared" si="386"/>
        <v>0.25</v>
      </c>
      <c r="AJ1782">
        <f t="shared" si="387"/>
        <v>0.25</v>
      </c>
      <c r="AK1782">
        <f t="shared" si="388"/>
        <v>0.5</v>
      </c>
      <c r="AL1782">
        <f t="shared" si="389"/>
        <v>0.32500000000000001</v>
      </c>
      <c r="AM1782">
        <f t="shared" si="390"/>
        <v>0.5</v>
      </c>
      <c r="AN1782" s="6">
        <f t="shared" si="391"/>
        <v>0.96500000000000008</v>
      </c>
      <c r="AO1782" t="str">
        <f>VLOOKUP(BD_PONDERACIONES[[#This Row],[Comuna]],Tabla3[#All],2,0)</f>
        <v>Florida</v>
      </c>
    </row>
    <row r="1783" spans="1:41" x14ac:dyDescent="0.35">
      <c r="A1783" t="s">
        <v>8217</v>
      </c>
      <c r="B1783" t="s">
        <v>8218</v>
      </c>
      <c r="C1783" t="s">
        <v>8219</v>
      </c>
      <c r="D1783" s="5">
        <v>44730</v>
      </c>
      <c r="E1783" s="5">
        <v>44704</v>
      </c>
      <c r="F1783" t="s">
        <v>753</v>
      </c>
      <c r="G1783" t="s">
        <v>8220</v>
      </c>
      <c r="H1783" t="s">
        <v>1389</v>
      </c>
      <c r="J1783" t="s">
        <v>756</v>
      </c>
      <c r="K1783" t="s">
        <v>756</v>
      </c>
      <c r="L1783" t="s">
        <v>757</v>
      </c>
      <c r="M1783" t="s">
        <v>757</v>
      </c>
      <c r="N1783" t="s">
        <v>756</v>
      </c>
      <c r="O1783" t="s">
        <v>756</v>
      </c>
      <c r="P1783" t="s">
        <v>758</v>
      </c>
      <c r="Q1783" t="s">
        <v>759</v>
      </c>
      <c r="R1783" t="s">
        <v>759</v>
      </c>
      <c r="S1783" t="s">
        <v>757</v>
      </c>
      <c r="T1783" t="s">
        <v>757</v>
      </c>
      <c r="U1783" t="s">
        <v>757</v>
      </c>
      <c r="V1783" t="s">
        <v>768</v>
      </c>
      <c r="W1783" t="s">
        <v>756</v>
      </c>
      <c r="X1783" t="s">
        <v>8211</v>
      </c>
      <c r="Y1783" t="str">
        <f t="shared" si="378"/>
        <v>mayo</v>
      </c>
      <c r="Z1783">
        <f>YEAR(BD_PONDERACIONES[[#This Row],[Fecha Ejecución del Ticket]])</f>
        <v>2022</v>
      </c>
      <c r="AA1783" t="str">
        <f t="shared" si="379"/>
        <v>junio</v>
      </c>
      <c r="AB1783">
        <f>YEAR(BD_PONDERACIONES[[#This Row],[Fecha de Inspección]])</f>
        <v>2022</v>
      </c>
      <c r="AC1783">
        <f t="shared" si="380"/>
        <v>0.5</v>
      </c>
      <c r="AD1783">
        <f t="shared" si="381"/>
        <v>0.5</v>
      </c>
      <c r="AE1783">
        <f t="shared" si="382"/>
        <v>0.5</v>
      </c>
      <c r="AF1783">
        <f t="shared" si="383"/>
        <v>0.5</v>
      </c>
      <c r="AG1783">
        <f t="shared" si="384"/>
        <v>0.5</v>
      </c>
      <c r="AH1783">
        <f t="shared" si="385"/>
        <v>0.5</v>
      </c>
      <c r="AI1783">
        <f t="shared" si="386"/>
        <v>0.25</v>
      </c>
      <c r="AJ1783">
        <f t="shared" si="387"/>
        <v>0.25</v>
      </c>
      <c r="AK1783">
        <f t="shared" si="388"/>
        <v>0.5</v>
      </c>
      <c r="AL1783">
        <f t="shared" si="389"/>
        <v>0.17499999999999999</v>
      </c>
      <c r="AM1783">
        <f t="shared" si="390"/>
        <v>0.5</v>
      </c>
      <c r="AN1783" s="6">
        <f t="shared" si="391"/>
        <v>0.93500000000000005</v>
      </c>
      <c r="AO1783" t="str">
        <f>VLOOKUP(BD_PONDERACIONES[[#This Row],[Comuna]],Tabla3[#All],2,0)</f>
        <v>Florida</v>
      </c>
    </row>
    <row r="1784" spans="1:41" x14ac:dyDescent="0.35">
      <c r="A1784" t="s">
        <v>8221</v>
      </c>
      <c r="B1784" t="s">
        <v>8222</v>
      </c>
      <c r="C1784" t="s">
        <v>8223</v>
      </c>
      <c r="D1784" s="5">
        <v>44730</v>
      </c>
      <c r="E1784" s="5">
        <v>44704</v>
      </c>
      <c r="F1784" t="s">
        <v>753</v>
      </c>
      <c r="G1784" t="s">
        <v>8224</v>
      </c>
      <c r="H1784" t="s">
        <v>1389</v>
      </c>
      <c r="J1784" t="s">
        <v>756</v>
      </c>
      <c r="K1784" t="s">
        <v>756</v>
      </c>
      <c r="L1784" t="s">
        <v>757</v>
      </c>
      <c r="M1784" t="s">
        <v>757</v>
      </c>
      <c r="N1784" t="s">
        <v>756</v>
      </c>
      <c r="O1784" t="s">
        <v>756</v>
      </c>
      <c r="P1784" t="s">
        <v>765</v>
      </c>
      <c r="Q1784" t="s">
        <v>759</v>
      </c>
      <c r="R1784" t="s">
        <v>759</v>
      </c>
      <c r="S1784" t="s">
        <v>757</v>
      </c>
      <c r="T1784" t="s">
        <v>757</v>
      </c>
      <c r="U1784" t="s">
        <v>756</v>
      </c>
      <c r="V1784" t="s">
        <v>756</v>
      </c>
      <c r="W1784" t="s">
        <v>756</v>
      </c>
      <c r="X1784" t="s">
        <v>6086</v>
      </c>
      <c r="Y1784" t="str">
        <f t="shared" si="378"/>
        <v>mayo</v>
      </c>
      <c r="Z1784">
        <f>YEAR(BD_PONDERACIONES[[#This Row],[Fecha Ejecución del Ticket]])</f>
        <v>2022</v>
      </c>
      <c r="AA1784" t="str">
        <f t="shared" si="379"/>
        <v>junio</v>
      </c>
      <c r="AB1784">
        <f>YEAR(BD_PONDERACIONES[[#This Row],[Fecha de Inspección]])</f>
        <v>2022</v>
      </c>
      <c r="AC1784">
        <f t="shared" si="380"/>
        <v>0.5</v>
      </c>
      <c r="AD1784">
        <f t="shared" si="381"/>
        <v>0.5</v>
      </c>
      <c r="AE1784">
        <f t="shared" si="382"/>
        <v>0.5</v>
      </c>
      <c r="AF1784">
        <f t="shared" si="383"/>
        <v>0.5</v>
      </c>
      <c r="AG1784">
        <f t="shared" si="384"/>
        <v>0.5</v>
      </c>
      <c r="AH1784">
        <f t="shared" si="385"/>
        <v>0.5</v>
      </c>
      <c r="AI1784">
        <f t="shared" si="386"/>
        <v>0.25</v>
      </c>
      <c r="AJ1784">
        <f t="shared" si="387"/>
        <v>0.25</v>
      </c>
      <c r="AK1784">
        <f t="shared" si="388"/>
        <v>0.5</v>
      </c>
      <c r="AL1784">
        <f t="shared" si="389"/>
        <v>0.5</v>
      </c>
      <c r="AM1784">
        <f t="shared" si="390"/>
        <v>0.5</v>
      </c>
      <c r="AN1784" s="6">
        <f t="shared" si="391"/>
        <v>1</v>
      </c>
      <c r="AO1784" t="str">
        <f>VLOOKUP(BD_PONDERACIONES[[#This Row],[Comuna]],Tabla3[#All],2,0)</f>
        <v>Florida</v>
      </c>
    </row>
    <row r="1785" spans="1:41" x14ac:dyDescent="0.35">
      <c r="A1785" t="s">
        <v>8225</v>
      </c>
      <c r="B1785" t="s">
        <v>8226</v>
      </c>
      <c r="C1785" t="s">
        <v>8227</v>
      </c>
      <c r="D1785" s="5">
        <v>44730</v>
      </c>
      <c r="E1785" s="5">
        <v>44709</v>
      </c>
      <c r="F1785" t="s">
        <v>753</v>
      </c>
      <c r="G1785" t="s">
        <v>8228</v>
      </c>
      <c r="H1785" t="s">
        <v>1389</v>
      </c>
      <c r="J1785" t="s">
        <v>756</v>
      </c>
      <c r="K1785" t="s">
        <v>756</v>
      </c>
      <c r="L1785" t="s">
        <v>757</v>
      </c>
      <c r="M1785" t="s">
        <v>757</v>
      </c>
      <c r="N1785" t="s">
        <v>757</v>
      </c>
      <c r="O1785" t="s">
        <v>757</v>
      </c>
      <c r="P1785" t="s">
        <v>758</v>
      </c>
      <c r="Q1785" t="s">
        <v>759</v>
      </c>
      <c r="R1785" t="s">
        <v>759</v>
      </c>
      <c r="S1785" t="s">
        <v>757</v>
      </c>
      <c r="T1785" t="s">
        <v>757</v>
      </c>
      <c r="U1785" t="s">
        <v>757</v>
      </c>
      <c r="V1785" t="s">
        <v>768</v>
      </c>
      <c r="W1785" t="s">
        <v>773</v>
      </c>
      <c r="X1785" t="s">
        <v>885</v>
      </c>
      <c r="Y1785" t="str">
        <f t="shared" si="378"/>
        <v>mayo</v>
      </c>
      <c r="Z1785">
        <f>YEAR(BD_PONDERACIONES[[#This Row],[Fecha Ejecución del Ticket]])</f>
        <v>2022</v>
      </c>
      <c r="AA1785" t="str">
        <f t="shared" si="379"/>
        <v>junio</v>
      </c>
      <c r="AB1785">
        <f>YEAR(BD_PONDERACIONES[[#This Row],[Fecha de Inspección]])</f>
        <v>2022</v>
      </c>
      <c r="AC1785">
        <f t="shared" si="380"/>
        <v>0.5</v>
      </c>
      <c r="AD1785">
        <f t="shared" si="381"/>
        <v>0.5</v>
      </c>
      <c r="AE1785">
        <f t="shared" si="382"/>
        <v>0.5</v>
      </c>
      <c r="AF1785">
        <f t="shared" si="383"/>
        <v>0.5</v>
      </c>
      <c r="AG1785">
        <f t="shared" si="384"/>
        <v>0.5</v>
      </c>
      <c r="AH1785">
        <f t="shared" si="385"/>
        <v>0.5</v>
      </c>
      <c r="AI1785">
        <f t="shared" si="386"/>
        <v>0.25</v>
      </c>
      <c r="AJ1785">
        <f t="shared" si="387"/>
        <v>0.25</v>
      </c>
      <c r="AK1785">
        <f t="shared" si="388"/>
        <v>0.5</v>
      </c>
      <c r="AL1785">
        <f t="shared" si="389"/>
        <v>0.17499999999999999</v>
      </c>
      <c r="AM1785">
        <f t="shared" si="390"/>
        <v>0</v>
      </c>
      <c r="AN1785" s="6">
        <f t="shared" si="391"/>
        <v>0.83500000000000008</v>
      </c>
      <c r="AO1785" t="str">
        <f>VLOOKUP(BD_PONDERACIONES[[#This Row],[Comuna]],Tabla3[#All],2,0)</f>
        <v>Florida</v>
      </c>
    </row>
    <row r="1786" spans="1:41" x14ac:dyDescent="0.35">
      <c r="A1786" t="s">
        <v>8229</v>
      </c>
      <c r="B1786" t="s">
        <v>8230</v>
      </c>
      <c r="C1786" t="s">
        <v>8231</v>
      </c>
      <c r="D1786" s="5">
        <v>44730</v>
      </c>
      <c r="E1786" s="5">
        <v>44706</v>
      </c>
      <c r="F1786" t="s">
        <v>753</v>
      </c>
      <c r="G1786" t="s">
        <v>8232</v>
      </c>
      <c r="H1786" t="s">
        <v>1389</v>
      </c>
      <c r="J1786" t="s">
        <v>756</v>
      </c>
      <c r="K1786" t="s">
        <v>756</v>
      </c>
      <c r="L1786" t="s">
        <v>757</v>
      </c>
      <c r="M1786" t="s">
        <v>757</v>
      </c>
      <c r="N1786" t="s">
        <v>756</v>
      </c>
      <c r="O1786" t="s">
        <v>756</v>
      </c>
      <c r="P1786" t="s">
        <v>758</v>
      </c>
      <c r="Q1786" t="s">
        <v>759</v>
      </c>
      <c r="R1786" t="s">
        <v>759</v>
      </c>
      <c r="S1786" t="s">
        <v>757</v>
      </c>
      <c r="T1786" t="s">
        <v>757</v>
      </c>
      <c r="U1786" t="s">
        <v>757</v>
      </c>
      <c r="V1786" t="s">
        <v>904</v>
      </c>
      <c r="W1786" t="s">
        <v>756</v>
      </c>
      <c r="X1786" t="s">
        <v>8233</v>
      </c>
      <c r="Y1786" t="str">
        <f t="shared" si="378"/>
        <v>mayo</v>
      </c>
      <c r="Z1786">
        <f>YEAR(BD_PONDERACIONES[[#This Row],[Fecha Ejecución del Ticket]])</f>
        <v>2022</v>
      </c>
      <c r="AA1786" t="str">
        <f t="shared" si="379"/>
        <v>junio</v>
      </c>
      <c r="AB1786">
        <f>YEAR(BD_PONDERACIONES[[#This Row],[Fecha de Inspección]])</f>
        <v>2022</v>
      </c>
      <c r="AC1786">
        <f t="shared" si="380"/>
        <v>0.5</v>
      </c>
      <c r="AD1786">
        <f t="shared" si="381"/>
        <v>0.5</v>
      </c>
      <c r="AE1786">
        <f t="shared" si="382"/>
        <v>0.5</v>
      </c>
      <c r="AF1786">
        <f t="shared" si="383"/>
        <v>0.5</v>
      </c>
      <c r="AG1786">
        <f t="shared" si="384"/>
        <v>0.5</v>
      </c>
      <c r="AH1786">
        <f t="shared" si="385"/>
        <v>0.5</v>
      </c>
      <c r="AI1786">
        <f t="shared" si="386"/>
        <v>0.25</v>
      </c>
      <c r="AJ1786">
        <f t="shared" si="387"/>
        <v>0.25</v>
      </c>
      <c r="AK1786">
        <f t="shared" si="388"/>
        <v>0.5</v>
      </c>
      <c r="AL1786">
        <f t="shared" si="389"/>
        <v>0.32500000000000001</v>
      </c>
      <c r="AM1786">
        <f t="shared" si="390"/>
        <v>0.5</v>
      </c>
      <c r="AN1786" s="6">
        <f t="shared" si="391"/>
        <v>0.96500000000000008</v>
      </c>
      <c r="AO1786" t="str">
        <f>VLOOKUP(BD_PONDERACIONES[[#This Row],[Comuna]],Tabla3[#All],2,0)</f>
        <v>Florida</v>
      </c>
    </row>
    <row r="1787" spans="1:41" x14ac:dyDescent="0.35">
      <c r="A1787" t="s">
        <v>8234</v>
      </c>
      <c r="B1787" t="s">
        <v>8235</v>
      </c>
      <c r="C1787" t="s">
        <v>8236</v>
      </c>
      <c r="D1787" s="5">
        <v>44730</v>
      </c>
      <c r="E1787" s="5">
        <v>44705</v>
      </c>
      <c r="F1787" t="s">
        <v>753</v>
      </c>
      <c r="G1787" t="s">
        <v>8237</v>
      </c>
      <c r="H1787" t="s">
        <v>1389</v>
      </c>
      <c r="J1787" t="s">
        <v>756</v>
      </c>
      <c r="K1787" t="s">
        <v>756</v>
      </c>
      <c r="L1787" t="s">
        <v>756</v>
      </c>
      <c r="M1787" t="s">
        <v>756</v>
      </c>
      <c r="N1787" t="s">
        <v>756</v>
      </c>
      <c r="O1787" t="s">
        <v>756</v>
      </c>
      <c r="P1787" t="s">
        <v>758</v>
      </c>
      <c r="Q1787" t="s">
        <v>759</v>
      </c>
      <c r="R1787" t="s">
        <v>759</v>
      </c>
      <c r="S1787" t="s">
        <v>757</v>
      </c>
      <c r="T1787" t="s">
        <v>757</v>
      </c>
      <c r="U1787" t="s">
        <v>757</v>
      </c>
      <c r="V1787" t="s">
        <v>756</v>
      </c>
      <c r="W1787" t="s">
        <v>756</v>
      </c>
      <c r="X1787" t="s">
        <v>8238</v>
      </c>
      <c r="Y1787" t="str">
        <f t="shared" si="378"/>
        <v>mayo</v>
      </c>
      <c r="Z1787">
        <f>YEAR(BD_PONDERACIONES[[#This Row],[Fecha Ejecución del Ticket]])</f>
        <v>2022</v>
      </c>
      <c r="AA1787" t="str">
        <f t="shared" si="379"/>
        <v>junio</v>
      </c>
      <c r="AB1787">
        <f>YEAR(BD_PONDERACIONES[[#This Row],[Fecha de Inspección]])</f>
        <v>2022</v>
      </c>
      <c r="AC1787">
        <f t="shared" si="380"/>
        <v>0.5</v>
      </c>
      <c r="AD1787">
        <f t="shared" si="381"/>
        <v>0.5</v>
      </c>
      <c r="AE1787">
        <f t="shared" si="382"/>
        <v>0.5</v>
      </c>
      <c r="AF1787">
        <f t="shared" si="383"/>
        <v>0.5</v>
      </c>
      <c r="AG1787">
        <f t="shared" si="384"/>
        <v>0.5</v>
      </c>
      <c r="AH1787">
        <f t="shared" si="385"/>
        <v>0.5</v>
      </c>
      <c r="AI1787">
        <f t="shared" si="386"/>
        <v>0.25</v>
      </c>
      <c r="AJ1787">
        <f t="shared" si="387"/>
        <v>0.25</v>
      </c>
      <c r="AK1787">
        <f t="shared" si="388"/>
        <v>0.5</v>
      </c>
      <c r="AL1787">
        <f t="shared" si="389"/>
        <v>0.5</v>
      </c>
      <c r="AM1787">
        <f t="shared" si="390"/>
        <v>0.5</v>
      </c>
      <c r="AN1787" s="6">
        <f t="shared" si="391"/>
        <v>1</v>
      </c>
      <c r="AO1787" t="str">
        <f>VLOOKUP(BD_PONDERACIONES[[#This Row],[Comuna]],Tabla3[#All],2,0)</f>
        <v>Florida</v>
      </c>
    </row>
    <row r="1788" spans="1:41" x14ac:dyDescent="0.35">
      <c r="A1788" t="s">
        <v>8239</v>
      </c>
      <c r="B1788" t="s">
        <v>8240</v>
      </c>
      <c r="C1788" t="s">
        <v>8241</v>
      </c>
      <c r="D1788" s="5">
        <v>44730</v>
      </c>
      <c r="E1788" s="5">
        <v>44711</v>
      </c>
      <c r="F1788" t="s">
        <v>753</v>
      </c>
      <c r="G1788" t="s">
        <v>8242</v>
      </c>
      <c r="H1788" t="s">
        <v>1389</v>
      </c>
      <c r="J1788" t="s">
        <v>756</v>
      </c>
      <c r="K1788" t="s">
        <v>756</v>
      </c>
      <c r="L1788" t="s">
        <v>757</v>
      </c>
      <c r="M1788" t="s">
        <v>757</v>
      </c>
      <c r="N1788" t="s">
        <v>756</v>
      </c>
      <c r="O1788" t="s">
        <v>756</v>
      </c>
      <c r="P1788" t="s">
        <v>758</v>
      </c>
      <c r="Q1788" t="s">
        <v>759</v>
      </c>
      <c r="R1788" t="s">
        <v>759</v>
      </c>
      <c r="S1788" t="s">
        <v>757</v>
      </c>
      <c r="T1788" t="s">
        <v>757</v>
      </c>
      <c r="U1788" t="s">
        <v>757</v>
      </c>
      <c r="V1788" t="s">
        <v>756</v>
      </c>
      <c r="W1788" t="s">
        <v>756</v>
      </c>
      <c r="X1788" t="s">
        <v>990</v>
      </c>
      <c r="Y1788" t="str">
        <f t="shared" si="378"/>
        <v>mayo</v>
      </c>
      <c r="Z1788">
        <f>YEAR(BD_PONDERACIONES[[#This Row],[Fecha Ejecución del Ticket]])</f>
        <v>2022</v>
      </c>
      <c r="AA1788" t="str">
        <f t="shared" si="379"/>
        <v>junio</v>
      </c>
      <c r="AB1788">
        <f>YEAR(BD_PONDERACIONES[[#This Row],[Fecha de Inspección]])</f>
        <v>2022</v>
      </c>
      <c r="AC1788">
        <f t="shared" si="380"/>
        <v>0.5</v>
      </c>
      <c r="AD1788">
        <f t="shared" si="381"/>
        <v>0.5</v>
      </c>
      <c r="AE1788">
        <f t="shared" si="382"/>
        <v>0.5</v>
      </c>
      <c r="AF1788">
        <f t="shared" si="383"/>
        <v>0.5</v>
      </c>
      <c r="AG1788">
        <f t="shared" si="384"/>
        <v>0.5</v>
      </c>
      <c r="AH1788">
        <f t="shared" si="385"/>
        <v>0.5</v>
      </c>
      <c r="AI1788">
        <f t="shared" si="386"/>
        <v>0.25</v>
      </c>
      <c r="AJ1788">
        <f t="shared" si="387"/>
        <v>0.25</v>
      </c>
      <c r="AK1788">
        <f t="shared" si="388"/>
        <v>0.5</v>
      </c>
      <c r="AL1788">
        <f t="shared" si="389"/>
        <v>0.5</v>
      </c>
      <c r="AM1788">
        <f t="shared" si="390"/>
        <v>0.5</v>
      </c>
      <c r="AN1788" s="6">
        <f t="shared" si="391"/>
        <v>1</v>
      </c>
      <c r="AO1788" t="str">
        <f>VLOOKUP(BD_PONDERACIONES[[#This Row],[Comuna]],Tabla3[#All],2,0)</f>
        <v>Florida</v>
      </c>
    </row>
    <row r="1789" spans="1:41" x14ac:dyDescent="0.35">
      <c r="A1789" t="s">
        <v>8243</v>
      </c>
      <c r="B1789" t="s">
        <v>8244</v>
      </c>
      <c r="C1789" t="s">
        <v>8245</v>
      </c>
      <c r="D1789" s="5">
        <v>44730</v>
      </c>
      <c r="E1789" s="5">
        <v>44711</v>
      </c>
      <c r="F1789" t="s">
        <v>753</v>
      </c>
      <c r="G1789" t="s">
        <v>8246</v>
      </c>
      <c r="H1789" t="s">
        <v>1389</v>
      </c>
      <c r="J1789" t="s">
        <v>756</v>
      </c>
      <c r="K1789" t="s">
        <v>756</v>
      </c>
      <c r="L1789" t="s">
        <v>756</v>
      </c>
      <c r="M1789" t="s">
        <v>756</v>
      </c>
      <c r="N1789" t="s">
        <v>756</v>
      </c>
      <c r="O1789" t="s">
        <v>756</v>
      </c>
      <c r="P1789" t="s">
        <v>758</v>
      </c>
      <c r="Q1789" t="s">
        <v>759</v>
      </c>
      <c r="R1789" t="s">
        <v>759</v>
      </c>
      <c r="S1789" t="s">
        <v>757</v>
      </c>
      <c r="T1789" t="s">
        <v>757</v>
      </c>
      <c r="U1789" t="s">
        <v>757</v>
      </c>
      <c r="V1789" t="s">
        <v>756</v>
      </c>
      <c r="W1789" t="s">
        <v>756</v>
      </c>
      <c r="X1789" t="s">
        <v>8247</v>
      </c>
      <c r="Y1789" t="str">
        <f t="shared" si="378"/>
        <v>mayo</v>
      </c>
      <c r="Z1789">
        <f>YEAR(BD_PONDERACIONES[[#This Row],[Fecha Ejecución del Ticket]])</f>
        <v>2022</v>
      </c>
      <c r="AA1789" t="str">
        <f t="shared" si="379"/>
        <v>junio</v>
      </c>
      <c r="AB1789">
        <f>YEAR(BD_PONDERACIONES[[#This Row],[Fecha de Inspección]])</f>
        <v>2022</v>
      </c>
      <c r="AC1789">
        <f t="shared" si="380"/>
        <v>0.5</v>
      </c>
      <c r="AD1789">
        <f t="shared" si="381"/>
        <v>0.5</v>
      </c>
      <c r="AE1789">
        <f t="shared" si="382"/>
        <v>0.5</v>
      </c>
      <c r="AF1789">
        <f t="shared" si="383"/>
        <v>0.5</v>
      </c>
      <c r="AG1789">
        <f t="shared" si="384"/>
        <v>0.5</v>
      </c>
      <c r="AH1789">
        <f t="shared" si="385"/>
        <v>0.5</v>
      </c>
      <c r="AI1789">
        <f t="shared" si="386"/>
        <v>0.25</v>
      </c>
      <c r="AJ1789">
        <f t="shared" si="387"/>
        <v>0.25</v>
      </c>
      <c r="AK1789">
        <f t="shared" si="388"/>
        <v>0.5</v>
      </c>
      <c r="AL1789">
        <f t="shared" si="389"/>
        <v>0.5</v>
      </c>
      <c r="AM1789">
        <f t="shared" si="390"/>
        <v>0.5</v>
      </c>
      <c r="AN1789" s="6">
        <f t="shared" si="391"/>
        <v>1</v>
      </c>
      <c r="AO1789" t="str">
        <f>VLOOKUP(BD_PONDERACIONES[[#This Row],[Comuna]],Tabla3[#All],2,0)</f>
        <v>Florida</v>
      </c>
    </row>
    <row r="1790" spans="1:41" x14ac:dyDescent="0.35">
      <c r="A1790" t="s">
        <v>8248</v>
      </c>
      <c r="B1790" t="s">
        <v>8249</v>
      </c>
      <c r="C1790" t="s">
        <v>8250</v>
      </c>
      <c r="D1790" s="5">
        <v>44730</v>
      </c>
      <c r="E1790" s="5">
        <v>44696</v>
      </c>
      <c r="F1790" t="s">
        <v>753</v>
      </c>
      <c r="G1790" t="s">
        <v>8251</v>
      </c>
      <c r="H1790" t="s">
        <v>1389</v>
      </c>
      <c r="J1790" t="s">
        <v>756</v>
      </c>
      <c r="K1790" t="s">
        <v>756</v>
      </c>
      <c r="L1790" t="s">
        <v>757</v>
      </c>
      <c r="M1790" t="s">
        <v>757</v>
      </c>
      <c r="N1790" t="s">
        <v>756</v>
      </c>
      <c r="O1790" t="s">
        <v>756</v>
      </c>
      <c r="P1790" t="s">
        <v>758</v>
      </c>
      <c r="Q1790" t="s">
        <v>759</v>
      </c>
      <c r="R1790" t="s">
        <v>759</v>
      </c>
      <c r="S1790" t="s">
        <v>757</v>
      </c>
      <c r="T1790" t="s">
        <v>757</v>
      </c>
      <c r="U1790" t="s">
        <v>757</v>
      </c>
      <c r="V1790" t="s">
        <v>756</v>
      </c>
      <c r="W1790" t="s">
        <v>756</v>
      </c>
      <c r="X1790" t="s">
        <v>885</v>
      </c>
      <c r="Y1790" t="str">
        <f t="shared" si="378"/>
        <v>mayo</v>
      </c>
      <c r="Z1790">
        <f>YEAR(BD_PONDERACIONES[[#This Row],[Fecha Ejecución del Ticket]])</f>
        <v>2022</v>
      </c>
      <c r="AA1790" t="str">
        <f t="shared" si="379"/>
        <v>junio</v>
      </c>
      <c r="AB1790">
        <f>YEAR(BD_PONDERACIONES[[#This Row],[Fecha de Inspección]])</f>
        <v>2022</v>
      </c>
      <c r="AC1790">
        <f t="shared" si="380"/>
        <v>0.5</v>
      </c>
      <c r="AD1790">
        <f t="shared" si="381"/>
        <v>0.5</v>
      </c>
      <c r="AE1790">
        <f t="shared" si="382"/>
        <v>0.5</v>
      </c>
      <c r="AF1790">
        <f t="shared" si="383"/>
        <v>0.5</v>
      </c>
      <c r="AG1790">
        <f t="shared" si="384"/>
        <v>0.5</v>
      </c>
      <c r="AH1790">
        <f t="shared" si="385"/>
        <v>0.5</v>
      </c>
      <c r="AI1790">
        <f t="shared" si="386"/>
        <v>0.25</v>
      </c>
      <c r="AJ1790">
        <f t="shared" si="387"/>
        <v>0.25</v>
      </c>
      <c r="AK1790">
        <f t="shared" si="388"/>
        <v>0.5</v>
      </c>
      <c r="AL1790">
        <f t="shared" si="389"/>
        <v>0.5</v>
      </c>
      <c r="AM1790">
        <f t="shared" si="390"/>
        <v>0.5</v>
      </c>
      <c r="AN1790" s="6">
        <f t="shared" si="391"/>
        <v>1</v>
      </c>
      <c r="AO1790" t="str">
        <f>VLOOKUP(BD_PONDERACIONES[[#This Row],[Comuna]],Tabla3[#All],2,0)</f>
        <v>Florida</v>
      </c>
    </row>
    <row r="1791" spans="1:41" x14ac:dyDescent="0.35">
      <c r="A1791" t="s">
        <v>8252</v>
      </c>
      <c r="B1791" t="s">
        <v>8253</v>
      </c>
      <c r="C1791" t="s">
        <v>8254</v>
      </c>
      <c r="D1791" s="5">
        <v>44730</v>
      </c>
      <c r="E1791" s="5">
        <v>44700</v>
      </c>
      <c r="F1791" t="s">
        <v>753</v>
      </c>
      <c r="G1791" t="s">
        <v>8255</v>
      </c>
      <c r="H1791" t="s">
        <v>1389</v>
      </c>
      <c r="J1791" t="s">
        <v>756</v>
      </c>
      <c r="K1791" t="s">
        <v>756</v>
      </c>
      <c r="L1791" t="s">
        <v>757</v>
      </c>
      <c r="M1791" t="s">
        <v>757</v>
      </c>
      <c r="N1791" t="s">
        <v>756</v>
      </c>
      <c r="O1791" t="s">
        <v>756</v>
      </c>
      <c r="P1791" t="s">
        <v>758</v>
      </c>
      <c r="Q1791" t="s">
        <v>759</v>
      </c>
      <c r="R1791" t="s">
        <v>759</v>
      </c>
      <c r="S1791" t="s">
        <v>757</v>
      </c>
      <c r="T1791" t="s">
        <v>757</v>
      </c>
      <c r="U1791" t="s">
        <v>757</v>
      </c>
      <c r="V1791" t="s">
        <v>756</v>
      </c>
      <c r="W1791" t="s">
        <v>768</v>
      </c>
      <c r="X1791" t="s">
        <v>8256</v>
      </c>
      <c r="Y1791" t="str">
        <f t="shared" si="378"/>
        <v>mayo</v>
      </c>
      <c r="Z1791">
        <f>YEAR(BD_PONDERACIONES[[#This Row],[Fecha Ejecución del Ticket]])</f>
        <v>2022</v>
      </c>
      <c r="AA1791" t="str">
        <f t="shared" si="379"/>
        <v>junio</v>
      </c>
      <c r="AB1791">
        <f>YEAR(BD_PONDERACIONES[[#This Row],[Fecha de Inspección]])</f>
        <v>2022</v>
      </c>
      <c r="AC1791">
        <f t="shared" si="380"/>
        <v>0.5</v>
      </c>
      <c r="AD1791">
        <f t="shared" si="381"/>
        <v>0.5</v>
      </c>
      <c r="AE1791">
        <f t="shared" si="382"/>
        <v>0.5</v>
      </c>
      <c r="AF1791">
        <f t="shared" si="383"/>
        <v>0.5</v>
      </c>
      <c r="AG1791">
        <f t="shared" si="384"/>
        <v>0.5</v>
      </c>
      <c r="AH1791">
        <f t="shared" si="385"/>
        <v>0.5</v>
      </c>
      <c r="AI1791">
        <f t="shared" si="386"/>
        <v>0.25</v>
      </c>
      <c r="AJ1791">
        <f t="shared" si="387"/>
        <v>0.25</v>
      </c>
      <c r="AK1791">
        <f t="shared" si="388"/>
        <v>0.5</v>
      </c>
      <c r="AL1791">
        <f t="shared" si="389"/>
        <v>0.5</v>
      </c>
      <c r="AM1791">
        <f t="shared" si="390"/>
        <v>0.17499999999999999</v>
      </c>
      <c r="AN1791" s="6">
        <f t="shared" si="391"/>
        <v>0.93500000000000005</v>
      </c>
      <c r="AO1791" t="str">
        <f>VLOOKUP(BD_PONDERACIONES[[#This Row],[Comuna]],Tabla3[#All],2,0)</f>
        <v>Florida</v>
      </c>
    </row>
    <row r="1792" spans="1:41" x14ac:dyDescent="0.35">
      <c r="A1792" t="s">
        <v>9101</v>
      </c>
      <c r="B1792" t="s">
        <v>9102</v>
      </c>
      <c r="C1792" t="s">
        <v>9103</v>
      </c>
      <c r="D1792" s="5">
        <v>44732</v>
      </c>
      <c r="E1792" s="5">
        <v>44693</v>
      </c>
      <c r="F1792" t="s">
        <v>763</v>
      </c>
      <c r="G1792" t="s">
        <v>9104</v>
      </c>
      <c r="H1792" t="s">
        <v>1389</v>
      </c>
      <c r="J1792" t="s">
        <v>756</v>
      </c>
      <c r="K1792" t="s">
        <v>756</v>
      </c>
      <c r="L1792" t="s">
        <v>757</v>
      </c>
      <c r="M1792" t="s">
        <v>757</v>
      </c>
      <c r="N1792" t="s">
        <v>756</v>
      </c>
      <c r="O1792" t="s">
        <v>756</v>
      </c>
      <c r="P1792" t="s">
        <v>758</v>
      </c>
      <c r="Q1792" t="s">
        <v>759</v>
      </c>
      <c r="R1792" t="s">
        <v>759</v>
      </c>
      <c r="S1792" t="s">
        <v>757</v>
      </c>
      <c r="T1792" t="s">
        <v>757</v>
      </c>
      <c r="U1792" t="s">
        <v>757</v>
      </c>
      <c r="V1792" t="s">
        <v>756</v>
      </c>
      <c r="W1792" t="s">
        <v>756</v>
      </c>
      <c r="X1792" t="s">
        <v>5543</v>
      </c>
      <c r="Y1792" t="str">
        <f t="shared" si="378"/>
        <v>mayo</v>
      </c>
      <c r="Z1792">
        <f>YEAR(BD_PONDERACIONES[[#This Row],[Fecha Ejecución del Ticket]])</f>
        <v>2022</v>
      </c>
      <c r="AA1792" t="str">
        <f t="shared" si="379"/>
        <v>junio</v>
      </c>
      <c r="AB1792">
        <f>YEAR(BD_PONDERACIONES[[#This Row],[Fecha de Inspección]])</f>
        <v>2022</v>
      </c>
      <c r="AC1792">
        <f t="shared" si="380"/>
        <v>0.5</v>
      </c>
      <c r="AD1792">
        <f t="shared" si="381"/>
        <v>0.5</v>
      </c>
      <c r="AE1792">
        <f t="shared" si="382"/>
        <v>0.5</v>
      </c>
      <c r="AF1792">
        <f t="shared" si="383"/>
        <v>0.5</v>
      </c>
      <c r="AG1792">
        <f t="shared" si="384"/>
        <v>0.5</v>
      </c>
      <c r="AH1792">
        <f t="shared" si="385"/>
        <v>0.5</v>
      </c>
      <c r="AI1792">
        <f t="shared" si="386"/>
        <v>0.25</v>
      </c>
      <c r="AJ1792">
        <f t="shared" si="387"/>
        <v>0.25</v>
      </c>
      <c r="AK1792">
        <f t="shared" si="388"/>
        <v>0.5</v>
      </c>
      <c r="AL1792">
        <f t="shared" si="389"/>
        <v>0.5</v>
      </c>
      <c r="AM1792">
        <f t="shared" si="390"/>
        <v>0.5</v>
      </c>
      <c r="AN1792" s="6">
        <f t="shared" si="391"/>
        <v>1</v>
      </c>
      <c r="AO1792" t="str">
        <f>VLOOKUP(BD_PONDERACIONES[[#This Row],[Comuna]],Tabla3[#All],2,0)</f>
        <v>Florida</v>
      </c>
    </row>
    <row r="1793" spans="1:41" x14ac:dyDescent="0.35">
      <c r="A1793" t="s">
        <v>8071</v>
      </c>
      <c r="B1793" t="s">
        <v>8072</v>
      </c>
      <c r="C1793" t="s">
        <v>8073</v>
      </c>
      <c r="D1793" s="5">
        <v>44732</v>
      </c>
      <c r="E1793" s="5">
        <v>44694</v>
      </c>
      <c r="F1793" t="s">
        <v>763</v>
      </c>
      <c r="G1793" t="s">
        <v>8074</v>
      </c>
      <c r="H1793" t="s">
        <v>1389</v>
      </c>
      <c r="J1793" t="s">
        <v>756</v>
      </c>
      <c r="K1793" t="s">
        <v>756</v>
      </c>
      <c r="L1793" t="s">
        <v>757</v>
      </c>
      <c r="M1793" t="s">
        <v>757</v>
      </c>
      <c r="N1793" t="s">
        <v>756</v>
      </c>
      <c r="O1793" t="s">
        <v>756</v>
      </c>
      <c r="P1793" t="s">
        <v>758</v>
      </c>
      <c r="Q1793" t="s">
        <v>759</v>
      </c>
      <c r="R1793" t="s">
        <v>759</v>
      </c>
      <c r="S1793" t="s">
        <v>757</v>
      </c>
      <c r="T1793" t="s">
        <v>757</v>
      </c>
      <c r="U1793" t="s">
        <v>757</v>
      </c>
      <c r="V1793" t="s">
        <v>756</v>
      </c>
      <c r="W1793" t="s">
        <v>756</v>
      </c>
      <c r="X1793" t="s">
        <v>8075</v>
      </c>
      <c r="Y1793" t="str">
        <f t="shared" si="378"/>
        <v>mayo</v>
      </c>
      <c r="Z1793">
        <f>YEAR(BD_PONDERACIONES[[#This Row],[Fecha Ejecución del Ticket]])</f>
        <v>2022</v>
      </c>
      <c r="AA1793" t="str">
        <f t="shared" si="379"/>
        <v>junio</v>
      </c>
      <c r="AB1793">
        <f>YEAR(BD_PONDERACIONES[[#This Row],[Fecha de Inspección]])</f>
        <v>2022</v>
      </c>
      <c r="AC1793">
        <f t="shared" si="380"/>
        <v>0.5</v>
      </c>
      <c r="AD1793">
        <f t="shared" si="381"/>
        <v>0.5</v>
      </c>
      <c r="AE1793">
        <f t="shared" si="382"/>
        <v>0.5</v>
      </c>
      <c r="AF1793">
        <f t="shared" si="383"/>
        <v>0.5</v>
      </c>
      <c r="AG1793">
        <f t="shared" si="384"/>
        <v>0.5</v>
      </c>
      <c r="AH1793">
        <f t="shared" si="385"/>
        <v>0.5</v>
      </c>
      <c r="AI1793">
        <f t="shared" si="386"/>
        <v>0.25</v>
      </c>
      <c r="AJ1793">
        <f t="shared" si="387"/>
        <v>0.25</v>
      </c>
      <c r="AK1793">
        <f t="shared" si="388"/>
        <v>0.5</v>
      </c>
      <c r="AL1793">
        <f t="shared" si="389"/>
        <v>0.5</v>
      </c>
      <c r="AM1793">
        <f t="shared" si="390"/>
        <v>0.5</v>
      </c>
      <c r="AN1793" s="6">
        <f t="shared" si="391"/>
        <v>1</v>
      </c>
      <c r="AO1793" t="str">
        <f>VLOOKUP(BD_PONDERACIONES[[#This Row],[Comuna]],Tabla3[#All],2,0)</f>
        <v>Florida</v>
      </c>
    </row>
    <row r="1794" spans="1:41" x14ac:dyDescent="0.35">
      <c r="A1794" t="s">
        <v>8076</v>
      </c>
      <c r="B1794" t="s">
        <v>8077</v>
      </c>
      <c r="C1794" t="s">
        <v>8078</v>
      </c>
      <c r="D1794" s="5">
        <v>44732</v>
      </c>
      <c r="E1794" s="5">
        <v>44705</v>
      </c>
      <c r="F1794" t="s">
        <v>753</v>
      </c>
      <c r="G1794" t="s">
        <v>8079</v>
      </c>
      <c r="H1794" t="s">
        <v>1389</v>
      </c>
      <c r="J1794" t="s">
        <v>756</v>
      </c>
      <c r="K1794" t="s">
        <v>756</v>
      </c>
      <c r="L1794" t="s">
        <v>757</v>
      </c>
      <c r="M1794" t="s">
        <v>757</v>
      </c>
      <c r="N1794" t="s">
        <v>756</v>
      </c>
      <c r="O1794" t="s">
        <v>756</v>
      </c>
      <c r="P1794" t="s">
        <v>758</v>
      </c>
      <c r="Q1794" t="s">
        <v>759</v>
      </c>
      <c r="R1794" t="s">
        <v>759</v>
      </c>
      <c r="S1794" t="s">
        <v>757</v>
      </c>
      <c r="T1794" t="s">
        <v>757</v>
      </c>
      <c r="U1794" t="s">
        <v>757</v>
      </c>
      <c r="V1794" t="s">
        <v>756</v>
      </c>
      <c r="W1794" t="s">
        <v>756</v>
      </c>
      <c r="X1794" t="s">
        <v>8080</v>
      </c>
      <c r="Y1794" t="str">
        <f t="shared" ref="Y1794:Y1857" si="392">TEXT(E1794,"MMMM")</f>
        <v>mayo</v>
      </c>
      <c r="Z1794">
        <f>YEAR(BD_PONDERACIONES[[#This Row],[Fecha Ejecución del Ticket]])</f>
        <v>2022</v>
      </c>
      <c r="AA1794" t="str">
        <f t="shared" ref="AA1794:AA1857" si="393">TEXT(D1794,"MMMM")</f>
        <v>junio</v>
      </c>
      <c r="AB1794">
        <f>YEAR(BD_PONDERACIONES[[#This Row],[Fecha de Inspección]])</f>
        <v>2022</v>
      </c>
      <c r="AC1794">
        <f t="shared" ref="AC1794:AC1857" si="394">IF(OR(J1794="Cumple",J1794="No Aplica"),0.5,0)</f>
        <v>0.5</v>
      </c>
      <c r="AD1794">
        <f t="shared" ref="AD1794:AD1857" si="395">IF(OR(K1794="CUMPLE",K1794="No Aplica"),0.5,0)</f>
        <v>0.5</v>
      </c>
      <c r="AE1794">
        <f t="shared" ref="AE1794:AE1857" si="396">IF(OR(L1794="CUMPLE",L1794="No Aplica"),0.5,0)</f>
        <v>0.5</v>
      </c>
      <c r="AF1794">
        <f t="shared" ref="AF1794:AF1857" si="397">IF(OR(M1794="CUMPLE",M1794="No Aplica"),0.5,0)</f>
        <v>0.5</v>
      </c>
      <c r="AG1794">
        <f t="shared" ref="AG1794:AG1857" si="398">IF(OR(N1794="CUMPLE",N1794="No Aplica"),0.5,IF(N1794="Cumple Mayormente",0.325,IF(N1794="Cumple Parcialmente",0.175,0)))</f>
        <v>0.5</v>
      </c>
      <c r="AH1794">
        <f t="shared" ref="AH1794:AH1857" si="399">IF(OR(O1794="CUMPLE",O1794="No Aplica"),0.5,IF(O1794="Cumple Mayormente",0.325,IF(O1794="Cumple Parcialmente",0.175,0)))</f>
        <v>0.5</v>
      </c>
      <c r="AI1794">
        <f t="shared" ref="AI1794:AI1857" si="400">IF(OR(S1794="CUMPLE",S1794="No Aplica"),0.25,IF(S1794="Cumple Mayormente",0.1625,IF(S1794="Cumple Parcialmente",0.0875,0)))</f>
        <v>0.25</v>
      </c>
      <c r="AJ1794">
        <f t="shared" ref="AJ1794:AJ1857" si="401">IF(OR(T1794="CUMPLE",T1794="No Aplica"),0.25,IF(T1794="Cumple Mayormente",0.1625,IF(T1794="Cumple Parcialmente",0.0875,0)))</f>
        <v>0.25</v>
      </c>
      <c r="AK1794">
        <f t="shared" ref="AK1794:AK1857" si="402">IF(OR(U1794="CUMPLE",U1794="No Aplica"),0.5,IF(U1794="Cumple Mayormente",0.325,IF(U1794="Cumple Parcialmente",0.175,0)))</f>
        <v>0.5</v>
      </c>
      <c r="AL1794">
        <f t="shared" ref="AL1794:AL1857" si="403">IF(OR(V1794="CUMPLE",V1794="No Aplica"),0.5,IF(V1794="Cumple Mayormente",0.325,IF(V1794="Cumple Parcialmente",0.175,0)))</f>
        <v>0.5</v>
      </c>
      <c r="AM1794">
        <f t="shared" ref="AM1794:AM1857" si="404">IF(OR(W1794="CUMPLE",W1794="No Aplica"),0.5,IF(W1794="Cumple Mayormente",0.325,IF(W1794="Cumple Parcialmente",0.175,0)))</f>
        <v>0.5</v>
      </c>
      <c r="AN1794" s="6">
        <f t="shared" ref="AN1794:AN1857" si="405">((AC1794+AD1794)*0.2)+((AE1794+AF1794)*0.3)+((AG1794+AH1794)*0.15)+((AI1794+AJ1794+AK1794)*0.15)+((AL1794+AM1794)*0.2)</f>
        <v>1</v>
      </c>
      <c r="AO1794" t="str">
        <f>VLOOKUP(BD_PONDERACIONES[[#This Row],[Comuna]],Tabla3[#All],2,0)</f>
        <v>Florida</v>
      </c>
    </row>
    <row r="1795" spans="1:41" x14ac:dyDescent="0.35">
      <c r="A1795" t="s">
        <v>8081</v>
      </c>
      <c r="B1795" t="s">
        <v>8082</v>
      </c>
      <c r="C1795" t="s">
        <v>8083</v>
      </c>
      <c r="D1795" s="5">
        <v>44732</v>
      </c>
      <c r="E1795" s="5">
        <v>44707</v>
      </c>
      <c r="F1795" t="s">
        <v>753</v>
      </c>
      <c r="G1795" t="s">
        <v>8084</v>
      </c>
      <c r="H1795" t="s">
        <v>1389</v>
      </c>
      <c r="J1795" t="s">
        <v>756</v>
      </c>
      <c r="K1795" t="s">
        <v>756</v>
      </c>
      <c r="L1795" t="s">
        <v>757</v>
      </c>
      <c r="M1795" t="s">
        <v>757</v>
      </c>
      <c r="N1795" t="s">
        <v>756</v>
      </c>
      <c r="O1795" t="s">
        <v>756</v>
      </c>
      <c r="P1795" t="s">
        <v>758</v>
      </c>
      <c r="Q1795" t="s">
        <v>759</v>
      </c>
      <c r="R1795" t="s">
        <v>759</v>
      </c>
      <c r="S1795" t="s">
        <v>757</v>
      </c>
      <c r="T1795" t="s">
        <v>757</v>
      </c>
      <c r="U1795" t="s">
        <v>757</v>
      </c>
      <c r="V1795" t="s">
        <v>756</v>
      </c>
      <c r="W1795" t="s">
        <v>756</v>
      </c>
      <c r="X1795" t="s">
        <v>885</v>
      </c>
      <c r="Y1795" t="str">
        <f t="shared" si="392"/>
        <v>mayo</v>
      </c>
      <c r="Z1795">
        <f>YEAR(BD_PONDERACIONES[[#This Row],[Fecha Ejecución del Ticket]])</f>
        <v>2022</v>
      </c>
      <c r="AA1795" t="str">
        <f t="shared" si="393"/>
        <v>junio</v>
      </c>
      <c r="AB1795">
        <f>YEAR(BD_PONDERACIONES[[#This Row],[Fecha de Inspección]])</f>
        <v>2022</v>
      </c>
      <c r="AC1795">
        <f t="shared" si="394"/>
        <v>0.5</v>
      </c>
      <c r="AD1795">
        <f t="shared" si="395"/>
        <v>0.5</v>
      </c>
      <c r="AE1795">
        <f t="shared" si="396"/>
        <v>0.5</v>
      </c>
      <c r="AF1795">
        <f t="shared" si="397"/>
        <v>0.5</v>
      </c>
      <c r="AG1795">
        <f t="shared" si="398"/>
        <v>0.5</v>
      </c>
      <c r="AH1795">
        <f t="shared" si="399"/>
        <v>0.5</v>
      </c>
      <c r="AI1795">
        <f t="shared" si="400"/>
        <v>0.25</v>
      </c>
      <c r="AJ1795">
        <f t="shared" si="401"/>
        <v>0.25</v>
      </c>
      <c r="AK1795">
        <f t="shared" si="402"/>
        <v>0.5</v>
      </c>
      <c r="AL1795">
        <f t="shared" si="403"/>
        <v>0.5</v>
      </c>
      <c r="AM1795">
        <f t="shared" si="404"/>
        <v>0.5</v>
      </c>
      <c r="AN1795" s="6">
        <f t="shared" si="405"/>
        <v>1</v>
      </c>
      <c r="AO1795" t="str">
        <f>VLOOKUP(BD_PONDERACIONES[[#This Row],[Comuna]],Tabla3[#All],2,0)</f>
        <v>Florida</v>
      </c>
    </row>
    <row r="1796" spans="1:41" x14ac:dyDescent="0.35">
      <c r="A1796" t="s">
        <v>8085</v>
      </c>
      <c r="B1796" t="s">
        <v>8086</v>
      </c>
      <c r="C1796" t="s">
        <v>8087</v>
      </c>
      <c r="D1796" s="5">
        <v>44732</v>
      </c>
      <c r="E1796" s="5">
        <v>44706</v>
      </c>
      <c r="F1796" t="s">
        <v>753</v>
      </c>
      <c r="G1796" t="s">
        <v>8088</v>
      </c>
      <c r="H1796" t="s">
        <v>1389</v>
      </c>
      <c r="J1796" t="s">
        <v>756</v>
      </c>
      <c r="K1796" t="s">
        <v>756</v>
      </c>
      <c r="L1796" t="s">
        <v>757</v>
      </c>
      <c r="M1796" t="s">
        <v>757</v>
      </c>
      <c r="N1796" t="s">
        <v>756</v>
      </c>
      <c r="O1796" t="s">
        <v>756</v>
      </c>
      <c r="P1796" t="s">
        <v>758</v>
      </c>
      <c r="Q1796" t="s">
        <v>759</v>
      </c>
      <c r="R1796" t="s">
        <v>759</v>
      </c>
      <c r="S1796" t="s">
        <v>757</v>
      </c>
      <c r="T1796" t="s">
        <v>757</v>
      </c>
      <c r="U1796" t="s">
        <v>757</v>
      </c>
      <c r="V1796" t="s">
        <v>756</v>
      </c>
      <c r="W1796" t="s">
        <v>756</v>
      </c>
      <c r="X1796" t="s">
        <v>8089</v>
      </c>
      <c r="Y1796" t="str">
        <f t="shared" si="392"/>
        <v>mayo</v>
      </c>
      <c r="Z1796">
        <f>YEAR(BD_PONDERACIONES[[#This Row],[Fecha Ejecución del Ticket]])</f>
        <v>2022</v>
      </c>
      <c r="AA1796" t="str">
        <f t="shared" si="393"/>
        <v>junio</v>
      </c>
      <c r="AB1796">
        <f>YEAR(BD_PONDERACIONES[[#This Row],[Fecha de Inspección]])</f>
        <v>2022</v>
      </c>
      <c r="AC1796">
        <f t="shared" si="394"/>
        <v>0.5</v>
      </c>
      <c r="AD1796">
        <f t="shared" si="395"/>
        <v>0.5</v>
      </c>
      <c r="AE1796">
        <f t="shared" si="396"/>
        <v>0.5</v>
      </c>
      <c r="AF1796">
        <f t="shared" si="397"/>
        <v>0.5</v>
      </c>
      <c r="AG1796">
        <f t="shared" si="398"/>
        <v>0.5</v>
      </c>
      <c r="AH1796">
        <f t="shared" si="399"/>
        <v>0.5</v>
      </c>
      <c r="AI1796">
        <f t="shared" si="400"/>
        <v>0.25</v>
      </c>
      <c r="AJ1796">
        <f t="shared" si="401"/>
        <v>0.25</v>
      </c>
      <c r="AK1796">
        <f t="shared" si="402"/>
        <v>0.5</v>
      </c>
      <c r="AL1796">
        <f t="shared" si="403"/>
        <v>0.5</v>
      </c>
      <c r="AM1796">
        <f t="shared" si="404"/>
        <v>0.5</v>
      </c>
      <c r="AN1796" s="6">
        <f t="shared" si="405"/>
        <v>1</v>
      </c>
      <c r="AO1796" t="str">
        <f>VLOOKUP(BD_PONDERACIONES[[#This Row],[Comuna]],Tabla3[#All],2,0)</f>
        <v>Florida</v>
      </c>
    </row>
    <row r="1797" spans="1:41" x14ac:dyDescent="0.35">
      <c r="A1797" t="s">
        <v>8090</v>
      </c>
      <c r="B1797" t="s">
        <v>8091</v>
      </c>
      <c r="C1797" t="s">
        <v>8092</v>
      </c>
      <c r="D1797" s="5">
        <v>44732</v>
      </c>
      <c r="E1797" s="5">
        <v>44706</v>
      </c>
      <c r="F1797" t="s">
        <v>753</v>
      </c>
      <c r="G1797" t="s">
        <v>8093</v>
      </c>
      <c r="H1797" t="s">
        <v>1389</v>
      </c>
      <c r="J1797" t="s">
        <v>756</v>
      </c>
      <c r="K1797" t="s">
        <v>756</v>
      </c>
      <c r="L1797" t="s">
        <v>756</v>
      </c>
      <c r="M1797" t="s">
        <v>756</v>
      </c>
      <c r="N1797" t="s">
        <v>756</v>
      </c>
      <c r="O1797" t="s">
        <v>756</v>
      </c>
      <c r="P1797" t="s">
        <v>758</v>
      </c>
      <c r="Q1797" t="s">
        <v>759</v>
      </c>
      <c r="R1797" t="s">
        <v>759</v>
      </c>
      <c r="S1797" t="s">
        <v>757</v>
      </c>
      <c r="T1797" t="s">
        <v>757</v>
      </c>
      <c r="U1797" t="s">
        <v>757</v>
      </c>
      <c r="V1797" t="s">
        <v>756</v>
      </c>
      <c r="W1797" t="s">
        <v>756</v>
      </c>
      <c r="X1797" t="s">
        <v>885</v>
      </c>
      <c r="Y1797" t="str">
        <f t="shared" si="392"/>
        <v>mayo</v>
      </c>
      <c r="Z1797">
        <f>YEAR(BD_PONDERACIONES[[#This Row],[Fecha Ejecución del Ticket]])</f>
        <v>2022</v>
      </c>
      <c r="AA1797" t="str">
        <f t="shared" si="393"/>
        <v>junio</v>
      </c>
      <c r="AB1797">
        <f>YEAR(BD_PONDERACIONES[[#This Row],[Fecha de Inspección]])</f>
        <v>2022</v>
      </c>
      <c r="AC1797">
        <f t="shared" si="394"/>
        <v>0.5</v>
      </c>
      <c r="AD1797">
        <f t="shared" si="395"/>
        <v>0.5</v>
      </c>
      <c r="AE1797">
        <f t="shared" si="396"/>
        <v>0.5</v>
      </c>
      <c r="AF1797">
        <f t="shared" si="397"/>
        <v>0.5</v>
      </c>
      <c r="AG1797">
        <f t="shared" si="398"/>
        <v>0.5</v>
      </c>
      <c r="AH1797">
        <f t="shared" si="399"/>
        <v>0.5</v>
      </c>
      <c r="AI1797">
        <f t="shared" si="400"/>
        <v>0.25</v>
      </c>
      <c r="AJ1797">
        <f t="shared" si="401"/>
        <v>0.25</v>
      </c>
      <c r="AK1797">
        <f t="shared" si="402"/>
        <v>0.5</v>
      </c>
      <c r="AL1797">
        <f t="shared" si="403"/>
        <v>0.5</v>
      </c>
      <c r="AM1797">
        <f t="shared" si="404"/>
        <v>0.5</v>
      </c>
      <c r="AN1797" s="6">
        <f t="shared" si="405"/>
        <v>1</v>
      </c>
      <c r="AO1797" t="str">
        <f>VLOOKUP(BD_PONDERACIONES[[#This Row],[Comuna]],Tabla3[#All],2,0)</f>
        <v>Florida</v>
      </c>
    </row>
    <row r="1798" spans="1:41" x14ac:dyDescent="0.35">
      <c r="A1798" t="s">
        <v>8094</v>
      </c>
      <c r="B1798" t="s">
        <v>8095</v>
      </c>
      <c r="C1798" t="s">
        <v>8096</v>
      </c>
      <c r="D1798" s="5">
        <v>44732</v>
      </c>
      <c r="E1798" s="5">
        <v>44708</v>
      </c>
      <c r="F1798" t="s">
        <v>753</v>
      </c>
      <c r="G1798" t="s">
        <v>8097</v>
      </c>
      <c r="H1798" t="s">
        <v>1389</v>
      </c>
      <c r="J1798" t="s">
        <v>756</v>
      </c>
      <c r="K1798" t="s">
        <v>756</v>
      </c>
      <c r="L1798" t="s">
        <v>757</v>
      </c>
      <c r="M1798" t="s">
        <v>757</v>
      </c>
      <c r="N1798" t="s">
        <v>756</v>
      </c>
      <c r="O1798" t="s">
        <v>756</v>
      </c>
      <c r="P1798" t="s">
        <v>758</v>
      </c>
      <c r="Q1798" t="s">
        <v>759</v>
      </c>
      <c r="R1798" t="s">
        <v>759</v>
      </c>
      <c r="S1798" t="s">
        <v>757</v>
      </c>
      <c r="T1798" t="s">
        <v>757</v>
      </c>
      <c r="U1798" t="s">
        <v>757</v>
      </c>
      <c r="V1798" t="s">
        <v>756</v>
      </c>
      <c r="W1798" t="s">
        <v>756</v>
      </c>
      <c r="X1798" t="s">
        <v>8098</v>
      </c>
      <c r="Y1798" t="str">
        <f t="shared" si="392"/>
        <v>mayo</v>
      </c>
      <c r="Z1798">
        <f>YEAR(BD_PONDERACIONES[[#This Row],[Fecha Ejecución del Ticket]])</f>
        <v>2022</v>
      </c>
      <c r="AA1798" t="str">
        <f t="shared" si="393"/>
        <v>junio</v>
      </c>
      <c r="AB1798">
        <f>YEAR(BD_PONDERACIONES[[#This Row],[Fecha de Inspección]])</f>
        <v>2022</v>
      </c>
      <c r="AC1798">
        <f t="shared" si="394"/>
        <v>0.5</v>
      </c>
      <c r="AD1798">
        <f t="shared" si="395"/>
        <v>0.5</v>
      </c>
      <c r="AE1798">
        <f t="shared" si="396"/>
        <v>0.5</v>
      </c>
      <c r="AF1798">
        <f t="shared" si="397"/>
        <v>0.5</v>
      </c>
      <c r="AG1798">
        <f t="shared" si="398"/>
        <v>0.5</v>
      </c>
      <c r="AH1798">
        <f t="shared" si="399"/>
        <v>0.5</v>
      </c>
      <c r="AI1798">
        <f t="shared" si="400"/>
        <v>0.25</v>
      </c>
      <c r="AJ1798">
        <f t="shared" si="401"/>
        <v>0.25</v>
      </c>
      <c r="AK1798">
        <f t="shared" si="402"/>
        <v>0.5</v>
      </c>
      <c r="AL1798">
        <f t="shared" si="403"/>
        <v>0.5</v>
      </c>
      <c r="AM1798">
        <f t="shared" si="404"/>
        <v>0.5</v>
      </c>
      <c r="AN1798" s="6">
        <f t="shared" si="405"/>
        <v>1</v>
      </c>
      <c r="AO1798" t="str">
        <f>VLOOKUP(BD_PONDERACIONES[[#This Row],[Comuna]],Tabla3[#All],2,0)</f>
        <v>Florida</v>
      </c>
    </row>
    <row r="1799" spans="1:41" x14ac:dyDescent="0.35">
      <c r="A1799" t="s">
        <v>8099</v>
      </c>
      <c r="B1799" t="s">
        <v>8100</v>
      </c>
      <c r="C1799" t="s">
        <v>8101</v>
      </c>
      <c r="D1799" s="5">
        <v>44732</v>
      </c>
      <c r="E1799" s="5">
        <v>44693</v>
      </c>
      <c r="F1799" t="s">
        <v>763</v>
      </c>
      <c r="G1799" t="s">
        <v>8102</v>
      </c>
      <c r="H1799" t="s">
        <v>1389</v>
      </c>
      <c r="J1799" t="s">
        <v>756</v>
      </c>
      <c r="K1799" t="s">
        <v>756</v>
      </c>
      <c r="L1799" t="s">
        <v>757</v>
      </c>
      <c r="M1799" t="s">
        <v>757</v>
      </c>
      <c r="N1799" t="s">
        <v>756</v>
      </c>
      <c r="O1799" t="s">
        <v>756</v>
      </c>
      <c r="P1799" t="s">
        <v>758</v>
      </c>
      <c r="Q1799" t="s">
        <v>759</v>
      </c>
      <c r="R1799" t="s">
        <v>759</v>
      </c>
      <c r="S1799" t="s">
        <v>757</v>
      </c>
      <c r="T1799" t="s">
        <v>757</v>
      </c>
      <c r="U1799" t="s">
        <v>757</v>
      </c>
      <c r="V1799" t="s">
        <v>756</v>
      </c>
      <c r="W1799" t="s">
        <v>756</v>
      </c>
      <c r="X1799" t="s">
        <v>8103</v>
      </c>
      <c r="Y1799" t="str">
        <f t="shared" si="392"/>
        <v>mayo</v>
      </c>
      <c r="Z1799">
        <f>YEAR(BD_PONDERACIONES[[#This Row],[Fecha Ejecución del Ticket]])</f>
        <v>2022</v>
      </c>
      <c r="AA1799" t="str">
        <f t="shared" si="393"/>
        <v>junio</v>
      </c>
      <c r="AB1799">
        <f>YEAR(BD_PONDERACIONES[[#This Row],[Fecha de Inspección]])</f>
        <v>2022</v>
      </c>
      <c r="AC1799">
        <f t="shared" si="394"/>
        <v>0.5</v>
      </c>
      <c r="AD1799">
        <f t="shared" si="395"/>
        <v>0.5</v>
      </c>
      <c r="AE1799">
        <f t="shared" si="396"/>
        <v>0.5</v>
      </c>
      <c r="AF1799">
        <f t="shared" si="397"/>
        <v>0.5</v>
      </c>
      <c r="AG1799">
        <f t="shared" si="398"/>
        <v>0.5</v>
      </c>
      <c r="AH1799">
        <f t="shared" si="399"/>
        <v>0.5</v>
      </c>
      <c r="AI1799">
        <f t="shared" si="400"/>
        <v>0.25</v>
      </c>
      <c r="AJ1799">
        <f t="shared" si="401"/>
        <v>0.25</v>
      </c>
      <c r="AK1799">
        <f t="shared" si="402"/>
        <v>0.5</v>
      </c>
      <c r="AL1799">
        <f t="shared" si="403"/>
        <v>0.5</v>
      </c>
      <c r="AM1799">
        <f t="shared" si="404"/>
        <v>0.5</v>
      </c>
      <c r="AN1799" s="6">
        <f t="shared" si="405"/>
        <v>1</v>
      </c>
      <c r="AO1799" t="str">
        <f>VLOOKUP(BD_PONDERACIONES[[#This Row],[Comuna]],Tabla3[#All],2,0)</f>
        <v>Florida</v>
      </c>
    </row>
    <row r="1800" spans="1:41" x14ac:dyDescent="0.35">
      <c r="A1800" t="s">
        <v>8104</v>
      </c>
      <c r="B1800" t="s">
        <v>8105</v>
      </c>
      <c r="C1800" t="s">
        <v>8106</v>
      </c>
      <c r="D1800" s="5">
        <v>44732</v>
      </c>
      <c r="E1800" s="5">
        <v>44692</v>
      </c>
      <c r="F1800" t="s">
        <v>763</v>
      </c>
      <c r="G1800" t="s">
        <v>8107</v>
      </c>
      <c r="H1800" t="s">
        <v>1389</v>
      </c>
      <c r="J1800" t="s">
        <v>756</v>
      </c>
      <c r="K1800" t="s">
        <v>756</v>
      </c>
      <c r="L1800" t="s">
        <v>757</v>
      </c>
      <c r="M1800" t="s">
        <v>757</v>
      </c>
      <c r="N1800" t="s">
        <v>756</v>
      </c>
      <c r="O1800" t="s">
        <v>756</v>
      </c>
      <c r="P1800" t="s">
        <v>758</v>
      </c>
      <c r="Q1800" t="s">
        <v>759</v>
      </c>
      <c r="R1800" t="s">
        <v>759</v>
      </c>
      <c r="S1800" t="s">
        <v>757</v>
      </c>
      <c r="T1800" t="s">
        <v>757</v>
      </c>
      <c r="U1800" t="s">
        <v>757</v>
      </c>
      <c r="V1800" t="s">
        <v>773</v>
      </c>
      <c r="W1800" t="s">
        <v>773</v>
      </c>
      <c r="X1800" t="s">
        <v>8108</v>
      </c>
      <c r="Y1800" t="str">
        <f t="shared" si="392"/>
        <v>mayo</v>
      </c>
      <c r="Z1800">
        <f>YEAR(BD_PONDERACIONES[[#This Row],[Fecha Ejecución del Ticket]])</f>
        <v>2022</v>
      </c>
      <c r="AA1800" t="str">
        <f t="shared" si="393"/>
        <v>junio</v>
      </c>
      <c r="AB1800">
        <f>YEAR(BD_PONDERACIONES[[#This Row],[Fecha de Inspección]])</f>
        <v>2022</v>
      </c>
      <c r="AC1800">
        <f t="shared" si="394"/>
        <v>0.5</v>
      </c>
      <c r="AD1800">
        <f t="shared" si="395"/>
        <v>0.5</v>
      </c>
      <c r="AE1800">
        <f t="shared" si="396"/>
        <v>0.5</v>
      </c>
      <c r="AF1800">
        <f t="shared" si="397"/>
        <v>0.5</v>
      </c>
      <c r="AG1800">
        <f t="shared" si="398"/>
        <v>0.5</v>
      </c>
      <c r="AH1800">
        <f t="shared" si="399"/>
        <v>0.5</v>
      </c>
      <c r="AI1800">
        <f t="shared" si="400"/>
        <v>0.25</v>
      </c>
      <c r="AJ1800">
        <f t="shared" si="401"/>
        <v>0.25</v>
      </c>
      <c r="AK1800">
        <f t="shared" si="402"/>
        <v>0.5</v>
      </c>
      <c r="AL1800">
        <f t="shared" si="403"/>
        <v>0</v>
      </c>
      <c r="AM1800">
        <f t="shared" si="404"/>
        <v>0</v>
      </c>
      <c r="AN1800" s="6">
        <f t="shared" si="405"/>
        <v>0.8</v>
      </c>
      <c r="AO1800" t="str">
        <f>VLOOKUP(BD_PONDERACIONES[[#This Row],[Comuna]],Tabla3[#All],2,0)</f>
        <v>Florida</v>
      </c>
    </row>
    <row r="1801" spans="1:41" x14ac:dyDescent="0.35">
      <c r="A1801" t="s">
        <v>8109</v>
      </c>
      <c r="B1801" t="s">
        <v>8110</v>
      </c>
      <c r="C1801" t="s">
        <v>8111</v>
      </c>
      <c r="D1801" s="5">
        <v>44732</v>
      </c>
      <c r="E1801" s="5">
        <v>44693</v>
      </c>
      <c r="F1801" t="s">
        <v>763</v>
      </c>
      <c r="G1801" t="s">
        <v>8112</v>
      </c>
      <c r="H1801" t="s">
        <v>1389</v>
      </c>
      <c r="J1801" t="s">
        <v>756</v>
      </c>
      <c r="K1801" t="s">
        <v>756</v>
      </c>
      <c r="L1801" t="s">
        <v>756</v>
      </c>
      <c r="M1801" t="s">
        <v>756</v>
      </c>
      <c r="N1801" t="s">
        <v>756</v>
      </c>
      <c r="O1801" t="s">
        <v>756</v>
      </c>
      <c r="P1801" t="s">
        <v>758</v>
      </c>
      <c r="Q1801" t="s">
        <v>759</v>
      </c>
      <c r="R1801" t="s">
        <v>759</v>
      </c>
      <c r="S1801" t="s">
        <v>757</v>
      </c>
      <c r="T1801" t="s">
        <v>757</v>
      </c>
      <c r="U1801" t="s">
        <v>757</v>
      </c>
      <c r="V1801" t="s">
        <v>768</v>
      </c>
      <c r="W1801" t="s">
        <v>768</v>
      </c>
      <c r="X1801" t="s">
        <v>8113</v>
      </c>
      <c r="Y1801" t="str">
        <f t="shared" si="392"/>
        <v>mayo</v>
      </c>
      <c r="Z1801">
        <f>YEAR(BD_PONDERACIONES[[#This Row],[Fecha Ejecución del Ticket]])</f>
        <v>2022</v>
      </c>
      <c r="AA1801" t="str">
        <f t="shared" si="393"/>
        <v>junio</v>
      </c>
      <c r="AB1801">
        <f>YEAR(BD_PONDERACIONES[[#This Row],[Fecha de Inspección]])</f>
        <v>2022</v>
      </c>
      <c r="AC1801">
        <f t="shared" si="394"/>
        <v>0.5</v>
      </c>
      <c r="AD1801">
        <f t="shared" si="395"/>
        <v>0.5</v>
      </c>
      <c r="AE1801">
        <f t="shared" si="396"/>
        <v>0.5</v>
      </c>
      <c r="AF1801">
        <f t="shared" si="397"/>
        <v>0.5</v>
      </c>
      <c r="AG1801">
        <f t="shared" si="398"/>
        <v>0.5</v>
      </c>
      <c r="AH1801">
        <f t="shared" si="399"/>
        <v>0.5</v>
      </c>
      <c r="AI1801">
        <f t="shared" si="400"/>
        <v>0.25</v>
      </c>
      <c r="AJ1801">
        <f t="shared" si="401"/>
        <v>0.25</v>
      </c>
      <c r="AK1801">
        <f t="shared" si="402"/>
        <v>0.5</v>
      </c>
      <c r="AL1801">
        <f t="shared" si="403"/>
        <v>0.17499999999999999</v>
      </c>
      <c r="AM1801">
        <f t="shared" si="404"/>
        <v>0.17499999999999999</v>
      </c>
      <c r="AN1801" s="6">
        <f t="shared" si="405"/>
        <v>0.87</v>
      </c>
      <c r="AO1801" t="str">
        <f>VLOOKUP(BD_PONDERACIONES[[#This Row],[Comuna]],Tabla3[#All],2,0)</f>
        <v>Florida</v>
      </c>
    </row>
    <row r="1802" spans="1:41" x14ac:dyDescent="0.35">
      <c r="A1802" t="s">
        <v>8114</v>
      </c>
      <c r="B1802" t="s">
        <v>8115</v>
      </c>
      <c r="C1802" t="s">
        <v>8116</v>
      </c>
      <c r="D1802" s="5">
        <v>44732</v>
      </c>
      <c r="E1802" s="5">
        <v>44705</v>
      </c>
      <c r="F1802" t="s">
        <v>753</v>
      </c>
      <c r="G1802" t="s">
        <v>8117</v>
      </c>
      <c r="H1802" t="s">
        <v>1389</v>
      </c>
      <c r="J1802" t="s">
        <v>756</v>
      </c>
      <c r="K1802" t="s">
        <v>756</v>
      </c>
      <c r="L1802" t="s">
        <v>773</v>
      </c>
      <c r="M1802" t="s">
        <v>773</v>
      </c>
      <c r="N1802" t="s">
        <v>756</v>
      </c>
      <c r="O1802" t="s">
        <v>756</v>
      </c>
      <c r="P1802" t="s">
        <v>765</v>
      </c>
      <c r="Q1802" t="s">
        <v>759</v>
      </c>
      <c r="R1802" t="s">
        <v>759</v>
      </c>
      <c r="S1802" t="s">
        <v>756</v>
      </c>
      <c r="T1802" t="s">
        <v>756</v>
      </c>
      <c r="U1802" t="s">
        <v>756</v>
      </c>
      <c r="V1802" t="s">
        <v>756</v>
      </c>
      <c r="W1802" t="s">
        <v>756</v>
      </c>
      <c r="X1802" t="s">
        <v>8118</v>
      </c>
      <c r="Y1802" t="str">
        <f t="shared" si="392"/>
        <v>mayo</v>
      </c>
      <c r="Z1802">
        <f>YEAR(BD_PONDERACIONES[[#This Row],[Fecha Ejecución del Ticket]])</f>
        <v>2022</v>
      </c>
      <c r="AA1802" t="str">
        <f t="shared" si="393"/>
        <v>junio</v>
      </c>
      <c r="AB1802">
        <f>YEAR(BD_PONDERACIONES[[#This Row],[Fecha de Inspección]])</f>
        <v>2022</v>
      </c>
      <c r="AC1802">
        <f t="shared" si="394"/>
        <v>0.5</v>
      </c>
      <c r="AD1802">
        <f t="shared" si="395"/>
        <v>0.5</v>
      </c>
      <c r="AE1802">
        <f t="shared" si="396"/>
        <v>0</v>
      </c>
      <c r="AF1802">
        <f t="shared" si="397"/>
        <v>0</v>
      </c>
      <c r="AG1802">
        <f t="shared" si="398"/>
        <v>0.5</v>
      </c>
      <c r="AH1802">
        <f t="shared" si="399"/>
        <v>0.5</v>
      </c>
      <c r="AI1802">
        <f t="shared" si="400"/>
        <v>0.25</v>
      </c>
      <c r="AJ1802">
        <f t="shared" si="401"/>
        <v>0.25</v>
      </c>
      <c r="AK1802">
        <f t="shared" si="402"/>
        <v>0.5</v>
      </c>
      <c r="AL1802">
        <f t="shared" si="403"/>
        <v>0.5</v>
      </c>
      <c r="AM1802">
        <f t="shared" si="404"/>
        <v>0.5</v>
      </c>
      <c r="AN1802" s="6">
        <f t="shared" si="405"/>
        <v>0.7</v>
      </c>
      <c r="AO1802" t="str">
        <f>VLOOKUP(BD_PONDERACIONES[[#This Row],[Comuna]],Tabla3[#All],2,0)</f>
        <v>Florida</v>
      </c>
    </row>
    <row r="1803" spans="1:41" x14ac:dyDescent="0.35">
      <c r="A1803" t="s">
        <v>8119</v>
      </c>
      <c r="B1803" t="s">
        <v>8120</v>
      </c>
      <c r="C1803" t="s">
        <v>8121</v>
      </c>
      <c r="D1803" s="5">
        <v>44732</v>
      </c>
      <c r="E1803" s="5">
        <v>44693</v>
      </c>
      <c r="F1803" t="s">
        <v>763</v>
      </c>
      <c r="G1803" t="s">
        <v>8122</v>
      </c>
      <c r="H1803" t="s">
        <v>1389</v>
      </c>
      <c r="J1803" t="s">
        <v>756</v>
      </c>
      <c r="K1803" t="s">
        <v>756</v>
      </c>
      <c r="L1803" t="s">
        <v>757</v>
      </c>
      <c r="M1803" t="s">
        <v>757</v>
      </c>
      <c r="N1803" t="s">
        <v>756</v>
      </c>
      <c r="O1803" t="s">
        <v>756</v>
      </c>
      <c r="P1803" t="s">
        <v>758</v>
      </c>
      <c r="Q1803" t="s">
        <v>759</v>
      </c>
      <c r="R1803" t="s">
        <v>759</v>
      </c>
      <c r="S1803" t="s">
        <v>757</v>
      </c>
      <c r="T1803" t="s">
        <v>757</v>
      </c>
      <c r="U1803" t="s">
        <v>757</v>
      </c>
      <c r="V1803" t="s">
        <v>773</v>
      </c>
      <c r="W1803" t="s">
        <v>773</v>
      </c>
      <c r="X1803" t="s">
        <v>8123</v>
      </c>
      <c r="Y1803" t="str">
        <f t="shared" si="392"/>
        <v>mayo</v>
      </c>
      <c r="Z1803">
        <f>YEAR(BD_PONDERACIONES[[#This Row],[Fecha Ejecución del Ticket]])</f>
        <v>2022</v>
      </c>
      <c r="AA1803" t="str">
        <f t="shared" si="393"/>
        <v>junio</v>
      </c>
      <c r="AB1803">
        <f>YEAR(BD_PONDERACIONES[[#This Row],[Fecha de Inspección]])</f>
        <v>2022</v>
      </c>
      <c r="AC1803">
        <f t="shared" si="394"/>
        <v>0.5</v>
      </c>
      <c r="AD1803">
        <f t="shared" si="395"/>
        <v>0.5</v>
      </c>
      <c r="AE1803">
        <f t="shared" si="396"/>
        <v>0.5</v>
      </c>
      <c r="AF1803">
        <f t="shared" si="397"/>
        <v>0.5</v>
      </c>
      <c r="AG1803">
        <f t="shared" si="398"/>
        <v>0.5</v>
      </c>
      <c r="AH1803">
        <f t="shared" si="399"/>
        <v>0.5</v>
      </c>
      <c r="AI1803">
        <f t="shared" si="400"/>
        <v>0.25</v>
      </c>
      <c r="AJ1803">
        <f t="shared" si="401"/>
        <v>0.25</v>
      </c>
      <c r="AK1803">
        <f t="shared" si="402"/>
        <v>0.5</v>
      </c>
      <c r="AL1803">
        <f t="shared" si="403"/>
        <v>0</v>
      </c>
      <c r="AM1803">
        <f t="shared" si="404"/>
        <v>0</v>
      </c>
      <c r="AN1803" s="6">
        <f t="shared" si="405"/>
        <v>0.8</v>
      </c>
      <c r="AO1803" t="str">
        <f>VLOOKUP(BD_PONDERACIONES[[#This Row],[Comuna]],Tabla3[#All],2,0)</f>
        <v>Florida</v>
      </c>
    </row>
    <row r="1804" spans="1:41" x14ac:dyDescent="0.35">
      <c r="A1804" t="s">
        <v>8124</v>
      </c>
      <c r="B1804" t="s">
        <v>8125</v>
      </c>
      <c r="C1804" t="s">
        <v>8126</v>
      </c>
      <c r="D1804" s="5">
        <v>44732</v>
      </c>
      <c r="E1804" s="5">
        <v>44696</v>
      </c>
      <c r="F1804" t="s">
        <v>753</v>
      </c>
      <c r="G1804" t="s">
        <v>8127</v>
      </c>
      <c r="H1804" t="s">
        <v>1389</v>
      </c>
      <c r="J1804" t="s">
        <v>756</v>
      </c>
      <c r="K1804" t="s">
        <v>756</v>
      </c>
      <c r="L1804" t="s">
        <v>773</v>
      </c>
      <c r="M1804" t="s">
        <v>773</v>
      </c>
      <c r="N1804" t="s">
        <v>756</v>
      </c>
      <c r="O1804" t="s">
        <v>756</v>
      </c>
      <c r="P1804" t="s">
        <v>765</v>
      </c>
      <c r="Q1804" t="s">
        <v>759</v>
      </c>
      <c r="R1804" t="s">
        <v>759</v>
      </c>
      <c r="S1804" t="s">
        <v>756</v>
      </c>
      <c r="T1804" t="s">
        <v>756</v>
      </c>
      <c r="U1804" t="s">
        <v>756</v>
      </c>
      <c r="V1804" t="s">
        <v>756</v>
      </c>
      <c r="W1804" t="s">
        <v>756</v>
      </c>
      <c r="X1804" t="s">
        <v>8128</v>
      </c>
      <c r="Y1804" t="str">
        <f t="shared" si="392"/>
        <v>mayo</v>
      </c>
      <c r="Z1804">
        <f>YEAR(BD_PONDERACIONES[[#This Row],[Fecha Ejecución del Ticket]])</f>
        <v>2022</v>
      </c>
      <c r="AA1804" t="str">
        <f t="shared" si="393"/>
        <v>junio</v>
      </c>
      <c r="AB1804">
        <f>YEAR(BD_PONDERACIONES[[#This Row],[Fecha de Inspección]])</f>
        <v>2022</v>
      </c>
      <c r="AC1804">
        <f t="shared" si="394"/>
        <v>0.5</v>
      </c>
      <c r="AD1804">
        <f t="shared" si="395"/>
        <v>0.5</v>
      </c>
      <c r="AE1804">
        <f t="shared" si="396"/>
        <v>0</v>
      </c>
      <c r="AF1804">
        <f t="shared" si="397"/>
        <v>0</v>
      </c>
      <c r="AG1804">
        <f t="shared" si="398"/>
        <v>0.5</v>
      </c>
      <c r="AH1804">
        <f t="shared" si="399"/>
        <v>0.5</v>
      </c>
      <c r="AI1804">
        <f t="shared" si="400"/>
        <v>0.25</v>
      </c>
      <c r="AJ1804">
        <f t="shared" si="401"/>
        <v>0.25</v>
      </c>
      <c r="AK1804">
        <f t="shared" si="402"/>
        <v>0.5</v>
      </c>
      <c r="AL1804">
        <f t="shared" si="403"/>
        <v>0.5</v>
      </c>
      <c r="AM1804">
        <f t="shared" si="404"/>
        <v>0.5</v>
      </c>
      <c r="AN1804" s="6">
        <f t="shared" si="405"/>
        <v>0.7</v>
      </c>
      <c r="AO1804" t="str">
        <f>VLOOKUP(BD_PONDERACIONES[[#This Row],[Comuna]],Tabla3[#All],2,0)</f>
        <v>Florida</v>
      </c>
    </row>
    <row r="1805" spans="1:41" x14ac:dyDescent="0.35">
      <c r="A1805" t="s">
        <v>8129</v>
      </c>
      <c r="B1805" t="s">
        <v>8130</v>
      </c>
      <c r="C1805" t="s">
        <v>8131</v>
      </c>
      <c r="D1805" s="5">
        <v>44732</v>
      </c>
      <c r="E1805" s="5">
        <v>44693</v>
      </c>
      <c r="F1805" t="s">
        <v>763</v>
      </c>
      <c r="G1805" t="s">
        <v>8132</v>
      </c>
      <c r="H1805" t="s">
        <v>1389</v>
      </c>
      <c r="J1805" t="s">
        <v>756</v>
      </c>
      <c r="K1805" t="s">
        <v>756</v>
      </c>
      <c r="L1805" t="s">
        <v>757</v>
      </c>
      <c r="M1805" t="s">
        <v>757</v>
      </c>
      <c r="N1805" t="s">
        <v>756</v>
      </c>
      <c r="O1805" t="s">
        <v>756</v>
      </c>
      <c r="P1805" t="s">
        <v>765</v>
      </c>
      <c r="Q1805" t="s">
        <v>759</v>
      </c>
      <c r="R1805" t="s">
        <v>759</v>
      </c>
      <c r="S1805" t="s">
        <v>757</v>
      </c>
      <c r="T1805" t="s">
        <v>757</v>
      </c>
      <c r="U1805" t="s">
        <v>757</v>
      </c>
      <c r="V1805" t="s">
        <v>773</v>
      </c>
      <c r="W1805" t="s">
        <v>773</v>
      </c>
      <c r="X1805" t="s">
        <v>8133</v>
      </c>
      <c r="Y1805" t="str">
        <f t="shared" si="392"/>
        <v>mayo</v>
      </c>
      <c r="Z1805">
        <f>YEAR(BD_PONDERACIONES[[#This Row],[Fecha Ejecución del Ticket]])</f>
        <v>2022</v>
      </c>
      <c r="AA1805" t="str">
        <f t="shared" si="393"/>
        <v>junio</v>
      </c>
      <c r="AB1805">
        <f>YEAR(BD_PONDERACIONES[[#This Row],[Fecha de Inspección]])</f>
        <v>2022</v>
      </c>
      <c r="AC1805">
        <f t="shared" si="394"/>
        <v>0.5</v>
      </c>
      <c r="AD1805">
        <f t="shared" si="395"/>
        <v>0.5</v>
      </c>
      <c r="AE1805">
        <f t="shared" si="396"/>
        <v>0.5</v>
      </c>
      <c r="AF1805">
        <f t="shared" si="397"/>
        <v>0.5</v>
      </c>
      <c r="AG1805">
        <f t="shared" si="398"/>
        <v>0.5</v>
      </c>
      <c r="AH1805">
        <f t="shared" si="399"/>
        <v>0.5</v>
      </c>
      <c r="AI1805">
        <f t="shared" si="400"/>
        <v>0.25</v>
      </c>
      <c r="AJ1805">
        <f t="shared" si="401"/>
        <v>0.25</v>
      </c>
      <c r="AK1805">
        <f t="shared" si="402"/>
        <v>0.5</v>
      </c>
      <c r="AL1805">
        <f t="shared" si="403"/>
        <v>0</v>
      </c>
      <c r="AM1805">
        <f t="shared" si="404"/>
        <v>0</v>
      </c>
      <c r="AN1805" s="6">
        <f t="shared" si="405"/>
        <v>0.8</v>
      </c>
      <c r="AO1805" t="str">
        <f>VLOOKUP(BD_PONDERACIONES[[#This Row],[Comuna]],Tabla3[#All],2,0)</f>
        <v>Florida</v>
      </c>
    </row>
    <row r="1806" spans="1:41" x14ac:dyDescent="0.35">
      <c r="A1806" t="s">
        <v>8134</v>
      </c>
      <c r="B1806" t="s">
        <v>8135</v>
      </c>
      <c r="C1806" t="s">
        <v>8136</v>
      </c>
      <c r="D1806" s="5">
        <v>44732</v>
      </c>
      <c r="E1806" s="5">
        <v>44697</v>
      </c>
      <c r="F1806" t="s">
        <v>753</v>
      </c>
      <c r="G1806" t="s">
        <v>8137</v>
      </c>
      <c r="H1806" t="s">
        <v>1389</v>
      </c>
      <c r="J1806" t="s">
        <v>756</v>
      </c>
      <c r="K1806" t="s">
        <v>756</v>
      </c>
      <c r="L1806" t="s">
        <v>757</v>
      </c>
      <c r="M1806" t="s">
        <v>757</v>
      </c>
      <c r="N1806" t="s">
        <v>756</v>
      </c>
      <c r="O1806" t="s">
        <v>756</v>
      </c>
      <c r="P1806" t="s">
        <v>758</v>
      </c>
      <c r="Q1806" t="s">
        <v>759</v>
      </c>
      <c r="R1806" t="s">
        <v>759</v>
      </c>
      <c r="S1806" t="s">
        <v>757</v>
      </c>
      <c r="T1806" t="s">
        <v>757</v>
      </c>
      <c r="U1806" t="s">
        <v>757</v>
      </c>
      <c r="V1806" t="s">
        <v>756</v>
      </c>
      <c r="W1806" t="s">
        <v>756</v>
      </c>
      <c r="X1806" t="s">
        <v>885</v>
      </c>
      <c r="Y1806" t="str">
        <f t="shared" si="392"/>
        <v>mayo</v>
      </c>
      <c r="Z1806">
        <f>YEAR(BD_PONDERACIONES[[#This Row],[Fecha Ejecución del Ticket]])</f>
        <v>2022</v>
      </c>
      <c r="AA1806" t="str">
        <f t="shared" si="393"/>
        <v>junio</v>
      </c>
      <c r="AB1806">
        <f>YEAR(BD_PONDERACIONES[[#This Row],[Fecha de Inspección]])</f>
        <v>2022</v>
      </c>
      <c r="AC1806">
        <f t="shared" si="394"/>
        <v>0.5</v>
      </c>
      <c r="AD1806">
        <f t="shared" si="395"/>
        <v>0.5</v>
      </c>
      <c r="AE1806">
        <f t="shared" si="396"/>
        <v>0.5</v>
      </c>
      <c r="AF1806">
        <f t="shared" si="397"/>
        <v>0.5</v>
      </c>
      <c r="AG1806">
        <f t="shared" si="398"/>
        <v>0.5</v>
      </c>
      <c r="AH1806">
        <f t="shared" si="399"/>
        <v>0.5</v>
      </c>
      <c r="AI1806">
        <f t="shared" si="400"/>
        <v>0.25</v>
      </c>
      <c r="AJ1806">
        <f t="shared" si="401"/>
        <v>0.25</v>
      </c>
      <c r="AK1806">
        <f t="shared" si="402"/>
        <v>0.5</v>
      </c>
      <c r="AL1806">
        <f t="shared" si="403"/>
        <v>0.5</v>
      </c>
      <c r="AM1806">
        <f t="shared" si="404"/>
        <v>0.5</v>
      </c>
      <c r="AN1806" s="6">
        <f t="shared" si="405"/>
        <v>1</v>
      </c>
      <c r="AO1806" t="str">
        <f>VLOOKUP(BD_PONDERACIONES[[#This Row],[Comuna]],Tabla3[#All],2,0)</f>
        <v>Florida</v>
      </c>
    </row>
    <row r="1807" spans="1:41" x14ac:dyDescent="0.35">
      <c r="A1807" t="s">
        <v>8138</v>
      </c>
      <c r="B1807" t="s">
        <v>8139</v>
      </c>
      <c r="C1807" t="s">
        <v>8140</v>
      </c>
      <c r="D1807" s="5">
        <v>44732</v>
      </c>
      <c r="E1807" s="5">
        <v>44694</v>
      </c>
      <c r="F1807" t="s">
        <v>763</v>
      </c>
      <c r="G1807" t="s">
        <v>8141</v>
      </c>
      <c r="H1807" t="s">
        <v>1389</v>
      </c>
      <c r="J1807" t="s">
        <v>756</v>
      </c>
      <c r="K1807" t="s">
        <v>756</v>
      </c>
      <c r="L1807" t="s">
        <v>757</v>
      </c>
      <c r="M1807" t="s">
        <v>757</v>
      </c>
      <c r="N1807" t="s">
        <v>756</v>
      </c>
      <c r="O1807" t="s">
        <v>756</v>
      </c>
      <c r="P1807" t="s">
        <v>758</v>
      </c>
      <c r="Q1807" t="s">
        <v>759</v>
      </c>
      <c r="R1807" t="s">
        <v>759</v>
      </c>
      <c r="S1807" t="s">
        <v>757</v>
      </c>
      <c r="T1807" t="s">
        <v>757</v>
      </c>
      <c r="U1807" t="s">
        <v>757</v>
      </c>
      <c r="V1807" t="s">
        <v>768</v>
      </c>
      <c r="W1807" t="s">
        <v>756</v>
      </c>
      <c r="X1807" t="s">
        <v>8142</v>
      </c>
      <c r="Y1807" t="str">
        <f t="shared" si="392"/>
        <v>mayo</v>
      </c>
      <c r="Z1807">
        <f>YEAR(BD_PONDERACIONES[[#This Row],[Fecha Ejecución del Ticket]])</f>
        <v>2022</v>
      </c>
      <c r="AA1807" t="str">
        <f t="shared" si="393"/>
        <v>junio</v>
      </c>
      <c r="AB1807">
        <f>YEAR(BD_PONDERACIONES[[#This Row],[Fecha de Inspección]])</f>
        <v>2022</v>
      </c>
      <c r="AC1807">
        <f t="shared" si="394"/>
        <v>0.5</v>
      </c>
      <c r="AD1807">
        <f t="shared" si="395"/>
        <v>0.5</v>
      </c>
      <c r="AE1807">
        <f t="shared" si="396"/>
        <v>0.5</v>
      </c>
      <c r="AF1807">
        <f t="shared" si="397"/>
        <v>0.5</v>
      </c>
      <c r="AG1807">
        <f t="shared" si="398"/>
        <v>0.5</v>
      </c>
      <c r="AH1807">
        <f t="shared" si="399"/>
        <v>0.5</v>
      </c>
      <c r="AI1807">
        <f t="shared" si="400"/>
        <v>0.25</v>
      </c>
      <c r="AJ1807">
        <f t="shared" si="401"/>
        <v>0.25</v>
      </c>
      <c r="AK1807">
        <f t="shared" si="402"/>
        <v>0.5</v>
      </c>
      <c r="AL1807">
        <f t="shared" si="403"/>
        <v>0.17499999999999999</v>
      </c>
      <c r="AM1807">
        <f t="shared" si="404"/>
        <v>0.5</v>
      </c>
      <c r="AN1807" s="6">
        <f t="shared" si="405"/>
        <v>0.93500000000000005</v>
      </c>
      <c r="AO1807" t="str">
        <f>VLOOKUP(BD_PONDERACIONES[[#This Row],[Comuna]],Tabla3[#All],2,0)</f>
        <v>Florida</v>
      </c>
    </row>
    <row r="1808" spans="1:41" x14ac:dyDescent="0.35">
      <c r="A1808" t="s">
        <v>8143</v>
      </c>
      <c r="B1808" t="s">
        <v>8144</v>
      </c>
      <c r="C1808" t="s">
        <v>8145</v>
      </c>
      <c r="D1808" s="5">
        <v>44732</v>
      </c>
      <c r="E1808" s="5">
        <v>44706</v>
      </c>
      <c r="F1808" t="s">
        <v>753</v>
      </c>
      <c r="G1808" t="s">
        <v>8146</v>
      </c>
      <c r="H1808" t="s">
        <v>1389</v>
      </c>
      <c r="J1808" t="s">
        <v>756</v>
      </c>
      <c r="K1808" t="s">
        <v>756</v>
      </c>
      <c r="L1808" t="s">
        <v>757</v>
      </c>
      <c r="M1808" t="s">
        <v>757</v>
      </c>
      <c r="N1808" t="s">
        <v>756</v>
      </c>
      <c r="O1808" t="s">
        <v>756</v>
      </c>
      <c r="P1808" t="s">
        <v>758</v>
      </c>
      <c r="Q1808" t="s">
        <v>759</v>
      </c>
      <c r="R1808" t="s">
        <v>759</v>
      </c>
      <c r="S1808" t="s">
        <v>757</v>
      </c>
      <c r="T1808" t="s">
        <v>757</v>
      </c>
      <c r="U1808" t="s">
        <v>757</v>
      </c>
      <c r="V1808" t="s">
        <v>756</v>
      </c>
      <c r="W1808" t="s">
        <v>756</v>
      </c>
      <c r="X1808" t="s">
        <v>885</v>
      </c>
      <c r="Y1808" t="str">
        <f t="shared" si="392"/>
        <v>mayo</v>
      </c>
      <c r="Z1808">
        <f>YEAR(BD_PONDERACIONES[[#This Row],[Fecha Ejecución del Ticket]])</f>
        <v>2022</v>
      </c>
      <c r="AA1808" t="str">
        <f t="shared" si="393"/>
        <v>junio</v>
      </c>
      <c r="AB1808">
        <f>YEAR(BD_PONDERACIONES[[#This Row],[Fecha de Inspección]])</f>
        <v>2022</v>
      </c>
      <c r="AC1808">
        <f t="shared" si="394"/>
        <v>0.5</v>
      </c>
      <c r="AD1808">
        <f t="shared" si="395"/>
        <v>0.5</v>
      </c>
      <c r="AE1808">
        <f t="shared" si="396"/>
        <v>0.5</v>
      </c>
      <c r="AF1808">
        <f t="shared" si="397"/>
        <v>0.5</v>
      </c>
      <c r="AG1808">
        <f t="shared" si="398"/>
        <v>0.5</v>
      </c>
      <c r="AH1808">
        <f t="shared" si="399"/>
        <v>0.5</v>
      </c>
      <c r="AI1808">
        <f t="shared" si="400"/>
        <v>0.25</v>
      </c>
      <c r="AJ1808">
        <f t="shared" si="401"/>
        <v>0.25</v>
      </c>
      <c r="AK1808">
        <f t="shared" si="402"/>
        <v>0.5</v>
      </c>
      <c r="AL1808">
        <f t="shared" si="403"/>
        <v>0.5</v>
      </c>
      <c r="AM1808">
        <f t="shared" si="404"/>
        <v>0.5</v>
      </c>
      <c r="AN1808" s="6">
        <f t="shared" si="405"/>
        <v>1</v>
      </c>
      <c r="AO1808" t="str">
        <f>VLOOKUP(BD_PONDERACIONES[[#This Row],[Comuna]],Tabla3[#All],2,0)</f>
        <v>Florida</v>
      </c>
    </row>
    <row r="1809" spans="1:41" x14ac:dyDescent="0.35">
      <c r="A1809" t="s">
        <v>8147</v>
      </c>
      <c r="B1809" t="s">
        <v>8148</v>
      </c>
      <c r="C1809" t="s">
        <v>8149</v>
      </c>
      <c r="D1809" s="5">
        <v>44732</v>
      </c>
      <c r="E1809" s="5">
        <v>44704</v>
      </c>
      <c r="F1809" t="s">
        <v>753</v>
      </c>
      <c r="G1809" t="s">
        <v>8150</v>
      </c>
      <c r="H1809" t="s">
        <v>1389</v>
      </c>
      <c r="J1809" t="s">
        <v>756</v>
      </c>
      <c r="K1809" t="s">
        <v>756</v>
      </c>
      <c r="L1809" t="s">
        <v>757</v>
      </c>
      <c r="M1809" t="s">
        <v>757</v>
      </c>
      <c r="N1809" t="s">
        <v>756</v>
      </c>
      <c r="O1809" t="s">
        <v>756</v>
      </c>
      <c r="P1809" t="s">
        <v>758</v>
      </c>
      <c r="Q1809" t="s">
        <v>759</v>
      </c>
      <c r="R1809" t="s">
        <v>759</v>
      </c>
      <c r="S1809" t="s">
        <v>757</v>
      </c>
      <c r="T1809" t="s">
        <v>757</v>
      </c>
      <c r="U1809" t="s">
        <v>757</v>
      </c>
      <c r="V1809" t="s">
        <v>756</v>
      </c>
      <c r="W1809" t="s">
        <v>756</v>
      </c>
      <c r="X1809" t="s">
        <v>8151</v>
      </c>
      <c r="Y1809" t="str">
        <f t="shared" si="392"/>
        <v>mayo</v>
      </c>
      <c r="Z1809">
        <f>YEAR(BD_PONDERACIONES[[#This Row],[Fecha Ejecución del Ticket]])</f>
        <v>2022</v>
      </c>
      <c r="AA1809" t="str">
        <f t="shared" si="393"/>
        <v>junio</v>
      </c>
      <c r="AB1809">
        <f>YEAR(BD_PONDERACIONES[[#This Row],[Fecha de Inspección]])</f>
        <v>2022</v>
      </c>
      <c r="AC1809">
        <f t="shared" si="394"/>
        <v>0.5</v>
      </c>
      <c r="AD1809">
        <f t="shared" si="395"/>
        <v>0.5</v>
      </c>
      <c r="AE1809">
        <f t="shared" si="396"/>
        <v>0.5</v>
      </c>
      <c r="AF1809">
        <f t="shared" si="397"/>
        <v>0.5</v>
      </c>
      <c r="AG1809">
        <f t="shared" si="398"/>
        <v>0.5</v>
      </c>
      <c r="AH1809">
        <f t="shared" si="399"/>
        <v>0.5</v>
      </c>
      <c r="AI1809">
        <f t="shared" si="400"/>
        <v>0.25</v>
      </c>
      <c r="AJ1809">
        <f t="shared" si="401"/>
        <v>0.25</v>
      </c>
      <c r="AK1809">
        <f t="shared" si="402"/>
        <v>0.5</v>
      </c>
      <c r="AL1809">
        <f t="shared" si="403"/>
        <v>0.5</v>
      </c>
      <c r="AM1809">
        <f t="shared" si="404"/>
        <v>0.5</v>
      </c>
      <c r="AN1809" s="6">
        <f t="shared" si="405"/>
        <v>1</v>
      </c>
      <c r="AO1809" t="str">
        <f>VLOOKUP(BD_PONDERACIONES[[#This Row],[Comuna]],Tabla3[#All],2,0)</f>
        <v>Florida</v>
      </c>
    </row>
    <row r="1810" spans="1:41" x14ac:dyDescent="0.35">
      <c r="A1810" t="s">
        <v>8152</v>
      </c>
      <c r="B1810" t="s">
        <v>8153</v>
      </c>
      <c r="C1810" t="s">
        <v>8154</v>
      </c>
      <c r="D1810" s="5">
        <v>44732</v>
      </c>
      <c r="E1810" s="5">
        <v>44691</v>
      </c>
      <c r="F1810" t="s">
        <v>763</v>
      </c>
      <c r="G1810" t="s">
        <v>8155</v>
      </c>
      <c r="H1810" t="s">
        <v>1389</v>
      </c>
      <c r="J1810" t="s">
        <v>756</v>
      </c>
      <c r="K1810" t="s">
        <v>756</v>
      </c>
      <c r="L1810" t="s">
        <v>757</v>
      </c>
      <c r="M1810" t="s">
        <v>757</v>
      </c>
      <c r="N1810" t="s">
        <v>756</v>
      </c>
      <c r="O1810" t="s">
        <v>756</v>
      </c>
      <c r="P1810" t="s">
        <v>758</v>
      </c>
      <c r="Q1810" t="s">
        <v>759</v>
      </c>
      <c r="R1810" t="s">
        <v>759</v>
      </c>
      <c r="S1810" t="s">
        <v>757</v>
      </c>
      <c r="T1810" t="s">
        <v>757</v>
      </c>
      <c r="U1810" t="s">
        <v>757</v>
      </c>
      <c r="V1810" t="s">
        <v>756</v>
      </c>
      <c r="W1810" t="s">
        <v>756</v>
      </c>
      <c r="X1810" t="s">
        <v>8156</v>
      </c>
      <c r="Y1810" t="str">
        <f t="shared" si="392"/>
        <v>mayo</v>
      </c>
      <c r="Z1810">
        <f>YEAR(BD_PONDERACIONES[[#This Row],[Fecha Ejecución del Ticket]])</f>
        <v>2022</v>
      </c>
      <c r="AA1810" t="str">
        <f t="shared" si="393"/>
        <v>junio</v>
      </c>
      <c r="AB1810">
        <f>YEAR(BD_PONDERACIONES[[#This Row],[Fecha de Inspección]])</f>
        <v>2022</v>
      </c>
      <c r="AC1810">
        <f t="shared" si="394"/>
        <v>0.5</v>
      </c>
      <c r="AD1810">
        <f t="shared" si="395"/>
        <v>0.5</v>
      </c>
      <c r="AE1810">
        <f t="shared" si="396"/>
        <v>0.5</v>
      </c>
      <c r="AF1810">
        <f t="shared" si="397"/>
        <v>0.5</v>
      </c>
      <c r="AG1810">
        <f t="shared" si="398"/>
        <v>0.5</v>
      </c>
      <c r="AH1810">
        <f t="shared" si="399"/>
        <v>0.5</v>
      </c>
      <c r="AI1810">
        <f t="shared" si="400"/>
        <v>0.25</v>
      </c>
      <c r="AJ1810">
        <f t="shared" si="401"/>
        <v>0.25</v>
      </c>
      <c r="AK1810">
        <f t="shared" si="402"/>
        <v>0.5</v>
      </c>
      <c r="AL1810">
        <f t="shared" si="403"/>
        <v>0.5</v>
      </c>
      <c r="AM1810">
        <f t="shared" si="404"/>
        <v>0.5</v>
      </c>
      <c r="AN1810" s="6">
        <f t="shared" si="405"/>
        <v>1</v>
      </c>
      <c r="AO1810" t="str">
        <f>VLOOKUP(BD_PONDERACIONES[[#This Row],[Comuna]],Tabla3[#All],2,0)</f>
        <v>Florida</v>
      </c>
    </row>
    <row r="1811" spans="1:41" x14ac:dyDescent="0.35">
      <c r="A1811" t="s">
        <v>8157</v>
      </c>
      <c r="B1811" t="s">
        <v>8158</v>
      </c>
      <c r="C1811" t="s">
        <v>8159</v>
      </c>
      <c r="D1811" s="5">
        <v>44732</v>
      </c>
      <c r="E1811" s="5">
        <v>44693</v>
      </c>
      <c r="F1811" t="s">
        <v>763</v>
      </c>
      <c r="G1811" t="s">
        <v>8160</v>
      </c>
      <c r="H1811" t="s">
        <v>1389</v>
      </c>
      <c r="J1811" t="s">
        <v>756</v>
      </c>
      <c r="K1811" t="s">
        <v>756</v>
      </c>
      <c r="L1811" t="s">
        <v>757</v>
      </c>
      <c r="M1811" t="s">
        <v>757</v>
      </c>
      <c r="N1811" t="s">
        <v>756</v>
      </c>
      <c r="O1811" t="s">
        <v>756</v>
      </c>
      <c r="P1811" t="s">
        <v>758</v>
      </c>
      <c r="Q1811" t="s">
        <v>759</v>
      </c>
      <c r="R1811" t="s">
        <v>759</v>
      </c>
      <c r="S1811" t="s">
        <v>757</v>
      </c>
      <c r="T1811" t="s">
        <v>757</v>
      </c>
      <c r="U1811" t="s">
        <v>757</v>
      </c>
      <c r="V1811" t="s">
        <v>756</v>
      </c>
      <c r="W1811" t="s">
        <v>756</v>
      </c>
      <c r="X1811" t="s">
        <v>8161</v>
      </c>
      <c r="Y1811" t="str">
        <f t="shared" si="392"/>
        <v>mayo</v>
      </c>
      <c r="Z1811">
        <f>YEAR(BD_PONDERACIONES[[#This Row],[Fecha Ejecución del Ticket]])</f>
        <v>2022</v>
      </c>
      <c r="AA1811" t="str">
        <f t="shared" si="393"/>
        <v>junio</v>
      </c>
      <c r="AB1811">
        <f>YEAR(BD_PONDERACIONES[[#This Row],[Fecha de Inspección]])</f>
        <v>2022</v>
      </c>
      <c r="AC1811">
        <f t="shared" si="394"/>
        <v>0.5</v>
      </c>
      <c r="AD1811">
        <f t="shared" si="395"/>
        <v>0.5</v>
      </c>
      <c r="AE1811">
        <f t="shared" si="396"/>
        <v>0.5</v>
      </c>
      <c r="AF1811">
        <f t="shared" si="397"/>
        <v>0.5</v>
      </c>
      <c r="AG1811">
        <f t="shared" si="398"/>
        <v>0.5</v>
      </c>
      <c r="AH1811">
        <f t="shared" si="399"/>
        <v>0.5</v>
      </c>
      <c r="AI1811">
        <f t="shared" si="400"/>
        <v>0.25</v>
      </c>
      <c r="AJ1811">
        <f t="shared" si="401"/>
        <v>0.25</v>
      </c>
      <c r="AK1811">
        <f t="shared" si="402"/>
        <v>0.5</v>
      </c>
      <c r="AL1811">
        <f t="shared" si="403"/>
        <v>0.5</v>
      </c>
      <c r="AM1811">
        <f t="shared" si="404"/>
        <v>0.5</v>
      </c>
      <c r="AN1811" s="6">
        <f t="shared" si="405"/>
        <v>1</v>
      </c>
      <c r="AO1811" t="str">
        <f>VLOOKUP(BD_PONDERACIONES[[#This Row],[Comuna]],Tabla3[#All],2,0)</f>
        <v>Florida</v>
      </c>
    </row>
    <row r="1812" spans="1:41" x14ac:dyDescent="0.35">
      <c r="A1812" t="s">
        <v>8162</v>
      </c>
      <c r="B1812" t="s">
        <v>8163</v>
      </c>
      <c r="C1812" t="s">
        <v>8164</v>
      </c>
      <c r="D1812" s="5">
        <v>44732</v>
      </c>
      <c r="E1812" s="5">
        <v>44693</v>
      </c>
      <c r="F1812" t="s">
        <v>763</v>
      </c>
      <c r="G1812" t="s">
        <v>8165</v>
      </c>
      <c r="H1812" t="s">
        <v>1389</v>
      </c>
      <c r="J1812" t="s">
        <v>756</v>
      </c>
      <c r="K1812" t="s">
        <v>756</v>
      </c>
      <c r="L1812" t="s">
        <v>757</v>
      </c>
      <c r="M1812" t="s">
        <v>757</v>
      </c>
      <c r="N1812" t="s">
        <v>756</v>
      </c>
      <c r="O1812" t="s">
        <v>756</v>
      </c>
      <c r="P1812" t="s">
        <v>758</v>
      </c>
      <c r="Q1812" t="s">
        <v>759</v>
      </c>
      <c r="R1812" t="s">
        <v>759</v>
      </c>
      <c r="S1812" t="s">
        <v>757</v>
      </c>
      <c r="T1812" t="s">
        <v>757</v>
      </c>
      <c r="U1812" t="s">
        <v>757</v>
      </c>
      <c r="V1812" t="s">
        <v>773</v>
      </c>
      <c r="W1812" t="s">
        <v>773</v>
      </c>
      <c r="X1812" t="s">
        <v>8166</v>
      </c>
      <c r="Y1812" t="str">
        <f t="shared" si="392"/>
        <v>mayo</v>
      </c>
      <c r="Z1812">
        <f>YEAR(BD_PONDERACIONES[[#This Row],[Fecha Ejecución del Ticket]])</f>
        <v>2022</v>
      </c>
      <c r="AA1812" t="str">
        <f t="shared" si="393"/>
        <v>junio</v>
      </c>
      <c r="AB1812">
        <f>YEAR(BD_PONDERACIONES[[#This Row],[Fecha de Inspección]])</f>
        <v>2022</v>
      </c>
      <c r="AC1812">
        <f t="shared" si="394"/>
        <v>0.5</v>
      </c>
      <c r="AD1812">
        <f t="shared" si="395"/>
        <v>0.5</v>
      </c>
      <c r="AE1812">
        <f t="shared" si="396"/>
        <v>0.5</v>
      </c>
      <c r="AF1812">
        <f t="shared" si="397"/>
        <v>0.5</v>
      </c>
      <c r="AG1812">
        <f t="shared" si="398"/>
        <v>0.5</v>
      </c>
      <c r="AH1812">
        <f t="shared" si="399"/>
        <v>0.5</v>
      </c>
      <c r="AI1812">
        <f t="shared" si="400"/>
        <v>0.25</v>
      </c>
      <c r="AJ1812">
        <f t="shared" si="401"/>
        <v>0.25</v>
      </c>
      <c r="AK1812">
        <f t="shared" si="402"/>
        <v>0.5</v>
      </c>
      <c r="AL1812">
        <f t="shared" si="403"/>
        <v>0</v>
      </c>
      <c r="AM1812">
        <f t="shared" si="404"/>
        <v>0</v>
      </c>
      <c r="AN1812" s="6">
        <f t="shared" si="405"/>
        <v>0.8</v>
      </c>
      <c r="AO1812" t="str">
        <f>VLOOKUP(BD_PONDERACIONES[[#This Row],[Comuna]],Tabla3[#All],2,0)</f>
        <v>Florida</v>
      </c>
    </row>
    <row r="1813" spans="1:41" x14ac:dyDescent="0.35">
      <c r="A1813" t="s">
        <v>8167</v>
      </c>
      <c r="B1813" t="s">
        <v>8168</v>
      </c>
      <c r="C1813" t="s">
        <v>8169</v>
      </c>
      <c r="D1813" s="5">
        <v>44732</v>
      </c>
      <c r="E1813" s="5">
        <v>44693</v>
      </c>
      <c r="F1813" t="s">
        <v>763</v>
      </c>
      <c r="G1813" t="s">
        <v>8170</v>
      </c>
      <c r="H1813" t="s">
        <v>1389</v>
      </c>
      <c r="J1813" t="s">
        <v>756</v>
      </c>
      <c r="K1813" t="s">
        <v>756</v>
      </c>
      <c r="L1813" t="s">
        <v>757</v>
      </c>
      <c r="M1813" t="s">
        <v>757</v>
      </c>
      <c r="N1813" t="s">
        <v>756</v>
      </c>
      <c r="O1813" t="s">
        <v>756</v>
      </c>
      <c r="P1813" t="s">
        <v>758</v>
      </c>
      <c r="Q1813" t="s">
        <v>759</v>
      </c>
      <c r="R1813" t="s">
        <v>759</v>
      </c>
      <c r="S1813" t="s">
        <v>757</v>
      </c>
      <c r="T1813" t="s">
        <v>757</v>
      </c>
      <c r="U1813" t="s">
        <v>757</v>
      </c>
      <c r="V1813" t="s">
        <v>773</v>
      </c>
      <c r="W1813" t="s">
        <v>768</v>
      </c>
      <c r="X1813" t="s">
        <v>8171</v>
      </c>
      <c r="Y1813" t="str">
        <f t="shared" si="392"/>
        <v>mayo</v>
      </c>
      <c r="Z1813">
        <f>YEAR(BD_PONDERACIONES[[#This Row],[Fecha Ejecución del Ticket]])</f>
        <v>2022</v>
      </c>
      <c r="AA1813" t="str">
        <f t="shared" si="393"/>
        <v>junio</v>
      </c>
      <c r="AB1813">
        <f>YEAR(BD_PONDERACIONES[[#This Row],[Fecha de Inspección]])</f>
        <v>2022</v>
      </c>
      <c r="AC1813">
        <f t="shared" si="394"/>
        <v>0.5</v>
      </c>
      <c r="AD1813">
        <f t="shared" si="395"/>
        <v>0.5</v>
      </c>
      <c r="AE1813">
        <f t="shared" si="396"/>
        <v>0.5</v>
      </c>
      <c r="AF1813">
        <f t="shared" si="397"/>
        <v>0.5</v>
      </c>
      <c r="AG1813">
        <f t="shared" si="398"/>
        <v>0.5</v>
      </c>
      <c r="AH1813">
        <f t="shared" si="399"/>
        <v>0.5</v>
      </c>
      <c r="AI1813">
        <f t="shared" si="400"/>
        <v>0.25</v>
      </c>
      <c r="AJ1813">
        <f t="shared" si="401"/>
        <v>0.25</v>
      </c>
      <c r="AK1813">
        <f t="shared" si="402"/>
        <v>0.5</v>
      </c>
      <c r="AL1813">
        <f t="shared" si="403"/>
        <v>0</v>
      </c>
      <c r="AM1813">
        <f t="shared" si="404"/>
        <v>0.17499999999999999</v>
      </c>
      <c r="AN1813" s="6">
        <f t="shared" si="405"/>
        <v>0.83500000000000008</v>
      </c>
      <c r="AO1813" t="str">
        <f>VLOOKUP(BD_PONDERACIONES[[#This Row],[Comuna]],Tabla3[#All],2,0)</f>
        <v>Florida</v>
      </c>
    </row>
    <row r="1814" spans="1:41" x14ac:dyDescent="0.35">
      <c r="A1814" t="s">
        <v>8172</v>
      </c>
      <c r="B1814" t="s">
        <v>8173</v>
      </c>
      <c r="C1814" t="s">
        <v>8174</v>
      </c>
      <c r="D1814" s="5">
        <v>44732</v>
      </c>
      <c r="E1814" s="5">
        <v>44693</v>
      </c>
      <c r="F1814" t="s">
        <v>763</v>
      </c>
      <c r="G1814" t="s">
        <v>8175</v>
      </c>
      <c r="H1814" t="s">
        <v>1389</v>
      </c>
      <c r="J1814" t="s">
        <v>756</v>
      </c>
      <c r="K1814" t="s">
        <v>756</v>
      </c>
      <c r="L1814" t="s">
        <v>773</v>
      </c>
      <c r="M1814" t="s">
        <v>773</v>
      </c>
      <c r="N1814" t="s">
        <v>756</v>
      </c>
      <c r="O1814" t="s">
        <v>756</v>
      </c>
      <c r="P1814" t="s">
        <v>758</v>
      </c>
      <c r="Q1814" t="s">
        <v>759</v>
      </c>
      <c r="R1814" t="s">
        <v>759</v>
      </c>
      <c r="S1814" t="s">
        <v>757</v>
      </c>
      <c r="T1814" t="s">
        <v>757</v>
      </c>
      <c r="U1814" t="s">
        <v>757</v>
      </c>
      <c r="V1814" t="s">
        <v>756</v>
      </c>
      <c r="W1814" t="s">
        <v>756</v>
      </c>
      <c r="X1814" t="s">
        <v>4426</v>
      </c>
      <c r="Y1814" t="str">
        <f t="shared" si="392"/>
        <v>mayo</v>
      </c>
      <c r="Z1814">
        <f>YEAR(BD_PONDERACIONES[[#This Row],[Fecha Ejecución del Ticket]])</f>
        <v>2022</v>
      </c>
      <c r="AA1814" t="str">
        <f t="shared" si="393"/>
        <v>junio</v>
      </c>
      <c r="AB1814">
        <f>YEAR(BD_PONDERACIONES[[#This Row],[Fecha de Inspección]])</f>
        <v>2022</v>
      </c>
      <c r="AC1814">
        <f t="shared" si="394"/>
        <v>0.5</v>
      </c>
      <c r="AD1814">
        <f t="shared" si="395"/>
        <v>0.5</v>
      </c>
      <c r="AE1814">
        <f t="shared" si="396"/>
        <v>0</v>
      </c>
      <c r="AF1814">
        <f t="shared" si="397"/>
        <v>0</v>
      </c>
      <c r="AG1814">
        <f t="shared" si="398"/>
        <v>0.5</v>
      </c>
      <c r="AH1814">
        <f t="shared" si="399"/>
        <v>0.5</v>
      </c>
      <c r="AI1814">
        <f t="shared" si="400"/>
        <v>0.25</v>
      </c>
      <c r="AJ1814">
        <f t="shared" si="401"/>
        <v>0.25</v>
      </c>
      <c r="AK1814">
        <f t="shared" si="402"/>
        <v>0.5</v>
      </c>
      <c r="AL1814">
        <f t="shared" si="403"/>
        <v>0.5</v>
      </c>
      <c r="AM1814">
        <f t="shared" si="404"/>
        <v>0.5</v>
      </c>
      <c r="AN1814" s="6">
        <f t="shared" si="405"/>
        <v>0.7</v>
      </c>
      <c r="AO1814" t="str">
        <f>VLOOKUP(BD_PONDERACIONES[[#This Row],[Comuna]],Tabla3[#All],2,0)</f>
        <v>Florida</v>
      </c>
    </row>
    <row r="1815" spans="1:41" x14ac:dyDescent="0.35">
      <c r="A1815" t="s">
        <v>8176</v>
      </c>
      <c r="B1815" t="s">
        <v>8177</v>
      </c>
      <c r="C1815" t="s">
        <v>8178</v>
      </c>
      <c r="D1815" s="5">
        <v>44732</v>
      </c>
      <c r="E1815" s="5">
        <v>44694</v>
      </c>
      <c r="F1815" t="s">
        <v>763</v>
      </c>
      <c r="G1815" t="s">
        <v>8179</v>
      </c>
      <c r="H1815" t="s">
        <v>1389</v>
      </c>
      <c r="J1815" t="s">
        <v>756</v>
      </c>
      <c r="K1815" t="s">
        <v>756</v>
      </c>
      <c r="L1815" t="s">
        <v>757</v>
      </c>
      <c r="M1815" t="s">
        <v>757</v>
      </c>
      <c r="N1815" t="s">
        <v>756</v>
      </c>
      <c r="O1815" t="s">
        <v>756</v>
      </c>
      <c r="P1815" t="s">
        <v>758</v>
      </c>
      <c r="Q1815" t="s">
        <v>759</v>
      </c>
      <c r="R1815" t="s">
        <v>759</v>
      </c>
      <c r="S1815" t="s">
        <v>757</v>
      </c>
      <c r="T1815" t="s">
        <v>757</v>
      </c>
      <c r="U1815" t="s">
        <v>757</v>
      </c>
      <c r="V1815" t="s">
        <v>773</v>
      </c>
      <c r="W1815" t="s">
        <v>773</v>
      </c>
      <c r="X1815" t="s">
        <v>8180</v>
      </c>
      <c r="Y1815" t="str">
        <f t="shared" si="392"/>
        <v>mayo</v>
      </c>
      <c r="Z1815">
        <f>YEAR(BD_PONDERACIONES[[#This Row],[Fecha Ejecución del Ticket]])</f>
        <v>2022</v>
      </c>
      <c r="AA1815" t="str">
        <f t="shared" si="393"/>
        <v>junio</v>
      </c>
      <c r="AB1815">
        <f>YEAR(BD_PONDERACIONES[[#This Row],[Fecha de Inspección]])</f>
        <v>2022</v>
      </c>
      <c r="AC1815">
        <f t="shared" si="394"/>
        <v>0.5</v>
      </c>
      <c r="AD1815">
        <f t="shared" si="395"/>
        <v>0.5</v>
      </c>
      <c r="AE1815">
        <f t="shared" si="396"/>
        <v>0.5</v>
      </c>
      <c r="AF1815">
        <f t="shared" si="397"/>
        <v>0.5</v>
      </c>
      <c r="AG1815">
        <f t="shared" si="398"/>
        <v>0.5</v>
      </c>
      <c r="AH1815">
        <f t="shared" si="399"/>
        <v>0.5</v>
      </c>
      <c r="AI1815">
        <f t="shared" si="400"/>
        <v>0.25</v>
      </c>
      <c r="AJ1815">
        <f t="shared" si="401"/>
        <v>0.25</v>
      </c>
      <c r="AK1815">
        <f t="shared" si="402"/>
        <v>0.5</v>
      </c>
      <c r="AL1815">
        <f t="shared" si="403"/>
        <v>0</v>
      </c>
      <c r="AM1815">
        <f t="shared" si="404"/>
        <v>0</v>
      </c>
      <c r="AN1815" s="6">
        <f t="shared" si="405"/>
        <v>0.8</v>
      </c>
      <c r="AO1815" t="str">
        <f>VLOOKUP(BD_PONDERACIONES[[#This Row],[Comuna]],Tabla3[#All],2,0)</f>
        <v>Florida</v>
      </c>
    </row>
    <row r="1816" spans="1:41" x14ac:dyDescent="0.35">
      <c r="A1816" t="s">
        <v>8181</v>
      </c>
      <c r="B1816" t="s">
        <v>8182</v>
      </c>
      <c r="C1816" t="s">
        <v>8183</v>
      </c>
      <c r="D1816" s="5">
        <v>44732</v>
      </c>
      <c r="E1816" s="5">
        <v>44694</v>
      </c>
      <c r="F1816" t="s">
        <v>763</v>
      </c>
      <c r="G1816" t="s">
        <v>8184</v>
      </c>
      <c r="H1816" t="s">
        <v>1389</v>
      </c>
      <c r="J1816" t="s">
        <v>756</v>
      </c>
      <c r="K1816" t="s">
        <v>756</v>
      </c>
      <c r="L1816" t="s">
        <v>757</v>
      </c>
      <c r="M1816" t="s">
        <v>757</v>
      </c>
      <c r="N1816" t="s">
        <v>756</v>
      </c>
      <c r="O1816" t="s">
        <v>756</v>
      </c>
      <c r="P1816" t="s">
        <v>758</v>
      </c>
      <c r="Q1816" t="s">
        <v>759</v>
      </c>
      <c r="R1816" t="s">
        <v>759</v>
      </c>
      <c r="S1816" t="s">
        <v>757</v>
      </c>
      <c r="T1816" t="s">
        <v>757</v>
      </c>
      <c r="U1816" t="s">
        <v>757</v>
      </c>
      <c r="V1816" t="s">
        <v>756</v>
      </c>
      <c r="W1816" t="s">
        <v>756</v>
      </c>
      <c r="X1816" t="s">
        <v>5692</v>
      </c>
      <c r="Y1816" t="str">
        <f t="shared" si="392"/>
        <v>mayo</v>
      </c>
      <c r="Z1816">
        <f>YEAR(BD_PONDERACIONES[[#This Row],[Fecha Ejecución del Ticket]])</f>
        <v>2022</v>
      </c>
      <c r="AA1816" t="str">
        <f t="shared" si="393"/>
        <v>junio</v>
      </c>
      <c r="AB1816">
        <f>YEAR(BD_PONDERACIONES[[#This Row],[Fecha de Inspección]])</f>
        <v>2022</v>
      </c>
      <c r="AC1816">
        <f t="shared" si="394"/>
        <v>0.5</v>
      </c>
      <c r="AD1816">
        <f t="shared" si="395"/>
        <v>0.5</v>
      </c>
      <c r="AE1816">
        <f t="shared" si="396"/>
        <v>0.5</v>
      </c>
      <c r="AF1816">
        <f t="shared" si="397"/>
        <v>0.5</v>
      </c>
      <c r="AG1816">
        <f t="shared" si="398"/>
        <v>0.5</v>
      </c>
      <c r="AH1816">
        <f t="shared" si="399"/>
        <v>0.5</v>
      </c>
      <c r="AI1816">
        <f t="shared" si="400"/>
        <v>0.25</v>
      </c>
      <c r="AJ1816">
        <f t="shared" si="401"/>
        <v>0.25</v>
      </c>
      <c r="AK1816">
        <f t="shared" si="402"/>
        <v>0.5</v>
      </c>
      <c r="AL1816">
        <f t="shared" si="403"/>
        <v>0.5</v>
      </c>
      <c r="AM1816">
        <f t="shared" si="404"/>
        <v>0.5</v>
      </c>
      <c r="AN1816" s="6">
        <f t="shared" si="405"/>
        <v>1</v>
      </c>
      <c r="AO1816" t="str">
        <f>VLOOKUP(BD_PONDERACIONES[[#This Row],[Comuna]],Tabla3[#All],2,0)</f>
        <v>Florida</v>
      </c>
    </row>
    <row r="1817" spans="1:41" x14ac:dyDescent="0.35">
      <c r="A1817" t="s">
        <v>9294</v>
      </c>
      <c r="B1817" t="s">
        <v>9295</v>
      </c>
      <c r="C1817" t="s">
        <v>9393</v>
      </c>
      <c r="D1817" s="5">
        <v>44734</v>
      </c>
      <c r="E1817" s="5">
        <v>44690</v>
      </c>
      <c r="F1817" t="s">
        <v>763</v>
      </c>
      <c r="G1817" t="s">
        <v>9296</v>
      </c>
      <c r="H1817" t="s">
        <v>1389</v>
      </c>
      <c r="J1817" t="s">
        <v>756</v>
      </c>
      <c r="K1817" t="s">
        <v>756</v>
      </c>
      <c r="L1817" t="s">
        <v>757</v>
      </c>
      <c r="M1817" t="s">
        <v>757</v>
      </c>
      <c r="N1817" t="s">
        <v>756</v>
      </c>
      <c r="O1817" t="s">
        <v>756</v>
      </c>
      <c r="P1817" t="s">
        <v>758</v>
      </c>
      <c r="Q1817" t="s">
        <v>759</v>
      </c>
      <c r="R1817" t="s">
        <v>759</v>
      </c>
      <c r="S1817" t="s">
        <v>757</v>
      </c>
      <c r="T1817" t="s">
        <v>757</v>
      </c>
      <c r="U1817" t="s">
        <v>757</v>
      </c>
      <c r="V1817" t="s">
        <v>773</v>
      </c>
      <c r="W1817" t="s">
        <v>768</v>
      </c>
      <c r="X1817" t="s">
        <v>9297</v>
      </c>
      <c r="Y1817" t="str">
        <f t="shared" si="392"/>
        <v>mayo</v>
      </c>
      <c r="Z1817">
        <f>YEAR(BD_PONDERACIONES[[#This Row],[Fecha Ejecución del Ticket]])</f>
        <v>2022</v>
      </c>
      <c r="AA1817" t="str">
        <f t="shared" si="393"/>
        <v>junio</v>
      </c>
      <c r="AB1817">
        <f>YEAR(BD_PONDERACIONES[[#This Row],[Fecha de Inspección]])</f>
        <v>2022</v>
      </c>
      <c r="AC1817">
        <f t="shared" si="394"/>
        <v>0.5</v>
      </c>
      <c r="AD1817">
        <f t="shared" si="395"/>
        <v>0.5</v>
      </c>
      <c r="AE1817">
        <f t="shared" si="396"/>
        <v>0.5</v>
      </c>
      <c r="AF1817">
        <f t="shared" si="397"/>
        <v>0.5</v>
      </c>
      <c r="AG1817">
        <f t="shared" si="398"/>
        <v>0.5</v>
      </c>
      <c r="AH1817">
        <f t="shared" si="399"/>
        <v>0.5</v>
      </c>
      <c r="AI1817">
        <f t="shared" si="400"/>
        <v>0.25</v>
      </c>
      <c r="AJ1817">
        <f t="shared" si="401"/>
        <v>0.25</v>
      </c>
      <c r="AK1817">
        <f t="shared" si="402"/>
        <v>0.5</v>
      </c>
      <c r="AL1817">
        <f t="shared" si="403"/>
        <v>0</v>
      </c>
      <c r="AM1817">
        <f t="shared" si="404"/>
        <v>0.17499999999999999</v>
      </c>
      <c r="AN1817" s="6">
        <f t="shared" si="405"/>
        <v>0.83500000000000008</v>
      </c>
      <c r="AO1817" t="str">
        <f>VLOOKUP(BD_PONDERACIONES[[#This Row],[Comuna]],Tabla3[#All],2,0)</f>
        <v>Florida</v>
      </c>
    </row>
    <row r="1818" spans="1:41" x14ac:dyDescent="0.35">
      <c r="A1818" t="s">
        <v>9298</v>
      </c>
      <c r="B1818" t="s">
        <v>9299</v>
      </c>
      <c r="C1818" t="s">
        <v>9394</v>
      </c>
      <c r="D1818" s="5">
        <v>44734</v>
      </c>
      <c r="E1818" s="5">
        <v>44694</v>
      </c>
      <c r="F1818" t="s">
        <v>763</v>
      </c>
      <c r="G1818" t="s">
        <v>9300</v>
      </c>
      <c r="H1818" t="s">
        <v>1389</v>
      </c>
      <c r="J1818" t="s">
        <v>756</v>
      </c>
      <c r="K1818" t="s">
        <v>756</v>
      </c>
      <c r="L1818" t="s">
        <v>757</v>
      </c>
      <c r="M1818" t="s">
        <v>757</v>
      </c>
      <c r="N1818" t="s">
        <v>756</v>
      </c>
      <c r="O1818" t="s">
        <v>756</v>
      </c>
      <c r="P1818" t="s">
        <v>758</v>
      </c>
      <c r="Q1818" t="s">
        <v>759</v>
      </c>
      <c r="R1818" t="s">
        <v>759</v>
      </c>
      <c r="S1818" t="s">
        <v>757</v>
      </c>
      <c r="T1818" t="s">
        <v>757</v>
      </c>
      <c r="U1818" t="s">
        <v>757</v>
      </c>
      <c r="V1818" t="s">
        <v>756</v>
      </c>
      <c r="W1818" t="s">
        <v>756</v>
      </c>
      <c r="X1818" t="s">
        <v>9301</v>
      </c>
      <c r="Y1818" t="str">
        <f t="shared" si="392"/>
        <v>mayo</v>
      </c>
      <c r="Z1818">
        <f>YEAR(BD_PONDERACIONES[[#This Row],[Fecha Ejecución del Ticket]])</f>
        <v>2022</v>
      </c>
      <c r="AA1818" t="str">
        <f t="shared" si="393"/>
        <v>junio</v>
      </c>
      <c r="AB1818">
        <f>YEAR(BD_PONDERACIONES[[#This Row],[Fecha de Inspección]])</f>
        <v>2022</v>
      </c>
      <c r="AC1818">
        <f t="shared" si="394"/>
        <v>0.5</v>
      </c>
      <c r="AD1818">
        <f t="shared" si="395"/>
        <v>0.5</v>
      </c>
      <c r="AE1818">
        <f t="shared" si="396"/>
        <v>0.5</v>
      </c>
      <c r="AF1818">
        <f t="shared" si="397"/>
        <v>0.5</v>
      </c>
      <c r="AG1818">
        <f t="shared" si="398"/>
        <v>0.5</v>
      </c>
      <c r="AH1818">
        <f t="shared" si="399"/>
        <v>0.5</v>
      </c>
      <c r="AI1818">
        <f t="shared" si="400"/>
        <v>0.25</v>
      </c>
      <c r="AJ1818">
        <f t="shared" si="401"/>
        <v>0.25</v>
      </c>
      <c r="AK1818">
        <f t="shared" si="402"/>
        <v>0.5</v>
      </c>
      <c r="AL1818">
        <f t="shared" si="403"/>
        <v>0.5</v>
      </c>
      <c r="AM1818">
        <f t="shared" si="404"/>
        <v>0.5</v>
      </c>
      <c r="AN1818" s="6">
        <f t="shared" si="405"/>
        <v>1</v>
      </c>
      <c r="AO1818" t="str">
        <f>VLOOKUP(BD_PONDERACIONES[[#This Row],[Comuna]],Tabla3[#All],2,0)</f>
        <v>Florida</v>
      </c>
    </row>
    <row r="1819" spans="1:41" x14ac:dyDescent="0.35">
      <c r="A1819" t="s">
        <v>9302</v>
      </c>
      <c r="B1819" t="s">
        <v>9303</v>
      </c>
      <c r="C1819" t="s">
        <v>9395</v>
      </c>
      <c r="D1819" s="5">
        <v>44734</v>
      </c>
      <c r="E1819" s="5">
        <v>44706</v>
      </c>
      <c r="F1819" t="s">
        <v>753</v>
      </c>
      <c r="G1819" t="s">
        <v>9304</v>
      </c>
      <c r="H1819" t="s">
        <v>1389</v>
      </c>
      <c r="J1819" t="s">
        <v>756</v>
      </c>
      <c r="K1819" t="s">
        <v>756</v>
      </c>
      <c r="L1819" t="s">
        <v>757</v>
      </c>
      <c r="M1819" t="s">
        <v>757</v>
      </c>
      <c r="N1819" t="s">
        <v>756</v>
      </c>
      <c r="O1819" t="s">
        <v>756</v>
      </c>
      <c r="P1819" t="s">
        <v>758</v>
      </c>
      <c r="Q1819" t="s">
        <v>759</v>
      </c>
      <c r="R1819" t="s">
        <v>759</v>
      </c>
      <c r="S1819" t="s">
        <v>757</v>
      </c>
      <c r="T1819" t="s">
        <v>757</v>
      </c>
      <c r="U1819" t="s">
        <v>757</v>
      </c>
      <c r="V1819" t="s">
        <v>904</v>
      </c>
      <c r="W1819" t="s">
        <v>756</v>
      </c>
      <c r="X1819" t="s">
        <v>9305</v>
      </c>
      <c r="Y1819" t="str">
        <f t="shared" si="392"/>
        <v>mayo</v>
      </c>
      <c r="Z1819">
        <f>YEAR(BD_PONDERACIONES[[#This Row],[Fecha Ejecución del Ticket]])</f>
        <v>2022</v>
      </c>
      <c r="AA1819" t="str">
        <f t="shared" si="393"/>
        <v>junio</v>
      </c>
      <c r="AB1819">
        <f>YEAR(BD_PONDERACIONES[[#This Row],[Fecha de Inspección]])</f>
        <v>2022</v>
      </c>
      <c r="AC1819">
        <f t="shared" si="394"/>
        <v>0.5</v>
      </c>
      <c r="AD1819">
        <f t="shared" si="395"/>
        <v>0.5</v>
      </c>
      <c r="AE1819">
        <f t="shared" si="396"/>
        <v>0.5</v>
      </c>
      <c r="AF1819">
        <f t="shared" si="397"/>
        <v>0.5</v>
      </c>
      <c r="AG1819">
        <f t="shared" si="398"/>
        <v>0.5</v>
      </c>
      <c r="AH1819">
        <f t="shared" si="399"/>
        <v>0.5</v>
      </c>
      <c r="AI1819">
        <f t="shared" si="400"/>
        <v>0.25</v>
      </c>
      <c r="AJ1819">
        <f t="shared" si="401"/>
        <v>0.25</v>
      </c>
      <c r="AK1819">
        <f t="shared" si="402"/>
        <v>0.5</v>
      </c>
      <c r="AL1819">
        <f t="shared" si="403"/>
        <v>0.32500000000000001</v>
      </c>
      <c r="AM1819">
        <f t="shared" si="404"/>
        <v>0.5</v>
      </c>
      <c r="AN1819" s="6">
        <f t="shared" si="405"/>
        <v>0.96500000000000008</v>
      </c>
      <c r="AO1819" t="str">
        <f>VLOOKUP(BD_PONDERACIONES[[#This Row],[Comuna]],Tabla3[#All],2,0)</f>
        <v>Florida</v>
      </c>
    </row>
    <row r="1820" spans="1:41" x14ac:dyDescent="0.35">
      <c r="A1820" t="s">
        <v>9306</v>
      </c>
      <c r="B1820" t="s">
        <v>9307</v>
      </c>
      <c r="C1820" t="s">
        <v>9396</v>
      </c>
      <c r="D1820" s="5">
        <v>44734</v>
      </c>
      <c r="E1820" s="5">
        <v>44695</v>
      </c>
      <c r="F1820" t="s">
        <v>763</v>
      </c>
      <c r="G1820" t="s">
        <v>9308</v>
      </c>
      <c r="H1820" t="s">
        <v>1389</v>
      </c>
      <c r="J1820" t="s">
        <v>756</v>
      </c>
      <c r="K1820" t="s">
        <v>756</v>
      </c>
      <c r="L1820" t="s">
        <v>757</v>
      </c>
      <c r="M1820" t="s">
        <v>757</v>
      </c>
      <c r="N1820" t="s">
        <v>756</v>
      </c>
      <c r="O1820" t="s">
        <v>756</v>
      </c>
      <c r="P1820" t="s">
        <v>758</v>
      </c>
      <c r="Q1820" t="s">
        <v>759</v>
      </c>
      <c r="R1820" t="s">
        <v>759</v>
      </c>
      <c r="S1820" t="s">
        <v>757</v>
      </c>
      <c r="T1820" t="s">
        <v>757</v>
      </c>
      <c r="U1820" t="s">
        <v>757</v>
      </c>
      <c r="V1820" t="s">
        <v>773</v>
      </c>
      <c r="W1820" t="s">
        <v>773</v>
      </c>
      <c r="X1820" t="s">
        <v>804</v>
      </c>
      <c r="Y1820" t="str">
        <f t="shared" si="392"/>
        <v>mayo</v>
      </c>
      <c r="Z1820">
        <f>YEAR(BD_PONDERACIONES[[#This Row],[Fecha Ejecución del Ticket]])</f>
        <v>2022</v>
      </c>
      <c r="AA1820" t="str">
        <f t="shared" si="393"/>
        <v>junio</v>
      </c>
      <c r="AB1820">
        <f>YEAR(BD_PONDERACIONES[[#This Row],[Fecha de Inspección]])</f>
        <v>2022</v>
      </c>
      <c r="AC1820">
        <f t="shared" si="394"/>
        <v>0.5</v>
      </c>
      <c r="AD1820">
        <f t="shared" si="395"/>
        <v>0.5</v>
      </c>
      <c r="AE1820">
        <f t="shared" si="396"/>
        <v>0.5</v>
      </c>
      <c r="AF1820">
        <f t="shared" si="397"/>
        <v>0.5</v>
      </c>
      <c r="AG1820">
        <f t="shared" si="398"/>
        <v>0.5</v>
      </c>
      <c r="AH1820">
        <f t="shared" si="399"/>
        <v>0.5</v>
      </c>
      <c r="AI1820">
        <f t="shared" si="400"/>
        <v>0.25</v>
      </c>
      <c r="AJ1820">
        <f t="shared" si="401"/>
        <v>0.25</v>
      </c>
      <c r="AK1820">
        <f t="shared" si="402"/>
        <v>0.5</v>
      </c>
      <c r="AL1820">
        <f t="shared" si="403"/>
        <v>0</v>
      </c>
      <c r="AM1820">
        <f t="shared" si="404"/>
        <v>0</v>
      </c>
      <c r="AN1820" s="6">
        <f t="shared" si="405"/>
        <v>0.8</v>
      </c>
      <c r="AO1820" t="str">
        <f>VLOOKUP(BD_PONDERACIONES[[#This Row],[Comuna]],Tabla3[#All],2,0)</f>
        <v>Florida</v>
      </c>
    </row>
    <row r="1821" spans="1:41" x14ac:dyDescent="0.35">
      <c r="A1821" t="s">
        <v>9309</v>
      </c>
      <c r="B1821" t="s">
        <v>9310</v>
      </c>
      <c r="C1821" t="s">
        <v>9397</v>
      </c>
      <c r="D1821" s="5">
        <v>44734</v>
      </c>
      <c r="E1821" s="5">
        <v>44695</v>
      </c>
      <c r="F1821" t="s">
        <v>763</v>
      </c>
      <c r="G1821" t="s">
        <v>9311</v>
      </c>
      <c r="H1821" t="s">
        <v>1389</v>
      </c>
      <c r="J1821" t="s">
        <v>756</v>
      </c>
      <c r="K1821" t="s">
        <v>756</v>
      </c>
      <c r="L1821" t="s">
        <v>757</v>
      </c>
      <c r="M1821" t="s">
        <v>757</v>
      </c>
      <c r="N1821" t="s">
        <v>756</v>
      </c>
      <c r="O1821" t="s">
        <v>756</v>
      </c>
      <c r="P1821" t="s">
        <v>758</v>
      </c>
      <c r="Q1821" t="s">
        <v>759</v>
      </c>
      <c r="R1821" t="s">
        <v>759</v>
      </c>
      <c r="S1821" t="s">
        <v>757</v>
      </c>
      <c r="T1821" t="s">
        <v>757</v>
      </c>
      <c r="U1821" t="s">
        <v>757</v>
      </c>
      <c r="V1821" t="s">
        <v>756</v>
      </c>
      <c r="W1821" t="s">
        <v>768</v>
      </c>
      <c r="X1821" t="s">
        <v>9312</v>
      </c>
      <c r="Y1821" t="str">
        <f t="shared" si="392"/>
        <v>mayo</v>
      </c>
      <c r="Z1821">
        <f>YEAR(BD_PONDERACIONES[[#This Row],[Fecha Ejecución del Ticket]])</f>
        <v>2022</v>
      </c>
      <c r="AA1821" t="str">
        <f t="shared" si="393"/>
        <v>junio</v>
      </c>
      <c r="AB1821">
        <f>YEAR(BD_PONDERACIONES[[#This Row],[Fecha de Inspección]])</f>
        <v>2022</v>
      </c>
      <c r="AC1821">
        <f t="shared" si="394"/>
        <v>0.5</v>
      </c>
      <c r="AD1821">
        <f t="shared" si="395"/>
        <v>0.5</v>
      </c>
      <c r="AE1821">
        <f t="shared" si="396"/>
        <v>0.5</v>
      </c>
      <c r="AF1821">
        <f t="shared" si="397"/>
        <v>0.5</v>
      </c>
      <c r="AG1821">
        <f t="shared" si="398"/>
        <v>0.5</v>
      </c>
      <c r="AH1821">
        <f t="shared" si="399"/>
        <v>0.5</v>
      </c>
      <c r="AI1821">
        <f t="shared" si="400"/>
        <v>0.25</v>
      </c>
      <c r="AJ1821">
        <f t="shared" si="401"/>
        <v>0.25</v>
      </c>
      <c r="AK1821">
        <f t="shared" si="402"/>
        <v>0.5</v>
      </c>
      <c r="AL1821">
        <f t="shared" si="403"/>
        <v>0.5</v>
      </c>
      <c r="AM1821">
        <f t="shared" si="404"/>
        <v>0.17499999999999999</v>
      </c>
      <c r="AN1821" s="6">
        <f t="shared" si="405"/>
        <v>0.93500000000000005</v>
      </c>
      <c r="AO1821" t="str">
        <f>VLOOKUP(BD_PONDERACIONES[[#This Row],[Comuna]],Tabla3[#All],2,0)</f>
        <v>Florida</v>
      </c>
    </row>
    <row r="1822" spans="1:41" x14ac:dyDescent="0.35">
      <c r="A1822" t="s">
        <v>9313</v>
      </c>
      <c r="B1822" t="s">
        <v>9314</v>
      </c>
      <c r="C1822" t="s">
        <v>9398</v>
      </c>
      <c r="D1822" s="5">
        <v>44734</v>
      </c>
      <c r="E1822" s="5">
        <v>44707</v>
      </c>
      <c r="F1822" t="s">
        <v>753</v>
      </c>
      <c r="G1822" t="s">
        <v>9315</v>
      </c>
      <c r="H1822" t="s">
        <v>1389</v>
      </c>
      <c r="J1822" t="s">
        <v>756</v>
      </c>
      <c r="K1822" t="s">
        <v>756</v>
      </c>
      <c r="L1822" t="s">
        <v>757</v>
      </c>
      <c r="M1822" t="s">
        <v>757</v>
      </c>
      <c r="N1822" t="s">
        <v>756</v>
      </c>
      <c r="O1822" t="s">
        <v>756</v>
      </c>
      <c r="P1822" t="s">
        <v>758</v>
      </c>
      <c r="Q1822" t="s">
        <v>759</v>
      </c>
      <c r="R1822" t="s">
        <v>759</v>
      </c>
      <c r="S1822" t="s">
        <v>757</v>
      </c>
      <c r="T1822" t="s">
        <v>757</v>
      </c>
      <c r="U1822" t="s">
        <v>757</v>
      </c>
      <c r="V1822" t="s">
        <v>756</v>
      </c>
      <c r="W1822" t="s">
        <v>756</v>
      </c>
      <c r="X1822" t="s">
        <v>885</v>
      </c>
      <c r="Y1822" t="str">
        <f t="shared" si="392"/>
        <v>mayo</v>
      </c>
      <c r="Z1822">
        <f>YEAR(BD_PONDERACIONES[[#This Row],[Fecha Ejecución del Ticket]])</f>
        <v>2022</v>
      </c>
      <c r="AA1822" t="str">
        <f t="shared" si="393"/>
        <v>junio</v>
      </c>
      <c r="AB1822">
        <f>YEAR(BD_PONDERACIONES[[#This Row],[Fecha de Inspección]])</f>
        <v>2022</v>
      </c>
      <c r="AC1822">
        <f t="shared" si="394"/>
        <v>0.5</v>
      </c>
      <c r="AD1822">
        <f t="shared" si="395"/>
        <v>0.5</v>
      </c>
      <c r="AE1822">
        <f t="shared" si="396"/>
        <v>0.5</v>
      </c>
      <c r="AF1822">
        <f t="shared" si="397"/>
        <v>0.5</v>
      </c>
      <c r="AG1822">
        <f t="shared" si="398"/>
        <v>0.5</v>
      </c>
      <c r="AH1822">
        <f t="shared" si="399"/>
        <v>0.5</v>
      </c>
      <c r="AI1822">
        <f t="shared" si="400"/>
        <v>0.25</v>
      </c>
      <c r="AJ1822">
        <f t="shared" si="401"/>
        <v>0.25</v>
      </c>
      <c r="AK1822">
        <f t="shared" si="402"/>
        <v>0.5</v>
      </c>
      <c r="AL1822">
        <f t="shared" si="403"/>
        <v>0.5</v>
      </c>
      <c r="AM1822">
        <f t="shared" si="404"/>
        <v>0.5</v>
      </c>
      <c r="AN1822" s="6">
        <f t="shared" si="405"/>
        <v>1</v>
      </c>
      <c r="AO1822" t="str">
        <f>VLOOKUP(BD_PONDERACIONES[[#This Row],[Comuna]],Tabla3[#All],2,0)</f>
        <v>Florida</v>
      </c>
    </row>
    <row r="1823" spans="1:41" x14ac:dyDescent="0.35">
      <c r="A1823" t="s">
        <v>9316</v>
      </c>
      <c r="B1823" t="s">
        <v>9317</v>
      </c>
      <c r="C1823" t="s">
        <v>9399</v>
      </c>
      <c r="D1823" s="5">
        <v>44734</v>
      </c>
      <c r="E1823" s="5">
        <v>44694</v>
      </c>
      <c r="F1823" t="s">
        <v>763</v>
      </c>
      <c r="G1823" t="s">
        <v>9318</v>
      </c>
      <c r="H1823" t="s">
        <v>1389</v>
      </c>
      <c r="J1823" t="s">
        <v>756</v>
      </c>
      <c r="K1823" t="s">
        <v>756</v>
      </c>
      <c r="L1823" t="s">
        <v>757</v>
      </c>
      <c r="M1823" t="s">
        <v>757</v>
      </c>
      <c r="N1823" t="s">
        <v>756</v>
      </c>
      <c r="O1823" t="s">
        <v>756</v>
      </c>
      <c r="P1823" t="s">
        <v>758</v>
      </c>
      <c r="Q1823" t="s">
        <v>759</v>
      </c>
      <c r="R1823" t="s">
        <v>759</v>
      </c>
      <c r="S1823" t="s">
        <v>757</v>
      </c>
      <c r="T1823" t="s">
        <v>757</v>
      </c>
      <c r="U1823" t="s">
        <v>757</v>
      </c>
      <c r="V1823" t="s">
        <v>756</v>
      </c>
      <c r="W1823" t="s">
        <v>756</v>
      </c>
      <c r="X1823" t="s">
        <v>9319</v>
      </c>
      <c r="Y1823" t="str">
        <f t="shared" si="392"/>
        <v>mayo</v>
      </c>
      <c r="Z1823">
        <f>YEAR(BD_PONDERACIONES[[#This Row],[Fecha Ejecución del Ticket]])</f>
        <v>2022</v>
      </c>
      <c r="AA1823" t="str">
        <f t="shared" si="393"/>
        <v>junio</v>
      </c>
      <c r="AB1823">
        <f>YEAR(BD_PONDERACIONES[[#This Row],[Fecha de Inspección]])</f>
        <v>2022</v>
      </c>
      <c r="AC1823">
        <f t="shared" si="394"/>
        <v>0.5</v>
      </c>
      <c r="AD1823">
        <f t="shared" si="395"/>
        <v>0.5</v>
      </c>
      <c r="AE1823">
        <f t="shared" si="396"/>
        <v>0.5</v>
      </c>
      <c r="AF1823">
        <f t="shared" si="397"/>
        <v>0.5</v>
      </c>
      <c r="AG1823">
        <f t="shared" si="398"/>
        <v>0.5</v>
      </c>
      <c r="AH1823">
        <f t="shared" si="399"/>
        <v>0.5</v>
      </c>
      <c r="AI1823">
        <f t="shared" si="400"/>
        <v>0.25</v>
      </c>
      <c r="AJ1823">
        <f t="shared" si="401"/>
        <v>0.25</v>
      </c>
      <c r="AK1823">
        <f t="shared" si="402"/>
        <v>0.5</v>
      </c>
      <c r="AL1823">
        <f t="shared" si="403"/>
        <v>0.5</v>
      </c>
      <c r="AM1823">
        <f t="shared" si="404"/>
        <v>0.5</v>
      </c>
      <c r="AN1823" s="6">
        <f t="shared" si="405"/>
        <v>1</v>
      </c>
      <c r="AO1823" t="str">
        <f>VLOOKUP(BD_PONDERACIONES[[#This Row],[Comuna]],Tabla3[#All],2,0)</f>
        <v>Florida</v>
      </c>
    </row>
    <row r="1824" spans="1:41" x14ac:dyDescent="0.35">
      <c r="A1824" t="s">
        <v>9320</v>
      </c>
      <c r="B1824" t="s">
        <v>9321</v>
      </c>
      <c r="C1824" t="s">
        <v>9400</v>
      </c>
      <c r="D1824" s="5">
        <v>44734</v>
      </c>
      <c r="E1824" s="5">
        <v>44711</v>
      </c>
      <c r="F1824" t="s">
        <v>753</v>
      </c>
      <c r="G1824" t="s">
        <v>9322</v>
      </c>
      <c r="H1824" t="s">
        <v>1389</v>
      </c>
      <c r="J1824" t="s">
        <v>756</v>
      </c>
      <c r="K1824" t="s">
        <v>756</v>
      </c>
      <c r="L1824" t="s">
        <v>757</v>
      </c>
      <c r="M1824" t="s">
        <v>757</v>
      </c>
      <c r="N1824" t="s">
        <v>756</v>
      </c>
      <c r="O1824" t="s">
        <v>756</v>
      </c>
      <c r="P1824" t="s">
        <v>758</v>
      </c>
      <c r="Q1824" t="s">
        <v>759</v>
      </c>
      <c r="R1824" t="s">
        <v>759</v>
      </c>
      <c r="S1824" t="s">
        <v>757</v>
      </c>
      <c r="T1824" t="s">
        <v>757</v>
      </c>
      <c r="U1824" t="s">
        <v>757</v>
      </c>
      <c r="V1824" t="s">
        <v>756</v>
      </c>
      <c r="W1824" t="s">
        <v>756</v>
      </c>
      <c r="X1824" t="s">
        <v>885</v>
      </c>
      <c r="Y1824" t="str">
        <f t="shared" si="392"/>
        <v>mayo</v>
      </c>
      <c r="Z1824">
        <f>YEAR(BD_PONDERACIONES[[#This Row],[Fecha Ejecución del Ticket]])</f>
        <v>2022</v>
      </c>
      <c r="AA1824" t="str">
        <f t="shared" si="393"/>
        <v>junio</v>
      </c>
      <c r="AB1824">
        <f>YEAR(BD_PONDERACIONES[[#This Row],[Fecha de Inspección]])</f>
        <v>2022</v>
      </c>
      <c r="AC1824">
        <f t="shared" si="394"/>
        <v>0.5</v>
      </c>
      <c r="AD1824">
        <f t="shared" si="395"/>
        <v>0.5</v>
      </c>
      <c r="AE1824">
        <f t="shared" si="396"/>
        <v>0.5</v>
      </c>
      <c r="AF1824">
        <f t="shared" si="397"/>
        <v>0.5</v>
      </c>
      <c r="AG1824">
        <f t="shared" si="398"/>
        <v>0.5</v>
      </c>
      <c r="AH1824">
        <f t="shared" si="399"/>
        <v>0.5</v>
      </c>
      <c r="AI1824">
        <f t="shared" si="400"/>
        <v>0.25</v>
      </c>
      <c r="AJ1824">
        <f t="shared" si="401"/>
        <v>0.25</v>
      </c>
      <c r="AK1824">
        <f t="shared" si="402"/>
        <v>0.5</v>
      </c>
      <c r="AL1824">
        <f t="shared" si="403"/>
        <v>0.5</v>
      </c>
      <c r="AM1824">
        <f t="shared" si="404"/>
        <v>0.5</v>
      </c>
      <c r="AN1824" s="6">
        <f t="shared" si="405"/>
        <v>1</v>
      </c>
      <c r="AO1824" t="str">
        <f>VLOOKUP(BD_PONDERACIONES[[#This Row],[Comuna]],Tabla3[#All],2,0)</f>
        <v>Florida</v>
      </c>
    </row>
    <row r="1825" spans="1:41" x14ac:dyDescent="0.35">
      <c r="A1825" t="s">
        <v>9323</v>
      </c>
      <c r="B1825" t="s">
        <v>9324</v>
      </c>
      <c r="C1825" t="s">
        <v>9401</v>
      </c>
      <c r="D1825" s="5">
        <v>44734</v>
      </c>
      <c r="E1825" s="5">
        <v>44694</v>
      </c>
      <c r="F1825" t="s">
        <v>763</v>
      </c>
      <c r="G1825" t="s">
        <v>9325</v>
      </c>
      <c r="H1825" t="s">
        <v>1389</v>
      </c>
      <c r="J1825" t="s">
        <v>756</v>
      </c>
      <c r="K1825" t="s">
        <v>756</v>
      </c>
      <c r="L1825" t="s">
        <v>757</v>
      </c>
      <c r="M1825" t="s">
        <v>757</v>
      </c>
      <c r="N1825" t="s">
        <v>756</v>
      </c>
      <c r="O1825" t="s">
        <v>756</v>
      </c>
      <c r="P1825" t="s">
        <v>758</v>
      </c>
      <c r="Q1825" t="s">
        <v>759</v>
      </c>
      <c r="R1825" t="s">
        <v>759</v>
      </c>
      <c r="S1825" t="s">
        <v>757</v>
      </c>
      <c r="T1825" t="s">
        <v>757</v>
      </c>
      <c r="U1825" t="s">
        <v>757</v>
      </c>
      <c r="V1825" t="s">
        <v>773</v>
      </c>
      <c r="W1825" t="s">
        <v>768</v>
      </c>
      <c r="X1825" t="s">
        <v>9326</v>
      </c>
      <c r="Y1825" t="str">
        <f t="shared" si="392"/>
        <v>mayo</v>
      </c>
      <c r="Z1825">
        <f>YEAR(BD_PONDERACIONES[[#This Row],[Fecha Ejecución del Ticket]])</f>
        <v>2022</v>
      </c>
      <c r="AA1825" t="str">
        <f t="shared" si="393"/>
        <v>junio</v>
      </c>
      <c r="AB1825">
        <f>YEAR(BD_PONDERACIONES[[#This Row],[Fecha de Inspección]])</f>
        <v>2022</v>
      </c>
      <c r="AC1825">
        <f t="shared" si="394"/>
        <v>0.5</v>
      </c>
      <c r="AD1825">
        <f t="shared" si="395"/>
        <v>0.5</v>
      </c>
      <c r="AE1825">
        <f t="shared" si="396"/>
        <v>0.5</v>
      </c>
      <c r="AF1825">
        <f t="shared" si="397"/>
        <v>0.5</v>
      </c>
      <c r="AG1825">
        <f t="shared" si="398"/>
        <v>0.5</v>
      </c>
      <c r="AH1825">
        <f t="shared" si="399"/>
        <v>0.5</v>
      </c>
      <c r="AI1825">
        <f t="shared" si="400"/>
        <v>0.25</v>
      </c>
      <c r="AJ1825">
        <f t="shared" si="401"/>
        <v>0.25</v>
      </c>
      <c r="AK1825">
        <f t="shared" si="402"/>
        <v>0.5</v>
      </c>
      <c r="AL1825">
        <f t="shared" si="403"/>
        <v>0</v>
      </c>
      <c r="AM1825">
        <f t="shared" si="404"/>
        <v>0.17499999999999999</v>
      </c>
      <c r="AN1825" s="6">
        <f t="shared" si="405"/>
        <v>0.83500000000000008</v>
      </c>
      <c r="AO1825" t="str">
        <f>VLOOKUP(BD_PONDERACIONES[[#This Row],[Comuna]],Tabla3[#All],2,0)</f>
        <v>Florida</v>
      </c>
    </row>
    <row r="1826" spans="1:41" x14ac:dyDescent="0.35">
      <c r="A1826" t="s">
        <v>9327</v>
      </c>
      <c r="B1826" t="s">
        <v>9328</v>
      </c>
      <c r="C1826" t="s">
        <v>9402</v>
      </c>
      <c r="D1826" s="5">
        <v>44734</v>
      </c>
      <c r="E1826" s="5">
        <v>44706</v>
      </c>
      <c r="F1826" t="s">
        <v>753</v>
      </c>
      <c r="G1826" t="s">
        <v>9329</v>
      </c>
      <c r="H1826" t="s">
        <v>1389</v>
      </c>
      <c r="J1826" t="s">
        <v>756</v>
      </c>
      <c r="K1826" t="s">
        <v>756</v>
      </c>
      <c r="L1826" t="s">
        <v>757</v>
      </c>
      <c r="M1826" t="s">
        <v>757</v>
      </c>
      <c r="N1826" t="s">
        <v>756</v>
      </c>
      <c r="O1826" t="s">
        <v>756</v>
      </c>
      <c r="P1826" t="s">
        <v>758</v>
      </c>
      <c r="Q1826" t="s">
        <v>759</v>
      </c>
      <c r="R1826" t="s">
        <v>759</v>
      </c>
      <c r="S1826" t="s">
        <v>757</v>
      </c>
      <c r="T1826" t="s">
        <v>757</v>
      </c>
      <c r="U1826" t="s">
        <v>757</v>
      </c>
      <c r="V1826" t="s">
        <v>904</v>
      </c>
      <c r="W1826" t="s">
        <v>756</v>
      </c>
      <c r="X1826" t="s">
        <v>885</v>
      </c>
      <c r="Y1826" t="str">
        <f t="shared" si="392"/>
        <v>mayo</v>
      </c>
      <c r="Z1826">
        <f>YEAR(BD_PONDERACIONES[[#This Row],[Fecha Ejecución del Ticket]])</f>
        <v>2022</v>
      </c>
      <c r="AA1826" t="str">
        <f t="shared" si="393"/>
        <v>junio</v>
      </c>
      <c r="AB1826">
        <f>YEAR(BD_PONDERACIONES[[#This Row],[Fecha de Inspección]])</f>
        <v>2022</v>
      </c>
      <c r="AC1826">
        <f t="shared" si="394"/>
        <v>0.5</v>
      </c>
      <c r="AD1826">
        <f t="shared" si="395"/>
        <v>0.5</v>
      </c>
      <c r="AE1826">
        <f t="shared" si="396"/>
        <v>0.5</v>
      </c>
      <c r="AF1826">
        <f t="shared" si="397"/>
        <v>0.5</v>
      </c>
      <c r="AG1826">
        <f t="shared" si="398"/>
        <v>0.5</v>
      </c>
      <c r="AH1826">
        <f t="shared" si="399"/>
        <v>0.5</v>
      </c>
      <c r="AI1826">
        <f t="shared" si="400"/>
        <v>0.25</v>
      </c>
      <c r="AJ1826">
        <f t="shared" si="401"/>
        <v>0.25</v>
      </c>
      <c r="AK1826">
        <f t="shared" si="402"/>
        <v>0.5</v>
      </c>
      <c r="AL1826">
        <f t="shared" si="403"/>
        <v>0.32500000000000001</v>
      </c>
      <c r="AM1826">
        <f t="shared" si="404"/>
        <v>0.5</v>
      </c>
      <c r="AN1826" s="6">
        <f t="shared" si="405"/>
        <v>0.96500000000000008</v>
      </c>
      <c r="AO1826" t="str">
        <f>VLOOKUP(BD_PONDERACIONES[[#This Row],[Comuna]],Tabla3[#All],2,0)</f>
        <v>Florida</v>
      </c>
    </row>
    <row r="1827" spans="1:41" x14ac:dyDescent="0.35">
      <c r="A1827" t="s">
        <v>9330</v>
      </c>
      <c r="B1827" t="s">
        <v>9331</v>
      </c>
      <c r="C1827" t="s">
        <v>9403</v>
      </c>
      <c r="D1827" s="5">
        <v>44734</v>
      </c>
      <c r="E1827" s="5">
        <v>44695</v>
      </c>
      <c r="F1827" t="s">
        <v>763</v>
      </c>
      <c r="G1827" t="s">
        <v>9332</v>
      </c>
      <c r="H1827" t="s">
        <v>1389</v>
      </c>
      <c r="J1827" t="s">
        <v>756</v>
      </c>
      <c r="K1827" t="s">
        <v>756</v>
      </c>
      <c r="L1827" t="s">
        <v>757</v>
      </c>
      <c r="M1827" t="s">
        <v>757</v>
      </c>
      <c r="N1827" t="s">
        <v>756</v>
      </c>
      <c r="O1827" t="s">
        <v>756</v>
      </c>
      <c r="P1827" t="s">
        <v>758</v>
      </c>
      <c r="Q1827" t="s">
        <v>759</v>
      </c>
      <c r="R1827" t="s">
        <v>759</v>
      </c>
      <c r="S1827" t="s">
        <v>757</v>
      </c>
      <c r="T1827" t="s">
        <v>757</v>
      </c>
      <c r="U1827" t="s">
        <v>757</v>
      </c>
      <c r="V1827" t="s">
        <v>773</v>
      </c>
      <c r="W1827" t="s">
        <v>773</v>
      </c>
      <c r="X1827" t="s">
        <v>9333</v>
      </c>
      <c r="Y1827" t="str">
        <f t="shared" si="392"/>
        <v>mayo</v>
      </c>
      <c r="Z1827">
        <f>YEAR(BD_PONDERACIONES[[#This Row],[Fecha Ejecución del Ticket]])</f>
        <v>2022</v>
      </c>
      <c r="AA1827" t="str">
        <f t="shared" si="393"/>
        <v>junio</v>
      </c>
      <c r="AB1827">
        <f>YEAR(BD_PONDERACIONES[[#This Row],[Fecha de Inspección]])</f>
        <v>2022</v>
      </c>
      <c r="AC1827">
        <f t="shared" si="394"/>
        <v>0.5</v>
      </c>
      <c r="AD1827">
        <f t="shared" si="395"/>
        <v>0.5</v>
      </c>
      <c r="AE1827">
        <f t="shared" si="396"/>
        <v>0.5</v>
      </c>
      <c r="AF1827">
        <f t="shared" si="397"/>
        <v>0.5</v>
      </c>
      <c r="AG1827">
        <f t="shared" si="398"/>
        <v>0.5</v>
      </c>
      <c r="AH1827">
        <f t="shared" si="399"/>
        <v>0.5</v>
      </c>
      <c r="AI1827">
        <f t="shared" si="400"/>
        <v>0.25</v>
      </c>
      <c r="AJ1827">
        <f t="shared" si="401"/>
        <v>0.25</v>
      </c>
      <c r="AK1827">
        <f t="shared" si="402"/>
        <v>0.5</v>
      </c>
      <c r="AL1827">
        <f t="shared" si="403"/>
        <v>0</v>
      </c>
      <c r="AM1827">
        <f t="shared" si="404"/>
        <v>0</v>
      </c>
      <c r="AN1827" s="6">
        <f t="shared" si="405"/>
        <v>0.8</v>
      </c>
      <c r="AO1827" t="str">
        <f>VLOOKUP(BD_PONDERACIONES[[#This Row],[Comuna]],Tabla3[#All],2,0)</f>
        <v>Florida</v>
      </c>
    </row>
    <row r="1828" spans="1:41" x14ac:dyDescent="0.35">
      <c r="A1828" t="s">
        <v>9334</v>
      </c>
      <c r="B1828" t="s">
        <v>9335</v>
      </c>
      <c r="C1828" t="s">
        <v>9404</v>
      </c>
      <c r="D1828" s="5">
        <v>44734</v>
      </c>
      <c r="E1828" s="5">
        <v>44694</v>
      </c>
      <c r="F1828" t="s">
        <v>763</v>
      </c>
      <c r="G1828" t="s">
        <v>9336</v>
      </c>
      <c r="H1828" t="s">
        <v>1389</v>
      </c>
      <c r="J1828" t="s">
        <v>756</v>
      </c>
      <c r="K1828" t="s">
        <v>756</v>
      </c>
      <c r="L1828" t="s">
        <v>757</v>
      </c>
      <c r="M1828" t="s">
        <v>757</v>
      </c>
      <c r="N1828" t="s">
        <v>756</v>
      </c>
      <c r="O1828" t="s">
        <v>756</v>
      </c>
      <c r="P1828" t="s">
        <v>758</v>
      </c>
      <c r="Q1828" t="s">
        <v>759</v>
      </c>
      <c r="R1828" t="s">
        <v>759</v>
      </c>
      <c r="S1828" t="s">
        <v>757</v>
      </c>
      <c r="T1828" t="s">
        <v>757</v>
      </c>
      <c r="U1828" t="s">
        <v>757</v>
      </c>
      <c r="V1828" t="s">
        <v>756</v>
      </c>
      <c r="W1828" t="s">
        <v>773</v>
      </c>
      <c r="X1828" t="s">
        <v>7487</v>
      </c>
      <c r="Y1828" t="str">
        <f t="shared" si="392"/>
        <v>mayo</v>
      </c>
      <c r="Z1828">
        <f>YEAR(BD_PONDERACIONES[[#This Row],[Fecha Ejecución del Ticket]])</f>
        <v>2022</v>
      </c>
      <c r="AA1828" t="str">
        <f t="shared" si="393"/>
        <v>junio</v>
      </c>
      <c r="AB1828">
        <f>YEAR(BD_PONDERACIONES[[#This Row],[Fecha de Inspección]])</f>
        <v>2022</v>
      </c>
      <c r="AC1828">
        <f t="shared" si="394"/>
        <v>0.5</v>
      </c>
      <c r="AD1828">
        <f t="shared" si="395"/>
        <v>0.5</v>
      </c>
      <c r="AE1828">
        <f t="shared" si="396"/>
        <v>0.5</v>
      </c>
      <c r="AF1828">
        <f t="shared" si="397"/>
        <v>0.5</v>
      </c>
      <c r="AG1828">
        <f t="shared" si="398"/>
        <v>0.5</v>
      </c>
      <c r="AH1828">
        <f t="shared" si="399"/>
        <v>0.5</v>
      </c>
      <c r="AI1828">
        <f t="shared" si="400"/>
        <v>0.25</v>
      </c>
      <c r="AJ1828">
        <f t="shared" si="401"/>
        <v>0.25</v>
      </c>
      <c r="AK1828">
        <f t="shared" si="402"/>
        <v>0.5</v>
      </c>
      <c r="AL1828">
        <f t="shared" si="403"/>
        <v>0.5</v>
      </c>
      <c r="AM1828">
        <f t="shared" si="404"/>
        <v>0</v>
      </c>
      <c r="AN1828" s="6">
        <f t="shared" si="405"/>
        <v>0.9</v>
      </c>
      <c r="AO1828" t="str">
        <f>VLOOKUP(BD_PONDERACIONES[[#This Row],[Comuna]],Tabla3[#All],2,0)</f>
        <v>Florida</v>
      </c>
    </row>
    <row r="1829" spans="1:41" x14ac:dyDescent="0.35">
      <c r="A1829" t="s">
        <v>9337</v>
      </c>
      <c r="B1829" t="s">
        <v>9338</v>
      </c>
      <c r="C1829" t="s">
        <v>9405</v>
      </c>
      <c r="D1829" s="5">
        <v>44734</v>
      </c>
      <c r="E1829" s="5">
        <v>44692</v>
      </c>
      <c r="F1829" t="s">
        <v>763</v>
      </c>
      <c r="G1829" t="s">
        <v>9339</v>
      </c>
      <c r="H1829" t="s">
        <v>1389</v>
      </c>
      <c r="J1829" t="s">
        <v>756</v>
      </c>
      <c r="K1829" t="s">
        <v>756</v>
      </c>
      <c r="L1829" t="s">
        <v>757</v>
      </c>
      <c r="M1829" t="s">
        <v>757</v>
      </c>
      <c r="N1829" t="s">
        <v>756</v>
      </c>
      <c r="O1829" t="s">
        <v>756</v>
      </c>
      <c r="P1829" t="s">
        <v>758</v>
      </c>
      <c r="Q1829" t="s">
        <v>759</v>
      </c>
      <c r="R1829" t="s">
        <v>759</v>
      </c>
      <c r="S1829" t="s">
        <v>757</v>
      </c>
      <c r="T1829" t="s">
        <v>757</v>
      </c>
      <c r="U1829" t="s">
        <v>757</v>
      </c>
      <c r="V1829" t="s">
        <v>756</v>
      </c>
      <c r="W1829" t="s">
        <v>756</v>
      </c>
      <c r="X1829" t="s">
        <v>4617</v>
      </c>
      <c r="Y1829" t="str">
        <f t="shared" si="392"/>
        <v>mayo</v>
      </c>
      <c r="Z1829">
        <f>YEAR(BD_PONDERACIONES[[#This Row],[Fecha Ejecución del Ticket]])</f>
        <v>2022</v>
      </c>
      <c r="AA1829" t="str">
        <f t="shared" si="393"/>
        <v>junio</v>
      </c>
      <c r="AB1829">
        <f>YEAR(BD_PONDERACIONES[[#This Row],[Fecha de Inspección]])</f>
        <v>2022</v>
      </c>
      <c r="AC1829">
        <f t="shared" si="394"/>
        <v>0.5</v>
      </c>
      <c r="AD1829">
        <f t="shared" si="395"/>
        <v>0.5</v>
      </c>
      <c r="AE1829">
        <f t="shared" si="396"/>
        <v>0.5</v>
      </c>
      <c r="AF1829">
        <f t="shared" si="397"/>
        <v>0.5</v>
      </c>
      <c r="AG1829">
        <f t="shared" si="398"/>
        <v>0.5</v>
      </c>
      <c r="AH1829">
        <f t="shared" si="399"/>
        <v>0.5</v>
      </c>
      <c r="AI1829">
        <f t="shared" si="400"/>
        <v>0.25</v>
      </c>
      <c r="AJ1829">
        <f t="shared" si="401"/>
        <v>0.25</v>
      </c>
      <c r="AK1829">
        <f t="shared" si="402"/>
        <v>0.5</v>
      </c>
      <c r="AL1829">
        <f t="shared" si="403"/>
        <v>0.5</v>
      </c>
      <c r="AM1829">
        <f t="shared" si="404"/>
        <v>0.5</v>
      </c>
      <c r="AN1829" s="6">
        <f t="shared" si="405"/>
        <v>1</v>
      </c>
      <c r="AO1829" t="str">
        <f>VLOOKUP(BD_PONDERACIONES[[#This Row],[Comuna]],Tabla3[#All],2,0)</f>
        <v>Florida</v>
      </c>
    </row>
    <row r="1830" spans="1:41" x14ac:dyDescent="0.35">
      <c r="A1830" t="s">
        <v>9262</v>
      </c>
      <c r="B1830" t="s">
        <v>9263</v>
      </c>
      <c r="C1830" t="s">
        <v>9385</v>
      </c>
      <c r="D1830" s="5">
        <v>44735</v>
      </c>
      <c r="E1830" s="5">
        <v>44692</v>
      </c>
      <c r="F1830" t="s">
        <v>763</v>
      </c>
      <c r="G1830" t="s">
        <v>9264</v>
      </c>
      <c r="H1830" t="s">
        <v>1389</v>
      </c>
      <c r="J1830" t="s">
        <v>756</v>
      </c>
      <c r="K1830" t="s">
        <v>756</v>
      </c>
      <c r="L1830" t="s">
        <v>757</v>
      </c>
      <c r="M1830" t="s">
        <v>757</v>
      </c>
      <c r="N1830" t="s">
        <v>756</v>
      </c>
      <c r="O1830" t="s">
        <v>756</v>
      </c>
      <c r="P1830" t="s">
        <v>758</v>
      </c>
      <c r="Q1830" t="s">
        <v>759</v>
      </c>
      <c r="R1830" t="s">
        <v>759</v>
      </c>
      <c r="S1830" t="s">
        <v>757</v>
      </c>
      <c r="T1830" t="s">
        <v>757</v>
      </c>
      <c r="U1830" t="s">
        <v>757</v>
      </c>
      <c r="V1830" t="s">
        <v>773</v>
      </c>
      <c r="W1830" t="s">
        <v>768</v>
      </c>
      <c r="X1830" t="s">
        <v>9265</v>
      </c>
      <c r="Y1830" t="str">
        <f t="shared" si="392"/>
        <v>mayo</v>
      </c>
      <c r="Z1830">
        <f>YEAR(BD_PONDERACIONES[[#This Row],[Fecha Ejecución del Ticket]])</f>
        <v>2022</v>
      </c>
      <c r="AA1830" t="str">
        <f t="shared" si="393"/>
        <v>junio</v>
      </c>
      <c r="AB1830">
        <f>YEAR(BD_PONDERACIONES[[#This Row],[Fecha de Inspección]])</f>
        <v>2022</v>
      </c>
      <c r="AC1830">
        <f t="shared" si="394"/>
        <v>0.5</v>
      </c>
      <c r="AD1830">
        <f t="shared" si="395"/>
        <v>0.5</v>
      </c>
      <c r="AE1830">
        <f t="shared" si="396"/>
        <v>0.5</v>
      </c>
      <c r="AF1830">
        <f t="shared" si="397"/>
        <v>0.5</v>
      </c>
      <c r="AG1830">
        <f t="shared" si="398"/>
        <v>0.5</v>
      </c>
      <c r="AH1830">
        <f t="shared" si="399"/>
        <v>0.5</v>
      </c>
      <c r="AI1830">
        <f t="shared" si="400"/>
        <v>0.25</v>
      </c>
      <c r="AJ1830">
        <f t="shared" si="401"/>
        <v>0.25</v>
      </c>
      <c r="AK1830">
        <f t="shared" si="402"/>
        <v>0.5</v>
      </c>
      <c r="AL1830">
        <f t="shared" si="403"/>
        <v>0</v>
      </c>
      <c r="AM1830">
        <f t="shared" si="404"/>
        <v>0.17499999999999999</v>
      </c>
      <c r="AN1830" s="6">
        <f t="shared" si="405"/>
        <v>0.83500000000000008</v>
      </c>
      <c r="AO1830" t="str">
        <f>VLOOKUP(BD_PONDERACIONES[[#This Row],[Comuna]],Tabla3[#All],2,0)</f>
        <v>Florida</v>
      </c>
    </row>
    <row r="1831" spans="1:41" x14ac:dyDescent="0.35">
      <c r="A1831" t="s">
        <v>9266</v>
      </c>
      <c r="B1831" t="s">
        <v>9267</v>
      </c>
      <c r="C1831" t="s">
        <v>9386</v>
      </c>
      <c r="D1831" s="5">
        <v>44735</v>
      </c>
      <c r="E1831" s="5">
        <v>44690</v>
      </c>
      <c r="F1831" t="s">
        <v>763</v>
      </c>
      <c r="G1831" t="s">
        <v>9268</v>
      </c>
      <c r="H1831" t="s">
        <v>1389</v>
      </c>
      <c r="J1831" t="s">
        <v>756</v>
      </c>
      <c r="K1831" t="s">
        <v>756</v>
      </c>
      <c r="L1831" t="s">
        <v>757</v>
      </c>
      <c r="M1831" t="s">
        <v>757</v>
      </c>
      <c r="N1831" t="s">
        <v>756</v>
      </c>
      <c r="O1831" t="s">
        <v>756</v>
      </c>
      <c r="P1831" t="s">
        <v>758</v>
      </c>
      <c r="Q1831" t="s">
        <v>759</v>
      </c>
      <c r="R1831" t="s">
        <v>759</v>
      </c>
      <c r="S1831" t="s">
        <v>757</v>
      </c>
      <c r="T1831" t="s">
        <v>757</v>
      </c>
      <c r="U1831" t="s">
        <v>757</v>
      </c>
      <c r="V1831" t="s">
        <v>756</v>
      </c>
      <c r="W1831" t="s">
        <v>756</v>
      </c>
      <c r="X1831" t="s">
        <v>9269</v>
      </c>
      <c r="Y1831" t="str">
        <f t="shared" si="392"/>
        <v>mayo</v>
      </c>
      <c r="Z1831">
        <f>YEAR(BD_PONDERACIONES[[#This Row],[Fecha Ejecución del Ticket]])</f>
        <v>2022</v>
      </c>
      <c r="AA1831" t="str">
        <f t="shared" si="393"/>
        <v>junio</v>
      </c>
      <c r="AB1831">
        <f>YEAR(BD_PONDERACIONES[[#This Row],[Fecha de Inspección]])</f>
        <v>2022</v>
      </c>
      <c r="AC1831">
        <f t="shared" si="394"/>
        <v>0.5</v>
      </c>
      <c r="AD1831">
        <f t="shared" si="395"/>
        <v>0.5</v>
      </c>
      <c r="AE1831">
        <f t="shared" si="396"/>
        <v>0.5</v>
      </c>
      <c r="AF1831">
        <f t="shared" si="397"/>
        <v>0.5</v>
      </c>
      <c r="AG1831">
        <f t="shared" si="398"/>
        <v>0.5</v>
      </c>
      <c r="AH1831">
        <f t="shared" si="399"/>
        <v>0.5</v>
      </c>
      <c r="AI1831">
        <f t="shared" si="400"/>
        <v>0.25</v>
      </c>
      <c r="AJ1831">
        <f t="shared" si="401"/>
        <v>0.25</v>
      </c>
      <c r="AK1831">
        <f t="shared" si="402"/>
        <v>0.5</v>
      </c>
      <c r="AL1831">
        <f t="shared" si="403"/>
        <v>0.5</v>
      </c>
      <c r="AM1831">
        <f t="shared" si="404"/>
        <v>0.5</v>
      </c>
      <c r="AN1831" s="6">
        <f t="shared" si="405"/>
        <v>1</v>
      </c>
      <c r="AO1831" t="str">
        <f>VLOOKUP(BD_PONDERACIONES[[#This Row],[Comuna]],Tabla3[#All],2,0)</f>
        <v>Florida</v>
      </c>
    </row>
    <row r="1832" spans="1:41" x14ac:dyDescent="0.35">
      <c r="A1832" t="s">
        <v>9270</v>
      </c>
      <c r="B1832" t="s">
        <v>9271</v>
      </c>
      <c r="C1832" t="s">
        <v>9387</v>
      </c>
      <c r="D1832" s="5">
        <v>44735</v>
      </c>
      <c r="E1832" s="5">
        <v>44695</v>
      </c>
      <c r="F1832" t="s">
        <v>763</v>
      </c>
      <c r="G1832" t="s">
        <v>9272</v>
      </c>
      <c r="H1832" t="s">
        <v>1389</v>
      </c>
      <c r="J1832" t="s">
        <v>756</v>
      </c>
      <c r="K1832" t="s">
        <v>756</v>
      </c>
      <c r="L1832" t="s">
        <v>757</v>
      </c>
      <c r="M1832" t="s">
        <v>757</v>
      </c>
      <c r="N1832" t="s">
        <v>756</v>
      </c>
      <c r="O1832" t="s">
        <v>756</v>
      </c>
      <c r="P1832" t="s">
        <v>758</v>
      </c>
      <c r="Q1832" t="s">
        <v>759</v>
      </c>
      <c r="R1832" t="s">
        <v>759</v>
      </c>
      <c r="S1832" t="s">
        <v>757</v>
      </c>
      <c r="T1832" t="s">
        <v>757</v>
      </c>
      <c r="U1832" t="s">
        <v>757</v>
      </c>
      <c r="V1832" t="s">
        <v>773</v>
      </c>
      <c r="W1832" t="s">
        <v>768</v>
      </c>
      <c r="X1832" t="s">
        <v>9273</v>
      </c>
      <c r="Y1832" t="str">
        <f t="shared" si="392"/>
        <v>mayo</v>
      </c>
      <c r="Z1832">
        <f>YEAR(BD_PONDERACIONES[[#This Row],[Fecha Ejecución del Ticket]])</f>
        <v>2022</v>
      </c>
      <c r="AA1832" t="str">
        <f t="shared" si="393"/>
        <v>junio</v>
      </c>
      <c r="AB1832">
        <f>YEAR(BD_PONDERACIONES[[#This Row],[Fecha de Inspección]])</f>
        <v>2022</v>
      </c>
      <c r="AC1832">
        <f t="shared" si="394"/>
        <v>0.5</v>
      </c>
      <c r="AD1832">
        <f t="shared" si="395"/>
        <v>0.5</v>
      </c>
      <c r="AE1832">
        <f t="shared" si="396"/>
        <v>0.5</v>
      </c>
      <c r="AF1832">
        <f t="shared" si="397"/>
        <v>0.5</v>
      </c>
      <c r="AG1832">
        <f t="shared" si="398"/>
        <v>0.5</v>
      </c>
      <c r="AH1832">
        <f t="shared" si="399"/>
        <v>0.5</v>
      </c>
      <c r="AI1832">
        <f t="shared" si="400"/>
        <v>0.25</v>
      </c>
      <c r="AJ1832">
        <f t="shared" si="401"/>
        <v>0.25</v>
      </c>
      <c r="AK1832">
        <f t="shared" si="402"/>
        <v>0.5</v>
      </c>
      <c r="AL1832">
        <f t="shared" si="403"/>
        <v>0</v>
      </c>
      <c r="AM1832">
        <f t="shared" si="404"/>
        <v>0.17499999999999999</v>
      </c>
      <c r="AN1832" s="6">
        <f t="shared" si="405"/>
        <v>0.83500000000000008</v>
      </c>
      <c r="AO1832" t="str">
        <f>VLOOKUP(BD_PONDERACIONES[[#This Row],[Comuna]],Tabla3[#All],2,0)</f>
        <v>Florida</v>
      </c>
    </row>
    <row r="1833" spans="1:41" x14ac:dyDescent="0.35">
      <c r="A1833" t="s">
        <v>9274</v>
      </c>
      <c r="B1833" t="s">
        <v>9275</v>
      </c>
      <c r="C1833" t="s">
        <v>9388</v>
      </c>
      <c r="D1833" s="5">
        <v>44735</v>
      </c>
      <c r="E1833" s="5">
        <v>44695</v>
      </c>
      <c r="F1833" t="s">
        <v>763</v>
      </c>
      <c r="G1833" t="s">
        <v>9276</v>
      </c>
      <c r="H1833" t="s">
        <v>1389</v>
      </c>
      <c r="J1833" t="s">
        <v>756</v>
      </c>
      <c r="K1833" t="s">
        <v>756</v>
      </c>
      <c r="L1833" t="s">
        <v>773</v>
      </c>
      <c r="M1833" t="s">
        <v>773</v>
      </c>
      <c r="N1833" t="s">
        <v>756</v>
      </c>
      <c r="O1833" t="s">
        <v>756</v>
      </c>
      <c r="P1833" t="s">
        <v>758</v>
      </c>
      <c r="Q1833" t="s">
        <v>759</v>
      </c>
      <c r="R1833" t="s">
        <v>759</v>
      </c>
      <c r="S1833" t="s">
        <v>757</v>
      </c>
      <c r="T1833" t="s">
        <v>757</v>
      </c>
      <c r="U1833" t="s">
        <v>757</v>
      </c>
      <c r="V1833" t="s">
        <v>756</v>
      </c>
      <c r="W1833" t="s">
        <v>773</v>
      </c>
      <c r="X1833" t="s">
        <v>9277</v>
      </c>
      <c r="Y1833" t="str">
        <f t="shared" si="392"/>
        <v>mayo</v>
      </c>
      <c r="Z1833">
        <f>YEAR(BD_PONDERACIONES[[#This Row],[Fecha Ejecución del Ticket]])</f>
        <v>2022</v>
      </c>
      <c r="AA1833" t="str">
        <f t="shared" si="393"/>
        <v>junio</v>
      </c>
      <c r="AB1833">
        <f>YEAR(BD_PONDERACIONES[[#This Row],[Fecha de Inspección]])</f>
        <v>2022</v>
      </c>
      <c r="AC1833">
        <f t="shared" si="394"/>
        <v>0.5</v>
      </c>
      <c r="AD1833">
        <f t="shared" si="395"/>
        <v>0.5</v>
      </c>
      <c r="AE1833">
        <f t="shared" si="396"/>
        <v>0</v>
      </c>
      <c r="AF1833">
        <f t="shared" si="397"/>
        <v>0</v>
      </c>
      <c r="AG1833">
        <f t="shared" si="398"/>
        <v>0.5</v>
      </c>
      <c r="AH1833">
        <f t="shared" si="399"/>
        <v>0.5</v>
      </c>
      <c r="AI1833">
        <f t="shared" si="400"/>
        <v>0.25</v>
      </c>
      <c r="AJ1833">
        <f t="shared" si="401"/>
        <v>0.25</v>
      </c>
      <c r="AK1833">
        <f t="shared" si="402"/>
        <v>0.5</v>
      </c>
      <c r="AL1833">
        <f t="shared" si="403"/>
        <v>0.5</v>
      </c>
      <c r="AM1833">
        <f t="shared" si="404"/>
        <v>0</v>
      </c>
      <c r="AN1833" s="6">
        <f t="shared" si="405"/>
        <v>0.6</v>
      </c>
      <c r="AO1833" t="str">
        <f>VLOOKUP(BD_PONDERACIONES[[#This Row],[Comuna]],Tabla3[#All],2,0)</f>
        <v>Florida</v>
      </c>
    </row>
    <row r="1834" spans="1:41" x14ac:dyDescent="0.35">
      <c r="A1834" t="s">
        <v>9278</v>
      </c>
      <c r="B1834" t="s">
        <v>9279</v>
      </c>
      <c r="C1834" t="s">
        <v>9389</v>
      </c>
      <c r="D1834" s="5">
        <v>44735</v>
      </c>
      <c r="E1834" s="5">
        <v>44695</v>
      </c>
      <c r="F1834" t="s">
        <v>763</v>
      </c>
      <c r="G1834" t="s">
        <v>9280</v>
      </c>
      <c r="H1834" t="s">
        <v>1389</v>
      </c>
      <c r="J1834" t="s">
        <v>756</v>
      </c>
      <c r="K1834" t="s">
        <v>756</v>
      </c>
      <c r="L1834" t="s">
        <v>757</v>
      </c>
      <c r="M1834" t="s">
        <v>757</v>
      </c>
      <c r="N1834" t="s">
        <v>756</v>
      </c>
      <c r="O1834" t="s">
        <v>756</v>
      </c>
      <c r="P1834" t="s">
        <v>765</v>
      </c>
      <c r="Q1834" t="s">
        <v>759</v>
      </c>
      <c r="R1834" t="s">
        <v>759</v>
      </c>
      <c r="S1834" t="s">
        <v>757</v>
      </c>
      <c r="T1834" t="s">
        <v>757</v>
      </c>
      <c r="U1834" t="s">
        <v>757</v>
      </c>
      <c r="V1834" t="s">
        <v>773</v>
      </c>
      <c r="W1834" t="s">
        <v>768</v>
      </c>
      <c r="X1834" t="s">
        <v>9281</v>
      </c>
      <c r="Y1834" t="str">
        <f t="shared" si="392"/>
        <v>mayo</v>
      </c>
      <c r="Z1834">
        <f>YEAR(BD_PONDERACIONES[[#This Row],[Fecha Ejecución del Ticket]])</f>
        <v>2022</v>
      </c>
      <c r="AA1834" t="str">
        <f t="shared" si="393"/>
        <v>junio</v>
      </c>
      <c r="AB1834">
        <f>YEAR(BD_PONDERACIONES[[#This Row],[Fecha de Inspección]])</f>
        <v>2022</v>
      </c>
      <c r="AC1834">
        <f t="shared" si="394"/>
        <v>0.5</v>
      </c>
      <c r="AD1834">
        <f t="shared" si="395"/>
        <v>0.5</v>
      </c>
      <c r="AE1834">
        <f t="shared" si="396"/>
        <v>0.5</v>
      </c>
      <c r="AF1834">
        <f t="shared" si="397"/>
        <v>0.5</v>
      </c>
      <c r="AG1834">
        <f t="shared" si="398"/>
        <v>0.5</v>
      </c>
      <c r="AH1834">
        <f t="shared" si="399"/>
        <v>0.5</v>
      </c>
      <c r="AI1834">
        <f t="shared" si="400"/>
        <v>0.25</v>
      </c>
      <c r="AJ1834">
        <f t="shared" si="401"/>
        <v>0.25</v>
      </c>
      <c r="AK1834">
        <f t="shared" si="402"/>
        <v>0.5</v>
      </c>
      <c r="AL1834">
        <f t="shared" si="403"/>
        <v>0</v>
      </c>
      <c r="AM1834">
        <f t="shared" si="404"/>
        <v>0.17499999999999999</v>
      </c>
      <c r="AN1834" s="6">
        <f t="shared" si="405"/>
        <v>0.83500000000000008</v>
      </c>
      <c r="AO1834" t="str">
        <f>VLOOKUP(BD_PONDERACIONES[[#This Row],[Comuna]],Tabla3[#All],2,0)</f>
        <v>Florida</v>
      </c>
    </row>
    <row r="1835" spans="1:41" x14ac:dyDescent="0.35">
      <c r="A1835" t="s">
        <v>9282</v>
      </c>
      <c r="B1835" t="s">
        <v>9283</v>
      </c>
      <c r="C1835" t="s">
        <v>9390</v>
      </c>
      <c r="D1835" s="5">
        <v>44735</v>
      </c>
      <c r="E1835" s="5">
        <v>44695</v>
      </c>
      <c r="F1835" t="s">
        <v>763</v>
      </c>
      <c r="G1835" t="s">
        <v>9284</v>
      </c>
      <c r="H1835" t="s">
        <v>1389</v>
      </c>
      <c r="J1835" t="s">
        <v>756</v>
      </c>
      <c r="K1835" t="s">
        <v>756</v>
      </c>
      <c r="L1835" t="s">
        <v>757</v>
      </c>
      <c r="M1835" t="s">
        <v>757</v>
      </c>
      <c r="N1835" t="s">
        <v>756</v>
      </c>
      <c r="O1835" t="s">
        <v>756</v>
      </c>
      <c r="P1835" t="s">
        <v>758</v>
      </c>
      <c r="Q1835" t="s">
        <v>759</v>
      </c>
      <c r="R1835" t="s">
        <v>759</v>
      </c>
      <c r="S1835" t="s">
        <v>757</v>
      </c>
      <c r="T1835" t="s">
        <v>757</v>
      </c>
      <c r="U1835" t="s">
        <v>757</v>
      </c>
      <c r="V1835" t="s">
        <v>756</v>
      </c>
      <c r="W1835" t="s">
        <v>756</v>
      </c>
      <c r="X1835" t="s">
        <v>9285</v>
      </c>
      <c r="Y1835" t="str">
        <f t="shared" si="392"/>
        <v>mayo</v>
      </c>
      <c r="Z1835">
        <f>YEAR(BD_PONDERACIONES[[#This Row],[Fecha Ejecución del Ticket]])</f>
        <v>2022</v>
      </c>
      <c r="AA1835" t="str">
        <f t="shared" si="393"/>
        <v>junio</v>
      </c>
      <c r="AB1835">
        <f>YEAR(BD_PONDERACIONES[[#This Row],[Fecha de Inspección]])</f>
        <v>2022</v>
      </c>
      <c r="AC1835">
        <f t="shared" si="394"/>
        <v>0.5</v>
      </c>
      <c r="AD1835">
        <f t="shared" si="395"/>
        <v>0.5</v>
      </c>
      <c r="AE1835">
        <f t="shared" si="396"/>
        <v>0.5</v>
      </c>
      <c r="AF1835">
        <f t="shared" si="397"/>
        <v>0.5</v>
      </c>
      <c r="AG1835">
        <f t="shared" si="398"/>
        <v>0.5</v>
      </c>
      <c r="AH1835">
        <f t="shared" si="399"/>
        <v>0.5</v>
      </c>
      <c r="AI1835">
        <f t="shared" si="400"/>
        <v>0.25</v>
      </c>
      <c r="AJ1835">
        <f t="shared" si="401"/>
        <v>0.25</v>
      </c>
      <c r="AK1835">
        <f t="shared" si="402"/>
        <v>0.5</v>
      </c>
      <c r="AL1835">
        <f t="shared" si="403"/>
        <v>0.5</v>
      </c>
      <c r="AM1835">
        <f t="shared" si="404"/>
        <v>0.5</v>
      </c>
      <c r="AN1835" s="6">
        <f t="shared" si="405"/>
        <v>1</v>
      </c>
      <c r="AO1835" t="str">
        <f>VLOOKUP(BD_PONDERACIONES[[#This Row],[Comuna]],Tabla3[#All],2,0)</f>
        <v>Florida</v>
      </c>
    </row>
    <row r="1836" spans="1:41" x14ac:dyDescent="0.35">
      <c r="A1836" t="s">
        <v>9286</v>
      </c>
      <c r="B1836" t="s">
        <v>9287</v>
      </c>
      <c r="C1836" t="s">
        <v>9391</v>
      </c>
      <c r="D1836" s="5">
        <v>44735</v>
      </c>
      <c r="E1836" s="5">
        <v>44695</v>
      </c>
      <c r="F1836" t="s">
        <v>763</v>
      </c>
      <c r="G1836" t="s">
        <v>9288</v>
      </c>
      <c r="H1836" t="s">
        <v>1389</v>
      </c>
      <c r="J1836" t="s">
        <v>756</v>
      </c>
      <c r="K1836" t="s">
        <v>756</v>
      </c>
      <c r="L1836" t="s">
        <v>757</v>
      </c>
      <c r="M1836" t="s">
        <v>757</v>
      </c>
      <c r="N1836" t="s">
        <v>756</v>
      </c>
      <c r="O1836" t="s">
        <v>756</v>
      </c>
      <c r="P1836" t="s">
        <v>758</v>
      </c>
      <c r="Q1836" t="s">
        <v>759</v>
      </c>
      <c r="R1836" t="s">
        <v>759</v>
      </c>
      <c r="S1836" t="s">
        <v>757</v>
      </c>
      <c r="T1836" t="s">
        <v>757</v>
      </c>
      <c r="U1836" t="s">
        <v>757</v>
      </c>
      <c r="V1836" t="s">
        <v>773</v>
      </c>
      <c r="W1836" t="s">
        <v>768</v>
      </c>
      <c r="X1836" t="s">
        <v>9289</v>
      </c>
      <c r="Y1836" t="str">
        <f t="shared" si="392"/>
        <v>mayo</v>
      </c>
      <c r="Z1836">
        <f>YEAR(BD_PONDERACIONES[[#This Row],[Fecha Ejecución del Ticket]])</f>
        <v>2022</v>
      </c>
      <c r="AA1836" t="str">
        <f t="shared" si="393"/>
        <v>junio</v>
      </c>
      <c r="AB1836">
        <f>YEAR(BD_PONDERACIONES[[#This Row],[Fecha de Inspección]])</f>
        <v>2022</v>
      </c>
      <c r="AC1836">
        <f t="shared" si="394"/>
        <v>0.5</v>
      </c>
      <c r="AD1836">
        <f t="shared" si="395"/>
        <v>0.5</v>
      </c>
      <c r="AE1836">
        <f t="shared" si="396"/>
        <v>0.5</v>
      </c>
      <c r="AF1836">
        <f t="shared" si="397"/>
        <v>0.5</v>
      </c>
      <c r="AG1836">
        <f t="shared" si="398"/>
        <v>0.5</v>
      </c>
      <c r="AH1836">
        <f t="shared" si="399"/>
        <v>0.5</v>
      </c>
      <c r="AI1836">
        <f t="shared" si="400"/>
        <v>0.25</v>
      </c>
      <c r="AJ1836">
        <f t="shared" si="401"/>
        <v>0.25</v>
      </c>
      <c r="AK1836">
        <f t="shared" si="402"/>
        <v>0.5</v>
      </c>
      <c r="AL1836">
        <f t="shared" si="403"/>
        <v>0</v>
      </c>
      <c r="AM1836">
        <f t="shared" si="404"/>
        <v>0.17499999999999999</v>
      </c>
      <c r="AN1836" s="6">
        <f t="shared" si="405"/>
        <v>0.83500000000000008</v>
      </c>
      <c r="AO1836" t="str">
        <f>VLOOKUP(BD_PONDERACIONES[[#This Row],[Comuna]],Tabla3[#All],2,0)</f>
        <v>Florida</v>
      </c>
    </row>
    <row r="1837" spans="1:41" x14ac:dyDescent="0.35">
      <c r="A1837" t="s">
        <v>9290</v>
      </c>
      <c r="B1837" t="s">
        <v>9291</v>
      </c>
      <c r="C1837" t="s">
        <v>9392</v>
      </c>
      <c r="D1837" s="5">
        <v>44735</v>
      </c>
      <c r="E1837" s="5">
        <v>44694</v>
      </c>
      <c r="F1837" t="s">
        <v>763</v>
      </c>
      <c r="G1837" t="s">
        <v>9292</v>
      </c>
      <c r="H1837" t="s">
        <v>1389</v>
      </c>
      <c r="J1837" t="s">
        <v>756</v>
      </c>
      <c r="K1837" t="s">
        <v>756</v>
      </c>
      <c r="L1837" t="s">
        <v>757</v>
      </c>
      <c r="M1837" t="s">
        <v>757</v>
      </c>
      <c r="N1837" t="s">
        <v>756</v>
      </c>
      <c r="O1837" t="s">
        <v>756</v>
      </c>
      <c r="P1837" t="s">
        <v>758</v>
      </c>
      <c r="Q1837" t="s">
        <v>759</v>
      </c>
      <c r="R1837" t="s">
        <v>759</v>
      </c>
      <c r="S1837" t="s">
        <v>757</v>
      </c>
      <c r="T1837" t="s">
        <v>757</v>
      </c>
      <c r="U1837" t="s">
        <v>757</v>
      </c>
      <c r="V1837" t="s">
        <v>756</v>
      </c>
      <c r="W1837" t="s">
        <v>756</v>
      </c>
      <c r="X1837" t="s">
        <v>9293</v>
      </c>
      <c r="Y1837" t="str">
        <f t="shared" si="392"/>
        <v>mayo</v>
      </c>
      <c r="Z1837">
        <f>YEAR(BD_PONDERACIONES[[#This Row],[Fecha Ejecución del Ticket]])</f>
        <v>2022</v>
      </c>
      <c r="AA1837" t="str">
        <f t="shared" si="393"/>
        <v>junio</v>
      </c>
      <c r="AB1837">
        <f>YEAR(BD_PONDERACIONES[[#This Row],[Fecha de Inspección]])</f>
        <v>2022</v>
      </c>
      <c r="AC1837">
        <f t="shared" si="394"/>
        <v>0.5</v>
      </c>
      <c r="AD1837">
        <f t="shared" si="395"/>
        <v>0.5</v>
      </c>
      <c r="AE1837">
        <f t="shared" si="396"/>
        <v>0.5</v>
      </c>
      <c r="AF1837">
        <f t="shared" si="397"/>
        <v>0.5</v>
      </c>
      <c r="AG1837">
        <f t="shared" si="398"/>
        <v>0.5</v>
      </c>
      <c r="AH1837">
        <f t="shared" si="399"/>
        <v>0.5</v>
      </c>
      <c r="AI1837">
        <f t="shared" si="400"/>
        <v>0.25</v>
      </c>
      <c r="AJ1837">
        <f t="shared" si="401"/>
        <v>0.25</v>
      </c>
      <c r="AK1837">
        <f t="shared" si="402"/>
        <v>0.5</v>
      </c>
      <c r="AL1837">
        <f t="shared" si="403"/>
        <v>0.5</v>
      </c>
      <c r="AM1837">
        <f t="shared" si="404"/>
        <v>0.5</v>
      </c>
      <c r="AN1837" s="6">
        <f t="shared" si="405"/>
        <v>1</v>
      </c>
      <c r="AO1837" t="str">
        <f>VLOOKUP(BD_PONDERACIONES[[#This Row],[Comuna]],Tabla3[#All],2,0)</f>
        <v>Florida</v>
      </c>
    </row>
    <row r="1838" spans="1:41" x14ac:dyDescent="0.35">
      <c r="A1838" t="s">
        <v>9244</v>
      </c>
      <c r="B1838" t="s">
        <v>9245</v>
      </c>
      <c r="C1838" t="s">
        <v>9380</v>
      </c>
      <c r="D1838" s="5">
        <v>44740</v>
      </c>
      <c r="E1838" s="5">
        <v>44684</v>
      </c>
      <c r="F1838" t="s">
        <v>753</v>
      </c>
      <c r="G1838" t="s">
        <v>9246</v>
      </c>
      <c r="H1838" t="s">
        <v>1886</v>
      </c>
      <c r="J1838" t="s">
        <v>756</v>
      </c>
      <c r="K1838" t="s">
        <v>756</v>
      </c>
      <c r="L1838" t="s">
        <v>757</v>
      </c>
      <c r="M1838" t="s">
        <v>757</v>
      </c>
      <c r="N1838" t="s">
        <v>756</v>
      </c>
      <c r="O1838" t="s">
        <v>756</v>
      </c>
      <c r="P1838" t="s">
        <v>758</v>
      </c>
      <c r="Q1838" t="s">
        <v>759</v>
      </c>
      <c r="R1838" t="s">
        <v>759</v>
      </c>
      <c r="S1838" t="s">
        <v>757</v>
      </c>
      <c r="T1838" t="s">
        <v>757</v>
      </c>
      <c r="U1838" t="s">
        <v>757</v>
      </c>
      <c r="V1838" t="s">
        <v>773</v>
      </c>
      <c r="W1838" t="s">
        <v>773</v>
      </c>
      <c r="X1838" t="s">
        <v>6436</v>
      </c>
      <c r="Y1838" t="str">
        <f t="shared" si="392"/>
        <v>mayo</v>
      </c>
      <c r="Z1838">
        <f>YEAR(BD_PONDERACIONES[[#This Row],[Fecha Ejecución del Ticket]])</f>
        <v>2022</v>
      </c>
      <c r="AA1838" t="str">
        <f t="shared" si="393"/>
        <v>junio</v>
      </c>
      <c r="AB1838">
        <f>YEAR(BD_PONDERACIONES[[#This Row],[Fecha de Inspección]])</f>
        <v>2022</v>
      </c>
      <c r="AC1838">
        <f t="shared" si="394"/>
        <v>0.5</v>
      </c>
      <c r="AD1838">
        <f t="shared" si="395"/>
        <v>0.5</v>
      </c>
      <c r="AE1838">
        <f t="shared" si="396"/>
        <v>0.5</v>
      </c>
      <c r="AF1838">
        <f t="shared" si="397"/>
        <v>0.5</v>
      </c>
      <c r="AG1838">
        <f t="shared" si="398"/>
        <v>0.5</v>
      </c>
      <c r="AH1838">
        <f t="shared" si="399"/>
        <v>0.5</v>
      </c>
      <c r="AI1838">
        <f t="shared" si="400"/>
        <v>0.25</v>
      </c>
      <c r="AJ1838">
        <f t="shared" si="401"/>
        <v>0.25</v>
      </c>
      <c r="AK1838">
        <f t="shared" si="402"/>
        <v>0.5</v>
      </c>
      <c r="AL1838">
        <f t="shared" si="403"/>
        <v>0</v>
      </c>
      <c r="AM1838">
        <f t="shared" si="404"/>
        <v>0</v>
      </c>
      <c r="AN1838" s="6">
        <f t="shared" si="405"/>
        <v>0.8</v>
      </c>
      <c r="AO1838" t="str">
        <f>VLOOKUP(BD_PONDERACIONES[[#This Row],[Comuna]],Tabla3[#All],2,0)</f>
        <v>Cordillera</v>
      </c>
    </row>
    <row r="1839" spans="1:41" x14ac:dyDescent="0.35">
      <c r="A1839" t="s">
        <v>9247</v>
      </c>
      <c r="B1839" t="s">
        <v>9248</v>
      </c>
      <c r="C1839" t="s">
        <v>9381</v>
      </c>
      <c r="D1839" s="5">
        <v>44740</v>
      </c>
      <c r="E1839" s="5">
        <v>44684</v>
      </c>
      <c r="F1839" t="s">
        <v>753</v>
      </c>
      <c r="G1839" t="s">
        <v>9249</v>
      </c>
      <c r="H1839" t="s">
        <v>1886</v>
      </c>
      <c r="J1839" t="s">
        <v>756</v>
      </c>
      <c r="K1839" t="s">
        <v>756</v>
      </c>
      <c r="L1839" t="s">
        <v>757</v>
      </c>
      <c r="M1839" t="s">
        <v>757</v>
      </c>
      <c r="N1839" t="s">
        <v>756</v>
      </c>
      <c r="O1839" t="s">
        <v>756</v>
      </c>
      <c r="P1839" t="s">
        <v>758</v>
      </c>
      <c r="Q1839" t="s">
        <v>759</v>
      </c>
      <c r="R1839" t="s">
        <v>759</v>
      </c>
      <c r="S1839" t="s">
        <v>757</v>
      </c>
      <c r="T1839" t="s">
        <v>757</v>
      </c>
      <c r="U1839" t="s">
        <v>757</v>
      </c>
      <c r="V1839" t="s">
        <v>904</v>
      </c>
      <c r="W1839" t="s">
        <v>756</v>
      </c>
      <c r="X1839" t="s">
        <v>4561</v>
      </c>
      <c r="Y1839" t="str">
        <f t="shared" si="392"/>
        <v>mayo</v>
      </c>
      <c r="Z1839">
        <f>YEAR(BD_PONDERACIONES[[#This Row],[Fecha Ejecución del Ticket]])</f>
        <v>2022</v>
      </c>
      <c r="AA1839" t="str">
        <f t="shared" si="393"/>
        <v>junio</v>
      </c>
      <c r="AB1839">
        <f>YEAR(BD_PONDERACIONES[[#This Row],[Fecha de Inspección]])</f>
        <v>2022</v>
      </c>
      <c r="AC1839">
        <f t="shared" si="394"/>
        <v>0.5</v>
      </c>
      <c r="AD1839">
        <f t="shared" si="395"/>
        <v>0.5</v>
      </c>
      <c r="AE1839">
        <f t="shared" si="396"/>
        <v>0.5</v>
      </c>
      <c r="AF1839">
        <f t="shared" si="397"/>
        <v>0.5</v>
      </c>
      <c r="AG1839">
        <f t="shared" si="398"/>
        <v>0.5</v>
      </c>
      <c r="AH1839">
        <f t="shared" si="399"/>
        <v>0.5</v>
      </c>
      <c r="AI1839">
        <f t="shared" si="400"/>
        <v>0.25</v>
      </c>
      <c r="AJ1839">
        <f t="shared" si="401"/>
        <v>0.25</v>
      </c>
      <c r="AK1839">
        <f t="shared" si="402"/>
        <v>0.5</v>
      </c>
      <c r="AL1839">
        <f t="shared" si="403"/>
        <v>0.32500000000000001</v>
      </c>
      <c r="AM1839">
        <f t="shared" si="404"/>
        <v>0.5</v>
      </c>
      <c r="AN1839" s="6">
        <f t="shared" si="405"/>
        <v>0.96500000000000008</v>
      </c>
      <c r="AO1839" t="str">
        <f>VLOOKUP(BD_PONDERACIONES[[#This Row],[Comuna]],Tabla3[#All],2,0)</f>
        <v>Cordillera</v>
      </c>
    </row>
    <row r="1840" spans="1:41" x14ac:dyDescent="0.35">
      <c r="A1840" t="s">
        <v>9250</v>
      </c>
      <c r="B1840" t="s">
        <v>9251</v>
      </c>
      <c r="C1840" t="s">
        <v>9382</v>
      </c>
      <c r="D1840" s="5">
        <v>44740</v>
      </c>
      <c r="E1840" s="5">
        <v>44684</v>
      </c>
      <c r="F1840" t="s">
        <v>753</v>
      </c>
      <c r="G1840" t="s">
        <v>9252</v>
      </c>
      <c r="H1840" t="s">
        <v>1886</v>
      </c>
      <c r="J1840" t="s">
        <v>756</v>
      </c>
      <c r="K1840" t="s">
        <v>756</v>
      </c>
      <c r="L1840" t="s">
        <v>757</v>
      </c>
      <c r="M1840" t="s">
        <v>757</v>
      </c>
      <c r="N1840" t="s">
        <v>757</v>
      </c>
      <c r="O1840" t="s">
        <v>757</v>
      </c>
      <c r="P1840" t="s">
        <v>765</v>
      </c>
      <c r="Q1840" t="s">
        <v>759</v>
      </c>
      <c r="R1840" t="s">
        <v>759</v>
      </c>
      <c r="S1840" t="s">
        <v>757</v>
      </c>
      <c r="T1840" t="s">
        <v>757</v>
      </c>
      <c r="U1840" t="s">
        <v>757</v>
      </c>
      <c r="V1840" t="s">
        <v>756</v>
      </c>
      <c r="W1840" t="s">
        <v>756</v>
      </c>
      <c r="X1840" t="s">
        <v>9253</v>
      </c>
      <c r="Y1840" t="str">
        <f t="shared" si="392"/>
        <v>mayo</v>
      </c>
      <c r="Z1840">
        <f>YEAR(BD_PONDERACIONES[[#This Row],[Fecha Ejecución del Ticket]])</f>
        <v>2022</v>
      </c>
      <c r="AA1840" t="str">
        <f t="shared" si="393"/>
        <v>junio</v>
      </c>
      <c r="AB1840">
        <f>YEAR(BD_PONDERACIONES[[#This Row],[Fecha de Inspección]])</f>
        <v>2022</v>
      </c>
      <c r="AC1840">
        <f t="shared" si="394"/>
        <v>0.5</v>
      </c>
      <c r="AD1840">
        <f t="shared" si="395"/>
        <v>0.5</v>
      </c>
      <c r="AE1840">
        <f t="shared" si="396"/>
        <v>0.5</v>
      </c>
      <c r="AF1840">
        <f t="shared" si="397"/>
        <v>0.5</v>
      </c>
      <c r="AG1840">
        <f t="shared" si="398"/>
        <v>0.5</v>
      </c>
      <c r="AH1840">
        <f t="shared" si="399"/>
        <v>0.5</v>
      </c>
      <c r="AI1840">
        <f t="shared" si="400"/>
        <v>0.25</v>
      </c>
      <c r="AJ1840">
        <f t="shared" si="401"/>
        <v>0.25</v>
      </c>
      <c r="AK1840">
        <f t="shared" si="402"/>
        <v>0.5</v>
      </c>
      <c r="AL1840">
        <f t="shared" si="403"/>
        <v>0.5</v>
      </c>
      <c r="AM1840">
        <f t="shared" si="404"/>
        <v>0.5</v>
      </c>
      <c r="AN1840" s="6">
        <f t="shared" si="405"/>
        <v>1</v>
      </c>
      <c r="AO1840" t="str">
        <f>VLOOKUP(BD_PONDERACIONES[[#This Row],[Comuna]],Tabla3[#All],2,0)</f>
        <v>Cordillera</v>
      </c>
    </row>
    <row r="1841" spans="1:41" x14ac:dyDescent="0.35">
      <c r="A1841" t="s">
        <v>9254</v>
      </c>
      <c r="B1841" t="s">
        <v>9255</v>
      </c>
      <c r="C1841" t="s">
        <v>9383</v>
      </c>
      <c r="D1841" s="5">
        <v>44740</v>
      </c>
      <c r="E1841" s="5">
        <v>44684</v>
      </c>
      <c r="F1841" t="s">
        <v>753</v>
      </c>
      <c r="G1841" t="s">
        <v>9256</v>
      </c>
      <c r="H1841" t="s">
        <v>1886</v>
      </c>
      <c r="J1841" t="s">
        <v>756</v>
      </c>
      <c r="K1841" t="s">
        <v>756</v>
      </c>
      <c r="L1841" t="s">
        <v>757</v>
      </c>
      <c r="M1841" t="s">
        <v>757</v>
      </c>
      <c r="N1841" t="s">
        <v>756</v>
      </c>
      <c r="O1841" t="s">
        <v>756</v>
      </c>
      <c r="P1841" t="s">
        <v>758</v>
      </c>
      <c r="Q1841" t="s">
        <v>759</v>
      </c>
      <c r="R1841" t="s">
        <v>759</v>
      </c>
      <c r="S1841" t="s">
        <v>757</v>
      </c>
      <c r="T1841" t="s">
        <v>757</v>
      </c>
      <c r="U1841" t="s">
        <v>757</v>
      </c>
      <c r="V1841" t="s">
        <v>904</v>
      </c>
      <c r="W1841" t="s">
        <v>773</v>
      </c>
      <c r="X1841" t="s">
        <v>9257</v>
      </c>
      <c r="Y1841" t="str">
        <f t="shared" si="392"/>
        <v>mayo</v>
      </c>
      <c r="Z1841">
        <f>YEAR(BD_PONDERACIONES[[#This Row],[Fecha Ejecución del Ticket]])</f>
        <v>2022</v>
      </c>
      <c r="AA1841" t="str">
        <f t="shared" si="393"/>
        <v>junio</v>
      </c>
      <c r="AB1841">
        <f>YEAR(BD_PONDERACIONES[[#This Row],[Fecha de Inspección]])</f>
        <v>2022</v>
      </c>
      <c r="AC1841">
        <f t="shared" si="394"/>
        <v>0.5</v>
      </c>
      <c r="AD1841">
        <f t="shared" si="395"/>
        <v>0.5</v>
      </c>
      <c r="AE1841">
        <f t="shared" si="396"/>
        <v>0.5</v>
      </c>
      <c r="AF1841">
        <f t="shared" si="397"/>
        <v>0.5</v>
      </c>
      <c r="AG1841">
        <f t="shared" si="398"/>
        <v>0.5</v>
      </c>
      <c r="AH1841">
        <f t="shared" si="399"/>
        <v>0.5</v>
      </c>
      <c r="AI1841">
        <f t="shared" si="400"/>
        <v>0.25</v>
      </c>
      <c r="AJ1841">
        <f t="shared" si="401"/>
        <v>0.25</v>
      </c>
      <c r="AK1841">
        <f t="shared" si="402"/>
        <v>0.5</v>
      </c>
      <c r="AL1841">
        <f t="shared" si="403"/>
        <v>0.32500000000000001</v>
      </c>
      <c r="AM1841">
        <f t="shared" si="404"/>
        <v>0</v>
      </c>
      <c r="AN1841" s="6">
        <f t="shared" si="405"/>
        <v>0.86499999999999999</v>
      </c>
      <c r="AO1841" t="str">
        <f>VLOOKUP(BD_PONDERACIONES[[#This Row],[Comuna]],Tabla3[#All],2,0)</f>
        <v>Cordillera</v>
      </c>
    </row>
    <row r="1842" spans="1:41" x14ac:dyDescent="0.35">
      <c r="A1842" t="s">
        <v>9258</v>
      </c>
      <c r="B1842" t="s">
        <v>9259</v>
      </c>
      <c r="C1842" t="s">
        <v>9384</v>
      </c>
      <c r="D1842" s="5">
        <v>44740</v>
      </c>
      <c r="E1842" s="5">
        <v>44685</v>
      </c>
      <c r="F1842" t="s">
        <v>753</v>
      </c>
      <c r="G1842" t="s">
        <v>9260</v>
      </c>
      <c r="H1842" t="s">
        <v>1886</v>
      </c>
      <c r="J1842" t="s">
        <v>756</v>
      </c>
      <c r="K1842" t="s">
        <v>756</v>
      </c>
      <c r="L1842" t="s">
        <v>773</v>
      </c>
      <c r="M1842" t="s">
        <v>773</v>
      </c>
      <c r="N1842" t="s">
        <v>756</v>
      </c>
      <c r="O1842" t="s">
        <v>756</v>
      </c>
      <c r="P1842" t="s">
        <v>758</v>
      </c>
      <c r="Q1842" t="s">
        <v>759</v>
      </c>
      <c r="R1842" t="s">
        <v>759</v>
      </c>
      <c r="S1842" t="s">
        <v>757</v>
      </c>
      <c r="T1842" t="s">
        <v>757</v>
      </c>
      <c r="U1842" t="s">
        <v>757</v>
      </c>
      <c r="V1842" t="s">
        <v>756</v>
      </c>
      <c r="W1842" t="s">
        <v>756</v>
      </c>
      <c r="X1842" t="s">
        <v>9261</v>
      </c>
      <c r="Y1842" t="str">
        <f t="shared" si="392"/>
        <v>mayo</v>
      </c>
      <c r="Z1842">
        <f>YEAR(BD_PONDERACIONES[[#This Row],[Fecha Ejecución del Ticket]])</f>
        <v>2022</v>
      </c>
      <c r="AA1842" t="str">
        <f t="shared" si="393"/>
        <v>junio</v>
      </c>
      <c r="AB1842">
        <f>YEAR(BD_PONDERACIONES[[#This Row],[Fecha de Inspección]])</f>
        <v>2022</v>
      </c>
      <c r="AC1842">
        <f t="shared" si="394"/>
        <v>0.5</v>
      </c>
      <c r="AD1842">
        <f t="shared" si="395"/>
        <v>0.5</v>
      </c>
      <c r="AE1842">
        <f t="shared" si="396"/>
        <v>0</v>
      </c>
      <c r="AF1842">
        <f t="shared" si="397"/>
        <v>0</v>
      </c>
      <c r="AG1842">
        <f t="shared" si="398"/>
        <v>0.5</v>
      </c>
      <c r="AH1842">
        <f t="shared" si="399"/>
        <v>0.5</v>
      </c>
      <c r="AI1842">
        <f t="shared" si="400"/>
        <v>0.25</v>
      </c>
      <c r="AJ1842">
        <f t="shared" si="401"/>
        <v>0.25</v>
      </c>
      <c r="AK1842">
        <f t="shared" si="402"/>
        <v>0.5</v>
      </c>
      <c r="AL1842">
        <f t="shared" si="403"/>
        <v>0.5</v>
      </c>
      <c r="AM1842">
        <f t="shared" si="404"/>
        <v>0.5</v>
      </c>
      <c r="AN1842" s="6">
        <f t="shared" si="405"/>
        <v>0.7</v>
      </c>
      <c r="AO1842" t="str">
        <f>VLOOKUP(BD_PONDERACIONES[[#This Row],[Comuna]],Tabla3[#All],2,0)</f>
        <v>Cordillera</v>
      </c>
    </row>
    <row r="1843" spans="1:41" x14ac:dyDescent="0.35">
      <c r="A1843" t="s">
        <v>9186</v>
      </c>
      <c r="B1843" t="s">
        <v>9187</v>
      </c>
      <c r="C1843" t="s">
        <v>9365</v>
      </c>
      <c r="D1843" s="5">
        <v>44741</v>
      </c>
      <c r="E1843" s="5">
        <v>44685</v>
      </c>
      <c r="F1843" t="s">
        <v>763</v>
      </c>
      <c r="G1843" t="s">
        <v>9188</v>
      </c>
      <c r="H1843" t="s">
        <v>2882</v>
      </c>
      <c r="J1843" t="s">
        <v>756</v>
      </c>
      <c r="K1843" t="s">
        <v>756</v>
      </c>
      <c r="L1843" t="s">
        <v>757</v>
      </c>
      <c r="M1843" t="s">
        <v>757</v>
      </c>
      <c r="N1843" t="s">
        <v>756</v>
      </c>
      <c r="O1843" t="s">
        <v>756</v>
      </c>
      <c r="P1843" t="s">
        <v>758</v>
      </c>
      <c r="Q1843" t="s">
        <v>759</v>
      </c>
      <c r="R1843" t="s">
        <v>759</v>
      </c>
      <c r="S1843" t="s">
        <v>757</v>
      </c>
      <c r="T1843" t="s">
        <v>757</v>
      </c>
      <c r="U1843" t="s">
        <v>757</v>
      </c>
      <c r="V1843" t="s">
        <v>756</v>
      </c>
      <c r="W1843" t="s">
        <v>768</v>
      </c>
      <c r="X1843" t="s">
        <v>9189</v>
      </c>
      <c r="Y1843" t="str">
        <f t="shared" si="392"/>
        <v>mayo</v>
      </c>
      <c r="Z1843">
        <f>YEAR(BD_PONDERACIONES[[#This Row],[Fecha Ejecución del Ticket]])</f>
        <v>2022</v>
      </c>
      <c r="AA1843" t="str">
        <f t="shared" si="393"/>
        <v>junio</v>
      </c>
      <c r="AB1843">
        <f>YEAR(BD_PONDERACIONES[[#This Row],[Fecha de Inspección]])</f>
        <v>2022</v>
      </c>
      <c r="AC1843">
        <f t="shared" si="394"/>
        <v>0.5</v>
      </c>
      <c r="AD1843">
        <f t="shared" si="395"/>
        <v>0.5</v>
      </c>
      <c r="AE1843">
        <f t="shared" si="396"/>
        <v>0.5</v>
      </c>
      <c r="AF1843">
        <f t="shared" si="397"/>
        <v>0.5</v>
      </c>
      <c r="AG1843">
        <f t="shared" si="398"/>
        <v>0.5</v>
      </c>
      <c r="AH1843">
        <f t="shared" si="399"/>
        <v>0.5</v>
      </c>
      <c r="AI1843">
        <f t="shared" si="400"/>
        <v>0.25</v>
      </c>
      <c r="AJ1843">
        <f t="shared" si="401"/>
        <v>0.25</v>
      </c>
      <c r="AK1843">
        <f t="shared" si="402"/>
        <v>0.5</v>
      </c>
      <c r="AL1843">
        <f t="shared" si="403"/>
        <v>0.5</v>
      </c>
      <c r="AM1843">
        <f t="shared" si="404"/>
        <v>0.17499999999999999</v>
      </c>
      <c r="AN1843" s="6">
        <f t="shared" si="405"/>
        <v>0.93500000000000005</v>
      </c>
      <c r="AO1843" t="str">
        <f>VLOOKUP(BD_PONDERACIONES[[#This Row],[Comuna]],Tabla3[#All],2,0)</f>
        <v>Cordillera</v>
      </c>
    </row>
    <row r="1844" spans="1:41" x14ac:dyDescent="0.35">
      <c r="A1844" t="s">
        <v>9190</v>
      </c>
      <c r="B1844" t="s">
        <v>9191</v>
      </c>
      <c r="C1844" t="s">
        <v>9366</v>
      </c>
      <c r="D1844" s="5">
        <v>44741</v>
      </c>
      <c r="E1844" s="5">
        <v>44685</v>
      </c>
      <c r="F1844" t="s">
        <v>763</v>
      </c>
      <c r="G1844" t="s">
        <v>9192</v>
      </c>
      <c r="H1844" t="s">
        <v>2882</v>
      </c>
      <c r="J1844" t="s">
        <v>756</v>
      </c>
      <c r="K1844" t="s">
        <v>756</v>
      </c>
      <c r="L1844" t="s">
        <v>757</v>
      </c>
      <c r="M1844" t="s">
        <v>757</v>
      </c>
      <c r="N1844" t="s">
        <v>756</v>
      </c>
      <c r="O1844" t="s">
        <v>756</v>
      </c>
      <c r="P1844" t="s">
        <v>758</v>
      </c>
      <c r="Q1844" t="s">
        <v>759</v>
      </c>
      <c r="R1844" t="s">
        <v>759</v>
      </c>
      <c r="S1844" t="s">
        <v>757</v>
      </c>
      <c r="T1844" t="s">
        <v>757</v>
      </c>
      <c r="U1844" t="s">
        <v>757</v>
      </c>
      <c r="V1844" t="s">
        <v>756</v>
      </c>
      <c r="W1844" t="s">
        <v>756</v>
      </c>
      <c r="X1844" t="s">
        <v>9193</v>
      </c>
      <c r="Y1844" t="str">
        <f t="shared" si="392"/>
        <v>mayo</v>
      </c>
      <c r="Z1844">
        <f>YEAR(BD_PONDERACIONES[[#This Row],[Fecha Ejecución del Ticket]])</f>
        <v>2022</v>
      </c>
      <c r="AA1844" t="str">
        <f t="shared" si="393"/>
        <v>junio</v>
      </c>
      <c r="AB1844">
        <f>YEAR(BD_PONDERACIONES[[#This Row],[Fecha de Inspección]])</f>
        <v>2022</v>
      </c>
      <c r="AC1844">
        <f t="shared" si="394"/>
        <v>0.5</v>
      </c>
      <c r="AD1844">
        <f t="shared" si="395"/>
        <v>0.5</v>
      </c>
      <c r="AE1844">
        <f t="shared" si="396"/>
        <v>0.5</v>
      </c>
      <c r="AF1844">
        <f t="shared" si="397"/>
        <v>0.5</v>
      </c>
      <c r="AG1844">
        <f t="shared" si="398"/>
        <v>0.5</v>
      </c>
      <c r="AH1844">
        <f t="shared" si="399"/>
        <v>0.5</v>
      </c>
      <c r="AI1844">
        <f t="shared" si="400"/>
        <v>0.25</v>
      </c>
      <c r="AJ1844">
        <f t="shared" si="401"/>
        <v>0.25</v>
      </c>
      <c r="AK1844">
        <f t="shared" si="402"/>
        <v>0.5</v>
      </c>
      <c r="AL1844">
        <f t="shared" si="403"/>
        <v>0.5</v>
      </c>
      <c r="AM1844">
        <f t="shared" si="404"/>
        <v>0.5</v>
      </c>
      <c r="AN1844" s="6">
        <f t="shared" si="405"/>
        <v>1</v>
      </c>
      <c r="AO1844" t="str">
        <f>VLOOKUP(BD_PONDERACIONES[[#This Row],[Comuna]],Tabla3[#All],2,0)</f>
        <v>Cordillera</v>
      </c>
    </row>
    <row r="1845" spans="1:41" x14ac:dyDescent="0.35">
      <c r="A1845" t="s">
        <v>9194</v>
      </c>
      <c r="B1845" t="s">
        <v>9195</v>
      </c>
      <c r="C1845" t="s">
        <v>9367</v>
      </c>
      <c r="D1845" s="5">
        <v>44741</v>
      </c>
      <c r="E1845" s="5">
        <v>44684</v>
      </c>
      <c r="F1845" t="s">
        <v>763</v>
      </c>
      <c r="G1845" t="s">
        <v>9196</v>
      </c>
      <c r="H1845" t="s">
        <v>2882</v>
      </c>
      <c r="J1845" t="s">
        <v>756</v>
      </c>
      <c r="K1845" t="s">
        <v>756</v>
      </c>
      <c r="L1845" t="s">
        <v>757</v>
      </c>
      <c r="M1845" t="s">
        <v>757</v>
      </c>
      <c r="N1845" t="s">
        <v>756</v>
      </c>
      <c r="O1845" t="s">
        <v>756</v>
      </c>
      <c r="P1845" t="s">
        <v>758</v>
      </c>
      <c r="Q1845" t="s">
        <v>759</v>
      </c>
      <c r="R1845" t="s">
        <v>759</v>
      </c>
      <c r="S1845" t="s">
        <v>757</v>
      </c>
      <c r="T1845" t="s">
        <v>757</v>
      </c>
      <c r="U1845" t="s">
        <v>757</v>
      </c>
      <c r="V1845" t="s">
        <v>756</v>
      </c>
      <c r="W1845" t="s">
        <v>756</v>
      </c>
      <c r="X1845" t="s">
        <v>804</v>
      </c>
      <c r="Y1845" t="str">
        <f t="shared" si="392"/>
        <v>mayo</v>
      </c>
      <c r="Z1845">
        <f>YEAR(BD_PONDERACIONES[[#This Row],[Fecha Ejecución del Ticket]])</f>
        <v>2022</v>
      </c>
      <c r="AA1845" t="str">
        <f t="shared" si="393"/>
        <v>junio</v>
      </c>
      <c r="AB1845">
        <f>YEAR(BD_PONDERACIONES[[#This Row],[Fecha de Inspección]])</f>
        <v>2022</v>
      </c>
      <c r="AC1845">
        <f t="shared" si="394"/>
        <v>0.5</v>
      </c>
      <c r="AD1845">
        <f t="shared" si="395"/>
        <v>0.5</v>
      </c>
      <c r="AE1845">
        <f t="shared" si="396"/>
        <v>0.5</v>
      </c>
      <c r="AF1845">
        <f t="shared" si="397"/>
        <v>0.5</v>
      </c>
      <c r="AG1845">
        <f t="shared" si="398"/>
        <v>0.5</v>
      </c>
      <c r="AH1845">
        <f t="shared" si="399"/>
        <v>0.5</v>
      </c>
      <c r="AI1845">
        <f t="shared" si="400"/>
        <v>0.25</v>
      </c>
      <c r="AJ1845">
        <f t="shared" si="401"/>
        <v>0.25</v>
      </c>
      <c r="AK1845">
        <f t="shared" si="402"/>
        <v>0.5</v>
      </c>
      <c r="AL1845">
        <f t="shared" si="403"/>
        <v>0.5</v>
      </c>
      <c r="AM1845">
        <f t="shared" si="404"/>
        <v>0.5</v>
      </c>
      <c r="AN1845" s="6">
        <f t="shared" si="405"/>
        <v>1</v>
      </c>
      <c r="AO1845" t="str">
        <f>VLOOKUP(BD_PONDERACIONES[[#This Row],[Comuna]],Tabla3[#All],2,0)</f>
        <v>Cordillera</v>
      </c>
    </row>
    <row r="1846" spans="1:41" x14ac:dyDescent="0.35">
      <c r="A1846" t="s">
        <v>9197</v>
      </c>
      <c r="B1846" t="s">
        <v>9198</v>
      </c>
      <c r="C1846" t="s">
        <v>9368</v>
      </c>
      <c r="D1846" s="5">
        <v>44741</v>
      </c>
      <c r="E1846" s="5">
        <v>44687</v>
      </c>
      <c r="F1846" t="s">
        <v>763</v>
      </c>
      <c r="G1846" t="s">
        <v>9199</v>
      </c>
      <c r="H1846" t="s">
        <v>2882</v>
      </c>
      <c r="J1846" t="s">
        <v>756</v>
      </c>
      <c r="K1846" t="s">
        <v>756</v>
      </c>
      <c r="L1846" t="s">
        <v>757</v>
      </c>
      <c r="M1846" t="s">
        <v>757</v>
      </c>
      <c r="N1846" t="s">
        <v>756</v>
      </c>
      <c r="O1846" t="s">
        <v>756</v>
      </c>
      <c r="P1846" t="s">
        <v>758</v>
      </c>
      <c r="Q1846" t="s">
        <v>759</v>
      </c>
      <c r="R1846" t="s">
        <v>759</v>
      </c>
      <c r="S1846" t="s">
        <v>757</v>
      </c>
      <c r="T1846" t="s">
        <v>757</v>
      </c>
      <c r="U1846" t="s">
        <v>757</v>
      </c>
      <c r="V1846" t="s">
        <v>773</v>
      </c>
      <c r="W1846" t="s">
        <v>773</v>
      </c>
      <c r="X1846" t="s">
        <v>9200</v>
      </c>
      <c r="Y1846" t="str">
        <f t="shared" si="392"/>
        <v>mayo</v>
      </c>
      <c r="Z1846">
        <f>YEAR(BD_PONDERACIONES[[#This Row],[Fecha Ejecución del Ticket]])</f>
        <v>2022</v>
      </c>
      <c r="AA1846" t="str">
        <f t="shared" si="393"/>
        <v>junio</v>
      </c>
      <c r="AB1846">
        <f>YEAR(BD_PONDERACIONES[[#This Row],[Fecha de Inspección]])</f>
        <v>2022</v>
      </c>
      <c r="AC1846">
        <f t="shared" si="394"/>
        <v>0.5</v>
      </c>
      <c r="AD1846">
        <f t="shared" si="395"/>
        <v>0.5</v>
      </c>
      <c r="AE1846">
        <f t="shared" si="396"/>
        <v>0.5</v>
      </c>
      <c r="AF1846">
        <f t="shared" si="397"/>
        <v>0.5</v>
      </c>
      <c r="AG1846">
        <f t="shared" si="398"/>
        <v>0.5</v>
      </c>
      <c r="AH1846">
        <f t="shared" si="399"/>
        <v>0.5</v>
      </c>
      <c r="AI1846">
        <f t="shared" si="400"/>
        <v>0.25</v>
      </c>
      <c r="AJ1846">
        <f t="shared" si="401"/>
        <v>0.25</v>
      </c>
      <c r="AK1846">
        <f t="shared" si="402"/>
        <v>0.5</v>
      </c>
      <c r="AL1846">
        <f t="shared" si="403"/>
        <v>0</v>
      </c>
      <c r="AM1846">
        <f t="shared" si="404"/>
        <v>0</v>
      </c>
      <c r="AN1846" s="6">
        <f t="shared" si="405"/>
        <v>0.8</v>
      </c>
      <c r="AO1846" t="str">
        <f>VLOOKUP(BD_PONDERACIONES[[#This Row],[Comuna]],Tabla3[#All],2,0)</f>
        <v>Cordillera</v>
      </c>
    </row>
    <row r="1847" spans="1:41" x14ac:dyDescent="0.35">
      <c r="A1847" t="s">
        <v>9201</v>
      </c>
      <c r="B1847" t="s">
        <v>9202</v>
      </c>
      <c r="C1847" t="s">
        <v>9369</v>
      </c>
      <c r="D1847" s="5">
        <v>44741</v>
      </c>
      <c r="E1847" s="5">
        <v>44686</v>
      </c>
      <c r="F1847" t="s">
        <v>763</v>
      </c>
      <c r="G1847" t="s">
        <v>9203</v>
      </c>
      <c r="H1847" t="s">
        <v>2882</v>
      </c>
      <c r="J1847" t="s">
        <v>756</v>
      </c>
      <c r="K1847" t="s">
        <v>756</v>
      </c>
      <c r="L1847" t="s">
        <v>757</v>
      </c>
      <c r="M1847" t="s">
        <v>757</v>
      </c>
      <c r="N1847" t="s">
        <v>756</v>
      </c>
      <c r="O1847" t="s">
        <v>756</v>
      </c>
      <c r="P1847" t="s">
        <v>758</v>
      </c>
      <c r="Q1847" t="s">
        <v>759</v>
      </c>
      <c r="R1847" t="s">
        <v>759</v>
      </c>
      <c r="S1847" t="s">
        <v>757</v>
      </c>
      <c r="T1847" t="s">
        <v>757</v>
      </c>
      <c r="U1847" t="s">
        <v>757</v>
      </c>
      <c r="V1847" t="s">
        <v>756</v>
      </c>
      <c r="W1847" t="s">
        <v>756</v>
      </c>
      <c r="X1847" t="s">
        <v>9204</v>
      </c>
      <c r="Y1847" t="str">
        <f t="shared" si="392"/>
        <v>mayo</v>
      </c>
      <c r="Z1847">
        <f>YEAR(BD_PONDERACIONES[[#This Row],[Fecha Ejecución del Ticket]])</f>
        <v>2022</v>
      </c>
      <c r="AA1847" t="str">
        <f t="shared" si="393"/>
        <v>junio</v>
      </c>
      <c r="AB1847">
        <f>YEAR(BD_PONDERACIONES[[#This Row],[Fecha de Inspección]])</f>
        <v>2022</v>
      </c>
      <c r="AC1847">
        <f t="shared" si="394"/>
        <v>0.5</v>
      </c>
      <c r="AD1847">
        <f t="shared" si="395"/>
        <v>0.5</v>
      </c>
      <c r="AE1847">
        <f t="shared" si="396"/>
        <v>0.5</v>
      </c>
      <c r="AF1847">
        <f t="shared" si="397"/>
        <v>0.5</v>
      </c>
      <c r="AG1847">
        <f t="shared" si="398"/>
        <v>0.5</v>
      </c>
      <c r="AH1847">
        <f t="shared" si="399"/>
        <v>0.5</v>
      </c>
      <c r="AI1847">
        <f t="shared" si="400"/>
        <v>0.25</v>
      </c>
      <c r="AJ1847">
        <f t="shared" si="401"/>
        <v>0.25</v>
      </c>
      <c r="AK1847">
        <f t="shared" si="402"/>
        <v>0.5</v>
      </c>
      <c r="AL1847">
        <f t="shared" si="403"/>
        <v>0.5</v>
      </c>
      <c r="AM1847">
        <f t="shared" si="404"/>
        <v>0.5</v>
      </c>
      <c r="AN1847" s="6">
        <f t="shared" si="405"/>
        <v>1</v>
      </c>
      <c r="AO1847" t="str">
        <f>VLOOKUP(BD_PONDERACIONES[[#This Row],[Comuna]],Tabla3[#All],2,0)</f>
        <v>Cordillera</v>
      </c>
    </row>
    <row r="1848" spans="1:41" x14ac:dyDescent="0.35">
      <c r="A1848" t="s">
        <v>9205</v>
      </c>
      <c r="B1848" t="s">
        <v>9206</v>
      </c>
      <c r="C1848" t="s">
        <v>9370</v>
      </c>
      <c r="D1848" s="5">
        <v>44741</v>
      </c>
      <c r="E1848" s="5">
        <v>44683</v>
      </c>
      <c r="F1848" t="s">
        <v>763</v>
      </c>
      <c r="G1848" t="s">
        <v>9207</v>
      </c>
      <c r="H1848" t="s">
        <v>2882</v>
      </c>
      <c r="J1848" t="s">
        <v>756</v>
      </c>
      <c r="K1848" t="s">
        <v>756</v>
      </c>
      <c r="L1848" t="s">
        <v>757</v>
      </c>
      <c r="M1848" t="s">
        <v>757</v>
      </c>
      <c r="N1848" t="s">
        <v>756</v>
      </c>
      <c r="O1848" t="s">
        <v>756</v>
      </c>
      <c r="P1848" t="s">
        <v>758</v>
      </c>
      <c r="Q1848" t="s">
        <v>759</v>
      </c>
      <c r="R1848" t="s">
        <v>759</v>
      </c>
      <c r="S1848" t="s">
        <v>757</v>
      </c>
      <c r="T1848" t="s">
        <v>757</v>
      </c>
      <c r="U1848" t="s">
        <v>757</v>
      </c>
      <c r="V1848" t="s">
        <v>756</v>
      </c>
      <c r="W1848" t="s">
        <v>756</v>
      </c>
      <c r="X1848" t="s">
        <v>804</v>
      </c>
      <c r="Y1848" t="str">
        <f t="shared" si="392"/>
        <v>mayo</v>
      </c>
      <c r="Z1848">
        <f>YEAR(BD_PONDERACIONES[[#This Row],[Fecha Ejecución del Ticket]])</f>
        <v>2022</v>
      </c>
      <c r="AA1848" t="str">
        <f t="shared" si="393"/>
        <v>junio</v>
      </c>
      <c r="AB1848">
        <f>YEAR(BD_PONDERACIONES[[#This Row],[Fecha de Inspección]])</f>
        <v>2022</v>
      </c>
      <c r="AC1848">
        <f t="shared" si="394"/>
        <v>0.5</v>
      </c>
      <c r="AD1848">
        <f t="shared" si="395"/>
        <v>0.5</v>
      </c>
      <c r="AE1848">
        <f t="shared" si="396"/>
        <v>0.5</v>
      </c>
      <c r="AF1848">
        <f t="shared" si="397"/>
        <v>0.5</v>
      </c>
      <c r="AG1848">
        <f t="shared" si="398"/>
        <v>0.5</v>
      </c>
      <c r="AH1848">
        <f t="shared" si="399"/>
        <v>0.5</v>
      </c>
      <c r="AI1848">
        <f t="shared" si="400"/>
        <v>0.25</v>
      </c>
      <c r="AJ1848">
        <f t="shared" si="401"/>
        <v>0.25</v>
      </c>
      <c r="AK1848">
        <f t="shared" si="402"/>
        <v>0.5</v>
      </c>
      <c r="AL1848">
        <f t="shared" si="403"/>
        <v>0.5</v>
      </c>
      <c r="AM1848">
        <f t="shared" si="404"/>
        <v>0.5</v>
      </c>
      <c r="AN1848" s="6">
        <f t="shared" si="405"/>
        <v>1</v>
      </c>
      <c r="AO1848" t="str">
        <f>VLOOKUP(BD_PONDERACIONES[[#This Row],[Comuna]],Tabla3[#All],2,0)</f>
        <v>Cordillera</v>
      </c>
    </row>
    <row r="1849" spans="1:41" x14ac:dyDescent="0.35">
      <c r="A1849" t="s">
        <v>9208</v>
      </c>
      <c r="B1849" t="s">
        <v>9209</v>
      </c>
      <c r="C1849" t="s">
        <v>9371</v>
      </c>
      <c r="D1849" s="5">
        <v>44741</v>
      </c>
      <c r="E1849" s="5">
        <v>44685</v>
      </c>
      <c r="F1849" t="s">
        <v>763</v>
      </c>
      <c r="G1849" t="s">
        <v>9210</v>
      </c>
      <c r="H1849" t="s">
        <v>2882</v>
      </c>
      <c r="J1849" t="s">
        <v>756</v>
      </c>
      <c r="K1849" t="s">
        <v>756</v>
      </c>
      <c r="L1849" t="s">
        <v>757</v>
      </c>
      <c r="M1849" t="s">
        <v>757</v>
      </c>
      <c r="N1849" t="s">
        <v>756</v>
      </c>
      <c r="O1849" t="s">
        <v>756</v>
      </c>
      <c r="P1849" t="s">
        <v>758</v>
      </c>
      <c r="Q1849" t="s">
        <v>759</v>
      </c>
      <c r="R1849" t="s">
        <v>759</v>
      </c>
      <c r="S1849" t="s">
        <v>757</v>
      </c>
      <c r="T1849" t="s">
        <v>757</v>
      </c>
      <c r="U1849" t="s">
        <v>757</v>
      </c>
      <c r="V1849" t="s">
        <v>756</v>
      </c>
      <c r="W1849" t="s">
        <v>768</v>
      </c>
      <c r="X1849" t="s">
        <v>9211</v>
      </c>
      <c r="Y1849" t="str">
        <f t="shared" si="392"/>
        <v>mayo</v>
      </c>
      <c r="Z1849">
        <f>YEAR(BD_PONDERACIONES[[#This Row],[Fecha Ejecución del Ticket]])</f>
        <v>2022</v>
      </c>
      <c r="AA1849" t="str">
        <f t="shared" si="393"/>
        <v>junio</v>
      </c>
      <c r="AB1849">
        <f>YEAR(BD_PONDERACIONES[[#This Row],[Fecha de Inspección]])</f>
        <v>2022</v>
      </c>
      <c r="AC1849">
        <f t="shared" si="394"/>
        <v>0.5</v>
      </c>
      <c r="AD1849">
        <f t="shared" si="395"/>
        <v>0.5</v>
      </c>
      <c r="AE1849">
        <f t="shared" si="396"/>
        <v>0.5</v>
      </c>
      <c r="AF1849">
        <f t="shared" si="397"/>
        <v>0.5</v>
      </c>
      <c r="AG1849">
        <f t="shared" si="398"/>
        <v>0.5</v>
      </c>
      <c r="AH1849">
        <f t="shared" si="399"/>
        <v>0.5</v>
      </c>
      <c r="AI1849">
        <f t="shared" si="400"/>
        <v>0.25</v>
      </c>
      <c r="AJ1849">
        <f t="shared" si="401"/>
        <v>0.25</v>
      </c>
      <c r="AK1849">
        <f t="shared" si="402"/>
        <v>0.5</v>
      </c>
      <c r="AL1849">
        <f t="shared" si="403"/>
        <v>0.5</v>
      </c>
      <c r="AM1849">
        <f t="shared" si="404"/>
        <v>0.17499999999999999</v>
      </c>
      <c r="AN1849" s="6">
        <f t="shared" si="405"/>
        <v>0.93500000000000005</v>
      </c>
      <c r="AO1849" t="str">
        <f>VLOOKUP(BD_PONDERACIONES[[#This Row],[Comuna]],Tabla3[#All],2,0)</f>
        <v>Cordillera</v>
      </c>
    </row>
    <row r="1850" spans="1:41" x14ac:dyDescent="0.35">
      <c r="A1850" t="s">
        <v>9212</v>
      </c>
      <c r="B1850" t="s">
        <v>9213</v>
      </c>
      <c r="C1850" t="s">
        <v>9372</v>
      </c>
      <c r="D1850" s="5">
        <v>44741</v>
      </c>
      <c r="E1850" s="5">
        <v>44683</v>
      </c>
      <c r="F1850" t="s">
        <v>763</v>
      </c>
      <c r="G1850" t="s">
        <v>9214</v>
      </c>
      <c r="H1850" t="s">
        <v>2882</v>
      </c>
      <c r="J1850" t="s">
        <v>756</v>
      </c>
      <c r="K1850" t="s">
        <v>756</v>
      </c>
      <c r="L1850" t="s">
        <v>757</v>
      </c>
      <c r="M1850" t="s">
        <v>757</v>
      </c>
      <c r="N1850" t="s">
        <v>756</v>
      </c>
      <c r="O1850" t="s">
        <v>756</v>
      </c>
      <c r="P1850" t="s">
        <v>758</v>
      </c>
      <c r="Q1850" t="s">
        <v>759</v>
      </c>
      <c r="R1850" t="s">
        <v>759</v>
      </c>
      <c r="S1850" t="s">
        <v>757</v>
      </c>
      <c r="T1850" t="s">
        <v>757</v>
      </c>
      <c r="U1850" t="s">
        <v>757</v>
      </c>
      <c r="V1850" t="s">
        <v>756</v>
      </c>
      <c r="W1850" t="s">
        <v>773</v>
      </c>
      <c r="X1850" t="s">
        <v>9215</v>
      </c>
      <c r="Y1850" t="str">
        <f t="shared" si="392"/>
        <v>mayo</v>
      </c>
      <c r="Z1850">
        <f>YEAR(BD_PONDERACIONES[[#This Row],[Fecha Ejecución del Ticket]])</f>
        <v>2022</v>
      </c>
      <c r="AA1850" t="str">
        <f t="shared" si="393"/>
        <v>junio</v>
      </c>
      <c r="AB1850">
        <f>YEAR(BD_PONDERACIONES[[#This Row],[Fecha de Inspección]])</f>
        <v>2022</v>
      </c>
      <c r="AC1850">
        <f t="shared" si="394"/>
        <v>0.5</v>
      </c>
      <c r="AD1850">
        <f t="shared" si="395"/>
        <v>0.5</v>
      </c>
      <c r="AE1850">
        <f t="shared" si="396"/>
        <v>0.5</v>
      </c>
      <c r="AF1850">
        <f t="shared" si="397"/>
        <v>0.5</v>
      </c>
      <c r="AG1850">
        <f t="shared" si="398"/>
        <v>0.5</v>
      </c>
      <c r="AH1850">
        <f t="shared" si="399"/>
        <v>0.5</v>
      </c>
      <c r="AI1850">
        <f t="shared" si="400"/>
        <v>0.25</v>
      </c>
      <c r="AJ1850">
        <f t="shared" si="401"/>
        <v>0.25</v>
      </c>
      <c r="AK1850">
        <f t="shared" si="402"/>
        <v>0.5</v>
      </c>
      <c r="AL1850">
        <f t="shared" si="403"/>
        <v>0.5</v>
      </c>
      <c r="AM1850">
        <f t="shared" si="404"/>
        <v>0</v>
      </c>
      <c r="AN1850" s="6">
        <f t="shared" si="405"/>
        <v>0.9</v>
      </c>
      <c r="AO1850" t="str">
        <f>VLOOKUP(BD_PONDERACIONES[[#This Row],[Comuna]],Tabla3[#All],2,0)</f>
        <v>Cordillera</v>
      </c>
    </row>
    <row r="1851" spans="1:41" x14ac:dyDescent="0.35">
      <c r="A1851" t="s">
        <v>9216</v>
      </c>
      <c r="B1851" t="s">
        <v>9217</v>
      </c>
      <c r="C1851" t="s">
        <v>9373</v>
      </c>
      <c r="D1851" s="5">
        <v>44741</v>
      </c>
      <c r="E1851" s="5">
        <v>44683</v>
      </c>
      <c r="F1851" t="s">
        <v>763</v>
      </c>
      <c r="G1851" t="s">
        <v>9218</v>
      </c>
      <c r="H1851" t="s">
        <v>2882</v>
      </c>
      <c r="J1851" t="s">
        <v>756</v>
      </c>
      <c r="K1851" t="s">
        <v>756</v>
      </c>
      <c r="L1851" t="s">
        <v>757</v>
      </c>
      <c r="M1851" t="s">
        <v>757</v>
      </c>
      <c r="N1851" t="s">
        <v>756</v>
      </c>
      <c r="O1851" t="s">
        <v>756</v>
      </c>
      <c r="P1851" t="s">
        <v>758</v>
      </c>
      <c r="Q1851" t="s">
        <v>759</v>
      </c>
      <c r="R1851" t="s">
        <v>759</v>
      </c>
      <c r="S1851" t="s">
        <v>757</v>
      </c>
      <c r="T1851" t="s">
        <v>757</v>
      </c>
      <c r="U1851" t="s">
        <v>757</v>
      </c>
      <c r="V1851" t="s">
        <v>756</v>
      </c>
      <c r="W1851" t="s">
        <v>773</v>
      </c>
      <c r="X1851" t="s">
        <v>4529</v>
      </c>
      <c r="Y1851" t="str">
        <f t="shared" si="392"/>
        <v>mayo</v>
      </c>
      <c r="Z1851">
        <f>YEAR(BD_PONDERACIONES[[#This Row],[Fecha Ejecución del Ticket]])</f>
        <v>2022</v>
      </c>
      <c r="AA1851" t="str">
        <f t="shared" si="393"/>
        <v>junio</v>
      </c>
      <c r="AB1851">
        <f>YEAR(BD_PONDERACIONES[[#This Row],[Fecha de Inspección]])</f>
        <v>2022</v>
      </c>
      <c r="AC1851">
        <f t="shared" si="394"/>
        <v>0.5</v>
      </c>
      <c r="AD1851">
        <f t="shared" si="395"/>
        <v>0.5</v>
      </c>
      <c r="AE1851">
        <f t="shared" si="396"/>
        <v>0.5</v>
      </c>
      <c r="AF1851">
        <f t="shared" si="397"/>
        <v>0.5</v>
      </c>
      <c r="AG1851">
        <f t="shared" si="398"/>
        <v>0.5</v>
      </c>
      <c r="AH1851">
        <f t="shared" si="399"/>
        <v>0.5</v>
      </c>
      <c r="AI1851">
        <f t="shared" si="400"/>
        <v>0.25</v>
      </c>
      <c r="AJ1851">
        <f t="shared" si="401"/>
        <v>0.25</v>
      </c>
      <c r="AK1851">
        <f t="shared" si="402"/>
        <v>0.5</v>
      </c>
      <c r="AL1851">
        <f t="shared" si="403"/>
        <v>0.5</v>
      </c>
      <c r="AM1851">
        <f t="shared" si="404"/>
        <v>0</v>
      </c>
      <c r="AN1851" s="6">
        <f t="shared" si="405"/>
        <v>0.9</v>
      </c>
      <c r="AO1851" t="str">
        <f>VLOOKUP(BD_PONDERACIONES[[#This Row],[Comuna]],Tabla3[#All],2,0)</f>
        <v>Cordillera</v>
      </c>
    </row>
    <row r="1852" spans="1:41" x14ac:dyDescent="0.35">
      <c r="A1852" t="s">
        <v>9219</v>
      </c>
      <c r="B1852" t="s">
        <v>9220</v>
      </c>
      <c r="C1852" t="s">
        <v>9374</v>
      </c>
      <c r="D1852" s="5">
        <v>44741</v>
      </c>
      <c r="E1852" s="5">
        <v>44683</v>
      </c>
      <c r="F1852" t="s">
        <v>763</v>
      </c>
      <c r="G1852" t="s">
        <v>9221</v>
      </c>
      <c r="H1852" t="s">
        <v>2882</v>
      </c>
      <c r="J1852" t="s">
        <v>756</v>
      </c>
      <c r="K1852" t="s">
        <v>756</v>
      </c>
      <c r="L1852" t="s">
        <v>773</v>
      </c>
      <c r="M1852" t="s">
        <v>773</v>
      </c>
      <c r="N1852" t="s">
        <v>756</v>
      </c>
      <c r="O1852" t="s">
        <v>756</v>
      </c>
      <c r="P1852" t="s">
        <v>765</v>
      </c>
      <c r="Q1852" t="s">
        <v>9222</v>
      </c>
      <c r="R1852" t="s">
        <v>9223</v>
      </c>
      <c r="S1852" t="s">
        <v>756</v>
      </c>
      <c r="T1852" t="s">
        <v>756</v>
      </c>
      <c r="U1852" t="s">
        <v>756</v>
      </c>
      <c r="V1852" t="s">
        <v>756</v>
      </c>
      <c r="W1852" t="s">
        <v>773</v>
      </c>
      <c r="X1852" t="s">
        <v>7758</v>
      </c>
      <c r="Y1852" t="str">
        <f t="shared" si="392"/>
        <v>mayo</v>
      </c>
      <c r="Z1852">
        <f>YEAR(BD_PONDERACIONES[[#This Row],[Fecha Ejecución del Ticket]])</f>
        <v>2022</v>
      </c>
      <c r="AA1852" t="str">
        <f t="shared" si="393"/>
        <v>junio</v>
      </c>
      <c r="AB1852">
        <f>YEAR(BD_PONDERACIONES[[#This Row],[Fecha de Inspección]])</f>
        <v>2022</v>
      </c>
      <c r="AC1852">
        <f t="shared" si="394"/>
        <v>0.5</v>
      </c>
      <c r="AD1852">
        <f t="shared" si="395"/>
        <v>0.5</v>
      </c>
      <c r="AE1852">
        <f t="shared" si="396"/>
        <v>0</v>
      </c>
      <c r="AF1852">
        <f t="shared" si="397"/>
        <v>0</v>
      </c>
      <c r="AG1852">
        <f t="shared" si="398"/>
        <v>0.5</v>
      </c>
      <c r="AH1852">
        <f t="shared" si="399"/>
        <v>0.5</v>
      </c>
      <c r="AI1852">
        <f t="shared" si="400"/>
        <v>0.25</v>
      </c>
      <c r="AJ1852">
        <f t="shared" si="401"/>
        <v>0.25</v>
      </c>
      <c r="AK1852">
        <f t="shared" si="402"/>
        <v>0.5</v>
      </c>
      <c r="AL1852">
        <f t="shared" si="403"/>
        <v>0.5</v>
      </c>
      <c r="AM1852">
        <f t="shared" si="404"/>
        <v>0</v>
      </c>
      <c r="AN1852" s="6">
        <f t="shared" si="405"/>
        <v>0.6</v>
      </c>
      <c r="AO1852" t="str">
        <f>VLOOKUP(BD_PONDERACIONES[[#This Row],[Comuna]],Tabla3[#All],2,0)</f>
        <v>Cordillera</v>
      </c>
    </row>
    <row r="1853" spans="1:41" x14ac:dyDescent="0.35">
      <c r="A1853" t="s">
        <v>9224</v>
      </c>
      <c r="B1853" t="s">
        <v>9225</v>
      </c>
      <c r="C1853" t="s">
        <v>9375</v>
      </c>
      <c r="D1853" s="5">
        <v>44741</v>
      </c>
      <c r="E1853" s="5">
        <v>44683</v>
      </c>
      <c r="F1853" t="s">
        <v>763</v>
      </c>
      <c r="G1853" t="s">
        <v>9226</v>
      </c>
      <c r="H1853" t="s">
        <v>2882</v>
      </c>
      <c r="J1853" t="s">
        <v>756</v>
      </c>
      <c r="K1853" t="s">
        <v>756</v>
      </c>
      <c r="L1853" t="s">
        <v>757</v>
      </c>
      <c r="M1853" t="s">
        <v>757</v>
      </c>
      <c r="N1853" t="s">
        <v>756</v>
      </c>
      <c r="O1853" t="s">
        <v>756</v>
      </c>
      <c r="P1853" t="s">
        <v>758</v>
      </c>
      <c r="Q1853" t="s">
        <v>759</v>
      </c>
      <c r="R1853" t="s">
        <v>759</v>
      </c>
      <c r="S1853" t="s">
        <v>757</v>
      </c>
      <c r="T1853" t="s">
        <v>757</v>
      </c>
      <c r="U1853" t="s">
        <v>757</v>
      </c>
      <c r="V1853" t="s">
        <v>756</v>
      </c>
      <c r="W1853" t="s">
        <v>756</v>
      </c>
      <c r="X1853" t="s">
        <v>9227</v>
      </c>
      <c r="Y1853" t="str">
        <f t="shared" si="392"/>
        <v>mayo</v>
      </c>
      <c r="Z1853">
        <f>YEAR(BD_PONDERACIONES[[#This Row],[Fecha Ejecución del Ticket]])</f>
        <v>2022</v>
      </c>
      <c r="AA1853" t="str">
        <f t="shared" si="393"/>
        <v>junio</v>
      </c>
      <c r="AB1853">
        <f>YEAR(BD_PONDERACIONES[[#This Row],[Fecha de Inspección]])</f>
        <v>2022</v>
      </c>
      <c r="AC1853">
        <f t="shared" si="394"/>
        <v>0.5</v>
      </c>
      <c r="AD1853">
        <f t="shared" si="395"/>
        <v>0.5</v>
      </c>
      <c r="AE1853">
        <f t="shared" si="396"/>
        <v>0.5</v>
      </c>
      <c r="AF1853">
        <f t="shared" si="397"/>
        <v>0.5</v>
      </c>
      <c r="AG1853">
        <f t="shared" si="398"/>
        <v>0.5</v>
      </c>
      <c r="AH1853">
        <f t="shared" si="399"/>
        <v>0.5</v>
      </c>
      <c r="AI1853">
        <f t="shared" si="400"/>
        <v>0.25</v>
      </c>
      <c r="AJ1853">
        <f t="shared" si="401"/>
        <v>0.25</v>
      </c>
      <c r="AK1853">
        <f t="shared" si="402"/>
        <v>0.5</v>
      </c>
      <c r="AL1853">
        <f t="shared" si="403"/>
        <v>0.5</v>
      </c>
      <c r="AM1853">
        <f t="shared" si="404"/>
        <v>0.5</v>
      </c>
      <c r="AN1853" s="6">
        <f t="shared" si="405"/>
        <v>1</v>
      </c>
      <c r="AO1853" t="str">
        <f>VLOOKUP(BD_PONDERACIONES[[#This Row],[Comuna]],Tabla3[#All],2,0)</f>
        <v>Cordillera</v>
      </c>
    </row>
    <row r="1854" spans="1:41" x14ac:dyDescent="0.35">
      <c r="A1854" t="s">
        <v>9228</v>
      </c>
      <c r="B1854" t="s">
        <v>9229</v>
      </c>
      <c r="C1854" t="s">
        <v>9376</v>
      </c>
      <c r="D1854" s="5">
        <v>44741</v>
      </c>
      <c r="E1854" s="5">
        <v>44683</v>
      </c>
      <c r="F1854" t="s">
        <v>763</v>
      </c>
      <c r="G1854" t="s">
        <v>3172</v>
      </c>
      <c r="H1854" t="s">
        <v>2882</v>
      </c>
      <c r="J1854" t="s">
        <v>756</v>
      </c>
      <c r="K1854" t="s">
        <v>756</v>
      </c>
      <c r="L1854" t="s">
        <v>757</v>
      </c>
      <c r="M1854" t="s">
        <v>757</v>
      </c>
      <c r="N1854" t="s">
        <v>756</v>
      </c>
      <c r="O1854" t="s">
        <v>756</v>
      </c>
      <c r="P1854" t="s">
        <v>758</v>
      </c>
      <c r="Q1854" t="s">
        <v>759</v>
      </c>
      <c r="R1854" t="s">
        <v>759</v>
      </c>
      <c r="S1854" t="s">
        <v>757</v>
      </c>
      <c r="T1854" t="s">
        <v>757</v>
      </c>
      <c r="U1854" t="s">
        <v>757</v>
      </c>
      <c r="V1854" t="s">
        <v>756</v>
      </c>
      <c r="W1854" t="s">
        <v>756</v>
      </c>
      <c r="X1854" t="s">
        <v>9230</v>
      </c>
      <c r="Y1854" t="str">
        <f t="shared" si="392"/>
        <v>mayo</v>
      </c>
      <c r="Z1854">
        <f>YEAR(BD_PONDERACIONES[[#This Row],[Fecha Ejecución del Ticket]])</f>
        <v>2022</v>
      </c>
      <c r="AA1854" t="str">
        <f t="shared" si="393"/>
        <v>junio</v>
      </c>
      <c r="AB1854">
        <f>YEAR(BD_PONDERACIONES[[#This Row],[Fecha de Inspección]])</f>
        <v>2022</v>
      </c>
      <c r="AC1854">
        <f t="shared" si="394"/>
        <v>0.5</v>
      </c>
      <c r="AD1854">
        <f t="shared" si="395"/>
        <v>0.5</v>
      </c>
      <c r="AE1854">
        <f t="shared" si="396"/>
        <v>0.5</v>
      </c>
      <c r="AF1854">
        <f t="shared" si="397"/>
        <v>0.5</v>
      </c>
      <c r="AG1854">
        <f t="shared" si="398"/>
        <v>0.5</v>
      </c>
      <c r="AH1854">
        <f t="shared" si="399"/>
        <v>0.5</v>
      </c>
      <c r="AI1854">
        <f t="shared" si="400"/>
        <v>0.25</v>
      </c>
      <c r="AJ1854">
        <f t="shared" si="401"/>
        <v>0.25</v>
      </c>
      <c r="AK1854">
        <f t="shared" si="402"/>
        <v>0.5</v>
      </c>
      <c r="AL1854">
        <f t="shared" si="403"/>
        <v>0.5</v>
      </c>
      <c r="AM1854">
        <f t="shared" si="404"/>
        <v>0.5</v>
      </c>
      <c r="AN1854" s="6">
        <f t="shared" si="405"/>
        <v>1</v>
      </c>
      <c r="AO1854" t="str">
        <f>VLOOKUP(BD_PONDERACIONES[[#This Row],[Comuna]],Tabla3[#All],2,0)</f>
        <v>Cordillera</v>
      </c>
    </row>
    <row r="1855" spans="1:41" x14ac:dyDescent="0.35">
      <c r="A1855" t="s">
        <v>9231</v>
      </c>
      <c r="B1855" t="s">
        <v>9232</v>
      </c>
      <c r="C1855" t="s">
        <v>9377</v>
      </c>
      <c r="D1855" s="5">
        <v>44741</v>
      </c>
      <c r="E1855" s="5">
        <v>44683</v>
      </c>
      <c r="F1855" t="s">
        <v>763</v>
      </c>
      <c r="G1855" t="s">
        <v>9233</v>
      </c>
      <c r="H1855" t="s">
        <v>2882</v>
      </c>
      <c r="J1855" t="s">
        <v>756</v>
      </c>
      <c r="K1855" t="s">
        <v>756</v>
      </c>
      <c r="L1855" t="s">
        <v>757</v>
      </c>
      <c r="M1855" t="s">
        <v>757</v>
      </c>
      <c r="N1855" t="s">
        <v>756</v>
      </c>
      <c r="O1855" t="s">
        <v>756</v>
      </c>
      <c r="P1855" t="s">
        <v>765</v>
      </c>
      <c r="Q1855" t="s">
        <v>759</v>
      </c>
      <c r="R1855" t="s">
        <v>759</v>
      </c>
      <c r="S1855" t="s">
        <v>756</v>
      </c>
      <c r="T1855" t="s">
        <v>756</v>
      </c>
      <c r="U1855" t="s">
        <v>756</v>
      </c>
      <c r="V1855" t="s">
        <v>756</v>
      </c>
      <c r="W1855" t="s">
        <v>756</v>
      </c>
      <c r="X1855" t="s">
        <v>9234</v>
      </c>
      <c r="Y1855" t="str">
        <f t="shared" si="392"/>
        <v>mayo</v>
      </c>
      <c r="Z1855">
        <f>YEAR(BD_PONDERACIONES[[#This Row],[Fecha Ejecución del Ticket]])</f>
        <v>2022</v>
      </c>
      <c r="AA1855" t="str">
        <f t="shared" si="393"/>
        <v>junio</v>
      </c>
      <c r="AB1855">
        <f>YEAR(BD_PONDERACIONES[[#This Row],[Fecha de Inspección]])</f>
        <v>2022</v>
      </c>
      <c r="AC1855">
        <f t="shared" si="394"/>
        <v>0.5</v>
      </c>
      <c r="AD1855">
        <f t="shared" si="395"/>
        <v>0.5</v>
      </c>
      <c r="AE1855">
        <f t="shared" si="396"/>
        <v>0.5</v>
      </c>
      <c r="AF1855">
        <f t="shared" si="397"/>
        <v>0.5</v>
      </c>
      <c r="AG1855">
        <f t="shared" si="398"/>
        <v>0.5</v>
      </c>
      <c r="AH1855">
        <f t="shared" si="399"/>
        <v>0.5</v>
      </c>
      <c r="AI1855">
        <f t="shared" si="400"/>
        <v>0.25</v>
      </c>
      <c r="AJ1855">
        <f t="shared" si="401"/>
        <v>0.25</v>
      </c>
      <c r="AK1855">
        <f t="shared" si="402"/>
        <v>0.5</v>
      </c>
      <c r="AL1855">
        <f t="shared" si="403"/>
        <v>0.5</v>
      </c>
      <c r="AM1855">
        <f t="shared" si="404"/>
        <v>0.5</v>
      </c>
      <c r="AN1855" s="6">
        <f t="shared" si="405"/>
        <v>1</v>
      </c>
      <c r="AO1855" t="str">
        <f>VLOOKUP(BD_PONDERACIONES[[#This Row],[Comuna]],Tabla3[#All],2,0)</f>
        <v>Cordillera</v>
      </c>
    </row>
    <row r="1856" spans="1:41" x14ac:dyDescent="0.35">
      <c r="A1856" t="s">
        <v>9235</v>
      </c>
      <c r="B1856" t="s">
        <v>9236</v>
      </c>
      <c r="C1856" t="s">
        <v>9378</v>
      </c>
      <c r="D1856" s="5">
        <v>44741</v>
      </c>
      <c r="E1856" s="5">
        <v>44688</v>
      </c>
      <c r="F1856" t="s">
        <v>763</v>
      </c>
      <c r="G1856" t="s">
        <v>9237</v>
      </c>
      <c r="H1856" t="s">
        <v>2882</v>
      </c>
      <c r="J1856" t="s">
        <v>756</v>
      </c>
      <c r="K1856" t="s">
        <v>756</v>
      </c>
      <c r="L1856" t="s">
        <v>757</v>
      </c>
      <c r="M1856" t="s">
        <v>757</v>
      </c>
      <c r="N1856" t="s">
        <v>756</v>
      </c>
      <c r="O1856" t="s">
        <v>756</v>
      </c>
      <c r="P1856" t="s">
        <v>758</v>
      </c>
      <c r="Q1856" t="s">
        <v>759</v>
      </c>
      <c r="R1856" t="s">
        <v>759</v>
      </c>
      <c r="S1856" t="s">
        <v>757</v>
      </c>
      <c r="T1856" t="s">
        <v>757</v>
      </c>
      <c r="U1856" t="s">
        <v>757</v>
      </c>
      <c r="V1856" t="s">
        <v>756</v>
      </c>
      <c r="W1856" t="s">
        <v>756</v>
      </c>
      <c r="X1856" t="s">
        <v>9238</v>
      </c>
      <c r="Y1856" t="str">
        <f t="shared" si="392"/>
        <v>mayo</v>
      </c>
      <c r="Z1856">
        <f>YEAR(BD_PONDERACIONES[[#This Row],[Fecha Ejecución del Ticket]])</f>
        <v>2022</v>
      </c>
      <c r="AA1856" t="str">
        <f t="shared" si="393"/>
        <v>junio</v>
      </c>
      <c r="AB1856">
        <f>YEAR(BD_PONDERACIONES[[#This Row],[Fecha de Inspección]])</f>
        <v>2022</v>
      </c>
      <c r="AC1856">
        <f t="shared" si="394"/>
        <v>0.5</v>
      </c>
      <c r="AD1856">
        <f t="shared" si="395"/>
        <v>0.5</v>
      </c>
      <c r="AE1856">
        <f t="shared" si="396"/>
        <v>0.5</v>
      </c>
      <c r="AF1856">
        <f t="shared" si="397"/>
        <v>0.5</v>
      </c>
      <c r="AG1856">
        <f t="shared" si="398"/>
        <v>0.5</v>
      </c>
      <c r="AH1856">
        <f t="shared" si="399"/>
        <v>0.5</v>
      </c>
      <c r="AI1856">
        <f t="shared" si="400"/>
        <v>0.25</v>
      </c>
      <c r="AJ1856">
        <f t="shared" si="401"/>
        <v>0.25</v>
      </c>
      <c r="AK1856">
        <f t="shared" si="402"/>
        <v>0.5</v>
      </c>
      <c r="AL1856">
        <f t="shared" si="403"/>
        <v>0.5</v>
      </c>
      <c r="AM1856">
        <f t="shared" si="404"/>
        <v>0.5</v>
      </c>
      <c r="AN1856" s="6">
        <f t="shared" si="405"/>
        <v>1</v>
      </c>
      <c r="AO1856" t="str">
        <f>VLOOKUP(BD_PONDERACIONES[[#This Row],[Comuna]],Tabla3[#All],2,0)</f>
        <v>Cordillera</v>
      </c>
    </row>
    <row r="1857" spans="1:41" x14ac:dyDescent="0.35">
      <c r="A1857" t="s">
        <v>9239</v>
      </c>
      <c r="B1857" t="s">
        <v>9240</v>
      </c>
      <c r="C1857" t="s">
        <v>9379</v>
      </c>
      <c r="D1857" s="5">
        <v>44741</v>
      </c>
      <c r="E1857" s="5">
        <v>44684</v>
      </c>
      <c r="F1857" t="s">
        <v>763</v>
      </c>
      <c r="G1857" t="s">
        <v>9241</v>
      </c>
      <c r="H1857" t="s">
        <v>2882</v>
      </c>
      <c r="J1857" t="s">
        <v>756</v>
      </c>
      <c r="K1857" t="s">
        <v>756</v>
      </c>
      <c r="L1857" t="s">
        <v>757</v>
      </c>
      <c r="M1857" t="s">
        <v>757</v>
      </c>
      <c r="N1857" t="s">
        <v>756</v>
      </c>
      <c r="O1857" t="s">
        <v>756</v>
      </c>
      <c r="P1857" t="s">
        <v>765</v>
      </c>
      <c r="Q1857" t="s">
        <v>9242</v>
      </c>
      <c r="R1857" t="s">
        <v>759</v>
      </c>
      <c r="S1857" t="s">
        <v>756</v>
      </c>
      <c r="T1857" t="s">
        <v>756</v>
      </c>
      <c r="U1857" t="s">
        <v>756</v>
      </c>
      <c r="V1857" t="s">
        <v>756</v>
      </c>
      <c r="W1857" t="s">
        <v>756</v>
      </c>
      <c r="X1857" t="s">
        <v>9243</v>
      </c>
      <c r="Y1857" t="str">
        <f t="shared" si="392"/>
        <v>mayo</v>
      </c>
      <c r="Z1857">
        <f>YEAR(BD_PONDERACIONES[[#This Row],[Fecha Ejecución del Ticket]])</f>
        <v>2022</v>
      </c>
      <c r="AA1857" t="str">
        <f t="shared" si="393"/>
        <v>junio</v>
      </c>
      <c r="AB1857">
        <f>YEAR(BD_PONDERACIONES[[#This Row],[Fecha de Inspección]])</f>
        <v>2022</v>
      </c>
      <c r="AC1857">
        <f t="shared" si="394"/>
        <v>0.5</v>
      </c>
      <c r="AD1857">
        <f t="shared" si="395"/>
        <v>0.5</v>
      </c>
      <c r="AE1857">
        <f t="shared" si="396"/>
        <v>0.5</v>
      </c>
      <c r="AF1857">
        <f t="shared" si="397"/>
        <v>0.5</v>
      </c>
      <c r="AG1857">
        <f t="shared" si="398"/>
        <v>0.5</v>
      </c>
      <c r="AH1857">
        <f t="shared" si="399"/>
        <v>0.5</v>
      </c>
      <c r="AI1857">
        <f t="shared" si="400"/>
        <v>0.25</v>
      </c>
      <c r="AJ1857">
        <f t="shared" si="401"/>
        <v>0.25</v>
      </c>
      <c r="AK1857">
        <f t="shared" si="402"/>
        <v>0.5</v>
      </c>
      <c r="AL1857">
        <f t="shared" si="403"/>
        <v>0.5</v>
      </c>
      <c r="AM1857">
        <f t="shared" si="404"/>
        <v>0.5</v>
      </c>
      <c r="AN1857" s="6">
        <f t="shared" si="405"/>
        <v>1</v>
      </c>
      <c r="AO1857" t="str">
        <f>VLOOKUP(BD_PONDERACIONES[[#This Row],[Comuna]],Tabla3[#All],2,0)</f>
        <v>Cordillera</v>
      </c>
    </row>
    <row r="1858" spans="1:41" x14ac:dyDescent="0.35">
      <c r="A1858" t="s">
        <v>9105</v>
      </c>
      <c r="B1858" t="s">
        <v>9106</v>
      </c>
      <c r="C1858" t="s">
        <v>9344</v>
      </c>
      <c r="D1858" s="5">
        <v>44742</v>
      </c>
      <c r="E1858" s="5">
        <v>44685</v>
      </c>
      <c r="F1858" t="s">
        <v>763</v>
      </c>
      <c r="G1858" t="s">
        <v>9107</v>
      </c>
      <c r="H1858" t="s">
        <v>3800</v>
      </c>
      <c r="J1858" t="s">
        <v>756</v>
      </c>
      <c r="K1858" t="s">
        <v>756</v>
      </c>
      <c r="L1858" t="s">
        <v>773</v>
      </c>
      <c r="M1858" t="s">
        <v>773</v>
      </c>
      <c r="N1858" t="s">
        <v>756</v>
      </c>
      <c r="O1858" t="s">
        <v>756</v>
      </c>
      <c r="P1858" t="s">
        <v>758</v>
      </c>
      <c r="Q1858" t="s">
        <v>759</v>
      </c>
      <c r="R1858" t="s">
        <v>759</v>
      </c>
      <c r="S1858" t="s">
        <v>757</v>
      </c>
      <c r="T1858" t="s">
        <v>757</v>
      </c>
      <c r="U1858" t="s">
        <v>757</v>
      </c>
      <c r="V1858" t="s">
        <v>756</v>
      </c>
      <c r="W1858" t="s">
        <v>756</v>
      </c>
      <c r="X1858" t="s">
        <v>804</v>
      </c>
      <c r="Y1858" t="str">
        <f t="shared" ref="Y1858:Y1921" si="406">TEXT(E1858,"MMMM")</f>
        <v>mayo</v>
      </c>
      <c r="Z1858">
        <f>YEAR(BD_PONDERACIONES[[#This Row],[Fecha Ejecución del Ticket]])</f>
        <v>2022</v>
      </c>
      <c r="AA1858" t="str">
        <f t="shared" ref="AA1858:AA1921" si="407">TEXT(D1858,"MMMM")</f>
        <v>junio</v>
      </c>
      <c r="AB1858">
        <f>YEAR(BD_PONDERACIONES[[#This Row],[Fecha de Inspección]])</f>
        <v>2022</v>
      </c>
      <c r="AC1858">
        <f t="shared" ref="AC1858:AC1921" si="408">IF(OR(J1858="Cumple",J1858="No Aplica"),0.5,0)</f>
        <v>0.5</v>
      </c>
      <c r="AD1858">
        <f t="shared" ref="AD1858:AD1921" si="409">IF(OR(K1858="CUMPLE",K1858="No Aplica"),0.5,0)</f>
        <v>0.5</v>
      </c>
      <c r="AE1858">
        <f t="shared" ref="AE1858:AE1921" si="410">IF(OR(L1858="CUMPLE",L1858="No Aplica"),0.5,0)</f>
        <v>0</v>
      </c>
      <c r="AF1858">
        <f t="shared" ref="AF1858:AF1921" si="411">IF(OR(M1858="CUMPLE",M1858="No Aplica"),0.5,0)</f>
        <v>0</v>
      </c>
      <c r="AG1858">
        <f t="shared" ref="AG1858:AG1921" si="412">IF(OR(N1858="CUMPLE",N1858="No Aplica"),0.5,IF(N1858="Cumple Mayormente",0.325,IF(N1858="Cumple Parcialmente",0.175,0)))</f>
        <v>0.5</v>
      </c>
      <c r="AH1858">
        <f t="shared" ref="AH1858:AH1921" si="413">IF(OR(O1858="CUMPLE",O1858="No Aplica"),0.5,IF(O1858="Cumple Mayormente",0.325,IF(O1858="Cumple Parcialmente",0.175,0)))</f>
        <v>0.5</v>
      </c>
      <c r="AI1858">
        <f t="shared" ref="AI1858:AI1921" si="414">IF(OR(S1858="CUMPLE",S1858="No Aplica"),0.25,IF(S1858="Cumple Mayormente",0.1625,IF(S1858="Cumple Parcialmente",0.0875,0)))</f>
        <v>0.25</v>
      </c>
      <c r="AJ1858">
        <f t="shared" ref="AJ1858:AJ1921" si="415">IF(OR(T1858="CUMPLE",T1858="No Aplica"),0.25,IF(T1858="Cumple Mayormente",0.1625,IF(T1858="Cumple Parcialmente",0.0875,0)))</f>
        <v>0.25</v>
      </c>
      <c r="AK1858">
        <f t="shared" ref="AK1858:AK1921" si="416">IF(OR(U1858="CUMPLE",U1858="No Aplica"),0.5,IF(U1858="Cumple Mayormente",0.325,IF(U1858="Cumple Parcialmente",0.175,0)))</f>
        <v>0.5</v>
      </c>
      <c r="AL1858">
        <f t="shared" ref="AL1858:AL1921" si="417">IF(OR(V1858="CUMPLE",V1858="No Aplica"),0.5,IF(V1858="Cumple Mayormente",0.325,IF(V1858="Cumple Parcialmente",0.175,0)))</f>
        <v>0.5</v>
      </c>
      <c r="AM1858">
        <f t="shared" ref="AM1858:AM1921" si="418">IF(OR(W1858="CUMPLE",W1858="No Aplica"),0.5,IF(W1858="Cumple Mayormente",0.325,IF(W1858="Cumple Parcialmente",0.175,0)))</f>
        <v>0.5</v>
      </c>
      <c r="AN1858" s="6">
        <f t="shared" ref="AN1858:AN1921" si="419">((AC1858+AD1858)*0.2)+((AE1858+AF1858)*0.3)+((AG1858+AH1858)*0.15)+((AI1858+AJ1858+AK1858)*0.15)+((AL1858+AM1858)*0.2)</f>
        <v>0.7</v>
      </c>
      <c r="AO1858" t="str">
        <f>VLOOKUP(BD_PONDERACIONES[[#This Row],[Comuna]],Tabla3[#All],2,0)</f>
        <v>Cordillera</v>
      </c>
    </row>
    <row r="1859" spans="1:41" x14ac:dyDescent="0.35">
      <c r="A1859" t="s">
        <v>9108</v>
      </c>
      <c r="B1859" t="s">
        <v>9109</v>
      </c>
      <c r="C1859" t="s">
        <v>9345</v>
      </c>
      <c r="D1859" s="5">
        <v>44742</v>
      </c>
      <c r="E1859" s="5">
        <v>44683</v>
      </c>
      <c r="F1859" t="s">
        <v>763</v>
      </c>
      <c r="G1859" t="s">
        <v>9110</v>
      </c>
      <c r="H1859" t="s">
        <v>3800</v>
      </c>
      <c r="J1859" t="s">
        <v>756</v>
      </c>
      <c r="K1859" t="s">
        <v>756</v>
      </c>
      <c r="L1859" t="s">
        <v>757</v>
      </c>
      <c r="M1859" t="s">
        <v>757</v>
      </c>
      <c r="N1859" t="s">
        <v>756</v>
      </c>
      <c r="O1859" t="s">
        <v>756</v>
      </c>
      <c r="P1859" t="s">
        <v>758</v>
      </c>
      <c r="Q1859" t="s">
        <v>759</v>
      </c>
      <c r="R1859" t="s">
        <v>759</v>
      </c>
      <c r="S1859" t="s">
        <v>757</v>
      </c>
      <c r="T1859" t="s">
        <v>757</v>
      </c>
      <c r="U1859" t="s">
        <v>757</v>
      </c>
      <c r="V1859" t="s">
        <v>756</v>
      </c>
      <c r="W1859" t="s">
        <v>773</v>
      </c>
      <c r="X1859" t="s">
        <v>9111</v>
      </c>
      <c r="Y1859" t="str">
        <f t="shared" si="406"/>
        <v>mayo</v>
      </c>
      <c r="Z1859">
        <f>YEAR(BD_PONDERACIONES[[#This Row],[Fecha Ejecución del Ticket]])</f>
        <v>2022</v>
      </c>
      <c r="AA1859" t="str">
        <f t="shared" si="407"/>
        <v>junio</v>
      </c>
      <c r="AB1859">
        <f>YEAR(BD_PONDERACIONES[[#This Row],[Fecha de Inspección]])</f>
        <v>2022</v>
      </c>
      <c r="AC1859">
        <f t="shared" si="408"/>
        <v>0.5</v>
      </c>
      <c r="AD1859">
        <f t="shared" si="409"/>
        <v>0.5</v>
      </c>
      <c r="AE1859">
        <f t="shared" si="410"/>
        <v>0.5</v>
      </c>
      <c r="AF1859">
        <f t="shared" si="411"/>
        <v>0.5</v>
      </c>
      <c r="AG1859">
        <f t="shared" si="412"/>
        <v>0.5</v>
      </c>
      <c r="AH1859">
        <f t="shared" si="413"/>
        <v>0.5</v>
      </c>
      <c r="AI1859">
        <f t="shared" si="414"/>
        <v>0.25</v>
      </c>
      <c r="AJ1859">
        <f t="shared" si="415"/>
        <v>0.25</v>
      </c>
      <c r="AK1859">
        <f t="shared" si="416"/>
        <v>0.5</v>
      </c>
      <c r="AL1859">
        <f t="shared" si="417"/>
        <v>0.5</v>
      </c>
      <c r="AM1859">
        <f t="shared" si="418"/>
        <v>0</v>
      </c>
      <c r="AN1859" s="6">
        <f t="shared" si="419"/>
        <v>0.9</v>
      </c>
      <c r="AO1859" t="str">
        <f>VLOOKUP(BD_PONDERACIONES[[#This Row],[Comuna]],Tabla3[#All],2,0)</f>
        <v>Cordillera</v>
      </c>
    </row>
    <row r="1860" spans="1:41" x14ac:dyDescent="0.35">
      <c r="A1860" t="s">
        <v>9112</v>
      </c>
      <c r="B1860" t="s">
        <v>9113</v>
      </c>
      <c r="C1860" t="s">
        <v>9346</v>
      </c>
      <c r="D1860" s="5">
        <v>44742</v>
      </c>
      <c r="E1860" s="5">
        <v>44683</v>
      </c>
      <c r="F1860" t="s">
        <v>753</v>
      </c>
      <c r="G1860" t="s">
        <v>9114</v>
      </c>
      <c r="H1860" t="s">
        <v>1886</v>
      </c>
      <c r="J1860" t="s">
        <v>756</v>
      </c>
      <c r="K1860" t="s">
        <v>756</v>
      </c>
      <c r="L1860" t="s">
        <v>757</v>
      </c>
      <c r="M1860" t="s">
        <v>757</v>
      </c>
      <c r="N1860" t="s">
        <v>756</v>
      </c>
      <c r="O1860" t="s">
        <v>756</v>
      </c>
      <c r="P1860" t="s">
        <v>758</v>
      </c>
      <c r="Q1860" t="s">
        <v>759</v>
      </c>
      <c r="R1860" t="s">
        <v>759</v>
      </c>
      <c r="S1860" t="s">
        <v>757</v>
      </c>
      <c r="T1860" t="s">
        <v>757</v>
      </c>
      <c r="U1860" t="s">
        <v>757</v>
      </c>
      <c r="V1860" t="s">
        <v>756</v>
      </c>
      <c r="W1860" t="s">
        <v>756</v>
      </c>
      <c r="X1860" t="s">
        <v>9115</v>
      </c>
      <c r="Y1860" t="str">
        <f t="shared" si="406"/>
        <v>mayo</v>
      </c>
      <c r="Z1860">
        <f>YEAR(BD_PONDERACIONES[[#This Row],[Fecha Ejecución del Ticket]])</f>
        <v>2022</v>
      </c>
      <c r="AA1860" t="str">
        <f t="shared" si="407"/>
        <v>junio</v>
      </c>
      <c r="AB1860">
        <f>YEAR(BD_PONDERACIONES[[#This Row],[Fecha de Inspección]])</f>
        <v>2022</v>
      </c>
      <c r="AC1860">
        <f t="shared" si="408"/>
        <v>0.5</v>
      </c>
      <c r="AD1860">
        <f t="shared" si="409"/>
        <v>0.5</v>
      </c>
      <c r="AE1860">
        <f t="shared" si="410"/>
        <v>0.5</v>
      </c>
      <c r="AF1860">
        <f t="shared" si="411"/>
        <v>0.5</v>
      </c>
      <c r="AG1860">
        <f t="shared" si="412"/>
        <v>0.5</v>
      </c>
      <c r="AH1860">
        <f t="shared" si="413"/>
        <v>0.5</v>
      </c>
      <c r="AI1860">
        <f t="shared" si="414"/>
        <v>0.25</v>
      </c>
      <c r="AJ1860">
        <f t="shared" si="415"/>
        <v>0.25</v>
      </c>
      <c r="AK1860">
        <f t="shared" si="416"/>
        <v>0.5</v>
      </c>
      <c r="AL1860">
        <f t="shared" si="417"/>
        <v>0.5</v>
      </c>
      <c r="AM1860">
        <f t="shared" si="418"/>
        <v>0.5</v>
      </c>
      <c r="AN1860" s="6">
        <f t="shared" si="419"/>
        <v>1</v>
      </c>
      <c r="AO1860" t="str">
        <f>VLOOKUP(BD_PONDERACIONES[[#This Row],[Comuna]],Tabla3[#All],2,0)</f>
        <v>Cordillera</v>
      </c>
    </row>
    <row r="1861" spans="1:41" x14ac:dyDescent="0.35">
      <c r="A1861" t="s">
        <v>9116</v>
      </c>
      <c r="B1861" t="s">
        <v>9117</v>
      </c>
      <c r="C1861" t="s">
        <v>9347</v>
      </c>
      <c r="D1861" s="5">
        <v>44742</v>
      </c>
      <c r="E1861" s="5">
        <v>44684</v>
      </c>
      <c r="F1861" t="s">
        <v>753</v>
      </c>
      <c r="G1861" t="s">
        <v>9118</v>
      </c>
      <c r="H1861" t="s">
        <v>1886</v>
      </c>
      <c r="J1861" t="s">
        <v>756</v>
      </c>
      <c r="K1861" t="s">
        <v>756</v>
      </c>
      <c r="L1861" t="s">
        <v>757</v>
      </c>
      <c r="M1861" t="s">
        <v>757</v>
      </c>
      <c r="N1861" t="s">
        <v>756</v>
      </c>
      <c r="O1861" t="s">
        <v>756</v>
      </c>
      <c r="P1861" t="s">
        <v>758</v>
      </c>
      <c r="Q1861" t="s">
        <v>759</v>
      </c>
      <c r="R1861" t="s">
        <v>759</v>
      </c>
      <c r="S1861" t="s">
        <v>757</v>
      </c>
      <c r="T1861" t="s">
        <v>757</v>
      </c>
      <c r="U1861" t="s">
        <v>757</v>
      </c>
      <c r="V1861" t="s">
        <v>756</v>
      </c>
      <c r="W1861" t="s">
        <v>756</v>
      </c>
      <c r="X1861" t="s">
        <v>5054</v>
      </c>
      <c r="Y1861" t="str">
        <f t="shared" si="406"/>
        <v>mayo</v>
      </c>
      <c r="Z1861">
        <f>YEAR(BD_PONDERACIONES[[#This Row],[Fecha Ejecución del Ticket]])</f>
        <v>2022</v>
      </c>
      <c r="AA1861" t="str">
        <f t="shared" si="407"/>
        <v>junio</v>
      </c>
      <c r="AB1861">
        <f>YEAR(BD_PONDERACIONES[[#This Row],[Fecha de Inspección]])</f>
        <v>2022</v>
      </c>
      <c r="AC1861">
        <f t="shared" si="408"/>
        <v>0.5</v>
      </c>
      <c r="AD1861">
        <f t="shared" si="409"/>
        <v>0.5</v>
      </c>
      <c r="AE1861">
        <f t="shared" si="410"/>
        <v>0.5</v>
      </c>
      <c r="AF1861">
        <f t="shared" si="411"/>
        <v>0.5</v>
      </c>
      <c r="AG1861">
        <f t="shared" si="412"/>
        <v>0.5</v>
      </c>
      <c r="AH1861">
        <f t="shared" si="413"/>
        <v>0.5</v>
      </c>
      <c r="AI1861">
        <f t="shared" si="414"/>
        <v>0.25</v>
      </c>
      <c r="AJ1861">
        <f t="shared" si="415"/>
        <v>0.25</v>
      </c>
      <c r="AK1861">
        <f t="shared" si="416"/>
        <v>0.5</v>
      </c>
      <c r="AL1861">
        <f t="shared" si="417"/>
        <v>0.5</v>
      </c>
      <c r="AM1861">
        <f t="shared" si="418"/>
        <v>0.5</v>
      </c>
      <c r="AN1861" s="6">
        <f t="shared" si="419"/>
        <v>1</v>
      </c>
      <c r="AO1861" t="str">
        <f>VLOOKUP(BD_PONDERACIONES[[#This Row],[Comuna]],Tabla3[#All],2,0)</f>
        <v>Cordillera</v>
      </c>
    </row>
    <row r="1862" spans="1:41" x14ac:dyDescent="0.35">
      <c r="A1862" t="s">
        <v>9119</v>
      </c>
      <c r="B1862" t="s">
        <v>9120</v>
      </c>
      <c r="C1862" t="s">
        <v>9348</v>
      </c>
      <c r="D1862" s="5">
        <v>44742</v>
      </c>
      <c r="E1862" s="5">
        <v>44683</v>
      </c>
      <c r="F1862" t="s">
        <v>763</v>
      </c>
      <c r="G1862" t="s">
        <v>9121</v>
      </c>
      <c r="H1862" t="s">
        <v>3800</v>
      </c>
      <c r="J1862" t="s">
        <v>756</v>
      </c>
      <c r="K1862" t="s">
        <v>756</v>
      </c>
      <c r="L1862" t="s">
        <v>757</v>
      </c>
      <c r="M1862" t="s">
        <v>757</v>
      </c>
      <c r="N1862" t="s">
        <v>756</v>
      </c>
      <c r="O1862" t="s">
        <v>756</v>
      </c>
      <c r="P1862" t="s">
        <v>758</v>
      </c>
      <c r="Q1862" t="s">
        <v>759</v>
      </c>
      <c r="R1862" t="s">
        <v>759</v>
      </c>
      <c r="S1862" t="s">
        <v>757</v>
      </c>
      <c r="T1862" t="s">
        <v>757</v>
      </c>
      <c r="U1862" t="s">
        <v>757</v>
      </c>
      <c r="V1862" t="s">
        <v>756</v>
      </c>
      <c r="W1862" t="s">
        <v>756</v>
      </c>
      <c r="X1862" t="s">
        <v>804</v>
      </c>
      <c r="Y1862" t="str">
        <f t="shared" si="406"/>
        <v>mayo</v>
      </c>
      <c r="Z1862">
        <f>YEAR(BD_PONDERACIONES[[#This Row],[Fecha Ejecución del Ticket]])</f>
        <v>2022</v>
      </c>
      <c r="AA1862" t="str">
        <f t="shared" si="407"/>
        <v>junio</v>
      </c>
      <c r="AB1862">
        <f>YEAR(BD_PONDERACIONES[[#This Row],[Fecha de Inspección]])</f>
        <v>2022</v>
      </c>
      <c r="AC1862">
        <f t="shared" si="408"/>
        <v>0.5</v>
      </c>
      <c r="AD1862">
        <f t="shared" si="409"/>
        <v>0.5</v>
      </c>
      <c r="AE1862">
        <f t="shared" si="410"/>
        <v>0.5</v>
      </c>
      <c r="AF1862">
        <f t="shared" si="411"/>
        <v>0.5</v>
      </c>
      <c r="AG1862">
        <f t="shared" si="412"/>
        <v>0.5</v>
      </c>
      <c r="AH1862">
        <f t="shared" si="413"/>
        <v>0.5</v>
      </c>
      <c r="AI1862">
        <f t="shared" si="414"/>
        <v>0.25</v>
      </c>
      <c r="AJ1862">
        <f t="shared" si="415"/>
        <v>0.25</v>
      </c>
      <c r="AK1862">
        <f t="shared" si="416"/>
        <v>0.5</v>
      </c>
      <c r="AL1862">
        <f t="shared" si="417"/>
        <v>0.5</v>
      </c>
      <c r="AM1862">
        <f t="shared" si="418"/>
        <v>0.5</v>
      </c>
      <c r="AN1862" s="6">
        <f t="shared" si="419"/>
        <v>1</v>
      </c>
      <c r="AO1862" t="str">
        <f>VLOOKUP(BD_PONDERACIONES[[#This Row],[Comuna]],Tabla3[#All],2,0)</f>
        <v>Cordillera</v>
      </c>
    </row>
    <row r="1863" spans="1:41" x14ac:dyDescent="0.35">
      <c r="A1863" t="s">
        <v>9122</v>
      </c>
      <c r="B1863" t="s">
        <v>9123</v>
      </c>
      <c r="C1863" t="s">
        <v>9349</v>
      </c>
      <c r="D1863" s="5">
        <v>44742</v>
      </c>
      <c r="E1863" s="5">
        <v>44684</v>
      </c>
      <c r="F1863" t="s">
        <v>753</v>
      </c>
      <c r="G1863" t="s">
        <v>9124</v>
      </c>
      <c r="H1863" t="s">
        <v>1886</v>
      </c>
      <c r="J1863" t="s">
        <v>756</v>
      </c>
      <c r="K1863" t="s">
        <v>756</v>
      </c>
      <c r="L1863" t="s">
        <v>757</v>
      </c>
      <c r="M1863" t="s">
        <v>757</v>
      </c>
      <c r="N1863" t="s">
        <v>756</v>
      </c>
      <c r="O1863" t="s">
        <v>756</v>
      </c>
      <c r="P1863" t="s">
        <v>758</v>
      </c>
      <c r="Q1863" t="s">
        <v>759</v>
      </c>
      <c r="R1863" t="s">
        <v>759</v>
      </c>
      <c r="S1863" t="s">
        <v>757</v>
      </c>
      <c r="T1863" t="s">
        <v>757</v>
      </c>
      <c r="U1863" t="s">
        <v>757</v>
      </c>
      <c r="V1863" t="s">
        <v>756</v>
      </c>
      <c r="W1863" t="s">
        <v>773</v>
      </c>
      <c r="X1863" t="s">
        <v>4561</v>
      </c>
      <c r="Y1863" t="str">
        <f t="shared" si="406"/>
        <v>mayo</v>
      </c>
      <c r="Z1863">
        <f>YEAR(BD_PONDERACIONES[[#This Row],[Fecha Ejecución del Ticket]])</f>
        <v>2022</v>
      </c>
      <c r="AA1863" t="str">
        <f t="shared" si="407"/>
        <v>junio</v>
      </c>
      <c r="AB1863">
        <f>YEAR(BD_PONDERACIONES[[#This Row],[Fecha de Inspección]])</f>
        <v>2022</v>
      </c>
      <c r="AC1863">
        <f t="shared" si="408"/>
        <v>0.5</v>
      </c>
      <c r="AD1863">
        <f t="shared" si="409"/>
        <v>0.5</v>
      </c>
      <c r="AE1863">
        <f t="shared" si="410"/>
        <v>0.5</v>
      </c>
      <c r="AF1863">
        <f t="shared" si="411"/>
        <v>0.5</v>
      </c>
      <c r="AG1863">
        <f t="shared" si="412"/>
        <v>0.5</v>
      </c>
      <c r="AH1863">
        <f t="shared" si="413"/>
        <v>0.5</v>
      </c>
      <c r="AI1863">
        <f t="shared" si="414"/>
        <v>0.25</v>
      </c>
      <c r="AJ1863">
        <f t="shared" si="415"/>
        <v>0.25</v>
      </c>
      <c r="AK1863">
        <f t="shared" si="416"/>
        <v>0.5</v>
      </c>
      <c r="AL1863">
        <f t="shared" si="417"/>
        <v>0.5</v>
      </c>
      <c r="AM1863">
        <f t="shared" si="418"/>
        <v>0</v>
      </c>
      <c r="AN1863" s="6">
        <f t="shared" si="419"/>
        <v>0.9</v>
      </c>
      <c r="AO1863" t="str">
        <f>VLOOKUP(BD_PONDERACIONES[[#This Row],[Comuna]],Tabla3[#All],2,0)</f>
        <v>Cordillera</v>
      </c>
    </row>
    <row r="1864" spans="1:41" x14ac:dyDescent="0.35">
      <c r="A1864" t="s">
        <v>9125</v>
      </c>
      <c r="B1864" t="s">
        <v>9126</v>
      </c>
      <c r="C1864" t="s">
        <v>9350</v>
      </c>
      <c r="D1864" s="5">
        <v>44742</v>
      </c>
      <c r="E1864" s="5">
        <v>44682</v>
      </c>
      <c r="F1864" t="s">
        <v>763</v>
      </c>
      <c r="G1864" t="s">
        <v>9127</v>
      </c>
      <c r="H1864" t="s">
        <v>3800</v>
      </c>
      <c r="J1864" t="s">
        <v>756</v>
      </c>
      <c r="K1864" t="s">
        <v>756</v>
      </c>
      <c r="L1864" t="s">
        <v>757</v>
      </c>
      <c r="M1864" t="s">
        <v>757</v>
      </c>
      <c r="N1864" t="s">
        <v>756</v>
      </c>
      <c r="O1864" t="s">
        <v>756</v>
      </c>
      <c r="P1864" t="s">
        <v>765</v>
      </c>
      <c r="Q1864" t="s">
        <v>9128</v>
      </c>
      <c r="R1864" t="s">
        <v>9129</v>
      </c>
      <c r="S1864" t="s">
        <v>756</v>
      </c>
      <c r="T1864" t="s">
        <v>756</v>
      </c>
      <c r="U1864" t="s">
        <v>756</v>
      </c>
      <c r="V1864" t="s">
        <v>756</v>
      </c>
      <c r="W1864" t="s">
        <v>756</v>
      </c>
      <c r="X1864" t="s">
        <v>9130</v>
      </c>
      <c r="Y1864" t="str">
        <f t="shared" si="406"/>
        <v>mayo</v>
      </c>
      <c r="Z1864">
        <f>YEAR(BD_PONDERACIONES[[#This Row],[Fecha Ejecución del Ticket]])</f>
        <v>2022</v>
      </c>
      <c r="AA1864" t="str">
        <f t="shared" si="407"/>
        <v>junio</v>
      </c>
      <c r="AB1864">
        <f>YEAR(BD_PONDERACIONES[[#This Row],[Fecha de Inspección]])</f>
        <v>2022</v>
      </c>
      <c r="AC1864">
        <f t="shared" si="408"/>
        <v>0.5</v>
      </c>
      <c r="AD1864">
        <f t="shared" si="409"/>
        <v>0.5</v>
      </c>
      <c r="AE1864">
        <f t="shared" si="410"/>
        <v>0.5</v>
      </c>
      <c r="AF1864">
        <f t="shared" si="411"/>
        <v>0.5</v>
      </c>
      <c r="AG1864">
        <f t="shared" si="412"/>
        <v>0.5</v>
      </c>
      <c r="AH1864">
        <f t="shared" si="413"/>
        <v>0.5</v>
      </c>
      <c r="AI1864">
        <f t="shared" si="414"/>
        <v>0.25</v>
      </c>
      <c r="AJ1864">
        <f t="shared" si="415"/>
        <v>0.25</v>
      </c>
      <c r="AK1864">
        <f t="shared" si="416"/>
        <v>0.5</v>
      </c>
      <c r="AL1864">
        <f t="shared" si="417"/>
        <v>0.5</v>
      </c>
      <c r="AM1864">
        <f t="shared" si="418"/>
        <v>0.5</v>
      </c>
      <c r="AN1864" s="6">
        <f t="shared" si="419"/>
        <v>1</v>
      </c>
      <c r="AO1864" t="str">
        <f>VLOOKUP(BD_PONDERACIONES[[#This Row],[Comuna]],Tabla3[#All],2,0)</f>
        <v>Cordillera</v>
      </c>
    </row>
    <row r="1865" spans="1:41" x14ac:dyDescent="0.35">
      <c r="A1865" t="s">
        <v>9131</v>
      </c>
      <c r="B1865" t="s">
        <v>9132</v>
      </c>
      <c r="C1865" t="s">
        <v>9351</v>
      </c>
      <c r="D1865" s="5">
        <v>44742</v>
      </c>
      <c r="E1865" s="5">
        <v>44684</v>
      </c>
      <c r="F1865" t="s">
        <v>753</v>
      </c>
      <c r="G1865" t="s">
        <v>9133</v>
      </c>
      <c r="H1865" t="s">
        <v>1886</v>
      </c>
      <c r="J1865" t="s">
        <v>756</v>
      </c>
      <c r="K1865" t="s">
        <v>756</v>
      </c>
      <c r="L1865" t="s">
        <v>757</v>
      </c>
      <c r="M1865" t="s">
        <v>757</v>
      </c>
      <c r="N1865" t="s">
        <v>756</v>
      </c>
      <c r="O1865" t="s">
        <v>756</v>
      </c>
      <c r="P1865" t="s">
        <v>758</v>
      </c>
      <c r="Q1865" t="s">
        <v>759</v>
      </c>
      <c r="R1865" t="s">
        <v>759</v>
      </c>
      <c r="S1865" t="s">
        <v>757</v>
      </c>
      <c r="T1865" t="s">
        <v>757</v>
      </c>
      <c r="U1865" t="s">
        <v>757</v>
      </c>
      <c r="V1865" t="s">
        <v>756</v>
      </c>
      <c r="W1865" t="s">
        <v>773</v>
      </c>
      <c r="X1865" t="s">
        <v>9134</v>
      </c>
      <c r="Y1865" t="str">
        <f t="shared" si="406"/>
        <v>mayo</v>
      </c>
      <c r="Z1865">
        <f>YEAR(BD_PONDERACIONES[[#This Row],[Fecha Ejecución del Ticket]])</f>
        <v>2022</v>
      </c>
      <c r="AA1865" t="str">
        <f t="shared" si="407"/>
        <v>junio</v>
      </c>
      <c r="AB1865">
        <f>YEAR(BD_PONDERACIONES[[#This Row],[Fecha de Inspección]])</f>
        <v>2022</v>
      </c>
      <c r="AC1865">
        <f t="shared" si="408"/>
        <v>0.5</v>
      </c>
      <c r="AD1865">
        <f t="shared" si="409"/>
        <v>0.5</v>
      </c>
      <c r="AE1865">
        <f t="shared" si="410"/>
        <v>0.5</v>
      </c>
      <c r="AF1865">
        <f t="shared" si="411"/>
        <v>0.5</v>
      </c>
      <c r="AG1865">
        <f t="shared" si="412"/>
        <v>0.5</v>
      </c>
      <c r="AH1865">
        <f t="shared" si="413"/>
        <v>0.5</v>
      </c>
      <c r="AI1865">
        <f t="shared" si="414"/>
        <v>0.25</v>
      </c>
      <c r="AJ1865">
        <f t="shared" si="415"/>
        <v>0.25</v>
      </c>
      <c r="AK1865">
        <f t="shared" si="416"/>
        <v>0.5</v>
      </c>
      <c r="AL1865">
        <f t="shared" si="417"/>
        <v>0.5</v>
      </c>
      <c r="AM1865">
        <f t="shared" si="418"/>
        <v>0</v>
      </c>
      <c r="AN1865" s="6">
        <f t="shared" si="419"/>
        <v>0.9</v>
      </c>
      <c r="AO1865" t="str">
        <f>VLOOKUP(BD_PONDERACIONES[[#This Row],[Comuna]],Tabla3[#All],2,0)</f>
        <v>Cordillera</v>
      </c>
    </row>
    <row r="1866" spans="1:41" x14ac:dyDescent="0.35">
      <c r="A1866" t="s">
        <v>9135</v>
      </c>
      <c r="B1866" t="s">
        <v>9136</v>
      </c>
      <c r="C1866" t="s">
        <v>9352</v>
      </c>
      <c r="D1866" s="5">
        <v>44742</v>
      </c>
      <c r="E1866" s="5">
        <v>44684</v>
      </c>
      <c r="F1866" t="s">
        <v>763</v>
      </c>
      <c r="G1866" t="s">
        <v>9137</v>
      </c>
      <c r="H1866" t="s">
        <v>3800</v>
      </c>
      <c r="J1866" t="s">
        <v>756</v>
      </c>
      <c r="K1866" t="s">
        <v>756</v>
      </c>
      <c r="L1866" t="s">
        <v>757</v>
      </c>
      <c r="M1866" t="s">
        <v>757</v>
      </c>
      <c r="N1866" t="s">
        <v>756</v>
      </c>
      <c r="O1866" t="s">
        <v>756</v>
      </c>
      <c r="P1866" t="s">
        <v>758</v>
      </c>
      <c r="Q1866" t="s">
        <v>759</v>
      </c>
      <c r="R1866" t="s">
        <v>759</v>
      </c>
      <c r="S1866" t="s">
        <v>757</v>
      </c>
      <c r="T1866" t="s">
        <v>757</v>
      </c>
      <c r="U1866" t="s">
        <v>757</v>
      </c>
      <c r="V1866" t="s">
        <v>756</v>
      </c>
      <c r="W1866" t="s">
        <v>756</v>
      </c>
      <c r="X1866" t="s">
        <v>9138</v>
      </c>
      <c r="Y1866" t="str">
        <f t="shared" si="406"/>
        <v>mayo</v>
      </c>
      <c r="Z1866">
        <f>YEAR(BD_PONDERACIONES[[#This Row],[Fecha Ejecución del Ticket]])</f>
        <v>2022</v>
      </c>
      <c r="AA1866" t="str">
        <f t="shared" si="407"/>
        <v>junio</v>
      </c>
      <c r="AB1866">
        <f>YEAR(BD_PONDERACIONES[[#This Row],[Fecha de Inspección]])</f>
        <v>2022</v>
      </c>
      <c r="AC1866">
        <f t="shared" si="408"/>
        <v>0.5</v>
      </c>
      <c r="AD1866">
        <f t="shared" si="409"/>
        <v>0.5</v>
      </c>
      <c r="AE1866">
        <f t="shared" si="410"/>
        <v>0.5</v>
      </c>
      <c r="AF1866">
        <f t="shared" si="411"/>
        <v>0.5</v>
      </c>
      <c r="AG1866">
        <f t="shared" si="412"/>
        <v>0.5</v>
      </c>
      <c r="AH1866">
        <f t="shared" si="413"/>
        <v>0.5</v>
      </c>
      <c r="AI1866">
        <f t="shared" si="414"/>
        <v>0.25</v>
      </c>
      <c r="AJ1866">
        <f t="shared" si="415"/>
        <v>0.25</v>
      </c>
      <c r="AK1866">
        <f t="shared" si="416"/>
        <v>0.5</v>
      </c>
      <c r="AL1866">
        <f t="shared" si="417"/>
        <v>0.5</v>
      </c>
      <c r="AM1866">
        <f t="shared" si="418"/>
        <v>0.5</v>
      </c>
      <c r="AN1866" s="6">
        <f t="shared" si="419"/>
        <v>1</v>
      </c>
      <c r="AO1866" t="str">
        <f>VLOOKUP(BD_PONDERACIONES[[#This Row],[Comuna]],Tabla3[#All],2,0)</f>
        <v>Cordillera</v>
      </c>
    </row>
    <row r="1867" spans="1:41" x14ac:dyDescent="0.35">
      <c r="A1867" t="s">
        <v>9139</v>
      </c>
      <c r="B1867" t="s">
        <v>9140</v>
      </c>
      <c r="C1867" t="s">
        <v>9353</v>
      </c>
      <c r="D1867" s="5">
        <v>44742</v>
      </c>
      <c r="E1867" s="5">
        <v>44684</v>
      </c>
      <c r="F1867" t="s">
        <v>753</v>
      </c>
      <c r="G1867" t="s">
        <v>9141</v>
      </c>
      <c r="H1867" t="s">
        <v>1886</v>
      </c>
      <c r="J1867" t="s">
        <v>756</v>
      </c>
      <c r="K1867" t="s">
        <v>756</v>
      </c>
      <c r="L1867" t="s">
        <v>757</v>
      </c>
      <c r="M1867" t="s">
        <v>757</v>
      </c>
      <c r="N1867" t="s">
        <v>756</v>
      </c>
      <c r="O1867" t="s">
        <v>756</v>
      </c>
      <c r="P1867" t="s">
        <v>758</v>
      </c>
      <c r="Q1867" t="s">
        <v>759</v>
      </c>
      <c r="R1867" t="s">
        <v>759</v>
      </c>
      <c r="S1867" t="s">
        <v>757</v>
      </c>
      <c r="T1867" t="s">
        <v>757</v>
      </c>
      <c r="U1867" t="s">
        <v>757</v>
      </c>
      <c r="V1867" t="s">
        <v>756</v>
      </c>
      <c r="W1867" t="s">
        <v>756</v>
      </c>
      <c r="X1867" t="s">
        <v>4561</v>
      </c>
      <c r="Y1867" t="str">
        <f t="shared" si="406"/>
        <v>mayo</v>
      </c>
      <c r="Z1867">
        <f>YEAR(BD_PONDERACIONES[[#This Row],[Fecha Ejecución del Ticket]])</f>
        <v>2022</v>
      </c>
      <c r="AA1867" t="str">
        <f t="shared" si="407"/>
        <v>junio</v>
      </c>
      <c r="AB1867">
        <f>YEAR(BD_PONDERACIONES[[#This Row],[Fecha de Inspección]])</f>
        <v>2022</v>
      </c>
      <c r="AC1867">
        <f t="shared" si="408"/>
        <v>0.5</v>
      </c>
      <c r="AD1867">
        <f t="shared" si="409"/>
        <v>0.5</v>
      </c>
      <c r="AE1867">
        <f t="shared" si="410"/>
        <v>0.5</v>
      </c>
      <c r="AF1867">
        <f t="shared" si="411"/>
        <v>0.5</v>
      </c>
      <c r="AG1867">
        <f t="shared" si="412"/>
        <v>0.5</v>
      </c>
      <c r="AH1867">
        <f t="shared" si="413"/>
        <v>0.5</v>
      </c>
      <c r="AI1867">
        <f t="shared" si="414"/>
        <v>0.25</v>
      </c>
      <c r="AJ1867">
        <f t="shared" si="415"/>
        <v>0.25</v>
      </c>
      <c r="AK1867">
        <f t="shared" si="416"/>
        <v>0.5</v>
      </c>
      <c r="AL1867">
        <f t="shared" si="417"/>
        <v>0.5</v>
      </c>
      <c r="AM1867">
        <f t="shared" si="418"/>
        <v>0.5</v>
      </c>
      <c r="AN1867" s="6">
        <f t="shared" si="419"/>
        <v>1</v>
      </c>
      <c r="AO1867" t="str">
        <f>VLOOKUP(BD_PONDERACIONES[[#This Row],[Comuna]],Tabla3[#All],2,0)</f>
        <v>Cordillera</v>
      </c>
    </row>
    <row r="1868" spans="1:41" x14ac:dyDescent="0.35">
      <c r="A1868" t="s">
        <v>9142</v>
      </c>
      <c r="B1868" t="s">
        <v>9143</v>
      </c>
      <c r="C1868" t="s">
        <v>9354</v>
      </c>
      <c r="D1868" s="5">
        <v>44742</v>
      </c>
      <c r="E1868" s="5">
        <v>44683</v>
      </c>
      <c r="F1868" t="s">
        <v>763</v>
      </c>
      <c r="G1868" t="s">
        <v>9144</v>
      </c>
      <c r="H1868" t="s">
        <v>3800</v>
      </c>
      <c r="J1868" t="s">
        <v>756</v>
      </c>
      <c r="K1868" t="s">
        <v>756</v>
      </c>
      <c r="L1868" t="s">
        <v>757</v>
      </c>
      <c r="M1868" t="s">
        <v>757</v>
      </c>
      <c r="N1868" t="s">
        <v>756</v>
      </c>
      <c r="O1868" t="s">
        <v>756</v>
      </c>
      <c r="P1868" t="s">
        <v>758</v>
      </c>
      <c r="Q1868" t="s">
        <v>759</v>
      </c>
      <c r="R1868" t="s">
        <v>759</v>
      </c>
      <c r="S1868" t="s">
        <v>757</v>
      </c>
      <c r="T1868" t="s">
        <v>757</v>
      </c>
      <c r="U1868" t="s">
        <v>757</v>
      </c>
      <c r="V1868" t="s">
        <v>756</v>
      </c>
      <c r="W1868" t="s">
        <v>773</v>
      </c>
      <c r="X1868" t="s">
        <v>9145</v>
      </c>
      <c r="Y1868" t="str">
        <f t="shared" si="406"/>
        <v>mayo</v>
      </c>
      <c r="Z1868">
        <f>YEAR(BD_PONDERACIONES[[#This Row],[Fecha Ejecución del Ticket]])</f>
        <v>2022</v>
      </c>
      <c r="AA1868" t="str">
        <f t="shared" si="407"/>
        <v>junio</v>
      </c>
      <c r="AB1868">
        <f>YEAR(BD_PONDERACIONES[[#This Row],[Fecha de Inspección]])</f>
        <v>2022</v>
      </c>
      <c r="AC1868">
        <f t="shared" si="408"/>
        <v>0.5</v>
      </c>
      <c r="AD1868">
        <f t="shared" si="409"/>
        <v>0.5</v>
      </c>
      <c r="AE1868">
        <f t="shared" si="410"/>
        <v>0.5</v>
      </c>
      <c r="AF1868">
        <f t="shared" si="411"/>
        <v>0.5</v>
      </c>
      <c r="AG1868">
        <f t="shared" si="412"/>
        <v>0.5</v>
      </c>
      <c r="AH1868">
        <f t="shared" si="413"/>
        <v>0.5</v>
      </c>
      <c r="AI1868">
        <f t="shared" si="414"/>
        <v>0.25</v>
      </c>
      <c r="AJ1868">
        <f t="shared" si="415"/>
        <v>0.25</v>
      </c>
      <c r="AK1868">
        <f t="shared" si="416"/>
        <v>0.5</v>
      </c>
      <c r="AL1868">
        <f t="shared" si="417"/>
        <v>0.5</v>
      </c>
      <c r="AM1868">
        <f t="shared" si="418"/>
        <v>0</v>
      </c>
      <c r="AN1868" s="6">
        <f t="shared" si="419"/>
        <v>0.9</v>
      </c>
      <c r="AO1868" t="str">
        <f>VLOOKUP(BD_PONDERACIONES[[#This Row],[Comuna]],Tabla3[#All],2,0)</f>
        <v>Cordillera</v>
      </c>
    </row>
    <row r="1869" spans="1:41" x14ac:dyDescent="0.35">
      <c r="A1869" t="s">
        <v>9146</v>
      </c>
      <c r="B1869" t="s">
        <v>9147</v>
      </c>
      <c r="C1869" t="s">
        <v>9355</v>
      </c>
      <c r="D1869" s="5">
        <v>44742</v>
      </c>
      <c r="E1869" s="5">
        <v>44683</v>
      </c>
      <c r="F1869" t="s">
        <v>763</v>
      </c>
      <c r="G1869" t="s">
        <v>9148</v>
      </c>
      <c r="H1869" t="s">
        <v>3800</v>
      </c>
      <c r="J1869" t="s">
        <v>756</v>
      </c>
      <c r="K1869" t="s">
        <v>756</v>
      </c>
      <c r="L1869" t="s">
        <v>757</v>
      </c>
      <c r="M1869" t="s">
        <v>757</v>
      </c>
      <c r="N1869" t="s">
        <v>756</v>
      </c>
      <c r="O1869" t="s">
        <v>756</v>
      </c>
      <c r="P1869" t="s">
        <v>758</v>
      </c>
      <c r="Q1869" t="s">
        <v>759</v>
      </c>
      <c r="R1869" t="s">
        <v>759</v>
      </c>
      <c r="S1869" t="s">
        <v>757</v>
      </c>
      <c r="T1869" t="s">
        <v>757</v>
      </c>
      <c r="U1869" t="s">
        <v>757</v>
      </c>
      <c r="V1869" t="s">
        <v>773</v>
      </c>
      <c r="W1869" t="s">
        <v>768</v>
      </c>
      <c r="X1869" t="s">
        <v>9149</v>
      </c>
      <c r="Y1869" t="str">
        <f t="shared" si="406"/>
        <v>mayo</v>
      </c>
      <c r="Z1869">
        <f>YEAR(BD_PONDERACIONES[[#This Row],[Fecha Ejecución del Ticket]])</f>
        <v>2022</v>
      </c>
      <c r="AA1869" t="str">
        <f t="shared" si="407"/>
        <v>junio</v>
      </c>
      <c r="AB1869">
        <f>YEAR(BD_PONDERACIONES[[#This Row],[Fecha de Inspección]])</f>
        <v>2022</v>
      </c>
      <c r="AC1869">
        <f t="shared" si="408"/>
        <v>0.5</v>
      </c>
      <c r="AD1869">
        <f t="shared" si="409"/>
        <v>0.5</v>
      </c>
      <c r="AE1869">
        <f t="shared" si="410"/>
        <v>0.5</v>
      </c>
      <c r="AF1869">
        <f t="shared" si="411"/>
        <v>0.5</v>
      </c>
      <c r="AG1869">
        <f t="shared" si="412"/>
        <v>0.5</v>
      </c>
      <c r="AH1869">
        <f t="shared" si="413"/>
        <v>0.5</v>
      </c>
      <c r="AI1869">
        <f t="shared" si="414"/>
        <v>0.25</v>
      </c>
      <c r="AJ1869">
        <f t="shared" si="415"/>
        <v>0.25</v>
      </c>
      <c r="AK1869">
        <f t="shared" si="416"/>
        <v>0.5</v>
      </c>
      <c r="AL1869">
        <f t="shared" si="417"/>
        <v>0</v>
      </c>
      <c r="AM1869">
        <f t="shared" si="418"/>
        <v>0.17499999999999999</v>
      </c>
      <c r="AN1869" s="6">
        <f t="shared" si="419"/>
        <v>0.83500000000000008</v>
      </c>
      <c r="AO1869" t="str">
        <f>VLOOKUP(BD_PONDERACIONES[[#This Row],[Comuna]],Tabla3[#All],2,0)</f>
        <v>Cordillera</v>
      </c>
    </row>
    <row r="1870" spans="1:41" x14ac:dyDescent="0.35">
      <c r="A1870" t="s">
        <v>9150</v>
      </c>
      <c r="B1870" t="s">
        <v>9151</v>
      </c>
      <c r="C1870" t="s">
        <v>9356</v>
      </c>
      <c r="D1870" s="5">
        <v>44742</v>
      </c>
      <c r="E1870" s="5">
        <v>44684</v>
      </c>
      <c r="F1870" t="s">
        <v>753</v>
      </c>
      <c r="G1870" t="s">
        <v>9152</v>
      </c>
      <c r="H1870" t="s">
        <v>1886</v>
      </c>
      <c r="J1870" t="s">
        <v>756</v>
      </c>
      <c r="K1870" t="s">
        <v>756</v>
      </c>
      <c r="L1870" t="s">
        <v>757</v>
      </c>
      <c r="M1870" t="s">
        <v>757</v>
      </c>
      <c r="N1870" t="s">
        <v>756</v>
      </c>
      <c r="O1870" t="s">
        <v>756</v>
      </c>
      <c r="P1870" t="s">
        <v>758</v>
      </c>
      <c r="Q1870" t="s">
        <v>759</v>
      </c>
      <c r="R1870" t="s">
        <v>759</v>
      </c>
      <c r="S1870" t="s">
        <v>757</v>
      </c>
      <c r="T1870" t="s">
        <v>757</v>
      </c>
      <c r="U1870" t="s">
        <v>757</v>
      </c>
      <c r="V1870" t="s">
        <v>773</v>
      </c>
      <c r="W1870" t="s">
        <v>773</v>
      </c>
      <c r="X1870" t="s">
        <v>9153</v>
      </c>
      <c r="Y1870" t="str">
        <f t="shared" si="406"/>
        <v>mayo</v>
      </c>
      <c r="Z1870">
        <f>YEAR(BD_PONDERACIONES[[#This Row],[Fecha Ejecución del Ticket]])</f>
        <v>2022</v>
      </c>
      <c r="AA1870" t="str">
        <f t="shared" si="407"/>
        <v>junio</v>
      </c>
      <c r="AB1870">
        <f>YEAR(BD_PONDERACIONES[[#This Row],[Fecha de Inspección]])</f>
        <v>2022</v>
      </c>
      <c r="AC1870">
        <f t="shared" si="408"/>
        <v>0.5</v>
      </c>
      <c r="AD1870">
        <f t="shared" si="409"/>
        <v>0.5</v>
      </c>
      <c r="AE1870">
        <f t="shared" si="410"/>
        <v>0.5</v>
      </c>
      <c r="AF1870">
        <f t="shared" si="411"/>
        <v>0.5</v>
      </c>
      <c r="AG1870">
        <f t="shared" si="412"/>
        <v>0.5</v>
      </c>
      <c r="AH1870">
        <f t="shared" si="413"/>
        <v>0.5</v>
      </c>
      <c r="AI1870">
        <f t="shared" si="414"/>
        <v>0.25</v>
      </c>
      <c r="AJ1870">
        <f t="shared" si="415"/>
        <v>0.25</v>
      </c>
      <c r="AK1870">
        <f t="shared" si="416"/>
        <v>0.5</v>
      </c>
      <c r="AL1870">
        <f t="shared" si="417"/>
        <v>0</v>
      </c>
      <c r="AM1870">
        <f t="shared" si="418"/>
        <v>0</v>
      </c>
      <c r="AN1870" s="6">
        <f t="shared" si="419"/>
        <v>0.8</v>
      </c>
      <c r="AO1870" t="str">
        <f>VLOOKUP(BD_PONDERACIONES[[#This Row],[Comuna]],Tabla3[#All],2,0)</f>
        <v>Cordillera</v>
      </c>
    </row>
    <row r="1871" spans="1:41" x14ac:dyDescent="0.35">
      <c r="A1871" t="s">
        <v>9154</v>
      </c>
      <c r="B1871" t="s">
        <v>9155</v>
      </c>
      <c r="C1871" t="s">
        <v>9357</v>
      </c>
      <c r="D1871" s="5">
        <v>44742</v>
      </c>
      <c r="E1871" s="5">
        <v>44688</v>
      </c>
      <c r="F1871" t="s">
        <v>763</v>
      </c>
      <c r="G1871" t="s">
        <v>9156</v>
      </c>
      <c r="H1871" t="s">
        <v>3795</v>
      </c>
      <c r="J1871" t="s">
        <v>756</v>
      </c>
      <c r="K1871" t="s">
        <v>756</v>
      </c>
      <c r="L1871" t="s">
        <v>757</v>
      </c>
      <c r="M1871" t="s">
        <v>757</v>
      </c>
      <c r="N1871" t="s">
        <v>756</v>
      </c>
      <c r="O1871" t="s">
        <v>756</v>
      </c>
      <c r="P1871" t="s">
        <v>758</v>
      </c>
      <c r="Q1871" t="s">
        <v>759</v>
      </c>
      <c r="R1871" t="s">
        <v>759</v>
      </c>
      <c r="S1871" t="s">
        <v>757</v>
      </c>
      <c r="T1871" t="s">
        <v>757</v>
      </c>
      <c r="U1871" t="s">
        <v>757</v>
      </c>
      <c r="V1871" t="s">
        <v>756</v>
      </c>
      <c r="W1871" t="s">
        <v>768</v>
      </c>
      <c r="X1871" t="s">
        <v>9157</v>
      </c>
      <c r="Y1871" t="str">
        <f t="shared" si="406"/>
        <v>mayo</v>
      </c>
      <c r="Z1871">
        <f>YEAR(BD_PONDERACIONES[[#This Row],[Fecha Ejecución del Ticket]])</f>
        <v>2022</v>
      </c>
      <c r="AA1871" t="str">
        <f t="shared" si="407"/>
        <v>junio</v>
      </c>
      <c r="AB1871">
        <f>YEAR(BD_PONDERACIONES[[#This Row],[Fecha de Inspección]])</f>
        <v>2022</v>
      </c>
      <c r="AC1871">
        <f t="shared" si="408"/>
        <v>0.5</v>
      </c>
      <c r="AD1871">
        <f t="shared" si="409"/>
        <v>0.5</v>
      </c>
      <c r="AE1871">
        <f t="shared" si="410"/>
        <v>0.5</v>
      </c>
      <c r="AF1871">
        <f t="shared" si="411"/>
        <v>0.5</v>
      </c>
      <c r="AG1871">
        <f t="shared" si="412"/>
        <v>0.5</v>
      </c>
      <c r="AH1871">
        <f t="shared" si="413"/>
        <v>0.5</v>
      </c>
      <c r="AI1871">
        <f t="shared" si="414"/>
        <v>0.25</v>
      </c>
      <c r="AJ1871">
        <f t="shared" si="415"/>
        <v>0.25</v>
      </c>
      <c r="AK1871">
        <f t="shared" si="416"/>
        <v>0.5</v>
      </c>
      <c r="AL1871">
        <f t="shared" si="417"/>
        <v>0.5</v>
      </c>
      <c r="AM1871">
        <f t="shared" si="418"/>
        <v>0.17499999999999999</v>
      </c>
      <c r="AN1871" s="6">
        <f t="shared" si="419"/>
        <v>0.93500000000000005</v>
      </c>
      <c r="AO1871" t="str">
        <f>VLOOKUP(BD_PONDERACIONES[[#This Row],[Comuna]],Tabla3[#All],2,0)</f>
        <v>Cordillera</v>
      </c>
    </row>
    <row r="1872" spans="1:41" x14ac:dyDescent="0.35">
      <c r="A1872" t="s">
        <v>9158</v>
      </c>
      <c r="B1872" t="s">
        <v>9159</v>
      </c>
      <c r="C1872" t="s">
        <v>9358</v>
      </c>
      <c r="D1872" s="5">
        <v>44742</v>
      </c>
      <c r="E1872" s="5">
        <v>44684</v>
      </c>
      <c r="F1872" t="s">
        <v>753</v>
      </c>
      <c r="G1872" t="s">
        <v>9160</v>
      </c>
      <c r="H1872" t="s">
        <v>1886</v>
      </c>
      <c r="J1872" t="s">
        <v>756</v>
      </c>
      <c r="K1872" t="s">
        <v>756</v>
      </c>
      <c r="L1872" t="s">
        <v>757</v>
      </c>
      <c r="M1872" t="s">
        <v>757</v>
      </c>
      <c r="N1872" t="s">
        <v>756</v>
      </c>
      <c r="O1872" t="s">
        <v>756</v>
      </c>
      <c r="P1872" t="s">
        <v>758</v>
      </c>
      <c r="Q1872" t="s">
        <v>759</v>
      </c>
      <c r="R1872" t="s">
        <v>759</v>
      </c>
      <c r="S1872" t="s">
        <v>757</v>
      </c>
      <c r="T1872" t="s">
        <v>757</v>
      </c>
      <c r="U1872" t="s">
        <v>757</v>
      </c>
      <c r="V1872" t="s">
        <v>756</v>
      </c>
      <c r="W1872" t="s">
        <v>756</v>
      </c>
      <c r="X1872" t="s">
        <v>9161</v>
      </c>
      <c r="Y1872" t="str">
        <f t="shared" si="406"/>
        <v>mayo</v>
      </c>
      <c r="Z1872">
        <f>YEAR(BD_PONDERACIONES[[#This Row],[Fecha Ejecución del Ticket]])</f>
        <v>2022</v>
      </c>
      <c r="AA1872" t="str">
        <f t="shared" si="407"/>
        <v>junio</v>
      </c>
      <c r="AB1872">
        <f>YEAR(BD_PONDERACIONES[[#This Row],[Fecha de Inspección]])</f>
        <v>2022</v>
      </c>
      <c r="AC1872">
        <f t="shared" si="408"/>
        <v>0.5</v>
      </c>
      <c r="AD1872">
        <f t="shared" si="409"/>
        <v>0.5</v>
      </c>
      <c r="AE1872">
        <f t="shared" si="410"/>
        <v>0.5</v>
      </c>
      <c r="AF1872">
        <f t="shared" si="411"/>
        <v>0.5</v>
      </c>
      <c r="AG1872">
        <f t="shared" si="412"/>
        <v>0.5</v>
      </c>
      <c r="AH1872">
        <f t="shared" si="413"/>
        <v>0.5</v>
      </c>
      <c r="AI1872">
        <f t="shared" si="414"/>
        <v>0.25</v>
      </c>
      <c r="AJ1872">
        <f t="shared" si="415"/>
        <v>0.25</v>
      </c>
      <c r="AK1872">
        <f t="shared" si="416"/>
        <v>0.5</v>
      </c>
      <c r="AL1872">
        <f t="shared" si="417"/>
        <v>0.5</v>
      </c>
      <c r="AM1872">
        <f t="shared" si="418"/>
        <v>0.5</v>
      </c>
      <c r="AN1872" s="6">
        <f t="shared" si="419"/>
        <v>1</v>
      </c>
      <c r="AO1872" t="str">
        <f>VLOOKUP(BD_PONDERACIONES[[#This Row],[Comuna]],Tabla3[#All],2,0)</f>
        <v>Cordillera</v>
      </c>
    </row>
    <row r="1873" spans="1:41" x14ac:dyDescent="0.35">
      <c r="A1873" t="s">
        <v>9162</v>
      </c>
      <c r="B1873" t="s">
        <v>9163</v>
      </c>
      <c r="C1873" t="s">
        <v>9359</v>
      </c>
      <c r="D1873" s="5">
        <v>44742</v>
      </c>
      <c r="E1873" s="5">
        <v>44686</v>
      </c>
      <c r="F1873" t="s">
        <v>763</v>
      </c>
      <c r="G1873" t="s">
        <v>9164</v>
      </c>
      <c r="H1873" t="s">
        <v>3795</v>
      </c>
      <c r="J1873" t="s">
        <v>756</v>
      </c>
      <c r="K1873" t="s">
        <v>756</v>
      </c>
      <c r="L1873" t="s">
        <v>757</v>
      </c>
      <c r="M1873" t="s">
        <v>757</v>
      </c>
      <c r="N1873" t="s">
        <v>756</v>
      </c>
      <c r="O1873" t="s">
        <v>756</v>
      </c>
      <c r="P1873" t="s">
        <v>758</v>
      </c>
      <c r="Q1873" t="s">
        <v>759</v>
      </c>
      <c r="R1873" t="s">
        <v>759</v>
      </c>
      <c r="S1873" t="s">
        <v>757</v>
      </c>
      <c r="T1873" t="s">
        <v>757</v>
      </c>
      <c r="U1873" t="s">
        <v>757</v>
      </c>
      <c r="V1873" t="s">
        <v>756</v>
      </c>
      <c r="W1873" t="s">
        <v>773</v>
      </c>
      <c r="X1873" t="s">
        <v>9165</v>
      </c>
      <c r="Y1873" t="str">
        <f t="shared" si="406"/>
        <v>mayo</v>
      </c>
      <c r="Z1873">
        <f>YEAR(BD_PONDERACIONES[[#This Row],[Fecha Ejecución del Ticket]])</f>
        <v>2022</v>
      </c>
      <c r="AA1873" t="str">
        <f t="shared" si="407"/>
        <v>junio</v>
      </c>
      <c r="AB1873">
        <f>YEAR(BD_PONDERACIONES[[#This Row],[Fecha de Inspección]])</f>
        <v>2022</v>
      </c>
      <c r="AC1873">
        <f t="shared" si="408"/>
        <v>0.5</v>
      </c>
      <c r="AD1873">
        <f t="shared" si="409"/>
        <v>0.5</v>
      </c>
      <c r="AE1873">
        <f t="shared" si="410"/>
        <v>0.5</v>
      </c>
      <c r="AF1873">
        <f t="shared" si="411"/>
        <v>0.5</v>
      </c>
      <c r="AG1873">
        <f t="shared" si="412"/>
        <v>0.5</v>
      </c>
      <c r="AH1873">
        <f t="shared" si="413"/>
        <v>0.5</v>
      </c>
      <c r="AI1873">
        <f t="shared" si="414"/>
        <v>0.25</v>
      </c>
      <c r="AJ1873">
        <f t="shared" si="415"/>
        <v>0.25</v>
      </c>
      <c r="AK1873">
        <f t="shared" si="416"/>
        <v>0.5</v>
      </c>
      <c r="AL1873">
        <f t="shared" si="417"/>
        <v>0.5</v>
      </c>
      <c r="AM1873">
        <f t="shared" si="418"/>
        <v>0</v>
      </c>
      <c r="AN1873" s="6">
        <f t="shared" si="419"/>
        <v>0.9</v>
      </c>
      <c r="AO1873" t="str">
        <f>VLOOKUP(BD_PONDERACIONES[[#This Row],[Comuna]],Tabla3[#All],2,0)</f>
        <v>Cordillera</v>
      </c>
    </row>
    <row r="1874" spans="1:41" x14ac:dyDescent="0.35">
      <c r="A1874" t="s">
        <v>9166</v>
      </c>
      <c r="B1874" t="s">
        <v>9167</v>
      </c>
      <c r="C1874" t="s">
        <v>9360</v>
      </c>
      <c r="D1874" s="5">
        <v>44742</v>
      </c>
      <c r="E1874" s="5">
        <v>44687</v>
      </c>
      <c r="F1874" t="s">
        <v>763</v>
      </c>
      <c r="G1874" t="s">
        <v>9168</v>
      </c>
      <c r="H1874" t="s">
        <v>3795</v>
      </c>
      <c r="J1874" t="s">
        <v>756</v>
      </c>
      <c r="K1874" t="s">
        <v>756</v>
      </c>
      <c r="L1874" t="s">
        <v>773</v>
      </c>
      <c r="M1874" t="s">
        <v>773</v>
      </c>
      <c r="N1874" t="s">
        <v>756</v>
      </c>
      <c r="O1874" t="s">
        <v>756</v>
      </c>
      <c r="P1874" t="s">
        <v>758</v>
      </c>
      <c r="Q1874" t="s">
        <v>759</v>
      </c>
      <c r="R1874" t="s">
        <v>759</v>
      </c>
      <c r="S1874" t="s">
        <v>757</v>
      </c>
      <c r="T1874" t="s">
        <v>757</v>
      </c>
      <c r="U1874" t="s">
        <v>757</v>
      </c>
      <c r="V1874" t="s">
        <v>756</v>
      </c>
      <c r="W1874" t="s">
        <v>773</v>
      </c>
      <c r="X1874" t="s">
        <v>9169</v>
      </c>
      <c r="Y1874" t="str">
        <f t="shared" si="406"/>
        <v>mayo</v>
      </c>
      <c r="Z1874">
        <f>YEAR(BD_PONDERACIONES[[#This Row],[Fecha Ejecución del Ticket]])</f>
        <v>2022</v>
      </c>
      <c r="AA1874" t="str">
        <f t="shared" si="407"/>
        <v>junio</v>
      </c>
      <c r="AB1874">
        <f>YEAR(BD_PONDERACIONES[[#This Row],[Fecha de Inspección]])</f>
        <v>2022</v>
      </c>
      <c r="AC1874">
        <f t="shared" si="408"/>
        <v>0.5</v>
      </c>
      <c r="AD1874">
        <f t="shared" si="409"/>
        <v>0.5</v>
      </c>
      <c r="AE1874">
        <f t="shared" si="410"/>
        <v>0</v>
      </c>
      <c r="AF1874">
        <f t="shared" si="411"/>
        <v>0</v>
      </c>
      <c r="AG1874">
        <f t="shared" si="412"/>
        <v>0.5</v>
      </c>
      <c r="AH1874">
        <f t="shared" si="413"/>
        <v>0.5</v>
      </c>
      <c r="AI1874">
        <f t="shared" si="414"/>
        <v>0.25</v>
      </c>
      <c r="AJ1874">
        <f t="shared" si="415"/>
        <v>0.25</v>
      </c>
      <c r="AK1874">
        <f t="shared" si="416"/>
        <v>0.5</v>
      </c>
      <c r="AL1874">
        <f t="shared" si="417"/>
        <v>0.5</v>
      </c>
      <c r="AM1874">
        <f t="shared" si="418"/>
        <v>0</v>
      </c>
      <c r="AN1874" s="6">
        <f t="shared" si="419"/>
        <v>0.6</v>
      </c>
      <c r="AO1874" t="str">
        <f>VLOOKUP(BD_PONDERACIONES[[#This Row],[Comuna]],Tabla3[#All],2,0)</f>
        <v>Cordillera</v>
      </c>
    </row>
    <row r="1875" spans="1:41" x14ac:dyDescent="0.35">
      <c r="A1875" t="s">
        <v>9170</v>
      </c>
      <c r="B1875" t="s">
        <v>9171</v>
      </c>
      <c r="C1875" t="s">
        <v>9361</v>
      </c>
      <c r="D1875" s="5">
        <v>44742</v>
      </c>
      <c r="E1875" s="5">
        <v>44684</v>
      </c>
      <c r="F1875" t="s">
        <v>753</v>
      </c>
      <c r="G1875" t="s">
        <v>9172</v>
      </c>
      <c r="H1875" t="s">
        <v>1886</v>
      </c>
      <c r="J1875" t="s">
        <v>756</v>
      </c>
      <c r="K1875" t="s">
        <v>756</v>
      </c>
      <c r="L1875" t="s">
        <v>757</v>
      </c>
      <c r="M1875" t="s">
        <v>757</v>
      </c>
      <c r="N1875" t="s">
        <v>756</v>
      </c>
      <c r="O1875" t="s">
        <v>756</v>
      </c>
      <c r="P1875" t="s">
        <v>758</v>
      </c>
      <c r="Q1875" t="s">
        <v>759</v>
      </c>
      <c r="R1875" t="s">
        <v>759</v>
      </c>
      <c r="S1875" t="s">
        <v>757</v>
      </c>
      <c r="T1875" t="s">
        <v>757</v>
      </c>
      <c r="U1875" t="s">
        <v>757</v>
      </c>
      <c r="V1875" t="s">
        <v>773</v>
      </c>
      <c r="W1875" t="s">
        <v>773</v>
      </c>
      <c r="X1875" t="s">
        <v>885</v>
      </c>
      <c r="Y1875" t="str">
        <f t="shared" si="406"/>
        <v>mayo</v>
      </c>
      <c r="Z1875">
        <f>YEAR(BD_PONDERACIONES[[#This Row],[Fecha Ejecución del Ticket]])</f>
        <v>2022</v>
      </c>
      <c r="AA1875" t="str">
        <f t="shared" si="407"/>
        <v>junio</v>
      </c>
      <c r="AB1875">
        <f>YEAR(BD_PONDERACIONES[[#This Row],[Fecha de Inspección]])</f>
        <v>2022</v>
      </c>
      <c r="AC1875">
        <f t="shared" si="408"/>
        <v>0.5</v>
      </c>
      <c r="AD1875">
        <f t="shared" si="409"/>
        <v>0.5</v>
      </c>
      <c r="AE1875">
        <f t="shared" si="410"/>
        <v>0.5</v>
      </c>
      <c r="AF1875">
        <f t="shared" si="411"/>
        <v>0.5</v>
      </c>
      <c r="AG1875">
        <f t="shared" si="412"/>
        <v>0.5</v>
      </c>
      <c r="AH1875">
        <f t="shared" si="413"/>
        <v>0.5</v>
      </c>
      <c r="AI1875">
        <f t="shared" si="414"/>
        <v>0.25</v>
      </c>
      <c r="AJ1875">
        <f t="shared" si="415"/>
        <v>0.25</v>
      </c>
      <c r="AK1875">
        <f t="shared" si="416"/>
        <v>0.5</v>
      </c>
      <c r="AL1875">
        <f t="shared" si="417"/>
        <v>0</v>
      </c>
      <c r="AM1875">
        <f t="shared" si="418"/>
        <v>0</v>
      </c>
      <c r="AN1875" s="6">
        <f t="shared" si="419"/>
        <v>0.8</v>
      </c>
      <c r="AO1875" t="str">
        <f>VLOOKUP(BD_PONDERACIONES[[#This Row],[Comuna]],Tabla3[#All],2,0)</f>
        <v>Cordillera</v>
      </c>
    </row>
    <row r="1876" spans="1:41" x14ac:dyDescent="0.35">
      <c r="A1876" t="s">
        <v>9173</v>
      </c>
      <c r="B1876" t="s">
        <v>9174</v>
      </c>
      <c r="C1876" t="s">
        <v>9362</v>
      </c>
      <c r="D1876" s="5">
        <v>44742</v>
      </c>
      <c r="E1876" s="5">
        <v>44684</v>
      </c>
      <c r="F1876" t="s">
        <v>753</v>
      </c>
      <c r="G1876" t="s">
        <v>9175</v>
      </c>
      <c r="H1876" t="s">
        <v>1886</v>
      </c>
      <c r="J1876" t="s">
        <v>756</v>
      </c>
      <c r="K1876" t="s">
        <v>756</v>
      </c>
      <c r="L1876" t="s">
        <v>757</v>
      </c>
      <c r="M1876" t="s">
        <v>757</v>
      </c>
      <c r="N1876" t="s">
        <v>756</v>
      </c>
      <c r="O1876" t="s">
        <v>756</v>
      </c>
      <c r="P1876" t="s">
        <v>758</v>
      </c>
      <c r="Q1876" t="s">
        <v>759</v>
      </c>
      <c r="R1876" t="s">
        <v>759</v>
      </c>
      <c r="S1876" t="s">
        <v>757</v>
      </c>
      <c r="T1876" t="s">
        <v>757</v>
      </c>
      <c r="U1876" t="s">
        <v>757</v>
      </c>
      <c r="V1876" t="s">
        <v>756</v>
      </c>
      <c r="W1876" t="s">
        <v>773</v>
      </c>
      <c r="X1876" t="s">
        <v>9176</v>
      </c>
      <c r="Y1876" t="str">
        <f t="shared" si="406"/>
        <v>mayo</v>
      </c>
      <c r="Z1876">
        <f>YEAR(BD_PONDERACIONES[[#This Row],[Fecha Ejecución del Ticket]])</f>
        <v>2022</v>
      </c>
      <c r="AA1876" t="str">
        <f t="shared" si="407"/>
        <v>junio</v>
      </c>
      <c r="AB1876">
        <f>YEAR(BD_PONDERACIONES[[#This Row],[Fecha de Inspección]])</f>
        <v>2022</v>
      </c>
      <c r="AC1876">
        <f t="shared" si="408"/>
        <v>0.5</v>
      </c>
      <c r="AD1876">
        <f t="shared" si="409"/>
        <v>0.5</v>
      </c>
      <c r="AE1876">
        <f t="shared" si="410"/>
        <v>0.5</v>
      </c>
      <c r="AF1876">
        <f t="shared" si="411"/>
        <v>0.5</v>
      </c>
      <c r="AG1876">
        <f t="shared" si="412"/>
        <v>0.5</v>
      </c>
      <c r="AH1876">
        <f t="shared" si="413"/>
        <v>0.5</v>
      </c>
      <c r="AI1876">
        <f t="shared" si="414"/>
        <v>0.25</v>
      </c>
      <c r="AJ1876">
        <f t="shared" si="415"/>
        <v>0.25</v>
      </c>
      <c r="AK1876">
        <f t="shared" si="416"/>
        <v>0.5</v>
      </c>
      <c r="AL1876">
        <f t="shared" si="417"/>
        <v>0.5</v>
      </c>
      <c r="AM1876">
        <f t="shared" si="418"/>
        <v>0</v>
      </c>
      <c r="AN1876" s="6">
        <f t="shared" si="419"/>
        <v>0.9</v>
      </c>
      <c r="AO1876" t="str">
        <f>VLOOKUP(BD_PONDERACIONES[[#This Row],[Comuna]],Tabla3[#All],2,0)</f>
        <v>Cordillera</v>
      </c>
    </row>
    <row r="1877" spans="1:41" x14ac:dyDescent="0.35">
      <c r="A1877" t="s">
        <v>9177</v>
      </c>
      <c r="B1877" t="s">
        <v>9178</v>
      </c>
      <c r="C1877" t="s">
        <v>9363</v>
      </c>
      <c r="D1877" s="5">
        <v>44742</v>
      </c>
      <c r="E1877" s="5">
        <v>44684</v>
      </c>
      <c r="F1877" t="s">
        <v>763</v>
      </c>
      <c r="G1877" t="s">
        <v>9179</v>
      </c>
      <c r="H1877" t="s">
        <v>2882</v>
      </c>
      <c r="J1877" t="s">
        <v>756</v>
      </c>
      <c r="K1877" t="s">
        <v>756</v>
      </c>
      <c r="L1877" t="s">
        <v>773</v>
      </c>
      <c r="M1877" t="s">
        <v>773</v>
      </c>
      <c r="N1877" t="s">
        <v>756</v>
      </c>
      <c r="O1877" t="s">
        <v>756</v>
      </c>
      <c r="P1877" t="s">
        <v>758</v>
      </c>
      <c r="Q1877" t="s">
        <v>759</v>
      </c>
      <c r="R1877" t="s">
        <v>759</v>
      </c>
      <c r="S1877" t="s">
        <v>757</v>
      </c>
      <c r="T1877" t="s">
        <v>757</v>
      </c>
      <c r="U1877" t="s">
        <v>757</v>
      </c>
      <c r="V1877" t="s">
        <v>756</v>
      </c>
      <c r="W1877" t="s">
        <v>756</v>
      </c>
      <c r="X1877" t="s">
        <v>9180</v>
      </c>
      <c r="Y1877" t="str">
        <f t="shared" si="406"/>
        <v>mayo</v>
      </c>
      <c r="Z1877">
        <f>YEAR(BD_PONDERACIONES[[#This Row],[Fecha Ejecución del Ticket]])</f>
        <v>2022</v>
      </c>
      <c r="AA1877" t="str">
        <f t="shared" si="407"/>
        <v>junio</v>
      </c>
      <c r="AB1877">
        <f>YEAR(BD_PONDERACIONES[[#This Row],[Fecha de Inspección]])</f>
        <v>2022</v>
      </c>
      <c r="AC1877">
        <f t="shared" si="408"/>
        <v>0.5</v>
      </c>
      <c r="AD1877">
        <f t="shared" si="409"/>
        <v>0.5</v>
      </c>
      <c r="AE1877">
        <f t="shared" si="410"/>
        <v>0</v>
      </c>
      <c r="AF1877">
        <f t="shared" si="411"/>
        <v>0</v>
      </c>
      <c r="AG1877">
        <f t="shared" si="412"/>
        <v>0.5</v>
      </c>
      <c r="AH1877">
        <f t="shared" si="413"/>
        <v>0.5</v>
      </c>
      <c r="AI1877">
        <f t="shared" si="414"/>
        <v>0.25</v>
      </c>
      <c r="AJ1877">
        <f t="shared" si="415"/>
        <v>0.25</v>
      </c>
      <c r="AK1877">
        <f t="shared" si="416"/>
        <v>0.5</v>
      </c>
      <c r="AL1877">
        <f t="shared" si="417"/>
        <v>0.5</v>
      </c>
      <c r="AM1877">
        <f t="shared" si="418"/>
        <v>0.5</v>
      </c>
      <c r="AN1877" s="6">
        <f t="shared" si="419"/>
        <v>0.7</v>
      </c>
      <c r="AO1877" t="str">
        <f>VLOOKUP(BD_PONDERACIONES[[#This Row],[Comuna]],Tabla3[#All],2,0)</f>
        <v>Cordillera</v>
      </c>
    </row>
    <row r="1878" spans="1:41" x14ac:dyDescent="0.35">
      <c r="A1878" t="s">
        <v>9181</v>
      </c>
      <c r="B1878" t="s">
        <v>9182</v>
      </c>
      <c r="C1878" t="s">
        <v>9364</v>
      </c>
      <c r="D1878" s="5">
        <v>44742</v>
      </c>
      <c r="E1878" s="5">
        <v>44687</v>
      </c>
      <c r="F1878" t="s">
        <v>763</v>
      </c>
      <c r="G1878" t="s">
        <v>9183</v>
      </c>
      <c r="H1878" t="s">
        <v>2882</v>
      </c>
      <c r="J1878" t="s">
        <v>756</v>
      </c>
      <c r="K1878" t="s">
        <v>756</v>
      </c>
      <c r="L1878" t="s">
        <v>757</v>
      </c>
      <c r="M1878" t="s">
        <v>757</v>
      </c>
      <c r="N1878" t="s">
        <v>756</v>
      </c>
      <c r="O1878" t="s">
        <v>756</v>
      </c>
      <c r="P1878" t="s">
        <v>765</v>
      </c>
      <c r="Q1878" t="s">
        <v>9184</v>
      </c>
      <c r="R1878" t="s">
        <v>759</v>
      </c>
      <c r="S1878" t="s">
        <v>756</v>
      </c>
      <c r="T1878" t="s">
        <v>756</v>
      </c>
      <c r="U1878" t="s">
        <v>756</v>
      </c>
      <c r="V1878" t="s">
        <v>773</v>
      </c>
      <c r="W1878" t="s">
        <v>773</v>
      </c>
      <c r="X1878" t="s">
        <v>9185</v>
      </c>
      <c r="Y1878" t="str">
        <f t="shared" si="406"/>
        <v>mayo</v>
      </c>
      <c r="Z1878">
        <f>YEAR(BD_PONDERACIONES[[#This Row],[Fecha Ejecución del Ticket]])</f>
        <v>2022</v>
      </c>
      <c r="AA1878" t="str">
        <f t="shared" si="407"/>
        <v>junio</v>
      </c>
      <c r="AB1878">
        <f>YEAR(BD_PONDERACIONES[[#This Row],[Fecha de Inspección]])</f>
        <v>2022</v>
      </c>
      <c r="AC1878">
        <f t="shared" si="408"/>
        <v>0.5</v>
      </c>
      <c r="AD1878">
        <f t="shared" si="409"/>
        <v>0.5</v>
      </c>
      <c r="AE1878">
        <f t="shared" si="410"/>
        <v>0.5</v>
      </c>
      <c r="AF1878">
        <f t="shared" si="411"/>
        <v>0.5</v>
      </c>
      <c r="AG1878">
        <f t="shared" si="412"/>
        <v>0.5</v>
      </c>
      <c r="AH1878">
        <f t="shared" si="413"/>
        <v>0.5</v>
      </c>
      <c r="AI1878">
        <f t="shared" si="414"/>
        <v>0.25</v>
      </c>
      <c r="AJ1878">
        <f t="shared" si="415"/>
        <v>0.25</v>
      </c>
      <c r="AK1878">
        <f t="shared" si="416"/>
        <v>0.5</v>
      </c>
      <c r="AL1878">
        <f t="shared" si="417"/>
        <v>0</v>
      </c>
      <c r="AM1878">
        <f t="shared" si="418"/>
        <v>0</v>
      </c>
      <c r="AN1878" s="6">
        <f t="shared" si="419"/>
        <v>0.8</v>
      </c>
      <c r="AO1878" t="str">
        <f>VLOOKUP(BD_PONDERACIONES[[#This Row],[Comuna]],Tabla3[#All],2,0)</f>
        <v>Cordillera</v>
      </c>
    </row>
    <row r="1879" spans="1:41" x14ac:dyDescent="0.35">
      <c r="A1879" t="s">
        <v>11048</v>
      </c>
      <c r="B1879" t="s">
        <v>11049</v>
      </c>
      <c r="C1879" t="s">
        <v>11050</v>
      </c>
      <c r="D1879" s="5">
        <v>44743</v>
      </c>
      <c r="E1879" s="5">
        <v>44685</v>
      </c>
      <c r="F1879" t="s">
        <v>763</v>
      </c>
      <c r="G1879" t="s">
        <v>11051</v>
      </c>
      <c r="H1879" t="s">
        <v>3800</v>
      </c>
      <c r="J1879" t="s">
        <v>756</v>
      </c>
      <c r="K1879" t="s">
        <v>756</v>
      </c>
      <c r="L1879" t="s">
        <v>757</v>
      </c>
      <c r="M1879" t="s">
        <v>757</v>
      </c>
      <c r="N1879" t="s">
        <v>756</v>
      </c>
      <c r="O1879" t="s">
        <v>756</v>
      </c>
      <c r="P1879" t="s">
        <v>758</v>
      </c>
      <c r="Q1879" t="s">
        <v>759</v>
      </c>
      <c r="R1879" t="s">
        <v>759</v>
      </c>
      <c r="S1879" t="s">
        <v>757</v>
      </c>
      <c r="T1879" t="s">
        <v>757</v>
      </c>
      <c r="U1879" t="s">
        <v>757</v>
      </c>
      <c r="V1879" t="s">
        <v>756</v>
      </c>
      <c r="W1879" t="s">
        <v>756</v>
      </c>
      <c r="X1879" t="s">
        <v>11052</v>
      </c>
      <c r="Y1879" t="str">
        <f t="shared" si="406"/>
        <v>mayo</v>
      </c>
      <c r="Z1879">
        <f>YEAR(BD_PONDERACIONES[[#This Row],[Fecha Ejecución del Ticket]])</f>
        <v>2022</v>
      </c>
      <c r="AA1879" t="str">
        <f t="shared" si="407"/>
        <v>julio</v>
      </c>
      <c r="AB1879">
        <f>YEAR(BD_PONDERACIONES[[#This Row],[Fecha de Inspección]])</f>
        <v>2022</v>
      </c>
      <c r="AC1879">
        <f t="shared" si="408"/>
        <v>0.5</v>
      </c>
      <c r="AD1879">
        <f t="shared" si="409"/>
        <v>0.5</v>
      </c>
      <c r="AE1879">
        <f t="shared" si="410"/>
        <v>0.5</v>
      </c>
      <c r="AF1879">
        <f t="shared" si="411"/>
        <v>0.5</v>
      </c>
      <c r="AG1879">
        <f t="shared" si="412"/>
        <v>0.5</v>
      </c>
      <c r="AH1879">
        <f t="shared" si="413"/>
        <v>0.5</v>
      </c>
      <c r="AI1879">
        <f t="shared" si="414"/>
        <v>0.25</v>
      </c>
      <c r="AJ1879">
        <f t="shared" si="415"/>
        <v>0.25</v>
      </c>
      <c r="AK1879">
        <f t="shared" si="416"/>
        <v>0.5</v>
      </c>
      <c r="AL1879">
        <f t="shared" si="417"/>
        <v>0.5</v>
      </c>
      <c r="AM1879">
        <f t="shared" si="418"/>
        <v>0.5</v>
      </c>
      <c r="AN1879" s="6">
        <f t="shared" si="419"/>
        <v>1</v>
      </c>
      <c r="AO1879" t="str">
        <f>VLOOKUP(BD_PONDERACIONES[[#This Row],[Comuna]],Tabla3[#All],2,0)</f>
        <v>Cordillera</v>
      </c>
    </row>
    <row r="1880" spans="1:41" x14ac:dyDescent="0.35">
      <c r="A1880" t="s">
        <v>11053</v>
      </c>
      <c r="B1880" t="s">
        <v>11054</v>
      </c>
      <c r="C1880" t="s">
        <v>11055</v>
      </c>
      <c r="D1880" s="5">
        <v>44743</v>
      </c>
      <c r="E1880" s="5">
        <v>44686</v>
      </c>
      <c r="F1880" t="s">
        <v>763</v>
      </c>
      <c r="G1880" t="s">
        <v>11056</v>
      </c>
      <c r="H1880" t="s">
        <v>3800</v>
      </c>
      <c r="J1880" t="s">
        <v>756</v>
      </c>
      <c r="K1880" t="s">
        <v>756</v>
      </c>
      <c r="L1880" t="s">
        <v>757</v>
      </c>
      <c r="M1880" t="s">
        <v>757</v>
      </c>
      <c r="N1880" t="s">
        <v>756</v>
      </c>
      <c r="O1880" t="s">
        <v>756</v>
      </c>
      <c r="P1880" t="s">
        <v>758</v>
      </c>
      <c r="Q1880" t="s">
        <v>759</v>
      </c>
      <c r="R1880" t="s">
        <v>759</v>
      </c>
      <c r="S1880" t="s">
        <v>757</v>
      </c>
      <c r="T1880" t="s">
        <v>757</v>
      </c>
      <c r="U1880" t="s">
        <v>757</v>
      </c>
      <c r="V1880" t="s">
        <v>756</v>
      </c>
      <c r="W1880" t="s">
        <v>756</v>
      </c>
      <c r="X1880" t="s">
        <v>11057</v>
      </c>
      <c r="Y1880" t="str">
        <f t="shared" si="406"/>
        <v>mayo</v>
      </c>
      <c r="Z1880">
        <f>YEAR(BD_PONDERACIONES[[#This Row],[Fecha Ejecución del Ticket]])</f>
        <v>2022</v>
      </c>
      <c r="AA1880" t="str">
        <f t="shared" si="407"/>
        <v>julio</v>
      </c>
      <c r="AB1880">
        <f>YEAR(BD_PONDERACIONES[[#This Row],[Fecha de Inspección]])</f>
        <v>2022</v>
      </c>
      <c r="AC1880">
        <f t="shared" si="408"/>
        <v>0.5</v>
      </c>
      <c r="AD1880">
        <f t="shared" si="409"/>
        <v>0.5</v>
      </c>
      <c r="AE1880">
        <f t="shared" si="410"/>
        <v>0.5</v>
      </c>
      <c r="AF1880">
        <f t="shared" si="411"/>
        <v>0.5</v>
      </c>
      <c r="AG1880">
        <f t="shared" si="412"/>
        <v>0.5</v>
      </c>
      <c r="AH1880">
        <f t="shared" si="413"/>
        <v>0.5</v>
      </c>
      <c r="AI1880">
        <f t="shared" si="414"/>
        <v>0.25</v>
      </c>
      <c r="AJ1880">
        <f t="shared" si="415"/>
        <v>0.25</v>
      </c>
      <c r="AK1880">
        <f t="shared" si="416"/>
        <v>0.5</v>
      </c>
      <c r="AL1880">
        <f t="shared" si="417"/>
        <v>0.5</v>
      </c>
      <c r="AM1880">
        <f t="shared" si="418"/>
        <v>0.5</v>
      </c>
      <c r="AN1880" s="6">
        <f t="shared" si="419"/>
        <v>1</v>
      </c>
      <c r="AO1880" t="str">
        <f>VLOOKUP(BD_PONDERACIONES[[#This Row],[Comuna]],Tabla3[#All],2,0)</f>
        <v>Cordillera</v>
      </c>
    </row>
    <row r="1881" spans="1:41" x14ac:dyDescent="0.35">
      <c r="A1881" t="s">
        <v>11058</v>
      </c>
      <c r="B1881" t="s">
        <v>11059</v>
      </c>
      <c r="C1881" t="s">
        <v>11060</v>
      </c>
      <c r="D1881" s="5">
        <v>44743</v>
      </c>
      <c r="E1881" s="5">
        <v>44683</v>
      </c>
      <c r="F1881" t="s">
        <v>763</v>
      </c>
      <c r="G1881" t="s">
        <v>11061</v>
      </c>
      <c r="H1881" t="s">
        <v>3800</v>
      </c>
      <c r="J1881" t="s">
        <v>756</v>
      </c>
      <c r="K1881" t="s">
        <v>756</v>
      </c>
      <c r="L1881" t="s">
        <v>757</v>
      </c>
      <c r="M1881" t="s">
        <v>757</v>
      </c>
      <c r="N1881" t="s">
        <v>756</v>
      </c>
      <c r="O1881" t="s">
        <v>756</v>
      </c>
      <c r="P1881" t="s">
        <v>758</v>
      </c>
      <c r="Q1881" t="s">
        <v>759</v>
      </c>
      <c r="R1881" t="s">
        <v>759</v>
      </c>
      <c r="S1881" t="s">
        <v>757</v>
      </c>
      <c r="T1881" t="s">
        <v>757</v>
      </c>
      <c r="U1881" t="s">
        <v>757</v>
      </c>
      <c r="V1881" t="s">
        <v>756</v>
      </c>
      <c r="W1881" t="s">
        <v>756</v>
      </c>
      <c r="X1881" t="s">
        <v>804</v>
      </c>
      <c r="Y1881" t="str">
        <f t="shared" si="406"/>
        <v>mayo</v>
      </c>
      <c r="Z1881">
        <f>YEAR(BD_PONDERACIONES[[#This Row],[Fecha Ejecución del Ticket]])</f>
        <v>2022</v>
      </c>
      <c r="AA1881" t="str">
        <f t="shared" si="407"/>
        <v>julio</v>
      </c>
      <c r="AB1881">
        <f>YEAR(BD_PONDERACIONES[[#This Row],[Fecha de Inspección]])</f>
        <v>2022</v>
      </c>
      <c r="AC1881">
        <f t="shared" si="408"/>
        <v>0.5</v>
      </c>
      <c r="AD1881">
        <f t="shared" si="409"/>
        <v>0.5</v>
      </c>
      <c r="AE1881">
        <f t="shared" si="410"/>
        <v>0.5</v>
      </c>
      <c r="AF1881">
        <f t="shared" si="411"/>
        <v>0.5</v>
      </c>
      <c r="AG1881">
        <f t="shared" si="412"/>
        <v>0.5</v>
      </c>
      <c r="AH1881">
        <f t="shared" si="413"/>
        <v>0.5</v>
      </c>
      <c r="AI1881">
        <f t="shared" si="414"/>
        <v>0.25</v>
      </c>
      <c r="AJ1881">
        <f t="shared" si="415"/>
        <v>0.25</v>
      </c>
      <c r="AK1881">
        <f t="shared" si="416"/>
        <v>0.5</v>
      </c>
      <c r="AL1881">
        <f t="shared" si="417"/>
        <v>0.5</v>
      </c>
      <c r="AM1881">
        <f t="shared" si="418"/>
        <v>0.5</v>
      </c>
      <c r="AN1881" s="6">
        <f t="shared" si="419"/>
        <v>1</v>
      </c>
      <c r="AO1881" t="str">
        <f>VLOOKUP(BD_PONDERACIONES[[#This Row],[Comuna]],Tabla3[#All],2,0)</f>
        <v>Cordillera</v>
      </c>
    </row>
    <row r="1882" spans="1:41" x14ac:dyDescent="0.35">
      <c r="A1882" t="s">
        <v>11062</v>
      </c>
      <c r="B1882" t="s">
        <v>11063</v>
      </c>
      <c r="C1882" t="s">
        <v>11064</v>
      </c>
      <c r="D1882" s="5">
        <v>44743</v>
      </c>
      <c r="E1882" s="5">
        <v>44685</v>
      </c>
      <c r="F1882" t="s">
        <v>763</v>
      </c>
      <c r="G1882" t="s">
        <v>11065</v>
      </c>
      <c r="H1882" t="s">
        <v>3800</v>
      </c>
      <c r="J1882" t="s">
        <v>756</v>
      </c>
      <c r="K1882" t="s">
        <v>756</v>
      </c>
      <c r="L1882" t="s">
        <v>757</v>
      </c>
      <c r="M1882" t="s">
        <v>757</v>
      </c>
      <c r="N1882" t="s">
        <v>756</v>
      </c>
      <c r="O1882" t="s">
        <v>756</v>
      </c>
      <c r="P1882" t="s">
        <v>758</v>
      </c>
      <c r="Q1882" t="s">
        <v>759</v>
      </c>
      <c r="R1882" t="s">
        <v>759</v>
      </c>
      <c r="S1882" t="s">
        <v>757</v>
      </c>
      <c r="T1882" t="s">
        <v>757</v>
      </c>
      <c r="U1882" t="s">
        <v>757</v>
      </c>
      <c r="V1882" t="s">
        <v>773</v>
      </c>
      <c r="W1882" t="s">
        <v>773</v>
      </c>
      <c r="X1882" t="s">
        <v>11066</v>
      </c>
      <c r="Y1882" t="str">
        <f t="shared" si="406"/>
        <v>mayo</v>
      </c>
      <c r="Z1882">
        <f>YEAR(BD_PONDERACIONES[[#This Row],[Fecha Ejecución del Ticket]])</f>
        <v>2022</v>
      </c>
      <c r="AA1882" t="str">
        <f t="shared" si="407"/>
        <v>julio</v>
      </c>
      <c r="AB1882">
        <f>YEAR(BD_PONDERACIONES[[#This Row],[Fecha de Inspección]])</f>
        <v>2022</v>
      </c>
      <c r="AC1882">
        <f t="shared" si="408"/>
        <v>0.5</v>
      </c>
      <c r="AD1882">
        <f t="shared" si="409"/>
        <v>0.5</v>
      </c>
      <c r="AE1882">
        <f t="shared" si="410"/>
        <v>0.5</v>
      </c>
      <c r="AF1882">
        <f t="shared" si="411"/>
        <v>0.5</v>
      </c>
      <c r="AG1882">
        <f t="shared" si="412"/>
        <v>0.5</v>
      </c>
      <c r="AH1882">
        <f t="shared" si="413"/>
        <v>0.5</v>
      </c>
      <c r="AI1882">
        <f t="shared" si="414"/>
        <v>0.25</v>
      </c>
      <c r="AJ1882">
        <f t="shared" si="415"/>
        <v>0.25</v>
      </c>
      <c r="AK1882">
        <f t="shared" si="416"/>
        <v>0.5</v>
      </c>
      <c r="AL1882">
        <f t="shared" si="417"/>
        <v>0</v>
      </c>
      <c r="AM1882">
        <f t="shared" si="418"/>
        <v>0</v>
      </c>
      <c r="AN1882" s="6">
        <f t="shared" si="419"/>
        <v>0.8</v>
      </c>
      <c r="AO1882" t="str">
        <f>VLOOKUP(BD_PONDERACIONES[[#This Row],[Comuna]],Tabla3[#All],2,0)</f>
        <v>Cordillera</v>
      </c>
    </row>
    <row r="1883" spans="1:41" x14ac:dyDescent="0.35">
      <c r="A1883" t="s">
        <v>11067</v>
      </c>
      <c r="B1883" t="s">
        <v>11068</v>
      </c>
      <c r="C1883" t="s">
        <v>11069</v>
      </c>
      <c r="D1883" s="5">
        <v>44743</v>
      </c>
      <c r="E1883" s="5">
        <v>44683</v>
      </c>
      <c r="F1883" t="s">
        <v>763</v>
      </c>
      <c r="G1883" t="s">
        <v>11070</v>
      </c>
      <c r="H1883" t="s">
        <v>3800</v>
      </c>
      <c r="J1883" t="s">
        <v>756</v>
      </c>
      <c r="K1883" t="s">
        <v>756</v>
      </c>
      <c r="L1883" t="s">
        <v>757</v>
      </c>
      <c r="M1883" t="s">
        <v>757</v>
      </c>
      <c r="N1883" t="s">
        <v>756</v>
      </c>
      <c r="O1883" t="s">
        <v>756</v>
      </c>
      <c r="P1883" t="s">
        <v>758</v>
      </c>
      <c r="Q1883" t="s">
        <v>759</v>
      </c>
      <c r="R1883" t="s">
        <v>759</v>
      </c>
      <c r="S1883" t="s">
        <v>757</v>
      </c>
      <c r="T1883" t="s">
        <v>757</v>
      </c>
      <c r="U1883" t="s">
        <v>757</v>
      </c>
      <c r="V1883" t="s">
        <v>756</v>
      </c>
      <c r="W1883" t="s">
        <v>756</v>
      </c>
      <c r="X1883" t="s">
        <v>804</v>
      </c>
      <c r="Y1883" t="str">
        <f t="shared" si="406"/>
        <v>mayo</v>
      </c>
      <c r="Z1883">
        <f>YEAR(BD_PONDERACIONES[[#This Row],[Fecha Ejecución del Ticket]])</f>
        <v>2022</v>
      </c>
      <c r="AA1883" t="str">
        <f t="shared" si="407"/>
        <v>julio</v>
      </c>
      <c r="AB1883">
        <f>YEAR(BD_PONDERACIONES[[#This Row],[Fecha de Inspección]])</f>
        <v>2022</v>
      </c>
      <c r="AC1883">
        <f t="shared" si="408"/>
        <v>0.5</v>
      </c>
      <c r="AD1883">
        <f t="shared" si="409"/>
        <v>0.5</v>
      </c>
      <c r="AE1883">
        <f t="shared" si="410"/>
        <v>0.5</v>
      </c>
      <c r="AF1883">
        <f t="shared" si="411"/>
        <v>0.5</v>
      </c>
      <c r="AG1883">
        <f t="shared" si="412"/>
        <v>0.5</v>
      </c>
      <c r="AH1883">
        <f t="shared" si="413"/>
        <v>0.5</v>
      </c>
      <c r="AI1883">
        <f t="shared" si="414"/>
        <v>0.25</v>
      </c>
      <c r="AJ1883">
        <f t="shared" si="415"/>
        <v>0.25</v>
      </c>
      <c r="AK1883">
        <f t="shared" si="416"/>
        <v>0.5</v>
      </c>
      <c r="AL1883">
        <f t="shared" si="417"/>
        <v>0.5</v>
      </c>
      <c r="AM1883">
        <f t="shared" si="418"/>
        <v>0.5</v>
      </c>
      <c r="AN1883" s="6">
        <f t="shared" si="419"/>
        <v>1</v>
      </c>
      <c r="AO1883" t="str">
        <f>VLOOKUP(BD_PONDERACIONES[[#This Row],[Comuna]],Tabla3[#All],2,0)</f>
        <v>Cordillera</v>
      </c>
    </row>
    <row r="1884" spans="1:41" x14ac:dyDescent="0.35">
      <c r="A1884" t="s">
        <v>11071</v>
      </c>
      <c r="B1884" t="s">
        <v>11072</v>
      </c>
      <c r="C1884" t="s">
        <v>11073</v>
      </c>
      <c r="D1884" s="5">
        <v>44743</v>
      </c>
      <c r="E1884" s="5">
        <v>44686</v>
      </c>
      <c r="F1884" t="s">
        <v>763</v>
      </c>
      <c r="G1884" t="s">
        <v>11074</v>
      </c>
      <c r="H1884" t="s">
        <v>3800</v>
      </c>
      <c r="J1884" t="s">
        <v>756</v>
      </c>
      <c r="K1884" t="s">
        <v>756</v>
      </c>
      <c r="L1884" t="s">
        <v>757</v>
      </c>
      <c r="M1884" t="s">
        <v>757</v>
      </c>
      <c r="N1884" t="s">
        <v>756</v>
      </c>
      <c r="O1884" t="s">
        <v>756</v>
      </c>
      <c r="P1884" t="s">
        <v>765</v>
      </c>
      <c r="Q1884" t="s">
        <v>11075</v>
      </c>
      <c r="R1884" t="s">
        <v>759</v>
      </c>
      <c r="S1884" t="s">
        <v>756</v>
      </c>
      <c r="T1884" t="s">
        <v>756</v>
      </c>
      <c r="U1884" t="s">
        <v>756</v>
      </c>
      <c r="V1884" t="s">
        <v>756</v>
      </c>
      <c r="W1884" t="s">
        <v>773</v>
      </c>
      <c r="X1884" t="s">
        <v>11076</v>
      </c>
      <c r="Y1884" t="str">
        <f t="shared" si="406"/>
        <v>mayo</v>
      </c>
      <c r="Z1884">
        <f>YEAR(BD_PONDERACIONES[[#This Row],[Fecha Ejecución del Ticket]])</f>
        <v>2022</v>
      </c>
      <c r="AA1884" t="str">
        <f t="shared" si="407"/>
        <v>julio</v>
      </c>
      <c r="AB1884">
        <f>YEAR(BD_PONDERACIONES[[#This Row],[Fecha de Inspección]])</f>
        <v>2022</v>
      </c>
      <c r="AC1884">
        <f t="shared" si="408"/>
        <v>0.5</v>
      </c>
      <c r="AD1884">
        <f t="shared" si="409"/>
        <v>0.5</v>
      </c>
      <c r="AE1884">
        <f t="shared" si="410"/>
        <v>0.5</v>
      </c>
      <c r="AF1884">
        <f t="shared" si="411"/>
        <v>0.5</v>
      </c>
      <c r="AG1884">
        <f t="shared" si="412"/>
        <v>0.5</v>
      </c>
      <c r="AH1884">
        <f t="shared" si="413"/>
        <v>0.5</v>
      </c>
      <c r="AI1884">
        <f t="shared" si="414"/>
        <v>0.25</v>
      </c>
      <c r="AJ1884">
        <f t="shared" si="415"/>
        <v>0.25</v>
      </c>
      <c r="AK1884">
        <f t="shared" si="416"/>
        <v>0.5</v>
      </c>
      <c r="AL1884">
        <f t="shared" si="417"/>
        <v>0.5</v>
      </c>
      <c r="AM1884">
        <f t="shared" si="418"/>
        <v>0</v>
      </c>
      <c r="AN1884" s="6">
        <f t="shared" si="419"/>
        <v>0.9</v>
      </c>
      <c r="AO1884" t="str">
        <f>VLOOKUP(BD_PONDERACIONES[[#This Row],[Comuna]],Tabla3[#All],2,0)</f>
        <v>Cordillera</v>
      </c>
    </row>
    <row r="1885" spans="1:41" x14ac:dyDescent="0.35">
      <c r="A1885" t="s">
        <v>11077</v>
      </c>
      <c r="B1885" t="s">
        <v>11078</v>
      </c>
      <c r="C1885" t="s">
        <v>11079</v>
      </c>
      <c r="D1885" s="5">
        <v>44743</v>
      </c>
      <c r="E1885" s="5">
        <v>44685</v>
      </c>
      <c r="F1885" t="s">
        <v>753</v>
      </c>
      <c r="G1885" t="s">
        <v>11080</v>
      </c>
      <c r="H1885" t="s">
        <v>1886</v>
      </c>
      <c r="J1885" t="s">
        <v>756</v>
      </c>
      <c r="K1885" t="s">
        <v>756</v>
      </c>
      <c r="L1885" t="s">
        <v>757</v>
      </c>
      <c r="M1885" t="s">
        <v>757</v>
      </c>
      <c r="N1885" t="s">
        <v>756</v>
      </c>
      <c r="O1885" t="s">
        <v>756</v>
      </c>
      <c r="P1885" t="s">
        <v>758</v>
      </c>
      <c r="Q1885" t="s">
        <v>759</v>
      </c>
      <c r="R1885" t="s">
        <v>759</v>
      </c>
      <c r="S1885" t="s">
        <v>757</v>
      </c>
      <c r="T1885" t="s">
        <v>757</v>
      </c>
      <c r="U1885" t="s">
        <v>757</v>
      </c>
      <c r="V1885" t="s">
        <v>756</v>
      </c>
      <c r="W1885" t="s">
        <v>756</v>
      </c>
      <c r="X1885" t="s">
        <v>8238</v>
      </c>
      <c r="Y1885" t="str">
        <f t="shared" si="406"/>
        <v>mayo</v>
      </c>
      <c r="Z1885">
        <f>YEAR(BD_PONDERACIONES[[#This Row],[Fecha Ejecución del Ticket]])</f>
        <v>2022</v>
      </c>
      <c r="AA1885" t="str">
        <f t="shared" si="407"/>
        <v>julio</v>
      </c>
      <c r="AB1885">
        <f>YEAR(BD_PONDERACIONES[[#This Row],[Fecha de Inspección]])</f>
        <v>2022</v>
      </c>
      <c r="AC1885">
        <f t="shared" si="408"/>
        <v>0.5</v>
      </c>
      <c r="AD1885">
        <f t="shared" si="409"/>
        <v>0.5</v>
      </c>
      <c r="AE1885">
        <f t="shared" si="410"/>
        <v>0.5</v>
      </c>
      <c r="AF1885">
        <f t="shared" si="411"/>
        <v>0.5</v>
      </c>
      <c r="AG1885">
        <f t="shared" si="412"/>
        <v>0.5</v>
      </c>
      <c r="AH1885">
        <f t="shared" si="413"/>
        <v>0.5</v>
      </c>
      <c r="AI1885">
        <f t="shared" si="414"/>
        <v>0.25</v>
      </c>
      <c r="AJ1885">
        <f t="shared" si="415"/>
        <v>0.25</v>
      </c>
      <c r="AK1885">
        <f t="shared" si="416"/>
        <v>0.5</v>
      </c>
      <c r="AL1885">
        <f t="shared" si="417"/>
        <v>0.5</v>
      </c>
      <c r="AM1885">
        <f t="shared" si="418"/>
        <v>0.5</v>
      </c>
      <c r="AN1885" s="6">
        <f t="shared" si="419"/>
        <v>1</v>
      </c>
      <c r="AO1885" t="str">
        <f>VLOOKUP(BD_PONDERACIONES[[#This Row],[Comuna]],Tabla3[#All],2,0)</f>
        <v>Cordillera</v>
      </c>
    </row>
    <row r="1886" spans="1:41" x14ac:dyDescent="0.35">
      <c r="A1886" t="s">
        <v>11081</v>
      </c>
      <c r="B1886" t="s">
        <v>11082</v>
      </c>
      <c r="C1886" t="s">
        <v>11083</v>
      </c>
      <c r="D1886" s="5">
        <v>44743</v>
      </c>
      <c r="E1886" s="5">
        <v>44685</v>
      </c>
      <c r="F1886" t="s">
        <v>763</v>
      </c>
      <c r="G1886" t="s">
        <v>11084</v>
      </c>
      <c r="H1886" t="s">
        <v>3800</v>
      </c>
      <c r="J1886" t="s">
        <v>756</v>
      </c>
      <c r="K1886" t="s">
        <v>756</v>
      </c>
      <c r="L1886" t="s">
        <v>757</v>
      </c>
      <c r="M1886" t="s">
        <v>757</v>
      </c>
      <c r="N1886" t="s">
        <v>756</v>
      </c>
      <c r="O1886" t="s">
        <v>756</v>
      </c>
      <c r="P1886" t="s">
        <v>758</v>
      </c>
      <c r="Q1886" t="s">
        <v>759</v>
      </c>
      <c r="R1886" t="s">
        <v>759</v>
      </c>
      <c r="S1886" t="s">
        <v>757</v>
      </c>
      <c r="T1886" t="s">
        <v>757</v>
      </c>
      <c r="U1886" t="s">
        <v>757</v>
      </c>
      <c r="V1886" t="s">
        <v>773</v>
      </c>
      <c r="W1886" t="s">
        <v>773</v>
      </c>
      <c r="X1886" t="s">
        <v>11085</v>
      </c>
      <c r="Y1886" t="str">
        <f t="shared" si="406"/>
        <v>mayo</v>
      </c>
      <c r="Z1886">
        <f>YEAR(BD_PONDERACIONES[[#This Row],[Fecha Ejecución del Ticket]])</f>
        <v>2022</v>
      </c>
      <c r="AA1886" t="str">
        <f t="shared" si="407"/>
        <v>julio</v>
      </c>
      <c r="AB1886">
        <f>YEAR(BD_PONDERACIONES[[#This Row],[Fecha de Inspección]])</f>
        <v>2022</v>
      </c>
      <c r="AC1886">
        <f t="shared" si="408"/>
        <v>0.5</v>
      </c>
      <c r="AD1886">
        <f t="shared" si="409"/>
        <v>0.5</v>
      </c>
      <c r="AE1886">
        <f t="shared" si="410"/>
        <v>0.5</v>
      </c>
      <c r="AF1886">
        <f t="shared" si="411"/>
        <v>0.5</v>
      </c>
      <c r="AG1886">
        <f t="shared" si="412"/>
        <v>0.5</v>
      </c>
      <c r="AH1886">
        <f t="shared" si="413"/>
        <v>0.5</v>
      </c>
      <c r="AI1886">
        <f t="shared" si="414"/>
        <v>0.25</v>
      </c>
      <c r="AJ1886">
        <f t="shared" si="415"/>
        <v>0.25</v>
      </c>
      <c r="AK1886">
        <f t="shared" si="416"/>
        <v>0.5</v>
      </c>
      <c r="AL1886">
        <f t="shared" si="417"/>
        <v>0</v>
      </c>
      <c r="AM1886">
        <f t="shared" si="418"/>
        <v>0</v>
      </c>
      <c r="AN1886" s="6">
        <f t="shared" si="419"/>
        <v>0.8</v>
      </c>
      <c r="AO1886" t="str">
        <f>VLOOKUP(BD_PONDERACIONES[[#This Row],[Comuna]],Tabla3[#All],2,0)</f>
        <v>Cordillera</v>
      </c>
    </row>
    <row r="1887" spans="1:41" x14ac:dyDescent="0.35">
      <c r="A1887" t="s">
        <v>11086</v>
      </c>
      <c r="B1887" t="s">
        <v>11087</v>
      </c>
      <c r="C1887" t="s">
        <v>11088</v>
      </c>
      <c r="D1887" s="5">
        <v>44743</v>
      </c>
      <c r="E1887" s="5">
        <v>44685</v>
      </c>
      <c r="F1887" t="s">
        <v>753</v>
      </c>
      <c r="G1887" t="s">
        <v>11089</v>
      </c>
      <c r="H1887" t="s">
        <v>1886</v>
      </c>
      <c r="J1887" t="s">
        <v>756</v>
      </c>
      <c r="K1887" t="s">
        <v>756</v>
      </c>
      <c r="L1887" t="s">
        <v>757</v>
      </c>
      <c r="M1887" t="s">
        <v>757</v>
      </c>
      <c r="N1887" t="s">
        <v>756</v>
      </c>
      <c r="O1887" t="s">
        <v>756</v>
      </c>
      <c r="P1887" t="s">
        <v>758</v>
      </c>
      <c r="Q1887" t="s">
        <v>759</v>
      </c>
      <c r="R1887" t="s">
        <v>759</v>
      </c>
      <c r="S1887" t="s">
        <v>757</v>
      </c>
      <c r="T1887" t="s">
        <v>757</v>
      </c>
      <c r="U1887" t="s">
        <v>757</v>
      </c>
      <c r="V1887" t="s">
        <v>756</v>
      </c>
      <c r="W1887" t="s">
        <v>756</v>
      </c>
      <c r="X1887" t="s">
        <v>885</v>
      </c>
      <c r="Y1887" t="str">
        <f t="shared" si="406"/>
        <v>mayo</v>
      </c>
      <c r="Z1887">
        <f>YEAR(BD_PONDERACIONES[[#This Row],[Fecha Ejecución del Ticket]])</f>
        <v>2022</v>
      </c>
      <c r="AA1887" t="str">
        <f t="shared" si="407"/>
        <v>julio</v>
      </c>
      <c r="AB1887">
        <f>YEAR(BD_PONDERACIONES[[#This Row],[Fecha de Inspección]])</f>
        <v>2022</v>
      </c>
      <c r="AC1887">
        <f t="shared" si="408"/>
        <v>0.5</v>
      </c>
      <c r="AD1887">
        <f t="shared" si="409"/>
        <v>0.5</v>
      </c>
      <c r="AE1887">
        <f t="shared" si="410"/>
        <v>0.5</v>
      </c>
      <c r="AF1887">
        <f t="shared" si="411"/>
        <v>0.5</v>
      </c>
      <c r="AG1887">
        <f t="shared" si="412"/>
        <v>0.5</v>
      </c>
      <c r="AH1887">
        <f t="shared" si="413"/>
        <v>0.5</v>
      </c>
      <c r="AI1887">
        <f t="shared" si="414"/>
        <v>0.25</v>
      </c>
      <c r="AJ1887">
        <f t="shared" si="415"/>
        <v>0.25</v>
      </c>
      <c r="AK1887">
        <f t="shared" si="416"/>
        <v>0.5</v>
      </c>
      <c r="AL1887">
        <f t="shared" si="417"/>
        <v>0.5</v>
      </c>
      <c r="AM1887">
        <f t="shared" si="418"/>
        <v>0.5</v>
      </c>
      <c r="AN1887" s="6">
        <f t="shared" si="419"/>
        <v>1</v>
      </c>
      <c r="AO1887" t="str">
        <f>VLOOKUP(BD_PONDERACIONES[[#This Row],[Comuna]],Tabla3[#All],2,0)</f>
        <v>Cordillera</v>
      </c>
    </row>
    <row r="1888" spans="1:41" x14ac:dyDescent="0.35">
      <c r="A1888" t="s">
        <v>11090</v>
      </c>
      <c r="B1888" t="s">
        <v>11091</v>
      </c>
      <c r="C1888" t="s">
        <v>11092</v>
      </c>
      <c r="D1888" s="5">
        <v>44743</v>
      </c>
      <c r="E1888" s="5">
        <v>44686</v>
      </c>
      <c r="F1888" t="s">
        <v>763</v>
      </c>
      <c r="G1888" t="s">
        <v>11093</v>
      </c>
      <c r="H1888" t="s">
        <v>3800</v>
      </c>
      <c r="J1888" t="s">
        <v>756</v>
      </c>
      <c r="K1888" t="s">
        <v>756</v>
      </c>
      <c r="L1888" t="s">
        <v>757</v>
      </c>
      <c r="M1888" t="s">
        <v>757</v>
      </c>
      <c r="N1888" t="s">
        <v>756</v>
      </c>
      <c r="O1888" t="s">
        <v>756</v>
      </c>
      <c r="P1888" t="s">
        <v>765</v>
      </c>
      <c r="Q1888" t="s">
        <v>11094</v>
      </c>
      <c r="R1888" t="s">
        <v>759</v>
      </c>
      <c r="S1888" t="s">
        <v>756</v>
      </c>
      <c r="T1888" t="s">
        <v>756</v>
      </c>
      <c r="U1888" t="s">
        <v>756</v>
      </c>
      <c r="V1888" t="s">
        <v>756</v>
      </c>
      <c r="W1888" t="s">
        <v>773</v>
      </c>
      <c r="X1888" t="s">
        <v>10605</v>
      </c>
      <c r="Y1888" t="str">
        <f t="shared" si="406"/>
        <v>mayo</v>
      </c>
      <c r="Z1888">
        <f>YEAR(BD_PONDERACIONES[[#This Row],[Fecha Ejecución del Ticket]])</f>
        <v>2022</v>
      </c>
      <c r="AA1888" t="str">
        <f t="shared" si="407"/>
        <v>julio</v>
      </c>
      <c r="AB1888">
        <f>YEAR(BD_PONDERACIONES[[#This Row],[Fecha de Inspección]])</f>
        <v>2022</v>
      </c>
      <c r="AC1888">
        <f t="shared" si="408"/>
        <v>0.5</v>
      </c>
      <c r="AD1888">
        <f t="shared" si="409"/>
        <v>0.5</v>
      </c>
      <c r="AE1888">
        <f t="shared" si="410"/>
        <v>0.5</v>
      </c>
      <c r="AF1888">
        <f t="shared" si="411"/>
        <v>0.5</v>
      </c>
      <c r="AG1888">
        <f t="shared" si="412"/>
        <v>0.5</v>
      </c>
      <c r="AH1888">
        <f t="shared" si="413"/>
        <v>0.5</v>
      </c>
      <c r="AI1888">
        <f t="shared" si="414"/>
        <v>0.25</v>
      </c>
      <c r="AJ1888">
        <f t="shared" si="415"/>
        <v>0.25</v>
      </c>
      <c r="AK1888">
        <f t="shared" si="416"/>
        <v>0.5</v>
      </c>
      <c r="AL1888">
        <f t="shared" si="417"/>
        <v>0.5</v>
      </c>
      <c r="AM1888">
        <f t="shared" si="418"/>
        <v>0</v>
      </c>
      <c r="AN1888" s="6">
        <f t="shared" si="419"/>
        <v>0.9</v>
      </c>
      <c r="AO1888" t="str">
        <f>VLOOKUP(BD_PONDERACIONES[[#This Row],[Comuna]],Tabla3[#All],2,0)</f>
        <v>Cordillera</v>
      </c>
    </row>
    <row r="1889" spans="1:41" x14ac:dyDescent="0.35">
      <c r="A1889" t="s">
        <v>11095</v>
      </c>
      <c r="B1889" t="s">
        <v>11096</v>
      </c>
      <c r="C1889" t="s">
        <v>11097</v>
      </c>
      <c r="D1889" s="5">
        <v>44743</v>
      </c>
      <c r="E1889" s="5">
        <v>44714</v>
      </c>
      <c r="F1889" t="s">
        <v>753</v>
      </c>
      <c r="G1889" t="s">
        <v>11098</v>
      </c>
      <c r="H1889" t="s">
        <v>1886</v>
      </c>
      <c r="J1889" t="s">
        <v>756</v>
      </c>
      <c r="K1889" t="s">
        <v>756</v>
      </c>
      <c r="L1889" t="s">
        <v>757</v>
      </c>
      <c r="M1889" t="s">
        <v>757</v>
      </c>
      <c r="N1889" t="s">
        <v>756</v>
      </c>
      <c r="O1889" t="s">
        <v>756</v>
      </c>
      <c r="P1889" t="s">
        <v>758</v>
      </c>
      <c r="Q1889" t="s">
        <v>759</v>
      </c>
      <c r="R1889" t="s">
        <v>759</v>
      </c>
      <c r="S1889" t="s">
        <v>757</v>
      </c>
      <c r="T1889" t="s">
        <v>757</v>
      </c>
      <c r="U1889" t="s">
        <v>757</v>
      </c>
      <c r="V1889" t="s">
        <v>756</v>
      </c>
      <c r="W1889" t="s">
        <v>773</v>
      </c>
      <c r="X1889" t="s">
        <v>10148</v>
      </c>
      <c r="Y1889" t="str">
        <f t="shared" si="406"/>
        <v>junio</v>
      </c>
      <c r="Z1889">
        <f>YEAR(BD_PONDERACIONES[[#This Row],[Fecha Ejecución del Ticket]])</f>
        <v>2022</v>
      </c>
      <c r="AA1889" t="str">
        <f t="shared" si="407"/>
        <v>julio</v>
      </c>
      <c r="AB1889">
        <f>YEAR(BD_PONDERACIONES[[#This Row],[Fecha de Inspección]])</f>
        <v>2022</v>
      </c>
      <c r="AC1889">
        <f t="shared" si="408"/>
        <v>0.5</v>
      </c>
      <c r="AD1889">
        <f t="shared" si="409"/>
        <v>0.5</v>
      </c>
      <c r="AE1889">
        <f t="shared" si="410"/>
        <v>0.5</v>
      </c>
      <c r="AF1889">
        <f t="shared" si="411"/>
        <v>0.5</v>
      </c>
      <c r="AG1889">
        <f t="shared" si="412"/>
        <v>0.5</v>
      </c>
      <c r="AH1889">
        <f t="shared" si="413"/>
        <v>0.5</v>
      </c>
      <c r="AI1889">
        <f t="shared" si="414"/>
        <v>0.25</v>
      </c>
      <c r="AJ1889">
        <f t="shared" si="415"/>
        <v>0.25</v>
      </c>
      <c r="AK1889">
        <f t="shared" si="416"/>
        <v>0.5</v>
      </c>
      <c r="AL1889">
        <f t="shared" si="417"/>
        <v>0.5</v>
      </c>
      <c r="AM1889">
        <f t="shared" si="418"/>
        <v>0</v>
      </c>
      <c r="AN1889" s="6">
        <f t="shared" si="419"/>
        <v>0.9</v>
      </c>
      <c r="AO1889" t="str">
        <f>VLOOKUP(BD_PONDERACIONES[[#This Row],[Comuna]],Tabla3[#All],2,0)</f>
        <v>Cordillera</v>
      </c>
    </row>
    <row r="1890" spans="1:41" x14ac:dyDescent="0.35">
      <c r="A1890" t="s">
        <v>11099</v>
      </c>
      <c r="B1890" t="s">
        <v>11100</v>
      </c>
      <c r="C1890" t="s">
        <v>11101</v>
      </c>
      <c r="D1890" s="5">
        <v>44743</v>
      </c>
      <c r="E1890" s="5">
        <v>44687</v>
      </c>
      <c r="F1890" t="s">
        <v>763</v>
      </c>
      <c r="G1890" t="s">
        <v>11102</v>
      </c>
      <c r="H1890" t="s">
        <v>3800</v>
      </c>
      <c r="J1890" t="s">
        <v>756</v>
      </c>
      <c r="K1890" t="s">
        <v>756</v>
      </c>
      <c r="L1890" t="s">
        <v>757</v>
      </c>
      <c r="M1890" t="s">
        <v>757</v>
      </c>
      <c r="N1890" t="s">
        <v>756</v>
      </c>
      <c r="O1890" t="s">
        <v>756</v>
      </c>
      <c r="P1890" t="s">
        <v>765</v>
      </c>
      <c r="Q1890" t="s">
        <v>11103</v>
      </c>
      <c r="R1890" t="s">
        <v>11104</v>
      </c>
      <c r="S1890" t="s">
        <v>756</v>
      </c>
      <c r="T1890" t="s">
        <v>756</v>
      </c>
      <c r="U1890" t="s">
        <v>756</v>
      </c>
      <c r="V1890" t="s">
        <v>756</v>
      </c>
      <c r="W1890" t="s">
        <v>756</v>
      </c>
      <c r="X1890" t="s">
        <v>11105</v>
      </c>
      <c r="Y1890" t="str">
        <f t="shared" si="406"/>
        <v>mayo</v>
      </c>
      <c r="Z1890">
        <f>YEAR(BD_PONDERACIONES[[#This Row],[Fecha Ejecución del Ticket]])</f>
        <v>2022</v>
      </c>
      <c r="AA1890" t="str">
        <f t="shared" si="407"/>
        <v>julio</v>
      </c>
      <c r="AB1890">
        <f>YEAR(BD_PONDERACIONES[[#This Row],[Fecha de Inspección]])</f>
        <v>2022</v>
      </c>
      <c r="AC1890">
        <f t="shared" si="408"/>
        <v>0.5</v>
      </c>
      <c r="AD1890">
        <f t="shared" si="409"/>
        <v>0.5</v>
      </c>
      <c r="AE1890">
        <f t="shared" si="410"/>
        <v>0.5</v>
      </c>
      <c r="AF1890">
        <f t="shared" si="411"/>
        <v>0.5</v>
      </c>
      <c r="AG1890">
        <f t="shared" si="412"/>
        <v>0.5</v>
      </c>
      <c r="AH1890">
        <f t="shared" si="413"/>
        <v>0.5</v>
      </c>
      <c r="AI1890">
        <f t="shared" si="414"/>
        <v>0.25</v>
      </c>
      <c r="AJ1890">
        <f t="shared" si="415"/>
        <v>0.25</v>
      </c>
      <c r="AK1890">
        <f t="shared" si="416"/>
        <v>0.5</v>
      </c>
      <c r="AL1890">
        <f t="shared" si="417"/>
        <v>0.5</v>
      </c>
      <c r="AM1890">
        <f t="shared" si="418"/>
        <v>0.5</v>
      </c>
      <c r="AN1890" s="6">
        <f t="shared" si="419"/>
        <v>1</v>
      </c>
      <c r="AO1890" t="str">
        <f>VLOOKUP(BD_PONDERACIONES[[#This Row],[Comuna]],Tabla3[#All],2,0)</f>
        <v>Cordillera</v>
      </c>
    </row>
    <row r="1891" spans="1:41" x14ac:dyDescent="0.35">
      <c r="A1891" t="s">
        <v>11106</v>
      </c>
      <c r="B1891" t="s">
        <v>11107</v>
      </c>
      <c r="C1891" t="s">
        <v>11108</v>
      </c>
      <c r="D1891" s="5">
        <v>44743</v>
      </c>
      <c r="E1891" s="5">
        <v>44686</v>
      </c>
      <c r="F1891" t="s">
        <v>763</v>
      </c>
      <c r="G1891" t="s">
        <v>11109</v>
      </c>
      <c r="H1891" t="s">
        <v>3800</v>
      </c>
      <c r="J1891" t="s">
        <v>756</v>
      </c>
      <c r="K1891" t="s">
        <v>756</v>
      </c>
      <c r="L1891" t="s">
        <v>757</v>
      </c>
      <c r="M1891" t="s">
        <v>757</v>
      </c>
      <c r="N1891" t="s">
        <v>756</v>
      </c>
      <c r="O1891" t="s">
        <v>756</v>
      </c>
      <c r="P1891" t="s">
        <v>765</v>
      </c>
      <c r="Q1891" t="s">
        <v>11110</v>
      </c>
      <c r="R1891" t="s">
        <v>11111</v>
      </c>
      <c r="S1891" t="s">
        <v>756</v>
      </c>
      <c r="T1891" t="s">
        <v>756</v>
      </c>
      <c r="U1891" t="s">
        <v>756</v>
      </c>
      <c r="V1891" t="s">
        <v>756</v>
      </c>
      <c r="W1891" t="s">
        <v>756</v>
      </c>
      <c r="X1891" t="s">
        <v>769</v>
      </c>
      <c r="Y1891" t="str">
        <f t="shared" si="406"/>
        <v>mayo</v>
      </c>
      <c r="Z1891">
        <f>YEAR(BD_PONDERACIONES[[#This Row],[Fecha Ejecución del Ticket]])</f>
        <v>2022</v>
      </c>
      <c r="AA1891" t="str">
        <f t="shared" si="407"/>
        <v>julio</v>
      </c>
      <c r="AB1891">
        <f>YEAR(BD_PONDERACIONES[[#This Row],[Fecha de Inspección]])</f>
        <v>2022</v>
      </c>
      <c r="AC1891">
        <f t="shared" si="408"/>
        <v>0.5</v>
      </c>
      <c r="AD1891">
        <f t="shared" si="409"/>
        <v>0.5</v>
      </c>
      <c r="AE1891">
        <f t="shared" si="410"/>
        <v>0.5</v>
      </c>
      <c r="AF1891">
        <f t="shared" si="411"/>
        <v>0.5</v>
      </c>
      <c r="AG1891">
        <f t="shared" si="412"/>
        <v>0.5</v>
      </c>
      <c r="AH1891">
        <f t="shared" si="413"/>
        <v>0.5</v>
      </c>
      <c r="AI1891">
        <f t="shared" si="414"/>
        <v>0.25</v>
      </c>
      <c r="AJ1891">
        <f t="shared" si="415"/>
        <v>0.25</v>
      </c>
      <c r="AK1891">
        <f t="shared" si="416"/>
        <v>0.5</v>
      </c>
      <c r="AL1891">
        <f t="shared" si="417"/>
        <v>0.5</v>
      </c>
      <c r="AM1891">
        <f t="shared" si="418"/>
        <v>0.5</v>
      </c>
      <c r="AN1891" s="6">
        <f t="shared" si="419"/>
        <v>1</v>
      </c>
      <c r="AO1891" t="str">
        <f>VLOOKUP(BD_PONDERACIONES[[#This Row],[Comuna]],Tabla3[#All],2,0)</f>
        <v>Cordillera</v>
      </c>
    </row>
    <row r="1892" spans="1:41" x14ac:dyDescent="0.35">
      <c r="A1892" t="s">
        <v>11112</v>
      </c>
      <c r="B1892" t="s">
        <v>11113</v>
      </c>
      <c r="C1892" t="s">
        <v>11114</v>
      </c>
      <c r="D1892" s="5">
        <v>44743</v>
      </c>
      <c r="E1892" s="5">
        <v>44715</v>
      </c>
      <c r="F1892" t="s">
        <v>753</v>
      </c>
      <c r="G1892" t="s">
        <v>11115</v>
      </c>
      <c r="H1892" t="s">
        <v>1886</v>
      </c>
      <c r="J1892" t="s">
        <v>756</v>
      </c>
      <c r="K1892" t="s">
        <v>756</v>
      </c>
      <c r="L1892" t="s">
        <v>757</v>
      </c>
      <c r="M1892" t="s">
        <v>757</v>
      </c>
      <c r="N1892" t="s">
        <v>756</v>
      </c>
      <c r="O1892" t="s">
        <v>756</v>
      </c>
      <c r="P1892" t="s">
        <v>758</v>
      </c>
      <c r="Q1892" t="s">
        <v>759</v>
      </c>
      <c r="R1892" t="s">
        <v>759</v>
      </c>
      <c r="S1892" t="s">
        <v>757</v>
      </c>
      <c r="T1892" t="s">
        <v>757</v>
      </c>
      <c r="U1892" t="s">
        <v>757</v>
      </c>
      <c r="V1892" t="s">
        <v>756</v>
      </c>
      <c r="W1892" t="s">
        <v>773</v>
      </c>
      <c r="X1892" t="s">
        <v>11116</v>
      </c>
      <c r="Y1892" t="str">
        <f t="shared" si="406"/>
        <v>junio</v>
      </c>
      <c r="Z1892">
        <f>YEAR(BD_PONDERACIONES[[#This Row],[Fecha Ejecución del Ticket]])</f>
        <v>2022</v>
      </c>
      <c r="AA1892" t="str">
        <f t="shared" si="407"/>
        <v>julio</v>
      </c>
      <c r="AB1892">
        <f>YEAR(BD_PONDERACIONES[[#This Row],[Fecha de Inspección]])</f>
        <v>2022</v>
      </c>
      <c r="AC1892">
        <f t="shared" si="408"/>
        <v>0.5</v>
      </c>
      <c r="AD1892">
        <f t="shared" si="409"/>
        <v>0.5</v>
      </c>
      <c r="AE1892">
        <f t="shared" si="410"/>
        <v>0.5</v>
      </c>
      <c r="AF1892">
        <f t="shared" si="411"/>
        <v>0.5</v>
      </c>
      <c r="AG1892">
        <f t="shared" si="412"/>
        <v>0.5</v>
      </c>
      <c r="AH1892">
        <f t="shared" si="413"/>
        <v>0.5</v>
      </c>
      <c r="AI1892">
        <f t="shared" si="414"/>
        <v>0.25</v>
      </c>
      <c r="AJ1892">
        <f t="shared" si="415"/>
        <v>0.25</v>
      </c>
      <c r="AK1892">
        <f t="shared" si="416"/>
        <v>0.5</v>
      </c>
      <c r="AL1892">
        <f t="shared" si="417"/>
        <v>0.5</v>
      </c>
      <c r="AM1892">
        <f t="shared" si="418"/>
        <v>0</v>
      </c>
      <c r="AN1892" s="6">
        <f t="shared" si="419"/>
        <v>0.9</v>
      </c>
      <c r="AO1892" t="str">
        <f>VLOOKUP(BD_PONDERACIONES[[#This Row],[Comuna]],Tabla3[#All],2,0)</f>
        <v>Cordillera</v>
      </c>
    </row>
    <row r="1893" spans="1:41" x14ac:dyDescent="0.35">
      <c r="A1893" t="s">
        <v>11117</v>
      </c>
      <c r="B1893" t="s">
        <v>11118</v>
      </c>
      <c r="C1893" t="s">
        <v>11119</v>
      </c>
      <c r="D1893" s="5">
        <v>44743</v>
      </c>
      <c r="E1893" s="5">
        <v>44683</v>
      </c>
      <c r="F1893" t="s">
        <v>763</v>
      </c>
      <c r="G1893" t="s">
        <v>11120</v>
      </c>
      <c r="H1893" t="s">
        <v>3800</v>
      </c>
      <c r="J1893" t="s">
        <v>756</v>
      </c>
      <c r="K1893" t="s">
        <v>756</v>
      </c>
      <c r="L1893" t="s">
        <v>757</v>
      </c>
      <c r="M1893" t="s">
        <v>757</v>
      </c>
      <c r="N1893" t="s">
        <v>756</v>
      </c>
      <c r="O1893" t="s">
        <v>756</v>
      </c>
      <c r="P1893" t="s">
        <v>765</v>
      </c>
      <c r="Q1893" t="s">
        <v>11121</v>
      </c>
      <c r="R1893" t="s">
        <v>11122</v>
      </c>
      <c r="S1893" t="s">
        <v>756</v>
      </c>
      <c r="T1893" t="s">
        <v>756</v>
      </c>
      <c r="U1893" t="s">
        <v>756</v>
      </c>
      <c r="V1893" t="s">
        <v>756</v>
      </c>
      <c r="W1893" t="s">
        <v>768</v>
      </c>
      <c r="X1893" t="s">
        <v>11123</v>
      </c>
      <c r="Y1893" t="str">
        <f t="shared" si="406"/>
        <v>mayo</v>
      </c>
      <c r="Z1893">
        <f>YEAR(BD_PONDERACIONES[[#This Row],[Fecha Ejecución del Ticket]])</f>
        <v>2022</v>
      </c>
      <c r="AA1893" t="str">
        <f t="shared" si="407"/>
        <v>julio</v>
      </c>
      <c r="AB1893">
        <f>YEAR(BD_PONDERACIONES[[#This Row],[Fecha de Inspección]])</f>
        <v>2022</v>
      </c>
      <c r="AC1893">
        <f t="shared" si="408"/>
        <v>0.5</v>
      </c>
      <c r="AD1893">
        <f t="shared" si="409"/>
        <v>0.5</v>
      </c>
      <c r="AE1893">
        <f t="shared" si="410"/>
        <v>0.5</v>
      </c>
      <c r="AF1893">
        <f t="shared" si="411"/>
        <v>0.5</v>
      </c>
      <c r="AG1893">
        <f t="shared" si="412"/>
        <v>0.5</v>
      </c>
      <c r="AH1893">
        <f t="shared" si="413"/>
        <v>0.5</v>
      </c>
      <c r="AI1893">
        <f t="shared" si="414"/>
        <v>0.25</v>
      </c>
      <c r="AJ1893">
        <f t="shared" si="415"/>
        <v>0.25</v>
      </c>
      <c r="AK1893">
        <f t="shared" si="416"/>
        <v>0.5</v>
      </c>
      <c r="AL1893">
        <f t="shared" si="417"/>
        <v>0.5</v>
      </c>
      <c r="AM1893">
        <f t="shared" si="418"/>
        <v>0.17499999999999999</v>
      </c>
      <c r="AN1893" s="6">
        <f t="shared" si="419"/>
        <v>0.93500000000000005</v>
      </c>
      <c r="AO1893" t="str">
        <f>VLOOKUP(BD_PONDERACIONES[[#This Row],[Comuna]],Tabla3[#All],2,0)</f>
        <v>Cordillera</v>
      </c>
    </row>
    <row r="1894" spans="1:41" x14ac:dyDescent="0.35">
      <c r="A1894" t="s">
        <v>11124</v>
      </c>
      <c r="B1894" t="s">
        <v>11125</v>
      </c>
      <c r="C1894" t="s">
        <v>11126</v>
      </c>
      <c r="D1894" s="5">
        <v>44743</v>
      </c>
      <c r="E1894" s="5">
        <v>44686</v>
      </c>
      <c r="F1894" t="s">
        <v>763</v>
      </c>
      <c r="G1894" t="s">
        <v>11127</v>
      </c>
      <c r="H1894" t="s">
        <v>3800</v>
      </c>
      <c r="J1894" t="s">
        <v>756</v>
      </c>
      <c r="K1894" t="s">
        <v>756</v>
      </c>
      <c r="L1894" t="s">
        <v>757</v>
      </c>
      <c r="M1894" t="s">
        <v>757</v>
      </c>
      <c r="N1894" t="s">
        <v>756</v>
      </c>
      <c r="O1894" t="s">
        <v>756</v>
      </c>
      <c r="P1894" t="s">
        <v>758</v>
      </c>
      <c r="Q1894" t="s">
        <v>759</v>
      </c>
      <c r="R1894" t="s">
        <v>759</v>
      </c>
      <c r="S1894" t="s">
        <v>757</v>
      </c>
      <c r="T1894" t="s">
        <v>757</v>
      </c>
      <c r="U1894" t="s">
        <v>757</v>
      </c>
      <c r="V1894" t="s">
        <v>756</v>
      </c>
      <c r="W1894" t="s">
        <v>756</v>
      </c>
      <c r="X1894" t="s">
        <v>804</v>
      </c>
      <c r="Y1894" t="str">
        <f t="shared" si="406"/>
        <v>mayo</v>
      </c>
      <c r="Z1894">
        <f>YEAR(BD_PONDERACIONES[[#This Row],[Fecha Ejecución del Ticket]])</f>
        <v>2022</v>
      </c>
      <c r="AA1894" t="str">
        <f t="shared" si="407"/>
        <v>julio</v>
      </c>
      <c r="AB1894">
        <f>YEAR(BD_PONDERACIONES[[#This Row],[Fecha de Inspección]])</f>
        <v>2022</v>
      </c>
      <c r="AC1894">
        <f t="shared" si="408"/>
        <v>0.5</v>
      </c>
      <c r="AD1894">
        <f t="shared" si="409"/>
        <v>0.5</v>
      </c>
      <c r="AE1894">
        <f t="shared" si="410"/>
        <v>0.5</v>
      </c>
      <c r="AF1894">
        <f t="shared" si="411"/>
        <v>0.5</v>
      </c>
      <c r="AG1894">
        <f t="shared" si="412"/>
        <v>0.5</v>
      </c>
      <c r="AH1894">
        <f t="shared" si="413"/>
        <v>0.5</v>
      </c>
      <c r="AI1894">
        <f t="shared" si="414"/>
        <v>0.25</v>
      </c>
      <c r="AJ1894">
        <f t="shared" si="415"/>
        <v>0.25</v>
      </c>
      <c r="AK1894">
        <f t="shared" si="416"/>
        <v>0.5</v>
      </c>
      <c r="AL1894">
        <f t="shared" si="417"/>
        <v>0.5</v>
      </c>
      <c r="AM1894">
        <f t="shared" si="418"/>
        <v>0.5</v>
      </c>
      <c r="AN1894" s="6">
        <f t="shared" si="419"/>
        <v>1</v>
      </c>
      <c r="AO1894" t="str">
        <f>VLOOKUP(BD_PONDERACIONES[[#This Row],[Comuna]],Tabla3[#All],2,0)</f>
        <v>Cordillera</v>
      </c>
    </row>
    <row r="1895" spans="1:41" x14ac:dyDescent="0.35">
      <c r="A1895" t="s">
        <v>10973</v>
      </c>
      <c r="B1895" t="s">
        <v>10974</v>
      </c>
      <c r="C1895" t="s">
        <v>10975</v>
      </c>
      <c r="D1895" s="5">
        <v>44746</v>
      </c>
      <c r="E1895" s="5">
        <v>44686</v>
      </c>
      <c r="F1895" t="s">
        <v>763</v>
      </c>
      <c r="G1895" t="s">
        <v>10976</v>
      </c>
      <c r="H1895" t="s">
        <v>3800</v>
      </c>
      <c r="J1895" t="s">
        <v>756</v>
      </c>
      <c r="K1895" t="s">
        <v>756</v>
      </c>
      <c r="L1895" t="s">
        <v>757</v>
      </c>
      <c r="M1895" t="s">
        <v>757</v>
      </c>
      <c r="N1895" t="s">
        <v>756</v>
      </c>
      <c r="O1895" t="s">
        <v>756</v>
      </c>
      <c r="P1895" t="s">
        <v>758</v>
      </c>
      <c r="Q1895" t="s">
        <v>759</v>
      </c>
      <c r="R1895" t="s">
        <v>759</v>
      </c>
      <c r="S1895" t="s">
        <v>757</v>
      </c>
      <c r="T1895" t="s">
        <v>757</v>
      </c>
      <c r="U1895" t="s">
        <v>757</v>
      </c>
      <c r="V1895" t="s">
        <v>756</v>
      </c>
      <c r="W1895" t="s">
        <v>756</v>
      </c>
      <c r="X1895" t="s">
        <v>804</v>
      </c>
      <c r="Y1895" t="str">
        <f t="shared" si="406"/>
        <v>mayo</v>
      </c>
      <c r="Z1895">
        <f>YEAR(BD_PONDERACIONES[[#This Row],[Fecha Ejecución del Ticket]])</f>
        <v>2022</v>
      </c>
      <c r="AA1895" t="str">
        <f t="shared" si="407"/>
        <v>julio</v>
      </c>
      <c r="AB1895">
        <f>YEAR(BD_PONDERACIONES[[#This Row],[Fecha de Inspección]])</f>
        <v>2022</v>
      </c>
      <c r="AC1895">
        <f t="shared" si="408"/>
        <v>0.5</v>
      </c>
      <c r="AD1895">
        <f t="shared" si="409"/>
        <v>0.5</v>
      </c>
      <c r="AE1895">
        <f t="shared" si="410"/>
        <v>0.5</v>
      </c>
      <c r="AF1895">
        <f t="shared" si="411"/>
        <v>0.5</v>
      </c>
      <c r="AG1895">
        <f t="shared" si="412"/>
        <v>0.5</v>
      </c>
      <c r="AH1895">
        <f t="shared" si="413"/>
        <v>0.5</v>
      </c>
      <c r="AI1895">
        <f t="shared" si="414"/>
        <v>0.25</v>
      </c>
      <c r="AJ1895">
        <f t="shared" si="415"/>
        <v>0.25</v>
      </c>
      <c r="AK1895">
        <f t="shared" si="416"/>
        <v>0.5</v>
      </c>
      <c r="AL1895">
        <f t="shared" si="417"/>
        <v>0.5</v>
      </c>
      <c r="AM1895">
        <f t="shared" si="418"/>
        <v>0.5</v>
      </c>
      <c r="AN1895" s="6">
        <f t="shared" si="419"/>
        <v>1</v>
      </c>
      <c r="AO1895" t="str">
        <f>VLOOKUP(BD_PONDERACIONES[[#This Row],[Comuna]],Tabla3[#All],2,0)</f>
        <v>Cordillera</v>
      </c>
    </row>
    <row r="1896" spans="1:41" x14ac:dyDescent="0.35">
      <c r="A1896" t="s">
        <v>10977</v>
      </c>
      <c r="B1896" t="s">
        <v>10978</v>
      </c>
      <c r="C1896" t="s">
        <v>10979</v>
      </c>
      <c r="D1896" s="5">
        <v>44746</v>
      </c>
      <c r="E1896" s="5">
        <v>44683</v>
      </c>
      <c r="F1896" t="s">
        <v>763</v>
      </c>
      <c r="G1896" t="s">
        <v>10980</v>
      </c>
      <c r="H1896" t="s">
        <v>3800</v>
      </c>
      <c r="J1896" t="s">
        <v>756</v>
      </c>
      <c r="K1896" t="s">
        <v>756</v>
      </c>
      <c r="L1896" t="s">
        <v>757</v>
      </c>
      <c r="M1896" t="s">
        <v>757</v>
      </c>
      <c r="N1896" t="s">
        <v>756</v>
      </c>
      <c r="O1896" t="s">
        <v>756</v>
      </c>
      <c r="P1896" t="s">
        <v>758</v>
      </c>
      <c r="Q1896" t="s">
        <v>759</v>
      </c>
      <c r="R1896" t="s">
        <v>759</v>
      </c>
      <c r="S1896" t="s">
        <v>757</v>
      </c>
      <c r="T1896" t="s">
        <v>757</v>
      </c>
      <c r="U1896" t="s">
        <v>757</v>
      </c>
      <c r="V1896" t="s">
        <v>756</v>
      </c>
      <c r="W1896" t="s">
        <v>756</v>
      </c>
      <c r="X1896" t="s">
        <v>804</v>
      </c>
      <c r="Y1896" t="str">
        <f t="shared" si="406"/>
        <v>mayo</v>
      </c>
      <c r="Z1896">
        <f>YEAR(BD_PONDERACIONES[[#This Row],[Fecha Ejecución del Ticket]])</f>
        <v>2022</v>
      </c>
      <c r="AA1896" t="str">
        <f t="shared" si="407"/>
        <v>julio</v>
      </c>
      <c r="AB1896">
        <f>YEAR(BD_PONDERACIONES[[#This Row],[Fecha de Inspección]])</f>
        <v>2022</v>
      </c>
      <c r="AC1896">
        <f t="shared" si="408"/>
        <v>0.5</v>
      </c>
      <c r="AD1896">
        <f t="shared" si="409"/>
        <v>0.5</v>
      </c>
      <c r="AE1896">
        <f t="shared" si="410"/>
        <v>0.5</v>
      </c>
      <c r="AF1896">
        <f t="shared" si="411"/>
        <v>0.5</v>
      </c>
      <c r="AG1896">
        <f t="shared" si="412"/>
        <v>0.5</v>
      </c>
      <c r="AH1896">
        <f t="shared" si="413"/>
        <v>0.5</v>
      </c>
      <c r="AI1896">
        <f t="shared" si="414"/>
        <v>0.25</v>
      </c>
      <c r="AJ1896">
        <f t="shared" si="415"/>
        <v>0.25</v>
      </c>
      <c r="AK1896">
        <f t="shared" si="416"/>
        <v>0.5</v>
      </c>
      <c r="AL1896">
        <f t="shared" si="417"/>
        <v>0.5</v>
      </c>
      <c r="AM1896">
        <f t="shared" si="418"/>
        <v>0.5</v>
      </c>
      <c r="AN1896" s="6">
        <f t="shared" si="419"/>
        <v>1</v>
      </c>
      <c r="AO1896" t="str">
        <f>VLOOKUP(BD_PONDERACIONES[[#This Row],[Comuna]],Tabla3[#All],2,0)</f>
        <v>Cordillera</v>
      </c>
    </row>
    <row r="1897" spans="1:41" x14ac:dyDescent="0.35">
      <c r="A1897" t="s">
        <v>10981</v>
      </c>
      <c r="B1897" t="s">
        <v>10982</v>
      </c>
      <c r="C1897" t="s">
        <v>10983</v>
      </c>
      <c r="D1897" s="5">
        <v>44746</v>
      </c>
      <c r="E1897" s="5">
        <v>44684</v>
      </c>
      <c r="F1897" t="s">
        <v>763</v>
      </c>
      <c r="G1897" t="s">
        <v>10984</v>
      </c>
      <c r="H1897" t="s">
        <v>3800</v>
      </c>
      <c r="J1897" t="s">
        <v>756</v>
      </c>
      <c r="K1897" t="s">
        <v>756</v>
      </c>
      <c r="L1897" t="s">
        <v>757</v>
      </c>
      <c r="M1897" t="s">
        <v>757</v>
      </c>
      <c r="N1897" t="s">
        <v>756</v>
      </c>
      <c r="O1897" t="s">
        <v>756</v>
      </c>
      <c r="P1897" t="s">
        <v>758</v>
      </c>
      <c r="Q1897" t="s">
        <v>759</v>
      </c>
      <c r="R1897" t="s">
        <v>759</v>
      </c>
      <c r="S1897" t="s">
        <v>757</v>
      </c>
      <c r="T1897" t="s">
        <v>757</v>
      </c>
      <c r="U1897" t="s">
        <v>757</v>
      </c>
      <c r="V1897" t="s">
        <v>756</v>
      </c>
      <c r="W1897" t="s">
        <v>756</v>
      </c>
      <c r="X1897" t="s">
        <v>804</v>
      </c>
      <c r="Y1897" t="str">
        <f t="shared" si="406"/>
        <v>mayo</v>
      </c>
      <c r="Z1897">
        <f>YEAR(BD_PONDERACIONES[[#This Row],[Fecha Ejecución del Ticket]])</f>
        <v>2022</v>
      </c>
      <c r="AA1897" t="str">
        <f t="shared" si="407"/>
        <v>julio</v>
      </c>
      <c r="AB1897">
        <f>YEAR(BD_PONDERACIONES[[#This Row],[Fecha de Inspección]])</f>
        <v>2022</v>
      </c>
      <c r="AC1897">
        <f t="shared" si="408"/>
        <v>0.5</v>
      </c>
      <c r="AD1897">
        <f t="shared" si="409"/>
        <v>0.5</v>
      </c>
      <c r="AE1897">
        <f t="shared" si="410"/>
        <v>0.5</v>
      </c>
      <c r="AF1897">
        <f t="shared" si="411"/>
        <v>0.5</v>
      </c>
      <c r="AG1897">
        <f t="shared" si="412"/>
        <v>0.5</v>
      </c>
      <c r="AH1897">
        <f t="shared" si="413"/>
        <v>0.5</v>
      </c>
      <c r="AI1897">
        <f t="shared" si="414"/>
        <v>0.25</v>
      </c>
      <c r="AJ1897">
        <f t="shared" si="415"/>
        <v>0.25</v>
      </c>
      <c r="AK1897">
        <f t="shared" si="416"/>
        <v>0.5</v>
      </c>
      <c r="AL1897">
        <f t="shared" si="417"/>
        <v>0.5</v>
      </c>
      <c r="AM1897">
        <f t="shared" si="418"/>
        <v>0.5</v>
      </c>
      <c r="AN1897" s="6">
        <f t="shared" si="419"/>
        <v>1</v>
      </c>
      <c r="AO1897" t="str">
        <f>VLOOKUP(BD_PONDERACIONES[[#This Row],[Comuna]],Tabla3[#All],2,0)</f>
        <v>Cordillera</v>
      </c>
    </row>
    <row r="1898" spans="1:41" x14ac:dyDescent="0.35">
      <c r="A1898" t="s">
        <v>10985</v>
      </c>
      <c r="B1898" t="s">
        <v>10986</v>
      </c>
      <c r="C1898" t="s">
        <v>10987</v>
      </c>
      <c r="D1898" s="5">
        <v>44746</v>
      </c>
      <c r="E1898" s="5">
        <v>44683</v>
      </c>
      <c r="F1898" t="s">
        <v>763</v>
      </c>
      <c r="G1898" t="s">
        <v>10988</v>
      </c>
      <c r="H1898" t="s">
        <v>3800</v>
      </c>
      <c r="J1898" t="s">
        <v>756</v>
      </c>
      <c r="K1898" t="s">
        <v>756</v>
      </c>
      <c r="L1898" t="s">
        <v>757</v>
      </c>
      <c r="M1898" t="s">
        <v>757</v>
      </c>
      <c r="N1898" t="s">
        <v>756</v>
      </c>
      <c r="O1898" t="s">
        <v>756</v>
      </c>
      <c r="P1898" t="s">
        <v>758</v>
      </c>
      <c r="Q1898" t="s">
        <v>759</v>
      </c>
      <c r="R1898" t="s">
        <v>759</v>
      </c>
      <c r="S1898" t="s">
        <v>757</v>
      </c>
      <c r="T1898" t="s">
        <v>757</v>
      </c>
      <c r="U1898" t="s">
        <v>757</v>
      </c>
      <c r="V1898" t="s">
        <v>756</v>
      </c>
      <c r="W1898" t="s">
        <v>756</v>
      </c>
      <c r="X1898" t="s">
        <v>804</v>
      </c>
      <c r="Y1898" t="str">
        <f t="shared" si="406"/>
        <v>mayo</v>
      </c>
      <c r="Z1898">
        <f>YEAR(BD_PONDERACIONES[[#This Row],[Fecha Ejecución del Ticket]])</f>
        <v>2022</v>
      </c>
      <c r="AA1898" t="str">
        <f t="shared" si="407"/>
        <v>julio</v>
      </c>
      <c r="AB1898">
        <f>YEAR(BD_PONDERACIONES[[#This Row],[Fecha de Inspección]])</f>
        <v>2022</v>
      </c>
      <c r="AC1898">
        <f t="shared" si="408"/>
        <v>0.5</v>
      </c>
      <c r="AD1898">
        <f t="shared" si="409"/>
        <v>0.5</v>
      </c>
      <c r="AE1898">
        <f t="shared" si="410"/>
        <v>0.5</v>
      </c>
      <c r="AF1898">
        <f t="shared" si="411"/>
        <v>0.5</v>
      </c>
      <c r="AG1898">
        <f t="shared" si="412"/>
        <v>0.5</v>
      </c>
      <c r="AH1898">
        <f t="shared" si="413"/>
        <v>0.5</v>
      </c>
      <c r="AI1898">
        <f t="shared" si="414"/>
        <v>0.25</v>
      </c>
      <c r="AJ1898">
        <f t="shared" si="415"/>
        <v>0.25</v>
      </c>
      <c r="AK1898">
        <f t="shared" si="416"/>
        <v>0.5</v>
      </c>
      <c r="AL1898">
        <f t="shared" si="417"/>
        <v>0.5</v>
      </c>
      <c r="AM1898">
        <f t="shared" si="418"/>
        <v>0.5</v>
      </c>
      <c r="AN1898" s="6">
        <f t="shared" si="419"/>
        <v>1</v>
      </c>
      <c r="AO1898" t="str">
        <f>VLOOKUP(BD_PONDERACIONES[[#This Row],[Comuna]],Tabla3[#All],2,0)</f>
        <v>Cordillera</v>
      </c>
    </row>
    <row r="1899" spans="1:41" x14ac:dyDescent="0.35">
      <c r="A1899" t="s">
        <v>10989</v>
      </c>
      <c r="B1899" t="s">
        <v>10990</v>
      </c>
      <c r="C1899" t="s">
        <v>10991</v>
      </c>
      <c r="D1899" s="5">
        <v>44746</v>
      </c>
      <c r="E1899" s="5">
        <v>44685</v>
      </c>
      <c r="F1899" t="s">
        <v>763</v>
      </c>
      <c r="G1899" t="s">
        <v>10992</v>
      </c>
      <c r="H1899" t="s">
        <v>3800</v>
      </c>
      <c r="J1899" t="s">
        <v>756</v>
      </c>
      <c r="K1899" t="s">
        <v>756</v>
      </c>
      <c r="L1899" t="s">
        <v>757</v>
      </c>
      <c r="M1899" t="s">
        <v>757</v>
      </c>
      <c r="N1899" t="s">
        <v>756</v>
      </c>
      <c r="O1899" t="s">
        <v>756</v>
      </c>
      <c r="P1899" t="s">
        <v>765</v>
      </c>
      <c r="Q1899" t="s">
        <v>10993</v>
      </c>
      <c r="R1899" t="s">
        <v>10994</v>
      </c>
      <c r="S1899" t="s">
        <v>756</v>
      </c>
      <c r="T1899" t="s">
        <v>756</v>
      </c>
      <c r="U1899" t="s">
        <v>756</v>
      </c>
      <c r="V1899" t="s">
        <v>756</v>
      </c>
      <c r="W1899" t="s">
        <v>756</v>
      </c>
      <c r="X1899" t="s">
        <v>10995</v>
      </c>
      <c r="Y1899" t="str">
        <f t="shared" si="406"/>
        <v>mayo</v>
      </c>
      <c r="Z1899">
        <f>YEAR(BD_PONDERACIONES[[#This Row],[Fecha Ejecución del Ticket]])</f>
        <v>2022</v>
      </c>
      <c r="AA1899" t="str">
        <f t="shared" si="407"/>
        <v>julio</v>
      </c>
      <c r="AB1899">
        <f>YEAR(BD_PONDERACIONES[[#This Row],[Fecha de Inspección]])</f>
        <v>2022</v>
      </c>
      <c r="AC1899">
        <f t="shared" si="408"/>
        <v>0.5</v>
      </c>
      <c r="AD1899">
        <f t="shared" si="409"/>
        <v>0.5</v>
      </c>
      <c r="AE1899">
        <f t="shared" si="410"/>
        <v>0.5</v>
      </c>
      <c r="AF1899">
        <f t="shared" si="411"/>
        <v>0.5</v>
      </c>
      <c r="AG1899">
        <f t="shared" si="412"/>
        <v>0.5</v>
      </c>
      <c r="AH1899">
        <f t="shared" si="413"/>
        <v>0.5</v>
      </c>
      <c r="AI1899">
        <f t="shared" si="414"/>
        <v>0.25</v>
      </c>
      <c r="AJ1899">
        <f t="shared" si="415"/>
        <v>0.25</v>
      </c>
      <c r="AK1899">
        <f t="shared" si="416"/>
        <v>0.5</v>
      </c>
      <c r="AL1899">
        <f t="shared" si="417"/>
        <v>0.5</v>
      </c>
      <c r="AM1899">
        <f t="shared" si="418"/>
        <v>0.5</v>
      </c>
      <c r="AN1899" s="6">
        <f t="shared" si="419"/>
        <v>1</v>
      </c>
      <c r="AO1899" t="str">
        <f>VLOOKUP(BD_PONDERACIONES[[#This Row],[Comuna]],Tabla3[#All],2,0)</f>
        <v>Cordillera</v>
      </c>
    </row>
    <row r="1900" spans="1:41" x14ac:dyDescent="0.35">
      <c r="A1900" t="s">
        <v>10996</v>
      </c>
      <c r="B1900" t="s">
        <v>10997</v>
      </c>
      <c r="C1900" t="s">
        <v>10998</v>
      </c>
      <c r="D1900" s="5">
        <v>44746</v>
      </c>
      <c r="E1900" s="5">
        <v>44684</v>
      </c>
      <c r="F1900" t="s">
        <v>753</v>
      </c>
      <c r="G1900" t="s">
        <v>10999</v>
      </c>
      <c r="H1900" t="s">
        <v>3800</v>
      </c>
      <c r="J1900" t="s">
        <v>756</v>
      </c>
      <c r="K1900" t="s">
        <v>756</v>
      </c>
      <c r="L1900" t="s">
        <v>757</v>
      </c>
      <c r="M1900" t="s">
        <v>757</v>
      </c>
      <c r="N1900" t="s">
        <v>756</v>
      </c>
      <c r="O1900" t="s">
        <v>756</v>
      </c>
      <c r="P1900" t="s">
        <v>758</v>
      </c>
      <c r="Q1900" t="s">
        <v>759</v>
      </c>
      <c r="R1900" t="s">
        <v>759</v>
      </c>
      <c r="S1900" t="s">
        <v>757</v>
      </c>
      <c r="T1900" t="s">
        <v>757</v>
      </c>
      <c r="U1900" t="s">
        <v>757</v>
      </c>
      <c r="V1900" t="s">
        <v>756</v>
      </c>
      <c r="W1900" t="s">
        <v>756</v>
      </c>
      <c r="X1900" t="s">
        <v>8555</v>
      </c>
      <c r="Y1900" t="str">
        <f t="shared" si="406"/>
        <v>mayo</v>
      </c>
      <c r="Z1900">
        <f>YEAR(BD_PONDERACIONES[[#This Row],[Fecha Ejecución del Ticket]])</f>
        <v>2022</v>
      </c>
      <c r="AA1900" t="str">
        <f t="shared" si="407"/>
        <v>julio</v>
      </c>
      <c r="AB1900">
        <f>YEAR(BD_PONDERACIONES[[#This Row],[Fecha de Inspección]])</f>
        <v>2022</v>
      </c>
      <c r="AC1900">
        <f t="shared" si="408"/>
        <v>0.5</v>
      </c>
      <c r="AD1900">
        <f t="shared" si="409"/>
        <v>0.5</v>
      </c>
      <c r="AE1900">
        <f t="shared" si="410"/>
        <v>0.5</v>
      </c>
      <c r="AF1900">
        <f t="shared" si="411"/>
        <v>0.5</v>
      </c>
      <c r="AG1900">
        <f t="shared" si="412"/>
        <v>0.5</v>
      </c>
      <c r="AH1900">
        <f t="shared" si="413"/>
        <v>0.5</v>
      </c>
      <c r="AI1900">
        <f t="shared" si="414"/>
        <v>0.25</v>
      </c>
      <c r="AJ1900">
        <f t="shared" si="415"/>
        <v>0.25</v>
      </c>
      <c r="AK1900">
        <f t="shared" si="416"/>
        <v>0.5</v>
      </c>
      <c r="AL1900">
        <f t="shared" si="417"/>
        <v>0.5</v>
      </c>
      <c r="AM1900">
        <f t="shared" si="418"/>
        <v>0.5</v>
      </c>
      <c r="AN1900" s="6">
        <f t="shared" si="419"/>
        <v>1</v>
      </c>
      <c r="AO1900" t="str">
        <f>VLOOKUP(BD_PONDERACIONES[[#This Row],[Comuna]],Tabla3[#All],2,0)</f>
        <v>Cordillera</v>
      </c>
    </row>
    <row r="1901" spans="1:41" x14ac:dyDescent="0.35">
      <c r="A1901" t="s">
        <v>11000</v>
      </c>
      <c r="B1901" t="s">
        <v>11001</v>
      </c>
      <c r="C1901" t="s">
        <v>11002</v>
      </c>
      <c r="D1901" s="5">
        <v>44746</v>
      </c>
      <c r="E1901" s="5">
        <v>44683</v>
      </c>
      <c r="F1901" t="s">
        <v>753</v>
      </c>
      <c r="G1901" t="s">
        <v>11003</v>
      </c>
      <c r="H1901" t="s">
        <v>3800</v>
      </c>
      <c r="J1901" t="s">
        <v>756</v>
      </c>
      <c r="K1901" t="s">
        <v>756</v>
      </c>
      <c r="L1901" t="s">
        <v>757</v>
      </c>
      <c r="M1901" t="s">
        <v>757</v>
      </c>
      <c r="N1901" t="s">
        <v>756</v>
      </c>
      <c r="O1901" t="s">
        <v>756</v>
      </c>
      <c r="P1901" t="s">
        <v>758</v>
      </c>
      <c r="Q1901" t="s">
        <v>759</v>
      </c>
      <c r="R1901" t="s">
        <v>759</v>
      </c>
      <c r="S1901" t="s">
        <v>757</v>
      </c>
      <c r="T1901" t="s">
        <v>757</v>
      </c>
      <c r="U1901" t="s">
        <v>757</v>
      </c>
      <c r="V1901" t="s">
        <v>756</v>
      </c>
      <c r="W1901" t="s">
        <v>756</v>
      </c>
      <c r="X1901" t="s">
        <v>11004</v>
      </c>
      <c r="Y1901" t="str">
        <f t="shared" si="406"/>
        <v>mayo</v>
      </c>
      <c r="Z1901">
        <f>YEAR(BD_PONDERACIONES[[#This Row],[Fecha Ejecución del Ticket]])</f>
        <v>2022</v>
      </c>
      <c r="AA1901" t="str">
        <f t="shared" si="407"/>
        <v>julio</v>
      </c>
      <c r="AB1901">
        <f>YEAR(BD_PONDERACIONES[[#This Row],[Fecha de Inspección]])</f>
        <v>2022</v>
      </c>
      <c r="AC1901">
        <f t="shared" si="408"/>
        <v>0.5</v>
      </c>
      <c r="AD1901">
        <f t="shared" si="409"/>
        <v>0.5</v>
      </c>
      <c r="AE1901">
        <f t="shared" si="410"/>
        <v>0.5</v>
      </c>
      <c r="AF1901">
        <f t="shared" si="411"/>
        <v>0.5</v>
      </c>
      <c r="AG1901">
        <f t="shared" si="412"/>
        <v>0.5</v>
      </c>
      <c r="AH1901">
        <f t="shared" si="413"/>
        <v>0.5</v>
      </c>
      <c r="AI1901">
        <f t="shared" si="414"/>
        <v>0.25</v>
      </c>
      <c r="AJ1901">
        <f t="shared" si="415"/>
        <v>0.25</v>
      </c>
      <c r="AK1901">
        <f t="shared" si="416"/>
        <v>0.5</v>
      </c>
      <c r="AL1901">
        <f t="shared" si="417"/>
        <v>0.5</v>
      </c>
      <c r="AM1901">
        <f t="shared" si="418"/>
        <v>0.5</v>
      </c>
      <c r="AN1901" s="6">
        <f t="shared" si="419"/>
        <v>1</v>
      </c>
      <c r="AO1901" t="str">
        <f>VLOOKUP(BD_PONDERACIONES[[#This Row],[Comuna]],Tabla3[#All],2,0)</f>
        <v>Cordillera</v>
      </c>
    </row>
    <row r="1902" spans="1:41" x14ac:dyDescent="0.35">
      <c r="A1902" t="s">
        <v>11005</v>
      </c>
      <c r="B1902" t="s">
        <v>11006</v>
      </c>
      <c r="C1902" t="s">
        <v>11007</v>
      </c>
      <c r="D1902" s="5">
        <v>44746</v>
      </c>
      <c r="E1902" s="5">
        <v>44683</v>
      </c>
      <c r="F1902" t="s">
        <v>753</v>
      </c>
      <c r="G1902" t="s">
        <v>11008</v>
      </c>
      <c r="H1902" t="s">
        <v>3800</v>
      </c>
      <c r="J1902" t="s">
        <v>756</v>
      </c>
      <c r="K1902" t="s">
        <v>756</v>
      </c>
      <c r="L1902" t="s">
        <v>757</v>
      </c>
      <c r="M1902" t="s">
        <v>757</v>
      </c>
      <c r="N1902" t="s">
        <v>756</v>
      </c>
      <c r="O1902" t="s">
        <v>756</v>
      </c>
      <c r="P1902" t="s">
        <v>758</v>
      </c>
      <c r="Q1902" t="s">
        <v>759</v>
      </c>
      <c r="R1902" t="s">
        <v>759</v>
      </c>
      <c r="S1902" t="s">
        <v>757</v>
      </c>
      <c r="T1902" t="s">
        <v>757</v>
      </c>
      <c r="U1902" t="s">
        <v>757</v>
      </c>
      <c r="V1902" t="s">
        <v>756</v>
      </c>
      <c r="W1902" t="s">
        <v>756</v>
      </c>
      <c r="X1902" t="s">
        <v>11009</v>
      </c>
      <c r="Y1902" t="str">
        <f t="shared" si="406"/>
        <v>mayo</v>
      </c>
      <c r="Z1902">
        <f>YEAR(BD_PONDERACIONES[[#This Row],[Fecha Ejecución del Ticket]])</f>
        <v>2022</v>
      </c>
      <c r="AA1902" t="str">
        <f t="shared" si="407"/>
        <v>julio</v>
      </c>
      <c r="AB1902">
        <f>YEAR(BD_PONDERACIONES[[#This Row],[Fecha de Inspección]])</f>
        <v>2022</v>
      </c>
      <c r="AC1902">
        <f t="shared" si="408"/>
        <v>0.5</v>
      </c>
      <c r="AD1902">
        <f t="shared" si="409"/>
        <v>0.5</v>
      </c>
      <c r="AE1902">
        <f t="shared" si="410"/>
        <v>0.5</v>
      </c>
      <c r="AF1902">
        <f t="shared" si="411"/>
        <v>0.5</v>
      </c>
      <c r="AG1902">
        <f t="shared" si="412"/>
        <v>0.5</v>
      </c>
      <c r="AH1902">
        <f t="shared" si="413"/>
        <v>0.5</v>
      </c>
      <c r="AI1902">
        <f t="shared" si="414"/>
        <v>0.25</v>
      </c>
      <c r="AJ1902">
        <f t="shared" si="415"/>
        <v>0.25</v>
      </c>
      <c r="AK1902">
        <f t="shared" si="416"/>
        <v>0.5</v>
      </c>
      <c r="AL1902">
        <f t="shared" si="417"/>
        <v>0.5</v>
      </c>
      <c r="AM1902">
        <f t="shared" si="418"/>
        <v>0.5</v>
      </c>
      <c r="AN1902" s="6">
        <f t="shared" si="419"/>
        <v>1</v>
      </c>
      <c r="AO1902" t="str">
        <f>VLOOKUP(BD_PONDERACIONES[[#This Row],[Comuna]],Tabla3[#All],2,0)</f>
        <v>Cordillera</v>
      </c>
    </row>
    <row r="1903" spans="1:41" x14ac:dyDescent="0.35">
      <c r="A1903" t="s">
        <v>11010</v>
      </c>
      <c r="B1903" t="s">
        <v>11011</v>
      </c>
      <c r="C1903" t="s">
        <v>11012</v>
      </c>
      <c r="D1903" s="5">
        <v>44746</v>
      </c>
      <c r="E1903" s="5">
        <v>44687</v>
      </c>
      <c r="F1903" t="s">
        <v>763</v>
      </c>
      <c r="G1903" t="s">
        <v>11013</v>
      </c>
      <c r="H1903" t="s">
        <v>3800</v>
      </c>
      <c r="J1903" t="s">
        <v>756</v>
      </c>
      <c r="K1903" t="s">
        <v>756</v>
      </c>
      <c r="L1903" t="s">
        <v>757</v>
      </c>
      <c r="M1903" t="s">
        <v>757</v>
      </c>
      <c r="N1903" t="s">
        <v>756</v>
      </c>
      <c r="O1903" t="s">
        <v>756</v>
      </c>
      <c r="P1903" t="s">
        <v>765</v>
      </c>
      <c r="Q1903" t="s">
        <v>759</v>
      </c>
      <c r="R1903" t="s">
        <v>759</v>
      </c>
      <c r="S1903" t="s">
        <v>757</v>
      </c>
      <c r="T1903" t="s">
        <v>757</v>
      </c>
      <c r="U1903" t="s">
        <v>757</v>
      </c>
      <c r="V1903" t="s">
        <v>756</v>
      </c>
      <c r="W1903" t="s">
        <v>756</v>
      </c>
      <c r="X1903" t="s">
        <v>11014</v>
      </c>
      <c r="Y1903" t="str">
        <f t="shared" si="406"/>
        <v>mayo</v>
      </c>
      <c r="Z1903">
        <f>YEAR(BD_PONDERACIONES[[#This Row],[Fecha Ejecución del Ticket]])</f>
        <v>2022</v>
      </c>
      <c r="AA1903" t="str">
        <f t="shared" si="407"/>
        <v>julio</v>
      </c>
      <c r="AB1903">
        <f>YEAR(BD_PONDERACIONES[[#This Row],[Fecha de Inspección]])</f>
        <v>2022</v>
      </c>
      <c r="AC1903">
        <f t="shared" si="408"/>
        <v>0.5</v>
      </c>
      <c r="AD1903">
        <f t="shared" si="409"/>
        <v>0.5</v>
      </c>
      <c r="AE1903">
        <f t="shared" si="410"/>
        <v>0.5</v>
      </c>
      <c r="AF1903">
        <f t="shared" si="411"/>
        <v>0.5</v>
      </c>
      <c r="AG1903">
        <f t="shared" si="412"/>
        <v>0.5</v>
      </c>
      <c r="AH1903">
        <f t="shared" si="413"/>
        <v>0.5</v>
      </c>
      <c r="AI1903">
        <f t="shared" si="414"/>
        <v>0.25</v>
      </c>
      <c r="AJ1903">
        <f t="shared" si="415"/>
        <v>0.25</v>
      </c>
      <c r="AK1903">
        <f t="shared" si="416"/>
        <v>0.5</v>
      </c>
      <c r="AL1903">
        <f t="shared" si="417"/>
        <v>0.5</v>
      </c>
      <c r="AM1903">
        <f t="shared" si="418"/>
        <v>0.5</v>
      </c>
      <c r="AN1903" s="6">
        <f t="shared" si="419"/>
        <v>1</v>
      </c>
      <c r="AO1903" t="str">
        <f>VLOOKUP(BD_PONDERACIONES[[#This Row],[Comuna]],Tabla3[#All],2,0)</f>
        <v>Cordillera</v>
      </c>
    </row>
    <row r="1904" spans="1:41" x14ac:dyDescent="0.35">
      <c r="A1904" t="s">
        <v>11015</v>
      </c>
      <c r="B1904" t="s">
        <v>11016</v>
      </c>
      <c r="C1904" t="s">
        <v>11017</v>
      </c>
      <c r="D1904" s="5">
        <v>44746</v>
      </c>
      <c r="E1904" s="5">
        <v>44686</v>
      </c>
      <c r="F1904" t="s">
        <v>763</v>
      </c>
      <c r="G1904" t="s">
        <v>11018</v>
      </c>
      <c r="H1904" t="s">
        <v>3800</v>
      </c>
      <c r="J1904" t="s">
        <v>756</v>
      </c>
      <c r="K1904" t="s">
        <v>756</v>
      </c>
      <c r="L1904" t="s">
        <v>757</v>
      </c>
      <c r="M1904" t="s">
        <v>757</v>
      </c>
      <c r="N1904" t="s">
        <v>756</v>
      </c>
      <c r="O1904" t="s">
        <v>756</v>
      </c>
      <c r="P1904" t="s">
        <v>758</v>
      </c>
      <c r="Q1904" t="s">
        <v>759</v>
      </c>
      <c r="R1904" t="s">
        <v>759</v>
      </c>
      <c r="S1904" t="s">
        <v>757</v>
      </c>
      <c r="T1904" t="s">
        <v>757</v>
      </c>
      <c r="U1904" t="s">
        <v>757</v>
      </c>
      <c r="V1904" t="s">
        <v>756</v>
      </c>
      <c r="W1904" t="s">
        <v>756</v>
      </c>
      <c r="X1904" t="s">
        <v>11019</v>
      </c>
      <c r="Y1904" t="str">
        <f t="shared" si="406"/>
        <v>mayo</v>
      </c>
      <c r="Z1904">
        <f>YEAR(BD_PONDERACIONES[[#This Row],[Fecha Ejecución del Ticket]])</f>
        <v>2022</v>
      </c>
      <c r="AA1904" t="str">
        <f t="shared" si="407"/>
        <v>julio</v>
      </c>
      <c r="AB1904">
        <f>YEAR(BD_PONDERACIONES[[#This Row],[Fecha de Inspección]])</f>
        <v>2022</v>
      </c>
      <c r="AC1904">
        <f t="shared" si="408"/>
        <v>0.5</v>
      </c>
      <c r="AD1904">
        <f t="shared" si="409"/>
        <v>0.5</v>
      </c>
      <c r="AE1904">
        <f t="shared" si="410"/>
        <v>0.5</v>
      </c>
      <c r="AF1904">
        <f t="shared" si="411"/>
        <v>0.5</v>
      </c>
      <c r="AG1904">
        <f t="shared" si="412"/>
        <v>0.5</v>
      </c>
      <c r="AH1904">
        <f t="shared" si="413"/>
        <v>0.5</v>
      </c>
      <c r="AI1904">
        <f t="shared" si="414"/>
        <v>0.25</v>
      </c>
      <c r="AJ1904">
        <f t="shared" si="415"/>
        <v>0.25</v>
      </c>
      <c r="AK1904">
        <f t="shared" si="416"/>
        <v>0.5</v>
      </c>
      <c r="AL1904">
        <f t="shared" si="417"/>
        <v>0.5</v>
      </c>
      <c r="AM1904">
        <f t="shared" si="418"/>
        <v>0.5</v>
      </c>
      <c r="AN1904" s="6">
        <f t="shared" si="419"/>
        <v>1</v>
      </c>
      <c r="AO1904" t="str">
        <f>VLOOKUP(BD_PONDERACIONES[[#This Row],[Comuna]],Tabla3[#All],2,0)</f>
        <v>Cordillera</v>
      </c>
    </row>
    <row r="1905" spans="1:41" x14ac:dyDescent="0.35">
      <c r="A1905" t="s">
        <v>11020</v>
      </c>
      <c r="B1905" t="s">
        <v>11021</v>
      </c>
      <c r="C1905" t="s">
        <v>11022</v>
      </c>
      <c r="D1905" s="5">
        <v>44746</v>
      </c>
      <c r="E1905" s="5">
        <v>44686</v>
      </c>
      <c r="F1905" t="s">
        <v>763</v>
      </c>
      <c r="G1905" t="s">
        <v>11023</v>
      </c>
      <c r="H1905" t="s">
        <v>3800</v>
      </c>
      <c r="J1905" t="s">
        <v>756</v>
      </c>
      <c r="K1905" t="s">
        <v>756</v>
      </c>
      <c r="L1905" t="s">
        <v>757</v>
      </c>
      <c r="M1905" t="s">
        <v>757</v>
      </c>
      <c r="N1905" t="s">
        <v>756</v>
      </c>
      <c r="O1905" t="s">
        <v>756</v>
      </c>
      <c r="P1905" t="s">
        <v>758</v>
      </c>
      <c r="Q1905" t="s">
        <v>759</v>
      </c>
      <c r="R1905" t="s">
        <v>759</v>
      </c>
      <c r="S1905" t="s">
        <v>757</v>
      </c>
      <c r="T1905" t="s">
        <v>757</v>
      </c>
      <c r="U1905" t="s">
        <v>757</v>
      </c>
      <c r="V1905" t="s">
        <v>756</v>
      </c>
      <c r="W1905" t="s">
        <v>756</v>
      </c>
      <c r="X1905" t="s">
        <v>10143</v>
      </c>
      <c r="Y1905" t="str">
        <f t="shared" si="406"/>
        <v>mayo</v>
      </c>
      <c r="Z1905">
        <f>YEAR(BD_PONDERACIONES[[#This Row],[Fecha Ejecución del Ticket]])</f>
        <v>2022</v>
      </c>
      <c r="AA1905" t="str">
        <f t="shared" si="407"/>
        <v>julio</v>
      </c>
      <c r="AB1905">
        <f>YEAR(BD_PONDERACIONES[[#This Row],[Fecha de Inspección]])</f>
        <v>2022</v>
      </c>
      <c r="AC1905">
        <f t="shared" si="408"/>
        <v>0.5</v>
      </c>
      <c r="AD1905">
        <f t="shared" si="409"/>
        <v>0.5</v>
      </c>
      <c r="AE1905">
        <f t="shared" si="410"/>
        <v>0.5</v>
      </c>
      <c r="AF1905">
        <f t="shared" si="411"/>
        <v>0.5</v>
      </c>
      <c r="AG1905">
        <f t="shared" si="412"/>
        <v>0.5</v>
      </c>
      <c r="AH1905">
        <f t="shared" si="413"/>
        <v>0.5</v>
      </c>
      <c r="AI1905">
        <f t="shared" si="414"/>
        <v>0.25</v>
      </c>
      <c r="AJ1905">
        <f t="shared" si="415"/>
        <v>0.25</v>
      </c>
      <c r="AK1905">
        <f t="shared" si="416"/>
        <v>0.5</v>
      </c>
      <c r="AL1905">
        <f t="shared" si="417"/>
        <v>0.5</v>
      </c>
      <c r="AM1905">
        <f t="shared" si="418"/>
        <v>0.5</v>
      </c>
      <c r="AN1905" s="6">
        <f t="shared" si="419"/>
        <v>1</v>
      </c>
      <c r="AO1905" t="str">
        <f>VLOOKUP(BD_PONDERACIONES[[#This Row],[Comuna]],Tabla3[#All],2,0)</f>
        <v>Cordillera</v>
      </c>
    </row>
    <row r="1906" spans="1:41" x14ac:dyDescent="0.35">
      <c r="A1906" t="s">
        <v>11024</v>
      </c>
      <c r="B1906" t="s">
        <v>11025</v>
      </c>
      <c r="C1906" t="s">
        <v>11026</v>
      </c>
      <c r="D1906" s="5">
        <v>44746</v>
      </c>
      <c r="E1906" s="5">
        <v>44684</v>
      </c>
      <c r="F1906" t="s">
        <v>763</v>
      </c>
      <c r="G1906" t="s">
        <v>11027</v>
      </c>
      <c r="H1906" t="s">
        <v>3800</v>
      </c>
      <c r="J1906" t="s">
        <v>756</v>
      </c>
      <c r="K1906" t="s">
        <v>756</v>
      </c>
      <c r="L1906" t="s">
        <v>757</v>
      </c>
      <c r="M1906" t="s">
        <v>757</v>
      </c>
      <c r="N1906" t="s">
        <v>756</v>
      </c>
      <c r="O1906" t="s">
        <v>756</v>
      </c>
      <c r="P1906" t="s">
        <v>758</v>
      </c>
      <c r="Q1906" t="s">
        <v>759</v>
      </c>
      <c r="R1906" t="s">
        <v>759</v>
      </c>
      <c r="S1906" t="s">
        <v>757</v>
      </c>
      <c r="T1906" t="s">
        <v>757</v>
      </c>
      <c r="U1906" t="s">
        <v>757</v>
      </c>
      <c r="V1906" t="s">
        <v>773</v>
      </c>
      <c r="W1906" t="s">
        <v>773</v>
      </c>
      <c r="X1906" t="s">
        <v>11028</v>
      </c>
      <c r="Y1906" t="str">
        <f t="shared" si="406"/>
        <v>mayo</v>
      </c>
      <c r="Z1906">
        <f>YEAR(BD_PONDERACIONES[[#This Row],[Fecha Ejecución del Ticket]])</f>
        <v>2022</v>
      </c>
      <c r="AA1906" t="str">
        <f t="shared" si="407"/>
        <v>julio</v>
      </c>
      <c r="AB1906">
        <f>YEAR(BD_PONDERACIONES[[#This Row],[Fecha de Inspección]])</f>
        <v>2022</v>
      </c>
      <c r="AC1906">
        <f t="shared" si="408"/>
        <v>0.5</v>
      </c>
      <c r="AD1906">
        <f t="shared" si="409"/>
        <v>0.5</v>
      </c>
      <c r="AE1906">
        <f t="shared" si="410"/>
        <v>0.5</v>
      </c>
      <c r="AF1906">
        <f t="shared" si="411"/>
        <v>0.5</v>
      </c>
      <c r="AG1906">
        <f t="shared" si="412"/>
        <v>0.5</v>
      </c>
      <c r="AH1906">
        <f t="shared" si="413"/>
        <v>0.5</v>
      </c>
      <c r="AI1906">
        <f t="shared" si="414"/>
        <v>0.25</v>
      </c>
      <c r="AJ1906">
        <f t="shared" si="415"/>
        <v>0.25</v>
      </c>
      <c r="AK1906">
        <f t="shared" si="416"/>
        <v>0.5</v>
      </c>
      <c r="AL1906">
        <f t="shared" si="417"/>
        <v>0</v>
      </c>
      <c r="AM1906">
        <f t="shared" si="418"/>
        <v>0</v>
      </c>
      <c r="AN1906" s="6">
        <f t="shared" si="419"/>
        <v>0.8</v>
      </c>
      <c r="AO1906" t="str">
        <f>VLOOKUP(BD_PONDERACIONES[[#This Row],[Comuna]],Tabla3[#All],2,0)</f>
        <v>Cordillera</v>
      </c>
    </row>
    <row r="1907" spans="1:41" x14ac:dyDescent="0.35">
      <c r="A1907" t="s">
        <v>11029</v>
      </c>
      <c r="B1907" t="s">
        <v>11030</v>
      </c>
      <c r="C1907" t="s">
        <v>11031</v>
      </c>
      <c r="D1907" s="5">
        <v>44746</v>
      </c>
      <c r="E1907" s="5">
        <v>44686</v>
      </c>
      <c r="F1907" t="s">
        <v>763</v>
      </c>
      <c r="G1907" t="s">
        <v>11032</v>
      </c>
      <c r="H1907" t="s">
        <v>3800</v>
      </c>
      <c r="J1907" t="s">
        <v>756</v>
      </c>
      <c r="K1907" t="s">
        <v>756</v>
      </c>
      <c r="L1907" t="s">
        <v>757</v>
      </c>
      <c r="M1907" t="s">
        <v>757</v>
      </c>
      <c r="N1907" t="s">
        <v>756</v>
      </c>
      <c r="O1907" t="s">
        <v>756</v>
      </c>
      <c r="P1907" t="s">
        <v>765</v>
      </c>
      <c r="Q1907" t="s">
        <v>11033</v>
      </c>
      <c r="R1907" t="s">
        <v>11034</v>
      </c>
      <c r="S1907" t="s">
        <v>756</v>
      </c>
      <c r="T1907" t="s">
        <v>756</v>
      </c>
      <c r="U1907" t="s">
        <v>756</v>
      </c>
      <c r="V1907" t="s">
        <v>756</v>
      </c>
      <c r="W1907" t="s">
        <v>756</v>
      </c>
      <c r="X1907" t="s">
        <v>11035</v>
      </c>
      <c r="Y1907" t="str">
        <f t="shared" si="406"/>
        <v>mayo</v>
      </c>
      <c r="Z1907">
        <f>YEAR(BD_PONDERACIONES[[#This Row],[Fecha Ejecución del Ticket]])</f>
        <v>2022</v>
      </c>
      <c r="AA1907" t="str">
        <f t="shared" si="407"/>
        <v>julio</v>
      </c>
      <c r="AB1907">
        <f>YEAR(BD_PONDERACIONES[[#This Row],[Fecha de Inspección]])</f>
        <v>2022</v>
      </c>
      <c r="AC1907">
        <f t="shared" si="408"/>
        <v>0.5</v>
      </c>
      <c r="AD1907">
        <f t="shared" si="409"/>
        <v>0.5</v>
      </c>
      <c r="AE1907">
        <f t="shared" si="410"/>
        <v>0.5</v>
      </c>
      <c r="AF1907">
        <f t="shared" si="411"/>
        <v>0.5</v>
      </c>
      <c r="AG1907">
        <f t="shared" si="412"/>
        <v>0.5</v>
      </c>
      <c r="AH1907">
        <f t="shared" si="413"/>
        <v>0.5</v>
      </c>
      <c r="AI1907">
        <f t="shared" si="414"/>
        <v>0.25</v>
      </c>
      <c r="AJ1907">
        <f t="shared" si="415"/>
        <v>0.25</v>
      </c>
      <c r="AK1907">
        <f t="shared" si="416"/>
        <v>0.5</v>
      </c>
      <c r="AL1907">
        <f t="shared" si="417"/>
        <v>0.5</v>
      </c>
      <c r="AM1907">
        <f t="shared" si="418"/>
        <v>0.5</v>
      </c>
      <c r="AN1907" s="6">
        <f t="shared" si="419"/>
        <v>1</v>
      </c>
      <c r="AO1907" t="str">
        <f>VLOOKUP(BD_PONDERACIONES[[#This Row],[Comuna]],Tabla3[#All],2,0)</f>
        <v>Cordillera</v>
      </c>
    </row>
    <row r="1908" spans="1:41" x14ac:dyDescent="0.35">
      <c r="A1908" t="s">
        <v>11036</v>
      </c>
      <c r="B1908" t="s">
        <v>11037</v>
      </c>
      <c r="C1908" t="s">
        <v>11038</v>
      </c>
      <c r="D1908" s="5">
        <v>44746</v>
      </c>
      <c r="E1908" s="5">
        <v>44687</v>
      </c>
      <c r="F1908" t="s">
        <v>763</v>
      </c>
      <c r="G1908" t="s">
        <v>11039</v>
      </c>
      <c r="H1908" t="s">
        <v>3800</v>
      </c>
      <c r="J1908" t="s">
        <v>756</v>
      </c>
      <c r="K1908" t="s">
        <v>756</v>
      </c>
      <c r="L1908" t="s">
        <v>757</v>
      </c>
      <c r="M1908" t="s">
        <v>757</v>
      </c>
      <c r="N1908" t="s">
        <v>756</v>
      </c>
      <c r="O1908" t="s">
        <v>756</v>
      </c>
      <c r="P1908" t="s">
        <v>765</v>
      </c>
      <c r="Q1908" t="s">
        <v>11040</v>
      </c>
      <c r="R1908" t="s">
        <v>11041</v>
      </c>
      <c r="S1908" t="s">
        <v>756</v>
      </c>
      <c r="T1908" t="s">
        <v>756</v>
      </c>
      <c r="U1908" t="s">
        <v>756</v>
      </c>
      <c r="V1908" t="s">
        <v>756</v>
      </c>
      <c r="W1908" t="s">
        <v>756</v>
      </c>
      <c r="X1908" t="s">
        <v>11042</v>
      </c>
      <c r="Y1908" t="str">
        <f t="shared" si="406"/>
        <v>mayo</v>
      </c>
      <c r="Z1908">
        <f>YEAR(BD_PONDERACIONES[[#This Row],[Fecha Ejecución del Ticket]])</f>
        <v>2022</v>
      </c>
      <c r="AA1908" t="str">
        <f t="shared" si="407"/>
        <v>julio</v>
      </c>
      <c r="AB1908">
        <f>YEAR(BD_PONDERACIONES[[#This Row],[Fecha de Inspección]])</f>
        <v>2022</v>
      </c>
      <c r="AC1908">
        <f t="shared" si="408"/>
        <v>0.5</v>
      </c>
      <c r="AD1908">
        <f t="shared" si="409"/>
        <v>0.5</v>
      </c>
      <c r="AE1908">
        <f t="shared" si="410"/>
        <v>0.5</v>
      </c>
      <c r="AF1908">
        <f t="shared" si="411"/>
        <v>0.5</v>
      </c>
      <c r="AG1908">
        <f t="shared" si="412"/>
        <v>0.5</v>
      </c>
      <c r="AH1908">
        <f t="shared" si="413"/>
        <v>0.5</v>
      </c>
      <c r="AI1908">
        <f t="shared" si="414"/>
        <v>0.25</v>
      </c>
      <c r="AJ1908">
        <f t="shared" si="415"/>
        <v>0.25</v>
      </c>
      <c r="AK1908">
        <f t="shared" si="416"/>
        <v>0.5</v>
      </c>
      <c r="AL1908">
        <f t="shared" si="417"/>
        <v>0.5</v>
      </c>
      <c r="AM1908">
        <f t="shared" si="418"/>
        <v>0.5</v>
      </c>
      <c r="AN1908" s="6">
        <f t="shared" si="419"/>
        <v>1</v>
      </c>
      <c r="AO1908" t="str">
        <f>VLOOKUP(BD_PONDERACIONES[[#This Row],[Comuna]],Tabla3[#All],2,0)</f>
        <v>Cordillera</v>
      </c>
    </row>
    <row r="1909" spans="1:41" x14ac:dyDescent="0.35">
      <c r="A1909" t="s">
        <v>11043</v>
      </c>
      <c r="B1909" t="s">
        <v>11044</v>
      </c>
      <c r="C1909" t="s">
        <v>11045</v>
      </c>
      <c r="D1909" s="5">
        <v>44746</v>
      </c>
      <c r="E1909" s="5">
        <v>44686</v>
      </c>
      <c r="F1909" t="s">
        <v>763</v>
      </c>
      <c r="G1909" t="s">
        <v>11046</v>
      </c>
      <c r="H1909" t="s">
        <v>3800</v>
      </c>
      <c r="J1909" t="s">
        <v>756</v>
      </c>
      <c r="K1909" t="s">
        <v>756</v>
      </c>
      <c r="L1909" t="s">
        <v>757</v>
      </c>
      <c r="M1909" t="s">
        <v>757</v>
      </c>
      <c r="N1909" t="s">
        <v>756</v>
      </c>
      <c r="O1909" t="s">
        <v>756</v>
      </c>
      <c r="P1909" t="s">
        <v>758</v>
      </c>
      <c r="Q1909" t="s">
        <v>759</v>
      </c>
      <c r="R1909" t="s">
        <v>759</v>
      </c>
      <c r="S1909" t="s">
        <v>757</v>
      </c>
      <c r="T1909" t="s">
        <v>757</v>
      </c>
      <c r="U1909" t="s">
        <v>757</v>
      </c>
      <c r="V1909" t="s">
        <v>756</v>
      </c>
      <c r="W1909" t="s">
        <v>773</v>
      </c>
      <c r="X1909" t="s">
        <v>11047</v>
      </c>
      <c r="Y1909" t="str">
        <f t="shared" si="406"/>
        <v>mayo</v>
      </c>
      <c r="Z1909">
        <f>YEAR(BD_PONDERACIONES[[#This Row],[Fecha Ejecución del Ticket]])</f>
        <v>2022</v>
      </c>
      <c r="AA1909" t="str">
        <f t="shared" si="407"/>
        <v>julio</v>
      </c>
      <c r="AB1909">
        <f>YEAR(BD_PONDERACIONES[[#This Row],[Fecha de Inspección]])</f>
        <v>2022</v>
      </c>
      <c r="AC1909">
        <f t="shared" si="408"/>
        <v>0.5</v>
      </c>
      <c r="AD1909">
        <f t="shared" si="409"/>
        <v>0.5</v>
      </c>
      <c r="AE1909">
        <f t="shared" si="410"/>
        <v>0.5</v>
      </c>
      <c r="AF1909">
        <f t="shared" si="411"/>
        <v>0.5</v>
      </c>
      <c r="AG1909">
        <f t="shared" si="412"/>
        <v>0.5</v>
      </c>
      <c r="AH1909">
        <f t="shared" si="413"/>
        <v>0.5</v>
      </c>
      <c r="AI1909">
        <f t="shared" si="414"/>
        <v>0.25</v>
      </c>
      <c r="AJ1909">
        <f t="shared" si="415"/>
        <v>0.25</v>
      </c>
      <c r="AK1909">
        <f t="shared" si="416"/>
        <v>0.5</v>
      </c>
      <c r="AL1909">
        <f t="shared" si="417"/>
        <v>0.5</v>
      </c>
      <c r="AM1909">
        <f t="shared" si="418"/>
        <v>0</v>
      </c>
      <c r="AN1909" s="6">
        <f t="shared" si="419"/>
        <v>0.9</v>
      </c>
      <c r="AO1909" t="str">
        <f>VLOOKUP(BD_PONDERACIONES[[#This Row],[Comuna]],Tabla3[#All],2,0)</f>
        <v>Cordillera</v>
      </c>
    </row>
    <row r="1910" spans="1:41" x14ac:dyDescent="0.35">
      <c r="A1910" t="s">
        <v>10888</v>
      </c>
      <c r="B1910" t="s">
        <v>10889</v>
      </c>
      <c r="C1910" t="s">
        <v>10890</v>
      </c>
      <c r="D1910" s="5">
        <v>44747</v>
      </c>
      <c r="E1910" s="5">
        <v>44687</v>
      </c>
      <c r="F1910" t="s">
        <v>763</v>
      </c>
      <c r="G1910" t="s">
        <v>10891</v>
      </c>
      <c r="H1910" t="s">
        <v>3800</v>
      </c>
      <c r="J1910" t="s">
        <v>756</v>
      </c>
      <c r="K1910" t="s">
        <v>756</v>
      </c>
      <c r="L1910" t="s">
        <v>757</v>
      </c>
      <c r="M1910" t="s">
        <v>757</v>
      </c>
      <c r="N1910" t="s">
        <v>756</v>
      </c>
      <c r="O1910" t="s">
        <v>756</v>
      </c>
      <c r="P1910" t="s">
        <v>758</v>
      </c>
      <c r="Q1910" t="s">
        <v>759</v>
      </c>
      <c r="R1910" t="s">
        <v>759</v>
      </c>
      <c r="S1910" t="s">
        <v>757</v>
      </c>
      <c r="T1910" t="s">
        <v>757</v>
      </c>
      <c r="U1910" t="s">
        <v>757</v>
      </c>
      <c r="V1910" t="s">
        <v>756</v>
      </c>
      <c r="W1910" t="s">
        <v>756</v>
      </c>
      <c r="X1910" t="s">
        <v>804</v>
      </c>
      <c r="Y1910" t="str">
        <f t="shared" si="406"/>
        <v>mayo</v>
      </c>
      <c r="Z1910">
        <f>YEAR(BD_PONDERACIONES[[#This Row],[Fecha Ejecución del Ticket]])</f>
        <v>2022</v>
      </c>
      <c r="AA1910" t="str">
        <f t="shared" si="407"/>
        <v>julio</v>
      </c>
      <c r="AB1910">
        <f>YEAR(BD_PONDERACIONES[[#This Row],[Fecha de Inspección]])</f>
        <v>2022</v>
      </c>
      <c r="AC1910">
        <f t="shared" si="408"/>
        <v>0.5</v>
      </c>
      <c r="AD1910">
        <f t="shared" si="409"/>
        <v>0.5</v>
      </c>
      <c r="AE1910">
        <f t="shared" si="410"/>
        <v>0.5</v>
      </c>
      <c r="AF1910">
        <f t="shared" si="411"/>
        <v>0.5</v>
      </c>
      <c r="AG1910">
        <f t="shared" si="412"/>
        <v>0.5</v>
      </c>
      <c r="AH1910">
        <f t="shared" si="413"/>
        <v>0.5</v>
      </c>
      <c r="AI1910">
        <f t="shared" si="414"/>
        <v>0.25</v>
      </c>
      <c r="AJ1910">
        <f t="shared" si="415"/>
        <v>0.25</v>
      </c>
      <c r="AK1910">
        <f t="shared" si="416"/>
        <v>0.5</v>
      </c>
      <c r="AL1910">
        <f t="shared" si="417"/>
        <v>0.5</v>
      </c>
      <c r="AM1910">
        <f t="shared" si="418"/>
        <v>0.5</v>
      </c>
      <c r="AN1910" s="6">
        <f t="shared" si="419"/>
        <v>1</v>
      </c>
      <c r="AO1910" t="str">
        <f>VLOOKUP(BD_PONDERACIONES[[#This Row],[Comuna]],Tabla3[#All],2,0)</f>
        <v>Cordillera</v>
      </c>
    </row>
    <row r="1911" spans="1:41" x14ac:dyDescent="0.35">
      <c r="A1911" t="s">
        <v>10892</v>
      </c>
      <c r="B1911" t="s">
        <v>10893</v>
      </c>
      <c r="C1911" t="s">
        <v>10894</v>
      </c>
      <c r="D1911" s="5">
        <v>44747</v>
      </c>
      <c r="E1911" s="5">
        <v>44686</v>
      </c>
      <c r="F1911" t="s">
        <v>763</v>
      </c>
      <c r="G1911" t="s">
        <v>10895</v>
      </c>
      <c r="H1911" t="s">
        <v>3800</v>
      </c>
      <c r="J1911" t="s">
        <v>756</v>
      </c>
      <c r="K1911" t="s">
        <v>756</v>
      </c>
      <c r="L1911" t="s">
        <v>757</v>
      </c>
      <c r="M1911" t="s">
        <v>757</v>
      </c>
      <c r="N1911" t="s">
        <v>756</v>
      </c>
      <c r="O1911" t="s">
        <v>756</v>
      </c>
      <c r="P1911" t="s">
        <v>765</v>
      </c>
      <c r="Q1911" t="s">
        <v>10896</v>
      </c>
      <c r="R1911" t="s">
        <v>10897</v>
      </c>
      <c r="S1911" t="s">
        <v>756</v>
      </c>
      <c r="T1911" t="s">
        <v>756</v>
      </c>
      <c r="U1911" t="s">
        <v>756</v>
      </c>
      <c r="V1911" t="s">
        <v>768</v>
      </c>
      <c r="W1911" t="s">
        <v>773</v>
      </c>
      <c r="X1911" t="s">
        <v>10898</v>
      </c>
      <c r="Y1911" t="str">
        <f t="shared" si="406"/>
        <v>mayo</v>
      </c>
      <c r="Z1911">
        <f>YEAR(BD_PONDERACIONES[[#This Row],[Fecha Ejecución del Ticket]])</f>
        <v>2022</v>
      </c>
      <c r="AA1911" t="str">
        <f t="shared" si="407"/>
        <v>julio</v>
      </c>
      <c r="AB1911">
        <f>YEAR(BD_PONDERACIONES[[#This Row],[Fecha de Inspección]])</f>
        <v>2022</v>
      </c>
      <c r="AC1911">
        <f t="shared" si="408"/>
        <v>0.5</v>
      </c>
      <c r="AD1911">
        <f t="shared" si="409"/>
        <v>0.5</v>
      </c>
      <c r="AE1911">
        <f t="shared" si="410"/>
        <v>0.5</v>
      </c>
      <c r="AF1911">
        <f t="shared" si="411"/>
        <v>0.5</v>
      </c>
      <c r="AG1911">
        <f t="shared" si="412"/>
        <v>0.5</v>
      </c>
      <c r="AH1911">
        <f t="shared" si="413"/>
        <v>0.5</v>
      </c>
      <c r="AI1911">
        <f t="shared" si="414"/>
        <v>0.25</v>
      </c>
      <c r="AJ1911">
        <f t="shared" si="415"/>
        <v>0.25</v>
      </c>
      <c r="AK1911">
        <f t="shared" si="416"/>
        <v>0.5</v>
      </c>
      <c r="AL1911">
        <f t="shared" si="417"/>
        <v>0.17499999999999999</v>
      </c>
      <c r="AM1911">
        <f t="shared" si="418"/>
        <v>0</v>
      </c>
      <c r="AN1911" s="6">
        <f t="shared" si="419"/>
        <v>0.83500000000000008</v>
      </c>
      <c r="AO1911" t="str">
        <f>VLOOKUP(BD_PONDERACIONES[[#This Row],[Comuna]],Tabla3[#All],2,0)</f>
        <v>Cordillera</v>
      </c>
    </row>
    <row r="1912" spans="1:41" x14ac:dyDescent="0.35">
      <c r="A1912" t="s">
        <v>10899</v>
      </c>
      <c r="B1912" t="s">
        <v>10900</v>
      </c>
      <c r="C1912" t="s">
        <v>10901</v>
      </c>
      <c r="D1912" s="5">
        <v>44747</v>
      </c>
      <c r="E1912" s="5">
        <v>44687</v>
      </c>
      <c r="F1912" t="s">
        <v>763</v>
      </c>
      <c r="G1912" t="s">
        <v>10902</v>
      </c>
      <c r="H1912" t="s">
        <v>3800</v>
      </c>
      <c r="J1912" t="s">
        <v>756</v>
      </c>
      <c r="K1912" t="s">
        <v>756</v>
      </c>
      <c r="L1912" t="s">
        <v>757</v>
      </c>
      <c r="M1912" t="s">
        <v>757</v>
      </c>
      <c r="N1912" t="s">
        <v>756</v>
      </c>
      <c r="O1912" t="s">
        <v>756</v>
      </c>
      <c r="P1912" t="s">
        <v>765</v>
      </c>
      <c r="Q1912" t="s">
        <v>10903</v>
      </c>
      <c r="R1912" t="s">
        <v>10904</v>
      </c>
      <c r="S1912" t="s">
        <v>756</v>
      </c>
      <c r="T1912" t="s">
        <v>756</v>
      </c>
      <c r="U1912" t="s">
        <v>756</v>
      </c>
      <c r="V1912" t="s">
        <v>756</v>
      </c>
      <c r="W1912" t="s">
        <v>756</v>
      </c>
      <c r="X1912" t="s">
        <v>10905</v>
      </c>
      <c r="Y1912" t="str">
        <f t="shared" si="406"/>
        <v>mayo</v>
      </c>
      <c r="Z1912">
        <f>YEAR(BD_PONDERACIONES[[#This Row],[Fecha Ejecución del Ticket]])</f>
        <v>2022</v>
      </c>
      <c r="AA1912" t="str">
        <f t="shared" si="407"/>
        <v>julio</v>
      </c>
      <c r="AB1912">
        <f>YEAR(BD_PONDERACIONES[[#This Row],[Fecha de Inspección]])</f>
        <v>2022</v>
      </c>
      <c r="AC1912">
        <f t="shared" si="408"/>
        <v>0.5</v>
      </c>
      <c r="AD1912">
        <f t="shared" si="409"/>
        <v>0.5</v>
      </c>
      <c r="AE1912">
        <f t="shared" si="410"/>
        <v>0.5</v>
      </c>
      <c r="AF1912">
        <f t="shared" si="411"/>
        <v>0.5</v>
      </c>
      <c r="AG1912">
        <f t="shared" si="412"/>
        <v>0.5</v>
      </c>
      <c r="AH1912">
        <f t="shared" si="413"/>
        <v>0.5</v>
      </c>
      <c r="AI1912">
        <f t="shared" si="414"/>
        <v>0.25</v>
      </c>
      <c r="AJ1912">
        <f t="shared" si="415"/>
        <v>0.25</v>
      </c>
      <c r="AK1912">
        <f t="shared" si="416"/>
        <v>0.5</v>
      </c>
      <c r="AL1912">
        <f t="shared" si="417"/>
        <v>0.5</v>
      </c>
      <c r="AM1912">
        <f t="shared" si="418"/>
        <v>0.5</v>
      </c>
      <c r="AN1912" s="6">
        <f t="shared" si="419"/>
        <v>1</v>
      </c>
      <c r="AO1912" t="str">
        <f>VLOOKUP(BD_PONDERACIONES[[#This Row],[Comuna]],Tabla3[#All],2,0)</f>
        <v>Cordillera</v>
      </c>
    </row>
    <row r="1913" spans="1:41" x14ac:dyDescent="0.35">
      <c r="A1913" t="s">
        <v>10906</v>
      </c>
      <c r="B1913" t="s">
        <v>10907</v>
      </c>
      <c r="C1913" t="s">
        <v>10908</v>
      </c>
      <c r="D1913" s="5">
        <v>44747</v>
      </c>
      <c r="E1913" s="5">
        <v>44682</v>
      </c>
      <c r="F1913" t="s">
        <v>763</v>
      </c>
      <c r="G1913" t="s">
        <v>10909</v>
      </c>
      <c r="H1913" t="s">
        <v>3800</v>
      </c>
      <c r="J1913" t="s">
        <v>756</v>
      </c>
      <c r="K1913" t="s">
        <v>756</v>
      </c>
      <c r="L1913" t="s">
        <v>757</v>
      </c>
      <c r="M1913" t="s">
        <v>757</v>
      </c>
      <c r="N1913" t="s">
        <v>756</v>
      </c>
      <c r="O1913" t="s">
        <v>756</v>
      </c>
      <c r="P1913" t="s">
        <v>758</v>
      </c>
      <c r="Q1913" t="s">
        <v>759</v>
      </c>
      <c r="R1913" t="s">
        <v>759</v>
      </c>
      <c r="S1913" t="s">
        <v>757</v>
      </c>
      <c r="T1913" t="s">
        <v>757</v>
      </c>
      <c r="U1913" t="s">
        <v>757</v>
      </c>
      <c r="V1913" t="s">
        <v>756</v>
      </c>
      <c r="W1913" t="s">
        <v>756</v>
      </c>
      <c r="X1913" t="s">
        <v>10910</v>
      </c>
      <c r="Y1913" t="str">
        <f t="shared" si="406"/>
        <v>mayo</v>
      </c>
      <c r="Z1913">
        <f>YEAR(BD_PONDERACIONES[[#This Row],[Fecha Ejecución del Ticket]])</f>
        <v>2022</v>
      </c>
      <c r="AA1913" t="str">
        <f t="shared" si="407"/>
        <v>julio</v>
      </c>
      <c r="AB1913">
        <f>YEAR(BD_PONDERACIONES[[#This Row],[Fecha de Inspección]])</f>
        <v>2022</v>
      </c>
      <c r="AC1913">
        <f t="shared" si="408"/>
        <v>0.5</v>
      </c>
      <c r="AD1913">
        <f t="shared" si="409"/>
        <v>0.5</v>
      </c>
      <c r="AE1913">
        <f t="shared" si="410"/>
        <v>0.5</v>
      </c>
      <c r="AF1913">
        <f t="shared" si="411"/>
        <v>0.5</v>
      </c>
      <c r="AG1913">
        <f t="shared" si="412"/>
        <v>0.5</v>
      </c>
      <c r="AH1913">
        <f t="shared" si="413"/>
        <v>0.5</v>
      </c>
      <c r="AI1913">
        <f t="shared" si="414"/>
        <v>0.25</v>
      </c>
      <c r="AJ1913">
        <f t="shared" si="415"/>
        <v>0.25</v>
      </c>
      <c r="AK1913">
        <f t="shared" si="416"/>
        <v>0.5</v>
      </c>
      <c r="AL1913">
        <f t="shared" si="417"/>
        <v>0.5</v>
      </c>
      <c r="AM1913">
        <f t="shared" si="418"/>
        <v>0.5</v>
      </c>
      <c r="AN1913" s="6">
        <f t="shared" si="419"/>
        <v>1</v>
      </c>
      <c r="AO1913" t="str">
        <f>VLOOKUP(BD_PONDERACIONES[[#This Row],[Comuna]],Tabla3[#All],2,0)</f>
        <v>Cordillera</v>
      </c>
    </row>
    <row r="1914" spans="1:41" x14ac:dyDescent="0.35">
      <c r="A1914" t="s">
        <v>10911</v>
      </c>
      <c r="B1914" t="s">
        <v>10912</v>
      </c>
      <c r="C1914" t="s">
        <v>10913</v>
      </c>
      <c r="D1914" s="5">
        <v>44747</v>
      </c>
      <c r="E1914" s="5">
        <v>44687</v>
      </c>
      <c r="F1914" t="s">
        <v>763</v>
      </c>
      <c r="G1914" t="s">
        <v>10914</v>
      </c>
      <c r="H1914" t="s">
        <v>3800</v>
      </c>
      <c r="J1914" t="s">
        <v>756</v>
      </c>
      <c r="K1914" t="s">
        <v>756</v>
      </c>
      <c r="L1914" t="s">
        <v>757</v>
      </c>
      <c r="M1914" t="s">
        <v>757</v>
      </c>
      <c r="N1914" t="s">
        <v>756</v>
      </c>
      <c r="O1914" t="s">
        <v>756</v>
      </c>
      <c r="P1914" t="s">
        <v>758</v>
      </c>
      <c r="Q1914" t="s">
        <v>759</v>
      </c>
      <c r="R1914" t="s">
        <v>759</v>
      </c>
      <c r="S1914" t="s">
        <v>757</v>
      </c>
      <c r="T1914" t="s">
        <v>757</v>
      </c>
      <c r="U1914" t="s">
        <v>757</v>
      </c>
      <c r="V1914" t="s">
        <v>773</v>
      </c>
      <c r="W1914" t="s">
        <v>768</v>
      </c>
      <c r="X1914" t="s">
        <v>10915</v>
      </c>
      <c r="Y1914" t="str">
        <f t="shared" si="406"/>
        <v>mayo</v>
      </c>
      <c r="Z1914">
        <f>YEAR(BD_PONDERACIONES[[#This Row],[Fecha Ejecución del Ticket]])</f>
        <v>2022</v>
      </c>
      <c r="AA1914" t="str">
        <f t="shared" si="407"/>
        <v>julio</v>
      </c>
      <c r="AB1914">
        <f>YEAR(BD_PONDERACIONES[[#This Row],[Fecha de Inspección]])</f>
        <v>2022</v>
      </c>
      <c r="AC1914">
        <f t="shared" si="408"/>
        <v>0.5</v>
      </c>
      <c r="AD1914">
        <f t="shared" si="409"/>
        <v>0.5</v>
      </c>
      <c r="AE1914">
        <f t="shared" si="410"/>
        <v>0.5</v>
      </c>
      <c r="AF1914">
        <f t="shared" si="411"/>
        <v>0.5</v>
      </c>
      <c r="AG1914">
        <f t="shared" si="412"/>
        <v>0.5</v>
      </c>
      <c r="AH1914">
        <f t="shared" si="413"/>
        <v>0.5</v>
      </c>
      <c r="AI1914">
        <f t="shared" si="414"/>
        <v>0.25</v>
      </c>
      <c r="AJ1914">
        <f t="shared" si="415"/>
        <v>0.25</v>
      </c>
      <c r="AK1914">
        <f t="shared" si="416"/>
        <v>0.5</v>
      </c>
      <c r="AL1914">
        <f t="shared" si="417"/>
        <v>0</v>
      </c>
      <c r="AM1914">
        <f t="shared" si="418"/>
        <v>0.17499999999999999</v>
      </c>
      <c r="AN1914" s="6">
        <f t="shared" si="419"/>
        <v>0.83500000000000008</v>
      </c>
      <c r="AO1914" t="str">
        <f>VLOOKUP(BD_PONDERACIONES[[#This Row],[Comuna]],Tabla3[#All],2,0)</f>
        <v>Cordillera</v>
      </c>
    </row>
    <row r="1915" spans="1:41" x14ac:dyDescent="0.35">
      <c r="A1915" t="s">
        <v>10916</v>
      </c>
      <c r="B1915" t="s">
        <v>10917</v>
      </c>
      <c r="C1915" t="s">
        <v>10918</v>
      </c>
      <c r="D1915" s="5">
        <v>44747</v>
      </c>
      <c r="E1915" s="5">
        <v>44684</v>
      </c>
      <c r="F1915" t="s">
        <v>763</v>
      </c>
      <c r="G1915" t="s">
        <v>10919</v>
      </c>
      <c r="H1915" t="s">
        <v>3800</v>
      </c>
      <c r="J1915" t="s">
        <v>756</v>
      </c>
      <c r="K1915" t="s">
        <v>756</v>
      </c>
      <c r="L1915" t="s">
        <v>757</v>
      </c>
      <c r="M1915" t="s">
        <v>757</v>
      </c>
      <c r="N1915" t="s">
        <v>756</v>
      </c>
      <c r="O1915" t="s">
        <v>756</v>
      </c>
      <c r="P1915" t="s">
        <v>765</v>
      </c>
      <c r="Q1915" t="s">
        <v>10920</v>
      </c>
      <c r="R1915" t="s">
        <v>759</v>
      </c>
      <c r="S1915" t="s">
        <v>756</v>
      </c>
      <c r="T1915" t="s">
        <v>756</v>
      </c>
      <c r="U1915" t="s">
        <v>756</v>
      </c>
      <c r="V1915" t="s">
        <v>773</v>
      </c>
      <c r="W1915" t="s">
        <v>773</v>
      </c>
      <c r="X1915" t="s">
        <v>10921</v>
      </c>
      <c r="Y1915" t="str">
        <f t="shared" si="406"/>
        <v>mayo</v>
      </c>
      <c r="Z1915">
        <f>YEAR(BD_PONDERACIONES[[#This Row],[Fecha Ejecución del Ticket]])</f>
        <v>2022</v>
      </c>
      <c r="AA1915" t="str">
        <f t="shared" si="407"/>
        <v>julio</v>
      </c>
      <c r="AB1915">
        <f>YEAR(BD_PONDERACIONES[[#This Row],[Fecha de Inspección]])</f>
        <v>2022</v>
      </c>
      <c r="AC1915">
        <f t="shared" si="408"/>
        <v>0.5</v>
      </c>
      <c r="AD1915">
        <f t="shared" si="409"/>
        <v>0.5</v>
      </c>
      <c r="AE1915">
        <f t="shared" si="410"/>
        <v>0.5</v>
      </c>
      <c r="AF1915">
        <f t="shared" si="411"/>
        <v>0.5</v>
      </c>
      <c r="AG1915">
        <f t="shared" si="412"/>
        <v>0.5</v>
      </c>
      <c r="AH1915">
        <f t="shared" si="413"/>
        <v>0.5</v>
      </c>
      <c r="AI1915">
        <f t="shared" si="414"/>
        <v>0.25</v>
      </c>
      <c r="AJ1915">
        <f t="shared" si="415"/>
        <v>0.25</v>
      </c>
      <c r="AK1915">
        <f t="shared" si="416"/>
        <v>0.5</v>
      </c>
      <c r="AL1915">
        <f t="shared" si="417"/>
        <v>0</v>
      </c>
      <c r="AM1915">
        <f t="shared" si="418"/>
        <v>0</v>
      </c>
      <c r="AN1915" s="6">
        <f t="shared" si="419"/>
        <v>0.8</v>
      </c>
      <c r="AO1915" t="str">
        <f>VLOOKUP(BD_PONDERACIONES[[#This Row],[Comuna]],Tabla3[#All],2,0)</f>
        <v>Cordillera</v>
      </c>
    </row>
    <row r="1916" spans="1:41" x14ac:dyDescent="0.35">
      <c r="A1916" t="s">
        <v>10922</v>
      </c>
      <c r="B1916" t="s">
        <v>10923</v>
      </c>
      <c r="C1916" t="s">
        <v>10924</v>
      </c>
      <c r="D1916" s="5">
        <v>44747</v>
      </c>
      <c r="E1916" s="5">
        <v>44687</v>
      </c>
      <c r="F1916" t="s">
        <v>763</v>
      </c>
      <c r="G1916" t="s">
        <v>10925</v>
      </c>
      <c r="H1916" t="s">
        <v>3800</v>
      </c>
      <c r="J1916" t="s">
        <v>756</v>
      </c>
      <c r="K1916" t="s">
        <v>756</v>
      </c>
      <c r="L1916" t="s">
        <v>757</v>
      </c>
      <c r="M1916" t="s">
        <v>757</v>
      </c>
      <c r="N1916" t="s">
        <v>756</v>
      </c>
      <c r="O1916" t="s">
        <v>756</v>
      </c>
      <c r="P1916" t="s">
        <v>765</v>
      </c>
      <c r="Q1916" t="s">
        <v>10926</v>
      </c>
      <c r="R1916" t="s">
        <v>10927</v>
      </c>
      <c r="S1916" t="s">
        <v>756</v>
      </c>
      <c r="T1916" t="s">
        <v>756</v>
      </c>
      <c r="U1916" t="s">
        <v>756</v>
      </c>
      <c r="V1916" t="s">
        <v>756</v>
      </c>
      <c r="W1916" t="s">
        <v>756</v>
      </c>
      <c r="X1916" t="s">
        <v>10928</v>
      </c>
      <c r="Y1916" t="str">
        <f t="shared" si="406"/>
        <v>mayo</v>
      </c>
      <c r="Z1916">
        <f>YEAR(BD_PONDERACIONES[[#This Row],[Fecha Ejecución del Ticket]])</f>
        <v>2022</v>
      </c>
      <c r="AA1916" t="str">
        <f t="shared" si="407"/>
        <v>julio</v>
      </c>
      <c r="AB1916">
        <f>YEAR(BD_PONDERACIONES[[#This Row],[Fecha de Inspección]])</f>
        <v>2022</v>
      </c>
      <c r="AC1916">
        <f t="shared" si="408"/>
        <v>0.5</v>
      </c>
      <c r="AD1916">
        <f t="shared" si="409"/>
        <v>0.5</v>
      </c>
      <c r="AE1916">
        <f t="shared" si="410"/>
        <v>0.5</v>
      </c>
      <c r="AF1916">
        <f t="shared" si="411"/>
        <v>0.5</v>
      </c>
      <c r="AG1916">
        <f t="shared" si="412"/>
        <v>0.5</v>
      </c>
      <c r="AH1916">
        <f t="shared" si="413"/>
        <v>0.5</v>
      </c>
      <c r="AI1916">
        <f t="shared" si="414"/>
        <v>0.25</v>
      </c>
      <c r="AJ1916">
        <f t="shared" si="415"/>
        <v>0.25</v>
      </c>
      <c r="AK1916">
        <f t="shared" si="416"/>
        <v>0.5</v>
      </c>
      <c r="AL1916">
        <f t="shared" si="417"/>
        <v>0.5</v>
      </c>
      <c r="AM1916">
        <f t="shared" si="418"/>
        <v>0.5</v>
      </c>
      <c r="AN1916" s="6">
        <f t="shared" si="419"/>
        <v>1</v>
      </c>
      <c r="AO1916" t="str">
        <f>VLOOKUP(BD_PONDERACIONES[[#This Row],[Comuna]],Tabla3[#All],2,0)</f>
        <v>Cordillera</v>
      </c>
    </row>
    <row r="1917" spans="1:41" x14ac:dyDescent="0.35">
      <c r="A1917" t="s">
        <v>10929</v>
      </c>
      <c r="B1917" t="s">
        <v>10930</v>
      </c>
      <c r="C1917" t="s">
        <v>10931</v>
      </c>
      <c r="D1917" s="5">
        <v>44747</v>
      </c>
      <c r="E1917" s="5">
        <v>44687</v>
      </c>
      <c r="F1917" t="s">
        <v>763</v>
      </c>
      <c r="G1917" t="s">
        <v>10932</v>
      </c>
      <c r="H1917" t="s">
        <v>3800</v>
      </c>
      <c r="J1917" t="s">
        <v>756</v>
      </c>
      <c r="K1917" t="s">
        <v>756</v>
      </c>
      <c r="L1917" t="s">
        <v>757</v>
      </c>
      <c r="M1917" t="s">
        <v>757</v>
      </c>
      <c r="N1917" t="s">
        <v>756</v>
      </c>
      <c r="O1917" t="s">
        <v>756</v>
      </c>
      <c r="P1917" t="s">
        <v>758</v>
      </c>
      <c r="Q1917" t="s">
        <v>759</v>
      </c>
      <c r="R1917" t="s">
        <v>759</v>
      </c>
      <c r="S1917" t="s">
        <v>757</v>
      </c>
      <c r="T1917" t="s">
        <v>757</v>
      </c>
      <c r="U1917" t="s">
        <v>757</v>
      </c>
      <c r="V1917" t="s">
        <v>756</v>
      </c>
      <c r="W1917" t="s">
        <v>756</v>
      </c>
      <c r="X1917" t="s">
        <v>10933</v>
      </c>
      <c r="Y1917" t="str">
        <f t="shared" si="406"/>
        <v>mayo</v>
      </c>
      <c r="Z1917">
        <f>YEAR(BD_PONDERACIONES[[#This Row],[Fecha Ejecución del Ticket]])</f>
        <v>2022</v>
      </c>
      <c r="AA1917" t="str">
        <f t="shared" si="407"/>
        <v>julio</v>
      </c>
      <c r="AB1917">
        <f>YEAR(BD_PONDERACIONES[[#This Row],[Fecha de Inspección]])</f>
        <v>2022</v>
      </c>
      <c r="AC1917">
        <f t="shared" si="408"/>
        <v>0.5</v>
      </c>
      <c r="AD1917">
        <f t="shared" si="409"/>
        <v>0.5</v>
      </c>
      <c r="AE1917">
        <f t="shared" si="410"/>
        <v>0.5</v>
      </c>
      <c r="AF1917">
        <f t="shared" si="411"/>
        <v>0.5</v>
      </c>
      <c r="AG1917">
        <f t="shared" si="412"/>
        <v>0.5</v>
      </c>
      <c r="AH1917">
        <f t="shared" si="413"/>
        <v>0.5</v>
      </c>
      <c r="AI1917">
        <f t="shared" si="414"/>
        <v>0.25</v>
      </c>
      <c r="AJ1917">
        <f t="shared" si="415"/>
        <v>0.25</v>
      </c>
      <c r="AK1917">
        <f t="shared" si="416"/>
        <v>0.5</v>
      </c>
      <c r="AL1917">
        <f t="shared" si="417"/>
        <v>0.5</v>
      </c>
      <c r="AM1917">
        <f t="shared" si="418"/>
        <v>0.5</v>
      </c>
      <c r="AN1917" s="6">
        <f t="shared" si="419"/>
        <v>1</v>
      </c>
      <c r="AO1917" t="str">
        <f>VLOOKUP(BD_PONDERACIONES[[#This Row],[Comuna]],Tabla3[#All],2,0)</f>
        <v>Cordillera</v>
      </c>
    </row>
    <row r="1918" spans="1:41" x14ac:dyDescent="0.35">
      <c r="A1918" t="s">
        <v>10934</v>
      </c>
      <c r="B1918" t="s">
        <v>10935</v>
      </c>
      <c r="C1918" t="s">
        <v>10936</v>
      </c>
      <c r="D1918" s="5">
        <v>44747</v>
      </c>
      <c r="E1918" s="5">
        <v>44684</v>
      </c>
      <c r="F1918" t="s">
        <v>763</v>
      </c>
      <c r="G1918" t="s">
        <v>10937</v>
      </c>
      <c r="H1918" t="s">
        <v>3800</v>
      </c>
      <c r="J1918" t="s">
        <v>756</v>
      </c>
      <c r="K1918" t="s">
        <v>756</v>
      </c>
      <c r="L1918" t="s">
        <v>757</v>
      </c>
      <c r="M1918" t="s">
        <v>757</v>
      </c>
      <c r="N1918" t="s">
        <v>756</v>
      </c>
      <c r="O1918" t="s">
        <v>756</v>
      </c>
      <c r="P1918" t="s">
        <v>758</v>
      </c>
      <c r="Q1918" t="s">
        <v>759</v>
      </c>
      <c r="R1918" t="s">
        <v>759</v>
      </c>
      <c r="S1918" t="s">
        <v>757</v>
      </c>
      <c r="T1918" t="s">
        <v>757</v>
      </c>
      <c r="U1918" t="s">
        <v>757</v>
      </c>
      <c r="V1918" t="s">
        <v>756</v>
      </c>
      <c r="W1918" t="s">
        <v>756</v>
      </c>
      <c r="X1918" t="s">
        <v>10938</v>
      </c>
      <c r="Y1918" t="str">
        <f t="shared" si="406"/>
        <v>mayo</v>
      </c>
      <c r="Z1918">
        <f>YEAR(BD_PONDERACIONES[[#This Row],[Fecha Ejecución del Ticket]])</f>
        <v>2022</v>
      </c>
      <c r="AA1918" t="str">
        <f t="shared" si="407"/>
        <v>julio</v>
      </c>
      <c r="AB1918">
        <f>YEAR(BD_PONDERACIONES[[#This Row],[Fecha de Inspección]])</f>
        <v>2022</v>
      </c>
      <c r="AC1918">
        <f t="shared" si="408"/>
        <v>0.5</v>
      </c>
      <c r="AD1918">
        <f t="shared" si="409"/>
        <v>0.5</v>
      </c>
      <c r="AE1918">
        <f t="shared" si="410"/>
        <v>0.5</v>
      </c>
      <c r="AF1918">
        <f t="shared" si="411"/>
        <v>0.5</v>
      </c>
      <c r="AG1918">
        <f t="shared" si="412"/>
        <v>0.5</v>
      </c>
      <c r="AH1918">
        <f t="shared" si="413"/>
        <v>0.5</v>
      </c>
      <c r="AI1918">
        <f t="shared" si="414"/>
        <v>0.25</v>
      </c>
      <c r="AJ1918">
        <f t="shared" si="415"/>
        <v>0.25</v>
      </c>
      <c r="AK1918">
        <f t="shared" si="416"/>
        <v>0.5</v>
      </c>
      <c r="AL1918">
        <f t="shared" si="417"/>
        <v>0.5</v>
      </c>
      <c r="AM1918">
        <f t="shared" si="418"/>
        <v>0.5</v>
      </c>
      <c r="AN1918" s="6">
        <f t="shared" si="419"/>
        <v>1</v>
      </c>
      <c r="AO1918" t="str">
        <f>VLOOKUP(BD_PONDERACIONES[[#This Row],[Comuna]],Tabla3[#All],2,0)</f>
        <v>Cordillera</v>
      </c>
    </row>
    <row r="1919" spans="1:41" x14ac:dyDescent="0.35">
      <c r="A1919" t="s">
        <v>10939</v>
      </c>
      <c r="B1919" t="s">
        <v>10940</v>
      </c>
      <c r="C1919" t="s">
        <v>10941</v>
      </c>
      <c r="D1919" s="5">
        <v>44747</v>
      </c>
      <c r="E1919" s="5">
        <v>44684</v>
      </c>
      <c r="F1919" t="s">
        <v>753</v>
      </c>
      <c r="G1919" t="s">
        <v>10942</v>
      </c>
      <c r="H1919" t="s">
        <v>3800</v>
      </c>
      <c r="J1919" t="s">
        <v>756</v>
      </c>
      <c r="K1919" t="s">
        <v>756</v>
      </c>
      <c r="L1919" t="s">
        <v>757</v>
      </c>
      <c r="M1919" t="s">
        <v>757</v>
      </c>
      <c r="N1919" t="s">
        <v>756</v>
      </c>
      <c r="O1919" t="s">
        <v>756</v>
      </c>
      <c r="P1919" t="s">
        <v>758</v>
      </c>
      <c r="Q1919" t="s">
        <v>759</v>
      </c>
      <c r="R1919" t="s">
        <v>759</v>
      </c>
      <c r="S1919" t="s">
        <v>757</v>
      </c>
      <c r="T1919" t="s">
        <v>757</v>
      </c>
      <c r="U1919" t="s">
        <v>757</v>
      </c>
      <c r="V1919" t="s">
        <v>756</v>
      </c>
      <c r="W1919" t="s">
        <v>756</v>
      </c>
      <c r="X1919" t="s">
        <v>10943</v>
      </c>
      <c r="Y1919" t="str">
        <f t="shared" si="406"/>
        <v>mayo</v>
      </c>
      <c r="Z1919">
        <f>YEAR(BD_PONDERACIONES[[#This Row],[Fecha Ejecución del Ticket]])</f>
        <v>2022</v>
      </c>
      <c r="AA1919" t="str">
        <f t="shared" si="407"/>
        <v>julio</v>
      </c>
      <c r="AB1919">
        <f>YEAR(BD_PONDERACIONES[[#This Row],[Fecha de Inspección]])</f>
        <v>2022</v>
      </c>
      <c r="AC1919">
        <f t="shared" si="408"/>
        <v>0.5</v>
      </c>
      <c r="AD1919">
        <f t="shared" si="409"/>
        <v>0.5</v>
      </c>
      <c r="AE1919">
        <f t="shared" si="410"/>
        <v>0.5</v>
      </c>
      <c r="AF1919">
        <f t="shared" si="411"/>
        <v>0.5</v>
      </c>
      <c r="AG1919">
        <f t="shared" si="412"/>
        <v>0.5</v>
      </c>
      <c r="AH1919">
        <f t="shared" si="413"/>
        <v>0.5</v>
      </c>
      <c r="AI1919">
        <f t="shared" si="414"/>
        <v>0.25</v>
      </c>
      <c r="AJ1919">
        <f t="shared" si="415"/>
        <v>0.25</v>
      </c>
      <c r="AK1919">
        <f t="shared" si="416"/>
        <v>0.5</v>
      </c>
      <c r="AL1919">
        <f t="shared" si="417"/>
        <v>0.5</v>
      </c>
      <c r="AM1919">
        <f t="shared" si="418"/>
        <v>0.5</v>
      </c>
      <c r="AN1919" s="6">
        <f t="shared" si="419"/>
        <v>1</v>
      </c>
      <c r="AO1919" t="str">
        <f>VLOOKUP(BD_PONDERACIONES[[#This Row],[Comuna]],Tabla3[#All],2,0)</f>
        <v>Cordillera</v>
      </c>
    </row>
    <row r="1920" spans="1:41" x14ac:dyDescent="0.35">
      <c r="A1920" t="s">
        <v>10944</v>
      </c>
      <c r="B1920" t="s">
        <v>10945</v>
      </c>
      <c r="C1920" t="s">
        <v>10946</v>
      </c>
      <c r="D1920" s="5">
        <v>44747</v>
      </c>
      <c r="E1920" s="5">
        <v>44683</v>
      </c>
      <c r="F1920" t="s">
        <v>763</v>
      </c>
      <c r="G1920" t="s">
        <v>10947</v>
      </c>
      <c r="H1920" t="s">
        <v>3800</v>
      </c>
      <c r="J1920" t="s">
        <v>756</v>
      </c>
      <c r="K1920" t="s">
        <v>756</v>
      </c>
      <c r="L1920" t="s">
        <v>757</v>
      </c>
      <c r="M1920" t="s">
        <v>757</v>
      </c>
      <c r="N1920" t="s">
        <v>756</v>
      </c>
      <c r="O1920" t="s">
        <v>756</v>
      </c>
      <c r="P1920" t="s">
        <v>765</v>
      </c>
      <c r="Q1920" t="s">
        <v>10948</v>
      </c>
      <c r="R1920" t="s">
        <v>4262</v>
      </c>
      <c r="S1920" t="s">
        <v>756</v>
      </c>
      <c r="T1920" t="s">
        <v>756</v>
      </c>
      <c r="U1920" t="s">
        <v>756</v>
      </c>
      <c r="V1920" t="s">
        <v>756</v>
      </c>
      <c r="W1920" t="s">
        <v>756</v>
      </c>
      <c r="X1920" t="s">
        <v>769</v>
      </c>
      <c r="Y1920" t="str">
        <f t="shared" si="406"/>
        <v>mayo</v>
      </c>
      <c r="Z1920">
        <f>YEAR(BD_PONDERACIONES[[#This Row],[Fecha Ejecución del Ticket]])</f>
        <v>2022</v>
      </c>
      <c r="AA1920" t="str">
        <f t="shared" si="407"/>
        <v>julio</v>
      </c>
      <c r="AB1920">
        <f>YEAR(BD_PONDERACIONES[[#This Row],[Fecha de Inspección]])</f>
        <v>2022</v>
      </c>
      <c r="AC1920">
        <f t="shared" si="408"/>
        <v>0.5</v>
      </c>
      <c r="AD1920">
        <f t="shared" si="409"/>
        <v>0.5</v>
      </c>
      <c r="AE1920">
        <f t="shared" si="410"/>
        <v>0.5</v>
      </c>
      <c r="AF1920">
        <f t="shared" si="411"/>
        <v>0.5</v>
      </c>
      <c r="AG1920">
        <f t="shared" si="412"/>
        <v>0.5</v>
      </c>
      <c r="AH1920">
        <f t="shared" si="413"/>
        <v>0.5</v>
      </c>
      <c r="AI1920">
        <f t="shared" si="414"/>
        <v>0.25</v>
      </c>
      <c r="AJ1920">
        <f t="shared" si="415"/>
        <v>0.25</v>
      </c>
      <c r="AK1920">
        <f t="shared" si="416"/>
        <v>0.5</v>
      </c>
      <c r="AL1920">
        <f t="shared" si="417"/>
        <v>0.5</v>
      </c>
      <c r="AM1920">
        <f t="shared" si="418"/>
        <v>0.5</v>
      </c>
      <c r="AN1920" s="6">
        <f t="shared" si="419"/>
        <v>1</v>
      </c>
      <c r="AO1920" t="str">
        <f>VLOOKUP(BD_PONDERACIONES[[#This Row],[Comuna]],Tabla3[#All],2,0)</f>
        <v>Cordillera</v>
      </c>
    </row>
    <row r="1921" spans="1:41" x14ac:dyDescent="0.35">
      <c r="A1921" t="s">
        <v>10949</v>
      </c>
      <c r="B1921" t="s">
        <v>10950</v>
      </c>
      <c r="C1921" t="s">
        <v>10951</v>
      </c>
      <c r="D1921" s="5">
        <v>44747</v>
      </c>
      <c r="E1921" s="5">
        <v>44682</v>
      </c>
      <c r="F1921" t="s">
        <v>763</v>
      </c>
      <c r="G1921" t="s">
        <v>10952</v>
      </c>
      <c r="H1921" t="s">
        <v>3800</v>
      </c>
      <c r="J1921" t="s">
        <v>756</v>
      </c>
      <c r="K1921" t="s">
        <v>756</v>
      </c>
      <c r="L1921" t="s">
        <v>757</v>
      </c>
      <c r="M1921" t="s">
        <v>757</v>
      </c>
      <c r="N1921" t="s">
        <v>756</v>
      </c>
      <c r="O1921" t="s">
        <v>756</v>
      </c>
      <c r="P1921" t="s">
        <v>758</v>
      </c>
      <c r="Q1921" t="s">
        <v>759</v>
      </c>
      <c r="R1921" t="s">
        <v>759</v>
      </c>
      <c r="S1921" t="s">
        <v>757</v>
      </c>
      <c r="T1921" t="s">
        <v>757</v>
      </c>
      <c r="U1921" t="s">
        <v>757</v>
      </c>
      <c r="V1921" t="s">
        <v>773</v>
      </c>
      <c r="W1921" t="s">
        <v>773</v>
      </c>
      <c r="X1921" t="s">
        <v>10953</v>
      </c>
      <c r="Y1921" t="str">
        <f t="shared" si="406"/>
        <v>mayo</v>
      </c>
      <c r="Z1921">
        <f>YEAR(BD_PONDERACIONES[[#This Row],[Fecha Ejecución del Ticket]])</f>
        <v>2022</v>
      </c>
      <c r="AA1921" t="str">
        <f t="shared" si="407"/>
        <v>julio</v>
      </c>
      <c r="AB1921">
        <f>YEAR(BD_PONDERACIONES[[#This Row],[Fecha de Inspección]])</f>
        <v>2022</v>
      </c>
      <c r="AC1921">
        <f t="shared" si="408"/>
        <v>0.5</v>
      </c>
      <c r="AD1921">
        <f t="shared" si="409"/>
        <v>0.5</v>
      </c>
      <c r="AE1921">
        <f t="shared" si="410"/>
        <v>0.5</v>
      </c>
      <c r="AF1921">
        <f t="shared" si="411"/>
        <v>0.5</v>
      </c>
      <c r="AG1921">
        <f t="shared" si="412"/>
        <v>0.5</v>
      </c>
      <c r="AH1921">
        <f t="shared" si="413"/>
        <v>0.5</v>
      </c>
      <c r="AI1921">
        <f t="shared" si="414"/>
        <v>0.25</v>
      </c>
      <c r="AJ1921">
        <f t="shared" si="415"/>
        <v>0.25</v>
      </c>
      <c r="AK1921">
        <f t="shared" si="416"/>
        <v>0.5</v>
      </c>
      <c r="AL1921">
        <f t="shared" si="417"/>
        <v>0</v>
      </c>
      <c r="AM1921">
        <f t="shared" si="418"/>
        <v>0</v>
      </c>
      <c r="AN1921" s="6">
        <f t="shared" si="419"/>
        <v>0.8</v>
      </c>
      <c r="AO1921" t="str">
        <f>VLOOKUP(BD_PONDERACIONES[[#This Row],[Comuna]],Tabla3[#All],2,0)</f>
        <v>Cordillera</v>
      </c>
    </row>
    <row r="1922" spans="1:41" x14ac:dyDescent="0.35">
      <c r="A1922" t="s">
        <v>10954</v>
      </c>
      <c r="B1922" t="s">
        <v>10955</v>
      </c>
      <c r="C1922" t="s">
        <v>10956</v>
      </c>
      <c r="D1922" s="5">
        <v>44747</v>
      </c>
      <c r="E1922" s="5">
        <v>44684</v>
      </c>
      <c r="F1922" t="s">
        <v>763</v>
      </c>
      <c r="G1922" t="s">
        <v>10957</v>
      </c>
      <c r="H1922" t="s">
        <v>3800</v>
      </c>
      <c r="J1922" t="s">
        <v>756</v>
      </c>
      <c r="K1922" t="s">
        <v>756</v>
      </c>
      <c r="L1922" t="s">
        <v>757</v>
      </c>
      <c r="M1922" t="s">
        <v>757</v>
      </c>
      <c r="N1922" t="s">
        <v>756</v>
      </c>
      <c r="O1922" t="s">
        <v>756</v>
      </c>
      <c r="P1922" t="s">
        <v>765</v>
      </c>
      <c r="Q1922" t="s">
        <v>10958</v>
      </c>
      <c r="R1922" t="s">
        <v>10959</v>
      </c>
      <c r="S1922" t="s">
        <v>756</v>
      </c>
      <c r="T1922" t="s">
        <v>756</v>
      </c>
      <c r="U1922" t="s">
        <v>756</v>
      </c>
      <c r="V1922" t="s">
        <v>756</v>
      </c>
      <c r="W1922" t="s">
        <v>756</v>
      </c>
      <c r="X1922" t="s">
        <v>10960</v>
      </c>
      <c r="Y1922" t="str">
        <f t="shared" ref="Y1922:Y1985" si="420">TEXT(E1922,"MMMM")</f>
        <v>mayo</v>
      </c>
      <c r="Z1922">
        <f>YEAR(BD_PONDERACIONES[[#This Row],[Fecha Ejecución del Ticket]])</f>
        <v>2022</v>
      </c>
      <c r="AA1922" t="str">
        <f t="shared" ref="AA1922:AA1985" si="421">TEXT(D1922,"MMMM")</f>
        <v>julio</v>
      </c>
      <c r="AB1922">
        <f>YEAR(BD_PONDERACIONES[[#This Row],[Fecha de Inspección]])</f>
        <v>2022</v>
      </c>
      <c r="AC1922">
        <f t="shared" ref="AC1922:AC1985" si="422">IF(OR(J1922="Cumple",J1922="No Aplica"),0.5,0)</f>
        <v>0.5</v>
      </c>
      <c r="AD1922">
        <f t="shared" ref="AD1922:AD1985" si="423">IF(OR(K1922="CUMPLE",K1922="No Aplica"),0.5,0)</f>
        <v>0.5</v>
      </c>
      <c r="AE1922">
        <f t="shared" ref="AE1922:AE1985" si="424">IF(OR(L1922="CUMPLE",L1922="No Aplica"),0.5,0)</f>
        <v>0.5</v>
      </c>
      <c r="AF1922">
        <f t="shared" ref="AF1922:AF1985" si="425">IF(OR(M1922="CUMPLE",M1922="No Aplica"),0.5,0)</f>
        <v>0.5</v>
      </c>
      <c r="AG1922">
        <f t="shared" ref="AG1922:AG1985" si="426">IF(OR(N1922="CUMPLE",N1922="No Aplica"),0.5,IF(N1922="Cumple Mayormente",0.325,IF(N1922="Cumple Parcialmente",0.175,0)))</f>
        <v>0.5</v>
      </c>
      <c r="AH1922">
        <f t="shared" ref="AH1922:AH1985" si="427">IF(OR(O1922="CUMPLE",O1922="No Aplica"),0.5,IF(O1922="Cumple Mayormente",0.325,IF(O1922="Cumple Parcialmente",0.175,0)))</f>
        <v>0.5</v>
      </c>
      <c r="AI1922">
        <f t="shared" ref="AI1922:AI1985" si="428">IF(OR(S1922="CUMPLE",S1922="No Aplica"),0.25,IF(S1922="Cumple Mayormente",0.1625,IF(S1922="Cumple Parcialmente",0.0875,0)))</f>
        <v>0.25</v>
      </c>
      <c r="AJ1922">
        <f t="shared" ref="AJ1922:AJ1985" si="429">IF(OR(T1922="CUMPLE",T1922="No Aplica"),0.25,IF(T1922="Cumple Mayormente",0.1625,IF(T1922="Cumple Parcialmente",0.0875,0)))</f>
        <v>0.25</v>
      </c>
      <c r="AK1922">
        <f t="shared" ref="AK1922:AK1985" si="430">IF(OR(U1922="CUMPLE",U1922="No Aplica"),0.5,IF(U1922="Cumple Mayormente",0.325,IF(U1922="Cumple Parcialmente",0.175,0)))</f>
        <v>0.5</v>
      </c>
      <c r="AL1922">
        <f t="shared" ref="AL1922:AL1985" si="431">IF(OR(V1922="CUMPLE",V1922="No Aplica"),0.5,IF(V1922="Cumple Mayormente",0.325,IF(V1922="Cumple Parcialmente",0.175,0)))</f>
        <v>0.5</v>
      </c>
      <c r="AM1922">
        <f t="shared" ref="AM1922:AM1985" si="432">IF(OR(W1922="CUMPLE",W1922="No Aplica"),0.5,IF(W1922="Cumple Mayormente",0.325,IF(W1922="Cumple Parcialmente",0.175,0)))</f>
        <v>0.5</v>
      </c>
      <c r="AN1922" s="6">
        <f t="shared" ref="AN1922:AN1985" si="433">((AC1922+AD1922)*0.2)+((AE1922+AF1922)*0.3)+((AG1922+AH1922)*0.15)+((AI1922+AJ1922+AK1922)*0.15)+((AL1922+AM1922)*0.2)</f>
        <v>1</v>
      </c>
      <c r="AO1922" t="str">
        <f>VLOOKUP(BD_PONDERACIONES[[#This Row],[Comuna]],Tabla3[#All],2,0)</f>
        <v>Cordillera</v>
      </c>
    </row>
    <row r="1923" spans="1:41" x14ac:dyDescent="0.35">
      <c r="A1923" t="s">
        <v>10961</v>
      </c>
      <c r="B1923" t="s">
        <v>10962</v>
      </c>
      <c r="C1923" t="s">
        <v>10963</v>
      </c>
      <c r="D1923" s="5">
        <v>44747</v>
      </c>
      <c r="E1923" s="5">
        <v>44686</v>
      </c>
      <c r="F1923" t="s">
        <v>763</v>
      </c>
      <c r="G1923" t="s">
        <v>10964</v>
      </c>
      <c r="H1923" t="s">
        <v>3800</v>
      </c>
      <c r="J1923" t="s">
        <v>756</v>
      </c>
      <c r="K1923" t="s">
        <v>756</v>
      </c>
      <c r="L1923" t="s">
        <v>757</v>
      </c>
      <c r="M1923" t="s">
        <v>757</v>
      </c>
      <c r="N1923" t="s">
        <v>756</v>
      </c>
      <c r="O1923" t="s">
        <v>756</v>
      </c>
      <c r="P1923" t="s">
        <v>765</v>
      </c>
      <c r="Q1923" t="s">
        <v>10958</v>
      </c>
      <c r="R1923" t="s">
        <v>10959</v>
      </c>
      <c r="S1923" t="s">
        <v>756</v>
      </c>
      <c r="T1923" t="s">
        <v>756</v>
      </c>
      <c r="U1923" t="s">
        <v>756</v>
      </c>
      <c r="V1923" t="s">
        <v>756</v>
      </c>
      <c r="W1923" t="s">
        <v>756</v>
      </c>
      <c r="X1923" t="s">
        <v>10965</v>
      </c>
      <c r="Y1923" t="str">
        <f t="shared" si="420"/>
        <v>mayo</v>
      </c>
      <c r="Z1923">
        <f>YEAR(BD_PONDERACIONES[[#This Row],[Fecha Ejecución del Ticket]])</f>
        <v>2022</v>
      </c>
      <c r="AA1923" t="str">
        <f t="shared" si="421"/>
        <v>julio</v>
      </c>
      <c r="AB1923">
        <f>YEAR(BD_PONDERACIONES[[#This Row],[Fecha de Inspección]])</f>
        <v>2022</v>
      </c>
      <c r="AC1923">
        <f t="shared" si="422"/>
        <v>0.5</v>
      </c>
      <c r="AD1923">
        <f t="shared" si="423"/>
        <v>0.5</v>
      </c>
      <c r="AE1923">
        <f t="shared" si="424"/>
        <v>0.5</v>
      </c>
      <c r="AF1923">
        <f t="shared" si="425"/>
        <v>0.5</v>
      </c>
      <c r="AG1923">
        <f t="shared" si="426"/>
        <v>0.5</v>
      </c>
      <c r="AH1923">
        <f t="shared" si="427"/>
        <v>0.5</v>
      </c>
      <c r="AI1923">
        <f t="shared" si="428"/>
        <v>0.25</v>
      </c>
      <c r="AJ1923">
        <f t="shared" si="429"/>
        <v>0.25</v>
      </c>
      <c r="AK1923">
        <f t="shared" si="430"/>
        <v>0.5</v>
      </c>
      <c r="AL1923">
        <f t="shared" si="431"/>
        <v>0.5</v>
      </c>
      <c r="AM1923">
        <f t="shared" si="432"/>
        <v>0.5</v>
      </c>
      <c r="AN1923" s="6">
        <f t="shared" si="433"/>
        <v>1</v>
      </c>
      <c r="AO1923" t="str">
        <f>VLOOKUP(BD_PONDERACIONES[[#This Row],[Comuna]],Tabla3[#All],2,0)</f>
        <v>Cordillera</v>
      </c>
    </row>
    <row r="1924" spans="1:41" x14ac:dyDescent="0.35">
      <c r="A1924" t="s">
        <v>10966</v>
      </c>
      <c r="B1924" t="s">
        <v>10967</v>
      </c>
      <c r="C1924" t="s">
        <v>10968</v>
      </c>
      <c r="D1924" s="5">
        <v>44747</v>
      </c>
      <c r="E1924" s="5">
        <v>44685</v>
      </c>
      <c r="F1924" t="s">
        <v>763</v>
      </c>
      <c r="G1924" t="s">
        <v>10969</v>
      </c>
      <c r="H1924" t="s">
        <v>3800</v>
      </c>
      <c r="J1924" t="s">
        <v>756</v>
      </c>
      <c r="K1924" t="s">
        <v>756</v>
      </c>
      <c r="L1924" t="s">
        <v>757</v>
      </c>
      <c r="M1924" t="s">
        <v>757</v>
      </c>
      <c r="N1924" t="s">
        <v>756</v>
      </c>
      <c r="O1924" t="s">
        <v>756</v>
      </c>
      <c r="P1924" t="s">
        <v>765</v>
      </c>
      <c r="Q1924" t="s">
        <v>10970</v>
      </c>
      <c r="R1924" t="s">
        <v>10971</v>
      </c>
      <c r="S1924" t="s">
        <v>756</v>
      </c>
      <c r="T1924" t="s">
        <v>756</v>
      </c>
      <c r="U1924" t="s">
        <v>756</v>
      </c>
      <c r="V1924" t="s">
        <v>756</v>
      </c>
      <c r="W1924" t="s">
        <v>756</v>
      </c>
      <c r="X1924" t="s">
        <v>10972</v>
      </c>
      <c r="Y1924" t="str">
        <f t="shared" si="420"/>
        <v>mayo</v>
      </c>
      <c r="Z1924">
        <f>YEAR(BD_PONDERACIONES[[#This Row],[Fecha Ejecución del Ticket]])</f>
        <v>2022</v>
      </c>
      <c r="AA1924" t="str">
        <f t="shared" si="421"/>
        <v>julio</v>
      </c>
      <c r="AB1924">
        <f>YEAR(BD_PONDERACIONES[[#This Row],[Fecha de Inspección]])</f>
        <v>2022</v>
      </c>
      <c r="AC1924">
        <f t="shared" si="422"/>
        <v>0.5</v>
      </c>
      <c r="AD1924">
        <f t="shared" si="423"/>
        <v>0.5</v>
      </c>
      <c r="AE1924">
        <f t="shared" si="424"/>
        <v>0.5</v>
      </c>
      <c r="AF1924">
        <f t="shared" si="425"/>
        <v>0.5</v>
      </c>
      <c r="AG1924">
        <f t="shared" si="426"/>
        <v>0.5</v>
      </c>
      <c r="AH1924">
        <f t="shared" si="427"/>
        <v>0.5</v>
      </c>
      <c r="AI1924">
        <f t="shared" si="428"/>
        <v>0.25</v>
      </c>
      <c r="AJ1924">
        <f t="shared" si="429"/>
        <v>0.25</v>
      </c>
      <c r="AK1924">
        <f t="shared" si="430"/>
        <v>0.5</v>
      </c>
      <c r="AL1924">
        <f t="shared" si="431"/>
        <v>0.5</v>
      </c>
      <c r="AM1924">
        <f t="shared" si="432"/>
        <v>0.5</v>
      </c>
      <c r="AN1924" s="6">
        <f t="shared" si="433"/>
        <v>1</v>
      </c>
      <c r="AO1924" t="str">
        <f>VLOOKUP(BD_PONDERACIONES[[#This Row],[Comuna]],Tabla3[#All],2,0)</f>
        <v>Cordillera</v>
      </c>
    </row>
    <row r="1925" spans="1:41" x14ac:dyDescent="0.35">
      <c r="A1925" t="s">
        <v>10802</v>
      </c>
      <c r="B1925" t="s">
        <v>10803</v>
      </c>
      <c r="C1925" t="s">
        <v>9379</v>
      </c>
      <c r="D1925" s="5">
        <v>44748</v>
      </c>
      <c r="E1925" s="5">
        <v>44684</v>
      </c>
      <c r="F1925" t="s">
        <v>753</v>
      </c>
      <c r="G1925" t="s">
        <v>10804</v>
      </c>
      <c r="H1925" t="s">
        <v>2882</v>
      </c>
      <c r="J1925" t="s">
        <v>756</v>
      </c>
      <c r="K1925" t="s">
        <v>756</v>
      </c>
      <c r="L1925" t="s">
        <v>757</v>
      </c>
      <c r="M1925" t="s">
        <v>757</v>
      </c>
      <c r="N1925" t="s">
        <v>756</v>
      </c>
      <c r="O1925" t="s">
        <v>756</v>
      </c>
      <c r="P1925" t="s">
        <v>765</v>
      </c>
      <c r="Q1925" t="s">
        <v>759</v>
      </c>
      <c r="R1925" t="s">
        <v>759</v>
      </c>
      <c r="S1925" t="s">
        <v>757</v>
      </c>
      <c r="T1925" t="s">
        <v>757</v>
      </c>
      <c r="U1925" t="s">
        <v>757</v>
      </c>
      <c r="V1925" t="s">
        <v>756</v>
      </c>
      <c r="W1925" t="s">
        <v>756</v>
      </c>
      <c r="X1925" t="s">
        <v>10805</v>
      </c>
      <c r="Y1925" t="str">
        <f t="shared" si="420"/>
        <v>mayo</v>
      </c>
      <c r="Z1925">
        <f>YEAR(BD_PONDERACIONES[[#This Row],[Fecha Ejecución del Ticket]])</f>
        <v>2022</v>
      </c>
      <c r="AA1925" t="str">
        <f t="shared" si="421"/>
        <v>julio</v>
      </c>
      <c r="AB1925">
        <f>YEAR(BD_PONDERACIONES[[#This Row],[Fecha de Inspección]])</f>
        <v>2022</v>
      </c>
      <c r="AC1925">
        <f t="shared" si="422"/>
        <v>0.5</v>
      </c>
      <c r="AD1925">
        <f t="shared" si="423"/>
        <v>0.5</v>
      </c>
      <c r="AE1925">
        <f t="shared" si="424"/>
        <v>0.5</v>
      </c>
      <c r="AF1925">
        <f t="shared" si="425"/>
        <v>0.5</v>
      </c>
      <c r="AG1925">
        <f t="shared" si="426"/>
        <v>0.5</v>
      </c>
      <c r="AH1925">
        <f t="shared" si="427"/>
        <v>0.5</v>
      </c>
      <c r="AI1925">
        <f t="shared" si="428"/>
        <v>0.25</v>
      </c>
      <c r="AJ1925">
        <f t="shared" si="429"/>
        <v>0.25</v>
      </c>
      <c r="AK1925">
        <f t="shared" si="430"/>
        <v>0.5</v>
      </c>
      <c r="AL1925">
        <f t="shared" si="431"/>
        <v>0.5</v>
      </c>
      <c r="AM1925">
        <f t="shared" si="432"/>
        <v>0.5</v>
      </c>
      <c r="AN1925" s="6">
        <f t="shared" si="433"/>
        <v>1</v>
      </c>
      <c r="AO1925" t="str">
        <f>VLOOKUP(BD_PONDERACIONES[[#This Row],[Comuna]],Tabla3[#All],2,0)</f>
        <v>Cordillera</v>
      </c>
    </row>
    <row r="1926" spans="1:41" x14ac:dyDescent="0.35">
      <c r="A1926" t="s">
        <v>10806</v>
      </c>
      <c r="B1926" t="s">
        <v>10807</v>
      </c>
      <c r="C1926" t="s">
        <v>10808</v>
      </c>
      <c r="D1926" s="5">
        <v>44748</v>
      </c>
      <c r="E1926" s="5">
        <v>44685</v>
      </c>
      <c r="F1926" t="s">
        <v>763</v>
      </c>
      <c r="G1926" t="s">
        <v>10809</v>
      </c>
      <c r="H1926" t="s">
        <v>3800</v>
      </c>
      <c r="J1926" t="s">
        <v>756</v>
      </c>
      <c r="K1926" t="s">
        <v>756</v>
      </c>
      <c r="L1926" t="s">
        <v>773</v>
      </c>
      <c r="M1926" t="s">
        <v>773</v>
      </c>
      <c r="N1926" t="s">
        <v>756</v>
      </c>
      <c r="O1926" t="s">
        <v>756</v>
      </c>
      <c r="P1926" t="s">
        <v>758</v>
      </c>
      <c r="Q1926" t="s">
        <v>759</v>
      </c>
      <c r="R1926" t="s">
        <v>759</v>
      </c>
      <c r="S1926" t="s">
        <v>757</v>
      </c>
      <c r="T1926" t="s">
        <v>757</v>
      </c>
      <c r="U1926" t="s">
        <v>757</v>
      </c>
      <c r="V1926" t="s">
        <v>756</v>
      </c>
      <c r="W1926" t="s">
        <v>756</v>
      </c>
      <c r="X1926" t="s">
        <v>10810</v>
      </c>
      <c r="Y1926" t="str">
        <f t="shared" si="420"/>
        <v>mayo</v>
      </c>
      <c r="Z1926">
        <f>YEAR(BD_PONDERACIONES[[#This Row],[Fecha Ejecución del Ticket]])</f>
        <v>2022</v>
      </c>
      <c r="AA1926" t="str">
        <f t="shared" si="421"/>
        <v>julio</v>
      </c>
      <c r="AB1926">
        <f>YEAR(BD_PONDERACIONES[[#This Row],[Fecha de Inspección]])</f>
        <v>2022</v>
      </c>
      <c r="AC1926">
        <f t="shared" si="422"/>
        <v>0.5</v>
      </c>
      <c r="AD1926">
        <f t="shared" si="423"/>
        <v>0.5</v>
      </c>
      <c r="AE1926">
        <f t="shared" si="424"/>
        <v>0</v>
      </c>
      <c r="AF1926">
        <f t="shared" si="425"/>
        <v>0</v>
      </c>
      <c r="AG1926">
        <f t="shared" si="426"/>
        <v>0.5</v>
      </c>
      <c r="AH1926">
        <f t="shared" si="427"/>
        <v>0.5</v>
      </c>
      <c r="AI1926">
        <f t="shared" si="428"/>
        <v>0.25</v>
      </c>
      <c r="AJ1926">
        <f t="shared" si="429"/>
        <v>0.25</v>
      </c>
      <c r="AK1926">
        <f t="shared" si="430"/>
        <v>0.5</v>
      </c>
      <c r="AL1926">
        <f t="shared" si="431"/>
        <v>0.5</v>
      </c>
      <c r="AM1926">
        <f t="shared" si="432"/>
        <v>0.5</v>
      </c>
      <c r="AN1926" s="6">
        <f t="shared" si="433"/>
        <v>0.7</v>
      </c>
      <c r="AO1926" t="str">
        <f>VLOOKUP(BD_PONDERACIONES[[#This Row],[Comuna]],Tabla3[#All],2,0)</f>
        <v>Cordillera</v>
      </c>
    </row>
    <row r="1927" spans="1:41" x14ac:dyDescent="0.35">
      <c r="A1927" t="s">
        <v>10811</v>
      </c>
      <c r="B1927" t="s">
        <v>10812</v>
      </c>
      <c r="C1927" t="s">
        <v>9363</v>
      </c>
      <c r="D1927" s="5">
        <v>44748</v>
      </c>
      <c r="E1927" s="5">
        <v>44684</v>
      </c>
      <c r="F1927" t="s">
        <v>753</v>
      </c>
      <c r="G1927" t="s">
        <v>10813</v>
      </c>
      <c r="H1927" t="s">
        <v>2882</v>
      </c>
      <c r="J1927" t="s">
        <v>756</v>
      </c>
      <c r="K1927" t="s">
        <v>756</v>
      </c>
      <c r="L1927" t="s">
        <v>773</v>
      </c>
      <c r="M1927" t="s">
        <v>773</v>
      </c>
      <c r="N1927" t="s">
        <v>756</v>
      </c>
      <c r="O1927" t="s">
        <v>756</v>
      </c>
      <c r="P1927" t="s">
        <v>758</v>
      </c>
      <c r="Q1927" t="s">
        <v>759</v>
      </c>
      <c r="R1927" t="s">
        <v>759</v>
      </c>
      <c r="S1927" t="s">
        <v>757</v>
      </c>
      <c r="T1927" t="s">
        <v>757</v>
      </c>
      <c r="U1927" t="s">
        <v>757</v>
      </c>
      <c r="V1927" t="s">
        <v>756</v>
      </c>
      <c r="W1927" t="s">
        <v>756</v>
      </c>
      <c r="X1927" t="s">
        <v>10814</v>
      </c>
      <c r="Y1927" t="str">
        <f t="shared" si="420"/>
        <v>mayo</v>
      </c>
      <c r="Z1927">
        <f>YEAR(BD_PONDERACIONES[[#This Row],[Fecha Ejecución del Ticket]])</f>
        <v>2022</v>
      </c>
      <c r="AA1927" t="str">
        <f t="shared" si="421"/>
        <v>julio</v>
      </c>
      <c r="AB1927">
        <f>YEAR(BD_PONDERACIONES[[#This Row],[Fecha de Inspección]])</f>
        <v>2022</v>
      </c>
      <c r="AC1927">
        <f t="shared" si="422"/>
        <v>0.5</v>
      </c>
      <c r="AD1927">
        <f t="shared" si="423"/>
        <v>0.5</v>
      </c>
      <c r="AE1927">
        <f t="shared" si="424"/>
        <v>0</v>
      </c>
      <c r="AF1927">
        <f t="shared" si="425"/>
        <v>0</v>
      </c>
      <c r="AG1927">
        <f t="shared" si="426"/>
        <v>0.5</v>
      </c>
      <c r="AH1927">
        <f t="shared" si="427"/>
        <v>0.5</v>
      </c>
      <c r="AI1927">
        <f t="shared" si="428"/>
        <v>0.25</v>
      </c>
      <c r="AJ1927">
        <f t="shared" si="429"/>
        <v>0.25</v>
      </c>
      <c r="AK1927">
        <f t="shared" si="430"/>
        <v>0.5</v>
      </c>
      <c r="AL1927">
        <f t="shared" si="431"/>
        <v>0.5</v>
      </c>
      <c r="AM1927">
        <f t="shared" si="432"/>
        <v>0.5</v>
      </c>
      <c r="AN1927" s="6">
        <f t="shared" si="433"/>
        <v>0.7</v>
      </c>
      <c r="AO1927" t="str">
        <f>VLOOKUP(BD_PONDERACIONES[[#This Row],[Comuna]],Tabla3[#All],2,0)</f>
        <v>Cordillera</v>
      </c>
    </row>
    <row r="1928" spans="1:41" x14ac:dyDescent="0.35">
      <c r="A1928" t="s">
        <v>10815</v>
      </c>
      <c r="B1928" t="s">
        <v>10816</v>
      </c>
      <c r="C1928" t="s">
        <v>9373</v>
      </c>
      <c r="D1928" s="5">
        <v>44748</v>
      </c>
      <c r="E1928" s="5">
        <v>44683</v>
      </c>
      <c r="F1928" t="s">
        <v>753</v>
      </c>
      <c r="G1928" t="s">
        <v>10817</v>
      </c>
      <c r="H1928" t="s">
        <v>2882</v>
      </c>
      <c r="J1928" t="s">
        <v>756</v>
      </c>
      <c r="K1928" t="s">
        <v>756</v>
      </c>
      <c r="L1928" t="s">
        <v>757</v>
      </c>
      <c r="M1928" t="s">
        <v>757</v>
      </c>
      <c r="N1928" t="s">
        <v>756</v>
      </c>
      <c r="O1928" t="s">
        <v>756</v>
      </c>
      <c r="P1928" t="s">
        <v>765</v>
      </c>
      <c r="Q1928" t="s">
        <v>759</v>
      </c>
      <c r="R1928" t="s">
        <v>759</v>
      </c>
      <c r="S1928" t="s">
        <v>757</v>
      </c>
      <c r="T1928" t="s">
        <v>757</v>
      </c>
      <c r="U1928" t="s">
        <v>756</v>
      </c>
      <c r="V1928" t="s">
        <v>756</v>
      </c>
      <c r="W1928" t="s">
        <v>773</v>
      </c>
      <c r="X1928" t="s">
        <v>10818</v>
      </c>
      <c r="Y1928" t="str">
        <f t="shared" si="420"/>
        <v>mayo</v>
      </c>
      <c r="Z1928">
        <f>YEAR(BD_PONDERACIONES[[#This Row],[Fecha Ejecución del Ticket]])</f>
        <v>2022</v>
      </c>
      <c r="AA1928" t="str">
        <f t="shared" si="421"/>
        <v>julio</v>
      </c>
      <c r="AB1928">
        <f>YEAR(BD_PONDERACIONES[[#This Row],[Fecha de Inspección]])</f>
        <v>2022</v>
      </c>
      <c r="AC1928">
        <f t="shared" si="422"/>
        <v>0.5</v>
      </c>
      <c r="AD1928">
        <f t="shared" si="423"/>
        <v>0.5</v>
      </c>
      <c r="AE1928">
        <f t="shared" si="424"/>
        <v>0.5</v>
      </c>
      <c r="AF1928">
        <f t="shared" si="425"/>
        <v>0.5</v>
      </c>
      <c r="AG1928">
        <f t="shared" si="426"/>
        <v>0.5</v>
      </c>
      <c r="AH1928">
        <f t="shared" si="427"/>
        <v>0.5</v>
      </c>
      <c r="AI1928">
        <f t="shared" si="428"/>
        <v>0.25</v>
      </c>
      <c r="AJ1928">
        <f t="shared" si="429"/>
        <v>0.25</v>
      </c>
      <c r="AK1928">
        <f t="shared" si="430"/>
        <v>0.5</v>
      </c>
      <c r="AL1928">
        <f t="shared" si="431"/>
        <v>0.5</v>
      </c>
      <c r="AM1928">
        <f t="shared" si="432"/>
        <v>0</v>
      </c>
      <c r="AN1928" s="6">
        <f t="shared" si="433"/>
        <v>0.9</v>
      </c>
      <c r="AO1928" t="str">
        <f>VLOOKUP(BD_PONDERACIONES[[#This Row],[Comuna]],Tabla3[#All],2,0)</f>
        <v>Cordillera</v>
      </c>
    </row>
    <row r="1929" spans="1:41" x14ac:dyDescent="0.35">
      <c r="A1929" t="s">
        <v>10819</v>
      </c>
      <c r="B1929" t="s">
        <v>10820</v>
      </c>
      <c r="C1929" t="s">
        <v>9367</v>
      </c>
      <c r="D1929" s="5">
        <v>44748</v>
      </c>
      <c r="E1929" s="5">
        <v>44684</v>
      </c>
      <c r="F1929" t="s">
        <v>753</v>
      </c>
      <c r="G1929" t="s">
        <v>10821</v>
      </c>
      <c r="H1929" t="s">
        <v>2882</v>
      </c>
      <c r="J1929" t="s">
        <v>756</v>
      </c>
      <c r="K1929" t="s">
        <v>756</v>
      </c>
      <c r="L1929" t="s">
        <v>757</v>
      </c>
      <c r="M1929" t="s">
        <v>757</v>
      </c>
      <c r="N1929" t="s">
        <v>756</v>
      </c>
      <c r="O1929" t="s">
        <v>756</v>
      </c>
      <c r="P1929" t="s">
        <v>765</v>
      </c>
      <c r="Q1929" t="s">
        <v>759</v>
      </c>
      <c r="R1929" t="s">
        <v>759</v>
      </c>
      <c r="S1929" t="s">
        <v>757</v>
      </c>
      <c r="T1929" t="s">
        <v>757</v>
      </c>
      <c r="U1929" t="s">
        <v>756</v>
      </c>
      <c r="V1929" t="s">
        <v>756</v>
      </c>
      <c r="W1929" t="s">
        <v>756</v>
      </c>
      <c r="X1929" t="s">
        <v>6086</v>
      </c>
      <c r="Y1929" t="str">
        <f t="shared" si="420"/>
        <v>mayo</v>
      </c>
      <c r="Z1929">
        <f>YEAR(BD_PONDERACIONES[[#This Row],[Fecha Ejecución del Ticket]])</f>
        <v>2022</v>
      </c>
      <c r="AA1929" t="str">
        <f t="shared" si="421"/>
        <v>julio</v>
      </c>
      <c r="AB1929">
        <f>YEAR(BD_PONDERACIONES[[#This Row],[Fecha de Inspección]])</f>
        <v>2022</v>
      </c>
      <c r="AC1929">
        <f t="shared" si="422"/>
        <v>0.5</v>
      </c>
      <c r="AD1929">
        <f t="shared" si="423"/>
        <v>0.5</v>
      </c>
      <c r="AE1929">
        <f t="shared" si="424"/>
        <v>0.5</v>
      </c>
      <c r="AF1929">
        <f t="shared" si="425"/>
        <v>0.5</v>
      </c>
      <c r="AG1929">
        <f t="shared" si="426"/>
        <v>0.5</v>
      </c>
      <c r="AH1929">
        <f t="shared" si="427"/>
        <v>0.5</v>
      </c>
      <c r="AI1929">
        <f t="shared" si="428"/>
        <v>0.25</v>
      </c>
      <c r="AJ1929">
        <f t="shared" si="429"/>
        <v>0.25</v>
      </c>
      <c r="AK1929">
        <f t="shared" si="430"/>
        <v>0.5</v>
      </c>
      <c r="AL1929">
        <f t="shared" si="431"/>
        <v>0.5</v>
      </c>
      <c r="AM1929">
        <f t="shared" si="432"/>
        <v>0.5</v>
      </c>
      <c r="AN1929" s="6">
        <f t="shared" si="433"/>
        <v>1</v>
      </c>
      <c r="AO1929" t="str">
        <f>VLOOKUP(BD_PONDERACIONES[[#This Row],[Comuna]],Tabla3[#All],2,0)</f>
        <v>Cordillera</v>
      </c>
    </row>
    <row r="1930" spans="1:41" x14ac:dyDescent="0.35">
      <c r="A1930" t="s">
        <v>10822</v>
      </c>
      <c r="B1930" t="s">
        <v>10823</v>
      </c>
      <c r="C1930" t="s">
        <v>9370</v>
      </c>
      <c r="D1930" s="5">
        <v>44748</v>
      </c>
      <c r="E1930" s="5">
        <v>44683</v>
      </c>
      <c r="F1930" t="s">
        <v>753</v>
      </c>
      <c r="G1930" t="s">
        <v>10824</v>
      </c>
      <c r="H1930" t="s">
        <v>2882</v>
      </c>
      <c r="J1930" t="s">
        <v>756</v>
      </c>
      <c r="K1930" t="s">
        <v>756</v>
      </c>
      <c r="L1930" t="s">
        <v>757</v>
      </c>
      <c r="M1930" t="s">
        <v>757</v>
      </c>
      <c r="N1930" t="s">
        <v>756</v>
      </c>
      <c r="O1930" t="s">
        <v>756</v>
      </c>
      <c r="P1930" t="s">
        <v>758</v>
      </c>
      <c r="Q1930" t="s">
        <v>759</v>
      </c>
      <c r="R1930" t="s">
        <v>759</v>
      </c>
      <c r="S1930" t="s">
        <v>757</v>
      </c>
      <c r="T1930" t="s">
        <v>757</v>
      </c>
      <c r="U1930" t="s">
        <v>757</v>
      </c>
      <c r="V1930" t="s">
        <v>756</v>
      </c>
      <c r="W1930" t="s">
        <v>756</v>
      </c>
      <c r="X1930" t="s">
        <v>885</v>
      </c>
      <c r="Y1930" t="str">
        <f t="shared" si="420"/>
        <v>mayo</v>
      </c>
      <c r="Z1930">
        <f>YEAR(BD_PONDERACIONES[[#This Row],[Fecha Ejecución del Ticket]])</f>
        <v>2022</v>
      </c>
      <c r="AA1930" t="str">
        <f t="shared" si="421"/>
        <v>julio</v>
      </c>
      <c r="AB1930">
        <f>YEAR(BD_PONDERACIONES[[#This Row],[Fecha de Inspección]])</f>
        <v>2022</v>
      </c>
      <c r="AC1930">
        <f t="shared" si="422"/>
        <v>0.5</v>
      </c>
      <c r="AD1930">
        <f t="shared" si="423"/>
        <v>0.5</v>
      </c>
      <c r="AE1930">
        <f t="shared" si="424"/>
        <v>0.5</v>
      </c>
      <c r="AF1930">
        <f t="shared" si="425"/>
        <v>0.5</v>
      </c>
      <c r="AG1930">
        <f t="shared" si="426"/>
        <v>0.5</v>
      </c>
      <c r="AH1930">
        <f t="shared" si="427"/>
        <v>0.5</v>
      </c>
      <c r="AI1930">
        <f t="shared" si="428"/>
        <v>0.25</v>
      </c>
      <c r="AJ1930">
        <f t="shared" si="429"/>
        <v>0.25</v>
      </c>
      <c r="AK1930">
        <f t="shared" si="430"/>
        <v>0.5</v>
      </c>
      <c r="AL1930">
        <f t="shared" si="431"/>
        <v>0.5</v>
      </c>
      <c r="AM1930">
        <f t="shared" si="432"/>
        <v>0.5</v>
      </c>
      <c r="AN1930" s="6">
        <f t="shared" si="433"/>
        <v>1</v>
      </c>
      <c r="AO1930" t="str">
        <f>VLOOKUP(BD_PONDERACIONES[[#This Row],[Comuna]],Tabla3[#All],2,0)</f>
        <v>Cordillera</v>
      </c>
    </row>
    <row r="1931" spans="1:41" x14ac:dyDescent="0.35">
      <c r="A1931" t="s">
        <v>10825</v>
      </c>
      <c r="B1931" t="s">
        <v>10826</v>
      </c>
      <c r="C1931" t="s">
        <v>10827</v>
      </c>
      <c r="D1931" s="5">
        <v>44748</v>
      </c>
      <c r="E1931" s="5">
        <v>44687</v>
      </c>
      <c r="F1931" t="s">
        <v>763</v>
      </c>
      <c r="G1931" t="s">
        <v>10828</v>
      </c>
      <c r="H1931" t="s">
        <v>3800</v>
      </c>
      <c r="J1931" t="s">
        <v>756</v>
      </c>
      <c r="K1931" t="s">
        <v>756</v>
      </c>
      <c r="L1931" t="s">
        <v>773</v>
      </c>
      <c r="M1931" t="s">
        <v>773</v>
      </c>
      <c r="N1931" t="s">
        <v>756</v>
      </c>
      <c r="O1931" t="s">
        <v>756</v>
      </c>
      <c r="P1931" t="s">
        <v>758</v>
      </c>
      <c r="Q1931" t="s">
        <v>759</v>
      </c>
      <c r="R1931" t="s">
        <v>759</v>
      </c>
      <c r="S1931" t="s">
        <v>757</v>
      </c>
      <c r="T1931" t="s">
        <v>757</v>
      </c>
      <c r="U1931" t="s">
        <v>757</v>
      </c>
      <c r="V1931" t="s">
        <v>756</v>
      </c>
      <c r="W1931" t="s">
        <v>756</v>
      </c>
      <c r="X1931" t="s">
        <v>804</v>
      </c>
      <c r="Y1931" t="str">
        <f t="shared" si="420"/>
        <v>mayo</v>
      </c>
      <c r="Z1931">
        <f>YEAR(BD_PONDERACIONES[[#This Row],[Fecha Ejecución del Ticket]])</f>
        <v>2022</v>
      </c>
      <c r="AA1931" t="str">
        <f t="shared" si="421"/>
        <v>julio</v>
      </c>
      <c r="AB1931">
        <f>YEAR(BD_PONDERACIONES[[#This Row],[Fecha de Inspección]])</f>
        <v>2022</v>
      </c>
      <c r="AC1931">
        <f t="shared" si="422"/>
        <v>0.5</v>
      </c>
      <c r="AD1931">
        <f t="shared" si="423"/>
        <v>0.5</v>
      </c>
      <c r="AE1931">
        <f t="shared" si="424"/>
        <v>0</v>
      </c>
      <c r="AF1931">
        <f t="shared" si="425"/>
        <v>0</v>
      </c>
      <c r="AG1931">
        <f t="shared" si="426"/>
        <v>0.5</v>
      </c>
      <c r="AH1931">
        <f t="shared" si="427"/>
        <v>0.5</v>
      </c>
      <c r="AI1931">
        <f t="shared" si="428"/>
        <v>0.25</v>
      </c>
      <c r="AJ1931">
        <f t="shared" si="429"/>
        <v>0.25</v>
      </c>
      <c r="AK1931">
        <f t="shared" si="430"/>
        <v>0.5</v>
      </c>
      <c r="AL1931">
        <f t="shared" si="431"/>
        <v>0.5</v>
      </c>
      <c r="AM1931">
        <f t="shared" si="432"/>
        <v>0.5</v>
      </c>
      <c r="AN1931" s="6">
        <f t="shared" si="433"/>
        <v>0.7</v>
      </c>
      <c r="AO1931" t="str">
        <f>VLOOKUP(BD_PONDERACIONES[[#This Row],[Comuna]],Tabla3[#All],2,0)</f>
        <v>Cordillera</v>
      </c>
    </row>
    <row r="1932" spans="1:41" x14ac:dyDescent="0.35">
      <c r="A1932" t="s">
        <v>10829</v>
      </c>
      <c r="B1932" t="s">
        <v>10830</v>
      </c>
      <c r="C1932" t="s">
        <v>9372</v>
      </c>
      <c r="D1932" s="5">
        <v>44748</v>
      </c>
      <c r="E1932" s="5">
        <v>44683</v>
      </c>
      <c r="F1932" t="s">
        <v>753</v>
      </c>
      <c r="G1932" t="s">
        <v>10831</v>
      </c>
      <c r="H1932" t="s">
        <v>2882</v>
      </c>
      <c r="J1932" t="s">
        <v>756</v>
      </c>
      <c r="K1932" t="s">
        <v>756</v>
      </c>
      <c r="L1932" t="s">
        <v>757</v>
      </c>
      <c r="M1932" t="s">
        <v>757</v>
      </c>
      <c r="N1932" t="s">
        <v>756</v>
      </c>
      <c r="O1932" t="s">
        <v>756</v>
      </c>
      <c r="P1932" t="s">
        <v>758</v>
      </c>
      <c r="Q1932" t="s">
        <v>759</v>
      </c>
      <c r="R1932" t="s">
        <v>759</v>
      </c>
      <c r="S1932" t="s">
        <v>757</v>
      </c>
      <c r="T1932" t="s">
        <v>757</v>
      </c>
      <c r="U1932" t="s">
        <v>757</v>
      </c>
      <c r="V1932" t="s">
        <v>756</v>
      </c>
      <c r="W1932" t="s">
        <v>773</v>
      </c>
      <c r="X1932" t="s">
        <v>885</v>
      </c>
      <c r="Y1932" t="str">
        <f t="shared" si="420"/>
        <v>mayo</v>
      </c>
      <c r="Z1932">
        <f>YEAR(BD_PONDERACIONES[[#This Row],[Fecha Ejecución del Ticket]])</f>
        <v>2022</v>
      </c>
      <c r="AA1932" t="str">
        <f t="shared" si="421"/>
        <v>julio</v>
      </c>
      <c r="AB1932">
        <f>YEAR(BD_PONDERACIONES[[#This Row],[Fecha de Inspección]])</f>
        <v>2022</v>
      </c>
      <c r="AC1932">
        <f t="shared" si="422"/>
        <v>0.5</v>
      </c>
      <c r="AD1932">
        <f t="shared" si="423"/>
        <v>0.5</v>
      </c>
      <c r="AE1932">
        <f t="shared" si="424"/>
        <v>0.5</v>
      </c>
      <c r="AF1932">
        <f t="shared" si="425"/>
        <v>0.5</v>
      </c>
      <c r="AG1932">
        <f t="shared" si="426"/>
        <v>0.5</v>
      </c>
      <c r="AH1932">
        <f t="shared" si="427"/>
        <v>0.5</v>
      </c>
      <c r="AI1932">
        <f t="shared" si="428"/>
        <v>0.25</v>
      </c>
      <c r="AJ1932">
        <f t="shared" si="429"/>
        <v>0.25</v>
      </c>
      <c r="AK1932">
        <f t="shared" si="430"/>
        <v>0.5</v>
      </c>
      <c r="AL1932">
        <f t="shared" si="431"/>
        <v>0.5</v>
      </c>
      <c r="AM1932">
        <f t="shared" si="432"/>
        <v>0</v>
      </c>
      <c r="AN1932" s="6">
        <f t="shared" si="433"/>
        <v>0.9</v>
      </c>
      <c r="AO1932" t="str">
        <f>VLOOKUP(BD_PONDERACIONES[[#This Row],[Comuna]],Tabla3[#All],2,0)</f>
        <v>Cordillera</v>
      </c>
    </row>
    <row r="1933" spans="1:41" x14ac:dyDescent="0.35">
      <c r="A1933" t="s">
        <v>10832</v>
      </c>
      <c r="B1933" t="s">
        <v>10833</v>
      </c>
      <c r="C1933" t="s">
        <v>10834</v>
      </c>
      <c r="D1933" s="5">
        <v>44748</v>
      </c>
      <c r="E1933" s="5">
        <v>44687</v>
      </c>
      <c r="F1933" t="s">
        <v>763</v>
      </c>
      <c r="G1933" t="s">
        <v>10835</v>
      </c>
      <c r="H1933" t="s">
        <v>3800</v>
      </c>
      <c r="J1933" t="s">
        <v>756</v>
      </c>
      <c r="K1933" t="s">
        <v>756</v>
      </c>
      <c r="L1933" t="s">
        <v>757</v>
      </c>
      <c r="M1933" t="s">
        <v>757</v>
      </c>
      <c r="N1933" t="s">
        <v>756</v>
      </c>
      <c r="O1933" t="s">
        <v>756</v>
      </c>
      <c r="P1933" t="s">
        <v>758</v>
      </c>
      <c r="Q1933" t="s">
        <v>759</v>
      </c>
      <c r="R1933" t="s">
        <v>759</v>
      </c>
      <c r="S1933" t="s">
        <v>757</v>
      </c>
      <c r="T1933" t="s">
        <v>757</v>
      </c>
      <c r="U1933" t="s">
        <v>757</v>
      </c>
      <c r="V1933" t="s">
        <v>756</v>
      </c>
      <c r="W1933" t="s">
        <v>773</v>
      </c>
      <c r="X1933" t="s">
        <v>10836</v>
      </c>
      <c r="Y1933" t="str">
        <f t="shared" si="420"/>
        <v>mayo</v>
      </c>
      <c r="Z1933">
        <f>YEAR(BD_PONDERACIONES[[#This Row],[Fecha Ejecución del Ticket]])</f>
        <v>2022</v>
      </c>
      <c r="AA1933" t="str">
        <f t="shared" si="421"/>
        <v>julio</v>
      </c>
      <c r="AB1933">
        <f>YEAR(BD_PONDERACIONES[[#This Row],[Fecha de Inspección]])</f>
        <v>2022</v>
      </c>
      <c r="AC1933">
        <f t="shared" si="422"/>
        <v>0.5</v>
      </c>
      <c r="AD1933">
        <f t="shared" si="423"/>
        <v>0.5</v>
      </c>
      <c r="AE1933">
        <f t="shared" si="424"/>
        <v>0.5</v>
      </c>
      <c r="AF1933">
        <f t="shared" si="425"/>
        <v>0.5</v>
      </c>
      <c r="AG1933">
        <f t="shared" si="426"/>
        <v>0.5</v>
      </c>
      <c r="AH1933">
        <f t="shared" si="427"/>
        <v>0.5</v>
      </c>
      <c r="AI1933">
        <f t="shared" si="428"/>
        <v>0.25</v>
      </c>
      <c r="AJ1933">
        <f t="shared" si="429"/>
        <v>0.25</v>
      </c>
      <c r="AK1933">
        <f t="shared" si="430"/>
        <v>0.5</v>
      </c>
      <c r="AL1933">
        <f t="shared" si="431"/>
        <v>0.5</v>
      </c>
      <c r="AM1933">
        <f t="shared" si="432"/>
        <v>0</v>
      </c>
      <c r="AN1933" s="6">
        <f t="shared" si="433"/>
        <v>0.9</v>
      </c>
      <c r="AO1933" t="str">
        <f>VLOOKUP(BD_PONDERACIONES[[#This Row],[Comuna]],Tabla3[#All],2,0)</f>
        <v>Cordillera</v>
      </c>
    </row>
    <row r="1934" spans="1:41" x14ac:dyDescent="0.35">
      <c r="A1934" t="s">
        <v>10837</v>
      </c>
      <c r="B1934" t="s">
        <v>10838</v>
      </c>
      <c r="C1934" t="s">
        <v>9374</v>
      </c>
      <c r="D1934" s="5">
        <v>44748</v>
      </c>
      <c r="E1934" s="5">
        <v>44683</v>
      </c>
      <c r="F1934" t="s">
        <v>753</v>
      </c>
      <c r="G1934" t="s">
        <v>10839</v>
      </c>
      <c r="H1934" t="s">
        <v>2882</v>
      </c>
      <c r="J1934" t="s">
        <v>756</v>
      </c>
      <c r="K1934" t="s">
        <v>756</v>
      </c>
      <c r="L1934" t="s">
        <v>773</v>
      </c>
      <c r="M1934" t="s">
        <v>773</v>
      </c>
      <c r="N1934" t="s">
        <v>756</v>
      </c>
      <c r="O1934" t="s">
        <v>756</v>
      </c>
      <c r="P1934" t="s">
        <v>758</v>
      </c>
      <c r="Q1934" t="s">
        <v>759</v>
      </c>
      <c r="R1934" t="s">
        <v>759</v>
      </c>
      <c r="S1934" t="s">
        <v>757</v>
      </c>
      <c r="T1934" t="s">
        <v>757</v>
      </c>
      <c r="U1934" t="s">
        <v>757</v>
      </c>
      <c r="V1934" t="s">
        <v>756</v>
      </c>
      <c r="W1934" t="s">
        <v>773</v>
      </c>
      <c r="X1934" t="s">
        <v>10840</v>
      </c>
      <c r="Y1934" t="str">
        <f t="shared" si="420"/>
        <v>mayo</v>
      </c>
      <c r="Z1934">
        <f>YEAR(BD_PONDERACIONES[[#This Row],[Fecha Ejecución del Ticket]])</f>
        <v>2022</v>
      </c>
      <c r="AA1934" t="str">
        <f t="shared" si="421"/>
        <v>julio</v>
      </c>
      <c r="AB1934">
        <f>YEAR(BD_PONDERACIONES[[#This Row],[Fecha de Inspección]])</f>
        <v>2022</v>
      </c>
      <c r="AC1934">
        <f t="shared" si="422"/>
        <v>0.5</v>
      </c>
      <c r="AD1934">
        <f t="shared" si="423"/>
        <v>0.5</v>
      </c>
      <c r="AE1934">
        <f t="shared" si="424"/>
        <v>0</v>
      </c>
      <c r="AF1934">
        <f t="shared" si="425"/>
        <v>0</v>
      </c>
      <c r="AG1934">
        <f t="shared" si="426"/>
        <v>0.5</v>
      </c>
      <c r="AH1934">
        <f t="shared" si="427"/>
        <v>0.5</v>
      </c>
      <c r="AI1934">
        <f t="shared" si="428"/>
        <v>0.25</v>
      </c>
      <c r="AJ1934">
        <f t="shared" si="429"/>
        <v>0.25</v>
      </c>
      <c r="AK1934">
        <f t="shared" si="430"/>
        <v>0.5</v>
      </c>
      <c r="AL1934">
        <f t="shared" si="431"/>
        <v>0.5</v>
      </c>
      <c r="AM1934">
        <f t="shared" si="432"/>
        <v>0</v>
      </c>
      <c r="AN1934" s="6">
        <f t="shared" si="433"/>
        <v>0.6</v>
      </c>
      <c r="AO1934" t="str">
        <f>VLOOKUP(BD_PONDERACIONES[[#This Row],[Comuna]],Tabla3[#All],2,0)</f>
        <v>Cordillera</v>
      </c>
    </row>
    <row r="1935" spans="1:41" x14ac:dyDescent="0.35">
      <c r="A1935" t="s">
        <v>10841</v>
      </c>
      <c r="B1935" t="s">
        <v>10842</v>
      </c>
      <c r="C1935" t="s">
        <v>10843</v>
      </c>
      <c r="D1935" s="5">
        <v>44748</v>
      </c>
      <c r="E1935" s="5">
        <v>44687</v>
      </c>
      <c r="F1935" t="s">
        <v>763</v>
      </c>
      <c r="G1935" t="s">
        <v>10844</v>
      </c>
      <c r="H1935" t="s">
        <v>3800</v>
      </c>
      <c r="J1935" t="s">
        <v>756</v>
      </c>
      <c r="K1935" t="s">
        <v>756</v>
      </c>
      <c r="L1935" t="s">
        <v>757</v>
      </c>
      <c r="M1935" t="s">
        <v>757</v>
      </c>
      <c r="N1935" t="s">
        <v>756</v>
      </c>
      <c r="O1935" t="s">
        <v>756</v>
      </c>
      <c r="P1935" t="s">
        <v>765</v>
      </c>
      <c r="Q1935" t="s">
        <v>10845</v>
      </c>
      <c r="R1935" t="s">
        <v>5866</v>
      </c>
      <c r="S1935" t="s">
        <v>756</v>
      </c>
      <c r="T1935" t="s">
        <v>756</v>
      </c>
      <c r="U1935" t="s">
        <v>756</v>
      </c>
      <c r="V1935" t="s">
        <v>756</v>
      </c>
      <c r="W1935" t="s">
        <v>773</v>
      </c>
      <c r="X1935" t="s">
        <v>10846</v>
      </c>
      <c r="Y1935" t="str">
        <f t="shared" si="420"/>
        <v>mayo</v>
      </c>
      <c r="Z1935">
        <f>YEAR(BD_PONDERACIONES[[#This Row],[Fecha Ejecución del Ticket]])</f>
        <v>2022</v>
      </c>
      <c r="AA1935" t="str">
        <f t="shared" si="421"/>
        <v>julio</v>
      </c>
      <c r="AB1935">
        <f>YEAR(BD_PONDERACIONES[[#This Row],[Fecha de Inspección]])</f>
        <v>2022</v>
      </c>
      <c r="AC1935">
        <f t="shared" si="422"/>
        <v>0.5</v>
      </c>
      <c r="AD1935">
        <f t="shared" si="423"/>
        <v>0.5</v>
      </c>
      <c r="AE1935">
        <f t="shared" si="424"/>
        <v>0.5</v>
      </c>
      <c r="AF1935">
        <f t="shared" si="425"/>
        <v>0.5</v>
      </c>
      <c r="AG1935">
        <f t="shared" si="426"/>
        <v>0.5</v>
      </c>
      <c r="AH1935">
        <f t="shared" si="427"/>
        <v>0.5</v>
      </c>
      <c r="AI1935">
        <f t="shared" si="428"/>
        <v>0.25</v>
      </c>
      <c r="AJ1935">
        <f t="shared" si="429"/>
        <v>0.25</v>
      </c>
      <c r="AK1935">
        <f t="shared" si="430"/>
        <v>0.5</v>
      </c>
      <c r="AL1935">
        <f t="shared" si="431"/>
        <v>0.5</v>
      </c>
      <c r="AM1935">
        <f t="shared" si="432"/>
        <v>0</v>
      </c>
      <c r="AN1935" s="6">
        <f t="shared" si="433"/>
        <v>0.9</v>
      </c>
      <c r="AO1935" t="str">
        <f>VLOOKUP(BD_PONDERACIONES[[#This Row],[Comuna]],Tabla3[#All],2,0)</f>
        <v>Cordillera</v>
      </c>
    </row>
    <row r="1936" spans="1:41" x14ac:dyDescent="0.35">
      <c r="A1936" t="s">
        <v>10847</v>
      </c>
      <c r="B1936" t="s">
        <v>10848</v>
      </c>
      <c r="C1936" t="s">
        <v>10849</v>
      </c>
      <c r="D1936" s="5">
        <v>44748</v>
      </c>
      <c r="E1936" s="5">
        <v>44687</v>
      </c>
      <c r="F1936" t="s">
        <v>763</v>
      </c>
      <c r="G1936" t="s">
        <v>10850</v>
      </c>
      <c r="H1936" t="s">
        <v>3800</v>
      </c>
      <c r="J1936" t="s">
        <v>756</v>
      </c>
      <c r="K1936" t="s">
        <v>756</v>
      </c>
      <c r="L1936" t="s">
        <v>757</v>
      </c>
      <c r="M1936" t="s">
        <v>757</v>
      </c>
      <c r="N1936" t="s">
        <v>756</v>
      </c>
      <c r="O1936" t="s">
        <v>756</v>
      </c>
      <c r="P1936" t="s">
        <v>765</v>
      </c>
      <c r="Q1936" t="s">
        <v>10845</v>
      </c>
      <c r="R1936" t="s">
        <v>5866</v>
      </c>
      <c r="S1936" t="s">
        <v>756</v>
      </c>
      <c r="T1936" t="s">
        <v>756</v>
      </c>
      <c r="U1936" t="s">
        <v>756</v>
      </c>
      <c r="V1936" t="s">
        <v>773</v>
      </c>
      <c r="W1936" t="s">
        <v>773</v>
      </c>
      <c r="X1936" t="s">
        <v>10851</v>
      </c>
      <c r="Y1936" t="str">
        <f t="shared" si="420"/>
        <v>mayo</v>
      </c>
      <c r="Z1936">
        <f>YEAR(BD_PONDERACIONES[[#This Row],[Fecha Ejecución del Ticket]])</f>
        <v>2022</v>
      </c>
      <c r="AA1936" t="str">
        <f t="shared" si="421"/>
        <v>julio</v>
      </c>
      <c r="AB1936">
        <f>YEAR(BD_PONDERACIONES[[#This Row],[Fecha de Inspección]])</f>
        <v>2022</v>
      </c>
      <c r="AC1936">
        <f t="shared" si="422"/>
        <v>0.5</v>
      </c>
      <c r="AD1936">
        <f t="shared" si="423"/>
        <v>0.5</v>
      </c>
      <c r="AE1936">
        <f t="shared" si="424"/>
        <v>0.5</v>
      </c>
      <c r="AF1936">
        <f t="shared" si="425"/>
        <v>0.5</v>
      </c>
      <c r="AG1936">
        <f t="shared" si="426"/>
        <v>0.5</v>
      </c>
      <c r="AH1936">
        <f t="shared" si="427"/>
        <v>0.5</v>
      </c>
      <c r="AI1936">
        <f t="shared" si="428"/>
        <v>0.25</v>
      </c>
      <c r="AJ1936">
        <f t="shared" si="429"/>
        <v>0.25</v>
      </c>
      <c r="AK1936">
        <f t="shared" si="430"/>
        <v>0.5</v>
      </c>
      <c r="AL1936">
        <f t="shared" si="431"/>
        <v>0</v>
      </c>
      <c r="AM1936">
        <f t="shared" si="432"/>
        <v>0</v>
      </c>
      <c r="AN1936" s="6">
        <f t="shared" si="433"/>
        <v>0.8</v>
      </c>
      <c r="AO1936" t="str">
        <f>VLOOKUP(BD_PONDERACIONES[[#This Row],[Comuna]],Tabla3[#All],2,0)</f>
        <v>Cordillera</v>
      </c>
    </row>
    <row r="1937" spans="1:41" x14ac:dyDescent="0.35">
      <c r="A1937" t="s">
        <v>10852</v>
      </c>
      <c r="B1937" t="s">
        <v>10853</v>
      </c>
      <c r="C1937" t="s">
        <v>9375</v>
      </c>
      <c r="D1937" s="5">
        <v>44748</v>
      </c>
      <c r="E1937" s="5">
        <v>44683</v>
      </c>
      <c r="F1937" t="s">
        <v>753</v>
      </c>
      <c r="G1937" t="s">
        <v>10854</v>
      </c>
      <c r="H1937" t="s">
        <v>2882</v>
      </c>
      <c r="J1937" t="s">
        <v>756</v>
      </c>
      <c r="K1937" t="s">
        <v>756</v>
      </c>
      <c r="L1937" t="s">
        <v>757</v>
      </c>
      <c r="M1937" t="s">
        <v>757</v>
      </c>
      <c r="N1937" t="s">
        <v>756</v>
      </c>
      <c r="O1937" t="s">
        <v>756</v>
      </c>
      <c r="P1937" t="s">
        <v>765</v>
      </c>
      <c r="Q1937" t="s">
        <v>10855</v>
      </c>
      <c r="R1937" t="s">
        <v>10856</v>
      </c>
      <c r="S1937" t="s">
        <v>756</v>
      </c>
      <c r="T1937" t="s">
        <v>756</v>
      </c>
      <c r="U1937" t="s">
        <v>756</v>
      </c>
      <c r="V1937" t="s">
        <v>756</v>
      </c>
      <c r="W1937" t="s">
        <v>756</v>
      </c>
      <c r="X1937" t="s">
        <v>4451</v>
      </c>
      <c r="Y1937" t="str">
        <f t="shared" si="420"/>
        <v>mayo</v>
      </c>
      <c r="Z1937">
        <f>YEAR(BD_PONDERACIONES[[#This Row],[Fecha Ejecución del Ticket]])</f>
        <v>2022</v>
      </c>
      <c r="AA1937" t="str">
        <f t="shared" si="421"/>
        <v>julio</v>
      </c>
      <c r="AB1937">
        <f>YEAR(BD_PONDERACIONES[[#This Row],[Fecha de Inspección]])</f>
        <v>2022</v>
      </c>
      <c r="AC1937">
        <f t="shared" si="422"/>
        <v>0.5</v>
      </c>
      <c r="AD1937">
        <f t="shared" si="423"/>
        <v>0.5</v>
      </c>
      <c r="AE1937">
        <f t="shared" si="424"/>
        <v>0.5</v>
      </c>
      <c r="AF1937">
        <f t="shared" si="425"/>
        <v>0.5</v>
      </c>
      <c r="AG1937">
        <f t="shared" si="426"/>
        <v>0.5</v>
      </c>
      <c r="AH1937">
        <f t="shared" si="427"/>
        <v>0.5</v>
      </c>
      <c r="AI1937">
        <f t="shared" si="428"/>
        <v>0.25</v>
      </c>
      <c r="AJ1937">
        <f t="shared" si="429"/>
        <v>0.25</v>
      </c>
      <c r="AK1937">
        <f t="shared" si="430"/>
        <v>0.5</v>
      </c>
      <c r="AL1937">
        <f t="shared" si="431"/>
        <v>0.5</v>
      </c>
      <c r="AM1937">
        <f t="shared" si="432"/>
        <v>0.5</v>
      </c>
      <c r="AN1937" s="6">
        <f t="shared" si="433"/>
        <v>1</v>
      </c>
      <c r="AO1937" t="str">
        <f>VLOOKUP(BD_PONDERACIONES[[#This Row],[Comuna]],Tabla3[#All],2,0)</f>
        <v>Cordillera</v>
      </c>
    </row>
    <row r="1938" spans="1:41" x14ac:dyDescent="0.35">
      <c r="A1938" t="s">
        <v>10857</v>
      </c>
      <c r="B1938" t="s">
        <v>10858</v>
      </c>
      <c r="C1938" t="s">
        <v>9376</v>
      </c>
      <c r="D1938" s="5">
        <v>44748</v>
      </c>
      <c r="E1938" s="5">
        <v>44683</v>
      </c>
      <c r="F1938" t="s">
        <v>753</v>
      </c>
      <c r="G1938" t="s">
        <v>10859</v>
      </c>
      <c r="H1938" t="s">
        <v>2882</v>
      </c>
      <c r="J1938" t="s">
        <v>756</v>
      </c>
      <c r="K1938" t="s">
        <v>756</v>
      </c>
      <c r="L1938" t="s">
        <v>773</v>
      </c>
      <c r="M1938" t="s">
        <v>773</v>
      </c>
      <c r="N1938" t="s">
        <v>756</v>
      </c>
      <c r="O1938" t="s">
        <v>756</v>
      </c>
      <c r="P1938" t="s">
        <v>765</v>
      </c>
      <c r="Q1938" t="s">
        <v>759</v>
      </c>
      <c r="R1938" t="s">
        <v>759</v>
      </c>
      <c r="S1938" t="s">
        <v>756</v>
      </c>
      <c r="T1938" t="s">
        <v>756</v>
      </c>
      <c r="U1938" t="s">
        <v>756</v>
      </c>
      <c r="V1938" t="s">
        <v>756</v>
      </c>
      <c r="W1938" t="s">
        <v>756</v>
      </c>
      <c r="X1938" t="s">
        <v>10860</v>
      </c>
      <c r="Y1938" t="str">
        <f t="shared" si="420"/>
        <v>mayo</v>
      </c>
      <c r="Z1938">
        <f>YEAR(BD_PONDERACIONES[[#This Row],[Fecha Ejecución del Ticket]])</f>
        <v>2022</v>
      </c>
      <c r="AA1938" t="str">
        <f t="shared" si="421"/>
        <v>julio</v>
      </c>
      <c r="AB1938">
        <f>YEAR(BD_PONDERACIONES[[#This Row],[Fecha de Inspección]])</f>
        <v>2022</v>
      </c>
      <c r="AC1938">
        <f t="shared" si="422"/>
        <v>0.5</v>
      </c>
      <c r="AD1938">
        <f t="shared" si="423"/>
        <v>0.5</v>
      </c>
      <c r="AE1938">
        <f t="shared" si="424"/>
        <v>0</v>
      </c>
      <c r="AF1938">
        <f t="shared" si="425"/>
        <v>0</v>
      </c>
      <c r="AG1938">
        <f t="shared" si="426"/>
        <v>0.5</v>
      </c>
      <c r="AH1938">
        <f t="shared" si="427"/>
        <v>0.5</v>
      </c>
      <c r="AI1938">
        <f t="shared" si="428"/>
        <v>0.25</v>
      </c>
      <c r="AJ1938">
        <f t="shared" si="429"/>
        <v>0.25</v>
      </c>
      <c r="AK1938">
        <f t="shared" si="430"/>
        <v>0.5</v>
      </c>
      <c r="AL1938">
        <f t="shared" si="431"/>
        <v>0.5</v>
      </c>
      <c r="AM1938">
        <f t="shared" si="432"/>
        <v>0.5</v>
      </c>
      <c r="AN1938" s="6">
        <f t="shared" si="433"/>
        <v>0.7</v>
      </c>
      <c r="AO1938" t="str">
        <f>VLOOKUP(BD_PONDERACIONES[[#This Row],[Comuna]],Tabla3[#All],2,0)</f>
        <v>Cordillera</v>
      </c>
    </row>
    <row r="1939" spans="1:41" x14ac:dyDescent="0.35">
      <c r="A1939" t="s">
        <v>10861</v>
      </c>
      <c r="B1939" t="s">
        <v>10862</v>
      </c>
      <c r="C1939" t="s">
        <v>9377</v>
      </c>
      <c r="D1939" s="5">
        <v>44748</v>
      </c>
      <c r="E1939" s="5">
        <v>44683</v>
      </c>
      <c r="F1939" t="s">
        <v>753</v>
      </c>
      <c r="G1939" t="s">
        <v>10863</v>
      </c>
      <c r="H1939" t="s">
        <v>2882</v>
      </c>
      <c r="J1939" t="s">
        <v>756</v>
      </c>
      <c r="K1939" t="s">
        <v>756</v>
      </c>
      <c r="L1939" t="s">
        <v>757</v>
      </c>
      <c r="M1939" t="s">
        <v>757</v>
      </c>
      <c r="N1939" t="s">
        <v>756</v>
      </c>
      <c r="O1939" t="s">
        <v>756</v>
      </c>
      <c r="P1939" t="s">
        <v>765</v>
      </c>
      <c r="Q1939" t="s">
        <v>10864</v>
      </c>
      <c r="R1939" t="s">
        <v>759</v>
      </c>
      <c r="S1939" t="s">
        <v>757</v>
      </c>
      <c r="T1939" t="s">
        <v>757</v>
      </c>
      <c r="U1939" t="s">
        <v>756</v>
      </c>
      <c r="V1939" t="s">
        <v>756</v>
      </c>
      <c r="W1939" t="s">
        <v>756</v>
      </c>
      <c r="X1939" t="s">
        <v>6086</v>
      </c>
      <c r="Y1939" t="str">
        <f t="shared" si="420"/>
        <v>mayo</v>
      </c>
      <c r="Z1939">
        <f>YEAR(BD_PONDERACIONES[[#This Row],[Fecha Ejecución del Ticket]])</f>
        <v>2022</v>
      </c>
      <c r="AA1939" t="str">
        <f t="shared" si="421"/>
        <v>julio</v>
      </c>
      <c r="AB1939">
        <f>YEAR(BD_PONDERACIONES[[#This Row],[Fecha de Inspección]])</f>
        <v>2022</v>
      </c>
      <c r="AC1939">
        <f t="shared" si="422"/>
        <v>0.5</v>
      </c>
      <c r="AD1939">
        <f t="shared" si="423"/>
        <v>0.5</v>
      </c>
      <c r="AE1939">
        <f t="shared" si="424"/>
        <v>0.5</v>
      </c>
      <c r="AF1939">
        <f t="shared" si="425"/>
        <v>0.5</v>
      </c>
      <c r="AG1939">
        <f t="shared" si="426"/>
        <v>0.5</v>
      </c>
      <c r="AH1939">
        <f t="shared" si="427"/>
        <v>0.5</v>
      </c>
      <c r="AI1939">
        <f t="shared" si="428"/>
        <v>0.25</v>
      </c>
      <c r="AJ1939">
        <f t="shared" si="429"/>
        <v>0.25</v>
      </c>
      <c r="AK1939">
        <f t="shared" si="430"/>
        <v>0.5</v>
      </c>
      <c r="AL1939">
        <f t="shared" si="431"/>
        <v>0.5</v>
      </c>
      <c r="AM1939">
        <f t="shared" si="432"/>
        <v>0.5</v>
      </c>
      <c r="AN1939" s="6">
        <f t="shared" si="433"/>
        <v>1</v>
      </c>
      <c r="AO1939" t="str">
        <f>VLOOKUP(BD_PONDERACIONES[[#This Row],[Comuna]],Tabla3[#All],2,0)</f>
        <v>Cordillera</v>
      </c>
    </row>
    <row r="1940" spans="1:41" x14ac:dyDescent="0.35">
      <c r="A1940" t="s">
        <v>10865</v>
      </c>
      <c r="B1940" t="s">
        <v>10866</v>
      </c>
      <c r="C1940" t="s">
        <v>10867</v>
      </c>
      <c r="D1940" s="5">
        <v>44748</v>
      </c>
      <c r="E1940" s="5">
        <v>44687</v>
      </c>
      <c r="F1940" t="s">
        <v>763</v>
      </c>
      <c r="G1940" t="s">
        <v>10868</v>
      </c>
      <c r="H1940" t="s">
        <v>3800</v>
      </c>
      <c r="J1940" t="s">
        <v>756</v>
      </c>
      <c r="K1940" t="s">
        <v>756</v>
      </c>
      <c r="L1940" t="s">
        <v>757</v>
      </c>
      <c r="M1940" t="s">
        <v>757</v>
      </c>
      <c r="N1940" t="s">
        <v>756</v>
      </c>
      <c r="O1940" t="s">
        <v>756</v>
      </c>
      <c r="P1940" t="s">
        <v>765</v>
      </c>
      <c r="Q1940" t="s">
        <v>10869</v>
      </c>
      <c r="R1940" t="s">
        <v>10870</v>
      </c>
      <c r="S1940" t="s">
        <v>756</v>
      </c>
      <c r="T1940" t="s">
        <v>756</v>
      </c>
      <c r="U1940" t="s">
        <v>756</v>
      </c>
      <c r="V1940" t="s">
        <v>756</v>
      </c>
      <c r="W1940" t="s">
        <v>768</v>
      </c>
      <c r="X1940" t="s">
        <v>10871</v>
      </c>
      <c r="Y1940" t="str">
        <f t="shared" si="420"/>
        <v>mayo</v>
      </c>
      <c r="Z1940">
        <f>YEAR(BD_PONDERACIONES[[#This Row],[Fecha Ejecución del Ticket]])</f>
        <v>2022</v>
      </c>
      <c r="AA1940" t="str">
        <f t="shared" si="421"/>
        <v>julio</v>
      </c>
      <c r="AB1940">
        <f>YEAR(BD_PONDERACIONES[[#This Row],[Fecha de Inspección]])</f>
        <v>2022</v>
      </c>
      <c r="AC1940">
        <f t="shared" si="422"/>
        <v>0.5</v>
      </c>
      <c r="AD1940">
        <f t="shared" si="423"/>
        <v>0.5</v>
      </c>
      <c r="AE1940">
        <f t="shared" si="424"/>
        <v>0.5</v>
      </c>
      <c r="AF1940">
        <f t="shared" si="425"/>
        <v>0.5</v>
      </c>
      <c r="AG1940">
        <f t="shared" si="426"/>
        <v>0.5</v>
      </c>
      <c r="AH1940">
        <f t="shared" si="427"/>
        <v>0.5</v>
      </c>
      <c r="AI1940">
        <f t="shared" si="428"/>
        <v>0.25</v>
      </c>
      <c r="AJ1940">
        <f t="shared" si="429"/>
        <v>0.25</v>
      </c>
      <c r="AK1940">
        <f t="shared" si="430"/>
        <v>0.5</v>
      </c>
      <c r="AL1940">
        <f t="shared" si="431"/>
        <v>0.5</v>
      </c>
      <c r="AM1940">
        <f t="shared" si="432"/>
        <v>0.17499999999999999</v>
      </c>
      <c r="AN1940" s="6">
        <f t="shared" si="433"/>
        <v>0.93500000000000005</v>
      </c>
      <c r="AO1940" t="str">
        <f>VLOOKUP(BD_PONDERACIONES[[#This Row],[Comuna]],Tabla3[#All],2,0)</f>
        <v>Cordillera</v>
      </c>
    </row>
    <row r="1941" spans="1:41" x14ac:dyDescent="0.35">
      <c r="A1941" t="s">
        <v>10872</v>
      </c>
      <c r="B1941" t="s">
        <v>10873</v>
      </c>
      <c r="C1941" t="s">
        <v>10874</v>
      </c>
      <c r="D1941" s="5">
        <v>44748</v>
      </c>
      <c r="E1941" s="5">
        <v>44687</v>
      </c>
      <c r="F1941" t="s">
        <v>763</v>
      </c>
      <c r="G1941" t="s">
        <v>10875</v>
      </c>
      <c r="H1941" t="s">
        <v>3800</v>
      </c>
      <c r="J1941" t="s">
        <v>756</v>
      </c>
      <c r="K1941" t="s">
        <v>756</v>
      </c>
      <c r="L1941" t="s">
        <v>757</v>
      </c>
      <c r="M1941" t="s">
        <v>757</v>
      </c>
      <c r="N1941" t="s">
        <v>756</v>
      </c>
      <c r="O1941" t="s">
        <v>756</v>
      </c>
      <c r="P1941" t="s">
        <v>758</v>
      </c>
      <c r="Q1941" t="s">
        <v>759</v>
      </c>
      <c r="R1941" t="s">
        <v>759</v>
      </c>
      <c r="S1941" t="s">
        <v>757</v>
      </c>
      <c r="T1941" t="s">
        <v>757</v>
      </c>
      <c r="U1941" t="s">
        <v>757</v>
      </c>
      <c r="V1941" t="s">
        <v>756</v>
      </c>
      <c r="W1941" t="s">
        <v>756</v>
      </c>
      <c r="X1941" t="s">
        <v>10876</v>
      </c>
      <c r="Y1941" t="str">
        <f t="shared" si="420"/>
        <v>mayo</v>
      </c>
      <c r="Z1941">
        <f>YEAR(BD_PONDERACIONES[[#This Row],[Fecha Ejecución del Ticket]])</f>
        <v>2022</v>
      </c>
      <c r="AA1941" t="str">
        <f t="shared" si="421"/>
        <v>julio</v>
      </c>
      <c r="AB1941">
        <f>YEAR(BD_PONDERACIONES[[#This Row],[Fecha de Inspección]])</f>
        <v>2022</v>
      </c>
      <c r="AC1941">
        <f t="shared" si="422"/>
        <v>0.5</v>
      </c>
      <c r="AD1941">
        <f t="shared" si="423"/>
        <v>0.5</v>
      </c>
      <c r="AE1941">
        <f t="shared" si="424"/>
        <v>0.5</v>
      </c>
      <c r="AF1941">
        <f t="shared" si="425"/>
        <v>0.5</v>
      </c>
      <c r="AG1941">
        <f t="shared" si="426"/>
        <v>0.5</v>
      </c>
      <c r="AH1941">
        <f t="shared" si="427"/>
        <v>0.5</v>
      </c>
      <c r="AI1941">
        <f t="shared" si="428"/>
        <v>0.25</v>
      </c>
      <c r="AJ1941">
        <f t="shared" si="429"/>
        <v>0.25</v>
      </c>
      <c r="AK1941">
        <f t="shared" si="430"/>
        <v>0.5</v>
      </c>
      <c r="AL1941">
        <f t="shared" si="431"/>
        <v>0.5</v>
      </c>
      <c r="AM1941">
        <f t="shared" si="432"/>
        <v>0.5</v>
      </c>
      <c r="AN1941" s="6">
        <f t="shared" si="433"/>
        <v>1</v>
      </c>
      <c r="AO1941" t="str">
        <f>VLOOKUP(BD_PONDERACIONES[[#This Row],[Comuna]],Tabla3[#All],2,0)</f>
        <v>Cordillera</v>
      </c>
    </row>
    <row r="1942" spans="1:41" x14ac:dyDescent="0.35">
      <c r="A1942" t="s">
        <v>10877</v>
      </c>
      <c r="B1942" t="s">
        <v>10878</v>
      </c>
      <c r="C1942" t="s">
        <v>10879</v>
      </c>
      <c r="D1942" s="5">
        <v>44748</v>
      </c>
      <c r="E1942" s="5">
        <v>44686</v>
      </c>
      <c r="F1942" t="s">
        <v>763</v>
      </c>
      <c r="G1942" t="s">
        <v>10880</v>
      </c>
      <c r="H1942" t="s">
        <v>3800</v>
      </c>
      <c r="J1942" t="s">
        <v>756</v>
      </c>
      <c r="K1942" t="s">
        <v>756</v>
      </c>
      <c r="L1942" t="s">
        <v>757</v>
      </c>
      <c r="M1942" t="s">
        <v>757</v>
      </c>
      <c r="N1942" t="s">
        <v>756</v>
      </c>
      <c r="O1942" t="s">
        <v>756</v>
      </c>
      <c r="P1942" t="s">
        <v>765</v>
      </c>
      <c r="Q1942" t="s">
        <v>10881</v>
      </c>
      <c r="R1942" t="s">
        <v>10882</v>
      </c>
      <c r="S1942" t="s">
        <v>756</v>
      </c>
      <c r="T1942" t="s">
        <v>756</v>
      </c>
      <c r="U1942" t="s">
        <v>756</v>
      </c>
      <c r="V1942" t="s">
        <v>756</v>
      </c>
      <c r="W1942" t="s">
        <v>756</v>
      </c>
      <c r="X1942" t="s">
        <v>10883</v>
      </c>
      <c r="Y1942" t="str">
        <f t="shared" si="420"/>
        <v>mayo</v>
      </c>
      <c r="Z1942">
        <f>YEAR(BD_PONDERACIONES[[#This Row],[Fecha Ejecución del Ticket]])</f>
        <v>2022</v>
      </c>
      <c r="AA1942" t="str">
        <f t="shared" si="421"/>
        <v>julio</v>
      </c>
      <c r="AB1942">
        <f>YEAR(BD_PONDERACIONES[[#This Row],[Fecha de Inspección]])</f>
        <v>2022</v>
      </c>
      <c r="AC1942">
        <f t="shared" si="422"/>
        <v>0.5</v>
      </c>
      <c r="AD1942">
        <f t="shared" si="423"/>
        <v>0.5</v>
      </c>
      <c r="AE1942">
        <f t="shared" si="424"/>
        <v>0.5</v>
      </c>
      <c r="AF1942">
        <f t="shared" si="425"/>
        <v>0.5</v>
      </c>
      <c r="AG1942">
        <f t="shared" si="426"/>
        <v>0.5</v>
      </c>
      <c r="AH1942">
        <f t="shared" si="427"/>
        <v>0.5</v>
      </c>
      <c r="AI1942">
        <f t="shared" si="428"/>
        <v>0.25</v>
      </c>
      <c r="AJ1942">
        <f t="shared" si="429"/>
        <v>0.25</v>
      </c>
      <c r="AK1942">
        <f t="shared" si="430"/>
        <v>0.5</v>
      </c>
      <c r="AL1942">
        <f t="shared" si="431"/>
        <v>0.5</v>
      </c>
      <c r="AM1942">
        <f t="shared" si="432"/>
        <v>0.5</v>
      </c>
      <c r="AN1942" s="6">
        <f t="shared" si="433"/>
        <v>1</v>
      </c>
      <c r="AO1942" t="str">
        <f>VLOOKUP(BD_PONDERACIONES[[#This Row],[Comuna]],Tabla3[#All],2,0)</f>
        <v>Cordillera</v>
      </c>
    </row>
    <row r="1943" spans="1:41" x14ac:dyDescent="0.35">
      <c r="A1943" t="s">
        <v>10884</v>
      </c>
      <c r="B1943" t="s">
        <v>10885</v>
      </c>
      <c r="C1943" t="s">
        <v>10886</v>
      </c>
      <c r="D1943" s="5">
        <v>44748</v>
      </c>
      <c r="E1943" s="5">
        <v>44687</v>
      </c>
      <c r="F1943" t="s">
        <v>763</v>
      </c>
      <c r="G1943" t="s">
        <v>10887</v>
      </c>
      <c r="H1943" t="s">
        <v>3800</v>
      </c>
      <c r="J1943" t="s">
        <v>756</v>
      </c>
      <c r="K1943" t="s">
        <v>756</v>
      </c>
      <c r="L1943" t="s">
        <v>757</v>
      </c>
      <c r="M1943" t="s">
        <v>757</v>
      </c>
      <c r="N1943" t="s">
        <v>756</v>
      </c>
      <c r="O1943" t="s">
        <v>756</v>
      </c>
      <c r="P1943" t="s">
        <v>758</v>
      </c>
      <c r="Q1943" t="s">
        <v>759</v>
      </c>
      <c r="R1943" t="s">
        <v>759</v>
      </c>
      <c r="S1943" t="s">
        <v>757</v>
      </c>
      <c r="T1943" t="s">
        <v>757</v>
      </c>
      <c r="U1943" t="s">
        <v>757</v>
      </c>
      <c r="V1943" t="s">
        <v>756</v>
      </c>
      <c r="W1943" t="s">
        <v>756</v>
      </c>
      <c r="X1943" t="s">
        <v>804</v>
      </c>
      <c r="Y1943" t="str">
        <f t="shared" si="420"/>
        <v>mayo</v>
      </c>
      <c r="Z1943">
        <f>YEAR(BD_PONDERACIONES[[#This Row],[Fecha Ejecución del Ticket]])</f>
        <v>2022</v>
      </c>
      <c r="AA1943" t="str">
        <f t="shared" si="421"/>
        <v>julio</v>
      </c>
      <c r="AB1943">
        <f>YEAR(BD_PONDERACIONES[[#This Row],[Fecha de Inspección]])</f>
        <v>2022</v>
      </c>
      <c r="AC1943">
        <f t="shared" si="422"/>
        <v>0.5</v>
      </c>
      <c r="AD1943">
        <f t="shared" si="423"/>
        <v>0.5</v>
      </c>
      <c r="AE1943">
        <f t="shared" si="424"/>
        <v>0.5</v>
      </c>
      <c r="AF1943">
        <f t="shared" si="425"/>
        <v>0.5</v>
      </c>
      <c r="AG1943">
        <f t="shared" si="426"/>
        <v>0.5</v>
      </c>
      <c r="AH1943">
        <f t="shared" si="427"/>
        <v>0.5</v>
      </c>
      <c r="AI1943">
        <f t="shared" si="428"/>
        <v>0.25</v>
      </c>
      <c r="AJ1943">
        <f t="shared" si="429"/>
        <v>0.25</v>
      </c>
      <c r="AK1943">
        <f t="shared" si="430"/>
        <v>0.5</v>
      </c>
      <c r="AL1943">
        <f t="shared" si="431"/>
        <v>0.5</v>
      </c>
      <c r="AM1943">
        <f t="shared" si="432"/>
        <v>0.5</v>
      </c>
      <c r="AN1943" s="6">
        <f t="shared" si="433"/>
        <v>1</v>
      </c>
      <c r="AO1943" t="str">
        <f>VLOOKUP(BD_PONDERACIONES[[#This Row],[Comuna]],Tabla3[#All],2,0)</f>
        <v>Cordillera</v>
      </c>
    </row>
    <row r="1944" spans="1:41" x14ac:dyDescent="0.35">
      <c r="A1944" t="s">
        <v>10699</v>
      </c>
      <c r="B1944" t="s">
        <v>10700</v>
      </c>
      <c r="C1944" t="s">
        <v>10701</v>
      </c>
      <c r="D1944" s="5">
        <v>44749</v>
      </c>
      <c r="E1944" s="5">
        <v>44687</v>
      </c>
      <c r="F1944" t="s">
        <v>763</v>
      </c>
      <c r="G1944" t="s">
        <v>10702</v>
      </c>
      <c r="H1944" t="s">
        <v>2860</v>
      </c>
      <c r="J1944" t="s">
        <v>756</v>
      </c>
      <c r="K1944" t="s">
        <v>756</v>
      </c>
      <c r="L1944" t="s">
        <v>757</v>
      </c>
      <c r="M1944" t="s">
        <v>757</v>
      </c>
      <c r="N1944" t="s">
        <v>756</v>
      </c>
      <c r="O1944" t="s">
        <v>756</v>
      </c>
      <c r="P1944" t="s">
        <v>758</v>
      </c>
      <c r="Q1944" t="s">
        <v>759</v>
      </c>
      <c r="R1944" t="s">
        <v>759</v>
      </c>
      <c r="S1944" t="s">
        <v>757</v>
      </c>
      <c r="T1944" t="s">
        <v>757</v>
      </c>
      <c r="U1944" t="s">
        <v>757</v>
      </c>
      <c r="V1944" t="s">
        <v>756</v>
      </c>
      <c r="W1944" t="s">
        <v>773</v>
      </c>
      <c r="X1944" t="s">
        <v>10703</v>
      </c>
      <c r="Y1944" t="str">
        <f t="shared" si="420"/>
        <v>mayo</v>
      </c>
      <c r="Z1944">
        <f>YEAR(BD_PONDERACIONES[[#This Row],[Fecha Ejecución del Ticket]])</f>
        <v>2022</v>
      </c>
      <c r="AA1944" t="str">
        <f t="shared" si="421"/>
        <v>julio</v>
      </c>
      <c r="AB1944">
        <f>YEAR(BD_PONDERACIONES[[#This Row],[Fecha de Inspección]])</f>
        <v>2022</v>
      </c>
      <c r="AC1944">
        <f t="shared" si="422"/>
        <v>0.5</v>
      </c>
      <c r="AD1944">
        <f t="shared" si="423"/>
        <v>0.5</v>
      </c>
      <c r="AE1944">
        <f t="shared" si="424"/>
        <v>0.5</v>
      </c>
      <c r="AF1944">
        <f t="shared" si="425"/>
        <v>0.5</v>
      </c>
      <c r="AG1944">
        <f t="shared" si="426"/>
        <v>0.5</v>
      </c>
      <c r="AH1944">
        <f t="shared" si="427"/>
        <v>0.5</v>
      </c>
      <c r="AI1944">
        <f t="shared" si="428"/>
        <v>0.25</v>
      </c>
      <c r="AJ1944">
        <f t="shared" si="429"/>
        <v>0.25</v>
      </c>
      <c r="AK1944">
        <f t="shared" si="430"/>
        <v>0.5</v>
      </c>
      <c r="AL1944">
        <f t="shared" si="431"/>
        <v>0.5</v>
      </c>
      <c r="AM1944">
        <f t="shared" si="432"/>
        <v>0</v>
      </c>
      <c r="AN1944" s="6">
        <f t="shared" si="433"/>
        <v>0.9</v>
      </c>
      <c r="AO1944" t="str">
        <f>VLOOKUP(BD_PONDERACIONES[[#This Row],[Comuna]],Tabla3[#All],2,0)</f>
        <v>Cordillera</v>
      </c>
    </row>
    <row r="1945" spans="1:41" x14ac:dyDescent="0.35">
      <c r="A1945" t="s">
        <v>10704</v>
      </c>
      <c r="B1945" t="s">
        <v>10705</v>
      </c>
      <c r="C1945" t="s">
        <v>10706</v>
      </c>
      <c r="D1945" s="5">
        <v>44749</v>
      </c>
      <c r="E1945" s="5">
        <v>44683</v>
      </c>
      <c r="F1945" t="s">
        <v>753</v>
      </c>
      <c r="G1945" t="s">
        <v>10707</v>
      </c>
      <c r="H1945" t="s">
        <v>3456</v>
      </c>
      <c r="J1945" t="s">
        <v>756</v>
      </c>
      <c r="K1945" t="s">
        <v>756</v>
      </c>
      <c r="L1945" t="s">
        <v>757</v>
      </c>
      <c r="M1945" t="s">
        <v>757</v>
      </c>
      <c r="N1945" t="s">
        <v>756</v>
      </c>
      <c r="O1945" t="s">
        <v>756</v>
      </c>
      <c r="P1945" t="s">
        <v>758</v>
      </c>
      <c r="Q1945" t="s">
        <v>759</v>
      </c>
      <c r="R1945" t="s">
        <v>759</v>
      </c>
      <c r="S1945" t="s">
        <v>757</v>
      </c>
      <c r="T1945" t="s">
        <v>757</v>
      </c>
      <c r="U1945" t="s">
        <v>757</v>
      </c>
      <c r="V1945" t="s">
        <v>756</v>
      </c>
      <c r="W1945" t="s">
        <v>773</v>
      </c>
      <c r="X1945" t="s">
        <v>6635</v>
      </c>
      <c r="Y1945" t="str">
        <f t="shared" si="420"/>
        <v>mayo</v>
      </c>
      <c r="Z1945">
        <f>YEAR(BD_PONDERACIONES[[#This Row],[Fecha Ejecución del Ticket]])</f>
        <v>2022</v>
      </c>
      <c r="AA1945" t="str">
        <f t="shared" si="421"/>
        <v>julio</v>
      </c>
      <c r="AB1945">
        <f>YEAR(BD_PONDERACIONES[[#This Row],[Fecha de Inspección]])</f>
        <v>2022</v>
      </c>
      <c r="AC1945">
        <f t="shared" si="422"/>
        <v>0.5</v>
      </c>
      <c r="AD1945">
        <f t="shared" si="423"/>
        <v>0.5</v>
      </c>
      <c r="AE1945">
        <f t="shared" si="424"/>
        <v>0.5</v>
      </c>
      <c r="AF1945">
        <f t="shared" si="425"/>
        <v>0.5</v>
      </c>
      <c r="AG1945">
        <f t="shared" si="426"/>
        <v>0.5</v>
      </c>
      <c r="AH1945">
        <f t="shared" si="427"/>
        <v>0.5</v>
      </c>
      <c r="AI1945">
        <f t="shared" si="428"/>
        <v>0.25</v>
      </c>
      <c r="AJ1945">
        <f t="shared" si="429"/>
        <v>0.25</v>
      </c>
      <c r="AK1945">
        <f t="shared" si="430"/>
        <v>0.5</v>
      </c>
      <c r="AL1945">
        <f t="shared" si="431"/>
        <v>0.5</v>
      </c>
      <c r="AM1945">
        <f t="shared" si="432"/>
        <v>0</v>
      </c>
      <c r="AN1945" s="6">
        <f t="shared" si="433"/>
        <v>0.9</v>
      </c>
      <c r="AO1945" t="str">
        <f>VLOOKUP(BD_PONDERACIONES[[#This Row],[Comuna]],Tabla3[#All],2,0)</f>
        <v>Cordillera</v>
      </c>
    </row>
    <row r="1946" spans="1:41" x14ac:dyDescent="0.35">
      <c r="A1946" t="s">
        <v>10708</v>
      </c>
      <c r="B1946" t="s">
        <v>10709</v>
      </c>
      <c r="C1946" t="s">
        <v>10710</v>
      </c>
      <c r="D1946" s="5">
        <v>44749</v>
      </c>
      <c r="E1946" s="5">
        <v>44683</v>
      </c>
      <c r="F1946" t="s">
        <v>753</v>
      </c>
      <c r="G1946" t="s">
        <v>10711</v>
      </c>
      <c r="H1946" t="s">
        <v>3456</v>
      </c>
      <c r="J1946" t="s">
        <v>756</v>
      </c>
      <c r="K1946" t="s">
        <v>757</v>
      </c>
      <c r="L1946" t="s">
        <v>757</v>
      </c>
      <c r="M1946" t="s">
        <v>757</v>
      </c>
      <c r="N1946" t="s">
        <v>756</v>
      </c>
      <c r="O1946" t="s">
        <v>756</v>
      </c>
      <c r="P1946" t="s">
        <v>758</v>
      </c>
      <c r="Q1946" t="s">
        <v>759</v>
      </c>
      <c r="R1946" t="s">
        <v>759</v>
      </c>
      <c r="S1946" t="s">
        <v>757</v>
      </c>
      <c r="T1946" t="s">
        <v>757</v>
      </c>
      <c r="U1946" t="s">
        <v>757</v>
      </c>
      <c r="V1946" t="s">
        <v>756</v>
      </c>
      <c r="W1946" t="s">
        <v>756</v>
      </c>
      <c r="X1946" t="s">
        <v>4561</v>
      </c>
      <c r="Y1946" t="str">
        <f t="shared" si="420"/>
        <v>mayo</v>
      </c>
      <c r="Z1946">
        <f>YEAR(BD_PONDERACIONES[[#This Row],[Fecha Ejecución del Ticket]])</f>
        <v>2022</v>
      </c>
      <c r="AA1946" t="str">
        <f t="shared" si="421"/>
        <v>julio</v>
      </c>
      <c r="AB1946">
        <f>YEAR(BD_PONDERACIONES[[#This Row],[Fecha de Inspección]])</f>
        <v>2022</v>
      </c>
      <c r="AC1946">
        <f t="shared" si="422"/>
        <v>0.5</v>
      </c>
      <c r="AD1946">
        <f t="shared" si="423"/>
        <v>0.5</v>
      </c>
      <c r="AE1946">
        <f t="shared" si="424"/>
        <v>0.5</v>
      </c>
      <c r="AF1946">
        <f t="shared" si="425"/>
        <v>0.5</v>
      </c>
      <c r="AG1946">
        <f t="shared" si="426"/>
        <v>0.5</v>
      </c>
      <c r="AH1946">
        <f t="shared" si="427"/>
        <v>0.5</v>
      </c>
      <c r="AI1946">
        <f t="shared" si="428"/>
        <v>0.25</v>
      </c>
      <c r="AJ1946">
        <f t="shared" si="429"/>
        <v>0.25</v>
      </c>
      <c r="AK1946">
        <f t="shared" si="430"/>
        <v>0.5</v>
      </c>
      <c r="AL1946">
        <f t="shared" si="431"/>
        <v>0.5</v>
      </c>
      <c r="AM1946">
        <f t="shared" si="432"/>
        <v>0.5</v>
      </c>
      <c r="AN1946" s="6">
        <f t="shared" si="433"/>
        <v>1</v>
      </c>
      <c r="AO1946" t="str">
        <f>VLOOKUP(BD_PONDERACIONES[[#This Row],[Comuna]],Tabla3[#All],2,0)</f>
        <v>Cordillera</v>
      </c>
    </row>
    <row r="1947" spans="1:41" x14ac:dyDescent="0.35">
      <c r="A1947" t="s">
        <v>10712</v>
      </c>
      <c r="B1947" t="s">
        <v>10713</v>
      </c>
      <c r="C1947" t="s">
        <v>10714</v>
      </c>
      <c r="D1947" s="5">
        <v>44749</v>
      </c>
      <c r="E1947" s="5">
        <v>44683</v>
      </c>
      <c r="F1947" t="s">
        <v>753</v>
      </c>
      <c r="G1947" t="s">
        <v>10715</v>
      </c>
      <c r="H1947" t="s">
        <v>3456</v>
      </c>
      <c r="J1947" t="s">
        <v>756</v>
      </c>
      <c r="K1947" t="s">
        <v>756</v>
      </c>
      <c r="L1947" t="s">
        <v>757</v>
      </c>
      <c r="M1947" t="s">
        <v>757</v>
      </c>
      <c r="N1947" t="s">
        <v>756</v>
      </c>
      <c r="O1947" t="s">
        <v>756</v>
      </c>
      <c r="P1947" t="s">
        <v>758</v>
      </c>
      <c r="Q1947" t="s">
        <v>759</v>
      </c>
      <c r="R1947" t="s">
        <v>759</v>
      </c>
      <c r="S1947" t="s">
        <v>757</v>
      </c>
      <c r="T1947" t="s">
        <v>757</v>
      </c>
      <c r="U1947" t="s">
        <v>757</v>
      </c>
      <c r="V1947" t="s">
        <v>756</v>
      </c>
      <c r="W1947" t="s">
        <v>756</v>
      </c>
      <c r="X1947" t="s">
        <v>9903</v>
      </c>
      <c r="Y1947" t="str">
        <f t="shared" si="420"/>
        <v>mayo</v>
      </c>
      <c r="Z1947">
        <f>YEAR(BD_PONDERACIONES[[#This Row],[Fecha Ejecución del Ticket]])</f>
        <v>2022</v>
      </c>
      <c r="AA1947" t="str">
        <f t="shared" si="421"/>
        <v>julio</v>
      </c>
      <c r="AB1947">
        <f>YEAR(BD_PONDERACIONES[[#This Row],[Fecha de Inspección]])</f>
        <v>2022</v>
      </c>
      <c r="AC1947">
        <f t="shared" si="422"/>
        <v>0.5</v>
      </c>
      <c r="AD1947">
        <f t="shared" si="423"/>
        <v>0.5</v>
      </c>
      <c r="AE1947">
        <f t="shared" si="424"/>
        <v>0.5</v>
      </c>
      <c r="AF1947">
        <f t="shared" si="425"/>
        <v>0.5</v>
      </c>
      <c r="AG1947">
        <f t="shared" si="426"/>
        <v>0.5</v>
      </c>
      <c r="AH1947">
        <f t="shared" si="427"/>
        <v>0.5</v>
      </c>
      <c r="AI1947">
        <f t="shared" si="428"/>
        <v>0.25</v>
      </c>
      <c r="AJ1947">
        <f t="shared" si="429"/>
        <v>0.25</v>
      </c>
      <c r="AK1947">
        <f t="shared" si="430"/>
        <v>0.5</v>
      </c>
      <c r="AL1947">
        <f t="shared" si="431"/>
        <v>0.5</v>
      </c>
      <c r="AM1947">
        <f t="shared" si="432"/>
        <v>0.5</v>
      </c>
      <c r="AN1947" s="6">
        <f t="shared" si="433"/>
        <v>1</v>
      </c>
      <c r="AO1947" t="str">
        <f>VLOOKUP(BD_PONDERACIONES[[#This Row],[Comuna]],Tabla3[#All],2,0)</f>
        <v>Cordillera</v>
      </c>
    </row>
    <row r="1948" spans="1:41" x14ac:dyDescent="0.35">
      <c r="A1948" t="s">
        <v>10716</v>
      </c>
      <c r="B1948" t="s">
        <v>10717</v>
      </c>
      <c r="C1948" t="s">
        <v>10718</v>
      </c>
      <c r="D1948" s="5">
        <v>44749</v>
      </c>
      <c r="E1948" s="5">
        <v>44683</v>
      </c>
      <c r="F1948" t="s">
        <v>763</v>
      </c>
      <c r="G1948" t="s">
        <v>10719</v>
      </c>
      <c r="H1948" t="s">
        <v>2860</v>
      </c>
      <c r="J1948" t="s">
        <v>756</v>
      </c>
      <c r="K1948" t="s">
        <v>756</v>
      </c>
      <c r="L1948" t="s">
        <v>757</v>
      </c>
      <c r="M1948" t="s">
        <v>757</v>
      </c>
      <c r="N1948" t="s">
        <v>756</v>
      </c>
      <c r="O1948" t="s">
        <v>756</v>
      </c>
      <c r="P1948" t="s">
        <v>758</v>
      </c>
      <c r="Q1948" t="s">
        <v>759</v>
      </c>
      <c r="R1948" t="s">
        <v>759</v>
      </c>
      <c r="S1948" t="s">
        <v>757</v>
      </c>
      <c r="T1948" t="s">
        <v>757</v>
      </c>
      <c r="U1948" t="s">
        <v>757</v>
      </c>
      <c r="V1948" t="s">
        <v>756</v>
      </c>
      <c r="W1948" t="s">
        <v>756</v>
      </c>
      <c r="X1948" t="s">
        <v>854</v>
      </c>
      <c r="Y1948" t="str">
        <f t="shared" si="420"/>
        <v>mayo</v>
      </c>
      <c r="Z1948">
        <f>YEAR(BD_PONDERACIONES[[#This Row],[Fecha Ejecución del Ticket]])</f>
        <v>2022</v>
      </c>
      <c r="AA1948" t="str">
        <f t="shared" si="421"/>
        <v>julio</v>
      </c>
      <c r="AB1948">
        <f>YEAR(BD_PONDERACIONES[[#This Row],[Fecha de Inspección]])</f>
        <v>2022</v>
      </c>
      <c r="AC1948">
        <f t="shared" si="422"/>
        <v>0.5</v>
      </c>
      <c r="AD1948">
        <f t="shared" si="423"/>
        <v>0.5</v>
      </c>
      <c r="AE1948">
        <f t="shared" si="424"/>
        <v>0.5</v>
      </c>
      <c r="AF1948">
        <f t="shared" si="425"/>
        <v>0.5</v>
      </c>
      <c r="AG1948">
        <f t="shared" si="426"/>
        <v>0.5</v>
      </c>
      <c r="AH1948">
        <f t="shared" si="427"/>
        <v>0.5</v>
      </c>
      <c r="AI1948">
        <f t="shared" si="428"/>
        <v>0.25</v>
      </c>
      <c r="AJ1948">
        <f t="shared" si="429"/>
        <v>0.25</v>
      </c>
      <c r="AK1948">
        <f t="shared" si="430"/>
        <v>0.5</v>
      </c>
      <c r="AL1948">
        <f t="shared" si="431"/>
        <v>0.5</v>
      </c>
      <c r="AM1948">
        <f t="shared" si="432"/>
        <v>0.5</v>
      </c>
      <c r="AN1948" s="6">
        <f t="shared" si="433"/>
        <v>1</v>
      </c>
      <c r="AO1948" t="str">
        <f>VLOOKUP(BD_PONDERACIONES[[#This Row],[Comuna]],Tabla3[#All],2,0)</f>
        <v>Cordillera</v>
      </c>
    </row>
    <row r="1949" spans="1:41" x14ac:dyDescent="0.35">
      <c r="A1949" t="s">
        <v>10720</v>
      </c>
      <c r="B1949" t="s">
        <v>10721</v>
      </c>
      <c r="C1949" t="s">
        <v>10722</v>
      </c>
      <c r="D1949" s="5">
        <v>44749</v>
      </c>
      <c r="E1949" s="5">
        <v>44683</v>
      </c>
      <c r="F1949" t="s">
        <v>763</v>
      </c>
      <c r="G1949" t="s">
        <v>10723</v>
      </c>
      <c r="H1949" t="s">
        <v>2860</v>
      </c>
      <c r="J1949" t="s">
        <v>756</v>
      </c>
      <c r="K1949" t="s">
        <v>756</v>
      </c>
      <c r="L1949" t="s">
        <v>757</v>
      </c>
      <c r="M1949" t="s">
        <v>757</v>
      </c>
      <c r="N1949" t="s">
        <v>756</v>
      </c>
      <c r="O1949" t="s">
        <v>756</v>
      </c>
      <c r="P1949" t="s">
        <v>758</v>
      </c>
      <c r="Q1949" t="s">
        <v>759</v>
      </c>
      <c r="R1949" t="s">
        <v>759</v>
      </c>
      <c r="S1949" t="s">
        <v>757</v>
      </c>
      <c r="T1949" t="s">
        <v>757</v>
      </c>
      <c r="U1949" t="s">
        <v>757</v>
      </c>
      <c r="V1949" t="s">
        <v>756</v>
      </c>
      <c r="W1949" t="s">
        <v>756</v>
      </c>
      <c r="X1949" t="s">
        <v>10724</v>
      </c>
      <c r="Y1949" t="str">
        <f t="shared" si="420"/>
        <v>mayo</v>
      </c>
      <c r="Z1949">
        <f>YEAR(BD_PONDERACIONES[[#This Row],[Fecha Ejecución del Ticket]])</f>
        <v>2022</v>
      </c>
      <c r="AA1949" t="str">
        <f t="shared" si="421"/>
        <v>julio</v>
      </c>
      <c r="AB1949">
        <f>YEAR(BD_PONDERACIONES[[#This Row],[Fecha de Inspección]])</f>
        <v>2022</v>
      </c>
      <c r="AC1949">
        <f t="shared" si="422"/>
        <v>0.5</v>
      </c>
      <c r="AD1949">
        <f t="shared" si="423"/>
        <v>0.5</v>
      </c>
      <c r="AE1949">
        <f t="shared" si="424"/>
        <v>0.5</v>
      </c>
      <c r="AF1949">
        <f t="shared" si="425"/>
        <v>0.5</v>
      </c>
      <c r="AG1949">
        <f t="shared" si="426"/>
        <v>0.5</v>
      </c>
      <c r="AH1949">
        <f t="shared" si="427"/>
        <v>0.5</v>
      </c>
      <c r="AI1949">
        <f t="shared" si="428"/>
        <v>0.25</v>
      </c>
      <c r="AJ1949">
        <f t="shared" si="429"/>
        <v>0.25</v>
      </c>
      <c r="AK1949">
        <f t="shared" si="430"/>
        <v>0.5</v>
      </c>
      <c r="AL1949">
        <f t="shared" si="431"/>
        <v>0.5</v>
      </c>
      <c r="AM1949">
        <f t="shared" si="432"/>
        <v>0.5</v>
      </c>
      <c r="AN1949" s="6">
        <f t="shared" si="433"/>
        <v>1</v>
      </c>
      <c r="AO1949" t="str">
        <f>VLOOKUP(BD_PONDERACIONES[[#This Row],[Comuna]],Tabla3[#All],2,0)</f>
        <v>Cordillera</v>
      </c>
    </row>
    <row r="1950" spans="1:41" x14ac:dyDescent="0.35">
      <c r="A1950" t="s">
        <v>10725</v>
      </c>
      <c r="B1950" t="s">
        <v>10726</v>
      </c>
      <c r="C1950" t="s">
        <v>10727</v>
      </c>
      <c r="D1950" s="5">
        <v>44749</v>
      </c>
      <c r="E1950" s="5">
        <v>44686</v>
      </c>
      <c r="F1950" t="s">
        <v>763</v>
      </c>
      <c r="G1950" t="s">
        <v>10728</v>
      </c>
      <c r="H1950" t="s">
        <v>2860</v>
      </c>
      <c r="J1950" t="s">
        <v>756</v>
      </c>
      <c r="K1950" t="s">
        <v>756</v>
      </c>
      <c r="L1950" t="s">
        <v>757</v>
      </c>
      <c r="M1950" t="s">
        <v>757</v>
      </c>
      <c r="N1950" t="s">
        <v>756</v>
      </c>
      <c r="O1950" t="s">
        <v>756</v>
      </c>
      <c r="P1950" t="s">
        <v>765</v>
      </c>
      <c r="Q1950" t="s">
        <v>10729</v>
      </c>
      <c r="R1950" t="s">
        <v>10730</v>
      </c>
      <c r="S1950" t="s">
        <v>756</v>
      </c>
      <c r="T1950" t="s">
        <v>756</v>
      </c>
      <c r="U1950" t="s">
        <v>756</v>
      </c>
      <c r="V1950" t="s">
        <v>756</v>
      </c>
      <c r="W1950" t="s">
        <v>756</v>
      </c>
      <c r="X1950" t="s">
        <v>769</v>
      </c>
      <c r="Y1950" t="str">
        <f t="shared" si="420"/>
        <v>mayo</v>
      </c>
      <c r="Z1950">
        <f>YEAR(BD_PONDERACIONES[[#This Row],[Fecha Ejecución del Ticket]])</f>
        <v>2022</v>
      </c>
      <c r="AA1950" t="str">
        <f t="shared" si="421"/>
        <v>julio</v>
      </c>
      <c r="AB1950">
        <f>YEAR(BD_PONDERACIONES[[#This Row],[Fecha de Inspección]])</f>
        <v>2022</v>
      </c>
      <c r="AC1950">
        <f t="shared" si="422"/>
        <v>0.5</v>
      </c>
      <c r="AD1950">
        <f t="shared" si="423"/>
        <v>0.5</v>
      </c>
      <c r="AE1950">
        <f t="shared" si="424"/>
        <v>0.5</v>
      </c>
      <c r="AF1950">
        <f t="shared" si="425"/>
        <v>0.5</v>
      </c>
      <c r="AG1950">
        <f t="shared" si="426"/>
        <v>0.5</v>
      </c>
      <c r="AH1950">
        <f t="shared" si="427"/>
        <v>0.5</v>
      </c>
      <c r="AI1950">
        <f t="shared" si="428"/>
        <v>0.25</v>
      </c>
      <c r="AJ1950">
        <f t="shared" si="429"/>
        <v>0.25</v>
      </c>
      <c r="AK1950">
        <f t="shared" si="430"/>
        <v>0.5</v>
      </c>
      <c r="AL1950">
        <f t="shared" si="431"/>
        <v>0.5</v>
      </c>
      <c r="AM1950">
        <f t="shared" si="432"/>
        <v>0.5</v>
      </c>
      <c r="AN1950" s="6">
        <f t="shared" si="433"/>
        <v>1</v>
      </c>
      <c r="AO1950" t="str">
        <f>VLOOKUP(BD_PONDERACIONES[[#This Row],[Comuna]],Tabla3[#All],2,0)</f>
        <v>Cordillera</v>
      </c>
    </row>
    <row r="1951" spans="1:41" x14ac:dyDescent="0.35">
      <c r="A1951" t="s">
        <v>10731</v>
      </c>
      <c r="B1951" t="s">
        <v>10732</v>
      </c>
      <c r="C1951" t="s">
        <v>10733</v>
      </c>
      <c r="D1951" s="5">
        <v>44749</v>
      </c>
      <c r="E1951" s="5">
        <v>44685</v>
      </c>
      <c r="F1951" t="s">
        <v>763</v>
      </c>
      <c r="G1951" t="s">
        <v>10734</v>
      </c>
      <c r="H1951" t="s">
        <v>2860</v>
      </c>
      <c r="J1951" t="s">
        <v>756</v>
      </c>
      <c r="K1951" t="s">
        <v>756</v>
      </c>
      <c r="L1951" t="s">
        <v>757</v>
      </c>
      <c r="M1951" t="s">
        <v>757</v>
      </c>
      <c r="N1951" t="s">
        <v>756</v>
      </c>
      <c r="O1951" t="s">
        <v>756</v>
      </c>
      <c r="P1951" t="s">
        <v>765</v>
      </c>
      <c r="Q1951" t="s">
        <v>10735</v>
      </c>
      <c r="R1951" t="s">
        <v>10736</v>
      </c>
      <c r="S1951" t="s">
        <v>756</v>
      </c>
      <c r="T1951" t="s">
        <v>756</v>
      </c>
      <c r="U1951" t="s">
        <v>756</v>
      </c>
      <c r="V1951" t="s">
        <v>756</v>
      </c>
      <c r="W1951" t="s">
        <v>773</v>
      </c>
      <c r="X1951" t="s">
        <v>10737</v>
      </c>
      <c r="Y1951" t="str">
        <f t="shared" si="420"/>
        <v>mayo</v>
      </c>
      <c r="Z1951">
        <f>YEAR(BD_PONDERACIONES[[#This Row],[Fecha Ejecución del Ticket]])</f>
        <v>2022</v>
      </c>
      <c r="AA1951" t="str">
        <f t="shared" si="421"/>
        <v>julio</v>
      </c>
      <c r="AB1951">
        <f>YEAR(BD_PONDERACIONES[[#This Row],[Fecha de Inspección]])</f>
        <v>2022</v>
      </c>
      <c r="AC1951">
        <f t="shared" si="422"/>
        <v>0.5</v>
      </c>
      <c r="AD1951">
        <f t="shared" si="423"/>
        <v>0.5</v>
      </c>
      <c r="AE1951">
        <f t="shared" si="424"/>
        <v>0.5</v>
      </c>
      <c r="AF1951">
        <f t="shared" si="425"/>
        <v>0.5</v>
      </c>
      <c r="AG1951">
        <f t="shared" si="426"/>
        <v>0.5</v>
      </c>
      <c r="AH1951">
        <f t="shared" si="427"/>
        <v>0.5</v>
      </c>
      <c r="AI1951">
        <f t="shared" si="428"/>
        <v>0.25</v>
      </c>
      <c r="AJ1951">
        <f t="shared" si="429"/>
        <v>0.25</v>
      </c>
      <c r="AK1951">
        <f t="shared" si="430"/>
        <v>0.5</v>
      </c>
      <c r="AL1951">
        <f t="shared" si="431"/>
        <v>0.5</v>
      </c>
      <c r="AM1951">
        <f t="shared" si="432"/>
        <v>0</v>
      </c>
      <c r="AN1951" s="6">
        <f t="shared" si="433"/>
        <v>0.9</v>
      </c>
      <c r="AO1951" t="str">
        <f>VLOOKUP(BD_PONDERACIONES[[#This Row],[Comuna]],Tabla3[#All],2,0)</f>
        <v>Cordillera</v>
      </c>
    </row>
    <row r="1952" spans="1:41" x14ac:dyDescent="0.35">
      <c r="A1952" t="s">
        <v>10738</v>
      </c>
      <c r="B1952" t="s">
        <v>10739</v>
      </c>
      <c r="C1952" t="s">
        <v>10740</v>
      </c>
      <c r="D1952" s="5">
        <v>44749</v>
      </c>
      <c r="E1952" s="5">
        <v>44685</v>
      </c>
      <c r="F1952" t="s">
        <v>763</v>
      </c>
      <c r="G1952" t="s">
        <v>10741</v>
      </c>
      <c r="H1952" t="s">
        <v>2860</v>
      </c>
      <c r="J1952" t="s">
        <v>756</v>
      </c>
      <c r="K1952" t="s">
        <v>756</v>
      </c>
      <c r="L1952" t="s">
        <v>757</v>
      </c>
      <c r="M1952" t="s">
        <v>757</v>
      </c>
      <c r="N1952" t="s">
        <v>756</v>
      </c>
      <c r="O1952" t="s">
        <v>756</v>
      </c>
      <c r="P1952" t="s">
        <v>765</v>
      </c>
      <c r="Q1952" t="s">
        <v>10742</v>
      </c>
      <c r="R1952" t="s">
        <v>759</v>
      </c>
      <c r="S1952" t="s">
        <v>773</v>
      </c>
      <c r="T1952" t="s">
        <v>773</v>
      </c>
      <c r="U1952" t="s">
        <v>773</v>
      </c>
      <c r="V1952" t="s">
        <v>773</v>
      </c>
      <c r="W1952" t="s">
        <v>773</v>
      </c>
      <c r="X1952" t="s">
        <v>10743</v>
      </c>
      <c r="Y1952" t="str">
        <f t="shared" si="420"/>
        <v>mayo</v>
      </c>
      <c r="Z1952">
        <f>YEAR(BD_PONDERACIONES[[#This Row],[Fecha Ejecución del Ticket]])</f>
        <v>2022</v>
      </c>
      <c r="AA1952" t="str">
        <f t="shared" si="421"/>
        <v>julio</v>
      </c>
      <c r="AB1952">
        <f>YEAR(BD_PONDERACIONES[[#This Row],[Fecha de Inspección]])</f>
        <v>2022</v>
      </c>
      <c r="AC1952">
        <f t="shared" si="422"/>
        <v>0.5</v>
      </c>
      <c r="AD1952">
        <f t="shared" si="423"/>
        <v>0.5</v>
      </c>
      <c r="AE1952">
        <f t="shared" si="424"/>
        <v>0.5</v>
      </c>
      <c r="AF1952">
        <f t="shared" si="425"/>
        <v>0.5</v>
      </c>
      <c r="AG1952">
        <f t="shared" si="426"/>
        <v>0.5</v>
      </c>
      <c r="AH1952">
        <f t="shared" si="427"/>
        <v>0.5</v>
      </c>
      <c r="AI1952">
        <f t="shared" si="428"/>
        <v>0</v>
      </c>
      <c r="AJ1952">
        <f t="shared" si="429"/>
        <v>0</v>
      </c>
      <c r="AK1952">
        <f t="shared" si="430"/>
        <v>0</v>
      </c>
      <c r="AL1952">
        <f t="shared" si="431"/>
        <v>0</v>
      </c>
      <c r="AM1952">
        <f t="shared" si="432"/>
        <v>0</v>
      </c>
      <c r="AN1952" s="6">
        <f t="shared" si="433"/>
        <v>0.65</v>
      </c>
      <c r="AO1952" t="str">
        <f>VLOOKUP(BD_PONDERACIONES[[#This Row],[Comuna]],Tabla3[#All],2,0)</f>
        <v>Cordillera</v>
      </c>
    </row>
    <row r="1953" spans="1:41" x14ac:dyDescent="0.35">
      <c r="A1953" t="s">
        <v>10744</v>
      </c>
      <c r="B1953" t="s">
        <v>10745</v>
      </c>
      <c r="C1953" t="s">
        <v>10746</v>
      </c>
      <c r="D1953" s="5">
        <v>44749</v>
      </c>
      <c r="E1953" s="5">
        <v>44684</v>
      </c>
      <c r="F1953" t="s">
        <v>753</v>
      </c>
      <c r="G1953" t="s">
        <v>10747</v>
      </c>
      <c r="H1953" t="s">
        <v>3456</v>
      </c>
      <c r="J1953" t="s">
        <v>756</v>
      </c>
      <c r="K1953" t="s">
        <v>756</v>
      </c>
      <c r="L1953" t="s">
        <v>757</v>
      </c>
      <c r="M1953" t="s">
        <v>757</v>
      </c>
      <c r="N1953" t="s">
        <v>756</v>
      </c>
      <c r="O1953" t="s">
        <v>756</v>
      </c>
      <c r="P1953" t="s">
        <v>758</v>
      </c>
      <c r="Q1953" t="s">
        <v>759</v>
      </c>
      <c r="R1953" t="s">
        <v>759</v>
      </c>
      <c r="S1953" t="s">
        <v>757</v>
      </c>
      <c r="T1953" t="s">
        <v>757</v>
      </c>
      <c r="U1953" t="s">
        <v>757</v>
      </c>
      <c r="V1953" t="s">
        <v>756</v>
      </c>
      <c r="W1953" t="s">
        <v>768</v>
      </c>
      <c r="X1953" t="s">
        <v>885</v>
      </c>
      <c r="Y1953" t="str">
        <f t="shared" si="420"/>
        <v>mayo</v>
      </c>
      <c r="Z1953">
        <f>YEAR(BD_PONDERACIONES[[#This Row],[Fecha Ejecución del Ticket]])</f>
        <v>2022</v>
      </c>
      <c r="AA1953" t="str">
        <f t="shared" si="421"/>
        <v>julio</v>
      </c>
      <c r="AB1953">
        <f>YEAR(BD_PONDERACIONES[[#This Row],[Fecha de Inspección]])</f>
        <v>2022</v>
      </c>
      <c r="AC1953">
        <f t="shared" si="422"/>
        <v>0.5</v>
      </c>
      <c r="AD1953">
        <f t="shared" si="423"/>
        <v>0.5</v>
      </c>
      <c r="AE1953">
        <f t="shared" si="424"/>
        <v>0.5</v>
      </c>
      <c r="AF1953">
        <f t="shared" si="425"/>
        <v>0.5</v>
      </c>
      <c r="AG1953">
        <f t="shared" si="426"/>
        <v>0.5</v>
      </c>
      <c r="AH1953">
        <f t="shared" si="427"/>
        <v>0.5</v>
      </c>
      <c r="AI1953">
        <f t="shared" si="428"/>
        <v>0.25</v>
      </c>
      <c r="AJ1953">
        <f t="shared" si="429"/>
        <v>0.25</v>
      </c>
      <c r="AK1953">
        <f t="shared" si="430"/>
        <v>0.5</v>
      </c>
      <c r="AL1953">
        <f t="shared" si="431"/>
        <v>0.5</v>
      </c>
      <c r="AM1953">
        <f t="shared" si="432"/>
        <v>0.17499999999999999</v>
      </c>
      <c r="AN1953" s="6">
        <f t="shared" si="433"/>
        <v>0.93500000000000005</v>
      </c>
      <c r="AO1953" t="str">
        <f>VLOOKUP(BD_PONDERACIONES[[#This Row],[Comuna]],Tabla3[#All],2,0)</f>
        <v>Cordillera</v>
      </c>
    </row>
    <row r="1954" spans="1:41" x14ac:dyDescent="0.35">
      <c r="A1954" t="s">
        <v>10748</v>
      </c>
      <c r="B1954" t="s">
        <v>10749</v>
      </c>
      <c r="C1954" t="s">
        <v>10750</v>
      </c>
      <c r="D1954" s="5">
        <v>44749</v>
      </c>
      <c r="E1954" s="5">
        <v>44682</v>
      </c>
      <c r="F1954" t="s">
        <v>763</v>
      </c>
      <c r="G1954" t="s">
        <v>10751</v>
      </c>
      <c r="H1954" t="s">
        <v>2860</v>
      </c>
      <c r="J1954" t="s">
        <v>756</v>
      </c>
      <c r="K1954" t="s">
        <v>756</v>
      </c>
      <c r="L1954" t="s">
        <v>757</v>
      </c>
      <c r="M1954" t="s">
        <v>757</v>
      </c>
      <c r="N1954" t="s">
        <v>756</v>
      </c>
      <c r="O1954" t="s">
        <v>756</v>
      </c>
      <c r="P1954" t="s">
        <v>758</v>
      </c>
      <c r="Q1954" t="s">
        <v>759</v>
      </c>
      <c r="R1954" t="s">
        <v>759</v>
      </c>
      <c r="S1954" t="s">
        <v>757</v>
      </c>
      <c r="T1954" t="s">
        <v>757</v>
      </c>
      <c r="U1954" t="s">
        <v>757</v>
      </c>
      <c r="V1954" t="s">
        <v>756</v>
      </c>
      <c r="W1954" t="s">
        <v>756</v>
      </c>
      <c r="X1954" t="s">
        <v>9204</v>
      </c>
      <c r="Y1954" t="str">
        <f t="shared" si="420"/>
        <v>mayo</v>
      </c>
      <c r="Z1954">
        <f>YEAR(BD_PONDERACIONES[[#This Row],[Fecha Ejecución del Ticket]])</f>
        <v>2022</v>
      </c>
      <c r="AA1954" t="str">
        <f t="shared" si="421"/>
        <v>julio</v>
      </c>
      <c r="AB1954">
        <f>YEAR(BD_PONDERACIONES[[#This Row],[Fecha de Inspección]])</f>
        <v>2022</v>
      </c>
      <c r="AC1954">
        <f t="shared" si="422"/>
        <v>0.5</v>
      </c>
      <c r="AD1954">
        <f t="shared" si="423"/>
        <v>0.5</v>
      </c>
      <c r="AE1954">
        <f t="shared" si="424"/>
        <v>0.5</v>
      </c>
      <c r="AF1954">
        <f t="shared" si="425"/>
        <v>0.5</v>
      </c>
      <c r="AG1954">
        <f t="shared" si="426"/>
        <v>0.5</v>
      </c>
      <c r="AH1954">
        <f t="shared" si="427"/>
        <v>0.5</v>
      </c>
      <c r="AI1954">
        <f t="shared" si="428"/>
        <v>0.25</v>
      </c>
      <c r="AJ1954">
        <f t="shared" si="429"/>
        <v>0.25</v>
      </c>
      <c r="AK1954">
        <f t="shared" si="430"/>
        <v>0.5</v>
      </c>
      <c r="AL1954">
        <f t="shared" si="431"/>
        <v>0.5</v>
      </c>
      <c r="AM1954">
        <f t="shared" si="432"/>
        <v>0.5</v>
      </c>
      <c r="AN1954" s="6">
        <f t="shared" si="433"/>
        <v>1</v>
      </c>
      <c r="AO1954" t="str">
        <f>VLOOKUP(BD_PONDERACIONES[[#This Row],[Comuna]],Tabla3[#All],2,0)</f>
        <v>Cordillera</v>
      </c>
    </row>
    <row r="1955" spans="1:41" x14ac:dyDescent="0.35">
      <c r="A1955" t="s">
        <v>10752</v>
      </c>
      <c r="B1955" t="s">
        <v>10753</v>
      </c>
      <c r="C1955" t="s">
        <v>10754</v>
      </c>
      <c r="D1955" s="5">
        <v>44749</v>
      </c>
      <c r="E1955" s="5">
        <v>44684</v>
      </c>
      <c r="F1955" t="s">
        <v>753</v>
      </c>
      <c r="G1955" t="s">
        <v>10755</v>
      </c>
      <c r="H1955" t="s">
        <v>3456</v>
      </c>
      <c r="J1955" t="s">
        <v>756</v>
      </c>
      <c r="K1955" t="s">
        <v>756</v>
      </c>
      <c r="L1955" t="s">
        <v>757</v>
      </c>
      <c r="M1955" t="s">
        <v>757</v>
      </c>
      <c r="N1955" t="s">
        <v>756</v>
      </c>
      <c r="O1955" t="s">
        <v>756</v>
      </c>
      <c r="P1955" t="s">
        <v>758</v>
      </c>
      <c r="Q1955" t="s">
        <v>759</v>
      </c>
      <c r="R1955" t="s">
        <v>759</v>
      </c>
      <c r="S1955" t="s">
        <v>757</v>
      </c>
      <c r="T1955" t="s">
        <v>757</v>
      </c>
      <c r="U1955" t="s">
        <v>757</v>
      </c>
      <c r="V1955" t="s">
        <v>756</v>
      </c>
      <c r="W1955" t="s">
        <v>773</v>
      </c>
      <c r="X1955" t="s">
        <v>10756</v>
      </c>
      <c r="Y1955" t="str">
        <f t="shared" si="420"/>
        <v>mayo</v>
      </c>
      <c r="Z1955">
        <f>YEAR(BD_PONDERACIONES[[#This Row],[Fecha Ejecución del Ticket]])</f>
        <v>2022</v>
      </c>
      <c r="AA1955" t="str">
        <f t="shared" si="421"/>
        <v>julio</v>
      </c>
      <c r="AB1955">
        <f>YEAR(BD_PONDERACIONES[[#This Row],[Fecha de Inspección]])</f>
        <v>2022</v>
      </c>
      <c r="AC1955">
        <f t="shared" si="422"/>
        <v>0.5</v>
      </c>
      <c r="AD1955">
        <f t="shared" si="423"/>
        <v>0.5</v>
      </c>
      <c r="AE1955">
        <f t="shared" si="424"/>
        <v>0.5</v>
      </c>
      <c r="AF1955">
        <f t="shared" si="425"/>
        <v>0.5</v>
      </c>
      <c r="AG1955">
        <f t="shared" si="426"/>
        <v>0.5</v>
      </c>
      <c r="AH1955">
        <f t="shared" si="427"/>
        <v>0.5</v>
      </c>
      <c r="AI1955">
        <f t="shared" si="428"/>
        <v>0.25</v>
      </c>
      <c r="AJ1955">
        <f t="shared" si="429"/>
        <v>0.25</v>
      </c>
      <c r="AK1955">
        <f t="shared" si="430"/>
        <v>0.5</v>
      </c>
      <c r="AL1955">
        <f t="shared" si="431"/>
        <v>0.5</v>
      </c>
      <c r="AM1955">
        <f t="shared" si="432"/>
        <v>0</v>
      </c>
      <c r="AN1955" s="6">
        <f t="shared" si="433"/>
        <v>0.9</v>
      </c>
      <c r="AO1955" t="str">
        <f>VLOOKUP(BD_PONDERACIONES[[#This Row],[Comuna]],Tabla3[#All],2,0)</f>
        <v>Cordillera</v>
      </c>
    </row>
    <row r="1956" spans="1:41" x14ac:dyDescent="0.35">
      <c r="A1956" t="s">
        <v>10757</v>
      </c>
      <c r="B1956" t="s">
        <v>10758</v>
      </c>
      <c r="C1956" t="s">
        <v>10759</v>
      </c>
      <c r="D1956" s="5">
        <v>44749</v>
      </c>
      <c r="E1956" s="5">
        <v>44684</v>
      </c>
      <c r="F1956" t="s">
        <v>763</v>
      </c>
      <c r="G1956" t="s">
        <v>10760</v>
      </c>
      <c r="H1956" t="s">
        <v>2860</v>
      </c>
      <c r="J1956" t="s">
        <v>756</v>
      </c>
      <c r="K1956" t="s">
        <v>756</v>
      </c>
      <c r="L1956" t="s">
        <v>757</v>
      </c>
      <c r="M1956" t="s">
        <v>757</v>
      </c>
      <c r="N1956" t="s">
        <v>756</v>
      </c>
      <c r="O1956" t="s">
        <v>756</v>
      </c>
      <c r="P1956" t="s">
        <v>765</v>
      </c>
      <c r="Q1956" t="s">
        <v>10761</v>
      </c>
      <c r="R1956" t="s">
        <v>10762</v>
      </c>
      <c r="S1956" t="s">
        <v>756</v>
      </c>
      <c r="T1956" t="s">
        <v>756</v>
      </c>
      <c r="U1956" t="s">
        <v>756</v>
      </c>
      <c r="V1956" t="s">
        <v>756</v>
      </c>
      <c r="W1956" t="s">
        <v>773</v>
      </c>
      <c r="X1956" t="s">
        <v>10763</v>
      </c>
      <c r="Y1956" t="str">
        <f t="shared" si="420"/>
        <v>mayo</v>
      </c>
      <c r="Z1956">
        <f>YEAR(BD_PONDERACIONES[[#This Row],[Fecha Ejecución del Ticket]])</f>
        <v>2022</v>
      </c>
      <c r="AA1956" t="str">
        <f t="shared" si="421"/>
        <v>julio</v>
      </c>
      <c r="AB1956">
        <f>YEAR(BD_PONDERACIONES[[#This Row],[Fecha de Inspección]])</f>
        <v>2022</v>
      </c>
      <c r="AC1956">
        <f t="shared" si="422"/>
        <v>0.5</v>
      </c>
      <c r="AD1956">
        <f t="shared" si="423"/>
        <v>0.5</v>
      </c>
      <c r="AE1956">
        <f t="shared" si="424"/>
        <v>0.5</v>
      </c>
      <c r="AF1956">
        <f t="shared" si="425"/>
        <v>0.5</v>
      </c>
      <c r="AG1956">
        <f t="shared" si="426"/>
        <v>0.5</v>
      </c>
      <c r="AH1956">
        <f t="shared" si="427"/>
        <v>0.5</v>
      </c>
      <c r="AI1956">
        <f t="shared" si="428"/>
        <v>0.25</v>
      </c>
      <c r="AJ1956">
        <f t="shared" si="429"/>
        <v>0.25</v>
      </c>
      <c r="AK1956">
        <f t="shared" si="430"/>
        <v>0.5</v>
      </c>
      <c r="AL1956">
        <f t="shared" si="431"/>
        <v>0.5</v>
      </c>
      <c r="AM1956">
        <f t="shared" si="432"/>
        <v>0</v>
      </c>
      <c r="AN1956" s="6">
        <f t="shared" si="433"/>
        <v>0.9</v>
      </c>
      <c r="AO1956" t="str">
        <f>VLOOKUP(BD_PONDERACIONES[[#This Row],[Comuna]],Tabla3[#All],2,0)</f>
        <v>Cordillera</v>
      </c>
    </row>
    <row r="1957" spans="1:41" x14ac:dyDescent="0.35">
      <c r="A1957" t="s">
        <v>10764</v>
      </c>
      <c r="B1957" t="s">
        <v>10765</v>
      </c>
      <c r="C1957" t="s">
        <v>10766</v>
      </c>
      <c r="D1957" s="5">
        <v>44749</v>
      </c>
      <c r="E1957" s="5">
        <v>44682</v>
      </c>
      <c r="F1957" t="s">
        <v>753</v>
      </c>
      <c r="G1957" t="s">
        <v>10767</v>
      </c>
      <c r="H1957" t="s">
        <v>3456</v>
      </c>
      <c r="J1957" t="s">
        <v>756</v>
      </c>
      <c r="K1957" t="s">
        <v>756</v>
      </c>
      <c r="L1957" t="s">
        <v>757</v>
      </c>
      <c r="M1957" t="s">
        <v>757</v>
      </c>
      <c r="N1957" t="s">
        <v>756</v>
      </c>
      <c r="O1957" t="s">
        <v>756</v>
      </c>
      <c r="P1957" t="s">
        <v>758</v>
      </c>
      <c r="Q1957" t="s">
        <v>759</v>
      </c>
      <c r="R1957" t="s">
        <v>759</v>
      </c>
      <c r="S1957" t="s">
        <v>757</v>
      </c>
      <c r="T1957" t="s">
        <v>757</v>
      </c>
      <c r="U1957" t="s">
        <v>757</v>
      </c>
      <c r="V1957" t="s">
        <v>756</v>
      </c>
      <c r="W1957" t="s">
        <v>756</v>
      </c>
      <c r="X1957" t="s">
        <v>6436</v>
      </c>
      <c r="Y1957" t="str">
        <f t="shared" si="420"/>
        <v>mayo</v>
      </c>
      <c r="Z1957">
        <f>YEAR(BD_PONDERACIONES[[#This Row],[Fecha Ejecución del Ticket]])</f>
        <v>2022</v>
      </c>
      <c r="AA1957" t="str">
        <f t="shared" si="421"/>
        <v>julio</v>
      </c>
      <c r="AB1957">
        <f>YEAR(BD_PONDERACIONES[[#This Row],[Fecha de Inspección]])</f>
        <v>2022</v>
      </c>
      <c r="AC1957">
        <f t="shared" si="422"/>
        <v>0.5</v>
      </c>
      <c r="AD1957">
        <f t="shared" si="423"/>
        <v>0.5</v>
      </c>
      <c r="AE1957">
        <f t="shared" si="424"/>
        <v>0.5</v>
      </c>
      <c r="AF1957">
        <f t="shared" si="425"/>
        <v>0.5</v>
      </c>
      <c r="AG1957">
        <f t="shared" si="426"/>
        <v>0.5</v>
      </c>
      <c r="AH1957">
        <f t="shared" si="427"/>
        <v>0.5</v>
      </c>
      <c r="AI1957">
        <f t="shared" si="428"/>
        <v>0.25</v>
      </c>
      <c r="AJ1957">
        <f t="shared" si="429"/>
        <v>0.25</v>
      </c>
      <c r="AK1957">
        <f t="shared" si="430"/>
        <v>0.5</v>
      </c>
      <c r="AL1957">
        <f t="shared" si="431"/>
        <v>0.5</v>
      </c>
      <c r="AM1957">
        <f t="shared" si="432"/>
        <v>0.5</v>
      </c>
      <c r="AN1957" s="6">
        <f t="shared" si="433"/>
        <v>1</v>
      </c>
      <c r="AO1957" t="str">
        <f>VLOOKUP(BD_PONDERACIONES[[#This Row],[Comuna]],Tabla3[#All],2,0)</f>
        <v>Cordillera</v>
      </c>
    </row>
    <row r="1958" spans="1:41" x14ac:dyDescent="0.35">
      <c r="A1958" t="s">
        <v>10768</v>
      </c>
      <c r="B1958" t="s">
        <v>10769</v>
      </c>
      <c r="C1958" t="s">
        <v>10770</v>
      </c>
      <c r="D1958" s="5">
        <v>44749</v>
      </c>
      <c r="E1958" s="5">
        <v>44683</v>
      </c>
      <c r="F1958" t="s">
        <v>763</v>
      </c>
      <c r="G1958" t="s">
        <v>10771</v>
      </c>
      <c r="H1958" t="s">
        <v>2860</v>
      </c>
      <c r="J1958" t="s">
        <v>756</v>
      </c>
      <c r="K1958" t="s">
        <v>756</v>
      </c>
      <c r="L1958" t="s">
        <v>757</v>
      </c>
      <c r="M1958" t="s">
        <v>757</v>
      </c>
      <c r="N1958" t="s">
        <v>757</v>
      </c>
      <c r="O1958" t="s">
        <v>756</v>
      </c>
      <c r="P1958" t="s">
        <v>758</v>
      </c>
      <c r="Q1958" t="s">
        <v>759</v>
      </c>
      <c r="R1958" t="s">
        <v>759</v>
      </c>
      <c r="S1958" t="s">
        <v>757</v>
      </c>
      <c r="T1958" t="s">
        <v>757</v>
      </c>
      <c r="U1958" t="s">
        <v>757</v>
      </c>
      <c r="V1958" t="s">
        <v>756</v>
      </c>
      <c r="W1958" t="s">
        <v>756</v>
      </c>
      <c r="X1958" t="s">
        <v>10772</v>
      </c>
      <c r="Y1958" t="str">
        <f t="shared" si="420"/>
        <v>mayo</v>
      </c>
      <c r="Z1958">
        <f>YEAR(BD_PONDERACIONES[[#This Row],[Fecha Ejecución del Ticket]])</f>
        <v>2022</v>
      </c>
      <c r="AA1958" t="str">
        <f t="shared" si="421"/>
        <v>julio</v>
      </c>
      <c r="AB1958">
        <f>YEAR(BD_PONDERACIONES[[#This Row],[Fecha de Inspección]])</f>
        <v>2022</v>
      </c>
      <c r="AC1958">
        <f t="shared" si="422"/>
        <v>0.5</v>
      </c>
      <c r="AD1958">
        <f t="shared" si="423"/>
        <v>0.5</v>
      </c>
      <c r="AE1958">
        <f t="shared" si="424"/>
        <v>0.5</v>
      </c>
      <c r="AF1958">
        <f t="shared" si="425"/>
        <v>0.5</v>
      </c>
      <c r="AG1958">
        <f t="shared" si="426"/>
        <v>0.5</v>
      </c>
      <c r="AH1958">
        <f t="shared" si="427"/>
        <v>0.5</v>
      </c>
      <c r="AI1958">
        <f t="shared" si="428"/>
        <v>0.25</v>
      </c>
      <c r="AJ1958">
        <f t="shared" si="429"/>
        <v>0.25</v>
      </c>
      <c r="AK1958">
        <f t="shared" si="430"/>
        <v>0.5</v>
      </c>
      <c r="AL1958">
        <f t="shared" si="431"/>
        <v>0.5</v>
      </c>
      <c r="AM1958">
        <f t="shared" si="432"/>
        <v>0.5</v>
      </c>
      <c r="AN1958" s="6">
        <f t="shared" si="433"/>
        <v>1</v>
      </c>
      <c r="AO1958" t="str">
        <f>VLOOKUP(BD_PONDERACIONES[[#This Row],[Comuna]],Tabla3[#All],2,0)</f>
        <v>Cordillera</v>
      </c>
    </row>
    <row r="1959" spans="1:41" x14ac:dyDescent="0.35">
      <c r="A1959" t="s">
        <v>10773</v>
      </c>
      <c r="B1959" t="s">
        <v>10774</v>
      </c>
      <c r="C1959" t="s">
        <v>10775</v>
      </c>
      <c r="D1959" s="5">
        <v>44749</v>
      </c>
      <c r="E1959" s="5">
        <v>44683</v>
      </c>
      <c r="F1959" t="s">
        <v>763</v>
      </c>
      <c r="G1959" t="s">
        <v>10776</v>
      </c>
      <c r="H1959" t="s">
        <v>2860</v>
      </c>
      <c r="J1959" t="s">
        <v>756</v>
      </c>
      <c r="K1959" t="s">
        <v>756</v>
      </c>
      <c r="L1959" t="s">
        <v>757</v>
      </c>
      <c r="M1959" t="s">
        <v>757</v>
      </c>
      <c r="N1959" t="s">
        <v>756</v>
      </c>
      <c r="O1959" t="s">
        <v>756</v>
      </c>
      <c r="P1959" t="s">
        <v>758</v>
      </c>
      <c r="Q1959" t="s">
        <v>759</v>
      </c>
      <c r="R1959" t="s">
        <v>759</v>
      </c>
      <c r="S1959" t="s">
        <v>757</v>
      </c>
      <c r="T1959" t="s">
        <v>757</v>
      </c>
      <c r="U1959" t="s">
        <v>757</v>
      </c>
      <c r="V1959" t="s">
        <v>756</v>
      </c>
      <c r="W1959" t="s">
        <v>756</v>
      </c>
      <c r="X1959" t="s">
        <v>10777</v>
      </c>
      <c r="Y1959" t="str">
        <f t="shared" si="420"/>
        <v>mayo</v>
      </c>
      <c r="Z1959">
        <f>YEAR(BD_PONDERACIONES[[#This Row],[Fecha Ejecución del Ticket]])</f>
        <v>2022</v>
      </c>
      <c r="AA1959" t="str">
        <f t="shared" si="421"/>
        <v>julio</v>
      </c>
      <c r="AB1959">
        <f>YEAR(BD_PONDERACIONES[[#This Row],[Fecha de Inspección]])</f>
        <v>2022</v>
      </c>
      <c r="AC1959">
        <f t="shared" si="422"/>
        <v>0.5</v>
      </c>
      <c r="AD1959">
        <f t="shared" si="423"/>
        <v>0.5</v>
      </c>
      <c r="AE1959">
        <f t="shared" si="424"/>
        <v>0.5</v>
      </c>
      <c r="AF1959">
        <f t="shared" si="425"/>
        <v>0.5</v>
      </c>
      <c r="AG1959">
        <f t="shared" si="426"/>
        <v>0.5</v>
      </c>
      <c r="AH1959">
        <f t="shared" si="427"/>
        <v>0.5</v>
      </c>
      <c r="AI1959">
        <f t="shared" si="428"/>
        <v>0.25</v>
      </c>
      <c r="AJ1959">
        <f t="shared" si="429"/>
        <v>0.25</v>
      </c>
      <c r="AK1959">
        <f t="shared" si="430"/>
        <v>0.5</v>
      </c>
      <c r="AL1959">
        <f t="shared" si="431"/>
        <v>0.5</v>
      </c>
      <c r="AM1959">
        <f t="shared" si="432"/>
        <v>0.5</v>
      </c>
      <c r="AN1959" s="6">
        <f t="shared" si="433"/>
        <v>1</v>
      </c>
      <c r="AO1959" t="str">
        <f>VLOOKUP(BD_PONDERACIONES[[#This Row],[Comuna]],Tabla3[#All],2,0)</f>
        <v>Cordillera</v>
      </c>
    </row>
    <row r="1960" spans="1:41" x14ac:dyDescent="0.35">
      <c r="A1960" t="s">
        <v>10778</v>
      </c>
      <c r="B1960" t="s">
        <v>10779</v>
      </c>
      <c r="C1960" t="s">
        <v>10780</v>
      </c>
      <c r="D1960" s="5">
        <v>44749</v>
      </c>
      <c r="E1960" s="5">
        <v>44683</v>
      </c>
      <c r="F1960" t="s">
        <v>753</v>
      </c>
      <c r="G1960" t="s">
        <v>10781</v>
      </c>
      <c r="H1960" t="s">
        <v>3456</v>
      </c>
      <c r="J1960" t="s">
        <v>756</v>
      </c>
      <c r="K1960" t="s">
        <v>756</v>
      </c>
      <c r="L1960" t="s">
        <v>773</v>
      </c>
      <c r="M1960" t="s">
        <v>773</v>
      </c>
      <c r="N1960" t="s">
        <v>756</v>
      </c>
      <c r="O1960" t="s">
        <v>756</v>
      </c>
      <c r="P1960" t="s">
        <v>758</v>
      </c>
      <c r="Q1960" t="s">
        <v>759</v>
      </c>
      <c r="R1960" t="s">
        <v>759</v>
      </c>
      <c r="S1960" t="s">
        <v>757</v>
      </c>
      <c r="T1960" t="s">
        <v>757</v>
      </c>
      <c r="U1960" t="s">
        <v>757</v>
      </c>
      <c r="V1960" t="s">
        <v>756</v>
      </c>
      <c r="W1960" t="s">
        <v>756</v>
      </c>
      <c r="X1960" t="s">
        <v>10782</v>
      </c>
      <c r="Y1960" t="str">
        <f t="shared" si="420"/>
        <v>mayo</v>
      </c>
      <c r="Z1960">
        <f>YEAR(BD_PONDERACIONES[[#This Row],[Fecha Ejecución del Ticket]])</f>
        <v>2022</v>
      </c>
      <c r="AA1960" t="str">
        <f t="shared" si="421"/>
        <v>julio</v>
      </c>
      <c r="AB1960">
        <f>YEAR(BD_PONDERACIONES[[#This Row],[Fecha de Inspección]])</f>
        <v>2022</v>
      </c>
      <c r="AC1960">
        <f t="shared" si="422"/>
        <v>0.5</v>
      </c>
      <c r="AD1960">
        <f t="shared" si="423"/>
        <v>0.5</v>
      </c>
      <c r="AE1960">
        <f t="shared" si="424"/>
        <v>0</v>
      </c>
      <c r="AF1960">
        <f t="shared" si="425"/>
        <v>0</v>
      </c>
      <c r="AG1960">
        <f t="shared" si="426"/>
        <v>0.5</v>
      </c>
      <c r="AH1960">
        <f t="shared" si="427"/>
        <v>0.5</v>
      </c>
      <c r="AI1960">
        <f t="shared" si="428"/>
        <v>0.25</v>
      </c>
      <c r="AJ1960">
        <f t="shared" si="429"/>
        <v>0.25</v>
      </c>
      <c r="AK1960">
        <f t="shared" si="430"/>
        <v>0.5</v>
      </c>
      <c r="AL1960">
        <f t="shared" si="431"/>
        <v>0.5</v>
      </c>
      <c r="AM1960">
        <f t="shared" si="432"/>
        <v>0.5</v>
      </c>
      <c r="AN1960" s="6">
        <f t="shared" si="433"/>
        <v>0.7</v>
      </c>
      <c r="AO1960" t="str">
        <f>VLOOKUP(BD_PONDERACIONES[[#This Row],[Comuna]],Tabla3[#All],2,0)</f>
        <v>Cordillera</v>
      </c>
    </row>
    <row r="1961" spans="1:41" x14ac:dyDescent="0.35">
      <c r="A1961" t="s">
        <v>10783</v>
      </c>
      <c r="B1961" t="s">
        <v>10784</v>
      </c>
      <c r="C1961" t="s">
        <v>10785</v>
      </c>
      <c r="D1961" s="5">
        <v>44749</v>
      </c>
      <c r="E1961" s="5">
        <v>44685</v>
      </c>
      <c r="F1961" t="s">
        <v>753</v>
      </c>
      <c r="G1961" t="s">
        <v>10786</v>
      </c>
      <c r="H1961" t="s">
        <v>3456</v>
      </c>
      <c r="J1961" t="s">
        <v>756</v>
      </c>
      <c r="K1961" t="s">
        <v>756</v>
      </c>
      <c r="L1961" t="s">
        <v>773</v>
      </c>
      <c r="M1961" t="s">
        <v>773</v>
      </c>
      <c r="N1961" t="s">
        <v>756</v>
      </c>
      <c r="O1961" t="s">
        <v>756</v>
      </c>
      <c r="P1961" t="s">
        <v>758</v>
      </c>
      <c r="Q1961" t="s">
        <v>759</v>
      </c>
      <c r="R1961" t="s">
        <v>759</v>
      </c>
      <c r="S1961" t="s">
        <v>757</v>
      </c>
      <c r="T1961" t="s">
        <v>757</v>
      </c>
      <c r="U1961" t="s">
        <v>757</v>
      </c>
      <c r="V1961" t="s">
        <v>756</v>
      </c>
      <c r="W1961" t="s">
        <v>756</v>
      </c>
      <c r="X1961" t="s">
        <v>10787</v>
      </c>
      <c r="Y1961" t="str">
        <f t="shared" si="420"/>
        <v>mayo</v>
      </c>
      <c r="Z1961">
        <f>YEAR(BD_PONDERACIONES[[#This Row],[Fecha Ejecución del Ticket]])</f>
        <v>2022</v>
      </c>
      <c r="AA1961" t="str">
        <f t="shared" si="421"/>
        <v>julio</v>
      </c>
      <c r="AB1961">
        <f>YEAR(BD_PONDERACIONES[[#This Row],[Fecha de Inspección]])</f>
        <v>2022</v>
      </c>
      <c r="AC1961">
        <f t="shared" si="422"/>
        <v>0.5</v>
      </c>
      <c r="AD1961">
        <f t="shared" si="423"/>
        <v>0.5</v>
      </c>
      <c r="AE1961">
        <f t="shared" si="424"/>
        <v>0</v>
      </c>
      <c r="AF1961">
        <f t="shared" si="425"/>
        <v>0</v>
      </c>
      <c r="AG1961">
        <f t="shared" si="426"/>
        <v>0.5</v>
      </c>
      <c r="AH1961">
        <f t="shared" si="427"/>
        <v>0.5</v>
      </c>
      <c r="AI1961">
        <f t="shared" si="428"/>
        <v>0.25</v>
      </c>
      <c r="AJ1961">
        <f t="shared" si="429"/>
        <v>0.25</v>
      </c>
      <c r="AK1961">
        <f t="shared" si="430"/>
        <v>0.5</v>
      </c>
      <c r="AL1961">
        <f t="shared" si="431"/>
        <v>0.5</v>
      </c>
      <c r="AM1961">
        <f t="shared" si="432"/>
        <v>0.5</v>
      </c>
      <c r="AN1961" s="6">
        <f t="shared" si="433"/>
        <v>0.7</v>
      </c>
      <c r="AO1961" t="str">
        <f>VLOOKUP(BD_PONDERACIONES[[#This Row],[Comuna]],Tabla3[#All],2,0)</f>
        <v>Cordillera</v>
      </c>
    </row>
    <row r="1962" spans="1:41" x14ac:dyDescent="0.35">
      <c r="A1962" t="s">
        <v>10788</v>
      </c>
      <c r="B1962" t="s">
        <v>10789</v>
      </c>
      <c r="C1962" t="s">
        <v>10790</v>
      </c>
      <c r="D1962" s="5">
        <v>44749</v>
      </c>
      <c r="E1962" s="5">
        <v>44686</v>
      </c>
      <c r="F1962" t="s">
        <v>763</v>
      </c>
      <c r="G1962" t="s">
        <v>10791</v>
      </c>
      <c r="H1962" t="s">
        <v>2860</v>
      </c>
      <c r="J1962" t="s">
        <v>756</v>
      </c>
      <c r="K1962" t="s">
        <v>756</v>
      </c>
      <c r="L1962" t="s">
        <v>757</v>
      </c>
      <c r="M1962" t="s">
        <v>757</v>
      </c>
      <c r="N1962" t="s">
        <v>756</v>
      </c>
      <c r="O1962" t="s">
        <v>756</v>
      </c>
      <c r="P1962" t="s">
        <v>758</v>
      </c>
      <c r="Q1962" t="s">
        <v>759</v>
      </c>
      <c r="R1962" t="s">
        <v>759</v>
      </c>
      <c r="S1962" t="s">
        <v>757</v>
      </c>
      <c r="T1962" t="s">
        <v>757</v>
      </c>
      <c r="U1962" t="s">
        <v>757</v>
      </c>
      <c r="V1962" t="s">
        <v>756</v>
      </c>
      <c r="W1962" t="s">
        <v>756</v>
      </c>
      <c r="X1962" t="s">
        <v>804</v>
      </c>
      <c r="Y1962" t="str">
        <f t="shared" si="420"/>
        <v>mayo</v>
      </c>
      <c r="Z1962">
        <f>YEAR(BD_PONDERACIONES[[#This Row],[Fecha Ejecución del Ticket]])</f>
        <v>2022</v>
      </c>
      <c r="AA1962" t="str">
        <f t="shared" si="421"/>
        <v>julio</v>
      </c>
      <c r="AB1962">
        <f>YEAR(BD_PONDERACIONES[[#This Row],[Fecha de Inspección]])</f>
        <v>2022</v>
      </c>
      <c r="AC1962">
        <f t="shared" si="422"/>
        <v>0.5</v>
      </c>
      <c r="AD1962">
        <f t="shared" si="423"/>
        <v>0.5</v>
      </c>
      <c r="AE1962">
        <f t="shared" si="424"/>
        <v>0.5</v>
      </c>
      <c r="AF1962">
        <f t="shared" si="425"/>
        <v>0.5</v>
      </c>
      <c r="AG1962">
        <f t="shared" si="426"/>
        <v>0.5</v>
      </c>
      <c r="AH1962">
        <f t="shared" si="427"/>
        <v>0.5</v>
      </c>
      <c r="AI1962">
        <f t="shared" si="428"/>
        <v>0.25</v>
      </c>
      <c r="AJ1962">
        <f t="shared" si="429"/>
        <v>0.25</v>
      </c>
      <c r="AK1962">
        <f t="shared" si="430"/>
        <v>0.5</v>
      </c>
      <c r="AL1962">
        <f t="shared" si="431"/>
        <v>0.5</v>
      </c>
      <c r="AM1962">
        <f t="shared" si="432"/>
        <v>0.5</v>
      </c>
      <c r="AN1962" s="6">
        <f t="shared" si="433"/>
        <v>1</v>
      </c>
      <c r="AO1962" t="str">
        <f>VLOOKUP(BD_PONDERACIONES[[#This Row],[Comuna]],Tabla3[#All],2,0)</f>
        <v>Cordillera</v>
      </c>
    </row>
    <row r="1963" spans="1:41" x14ac:dyDescent="0.35">
      <c r="A1963" t="s">
        <v>10792</v>
      </c>
      <c r="B1963" t="s">
        <v>10793</v>
      </c>
      <c r="C1963" t="s">
        <v>10794</v>
      </c>
      <c r="D1963" s="5">
        <v>44749</v>
      </c>
      <c r="E1963" s="5">
        <v>44687</v>
      </c>
      <c r="F1963" t="s">
        <v>763</v>
      </c>
      <c r="G1963" t="s">
        <v>10795</v>
      </c>
      <c r="H1963" t="s">
        <v>2860</v>
      </c>
      <c r="J1963" t="s">
        <v>756</v>
      </c>
      <c r="K1963" t="s">
        <v>756</v>
      </c>
      <c r="L1963" t="s">
        <v>773</v>
      </c>
      <c r="M1963" t="s">
        <v>773</v>
      </c>
      <c r="N1963" t="s">
        <v>756</v>
      </c>
      <c r="O1963" t="s">
        <v>756</v>
      </c>
      <c r="P1963" t="s">
        <v>758</v>
      </c>
      <c r="Q1963" t="s">
        <v>759</v>
      </c>
      <c r="R1963" t="s">
        <v>759</v>
      </c>
      <c r="S1963" t="s">
        <v>757</v>
      </c>
      <c r="T1963" t="s">
        <v>757</v>
      </c>
      <c r="U1963" t="s">
        <v>757</v>
      </c>
      <c r="V1963" t="s">
        <v>756</v>
      </c>
      <c r="W1963" t="s">
        <v>773</v>
      </c>
      <c r="X1963" t="s">
        <v>10796</v>
      </c>
      <c r="Y1963" t="str">
        <f t="shared" si="420"/>
        <v>mayo</v>
      </c>
      <c r="Z1963">
        <f>YEAR(BD_PONDERACIONES[[#This Row],[Fecha Ejecución del Ticket]])</f>
        <v>2022</v>
      </c>
      <c r="AA1963" t="str">
        <f t="shared" si="421"/>
        <v>julio</v>
      </c>
      <c r="AB1963">
        <f>YEAR(BD_PONDERACIONES[[#This Row],[Fecha de Inspección]])</f>
        <v>2022</v>
      </c>
      <c r="AC1963">
        <f t="shared" si="422"/>
        <v>0.5</v>
      </c>
      <c r="AD1963">
        <f t="shared" si="423"/>
        <v>0.5</v>
      </c>
      <c r="AE1963">
        <f t="shared" si="424"/>
        <v>0</v>
      </c>
      <c r="AF1963">
        <f t="shared" si="425"/>
        <v>0</v>
      </c>
      <c r="AG1963">
        <f t="shared" si="426"/>
        <v>0.5</v>
      </c>
      <c r="AH1963">
        <f t="shared" si="427"/>
        <v>0.5</v>
      </c>
      <c r="AI1963">
        <f t="shared" si="428"/>
        <v>0.25</v>
      </c>
      <c r="AJ1963">
        <f t="shared" si="429"/>
        <v>0.25</v>
      </c>
      <c r="AK1963">
        <f t="shared" si="430"/>
        <v>0.5</v>
      </c>
      <c r="AL1963">
        <f t="shared" si="431"/>
        <v>0.5</v>
      </c>
      <c r="AM1963">
        <f t="shared" si="432"/>
        <v>0</v>
      </c>
      <c r="AN1963" s="6">
        <f t="shared" si="433"/>
        <v>0.6</v>
      </c>
      <c r="AO1963" t="str">
        <f>VLOOKUP(BD_PONDERACIONES[[#This Row],[Comuna]],Tabla3[#All],2,0)</f>
        <v>Cordillera</v>
      </c>
    </row>
    <row r="1964" spans="1:41" x14ac:dyDescent="0.35">
      <c r="A1964" t="s">
        <v>10797</v>
      </c>
      <c r="B1964" t="s">
        <v>10798</v>
      </c>
      <c r="C1964" t="s">
        <v>10799</v>
      </c>
      <c r="D1964" s="5">
        <v>44749</v>
      </c>
      <c r="E1964" s="5">
        <v>44686</v>
      </c>
      <c r="F1964" t="s">
        <v>763</v>
      </c>
      <c r="G1964" t="s">
        <v>10800</v>
      </c>
      <c r="H1964" t="s">
        <v>2860</v>
      </c>
      <c r="J1964" t="s">
        <v>756</v>
      </c>
      <c r="K1964" t="s">
        <v>756</v>
      </c>
      <c r="L1964" t="s">
        <v>757</v>
      </c>
      <c r="M1964" t="s">
        <v>757</v>
      </c>
      <c r="N1964" t="s">
        <v>756</v>
      </c>
      <c r="O1964" t="s">
        <v>756</v>
      </c>
      <c r="P1964" t="s">
        <v>758</v>
      </c>
      <c r="Q1964" t="s">
        <v>759</v>
      </c>
      <c r="R1964" t="s">
        <v>759</v>
      </c>
      <c r="S1964" t="s">
        <v>757</v>
      </c>
      <c r="T1964" t="s">
        <v>757</v>
      </c>
      <c r="U1964" t="s">
        <v>757</v>
      </c>
      <c r="V1964" t="s">
        <v>756</v>
      </c>
      <c r="W1964" t="s">
        <v>773</v>
      </c>
      <c r="X1964" t="s">
        <v>10801</v>
      </c>
      <c r="Y1964" t="str">
        <f t="shared" si="420"/>
        <v>mayo</v>
      </c>
      <c r="Z1964">
        <f>YEAR(BD_PONDERACIONES[[#This Row],[Fecha Ejecución del Ticket]])</f>
        <v>2022</v>
      </c>
      <c r="AA1964" t="str">
        <f t="shared" si="421"/>
        <v>julio</v>
      </c>
      <c r="AB1964">
        <f>YEAR(BD_PONDERACIONES[[#This Row],[Fecha de Inspección]])</f>
        <v>2022</v>
      </c>
      <c r="AC1964">
        <f t="shared" si="422"/>
        <v>0.5</v>
      </c>
      <c r="AD1964">
        <f t="shared" si="423"/>
        <v>0.5</v>
      </c>
      <c r="AE1964">
        <f t="shared" si="424"/>
        <v>0.5</v>
      </c>
      <c r="AF1964">
        <f t="shared" si="425"/>
        <v>0.5</v>
      </c>
      <c r="AG1964">
        <f t="shared" si="426"/>
        <v>0.5</v>
      </c>
      <c r="AH1964">
        <f t="shared" si="427"/>
        <v>0.5</v>
      </c>
      <c r="AI1964">
        <f t="shared" si="428"/>
        <v>0.25</v>
      </c>
      <c r="AJ1964">
        <f t="shared" si="429"/>
        <v>0.25</v>
      </c>
      <c r="AK1964">
        <f t="shared" si="430"/>
        <v>0.5</v>
      </c>
      <c r="AL1964">
        <f t="shared" si="431"/>
        <v>0.5</v>
      </c>
      <c r="AM1964">
        <f t="shared" si="432"/>
        <v>0</v>
      </c>
      <c r="AN1964" s="6">
        <f t="shared" si="433"/>
        <v>0.9</v>
      </c>
      <c r="AO1964" t="str">
        <f>VLOOKUP(BD_PONDERACIONES[[#This Row],[Comuna]],Tabla3[#All],2,0)</f>
        <v>Cordillera</v>
      </c>
    </row>
    <row r="1965" spans="1:41" x14ac:dyDescent="0.35">
      <c r="A1965" t="s">
        <v>10555</v>
      </c>
      <c r="B1965" t="s">
        <v>10556</v>
      </c>
      <c r="C1965" t="s">
        <v>10557</v>
      </c>
      <c r="D1965" s="5">
        <v>44750</v>
      </c>
      <c r="E1965" s="5">
        <v>44686</v>
      </c>
      <c r="F1965" t="s">
        <v>763</v>
      </c>
      <c r="G1965" t="s">
        <v>10558</v>
      </c>
      <c r="H1965" t="s">
        <v>3795</v>
      </c>
      <c r="J1965" t="s">
        <v>756</v>
      </c>
      <c r="K1965" t="s">
        <v>756</v>
      </c>
      <c r="L1965" t="s">
        <v>757</v>
      </c>
      <c r="M1965" t="s">
        <v>757</v>
      </c>
      <c r="N1965" t="s">
        <v>756</v>
      </c>
      <c r="O1965" t="s">
        <v>756</v>
      </c>
      <c r="P1965" t="s">
        <v>758</v>
      </c>
      <c r="Q1965" t="s">
        <v>759</v>
      </c>
      <c r="R1965" t="s">
        <v>759</v>
      </c>
      <c r="S1965" t="s">
        <v>757</v>
      </c>
      <c r="T1965" t="s">
        <v>757</v>
      </c>
      <c r="U1965" t="s">
        <v>757</v>
      </c>
      <c r="V1965" t="s">
        <v>768</v>
      </c>
      <c r="W1965" t="s">
        <v>773</v>
      </c>
      <c r="X1965" t="s">
        <v>10559</v>
      </c>
      <c r="Y1965" t="str">
        <f t="shared" si="420"/>
        <v>mayo</v>
      </c>
      <c r="Z1965">
        <f>YEAR(BD_PONDERACIONES[[#This Row],[Fecha Ejecución del Ticket]])</f>
        <v>2022</v>
      </c>
      <c r="AA1965" t="str">
        <f t="shared" si="421"/>
        <v>julio</v>
      </c>
      <c r="AB1965">
        <f>YEAR(BD_PONDERACIONES[[#This Row],[Fecha de Inspección]])</f>
        <v>2022</v>
      </c>
      <c r="AC1965">
        <f t="shared" si="422"/>
        <v>0.5</v>
      </c>
      <c r="AD1965">
        <f t="shared" si="423"/>
        <v>0.5</v>
      </c>
      <c r="AE1965">
        <f t="shared" si="424"/>
        <v>0.5</v>
      </c>
      <c r="AF1965">
        <f t="shared" si="425"/>
        <v>0.5</v>
      </c>
      <c r="AG1965">
        <f t="shared" si="426"/>
        <v>0.5</v>
      </c>
      <c r="AH1965">
        <f t="shared" si="427"/>
        <v>0.5</v>
      </c>
      <c r="AI1965">
        <f t="shared" si="428"/>
        <v>0.25</v>
      </c>
      <c r="AJ1965">
        <f t="shared" si="429"/>
        <v>0.25</v>
      </c>
      <c r="AK1965">
        <f t="shared" si="430"/>
        <v>0.5</v>
      </c>
      <c r="AL1965">
        <f t="shared" si="431"/>
        <v>0.17499999999999999</v>
      </c>
      <c r="AM1965">
        <f t="shared" si="432"/>
        <v>0</v>
      </c>
      <c r="AN1965" s="6">
        <f t="shared" si="433"/>
        <v>0.83500000000000008</v>
      </c>
      <c r="AO1965" t="str">
        <f>VLOOKUP(BD_PONDERACIONES[[#This Row],[Comuna]],Tabla3[#All],2,0)</f>
        <v>Cordillera</v>
      </c>
    </row>
    <row r="1966" spans="1:41" x14ac:dyDescent="0.35">
      <c r="A1966" t="s">
        <v>10560</v>
      </c>
      <c r="B1966" t="s">
        <v>10561</v>
      </c>
      <c r="C1966" t="s">
        <v>10562</v>
      </c>
      <c r="D1966" s="5">
        <v>44750</v>
      </c>
      <c r="E1966" s="5">
        <v>44683</v>
      </c>
      <c r="F1966" t="s">
        <v>753</v>
      </c>
      <c r="G1966" t="s">
        <v>10563</v>
      </c>
      <c r="H1966" t="s">
        <v>3456</v>
      </c>
      <c r="J1966" t="s">
        <v>756</v>
      </c>
      <c r="K1966" t="s">
        <v>756</v>
      </c>
      <c r="L1966" t="s">
        <v>757</v>
      </c>
      <c r="M1966" t="s">
        <v>757</v>
      </c>
      <c r="N1966" t="s">
        <v>756</v>
      </c>
      <c r="O1966" t="s">
        <v>756</v>
      </c>
      <c r="P1966" t="s">
        <v>758</v>
      </c>
      <c r="Q1966" t="s">
        <v>759</v>
      </c>
      <c r="R1966" t="s">
        <v>759</v>
      </c>
      <c r="S1966" t="s">
        <v>757</v>
      </c>
      <c r="T1966" t="s">
        <v>757</v>
      </c>
      <c r="U1966" t="s">
        <v>757</v>
      </c>
      <c r="V1966" t="s">
        <v>756</v>
      </c>
      <c r="W1966" t="s">
        <v>756</v>
      </c>
      <c r="X1966" t="s">
        <v>885</v>
      </c>
      <c r="Y1966" t="str">
        <f t="shared" si="420"/>
        <v>mayo</v>
      </c>
      <c r="Z1966">
        <f>YEAR(BD_PONDERACIONES[[#This Row],[Fecha Ejecución del Ticket]])</f>
        <v>2022</v>
      </c>
      <c r="AA1966" t="str">
        <f t="shared" si="421"/>
        <v>julio</v>
      </c>
      <c r="AB1966">
        <f>YEAR(BD_PONDERACIONES[[#This Row],[Fecha de Inspección]])</f>
        <v>2022</v>
      </c>
      <c r="AC1966">
        <f t="shared" si="422"/>
        <v>0.5</v>
      </c>
      <c r="AD1966">
        <f t="shared" si="423"/>
        <v>0.5</v>
      </c>
      <c r="AE1966">
        <f t="shared" si="424"/>
        <v>0.5</v>
      </c>
      <c r="AF1966">
        <f t="shared" si="425"/>
        <v>0.5</v>
      </c>
      <c r="AG1966">
        <f t="shared" si="426"/>
        <v>0.5</v>
      </c>
      <c r="AH1966">
        <f t="shared" si="427"/>
        <v>0.5</v>
      </c>
      <c r="AI1966">
        <f t="shared" si="428"/>
        <v>0.25</v>
      </c>
      <c r="AJ1966">
        <f t="shared" si="429"/>
        <v>0.25</v>
      </c>
      <c r="AK1966">
        <f t="shared" si="430"/>
        <v>0.5</v>
      </c>
      <c r="AL1966">
        <f t="shared" si="431"/>
        <v>0.5</v>
      </c>
      <c r="AM1966">
        <f t="shared" si="432"/>
        <v>0.5</v>
      </c>
      <c r="AN1966" s="6">
        <f t="shared" si="433"/>
        <v>1</v>
      </c>
      <c r="AO1966" t="str">
        <f>VLOOKUP(BD_PONDERACIONES[[#This Row],[Comuna]],Tabla3[#All],2,0)</f>
        <v>Cordillera</v>
      </c>
    </row>
    <row r="1967" spans="1:41" x14ac:dyDescent="0.35">
      <c r="A1967" t="s">
        <v>10564</v>
      </c>
      <c r="B1967" t="s">
        <v>10565</v>
      </c>
      <c r="C1967" t="s">
        <v>10566</v>
      </c>
      <c r="D1967" s="5">
        <v>44750</v>
      </c>
      <c r="E1967" s="5">
        <v>44685</v>
      </c>
      <c r="F1967" t="s">
        <v>753</v>
      </c>
      <c r="G1967" t="s">
        <v>10567</v>
      </c>
      <c r="H1967" t="s">
        <v>3456</v>
      </c>
      <c r="J1967" t="s">
        <v>756</v>
      </c>
      <c r="K1967" t="s">
        <v>756</v>
      </c>
      <c r="L1967" t="s">
        <v>757</v>
      </c>
      <c r="M1967" t="s">
        <v>757</v>
      </c>
      <c r="N1967" t="s">
        <v>756</v>
      </c>
      <c r="O1967" t="s">
        <v>756</v>
      </c>
      <c r="P1967" t="s">
        <v>765</v>
      </c>
      <c r="Q1967" t="s">
        <v>759</v>
      </c>
      <c r="R1967" t="s">
        <v>759</v>
      </c>
      <c r="S1967" t="s">
        <v>756</v>
      </c>
      <c r="T1967" t="s">
        <v>756</v>
      </c>
      <c r="U1967" t="s">
        <v>756</v>
      </c>
      <c r="V1967" t="s">
        <v>756</v>
      </c>
      <c r="W1967" t="s">
        <v>756</v>
      </c>
      <c r="X1967" t="s">
        <v>10568</v>
      </c>
      <c r="Y1967" t="str">
        <f t="shared" si="420"/>
        <v>mayo</v>
      </c>
      <c r="Z1967">
        <f>YEAR(BD_PONDERACIONES[[#This Row],[Fecha Ejecución del Ticket]])</f>
        <v>2022</v>
      </c>
      <c r="AA1967" t="str">
        <f t="shared" si="421"/>
        <v>julio</v>
      </c>
      <c r="AB1967">
        <f>YEAR(BD_PONDERACIONES[[#This Row],[Fecha de Inspección]])</f>
        <v>2022</v>
      </c>
      <c r="AC1967">
        <f t="shared" si="422"/>
        <v>0.5</v>
      </c>
      <c r="AD1967">
        <f t="shared" si="423"/>
        <v>0.5</v>
      </c>
      <c r="AE1967">
        <f t="shared" si="424"/>
        <v>0.5</v>
      </c>
      <c r="AF1967">
        <f t="shared" si="425"/>
        <v>0.5</v>
      </c>
      <c r="AG1967">
        <f t="shared" si="426"/>
        <v>0.5</v>
      </c>
      <c r="AH1967">
        <f t="shared" si="427"/>
        <v>0.5</v>
      </c>
      <c r="AI1967">
        <f t="shared" si="428"/>
        <v>0.25</v>
      </c>
      <c r="AJ1967">
        <f t="shared" si="429"/>
        <v>0.25</v>
      </c>
      <c r="AK1967">
        <f t="shared" si="430"/>
        <v>0.5</v>
      </c>
      <c r="AL1967">
        <f t="shared" si="431"/>
        <v>0.5</v>
      </c>
      <c r="AM1967">
        <f t="shared" si="432"/>
        <v>0.5</v>
      </c>
      <c r="AN1967" s="6">
        <f t="shared" si="433"/>
        <v>1</v>
      </c>
      <c r="AO1967" t="str">
        <f>VLOOKUP(BD_PONDERACIONES[[#This Row],[Comuna]],Tabla3[#All],2,0)</f>
        <v>Cordillera</v>
      </c>
    </row>
    <row r="1968" spans="1:41" x14ac:dyDescent="0.35">
      <c r="A1968" t="s">
        <v>10569</v>
      </c>
      <c r="B1968" t="s">
        <v>10570</v>
      </c>
      <c r="C1968" t="s">
        <v>10571</v>
      </c>
      <c r="D1968" s="5">
        <v>44750</v>
      </c>
      <c r="E1968" s="5">
        <v>44684</v>
      </c>
      <c r="F1968" t="s">
        <v>753</v>
      </c>
      <c r="G1968" t="s">
        <v>10572</v>
      </c>
      <c r="H1968" t="s">
        <v>3456</v>
      </c>
      <c r="J1968" t="s">
        <v>756</v>
      </c>
      <c r="K1968" t="s">
        <v>756</v>
      </c>
      <c r="L1968" t="s">
        <v>757</v>
      </c>
      <c r="M1968" t="s">
        <v>757</v>
      </c>
      <c r="N1968" t="s">
        <v>756</v>
      </c>
      <c r="O1968" t="s">
        <v>756</v>
      </c>
      <c r="P1968" t="s">
        <v>758</v>
      </c>
      <c r="Q1968" t="s">
        <v>759</v>
      </c>
      <c r="R1968" t="s">
        <v>759</v>
      </c>
      <c r="S1968" t="s">
        <v>757</v>
      </c>
      <c r="T1968" t="s">
        <v>757</v>
      </c>
      <c r="U1968" t="s">
        <v>757</v>
      </c>
      <c r="V1968" t="s">
        <v>768</v>
      </c>
      <c r="W1968" t="s">
        <v>773</v>
      </c>
      <c r="X1968" t="s">
        <v>9831</v>
      </c>
      <c r="Y1968" t="str">
        <f t="shared" si="420"/>
        <v>mayo</v>
      </c>
      <c r="Z1968">
        <f>YEAR(BD_PONDERACIONES[[#This Row],[Fecha Ejecución del Ticket]])</f>
        <v>2022</v>
      </c>
      <c r="AA1968" t="str">
        <f t="shared" si="421"/>
        <v>julio</v>
      </c>
      <c r="AB1968">
        <f>YEAR(BD_PONDERACIONES[[#This Row],[Fecha de Inspección]])</f>
        <v>2022</v>
      </c>
      <c r="AC1968">
        <f t="shared" si="422"/>
        <v>0.5</v>
      </c>
      <c r="AD1968">
        <f t="shared" si="423"/>
        <v>0.5</v>
      </c>
      <c r="AE1968">
        <f t="shared" si="424"/>
        <v>0.5</v>
      </c>
      <c r="AF1968">
        <f t="shared" si="425"/>
        <v>0.5</v>
      </c>
      <c r="AG1968">
        <f t="shared" si="426"/>
        <v>0.5</v>
      </c>
      <c r="AH1968">
        <f t="shared" si="427"/>
        <v>0.5</v>
      </c>
      <c r="AI1968">
        <f t="shared" si="428"/>
        <v>0.25</v>
      </c>
      <c r="AJ1968">
        <f t="shared" si="429"/>
        <v>0.25</v>
      </c>
      <c r="AK1968">
        <f t="shared" si="430"/>
        <v>0.5</v>
      </c>
      <c r="AL1968">
        <f t="shared" si="431"/>
        <v>0.17499999999999999</v>
      </c>
      <c r="AM1968">
        <f t="shared" si="432"/>
        <v>0</v>
      </c>
      <c r="AN1968" s="6">
        <f t="shared" si="433"/>
        <v>0.83500000000000008</v>
      </c>
      <c r="AO1968" t="str">
        <f>VLOOKUP(BD_PONDERACIONES[[#This Row],[Comuna]],Tabla3[#All],2,0)</f>
        <v>Cordillera</v>
      </c>
    </row>
    <row r="1969" spans="1:41" x14ac:dyDescent="0.35">
      <c r="A1969" t="s">
        <v>10573</v>
      </c>
      <c r="B1969" t="s">
        <v>10574</v>
      </c>
      <c r="C1969" t="s">
        <v>10575</v>
      </c>
      <c r="D1969" s="5">
        <v>44750</v>
      </c>
      <c r="E1969" s="5">
        <v>44684</v>
      </c>
      <c r="F1969" t="s">
        <v>753</v>
      </c>
      <c r="G1969" t="s">
        <v>10576</v>
      </c>
      <c r="H1969" t="s">
        <v>3456</v>
      </c>
      <c r="J1969" t="s">
        <v>756</v>
      </c>
      <c r="K1969" t="s">
        <v>756</v>
      </c>
      <c r="L1969" t="s">
        <v>757</v>
      </c>
      <c r="M1969" t="s">
        <v>757</v>
      </c>
      <c r="N1969" t="s">
        <v>756</v>
      </c>
      <c r="O1969" t="s">
        <v>756</v>
      </c>
      <c r="P1969" t="s">
        <v>758</v>
      </c>
      <c r="Q1969" t="s">
        <v>759</v>
      </c>
      <c r="R1969" t="s">
        <v>759</v>
      </c>
      <c r="S1969" t="s">
        <v>757</v>
      </c>
      <c r="T1969" t="s">
        <v>757</v>
      </c>
      <c r="U1969" t="s">
        <v>757</v>
      </c>
      <c r="V1969" t="s">
        <v>756</v>
      </c>
      <c r="W1969" t="s">
        <v>756</v>
      </c>
      <c r="X1969" t="s">
        <v>9831</v>
      </c>
      <c r="Y1969" t="str">
        <f t="shared" si="420"/>
        <v>mayo</v>
      </c>
      <c r="Z1969">
        <f>YEAR(BD_PONDERACIONES[[#This Row],[Fecha Ejecución del Ticket]])</f>
        <v>2022</v>
      </c>
      <c r="AA1969" t="str">
        <f t="shared" si="421"/>
        <v>julio</v>
      </c>
      <c r="AB1969">
        <f>YEAR(BD_PONDERACIONES[[#This Row],[Fecha de Inspección]])</f>
        <v>2022</v>
      </c>
      <c r="AC1969">
        <f t="shared" si="422"/>
        <v>0.5</v>
      </c>
      <c r="AD1969">
        <f t="shared" si="423"/>
        <v>0.5</v>
      </c>
      <c r="AE1969">
        <f t="shared" si="424"/>
        <v>0.5</v>
      </c>
      <c r="AF1969">
        <f t="shared" si="425"/>
        <v>0.5</v>
      </c>
      <c r="AG1969">
        <f t="shared" si="426"/>
        <v>0.5</v>
      </c>
      <c r="AH1969">
        <f t="shared" si="427"/>
        <v>0.5</v>
      </c>
      <c r="AI1969">
        <f t="shared" si="428"/>
        <v>0.25</v>
      </c>
      <c r="AJ1969">
        <f t="shared" si="429"/>
        <v>0.25</v>
      </c>
      <c r="AK1969">
        <f t="shared" si="430"/>
        <v>0.5</v>
      </c>
      <c r="AL1969">
        <f t="shared" si="431"/>
        <v>0.5</v>
      </c>
      <c r="AM1969">
        <f t="shared" si="432"/>
        <v>0.5</v>
      </c>
      <c r="AN1969" s="6">
        <f t="shared" si="433"/>
        <v>1</v>
      </c>
      <c r="AO1969" t="str">
        <f>VLOOKUP(BD_PONDERACIONES[[#This Row],[Comuna]],Tabla3[#All],2,0)</f>
        <v>Cordillera</v>
      </c>
    </row>
    <row r="1970" spans="1:41" x14ac:dyDescent="0.35">
      <c r="A1970" t="s">
        <v>10577</v>
      </c>
      <c r="B1970" t="s">
        <v>10578</v>
      </c>
      <c r="C1970" t="s">
        <v>10579</v>
      </c>
      <c r="D1970" s="5">
        <v>44750</v>
      </c>
      <c r="E1970" s="5">
        <v>44682</v>
      </c>
      <c r="F1970" t="s">
        <v>753</v>
      </c>
      <c r="G1970" t="s">
        <v>10580</v>
      </c>
      <c r="H1970" t="s">
        <v>3456</v>
      </c>
      <c r="J1970" t="s">
        <v>756</v>
      </c>
      <c r="K1970" t="s">
        <v>756</v>
      </c>
      <c r="L1970" t="s">
        <v>773</v>
      </c>
      <c r="M1970" t="s">
        <v>773</v>
      </c>
      <c r="N1970" t="s">
        <v>756</v>
      </c>
      <c r="O1970" t="s">
        <v>756</v>
      </c>
      <c r="P1970" t="s">
        <v>758</v>
      </c>
      <c r="Q1970" t="s">
        <v>759</v>
      </c>
      <c r="R1970" t="s">
        <v>759</v>
      </c>
      <c r="S1970" t="s">
        <v>757</v>
      </c>
      <c r="T1970" t="s">
        <v>757</v>
      </c>
      <c r="U1970" t="s">
        <v>757</v>
      </c>
      <c r="V1970" t="s">
        <v>756</v>
      </c>
      <c r="W1970" t="s">
        <v>756</v>
      </c>
      <c r="X1970" t="s">
        <v>10581</v>
      </c>
      <c r="Y1970" t="str">
        <f t="shared" si="420"/>
        <v>mayo</v>
      </c>
      <c r="Z1970">
        <f>YEAR(BD_PONDERACIONES[[#This Row],[Fecha Ejecución del Ticket]])</f>
        <v>2022</v>
      </c>
      <c r="AA1970" t="str">
        <f t="shared" si="421"/>
        <v>julio</v>
      </c>
      <c r="AB1970">
        <f>YEAR(BD_PONDERACIONES[[#This Row],[Fecha de Inspección]])</f>
        <v>2022</v>
      </c>
      <c r="AC1970">
        <f t="shared" si="422"/>
        <v>0.5</v>
      </c>
      <c r="AD1970">
        <f t="shared" si="423"/>
        <v>0.5</v>
      </c>
      <c r="AE1970">
        <f t="shared" si="424"/>
        <v>0</v>
      </c>
      <c r="AF1970">
        <f t="shared" si="425"/>
        <v>0</v>
      </c>
      <c r="AG1970">
        <f t="shared" si="426"/>
        <v>0.5</v>
      </c>
      <c r="AH1970">
        <f t="shared" si="427"/>
        <v>0.5</v>
      </c>
      <c r="AI1970">
        <f t="shared" si="428"/>
        <v>0.25</v>
      </c>
      <c r="AJ1970">
        <f t="shared" si="429"/>
        <v>0.25</v>
      </c>
      <c r="AK1970">
        <f t="shared" si="430"/>
        <v>0.5</v>
      </c>
      <c r="AL1970">
        <f t="shared" si="431"/>
        <v>0.5</v>
      </c>
      <c r="AM1970">
        <f t="shared" si="432"/>
        <v>0.5</v>
      </c>
      <c r="AN1970" s="6">
        <f t="shared" si="433"/>
        <v>0.7</v>
      </c>
      <c r="AO1970" t="str">
        <f>VLOOKUP(BD_PONDERACIONES[[#This Row],[Comuna]],Tabla3[#All],2,0)</f>
        <v>Cordillera</v>
      </c>
    </row>
    <row r="1971" spans="1:41" x14ac:dyDescent="0.35">
      <c r="A1971" t="s">
        <v>10582</v>
      </c>
      <c r="B1971" t="s">
        <v>10583</v>
      </c>
      <c r="C1971" t="s">
        <v>10584</v>
      </c>
      <c r="D1971" s="5">
        <v>44750</v>
      </c>
      <c r="E1971" s="5">
        <v>44685</v>
      </c>
      <c r="F1971" t="s">
        <v>763</v>
      </c>
      <c r="G1971" t="s">
        <v>10585</v>
      </c>
      <c r="H1971" t="s">
        <v>3795</v>
      </c>
      <c r="J1971" t="s">
        <v>756</v>
      </c>
      <c r="K1971" t="s">
        <v>756</v>
      </c>
      <c r="L1971" t="s">
        <v>757</v>
      </c>
      <c r="M1971" t="s">
        <v>757</v>
      </c>
      <c r="N1971" t="s">
        <v>756</v>
      </c>
      <c r="O1971" t="s">
        <v>756</v>
      </c>
      <c r="P1971" t="s">
        <v>758</v>
      </c>
      <c r="Q1971" t="s">
        <v>759</v>
      </c>
      <c r="R1971" t="s">
        <v>759</v>
      </c>
      <c r="S1971" t="s">
        <v>757</v>
      </c>
      <c r="T1971" t="s">
        <v>757</v>
      </c>
      <c r="U1971" t="s">
        <v>757</v>
      </c>
      <c r="V1971" t="s">
        <v>756</v>
      </c>
      <c r="W1971" t="s">
        <v>773</v>
      </c>
      <c r="X1971" t="s">
        <v>7882</v>
      </c>
      <c r="Y1971" t="str">
        <f t="shared" si="420"/>
        <v>mayo</v>
      </c>
      <c r="Z1971">
        <f>YEAR(BD_PONDERACIONES[[#This Row],[Fecha Ejecución del Ticket]])</f>
        <v>2022</v>
      </c>
      <c r="AA1971" t="str">
        <f t="shared" si="421"/>
        <v>julio</v>
      </c>
      <c r="AB1971">
        <f>YEAR(BD_PONDERACIONES[[#This Row],[Fecha de Inspección]])</f>
        <v>2022</v>
      </c>
      <c r="AC1971">
        <f t="shared" si="422"/>
        <v>0.5</v>
      </c>
      <c r="AD1971">
        <f t="shared" si="423"/>
        <v>0.5</v>
      </c>
      <c r="AE1971">
        <f t="shared" si="424"/>
        <v>0.5</v>
      </c>
      <c r="AF1971">
        <f t="shared" si="425"/>
        <v>0.5</v>
      </c>
      <c r="AG1971">
        <f t="shared" si="426"/>
        <v>0.5</v>
      </c>
      <c r="AH1971">
        <f t="shared" si="427"/>
        <v>0.5</v>
      </c>
      <c r="AI1971">
        <f t="shared" si="428"/>
        <v>0.25</v>
      </c>
      <c r="AJ1971">
        <f t="shared" si="429"/>
        <v>0.25</v>
      </c>
      <c r="AK1971">
        <f t="shared" si="430"/>
        <v>0.5</v>
      </c>
      <c r="AL1971">
        <f t="shared" si="431"/>
        <v>0.5</v>
      </c>
      <c r="AM1971">
        <f t="shared" si="432"/>
        <v>0</v>
      </c>
      <c r="AN1971" s="6">
        <f t="shared" si="433"/>
        <v>0.9</v>
      </c>
      <c r="AO1971" t="str">
        <f>VLOOKUP(BD_PONDERACIONES[[#This Row],[Comuna]],Tabla3[#All],2,0)</f>
        <v>Cordillera</v>
      </c>
    </row>
    <row r="1972" spans="1:41" x14ac:dyDescent="0.35">
      <c r="A1972" t="s">
        <v>10586</v>
      </c>
      <c r="B1972" t="s">
        <v>10587</v>
      </c>
      <c r="C1972" t="s">
        <v>10588</v>
      </c>
      <c r="D1972" s="5">
        <v>44750</v>
      </c>
      <c r="E1972" s="5">
        <v>44683</v>
      </c>
      <c r="F1972" t="s">
        <v>753</v>
      </c>
      <c r="G1972" t="s">
        <v>10589</v>
      </c>
      <c r="H1972" t="s">
        <v>3456</v>
      </c>
      <c r="J1972" t="s">
        <v>756</v>
      </c>
      <c r="K1972" t="s">
        <v>756</v>
      </c>
      <c r="L1972" t="s">
        <v>757</v>
      </c>
      <c r="M1972" t="s">
        <v>757</v>
      </c>
      <c r="N1972" t="s">
        <v>756</v>
      </c>
      <c r="O1972" t="s">
        <v>756</v>
      </c>
      <c r="P1972" t="s">
        <v>758</v>
      </c>
      <c r="Q1972" t="s">
        <v>759</v>
      </c>
      <c r="R1972" t="s">
        <v>759</v>
      </c>
      <c r="S1972" t="s">
        <v>757</v>
      </c>
      <c r="T1972" t="s">
        <v>757</v>
      </c>
      <c r="U1972" t="s">
        <v>757</v>
      </c>
      <c r="V1972" t="s">
        <v>756</v>
      </c>
      <c r="W1972" t="s">
        <v>768</v>
      </c>
      <c r="X1972" t="s">
        <v>885</v>
      </c>
      <c r="Y1972" t="str">
        <f t="shared" si="420"/>
        <v>mayo</v>
      </c>
      <c r="Z1972">
        <f>YEAR(BD_PONDERACIONES[[#This Row],[Fecha Ejecución del Ticket]])</f>
        <v>2022</v>
      </c>
      <c r="AA1972" t="str">
        <f t="shared" si="421"/>
        <v>julio</v>
      </c>
      <c r="AB1972">
        <f>YEAR(BD_PONDERACIONES[[#This Row],[Fecha de Inspección]])</f>
        <v>2022</v>
      </c>
      <c r="AC1972">
        <f t="shared" si="422"/>
        <v>0.5</v>
      </c>
      <c r="AD1972">
        <f t="shared" si="423"/>
        <v>0.5</v>
      </c>
      <c r="AE1972">
        <f t="shared" si="424"/>
        <v>0.5</v>
      </c>
      <c r="AF1972">
        <f t="shared" si="425"/>
        <v>0.5</v>
      </c>
      <c r="AG1972">
        <f t="shared" si="426"/>
        <v>0.5</v>
      </c>
      <c r="AH1972">
        <f t="shared" si="427"/>
        <v>0.5</v>
      </c>
      <c r="AI1972">
        <f t="shared" si="428"/>
        <v>0.25</v>
      </c>
      <c r="AJ1972">
        <f t="shared" si="429"/>
        <v>0.25</v>
      </c>
      <c r="AK1972">
        <f t="shared" si="430"/>
        <v>0.5</v>
      </c>
      <c r="AL1972">
        <f t="shared" si="431"/>
        <v>0.5</v>
      </c>
      <c r="AM1972">
        <f t="shared" si="432"/>
        <v>0.17499999999999999</v>
      </c>
      <c r="AN1972" s="6">
        <f t="shared" si="433"/>
        <v>0.93500000000000005</v>
      </c>
      <c r="AO1972" t="str">
        <f>VLOOKUP(BD_PONDERACIONES[[#This Row],[Comuna]],Tabla3[#All],2,0)</f>
        <v>Cordillera</v>
      </c>
    </row>
    <row r="1973" spans="1:41" x14ac:dyDescent="0.35">
      <c r="A1973" t="s">
        <v>10590</v>
      </c>
      <c r="B1973" t="s">
        <v>10591</v>
      </c>
      <c r="C1973" t="s">
        <v>10592</v>
      </c>
      <c r="D1973" s="5">
        <v>44750</v>
      </c>
      <c r="E1973" s="5">
        <v>44685</v>
      </c>
      <c r="F1973" t="s">
        <v>753</v>
      </c>
      <c r="G1973" t="s">
        <v>10593</v>
      </c>
      <c r="H1973" t="s">
        <v>3456</v>
      </c>
      <c r="J1973" t="s">
        <v>756</v>
      </c>
      <c r="K1973" t="s">
        <v>756</v>
      </c>
      <c r="L1973" t="s">
        <v>757</v>
      </c>
      <c r="M1973" t="s">
        <v>757</v>
      </c>
      <c r="N1973" t="s">
        <v>756</v>
      </c>
      <c r="O1973" t="s">
        <v>756</v>
      </c>
      <c r="P1973" t="s">
        <v>758</v>
      </c>
      <c r="Q1973" t="s">
        <v>759</v>
      </c>
      <c r="R1973" t="s">
        <v>759</v>
      </c>
      <c r="S1973" t="s">
        <v>757</v>
      </c>
      <c r="T1973" t="s">
        <v>757</v>
      </c>
      <c r="U1973" t="s">
        <v>757</v>
      </c>
      <c r="V1973" t="s">
        <v>756</v>
      </c>
      <c r="W1973" t="s">
        <v>756</v>
      </c>
      <c r="X1973" t="s">
        <v>8238</v>
      </c>
      <c r="Y1973" t="str">
        <f t="shared" si="420"/>
        <v>mayo</v>
      </c>
      <c r="Z1973">
        <f>YEAR(BD_PONDERACIONES[[#This Row],[Fecha Ejecución del Ticket]])</f>
        <v>2022</v>
      </c>
      <c r="AA1973" t="str">
        <f t="shared" si="421"/>
        <v>julio</v>
      </c>
      <c r="AB1973">
        <f>YEAR(BD_PONDERACIONES[[#This Row],[Fecha de Inspección]])</f>
        <v>2022</v>
      </c>
      <c r="AC1973">
        <f t="shared" si="422"/>
        <v>0.5</v>
      </c>
      <c r="AD1973">
        <f t="shared" si="423"/>
        <v>0.5</v>
      </c>
      <c r="AE1973">
        <f t="shared" si="424"/>
        <v>0.5</v>
      </c>
      <c r="AF1973">
        <f t="shared" si="425"/>
        <v>0.5</v>
      </c>
      <c r="AG1973">
        <f t="shared" si="426"/>
        <v>0.5</v>
      </c>
      <c r="AH1973">
        <f t="shared" si="427"/>
        <v>0.5</v>
      </c>
      <c r="AI1973">
        <f t="shared" si="428"/>
        <v>0.25</v>
      </c>
      <c r="AJ1973">
        <f t="shared" si="429"/>
        <v>0.25</v>
      </c>
      <c r="AK1973">
        <f t="shared" si="430"/>
        <v>0.5</v>
      </c>
      <c r="AL1973">
        <f t="shared" si="431"/>
        <v>0.5</v>
      </c>
      <c r="AM1973">
        <f t="shared" si="432"/>
        <v>0.5</v>
      </c>
      <c r="AN1973" s="6">
        <f t="shared" si="433"/>
        <v>1</v>
      </c>
      <c r="AO1973" t="str">
        <f>VLOOKUP(BD_PONDERACIONES[[#This Row],[Comuna]],Tabla3[#All],2,0)</f>
        <v>Cordillera</v>
      </c>
    </row>
    <row r="1974" spans="1:41" x14ac:dyDescent="0.35">
      <c r="A1974" t="s">
        <v>10594</v>
      </c>
      <c r="B1974" t="s">
        <v>10595</v>
      </c>
      <c r="C1974" t="s">
        <v>10596</v>
      </c>
      <c r="D1974" s="5">
        <v>44750</v>
      </c>
      <c r="E1974" s="5">
        <v>44685</v>
      </c>
      <c r="F1974" t="s">
        <v>763</v>
      </c>
      <c r="G1974" t="s">
        <v>10597</v>
      </c>
      <c r="H1974" t="s">
        <v>3795</v>
      </c>
      <c r="J1974" t="s">
        <v>756</v>
      </c>
      <c r="K1974" t="s">
        <v>756</v>
      </c>
      <c r="L1974" t="s">
        <v>757</v>
      </c>
      <c r="M1974" t="s">
        <v>757</v>
      </c>
      <c r="N1974" t="s">
        <v>756</v>
      </c>
      <c r="O1974" t="s">
        <v>756</v>
      </c>
      <c r="P1974" t="s">
        <v>758</v>
      </c>
      <c r="Q1974" t="s">
        <v>759</v>
      </c>
      <c r="R1974" t="s">
        <v>759</v>
      </c>
      <c r="S1974" t="s">
        <v>757</v>
      </c>
      <c r="T1974" t="s">
        <v>757</v>
      </c>
      <c r="U1974" t="s">
        <v>757</v>
      </c>
      <c r="V1974" t="s">
        <v>773</v>
      </c>
      <c r="W1974" t="s">
        <v>773</v>
      </c>
      <c r="X1974" t="s">
        <v>10598</v>
      </c>
      <c r="Y1974" t="str">
        <f t="shared" si="420"/>
        <v>mayo</v>
      </c>
      <c r="Z1974">
        <f>YEAR(BD_PONDERACIONES[[#This Row],[Fecha Ejecución del Ticket]])</f>
        <v>2022</v>
      </c>
      <c r="AA1974" t="str">
        <f t="shared" si="421"/>
        <v>julio</v>
      </c>
      <c r="AB1974">
        <f>YEAR(BD_PONDERACIONES[[#This Row],[Fecha de Inspección]])</f>
        <v>2022</v>
      </c>
      <c r="AC1974">
        <f t="shared" si="422"/>
        <v>0.5</v>
      </c>
      <c r="AD1974">
        <f t="shared" si="423"/>
        <v>0.5</v>
      </c>
      <c r="AE1974">
        <f t="shared" si="424"/>
        <v>0.5</v>
      </c>
      <c r="AF1974">
        <f t="shared" si="425"/>
        <v>0.5</v>
      </c>
      <c r="AG1974">
        <f t="shared" si="426"/>
        <v>0.5</v>
      </c>
      <c r="AH1974">
        <f t="shared" si="427"/>
        <v>0.5</v>
      </c>
      <c r="AI1974">
        <f t="shared" si="428"/>
        <v>0.25</v>
      </c>
      <c r="AJ1974">
        <f t="shared" si="429"/>
        <v>0.25</v>
      </c>
      <c r="AK1974">
        <f t="shared" si="430"/>
        <v>0.5</v>
      </c>
      <c r="AL1974">
        <f t="shared" si="431"/>
        <v>0</v>
      </c>
      <c r="AM1974">
        <f t="shared" si="432"/>
        <v>0</v>
      </c>
      <c r="AN1974" s="6">
        <f t="shared" si="433"/>
        <v>0.8</v>
      </c>
      <c r="AO1974" t="str">
        <f>VLOOKUP(BD_PONDERACIONES[[#This Row],[Comuna]],Tabla3[#All],2,0)</f>
        <v>Cordillera</v>
      </c>
    </row>
    <row r="1975" spans="1:41" x14ac:dyDescent="0.35">
      <c r="A1975" t="s">
        <v>10599</v>
      </c>
      <c r="B1975" t="s">
        <v>10600</v>
      </c>
      <c r="C1975" t="s">
        <v>10601</v>
      </c>
      <c r="D1975" s="5">
        <v>44750</v>
      </c>
      <c r="E1975" s="5">
        <v>44685</v>
      </c>
      <c r="F1975" t="s">
        <v>763</v>
      </c>
      <c r="G1975" t="s">
        <v>10602</v>
      </c>
      <c r="H1975" t="s">
        <v>3795</v>
      </c>
      <c r="J1975" t="s">
        <v>756</v>
      </c>
      <c r="K1975" t="s">
        <v>756</v>
      </c>
      <c r="L1975" t="s">
        <v>757</v>
      </c>
      <c r="M1975" t="s">
        <v>757</v>
      </c>
      <c r="N1975" t="s">
        <v>756</v>
      </c>
      <c r="O1975" t="s">
        <v>756</v>
      </c>
      <c r="P1975" t="s">
        <v>765</v>
      </c>
      <c r="Q1975" t="s">
        <v>10603</v>
      </c>
      <c r="R1975" t="s">
        <v>10604</v>
      </c>
      <c r="S1975" t="s">
        <v>756</v>
      </c>
      <c r="T1975" t="s">
        <v>756</v>
      </c>
      <c r="U1975" t="s">
        <v>756</v>
      </c>
      <c r="V1975" t="s">
        <v>756</v>
      </c>
      <c r="W1975" t="s">
        <v>773</v>
      </c>
      <c r="X1975" t="s">
        <v>10605</v>
      </c>
      <c r="Y1975" t="str">
        <f t="shared" si="420"/>
        <v>mayo</v>
      </c>
      <c r="Z1975">
        <f>YEAR(BD_PONDERACIONES[[#This Row],[Fecha Ejecución del Ticket]])</f>
        <v>2022</v>
      </c>
      <c r="AA1975" t="str">
        <f t="shared" si="421"/>
        <v>julio</v>
      </c>
      <c r="AB1975">
        <f>YEAR(BD_PONDERACIONES[[#This Row],[Fecha de Inspección]])</f>
        <v>2022</v>
      </c>
      <c r="AC1975">
        <f t="shared" si="422"/>
        <v>0.5</v>
      </c>
      <c r="AD1975">
        <f t="shared" si="423"/>
        <v>0.5</v>
      </c>
      <c r="AE1975">
        <f t="shared" si="424"/>
        <v>0.5</v>
      </c>
      <c r="AF1975">
        <f t="shared" si="425"/>
        <v>0.5</v>
      </c>
      <c r="AG1975">
        <f t="shared" si="426"/>
        <v>0.5</v>
      </c>
      <c r="AH1975">
        <f t="shared" si="427"/>
        <v>0.5</v>
      </c>
      <c r="AI1975">
        <f t="shared" si="428"/>
        <v>0.25</v>
      </c>
      <c r="AJ1975">
        <f t="shared" si="429"/>
        <v>0.25</v>
      </c>
      <c r="AK1975">
        <f t="shared" si="430"/>
        <v>0.5</v>
      </c>
      <c r="AL1975">
        <f t="shared" si="431"/>
        <v>0.5</v>
      </c>
      <c r="AM1975">
        <f t="shared" si="432"/>
        <v>0</v>
      </c>
      <c r="AN1975" s="6">
        <f t="shared" si="433"/>
        <v>0.9</v>
      </c>
      <c r="AO1975" t="str">
        <f>VLOOKUP(BD_PONDERACIONES[[#This Row],[Comuna]],Tabla3[#All],2,0)</f>
        <v>Cordillera</v>
      </c>
    </row>
    <row r="1976" spans="1:41" x14ac:dyDescent="0.35">
      <c r="A1976" t="s">
        <v>10606</v>
      </c>
      <c r="B1976" t="s">
        <v>10607</v>
      </c>
      <c r="C1976" t="s">
        <v>10608</v>
      </c>
      <c r="D1976" s="5">
        <v>44750</v>
      </c>
      <c r="E1976" s="5">
        <v>44687</v>
      </c>
      <c r="F1976" t="s">
        <v>753</v>
      </c>
      <c r="G1976" t="s">
        <v>10609</v>
      </c>
      <c r="H1976" t="s">
        <v>3456</v>
      </c>
      <c r="J1976" t="s">
        <v>756</v>
      </c>
      <c r="K1976" t="s">
        <v>756</v>
      </c>
      <c r="L1976" t="s">
        <v>757</v>
      </c>
      <c r="M1976" t="s">
        <v>757</v>
      </c>
      <c r="N1976" t="s">
        <v>756</v>
      </c>
      <c r="O1976" t="s">
        <v>756</v>
      </c>
      <c r="P1976" t="s">
        <v>758</v>
      </c>
      <c r="Q1976" t="s">
        <v>759</v>
      </c>
      <c r="R1976" t="s">
        <v>759</v>
      </c>
      <c r="S1976" t="s">
        <v>757</v>
      </c>
      <c r="T1976" t="s">
        <v>757</v>
      </c>
      <c r="U1976" t="s">
        <v>757</v>
      </c>
      <c r="V1976" t="s">
        <v>773</v>
      </c>
      <c r="W1976" t="s">
        <v>773</v>
      </c>
      <c r="X1976" t="s">
        <v>10610</v>
      </c>
      <c r="Y1976" t="str">
        <f t="shared" si="420"/>
        <v>mayo</v>
      </c>
      <c r="Z1976">
        <f>YEAR(BD_PONDERACIONES[[#This Row],[Fecha Ejecución del Ticket]])</f>
        <v>2022</v>
      </c>
      <c r="AA1976" t="str">
        <f t="shared" si="421"/>
        <v>julio</v>
      </c>
      <c r="AB1976">
        <f>YEAR(BD_PONDERACIONES[[#This Row],[Fecha de Inspección]])</f>
        <v>2022</v>
      </c>
      <c r="AC1976">
        <f t="shared" si="422"/>
        <v>0.5</v>
      </c>
      <c r="AD1976">
        <f t="shared" si="423"/>
        <v>0.5</v>
      </c>
      <c r="AE1976">
        <f t="shared" si="424"/>
        <v>0.5</v>
      </c>
      <c r="AF1976">
        <f t="shared" si="425"/>
        <v>0.5</v>
      </c>
      <c r="AG1976">
        <f t="shared" si="426"/>
        <v>0.5</v>
      </c>
      <c r="AH1976">
        <f t="shared" si="427"/>
        <v>0.5</v>
      </c>
      <c r="AI1976">
        <f t="shared" si="428"/>
        <v>0.25</v>
      </c>
      <c r="AJ1976">
        <f t="shared" si="429"/>
        <v>0.25</v>
      </c>
      <c r="AK1976">
        <f t="shared" si="430"/>
        <v>0.5</v>
      </c>
      <c r="AL1976">
        <f t="shared" si="431"/>
        <v>0</v>
      </c>
      <c r="AM1976">
        <f t="shared" si="432"/>
        <v>0</v>
      </c>
      <c r="AN1976" s="6">
        <f t="shared" si="433"/>
        <v>0.8</v>
      </c>
      <c r="AO1976" t="str">
        <f>VLOOKUP(BD_PONDERACIONES[[#This Row],[Comuna]],Tabla3[#All],2,0)</f>
        <v>Cordillera</v>
      </c>
    </row>
    <row r="1977" spans="1:41" x14ac:dyDescent="0.35">
      <c r="A1977" t="s">
        <v>10611</v>
      </c>
      <c r="B1977" t="s">
        <v>10612</v>
      </c>
      <c r="C1977" t="s">
        <v>10613</v>
      </c>
      <c r="D1977" s="5">
        <v>44750</v>
      </c>
      <c r="E1977" s="5">
        <v>44686</v>
      </c>
      <c r="F1977" t="s">
        <v>753</v>
      </c>
      <c r="G1977" t="s">
        <v>10609</v>
      </c>
      <c r="H1977" t="s">
        <v>3456</v>
      </c>
      <c r="J1977" t="s">
        <v>756</v>
      </c>
      <c r="K1977" t="s">
        <v>756</v>
      </c>
      <c r="L1977" t="s">
        <v>757</v>
      </c>
      <c r="M1977" t="s">
        <v>757</v>
      </c>
      <c r="N1977" t="s">
        <v>756</v>
      </c>
      <c r="O1977" t="s">
        <v>756</v>
      </c>
      <c r="P1977" t="s">
        <v>758</v>
      </c>
      <c r="Q1977" t="s">
        <v>759</v>
      </c>
      <c r="R1977" t="s">
        <v>759</v>
      </c>
      <c r="S1977" t="s">
        <v>757</v>
      </c>
      <c r="T1977" t="s">
        <v>757</v>
      </c>
      <c r="U1977" t="s">
        <v>757</v>
      </c>
      <c r="V1977" t="s">
        <v>904</v>
      </c>
      <c r="W1977" t="s">
        <v>756</v>
      </c>
      <c r="X1977" t="s">
        <v>10614</v>
      </c>
      <c r="Y1977" t="str">
        <f t="shared" si="420"/>
        <v>mayo</v>
      </c>
      <c r="Z1977">
        <f>YEAR(BD_PONDERACIONES[[#This Row],[Fecha Ejecución del Ticket]])</f>
        <v>2022</v>
      </c>
      <c r="AA1977" t="str">
        <f t="shared" si="421"/>
        <v>julio</v>
      </c>
      <c r="AB1977">
        <f>YEAR(BD_PONDERACIONES[[#This Row],[Fecha de Inspección]])</f>
        <v>2022</v>
      </c>
      <c r="AC1977">
        <f t="shared" si="422"/>
        <v>0.5</v>
      </c>
      <c r="AD1977">
        <f t="shared" si="423"/>
        <v>0.5</v>
      </c>
      <c r="AE1977">
        <f t="shared" si="424"/>
        <v>0.5</v>
      </c>
      <c r="AF1977">
        <f t="shared" si="425"/>
        <v>0.5</v>
      </c>
      <c r="AG1977">
        <f t="shared" si="426"/>
        <v>0.5</v>
      </c>
      <c r="AH1977">
        <f t="shared" si="427"/>
        <v>0.5</v>
      </c>
      <c r="AI1977">
        <f t="shared" si="428"/>
        <v>0.25</v>
      </c>
      <c r="AJ1977">
        <f t="shared" si="429"/>
        <v>0.25</v>
      </c>
      <c r="AK1977">
        <f t="shared" si="430"/>
        <v>0.5</v>
      </c>
      <c r="AL1977">
        <f t="shared" si="431"/>
        <v>0.32500000000000001</v>
      </c>
      <c r="AM1977">
        <f t="shared" si="432"/>
        <v>0.5</v>
      </c>
      <c r="AN1977" s="6">
        <f t="shared" si="433"/>
        <v>0.96500000000000008</v>
      </c>
      <c r="AO1977" t="str">
        <f>VLOOKUP(BD_PONDERACIONES[[#This Row],[Comuna]],Tabla3[#All],2,0)</f>
        <v>Cordillera</v>
      </c>
    </row>
    <row r="1978" spans="1:41" x14ac:dyDescent="0.35">
      <c r="A1978" t="s">
        <v>10615</v>
      </c>
      <c r="B1978" t="s">
        <v>10616</v>
      </c>
      <c r="C1978" t="s">
        <v>10617</v>
      </c>
      <c r="D1978" s="5">
        <v>44750</v>
      </c>
      <c r="E1978" s="5">
        <v>44685</v>
      </c>
      <c r="F1978" t="s">
        <v>763</v>
      </c>
      <c r="G1978" t="s">
        <v>10618</v>
      </c>
      <c r="H1978" t="s">
        <v>1580</v>
      </c>
      <c r="J1978" t="s">
        <v>756</v>
      </c>
      <c r="K1978" t="s">
        <v>756</v>
      </c>
      <c r="L1978" t="s">
        <v>757</v>
      </c>
      <c r="M1978" t="s">
        <v>757</v>
      </c>
      <c r="N1978" t="s">
        <v>756</v>
      </c>
      <c r="O1978" t="s">
        <v>756</v>
      </c>
      <c r="P1978" t="s">
        <v>758</v>
      </c>
      <c r="Q1978" t="s">
        <v>759</v>
      </c>
      <c r="R1978" t="s">
        <v>759</v>
      </c>
      <c r="S1978" t="s">
        <v>757</v>
      </c>
      <c r="T1978" t="s">
        <v>757</v>
      </c>
      <c r="U1978" t="s">
        <v>757</v>
      </c>
      <c r="V1978" t="s">
        <v>768</v>
      </c>
      <c r="W1978" t="s">
        <v>756</v>
      </c>
      <c r="X1978" t="s">
        <v>10619</v>
      </c>
      <c r="Y1978" t="str">
        <f t="shared" si="420"/>
        <v>mayo</v>
      </c>
      <c r="Z1978">
        <f>YEAR(BD_PONDERACIONES[[#This Row],[Fecha Ejecución del Ticket]])</f>
        <v>2022</v>
      </c>
      <c r="AA1978" t="str">
        <f t="shared" si="421"/>
        <v>julio</v>
      </c>
      <c r="AB1978">
        <f>YEAR(BD_PONDERACIONES[[#This Row],[Fecha de Inspección]])</f>
        <v>2022</v>
      </c>
      <c r="AC1978">
        <f t="shared" si="422"/>
        <v>0.5</v>
      </c>
      <c r="AD1978">
        <f t="shared" si="423"/>
        <v>0.5</v>
      </c>
      <c r="AE1978">
        <f t="shared" si="424"/>
        <v>0.5</v>
      </c>
      <c r="AF1978">
        <f t="shared" si="425"/>
        <v>0.5</v>
      </c>
      <c r="AG1978">
        <f t="shared" si="426"/>
        <v>0.5</v>
      </c>
      <c r="AH1978">
        <f t="shared" si="427"/>
        <v>0.5</v>
      </c>
      <c r="AI1978">
        <f t="shared" si="428"/>
        <v>0.25</v>
      </c>
      <c r="AJ1978">
        <f t="shared" si="429"/>
        <v>0.25</v>
      </c>
      <c r="AK1978">
        <f t="shared" si="430"/>
        <v>0.5</v>
      </c>
      <c r="AL1978">
        <f t="shared" si="431"/>
        <v>0.17499999999999999</v>
      </c>
      <c r="AM1978">
        <f t="shared" si="432"/>
        <v>0.5</v>
      </c>
      <c r="AN1978" s="6">
        <f t="shared" si="433"/>
        <v>0.93500000000000005</v>
      </c>
      <c r="AO1978" t="str">
        <f>VLOOKUP(BD_PONDERACIONES[[#This Row],[Comuna]],Tabla3[#All],2,0)</f>
        <v>Cordillera</v>
      </c>
    </row>
    <row r="1979" spans="1:41" x14ac:dyDescent="0.35">
      <c r="A1979" t="s">
        <v>10620</v>
      </c>
      <c r="B1979" t="s">
        <v>10621</v>
      </c>
      <c r="C1979" t="s">
        <v>10622</v>
      </c>
      <c r="D1979" s="5">
        <v>44750</v>
      </c>
      <c r="E1979" s="5">
        <v>44685</v>
      </c>
      <c r="F1979" t="s">
        <v>763</v>
      </c>
      <c r="G1979" t="s">
        <v>10623</v>
      </c>
      <c r="H1979" t="s">
        <v>1580</v>
      </c>
      <c r="J1979" t="s">
        <v>756</v>
      </c>
      <c r="K1979" t="s">
        <v>756</v>
      </c>
      <c r="L1979" t="s">
        <v>757</v>
      </c>
      <c r="M1979" t="s">
        <v>757</v>
      </c>
      <c r="N1979" t="s">
        <v>756</v>
      </c>
      <c r="O1979" t="s">
        <v>756</v>
      </c>
      <c r="P1979" t="s">
        <v>758</v>
      </c>
      <c r="Q1979" t="s">
        <v>759</v>
      </c>
      <c r="R1979" t="s">
        <v>759</v>
      </c>
      <c r="S1979" t="s">
        <v>757</v>
      </c>
      <c r="T1979" t="s">
        <v>757</v>
      </c>
      <c r="U1979" t="s">
        <v>757</v>
      </c>
      <c r="V1979" t="s">
        <v>756</v>
      </c>
      <c r="W1979" t="s">
        <v>756</v>
      </c>
      <c r="X1979" t="s">
        <v>10624</v>
      </c>
      <c r="Y1979" t="str">
        <f t="shared" si="420"/>
        <v>mayo</v>
      </c>
      <c r="Z1979">
        <f>YEAR(BD_PONDERACIONES[[#This Row],[Fecha Ejecución del Ticket]])</f>
        <v>2022</v>
      </c>
      <c r="AA1979" t="str">
        <f t="shared" si="421"/>
        <v>julio</v>
      </c>
      <c r="AB1979">
        <f>YEAR(BD_PONDERACIONES[[#This Row],[Fecha de Inspección]])</f>
        <v>2022</v>
      </c>
      <c r="AC1979">
        <f t="shared" si="422"/>
        <v>0.5</v>
      </c>
      <c r="AD1979">
        <f t="shared" si="423"/>
        <v>0.5</v>
      </c>
      <c r="AE1979">
        <f t="shared" si="424"/>
        <v>0.5</v>
      </c>
      <c r="AF1979">
        <f t="shared" si="425"/>
        <v>0.5</v>
      </c>
      <c r="AG1979">
        <f t="shared" si="426"/>
        <v>0.5</v>
      </c>
      <c r="AH1979">
        <f t="shared" si="427"/>
        <v>0.5</v>
      </c>
      <c r="AI1979">
        <f t="shared" si="428"/>
        <v>0.25</v>
      </c>
      <c r="AJ1979">
        <f t="shared" si="429"/>
        <v>0.25</v>
      </c>
      <c r="AK1979">
        <f t="shared" si="430"/>
        <v>0.5</v>
      </c>
      <c r="AL1979">
        <f t="shared" si="431"/>
        <v>0.5</v>
      </c>
      <c r="AM1979">
        <f t="shared" si="432"/>
        <v>0.5</v>
      </c>
      <c r="AN1979" s="6">
        <f t="shared" si="433"/>
        <v>1</v>
      </c>
      <c r="AO1979" t="str">
        <f>VLOOKUP(BD_PONDERACIONES[[#This Row],[Comuna]],Tabla3[#All],2,0)</f>
        <v>Cordillera</v>
      </c>
    </row>
    <row r="1980" spans="1:41" x14ac:dyDescent="0.35">
      <c r="A1980" t="s">
        <v>10625</v>
      </c>
      <c r="B1980" t="s">
        <v>10626</v>
      </c>
      <c r="C1980" t="s">
        <v>10627</v>
      </c>
      <c r="D1980" s="5">
        <v>44750</v>
      </c>
      <c r="E1980" s="5">
        <v>44683</v>
      </c>
      <c r="F1980" t="s">
        <v>753</v>
      </c>
      <c r="G1980" t="s">
        <v>10628</v>
      </c>
      <c r="H1980" t="s">
        <v>3456</v>
      </c>
      <c r="J1980" t="s">
        <v>756</v>
      </c>
      <c r="K1980" t="s">
        <v>756</v>
      </c>
      <c r="L1980" t="s">
        <v>757</v>
      </c>
      <c r="M1980" t="s">
        <v>757</v>
      </c>
      <c r="N1980" t="s">
        <v>756</v>
      </c>
      <c r="O1980" t="s">
        <v>756</v>
      </c>
      <c r="P1980" t="s">
        <v>765</v>
      </c>
      <c r="Q1980" t="s">
        <v>759</v>
      </c>
      <c r="R1980" t="s">
        <v>759</v>
      </c>
      <c r="S1980" t="s">
        <v>756</v>
      </c>
      <c r="T1980" t="s">
        <v>756</v>
      </c>
      <c r="U1980" t="s">
        <v>756</v>
      </c>
      <c r="V1980" t="s">
        <v>756</v>
      </c>
      <c r="W1980" t="s">
        <v>756</v>
      </c>
      <c r="X1980" t="s">
        <v>10629</v>
      </c>
      <c r="Y1980" t="str">
        <f t="shared" si="420"/>
        <v>mayo</v>
      </c>
      <c r="Z1980">
        <f>YEAR(BD_PONDERACIONES[[#This Row],[Fecha Ejecución del Ticket]])</f>
        <v>2022</v>
      </c>
      <c r="AA1980" t="str">
        <f t="shared" si="421"/>
        <v>julio</v>
      </c>
      <c r="AB1980">
        <f>YEAR(BD_PONDERACIONES[[#This Row],[Fecha de Inspección]])</f>
        <v>2022</v>
      </c>
      <c r="AC1980">
        <f t="shared" si="422"/>
        <v>0.5</v>
      </c>
      <c r="AD1980">
        <f t="shared" si="423"/>
        <v>0.5</v>
      </c>
      <c r="AE1980">
        <f t="shared" si="424"/>
        <v>0.5</v>
      </c>
      <c r="AF1980">
        <f t="shared" si="425"/>
        <v>0.5</v>
      </c>
      <c r="AG1980">
        <f t="shared" si="426"/>
        <v>0.5</v>
      </c>
      <c r="AH1980">
        <f t="shared" si="427"/>
        <v>0.5</v>
      </c>
      <c r="AI1980">
        <f t="shared" si="428"/>
        <v>0.25</v>
      </c>
      <c r="AJ1980">
        <f t="shared" si="429"/>
        <v>0.25</v>
      </c>
      <c r="AK1980">
        <f t="shared" si="430"/>
        <v>0.5</v>
      </c>
      <c r="AL1980">
        <f t="shared" si="431"/>
        <v>0.5</v>
      </c>
      <c r="AM1980">
        <f t="shared" si="432"/>
        <v>0.5</v>
      </c>
      <c r="AN1980" s="6">
        <f t="shared" si="433"/>
        <v>1</v>
      </c>
      <c r="AO1980" t="str">
        <f>VLOOKUP(BD_PONDERACIONES[[#This Row],[Comuna]],Tabla3[#All],2,0)</f>
        <v>Cordillera</v>
      </c>
    </row>
    <row r="1981" spans="1:41" x14ac:dyDescent="0.35">
      <c r="A1981" t="s">
        <v>10630</v>
      </c>
      <c r="B1981" t="s">
        <v>10631</v>
      </c>
      <c r="C1981" t="s">
        <v>10632</v>
      </c>
      <c r="D1981" s="5">
        <v>44750</v>
      </c>
      <c r="E1981" s="5">
        <v>44687</v>
      </c>
      <c r="F1981" t="s">
        <v>763</v>
      </c>
      <c r="G1981" t="s">
        <v>10633</v>
      </c>
      <c r="H1981" t="s">
        <v>1580</v>
      </c>
      <c r="J1981" t="s">
        <v>756</v>
      </c>
      <c r="K1981" t="s">
        <v>756</v>
      </c>
      <c r="L1981" t="s">
        <v>757</v>
      </c>
      <c r="M1981" t="s">
        <v>757</v>
      </c>
      <c r="N1981" t="s">
        <v>756</v>
      </c>
      <c r="O1981" t="s">
        <v>756</v>
      </c>
      <c r="P1981" t="s">
        <v>765</v>
      </c>
      <c r="Q1981" t="s">
        <v>759</v>
      </c>
      <c r="R1981" t="s">
        <v>759</v>
      </c>
      <c r="S1981" t="s">
        <v>757</v>
      </c>
      <c r="T1981" t="s">
        <v>757</v>
      </c>
      <c r="U1981" t="s">
        <v>757</v>
      </c>
      <c r="V1981" t="s">
        <v>773</v>
      </c>
      <c r="W1981" t="s">
        <v>768</v>
      </c>
      <c r="X1981" t="s">
        <v>10634</v>
      </c>
      <c r="Y1981" t="str">
        <f t="shared" si="420"/>
        <v>mayo</v>
      </c>
      <c r="Z1981">
        <f>YEAR(BD_PONDERACIONES[[#This Row],[Fecha Ejecución del Ticket]])</f>
        <v>2022</v>
      </c>
      <c r="AA1981" t="str">
        <f t="shared" si="421"/>
        <v>julio</v>
      </c>
      <c r="AB1981">
        <f>YEAR(BD_PONDERACIONES[[#This Row],[Fecha de Inspección]])</f>
        <v>2022</v>
      </c>
      <c r="AC1981">
        <f t="shared" si="422"/>
        <v>0.5</v>
      </c>
      <c r="AD1981">
        <f t="shared" si="423"/>
        <v>0.5</v>
      </c>
      <c r="AE1981">
        <f t="shared" si="424"/>
        <v>0.5</v>
      </c>
      <c r="AF1981">
        <f t="shared" si="425"/>
        <v>0.5</v>
      </c>
      <c r="AG1981">
        <f t="shared" si="426"/>
        <v>0.5</v>
      </c>
      <c r="AH1981">
        <f t="shared" si="427"/>
        <v>0.5</v>
      </c>
      <c r="AI1981">
        <f t="shared" si="428"/>
        <v>0.25</v>
      </c>
      <c r="AJ1981">
        <f t="shared" si="429"/>
        <v>0.25</v>
      </c>
      <c r="AK1981">
        <f t="shared" si="430"/>
        <v>0.5</v>
      </c>
      <c r="AL1981">
        <f t="shared" si="431"/>
        <v>0</v>
      </c>
      <c r="AM1981">
        <f t="shared" si="432"/>
        <v>0.17499999999999999</v>
      </c>
      <c r="AN1981" s="6">
        <f t="shared" si="433"/>
        <v>0.83500000000000008</v>
      </c>
      <c r="AO1981" t="str">
        <f>VLOOKUP(BD_PONDERACIONES[[#This Row],[Comuna]],Tabla3[#All],2,0)</f>
        <v>Cordillera</v>
      </c>
    </row>
    <row r="1982" spans="1:41" x14ac:dyDescent="0.35">
      <c r="A1982" t="s">
        <v>10635</v>
      </c>
      <c r="B1982" t="s">
        <v>10636</v>
      </c>
      <c r="C1982" t="s">
        <v>10637</v>
      </c>
      <c r="D1982" s="5">
        <v>44750</v>
      </c>
      <c r="E1982" s="5">
        <v>44686</v>
      </c>
      <c r="F1982" t="s">
        <v>753</v>
      </c>
      <c r="G1982" t="s">
        <v>10638</v>
      </c>
      <c r="H1982" t="s">
        <v>3456</v>
      </c>
      <c r="J1982" t="s">
        <v>756</v>
      </c>
      <c r="K1982" t="s">
        <v>756</v>
      </c>
      <c r="L1982" t="s">
        <v>757</v>
      </c>
      <c r="M1982" t="s">
        <v>757</v>
      </c>
      <c r="N1982" t="s">
        <v>756</v>
      </c>
      <c r="O1982" t="s">
        <v>756</v>
      </c>
      <c r="P1982" t="s">
        <v>758</v>
      </c>
      <c r="Q1982" t="s">
        <v>759</v>
      </c>
      <c r="R1982" t="s">
        <v>759</v>
      </c>
      <c r="S1982" t="s">
        <v>757</v>
      </c>
      <c r="T1982" t="s">
        <v>757</v>
      </c>
      <c r="U1982" t="s">
        <v>757</v>
      </c>
      <c r="V1982" t="s">
        <v>756</v>
      </c>
      <c r="W1982" t="s">
        <v>756</v>
      </c>
      <c r="X1982" t="s">
        <v>10639</v>
      </c>
      <c r="Y1982" t="str">
        <f t="shared" si="420"/>
        <v>mayo</v>
      </c>
      <c r="Z1982">
        <f>YEAR(BD_PONDERACIONES[[#This Row],[Fecha Ejecución del Ticket]])</f>
        <v>2022</v>
      </c>
      <c r="AA1982" t="str">
        <f t="shared" si="421"/>
        <v>julio</v>
      </c>
      <c r="AB1982">
        <f>YEAR(BD_PONDERACIONES[[#This Row],[Fecha de Inspección]])</f>
        <v>2022</v>
      </c>
      <c r="AC1982">
        <f t="shared" si="422"/>
        <v>0.5</v>
      </c>
      <c r="AD1982">
        <f t="shared" si="423"/>
        <v>0.5</v>
      </c>
      <c r="AE1982">
        <f t="shared" si="424"/>
        <v>0.5</v>
      </c>
      <c r="AF1982">
        <f t="shared" si="425"/>
        <v>0.5</v>
      </c>
      <c r="AG1982">
        <f t="shared" si="426"/>
        <v>0.5</v>
      </c>
      <c r="AH1982">
        <f t="shared" si="427"/>
        <v>0.5</v>
      </c>
      <c r="AI1982">
        <f t="shared" si="428"/>
        <v>0.25</v>
      </c>
      <c r="AJ1982">
        <f t="shared" si="429"/>
        <v>0.25</v>
      </c>
      <c r="AK1982">
        <f t="shared" si="430"/>
        <v>0.5</v>
      </c>
      <c r="AL1982">
        <f t="shared" si="431"/>
        <v>0.5</v>
      </c>
      <c r="AM1982">
        <f t="shared" si="432"/>
        <v>0.5</v>
      </c>
      <c r="AN1982" s="6">
        <f t="shared" si="433"/>
        <v>1</v>
      </c>
      <c r="AO1982" t="str">
        <f>VLOOKUP(BD_PONDERACIONES[[#This Row],[Comuna]],Tabla3[#All],2,0)</f>
        <v>Cordillera</v>
      </c>
    </row>
    <row r="1983" spans="1:41" x14ac:dyDescent="0.35">
      <c r="A1983" t="s">
        <v>10640</v>
      </c>
      <c r="B1983" t="s">
        <v>10641</v>
      </c>
      <c r="C1983" t="s">
        <v>10642</v>
      </c>
      <c r="D1983" s="5">
        <v>44750</v>
      </c>
      <c r="E1983" s="5">
        <v>44683</v>
      </c>
      <c r="F1983" t="s">
        <v>763</v>
      </c>
      <c r="G1983" t="s">
        <v>10643</v>
      </c>
      <c r="H1983" t="s">
        <v>1580</v>
      </c>
      <c r="J1983" t="s">
        <v>756</v>
      </c>
      <c r="K1983" t="s">
        <v>756</v>
      </c>
      <c r="L1983" t="s">
        <v>773</v>
      </c>
      <c r="M1983" t="s">
        <v>773</v>
      </c>
      <c r="N1983" t="s">
        <v>756</v>
      </c>
      <c r="O1983" t="s">
        <v>756</v>
      </c>
      <c r="P1983" t="s">
        <v>758</v>
      </c>
      <c r="Q1983" t="s">
        <v>759</v>
      </c>
      <c r="R1983" t="s">
        <v>759</v>
      </c>
      <c r="S1983" t="s">
        <v>757</v>
      </c>
      <c r="T1983" t="s">
        <v>757</v>
      </c>
      <c r="U1983" t="s">
        <v>757</v>
      </c>
      <c r="V1983" t="s">
        <v>756</v>
      </c>
      <c r="W1983" t="s">
        <v>756</v>
      </c>
      <c r="X1983" t="s">
        <v>10644</v>
      </c>
      <c r="Y1983" t="str">
        <f t="shared" si="420"/>
        <v>mayo</v>
      </c>
      <c r="Z1983">
        <f>YEAR(BD_PONDERACIONES[[#This Row],[Fecha Ejecución del Ticket]])</f>
        <v>2022</v>
      </c>
      <c r="AA1983" t="str">
        <f t="shared" si="421"/>
        <v>julio</v>
      </c>
      <c r="AB1983">
        <f>YEAR(BD_PONDERACIONES[[#This Row],[Fecha de Inspección]])</f>
        <v>2022</v>
      </c>
      <c r="AC1983">
        <f t="shared" si="422"/>
        <v>0.5</v>
      </c>
      <c r="AD1983">
        <f t="shared" si="423"/>
        <v>0.5</v>
      </c>
      <c r="AE1983">
        <f t="shared" si="424"/>
        <v>0</v>
      </c>
      <c r="AF1983">
        <f t="shared" si="425"/>
        <v>0</v>
      </c>
      <c r="AG1983">
        <f t="shared" si="426"/>
        <v>0.5</v>
      </c>
      <c r="AH1983">
        <f t="shared" si="427"/>
        <v>0.5</v>
      </c>
      <c r="AI1983">
        <f t="shared" si="428"/>
        <v>0.25</v>
      </c>
      <c r="AJ1983">
        <f t="shared" si="429"/>
        <v>0.25</v>
      </c>
      <c r="AK1983">
        <f t="shared" si="430"/>
        <v>0.5</v>
      </c>
      <c r="AL1983">
        <f t="shared" si="431"/>
        <v>0.5</v>
      </c>
      <c r="AM1983">
        <f t="shared" si="432"/>
        <v>0.5</v>
      </c>
      <c r="AN1983" s="6">
        <f t="shared" si="433"/>
        <v>0.7</v>
      </c>
      <c r="AO1983" t="str">
        <f>VLOOKUP(BD_PONDERACIONES[[#This Row],[Comuna]],Tabla3[#All],2,0)</f>
        <v>Cordillera</v>
      </c>
    </row>
    <row r="1984" spans="1:41" x14ac:dyDescent="0.35">
      <c r="A1984" t="s">
        <v>10645</v>
      </c>
      <c r="B1984" t="s">
        <v>10646</v>
      </c>
      <c r="C1984" t="s">
        <v>10647</v>
      </c>
      <c r="D1984" s="5">
        <v>44750</v>
      </c>
      <c r="E1984" s="5">
        <v>44685</v>
      </c>
      <c r="F1984" t="s">
        <v>763</v>
      </c>
      <c r="G1984" t="s">
        <v>10648</v>
      </c>
      <c r="H1984" t="s">
        <v>1580</v>
      </c>
      <c r="J1984" t="s">
        <v>756</v>
      </c>
      <c r="K1984" t="s">
        <v>756</v>
      </c>
      <c r="L1984" t="s">
        <v>757</v>
      </c>
      <c r="M1984" t="s">
        <v>757</v>
      </c>
      <c r="N1984" t="s">
        <v>756</v>
      </c>
      <c r="O1984" t="s">
        <v>756</v>
      </c>
      <c r="P1984" t="s">
        <v>758</v>
      </c>
      <c r="Q1984" t="s">
        <v>759</v>
      </c>
      <c r="R1984" t="s">
        <v>759</v>
      </c>
      <c r="S1984" t="s">
        <v>757</v>
      </c>
      <c r="T1984" t="s">
        <v>757</v>
      </c>
      <c r="U1984" t="s">
        <v>757</v>
      </c>
      <c r="V1984" t="s">
        <v>756</v>
      </c>
      <c r="W1984" t="s">
        <v>756</v>
      </c>
      <c r="X1984" t="s">
        <v>10649</v>
      </c>
      <c r="Y1984" t="str">
        <f t="shared" si="420"/>
        <v>mayo</v>
      </c>
      <c r="Z1984">
        <f>YEAR(BD_PONDERACIONES[[#This Row],[Fecha Ejecución del Ticket]])</f>
        <v>2022</v>
      </c>
      <c r="AA1984" t="str">
        <f t="shared" si="421"/>
        <v>julio</v>
      </c>
      <c r="AB1984">
        <f>YEAR(BD_PONDERACIONES[[#This Row],[Fecha de Inspección]])</f>
        <v>2022</v>
      </c>
      <c r="AC1984">
        <f t="shared" si="422"/>
        <v>0.5</v>
      </c>
      <c r="AD1984">
        <f t="shared" si="423"/>
        <v>0.5</v>
      </c>
      <c r="AE1984">
        <f t="shared" si="424"/>
        <v>0.5</v>
      </c>
      <c r="AF1984">
        <f t="shared" si="425"/>
        <v>0.5</v>
      </c>
      <c r="AG1984">
        <f t="shared" si="426"/>
        <v>0.5</v>
      </c>
      <c r="AH1984">
        <f t="shared" si="427"/>
        <v>0.5</v>
      </c>
      <c r="AI1984">
        <f t="shared" si="428"/>
        <v>0.25</v>
      </c>
      <c r="AJ1984">
        <f t="shared" si="429"/>
        <v>0.25</v>
      </c>
      <c r="AK1984">
        <f t="shared" si="430"/>
        <v>0.5</v>
      </c>
      <c r="AL1984">
        <f t="shared" si="431"/>
        <v>0.5</v>
      </c>
      <c r="AM1984">
        <f t="shared" si="432"/>
        <v>0.5</v>
      </c>
      <c r="AN1984" s="6">
        <f t="shared" si="433"/>
        <v>1</v>
      </c>
      <c r="AO1984" t="str">
        <f>VLOOKUP(BD_PONDERACIONES[[#This Row],[Comuna]],Tabla3[#All],2,0)</f>
        <v>Cordillera</v>
      </c>
    </row>
    <row r="1985" spans="1:41" x14ac:dyDescent="0.35">
      <c r="A1985" t="s">
        <v>10650</v>
      </c>
      <c r="B1985" t="s">
        <v>10651</v>
      </c>
      <c r="C1985" t="s">
        <v>10652</v>
      </c>
      <c r="D1985" s="5">
        <v>44750</v>
      </c>
      <c r="E1985" s="5">
        <v>44685</v>
      </c>
      <c r="F1985" t="s">
        <v>753</v>
      </c>
      <c r="G1985" t="s">
        <v>10653</v>
      </c>
      <c r="H1985" t="s">
        <v>3456</v>
      </c>
      <c r="J1985" t="s">
        <v>756</v>
      </c>
      <c r="K1985" t="s">
        <v>756</v>
      </c>
      <c r="L1985" t="s">
        <v>757</v>
      </c>
      <c r="M1985" t="s">
        <v>757</v>
      </c>
      <c r="N1985" t="s">
        <v>756</v>
      </c>
      <c r="O1985" t="s">
        <v>756</v>
      </c>
      <c r="P1985" t="s">
        <v>758</v>
      </c>
      <c r="Q1985" t="s">
        <v>759</v>
      </c>
      <c r="R1985" t="s">
        <v>759</v>
      </c>
      <c r="S1985" t="s">
        <v>757</v>
      </c>
      <c r="T1985" t="s">
        <v>757</v>
      </c>
      <c r="U1985" t="s">
        <v>757</v>
      </c>
      <c r="V1985" t="s">
        <v>756</v>
      </c>
      <c r="W1985" t="s">
        <v>756</v>
      </c>
      <c r="X1985" t="s">
        <v>10654</v>
      </c>
      <c r="Y1985" t="str">
        <f t="shared" si="420"/>
        <v>mayo</v>
      </c>
      <c r="Z1985">
        <f>YEAR(BD_PONDERACIONES[[#This Row],[Fecha Ejecución del Ticket]])</f>
        <v>2022</v>
      </c>
      <c r="AA1985" t="str">
        <f t="shared" si="421"/>
        <v>julio</v>
      </c>
      <c r="AB1985">
        <f>YEAR(BD_PONDERACIONES[[#This Row],[Fecha de Inspección]])</f>
        <v>2022</v>
      </c>
      <c r="AC1985">
        <f t="shared" si="422"/>
        <v>0.5</v>
      </c>
      <c r="AD1985">
        <f t="shared" si="423"/>
        <v>0.5</v>
      </c>
      <c r="AE1985">
        <f t="shared" si="424"/>
        <v>0.5</v>
      </c>
      <c r="AF1985">
        <f t="shared" si="425"/>
        <v>0.5</v>
      </c>
      <c r="AG1985">
        <f t="shared" si="426"/>
        <v>0.5</v>
      </c>
      <c r="AH1985">
        <f t="shared" si="427"/>
        <v>0.5</v>
      </c>
      <c r="AI1985">
        <f t="shared" si="428"/>
        <v>0.25</v>
      </c>
      <c r="AJ1985">
        <f t="shared" si="429"/>
        <v>0.25</v>
      </c>
      <c r="AK1985">
        <f t="shared" si="430"/>
        <v>0.5</v>
      </c>
      <c r="AL1985">
        <f t="shared" si="431"/>
        <v>0.5</v>
      </c>
      <c r="AM1985">
        <f t="shared" si="432"/>
        <v>0.5</v>
      </c>
      <c r="AN1985" s="6">
        <f t="shared" si="433"/>
        <v>1</v>
      </c>
      <c r="AO1985" t="str">
        <f>VLOOKUP(BD_PONDERACIONES[[#This Row],[Comuna]],Tabla3[#All],2,0)</f>
        <v>Cordillera</v>
      </c>
    </row>
    <row r="1986" spans="1:41" x14ac:dyDescent="0.35">
      <c r="A1986" t="s">
        <v>10655</v>
      </c>
      <c r="B1986" t="s">
        <v>10656</v>
      </c>
      <c r="C1986" t="s">
        <v>10657</v>
      </c>
      <c r="D1986" s="5">
        <v>44750</v>
      </c>
      <c r="E1986" s="5">
        <v>44686</v>
      </c>
      <c r="F1986" t="s">
        <v>763</v>
      </c>
      <c r="G1986" t="s">
        <v>10658</v>
      </c>
      <c r="H1986" t="s">
        <v>1580</v>
      </c>
      <c r="J1986" t="s">
        <v>756</v>
      </c>
      <c r="K1986" t="s">
        <v>756</v>
      </c>
      <c r="L1986" t="s">
        <v>757</v>
      </c>
      <c r="M1986" t="s">
        <v>757</v>
      </c>
      <c r="N1986" t="s">
        <v>756</v>
      </c>
      <c r="O1986" t="s">
        <v>756</v>
      </c>
      <c r="P1986" t="s">
        <v>765</v>
      </c>
      <c r="Q1986" t="s">
        <v>10659</v>
      </c>
      <c r="R1986" t="s">
        <v>10660</v>
      </c>
      <c r="S1986" t="s">
        <v>756</v>
      </c>
      <c r="T1986" t="s">
        <v>756</v>
      </c>
      <c r="U1986" t="s">
        <v>756</v>
      </c>
      <c r="V1986" t="s">
        <v>756</v>
      </c>
      <c r="W1986" t="s">
        <v>773</v>
      </c>
      <c r="X1986" t="s">
        <v>10661</v>
      </c>
      <c r="Y1986" t="str">
        <f t="shared" ref="Y1986:Y2049" si="434">TEXT(E1986,"MMMM")</f>
        <v>mayo</v>
      </c>
      <c r="Z1986">
        <f>YEAR(BD_PONDERACIONES[[#This Row],[Fecha Ejecución del Ticket]])</f>
        <v>2022</v>
      </c>
      <c r="AA1986" t="str">
        <f t="shared" ref="AA1986:AA2049" si="435">TEXT(D1986,"MMMM")</f>
        <v>julio</v>
      </c>
      <c r="AB1986">
        <f>YEAR(BD_PONDERACIONES[[#This Row],[Fecha de Inspección]])</f>
        <v>2022</v>
      </c>
      <c r="AC1986">
        <f t="shared" ref="AC1986:AC2049" si="436">IF(OR(J1986="Cumple",J1986="No Aplica"),0.5,0)</f>
        <v>0.5</v>
      </c>
      <c r="AD1986">
        <f t="shared" ref="AD1986:AD2049" si="437">IF(OR(K1986="CUMPLE",K1986="No Aplica"),0.5,0)</f>
        <v>0.5</v>
      </c>
      <c r="AE1986">
        <f t="shared" ref="AE1986:AE2049" si="438">IF(OR(L1986="CUMPLE",L1986="No Aplica"),0.5,0)</f>
        <v>0.5</v>
      </c>
      <c r="AF1986">
        <f t="shared" ref="AF1986:AF2049" si="439">IF(OR(M1986="CUMPLE",M1986="No Aplica"),0.5,0)</f>
        <v>0.5</v>
      </c>
      <c r="AG1986">
        <f t="shared" ref="AG1986:AG2049" si="440">IF(OR(N1986="CUMPLE",N1986="No Aplica"),0.5,IF(N1986="Cumple Mayormente",0.325,IF(N1986="Cumple Parcialmente",0.175,0)))</f>
        <v>0.5</v>
      </c>
      <c r="AH1986">
        <f t="shared" ref="AH1986:AH2049" si="441">IF(OR(O1986="CUMPLE",O1986="No Aplica"),0.5,IF(O1986="Cumple Mayormente",0.325,IF(O1986="Cumple Parcialmente",0.175,0)))</f>
        <v>0.5</v>
      </c>
      <c r="AI1986">
        <f t="shared" ref="AI1986:AI2049" si="442">IF(OR(S1986="CUMPLE",S1986="No Aplica"),0.25,IF(S1986="Cumple Mayormente",0.1625,IF(S1986="Cumple Parcialmente",0.0875,0)))</f>
        <v>0.25</v>
      </c>
      <c r="AJ1986">
        <f t="shared" ref="AJ1986:AJ2049" si="443">IF(OR(T1986="CUMPLE",T1986="No Aplica"),0.25,IF(T1986="Cumple Mayormente",0.1625,IF(T1986="Cumple Parcialmente",0.0875,0)))</f>
        <v>0.25</v>
      </c>
      <c r="AK1986">
        <f t="shared" ref="AK1986:AK2049" si="444">IF(OR(U1986="CUMPLE",U1986="No Aplica"),0.5,IF(U1986="Cumple Mayormente",0.325,IF(U1986="Cumple Parcialmente",0.175,0)))</f>
        <v>0.5</v>
      </c>
      <c r="AL1986">
        <f t="shared" ref="AL1986:AL2049" si="445">IF(OR(V1986="CUMPLE",V1986="No Aplica"),0.5,IF(V1986="Cumple Mayormente",0.325,IF(V1986="Cumple Parcialmente",0.175,0)))</f>
        <v>0.5</v>
      </c>
      <c r="AM1986">
        <f t="shared" ref="AM1986:AM2049" si="446">IF(OR(W1986="CUMPLE",W1986="No Aplica"),0.5,IF(W1986="Cumple Mayormente",0.325,IF(W1986="Cumple Parcialmente",0.175,0)))</f>
        <v>0</v>
      </c>
      <c r="AN1986" s="6">
        <f t="shared" ref="AN1986:AN2049" si="447">((AC1986+AD1986)*0.2)+((AE1986+AF1986)*0.3)+((AG1986+AH1986)*0.15)+((AI1986+AJ1986+AK1986)*0.15)+((AL1986+AM1986)*0.2)</f>
        <v>0.9</v>
      </c>
      <c r="AO1986" t="str">
        <f>VLOOKUP(BD_PONDERACIONES[[#This Row],[Comuna]],Tabla3[#All],2,0)</f>
        <v>Cordillera</v>
      </c>
    </row>
    <row r="1987" spans="1:41" x14ac:dyDescent="0.35">
      <c r="A1987" t="s">
        <v>10662</v>
      </c>
      <c r="B1987" t="s">
        <v>10663</v>
      </c>
      <c r="C1987" t="s">
        <v>10664</v>
      </c>
      <c r="D1987" s="5">
        <v>44750</v>
      </c>
      <c r="E1987" s="5">
        <v>44686</v>
      </c>
      <c r="F1987" t="s">
        <v>753</v>
      </c>
      <c r="G1987" t="s">
        <v>10665</v>
      </c>
      <c r="H1987" t="s">
        <v>3456</v>
      </c>
      <c r="J1987" t="s">
        <v>756</v>
      </c>
      <c r="K1987" t="s">
        <v>756</v>
      </c>
      <c r="L1987" t="s">
        <v>773</v>
      </c>
      <c r="M1987" t="s">
        <v>773</v>
      </c>
      <c r="N1987" t="s">
        <v>756</v>
      </c>
      <c r="O1987" t="s">
        <v>756</v>
      </c>
      <c r="P1987" t="s">
        <v>758</v>
      </c>
      <c r="Q1987" t="s">
        <v>759</v>
      </c>
      <c r="R1987" t="s">
        <v>759</v>
      </c>
      <c r="S1987" t="s">
        <v>757</v>
      </c>
      <c r="T1987" t="s">
        <v>757</v>
      </c>
      <c r="U1987" t="s">
        <v>757</v>
      </c>
      <c r="V1987" t="s">
        <v>756</v>
      </c>
      <c r="W1987" t="s">
        <v>904</v>
      </c>
      <c r="X1987" t="s">
        <v>10666</v>
      </c>
      <c r="Y1987" t="str">
        <f t="shared" si="434"/>
        <v>mayo</v>
      </c>
      <c r="Z1987">
        <f>YEAR(BD_PONDERACIONES[[#This Row],[Fecha Ejecución del Ticket]])</f>
        <v>2022</v>
      </c>
      <c r="AA1987" t="str">
        <f t="shared" si="435"/>
        <v>julio</v>
      </c>
      <c r="AB1987">
        <f>YEAR(BD_PONDERACIONES[[#This Row],[Fecha de Inspección]])</f>
        <v>2022</v>
      </c>
      <c r="AC1987">
        <f t="shared" si="436"/>
        <v>0.5</v>
      </c>
      <c r="AD1987">
        <f t="shared" si="437"/>
        <v>0.5</v>
      </c>
      <c r="AE1987">
        <f t="shared" si="438"/>
        <v>0</v>
      </c>
      <c r="AF1987">
        <f t="shared" si="439"/>
        <v>0</v>
      </c>
      <c r="AG1987">
        <f t="shared" si="440"/>
        <v>0.5</v>
      </c>
      <c r="AH1987">
        <f t="shared" si="441"/>
        <v>0.5</v>
      </c>
      <c r="AI1987">
        <f t="shared" si="442"/>
        <v>0.25</v>
      </c>
      <c r="AJ1987">
        <f t="shared" si="443"/>
        <v>0.25</v>
      </c>
      <c r="AK1987">
        <f t="shared" si="444"/>
        <v>0.5</v>
      </c>
      <c r="AL1987">
        <f t="shared" si="445"/>
        <v>0.5</v>
      </c>
      <c r="AM1987">
        <f t="shared" si="446"/>
        <v>0.32500000000000001</v>
      </c>
      <c r="AN1987" s="6">
        <f t="shared" si="447"/>
        <v>0.66500000000000004</v>
      </c>
      <c r="AO1987" t="str">
        <f>VLOOKUP(BD_PONDERACIONES[[#This Row],[Comuna]],Tabla3[#All],2,0)</f>
        <v>Cordillera</v>
      </c>
    </row>
    <row r="1988" spans="1:41" x14ac:dyDescent="0.35">
      <c r="A1988" t="s">
        <v>10667</v>
      </c>
      <c r="B1988" t="s">
        <v>10668</v>
      </c>
      <c r="C1988" t="s">
        <v>10669</v>
      </c>
      <c r="D1988" s="5">
        <v>44750</v>
      </c>
      <c r="E1988" s="5">
        <v>44686</v>
      </c>
      <c r="F1988" t="s">
        <v>763</v>
      </c>
      <c r="G1988" t="s">
        <v>10670</v>
      </c>
      <c r="H1988" t="s">
        <v>2860</v>
      </c>
      <c r="J1988" t="s">
        <v>756</v>
      </c>
      <c r="K1988" t="s">
        <v>756</v>
      </c>
      <c r="L1988" t="s">
        <v>757</v>
      </c>
      <c r="M1988" t="s">
        <v>757</v>
      </c>
      <c r="N1988" t="s">
        <v>756</v>
      </c>
      <c r="O1988" t="s">
        <v>756</v>
      </c>
      <c r="P1988" t="s">
        <v>758</v>
      </c>
      <c r="Q1988" t="s">
        <v>759</v>
      </c>
      <c r="R1988" t="s">
        <v>759</v>
      </c>
      <c r="S1988" t="s">
        <v>757</v>
      </c>
      <c r="T1988" t="s">
        <v>757</v>
      </c>
      <c r="U1988" t="s">
        <v>757</v>
      </c>
      <c r="V1988" t="s">
        <v>756</v>
      </c>
      <c r="W1988" t="s">
        <v>773</v>
      </c>
      <c r="X1988" t="s">
        <v>10671</v>
      </c>
      <c r="Y1988" t="str">
        <f t="shared" si="434"/>
        <v>mayo</v>
      </c>
      <c r="Z1988">
        <f>YEAR(BD_PONDERACIONES[[#This Row],[Fecha Ejecución del Ticket]])</f>
        <v>2022</v>
      </c>
      <c r="AA1988" t="str">
        <f t="shared" si="435"/>
        <v>julio</v>
      </c>
      <c r="AB1988">
        <f>YEAR(BD_PONDERACIONES[[#This Row],[Fecha de Inspección]])</f>
        <v>2022</v>
      </c>
      <c r="AC1988">
        <f t="shared" si="436"/>
        <v>0.5</v>
      </c>
      <c r="AD1988">
        <f t="shared" si="437"/>
        <v>0.5</v>
      </c>
      <c r="AE1988">
        <f t="shared" si="438"/>
        <v>0.5</v>
      </c>
      <c r="AF1988">
        <f t="shared" si="439"/>
        <v>0.5</v>
      </c>
      <c r="AG1988">
        <f t="shared" si="440"/>
        <v>0.5</v>
      </c>
      <c r="AH1988">
        <f t="shared" si="441"/>
        <v>0.5</v>
      </c>
      <c r="AI1988">
        <f t="shared" si="442"/>
        <v>0.25</v>
      </c>
      <c r="AJ1988">
        <f t="shared" si="443"/>
        <v>0.25</v>
      </c>
      <c r="AK1988">
        <f t="shared" si="444"/>
        <v>0.5</v>
      </c>
      <c r="AL1988">
        <f t="shared" si="445"/>
        <v>0.5</v>
      </c>
      <c r="AM1988">
        <f t="shared" si="446"/>
        <v>0</v>
      </c>
      <c r="AN1988" s="6">
        <f t="shared" si="447"/>
        <v>0.9</v>
      </c>
      <c r="AO1988" t="str">
        <f>VLOOKUP(BD_PONDERACIONES[[#This Row],[Comuna]],Tabla3[#All],2,0)</f>
        <v>Cordillera</v>
      </c>
    </row>
    <row r="1989" spans="1:41" x14ac:dyDescent="0.35">
      <c r="A1989" t="s">
        <v>10672</v>
      </c>
      <c r="B1989" t="s">
        <v>10673</v>
      </c>
      <c r="C1989" t="s">
        <v>10674</v>
      </c>
      <c r="D1989" s="5">
        <v>44750</v>
      </c>
      <c r="E1989" s="5">
        <v>44687</v>
      </c>
      <c r="F1989" t="s">
        <v>763</v>
      </c>
      <c r="G1989" t="s">
        <v>10675</v>
      </c>
      <c r="H1989" t="s">
        <v>2860</v>
      </c>
      <c r="J1989" t="s">
        <v>756</v>
      </c>
      <c r="K1989" t="s">
        <v>756</v>
      </c>
      <c r="L1989" t="s">
        <v>757</v>
      </c>
      <c r="M1989" t="s">
        <v>757</v>
      </c>
      <c r="N1989" t="s">
        <v>756</v>
      </c>
      <c r="O1989" t="s">
        <v>756</v>
      </c>
      <c r="P1989" t="s">
        <v>758</v>
      </c>
      <c r="Q1989" t="s">
        <v>759</v>
      </c>
      <c r="R1989" t="s">
        <v>759</v>
      </c>
      <c r="S1989" t="s">
        <v>757</v>
      </c>
      <c r="T1989" t="s">
        <v>757</v>
      </c>
      <c r="U1989" t="s">
        <v>757</v>
      </c>
      <c r="V1989" t="s">
        <v>756</v>
      </c>
      <c r="W1989" t="s">
        <v>756</v>
      </c>
      <c r="X1989" t="s">
        <v>10676</v>
      </c>
      <c r="Y1989" t="str">
        <f t="shared" si="434"/>
        <v>mayo</v>
      </c>
      <c r="Z1989">
        <f>YEAR(BD_PONDERACIONES[[#This Row],[Fecha Ejecución del Ticket]])</f>
        <v>2022</v>
      </c>
      <c r="AA1989" t="str">
        <f t="shared" si="435"/>
        <v>julio</v>
      </c>
      <c r="AB1989">
        <f>YEAR(BD_PONDERACIONES[[#This Row],[Fecha de Inspección]])</f>
        <v>2022</v>
      </c>
      <c r="AC1989">
        <f t="shared" si="436"/>
        <v>0.5</v>
      </c>
      <c r="AD1989">
        <f t="shared" si="437"/>
        <v>0.5</v>
      </c>
      <c r="AE1989">
        <f t="shared" si="438"/>
        <v>0.5</v>
      </c>
      <c r="AF1989">
        <f t="shared" si="439"/>
        <v>0.5</v>
      </c>
      <c r="AG1989">
        <f t="shared" si="440"/>
        <v>0.5</v>
      </c>
      <c r="AH1989">
        <f t="shared" si="441"/>
        <v>0.5</v>
      </c>
      <c r="AI1989">
        <f t="shared" si="442"/>
        <v>0.25</v>
      </c>
      <c r="AJ1989">
        <f t="shared" si="443"/>
        <v>0.25</v>
      </c>
      <c r="AK1989">
        <f t="shared" si="444"/>
        <v>0.5</v>
      </c>
      <c r="AL1989">
        <f t="shared" si="445"/>
        <v>0.5</v>
      </c>
      <c r="AM1989">
        <f t="shared" si="446"/>
        <v>0.5</v>
      </c>
      <c r="AN1989" s="6">
        <f t="shared" si="447"/>
        <v>1</v>
      </c>
      <c r="AO1989" t="str">
        <f>VLOOKUP(BD_PONDERACIONES[[#This Row],[Comuna]],Tabla3[#All],2,0)</f>
        <v>Cordillera</v>
      </c>
    </row>
    <row r="1990" spans="1:41" x14ac:dyDescent="0.35">
      <c r="A1990" t="s">
        <v>10677</v>
      </c>
      <c r="B1990" t="s">
        <v>10678</v>
      </c>
      <c r="C1990" t="s">
        <v>10679</v>
      </c>
      <c r="D1990" s="5">
        <v>44750</v>
      </c>
      <c r="E1990" s="5">
        <v>44685</v>
      </c>
      <c r="F1990" t="s">
        <v>753</v>
      </c>
      <c r="G1990" t="s">
        <v>10680</v>
      </c>
      <c r="H1990" t="s">
        <v>3456</v>
      </c>
      <c r="J1990" t="s">
        <v>756</v>
      </c>
      <c r="K1990" t="s">
        <v>756</v>
      </c>
      <c r="L1990" t="s">
        <v>757</v>
      </c>
      <c r="M1990" t="s">
        <v>757</v>
      </c>
      <c r="N1990" t="s">
        <v>756</v>
      </c>
      <c r="O1990" t="s">
        <v>756</v>
      </c>
      <c r="P1990" t="s">
        <v>758</v>
      </c>
      <c r="Q1990" t="s">
        <v>759</v>
      </c>
      <c r="R1990" t="s">
        <v>759</v>
      </c>
      <c r="S1990" t="s">
        <v>757</v>
      </c>
      <c r="T1990" t="s">
        <v>757</v>
      </c>
      <c r="U1990" t="s">
        <v>757</v>
      </c>
      <c r="V1990" t="s">
        <v>756</v>
      </c>
      <c r="W1990" t="s">
        <v>773</v>
      </c>
      <c r="X1990" t="s">
        <v>10681</v>
      </c>
      <c r="Y1990" t="str">
        <f t="shared" si="434"/>
        <v>mayo</v>
      </c>
      <c r="Z1990">
        <f>YEAR(BD_PONDERACIONES[[#This Row],[Fecha Ejecución del Ticket]])</f>
        <v>2022</v>
      </c>
      <c r="AA1990" t="str">
        <f t="shared" si="435"/>
        <v>julio</v>
      </c>
      <c r="AB1990">
        <f>YEAR(BD_PONDERACIONES[[#This Row],[Fecha de Inspección]])</f>
        <v>2022</v>
      </c>
      <c r="AC1990">
        <f t="shared" si="436"/>
        <v>0.5</v>
      </c>
      <c r="AD1990">
        <f t="shared" si="437"/>
        <v>0.5</v>
      </c>
      <c r="AE1990">
        <f t="shared" si="438"/>
        <v>0.5</v>
      </c>
      <c r="AF1990">
        <f t="shared" si="439"/>
        <v>0.5</v>
      </c>
      <c r="AG1990">
        <f t="shared" si="440"/>
        <v>0.5</v>
      </c>
      <c r="AH1990">
        <f t="shared" si="441"/>
        <v>0.5</v>
      </c>
      <c r="AI1990">
        <f t="shared" si="442"/>
        <v>0.25</v>
      </c>
      <c r="AJ1990">
        <f t="shared" si="443"/>
        <v>0.25</v>
      </c>
      <c r="AK1990">
        <f t="shared" si="444"/>
        <v>0.5</v>
      </c>
      <c r="AL1990">
        <f t="shared" si="445"/>
        <v>0.5</v>
      </c>
      <c r="AM1990">
        <f t="shared" si="446"/>
        <v>0</v>
      </c>
      <c r="AN1990" s="6">
        <f t="shared" si="447"/>
        <v>0.9</v>
      </c>
      <c r="AO1990" t="str">
        <f>VLOOKUP(BD_PONDERACIONES[[#This Row],[Comuna]],Tabla3[#All],2,0)</f>
        <v>Cordillera</v>
      </c>
    </row>
    <row r="1991" spans="1:41" x14ac:dyDescent="0.35">
      <c r="A1991" t="s">
        <v>10682</v>
      </c>
      <c r="B1991" t="s">
        <v>10683</v>
      </c>
      <c r="C1991" t="s">
        <v>10684</v>
      </c>
      <c r="D1991" s="5">
        <v>44750</v>
      </c>
      <c r="E1991" s="5">
        <v>44683</v>
      </c>
      <c r="F1991" t="s">
        <v>763</v>
      </c>
      <c r="G1991" t="s">
        <v>10685</v>
      </c>
      <c r="H1991" t="s">
        <v>2860</v>
      </c>
      <c r="J1991" t="s">
        <v>756</v>
      </c>
      <c r="K1991" t="s">
        <v>756</v>
      </c>
      <c r="L1991" t="s">
        <v>757</v>
      </c>
      <c r="M1991" t="s">
        <v>757</v>
      </c>
      <c r="N1991" t="s">
        <v>756</v>
      </c>
      <c r="O1991" t="s">
        <v>756</v>
      </c>
      <c r="P1991" t="s">
        <v>765</v>
      </c>
      <c r="Q1991" t="s">
        <v>10686</v>
      </c>
      <c r="R1991" t="s">
        <v>10687</v>
      </c>
      <c r="S1991" t="s">
        <v>756</v>
      </c>
      <c r="T1991" t="s">
        <v>756</v>
      </c>
      <c r="U1991" t="s">
        <v>756</v>
      </c>
      <c r="V1991" t="s">
        <v>756</v>
      </c>
      <c r="W1991" t="s">
        <v>756</v>
      </c>
      <c r="X1991" t="s">
        <v>10688</v>
      </c>
      <c r="Y1991" t="str">
        <f t="shared" si="434"/>
        <v>mayo</v>
      </c>
      <c r="Z1991">
        <f>YEAR(BD_PONDERACIONES[[#This Row],[Fecha Ejecución del Ticket]])</f>
        <v>2022</v>
      </c>
      <c r="AA1991" t="str">
        <f t="shared" si="435"/>
        <v>julio</v>
      </c>
      <c r="AB1991">
        <f>YEAR(BD_PONDERACIONES[[#This Row],[Fecha de Inspección]])</f>
        <v>2022</v>
      </c>
      <c r="AC1991">
        <f t="shared" si="436"/>
        <v>0.5</v>
      </c>
      <c r="AD1991">
        <f t="shared" si="437"/>
        <v>0.5</v>
      </c>
      <c r="AE1991">
        <f t="shared" si="438"/>
        <v>0.5</v>
      </c>
      <c r="AF1991">
        <f t="shared" si="439"/>
        <v>0.5</v>
      </c>
      <c r="AG1991">
        <f t="shared" si="440"/>
        <v>0.5</v>
      </c>
      <c r="AH1991">
        <f t="shared" si="441"/>
        <v>0.5</v>
      </c>
      <c r="AI1991">
        <f t="shared" si="442"/>
        <v>0.25</v>
      </c>
      <c r="AJ1991">
        <f t="shared" si="443"/>
        <v>0.25</v>
      </c>
      <c r="AK1991">
        <f t="shared" si="444"/>
        <v>0.5</v>
      </c>
      <c r="AL1991">
        <f t="shared" si="445"/>
        <v>0.5</v>
      </c>
      <c r="AM1991">
        <f t="shared" si="446"/>
        <v>0.5</v>
      </c>
      <c r="AN1991" s="6">
        <f t="shared" si="447"/>
        <v>1</v>
      </c>
      <c r="AO1991" t="str">
        <f>VLOOKUP(BD_PONDERACIONES[[#This Row],[Comuna]],Tabla3[#All],2,0)</f>
        <v>Cordillera</v>
      </c>
    </row>
    <row r="1992" spans="1:41" x14ac:dyDescent="0.35">
      <c r="A1992" t="s">
        <v>10689</v>
      </c>
      <c r="B1992" t="s">
        <v>10690</v>
      </c>
      <c r="C1992" t="s">
        <v>10691</v>
      </c>
      <c r="D1992" s="5">
        <v>44750</v>
      </c>
      <c r="E1992" s="5">
        <v>44687</v>
      </c>
      <c r="F1992" t="s">
        <v>763</v>
      </c>
      <c r="G1992" t="s">
        <v>10692</v>
      </c>
      <c r="H1992" t="s">
        <v>2860</v>
      </c>
      <c r="J1992" t="s">
        <v>756</v>
      </c>
      <c r="K1992" t="s">
        <v>756</v>
      </c>
      <c r="L1992" t="s">
        <v>757</v>
      </c>
      <c r="M1992" t="s">
        <v>757</v>
      </c>
      <c r="N1992" t="s">
        <v>756</v>
      </c>
      <c r="O1992" t="s">
        <v>756</v>
      </c>
      <c r="P1992" t="s">
        <v>758</v>
      </c>
      <c r="Q1992" t="s">
        <v>759</v>
      </c>
      <c r="R1992" t="s">
        <v>759</v>
      </c>
      <c r="S1992" t="s">
        <v>757</v>
      </c>
      <c r="T1992" t="s">
        <v>757</v>
      </c>
      <c r="U1992" t="s">
        <v>757</v>
      </c>
      <c r="V1992" t="s">
        <v>756</v>
      </c>
      <c r="W1992" t="s">
        <v>756</v>
      </c>
      <c r="X1992" t="s">
        <v>10693</v>
      </c>
      <c r="Y1992" t="str">
        <f t="shared" si="434"/>
        <v>mayo</v>
      </c>
      <c r="Z1992">
        <f>YEAR(BD_PONDERACIONES[[#This Row],[Fecha Ejecución del Ticket]])</f>
        <v>2022</v>
      </c>
      <c r="AA1992" t="str">
        <f t="shared" si="435"/>
        <v>julio</v>
      </c>
      <c r="AB1992">
        <f>YEAR(BD_PONDERACIONES[[#This Row],[Fecha de Inspección]])</f>
        <v>2022</v>
      </c>
      <c r="AC1992">
        <f t="shared" si="436"/>
        <v>0.5</v>
      </c>
      <c r="AD1992">
        <f t="shared" si="437"/>
        <v>0.5</v>
      </c>
      <c r="AE1992">
        <f t="shared" si="438"/>
        <v>0.5</v>
      </c>
      <c r="AF1992">
        <f t="shared" si="439"/>
        <v>0.5</v>
      </c>
      <c r="AG1992">
        <f t="shared" si="440"/>
        <v>0.5</v>
      </c>
      <c r="AH1992">
        <f t="shared" si="441"/>
        <v>0.5</v>
      </c>
      <c r="AI1992">
        <f t="shared" si="442"/>
        <v>0.25</v>
      </c>
      <c r="AJ1992">
        <f t="shared" si="443"/>
        <v>0.25</v>
      </c>
      <c r="AK1992">
        <f t="shared" si="444"/>
        <v>0.5</v>
      </c>
      <c r="AL1992">
        <f t="shared" si="445"/>
        <v>0.5</v>
      </c>
      <c r="AM1992">
        <f t="shared" si="446"/>
        <v>0.5</v>
      </c>
      <c r="AN1992" s="6">
        <f t="shared" si="447"/>
        <v>1</v>
      </c>
      <c r="AO1992" t="str">
        <f>VLOOKUP(BD_PONDERACIONES[[#This Row],[Comuna]],Tabla3[#All],2,0)</f>
        <v>Cordillera</v>
      </c>
    </row>
    <row r="1993" spans="1:41" x14ac:dyDescent="0.35">
      <c r="A1993" t="s">
        <v>10694</v>
      </c>
      <c r="B1993" t="s">
        <v>10695</v>
      </c>
      <c r="C1993" t="s">
        <v>10696</v>
      </c>
      <c r="D1993" s="5">
        <v>44750</v>
      </c>
      <c r="E1993" s="5">
        <v>44687</v>
      </c>
      <c r="F1993" t="s">
        <v>763</v>
      </c>
      <c r="G1993" t="s">
        <v>10697</v>
      </c>
      <c r="H1993" t="s">
        <v>2860</v>
      </c>
      <c r="J1993" t="s">
        <v>756</v>
      </c>
      <c r="K1993" t="s">
        <v>756</v>
      </c>
      <c r="L1993" t="s">
        <v>757</v>
      </c>
      <c r="M1993" t="s">
        <v>757</v>
      </c>
      <c r="N1993" t="s">
        <v>756</v>
      </c>
      <c r="O1993" t="s">
        <v>756</v>
      </c>
      <c r="P1993" t="s">
        <v>758</v>
      </c>
      <c r="Q1993" t="s">
        <v>759</v>
      </c>
      <c r="R1993" t="s">
        <v>759</v>
      </c>
      <c r="S1993" t="s">
        <v>757</v>
      </c>
      <c r="T1993" t="s">
        <v>757</v>
      </c>
      <c r="U1993" t="s">
        <v>757</v>
      </c>
      <c r="V1993" t="s">
        <v>756</v>
      </c>
      <c r="W1993" t="s">
        <v>756</v>
      </c>
      <c r="X1993" t="s">
        <v>10698</v>
      </c>
      <c r="Y1993" t="str">
        <f t="shared" si="434"/>
        <v>mayo</v>
      </c>
      <c r="Z1993">
        <f>YEAR(BD_PONDERACIONES[[#This Row],[Fecha Ejecución del Ticket]])</f>
        <v>2022</v>
      </c>
      <c r="AA1993" t="str">
        <f t="shared" si="435"/>
        <v>julio</v>
      </c>
      <c r="AB1993">
        <f>YEAR(BD_PONDERACIONES[[#This Row],[Fecha de Inspección]])</f>
        <v>2022</v>
      </c>
      <c r="AC1993">
        <f t="shared" si="436"/>
        <v>0.5</v>
      </c>
      <c r="AD1993">
        <f t="shared" si="437"/>
        <v>0.5</v>
      </c>
      <c r="AE1993">
        <f t="shared" si="438"/>
        <v>0.5</v>
      </c>
      <c r="AF1993">
        <f t="shared" si="439"/>
        <v>0.5</v>
      </c>
      <c r="AG1993">
        <f t="shared" si="440"/>
        <v>0.5</v>
      </c>
      <c r="AH1993">
        <f t="shared" si="441"/>
        <v>0.5</v>
      </c>
      <c r="AI1993">
        <f t="shared" si="442"/>
        <v>0.25</v>
      </c>
      <c r="AJ1993">
        <f t="shared" si="443"/>
        <v>0.25</v>
      </c>
      <c r="AK1993">
        <f t="shared" si="444"/>
        <v>0.5</v>
      </c>
      <c r="AL1993">
        <f t="shared" si="445"/>
        <v>0.5</v>
      </c>
      <c r="AM1993">
        <f t="shared" si="446"/>
        <v>0.5</v>
      </c>
      <c r="AN1993" s="6">
        <f t="shared" si="447"/>
        <v>1</v>
      </c>
      <c r="AO1993" t="str">
        <f>VLOOKUP(BD_PONDERACIONES[[#This Row],[Comuna]],Tabla3[#All],2,0)</f>
        <v>Cordillera</v>
      </c>
    </row>
    <row r="1994" spans="1:41" x14ac:dyDescent="0.35">
      <c r="A1994" t="s">
        <v>10516</v>
      </c>
      <c r="B1994" t="s">
        <v>10517</v>
      </c>
      <c r="C1994" t="s">
        <v>10518</v>
      </c>
      <c r="D1994" s="5">
        <v>44753</v>
      </c>
      <c r="E1994" s="5">
        <v>44686</v>
      </c>
      <c r="F1994" t="s">
        <v>753</v>
      </c>
      <c r="G1994" t="s">
        <v>10519</v>
      </c>
      <c r="H1994" t="s">
        <v>1886</v>
      </c>
      <c r="J1994" t="s">
        <v>756</v>
      </c>
      <c r="K1994" t="s">
        <v>756</v>
      </c>
      <c r="L1994" t="s">
        <v>757</v>
      </c>
      <c r="M1994" t="s">
        <v>757</v>
      </c>
      <c r="N1994" t="s">
        <v>756</v>
      </c>
      <c r="O1994" t="s">
        <v>756</v>
      </c>
      <c r="P1994" t="s">
        <v>758</v>
      </c>
      <c r="Q1994" t="s">
        <v>759</v>
      </c>
      <c r="R1994" t="s">
        <v>759</v>
      </c>
      <c r="S1994" t="s">
        <v>757</v>
      </c>
      <c r="T1994" t="s">
        <v>757</v>
      </c>
      <c r="U1994" t="s">
        <v>757</v>
      </c>
      <c r="V1994" t="s">
        <v>756</v>
      </c>
      <c r="W1994" t="s">
        <v>773</v>
      </c>
      <c r="X1994" t="s">
        <v>10520</v>
      </c>
      <c r="Y1994" t="str">
        <f t="shared" si="434"/>
        <v>mayo</v>
      </c>
      <c r="Z1994">
        <f>YEAR(BD_PONDERACIONES[[#This Row],[Fecha Ejecución del Ticket]])</f>
        <v>2022</v>
      </c>
      <c r="AA1994" t="str">
        <f t="shared" si="435"/>
        <v>julio</v>
      </c>
      <c r="AB1994">
        <f>YEAR(BD_PONDERACIONES[[#This Row],[Fecha de Inspección]])</f>
        <v>2022</v>
      </c>
      <c r="AC1994">
        <f t="shared" si="436"/>
        <v>0.5</v>
      </c>
      <c r="AD1994">
        <f t="shared" si="437"/>
        <v>0.5</v>
      </c>
      <c r="AE1994">
        <f t="shared" si="438"/>
        <v>0.5</v>
      </c>
      <c r="AF1994">
        <f t="shared" si="439"/>
        <v>0.5</v>
      </c>
      <c r="AG1994">
        <f t="shared" si="440"/>
        <v>0.5</v>
      </c>
      <c r="AH1994">
        <f t="shared" si="441"/>
        <v>0.5</v>
      </c>
      <c r="AI1994">
        <f t="shared" si="442"/>
        <v>0.25</v>
      </c>
      <c r="AJ1994">
        <f t="shared" si="443"/>
        <v>0.25</v>
      </c>
      <c r="AK1994">
        <f t="shared" si="444"/>
        <v>0.5</v>
      </c>
      <c r="AL1994">
        <f t="shared" si="445"/>
        <v>0.5</v>
      </c>
      <c r="AM1994">
        <f t="shared" si="446"/>
        <v>0</v>
      </c>
      <c r="AN1994" s="6">
        <f t="shared" si="447"/>
        <v>0.9</v>
      </c>
      <c r="AO1994" t="str">
        <f>VLOOKUP(BD_PONDERACIONES[[#This Row],[Comuna]],Tabla3[#All],2,0)</f>
        <v>Cordillera</v>
      </c>
    </row>
    <row r="1995" spans="1:41" x14ac:dyDescent="0.35">
      <c r="A1995" t="s">
        <v>10521</v>
      </c>
      <c r="B1995" t="s">
        <v>10522</v>
      </c>
      <c r="C1995" t="s">
        <v>10523</v>
      </c>
      <c r="D1995" s="5">
        <v>44753</v>
      </c>
      <c r="E1995" s="5">
        <v>44687</v>
      </c>
      <c r="F1995" t="s">
        <v>753</v>
      </c>
      <c r="G1995" t="s">
        <v>10524</v>
      </c>
      <c r="H1995" t="s">
        <v>1886</v>
      </c>
      <c r="J1995" t="s">
        <v>756</v>
      </c>
      <c r="K1995" t="s">
        <v>756</v>
      </c>
      <c r="L1995" t="s">
        <v>773</v>
      </c>
      <c r="M1995" t="s">
        <v>773</v>
      </c>
      <c r="N1995" t="s">
        <v>756</v>
      </c>
      <c r="O1995" t="s">
        <v>756</v>
      </c>
      <c r="P1995" t="s">
        <v>758</v>
      </c>
      <c r="Q1995" t="s">
        <v>759</v>
      </c>
      <c r="R1995" t="s">
        <v>759</v>
      </c>
      <c r="S1995" t="s">
        <v>757</v>
      </c>
      <c r="T1995" t="s">
        <v>757</v>
      </c>
      <c r="U1995" t="s">
        <v>757</v>
      </c>
      <c r="V1995" t="s">
        <v>756</v>
      </c>
      <c r="W1995" t="s">
        <v>773</v>
      </c>
      <c r="X1995" t="s">
        <v>10525</v>
      </c>
      <c r="Y1995" t="str">
        <f t="shared" si="434"/>
        <v>mayo</v>
      </c>
      <c r="Z1995">
        <f>YEAR(BD_PONDERACIONES[[#This Row],[Fecha Ejecución del Ticket]])</f>
        <v>2022</v>
      </c>
      <c r="AA1995" t="str">
        <f t="shared" si="435"/>
        <v>julio</v>
      </c>
      <c r="AB1995">
        <f>YEAR(BD_PONDERACIONES[[#This Row],[Fecha de Inspección]])</f>
        <v>2022</v>
      </c>
      <c r="AC1995">
        <f t="shared" si="436"/>
        <v>0.5</v>
      </c>
      <c r="AD1995">
        <f t="shared" si="437"/>
        <v>0.5</v>
      </c>
      <c r="AE1995">
        <f t="shared" si="438"/>
        <v>0</v>
      </c>
      <c r="AF1995">
        <f t="shared" si="439"/>
        <v>0</v>
      </c>
      <c r="AG1995">
        <f t="shared" si="440"/>
        <v>0.5</v>
      </c>
      <c r="AH1995">
        <f t="shared" si="441"/>
        <v>0.5</v>
      </c>
      <c r="AI1995">
        <f t="shared" si="442"/>
        <v>0.25</v>
      </c>
      <c r="AJ1995">
        <f t="shared" si="443"/>
        <v>0.25</v>
      </c>
      <c r="AK1995">
        <f t="shared" si="444"/>
        <v>0.5</v>
      </c>
      <c r="AL1995">
        <f t="shared" si="445"/>
        <v>0.5</v>
      </c>
      <c r="AM1995">
        <f t="shared" si="446"/>
        <v>0</v>
      </c>
      <c r="AN1995" s="6">
        <f t="shared" si="447"/>
        <v>0.6</v>
      </c>
      <c r="AO1995" t="str">
        <f>VLOOKUP(BD_PONDERACIONES[[#This Row],[Comuna]],Tabla3[#All],2,0)</f>
        <v>Cordillera</v>
      </c>
    </row>
    <row r="1996" spans="1:41" x14ac:dyDescent="0.35">
      <c r="A1996" t="s">
        <v>10526</v>
      </c>
      <c r="B1996" t="s">
        <v>10527</v>
      </c>
      <c r="C1996" t="s">
        <v>10528</v>
      </c>
      <c r="D1996" s="5">
        <v>44753</v>
      </c>
      <c r="E1996" s="5">
        <v>44685</v>
      </c>
      <c r="F1996" t="s">
        <v>753</v>
      </c>
      <c r="G1996" t="s">
        <v>10529</v>
      </c>
      <c r="H1996" t="s">
        <v>1886</v>
      </c>
      <c r="J1996" t="s">
        <v>756</v>
      </c>
      <c r="K1996" t="s">
        <v>756</v>
      </c>
      <c r="L1996" t="s">
        <v>757</v>
      </c>
      <c r="M1996" t="s">
        <v>757</v>
      </c>
      <c r="N1996" t="s">
        <v>756</v>
      </c>
      <c r="O1996" t="s">
        <v>756</v>
      </c>
      <c r="P1996" t="s">
        <v>758</v>
      </c>
      <c r="Q1996" t="s">
        <v>759</v>
      </c>
      <c r="R1996" t="s">
        <v>759</v>
      </c>
      <c r="S1996" t="s">
        <v>757</v>
      </c>
      <c r="T1996" t="s">
        <v>757</v>
      </c>
      <c r="U1996" t="s">
        <v>757</v>
      </c>
      <c r="V1996" t="s">
        <v>756</v>
      </c>
      <c r="W1996" t="s">
        <v>773</v>
      </c>
      <c r="X1996" t="s">
        <v>990</v>
      </c>
      <c r="Y1996" t="str">
        <f t="shared" si="434"/>
        <v>mayo</v>
      </c>
      <c r="Z1996">
        <f>YEAR(BD_PONDERACIONES[[#This Row],[Fecha Ejecución del Ticket]])</f>
        <v>2022</v>
      </c>
      <c r="AA1996" t="str">
        <f t="shared" si="435"/>
        <v>julio</v>
      </c>
      <c r="AB1996">
        <f>YEAR(BD_PONDERACIONES[[#This Row],[Fecha de Inspección]])</f>
        <v>2022</v>
      </c>
      <c r="AC1996">
        <f t="shared" si="436"/>
        <v>0.5</v>
      </c>
      <c r="AD1996">
        <f t="shared" si="437"/>
        <v>0.5</v>
      </c>
      <c r="AE1996">
        <f t="shared" si="438"/>
        <v>0.5</v>
      </c>
      <c r="AF1996">
        <f t="shared" si="439"/>
        <v>0.5</v>
      </c>
      <c r="AG1996">
        <f t="shared" si="440"/>
        <v>0.5</v>
      </c>
      <c r="AH1996">
        <f t="shared" si="441"/>
        <v>0.5</v>
      </c>
      <c r="AI1996">
        <f t="shared" si="442"/>
        <v>0.25</v>
      </c>
      <c r="AJ1996">
        <f t="shared" si="443"/>
        <v>0.25</v>
      </c>
      <c r="AK1996">
        <f t="shared" si="444"/>
        <v>0.5</v>
      </c>
      <c r="AL1996">
        <f t="shared" si="445"/>
        <v>0.5</v>
      </c>
      <c r="AM1996">
        <f t="shared" si="446"/>
        <v>0</v>
      </c>
      <c r="AN1996" s="6">
        <f t="shared" si="447"/>
        <v>0.9</v>
      </c>
      <c r="AO1996" t="str">
        <f>VLOOKUP(BD_PONDERACIONES[[#This Row],[Comuna]],Tabla3[#All],2,0)</f>
        <v>Cordillera</v>
      </c>
    </row>
    <row r="1997" spans="1:41" x14ac:dyDescent="0.35">
      <c r="A1997" t="s">
        <v>10530</v>
      </c>
      <c r="B1997" t="s">
        <v>10531</v>
      </c>
      <c r="C1997" t="s">
        <v>10532</v>
      </c>
      <c r="D1997" s="5">
        <v>44753</v>
      </c>
      <c r="E1997" s="5">
        <v>44685</v>
      </c>
      <c r="F1997" t="s">
        <v>753</v>
      </c>
      <c r="G1997" t="s">
        <v>10533</v>
      </c>
      <c r="H1997" t="s">
        <v>1886</v>
      </c>
      <c r="J1997" t="s">
        <v>756</v>
      </c>
      <c r="K1997" t="s">
        <v>756</v>
      </c>
      <c r="L1997" t="s">
        <v>757</v>
      </c>
      <c r="M1997" t="s">
        <v>757</v>
      </c>
      <c r="N1997" t="s">
        <v>756</v>
      </c>
      <c r="O1997" t="s">
        <v>756</v>
      </c>
      <c r="P1997" t="s">
        <v>758</v>
      </c>
      <c r="Q1997" t="s">
        <v>759</v>
      </c>
      <c r="R1997" t="s">
        <v>759</v>
      </c>
      <c r="S1997" t="s">
        <v>757</v>
      </c>
      <c r="T1997" t="s">
        <v>757</v>
      </c>
      <c r="U1997" t="s">
        <v>757</v>
      </c>
      <c r="V1997" t="s">
        <v>756</v>
      </c>
      <c r="W1997" t="s">
        <v>773</v>
      </c>
      <c r="X1997" t="s">
        <v>10534</v>
      </c>
      <c r="Y1997" t="str">
        <f t="shared" si="434"/>
        <v>mayo</v>
      </c>
      <c r="Z1997">
        <f>YEAR(BD_PONDERACIONES[[#This Row],[Fecha Ejecución del Ticket]])</f>
        <v>2022</v>
      </c>
      <c r="AA1997" t="str">
        <f t="shared" si="435"/>
        <v>julio</v>
      </c>
      <c r="AB1997">
        <f>YEAR(BD_PONDERACIONES[[#This Row],[Fecha de Inspección]])</f>
        <v>2022</v>
      </c>
      <c r="AC1997">
        <f t="shared" si="436"/>
        <v>0.5</v>
      </c>
      <c r="AD1997">
        <f t="shared" si="437"/>
        <v>0.5</v>
      </c>
      <c r="AE1997">
        <f t="shared" si="438"/>
        <v>0.5</v>
      </c>
      <c r="AF1997">
        <f t="shared" si="439"/>
        <v>0.5</v>
      </c>
      <c r="AG1997">
        <f t="shared" si="440"/>
        <v>0.5</v>
      </c>
      <c r="AH1997">
        <f t="shared" si="441"/>
        <v>0.5</v>
      </c>
      <c r="AI1997">
        <f t="shared" si="442"/>
        <v>0.25</v>
      </c>
      <c r="AJ1997">
        <f t="shared" si="443"/>
        <v>0.25</v>
      </c>
      <c r="AK1997">
        <f t="shared" si="444"/>
        <v>0.5</v>
      </c>
      <c r="AL1997">
        <f t="shared" si="445"/>
        <v>0.5</v>
      </c>
      <c r="AM1997">
        <f t="shared" si="446"/>
        <v>0</v>
      </c>
      <c r="AN1997" s="6">
        <f t="shared" si="447"/>
        <v>0.9</v>
      </c>
      <c r="AO1997" t="str">
        <f>VLOOKUP(BD_PONDERACIONES[[#This Row],[Comuna]],Tabla3[#All],2,0)</f>
        <v>Cordillera</v>
      </c>
    </row>
    <row r="1998" spans="1:41" x14ac:dyDescent="0.35">
      <c r="A1998" t="s">
        <v>10535</v>
      </c>
      <c r="B1998" t="s">
        <v>10536</v>
      </c>
      <c r="C1998" t="s">
        <v>10537</v>
      </c>
      <c r="D1998" s="5">
        <v>44753</v>
      </c>
      <c r="E1998" s="5">
        <v>44685</v>
      </c>
      <c r="F1998" t="s">
        <v>753</v>
      </c>
      <c r="G1998" t="s">
        <v>10538</v>
      </c>
      <c r="H1998" t="s">
        <v>1886</v>
      </c>
      <c r="J1998" t="s">
        <v>756</v>
      </c>
      <c r="K1998" t="s">
        <v>756</v>
      </c>
      <c r="L1998" t="s">
        <v>757</v>
      </c>
      <c r="M1998" t="s">
        <v>757</v>
      </c>
      <c r="N1998" t="s">
        <v>756</v>
      </c>
      <c r="O1998" t="s">
        <v>756</v>
      </c>
      <c r="P1998" t="s">
        <v>758</v>
      </c>
      <c r="Q1998" t="s">
        <v>759</v>
      </c>
      <c r="R1998" t="s">
        <v>759</v>
      </c>
      <c r="S1998" t="s">
        <v>757</v>
      </c>
      <c r="T1998" t="s">
        <v>757</v>
      </c>
      <c r="U1998" t="s">
        <v>757</v>
      </c>
      <c r="V1998" t="s">
        <v>756</v>
      </c>
      <c r="W1998" t="s">
        <v>773</v>
      </c>
      <c r="X1998" t="s">
        <v>10539</v>
      </c>
      <c r="Y1998" t="str">
        <f t="shared" si="434"/>
        <v>mayo</v>
      </c>
      <c r="Z1998">
        <f>YEAR(BD_PONDERACIONES[[#This Row],[Fecha Ejecución del Ticket]])</f>
        <v>2022</v>
      </c>
      <c r="AA1998" t="str">
        <f t="shared" si="435"/>
        <v>julio</v>
      </c>
      <c r="AB1998">
        <f>YEAR(BD_PONDERACIONES[[#This Row],[Fecha de Inspección]])</f>
        <v>2022</v>
      </c>
      <c r="AC1998">
        <f t="shared" si="436"/>
        <v>0.5</v>
      </c>
      <c r="AD1998">
        <f t="shared" si="437"/>
        <v>0.5</v>
      </c>
      <c r="AE1998">
        <f t="shared" si="438"/>
        <v>0.5</v>
      </c>
      <c r="AF1998">
        <f t="shared" si="439"/>
        <v>0.5</v>
      </c>
      <c r="AG1998">
        <f t="shared" si="440"/>
        <v>0.5</v>
      </c>
      <c r="AH1998">
        <f t="shared" si="441"/>
        <v>0.5</v>
      </c>
      <c r="AI1998">
        <f t="shared" si="442"/>
        <v>0.25</v>
      </c>
      <c r="AJ1998">
        <f t="shared" si="443"/>
        <v>0.25</v>
      </c>
      <c r="AK1998">
        <f t="shared" si="444"/>
        <v>0.5</v>
      </c>
      <c r="AL1998">
        <f t="shared" si="445"/>
        <v>0.5</v>
      </c>
      <c r="AM1998">
        <f t="shared" si="446"/>
        <v>0</v>
      </c>
      <c r="AN1998" s="6">
        <f t="shared" si="447"/>
        <v>0.9</v>
      </c>
      <c r="AO1998" t="str">
        <f>VLOOKUP(BD_PONDERACIONES[[#This Row],[Comuna]],Tabla3[#All],2,0)</f>
        <v>Cordillera</v>
      </c>
    </row>
    <row r="1999" spans="1:41" x14ac:dyDescent="0.35">
      <c r="A1999" t="s">
        <v>10540</v>
      </c>
      <c r="B1999" t="s">
        <v>10541</v>
      </c>
      <c r="C1999" t="s">
        <v>10542</v>
      </c>
      <c r="D1999" s="5">
        <v>44753</v>
      </c>
      <c r="E1999" s="5">
        <v>44686</v>
      </c>
      <c r="F1999" t="s">
        <v>753</v>
      </c>
      <c r="G1999" t="s">
        <v>10543</v>
      </c>
      <c r="H1999" t="s">
        <v>1886</v>
      </c>
      <c r="J1999" t="s">
        <v>756</v>
      </c>
      <c r="K1999" t="s">
        <v>756</v>
      </c>
      <c r="L1999" t="s">
        <v>757</v>
      </c>
      <c r="M1999" t="s">
        <v>757</v>
      </c>
      <c r="N1999" t="s">
        <v>756</v>
      </c>
      <c r="O1999" t="s">
        <v>756</v>
      </c>
      <c r="P1999" t="s">
        <v>758</v>
      </c>
      <c r="Q1999" t="s">
        <v>759</v>
      </c>
      <c r="R1999" t="s">
        <v>759</v>
      </c>
      <c r="S1999" t="s">
        <v>757</v>
      </c>
      <c r="T1999" t="s">
        <v>757</v>
      </c>
      <c r="U1999" t="s">
        <v>757</v>
      </c>
      <c r="V1999" t="s">
        <v>756</v>
      </c>
      <c r="W1999" t="s">
        <v>773</v>
      </c>
      <c r="X1999" t="s">
        <v>10544</v>
      </c>
      <c r="Y1999" t="str">
        <f t="shared" si="434"/>
        <v>mayo</v>
      </c>
      <c r="Z1999">
        <f>YEAR(BD_PONDERACIONES[[#This Row],[Fecha Ejecución del Ticket]])</f>
        <v>2022</v>
      </c>
      <c r="AA1999" t="str">
        <f t="shared" si="435"/>
        <v>julio</v>
      </c>
      <c r="AB1999">
        <f>YEAR(BD_PONDERACIONES[[#This Row],[Fecha de Inspección]])</f>
        <v>2022</v>
      </c>
      <c r="AC1999">
        <f t="shared" si="436"/>
        <v>0.5</v>
      </c>
      <c r="AD1999">
        <f t="shared" si="437"/>
        <v>0.5</v>
      </c>
      <c r="AE1999">
        <f t="shared" si="438"/>
        <v>0.5</v>
      </c>
      <c r="AF1999">
        <f t="shared" si="439"/>
        <v>0.5</v>
      </c>
      <c r="AG1999">
        <f t="shared" si="440"/>
        <v>0.5</v>
      </c>
      <c r="AH1999">
        <f t="shared" si="441"/>
        <v>0.5</v>
      </c>
      <c r="AI1999">
        <f t="shared" si="442"/>
        <v>0.25</v>
      </c>
      <c r="AJ1999">
        <f t="shared" si="443"/>
        <v>0.25</v>
      </c>
      <c r="AK1999">
        <f t="shared" si="444"/>
        <v>0.5</v>
      </c>
      <c r="AL1999">
        <f t="shared" si="445"/>
        <v>0.5</v>
      </c>
      <c r="AM1999">
        <f t="shared" si="446"/>
        <v>0</v>
      </c>
      <c r="AN1999" s="6">
        <f t="shared" si="447"/>
        <v>0.9</v>
      </c>
      <c r="AO1999" t="str">
        <f>VLOOKUP(BD_PONDERACIONES[[#This Row],[Comuna]],Tabla3[#All],2,0)</f>
        <v>Cordillera</v>
      </c>
    </row>
    <row r="2000" spans="1:41" x14ac:dyDescent="0.35">
      <c r="A2000" t="s">
        <v>10545</v>
      </c>
      <c r="B2000" t="s">
        <v>10546</v>
      </c>
      <c r="C2000" t="s">
        <v>10547</v>
      </c>
      <c r="D2000" s="5">
        <v>44753</v>
      </c>
      <c r="E2000" s="5">
        <v>44686</v>
      </c>
      <c r="F2000" t="s">
        <v>753</v>
      </c>
      <c r="G2000" t="s">
        <v>10548</v>
      </c>
      <c r="H2000" t="s">
        <v>1886</v>
      </c>
      <c r="J2000" t="s">
        <v>756</v>
      </c>
      <c r="K2000" t="s">
        <v>756</v>
      </c>
      <c r="L2000" t="s">
        <v>757</v>
      </c>
      <c r="M2000" t="s">
        <v>757</v>
      </c>
      <c r="N2000" t="s">
        <v>756</v>
      </c>
      <c r="O2000" t="s">
        <v>756</v>
      </c>
      <c r="P2000" t="s">
        <v>758</v>
      </c>
      <c r="Q2000" t="s">
        <v>759</v>
      </c>
      <c r="R2000" t="s">
        <v>759</v>
      </c>
      <c r="S2000" t="s">
        <v>757</v>
      </c>
      <c r="T2000" t="s">
        <v>757</v>
      </c>
      <c r="U2000" t="s">
        <v>757</v>
      </c>
      <c r="V2000" t="s">
        <v>756</v>
      </c>
      <c r="W2000" t="s">
        <v>773</v>
      </c>
      <c r="X2000" t="s">
        <v>10549</v>
      </c>
      <c r="Y2000" t="str">
        <f t="shared" si="434"/>
        <v>mayo</v>
      </c>
      <c r="Z2000">
        <f>YEAR(BD_PONDERACIONES[[#This Row],[Fecha Ejecución del Ticket]])</f>
        <v>2022</v>
      </c>
      <c r="AA2000" t="str">
        <f t="shared" si="435"/>
        <v>julio</v>
      </c>
      <c r="AB2000">
        <f>YEAR(BD_PONDERACIONES[[#This Row],[Fecha de Inspección]])</f>
        <v>2022</v>
      </c>
      <c r="AC2000">
        <f t="shared" si="436"/>
        <v>0.5</v>
      </c>
      <c r="AD2000">
        <f t="shared" si="437"/>
        <v>0.5</v>
      </c>
      <c r="AE2000">
        <f t="shared" si="438"/>
        <v>0.5</v>
      </c>
      <c r="AF2000">
        <f t="shared" si="439"/>
        <v>0.5</v>
      </c>
      <c r="AG2000">
        <f t="shared" si="440"/>
        <v>0.5</v>
      </c>
      <c r="AH2000">
        <f t="shared" si="441"/>
        <v>0.5</v>
      </c>
      <c r="AI2000">
        <f t="shared" si="442"/>
        <v>0.25</v>
      </c>
      <c r="AJ2000">
        <f t="shared" si="443"/>
        <v>0.25</v>
      </c>
      <c r="AK2000">
        <f t="shared" si="444"/>
        <v>0.5</v>
      </c>
      <c r="AL2000">
        <f t="shared" si="445"/>
        <v>0.5</v>
      </c>
      <c r="AM2000">
        <f t="shared" si="446"/>
        <v>0</v>
      </c>
      <c r="AN2000" s="6">
        <f t="shared" si="447"/>
        <v>0.9</v>
      </c>
      <c r="AO2000" t="str">
        <f>VLOOKUP(BD_PONDERACIONES[[#This Row],[Comuna]],Tabla3[#All],2,0)</f>
        <v>Cordillera</v>
      </c>
    </row>
    <row r="2001" spans="1:41" x14ac:dyDescent="0.35">
      <c r="A2001" t="s">
        <v>10550</v>
      </c>
      <c r="B2001" t="s">
        <v>10551</v>
      </c>
      <c r="C2001" t="s">
        <v>10552</v>
      </c>
      <c r="D2001" s="5">
        <v>44753</v>
      </c>
      <c r="E2001" s="5">
        <v>44685</v>
      </c>
      <c r="F2001" t="s">
        <v>753</v>
      </c>
      <c r="G2001" t="s">
        <v>10553</v>
      </c>
      <c r="H2001" t="s">
        <v>1886</v>
      </c>
      <c r="J2001" t="s">
        <v>756</v>
      </c>
      <c r="K2001" t="s">
        <v>756</v>
      </c>
      <c r="L2001" t="s">
        <v>757</v>
      </c>
      <c r="M2001" t="s">
        <v>757</v>
      </c>
      <c r="N2001" t="s">
        <v>756</v>
      </c>
      <c r="O2001" t="s">
        <v>756</v>
      </c>
      <c r="P2001" t="s">
        <v>758</v>
      </c>
      <c r="Q2001" t="s">
        <v>759</v>
      </c>
      <c r="R2001" t="s">
        <v>759</v>
      </c>
      <c r="S2001" t="s">
        <v>757</v>
      </c>
      <c r="T2001" t="s">
        <v>757</v>
      </c>
      <c r="U2001" t="s">
        <v>757</v>
      </c>
      <c r="V2001" t="s">
        <v>756</v>
      </c>
      <c r="W2001" t="s">
        <v>773</v>
      </c>
      <c r="X2001" t="s">
        <v>10554</v>
      </c>
      <c r="Y2001" t="str">
        <f t="shared" si="434"/>
        <v>mayo</v>
      </c>
      <c r="Z2001">
        <f>YEAR(BD_PONDERACIONES[[#This Row],[Fecha Ejecución del Ticket]])</f>
        <v>2022</v>
      </c>
      <c r="AA2001" t="str">
        <f t="shared" si="435"/>
        <v>julio</v>
      </c>
      <c r="AB2001">
        <f>YEAR(BD_PONDERACIONES[[#This Row],[Fecha de Inspección]])</f>
        <v>2022</v>
      </c>
      <c r="AC2001">
        <f t="shared" si="436"/>
        <v>0.5</v>
      </c>
      <c r="AD2001">
        <f t="shared" si="437"/>
        <v>0.5</v>
      </c>
      <c r="AE2001">
        <f t="shared" si="438"/>
        <v>0.5</v>
      </c>
      <c r="AF2001">
        <f t="shared" si="439"/>
        <v>0.5</v>
      </c>
      <c r="AG2001">
        <f t="shared" si="440"/>
        <v>0.5</v>
      </c>
      <c r="AH2001">
        <f t="shared" si="441"/>
        <v>0.5</v>
      </c>
      <c r="AI2001">
        <f t="shared" si="442"/>
        <v>0.25</v>
      </c>
      <c r="AJ2001">
        <f t="shared" si="443"/>
        <v>0.25</v>
      </c>
      <c r="AK2001">
        <f t="shared" si="444"/>
        <v>0.5</v>
      </c>
      <c r="AL2001">
        <f t="shared" si="445"/>
        <v>0.5</v>
      </c>
      <c r="AM2001">
        <f t="shared" si="446"/>
        <v>0</v>
      </c>
      <c r="AN2001" s="6">
        <f t="shared" si="447"/>
        <v>0.9</v>
      </c>
      <c r="AO2001" t="str">
        <f>VLOOKUP(BD_PONDERACIONES[[#This Row],[Comuna]],Tabla3[#All],2,0)</f>
        <v>Cordillera</v>
      </c>
    </row>
    <row r="2002" spans="1:41" x14ac:dyDescent="0.35">
      <c r="A2002" t="s">
        <v>10469</v>
      </c>
      <c r="B2002" t="s">
        <v>10470</v>
      </c>
      <c r="C2002" t="s">
        <v>10471</v>
      </c>
      <c r="D2002" s="5">
        <v>44755</v>
      </c>
      <c r="E2002" s="5">
        <v>44727</v>
      </c>
      <c r="F2002" t="s">
        <v>763</v>
      </c>
      <c r="G2002" t="s">
        <v>10472</v>
      </c>
      <c r="H2002" t="s">
        <v>3797</v>
      </c>
      <c r="J2002" t="s">
        <v>756</v>
      </c>
      <c r="K2002" t="s">
        <v>756</v>
      </c>
      <c r="L2002" t="s">
        <v>757</v>
      </c>
      <c r="M2002" t="s">
        <v>757</v>
      </c>
      <c r="N2002" t="s">
        <v>756</v>
      </c>
      <c r="O2002" t="s">
        <v>756</v>
      </c>
      <c r="P2002" t="s">
        <v>758</v>
      </c>
      <c r="Q2002" t="s">
        <v>759</v>
      </c>
      <c r="R2002" t="s">
        <v>759</v>
      </c>
      <c r="S2002" t="s">
        <v>757</v>
      </c>
      <c r="T2002" t="s">
        <v>757</v>
      </c>
      <c r="U2002" t="s">
        <v>757</v>
      </c>
      <c r="V2002" t="s">
        <v>756</v>
      </c>
      <c r="W2002" t="s">
        <v>773</v>
      </c>
      <c r="X2002" t="s">
        <v>10117</v>
      </c>
      <c r="Y2002" t="str">
        <f t="shared" si="434"/>
        <v>junio</v>
      </c>
      <c r="Z2002">
        <f>YEAR(BD_PONDERACIONES[[#This Row],[Fecha Ejecución del Ticket]])</f>
        <v>2022</v>
      </c>
      <c r="AA2002" t="str">
        <f t="shared" si="435"/>
        <v>julio</v>
      </c>
      <c r="AB2002">
        <f>YEAR(BD_PONDERACIONES[[#This Row],[Fecha de Inspección]])</f>
        <v>2022</v>
      </c>
      <c r="AC2002">
        <f t="shared" si="436"/>
        <v>0.5</v>
      </c>
      <c r="AD2002">
        <f t="shared" si="437"/>
        <v>0.5</v>
      </c>
      <c r="AE2002">
        <f t="shared" si="438"/>
        <v>0.5</v>
      </c>
      <c r="AF2002">
        <f t="shared" si="439"/>
        <v>0.5</v>
      </c>
      <c r="AG2002">
        <f t="shared" si="440"/>
        <v>0.5</v>
      </c>
      <c r="AH2002">
        <f t="shared" si="441"/>
        <v>0.5</v>
      </c>
      <c r="AI2002">
        <f t="shared" si="442"/>
        <v>0.25</v>
      </c>
      <c r="AJ2002">
        <f t="shared" si="443"/>
        <v>0.25</v>
      </c>
      <c r="AK2002">
        <f t="shared" si="444"/>
        <v>0.5</v>
      </c>
      <c r="AL2002">
        <f t="shared" si="445"/>
        <v>0.5</v>
      </c>
      <c r="AM2002">
        <f t="shared" si="446"/>
        <v>0</v>
      </c>
      <c r="AN2002" s="6">
        <f t="shared" si="447"/>
        <v>0.9</v>
      </c>
      <c r="AO2002" t="str">
        <f>VLOOKUP(BD_PONDERACIONES[[#This Row],[Comuna]],Tabla3[#All],2,0)</f>
        <v>Florida</v>
      </c>
    </row>
    <row r="2003" spans="1:41" x14ac:dyDescent="0.35">
      <c r="A2003" t="s">
        <v>10473</v>
      </c>
      <c r="B2003" t="s">
        <v>10474</v>
      </c>
      <c r="C2003" t="s">
        <v>10475</v>
      </c>
      <c r="D2003" s="5">
        <v>44755</v>
      </c>
      <c r="E2003" s="5">
        <v>44732</v>
      </c>
      <c r="F2003" t="s">
        <v>763</v>
      </c>
      <c r="G2003" t="s">
        <v>10476</v>
      </c>
      <c r="H2003" t="s">
        <v>3797</v>
      </c>
      <c r="J2003" t="s">
        <v>756</v>
      </c>
      <c r="K2003" t="s">
        <v>756</v>
      </c>
      <c r="L2003" t="s">
        <v>757</v>
      </c>
      <c r="M2003" t="s">
        <v>757</v>
      </c>
      <c r="N2003" t="s">
        <v>756</v>
      </c>
      <c r="O2003" t="s">
        <v>756</v>
      </c>
      <c r="P2003" t="s">
        <v>758</v>
      </c>
      <c r="Q2003" t="s">
        <v>759</v>
      </c>
      <c r="R2003" t="s">
        <v>759</v>
      </c>
      <c r="S2003" t="s">
        <v>757</v>
      </c>
      <c r="T2003" t="s">
        <v>757</v>
      </c>
      <c r="U2003" t="s">
        <v>757</v>
      </c>
      <c r="V2003" t="s">
        <v>773</v>
      </c>
      <c r="W2003" t="s">
        <v>768</v>
      </c>
      <c r="X2003" t="s">
        <v>10477</v>
      </c>
      <c r="Y2003" t="str">
        <f t="shared" si="434"/>
        <v>junio</v>
      </c>
      <c r="Z2003">
        <f>YEAR(BD_PONDERACIONES[[#This Row],[Fecha Ejecución del Ticket]])</f>
        <v>2022</v>
      </c>
      <c r="AA2003" t="str">
        <f t="shared" si="435"/>
        <v>julio</v>
      </c>
      <c r="AB2003">
        <f>YEAR(BD_PONDERACIONES[[#This Row],[Fecha de Inspección]])</f>
        <v>2022</v>
      </c>
      <c r="AC2003">
        <f t="shared" si="436"/>
        <v>0.5</v>
      </c>
      <c r="AD2003">
        <f t="shared" si="437"/>
        <v>0.5</v>
      </c>
      <c r="AE2003">
        <f t="shared" si="438"/>
        <v>0.5</v>
      </c>
      <c r="AF2003">
        <f t="shared" si="439"/>
        <v>0.5</v>
      </c>
      <c r="AG2003">
        <f t="shared" si="440"/>
        <v>0.5</v>
      </c>
      <c r="AH2003">
        <f t="shared" si="441"/>
        <v>0.5</v>
      </c>
      <c r="AI2003">
        <f t="shared" si="442"/>
        <v>0.25</v>
      </c>
      <c r="AJ2003">
        <f t="shared" si="443"/>
        <v>0.25</v>
      </c>
      <c r="AK2003">
        <f t="shared" si="444"/>
        <v>0.5</v>
      </c>
      <c r="AL2003">
        <f t="shared" si="445"/>
        <v>0</v>
      </c>
      <c r="AM2003">
        <f t="shared" si="446"/>
        <v>0.17499999999999999</v>
      </c>
      <c r="AN2003" s="6">
        <f t="shared" si="447"/>
        <v>0.83500000000000008</v>
      </c>
      <c r="AO2003" t="str">
        <f>VLOOKUP(BD_PONDERACIONES[[#This Row],[Comuna]],Tabla3[#All],2,0)</f>
        <v>Florida</v>
      </c>
    </row>
    <row r="2004" spans="1:41" x14ac:dyDescent="0.35">
      <c r="A2004" t="s">
        <v>10478</v>
      </c>
      <c r="B2004" t="s">
        <v>10479</v>
      </c>
      <c r="C2004" t="s">
        <v>10480</v>
      </c>
      <c r="D2004" s="5">
        <v>44755</v>
      </c>
      <c r="E2004" s="5">
        <v>44727</v>
      </c>
      <c r="F2004" t="s">
        <v>763</v>
      </c>
      <c r="G2004" t="s">
        <v>10481</v>
      </c>
      <c r="H2004" t="s">
        <v>3797</v>
      </c>
      <c r="J2004" t="s">
        <v>756</v>
      </c>
      <c r="K2004" t="s">
        <v>756</v>
      </c>
      <c r="L2004" t="s">
        <v>757</v>
      </c>
      <c r="M2004" t="s">
        <v>757</v>
      </c>
      <c r="N2004" t="s">
        <v>756</v>
      </c>
      <c r="O2004" t="s">
        <v>756</v>
      </c>
      <c r="P2004" t="s">
        <v>758</v>
      </c>
      <c r="Q2004" t="s">
        <v>759</v>
      </c>
      <c r="R2004" t="s">
        <v>759</v>
      </c>
      <c r="S2004" t="s">
        <v>757</v>
      </c>
      <c r="T2004" t="s">
        <v>757</v>
      </c>
      <c r="U2004" t="s">
        <v>757</v>
      </c>
      <c r="V2004" t="s">
        <v>756</v>
      </c>
      <c r="W2004" t="s">
        <v>773</v>
      </c>
      <c r="X2004" t="s">
        <v>1080</v>
      </c>
      <c r="Y2004" t="str">
        <f t="shared" si="434"/>
        <v>junio</v>
      </c>
      <c r="Z2004">
        <f>YEAR(BD_PONDERACIONES[[#This Row],[Fecha Ejecución del Ticket]])</f>
        <v>2022</v>
      </c>
      <c r="AA2004" t="str">
        <f t="shared" si="435"/>
        <v>julio</v>
      </c>
      <c r="AB2004">
        <f>YEAR(BD_PONDERACIONES[[#This Row],[Fecha de Inspección]])</f>
        <v>2022</v>
      </c>
      <c r="AC2004">
        <f t="shared" si="436"/>
        <v>0.5</v>
      </c>
      <c r="AD2004">
        <f t="shared" si="437"/>
        <v>0.5</v>
      </c>
      <c r="AE2004">
        <f t="shared" si="438"/>
        <v>0.5</v>
      </c>
      <c r="AF2004">
        <f t="shared" si="439"/>
        <v>0.5</v>
      </c>
      <c r="AG2004">
        <f t="shared" si="440"/>
        <v>0.5</v>
      </c>
      <c r="AH2004">
        <f t="shared" si="441"/>
        <v>0.5</v>
      </c>
      <c r="AI2004">
        <f t="shared" si="442"/>
        <v>0.25</v>
      </c>
      <c r="AJ2004">
        <f t="shared" si="443"/>
        <v>0.25</v>
      </c>
      <c r="AK2004">
        <f t="shared" si="444"/>
        <v>0.5</v>
      </c>
      <c r="AL2004">
        <f t="shared" si="445"/>
        <v>0.5</v>
      </c>
      <c r="AM2004">
        <f t="shared" si="446"/>
        <v>0</v>
      </c>
      <c r="AN2004" s="6">
        <f t="shared" si="447"/>
        <v>0.9</v>
      </c>
      <c r="AO2004" t="str">
        <f>VLOOKUP(BD_PONDERACIONES[[#This Row],[Comuna]],Tabla3[#All],2,0)</f>
        <v>Florida</v>
      </c>
    </row>
    <row r="2005" spans="1:41" x14ac:dyDescent="0.35">
      <c r="A2005" t="s">
        <v>10482</v>
      </c>
      <c r="B2005" t="s">
        <v>10483</v>
      </c>
      <c r="C2005" t="s">
        <v>10484</v>
      </c>
      <c r="D2005" s="5">
        <v>44755</v>
      </c>
      <c r="E2005" s="5">
        <v>44734</v>
      </c>
      <c r="F2005" t="s">
        <v>763</v>
      </c>
      <c r="G2005" t="s">
        <v>10485</v>
      </c>
      <c r="H2005" t="s">
        <v>3797</v>
      </c>
      <c r="J2005" t="s">
        <v>756</v>
      </c>
      <c r="K2005" t="s">
        <v>756</v>
      </c>
      <c r="L2005" t="s">
        <v>757</v>
      </c>
      <c r="M2005" t="s">
        <v>757</v>
      </c>
      <c r="N2005" t="s">
        <v>756</v>
      </c>
      <c r="O2005" t="s">
        <v>756</v>
      </c>
      <c r="P2005" t="s">
        <v>765</v>
      </c>
      <c r="Q2005" t="s">
        <v>759</v>
      </c>
      <c r="R2005" t="s">
        <v>759</v>
      </c>
      <c r="S2005" t="s">
        <v>757</v>
      </c>
      <c r="T2005" t="s">
        <v>757</v>
      </c>
      <c r="U2005" t="s">
        <v>757</v>
      </c>
      <c r="V2005" t="s">
        <v>756</v>
      </c>
      <c r="W2005" t="s">
        <v>756</v>
      </c>
      <c r="X2005" t="s">
        <v>10486</v>
      </c>
      <c r="Y2005" t="str">
        <f t="shared" si="434"/>
        <v>junio</v>
      </c>
      <c r="Z2005">
        <f>YEAR(BD_PONDERACIONES[[#This Row],[Fecha Ejecución del Ticket]])</f>
        <v>2022</v>
      </c>
      <c r="AA2005" t="str">
        <f t="shared" si="435"/>
        <v>julio</v>
      </c>
      <c r="AB2005">
        <f>YEAR(BD_PONDERACIONES[[#This Row],[Fecha de Inspección]])</f>
        <v>2022</v>
      </c>
      <c r="AC2005">
        <f t="shared" si="436"/>
        <v>0.5</v>
      </c>
      <c r="AD2005">
        <f t="shared" si="437"/>
        <v>0.5</v>
      </c>
      <c r="AE2005">
        <f t="shared" si="438"/>
        <v>0.5</v>
      </c>
      <c r="AF2005">
        <f t="shared" si="439"/>
        <v>0.5</v>
      </c>
      <c r="AG2005">
        <f t="shared" si="440"/>
        <v>0.5</v>
      </c>
      <c r="AH2005">
        <f t="shared" si="441"/>
        <v>0.5</v>
      </c>
      <c r="AI2005">
        <f t="shared" si="442"/>
        <v>0.25</v>
      </c>
      <c r="AJ2005">
        <f t="shared" si="443"/>
        <v>0.25</v>
      </c>
      <c r="AK2005">
        <f t="shared" si="444"/>
        <v>0.5</v>
      </c>
      <c r="AL2005">
        <f t="shared" si="445"/>
        <v>0.5</v>
      </c>
      <c r="AM2005">
        <f t="shared" si="446"/>
        <v>0.5</v>
      </c>
      <c r="AN2005" s="6">
        <f t="shared" si="447"/>
        <v>1</v>
      </c>
      <c r="AO2005" t="str">
        <f>VLOOKUP(BD_PONDERACIONES[[#This Row],[Comuna]],Tabla3[#All],2,0)</f>
        <v>Florida</v>
      </c>
    </row>
    <row r="2006" spans="1:41" x14ac:dyDescent="0.35">
      <c r="A2006" t="s">
        <v>10487</v>
      </c>
      <c r="B2006" t="s">
        <v>10488</v>
      </c>
      <c r="C2006" t="s">
        <v>10489</v>
      </c>
      <c r="D2006" s="5">
        <v>44755</v>
      </c>
      <c r="E2006" s="5">
        <v>44732</v>
      </c>
      <c r="F2006" t="s">
        <v>763</v>
      </c>
      <c r="G2006" t="s">
        <v>10490</v>
      </c>
      <c r="H2006" t="s">
        <v>3797</v>
      </c>
      <c r="J2006" t="s">
        <v>756</v>
      </c>
      <c r="K2006" t="s">
        <v>756</v>
      </c>
      <c r="L2006" t="s">
        <v>773</v>
      </c>
      <c r="M2006" t="s">
        <v>773</v>
      </c>
      <c r="N2006" t="s">
        <v>756</v>
      </c>
      <c r="O2006" t="s">
        <v>756</v>
      </c>
      <c r="P2006" t="s">
        <v>758</v>
      </c>
      <c r="Q2006" t="s">
        <v>759</v>
      </c>
      <c r="R2006" t="s">
        <v>759</v>
      </c>
      <c r="S2006" t="s">
        <v>757</v>
      </c>
      <c r="T2006" t="s">
        <v>757</v>
      </c>
      <c r="U2006" t="s">
        <v>757</v>
      </c>
      <c r="V2006" t="s">
        <v>756</v>
      </c>
      <c r="W2006" t="s">
        <v>768</v>
      </c>
      <c r="X2006" t="s">
        <v>10491</v>
      </c>
      <c r="Y2006" t="str">
        <f t="shared" si="434"/>
        <v>junio</v>
      </c>
      <c r="Z2006">
        <f>YEAR(BD_PONDERACIONES[[#This Row],[Fecha Ejecución del Ticket]])</f>
        <v>2022</v>
      </c>
      <c r="AA2006" t="str">
        <f t="shared" si="435"/>
        <v>julio</v>
      </c>
      <c r="AB2006">
        <f>YEAR(BD_PONDERACIONES[[#This Row],[Fecha de Inspección]])</f>
        <v>2022</v>
      </c>
      <c r="AC2006">
        <f t="shared" si="436"/>
        <v>0.5</v>
      </c>
      <c r="AD2006">
        <f t="shared" si="437"/>
        <v>0.5</v>
      </c>
      <c r="AE2006">
        <f t="shared" si="438"/>
        <v>0</v>
      </c>
      <c r="AF2006">
        <f t="shared" si="439"/>
        <v>0</v>
      </c>
      <c r="AG2006">
        <f t="shared" si="440"/>
        <v>0.5</v>
      </c>
      <c r="AH2006">
        <f t="shared" si="441"/>
        <v>0.5</v>
      </c>
      <c r="AI2006">
        <f t="shared" si="442"/>
        <v>0.25</v>
      </c>
      <c r="AJ2006">
        <f t="shared" si="443"/>
        <v>0.25</v>
      </c>
      <c r="AK2006">
        <f t="shared" si="444"/>
        <v>0.5</v>
      </c>
      <c r="AL2006">
        <f t="shared" si="445"/>
        <v>0.5</v>
      </c>
      <c r="AM2006">
        <f t="shared" si="446"/>
        <v>0.17499999999999999</v>
      </c>
      <c r="AN2006" s="6">
        <f t="shared" si="447"/>
        <v>0.63500000000000001</v>
      </c>
      <c r="AO2006" t="str">
        <f>VLOOKUP(BD_PONDERACIONES[[#This Row],[Comuna]],Tabla3[#All],2,0)</f>
        <v>Florida</v>
      </c>
    </row>
    <row r="2007" spans="1:41" x14ac:dyDescent="0.35">
      <c r="A2007" t="s">
        <v>10492</v>
      </c>
      <c r="B2007" t="s">
        <v>10493</v>
      </c>
      <c r="C2007" t="s">
        <v>10494</v>
      </c>
      <c r="D2007" s="5">
        <v>44755</v>
      </c>
      <c r="E2007" s="5">
        <v>44731</v>
      </c>
      <c r="F2007" t="s">
        <v>763</v>
      </c>
      <c r="G2007" t="s">
        <v>10495</v>
      </c>
      <c r="H2007" t="s">
        <v>3797</v>
      </c>
      <c r="J2007" t="s">
        <v>756</v>
      </c>
      <c r="K2007" t="s">
        <v>756</v>
      </c>
      <c r="L2007" t="s">
        <v>757</v>
      </c>
      <c r="M2007" t="s">
        <v>757</v>
      </c>
      <c r="N2007" t="s">
        <v>756</v>
      </c>
      <c r="O2007" t="s">
        <v>756</v>
      </c>
      <c r="P2007" t="s">
        <v>758</v>
      </c>
      <c r="Q2007" t="s">
        <v>759</v>
      </c>
      <c r="R2007" t="s">
        <v>759</v>
      </c>
      <c r="S2007" t="s">
        <v>757</v>
      </c>
      <c r="T2007" t="s">
        <v>757</v>
      </c>
      <c r="U2007" t="s">
        <v>757</v>
      </c>
      <c r="V2007" t="s">
        <v>756</v>
      </c>
      <c r="W2007" t="s">
        <v>756</v>
      </c>
      <c r="X2007" t="s">
        <v>804</v>
      </c>
      <c r="Y2007" t="str">
        <f t="shared" si="434"/>
        <v>junio</v>
      </c>
      <c r="Z2007">
        <f>YEAR(BD_PONDERACIONES[[#This Row],[Fecha Ejecución del Ticket]])</f>
        <v>2022</v>
      </c>
      <c r="AA2007" t="str">
        <f t="shared" si="435"/>
        <v>julio</v>
      </c>
      <c r="AB2007">
        <f>YEAR(BD_PONDERACIONES[[#This Row],[Fecha de Inspección]])</f>
        <v>2022</v>
      </c>
      <c r="AC2007">
        <f t="shared" si="436"/>
        <v>0.5</v>
      </c>
      <c r="AD2007">
        <f t="shared" si="437"/>
        <v>0.5</v>
      </c>
      <c r="AE2007">
        <f t="shared" si="438"/>
        <v>0.5</v>
      </c>
      <c r="AF2007">
        <f t="shared" si="439"/>
        <v>0.5</v>
      </c>
      <c r="AG2007">
        <f t="shared" si="440"/>
        <v>0.5</v>
      </c>
      <c r="AH2007">
        <f t="shared" si="441"/>
        <v>0.5</v>
      </c>
      <c r="AI2007">
        <f t="shared" si="442"/>
        <v>0.25</v>
      </c>
      <c r="AJ2007">
        <f t="shared" si="443"/>
        <v>0.25</v>
      </c>
      <c r="AK2007">
        <f t="shared" si="444"/>
        <v>0.5</v>
      </c>
      <c r="AL2007">
        <f t="shared" si="445"/>
        <v>0.5</v>
      </c>
      <c r="AM2007">
        <f t="shared" si="446"/>
        <v>0.5</v>
      </c>
      <c r="AN2007" s="6">
        <f t="shared" si="447"/>
        <v>1</v>
      </c>
      <c r="AO2007" t="str">
        <f>VLOOKUP(BD_PONDERACIONES[[#This Row],[Comuna]],Tabla3[#All],2,0)</f>
        <v>Florida</v>
      </c>
    </row>
    <row r="2008" spans="1:41" x14ac:dyDescent="0.35">
      <c r="A2008" t="s">
        <v>10496</v>
      </c>
      <c r="B2008" t="s">
        <v>10497</v>
      </c>
      <c r="C2008" t="s">
        <v>10498</v>
      </c>
      <c r="D2008" s="5">
        <v>44755</v>
      </c>
      <c r="E2008" s="5">
        <v>44729</v>
      </c>
      <c r="F2008" t="s">
        <v>763</v>
      </c>
      <c r="G2008" t="s">
        <v>10499</v>
      </c>
      <c r="H2008" t="s">
        <v>3797</v>
      </c>
      <c r="J2008" t="s">
        <v>756</v>
      </c>
      <c r="K2008" t="s">
        <v>756</v>
      </c>
      <c r="L2008" t="s">
        <v>757</v>
      </c>
      <c r="M2008" t="s">
        <v>757</v>
      </c>
      <c r="N2008" t="s">
        <v>756</v>
      </c>
      <c r="O2008" t="s">
        <v>756</v>
      </c>
      <c r="P2008" t="s">
        <v>758</v>
      </c>
      <c r="Q2008" t="s">
        <v>759</v>
      </c>
      <c r="R2008" t="s">
        <v>759</v>
      </c>
      <c r="S2008" t="s">
        <v>757</v>
      </c>
      <c r="T2008" t="s">
        <v>757</v>
      </c>
      <c r="U2008" t="s">
        <v>757</v>
      </c>
      <c r="V2008" t="s">
        <v>756</v>
      </c>
      <c r="W2008" t="s">
        <v>768</v>
      </c>
      <c r="X2008" t="s">
        <v>10500</v>
      </c>
      <c r="Y2008" t="str">
        <f t="shared" si="434"/>
        <v>junio</v>
      </c>
      <c r="Z2008">
        <f>YEAR(BD_PONDERACIONES[[#This Row],[Fecha Ejecución del Ticket]])</f>
        <v>2022</v>
      </c>
      <c r="AA2008" t="str">
        <f t="shared" si="435"/>
        <v>julio</v>
      </c>
      <c r="AB2008">
        <f>YEAR(BD_PONDERACIONES[[#This Row],[Fecha de Inspección]])</f>
        <v>2022</v>
      </c>
      <c r="AC2008">
        <f t="shared" si="436"/>
        <v>0.5</v>
      </c>
      <c r="AD2008">
        <f t="shared" si="437"/>
        <v>0.5</v>
      </c>
      <c r="AE2008">
        <f t="shared" si="438"/>
        <v>0.5</v>
      </c>
      <c r="AF2008">
        <f t="shared" si="439"/>
        <v>0.5</v>
      </c>
      <c r="AG2008">
        <f t="shared" si="440"/>
        <v>0.5</v>
      </c>
      <c r="AH2008">
        <f t="shared" si="441"/>
        <v>0.5</v>
      </c>
      <c r="AI2008">
        <f t="shared" si="442"/>
        <v>0.25</v>
      </c>
      <c r="AJ2008">
        <f t="shared" si="443"/>
        <v>0.25</v>
      </c>
      <c r="AK2008">
        <f t="shared" si="444"/>
        <v>0.5</v>
      </c>
      <c r="AL2008">
        <f t="shared" si="445"/>
        <v>0.5</v>
      </c>
      <c r="AM2008">
        <f t="shared" si="446"/>
        <v>0.17499999999999999</v>
      </c>
      <c r="AN2008" s="6">
        <f t="shared" si="447"/>
        <v>0.93500000000000005</v>
      </c>
      <c r="AO2008" t="str">
        <f>VLOOKUP(BD_PONDERACIONES[[#This Row],[Comuna]],Tabla3[#All],2,0)</f>
        <v>Florida</v>
      </c>
    </row>
    <row r="2009" spans="1:41" x14ac:dyDescent="0.35">
      <c r="A2009" t="s">
        <v>10501</v>
      </c>
      <c r="B2009" t="s">
        <v>10502</v>
      </c>
      <c r="C2009" t="s">
        <v>10503</v>
      </c>
      <c r="D2009" s="5">
        <v>44755</v>
      </c>
      <c r="E2009" s="5">
        <v>44734</v>
      </c>
      <c r="F2009" t="s">
        <v>763</v>
      </c>
      <c r="G2009" t="s">
        <v>10504</v>
      </c>
      <c r="H2009" t="s">
        <v>3797</v>
      </c>
      <c r="J2009" t="s">
        <v>756</v>
      </c>
      <c r="K2009" t="s">
        <v>756</v>
      </c>
      <c r="L2009" t="s">
        <v>757</v>
      </c>
      <c r="M2009" t="s">
        <v>757</v>
      </c>
      <c r="N2009" t="s">
        <v>756</v>
      </c>
      <c r="O2009" t="s">
        <v>756</v>
      </c>
      <c r="P2009" t="s">
        <v>758</v>
      </c>
      <c r="Q2009" t="s">
        <v>759</v>
      </c>
      <c r="R2009" t="s">
        <v>759</v>
      </c>
      <c r="S2009" t="s">
        <v>757</v>
      </c>
      <c r="T2009" t="s">
        <v>757</v>
      </c>
      <c r="U2009" t="s">
        <v>757</v>
      </c>
      <c r="V2009" t="s">
        <v>756</v>
      </c>
      <c r="W2009" t="s">
        <v>773</v>
      </c>
      <c r="X2009" t="s">
        <v>10505</v>
      </c>
      <c r="Y2009" t="str">
        <f t="shared" si="434"/>
        <v>junio</v>
      </c>
      <c r="Z2009">
        <f>YEAR(BD_PONDERACIONES[[#This Row],[Fecha Ejecución del Ticket]])</f>
        <v>2022</v>
      </c>
      <c r="AA2009" t="str">
        <f t="shared" si="435"/>
        <v>julio</v>
      </c>
      <c r="AB2009">
        <f>YEAR(BD_PONDERACIONES[[#This Row],[Fecha de Inspección]])</f>
        <v>2022</v>
      </c>
      <c r="AC2009">
        <f t="shared" si="436"/>
        <v>0.5</v>
      </c>
      <c r="AD2009">
        <f t="shared" si="437"/>
        <v>0.5</v>
      </c>
      <c r="AE2009">
        <f t="shared" si="438"/>
        <v>0.5</v>
      </c>
      <c r="AF2009">
        <f t="shared" si="439"/>
        <v>0.5</v>
      </c>
      <c r="AG2009">
        <f t="shared" si="440"/>
        <v>0.5</v>
      </c>
      <c r="AH2009">
        <f t="shared" si="441"/>
        <v>0.5</v>
      </c>
      <c r="AI2009">
        <f t="shared" si="442"/>
        <v>0.25</v>
      </c>
      <c r="AJ2009">
        <f t="shared" si="443"/>
        <v>0.25</v>
      </c>
      <c r="AK2009">
        <f t="shared" si="444"/>
        <v>0.5</v>
      </c>
      <c r="AL2009">
        <f t="shared" si="445"/>
        <v>0.5</v>
      </c>
      <c r="AM2009">
        <f t="shared" si="446"/>
        <v>0</v>
      </c>
      <c r="AN2009" s="6">
        <f t="shared" si="447"/>
        <v>0.9</v>
      </c>
      <c r="AO2009" t="str">
        <f>VLOOKUP(BD_PONDERACIONES[[#This Row],[Comuna]],Tabla3[#All],2,0)</f>
        <v>Florida</v>
      </c>
    </row>
    <row r="2010" spans="1:41" x14ac:dyDescent="0.35">
      <c r="A2010" t="s">
        <v>10506</v>
      </c>
      <c r="B2010" t="s">
        <v>10507</v>
      </c>
      <c r="C2010" t="s">
        <v>10508</v>
      </c>
      <c r="D2010" s="5">
        <v>44755</v>
      </c>
      <c r="E2010" s="5">
        <v>44730</v>
      </c>
      <c r="F2010" t="s">
        <v>763</v>
      </c>
      <c r="G2010" t="s">
        <v>10509</v>
      </c>
      <c r="H2010" t="s">
        <v>3797</v>
      </c>
      <c r="J2010" t="s">
        <v>756</v>
      </c>
      <c r="K2010" t="s">
        <v>756</v>
      </c>
      <c r="L2010" t="s">
        <v>757</v>
      </c>
      <c r="M2010" t="s">
        <v>757</v>
      </c>
      <c r="N2010" t="s">
        <v>756</v>
      </c>
      <c r="O2010" t="s">
        <v>756</v>
      </c>
      <c r="P2010" t="s">
        <v>758</v>
      </c>
      <c r="Q2010" t="s">
        <v>759</v>
      </c>
      <c r="R2010" t="s">
        <v>759</v>
      </c>
      <c r="S2010" t="s">
        <v>757</v>
      </c>
      <c r="T2010" t="s">
        <v>757</v>
      </c>
      <c r="U2010" t="s">
        <v>757</v>
      </c>
      <c r="V2010" t="s">
        <v>756</v>
      </c>
      <c r="W2010" t="s">
        <v>773</v>
      </c>
      <c r="X2010" t="s">
        <v>10510</v>
      </c>
      <c r="Y2010" t="str">
        <f t="shared" si="434"/>
        <v>junio</v>
      </c>
      <c r="Z2010">
        <f>YEAR(BD_PONDERACIONES[[#This Row],[Fecha Ejecución del Ticket]])</f>
        <v>2022</v>
      </c>
      <c r="AA2010" t="str">
        <f t="shared" si="435"/>
        <v>julio</v>
      </c>
      <c r="AB2010">
        <f>YEAR(BD_PONDERACIONES[[#This Row],[Fecha de Inspección]])</f>
        <v>2022</v>
      </c>
      <c r="AC2010">
        <f t="shared" si="436"/>
        <v>0.5</v>
      </c>
      <c r="AD2010">
        <f t="shared" si="437"/>
        <v>0.5</v>
      </c>
      <c r="AE2010">
        <f t="shared" si="438"/>
        <v>0.5</v>
      </c>
      <c r="AF2010">
        <f t="shared" si="439"/>
        <v>0.5</v>
      </c>
      <c r="AG2010">
        <f t="shared" si="440"/>
        <v>0.5</v>
      </c>
      <c r="AH2010">
        <f t="shared" si="441"/>
        <v>0.5</v>
      </c>
      <c r="AI2010">
        <f t="shared" si="442"/>
        <v>0.25</v>
      </c>
      <c r="AJ2010">
        <f t="shared" si="443"/>
        <v>0.25</v>
      </c>
      <c r="AK2010">
        <f t="shared" si="444"/>
        <v>0.5</v>
      </c>
      <c r="AL2010">
        <f t="shared" si="445"/>
        <v>0.5</v>
      </c>
      <c r="AM2010">
        <f t="shared" si="446"/>
        <v>0</v>
      </c>
      <c r="AN2010" s="6">
        <f t="shared" si="447"/>
        <v>0.9</v>
      </c>
      <c r="AO2010" t="str">
        <f>VLOOKUP(BD_PONDERACIONES[[#This Row],[Comuna]],Tabla3[#All],2,0)</f>
        <v>Florida</v>
      </c>
    </row>
    <row r="2011" spans="1:41" x14ac:dyDescent="0.35">
      <c r="A2011" t="s">
        <v>10511</v>
      </c>
      <c r="B2011" t="s">
        <v>10512</v>
      </c>
      <c r="C2011" t="s">
        <v>10513</v>
      </c>
      <c r="D2011" s="5">
        <v>44755</v>
      </c>
      <c r="E2011" s="5">
        <v>44734</v>
      </c>
      <c r="F2011" t="s">
        <v>763</v>
      </c>
      <c r="G2011" t="s">
        <v>10514</v>
      </c>
      <c r="H2011" t="s">
        <v>3797</v>
      </c>
      <c r="J2011" t="s">
        <v>756</v>
      </c>
      <c r="K2011" t="s">
        <v>756</v>
      </c>
      <c r="L2011" t="s">
        <v>757</v>
      </c>
      <c r="M2011" t="s">
        <v>757</v>
      </c>
      <c r="N2011" t="s">
        <v>756</v>
      </c>
      <c r="O2011" t="s">
        <v>756</v>
      </c>
      <c r="P2011" t="s">
        <v>758</v>
      </c>
      <c r="Q2011" t="s">
        <v>759</v>
      </c>
      <c r="R2011" t="s">
        <v>759</v>
      </c>
      <c r="S2011" t="s">
        <v>757</v>
      </c>
      <c r="T2011" t="s">
        <v>757</v>
      </c>
      <c r="U2011" t="s">
        <v>757</v>
      </c>
      <c r="V2011" t="s">
        <v>756</v>
      </c>
      <c r="W2011" t="s">
        <v>768</v>
      </c>
      <c r="X2011" t="s">
        <v>10515</v>
      </c>
      <c r="Y2011" t="str">
        <f t="shared" si="434"/>
        <v>junio</v>
      </c>
      <c r="Z2011">
        <f>YEAR(BD_PONDERACIONES[[#This Row],[Fecha Ejecución del Ticket]])</f>
        <v>2022</v>
      </c>
      <c r="AA2011" t="str">
        <f t="shared" si="435"/>
        <v>julio</v>
      </c>
      <c r="AB2011">
        <f>YEAR(BD_PONDERACIONES[[#This Row],[Fecha de Inspección]])</f>
        <v>2022</v>
      </c>
      <c r="AC2011">
        <f t="shared" si="436"/>
        <v>0.5</v>
      </c>
      <c r="AD2011">
        <f t="shared" si="437"/>
        <v>0.5</v>
      </c>
      <c r="AE2011">
        <f t="shared" si="438"/>
        <v>0.5</v>
      </c>
      <c r="AF2011">
        <f t="shared" si="439"/>
        <v>0.5</v>
      </c>
      <c r="AG2011">
        <f t="shared" si="440"/>
        <v>0.5</v>
      </c>
      <c r="AH2011">
        <f t="shared" si="441"/>
        <v>0.5</v>
      </c>
      <c r="AI2011">
        <f t="shared" si="442"/>
        <v>0.25</v>
      </c>
      <c r="AJ2011">
        <f t="shared" si="443"/>
        <v>0.25</v>
      </c>
      <c r="AK2011">
        <f t="shared" si="444"/>
        <v>0.5</v>
      </c>
      <c r="AL2011">
        <f t="shared" si="445"/>
        <v>0.5</v>
      </c>
      <c r="AM2011">
        <f t="shared" si="446"/>
        <v>0.17499999999999999</v>
      </c>
      <c r="AN2011" s="6">
        <f t="shared" si="447"/>
        <v>0.93500000000000005</v>
      </c>
      <c r="AO2011" t="str">
        <f>VLOOKUP(BD_PONDERACIONES[[#This Row],[Comuna]],Tabla3[#All],2,0)</f>
        <v>Florida</v>
      </c>
    </row>
    <row r="2012" spans="1:41" x14ac:dyDescent="0.35">
      <c r="A2012" t="s">
        <v>10400</v>
      </c>
      <c r="B2012" t="s">
        <v>10401</v>
      </c>
      <c r="C2012" t="s">
        <v>10402</v>
      </c>
      <c r="D2012" s="5">
        <v>44756</v>
      </c>
      <c r="E2012" s="5">
        <v>44738</v>
      </c>
      <c r="F2012" t="s">
        <v>763</v>
      </c>
      <c r="G2012" t="s">
        <v>10403</v>
      </c>
      <c r="H2012" t="s">
        <v>3797</v>
      </c>
      <c r="J2012" t="s">
        <v>756</v>
      </c>
      <c r="K2012" t="s">
        <v>756</v>
      </c>
      <c r="L2012" t="s">
        <v>773</v>
      </c>
      <c r="M2012" t="s">
        <v>773</v>
      </c>
      <c r="N2012" t="s">
        <v>756</v>
      </c>
      <c r="O2012" t="s">
        <v>756</v>
      </c>
      <c r="P2012" t="s">
        <v>758</v>
      </c>
      <c r="Q2012" t="s">
        <v>759</v>
      </c>
      <c r="R2012" t="s">
        <v>759</v>
      </c>
      <c r="S2012" t="s">
        <v>757</v>
      </c>
      <c r="T2012" t="s">
        <v>757</v>
      </c>
      <c r="U2012" t="s">
        <v>757</v>
      </c>
      <c r="V2012" t="s">
        <v>756</v>
      </c>
      <c r="W2012" t="s">
        <v>773</v>
      </c>
      <c r="X2012" t="s">
        <v>7487</v>
      </c>
      <c r="Y2012" t="str">
        <f t="shared" si="434"/>
        <v>junio</v>
      </c>
      <c r="Z2012">
        <f>YEAR(BD_PONDERACIONES[[#This Row],[Fecha Ejecución del Ticket]])</f>
        <v>2022</v>
      </c>
      <c r="AA2012" t="str">
        <f t="shared" si="435"/>
        <v>julio</v>
      </c>
      <c r="AB2012">
        <f>YEAR(BD_PONDERACIONES[[#This Row],[Fecha de Inspección]])</f>
        <v>2022</v>
      </c>
      <c r="AC2012">
        <f t="shared" si="436"/>
        <v>0.5</v>
      </c>
      <c r="AD2012">
        <f t="shared" si="437"/>
        <v>0.5</v>
      </c>
      <c r="AE2012">
        <f t="shared" si="438"/>
        <v>0</v>
      </c>
      <c r="AF2012">
        <f t="shared" si="439"/>
        <v>0</v>
      </c>
      <c r="AG2012">
        <f t="shared" si="440"/>
        <v>0.5</v>
      </c>
      <c r="AH2012">
        <f t="shared" si="441"/>
        <v>0.5</v>
      </c>
      <c r="AI2012">
        <f t="shared" si="442"/>
        <v>0.25</v>
      </c>
      <c r="AJ2012">
        <f t="shared" si="443"/>
        <v>0.25</v>
      </c>
      <c r="AK2012">
        <f t="shared" si="444"/>
        <v>0.5</v>
      </c>
      <c r="AL2012">
        <f t="shared" si="445"/>
        <v>0.5</v>
      </c>
      <c r="AM2012">
        <f t="shared" si="446"/>
        <v>0</v>
      </c>
      <c r="AN2012" s="6">
        <f t="shared" si="447"/>
        <v>0.6</v>
      </c>
      <c r="AO2012" t="str">
        <f>VLOOKUP(BD_PONDERACIONES[[#This Row],[Comuna]],Tabla3[#All],2,0)</f>
        <v>Florida</v>
      </c>
    </row>
    <row r="2013" spans="1:41" x14ac:dyDescent="0.35">
      <c r="A2013" t="s">
        <v>10404</v>
      </c>
      <c r="B2013" t="s">
        <v>10405</v>
      </c>
      <c r="C2013" t="s">
        <v>10406</v>
      </c>
      <c r="D2013" s="5">
        <v>44756</v>
      </c>
      <c r="E2013" s="5">
        <v>44742</v>
      </c>
      <c r="F2013" t="s">
        <v>763</v>
      </c>
      <c r="G2013" t="s">
        <v>10407</v>
      </c>
      <c r="H2013" t="s">
        <v>3797</v>
      </c>
      <c r="J2013" t="s">
        <v>756</v>
      </c>
      <c r="K2013" t="s">
        <v>756</v>
      </c>
      <c r="L2013" t="s">
        <v>773</v>
      </c>
      <c r="M2013" t="s">
        <v>773</v>
      </c>
      <c r="N2013" t="s">
        <v>756</v>
      </c>
      <c r="O2013" t="s">
        <v>756</v>
      </c>
      <c r="P2013" t="s">
        <v>758</v>
      </c>
      <c r="Q2013" t="s">
        <v>759</v>
      </c>
      <c r="R2013" t="s">
        <v>759</v>
      </c>
      <c r="S2013" t="s">
        <v>757</v>
      </c>
      <c r="T2013" t="s">
        <v>757</v>
      </c>
      <c r="U2013" t="s">
        <v>757</v>
      </c>
      <c r="V2013" t="s">
        <v>768</v>
      </c>
      <c r="W2013" t="s">
        <v>768</v>
      </c>
      <c r="X2013" t="s">
        <v>10408</v>
      </c>
      <c r="Y2013" t="str">
        <f t="shared" si="434"/>
        <v>junio</v>
      </c>
      <c r="Z2013">
        <f>YEAR(BD_PONDERACIONES[[#This Row],[Fecha Ejecución del Ticket]])</f>
        <v>2022</v>
      </c>
      <c r="AA2013" t="str">
        <f t="shared" si="435"/>
        <v>julio</v>
      </c>
      <c r="AB2013">
        <f>YEAR(BD_PONDERACIONES[[#This Row],[Fecha de Inspección]])</f>
        <v>2022</v>
      </c>
      <c r="AC2013">
        <f t="shared" si="436"/>
        <v>0.5</v>
      </c>
      <c r="AD2013">
        <f t="shared" si="437"/>
        <v>0.5</v>
      </c>
      <c r="AE2013">
        <f t="shared" si="438"/>
        <v>0</v>
      </c>
      <c r="AF2013">
        <f t="shared" si="439"/>
        <v>0</v>
      </c>
      <c r="AG2013">
        <f t="shared" si="440"/>
        <v>0.5</v>
      </c>
      <c r="AH2013">
        <f t="shared" si="441"/>
        <v>0.5</v>
      </c>
      <c r="AI2013">
        <f t="shared" si="442"/>
        <v>0.25</v>
      </c>
      <c r="AJ2013">
        <f t="shared" si="443"/>
        <v>0.25</v>
      </c>
      <c r="AK2013">
        <f t="shared" si="444"/>
        <v>0.5</v>
      </c>
      <c r="AL2013">
        <f t="shared" si="445"/>
        <v>0.17499999999999999</v>
      </c>
      <c r="AM2013">
        <f t="shared" si="446"/>
        <v>0.17499999999999999</v>
      </c>
      <c r="AN2013" s="6">
        <f t="shared" si="447"/>
        <v>0.56999999999999995</v>
      </c>
      <c r="AO2013" t="str">
        <f>VLOOKUP(BD_PONDERACIONES[[#This Row],[Comuna]],Tabla3[#All],2,0)</f>
        <v>Florida</v>
      </c>
    </row>
    <row r="2014" spans="1:41" x14ac:dyDescent="0.35">
      <c r="A2014" t="s">
        <v>10409</v>
      </c>
      <c r="B2014" t="s">
        <v>10410</v>
      </c>
      <c r="C2014" t="s">
        <v>10411</v>
      </c>
      <c r="D2014" s="5">
        <v>44756</v>
      </c>
      <c r="E2014" s="5">
        <v>44739</v>
      </c>
      <c r="F2014" t="s">
        <v>763</v>
      </c>
      <c r="G2014" t="s">
        <v>10412</v>
      </c>
      <c r="H2014" t="s">
        <v>3797</v>
      </c>
      <c r="J2014" t="s">
        <v>756</v>
      </c>
      <c r="K2014" t="s">
        <v>756</v>
      </c>
      <c r="L2014" t="s">
        <v>757</v>
      </c>
      <c r="M2014" t="s">
        <v>757</v>
      </c>
      <c r="N2014" t="s">
        <v>756</v>
      </c>
      <c r="O2014" t="s">
        <v>756</v>
      </c>
      <c r="P2014" t="s">
        <v>758</v>
      </c>
      <c r="Q2014" t="s">
        <v>759</v>
      </c>
      <c r="R2014" t="s">
        <v>759</v>
      </c>
      <c r="S2014" t="s">
        <v>757</v>
      </c>
      <c r="T2014" t="s">
        <v>757</v>
      </c>
      <c r="U2014" t="s">
        <v>757</v>
      </c>
      <c r="V2014" t="s">
        <v>756</v>
      </c>
      <c r="W2014" t="s">
        <v>756</v>
      </c>
      <c r="X2014" t="s">
        <v>10413</v>
      </c>
      <c r="Y2014" t="str">
        <f t="shared" si="434"/>
        <v>junio</v>
      </c>
      <c r="Z2014">
        <f>YEAR(BD_PONDERACIONES[[#This Row],[Fecha Ejecución del Ticket]])</f>
        <v>2022</v>
      </c>
      <c r="AA2014" t="str">
        <f t="shared" si="435"/>
        <v>julio</v>
      </c>
      <c r="AB2014">
        <f>YEAR(BD_PONDERACIONES[[#This Row],[Fecha de Inspección]])</f>
        <v>2022</v>
      </c>
      <c r="AC2014">
        <f t="shared" si="436"/>
        <v>0.5</v>
      </c>
      <c r="AD2014">
        <f t="shared" si="437"/>
        <v>0.5</v>
      </c>
      <c r="AE2014">
        <f t="shared" si="438"/>
        <v>0.5</v>
      </c>
      <c r="AF2014">
        <f t="shared" si="439"/>
        <v>0.5</v>
      </c>
      <c r="AG2014">
        <f t="shared" si="440"/>
        <v>0.5</v>
      </c>
      <c r="AH2014">
        <f t="shared" si="441"/>
        <v>0.5</v>
      </c>
      <c r="AI2014">
        <f t="shared" si="442"/>
        <v>0.25</v>
      </c>
      <c r="AJ2014">
        <f t="shared" si="443"/>
        <v>0.25</v>
      </c>
      <c r="AK2014">
        <f t="shared" si="444"/>
        <v>0.5</v>
      </c>
      <c r="AL2014">
        <f t="shared" si="445"/>
        <v>0.5</v>
      </c>
      <c r="AM2014">
        <f t="shared" si="446"/>
        <v>0.5</v>
      </c>
      <c r="AN2014" s="6">
        <f t="shared" si="447"/>
        <v>1</v>
      </c>
      <c r="AO2014" t="str">
        <f>VLOOKUP(BD_PONDERACIONES[[#This Row],[Comuna]],Tabla3[#All],2,0)</f>
        <v>Florida</v>
      </c>
    </row>
    <row r="2015" spans="1:41" x14ac:dyDescent="0.35">
      <c r="A2015" t="s">
        <v>10414</v>
      </c>
      <c r="B2015" t="s">
        <v>10415</v>
      </c>
      <c r="C2015" t="s">
        <v>10416</v>
      </c>
      <c r="D2015" s="5">
        <v>44756</v>
      </c>
      <c r="E2015" s="5">
        <v>44742</v>
      </c>
      <c r="F2015" t="s">
        <v>763</v>
      </c>
      <c r="G2015" t="s">
        <v>10417</v>
      </c>
      <c r="H2015" t="s">
        <v>3797</v>
      </c>
      <c r="J2015" t="s">
        <v>756</v>
      </c>
      <c r="K2015" t="s">
        <v>756</v>
      </c>
      <c r="L2015" t="s">
        <v>773</v>
      </c>
      <c r="M2015" t="s">
        <v>773</v>
      </c>
      <c r="N2015" t="s">
        <v>756</v>
      </c>
      <c r="O2015" t="s">
        <v>756</v>
      </c>
      <c r="P2015" t="s">
        <v>758</v>
      </c>
      <c r="Q2015" t="s">
        <v>759</v>
      </c>
      <c r="R2015" t="s">
        <v>759</v>
      </c>
      <c r="S2015" t="s">
        <v>757</v>
      </c>
      <c r="T2015" t="s">
        <v>757</v>
      </c>
      <c r="U2015" t="s">
        <v>757</v>
      </c>
      <c r="V2015" t="s">
        <v>756</v>
      </c>
      <c r="W2015" t="s">
        <v>756</v>
      </c>
      <c r="X2015" t="s">
        <v>10418</v>
      </c>
      <c r="Y2015" t="str">
        <f t="shared" si="434"/>
        <v>junio</v>
      </c>
      <c r="Z2015">
        <f>YEAR(BD_PONDERACIONES[[#This Row],[Fecha Ejecución del Ticket]])</f>
        <v>2022</v>
      </c>
      <c r="AA2015" t="str">
        <f t="shared" si="435"/>
        <v>julio</v>
      </c>
      <c r="AB2015">
        <f>YEAR(BD_PONDERACIONES[[#This Row],[Fecha de Inspección]])</f>
        <v>2022</v>
      </c>
      <c r="AC2015">
        <f t="shared" si="436"/>
        <v>0.5</v>
      </c>
      <c r="AD2015">
        <f t="shared" si="437"/>
        <v>0.5</v>
      </c>
      <c r="AE2015">
        <f t="shared" si="438"/>
        <v>0</v>
      </c>
      <c r="AF2015">
        <f t="shared" si="439"/>
        <v>0</v>
      </c>
      <c r="AG2015">
        <f t="shared" si="440"/>
        <v>0.5</v>
      </c>
      <c r="AH2015">
        <f t="shared" si="441"/>
        <v>0.5</v>
      </c>
      <c r="AI2015">
        <f t="shared" si="442"/>
        <v>0.25</v>
      </c>
      <c r="AJ2015">
        <f t="shared" si="443"/>
        <v>0.25</v>
      </c>
      <c r="AK2015">
        <f t="shared" si="444"/>
        <v>0.5</v>
      </c>
      <c r="AL2015">
        <f t="shared" si="445"/>
        <v>0.5</v>
      </c>
      <c r="AM2015">
        <f t="shared" si="446"/>
        <v>0.5</v>
      </c>
      <c r="AN2015" s="6">
        <f t="shared" si="447"/>
        <v>0.7</v>
      </c>
      <c r="AO2015" t="str">
        <f>VLOOKUP(BD_PONDERACIONES[[#This Row],[Comuna]],Tabla3[#All],2,0)</f>
        <v>Florida</v>
      </c>
    </row>
    <row r="2016" spans="1:41" x14ac:dyDescent="0.35">
      <c r="A2016" t="s">
        <v>10419</v>
      </c>
      <c r="B2016" t="s">
        <v>10420</v>
      </c>
      <c r="C2016" t="s">
        <v>10421</v>
      </c>
      <c r="D2016" s="5">
        <v>44756</v>
      </c>
      <c r="E2016" s="5">
        <v>44736</v>
      </c>
      <c r="F2016" t="s">
        <v>763</v>
      </c>
      <c r="G2016" t="s">
        <v>10422</v>
      </c>
      <c r="H2016" t="s">
        <v>3797</v>
      </c>
      <c r="J2016" t="s">
        <v>756</v>
      </c>
      <c r="K2016" t="s">
        <v>756</v>
      </c>
      <c r="L2016" t="s">
        <v>757</v>
      </c>
      <c r="M2016" t="s">
        <v>757</v>
      </c>
      <c r="N2016" t="s">
        <v>756</v>
      </c>
      <c r="O2016" t="s">
        <v>756</v>
      </c>
      <c r="P2016" t="s">
        <v>765</v>
      </c>
      <c r="Q2016" t="s">
        <v>759</v>
      </c>
      <c r="R2016" t="s">
        <v>759</v>
      </c>
      <c r="S2016" t="s">
        <v>757</v>
      </c>
      <c r="T2016" t="s">
        <v>757</v>
      </c>
      <c r="U2016" t="s">
        <v>757</v>
      </c>
      <c r="V2016" t="s">
        <v>773</v>
      </c>
      <c r="W2016" t="s">
        <v>773</v>
      </c>
      <c r="X2016" t="s">
        <v>10423</v>
      </c>
      <c r="Y2016" t="str">
        <f t="shared" si="434"/>
        <v>junio</v>
      </c>
      <c r="Z2016">
        <f>YEAR(BD_PONDERACIONES[[#This Row],[Fecha Ejecución del Ticket]])</f>
        <v>2022</v>
      </c>
      <c r="AA2016" t="str">
        <f t="shared" si="435"/>
        <v>julio</v>
      </c>
      <c r="AB2016">
        <f>YEAR(BD_PONDERACIONES[[#This Row],[Fecha de Inspección]])</f>
        <v>2022</v>
      </c>
      <c r="AC2016">
        <f t="shared" si="436"/>
        <v>0.5</v>
      </c>
      <c r="AD2016">
        <f t="shared" si="437"/>
        <v>0.5</v>
      </c>
      <c r="AE2016">
        <f t="shared" si="438"/>
        <v>0.5</v>
      </c>
      <c r="AF2016">
        <f t="shared" si="439"/>
        <v>0.5</v>
      </c>
      <c r="AG2016">
        <f t="shared" si="440"/>
        <v>0.5</v>
      </c>
      <c r="AH2016">
        <f t="shared" si="441"/>
        <v>0.5</v>
      </c>
      <c r="AI2016">
        <f t="shared" si="442"/>
        <v>0.25</v>
      </c>
      <c r="AJ2016">
        <f t="shared" si="443"/>
        <v>0.25</v>
      </c>
      <c r="AK2016">
        <f t="shared" si="444"/>
        <v>0.5</v>
      </c>
      <c r="AL2016">
        <f t="shared" si="445"/>
        <v>0</v>
      </c>
      <c r="AM2016">
        <f t="shared" si="446"/>
        <v>0</v>
      </c>
      <c r="AN2016" s="6">
        <f t="shared" si="447"/>
        <v>0.8</v>
      </c>
      <c r="AO2016" t="str">
        <f>VLOOKUP(BD_PONDERACIONES[[#This Row],[Comuna]],Tabla3[#All],2,0)</f>
        <v>Florida</v>
      </c>
    </row>
    <row r="2017" spans="1:41" x14ac:dyDescent="0.35">
      <c r="A2017" t="s">
        <v>10424</v>
      </c>
      <c r="B2017" t="s">
        <v>10425</v>
      </c>
      <c r="C2017" t="s">
        <v>10426</v>
      </c>
      <c r="D2017" s="5">
        <v>44756</v>
      </c>
      <c r="E2017" s="5">
        <v>44734</v>
      </c>
      <c r="F2017" t="s">
        <v>763</v>
      </c>
      <c r="G2017" t="s">
        <v>10427</v>
      </c>
      <c r="H2017" t="s">
        <v>3797</v>
      </c>
      <c r="J2017" t="s">
        <v>756</v>
      </c>
      <c r="K2017" t="s">
        <v>756</v>
      </c>
      <c r="L2017" t="s">
        <v>773</v>
      </c>
      <c r="M2017" t="s">
        <v>773</v>
      </c>
      <c r="N2017" t="s">
        <v>756</v>
      </c>
      <c r="O2017" t="s">
        <v>756</v>
      </c>
      <c r="P2017" t="s">
        <v>758</v>
      </c>
      <c r="Q2017" t="s">
        <v>759</v>
      </c>
      <c r="R2017" t="s">
        <v>759</v>
      </c>
      <c r="S2017" t="s">
        <v>757</v>
      </c>
      <c r="T2017" t="s">
        <v>757</v>
      </c>
      <c r="U2017" t="s">
        <v>757</v>
      </c>
      <c r="V2017" t="s">
        <v>773</v>
      </c>
      <c r="W2017" t="s">
        <v>768</v>
      </c>
      <c r="X2017" t="s">
        <v>10428</v>
      </c>
      <c r="Y2017" t="str">
        <f t="shared" si="434"/>
        <v>junio</v>
      </c>
      <c r="Z2017">
        <f>YEAR(BD_PONDERACIONES[[#This Row],[Fecha Ejecución del Ticket]])</f>
        <v>2022</v>
      </c>
      <c r="AA2017" t="str">
        <f t="shared" si="435"/>
        <v>julio</v>
      </c>
      <c r="AB2017">
        <f>YEAR(BD_PONDERACIONES[[#This Row],[Fecha de Inspección]])</f>
        <v>2022</v>
      </c>
      <c r="AC2017">
        <f t="shared" si="436"/>
        <v>0.5</v>
      </c>
      <c r="AD2017">
        <f t="shared" si="437"/>
        <v>0.5</v>
      </c>
      <c r="AE2017">
        <f t="shared" si="438"/>
        <v>0</v>
      </c>
      <c r="AF2017">
        <f t="shared" si="439"/>
        <v>0</v>
      </c>
      <c r="AG2017">
        <f t="shared" si="440"/>
        <v>0.5</v>
      </c>
      <c r="AH2017">
        <f t="shared" si="441"/>
        <v>0.5</v>
      </c>
      <c r="AI2017">
        <f t="shared" si="442"/>
        <v>0.25</v>
      </c>
      <c r="AJ2017">
        <f t="shared" si="443"/>
        <v>0.25</v>
      </c>
      <c r="AK2017">
        <f t="shared" si="444"/>
        <v>0.5</v>
      </c>
      <c r="AL2017">
        <f t="shared" si="445"/>
        <v>0</v>
      </c>
      <c r="AM2017">
        <f t="shared" si="446"/>
        <v>0.17499999999999999</v>
      </c>
      <c r="AN2017" s="6">
        <f t="shared" si="447"/>
        <v>0.53500000000000003</v>
      </c>
      <c r="AO2017" t="str">
        <f>VLOOKUP(BD_PONDERACIONES[[#This Row],[Comuna]],Tabla3[#All],2,0)</f>
        <v>Florida</v>
      </c>
    </row>
    <row r="2018" spans="1:41" x14ac:dyDescent="0.35">
      <c r="A2018" t="s">
        <v>10429</v>
      </c>
      <c r="B2018" t="s">
        <v>10430</v>
      </c>
      <c r="C2018" t="s">
        <v>10431</v>
      </c>
      <c r="D2018" s="5">
        <v>44756</v>
      </c>
      <c r="E2018" s="5">
        <v>44733</v>
      </c>
      <c r="F2018" t="s">
        <v>763</v>
      </c>
      <c r="G2018" t="s">
        <v>10432</v>
      </c>
      <c r="H2018" t="s">
        <v>3797</v>
      </c>
      <c r="J2018" t="s">
        <v>756</v>
      </c>
      <c r="K2018" t="s">
        <v>756</v>
      </c>
      <c r="L2018" t="s">
        <v>757</v>
      </c>
      <c r="M2018" t="s">
        <v>757</v>
      </c>
      <c r="N2018" t="s">
        <v>756</v>
      </c>
      <c r="O2018" t="s">
        <v>756</v>
      </c>
      <c r="P2018" t="s">
        <v>758</v>
      </c>
      <c r="Q2018" t="s">
        <v>759</v>
      </c>
      <c r="R2018" t="s">
        <v>759</v>
      </c>
      <c r="S2018" t="s">
        <v>757</v>
      </c>
      <c r="T2018" t="s">
        <v>757</v>
      </c>
      <c r="U2018" t="s">
        <v>757</v>
      </c>
      <c r="V2018" t="s">
        <v>756</v>
      </c>
      <c r="W2018" t="s">
        <v>756</v>
      </c>
      <c r="X2018" t="s">
        <v>10433</v>
      </c>
      <c r="Y2018" t="str">
        <f t="shared" si="434"/>
        <v>junio</v>
      </c>
      <c r="Z2018">
        <f>YEAR(BD_PONDERACIONES[[#This Row],[Fecha Ejecución del Ticket]])</f>
        <v>2022</v>
      </c>
      <c r="AA2018" t="str">
        <f t="shared" si="435"/>
        <v>julio</v>
      </c>
      <c r="AB2018">
        <f>YEAR(BD_PONDERACIONES[[#This Row],[Fecha de Inspección]])</f>
        <v>2022</v>
      </c>
      <c r="AC2018">
        <f t="shared" si="436"/>
        <v>0.5</v>
      </c>
      <c r="AD2018">
        <f t="shared" si="437"/>
        <v>0.5</v>
      </c>
      <c r="AE2018">
        <f t="shared" si="438"/>
        <v>0.5</v>
      </c>
      <c r="AF2018">
        <f t="shared" si="439"/>
        <v>0.5</v>
      </c>
      <c r="AG2018">
        <f t="shared" si="440"/>
        <v>0.5</v>
      </c>
      <c r="AH2018">
        <f t="shared" si="441"/>
        <v>0.5</v>
      </c>
      <c r="AI2018">
        <f t="shared" si="442"/>
        <v>0.25</v>
      </c>
      <c r="AJ2018">
        <f t="shared" si="443"/>
        <v>0.25</v>
      </c>
      <c r="AK2018">
        <f t="shared" si="444"/>
        <v>0.5</v>
      </c>
      <c r="AL2018">
        <f t="shared" si="445"/>
        <v>0.5</v>
      </c>
      <c r="AM2018">
        <f t="shared" si="446"/>
        <v>0.5</v>
      </c>
      <c r="AN2018" s="6">
        <f t="shared" si="447"/>
        <v>1</v>
      </c>
      <c r="AO2018" t="str">
        <f>VLOOKUP(BD_PONDERACIONES[[#This Row],[Comuna]],Tabla3[#All],2,0)</f>
        <v>Florida</v>
      </c>
    </row>
    <row r="2019" spans="1:41" x14ac:dyDescent="0.35">
      <c r="A2019" t="s">
        <v>10434</v>
      </c>
      <c r="B2019" t="s">
        <v>10435</v>
      </c>
      <c r="C2019" t="s">
        <v>10436</v>
      </c>
      <c r="D2019" s="5">
        <v>44756</v>
      </c>
      <c r="E2019" s="5">
        <v>44736</v>
      </c>
      <c r="F2019" t="s">
        <v>763</v>
      </c>
      <c r="G2019" t="s">
        <v>10437</v>
      </c>
      <c r="H2019" t="s">
        <v>3797</v>
      </c>
      <c r="J2019" t="s">
        <v>756</v>
      </c>
      <c r="K2019" t="s">
        <v>756</v>
      </c>
      <c r="L2019" t="s">
        <v>757</v>
      </c>
      <c r="M2019" t="s">
        <v>757</v>
      </c>
      <c r="N2019" t="s">
        <v>756</v>
      </c>
      <c r="O2019" t="s">
        <v>756</v>
      </c>
      <c r="P2019" t="s">
        <v>758</v>
      </c>
      <c r="Q2019" t="s">
        <v>759</v>
      </c>
      <c r="R2019" t="s">
        <v>759</v>
      </c>
      <c r="S2019" t="s">
        <v>757</v>
      </c>
      <c r="T2019" t="s">
        <v>757</v>
      </c>
      <c r="U2019" t="s">
        <v>757</v>
      </c>
      <c r="V2019" t="s">
        <v>756</v>
      </c>
      <c r="W2019" t="s">
        <v>756</v>
      </c>
      <c r="X2019" t="s">
        <v>10438</v>
      </c>
      <c r="Y2019" t="str">
        <f t="shared" si="434"/>
        <v>junio</v>
      </c>
      <c r="Z2019">
        <f>YEAR(BD_PONDERACIONES[[#This Row],[Fecha Ejecución del Ticket]])</f>
        <v>2022</v>
      </c>
      <c r="AA2019" t="str">
        <f t="shared" si="435"/>
        <v>julio</v>
      </c>
      <c r="AB2019">
        <f>YEAR(BD_PONDERACIONES[[#This Row],[Fecha de Inspección]])</f>
        <v>2022</v>
      </c>
      <c r="AC2019">
        <f t="shared" si="436"/>
        <v>0.5</v>
      </c>
      <c r="AD2019">
        <f t="shared" si="437"/>
        <v>0.5</v>
      </c>
      <c r="AE2019">
        <f t="shared" si="438"/>
        <v>0.5</v>
      </c>
      <c r="AF2019">
        <f t="shared" si="439"/>
        <v>0.5</v>
      </c>
      <c r="AG2019">
        <f t="shared" si="440"/>
        <v>0.5</v>
      </c>
      <c r="AH2019">
        <f t="shared" si="441"/>
        <v>0.5</v>
      </c>
      <c r="AI2019">
        <f t="shared" si="442"/>
        <v>0.25</v>
      </c>
      <c r="AJ2019">
        <f t="shared" si="443"/>
        <v>0.25</v>
      </c>
      <c r="AK2019">
        <f t="shared" si="444"/>
        <v>0.5</v>
      </c>
      <c r="AL2019">
        <f t="shared" si="445"/>
        <v>0.5</v>
      </c>
      <c r="AM2019">
        <f t="shared" si="446"/>
        <v>0.5</v>
      </c>
      <c r="AN2019" s="6">
        <f t="shared" si="447"/>
        <v>1</v>
      </c>
      <c r="AO2019" t="str">
        <f>VLOOKUP(BD_PONDERACIONES[[#This Row],[Comuna]],Tabla3[#All],2,0)</f>
        <v>Florida</v>
      </c>
    </row>
    <row r="2020" spans="1:41" x14ac:dyDescent="0.35">
      <c r="A2020" t="s">
        <v>10439</v>
      </c>
      <c r="B2020" t="s">
        <v>10440</v>
      </c>
      <c r="C2020" t="s">
        <v>10441</v>
      </c>
      <c r="D2020" s="5">
        <v>44756</v>
      </c>
      <c r="E2020" s="5">
        <v>44737</v>
      </c>
      <c r="F2020" t="s">
        <v>763</v>
      </c>
      <c r="G2020" t="s">
        <v>10442</v>
      </c>
      <c r="H2020" t="s">
        <v>3797</v>
      </c>
      <c r="J2020" t="s">
        <v>756</v>
      </c>
      <c r="K2020" t="s">
        <v>756</v>
      </c>
      <c r="L2020" t="s">
        <v>773</v>
      </c>
      <c r="M2020" t="s">
        <v>773</v>
      </c>
      <c r="N2020" t="s">
        <v>756</v>
      </c>
      <c r="O2020" t="s">
        <v>756</v>
      </c>
      <c r="P2020" t="s">
        <v>758</v>
      </c>
      <c r="Q2020" t="s">
        <v>759</v>
      </c>
      <c r="R2020" t="s">
        <v>759</v>
      </c>
      <c r="S2020" t="s">
        <v>757</v>
      </c>
      <c r="T2020" t="s">
        <v>757</v>
      </c>
      <c r="U2020" t="s">
        <v>757</v>
      </c>
      <c r="V2020" t="s">
        <v>773</v>
      </c>
      <c r="W2020" t="s">
        <v>773</v>
      </c>
      <c r="X2020" t="s">
        <v>10443</v>
      </c>
      <c r="Y2020" t="str">
        <f t="shared" si="434"/>
        <v>junio</v>
      </c>
      <c r="Z2020">
        <f>YEAR(BD_PONDERACIONES[[#This Row],[Fecha Ejecución del Ticket]])</f>
        <v>2022</v>
      </c>
      <c r="AA2020" t="str">
        <f t="shared" si="435"/>
        <v>julio</v>
      </c>
      <c r="AB2020">
        <f>YEAR(BD_PONDERACIONES[[#This Row],[Fecha de Inspección]])</f>
        <v>2022</v>
      </c>
      <c r="AC2020">
        <f t="shared" si="436"/>
        <v>0.5</v>
      </c>
      <c r="AD2020">
        <f t="shared" si="437"/>
        <v>0.5</v>
      </c>
      <c r="AE2020">
        <f t="shared" si="438"/>
        <v>0</v>
      </c>
      <c r="AF2020">
        <f t="shared" si="439"/>
        <v>0</v>
      </c>
      <c r="AG2020">
        <f t="shared" si="440"/>
        <v>0.5</v>
      </c>
      <c r="AH2020">
        <f t="shared" si="441"/>
        <v>0.5</v>
      </c>
      <c r="AI2020">
        <f t="shared" si="442"/>
        <v>0.25</v>
      </c>
      <c r="AJ2020">
        <f t="shared" si="443"/>
        <v>0.25</v>
      </c>
      <c r="AK2020">
        <f t="shared" si="444"/>
        <v>0.5</v>
      </c>
      <c r="AL2020">
        <f t="shared" si="445"/>
        <v>0</v>
      </c>
      <c r="AM2020">
        <f t="shared" si="446"/>
        <v>0</v>
      </c>
      <c r="AN2020" s="6">
        <f t="shared" si="447"/>
        <v>0.5</v>
      </c>
      <c r="AO2020" t="str">
        <f>VLOOKUP(BD_PONDERACIONES[[#This Row],[Comuna]],Tabla3[#All],2,0)</f>
        <v>Florida</v>
      </c>
    </row>
    <row r="2021" spans="1:41" x14ac:dyDescent="0.35">
      <c r="A2021" t="s">
        <v>10444</v>
      </c>
      <c r="B2021" t="s">
        <v>10445</v>
      </c>
      <c r="C2021" t="s">
        <v>10446</v>
      </c>
      <c r="D2021" s="5">
        <v>44756</v>
      </c>
      <c r="E2021" s="5">
        <v>44736</v>
      </c>
      <c r="F2021" t="s">
        <v>763</v>
      </c>
      <c r="G2021" t="s">
        <v>10447</v>
      </c>
      <c r="H2021" t="s">
        <v>3797</v>
      </c>
      <c r="J2021" t="s">
        <v>756</v>
      </c>
      <c r="K2021" t="s">
        <v>756</v>
      </c>
      <c r="L2021" t="s">
        <v>757</v>
      </c>
      <c r="M2021" t="s">
        <v>757</v>
      </c>
      <c r="N2021" t="s">
        <v>756</v>
      </c>
      <c r="O2021" t="s">
        <v>756</v>
      </c>
      <c r="P2021" t="s">
        <v>758</v>
      </c>
      <c r="Q2021" t="s">
        <v>759</v>
      </c>
      <c r="R2021" t="s">
        <v>759</v>
      </c>
      <c r="S2021" t="s">
        <v>757</v>
      </c>
      <c r="T2021" t="s">
        <v>757</v>
      </c>
      <c r="U2021" t="s">
        <v>757</v>
      </c>
      <c r="V2021" t="s">
        <v>773</v>
      </c>
      <c r="W2021" t="s">
        <v>773</v>
      </c>
      <c r="X2021" t="s">
        <v>10448</v>
      </c>
      <c r="Y2021" t="str">
        <f t="shared" si="434"/>
        <v>junio</v>
      </c>
      <c r="Z2021">
        <f>YEAR(BD_PONDERACIONES[[#This Row],[Fecha Ejecución del Ticket]])</f>
        <v>2022</v>
      </c>
      <c r="AA2021" t="str">
        <f t="shared" si="435"/>
        <v>julio</v>
      </c>
      <c r="AB2021">
        <f>YEAR(BD_PONDERACIONES[[#This Row],[Fecha de Inspección]])</f>
        <v>2022</v>
      </c>
      <c r="AC2021">
        <f t="shared" si="436"/>
        <v>0.5</v>
      </c>
      <c r="AD2021">
        <f t="shared" si="437"/>
        <v>0.5</v>
      </c>
      <c r="AE2021">
        <f t="shared" si="438"/>
        <v>0.5</v>
      </c>
      <c r="AF2021">
        <f t="shared" si="439"/>
        <v>0.5</v>
      </c>
      <c r="AG2021">
        <f t="shared" si="440"/>
        <v>0.5</v>
      </c>
      <c r="AH2021">
        <f t="shared" si="441"/>
        <v>0.5</v>
      </c>
      <c r="AI2021">
        <f t="shared" si="442"/>
        <v>0.25</v>
      </c>
      <c r="AJ2021">
        <f t="shared" si="443"/>
        <v>0.25</v>
      </c>
      <c r="AK2021">
        <f t="shared" si="444"/>
        <v>0.5</v>
      </c>
      <c r="AL2021">
        <f t="shared" si="445"/>
        <v>0</v>
      </c>
      <c r="AM2021">
        <f t="shared" si="446"/>
        <v>0</v>
      </c>
      <c r="AN2021" s="6">
        <f t="shared" si="447"/>
        <v>0.8</v>
      </c>
      <c r="AO2021" t="str">
        <f>VLOOKUP(BD_PONDERACIONES[[#This Row],[Comuna]],Tabla3[#All],2,0)</f>
        <v>Florida</v>
      </c>
    </row>
    <row r="2022" spans="1:41" x14ac:dyDescent="0.35">
      <c r="A2022" t="s">
        <v>10449</v>
      </c>
      <c r="B2022" t="s">
        <v>10450</v>
      </c>
      <c r="C2022" t="s">
        <v>10451</v>
      </c>
      <c r="D2022" s="5">
        <v>44756</v>
      </c>
      <c r="E2022" s="5">
        <v>44734</v>
      </c>
      <c r="F2022" t="s">
        <v>763</v>
      </c>
      <c r="G2022" t="s">
        <v>10452</v>
      </c>
      <c r="H2022" t="s">
        <v>3797</v>
      </c>
      <c r="J2022" t="s">
        <v>756</v>
      </c>
      <c r="K2022" t="s">
        <v>756</v>
      </c>
      <c r="L2022" t="s">
        <v>757</v>
      </c>
      <c r="M2022" t="s">
        <v>757</v>
      </c>
      <c r="N2022" t="s">
        <v>756</v>
      </c>
      <c r="O2022" t="s">
        <v>756</v>
      </c>
      <c r="P2022" t="s">
        <v>758</v>
      </c>
      <c r="Q2022" t="s">
        <v>759</v>
      </c>
      <c r="R2022" t="s">
        <v>759</v>
      </c>
      <c r="S2022" t="s">
        <v>757</v>
      </c>
      <c r="T2022" t="s">
        <v>757</v>
      </c>
      <c r="U2022" t="s">
        <v>757</v>
      </c>
      <c r="V2022" t="s">
        <v>756</v>
      </c>
      <c r="W2022" t="s">
        <v>756</v>
      </c>
      <c r="X2022" t="s">
        <v>804</v>
      </c>
      <c r="Y2022" t="str">
        <f t="shared" si="434"/>
        <v>junio</v>
      </c>
      <c r="Z2022">
        <f>YEAR(BD_PONDERACIONES[[#This Row],[Fecha Ejecución del Ticket]])</f>
        <v>2022</v>
      </c>
      <c r="AA2022" t="str">
        <f t="shared" si="435"/>
        <v>julio</v>
      </c>
      <c r="AB2022">
        <f>YEAR(BD_PONDERACIONES[[#This Row],[Fecha de Inspección]])</f>
        <v>2022</v>
      </c>
      <c r="AC2022">
        <f t="shared" si="436"/>
        <v>0.5</v>
      </c>
      <c r="AD2022">
        <f t="shared" si="437"/>
        <v>0.5</v>
      </c>
      <c r="AE2022">
        <f t="shared" si="438"/>
        <v>0.5</v>
      </c>
      <c r="AF2022">
        <f t="shared" si="439"/>
        <v>0.5</v>
      </c>
      <c r="AG2022">
        <f t="shared" si="440"/>
        <v>0.5</v>
      </c>
      <c r="AH2022">
        <f t="shared" si="441"/>
        <v>0.5</v>
      </c>
      <c r="AI2022">
        <f t="shared" si="442"/>
        <v>0.25</v>
      </c>
      <c r="AJ2022">
        <f t="shared" si="443"/>
        <v>0.25</v>
      </c>
      <c r="AK2022">
        <f t="shared" si="444"/>
        <v>0.5</v>
      </c>
      <c r="AL2022">
        <f t="shared" si="445"/>
        <v>0.5</v>
      </c>
      <c r="AM2022">
        <f t="shared" si="446"/>
        <v>0.5</v>
      </c>
      <c r="AN2022" s="6">
        <f t="shared" si="447"/>
        <v>1</v>
      </c>
      <c r="AO2022" t="str">
        <f>VLOOKUP(BD_PONDERACIONES[[#This Row],[Comuna]],Tabla3[#All],2,0)</f>
        <v>Florida</v>
      </c>
    </row>
    <row r="2023" spans="1:41" x14ac:dyDescent="0.35">
      <c r="A2023" t="s">
        <v>10453</v>
      </c>
      <c r="B2023" t="s">
        <v>10454</v>
      </c>
      <c r="C2023" t="s">
        <v>10455</v>
      </c>
      <c r="D2023" s="5">
        <v>44756</v>
      </c>
      <c r="E2023" s="5">
        <v>44738</v>
      </c>
      <c r="F2023" t="s">
        <v>763</v>
      </c>
      <c r="G2023" t="s">
        <v>10456</v>
      </c>
      <c r="H2023" t="s">
        <v>3797</v>
      </c>
      <c r="J2023" t="s">
        <v>756</v>
      </c>
      <c r="K2023" t="s">
        <v>756</v>
      </c>
      <c r="L2023" t="s">
        <v>757</v>
      </c>
      <c r="M2023" t="s">
        <v>757</v>
      </c>
      <c r="N2023" t="s">
        <v>756</v>
      </c>
      <c r="O2023" t="s">
        <v>756</v>
      </c>
      <c r="P2023" t="s">
        <v>758</v>
      </c>
      <c r="Q2023" t="s">
        <v>759</v>
      </c>
      <c r="R2023" t="s">
        <v>759</v>
      </c>
      <c r="S2023" t="s">
        <v>757</v>
      </c>
      <c r="T2023" t="s">
        <v>757</v>
      </c>
      <c r="U2023" t="s">
        <v>757</v>
      </c>
      <c r="V2023" t="s">
        <v>756</v>
      </c>
      <c r="W2023" t="s">
        <v>773</v>
      </c>
      <c r="X2023" t="s">
        <v>10457</v>
      </c>
      <c r="Y2023" t="str">
        <f t="shared" si="434"/>
        <v>junio</v>
      </c>
      <c r="Z2023">
        <f>YEAR(BD_PONDERACIONES[[#This Row],[Fecha Ejecución del Ticket]])</f>
        <v>2022</v>
      </c>
      <c r="AA2023" t="str">
        <f t="shared" si="435"/>
        <v>julio</v>
      </c>
      <c r="AB2023">
        <f>YEAR(BD_PONDERACIONES[[#This Row],[Fecha de Inspección]])</f>
        <v>2022</v>
      </c>
      <c r="AC2023">
        <f t="shared" si="436"/>
        <v>0.5</v>
      </c>
      <c r="AD2023">
        <f t="shared" si="437"/>
        <v>0.5</v>
      </c>
      <c r="AE2023">
        <f t="shared" si="438"/>
        <v>0.5</v>
      </c>
      <c r="AF2023">
        <f t="shared" si="439"/>
        <v>0.5</v>
      </c>
      <c r="AG2023">
        <f t="shared" si="440"/>
        <v>0.5</v>
      </c>
      <c r="AH2023">
        <f t="shared" si="441"/>
        <v>0.5</v>
      </c>
      <c r="AI2023">
        <f t="shared" si="442"/>
        <v>0.25</v>
      </c>
      <c r="AJ2023">
        <f t="shared" si="443"/>
        <v>0.25</v>
      </c>
      <c r="AK2023">
        <f t="shared" si="444"/>
        <v>0.5</v>
      </c>
      <c r="AL2023">
        <f t="shared" si="445"/>
        <v>0.5</v>
      </c>
      <c r="AM2023">
        <f t="shared" si="446"/>
        <v>0</v>
      </c>
      <c r="AN2023" s="6">
        <f t="shared" si="447"/>
        <v>0.9</v>
      </c>
      <c r="AO2023" t="str">
        <f>VLOOKUP(BD_PONDERACIONES[[#This Row],[Comuna]],Tabla3[#All],2,0)</f>
        <v>Florida</v>
      </c>
    </row>
    <row r="2024" spans="1:41" x14ac:dyDescent="0.35">
      <c r="A2024" t="s">
        <v>10458</v>
      </c>
      <c r="B2024" t="s">
        <v>10459</v>
      </c>
      <c r="C2024" t="s">
        <v>10460</v>
      </c>
      <c r="D2024" s="5">
        <v>44756</v>
      </c>
      <c r="E2024" s="5">
        <v>44731</v>
      </c>
      <c r="F2024" t="s">
        <v>763</v>
      </c>
      <c r="G2024" t="s">
        <v>10461</v>
      </c>
      <c r="H2024" t="s">
        <v>3797</v>
      </c>
      <c r="J2024" t="s">
        <v>756</v>
      </c>
      <c r="K2024" t="s">
        <v>756</v>
      </c>
      <c r="L2024" t="s">
        <v>757</v>
      </c>
      <c r="M2024" t="s">
        <v>757</v>
      </c>
      <c r="N2024" t="s">
        <v>756</v>
      </c>
      <c r="O2024" t="s">
        <v>756</v>
      </c>
      <c r="P2024" t="s">
        <v>765</v>
      </c>
      <c r="Q2024" t="s">
        <v>10462</v>
      </c>
      <c r="R2024" t="s">
        <v>759</v>
      </c>
      <c r="S2024" t="s">
        <v>756</v>
      </c>
      <c r="T2024" t="s">
        <v>756</v>
      </c>
      <c r="U2024" t="s">
        <v>756</v>
      </c>
      <c r="V2024" t="s">
        <v>773</v>
      </c>
      <c r="W2024" t="s">
        <v>768</v>
      </c>
      <c r="X2024" t="s">
        <v>10463</v>
      </c>
      <c r="Y2024" t="str">
        <f t="shared" si="434"/>
        <v>junio</v>
      </c>
      <c r="Z2024">
        <f>YEAR(BD_PONDERACIONES[[#This Row],[Fecha Ejecución del Ticket]])</f>
        <v>2022</v>
      </c>
      <c r="AA2024" t="str">
        <f t="shared" si="435"/>
        <v>julio</v>
      </c>
      <c r="AB2024">
        <f>YEAR(BD_PONDERACIONES[[#This Row],[Fecha de Inspección]])</f>
        <v>2022</v>
      </c>
      <c r="AC2024">
        <f t="shared" si="436"/>
        <v>0.5</v>
      </c>
      <c r="AD2024">
        <f t="shared" si="437"/>
        <v>0.5</v>
      </c>
      <c r="AE2024">
        <f t="shared" si="438"/>
        <v>0.5</v>
      </c>
      <c r="AF2024">
        <f t="shared" si="439"/>
        <v>0.5</v>
      </c>
      <c r="AG2024">
        <f t="shared" si="440"/>
        <v>0.5</v>
      </c>
      <c r="AH2024">
        <f t="shared" si="441"/>
        <v>0.5</v>
      </c>
      <c r="AI2024">
        <f t="shared" si="442"/>
        <v>0.25</v>
      </c>
      <c r="AJ2024">
        <f t="shared" si="443"/>
        <v>0.25</v>
      </c>
      <c r="AK2024">
        <f t="shared" si="444"/>
        <v>0.5</v>
      </c>
      <c r="AL2024">
        <f t="shared" si="445"/>
        <v>0</v>
      </c>
      <c r="AM2024">
        <f t="shared" si="446"/>
        <v>0.17499999999999999</v>
      </c>
      <c r="AN2024" s="6">
        <f t="shared" si="447"/>
        <v>0.83500000000000008</v>
      </c>
      <c r="AO2024" t="str">
        <f>VLOOKUP(BD_PONDERACIONES[[#This Row],[Comuna]],Tabla3[#All],2,0)</f>
        <v>Florida</v>
      </c>
    </row>
    <row r="2025" spans="1:41" x14ac:dyDescent="0.35">
      <c r="A2025" t="s">
        <v>10464</v>
      </c>
      <c r="B2025" t="s">
        <v>10465</v>
      </c>
      <c r="C2025" t="s">
        <v>10466</v>
      </c>
      <c r="D2025" s="5">
        <v>44756</v>
      </c>
      <c r="E2025" s="5">
        <v>44739</v>
      </c>
      <c r="F2025" t="s">
        <v>763</v>
      </c>
      <c r="G2025" t="s">
        <v>10467</v>
      </c>
      <c r="H2025" t="s">
        <v>3797</v>
      </c>
      <c r="J2025" t="s">
        <v>756</v>
      </c>
      <c r="K2025" t="s">
        <v>756</v>
      </c>
      <c r="L2025" t="s">
        <v>757</v>
      </c>
      <c r="M2025" t="s">
        <v>757</v>
      </c>
      <c r="N2025" t="s">
        <v>756</v>
      </c>
      <c r="O2025" t="s">
        <v>756</v>
      </c>
      <c r="P2025" t="s">
        <v>758</v>
      </c>
      <c r="Q2025" t="s">
        <v>759</v>
      </c>
      <c r="R2025" t="s">
        <v>759</v>
      </c>
      <c r="S2025" t="s">
        <v>757</v>
      </c>
      <c r="T2025" t="s">
        <v>757</v>
      </c>
      <c r="U2025" t="s">
        <v>757</v>
      </c>
      <c r="V2025" t="s">
        <v>773</v>
      </c>
      <c r="W2025" t="s">
        <v>768</v>
      </c>
      <c r="X2025" t="s">
        <v>10468</v>
      </c>
      <c r="Y2025" t="str">
        <f t="shared" si="434"/>
        <v>junio</v>
      </c>
      <c r="Z2025">
        <f>YEAR(BD_PONDERACIONES[[#This Row],[Fecha Ejecución del Ticket]])</f>
        <v>2022</v>
      </c>
      <c r="AA2025" t="str">
        <f t="shared" si="435"/>
        <v>julio</v>
      </c>
      <c r="AB2025">
        <f>YEAR(BD_PONDERACIONES[[#This Row],[Fecha de Inspección]])</f>
        <v>2022</v>
      </c>
      <c r="AC2025">
        <f t="shared" si="436"/>
        <v>0.5</v>
      </c>
      <c r="AD2025">
        <f t="shared" si="437"/>
        <v>0.5</v>
      </c>
      <c r="AE2025">
        <f t="shared" si="438"/>
        <v>0.5</v>
      </c>
      <c r="AF2025">
        <f t="shared" si="439"/>
        <v>0.5</v>
      </c>
      <c r="AG2025">
        <f t="shared" si="440"/>
        <v>0.5</v>
      </c>
      <c r="AH2025">
        <f t="shared" si="441"/>
        <v>0.5</v>
      </c>
      <c r="AI2025">
        <f t="shared" si="442"/>
        <v>0.25</v>
      </c>
      <c r="AJ2025">
        <f t="shared" si="443"/>
        <v>0.25</v>
      </c>
      <c r="AK2025">
        <f t="shared" si="444"/>
        <v>0.5</v>
      </c>
      <c r="AL2025">
        <f t="shared" si="445"/>
        <v>0</v>
      </c>
      <c r="AM2025">
        <f t="shared" si="446"/>
        <v>0.17499999999999999</v>
      </c>
      <c r="AN2025" s="6">
        <f t="shared" si="447"/>
        <v>0.83500000000000008</v>
      </c>
      <c r="AO2025" t="str">
        <f>VLOOKUP(BD_PONDERACIONES[[#This Row],[Comuna]],Tabla3[#All],2,0)</f>
        <v>Florida</v>
      </c>
    </row>
    <row r="2026" spans="1:41" x14ac:dyDescent="0.35">
      <c r="A2026" t="s">
        <v>10339</v>
      </c>
      <c r="B2026" t="s">
        <v>10340</v>
      </c>
      <c r="C2026" t="s">
        <v>10341</v>
      </c>
      <c r="D2026" s="5">
        <v>44757</v>
      </c>
      <c r="E2026" s="5">
        <v>44718</v>
      </c>
      <c r="F2026" t="s">
        <v>763</v>
      </c>
      <c r="G2026" t="s">
        <v>10342</v>
      </c>
      <c r="H2026" t="s">
        <v>3797</v>
      </c>
      <c r="J2026" t="s">
        <v>756</v>
      </c>
      <c r="K2026" t="s">
        <v>756</v>
      </c>
      <c r="L2026" t="s">
        <v>756</v>
      </c>
      <c r="M2026" t="s">
        <v>756</v>
      </c>
      <c r="N2026" t="s">
        <v>756</v>
      </c>
      <c r="O2026" t="s">
        <v>756</v>
      </c>
      <c r="P2026" t="s">
        <v>758</v>
      </c>
      <c r="Q2026" t="s">
        <v>759</v>
      </c>
      <c r="R2026" t="s">
        <v>759</v>
      </c>
      <c r="S2026" t="s">
        <v>757</v>
      </c>
      <c r="T2026" t="s">
        <v>757</v>
      </c>
      <c r="U2026" t="s">
        <v>757</v>
      </c>
      <c r="V2026" t="s">
        <v>773</v>
      </c>
      <c r="W2026" t="s">
        <v>773</v>
      </c>
      <c r="X2026" t="s">
        <v>10343</v>
      </c>
      <c r="Y2026" t="str">
        <f t="shared" si="434"/>
        <v>junio</v>
      </c>
      <c r="Z2026">
        <f>YEAR(BD_PONDERACIONES[[#This Row],[Fecha Ejecución del Ticket]])</f>
        <v>2022</v>
      </c>
      <c r="AA2026" t="str">
        <f t="shared" si="435"/>
        <v>julio</v>
      </c>
      <c r="AB2026">
        <f>YEAR(BD_PONDERACIONES[[#This Row],[Fecha de Inspección]])</f>
        <v>2022</v>
      </c>
      <c r="AC2026">
        <f t="shared" si="436"/>
        <v>0.5</v>
      </c>
      <c r="AD2026">
        <f t="shared" si="437"/>
        <v>0.5</v>
      </c>
      <c r="AE2026">
        <f t="shared" si="438"/>
        <v>0.5</v>
      </c>
      <c r="AF2026">
        <f t="shared" si="439"/>
        <v>0.5</v>
      </c>
      <c r="AG2026">
        <f t="shared" si="440"/>
        <v>0.5</v>
      </c>
      <c r="AH2026">
        <f t="shared" si="441"/>
        <v>0.5</v>
      </c>
      <c r="AI2026">
        <f t="shared" si="442"/>
        <v>0.25</v>
      </c>
      <c r="AJ2026">
        <f t="shared" si="443"/>
        <v>0.25</v>
      </c>
      <c r="AK2026">
        <f t="shared" si="444"/>
        <v>0.5</v>
      </c>
      <c r="AL2026">
        <f t="shared" si="445"/>
        <v>0</v>
      </c>
      <c r="AM2026">
        <f t="shared" si="446"/>
        <v>0</v>
      </c>
      <c r="AN2026" s="6">
        <f t="shared" si="447"/>
        <v>0.8</v>
      </c>
      <c r="AO2026" t="str">
        <f>VLOOKUP(BD_PONDERACIONES[[#This Row],[Comuna]],Tabla3[#All],2,0)</f>
        <v>Florida</v>
      </c>
    </row>
    <row r="2027" spans="1:41" x14ac:dyDescent="0.35">
      <c r="A2027" t="s">
        <v>10344</v>
      </c>
      <c r="B2027" t="s">
        <v>10345</v>
      </c>
      <c r="C2027" t="s">
        <v>10346</v>
      </c>
      <c r="D2027" s="5">
        <v>44757</v>
      </c>
      <c r="E2027" s="5">
        <v>44738</v>
      </c>
      <c r="F2027" t="s">
        <v>763</v>
      </c>
      <c r="G2027" t="s">
        <v>10347</v>
      </c>
      <c r="H2027" t="s">
        <v>3797</v>
      </c>
      <c r="J2027" t="s">
        <v>756</v>
      </c>
      <c r="K2027" t="s">
        <v>756</v>
      </c>
      <c r="L2027" t="s">
        <v>757</v>
      </c>
      <c r="M2027" t="s">
        <v>757</v>
      </c>
      <c r="N2027" t="s">
        <v>756</v>
      </c>
      <c r="O2027" t="s">
        <v>756</v>
      </c>
      <c r="P2027" t="s">
        <v>758</v>
      </c>
      <c r="Q2027" t="s">
        <v>759</v>
      </c>
      <c r="R2027" t="s">
        <v>759</v>
      </c>
      <c r="S2027" t="s">
        <v>757</v>
      </c>
      <c r="T2027" t="s">
        <v>757</v>
      </c>
      <c r="U2027" t="s">
        <v>757</v>
      </c>
      <c r="V2027" t="s">
        <v>756</v>
      </c>
      <c r="W2027" t="s">
        <v>773</v>
      </c>
      <c r="X2027" t="s">
        <v>10348</v>
      </c>
      <c r="Y2027" t="str">
        <f t="shared" si="434"/>
        <v>junio</v>
      </c>
      <c r="Z2027">
        <f>YEAR(BD_PONDERACIONES[[#This Row],[Fecha Ejecución del Ticket]])</f>
        <v>2022</v>
      </c>
      <c r="AA2027" t="str">
        <f t="shared" si="435"/>
        <v>julio</v>
      </c>
      <c r="AB2027">
        <f>YEAR(BD_PONDERACIONES[[#This Row],[Fecha de Inspección]])</f>
        <v>2022</v>
      </c>
      <c r="AC2027">
        <f t="shared" si="436"/>
        <v>0.5</v>
      </c>
      <c r="AD2027">
        <f t="shared" si="437"/>
        <v>0.5</v>
      </c>
      <c r="AE2027">
        <f t="shared" si="438"/>
        <v>0.5</v>
      </c>
      <c r="AF2027">
        <f t="shared" si="439"/>
        <v>0.5</v>
      </c>
      <c r="AG2027">
        <f t="shared" si="440"/>
        <v>0.5</v>
      </c>
      <c r="AH2027">
        <f t="shared" si="441"/>
        <v>0.5</v>
      </c>
      <c r="AI2027">
        <f t="shared" si="442"/>
        <v>0.25</v>
      </c>
      <c r="AJ2027">
        <f t="shared" si="443"/>
        <v>0.25</v>
      </c>
      <c r="AK2027">
        <f t="shared" si="444"/>
        <v>0.5</v>
      </c>
      <c r="AL2027">
        <f t="shared" si="445"/>
        <v>0.5</v>
      </c>
      <c r="AM2027">
        <f t="shared" si="446"/>
        <v>0</v>
      </c>
      <c r="AN2027" s="6">
        <f t="shared" si="447"/>
        <v>0.9</v>
      </c>
      <c r="AO2027" t="str">
        <f>VLOOKUP(BD_PONDERACIONES[[#This Row],[Comuna]],Tabla3[#All],2,0)</f>
        <v>Florida</v>
      </c>
    </row>
    <row r="2028" spans="1:41" x14ac:dyDescent="0.35">
      <c r="A2028" t="s">
        <v>10349</v>
      </c>
      <c r="B2028" t="s">
        <v>10350</v>
      </c>
      <c r="C2028" t="s">
        <v>10351</v>
      </c>
      <c r="D2028" s="5">
        <v>44757</v>
      </c>
      <c r="E2028" s="5">
        <v>44718</v>
      </c>
      <c r="F2028" t="s">
        <v>763</v>
      </c>
      <c r="G2028" t="s">
        <v>10352</v>
      </c>
      <c r="H2028" t="s">
        <v>3797</v>
      </c>
      <c r="J2028" t="s">
        <v>756</v>
      </c>
      <c r="K2028" t="s">
        <v>756</v>
      </c>
      <c r="L2028" t="s">
        <v>757</v>
      </c>
      <c r="M2028" t="s">
        <v>757</v>
      </c>
      <c r="N2028" t="s">
        <v>756</v>
      </c>
      <c r="O2028" t="s">
        <v>756</v>
      </c>
      <c r="P2028" t="s">
        <v>758</v>
      </c>
      <c r="Q2028" t="s">
        <v>759</v>
      </c>
      <c r="R2028" t="s">
        <v>759</v>
      </c>
      <c r="S2028" t="s">
        <v>757</v>
      </c>
      <c r="T2028" t="s">
        <v>757</v>
      </c>
      <c r="U2028" t="s">
        <v>757</v>
      </c>
      <c r="V2028" t="s">
        <v>773</v>
      </c>
      <c r="W2028" t="s">
        <v>773</v>
      </c>
      <c r="X2028" t="s">
        <v>10353</v>
      </c>
      <c r="Y2028" t="str">
        <f t="shared" si="434"/>
        <v>junio</v>
      </c>
      <c r="Z2028">
        <f>YEAR(BD_PONDERACIONES[[#This Row],[Fecha Ejecución del Ticket]])</f>
        <v>2022</v>
      </c>
      <c r="AA2028" t="str">
        <f t="shared" si="435"/>
        <v>julio</v>
      </c>
      <c r="AB2028">
        <f>YEAR(BD_PONDERACIONES[[#This Row],[Fecha de Inspección]])</f>
        <v>2022</v>
      </c>
      <c r="AC2028">
        <f t="shared" si="436"/>
        <v>0.5</v>
      </c>
      <c r="AD2028">
        <f t="shared" si="437"/>
        <v>0.5</v>
      </c>
      <c r="AE2028">
        <f t="shared" si="438"/>
        <v>0.5</v>
      </c>
      <c r="AF2028">
        <f t="shared" si="439"/>
        <v>0.5</v>
      </c>
      <c r="AG2028">
        <f t="shared" si="440"/>
        <v>0.5</v>
      </c>
      <c r="AH2028">
        <f t="shared" si="441"/>
        <v>0.5</v>
      </c>
      <c r="AI2028">
        <f t="shared" si="442"/>
        <v>0.25</v>
      </c>
      <c r="AJ2028">
        <f t="shared" si="443"/>
        <v>0.25</v>
      </c>
      <c r="AK2028">
        <f t="shared" si="444"/>
        <v>0.5</v>
      </c>
      <c r="AL2028">
        <f t="shared" si="445"/>
        <v>0</v>
      </c>
      <c r="AM2028">
        <f t="shared" si="446"/>
        <v>0</v>
      </c>
      <c r="AN2028" s="6">
        <f t="shared" si="447"/>
        <v>0.8</v>
      </c>
      <c r="AO2028" t="str">
        <f>VLOOKUP(BD_PONDERACIONES[[#This Row],[Comuna]],Tabla3[#All],2,0)</f>
        <v>Florida</v>
      </c>
    </row>
    <row r="2029" spans="1:41" x14ac:dyDescent="0.35">
      <c r="A2029" t="s">
        <v>10354</v>
      </c>
      <c r="B2029" t="s">
        <v>10355</v>
      </c>
      <c r="C2029" t="s">
        <v>10356</v>
      </c>
      <c r="D2029" s="5">
        <v>44757</v>
      </c>
      <c r="E2029" s="5">
        <v>44717</v>
      </c>
      <c r="F2029" t="s">
        <v>763</v>
      </c>
      <c r="G2029" t="s">
        <v>10357</v>
      </c>
      <c r="H2029" t="s">
        <v>3797</v>
      </c>
      <c r="J2029" t="s">
        <v>756</v>
      </c>
      <c r="K2029" t="s">
        <v>756</v>
      </c>
      <c r="L2029" t="s">
        <v>757</v>
      </c>
      <c r="M2029" t="s">
        <v>757</v>
      </c>
      <c r="N2029" t="s">
        <v>756</v>
      </c>
      <c r="O2029" t="s">
        <v>756</v>
      </c>
      <c r="P2029" t="s">
        <v>758</v>
      </c>
      <c r="Q2029" t="s">
        <v>759</v>
      </c>
      <c r="R2029" t="s">
        <v>759</v>
      </c>
      <c r="S2029" t="s">
        <v>757</v>
      </c>
      <c r="T2029" t="s">
        <v>757</v>
      </c>
      <c r="U2029" t="s">
        <v>757</v>
      </c>
      <c r="V2029" t="s">
        <v>756</v>
      </c>
      <c r="W2029" t="s">
        <v>773</v>
      </c>
      <c r="X2029" t="s">
        <v>10358</v>
      </c>
      <c r="Y2029" t="str">
        <f t="shared" si="434"/>
        <v>junio</v>
      </c>
      <c r="Z2029">
        <f>YEAR(BD_PONDERACIONES[[#This Row],[Fecha Ejecución del Ticket]])</f>
        <v>2022</v>
      </c>
      <c r="AA2029" t="str">
        <f t="shared" si="435"/>
        <v>julio</v>
      </c>
      <c r="AB2029">
        <f>YEAR(BD_PONDERACIONES[[#This Row],[Fecha de Inspección]])</f>
        <v>2022</v>
      </c>
      <c r="AC2029">
        <f t="shared" si="436"/>
        <v>0.5</v>
      </c>
      <c r="AD2029">
        <f t="shared" si="437"/>
        <v>0.5</v>
      </c>
      <c r="AE2029">
        <f t="shared" si="438"/>
        <v>0.5</v>
      </c>
      <c r="AF2029">
        <f t="shared" si="439"/>
        <v>0.5</v>
      </c>
      <c r="AG2029">
        <f t="shared" si="440"/>
        <v>0.5</v>
      </c>
      <c r="AH2029">
        <f t="shared" si="441"/>
        <v>0.5</v>
      </c>
      <c r="AI2029">
        <f t="shared" si="442"/>
        <v>0.25</v>
      </c>
      <c r="AJ2029">
        <f t="shared" si="443"/>
        <v>0.25</v>
      </c>
      <c r="AK2029">
        <f t="shared" si="444"/>
        <v>0.5</v>
      </c>
      <c r="AL2029">
        <f t="shared" si="445"/>
        <v>0.5</v>
      </c>
      <c r="AM2029">
        <f t="shared" si="446"/>
        <v>0</v>
      </c>
      <c r="AN2029" s="6">
        <f t="shared" si="447"/>
        <v>0.9</v>
      </c>
      <c r="AO2029" t="str">
        <f>VLOOKUP(BD_PONDERACIONES[[#This Row],[Comuna]],Tabla3[#All],2,0)</f>
        <v>Florida</v>
      </c>
    </row>
    <row r="2030" spans="1:41" x14ac:dyDescent="0.35">
      <c r="A2030" t="s">
        <v>10359</v>
      </c>
      <c r="B2030" t="s">
        <v>10360</v>
      </c>
      <c r="C2030" t="s">
        <v>10361</v>
      </c>
      <c r="D2030" s="5">
        <v>44757</v>
      </c>
      <c r="E2030" s="5">
        <v>44717</v>
      </c>
      <c r="F2030" t="s">
        <v>763</v>
      </c>
      <c r="G2030" t="s">
        <v>10362</v>
      </c>
      <c r="H2030" t="s">
        <v>3797</v>
      </c>
      <c r="J2030" t="s">
        <v>756</v>
      </c>
      <c r="K2030" t="s">
        <v>756</v>
      </c>
      <c r="L2030" t="s">
        <v>757</v>
      </c>
      <c r="M2030" t="s">
        <v>757</v>
      </c>
      <c r="N2030" t="s">
        <v>756</v>
      </c>
      <c r="O2030" t="s">
        <v>756</v>
      </c>
      <c r="P2030" t="s">
        <v>758</v>
      </c>
      <c r="Q2030" t="s">
        <v>759</v>
      </c>
      <c r="R2030" t="s">
        <v>759</v>
      </c>
      <c r="S2030" t="s">
        <v>757</v>
      </c>
      <c r="T2030" t="s">
        <v>757</v>
      </c>
      <c r="U2030" t="s">
        <v>757</v>
      </c>
      <c r="V2030" t="s">
        <v>756</v>
      </c>
      <c r="W2030" t="s">
        <v>773</v>
      </c>
      <c r="X2030" t="s">
        <v>10363</v>
      </c>
      <c r="Y2030" t="str">
        <f t="shared" si="434"/>
        <v>junio</v>
      </c>
      <c r="Z2030">
        <f>YEAR(BD_PONDERACIONES[[#This Row],[Fecha Ejecución del Ticket]])</f>
        <v>2022</v>
      </c>
      <c r="AA2030" t="str">
        <f t="shared" si="435"/>
        <v>julio</v>
      </c>
      <c r="AB2030">
        <f>YEAR(BD_PONDERACIONES[[#This Row],[Fecha de Inspección]])</f>
        <v>2022</v>
      </c>
      <c r="AC2030">
        <f t="shared" si="436"/>
        <v>0.5</v>
      </c>
      <c r="AD2030">
        <f t="shared" si="437"/>
        <v>0.5</v>
      </c>
      <c r="AE2030">
        <f t="shared" si="438"/>
        <v>0.5</v>
      </c>
      <c r="AF2030">
        <f t="shared" si="439"/>
        <v>0.5</v>
      </c>
      <c r="AG2030">
        <f t="shared" si="440"/>
        <v>0.5</v>
      </c>
      <c r="AH2030">
        <f t="shared" si="441"/>
        <v>0.5</v>
      </c>
      <c r="AI2030">
        <f t="shared" si="442"/>
        <v>0.25</v>
      </c>
      <c r="AJ2030">
        <f t="shared" si="443"/>
        <v>0.25</v>
      </c>
      <c r="AK2030">
        <f t="shared" si="444"/>
        <v>0.5</v>
      </c>
      <c r="AL2030">
        <f t="shared" si="445"/>
        <v>0.5</v>
      </c>
      <c r="AM2030">
        <f t="shared" si="446"/>
        <v>0</v>
      </c>
      <c r="AN2030" s="6">
        <f t="shared" si="447"/>
        <v>0.9</v>
      </c>
      <c r="AO2030" t="str">
        <f>VLOOKUP(BD_PONDERACIONES[[#This Row],[Comuna]],Tabla3[#All],2,0)</f>
        <v>Florida</v>
      </c>
    </row>
    <row r="2031" spans="1:41" x14ac:dyDescent="0.35">
      <c r="A2031" t="s">
        <v>10364</v>
      </c>
      <c r="B2031" t="s">
        <v>10365</v>
      </c>
      <c r="C2031" t="s">
        <v>10366</v>
      </c>
      <c r="D2031" s="5">
        <v>44757</v>
      </c>
      <c r="E2031" s="5">
        <v>44742</v>
      </c>
      <c r="F2031" t="s">
        <v>763</v>
      </c>
      <c r="G2031" t="s">
        <v>10367</v>
      </c>
      <c r="H2031" t="s">
        <v>3797</v>
      </c>
      <c r="J2031" t="s">
        <v>756</v>
      </c>
      <c r="K2031" t="s">
        <v>756</v>
      </c>
      <c r="L2031" t="s">
        <v>757</v>
      </c>
      <c r="M2031" t="s">
        <v>757</v>
      </c>
      <c r="N2031" t="s">
        <v>756</v>
      </c>
      <c r="O2031" t="s">
        <v>756</v>
      </c>
      <c r="P2031" t="s">
        <v>758</v>
      </c>
      <c r="Q2031" t="s">
        <v>759</v>
      </c>
      <c r="R2031" t="s">
        <v>759</v>
      </c>
      <c r="S2031" t="s">
        <v>757</v>
      </c>
      <c r="T2031" t="s">
        <v>757</v>
      </c>
      <c r="U2031" t="s">
        <v>757</v>
      </c>
      <c r="V2031" t="s">
        <v>773</v>
      </c>
      <c r="W2031" t="s">
        <v>773</v>
      </c>
      <c r="X2031" t="s">
        <v>10368</v>
      </c>
      <c r="Y2031" t="str">
        <f t="shared" si="434"/>
        <v>junio</v>
      </c>
      <c r="Z2031">
        <f>YEAR(BD_PONDERACIONES[[#This Row],[Fecha Ejecución del Ticket]])</f>
        <v>2022</v>
      </c>
      <c r="AA2031" t="str">
        <f t="shared" si="435"/>
        <v>julio</v>
      </c>
      <c r="AB2031">
        <f>YEAR(BD_PONDERACIONES[[#This Row],[Fecha de Inspección]])</f>
        <v>2022</v>
      </c>
      <c r="AC2031">
        <f t="shared" si="436"/>
        <v>0.5</v>
      </c>
      <c r="AD2031">
        <f t="shared" si="437"/>
        <v>0.5</v>
      </c>
      <c r="AE2031">
        <f t="shared" si="438"/>
        <v>0.5</v>
      </c>
      <c r="AF2031">
        <f t="shared" si="439"/>
        <v>0.5</v>
      </c>
      <c r="AG2031">
        <f t="shared" si="440"/>
        <v>0.5</v>
      </c>
      <c r="AH2031">
        <f t="shared" si="441"/>
        <v>0.5</v>
      </c>
      <c r="AI2031">
        <f t="shared" si="442"/>
        <v>0.25</v>
      </c>
      <c r="AJ2031">
        <f t="shared" si="443"/>
        <v>0.25</v>
      </c>
      <c r="AK2031">
        <f t="shared" si="444"/>
        <v>0.5</v>
      </c>
      <c r="AL2031">
        <f t="shared" si="445"/>
        <v>0</v>
      </c>
      <c r="AM2031">
        <f t="shared" si="446"/>
        <v>0</v>
      </c>
      <c r="AN2031" s="6">
        <f t="shared" si="447"/>
        <v>0.8</v>
      </c>
      <c r="AO2031" t="str">
        <f>VLOOKUP(BD_PONDERACIONES[[#This Row],[Comuna]],Tabla3[#All],2,0)</f>
        <v>Florida</v>
      </c>
    </row>
    <row r="2032" spans="1:41" x14ac:dyDescent="0.35">
      <c r="A2032" t="s">
        <v>10369</v>
      </c>
      <c r="B2032" t="s">
        <v>10370</v>
      </c>
      <c r="C2032" t="s">
        <v>10371</v>
      </c>
      <c r="D2032" s="5">
        <v>44757</v>
      </c>
      <c r="E2032" s="5">
        <v>44741</v>
      </c>
      <c r="F2032" t="s">
        <v>763</v>
      </c>
      <c r="G2032" t="s">
        <v>10372</v>
      </c>
      <c r="H2032" t="s">
        <v>3797</v>
      </c>
      <c r="J2032" t="s">
        <v>756</v>
      </c>
      <c r="K2032" t="s">
        <v>756</v>
      </c>
      <c r="L2032" t="s">
        <v>757</v>
      </c>
      <c r="M2032" t="s">
        <v>757</v>
      </c>
      <c r="N2032" t="s">
        <v>756</v>
      </c>
      <c r="O2032" t="s">
        <v>756</v>
      </c>
      <c r="P2032" t="s">
        <v>758</v>
      </c>
      <c r="Q2032" t="s">
        <v>759</v>
      </c>
      <c r="R2032" t="s">
        <v>759</v>
      </c>
      <c r="S2032" t="s">
        <v>757</v>
      </c>
      <c r="T2032" t="s">
        <v>757</v>
      </c>
      <c r="U2032" t="s">
        <v>757</v>
      </c>
      <c r="V2032" t="s">
        <v>756</v>
      </c>
      <c r="W2032" t="s">
        <v>773</v>
      </c>
      <c r="X2032" t="s">
        <v>7487</v>
      </c>
      <c r="Y2032" t="str">
        <f t="shared" si="434"/>
        <v>junio</v>
      </c>
      <c r="Z2032">
        <f>YEAR(BD_PONDERACIONES[[#This Row],[Fecha Ejecución del Ticket]])</f>
        <v>2022</v>
      </c>
      <c r="AA2032" t="str">
        <f t="shared" si="435"/>
        <v>julio</v>
      </c>
      <c r="AB2032">
        <f>YEAR(BD_PONDERACIONES[[#This Row],[Fecha de Inspección]])</f>
        <v>2022</v>
      </c>
      <c r="AC2032">
        <f t="shared" si="436"/>
        <v>0.5</v>
      </c>
      <c r="AD2032">
        <f t="shared" si="437"/>
        <v>0.5</v>
      </c>
      <c r="AE2032">
        <f t="shared" si="438"/>
        <v>0.5</v>
      </c>
      <c r="AF2032">
        <f t="shared" si="439"/>
        <v>0.5</v>
      </c>
      <c r="AG2032">
        <f t="shared" si="440"/>
        <v>0.5</v>
      </c>
      <c r="AH2032">
        <f t="shared" si="441"/>
        <v>0.5</v>
      </c>
      <c r="AI2032">
        <f t="shared" si="442"/>
        <v>0.25</v>
      </c>
      <c r="AJ2032">
        <f t="shared" si="443"/>
        <v>0.25</v>
      </c>
      <c r="AK2032">
        <f t="shared" si="444"/>
        <v>0.5</v>
      </c>
      <c r="AL2032">
        <f t="shared" si="445"/>
        <v>0.5</v>
      </c>
      <c r="AM2032">
        <f t="shared" si="446"/>
        <v>0</v>
      </c>
      <c r="AN2032" s="6">
        <f t="shared" si="447"/>
        <v>0.9</v>
      </c>
      <c r="AO2032" t="str">
        <f>VLOOKUP(BD_PONDERACIONES[[#This Row],[Comuna]],Tabla3[#All],2,0)</f>
        <v>Florida</v>
      </c>
    </row>
    <row r="2033" spans="1:41" x14ac:dyDescent="0.35">
      <c r="A2033" t="s">
        <v>10373</v>
      </c>
      <c r="B2033" t="s">
        <v>10374</v>
      </c>
      <c r="C2033" t="s">
        <v>10375</v>
      </c>
      <c r="D2033" s="5">
        <v>44757</v>
      </c>
      <c r="E2033" s="5">
        <v>44739</v>
      </c>
      <c r="F2033" t="s">
        <v>763</v>
      </c>
      <c r="G2033" t="s">
        <v>10376</v>
      </c>
      <c r="H2033" t="s">
        <v>3797</v>
      </c>
      <c r="J2033" t="s">
        <v>756</v>
      </c>
      <c r="K2033" t="s">
        <v>756</v>
      </c>
      <c r="L2033" t="s">
        <v>757</v>
      </c>
      <c r="M2033" t="s">
        <v>757</v>
      </c>
      <c r="N2033" t="s">
        <v>756</v>
      </c>
      <c r="O2033" t="s">
        <v>756</v>
      </c>
      <c r="P2033" t="s">
        <v>758</v>
      </c>
      <c r="Q2033" t="s">
        <v>759</v>
      </c>
      <c r="R2033" t="s">
        <v>759</v>
      </c>
      <c r="S2033" t="s">
        <v>757</v>
      </c>
      <c r="T2033" t="s">
        <v>757</v>
      </c>
      <c r="U2033" t="s">
        <v>757</v>
      </c>
      <c r="V2033" t="s">
        <v>756</v>
      </c>
      <c r="W2033" t="s">
        <v>756</v>
      </c>
      <c r="X2033" t="s">
        <v>804</v>
      </c>
      <c r="Y2033" t="str">
        <f t="shared" si="434"/>
        <v>junio</v>
      </c>
      <c r="Z2033">
        <f>YEAR(BD_PONDERACIONES[[#This Row],[Fecha Ejecución del Ticket]])</f>
        <v>2022</v>
      </c>
      <c r="AA2033" t="str">
        <f t="shared" si="435"/>
        <v>julio</v>
      </c>
      <c r="AB2033">
        <f>YEAR(BD_PONDERACIONES[[#This Row],[Fecha de Inspección]])</f>
        <v>2022</v>
      </c>
      <c r="AC2033">
        <f t="shared" si="436"/>
        <v>0.5</v>
      </c>
      <c r="AD2033">
        <f t="shared" si="437"/>
        <v>0.5</v>
      </c>
      <c r="AE2033">
        <f t="shared" si="438"/>
        <v>0.5</v>
      </c>
      <c r="AF2033">
        <f t="shared" si="439"/>
        <v>0.5</v>
      </c>
      <c r="AG2033">
        <f t="shared" si="440"/>
        <v>0.5</v>
      </c>
      <c r="AH2033">
        <f t="shared" si="441"/>
        <v>0.5</v>
      </c>
      <c r="AI2033">
        <f t="shared" si="442"/>
        <v>0.25</v>
      </c>
      <c r="AJ2033">
        <f t="shared" si="443"/>
        <v>0.25</v>
      </c>
      <c r="AK2033">
        <f t="shared" si="444"/>
        <v>0.5</v>
      </c>
      <c r="AL2033">
        <f t="shared" si="445"/>
        <v>0.5</v>
      </c>
      <c r="AM2033">
        <f t="shared" si="446"/>
        <v>0.5</v>
      </c>
      <c r="AN2033" s="6">
        <f t="shared" si="447"/>
        <v>1</v>
      </c>
      <c r="AO2033" t="str">
        <f>VLOOKUP(BD_PONDERACIONES[[#This Row],[Comuna]],Tabla3[#All],2,0)</f>
        <v>Florida</v>
      </c>
    </row>
    <row r="2034" spans="1:41" x14ac:dyDescent="0.35">
      <c r="A2034" t="s">
        <v>10377</v>
      </c>
      <c r="B2034" t="s">
        <v>10378</v>
      </c>
      <c r="C2034" t="s">
        <v>10379</v>
      </c>
      <c r="D2034" s="5">
        <v>44757</v>
      </c>
      <c r="E2034" s="5">
        <v>44741</v>
      </c>
      <c r="F2034" t="s">
        <v>763</v>
      </c>
      <c r="G2034" t="s">
        <v>10380</v>
      </c>
      <c r="H2034" t="s">
        <v>3797</v>
      </c>
      <c r="J2034" t="s">
        <v>756</v>
      </c>
      <c r="K2034" t="s">
        <v>756</v>
      </c>
      <c r="L2034" t="s">
        <v>757</v>
      </c>
      <c r="M2034" t="s">
        <v>757</v>
      </c>
      <c r="N2034" t="s">
        <v>756</v>
      </c>
      <c r="O2034" t="s">
        <v>756</v>
      </c>
      <c r="P2034" t="s">
        <v>758</v>
      </c>
      <c r="Q2034" t="s">
        <v>759</v>
      </c>
      <c r="R2034" t="s">
        <v>759</v>
      </c>
      <c r="S2034" t="s">
        <v>757</v>
      </c>
      <c r="T2034" t="s">
        <v>757</v>
      </c>
      <c r="U2034" t="s">
        <v>757</v>
      </c>
      <c r="V2034" t="s">
        <v>756</v>
      </c>
      <c r="W2034" t="s">
        <v>768</v>
      </c>
      <c r="X2034" t="s">
        <v>10381</v>
      </c>
      <c r="Y2034" t="str">
        <f t="shared" si="434"/>
        <v>junio</v>
      </c>
      <c r="Z2034">
        <f>YEAR(BD_PONDERACIONES[[#This Row],[Fecha Ejecución del Ticket]])</f>
        <v>2022</v>
      </c>
      <c r="AA2034" t="str">
        <f t="shared" si="435"/>
        <v>julio</v>
      </c>
      <c r="AB2034">
        <f>YEAR(BD_PONDERACIONES[[#This Row],[Fecha de Inspección]])</f>
        <v>2022</v>
      </c>
      <c r="AC2034">
        <f t="shared" si="436"/>
        <v>0.5</v>
      </c>
      <c r="AD2034">
        <f t="shared" si="437"/>
        <v>0.5</v>
      </c>
      <c r="AE2034">
        <f t="shared" si="438"/>
        <v>0.5</v>
      </c>
      <c r="AF2034">
        <f t="shared" si="439"/>
        <v>0.5</v>
      </c>
      <c r="AG2034">
        <f t="shared" si="440"/>
        <v>0.5</v>
      </c>
      <c r="AH2034">
        <f t="shared" si="441"/>
        <v>0.5</v>
      </c>
      <c r="AI2034">
        <f t="shared" si="442"/>
        <v>0.25</v>
      </c>
      <c r="AJ2034">
        <f t="shared" si="443"/>
        <v>0.25</v>
      </c>
      <c r="AK2034">
        <f t="shared" si="444"/>
        <v>0.5</v>
      </c>
      <c r="AL2034">
        <f t="shared" si="445"/>
        <v>0.5</v>
      </c>
      <c r="AM2034">
        <f t="shared" si="446"/>
        <v>0.17499999999999999</v>
      </c>
      <c r="AN2034" s="6">
        <f t="shared" si="447"/>
        <v>0.93500000000000005</v>
      </c>
      <c r="AO2034" t="str">
        <f>VLOOKUP(BD_PONDERACIONES[[#This Row],[Comuna]],Tabla3[#All],2,0)</f>
        <v>Florida</v>
      </c>
    </row>
    <row r="2035" spans="1:41" x14ac:dyDescent="0.35">
      <c r="A2035" t="s">
        <v>10382</v>
      </c>
      <c r="B2035" t="s">
        <v>10383</v>
      </c>
      <c r="C2035" t="s">
        <v>10384</v>
      </c>
      <c r="D2035" s="5">
        <v>44757</v>
      </c>
      <c r="E2035" s="5">
        <v>44742</v>
      </c>
      <c r="F2035" t="s">
        <v>763</v>
      </c>
      <c r="G2035" t="s">
        <v>10385</v>
      </c>
      <c r="H2035" t="s">
        <v>3797</v>
      </c>
      <c r="J2035" t="s">
        <v>756</v>
      </c>
      <c r="K2035" t="s">
        <v>756</v>
      </c>
      <c r="L2035" t="s">
        <v>757</v>
      </c>
      <c r="M2035" t="s">
        <v>757</v>
      </c>
      <c r="N2035" t="s">
        <v>756</v>
      </c>
      <c r="O2035" t="s">
        <v>756</v>
      </c>
      <c r="P2035" t="s">
        <v>758</v>
      </c>
      <c r="Q2035" t="s">
        <v>759</v>
      </c>
      <c r="R2035" t="s">
        <v>759</v>
      </c>
      <c r="S2035" t="s">
        <v>757</v>
      </c>
      <c r="T2035" t="s">
        <v>757</v>
      </c>
      <c r="U2035" t="s">
        <v>757</v>
      </c>
      <c r="V2035" t="s">
        <v>756</v>
      </c>
      <c r="W2035" t="s">
        <v>768</v>
      </c>
      <c r="X2035" t="s">
        <v>7487</v>
      </c>
      <c r="Y2035" t="str">
        <f t="shared" si="434"/>
        <v>junio</v>
      </c>
      <c r="Z2035">
        <f>YEAR(BD_PONDERACIONES[[#This Row],[Fecha Ejecución del Ticket]])</f>
        <v>2022</v>
      </c>
      <c r="AA2035" t="str">
        <f t="shared" si="435"/>
        <v>julio</v>
      </c>
      <c r="AB2035">
        <f>YEAR(BD_PONDERACIONES[[#This Row],[Fecha de Inspección]])</f>
        <v>2022</v>
      </c>
      <c r="AC2035">
        <f t="shared" si="436"/>
        <v>0.5</v>
      </c>
      <c r="AD2035">
        <f t="shared" si="437"/>
        <v>0.5</v>
      </c>
      <c r="AE2035">
        <f t="shared" si="438"/>
        <v>0.5</v>
      </c>
      <c r="AF2035">
        <f t="shared" si="439"/>
        <v>0.5</v>
      </c>
      <c r="AG2035">
        <f t="shared" si="440"/>
        <v>0.5</v>
      </c>
      <c r="AH2035">
        <f t="shared" si="441"/>
        <v>0.5</v>
      </c>
      <c r="AI2035">
        <f t="shared" si="442"/>
        <v>0.25</v>
      </c>
      <c r="AJ2035">
        <f t="shared" si="443"/>
        <v>0.25</v>
      </c>
      <c r="AK2035">
        <f t="shared" si="444"/>
        <v>0.5</v>
      </c>
      <c r="AL2035">
        <f t="shared" si="445"/>
        <v>0.5</v>
      </c>
      <c r="AM2035">
        <f t="shared" si="446"/>
        <v>0.17499999999999999</v>
      </c>
      <c r="AN2035" s="6">
        <f t="shared" si="447"/>
        <v>0.93500000000000005</v>
      </c>
      <c r="AO2035" t="str">
        <f>VLOOKUP(BD_PONDERACIONES[[#This Row],[Comuna]],Tabla3[#All],2,0)</f>
        <v>Florida</v>
      </c>
    </row>
    <row r="2036" spans="1:41" x14ac:dyDescent="0.35">
      <c r="A2036" t="s">
        <v>10386</v>
      </c>
      <c r="B2036" t="s">
        <v>10387</v>
      </c>
      <c r="C2036" t="s">
        <v>10388</v>
      </c>
      <c r="D2036" s="5">
        <v>44757</v>
      </c>
      <c r="E2036" s="5">
        <v>44742</v>
      </c>
      <c r="F2036" t="s">
        <v>763</v>
      </c>
      <c r="G2036" t="s">
        <v>10389</v>
      </c>
      <c r="H2036" t="s">
        <v>3797</v>
      </c>
      <c r="J2036" t="s">
        <v>756</v>
      </c>
      <c r="K2036" t="s">
        <v>756</v>
      </c>
      <c r="L2036" t="s">
        <v>757</v>
      </c>
      <c r="M2036" t="s">
        <v>757</v>
      </c>
      <c r="N2036" t="s">
        <v>756</v>
      </c>
      <c r="O2036" t="s">
        <v>756</v>
      </c>
      <c r="P2036" t="s">
        <v>758</v>
      </c>
      <c r="Q2036" t="s">
        <v>759</v>
      </c>
      <c r="R2036" t="s">
        <v>759</v>
      </c>
      <c r="S2036" t="s">
        <v>757</v>
      </c>
      <c r="T2036" t="s">
        <v>757</v>
      </c>
      <c r="U2036" t="s">
        <v>757</v>
      </c>
      <c r="V2036" t="s">
        <v>756</v>
      </c>
      <c r="W2036" t="s">
        <v>768</v>
      </c>
      <c r="X2036" t="s">
        <v>10390</v>
      </c>
      <c r="Y2036" t="str">
        <f t="shared" si="434"/>
        <v>junio</v>
      </c>
      <c r="Z2036">
        <f>YEAR(BD_PONDERACIONES[[#This Row],[Fecha Ejecución del Ticket]])</f>
        <v>2022</v>
      </c>
      <c r="AA2036" t="str">
        <f t="shared" si="435"/>
        <v>julio</v>
      </c>
      <c r="AB2036">
        <f>YEAR(BD_PONDERACIONES[[#This Row],[Fecha de Inspección]])</f>
        <v>2022</v>
      </c>
      <c r="AC2036">
        <f t="shared" si="436"/>
        <v>0.5</v>
      </c>
      <c r="AD2036">
        <f t="shared" si="437"/>
        <v>0.5</v>
      </c>
      <c r="AE2036">
        <f t="shared" si="438"/>
        <v>0.5</v>
      </c>
      <c r="AF2036">
        <f t="shared" si="439"/>
        <v>0.5</v>
      </c>
      <c r="AG2036">
        <f t="shared" si="440"/>
        <v>0.5</v>
      </c>
      <c r="AH2036">
        <f t="shared" si="441"/>
        <v>0.5</v>
      </c>
      <c r="AI2036">
        <f t="shared" si="442"/>
        <v>0.25</v>
      </c>
      <c r="AJ2036">
        <f t="shared" si="443"/>
        <v>0.25</v>
      </c>
      <c r="AK2036">
        <f t="shared" si="444"/>
        <v>0.5</v>
      </c>
      <c r="AL2036">
        <f t="shared" si="445"/>
        <v>0.5</v>
      </c>
      <c r="AM2036">
        <f t="shared" si="446"/>
        <v>0.17499999999999999</v>
      </c>
      <c r="AN2036" s="6">
        <f t="shared" si="447"/>
        <v>0.93500000000000005</v>
      </c>
      <c r="AO2036" t="str">
        <f>VLOOKUP(BD_PONDERACIONES[[#This Row],[Comuna]],Tabla3[#All],2,0)</f>
        <v>Florida</v>
      </c>
    </row>
    <row r="2037" spans="1:41" x14ac:dyDescent="0.35">
      <c r="A2037" t="s">
        <v>10391</v>
      </c>
      <c r="B2037" t="s">
        <v>10392</v>
      </c>
      <c r="C2037" t="s">
        <v>10393</v>
      </c>
      <c r="D2037" s="5">
        <v>44757</v>
      </c>
      <c r="E2037" s="5">
        <v>44740</v>
      </c>
      <c r="F2037" t="s">
        <v>763</v>
      </c>
      <c r="G2037" t="s">
        <v>10394</v>
      </c>
      <c r="H2037" t="s">
        <v>3797</v>
      </c>
      <c r="J2037" t="s">
        <v>756</v>
      </c>
      <c r="K2037" t="s">
        <v>756</v>
      </c>
      <c r="L2037" t="s">
        <v>757</v>
      </c>
      <c r="M2037" t="s">
        <v>757</v>
      </c>
      <c r="N2037" t="s">
        <v>756</v>
      </c>
      <c r="O2037" t="s">
        <v>756</v>
      </c>
      <c r="P2037" t="s">
        <v>758</v>
      </c>
      <c r="Q2037" t="s">
        <v>759</v>
      </c>
      <c r="R2037" t="s">
        <v>759</v>
      </c>
      <c r="S2037" t="s">
        <v>757</v>
      </c>
      <c r="T2037" t="s">
        <v>757</v>
      </c>
      <c r="U2037" t="s">
        <v>757</v>
      </c>
      <c r="V2037" t="s">
        <v>756</v>
      </c>
      <c r="W2037" t="s">
        <v>756</v>
      </c>
      <c r="X2037" t="s">
        <v>804</v>
      </c>
      <c r="Y2037" t="str">
        <f t="shared" si="434"/>
        <v>junio</v>
      </c>
      <c r="Z2037">
        <f>YEAR(BD_PONDERACIONES[[#This Row],[Fecha Ejecución del Ticket]])</f>
        <v>2022</v>
      </c>
      <c r="AA2037" t="str">
        <f t="shared" si="435"/>
        <v>julio</v>
      </c>
      <c r="AB2037">
        <f>YEAR(BD_PONDERACIONES[[#This Row],[Fecha de Inspección]])</f>
        <v>2022</v>
      </c>
      <c r="AC2037">
        <f t="shared" si="436"/>
        <v>0.5</v>
      </c>
      <c r="AD2037">
        <f t="shared" si="437"/>
        <v>0.5</v>
      </c>
      <c r="AE2037">
        <f t="shared" si="438"/>
        <v>0.5</v>
      </c>
      <c r="AF2037">
        <f t="shared" si="439"/>
        <v>0.5</v>
      </c>
      <c r="AG2037">
        <f t="shared" si="440"/>
        <v>0.5</v>
      </c>
      <c r="AH2037">
        <f t="shared" si="441"/>
        <v>0.5</v>
      </c>
      <c r="AI2037">
        <f t="shared" si="442"/>
        <v>0.25</v>
      </c>
      <c r="AJ2037">
        <f t="shared" si="443"/>
        <v>0.25</v>
      </c>
      <c r="AK2037">
        <f t="shared" si="444"/>
        <v>0.5</v>
      </c>
      <c r="AL2037">
        <f t="shared" si="445"/>
        <v>0.5</v>
      </c>
      <c r="AM2037">
        <f t="shared" si="446"/>
        <v>0.5</v>
      </c>
      <c r="AN2037" s="6">
        <f t="shared" si="447"/>
        <v>1</v>
      </c>
      <c r="AO2037" t="str">
        <f>VLOOKUP(BD_PONDERACIONES[[#This Row],[Comuna]],Tabla3[#All],2,0)</f>
        <v>Florida</v>
      </c>
    </row>
    <row r="2038" spans="1:41" x14ac:dyDescent="0.35">
      <c r="A2038" t="s">
        <v>10395</v>
      </c>
      <c r="B2038" t="s">
        <v>10396</v>
      </c>
      <c r="C2038" t="s">
        <v>10397</v>
      </c>
      <c r="D2038" s="5">
        <v>44757</v>
      </c>
      <c r="E2038" s="5">
        <v>44732</v>
      </c>
      <c r="F2038" t="s">
        <v>763</v>
      </c>
      <c r="G2038" t="s">
        <v>10398</v>
      </c>
      <c r="H2038" t="s">
        <v>3797</v>
      </c>
      <c r="J2038" t="s">
        <v>756</v>
      </c>
      <c r="K2038" t="s">
        <v>756</v>
      </c>
      <c r="L2038" t="s">
        <v>757</v>
      </c>
      <c r="M2038" t="s">
        <v>757</v>
      </c>
      <c r="N2038" t="s">
        <v>756</v>
      </c>
      <c r="O2038" t="s">
        <v>756</v>
      </c>
      <c r="P2038" t="s">
        <v>758</v>
      </c>
      <c r="Q2038" t="s">
        <v>759</v>
      </c>
      <c r="R2038" t="s">
        <v>759</v>
      </c>
      <c r="S2038" t="s">
        <v>757</v>
      </c>
      <c r="T2038" t="s">
        <v>757</v>
      </c>
      <c r="U2038" t="s">
        <v>757</v>
      </c>
      <c r="V2038" t="s">
        <v>773</v>
      </c>
      <c r="W2038" t="s">
        <v>768</v>
      </c>
      <c r="X2038" t="s">
        <v>10399</v>
      </c>
      <c r="Y2038" t="str">
        <f t="shared" si="434"/>
        <v>junio</v>
      </c>
      <c r="Z2038">
        <f>YEAR(BD_PONDERACIONES[[#This Row],[Fecha Ejecución del Ticket]])</f>
        <v>2022</v>
      </c>
      <c r="AA2038" t="str">
        <f t="shared" si="435"/>
        <v>julio</v>
      </c>
      <c r="AB2038">
        <f>YEAR(BD_PONDERACIONES[[#This Row],[Fecha de Inspección]])</f>
        <v>2022</v>
      </c>
      <c r="AC2038">
        <f t="shared" si="436"/>
        <v>0.5</v>
      </c>
      <c r="AD2038">
        <f t="shared" si="437"/>
        <v>0.5</v>
      </c>
      <c r="AE2038">
        <f t="shared" si="438"/>
        <v>0.5</v>
      </c>
      <c r="AF2038">
        <f t="shared" si="439"/>
        <v>0.5</v>
      </c>
      <c r="AG2038">
        <f t="shared" si="440"/>
        <v>0.5</v>
      </c>
      <c r="AH2038">
        <f t="shared" si="441"/>
        <v>0.5</v>
      </c>
      <c r="AI2038">
        <f t="shared" si="442"/>
        <v>0.25</v>
      </c>
      <c r="AJ2038">
        <f t="shared" si="443"/>
        <v>0.25</v>
      </c>
      <c r="AK2038">
        <f t="shared" si="444"/>
        <v>0.5</v>
      </c>
      <c r="AL2038">
        <f t="shared" si="445"/>
        <v>0</v>
      </c>
      <c r="AM2038">
        <f t="shared" si="446"/>
        <v>0.17499999999999999</v>
      </c>
      <c r="AN2038" s="6">
        <f t="shared" si="447"/>
        <v>0.83500000000000008</v>
      </c>
      <c r="AO2038" t="str">
        <f>VLOOKUP(BD_PONDERACIONES[[#This Row],[Comuna]],Tabla3[#All],2,0)</f>
        <v>Florida</v>
      </c>
    </row>
    <row r="2039" spans="1:41" x14ac:dyDescent="0.35">
      <c r="A2039" t="s">
        <v>10208</v>
      </c>
      <c r="B2039" t="s">
        <v>10209</v>
      </c>
      <c r="C2039" t="s">
        <v>10210</v>
      </c>
      <c r="D2039" s="5">
        <v>44760</v>
      </c>
      <c r="E2039" s="5">
        <v>44724</v>
      </c>
      <c r="F2039" t="s">
        <v>763</v>
      </c>
      <c r="G2039" t="s">
        <v>10211</v>
      </c>
      <c r="H2039" t="s">
        <v>3797</v>
      </c>
      <c r="J2039" t="s">
        <v>756</v>
      </c>
      <c r="K2039" t="s">
        <v>756</v>
      </c>
      <c r="L2039" t="s">
        <v>757</v>
      </c>
      <c r="M2039" t="s">
        <v>757</v>
      </c>
      <c r="N2039" t="s">
        <v>756</v>
      </c>
      <c r="O2039" t="s">
        <v>756</v>
      </c>
      <c r="P2039" t="s">
        <v>758</v>
      </c>
      <c r="Q2039" t="s">
        <v>759</v>
      </c>
      <c r="R2039" t="s">
        <v>759</v>
      </c>
      <c r="S2039" t="s">
        <v>757</v>
      </c>
      <c r="T2039" t="s">
        <v>757</v>
      </c>
      <c r="U2039" t="s">
        <v>757</v>
      </c>
      <c r="V2039" t="s">
        <v>773</v>
      </c>
      <c r="W2039" t="s">
        <v>773</v>
      </c>
      <c r="X2039" t="s">
        <v>10212</v>
      </c>
      <c r="Y2039" t="str">
        <f t="shared" si="434"/>
        <v>junio</v>
      </c>
      <c r="Z2039">
        <f>YEAR(BD_PONDERACIONES[[#This Row],[Fecha Ejecución del Ticket]])</f>
        <v>2022</v>
      </c>
      <c r="AA2039" t="str">
        <f t="shared" si="435"/>
        <v>julio</v>
      </c>
      <c r="AB2039">
        <f>YEAR(BD_PONDERACIONES[[#This Row],[Fecha de Inspección]])</f>
        <v>2022</v>
      </c>
      <c r="AC2039">
        <f t="shared" si="436"/>
        <v>0.5</v>
      </c>
      <c r="AD2039">
        <f t="shared" si="437"/>
        <v>0.5</v>
      </c>
      <c r="AE2039">
        <f t="shared" si="438"/>
        <v>0.5</v>
      </c>
      <c r="AF2039">
        <f t="shared" si="439"/>
        <v>0.5</v>
      </c>
      <c r="AG2039">
        <f t="shared" si="440"/>
        <v>0.5</v>
      </c>
      <c r="AH2039">
        <f t="shared" si="441"/>
        <v>0.5</v>
      </c>
      <c r="AI2039">
        <f t="shared" si="442"/>
        <v>0.25</v>
      </c>
      <c r="AJ2039">
        <f t="shared" si="443"/>
        <v>0.25</v>
      </c>
      <c r="AK2039">
        <f t="shared" si="444"/>
        <v>0.5</v>
      </c>
      <c r="AL2039">
        <f t="shared" si="445"/>
        <v>0</v>
      </c>
      <c r="AM2039">
        <f t="shared" si="446"/>
        <v>0</v>
      </c>
      <c r="AN2039" s="6">
        <f t="shared" si="447"/>
        <v>0.8</v>
      </c>
      <c r="AO2039" t="str">
        <f>VLOOKUP(BD_PONDERACIONES[[#This Row],[Comuna]],Tabla3[#All],2,0)</f>
        <v>Florida</v>
      </c>
    </row>
    <row r="2040" spans="1:41" x14ac:dyDescent="0.35">
      <c r="A2040" t="s">
        <v>10213</v>
      </c>
      <c r="B2040" t="s">
        <v>10214</v>
      </c>
      <c r="C2040" t="s">
        <v>10215</v>
      </c>
      <c r="D2040" s="5">
        <v>44760</v>
      </c>
      <c r="E2040" s="5">
        <v>44726</v>
      </c>
      <c r="F2040" t="s">
        <v>763</v>
      </c>
      <c r="G2040" t="s">
        <v>10216</v>
      </c>
      <c r="H2040" t="s">
        <v>3797</v>
      </c>
      <c r="J2040" t="s">
        <v>756</v>
      </c>
      <c r="K2040" t="s">
        <v>756</v>
      </c>
      <c r="L2040" t="s">
        <v>757</v>
      </c>
      <c r="M2040" t="s">
        <v>757</v>
      </c>
      <c r="N2040" t="s">
        <v>756</v>
      </c>
      <c r="O2040" t="s">
        <v>756</v>
      </c>
      <c r="P2040" t="s">
        <v>758</v>
      </c>
      <c r="Q2040" t="s">
        <v>759</v>
      </c>
      <c r="R2040" t="s">
        <v>759</v>
      </c>
      <c r="S2040" t="s">
        <v>757</v>
      </c>
      <c r="T2040" t="s">
        <v>757</v>
      </c>
      <c r="U2040" t="s">
        <v>757</v>
      </c>
      <c r="V2040" t="s">
        <v>756</v>
      </c>
      <c r="W2040" t="s">
        <v>773</v>
      </c>
      <c r="X2040" t="s">
        <v>10217</v>
      </c>
      <c r="Y2040" t="str">
        <f t="shared" si="434"/>
        <v>junio</v>
      </c>
      <c r="Z2040">
        <f>YEAR(BD_PONDERACIONES[[#This Row],[Fecha Ejecución del Ticket]])</f>
        <v>2022</v>
      </c>
      <c r="AA2040" t="str">
        <f t="shared" si="435"/>
        <v>julio</v>
      </c>
      <c r="AB2040">
        <f>YEAR(BD_PONDERACIONES[[#This Row],[Fecha de Inspección]])</f>
        <v>2022</v>
      </c>
      <c r="AC2040">
        <f t="shared" si="436"/>
        <v>0.5</v>
      </c>
      <c r="AD2040">
        <f t="shared" si="437"/>
        <v>0.5</v>
      </c>
      <c r="AE2040">
        <f t="shared" si="438"/>
        <v>0.5</v>
      </c>
      <c r="AF2040">
        <f t="shared" si="439"/>
        <v>0.5</v>
      </c>
      <c r="AG2040">
        <f t="shared" si="440"/>
        <v>0.5</v>
      </c>
      <c r="AH2040">
        <f t="shared" si="441"/>
        <v>0.5</v>
      </c>
      <c r="AI2040">
        <f t="shared" si="442"/>
        <v>0.25</v>
      </c>
      <c r="AJ2040">
        <f t="shared" si="443"/>
        <v>0.25</v>
      </c>
      <c r="AK2040">
        <f t="shared" si="444"/>
        <v>0.5</v>
      </c>
      <c r="AL2040">
        <f t="shared" si="445"/>
        <v>0.5</v>
      </c>
      <c r="AM2040">
        <f t="shared" si="446"/>
        <v>0</v>
      </c>
      <c r="AN2040" s="6">
        <f t="shared" si="447"/>
        <v>0.9</v>
      </c>
      <c r="AO2040" t="str">
        <f>VLOOKUP(BD_PONDERACIONES[[#This Row],[Comuna]],Tabla3[#All],2,0)</f>
        <v>Florida</v>
      </c>
    </row>
    <row r="2041" spans="1:41" x14ac:dyDescent="0.35">
      <c r="A2041" t="s">
        <v>10218</v>
      </c>
      <c r="B2041" t="s">
        <v>10219</v>
      </c>
      <c r="C2041" t="s">
        <v>10220</v>
      </c>
      <c r="D2041" s="5">
        <v>44760</v>
      </c>
      <c r="E2041" s="5">
        <v>44714</v>
      </c>
      <c r="F2041" t="s">
        <v>753</v>
      </c>
      <c r="G2041" t="s">
        <v>10221</v>
      </c>
      <c r="H2041" t="s">
        <v>3797</v>
      </c>
      <c r="J2041" t="s">
        <v>756</v>
      </c>
      <c r="K2041" t="s">
        <v>756</v>
      </c>
      <c r="L2041" t="s">
        <v>757</v>
      </c>
      <c r="M2041" t="s">
        <v>757</v>
      </c>
      <c r="N2041" t="s">
        <v>756</v>
      </c>
      <c r="O2041" t="s">
        <v>756</v>
      </c>
      <c r="P2041" t="s">
        <v>758</v>
      </c>
      <c r="Q2041" t="s">
        <v>759</v>
      </c>
      <c r="R2041" t="s">
        <v>759</v>
      </c>
      <c r="S2041" t="s">
        <v>757</v>
      </c>
      <c r="T2041" t="s">
        <v>757</v>
      </c>
      <c r="U2041" t="s">
        <v>757</v>
      </c>
      <c r="V2041" t="s">
        <v>904</v>
      </c>
      <c r="W2041" t="s">
        <v>768</v>
      </c>
      <c r="X2041" t="s">
        <v>7623</v>
      </c>
      <c r="Y2041" t="str">
        <f t="shared" si="434"/>
        <v>junio</v>
      </c>
      <c r="Z2041">
        <f>YEAR(BD_PONDERACIONES[[#This Row],[Fecha Ejecución del Ticket]])</f>
        <v>2022</v>
      </c>
      <c r="AA2041" t="str">
        <f t="shared" si="435"/>
        <v>julio</v>
      </c>
      <c r="AB2041">
        <f>YEAR(BD_PONDERACIONES[[#This Row],[Fecha de Inspección]])</f>
        <v>2022</v>
      </c>
      <c r="AC2041">
        <f t="shared" si="436"/>
        <v>0.5</v>
      </c>
      <c r="AD2041">
        <f t="shared" si="437"/>
        <v>0.5</v>
      </c>
      <c r="AE2041">
        <f t="shared" si="438"/>
        <v>0.5</v>
      </c>
      <c r="AF2041">
        <f t="shared" si="439"/>
        <v>0.5</v>
      </c>
      <c r="AG2041">
        <f t="shared" si="440"/>
        <v>0.5</v>
      </c>
      <c r="AH2041">
        <f t="shared" si="441"/>
        <v>0.5</v>
      </c>
      <c r="AI2041">
        <f t="shared" si="442"/>
        <v>0.25</v>
      </c>
      <c r="AJ2041">
        <f t="shared" si="443"/>
        <v>0.25</v>
      </c>
      <c r="AK2041">
        <f t="shared" si="444"/>
        <v>0.5</v>
      </c>
      <c r="AL2041">
        <f t="shared" si="445"/>
        <v>0.32500000000000001</v>
      </c>
      <c r="AM2041">
        <f t="shared" si="446"/>
        <v>0.17499999999999999</v>
      </c>
      <c r="AN2041" s="6">
        <f t="shared" si="447"/>
        <v>0.9</v>
      </c>
      <c r="AO2041" t="str">
        <f>VLOOKUP(BD_PONDERACIONES[[#This Row],[Comuna]],Tabla3[#All],2,0)</f>
        <v>Florida</v>
      </c>
    </row>
    <row r="2042" spans="1:41" x14ac:dyDescent="0.35">
      <c r="A2042" t="s">
        <v>10222</v>
      </c>
      <c r="B2042" t="s">
        <v>10223</v>
      </c>
      <c r="C2042" t="s">
        <v>10224</v>
      </c>
      <c r="D2042" s="5">
        <v>44760</v>
      </c>
      <c r="E2042" s="5">
        <v>44717</v>
      </c>
      <c r="F2042" t="s">
        <v>753</v>
      </c>
      <c r="G2042" t="s">
        <v>10225</v>
      </c>
      <c r="H2042" t="s">
        <v>3797</v>
      </c>
      <c r="J2042" t="s">
        <v>756</v>
      </c>
      <c r="K2042" t="s">
        <v>756</v>
      </c>
      <c r="L2042" t="s">
        <v>757</v>
      </c>
      <c r="M2042" t="s">
        <v>757</v>
      </c>
      <c r="N2042" t="s">
        <v>756</v>
      </c>
      <c r="O2042" t="s">
        <v>756</v>
      </c>
      <c r="P2042" t="s">
        <v>758</v>
      </c>
      <c r="Q2042" t="s">
        <v>759</v>
      </c>
      <c r="R2042" t="s">
        <v>759</v>
      </c>
      <c r="S2042" t="s">
        <v>757</v>
      </c>
      <c r="T2042" t="s">
        <v>757</v>
      </c>
      <c r="U2042" t="s">
        <v>757</v>
      </c>
      <c r="V2042" t="s">
        <v>756</v>
      </c>
      <c r="W2042" t="s">
        <v>768</v>
      </c>
      <c r="X2042" t="s">
        <v>885</v>
      </c>
      <c r="Y2042" t="str">
        <f t="shared" si="434"/>
        <v>junio</v>
      </c>
      <c r="Z2042">
        <f>YEAR(BD_PONDERACIONES[[#This Row],[Fecha Ejecución del Ticket]])</f>
        <v>2022</v>
      </c>
      <c r="AA2042" t="str">
        <f t="shared" si="435"/>
        <v>julio</v>
      </c>
      <c r="AB2042">
        <f>YEAR(BD_PONDERACIONES[[#This Row],[Fecha de Inspección]])</f>
        <v>2022</v>
      </c>
      <c r="AC2042">
        <f t="shared" si="436"/>
        <v>0.5</v>
      </c>
      <c r="AD2042">
        <f t="shared" si="437"/>
        <v>0.5</v>
      </c>
      <c r="AE2042">
        <f t="shared" si="438"/>
        <v>0.5</v>
      </c>
      <c r="AF2042">
        <f t="shared" si="439"/>
        <v>0.5</v>
      </c>
      <c r="AG2042">
        <f t="shared" si="440"/>
        <v>0.5</v>
      </c>
      <c r="AH2042">
        <f t="shared" si="441"/>
        <v>0.5</v>
      </c>
      <c r="AI2042">
        <f t="shared" si="442"/>
        <v>0.25</v>
      </c>
      <c r="AJ2042">
        <f t="shared" si="443"/>
        <v>0.25</v>
      </c>
      <c r="AK2042">
        <f t="shared" si="444"/>
        <v>0.5</v>
      </c>
      <c r="AL2042">
        <f t="shared" si="445"/>
        <v>0.5</v>
      </c>
      <c r="AM2042">
        <f t="shared" si="446"/>
        <v>0.17499999999999999</v>
      </c>
      <c r="AN2042" s="6">
        <f t="shared" si="447"/>
        <v>0.93500000000000005</v>
      </c>
      <c r="AO2042" t="str">
        <f>VLOOKUP(BD_PONDERACIONES[[#This Row],[Comuna]],Tabla3[#All],2,0)</f>
        <v>Florida</v>
      </c>
    </row>
    <row r="2043" spans="1:41" x14ac:dyDescent="0.35">
      <c r="A2043" t="s">
        <v>10226</v>
      </c>
      <c r="B2043" t="s">
        <v>10227</v>
      </c>
      <c r="C2043" t="s">
        <v>10228</v>
      </c>
      <c r="D2043" s="5">
        <v>44760</v>
      </c>
      <c r="E2043" s="5">
        <v>44720</v>
      </c>
      <c r="F2043" t="s">
        <v>753</v>
      </c>
      <c r="G2043" t="s">
        <v>10229</v>
      </c>
      <c r="H2043" t="s">
        <v>3797</v>
      </c>
      <c r="J2043" t="s">
        <v>756</v>
      </c>
      <c r="K2043" t="s">
        <v>756</v>
      </c>
      <c r="L2043" t="s">
        <v>756</v>
      </c>
      <c r="M2043" t="s">
        <v>756</v>
      </c>
      <c r="N2043" t="s">
        <v>756</v>
      </c>
      <c r="O2043" t="s">
        <v>756</v>
      </c>
      <c r="P2043" t="s">
        <v>758</v>
      </c>
      <c r="Q2043" t="s">
        <v>759</v>
      </c>
      <c r="R2043" t="s">
        <v>759</v>
      </c>
      <c r="S2043" t="s">
        <v>757</v>
      </c>
      <c r="T2043" t="s">
        <v>757</v>
      </c>
      <c r="U2043" t="s">
        <v>757</v>
      </c>
      <c r="V2043" t="s">
        <v>756</v>
      </c>
      <c r="W2043" t="s">
        <v>756</v>
      </c>
      <c r="X2043" t="s">
        <v>885</v>
      </c>
      <c r="Y2043" t="str">
        <f t="shared" si="434"/>
        <v>junio</v>
      </c>
      <c r="Z2043">
        <f>YEAR(BD_PONDERACIONES[[#This Row],[Fecha Ejecución del Ticket]])</f>
        <v>2022</v>
      </c>
      <c r="AA2043" t="str">
        <f t="shared" si="435"/>
        <v>julio</v>
      </c>
      <c r="AB2043">
        <f>YEAR(BD_PONDERACIONES[[#This Row],[Fecha de Inspección]])</f>
        <v>2022</v>
      </c>
      <c r="AC2043">
        <f t="shared" si="436"/>
        <v>0.5</v>
      </c>
      <c r="AD2043">
        <f t="shared" si="437"/>
        <v>0.5</v>
      </c>
      <c r="AE2043">
        <f t="shared" si="438"/>
        <v>0.5</v>
      </c>
      <c r="AF2043">
        <f t="shared" si="439"/>
        <v>0.5</v>
      </c>
      <c r="AG2043">
        <f t="shared" si="440"/>
        <v>0.5</v>
      </c>
      <c r="AH2043">
        <f t="shared" si="441"/>
        <v>0.5</v>
      </c>
      <c r="AI2043">
        <f t="shared" si="442"/>
        <v>0.25</v>
      </c>
      <c r="AJ2043">
        <f t="shared" si="443"/>
        <v>0.25</v>
      </c>
      <c r="AK2043">
        <f t="shared" si="444"/>
        <v>0.5</v>
      </c>
      <c r="AL2043">
        <f t="shared" si="445"/>
        <v>0.5</v>
      </c>
      <c r="AM2043">
        <f t="shared" si="446"/>
        <v>0.5</v>
      </c>
      <c r="AN2043" s="6">
        <f t="shared" si="447"/>
        <v>1</v>
      </c>
      <c r="AO2043" t="str">
        <f>VLOOKUP(BD_PONDERACIONES[[#This Row],[Comuna]],Tabla3[#All],2,0)</f>
        <v>Florida</v>
      </c>
    </row>
    <row r="2044" spans="1:41" x14ac:dyDescent="0.35">
      <c r="A2044" t="s">
        <v>10230</v>
      </c>
      <c r="B2044" t="s">
        <v>10231</v>
      </c>
      <c r="C2044" t="s">
        <v>10232</v>
      </c>
      <c r="D2044" s="5">
        <v>44760</v>
      </c>
      <c r="E2044" s="5">
        <v>44725</v>
      </c>
      <c r="F2044" t="s">
        <v>763</v>
      </c>
      <c r="G2044" t="s">
        <v>10233</v>
      </c>
      <c r="H2044" t="s">
        <v>3797</v>
      </c>
      <c r="J2044" t="s">
        <v>756</v>
      </c>
      <c r="K2044" t="s">
        <v>756</v>
      </c>
      <c r="L2044" t="s">
        <v>757</v>
      </c>
      <c r="M2044" t="s">
        <v>757</v>
      </c>
      <c r="N2044" t="s">
        <v>757</v>
      </c>
      <c r="O2044" t="s">
        <v>757</v>
      </c>
      <c r="P2044" t="s">
        <v>765</v>
      </c>
      <c r="Q2044" t="s">
        <v>10234</v>
      </c>
      <c r="R2044" t="s">
        <v>759</v>
      </c>
      <c r="S2044" t="s">
        <v>756</v>
      </c>
      <c r="T2044" t="s">
        <v>756</v>
      </c>
      <c r="U2044" t="s">
        <v>756</v>
      </c>
      <c r="V2044" t="s">
        <v>756</v>
      </c>
      <c r="W2044" t="s">
        <v>768</v>
      </c>
      <c r="X2044" t="s">
        <v>10235</v>
      </c>
      <c r="Y2044" t="str">
        <f t="shared" si="434"/>
        <v>junio</v>
      </c>
      <c r="Z2044">
        <f>YEAR(BD_PONDERACIONES[[#This Row],[Fecha Ejecución del Ticket]])</f>
        <v>2022</v>
      </c>
      <c r="AA2044" t="str">
        <f t="shared" si="435"/>
        <v>julio</v>
      </c>
      <c r="AB2044">
        <f>YEAR(BD_PONDERACIONES[[#This Row],[Fecha de Inspección]])</f>
        <v>2022</v>
      </c>
      <c r="AC2044">
        <f t="shared" si="436"/>
        <v>0.5</v>
      </c>
      <c r="AD2044">
        <f t="shared" si="437"/>
        <v>0.5</v>
      </c>
      <c r="AE2044">
        <f t="shared" si="438"/>
        <v>0.5</v>
      </c>
      <c r="AF2044">
        <f t="shared" si="439"/>
        <v>0.5</v>
      </c>
      <c r="AG2044">
        <f t="shared" si="440"/>
        <v>0.5</v>
      </c>
      <c r="AH2044">
        <f t="shared" si="441"/>
        <v>0.5</v>
      </c>
      <c r="AI2044">
        <f t="shared" si="442"/>
        <v>0.25</v>
      </c>
      <c r="AJ2044">
        <f t="shared" si="443"/>
        <v>0.25</v>
      </c>
      <c r="AK2044">
        <f t="shared" si="444"/>
        <v>0.5</v>
      </c>
      <c r="AL2044">
        <f t="shared" si="445"/>
        <v>0.5</v>
      </c>
      <c r="AM2044">
        <f t="shared" si="446"/>
        <v>0.17499999999999999</v>
      </c>
      <c r="AN2044" s="6">
        <f t="shared" si="447"/>
        <v>0.93500000000000005</v>
      </c>
      <c r="AO2044" t="str">
        <f>VLOOKUP(BD_PONDERACIONES[[#This Row],[Comuna]],Tabla3[#All],2,0)</f>
        <v>Florida</v>
      </c>
    </row>
    <row r="2045" spans="1:41" x14ac:dyDescent="0.35">
      <c r="A2045" t="s">
        <v>10236</v>
      </c>
      <c r="B2045" t="s">
        <v>10237</v>
      </c>
      <c r="C2045" t="s">
        <v>10238</v>
      </c>
      <c r="D2045" s="5">
        <v>44760</v>
      </c>
      <c r="E2045" s="5">
        <v>44715</v>
      </c>
      <c r="F2045" t="s">
        <v>753</v>
      </c>
      <c r="G2045" t="s">
        <v>10239</v>
      </c>
      <c r="H2045" t="s">
        <v>3797</v>
      </c>
      <c r="J2045" t="s">
        <v>756</v>
      </c>
      <c r="K2045" t="s">
        <v>756</v>
      </c>
      <c r="L2045" t="s">
        <v>757</v>
      </c>
      <c r="M2045" t="s">
        <v>757</v>
      </c>
      <c r="N2045" t="s">
        <v>756</v>
      </c>
      <c r="O2045" t="s">
        <v>756</v>
      </c>
      <c r="P2045" t="s">
        <v>758</v>
      </c>
      <c r="Q2045" t="s">
        <v>759</v>
      </c>
      <c r="R2045" t="s">
        <v>759</v>
      </c>
      <c r="S2045" t="s">
        <v>757</v>
      </c>
      <c r="T2045" t="s">
        <v>757</v>
      </c>
      <c r="U2045" t="s">
        <v>757</v>
      </c>
      <c r="V2045" t="s">
        <v>756</v>
      </c>
      <c r="W2045" t="s">
        <v>756</v>
      </c>
      <c r="X2045" t="s">
        <v>9988</v>
      </c>
      <c r="Y2045" t="str">
        <f t="shared" si="434"/>
        <v>junio</v>
      </c>
      <c r="Z2045">
        <f>YEAR(BD_PONDERACIONES[[#This Row],[Fecha Ejecución del Ticket]])</f>
        <v>2022</v>
      </c>
      <c r="AA2045" t="str">
        <f t="shared" si="435"/>
        <v>julio</v>
      </c>
      <c r="AB2045">
        <f>YEAR(BD_PONDERACIONES[[#This Row],[Fecha de Inspección]])</f>
        <v>2022</v>
      </c>
      <c r="AC2045">
        <f t="shared" si="436"/>
        <v>0.5</v>
      </c>
      <c r="AD2045">
        <f t="shared" si="437"/>
        <v>0.5</v>
      </c>
      <c r="AE2045">
        <f t="shared" si="438"/>
        <v>0.5</v>
      </c>
      <c r="AF2045">
        <f t="shared" si="439"/>
        <v>0.5</v>
      </c>
      <c r="AG2045">
        <f t="shared" si="440"/>
        <v>0.5</v>
      </c>
      <c r="AH2045">
        <f t="shared" si="441"/>
        <v>0.5</v>
      </c>
      <c r="AI2045">
        <f t="shared" si="442"/>
        <v>0.25</v>
      </c>
      <c r="AJ2045">
        <f t="shared" si="443"/>
        <v>0.25</v>
      </c>
      <c r="AK2045">
        <f t="shared" si="444"/>
        <v>0.5</v>
      </c>
      <c r="AL2045">
        <f t="shared" si="445"/>
        <v>0.5</v>
      </c>
      <c r="AM2045">
        <f t="shared" si="446"/>
        <v>0.5</v>
      </c>
      <c r="AN2045" s="6">
        <f t="shared" si="447"/>
        <v>1</v>
      </c>
      <c r="AO2045" t="str">
        <f>VLOOKUP(BD_PONDERACIONES[[#This Row],[Comuna]],Tabla3[#All],2,0)</f>
        <v>Florida</v>
      </c>
    </row>
    <row r="2046" spans="1:41" x14ac:dyDescent="0.35">
      <c r="A2046" t="s">
        <v>10240</v>
      </c>
      <c r="B2046" t="s">
        <v>10241</v>
      </c>
      <c r="C2046" t="s">
        <v>10242</v>
      </c>
      <c r="D2046" s="5">
        <v>44760</v>
      </c>
      <c r="E2046" s="5">
        <v>44719</v>
      </c>
      <c r="F2046" t="s">
        <v>753</v>
      </c>
      <c r="G2046" t="s">
        <v>10243</v>
      </c>
      <c r="H2046" t="s">
        <v>3797</v>
      </c>
      <c r="J2046" t="s">
        <v>756</v>
      </c>
      <c r="K2046" t="s">
        <v>756</v>
      </c>
      <c r="L2046" t="s">
        <v>773</v>
      </c>
      <c r="M2046" t="s">
        <v>773</v>
      </c>
      <c r="N2046" t="s">
        <v>756</v>
      </c>
      <c r="O2046" t="s">
        <v>756</v>
      </c>
      <c r="P2046" t="s">
        <v>758</v>
      </c>
      <c r="Q2046" t="s">
        <v>759</v>
      </c>
      <c r="R2046" t="s">
        <v>759</v>
      </c>
      <c r="S2046" t="s">
        <v>757</v>
      </c>
      <c r="T2046" t="s">
        <v>757</v>
      </c>
      <c r="U2046" t="s">
        <v>757</v>
      </c>
      <c r="V2046" t="s">
        <v>756</v>
      </c>
      <c r="W2046" t="s">
        <v>756</v>
      </c>
      <c r="X2046" t="s">
        <v>10244</v>
      </c>
      <c r="Y2046" t="str">
        <f t="shared" si="434"/>
        <v>junio</v>
      </c>
      <c r="Z2046">
        <f>YEAR(BD_PONDERACIONES[[#This Row],[Fecha Ejecución del Ticket]])</f>
        <v>2022</v>
      </c>
      <c r="AA2046" t="str">
        <f t="shared" si="435"/>
        <v>julio</v>
      </c>
      <c r="AB2046">
        <f>YEAR(BD_PONDERACIONES[[#This Row],[Fecha de Inspección]])</f>
        <v>2022</v>
      </c>
      <c r="AC2046">
        <f t="shared" si="436"/>
        <v>0.5</v>
      </c>
      <c r="AD2046">
        <f t="shared" si="437"/>
        <v>0.5</v>
      </c>
      <c r="AE2046">
        <f t="shared" si="438"/>
        <v>0</v>
      </c>
      <c r="AF2046">
        <f t="shared" si="439"/>
        <v>0</v>
      </c>
      <c r="AG2046">
        <f t="shared" si="440"/>
        <v>0.5</v>
      </c>
      <c r="AH2046">
        <f t="shared" si="441"/>
        <v>0.5</v>
      </c>
      <c r="AI2046">
        <f t="shared" si="442"/>
        <v>0.25</v>
      </c>
      <c r="AJ2046">
        <f t="shared" si="443"/>
        <v>0.25</v>
      </c>
      <c r="AK2046">
        <f t="shared" si="444"/>
        <v>0.5</v>
      </c>
      <c r="AL2046">
        <f t="shared" si="445"/>
        <v>0.5</v>
      </c>
      <c r="AM2046">
        <f t="shared" si="446"/>
        <v>0.5</v>
      </c>
      <c r="AN2046" s="6">
        <f t="shared" si="447"/>
        <v>0.7</v>
      </c>
      <c r="AO2046" t="str">
        <f>VLOOKUP(BD_PONDERACIONES[[#This Row],[Comuna]],Tabla3[#All],2,0)</f>
        <v>Florida</v>
      </c>
    </row>
    <row r="2047" spans="1:41" x14ac:dyDescent="0.35">
      <c r="A2047" t="s">
        <v>10245</v>
      </c>
      <c r="B2047" t="s">
        <v>10246</v>
      </c>
      <c r="C2047" t="s">
        <v>10247</v>
      </c>
      <c r="D2047" s="5">
        <v>44760</v>
      </c>
      <c r="E2047" s="5">
        <v>44724</v>
      </c>
      <c r="F2047" t="s">
        <v>753</v>
      </c>
      <c r="G2047" t="s">
        <v>10248</v>
      </c>
      <c r="H2047" t="s">
        <v>3797</v>
      </c>
      <c r="J2047" t="s">
        <v>756</v>
      </c>
      <c r="K2047" t="s">
        <v>756</v>
      </c>
      <c r="L2047" t="s">
        <v>757</v>
      </c>
      <c r="M2047" t="s">
        <v>757</v>
      </c>
      <c r="N2047" t="s">
        <v>756</v>
      </c>
      <c r="O2047" t="s">
        <v>756</v>
      </c>
      <c r="P2047" t="s">
        <v>758</v>
      </c>
      <c r="Q2047" t="s">
        <v>759</v>
      </c>
      <c r="R2047" t="s">
        <v>759</v>
      </c>
      <c r="S2047" t="s">
        <v>757</v>
      </c>
      <c r="T2047" t="s">
        <v>757</v>
      </c>
      <c r="U2047" t="s">
        <v>757</v>
      </c>
      <c r="V2047" t="s">
        <v>757</v>
      </c>
      <c r="W2047" t="s">
        <v>1342</v>
      </c>
      <c r="X2047" t="s">
        <v>10249</v>
      </c>
      <c r="Y2047" t="str">
        <f t="shared" si="434"/>
        <v>junio</v>
      </c>
      <c r="Z2047">
        <f>YEAR(BD_PONDERACIONES[[#This Row],[Fecha Ejecución del Ticket]])</f>
        <v>2022</v>
      </c>
      <c r="AA2047" t="str">
        <f t="shared" si="435"/>
        <v>julio</v>
      </c>
      <c r="AB2047">
        <f>YEAR(BD_PONDERACIONES[[#This Row],[Fecha de Inspección]])</f>
        <v>2022</v>
      </c>
      <c r="AC2047">
        <f t="shared" si="436"/>
        <v>0.5</v>
      </c>
      <c r="AD2047">
        <f t="shared" si="437"/>
        <v>0.5</v>
      </c>
      <c r="AE2047">
        <f t="shared" si="438"/>
        <v>0.5</v>
      </c>
      <c r="AF2047">
        <f t="shared" si="439"/>
        <v>0.5</v>
      </c>
      <c r="AG2047">
        <f t="shared" si="440"/>
        <v>0.5</v>
      </c>
      <c r="AH2047">
        <f t="shared" si="441"/>
        <v>0.5</v>
      </c>
      <c r="AI2047">
        <f t="shared" si="442"/>
        <v>0.25</v>
      </c>
      <c r="AJ2047">
        <f t="shared" si="443"/>
        <v>0.25</v>
      </c>
      <c r="AK2047">
        <f t="shared" si="444"/>
        <v>0.5</v>
      </c>
      <c r="AL2047">
        <f t="shared" si="445"/>
        <v>0.5</v>
      </c>
      <c r="AM2047">
        <f t="shared" si="446"/>
        <v>0</v>
      </c>
      <c r="AN2047" s="6">
        <f t="shared" si="447"/>
        <v>0.9</v>
      </c>
      <c r="AO2047" t="str">
        <f>VLOOKUP(BD_PONDERACIONES[[#This Row],[Comuna]],Tabla3[#All],2,0)</f>
        <v>Florida</v>
      </c>
    </row>
    <row r="2048" spans="1:41" x14ac:dyDescent="0.35">
      <c r="A2048" t="s">
        <v>10250</v>
      </c>
      <c r="B2048" t="s">
        <v>10251</v>
      </c>
      <c r="C2048" t="s">
        <v>10252</v>
      </c>
      <c r="D2048" s="5">
        <v>44760</v>
      </c>
      <c r="E2048" s="5">
        <v>44722</v>
      </c>
      <c r="F2048" t="s">
        <v>753</v>
      </c>
      <c r="G2048" t="s">
        <v>10253</v>
      </c>
      <c r="H2048" t="s">
        <v>3797</v>
      </c>
      <c r="J2048" t="s">
        <v>756</v>
      </c>
      <c r="K2048" t="s">
        <v>756</v>
      </c>
      <c r="L2048" t="s">
        <v>773</v>
      </c>
      <c r="M2048" t="s">
        <v>773</v>
      </c>
      <c r="N2048" t="s">
        <v>756</v>
      </c>
      <c r="O2048" t="s">
        <v>756</v>
      </c>
      <c r="P2048" t="s">
        <v>765</v>
      </c>
      <c r="Q2048" t="s">
        <v>759</v>
      </c>
      <c r="R2048" t="s">
        <v>759</v>
      </c>
      <c r="S2048" t="s">
        <v>757</v>
      </c>
      <c r="T2048" t="s">
        <v>757</v>
      </c>
      <c r="U2048" t="s">
        <v>756</v>
      </c>
      <c r="V2048" t="s">
        <v>756</v>
      </c>
      <c r="W2048" t="s">
        <v>768</v>
      </c>
      <c r="X2048" t="s">
        <v>6086</v>
      </c>
      <c r="Y2048" t="str">
        <f t="shared" si="434"/>
        <v>junio</v>
      </c>
      <c r="Z2048">
        <f>YEAR(BD_PONDERACIONES[[#This Row],[Fecha Ejecución del Ticket]])</f>
        <v>2022</v>
      </c>
      <c r="AA2048" t="str">
        <f t="shared" si="435"/>
        <v>julio</v>
      </c>
      <c r="AB2048">
        <f>YEAR(BD_PONDERACIONES[[#This Row],[Fecha de Inspección]])</f>
        <v>2022</v>
      </c>
      <c r="AC2048">
        <f t="shared" si="436"/>
        <v>0.5</v>
      </c>
      <c r="AD2048">
        <f t="shared" si="437"/>
        <v>0.5</v>
      </c>
      <c r="AE2048">
        <f t="shared" si="438"/>
        <v>0</v>
      </c>
      <c r="AF2048">
        <f t="shared" si="439"/>
        <v>0</v>
      </c>
      <c r="AG2048">
        <f t="shared" si="440"/>
        <v>0.5</v>
      </c>
      <c r="AH2048">
        <f t="shared" si="441"/>
        <v>0.5</v>
      </c>
      <c r="AI2048">
        <f t="shared" si="442"/>
        <v>0.25</v>
      </c>
      <c r="AJ2048">
        <f t="shared" si="443"/>
        <v>0.25</v>
      </c>
      <c r="AK2048">
        <f t="shared" si="444"/>
        <v>0.5</v>
      </c>
      <c r="AL2048">
        <f t="shared" si="445"/>
        <v>0.5</v>
      </c>
      <c r="AM2048">
        <f t="shared" si="446"/>
        <v>0.17499999999999999</v>
      </c>
      <c r="AN2048" s="6">
        <f t="shared" si="447"/>
        <v>0.63500000000000001</v>
      </c>
      <c r="AO2048" t="str">
        <f>VLOOKUP(BD_PONDERACIONES[[#This Row],[Comuna]],Tabla3[#All],2,0)</f>
        <v>Florida</v>
      </c>
    </row>
    <row r="2049" spans="1:41" x14ac:dyDescent="0.35">
      <c r="A2049" t="s">
        <v>10254</v>
      </c>
      <c r="B2049" t="s">
        <v>10255</v>
      </c>
      <c r="C2049" t="s">
        <v>10256</v>
      </c>
      <c r="D2049" s="5">
        <v>44760</v>
      </c>
      <c r="E2049" s="5">
        <v>44721</v>
      </c>
      <c r="F2049" t="s">
        <v>753</v>
      </c>
      <c r="G2049" t="s">
        <v>10257</v>
      </c>
      <c r="H2049" t="s">
        <v>3797</v>
      </c>
      <c r="J2049" t="s">
        <v>756</v>
      </c>
      <c r="K2049" t="s">
        <v>756</v>
      </c>
      <c r="L2049" t="s">
        <v>756</v>
      </c>
      <c r="M2049" t="s">
        <v>756</v>
      </c>
      <c r="N2049" t="s">
        <v>756</v>
      </c>
      <c r="O2049" t="s">
        <v>756</v>
      </c>
      <c r="P2049" t="s">
        <v>758</v>
      </c>
      <c r="Q2049" t="s">
        <v>759</v>
      </c>
      <c r="R2049" t="s">
        <v>759</v>
      </c>
      <c r="S2049" t="s">
        <v>757</v>
      </c>
      <c r="T2049" t="s">
        <v>757</v>
      </c>
      <c r="U2049" t="s">
        <v>757</v>
      </c>
      <c r="V2049" t="s">
        <v>756</v>
      </c>
      <c r="W2049" t="s">
        <v>768</v>
      </c>
      <c r="X2049" t="s">
        <v>10258</v>
      </c>
      <c r="Y2049" t="str">
        <f t="shared" si="434"/>
        <v>junio</v>
      </c>
      <c r="Z2049">
        <f>YEAR(BD_PONDERACIONES[[#This Row],[Fecha Ejecución del Ticket]])</f>
        <v>2022</v>
      </c>
      <c r="AA2049" t="str">
        <f t="shared" si="435"/>
        <v>julio</v>
      </c>
      <c r="AB2049">
        <f>YEAR(BD_PONDERACIONES[[#This Row],[Fecha de Inspección]])</f>
        <v>2022</v>
      </c>
      <c r="AC2049">
        <f t="shared" si="436"/>
        <v>0.5</v>
      </c>
      <c r="AD2049">
        <f t="shared" si="437"/>
        <v>0.5</v>
      </c>
      <c r="AE2049">
        <f t="shared" si="438"/>
        <v>0.5</v>
      </c>
      <c r="AF2049">
        <f t="shared" si="439"/>
        <v>0.5</v>
      </c>
      <c r="AG2049">
        <f t="shared" si="440"/>
        <v>0.5</v>
      </c>
      <c r="AH2049">
        <f t="shared" si="441"/>
        <v>0.5</v>
      </c>
      <c r="AI2049">
        <f t="shared" si="442"/>
        <v>0.25</v>
      </c>
      <c r="AJ2049">
        <f t="shared" si="443"/>
        <v>0.25</v>
      </c>
      <c r="AK2049">
        <f t="shared" si="444"/>
        <v>0.5</v>
      </c>
      <c r="AL2049">
        <f t="shared" si="445"/>
        <v>0.5</v>
      </c>
      <c r="AM2049">
        <f t="shared" si="446"/>
        <v>0.17499999999999999</v>
      </c>
      <c r="AN2049" s="6">
        <f t="shared" si="447"/>
        <v>0.93500000000000005</v>
      </c>
      <c r="AO2049" t="str">
        <f>VLOOKUP(BD_PONDERACIONES[[#This Row],[Comuna]],Tabla3[#All],2,0)</f>
        <v>Florida</v>
      </c>
    </row>
    <row r="2050" spans="1:41" x14ac:dyDescent="0.35">
      <c r="A2050" t="s">
        <v>10259</v>
      </c>
      <c r="B2050" t="s">
        <v>10260</v>
      </c>
      <c r="C2050" t="s">
        <v>10261</v>
      </c>
      <c r="D2050" s="5">
        <v>44760</v>
      </c>
      <c r="E2050" s="5">
        <v>44727</v>
      </c>
      <c r="F2050" t="s">
        <v>763</v>
      </c>
      <c r="G2050" t="s">
        <v>10262</v>
      </c>
      <c r="H2050" t="s">
        <v>3797</v>
      </c>
      <c r="J2050" t="s">
        <v>756</v>
      </c>
      <c r="K2050" t="s">
        <v>756</v>
      </c>
      <c r="L2050" t="s">
        <v>757</v>
      </c>
      <c r="M2050" t="s">
        <v>757</v>
      </c>
      <c r="N2050" t="s">
        <v>756</v>
      </c>
      <c r="O2050" t="s">
        <v>756</v>
      </c>
      <c r="P2050" t="s">
        <v>758</v>
      </c>
      <c r="Q2050" t="s">
        <v>759</v>
      </c>
      <c r="R2050" t="s">
        <v>759</v>
      </c>
      <c r="S2050" t="s">
        <v>757</v>
      </c>
      <c r="T2050" t="s">
        <v>757</v>
      </c>
      <c r="U2050" t="s">
        <v>757</v>
      </c>
      <c r="V2050" t="s">
        <v>773</v>
      </c>
      <c r="W2050" t="s">
        <v>768</v>
      </c>
      <c r="X2050" t="s">
        <v>10263</v>
      </c>
      <c r="Y2050" t="str">
        <f t="shared" ref="Y2050:Y2113" si="448">TEXT(E2050,"MMMM")</f>
        <v>junio</v>
      </c>
      <c r="Z2050">
        <f>YEAR(BD_PONDERACIONES[[#This Row],[Fecha Ejecución del Ticket]])</f>
        <v>2022</v>
      </c>
      <c r="AA2050" t="str">
        <f t="shared" ref="AA2050:AA2113" si="449">TEXT(D2050,"MMMM")</f>
        <v>julio</v>
      </c>
      <c r="AB2050">
        <f>YEAR(BD_PONDERACIONES[[#This Row],[Fecha de Inspección]])</f>
        <v>2022</v>
      </c>
      <c r="AC2050">
        <f t="shared" ref="AC2050:AC2113" si="450">IF(OR(J2050="Cumple",J2050="No Aplica"),0.5,0)</f>
        <v>0.5</v>
      </c>
      <c r="AD2050">
        <f t="shared" ref="AD2050:AD2113" si="451">IF(OR(K2050="CUMPLE",K2050="No Aplica"),0.5,0)</f>
        <v>0.5</v>
      </c>
      <c r="AE2050">
        <f t="shared" ref="AE2050:AE2113" si="452">IF(OR(L2050="CUMPLE",L2050="No Aplica"),0.5,0)</f>
        <v>0.5</v>
      </c>
      <c r="AF2050">
        <f t="shared" ref="AF2050:AF2113" si="453">IF(OR(M2050="CUMPLE",M2050="No Aplica"),0.5,0)</f>
        <v>0.5</v>
      </c>
      <c r="AG2050">
        <f t="shared" ref="AG2050:AG2113" si="454">IF(OR(N2050="CUMPLE",N2050="No Aplica"),0.5,IF(N2050="Cumple Mayormente",0.325,IF(N2050="Cumple Parcialmente",0.175,0)))</f>
        <v>0.5</v>
      </c>
      <c r="AH2050">
        <f t="shared" ref="AH2050:AH2113" si="455">IF(OR(O2050="CUMPLE",O2050="No Aplica"),0.5,IF(O2050="Cumple Mayormente",0.325,IF(O2050="Cumple Parcialmente",0.175,0)))</f>
        <v>0.5</v>
      </c>
      <c r="AI2050">
        <f t="shared" ref="AI2050:AI2113" si="456">IF(OR(S2050="CUMPLE",S2050="No Aplica"),0.25,IF(S2050="Cumple Mayormente",0.1625,IF(S2050="Cumple Parcialmente",0.0875,0)))</f>
        <v>0.25</v>
      </c>
      <c r="AJ2050">
        <f t="shared" ref="AJ2050:AJ2113" si="457">IF(OR(T2050="CUMPLE",T2050="No Aplica"),0.25,IF(T2050="Cumple Mayormente",0.1625,IF(T2050="Cumple Parcialmente",0.0875,0)))</f>
        <v>0.25</v>
      </c>
      <c r="AK2050">
        <f t="shared" ref="AK2050:AK2113" si="458">IF(OR(U2050="CUMPLE",U2050="No Aplica"),0.5,IF(U2050="Cumple Mayormente",0.325,IF(U2050="Cumple Parcialmente",0.175,0)))</f>
        <v>0.5</v>
      </c>
      <c r="AL2050">
        <f t="shared" ref="AL2050:AL2113" si="459">IF(OR(V2050="CUMPLE",V2050="No Aplica"),0.5,IF(V2050="Cumple Mayormente",0.325,IF(V2050="Cumple Parcialmente",0.175,0)))</f>
        <v>0</v>
      </c>
      <c r="AM2050">
        <f t="shared" ref="AM2050:AM2113" si="460">IF(OR(W2050="CUMPLE",W2050="No Aplica"),0.5,IF(W2050="Cumple Mayormente",0.325,IF(W2050="Cumple Parcialmente",0.175,0)))</f>
        <v>0.17499999999999999</v>
      </c>
      <c r="AN2050" s="6">
        <f t="shared" ref="AN2050:AN2113" si="461">((AC2050+AD2050)*0.2)+((AE2050+AF2050)*0.3)+((AG2050+AH2050)*0.15)+((AI2050+AJ2050+AK2050)*0.15)+((AL2050+AM2050)*0.2)</f>
        <v>0.83500000000000008</v>
      </c>
      <c r="AO2050" t="str">
        <f>VLOOKUP(BD_PONDERACIONES[[#This Row],[Comuna]],Tabla3[#All],2,0)</f>
        <v>Florida</v>
      </c>
    </row>
    <row r="2051" spans="1:41" x14ac:dyDescent="0.35">
      <c r="A2051" t="s">
        <v>10264</v>
      </c>
      <c r="B2051" t="s">
        <v>10265</v>
      </c>
      <c r="C2051" t="s">
        <v>10266</v>
      </c>
      <c r="D2051" s="5">
        <v>44760</v>
      </c>
      <c r="E2051" s="5">
        <v>44715</v>
      </c>
      <c r="F2051" t="s">
        <v>753</v>
      </c>
      <c r="G2051" t="s">
        <v>10267</v>
      </c>
      <c r="H2051" t="s">
        <v>3797</v>
      </c>
      <c r="J2051" t="s">
        <v>756</v>
      </c>
      <c r="K2051" t="s">
        <v>756</v>
      </c>
      <c r="L2051" t="s">
        <v>773</v>
      </c>
      <c r="M2051" t="s">
        <v>773</v>
      </c>
      <c r="N2051" t="s">
        <v>756</v>
      </c>
      <c r="O2051" t="s">
        <v>756</v>
      </c>
      <c r="P2051" t="s">
        <v>758</v>
      </c>
      <c r="Q2051" t="s">
        <v>759</v>
      </c>
      <c r="R2051" t="s">
        <v>759</v>
      </c>
      <c r="S2051" t="s">
        <v>757</v>
      </c>
      <c r="T2051" t="s">
        <v>757</v>
      </c>
      <c r="U2051" t="s">
        <v>757</v>
      </c>
      <c r="V2051" t="s">
        <v>768</v>
      </c>
      <c r="W2051" t="s">
        <v>756</v>
      </c>
      <c r="X2051" t="s">
        <v>10268</v>
      </c>
      <c r="Y2051" t="str">
        <f t="shared" si="448"/>
        <v>junio</v>
      </c>
      <c r="Z2051">
        <f>YEAR(BD_PONDERACIONES[[#This Row],[Fecha Ejecución del Ticket]])</f>
        <v>2022</v>
      </c>
      <c r="AA2051" t="str">
        <f t="shared" si="449"/>
        <v>julio</v>
      </c>
      <c r="AB2051">
        <f>YEAR(BD_PONDERACIONES[[#This Row],[Fecha de Inspección]])</f>
        <v>2022</v>
      </c>
      <c r="AC2051">
        <f t="shared" si="450"/>
        <v>0.5</v>
      </c>
      <c r="AD2051">
        <f t="shared" si="451"/>
        <v>0.5</v>
      </c>
      <c r="AE2051">
        <f t="shared" si="452"/>
        <v>0</v>
      </c>
      <c r="AF2051">
        <f t="shared" si="453"/>
        <v>0</v>
      </c>
      <c r="AG2051">
        <f t="shared" si="454"/>
        <v>0.5</v>
      </c>
      <c r="AH2051">
        <f t="shared" si="455"/>
        <v>0.5</v>
      </c>
      <c r="AI2051">
        <f t="shared" si="456"/>
        <v>0.25</v>
      </c>
      <c r="AJ2051">
        <f t="shared" si="457"/>
        <v>0.25</v>
      </c>
      <c r="AK2051">
        <f t="shared" si="458"/>
        <v>0.5</v>
      </c>
      <c r="AL2051">
        <f t="shared" si="459"/>
        <v>0.17499999999999999</v>
      </c>
      <c r="AM2051">
        <f t="shared" si="460"/>
        <v>0.5</v>
      </c>
      <c r="AN2051" s="6">
        <f t="shared" si="461"/>
        <v>0.63500000000000001</v>
      </c>
      <c r="AO2051" t="str">
        <f>VLOOKUP(BD_PONDERACIONES[[#This Row],[Comuna]],Tabla3[#All],2,0)</f>
        <v>Florida</v>
      </c>
    </row>
    <row r="2052" spans="1:41" x14ac:dyDescent="0.35">
      <c r="A2052" t="s">
        <v>10269</v>
      </c>
      <c r="B2052" t="s">
        <v>10270</v>
      </c>
      <c r="C2052" t="s">
        <v>10271</v>
      </c>
      <c r="D2052" s="5">
        <v>44760</v>
      </c>
      <c r="E2052" s="5">
        <v>44721</v>
      </c>
      <c r="F2052" t="s">
        <v>753</v>
      </c>
      <c r="G2052" t="s">
        <v>10272</v>
      </c>
      <c r="H2052" t="s">
        <v>3797</v>
      </c>
      <c r="J2052" t="s">
        <v>756</v>
      </c>
      <c r="K2052" t="s">
        <v>756</v>
      </c>
      <c r="L2052" t="s">
        <v>757</v>
      </c>
      <c r="M2052" t="s">
        <v>757</v>
      </c>
      <c r="N2052" t="s">
        <v>756</v>
      </c>
      <c r="O2052" t="s">
        <v>756</v>
      </c>
      <c r="P2052" t="s">
        <v>758</v>
      </c>
      <c r="Q2052" t="s">
        <v>759</v>
      </c>
      <c r="R2052" t="s">
        <v>759</v>
      </c>
      <c r="S2052" t="s">
        <v>757</v>
      </c>
      <c r="T2052" t="s">
        <v>757</v>
      </c>
      <c r="U2052" t="s">
        <v>757</v>
      </c>
      <c r="V2052" t="s">
        <v>756</v>
      </c>
      <c r="W2052" t="s">
        <v>768</v>
      </c>
      <c r="X2052" t="s">
        <v>10273</v>
      </c>
      <c r="Y2052" t="str">
        <f t="shared" si="448"/>
        <v>junio</v>
      </c>
      <c r="Z2052">
        <f>YEAR(BD_PONDERACIONES[[#This Row],[Fecha Ejecución del Ticket]])</f>
        <v>2022</v>
      </c>
      <c r="AA2052" t="str">
        <f t="shared" si="449"/>
        <v>julio</v>
      </c>
      <c r="AB2052">
        <f>YEAR(BD_PONDERACIONES[[#This Row],[Fecha de Inspección]])</f>
        <v>2022</v>
      </c>
      <c r="AC2052">
        <f t="shared" si="450"/>
        <v>0.5</v>
      </c>
      <c r="AD2052">
        <f t="shared" si="451"/>
        <v>0.5</v>
      </c>
      <c r="AE2052">
        <f t="shared" si="452"/>
        <v>0.5</v>
      </c>
      <c r="AF2052">
        <f t="shared" si="453"/>
        <v>0.5</v>
      </c>
      <c r="AG2052">
        <f t="shared" si="454"/>
        <v>0.5</v>
      </c>
      <c r="AH2052">
        <f t="shared" si="455"/>
        <v>0.5</v>
      </c>
      <c r="AI2052">
        <f t="shared" si="456"/>
        <v>0.25</v>
      </c>
      <c r="AJ2052">
        <f t="shared" si="457"/>
        <v>0.25</v>
      </c>
      <c r="AK2052">
        <f t="shared" si="458"/>
        <v>0.5</v>
      </c>
      <c r="AL2052">
        <f t="shared" si="459"/>
        <v>0.5</v>
      </c>
      <c r="AM2052">
        <f t="shared" si="460"/>
        <v>0.17499999999999999</v>
      </c>
      <c r="AN2052" s="6">
        <f t="shared" si="461"/>
        <v>0.93500000000000005</v>
      </c>
      <c r="AO2052" t="str">
        <f>VLOOKUP(BD_PONDERACIONES[[#This Row],[Comuna]],Tabla3[#All],2,0)</f>
        <v>Florida</v>
      </c>
    </row>
    <row r="2053" spans="1:41" x14ac:dyDescent="0.35">
      <c r="A2053" t="s">
        <v>10274</v>
      </c>
      <c r="B2053" t="s">
        <v>10275</v>
      </c>
      <c r="C2053" t="s">
        <v>10276</v>
      </c>
      <c r="D2053" s="5">
        <v>44760</v>
      </c>
      <c r="E2053" s="5">
        <v>44727</v>
      </c>
      <c r="F2053" t="s">
        <v>763</v>
      </c>
      <c r="G2053" t="s">
        <v>10277</v>
      </c>
      <c r="H2053" t="s">
        <v>3797</v>
      </c>
      <c r="J2053" t="s">
        <v>756</v>
      </c>
      <c r="K2053" t="s">
        <v>756</v>
      </c>
      <c r="L2053" t="s">
        <v>773</v>
      </c>
      <c r="M2053" t="s">
        <v>773</v>
      </c>
      <c r="N2053" t="s">
        <v>756</v>
      </c>
      <c r="O2053" t="s">
        <v>756</v>
      </c>
      <c r="P2053" t="s">
        <v>758</v>
      </c>
      <c r="Q2053" t="s">
        <v>759</v>
      </c>
      <c r="R2053" t="s">
        <v>759</v>
      </c>
      <c r="S2053" t="s">
        <v>757</v>
      </c>
      <c r="T2053" t="s">
        <v>757</v>
      </c>
      <c r="U2053" t="s">
        <v>757</v>
      </c>
      <c r="V2053" t="s">
        <v>756</v>
      </c>
      <c r="W2053" t="s">
        <v>773</v>
      </c>
      <c r="X2053" t="s">
        <v>9819</v>
      </c>
      <c r="Y2053" t="str">
        <f t="shared" si="448"/>
        <v>junio</v>
      </c>
      <c r="Z2053">
        <f>YEAR(BD_PONDERACIONES[[#This Row],[Fecha Ejecución del Ticket]])</f>
        <v>2022</v>
      </c>
      <c r="AA2053" t="str">
        <f t="shared" si="449"/>
        <v>julio</v>
      </c>
      <c r="AB2053">
        <f>YEAR(BD_PONDERACIONES[[#This Row],[Fecha de Inspección]])</f>
        <v>2022</v>
      </c>
      <c r="AC2053">
        <f t="shared" si="450"/>
        <v>0.5</v>
      </c>
      <c r="AD2053">
        <f t="shared" si="451"/>
        <v>0.5</v>
      </c>
      <c r="AE2053">
        <f t="shared" si="452"/>
        <v>0</v>
      </c>
      <c r="AF2053">
        <f t="shared" si="453"/>
        <v>0</v>
      </c>
      <c r="AG2053">
        <f t="shared" si="454"/>
        <v>0.5</v>
      </c>
      <c r="AH2053">
        <f t="shared" si="455"/>
        <v>0.5</v>
      </c>
      <c r="AI2053">
        <f t="shared" si="456"/>
        <v>0.25</v>
      </c>
      <c r="AJ2053">
        <f t="shared" si="457"/>
        <v>0.25</v>
      </c>
      <c r="AK2053">
        <f t="shared" si="458"/>
        <v>0.5</v>
      </c>
      <c r="AL2053">
        <f t="shared" si="459"/>
        <v>0.5</v>
      </c>
      <c r="AM2053">
        <f t="shared" si="460"/>
        <v>0</v>
      </c>
      <c r="AN2053" s="6">
        <f t="shared" si="461"/>
        <v>0.6</v>
      </c>
      <c r="AO2053" t="str">
        <f>VLOOKUP(BD_PONDERACIONES[[#This Row],[Comuna]],Tabla3[#All],2,0)</f>
        <v>Florida</v>
      </c>
    </row>
    <row r="2054" spans="1:41" x14ac:dyDescent="0.35">
      <c r="A2054" t="s">
        <v>10278</v>
      </c>
      <c r="B2054" t="s">
        <v>10279</v>
      </c>
      <c r="C2054" t="s">
        <v>10280</v>
      </c>
      <c r="D2054" s="5">
        <v>44760</v>
      </c>
      <c r="E2054" s="5">
        <v>44723</v>
      </c>
      <c r="F2054" t="s">
        <v>753</v>
      </c>
      <c r="G2054" t="s">
        <v>10281</v>
      </c>
      <c r="H2054" t="s">
        <v>3797</v>
      </c>
      <c r="J2054" t="s">
        <v>756</v>
      </c>
      <c r="K2054" t="s">
        <v>756</v>
      </c>
      <c r="L2054" t="s">
        <v>757</v>
      </c>
      <c r="M2054" t="s">
        <v>757</v>
      </c>
      <c r="N2054" t="s">
        <v>756</v>
      </c>
      <c r="O2054" t="s">
        <v>756</v>
      </c>
      <c r="P2054" t="s">
        <v>758</v>
      </c>
      <c r="Q2054" t="s">
        <v>759</v>
      </c>
      <c r="R2054" t="s">
        <v>759</v>
      </c>
      <c r="S2054" t="s">
        <v>757</v>
      </c>
      <c r="T2054" t="s">
        <v>757</v>
      </c>
      <c r="U2054" t="s">
        <v>757</v>
      </c>
      <c r="V2054" t="s">
        <v>756</v>
      </c>
      <c r="W2054" t="s">
        <v>768</v>
      </c>
      <c r="X2054" t="s">
        <v>10282</v>
      </c>
      <c r="Y2054" t="str">
        <f t="shared" si="448"/>
        <v>junio</v>
      </c>
      <c r="Z2054">
        <f>YEAR(BD_PONDERACIONES[[#This Row],[Fecha Ejecución del Ticket]])</f>
        <v>2022</v>
      </c>
      <c r="AA2054" t="str">
        <f t="shared" si="449"/>
        <v>julio</v>
      </c>
      <c r="AB2054">
        <f>YEAR(BD_PONDERACIONES[[#This Row],[Fecha de Inspección]])</f>
        <v>2022</v>
      </c>
      <c r="AC2054">
        <f t="shared" si="450"/>
        <v>0.5</v>
      </c>
      <c r="AD2054">
        <f t="shared" si="451"/>
        <v>0.5</v>
      </c>
      <c r="AE2054">
        <f t="shared" si="452"/>
        <v>0.5</v>
      </c>
      <c r="AF2054">
        <f t="shared" si="453"/>
        <v>0.5</v>
      </c>
      <c r="AG2054">
        <f t="shared" si="454"/>
        <v>0.5</v>
      </c>
      <c r="AH2054">
        <f t="shared" si="455"/>
        <v>0.5</v>
      </c>
      <c r="AI2054">
        <f t="shared" si="456"/>
        <v>0.25</v>
      </c>
      <c r="AJ2054">
        <f t="shared" si="457"/>
        <v>0.25</v>
      </c>
      <c r="AK2054">
        <f t="shared" si="458"/>
        <v>0.5</v>
      </c>
      <c r="AL2054">
        <f t="shared" si="459"/>
        <v>0.5</v>
      </c>
      <c r="AM2054">
        <f t="shared" si="460"/>
        <v>0.17499999999999999</v>
      </c>
      <c r="AN2054" s="6">
        <f t="shared" si="461"/>
        <v>0.93500000000000005</v>
      </c>
      <c r="AO2054" t="str">
        <f>VLOOKUP(BD_PONDERACIONES[[#This Row],[Comuna]],Tabla3[#All],2,0)</f>
        <v>Florida</v>
      </c>
    </row>
    <row r="2055" spans="1:41" x14ac:dyDescent="0.35">
      <c r="A2055" t="s">
        <v>10283</v>
      </c>
      <c r="B2055" t="s">
        <v>10284</v>
      </c>
      <c r="C2055" t="s">
        <v>10285</v>
      </c>
      <c r="D2055" s="5">
        <v>44760</v>
      </c>
      <c r="E2055" s="5">
        <v>44727</v>
      </c>
      <c r="F2055" t="s">
        <v>763</v>
      </c>
      <c r="G2055" t="s">
        <v>10286</v>
      </c>
      <c r="H2055" t="s">
        <v>3797</v>
      </c>
      <c r="J2055" t="s">
        <v>756</v>
      </c>
      <c r="K2055" t="s">
        <v>756</v>
      </c>
      <c r="L2055" t="s">
        <v>757</v>
      </c>
      <c r="M2055" t="s">
        <v>757</v>
      </c>
      <c r="N2055" t="s">
        <v>756</v>
      </c>
      <c r="O2055" t="s">
        <v>756</v>
      </c>
      <c r="P2055" t="s">
        <v>758</v>
      </c>
      <c r="Q2055" t="s">
        <v>759</v>
      </c>
      <c r="R2055" t="s">
        <v>759</v>
      </c>
      <c r="S2055" t="s">
        <v>757</v>
      </c>
      <c r="T2055" t="s">
        <v>757</v>
      </c>
      <c r="U2055" t="s">
        <v>757</v>
      </c>
      <c r="V2055" t="s">
        <v>773</v>
      </c>
      <c r="W2055" t="s">
        <v>768</v>
      </c>
      <c r="X2055" t="s">
        <v>10287</v>
      </c>
      <c r="Y2055" t="str">
        <f t="shared" si="448"/>
        <v>junio</v>
      </c>
      <c r="Z2055">
        <f>YEAR(BD_PONDERACIONES[[#This Row],[Fecha Ejecución del Ticket]])</f>
        <v>2022</v>
      </c>
      <c r="AA2055" t="str">
        <f t="shared" si="449"/>
        <v>julio</v>
      </c>
      <c r="AB2055">
        <f>YEAR(BD_PONDERACIONES[[#This Row],[Fecha de Inspección]])</f>
        <v>2022</v>
      </c>
      <c r="AC2055">
        <f t="shared" si="450"/>
        <v>0.5</v>
      </c>
      <c r="AD2055">
        <f t="shared" si="451"/>
        <v>0.5</v>
      </c>
      <c r="AE2055">
        <f t="shared" si="452"/>
        <v>0.5</v>
      </c>
      <c r="AF2055">
        <f t="shared" si="453"/>
        <v>0.5</v>
      </c>
      <c r="AG2055">
        <f t="shared" si="454"/>
        <v>0.5</v>
      </c>
      <c r="AH2055">
        <f t="shared" si="455"/>
        <v>0.5</v>
      </c>
      <c r="AI2055">
        <f t="shared" si="456"/>
        <v>0.25</v>
      </c>
      <c r="AJ2055">
        <f t="shared" si="457"/>
        <v>0.25</v>
      </c>
      <c r="AK2055">
        <f t="shared" si="458"/>
        <v>0.5</v>
      </c>
      <c r="AL2055">
        <f t="shared" si="459"/>
        <v>0</v>
      </c>
      <c r="AM2055">
        <f t="shared" si="460"/>
        <v>0.17499999999999999</v>
      </c>
      <c r="AN2055" s="6">
        <f t="shared" si="461"/>
        <v>0.83500000000000008</v>
      </c>
      <c r="AO2055" t="str">
        <f>VLOOKUP(BD_PONDERACIONES[[#This Row],[Comuna]],Tabla3[#All],2,0)</f>
        <v>Florida</v>
      </c>
    </row>
    <row r="2056" spans="1:41" x14ac:dyDescent="0.35">
      <c r="A2056" t="s">
        <v>10288</v>
      </c>
      <c r="B2056" t="s">
        <v>10289</v>
      </c>
      <c r="C2056" t="s">
        <v>10290</v>
      </c>
      <c r="D2056" s="5">
        <v>44760</v>
      </c>
      <c r="E2056" s="5">
        <v>44725</v>
      </c>
      <c r="F2056" t="s">
        <v>763</v>
      </c>
      <c r="G2056" t="s">
        <v>10291</v>
      </c>
      <c r="H2056" t="s">
        <v>3797</v>
      </c>
      <c r="J2056" t="s">
        <v>756</v>
      </c>
      <c r="K2056" t="s">
        <v>756</v>
      </c>
      <c r="L2056" t="s">
        <v>757</v>
      </c>
      <c r="M2056" t="s">
        <v>757</v>
      </c>
      <c r="N2056" t="s">
        <v>756</v>
      </c>
      <c r="O2056" t="s">
        <v>756</v>
      </c>
      <c r="P2056" t="s">
        <v>758</v>
      </c>
      <c r="Q2056" t="s">
        <v>759</v>
      </c>
      <c r="R2056" t="s">
        <v>759</v>
      </c>
      <c r="S2056" t="s">
        <v>757</v>
      </c>
      <c r="T2056" t="s">
        <v>757</v>
      </c>
      <c r="U2056" t="s">
        <v>757</v>
      </c>
      <c r="V2056" t="s">
        <v>756</v>
      </c>
      <c r="W2056" t="s">
        <v>756</v>
      </c>
      <c r="X2056" t="s">
        <v>10292</v>
      </c>
      <c r="Y2056" t="str">
        <f t="shared" si="448"/>
        <v>junio</v>
      </c>
      <c r="Z2056">
        <f>YEAR(BD_PONDERACIONES[[#This Row],[Fecha Ejecución del Ticket]])</f>
        <v>2022</v>
      </c>
      <c r="AA2056" t="str">
        <f t="shared" si="449"/>
        <v>julio</v>
      </c>
      <c r="AB2056">
        <f>YEAR(BD_PONDERACIONES[[#This Row],[Fecha de Inspección]])</f>
        <v>2022</v>
      </c>
      <c r="AC2056">
        <f t="shared" si="450"/>
        <v>0.5</v>
      </c>
      <c r="AD2056">
        <f t="shared" si="451"/>
        <v>0.5</v>
      </c>
      <c r="AE2056">
        <f t="shared" si="452"/>
        <v>0.5</v>
      </c>
      <c r="AF2056">
        <f t="shared" si="453"/>
        <v>0.5</v>
      </c>
      <c r="AG2056">
        <f t="shared" si="454"/>
        <v>0.5</v>
      </c>
      <c r="AH2056">
        <f t="shared" si="455"/>
        <v>0.5</v>
      </c>
      <c r="AI2056">
        <f t="shared" si="456"/>
        <v>0.25</v>
      </c>
      <c r="AJ2056">
        <f t="shared" si="457"/>
        <v>0.25</v>
      </c>
      <c r="AK2056">
        <f t="shared" si="458"/>
        <v>0.5</v>
      </c>
      <c r="AL2056">
        <f t="shared" si="459"/>
        <v>0.5</v>
      </c>
      <c r="AM2056">
        <f t="shared" si="460"/>
        <v>0.5</v>
      </c>
      <c r="AN2056" s="6">
        <f t="shared" si="461"/>
        <v>1</v>
      </c>
      <c r="AO2056" t="str">
        <f>VLOOKUP(BD_PONDERACIONES[[#This Row],[Comuna]],Tabla3[#All],2,0)</f>
        <v>Florida</v>
      </c>
    </row>
    <row r="2057" spans="1:41" x14ac:dyDescent="0.35">
      <c r="A2057" t="s">
        <v>10293</v>
      </c>
      <c r="B2057" t="s">
        <v>10294</v>
      </c>
      <c r="C2057" t="s">
        <v>10295</v>
      </c>
      <c r="D2057" s="5">
        <v>44760</v>
      </c>
      <c r="E2057" s="5">
        <v>44719</v>
      </c>
      <c r="F2057" t="s">
        <v>753</v>
      </c>
      <c r="G2057" t="s">
        <v>10296</v>
      </c>
      <c r="H2057" t="s">
        <v>3797</v>
      </c>
      <c r="J2057" t="s">
        <v>756</v>
      </c>
      <c r="K2057" t="s">
        <v>757</v>
      </c>
      <c r="L2057" t="s">
        <v>757</v>
      </c>
      <c r="M2057" t="s">
        <v>757</v>
      </c>
      <c r="N2057" t="s">
        <v>756</v>
      </c>
      <c r="O2057" t="s">
        <v>756</v>
      </c>
      <c r="P2057" t="s">
        <v>758</v>
      </c>
      <c r="Q2057" t="s">
        <v>759</v>
      </c>
      <c r="R2057" t="s">
        <v>759</v>
      </c>
      <c r="S2057" t="s">
        <v>757</v>
      </c>
      <c r="T2057" t="s">
        <v>757</v>
      </c>
      <c r="U2057" t="s">
        <v>757</v>
      </c>
      <c r="V2057" t="s">
        <v>773</v>
      </c>
      <c r="W2057" t="s">
        <v>756</v>
      </c>
      <c r="X2057" t="s">
        <v>885</v>
      </c>
      <c r="Y2057" t="str">
        <f t="shared" si="448"/>
        <v>junio</v>
      </c>
      <c r="Z2057">
        <f>YEAR(BD_PONDERACIONES[[#This Row],[Fecha Ejecución del Ticket]])</f>
        <v>2022</v>
      </c>
      <c r="AA2057" t="str">
        <f t="shared" si="449"/>
        <v>julio</v>
      </c>
      <c r="AB2057">
        <f>YEAR(BD_PONDERACIONES[[#This Row],[Fecha de Inspección]])</f>
        <v>2022</v>
      </c>
      <c r="AC2057">
        <f t="shared" si="450"/>
        <v>0.5</v>
      </c>
      <c r="AD2057">
        <f t="shared" si="451"/>
        <v>0.5</v>
      </c>
      <c r="AE2057">
        <f t="shared" si="452"/>
        <v>0.5</v>
      </c>
      <c r="AF2057">
        <f t="shared" si="453"/>
        <v>0.5</v>
      </c>
      <c r="AG2057">
        <f t="shared" si="454"/>
        <v>0.5</v>
      </c>
      <c r="AH2057">
        <f t="shared" si="455"/>
        <v>0.5</v>
      </c>
      <c r="AI2057">
        <f t="shared" si="456"/>
        <v>0.25</v>
      </c>
      <c r="AJ2057">
        <f t="shared" si="457"/>
        <v>0.25</v>
      </c>
      <c r="AK2057">
        <f t="shared" si="458"/>
        <v>0.5</v>
      </c>
      <c r="AL2057">
        <f t="shared" si="459"/>
        <v>0</v>
      </c>
      <c r="AM2057">
        <f t="shared" si="460"/>
        <v>0.5</v>
      </c>
      <c r="AN2057" s="6">
        <f t="shared" si="461"/>
        <v>0.9</v>
      </c>
      <c r="AO2057" t="str">
        <f>VLOOKUP(BD_PONDERACIONES[[#This Row],[Comuna]],Tabla3[#All],2,0)</f>
        <v>Florida</v>
      </c>
    </row>
    <row r="2058" spans="1:41" x14ac:dyDescent="0.35">
      <c r="A2058" t="s">
        <v>10297</v>
      </c>
      <c r="B2058" t="s">
        <v>10298</v>
      </c>
      <c r="C2058" t="s">
        <v>10299</v>
      </c>
      <c r="D2058" s="5">
        <v>44760</v>
      </c>
      <c r="E2058" s="5">
        <v>44723</v>
      </c>
      <c r="F2058" t="s">
        <v>753</v>
      </c>
      <c r="G2058" t="s">
        <v>10300</v>
      </c>
      <c r="H2058" t="s">
        <v>3797</v>
      </c>
      <c r="J2058" t="s">
        <v>756</v>
      </c>
      <c r="K2058" t="s">
        <v>756</v>
      </c>
      <c r="L2058" t="s">
        <v>757</v>
      </c>
      <c r="M2058" t="s">
        <v>757</v>
      </c>
      <c r="N2058" t="s">
        <v>756</v>
      </c>
      <c r="O2058" t="s">
        <v>756</v>
      </c>
      <c r="P2058" t="s">
        <v>758</v>
      </c>
      <c r="Q2058" t="s">
        <v>759</v>
      </c>
      <c r="R2058" t="s">
        <v>759</v>
      </c>
      <c r="S2058" t="s">
        <v>757</v>
      </c>
      <c r="T2058" t="s">
        <v>757</v>
      </c>
      <c r="U2058" t="s">
        <v>757</v>
      </c>
      <c r="V2058" t="s">
        <v>756</v>
      </c>
      <c r="W2058" t="s">
        <v>756</v>
      </c>
      <c r="X2058" t="s">
        <v>990</v>
      </c>
      <c r="Y2058" t="str">
        <f t="shared" si="448"/>
        <v>junio</v>
      </c>
      <c r="Z2058">
        <f>YEAR(BD_PONDERACIONES[[#This Row],[Fecha Ejecución del Ticket]])</f>
        <v>2022</v>
      </c>
      <c r="AA2058" t="str">
        <f t="shared" si="449"/>
        <v>julio</v>
      </c>
      <c r="AB2058">
        <f>YEAR(BD_PONDERACIONES[[#This Row],[Fecha de Inspección]])</f>
        <v>2022</v>
      </c>
      <c r="AC2058">
        <f t="shared" si="450"/>
        <v>0.5</v>
      </c>
      <c r="AD2058">
        <f t="shared" si="451"/>
        <v>0.5</v>
      </c>
      <c r="AE2058">
        <f t="shared" si="452"/>
        <v>0.5</v>
      </c>
      <c r="AF2058">
        <f t="shared" si="453"/>
        <v>0.5</v>
      </c>
      <c r="AG2058">
        <f t="shared" si="454"/>
        <v>0.5</v>
      </c>
      <c r="AH2058">
        <f t="shared" si="455"/>
        <v>0.5</v>
      </c>
      <c r="AI2058">
        <f t="shared" si="456"/>
        <v>0.25</v>
      </c>
      <c r="AJ2058">
        <f t="shared" si="457"/>
        <v>0.25</v>
      </c>
      <c r="AK2058">
        <f t="shared" si="458"/>
        <v>0.5</v>
      </c>
      <c r="AL2058">
        <f t="shared" si="459"/>
        <v>0.5</v>
      </c>
      <c r="AM2058">
        <f t="shared" si="460"/>
        <v>0.5</v>
      </c>
      <c r="AN2058" s="6">
        <f t="shared" si="461"/>
        <v>1</v>
      </c>
      <c r="AO2058" t="str">
        <f>VLOOKUP(BD_PONDERACIONES[[#This Row],[Comuna]],Tabla3[#All],2,0)</f>
        <v>Florida</v>
      </c>
    </row>
    <row r="2059" spans="1:41" x14ac:dyDescent="0.35">
      <c r="A2059" t="s">
        <v>10301</v>
      </c>
      <c r="B2059" t="s">
        <v>10302</v>
      </c>
      <c r="C2059" t="s">
        <v>10303</v>
      </c>
      <c r="D2059" s="5">
        <v>44760</v>
      </c>
      <c r="E2059" s="5">
        <v>44725</v>
      </c>
      <c r="F2059" t="s">
        <v>763</v>
      </c>
      <c r="G2059" t="s">
        <v>10304</v>
      </c>
      <c r="H2059" t="s">
        <v>3797</v>
      </c>
      <c r="J2059" t="s">
        <v>756</v>
      </c>
      <c r="K2059" t="s">
        <v>756</v>
      </c>
      <c r="L2059" t="s">
        <v>757</v>
      </c>
      <c r="M2059" t="s">
        <v>757</v>
      </c>
      <c r="N2059" t="s">
        <v>756</v>
      </c>
      <c r="O2059" t="s">
        <v>756</v>
      </c>
      <c r="P2059" t="s">
        <v>758</v>
      </c>
      <c r="Q2059" t="s">
        <v>759</v>
      </c>
      <c r="R2059" t="s">
        <v>759</v>
      </c>
      <c r="S2059" t="s">
        <v>757</v>
      </c>
      <c r="T2059" t="s">
        <v>757</v>
      </c>
      <c r="U2059" t="s">
        <v>757</v>
      </c>
      <c r="V2059" t="s">
        <v>768</v>
      </c>
      <c r="W2059" t="s">
        <v>768</v>
      </c>
      <c r="X2059" t="s">
        <v>10305</v>
      </c>
      <c r="Y2059" t="str">
        <f t="shared" si="448"/>
        <v>junio</v>
      </c>
      <c r="Z2059">
        <f>YEAR(BD_PONDERACIONES[[#This Row],[Fecha Ejecución del Ticket]])</f>
        <v>2022</v>
      </c>
      <c r="AA2059" t="str">
        <f t="shared" si="449"/>
        <v>julio</v>
      </c>
      <c r="AB2059">
        <f>YEAR(BD_PONDERACIONES[[#This Row],[Fecha de Inspección]])</f>
        <v>2022</v>
      </c>
      <c r="AC2059">
        <f t="shared" si="450"/>
        <v>0.5</v>
      </c>
      <c r="AD2059">
        <f t="shared" si="451"/>
        <v>0.5</v>
      </c>
      <c r="AE2059">
        <f t="shared" si="452"/>
        <v>0.5</v>
      </c>
      <c r="AF2059">
        <f t="shared" si="453"/>
        <v>0.5</v>
      </c>
      <c r="AG2059">
        <f t="shared" si="454"/>
        <v>0.5</v>
      </c>
      <c r="AH2059">
        <f t="shared" si="455"/>
        <v>0.5</v>
      </c>
      <c r="AI2059">
        <f t="shared" si="456"/>
        <v>0.25</v>
      </c>
      <c r="AJ2059">
        <f t="shared" si="457"/>
        <v>0.25</v>
      </c>
      <c r="AK2059">
        <f t="shared" si="458"/>
        <v>0.5</v>
      </c>
      <c r="AL2059">
        <f t="shared" si="459"/>
        <v>0.17499999999999999</v>
      </c>
      <c r="AM2059">
        <f t="shared" si="460"/>
        <v>0.17499999999999999</v>
      </c>
      <c r="AN2059" s="6">
        <f t="shared" si="461"/>
        <v>0.87</v>
      </c>
      <c r="AO2059" t="str">
        <f>VLOOKUP(BD_PONDERACIONES[[#This Row],[Comuna]],Tabla3[#All],2,0)</f>
        <v>Florida</v>
      </c>
    </row>
    <row r="2060" spans="1:41" x14ac:dyDescent="0.35">
      <c r="A2060" t="s">
        <v>10306</v>
      </c>
      <c r="B2060" t="s">
        <v>10307</v>
      </c>
      <c r="C2060" t="s">
        <v>10308</v>
      </c>
      <c r="D2060" s="5">
        <v>44760</v>
      </c>
      <c r="E2060" s="5">
        <v>44723</v>
      </c>
      <c r="F2060" t="s">
        <v>753</v>
      </c>
      <c r="G2060" t="s">
        <v>10309</v>
      </c>
      <c r="H2060" t="s">
        <v>3797</v>
      </c>
      <c r="J2060" t="s">
        <v>756</v>
      </c>
      <c r="K2060" t="s">
        <v>756</v>
      </c>
      <c r="L2060" t="s">
        <v>757</v>
      </c>
      <c r="M2060" t="s">
        <v>757</v>
      </c>
      <c r="N2060" t="s">
        <v>756</v>
      </c>
      <c r="O2060" t="s">
        <v>756</v>
      </c>
      <c r="P2060" t="s">
        <v>765</v>
      </c>
      <c r="Q2060" t="s">
        <v>759</v>
      </c>
      <c r="R2060" t="s">
        <v>759</v>
      </c>
      <c r="S2060" t="s">
        <v>757</v>
      </c>
      <c r="T2060" t="s">
        <v>757</v>
      </c>
      <c r="U2060" t="s">
        <v>757</v>
      </c>
      <c r="V2060" t="s">
        <v>756</v>
      </c>
      <c r="W2060" t="s">
        <v>768</v>
      </c>
      <c r="X2060" t="s">
        <v>10310</v>
      </c>
      <c r="Y2060" t="str">
        <f t="shared" si="448"/>
        <v>junio</v>
      </c>
      <c r="Z2060">
        <f>YEAR(BD_PONDERACIONES[[#This Row],[Fecha Ejecución del Ticket]])</f>
        <v>2022</v>
      </c>
      <c r="AA2060" t="str">
        <f t="shared" si="449"/>
        <v>julio</v>
      </c>
      <c r="AB2060">
        <f>YEAR(BD_PONDERACIONES[[#This Row],[Fecha de Inspección]])</f>
        <v>2022</v>
      </c>
      <c r="AC2060">
        <f t="shared" si="450"/>
        <v>0.5</v>
      </c>
      <c r="AD2060">
        <f t="shared" si="451"/>
        <v>0.5</v>
      </c>
      <c r="AE2060">
        <f t="shared" si="452"/>
        <v>0.5</v>
      </c>
      <c r="AF2060">
        <f t="shared" si="453"/>
        <v>0.5</v>
      </c>
      <c r="AG2060">
        <f t="shared" si="454"/>
        <v>0.5</v>
      </c>
      <c r="AH2060">
        <f t="shared" si="455"/>
        <v>0.5</v>
      </c>
      <c r="AI2060">
        <f t="shared" si="456"/>
        <v>0.25</v>
      </c>
      <c r="AJ2060">
        <f t="shared" si="457"/>
        <v>0.25</v>
      </c>
      <c r="AK2060">
        <f t="shared" si="458"/>
        <v>0.5</v>
      </c>
      <c r="AL2060">
        <f t="shared" si="459"/>
        <v>0.5</v>
      </c>
      <c r="AM2060">
        <f t="shared" si="460"/>
        <v>0.17499999999999999</v>
      </c>
      <c r="AN2060" s="6">
        <f t="shared" si="461"/>
        <v>0.93500000000000005</v>
      </c>
      <c r="AO2060" t="str">
        <f>VLOOKUP(BD_PONDERACIONES[[#This Row],[Comuna]],Tabla3[#All],2,0)</f>
        <v>Florida</v>
      </c>
    </row>
    <row r="2061" spans="1:41" x14ac:dyDescent="0.35">
      <c r="A2061" t="s">
        <v>10311</v>
      </c>
      <c r="B2061" t="s">
        <v>10312</v>
      </c>
      <c r="C2061" t="s">
        <v>10313</v>
      </c>
      <c r="D2061" s="5">
        <v>44760</v>
      </c>
      <c r="E2061" s="5">
        <v>44725</v>
      </c>
      <c r="F2061" t="s">
        <v>763</v>
      </c>
      <c r="G2061" t="s">
        <v>10314</v>
      </c>
      <c r="H2061" t="s">
        <v>3797</v>
      </c>
      <c r="J2061" t="s">
        <v>756</v>
      </c>
      <c r="K2061" t="s">
        <v>756</v>
      </c>
      <c r="L2061" t="s">
        <v>773</v>
      </c>
      <c r="M2061" t="s">
        <v>773</v>
      </c>
      <c r="N2061" t="s">
        <v>756</v>
      </c>
      <c r="O2061" t="s">
        <v>756</v>
      </c>
      <c r="P2061" t="s">
        <v>765</v>
      </c>
      <c r="Q2061" t="s">
        <v>759</v>
      </c>
      <c r="R2061" t="s">
        <v>759</v>
      </c>
      <c r="S2061" t="s">
        <v>757</v>
      </c>
      <c r="T2061" t="s">
        <v>757</v>
      </c>
      <c r="U2061" t="s">
        <v>757</v>
      </c>
      <c r="V2061" t="s">
        <v>756</v>
      </c>
      <c r="W2061" t="s">
        <v>768</v>
      </c>
      <c r="X2061" t="s">
        <v>10315</v>
      </c>
      <c r="Y2061" t="str">
        <f t="shared" si="448"/>
        <v>junio</v>
      </c>
      <c r="Z2061">
        <f>YEAR(BD_PONDERACIONES[[#This Row],[Fecha Ejecución del Ticket]])</f>
        <v>2022</v>
      </c>
      <c r="AA2061" t="str">
        <f t="shared" si="449"/>
        <v>julio</v>
      </c>
      <c r="AB2061">
        <f>YEAR(BD_PONDERACIONES[[#This Row],[Fecha de Inspección]])</f>
        <v>2022</v>
      </c>
      <c r="AC2061">
        <f t="shared" si="450"/>
        <v>0.5</v>
      </c>
      <c r="AD2061">
        <f t="shared" si="451"/>
        <v>0.5</v>
      </c>
      <c r="AE2061">
        <f t="shared" si="452"/>
        <v>0</v>
      </c>
      <c r="AF2061">
        <f t="shared" si="453"/>
        <v>0</v>
      </c>
      <c r="AG2061">
        <f t="shared" si="454"/>
        <v>0.5</v>
      </c>
      <c r="AH2061">
        <f t="shared" si="455"/>
        <v>0.5</v>
      </c>
      <c r="AI2061">
        <f t="shared" si="456"/>
        <v>0.25</v>
      </c>
      <c r="AJ2061">
        <f t="shared" si="457"/>
        <v>0.25</v>
      </c>
      <c r="AK2061">
        <f t="shared" si="458"/>
        <v>0.5</v>
      </c>
      <c r="AL2061">
        <f t="shared" si="459"/>
        <v>0.5</v>
      </c>
      <c r="AM2061">
        <f t="shared" si="460"/>
        <v>0.17499999999999999</v>
      </c>
      <c r="AN2061" s="6">
        <f t="shared" si="461"/>
        <v>0.63500000000000001</v>
      </c>
      <c r="AO2061" t="str">
        <f>VLOOKUP(BD_PONDERACIONES[[#This Row],[Comuna]],Tabla3[#All],2,0)</f>
        <v>Florida</v>
      </c>
    </row>
    <row r="2062" spans="1:41" x14ac:dyDescent="0.35">
      <c r="A2062" t="s">
        <v>10316</v>
      </c>
      <c r="B2062" t="s">
        <v>10317</v>
      </c>
      <c r="C2062" t="s">
        <v>10318</v>
      </c>
      <c r="D2062" s="5">
        <v>44760</v>
      </c>
      <c r="E2062" s="5">
        <v>44720</v>
      </c>
      <c r="F2062" t="s">
        <v>753</v>
      </c>
      <c r="G2062" t="s">
        <v>10319</v>
      </c>
      <c r="H2062" t="s">
        <v>3797</v>
      </c>
      <c r="J2062" t="s">
        <v>756</v>
      </c>
      <c r="K2062" t="s">
        <v>756</v>
      </c>
      <c r="L2062" t="s">
        <v>756</v>
      </c>
      <c r="M2062" t="s">
        <v>756</v>
      </c>
      <c r="N2062" t="s">
        <v>756</v>
      </c>
      <c r="O2062" t="s">
        <v>756</v>
      </c>
      <c r="P2062" t="s">
        <v>765</v>
      </c>
      <c r="Q2062" t="s">
        <v>759</v>
      </c>
      <c r="R2062" t="s">
        <v>759</v>
      </c>
      <c r="S2062" t="s">
        <v>756</v>
      </c>
      <c r="T2062" t="s">
        <v>756</v>
      </c>
      <c r="U2062" t="s">
        <v>756</v>
      </c>
      <c r="V2062" t="s">
        <v>756</v>
      </c>
      <c r="W2062" t="s">
        <v>756</v>
      </c>
      <c r="X2062" t="s">
        <v>10320</v>
      </c>
      <c r="Y2062" t="str">
        <f t="shared" si="448"/>
        <v>junio</v>
      </c>
      <c r="Z2062">
        <f>YEAR(BD_PONDERACIONES[[#This Row],[Fecha Ejecución del Ticket]])</f>
        <v>2022</v>
      </c>
      <c r="AA2062" t="str">
        <f t="shared" si="449"/>
        <v>julio</v>
      </c>
      <c r="AB2062">
        <f>YEAR(BD_PONDERACIONES[[#This Row],[Fecha de Inspección]])</f>
        <v>2022</v>
      </c>
      <c r="AC2062">
        <f t="shared" si="450"/>
        <v>0.5</v>
      </c>
      <c r="AD2062">
        <f t="shared" si="451"/>
        <v>0.5</v>
      </c>
      <c r="AE2062">
        <f t="shared" si="452"/>
        <v>0.5</v>
      </c>
      <c r="AF2062">
        <f t="shared" si="453"/>
        <v>0.5</v>
      </c>
      <c r="AG2062">
        <f t="shared" si="454"/>
        <v>0.5</v>
      </c>
      <c r="AH2062">
        <f t="shared" si="455"/>
        <v>0.5</v>
      </c>
      <c r="AI2062">
        <f t="shared" si="456"/>
        <v>0.25</v>
      </c>
      <c r="AJ2062">
        <f t="shared" si="457"/>
        <v>0.25</v>
      </c>
      <c r="AK2062">
        <f t="shared" si="458"/>
        <v>0.5</v>
      </c>
      <c r="AL2062">
        <f t="shared" si="459"/>
        <v>0.5</v>
      </c>
      <c r="AM2062">
        <f t="shared" si="460"/>
        <v>0.5</v>
      </c>
      <c r="AN2062" s="6">
        <f t="shared" si="461"/>
        <v>1</v>
      </c>
      <c r="AO2062" t="str">
        <f>VLOOKUP(BD_PONDERACIONES[[#This Row],[Comuna]],Tabla3[#All],2,0)</f>
        <v>Florida</v>
      </c>
    </row>
    <row r="2063" spans="1:41" x14ac:dyDescent="0.35">
      <c r="A2063" t="s">
        <v>10321</v>
      </c>
      <c r="B2063" t="s">
        <v>10322</v>
      </c>
      <c r="C2063" t="s">
        <v>10323</v>
      </c>
      <c r="D2063" s="5">
        <v>44760</v>
      </c>
      <c r="E2063" s="5">
        <v>44725</v>
      </c>
      <c r="F2063" t="s">
        <v>763</v>
      </c>
      <c r="G2063" t="s">
        <v>10324</v>
      </c>
      <c r="H2063" t="s">
        <v>3797</v>
      </c>
      <c r="J2063" t="s">
        <v>756</v>
      </c>
      <c r="K2063" t="s">
        <v>756</v>
      </c>
      <c r="L2063" t="s">
        <v>757</v>
      </c>
      <c r="M2063" t="s">
        <v>757</v>
      </c>
      <c r="N2063" t="s">
        <v>756</v>
      </c>
      <c r="O2063" t="s">
        <v>756</v>
      </c>
      <c r="P2063" t="s">
        <v>758</v>
      </c>
      <c r="Q2063" t="s">
        <v>759</v>
      </c>
      <c r="R2063" t="s">
        <v>759</v>
      </c>
      <c r="S2063" t="s">
        <v>757</v>
      </c>
      <c r="T2063" t="s">
        <v>757</v>
      </c>
      <c r="U2063" t="s">
        <v>757</v>
      </c>
      <c r="V2063" t="s">
        <v>756</v>
      </c>
      <c r="W2063" t="s">
        <v>773</v>
      </c>
      <c r="X2063" t="s">
        <v>7487</v>
      </c>
      <c r="Y2063" t="str">
        <f t="shared" si="448"/>
        <v>junio</v>
      </c>
      <c r="Z2063">
        <f>YEAR(BD_PONDERACIONES[[#This Row],[Fecha Ejecución del Ticket]])</f>
        <v>2022</v>
      </c>
      <c r="AA2063" t="str">
        <f t="shared" si="449"/>
        <v>julio</v>
      </c>
      <c r="AB2063">
        <f>YEAR(BD_PONDERACIONES[[#This Row],[Fecha de Inspección]])</f>
        <v>2022</v>
      </c>
      <c r="AC2063">
        <f t="shared" si="450"/>
        <v>0.5</v>
      </c>
      <c r="AD2063">
        <f t="shared" si="451"/>
        <v>0.5</v>
      </c>
      <c r="AE2063">
        <f t="shared" si="452"/>
        <v>0.5</v>
      </c>
      <c r="AF2063">
        <f t="shared" si="453"/>
        <v>0.5</v>
      </c>
      <c r="AG2063">
        <f t="shared" si="454"/>
        <v>0.5</v>
      </c>
      <c r="AH2063">
        <f t="shared" si="455"/>
        <v>0.5</v>
      </c>
      <c r="AI2063">
        <f t="shared" si="456"/>
        <v>0.25</v>
      </c>
      <c r="AJ2063">
        <f t="shared" si="457"/>
        <v>0.25</v>
      </c>
      <c r="AK2063">
        <f t="shared" si="458"/>
        <v>0.5</v>
      </c>
      <c r="AL2063">
        <f t="shared" si="459"/>
        <v>0.5</v>
      </c>
      <c r="AM2063">
        <f t="shared" si="460"/>
        <v>0</v>
      </c>
      <c r="AN2063" s="6">
        <f t="shared" si="461"/>
        <v>0.9</v>
      </c>
      <c r="AO2063" t="str">
        <f>VLOOKUP(BD_PONDERACIONES[[#This Row],[Comuna]],Tabla3[#All],2,0)</f>
        <v>Florida</v>
      </c>
    </row>
    <row r="2064" spans="1:41" x14ac:dyDescent="0.35">
      <c r="A2064" t="s">
        <v>10325</v>
      </c>
      <c r="B2064" t="s">
        <v>10326</v>
      </c>
      <c r="C2064" t="s">
        <v>10327</v>
      </c>
      <c r="D2064" s="5">
        <v>44760</v>
      </c>
      <c r="E2064" s="5">
        <v>44727</v>
      </c>
      <c r="F2064" t="s">
        <v>763</v>
      </c>
      <c r="G2064" t="s">
        <v>10328</v>
      </c>
      <c r="H2064" t="s">
        <v>3797</v>
      </c>
      <c r="J2064" t="s">
        <v>756</v>
      </c>
      <c r="K2064" t="s">
        <v>756</v>
      </c>
      <c r="L2064" t="s">
        <v>757</v>
      </c>
      <c r="M2064" t="s">
        <v>757</v>
      </c>
      <c r="N2064" t="s">
        <v>756</v>
      </c>
      <c r="O2064" t="s">
        <v>756</v>
      </c>
      <c r="P2064" t="s">
        <v>758</v>
      </c>
      <c r="Q2064" t="s">
        <v>759</v>
      </c>
      <c r="R2064" t="s">
        <v>759</v>
      </c>
      <c r="S2064" t="s">
        <v>757</v>
      </c>
      <c r="T2064" t="s">
        <v>757</v>
      </c>
      <c r="U2064" t="s">
        <v>757</v>
      </c>
      <c r="V2064" t="s">
        <v>773</v>
      </c>
      <c r="W2064" t="s">
        <v>768</v>
      </c>
      <c r="X2064" t="s">
        <v>10329</v>
      </c>
      <c r="Y2064" t="str">
        <f t="shared" si="448"/>
        <v>junio</v>
      </c>
      <c r="Z2064">
        <f>YEAR(BD_PONDERACIONES[[#This Row],[Fecha Ejecución del Ticket]])</f>
        <v>2022</v>
      </c>
      <c r="AA2064" t="str">
        <f t="shared" si="449"/>
        <v>julio</v>
      </c>
      <c r="AB2064">
        <f>YEAR(BD_PONDERACIONES[[#This Row],[Fecha de Inspección]])</f>
        <v>2022</v>
      </c>
      <c r="AC2064">
        <f t="shared" si="450"/>
        <v>0.5</v>
      </c>
      <c r="AD2064">
        <f t="shared" si="451"/>
        <v>0.5</v>
      </c>
      <c r="AE2064">
        <f t="shared" si="452"/>
        <v>0.5</v>
      </c>
      <c r="AF2064">
        <f t="shared" si="453"/>
        <v>0.5</v>
      </c>
      <c r="AG2064">
        <f t="shared" si="454"/>
        <v>0.5</v>
      </c>
      <c r="AH2064">
        <f t="shared" si="455"/>
        <v>0.5</v>
      </c>
      <c r="AI2064">
        <f t="shared" si="456"/>
        <v>0.25</v>
      </c>
      <c r="AJ2064">
        <f t="shared" si="457"/>
        <v>0.25</v>
      </c>
      <c r="AK2064">
        <f t="shared" si="458"/>
        <v>0.5</v>
      </c>
      <c r="AL2064">
        <f t="shared" si="459"/>
        <v>0</v>
      </c>
      <c r="AM2064">
        <f t="shared" si="460"/>
        <v>0.17499999999999999</v>
      </c>
      <c r="AN2064" s="6">
        <f t="shared" si="461"/>
        <v>0.83500000000000008</v>
      </c>
      <c r="AO2064" t="str">
        <f>VLOOKUP(BD_PONDERACIONES[[#This Row],[Comuna]],Tabla3[#All],2,0)</f>
        <v>Florida</v>
      </c>
    </row>
    <row r="2065" spans="1:41" x14ac:dyDescent="0.35">
      <c r="A2065" t="s">
        <v>10330</v>
      </c>
      <c r="B2065" t="s">
        <v>10331</v>
      </c>
      <c r="C2065" t="s">
        <v>10332</v>
      </c>
      <c r="D2065" s="5">
        <v>44760</v>
      </c>
      <c r="E2065" s="5">
        <v>44723</v>
      </c>
      <c r="F2065" t="s">
        <v>753</v>
      </c>
      <c r="G2065" t="s">
        <v>10333</v>
      </c>
      <c r="H2065" t="s">
        <v>3797</v>
      </c>
      <c r="J2065" t="s">
        <v>756</v>
      </c>
      <c r="K2065" t="s">
        <v>756</v>
      </c>
      <c r="L2065" t="s">
        <v>757</v>
      </c>
      <c r="M2065" t="s">
        <v>757</v>
      </c>
      <c r="N2065" t="s">
        <v>756</v>
      </c>
      <c r="O2065" t="s">
        <v>756</v>
      </c>
      <c r="P2065" t="s">
        <v>758</v>
      </c>
      <c r="Q2065" t="s">
        <v>759</v>
      </c>
      <c r="R2065" t="s">
        <v>759</v>
      </c>
      <c r="S2065" t="s">
        <v>757</v>
      </c>
      <c r="T2065" t="s">
        <v>757</v>
      </c>
      <c r="U2065" t="s">
        <v>757</v>
      </c>
      <c r="V2065" t="s">
        <v>756</v>
      </c>
      <c r="W2065" t="s">
        <v>768</v>
      </c>
      <c r="X2065" t="s">
        <v>885</v>
      </c>
      <c r="Y2065" t="str">
        <f t="shared" si="448"/>
        <v>junio</v>
      </c>
      <c r="Z2065">
        <f>YEAR(BD_PONDERACIONES[[#This Row],[Fecha Ejecución del Ticket]])</f>
        <v>2022</v>
      </c>
      <c r="AA2065" t="str">
        <f t="shared" si="449"/>
        <v>julio</v>
      </c>
      <c r="AB2065">
        <f>YEAR(BD_PONDERACIONES[[#This Row],[Fecha de Inspección]])</f>
        <v>2022</v>
      </c>
      <c r="AC2065">
        <f t="shared" si="450"/>
        <v>0.5</v>
      </c>
      <c r="AD2065">
        <f t="shared" si="451"/>
        <v>0.5</v>
      </c>
      <c r="AE2065">
        <f t="shared" si="452"/>
        <v>0.5</v>
      </c>
      <c r="AF2065">
        <f t="shared" si="453"/>
        <v>0.5</v>
      </c>
      <c r="AG2065">
        <f t="shared" si="454"/>
        <v>0.5</v>
      </c>
      <c r="AH2065">
        <f t="shared" si="455"/>
        <v>0.5</v>
      </c>
      <c r="AI2065">
        <f t="shared" si="456"/>
        <v>0.25</v>
      </c>
      <c r="AJ2065">
        <f t="shared" si="457"/>
        <v>0.25</v>
      </c>
      <c r="AK2065">
        <f t="shared" si="458"/>
        <v>0.5</v>
      </c>
      <c r="AL2065">
        <f t="shared" si="459"/>
        <v>0.5</v>
      </c>
      <c r="AM2065">
        <f t="shared" si="460"/>
        <v>0.17499999999999999</v>
      </c>
      <c r="AN2065" s="6">
        <f t="shared" si="461"/>
        <v>0.93500000000000005</v>
      </c>
      <c r="AO2065" t="str">
        <f>VLOOKUP(BD_PONDERACIONES[[#This Row],[Comuna]],Tabla3[#All],2,0)</f>
        <v>Florida</v>
      </c>
    </row>
    <row r="2066" spans="1:41" x14ac:dyDescent="0.35">
      <c r="A2066" t="s">
        <v>10334</v>
      </c>
      <c r="B2066" t="s">
        <v>10335</v>
      </c>
      <c r="C2066" t="s">
        <v>10336</v>
      </c>
      <c r="D2066" s="5">
        <v>44760</v>
      </c>
      <c r="E2066" s="5">
        <v>44726</v>
      </c>
      <c r="F2066" t="s">
        <v>763</v>
      </c>
      <c r="G2066" t="s">
        <v>10337</v>
      </c>
      <c r="H2066" t="s">
        <v>3797</v>
      </c>
      <c r="J2066" t="s">
        <v>756</v>
      </c>
      <c r="K2066" t="s">
        <v>756</v>
      </c>
      <c r="L2066" t="s">
        <v>756</v>
      </c>
      <c r="M2066" t="s">
        <v>756</v>
      </c>
      <c r="N2066" t="s">
        <v>756</v>
      </c>
      <c r="O2066" t="s">
        <v>756</v>
      </c>
      <c r="P2066" t="s">
        <v>758</v>
      </c>
      <c r="Q2066" t="s">
        <v>759</v>
      </c>
      <c r="R2066" t="s">
        <v>759</v>
      </c>
      <c r="S2066" t="s">
        <v>757</v>
      </c>
      <c r="T2066" t="s">
        <v>757</v>
      </c>
      <c r="U2066" t="s">
        <v>757</v>
      </c>
      <c r="V2066" t="s">
        <v>756</v>
      </c>
      <c r="W2066" t="s">
        <v>768</v>
      </c>
      <c r="X2066" t="s">
        <v>10338</v>
      </c>
      <c r="Y2066" t="str">
        <f t="shared" si="448"/>
        <v>junio</v>
      </c>
      <c r="Z2066">
        <f>YEAR(BD_PONDERACIONES[[#This Row],[Fecha Ejecución del Ticket]])</f>
        <v>2022</v>
      </c>
      <c r="AA2066" t="str">
        <f t="shared" si="449"/>
        <v>julio</v>
      </c>
      <c r="AB2066">
        <f>YEAR(BD_PONDERACIONES[[#This Row],[Fecha de Inspección]])</f>
        <v>2022</v>
      </c>
      <c r="AC2066">
        <f t="shared" si="450"/>
        <v>0.5</v>
      </c>
      <c r="AD2066">
        <f t="shared" si="451"/>
        <v>0.5</v>
      </c>
      <c r="AE2066">
        <f t="shared" si="452"/>
        <v>0.5</v>
      </c>
      <c r="AF2066">
        <f t="shared" si="453"/>
        <v>0.5</v>
      </c>
      <c r="AG2066">
        <f t="shared" si="454"/>
        <v>0.5</v>
      </c>
      <c r="AH2066">
        <f t="shared" si="455"/>
        <v>0.5</v>
      </c>
      <c r="AI2066">
        <f t="shared" si="456"/>
        <v>0.25</v>
      </c>
      <c r="AJ2066">
        <f t="shared" si="457"/>
        <v>0.25</v>
      </c>
      <c r="AK2066">
        <f t="shared" si="458"/>
        <v>0.5</v>
      </c>
      <c r="AL2066">
        <f t="shared" si="459"/>
        <v>0.5</v>
      </c>
      <c r="AM2066">
        <f t="shared" si="460"/>
        <v>0.17499999999999999</v>
      </c>
      <c r="AN2066" s="6">
        <f t="shared" si="461"/>
        <v>0.93500000000000005</v>
      </c>
      <c r="AO2066" t="str">
        <f>VLOOKUP(BD_PONDERACIONES[[#This Row],[Comuna]],Tabla3[#All],2,0)</f>
        <v>Florida</v>
      </c>
    </row>
    <row r="2067" spans="1:41" x14ac:dyDescent="0.35">
      <c r="A2067" t="s">
        <v>10144</v>
      </c>
      <c r="B2067" t="s">
        <v>10145</v>
      </c>
      <c r="C2067" t="s">
        <v>10146</v>
      </c>
      <c r="D2067" s="5">
        <v>44761</v>
      </c>
      <c r="E2067" s="5">
        <v>44719</v>
      </c>
      <c r="F2067" t="s">
        <v>753</v>
      </c>
      <c r="G2067" t="s">
        <v>10147</v>
      </c>
      <c r="H2067" t="s">
        <v>2860</v>
      </c>
      <c r="J2067" t="s">
        <v>756</v>
      </c>
      <c r="K2067" t="s">
        <v>756</v>
      </c>
      <c r="L2067" t="s">
        <v>757</v>
      </c>
      <c r="M2067" t="s">
        <v>757</v>
      </c>
      <c r="N2067" t="s">
        <v>756</v>
      </c>
      <c r="O2067" t="s">
        <v>756</v>
      </c>
      <c r="P2067" t="s">
        <v>758</v>
      </c>
      <c r="Q2067" t="s">
        <v>759</v>
      </c>
      <c r="R2067" t="s">
        <v>759</v>
      </c>
      <c r="S2067" t="s">
        <v>757</v>
      </c>
      <c r="T2067" t="s">
        <v>757</v>
      </c>
      <c r="U2067" t="s">
        <v>757</v>
      </c>
      <c r="V2067" t="s">
        <v>756</v>
      </c>
      <c r="W2067" t="s">
        <v>756</v>
      </c>
      <c r="X2067" t="s">
        <v>10148</v>
      </c>
      <c r="Y2067" t="str">
        <f t="shared" si="448"/>
        <v>junio</v>
      </c>
      <c r="Z2067">
        <f>YEAR(BD_PONDERACIONES[[#This Row],[Fecha Ejecución del Ticket]])</f>
        <v>2022</v>
      </c>
      <c r="AA2067" t="str">
        <f t="shared" si="449"/>
        <v>julio</v>
      </c>
      <c r="AB2067">
        <f>YEAR(BD_PONDERACIONES[[#This Row],[Fecha de Inspección]])</f>
        <v>2022</v>
      </c>
      <c r="AC2067">
        <f t="shared" si="450"/>
        <v>0.5</v>
      </c>
      <c r="AD2067">
        <f t="shared" si="451"/>
        <v>0.5</v>
      </c>
      <c r="AE2067">
        <f t="shared" si="452"/>
        <v>0.5</v>
      </c>
      <c r="AF2067">
        <f t="shared" si="453"/>
        <v>0.5</v>
      </c>
      <c r="AG2067">
        <f t="shared" si="454"/>
        <v>0.5</v>
      </c>
      <c r="AH2067">
        <f t="shared" si="455"/>
        <v>0.5</v>
      </c>
      <c r="AI2067">
        <f t="shared" si="456"/>
        <v>0.25</v>
      </c>
      <c r="AJ2067">
        <f t="shared" si="457"/>
        <v>0.25</v>
      </c>
      <c r="AK2067">
        <f t="shared" si="458"/>
        <v>0.5</v>
      </c>
      <c r="AL2067">
        <f t="shared" si="459"/>
        <v>0.5</v>
      </c>
      <c r="AM2067">
        <f t="shared" si="460"/>
        <v>0.5</v>
      </c>
      <c r="AN2067" s="6">
        <f t="shared" si="461"/>
        <v>1</v>
      </c>
      <c r="AO2067" t="str">
        <f>VLOOKUP(BD_PONDERACIONES[[#This Row],[Comuna]],Tabla3[#All],2,0)</f>
        <v>Cordillera</v>
      </c>
    </row>
    <row r="2068" spans="1:41" x14ac:dyDescent="0.35">
      <c r="A2068" t="s">
        <v>10149</v>
      </c>
      <c r="B2068" t="s">
        <v>10150</v>
      </c>
      <c r="C2068" t="s">
        <v>10151</v>
      </c>
      <c r="D2068" s="5">
        <v>44761</v>
      </c>
      <c r="E2068" s="5">
        <v>44714</v>
      </c>
      <c r="F2068" t="s">
        <v>753</v>
      </c>
      <c r="G2068" t="s">
        <v>10152</v>
      </c>
      <c r="H2068" t="s">
        <v>2860</v>
      </c>
      <c r="J2068" t="s">
        <v>756</v>
      </c>
      <c r="K2068" t="s">
        <v>756</v>
      </c>
      <c r="L2068" t="s">
        <v>757</v>
      </c>
      <c r="M2068" t="s">
        <v>757</v>
      </c>
      <c r="N2068" t="s">
        <v>756</v>
      </c>
      <c r="O2068" t="s">
        <v>756</v>
      </c>
      <c r="P2068" t="s">
        <v>758</v>
      </c>
      <c r="Q2068" t="s">
        <v>759</v>
      </c>
      <c r="R2068" t="s">
        <v>759</v>
      </c>
      <c r="S2068" t="s">
        <v>757</v>
      </c>
      <c r="T2068" t="s">
        <v>757</v>
      </c>
      <c r="U2068" t="s">
        <v>757</v>
      </c>
      <c r="V2068" t="s">
        <v>904</v>
      </c>
      <c r="W2068" t="s">
        <v>756</v>
      </c>
      <c r="X2068" t="s">
        <v>885</v>
      </c>
      <c r="Y2068" t="str">
        <f t="shared" si="448"/>
        <v>junio</v>
      </c>
      <c r="Z2068">
        <f>YEAR(BD_PONDERACIONES[[#This Row],[Fecha Ejecución del Ticket]])</f>
        <v>2022</v>
      </c>
      <c r="AA2068" t="str">
        <f t="shared" si="449"/>
        <v>julio</v>
      </c>
      <c r="AB2068">
        <f>YEAR(BD_PONDERACIONES[[#This Row],[Fecha de Inspección]])</f>
        <v>2022</v>
      </c>
      <c r="AC2068">
        <f t="shared" si="450"/>
        <v>0.5</v>
      </c>
      <c r="AD2068">
        <f t="shared" si="451"/>
        <v>0.5</v>
      </c>
      <c r="AE2068">
        <f t="shared" si="452"/>
        <v>0.5</v>
      </c>
      <c r="AF2068">
        <f t="shared" si="453"/>
        <v>0.5</v>
      </c>
      <c r="AG2068">
        <f t="shared" si="454"/>
        <v>0.5</v>
      </c>
      <c r="AH2068">
        <f t="shared" si="455"/>
        <v>0.5</v>
      </c>
      <c r="AI2068">
        <f t="shared" si="456"/>
        <v>0.25</v>
      </c>
      <c r="AJ2068">
        <f t="shared" si="457"/>
        <v>0.25</v>
      </c>
      <c r="AK2068">
        <f t="shared" si="458"/>
        <v>0.5</v>
      </c>
      <c r="AL2068">
        <f t="shared" si="459"/>
        <v>0.32500000000000001</v>
      </c>
      <c r="AM2068">
        <f t="shared" si="460"/>
        <v>0.5</v>
      </c>
      <c r="AN2068" s="6">
        <f t="shared" si="461"/>
        <v>0.96500000000000008</v>
      </c>
      <c r="AO2068" t="str">
        <f>VLOOKUP(BD_PONDERACIONES[[#This Row],[Comuna]],Tabla3[#All],2,0)</f>
        <v>Cordillera</v>
      </c>
    </row>
    <row r="2069" spans="1:41" x14ac:dyDescent="0.35">
      <c r="A2069" t="s">
        <v>10153</v>
      </c>
      <c r="B2069" t="s">
        <v>10154</v>
      </c>
      <c r="C2069" t="s">
        <v>10155</v>
      </c>
      <c r="D2069" s="5">
        <v>44761</v>
      </c>
      <c r="E2069" s="5">
        <v>44718</v>
      </c>
      <c r="F2069" t="s">
        <v>753</v>
      </c>
      <c r="G2069" t="s">
        <v>10156</v>
      </c>
      <c r="H2069" t="s">
        <v>2860</v>
      </c>
      <c r="J2069" t="s">
        <v>756</v>
      </c>
      <c r="K2069" t="s">
        <v>756</v>
      </c>
      <c r="L2069" t="s">
        <v>757</v>
      </c>
      <c r="M2069" t="s">
        <v>757</v>
      </c>
      <c r="N2069" t="s">
        <v>756</v>
      </c>
      <c r="O2069" t="s">
        <v>756</v>
      </c>
      <c r="P2069" t="s">
        <v>758</v>
      </c>
      <c r="Q2069" t="s">
        <v>759</v>
      </c>
      <c r="R2069" t="s">
        <v>759</v>
      </c>
      <c r="S2069" t="s">
        <v>757</v>
      </c>
      <c r="T2069" t="s">
        <v>757</v>
      </c>
      <c r="U2069" t="s">
        <v>757</v>
      </c>
      <c r="V2069" t="s">
        <v>756</v>
      </c>
      <c r="W2069" t="s">
        <v>768</v>
      </c>
      <c r="X2069" t="s">
        <v>10157</v>
      </c>
      <c r="Y2069" t="str">
        <f t="shared" si="448"/>
        <v>junio</v>
      </c>
      <c r="Z2069">
        <f>YEAR(BD_PONDERACIONES[[#This Row],[Fecha Ejecución del Ticket]])</f>
        <v>2022</v>
      </c>
      <c r="AA2069" t="str">
        <f t="shared" si="449"/>
        <v>julio</v>
      </c>
      <c r="AB2069">
        <f>YEAR(BD_PONDERACIONES[[#This Row],[Fecha de Inspección]])</f>
        <v>2022</v>
      </c>
      <c r="AC2069">
        <f t="shared" si="450"/>
        <v>0.5</v>
      </c>
      <c r="AD2069">
        <f t="shared" si="451"/>
        <v>0.5</v>
      </c>
      <c r="AE2069">
        <f t="shared" si="452"/>
        <v>0.5</v>
      </c>
      <c r="AF2069">
        <f t="shared" si="453"/>
        <v>0.5</v>
      </c>
      <c r="AG2069">
        <f t="shared" si="454"/>
        <v>0.5</v>
      </c>
      <c r="AH2069">
        <f t="shared" si="455"/>
        <v>0.5</v>
      </c>
      <c r="AI2069">
        <f t="shared" si="456"/>
        <v>0.25</v>
      </c>
      <c r="AJ2069">
        <f t="shared" si="457"/>
        <v>0.25</v>
      </c>
      <c r="AK2069">
        <f t="shared" si="458"/>
        <v>0.5</v>
      </c>
      <c r="AL2069">
        <f t="shared" si="459"/>
        <v>0.5</v>
      </c>
      <c r="AM2069">
        <f t="shared" si="460"/>
        <v>0.17499999999999999</v>
      </c>
      <c r="AN2069" s="6">
        <f t="shared" si="461"/>
        <v>0.93500000000000005</v>
      </c>
      <c r="AO2069" t="str">
        <f>VLOOKUP(BD_PONDERACIONES[[#This Row],[Comuna]],Tabla3[#All],2,0)</f>
        <v>Cordillera</v>
      </c>
    </row>
    <row r="2070" spans="1:41" x14ac:dyDescent="0.35">
      <c r="A2070" t="s">
        <v>10158</v>
      </c>
      <c r="B2070" t="s">
        <v>10159</v>
      </c>
      <c r="C2070" t="s">
        <v>10160</v>
      </c>
      <c r="D2070" s="5">
        <v>44761</v>
      </c>
      <c r="E2070" s="5">
        <v>44722</v>
      </c>
      <c r="F2070" t="s">
        <v>753</v>
      </c>
      <c r="G2070" t="s">
        <v>10161</v>
      </c>
      <c r="H2070" t="s">
        <v>2860</v>
      </c>
      <c r="J2070" t="s">
        <v>756</v>
      </c>
      <c r="K2070" t="s">
        <v>756</v>
      </c>
      <c r="L2070" t="s">
        <v>757</v>
      </c>
      <c r="M2070" t="s">
        <v>757</v>
      </c>
      <c r="N2070" t="s">
        <v>756</v>
      </c>
      <c r="O2070" t="s">
        <v>756</v>
      </c>
      <c r="P2070" t="s">
        <v>758</v>
      </c>
      <c r="Q2070" t="s">
        <v>759</v>
      </c>
      <c r="R2070" t="s">
        <v>759</v>
      </c>
      <c r="S2070" t="s">
        <v>757</v>
      </c>
      <c r="T2070" t="s">
        <v>757</v>
      </c>
      <c r="U2070" t="s">
        <v>757</v>
      </c>
      <c r="V2070" t="s">
        <v>756</v>
      </c>
      <c r="W2070" t="s">
        <v>756</v>
      </c>
      <c r="X2070" t="s">
        <v>10162</v>
      </c>
      <c r="Y2070" t="str">
        <f t="shared" si="448"/>
        <v>junio</v>
      </c>
      <c r="Z2070">
        <f>YEAR(BD_PONDERACIONES[[#This Row],[Fecha Ejecución del Ticket]])</f>
        <v>2022</v>
      </c>
      <c r="AA2070" t="str">
        <f t="shared" si="449"/>
        <v>julio</v>
      </c>
      <c r="AB2070">
        <f>YEAR(BD_PONDERACIONES[[#This Row],[Fecha de Inspección]])</f>
        <v>2022</v>
      </c>
      <c r="AC2070">
        <f t="shared" si="450"/>
        <v>0.5</v>
      </c>
      <c r="AD2070">
        <f t="shared" si="451"/>
        <v>0.5</v>
      </c>
      <c r="AE2070">
        <f t="shared" si="452"/>
        <v>0.5</v>
      </c>
      <c r="AF2070">
        <f t="shared" si="453"/>
        <v>0.5</v>
      </c>
      <c r="AG2070">
        <f t="shared" si="454"/>
        <v>0.5</v>
      </c>
      <c r="AH2070">
        <f t="shared" si="455"/>
        <v>0.5</v>
      </c>
      <c r="AI2070">
        <f t="shared" si="456"/>
        <v>0.25</v>
      </c>
      <c r="AJ2070">
        <f t="shared" si="457"/>
        <v>0.25</v>
      </c>
      <c r="AK2070">
        <f t="shared" si="458"/>
        <v>0.5</v>
      </c>
      <c r="AL2070">
        <f t="shared" si="459"/>
        <v>0.5</v>
      </c>
      <c r="AM2070">
        <f t="shared" si="460"/>
        <v>0.5</v>
      </c>
      <c r="AN2070" s="6">
        <f t="shared" si="461"/>
        <v>1</v>
      </c>
      <c r="AO2070" t="str">
        <f>VLOOKUP(BD_PONDERACIONES[[#This Row],[Comuna]],Tabla3[#All],2,0)</f>
        <v>Cordillera</v>
      </c>
    </row>
    <row r="2071" spans="1:41" x14ac:dyDescent="0.35">
      <c r="A2071" t="s">
        <v>10163</v>
      </c>
      <c r="B2071" t="s">
        <v>10164</v>
      </c>
      <c r="C2071" t="s">
        <v>10165</v>
      </c>
      <c r="D2071" s="5">
        <v>44761</v>
      </c>
      <c r="E2071" s="5">
        <v>44719</v>
      </c>
      <c r="F2071" t="s">
        <v>753</v>
      </c>
      <c r="G2071" t="s">
        <v>10166</v>
      </c>
      <c r="H2071" t="s">
        <v>2860</v>
      </c>
      <c r="J2071" t="s">
        <v>756</v>
      </c>
      <c r="K2071" t="s">
        <v>756</v>
      </c>
      <c r="L2071" t="s">
        <v>773</v>
      </c>
      <c r="M2071" t="s">
        <v>773</v>
      </c>
      <c r="N2071" t="s">
        <v>756</v>
      </c>
      <c r="O2071" t="s">
        <v>756</v>
      </c>
      <c r="P2071" t="s">
        <v>758</v>
      </c>
      <c r="Q2071" t="s">
        <v>759</v>
      </c>
      <c r="R2071" t="s">
        <v>759</v>
      </c>
      <c r="S2071" t="s">
        <v>757</v>
      </c>
      <c r="T2071" t="s">
        <v>757</v>
      </c>
      <c r="U2071" t="s">
        <v>757</v>
      </c>
      <c r="V2071" t="s">
        <v>756</v>
      </c>
      <c r="W2071" t="s">
        <v>768</v>
      </c>
      <c r="X2071" t="s">
        <v>10167</v>
      </c>
      <c r="Y2071" t="str">
        <f t="shared" si="448"/>
        <v>junio</v>
      </c>
      <c r="Z2071">
        <f>YEAR(BD_PONDERACIONES[[#This Row],[Fecha Ejecución del Ticket]])</f>
        <v>2022</v>
      </c>
      <c r="AA2071" t="str">
        <f t="shared" si="449"/>
        <v>julio</v>
      </c>
      <c r="AB2071">
        <f>YEAR(BD_PONDERACIONES[[#This Row],[Fecha de Inspección]])</f>
        <v>2022</v>
      </c>
      <c r="AC2071">
        <f t="shared" si="450"/>
        <v>0.5</v>
      </c>
      <c r="AD2071">
        <f t="shared" si="451"/>
        <v>0.5</v>
      </c>
      <c r="AE2071">
        <f t="shared" si="452"/>
        <v>0</v>
      </c>
      <c r="AF2071">
        <f t="shared" si="453"/>
        <v>0</v>
      </c>
      <c r="AG2071">
        <f t="shared" si="454"/>
        <v>0.5</v>
      </c>
      <c r="AH2071">
        <f t="shared" si="455"/>
        <v>0.5</v>
      </c>
      <c r="AI2071">
        <f t="shared" si="456"/>
        <v>0.25</v>
      </c>
      <c r="AJ2071">
        <f t="shared" si="457"/>
        <v>0.25</v>
      </c>
      <c r="AK2071">
        <f t="shared" si="458"/>
        <v>0.5</v>
      </c>
      <c r="AL2071">
        <f t="shared" si="459"/>
        <v>0.5</v>
      </c>
      <c r="AM2071">
        <f t="shared" si="460"/>
        <v>0.17499999999999999</v>
      </c>
      <c r="AN2071" s="6">
        <f t="shared" si="461"/>
        <v>0.63500000000000001</v>
      </c>
      <c r="AO2071" t="str">
        <f>VLOOKUP(BD_PONDERACIONES[[#This Row],[Comuna]],Tabla3[#All],2,0)</f>
        <v>Cordillera</v>
      </c>
    </row>
    <row r="2072" spans="1:41" x14ac:dyDescent="0.35">
      <c r="A2072" t="s">
        <v>10168</v>
      </c>
      <c r="B2072" t="s">
        <v>10169</v>
      </c>
      <c r="C2072" t="s">
        <v>10170</v>
      </c>
      <c r="D2072" s="5">
        <v>44761</v>
      </c>
      <c r="E2072" s="5">
        <v>44718</v>
      </c>
      <c r="F2072" t="s">
        <v>753</v>
      </c>
      <c r="G2072" t="s">
        <v>10171</v>
      </c>
      <c r="H2072" t="s">
        <v>2860</v>
      </c>
      <c r="J2072" t="s">
        <v>756</v>
      </c>
      <c r="K2072" t="s">
        <v>756</v>
      </c>
      <c r="L2072" t="s">
        <v>757</v>
      </c>
      <c r="M2072" t="s">
        <v>757</v>
      </c>
      <c r="N2072" t="s">
        <v>756</v>
      </c>
      <c r="O2072" t="s">
        <v>756</v>
      </c>
      <c r="P2072" t="s">
        <v>758</v>
      </c>
      <c r="Q2072" t="s">
        <v>759</v>
      </c>
      <c r="R2072" t="s">
        <v>759</v>
      </c>
      <c r="S2072" t="s">
        <v>757</v>
      </c>
      <c r="T2072" t="s">
        <v>757</v>
      </c>
      <c r="U2072" t="s">
        <v>757</v>
      </c>
      <c r="V2072" t="s">
        <v>756</v>
      </c>
      <c r="W2072" t="s">
        <v>756</v>
      </c>
      <c r="X2072" t="s">
        <v>8238</v>
      </c>
      <c r="Y2072" t="str">
        <f t="shared" si="448"/>
        <v>junio</v>
      </c>
      <c r="Z2072">
        <f>YEAR(BD_PONDERACIONES[[#This Row],[Fecha Ejecución del Ticket]])</f>
        <v>2022</v>
      </c>
      <c r="AA2072" t="str">
        <f t="shared" si="449"/>
        <v>julio</v>
      </c>
      <c r="AB2072">
        <f>YEAR(BD_PONDERACIONES[[#This Row],[Fecha de Inspección]])</f>
        <v>2022</v>
      </c>
      <c r="AC2072">
        <f t="shared" si="450"/>
        <v>0.5</v>
      </c>
      <c r="AD2072">
        <f t="shared" si="451"/>
        <v>0.5</v>
      </c>
      <c r="AE2072">
        <f t="shared" si="452"/>
        <v>0.5</v>
      </c>
      <c r="AF2072">
        <f t="shared" si="453"/>
        <v>0.5</v>
      </c>
      <c r="AG2072">
        <f t="shared" si="454"/>
        <v>0.5</v>
      </c>
      <c r="AH2072">
        <f t="shared" si="455"/>
        <v>0.5</v>
      </c>
      <c r="AI2072">
        <f t="shared" si="456"/>
        <v>0.25</v>
      </c>
      <c r="AJ2072">
        <f t="shared" si="457"/>
        <v>0.25</v>
      </c>
      <c r="AK2072">
        <f t="shared" si="458"/>
        <v>0.5</v>
      </c>
      <c r="AL2072">
        <f t="shared" si="459"/>
        <v>0.5</v>
      </c>
      <c r="AM2072">
        <f t="shared" si="460"/>
        <v>0.5</v>
      </c>
      <c r="AN2072" s="6">
        <f t="shared" si="461"/>
        <v>1</v>
      </c>
      <c r="AO2072" t="str">
        <f>VLOOKUP(BD_PONDERACIONES[[#This Row],[Comuna]],Tabla3[#All],2,0)</f>
        <v>Cordillera</v>
      </c>
    </row>
    <row r="2073" spans="1:41" x14ac:dyDescent="0.35">
      <c r="A2073" t="s">
        <v>10172</v>
      </c>
      <c r="B2073" t="s">
        <v>10173</v>
      </c>
      <c r="C2073" t="s">
        <v>10174</v>
      </c>
      <c r="D2073" s="5">
        <v>44761</v>
      </c>
      <c r="E2073" s="5">
        <v>44713</v>
      </c>
      <c r="F2073" t="s">
        <v>753</v>
      </c>
      <c r="G2073" t="s">
        <v>10175</v>
      </c>
      <c r="H2073" t="s">
        <v>2860</v>
      </c>
      <c r="J2073" t="s">
        <v>756</v>
      </c>
      <c r="K2073" t="s">
        <v>756</v>
      </c>
      <c r="L2073" t="s">
        <v>757</v>
      </c>
      <c r="M2073" t="s">
        <v>757</v>
      </c>
      <c r="N2073" t="s">
        <v>756</v>
      </c>
      <c r="O2073" t="s">
        <v>756</v>
      </c>
      <c r="P2073" t="s">
        <v>758</v>
      </c>
      <c r="Q2073" t="s">
        <v>759</v>
      </c>
      <c r="R2073" t="s">
        <v>759</v>
      </c>
      <c r="S2073" t="s">
        <v>757</v>
      </c>
      <c r="T2073" t="s">
        <v>757</v>
      </c>
      <c r="U2073" t="s">
        <v>757</v>
      </c>
      <c r="V2073" t="s">
        <v>756</v>
      </c>
      <c r="W2073" t="s">
        <v>768</v>
      </c>
      <c r="X2073" t="s">
        <v>10176</v>
      </c>
      <c r="Y2073" t="str">
        <f t="shared" si="448"/>
        <v>junio</v>
      </c>
      <c r="Z2073">
        <f>YEAR(BD_PONDERACIONES[[#This Row],[Fecha Ejecución del Ticket]])</f>
        <v>2022</v>
      </c>
      <c r="AA2073" t="str">
        <f t="shared" si="449"/>
        <v>julio</v>
      </c>
      <c r="AB2073">
        <f>YEAR(BD_PONDERACIONES[[#This Row],[Fecha de Inspección]])</f>
        <v>2022</v>
      </c>
      <c r="AC2073">
        <f t="shared" si="450"/>
        <v>0.5</v>
      </c>
      <c r="AD2073">
        <f t="shared" si="451"/>
        <v>0.5</v>
      </c>
      <c r="AE2073">
        <f t="shared" si="452"/>
        <v>0.5</v>
      </c>
      <c r="AF2073">
        <f t="shared" si="453"/>
        <v>0.5</v>
      </c>
      <c r="AG2073">
        <f t="shared" si="454"/>
        <v>0.5</v>
      </c>
      <c r="AH2073">
        <f t="shared" si="455"/>
        <v>0.5</v>
      </c>
      <c r="AI2073">
        <f t="shared" si="456"/>
        <v>0.25</v>
      </c>
      <c r="AJ2073">
        <f t="shared" si="457"/>
        <v>0.25</v>
      </c>
      <c r="AK2073">
        <f t="shared" si="458"/>
        <v>0.5</v>
      </c>
      <c r="AL2073">
        <f t="shared" si="459"/>
        <v>0.5</v>
      </c>
      <c r="AM2073">
        <f t="shared" si="460"/>
        <v>0.17499999999999999</v>
      </c>
      <c r="AN2073" s="6">
        <f t="shared" si="461"/>
        <v>0.93500000000000005</v>
      </c>
      <c r="AO2073" t="str">
        <f>VLOOKUP(BD_PONDERACIONES[[#This Row],[Comuna]],Tabla3[#All],2,0)</f>
        <v>Cordillera</v>
      </c>
    </row>
    <row r="2074" spans="1:41" x14ac:dyDescent="0.35">
      <c r="A2074" t="s">
        <v>10177</v>
      </c>
      <c r="B2074" t="s">
        <v>10178</v>
      </c>
      <c r="C2074" t="s">
        <v>10179</v>
      </c>
      <c r="D2074" s="5">
        <v>44761</v>
      </c>
      <c r="E2074" s="5">
        <v>44725</v>
      </c>
      <c r="F2074" t="s">
        <v>753</v>
      </c>
      <c r="G2074" t="s">
        <v>10180</v>
      </c>
      <c r="H2074" t="s">
        <v>2860</v>
      </c>
      <c r="J2074" t="s">
        <v>756</v>
      </c>
      <c r="K2074" t="s">
        <v>756</v>
      </c>
      <c r="L2074" t="s">
        <v>773</v>
      </c>
      <c r="M2074" t="s">
        <v>773</v>
      </c>
      <c r="N2074" t="s">
        <v>756</v>
      </c>
      <c r="O2074" t="s">
        <v>756</v>
      </c>
      <c r="P2074" t="s">
        <v>765</v>
      </c>
      <c r="Q2074" t="s">
        <v>759</v>
      </c>
      <c r="R2074" t="s">
        <v>759</v>
      </c>
      <c r="S2074" t="s">
        <v>756</v>
      </c>
      <c r="T2074" t="s">
        <v>756</v>
      </c>
      <c r="U2074" t="s">
        <v>756</v>
      </c>
      <c r="V2074" t="s">
        <v>756</v>
      </c>
      <c r="W2074" t="s">
        <v>756</v>
      </c>
      <c r="X2074" t="s">
        <v>10181</v>
      </c>
      <c r="Y2074" t="str">
        <f t="shared" si="448"/>
        <v>junio</v>
      </c>
      <c r="Z2074">
        <f>YEAR(BD_PONDERACIONES[[#This Row],[Fecha Ejecución del Ticket]])</f>
        <v>2022</v>
      </c>
      <c r="AA2074" t="str">
        <f t="shared" si="449"/>
        <v>julio</v>
      </c>
      <c r="AB2074">
        <f>YEAR(BD_PONDERACIONES[[#This Row],[Fecha de Inspección]])</f>
        <v>2022</v>
      </c>
      <c r="AC2074">
        <f t="shared" si="450"/>
        <v>0.5</v>
      </c>
      <c r="AD2074">
        <f t="shared" si="451"/>
        <v>0.5</v>
      </c>
      <c r="AE2074">
        <f t="shared" si="452"/>
        <v>0</v>
      </c>
      <c r="AF2074">
        <f t="shared" si="453"/>
        <v>0</v>
      </c>
      <c r="AG2074">
        <f t="shared" si="454"/>
        <v>0.5</v>
      </c>
      <c r="AH2074">
        <f t="shared" si="455"/>
        <v>0.5</v>
      </c>
      <c r="AI2074">
        <f t="shared" si="456"/>
        <v>0.25</v>
      </c>
      <c r="AJ2074">
        <f t="shared" si="457"/>
        <v>0.25</v>
      </c>
      <c r="AK2074">
        <f t="shared" si="458"/>
        <v>0.5</v>
      </c>
      <c r="AL2074">
        <f t="shared" si="459"/>
        <v>0.5</v>
      </c>
      <c r="AM2074">
        <f t="shared" si="460"/>
        <v>0.5</v>
      </c>
      <c r="AN2074" s="6">
        <f t="shared" si="461"/>
        <v>0.7</v>
      </c>
      <c r="AO2074" t="str">
        <f>VLOOKUP(BD_PONDERACIONES[[#This Row],[Comuna]],Tabla3[#All],2,0)</f>
        <v>Cordillera</v>
      </c>
    </row>
    <row r="2075" spans="1:41" x14ac:dyDescent="0.35">
      <c r="A2075" t="s">
        <v>10182</v>
      </c>
      <c r="B2075" t="s">
        <v>10183</v>
      </c>
      <c r="C2075" t="s">
        <v>10184</v>
      </c>
      <c r="D2075" s="5">
        <v>44761</v>
      </c>
      <c r="E2075" s="5">
        <v>44725</v>
      </c>
      <c r="F2075" t="s">
        <v>753</v>
      </c>
      <c r="G2075" t="s">
        <v>10185</v>
      </c>
      <c r="H2075" t="s">
        <v>2860</v>
      </c>
      <c r="J2075" t="s">
        <v>756</v>
      </c>
      <c r="K2075" t="s">
        <v>756</v>
      </c>
      <c r="L2075" t="s">
        <v>757</v>
      </c>
      <c r="M2075" t="s">
        <v>757</v>
      </c>
      <c r="N2075" t="s">
        <v>756</v>
      </c>
      <c r="O2075" t="s">
        <v>756</v>
      </c>
      <c r="P2075" t="s">
        <v>758</v>
      </c>
      <c r="Q2075" t="s">
        <v>759</v>
      </c>
      <c r="R2075" t="s">
        <v>759</v>
      </c>
      <c r="S2075" t="s">
        <v>757</v>
      </c>
      <c r="T2075" t="s">
        <v>757</v>
      </c>
      <c r="U2075" t="s">
        <v>757</v>
      </c>
      <c r="V2075" t="s">
        <v>756</v>
      </c>
      <c r="W2075" t="s">
        <v>768</v>
      </c>
      <c r="X2075" t="s">
        <v>885</v>
      </c>
      <c r="Y2075" t="str">
        <f t="shared" si="448"/>
        <v>junio</v>
      </c>
      <c r="Z2075">
        <f>YEAR(BD_PONDERACIONES[[#This Row],[Fecha Ejecución del Ticket]])</f>
        <v>2022</v>
      </c>
      <c r="AA2075" t="str">
        <f t="shared" si="449"/>
        <v>julio</v>
      </c>
      <c r="AB2075">
        <f>YEAR(BD_PONDERACIONES[[#This Row],[Fecha de Inspección]])</f>
        <v>2022</v>
      </c>
      <c r="AC2075">
        <f t="shared" si="450"/>
        <v>0.5</v>
      </c>
      <c r="AD2075">
        <f t="shared" si="451"/>
        <v>0.5</v>
      </c>
      <c r="AE2075">
        <f t="shared" si="452"/>
        <v>0.5</v>
      </c>
      <c r="AF2075">
        <f t="shared" si="453"/>
        <v>0.5</v>
      </c>
      <c r="AG2075">
        <f t="shared" si="454"/>
        <v>0.5</v>
      </c>
      <c r="AH2075">
        <f t="shared" si="455"/>
        <v>0.5</v>
      </c>
      <c r="AI2075">
        <f t="shared" si="456"/>
        <v>0.25</v>
      </c>
      <c r="AJ2075">
        <f t="shared" si="457"/>
        <v>0.25</v>
      </c>
      <c r="AK2075">
        <f t="shared" si="458"/>
        <v>0.5</v>
      </c>
      <c r="AL2075">
        <f t="shared" si="459"/>
        <v>0.5</v>
      </c>
      <c r="AM2075">
        <f t="shared" si="460"/>
        <v>0.17499999999999999</v>
      </c>
      <c r="AN2075" s="6">
        <f t="shared" si="461"/>
        <v>0.93500000000000005</v>
      </c>
      <c r="AO2075" t="str">
        <f>VLOOKUP(BD_PONDERACIONES[[#This Row],[Comuna]],Tabla3[#All],2,0)</f>
        <v>Cordillera</v>
      </c>
    </row>
    <row r="2076" spans="1:41" x14ac:dyDescent="0.35">
      <c r="A2076" t="s">
        <v>10186</v>
      </c>
      <c r="B2076" t="s">
        <v>10187</v>
      </c>
      <c r="C2076" t="s">
        <v>10188</v>
      </c>
      <c r="D2076" s="5">
        <v>44761</v>
      </c>
      <c r="E2076" s="5">
        <v>44714</v>
      </c>
      <c r="F2076" t="s">
        <v>753</v>
      </c>
      <c r="G2076" t="s">
        <v>10189</v>
      </c>
      <c r="H2076" t="s">
        <v>2860</v>
      </c>
      <c r="J2076" t="s">
        <v>756</v>
      </c>
      <c r="K2076" t="s">
        <v>756</v>
      </c>
      <c r="L2076" t="s">
        <v>773</v>
      </c>
      <c r="M2076" t="s">
        <v>773</v>
      </c>
      <c r="N2076" t="s">
        <v>756</v>
      </c>
      <c r="O2076" t="s">
        <v>756</v>
      </c>
      <c r="P2076" t="s">
        <v>758</v>
      </c>
      <c r="Q2076" t="s">
        <v>759</v>
      </c>
      <c r="R2076" t="s">
        <v>759</v>
      </c>
      <c r="S2076" t="s">
        <v>757</v>
      </c>
      <c r="T2076" t="s">
        <v>757</v>
      </c>
      <c r="U2076" t="s">
        <v>757</v>
      </c>
      <c r="V2076" t="s">
        <v>756</v>
      </c>
      <c r="W2076" t="s">
        <v>756</v>
      </c>
      <c r="X2076" t="s">
        <v>10190</v>
      </c>
      <c r="Y2076" t="str">
        <f t="shared" si="448"/>
        <v>junio</v>
      </c>
      <c r="Z2076">
        <f>YEAR(BD_PONDERACIONES[[#This Row],[Fecha Ejecución del Ticket]])</f>
        <v>2022</v>
      </c>
      <c r="AA2076" t="str">
        <f t="shared" si="449"/>
        <v>julio</v>
      </c>
      <c r="AB2076">
        <f>YEAR(BD_PONDERACIONES[[#This Row],[Fecha de Inspección]])</f>
        <v>2022</v>
      </c>
      <c r="AC2076">
        <f t="shared" si="450"/>
        <v>0.5</v>
      </c>
      <c r="AD2076">
        <f t="shared" si="451"/>
        <v>0.5</v>
      </c>
      <c r="AE2076">
        <f t="shared" si="452"/>
        <v>0</v>
      </c>
      <c r="AF2076">
        <f t="shared" si="453"/>
        <v>0</v>
      </c>
      <c r="AG2076">
        <f t="shared" si="454"/>
        <v>0.5</v>
      </c>
      <c r="AH2076">
        <f t="shared" si="455"/>
        <v>0.5</v>
      </c>
      <c r="AI2076">
        <f t="shared" si="456"/>
        <v>0.25</v>
      </c>
      <c r="AJ2076">
        <f t="shared" si="457"/>
        <v>0.25</v>
      </c>
      <c r="AK2076">
        <f t="shared" si="458"/>
        <v>0.5</v>
      </c>
      <c r="AL2076">
        <f t="shared" si="459"/>
        <v>0.5</v>
      </c>
      <c r="AM2076">
        <f t="shared" si="460"/>
        <v>0.5</v>
      </c>
      <c r="AN2076" s="6">
        <f t="shared" si="461"/>
        <v>0.7</v>
      </c>
      <c r="AO2076" t="str">
        <f>VLOOKUP(BD_PONDERACIONES[[#This Row],[Comuna]],Tabla3[#All],2,0)</f>
        <v>Cordillera</v>
      </c>
    </row>
    <row r="2077" spans="1:41" x14ac:dyDescent="0.35">
      <c r="A2077" t="s">
        <v>10191</v>
      </c>
      <c r="B2077" t="s">
        <v>10192</v>
      </c>
      <c r="C2077" t="s">
        <v>10193</v>
      </c>
      <c r="D2077" s="5">
        <v>44761</v>
      </c>
      <c r="E2077" s="5">
        <v>44715</v>
      </c>
      <c r="F2077" t="s">
        <v>753</v>
      </c>
      <c r="G2077" t="s">
        <v>10194</v>
      </c>
      <c r="H2077" t="s">
        <v>2860</v>
      </c>
      <c r="J2077" t="s">
        <v>756</v>
      </c>
      <c r="K2077" t="s">
        <v>756</v>
      </c>
      <c r="L2077" t="s">
        <v>773</v>
      </c>
      <c r="M2077" t="s">
        <v>773</v>
      </c>
      <c r="N2077" t="s">
        <v>756</v>
      </c>
      <c r="O2077" t="s">
        <v>756</v>
      </c>
      <c r="P2077" t="s">
        <v>765</v>
      </c>
      <c r="Q2077" t="s">
        <v>10195</v>
      </c>
      <c r="R2077" t="s">
        <v>10196</v>
      </c>
      <c r="S2077" t="s">
        <v>756</v>
      </c>
      <c r="T2077" t="s">
        <v>756</v>
      </c>
      <c r="U2077" t="s">
        <v>773</v>
      </c>
      <c r="V2077" t="s">
        <v>756</v>
      </c>
      <c r="W2077" t="s">
        <v>773</v>
      </c>
      <c r="X2077" t="s">
        <v>10197</v>
      </c>
      <c r="Y2077" t="str">
        <f t="shared" si="448"/>
        <v>junio</v>
      </c>
      <c r="Z2077">
        <f>YEAR(BD_PONDERACIONES[[#This Row],[Fecha Ejecución del Ticket]])</f>
        <v>2022</v>
      </c>
      <c r="AA2077" t="str">
        <f t="shared" si="449"/>
        <v>julio</v>
      </c>
      <c r="AB2077">
        <f>YEAR(BD_PONDERACIONES[[#This Row],[Fecha de Inspección]])</f>
        <v>2022</v>
      </c>
      <c r="AC2077">
        <f t="shared" si="450"/>
        <v>0.5</v>
      </c>
      <c r="AD2077">
        <f t="shared" si="451"/>
        <v>0.5</v>
      </c>
      <c r="AE2077">
        <f t="shared" si="452"/>
        <v>0</v>
      </c>
      <c r="AF2077">
        <f t="shared" si="453"/>
        <v>0</v>
      </c>
      <c r="AG2077">
        <f t="shared" si="454"/>
        <v>0.5</v>
      </c>
      <c r="AH2077">
        <f t="shared" si="455"/>
        <v>0.5</v>
      </c>
      <c r="AI2077">
        <f t="shared" si="456"/>
        <v>0.25</v>
      </c>
      <c r="AJ2077">
        <f t="shared" si="457"/>
        <v>0.25</v>
      </c>
      <c r="AK2077">
        <f t="shared" si="458"/>
        <v>0</v>
      </c>
      <c r="AL2077">
        <f t="shared" si="459"/>
        <v>0.5</v>
      </c>
      <c r="AM2077">
        <f t="shared" si="460"/>
        <v>0</v>
      </c>
      <c r="AN2077" s="6">
        <f t="shared" si="461"/>
        <v>0.52500000000000002</v>
      </c>
      <c r="AO2077" t="str">
        <f>VLOOKUP(BD_PONDERACIONES[[#This Row],[Comuna]],Tabla3[#All],2,0)</f>
        <v>Cordillera</v>
      </c>
    </row>
    <row r="2078" spans="1:41" x14ac:dyDescent="0.35">
      <c r="A2078" t="s">
        <v>10198</v>
      </c>
      <c r="B2078" t="s">
        <v>10199</v>
      </c>
      <c r="C2078" t="s">
        <v>10200</v>
      </c>
      <c r="D2078" s="5">
        <v>44761</v>
      </c>
      <c r="E2078" s="5">
        <v>44714</v>
      </c>
      <c r="F2078" t="s">
        <v>753</v>
      </c>
      <c r="G2078" t="s">
        <v>10201</v>
      </c>
      <c r="H2078" t="s">
        <v>2860</v>
      </c>
      <c r="J2078" t="s">
        <v>756</v>
      </c>
      <c r="K2078" t="s">
        <v>756</v>
      </c>
      <c r="L2078" t="s">
        <v>773</v>
      </c>
      <c r="M2078" t="s">
        <v>773</v>
      </c>
      <c r="N2078" t="s">
        <v>756</v>
      </c>
      <c r="O2078" t="s">
        <v>756</v>
      </c>
      <c r="P2078" t="s">
        <v>758</v>
      </c>
      <c r="Q2078" t="s">
        <v>759</v>
      </c>
      <c r="R2078" t="s">
        <v>759</v>
      </c>
      <c r="S2078" t="s">
        <v>757</v>
      </c>
      <c r="T2078" t="s">
        <v>757</v>
      </c>
      <c r="U2078" t="s">
        <v>757</v>
      </c>
      <c r="V2078" t="s">
        <v>756</v>
      </c>
      <c r="W2078" t="s">
        <v>756</v>
      </c>
      <c r="X2078" t="s">
        <v>10202</v>
      </c>
      <c r="Y2078" t="str">
        <f t="shared" si="448"/>
        <v>junio</v>
      </c>
      <c r="Z2078">
        <f>YEAR(BD_PONDERACIONES[[#This Row],[Fecha Ejecución del Ticket]])</f>
        <v>2022</v>
      </c>
      <c r="AA2078" t="str">
        <f t="shared" si="449"/>
        <v>julio</v>
      </c>
      <c r="AB2078">
        <f>YEAR(BD_PONDERACIONES[[#This Row],[Fecha de Inspección]])</f>
        <v>2022</v>
      </c>
      <c r="AC2078">
        <f t="shared" si="450"/>
        <v>0.5</v>
      </c>
      <c r="AD2078">
        <f t="shared" si="451"/>
        <v>0.5</v>
      </c>
      <c r="AE2078">
        <f t="shared" si="452"/>
        <v>0</v>
      </c>
      <c r="AF2078">
        <f t="shared" si="453"/>
        <v>0</v>
      </c>
      <c r="AG2078">
        <f t="shared" si="454"/>
        <v>0.5</v>
      </c>
      <c r="AH2078">
        <f t="shared" si="455"/>
        <v>0.5</v>
      </c>
      <c r="AI2078">
        <f t="shared" si="456"/>
        <v>0.25</v>
      </c>
      <c r="AJ2078">
        <f t="shared" si="457"/>
        <v>0.25</v>
      </c>
      <c r="AK2078">
        <f t="shared" si="458"/>
        <v>0.5</v>
      </c>
      <c r="AL2078">
        <f t="shared" si="459"/>
        <v>0.5</v>
      </c>
      <c r="AM2078">
        <f t="shared" si="460"/>
        <v>0.5</v>
      </c>
      <c r="AN2078" s="6">
        <f t="shared" si="461"/>
        <v>0.7</v>
      </c>
      <c r="AO2078" t="str">
        <f>VLOOKUP(BD_PONDERACIONES[[#This Row],[Comuna]],Tabla3[#All],2,0)</f>
        <v>Cordillera</v>
      </c>
    </row>
    <row r="2079" spans="1:41" x14ac:dyDescent="0.35">
      <c r="A2079" t="s">
        <v>10203</v>
      </c>
      <c r="B2079" t="s">
        <v>10204</v>
      </c>
      <c r="C2079" t="s">
        <v>10205</v>
      </c>
      <c r="D2079" s="5">
        <v>44761</v>
      </c>
      <c r="E2079" s="5">
        <v>44713</v>
      </c>
      <c r="F2079" t="s">
        <v>753</v>
      </c>
      <c r="G2079" t="s">
        <v>10206</v>
      </c>
      <c r="H2079" t="s">
        <v>2860</v>
      </c>
      <c r="J2079" t="s">
        <v>756</v>
      </c>
      <c r="K2079" t="s">
        <v>756</v>
      </c>
      <c r="L2079" t="s">
        <v>757</v>
      </c>
      <c r="M2079" t="s">
        <v>757</v>
      </c>
      <c r="N2079" t="s">
        <v>756</v>
      </c>
      <c r="O2079" t="s">
        <v>756</v>
      </c>
      <c r="P2079" t="s">
        <v>758</v>
      </c>
      <c r="Q2079" t="s">
        <v>759</v>
      </c>
      <c r="R2079" t="s">
        <v>759</v>
      </c>
      <c r="S2079" t="s">
        <v>757</v>
      </c>
      <c r="T2079" t="s">
        <v>757</v>
      </c>
      <c r="U2079" t="s">
        <v>757</v>
      </c>
      <c r="V2079" t="s">
        <v>756</v>
      </c>
      <c r="W2079" t="s">
        <v>768</v>
      </c>
      <c r="X2079" t="s">
        <v>10207</v>
      </c>
      <c r="Y2079" t="str">
        <f t="shared" si="448"/>
        <v>junio</v>
      </c>
      <c r="Z2079">
        <f>YEAR(BD_PONDERACIONES[[#This Row],[Fecha Ejecución del Ticket]])</f>
        <v>2022</v>
      </c>
      <c r="AA2079" t="str">
        <f t="shared" si="449"/>
        <v>julio</v>
      </c>
      <c r="AB2079">
        <f>YEAR(BD_PONDERACIONES[[#This Row],[Fecha de Inspección]])</f>
        <v>2022</v>
      </c>
      <c r="AC2079">
        <f t="shared" si="450"/>
        <v>0.5</v>
      </c>
      <c r="AD2079">
        <f t="shared" si="451"/>
        <v>0.5</v>
      </c>
      <c r="AE2079">
        <f t="shared" si="452"/>
        <v>0.5</v>
      </c>
      <c r="AF2079">
        <f t="shared" si="453"/>
        <v>0.5</v>
      </c>
      <c r="AG2079">
        <f t="shared" si="454"/>
        <v>0.5</v>
      </c>
      <c r="AH2079">
        <f t="shared" si="455"/>
        <v>0.5</v>
      </c>
      <c r="AI2079">
        <f t="shared" si="456"/>
        <v>0.25</v>
      </c>
      <c r="AJ2079">
        <f t="shared" si="457"/>
        <v>0.25</v>
      </c>
      <c r="AK2079">
        <f t="shared" si="458"/>
        <v>0.5</v>
      </c>
      <c r="AL2079">
        <f t="shared" si="459"/>
        <v>0.5</v>
      </c>
      <c r="AM2079">
        <f t="shared" si="460"/>
        <v>0.17499999999999999</v>
      </c>
      <c r="AN2079" s="6">
        <f t="shared" si="461"/>
        <v>0.93500000000000005</v>
      </c>
      <c r="AO2079" t="str">
        <f>VLOOKUP(BD_PONDERACIONES[[#This Row],[Comuna]],Tabla3[#All],2,0)</f>
        <v>Cordillera</v>
      </c>
    </row>
    <row r="2080" spans="1:41" x14ac:dyDescent="0.35">
      <c r="A2080" t="s">
        <v>10017</v>
      </c>
      <c r="B2080" t="s">
        <v>10018</v>
      </c>
      <c r="C2080" t="s">
        <v>10019</v>
      </c>
      <c r="D2080" s="5">
        <v>44762</v>
      </c>
      <c r="E2080" s="5">
        <v>44724</v>
      </c>
      <c r="F2080" t="s">
        <v>753</v>
      </c>
      <c r="G2080" t="s">
        <v>10020</v>
      </c>
      <c r="H2080" t="s">
        <v>2860</v>
      </c>
      <c r="J2080" t="s">
        <v>756</v>
      </c>
      <c r="K2080" t="s">
        <v>756</v>
      </c>
      <c r="L2080" t="s">
        <v>757</v>
      </c>
      <c r="M2080" t="s">
        <v>757</v>
      </c>
      <c r="N2080" t="s">
        <v>756</v>
      </c>
      <c r="O2080" t="s">
        <v>756</v>
      </c>
      <c r="P2080" t="s">
        <v>765</v>
      </c>
      <c r="Q2080" t="s">
        <v>10021</v>
      </c>
      <c r="R2080" t="s">
        <v>10022</v>
      </c>
      <c r="S2080" t="s">
        <v>756</v>
      </c>
      <c r="T2080" t="s">
        <v>756</v>
      </c>
      <c r="U2080" t="s">
        <v>756</v>
      </c>
      <c r="V2080" t="s">
        <v>756</v>
      </c>
      <c r="W2080" t="s">
        <v>756</v>
      </c>
      <c r="X2080" t="s">
        <v>994</v>
      </c>
      <c r="Y2080" t="str">
        <f t="shared" si="448"/>
        <v>junio</v>
      </c>
      <c r="Z2080">
        <f>YEAR(BD_PONDERACIONES[[#This Row],[Fecha Ejecución del Ticket]])</f>
        <v>2022</v>
      </c>
      <c r="AA2080" t="str">
        <f t="shared" si="449"/>
        <v>julio</v>
      </c>
      <c r="AB2080">
        <f>YEAR(BD_PONDERACIONES[[#This Row],[Fecha de Inspección]])</f>
        <v>2022</v>
      </c>
      <c r="AC2080">
        <f t="shared" si="450"/>
        <v>0.5</v>
      </c>
      <c r="AD2080">
        <f t="shared" si="451"/>
        <v>0.5</v>
      </c>
      <c r="AE2080">
        <f t="shared" si="452"/>
        <v>0.5</v>
      </c>
      <c r="AF2080">
        <f t="shared" si="453"/>
        <v>0.5</v>
      </c>
      <c r="AG2080">
        <f t="shared" si="454"/>
        <v>0.5</v>
      </c>
      <c r="AH2080">
        <f t="shared" si="455"/>
        <v>0.5</v>
      </c>
      <c r="AI2080">
        <f t="shared" si="456"/>
        <v>0.25</v>
      </c>
      <c r="AJ2080">
        <f t="shared" si="457"/>
        <v>0.25</v>
      </c>
      <c r="AK2080">
        <f t="shared" si="458"/>
        <v>0.5</v>
      </c>
      <c r="AL2080">
        <f t="shared" si="459"/>
        <v>0.5</v>
      </c>
      <c r="AM2080">
        <f t="shared" si="460"/>
        <v>0.5</v>
      </c>
      <c r="AN2080" s="6">
        <f t="shared" si="461"/>
        <v>1</v>
      </c>
      <c r="AO2080" t="str">
        <f>VLOOKUP(BD_PONDERACIONES[[#This Row],[Comuna]],Tabla3[#All],2,0)</f>
        <v>Cordillera</v>
      </c>
    </row>
    <row r="2081" spans="1:41" x14ac:dyDescent="0.35">
      <c r="A2081" t="s">
        <v>10023</v>
      </c>
      <c r="B2081" t="s">
        <v>10024</v>
      </c>
      <c r="C2081" t="s">
        <v>10025</v>
      </c>
      <c r="D2081" s="5">
        <v>44762</v>
      </c>
      <c r="E2081" s="5">
        <v>44726</v>
      </c>
      <c r="F2081" t="s">
        <v>753</v>
      </c>
      <c r="G2081" t="s">
        <v>10026</v>
      </c>
      <c r="H2081" t="s">
        <v>2860</v>
      </c>
      <c r="J2081" t="s">
        <v>756</v>
      </c>
      <c r="K2081" t="s">
        <v>756</v>
      </c>
      <c r="L2081" t="s">
        <v>757</v>
      </c>
      <c r="M2081" t="s">
        <v>757</v>
      </c>
      <c r="N2081" t="s">
        <v>756</v>
      </c>
      <c r="O2081" t="s">
        <v>756</v>
      </c>
      <c r="P2081" t="s">
        <v>765</v>
      </c>
      <c r="Q2081" t="s">
        <v>759</v>
      </c>
      <c r="R2081" t="s">
        <v>759</v>
      </c>
      <c r="S2081" t="s">
        <v>756</v>
      </c>
      <c r="T2081" t="s">
        <v>756</v>
      </c>
      <c r="U2081" t="s">
        <v>756</v>
      </c>
      <c r="V2081" t="s">
        <v>756</v>
      </c>
      <c r="W2081" t="s">
        <v>756</v>
      </c>
      <c r="X2081" t="s">
        <v>10027</v>
      </c>
      <c r="Y2081" t="str">
        <f t="shared" si="448"/>
        <v>junio</v>
      </c>
      <c r="Z2081">
        <f>YEAR(BD_PONDERACIONES[[#This Row],[Fecha Ejecución del Ticket]])</f>
        <v>2022</v>
      </c>
      <c r="AA2081" t="str">
        <f t="shared" si="449"/>
        <v>julio</v>
      </c>
      <c r="AB2081">
        <f>YEAR(BD_PONDERACIONES[[#This Row],[Fecha de Inspección]])</f>
        <v>2022</v>
      </c>
      <c r="AC2081">
        <f t="shared" si="450"/>
        <v>0.5</v>
      </c>
      <c r="AD2081">
        <f t="shared" si="451"/>
        <v>0.5</v>
      </c>
      <c r="AE2081">
        <f t="shared" si="452"/>
        <v>0.5</v>
      </c>
      <c r="AF2081">
        <f t="shared" si="453"/>
        <v>0.5</v>
      </c>
      <c r="AG2081">
        <f t="shared" si="454"/>
        <v>0.5</v>
      </c>
      <c r="AH2081">
        <f t="shared" si="455"/>
        <v>0.5</v>
      </c>
      <c r="AI2081">
        <f t="shared" si="456"/>
        <v>0.25</v>
      </c>
      <c r="AJ2081">
        <f t="shared" si="457"/>
        <v>0.25</v>
      </c>
      <c r="AK2081">
        <f t="shared" si="458"/>
        <v>0.5</v>
      </c>
      <c r="AL2081">
        <f t="shared" si="459"/>
        <v>0.5</v>
      </c>
      <c r="AM2081">
        <f t="shared" si="460"/>
        <v>0.5</v>
      </c>
      <c r="AN2081" s="6">
        <f t="shared" si="461"/>
        <v>1</v>
      </c>
      <c r="AO2081" t="str">
        <f>VLOOKUP(BD_PONDERACIONES[[#This Row],[Comuna]],Tabla3[#All],2,0)</f>
        <v>Cordillera</v>
      </c>
    </row>
    <row r="2082" spans="1:41" x14ac:dyDescent="0.35">
      <c r="A2082" t="s">
        <v>10028</v>
      </c>
      <c r="B2082" t="s">
        <v>10029</v>
      </c>
      <c r="C2082" t="s">
        <v>10030</v>
      </c>
      <c r="D2082" s="5">
        <v>44762</v>
      </c>
      <c r="E2082" s="5">
        <v>44720</v>
      </c>
      <c r="F2082" t="s">
        <v>753</v>
      </c>
      <c r="G2082" t="s">
        <v>10031</v>
      </c>
      <c r="H2082" t="s">
        <v>2860</v>
      </c>
      <c r="J2082" t="s">
        <v>756</v>
      </c>
      <c r="K2082" t="s">
        <v>756</v>
      </c>
      <c r="L2082" t="s">
        <v>773</v>
      </c>
      <c r="M2082" t="s">
        <v>773</v>
      </c>
      <c r="N2082" t="s">
        <v>756</v>
      </c>
      <c r="O2082" t="s">
        <v>756</v>
      </c>
      <c r="P2082" t="s">
        <v>758</v>
      </c>
      <c r="Q2082" t="s">
        <v>759</v>
      </c>
      <c r="R2082" t="s">
        <v>759</v>
      </c>
      <c r="S2082" t="s">
        <v>757</v>
      </c>
      <c r="T2082" t="s">
        <v>757</v>
      </c>
      <c r="U2082" t="s">
        <v>757</v>
      </c>
      <c r="V2082" t="s">
        <v>756</v>
      </c>
      <c r="W2082" t="s">
        <v>768</v>
      </c>
      <c r="X2082" t="s">
        <v>10032</v>
      </c>
      <c r="Y2082" t="str">
        <f t="shared" si="448"/>
        <v>junio</v>
      </c>
      <c r="Z2082">
        <f>YEAR(BD_PONDERACIONES[[#This Row],[Fecha Ejecución del Ticket]])</f>
        <v>2022</v>
      </c>
      <c r="AA2082" t="str">
        <f t="shared" si="449"/>
        <v>julio</v>
      </c>
      <c r="AB2082">
        <f>YEAR(BD_PONDERACIONES[[#This Row],[Fecha de Inspección]])</f>
        <v>2022</v>
      </c>
      <c r="AC2082">
        <f t="shared" si="450"/>
        <v>0.5</v>
      </c>
      <c r="AD2082">
        <f t="shared" si="451"/>
        <v>0.5</v>
      </c>
      <c r="AE2082">
        <f t="shared" si="452"/>
        <v>0</v>
      </c>
      <c r="AF2082">
        <f t="shared" si="453"/>
        <v>0</v>
      </c>
      <c r="AG2082">
        <f t="shared" si="454"/>
        <v>0.5</v>
      </c>
      <c r="AH2082">
        <f t="shared" si="455"/>
        <v>0.5</v>
      </c>
      <c r="AI2082">
        <f t="shared" si="456"/>
        <v>0.25</v>
      </c>
      <c r="AJ2082">
        <f t="shared" si="457"/>
        <v>0.25</v>
      </c>
      <c r="AK2082">
        <f t="shared" si="458"/>
        <v>0.5</v>
      </c>
      <c r="AL2082">
        <f t="shared" si="459"/>
        <v>0.5</v>
      </c>
      <c r="AM2082">
        <f t="shared" si="460"/>
        <v>0.17499999999999999</v>
      </c>
      <c r="AN2082" s="6">
        <f t="shared" si="461"/>
        <v>0.63500000000000001</v>
      </c>
      <c r="AO2082" t="str">
        <f>VLOOKUP(BD_PONDERACIONES[[#This Row],[Comuna]],Tabla3[#All],2,0)</f>
        <v>Cordillera</v>
      </c>
    </row>
    <row r="2083" spans="1:41" x14ac:dyDescent="0.35">
      <c r="A2083" t="s">
        <v>10033</v>
      </c>
      <c r="B2083" t="s">
        <v>10034</v>
      </c>
      <c r="C2083" t="s">
        <v>10035</v>
      </c>
      <c r="D2083" s="5">
        <v>44762</v>
      </c>
      <c r="E2083" s="5">
        <v>44722</v>
      </c>
      <c r="F2083" t="s">
        <v>753</v>
      </c>
      <c r="G2083" t="s">
        <v>10036</v>
      </c>
      <c r="H2083" t="s">
        <v>2860</v>
      </c>
      <c r="J2083" t="s">
        <v>756</v>
      </c>
      <c r="K2083" t="s">
        <v>756</v>
      </c>
      <c r="L2083" t="s">
        <v>773</v>
      </c>
      <c r="M2083" t="s">
        <v>773</v>
      </c>
      <c r="N2083" t="s">
        <v>756</v>
      </c>
      <c r="O2083" t="s">
        <v>756</v>
      </c>
      <c r="P2083" t="s">
        <v>758</v>
      </c>
      <c r="Q2083" t="s">
        <v>759</v>
      </c>
      <c r="R2083" t="s">
        <v>759</v>
      </c>
      <c r="S2083" t="s">
        <v>757</v>
      </c>
      <c r="T2083" t="s">
        <v>757</v>
      </c>
      <c r="U2083" t="s">
        <v>757</v>
      </c>
      <c r="V2083" t="s">
        <v>756</v>
      </c>
      <c r="W2083" t="s">
        <v>756</v>
      </c>
      <c r="X2083" t="s">
        <v>10037</v>
      </c>
      <c r="Y2083" t="str">
        <f t="shared" si="448"/>
        <v>junio</v>
      </c>
      <c r="Z2083">
        <f>YEAR(BD_PONDERACIONES[[#This Row],[Fecha Ejecución del Ticket]])</f>
        <v>2022</v>
      </c>
      <c r="AA2083" t="str">
        <f t="shared" si="449"/>
        <v>julio</v>
      </c>
      <c r="AB2083">
        <f>YEAR(BD_PONDERACIONES[[#This Row],[Fecha de Inspección]])</f>
        <v>2022</v>
      </c>
      <c r="AC2083">
        <f t="shared" si="450"/>
        <v>0.5</v>
      </c>
      <c r="AD2083">
        <f t="shared" si="451"/>
        <v>0.5</v>
      </c>
      <c r="AE2083">
        <f t="shared" si="452"/>
        <v>0</v>
      </c>
      <c r="AF2083">
        <f t="shared" si="453"/>
        <v>0</v>
      </c>
      <c r="AG2083">
        <f t="shared" si="454"/>
        <v>0.5</v>
      </c>
      <c r="AH2083">
        <f t="shared" si="455"/>
        <v>0.5</v>
      </c>
      <c r="AI2083">
        <f t="shared" si="456"/>
        <v>0.25</v>
      </c>
      <c r="AJ2083">
        <f t="shared" si="457"/>
        <v>0.25</v>
      </c>
      <c r="AK2083">
        <f t="shared" si="458"/>
        <v>0.5</v>
      </c>
      <c r="AL2083">
        <f t="shared" si="459"/>
        <v>0.5</v>
      </c>
      <c r="AM2083">
        <f t="shared" si="460"/>
        <v>0.5</v>
      </c>
      <c r="AN2083" s="6">
        <f t="shared" si="461"/>
        <v>0.7</v>
      </c>
      <c r="AO2083" t="str">
        <f>VLOOKUP(BD_PONDERACIONES[[#This Row],[Comuna]],Tabla3[#All],2,0)</f>
        <v>Cordillera</v>
      </c>
    </row>
    <row r="2084" spans="1:41" x14ac:dyDescent="0.35">
      <c r="A2084" t="s">
        <v>10038</v>
      </c>
      <c r="B2084" t="s">
        <v>10039</v>
      </c>
      <c r="C2084" t="s">
        <v>10040</v>
      </c>
      <c r="D2084" s="5">
        <v>44762</v>
      </c>
      <c r="E2084" s="5">
        <v>44725</v>
      </c>
      <c r="F2084" t="s">
        <v>753</v>
      </c>
      <c r="G2084" t="s">
        <v>10041</v>
      </c>
      <c r="H2084" t="s">
        <v>2860</v>
      </c>
      <c r="J2084" t="s">
        <v>756</v>
      </c>
      <c r="K2084" t="s">
        <v>756</v>
      </c>
      <c r="L2084" t="s">
        <v>773</v>
      </c>
      <c r="M2084" t="s">
        <v>773</v>
      </c>
      <c r="N2084" t="s">
        <v>756</v>
      </c>
      <c r="O2084" t="s">
        <v>756</v>
      </c>
      <c r="P2084" t="s">
        <v>758</v>
      </c>
      <c r="Q2084" t="s">
        <v>759</v>
      </c>
      <c r="R2084" t="s">
        <v>759</v>
      </c>
      <c r="S2084" t="s">
        <v>757</v>
      </c>
      <c r="T2084" t="s">
        <v>757</v>
      </c>
      <c r="U2084" t="s">
        <v>757</v>
      </c>
      <c r="V2084" t="s">
        <v>756</v>
      </c>
      <c r="W2084" t="s">
        <v>756</v>
      </c>
      <c r="X2084" t="s">
        <v>10042</v>
      </c>
      <c r="Y2084" t="str">
        <f t="shared" si="448"/>
        <v>junio</v>
      </c>
      <c r="Z2084">
        <f>YEAR(BD_PONDERACIONES[[#This Row],[Fecha Ejecución del Ticket]])</f>
        <v>2022</v>
      </c>
      <c r="AA2084" t="str">
        <f t="shared" si="449"/>
        <v>julio</v>
      </c>
      <c r="AB2084">
        <f>YEAR(BD_PONDERACIONES[[#This Row],[Fecha de Inspección]])</f>
        <v>2022</v>
      </c>
      <c r="AC2084">
        <f t="shared" si="450"/>
        <v>0.5</v>
      </c>
      <c r="AD2084">
        <f t="shared" si="451"/>
        <v>0.5</v>
      </c>
      <c r="AE2084">
        <f t="shared" si="452"/>
        <v>0</v>
      </c>
      <c r="AF2084">
        <f t="shared" si="453"/>
        <v>0</v>
      </c>
      <c r="AG2084">
        <f t="shared" si="454"/>
        <v>0.5</v>
      </c>
      <c r="AH2084">
        <f t="shared" si="455"/>
        <v>0.5</v>
      </c>
      <c r="AI2084">
        <f t="shared" si="456"/>
        <v>0.25</v>
      </c>
      <c r="AJ2084">
        <f t="shared" si="457"/>
        <v>0.25</v>
      </c>
      <c r="AK2084">
        <f t="shared" si="458"/>
        <v>0.5</v>
      </c>
      <c r="AL2084">
        <f t="shared" si="459"/>
        <v>0.5</v>
      </c>
      <c r="AM2084">
        <f t="shared" si="460"/>
        <v>0.5</v>
      </c>
      <c r="AN2084" s="6">
        <f t="shared" si="461"/>
        <v>0.7</v>
      </c>
      <c r="AO2084" t="str">
        <f>VLOOKUP(BD_PONDERACIONES[[#This Row],[Comuna]],Tabla3[#All],2,0)</f>
        <v>Cordillera</v>
      </c>
    </row>
    <row r="2085" spans="1:41" x14ac:dyDescent="0.35">
      <c r="A2085" t="s">
        <v>10043</v>
      </c>
      <c r="B2085" t="s">
        <v>10044</v>
      </c>
      <c r="C2085" t="s">
        <v>10045</v>
      </c>
      <c r="D2085" s="5">
        <v>44762</v>
      </c>
      <c r="E2085" s="5">
        <v>44731</v>
      </c>
      <c r="F2085" t="s">
        <v>763</v>
      </c>
      <c r="G2085" t="s">
        <v>10046</v>
      </c>
      <c r="H2085" t="s">
        <v>2860</v>
      </c>
      <c r="J2085" t="s">
        <v>756</v>
      </c>
      <c r="K2085" t="s">
        <v>756</v>
      </c>
      <c r="L2085" t="s">
        <v>757</v>
      </c>
      <c r="M2085" t="s">
        <v>757</v>
      </c>
      <c r="N2085" t="s">
        <v>756</v>
      </c>
      <c r="O2085" t="s">
        <v>756</v>
      </c>
      <c r="P2085" t="s">
        <v>758</v>
      </c>
      <c r="Q2085" t="s">
        <v>759</v>
      </c>
      <c r="R2085" t="s">
        <v>759</v>
      </c>
      <c r="S2085" t="s">
        <v>757</v>
      </c>
      <c r="T2085" t="s">
        <v>757</v>
      </c>
      <c r="U2085" t="s">
        <v>757</v>
      </c>
      <c r="V2085" t="s">
        <v>756</v>
      </c>
      <c r="W2085" t="s">
        <v>756</v>
      </c>
      <c r="X2085" t="s">
        <v>10047</v>
      </c>
      <c r="Y2085" t="str">
        <f t="shared" si="448"/>
        <v>junio</v>
      </c>
      <c r="Z2085">
        <f>YEAR(BD_PONDERACIONES[[#This Row],[Fecha Ejecución del Ticket]])</f>
        <v>2022</v>
      </c>
      <c r="AA2085" t="str">
        <f t="shared" si="449"/>
        <v>julio</v>
      </c>
      <c r="AB2085">
        <f>YEAR(BD_PONDERACIONES[[#This Row],[Fecha de Inspección]])</f>
        <v>2022</v>
      </c>
      <c r="AC2085">
        <f t="shared" si="450"/>
        <v>0.5</v>
      </c>
      <c r="AD2085">
        <f t="shared" si="451"/>
        <v>0.5</v>
      </c>
      <c r="AE2085">
        <f t="shared" si="452"/>
        <v>0.5</v>
      </c>
      <c r="AF2085">
        <f t="shared" si="453"/>
        <v>0.5</v>
      </c>
      <c r="AG2085">
        <f t="shared" si="454"/>
        <v>0.5</v>
      </c>
      <c r="AH2085">
        <f t="shared" si="455"/>
        <v>0.5</v>
      </c>
      <c r="AI2085">
        <f t="shared" si="456"/>
        <v>0.25</v>
      </c>
      <c r="AJ2085">
        <f t="shared" si="457"/>
        <v>0.25</v>
      </c>
      <c r="AK2085">
        <f t="shared" si="458"/>
        <v>0.5</v>
      </c>
      <c r="AL2085">
        <f t="shared" si="459"/>
        <v>0.5</v>
      </c>
      <c r="AM2085">
        <f t="shared" si="460"/>
        <v>0.5</v>
      </c>
      <c r="AN2085" s="6">
        <f t="shared" si="461"/>
        <v>1</v>
      </c>
      <c r="AO2085" t="str">
        <f>VLOOKUP(BD_PONDERACIONES[[#This Row],[Comuna]],Tabla3[#All],2,0)</f>
        <v>Cordillera</v>
      </c>
    </row>
    <row r="2086" spans="1:41" x14ac:dyDescent="0.35">
      <c r="A2086" t="s">
        <v>10048</v>
      </c>
      <c r="B2086" t="s">
        <v>10049</v>
      </c>
      <c r="C2086" t="s">
        <v>10050</v>
      </c>
      <c r="D2086" s="5">
        <v>44762</v>
      </c>
      <c r="E2086" s="5">
        <v>44722</v>
      </c>
      <c r="F2086" t="s">
        <v>753</v>
      </c>
      <c r="G2086" t="s">
        <v>10051</v>
      </c>
      <c r="H2086" t="s">
        <v>2860</v>
      </c>
      <c r="J2086" t="s">
        <v>756</v>
      </c>
      <c r="K2086" t="s">
        <v>756</v>
      </c>
      <c r="L2086" t="s">
        <v>757</v>
      </c>
      <c r="M2086" t="s">
        <v>757</v>
      </c>
      <c r="N2086" t="s">
        <v>756</v>
      </c>
      <c r="O2086" t="s">
        <v>756</v>
      </c>
      <c r="P2086" t="s">
        <v>758</v>
      </c>
      <c r="Q2086" t="s">
        <v>759</v>
      </c>
      <c r="R2086" t="s">
        <v>759</v>
      </c>
      <c r="S2086" t="s">
        <v>757</v>
      </c>
      <c r="T2086" t="s">
        <v>757</v>
      </c>
      <c r="U2086" t="s">
        <v>757</v>
      </c>
      <c r="V2086" t="s">
        <v>756</v>
      </c>
      <c r="W2086" t="s">
        <v>756</v>
      </c>
      <c r="X2086" t="s">
        <v>10052</v>
      </c>
      <c r="Y2086" t="str">
        <f t="shared" si="448"/>
        <v>junio</v>
      </c>
      <c r="Z2086">
        <f>YEAR(BD_PONDERACIONES[[#This Row],[Fecha Ejecución del Ticket]])</f>
        <v>2022</v>
      </c>
      <c r="AA2086" t="str">
        <f t="shared" si="449"/>
        <v>julio</v>
      </c>
      <c r="AB2086">
        <f>YEAR(BD_PONDERACIONES[[#This Row],[Fecha de Inspección]])</f>
        <v>2022</v>
      </c>
      <c r="AC2086">
        <f t="shared" si="450"/>
        <v>0.5</v>
      </c>
      <c r="AD2086">
        <f t="shared" si="451"/>
        <v>0.5</v>
      </c>
      <c r="AE2086">
        <f t="shared" si="452"/>
        <v>0.5</v>
      </c>
      <c r="AF2086">
        <f t="shared" si="453"/>
        <v>0.5</v>
      </c>
      <c r="AG2086">
        <f t="shared" si="454"/>
        <v>0.5</v>
      </c>
      <c r="AH2086">
        <f t="shared" si="455"/>
        <v>0.5</v>
      </c>
      <c r="AI2086">
        <f t="shared" si="456"/>
        <v>0.25</v>
      </c>
      <c r="AJ2086">
        <f t="shared" si="457"/>
        <v>0.25</v>
      </c>
      <c r="AK2086">
        <f t="shared" si="458"/>
        <v>0.5</v>
      </c>
      <c r="AL2086">
        <f t="shared" si="459"/>
        <v>0.5</v>
      </c>
      <c r="AM2086">
        <f t="shared" si="460"/>
        <v>0.5</v>
      </c>
      <c r="AN2086" s="6">
        <f t="shared" si="461"/>
        <v>1</v>
      </c>
      <c r="AO2086" t="str">
        <f>VLOOKUP(BD_PONDERACIONES[[#This Row],[Comuna]],Tabla3[#All],2,0)</f>
        <v>Cordillera</v>
      </c>
    </row>
    <row r="2087" spans="1:41" x14ac:dyDescent="0.35">
      <c r="A2087" t="s">
        <v>10053</v>
      </c>
      <c r="B2087" t="s">
        <v>10054</v>
      </c>
      <c r="C2087" t="s">
        <v>10055</v>
      </c>
      <c r="D2087" s="5">
        <v>44762</v>
      </c>
      <c r="E2087" s="5">
        <v>44713</v>
      </c>
      <c r="F2087" t="s">
        <v>753</v>
      </c>
      <c r="G2087" t="s">
        <v>10056</v>
      </c>
      <c r="H2087" t="s">
        <v>2860</v>
      </c>
      <c r="J2087" t="s">
        <v>756</v>
      </c>
      <c r="K2087" t="s">
        <v>756</v>
      </c>
      <c r="L2087" t="s">
        <v>757</v>
      </c>
      <c r="M2087" t="s">
        <v>757</v>
      </c>
      <c r="N2087" t="s">
        <v>756</v>
      </c>
      <c r="O2087" t="s">
        <v>756</v>
      </c>
      <c r="P2087" t="s">
        <v>758</v>
      </c>
      <c r="Q2087" t="s">
        <v>759</v>
      </c>
      <c r="R2087" t="s">
        <v>759</v>
      </c>
      <c r="S2087" t="s">
        <v>757</v>
      </c>
      <c r="T2087" t="s">
        <v>757</v>
      </c>
      <c r="U2087" t="s">
        <v>757</v>
      </c>
      <c r="V2087" t="s">
        <v>756</v>
      </c>
      <c r="W2087" t="s">
        <v>756</v>
      </c>
      <c r="X2087" t="s">
        <v>5133</v>
      </c>
      <c r="Y2087" t="str">
        <f t="shared" si="448"/>
        <v>junio</v>
      </c>
      <c r="Z2087">
        <f>YEAR(BD_PONDERACIONES[[#This Row],[Fecha Ejecución del Ticket]])</f>
        <v>2022</v>
      </c>
      <c r="AA2087" t="str">
        <f t="shared" si="449"/>
        <v>julio</v>
      </c>
      <c r="AB2087">
        <f>YEAR(BD_PONDERACIONES[[#This Row],[Fecha de Inspección]])</f>
        <v>2022</v>
      </c>
      <c r="AC2087">
        <f t="shared" si="450"/>
        <v>0.5</v>
      </c>
      <c r="AD2087">
        <f t="shared" si="451"/>
        <v>0.5</v>
      </c>
      <c r="AE2087">
        <f t="shared" si="452"/>
        <v>0.5</v>
      </c>
      <c r="AF2087">
        <f t="shared" si="453"/>
        <v>0.5</v>
      </c>
      <c r="AG2087">
        <f t="shared" si="454"/>
        <v>0.5</v>
      </c>
      <c r="AH2087">
        <f t="shared" si="455"/>
        <v>0.5</v>
      </c>
      <c r="AI2087">
        <f t="shared" si="456"/>
        <v>0.25</v>
      </c>
      <c r="AJ2087">
        <f t="shared" si="457"/>
        <v>0.25</v>
      </c>
      <c r="AK2087">
        <f t="shared" si="458"/>
        <v>0.5</v>
      </c>
      <c r="AL2087">
        <f t="shared" si="459"/>
        <v>0.5</v>
      </c>
      <c r="AM2087">
        <f t="shared" si="460"/>
        <v>0.5</v>
      </c>
      <c r="AN2087" s="6">
        <f t="shared" si="461"/>
        <v>1</v>
      </c>
      <c r="AO2087" t="str">
        <f>VLOOKUP(BD_PONDERACIONES[[#This Row],[Comuna]],Tabla3[#All],2,0)</f>
        <v>Cordillera</v>
      </c>
    </row>
    <row r="2088" spans="1:41" x14ac:dyDescent="0.35">
      <c r="A2088" t="s">
        <v>10057</v>
      </c>
      <c r="B2088" t="s">
        <v>10058</v>
      </c>
      <c r="C2088" t="s">
        <v>10059</v>
      </c>
      <c r="D2088" s="5">
        <v>44762</v>
      </c>
      <c r="E2088" s="5">
        <v>44728</v>
      </c>
      <c r="F2088" t="s">
        <v>763</v>
      </c>
      <c r="G2088" t="s">
        <v>10060</v>
      </c>
      <c r="H2088" t="s">
        <v>2860</v>
      </c>
      <c r="J2088" t="s">
        <v>756</v>
      </c>
      <c r="K2088" t="s">
        <v>756</v>
      </c>
      <c r="L2088" t="s">
        <v>773</v>
      </c>
      <c r="M2088" t="s">
        <v>773</v>
      </c>
      <c r="N2088" t="s">
        <v>756</v>
      </c>
      <c r="O2088" t="s">
        <v>756</v>
      </c>
      <c r="P2088" t="s">
        <v>758</v>
      </c>
      <c r="Q2088" t="s">
        <v>759</v>
      </c>
      <c r="R2088" t="s">
        <v>759</v>
      </c>
      <c r="S2088" t="s">
        <v>757</v>
      </c>
      <c r="T2088" t="s">
        <v>757</v>
      </c>
      <c r="U2088" t="s">
        <v>757</v>
      </c>
      <c r="V2088" t="s">
        <v>756</v>
      </c>
      <c r="W2088" t="s">
        <v>756</v>
      </c>
      <c r="X2088" t="s">
        <v>10061</v>
      </c>
      <c r="Y2088" t="str">
        <f t="shared" si="448"/>
        <v>junio</v>
      </c>
      <c r="Z2088">
        <f>YEAR(BD_PONDERACIONES[[#This Row],[Fecha Ejecución del Ticket]])</f>
        <v>2022</v>
      </c>
      <c r="AA2088" t="str">
        <f t="shared" si="449"/>
        <v>julio</v>
      </c>
      <c r="AB2088">
        <f>YEAR(BD_PONDERACIONES[[#This Row],[Fecha de Inspección]])</f>
        <v>2022</v>
      </c>
      <c r="AC2088">
        <f t="shared" si="450"/>
        <v>0.5</v>
      </c>
      <c r="AD2088">
        <f t="shared" si="451"/>
        <v>0.5</v>
      </c>
      <c r="AE2088">
        <f t="shared" si="452"/>
        <v>0</v>
      </c>
      <c r="AF2088">
        <f t="shared" si="453"/>
        <v>0</v>
      </c>
      <c r="AG2088">
        <f t="shared" si="454"/>
        <v>0.5</v>
      </c>
      <c r="AH2088">
        <f t="shared" si="455"/>
        <v>0.5</v>
      </c>
      <c r="AI2088">
        <f t="shared" si="456"/>
        <v>0.25</v>
      </c>
      <c r="AJ2088">
        <f t="shared" si="457"/>
        <v>0.25</v>
      </c>
      <c r="AK2088">
        <f t="shared" si="458"/>
        <v>0.5</v>
      </c>
      <c r="AL2088">
        <f t="shared" si="459"/>
        <v>0.5</v>
      </c>
      <c r="AM2088">
        <f t="shared" si="460"/>
        <v>0.5</v>
      </c>
      <c r="AN2088" s="6">
        <f t="shared" si="461"/>
        <v>0.7</v>
      </c>
      <c r="AO2088" t="str">
        <f>VLOOKUP(BD_PONDERACIONES[[#This Row],[Comuna]],Tabla3[#All],2,0)</f>
        <v>Cordillera</v>
      </c>
    </row>
    <row r="2089" spans="1:41" x14ac:dyDescent="0.35">
      <c r="A2089" t="s">
        <v>10062</v>
      </c>
      <c r="B2089" t="s">
        <v>10063</v>
      </c>
      <c r="C2089" t="s">
        <v>10064</v>
      </c>
      <c r="D2089" s="5">
        <v>44762</v>
      </c>
      <c r="E2089" s="5">
        <v>44733</v>
      </c>
      <c r="F2089" t="s">
        <v>763</v>
      </c>
      <c r="G2089" t="s">
        <v>10065</v>
      </c>
      <c r="H2089" t="s">
        <v>2860</v>
      </c>
      <c r="J2089" t="s">
        <v>756</v>
      </c>
      <c r="K2089" t="s">
        <v>756</v>
      </c>
      <c r="L2089" t="s">
        <v>757</v>
      </c>
      <c r="M2089" t="s">
        <v>757</v>
      </c>
      <c r="N2089" t="s">
        <v>756</v>
      </c>
      <c r="O2089" t="s">
        <v>756</v>
      </c>
      <c r="P2089" t="s">
        <v>765</v>
      </c>
      <c r="Q2089" t="s">
        <v>10066</v>
      </c>
      <c r="R2089" t="s">
        <v>10067</v>
      </c>
      <c r="S2089" t="s">
        <v>756</v>
      </c>
      <c r="T2089" t="s">
        <v>756</v>
      </c>
      <c r="U2089" t="s">
        <v>756</v>
      </c>
      <c r="V2089" t="s">
        <v>756</v>
      </c>
      <c r="W2089" t="s">
        <v>756</v>
      </c>
      <c r="X2089" t="s">
        <v>769</v>
      </c>
      <c r="Y2089" t="str">
        <f t="shared" si="448"/>
        <v>junio</v>
      </c>
      <c r="Z2089">
        <f>YEAR(BD_PONDERACIONES[[#This Row],[Fecha Ejecución del Ticket]])</f>
        <v>2022</v>
      </c>
      <c r="AA2089" t="str">
        <f t="shared" si="449"/>
        <v>julio</v>
      </c>
      <c r="AB2089">
        <f>YEAR(BD_PONDERACIONES[[#This Row],[Fecha de Inspección]])</f>
        <v>2022</v>
      </c>
      <c r="AC2089">
        <f t="shared" si="450"/>
        <v>0.5</v>
      </c>
      <c r="AD2089">
        <f t="shared" si="451"/>
        <v>0.5</v>
      </c>
      <c r="AE2089">
        <f t="shared" si="452"/>
        <v>0.5</v>
      </c>
      <c r="AF2089">
        <f t="shared" si="453"/>
        <v>0.5</v>
      </c>
      <c r="AG2089">
        <f t="shared" si="454"/>
        <v>0.5</v>
      </c>
      <c r="AH2089">
        <f t="shared" si="455"/>
        <v>0.5</v>
      </c>
      <c r="AI2089">
        <f t="shared" si="456"/>
        <v>0.25</v>
      </c>
      <c r="AJ2089">
        <f t="shared" si="457"/>
        <v>0.25</v>
      </c>
      <c r="AK2089">
        <f t="shared" si="458"/>
        <v>0.5</v>
      </c>
      <c r="AL2089">
        <f t="shared" si="459"/>
        <v>0.5</v>
      </c>
      <c r="AM2089">
        <f t="shared" si="460"/>
        <v>0.5</v>
      </c>
      <c r="AN2089" s="6">
        <f t="shared" si="461"/>
        <v>1</v>
      </c>
      <c r="AO2089" t="str">
        <f>VLOOKUP(BD_PONDERACIONES[[#This Row],[Comuna]],Tabla3[#All],2,0)</f>
        <v>Cordillera</v>
      </c>
    </row>
    <row r="2090" spans="1:41" x14ac:dyDescent="0.35">
      <c r="A2090" t="s">
        <v>10068</v>
      </c>
      <c r="B2090" t="s">
        <v>10069</v>
      </c>
      <c r="C2090" t="s">
        <v>10070</v>
      </c>
      <c r="D2090" s="5">
        <v>44762</v>
      </c>
      <c r="E2090" s="5">
        <v>44716</v>
      </c>
      <c r="F2090" t="s">
        <v>753</v>
      </c>
      <c r="G2090" t="s">
        <v>10071</v>
      </c>
      <c r="H2090" t="s">
        <v>2860</v>
      </c>
      <c r="J2090" t="s">
        <v>756</v>
      </c>
      <c r="K2090" t="s">
        <v>756</v>
      </c>
      <c r="L2090" t="s">
        <v>757</v>
      </c>
      <c r="M2090" t="s">
        <v>757</v>
      </c>
      <c r="N2090" t="s">
        <v>756</v>
      </c>
      <c r="O2090" t="s">
        <v>756</v>
      </c>
      <c r="P2090" t="s">
        <v>765</v>
      </c>
      <c r="Q2090" t="s">
        <v>759</v>
      </c>
      <c r="R2090" t="s">
        <v>759</v>
      </c>
      <c r="S2090" t="s">
        <v>756</v>
      </c>
      <c r="T2090" t="s">
        <v>756</v>
      </c>
      <c r="U2090" t="s">
        <v>756</v>
      </c>
      <c r="V2090" t="s">
        <v>756</v>
      </c>
      <c r="W2090" t="s">
        <v>756</v>
      </c>
      <c r="X2090" t="s">
        <v>10072</v>
      </c>
      <c r="Y2090" t="str">
        <f t="shared" si="448"/>
        <v>junio</v>
      </c>
      <c r="Z2090">
        <f>YEAR(BD_PONDERACIONES[[#This Row],[Fecha Ejecución del Ticket]])</f>
        <v>2022</v>
      </c>
      <c r="AA2090" t="str">
        <f t="shared" si="449"/>
        <v>julio</v>
      </c>
      <c r="AB2090">
        <f>YEAR(BD_PONDERACIONES[[#This Row],[Fecha de Inspección]])</f>
        <v>2022</v>
      </c>
      <c r="AC2090">
        <f t="shared" si="450"/>
        <v>0.5</v>
      </c>
      <c r="AD2090">
        <f t="shared" si="451"/>
        <v>0.5</v>
      </c>
      <c r="AE2090">
        <f t="shared" si="452"/>
        <v>0.5</v>
      </c>
      <c r="AF2090">
        <f t="shared" si="453"/>
        <v>0.5</v>
      </c>
      <c r="AG2090">
        <f t="shared" si="454"/>
        <v>0.5</v>
      </c>
      <c r="AH2090">
        <f t="shared" si="455"/>
        <v>0.5</v>
      </c>
      <c r="AI2090">
        <f t="shared" si="456"/>
        <v>0.25</v>
      </c>
      <c r="AJ2090">
        <f t="shared" si="457"/>
        <v>0.25</v>
      </c>
      <c r="AK2090">
        <f t="shared" si="458"/>
        <v>0.5</v>
      </c>
      <c r="AL2090">
        <f t="shared" si="459"/>
        <v>0.5</v>
      </c>
      <c r="AM2090">
        <f t="shared" si="460"/>
        <v>0.5</v>
      </c>
      <c r="AN2090" s="6">
        <f t="shared" si="461"/>
        <v>1</v>
      </c>
      <c r="AO2090" t="str">
        <f>VLOOKUP(BD_PONDERACIONES[[#This Row],[Comuna]],Tabla3[#All],2,0)</f>
        <v>Cordillera</v>
      </c>
    </row>
    <row r="2091" spans="1:41" x14ac:dyDescent="0.35">
      <c r="A2091" t="s">
        <v>10073</v>
      </c>
      <c r="B2091" t="s">
        <v>10074</v>
      </c>
      <c r="C2091" t="s">
        <v>10075</v>
      </c>
      <c r="D2091" s="5">
        <v>44762</v>
      </c>
      <c r="E2091" s="5">
        <v>44716</v>
      </c>
      <c r="F2091" t="s">
        <v>753</v>
      </c>
      <c r="G2091" t="s">
        <v>10071</v>
      </c>
      <c r="H2091" t="s">
        <v>2860</v>
      </c>
      <c r="J2091" t="s">
        <v>756</v>
      </c>
      <c r="K2091" t="s">
        <v>756</v>
      </c>
      <c r="L2091" t="s">
        <v>757</v>
      </c>
      <c r="M2091" t="s">
        <v>757</v>
      </c>
      <c r="N2091" t="s">
        <v>756</v>
      </c>
      <c r="O2091" t="s">
        <v>756</v>
      </c>
      <c r="P2091" t="s">
        <v>765</v>
      </c>
      <c r="Q2091" t="s">
        <v>759</v>
      </c>
      <c r="R2091" t="s">
        <v>759</v>
      </c>
      <c r="S2091" t="s">
        <v>756</v>
      </c>
      <c r="T2091" t="s">
        <v>756</v>
      </c>
      <c r="U2091" t="s">
        <v>756</v>
      </c>
      <c r="V2091" t="s">
        <v>756</v>
      </c>
      <c r="W2091" t="s">
        <v>756</v>
      </c>
      <c r="X2091" t="s">
        <v>10076</v>
      </c>
      <c r="Y2091" t="str">
        <f t="shared" si="448"/>
        <v>junio</v>
      </c>
      <c r="Z2091">
        <f>YEAR(BD_PONDERACIONES[[#This Row],[Fecha Ejecución del Ticket]])</f>
        <v>2022</v>
      </c>
      <c r="AA2091" t="str">
        <f t="shared" si="449"/>
        <v>julio</v>
      </c>
      <c r="AB2091">
        <f>YEAR(BD_PONDERACIONES[[#This Row],[Fecha de Inspección]])</f>
        <v>2022</v>
      </c>
      <c r="AC2091">
        <f t="shared" si="450"/>
        <v>0.5</v>
      </c>
      <c r="AD2091">
        <f t="shared" si="451"/>
        <v>0.5</v>
      </c>
      <c r="AE2091">
        <f t="shared" si="452"/>
        <v>0.5</v>
      </c>
      <c r="AF2091">
        <f t="shared" si="453"/>
        <v>0.5</v>
      </c>
      <c r="AG2091">
        <f t="shared" si="454"/>
        <v>0.5</v>
      </c>
      <c r="AH2091">
        <f t="shared" si="455"/>
        <v>0.5</v>
      </c>
      <c r="AI2091">
        <f t="shared" si="456"/>
        <v>0.25</v>
      </c>
      <c r="AJ2091">
        <f t="shared" si="457"/>
        <v>0.25</v>
      </c>
      <c r="AK2091">
        <f t="shared" si="458"/>
        <v>0.5</v>
      </c>
      <c r="AL2091">
        <f t="shared" si="459"/>
        <v>0.5</v>
      </c>
      <c r="AM2091">
        <f t="shared" si="460"/>
        <v>0.5</v>
      </c>
      <c r="AN2091" s="6">
        <f t="shared" si="461"/>
        <v>1</v>
      </c>
      <c r="AO2091" t="str">
        <f>VLOOKUP(BD_PONDERACIONES[[#This Row],[Comuna]],Tabla3[#All],2,0)</f>
        <v>Cordillera</v>
      </c>
    </row>
    <row r="2092" spans="1:41" x14ac:dyDescent="0.35">
      <c r="A2092" t="s">
        <v>10077</v>
      </c>
      <c r="B2092" t="s">
        <v>10078</v>
      </c>
      <c r="C2092" t="s">
        <v>10079</v>
      </c>
      <c r="D2092" s="5">
        <v>44762</v>
      </c>
      <c r="E2092" s="5">
        <v>44719</v>
      </c>
      <c r="F2092" t="s">
        <v>753</v>
      </c>
      <c r="G2092" t="s">
        <v>10080</v>
      </c>
      <c r="H2092" t="s">
        <v>2860</v>
      </c>
      <c r="J2092" t="s">
        <v>756</v>
      </c>
      <c r="K2092" t="s">
        <v>756</v>
      </c>
      <c r="L2092" t="s">
        <v>757</v>
      </c>
      <c r="M2092" t="s">
        <v>757</v>
      </c>
      <c r="N2092" t="s">
        <v>756</v>
      </c>
      <c r="O2092" t="s">
        <v>756</v>
      </c>
      <c r="P2092" t="s">
        <v>758</v>
      </c>
      <c r="Q2092" t="s">
        <v>759</v>
      </c>
      <c r="R2092" t="s">
        <v>759</v>
      </c>
      <c r="S2092" t="s">
        <v>757</v>
      </c>
      <c r="T2092" t="s">
        <v>757</v>
      </c>
      <c r="U2092" t="s">
        <v>757</v>
      </c>
      <c r="V2092" t="s">
        <v>756</v>
      </c>
      <c r="W2092" t="s">
        <v>768</v>
      </c>
      <c r="X2092" t="s">
        <v>10081</v>
      </c>
      <c r="Y2092" t="str">
        <f t="shared" si="448"/>
        <v>junio</v>
      </c>
      <c r="Z2092">
        <f>YEAR(BD_PONDERACIONES[[#This Row],[Fecha Ejecución del Ticket]])</f>
        <v>2022</v>
      </c>
      <c r="AA2092" t="str">
        <f t="shared" si="449"/>
        <v>julio</v>
      </c>
      <c r="AB2092">
        <f>YEAR(BD_PONDERACIONES[[#This Row],[Fecha de Inspección]])</f>
        <v>2022</v>
      </c>
      <c r="AC2092">
        <f t="shared" si="450"/>
        <v>0.5</v>
      </c>
      <c r="AD2092">
        <f t="shared" si="451"/>
        <v>0.5</v>
      </c>
      <c r="AE2092">
        <f t="shared" si="452"/>
        <v>0.5</v>
      </c>
      <c r="AF2092">
        <f t="shared" si="453"/>
        <v>0.5</v>
      </c>
      <c r="AG2092">
        <f t="shared" si="454"/>
        <v>0.5</v>
      </c>
      <c r="AH2092">
        <f t="shared" si="455"/>
        <v>0.5</v>
      </c>
      <c r="AI2092">
        <f t="shared" si="456"/>
        <v>0.25</v>
      </c>
      <c r="AJ2092">
        <f t="shared" si="457"/>
        <v>0.25</v>
      </c>
      <c r="AK2092">
        <f t="shared" si="458"/>
        <v>0.5</v>
      </c>
      <c r="AL2092">
        <f t="shared" si="459"/>
        <v>0.5</v>
      </c>
      <c r="AM2092">
        <f t="shared" si="460"/>
        <v>0.17499999999999999</v>
      </c>
      <c r="AN2092" s="6">
        <f t="shared" si="461"/>
        <v>0.93500000000000005</v>
      </c>
      <c r="AO2092" t="str">
        <f>VLOOKUP(BD_PONDERACIONES[[#This Row],[Comuna]],Tabla3[#All],2,0)</f>
        <v>Cordillera</v>
      </c>
    </row>
    <row r="2093" spans="1:41" x14ac:dyDescent="0.35">
      <c r="A2093" t="s">
        <v>10082</v>
      </c>
      <c r="B2093" t="s">
        <v>10083</v>
      </c>
      <c r="C2093" t="s">
        <v>10084</v>
      </c>
      <c r="D2093" s="5">
        <v>44762</v>
      </c>
      <c r="E2093" s="5">
        <v>44736</v>
      </c>
      <c r="F2093" t="s">
        <v>763</v>
      </c>
      <c r="G2093" t="s">
        <v>10085</v>
      </c>
      <c r="H2093" t="s">
        <v>2860</v>
      </c>
      <c r="J2093" t="s">
        <v>756</v>
      </c>
      <c r="K2093" t="s">
        <v>756</v>
      </c>
      <c r="L2093" t="s">
        <v>773</v>
      </c>
      <c r="M2093" t="s">
        <v>773</v>
      </c>
      <c r="N2093" t="s">
        <v>756</v>
      </c>
      <c r="O2093" t="s">
        <v>756</v>
      </c>
      <c r="P2093" t="s">
        <v>758</v>
      </c>
      <c r="Q2093" t="s">
        <v>759</v>
      </c>
      <c r="R2093" t="s">
        <v>759</v>
      </c>
      <c r="S2093" t="s">
        <v>757</v>
      </c>
      <c r="T2093" t="s">
        <v>757</v>
      </c>
      <c r="U2093" t="s">
        <v>757</v>
      </c>
      <c r="V2093" t="s">
        <v>756</v>
      </c>
      <c r="W2093" t="s">
        <v>768</v>
      </c>
      <c r="X2093" t="s">
        <v>10086</v>
      </c>
      <c r="Y2093" t="str">
        <f t="shared" si="448"/>
        <v>junio</v>
      </c>
      <c r="Z2093">
        <f>YEAR(BD_PONDERACIONES[[#This Row],[Fecha Ejecución del Ticket]])</f>
        <v>2022</v>
      </c>
      <c r="AA2093" t="str">
        <f t="shared" si="449"/>
        <v>julio</v>
      </c>
      <c r="AB2093">
        <f>YEAR(BD_PONDERACIONES[[#This Row],[Fecha de Inspección]])</f>
        <v>2022</v>
      </c>
      <c r="AC2093">
        <f t="shared" si="450"/>
        <v>0.5</v>
      </c>
      <c r="AD2093">
        <f t="shared" si="451"/>
        <v>0.5</v>
      </c>
      <c r="AE2093">
        <f t="shared" si="452"/>
        <v>0</v>
      </c>
      <c r="AF2093">
        <f t="shared" si="453"/>
        <v>0</v>
      </c>
      <c r="AG2093">
        <f t="shared" si="454"/>
        <v>0.5</v>
      </c>
      <c r="AH2093">
        <f t="shared" si="455"/>
        <v>0.5</v>
      </c>
      <c r="AI2093">
        <f t="shared" si="456"/>
        <v>0.25</v>
      </c>
      <c r="AJ2093">
        <f t="shared" si="457"/>
        <v>0.25</v>
      </c>
      <c r="AK2093">
        <f t="shared" si="458"/>
        <v>0.5</v>
      </c>
      <c r="AL2093">
        <f t="shared" si="459"/>
        <v>0.5</v>
      </c>
      <c r="AM2093">
        <f t="shared" si="460"/>
        <v>0.17499999999999999</v>
      </c>
      <c r="AN2093" s="6">
        <f t="shared" si="461"/>
        <v>0.63500000000000001</v>
      </c>
      <c r="AO2093" t="str">
        <f>VLOOKUP(BD_PONDERACIONES[[#This Row],[Comuna]],Tabla3[#All],2,0)</f>
        <v>Cordillera</v>
      </c>
    </row>
    <row r="2094" spans="1:41" x14ac:dyDescent="0.35">
      <c r="A2094" t="s">
        <v>10087</v>
      </c>
      <c r="B2094" t="s">
        <v>10088</v>
      </c>
      <c r="C2094" t="s">
        <v>10089</v>
      </c>
      <c r="D2094" s="5">
        <v>44762</v>
      </c>
      <c r="E2094" s="5">
        <v>44720</v>
      </c>
      <c r="F2094" t="s">
        <v>753</v>
      </c>
      <c r="G2094" t="s">
        <v>10090</v>
      </c>
      <c r="H2094" t="s">
        <v>2860</v>
      </c>
      <c r="J2094" t="s">
        <v>756</v>
      </c>
      <c r="K2094" t="s">
        <v>756</v>
      </c>
      <c r="L2094" t="s">
        <v>757</v>
      </c>
      <c r="M2094" t="s">
        <v>757</v>
      </c>
      <c r="N2094" t="s">
        <v>756</v>
      </c>
      <c r="O2094" t="s">
        <v>756</v>
      </c>
      <c r="P2094" t="s">
        <v>758</v>
      </c>
      <c r="Q2094" t="s">
        <v>759</v>
      </c>
      <c r="R2094" t="s">
        <v>759</v>
      </c>
      <c r="S2094" t="s">
        <v>757</v>
      </c>
      <c r="T2094" t="s">
        <v>757</v>
      </c>
      <c r="U2094" t="s">
        <v>757</v>
      </c>
      <c r="V2094" t="s">
        <v>756</v>
      </c>
      <c r="W2094" t="s">
        <v>756</v>
      </c>
      <c r="X2094" t="s">
        <v>885</v>
      </c>
      <c r="Y2094" t="str">
        <f t="shared" si="448"/>
        <v>junio</v>
      </c>
      <c r="Z2094">
        <f>YEAR(BD_PONDERACIONES[[#This Row],[Fecha Ejecución del Ticket]])</f>
        <v>2022</v>
      </c>
      <c r="AA2094" t="str">
        <f t="shared" si="449"/>
        <v>julio</v>
      </c>
      <c r="AB2094">
        <f>YEAR(BD_PONDERACIONES[[#This Row],[Fecha de Inspección]])</f>
        <v>2022</v>
      </c>
      <c r="AC2094">
        <f t="shared" si="450"/>
        <v>0.5</v>
      </c>
      <c r="AD2094">
        <f t="shared" si="451"/>
        <v>0.5</v>
      </c>
      <c r="AE2094">
        <f t="shared" si="452"/>
        <v>0.5</v>
      </c>
      <c r="AF2094">
        <f t="shared" si="453"/>
        <v>0.5</v>
      </c>
      <c r="AG2094">
        <f t="shared" si="454"/>
        <v>0.5</v>
      </c>
      <c r="AH2094">
        <f t="shared" si="455"/>
        <v>0.5</v>
      </c>
      <c r="AI2094">
        <f t="shared" si="456"/>
        <v>0.25</v>
      </c>
      <c r="AJ2094">
        <f t="shared" si="457"/>
        <v>0.25</v>
      </c>
      <c r="AK2094">
        <f t="shared" si="458"/>
        <v>0.5</v>
      </c>
      <c r="AL2094">
        <f t="shared" si="459"/>
        <v>0.5</v>
      </c>
      <c r="AM2094">
        <f t="shared" si="460"/>
        <v>0.5</v>
      </c>
      <c r="AN2094" s="6">
        <f t="shared" si="461"/>
        <v>1</v>
      </c>
      <c r="AO2094" t="str">
        <f>VLOOKUP(BD_PONDERACIONES[[#This Row],[Comuna]],Tabla3[#All],2,0)</f>
        <v>Cordillera</v>
      </c>
    </row>
    <row r="2095" spans="1:41" x14ac:dyDescent="0.35">
      <c r="A2095" t="s">
        <v>10091</v>
      </c>
      <c r="B2095" t="s">
        <v>10092</v>
      </c>
      <c r="C2095" t="s">
        <v>10093</v>
      </c>
      <c r="D2095" s="5">
        <v>44762</v>
      </c>
      <c r="E2095" s="5">
        <v>44719</v>
      </c>
      <c r="F2095" t="s">
        <v>753</v>
      </c>
      <c r="G2095" t="s">
        <v>10090</v>
      </c>
      <c r="H2095" t="s">
        <v>2860</v>
      </c>
      <c r="J2095" t="s">
        <v>756</v>
      </c>
      <c r="K2095" t="s">
        <v>756</v>
      </c>
      <c r="L2095" t="s">
        <v>757</v>
      </c>
      <c r="M2095" t="s">
        <v>757</v>
      </c>
      <c r="N2095" t="s">
        <v>756</v>
      </c>
      <c r="O2095" t="s">
        <v>756</v>
      </c>
      <c r="P2095" t="s">
        <v>758</v>
      </c>
      <c r="Q2095" t="s">
        <v>759</v>
      </c>
      <c r="R2095" t="s">
        <v>759</v>
      </c>
      <c r="S2095" t="s">
        <v>757</v>
      </c>
      <c r="T2095" t="s">
        <v>757</v>
      </c>
      <c r="U2095" t="s">
        <v>757</v>
      </c>
      <c r="V2095" t="s">
        <v>756</v>
      </c>
      <c r="W2095" t="s">
        <v>768</v>
      </c>
      <c r="X2095" t="s">
        <v>885</v>
      </c>
      <c r="Y2095" t="str">
        <f t="shared" si="448"/>
        <v>junio</v>
      </c>
      <c r="Z2095">
        <f>YEAR(BD_PONDERACIONES[[#This Row],[Fecha Ejecución del Ticket]])</f>
        <v>2022</v>
      </c>
      <c r="AA2095" t="str">
        <f t="shared" si="449"/>
        <v>julio</v>
      </c>
      <c r="AB2095">
        <f>YEAR(BD_PONDERACIONES[[#This Row],[Fecha de Inspección]])</f>
        <v>2022</v>
      </c>
      <c r="AC2095">
        <f t="shared" si="450"/>
        <v>0.5</v>
      </c>
      <c r="AD2095">
        <f t="shared" si="451"/>
        <v>0.5</v>
      </c>
      <c r="AE2095">
        <f t="shared" si="452"/>
        <v>0.5</v>
      </c>
      <c r="AF2095">
        <f t="shared" si="453"/>
        <v>0.5</v>
      </c>
      <c r="AG2095">
        <f t="shared" si="454"/>
        <v>0.5</v>
      </c>
      <c r="AH2095">
        <f t="shared" si="455"/>
        <v>0.5</v>
      </c>
      <c r="AI2095">
        <f t="shared" si="456"/>
        <v>0.25</v>
      </c>
      <c r="AJ2095">
        <f t="shared" si="457"/>
        <v>0.25</v>
      </c>
      <c r="AK2095">
        <f t="shared" si="458"/>
        <v>0.5</v>
      </c>
      <c r="AL2095">
        <f t="shared" si="459"/>
        <v>0.5</v>
      </c>
      <c r="AM2095">
        <f t="shared" si="460"/>
        <v>0.17499999999999999</v>
      </c>
      <c r="AN2095" s="6">
        <f t="shared" si="461"/>
        <v>0.93500000000000005</v>
      </c>
      <c r="AO2095" t="str">
        <f>VLOOKUP(BD_PONDERACIONES[[#This Row],[Comuna]],Tabla3[#All],2,0)</f>
        <v>Cordillera</v>
      </c>
    </row>
    <row r="2096" spans="1:41" x14ac:dyDescent="0.35">
      <c r="A2096" t="s">
        <v>10094</v>
      </c>
      <c r="B2096" t="s">
        <v>10095</v>
      </c>
      <c r="C2096" t="s">
        <v>10096</v>
      </c>
      <c r="D2096" s="5">
        <v>44762</v>
      </c>
      <c r="E2096" s="5">
        <v>44729</v>
      </c>
      <c r="F2096" t="s">
        <v>763</v>
      </c>
      <c r="G2096" t="s">
        <v>10097</v>
      </c>
      <c r="H2096" t="s">
        <v>2860</v>
      </c>
      <c r="J2096" t="s">
        <v>756</v>
      </c>
      <c r="K2096" t="s">
        <v>756</v>
      </c>
      <c r="L2096" t="s">
        <v>757</v>
      </c>
      <c r="M2096" t="s">
        <v>757</v>
      </c>
      <c r="N2096" t="s">
        <v>756</v>
      </c>
      <c r="O2096" t="s">
        <v>756</v>
      </c>
      <c r="P2096" t="s">
        <v>758</v>
      </c>
      <c r="Q2096" t="s">
        <v>759</v>
      </c>
      <c r="R2096" t="s">
        <v>759</v>
      </c>
      <c r="S2096" t="s">
        <v>757</v>
      </c>
      <c r="T2096" t="s">
        <v>757</v>
      </c>
      <c r="U2096" t="s">
        <v>757</v>
      </c>
      <c r="V2096" t="s">
        <v>773</v>
      </c>
      <c r="W2096" t="s">
        <v>768</v>
      </c>
      <c r="X2096" t="s">
        <v>10098</v>
      </c>
      <c r="Y2096" t="str">
        <f t="shared" si="448"/>
        <v>junio</v>
      </c>
      <c r="Z2096">
        <f>YEAR(BD_PONDERACIONES[[#This Row],[Fecha Ejecución del Ticket]])</f>
        <v>2022</v>
      </c>
      <c r="AA2096" t="str">
        <f t="shared" si="449"/>
        <v>julio</v>
      </c>
      <c r="AB2096">
        <f>YEAR(BD_PONDERACIONES[[#This Row],[Fecha de Inspección]])</f>
        <v>2022</v>
      </c>
      <c r="AC2096">
        <f t="shared" si="450"/>
        <v>0.5</v>
      </c>
      <c r="AD2096">
        <f t="shared" si="451"/>
        <v>0.5</v>
      </c>
      <c r="AE2096">
        <f t="shared" si="452"/>
        <v>0.5</v>
      </c>
      <c r="AF2096">
        <f t="shared" si="453"/>
        <v>0.5</v>
      </c>
      <c r="AG2096">
        <f t="shared" si="454"/>
        <v>0.5</v>
      </c>
      <c r="AH2096">
        <f t="shared" si="455"/>
        <v>0.5</v>
      </c>
      <c r="AI2096">
        <f t="shared" si="456"/>
        <v>0.25</v>
      </c>
      <c r="AJ2096">
        <f t="shared" si="457"/>
        <v>0.25</v>
      </c>
      <c r="AK2096">
        <f t="shared" si="458"/>
        <v>0.5</v>
      </c>
      <c r="AL2096">
        <f t="shared" si="459"/>
        <v>0</v>
      </c>
      <c r="AM2096">
        <f t="shared" si="460"/>
        <v>0.17499999999999999</v>
      </c>
      <c r="AN2096" s="6">
        <f t="shared" si="461"/>
        <v>0.83500000000000008</v>
      </c>
      <c r="AO2096" t="str">
        <f>VLOOKUP(BD_PONDERACIONES[[#This Row],[Comuna]],Tabla3[#All],2,0)</f>
        <v>Cordillera</v>
      </c>
    </row>
    <row r="2097" spans="1:41" x14ac:dyDescent="0.35">
      <c r="A2097" t="s">
        <v>10099</v>
      </c>
      <c r="B2097" t="s">
        <v>10100</v>
      </c>
      <c r="C2097" t="s">
        <v>10101</v>
      </c>
      <c r="D2097" s="5">
        <v>44762</v>
      </c>
      <c r="E2097" s="5">
        <v>44729</v>
      </c>
      <c r="F2097" t="s">
        <v>763</v>
      </c>
      <c r="G2097" t="s">
        <v>10102</v>
      </c>
      <c r="H2097" t="s">
        <v>2860</v>
      </c>
      <c r="J2097" t="s">
        <v>756</v>
      </c>
      <c r="K2097" t="s">
        <v>756</v>
      </c>
      <c r="L2097" t="s">
        <v>757</v>
      </c>
      <c r="M2097" t="s">
        <v>757</v>
      </c>
      <c r="N2097" t="s">
        <v>756</v>
      </c>
      <c r="O2097" t="s">
        <v>756</v>
      </c>
      <c r="P2097" t="s">
        <v>758</v>
      </c>
      <c r="Q2097" t="s">
        <v>759</v>
      </c>
      <c r="R2097" t="s">
        <v>759</v>
      </c>
      <c r="S2097" t="s">
        <v>757</v>
      </c>
      <c r="T2097" t="s">
        <v>757</v>
      </c>
      <c r="U2097" t="s">
        <v>757</v>
      </c>
      <c r="V2097" t="s">
        <v>756</v>
      </c>
      <c r="W2097" t="s">
        <v>756</v>
      </c>
      <c r="X2097" t="s">
        <v>9814</v>
      </c>
      <c r="Y2097" t="str">
        <f t="shared" si="448"/>
        <v>junio</v>
      </c>
      <c r="Z2097">
        <f>YEAR(BD_PONDERACIONES[[#This Row],[Fecha Ejecución del Ticket]])</f>
        <v>2022</v>
      </c>
      <c r="AA2097" t="str">
        <f t="shared" si="449"/>
        <v>julio</v>
      </c>
      <c r="AB2097">
        <f>YEAR(BD_PONDERACIONES[[#This Row],[Fecha de Inspección]])</f>
        <v>2022</v>
      </c>
      <c r="AC2097">
        <f t="shared" si="450"/>
        <v>0.5</v>
      </c>
      <c r="AD2097">
        <f t="shared" si="451"/>
        <v>0.5</v>
      </c>
      <c r="AE2097">
        <f t="shared" si="452"/>
        <v>0.5</v>
      </c>
      <c r="AF2097">
        <f t="shared" si="453"/>
        <v>0.5</v>
      </c>
      <c r="AG2097">
        <f t="shared" si="454"/>
        <v>0.5</v>
      </c>
      <c r="AH2097">
        <f t="shared" si="455"/>
        <v>0.5</v>
      </c>
      <c r="AI2097">
        <f t="shared" si="456"/>
        <v>0.25</v>
      </c>
      <c r="AJ2097">
        <f t="shared" si="457"/>
        <v>0.25</v>
      </c>
      <c r="AK2097">
        <f t="shared" si="458"/>
        <v>0.5</v>
      </c>
      <c r="AL2097">
        <f t="shared" si="459"/>
        <v>0.5</v>
      </c>
      <c r="AM2097">
        <f t="shared" si="460"/>
        <v>0.5</v>
      </c>
      <c r="AN2097" s="6">
        <f t="shared" si="461"/>
        <v>1</v>
      </c>
      <c r="AO2097" t="str">
        <f>VLOOKUP(BD_PONDERACIONES[[#This Row],[Comuna]],Tabla3[#All],2,0)</f>
        <v>Cordillera</v>
      </c>
    </row>
    <row r="2098" spans="1:41" x14ac:dyDescent="0.35">
      <c r="A2098" t="s">
        <v>10103</v>
      </c>
      <c r="B2098" t="s">
        <v>10104</v>
      </c>
      <c r="C2098" t="s">
        <v>10105</v>
      </c>
      <c r="D2098" s="5">
        <v>44762</v>
      </c>
      <c r="E2098" s="5">
        <v>44716</v>
      </c>
      <c r="F2098" t="s">
        <v>753</v>
      </c>
      <c r="G2098" t="s">
        <v>10106</v>
      </c>
      <c r="H2098" t="s">
        <v>2860</v>
      </c>
      <c r="J2098" t="s">
        <v>756</v>
      </c>
      <c r="K2098" t="s">
        <v>756</v>
      </c>
      <c r="L2098" t="s">
        <v>757</v>
      </c>
      <c r="M2098" t="s">
        <v>757</v>
      </c>
      <c r="N2098" t="s">
        <v>756</v>
      </c>
      <c r="O2098" t="s">
        <v>756</v>
      </c>
      <c r="P2098" t="s">
        <v>758</v>
      </c>
      <c r="Q2098" t="s">
        <v>759</v>
      </c>
      <c r="R2098" t="s">
        <v>759</v>
      </c>
      <c r="S2098" t="s">
        <v>757</v>
      </c>
      <c r="T2098" t="s">
        <v>757</v>
      </c>
      <c r="U2098" t="s">
        <v>757</v>
      </c>
      <c r="V2098" t="s">
        <v>756</v>
      </c>
      <c r="W2098" t="s">
        <v>756</v>
      </c>
      <c r="X2098" t="s">
        <v>10107</v>
      </c>
      <c r="Y2098" t="str">
        <f t="shared" si="448"/>
        <v>junio</v>
      </c>
      <c r="Z2098">
        <f>YEAR(BD_PONDERACIONES[[#This Row],[Fecha Ejecución del Ticket]])</f>
        <v>2022</v>
      </c>
      <c r="AA2098" t="str">
        <f t="shared" si="449"/>
        <v>julio</v>
      </c>
      <c r="AB2098">
        <f>YEAR(BD_PONDERACIONES[[#This Row],[Fecha de Inspección]])</f>
        <v>2022</v>
      </c>
      <c r="AC2098">
        <f t="shared" si="450"/>
        <v>0.5</v>
      </c>
      <c r="AD2098">
        <f t="shared" si="451"/>
        <v>0.5</v>
      </c>
      <c r="AE2098">
        <f t="shared" si="452"/>
        <v>0.5</v>
      </c>
      <c r="AF2098">
        <f t="shared" si="453"/>
        <v>0.5</v>
      </c>
      <c r="AG2098">
        <f t="shared" si="454"/>
        <v>0.5</v>
      </c>
      <c r="AH2098">
        <f t="shared" si="455"/>
        <v>0.5</v>
      </c>
      <c r="AI2098">
        <f t="shared" si="456"/>
        <v>0.25</v>
      </c>
      <c r="AJ2098">
        <f t="shared" si="457"/>
        <v>0.25</v>
      </c>
      <c r="AK2098">
        <f t="shared" si="458"/>
        <v>0.5</v>
      </c>
      <c r="AL2098">
        <f t="shared" si="459"/>
        <v>0.5</v>
      </c>
      <c r="AM2098">
        <f t="shared" si="460"/>
        <v>0.5</v>
      </c>
      <c r="AN2098" s="6">
        <f t="shared" si="461"/>
        <v>1</v>
      </c>
      <c r="AO2098" t="str">
        <f>VLOOKUP(BD_PONDERACIONES[[#This Row],[Comuna]],Tabla3[#All],2,0)</f>
        <v>Cordillera</v>
      </c>
    </row>
    <row r="2099" spans="1:41" x14ac:dyDescent="0.35">
      <c r="A2099" t="s">
        <v>10108</v>
      </c>
      <c r="B2099" t="s">
        <v>10109</v>
      </c>
      <c r="C2099" t="s">
        <v>10110</v>
      </c>
      <c r="D2099" s="5">
        <v>44762</v>
      </c>
      <c r="E2099" s="5">
        <v>44728</v>
      </c>
      <c r="F2099" t="s">
        <v>763</v>
      </c>
      <c r="G2099" t="s">
        <v>10111</v>
      </c>
      <c r="H2099" t="s">
        <v>2860</v>
      </c>
      <c r="J2099" t="s">
        <v>756</v>
      </c>
      <c r="K2099" t="s">
        <v>756</v>
      </c>
      <c r="L2099" t="s">
        <v>773</v>
      </c>
      <c r="M2099" t="s">
        <v>773</v>
      </c>
      <c r="N2099" t="s">
        <v>756</v>
      </c>
      <c r="O2099" t="s">
        <v>756</v>
      </c>
      <c r="P2099" t="s">
        <v>758</v>
      </c>
      <c r="Q2099" t="s">
        <v>759</v>
      </c>
      <c r="R2099" t="s">
        <v>759</v>
      </c>
      <c r="S2099" t="s">
        <v>757</v>
      </c>
      <c r="T2099" t="s">
        <v>757</v>
      </c>
      <c r="U2099" t="s">
        <v>773</v>
      </c>
      <c r="V2099" t="s">
        <v>756</v>
      </c>
      <c r="W2099" t="s">
        <v>773</v>
      </c>
      <c r="X2099" t="s">
        <v>10112</v>
      </c>
      <c r="Y2099" t="str">
        <f t="shared" si="448"/>
        <v>junio</v>
      </c>
      <c r="Z2099">
        <f>YEAR(BD_PONDERACIONES[[#This Row],[Fecha Ejecución del Ticket]])</f>
        <v>2022</v>
      </c>
      <c r="AA2099" t="str">
        <f t="shared" si="449"/>
        <v>julio</v>
      </c>
      <c r="AB2099">
        <f>YEAR(BD_PONDERACIONES[[#This Row],[Fecha de Inspección]])</f>
        <v>2022</v>
      </c>
      <c r="AC2099">
        <f t="shared" si="450"/>
        <v>0.5</v>
      </c>
      <c r="AD2099">
        <f t="shared" si="451"/>
        <v>0.5</v>
      </c>
      <c r="AE2099">
        <f t="shared" si="452"/>
        <v>0</v>
      </c>
      <c r="AF2099">
        <f t="shared" si="453"/>
        <v>0</v>
      </c>
      <c r="AG2099">
        <f t="shared" si="454"/>
        <v>0.5</v>
      </c>
      <c r="AH2099">
        <f t="shared" si="455"/>
        <v>0.5</v>
      </c>
      <c r="AI2099">
        <f t="shared" si="456"/>
        <v>0.25</v>
      </c>
      <c r="AJ2099">
        <f t="shared" si="457"/>
        <v>0.25</v>
      </c>
      <c r="AK2099">
        <f t="shared" si="458"/>
        <v>0</v>
      </c>
      <c r="AL2099">
        <f t="shared" si="459"/>
        <v>0.5</v>
      </c>
      <c r="AM2099">
        <f t="shared" si="460"/>
        <v>0</v>
      </c>
      <c r="AN2099" s="6">
        <f t="shared" si="461"/>
        <v>0.52500000000000002</v>
      </c>
      <c r="AO2099" t="str">
        <f>VLOOKUP(BD_PONDERACIONES[[#This Row],[Comuna]],Tabla3[#All],2,0)</f>
        <v>Cordillera</v>
      </c>
    </row>
    <row r="2100" spans="1:41" x14ac:dyDescent="0.35">
      <c r="A2100" t="s">
        <v>10113</v>
      </c>
      <c r="B2100" t="s">
        <v>10114</v>
      </c>
      <c r="C2100" t="s">
        <v>10115</v>
      </c>
      <c r="D2100" s="5">
        <v>44762</v>
      </c>
      <c r="E2100" s="5">
        <v>44733</v>
      </c>
      <c r="F2100" t="s">
        <v>763</v>
      </c>
      <c r="G2100" t="s">
        <v>10116</v>
      </c>
      <c r="H2100" t="s">
        <v>2860</v>
      </c>
      <c r="J2100" t="s">
        <v>756</v>
      </c>
      <c r="K2100" t="s">
        <v>756</v>
      </c>
      <c r="L2100" t="s">
        <v>773</v>
      </c>
      <c r="M2100" t="s">
        <v>773</v>
      </c>
      <c r="N2100" t="s">
        <v>756</v>
      </c>
      <c r="O2100" t="s">
        <v>756</v>
      </c>
      <c r="P2100" t="s">
        <v>758</v>
      </c>
      <c r="Q2100" t="s">
        <v>759</v>
      </c>
      <c r="R2100" t="s">
        <v>759</v>
      </c>
      <c r="S2100" t="s">
        <v>757</v>
      </c>
      <c r="T2100" t="s">
        <v>757</v>
      </c>
      <c r="U2100" t="s">
        <v>757</v>
      </c>
      <c r="V2100" t="s">
        <v>756</v>
      </c>
      <c r="W2100" t="s">
        <v>768</v>
      </c>
      <c r="X2100" t="s">
        <v>10117</v>
      </c>
      <c r="Y2100" t="str">
        <f t="shared" si="448"/>
        <v>junio</v>
      </c>
      <c r="Z2100">
        <f>YEAR(BD_PONDERACIONES[[#This Row],[Fecha Ejecución del Ticket]])</f>
        <v>2022</v>
      </c>
      <c r="AA2100" t="str">
        <f t="shared" si="449"/>
        <v>julio</v>
      </c>
      <c r="AB2100">
        <f>YEAR(BD_PONDERACIONES[[#This Row],[Fecha de Inspección]])</f>
        <v>2022</v>
      </c>
      <c r="AC2100">
        <f t="shared" si="450"/>
        <v>0.5</v>
      </c>
      <c r="AD2100">
        <f t="shared" si="451"/>
        <v>0.5</v>
      </c>
      <c r="AE2100">
        <f t="shared" si="452"/>
        <v>0</v>
      </c>
      <c r="AF2100">
        <f t="shared" si="453"/>
        <v>0</v>
      </c>
      <c r="AG2100">
        <f t="shared" si="454"/>
        <v>0.5</v>
      </c>
      <c r="AH2100">
        <f t="shared" si="455"/>
        <v>0.5</v>
      </c>
      <c r="AI2100">
        <f t="shared" si="456"/>
        <v>0.25</v>
      </c>
      <c r="AJ2100">
        <f t="shared" si="457"/>
        <v>0.25</v>
      </c>
      <c r="AK2100">
        <f t="shared" si="458"/>
        <v>0.5</v>
      </c>
      <c r="AL2100">
        <f t="shared" si="459"/>
        <v>0.5</v>
      </c>
      <c r="AM2100">
        <f t="shared" si="460"/>
        <v>0.17499999999999999</v>
      </c>
      <c r="AN2100" s="6">
        <f t="shared" si="461"/>
        <v>0.63500000000000001</v>
      </c>
      <c r="AO2100" t="str">
        <f>VLOOKUP(BD_PONDERACIONES[[#This Row],[Comuna]],Tabla3[#All],2,0)</f>
        <v>Cordillera</v>
      </c>
    </row>
    <row r="2101" spans="1:41" x14ac:dyDescent="0.35">
      <c r="A2101" t="s">
        <v>10118</v>
      </c>
      <c r="B2101" t="s">
        <v>10119</v>
      </c>
      <c r="C2101" t="s">
        <v>10120</v>
      </c>
      <c r="D2101" s="5">
        <v>44762</v>
      </c>
      <c r="E2101" s="5">
        <v>44734</v>
      </c>
      <c r="F2101" t="s">
        <v>763</v>
      </c>
      <c r="G2101" t="s">
        <v>10121</v>
      </c>
      <c r="H2101" t="s">
        <v>2860</v>
      </c>
      <c r="J2101" t="s">
        <v>756</v>
      </c>
      <c r="K2101" t="s">
        <v>756</v>
      </c>
      <c r="L2101" t="s">
        <v>757</v>
      </c>
      <c r="M2101" t="s">
        <v>757</v>
      </c>
      <c r="N2101" t="s">
        <v>756</v>
      </c>
      <c r="O2101" t="s">
        <v>756</v>
      </c>
      <c r="P2101" t="s">
        <v>765</v>
      </c>
      <c r="Q2101" t="s">
        <v>10122</v>
      </c>
      <c r="R2101" t="s">
        <v>759</v>
      </c>
      <c r="S2101" t="s">
        <v>756</v>
      </c>
      <c r="T2101" t="s">
        <v>756</v>
      </c>
      <c r="U2101" t="s">
        <v>756</v>
      </c>
      <c r="V2101" t="s">
        <v>773</v>
      </c>
      <c r="W2101" t="s">
        <v>768</v>
      </c>
      <c r="X2101" t="s">
        <v>10123</v>
      </c>
      <c r="Y2101" t="str">
        <f t="shared" si="448"/>
        <v>junio</v>
      </c>
      <c r="Z2101">
        <f>YEAR(BD_PONDERACIONES[[#This Row],[Fecha Ejecución del Ticket]])</f>
        <v>2022</v>
      </c>
      <c r="AA2101" t="str">
        <f t="shared" si="449"/>
        <v>julio</v>
      </c>
      <c r="AB2101">
        <f>YEAR(BD_PONDERACIONES[[#This Row],[Fecha de Inspección]])</f>
        <v>2022</v>
      </c>
      <c r="AC2101">
        <f t="shared" si="450"/>
        <v>0.5</v>
      </c>
      <c r="AD2101">
        <f t="shared" si="451"/>
        <v>0.5</v>
      </c>
      <c r="AE2101">
        <f t="shared" si="452"/>
        <v>0.5</v>
      </c>
      <c r="AF2101">
        <f t="shared" si="453"/>
        <v>0.5</v>
      </c>
      <c r="AG2101">
        <f t="shared" si="454"/>
        <v>0.5</v>
      </c>
      <c r="AH2101">
        <f t="shared" si="455"/>
        <v>0.5</v>
      </c>
      <c r="AI2101">
        <f t="shared" si="456"/>
        <v>0.25</v>
      </c>
      <c r="AJ2101">
        <f t="shared" si="457"/>
        <v>0.25</v>
      </c>
      <c r="AK2101">
        <f t="shared" si="458"/>
        <v>0.5</v>
      </c>
      <c r="AL2101">
        <f t="shared" si="459"/>
        <v>0</v>
      </c>
      <c r="AM2101">
        <f t="shared" si="460"/>
        <v>0.17499999999999999</v>
      </c>
      <c r="AN2101" s="6">
        <f t="shared" si="461"/>
        <v>0.83500000000000008</v>
      </c>
      <c r="AO2101" t="str">
        <f>VLOOKUP(BD_PONDERACIONES[[#This Row],[Comuna]],Tabla3[#All],2,0)</f>
        <v>Cordillera</v>
      </c>
    </row>
    <row r="2102" spans="1:41" x14ac:dyDescent="0.35">
      <c r="A2102" t="s">
        <v>10124</v>
      </c>
      <c r="B2102" t="s">
        <v>10125</v>
      </c>
      <c r="C2102" t="s">
        <v>10126</v>
      </c>
      <c r="D2102" s="5">
        <v>44762</v>
      </c>
      <c r="E2102" s="5">
        <v>44733</v>
      </c>
      <c r="F2102" t="s">
        <v>763</v>
      </c>
      <c r="G2102" t="s">
        <v>10127</v>
      </c>
      <c r="H2102" t="s">
        <v>2860</v>
      </c>
      <c r="J2102" t="s">
        <v>756</v>
      </c>
      <c r="K2102" t="s">
        <v>756</v>
      </c>
      <c r="L2102" t="s">
        <v>757</v>
      </c>
      <c r="M2102" t="s">
        <v>757</v>
      </c>
      <c r="N2102" t="s">
        <v>756</v>
      </c>
      <c r="O2102" t="s">
        <v>756</v>
      </c>
      <c r="P2102" t="s">
        <v>758</v>
      </c>
      <c r="Q2102" t="s">
        <v>759</v>
      </c>
      <c r="R2102" t="s">
        <v>759</v>
      </c>
      <c r="S2102" t="s">
        <v>757</v>
      </c>
      <c r="T2102" t="s">
        <v>757</v>
      </c>
      <c r="U2102" t="s">
        <v>757</v>
      </c>
      <c r="V2102" t="s">
        <v>756</v>
      </c>
      <c r="W2102" t="s">
        <v>756</v>
      </c>
      <c r="X2102" t="s">
        <v>10128</v>
      </c>
      <c r="Y2102" t="str">
        <f t="shared" si="448"/>
        <v>junio</v>
      </c>
      <c r="Z2102">
        <f>YEAR(BD_PONDERACIONES[[#This Row],[Fecha Ejecución del Ticket]])</f>
        <v>2022</v>
      </c>
      <c r="AA2102" t="str">
        <f t="shared" si="449"/>
        <v>julio</v>
      </c>
      <c r="AB2102">
        <f>YEAR(BD_PONDERACIONES[[#This Row],[Fecha de Inspección]])</f>
        <v>2022</v>
      </c>
      <c r="AC2102">
        <f t="shared" si="450"/>
        <v>0.5</v>
      </c>
      <c r="AD2102">
        <f t="shared" si="451"/>
        <v>0.5</v>
      </c>
      <c r="AE2102">
        <f t="shared" si="452"/>
        <v>0.5</v>
      </c>
      <c r="AF2102">
        <f t="shared" si="453"/>
        <v>0.5</v>
      </c>
      <c r="AG2102">
        <f t="shared" si="454"/>
        <v>0.5</v>
      </c>
      <c r="AH2102">
        <f t="shared" si="455"/>
        <v>0.5</v>
      </c>
      <c r="AI2102">
        <f t="shared" si="456"/>
        <v>0.25</v>
      </c>
      <c r="AJ2102">
        <f t="shared" si="457"/>
        <v>0.25</v>
      </c>
      <c r="AK2102">
        <f t="shared" si="458"/>
        <v>0.5</v>
      </c>
      <c r="AL2102">
        <f t="shared" si="459"/>
        <v>0.5</v>
      </c>
      <c r="AM2102">
        <f t="shared" si="460"/>
        <v>0.5</v>
      </c>
      <c r="AN2102" s="6">
        <f t="shared" si="461"/>
        <v>1</v>
      </c>
      <c r="AO2102" t="str">
        <f>VLOOKUP(BD_PONDERACIONES[[#This Row],[Comuna]],Tabla3[#All],2,0)</f>
        <v>Cordillera</v>
      </c>
    </row>
    <row r="2103" spans="1:41" x14ac:dyDescent="0.35">
      <c r="A2103" t="s">
        <v>10129</v>
      </c>
      <c r="B2103" t="s">
        <v>10130</v>
      </c>
      <c r="C2103" t="s">
        <v>10131</v>
      </c>
      <c r="D2103" s="5">
        <v>44762</v>
      </c>
      <c r="E2103" s="5">
        <v>44733</v>
      </c>
      <c r="F2103" t="s">
        <v>763</v>
      </c>
      <c r="G2103" t="s">
        <v>10132</v>
      </c>
      <c r="H2103" t="s">
        <v>2860</v>
      </c>
      <c r="J2103" t="s">
        <v>756</v>
      </c>
      <c r="K2103" t="s">
        <v>756</v>
      </c>
      <c r="L2103" t="s">
        <v>757</v>
      </c>
      <c r="M2103" t="s">
        <v>757</v>
      </c>
      <c r="N2103" t="s">
        <v>756</v>
      </c>
      <c r="O2103" t="s">
        <v>756</v>
      </c>
      <c r="P2103" t="s">
        <v>758</v>
      </c>
      <c r="Q2103" t="s">
        <v>759</v>
      </c>
      <c r="R2103" t="s">
        <v>759</v>
      </c>
      <c r="S2103" t="s">
        <v>757</v>
      </c>
      <c r="T2103" t="s">
        <v>757</v>
      </c>
      <c r="U2103" t="s">
        <v>757</v>
      </c>
      <c r="V2103" t="s">
        <v>773</v>
      </c>
      <c r="W2103" t="s">
        <v>773</v>
      </c>
      <c r="X2103" t="s">
        <v>10133</v>
      </c>
      <c r="Y2103" t="str">
        <f t="shared" si="448"/>
        <v>junio</v>
      </c>
      <c r="Z2103">
        <f>YEAR(BD_PONDERACIONES[[#This Row],[Fecha Ejecución del Ticket]])</f>
        <v>2022</v>
      </c>
      <c r="AA2103" t="str">
        <f t="shared" si="449"/>
        <v>julio</v>
      </c>
      <c r="AB2103">
        <f>YEAR(BD_PONDERACIONES[[#This Row],[Fecha de Inspección]])</f>
        <v>2022</v>
      </c>
      <c r="AC2103">
        <f t="shared" si="450"/>
        <v>0.5</v>
      </c>
      <c r="AD2103">
        <f t="shared" si="451"/>
        <v>0.5</v>
      </c>
      <c r="AE2103">
        <f t="shared" si="452"/>
        <v>0.5</v>
      </c>
      <c r="AF2103">
        <f t="shared" si="453"/>
        <v>0.5</v>
      </c>
      <c r="AG2103">
        <f t="shared" si="454"/>
        <v>0.5</v>
      </c>
      <c r="AH2103">
        <f t="shared" si="455"/>
        <v>0.5</v>
      </c>
      <c r="AI2103">
        <f t="shared" si="456"/>
        <v>0.25</v>
      </c>
      <c r="AJ2103">
        <f t="shared" si="457"/>
        <v>0.25</v>
      </c>
      <c r="AK2103">
        <f t="shared" si="458"/>
        <v>0.5</v>
      </c>
      <c r="AL2103">
        <f t="shared" si="459"/>
        <v>0</v>
      </c>
      <c r="AM2103">
        <f t="shared" si="460"/>
        <v>0</v>
      </c>
      <c r="AN2103" s="6">
        <f t="shared" si="461"/>
        <v>0.8</v>
      </c>
      <c r="AO2103" t="str">
        <f>VLOOKUP(BD_PONDERACIONES[[#This Row],[Comuna]],Tabla3[#All],2,0)</f>
        <v>Cordillera</v>
      </c>
    </row>
    <row r="2104" spans="1:41" x14ac:dyDescent="0.35">
      <c r="A2104" t="s">
        <v>10134</v>
      </c>
      <c r="B2104" t="s">
        <v>10135</v>
      </c>
      <c r="C2104" t="s">
        <v>10136</v>
      </c>
      <c r="D2104" s="5">
        <v>44762</v>
      </c>
      <c r="E2104" s="5">
        <v>44729</v>
      </c>
      <c r="F2104" t="s">
        <v>763</v>
      </c>
      <c r="G2104" t="s">
        <v>10137</v>
      </c>
      <c r="H2104" t="s">
        <v>2860</v>
      </c>
      <c r="J2104" t="s">
        <v>756</v>
      </c>
      <c r="K2104" t="s">
        <v>756</v>
      </c>
      <c r="L2104" t="s">
        <v>757</v>
      </c>
      <c r="M2104" t="s">
        <v>757</v>
      </c>
      <c r="N2104" t="s">
        <v>756</v>
      </c>
      <c r="O2104" t="s">
        <v>756</v>
      </c>
      <c r="P2104" t="s">
        <v>758</v>
      </c>
      <c r="Q2104" t="s">
        <v>759</v>
      </c>
      <c r="R2104" t="s">
        <v>759</v>
      </c>
      <c r="S2104" t="s">
        <v>757</v>
      </c>
      <c r="T2104" t="s">
        <v>757</v>
      </c>
      <c r="U2104" t="s">
        <v>757</v>
      </c>
      <c r="V2104" t="s">
        <v>756</v>
      </c>
      <c r="W2104" t="s">
        <v>756</v>
      </c>
      <c r="X2104" t="s">
        <v>10138</v>
      </c>
      <c r="Y2104" t="str">
        <f t="shared" si="448"/>
        <v>junio</v>
      </c>
      <c r="Z2104">
        <f>YEAR(BD_PONDERACIONES[[#This Row],[Fecha Ejecución del Ticket]])</f>
        <v>2022</v>
      </c>
      <c r="AA2104" t="str">
        <f t="shared" si="449"/>
        <v>julio</v>
      </c>
      <c r="AB2104">
        <f>YEAR(BD_PONDERACIONES[[#This Row],[Fecha de Inspección]])</f>
        <v>2022</v>
      </c>
      <c r="AC2104">
        <f t="shared" si="450"/>
        <v>0.5</v>
      </c>
      <c r="AD2104">
        <f t="shared" si="451"/>
        <v>0.5</v>
      </c>
      <c r="AE2104">
        <f t="shared" si="452"/>
        <v>0.5</v>
      </c>
      <c r="AF2104">
        <f t="shared" si="453"/>
        <v>0.5</v>
      </c>
      <c r="AG2104">
        <f t="shared" si="454"/>
        <v>0.5</v>
      </c>
      <c r="AH2104">
        <f t="shared" si="455"/>
        <v>0.5</v>
      </c>
      <c r="AI2104">
        <f t="shared" si="456"/>
        <v>0.25</v>
      </c>
      <c r="AJ2104">
        <f t="shared" si="457"/>
        <v>0.25</v>
      </c>
      <c r="AK2104">
        <f t="shared" si="458"/>
        <v>0.5</v>
      </c>
      <c r="AL2104">
        <f t="shared" si="459"/>
        <v>0.5</v>
      </c>
      <c r="AM2104">
        <f t="shared" si="460"/>
        <v>0.5</v>
      </c>
      <c r="AN2104" s="6">
        <f t="shared" si="461"/>
        <v>1</v>
      </c>
      <c r="AO2104" t="str">
        <f>VLOOKUP(BD_PONDERACIONES[[#This Row],[Comuna]],Tabla3[#All],2,0)</f>
        <v>Cordillera</v>
      </c>
    </row>
    <row r="2105" spans="1:41" x14ac:dyDescent="0.35">
      <c r="A2105" t="s">
        <v>10139</v>
      </c>
      <c r="B2105" t="s">
        <v>10140</v>
      </c>
      <c r="C2105" t="s">
        <v>10141</v>
      </c>
      <c r="D2105" s="5">
        <v>44762</v>
      </c>
      <c r="E2105" s="5">
        <v>44732</v>
      </c>
      <c r="F2105" t="s">
        <v>763</v>
      </c>
      <c r="G2105" t="s">
        <v>10142</v>
      </c>
      <c r="H2105" t="s">
        <v>2860</v>
      </c>
      <c r="J2105" t="s">
        <v>756</v>
      </c>
      <c r="K2105" t="s">
        <v>756</v>
      </c>
      <c r="L2105" t="s">
        <v>773</v>
      </c>
      <c r="M2105" t="s">
        <v>773</v>
      </c>
      <c r="N2105" t="s">
        <v>756</v>
      </c>
      <c r="O2105" t="s">
        <v>756</v>
      </c>
      <c r="P2105" t="s">
        <v>758</v>
      </c>
      <c r="Q2105" t="s">
        <v>759</v>
      </c>
      <c r="R2105" t="s">
        <v>759</v>
      </c>
      <c r="S2105" t="s">
        <v>757</v>
      </c>
      <c r="T2105" t="s">
        <v>757</v>
      </c>
      <c r="U2105" t="s">
        <v>757</v>
      </c>
      <c r="V2105" t="s">
        <v>756</v>
      </c>
      <c r="W2105" t="s">
        <v>756</v>
      </c>
      <c r="X2105" t="s">
        <v>10143</v>
      </c>
      <c r="Y2105" t="str">
        <f t="shared" si="448"/>
        <v>junio</v>
      </c>
      <c r="Z2105">
        <f>YEAR(BD_PONDERACIONES[[#This Row],[Fecha Ejecución del Ticket]])</f>
        <v>2022</v>
      </c>
      <c r="AA2105" t="str">
        <f t="shared" si="449"/>
        <v>julio</v>
      </c>
      <c r="AB2105">
        <f>YEAR(BD_PONDERACIONES[[#This Row],[Fecha de Inspección]])</f>
        <v>2022</v>
      </c>
      <c r="AC2105">
        <f t="shared" si="450"/>
        <v>0.5</v>
      </c>
      <c r="AD2105">
        <f t="shared" si="451"/>
        <v>0.5</v>
      </c>
      <c r="AE2105">
        <f t="shared" si="452"/>
        <v>0</v>
      </c>
      <c r="AF2105">
        <f t="shared" si="453"/>
        <v>0</v>
      </c>
      <c r="AG2105">
        <f t="shared" si="454"/>
        <v>0.5</v>
      </c>
      <c r="AH2105">
        <f t="shared" si="455"/>
        <v>0.5</v>
      </c>
      <c r="AI2105">
        <f t="shared" si="456"/>
        <v>0.25</v>
      </c>
      <c r="AJ2105">
        <f t="shared" si="457"/>
        <v>0.25</v>
      </c>
      <c r="AK2105">
        <f t="shared" si="458"/>
        <v>0.5</v>
      </c>
      <c r="AL2105">
        <f t="shared" si="459"/>
        <v>0.5</v>
      </c>
      <c r="AM2105">
        <f t="shared" si="460"/>
        <v>0.5</v>
      </c>
      <c r="AN2105" s="6">
        <f t="shared" si="461"/>
        <v>0.7</v>
      </c>
      <c r="AO2105" t="str">
        <f>VLOOKUP(BD_PONDERACIONES[[#This Row],[Comuna]],Tabla3[#All],2,0)</f>
        <v>Cordillera</v>
      </c>
    </row>
    <row r="2106" spans="1:41" x14ac:dyDescent="0.35">
      <c r="A2106" t="s">
        <v>9946</v>
      </c>
      <c r="B2106" t="s">
        <v>9947</v>
      </c>
      <c r="C2106" t="s">
        <v>9948</v>
      </c>
      <c r="D2106" s="5">
        <v>44763</v>
      </c>
      <c r="E2106" s="5">
        <v>44739</v>
      </c>
      <c r="F2106" t="s">
        <v>763</v>
      </c>
      <c r="G2106" t="s">
        <v>9949</v>
      </c>
      <c r="H2106" t="s">
        <v>2860</v>
      </c>
      <c r="J2106" t="s">
        <v>756</v>
      </c>
      <c r="K2106" t="s">
        <v>756</v>
      </c>
      <c r="L2106" t="s">
        <v>757</v>
      </c>
      <c r="M2106" t="s">
        <v>757</v>
      </c>
      <c r="N2106" t="s">
        <v>756</v>
      </c>
      <c r="O2106" t="s">
        <v>756</v>
      </c>
      <c r="P2106" t="s">
        <v>758</v>
      </c>
      <c r="Q2106" t="s">
        <v>759</v>
      </c>
      <c r="R2106" t="s">
        <v>759</v>
      </c>
      <c r="S2106" t="s">
        <v>757</v>
      </c>
      <c r="T2106" t="s">
        <v>757</v>
      </c>
      <c r="U2106" t="s">
        <v>757</v>
      </c>
      <c r="V2106" t="s">
        <v>773</v>
      </c>
      <c r="W2106" t="s">
        <v>773</v>
      </c>
      <c r="X2106" t="s">
        <v>9950</v>
      </c>
      <c r="Y2106" t="str">
        <f t="shared" si="448"/>
        <v>junio</v>
      </c>
      <c r="Z2106">
        <f>YEAR(BD_PONDERACIONES[[#This Row],[Fecha Ejecución del Ticket]])</f>
        <v>2022</v>
      </c>
      <c r="AA2106" t="str">
        <f t="shared" si="449"/>
        <v>julio</v>
      </c>
      <c r="AB2106">
        <f>YEAR(BD_PONDERACIONES[[#This Row],[Fecha de Inspección]])</f>
        <v>2022</v>
      </c>
      <c r="AC2106">
        <f t="shared" si="450"/>
        <v>0.5</v>
      </c>
      <c r="AD2106">
        <f t="shared" si="451"/>
        <v>0.5</v>
      </c>
      <c r="AE2106">
        <f t="shared" si="452"/>
        <v>0.5</v>
      </c>
      <c r="AF2106">
        <f t="shared" si="453"/>
        <v>0.5</v>
      </c>
      <c r="AG2106">
        <f t="shared" si="454"/>
        <v>0.5</v>
      </c>
      <c r="AH2106">
        <f t="shared" si="455"/>
        <v>0.5</v>
      </c>
      <c r="AI2106">
        <f t="shared" si="456"/>
        <v>0.25</v>
      </c>
      <c r="AJ2106">
        <f t="shared" si="457"/>
        <v>0.25</v>
      </c>
      <c r="AK2106">
        <f t="shared" si="458"/>
        <v>0.5</v>
      </c>
      <c r="AL2106">
        <f t="shared" si="459"/>
        <v>0</v>
      </c>
      <c r="AM2106">
        <f t="shared" si="460"/>
        <v>0</v>
      </c>
      <c r="AN2106" s="6">
        <f t="shared" si="461"/>
        <v>0.8</v>
      </c>
      <c r="AO2106" t="str">
        <f>VLOOKUP(BD_PONDERACIONES[[#This Row],[Comuna]],Tabla3[#All],2,0)</f>
        <v>Cordillera</v>
      </c>
    </row>
    <row r="2107" spans="1:41" x14ac:dyDescent="0.35">
      <c r="A2107" t="s">
        <v>9951</v>
      </c>
      <c r="B2107" t="s">
        <v>9952</v>
      </c>
      <c r="C2107" t="s">
        <v>9953</v>
      </c>
      <c r="D2107" s="5">
        <v>44763</v>
      </c>
      <c r="E2107" s="5">
        <v>44734</v>
      </c>
      <c r="F2107" t="s">
        <v>763</v>
      </c>
      <c r="G2107" t="s">
        <v>9954</v>
      </c>
      <c r="H2107" t="s">
        <v>2860</v>
      </c>
      <c r="J2107" t="s">
        <v>756</v>
      </c>
      <c r="K2107" t="s">
        <v>756</v>
      </c>
      <c r="L2107" t="s">
        <v>757</v>
      </c>
      <c r="M2107" t="s">
        <v>757</v>
      </c>
      <c r="N2107" t="s">
        <v>756</v>
      </c>
      <c r="O2107" t="s">
        <v>756</v>
      </c>
      <c r="P2107" t="s">
        <v>758</v>
      </c>
      <c r="Q2107" t="s">
        <v>759</v>
      </c>
      <c r="R2107" t="s">
        <v>759</v>
      </c>
      <c r="S2107" t="s">
        <v>757</v>
      </c>
      <c r="T2107" t="s">
        <v>757</v>
      </c>
      <c r="U2107" t="s">
        <v>757</v>
      </c>
      <c r="V2107" t="s">
        <v>756</v>
      </c>
      <c r="W2107" t="s">
        <v>756</v>
      </c>
      <c r="X2107" t="s">
        <v>804</v>
      </c>
      <c r="Y2107" t="str">
        <f t="shared" si="448"/>
        <v>junio</v>
      </c>
      <c r="Z2107">
        <f>YEAR(BD_PONDERACIONES[[#This Row],[Fecha Ejecución del Ticket]])</f>
        <v>2022</v>
      </c>
      <c r="AA2107" t="str">
        <f t="shared" si="449"/>
        <v>julio</v>
      </c>
      <c r="AB2107">
        <f>YEAR(BD_PONDERACIONES[[#This Row],[Fecha de Inspección]])</f>
        <v>2022</v>
      </c>
      <c r="AC2107">
        <f t="shared" si="450"/>
        <v>0.5</v>
      </c>
      <c r="AD2107">
        <f t="shared" si="451"/>
        <v>0.5</v>
      </c>
      <c r="AE2107">
        <f t="shared" si="452"/>
        <v>0.5</v>
      </c>
      <c r="AF2107">
        <f t="shared" si="453"/>
        <v>0.5</v>
      </c>
      <c r="AG2107">
        <f t="shared" si="454"/>
        <v>0.5</v>
      </c>
      <c r="AH2107">
        <f t="shared" si="455"/>
        <v>0.5</v>
      </c>
      <c r="AI2107">
        <f t="shared" si="456"/>
        <v>0.25</v>
      </c>
      <c r="AJ2107">
        <f t="shared" si="457"/>
        <v>0.25</v>
      </c>
      <c r="AK2107">
        <f t="shared" si="458"/>
        <v>0.5</v>
      </c>
      <c r="AL2107">
        <f t="shared" si="459"/>
        <v>0.5</v>
      </c>
      <c r="AM2107">
        <f t="shared" si="460"/>
        <v>0.5</v>
      </c>
      <c r="AN2107" s="6">
        <f t="shared" si="461"/>
        <v>1</v>
      </c>
      <c r="AO2107" t="str">
        <f>VLOOKUP(BD_PONDERACIONES[[#This Row],[Comuna]],Tabla3[#All],2,0)</f>
        <v>Cordillera</v>
      </c>
    </row>
    <row r="2108" spans="1:41" x14ac:dyDescent="0.35">
      <c r="A2108" t="s">
        <v>9955</v>
      </c>
      <c r="B2108" t="s">
        <v>9956</v>
      </c>
      <c r="C2108" t="s">
        <v>9957</v>
      </c>
      <c r="D2108" s="5">
        <v>44763</v>
      </c>
      <c r="E2108" s="5">
        <v>44725</v>
      </c>
      <c r="F2108" t="s">
        <v>753</v>
      </c>
      <c r="G2108" t="s">
        <v>9958</v>
      </c>
      <c r="H2108" t="s">
        <v>2860</v>
      </c>
      <c r="J2108" t="s">
        <v>756</v>
      </c>
      <c r="K2108" t="s">
        <v>756</v>
      </c>
      <c r="L2108" t="s">
        <v>757</v>
      </c>
      <c r="M2108" t="s">
        <v>757</v>
      </c>
      <c r="N2108" t="s">
        <v>756</v>
      </c>
      <c r="O2108" t="s">
        <v>756</v>
      </c>
      <c r="P2108" t="s">
        <v>758</v>
      </c>
      <c r="Q2108" t="s">
        <v>759</v>
      </c>
      <c r="R2108" t="s">
        <v>759</v>
      </c>
      <c r="S2108" t="s">
        <v>757</v>
      </c>
      <c r="T2108" t="s">
        <v>757</v>
      </c>
      <c r="U2108" t="s">
        <v>757</v>
      </c>
      <c r="V2108" t="s">
        <v>756</v>
      </c>
      <c r="W2108" t="s">
        <v>768</v>
      </c>
      <c r="X2108" t="s">
        <v>885</v>
      </c>
      <c r="Y2108" t="str">
        <f t="shared" si="448"/>
        <v>junio</v>
      </c>
      <c r="Z2108">
        <f>YEAR(BD_PONDERACIONES[[#This Row],[Fecha Ejecución del Ticket]])</f>
        <v>2022</v>
      </c>
      <c r="AA2108" t="str">
        <f t="shared" si="449"/>
        <v>julio</v>
      </c>
      <c r="AB2108">
        <f>YEAR(BD_PONDERACIONES[[#This Row],[Fecha de Inspección]])</f>
        <v>2022</v>
      </c>
      <c r="AC2108">
        <f t="shared" si="450"/>
        <v>0.5</v>
      </c>
      <c r="AD2108">
        <f t="shared" si="451"/>
        <v>0.5</v>
      </c>
      <c r="AE2108">
        <f t="shared" si="452"/>
        <v>0.5</v>
      </c>
      <c r="AF2108">
        <f t="shared" si="453"/>
        <v>0.5</v>
      </c>
      <c r="AG2108">
        <f t="shared" si="454"/>
        <v>0.5</v>
      </c>
      <c r="AH2108">
        <f t="shared" si="455"/>
        <v>0.5</v>
      </c>
      <c r="AI2108">
        <f t="shared" si="456"/>
        <v>0.25</v>
      </c>
      <c r="AJ2108">
        <f t="shared" si="457"/>
        <v>0.25</v>
      </c>
      <c r="AK2108">
        <f t="shared" si="458"/>
        <v>0.5</v>
      </c>
      <c r="AL2108">
        <f t="shared" si="459"/>
        <v>0.5</v>
      </c>
      <c r="AM2108">
        <f t="shared" si="460"/>
        <v>0.17499999999999999</v>
      </c>
      <c r="AN2108" s="6">
        <f t="shared" si="461"/>
        <v>0.93500000000000005</v>
      </c>
      <c r="AO2108" t="str">
        <f>VLOOKUP(BD_PONDERACIONES[[#This Row],[Comuna]],Tabla3[#All],2,0)</f>
        <v>Cordillera</v>
      </c>
    </row>
    <row r="2109" spans="1:41" x14ac:dyDescent="0.35">
      <c r="A2109" t="s">
        <v>9959</v>
      </c>
      <c r="B2109" t="s">
        <v>9960</v>
      </c>
      <c r="C2109" t="s">
        <v>9961</v>
      </c>
      <c r="D2109" s="5">
        <v>44763</v>
      </c>
      <c r="E2109" s="5">
        <v>44721</v>
      </c>
      <c r="F2109" t="s">
        <v>753</v>
      </c>
      <c r="G2109" t="s">
        <v>9962</v>
      </c>
      <c r="H2109" t="s">
        <v>2860</v>
      </c>
      <c r="J2109" t="s">
        <v>756</v>
      </c>
      <c r="K2109" t="s">
        <v>756</v>
      </c>
      <c r="L2109" t="s">
        <v>757</v>
      </c>
      <c r="M2109" t="s">
        <v>757</v>
      </c>
      <c r="N2109" t="s">
        <v>756</v>
      </c>
      <c r="O2109" t="s">
        <v>756</v>
      </c>
      <c r="P2109" t="s">
        <v>758</v>
      </c>
      <c r="Q2109" t="s">
        <v>759</v>
      </c>
      <c r="R2109" t="s">
        <v>759</v>
      </c>
      <c r="S2109" t="s">
        <v>757</v>
      </c>
      <c r="T2109" t="s">
        <v>757</v>
      </c>
      <c r="U2109" t="s">
        <v>757</v>
      </c>
      <c r="V2109" t="s">
        <v>756</v>
      </c>
      <c r="W2109" t="s">
        <v>756</v>
      </c>
      <c r="X2109" t="s">
        <v>9963</v>
      </c>
      <c r="Y2109" t="str">
        <f t="shared" si="448"/>
        <v>junio</v>
      </c>
      <c r="Z2109">
        <f>YEAR(BD_PONDERACIONES[[#This Row],[Fecha Ejecución del Ticket]])</f>
        <v>2022</v>
      </c>
      <c r="AA2109" t="str">
        <f t="shared" si="449"/>
        <v>julio</v>
      </c>
      <c r="AB2109">
        <f>YEAR(BD_PONDERACIONES[[#This Row],[Fecha de Inspección]])</f>
        <v>2022</v>
      </c>
      <c r="AC2109">
        <f t="shared" si="450"/>
        <v>0.5</v>
      </c>
      <c r="AD2109">
        <f t="shared" si="451"/>
        <v>0.5</v>
      </c>
      <c r="AE2109">
        <f t="shared" si="452"/>
        <v>0.5</v>
      </c>
      <c r="AF2109">
        <f t="shared" si="453"/>
        <v>0.5</v>
      </c>
      <c r="AG2109">
        <f t="shared" si="454"/>
        <v>0.5</v>
      </c>
      <c r="AH2109">
        <f t="shared" si="455"/>
        <v>0.5</v>
      </c>
      <c r="AI2109">
        <f t="shared" si="456"/>
        <v>0.25</v>
      </c>
      <c r="AJ2109">
        <f t="shared" si="457"/>
        <v>0.25</v>
      </c>
      <c r="AK2109">
        <f t="shared" si="458"/>
        <v>0.5</v>
      </c>
      <c r="AL2109">
        <f t="shared" si="459"/>
        <v>0.5</v>
      </c>
      <c r="AM2109">
        <f t="shared" si="460"/>
        <v>0.5</v>
      </c>
      <c r="AN2109" s="6">
        <f t="shared" si="461"/>
        <v>1</v>
      </c>
      <c r="AO2109" t="str">
        <f>VLOOKUP(BD_PONDERACIONES[[#This Row],[Comuna]],Tabla3[#All],2,0)</f>
        <v>Cordillera</v>
      </c>
    </row>
    <row r="2110" spans="1:41" x14ac:dyDescent="0.35">
      <c r="A2110" t="s">
        <v>9964</v>
      </c>
      <c r="B2110" t="s">
        <v>9965</v>
      </c>
      <c r="C2110" t="s">
        <v>9966</v>
      </c>
      <c r="D2110" s="5">
        <v>44763</v>
      </c>
      <c r="E2110" s="5">
        <v>44726</v>
      </c>
      <c r="F2110" t="s">
        <v>753</v>
      </c>
      <c r="G2110" t="s">
        <v>9967</v>
      </c>
      <c r="H2110" t="s">
        <v>2860</v>
      </c>
      <c r="J2110" t="s">
        <v>756</v>
      </c>
      <c r="K2110" t="s">
        <v>756</v>
      </c>
      <c r="L2110" t="s">
        <v>773</v>
      </c>
      <c r="M2110" t="s">
        <v>773</v>
      </c>
      <c r="N2110" t="s">
        <v>756</v>
      </c>
      <c r="O2110" t="s">
        <v>756</v>
      </c>
      <c r="P2110" t="s">
        <v>758</v>
      </c>
      <c r="Q2110" t="s">
        <v>759</v>
      </c>
      <c r="R2110" t="s">
        <v>759</v>
      </c>
      <c r="S2110" t="s">
        <v>757</v>
      </c>
      <c r="T2110" t="s">
        <v>757</v>
      </c>
      <c r="U2110" t="s">
        <v>757</v>
      </c>
      <c r="V2110" t="s">
        <v>756</v>
      </c>
      <c r="W2110" t="s">
        <v>756</v>
      </c>
      <c r="X2110" t="s">
        <v>885</v>
      </c>
      <c r="Y2110" t="str">
        <f t="shared" si="448"/>
        <v>junio</v>
      </c>
      <c r="Z2110">
        <f>YEAR(BD_PONDERACIONES[[#This Row],[Fecha Ejecución del Ticket]])</f>
        <v>2022</v>
      </c>
      <c r="AA2110" t="str">
        <f t="shared" si="449"/>
        <v>julio</v>
      </c>
      <c r="AB2110">
        <f>YEAR(BD_PONDERACIONES[[#This Row],[Fecha de Inspección]])</f>
        <v>2022</v>
      </c>
      <c r="AC2110">
        <f t="shared" si="450"/>
        <v>0.5</v>
      </c>
      <c r="AD2110">
        <f t="shared" si="451"/>
        <v>0.5</v>
      </c>
      <c r="AE2110">
        <f t="shared" si="452"/>
        <v>0</v>
      </c>
      <c r="AF2110">
        <f t="shared" si="453"/>
        <v>0</v>
      </c>
      <c r="AG2110">
        <f t="shared" si="454"/>
        <v>0.5</v>
      </c>
      <c r="AH2110">
        <f t="shared" si="455"/>
        <v>0.5</v>
      </c>
      <c r="AI2110">
        <f t="shared" si="456"/>
        <v>0.25</v>
      </c>
      <c r="AJ2110">
        <f t="shared" si="457"/>
        <v>0.25</v>
      </c>
      <c r="AK2110">
        <f t="shared" si="458"/>
        <v>0.5</v>
      </c>
      <c r="AL2110">
        <f t="shared" si="459"/>
        <v>0.5</v>
      </c>
      <c r="AM2110">
        <f t="shared" si="460"/>
        <v>0.5</v>
      </c>
      <c r="AN2110" s="6">
        <f t="shared" si="461"/>
        <v>0.7</v>
      </c>
      <c r="AO2110" t="str">
        <f>VLOOKUP(BD_PONDERACIONES[[#This Row],[Comuna]],Tabla3[#All],2,0)</f>
        <v>Cordillera</v>
      </c>
    </row>
    <row r="2111" spans="1:41" x14ac:dyDescent="0.35">
      <c r="A2111" t="s">
        <v>9968</v>
      </c>
      <c r="B2111" t="s">
        <v>9969</v>
      </c>
      <c r="C2111" t="s">
        <v>9970</v>
      </c>
      <c r="D2111" s="5">
        <v>44763</v>
      </c>
      <c r="E2111" s="5">
        <v>44722</v>
      </c>
      <c r="F2111" t="s">
        <v>753</v>
      </c>
      <c r="G2111" t="s">
        <v>9971</v>
      </c>
      <c r="H2111" t="s">
        <v>2860</v>
      </c>
      <c r="J2111" t="s">
        <v>756</v>
      </c>
      <c r="K2111" t="s">
        <v>756</v>
      </c>
      <c r="L2111" t="s">
        <v>757</v>
      </c>
      <c r="M2111" t="s">
        <v>757</v>
      </c>
      <c r="N2111" t="s">
        <v>756</v>
      </c>
      <c r="O2111" t="s">
        <v>756</v>
      </c>
      <c r="P2111" t="s">
        <v>765</v>
      </c>
      <c r="Q2111" t="s">
        <v>9972</v>
      </c>
      <c r="R2111" t="s">
        <v>9973</v>
      </c>
      <c r="S2111" t="s">
        <v>756</v>
      </c>
      <c r="T2111" t="s">
        <v>756</v>
      </c>
      <c r="U2111" t="s">
        <v>756</v>
      </c>
      <c r="V2111" t="s">
        <v>756</v>
      </c>
      <c r="W2111" t="s">
        <v>756</v>
      </c>
      <c r="X2111" t="s">
        <v>4451</v>
      </c>
      <c r="Y2111" t="str">
        <f t="shared" si="448"/>
        <v>junio</v>
      </c>
      <c r="Z2111">
        <f>YEAR(BD_PONDERACIONES[[#This Row],[Fecha Ejecución del Ticket]])</f>
        <v>2022</v>
      </c>
      <c r="AA2111" t="str">
        <f t="shared" si="449"/>
        <v>julio</v>
      </c>
      <c r="AB2111">
        <f>YEAR(BD_PONDERACIONES[[#This Row],[Fecha de Inspección]])</f>
        <v>2022</v>
      </c>
      <c r="AC2111">
        <f t="shared" si="450"/>
        <v>0.5</v>
      </c>
      <c r="AD2111">
        <f t="shared" si="451"/>
        <v>0.5</v>
      </c>
      <c r="AE2111">
        <f t="shared" si="452"/>
        <v>0.5</v>
      </c>
      <c r="AF2111">
        <f t="shared" si="453"/>
        <v>0.5</v>
      </c>
      <c r="AG2111">
        <f t="shared" si="454"/>
        <v>0.5</v>
      </c>
      <c r="AH2111">
        <f t="shared" si="455"/>
        <v>0.5</v>
      </c>
      <c r="AI2111">
        <f t="shared" si="456"/>
        <v>0.25</v>
      </c>
      <c r="AJ2111">
        <f t="shared" si="457"/>
        <v>0.25</v>
      </c>
      <c r="AK2111">
        <f t="shared" si="458"/>
        <v>0.5</v>
      </c>
      <c r="AL2111">
        <f t="shared" si="459"/>
        <v>0.5</v>
      </c>
      <c r="AM2111">
        <f t="shared" si="460"/>
        <v>0.5</v>
      </c>
      <c r="AN2111" s="6">
        <f t="shared" si="461"/>
        <v>1</v>
      </c>
      <c r="AO2111" t="str">
        <f>VLOOKUP(BD_PONDERACIONES[[#This Row],[Comuna]],Tabla3[#All],2,0)</f>
        <v>Cordillera</v>
      </c>
    </row>
    <row r="2112" spans="1:41" x14ac:dyDescent="0.35">
      <c r="A2112" t="s">
        <v>9974</v>
      </c>
      <c r="B2112" t="s">
        <v>9975</v>
      </c>
      <c r="C2112" t="s">
        <v>9976</v>
      </c>
      <c r="D2112" s="5">
        <v>44763</v>
      </c>
      <c r="E2112" s="5">
        <v>44723</v>
      </c>
      <c r="F2112" t="s">
        <v>753</v>
      </c>
      <c r="G2112" t="s">
        <v>9977</v>
      </c>
      <c r="H2112" t="s">
        <v>2860</v>
      </c>
      <c r="J2112" t="s">
        <v>756</v>
      </c>
      <c r="K2112" t="s">
        <v>756</v>
      </c>
      <c r="L2112" t="s">
        <v>773</v>
      </c>
      <c r="M2112" t="s">
        <v>773</v>
      </c>
      <c r="N2112" t="s">
        <v>756</v>
      </c>
      <c r="O2112" t="s">
        <v>756</v>
      </c>
      <c r="P2112" t="s">
        <v>758</v>
      </c>
      <c r="Q2112" t="s">
        <v>759</v>
      </c>
      <c r="R2112" t="s">
        <v>759</v>
      </c>
      <c r="S2112" t="s">
        <v>757</v>
      </c>
      <c r="T2112" t="s">
        <v>757</v>
      </c>
      <c r="U2112" t="s">
        <v>757</v>
      </c>
      <c r="V2112" t="s">
        <v>756</v>
      </c>
      <c r="W2112" t="s">
        <v>768</v>
      </c>
      <c r="X2112" t="s">
        <v>9978</v>
      </c>
      <c r="Y2112" t="str">
        <f t="shared" si="448"/>
        <v>junio</v>
      </c>
      <c r="Z2112">
        <f>YEAR(BD_PONDERACIONES[[#This Row],[Fecha Ejecución del Ticket]])</f>
        <v>2022</v>
      </c>
      <c r="AA2112" t="str">
        <f t="shared" si="449"/>
        <v>julio</v>
      </c>
      <c r="AB2112">
        <f>YEAR(BD_PONDERACIONES[[#This Row],[Fecha de Inspección]])</f>
        <v>2022</v>
      </c>
      <c r="AC2112">
        <f t="shared" si="450"/>
        <v>0.5</v>
      </c>
      <c r="AD2112">
        <f t="shared" si="451"/>
        <v>0.5</v>
      </c>
      <c r="AE2112">
        <f t="shared" si="452"/>
        <v>0</v>
      </c>
      <c r="AF2112">
        <f t="shared" si="453"/>
        <v>0</v>
      </c>
      <c r="AG2112">
        <f t="shared" si="454"/>
        <v>0.5</v>
      </c>
      <c r="AH2112">
        <f t="shared" si="455"/>
        <v>0.5</v>
      </c>
      <c r="AI2112">
        <f t="shared" si="456"/>
        <v>0.25</v>
      </c>
      <c r="AJ2112">
        <f t="shared" si="457"/>
        <v>0.25</v>
      </c>
      <c r="AK2112">
        <f t="shared" si="458"/>
        <v>0.5</v>
      </c>
      <c r="AL2112">
        <f t="shared" si="459"/>
        <v>0.5</v>
      </c>
      <c r="AM2112">
        <f t="shared" si="460"/>
        <v>0.17499999999999999</v>
      </c>
      <c r="AN2112" s="6">
        <f t="shared" si="461"/>
        <v>0.63500000000000001</v>
      </c>
      <c r="AO2112" t="str">
        <f>VLOOKUP(BD_PONDERACIONES[[#This Row],[Comuna]],Tabla3[#All],2,0)</f>
        <v>Cordillera</v>
      </c>
    </row>
    <row r="2113" spans="1:41" x14ac:dyDescent="0.35">
      <c r="A2113" t="s">
        <v>9979</v>
      </c>
      <c r="B2113" t="s">
        <v>9980</v>
      </c>
      <c r="C2113" t="s">
        <v>9981</v>
      </c>
      <c r="D2113" s="5">
        <v>44763</v>
      </c>
      <c r="E2113" s="5">
        <v>44718</v>
      </c>
      <c r="F2113" t="s">
        <v>753</v>
      </c>
      <c r="G2113" t="s">
        <v>9982</v>
      </c>
      <c r="H2113" t="s">
        <v>2860</v>
      </c>
      <c r="J2113" t="s">
        <v>756</v>
      </c>
      <c r="K2113" t="s">
        <v>756</v>
      </c>
      <c r="L2113" t="s">
        <v>773</v>
      </c>
      <c r="M2113" t="s">
        <v>773</v>
      </c>
      <c r="N2113" t="s">
        <v>756</v>
      </c>
      <c r="O2113" t="s">
        <v>756</v>
      </c>
      <c r="P2113" t="s">
        <v>758</v>
      </c>
      <c r="Q2113" t="s">
        <v>759</v>
      </c>
      <c r="R2113" t="s">
        <v>759</v>
      </c>
      <c r="S2113" t="s">
        <v>757</v>
      </c>
      <c r="T2113" t="s">
        <v>757</v>
      </c>
      <c r="U2113" t="s">
        <v>757</v>
      </c>
      <c r="V2113" t="s">
        <v>756</v>
      </c>
      <c r="W2113" t="s">
        <v>768</v>
      </c>
      <c r="X2113" t="s">
        <v>9983</v>
      </c>
      <c r="Y2113" t="str">
        <f t="shared" si="448"/>
        <v>junio</v>
      </c>
      <c r="Z2113">
        <f>YEAR(BD_PONDERACIONES[[#This Row],[Fecha Ejecución del Ticket]])</f>
        <v>2022</v>
      </c>
      <c r="AA2113" t="str">
        <f t="shared" si="449"/>
        <v>julio</v>
      </c>
      <c r="AB2113">
        <f>YEAR(BD_PONDERACIONES[[#This Row],[Fecha de Inspección]])</f>
        <v>2022</v>
      </c>
      <c r="AC2113">
        <f t="shared" si="450"/>
        <v>0.5</v>
      </c>
      <c r="AD2113">
        <f t="shared" si="451"/>
        <v>0.5</v>
      </c>
      <c r="AE2113">
        <f t="shared" si="452"/>
        <v>0</v>
      </c>
      <c r="AF2113">
        <f t="shared" si="453"/>
        <v>0</v>
      </c>
      <c r="AG2113">
        <f t="shared" si="454"/>
        <v>0.5</v>
      </c>
      <c r="AH2113">
        <f t="shared" si="455"/>
        <v>0.5</v>
      </c>
      <c r="AI2113">
        <f t="shared" si="456"/>
        <v>0.25</v>
      </c>
      <c r="AJ2113">
        <f t="shared" si="457"/>
        <v>0.25</v>
      </c>
      <c r="AK2113">
        <f t="shared" si="458"/>
        <v>0.5</v>
      </c>
      <c r="AL2113">
        <f t="shared" si="459"/>
        <v>0.5</v>
      </c>
      <c r="AM2113">
        <f t="shared" si="460"/>
        <v>0.17499999999999999</v>
      </c>
      <c r="AN2113" s="6">
        <f t="shared" si="461"/>
        <v>0.63500000000000001</v>
      </c>
      <c r="AO2113" t="str">
        <f>VLOOKUP(BD_PONDERACIONES[[#This Row],[Comuna]],Tabla3[#All],2,0)</f>
        <v>Cordillera</v>
      </c>
    </row>
    <row r="2114" spans="1:41" x14ac:dyDescent="0.35">
      <c r="A2114" t="s">
        <v>9984</v>
      </c>
      <c r="B2114" t="s">
        <v>9985</v>
      </c>
      <c r="C2114" t="s">
        <v>9986</v>
      </c>
      <c r="D2114" s="5">
        <v>44763</v>
      </c>
      <c r="E2114" s="5">
        <v>44726</v>
      </c>
      <c r="F2114" t="s">
        <v>753</v>
      </c>
      <c r="G2114" t="s">
        <v>9987</v>
      </c>
      <c r="H2114" t="s">
        <v>2860</v>
      </c>
      <c r="J2114" t="s">
        <v>756</v>
      </c>
      <c r="K2114" t="s">
        <v>756</v>
      </c>
      <c r="L2114" t="s">
        <v>773</v>
      </c>
      <c r="M2114" t="s">
        <v>773</v>
      </c>
      <c r="N2114" t="s">
        <v>756</v>
      </c>
      <c r="O2114" t="s">
        <v>756</v>
      </c>
      <c r="P2114" t="s">
        <v>758</v>
      </c>
      <c r="Q2114" t="s">
        <v>759</v>
      </c>
      <c r="R2114" t="s">
        <v>759</v>
      </c>
      <c r="S2114" t="s">
        <v>757</v>
      </c>
      <c r="T2114" t="s">
        <v>757</v>
      </c>
      <c r="U2114" t="s">
        <v>757</v>
      </c>
      <c r="V2114" t="s">
        <v>756</v>
      </c>
      <c r="W2114" t="s">
        <v>756</v>
      </c>
      <c r="X2114" t="s">
        <v>9988</v>
      </c>
      <c r="Y2114" t="str">
        <f t="shared" ref="Y2114:Y2177" si="462">TEXT(E2114,"MMMM")</f>
        <v>junio</v>
      </c>
      <c r="Z2114">
        <f>YEAR(BD_PONDERACIONES[[#This Row],[Fecha Ejecución del Ticket]])</f>
        <v>2022</v>
      </c>
      <c r="AA2114" t="str">
        <f t="shared" ref="AA2114:AA2177" si="463">TEXT(D2114,"MMMM")</f>
        <v>julio</v>
      </c>
      <c r="AB2114">
        <f>YEAR(BD_PONDERACIONES[[#This Row],[Fecha de Inspección]])</f>
        <v>2022</v>
      </c>
      <c r="AC2114">
        <f t="shared" ref="AC2114:AC2177" si="464">IF(OR(J2114="Cumple",J2114="No Aplica"),0.5,0)</f>
        <v>0.5</v>
      </c>
      <c r="AD2114">
        <f t="shared" ref="AD2114:AD2177" si="465">IF(OR(K2114="CUMPLE",K2114="No Aplica"),0.5,0)</f>
        <v>0.5</v>
      </c>
      <c r="AE2114">
        <f t="shared" ref="AE2114:AE2177" si="466">IF(OR(L2114="CUMPLE",L2114="No Aplica"),0.5,0)</f>
        <v>0</v>
      </c>
      <c r="AF2114">
        <f t="shared" ref="AF2114:AF2177" si="467">IF(OR(M2114="CUMPLE",M2114="No Aplica"),0.5,0)</f>
        <v>0</v>
      </c>
      <c r="AG2114">
        <f t="shared" ref="AG2114:AG2177" si="468">IF(OR(N2114="CUMPLE",N2114="No Aplica"),0.5,IF(N2114="Cumple Mayormente",0.325,IF(N2114="Cumple Parcialmente",0.175,0)))</f>
        <v>0.5</v>
      </c>
      <c r="AH2114">
        <f t="shared" ref="AH2114:AH2177" si="469">IF(OR(O2114="CUMPLE",O2114="No Aplica"),0.5,IF(O2114="Cumple Mayormente",0.325,IF(O2114="Cumple Parcialmente",0.175,0)))</f>
        <v>0.5</v>
      </c>
      <c r="AI2114">
        <f t="shared" ref="AI2114:AI2177" si="470">IF(OR(S2114="CUMPLE",S2114="No Aplica"),0.25,IF(S2114="Cumple Mayormente",0.1625,IF(S2114="Cumple Parcialmente",0.0875,0)))</f>
        <v>0.25</v>
      </c>
      <c r="AJ2114">
        <f t="shared" ref="AJ2114:AJ2177" si="471">IF(OR(T2114="CUMPLE",T2114="No Aplica"),0.25,IF(T2114="Cumple Mayormente",0.1625,IF(T2114="Cumple Parcialmente",0.0875,0)))</f>
        <v>0.25</v>
      </c>
      <c r="AK2114">
        <f t="shared" ref="AK2114:AK2177" si="472">IF(OR(U2114="CUMPLE",U2114="No Aplica"),0.5,IF(U2114="Cumple Mayormente",0.325,IF(U2114="Cumple Parcialmente",0.175,0)))</f>
        <v>0.5</v>
      </c>
      <c r="AL2114">
        <f t="shared" ref="AL2114:AL2177" si="473">IF(OR(V2114="CUMPLE",V2114="No Aplica"),0.5,IF(V2114="Cumple Mayormente",0.325,IF(V2114="Cumple Parcialmente",0.175,0)))</f>
        <v>0.5</v>
      </c>
      <c r="AM2114">
        <f t="shared" ref="AM2114:AM2177" si="474">IF(OR(W2114="CUMPLE",W2114="No Aplica"),0.5,IF(W2114="Cumple Mayormente",0.325,IF(W2114="Cumple Parcialmente",0.175,0)))</f>
        <v>0.5</v>
      </c>
      <c r="AN2114" s="6">
        <f t="shared" ref="AN2114:AN2177" si="475">((AC2114+AD2114)*0.2)+((AE2114+AF2114)*0.3)+((AG2114+AH2114)*0.15)+((AI2114+AJ2114+AK2114)*0.15)+((AL2114+AM2114)*0.2)</f>
        <v>0.7</v>
      </c>
      <c r="AO2114" t="str">
        <f>VLOOKUP(BD_PONDERACIONES[[#This Row],[Comuna]],Tabla3[#All],2,0)</f>
        <v>Cordillera</v>
      </c>
    </row>
    <row r="2115" spans="1:41" x14ac:dyDescent="0.35">
      <c r="A2115" t="s">
        <v>9989</v>
      </c>
      <c r="B2115" t="s">
        <v>9990</v>
      </c>
      <c r="C2115" t="s">
        <v>9991</v>
      </c>
      <c r="D2115" s="5">
        <v>44763</v>
      </c>
      <c r="E2115" s="5">
        <v>44727</v>
      </c>
      <c r="F2115" t="s">
        <v>753</v>
      </c>
      <c r="G2115" t="s">
        <v>9992</v>
      </c>
      <c r="H2115" t="s">
        <v>2860</v>
      </c>
      <c r="J2115" t="s">
        <v>756</v>
      </c>
      <c r="K2115" t="s">
        <v>756</v>
      </c>
      <c r="L2115" t="s">
        <v>757</v>
      </c>
      <c r="M2115" t="s">
        <v>757</v>
      </c>
      <c r="N2115" t="s">
        <v>756</v>
      </c>
      <c r="O2115" t="s">
        <v>756</v>
      </c>
      <c r="P2115" t="s">
        <v>758</v>
      </c>
      <c r="Q2115" t="s">
        <v>759</v>
      </c>
      <c r="R2115" t="s">
        <v>759</v>
      </c>
      <c r="S2115" t="s">
        <v>757</v>
      </c>
      <c r="T2115" t="s">
        <v>757</v>
      </c>
      <c r="U2115" t="s">
        <v>757</v>
      </c>
      <c r="V2115" t="s">
        <v>756</v>
      </c>
      <c r="W2115" t="s">
        <v>756</v>
      </c>
      <c r="X2115" t="s">
        <v>885</v>
      </c>
      <c r="Y2115" t="str">
        <f t="shared" si="462"/>
        <v>junio</v>
      </c>
      <c r="Z2115">
        <f>YEAR(BD_PONDERACIONES[[#This Row],[Fecha Ejecución del Ticket]])</f>
        <v>2022</v>
      </c>
      <c r="AA2115" t="str">
        <f t="shared" si="463"/>
        <v>julio</v>
      </c>
      <c r="AB2115">
        <f>YEAR(BD_PONDERACIONES[[#This Row],[Fecha de Inspección]])</f>
        <v>2022</v>
      </c>
      <c r="AC2115">
        <f t="shared" si="464"/>
        <v>0.5</v>
      </c>
      <c r="AD2115">
        <f t="shared" si="465"/>
        <v>0.5</v>
      </c>
      <c r="AE2115">
        <f t="shared" si="466"/>
        <v>0.5</v>
      </c>
      <c r="AF2115">
        <f t="shared" si="467"/>
        <v>0.5</v>
      </c>
      <c r="AG2115">
        <f t="shared" si="468"/>
        <v>0.5</v>
      </c>
      <c r="AH2115">
        <f t="shared" si="469"/>
        <v>0.5</v>
      </c>
      <c r="AI2115">
        <f t="shared" si="470"/>
        <v>0.25</v>
      </c>
      <c r="AJ2115">
        <f t="shared" si="471"/>
        <v>0.25</v>
      </c>
      <c r="AK2115">
        <f t="shared" si="472"/>
        <v>0.5</v>
      </c>
      <c r="AL2115">
        <f t="shared" si="473"/>
        <v>0.5</v>
      </c>
      <c r="AM2115">
        <f t="shared" si="474"/>
        <v>0.5</v>
      </c>
      <c r="AN2115" s="6">
        <f t="shared" si="475"/>
        <v>1</v>
      </c>
      <c r="AO2115" t="str">
        <f>VLOOKUP(BD_PONDERACIONES[[#This Row],[Comuna]],Tabla3[#All],2,0)</f>
        <v>Cordillera</v>
      </c>
    </row>
    <row r="2116" spans="1:41" x14ac:dyDescent="0.35">
      <c r="A2116" t="s">
        <v>9993</v>
      </c>
      <c r="B2116" t="s">
        <v>9994</v>
      </c>
      <c r="C2116" t="s">
        <v>9995</v>
      </c>
      <c r="D2116" s="5">
        <v>44763</v>
      </c>
      <c r="E2116" s="5">
        <v>44726</v>
      </c>
      <c r="F2116" t="s">
        <v>753</v>
      </c>
      <c r="G2116" t="s">
        <v>9996</v>
      </c>
      <c r="H2116" t="s">
        <v>2860</v>
      </c>
      <c r="J2116" t="s">
        <v>756</v>
      </c>
      <c r="K2116" t="s">
        <v>756</v>
      </c>
      <c r="L2116" t="s">
        <v>773</v>
      </c>
      <c r="M2116" t="s">
        <v>773</v>
      </c>
      <c r="N2116" t="s">
        <v>756</v>
      </c>
      <c r="O2116" t="s">
        <v>756</v>
      </c>
      <c r="P2116" t="s">
        <v>765</v>
      </c>
      <c r="Q2116" t="s">
        <v>759</v>
      </c>
      <c r="R2116" t="s">
        <v>759</v>
      </c>
      <c r="S2116" t="s">
        <v>757</v>
      </c>
      <c r="T2116" t="s">
        <v>757</v>
      </c>
      <c r="U2116" t="s">
        <v>756</v>
      </c>
      <c r="V2116" t="s">
        <v>756</v>
      </c>
      <c r="W2116" t="s">
        <v>756</v>
      </c>
      <c r="X2116" t="s">
        <v>9997</v>
      </c>
      <c r="Y2116" t="str">
        <f t="shared" si="462"/>
        <v>junio</v>
      </c>
      <c r="Z2116">
        <f>YEAR(BD_PONDERACIONES[[#This Row],[Fecha Ejecución del Ticket]])</f>
        <v>2022</v>
      </c>
      <c r="AA2116" t="str">
        <f t="shared" si="463"/>
        <v>julio</v>
      </c>
      <c r="AB2116">
        <f>YEAR(BD_PONDERACIONES[[#This Row],[Fecha de Inspección]])</f>
        <v>2022</v>
      </c>
      <c r="AC2116">
        <f t="shared" si="464"/>
        <v>0.5</v>
      </c>
      <c r="AD2116">
        <f t="shared" si="465"/>
        <v>0.5</v>
      </c>
      <c r="AE2116">
        <f t="shared" si="466"/>
        <v>0</v>
      </c>
      <c r="AF2116">
        <f t="shared" si="467"/>
        <v>0</v>
      </c>
      <c r="AG2116">
        <f t="shared" si="468"/>
        <v>0.5</v>
      </c>
      <c r="AH2116">
        <f t="shared" si="469"/>
        <v>0.5</v>
      </c>
      <c r="AI2116">
        <f t="shared" si="470"/>
        <v>0.25</v>
      </c>
      <c r="AJ2116">
        <f t="shared" si="471"/>
        <v>0.25</v>
      </c>
      <c r="AK2116">
        <f t="shared" si="472"/>
        <v>0.5</v>
      </c>
      <c r="AL2116">
        <f t="shared" si="473"/>
        <v>0.5</v>
      </c>
      <c r="AM2116">
        <f t="shared" si="474"/>
        <v>0.5</v>
      </c>
      <c r="AN2116" s="6">
        <f t="shared" si="475"/>
        <v>0.7</v>
      </c>
      <c r="AO2116" t="str">
        <f>VLOOKUP(BD_PONDERACIONES[[#This Row],[Comuna]],Tabla3[#All],2,0)</f>
        <v>Cordillera</v>
      </c>
    </row>
    <row r="2117" spans="1:41" x14ac:dyDescent="0.35">
      <c r="A2117" t="s">
        <v>9998</v>
      </c>
      <c r="B2117" t="s">
        <v>9999</v>
      </c>
      <c r="C2117" t="s">
        <v>10000</v>
      </c>
      <c r="D2117" s="5">
        <v>44763</v>
      </c>
      <c r="E2117" s="5">
        <v>44726</v>
      </c>
      <c r="F2117" t="s">
        <v>753</v>
      </c>
      <c r="G2117" t="s">
        <v>10001</v>
      </c>
      <c r="H2117" t="s">
        <v>2860</v>
      </c>
      <c r="J2117" t="s">
        <v>756</v>
      </c>
      <c r="K2117" t="s">
        <v>756</v>
      </c>
      <c r="L2117" t="s">
        <v>757</v>
      </c>
      <c r="M2117" t="s">
        <v>757</v>
      </c>
      <c r="N2117" t="s">
        <v>756</v>
      </c>
      <c r="O2117" t="s">
        <v>756</v>
      </c>
      <c r="P2117" t="s">
        <v>758</v>
      </c>
      <c r="Q2117" t="s">
        <v>759</v>
      </c>
      <c r="R2117" t="s">
        <v>759</v>
      </c>
      <c r="S2117" t="s">
        <v>757</v>
      </c>
      <c r="T2117" t="s">
        <v>757</v>
      </c>
      <c r="U2117" t="s">
        <v>757</v>
      </c>
      <c r="V2117" t="s">
        <v>756</v>
      </c>
      <c r="W2117" t="s">
        <v>756</v>
      </c>
      <c r="X2117" t="s">
        <v>10002</v>
      </c>
      <c r="Y2117" t="str">
        <f t="shared" si="462"/>
        <v>junio</v>
      </c>
      <c r="Z2117">
        <f>YEAR(BD_PONDERACIONES[[#This Row],[Fecha Ejecución del Ticket]])</f>
        <v>2022</v>
      </c>
      <c r="AA2117" t="str">
        <f t="shared" si="463"/>
        <v>julio</v>
      </c>
      <c r="AB2117">
        <f>YEAR(BD_PONDERACIONES[[#This Row],[Fecha de Inspección]])</f>
        <v>2022</v>
      </c>
      <c r="AC2117">
        <f t="shared" si="464"/>
        <v>0.5</v>
      </c>
      <c r="AD2117">
        <f t="shared" si="465"/>
        <v>0.5</v>
      </c>
      <c r="AE2117">
        <f t="shared" si="466"/>
        <v>0.5</v>
      </c>
      <c r="AF2117">
        <f t="shared" si="467"/>
        <v>0.5</v>
      </c>
      <c r="AG2117">
        <f t="shared" si="468"/>
        <v>0.5</v>
      </c>
      <c r="AH2117">
        <f t="shared" si="469"/>
        <v>0.5</v>
      </c>
      <c r="AI2117">
        <f t="shared" si="470"/>
        <v>0.25</v>
      </c>
      <c r="AJ2117">
        <f t="shared" si="471"/>
        <v>0.25</v>
      </c>
      <c r="AK2117">
        <f t="shared" si="472"/>
        <v>0.5</v>
      </c>
      <c r="AL2117">
        <f t="shared" si="473"/>
        <v>0.5</v>
      </c>
      <c r="AM2117">
        <f t="shared" si="474"/>
        <v>0.5</v>
      </c>
      <c r="AN2117" s="6">
        <f t="shared" si="475"/>
        <v>1</v>
      </c>
      <c r="AO2117" t="str">
        <f>VLOOKUP(BD_PONDERACIONES[[#This Row],[Comuna]],Tabla3[#All],2,0)</f>
        <v>Cordillera</v>
      </c>
    </row>
    <row r="2118" spans="1:41" x14ac:dyDescent="0.35">
      <c r="A2118" t="s">
        <v>10003</v>
      </c>
      <c r="B2118" t="s">
        <v>10004</v>
      </c>
      <c r="C2118" t="s">
        <v>10005</v>
      </c>
      <c r="D2118" s="5">
        <v>44763</v>
      </c>
      <c r="E2118" s="5">
        <v>44715</v>
      </c>
      <c r="F2118" t="s">
        <v>753</v>
      </c>
      <c r="G2118" t="s">
        <v>10006</v>
      </c>
      <c r="H2118" t="s">
        <v>2860</v>
      </c>
      <c r="J2118" t="s">
        <v>756</v>
      </c>
      <c r="K2118" t="s">
        <v>756</v>
      </c>
      <c r="L2118" t="s">
        <v>757</v>
      </c>
      <c r="M2118" t="s">
        <v>757</v>
      </c>
      <c r="N2118" t="s">
        <v>756</v>
      </c>
      <c r="O2118" t="s">
        <v>756</v>
      </c>
      <c r="P2118" t="s">
        <v>765</v>
      </c>
      <c r="Q2118" t="s">
        <v>759</v>
      </c>
      <c r="R2118" t="s">
        <v>759</v>
      </c>
      <c r="S2118" t="s">
        <v>757</v>
      </c>
      <c r="T2118" t="s">
        <v>757</v>
      </c>
      <c r="U2118" t="s">
        <v>756</v>
      </c>
      <c r="V2118" t="s">
        <v>756</v>
      </c>
      <c r="W2118" t="s">
        <v>756</v>
      </c>
      <c r="X2118" t="s">
        <v>7849</v>
      </c>
      <c r="Y2118" t="str">
        <f t="shared" si="462"/>
        <v>junio</v>
      </c>
      <c r="Z2118">
        <f>YEAR(BD_PONDERACIONES[[#This Row],[Fecha Ejecución del Ticket]])</f>
        <v>2022</v>
      </c>
      <c r="AA2118" t="str">
        <f t="shared" si="463"/>
        <v>julio</v>
      </c>
      <c r="AB2118">
        <f>YEAR(BD_PONDERACIONES[[#This Row],[Fecha de Inspección]])</f>
        <v>2022</v>
      </c>
      <c r="AC2118">
        <f t="shared" si="464"/>
        <v>0.5</v>
      </c>
      <c r="AD2118">
        <f t="shared" si="465"/>
        <v>0.5</v>
      </c>
      <c r="AE2118">
        <f t="shared" si="466"/>
        <v>0.5</v>
      </c>
      <c r="AF2118">
        <f t="shared" si="467"/>
        <v>0.5</v>
      </c>
      <c r="AG2118">
        <f t="shared" si="468"/>
        <v>0.5</v>
      </c>
      <c r="AH2118">
        <f t="shared" si="469"/>
        <v>0.5</v>
      </c>
      <c r="AI2118">
        <f t="shared" si="470"/>
        <v>0.25</v>
      </c>
      <c r="AJ2118">
        <f t="shared" si="471"/>
        <v>0.25</v>
      </c>
      <c r="AK2118">
        <f t="shared" si="472"/>
        <v>0.5</v>
      </c>
      <c r="AL2118">
        <f t="shared" si="473"/>
        <v>0.5</v>
      </c>
      <c r="AM2118">
        <f t="shared" si="474"/>
        <v>0.5</v>
      </c>
      <c r="AN2118" s="6">
        <f t="shared" si="475"/>
        <v>1</v>
      </c>
      <c r="AO2118" t="str">
        <f>VLOOKUP(BD_PONDERACIONES[[#This Row],[Comuna]],Tabla3[#All],2,0)</f>
        <v>Cordillera</v>
      </c>
    </row>
    <row r="2119" spans="1:41" x14ac:dyDescent="0.35">
      <c r="A2119" t="s">
        <v>10007</v>
      </c>
      <c r="B2119" t="s">
        <v>10008</v>
      </c>
      <c r="C2119" t="s">
        <v>10009</v>
      </c>
      <c r="D2119" s="5">
        <v>44763</v>
      </c>
      <c r="E2119" s="5">
        <v>44728</v>
      </c>
      <c r="F2119" t="s">
        <v>753</v>
      </c>
      <c r="G2119" t="s">
        <v>10010</v>
      </c>
      <c r="H2119" t="s">
        <v>2860</v>
      </c>
      <c r="J2119" t="s">
        <v>756</v>
      </c>
      <c r="K2119" t="s">
        <v>756</v>
      </c>
      <c r="L2119" t="s">
        <v>773</v>
      </c>
      <c r="M2119" t="s">
        <v>773</v>
      </c>
      <c r="N2119" t="s">
        <v>756</v>
      </c>
      <c r="O2119" t="s">
        <v>756</v>
      </c>
      <c r="P2119" t="s">
        <v>758</v>
      </c>
      <c r="Q2119" t="s">
        <v>759</v>
      </c>
      <c r="R2119" t="s">
        <v>759</v>
      </c>
      <c r="S2119" t="s">
        <v>757</v>
      </c>
      <c r="T2119" t="s">
        <v>757</v>
      </c>
      <c r="U2119" t="s">
        <v>757</v>
      </c>
      <c r="V2119" t="s">
        <v>756</v>
      </c>
      <c r="W2119" t="s">
        <v>756</v>
      </c>
      <c r="X2119" t="s">
        <v>10011</v>
      </c>
      <c r="Y2119" t="str">
        <f t="shared" si="462"/>
        <v>junio</v>
      </c>
      <c r="Z2119">
        <f>YEAR(BD_PONDERACIONES[[#This Row],[Fecha Ejecución del Ticket]])</f>
        <v>2022</v>
      </c>
      <c r="AA2119" t="str">
        <f t="shared" si="463"/>
        <v>julio</v>
      </c>
      <c r="AB2119">
        <f>YEAR(BD_PONDERACIONES[[#This Row],[Fecha de Inspección]])</f>
        <v>2022</v>
      </c>
      <c r="AC2119">
        <f t="shared" si="464"/>
        <v>0.5</v>
      </c>
      <c r="AD2119">
        <f t="shared" si="465"/>
        <v>0.5</v>
      </c>
      <c r="AE2119">
        <f t="shared" si="466"/>
        <v>0</v>
      </c>
      <c r="AF2119">
        <f t="shared" si="467"/>
        <v>0</v>
      </c>
      <c r="AG2119">
        <f t="shared" si="468"/>
        <v>0.5</v>
      </c>
      <c r="AH2119">
        <f t="shared" si="469"/>
        <v>0.5</v>
      </c>
      <c r="AI2119">
        <f t="shared" si="470"/>
        <v>0.25</v>
      </c>
      <c r="AJ2119">
        <f t="shared" si="471"/>
        <v>0.25</v>
      </c>
      <c r="AK2119">
        <f t="shared" si="472"/>
        <v>0.5</v>
      </c>
      <c r="AL2119">
        <f t="shared" si="473"/>
        <v>0.5</v>
      </c>
      <c r="AM2119">
        <f t="shared" si="474"/>
        <v>0.5</v>
      </c>
      <c r="AN2119" s="6">
        <f t="shared" si="475"/>
        <v>0.7</v>
      </c>
      <c r="AO2119" t="str">
        <f>VLOOKUP(BD_PONDERACIONES[[#This Row],[Comuna]],Tabla3[#All],2,0)</f>
        <v>Cordillera</v>
      </c>
    </row>
    <row r="2120" spans="1:41" x14ac:dyDescent="0.35">
      <c r="A2120" t="s">
        <v>10012</v>
      </c>
      <c r="B2120" t="s">
        <v>10013</v>
      </c>
      <c r="C2120" t="s">
        <v>10014</v>
      </c>
      <c r="D2120" s="5">
        <v>44763</v>
      </c>
      <c r="E2120" s="5">
        <v>44723</v>
      </c>
      <c r="F2120" t="s">
        <v>753</v>
      </c>
      <c r="G2120" t="s">
        <v>10015</v>
      </c>
      <c r="H2120" t="s">
        <v>2860</v>
      </c>
      <c r="J2120" t="s">
        <v>756</v>
      </c>
      <c r="K2120" t="s">
        <v>756</v>
      </c>
      <c r="L2120" t="s">
        <v>757</v>
      </c>
      <c r="M2120" t="s">
        <v>757</v>
      </c>
      <c r="N2120" t="s">
        <v>756</v>
      </c>
      <c r="O2120" t="s">
        <v>756</v>
      </c>
      <c r="P2120" t="s">
        <v>758</v>
      </c>
      <c r="Q2120" t="s">
        <v>759</v>
      </c>
      <c r="R2120" t="s">
        <v>759</v>
      </c>
      <c r="S2120" t="s">
        <v>757</v>
      </c>
      <c r="T2120" t="s">
        <v>757</v>
      </c>
      <c r="U2120" t="s">
        <v>757</v>
      </c>
      <c r="V2120" t="s">
        <v>756</v>
      </c>
      <c r="W2120" t="s">
        <v>756</v>
      </c>
      <c r="X2120" t="s">
        <v>10016</v>
      </c>
      <c r="Y2120" t="str">
        <f t="shared" si="462"/>
        <v>junio</v>
      </c>
      <c r="Z2120">
        <f>YEAR(BD_PONDERACIONES[[#This Row],[Fecha Ejecución del Ticket]])</f>
        <v>2022</v>
      </c>
      <c r="AA2120" t="str">
        <f t="shared" si="463"/>
        <v>julio</v>
      </c>
      <c r="AB2120">
        <f>YEAR(BD_PONDERACIONES[[#This Row],[Fecha de Inspección]])</f>
        <v>2022</v>
      </c>
      <c r="AC2120">
        <f t="shared" si="464"/>
        <v>0.5</v>
      </c>
      <c r="AD2120">
        <f t="shared" si="465"/>
        <v>0.5</v>
      </c>
      <c r="AE2120">
        <f t="shared" si="466"/>
        <v>0.5</v>
      </c>
      <c r="AF2120">
        <f t="shared" si="467"/>
        <v>0.5</v>
      </c>
      <c r="AG2120">
        <f t="shared" si="468"/>
        <v>0.5</v>
      </c>
      <c r="AH2120">
        <f t="shared" si="469"/>
        <v>0.5</v>
      </c>
      <c r="AI2120">
        <f t="shared" si="470"/>
        <v>0.25</v>
      </c>
      <c r="AJ2120">
        <f t="shared" si="471"/>
        <v>0.25</v>
      </c>
      <c r="AK2120">
        <f t="shared" si="472"/>
        <v>0.5</v>
      </c>
      <c r="AL2120">
        <f t="shared" si="473"/>
        <v>0.5</v>
      </c>
      <c r="AM2120">
        <f t="shared" si="474"/>
        <v>0.5</v>
      </c>
      <c r="AN2120" s="6">
        <f t="shared" si="475"/>
        <v>1</v>
      </c>
      <c r="AO2120" t="str">
        <f>VLOOKUP(BD_PONDERACIONES[[#This Row],[Comuna]],Tabla3[#All],2,0)</f>
        <v>Cordillera</v>
      </c>
    </row>
    <row r="2121" spans="1:41" x14ac:dyDescent="0.35">
      <c r="A2121" t="s">
        <v>9845</v>
      </c>
      <c r="B2121" t="s">
        <v>9846</v>
      </c>
      <c r="C2121" t="s">
        <v>9847</v>
      </c>
      <c r="D2121" s="5">
        <v>44764</v>
      </c>
      <c r="E2121" s="5">
        <v>44713</v>
      </c>
      <c r="F2121" t="s">
        <v>753</v>
      </c>
      <c r="G2121" t="s">
        <v>9848</v>
      </c>
      <c r="H2121" t="s">
        <v>2860</v>
      </c>
      <c r="J2121" t="s">
        <v>756</v>
      </c>
      <c r="K2121" t="s">
        <v>756</v>
      </c>
      <c r="L2121" t="s">
        <v>773</v>
      </c>
      <c r="M2121" t="s">
        <v>773</v>
      </c>
      <c r="N2121" t="s">
        <v>756</v>
      </c>
      <c r="O2121" t="s">
        <v>756</v>
      </c>
      <c r="P2121" t="s">
        <v>758</v>
      </c>
      <c r="Q2121" t="s">
        <v>759</v>
      </c>
      <c r="R2121" t="s">
        <v>759</v>
      </c>
      <c r="S2121" t="s">
        <v>757</v>
      </c>
      <c r="T2121" t="s">
        <v>757</v>
      </c>
      <c r="U2121" t="s">
        <v>757</v>
      </c>
      <c r="V2121" t="s">
        <v>756</v>
      </c>
      <c r="W2121" t="s">
        <v>756</v>
      </c>
      <c r="X2121" t="s">
        <v>9849</v>
      </c>
      <c r="Y2121" t="str">
        <f t="shared" si="462"/>
        <v>junio</v>
      </c>
      <c r="Z2121">
        <f>YEAR(BD_PONDERACIONES[[#This Row],[Fecha Ejecución del Ticket]])</f>
        <v>2022</v>
      </c>
      <c r="AA2121" t="str">
        <f t="shared" si="463"/>
        <v>julio</v>
      </c>
      <c r="AB2121">
        <f>YEAR(BD_PONDERACIONES[[#This Row],[Fecha de Inspección]])</f>
        <v>2022</v>
      </c>
      <c r="AC2121">
        <f t="shared" si="464"/>
        <v>0.5</v>
      </c>
      <c r="AD2121">
        <f t="shared" si="465"/>
        <v>0.5</v>
      </c>
      <c r="AE2121">
        <f t="shared" si="466"/>
        <v>0</v>
      </c>
      <c r="AF2121">
        <f t="shared" si="467"/>
        <v>0</v>
      </c>
      <c r="AG2121">
        <f t="shared" si="468"/>
        <v>0.5</v>
      </c>
      <c r="AH2121">
        <f t="shared" si="469"/>
        <v>0.5</v>
      </c>
      <c r="AI2121">
        <f t="shared" si="470"/>
        <v>0.25</v>
      </c>
      <c r="AJ2121">
        <f t="shared" si="471"/>
        <v>0.25</v>
      </c>
      <c r="AK2121">
        <f t="shared" si="472"/>
        <v>0.5</v>
      </c>
      <c r="AL2121">
        <f t="shared" si="473"/>
        <v>0.5</v>
      </c>
      <c r="AM2121">
        <f t="shared" si="474"/>
        <v>0.5</v>
      </c>
      <c r="AN2121" s="6">
        <f t="shared" si="475"/>
        <v>0.7</v>
      </c>
      <c r="AO2121" t="str">
        <f>VLOOKUP(BD_PONDERACIONES[[#This Row],[Comuna]],Tabla3[#All],2,0)</f>
        <v>Cordillera</v>
      </c>
    </row>
    <row r="2122" spans="1:41" x14ac:dyDescent="0.35">
      <c r="A2122" t="s">
        <v>9850</v>
      </c>
      <c r="B2122" t="s">
        <v>9851</v>
      </c>
      <c r="C2122" t="s">
        <v>9852</v>
      </c>
      <c r="D2122" s="5">
        <v>44764</v>
      </c>
      <c r="E2122" s="5">
        <v>44727</v>
      </c>
      <c r="F2122" t="s">
        <v>753</v>
      </c>
      <c r="G2122" t="s">
        <v>9853</v>
      </c>
      <c r="H2122" t="s">
        <v>2860</v>
      </c>
      <c r="J2122" t="s">
        <v>756</v>
      </c>
      <c r="K2122" t="s">
        <v>756</v>
      </c>
      <c r="L2122" t="s">
        <v>757</v>
      </c>
      <c r="M2122" t="s">
        <v>757</v>
      </c>
      <c r="N2122" t="s">
        <v>756</v>
      </c>
      <c r="O2122" t="s">
        <v>756</v>
      </c>
      <c r="P2122" t="s">
        <v>758</v>
      </c>
      <c r="Q2122" t="s">
        <v>759</v>
      </c>
      <c r="R2122" t="s">
        <v>759</v>
      </c>
      <c r="S2122" t="s">
        <v>757</v>
      </c>
      <c r="T2122" t="s">
        <v>757</v>
      </c>
      <c r="U2122" t="s">
        <v>757</v>
      </c>
      <c r="V2122" t="s">
        <v>756</v>
      </c>
      <c r="W2122" t="s">
        <v>768</v>
      </c>
      <c r="X2122" t="s">
        <v>8238</v>
      </c>
      <c r="Y2122" t="str">
        <f t="shared" si="462"/>
        <v>junio</v>
      </c>
      <c r="Z2122">
        <f>YEAR(BD_PONDERACIONES[[#This Row],[Fecha Ejecución del Ticket]])</f>
        <v>2022</v>
      </c>
      <c r="AA2122" t="str">
        <f t="shared" si="463"/>
        <v>julio</v>
      </c>
      <c r="AB2122">
        <f>YEAR(BD_PONDERACIONES[[#This Row],[Fecha de Inspección]])</f>
        <v>2022</v>
      </c>
      <c r="AC2122">
        <f t="shared" si="464"/>
        <v>0.5</v>
      </c>
      <c r="AD2122">
        <f t="shared" si="465"/>
        <v>0.5</v>
      </c>
      <c r="AE2122">
        <f t="shared" si="466"/>
        <v>0.5</v>
      </c>
      <c r="AF2122">
        <f t="shared" si="467"/>
        <v>0.5</v>
      </c>
      <c r="AG2122">
        <f t="shared" si="468"/>
        <v>0.5</v>
      </c>
      <c r="AH2122">
        <f t="shared" si="469"/>
        <v>0.5</v>
      </c>
      <c r="AI2122">
        <f t="shared" si="470"/>
        <v>0.25</v>
      </c>
      <c r="AJ2122">
        <f t="shared" si="471"/>
        <v>0.25</v>
      </c>
      <c r="AK2122">
        <f t="shared" si="472"/>
        <v>0.5</v>
      </c>
      <c r="AL2122">
        <f t="shared" si="473"/>
        <v>0.5</v>
      </c>
      <c r="AM2122">
        <f t="shared" si="474"/>
        <v>0.17499999999999999</v>
      </c>
      <c r="AN2122" s="6">
        <f t="shared" si="475"/>
        <v>0.93500000000000005</v>
      </c>
      <c r="AO2122" t="str">
        <f>VLOOKUP(BD_PONDERACIONES[[#This Row],[Comuna]],Tabla3[#All],2,0)</f>
        <v>Cordillera</v>
      </c>
    </row>
    <row r="2123" spans="1:41" x14ac:dyDescent="0.35">
      <c r="A2123" t="s">
        <v>9854</v>
      </c>
      <c r="B2123" t="s">
        <v>9855</v>
      </c>
      <c r="C2123" t="s">
        <v>9856</v>
      </c>
      <c r="D2123" s="5">
        <v>44764</v>
      </c>
      <c r="E2123" s="5">
        <v>44727</v>
      </c>
      <c r="F2123" t="s">
        <v>753</v>
      </c>
      <c r="G2123" t="s">
        <v>9857</v>
      </c>
      <c r="H2123" t="s">
        <v>2860</v>
      </c>
      <c r="J2123" t="s">
        <v>756</v>
      </c>
      <c r="K2123" t="s">
        <v>756</v>
      </c>
      <c r="L2123" t="s">
        <v>757</v>
      </c>
      <c r="M2123" t="s">
        <v>757</v>
      </c>
      <c r="N2123" t="s">
        <v>756</v>
      </c>
      <c r="O2123" t="s">
        <v>756</v>
      </c>
      <c r="P2123" t="s">
        <v>765</v>
      </c>
      <c r="Q2123" t="s">
        <v>759</v>
      </c>
      <c r="R2123" t="s">
        <v>759</v>
      </c>
      <c r="S2123" t="s">
        <v>756</v>
      </c>
      <c r="T2123" t="s">
        <v>756</v>
      </c>
      <c r="U2123" t="s">
        <v>756</v>
      </c>
      <c r="V2123" t="s">
        <v>756</v>
      </c>
      <c r="W2123" t="s">
        <v>773</v>
      </c>
      <c r="X2123" t="s">
        <v>9858</v>
      </c>
      <c r="Y2123" t="str">
        <f t="shared" si="462"/>
        <v>junio</v>
      </c>
      <c r="Z2123">
        <f>YEAR(BD_PONDERACIONES[[#This Row],[Fecha Ejecución del Ticket]])</f>
        <v>2022</v>
      </c>
      <c r="AA2123" t="str">
        <f t="shared" si="463"/>
        <v>julio</v>
      </c>
      <c r="AB2123">
        <f>YEAR(BD_PONDERACIONES[[#This Row],[Fecha de Inspección]])</f>
        <v>2022</v>
      </c>
      <c r="AC2123">
        <f t="shared" si="464"/>
        <v>0.5</v>
      </c>
      <c r="AD2123">
        <f t="shared" si="465"/>
        <v>0.5</v>
      </c>
      <c r="AE2123">
        <f t="shared" si="466"/>
        <v>0.5</v>
      </c>
      <c r="AF2123">
        <f t="shared" si="467"/>
        <v>0.5</v>
      </c>
      <c r="AG2123">
        <f t="shared" si="468"/>
        <v>0.5</v>
      </c>
      <c r="AH2123">
        <f t="shared" si="469"/>
        <v>0.5</v>
      </c>
      <c r="AI2123">
        <f t="shared" si="470"/>
        <v>0.25</v>
      </c>
      <c r="AJ2123">
        <f t="shared" si="471"/>
        <v>0.25</v>
      </c>
      <c r="AK2123">
        <f t="shared" si="472"/>
        <v>0.5</v>
      </c>
      <c r="AL2123">
        <f t="shared" si="473"/>
        <v>0.5</v>
      </c>
      <c r="AM2123">
        <f t="shared" si="474"/>
        <v>0</v>
      </c>
      <c r="AN2123" s="6">
        <f t="shared" si="475"/>
        <v>0.9</v>
      </c>
      <c r="AO2123" t="str">
        <f>VLOOKUP(BD_PONDERACIONES[[#This Row],[Comuna]],Tabla3[#All],2,0)</f>
        <v>Cordillera</v>
      </c>
    </row>
    <row r="2124" spans="1:41" x14ac:dyDescent="0.35">
      <c r="A2124" t="s">
        <v>9859</v>
      </c>
      <c r="B2124" t="s">
        <v>9860</v>
      </c>
      <c r="C2124" t="s">
        <v>9861</v>
      </c>
      <c r="D2124" s="5">
        <v>44764</v>
      </c>
      <c r="E2124" s="5">
        <v>44727</v>
      </c>
      <c r="F2124" t="s">
        <v>753</v>
      </c>
      <c r="G2124" t="s">
        <v>9862</v>
      </c>
      <c r="H2124" t="s">
        <v>2860</v>
      </c>
      <c r="J2124" t="s">
        <v>756</v>
      </c>
      <c r="K2124" t="s">
        <v>756</v>
      </c>
      <c r="L2124" t="s">
        <v>757</v>
      </c>
      <c r="M2124" t="s">
        <v>757</v>
      </c>
      <c r="N2124" t="s">
        <v>756</v>
      </c>
      <c r="O2124" t="s">
        <v>756</v>
      </c>
      <c r="P2124" t="s">
        <v>758</v>
      </c>
      <c r="Q2124" t="s">
        <v>759</v>
      </c>
      <c r="R2124" t="s">
        <v>759</v>
      </c>
      <c r="S2124" t="s">
        <v>757</v>
      </c>
      <c r="T2124" t="s">
        <v>757</v>
      </c>
      <c r="U2124" t="s">
        <v>757</v>
      </c>
      <c r="V2124" t="s">
        <v>756</v>
      </c>
      <c r="W2124" t="s">
        <v>756</v>
      </c>
      <c r="X2124" t="s">
        <v>9863</v>
      </c>
      <c r="Y2124" t="str">
        <f t="shared" si="462"/>
        <v>junio</v>
      </c>
      <c r="Z2124">
        <f>YEAR(BD_PONDERACIONES[[#This Row],[Fecha Ejecución del Ticket]])</f>
        <v>2022</v>
      </c>
      <c r="AA2124" t="str">
        <f t="shared" si="463"/>
        <v>julio</v>
      </c>
      <c r="AB2124">
        <f>YEAR(BD_PONDERACIONES[[#This Row],[Fecha de Inspección]])</f>
        <v>2022</v>
      </c>
      <c r="AC2124">
        <f t="shared" si="464"/>
        <v>0.5</v>
      </c>
      <c r="AD2124">
        <f t="shared" si="465"/>
        <v>0.5</v>
      </c>
      <c r="AE2124">
        <f t="shared" si="466"/>
        <v>0.5</v>
      </c>
      <c r="AF2124">
        <f t="shared" si="467"/>
        <v>0.5</v>
      </c>
      <c r="AG2124">
        <f t="shared" si="468"/>
        <v>0.5</v>
      </c>
      <c r="AH2124">
        <f t="shared" si="469"/>
        <v>0.5</v>
      </c>
      <c r="AI2124">
        <f t="shared" si="470"/>
        <v>0.25</v>
      </c>
      <c r="AJ2124">
        <f t="shared" si="471"/>
        <v>0.25</v>
      </c>
      <c r="AK2124">
        <f t="shared" si="472"/>
        <v>0.5</v>
      </c>
      <c r="AL2124">
        <f t="shared" si="473"/>
        <v>0.5</v>
      </c>
      <c r="AM2124">
        <f t="shared" si="474"/>
        <v>0.5</v>
      </c>
      <c r="AN2124" s="6">
        <f t="shared" si="475"/>
        <v>1</v>
      </c>
      <c r="AO2124" t="str">
        <f>VLOOKUP(BD_PONDERACIONES[[#This Row],[Comuna]],Tabla3[#All],2,0)</f>
        <v>Cordillera</v>
      </c>
    </row>
    <row r="2125" spans="1:41" x14ac:dyDescent="0.35">
      <c r="A2125" t="s">
        <v>9864</v>
      </c>
      <c r="B2125" t="s">
        <v>9865</v>
      </c>
      <c r="C2125" t="s">
        <v>9866</v>
      </c>
      <c r="D2125" s="5">
        <v>44764</v>
      </c>
      <c r="E2125" s="5">
        <v>44723</v>
      </c>
      <c r="F2125" t="s">
        <v>753</v>
      </c>
      <c r="G2125" t="s">
        <v>9867</v>
      </c>
      <c r="H2125" t="s">
        <v>2860</v>
      </c>
      <c r="J2125" t="s">
        <v>756</v>
      </c>
      <c r="K2125" t="s">
        <v>756</v>
      </c>
      <c r="L2125" t="s">
        <v>757</v>
      </c>
      <c r="M2125" t="s">
        <v>757</v>
      </c>
      <c r="N2125" t="s">
        <v>756</v>
      </c>
      <c r="O2125" t="s">
        <v>756</v>
      </c>
      <c r="P2125" t="s">
        <v>758</v>
      </c>
      <c r="Q2125" t="s">
        <v>759</v>
      </c>
      <c r="R2125" t="s">
        <v>759</v>
      </c>
      <c r="S2125" t="s">
        <v>757</v>
      </c>
      <c r="T2125" t="s">
        <v>757</v>
      </c>
      <c r="U2125" t="s">
        <v>757</v>
      </c>
      <c r="V2125" t="s">
        <v>756</v>
      </c>
      <c r="W2125" t="s">
        <v>756</v>
      </c>
      <c r="X2125" t="s">
        <v>9868</v>
      </c>
      <c r="Y2125" t="str">
        <f t="shared" si="462"/>
        <v>junio</v>
      </c>
      <c r="Z2125">
        <f>YEAR(BD_PONDERACIONES[[#This Row],[Fecha Ejecución del Ticket]])</f>
        <v>2022</v>
      </c>
      <c r="AA2125" t="str">
        <f t="shared" si="463"/>
        <v>julio</v>
      </c>
      <c r="AB2125">
        <f>YEAR(BD_PONDERACIONES[[#This Row],[Fecha de Inspección]])</f>
        <v>2022</v>
      </c>
      <c r="AC2125">
        <f t="shared" si="464"/>
        <v>0.5</v>
      </c>
      <c r="AD2125">
        <f t="shared" si="465"/>
        <v>0.5</v>
      </c>
      <c r="AE2125">
        <f t="shared" si="466"/>
        <v>0.5</v>
      </c>
      <c r="AF2125">
        <f t="shared" si="467"/>
        <v>0.5</v>
      </c>
      <c r="AG2125">
        <f t="shared" si="468"/>
        <v>0.5</v>
      </c>
      <c r="AH2125">
        <f t="shared" si="469"/>
        <v>0.5</v>
      </c>
      <c r="AI2125">
        <f t="shared" si="470"/>
        <v>0.25</v>
      </c>
      <c r="AJ2125">
        <f t="shared" si="471"/>
        <v>0.25</v>
      </c>
      <c r="AK2125">
        <f t="shared" si="472"/>
        <v>0.5</v>
      </c>
      <c r="AL2125">
        <f t="shared" si="473"/>
        <v>0.5</v>
      </c>
      <c r="AM2125">
        <f t="shared" si="474"/>
        <v>0.5</v>
      </c>
      <c r="AN2125" s="6">
        <f t="shared" si="475"/>
        <v>1</v>
      </c>
      <c r="AO2125" t="str">
        <f>VLOOKUP(BD_PONDERACIONES[[#This Row],[Comuna]],Tabla3[#All],2,0)</f>
        <v>Cordillera</v>
      </c>
    </row>
    <row r="2126" spans="1:41" x14ac:dyDescent="0.35">
      <c r="A2126" t="s">
        <v>9869</v>
      </c>
      <c r="B2126" t="s">
        <v>9870</v>
      </c>
      <c r="C2126" t="s">
        <v>9871</v>
      </c>
      <c r="D2126" s="5">
        <v>44764</v>
      </c>
      <c r="E2126" s="5">
        <v>44725</v>
      </c>
      <c r="F2126" t="s">
        <v>753</v>
      </c>
      <c r="G2126" t="s">
        <v>9872</v>
      </c>
      <c r="H2126" t="s">
        <v>2860</v>
      </c>
      <c r="J2126" t="s">
        <v>756</v>
      </c>
      <c r="K2126" t="s">
        <v>756</v>
      </c>
      <c r="L2126" t="s">
        <v>757</v>
      </c>
      <c r="M2126" t="s">
        <v>757</v>
      </c>
      <c r="N2126" t="s">
        <v>756</v>
      </c>
      <c r="O2126" t="s">
        <v>756</v>
      </c>
      <c r="P2126" t="s">
        <v>765</v>
      </c>
      <c r="Q2126" t="s">
        <v>759</v>
      </c>
      <c r="R2126" t="s">
        <v>759</v>
      </c>
      <c r="S2126" t="s">
        <v>756</v>
      </c>
      <c r="T2126" t="s">
        <v>756</v>
      </c>
      <c r="U2126" t="s">
        <v>756</v>
      </c>
      <c r="V2126" t="s">
        <v>756</v>
      </c>
      <c r="W2126" t="s">
        <v>768</v>
      </c>
      <c r="X2126" t="s">
        <v>6086</v>
      </c>
      <c r="Y2126" t="str">
        <f t="shared" si="462"/>
        <v>junio</v>
      </c>
      <c r="Z2126">
        <f>YEAR(BD_PONDERACIONES[[#This Row],[Fecha Ejecución del Ticket]])</f>
        <v>2022</v>
      </c>
      <c r="AA2126" t="str">
        <f t="shared" si="463"/>
        <v>julio</v>
      </c>
      <c r="AB2126">
        <f>YEAR(BD_PONDERACIONES[[#This Row],[Fecha de Inspección]])</f>
        <v>2022</v>
      </c>
      <c r="AC2126">
        <f t="shared" si="464"/>
        <v>0.5</v>
      </c>
      <c r="AD2126">
        <f t="shared" si="465"/>
        <v>0.5</v>
      </c>
      <c r="AE2126">
        <f t="shared" si="466"/>
        <v>0.5</v>
      </c>
      <c r="AF2126">
        <f t="shared" si="467"/>
        <v>0.5</v>
      </c>
      <c r="AG2126">
        <f t="shared" si="468"/>
        <v>0.5</v>
      </c>
      <c r="AH2126">
        <f t="shared" si="469"/>
        <v>0.5</v>
      </c>
      <c r="AI2126">
        <f t="shared" si="470"/>
        <v>0.25</v>
      </c>
      <c r="AJ2126">
        <f t="shared" si="471"/>
        <v>0.25</v>
      </c>
      <c r="AK2126">
        <f t="shared" si="472"/>
        <v>0.5</v>
      </c>
      <c r="AL2126">
        <f t="shared" si="473"/>
        <v>0.5</v>
      </c>
      <c r="AM2126">
        <f t="shared" si="474"/>
        <v>0.17499999999999999</v>
      </c>
      <c r="AN2126" s="6">
        <f t="shared" si="475"/>
        <v>0.93500000000000005</v>
      </c>
      <c r="AO2126" t="str">
        <f>VLOOKUP(BD_PONDERACIONES[[#This Row],[Comuna]],Tabla3[#All],2,0)</f>
        <v>Cordillera</v>
      </c>
    </row>
    <row r="2127" spans="1:41" x14ac:dyDescent="0.35">
      <c r="A2127" t="s">
        <v>9873</v>
      </c>
      <c r="B2127" t="s">
        <v>9874</v>
      </c>
      <c r="C2127" t="s">
        <v>9875</v>
      </c>
      <c r="D2127" s="5">
        <v>44764</v>
      </c>
      <c r="E2127" s="5">
        <v>44738</v>
      </c>
      <c r="F2127" t="s">
        <v>763</v>
      </c>
      <c r="G2127" t="s">
        <v>9876</v>
      </c>
      <c r="H2127" t="s">
        <v>2860</v>
      </c>
      <c r="J2127" t="s">
        <v>756</v>
      </c>
      <c r="K2127" t="s">
        <v>756</v>
      </c>
      <c r="L2127" t="s">
        <v>773</v>
      </c>
      <c r="M2127" t="s">
        <v>773</v>
      </c>
      <c r="N2127" t="s">
        <v>756</v>
      </c>
      <c r="O2127" t="s">
        <v>756</v>
      </c>
      <c r="P2127" t="s">
        <v>758</v>
      </c>
      <c r="Q2127" t="s">
        <v>759</v>
      </c>
      <c r="R2127" t="s">
        <v>759</v>
      </c>
      <c r="S2127" t="s">
        <v>757</v>
      </c>
      <c r="T2127" t="s">
        <v>757</v>
      </c>
      <c r="U2127" t="s">
        <v>757</v>
      </c>
      <c r="V2127" t="s">
        <v>773</v>
      </c>
      <c r="W2127" t="s">
        <v>773</v>
      </c>
      <c r="X2127" t="s">
        <v>9877</v>
      </c>
      <c r="Y2127" t="str">
        <f t="shared" si="462"/>
        <v>junio</v>
      </c>
      <c r="Z2127">
        <f>YEAR(BD_PONDERACIONES[[#This Row],[Fecha Ejecución del Ticket]])</f>
        <v>2022</v>
      </c>
      <c r="AA2127" t="str">
        <f t="shared" si="463"/>
        <v>julio</v>
      </c>
      <c r="AB2127">
        <f>YEAR(BD_PONDERACIONES[[#This Row],[Fecha de Inspección]])</f>
        <v>2022</v>
      </c>
      <c r="AC2127">
        <f t="shared" si="464"/>
        <v>0.5</v>
      </c>
      <c r="AD2127">
        <f t="shared" si="465"/>
        <v>0.5</v>
      </c>
      <c r="AE2127">
        <f t="shared" si="466"/>
        <v>0</v>
      </c>
      <c r="AF2127">
        <f t="shared" si="467"/>
        <v>0</v>
      </c>
      <c r="AG2127">
        <f t="shared" si="468"/>
        <v>0.5</v>
      </c>
      <c r="AH2127">
        <f t="shared" si="469"/>
        <v>0.5</v>
      </c>
      <c r="AI2127">
        <f t="shared" si="470"/>
        <v>0.25</v>
      </c>
      <c r="AJ2127">
        <f t="shared" si="471"/>
        <v>0.25</v>
      </c>
      <c r="AK2127">
        <f t="shared" si="472"/>
        <v>0.5</v>
      </c>
      <c r="AL2127">
        <f t="shared" si="473"/>
        <v>0</v>
      </c>
      <c r="AM2127">
        <f t="shared" si="474"/>
        <v>0</v>
      </c>
      <c r="AN2127" s="6">
        <f t="shared" si="475"/>
        <v>0.5</v>
      </c>
      <c r="AO2127" t="str">
        <f>VLOOKUP(BD_PONDERACIONES[[#This Row],[Comuna]],Tabla3[#All],2,0)</f>
        <v>Cordillera</v>
      </c>
    </row>
    <row r="2128" spans="1:41" x14ac:dyDescent="0.35">
      <c r="A2128" t="s">
        <v>9878</v>
      </c>
      <c r="B2128" t="s">
        <v>9879</v>
      </c>
      <c r="C2128" t="s">
        <v>9880</v>
      </c>
      <c r="D2128" s="5">
        <v>44764</v>
      </c>
      <c r="E2128" s="5">
        <v>44727</v>
      </c>
      <c r="F2128" t="s">
        <v>753</v>
      </c>
      <c r="G2128" t="s">
        <v>9881</v>
      </c>
      <c r="H2128" t="s">
        <v>2860</v>
      </c>
      <c r="J2128" t="s">
        <v>756</v>
      </c>
      <c r="K2128" t="s">
        <v>756</v>
      </c>
      <c r="L2128" t="s">
        <v>757</v>
      </c>
      <c r="M2128" t="s">
        <v>757</v>
      </c>
      <c r="N2128" t="s">
        <v>756</v>
      </c>
      <c r="O2128" t="s">
        <v>756</v>
      </c>
      <c r="P2128" t="s">
        <v>765</v>
      </c>
      <c r="Q2128" t="s">
        <v>759</v>
      </c>
      <c r="R2128" t="s">
        <v>759</v>
      </c>
      <c r="S2128" t="s">
        <v>756</v>
      </c>
      <c r="T2128" t="s">
        <v>756</v>
      </c>
      <c r="U2128" t="s">
        <v>756</v>
      </c>
      <c r="V2128" t="s">
        <v>756</v>
      </c>
      <c r="W2128" t="s">
        <v>773</v>
      </c>
      <c r="X2128" t="s">
        <v>9882</v>
      </c>
      <c r="Y2128" t="str">
        <f t="shared" si="462"/>
        <v>junio</v>
      </c>
      <c r="Z2128">
        <f>YEAR(BD_PONDERACIONES[[#This Row],[Fecha Ejecución del Ticket]])</f>
        <v>2022</v>
      </c>
      <c r="AA2128" t="str">
        <f t="shared" si="463"/>
        <v>julio</v>
      </c>
      <c r="AB2128">
        <f>YEAR(BD_PONDERACIONES[[#This Row],[Fecha de Inspección]])</f>
        <v>2022</v>
      </c>
      <c r="AC2128">
        <f t="shared" si="464"/>
        <v>0.5</v>
      </c>
      <c r="AD2128">
        <f t="shared" si="465"/>
        <v>0.5</v>
      </c>
      <c r="AE2128">
        <f t="shared" si="466"/>
        <v>0.5</v>
      </c>
      <c r="AF2128">
        <f t="shared" si="467"/>
        <v>0.5</v>
      </c>
      <c r="AG2128">
        <f t="shared" si="468"/>
        <v>0.5</v>
      </c>
      <c r="AH2128">
        <f t="shared" si="469"/>
        <v>0.5</v>
      </c>
      <c r="AI2128">
        <f t="shared" si="470"/>
        <v>0.25</v>
      </c>
      <c r="AJ2128">
        <f t="shared" si="471"/>
        <v>0.25</v>
      </c>
      <c r="AK2128">
        <f t="shared" si="472"/>
        <v>0.5</v>
      </c>
      <c r="AL2128">
        <f t="shared" si="473"/>
        <v>0.5</v>
      </c>
      <c r="AM2128">
        <f t="shared" si="474"/>
        <v>0</v>
      </c>
      <c r="AN2128" s="6">
        <f t="shared" si="475"/>
        <v>0.9</v>
      </c>
      <c r="AO2128" t="str">
        <f>VLOOKUP(BD_PONDERACIONES[[#This Row],[Comuna]],Tabla3[#All],2,0)</f>
        <v>Cordillera</v>
      </c>
    </row>
    <row r="2129" spans="1:41" x14ac:dyDescent="0.35">
      <c r="A2129" t="s">
        <v>9883</v>
      </c>
      <c r="B2129" t="s">
        <v>9884</v>
      </c>
      <c r="C2129" t="s">
        <v>9885</v>
      </c>
      <c r="D2129" s="5">
        <v>44764</v>
      </c>
      <c r="E2129" s="5">
        <v>44734</v>
      </c>
      <c r="F2129" t="s">
        <v>763</v>
      </c>
      <c r="G2129" t="s">
        <v>9886</v>
      </c>
      <c r="H2129" t="s">
        <v>2860</v>
      </c>
      <c r="J2129" t="s">
        <v>756</v>
      </c>
      <c r="K2129" t="s">
        <v>756</v>
      </c>
      <c r="L2129" t="s">
        <v>757</v>
      </c>
      <c r="M2129" t="s">
        <v>757</v>
      </c>
      <c r="N2129" t="s">
        <v>756</v>
      </c>
      <c r="O2129" t="s">
        <v>756</v>
      </c>
      <c r="P2129" t="s">
        <v>765</v>
      </c>
      <c r="Q2129" t="s">
        <v>9887</v>
      </c>
      <c r="R2129" t="s">
        <v>9888</v>
      </c>
      <c r="S2129" t="s">
        <v>756</v>
      </c>
      <c r="T2129" t="s">
        <v>756</v>
      </c>
      <c r="U2129" t="s">
        <v>756</v>
      </c>
      <c r="V2129" t="s">
        <v>773</v>
      </c>
      <c r="W2129" t="s">
        <v>768</v>
      </c>
      <c r="X2129" t="s">
        <v>9889</v>
      </c>
      <c r="Y2129" t="str">
        <f t="shared" si="462"/>
        <v>junio</v>
      </c>
      <c r="Z2129">
        <f>YEAR(BD_PONDERACIONES[[#This Row],[Fecha Ejecución del Ticket]])</f>
        <v>2022</v>
      </c>
      <c r="AA2129" t="str">
        <f t="shared" si="463"/>
        <v>julio</v>
      </c>
      <c r="AB2129">
        <f>YEAR(BD_PONDERACIONES[[#This Row],[Fecha de Inspección]])</f>
        <v>2022</v>
      </c>
      <c r="AC2129">
        <f t="shared" si="464"/>
        <v>0.5</v>
      </c>
      <c r="AD2129">
        <f t="shared" si="465"/>
        <v>0.5</v>
      </c>
      <c r="AE2129">
        <f t="shared" si="466"/>
        <v>0.5</v>
      </c>
      <c r="AF2129">
        <f t="shared" si="467"/>
        <v>0.5</v>
      </c>
      <c r="AG2129">
        <f t="shared" si="468"/>
        <v>0.5</v>
      </c>
      <c r="AH2129">
        <f t="shared" si="469"/>
        <v>0.5</v>
      </c>
      <c r="AI2129">
        <f t="shared" si="470"/>
        <v>0.25</v>
      </c>
      <c r="AJ2129">
        <f t="shared" si="471"/>
        <v>0.25</v>
      </c>
      <c r="AK2129">
        <f t="shared" si="472"/>
        <v>0.5</v>
      </c>
      <c r="AL2129">
        <f t="shared" si="473"/>
        <v>0</v>
      </c>
      <c r="AM2129">
        <f t="shared" si="474"/>
        <v>0.17499999999999999</v>
      </c>
      <c r="AN2129" s="6">
        <f t="shared" si="475"/>
        <v>0.83500000000000008</v>
      </c>
      <c r="AO2129" t="str">
        <f>VLOOKUP(BD_PONDERACIONES[[#This Row],[Comuna]],Tabla3[#All],2,0)</f>
        <v>Cordillera</v>
      </c>
    </row>
    <row r="2130" spans="1:41" x14ac:dyDescent="0.35">
      <c r="A2130" t="s">
        <v>9890</v>
      </c>
      <c r="B2130" t="s">
        <v>9891</v>
      </c>
      <c r="C2130" t="s">
        <v>9892</v>
      </c>
      <c r="D2130" s="5">
        <v>44764</v>
      </c>
      <c r="E2130" s="5">
        <v>44714</v>
      </c>
      <c r="F2130" t="s">
        <v>753</v>
      </c>
      <c r="G2130" t="s">
        <v>9893</v>
      </c>
      <c r="H2130" t="s">
        <v>2860</v>
      </c>
      <c r="J2130" t="s">
        <v>756</v>
      </c>
      <c r="K2130" t="s">
        <v>756</v>
      </c>
      <c r="L2130" t="s">
        <v>757</v>
      </c>
      <c r="M2130" t="s">
        <v>757</v>
      </c>
      <c r="N2130" t="s">
        <v>756</v>
      </c>
      <c r="O2130" t="s">
        <v>756</v>
      </c>
      <c r="P2130" t="s">
        <v>758</v>
      </c>
      <c r="Q2130" t="s">
        <v>759</v>
      </c>
      <c r="R2130" t="s">
        <v>759</v>
      </c>
      <c r="S2130" t="s">
        <v>757</v>
      </c>
      <c r="T2130" t="s">
        <v>757</v>
      </c>
      <c r="U2130" t="s">
        <v>757</v>
      </c>
      <c r="V2130" t="s">
        <v>756</v>
      </c>
      <c r="W2130" t="s">
        <v>756</v>
      </c>
      <c r="X2130" t="s">
        <v>8000</v>
      </c>
      <c r="Y2130" t="str">
        <f t="shared" si="462"/>
        <v>junio</v>
      </c>
      <c r="Z2130">
        <f>YEAR(BD_PONDERACIONES[[#This Row],[Fecha Ejecución del Ticket]])</f>
        <v>2022</v>
      </c>
      <c r="AA2130" t="str">
        <f t="shared" si="463"/>
        <v>julio</v>
      </c>
      <c r="AB2130">
        <f>YEAR(BD_PONDERACIONES[[#This Row],[Fecha de Inspección]])</f>
        <v>2022</v>
      </c>
      <c r="AC2130">
        <f t="shared" si="464"/>
        <v>0.5</v>
      </c>
      <c r="AD2130">
        <f t="shared" si="465"/>
        <v>0.5</v>
      </c>
      <c r="AE2130">
        <f t="shared" si="466"/>
        <v>0.5</v>
      </c>
      <c r="AF2130">
        <f t="shared" si="467"/>
        <v>0.5</v>
      </c>
      <c r="AG2130">
        <f t="shared" si="468"/>
        <v>0.5</v>
      </c>
      <c r="AH2130">
        <f t="shared" si="469"/>
        <v>0.5</v>
      </c>
      <c r="AI2130">
        <f t="shared" si="470"/>
        <v>0.25</v>
      </c>
      <c r="AJ2130">
        <f t="shared" si="471"/>
        <v>0.25</v>
      </c>
      <c r="AK2130">
        <f t="shared" si="472"/>
        <v>0.5</v>
      </c>
      <c r="AL2130">
        <f t="shared" si="473"/>
        <v>0.5</v>
      </c>
      <c r="AM2130">
        <f t="shared" si="474"/>
        <v>0.5</v>
      </c>
      <c r="AN2130" s="6">
        <f t="shared" si="475"/>
        <v>1</v>
      </c>
      <c r="AO2130" t="str">
        <f>VLOOKUP(BD_PONDERACIONES[[#This Row],[Comuna]],Tabla3[#All],2,0)</f>
        <v>Cordillera</v>
      </c>
    </row>
    <row r="2131" spans="1:41" x14ac:dyDescent="0.35">
      <c r="A2131" t="s">
        <v>9894</v>
      </c>
      <c r="B2131" t="s">
        <v>9895</v>
      </c>
      <c r="C2131" t="s">
        <v>9896</v>
      </c>
      <c r="D2131" s="5">
        <v>44764</v>
      </c>
      <c r="E2131" s="5">
        <v>44735</v>
      </c>
      <c r="F2131" t="s">
        <v>763</v>
      </c>
      <c r="G2131" t="s">
        <v>9897</v>
      </c>
      <c r="H2131" t="s">
        <v>2860</v>
      </c>
      <c r="J2131" t="s">
        <v>756</v>
      </c>
      <c r="K2131" t="s">
        <v>756</v>
      </c>
      <c r="L2131" t="s">
        <v>757</v>
      </c>
      <c r="M2131" t="s">
        <v>757</v>
      </c>
      <c r="N2131" t="s">
        <v>756</v>
      </c>
      <c r="O2131" t="s">
        <v>756</v>
      </c>
      <c r="P2131" t="s">
        <v>758</v>
      </c>
      <c r="Q2131" t="s">
        <v>759</v>
      </c>
      <c r="R2131" t="s">
        <v>759</v>
      </c>
      <c r="S2131" t="s">
        <v>757</v>
      </c>
      <c r="T2131" t="s">
        <v>757</v>
      </c>
      <c r="U2131" t="s">
        <v>757</v>
      </c>
      <c r="V2131" t="s">
        <v>773</v>
      </c>
      <c r="W2131" t="s">
        <v>768</v>
      </c>
      <c r="X2131" t="s">
        <v>9898</v>
      </c>
      <c r="Y2131" t="str">
        <f t="shared" si="462"/>
        <v>junio</v>
      </c>
      <c r="Z2131">
        <f>YEAR(BD_PONDERACIONES[[#This Row],[Fecha Ejecución del Ticket]])</f>
        <v>2022</v>
      </c>
      <c r="AA2131" t="str">
        <f t="shared" si="463"/>
        <v>julio</v>
      </c>
      <c r="AB2131">
        <f>YEAR(BD_PONDERACIONES[[#This Row],[Fecha de Inspección]])</f>
        <v>2022</v>
      </c>
      <c r="AC2131">
        <f t="shared" si="464"/>
        <v>0.5</v>
      </c>
      <c r="AD2131">
        <f t="shared" si="465"/>
        <v>0.5</v>
      </c>
      <c r="AE2131">
        <f t="shared" si="466"/>
        <v>0.5</v>
      </c>
      <c r="AF2131">
        <f t="shared" si="467"/>
        <v>0.5</v>
      </c>
      <c r="AG2131">
        <f t="shared" si="468"/>
        <v>0.5</v>
      </c>
      <c r="AH2131">
        <f t="shared" si="469"/>
        <v>0.5</v>
      </c>
      <c r="AI2131">
        <f t="shared" si="470"/>
        <v>0.25</v>
      </c>
      <c r="AJ2131">
        <f t="shared" si="471"/>
        <v>0.25</v>
      </c>
      <c r="AK2131">
        <f t="shared" si="472"/>
        <v>0.5</v>
      </c>
      <c r="AL2131">
        <f t="shared" si="473"/>
        <v>0</v>
      </c>
      <c r="AM2131">
        <f t="shared" si="474"/>
        <v>0.17499999999999999</v>
      </c>
      <c r="AN2131" s="6">
        <f t="shared" si="475"/>
        <v>0.83500000000000008</v>
      </c>
      <c r="AO2131" t="str">
        <f>VLOOKUP(BD_PONDERACIONES[[#This Row],[Comuna]],Tabla3[#All],2,0)</f>
        <v>Cordillera</v>
      </c>
    </row>
    <row r="2132" spans="1:41" x14ac:dyDescent="0.35">
      <c r="A2132" t="s">
        <v>9899</v>
      </c>
      <c r="B2132" t="s">
        <v>9900</v>
      </c>
      <c r="C2132" t="s">
        <v>9901</v>
      </c>
      <c r="D2132" s="5">
        <v>44764</v>
      </c>
      <c r="E2132" s="5">
        <v>44722</v>
      </c>
      <c r="F2132" t="s">
        <v>753</v>
      </c>
      <c r="G2132" t="s">
        <v>9902</v>
      </c>
      <c r="H2132" t="s">
        <v>2860</v>
      </c>
      <c r="J2132" t="s">
        <v>756</v>
      </c>
      <c r="K2132" t="s">
        <v>756</v>
      </c>
      <c r="L2132" t="s">
        <v>757</v>
      </c>
      <c r="M2132" t="s">
        <v>757</v>
      </c>
      <c r="N2132" t="s">
        <v>756</v>
      </c>
      <c r="O2132" t="s">
        <v>756</v>
      </c>
      <c r="P2132" t="s">
        <v>758</v>
      </c>
      <c r="Q2132" t="s">
        <v>759</v>
      </c>
      <c r="R2132" t="s">
        <v>759</v>
      </c>
      <c r="S2132" t="s">
        <v>757</v>
      </c>
      <c r="T2132" t="s">
        <v>757</v>
      </c>
      <c r="U2132" t="s">
        <v>757</v>
      </c>
      <c r="V2132" t="s">
        <v>768</v>
      </c>
      <c r="W2132" t="s">
        <v>756</v>
      </c>
      <c r="X2132" t="s">
        <v>9903</v>
      </c>
      <c r="Y2132" t="str">
        <f t="shared" si="462"/>
        <v>junio</v>
      </c>
      <c r="Z2132">
        <f>YEAR(BD_PONDERACIONES[[#This Row],[Fecha Ejecución del Ticket]])</f>
        <v>2022</v>
      </c>
      <c r="AA2132" t="str">
        <f t="shared" si="463"/>
        <v>julio</v>
      </c>
      <c r="AB2132">
        <f>YEAR(BD_PONDERACIONES[[#This Row],[Fecha de Inspección]])</f>
        <v>2022</v>
      </c>
      <c r="AC2132">
        <f t="shared" si="464"/>
        <v>0.5</v>
      </c>
      <c r="AD2132">
        <f t="shared" si="465"/>
        <v>0.5</v>
      </c>
      <c r="AE2132">
        <f t="shared" si="466"/>
        <v>0.5</v>
      </c>
      <c r="AF2132">
        <f t="shared" si="467"/>
        <v>0.5</v>
      </c>
      <c r="AG2132">
        <f t="shared" si="468"/>
        <v>0.5</v>
      </c>
      <c r="AH2132">
        <f t="shared" si="469"/>
        <v>0.5</v>
      </c>
      <c r="AI2132">
        <f t="shared" si="470"/>
        <v>0.25</v>
      </c>
      <c r="AJ2132">
        <f t="shared" si="471"/>
        <v>0.25</v>
      </c>
      <c r="AK2132">
        <f t="shared" si="472"/>
        <v>0.5</v>
      </c>
      <c r="AL2132">
        <f t="shared" si="473"/>
        <v>0.17499999999999999</v>
      </c>
      <c r="AM2132">
        <f t="shared" si="474"/>
        <v>0.5</v>
      </c>
      <c r="AN2132" s="6">
        <f t="shared" si="475"/>
        <v>0.93500000000000005</v>
      </c>
      <c r="AO2132" t="str">
        <f>VLOOKUP(BD_PONDERACIONES[[#This Row],[Comuna]],Tabla3[#All],2,0)</f>
        <v>Cordillera</v>
      </c>
    </row>
    <row r="2133" spans="1:41" x14ac:dyDescent="0.35">
      <c r="A2133" t="s">
        <v>9904</v>
      </c>
      <c r="B2133" t="s">
        <v>9905</v>
      </c>
      <c r="C2133" t="s">
        <v>9906</v>
      </c>
      <c r="D2133" s="5">
        <v>44764</v>
      </c>
      <c r="E2133" s="5">
        <v>44737</v>
      </c>
      <c r="F2133" t="s">
        <v>763</v>
      </c>
      <c r="G2133" t="s">
        <v>9907</v>
      </c>
      <c r="H2133" t="s">
        <v>2860</v>
      </c>
      <c r="J2133" t="s">
        <v>756</v>
      </c>
      <c r="K2133" t="s">
        <v>756</v>
      </c>
      <c r="L2133" t="s">
        <v>757</v>
      </c>
      <c r="M2133" t="s">
        <v>757</v>
      </c>
      <c r="N2133" t="s">
        <v>756</v>
      </c>
      <c r="O2133" t="s">
        <v>756</v>
      </c>
      <c r="P2133" t="s">
        <v>765</v>
      </c>
      <c r="Q2133" t="s">
        <v>9908</v>
      </c>
      <c r="R2133" t="s">
        <v>9909</v>
      </c>
      <c r="S2133" t="s">
        <v>756</v>
      </c>
      <c r="T2133" t="s">
        <v>756</v>
      </c>
      <c r="U2133" t="s">
        <v>756</v>
      </c>
      <c r="V2133" t="s">
        <v>756</v>
      </c>
      <c r="W2133" t="s">
        <v>773</v>
      </c>
      <c r="X2133" t="s">
        <v>7758</v>
      </c>
      <c r="Y2133" t="str">
        <f t="shared" si="462"/>
        <v>junio</v>
      </c>
      <c r="Z2133">
        <f>YEAR(BD_PONDERACIONES[[#This Row],[Fecha Ejecución del Ticket]])</f>
        <v>2022</v>
      </c>
      <c r="AA2133" t="str">
        <f t="shared" si="463"/>
        <v>julio</v>
      </c>
      <c r="AB2133">
        <f>YEAR(BD_PONDERACIONES[[#This Row],[Fecha de Inspección]])</f>
        <v>2022</v>
      </c>
      <c r="AC2133">
        <f t="shared" si="464"/>
        <v>0.5</v>
      </c>
      <c r="AD2133">
        <f t="shared" si="465"/>
        <v>0.5</v>
      </c>
      <c r="AE2133">
        <f t="shared" si="466"/>
        <v>0.5</v>
      </c>
      <c r="AF2133">
        <f t="shared" si="467"/>
        <v>0.5</v>
      </c>
      <c r="AG2133">
        <f t="shared" si="468"/>
        <v>0.5</v>
      </c>
      <c r="AH2133">
        <f t="shared" si="469"/>
        <v>0.5</v>
      </c>
      <c r="AI2133">
        <f t="shared" si="470"/>
        <v>0.25</v>
      </c>
      <c r="AJ2133">
        <f t="shared" si="471"/>
        <v>0.25</v>
      </c>
      <c r="AK2133">
        <f t="shared" si="472"/>
        <v>0.5</v>
      </c>
      <c r="AL2133">
        <f t="shared" si="473"/>
        <v>0.5</v>
      </c>
      <c r="AM2133">
        <f t="shared" si="474"/>
        <v>0</v>
      </c>
      <c r="AN2133" s="6">
        <f t="shared" si="475"/>
        <v>0.9</v>
      </c>
      <c r="AO2133" t="str">
        <f>VLOOKUP(BD_PONDERACIONES[[#This Row],[Comuna]],Tabla3[#All],2,0)</f>
        <v>Cordillera</v>
      </c>
    </row>
    <row r="2134" spans="1:41" x14ac:dyDescent="0.35">
      <c r="A2134" t="s">
        <v>9910</v>
      </c>
      <c r="B2134" t="s">
        <v>9911</v>
      </c>
      <c r="C2134" t="s">
        <v>9912</v>
      </c>
      <c r="D2134" s="5">
        <v>44764</v>
      </c>
      <c r="E2134" s="5">
        <v>44734</v>
      </c>
      <c r="F2134" t="s">
        <v>763</v>
      </c>
      <c r="G2134" t="s">
        <v>9913</v>
      </c>
      <c r="H2134" t="s">
        <v>2860</v>
      </c>
      <c r="J2134" t="s">
        <v>756</v>
      </c>
      <c r="K2134" t="s">
        <v>756</v>
      </c>
      <c r="L2134" t="s">
        <v>757</v>
      </c>
      <c r="M2134" t="s">
        <v>757</v>
      </c>
      <c r="N2134" t="s">
        <v>756</v>
      </c>
      <c r="O2134" t="s">
        <v>756</v>
      </c>
      <c r="P2134" t="s">
        <v>758</v>
      </c>
      <c r="Q2134" t="s">
        <v>759</v>
      </c>
      <c r="R2134" t="s">
        <v>759</v>
      </c>
      <c r="S2134" t="s">
        <v>757</v>
      </c>
      <c r="T2134" t="s">
        <v>757</v>
      </c>
      <c r="U2134" t="s">
        <v>757</v>
      </c>
      <c r="V2134" t="s">
        <v>756</v>
      </c>
      <c r="W2134" t="s">
        <v>756</v>
      </c>
      <c r="X2134" t="s">
        <v>9914</v>
      </c>
      <c r="Y2134" t="str">
        <f t="shared" si="462"/>
        <v>junio</v>
      </c>
      <c r="Z2134">
        <f>YEAR(BD_PONDERACIONES[[#This Row],[Fecha Ejecución del Ticket]])</f>
        <v>2022</v>
      </c>
      <c r="AA2134" t="str">
        <f t="shared" si="463"/>
        <v>julio</v>
      </c>
      <c r="AB2134">
        <f>YEAR(BD_PONDERACIONES[[#This Row],[Fecha de Inspección]])</f>
        <v>2022</v>
      </c>
      <c r="AC2134">
        <f t="shared" si="464"/>
        <v>0.5</v>
      </c>
      <c r="AD2134">
        <f t="shared" si="465"/>
        <v>0.5</v>
      </c>
      <c r="AE2134">
        <f t="shared" si="466"/>
        <v>0.5</v>
      </c>
      <c r="AF2134">
        <f t="shared" si="467"/>
        <v>0.5</v>
      </c>
      <c r="AG2134">
        <f t="shared" si="468"/>
        <v>0.5</v>
      </c>
      <c r="AH2134">
        <f t="shared" si="469"/>
        <v>0.5</v>
      </c>
      <c r="AI2134">
        <f t="shared" si="470"/>
        <v>0.25</v>
      </c>
      <c r="AJ2134">
        <f t="shared" si="471"/>
        <v>0.25</v>
      </c>
      <c r="AK2134">
        <f t="shared" si="472"/>
        <v>0.5</v>
      </c>
      <c r="AL2134">
        <f t="shared" si="473"/>
        <v>0.5</v>
      </c>
      <c r="AM2134">
        <f t="shared" si="474"/>
        <v>0.5</v>
      </c>
      <c r="AN2134" s="6">
        <f t="shared" si="475"/>
        <v>1</v>
      </c>
      <c r="AO2134" t="str">
        <f>VLOOKUP(BD_PONDERACIONES[[#This Row],[Comuna]],Tabla3[#All],2,0)</f>
        <v>Cordillera</v>
      </c>
    </row>
    <row r="2135" spans="1:41" x14ac:dyDescent="0.35">
      <c r="A2135" t="s">
        <v>9915</v>
      </c>
      <c r="B2135" t="s">
        <v>9916</v>
      </c>
      <c r="C2135" t="s">
        <v>9917</v>
      </c>
      <c r="D2135" s="5">
        <v>44764</v>
      </c>
      <c r="E2135" s="5">
        <v>44734</v>
      </c>
      <c r="F2135" t="s">
        <v>763</v>
      </c>
      <c r="G2135" t="s">
        <v>9918</v>
      </c>
      <c r="H2135" t="s">
        <v>2860</v>
      </c>
      <c r="J2135" t="s">
        <v>756</v>
      </c>
      <c r="K2135" t="s">
        <v>756</v>
      </c>
      <c r="L2135" t="s">
        <v>757</v>
      </c>
      <c r="M2135" t="s">
        <v>757</v>
      </c>
      <c r="N2135" t="s">
        <v>756</v>
      </c>
      <c r="O2135" t="s">
        <v>756</v>
      </c>
      <c r="P2135" t="s">
        <v>758</v>
      </c>
      <c r="Q2135" t="s">
        <v>759</v>
      </c>
      <c r="R2135" t="s">
        <v>759</v>
      </c>
      <c r="S2135" t="s">
        <v>757</v>
      </c>
      <c r="T2135" t="s">
        <v>757</v>
      </c>
      <c r="U2135" t="s">
        <v>757</v>
      </c>
      <c r="V2135" t="s">
        <v>756</v>
      </c>
      <c r="W2135" t="s">
        <v>773</v>
      </c>
      <c r="X2135" t="s">
        <v>9919</v>
      </c>
      <c r="Y2135" t="str">
        <f t="shared" si="462"/>
        <v>junio</v>
      </c>
      <c r="Z2135">
        <f>YEAR(BD_PONDERACIONES[[#This Row],[Fecha Ejecución del Ticket]])</f>
        <v>2022</v>
      </c>
      <c r="AA2135" t="str">
        <f t="shared" si="463"/>
        <v>julio</v>
      </c>
      <c r="AB2135">
        <f>YEAR(BD_PONDERACIONES[[#This Row],[Fecha de Inspección]])</f>
        <v>2022</v>
      </c>
      <c r="AC2135">
        <f t="shared" si="464"/>
        <v>0.5</v>
      </c>
      <c r="AD2135">
        <f t="shared" si="465"/>
        <v>0.5</v>
      </c>
      <c r="AE2135">
        <f t="shared" si="466"/>
        <v>0.5</v>
      </c>
      <c r="AF2135">
        <f t="shared" si="467"/>
        <v>0.5</v>
      </c>
      <c r="AG2135">
        <f t="shared" si="468"/>
        <v>0.5</v>
      </c>
      <c r="AH2135">
        <f t="shared" si="469"/>
        <v>0.5</v>
      </c>
      <c r="AI2135">
        <f t="shared" si="470"/>
        <v>0.25</v>
      </c>
      <c r="AJ2135">
        <f t="shared" si="471"/>
        <v>0.25</v>
      </c>
      <c r="AK2135">
        <f t="shared" si="472"/>
        <v>0.5</v>
      </c>
      <c r="AL2135">
        <f t="shared" si="473"/>
        <v>0.5</v>
      </c>
      <c r="AM2135">
        <f t="shared" si="474"/>
        <v>0</v>
      </c>
      <c r="AN2135" s="6">
        <f t="shared" si="475"/>
        <v>0.9</v>
      </c>
      <c r="AO2135" t="str">
        <f>VLOOKUP(BD_PONDERACIONES[[#This Row],[Comuna]],Tabla3[#All],2,0)</f>
        <v>Cordillera</v>
      </c>
    </row>
    <row r="2136" spans="1:41" x14ac:dyDescent="0.35">
      <c r="A2136" t="s">
        <v>9920</v>
      </c>
      <c r="B2136" t="s">
        <v>9921</v>
      </c>
      <c r="C2136" t="s">
        <v>9922</v>
      </c>
      <c r="D2136" s="5">
        <v>44764</v>
      </c>
      <c r="E2136" s="5">
        <v>44736</v>
      </c>
      <c r="F2136" t="s">
        <v>763</v>
      </c>
      <c r="G2136" t="s">
        <v>9923</v>
      </c>
      <c r="H2136" t="s">
        <v>2860</v>
      </c>
      <c r="J2136" t="s">
        <v>756</v>
      </c>
      <c r="K2136" t="s">
        <v>756</v>
      </c>
      <c r="L2136" t="s">
        <v>773</v>
      </c>
      <c r="M2136" t="s">
        <v>773</v>
      </c>
      <c r="N2136" t="s">
        <v>756</v>
      </c>
      <c r="O2136" t="s">
        <v>756</v>
      </c>
      <c r="P2136" t="s">
        <v>765</v>
      </c>
      <c r="Q2136" t="s">
        <v>9924</v>
      </c>
      <c r="R2136" t="s">
        <v>9925</v>
      </c>
      <c r="S2136" t="s">
        <v>756</v>
      </c>
      <c r="T2136" t="s">
        <v>756</v>
      </c>
      <c r="U2136" t="s">
        <v>756</v>
      </c>
      <c r="V2136" t="s">
        <v>773</v>
      </c>
      <c r="W2136" t="s">
        <v>768</v>
      </c>
      <c r="X2136" t="s">
        <v>9926</v>
      </c>
      <c r="Y2136" t="str">
        <f t="shared" si="462"/>
        <v>junio</v>
      </c>
      <c r="Z2136">
        <f>YEAR(BD_PONDERACIONES[[#This Row],[Fecha Ejecución del Ticket]])</f>
        <v>2022</v>
      </c>
      <c r="AA2136" t="str">
        <f t="shared" si="463"/>
        <v>julio</v>
      </c>
      <c r="AB2136">
        <f>YEAR(BD_PONDERACIONES[[#This Row],[Fecha de Inspección]])</f>
        <v>2022</v>
      </c>
      <c r="AC2136">
        <f t="shared" si="464"/>
        <v>0.5</v>
      </c>
      <c r="AD2136">
        <f t="shared" si="465"/>
        <v>0.5</v>
      </c>
      <c r="AE2136">
        <f t="shared" si="466"/>
        <v>0</v>
      </c>
      <c r="AF2136">
        <f t="shared" si="467"/>
        <v>0</v>
      </c>
      <c r="AG2136">
        <f t="shared" si="468"/>
        <v>0.5</v>
      </c>
      <c r="AH2136">
        <f t="shared" si="469"/>
        <v>0.5</v>
      </c>
      <c r="AI2136">
        <f t="shared" si="470"/>
        <v>0.25</v>
      </c>
      <c r="AJ2136">
        <f t="shared" si="471"/>
        <v>0.25</v>
      </c>
      <c r="AK2136">
        <f t="shared" si="472"/>
        <v>0.5</v>
      </c>
      <c r="AL2136">
        <f t="shared" si="473"/>
        <v>0</v>
      </c>
      <c r="AM2136">
        <f t="shared" si="474"/>
        <v>0.17499999999999999</v>
      </c>
      <c r="AN2136" s="6">
        <f t="shared" si="475"/>
        <v>0.53500000000000003</v>
      </c>
      <c r="AO2136" t="str">
        <f>VLOOKUP(BD_PONDERACIONES[[#This Row],[Comuna]],Tabla3[#All],2,0)</f>
        <v>Cordillera</v>
      </c>
    </row>
    <row r="2137" spans="1:41" x14ac:dyDescent="0.35">
      <c r="A2137" t="s">
        <v>9927</v>
      </c>
      <c r="B2137" t="s">
        <v>9928</v>
      </c>
      <c r="C2137" t="s">
        <v>9929</v>
      </c>
      <c r="D2137" s="5">
        <v>44764</v>
      </c>
      <c r="E2137" s="5">
        <v>44735</v>
      </c>
      <c r="F2137" t="s">
        <v>763</v>
      </c>
      <c r="G2137" t="s">
        <v>9930</v>
      </c>
      <c r="H2137" t="s">
        <v>2860</v>
      </c>
      <c r="J2137" t="s">
        <v>756</v>
      </c>
      <c r="K2137" t="s">
        <v>756</v>
      </c>
      <c r="L2137" t="s">
        <v>757</v>
      </c>
      <c r="M2137" t="s">
        <v>757</v>
      </c>
      <c r="N2137" t="s">
        <v>756</v>
      </c>
      <c r="O2137" t="s">
        <v>756</v>
      </c>
      <c r="P2137" t="s">
        <v>758</v>
      </c>
      <c r="Q2137" t="s">
        <v>759</v>
      </c>
      <c r="R2137" t="s">
        <v>759</v>
      </c>
      <c r="S2137" t="s">
        <v>757</v>
      </c>
      <c r="T2137" t="s">
        <v>757</v>
      </c>
      <c r="U2137" t="s">
        <v>757</v>
      </c>
      <c r="V2137" t="s">
        <v>756</v>
      </c>
      <c r="W2137" t="s">
        <v>768</v>
      </c>
      <c r="X2137" t="s">
        <v>9931</v>
      </c>
      <c r="Y2137" t="str">
        <f t="shared" si="462"/>
        <v>junio</v>
      </c>
      <c r="Z2137">
        <f>YEAR(BD_PONDERACIONES[[#This Row],[Fecha Ejecución del Ticket]])</f>
        <v>2022</v>
      </c>
      <c r="AA2137" t="str">
        <f t="shared" si="463"/>
        <v>julio</v>
      </c>
      <c r="AB2137">
        <f>YEAR(BD_PONDERACIONES[[#This Row],[Fecha de Inspección]])</f>
        <v>2022</v>
      </c>
      <c r="AC2137">
        <f t="shared" si="464"/>
        <v>0.5</v>
      </c>
      <c r="AD2137">
        <f t="shared" si="465"/>
        <v>0.5</v>
      </c>
      <c r="AE2137">
        <f t="shared" si="466"/>
        <v>0.5</v>
      </c>
      <c r="AF2137">
        <f t="shared" si="467"/>
        <v>0.5</v>
      </c>
      <c r="AG2137">
        <f t="shared" si="468"/>
        <v>0.5</v>
      </c>
      <c r="AH2137">
        <f t="shared" si="469"/>
        <v>0.5</v>
      </c>
      <c r="AI2137">
        <f t="shared" si="470"/>
        <v>0.25</v>
      </c>
      <c r="AJ2137">
        <f t="shared" si="471"/>
        <v>0.25</v>
      </c>
      <c r="AK2137">
        <f t="shared" si="472"/>
        <v>0.5</v>
      </c>
      <c r="AL2137">
        <f t="shared" si="473"/>
        <v>0.5</v>
      </c>
      <c r="AM2137">
        <f t="shared" si="474"/>
        <v>0.17499999999999999</v>
      </c>
      <c r="AN2137" s="6">
        <f t="shared" si="475"/>
        <v>0.93500000000000005</v>
      </c>
      <c r="AO2137" t="str">
        <f>VLOOKUP(BD_PONDERACIONES[[#This Row],[Comuna]],Tabla3[#All],2,0)</f>
        <v>Cordillera</v>
      </c>
    </row>
    <row r="2138" spans="1:41" x14ac:dyDescent="0.35">
      <c r="A2138" t="s">
        <v>9932</v>
      </c>
      <c r="B2138" t="s">
        <v>9933</v>
      </c>
      <c r="C2138" t="s">
        <v>9934</v>
      </c>
      <c r="D2138" s="5">
        <v>44764</v>
      </c>
      <c r="E2138" s="5">
        <v>44735</v>
      </c>
      <c r="F2138" t="s">
        <v>763</v>
      </c>
      <c r="G2138" t="s">
        <v>9935</v>
      </c>
      <c r="H2138" t="s">
        <v>2860</v>
      </c>
      <c r="J2138" t="s">
        <v>756</v>
      </c>
      <c r="K2138" t="s">
        <v>756</v>
      </c>
      <c r="L2138" t="s">
        <v>757</v>
      </c>
      <c r="M2138" t="s">
        <v>757</v>
      </c>
      <c r="N2138" t="s">
        <v>756</v>
      </c>
      <c r="O2138" t="s">
        <v>756</v>
      </c>
      <c r="P2138" t="s">
        <v>758</v>
      </c>
      <c r="Q2138" t="s">
        <v>759</v>
      </c>
      <c r="R2138" t="s">
        <v>759</v>
      </c>
      <c r="S2138" t="s">
        <v>757</v>
      </c>
      <c r="T2138" t="s">
        <v>757</v>
      </c>
      <c r="U2138" t="s">
        <v>757</v>
      </c>
      <c r="V2138" t="s">
        <v>756</v>
      </c>
      <c r="W2138" t="s">
        <v>773</v>
      </c>
      <c r="X2138" t="s">
        <v>9936</v>
      </c>
      <c r="Y2138" t="str">
        <f t="shared" si="462"/>
        <v>junio</v>
      </c>
      <c r="Z2138">
        <f>YEAR(BD_PONDERACIONES[[#This Row],[Fecha Ejecución del Ticket]])</f>
        <v>2022</v>
      </c>
      <c r="AA2138" t="str">
        <f t="shared" si="463"/>
        <v>julio</v>
      </c>
      <c r="AB2138">
        <f>YEAR(BD_PONDERACIONES[[#This Row],[Fecha de Inspección]])</f>
        <v>2022</v>
      </c>
      <c r="AC2138">
        <f t="shared" si="464"/>
        <v>0.5</v>
      </c>
      <c r="AD2138">
        <f t="shared" si="465"/>
        <v>0.5</v>
      </c>
      <c r="AE2138">
        <f t="shared" si="466"/>
        <v>0.5</v>
      </c>
      <c r="AF2138">
        <f t="shared" si="467"/>
        <v>0.5</v>
      </c>
      <c r="AG2138">
        <f t="shared" si="468"/>
        <v>0.5</v>
      </c>
      <c r="AH2138">
        <f t="shared" si="469"/>
        <v>0.5</v>
      </c>
      <c r="AI2138">
        <f t="shared" si="470"/>
        <v>0.25</v>
      </c>
      <c r="AJ2138">
        <f t="shared" si="471"/>
        <v>0.25</v>
      </c>
      <c r="AK2138">
        <f t="shared" si="472"/>
        <v>0.5</v>
      </c>
      <c r="AL2138">
        <f t="shared" si="473"/>
        <v>0.5</v>
      </c>
      <c r="AM2138">
        <f t="shared" si="474"/>
        <v>0</v>
      </c>
      <c r="AN2138" s="6">
        <f t="shared" si="475"/>
        <v>0.9</v>
      </c>
      <c r="AO2138" t="str">
        <f>VLOOKUP(BD_PONDERACIONES[[#This Row],[Comuna]],Tabla3[#All],2,0)</f>
        <v>Cordillera</v>
      </c>
    </row>
    <row r="2139" spans="1:41" x14ac:dyDescent="0.35">
      <c r="A2139" t="s">
        <v>9937</v>
      </c>
      <c r="B2139" t="s">
        <v>9938</v>
      </c>
      <c r="C2139" t="s">
        <v>9939</v>
      </c>
      <c r="D2139" s="5">
        <v>44764</v>
      </c>
      <c r="E2139" s="5">
        <v>44736</v>
      </c>
      <c r="F2139" t="s">
        <v>763</v>
      </c>
      <c r="G2139" t="s">
        <v>9940</v>
      </c>
      <c r="H2139" t="s">
        <v>2860</v>
      </c>
      <c r="J2139" t="s">
        <v>756</v>
      </c>
      <c r="K2139" t="s">
        <v>756</v>
      </c>
      <c r="L2139" t="s">
        <v>757</v>
      </c>
      <c r="M2139" t="s">
        <v>757</v>
      </c>
      <c r="N2139" t="s">
        <v>756</v>
      </c>
      <c r="O2139" t="s">
        <v>756</v>
      </c>
      <c r="P2139" t="s">
        <v>758</v>
      </c>
      <c r="Q2139" t="s">
        <v>759</v>
      </c>
      <c r="R2139" t="s">
        <v>759</v>
      </c>
      <c r="S2139" t="s">
        <v>757</v>
      </c>
      <c r="T2139" t="s">
        <v>757</v>
      </c>
      <c r="U2139" t="s">
        <v>757</v>
      </c>
      <c r="V2139" t="s">
        <v>756</v>
      </c>
      <c r="W2139" t="s">
        <v>773</v>
      </c>
      <c r="X2139" t="s">
        <v>9941</v>
      </c>
      <c r="Y2139" t="str">
        <f t="shared" si="462"/>
        <v>junio</v>
      </c>
      <c r="Z2139">
        <f>YEAR(BD_PONDERACIONES[[#This Row],[Fecha Ejecución del Ticket]])</f>
        <v>2022</v>
      </c>
      <c r="AA2139" t="str">
        <f t="shared" si="463"/>
        <v>julio</v>
      </c>
      <c r="AB2139">
        <f>YEAR(BD_PONDERACIONES[[#This Row],[Fecha de Inspección]])</f>
        <v>2022</v>
      </c>
      <c r="AC2139">
        <f t="shared" si="464"/>
        <v>0.5</v>
      </c>
      <c r="AD2139">
        <f t="shared" si="465"/>
        <v>0.5</v>
      </c>
      <c r="AE2139">
        <f t="shared" si="466"/>
        <v>0.5</v>
      </c>
      <c r="AF2139">
        <f t="shared" si="467"/>
        <v>0.5</v>
      </c>
      <c r="AG2139">
        <f t="shared" si="468"/>
        <v>0.5</v>
      </c>
      <c r="AH2139">
        <f t="shared" si="469"/>
        <v>0.5</v>
      </c>
      <c r="AI2139">
        <f t="shared" si="470"/>
        <v>0.25</v>
      </c>
      <c r="AJ2139">
        <f t="shared" si="471"/>
        <v>0.25</v>
      </c>
      <c r="AK2139">
        <f t="shared" si="472"/>
        <v>0.5</v>
      </c>
      <c r="AL2139">
        <f t="shared" si="473"/>
        <v>0.5</v>
      </c>
      <c r="AM2139">
        <f t="shared" si="474"/>
        <v>0</v>
      </c>
      <c r="AN2139" s="6">
        <f t="shared" si="475"/>
        <v>0.9</v>
      </c>
      <c r="AO2139" t="str">
        <f>VLOOKUP(BD_PONDERACIONES[[#This Row],[Comuna]],Tabla3[#All],2,0)</f>
        <v>Cordillera</v>
      </c>
    </row>
    <row r="2140" spans="1:41" x14ac:dyDescent="0.35">
      <c r="A2140" t="s">
        <v>9942</v>
      </c>
      <c r="B2140" t="s">
        <v>9943</v>
      </c>
      <c r="C2140" t="s">
        <v>9944</v>
      </c>
      <c r="D2140" s="5">
        <v>44764</v>
      </c>
      <c r="E2140" s="5">
        <v>44734</v>
      </c>
      <c r="F2140" t="s">
        <v>763</v>
      </c>
      <c r="G2140" t="s">
        <v>9945</v>
      </c>
      <c r="H2140" t="s">
        <v>2860</v>
      </c>
      <c r="J2140" t="s">
        <v>756</v>
      </c>
      <c r="K2140" t="s">
        <v>756</v>
      </c>
      <c r="L2140" t="s">
        <v>757</v>
      </c>
      <c r="M2140" t="s">
        <v>757</v>
      </c>
      <c r="N2140" t="s">
        <v>756</v>
      </c>
      <c r="O2140" t="s">
        <v>756</v>
      </c>
      <c r="P2140" t="s">
        <v>758</v>
      </c>
      <c r="Q2140" t="s">
        <v>759</v>
      </c>
      <c r="R2140" t="s">
        <v>759</v>
      </c>
      <c r="S2140" t="s">
        <v>757</v>
      </c>
      <c r="T2140" t="s">
        <v>757</v>
      </c>
      <c r="U2140" t="s">
        <v>757</v>
      </c>
      <c r="V2140" t="s">
        <v>756</v>
      </c>
      <c r="W2140" t="s">
        <v>773</v>
      </c>
      <c r="X2140" t="s">
        <v>9804</v>
      </c>
      <c r="Y2140" t="str">
        <f t="shared" si="462"/>
        <v>junio</v>
      </c>
      <c r="Z2140">
        <f>YEAR(BD_PONDERACIONES[[#This Row],[Fecha Ejecución del Ticket]])</f>
        <v>2022</v>
      </c>
      <c r="AA2140" t="str">
        <f t="shared" si="463"/>
        <v>julio</v>
      </c>
      <c r="AB2140">
        <f>YEAR(BD_PONDERACIONES[[#This Row],[Fecha de Inspección]])</f>
        <v>2022</v>
      </c>
      <c r="AC2140">
        <f t="shared" si="464"/>
        <v>0.5</v>
      </c>
      <c r="AD2140">
        <f t="shared" si="465"/>
        <v>0.5</v>
      </c>
      <c r="AE2140">
        <f t="shared" si="466"/>
        <v>0.5</v>
      </c>
      <c r="AF2140">
        <f t="shared" si="467"/>
        <v>0.5</v>
      </c>
      <c r="AG2140">
        <f t="shared" si="468"/>
        <v>0.5</v>
      </c>
      <c r="AH2140">
        <f t="shared" si="469"/>
        <v>0.5</v>
      </c>
      <c r="AI2140">
        <f t="shared" si="470"/>
        <v>0.25</v>
      </c>
      <c r="AJ2140">
        <f t="shared" si="471"/>
        <v>0.25</v>
      </c>
      <c r="AK2140">
        <f t="shared" si="472"/>
        <v>0.5</v>
      </c>
      <c r="AL2140">
        <f t="shared" si="473"/>
        <v>0.5</v>
      </c>
      <c r="AM2140">
        <f t="shared" si="474"/>
        <v>0</v>
      </c>
      <c r="AN2140" s="6">
        <f t="shared" si="475"/>
        <v>0.9</v>
      </c>
      <c r="AO2140" t="str">
        <f>VLOOKUP(BD_PONDERACIONES[[#This Row],[Comuna]],Tabla3[#All],2,0)</f>
        <v>Cordillera</v>
      </c>
    </row>
    <row r="2141" spans="1:41" x14ac:dyDescent="0.35">
      <c r="A2141" t="s">
        <v>9712</v>
      </c>
      <c r="B2141" t="s">
        <v>9713</v>
      </c>
      <c r="C2141" t="s">
        <v>9714</v>
      </c>
      <c r="D2141" s="5">
        <v>44767</v>
      </c>
      <c r="E2141" s="5">
        <v>44736</v>
      </c>
      <c r="F2141" t="s">
        <v>763</v>
      </c>
      <c r="G2141" t="s">
        <v>9715</v>
      </c>
      <c r="H2141" t="s">
        <v>2860</v>
      </c>
      <c r="J2141" t="s">
        <v>756</v>
      </c>
      <c r="K2141" t="s">
        <v>756</v>
      </c>
      <c r="L2141" t="s">
        <v>757</v>
      </c>
      <c r="M2141" t="s">
        <v>757</v>
      </c>
      <c r="N2141" t="s">
        <v>756</v>
      </c>
      <c r="O2141" t="s">
        <v>756</v>
      </c>
      <c r="P2141" t="s">
        <v>758</v>
      </c>
      <c r="Q2141" t="s">
        <v>759</v>
      </c>
      <c r="R2141" t="s">
        <v>759</v>
      </c>
      <c r="S2141" t="s">
        <v>757</v>
      </c>
      <c r="T2141" t="s">
        <v>757</v>
      </c>
      <c r="U2141" t="s">
        <v>757</v>
      </c>
      <c r="V2141" t="s">
        <v>756</v>
      </c>
      <c r="W2141" t="s">
        <v>756</v>
      </c>
      <c r="X2141" t="s">
        <v>804</v>
      </c>
      <c r="Y2141" t="str">
        <f t="shared" si="462"/>
        <v>junio</v>
      </c>
      <c r="Z2141">
        <f>YEAR(BD_PONDERACIONES[[#This Row],[Fecha Ejecución del Ticket]])</f>
        <v>2022</v>
      </c>
      <c r="AA2141" t="str">
        <f t="shared" si="463"/>
        <v>julio</v>
      </c>
      <c r="AB2141">
        <f>YEAR(BD_PONDERACIONES[[#This Row],[Fecha de Inspección]])</f>
        <v>2022</v>
      </c>
      <c r="AC2141">
        <f t="shared" si="464"/>
        <v>0.5</v>
      </c>
      <c r="AD2141">
        <f t="shared" si="465"/>
        <v>0.5</v>
      </c>
      <c r="AE2141">
        <f t="shared" si="466"/>
        <v>0.5</v>
      </c>
      <c r="AF2141">
        <f t="shared" si="467"/>
        <v>0.5</v>
      </c>
      <c r="AG2141">
        <f t="shared" si="468"/>
        <v>0.5</v>
      </c>
      <c r="AH2141">
        <f t="shared" si="469"/>
        <v>0.5</v>
      </c>
      <c r="AI2141">
        <f t="shared" si="470"/>
        <v>0.25</v>
      </c>
      <c r="AJ2141">
        <f t="shared" si="471"/>
        <v>0.25</v>
      </c>
      <c r="AK2141">
        <f t="shared" si="472"/>
        <v>0.5</v>
      </c>
      <c r="AL2141">
        <f t="shared" si="473"/>
        <v>0.5</v>
      </c>
      <c r="AM2141">
        <f t="shared" si="474"/>
        <v>0.5</v>
      </c>
      <c r="AN2141" s="6">
        <f t="shared" si="475"/>
        <v>1</v>
      </c>
      <c r="AO2141" t="str">
        <f>VLOOKUP(BD_PONDERACIONES[[#This Row],[Comuna]],Tabla3[#All],2,0)</f>
        <v>Cordillera</v>
      </c>
    </row>
    <row r="2142" spans="1:41" x14ac:dyDescent="0.35">
      <c r="A2142" t="s">
        <v>9716</v>
      </c>
      <c r="B2142" t="s">
        <v>9717</v>
      </c>
      <c r="C2142" t="s">
        <v>9718</v>
      </c>
      <c r="D2142" s="5">
        <v>44767</v>
      </c>
      <c r="E2142" s="5">
        <v>44740</v>
      </c>
      <c r="F2142" t="s">
        <v>763</v>
      </c>
      <c r="G2142" t="s">
        <v>9719</v>
      </c>
      <c r="H2142" t="s">
        <v>2860</v>
      </c>
      <c r="J2142" t="s">
        <v>756</v>
      </c>
      <c r="K2142" t="s">
        <v>756</v>
      </c>
      <c r="L2142" t="s">
        <v>757</v>
      </c>
      <c r="M2142" t="s">
        <v>757</v>
      </c>
      <c r="N2142" t="s">
        <v>756</v>
      </c>
      <c r="O2142" t="s">
        <v>756</v>
      </c>
      <c r="P2142" t="s">
        <v>758</v>
      </c>
      <c r="Q2142" t="s">
        <v>759</v>
      </c>
      <c r="R2142" t="s">
        <v>759</v>
      </c>
      <c r="S2142" t="s">
        <v>757</v>
      </c>
      <c r="T2142" t="s">
        <v>757</v>
      </c>
      <c r="U2142" t="s">
        <v>757</v>
      </c>
      <c r="V2142" t="s">
        <v>773</v>
      </c>
      <c r="W2142" t="s">
        <v>768</v>
      </c>
      <c r="X2142" t="s">
        <v>9720</v>
      </c>
      <c r="Y2142" t="str">
        <f t="shared" si="462"/>
        <v>junio</v>
      </c>
      <c r="Z2142">
        <f>YEAR(BD_PONDERACIONES[[#This Row],[Fecha Ejecución del Ticket]])</f>
        <v>2022</v>
      </c>
      <c r="AA2142" t="str">
        <f t="shared" si="463"/>
        <v>julio</v>
      </c>
      <c r="AB2142">
        <f>YEAR(BD_PONDERACIONES[[#This Row],[Fecha de Inspección]])</f>
        <v>2022</v>
      </c>
      <c r="AC2142">
        <f t="shared" si="464"/>
        <v>0.5</v>
      </c>
      <c r="AD2142">
        <f t="shared" si="465"/>
        <v>0.5</v>
      </c>
      <c r="AE2142">
        <f t="shared" si="466"/>
        <v>0.5</v>
      </c>
      <c r="AF2142">
        <f t="shared" si="467"/>
        <v>0.5</v>
      </c>
      <c r="AG2142">
        <f t="shared" si="468"/>
        <v>0.5</v>
      </c>
      <c r="AH2142">
        <f t="shared" si="469"/>
        <v>0.5</v>
      </c>
      <c r="AI2142">
        <f t="shared" si="470"/>
        <v>0.25</v>
      </c>
      <c r="AJ2142">
        <f t="shared" si="471"/>
        <v>0.25</v>
      </c>
      <c r="AK2142">
        <f t="shared" si="472"/>
        <v>0.5</v>
      </c>
      <c r="AL2142">
        <f t="shared" si="473"/>
        <v>0</v>
      </c>
      <c r="AM2142">
        <f t="shared" si="474"/>
        <v>0.17499999999999999</v>
      </c>
      <c r="AN2142" s="6">
        <f t="shared" si="475"/>
        <v>0.83500000000000008</v>
      </c>
      <c r="AO2142" t="str">
        <f>VLOOKUP(BD_PONDERACIONES[[#This Row],[Comuna]],Tabla3[#All],2,0)</f>
        <v>Cordillera</v>
      </c>
    </row>
    <row r="2143" spans="1:41" x14ac:dyDescent="0.35">
      <c r="A2143" t="s">
        <v>9721</v>
      </c>
      <c r="B2143" t="s">
        <v>9722</v>
      </c>
      <c r="C2143" t="s">
        <v>9723</v>
      </c>
      <c r="D2143" s="5">
        <v>44767</v>
      </c>
      <c r="E2143" s="5">
        <v>44741</v>
      </c>
      <c r="F2143" t="s">
        <v>763</v>
      </c>
      <c r="G2143" t="s">
        <v>9724</v>
      </c>
      <c r="H2143" t="s">
        <v>2860</v>
      </c>
      <c r="J2143" t="s">
        <v>756</v>
      </c>
      <c r="K2143" t="s">
        <v>756</v>
      </c>
      <c r="L2143" t="s">
        <v>757</v>
      </c>
      <c r="M2143" t="s">
        <v>757</v>
      </c>
      <c r="N2143" t="s">
        <v>756</v>
      </c>
      <c r="O2143" t="s">
        <v>756</v>
      </c>
      <c r="P2143" t="s">
        <v>758</v>
      </c>
      <c r="Q2143" t="s">
        <v>759</v>
      </c>
      <c r="R2143" t="s">
        <v>759</v>
      </c>
      <c r="S2143" t="s">
        <v>757</v>
      </c>
      <c r="T2143" t="s">
        <v>757</v>
      </c>
      <c r="U2143" t="s">
        <v>757</v>
      </c>
      <c r="V2143" t="s">
        <v>773</v>
      </c>
      <c r="W2143" t="s">
        <v>773</v>
      </c>
      <c r="X2143" t="s">
        <v>9725</v>
      </c>
      <c r="Y2143" t="str">
        <f t="shared" si="462"/>
        <v>junio</v>
      </c>
      <c r="Z2143">
        <f>YEAR(BD_PONDERACIONES[[#This Row],[Fecha Ejecución del Ticket]])</f>
        <v>2022</v>
      </c>
      <c r="AA2143" t="str">
        <f t="shared" si="463"/>
        <v>julio</v>
      </c>
      <c r="AB2143">
        <f>YEAR(BD_PONDERACIONES[[#This Row],[Fecha de Inspección]])</f>
        <v>2022</v>
      </c>
      <c r="AC2143">
        <f t="shared" si="464"/>
        <v>0.5</v>
      </c>
      <c r="AD2143">
        <f t="shared" si="465"/>
        <v>0.5</v>
      </c>
      <c r="AE2143">
        <f t="shared" si="466"/>
        <v>0.5</v>
      </c>
      <c r="AF2143">
        <f t="shared" si="467"/>
        <v>0.5</v>
      </c>
      <c r="AG2143">
        <f t="shared" si="468"/>
        <v>0.5</v>
      </c>
      <c r="AH2143">
        <f t="shared" si="469"/>
        <v>0.5</v>
      </c>
      <c r="AI2143">
        <f t="shared" si="470"/>
        <v>0.25</v>
      </c>
      <c r="AJ2143">
        <f t="shared" si="471"/>
        <v>0.25</v>
      </c>
      <c r="AK2143">
        <f t="shared" si="472"/>
        <v>0.5</v>
      </c>
      <c r="AL2143">
        <f t="shared" si="473"/>
        <v>0</v>
      </c>
      <c r="AM2143">
        <f t="shared" si="474"/>
        <v>0</v>
      </c>
      <c r="AN2143" s="6">
        <f t="shared" si="475"/>
        <v>0.8</v>
      </c>
      <c r="AO2143" t="str">
        <f>VLOOKUP(BD_PONDERACIONES[[#This Row],[Comuna]],Tabla3[#All],2,0)</f>
        <v>Cordillera</v>
      </c>
    </row>
    <row r="2144" spans="1:41" x14ac:dyDescent="0.35">
      <c r="A2144" t="s">
        <v>9726</v>
      </c>
      <c r="B2144" t="s">
        <v>9727</v>
      </c>
      <c r="C2144" t="s">
        <v>9728</v>
      </c>
      <c r="D2144" s="5">
        <v>44767</v>
      </c>
      <c r="E2144" s="5">
        <v>44715</v>
      </c>
      <c r="F2144" t="s">
        <v>753</v>
      </c>
      <c r="G2144" t="s">
        <v>9729</v>
      </c>
      <c r="H2144" t="s">
        <v>2860</v>
      </c>
      <c r="J2144" t="s">
        <v>756</v>
      </c>
      <c r="K2144" t="s">
        <v>756</v>
      </c>
      <c r="L2144" t="s">
        <v>773</v>
      </c>
      <c r="M2144" t="s">
        <v>773</v>
      </c>
      <c r="N2144" t="s">
        <v>756</v>
      </c>
      <c r="O2144" t="s">
        <v>756</v>
      </c>
      <c r="P2144" t="s">
        <v>758</v>
      </c>
      <c r="Q2144" t="s">
        <v>759</v>
      </c>
      <c r="R2144" t="s">
        <v>759</v>
      </c>
      <c r="S2144" t="s">
        <v>757</v>
      </c>
      <c r="T2144" t="s">
        <v>757</v>
      </c>
      <c r="U2144" t="s">
        <v>757</v>
      </c>
      <c r="V2144" t="s">
        <v>756</v>
      </c>
      <c r="W2144" t="s">
        <v>768</v>
      </c>
      <c r="X2144" t="s">
        <v>9730</v>
      </c>
      <c r="Y2144" t="str">
        <f t="shared" si="462"/>
        <v>junio</v>
      </c>
      <c r="Z2144">
        <f>YEAR(BD_PONDERACIONES[[#This Row],[Fecha Ejecución del Ticket]])</f>
        <v>2022</v>
      </c>
      <c r="AA2144" t="str">
        <f t="shared" si="463"/>
        <v>julio</v>
      </c>
      <c r="AB2144">
        <f>YEAR(BD_PONDERACIONES[[#This Row],[Fecha de Inspección]])</f>
        <v>2022</v>
      </c>
      <c r="AC2144">
        <f t="shared" si="464"/>
        <v>0.5</v>
      </c>
      <c r="AD2144">
        <f t="shared" si="465"/>
        <v>0.5</v>
      </c>
      <c r="AE2144">
        <f t="shared" si="466"/>
        <v>0</v>
      </c>
      <c r="AF2144">
        <f t="shared" si="467"/>
        <v>0</v>
      </c>
      <c r="AG2144">
        <f t="shared" si="468"/>
        <v>0.5</v>
      </c>
      <c r="AH2144">
        <f t="shared" si="469"/>
        <v>0.5</v>
      </c>
      <c r="AI2144">
        <f t="shared" si="470"/>
        <v>0.25</v>
      </c>
      <c r="AJ2144">
        <f t="shared" si="471"/>
        <v>0.25</v>
      </c>
      <c r="AK2144">
        <f t="shared" si="472"/>
        <v>0.5</v>
      </c>
      <c r="AL2144">
        <f t="shared" si="473"/>
        <v>0.5</v>
      </c>
      <c r="AM2144">
        <f t="shared" si="474"/>
        <v>0.17499999999999999</v>
      </c>
      <c r="AN2144" s="6">
        <f t="shared" si="475"/>
        <v>0.63500000000000001</v>
      </c>
      <c r="AO2144" t="str">
        <f>VLOOKUP(BD_PONDERACIONES[[#This Row],[Comuna]],Tabla3[#All],2,0)</f>
        <v>Cordillera</v>
      </c>
    </row>
    <row r="2145" spans="1:41" x14ac:dyDescent="0.35">
      <c r="A2145" t="s">
        <v>9731</v>
      </c>
      <c r="B2145" t="s">
        <v>9732</v>
      </c>
      <c r="C2145" t="s">
        <v>9733</v>
      </c>
      <c r="D2145" s="5">
        <v>44767</v>
      </c>
      <c r="E2145" s="5">
        <v>44741</v>
      </c>
      <c r="F2145" t="s">
        <v>763</v>
      </c>
      <c r="G2145" t="s">
        <v>9734</v>
      </c>
      <c r="H2145" t="s">
        <v>2860</v>
      </c>
      <c r="J2145" t="s">
        <v>756</v>
      </c>
      <c r="K2145" t="s">
        <v>756</v>
      </c>
      <c r="L2145" t="s">
        <v>757</v>
      </c>
      <c r="M2145" t="s">
        <v>757</v>
      </c>
      <c r="N2145" t="s">
        <v>756</v>
      </c>
      <c r="O2145" t="s">
        <v>756</v>
      </c>
      <c r="P2145" t="s">
        <v>758</v>
      </c>
      <c r="Q2145" t="s">
        <v>759</v>
      </c>
      <c r="R2145" t="s">
        <v>759</v>
      </c>
      <c r="S2145" t="s">
        <v>757</v>
      </c>
      <c r="T2145" t="s">
        <v>757</v>
      </c>
      <c r="U2145" t="s">
        <v>757</v>
      </c>
      <c r="V2145" t="s">
        <v>756</v>
      </c>
      <c r="W2145" t="s">
        <v>768</v>
      </c>
      <c r="X2145" t="s">
        <v>9735</v>
      </c>
      <c r="Y2145" t="str">
        <f t="shared" si="462"/>
        <v>junio</v>
      </c>
      <c r="Z2145">
        <f>YEAR(BD_PONDERACIONES[[#This Row],[Fecha Ejecución del Ticket]])</f>
        <v>2022</v>
      </c>
      <c r="AA2145" t="str">
        <f t="shared" si="463"/>
        <v>julio</v>
      </c>
      <c r="AB2145">
        <f>YEAR(BD_PONDERACIONES[[#This Row],[Fecha de Inspección]])</f>
        <v>2022</v>
      </c>
      <c r="AC2145">
        <f t="shared" si="464"/>
        <v>0.5</v>
      </c>
      <c r="AD2145">
        <f t="shared" si="465"/>
        <v>0.5</v>
      </c>
      <c r="AE2145">
        <f t="shared" si="466"/>
        <v>0.5</v>
      </c>
      <c r="AF2145">
        <f t="shared" si="467"/>
        <v>0.5</v>
      </c>
      <c r="AG2145">
        <f t="shared" si="468"/>
        <v>0.5</v>
      </c>
      <c r="AH2145">
        <f t="shared" si="469"/>
        <v>0.5</v>
      </c>
      <c r="AI2145">
        <f t="shared" si="470"/>
        <v>0.25</v>
      </c>
      <c r="AJ2145">
        <f t="shared" si="471"/>
        <v>0.25</v>
      </c>
      <c r="AK2145">
        <f t="shared" si="472"/>
        <v>0.5</v>
      </c>
      <c r="AL2145">
        <f t="shared" si="473"/>
        <v>0.5</v>
      </c>
      <c r="AM2145">
        <f t="shared" si="474"/>
        <v>0.17499999999999999</v>
      </c>
      <c r="AN2145" s="6">
        <f t="shared" si="475"/>
        <v>0.93500000000000005</v>
      </c>
      <c r="AO2145" t="str">
        <f>VLOOKUP(BD_PONDERACIONES[[#This Row],[Comuna]],Tabla3[#All],2,0)</f>
        <v>Cordillera</v>
      </c>
    </row>
    <row r="2146" spans="1:41" x14ac:dyDescent="0.35">
      <c r="A2146" t="s">
        <v>9736</v>
      </c>
      <c r="B2146" t="s">
        <v>9737</v>
      </c>
      <c r="C2146" t="s">
        <v>9738</v>
      </c>
      <c r="D2146" s="5">
        <v>44767</v>
      </c>
      <c r="E2146" s="5">
        <v>44728</v>
      </c>
      <c r="F2146" t="s">
        <v>753</v>
      </c>
      <c r="G2146" t="s">
        <v>9739</v>
      </c>
      <c r="H2146" t="s">
        <v>2860</v>
      </c>
      <c r="J2146" t="s">
        <v>756</v>
      </c>
      <c r="K2146" t="s">
        <v>756</v>
      </c>
      <c r="L2146" t="s">
        <v>757</v>
      </c>
      <c r="M2146" t="s">
        <v>757</v>
      </c>
      <c r="N2146" t="s">
        <v>756</v>
      </c>
      <c r="O2146" t="s">
        <v>756</v>
      </c>
      <c r="P2146" t="s">
        <v>758</v>
      </c>
      <c r="Q2146" t="s">
        <v>759</v>
      </c>
      <c r="R2146" t="s">
        <v>759</v>
      </c>
      <c r="S2146" t="s">
        <v>757</v>
      </c>
      <c r="T2146" t="s">
        <v>757</v>
      </c>
      <c r="U2146" t="s">
        <v>757</v>
      </c>
      <c r="V2146" t="s">
        <v>756</v>
      </c>
      <c r="W2146" t="s">
        <v>756</v>
      </c>
      <c r="X2146" t="s">
        <v>9740</v>
      </c>
      <c r="Y2146" t="str">
        <f t="shared" si="462"/>
        <v>junio</v>
      </c>
      <c r="Z2146">
        <f>YEAR(BD_PONDERACIONES[[#This Row],[Fecha Ejecución del Ticket]])</f>
        <v>2022</v>
      </c>
      <c r="AA2146" t="str">
        <f t="shared" si="463"/>
        <v>julio</v>
      </c>
      <c r="AB2146">
        <f>YEAR(BD_PONDERACIONES[[#This Row],[Fecha de Inspección]])</f>
        <v>2022</v>
      </c>
      <c r="AC2146">
        <f t="shared" si="464"/>
        <v>0.5</v>
      </c>
      <c r="AD2146">
        <f t="shared" si="465"/>
        <v>0.5</v>
      </c>
      <c r="AE2146">
        <f t="shared" si="466"/>
        <v>0.5</v>
      </c>
      <c r="AF2146">
        <f t="shared" si="467"/>
        <v>0.5</v>
      </c>
      <c r="AG2146">
        <f t="shared" si="468"/>
        <v>0.5</v>
      </c>
      <c r="AH2146">
        <f t="shared" si="469"/>
        <v>0.5</v>
      </c>
      <c r="AI2146">
        <f t="shared" si="470"/>
        <v>0.25</v>
      </c>
      <c r="AJ2146">
        <f t="shared" si="471"/>
        <v>0.25</v>
      </c>
      <c r="AK2146">
        <f t="shared" si="472"/>
        <v>0.5</v>
      </c>
      <c r="AL2146">
        <f t="shared" si="473"/>
        <v>0.5</v>
      </c>
      <c r="AM2146">
        <f t="shared" si="474"/>
        <v>0.5</v>
      </c>
      <c r="AN2146" s="6">
        <f t="shared" si="475"/>
        <v>1</v>
      </c>
      <c r="AO2146" t="str">
        <f>VLOOKUP(BD_PONDERACIONES[[#This Row],[Comuna]],Tabla3[#All],2,0)</f>
        <v>Cordillera</v>
      </c>
    </row>
    <row r="2147" spans="1:41" x14ac:dyDescent="0.35">
      <c r="A2147" t="s">
        <v>9741</v>
      </c>
      <c r="B2147" t="s">
        <v>9742</v>
      </c>
      <c r="C2147" t="s">
        <v>9743</v>
      </c>
      <c r="D2147" s="5">
        <v>44767</v>
      </c>
      <c r="E2147" s="5">
        <v>44685</v>
      </c>
      <c r="F2147" t="s">
        <v>763</v>
      </c>
      <c r="G2147" t="s">
        <v>9744</v>
      </c>
      <c r="H2147" t="s">
        <v>2860</v>
      </c>
      <c r="J2147" t="s">
        <v>756</v>
      </c>
      <c r="K2147" t="s">
        <v>756</v>
      </c>
      <c r="L2147" t="s">
        <v>757</v>
      </c>
      <c r="M2147" t="s">
        <v>757</v>
      </c>
      <c r="N2147" t="s">
        <v>756</v>
      </c>
      <c r="O2147" t="s">
        <v>756</v>
      </c>
      <c r="P2147" t="s">
        <v>765</v>
      </c>
      <c r="Q2147" t="s">
        <v>9745</v>
      </c>
      <c r="R2147" t="s">
        <v>9746</v>
      </c>
      <c r="S2147" t="s">
        <v>757</v>
      </c>
      <c r="T2147" t="s">
        <v>757</v>
      </c>
      <c r="U2147" t="s">
        <v>757</v>
      </c>
      <c r="V2147" t="s">
        <v>756</v>
      </c>
      <c r="W2147" t="s">
        <v>756</v>
      </c>
      <c r="X2147" t="s">
        <v>9747</v>
      </c>
      <c r="Y2147" t="str">
        <f t="shared" si="462"/>
        <v>mayo</v>
      </c>
      <c r="Z2147">
        <f>YEAR(BD_PONDERACIONES[[#This Row],[Fecha Ejecución del Ticket]])</f>
        <v>2022</v>
      </c>
      <c r="AA2147" t="str">
        <f t="shared" si="463"/>
        <v>julio</v>
      </c>
      <c r="AB2147">
        <f>YEAR(BD_PONDERACIONES[[#This Row],[Fecha de Inspección]])</f>
        <v>2022</v>
      </c>
      <c r="AC2147">
        <f t="shared" si="464"/>
        <v>0.5</v>
      </c>
      <c r="AD2147">
        <f t="shared" si="465"/>
        <v>0.5</v>
      </c>
      <c r="AE2147">
        <f t="shared" si="466"/>
        <v>0.5</v>
      </c>
      <c r="AF2147">
        <f t="shared" si="467"/>
        <v>0.5</v>
      </c>
      <c r="AG2147">
        <f t="shared" si="468"/>
        <v>0.5</v>
      </c>
      <c r="AH2147">
        <f t="shared" si="469"/>
        <v>0.5</v>
      </c>
      <c r="AI2147">
        <f t="shared" si="470"/>
        <v>0.25</v>
      </c>
      <c r="AJ2147">
        <f t="shared" si="471"/>
        <v>0.25</v>
      </c>
      <c r="AK2147">
        <f t="shared" si="472"/>
        <v>0.5</v>
      </c>
      <c r="AL2147">
        <f t="shared" si="473"/>
        <v>0.5</v>
      </c>
      <c r="AM2147">
        <f t="shared" si="474"/>
        <v>0.5</v>
      </c>
      <c r="AN2147" s="6">
        <f t="shared" si="475"/>
        <v>1</v>
      </c>
      <c r="AO2147" t="str">
        <f>VLOOKUP(BD_PONDERACIONES[[#This Row],[Comuna]],Tabla3[#All],2,0)</f>
        <v>Cordillera</v>
      </c>
    </row>
    <row r="2148" spans="1:41" x14ac:dyDescent="0.35">
      <c r="A2148" t="s">
        <v>9748</v>
      </c>
      <c r="B2148" t="s">
        <v>9749</v>
      </c>
      <c r="C2148" t="s">
        <v>9750</v>
      </c>
      <c r="D2148" s="5">
        <v>44767</v>
      </c>
      <c r="E2148" s="5">
        <v>44727</v>
      </c>
      <c r="F2148" t="s">
        <v>753</v>
      </c>
      <c r="G2148" t="s">
        <v>9751</v>
      </c>
      <c r="H2148" t="s">
        <v>2860</v>
      </c>
      <c r="J2148" t="s">
        <v>756</v>
      </c>
      <c r="K2148" t="s">
        <v>756</v>
      </c>
      <c r="L2148" t="s">
        <v>757</v>
      </c>
      <c r="M2148" t="s">
        <v>757</v>
      </c>
      <c r="N2148" t="s">
        <v>768</v>
      </c>
      <c r="O2148" t="s">
        <v>756</v>
      </c>
      <c r="P2148" t="s">
        <v>758</v>
      </c>
      <c r="Q2148" t="s">
        <v>759</v>
      </c>
      <c r="R2148" t="s">
        <v>759</v>
      </c>
      <c r="S2148" t="s">
        <v>757</v>
      </c>
      <c r="T2148" t="s">
        <v>757</v>
      </c>
      <c r="U2148" t="s">
        <v>757</v>
      </c>
      <c r="V2148" t="s">
        <v>756</v>
      </c>
      <c r="W2148" t="s">
        <v>768</v>
      </c>
      <c r="X2148" t="s">
        <v>9752</v>
      </c>
      <c r="Y2148" t="str">
        <f t="shared" si="462"/>
        <v>junio</v>
      </c>
      <c r="Z2148">
        <f>YEAR(BD_PONDERACIONES[[#This Row],[Fecha Ejecución del Ticket]])</f>
        <v>2022</v>
      </c>
      <c r="AA2148" t="str">
        <f t="shared" si="463"/>
        <v>julio</v>
      </c>
      <c r="AB2148">
        <f>YEAR(BD_PONDERACIONES[[#This Row],[Fecha de Inspección]])</f>
        <v>2022</v>
      </c>
      <c r="AC2148">
        <f t="shared" si="464"/>
        <v>0.5</v>
      </c>
      <c r="AD2148">
        <f t="shared" si="465"/>
        <v>0.5</v>
      </c>
      <c r="AE2148">
        <f t="shared" si="466"/>
        <v>0.5</v>
      </c>
      <c r="AF2148">
        <f t="shared" si="467"/>
        <v>0.5</v>
      </c>
      <c r="AG2148">
        <f t="shared" si="468"/>
        <v>0.17499999999999999</v>
      </c>
      <c r="AH2148">
        <f t="shared" si="469"/>
        <v>0.5</v>
      </c>
      <c r="AI2148">
        <f t="shared" si="470"/>
        <v>0.25</v>
      </c>
      <c r="AJ2148">
        <f t="shared" si="471"/>
        <v>0.25</v>
      </c>
      <c r="AK2148">
        <f t="shared" si="472"/>
        <v>0.5</v>
      </c>
      <c r="AL2148">
        <f t="shared" si="473"/>
        <v>0.5</v>
      </c>
      <c r="AM2148">
        <f t="shared" si="474"/>
        <v>0.17499999999999999</v>
      </c>
      <c r="AN2148" s="6">
        <f t="shared" si="475"/>
        <v>0.88625000000000009</v>
      </c>
      <c r="AO2148" t="str">
        <f>VLOOKUP(BD_PONDERACIONES[[#This Row],[Comuna]],Tabla3[#All],2,0)</f>
        <v>Cordillera</v>
      </c>
    </row>
    <row r="2149" spans="1:41" x14ac:dyDescent="0.35">
      <c r="A2149" t="s">
        <v>9753</v>
      </c>
      <c r="B2149" t="s">
        <v>9754</v>
      </c>
      <c r="C2149" t="s">
        <v>9755</v>
      </c>
      <c r="D2149" s="5">
        <v>44767</v>
      </c>
      <c r="E2149" s="5">
        <v>44736</v>
      </c>
      <c r="F2149" t="s">
        <v>763</v>
      </c>
      <c r="G2149" t="s">
        <v>9756</v>
      </c>
      <c r="H2149" t="s">
        <v>2860</v>
      </c>
      <c r="J2149" t="s">
        <v>756</v>
      </c>
      <c r="K2149" t="s">
        <v>756</v>
      </c>
      <c r="L2149" t="s">
        <v>757</v>
      </c>
      <c r="M2149" t="s">
        <v>757</v>
      </c>
      <c r="N2149" t="s">
        <v>756</v>
      </c>
      <c r="O2149" t="s">
        <v>756</v>
      </c>
      <c r="P2149" t="s">
        <v>758</v>
      </c>
      <c r="Q2149" t="s">
        <v>759</v>
      </c>
      <c r="R2149" t="s">
        <v>759</v>
      </c>
      <c r="S2149" t="s">
        <v>757</v>
      </c>
      <c r="T2149" t="s">
        <v>757</v>
      </c>
      <c r="U2149" t="s">
        <v>757</v>
      </c>
      <c r="V2149" t="s">
        <v>756</v>
      </c>
      <c r="W2149" t="s">
        <v>756</v>
      </c>
      <c r="X2149" t="s">
        <v>9757</v>
      </c>
      <c r="Y2149" t="str">
        <f t="shared" si="462"/>
        <v>junio</v>
      </c>
      <c r="Z2149">
        <f>YEAR(BD_PONDERACIONES[[#This Row],[Fecha Ejecución del Ticket]])</f>
        <v>2022</v>
      </c>
      <c r="AA2149" t="str">
        <f t="shared" si="463"/>
        <v>julio</v>
      </c>
      <c r="AB2149">
        <f>YEAR(BD_PONDERACIONES[[#This Row],[Fecha de Inspección]])</f>
        <v>2022</v>
      </c>
      <c r="AC2149">
        <f t="shared" si="464"/>
        <v>0.5</v>
      </c>
      <c r="AD2149">
        <f t="shared" si="465"/>
        <v>0.5</v>
      </c>
      <c r="AE2149">
        <f t="shared" si="466"/>
        <v>0.5</v>
      </c>
      <c r="AF2149">
        <f t="shared" si="467"/>
        <v>0.5</v>
      </c>
      <c r="AG2149">
        <f t="shared" si="468"/>
        <v>0.5</v>
      </c>
      <c r="AH2149">
        <f t="shared" si="469"/>
        <v>0.5</v>
      </c>
      <c r="AI2149">
        <f t="shared" si="470"/>
        <v>0.25</v>
      </c>
      <c r="AJ2149">
        <f t="shared" si="471"/>
        <v>0.25</v>
      </c>
      <c r="AK2149">
        <f t="shared" si="472"/>
        <v>0.5</v>
      </c>
      <c r="AL2149">
        <f t="shared" si="473"/>
        <v>0.5</v>
      </c>
      <c r="AM2149">
        <f t="shared" si="474"/>
        <v>0.5</v>
      </c>
      <c r="AN2149" s="6">
        <f t="shared" si="475"/>
        <v>1</v>
      </c>
      <c r="AO2149" t="str">
        <f>VLOOKUP(BD_PONDERACIONES[[#This Row],[Comuna]],Tabla3[#All],2,0)</f>
        <v>Cordillera</v>
      </c>
    </row>
    <row r="2150" spans="1:41" x14ac:dyDescent="0.35">
      <c r="A2150" t="s">
        <v>9758</v>
      </c>
      <c r="B2150" t="s">
        <v>9759</v>
      </c>
      <c r="C2150" t="s">
        <v>9760</v>
      </c>
      <c r="D2150" s="5">
        <v>44767</v>
      </c>
      <c r="E2150" s="5">
        <v>44725</v>
      </c>
      <c r="F2150" t="s">
        <v>753</v>
      </c>
      <c r="G2150" t="s">
        <v>9761</v>
      </c>
      <c r="H2150" t="s">
        <v>2860</v>
      </c>
      <c r="J2150" t="s">
        <v>756</v>
      </c>
      <c r="K2150" t="s">
        <v>756</v>
      </c>
      <c r="L2150" t="s">
        <v>757</v>
      </c>
      <c r="M2150" t="s">
        <v>757</v>
      </c>
      <c r="N2150" t="s">
        <v>756</v>
      </c>
      <c r="O2150" t="s">
        <v>756</v>
      </c>
      <c r="P2150" t="s">
        <v>765</v>
      </c>
      <c r="Q2150" t="s">
        <v>759</v>
      </c>
      <c r="R2150" t="s">
        <v>759</v>
      </c>
      <c r="S2150" t="s">
        <v>756</v>
      </c>
      <c r="T2150" t="s">
        <v>756</v>
      </c>
      <c r="U2150" t="s">
        <v>756</v>
      </c>
      <c r="V2150" t="s">
        <v>756</v>
      </c>
      <c r="W2150" t="s">
        <v>756</v>
      </c>
      <c r="X2150" t="s">
        <v>4451</v>
      </c>
      <c r="Y2150" t="str">
        <f t="shared" si="462"/>
        <v>junio</v>
      </c>
      <c r="Z2150">
        <f>YEAR(BD_PONDERACIONES[[#This Row],[Fecha Ejecución del Ticket]])</f>
        <v>2022</v>
      </c>
      <c r="AA2150" t="str">
        <f t="shared" si="463"/>
        <v>julio</v>
      </c>
      <c r="AB2150">
        <f>YEAR(BD_PONDERACIONES[[#This Row],[Fecha de Inspección]])</f>
        <v>2022</v>
      </c>
      <c r="AC2150">
        <f t="shared" si="464"/>
        <v>0.5</v>
      </c>
      <c r="AD2150">
        <f t="shared" si="465"/>
        <v>0.5</v>
      </c>
      <c r="AE2150">
        <f t="shared" si="466"/>
        <v>0.5</v>
      </c>
      <c r="AF2150">
        <f t="shared" si="467"/>
        <v>0.5</v>
      </c>
      <c r="AG2150">
        <f t="shared" si="468"/>
        <v>0.5</v>
      </c>
      <c r="AH2150">
        <f t="shared" si="469"/>
        <v>0.5</v>
      </c>
      <c r="AI2150">
        <f t="shared" si="470"/>
        <v>0.25</v>
      </c>
      <c r="AJ2150">
        <f t="shared" si="471"/>
        <v>0.25</v>
      </c>
      <c r="AK2150">
        <f t="shared" si="472"/>
        <v>0.5</v>
      </c>
      <c r="AL2150">
        <f t="shared" si="473"/>
        <v>0.5</v>
      </c>
      <c r="AM2150">
        <f t="shared" si="474"/>
        <v>0.5</v>
      </c>
      <c r="AN2150" s="6">
        <f t="shared" si="475"/>
        <v>1</v>
      </c>
      <c r="AO2150" t="str">
        <f>VLOOKUP(BD_PONDERACIONES[[#This Row],[Comuna]],Tabla3[#All],2,0)</f>
        <v>Cordillera</v>
      </c>
    </row>
    <row r="2151" spans="1:41" x14ac:dyDescent="0.35">
      <c r="A2151" t="s">
        <v>9762</v>
      </c>
      <c r="B2151" t="s">
        <v>9763</v>
      </c>
      <c r="C2151" t="s">
        <v>9764</v>
      </c>
      <c r="D2151" s="5">
        <v>44767</v>
      </c>
      <c r="E2151" s="5">
        <v>44738</v>
      </c>
      <c r="F2151" t="s">
        <v>763</v>
      </c>
      <c r="G2151" t="s">
        <v>9765</v>
      </c>
      <c r="H2151" t="s">
        <v>2860</v>
      </c>
      <c r="J2151" t="s">
        <v>756</v>
      </c>
      <c r="K2151" t="s">
        <v>756</v>
      </c>
      <c r="L2151" t="s">
        <v>757</v>
      </c>
      <c r="M2151" t="s">
        <v>757</v>
      </c>
      <c r="N2151" t="s">
        <v>756</v>
      </c>
      <c r="O2151" t="s">
        <v>756</v>
      </c>
      <c r="P2151" t="s">
        <v>765</v>
      </c>
      <c r="Q2151" t="s">
        <v>9766</v>
      </c>
      <c r="R2151" t="s">
        <v>9767</v>
      </c>
      <c r="S2151" t="s">
        <v>756</v>
      </c>
      <c r="T2151" t="s">
        <v>756</v>
      </c>
      <c r="U2151" t="s">
        <v>756</v>
      </c>
      <c r="V2151" t="s">
        <v>773</v>
      </c>
      <c r="W2151" t="s">
        <v>768</v>
      </c>
      <c r="X2151" t="s">
        <v>9768</v>
      </c>
      <c r="Y2151" t="str">
        <f t="shared" si="462"/>
        <v>junio</v>
      </c>
      <c r="Z2151">
        <f>YEAR(BD_PONDERACIONES[[#This Row],[Fecha Ejecución del Ticket]])</f>
        <v>2022</v>
      </c>
      <c r="AA2151" t="str">
        <f t="shared" si="463"/>
        <v>julio</v>
      </c>
      <c r="AB2151">
        <f>YEAR(BD_PONDERACIONES[[#This Row],[Fecha de Inspección]])</f>
        <v>2022</v>
      </c>
      <c r="AC2151">
        <f t="shared" si="464"/>
        <v>0.5</v>
      </c>
      <c r="AD2151">
        <f t="shared" si="465"/>
        <v>0.5</v>
      </c>
      <c r="AE2151">
        <f t="shared" si="466"/>
        <v>0.5</v>
      </c>
      <c r="AF2151">
        <f t="shared" si="467"/>
        <v>0.5</v>
      </c>
      <c r="AG2151">
        <f t="shared" si="468"/>
        <v>0.5</v>
      </c>
      <c r="AH2151">
        <f t="shared" si="469"/>
        <v>0.5</v>
      </c>
      <c r="AI2151">
        <f t="shared" si="470"/>
        <v>0.25</v>
      </c>
      <c r="AJ2151">
        <f t="shared" si="471"/>
        <v>0.25</v>
      </c>
      <c r="AK2151">
        <f t="shared" si="472"/>
        <v>0.5</v>
      </c>
      <c r="AL2151">
        <f t="shared" si="473"/>
        <v>0</v>
      </c>
      <c r="AM2151">
        <f t="shared" si="474"/>
        <v>0.17499999999999999</v>
      </c>
      <c r="AN2151" s="6">
        <f t="shared" si="475"/>
        <v>0.83500000000000008</v>
      </c>
      <c r="AO2151" t="str">
        <f>VLOOKUP(BD_PONDERACIONES[[#This Row],[Comuna]],Tabla3[#All],2,0)</f>
        <v>Cordillera</v>
      </c>
    </row>
    <row r="2152" spans="1:41" x14ac:dyDescent="0.35">
      <c r="A2152" t="s">
        <v>9769</v>
      </c>
      <c r="B2152" t="s">
        <v>9770</v>
      </c>
      <c r="C2152" t="s">
        <v>9771</v>
      </c>
      <c r="D2152" s="5">
        <v>44767</v>
      </c>
      <c r="E2152" s="5">
        <v>44734</v>
      </c>
      <c r="F2152" t="s">
        <v>763</v>
      </c>
      <c r="G2152" t="s">
        <v>9772</v>
      </c>
      <c r="H2152" t="s">
        <v>2860</v>
      </c>
      <c r="J2152" t="s">
        <v>756</v>
      </c>
      <c r="K2152" t="s">
        <v>756</v>
      </c>
      <c r="L2152" t="s">
        <v>757</v>
      </c>
      <c r="M2152" t="s">
        <v>757</v>
      </c>
      <c r="N2152" t="s">
        <v>756</v>
      </c>
      <c r="O2152" t="s">
        <v>756</v>
      </c>
      <c r="P2152" t="s">
        <v>758</v>
      </c>
      <c r="Q2152" t="s">
        <v>759</v>
      </c>
      <c r="R2152" t="s">
        <v>759</v>
      </c>
      <c r="S2152" t="s">
        <v>757</v>
      </c>
      <c r="T2152" t="s">
        <v>757</v>
      </c>
      <c r="U2152" t="s">
        <v>757</v>
      </c>
      <c r="V2152" t="s">
        <v>756</v>
      </c>
      <c r="W2152" t="s">
        <v>756</v>
      </c>
      <c r="X2152" t="s">
        <v>9773</v>
      </c>
      <c r="Y2152" t="str">
        <f t="shared" si="462"/>
        <v>junio</v>
      </c>
      <c r="Z2152">
        <f>YEAR(BD_PONDERACIONES[[#This Row],[Fecha Ejecución del Ticket]])</f>
        <v>2022</v>
      </c>
      <c r="AA2152" t="str">
        <f t="shared" si="463"/>
        <v>julio</v>
      </c>
      <c r="AB2152">
        <f>YEAR(BD_PONDERACIONES[[#This Row],[Fecha de Inspección]])</f>
        <v>2022</v>
      </c>
      <c r="AC2152">
        <f t="shared" si="464"/>
        <v>0.5</v>
      </c>
      <c r="AD2152">
        <f t="shared" si="465"/>
        <v>0.5</v>
      </c>
      <c r="AE2152">
        <f t="shared" si="466"/>
        <v>0.5</v>
      </c>
      <c r="AF2152">
        <f t="shared" si="467"/>
        <v>0.5</v>
      </c>
      <c r="AG2152">
        <f t="shared" si="468"/>
        <v>0.5</v>
      </c>
      <c r="AH2152">
        <f t="shared" si="469"/>
        <v>0.5</v>
      </c>
      <c r="AI2152">
        <f t="shared" si="470"/>
        <v>0.25</v>
      </c>
      <c r="AJ2152">
        <f t="shared" si="471"/>
        <v>0.25</v>
      </c>
      <c r="AK2152">
        <f t="shared" si="472"/>
        <v>0.5</v>
      </c>
      <c r="AL2152">
        <f t="shared" si="473"/>
        <v>0.5</v>
      </c>
      <c r="AM2152">
        <f t="shared" si="474"/>
        <v>0.5</v>
      </c>
      <c r="AN2152" s="6">
        <f t="shared" si="475"/>
        <v>1</v>
      </c>
      <c r="AO2152" t="str">
        <f>VLOOKUP(BD_PONDERACIONES[[#This Row],[Comuna]],Tabla3[#All],2,0)</f>
        <v>Cordillera</v>
      </c>
    </row>
    <row r="2153" spans="1:41" x14ac:dyDescent="0.35">
      <c r="A2153" t="s">
        <v>9774</v>
      </c>
      <c r="B2153" t="s">
        <v>9775</v>
      </c>
      <c r="C2153" t="s">
        <v>9776</v>
      </c>
      <c r="D2153" s="5">
        <v>44767</v>
      </c>
      <c r="E2153" s="5">
        <v>44726</v>
      </c>
      <c r="F2153" t="s">
        <v>753</v>
      </c>
      <c r="G2153" t="s">
        <v>9777</v>
      </c>
      <c r="H2153" t="s">
        <v>2860</v>
      </c>
      <c r="J2153" t="s">
        <v>756</v>
      </c>
      <c r="K2153" t="s">
        <v>756</v>
      </c>
      <c r="L2153" t="s">
        <v>757</v>
      </c>
      <c r="M2153" t="s">
        <v>757</v>
      </c>
      <c r="N2153" t="s">
        <v>756</v>
      </c>
      <c r="O2153" t="s">
        <v>756</v>
      </c>
      <c r="P2153" t="s">
        <v>765</v>
      </c>
      <c r="Q2153" t="s">
        <v>759</v>
      </c>
      <c r="R2153" t="s">
        <v>759</v>
      </c>
      <c r="S2153" t="s">
        <v>756</v>
      </c>
      <c r="T2153" t="s">
        <v>756</v>
      </c>
      <c r="U2153" t="s">
        <v>756</v>
      </c>
      <c r="V2153" t="s">
        <v>756</v>
      </c>
      <c r="W2153" t="s">
        <v>768</v>
      </c>
      <c r="X2153" t="s">
        <v>9778</v>
      </c>
      <c r="Y2153" t="str">
        <f t="shared" si="462"/>
        <v>junio</v>
      </c>
      <c r="Z2153">
        <f>YEAR(BD_PONDERACIONES[[#This Row],[Fecha Ejecución del Ticket]])</f>
        <v>2022</v>
      </c>
      <c r="AA2153" t="str">
        <f t="shared" si="463"/>
        <v>julio</v>
      </c>
      <c r="AB2153">
        <f>YEAR(BD_PONDERACIONES[[#This Row],[Fecha de Inspección]])</f>
        <v>2022</v>
      </c>
      <c r="AC2153">
        <f t="shared" si="464"/>
        <v>0.5</v>
      </c>
      <c r="AD2153">
        <f t="shared" si="465"/>
        <v>0.5</v>
      </c>
      <c r="AE2153">
        <f t="shared" si="466"/>
        <v>0.5</v>
      </c>
      <c r="AF2153">
        <f t="shared" si="467"/>
        <v>0.5</v>
      </c>
      <c r="AG2153">
        <f t="shared" si="468"/>
        <v>0.5</v>
      </c>
      <c r="AH2153">
        <f t="shared" si="469"/>
        <v>0.5</v>
      </c>
      <c r="AI2153">
        <f t="shared" si="470"/>
        <v>0.25</v>
      </c>
      <c r="AJ2153">
        <f t="shared" si="471"/>
        <v>0.25</v>
      </c>
      <c r="AK2153">
        <f t="shared" si="472"/>
        <v>0.5</v>
      </c>
      <c r="AL2153">
        <f t="shared" si="473"/>
        <v>0.5</v>
      </c>
      <c r="AM2153">
        <f t="shared" si="474"/>
        <v>0.17499999999999999</v>
      </c>
      <c r="AN2153" s="6">
        <f t="shared" si="475"/>
        <v>0.93500000000000005</v>
      </c>
      <c r="AO2153" t="str">
        <f>VLOOKUP(BD_PONDERACIONES[[#This Row],[Comuna]],Tabla3[#All],2,0)</f>
        <v>Cordillera</v>
      </c>
    </row>
    <row r="2154" spans="1:41" x14ac:dyDescent="0.35">
      <c r="A2154" t="s">
        <v>9779</v>
      </c>
      <c r="B2154" t="s">
        <v>9780</v>
      </c>
      <c r="C2154" t="s">
        <v>9781</v>
      </c>
      <c r="D2154" s="5">
        <v>44767</v>
      </c>
      <c r="E2154" s="5">
        <v>44730</v>
      </c>
      <c r="F2154" t="s">
        <v>763</v>
      </c>
      <c r="G2154" t="s">
        <v>9782</v>
      </c>
      <c r="H2154" t="s">
        <v>2860</v>
      </c>
      <c r="J2154" t="s">
        <v>756</v>
      </c>
      <c r="K2154" t="s">
        <v>756</v>
      </c>
      <c r="L2154" t="s">
        <v>757</v>
      </c>
      <c r="M2154" t="s">
        <v>757</v>
      </c>
      <c r="N2154" t="s">
        <v>756</v>
      </c>
      <c r="O2154" t="s">
        <v>756</v>
      </c>
      <c r="P2154" t="s">
        <v>758</v>
      </c>
      <c r="Q2154" t="s">
        <v>759</v>
      </c>
      <c r="R2154" t="s">
        <v>759</v>
      </c>
      <c r="S2154" t="s">
        <v>757</v>
      </c>
      <c r="T2154" t="s">
        <v>757</v>
      </c>
      <c r="U2154" t="s">
        <v>757</v>
      </c>
      <c r="V2154" t="s">
        <v>756</v>
      </c>
      <c r="W2154" t="s">
        <v>768</v>
      </c>
      <c r="X2154" t="s">
        <v>9783</v>
      </c>
      <c r="Y2154" t="str">
        <f t="shared" si="462"/>
        <v>junio</v>
      </c>
      <c r="Z2154">
        <f>YEAR(BD_PONDERACIONES[[#This Row],[Fecha Ejecución del Ticket]])</f>
        <v>2022</v>
      </c>
      <c r="AA2154" t="str">
        <f t="shared" si="463"/>
        <v>julio</v>
      </c>
      <c r="AB2154">
        <f>YEAR(BD_PONDERACIONES[[#This Row],[Fecha de Inspección]])</f>
        <v>2022</v>
      </c>
      <c r="AC2154">
        <f t="shared" si="464"/>
        <v>0.5</v>
      </c>
      <c r="AD2154">
        <f t="shared" si="465"/>
        <v>0.5</v>
      </c>
      <c r="AE2154">
        <f t="shared" si="466"/>
        <v>0.5</v>
      </c>
      <c r="AF2154">
        <f t="shared" si="467"/>
        <v>0.5</v>
      </c>
      <c r="AG2154">
        <f t="shared" si="468"/>
        <v>0.5</v>
      </c>
      <c r="AH2154">
        <f t="shared" si="469"/>
        <v>0.5</v>
      </c>
      <c r="AI2154">
        <f t="shared" si="470"/>
        <v>0.25</v>
      </c>
      <c r="AJ2154">
        <f t="shared" si="471"/>
        <v>0.25</v>
      </c>
      <c r="AK2154">
        <f t="shared" si="472"/>
        <v>0.5</v>
      </c>
      <c r="AL2154">
        <f t="shared" si="473"/>
        <v>0.5</v>
      </c>
      <c r="AM2154">
        <f t="shared" si="474"/>
        <v>0.17499999999999999</v>
      </c>
      <c r="AN2154" s="6">
        <f t="shared" si="475"/>
        <v>0.93500000000000005</v>
      </c>
      <c r="AO2154" t="str">
        <f>VLOOKUP(BD_PONDERACIONES[[#This Row],[Comuna]],Tabla3[#All],2,0)</f>
        <v>Cordillera</v>
      </c>
    </row>
    <row r="2155" spans="1:41" x14ac:dyDescent="0.35">
      <c r="A2155" t="s">
        <v>9784</v>
      </c>
      <c r="B2155" t="s">
        <v>9785</v>
      </c>
      <c r="C2155" t="s">
        <v>9786</v>
      </c>
      <c r="D2155" s="5">
        <v>44767</v>
      </c>
      <c r="E2155" s="5">
        <v>44722</v>
      </c>
      <c r="F2155" t="s">
        <v>753</v>
      </c>
      <c r="G2155" t="s">
        <v>9787</v>
      </c>
      <c r="H2155" t="s">
        <v>2860</v>
      </c>
      <c r="J2155" t="s">
        <v>756</v>
      </c>
      <c r="K2155" t="s">
        <v>756</v>
      </c>
      <c r="L2155" t="s">
        <v>757</v>
      </c>
      <c r="M2155" t="s">
        <v>757</v>
      </c>
      <c r="N2155" t="s">
        <v>756</v>
      </c>
      <c r="O2155" t="s">
        <v>756</v>
      </c>
      <c r="P2155" t="s">
        <v>758</v>
      </c>
      <c r="Q2155" t="s">
        <v>759</v>
      </c>
      <c r="R2155" t="s">
        <v>759</v>
      </c>
      <c r="S2155" t="s">
        <v>757</v>
      </c>
      <c r="T2155" t="s">
        <v>757</v>
      </c>
      <c r="U2155" t="s">
        <v>757</v>
      </c>
      <c r="V2155" t="s">
        <v>756</v>
      </c>
      <c r="W2155" t="s">
        <v>756</v>
      </c>
      <c r="X2155" t="s">
        <v>885</v>
      </c>
      <c r="Y2155" t="str">
        <f t="shared" si="462"/>
        <v>junio</v>
      </c>
      <c r="Z2155">
        <f>YEAR(BD_PONDERACIONES[[#This Row],[Fecha Ejecución del Ticket]])</f>
        <v>2022</v>
      </c>
      <c r="AA2155" t="str">
        <f t="shared" si="463"/>
        <v>julio</v>
      </c>
      <c r="AB2155">
        <f>YEAR(BD_PONDERACIONES[[#This Row],[Fecha de Inspección]])</f>
        <v>2022</v>
      </c>
      <c r="AC2155">
        <f t="shared" si="464"/>
        <v>0.5</v>
      </c>
      <c r="AD2155">
        <f t="shared" si="465"/>
        <v>0.5</v>
      </c>
      <c r="AE2155">
        <f t="shared" si="466"/>
        <v>0.5</v>
      </c>
      <c r="AF2155">
        <f t="shared" si="467"/>
        <v>0.5</v>
      </c>
      <c r="AG2155">
        <f t="shared" si="468"/>
        <v>0.5</v>
      </c>
      <c r="AH2155">
        <f t="shared" si="469"/>
        <v>0.5</v>
      </c>
      <c r="AI2155">
        <f t="shared" si="470"/>
        <v>0.25</v>
      </c>
      <c r="AJ2155">
        <f t="shared" si="471"/>
        <v>0.25</v>
      </c>
      <c r="AK2155">
        <f t="shared" si="472"/>
        <v>0.5</v>
      </c>
      <c r="AL2155">
        <f t="shared" si="473"/>
        <v>0.5</v>
      </c>
      <c r="AM2155">
        <f t="shared" si="474"/>
        <v>0.5</v>
      </c>
      <c r="AN2155" s="6">
        <f t="shared" si="475"/>
        <v>1</v>
      </c>
      <c r="AO2155" t="str">
        <f>VLOOKUP(BD_PONDERACIONES[[#This Row],[Comuna]],Tabla3[#All],2,0)</f>
        <v>Cordillera</v>
      </c>
    </row>
    <row r="2156" spans="1:41" x14ac:dyDescent="0.35">
      <c r="A2156" t="s">
        <v>9788</v>
      </c>
      <c r="B2156" t="s">
        <v>9789</v>
      </c>
      <c r="C2156" t="s">
        <v>9790</v>
      </c>
      <c r="D2156" s="5">
        <v>44767</v>
      </c>
      <c r="E2156" s="5">
        <v>44740</v>
      </c>
      <c r="F2156" t="s">
        <v>763</v>
      </c>
      <c r="G2156" t="s">
        <v>9791</v>
      </c>
      <c r="H2156" t="s">
        <v>2860</v>
      </c>
      <c r="J2156" t="s">
        <v>756</v>
      </c>
      <c r="K2156" t="s">
        <v>756</v>
      </c>
      <c r="L2156" t="s">
        <v>757</v>
      </c>
      <c r="M2156" t="s">
        <v>757</v>
      </c>
      <c r="N2156" t="s">
        <v>756</v>
      </c>
      <c r="O2156" t="s">
        <v>756</v>
      </c>
      <c r="P2156" t="s">
        <v>765</v>
      </c>
      <c r="Q2156" t="s">
        <v>9792</v>
      </c>
      <c r="R2156" t="s">
        <v>9793</v>
      </c>
      <c r="S2156" t="s">
        <v>756</v>
      </c>
      <c r="T2156" t="s">
        <v>756</v>
      </c>
      <c r="U2156" t="s">
        <v>756</v>
      </c>
      <c r="V2156" t="s">
        <v>756</v>
      </c>
      <c r="W2156" t="s">
        <v>756</v>
      </c>
      <c r="X2156" t="s">
        <v>9794</v>
      </c>
      <c r="Y2156" t="str">
        <f t="shared" si="462"/>
        <v>junio</v>
      </c>
      <c r="Z2156">
        <f>YEAR(BD_PONDERACIONES[[#This Row],[Fecha Ejecución del Ticket]])</f>
        <v>2022</v>
      </c>
      <c r="AA2156" t="str">
        <f t="shared" si="463"/>
        <v>julio</v>
      </c>
      <c r="AB2156">
        <f>YEAR(BD_PONDERACIONES[[#This Row],[Fecha de Inspección]])</f>
        <v>2022</v>
      </c>
      <c r="AC2156">
        <f t="shared" si="464"/>
        <v>0.5</v>
      </c>
      <c r="AD2156">
        <f t="shared" si="465"/>
        <v>0.5</v>
      </c>
      <c r="AE2156">
        <f t="shared" si="466"/>
        <v>0.5</v>
      </c>
      <c r="AF2156">
        <f t="shared" si="467"/>
        <v>0.5</v>
      </c>
      <c r="AG2156">
        <f t="shared" si="468"/>
        <v>0.5</v>
      </c>
      <c r="AH2156">
        <f t="shared" si="469"/>
        <v>0.5</v>
      </c>
      <c r="AI2156">
        <f t="shared" si="470"/>
        <v>0.25</v>
      </c>
      <c r="AJ2156">
        <f t="shared" si="471"/>
        <v>0.25</v>
      </c>
      <c r="AK2156">
        <f t="shared" si="472"/>
        <v>0.5</v>
      </c>
      <c r="AL2156">
        <f t="shared" si="473"/>
        <v>0.5</v>
      </c>
      <c r="AM2156">
        <f t="shared" si="474"/>
        <v>0.5</v>
      </c>
      <c r="AN2156" s="6">
        <f t="shared" si="475"/>
        <v>1</v>
      </c>
      <c r="AO2156" t="str">
        <f>VLOOKUP(BD_PONDERACIONES[[#This Row],[Comuna]],Tabla3[#All],2,0)</f>
        <v>Cordillera</v>
      </c>
    </row>
    <row r="2157" spans="1:41" x14ac:dyDescent="0.35">
      <c r="A2157" t="s">
        <v>9795</v>
      </c>
      <c r="B2157" t="s">
        <v>9796</v>
      </c>
      <c r="C2157" t="s">
        <v>9797</v>
      </c>
      <c r="D2157" s="5">
        <v>44767</v>
      </c>
      <c r="E2157" s="5">
        <v>44713</v>
      </c>
      <c r="F2157" t="s">
        <v>753</v>
      </c>
      <c r="G2157" t="s">
        <v>9798</v>
      </c>
      <c r="H2157" t="s">
        <v>2860</v>
      </c>
      <c r="J2157" t="s">
        <v>756</v>
      </c>
      <c r="K2157" t="s">
        <v>756</v>
      </c>
      <c r="L2157" t="s">
        <v>757</v>
      </c>
      <c r="M2157" t="s">
        <v>757</v>
      </c>
      <c r="N2157" t="s">
        <v>757</v>
      </c>
      <c r="O2157" t="s">
        <v>757</v>
      </c>
      <c r="P2157" t="s">
        <v>765</v>
      </c>
      <c r="Q2157" t="s">
        <v>759</v>
      </c>
      <c r="R2157" t="s">
        <v>759</v>
      </c>
      <c r="S2157" t="s">
        <v>757</v>
      </c>
      <c r="T2157" t="s">
        <v>757</v>
      </c>
      <c r="U2157" t="s">
        <v>757</v>
      </c>
      <c r="V2157" t="s">
        <v>756</v>
      </c>
      <c r="W2157" t="s">
        <v>756</v>
      </c>
      <c r="X2157" t="s">
        <v>9799</v>
      </c>
      <c r="Y2157" t="str">
        <f t="shared" si="462"/>
        <v>junio</v>
      </c>
      <c r="Z2157">
        <f>YEAR(BD_PONDERACIONES[[#This Row],[Fecha Ejecución del Ticket]])</f>
        <v>2022</v>
      </c>
      <c r="AA2157" t="str">
        <f t="shared" si="463"/>
        <v>julio</v>
      </c>
      <c r="AB2157">
        <f>YEAR(BD_PONDERACIONES[[#This Row],[Fecha de Inspección]])</f>
        <v>2022</v>
      </c>
      <c r="AC2157">
        <f t="shared" si="464"/>
        <v>0.5</v>
      </c>
      <c r="AD2157">
        <f t="shared" si="465"/>
        <v>0.5</v>
      </c>
      <c r="AE2157">
        <f t="shared" si="466"/>
        <v>0.5</v>
      </c>
      <c r="AF2157">
        <f t="shared" si="467"/>
        <v>0.5</v>
      </c>
      <c r="AG2157">
        <f t="shared" si="468"/>
        <v>0.5</v>
      </c>
      <c r="AH2157">
        <f t="shared" si="469"/>
        <v>0.5</v>
      </c>
      <c r="AI2157">
        <f t="shared" si="470"/>
        <v>0.25</v>
      </c>
      <c r="AJ2157">
        <f t="shared" si="471"/>
        <v>0.25</v>
      </c>
      <c r="AK2157">
        <f t="shared" si="472"/>
        <v>0.5</v>
      </c>
      <c r="AL2157">
        <f t="shared" si="473"/>
        <v>0.5</v>
      </c>
      <c r="AM2157">
        <f t="shared" si="474"/>
        <v>0.5</v>
      </c>
      <c r="AN2157" s="6">
        <f t="shared" si="475"/>
        <v>1</v>
      </c>
      <c r="AO2157" t="str">
        <f>VLOOKUP(BD_PONDERACIONES[[#This Row],[Comuna]],Tabla3[#All],2,0)</f>
        <v>Cordillera</v>
      </c>
    </row>
    <row r="2158" spans="1:41" x14ac:dyDescent="0.35">
      <c r="A2158" t="s">
        <v>9800</v>
      </c>
      <c r="B2158" t="s">
        <v>9801</v>
      </c>
      <c r="C2158" t="s">
        <v>9802</v>
      </c>
      <c r="D2158" s="5">
        <v>44767</v>
      </c>
      <c r="E2158" s="5">
        <v>44734</v>
      </c>
      <c r="F2158" t="s">
        <v>763</v>
      </c>
      <c r="G2158" t="s">
        <v>9803</v>
      </c>
      <c r="H2158" t="s">
        <v>2860</v>
      </c>
      <c r="J2158" t="s">
        <v>756</v>
      </c>
      <c r="K2158" t="s">
        <v>756</v>
      </c>
      <c r="L2158" t="s">
        <v>773</v>
      </c>
      <c r="M2158" t="s">
        <v>773</v>
      </c>
      <c r="N2158" t="s">
        <v>756</v>
      </c>
      <c r="O2158" t="s">
        <v>756</v>
      </c>
      <c r="P2158" t="s">
        <v>758</v>
      </c>
      <c r="Q2158" t="s">
        <v>759</v>
      </c>
      <c r="R2158" t="s">
        <v>759</v>
      </c>
      <c r="S2158" t="s">
        <v>757</v>
      </c>
      <c r="T2158" t="s">
        <v>757</v>
      </c>
      <c r="U2158" t="s">
        <v>757</v>
      </c>
      <c r="V2158" t="s">
        <v>756</v>
      </c>
      <c r="W2158" t="s">
        <v>768</v>
      </c>
      <c r="X2158" t="s">
        <v>9804</v>
      </c>
      <c r="Y2158" t="str">
        <f t="shared" si="462"/>
        <v>junio</v>
      </c>
      <c r="Z2158">
        <f>YEAR(BD_PONDERACIONES[[#This Row],[Fecha Ejecución del Ticket]])</f>
        <v>2022</v>
      </c>
      <c r="AA2158" t="str">
        <f t="shared" si="463"/>
        <v>julio</v>
      </c>
      <c r="AB2158">
        <f>YEAR(BD_PONDERACIONES[[#This Row],[Fecha de Inspección]])</f>
        <v>2022</v>
      </c>
      <c r="AC2158">
        <f t="shared" si="464"/>
        <v>0.5</v>
      </c>
      <c r="AD2158">
        <f t="shared" si="465"/>
        <v>0.5</v>
      </c>
      <c r="AE2158">
        <f t="shared" si="466"/>
        <v>0</v>
      </c>
      <c r="AF2158">
        <f t="shared" si="467"/>
        <v>0</v>
      </c>
      <c r="AG2158">
        <f t="shared" si="468"/>
        <v>0.5</v>
      </c>
      <c r="AH2158">
        <f t="shared" si="469"/>
        <v>0.5</v>
      </c>
      <c r="AI2158">
        <f t="shared" si="470"/>
        <v>0.25</v>
      </c>
      <c r="AJ2158">
        <f t="shared" si="471"/>
        <v>0.25</v>
      </c>
      <c r="AK2158">
        <f t="shared" si="472"/>
        <v>0.5</v>
      </c>
      <c r="AL2158">
        <f t="shared" si="473"/>
        <v>0.5</v>
      </c>
      <c r="AM2158">
        <f t="shared" si="474"/>
        <v>0.17499999999999999</v>
      </c>
      <c r="AN2158" s="6">
        <f t="shared" si="475"/>
        <v>0.63500000000000001</v>
      </c>
      <c r="AO2158" t="str">
        <f>VLOOKUP(BD_PONDERACIONES[[#This Row],[Comuna]],Tabla3[#All],2,0)</f>
        <v>Cordillera</v>
      </c>
    </row>
    <row r="2159" spans="1:41" x14ac:dyDescent="0.35">
      <c r="A2159" t="s">
        <v>9805</v>
      </c>
      <c r="B2159" t="s">
        <v>9806</v>
      </c>
      <c r="C2159" t="s">
        <v>9807</v>
      </c>
      <c r="D2159" s="5">
        <v>44767</v>
      </c>
      <c r="E2159" s="5">
        <v>44727</v>
      </c>
      <c r="F2159" t="s">
        <v>753</v>
      </c>
      <c r="G2159" t="s">
        <v>9808</v>
      </c>
      <c r="H2159" t="s">
        <v>2860</v>
      </c>
      <c r="J2159" t="s">
        <v>756</v>
      </c>
      <c r="K2159" t="s">
        <v>756</v>
      </c>
      <c r="L2159" t="s">
        <v>757</v>
      </c>
      <c r="M2159" t="s">
        <v>757</v>
      </c>
      <c r="N2159" t="s">
        <v>756</v>
      </c>
      <c r="O2159" t="s">
        <v>756</v>
      </c>
      <c r="P2159" t="s">
        <v>758</v>
      </c>
      <c r="Q2159" t="s">
        <v>759</v>
      </c>
      <c r="R2159" t="s">
        <v>759</v>
      </c>
      <c r="S2159" t="s">
        <v>757</v>
      </c>
      <c r="T2159" t="s">
        <v>757</v>
      </c>
      <c r="U2159" t="s">
        <v>757</v>
      </c>
      <c r="V2159" t="s">
        <v>756</v>
      </c>
      <c r="W2159" t="s">
        <v>768</v>
      </c>
      <c r="X2159" t="s">
        <v>9809</v>
      </c>
      <c r="Y2159" t="str">
        <f t="shared" si="462"/>
        <v>junio</v>
      </c>
      <c r="Z2159">
        <f>YEAR(BD_PONDERACIONES[[#This Row],[Fecha Ejecución del Ticket]])</f>
        <v>2022</v>
      </c>
      <c r="AA2159" t="str">
        <f t="shared" si="463"/>
        <v>julio</v>
      </c>
      <c r="AB2159">
        <f>YEAR(BD_PONDERACIONES[[#This Row],[Fecha de Inspección]])</f>
        <v>2022</v>
      </c>
      <c r="AC2159">
        <f t="shared" si="464"/>
        <v>0.5</v>
      </c>
      <c r="AD2159">
        <f t="shared" si="465"/>
        <v>0.5</v>
      </c>
      <c r="AE2159">
        <f t="shared" si="466"/>
        <v>0.5</v>
      </c>
      <c r="AF2159">
        <f t="shared" si="467"/>
        <v>0.5</v>
      </c>
      <c r="AG2159">
        <f t="shared" si="468"/>
        <v>0.5</v>
      </c>
      <c r="AH2159">
        <f t="shared" si="469"/>
        <v>0.5</v>
      </c>
      <c r="AI2159">
        <f t="shared" si="470"/>
        <v>0.25</v>
      </c>
      <c r="AJ2159">
        <f t="shared" si="471"/>
        <v>0.25</v>
      </c>
      <c r="AK2159">
        <f t="shared" si="472"/>
        <v>0.5</v>
      </c>
      <c r="AL2159">
        <f t="shared" si="473"/>
        <v>0.5</v>
      </c>
      <c r="AM2159">
        <f t="shared" si="474"/>
        <v>0.17499999999999999</v>
      </c>
      <c r="AN2159" s="6">
        <f t="shared" si="475"/>
        <v>0.93500000000000005</v>
      </c>
      <c r="AO2159" t="str">
        <f>VLOOKUP(BD_PONDERACIONES[[#This Row],[Comuna]],Tabla3[#All],2,0)</f>
        <v>Cordillera</v>
      </c>
    </row>
    <row r="2160" spans="1:41" x14ac:dyDescent="0.35">
      <c r="A2160" t="s">
        <v>9810</v>
      </c>
      <c r="B2160" t="s">
        <v>9811</v>
      </c>
      <c r="C2160" t="s">
        <v>9812</v>
      </c>
      <c r="D2160" s="5">
        <v>44767</v>
      </c>
      <c r="E2160" s="5">
        <v>44729</v>
      </c>
      <c r="F2160" t="s">
        <v>763</v>
      </c>
      <c r="G2160" t="s">
        <v>9813</v>
      </c>
      <c r="H2160" t="s">
        <v>2860</v>
      </c>
      <c r="J2160" t="s">
        <v>756</v>
      </c>
      <c r="K2160" t="s">
        <v>756</v>
      </c>
      <c r="L2160" t="s">
        <v>757</v>
      </c>
      <c r="M2160" t="s">
        <v>757</v>
      </c>
      <c r="N2160" t="s">
        <v>756</v>
      </c>
      <c r="O2160" t="s">
        <v>756</v>
      </c>
      <c r="P2160" t="s">
        <v>758</v>
      </c>
      <c r="Q2160" t="s">
        <v>759</v>
      </c>
      <c r="R2160" t="s">
        <v>759</v>
      </c>
      <c r="S2160" t="s">
        <v>757</v>
      </c>
      <c r="T2160" t="s">
        <v>757</v>
      </c>
      <c r="U2160" t="s">
        <v>757</v>
      </c>
      <c r="V2160" t="s">
        <v>756</v>
      </c>
      <c r="W2160" t="s">
        <v>756</v>
      </c>
      <c r="X2160" t="s">
        <v>9814</v>
      </c>
      <c r="Y2160" t="str">
        <f t="shared" si="462"/>
        <v>junio</v>
      </c>
      <c r="Z2160">
        <f>YEAR(BD_PONDERACIONES[[#This Row],[Fecha Ejecución del Ticket]])</f>
        <v>2022</v>
      </c>
      <c r="AA2160" t="str">
        <f t="shared" si="463"/>
        <v>julio</v>
      </c>
      <c r="AB2160">
        <f>YEAR(BD_PONDERACIONES[[#This Row],[Fecha de Inspección]])</f>
        <v>2022</v>
      </c>
      <c r="AC2160">
        <f t="shared" si="464"/>
        <v>0.5</v>
      </c>
      <c r="AD2160">
        <f t="shared" si="465"/>
        <v>0.5</v>
      </c>
      <c r="AE2160">
        <f t="shared" si="466"/>
        <v>0.5</v>
      </c>
      <c r="AF2160">
        <f t="shared" si="467"/>
        <v>0.5</v>
      </c>
      <c r="AG2160">
        <f t="shared" si="468"/>
        <v>0.5</v>
      </c>
      <c r="AH2160">
        <f t="shared" si="469"/>
        <v>0.5</v>
      </c>
      <c r="AI2160">
        <f t="shared" si="470"/>
        <v>0.25</v>
      </c>
      <c r="AJ2160">
        <f t="shared" si="471"/>
        <v>0.25</v>
      </c>
      <c r="AK2160">
        <f t="shared" si="472"/>
        <v>0.5</v>
      </c>
      <c r="AL2160">
        <f t="shared" si="473"/>
        <v>0.5</v>
      </c>
      <c r="AM2160">
        <f t="shared" si="474"/>
        <v>0.5</v>
      </c>
      <c r="AN2160" s="6">
        <f t="shared" si="475"/>
        <v>1</v>
      </c>
      <c r="AO2160" t="str">
        <f>VLOOKUP(BD_PONDERACIONES[[#This Row],[Comuna]],Tabla3[#All],2,0)</f>
        <v>Cordillera</v>
      </c>
    </row>
    <row r="2161" spans="1:41" x14ac:dyDescent="0.35">
      <c r="A2161" t="s">
        <v>9815</v>
      </c>
      <c r="B2161" t="s">
        <v>9816</v>
      </c>
      <c r="C2161" t="s">
        <v>9817</v>
      </c>
      <c r="D2161" s="5">
        <v>44767</v>
      </c>
      <c r="E2161" s="5">
        <v>44740</v>
      </c>
      <c r="F2161" t="s">
        <v>763</v>
      </c>
      <c r="G2161" t="s">
        <v>9818</v>
      </c>
      <c r="H2161" t="s">
        <v>2860</v>
      </c>
      <c r="J2161" t="s">
        <v>756</v>
      </c>
      <c r="K2161" t="s">
        <v>756</v>
      </c>
      <c r="L2161" t="s">
        <v>757</v>
      </c>
      <c r="M2161" t="s">
        <v>757</v>
      </c>
      <c r="N2161" t="s">
        <v>756</v>
      </c>
      <c r="O2161" t="s">
        <v>756</v>
      </c>
      <c r="P2161" t="s">
        <v>758</v>
      </c>
      <c r="Q2161" t="s">
        <v>759</v>
      </c>
      <c r="R2161" t="s">
        <v>759</v>
      </c>
      <c r="S2161" t="s">
        <v>757</v>
      </c>
      <c r="T2161" t="s">
        <v>757</v>
      </c>
      <c r="U2161" t="s">
        <v>757</v>
      </c>
      <c r="V2161" t="s">
        <v>756</v>
      </c>
      <c r="W2161" t="s">
        <v>773</v>
      </c>
      <c r="X2161" t="s">
        <v>9819</v>
      </c>
      <c r="Y2161" t="str">
        <f t="shared" si="462"/>
        <v>junio</v>
      </c>
      <c r="Z2161">
        <f>YEAR(BD_PONDERACIONES[[#This Row],[Fecha Ejecución del Ticket]])</f>
        <v>2022</v>
      </c>
      <c r="AA2161" t="str">
        <f t="shared" si="463"/>
        <v>julio</v>
      </c>
      <c r="AB2161">
        <f>YEAR(BD_PONDERACIONES[[#This Row],[Fecha de Inspección]])</f>
        <v>2022</v>
      </c>
      <c r="AC2161">
        <f t="shared" si="464"/>
        <v>0.5</v>
      </c>
      <c r="AD2161">
        <f t="shared" si="465"/>
        <v>0.5</v>
      </c>
      <c r="AE2161">
        <f t="shared" si="466"/>
        <v>0.5</v>
      </c>
      <c r="AF2161">
        <f t="shared" si="467"/>
        <v>0.5</v>
      </c>
      <c r="AG2161">
        <f t="shared" si="468"/>
        <v>0.5</v>
      </c>
      <c r="AH2161">
        <f t="shared" si="469"/>
        <v>0.5</v>
      </c>
      <c r="AI2161">
        <f t="shared" si="470"/>
        <v>0.25</v>
      </c>
      <c r="AJ2161">
        <f t="shared" si="471"/>
        <v>0.25</v>
      </c>
      <c r="AK2161">
        <f t="shared" si="472"/>
        <v>0.5</v>
      </c>
      <c r="AL2161">
        <f t="shared" si="473"/>
        <v>0.5</v>
      </c>
      <c r="AM2161">
        <f t="shared" si="474"/>
        <v>0</v>
      </c>
      <c r="AN2161" s="6">
        <f t="shared" si="475"/>
        <v>0.9</v>
      </c>
      <c r="AO2161" t="str">
        <f>VLOOKUP(BD_PONDERACIONES[[#This Row],[Comuna]],Tabla3[#All],2,0)</f>
        <v>Cordillera</v>
      </c>
    </row>
    <row r="2162" spans="1:41" x14ac:dyDescent="0.35">
      <c r="A2162" t="s">
        <v>9820</v>
      </c>
      <c r="B2162" t="s">
        <v>9821</v>
      </c>
      <c r="C2162" t="s">
        <v>9822</v>
      </c>
      <c r="D2162" s="5">
        <v>44767</v>
      </c>
      <c r="E2162" s="5">
        <v>44740</v>
      </c>
      <c r="F2162" t="s">
        <v>763</v>
      </c>
      <c r="G2162" t="s">
        <v>9823</v>
      </c>
      <c r="H2162" t="s">
        <v>2860</v>
      </c>
      <c r="J2162" t="s">
        <v>756</v>
      </c>
      <c r="K2162" t="s">
        <v>756</v>
      </c>
      <c r="L2162" t="s">
        <v>757</v>
      </c>
      <c r="M2162" t="s">
        <v>757</v>
      </c>
      <c r="N2162" t="s">
        <v>756</v>
      </c>
      <c r="O2162" t="s">
        <v>756</v>
      </c>
      <c r="P2162" t="s">
        <v>765</v>
      </c>
      <c r="Q2162" t="s">
        <v>9824</v>
      </c>
      <c r="R2162" t="s">
        <v>9825</v>
      </c>
      <c r="S2162" t="s">
        <v>756</v>
      </c>
      <c r="T2162" t="s">
        <v>756</v>
      </c>
      <c r="U2162" t="s">
        <v>756</v>
      </c>
      <c r="V2162" t="s">
        <v>756</v>
      </c>
      <c r="W2162" t="s">
        <v>756</v>
      </c>
      <c r="X2162" t="s">
        <v>9826</v>
      </c>
      <c r="Y2162" t="str">
        <f t="shared" si="462"/>
        <v>junio</v>
      </c>
      <c r="Z2162">
        <f>YEAR(BD_PONDERACIONES[[#This Row],[Fecha Ejecución del Ticket]])</f>
        <v>2022</v>
      </c>
      <c r="AA2162" t="str">
        <f t="shared" si="463"/>
        <v>julio</v>
      </c>
      <c r="AB2162">
        <f>YEAR(BD_PONDERACIONES[[#This Row],[Fecha de Inspección]])</f>
        <v>2022</v>
      </c>
      <c r="AC2162">
        <f t="shared" si="464"/>
        <v>0.5</v>
      </c>
      <c r="AD2162">
        <f t="shared" si="465"/>
        <v>0.5</v>
      </c>
      <c r="AE2162">
        <f t="shared" si="466"/>
        <v>0.5</v>
      </c>
      <c r="AF2162">
        <f t="shared" si="467"/>
        <v>0.5</v>
      </c>
      <c r="AG2162">
        <f t="shared" si="468"/>
        <v>0.5</v>
      </c>
      <c r="AH2162">
        <f t="shared" si="469"/>
        <v>0.5</v>
      </c>
      <c r="AI2162">
        <f t="shared" si="470"/>
        <v>0.25</v>
      </c>
      <c r="AJ2162">
        <f t="shared" si="471"/>
        <v>0.25</v>
      </c>
      <c r="AK2162">
        <f t="shared" si="472"/>
        <v>0.5</v>
      </c>
      <c r="AL2162">
        <f t="shared" si="473"/>
        <v>0.5</v>
      </c>
      <c r="AM2162">
        <f t="shared" si="474"/>
        <v>0.5</v>
      </c>
      <c r="AN2162" s="6">
        <f t="shared" si="475"/>
        <v>1</v>
      </c>
      <c r="AO2162" t="str">
        <f>VLOOKUP(BD_PONDERACIONES[[#This Row],[Comuna]],Tabla3[#All],2,0)</f>
        <v>Cordillera</v>
      </c>
    </row>
    <row r="2163" spans="1:41" x14ac:dyDescent="0.35">
      <c r="A2163" t="s">
        <v>9827</v>
      </c>
      <c r="B2163" t="s">
        <v>9828</v>
      </c>
      <c r="C2163" t="s">
        <v>9829</v>
      </c>
      <c r="D2163" s="5">
        <v>44767</v>
      </c>
      <c r="E2163" s="5">
        <v>44714</v>
      </c>
      <c r="F2163" t="s">
        <v>753</v>
      </c>
      <c r="G2163" t="s">
        <v>9830</v>
      </c>
      <c r="H2163" t="s">
        <v>2860</v>
      </c>
      <c r="J2163" t="s">
        <v>756</v>
      </c>
      <c r="K2163" t="s">
        <v>756</v>
      </c>
      <c r="L2163" t="s">
        <v>757</v>
      </c>
      <c r="M2163" t="s">
        <v>757</v>
      </c>
      <c r="N2163" t="s">
        <v>756</v>
      </c>
      <c r="O2163" t="s">
        <v>756</v>
      </c>
      <c r="P2163" t="s">
        <v>758</v>
      </c>
      <c r="Q2163" t="s">
        <v>759</v>
      </c>
      <c r="R2163" t="s">
        <v>759</v>
      </c>
      <c r="S2163" t="s">
        <v>757</v>
      </c>
      <c r="T2163" t="s">
        <v>757</v>
      </c>
      <c r="U2163" t="s">
        <v>757</v>
      </c>
      <c r="V2163" t="s">
        <v>756</v>
      </c>
      <c r="W2163" t="s">
        <v>756</v>
      </c>
      <c r="X2163" t="s">
        <v>9831</v>
      </c>
      <c r="Y2163" t="str">
        <f t="shared" si="462"/>
        <v>junio</v>
      </c>
      <c r="Z2163">
        <f>YEAR(BD_PONDERACIONES[[#This Row],[Fecha Ejecución del Ticket]])</f>
        <v>2022</v>
      </c>
      <c r="AA2163" t="str">
        <f t="shared" si="463"/>
        <v>julio</v>
      </c>
      <c r="AB2163">
        <f>YEAR(BD_PONDERACIONES[[#This Row],[Fecha de Inspección]])</f>
        <v>2022</v>
      </c>
      <c r="AC2163">
        <f t="shared" si="464"/>
        <v>0.5</v>
      </c>
      <c r="AD2163">
        <f t="shared" si="465"/>
        <v>0.5</v>
      </c>
      <c r="AE2163">
        <f t="shared" si="466"/>
        <v>0.5</v>
      </c>
      <c r="AF2163">
        <f t="shared" si="467"/>
        <v>0.5</v>
      </c>
      <c r="AG2163">
        <f t="shared" si="468"/>
        <v>0.5</v>
      </c>
      <c r="AH2163">
        <f t="shared" si="469"/>
        <v>0.5</v>
      </c>
      <c r="AI2163">
        <f t="shared" si="470"/>
        <v>0.25</v>
      </c>
      <c r="AJ2163">
        <f t="shared" si="471"/>
        <v>0.25</v>
      </c>
      <c r="AK2163">
        <f t="shared" si="472"/>
        <v>0.5</v>
      </c>
      <c r="AL2163">
        <f t="shared" si="473"/>
        <v>0.5</v>
      </c>
      <c r="AM2163">
        <f t="shared" si="474"/>
        <v>0.5</v>
      </c>
      <c r="AN2163" s="6">
        <f t="shared" si="475"/>
        <v>1</v>
      </c>
      <c r="AO2163" t="str">
        <f>VLOOKUP(BD_PONDERACIONES[[#This Row],[Comuna]],Tabla3[#All],2,0)</f>
        <v>Cordillera</v>
      </c>
    </row>
    <row r="2164" spans="1:41" x14ac:dyDescent="0.35">
      <c r="A2164" t="s">
        <v>9832</v>
      </c>
      <c r="B2164" t="s">
        <v>9833</v>
      </c>
      <c r="C2164" t="s">
        <v>9834</v>
      </c>
      <c r="D2164" s="5">
        <v>44767</v>
      </c>
      <c r="E2164" s="5">
        <v>44719</v>
      </c>
      <c r="F2164" t="s">
        <v>753</v>
      </c>
      <c r="G2164" t="s">
        <v>9835</v>
      </c>
      <c r="H2164" t="s">
        <v>2860</v>
      </c>
      <c r="J2164" t="s">
        <v>756</v>
      </c>
      <c r="K2164" t="s">
        <v>756</v>
      </c>
      <c r="L2164" t="s">
        <v>757</v>
      </c>
      <c r="M2164" t="s">
        <v>757</v>
      </c>
      <c r="N2164" t="s">
        <v>756</v>
      </c>
      <c r="O2164" t="s">
        <v>756</v>
      </c>
      <c r="P2164" t="s">
        <v>758</v>
      </c>
      <c r="Q2164" t="s">
        <v>759</v>
      </c>
      <c r="R2164" t="s">
        <v>759</v>
      </c>
      <c r="S2164" t="s">
        <v>757</v>
      </c>
      <c r="T2164" t="s">
        <v>757</v>
      </c>
      <c r="U2164" t="s">
        <v>757</v>
      </c>
      <c r="V2164" t="s">
        <v>756</v>
      </c>
      <c r="W2164" t="s">
        <v>768</v>
      </c>
      <c r="X2164" t="s">
        <v>8447</v>
      </c>
      <c r="Y2164" t="str">
        <f t="shared" si="462"/>
        <v>junio</v>
      </c>
      <c r="Z2164">
        <f>YEAR(BD_PONDERACIONES[[#This Row],[Fecha Ejecución del Ticket]])</f>
        <v>2022</v>
      </c>
      <c r="AA2164" t="str">
        <f t="shared" si="463"/>
        <v>julio</v>
      </c>
      <c r="AB2164">
        <f>YEAR(BD_PONDERACIONES[[#This Row],[Fecha de Inspección]])</f>
        <v>2022</v>
      </c>
      <c r="AC2164">
        <f t="shared" si="464"/>
        <v>0.5</v>
      </c>
      <c r="AD2164">
        <f t="shared" si="465"/>
        <v>0.5</v>
      </c>
      <c r="AE2164">
        <f t="shared" si="466"/>
        <v>0.5</v>
      </c>
      <c r="AF2164">
        <f t="shared" si="467"/>
        <v>0.5</v>
      </c>
      <c r="AG2164">
        <f t="shared" si="468"/>
        <v>0.5</v>
      </c>
      <c r="AH2164">
        <f t="shared" si="469"/>
        <v>0.5</v>
      </c>
      <c r="AI2164">
        <f t="shared" si="470"/>
        <v>0.25</v>
      </c>
      <c r="AJ2164">
        <f t="shared" si="471"/>
        <v>0.25</v>
      </c>
      <c r="AK2164">
        <f t="shared" si="472"/>
        <v>0.5</v>
      </c>
      <c r="AL2164">
        <f t="shared" si="473"/>
        <v>0.5</v>
      </c>
      <c r="AM2164">
        <f t="shared" si="474"/>
        <v>0.17499999999999999</v>
      </c>
      <c r="AN2164" s="6">
        <f t="shared" si="475"/>
        <v>0.93500000000000005</v>
      </c>
      <c r="AO2164" t="str">
        <f>VLOOKUP(BD_PONDERACIONES[[#This Row],[Comuna]],Tabla3[#All],2,0)</f>
        <v>Cordillera</v>
      </c>
    </row>
    <row r="2165" spans="1:41" x14ac:dyDescent="0.35">
      <c r="A2165" t="s">
        <v>9836</v>
      </c>
      <c r="B2165" t="s">
        <v>9837</v>
      </c>
      <c r="C2165" t="s">
        <v>9838</v>
      </c>
      <c r="D2165" s="5">
        <v>44767</v>
      </c>
      <c r="E2165" s="5">
        <v>44726</v>
      </c>
      <c r="F2165" t="s">
        <v>753</v>
      </c>
      <c r="G2165" t="s">
        <v>9839</v>
      </c>
      <c r="H2165" t="s">
        <v>2860</v>
      </c>
      <c r="J2165" t="s">
        <v>756</v>
      </c>
      <c r="K2165" t="s">
        <v>756</v>
      </c>
      <c r="L2165" t="s">
        <v>757</v>
      </c>
      <c r="M2165" t="s">
        <v>757</v>
      </c>
      <c r="N2165" t="s">
        <v>756</v>
      </c>
      <c r="O2165" t="s">
        <v>756</v>
      </c>
      <c r="P2165" t="s">
        <v>765</v>
      </c>
      <c r="Q2165" t="s">
        <v>759</v>
      </c>
      <c r="R2165" t="s">
        <v>759</v>
      </c>
      <c r="S2165" t="s">
        <v>757</v>
      </c>
      <c r="T2165" t="s">
        <v>757</v>
      </c>
      <c r="U2165" t="s">
        <v>756</v>
      </c>
      <c r="V2165" t="s">
        <v>756</v>
      </c>
      <c r="W2165" t="s">
        <v>768</v>
      </c>
      <c r="X2165" t="s">
        <v>9840</v>
      </c>
      <c r="Y2165" t="str">
        <f t="shared" si="462"/>
        <v>junio</v>
      </c>
      <c r="Z2165">
        <f>YEAR(BD_PONDERACIONES[[#This Row],[Fecha Ejecución del Ticket]])</f>
        <v>2022</v>
      </c>
      <c r="AA2165" t="str">
        <f t="shared" si="463"/>
        <v>julio</v>
      </c>
      <c r="AB2165">
        <f>YEAR(BD_PONDERACIONES[[#This Row],[Fecha de Inspección]])</f>
        <v>2022</v>
      </c>
      <c r="AC2165">
        <f t="shared" si="464"/>
        <v>0.5</v>
      </c>
      <c r="AD2165">
        <f t="shared" si="465"/>
        <v>0.5</v>
      </c>
      <c r="AE2165">
        <f t="shared" si="466"/>
        <v>0.5</v>
      </c>
      <c r="AF2165">
        <f t="shared" si="467"/>
        <v>0.5</v>
      </c>
      <c r="AG2165">
        <f t="shared" si="468"/>
        <v>0.5</v>
      </c>
      <c r="AH2165">
        <f t="shared" si="469"/>
        <v>0.5</v>
      </c>
      <c r="AI2165">
        <f t="shared" si="470"/>
        <v>0.25</v>
      </c>
      <c r="AJ2165">
        <f t="shared" si="471"/>
        <v>0.25</v>
      </c>
      <c r="AK2165">
        <f t="shared" si="472"/>
        <v>0.5</v>
      </c>
      <c r="AL2165">
        <f t="shared" si="473"/>
        <v>0.5</v>
      </c>
      <c r="AM2165">
        <f t="shared" si="474"/>
        <v>0.17499999999999999</v>
      </c>
      <c r="AN2165" s="6">
        <f t="shared" si="475"/>
        <v>0.93500000000000005</v>
      </c>
      <c r="AO2165" t="str">
        <f>VLOOKUP(BD_PONDERACIONES[[#This Row],[Comuna]],Tabla3[#All],2,0)</f>
        <v>Cordillera</v>
      </c>
    </row>
    <row r="2166" spans="1:41" x14ac:dyDescent="0.35">
      <c r="A2166" t="s">
        <v>9841</v>
      </c>
      <c r="B2166" t="s">
        <v>9842</v>
      </c>
      <c r="C2166" t="s">
        <v>9843</v>
      </c>
      <c r="D2166" s="5">
        <v>44767</v>
      </c>
      <c r="E2166" s="5">
        <v>44736</v>
      </c>
      <c r="F2166" t="s">
        <v>763</v>
      </c>
      <c r="G2166" t="s">
        <v>9844</v>
      </c>
      <c r="H2166" t="s">
        <v>2860</v>
      </c>
      <c r="J2166" t="s">
        <v>756</v>
      </c>
      <c r="K2166" t="s">
        <v>756</v>
      </c>
      <c r="L2166" t="s">
        <v>757</v>
      </c>
      <c r="M2166" t="s">
        <v>757</v>
      </c>
      <c r="N2166" t="s">
        <v>756</v>
      </c>
      <c r="O2166" t="s">
        <v>756</v>
      </c>
      <c r="P2166" t="s">
        <v>758</v>
      </c>
      <c r="Q2166" t="s">
        <v>759</v>
      </c>
      <c r="R2166" t="s">
        <v>759</v>
      </c>
      <c r="S2166" t="s">
        <v>757</v>
      </c>
      <c r="T2166" t="s">
        <v>757</v>
      </c>
      <c r="U2166" t="s">
        <v>757</v>
      </c>
      <c r="V2166" t="s">
        <v>756</v>
      </c>
      <c r="W2166" t="s">
        <v>756</v>
      </c>
      <c r="X2166" t="s">
        <v>804</v>
      </c>
      <c r="Y2166" t="str">
        <f t="shared" si="462"/>
        <v>junio</v>
      </c>
      <c r="Z2166">
        <f>YEAR(BD_PONDERACIONES[[#This Row],[Fecha Ejecución del Ticket]])</f>
        <v>2022</v>
      </c>
      <c r="AA2166" t="str">
        <f t="shared" si="463"/>
        <v>julio</v>
      </c>
      <c r="AB2166">
        <f>YEAR(BD_PONDERACIONES[[#This Row],[Fecha de Inspección]])</f>
        <v>2022</v>
      </c>
      <c r="AC2166">
        <f t="shared" si="464"/>
        <v>0.5</v>
      </c>
      <c r="AD2166">
        <f t="shared" si="465"/>
        <v>0.5</v>
      </c>
      <c r="AE2166">
        <f t="shared" si="466"/>
        <v>0.5</v>
      </c>
      <c r="AF2166">
        <f t="shared" si="467"/>
        <v>0.5</v>
      </c>
      <c r="AG2166">
        <f t="shared" si="468"/>
        <v>0.5</v>
      </c>
      <c r="AH2166">
        <f t="shared" si="469"/>
        <v>0.5</v>
      </c>
      <c r="AI2166">
        <f t="shared" si="470"/>
        <v>0.25</v>
      </c>
      <c r="AJ2166">
        <f t="shared" si="471"/>
        <v>0.25</v>
      </c>
      <c r="AK2166">
        <f t="shared" si="472"/>
        <v>0.5</v>
      </c>
      <c r="AL2166">
        <f t="shared" si="473"/>
        <v>0.5</v>
      </c>
      <c r="AM2166">
        <f t="shared" si="474"/>
        <v>0.5</v>
      </c>
      <c r="AN2166" s="6">
        <f t="shared" si="475"/>
        <v>1</v>
      </c>
      <c r="AO2166" t="str">
        <f>VLOOKUP(BD_PONDERACIONES[[#This Row],[Comuna]],Tabla3[#All],2,0)</f>
        <v>Cordillera</v>
      </c>
    </row>
    <row r="2167" spans="1:41" x14ac:dyDescent="0.35">
      <c r="A2167" t="s">
        <v>9665</v>
      </c>
      <c r="B2167" t="s">
        <v>9666</v>
      </c>
      <c r="C2167" t="s">
        <v>9667</v>
      </c>
      <c r="D2167" s="5">
        <v>44768</v>
      </c>
      <c r="E2167" s="5">
        <v>44742</v>
      </c>
      <c r="F2167" t="s">
        <v>763</v>
      </c>
      <c r="G2167" t="s">
        <v>9668</v>
      </c>
      <c r="H2167" t="s">
        <v>2860</v>
      </c>
      <c r="J2167" t="s">
        <v>756</v>
      </c>
      <c r="K2167" t="s">
        <v>756</v>
      </c>
      <c r="L2167" t="s">
        <v>757</v>
      </c>
      <c r="M2167" t="s">
        <v>757</v>
      </c>
      <c r="N2167" t="s">
        <v>756</v>
      </c>
      <c r="O2167" t="s">
        <v>756</v>
      </c>
      <c r="P2167" t="s">
        <v>765</v>
      </c>
      <c r="Q2167" t="s">
        <v>9669</v>
      </c>
      <c r="R2167" t="s">
        <v>759</v>
      </c>
      <c r="S2167" t="s">
        <v>756</v>
      </c>
      <c r="T2167" t="s">
        <v>756</v>
      </c>
      <c r="U2167" t="s">
        <v>756</v>
      </c>
      <c r="V2167" t="s">
        <v>756</v>
      </c>
      <c r="W2167" t="s">
        <v>756</v>
      </c>
      <c r="X2167" t="s">
        <v>9670</v>
      </c>
      <c r="Y2167" t="str">
        <f t="shared" si="462"/>
        <v>junio</v>
      </c>
      <c r="Z2167">
        <f>YEAR(BD_PONDERACIONES[[#This Row],[Fecha Ejecución del Ticket]])</f>
        <v>2022</v>
      </c>
      <c r="AA2167" t="str">
        <f t="shared" si="463"/>
        <v>julio</v>
      </c>
      <c r="AB2167">
        <f>YEAR(BD_PONDERACIONES[[#This Row],[Fecha de Inspección]])</f>
        <v>2022</v>
      </c>
      <c r="AC2167">
        <f t="shared" si="464"/>
        <v>0.5</v>
      </c>
      <c r="AD2167">
        <f t="shared" si="465"/>
        <v>0.5</v>
      </c>
      <c r="AE2167">
        <f t="shared" si="466"/>
        <v>0.5</v>
      </c>
      <c r="AF2167">
        <f t="shared" si="467"/>
        <v>0.5</v>
      </c>
      <c r="AG2167">
        <f t="shared" si="468"/>
        <v>0.5</v>
      </c>
      <c r="AH2167">
        <f t="shared" si="469"/>
        <v>0.5</v>
      </c>
      <c r="AI2167">
        <f t="shared" si="470"/>
        <v>0.25</v>
      </c>
      <c r="AJ2167">
        <f t="shared" si="471"/>
        <v>0.25</v>
      </c>
      <c r="AK2167">
        <f t="shared" si="472"/>
        <v>0.5</v>
      </c>
      <c r="AL2167">
        <f t="shared" si="473"/>
        <v>0.5</v>
      </c>
      <c r="AM2167">
        <f t="shared" si="474"/>
        <v>0.5</v>
      </c>
      <c r="AN2167" s="6">
        <f t="shared" si="475"/>
        <v>1</v>
      </c>
      <c r="AO2167" t="str">
        <f>VLOOKUP(BD_PONDERACIONES[[#This Row],[Comuna]],Tabla3[#All],2,0)</f>
        <v>Cordillera</v>
      </c>
    </row>
    <row r="2168" spans="1:41" x14ac:dyDescent="0.35">
      <c r="A2168" t="s">
        <v>9671</v>
      </c>
      <c r="B2168" t="s">
        <v>9672</v>
      </c>
      <c r="C2168" t="s">
        <v>9673</v>
      </c>
      <c r="D2168" s="5">
        <v>44768</v>
      </c>
      <c r="E2168" s="5">
        <v>44737</v>
      </c>
      <c r="F2168" t="s">
        <v>753</v>
      </c>
      <c r="G2168" t="s">
        <v>9674</v>
      </c>
      <c r="H2168" t="s">
        <v>2860</v>
      </c>
      <c r="J2168" t="s">
        <v>756</v>
      </c>
      <c r="K2168" t="s">
        <v>756</v>
      </c>
      <c r="L2168" t="s">
        <v>757</v>
      </c>
      <c r="M2168" t="s">
        <v>757</v>
      </c>
      <c r="N2168" t="s">
        <v>756</v>
      </c>
      <c r="O2168" t="s">
        <v>756</v>
      </c>
      <c r="P2168" t="s">
        <v>758</v>
      </c>
      <c r="Q2168" t="s">
        <v>759</v>
      </c>
      <c r="R2168" t="s">
        <v>759</v>
      </c>
      <c r="S2168" t="s">
        <v>757</v>
      </c>
      <c r="T2168" t="s">
        <v>757</v>
      </c>
      <c r="U2168" t="s">
        <v>757</v>
      </c>
      <c r="V2168" t="s">
        <v>756</v>
      </c>
      <c r="W2168" t="s">
        <v>756</v>
      </c>
      <c r="X2168" t="s">
        <v>5133</v>
      </c>
      <c r="Y2168" t="str">
        <f t="shared" si="462"/>
        <v>junio</v>
      </c>
      <c r="Z2168">
        <f>YEAR(BD_PONDERACIONES[[#This Row],[Fecha Ejecución del Ticket]])</f>
        <v>2022</v>
      </c>
      <c r="AA2168" t="str">
        <f t="shared" si="463"/>
        <v>julio</v>
      </c>
      <c r="AB2168">
        <f>YEAR(BD_PONDERACIONES[[#This Row],[Fecha de Inspección]])</f>
        <v>2022</v>
      </c>
      <c r="AC2168">
        <f t="shared" si="464"/>
        <v>0.5</v>
      </c>
      <c r="AD2168">
        <f t="shared" si="465"/>
        <v>0.5</v>
      </c>
      <c r="AE2168">
        <f t="shared" si="466"/>
        <v>0.5</v>
      </c>
      <c r="AF2168">
        <f t="shared" si="467"/>
        <v>0.5</v>
      </c>
      <c r="AG2168">
        <f t="shared" si="468"/>
        <v>0.5</v>
      </c>
      <c r="AH2168">
        <f t="shared" si="469"/>
        <v>0.5</v>
      </c>
      <c r="AI2168">
        <f t="shared" si="470"/>
        <v>0.25</v>
      </c>
      <c r="AJ2168">
        <f t="shared" si="471"/>
        <v>0.25</v>
      </c>
      <c r="AK2168">
        <f t="shared" si="472"/>
        <v>0.5</v>
      </c>
      <c r="AL2168">
        <f t="shared" si="473"/>
        <v>0.5</v>
      </c>
      <c r="AM2168">
        <f t="shared" si="474"/>
        <v>0.5</v>
      </c>
      <c r="AN2168" s="6">
        <f t="shared" si="475"/>
        <v>1</v>
      </c>
      <c r="AO2168" t="str">
        <f>VLOOKUP(BD_PONDERACIONES[[#This Row],[Comuna]],Tabla3[#All],2,0)</f>
        <v>Cordillera</v>
      </c>
    </row>
    <row r="2169" spans="1:41" x14ac:dyDescent="0.35">
      <c r="A2169" t="s">
        <v>9675</v>
      </c>
      <c r="B2169" t="s">
        <v>9676</v>
      </c>
      <c r="C2169" t="s">
        <v>9677</v>
      </c>
      <c r="D2169" s="5">
        <v>44768</v>
      </c>
      <c r="E2169" s="5">
        <v>44740</v>
      </c>
      <c r="F2169" t="s">
        <v>763</v>
      </c>
      <c r="G2169" t="s">
        <v>9678</v>
      </c>
      <c r="H2169" t="s">
        <v>2860</v>
      </c>
      <c r="J2169" t="s">
        <v>756</v>
      </c>
      <c r="K2169" t="s">
        <v>756</v>
      </c>
      <c r="L2169" t="s">
        <v>773</v>
      </c>
      <c r="M2169" t="s">
        <v>773</v>
      </c>
      <c r="N2169" t="s">
        <v>757</v>
      </c>
      <c r="O2169" t="s">
        <v>757</v>
      </c>
      <c r="P2169" t="s">
        <v>765</v>
      </c>
      <c r="Q2169" t="s">
        <v>9679</v>
      </c>
      <c r="R2169" t="s">
        <v>9680</v>
      </c>
      <c r="S2169" t="s">
        <v>757</v>
      </c>
      <c r="T2169" t="s">
        <v>757</v>
      </c>
      <c r="U2169" t="s">
        <v>757</v>
      </c>
      <c r="V2169" t="s">
        <v>756</v>
      </c>
      <c r="W2169" t="s">
        <v>768</v>
      </c>
      <c r="X2169" t="s">
        <v>9681</v>
      </c>
      <c r="Y2169" t="str">
        <f t="shared" si="462"/>
        <v>junio</v>
      </c>
      <c r="Z2169">
        <f>YEAR(BD_PONDERACIONES[[#This Row],[Fecha Ejecución del Ticket]])</f>
        <v>2022</v>
      </c>
      <c r="AA2169" t="str">
        <f t="shared" si="463"/>
        <v>julio</v>
      </c>
      <c r="AB2169">
        <f>YEAR(BD_PONDERACIONES[[#This Row],[Fecha de Inspección]])</f>
        <v>2022</v>
      </c>
      <c r="AC2169">
        <f t="shared" si="464"/>
        <v>0.5</v>
      </c>
      <c r="AD2169">
        <f t="shared" si="465"/>
        <v>0.5</v>
      </c>
      <c r="AE2169">
        <f t="shared" si="466"/>
        <v>0</v>
      </c>
      <c r="AF2169">
        <f t="shared" si="467"/>
        <v>0</v>
      </c>
      <c r="AG2169">
        <f t="shared" si="468"/>
        <v>0.5</v>
      </c>
      <c r="AH2169">
        <f t="shared" si="469"/>
        <v>0.5</v>
      </c>
      <c r="AI2169">
        <f t="shared" si="470"/>
        <v>0.25</v>
      </c>
      <c r="AJ2169">
        <f t="shared" si="471"/>
        <v>0.25</v>
      </c>
      <c r="AK2169">
        <f t="shared" si="472"/>
        <v>0.5</v>
      </c>
      <c r="AL2169">
        <f t="shared" si="473"/>
        <v>0.5</v>
      </c>
      <c r="AM2169">
        <f t="shared" si="474"/>
        <v>0.17499999999999999</v>
      </c>
      <c r="AN2169" s="6">
        <f t="shared" si="475"/>
        <v>0.63500000000000001</v>
      </c>
      <c r="AO2169" t="str">
        <f>VLOOKUP(BD_PONDERACIONES[[#This Row],[Comuna]],Tabla3[#All],2,0)</f>
        <v>Cordillera</v>
      </c>
    </row>
    <row r="2170" spans="1:41" x14ac:dyDescent="0.35">
      <c r="A2170" t="s">
        <v>9682</v>
      </c>
      <c r="B2170" t="s">
        <v>9683</v>
      </c>
      <c r="C2170" t="s">
        <v>9684</v>
      </c>
      <c r="D2170" s="5">
        <v>44768</v>
      </c>
      <c r="E2170" s="5">
        <v>44740</v>
      </c>
      <c r="F2170" t="s">
        <v>753</v>
      </c>
      <c r="G2170" t="s">
        <v>9685</v>
      </c>
      <c r="H2170" t="s">
        <v>2860</v>
      </c>
      <c r="J2170" t="s">
        <v>756</v>
      </c>
      <c r="K2170" t="s">
        <v>756</v>
      </c>
      <c r="L2170" t="s">
        <v>757</v>
      </c>
      <c r="M2170" t="s">
        <v>757</v>
      </c>
      <c r="N2170" t="s">
        <v>756</v>
      </c>
      <c r="O2170" t="s">
        <v>756</v>
      </c>
      <c r="P2170" t="s">
        <v>765</v>
      </c>
      <c r="Q2170" t="s">
        <v>759</v>
      </c>
      <c r="R2170" t="s">
        <v>759</v>
      </c>
      <c r="S2170" t="s">
        <v>757</v>
      </c>
      <c r="T2170" t="s">
        <v>757</v>
      </c>
      <c r="U2170" t="s">
        <v>756</v>
      </c>
      <c r="V2170" t="s">
        <v>756</v>
      </c>
      <c r="W2170" t="s">
        <v>756</v>
      </c>
      <c r="X2170" t="s">
        <v>994</v>
      </c>
      <c r="Y2170" t="str">
        <f t="shared" si="462"/>
        <v>junio</v>
      </c>
      <c r="Z2170">
        <f>YEAR(BD_PONDERACIONES[[#This Row],[Fecha Ejecución del Ticket]])</f>
        <v>2022</v>
      </c>
      <c r="AA2170" t="str">
        <f t="shared" si="463"/>
        <v>julio</v>
      </c>
      <c r="AB2170">
        <f>YEAR(BD_PONDERACIONES[[#This Row],[Fecha de Inspección]])</f>
        <v>2022</v>
      </c>
      <c r="AC2170">
        <f t="shared" si="464"/>
        <v>0.5</v>
      </c>
      <c r="AD2170">
        <f t="shared" si="465"/>
        <v>0.5</v>
      </c>
      <c r="AE2170">
        <f t="shared" si="466"/>
        <v>0.5</v>
      </c>
      <c r="AF2170">
        <f t="shared" si="467"/>
        <v>0.5</v>
      </c>
      <c r="AG2170">
        <f t="shared" si="468"/>
        <v>0.5</v>
      </c>
      <c r="AH2170">
        <f t="shared" si="469"/>
        <v>0.5</v>
      </c>
      <c r="AI2170">
        <f t="shared" si="470"/>
        <v>0.25</v>
      </c>
      <c r="AJ2170">
        <f t="shared" si="471"/>
        <v>0.25</v>
      </c>
      <c r="AK2170">
        <f t="shared" si="472"/>
        <v>0.5</v>
      </c>
      <c r="AL2170">
        <f t="shared" si="473"/>
        <v>0.5</v>
      </c>
      <c r="AM2170">
        <f t="shared" si="474"/>
        <v>0.5</v>
      </c>
      <c r="AN2170" s="6">
        <f t="shared" si="475"/>
        <v>1</v>
      </c>
      <c r="AO2170" t="str">
        <f>VLOOKUP(BD_PONDERACIONES[[#This Row],[Comuna]],Tabla3[#All],2,0)</f>
        <v>Cordillera</v>
      </c>
    </row>
    <row r="2171" spans="1:41" x14ac:dyDescent="0.35">
      <c r="A2171" t="s">
        <v>9686</v>
      </c>
      <c r="B2171" t="s">
        <v>9687</v>
      </c>
      <c r="C2171" t="s">
        <v>9688</v>
      </c>
      <c r="D2171" s="5">
        <v>44768</v>
      </c>
      <c r="E2171" s="5">
        <v>44732</v>
      </c>
      <c r="F2171" t="s">
        <v>753</v>
      </c>
      <c r="G2171" t="s">
        <v>9689</v>
      </c>
      <c r="H2171" t="s">
        <v>2860</v>
      </c>
      <c r="J2171" t="s">
        <v>756</v>
      </c>
      <c r="K2171" t="s">
        <v>756</v>
      </c>
      <c r="L2171" t="s">
        <v>757</v>
      </c>
      <c r="M2171" t="s">
        <v>757</v>
      </c>
      <c r="N2171" t="s">
        <v>756</v>
      </c>
      <c r="O2171" t="s">
        <v>756</v>
      </c>
      <c r="P2171" t="s">
        <v>758</v>
      </c>
      <c r="Q2171" t="s">
        <v>759</v>
      </c>
      <c r="R2171" t="s">
        <v>759</v>
      </c>
      <c r="S2171" t="s">
        <v>757</v>
      </c>
      <c r="T2171" t="s">
        <v>757</v>
      </c>
      <c r="U2171" t="s">
        <v>757</v>
      </c>
      <c r="V2171" t="s">
        <v>756</v>
      </c>
      <c r="W2171" t="s">
        <v>768</v>
      </c>
      <c r="X2171" t="s">
        <v>8238</v>
      </c>
      <c r="Y2171" t="str">
        <f t="shared" si="462"/>
        <v>junio</v>
      </c>
      <c r="Z2171">
        <f>YEAR(BD_PONDERACIONES[[#This Row],[Fecha Ejecución del Ticket]])</f>
        <v>2022</v>
      </c>
      <c r="AA2171" t="str">
        <f t="shared" si="463"/>
        <v>julio</v>
      </c>
      <c r="AB2171">
        <f>YEAR(BD_PONDERACIONES[[#This Row],[Fecha de Inspección]])</f>
        <v>2022</v>
      </c>
      <c r="AC2171">
        <f t="shared" si="464"/>
        <v>0.5</v>
      </c>
      <c r="AD2171">
        <f t="shared" si="465"/>
        <v>0.5</v>
      </c>
      <c r="AE2171">
        <f t="shared" si="466"/>
        <v>0.5</v>
      </c>
      <c r="AF2171">
        <f t="shared" si="467"/>
        <v>0.5</v>
      </c>
      <c r="AG2171">
        <f t="shared" si="468"/>
        <v>0.5</v>
      </c>
      <c r="AH2171">
        <f t="shared" si="469"/>
        <v>0.5</v>
      </c>
      <c r="AI2171">
        <f t="shared" si="470"/>
        <v>0.25</v>
      </c>
      <c r="AJ2171">
        <f t="shared" si="471"/>
        <v>0.25</v>
      </c>
      <c r="AK2171">
        <f t="shared" si="472"/>
        <v>0.5</v>
      </c>
      <c r="AL2171">
        <f t="shared" si="473"/>
        <v>0.5</v>
      </c>
      <c r="AM2171">
        <f t="shared" si="474"/>
        <v>0.17499999999999999</v>
      </c>
      <c r="AN2171" s="6">
        <f t="shared" si="475"/>
        <v>0.93500000000000005</v>
      </c>
      <c r="AO2171" t="str">
        <f>VLOOKUP(BD_PONDERACIONES[[#This Row],[Comuna]],Tabla3[#All],2,0)</f>
        <v>Cordillera</v>
      </c>
    </row>
    <row r="2172" spans="1:41" x14ac:dyDescent="0.35">
      <c r="A2172" t="s">
        <v>9690</v>
      </c>
      <c r="B2172" t="s">
        <v>9691</v>
      </c>
      <c r="C2172" t="s">
        <v>9692</v>
      </c>
      <c r="D2172" s="5">
        <v>44768</v>
      </c>
      <c r="E2172" s="5">
        <v>44741</v>
      </c>
      <c r="F2172" t="s">
        <v>763</v>
      </c>
      <c r="G2172" t="s">
        <v>9693</v>
      </c>
      <c r="H2172" t="s">
        <v>2860</v>
      </c>
      <c r="J2172" t="s">
        <v>756</v>
      </c>
      <c r="K2172" t="s">
        <v>756</v>
      </c>
      <c r="L2172" t="s">
        <v>757</v>
      </c>
      <c r="M2172" t="s">
        <v>757</v>
      </c>
      <c r="N2172" t="s">
        <v>756</v>
      </c>
      <c r="O2172" t="s">
        <v>756</v>
      </c>
      <c r="P2172" t="s">
        <v>765</v>
      </c>
      <c r="Q2172" t="s">
        <v>9694</v>
      </c>
      <c r="R2172" t="s">
        <v>9695</v>
      </c>
      <c r="S2172" t="s">
        <v>756</v>
      </c>
      <c r="T2172" t="s">
        <v>756</v>
      </c>
      <c r="U2172" t="s">
        <v>756</v>
      </c>
      <c r="V2172" t="s">
        <v>756</v>
      </c>
      <c r="W2172" t="s">
        <v>756</v>
      </c>
      <c r="X2172" t="s">
        <v>9696</v>
      </c>
      <c r="Y2172" t="str">
        <f t="shared" si="462"/>
        <v>junio</v>
      </c>
      <c r="Z2172">
        <f>YEAR(BD_PONDERACIONES[[#This Row],[Fecha Ejecución del Ticket]])</f>
        <v>2022</v>
      </c>
      <c r="AA2172" t="str">
        <f t="shared" si="463"/>
        <v>julio</v>
      </c>
      <c r="AB2172">
        <f>YEAR(BD_PONDERACIONES[[#This Row],[Fecha de Inspección]])</f>
        <v>2022</v>
      </c>
      <c r="AC2172">
        <f t="shared" si="464"/>
        <v>0.5</v>
      </c>
      <c r="AD2172">
        <f t="shared" si="465"/>
        <v>0.5</v>
      </c>
      <c r="AE2172">
        <f t="shared" si="466"/>
        <v>0.5</v>
      </c>
      <c r="AF2172">
        <f t="shared" si="467"/>
        <v>0.5</v>
      </c>
      <c r="AG2172">
        <f t="shared" si="468"/>
        <v>0.5</v>
      </c>
      <c r="AH2172">
        <f t="shared" si="469"/>
        <v>0.5</v>
      </c>
      <c r="AI2172">
        <f t="shared" si="470"/>
        <v>0.25</v>
      </c>
      <c r="AJ2172">
        <f t="shared" si="471"/>
        <v>0.25</v>
      </c>
      <c r="AK2172">
        <f t="shared" si="472"/>
        <v>0.5</v>
      </c>
      <c r="AL2172">
        <f t="shared" si="473"/>
        <v>0.5</v>
      </c>
      <c r="AM2172">
        <f t="shared" si="474"/>
        <v>0.5</v>
      </c>
      <c r="AN2172" s="6">
        <f t="shared" si="475"/>
        <v>1</v>
      </c>
      <c r="AO2172" t="str">
        <f>VLOOKUP(BD_PONDERACIONES[[#This Row],[Comuna]],Tabla3[#All],2,0)</f>
        <v>Cordillera</v>
      </c>
    </row>
    <row r="2173" spans="1:41" x14ac:dyDescent="0.35">
      <c r="A2173" t="s">
        <v>9697</v>
      </c>
      <c r="B2173" t="s">
        <v>9698</v>
      </c>
      <c r="C2173" t="s">
        <v>9699</v>
      </c>
      <c r="D2173" s="5">
        <v>44768</v>
      </c>
      <c r="E2173" s="5">
        <v>44739</v>
      </c>
      <c r="F2173" t="s">
        <v>753</v>
      </c>
      <c r="G2173" t="s">
        <v>9700</v>
      </c>
      <c r="H2173" t="s">
        <v>2860</v>
      </c>
      <c r="J2173" t="s">
        <v>756</v>
      </c>
      <c r="K2173" t="s">
        <v>756</v>
      </c>
      <c r="L2173" t="s">
        <v>757</v>
      </c>
      <c r="M2173" t="s">
        <v>757</v>
      </c>
      <c r="N2173" t="s">
        <v>757</v>
      </c>
      <c r="O2173" t="s">
        <v>757</v>
      </c>
      <c r="P2173" t="s">
        <v>758</v>
      </c>
      <c r="Q2173" t="s">
        <v>759</v>
      </c>
      <c r="R2173" t="s">
        <v>759</v>
      </c>
      <c r="S2173" t="s">
        <v>757</v>
      </c>
      <c r="T2173" t="s">
        <v>757</v>
      </c>
      <c r="U2173" t="s">
        <v>757</v>
      </c>
      <c r="V2173" t="s">
        <v>768</v>
      </c>
      <c r="W2173" t="s">
        <v>768</v>
      </c>
      <c r="X2173" t="s">
        <v>9701</v>
      </c>
      <c r="Y2173" t="str">
        <f t="shared" si="462"/>
        <v>junio</v>
      </c>
      <c r="Z2173">
        <f>YEAR(BD_PONDERACIONES[[#This Row],[Fecha Ejecución del Ticket]])</f>
        <v>2022</v>
      </c>
      <c r="AA2173" t="str">
        <f t="shared" si="463"/>
        <v>julio</v>
      </c>
      <c r="AB2173">
        <f>YEAR(BD_PONDERACIONES[[#This Row],[Fecha de Inspección]])</f>
        <v>2022</v>
      </c>
      <c r="AC2173">
        <f t="shared" si="464"/>
        <v>0.5</v>
      </c>
      <c r="AD2173">
        <f t="shared" si="465"/>
        <v>0.5</v>
      </c>
      <c r="AE2173">
        <f t="shared" si="466"/>
        <v>0.5</v>
      </c>
      <c r="AF2173">
        <f t="shared" si="467"/>
        <v>0.5</v>
      </c>
      <c r="AG2173">
        <f t="shared" si="468"/>
        <v>0.5</v>
      </c>
      <c r="AH2173">
        <f t="shared" si="469"/>
        <v>0.5</v>
      </c>
      <c r="AI2173">
        <f t="shared" si="470"/>
        <v>0.25</v>
      </c>
      <c r="AJ2173">
        <f t="shared" si="471"/>
        <v>0.25</v>
      </c>
      <c r="AK2173">
        <f t="shared" si="472"/>
        <v>0.5</v>
      </c>
      <c r="AL2173">
        <f t="shared" si="473"/>
        <v>0.17499999999999999</v>
      </c>
      <c r="AM2173">
        <f t="shared" si="474"/>
        <v>0.17499999999999999</v>
      </c>
      <c r="AN2173" s="6">
        <f t="shared" si="475"/>
        <v>0.87</v>
      </c>
      <c r="AO2173" t="str">
        <f>VLOOKUP(BD_PONDERACIONES[[#This Row],[Comuna]],Tabla3[#All],2,0)</f>
        <v>Cordillera</v>
      </c>
    </row>
    <row r="2174" spans="1:41" x14ac:dyDescent="0.35">
      <c r="A2174" t="s">
        <v>9702</v>
      </c>
      <c r="B2174" t="s">
        <v>9703</v>
      </c>
      <c r="C2174" t="s">
        <v>9704</v>
      </c>
      <c r="D2174" s="5">
        <v>44768</v>
      </c>
      <c r="E2174" s="5">
        <v>44730</v>
      </c>
      <c r="F2174" t="s">
        <v>753</v>
      </c>
      <c r="G2174" t="s">
        <v>9705</v>
      </c>
      <c r="H2174" t="s">
        <v>2860</v>
      </c>
      <c r="J2174" t="s">
        <v>756</v>
      </c>
      <c r="K2174" t="s">
        <v>756</v>
      </c>
      <c r="L2174" t="s">
        <v>773</v>
      </c>
      <c r="M2174" t="s">
        <v>773</v>
      </c>
      <c r="N2174" t="s">
        <v>756</v>
      </c>
      <c r="O2174" t="s">
        <v>756</v>
      </c>
      <c r="P2174" t="s">
        <v>758</v>
      </c>
      <c r="Q2174" t="s">
        <v>759</v>
      </c>
      <c r="R2174" t="s">
        <v>759</v>
      </c>
      <c r="S2174" t="s">
        <v>757</v>
      </c>
      <c r="T2174" t="s">
        <v>757</v>
      </c>
      <c r="U2174" t="s">
        <v>757</v>
      </c>
      <c r="V2174" t="s">
        <v>756</v>
      </c>
      <c r="W2174" t="s">
        <v>768</v>
      </c>
      <c r="X2174" t="s">
        <v>9706</v>
      </c>
      <c r="Y2174" t="str">
        <f t="shared" si="462"/>
        <v>junio</v>
      </c>
      <c r="Z2174">
        <f>YEAR(BD_PONDERACIONES[[#This Row],[Fecha Ejecución del Ticket]])</f>
        <v>2022</v>
      </c>
      <c r="AA2174" t="str">
        <f t="shared" si="463"/>
        <v>julio</v>
      </c>
      <c r="AB2174">
        <f>YEAR(BD_PONDERACIONES[[#This Row],[Fecha de Inspección]])</f>
        <v>2022</v>
      </c>
      <c r="AC2174">
        <f t="shared" si="464"/>
        <v>0.5</v>
      </c>
      <c r="AD2174">
        <f t="shared" si="465"/>
        <v>0.5</v>
      </c>
      <c r="AE2174">
        <f t="shared" si="466"/>
        <v>0</v>
      </c>
      <c r="AF2174">
        <f t="shared" si="467"/>
        <v>0</v>
      </c>
      <c r="AG2174">
        <f t="shared" si="468"/>
        <v>0.5</v>
      </c>
      <c r="AH2174">
        <f t="shared" si="469"/>
        <v>0.5</v>
      </c>
      <c r="AI2174">
        <f t="shared" si="470"/>
        <v>0.25</v>
      </c>
      <c r="AJ2174">
        <f t="shared" si="471"/>
        <v>0.25</v>
      </c>
      <c r="AK2174">
        <f t="shared" si="472"/>
        <v>0.5</v>
      </c>
      <c r="AL2174">
        <f t="shared" si="473"/>
        <v>0.5</v>
      </c>
      <c r="AM2174">
        <f t="shared" si="474"/>
        <v>0.17499999999999999</v>
      </c>
      <c r="AN2174" s="6">
        <f t="shared" si="475"/>
        <v>0.63500000000000001</v>
      </c>
      <c r="AO2174" t="str">
        <f>VLOOKUP(BD_PONDERACIONES[[#This Row],[Comuna]],Tabla3[#All],2,0)</f>
        <v>Cordillera</v>
      </c>
    </row>
    <row r="2175" spans="1:41" x14ac:dyDescent="0.35">
      <c r="A2175" t="s">
        <v>9707</v>
      </c>
      <c r="B2175" t="s">
        <v>9708</v>
      </c>
      <c r="C2175" t="s">
        <v>9709</v>
      </c>
      <c r="D2175" s="5">
        <v>44768</v>
      </c>
      <c r="E2175" s="5">
        <v>44734</v>
      </c>
      <c r="F2175" t="s">
        <v>753</v>
      </c>
      <c r="G2175" t="s">
        <v>9710</v>
      </c>
      <c r="H2175" t="s">
        <v>2860</v>
      </c>
      <c r="J2175" t="s">
        <v>756</v>
      </c>
      <c r="K2175" t="s">
        <v>756</v>
      </c>
      <c r="L2175" t="s">
        <v>773</v>
      </c>
      <c r="M2175" t="s">
        <v>773</v>
      </c>
      <c r="N2175" t="s">
        <v>756</v>
      </c>
      <c r="O2175" t="s">
        <v>756</v>
      </c>
      <c r="P2175" t="s">
        <v>758</v>
      </c>
      <c r="Q2175" t="s">
        <v>759</v>
      </c>
      <c r="R2175" t="s">
        <v>759</v>
      </c>
      <c r="S2175" t="s">
        <v>757</v>
      </c>
      <c r="T2175" t="s">
        <v>757</v>
      </c>
      <c r="U2175" t="s">
        <v>757</v>
      </c>
      <c r="V2175" t="s">
        <v>756</v>
      </c>
      <c r="W2175" t="s">
        <v>756</v>
      </c>
      <c r="X2175" t="s">
        <v>9711</v>
      </c>
      <c r="Y2175" t="str">
        <f t="shared" si="462"/>
        <v>junio</v>
      </c>
      <c r="Z2175">
        <f>YEAR(BD_PONDERACIONES[[#This Row],[Fecha Ejecución del Ticket]])</f>
        <v>2022</v>
      </c>
      <c r="AA2175" t="str">
        <f t="shared" si="463"/>
        <v>julio</v>
      </c>
      <c r="AB2175">
        <f>YEAR(BD_PONDERACIONES[[#This Row],[Fecha de Inspección]])</f>
        <v>2022</v>
      </c>
      <c r="AC2175">
        <f t="shared" si="464"/>
        <v>0.5</v>
      </c>
      <c r="AD2175">
        <f t="shared" si="465"/>
        <v>0.5</v>
      </c>
      <c r="AE2175">
        <f t="shared" si="466"/>
        <v>0</v>
      </c>
      <c r="AF2175">
        <f t="shared" si="467"/>
        <v>0</v>
      </c>
      <c r="AG2175">
        <f t="shared" si="468"/>
        <v>0.5</v>
      </c>
      <c r="AH2175">
        <f t="shared" si="469"/>
        <v>0.5</v>
      </c>
      <c r="AI2175">
        <f t="shared" si="470"/>
        <v>0.25</v>
      </c>
      <c r="AJ2175">
        <f t="shared" si="471"/>
        <v>0.25</v>
      </c>
      <c r="AK2175">
        <f t="shared" si="472"/>
        <v>0.5</v>
      </c>
      <c r="AL2175">
        <f t="shared" si="473"/>
        <v>0.5</v>
      </c>
      <c r="AM2175">
        <f t="shared" si="474"/>
        <v>0.5</v>
      </c>
      <c r="AN2175" s="6">
        <f t="shared" si="475"/>
        <v>0.7</v>
      </c>
      <c r="AO2175" t="str">
        <f>VLOOKUP(BD_PONDERACIONES[[#This Row],[Comuna]],Tabla3[#All],2,0)</f>
        <v>Cordillera</v>
      </c>
    </row>
    <row r="2176" spans="1:41" x14ac:dyDescent="0.35">
      <c r="A2176" t="s">
        <v>9630</v>
      </c>
      <c r="B2176" t="s">
        <v>9631</v>
      </c>
      <c r="C2176" t="s">
        <v>9632</v>
      </c>
      <c r="D2176" s="5">
        <v>44769</v>
      </c>
      <c r="E2176" s="5">
        <v>44741</v>
      </c>
      <c r="F2176" t="s">
        <v>763</v>
      </c>
      <c r="G2176" t="s">
        <v>9633</v>
      </c>
      <c r="H2176" t="s">
        <v>2860</v>
      </c>
      <c r="J2176" t="s">
        <v>756</v>
      </c>
      <c r="K2176" t="s">
        <v>756</v>
      </c>
      <c r="L2176" t="s">
        <v>757</v>
      </c>
      <c r="M2176" t="s">
        <v>757</v>
      </c>
      <c r="N2176" t="s">
        <v>756</v>
      </c>
      <c r="O2176" t="s">
        <v>756</v>
      </c>
      <c r="P2176" t="s">
        <v>758</v>
      </c>
      <c r="Q2176" t="s">
        <v>759</v>
      </c>
      <c r="R2176" t="s">
        <v>759</v>
      </c>
      <c r="S2176" t="s">
        <v>757</v>
      </c>
      <c r="T2176" t="s">
        <v>757</v>
      </c>
      <c r="U2176" t="s">
        <v>757</v>
      </c>
      <c r="V2176" t="s">
        <v>756</v>
      </c>
      <c r="W2176" t="s">
        <v>756</v>
      </c>
      <c r="X2176" t="s">
        <v>9634</v>
      </c>
      <c r="Y2176" t="str">
        <f t="shared" si="462"/>
        <v>junio</v>
      </c>
      <c r="Z2176">
        <f>YEAR(BD_PONDERACIONES[[#This Row],[Fecha Ejecución del Ticket]])</f>
        <v>2022</v>
      </c>
      <c r="AA2176" t="str">
        <f t="shared" si="463"/>
        <v>julio</v>
      </c>
      <c r="AB2176">
        <f>YEAR(BD_PONDERACIONES[[#This Row],[Fecha de Inspección]])</f>
        <v>2022</v>
      </c>
      <c r="AC2176">
        <f t="shared" si="464"/>
        <v>0.5</v>
      </c>
      <c r="AD2176">
        <f t="shared" si="465"/>
        <v>0.5</v>
      </c>
      <c r="AE2176">
        <f t="shared" si="466"/>
        <v>0.5</v>
      </c>
      <c r="AF2176">
        <f t="shared" si="467"/>
        <v>0.5</v>
      </c>
      <c r="AG2176">
        <f t="shared" si="468"/>
        <v>0.5</v>
      </c>
      <c r="AH2176">
        <f t="shared" si="469"/>
        <v>0.5</v>
      </c>
      <c r="AI2176">
        <f t="shared" si="470"/>
        <v>0.25</v>
      </c>
      <c r="AJ2176">
        <f t="shared" si="471"/>
        <v>0.25</v>
      </c>
      <c r="AK2176">
        <f t="shared" si="472"/>
        <v>0.5</v>
      </c>
      <c r="AL2176">
        <f t="shared" si="473"/>
        <v>0.5</v>
      </c>
      <c r="AM2176">
        <f t="shared" si="474"/>
        <v>0.5</v>
      </c>
      <c r="AN2176" s="6">
        <f t="shared" si="475"/>
        <v>1</v>
      </c>
      <c r="AO2176" t="str">
        <f>VLOOKUP(BD_PONDERACIONES[[#This Row],[Comuna]],Tabla3[#All],2,0)</f>
        <v>Cordillera</v>
      </c>
    </row>
    <row r="2177" spans="1:41" x14ac:dyDescent="0.35">
      <c r="A2177" t="s">
        <v>9635</v>
      </c>
      <c r="B2177" t="s">
        <v>9636</v>
      </c>
      <c r="C2177" t="s">
        <v>9637</v>
      </c>
      <c r="D2177" s="5">
        <v>44769</v>
      </c>
      <c r="E2177" s="5">
        <v>44740</v>
      </c>
      <c r="F2177" t="s">
        <v>763</v>
      </c>
      <c r="G2177" t="s">
        <v>9638</v>
      </c>
      <c r="H2177" t="s">
        <v>2860</v>
      </c>
      <c r="J2177" t="s">
        <v>756</v>
      </c>
      <c r="K2177" t="s">
        <v>756</v>
      </c>
      <c r="L2177" t="s">
        <v>757</v>
      </c>
      <c r="M2177" t="s">
        <v>757</v>
      </c>
      <c r="N2177" t="s">
        <v>756</v>
      </c>
      <c r="O2177" t="s">
        <v>756</v>
      </c>
      <c r="P2177" t="s">
        <v>758</v>
      </c>
      <c r="Q2177" t="s">
        <v>759</v>
      </c>
      <c r="R2177" t="s">
        <v>759</v>
      </c>
      <c r="S2177" t="s">
        <v>757</v>
      </c>
      <c r="T2177" t="s">
        <v>757</v>
      </c>
      <c r="U2177" t="s">
        <v>757</v>
      </c>
      <c r="V2177" t="s">
        <v>756</v>
      </c>
      <c r="W2177" t="s">
        <v>773</v>
      </c>
      <c r="X2177" t="s">
        <v>9639</v>
      </c>
      <c r="Y2177" t="str">
        <f t="shared" si="462"/>
        <v>junio</v>
      </c>
      <c r="Z2177">
        <f>YEAR(BD_PONDERACIONES[[#This Row],[Fecha Ejecución del Ticket]])</f>
        <v>2022</v>
      </c>
      <c r="AA2177" t="str">
        <f t="shared" si="463"/>
        <v>julio</v>
      </c>
      <c r="AB2177">
        <f>YEAR(BD_PONDERACIONES[[#This Row],[Fecha de Inspección]])</f>
        <v>2022</v>
      </c>
      <c r="AC2177">
        <f t="shared" si="464"/>
        <v>0.5</v>
      </c>
      <c r="AD2177">
        <f t="shared" si="465"/>
        <v>0.5</v>
      </c>
      <c r="AE2177">
        <f t="shared" si="466"/>
        <v>0.5</v>
      </c>
      <c r="AF2177">
        <f t="shared" si="467"/>
        <v>0.5</v>
      </c>
      <c r="AG2177">
        <f t="shared" si="468"/>
        <v>0.5</v>
      </c>
      <c r="AH2177">
        <f t="shared" si="469"/>
        <v>0.5</v>
      </c>
      <c r="AI2177">
        <f t="shared" si="470"/>
        <v>0.25</v>
      </c>
      <c r="AJ2177">
        <f t="shared" si="471"/>
        <v>0.25</v>
      </c>
      <c r="AK2177">
        <f t="shared" si="472"/>
        <v>0.5</v>
      </c>
      <c r="AL2177">
        <f t="shared" si="473"/>
        <v>0.5</v>
      </c>
      <c r="AM2177">
        <f t="shared" si="474"/>
        <v>0</v>
      </c>
      <c r="AN2177" s="6">
        <f t="shared" si="475"/>
        <v>0.9</v>
      </c>
      <c r="AO2177" t="str">
        <f>VLOOKUP(BD_PONDERACIONES[[#This Row],[Comuna]],Tabla3[#All],2,0)</f>
        <v>Cordillera</v>
      </c>
    </row>
    <row r="2178" spans="1:41" x14ac:dyDescent="0.35">
      <c r="A2178" t="s">
        <v>9640</v>
      </c>
      <c r="B2178" t="s">
        <v>9641</v>
      </c>
      <c r="C2178" t="s">
        <v>9642</v>
      </c>
      <c r="D2178" s="5">
        <v>44769</v>
      </c>
      <c r="E2178" s="5">
        <v>44741</v>
      </c>
      <c r="F2178" t="s">
        <v>763</v>
      </c>
      <c r="G2178" t="s">
        <v>9643</v>
      </c>
      <c r="H2178" t="s">
        <v>2860</v>
      </c>
      <c r="J2178" t="s">
        <v>756</v>
      </c>
      <c r="K2178" t="s">
        <v>756</v>
      </c>
      <c r="L2178" t="s">
        <v>757</v>
      </c>
      <c r="M2178" t="s">
        <v>757</v>
      </c>
      <c r="N2178" t="s">
        <v>756</v>
      </c>
      <c r="O2178" t="s">
        <v>756</v>
      </c>
      <c r="P2178" t="s">
        <v>758</v>
      </c>
      <c r="Q2178" t="s">
        <v>759</v>
      </c>
      <c r="R2178" t="s">
        <v>759</v>
      </c>
      <c r="S2178" t="s">
        <v>757</v>
      </c>
      <c r="T2178" t="s">
        <v>757</v>
      </c>
      <c r="U2178" t="s">
        <v>757</v>
      </c>
      <c r="V2178" t="s">
        <v>768</v>
      </c>
      <c r="W2178" t="s">
        <v>773</v>
      </c>
      <c r="X2178" t="s">
        <v>9644</v>
      </c>
      <c r="Y2178" t="str">
        <f t="shared" ref="Y2178:Y2241" si="476">TEXT(E2178,"MMMM")</f>
        <v>junio</v>
      </c>
      <c r="Z2178">
        <f>YEAR(BD_PONDERACIONES[[#This Row],[Fecha Ejecución del Ticket]])</f>
        <v>2022</v>
      </c>
      <c r="AA2178" t="str">
        <f t="shared" ref="AA2178:AA2241" si="477">TEXT(D2178,"MMMM")</f>
        <v>julio</v>
      </c>
      <c r="AB2178">
        <f>YEAR(BD_PONDERACIONES[[#This Row],[Fecha de Inspección]])</f>
        <v>2022</v>
      </c>
      <c r="AC2178">
        <f t="shared" ref="AC2178:AC2241" si="478">IF(OR(J2178="Cumple",J2178="No Aplica"),0.5,0)</f>
        <v>0.5</v>
      </c>
      <c r="AD2178">
        <f t="shared" ref="AD2178:AD2241" si="479">IF(OR(K2178="CUMPLE",K2178="No Aplica"),0.5,0)</f>
        <v>0.5</v>
      </c>
      <c r="AE2178">
        <f t="shared" ref="AE2178:AE2241" si="480">IF(OR(L2178="CUMPLE",L2178="No Aplica"),0.5,0)</f>
        <v>0.5</v>
      </c>
      <c r="AF2178">
        <f t="shared" ref="AF2178:AF2241" si="481">IF(OR(M2178="CUMPLE",M2178="No Aplica"),0.5,0)</f>
        <v>0.5</v>
      </c>
      <c r="AG2178">
        <f t="shared" ref="AG2178:AG2241" si="482">IF(OR(N2178="CUMPLE",N2178="No Aplica"),0.5,IF(N2178="Cumple Mayormente",0.325,IF(N2178="Cumple Parcialmente",0.175,0)))</f>
        <v>0.5</v>
      </c>
      <c r="AH2178">
        <f t="shared" ref="AH2178:AH2241" si="483">IF(OR(O2178="CUMPLE",O2178="No Aplica"),0.5,IF(O2178="Cumple Mayormente",0.325,IF(O2178="Cumple Parcialmente",0.175,0)))</f>
        <v>0.5</v>
      </c>
      <c r="AI2178">
        <f t="shared" ref="AI2178:AI2241" si="484">IF(OR(S2178="CUMPLE",S2178="No Aplica"),0.25,IF(S2178="Cumple Mayormente",0.1625,IF(S2178="Cumple Parcialmente",0.0875,0)))</f>
        <v>0.25</v>
      </c>
      <c r="AJ2178">
        <f t="shared" ref="AJ2178:AJ2241" si="485">IF(OR(T2178="CUMPLE",T2178="No Aplica"),0.25,IF(T2178="Cumple Mayormente",0.1625,IF(T2178="Cumple Parcialmente",0.0875,0)))</f>
        <v>0.25</v>
      </c>
      <c r="AK2178">
        <f t="shared" ref="AK2178:AK2241" si="486">IF(OR(U2178="CUMPLE",U2178="No Aplica"),0.5,IF(U2178="Cumple Mayormente",0.325,IF(U2178="Cumple Parcialmente",0.175,0)))</f>
        <v>0.5</v>
      </c>
      <c r="AL2178">
        <f t="shared" ref="AL2178:AL2241" si="487">IF(OR(V2178="CUMPLE",V2178="No Aplica"),0.5,IF(V2178="Cumple Mayormente",0.325,IF(V2178="Cumple Parcialmente",0.175,0)))</f>
        <v>0.17499999999999999</v>
      </c>
      <c r="AM2178">
        <f t="shared" ref="AM2178:AM2241" si="488">IF(OR(W2178="CUMPLE",W2178="No Aplica"),0.5,IF(W2178="Cumple Mayormente",0.325,IF(W2178="Cumple Parcialmente",0.175,0)))</f>
        <v>0</v>
      </c>
      <c r="AN2178" s="6">
        <f t="shared" ref="AN2178:AN2241" si="489">((AC2178+AD2178)*0.2)+((AE2178+AF2178)*0.3)+((AG2178+AH2178)*0.15)+((AI2178+AJ2178+AK2178)*0.15)+((AL2178+AM2178)*0.2)</f>
        <v>0.83500000000000008</v>
      </c>
      <c r="AO2178" t="str">
        <f>VLOOKUP(BD_PONDERACIONES[[#This Row],[Comuna]],Tabla3[#All],2,0)</f>
        <v>Cordillera</v>
      </c>
    </row>
    <row r="2179" spans="1:41" x14ac:dyDescent="0.35">
      <c r="A2179" t="s">
        <v>9645</v>
      </c>
      <c r="B2179" t="s">
        <v>9646</v>
      </c>
      <c r="C2179" t="s">
        <v>9647</v>
      </c>
      <c r="D2179" s="5">
        <v>44769</v>
      </c>
      <c r="E2179" s="5">
        <v>44740</v>
      </c>
      <c r="F2179" t="s">
        <v>763</v>
      </c>
      <c r="G2179" t="s">
        <v>9648</v>
      </c>
      <c r="H2179" t="s">
        <v>2860</v>
      </c>
      <c r="J2179" t="s">
        <v>756</v>
      </c>
      <c r="K2179" t="s">
        <v>756</v>
      </c>
      <c r="L2179" t="s">
        <v>757</v>
      </c>
      <c r="M2179" t="s">
        <v>757</v>
      </c>
      <c r="N2179" t="s">
        <v>756</v>
      </c>
      <c r="O2179" t="s">
        <v>756</v>
      </c>
      <c r="P2179" t="s">
        <v>758</v>
      </c>
      <c r="Q2179" t="s">
        <v>759</v>
      </c>
      <c r="R2179" t="s">
        <v>759</v>
      </c>
      <c r="S2179" t="s">
        <v>757</v>
      </c>
      <c r="T2179" t="s">
        <v>757</v>
      </c>
      <c r="U2179" t="s">
        <v>757</v>
      </c>
      <c r="V2179" t="s">
        <v>756</v>
      </c>
      <c r="W2179" t="s">
        <v>756</v>
      </c>
      <c r="X2179" t="s">
        <v>9649</v>
      </c>
      <c r="Y2179" t="str">
        <f t="shared" si="476"/>
        <v>junio</v>
      </c>
      <c r="Z2179">
        <f>YEAR(BD_PONDERACIONES[[#This Row],[Fecha Ejecución del Ticket]])</f>
        <v>2022</v>
      </c>
      <c r="AA2179" t="str">
        <f t="shared" si="477"/>
        <v>julio</v>
      </c>
      <c r="AB2179">
        <f>YEAR(BD_PONDERACIONES[[#This Row],[Fecha de Inspección]])</f>
        <v>2022</v>
      </c>
      <c r="AC2179">
        <f t="shared" si="478"/>
        <v>0.5</v>
      </c>
      <c r="AD2179">
        <f t="shared" si="479"/>
        <v>0.5</v>
      </c>
      <c r="AE2179">
        <f t="shared" si="480"/>
        <v>0.5</v>
      </c>
      <c r="AF2179">
        <f t="shared" si="481"/>
        <v>0.5</v>
      </c>
      <c r="AG2179">
        <f t="shared" si="482"/>
        <v>0.5</v>
      </c>
      <c r="AH2179">
        <f t="shared" si="483"/>
        <v>0.5</v>
      </c>
      <c r="AI2179">
        <f t="shared" si="484"/>
        <v>0.25</v>
      </c>
      <c r="AJ2179">
        <f t="shared" si="485"/>
        <v>0.25</v>
      </c>
      <c r="AK2179">
        <f t="shared" si="486"/>
        <v>0.5</v>
      </c>
      <c r="AL2179">
        <f t="shared" si="487"/>
        <v>0.5</v>
      </c>
      <c r="AM2179">
        <f t="shared" si="488"/>
        <v>0.5</v>
      </c>
      <c r="AN2179" s="6">
        <f t="shared" si="489"/>
        <v>1</v>
      </c>
      <c r="AO2179" t="str">
        <f>VLOOKUP(BD_PONDERACIONES[[#This Row],[Comuna]],Tabla3[#All],2,0)</f>
        <v>Cordillera</v>
      </c>
    </row>
    <row r="2180" spans="1:41" x14ac:dyDescent="0.35">
      <c r="A2180" t="s">
        <v>9650</v>
      </c>
      <c r="B2180" t="s">
        <v>9651</v>
      </c>
      <c r="C2180" t="s">
        <v>9652</v>
      </c>
      <c r="D2180" s="5">
        <v>44769</v>
      </c>
      <c r="E2180" s="5">
        <v>44742</v>
      </c>
      <c r="F2180" t="s">
        <v>763</v>
      </c>
      <c r="G2180" t="s">
        <v>9653</v>
      </c>
      <c r="H2180" t="s">
        <v>2860</v>
      </c>
      <c r="J2180" t="s">
        <v>756</v>
      </c>
      <c r="K2180" t="s">
        <v>756</v>
      </c>
      <c r="L2180" t="s">
        <v>773</v>
      </c>
      <c r="M2180" t="s">
        <v>773</v>
      </c>
      <c r="N2180" t="s">
        <v>756</v>
      </c>
      <c r="O2180" t="s">
        <v>756</v>
      </c>
      <c r="P2180" t="s">
        <v>758</v>
      </c>
      <c r="Q2180" t="s">
        <v>759</v>
      </c>
      <c r="R2180" t="s">
        <v>759</v>
      </c>
      <c r="S2180" t="s">
        <v>757</v>
      </c>
      <c r="T2180" t="s">
        <v>757</v>
      </c>
      <c r="U2180" t="s">
        <v>757</v>
      </c>
      <c r="V2180" t="s">
        <v>756</v>
      </c>
      <c r="W2180" t="s">
        <v>768</v>
      </c>
      <c r="X2180" t="s">
        <v>9654</v>
      </c>
      <c r="Y2180" t="str">
        <f t="shared" si="476"/>
        <v>junio</v>
      </c>
      <c r="Z2180">
        <f>YEAR(BD_PONDERACIONES[[#This Row],[Fecha Ejecución del Ticket]])</f>
        <v>2022</v>
      </c>
      <c r="AA2180" t="str">
        <f t="shared" si="477"/>
        <v>julio</v>
      </c>
      <c r="AB2180">
        <f>YEAR(BD_PONDERACIONES[[#This Row],[Fecha de Inspección]])</f>
        <v>2022</v>
      </c>
      <c r="AC2180">
        <f t="shared" si="478"/>
        <v>0.5</v>
      </c>
      <c r="AD2180">
        <f t="shared" si="479"/>
        <v>0.5</v>
      </c>
      <c r="AE2180">
        <f t="shared" si="480"/>
        <v>0</v>
      </c>
      <c r="AF2180">
        <f t="shared" si="481"/>
        <v>0</v>
      </c>
      <c r="AG2180">
        <f t="shared" si="482"/>
        <v>0.5</v>
      </c>
      <c r="AH2180">
        <f t="shared" si="483"/>
        <v>0.5</v>
      </c>
      <c r="AI2180">
        <f t="shared" si="484"/>
        <v>0.25</v>
      </c>
      <c r="AJ2180">
        <f t="shared" si="485"/>
        <v>0.25</v>
      </c>
      <c r="AK2180">
        <f t="shared" si="486"/>
        <v>0.5</v>
      </c>
      <c r="AL2180">
        <f t="shared" si="487"/>
        <v>0.5</v>
      </c>
      <c r="AM2180">
        <f t="shared" si="488"/>
        <v>0.17499999999999999</v>
      </c>
      <c r="AN2180" s="6">
        <f t="shared" si="489"/>
        <v>0.63500000000000001</v>
      </c>
      <c r="AO2180" t="str">
        <f>VLOOKUP(BD_PONDERACIONES[[#This Row],[Comuna]],Tabla3[#All],2,0)</f>
        <v>Cordillera</v>
      </c>
    </row>
    <row r="2181" spans="1:41" x14ac:dyDescent="0.35">
      <c r="A2181" t="s">
        <v>9655</v>
      </c>
      <c r="B2181" t="s">
        <v>9656</v>
      </c>
      <c r="C2181" t="s">
        <v>9657</v>
      </c>
      <c r="D2181" s="5">
        <v>44769</v>
      </c>
      <c r="E2181" s="5">
        <v>44741</v>
      </c>
      <c r="F2181" t="s">
        <v>763</v>
      </c>
      <c r="G2181" t="s">
        <v>9658</v>
      </c>
      <c r="H2181" t="s">
        <v>2860</v>
      </c>
      <c r="J2181" t="s">
        <v>756</v>
      </c>
      <c r="K2181" t="s">
        <v>756</v>
      </c>
      <c r="L2181" t="s">
        <v>757</v>
      </c>
      <c r="M2181" t="s">
        <v>757</v>
      </c>
      <c r="N2181" t="s">
        <v>756</v>
      </c>
      <c r="O2181" t="s">
        <v>756</v>
      </c>
      <c r="P2181" t="s">
        <v>758</v>
      </c>
      <c r="Q2181" t="s">
        <v>759</v>
      </c>
      <c r="R2181" t="s">
        <v>759</v>
      </c>
      <c r="S2181" t="s">
        <v>757</v>
      </c>
      <c r="T2181" t="s">
        <v>757</v>
      </c>
      <c r="U2181" t="s">
        <v>757</v>
      </c>
      <c r="V2181" t="s">
        <v>756</v>
      </c>
      <c r="W2181" t="s">
        <v>756</v>
      </c>
      <c r="X2181" t="s">
        <v>9659</v>
      </c>
      <c r="Y2181" t="str">
        <f t="shared" si="476"/>
        <v>junio</v>
      </c>
      <c r="Z2181">
        <f>YEAR(BD_PONDERACIONES[[#This Row],[Fecha Ejecución del Ticket]])</f>
        <v>2022</v>
      </c>
      <c r="AA2181" t="str">
        <f t="shared" si="477"/>
        <v>julio</v>
      </c>
      <c r="AB2181">
        <f>YEAR(BD_PONDERACIONES[[#This Row],[Fecha de Inspección]])</f>
        <v>2022</v>
      </c>
      <c r="AC2181">
        <f t="shared" si="478"/>
        <v>0.5</v>
      </c>
      <c r="AD2181">
        <f t="shared" si="479"/>
        <v>0.5</v>
      </c>
      <c r="AE2181">
        <f t="shared" si="480"/>
        <v>0.5</v>
      </c>
      <c r="AF2181">
        <f t="shared" si="481"/>
        <v>0.5</v>
      </c>
      <c r="AG2181">
        <f t="shared" si="482"/>
        <v>0.5</v>
      </c>
      <c r="AH2181">
        <f t="shared" si="483"/>
        <v>0.5</v>
      </c>
      <c r="AI2181">
        <f t="shared" si="484"/>
        <v>0.25</v>
      </c>
      <c r="AJ2181">
        <f t="shared" si="485"/>
        <v>0.25</v>
      </c>
      <c r="AK2181">
        <f t="shared" si="486"/>
        <v>0.5</v>
      </c>
      <c r="AL2181">
        <f t="shared" si="487"/>
        <v>0.5</v>
      </c>
      <c r="AM2181">
        <f t="shared" si="488"/>
        <v>0.5</v>
      </c>
      <c r="AN2181" s="6">
        <f t="shared" si="489"/>
        <v>1</v>
      </c>
      <c r="AO2181" t="str">
        <f>VLOOKUP(BD_PONDERACIONES[[#This Row],[Comuna]],Tabla3[#All],2,0)</f>
        <v>Cordillera</v>
      </c>
    </row>
    <row r="2182" spans="1:41" x14ac:dyDescent="0.35">
      <c r="A2182" t="s">
        <v>9660</v>
      </c>
      <c r="B2182" t="s">
        <v>9661</v>
      </c>
      <c r="C2182" t="s">
        <v>9662</v>
      </c>
      <c r="D2182" s="5">
        <v>44769</v>
      </c>
      <c r="E2182" s="5">
        <v>44741</v>
      </c>
      <c r="F2182" t="s">
        <v>763</v>
      </c>
      <c r="G2182" t="s">
        <v>9663</v>
      </c>
      <c r="H2182" t="s">
        <v>2860</v>
      </c>
      <c r="J2182" t="s">
        <v>756</v>
      </c>
      <c r="K2182" t="s">
        <v>756</v>
      </c>
      <c r="L2182" t="s">
        <v>757</v>
      </c>
      <c r="M2182" t="s">
        <v>757</v>
      </c>
      <c r="N2182" t="s">
        <v>756</v>
      </c>
      <c r="O2182" t="s">
        <v>756</v>
      </c>
      <c r="P2182" t="s">
        <v>758</v>
      </c>
      <c r="Q2182" t="s">
        <v>759</v>
      </c>
      <c r="R2182" t="s">
        <v>759</v>
      </c>
      <c r="S2182" t="s">
        <v>757</v>
      </c>
      <c r="T2182" t="s">
        <v>757</v>
      </c>
      <c r="U2182" t="s">
        <v>757</v>
      </c>
      <c r="V2182" t="s">
        <v>756</v>
      </c>
      <c r="W2182" t="s">
        <v>773</v>
      </c>
      <c r="X2182" t="s">
        <v>9664</v>
      </c>
      <c r="Y2182" t="str">
        <f t="shared" si="476"/>
        <v>junio</v>
      </c>
      <c r="Z2182">
        <f>YEAR(BD_PONDERACIONES[[#This Row],[Fecha Ejecución del Ticket]])</f>
        <v>2022</v>
      </c>
      <c r="AA2182" t="str">
        <f t="shared" si="477"/>
        <v>julio</v>
      </c>
      <c r="AB2182">
        <f>YEAR(BD_PONDERACIONES[[#This Row],[Fecha de Inspección]])</f>
        <v>2022</v>
      </c>
      <c r="AC2182">
        <f t="shared" si="478"/>
        <v>0.5</v>
      </c>
      <c r="AD2182">
        <f t="shared" si="479"/>
        <v>0.5</v>
      </c>
      <c r="AE2182">
        <f t="shared" si="480"/>
        <v>0.5</v>
      </c>
      <c r="AF2182">
        <f t="shared" si="481"/>
        <v>0.5</v>
      </c>
      <c r="AG2182">
        <f t="shared" si="482"/>
        <v>0.5</v>
      </c>
      <c r="AH2182">
        <f t="shared" si="483"/>
        <v>0.5</v>
      </c>
      <c r="AI2182">
        <f t="shared" si="484"/>
        <v>0.25</v>
      </c>
      <c r="AJ2182">
        <f t="shared" si="485"/>
        <v>0.25</v>
      </c>
      <c r="AK2182">
        <f t="shared" si="486"/>
        <v>0.5</v>
      </c>
      <c r="AL2182">
        <f t="shared" si="487"/>
        <v>0.5</v>
      </c>
      <c r="AM2182">
        <f t="shared" si="488"/>
        <v>0</v>
      </c>
      <c r="AN2182" s="6">
        <f t="shared" si="489"/>
        <v>0.9</v>
      </c>
      <c r="AO2182" t="str">
        <f>VLOOKUP(BD_PONDERACIONES[[#This Row],[Comuna]],Tabla3[#All],2,0)</f>
        <v>Cordillera</v>
      </c>
    </row>
    <row r="2183" spans="1:41" x14ac:dyDescent="0.35">
      <c r="A2183" t="s">
        <v>9611</v>
      </c>
      <c r="B2183" t="s">
        <v>9612</v>
      </c>
      <c r="C2183" t="s">
        <v>9613</v>
      </c>
      <c r="D2183" s="5">
        <v>44770</v>
      </c>
      <c r="E2183" s="5">
        <v>44760</v>
      </c>
      <c r="F2183" t="s">
        <v>763</v>
      </c>
      <c r="G2183" t="s">
        <v>9614</v>
      </c>
      <c r="H2183" t="s">
        <v>3394</v>
      </c>
      <c r="J2183" t="s">
        <v>756</v>
      </c>
      <c r="K2183" t="s">
        <v>756</v>
      </c>
      <c r="L2183" t="s">
        <v>757</v>
      </c>
      <c r="M2183" t="s">
        <v>757</v>
      </c>
      <c r="N2183" t="s">
        <v>756</v>
      </c>
      <c r="O2183" t="s">
        <v>756</v>
      </c>
      <c r="P2183" t="s">
        <v>758</v>
      </c>
      <c r="Q2183" t="s">
        <v>759</v>
      </c>
      <c r="R2183" t="s">
        <v>759</v>
      </c>
      <c r="S2183" t="s">
        <v>757</v>
      </c>
      <c r="T2183" t="s">
        <v>757</v>
      </c>
      <c r="U2183" t="s">
        <v>757</v>
      </c>
      <c r="V2183" t="s">
        <v>756</v>
      </c>
      <c r="W2183" t="s">
        <v>768</v>
      </c>
      <c r="X2183" t="s">
        <v>9615</v>
      </c>
      <c r="Y2183" t="str">
        <f t="shared" si="476"/>
        <v>julio</v>
      </c>
      <c r="Z2183">
        <f>YEAR(BD_PONDERACIONES[[#This Row],[Fecha Ejecución del Ticket]])</f>
        <v>2022</v>
      </c>
      <c r="AA2183" t="str">
        <f t="shared" si="477"/>
        <v>julio</v>
      </c>
      <c r="AB2183">
        <f>YEAR(BD_PONDERACIONES[[#This Row],[Fecha de Inspección]])</f>
        <v>2022</v>
      </c>
      <c r="AC2183">
        <f t="shared" si="478"/>
        <v>0.5</v>
      </c>
      <c r="AD2183">
        <f t="shared" si="479"/>
        <v>0.5</v>
      </c>
      <c r="AE2183">
        <f t="shared" si="480"/>
        <v>0.5</v>
      </c>
      <c r="AF2183">
        <f t="shared" si="481"/>
        <v>0.5</v>
      </c>
      <c r="AG2183">
        <f t="shared" si="482"/>
        <v>0.5</v>
      </c>
      <c r="AH2183">
        <f t="shared" si="483"/>
        <v>0.5</v>
      </c>
      <c r="AI2183">
        <f t="shared" si="484"/>
        <v>0.25</v>
      </c>
      <c r="AJ2183">
        <f t="shared" si="485"/>
        <v>0.25</v>
      </c>
      <c r="AK2183">
        <f t="shared" si="486"/>
        <v>0.5</v>
      </c>
      <c r="AL2183">
        <f t="shared" si="487"/>
        <v>0.5</v>
      </c>
      <c r="AM2183">
        <f t="shared" si="488"/>
        <v>0.17499999999999999</v>
      </c>
      <c r="AN2183" s="6">
        <f t="shared" si="489"/>
        <v>0.93500000000000005</v>
      </c>
      <c r="AO2183" t="str">
        <f>VLOOKUP(BD_PONDERACIONES[[#This Row],[Comuna]],Tabla3[#All],2,0)</f>
        <v>Florida</v>
      </c>
    </row>
    <row r="2184" spans="1:41" x14ac:dyDescent="0.35">
      <c r="A2184" t="s">
        <v>9616</v>
      </c>
      <c r="B2184" t="s">
        <v>9617</v>
      </c>
      <c r="C2184" t="s">
        <v>9618</v>
      </c>
      <c r="D2184" s="5">
        <v>44770</v>
      </c>
      <c r="E2184" s="5">
        <v>44757</v>
      </c>
      <c r="F2184" t="s">
        <v>763</v>
      </c>
      <c r="G2184" t="s">
        <v>9619</v>
      </c>
      <c r="H2184" t="s">
        <v>3394</v>
      </c>
      <c r="J2184" t="s">
        <v>756</v>
      </c>
      <c r="K2184" t="s">
        <v>756</v>
      </c>
      <c r="L2184" t="s">
        <v>757</v>
      </c>
      <c r="M2184" t="s">
        <v>757</v>
      </c>
      <c r="N2184" t="s">
        <v>756</v>
      </c>
      <c r="O2184" t="s">
        <v>756</v>
      </c>
      <c r="P2184" t="s">
        <v>758</v>
      </c>
      <c r="Q2184" t="s">
        <v>759</v>
      </c>
      <c r="R2184" t="s">
        <v>759</v>
      </c>
      <c r="S2184" t="s">
        <v>757</v>
      </c>
      <c r="T2184" t="s">
        <v>757</v>
      </c>
      <c r="U2184" t="s">
        <v>757</v>
      </c>
      <c r="V2184" t="s">
        <v>756</v>
      </c>
      <c r="W2184" t="s">
        <v>773</v>
      </c>
      <c r="X2184" t="s">
        <v>9620</v>
      </c>
      <c r="Y2184" t="str">
        <f t="shared" si="476"/>
        <v>julio</v>
      </c>
      <c r="Z2184">
        <f>YEAR(BD_PONDERACIONES[[#This Row],[Fecha Ejecución del Ticket]])</f>
        <v>2022</v>
      </c>
      <c r="AA2184" t="str">
        <f t="shared" si="477"/>
        <v>julio</v>
      </c>
      <c r="AB2184">
        <f>YEAR(BD_PONDERACIONES[[#This Row],[Fecha de Inspección]])</f>
        <v>2022</v>
      </c>
      <c r="AC2184">
        <f t="shared" si="478"/>
        <v>0.5</v>
      </c>
      <c r="AD2184">
        <f t="shared" si="479"/>
        <v>0.5</v>
      </c>
      <c r="AE2184">
        <f t="shared" si="480"/>
        <v>0.5</v>
      </c>
      <c r="AF2184">
        <f t="shared" si="481"/>
        <v>0.5</v>
      </c>
      <c r="AG2184">
        <f t="shared" si="482"/>
        <v>0.5</v>
      </c>
      <c r="AH2184">
        <f t="shared" si="483"/>
        <v>0.5</v>
      </c>
      <c r="AI2184">
        <f t="shared" si="484"/>
        <v>0.25</v>
      </c>
      <c r="AJ2184">
        <f t="shared" si="485"/>
        <v>0.25</v>
      </c>
      <c r="AK2184">
        <f t="shared" si="486"/>
        <v>0.5</v>
      </c>
      <c r="AL2184">
        <f t="shared" si="487"/>
        <v>0.5</v>
      </c>
      <c r="AM2184">
        <f t="shared" si="488"/>
        <v>0</v>
      </c>
      <c r="AN2184" s="6">
        <f t="shared" si="489"/>
        <v>0.9</v>
      </c>
      <c r="AO2184" t="str">
        <f>VLOOKUP(BD_PONDERACIONES[[#This Row],[Comuna]],Tabla3[#All],2,0)</f>
        <v>Florida</v>
      </c>
    </row>
    <row r="2185" spans="1:41" x14ac:dyDescent="0.35">
      <c r="A2185" t="s">
        <v>9621</v>
      </c>
      <c r="B2185" t="s">
        <v>9622</v>
      </c>
      <c r="C2185" t="s">
        <v>9623</v>
      </c>
      <c r="D2185" s="5">
        <v>44770</v>
      </c>
      <c r="E2185" s="5">
        <v>44764</v>
      </c>
      <c r="F2185" t="s">
        <v>763</v>
      </c>
      <c r="G2185" t="s">
        <v>9624</v>
      </c>
      <c r="H2185" t="s">
        <v>3394</v>
      </c>
      <c r="J2185" t="s">
        <v>756</v>
      </c>
      <c r="K2185" t="s">
        <v>756</v>
      </c>
      <c r="L2185" t="s">
        <v>773</v>
      </c>
      <c r="M2185" t="s">
        <v>773</v>
      </c>
      <c r="N2185" t="s">
        <v>756</v>
      </c>
      <c r="O2185" t="s">
        <v>756</v>
      </c>
      <c r="P2185" t="s">
        <v>758</v>
      </c>
      <c r="Q2185" t="s">
        <v>759</v>
      </c>
      <c r="R2185" t="s">
        <v>759</v>
      </c>
      <c r="S2185" t="s">
        <v>757</v>
      </c>
      <c r="T2185" t="s">
        <v>757</v>
      </c>
      <c r="U2185" t="s">
        <v>757</v>
      </c>
      <c r="V2185" t="s">
        <v>756</v>
      </c>
      <c r="W2185" t="s">
        <v>768</v>
      </c>
      <c r="X2185" t="s">
        <v>7882</v>
      </c>
      <c r="Y2185" t="str">
        <f t="shared" si="476"/>
        <v>julio</v>
      </c>
      <c r="Z2185">
        <f>YEAR(BD_PONDERACIONES[[#This Row],[Fecha Ejecución del Ticket]])</f>
        <v>2022</v>
      </c>
      <c r="AA2185" t="str">
        <f t="shared" si="477"/>
        <v>julio</v>
      </c>
      <c r="AB2185">
        <f>YEAR(BD_PONDERACIONES[[#This Row],[Fecha de Inspección]])</f>
        <v>2022</v>
      </c>
      <c r="AC2185">
        <f t="shared" si="478"/>
        <v>0.5</v>
      </c>
      <c r="AD2185">
        <f t="shared" si="479"/>
        <v>0.5</v>
      </c>
      <c r="AE2185">
        <f t="shared" si="480"/>
        <v>0</v>
      </c>
      <c r="AF2185">
        <f t="shared" si="481"/>
        <v>0</v>
      </c>
      <c r="AG2185">
        <f t="shared" si="482"/>
        <v>0.5</v>
      </c>
      <c r="AH2185">
        <f t="shared" si="483"/>
        <v>0.5</v>
      </c>
      <c r="AI2185">
        <f t="shared" si="484"/>
        <v>0.25</v>
      </c>
      <c r="AJ2185">
        <f t="shared" si="485"/>
        <v>0.25</v>
      </c>
      <c r="AK2185">
        <f t="shared" si="486"/>
        <v>0.5</v>
      </c>
      <c r="AL2185">
        <f t="shared" si="487"/>
        <v>0.5</v>
      </c>
      <c r="AM2185">
        <f t="shared" si="488"/>
        <v>0.17499999999999999</v>
      </c>
      <c r="AN2185" s="6">
        <f t="shared" si="489"/>
        <v>0.63500000000000001</v>
      </c>
      <c r="AO2185" t="str">
        <f>VLOOKUP(BD_PONDERACIONES[[#This Row],[Comuna]],Tabla3[#All],2,0)</f>
        <v>Florida</v>
      </c>
    </row>
    <row r="2186" spans="1:41" x14ac:dyDescent="0.35">
      <c r="A2186" t="s">
        <v>9625</v>
      </c>
      <c r="B2186" t="s">
        <v>9626</v>
      </c>
      <c r="C2186" t="s">
        <v>9627</v>
      </c>
      <c r="D2186" s="5">
        <v>44770</v>
      </c>
      <c r="E2186" s="5">
        <v>44759</v>
      </c>
      <c r="F2186" t="s">
        <v>763</v>
      </c>
      <c r="G2186" t="s">
        <v>9628</v>
      </c>
      <c r="H2186" t="s">
        <v>3394</v>
      </c>
      <c r="J2186" t="s">
        <v>756</v>
      </c>
      <c r="K2186" t="s">
        <v>756</v>
      </c>
      <c r="L2186" t="s">
        <v>757</v>
      </c>
      <c r="M2186" t="s">
        <v>757</v>
      </c>
      <c r="N2186" t="s">
        <v>756</v>
      </c>
      <c r="O2186" t="s">
        <v>756</v>
      </c>
      <c r="P2186" t="s">
        <v>758</v>
      </c>
      <c r="Q2186" t="s">
        <v>759</v>
      </c>
      <c r="R2186" t="s">
        <v>759</v>
      </c>
      <c r="S2186" t="s">
        <v>757</v>
      </c>
      <c r="T2186" t="s">
        <v>757</v>
      </c>
      <c r="U2186" t="s">
        <v>757</v>
      </c>
      <c r="V2186" t="s">
        <v>773</v>
      </c>
      <c r="W2186" t="s">
        <v>768</v>
      </c>
      <c r="X2186" t="s">
        <v>9629</v>
      </c>
      <c r="Y2186" t="str">
        <f t="shared" si="476"/>
        <v>julio</v>
      </c>
      <c r="Z2186">
        <f>YEAR(BD_PONDERACIONES[[#This Row],[Fecha Ejecución del Ticket]])</f>
        <v>2022</v>
      </c>
      <c r="AA2186" t="str">
        <f t="shared" si="477"/>
        <v>julio</v>
      </c>
      <c r="AB2186">
        <f>YEAR(BD_PONDERACIONES[[#This Row],[Fecha de Inspección]])</f>
        <v>2022</v>
      </c>
      <c r="AC2186">
        <f t="shared" si="478"/>
        <v>0.5</v>
      </c>
      <c r="AD2186">
        <f t="shared" si="479"/>
        <v>0.5</v>
      </c>
      <c r="AE2186">
        <f t="shared" si="480"/>
        <v>0.5</v>
      </c>
      <c r="AF2186">
        <f t="shared" si="481"/>
        <v>0.5</v>
      </c>
      <c r="AG2186">
        <f t="shared" si="482"/>
        <v>0.5</v>
      </c>
      <c r="AH2186">
        <f t="shared" si="483"/>
        <v>0.5</v>
      </c>
      <c r="AI2186">
        <f t="shared" si="484"/>
        <v>0.25</v>
      </c>
      <c r="AJ2186">
        <f t="shared" si="485"/>
        <v>0.25</v>
      </c>
      <c r="AK2186">
        <f t="shared" si="486"/>
        <v>0.5</v>
      </c>
      <c r="AL2186">
        <f t="shared" si="487"/>
        <v>0</v>
      </c>
      <c r="AM2186">
        <f t="shared" si="488"/>
        <v>0.17499999999999999</v>
      </c>
      <c r="AN2186" s="6">
        <f t="shared" si="489"/>
        <v>0.83500000000000008</v>
      </c>
      <c r="AO2186" t="str">
        <f>VLOOKUP(BD_PONDERACIONES[[#This Row],[Comuna]],Tabla3[#All],2,0)</f>
        <v>Florida</v>
      </c>
    </row>
    <row r="2187" spans="1:41" x14ac:dyDescent="0.35">
      <c r="A2187" t="s">
        <v>9481</v>
      </c>
      <c r="B2187" t="s">
        <v>9482</v>
      </c>
      <c r="C2187" t="s">
        <v>9483</v>
      </c>
      <c r="D2187" s="5">
        <v>44771</v>
      </c>
      <c r="E2187" s="5">
        <v>44752</v>
      </c>
      <c r="F2187" t="s">
        <v>753</v>
      </c>
      <c r="G2187" t="s">
        <v>9484</v>
      </c>
      <c r="H2187" t="s">
        <v>3394</v>
      </c>
      <c r="J2187" t="s">
        <v>756</v>
      </c>
      <c r="K2187" t="s">
        <v>756</v>
      </c>
      <c r="L2187" t="s">
        <v>756</v>
      </c>
      <c r="M2187" t="s">
        <v>756</v>
      </c>
      <c r="N2187" t="s">
        <v>756</v>
      </c>
      <c r="O2187" t="s">
        <v>756</v>
      </c>
      <c r="P2187" t="s">
        <v>758</v>
      </c>
      <c r="Q2187" t="s">
        <v>759</v>
      </c>
      <c r="R2187" t="s">
        <v>759</v>
      </c>
      <c r="S2187" t="s">
        <v>757</v>
      </c>
      <c r="T2187" t="s">
        <v>757</v>
      </c>
      <c r="U2187" t="s">
        <v>757</v>
      </c>
      <c r="V2187" t="s">
        <v>756</v>
      </c>
      <c r="W2187" t="s">
        <v>756</v>
      </c>
      <c r="X2187" t="s">
        <v>9485</v>
      </c>
      <c r="Y2187" t="str">
        <f t="shared" si="476"/>
        <v>julio</v>
      </c>
      <c r="Z2187">
        <f>YEAR(BD_PONDERACIONES[[#This Row],[Fecha Ejecución del Ticket]])</f>
        <v>2022</v>
      </c>
      <c r="AA2187" t="str">
        <f t="shared" si="477"/>
        <v>julio</v>
      </c>
      <c r="AB2187">
        <f>YEAR(BD_PONDERACIONES[[#This Row],[Fecha de Inspección]])</f>
        <v>2022</v>
      </c>
      <c r="AC2187">
        <f t="shared" si="478"/>
        <v>0.5</v>
      </c>
      <c r="AD2187">
        <f t="shared" si="479"/>
        <v>0.5</v>
      </c>
      <c r="AE2187">
        <f t="shared" si="480"/>
        <v>0.5</v>
      </c>
      <c r="AF2187">
        <f t="shared" si="481"/>
        <v>0.5</v>
      </c>
      <c r="AG2187">
        <f t="shared" si="482"/>
        <v>0.5</v>
      </c>
      <c r="AH2187">
        <f t="shared" si="483"/>
        <v>0.5</v>
      </c>
      <c r="AI2187">
        <f t="shared" si="484"/>
        <v>0.25</v>
      </c>
      <c r="AJ2187">
        <f t="shared" si="485"/>
        <v>0.25</v>
      </c>
      <c r="AK2187">
        <f t="shared" si="486"/>
        <v>0.5</v>
      </c>
      <c r="AL2187">
        <f t="shared" si="487"/>
        <v>0.5</v>
      </c>
      <c r="AM2187">
        <f t="shared" si="488"/>
        <v>0.5</v>
      </c>
      <c r="AN2187" s="6">
        <f t="shared" si="489"/>
        <v>1</v>
      </c>
      <c r="AO2187" t="str">
        <f>VLOOKUP(BD_PONDERACIONES[[#This Row],[Comuna]],Tabla3[#All],2,0)</f>
        <v>Florida</v>
      </c>
    </row>
    <row r="2188" spans="1:41" x14ac:dyDescent="0.35">
      <c r="A2188" t="s">
        <v>9486</v>
      </c>
      <c r="B2188" t="s">
        <v>9487</v>
      </c>
      <c r="C2188" t="s">
        <v>9488</v>
      </c>
      <c r="D2188" s="5">
        <v>44771</v>
      </c>
      <c r="E2188" s="5">
        <v>44753</v>
      </c>
      <c r="F2188" t="s">
        <v>753</v>
      </c>
      <c r="G2188" t="s">
        <v>9489</v>
      </c>
      <c r="H2188" t="s">
        <v>3394</v>
      </c>
      <c r="J2188" t="s">
        <v>756</v>
      </c>
      <c r="K2188" t="s">
        <v>756</v>
      </c>
      <c r="L2188" t="s">
        <v>757</v>
      </c>
      <c r="M2188" t="s">
        <v>757</v>
      </c>
      <c r="N2188" t="s">
        <v>756</v>
      </c>
      <c r="O2188" t="s">
        <v>756</v>
      </c>
      <c r="P2188" t="s">
        <v>758</v>
      </c>
      <c r="Q2188" t="s">
        <v>759</v>
      </c>
      <c r="R2188" t="s">
        <v>759</v>
      </c>
      <c r="S2188" t="s">
        <v>757</v>
      </c>
      <c r="T2188" t="s">
        <v>757</v>
      </c>
      <c r="U2188" t="s">
        <v>757</v>
      </c>
      <c r="V2188" t="s">
        <v>756</v>
      </c>
      <c r="W2188" t="s">
        <v>756</v>
      </c>
      <c r="X2188" t="s">
        <v>9490</v>
      </c>
      <c r="Y2188" t="str">
        <f t="shared" si="476"/>
        <v>julio</v>
      </c>
      <c r="Z2188">
        <f>YEAR(BD_PONDERACIONES[[#This Row],[Fecha Ejecución del Ticket]])</f>
        <v>2022</v>
      </c>
      <c r="AA2188" t="str">
        <f t="shared" si="477"/>
        <v>julio</v>
      </c>
      <c r="AB2188">
        <f>YEAR(BD_PONDERACIONES[[#This Row],[Fecha de Inspección]])</f>
        <v>2022</v>
      </c>
      <c r="AC2188">
        <f t="shared" si="478"/>
        <v>0.5</v>
      </c>
      <c r="AD2188">
        <f t="shared" si="479"/>
        <v>0.5</v>
      </c>
      <c r="AE2188">
        <f t="shared" si="480"/>
        <v>0.5</v>
      </c>
      <c r="AF2188">
        <f t="shared" si="481"/>
        <v>0.5</v>
      </c>
      <c r="AG2188">
        <f t="shared" si="482"/>
        <v>0.5</v>
      </c>
      <c r="AH2188">
        <f t="shared" si="483"/>
        <v>0.5</v>
      </c>
      <c r="AI2188">
        <f t="shared" si="484"/>
        <v>0.25</v>
      </c>
      <c r="AJ2188">
        <f t="shared" si="485"/>
        <v>0.25</v>
      </c>
      <c r="AK2188">
        <f t="shared" si="486"/>
        <v>0.5</v>
      </c>
      <c r="AL2188">
        <f t="shared" si="487"/>
        <v>0.5</v>
      </c>
      <c r="AM2188">
        <f t="shared" si="488"/>
        <v>0.5</v>
      </c>
      <c r="AN2188" s="6">
        <f t="shared" si="489"/>
        <v>1</v>
      </c>
      <c r="AO2188" t="str">
        <f>VLOOKUP(BD_PONDERACIONES[[#This Row],[Comuna]],Tabla3[#All],2,0)</f>
        <v>Florida</v>
      </c>
    </row>
    <row r="2189" spans="1:41" x14ac:dyDescent="0.35">
      <c r="A2189" t="s">
        <v>9491</v>
      </c>
      <c r="B2189" t="s">
        <v>9492</v>
      </c>
      <c r="C2189" t="s">
        <v>9493</v>
      </c>
      <c r="D2189" s="5">
        <v>44771</v>
      </c>
      <c r="E2189" s="5">
        <v>44751</v>
      </c>
      <c r="F2189" t="s">
        <v>753</v>
      </c>
      <c r="G2189" t="s">
        <v>9494</v>
      </c>
      <c r="H2189" t="s">
        <v>3394</v>
      </c>
      <c r="J2189" t="s">
        <v>756</v>
      </c>
      <c r="K2189" t="s">
        <v>756</v>
      </c>
      <c r="L2189" t="s">
        <v>757</v>
      </c>
      <c r="M2189" t="s">
        <v>757</v>
      </c>
      <c r="N2189" t="s">
        <v>756</v>
      </c>
      <c r="O2189" t="s">
        <v>756</v>
      </c>
      <c r="P2189" t="s">
        <v>758</v>
      </c>
      <c r="Q2189" t="s">
        <v>759</v>
      </c>
      <c r="R2189" t="s">
        <v>759</v>
      </c>
      <c r="S2189" t="s">
        <v>757</v>
      </c>
      <c r="T2189" t="s">
        <v>757</v>
      </c>
      <c r="U2189" t="s">
        <v>757</v>
      </c>
      <c r="V2189" t="s">
        <v>768</v>
      </c>
      <c r="W2189" t="s">
        <v>768</v>
      </c>
      <c r="X2189" t="s">
        <v>9495</v>
      </c>
      <c r="Y2189" t="str">
        <f t="shared" si="476"/>
        <v>julio</v>
      </c>
      <c r="Z2189">
        <f>YEAR(BD_PONDERACIONES[[#This Row],[Fecha Ejecución del Ticket]])</f>
        <v>2022</v>
      </c>
      <c r="AA2189" t="str">
        <f t="shared" si="477"/>
        <v>julio</v>
      </c>
      <c r="AB2189">
        <f>YEAR(BD_PONDERACIONES[[#This Row],[Fecha de Inspección]])</f>
        <v>2022</v>
      </c>
      <c r="AC2189">
        <f t="shared" si="478"/>
        <v>0.5</v>
      </c>
      <c r="AD2189">
        <f t="shared" si="479"/>
        <v>0.5</v>
      </c>
      <c r="AE2189">
        <f t="shared" si="480"/>
        <v>0.5</v>
      </c>
      <c r="AF2189">
        <f t="shared" si="481"/>
        <v>0.5</v>
      </c>
      <c r="AG2189">
        <f t="shared" si="482"/>
        <v>0.5</v>
      </c>
      <c r="AH2189">
        <f t="shared" si="483"/>
        <v>0.5</v>
      </c>
      <c r="AI2189">
        <f t="shared" si="484"/>
        <v>0.25</v>
      </c>
      <c r="AJ2189">
        <f t="shared" si="485"/>
        <v>0.25</v>
      </c>
      <c r="AK2189">
        <f t="shared" si="486"/>
        <v>0.5</v>
      </c>
      <c r="AL2189">
        <f t="shared" si="487"/>
        <v>0.17499999999999999</v>
      </c>
      <c r="AM2189">
        <f t="shared" si="488"/>
        <v>0.17499999999999999</v>
      </c>
      <c r="AN2189" s="6">
        <f t="shared" si="489"/>
        <v>0.87</v>
      </c>
      <c r="AO2189" t="str">
        <f>VLOOKUP(BD_PONDERACIONES[[#This Row],[Comuna]],Tabla3[#All],2,0)</f>
        <v>Florida</v>
      </c>
    </row>
    <row r="2190" spans="1:41" x14ac:dyDescent="0.35">
      <c r="A2190" t="s">
        <v>9496</v>
      </c>
      <c r="B2190" t="s">
        <v>9497</v>
      </c>
      <c r="C2190" t="s">
        <v>9498</v>
      </c>
      <c r="D2190" s="5">
        <v>44771</v>
      </c>
      <c r="E2190" s="5">
        <v>44747</v>
      </c>
      <c r="F2190" t="s">
        <v>753</v>
      </c>
      <c r="G2190" t="s">
        <v>9499</v>
      </c>
      <c r="H2190" t="s">
        <v>3394</v>
      </c>
      <c r="J2190" t="s">
        <v>756</v>
      </c>
      <c r="K2190" t="s">
        <v>756</v>
      </c>
      <c r="L2190" t="s">
        <v>756</v>
      </c>
      <c r="M2190" t="s">
        <v>756</v>
      </c>
      <c r="N2190" t="s">
        <v>756</v>
      </c>
      <c r="O2190" t="s">
        <v>756</v>
      </c>
      <c r="P2190" t="s">
        <v>758</v>
      </c>
      <c r="Q2190" t="s">
        <v>759</v>
      </c>
      <c r="R2190" t="s">
        <v>759</v>
      </c>
      <c r="S2190" t="s">
        <v>757</v>
      </c>
      <c r="T2190" t="s">
        <v>757</v>
      </c>
      <c r="U2190" t="s">
        <v>757</v>
      </c>
      <c r="V2190" t="s">
        <v>756</v>
      </c>
      <c r="W2190" t="s">
        <v>768</v>
      </c>
      <c r="X2190" t="s">
        <v>885</v>
      </c>
      <c r="Y2190" t="str">
        <f t="shared" si="476"/>
        <v>julio</v>
      </c>
      <c r="Z2190">
        <f>YEAR(BD_PONDERACIONES[[#This Row],[Fecha Ejecución del Ticket]])</f>
        <v>2022</v>
      </c>
      <c r="AA2190" t="str">
        <f t="shared" si="477"/>
        <v>julio</v>
      </c>
      <c r="AB2190">
        <f>YEAR(BD_PONDERACIONES[[#This Row],[Fecha de Inspección]])</f>
        <v>2022</v>
      </c>
      <c r="AC2190">
        <f t="shared" si="478"/>
        <v>0.5</v>
      </c>
      <c r="AD2190">
        <f t="shared" si="479"/>
        <v>0.5</v>
      </c>
      <c r="AE2190">
        <f t="shared" si="480"/>
        <v>0.5</v>
      </c>
      <c r="AF2190">
        <f t="shared" si="481"/>
        <v>0.5</v>
      </c>
      <c r="AG2190">
        <f t="shared" si="482"/>
        <v>0.5</v>
      </c>
      <c r="AH2190">
        <f t="shared" si="483"/>
        <v>0.5</v>
      </c>
      <c r="AI2190">
        <f t="shared" si="484"/>
        <v>0.25</v>
      </c>
      <c r="AJ2190">
        <f t="shared" si="485"/>
        <v>0.25</v>
      </c>
      <c r="AK2190">
        <f t="shared" si="486"/>
        <v>0.5</v>
      </c>
      <c r="AL2190">
        <f t="shared" si="487"/>
        <v>0.5</v>
      </c>
      <c r="AM2190">
        <f t="shared" si="488"/>
        <v>0.17499999999999999</v>
      </c>
      <c r="AN2190" s="6">
        <f t="shared" si="489"/>
        <v>0.93500000000000005</v>
      </c>
      <c r="AO2190" t="str">
        <f>VLOOKUP(BD_PONDERACIONES[[#This Row],[Comuna]],Tabla3[#All],2,0)</f>
        <v>Florida</v>
      </c>
    </row>
    <row r="2191" spans="1:41" x14ac:dyDescent="0.35">
      <c r="A2191" t="s">
        <v>9500</v>
      </c>
      <c r="B2191" t="s">
        <v>9501</v>
      </c>
      <c r="C2191" t="s">
        <v>9502</v>
      </c>
      <c r="D2191" s="5">
        <v>44771</v>
      </c>
      <c r="E2191" s="5">
        <v>44747</v>
      </c>
      <c r="F2191" t="s">
        <v>753</v>
      </c>
      <c r="G2191" t="s">
        <v>9503</v>
      </c>
      <c r="H2191" t="s">
        <v>3394</v>
      </c>
      <c r="J2191" t="s">
        <v>756</v>
      </c>
      <c r="K2191" t="s">
        <v>756</v>
      </c>
      <c r="L2191" t="s">
        <v>773</v>
      </c>
      <c r="M2191" t="s">
        <v>773</v>
      </c>
      <c r="N2191" t="s">
        <v>756</v>
      </c>
      <c r="O2191" t="s">
        <v>756</v>
      </c>
      <c r="P2191" t="s">
        <v>758</v>
      </c>
      <c r="Q2191" t="s">
        <v>759</v>
      </c>
      <c r="R2191" t="s">
        <v>759</v>
      </c>
      <c r="S2191" t="s">
        <v>757</v>
      </c>
      <c r="T2191" t="s">
        <v>757</v>
      </c>
      <c r="U2191" t="s">
        <v>757</v>
      </c>
      <c r="V2191" t="s">
        <v>756</v>
      </c>
      <c r="W2191" t="s">
        <v>773</v>
      </c>
      <c r="X2191" t="s">
        <v>9504</v>
      </c>
      <c r="Y2191" t="str">
        <f t="shared" si="476"/>
        <v>julio</v>
      </c>
      <c r="Z2191">
        <f>YEAR(BD_PONDERACIONES[[#This Row],[Fecha Ejecución del Ticket]])</f>
        <v>2022</v>
      </c>
      <c r="AA2191" t="str">
        <f t="shared" si="477"/>
        <v>julio</v>
      </c>
      <c r="AB2191">
        <f>YEAR(BD_PONDERACIONES[[#This Row],[Fecha de Inspección]])</f>
        <v>2022</v>
      </c>
      <c r="AC2191">
        <f t="shared" si="478"/>
        <v>0.5</v>
      </c>
      <c r="AD2191">
        <f t="shared" si="479"/>
        <v>0.5</v>
      </c>
      <c r="AE2191">
        <f t="shared" si="480"/>
        <v>0</v>
      </c>
      <c r="AF2191">
        <f t="shared" si="481"/>
        <v>0</v>
      </c>
      <c r="AG2191">
        <f t="shared" si="482"/>
        <v>0.5</v>
      </c>
      <c r="AH2191">
        <f t="shared" si="483"/>
        <v>0.5</v>
      </c>
      <c r="AI2191">
        <f t="shared" si="484"/>
        <v>0.25</v>
      </c>
      <c r="AJ2191">
        <f t="shared" si="485"/>
        <v>0.25</v>
      </c>
      <c r="AK2191">
        <f t="shared" si="486"/>
        <v>0.5</v>
      </c>
      <c r="AL2191">
        <f t="shared" si="487"/>
        <v>0.5</v>
      </c>
      <c r="AM2191">
        <f t="shared" si="488"/>
        <v>0</v>
      </c>
      <c r="AN2191" s="6">
        <f t="shared" si="489"/>
        <v>0.6</v>
      </c>
      <c r="AO2191" t="str">
        <f>VLOOKUP(BD_PONDERACIONES[[#This Row],[Comuna]],Tabla3[#All],2,0)</f>
        <v>Florida</v>
      </c>
    </row>
    <row r="2192" spans="1:41" x14ac:dyDescent="0.35">
      <c r="A2192" t="s">
        <v>9505</v>
      </c>
      <c r="B2192" t="s">
        <v>9506</v>
      </c>
      <c r="C2192" t="s">
        <v>9507</v>
      </c>
      <c r="D2192" s="5">
        <v>44771</v>
      </c>
      <c r="E2192" s="5">
        <v>44744</v>
      </c>
      <c r="F2192" t="s">
        <v>753</v>
      </c>
      <c r="G2192" t="s">
        <v>9508</v>
      </c>
      <c r="H2192" t="s">
        <v>3394</v>
      </c>
      <c r="J2192" t="s">
        <v>756</v>
      </c>
      <c r="K2192" t="s">
        <v>756</v>
      </c>
      <c r="L2192" t="s">
        <v>773</v>
      </c>
      <c r="M2192" t="s">
        <v>773</v>
      </c>
      <c r="N2192" t="s">
        <v>756</v>
      </c>
      <c r="O2192" t="s">
        <v>756</v>
      </c>
      <c r="P2192" t="s">
        <v>765</v>
      </c>
      <c r="Q2192" t="s">
        <v>759</v>
      </c>
      <c r="R2192" t="s">
        <v>759</v>
      </c>
      <c r="S2192" t="s">
        <v>756</v>
      </c>
      <c r="T2192" t="s">
        <v>756</v>
      </c>
      <c r="U2192" t="s">
        <v>756</v>
      </c>
      <c r="V2192" t="s">
        <v>756</v>
      </c>
      <c r="W2192" t="s">
        <v>768</v>
      </c>
      <c r="X2192" t="s">
        <v>9509</v>
      </c>
      <c r="Y2192" t="str">
        <f t="shared" si="476"/>
        <v>julio</v>
      </c>
      <c r="Z2192">
        <f>YEAR(BD_PONDERACIONES[[#This Row],[Fecha Ejecución del Ticket]])</f>
        <v>2022</v>
      </c>
      <c r="AA2192" t="str">
        <f t="shared" si="477"/>
        <v>julio</v>
      </c>
      <c r="AB2192">
        <f>YEAR(BD_PONDERACIONES[[#This Row],[Fecha de Inspección]])</f>
        <v>2022</v>
      </c>
      <c r="AC2192">
        <f t="shared" si="478"/>
        <v>0.5</v>
      </c>
      <c r="AD2192">
        <f t="shared" si="479"/>
        <v>0.5</v>
      </c>
      <c r="AE2192">
        <f t="shared" si="480"/>
        <v>0</v>
      </c>
      <c r="AF2192">
        <f t="shared" si="481"/>
        <v>0</v>
      </c>
      <c r="AG2192">
        <f t="shared" si="482"/>
        <v>0.5</v>
      </c>
      <c r="AH2192">
        <f t="shared" si="483"/>
        <v>0.5</v>
      </c>
      <c r="AI2192">
        <f t="shared" si="484"/>
        <v>0.25</v>
      </c>
      <c r="AJ2192">
        <f t="shared" si="485"/>
        <v>0.25</v>
      </c>
      <c r="AK2192">
        <f t="shared" si="486"/>
        <v>0.5</v>
      </c>
      <c r="AL2192">
        <f t="shared" si="487"/>
        <v>0.5</v>
      </c>
      <c r="AM2192">
        <f t="shared" si="488"/>
        <v>0.17499999999999999</v>
      </c>
      <c r="AN2192" s="6">
        <f t="shared" si="489"/>
        <v>0.63500000000000001</v>
      </c>
      <c r="AO2192" t="str">
        <f>VLOOKUP(BD_PONDERACIONES[[#This Row],[Comuna]],Tabla3[#All],2,0)</f>
        <v>Florida</v>
      </c>
    </row>
    <row r="2193" spans="1:41" x14ac:dyDescent="0.35">
      <c r="A2193" t="s">
        <v>9510</v>
      </c>
      <c r="B2193" t="s">
        <v>9511</v>
      </c>
      <c r="C2193" t="s">
        <v>9512</v>
      </c>
      <c r="D2193" s="5">
        <v>44771</v>
      </c>
      <c r="E2193" s="5">
        <v>44749</v>
      </c>
      <c r="F2193" t="s">
        <v>753</v>
      </c>
      <c r="G2193" t="s">
        <v>9513</v>
      </c>
      <c r="H2193" t="s">
        <v>3394</v>
      </c>
      <c r="J2193" t="s">
        <v>756</v>
      </c>
      <c r="K2193" t="s">
        <v>756</v>
      </c>
      <c r="L2193" t="s">
        <v>757</v>
      </c>
      <c r="M2193" t="s">
        <v>757</v>
      </c>
      <c r="N2193" t="s">
        <v>756</v>
      </c>
      <c r="O2193" t="s">
        <v>756</v>
      </c>
      <c r="P2193" t="s">
        <v>758</v>
      </c>
      <c r="Q2193" t="s">
        <v>759</v>
      </c>
      <c r="R2193" t="s">
        <v>759</v>
      </c>
      <c r="S2193" t="s">
        <v>757</v>
      </c>
      <c r="T2193" t="s">
        <v>757</v>
      </c>
      <c r="U2193" t="s">
        <v>757</v>
      </c>
      <c r="V2193" t="s">
        <v>756</v>
      </c>
      <c r="W2193" t="s">
        <v>756</v>
      </c>
      <c r="X2193" t="s">
        <v>9514</v>
      </c>
      <c r="Y2193" t="str">
        <f t="shared" si="476"/>
        <v>julio</v>
      </c>
      <c r="Z2193">
        <f>YEAR(BD_PONDERACIONES[[#This Row],[Fecha Ejecución del Ticket]])</f>
        <v>2022</v>
      </c>
      <c r="AA2193" t="str">
        <f t="shared" si="477"/>
        <v>julio</v>
      </c>
      <c r="AB2193">
        <f>YEAR(BD_PONDERACIONES[[#This Row],[Fecha de Inspección]])</f>
        <v>2022</v>
      </c>
      <c r="AC2193">
        <f t="shared" si="478"/>
        <v>0.5</v>
      </c>
      <c r="AD2193">
        <f t="shared" si="479"/>
        <v>0.5</v>
      </c>
      <c r="AE2193">
        <f t="shared" si="480"/>
        <v>0.5</v>
      </c>
      <c r="AF2193">
        <f t="shared" si="481"/>
        <v>0.5</v>
      </c>
      <c r="AG2193">
        <f t="shared" si="482"/>
        <v>0.5</v>
      </c>
      <c r="AH2193">
        <f t="shared" si="483"/>
        <v>0.5</v>
      </c>
      <c r="AI2193">
        <f t="shared" si="484"/>
        <v>0.25</v>
      </c>
      <c r="AJ2193">
        <f t="shared" si="485"/>
        <v>0.25</v>
      </c>
      <c r="AK2193">
        <f t="shared" si="486"/>
        <v>0.5</v>
      </c>
      <c r="AL2193">
        <f t="shared" si="487"/>
        <v>0.5</v>
      </c>
      <c r="AM2193">
        <f t="shared" si="488"/>
        <v>0.5</v>
      </c>
      <c r="AN2193" s="6">
        <f t="shared" si="489"/>
        <v>1</v>
      </c>
      <c r="AO2193" t="str">
        <f>VLOOKUP(BD_PONDERACIONES[[#This Row],[Comuna]],Tabla3[#All],2,0)</f>
        <v>Florida</v>
      </c>
    </row>
    <row r="2194" spans="1:41" x14ac:dyDescent="0.35">
      <c r="A2194" t="s">
        <v>9515</v>
      </c>
      <c r="B2194" t="s">
        <v>9516</v>
      </c>
      <c r="C2194" t="s">
        <v>9517</v>
      </c>
      <c r="D2194" s="5">
        <v>44771</v>
      </c>
      <c r="E2194" s="5">
        <v>44761</v>
      </c>
      <c r="F2194" t="s">
        <v>763</v>
      </c>
      <c r="G2194" t="s">
        <v>9518</v>
      </c>
      <c r="H2194" t="s">
        <v>3394</v>
      </c>
      <c r="J2194" t="s">
        <v>756</v>
      </c>
      <c r="K2194" t="s">
        <v>756</v>
      </c>
      <c r="L2194" t="s">
        <v>757</v>
      </c>
      <c r="M2194" t="s">
        <v>757</v>
      </c>
      <c r="N2194" t="s">
        <v>756</v>
      </c>
      <c r="O2194" t="s">
        <v>756</v>
      </c>
      <c r="P2194" t="s">
        <v>758</v>
      </c>
      <c r="Q2194" t="s">
        <v>759</v>
      </c>
      <c r="R2194" t="s">
        <v>759</v>
      </c>
      <c r="S2194" t="s">
        <v>757</v>
      </c>
      <c r="T2194" t="s">
        <v>757</v>
      </c>
      <c r="U2194" t="s">
        <v>757</v>
      </c>
      <c r="V2194" t="s">
        <v>756</v>
      </c>
      <c r="W2194" t="s">
        <v>773</v>
      </c>
      <c r="X2194" t="s">
        <v>9519</v>
      </c>
      <c r="Y2194" t="str">
        <f t="shared" si="476"/>
        <v>julio</v>
      </c>
      <c r="Z2194">
        <f>YEAR(BD_PONDERACIONES[[#This Row],[Fecha Ejecución del Ticket]])</f>
        <v>2022</v>
      </c>
      <c r="AA2194" t="str">
        <f t="shared" si="477"/>
        <v>julio</v>
      </c>
      <c r="AB2194">
        <f>YEAR(BD_PONDERACIONES[[#This Row],[Fecha de Inspección]])</f>
        <v>2022</v>
      </c>
      <c r="AC2194">
        <f t="shared" si="478"/>
        <v>0.5</v>
      </c>
      <c r="AD2194">
        <f t="shared" si="479"/>
        <v>0.5</v>
      </c>
      <c r="AE2194">
        <f t="shared" si="480"/>
        <v>0.5</v>
      </c>
      <c r="AF2194">
        <f t="shared" si="481"/>
        <v>0.5</v>
      </c>
      <c r="AG2194">
        <f t="shared" si="482"/>
        <v>0.5</v>
      </c>
      <c r="AH2194">
        <f t="shared" si="483"/>
        <v>0.5</v>
      </c>
      <c r="AI2194">
        <f t="shared" si="484"/>
        <v>0.25</v>
      </c>
      <c r="AJ2194">
        <f t="shared" si="485"/>
        <v>0.25</v>
      </c>
      <c r="AK2194">
        <f t="shared" si="486"/>
        <v>0.5</v>
      </c>
      <c r="AL2194">
        <f t="shared" si="487"/>
        <v>0.5</v>
      </c>
      <c r="AM2194">
        <f t="shared" si="488"/>
        <v>0</v>
      </c>
      <c r="AN2194" s="6">
        <f t="shared" si="489"/>
        <v>0.9</v>
      </c>
      <c r="AO2194" t="str">
        <f>VLOOKUP(BD_PONDERACIONES[[#This Row],[Comuna]],Tabla3[#All],2,0)</f>
        <v>Florida</v>
      </c>
    </row>
    <row r="2195" spans="1:41" x14ac:dyDescent="0.35">
      <c r="A2195" t="s">
        <v>9520</v>
      </c>
      <c r="B2195" t="s">
        <v>9521</v>
      </c>
      <c r="C2195" t="s">
        <v>9522</v>
      </c>
      <c r="D2195" s="5">
        <v>44771</v>
      </c>
      <c r="E2195" s="5">
        <v>44756</v>
      </c>
      <c r="F2195" t="s">
        <v>753</v>
      </c>
      <c r="G2195" t="s">
        <v>9523</v>
      </c>
      <c r="H2195" t="s">
        <v>3394</v>
      </c>
      <c r="J2195" t="s">
        <v>756</v>
      </c>
      <c r="K2195" t="s">
        <v>756</v>
      </c>
      <c r="L2195" t="s">
        <v>757</v>
      </c>
      <c r="M2195" t="s">
        <v>757</v>
      </c>
      <c r="N2195" t="s">
        <v>756</v>
      </c>
      <c r="O2195" t="s">
        <v>756</v>
      </c>
      <c r="P2195" t="s">
        <v>765</v>
      </c>
      <c r="Q2195" t="s">
        <v>759</v>
      </c>
      <c r="R2195" t="s">
        <v>759</v>
      </c>
      <c r="S2195" t="s">
        <v>757</v>
      </c>
      <c r="T2195" t="s">
        <v>757</v>
      </c>
      <c r="U2195" t="s">
        <v>756</v>
      </c>
      <c r="V2195" t="s">
        <v>756</v>
      </c>
      <c r="W2195" t="s">
        <v>768</v>
      </c>
      <c r="X2195" t="s">
        <v>9524</v>
      </c>
      <c r="Y2195" t="str">
        <f t="shared" si="476"/>
        <v>julio</v>
      </c>
      <c r="Z2195">
        <f>YEAR(BD_PONDERACIONES[[#This Row],[Fecha Ejecución del Ticket]])</f>
        <v>2022</v>
      </c>
      <c r="AA2195" t="str">
        <f t="shared" si="477"/>
        <v>julio</v>
      </c>
      <c r="AB2195">
        <f>YEAR(BD_PONDERACIONES[[#This Row],[Fecha de Inspección]])</f>
        <v>2022</v>
      </c>
      <c r="AC2195">
        <f t="shared" si="478"/>
        <v>0.5</v>
      </c>
      <c r="AD2195">
        <f t="shared" si="479"/>
        <v>0.5</v>
      </c>
      <c r="AE2195">
        <f t="shared" si="480"/>
        <v>0.5</v>
      </c>
      <c r="AF2195">
        <f t="shared" si="481"/>
        <v>0.5</v>
      </c>
      <c r="AG2195">
        <f t="shared" si="482"/>
        <v>0.5</v>
      </c>
      <c r="AH2195">
        <f t="shared" si="483"/>
        <v>0.5</v>
      </c>
      <c r="AI2195">
        <f t="shared" si="484"/>
        <v>0.25</v>
      </c>
      <c r="AJ2195">
        <f t="shared" si="485"/>
        <v>0.25</v>
      </c>
      <c r="AK2195">
        <f t="shared" si="486"/>
        <v>0.5</v>
      </c>
      <c r="AL2195">
        <f t="shared" si="487"/>
        <v>0.5</v>
      </c>
      <c r="AM2195">
        <f t="shared" si="488"/>
        <v>0.17499999999999999</v>
      </c>
      <c r="AN2195" s="6">
        <f t="shared" si="489"/>
        <v>0.93500000000000005</v>
      </c>
      <c r="AO2195" t="str">
        <f>VLOOKUP(BD_PONDERACIONES[[#This Row],[Comuna]],Tabla3[#All],2,0)</f>
        <v>Florida</v>
      </c>
    </row>
    <row r="2196" spans="1:41" x14ac:dyDescent="0.35">
      <c r="A2196" t="s">
        <v>9525</v>
      </c>
      <c r="B2196" t="s">
        <v>9526</v>
      </c>
      <c r="C2196" t="s">
        <v>9527</v>
      </c>
      <c r="D2196" s="5">
        <v>44771</v>
      </c>
      <c r="E2196" s="5">
        <v>44754</v>
      </c>
      <c r="F2196" t="s">
        <v>753</v>
      </c>
      <c r="G2196" t="s">
        <v>9528</v>
      </c>
      <c r="H2196" t="s">
        <v>3394</v>
      </c>
      <c r="J2196" t="s">
        <v>756</v>
      </c>
      <c r="K2196" t="s">
        <v>756</v>
      </c>
      <c r="L2196" t="s">
        <v>757</v>
      </c>
      <c r="M2196" t="s">
        <v>757</v>
      </c>
      <c r="N2196" t="s">
        <v>756</v>
      </c>
      <c r="O2196" t="s">
        <v>756</v>
      </c>
      <c r="P2196" t="s">
        <v>758</v>
      </c>
      <c r="Q2196" t="s">
        <v>759</v>
      </c>
      <c r="R2196" t="s">
        <v>759</v>
      </c>
      <c r="S2196" t="s">
        <v>757</v>
      </c>
      <c r="T2196" t="s">
        <v>757</v>
      </c>
      <c r="U2196" t="s">
        <v>757</v>
      </c>
      <c r="V2196" t="s">
        <v>756</v>
      </c>
      <c r="W2196" t="s">
        <v>768</v>
      </c>
      <c r="X2196" t="s">
        <v>9529</v>
      </c>
      <c r="Y2196" t="str">
        <f t="shared" si="476"/>
        <v>julio</v>
      </c>
      <c r="Z2196">
        <f>YEAR(BD_PONDERACIONES[[#This Row],[Fecha Ejecución del Ticket]])</f>
        <v>2022</v>
      </c>
      <c r="AA2196" t="str">
        <f t="shared" si="477"/>
        <v>julio</v>
      </c>
      <c r="AB2196">
        <f>YEAR(BD_PONDERACIONES[[#This Row],[Fecha de Inspección]])</f>
        <v>2022</v>
      </c>
      <c r="AC2196">
        <f t="shared" si="478"/>
        <v>0.5</v>
      </c>
      <c r="AD2196">
        <f t="shared" si="479"/>
        <v>0.5</v>
      </c>
      <c r="AE2196">
        <f t="shared" si="480"/>
        <v>0.5</v>
      </c>
      <c r="AF2196">
        <f t="shared" si="481"/>
        <v>0.5</v>
      </c>
      <c r="AG2196">
        <f t="shared" si="482"/>
        <v>0.5</v>
      </c>
      <c r="AH2196">
        <f t="shared" si="483"/>
        <v>0.5</v>
      </c>
      <c r="AI2196">
        <f t="shared" si="484"/>
        <v>0.25</v>
      </c>
      <c r="AJ2196">
        <f t="shared" si="485"/>
        <v>0.25</v>
      </c>
      <c r="AK2196">
        <f t="shared" si="486"/>
        <v>0.5</v>
      </c>
      <c r="AL2196">
        <f t="shared" si="487"/>
        <v>0.5</v>
      </c>
      <c r="AM2196">
        <f t="shared" si="488"/>
        <v>0.17499999999999999</v>
      </c>
      <c r="AN2196" s="6">
        <f t="shared" si="489"/>
        <v>0.93500000000000005</v>
      </c>
      <c r="AO2196" t="str">
        <f>VLOOKUP(BD_PONDERACIONES[[#This Row],[Comuna]],Tabla3[#All],2,0)</f>
        <v>Florida</v>
      </c>
    </row>
    <row r="2197" spans="1:41" x14ac:dyDescent="0.35">
      <c r="A2197" t="s">
        <v>9530</v>
      </c>
      <c r="B2197" t="s">
        <v>9531</v>
      </c>
      <c r="C2197" t="s">
        <v>9532</v>
      </c>
      <c r="D2197" s="5">
        <v>44771</v>
      </c>
      <c r="E2197" s="5">
        <v>44753</v>
      </c>
      <c r="F2197" t="s">
        <v>753</v>
      </c>
      <c r="G2197" t="s">
        <v>9533</v>
      </c>
      <c r="H2197" t="s">
        <v>3394</v>
      </c>
      <c r="J2197" t="s">
        <v>756</v>
      </c>
      <c r="K2197" t="s">
        <v>756</v>
      </c>
      <c r="L2197" t="s">
        <v>757</v>
      </c>
      <c r="M2197" t="s">
        <v>757</v>
      </c>
      <c r="N2197" t="s">
        <v>756</v>
      </c>
      <c r="O2197" t="s">
        <v>756</v>
      </c>
      <c r="P2197" t="s">
        <v>758</v>
      </c>
      <c r="Q2197" t="s">
        <v>759</v>
      </c>
      <c r="R2197" t="s">
        <v>759</v>
      </c>
      <c r="S2197" t="s">
        <v>757</v>
      </c>
      <c r="T2197" t="s">
        <v>757</v>
      </c>
      <c r="U2197" t="s">
        <v>757</v>
      </c>
      <c r="V2197" t="s">
        <v>756</v>
      </c>
      <c r="W2197" t="s">
        <v>756</v>
      </c>
      <c r="X2197" t="s">
        <v>885</v>
      </c>
      <c r="Y2197" t="str">
        <f t="shared" si="476"/>
        <v>julio</v>
      </c>
      <c r="Z2197">
        <f>YEAR(BD_PONDERACIONES[[#This Row],[Fecha Ejecución del Ticket]])</f>
        <v>2022</v>
      </c>
      <c r="AA2197" t="str">
        <f t="shared" si="477"/>
        <v>julio</v>
      </c>
      <c r="AB2197">
        <f>YEAR(BD_PONDERACIONES[[#This Row],[Fecha de Inspección]])</f>
        <v>2022</v>
      </c>
      <c r="AC2197">
        <f t="shared" si="478"/>
        <v>0.5</v>
      </c>
      <c r="AD2197">
        <f t="shared" si="479"/>
        <v>0.5</v>
      </c>
      <c r="AE2197">
        <f t="shared" si="480"/>
        <v>0.5</v>
      </c>
      <c r="AF2197">
        <f t="shared" si="481"/>
        <v>0.5</v>
      </c>
      <c r="AG2197">
        <f t="shared" si="482"/>
        <v>0.5</v>
      </c>
      <c r="AH2197">
        <f t="shared" si="483"/>
        <v>0.5</v>
      </c>
      <c r="AI2197">
        <f t="shared" si="484"/>
        <v>0.25</v>
      </c>
      <c r="AJ2197">
        <f t="shared" si="485"/>
        <v>0.25</v>
      </c>
      <c r="AK2197">
        <f t="shared" si="486"/>
        <v>0.5</v>
      </c>
      <c r="AL2197">
        <f t="shared" si="487"/>
        <v>0.5</v>
      </c>
      <c r="AM2197">
        <f t="shared" si="488"/>
        <v>0.5</v>
      </c>
      <c r="AN2197" s="6">
        <f t="shared" si="489"/>
        <v>1</v>
      </c>
      <c r="AO2197" t="str">
        <f>VLOOKUP(BD_PONDERACIONES[[#This Row],[Comuna]],Tabla3[#All],2,0)</f>
        <v>Florida</v>
      </c>
    </row>
    <row r="2198" spans="1:41" x14ac:dyDescent="0.35">
      <c r="A2198" t="s">
        <v>9534</v>
      </c>
      <c r="B2198" t="s">
        <v>9535</v>
      </c>
      <c r="C2198" t="s">
        <v>9536</v>
      </c>
      <c r="D2198" s="5">
        <v>44771</v>
      </c>
      <c r="E2198" s="5">
        <v>44755</v>
      </c>
      <c r="F2198" t="s">
        <v>753</v>
      </c>
      <c r="G2198" t="s">
        <v>9537</v>
      </c>
      <c r="H2198" t="s">
        <v>3394</v>
      </c>
      <c r="J2198" t="s">
        <v>756</v>
      </c>
      <c r="K2198" t="s">
        <v>756</v>
      </c>
      <c r="L2198" t="s">
        <v>757</v>
      </c>
      <c r="M2198" t="s">
        <v>757</v>
      </c>
      <c r="N2198" t="s">
        <v>756</v>
      </c>
      <c r="O2198" t="s">
        <v>756</v>
      </c>
      <c r="P2198" t="s">
        <v>765</v>
      </c>
      <c r="Q2198" t="s">
        <v>759</v>
      </c>
      <c r="R2198" t="s">
        <v>759</v>
      </c>
      <c r="S2198" t="s">
        <v>757</v>
      </c>
      <c r="T2198" t="s">
        <v>757</v>
      </c>
      <c r="U2198" t="s">
        <v>757</v>
      </c>
      <c r="V2198" t="s">
        <v>756</v>
      </c>
      <c r="W2198" t="s">
        <v>768</v>
      </c>
      <c r="X2198" t="s">
        <v>9538</v>
      </c>
      <c r="Y2198" t="str">
        <f t="shared" si="476"/>
        <v>julio</v>
      </c>
      <c r="Z2198">
        <f>YEAR(BD_PONDERACIONES[[#This Row],[Fecha Ejecución del Ticket]])</f>
        <v>2022</v>
      </c>
      <c r="AA2198" t="str">
        <f t="shared" si="477"/>
        <v>julio</v>
      </c>
      <c r="AB2198">
        <f>YEAR(BD_PONDERACIONES[[#This Row],[Fecha de Inspección]])</f>
        <v>2022</v>
      </c>
      <c r="AC2198">
        <f t="shared" si="478"/>
        <v>0.5</v>
      </c>
      <c r="AD2198">
        <f t="shared" si="479"/>
        <v>0.5</v>
      </c>
      <c r="AE2198">
        <f t="shared" si="480"/>
        <v>0.5</v>
      </c>
      <c r="AF2198">
        <f t="shared" si="481"/>
        <v>0.5</v>
      </c>
      <c r="AG2198">
        <f t="shared" si="482"/>
        <v>0.5</v>
      </c>
      <c r="AH2198">
        <f t="shared" si="483"/>
        <v>0.5</v>
      </c>
      <c r="AI2198">
        <f t="shared" si="484"/>
        <v>0.25</v>
      </c>
      <c r="AJ2198">
        <f t="shared" si="485"/>
        <v>0.25</v>
      </c>
      <c r="AK2198">
        <f t="shared" si="486"/>
        <v>0.5</v>
      </c>
      <c r="AL2198">
        <f t="shared" si="487"/>
        <v>0.5</v>
      </c>
      <c r="AM2198">
        <f t="shared" si="488"/>
        <v>0.17499999999999999</v>
      </c>
      <c r="AN2198" s="6">
        <f t="shared" si="489"/>
        <v>0.93500000000000005</v>
      </c>
      <c r="AO2198" t="str">
        <f>VLOOKUP(BD_PONDERACIONES[[#This Row],[Comuna]],Tabla3[#All],2,0)</f>
        <v>Florida</v>
      </c>
    </row>
    <row r="2199" spans="1:41" x14ac:dyDescent="0.35">
      <c r="A2199" t="s">
        <v>9539</v>
      </c>
      <c r="B2199" t="s">
        <v>9540</v>
      </c>
      <c r="C2199" t="s">
        <v>9541</v>
      </c>
      <c r="D2199" s="5">
        <v>44771</v>
      </c>
      <c r="E2199" s="5">
        <v>44759</v>
      </c>
      <c r="F2199" t="s">
        <v>763</v>
      </c>
      <c r="G2199" t="s">
        <v>9542</v>
      </c>
      <c r="H2199" t="s">
        <v>3394</v>
      </c>
      <c r="J2199" t="s">
        <v>756</v>
      </c>
      <c r="K2199" t="s">
        <v>756</v>
      </c>
      <c r="L2199" t="s">
        <v>757</v>
      </c>
      <c r="M2199" t="s">
        <v>757</v>
      </c>
      <c r="N2199" t="s">
        <v>756</v>
      </c>
      <c r="O2199" t="s">
        <v>756</v>
      </c>
      <c r="P2199" t="s">
        <v>758</v>
      </c>
      <c r="Q2199" t="s">
        <v>759</v>
      </c>
      <c r="R2199" t="s">
        <v>759</v>
      </c>
      <c r="S2199" t="s">
        <v>757</v>
      </c>
      <c r="T2199" t="s">
        <v>757</v>
      </c>
      <c r="U2199" t="s">
        <v>757</v>
      </c>
      <c r="V2199" t="s">
        <v>756</v>
      </c>
      <c r="W2199" t="s">
        <v>773</v>
      </c>
      <c r="X2199" t="s">
        <v>9543</v>
      </c>
      <c r="Y2199" t="str">
        <f t="shared" si="476"/>
        <v>julio</v>
      </c>
      <c r="Z2199">
        <f>YEAR(BD_PONDERACIONES[[#This Row],[Fecha Ejecución del Ticket]])</f>
        <v>2022</v>
      </c>
      <c r="AA2199" t="str">
        <f t="shared" si="477"/>
        <v>julio</v>
      </c>
      <c r="AB2199">
        <f>YEAR(BD_PONDERACIONES[[#This Row],[Fecha de Inspección]])</f>
        <v>2022</v>
      </c>
      <c r="AC2199">
        <f t="shared" si="478"/>
        <v>0.5</v>
      </c>
      <c r="AD2199">
        <f t="shared" si="479"/>
        <v>0.5</v>
      </c>
      <c r="AE2199">
        <f t="shared" si="480"/>
        <v>0.5</v>
      </c>
      <c r="AF2199">
        <f t="shared" si="481"/>
        <v>0.5</v>
      </c>
      <c r="AG2199">
        <f t="shared" si="482"/>
        <v>0.5</v>
      </c>
      <c r="AH2199">
        <f t="shared" si="483"/>
        <v>0.5</v>
      </c>
      <c r="AI2199">
        <f t="shared" si="484"/>
        <v>0.25</v>
      </c>
      <c r="AJ2199">
        <f t="shared" si="485"/>
        <v>0.25</v>
      </c>
      <c r="AK2199">
        <f t="shared" si="486"/>
        <v>0.5</v>
      </c>
      <c r="AL2199">
        <f t="shared" si="487"/>
        <v>0.5</v>
      </c>
      <c r="AM2199">
        <f t="shared" si="488"/>
        <v>0</v>
      </c>
      <c r="AN2199" s="6">
        <f t="shared" si="489"/>
        <v>0.9</v>
      </c>
      <c r="AO2199" t="str">
        <f>VLOOKUP(BD_PONDERACIONES[[#This Row],[Comuna]],Tabla3[#All],2,0)</f>
        <v>Florida</v>
      </c>
    </row>
    <row r="2200" spans="1:41" x14ac:dyDescent="0.35">
      <c r="A2200" t="s">
        <v>9544</v>
      </c>
      <c r="B2200" t="s">
        <v>9545</v>
      </c>
      <c r="C2200" t="s">
        <v>9546</v>
      </c>
      <c r="D2200" s="5">
        <v>44771</v>
      </c>
      <c r="E2200" s="5">
        <v>44754</v>
      </c>
      <c r="F2200" t="s">
        <v>753</v>
      </c>
      <c r="G2200" t="s">
        <v>9547</v>
      </c>
      <c r="H2200" t="s">
        <v>3394</v>
      </c>
      <c r="J2200" t="s">
        <v>756</v>
      </c>
      <c r="K2200" t="s">
        <v>756</v>
      </c>
      <c r="L2200" t="s">
        <v>757</v>
      </c>
      <c r="M2200" t="s">
        <v>757</v>
      </c>
      <c r="N2200" t="s">
        <v>756</v>
      </c>
      <c r="O2200" t="s">
        <v>756</v>
      </c>
      <c r="P2200" t="s">
        <v>758</v>
      </c>
      <c r="Q2200" t="s">
        <v>759</v>
      </c>
      <c r="R2200" t="s">
        <v>759</v>
      </c>
      <c r="S2200" t="s">
        <v>757</v>
      </c>
      <c r="T2200" t="s">
        <v>757</v>
      </c>
      <c r="U2200" t="s">
        <v>757</v>
      </c>
      <c r="V2200" t="s">
        <v>756</v>
      </c>
      <c r="W2200" t="s">
        <v>756</v>
      </c>
      <c r="X2200" t="s">
        <v>885</v>
      </c>
      <c r="Y2200" t="str">
        <f t="shared" si="476"/>
        <v>julio</v>
      </c>
      <c r="Z2200">
        <f>YEAR(BD_PONDERACIONES[[#This Row],[Fecha Ejecución del Ticket]])</f>
        <v>2022</v>
      </c>
      <c r="AA2200" t="str">
        <f t="shared" si="477"/>
        <v>julio</v>
      </c>
      <c r="AB2200">
        <f>YEAR(BD_PONDERACIONES[[#This Row],[Fecha de Inspección]])</f>
        <v>2022</v>
      </c>
      <c r="AC2200">
        <f t="shared" si="478"/>
        <v>0.5</v>
      </c>
      <c r="AD2200">
        <f t="shared" si="479"/>
        <v>0.5</v>
      </c>
      <c r="AE2200">
        <f t="shared" si="480"/>
        <v>0.5</v>
      </c>
      <c r="AF2200">
        <f t="shared" si="481"/>
        <v>0.5</v>
      </c>
      <c r="AG2200">
        <f t="shared" si="482"/>
        <v>0.5</v>
      </c>
      <c r="AH2200">
        <f t="shared" si="483"/>
        <v>0.5</v>
      </c>
      <c r="AI2200">
        <f t="shared" si="484"/>
        <v>0.25</v>
      </c>
      <c r="AJ2200">
        <f t="shared" si="485"/>
        <v>0.25</v>
      </c>
      <c r="AK2200">
        <f t="shared" si="486"/>
        <v>0.5</v>
      </c>
      <c r="AL2200">
        <f t="shared" si="487"/>
        <v>0.5</v>
      </c>
      <c r="AM2200">
        <f t="shared" si="488"/>
        <v>0.5</v>
      </c>
      <c r="AN2200" s="6">
        <f t="shared" si="489"/>
        <v>1</v>
      </c>
      <c r="AO2200" t="str">
        <f>VLOOKUP(BD_PONDERACIONES[[#This Row],[Comuna]],Tabla3[#All],2,0)</f>
        <v>Florida</v>
      </c>
    </row>
    <row r="2201" spans="1:41" x14ac:dyDescent="0.35">
      <c r="A2201" t="s">
        <v>9548</v>
      </c>
      <c r="B2201" t="s">
        <v>9549</v>
      </c>
      <c r="C2201" t="s">
        <v>9550</v>
      </c>
      <c r="D2201" s="5">
        <v>44771</v>
      </c>
      <c r="E2201" s="5">
        <v>44765</v>
      </c>
      <c r="F2201" t="s">
        <v>763</v>
      </c>
      <c r="G2201" t="s">
        <v>9551</v>
      </c>
      <c r="H2201" t="s">
        <v>3394</v>
      </c>
      <c r="J2201" t="s">
        <v>756</v>
      </c>
      <c r="K2201" t="s">
        <v>756</v>
      </c>
      <c r="L2201" t="s">
        <v>757</v>
      </c>
      <c r="M2201" t="s">
        <v>757</v>
      </c>
      <c r="N2201" t="s">
        <v>756</v>
      </c>
      <c r="O2201" t="s">
        <v>756</v>
      </c>
      <c r="P2201" t="s">
        <v>758</v>
      </c>
      <c r="Q2201" t="s">
        <v>759</v>
      </c>
      <c r="R2201" t="s">
        <v>759</v>
      </c>
      <c r="S2201" t="s">
        <v>757</v>
      </c>
      <c r="T2201" t="s">
        <v>757</v>
      </c>
      <c r="U2201" t="s">
        <v>757</v>
      </c>
      <c r="V2201" t="s">
        <v>756</v>
      </c>
      <c r="W2201" t="s">
        <v>768</v>
      </c>
      <c r="X2201" t="s">
        <v>7487</v>
      </c>
      <c r="Y2201" t="str">
        <f t="shared" si="476"/>
        <v>julio</v>
      </c>
      <c r="Z2201">
        <f>YEAR(BD_PONDERACIONES[[#This Row],[Fecha Ejecución del Ticket]])</f>
        <v>2022</v>
      </c>
      <c r="AA2201" t="str">
        <f t="shared" si="477"/>
        <v>julio</v>
      </c>
      <c r="AB2201">
        <f>YEAR(BD_PONDERACIONES[[#This Row],[Fecha de Inspección]])</f>
        <v>2022</v>
      </c>
      <c r="AC2201">
        <f t="shared" si="478"/>
        <v>0.5</v>
      </c>
      <c r="AD2201">
        <f t="shared" si="479"/>
        <v>0.5</v>
      </c>
      <c r="AE2201">
        <f t="shared" si="480"/>
        <v>0.5</v>
      </c>
      <c r="AF2201">
        <f t="shared" si="481"/>
        <v>0.5</v>
      </c>
      <c r="AG2201">
        <f t="shared" si="482"/>
        <v>0.5</v>
      </c>
      <c r="AH2201">
        <f t="shared" si="483"/>
        <v>0.5</v>
      </c>
      <c r="AI2201">
        <f t="shared" si="484"/>
        <v>0.25</v>
      </c>
      <c r="AJ2201">
        <f t="shared" si="485"/>
        <v>0.25</v>
      </c>
      <c r="AK2201">
        <f t="shared" si="486"/>
        <v>0.5</v>
      </c>
      <c r="AL2201">
        <f t="shared" si="487"/>
        <v>0.5</v>
      </c>
      <c r="AM2201">
        <f t="shared" si="488"/>
        <v>0.17499999999999999</v>
      </c>
      <c r="AN2201" s="6">
        <f t="shared" si="489"/>
        <v>0.93500000000000005</v>
      </c>
      <c r="AO2201" t="str">
        <f>VLOOKUP(BD_PONDERACIONES[[#This Row],[Comuna]],Tabla3[#All],2,0)</f>
        <v>Florida</v>
      </c>
    </row>
    <row r="2202" spans="1:41" x14ac:dyDescent="0.35">
      <c r="A2202" t="s">
        <v>9552</v>
      </c>
      <c r="B2202" t="s">
        <v>9553</v>
      </c>
      <c r="C2202" t="s">
        <v>9554</v>
      </c>
      <c r="D2202" s="5">
        <v>44771</v>
      </c>
      <c r="E2202" s="5">
        <v>44748</v>
      </c>
      <c r="F2202" t="s">
        <v>753</v>
      </c>
      <c r="G2202" t="s">
        <v>9555</v>
      </c>
      <c r="H2202" t="s">
        <v>3394</v>
      </c>
      <c r="J2202" t="s">
        <v>756</v>
      </c>
      <c r="K2202" t="s">
        <v>756</v>
      </c>
      <c r="L2202" t="s">
        <v>773</v>
      </c>
      <c r="M2202" t="s">
        <v>773</v>
      </c>
      <c r="N2202" t="s">
        <v>756</v>
      </c>
      <c r="O2202" t="s">
        <v>756</v>
      </c>
      <c r="P2202" t="s">
        <v>758</v>
      </c>
      <c r="Q2202" t="s">
        <v>759</v>
      </c>
      <c r="R2202" t="s">
        <v>759</v>
      </c>
      <c r="S2202" t="s">
        <v>757</v>
      </c>
      <c r="T2202" t="s">
        <v>757</v>
      </c>
      <c r="U2202" t="s">
        <v>757</v>
      </c>
      <c r="V2202" t="s">
        <v>756</v>
      </c>
      <c r="W2202" t="s">
        <v>768</v>
      </c>
      <c r="X2202" t="s">
        <v>9556</v>
      </c>
      <c r="Y2202" t="str">
        <f t="shared" si="476"/>
        <v>julio</v>
      </c>
      <c r="Z2202">
        <f>YEAR(BD_PONDERACIONES[[#This Row],[Fecha Ejecución del Ticket]])</f>
        <v>2022</v>
      </c>
      <c r="AA2202" t="str">
        <f t="shared" si="477"/>
        <v>julio</v>
      </c>
      <c r="AB2202">
        <f>YEAR(BD_PONDERACIONES[[#This Row],[Fecha de Inspección]])</f>
        <v>2022</v>
      </c>
      <c r="AC2202">
        <f t="shared" si="478"/>
        <v>0.5</v>
      </c>
      <c r="AD2202">
        <f t="shared" si="479"/>
        <v>0.5</v>
      </c>
      <c r="AE2202">
        <f t="shared" si="480"/>
        <v>0</v>
      </c>
      <c r="AF2202">
        <f t="shared" si="481"/>
        <v>0</v>
      </c>
      <c r="AG2202">
        <f t="shared" si="482"/>
        <v>0.5</v>
      </c>
      <c r="AH2202">
        <f t="shared" si="483"/>
        <v>0.5</v>
      </c>
      <c r="AI2202">
        <f t="shared" si="484"/>
        <v>0.25</v>
      </c>
      <c r="AJ2202">
        <f t="shared" si="485"/>
        <v>0.25</v>
      </c>
      <c r="AK2202">
        <f t="shared" si="486"/>
        <v>0.5</v>
      </c>
      <c r="AL2202">
        <f t="shared" si="487"/>
        <v>0.5</v>
      </c>
      <c r="AM2202">
        <f t="shared" si="488"/>
        <v>0.17499999999999999</v>
      </c>
      <c r="AN2202" s="6">
        <f t="shared" si="489"/>
        <v>0.63500000000000001</v>
      </c>
      <c r="AO2202" t="str">
        <f>VLOOKUP(BD_PONDERACIONES[[#This Row],[Comuna]],Tabla3[#All],2,0)</f>
        <v>Florida</v>
      </c>
    </row>
    <row r="2203" spans="1:41" x14ac:dyDescent="0.35">
      <c r="A2203" t="s">
        <v>9557</v>
      </c>
      <c r="B2203" t="s">
        <v>9558</v>
      </c>
      <c r="C2203" t="s">
        <v>9559</v>
      </c>
      <c r="D2203" s="5">
        <v>44771</v>
      </c>
      <c r="E2203" s="5">
        <v>44760</v>
      </c>
      <c r="F2203" t="s">
        <v>763</v>
      </c>
      <c r="G2203" t="s">
        <v>9560</v>
      </c>
      <c r="H2203" t="s">
        <v>3394</v>
      </c>
      <c r="J2203" t="s">
        <v>756</v>
      </c>
      <c r="K2203" t="s">
        <v>756</v>
      </c>
      <c r="L2203" t="s">
        <v>757</v>
      </c>
      <c r="M2203" t="s">
        <v>757</v>
      </c>
      <c r="N2203" t="s">
        <v>756</v>
      </c>
      <c r="O2203" t="s">
        <v>756</v>
      </c>
      <c r="P2203" t="s">
        <v>758</v>
      </c>
      <c r="Q2203" t="s">
        <v>759</v>
      </c>
      <c r="R2203" t="s">
        <v>759</v>
      </c>
      <c r="S2203" t="s">
        <v>757</v>
      </c>
      <c r="T2203" t="s">
        <v>757</v>
      </c>
      <c r="U2203" t="s">
        <v>757</v>
      </c>
      <c r="V2203" t="s">
        <v>773</v>
      </c>
      <c r="W2203" t="s">
        <v>773</v>
      </c>
      <c r="X2203" t="s">
        <v>9561</v>
      </c>
      <c r="Y2203" t="str">
        <f t="shared" si="476"/>
        <v>julio</v>
      </c>
      <c r="Z2203">
        <f>YEAR(BD_PONDERACIONES[[#This Row],[Fecha Ejecución del Ticket]])</f>
        <v>2022</v>
      </c>
      <c r="AA2203" t="str">
        <f t="shared" si="477"/>
        <v>julio</v>
      </c>
      <c r="AB2203">
        <f>YEAR(BD_PONDERACIONES[[#This Row],[Fecha de Inspección]])</f>
        <v>2022</v>
      </c>
      <c r="AC2203">
        <f t="shared" si="478"/>
        <v>0.5</v>
      </c>
      <c r="AD2203">
        <f t="shared" si="479"/>
        <v>0.5</v>
      </c>
      <c r="AE2203">
        <f t="shared" si="480"/>
        <v>0.5</v>
      </c>
      <c r="AF2203">
        <f t="shared" si="481"/>
        <v>0.5</v>
      </c>
      <c r="AG2203">
        <f t="shared" si="482"/>
        <v>0.5</v>
      </c>
      <c r="AH2203">
        <f t="shared" si="483"/>
        <v>0.5</v>
      </c>
      <c r="AI2203">
        <f t="shared" si="484"/>
        <v>0.25</v>
      </c>
      <c r="AJ2203">
        <f t="shared" si="485"/>
        <v>0.25</v>
      </c>
      <c r="AK2203">
        <f t="shared" si="486"/>
        <v>0.5</v>
      </c>
      <c r="AL2203">
        <f t="shared" si="487"/>
        <v>0</v>
      </c>
      <c r="AM2203">
        <f t="shared" si="488"/>
        <v>0</v>
      </c>
      <c r="AN2203" s="6">
        <f t="shared" si="489"/>
        <v>0.8</v>
      </c>
      <c r="AO2203" t="str">
        <f>VLOOKUP(BD_PONDERACIONES[[#This Row],[Comuna]],Tabla3[#All],2,0)</f>
        <v>Florida</v>
      </c>
    </row>
    <row r="2204" spans="1:41" x14ac:dyDescent="0.35">
      <c r="A2204" t="s">
        <v>9562</v>
      </c>
      <c r="B2204" t="s">
        <v>9563</v>
      </c>
      <c r="C2204" t="s">
        <v>9564</v>
      </c>
      <c r="D2204" s="5">
        <v>44771</v>
      </c>
      <c r="E2204" s="5">
        <v>44759</v>
      </c>
      <c r="F2204" t="s">
        <v>763</v>
      </c>
      <c r="G2204" t="s">
        <v>9565</v>
      </c>
      <c r="H2204" t="s">
        <v>3394</v>
      </c>
      <c r="J2204" t="s">
        <v>756</v>
      </c>
      <c r="K2204" t="s">
        <v>756</v>
      </c>
      <c r="L2204" t="s">
        <v>773</v>
      </c>
      <c r="M2204" t="s">
        <v>773</v>
      </c>
      <c r="N2204" t="s">
        <v>756</v>
      </c>
      <c r="O2204" t="s">
        <v>756</v>
      </c>
      <c r="P2204" t="s">
        <v>758</v>
      </c>
      <c r="Q2204" t="s">
        <v>759</v>
      </c>
      <c r="R2204" t="s">
        <v>759</v>
      </c>
      <c r="S2204" t="s">
        <v>757</v>
      </c>
      <c r="T2204" t="s">
        <v>757</v>
      </c>
      <c r="U2204" t="s">
        <v>757</v>
      </c>
      <c r="V2204" t="s">
        <v>756</v>
      </c>
      <c r="W2204" t="s">
        <v>756</v>
      </c>
      <c r="X2204" t="s">
        <v>9566</v>
      </c>
      <c r="Y2204" t="str">
        <f t="shared" si="476"/>
        <v>julio</v>
      </c>
      <c r="Z2204">
        <f>YEAR(BD_PONDERACIONES[[#This Row],[Fecha Ejecución del Ticket]])</f>
        <v>2022</v>
      </c>
      <c r="AA2204" t="str">
        <f t="shared" si="477"/>
        <v>julio</v>
      </c>
      <c r="AB2204">
        <f>YEAR(BD_PONDERACIONES[[#This Row],[Fecha de Inspección]])</f>
        <v>2022</v>
      </c>
      <c r="AC2204">
        <f t="shared" si="478"/>
        <v>0.5</v>
      </c>
      <c r="AD2204">
        <f t="shared" si="479"/>
        <v>0.5</v>
      </c>
      <c r="AE2204">
        <f t="shared" si="480"/>
        <v>0</v>
      </c>
      <c r="AF2204">
        <f t="shared" si="481"/>
        <v>0</v>
      </c>
      <c r="AG2204">
        <f t="shared" si="482"/>
        <v>0.5</v>
      </c>
      <c r="AH2204">
        <f t="shared" si="483"/>
        <v>0.5</v>
      </c>
      <c r="AI2204">
        <f t="shared" si="484"/>
        <v>0.25</v>
      </c>
      <c r="AJ2204">
        <f t="shared" si="485"/>
        <v>0.25</v>
      </c>
      <c r="AK2204">
        <f t="shared" si="486"/>
        <v>0.5</v>
      </c>
      <c r="AL2204">
        <f t="shared" si="487"/>
        <v>0.5</v>
      </c>
      <c r="AM2204">
        <f t="shared" si="488"/>
        <v>0.5</v>
      </c>
      <c r="AN2204" s="6">
        <f t="shared" si="489"/>
        <v>0.7</v>
      </c>
      <c r="AO2204" t="str">
        <f>VLOOKUP(BD_PONDERACIONES[[#This Row],[Comuna]],Tabla3[#All],2,0)</f>
        <v>Florida</v>
      </c>
    </row>
    <row r="2205" spans="1:41" x14ac:dyDescent="0.35">
      <c r="A2205" t="s">
        <v>9567</v>
      </c>
      <c r="B2205" t="s">
        <v>9568</v>
      </c>
      <c r="C2205" t="s">
        <v>9569</v>
      </c>
      <c r="D2205" s="5">
        <v>44771</v>
      </c>
      <c r="E2205" s="5">
        <v>44755</v>
      </c>
      <c r="F2205" t="s">
        <v>753</v>
      </c>
      <c r="G2205" t="s">
        <v>9570</v>
      </c>
      <c r="H2205" t="s">
        <v>3394</v>
      </c>
      <c r="J2205" t="s">
        <v>756</v>
      </c>
      <c r="K2205" t="s">
        <v>756</v>
      </c>
      <c r="L2205" t="s">
        <v>757</v>
      </c>
      <c r="M2205" t="s">
        <v>757</v>
      </c>
      <c r="N2205" t="s">
        <v>756</v>
      </c>
      <c r="O2205" t="s">
        <v>756</v>
      </c>
      <c r="P2205" t="s">
        <v>765</v>
      </c>
      <c r="Q2205" t="s">
        <v>759</v>
      </c>
      <c r="R2205" t="s">
        <v>759</v>
      </c>
      <c r="S2205" t="s">
        <v>756</v>
      </c>
      <c r="T2205" t="s">
        <v>756</v>
      </c>
      <c r="U2205" t="s">
        <v>756</v>
      </c>
      <c r="V2205" t="s">
        <v>756</v>
      </c>
      <c r="W2205" t="s">
        <v>768</v>
      </c>
      <c r="X2205" t="s">
        <v>9571</v>
      </c>
      <c r="Y2205" t="str">
        <f t="shared" si="476"/>
        <v>julio</v>
      </c>
      <c r="Z2205">
        <f>YEAR(BD_PONDERACIONES[[#This Row],[Fecha Ejecución del Ticket]])</f>
        <v>2022</v>
      </c>
      <c r="AA2205" t="str">
        <f t="shared" si="477"/>
        <v>julio</v>
      </c>
      <c r="AB2205">
        <f>YEAR(BD_PONDERACIONES[[#This Row],[Fecha de Inspección]])</f>
        <v>2022</v>
      </c>
      <c r="AC2205">
        <f t="shared" si="478"/>
        <v>0.5</v>
      </c>
      <c r="AD2205">
        <f t="shared" si="479"/>
        <v>0.5</v>
      </c>
      <c r="AE2205">
        <f t="shared" si="480"/>
        <v>0.5</v>
      </c>
      <c r="AF2205">
        <f t="shared" si="481"/>
        <v>0.5</v>
      </c>
      <c r="AG2205">
        <f t="shared" si="482"/>
        <v>0.5</v>
      </c>
      <c r="AH2205">
        <f t="shared" si="483"/>
        <v>0.5</v>
      </c>
      <c r="AI2205">
        <f t="shared" si="484"/>
        <v>0.25</v>
      </c>
      <c r="AJ2205">
        <f t="shared" si="485"/>
        <v>0.25</v>
      </c>
      <c r="AK2205">
        <f t="shared" si="486"/>
        <v>0.5</v>
      </c>
      <c r="AL2205">
        <f t="shared" si="487"/>
        <v>0.5</v>
      </c>
      <c r="AM2205">
        <f t="shared" si="488"/>
        <v>0.17499999999999999</v>
      </c>
      <c r="AN2205" s="6">
        <f t="shared" si="489"/>
        <v>0.93500000000000005</v>
      </c>
      <c r="AO2205" t="str">
        <f>VLOOKUP(BD_PONDERACIONES[[#This Row],[Comuna]],Tabla3[#All],2,0)</f>
        <v>Florida</v>
      </c>
    </row>
    <row r="2206" spans="1:41" x14ac:dyDescent="0.35">
      <c r="A2206" t="s">
        <v>9572</v>
      </c>
      <c r="B2206" t="s">
        <v>9573</v>
      </c>
      <c r="C2206" t="s">
        <v>9574</v>
      </c>
      <c r="D2206" s="5">
        <v>44771</v>
      </c>
      <c r="E2206" s="5">
        <v>44754</v>
      </c>
      <c r="F2206" t="s">
        <v>753</v>
      </c>
      <c r="G2206" t="s">
        <v>9575</v>
      </c>
      <c r="H2206" t="s">
        <v>3394</v>
      </c>
      <c r="J2206" t="s">
        <v>756</v>
      </c>
      <c r="K2206" t="s">
        <v>756</v>
      </c>
      <c r="L2206" t="s">
        <v>757</v>
      </c>
      <c r="M2206" t="s">
        <v>757</v>
      </c>
      <c r="N2206" t="s">
        <v>756</v>
      </c>
      <c r="O2206" t="s">
        <v>756</v>
      </c>
      <c r="P2206" t="s">
        <v>758</v>
      </c>
      <c r="Q2206" t="s">
        <v>759</v>
      </c>
      <c r="R2206" t="s">
        <v>759</v>
      </c>
      <c r="S2206" t="s">
        <v>757</v>
      </c>
      <c r="T2206" t="s">
        <v>757</v>
      </c>
      <c r="U2206" t="s">
        <v>757</v>
      </c>
      <c r="V2206" t="s">
        <v>756</v>
      </c>
      <c r="W2206" t="s">
        <v>756</v>
      </c>
      <c r="X2206" t="s">
        <v>9576</v>
      </c>
      <c r="Y2206" t="str">
        <f t="shared" si="476"/>
        <v>julio</v>
      </c>
      <c r="Z2206">
        <f>YEAR(BD_PONDERACIONES[[#This Row],[Fecha Ejecución del Ticket]])</f>
        <v>2022</v>
      </c>
      <c r="AA2206" t="str">
        <f t="shared" si="477"/>
        <v>julio</v>
      </c>
      <c r="AB2206">
        <f>YEAR(BD_PONDERACIONES[[#This Row],[Fecha de Inspección]])</f>
        <v>2022</v>
      </c>
      <c r="AC2206">
        <f t="shared" si="478"/>
        <v>0.5</v>
      </c>
      <c r="AD2206">
        <f t="shared" si="479"/>
        <v>0.5</v>
      </c>
      <c r="AE2206">
        <f t="shared" si="480"/>
        <v>0.5</v>
      </c>
      <c r="AF2206">
        <f t="shared" si="481"/>
        <v>0.5</v>
      </c>
      <c r="AG2206">
        <f t="shared" si="482"/>
        <v>0.5</v>
      </c>
      <c r="AH2206">
        <f t="shared" si="483"/>
        <v>0.5</v>
      </c>
      <c r="AI2206">
        <f t="shared" si="484"/>
        <v>0.25</v>
      </c>
      <c r="AJ2206">
        <f t="shared" si="485"/>
        <v>0.25</v>
      </c>
      <c r="AK2206">
        <f t="shared" si="486"/>
        <v>0.5</v>
      </c>
      <c r="AL2206">
        <f t="shared" si="487"/>
        <v>0.5</v>
      </c>
      <c r="AM2206">
        <f t="shared" si="488"/>
        <v>0.5</v>
      </c>
      <c r="AN2206" s="6">
        <f t="shared" si="489"/>
        <v>1</v>
      </c>
      <c r="AO2206" t="str">
        <f>VLOOKUP(BD_PONDERACIONES[[#This Row],[Comuna]],Tabla3[#All],2,0)</f>
        <v>Florida</v>
      </c>
    </row>
    <row r="2207" spans="1:41" x14ac:dyDescent="0.35">
      <c r="A2207" t="s">
        <v>9577</v>
      </c>
      <c r="B2207" t="s">
        <v>9578</v>
      </c>
      <c r="C2207" t="s">
        <v>9579</v>
      </c>
      <c r="D2207" s="5">
        <v>44771</v>
      </c>
      <c r="E2207" s="5">
        <v>44765</v>
      </c>
      <c r="F2207" t="s">
        <v>763</v>
      </c>
      <c r="G2207" t="s">
        <v>9580</v>
      </c>
      <c r="H2207" t="s">
        <v>3394</v>
      </c>
      <c r="J2207" t="s">
        <v>756</v>
      </c>
      <c r="K2207" t="s">
        <v>756</v>
      </c>
      <c r="L2207" t="s">
        <v>757</v>
      </c>
      <c r="M2207" t="s">
        <v>757</v>
      </c>
      <c r="N2207" t="s">
        <v>756</v>
      </c>
      <c r="O2207" t="s">
        <v>756</v>
      </c>
      <c r="P2207" t="s">
        <v>765</v>
      </c>
      <c r="Q2207" t="s">
        <v>9581</v>
      </c>
      <c r="R2207" t="s">
        <v>9582</v>
      </c>
      <c r="S2207" t="s">
        <v>756</v>
      </c>
      <c r="T2207" t="s">
        <v>756</v>
      </c>
      <c r="U2207" t="s">
        <v>756</v>
      </c>
      <c r="V2207" t="s">
        <v>773</v>
      </c>
      <c r="W2207" t="s">
        <v>768</v>
      </c>
      <c r="X2207" t="s">
        <v>9583</v>
      </c>
      <c r="Y2207" t="str">
        <f t="shared" si="476"/>
        <v>julio</v>
      </c>
      <c r="Z2207">
        <f>YEAR(BD_PONDERACIONES[[#This Row],[Fecha Ejecución del Ticket]])</f>
        <v>2022</v>
      </c>
      <c r="AA2207" t="str">
        <f t="shared" si="477"/>
        <v>julio</v>
      </c>
      <c r="AB2207">
        <f>YEAR(BD_PONDERACIONES[[#This Row],[Fecha de Inspección]])</f>
        <v>2022</v>
      </c>
      <c r="AC2207">
        <f t="shared" si="478"/>
        <v>0.5</v>
      </c>
      <c r="AD2207">
        <f t="shared" si="479"/>
        <v>0.5</v>
      </c>
      <c r="AE2207">
        <f t="shared" si="480"/>
        <v>0.5</v>
      </c>
      <c r="AF2207">
        <f t="shared" si="481"/>
        <v>0.5</v>
      </c>
      <c r="AG2207">
        <f t="shared" si="482"/>
        <v>0.5</v>
      </c>
      <c r="AH2207">
        <f t="shared" si="483"/>
        <v>0.5</v>
      </c>
      <c r="AI2207">
        <f t="shared" si="484"/>
        <v>0.25</v>
      </c>
      <c r="AJ2207">
        <f t="shared" si="485"/>
        <v>0.25</v>
      </c>
      <c r="AK2207">
        <f t="shared" si="486"/>
        <v>0.5</v>
      </c>
      <c r="AL2207">
        <f t="shared" si="487"/>
        <v>0</v>
      </c>
      <c r="AM2207">
        <f t="shared" si="488"/>
        <v>0.17499999999999999</v>
      </c>
      <c r="AN2207" s="6">
        <f t="shared" si="489"/>
        <v>0.83500000000000008</v>
      </c>
      <c r="AO2207" t="str">
        <f>VLOOKUP(BD_PONDERACIONES[[#This Row],[Comuna]],Tabla3[#All],2,0)</f>
        <v>Florida</v>
      </c>
    </row>
    <row r="2208" spans="1:41" x14ac:dyDescent="0.35">
      <c r="A2208" t="s">
        <v>9584</v>
      </c>
      <c r="B2208" t="s">
        <v>9585</v>
      </c>
      <c r="C2208" t="s">
        <v>9586</v>
      </c>
      <c r="D2208" s="5">
        <v>44771</v>
      </c>
      <c r="E2208" s="5">
        <v>44746</v>
      </c>
      <c r="F2208" t="s">
        <v>753</v>
      </c>
      <c r="G2208" t="s">
        <v>9587</v>
      </c>
      <c r="H2208" t="s">
        <v>3394</v>
      </c>
      <c r="J2208" t="s">
        <v>756</v>
      </c>
      <c r="K2208" t="s">
        <v>756</v>
      </c>
      <c r="L2208" t="s">
        <v>773</v>
      </c>
      <c r="M2208" t="s">
        <v>773</v>
      </c>
      <c r="N2208" t="s">
        <v>756</v>
      </c>
      <c r="O2208" t="s">
        <v>756</v>
      </c>
      <c r="P2208" t="s">
        <v>758</v>
      </c>
      <c r="Q2208" t="s">
        <v>759</v>
      </c>
      <c r="R2208" t="s">
        <v>759</v>
      </c>
      <c r="S2208" t="s">
        <v>757</v>
      </c>
      <c r="T2208" t="s">
        <v>757</v>
      </c>
      <c r="U2208" t="s">
        <v>757</v>
      </c>
      <c r="V2208" t="s">
        <v>756</v>
      </c>
      <c r="W2208" t="s">
        <v>768</v>
      </c>
      <c r="X2208" t="s">
        <v>9588</v>
      </c>
      <c r="Y2208" t="str">
        <f t="shared" si="476"/>
        <v>julio</v>
      </c>
      <c r="Z2208">
        <f>YEAR(BD_PONDERACIONES[[#This Row],[Fecha Ejecución del Ticket]])</f>
        <v>2022</v>
      </c>
      <c r="AA2208" t="str">
        <f t="shared" si="477"/>
        <v>julio</v>
      </c>
      <c r="AB2208">
        <f>YEAR(BD_PONDERACIONES[[#This Row],[Fecha de Inspección]])</f>
        <v>2022</v>
      </c>
      <c r="AC2208">
        <f t="shared" si="478"/>
        <v>0.5</v>
      </c>
      <c r="AD2208">
        <f t="shared" si="479"/>
        <v>0.5</v>
      </c>
      <c r="AE2208">
        <f t="shared" si="480"/>
        <v>0</v>
      </c>
      <c r="AF2208">
        <f t="shared" si="481"/>
        <v>0</v>
      </c>
      <c r="AG2208">
        <f t="shared" si="482"/>
        <v>0.5</v>
      </c>
      <c r="AH2208">
        <f t="shared" si="483"/>
        <v>0.5</v>
      </c>
      <c r="AI2208">
        <f t="shared" si="484"/>
        <v>0.25</v>
      </c>
      <c r="AJ2208">
        <f t="shared" si="485"/>
        <v>0.25</v>
      </c>
      <c r="AK2208">
        <f t="shared" si="486"/>
        <v>0.5</v>
      </c>
      <c r="AL2208">
        <f t="shared" si="487"/>
        <v>0.5</v>
      </c>
      <c r="AM2208">
        <f t="shared" si="488"/>
        <v>0.17499999999999999</v>
      </c>
      <c r="AN2208" s="6">
        <f t="shared" si="489"/>
        <v>0.63500000000000001</v>
      </c>
      <c r="AO2208" t="str">
        <f>VLOOKUP(BD_PONDERACIONES[[#This Row],[Comuna]],Tabla3[#All],2,0)</f>
        <v>Florida</v>
      </c>
    </row>
    <row r="2209" spans="1:41" x14ac:dyDescent="0.35">
      <c r="A2209" t="s">
        <v>9589</v>
      </c>
      <c r="B2209" t="s">
        <v>9590</v>
      </c>
      <c r="C2209" t="s">
        <v>9591</v>
      </c>
      <c r="D2209" s="5">
        <v>44771</v>
      </c>
      <c r="E2209" s="5">
        <v>44744</v>
      </c>
      <c r="F2209" t="s">
        <v>753</v>
      </c>
      <c r="G2209" t="s">
        <v>9592</v>
      </c>
      <c r="H2209" t="s">
        <v>3394</v>
      </c>
      <c r="J2209" t="s">
        <v>756</v>
      </c>
      <c r="K2209" t="s">
        <v>756</v>
      </c>
      <c r="L2209" t="s">
        <v>773</v>
      </c>
      <c r="M2209" t="s">
        <v>773</v>
      </c>
      <c r="N2209" t="s">
        <v>756</v>
      </c>
      <c r="O2209" t="s">
        <v>756</v>
      </c>
      <c r="P2209" t="s">
        <v>765</v>
      </c>
      <c r="Q2209" t="s">
        <v>759</v>
      </c>
      <c r="R2209" t="s">
        <v>759</v>
      </c>
      <c r="S2209" t="s">
        <v>757</v>
      </c>
      <c r="T2209" t="s">
        <v>757</v>
      </c>
      <c r="U2209" t="s">
        <v>756</v>
      </c>
      <c r="V2209" t="s">
        <v>756</v>
      </c>
      <c r="W2209" t="s">
        <v>768</v>
      </c>
      <c r="X2209" t="s">
        <v>9593</v>
      </c>
      <c r="Y2209" t="str">
        <f t="shared" si="476"/>
        <v>julio</v>
      </c>
      <c r="Z2209">
        <f>YEAR(BD_PONDERACIONES[[#This Row],[Fecha Ejecución del Ticket]])</f>
        <v>2022</v>
      </c>
      <c r="AA2209" t="str">
        <f t="shared" si="477"/>
        <v>julio</v>
      </c>
      <c r="AB2209">
        <f>YEAR(BD_PONDERACIONES[[#This Row],[Fecha de Inspección]])</f>
        <v>2022</v>
      </c>
      <c r="AC2209">
        <f t="shared" si="478"/>
        <v>0.5</v>
      </c>
      <c r="AD2209">
        <f t="shared" si="479"/>
        <v>0.5</v>
      </c>
      <c r="AE2209">
        <f t="shared" si="480"/>
        <v>0</v>
      </c>
      <c r="AF2209">
        <f t="shared" si="481"/>
        <v>0</v>
      </c>
      <c r="AG2209">
        <f t="shared" si="482"/>
        <v>0.5</v>
      </c>
      <c r="AH2209">
        <f t="shared" si="483"/>
        <v>0.5</v>
      </c>
      <c r="AI2209">
        <f t="shared" si="484"/>
        <v>0.25</v>
      </c>
      <c r="AJ2209">
        <f t="shared" si="485"/>
        <v>0.25</v>
      </c>
      <c r="AK2209">
        <f t="shared" si="486"/>
        <v>0.5</v>
      </c>
      <c r="AL2209">
        <f t="shared" si="487"/>
        <v>0.5</v>
      </c>
      <c r="AM2209">
        <f t="shared" si="488"/>
        <v>0.17499999999999999</v>
      </c>
      <c r="AN2209" s="6">
        <f t="shared" si="489"/>
        <v>0.63500000000000001</v>
      </c>
      <c r="AO2209" t="str">
        <f>VLOOKUP(BD_PONDERACIONES[[#This Row],[Comuna]],Tabla3[#All],2,0)</f>
        <v>Florida</v>
      </c>
    </row>
    <row r="2210" spans="1:41" x14ac:dyDescent="0.35">
      <c r="A2210" t="s">
        <v>9594</v>
      </c>
      <c r="B2210" t="s">
        <v>9595</v>
      </c>
      <c r="C2210" t="s">
        <v>9596</v>
      </c>
      <c r="D2210" s="5">
        <v>44771</v>
      </c>
      <c r="E2210" s="5">
        <v>44761</v>
      </c>
      <c r="F2210" t="s">
        <v>763</v>
      </c>
      <c r="G2210" t="s">
        <v>9597</v>
      </c>
      <c r="H2210" t="s">
        <v>3394</v>
      </c>
      <c r="J2210" t="s">
        <v>756</v>
      </c>
      <c r="K2210" t="s">
        <v>756</v>
      </c>
      <c r="L2210" t="s">
        <v>757</v>
      </c>
      <c r="M2210" t="s">
        <v>757</v>
      </c>
      <c r="N2210" t="s">
        <v>756</v>
      </c>
      <c r="O2210" t="s">
        <v>756</v>
      </c>
      <c r="P2210" t="s">
        <v>758</v>
      </c>
      <c r="Q2210" t="s">
        <v>759</v>
      </c>
      <c r="R2210" t="s">
        <v>759</v>
      </c>
      <c r="S2210" t="s">
        <v>757</v>
      </c>
      <c r="T2210" t="s">
        <v>757</v>
      </c>
      <c r="U2210" t="s">
        <v>757</v>
      </c>
      <c r="V2210" t="s">
        <v>756</v>
      </c>
      <c r="W2210" t="s">
        <v>768</v>
      </c>
      <c r="X2210" t="s">
        <v>4529</v>
      </c>
      <c r="Y2210" t="str">
        <f t="shared" si="476"/>
        <v>julio</v>
      </c>
      <c r="Z2210">
        <f>YEAR(BD_PONDERACIONES[[#This Row],[Fecha Ejecución del Ticket]])</f>
        <v>2022</v>
      </c>
      <c r="AA2210" t="str">
        <f t="shared" si="477"/>
        <v>julio</v>
      </c>
      <c r="AB2210">
        <f>YEAR(BD_PONDERACIONES[[#This Row],[Fecha de Inspección]])</f>
        <v>2022</v>
      </c>
      <c r="AC2210">
        <f t="shared" si="478"/>
        <v>0.5</v>
      </c>
      <c r="AD2210">
        <f t="shared" si="479"/>
        <v>0.5</v>
      </c>
      <c r="AE2210">
        <f t="shared" si="480"/>
        <v>0.5</v>
      </c>
      <c r="AF2210">
        <f t="shared" si="481"/>
        <v>0.5</v>
      </c>
      <c r="AG2210">
        <f t="shared" si="482"/>
        <v>0.5</v>
      </c>
      <c r="AH2210">
        <f t="shared" si="483"/>
        <v>0.5</v>
      </c>
      <c r="AI2210">
        <f t="shared" si="484"/>
        <v>0.25</v>
      </c>
      <c r="AJ2210">
        <f t="shared" si="485"/>
        <v>0.25</v>
      </c>
      <c r="AK2210">
        <f t="shared" si="486"/>
        <v>0.5</v>
      </c>
      <c r="AL2210">
        <f t="shared" si="487"/>
        <v>0.5</v>
      </c>
      <c r="AM2210">
        <f t="shared" si="488"/>
        <v>0.17499999999999999</v>
      </c>
      <c r="AN2210" s="6">
        <f t="shared" si="489"/>
        <v>0.93500000000000005</v>
      </c>
      <c r="AO2210" t="str">
        <f>VLOOKUP(BD_PONDERACIONES[[#This Row],[Comuna]],Tabla3[#All],2,0)</f>
        <v>Florida</v>
      </c>
    </row>
    <row r="2211" spans="1:41" x14ac:dyDescent="0.35">
      <c r="A2211" t="s">
        <v>9598</v>
      </c>
      <c r="B2211" t="s">
        <v>9599</v>
      </c>
      <c r="C2211" t="s">
        <v>9600</v>
      </c>
      <c r="D2211" s="5">
        <v>44771</v>
      </c>
      <c r="E2211" s="5">
        <v>44766</v>
      </c>
      <c r="F2211" t="s">
        <v>763</v>
      </c>
      <c r="G2211" t="s">
        <v>9601</v>
      </c>
      <c r="H2211" t="s">
        <v>3394</v>
      </c>
      <c r="J2211" t="s">
        <v>756</v>
      </c>
      <c r="K2211" t="s">
        <v>756</v>
      </c>
      <c r="L2211" t="s">
        <v>757</v>
      </c>
      <c r="M2211" t="s">
        <v>757</v>
      </c>
      <c r="N2211" t="s">
        <v>756</v>
      </c>
      <c r="O2211" t="s">
        <v>756</v>
      </c>
      <c r="P2211" t="s">
        <v>758</v>
      </c>
      <c r="Q2211" t="s">
        <v>759</v>
      </c>
      <c r="R2211" t="s">
        <v>759</v>
      </c>
      <c r="S2211" t="s">
        <v>757</v>
      </c>
      <c r="T2211" t="s">
        <v>757</v>
      </c>
      <c r="U2211" t="s">
        <v>757</v>
      </c>
      <c r="V2211" t="s">
        <v>756</v>
      </c>
      <c r="W2211" t="s">
        <v>756</v>
      </c>
      <c r="X2211" t="s">
        <v>804</v>
      </c>
      <c r="Y2211" t="str">
        <f t="shared" si="476"/>
        <v>julio</v>
      </c>
      <c r="Z2211">
        <f>YEAR(BD_PONDERACIONES[[#This Row],[Fecha Ejecución del Ticket]])</f>
        <v>2022</v>
      </c>
      <c r="AA2211" t="str">
        <f t="shared" si="477"/>
        <v>julio</v>
      </c>
      <c r="AB2211">
        <f>YEAR(BD_PONDERACIONES[[#This Row],[Fecha de Inspección]])</f>
        <v>2022</v>
      </c>
      <c r="AC2211">
        <f t="shared" si="478"/>
        <v>0.5</v>
      </c>
      <c r="AD2211">
        <f t="shared" si="479"/>
        <v>0.5</v>
      </c>
      <c r="AE2211">
        <f t="shared" si="480"/>
        <v>0.5</v>
      </c>
      <c r="AF2211">
        <f t="shared" si="481"/>
        <v>0.5</v>
      </c>
      <c r="AG2211">
        <f t="shared" si="482"/>
        <v>0.5</v>
      </c>
      <c r="AH2211">
        <f t="shared" si="483"/>
        <v>0.5</v>
      </c>
      <c r="AI2211">
        <f t="shared" si="484"/>
        <v>0.25</v>
      </c>
      <c r="AJ2211">
        <f t="shared" si="485"/>
        <v>0.25</v>
      </c>
      <c r="AK2211">
        <f t="shared" si="486"/>
        <v>0.5</v>
      </c>
      <c r="AL2211">
        <f t="shared" si="487"/>
        <v>0.5</v>
      </c>
      <c r="AM2211">
        <f t="shared" si="488"/>
        <v>0.5</v>
      </c>
      <c r="AN2211" s="6">
        <f t="shared" si="489"/>
        <v>1</v>
      </c>
      <c r="AO2211" t="str">
        <f>VLOOKUP(BD_PONDERACIONES[[#This Row],[Comuna]],Tabla3[#All],2,0)</f>
        <v>Florida</v>
      </c>
    </row>
    <row r="2212" spans="1:41" x14ac:dyDescent="0.35">
      <c r="A2212" t="s">
        <v>9602</v>
      </c>
      <c r="B2212" t="s">
        <v>9603</v>
      </c>
      <c r="C2212" t="s">
        <v>9604</v>
      </c>
      <c r="D2212" s="5">
        <v>44771</v>
      </c>
      <c r="E2212" s="5">
        <v>44765</v>
      </c>
      <c r="F2212" t="s">
        <v>763</v>
      </c>
      <c r="G2212" t="s">
        <v>9605</v>
      </c>
      <c r="H2212" t="s">
        <v>3394</v>
      </c>
      <c r="J2212" t="s">
        <v>756</v>
      </c>
      <c r="K2212" t="s">
        <v>756</v>
      </c>
      <c r="L2212" t="s">
        <v>757</v>
      </c>
      <c r="M2212" t="s">
        <v>757</v>
      </c>
      <c r="N2212" t="s">
        <v>756</v>
      </c>
      <c r="O2212" t="s">
        <v>756</v>
      </c>
      <c r="P2212" t="s">
        <v>758</v>
      </c>
      <c r="Q2212" t="s">
        <v>759</v>
      </c>
      <c r="R2212" t="s">
        <v>759</v>
      </c>
      <c r="S2212" t="s">
        <v>757</v>
      </c>
      <c r="T2212" t="s">
        <v>757</v>
      </c>
      <c r="U2212" t="s">
        <v>757</v>
      </c>
      <c r="V2212" t="s">
        <v>756</v>
      </c>
      <c r="W2212" t="s">
        <v>768</v>
      </c>
      <c r="X2212" t="s">
        <v>4529</v>
      </c>
      <c r="Y2212" t="str">
        <f t="shared" si="476"/>
        <v>julio</v>
      </c>
      <c r="Z2212">
        <f>YEAR(BD_PONDERACIONES[[#This Row],[Fecha Ejecución del Ticket]])</f>
        <v>2022</v>
      </c>
      <c r="AA2212" t="str">
        <f t="shared" si="477"/>
        <v>julio</v>
      </c>
      <c r="AB2212">
        <f>YEAR(BD_PONDERACIONES[[#This Row],[Fecha de Inspección]])</f>
        <v>2022</v>
      </c>
      <c r="AC2212">
        <f t="shared" si="478"/>
        <v>0.5</v>
      </c>
      <c r="AD2212">
        <f t="shared" si="479"/>
        <v>0.5</v>
      </c>
      <c r="AE2212">
        <f t="shared" si="480"/>
        <v>0.5</v>
      </c>
      <c r="AF2212">
        <f t="shared" si="481"/>
        <v>0.5</v>
      </c>
      <c r="AG2212">
        <f t="shared" si="482"/>
        <v>0.5</v>
      </c>
      <c r="AH2212">
        <f t="shared" si="483"/>
        <v>0.5</v>
      </c>
      <c r="AI2212">
        <f t="shared" si="484"/>
        <v>0.25</v>
      </c>
      <c r="AJ2212">
        <f t="shared" si="485"/>
        <v>0.25</v>
      </c>
      <c r="AK2212">
        <f t="shared" si="486"/>
        <v>0.5</v>
      </c>
      <c r="AL2212">
        <f t="shared" si="487"/>
        <v>0.5</v>
      </c>
      <c r="AM2212">
        <f t="shared" si="488"/>
        <v>0.17499999999999999</v>
      </c>
      <c r="AN2212" s="6">
        <f t="shared" si="489"/>
        <v>0.93500000000000005</v>
      </c>
      <c r="AO2212" t="str">
        <f>VLOOKUP(BD_PONDERACIONES[[#This Row],[Comuna]],Tabla3[#All],2,0)</f>
        <v>Florida</v>
      </c>
    </row>
    <row r="2213" spans="1:41" x14ac:dyDescent="0.35">
      <c r="A2213" t="s">
        <v>9606</v>
      </c>
      <c r="B2213" t="s">
        <v>9607</v>
      </c>
      <c r="C2213" t="s">
        <v>9608</v>
      </c>
      <c r="D2213" s="5">
        <v>44771</v>
      </c>
      <c r="E2213" s="5">
        <v>44743</v>
      </c>
      <c r="F2213" t="s">
        <v>753</v>
      </c>
      <c r="G2213" t="s">
        <v>9609</v>
      </c>
      <c r="H2213" t="s">
        <v>3394</v>
      </c>
      <c r="J2213" t="s">
        <v>756</v>
      </c>
      <c r="K2213" t="s">
        <v>756</v>
      </c>
      <c r="L2213" t="s">
        <v>773</v>
      </c>
      <c r="M2213" t="s">
        <v>773</v>
      </c>
      <c r="N2213" t="s">
        <v>756</v>
      </c>
      <c r="O2213" t="s">
        <v>756</v>
      </c>
      <c r="P2213" t="s">
        <v>758</v>
      </c>
      <c r="Q2213" t="s">
        <v>759</v>
      </c>
      <c r="R2213" t="s">
        <v>759</v>
      </c>
      <c r="S2213" t="s">
        <v>757</v>
      </c>
      <c r="T2213" t="s">
        <v>757</v>
      </c>
      <c r="U2213" t="s">
        <v>757</v>
      </c>
      <c r="V2213" t="s">
        <v>756</v>
      </c>
      <c r="W2213" t="s">
        <v>756</v>
      </c>
      <c r="X2213" t="s">
        <v>9610</v>
      </c>
      <c r="Y2213" t="str">
        <f t="shared" si="476"/>
        <v>julio</v>
      </c>
      <c r="Z2213">
        <f>YEAR(BD_PONDERACIONES[[#This Row],[Fecha Ejecución del Ticket]])</f>
        <v>2022</v>
      </c>
      <c r="AA2213" t="str">
        <f t="shared" si="477"/>
        <v>julio</v>
      </c>
      <c r="AB2213">
        <f>YEAR(BD_PONDERACIONES[[#This Row],[Fecha de Inspección]])</f>
        <v>2022</v>
      </c>
      <c r="AC2213">
        <f t="shared" si="478"/>
        <v>0.5</v>
      </c>
      <c r="AD2213">
        <f t="shared" si="479"/>
        <v>0.5</v>
      </c>
      <c r="AE2213">
        <f t="shared" si="480"/>
        <v>0</v>
      </c>
      <c r="AF2213">
        <f t="shared" si="481"/>
        <v>0</v>
      </c>
      <c r="AG2213">
        <f t="shared" si="482"/>
        <v>0.5</v>
      </c>
      <c r="AH2213">
        <f t="shared" si="483"/>
        <v>0.5</v>
      </c>
      <c r="AI2213">
        <f t="shared" si="484"/>
        <v>0.25</v>
      </c>
      <c r="AJ2213">
        <f t="shared" si="485"/>
        <v>0.25</v>
      </c>
      <c r="AK2213">
        <f t="shared" si="486"/>
        <v>0.5</v>
      </c>
      <c r="AL2213">
        <f t="shared" si="487"/>
        <v>0.5</v>
      </c>
      <c r="AM2213">
        <f t="shared" si="488"/>
        <v>0.5</v>
      </c>
      <c r="AN2213" s="6">
        <f t="shared" si="489"/>
        <v>0.7</v>
      </c>
      <c r="AO2213" t="str">
        <f>VLOOKUP(BD_PONDERACIONES[[#This Row],[Comuna]],Tabla3[#All],2,0)</f>
        <v>Florida</v>
      </c>
    </row>
    <row r="2214" spans="1:41" x14ac:dyDescent="0.35">
      <c r="A2214" t="s">
        <v>9406</v>
      </c>
      <c r="B2214" t="s">
        <v>9407</v>
      </c>
      <c r="C2214" t="s">
        <v>9408</v>
      </c>
      <c r="D2214" s="5">
        <v>44772</v>
      </c>
      <c r="E2214" s="5">
        <v>44749</v>
      </c>
      <c r="F2214" t="s">
        <v>753</v>
      </c>
      <c r="G2214" t="s">
        <v>9409</v>
      </c>
      <c r="H2214" t="s">
        <v>3394</v>
      </c>
      <c r="J2214" t="s">
        <v>756</v>
      </c>
      <c r="K2214" t="s">
        <v>756</v>
      </c>
      <c r="L2214" t="s">
        <v>757</v>
      </c>
      <c r="M2214" t="s">
        <v>757</v>
      </c>
      <c r="N2214" t="s">
        <v>756</v>
      </c>
      <c r="O2214" t="s">
        <v>756</v>
      </c>
      <c r="P2214" t="s">
        <v>758</v>
      </c>
      <c r="Q2214" t="s">
        <v>759</v>
      </c>
      <c r="R2214" t="s">
        <v>759</v>
      </c>
      <c r="S2214" t="s">
        <v>757</v>
      </c>
      <c r="T2214" t="s">
        <v>757</v>
      </c>
      <c r="U2214" t="s">
        <v>757</v>
      </c>
      <c r="V2214" t="s">
        <v>756</v>
      </c>
      <c r="W2214" t="s">
        <v>756</v>
      </c>
      <c r="X2214" t="s">
        <v>885</v>
      </c>
      <c r="Y2214" t="str">
        <f t="shared" si="476"/>
        <v>julio</v>
      </c>
      <c r="Z2214">
        <f>YEAR(BD_PONDERACIONES[[#This Row],[Fecha Ejecución del Ticket]])</f>
        <v>2022</v>
      </c>
      <c r="AA2214" t="str">
        <f t="shared" si="477"/>
        <v>julio</v>
      </c>
      <c r="AB2214">
        <f>YEAR(BD_PONDERACIONES[[#This Row],[Fecha de Inspección]])</f>
        <v>2022</v>
      </c>
      <c r="AC2214">
        <f t="shared" si="478"/>
        <v>0.5</v>
      </c>
      <c r="AD2214">
        <f t="shared" si="479"/>
        <v>0.5</v>
      </c>
      <c r="AE2214">
        <f t="shared" si="480"/>
        <v>0.5</v>
      </c>
      <c r="AF2214">
        <f t="shared" si="481"/>
        <v>0.5</v>
      </c>
      <c r="AG2214">
        <f t="shared" si="482"/>
        <v>0.5</v>
      </c>
      <c r="AH2214">
        <f t="shared" si="483"/>
        <v>0.5</v>
      </c>
      <c r="AI2214">
        <f t="shared" si="484"/>
        <v>0.25</v>
      </c>
      <c r="AJ2214">
        <f t="shared" si="485"/>
        <v>0.25</v>
      </c>
      <c r="AK2214">
        <f t="shared" si="486"/>
        <v>0.5</v>
      </c>
      <c r="AL2214">
        <f t="shared" si="487"/>
        <v>0.5</v>
      </c>
      <c r="AM2214">
        <f t="shared" si="488"/>
        <v>0.5</v>
      </c>
      <c r="AN2214" s="6">
        <f t="shared" si="489"/>
        <v>1</v>
      </c>
      <c r="AO2214" t="str">
        <f>VLOOKUP(BD_PONDERACIONES[[#This Row],[Comuna]],Tabla3[#All],2,0)</f>
        <v>Florida</v>
      </c>
    </row>
    <row r="2215" spans="1:41" x14ac:dyDescent="0.35">
      <c r="A2215" t="s">
        <v>9410</v>
      </c>
      <c r="B2215" t="s">
        <v>9411</v>
      </c>
      <c r="C2215" t="s">
        <v>9412</v>
      </c>
      <c r="D2215" s="5">
        <v>44772</v>
      </c>
      <c r="E2215" s="5">
        <v>44754</v>
      </c>
      <c r="F2215" t="s">
        <v>753</v>
      </c>
      <c r="G2215" t="s">
        <v>9413</v>
      </c>
      <c r="H2215" t="s">
        <v>3394</v>
      </c>
      <c r="J2215" t="s">
        <v>756</v>
      </c>
      <c r="K2215" t="s">
        <v>756</v>
      </c>
      <c r="L2215" t="s">
        <v>773</v>
      </c>
      <c r="M2215" t="s">
        <v>773</v>
      </c>
      <c r="N2215" t="s">
        <v>756</v>
      </c>
      <c r="O2215" t="s">
        <v>756</v>
      </c>
      <c r="P2215" t="s">
        <v>758</v>
      </c>
      <c r="Q2215" t="s">
        <v>759</v>
      </c>
      <c r="R2215" t="s">
        <v>759</v>
      </c>
      <c r="S2215" t="s">
        <v>757</v>
      </c>
      <c r="T2215" t="s">
        <v>757</v>
      </c>
      <c r="U2215" t="s">
        <v>757</v>
      </c>
      <c r="V2215" t="s">
        <v>756</v>
      </c>
      <c r="W2215" t="s">
        <v>768</v>
      </c>
      <c r="X2215" t="s">
        <v>9414</v>
      </c>
      <c r="Y2215" t="str">
        <f t="shared" si="476"/>
        <v>julio</v>
      </c>
      <c r="Z2215">
        <f>YEAR(BD_PONDERACIONES[[#This Row],[Fecha Ejecución del Ticket]])</f>
        <v>2022</v>
      </c>
      <c r="AA2215" t="str">
        <f t="shared" si="477"/>
        <v>julio</v>
      </c>
      <c r="AB2215">
        <f>YEAR(BD_PONDERACIONES[[#This Row],[Fecha de Inspección]])</f>
        <v>2022</v>
      </c>
      <c r="AC2215">
        <f t="shared" si="478"/>
        <v>0.5</v>
      </c>
      <c r="AD2215">
        <f t="shared" si="479"/>
        <v>0.5</v>
      </c>
      <c r="AE2215">
        <f t="shared" si="480"/>
        <v>0</v>
      </c>
      <c r="AF2215">
        <f t="shared" si="481"/>
        <v>0</v>
      </c>
      <c r="AG2215">
        <f t="shared" si="482"/>
        <v>0.5</v>
      </c>
      <c r="AH2215">
        <f t="shared" si="483"/>
        <v>0.5</v>
      </c>
      <c r="AI2215">
        <f t="shared" si="484"/>
        <v>0.25</v>
      </c>
      <c r="AJ2215">
        <f t="shared" si="485"/>
        <v>0.25</v>
      </c>
      <c r="AK2215">
        <f t="shared" si="486"/>
        <v>0.5</v>
      </c>
      <c r="AL2215">
        <f t="shared" si="487"/>
        <v>0.5</v>
      </c>
      <c r="AM2215">
        <f t="shared" si="488"/>
        <v>0.17499999999999999</v>
      </c>
      <c r="AN2215" s="6">
        <f t="shared" si="489"/>
        <v>0.63500000000000001</v>
      </c>
      <c r="AO2215" t="str">
        <f>VLOOKUP(BD_PONDERACIONES[[#This Row],[Comuna]],Tabla3[#All],2,0)</f>
        <v>Florida</v>
      </c>
    </row>
    <row r="2216" spans="1:41" x14ac:dyDescent="0.35">
      <c r="A2216" t="s">
        <v>9415</v>
      </c>
      <c r="B2216" t="s">
        <v>9416</v>
      </c>
      <c r="C2216" t="s">
        <v>9417</v>
      </c>
      <c r="D2216" s="5">
        <v>44772</v>
      </c>
      <c r="E2216" s="5">
        <v>44744</v>
      </c>
      <c r="F2216" t="s">
        <v>753</v>
      </c>
      <c r="G2216" t="s">
        <v>9418</v>
      </c>
      <c r="H2216" t="s">
        <v>3394</v>
      </c>
      <c r="J2216" t="s">
        <v>756</v>
      </c>
      <c r="K2216" t="s">
        <v>756</v>
      </c>
      <c r="L2216" t="s">
        <v>757</v>
      </c>
      <c r="M2216" t="s">
        <v>757</v>
      </c>
      <c r="N2216" t="s">
        <v>756</v>
      </c>
      <c r="O2216" t="s">
        <v>756</v>
      </c>
      <c r="P2216" t="s">
        <v>765</v>
      </c>
      <c r="Q2216" t="s">
        <v>759</v>
      </c>
      <c r="R2216" t="s">
        <v>759</v>
      </c>
      <c r="S2216" t="s">
        <v>756</v>
      </c>
      <c r="T2216" t="s">
        <v>756</v>
      </c>
      <c r="U2216" t="s">
        <v>756</v>
      </c>
      <c r="V2216" t="s">
        <v>756</v>
      </c>
      <c r="W2216" t="s">
        <v>768</v>
      </c>
      <c r="X2216" t="s">
        <v>9419</v>
      </c>
      <c r="Y2216" t="str">
        <f t="shared" si="476"/>
        <v>julio</v>
      </c>
      <c r="Z2216">
        <f>YEAR(BD_PONDERACIONES[[#This Row],[Fecha Ejecución del Ticket]])</f>
        <v>2022</v>
      </c>
      <c r="AA2216" t="str">
        <f t="shared" si="477"/>
        <v>julio</v>
      </c>
      <c r="AB2216">
        <f>YEAR(BD_PONDERACIONES[[#This Row],[Fecha de Inspección]])</f>
        <v>2022</v>
      </c>
      <c r="AC2216">
        <f t="shared" si="478"/>
        <v>0.5</v>
      </c>
      <c r="AD2216">
        <f t="shared" si="479"/>
        <v>0.5</v>
      </c>
      <c r="AE2216">
        <f t="shared" si="480"/>
        <v>0.5</v>
      </c>
      <c r="AF2216">
        <f t="shared" si="481"/>
        <v>0.5</v>
      </c>
      <c r="AG2216">
        <f t="shared" si="482"/>
        <v>0.5</v>
      </c>
      <c r="AH2216">
        <f t="shared" si="483"/>
        <v>0.5</v>
      </c>
      <c r="AI2216">
        <f t="shared" si="484"/>
        <v>0.25</v>
      </c>
      <c r="AJ2216">
        <f t="shared" si="485"/>
        <v>0.25</v>
      </c>
      <c r="AK2216">
        <f t="shared" si="486"/>
        <v>0.5</v>
      </c>
      <c r="AL2216">
        <f t="shared" si="487"/>
        <v>0.5</v>
      </c>
      <c r="AM2216">
        <f t="shared" si="488"/>
        <v>0.17499999999999999</v>
      </c>
      <c r="AN2216" s="6">
        <f t="shared" si="489"/>
        <v>0.93500000000000005</v>
      </c>
      <c r="AO2216" t="str">
        <f>VLOOKUP(BD_PONDERACIONES[[#This Row],[Comuna]],Tabla3[#All],2,0)</f>
        <v>Florida</v>
      </c>
    </row>
    <row r="2217" spans="1:41" x14ac:dyDescent="0.35">
      <c r="A2217" t="s">
        <v>9420</v>
      </c>
      <c r="B2217" t="s">
        <v>9421</v>
      </c>
      <c r="C2217" t="s">
        <v>9422</v>
      </c>
      <c r="D2217" s="5">
        <v>44772</v>
      </c>
      <c r="E2217" s="5">
        <v>44757</v>
      </c>
      <c r="F2217" t="s">
        <v>753</v>
      </c>
      <c r="G2217" t="s">
        <v>9423</v>
      </c>
      <c r="H2217" t="s">
        <v>3394</v>
      </c>
      <c r="J2217" t="s">
        <v>756</v>
      </c>
      <c r="K2217" t="s">
        <v>756</v>
      </c>
      <c r="L2217" t="s">
        <v>757</v>
      </c>
      <c r="M2217" t="s">
        <v>757</v>
      </c>
      <c r="N2217" t="s">
        <v>756</v>
      </c>
      <c r="O2217" t="s">
        <v>756</v>
      </c>
      <c r="P2217" t="s">
        <v>765</v>
      </c>
      <c r="Q2217" t="s">
        <v>759</v>
      </c>
      <c r="R2217" t="s">
        <v>759</v>
      </c>
      <c r="S2217" t="s">
        <v>756</v>
      </c>
      <c r="T2217" t="s">
        <v>756</v>
      </c>
      <c r="U2217" t="s">
        <v>756</v>
      </c>
      <c r="V2217" t="s">
        <v>756</v>
      </c>
      <c r="W2217" t="s">
        <v>768</v>
      </c>
      <c r="X2217" t="s">
        <v>9419</v>
      </c>
      <c r="Y2217" t="str">
        <f t="shared" si="476"/>
        <v>julio</v>
      </c>
      <c r="Z2217">
        <f>YEAR(BD_PONDERACIONES[[#This Row],[Fecha Ejecución del Ticket]])</f>
        <v>2022</v>
      </c>
      <c r="AA2217" t="str">
        <f t="shared" si="477"/>
        <v>julio</v>
      </c>
      <c r="AB2217">
        <f>YEAR(BD_PONDERACIONES[[#This Row],[Fecha de Inspección]])</f>
        <v>2022</v>
      </c>
      <c r="AC2217">
        <f t="shared" si="478"/>
        <v>0.5</v>
      </c>
      <c r="AD2217">
        <f t="shared" si="479"/>
        <v>0.5</v>
      </c>
      <c r="AE2217">
        <f t="shared" si="480"/>
        <v>0.5</v>
      </c>
      <c r="AF2217">
        <f t="shared" si="481"/>
        <v>0.5</v>
      </c>
      <c r="AG2217">
        <f t="shared" si="482"/>
        <v>0.5</v>
      </c>
      <c r="AH2217">
        <f t="shared" si="483"/>
        <v>0.5</v>
      </c>
      <c r="AI2217">
        <f t="shared" si="484"/>
        <v>0.25</v>
      </c>
      <c r="AJ2217">
        <f t="shared" si="485"/>
        <v>0.25</v>
      </c>
      <c r="AK2217">
        <f t="shared" si="486"/>
        <v>0.5</v>
      </c>
      <c r="AL2217">
        <f t="shared" si="487"/>
        <v>0.5</v>
      </c>
      <c r="AM2217">
        <f t="shared" si="488"/>
        <v>0.17499999999999999</v>
      </c>
      <c r="AN2217" s="6">
        <f t="shared" si="489"/>
        <v>0.93500000000000005</v>
      </c>
      <c r="AO2217" t="str">
        <f>VLOOKUP(BD_PONDERACIONES[[#This Row],[Comuna]],Tabla3[#All],2,0)</f>
        <v>Florida</v>
      </c>
    </row>
    <row r="2218" spans="1:41" x14ac:dyDescent="0.35">
      <c r="A2218" t="s">
        <v>9424</v>
      </c>
      <c r="B2218" t="s">
        <v>9425</v>
      </c>
      <c r="C2218" t="s">
        <v>9426</v>
      </c>
      <c r="D2218" s="5">
        <v>44772</v>
      </c>
      <c r="E2218" s="5">
        <v>44757</v>
      </c>
      <c r="F2218" t="s">
        <v>753</v>
      </c>
      <c r="G2218" t="s">
        <v>9427</v>
      </c>
      <c r="H2218" t="s">
        <v>3394</v>
      </c>
      <c r="J2218" t="s">
        <v>756</v>
      </c>
      <c r="K2218" t="s">
        <v>756</v>
      </c>
      <c r="L2218" t="s">
        <v>757</v>
      </c>
      <c r="M2218" t="s">
        <v>757</v>
      </c>
      <c r="N2218" t="s">
        <v>756</v>
      </c>
      <c r="O2218" t="s">
        <v>756</v>
      </c>
      <c r="P2218" t="s">
        <v>758</v>
      </c>
      <c r="Q2218" t="s">
        <v>759</v>
      </c>
      <c r="R2218" t="s">
        <v>759</v>
      </c>
      <c r="S2218" t="s">
        <v>757</v>
      </c>
      <c r="T2218" t="s">
        <v>757</v>
      </c>
      <c r="U2218" t="s">
        <v>757</v>
      </c>
      <c r="V2218" t="s">
        <v>756</v>
      </c>
      <c r="W2218" t="s">
        <v>756</v>
      </c>
      <c r="X2218" t="s">
        <v>885</v>
      </c>
      <c r="Y2218" t="str">
        <f t="shared" si="476"/>
        <v>julio</v>
      </c>
      <c r="Z2218">
        <f>YEAR(BD_PONDERACIONES[[#This Row],[Fecha Ejecución del Ticket]])</f>
        <v>2022</v>
      </c>
      <c r="AA2218" t="str">
        <f t="shared" si="477"/>
        <v>julio</v>
      </c>
      <c r="AB2218">
        <f>YEAR(BD_PONDERACIONES[[#This Row],[Fecha de Inspección]])</f>
        <v>2022</v>
      </c>
      <c r="AC2218">
        <f t="shared" si="478"/>
        <v>0.5</v>
      </c>
      <c r="AD2218">
        <f t="shared" si="479"/>
        <v>0.5</v>
      </c>
      <c r="AE2218">
        <f t="shared" si="480"/>
        <v>0.5</v>
      </c>
      <c r="AF2218">
        <f t="shared" si="481"/>
        <v>0.5</v>
      </c>
      <c r="AG2218">
        <f t="shared" si="482"/>
        <v>0.5</v>
      </c>
      <c r="AH2218">
        <f t="shared" si="483"/>
        <v>0.5</v>
      </c>
      <c r="AI2218">
        <f t="shared" si="484"/>
        <v>0.25</v>
      </c>
      <c r="AJ2218">
        <f t="shared" si="485"/>
        <v>0.25</v>
      </c>
      <c r="AK2218">
        <f t="shared" si="486"/>
        <v>0.5</v>
      </c>
      <c r="AL2218">
        <f t="shared" si="487"/>
        <v>0.5</v>
      </c>
      <c r="AM2218">
        <f t="shared" si="488"/>
        <v>0.5</v>
      </c>
      <c r="AN2218" s="6">
        <f t="shared" si="489"/>
        <v>1</v>
      </c>
      <c r="AO2218" t="str">
        <f>VLOOKUP(BD_PONDERACIONES[[#This Row],[Comuna]],Tabla3[#All],2,0)</f>
        <v>Florida</v>
      </c>
    </row>
    <row r="2219" spans="1:41" x14ac:dyDescent="0.35">
      <c r="A2219" t="s">
        <v>9428</v>
      </c>
      <c r="B2219" t="s">
        <v>9429</v>
      </c>
      <c r="C2219" t="s">
        <v>9430</v>
      </c>
      <c r="D2219" s="5">
        <v>44772</v>
      </c>
      <c r="E2219" s="5">
        <v>44755</v>
      </c>
      <c r="F2219" t="s">
        <v>753</v>
      </c>
      <c r="G2219" t="s">
        <v>9431</v>
      </c>
      <c r="H2219" t="s">
        <v>3394</v>
      </c>
      <c r="J2219" t="s">
        <v>756</v>
      </c>
      <c r="K2219" t="s">
        <v>756</v>
      </c>
      <c r="L2219" t="s">
        <v>757</v>
      </c>
      <c r="M2219" t="s">
        <v>757</v>
      </c>
      <c r="N2219" t="s">
        <v>756</v>
      </c>
      <c r="O2219" t="s">
        <v>756</v>
      </c>
      <c r="P2219" t="s">
        <v>758</v>
      </c>
      <c r="Q2219" t="s">
        <v>759</v>
      </c>
      <c r="R2219" t="s">
        <v>759</v>
      </c>
      <c r="S2219" t="s">
        <v>757</v>
      </c>
      <c r="T2219" t="s">
        <v>757</v>
      </c>
      <c r="U2219" t="s">
        <v>757</v>
      </c>
      <c r="V2219" t="s">
        <v>756</v>
      </c>
      <c r="W2219" t="s">
        <v>768</v>
      </c>
      <c r="X2219" t="s">
        <v>8238</v>
      </c>
      <c r="Y2219" t="str">
        <f t="shared" si="476"/>
        <v>julio</v>
      </c>
      <c r="Z2219">
        <f>YEAR(BD_PONDERACIONES[[#This Row],[Fecha Ejecución del Ticket]])</f>
        <v>2022</v>
      </c>
      <c r="AA2219" t="str">
        <f t="shared" si="477"/>
        <v>julio</v>
      </c>
      <c r="AB2219">
        <f>YEAR(BD_PONDERACIONES[[#This Row],[Fecha de Inspección]])</f>
        <v>2022</v>
      </c>
      <c r="AC2219">
        <f t="shared" si="478"/>
        <v>0.5</v>
      </c>
      <c r="AD2219">
        <f t="shared" si="479"/>
        <v>0.5</v>
      </c>
      <c r="AE2219">
        <f t="shared" si="480"/>
        <v>0.5</v>
      </c>
      <c r="AF2219">
        <f t="shared" si="481"/>
        <v>0.5</v>
      </c>
      <c r="AG2219">
        <f t="shared" si="482"/>
        <v>0.5</v>
      </c>
      <c r="AH2219">
        <f t="shared" si="483"/>
        <v>0.5</v>
      </c>
      <c r="AI2219">
        <f t="shared" si="484"/>
        <v>0.25</v>
      </c>
      <c r="AJ2219">
        <f t="shared" si="485"/>
        <v>0.25</v>
      </c>
      <c r="AK2219">
        <f t="shared" si="486"/>
        <v>0.5</v>
      </c>
      <c r="AL2219">
        <f t="shared" si="487"/>
        <v>0.5</v>
      </c>
      <c r="AM2219">
        <f t="shared" si="488"/>
        <v>0.17499999999999999</v>
      </c>
      <c r="AN2219" s="6">
        <f t="shared" si="489"/>
        <v>0.93500000000000005</v>
      </c>
      <c r="AO2219" t="str">
        <f>VLOOKUP(BD_PONDERACIONES[[#This Row],[Comuna]],Tabla3[#All],2,0)</f>
        <v>Florida</v>
      </c>
    </row>
    <row r="2220" spans="1:41" x14ac:dyDescent="0.35">
      <c r="A2220" t="s">
        <v>9432</v>
      </c>
      <c r="B2220" t="s">
        <v>9433</v>
      </c>
      <c r="C2220" t="s">
        <v>9434</v>
      </c>
      <c r="D2220" s="5">
        <v>44772</v>
      </c>
      <c r="E2220" s="5">
        <v>44756</v>
      </c>
      <c r="F2220" t="s">
        <v>753</v>
      </c>
      <c r="G2220" t="s">
        <v>9435</v>
      </c>
      <c r="H2220" t="s">
        <v>3394</v>
      </c>
      <c r="J2220" t="s">
        <v>756</v>
      </c>
      <c r="K2220" t="s">
        <v>756</v>
      </c>
      <c r="L2220" t="s">
        <v>757</v>
      </c>
      <c r="M2220" t="s">
        <v>757</v>
      </c>
      <c r="N2220" t="s">
        <v>756</v>
      </c>
      <c r="O2220" t="s">
        <v>756</v>
      </c>
      <c r="P2220" t="s">
        <v>758</v>
      </c>
      <c r="Q2220" t="s">
        <v>759</v>
      </c>
      <c r="R2220" t="s">
        <v>759</v>
      </c>
      <c r="S2220" t="s">
        <v>757</v>
      </c>
      <c r="T2220" t="s">
        <v>757</v>
      </c>
      <c r="U2220" t="s">
        <v>757</v>
      </c>
      <c r="V2220" t="s">
        <v>756</v>
      </c>
      <c r="W2220" t="s">
        <v>768</v>
      </c>
      <c r="X2220" t="s">
        <v>885</v>
      </c>
      <c r="Y2220" t="str">
        <f t="shared" si="476"/>
        <v>julio</v>
      </c>
      <c r="Z2220">
        <f>YEAR(BD_PONDERACIONES[[#This Row],[Fecha Ejecución del Ticket]])</f>
        <v>2022</v>
      </c>
      <c r="AA2220" t="str">
        <f t="shared" si="477"/>
        <v>julio</v>
      </c>
      <c r="AB2220">
        <f>YEAR(BD_PONDERACIONES[[#This Row],[Fecha de Inspección]])</f>
        <v>2022</v>
      </c>
      <c r="AC2220">
        <f t="shared" si="478"/>
        <v>0.5</v>
      </c>
      <c r="AD2220">
        <f t="shared" si="479"/>
        <v>0.5</v>
      </c>
      <c r="AE2220">
        <f t="shared" si="480"/>
        <v>0.5</v>
      </c>
      <c r="AF2220">
        <f t="shared" si="481"/>
        <v>0.5</v>
      </c>
      <c r="AG2220">
        <f t="shared" si="482"/>
        <v>0.5</v>
      </c>
      <c r="AH2220">
        <f t="shared" si="483"/>
        <v>0.5</v>
      </c>
      <c r="AI2220">
        <f t="shared" si="484"/>
        <v>0.25</v>
      </c>
      <c r="AJ2220">
        <f t="shared" si="485"/>
        <v>0.25</v>
      </c>
      <c r="AK2220">
        <f t="shared" si="486"/>
        <v>0.5</v>
      </c>
      <c r="AL2220">
        <f t="shared" si="487"/>
        <v>0.5</v>
      </c>
      <c r="AM2220">
        <f t="shared" si="488"/>
        <v>0.17499999999999999</v>
      </c>
      <c r="AN2220" s="6">
        <f t="shared" si="489"/>
        <v>0.93500000000000005</v>
      </c>
      <c r="AO2220" t="str">
        <f>VLOOKUP(BD_PONDERACIONES[[#This Row],[Comuna]],Tabla3[#All],2,0)</f>
        <v>Florida</v>
      </c>
    </row>
    <row r="2221" spans="1:41" x14ac:dyDescent="0.35">
      <c r="A2221" t="s">
        <v>9436</v>
      </c>
      <c r="B2221" t="s">
        <v>9437</v>
      </c>
      <c r="C2221" t="s">
        <v>9438</v>
      </c>
      <c r="D2221" s="5">
        <v>44772</v>
      </c>
      <c r="E2221" s="5">
        <v>44757</v>
      </c>
      <c r="F2221" t="s">
        <v>753</v>
      </c>
      <c r="G2221" t="s">
        <v>9439</v>
      </c>
      <c r="H2221" t="s">
        <v>3394</v>
      </c>
      <c r="J2221" t="s">
        <v>756</v>
      </c>
      <c r="K2221" t="s">
        <v>756</v>
      </c>
      <c r="L2221" t="s">
        <v>757</v>
      </c>
      <c r="M2221" t="s">
        <v>757</v>
      </c>
      <c r="N2221" t="s">
        <v>756</v>
      </c>
      <c r="O2221" t="s">
        <v>756</v>
      </c>
      <c r="P2221" t="s">
        <v>765</v>
      </c>
      <c r="Q2221" t="s">
        <v>759</v>
      </c>
      <c r="R2221" t="s">
        <v>759</v>
      </c>
      <c r="S2221" t="s">
        <v>757</v>
      </c>
      <c r="T2221" t="s">
        <v>757</v>
      </c>
      <c r="U2221" t="s">
        <v>756</v>
      </c>
      <c r="V2221" t="s">
        <v>756</v>
      </c>
      <c r="W2221" t="s">
        <v>756</v>
      </c>
      <c r="X2221" t="s">
        <v>6086</v>
      </c>
      <c r="Y2221" t="str">
        <f t="shared" si="476"/>
        <v>julio</v>
      </c>
      <c r="Z2221">
        <f>YEAR(BD_PONDERACIONES[[#This Row],[Fecha Ejecución del Ticket]])</f>
        <v>2022</v>
      </c>
      <c r="AA2221" t="str">
        <f t="shared" si="477"/>
        <v>julio</v>
      </c>
      <c r="AB2221">
        <f>YEAR(BD_PONDERACIONES[[#This Row],[Fecha de Inspección]])</f>
        <v>2022</v>
      </c>
      <c r="AC2221">
        <f t="shared" si="478"/>
        <v>0.5</v>
      </c>
      <c r="AD2221">
        <f t="shared" si="479"/>
        <v>0.5</v>
      </c>
      <c r="AE2221">
        <f t="shared" si="480"/>
        <v>0.5</v>
      </c>
      <c r="AF2221">
        <f t="shared" si="481"/>
        <v>0.5</v>
      </c>
      <c r="AG2221">
        <f t="shared" si="482"/>
        <v>0.5</v>
      </c>
      <c r="AH2221">
        <f t="shared" si="483"/>
        <v>0.5</v>
      </c>
      <c r="AI2221">
        <f t="shared" si="484"/>
        <v>0.25</v>
      </c>
      <c r="AJ2221">
        <f t="shared" si="485"/>
        <v>0.25</v>
      </c>
      <c r="AK2221">
        <f t="shared" si="486"/>
        <v>0.5</v>
      </c>
      <c r="AL2221">
        <f t="shared" si="487"/>
        <v>0.5</v>
      </c>
      <c r="AM2221">
        <f t="shared" si="488"/>
        <v>0.5</v>
      </c>
      <c r="AN2221" s="6">
        <f t="shared" si="489"/>
        <v>1</v>
      </c>
      <c r="AO2221" t="str">
        <f>VLOOKUP(BD_PONDERACIONES[[#This Row],[Comuna]],Tabla3[#All],2,0)</f>
        <v>Florida</v>
      </c>
    </row>
    <row r="2222" spans="1:41" x14ac:dyDescent="0.35">
      <c r="A2222" t="s">
        <v>9440</v>
      </c>
      <c r="B2222" t="s">
        <v>9441</v>
      </c>
      <c r="C2222" t="s">
        <v>9442</v>
      </c>
      <c r="D2222" s="5">
        <v>44772</v>
      </c>
      <c r="E2222" s="5">
        <v>44756</v>
      </c>
      <c r="F2222" t="s">
        <v>753</v>
      </c>
      <c r="G2222" t="s">
        <v>9443</v>
      </c>
      <c r="H2222" t="s">
        <v>3394</v>
      </c>
      <c r="J2222" t="s">
        <v>756</v>
      </c>
      <c r="K2222" t="s">
        <v>756</v>
      </c>
      <c r="L2222" t="s">
        <v>757</v>
      </c>
      <c r="M2222" t="s">
        <v>757</v>
      </c>
      <c r="N2222" t="s">
        <v>756</v>
      </c>
      <c r="O2222" t="s">
        <v>756</v>
      </c>
      <c r="P2222" t="s">
        <v>758</v>
      </c>
      <c r="Q2222" t="s">
        <v>759</v>
      </c>
      <c r="R2222" t="s">
        <v>759</v>
      </c>
      <c r="S2222" t="s">
        <v>757</v>
      </c>
      <c r="T2222" t="s">
        <v>757</v>
      </c>
      <c r="U2222" t="s">
        <v>757</v>
      </c>
      <c r="V2222" t="s">
        <v>756</v>
      </c>
      <c r="W2222" t="s">
        <v>768</v>
      </c>
      <c r="X2222" t="s">
        <v>9444</v>
      </c>
      <c r="Y2222" t="str">
        <f t="shared" si="476"/>
        <v>julio</v>
      </c>
      <c r="Z2222">
        <f>YEAR(BD_PONDERACIONES[[#This Row],[Fecha Ejecución del Ticket]])</f>
        <v>2022</v>
      </c>
      <c r="AA2222" t="str">
        <f t="shared" si="477"/>
        <v>julio</v>
      </c>
      <c r="AB2222">
        <f>YEAR(BD_PONDERACIONES[[#This Row],[Fecha de Inspección]])</f>
        <v>2022</v>
      </c>
      <c r="AC2222">
        <f t="shared" si="478"/>
        <v>0.5</v>
      </c>
      <c r="AD2222">
        <f t="shared" si="479"/>
        <v>0.5</v>
      </c>
      <c r="AE2222">
        <f t="shared" si="480"/>
        <v>0.5</v>
      </c>
      <c r="AF2222">
        <f t="shared" si="481"/>
        <v>0.5</v>
      </c>
      <c r="AG2222">
        <f t="shared" si="482"/>
        <v>0.5</v>
      </c>
      <c r="AH2222">
        <f t="shared" si="483"/>
        <v>0.5</v>
      </c>
      <c r="AI2222">
        <f t="shared" si="484"/>
        <v>0.25</v>
      </c>
      <c r="AJ2222">
        <f t="shared" si="485"/>
        <v>0.25</v>
      </c>
      <c r="AK2222">
        <f t="shared" si="486"/>
        <v>0.5</v>
      </c>
      <c r="AL2222">
        <f t="shared" si="487"/>
        <v>0.5</v>
      </c>
      <c r="AM2222">
        <f t="shared" si="488"/>
        <v>0.17499999999999999</v>
      </c>
      <c r="AN2222" s="6">
        <f t="shared" si="489"/>
        <v>0.93500000000000005</v>
      </c>
      <c r="AO2222" t="str">
        <f>VLOOKUP(BD_PONDERACIONES[[#This Row],[Comuna]],Tabla3[#All],2,0)</f>
        <v>Florida</v>
      </c>
    </row>
    <row r="2223" spans="1:41" x14ac:dyDescent="0.35">
      <c r="A2223" t="s">
        <v>9445</v>
      </c>
      <c r="B2223" t="s">
        <v>9446</v>
      </c>
      <c r="C2223" t="s">
        <v>9447</v>
      </c>
      <c r="D2223" s="5">
        <v>44772</v>
      </c>
      <c r="E2223" s="5">
        <v>44756</v>
      </c>
      <c r="F2223" t="s">
        <v>753</v>
      </c>
      <c r="G2223" t="s">
        <v>9448</v>
      </c>
      <c r="H2223" t="s">
        <v>3394</v>
      </c>
      <c r="J2223" t="s">
        <v>756</v>
      </c>
      <c r="K2223" t="s">
        <v>756</v>
      </c>
      <c r="L2223" t="s">
        <v>757</v>
      </c>
      <c r="M2223" t="s">
        <v>757</v>
      </c>
      <c r="N2223" t="s">
        <v>756</v>
      </c>
      <c r="O2223" t="s">
        <v>756</v>
      </c>
      <c r="P2223" t="s">
        <v>765</v>
      </c>
      <c r="Q2223" t="s">
        <v>759</v>
      </c>
      <c r="R2223" t="s">
        <v>759</v>
      </c>
      <c r="S2223" t="s">
        <v>757</v>
      </c>
      <c r="T2223" t="s">
        <v>757</v>
      </c>
      <c r="U2223" t="s">
        <v>756</v>
      </c>
      <c r="V2223" t="s">
        <v>756</v>
      </c>
      <c r="W2223" t="s">
        <v>756</v>
      </c>
      <c r="X2223" t="s">
        <v>9449</v>
      </c>
      <c r="Y2223" t="str">
        <f t="shared" si="476"/>
        <v>julio</v>
      </c>
      <c r="Z2223">
        <f>YEAR(BD_PONDERACIONES[[#This Row],[Fecha Ejecución del Ticket]])</f>
        <v>2022</v>
      </c>
      <c r="AA2223" t="str">
        <f t="shared" si="477"/>
        <v>julio</v>
      </c>
      <c r="AB2223">
        <f>YEAR(BD_PONDERACIONES[[#This Row],[Fecha de Inspección]])</f>
        <v>2022</v>
      </c>
      <c r="AC2223">
        <f t="shared" si="478"/>
        <v>0.5</v>
      </c>
      <c r="AD2223">
        <f t="shared" si="479"/>
        <v>0.5</v>
      </c>
      <c r="AE2223">
        <f t="shared" si="480"/>
        <v>0.5</v>
      </c>
      <c r="AF2223">
        <f t="shared" si="481"/>
        <v>0.5</v>
      </c>
      <c r="AG2223">
        <f t="shared" si="482"/>
        <v>0.5</v>
      </c>
      <c r="AH2223">
        <f t="shared" si="483"/>
        <v>0.5</v>
      </c>
      <c r="AI2223">
        <f t="shared" si="484"/>
        <v>0.25</v>
      </c>
      <c r="AJ2223">
        <f t="shared" si="485"/>
        <v>0.25</v>
      </c>
      <c r="AK2223">
        <f t="shared" si="486"/>
        <v>0.5</v>
      </c>
      <c r="AL2223">
        <f t="shared" si="487"/>
        <v>0.5</v>
      </c>
      <c r="AM2223">
        <f t="shared" si="488"/>
        <v>0.5</v>
      </c>
      <c r="AN2223" s="6">
        <f t="shared" si="489"/>
        <v>1</v>
      </c>
      <c r="AO2223" t="str">
        <f>VLOOKUP(BD_PONDERACIONES[[#This Row],[Comuna]],Tabla3[#All],2,0)</f>
        <v>Florida</v>
      </c>
    </row>
    <row r="2224" spans="1:41" x14ac:dyDescent="0.35">
      <c r="A2224" t="s">
        <v>9450</v>
      </c>
      <c r="B2224" t="s">
        <v>9451</v>
      </c>
      <c r="C2224" t="s">
        <v>9452</v>
      </c>
      <c r="D2224" s="5">
        <v>44772</v>
      </c>
      <c r="E2224" s="5">
        <v>44753</v>
      </c>
      <c r="F2224" t="s">
        <v>753</v>
      </c>
      <c r="G2224" t="s">
        <v>9453</v>
      </c>
      <c r="H2224" t="s">
        <v>3394</v>
      </c>
      <c r="J2224" t="s">
        <v>756</v>
      </c>
      <c r="K2224" t="s">
        <v>756</v>
      </c>
      <c r="L2224" t="s">
        <v>757</v>
      </c>
      <c r="M2224" t="s">
        <v>757</v>
      </c>
      <c r="N2224" t="s">
        <v>756</v>
      </c>
      <c r="O2224" t="s">
        <v>756</v>
      </c>
      <c r="P2224" t="s">
        <v>758</v>
      </c>
      <c r="Q2224" t="s">
        <v>759</v>
      </c>
      <c r="R2224" t="s">
        <v>759</v>
      </c>
      <c r="S2224" t="s">
        <v>757</v>
      </c>
      <c r="T2224" t="s">
        <v>757</v>
      </c>
      <c r="U2224" t="s">
        <v>757</v>
      </c>
      <c r="V2224" t="s">
        <v>756</v>
      </c>
      <c r="W2224" t="s">
        <v>756</v>
      </c>
      <c r="X2224" t="s">
        <v>885</v>
      </c>
      <c r="Y2224" t="str">
        <f t="shared" si="476"/>
        <v>julio</v>
      </c>
      <c r="Z2224">
        <f>YEAR(BD_PONDERACIONES[[#This Row],[Fecha Ejecución del Ticket]])</f>
        <v>2022</v>
      </c>
      <c r="AA2224" t="str">
        <f t="shared" si="477"/>
        <v>julio</v>
      </c>
      <c r="AB2224">
        <f>YEAR(BD_PONDERACIONES[[#This Row],[Fecha de Inspección]])</f>
        <v>2022</v>
      </c>
      <c r="AC2224">
        <f t="shared" si="478"/>
        <v>0.5</v>
      </c>
      <c r="AD2224">
        <f t="shared" si="479"/>
        <v>0.5</v>
      </c>
      <c r="AE2224">
        <f t="shared" si="480"/>
        <v>0.5</v>
      </c>
      <c r="AF2224">
        <f t="shared" si="481"/>
        <v>0.5</v>
      </c>
      <c r="AG2224">
        <f t="shared" si="482"/>
        <v>0.5</v>
      </c>
      <c r="AH2224">
        <f t="shared" si="483"/>
        <v>0.5</v>
      </c>
      <c r="AI2224">
        <f t="shared" si="484"/>
        <v>0.25</v>
      </c>
      <c r="AJ2224">
        <f t="shared" si="485"/>
        <v>0.25</v>
      </c>
      <c r="AK2224">
        <f t="shared" si="486"/>
        <v>0.5</v>
      </c>
      <c r="AL2224">
        <f t="shared" si="487"/>
        <v>0.5</v>
      </c>
      <c r="AM2224">
        <f t="shared" si="488"/>
        <v>0.5</v>
      </c>
      <c r="AN2224" s="6">
        <f t="shared" si="489"/>
        <v>1</v>
      </c>
      <c r="AO2224" t="str">
        <f>VLOOKUP(BD_PONDERACIONES[[#This Row],[Comuna]],Tabla3[#All],2,0)</f>
        <v>Florida</v>
      </c>
    </row>
    <row r="2225" spans="1:41" x14ac:dyDescent="0.35">
      <c r="A2225" t="s">
        <v>9454</v>
      </c>
      <c r="B2225" t="s">
        <v>9455</v>
      </c>
      <c r="C2225" t="s">
        <v>9456</v>
      </c>
      <c r="D2225" s="5">
        <v>44772</v>
      </c>
      <c r="E2225" s="5">
        <v>44754</v>
      </c>
      <c r="F2225" t="s">
        <v>753</v>
      </c>
      <c r="G2225" t="s">
        <v>9457</v>
      </c>
      <c r="H2225" t="s">
        <v>3394</v>
      </c>
      <c r="J2225" t="s">
        <v>756</v>
      </c>
      <c r="K2225" t="s">
        <v>756</v>
      </c>
      <c r="L2225" t="s">
        <v>757</v>
      </c>
      <c r="M2225" t="s">
        <v>757</v>
      </c>
      <c r="N2225" t="s">
        <v>756</v>
      </c>
      <c r="O2225" t="s">
        <v>756</v>
      </c>
      <c r="P2225" t="s">
        <v>758</v>
      </c>
      <c r="Q2225" t="s">
        <v>759</v>
      </c>
      <c r="R2225" t="s">
        <v>759</v>
      </c>
      <c r="S2225" t="s">
        <v>757</v>
      </c>
      <c r="T2225" t="s">
        <v>757</v>
      </c>
      <c r="U2225" t="s">
        <v>757</v>
      </c>
      <c r="V2225" t="s">
        <v>904</v>
      </c>
      <c r="W2225" t="s">
        <v>756</v>
      </c>
      <c r="X2225" t="s">
        <v>9458</v>
      </c>
      <c r="Y2225" t="str">
        <f t="shared" si="476"/>
        <v>julio</v>
      </c>
      <c r="Z2225">
        <f>YEAR(BD_PONDERACIONES[[#This Row],[Fecha Ejecución del Ticket]])</f>
        <v>2022</v>
      </c>
      <c r="AA2225" t="str">
        <f t="shared" si="477"/>
        <v>julio</v>
      </c>
      <c r="AB2225">
        <f>YEAR(BD_PONDERACIONES[[#This Row],[Fecha de Inspección]])</f>
        <v>2022</v>
      </c>
      <c r="AC2225">
        <f t="shared" si="478"/>
        <v>0.5</v>
      </c>
      <c r="AD2225">
        <f t="shared" si="479"/>
        <v>0.5</v>
      </c>
      <c r="AE2225">
        <f t="shared" si="480"/>
        <v>0.5</v>
      </c>
      <c r="AF2225">
        <f t="shared" si="481"/>
        <v>0.5</v>
      </c>
      <c r="AG2225">
        <f t="shared" si="482"/>
        <v>0.5</v>
      </c>
      <c r="AH2225">
        <f t="shared" si="483"/>
        <v>0.5</v>
      </c>
      <c r="AI2225">
        <f t="shared" si="484"/>
        <v>0.25</v>
      </c>
      <c r="AJ2225">
        <f t="shared" si="485"/>
        <v>0.25</v>
      </c>
      <c r="AK2225">
        <f t="shared" si="486"/>
        <v>0.5</v>
      </c>
      <c r="AL2225">
        <f t="shared" si="487"/>
        <v>0.32500000000000001</v>
      </c>
      <c r="AM2225">
        <f t="shared" si="488"/>
        <v>0.5</v>
      </c>
      <c r="AN2225" s="6">
        <f t="shared" si="489"/>
        <v>0.96500000000000008</v>
      </c>
      <c r="AO2225" t="str">
        <f>VLOOKUP(BD_PONDERACIONES[[#This Row],[Comuna]],Tabla3[#All],2,0)</f>
        <v>Florida</v>
      </c>
    </row>
    <row r="2226" spans="1:41" x14ac:dyDescent="0.35">
      <c r="A2226" t="s">
        <v>9459</v>
      </c>
      <c r="B2226" t="s">
        <v>9460</v>
      </c>
      <c r="C2226" t="s">
        <v>9461</v>
      </c>
      <c r="D2226" s="5">
        <v>44772</v>
      </c>
      <c r="E2226" s="5">
        <v>44756</v>
      </c>
      <c r="F2226" t="s">
        <v>753</v>
      </c>
      <c r="G2226" t="s">
        <v>9457</v>
      </c>
      <c r="H2226" t="s">
        <v>3394</v>
      </c>
      <c r="J2226" t="s">
        <v>756</v>
      </c>
      <c r="K2226" t="s">
        <v>756</v>
      </c>
      <c r="L2226" t="s">
        <v>757</v>
      </c>
      <c r="M2226" t="s">
        <v>757</v>
      </c>
      <c r="N2226" t="s">
        <v>757</v>
      </c>
      <c r="O2226" t="s">
        <v>757</v>
      </c>
      <c r="P2226" t="s">
        <v>765</v>
      </c>
      <c r="Q2226" t="s">
        <v>759</v>
      </c>
      <c r="R2226" t="s">
        <v>759</v>
      </c>
      <c r="S2226" t="s">
        <v>756</v>
      </c>
      <c r="T2226" t="s">
        <v>756</v>
      </c>
      <c r="U2226" t="s">
        <v>756</v>
      </c>
      <c r="V2226" t="s">
        <v>904</v>
      </c>
      <c r="W2226" t="s">
        <v>768</v>
      </c>
      <c r="X2226" t="s">
        <v>9462</v>
      </c>
      <c r="Y2226" t="str">
        <f t="shared" si="476"/>
        <v>julio</v>
      </c>
      <c r="Z2226">
        <f>YEAR(BD_PONDERACIONES[[#This Row],[Fecha Ejecución del Ticket]])</f>
        <v>2022</v>
      </c>
      <c r="AA2226" t="str">
        <f t="shared" si="477"/>
        <v>julio</v>
      </c>
      <c r="AB2226">
        <f>YEAR(BD_PONDERACIONES[[#This Row],[Fecha de Inspección]])</f>
        <v>2022</v>
      </c>
      <c r="AC2226">
        <f t="shared" si="478"/>
        <v>0.5</v>
      </c>
      <c r="AD2226">
        <f t="shared" si="479"/>
        <v>0.5</v>
      </c>
      <c r="AE2226">
        <f t="shared" si="480"/>
        <v>0.5</v>
      </c>
      <c r="AF2226">
        <f t="shared" si="481"/>
        <v>0.5</v>
      </c>
      <c r="AG2226">
        <f t="shared" si="482"/>
        <v>0.5</v>
      </c>
      <c r="AH2226">
        <f t="shared" si="483"/>
        <v>0.5</v>
      </c>
      <c r="AI2226">
        <f t="shared" si="484"/>
        <v>0.25</v>
      </c>
      <c r="AJ2226">
        <f t="shared" si="485"/>
        <v>0.25</v>
      </c>
      <c r="AK2226">
        <f t="shared" si="486"/>
        <v>0.5</v>
      </c>
      <c r="AL2226">
        <f t="shared" si="487"/>
        <v>0.32500000000000001</v>
      </c>
      <c r="AM2226">
        <f t="shared" si="488"/>
        <v>0.17499999999999999</v>
      </c>
      <c r="AN2226" s="6">
        <f t="shared" si="489"/>
        <v>0.9</v>
      </c>
      <c r="AO2226" t="str">
        <f>VLOOKUP(BD_PONDERACIONES[[#This Row],[Comuna]],Tabla3[#All],2,0)</f>
        <v>Florida</v>
      </c>
    </row>
    <row r="2227" spans="1:41" x14ac:dyDescent="0.35">
      <c r="A2227" t="s">
        <v>9463</v>
      </c>
      <c r="B2227" t="s">
        <v>9464</v>
      </c>
      <c r="C2227" t="s">
        <v>9465</v>
      </c>
      <c r="D2227" s="5">
        <v>44772</v>
      </c>
      <c r="E2227" s="5">
        <v>44751</v>
      </c>
      <c r="F2227" t="s">
        <v>753</v>
      </c>
      <c r="G2227" t="s">
        <v>9466</v>
      </c>
      <c r="H2227" t="s">
        <v>3394</v>
      </c>
      <c r="J2227" t="s">
        <v>756</v>
      </c>
      <c r="K2227" t="s">
        <v>756</v>
      </c>
      <c r="L2227" t="s">
        <v>757</v>
      </c>
      <c r="M2227" t="s">
        <v>757</v>
      </c>
      <c r="N2227" t="s">
        <v>756</v>
      </c>
      <c r="O2227" t="s">
        <v>756</v>
      </c>
      <c r="P2227" t="s">
        <v>758</v>
      </c>
      <c r="Q2227" t="s">
        <v>759</v>
      </c>
      <c r="R2227" t="s">
        <v>759</v>
      </c>
      <c r="S2227" t="s">
        <v>757</v>
      </c>
      <c r="T2227" t="s">
        <v>757</v>
      </c>
      <c r="U2227" t="s">
        <v>757</v>
      </c>
      <c r="V2227" t="s">
        <v>756</v>
      </c>
      <c r="W2227" t="s">
        <v>756</v>
      </c>
      <c r="X2227" t="s">
        <v>885</v>
      </c>
      <c r="Y2227" t="str">
        <f t="shared" si="476"/>
        <v>julio</v>
      </c>
      <c r="Z2227">
        <f>YEAR(BD_PONDERACIONES[[#This Row],[Fecha Ejecución del Ticket]])</f>
        <v>2022</v>
      </c>
      <c r="AA2227" t="str">
        <f t="shared" si="477"/>
        <v>julio</v>
      </c>
      <c r="AB2227">
        <f>YEAR(BD_PONDERACIONES[[#This Row],[Fecha de Inspección]])</f>
        <v>2022</v>
      </c>
      <c r="AC2227">
        <f t="shared" si="478"/>
        <v>0.5</v>
      </c>
      <c r="AD2227">
        <f t="shared" si="479"/>
        <v>0.5</v>
      </c>
      <c r="AE2227">
        <f t="shared" si="480"/>
        <v>0.5</v>
      </c>
      <c r="AF2227">
        <f t="shared" si="481"/>
        <v>0.5</v>
      </c>
      <c r="AG2227">
        <f t="shared" si="482"/>
        <v>0.5</v>
      </c>
      <c r="AH2227">
        <f t="shared" si="483"/>
        <v>0.5</v>
      </c>
      <c r="AI2227">
        <f t="shared" si="484"/>
        <v>0.25</v>
      </c>
      <c r="AJ2227">
        <f t="shared" si="485"/>
        <v>0.25</v>
      </c>
      <c r="AK2227">
        <f t="shared" si="486"/>
        <v>0.5</v>
      </c>
      <c r="AL2227">
        <f t="shared" si="487"/>
        <v>0.5</v>
      </c>
      <c r="AM2227">
        <f t="shared" si="488"/>
        <v>0.5</v>
      </c>
      <c r="AN2227" s="6">
        <f t="shared" si="489"/>
        <v>1</v>
      </c>
      <c r="AO2227" t="str">
        <f>VLOOKUP(BD_PONDERACIONES[[#This Row],[Comuna]],Tabla3[#All],2,0)</f>
        <v>Florida</v>
      </c>
    </row>
    <row r="2228" spans="1:41" x14ac:dyDescent="0.35">
      <c r="A2228" t="s">
        <v>9467</v>
      </c>
      <c r="B2228" t="s">
        <v>9468</v>
      </c>
      <c r="C2228" t="s">
        <v>9469</v>
      </c>
      <c r="D2228" s="5">
        <v>44772</v>
      </c>
      <c r="E2228" s="5">
        <v>44746</v>
      </c>
      <c r="F2228" t="s">
        <v>753</v>
      </c>
      <c r="G2228" t="s">
        <v>9470</v>
      </c>
      <c r="H2228" t="s">
        <v>3394</v>
      </c>
      <c r="J2228" t="s">
        <v>756</v>
      </c>
      <c r="K2228" t="s">
        <v>756</v>
      </c>
      <c r="L2228" t="s">
        <v>773</v>
      </c>
      <c r="M2228" t="s">
        <v>773</v>
      </c>
      <c r="N2228" t="s">
        <v>756</v>
      </c>
      <c r="O2228" t="s">
        <v>756</v>
      </c>
      <c r="P2228" t="s">
        <v>758</v>
      </c>
      <c r="Q2228" t="s">
        <v>759</v>
      </c>
      <c r="R2228" t="s">
        <v>759</v>
      </c>
      <c r="S2228" t="s">
        <v>757</v>
      </c>
      <c r="T2228" t="s">
        <v>757</v>
      </c>
      <c r="U2228" t="s">
        <v>757</v>
      </c>
      <c r="V2228" t="s">
        <v>904</v>
      </c>
      <c r="W2228" t="s">
        <v>768</v>
      </c>
      <c r="X2228" t="s">
        <v>9471</v>
      </c>
      <c r="Y2228" t="str">
        <f t="shared" si="476"/>
        <v>julio</v>
      </c>
      <c r="Z2228">
        <f>YEAR(BD_PONDERACIONES[[#This Row],[Fecha Ejecución del Ticket]])</f>
        <v>2022</v>
      </c>
      <c r="AA2228" t="str">
        <f t="shared" si="477"/>
        <v>julio</v>
      </c>
      <c r="AB2228">
        <f>YEAR(BD_PONDERACIONES[[#This Row],[Fecha de Inspección]])</f>
        <v>2022</v>
      </c>
      <c r="AC2228">
        <f t="shared" si="478"/>
        <v>0.5</v>
      </c>
      <c r="AD2228">
        <f t="shared" si="479"/>
        <v>0.5</v>
      </c>
      <c r="AE2228">
        <f t="shared" si="480"/>
        <v>0</v>
      </c>
      <c r="AF2228">
        <f t="shared" si="481"/>
        <v>0</v>
      </c>
      <c r="AG2228">
        <f t="shared" si="482"/>
        <v>0.5</v>
      </c>
      <c r="AH2228">
        <f t="shared" si="483"/>
        <v>0.5</v>
      </c>
      <c r="AI2228">
        <f t="shared" si="484"/>
        <v>0.25</v>
      </c>
      <c r="AJ2228">
        <f t="shared" si="485"/>
        <v>0.25</v>
      </c>
      <c r="AK2228">
        <f t="shared" si="486"/>
        <v>0.5</v>
      </c>
      <c r="AL2228">
        <f t="shared" si="487"/>
        <v>0.32500000000000001</v>
      </c>
      <c r="AM2228">
        <f t="shared" si="488"/>
        <v>0.17499999999999999</v>
      </c>
      <c r="AN2228" s="6">
        <f t="shared" si="489"/>
        <v>0.6</v>
      </c>
      <c r="AO2228" t="str">
        <f>VLOOKUP(BD_PONDERACIONES[[#This Row],[Comuna]],Tabla3[#All],2,0)</f>
        <v>Florida</v>
      </c>
    </row>
    <row r="2229" spans="1:41" x14ac:dyDescent="0.35">
      <c r="A2229" t="s">
        <v>9472</v>
      </c>
      <c r="B2229" t="s">
        <v>9473</v>
      </c>
      <c r="C2229" t="s">
        <v>9474</v>
      </c>
      <c r="D2229" s="5">
        <v>44772</v>
      </c>
      <c r="E2229" s="5">
        <v>44748</v>
      </c>
      <c r="F2229" t="s">
        <v>753</v>
      </c>
      <c r="G2229" t="s">
        <v>9475</v>
      </c>
      <c r="H2229" t="s">
        <v>3394</v>
      </c>
      <c r="J2229" t="s">
        <v>756</v>
      </c>
      <c r="K2229" t="s">
        <v>756</v>
      </c>
      <c r="L2229" t="s">
        <v>773</v>
      </c>
      <c r="M2229" t="s">
        <v>773</v>
      </c>
      <c r="N2229" t="s">
        <v>756</v>
      </c>
      <c r="O2229" t="s">
        <v>756</v>
      </c>
      <c r="P2229" t="s">
        <v>758</v>
      </c>
      <c r="Q2229" t="s">
        <v>759</v>
      </c>
      <c r="R2229" t="s">
        <v>759</v>
      </c>
      <c r="S2229" t="s">
        <v>757</v>
      </c>
      <c r="T2229" t="s">
        <v>757</v>
      </c>
      <c r="U2229" t="s">
        <v>757</v>
      </c>
      <c r="V2229" t="s">
        <v>756</v>
      </c>
      <c r="W2229" t="s">
        <v>768</v>
      </c>
      <c r="X2229" t="s">
        <v>9476</v>
      </c>
      <c r="Y2229" t="str">
        <f t="shared" si="476"/>
        <v>julio</v>
      </c>
      <c r="Z2229">
        <f>YEAR(BD_PONDERACIONES[[#This Row],[Fecha Ejecución del Ticket]])</f>
        <v>2022</v>
      </c>
      <c r="AA2229" t="str">
        <f t="shared" si="477"/>
        <v>julio</v>
      </c>
      <c r="AB2229">
        <f>YEAR(BD_PONDERACIONES[[#This Row],[Fecha de Inspección]])</f>
        <v>2022</v>
      </c>
      <c r="AC2229">
        <f t="shared" si="478"/>
        <v>0.5</v>
      </c>
      <c r="AD2229">
        <f t="shared" si="479"/>
        <v>0.5</v>
      </c>
      <c r="AE2229">
        <f t="shared" si="480"/>
        <v>0</v>
      </c>
      <c r="AF2229">
        <f t="shared" si="481"/>
        <v>0</v>
      </c>
      <c r="AG2229">
        <f t="shared" si="482"/>
        <v>0.5</v>
      </c>
      <c r="AH2229">
        <f t="shared" si="483"/>
        <v>0.5</v>
      </c>
      <c r="AI2229">
        <f t="shared" si="484"/>
        <v>0.25</v>
      </c>
      <c r="AJ2229">
        <f t="shared" si="485"/>
        <v>0.25</v>
      </c>
      <c r="AK2229">
        <f t="shared" si="486"/>
        <v>0.5</v>
      </c>
      <c r="AL2229">
        <f t="shared" si="487"/>
        <v>0.5</v>
      </c>
      <c r="AM2229">
        <f t="shared" si="488"/>
        <v>0.17499999999999999</v>
      </c>
      <c r="AN2229" s="6">
        <f t="shared" si="489"/>
        <v>0.63500000000000001</v>
      </c>
      <c r="AO2229" t="str">
        <f>VLOOKUP(BD_PONDERACIONES[[#This Row],[Comuna]],Tabla3[#All],2,0)</f>
        <v>Florida</v>
      </c>
    </row>
    <row r="2230" spans="1:41" x14ac:dyDescent="0.35">
      <c r="A2230" t="s">
        <v>9477</v>
      </c>
      <c r="B2230" t="s">
        <v>9478</v>
      </c>
      <c r="C2230" t="s">
        <v>9479</v>
      </c>
      <c r="D2230" s="5">
        <v>44772</v>
      </c>
      <c r="E2230" s="5">
        <v>44746</v>
      </c>
      <c r="F2230" t="s">
        <v>753</v>
      </c>
      <c r="G2230" t="s">
        <v>9480</v>
      </c>
      <c r="H2230" t="s">
        <v>3394</v>
      </c>
      <c r="J2230" t="s">
        <v>756</v>
      </c>
      <c r="K2230" t="s">
        <v>756</v>
      </c>
      <c r="L2230" t="s">
        <v>773</v>
      </c>
      <c r="M2230" t="s">
        <v>773</v>
      </c>
      <c r="N2230" t="s">
        <v>756</v>
      </c>
      <c r="O2230" t="s">
        <v>756</v>
      </c>
      <c r="P2230" t="s">
        <v>758</v>
      </c>
      <c r="Q2230" t="s">
        <v>759</v>
      </c>
      <c r="R2230" t="s">
        <v>759</v>
      </c>
      <c r="S2230" t="s">
        <v>757</v>
      </c>
      <c r="T2230" t="s">
        <v>757</v>
      </c>
      <c r="U2230" t="s">
        <v>757</v>
      </c>
      <c r="V2230" t="s">
        <v>756</v>
      </c>
      <c r="W2230" t="s">
        <v>756</v>
      </c>
      <c r="X2230" t="s">
        <v>9476</v>
      </c>
      <c r="Y2230" t="str">
        <f t="shared" si="476"/>
        <v>julio</v>
      </c>
      <c r="Z2230">
        <f>YEAR(BD_PONDERACIONES[[#This Row],[Fecha Ejecución del Ticket]])</f>
        <v>2022</v>
      </c>
      <c r="AA2230" t="str">
        <f t="shared" si="477"/>
        <v>julio</v>
      </c>
      <c r="AB2230">
        <f>YEAR(BD_PONDERACIONES[[#This Row],[Fecha de Inspección]])</f>
        <v>2022</v>
      </c>
      <c r="AC2230">
        <f t="shared" si="478"/>
        <v>0.5</v>
      </c>
      <c r="AD2230">
        <f t="shared" si="479"/>
        <v>0.5</v>
      </c>
      <c r="AE2230">
        <f t="shared" si="480"/>
        <v>0</v>
      </c>
      <c r="AF2230">
        <f t="shared" si="481"/>
        <v>0</v>
      </c>
      <c r="AG2230">
        <f t="shared" si="482"/>
        <v>0.5</v>
      </c>
      <c r="AH2230">
        <f t="shared" si="483"/>
        <v>0.5</v>
      </c>
      <c r="AI2230">
        <f t="shared" si="484"/>
        <v>0.25</v>
      </c>
      <c r="AJ2230">
        <f t="shared" si="485"/>
        <v>0.25</v>
      </c>
      <c r="AK2230">
        <f t="shared" si="486"/>
        <v>0.5</v>
      </c>
      <c r="AL2230">
        <f t="shared" si="487"/>
        <v>0.5</v>
      </c>
      <c r="AM2230">
        <f t="shared" si="488"/>
        <v>0.5</v>
      </c>
      <c r="AN2230" s="6">
        <f t="shared" si="489"/>
        <v>0.7</v>
      </c>
      <c r="AO2230" t="str">
        <f>VLOOKUP(BD_PONDERACIONES[[#This Row],[Comuna]],Tabla3[#All],2,0)</f>
        <v>Florida</v>
      </c>
    </row>
    <row r="2231" spans="1:41" x14ac:dyDescent="0.35">
      <c r="A2231" t="s">
        <v>11128</v>
      </c>
      <c r="B2231" t="s">
        <v>11129</v>
      </c>
      <c r="C2231" t="s">
        <v>11130</v>
      </c>
      <c r="D2231" s="5">
        <v>44774</v>
      </c>
      <c r="E2231" s="5">
        <v>44766</v>
      </c>
      <c r="F2231" t="s">
        <v>763</v>
      </c>
      <c r="G2231" t="s">
        <v>11131</v>
      </c>
      <c r="H2231" t="s">
        <v>3394</v>
      </c>
      <c r="J2231" t="s">
        <v>756</v>
      </c>
      <c r="K2231" t="s">
        <v>756</v>
      </c>
      <c r="L2231" t="s">
        <v>757</v>
      </c>
      <c r="M2231" t="s">
        <v>757</v>
      </c>
      <c r="N2231" t="s">
        <v>756</v>
      </c>
      <c r="O2231" t="s">
        <v>756</v>
      </c>
      <c r="P2231" t="s">
        <v>758</v>
      </c>
      <c r="Q2231" t="s">
        <v>759</v>
      </c>
      <c r="R2231" t="s">
        <v>759</v>
      </c>
      <c r="S2231" t="s">
        <v>757</v>
      </c>
      <c r="T2231" t="s">
        <v>757</v>
      </c>
      <c r="U2231" t="s">
        <v>757</v>
      </c>
      <c r="V2231" t="s">
        <v>756</v>
      </c>
      <c r="W2231" t="s">
        <v>756</v>
      </c>
      <c r="X2231" t="s">
        <v>804</v>
      </c>
      <c r="Y2231" t="str">
        <f t="shared" si="476"/>
        <v>julio</v>
      </c>
      <c r="Z2231">
        <f>YEAR(BD_PONDERACIONES[[#This Row],[Fecha Ejecución del Ticket]])</f>
        <v>2022</v>
      </c>
      <c r="AA2231" t="str">
        <f t="shared" si="477"/>
        <v>agosto</v>
      </c>
      <c r="AB2231">
        <f>YEAR(BD_PONDERACIONES[[#This Row],[Fecha de Inspección]])</f>
        <v>2022</v>
      </c>
      <c r="AC2231">
        <f t="shared" si="478"/>
        <v>0.5</v>
      </c>
      <c r="AD2231">
        <f t="shared" si="479"/>
        <v>0.5</v>
      </c>
      <c r="AE2231">
        <f t="shared" si="480"/>
        <v>0.5</v>
      </c>
      <c r="AF2231">
        <f t="shared" si="481"/>
        <v>0.5</v>
      </c>
      <c r="AG2231">
        <f t="shared" si="482"/>
        <v>0.5</v>
      </c>
      <c r="AH2231">
        <f t="shared" si="483"/>
        <v>0.5</v>
      </c>
      <c r="AI2231">
        <f t="shared" si="484"/>
        <v>0.25</v>
      </c>
      <c r="AJ2231">
        <f t="shared" si="485"/>
        <v>0.25</v>
      </c>
      <c r="AK2231">
        <f t="shared" si="486"/>
        <v>0.5</v>
      </c>
      <c r="AL2231">
        <f t="shared" si="487"/>
        <v>0.5</v>
      </c>
      <c r="AM2231">
        <f t="shared" si="488"/>
        <v>0.5</v>
      </c>
      <c r="AN2231" s="6">
        <f t="shared" si="489"/>
        <v>1</v>
      </c>
      <c r="AO2231" t="str">
        <f>VLOOKUP(BD_PONDERACIONES[[#This Row],[Comuna]],Tabla3[#All],2,0)</f>
        <v>Florida</v>
      </c>
    </row>
    <row r="2232" spans="1:41" x14ac:dyDescent="0.35">
      <c r="A2232" t="s">
        <v>11132</v>
      </c>
      <c r="B2232" t="s">
        <v>11133</v>
      </c>
      <c r="C2232" t="s">
        <v>11134</v>
      </c>
      <c r="D2232" s="5">
        <v>44774</v>
      </c>
      <c r="E2232" s="5">
        <v>44764</v>
      </c>
      <c r="F2232" t="s">
        <v>763</v>
      </c>
      <c r="G2232" t="s">
        <v>11135</v>
      </c>
      <c r="H2232" t="s">
        <v>3394</v>
      </c>
      <c r="J2232" t="s">
        <v>756</v>
      </c>
      <c r="K2232" t="s">
        <v>756</v>
      </c>
      <c r="L2232" t="s">
        <v>757</v>
      </c>
      <c r="M2232" t="s">
        <v>757</v>
      </c>
      <c r="N2232" t="s">
        <v>756</v>
      </c>
      <c r="O2232" t="s">
        <v>756</v>
      </c>
      <c r="P2232" t="s">
        <v>758</v>
      </c>
      <c r="Q2232" t="s">
        <v>759</v>
      </c>
      <c r="R2232" t="s">
        <v>759</v>
      </c>
      <c r="S2232" t="s">
        <v>757</v>
      </c>
      <c r="T2232" t="s">
        <v>757</v>
      </c>
      <c r="U2232" t="s">
        <v>757</v>
      </c>
      <c r="V2232" t="s">
        <v>773</v>
      </c>
      <c r="W2232" t="s">
        <v>768</v>
      </c>
      <c r="X2232" t="s">
        <v>11136</v>
      </c>
      <c r="Y2232" t="str">
        <f t="shared" si="476"/>
        <v>julio</v>
      </c>
      <c r="Z2232">
        <f>YEAR(BD_PONDERACIONES[[#This Row],[Fecha Ejecución del Ticket]])</f>
        <v>2022</v>
      </c>
      <c r="AA2232" t="str">
        <f t="shared" si="477"/>
        <v>agosto</v>
      </c>
      <c r="AB2232">
        <f>YEAR(BD_PONDERACIONES[[#This Row],[Fecha de Inspección]])</f>
        <v>2022</v>
      </c>
      <c r="AC2232">
        <f t="shared" si="478"/>
        <v>0.5</v>
      </c>
      <c r="AD2232">
        <f t="shared" si="479"/>
        <v>0.5</v>
      </c>
      <c r="AE2232">
        <f t="shared" si="480"/>
        <v>0.5</v>
      </c>
      <c r="AF2232">
        <f t="shared" si="481"/>
        <v>0.5</v>
      </c>
      <c r="AG2232">
        <f t="shared" si="482"/>
        <v>0.5</v>
      </c>
      <c r="AH2232">
        <f t="shared" si="483"/>
        <v>0.5</v>
      </c>
      <c r="AI2232">
        <f t="shared" si="484"/>
        <v>0.25</v>
      </c>
      <c r="AJ2232">
        <f t="shared" si="485"/>
        <v>0.25</v>
      </c>
      <c r="AK2232">
        <f t="shared" si="486"/>
        <v>0.5</v>
      </c>
      <c r="AL2232">
        <f t="shared" si="487"/>
        <v>0</v>
      </c>
      <c r="AM2232">
        <f t="shared" si="488"/>
        <v>0.17499999999999999</v>
      </c>
      <c r="AN2232" s="6">
        <f t="shared" si="489"/>
        <v>0.83500000000000008</v>
      </c>
      <c r="AO2232" t="str">
        <f>VLOOKUP(BD_PONDERACIONES[[#This Row],[Comuna]],Tabla3[#All],2,0)</f>
        <v>Florida</v>
      </c>
    </row>
    <row r="2233" spans="1:41" x14ac:dyDescent="0.35">
      <c r="A2233" t="s">
        <v>11137</v>
      </c>
      <c r="B2233" t="s">
        <v>11138</v>
      </c>
      <c r="C2233" t="s">
        <v>11139</v>
      </c>
      <c r="D2233" s="5">
        <v>44774</v>
      </c>
      <c r="E2233" s="5">
        <v>44764</v>
      </c>
      <c r="F2233" t="s">
        <v>763</v>
      </c>
      <c r="G2233" t="s">
        <v>11140</v>
      </c>
      <c r="H2233" t="s">
        <v>3394</v>
      </c>
      <c r="J2233" t="s">
        <v>756</v>
      </c>
      <c r="K2233" t="s">
        <v>756</v>
      </c>
      <c r="L2233" t="s">
        <v>757</v>
      </c>
      <c r="M2233" t="s">
        <v>757</v>
      </c>
      <c r="N2233" t="s">
        <v>756</v>
      </c>
      <c r="O2233" t="s">
        <v>756</v>
      </c>
      <c r="P2233" t="s">
        <v>758</v>
      </c>
      <c r="Q2233" t="s">
        <v>759</v>
      </c>
      <c r="R2233" t="s">
        <v>759</v>
      </c>
      <c r="S2233" t="s">
        <v>757</v>
      </c>
      <c r="T2233" t="s">
        <v>757</v>
      </c>
      <c r="U2233" t="s">
        <v>757</v>
      </c>
      <c r="V2233" t="s">
        <v>773</v>
      </c>
      <c r="W2233" t="s">
        <v>768</v>
      </c>
      <c r="X2233" t="s">
        <v>11141</v>
      </c>
      <c r="Y2233" t="str">
        <f t="shared" si="476"/>
        <v>julio</v>
      </c>
      <c r="Z2233">
        <f>YEAR(BD_PONDERACIONES[[#This Row],[Fecha Ejecución del Ticket]])</f>
        <v>2022</v>
      </c>
      <c r="AA2233" t="str">
        <f t="shared" si="477"/>
        <v>agosto</v>
      </c>
      <c r="AB2233">
        <f>YEAR(BD_PONDERACIONES[[#This Row],[Fecha de Inspección]])</f>
        <v>2022</v>
      </c>
      <c r="AC2233">
        <f t="shared" si="478"/>
        <v>0.5</v>
      </c>
      <c r="AD2233">
        <f t="shared" si="479"/>
        <v>0.5</v>
      </c>
      <c r="AE2233">
        <f t="shared" si="480"/>
        <v>0.5</v>
      </c>
      <c r="AF2233">
        <f t="shared" si="481"/>
        <v>0.5</v>
      </c>
      <c r="AG2233">
        <f t="shared" si="482"/>
        <v>0.5</v>
      </c>
      <c r="AH2233">
        <f t="shared" si="483"/>
        <v>0.5</v>
      </c>
      <c r="AI2233">
        <f t="shared" si="484"/>
        <v>0.25</v>
      </c>
      <c r="AJ2233">
        <f t="shared" si="485"/>
        <v>0.25</v>
      </c>
      <c r="AK2233">
        <f t="shared" si="486"/>
        <v>0.5</v>
      </c>
      <c r="AL2233">
        <f t="shared" si="487"/>
        <v>0</v>
      </c>
      <c r="AM2233">
        <f t="shared" si="488"/>
        <v>0.17499999999999999</v>
      </c>
      <c r="AN2233" s="6">
        <f t="shared" si="489"/>
        <v>0.83500000000000008</v>
      </c>
      <c r="AO2233" t="str">
        <f>VLOOKUP(BD_PONDERACIONES[[#This Row],[Comuna]],Tabla3[#All],2,0)</f>
        <v>Florida</v>
      </c>
    </row>
    <row r="2234" spans="1:41" x14ac:dyDescent="0.35">
      <c r="A2234" t="s">
        <v>11142</v>
      </c>
      <c r="B2234" t="s">
        <v>11143</v>
      </c>
      <c r="C2234" t="s">
        <v>11144</v>
      </c>
      <c r="D2234" s="5">
        <v>44774</v>
      </c>
      <c r="E2234" s="5">
        <v>44760</v>
      </c>
      <c r="F2234" t="s">
        <v>763</v>
      </c>
      <c r="G2234" t="s">
        <v>11145</v>
      </c>
      <c r="H2234" t="s">
        <v>3394</v>
      </c>
      <c r="J2234" t="s">
        <v>756</v>
      </c>
      <c r="K2234" t="s">
        <v>756</v>
      </c>
      <c r="L2234" t="s">
        <v>757</v>
      </c>
      <c r="M2234" t="s">
        <v>757</v>
      </c>
      <c r="N2234" t="s">
        <v>756</v>
      </c>
      <c r="O2234" t="s">
        <v>756</v>
      </c>
      <c r="P2234" t="s">
        <v>758</v>
      </c>
      <c r="Q2234" t="s">
        <v>759</v>
      </c>
      <c r="R2234" t="s">
        <v>759</v>
      </c>
      <c r="S2234" t="s">
        <v>757</v>
      </c>
      <c r="T2234" t="s">
        <v>757</v>
      </c>
      <c r="U2234" t="s">
        <v>757</v>
      </c>
      <c r="V2234" t="s">
        <v>756</v>
      </c>
      <c r="W2234" t="s">
        <v>768</v>
      </c>
      <c r="X2234" t="s">
        <v>11146</v>
      </c>
      <c r="Y2234" t="str">
        <f t="shared" si="476"/>
        <v>julio</v>
      </c>
      <c r="Z2234">
        <f>YEAR(BD_PONDERACIONES[[#This Row],[Fecha Ejecución del Ticket]])</f>
        <v>2022</v>
      </c>
      <c r="AA2234" t="str">
        <f t="shared" si="477"/>
        <v>agosto</v>
      </c>
      <c r="AB2234">
        <f>YEAR(BD_PONDERACIONES[[#This Row],[Fecha de Inspección]])</f>
        <v>2022</v>
      </c>
      <c r="AC2234">
        <f t="shared" si="478"/>
        <v>0.5</v>
      </c>
      <c r="AD2234">
        <f t="shared" si="479"/>
        <v>0.5</v>
      </c>
      <c r="AE2234">
        <f t="shared" si="480"/>
        <v>0.5</v>
      </c>
      <c r="AF2234">
        <f t="shared" si="481"/>
        <v>0.5</v>
      </c>
      <c r="AG2234">
        <f t="shared" si="482"/>
        <v>0.5</v>
      </c>
      <c r="AH2234">
        <f t="shared" si="483"/>
        <v>0.5</v>
      </c>
      <c r="AI2234">
        <f t="shared" si="484"/>
        <v>0.25</v>
      </c>
      <c r="AJ2234">
        <f t="shared" si="485"/>
        <v>0.25</v>
      </c>
      <c r="AK2234">
        <f t="shared" si="486"/>
        <v>0.5</v>
      </c>
      <c r="AL2234">
        <f t="shared" si="487"/>
        <v>0.5</v>
      </c>
      <c r="AM2234">
        <f t="shared" si="488"/>
        <v>0.17499999999999999</v>
      </c>
      <c r="AN2234" s="6">
        <f t="shared" si="489"/>
        <v>0.93500000000000005</v>
      </c>
      <c r="AO2234" t="str">
        <f>VLOOKUP(BD_PONDERACIONES[[#This Row],[Comuna]],Tabla3[#All],2,0)</f>
        <v>Florida</v>
      </c>
    </row>
    <row r="2235" spans="1:41" x14ac:dyDescent="0.35">
      <c r="A2235" t="s">
        <v>11147</v>
      </c>
      <c r="B2235" t="s">
        <v>11148</v>
      </c>
      <c r="C2235" t="s">
        <v>11149</v>
      </c>
      <c r="D2235" s="5">
        <v>44774</v>
      </c>
      <c r="E2235" s="5">
        <v>44766</v>
      </c>
      <c r="F2235" t="s">
        <v>763</v>
      </c>
      <c r="G2235" t="s">
        <v>11150</v>
      </c>
      <c r="H2235" t="s">
        <v>3394</v>
      </c>
      <c r="J2235" t="s">
        <v>756</v>
      </c>
      <c r="K2235" t="s">
        <v>756</v>
      </c>
      <c r="L2235" t="s">
        <v>757</v>
      </c>
      <c r="M2235" t="s">
        <v>757</v>
      </c>
      <c r="N2235" t="s">
        <v>756</v>
      </c>
      <c r="O2235" t="s">
        <v>756</v>
      </c>
      <c r="P2235" t="s">
        <v>758</v>
      </c>
      <c r="Q2235" t="s">
        <v>759</v>
      </c>
      <c r="R2235" t="s">
        <v>759</v>
      </c>
      <c r="S2235" t="s">
        <v>757</v>
      </c>
      <c r="T2235" t="s">
        <v>757</v>
      </c>
      <c r="U2235" t="s">
        <v>757</v>
      </c>
      <c r="V2235" t="s">
        <v>756</v>
      </c>
      <c r="W2235" t="s">
        <v>768</v>
      </c>
      <c r="X2235" t="s">
        <v>2707</v>
      </c>
      <c r="Y2235" t="str">
        <f t="shared" si="476"/>
        <v>julio</v>
      </c>
      <c r="Z2235">
        <f>YEAR(BD_PONDERACIONES[[#This Row],[Fecha Ejecución del Ticket]])</f>
        <v>2022</v>
      </c>
      <c r="AA2235" t="str">
        <f t="shared" si="477"/>
        <v>agosto</v>
      </c>
      <c r="AB2235">
        <f>YEAR(BD_PONDERACIONES[[#This Row],[Fecha de Inspección]])</f>
        <v>2022</v>
      </c>
      <c r="AC2235">
        <f t="shared" si="478"/>
        <v>0.5</v>
      </c>
      <c r="AD2235">
        <f t="shared" si="479"/>
        <v>0.5</v>
      </c>
      <c r="AE2235">
        <f t="shared" si="480"/>
        <v>0.5</v>
      </c>
      <c r="AF2235">
        <f t="shared" si="481"/>
        <v>0.5</v>
      </c>
      <c r="AG2235">
        <f t="shared" si="482"/>
        <v>0.5</v>
      </c>
      <c r="AH2235">
        <f t="shared" si="483"/>
        <v>0.5</v>
      </c>
      <c r="AI2235">
        <f t="shared" si="484"/>
        <v>0.25</v>
      </c>
      <c r="AJ2235">
        <f t="shared" si="485"/>
        <v>0.25</v>
      </c>
      <c r="AK2235">
        <f t="shared" si="486"/>
        <v>0.5</v>
      </c>
      <c r="AL2235">
        <f t="shared" si="487"/>
        <v>0.5</v>
      </c>
      <c r="AM2235">
        <f t="shared" si="488"/>
        <v>0.17499999999999999</v>
      </c>
      <c r="AN2235" s="6">
        <f t="shared" si="489"/>
        <v>0.93500000000000005</v>
      </c>
      <c r="AO2235" t="str">
        <f>VLOOKUP(BD_PONDERACIONES[[#This Row],[Comuna]],Tabla3[#All],2,0)</f>
        <v>Florida</v>
      </c>
    </row>
    <row r="2236" spans="1:41" x14ac:dyDescent="0.35">
      <c r="A2236" t="s">
        <v>11151</v>
      </c>
      <c r="B2236" t="s">
        <v>11152</v>
      </c>
      <c r="C2236" t="s">
        <v>11153</v>
      </c>
      <c r="D2236" s="5">
        <v>44774</v>
      </c>
      <c r="E2236" s="5">
        <v>44766</v>
      </c>
      <c r="F2236" t="s">
        <v>763</v>
      </c>
      <c r="G2236" t="s">
        <v>11154</v>
      </c>
      <c r="H2236" t="s">
        <v>3394</v>
      </c>
      <c r="J2236" t="s">
        <v>756</v>
      </c>
      <c r="K2236" t="s">
        <v>756</v>
      </c>
      <c r="L2236" t="s">
        <v>757</v>
      </c>
      <c r="M2236" t="s">
        <v>757</v>
      </c>
      <c r="N2236" t="s">
        <v>756</v>
      </c>
      <c r="O2236" t="s">
        <v>756</v>
      </c>
      <c r="P2236" t="s">
        <v>758</v>
      </c>
      <c r="Q2236" t="s">
        <v>759</v>
      </c>
      <c r="R2236" t="s">
        <v>759</v>
      </c>
      <c r="S2236" t="s">
        <v>757</v>
      </c>
      <c r="T2236" t="s">
        <v>757</v>
      </c>
      <c r="U2236" t="s">
        <v>757</v>
      </c>
      <c r="V2236" t="s">
        <v>756</v>
      </c>
      <c r="W2236" t="s">
        <v>756</v>
      </c>
      <c r="X2236" t="s">
        <v>11155</v>
      </c>
      <c r="Y2236" t="str">
        <f t="shared" si="476"/>
        <v>julio</v>
      </c>
      <c r="Z2236">
        <f>YEAR(BD_PONDERACIONES[[#This Row],[Fecha Ejecución del Ticket]])</f>
        <v>2022</v>
      </c>
      <c r="AA2236" t="str">
        <f t="shared" si="477"/>
        <v>agosto</v>
      </c>
      <c r="AB2236">
        <f>YEAR(BD_PONDERACIONES[[#This Row],[Fecha de Inspección]])</f>
        <v>2022</v>
      </c>
      <c r="AC2236">
        <f t="shared" si="478"/>
        <v>0.5</v>
      </c>
      <c r="AD2236">
        <f t="shared" si="479"/>
        <v>0.5</v>
      </c>
      <c r="AE2236">
        <f t="shared" si="480"/>
        <v>0.5</v>
      </c>
      <c r="AF2236">
        <f t="shared" si="481"/>
        <v>0.5</v>
      </c>
      <c r="AG2236">
        <f t="shared" si="482"/>
        <v>0.5</v>
      </c>
      <c r="AH2236">
        <f t="shared" si="483"/>
        <v>0.5</v>
      </c>
      <c r="AI2236">
        <f t="shared" si="484"/>
        <v>0.25</v>
      </c>
      <c r="AJ2236">
        <f t="shared" si="485"/>
        <v>0.25</v>
      </c>
      <c r="AK2236">
        <f t="shared" si="486"/>
        <v>0.5</v>
      </c>
      <c r="AL2236">
        <f t="shared" si="487"/>
        <v>0.5</v>
      </c>
      <c r="AM2236">
        <f t="shared" si="488"/>
        <v>0.5</v>
      </c>
      <c r="AN2236" s="6">
        <f t="shared" si="489"/>
        <v>1</v>
      </c>
      <c r="AO2236" t="str">
        <f>VLOOKUP(BD_PONDERACIONES[[#This Row],[Comuna]],Tabla3[#All],2,0)</f>
        <v>Florida</v>
      </c>
    </row>
    <row r="2237" spans="1:41" x14ac:dyDescent="0.35">
      <c r="A2237" t="s">
        <v>11156</v>
      </c>
      <c r="B2237" t="s">
        <v>11157</v>
      </c>
      <c r="C2237" t="s">
        <v>11158</v>
      </c>
      <c r="D2237" s="5">
        <v>44774</v>
      </c>
      <c r="E2237" s="5">
        <v>44765</v>
      </c>
      <c r="F2237" t="s">
        <v>763</v>
      </c>
      <c r="G2237" t="s">
        <v>11159</v>
      </c>
      <c r="H2237" t="s">
        <v>3394</v>
      </c>
      <c r="J2237" t="s">
        <v>756</v>
      </c>
      <c r="K2237" t="s">
        <v>756</v>
      </c>
      <c r="L2237" t="s">
        <v>756</v>
      </c>
      <c r="M2237" t="s">
        <v>756</v>
      </c>
      <c r="N2237" t="s">
        <v>756</v>
      </c>
      <c r="O2237" t="s">
        <v>756</v>
      </c>
      <c r="P2237" t="s">
        <v>758</v>
      </c>
      <c r="Q2237" t="s">
        <v>759</v>
      </c>
      <c r="R2237" t="s">
        <v>759</v>
      </c>
      <c r="S2237" t="s">
        <v>757</v>
      </c>
      <c r="T2237" t="s">
        <v>757</v>
      </c>
      <c r="U2237" t="s">
        <v>757</v>
      </c>
      <c r="V2237" t="s">
        <v>756</v>
      </c>
      <c r="W2237" t="s">
        <v>768</v>
      </c>
      <c r="X2237" t="s">
        <v>7487</v>
      </c>
      <c r="Y2237" t="str">
        <f t="shared" si="476"/>
        <v>julio</v>
      </c>
      <c r="Z2237">
        <f>YEAR(BD_PONDERACIONES[[#This Row],[Fecha Ejecución del Ticket]])</f>
        <v>2022</v>
      </c>
      <c r="AA2237" t="str">
        <f t="shared" si="477"/>
        <v>agosto</v>
      </c>
      <c r="AB2237">
        <f>YEAR(BD_PONDERACIONES[[#This Row],[Fecha de Inspección]])</f>
        <v>2022</v>
      </c>
      <c r="AC2237">
        <f t="shared" si="478"/>
        <v>0.5</v>
      </c>
      <c r="AD2237">
        <f t="shared" si="479"/>
        <v>0.5</v>
      </c>
      <c r="AE2237">
        <f t="shared" si="480"/>
        <v>0.5</v>
      </c>
      <c r="AF2237">
        <f t="shared" si="481"/>
        <v>0.5</v>
      </c>
      <c r="AG2237">
        <f t="shared" si="482"/>
        <v>0.5</v>
      </c>
      <c r="AH2237">
        <f t="shared" si="483"/>
        <v>0.5</v>
      </c>
      <c r="AI2237">
        <f t="shared" si="484"/>
        <v>0.25</v>
      </c>
      <c r="AJ2237">
        <f t="shared" si="485"/>
        <v>0.25</v>
      </c>
      <c r="AK2237">
        <f t="shared" si="486"/>
        <v>0.5</v>
      </c>
      <c r="AL2237">
        <f t="shared" si="487"/>
        <v>0.5</v>
      </c>
      <c r="AM2237">
        <f t="shared" si="488"/>
        <v>0.17499999999999999</v>
      </c>
      <c r="AN2237" s="6">
        <f t="shared" si="489"/>
        <v>0.93500000000000005</v>
      </c>
      <c r="AO2237" t="str">
        <f>VLOOKUP(BD_PONDERACIONES[[#This Row],[Comuna]],Tabla3[#All],2,0)</f>
        <v>Florida</v>
      </c>
    </row>
    <row r="2238" spans="1:41" x14ac:dyDescent="0.35">
      <c r="A2238" t="s">
        <v>11160</v>
      </c>
      <c r="B2238" t="s">
        <v>11161</v>
      </c>
      <c r="C2238" t="s">
        <v>11162</v>
      </c>
      <c r="D2238" s="5">
        <v>44774</v>
      </c>
      <c r="E2238" s="5">
        <v>44766</v>
      </c>
      <c r="F2238" t="s">
        <v>763</v>
      </c>
      <c r="G2238" t="s">
        <v>11163</v>
      </c>
      <c r="H2238" t="s">
        <v>3394</v>
      </c>
      <c r="J2238" t="s">
        <v>756</v>
      </c>
      <c r="K2238" t="s">
        <v>756</v>
      </c>
      <c r="L2238" t="s">
        <v>757</v>
      </c>
      <c r="M2238" t="s">
        <v>757</v>
      </c>
      <c r="N2238" t="s">
        <v>756</v>
      </c>
      <c r="O2238" t="s">
        <v>756</v>
      </c>
      <c r="P2238" t="s">
        <v>758</v>
      </c>
      <c r="Q2238" t="s">
        <v>759</v>
      </c>
      <c r="R2238" t="s">
        <v>759</v>
      </c>
      <c r="S2238" t="s">
        <v>757</v>
      </c>
      <c r="T2238" t="s">
        <v>757</v>
      </c>
      <c r="U2238" t="s">
        <v>757</v>
      </c>
      <c r="V2238" t="s">
        <v>756</v>
      </c>
      <c r="W2238" t="s">
        <v>756</v>
      </c>
      <c r="X2238" t="s">
        <v>804</v>
      </c>
      <c r="Y2238" t="str">
        <f t="shared" si="476"/>
        <v>julio</v>
      </c>
      <c r="Z2238">
        <f>YEAR(BD_PONDERACIONES[[#This Row],[Fecha Ejecución del Ticket]])</f>
        <v>2022</v>
      </c>
      <c r="AA2238" t="str">
        <f t="shared" si="477"/>
        <v>agosto</v>
      </c>
      <c r="AB2238">
        <f>YEAR(BD_PONDERACIONES[[#This Row],[Fecha de Inspección]])</f>
        <v>2022</v>
      </c>
      <c r="AC2238">
        <f t="shared" si="478"/>
        <v>0.5</v>
      </c>
      <c r="AD2238">
        <f t="shared" si="479"/>
        <v>0.5</v>
      </c>
      <c r="AE2238">
        <f t="shared" si="480"/>
        <v>0.5</v>
      </c>
      <c r="AF2238">
        <f t="shared" si="481"/>
        <v>0.5</v>
      </c>
      <c r="AG2238">
        <f t="shared" si="482"/>
        <v>0.5</v>
      </c>
      <c r="AH2238">
        <f t="shared" si="483"/>
        <v>0.5</v>
      </c>
      <c r="AI2238">
        <f t="shared" si="484"/>
        <v>0.25</v>
      </c>
      <c r="AJ2238">
        <f t="shared" si="485"/>
        <v>0.25</v>
      </c>
      <c r="AK2238">
        <f t="shared" si="486"/>
        <v>0.5</v>
      </c>
      <c r="AL2238">
        <f t="shared" si="487"/>
        <v>0.5</v>
      </c>
      <c r="AM2238">
        <f t="shared" si="488"/>
        <v>0.5</v>
      </c>
      <c r="AN2238" s="6">
        <f t="shared" si="489"/>
        <v>1</v>
      </c>
      <c r="AO2238" t="str">
        <f>VLOOKUP(BD_PONDERACIONES[[#This Row],[Comuna]],Tabla3[#All],2,0)</f>
        <v>Florida</v>
      </c>
    </row>
    <row r="2239" spans="1:41" x14ac:dyDescent="0.35">
      <c r="A2239" t="s">
        <v>11164</v>
      </c>
      <c r="B2239" t="s">
        <v>11165</v>
      </c>
      <c r="C2239" t="s">
        <v>11166</v>
      </c>
      <c r="D2239" s="5">
        <v>44774</v>
      </c>
      <c r="E2239" s="5">
        <v>44765</v>
      </c>
      <c r="F2239" t="s">
        <v>763</v>
      </c>
      <c r="G2239" t="s">
        <v>11167</v>
      </c>
      <c r="H2239" t="s">
        <v>3394</v>
      </c>
      <c r="J2239" t="s">
        <v>756</v>
      </c>
      <c r="K2239" t="s">
        <v>756</v>
      </c>
      <c r="L2239" t="s">
        <v>757</v>
      </c>
      <c r="M2239" t="s">
        <v>757</v>
      </c>
      <c r="N2239" t="s">
        <v>756</v>
      </c>
      <c r="O2239" t="s">
        <v>756</v>
      </c>
      <c r="P2239" t="s">
        <v>758</v>
      </c>
      <c r="Q2239" t="s">
        <v>759</v>
      </c>
      <c r="R2239" t="s">
        <v>759</v>
      </c>
      <c r="S2239" t="s">
        <v>757</v>
      </c>
      <c r="T2239" t="s">
        <v>757</v>
      </c>
      <c r="U2239" t="s">
        <v>757</v>
      </c>
      <c r="V2239" t="s">
        <v>756</v>
      </c>
      <c r="W2239" t="s">
        <v>768</v>
      </c>
      <c r="X2239" t="s">
        <v>7487</v>
      </c>
      <c r="Y2239" t="str">
        <f t="shared" si="476"/>
        <v>julio</v>
      </c>
      <c r="Z2239">
        <f>YEAR(BD_PONDERACIONES[[#This Row],[Fecha Ejecución del Ticket]])</f>
        <v>2022</v>
      </c>
      <c r="AA2239" t="str">
        <f t="shared" si="477"/>
        <v>agosto</v>
      </c>
      <c r="AB2239">
        <f>YEAR(BD_PONDERACIONES[[#This Row],[Fecha de Inspección]])</f>
        <v>2022</v>
      </c>
      <c r="AC2239">
        <f t="shared" si="478"/>
        <v>0.5</v>
      </c>
      <c r="AD2239">
        <f t="shared" si="479"/>
        <v>0.5</v>
      </c>
      <c r="AE2239">
        <f t="shared" si="480"/>
        <v>0.5</v>
      </c>
      <c r="AF2239">
        <f t="shared" si="481"/>
        <v>0.5</v>
      </c>
      <c r="AG2239">
        <f t="shared" si="482"/>
        <v>0.5</v>
      </c>
      <c r="AH2239">
        <f t="shared" si="483"/>
        <v>0.5</v>
      </c>
      <c r="AI2239">
        <f t="shared" si="484"/>
        <v>0.25</v>
      </c>
      <c r="AJ2239">
        <f t="shared" si="485"/>
        <v>0.25</v>
      </c>
      <c r="AK2239">
        <f t="shared" si="486"/>
        <v>0.5</v>
      </c>
      <c r="AL2239">
        <f t="shared" si="487"/>
        <v>0.5</v>
      </c>
      <c r="AM2239">
        <f t="shared" si="488"/>
        <v>0.17499999999999999</v>
      </c>
      <c r="AN2239" s="6">
        <f t="shared" si="489"/>
        <v>0.93500000000000005</v>
      </c>
      <c r="AO2239" t="str">
        <f>VLOOKUP(BD_PONDERACIONES[[#This Row],[Comuna]],Tabla3[#All],2,0)</f>
        <v>Florida</v>
      </c>
    </row>
    <row r="2240" spans="1:41" x14ac:dyDescent="0.35">
      <c r="A2240" t="s">
        <v>11168</v>
      </c>
      <c r="B2240" t="s">
        <v>11169</v>
      </c>
      <c r="C2240" t="s">
        <v>11170</v>
      </c>
      <c r="D2240" s="5">
        <v>44774</v>
      </c>
      <c r="E2240" s="5">
        <v>44756</v>
      </c>
      <c r="F2240" t="s">
        <v>753</v>
      </c>
      <c r="G2240" t="s">
        <v>11171</v>
      </c>
      <c r="H2240" t="s">
        <v>3394</v>
      </c>
      <c r="J2240" t="s">
        <v>756</v>
      </c>
      <c r="K2240" t="s">
        <v>756</v>
      </c>
      <c r="L2240" t="s">
        <v>773</v>
      </c>
      <c r="M2240" t="s">
        <v>773</v>
      </c>
      <c r="N2240" t="s">
        <v>756</v>
      </c>
      <c r="O2240" t="s">
        <v>756</v>
      </c>
      <c r="P2240" t="s">
        <v>758</v>
      </c>
      <c r="Q2240" t="s">
        <v>759</v>
      </c>
      <c r="R2240" t="s">
        <v>759</v>
      </c>
      <c r="S2240" t="s">
        <v>757</v>
      </c>
      <c r="T2240" t="s">
        <v>757</v>
      </c>
      <c r="U2240" t="s">
        <v>757</v>
      </c>
      <c r="V2240" t="s">
        <v>756</v>
      </c>
      <c r="W2240" t="s">
        <v>756</v>
      </c>
      <c r="X2240" t="s">
        <v>11172</v>
      </c>
      <c r="Y2240" t="str">
        <f t="shared" si="476"/>
        <v>julio</v>
      </c>
      <c r="Z2240">
        <f>YEAR(BD_PONDERACIONES[[#This Row],[Fecha Ejecución del Ticket]])</f>
        <v>2022</v>
      </c>
      <c r="AA2240" t="str">
        <f t="shared" si="477"/>
        <v>agosto</v>
      </c>
      <c r="AB2240">
        <f>YEAR(BD_PONDERACIONES[[#This Row],[Fecha de Inspección]])</f>
        <v>2022</v>
      </c>
      <c r="AC2240">
        <f t="shared" si="478"/>
        <v>0.5</v>
      </c>
      <c r="AD2240">
        <f t="shared" si="479"/>
        <v>0.5</v>
      </c>
      <c r="AE2240">
        <f t="shared" si="480"/>
        <v>0</v>
      </c>
      <c r="AF2240">
        <f t="shared" si="481"/>
        <v>0</v>
      </c>
      <c r="AG2240">
        <f t="shared" si="482"/>
        <v>0.5</v>
      </c>
      <c r="AH2240">
        <f t="shared" si="483"/>
        <v>0.5</v>
      </c>
      <c r="AI2240">
        <f t="shared" si="484"/>
        <v>0.25</v>
      </c>
      <c r="AJ2240">
        <f t="shared" si="485"/>
        <v>0.25</v>
      </c>
      <c r="AK2240">
        <f t="shared" si="486"/>
        <v>0.5</v>
      </c>
      <c r="AL2240">
        <f t="shared" si="487"/>
        <v>0.5</v>
      </c>
      <c r="AM2240">
        <f t="shared" si="488"/>
        <v>0.5</v>
      </c>
      <c r="AN2240" s="6">
        <f t="shared" si="489"/>
        <v>0.7</v>
      </c>
      <c r="AO2240" t="str">
        <f>VLOOKUP(BD_PONDERACIONES[[#This Row],[Comuna]],Tabla3[#All],2,0)</f>
        <v>Florida</v>
      </c>
    </row>
    <row r="2241" spans="1:41" x14ac:dyDescent="0.35">
      <c r="A2241" t="s">
        <v>11173</v>
      </c>
      <c r="B2241" t="s">
        <v>11174</v>
      </c>
      <c r="C2241" t="s">
        <v>11175</v>
      </c>
      <c r="D2241" s="5">
        <v>44774</v>
      </c>
      <c r="E2241" s="5">
        <v>44765</v>
      </c>
      <c r="F2241" t="s">
        <v>763</v>
      </c>
      <c r="G2241" t="s">
        <v>11176</v>
      </c>
      <c r="H2241" t="s">
        <v>3394</v>
      </c>
      <c r="J2241" t="s">
        <v>756</v>
      </c>
      <c r="K2241" t="s">
        <v>756</v>
      </c>
      <c r="L2241" t="s">
        <v>757</v>
      </c>
      <c r="M2241" t="s">
        <v>757</v>
      </c>
      <c r="N2241" t="s">
        <v>756</v>
      </c>
      <c r="O2241" t="s">
        <v>756</v>
      </c>
      <c r="P2241" t="s">
        <v>758</v>
      </c>
      <c r="Q2241" t="s">
        <v>759</v>
      </c>
      <c r="R2241" t="s">
        <v>759</v>
      </c>
      <c r="S2241" t="s">
        <v>757</v>
      </c>
      <c r="T2241" t="s">
        <v>757</v>
      </c>
      <c r="U2241" t="s">
        <v>757</v>
      </c>
      <c r="V2241" t="s">
        <v>773</v>
      </c>
      <c r="W2241" t="s">
        <v>768</v>
      </c>
      <c r="X2241" t="s">
        <v>11177</v>
      </c>
      <c r="Y2241" t="str">
        <f t="shared" si="476"/>
        <v>julio</v>
      </c>
      <c r="Z2241">
        <f>YEAR(BD_PONDERACIONES[[#This Row],[Fecha Ejecución del Ticket]])</f>
        <v>2022</v>
      </c>
      <c r="AA2241" t="str">
        <f t="shared" si="477"/>
        <v>agosto</v>
      </c>
      <c r="AB2241">
        <f>YEAR(BD_PONDERACIONES[[#This Row],[Fecha de Inspección]])</f>
        <v>2022</v>
      </c>
      <c r="AC2241">
        <f t="shared" si="478"/>
        <v>0.5</v>
      </c>
      <c r="AD2241">
        <f t="shared" si="479"/>
        <v>0.5</v>
      </c>
      <c r="AE2241">
        <f t="shared" si="480"/>
        <v>0.5</v>
      </c>
      <c r="AF2241">
        <f t="shared" si="481"/>
        <v>0.5</v>
      </c>
      <c r="AG2241">
        <f t="shared" si="482"/>
        <v>0.5</v>
      </c>
      <c r="AH2241">
        <f t="shared" si="483"/>
        <v>0.5</v>
      </c>
      <c r="AI2241">
        <f t="shared" si="484"/>
        <v>0.25</v>
      </c>
      <c r="AJ2241">
        <f t="shared" si="485"/>
        <v>0.25</v>
      </c>
      <c r="AK2241">
        <f t="shared" si="486"/>
        <v>0.5</v>
      </c>
      <c r="AL2241">
        <f t="shared" si="487"/>
        <v>0</v>
      </c>
      <c r="AM2241">
        <f t="shared" si="488"/>
        <v>0.17499999999999999</v>
      </c>
      <c r="AN2241" s="6">
        <f t="shared" si="489"/>
        <v>0.83500000000000008</v>
      </c>
      <c r="AO2241" t="str">
        <f>VLOOKUP(BD_PONDERACIONES[[#This Row],[Comuna]],Tabla3[#All],2,0)</f>
        <v>Florida</v>
      </c>
    </row>
    <row r="2242" spans="1:41" x14ac:dyDescent="0.35">
      <c r="A2242" t="s">
        <v>11178</v>
      </c>
      <c r="B2242" t="s">
        <v>11179</v>
      </c>
      <c r="C2242" t="s">
        <v>11180</v>
      </c>
      <c r="D2242" s="5">
        <v>44774</v>
      </c>
      <c r="E2242" s="5">
        <v>44761</v>
      </c>
      <c r="F2242" t="s">
        <v>763</v>
      </c>
      <c r="G2242" t="s">
        <v>11181</v>
      </c>
      <c r="H2242" t="s">
        <v>3394</v>
      </c>
      <c r="J2242" t="s">
        <v>756</v>
      </c>
      <c r="K2242" t="s">
        <v>756</v>
      </c>
      <c r="L2242" t="s">
        <v>757</v>
      </c>
      <c r="M2242" t="s">
        <v>757</v>
      </c>
      <c r="N2242" t="s">
        <v>756</v>
      </c>
      <c r="O2242" t="s">
        <v>756</v>
      </c>
      <c r="P2242" t="s">
        <v>758</v>
      </c>
      <c r="Q2242" t="s">
        <v>759</v>
      </c>
      <c r="R2242" t="s">
        <v>759</v>
      </c>
      <c r="S2242" t="s">
        <v>757</v>
      </c>
      <c r="T2242" t="s">
        <v>757</v>
      </c>
      <c r="U2242" t="s">
        <v>757</v>
      </c>
      <c r="V2242" t="s">
        <v>756</v>
      </c>
      <c r="W2242" t="s">
        <v>756</v>
      </c>
      <c r="X2242" t="s">
        <v>11182</v>
      </c>
      <c r="Y2242" t="str">
        <f t="shared" ref="Y2242:Y2305" si="490">TEXT(E2242,"MMMM")</f>
        <v>julio</v>
      </c>
      <c r="Z2242">
        <f>YEAR(BD_PONDERACIONES[[#This Row],[Fecha Ejecución del Ticket]])</f>
        <v>2022</v>
      </c>
      <c r="AA2242" t="str">
        <f t="shared" ref="AA2242:AA2305" si="491">TEXT(D2242,"MMMM")</f>
        <v>agosto</v>
      </c>
      <c r="AB2242">
        <f>YEAR(BD_PONDERACIONES[[#This Row],[Fecha de Inspección]])</f>
        <v>2022</v>
      </c>
      <c r="AC2242">
        <f t="shared" ref="AC2242:AC2305" si="492">IF(OR(J2242="Cumple",J2242="No Aplica"),0.5,0)</f>
        <v>0.5</v>
      </c>
      <c r="AD2242">
        <f t="shared" ref="AD2242:AD2305" si="493">IF(OR(K2242="CUMPLE",K2242="No Aplica"),0.5,0)</f>
        <v>0.5</v>
      </c>
      <c r="AE2242">
        <f t="shared" ref="AE2242:AE2305" si="494">IF(OR(L2242="CUMPLE",L2242="No Aplica"),0.5,0)</f>
        <v>0.5</v>
      </c>
      <c r="AF2242">
        <f t="shared" ref="AF2242:AF2305" si="495">IF(OR(M2242="CUMPLE",M2242="No Aplica"),0.5,0)</f>
        <v>0.5</v>
      </c>
      <c r="AG2242">
        <f t="shared" ref="AG2242:AG2305" si="496">IF(OR(N2242="CUMPLE",N2242="No Aplica"),0.5,IF(N2242="Cumple Mayormente",0.325,IF(N2242="Cumple Parcialmente",0.175,0)))</f>
        <v>0.5</v>
      </c>
      <c r="AH2242">
        <f t="shared" ref="AH2242:AH2305" si="497">IF(OR(O2242="CUMPLE",O2242="No Aplica"),0.5,IF(O2242="Cumple Mayormente",0.325,IF(O2242="Cumple Parcialmente",0.175,0)))</f>
        <v>0.5</v>
      </c>
      <c r="AI2242">
        <f t="shared" ref="AI2242:AI2305" si="498">IF(OR(S2242="CUMPLE",S2242="No Aplica"),0.25,IF(S2242="Cumple Mayormente",0.1625,IF(S2242="Cumple Parcialmente",0.0875,0)))</f>
        <v>0.25</v>
      </c>
      <c r="AJ2242">
        <f t="shared" ref="AJ2242:AJ2305" si="499">IF(OR(T2242="CUMPLE",T2242="No Aplica"),0.25,IF(T2242="Cumple Mayormente",0.1625,IF(T2242="Cumple Parcialmente",0.0875,0)))</f>
        <v>0.25</v>
      </c>
      <c r="AK2242">
        <f t="shared" ref="AK2242:AK2305" si="500">IF(OR(U2242="CUMPLE",U2242="No Aplica"),0.5,IF(U2242="Cumple Mayormente",0.325,IF(U2242="Cumple Parcialmente",0.175,0)))</f>
        <v>0.5</v>
      </c>
      <c r="AL2242">
        <f t="shared" ref="AL2242:AL2305" si="501">IF(OR(V2242="CUMPLE",V2242="No Aplica"),0.5,IF(V2242="Cumple Mayormente",0.325,IF(V2242="Cumple Parcialmente",0.175,0)))</f>
        <v>0.5</v>
      </c>
      <c r="AM2242">
        <f t="shared" ref="AM2242:AM2305" si="502">IF(OR(W2242="CUMPLE",W2242="No Aplica"),0.5,IF(W2242="Cumple Mayormente",0.325,IF(W2242="Cumple Parcialmente",0.175,0)))</f>
        <v>0.5</v>
      </c>
      <c r="AN2242" s="6">
        <f t="shared" ref="AN2242:AN2305" si="503">((AC2242+AD2242)*0.2)+((AE2242+AF2242)*0.3)+((AG2242+AH2242)*0.15)+((AI2242+AJ2242+AK2242)*0.15)+((AL2242+AM2242)*0.2)</f>
        <v>1</v>
      </c>
      <c r="AO2242" t="str">
        <f>VLOOKUP(BD_PONDERACIONES[[#This Row],[Comuna]],Tabla3[#All],2,0)</f>
        <v>Florida</v>
      </c>
    </row>
    <row r="2243" spans="1:41" x14ac:dyDescent="0.35">
      <c r="A2243" t="s">
        <v>11183</v>
      </c>
      <c r="B2243" t="s">
        <v>11184</v>
      </c>
      <c r="C2243" t="s">
        <v>11185</v>
      </c>
      <c r="D2243" s="5">
        <v>44774</v>
      </c>
      <c r="E2243" s="5">
        <v>44743</v>
      </c>
      <c r="F2243" t="s">
        <v>753</v>
      </c>
      <c r="G2243" t="s">
        <v>11186</v>
      </c>
      <c r="H2243" t="s">
        <v>3394</v>
      </c>
      <c r="J2243" t="s">
        <v>756</v>
      </c>
      <c r="K2243" t="s">
        <v>756</v>
      </c>
      <c r="L2243" t="s">
        <v>773</v>
      </c>
      <c r="M2243" t="s">
        <v>773</v>
      </c>
      <c r="N2243" t="s">
        <v>756</v>
      </c>
      <c r="O2243" t="s">
        <v>756</v>
      </c>
      <c r="P2243" t="s">
        <v>758</v>
      </c>
      <c r="Q2243" t="s">
        <v>759</v>
      </c>
      <c r="R2243" t="s">
        <v>759</v>
      </c>
      <c r="S2243" t="s">
        <v>757</v>
      </c>
      <c r="T2243" t="s">
        <v>757</v>
      </c>
      <c r="U2243" t="s">
        <v>757</v>
      </c>
      <c r="V2243" t="s">
        <v>756</v>
      </c>
      <c r="W2243" t="s">
        <v>768</v>
      </c>
      <c r="X2243" t="s">
        <v>11187</v>
      </c>
      <c r="Y2243" t="str">
        <f t="shared" si="490"/>
        <v>julio</v>
      </c>
      <c r="Z2243">
        <f>YEAR(BD_PONDERACIONES[[#This Row],[Fecha Ejecución del Ticket]])</f>
        <v>2022</v>
      </c>
      <c r="AA2243" t="str">
        <f t="shared" si="491"/>
        <v>agosto</v>
      </c>
      <c r="AB2243">
        <f>YEAR(BD_PONDERACIONES[[#This Row],[Fecha de Inspección]])</f>
        <v>2022</v>
      </c>
      <c r="AC2243">
        <f t="shared" si="492"/>
        <v>0.5</v>
      </c>
      <c r="AD2243">
        <f t="shared" si="493"/>
        <v>0.5</v>
      </c>
      <c r="AE2243">
        <f t="shared" si="494"/>
        <v>0</v>
      </c>
      <c r="AF2243">
        <f t="shared" si="495"/>
        <v>0</v>
      </c>
      <c r="AG2243">
        <f t="shared" si="496"/>
        <v>0.5</v>
      </c>
      <c r="AH2243">
        <f t="shared" si="497"/>
        <v>0.5</v>
      </c>
      <c r="AI2243">
        <f t="shared" si="498"/>
        <v>0.25</v>
      </c>
      <c r="AJ2243">
        <f t="shared" si="499"/>
        <v>0.25</v>
      </c>
      <c r="AK2243">
        <f t="shared" si="500"/>
        <v>0.5</v>
      </c>
      <c r="AL2243">
        <f t="shared" si="501"/>
        <v>0.5</v>
      </c>
      <c r="AM2243">
        <f t="shared" si="502"/>
        <v>0.17499999999999999</v>
      </c>
      <c r="AN2243" s="6">
        <f t="shared" si="503"/>
        <v>0.63500000000000001</v>
      </c>
      <c r="AO2243" t="str">
        <f>VLOOKUP(BD_PONDERACIONES[[#This Row],[Comuna]],Tabla3[#All],2,0)</f>
        <v>Florida</v>
      </c>
    </row>
    <row r="2244" spans="1:41" x14ac:dyDescent="0.35">
      <c r="A2244" t="s">
        <v>11188</v>
      </c>
      <c r="B2244" t="s">
        <v>11189</v>
      </c>
      <c r="C2244" t="s">
        <v>11190</v>
      </c>
      <c r="D2244" s="5">
        <v>44774</v>
      </c>
      <c r="E2244" s="5">
        <v>44763</v>
      </c>
      <c r="F2244" t="s">
        <v>763</v>
      </c>
      <c r="G2244" t="s">
        <v>11191</v>
      </c>
      <c r="H2244" t="s">
        <v>3394</v>
      </c>
      <c r="J2244" t="s">
        <v>756</v>
      </c>
      <c r="K2244" t="s">
        <v>756</v>
      </c>
      <c r="L2244" t="s">
        <v>756</v>
      </c>
      <c r="M2244" t="s">
        <v>756</v>
      </c>
      <c r="N2244" t="s">
        <v>756</v>
      </c>
      <c r="O2244" t="s">
        <v>756</v>
      </c>
      <c r="P2244" t="s">
        <v>758</v>
      </c>
      <c r="Q2244" t="s">
        <v>759</v>
      </c>
      <c r="R2244" t="s">
        <v>759</v>
      </c>
      <c r="S2244" t="s">
        <v>757</v>
      </c>
      <c r="T2244" t="s">
        <v>757</v>
      </c>
      <c r="U2244" t="s">
        <v>757</v>
      </c>
      <c r="V2244" t="s">
        <v>756</v>
      </c>
      <c r="W2244" t="s">
        <v>756</v>
      </c>
      <c r="X2244" t="s">
        <v>11192</v>
      </c>
      <c r="Y2244" t="str">
        <f t="shared" si="490"/>
        <v>julio</v>
      </c>
      <c r="Z2244">
        <f>YEAR(BD_PONDERACIONES[[#This Row],[Fecha Ejecución del Ticket]])</f>
        <v>2022</v>
      </c>
      <c r="AA2244" t="str">
        <f t="shared" si="491"/>
        <v>agosto</v>
      </c>
      <c r="AB2244">
        <f>YEAR(BD_PONDERACIONES[[#This Row],[Fecha de Inspección]])</f>
        <v>2022</v>
      </c>
      <c r="AC2244">
        <f t="shared" si="492"/>
        <v>0.5</v>
      </c>
      <c r="AD2244">
        <f t="shared" si="493"/>
        <v>0.5</v>
      </c>
      <c r="AE2244">
        <f t="shared" si="494"/>
        <v>0.5</v>
      </c>
      <c r="AF2244">
        <f t="shared" si="495"/>
        <v>0.5</v>
      </c>
      <c r="AG2244">
        <f t="shared" si="496"/>
        <v>0.5</v>
      </c>
      <c r="AH2244">
        <f t="shared" si="497"/>
        <v>0.5</v>
      </c>
      <c r="AI2244">
        <f t="shared" si="498"/>
        <v>0.25</v>
      </c>
      <c r="AJ2244">
        <f t="shared" si="499"/>
        <v>0.25</v>
      </c>
      <c r="AK2244">
        <f t="shared" si="500"/>
        <v>0.5</v>
      </c>
      <c r="AL2244">
        <f t="shared" si="501"/>
        <v>0.5</v>
      </c>
      <c r="AM2244">
        <f t="shared" si="502"/>
        <v>0.5</v>
      </c>
      <c r="AN2244" s="6">
        <f t="shared" si="503"/>
        <v>1</v>
      </c>
      <c r="AO2244" t="str">
        <f>VLOOKUP(BD_PONDERACIONES[[#This Row],[Comuna]],Tabla3[#All],2,0)</f>
        <v>Florida</v>
      </c>
    </row>
    <row r="2245" spans="1:41" x14ac:dyDescent="0.35">
      <c r="A2245" t="s">
        <v>11193</v>
      </c>
      <c r="B2245" t="s">
        <v>11194</v>
      </c>
      <c r="C2245" t="s">
        <v>11195</v>
      </c>
      <c r="D2245" s="5">
        <v>44774</v>
      </c>
      <c r="E2245" s="5">
        <v>44756</v>
      </c>
      <c r="F2245" t="s">
        <v>753</v>
      </c>
      <c r="G2245" t="s">
        <v>11196</v>
      </c>
      <c r="H2245" t="s">
        <v>3394</v>
      </c>
      <c r="J2245" t="s">
        <v>756</v>
      </c>
      <c r="K2245" t="s">
        <v>756</v>
      </c>
      <c r="L2245" t="s">
        <v>757</v>
      </c>
      <c r="M2245" t="s">
        <v>757</v>
      </c>
      <c r="N2245" t="s">
        <v>756</v>
      </c>
      <c r="O2245" t="s">
        <v>756</v>
      </c>
      <c r="P2245" t="s">
        <v>765</v>
      </c>
      <c r="Q2245" t="s">
        <v>759</v>
      </c>
      <c r="R2245" t="s">
        <v>759</v>
      </c>
      <c r="S2245" t="s">
        <v>756</v>
      </c>
      <c r="T2245" t="s">
        <v>756</v>
      </c>
      <c r="U2245" t="s">
        <v>756</v>
      </c>
      <c r="V2245" t="s">
        <v>756</v>
      </c>
      <c r="W2245" t="s">
        <v>768</v>
      </c>
      <c r="X2245" t="s">
        <v>6086</v>
      </c>
      <c r="Y2245" t="str">
        <f t="shared" si="490"/>
        <v>julio</v>
      </c>
      <c r="Z2245">
        <f>YEAR(BD_PONDERACIONES[[#This Row],[Fecha Ejecución del Ticket]])</f>
        <v>2022</v>
      </c>
      <c r="AA2245" t="str">
        <f t="shared" si="491"/>
        <v>agosto</v>
      </c>
      <c r="AB2245">
        <f>YEAR(BD_PONDERACIONES[[#This Row],[Fecha de Inspección]])</f>
        <v>2022</v>
      </c>
      <c r="AC2245">
        <f t="shared" si="492"/>
        <v>0.5</v>
      </c>
      <c r="AD2245">
        <f t="shared" si="493"/>
        <v>0.5</v>
      </c>
      <c r="AE2245">
        <f t="shared" si="494"/>
        <v>0.5</v>
      </c>
      <c r="AF2245">
        <f t="shared" si="495"/>
        <v>0.5</v>
      </c>
      <c r="AG2245">
        <f t="shared" si="496"/>
        <v>0.5</v>
      </c>
      <c r="AH2245">
        <f t="shared" si="497"/>
        <v>0.5</v>
      </c>
      <c r="AI2245">
        <f t="shared" si="498"/>
        <v>0.25</v>
      </c>
      <c r="AJ2245">
        <f t="shared" si="499"/>
        <v>0.25</v>
      </c>
      <c r="AK2245">
        <f t="shared" si="500"/>
        <v>0.5</v>
      </c>
      <c r="AL2245">
        <f t="shared" si="501"/>
        <v>0.5</v>
      </c>
      <c r="AM2245">
        <f t="shared" si="502"/>
        <v>0.17499999999999999</v>
      </c>
      <c r="AN2245" s="6">
        <f t="shared" si="503"/>
        <v>0.93500000000000005</v>
      </c>
      <c r="AO2245" t="str">
        <f>VLOOKUP(BD_PONDERACIONES[[#This Row],[Comuna]],Tabla3[#All],2,0)</f>
        <v>Florida</v>
      </c>
    </row>
    <row r="2246" spans="1:41" x14ac:dyDescent="0.35">
      <c r="A2246" t="s">
        <v>11197</v>
      </c>
      <c r="B2246" t="s">
        <v>11198</v>
      </c>
      <c r="C2246" t="s">
        <v>11199</v>
      </c>
      <c r="D2246" s="5">
        <v>44774</v>
      </c>
      <c r="E2246" s="5">
        <v>44761</v>
      </c>
      <c r="F2246" t="s">
        <v>763</v>
      </c>
      <c r="G2246" t="s">
        <v>11200</v>
      </c>
      <c r="H2246" t="s">
        <v>3394</v>
      </c>
      <c r="J2246" t="s">
        <v>756</v>
      </c>
      <c r="K2246" t="s">
        <v>756</v>
      </c>
      <c r="L2246" t="s">
        <v>756</v>
      </c>
      <c r="M2246" t="s">
        <v>756</v>
      </c>
      <c r="N2246" t="s">
        <v>756</v>
      </c>
      <c r="O2246" t="s">
        <v>756</v>
      </c>
      <c r="P2246" t="s">
        <v>758</v>
      </c>
      <c r="Q2246" t="s">
        <v>759</v>
      </c>
      <c r="R2246" t="s">
        <v>759</v>
      </c>
      <c r="S2246" t="s">
        <v>757</v>
      </c>
      <c r="T2246" t="s">
        <v>757</v>
      </c>
      <c r="U2246" t="s">
        <v>757</v>
      </c>
      <c r="V2246" t="s">
        <v>756</v>
      </c>
      <c r="W2246" t="s">
        <v>768</v>
      </c>
      <c r="X2246" t="s">
        <v>11201</v>
      </c>
      <c r="Y2246" t="str">
        <f t="shared" si="490"/>
        <v>julio</v>
      </c>
      <c r="Z2246">
        <f>YEAR(BD_PONDERACIONES[[#This Row],[Fecha Ejecución del Ticket]])</f>
        <v>2022</v>
      </c>
      <c r="AA2246" t="str">
        <f t="shared" si="491"/>
        <v>agosto</v>
      </c>
      <c r="AB2246">
        <f>YEAR(BD_PONDERACIONES[[#This Row],[Fecha de Inspección]])</f>
        <v>2022</v>
      </c>
      <c r="AC2246">
        <f t="shared" si="492"/>
        <v>0.5</v>
      </c>
      <c r="AD2246">
        <f t="shared" si="493"/>
        <v>0.5</v>
      </c>
      <c r="AE2246">
        <f t="shared" si="494"/>
        <v>0.5</v>
      </c>
      <c r="AF2246">
        <f t="shared" si="495"/>
        <v>0.5</v>
      </c>
      <c r="AG2246">
        <f t="shared" si="496"/>
        <v>0.5</v>
      </c>
      <c r="AH2246">
        <f t="shared" si="497"/>
        <v>0.5</v>
      </c>
      <c r="AI2246">
        <f t="shared" si="498"/>
        <v>0.25</v>
      </c>
      <c r="AJ2246">
        <f t="shared" si="499"/>
        <v>0.25</v>
      </c>
      <c r="AK2246">
        <f t="shared" si="500"/>
        <v>0.5</v>
      </c>
      <c r="AL2246">
        <f t="shared" si="501"/>
        <v>0.5</v>
      </c>
      <c r="AM2246">
        <f t="shared" si="502"/>
        <v>0.17499999999999999</v>
      </c>
      <c r="AN2246" s="6">
        <f t="shared" si="503"/>
        <v>0.93500000000000005</v>
      </c>
      <c r="AO2246" t="str">
        <f>VLOOKUP(BD_PONDERACIONES[[#This Row],[Comuna]],Tabla3[#All],2,0)</f>
        <v>Florida</v>
      </c>
    </row>
    <row r="2247" spans="1:41" x14ac:dyDescent="0.35">
      <c r="A2247" t="s">
        <v>11202</v>
      </c>
      <c r="B2247" t="s">
        <v>11203</v>
      </c>
      <c r="C2247" t="s">
        <v>11204</v>
      </c>
      <c r="D2247" s="5">
        <v>44774</v>
      </c>
      <c r="E2247" s="5">
        <v>44759</v>
      </c>
      <c r="F2247" t="s">
        <v>763</v>
      </c>
      <c r="G2247" t="s">
        <v>11205</v>
      </c>
      <c r="H2247" t="s">
        <v>3394</v>
      </c>
      <c r="J2247" t="s">
        <v>756</v>
      </c>
      <c r="K2247" t="s">
        <v>756</v>
      </c>
      <c r="L2247" t="s">
        <v>757</v>
      </c>
      <c r="M2247" t="s">
        <v>757</v>
      </c>
      <c r="N2247" t="s">
        <v>756</v>
      </c>
      <c r="O2247" t="s">
        <v>756</v>
      </c>
      <c r="P2247" t="s">
        <v>758</v>
      </c>
      <c r="Q2247" t="s">
        <v>759</v>
      </c>
      <c r="R2247" t="s">
        <v>759</v>
      </c>
      <c r="S2247" t="s">
        <v>757</v>
      </c>
      <c r="T2247" t="s">
        <v>757</v>
      </c>
      <c r="U2247" t="s">
        <v>757</v>
      </c>
      <c r="V2247" t="s">
        <v>756</v>
      </c>
      <c r="W2247" t="s">
        <v>756</v>
      </c>
      <c r="X2247" t="s">
        <v>5417</v>
      </c>
      <c r="Y2247" t="str">
        <f t="shared" si="490"/>
        <v>julio</v>
      </c>
      <c r="Z2247">
        <f>YEAR(BD_PONDERACIONES[[#This Row],[Fecha Ejecución del Ticket]])</f>
        <v>2022</v>
      </c>
      <c r="AA2247" t="str">
        <f t="shared" si="491"/>
        <v>agosto</v>
      </c>
      <c r="AB2247">
        <f>YEAR(BD_PONDERACIONES[[#This Row],[Fecha de Inspección]])</f>
        <v>2022</v>
      </c>
      <c r="AC2247">
        <f t="shared" si="492"/>
        <v>0.5</v>
      </c>
      <c r="AD2247">
        <f t="shared" si="493"/>
        <v>0.5</v>
      </c>
      <c r="AE2247">
        <f t="shared" si="494"/>
        <v>0.5</v>
      </c>
      <c r="AF2247">
        <f t="shared" si="495"/>
        <v>0.5</v>
      </c>
      <c r="AG2247">
        <f t="shared" si="496"/>
        <v>0.5</v>
      </c>
      <c r="AH2247">
        <f t="shared" si="497"/>
        <v>0.5</v>
      </c>
      <c r="AI2247">
        <f t="shared" si="498"/>
        <v>0.25</v>
      </c>
      <c r="AJ2247">
        <f t="shared" si="499"/>
        <v>0.25</v>
      </c>
      <c r="AK2247">
        <f t="shared" si="500"/>
        <v>0.5</v>
      </c>
      <c r="AL2247">
        <f t="shared" si="501"/>
        <v>0.5</v>
      </c>
      <c r="AM2247">
        <f t="shared" si="502"/>
        <v>0.5</v>
      </c>
      <c r="AN2247" s="6">
        <f t="shared" si="503"/>
        <v>1</v>
      </c>
      <c r="AO2247" t="str">
        <f>VLOOKUP(BD_PONDERACIONES[[#This Row],[Comuna]],Tabla3[#All],2,0)</f>
        <v>Florida</v>
      </c>
    </row>
    <row r="2248" spans="1:41" x14ac:dyDescent="0.35">
      <c r="A2248" t="s">
        <v>11206</v>
      </c>
      <c r="B2248" t="s">
        <v>11207</v>
      </c>
      <c r="C2248" t="s">
        <v>11208</v>
      </c>
      <c r="D2248" s="5">
        <v>44775</v>
      </c>
      <c r="E2248" s="5">
        <v>44769</v>
      </c>
      <c r="F2248" t="s">
        <v>763</v>
      </c>
      <c r="G2248" t="s">
        <v>11209</v>
      </c>
      <c r="H2248" t="s">
        <v>3394</v>
      </c>
      <c r="J2248" t="s">
        <v>756</v>
      </c>
      <c r="K2248" t="s">
        <v>756</v>
      </c>
      <c r="L2248" t="s">
        <v>757</v>
      </c>
      <c r="M2248" t="s">
        <v>757</v>
      </c>
      <c r="N2248" t="s">
        <v>756</v>
      </c>
      <c r="O2248" t="s">
        <v>756</v>
      </c>
      <c r="P2248" t="s">
        <v>758</v>
      </c>
      <c r="Q2248" t="s">
        <v>759</v>
      </c>
      <c r="R2248" t="s">
        <v>759</v>
      </c>
      <c r="S2248" t="s">
        <v>757</v>
      </c>
      <c r="T2248" t="s">
        <v>757</v>
      </c>
      <c r="U2248" t="s">
        <v>757</v>
      </c>
      <c r="V2248" t="s">
        <v>756</v>
      </c>
      <c r="W2248" t="s">
        <v>756</v>
      </c>
      <c r="X2248" t="s">
        <v>11210</v>
      </c>
      <c r="Y2248" t="str">
        <f t="shared" si="490"/>
        <v>julio</v>
      </c>
      <c r="Z2248">
        <f>YEAR(BD_PONDERACIONES[[#This Row],[Fecha Ejecución del Ticket]])</f>
        <v>2022</v>
      </c>
      <c r="AA2248" t="str">
        <f t="shared" si="491"/>
        <v>agosto</v>
      </c>
      <c r="AB2248">
        <f>YEAR(BD_PONDERACIONES[[#This Row],[Fecha de Inspección]])</f>
        <v>2022</v>
      </c>
      <c r="AC2248">
        <f t="shared" si="492"/>
        <v>0.5</v>
      </c>
      <c r="AD2248">
        <f t="shared" si="493"/>
        <v>0.5</v>
      </c>
      <c r="AE2248">
        <f t="shared" si="494"/>
        <v>0.5</v>
      </c>
      <c r="AF2248">
        <f t="shared" si="495"/>
        <v>0.5</v>
      </c>
      <c r="AG2248">
        <f t="shared" si="496"/>
        <v>0.5</v>
      </c>
      <c r="AH2248">
        <f t="shared" si="497"/>
        <v>0.5</v>
      </c>
      <c r="AI2248">
        <f t="shared" si="498"/>
        <v>0.25</v>
      </c>
      <c r="AJ2248">
        <f t="shared" si="499"/>
        <v>0.25</v>
      </c>
      <c r="AK2248">
        <f t="shared" si="500"/>
        <v>0.5</v>
      </c>
      <c r="AL2248">
        <f t="shared" si="501"/>
        <v>0.5</v>
      </c>
      <c r="AM2248">
        <f t="shared" si="502"/>
        <v>0.5</v>
      </c>
      <c r="AN2248" s="6">
        <f t="shared" si="503"/>
        <v>1</v>
      </c>
      <c r="AO2248" t="str">
        <f>VLOOKUP(BD_PONDERACIONES[[#This Row],[Comuna]],Tabla3[#All],2,0)</f>
        <v>Florida</v>
      </c>
    </row>
    <row r="2249" spans="1:41" x14ac:dyDescent="0.35">
      <c r="A2249" t="s">
        <v>11211</v>
      </c>
      <c r="B2249" t="s">
        <v>11212</v>
      </c>
      <c r="C2249" t="s">
        <v>11213</v>
      </c>
      <c r="D2249" s="5">
        <v>44775</v>
      </c>
      <c r="E2249" s="5">
        <v>44768</v>
      </c>
      <c r="F2249" t="s">
        <v>763</v>
      </c>
      <c r="G2249" t="s">
        <v>11214</v>
      </c>
      <c r="H2249" t="s">
        <v>3394</v>
      </c>
      <c r="J2249" t="s">
        <v>756</v>
      </c>
      <c r="K2249" t="s">
        <v>756</v>
      </c>
      <c r="L2249" t="s">
        <v>757</v>
      </c>
      <c r="M2249" t="s">
        <v>757</v>
      </c>
      <c r="N2249" t="s">
        <v>756</v>
      </c>
      <c r="O2249" t="s">
        <v>756</v>
      </c>
      <c r="P2249" t="s">
        <v>758</v>
      </c>
      <c r="Q2249" t="s">
        <v>759</v>
      </c>
      <c r="R2249" t="s">
        <v>759</v>
      </c>
      <c r="S2249" t="s">
        <v>757</v>
      </c>
      <c r="T2249" t="s">
        <v>757</v>
      </c>
      <c r="U2249" t="s">
        <v>757</v>
      </c>
      <c r="V2249" t="s">
        <v>756</v>
      </c>
      <c r="W2249" t="s">
        <v>756</v>
      </c>
      <c r="X2249" t="s">
        <v>11215</v>
      </c>
      <c r="Y2249" t="str">
        <f t="shared" si="490"/>
        <v>julio</v>
      </c>
      <c r="Z2249">
        <f>YEAR(BD_PONDERACIONES[[#This Row],[Fecha Ejecución del Ticket]])</f>
        <v>2022</v>
      </c>
      <c r="AA2249" t="str">
        <f t="shared" si="491"/>
        <v>agosto</v>
      </c>
      <c r="AB2249">
        <f>YEAR(BD_PONDERACIONES[[#This Row],[Fecha de Inspección]])</f>
        <v>2022</v>
      </c>
      <c r="AC2249">
        <f t="shared" si="492"/>
        <v>0.5</v>
      </c>
      <c r="AD2249">
        <f t="shared" si="493"/>
        <v>0.5</v>
      </c>
      <c r="AE2249">
        <f t="shared" si="494"/>
        <v>0.5</v>
      </c>
      <c r="AF2249">
        <f t="shared" si="495"/>
        <v>0.5</v>
      </c>
      <c r="AG2249">
        <f t="shared" si="496"/>
        <v>0.5</v>
      </c>
      <c r="AH2249">
        <f t="shared" si="497"/>
        <v>0.5</v>
      </c>
      <c r="AI2249">
        <f t="shared" si="498"/>
        <v>0.25</v>
      </c>
      <c r="AJ2249">
        <f t="shared" si="499"/>
        <v>0.25</v>
      </c>
      <c r="AK2249">
        <f t="shared" si="500"/>
        <v>0.5</v>
      </c>
      <c r="AL2249">
        <f t="shared" si="501"/>
        <v>0.5</v>
      </c>
      <c r="AM2249">
        <f t="shared" si="502"/>
        <v>0.5</v>
      </c>
      <c r="AN2249" s="6">
        <f t="shared" si="503"/>
        <v>1</v>
      </c>
      <c r="AO2249" t="str">
        <f>VLOOKUP(BD_PONDERACIONES[[#This Row],[Comuna]],Tabla3[#All],2,0)</f>
        <v>Florida</v>
      </c>
    </row>
    <row r="2250" spans="1:41" x14ac:dyDescent="0.35">
      <c r="A2250" t="s">
        <v>11216</v>
      </c>
      <c r="B2250" t="s">
        <v>11217</v>
      </c>
      <c r="C2250" t="s">
        <v>11218</v>
      </c>
      <c r="D2250" s="5">
        <v>44775</v>
      </c>
      <c r="E2250" s="5">
        <v>44770</v>
      </c>
      <c r="F2250" t="s">
        <v>763</v>
      </c>
      <c r="G2250" t="s">
        <v>11219</v>
      </c>
      <c r="H2250" t="s">
        <v>3394</v>
      </c>
      <c r="J2250" t="s">
        <v>756</v>
      </c>
      <c r="K2250" t="s">
        <v>756</v>
      </c>
      <c r="L2250" t="s">
        <v>757</v>
      </c>
      <c r="M2250" t="s">
        <v>757</v>
      </c>
      <c r="N2250" t="s">
        <v>756</v>
      </c>
      <c r="O2250" t="s">
        <v>756</v>
      </c>
      <c r="P2250" t="s">
        <v>758</v>
      </c>
      <c r="Q2250" t="s">
        <v>759</v>
      </c>
      <c r="R2250" t="s">
        <v>759</v>
      </c>
      <c r="S2250" t="s">
        <v>757</v>
      </c>
      <c r="T2250" t="s">
        <v>757</v>
      </c>
      <c r="U2250" t="s">
        <v>757</v>
      </c>
      <c r="V2250" t="s">
        <v>756</v>
      </c>
      <c r="W2250" t="s">
        <v>756</v>
      </c>
      <c r="X2250" t="s">
        <v>11220</v>
      </c>
      <c r="Y2250" t="str">
        <f t="shared" si="490"/>
        <v>julio</v>
      </c>
      <c r="Z2250">
        <f>YEAR(BD_PONDERACIONES[[#This Row],[Fecha Ejecución del Ticket]])</f>
        <v>2022</v>
      </c>
      <c r="AA2250" t="str">
        <f t="shared" si="491"/>
        <v>agosto</v>
      </c>
      <c r="AB2250">
        <f>YEAR(BD_PONDERACIONES[[#This Row],[Fecha de Inspección]])</f>
        <v>2022</v>
      </c>
      <c r="AC2250">
        <f t="shared" si="492"/>
        <v>0.5</v>
      </c>
      <c r="AD2250">
        <f t="shared" si="493"/>
        <v>0.5</v>
      </c>
      <c r="AE2250">
        <f t="shared" si="494"/>
        <v>0.5</v>
      </c>
      <c r="AF2250">
        <f t="shared" si="495"/>
        <v>0.5</v>
      </c>
      <c r="AG2250">
        <f t="shared" si="496"/>
        <v>0.5</v>
      </c>
      <c r="AH2250">
        <f t="shared" si="497"/>
        <v>0.5</v>
      </c>
      <c r="AI2250">
        <f t="shared" si="498"/>
        <v>0.25</v>
      </c>
      <c r="AJ2250">
        <f t="shared" si="499"/>
        <v>0.25</v>
      </c>
      <c r="AK2250">
        <f t="shared" si="500"/>
        <v>0.5</v>
      </c>
      <c r="AL2250">
        <f t="shared" si="501"/>
        <v>0.5</v>
      </c>
      <c r="AM2250">
        <f t="shared" si="502"/>
        <v>0.5</v>
      </c>
      <c r="AN2250" s="6">
        <f t="shared" si="503"/>
        <v>1</v>
      </c>
      <c r="AO2250" t="str">
        <f>VLOOKUP(BD_PONDERACIONES[[#This Row],[Comuna]],Tabla3[#All],2,0)</f>
        <v>Florida</v>
      </c>
    </row>
    <row r="2251" spans="1:41" x14ac:dyDescent="0.35">
      <c r="A2251" t="s">
        <v>11221</v>
      </c>
      <c r="B2251" t="s">
        <v>11222</v>
      </c>
      <c r="C2251" t="s">
        <v>11223</v>
      </c>
      <c r="D2251" s="5">
        <v>44775</v>
      </c>
      <c r="E2251" s="5">
        <v>44769</v>
      </c>
      <c r="F2251" t="s">
        <v>763</v>
      </c>
      <c r="G2251" t="s">
        <v>11224</v>
      </c>
      <c r="H2251" t="s">
        <v>3394</v>
      </c>
      <c r="J2251" t="s">
        <v>756</v>
      </c>
      <c r="K2251" t="s">
        <v>756</v>
      </c>
      <c r="L2251" t="s">
        <v>757</v>
      </c>
      <c r="M2251" t="s">
        <v>757</v>
      </c>
      <c r="N2251" t="s">
        <v>756</v>
      </c>
      <c r="O2251" t="s">
        <v>756</v>
      </c>
      <c r="P2251" t="s">
        <v>758</v>
      </c>
      <c r="Q2251" t="s">
        <v>759</v>
      </c>
      <c r="R2251" t="s">
        <v>759</v>
      </c>
      <c r="S2251" t="s">
        <v>757</v>
      </c>
      <c r="T2251" t="s">
        <v>757</v>
      </c>
      <c r="U2251" t="s">
        <v>757</v>
      </c>
      <c r="V2251" t="s">
        <v>756</v>
      </c>
      <c r="W2251" t="s">
        <v>756</v>
      </c>
      <c r="X2251" t="s">
        <v>11225</v>
      </c>
      <c r="Y2251" t="str">
        <f t="shared" si="490"/>
        <v>julio</v>
      </c>
      <c r="Z2251">
        <f>YEAR(BD_PONDERACIONES[[#This Row],[Fecha Ejecución del Ticket]])</f>
        <v>2022</v>
      </c>
      <c r="AA2251" t="str">
        <f t="shared" si="491"/>
        <v>agosto</v>
      </c>
      <c r="AB2251">
        <f>YEAR(BD_PONDERACIONES[[#This Row],[Fecha de Inspección]])</f>
        <v>2022</v>
      </c>
      <c r="AC2251">
        <f t="shared" si="492"/>
        <v>0.5</v>
      </c>
      <c r="AD2251">
        <f t="shared" si="493"/>
        <v>0.5</v>
      </c>
      <c r="AE2251">
        <f t="shared" si="494"/>
        <v>0.5</v>
      </c>
      <c r="AF2251">
        <f t="shared" si="495"/>
        <v>0.5</v>
      </c>
      <c r="AG2251">
        <f t="shared" si="496"/>
        <v>0.5</v>
      </c>
      <c r="AH2251">
        <f t="shared" si="497"/>
        <v>0.5</v>
      </c>
      <c r="AI2251">
        <f t="shared" si="498"/>
        <v>0.25</v>
      </c>
      <c r="AJ2251">
        <f t="shared" si="499"/>
        <v>0.25</v>
      </c>
      <c r="AK2251">
        <f t="shared" si="500"/>
        <v>0.5</v>
      </c>
      <c r="AL2251">
        <f t="shared" si="501"/>
        <v>0.5</v>
      </c>
      <c r="AM2251">
        <f t="shared" si="502"/>
        <v>0.5</v>
      </c>
      <c r="AN2251" s="6">
        <f t="shared" si="503"/>
        <v>1</v>
      </c>
      <c r="AO2251" t="str">
        <f>VLOOKUP(BD_PONDERACIONES[[#This Row],[Comuna]],Tabla3[#All],2,0)</f>
        <v>Florida</v>
      </c>
    </row>
    <row r="2252" spans="1:41" x14ac:dyDescent="0.35">
      <c r="A2252" t="s">
        <v>11226</v>
      </c>
      <c r="B2252" t="s">
        <v>11227</v>
      </c>
      <c r="C2252" t="s">
        <v>11228</v>
      </c>
      <c r="D2252" s="5">
        <v>44775</v>
      </c>
      <c r="E2252" s="5">
        <v>44767</v>
      </c>
      <c r="F2252" t="s">
        <v>763</v>
      </c>
      <c r="G2252" t="s">
        <v>11229</v>
      </c>
      <c r="H2252" t="s">
        <v>3394</v>
      </c>
      <c r="J2252" t="s">
        <v>756</v>
      </c>
      <c r="K2252" t="s">
        <v>756</v>
      </c>
      <c r="L2252" t="s">
        <v>757</v>
      </c>
      <c r="M2252" t="s">
        <v>757</v>
      </c>
      <c r="N2252" t="s">
        <v>756</v>
      </c>
      <c r="O2252" t="s">
        <v>756</v>
      </c>
      <c r="P2252" t="s">
        <v>758</v>
      </c>
      <c r="Q2252" t="s">
        <v>759</v>
      </c>
      <c r="R2252" t="s">
        <v>759</v>
      </c>
      <c r="S2252" t="s">
        <v>757</v>
      </c>
      <c r="T2252" t="s">
        <v>757</v>
      </c>
      <c r="U2252" t="s">
        <v>757</v>
      </c>
      <c r="V2252" t="s">
        <v>756</v>
      </c>
      <c r="W2252" t="s">
        <v>756</v>
      </c>
      <c r="X2252" t="s">
        <v>11230</v>
      </c>
      <c r="Y2252" t="str">
        <f t="shared" si="490"/>
        <v>julio</v>
      </c>
      <c r="Z2252">
        <f>YEAR(BD_PONDERACIONES[[#This Row],[Fecha Ejecución del Ticket]])</f>
        <v>2022</v>
      </c>
      <c r="AA2252" t="str">
        <f t="shared" si="491"/>
        <v>agosto</v>
      </c>
      <c r="AB2252">
        <f>YEAR(BD_PONDERACIONES[[#This Row],[Fecha de Inspección]])</f>
        <v>2022</v>
      </c>
      <c r="AC2252">
        <f t="shared" si="492"/>
        <v>0.5</v>
      </c>
      <c r="AD2252">
        <f t="shared" si="493"/>
        <v>0.5</v>
      </c>
      <c r="AE2252">
        <f t="shared" si="494"/>
        <v>0.5</v>
      </c>
      <c r="AF2252">
        <f t="shared" si="495"/>
        <v>0.5</v>
      </c>
      <c r="AG2252">
        <f t="shared" si="496"/>
        <v>0.5</v>
      </c>
      <c r="AH2252">
        <f t="shared" si="497"/>
        <v>0.5</v>
      </c>
      <c r="AI2252">
        <f t="shared" si="498"/>
        <v>0.25</v>
      </c>
      <c r="AJ2252">
        <f t="shared" si="499"/>
        <v>0.25</v>
      </c>
      <c r="AK2252">
        <f t="shared" si="500"/>
        <v>0.5</v>
      </c>
      <c r="AL2252">
        <f t="shared" si="501"/>
        <v>0.5</v>
      </c>
      <c r="AM2252">
        <f t="shared" si="502"/>
        <v>0.5</v>
      </c>
      <c r="AN2252" s="6">
        <f t="shared" si="503"/>
        <v>1</v>
      </c>
      <c r="AO2252" t="str">
        <f>VLOOKUP(BD_PONDERACIONES[[#This Row],[Comuna]],Tabla3[#All],2,0)</f>
        <v>Florida</v>
      </c>
    </row>
    <row r="2253" spans="1:41" x14ac:dyDescent="0.35">
      <c r="A2253" t="s">
        <v>11231</v>
      </c>
      <c r="B2253" t="s">
        <v>11232</v>
      </c>
      <c r="C2253" t="s">
        <v>11233</v>
      </c>
      <c r="D2253" s="5">
        <v>44775</v>
      </c>
      <c r="E2253" s="5">
        <v>44767</v>
      </c>
      <c r="F2253" t="s">
        <v>763</v>
      </c>
      <c r="G2253" t="s">
        <v>11234</v>
      </c>
      <c r="H2253" t="s">
        <v>3394</v>
      </c>
      <c r="J2253" t="s">
        <v>756</v>
      </c>
      <c r="K2253" t="s">
        <v>756</v>
      </c>
      <c r="L2253" t="s">
        <v>757</v>
      </c>
      <c r="M2253" t="s">
        <v>757</v>
      </c>
      <c r="N2253" t="s">
        <v>756</v>
      </c>
      <c r="O2253" t="s">
        <v>756</v>
      </c>
      <c r="P2253" t="s">
        <v>758</v>
      </c>
      <c r="Q2253" t="s">
        <v>759</v>
      </c>
      <c r="R2253" t="s">
        <v>759</v>
      </c>
      <c r="S2253" t="s">
        <v>757</v>
      </c>
      <c r="T2253" t="s">
        <v>757</v>
      </c>
      <c r="U2253" t="s">
        <v>757</v>
      </c>
      <c r="V2253" t="s">
        <v>773</v>
      </c>
      <c r="W2253" t="s">
        <v>773</v>
      </c>
      <c r="X2253" t="s">
        <v>11235</v>
      </c>
      <c r="Y2253" t="str">
        <f t="shared" si="490"/>
        <v>julio</v>
      </c>
      <c r="Z2253">
        <f>YEAR(BD_PONDERACIONES[[#This Row],[Fecha Ejecución del Ticket]])</f>
        <v>2022</v>
      </c>
      <c r="AA2253" t="str">
        <f t="shared" si="491"/>
        <v>agosto</v>
      </c>
      <c r="AB2253">
        <f>YEAR(BD_PONDERACIONES[[#This Row],[Fecha de Inspección]])</f>
        <v>2022</v>
      </c>
      <c r="AC2253">
        <f t="shared" si="492"/>
        <v>0.5</v>
      </c>
      <c r="AD2253">
        <f t="shared" si="493"/>
        <v>0.5</v>
      </c>
      <c r="AE2253">
        <f t="shared" si="494"/>
        <v>0.5</v>
      </c>
      <c r="AF2253">
        <f t="shared" si="495"/>
        <v>0.5</v>
      </c>
      <c r="AG2253">
        <f t="shared" si="496"/>
        <v>0.5</v>
      </c>
      <c r="AH2253">
        <f t="shared" si="497"/>
        <v>0.5</v>
      </c>
      <c r="AI2253">
        <f t="shared" si="498"/>
        <v>0.25</v>
      </c>
      <c r="AJ2253">
        <f t="shared" si="499"/>
        <v>0.25</v>
      </c>
      <c r="AK2253">
        <f t="shared" si="500"/>
        <v>0.5</v>
      </c>
      <c r="AL2253">
        <f t="shared" si="501"/>
        <v>0</v>
      </c>
      <c r="AM2253">
        <f t="shared" si="502"/>
        <v>0</v>
      </c>
      <c r="AN2253" s="6">
        <f t="shared" si="503"/>
        <v>0.8</v>
      </c>
      <c r="AO2253" t="str">
        <f>VLOOKUP(BD_PONDERACIONES[[#This Row],[Comuna]],Tabla3[#All],2,0)</f>
        <v>Florida</v>
      </c>
    </row>
    <row r="2254" spans="1:41" x14ac:dyDescent="0.35">
      <c r="A2254" t="s">
        <v>11236</v>
      </c>
      <c r="B2254" t="s">
        <v>11237</v>
      </c>
      <c r="C2254" t="s">
        <v>11238</v>
      </c>
      <c r="D2254" s="5">
        <v>44775</v>
      </c>
      <c r="E2254" s="5">
        <v>44757</v>
      </c>
      <c r="F2254" t="s">
        <v>763</v>
      </c>
      <c r="G2254" t="s">
        <v>11239</v>
      </c>
      <c r="H2254" t="s">
        <v>3394</v>
      </c>
      <c r="J2254" t="s">
        <v>756</v>
      </c>
      <c r="K2254" t="s">
        <v>756</v>
      </c>
      <c r="L2254" t="s">
        <v>757</v>
      </c>
      <c r="M2254" t="s">
        <v>757</v>
      </c>
      <c r="N2254" t="s">
        <v>756</v>
      </c>
      <c r="O2254" t="s">
        <v>756</v>
      </c>
      <c r="P2254" t="s">
        <v>758</v>
      </c>
      <c r="Q2254" t="s">
        <v>759</v>
      </c>
      <c r="R2254" t="s">
        <v>759</v>
      </c>
      <c r="S2254" t="s">
        <v>757</v>
      </c>
      <c r="T2254" t="s">
        <v>757</v>
      </c>
      <c r="U2254" t="s">
        <v>757</v>
      </c>
      <c r="V2254" t="s">
        <v>756</v>
      </c>
      <c r="W2254" t="s">
        <v>768</v>
      </c>
      <c r="X2254" t="s">
        <v>11240</v>
      </c>
      <c r="Y2254" t="str">
        <f t="shared" si="490"/>
        <v>julio</v>
      </c>
      <c r="Z2254">
        <f>YEAR(BD_PONDERACIONES[[#This Row],[Fecha Ejecución del Ticket]])</f>
        <v>2022</v>
      </c>
      <c r="AA2254" t="str">
        <f t="shared" si="491"/>
        <v>agosto</v>
      </c>
      <c r="AB2254">
        <f>YEAR(BD_PONDERACIONES[[#This Row],[Fecha de Inspección]])</f>
        <v>2022</v>
      </c>
      <c r="AC2254">
        <f t="shared" si="492"/>
        <v>0.5</v>
      </c>
      <c r="AD2254">
        <f t="shared" si="493"/>
        <v>0.5</v>
      </c>
      <c r="AE2254">
        <f t="shared" si="494"/>
        <v>0.5</v>
      </c>
      <c r="AF2254">
        <f t="shared" si="495"/>
        <v>0.5</v>
      </c>
      <c r="AG2254">
        <f t="shared" si="496"/>
        <v>0.5</v>
      </c>
      <c r="AH2254">
        <f t="shared" si="497"/>
        <v>0.5</v>
      </c>
      <c r="AI2254">
        <f t="shared" si="498"/>
        <v>0.25</v>
      </c>
      <c r="AJ2254">
        <f t="shared" si="499"/>
        <v>0.25</v>
      </c>
      <c r="AK2254">
        <f t="shared" si="500"/>
        <v>0.5</v>
      </c>
      <c r="AL2254">
        <f t="shared" si="501"/>
        <v>0.5</v>
      </c>
      <c r="AM2254">
        <f t="shared" si="502"/>
        <v>0.17499999999999999</v>
      </c>
      <c r="AN2254" s="6">
        <f t="shared" si="503"/>
        <v>0.93500000000000005</v>
      </c>
      <c r="AO2254" t="str">
        <f>VLOOKUP(BD_PONDERACIONES[[#This Row],[Comuna]],Tabla3[#All],2,0)</f>
        <v>Florida</v>
      </c>
    </row>
    <row r="2255" spans="1:41" x14ac:dyDescent="0.35">
      <c r="A2255" t="s">
        <v>11241</v>
      </c>
      <c r="B2255" t="s">
        <v>11242</v>
      </c>
      <c r="C2255" t="s">
        <v>11243</v>
      </c>
      <c r="D2255" s="5">
        <v>44775</v>
      </c>
      <c r="E2255" s="5">
        <v>44767</v>
      </c>
      <c r="F2255" t="s">
        <v>763</v>
      </c>
      <c r="G2255" t="s">
        <v>3430</v>
      </c>
      <c r="H2255" t="s">
        <v>3394</v>
      </c>
      <c r="J2255" t="s">
        <v>756</v>
      </c>
      <c r="K2255" t="s">
        <v>756</v>
      </c>
      <c r="L2255" t="s">
        <v>757</v>
      </c>
      <c r="M2255" t="s">
        <v>757</v>
      </c>
      <c r="N2255" t="s">
        <v>756</v>
      </c>
      <c r="O2255" t="s">
        <v>756</v>
      </c>
      <c r="P2255" t="s">
        <v>758</v>
      </c>
      <c r="Q2255" t="s">
        <v>759</v>
      </c>
      <c r="R2255" t="s">
        <v>759</v>
      </c>
      <c r="S2255" t="s">
        <v>757</v>
      </c>
      <c r="T2255" t="s">
        <v>757</v>
      </c>
      <c r="U2255" t="s">
        <v>757</v>
      </c>
      <c r="V2255" t="s">
        <v>756</v>
      </c>
      <c r="W2255" t="s">
        <v>756</v>
      </c>
      <c r="X2255" t="s">
        <v>11244</v>
      </c>
      <c r="Y2255" t="str">
        <f t="shared" si="490"/>
        <v>julio</v>
      </c>
      <c r="Z2255">
        <f>YEAR(BD_PONDERACIONES[[#This Row],[Fecha Ejecución del Ticket]])</f>
        <v>2022</v>
      </c>
      <c r="AA2255" t="str">
        <f t="shared" si="491"/>
        <v>agosto</v>
      </c>
      <c r="AB2255">
        <f>YEAR(BD_PONDERACIONES[[#This Row],[Fecha de Inspección]])</f>
        <v>2022</v>
      </c>
      <c r="AC2255">
        <f t="shared" si="492"/>
        <v>0.5</v>
      </c>
      <c r="AD2255">
        <f t="shared" si="493"/>
        <v>0.5</v>
      </c>
      <c r="AE2255">
        <f t="shared" si="494"/>
        <v>0.5</v>
      </c>
      <c r="AF2255">
        <f t="shared" si="495"/>
        <v>0.5</v>
      </c>
      <c r="AG2255">
        <f t="shared" si="496"/>
        <v>0.5</v>
      </c>
      <c r="AH2255">
        <f t="shared" si="497"/>
        <v>0.5</v>
      </c>
      <c r="AI2255">
        <f t="shared" si="498"/>
        <v>0.25</v>
      </c>
      <c r="AJ2255">
        <f t="shared" si="499"/>
        <v>0.25</v>
      </c>
      <c r="AK2255">
        <f t="shared" si="500"/>
        <v>0.5</v>
      </c>
      <c r="AL2255">
        <f t="shared" si="501"/>
        <v>0.5</v>
      </c>
      <c r="AM2255">
        <f t="shared" si="502"/>
        <v>0.5</v>
      </c>
      <c r="AN2255" s="6">
        <f t="shared" si="503"/>
        <v>1</v>
      </c>
      <c r="AO2255" t="str">
        <f>VLOOKUP(BD_PONDERACIONES[[#This Row],[Comuna]],Tabla3[#All],2,0)</f>
        <v>Florida</v>
      </c>
    </row>
    <row r="2256" spans="1:41" x14ac:dyDescent="0.35">
      <c r="A2256" t="s">
        <v>11245</v>
      </c>
      <c r="B2256" t="s">
        <v>11246</v>
      </c>
      <c r="C2256" t="s">
        <v>11247</v>
      </c>
      <c r="D2256" s="5">
        <v>44775</v>
      </c>
      <c r="E2256" s="5">
        <v>44767</v>
      </c>
      <c r="F2256" t="s">
        <v>763</v>
      </c>
      <c r="G2256" t="s">
        <v>11248</v>
      </c>
      <c r="H2256" t="s">
        <v>3394</v>
      </c>
      <c r="J2256" t="s">
        <v>756</v>
      </c>
      <c r="K2256" t="s">
        <v>756</v>
      </c>
      <c r="L2256" t="s">
        <v>773</v>
      </c>
      <c r="M2256" t="s">
        <v>773</v>
      </c>
      <c r="N2256" t="s">
        <v>756</v>
      </c>
      <c r="O2256" t="s">
        <v>756</v>
      </c>
      <c r="P2256" t="s">
        <v>758</v>
      </c>
      <c r="Q2256" t="s">
        <v>759</v>
      </c>
      <c r="R2256" t="s">
        <v>759</v>
      </c>
      <c r="S2256" t="s">
        <v>757</v>
      </c>
      <c r="T2256" t="s">
        <v>757</v>
      </c>
      <c r="U2256" t="s">
        <v>757</v>
      </c>
      <c r="V2256" t="s">
        <v>756</v>
      </c>
      <c r="W2256" t="s">
        <v>768</v>
      </c>
      <c r="X2256" t="s">
        <v>7487</v>
      </c>
      <c r="Y2256" t="str">
        <f t="shared" si="490"/>
        <v>julio</v>
      </c>
      <c r="Z2256">
        <f>YEAR(BD_PONDERACIONES[[#This Row],[Fecha Ejecución del Ticket]])</f>
        <v>2022</v>
      </c>
      <c r="AA2256" t="str">
        <f t="shared" si="491"/>
        <v>agosto</v>
      </c>
      <c r="AB2256">
        <f>YEAR(BD_PONDERACIONES[[#This Row],[Fecha de Inspección]])</f>
        <v>2022</v>
      </c>
      <c r="AC2256">
        <f t="shared" si="492"/>
        <v>0.5</v>
      </c>
      <c r="AD2256">
        <f t="shared" si="493"/>
        <v>0.5</v>
      </c>
      <c r="AE2256">
        <f t="shared" si="494"/>
        <v>0</v>
      </c>
      <c r="AF2256">
        <f t="shared" si="495"/>
        <v>0</v>
      </c>
      <c r="AG2256">
        <f t="shared" si="496"/>
        <v>0.5</v>
      </c>
      <c r="AH2256">
        <f t="shared" si="497"/>
        <v>0.5</v>
      </c>
      <c r="AI2256">
        <f t="shared" si="498"/>
        <v>0.25</v>
      </c>
      <c r="AJ2256">
        <f t="shared" si="499"/>
        <v>0.25</v>
      </c>
      <c r="AK2256">
        <f t="shared" si="500"/>
        <v>0.5</v>
      </c>
      <c r="AL2256">
        <f t="shared" si="501"/>
        <v>0.5</v>
      </c>
      <c r="AM2256">
        <f t="shared" si="502"/>
        <v>0.17499999999999999</v>
      </c>
      <c r="AN2256" s="6">
        <f t="shared" si="503"/>
        <v>0.63500000000000001</v>
      </c>
      <c r="AO2256" t="str">
        <f>VLOOKUP(BD_PONDERACIONES[[#This Row],[Comuna]],Tabla3[#All],2,0)</f>
        <v>Florida</v>
      </c>
    </row>
    <row r="2257" spans="1:41" x14ac:dyDescent="0.35">
      <c r="A2257" t="s">
        <v>11249</v>
      </c>
      <c r="B2257" t="s">
        <v>11250</v>
      </c>
      <c r="C2257" t="s">
        <v>11251</v>
      </c>
      <c r="D2257" s="5">
        <v>44775</v>
      </c>
      <c r="E2257" s="5">
        <v>44767</v>
      </c>
      <c r="F2257" t="s">
        <v>763</v>
      </c>
      <c r="G2257" t="s">
        <v>11252</v>
      </c>
      <c r="H2257" t="s">
        <v>3394</v>
      </c>
      <c r="J2257" t="s">
        <v>756</v>
      </c>
      <c r="K2257" t="s">
        <v>756</v>
      </c>
      <c r="L2257" t="s">
        <v>757</v>
      </c>
      <c r="M2257" t="s">
        <v>757</v>
      </c>
      <c r="N2257" t="s">
        <v>756</v>
      </c>
      <c r="O2257" t="s">
        <v>756</v>
      </c>
      <c r="P2257" t="s">
        <v>758</v>
      </c>
      <c r="Q2257" t="s">
        <v>759</v>
      </c>
      <c r="R2257" t="s">
        <v>759</v>
      </c>
      <c r="S2257" t="s">
        <v>757</v>
      </c>
      <c r="T2257" t="s">
        <v>757</v>
      </c>
      <c r="U2257" t="s">
        <v>757</v>
      </c>
      <c r="V2257" t="s">
        <v>756</v>
      </c>
      <c r="W2257" t="s">
        <v>756</v>
      </c>
      <c r="X2257" t="s">
        <v>804</v>
      </c>
      <c r="Y2257" t="str">
        <f t="shared" si="490"/>
        <v>julio</v>
      </c>
      <c r="Z2257">
        <f>YEAR(BD_PONDERACIONES[[#This Row],[Fecha Ejecución del Ticket]])</f>
        <v>2022</v>
      </c>
      <c r="AA2257" t="str">
        <f t="shared" si="491"/>
        <v>agosto</v>
      </c>
      <c r="AB2257">
        <f>YEAR(BD_PONDERACIONES[[#This Row],[Fecha de Inspección]])</f>
        <v>2022</v>
      </c>
      <c r="AC2257">
        <f t="shared" si="492"/>
        <v>0.5</v>
      </c>
      <c r="AD2257">
        <f t="shared" si="493"/>
        <v>0.5</v>
      </c>
      <c r="AE2257">
        <f t="shared" si="494"/>
        <v>0.5</v>
      </c>
      <c r="AF2257">
        <f t="shared" si="495"/>
        <v>0.5</v>
      </c>
      <c r="AG2257">
        <f t="shared" si="496"/>
        <v>0.5</v>
      </c>
      <c r="AH2257">
        <f t="shared" si="497"/>
        <v>0.5</v>
      </c>
      <c r="AI2257">
        <f t="shared" si="498"/>
        <v>0.25</v>
      </c>
      <c r="AJ2257">
        <f t="shared" si="499"/>
        <v>0.25</v>
      </c>
      <c r="AK2257">
        <f t="shared" si="500"/>
        <v>0.5</v>
      </c>
      <c r="AL2257">
        <f t="shared" si="501"/>
        <v>0.5</v>
      </c>
      <c r="AM2257">
        <f t="shared" si="502"/>
        <v>0.5</v>
      </c>
      <c r="AN2257" s="6">
        <f t="shared" si="503"/>
        <v>1</v>
      </c>
      <c r="AO2257" t="str">
        <f>VLOOKUP(BD_PONDERACIONES[[#This Row],[Comuna]],Tabla3[#All],2,0)</f>
        <v>Florida</v>
      </c>
    </row>
    <row r="2258" spans="1:41" x14ac:dyDescent="0.35">
      <c r="A2258" t="s">
        <v>11253</v>
      </c>
      <c r="B2258" t="s">
        <v>11254</v>
      </c>
      <c r="C2258" t="s">
        <v>11255</v>
      </c>
      <c r="D2258" s="5">
        <v>44775</v>
      </c>
      <c r="E2258" s="5">
        <v>44768</v>
      </c>
      <c r="F2258" t="s">
        <v>763</v>
      </c>
      <c r="G2258" t="s">
        <v>11256</v>
      </c>
      <c r="H2258" t="s">
        <v>3394</v>
      </c>
      <c r="J2258" t="s">
        <v>756</v>
      </c>
      <c r="K2258" t="s">
        <v>756</v>
      </c>
      <c r="L2258" t="s">
        <v>756</v>
      </c>
      <c r="M2258" t="s">
        <v>756</v>
      </c>
      <c r="N2258" t="s">
        <v>757</v>
      </c>
      <c r="O2258" t="s">
        <v>757</v>
      </c>
      <c r="P2258" t="s">
        <v>758</v>
      </c>
      <c r="Q2258" t="s">
        <v>759</v>
      </c>
      <c r="R2258" t="s">
        <v>759</v>
      </c>
      <c r="S2258" t="s">
        <v>757</v>
      </c>
      <c r="T2258" t="s">
        <v>757</v>
      </c>
      <c r="U2258" t="s">
        <v>757</v>
      </c>
      <c r="V2258" t="s">
        <v>756</v>
      </c>
      <c r="W2258" t="s">
        <v>756</v>
      </c>
      <c r="X2258" t="s">
        <v>804</v>
      </c>
      <c r="Y2258" t="str">
        <f t="shared" si="490"/>
        <v>julio</v>
      </c>
      <c r="Z2258">
        <f>YEAR(BD_PONDERACIONES[[#This Row],[Fecha Ejecución del Ticket]])</f>
        <v>2022</v>
      </c>
      <c r="AA2258" t="str">
        <f t="shared" si="491"/>
        <v>agosto</v>
      </c>
      <c r="AB2258">
        <f>YEAR(BD_PONDERACIONES[[#This Row],[Fecha de Inspección]])</f>
        <v>2022</v>
      </c>
      <c r="AC2258">
        <f t="shared" si="492"/>
        <v>0.5</v>
      </c>
      <c r="AD2258">
        <f t="shared" si="493"/>
        <v>0.5</v>
      </c>
      <c r="AE2258">
        <f t="shared" si="494"/>
        <v>0.5</v>
      </c>
      <c r="AF2258">
        <f t="shared" si="495"/>
        <v>0.5</v>
      </c>
      <c r="AG2258">
        <f t="shared" si="496"/>
        <v>0.5</v>
      </c>
      <c r="AH2258">
        <f t="shared" si="497"/>
        <v>0.5</v>
      </c>
      <c r="AI2258">
        <f t="shared" si="498"/>
        <v>0.25</v>
      </c>
      <c r="AJ2258">
        <f t="shared" si="499"/>
        <v>0.25</v>
      </c>
      <c r="AK2258">
        <f t="shared" si="500"/>
        <v>0.5</v>
      </c>
      <c r="AL2258">
        <f t="shared" si="501"/>
        <v>0.5</v>
      </c>
      <c r="AM2258">
        <f t="shared" si="502"/>
        <v>0.5</v>
      </c>
      <c r="AN2258" s="6">
        <f t="shared" si="503"/>
        <v>1</v>
      </c>
      <c r="AO2258" t="str">
        <f>VLOOKUP(BD_PONDERACIONES[[#This Row],[Comuna]],Tabla3[#All],2,0)</f>
        <v>Florida</v>
      </c>
    </row>
    <row r="2259" spans="1:41" x14ac:dyDescent="0.35">
      <c r="A2259" t="s">
        <v>11257</v>
      </c>
      <c r="B2259" t="s">
        <v>11258</v>
      </c>
      <c r="C2259" t="s">
        <v>11259</v>
      </c>
      <c r="D2259" s="5">
        <v>44775</v>
      </c>
      <c r="E2259" s="5">
        <v>44754</v>
      </c>
      <c r="F2259" t="s">
        <v>753</v>
      </c>
      <c r="G2259" t="s">
        <v>11260</v>
      </c>
      <c r="H2259" t="s">
        <v>3394</v>
      </c>
      <c r="J2259" t="s">
        <v>756</v>
      </c>
      <c r="K2259" t="s">
        <v>756</v>
      </c>
      <c r="L2259" t="s">
        <v>757</v>
      </c>
      <c r="M2259" t="s">
        <v>757</v>
      </c>
      <c r="N2259" t="s">
        <v>756</v>
      </c>
      <c r="O2259" t="s">
        <v>756</v>
      </c>
      <c r="P2259" t="s">
        <v>758</v>
      </c>
      <c r="Q2259" t="s">
        <v>759</v>
      </c>
      <c r="R2259" t="s">
        <v>759</v>
      </c>
      <c r="S2259" t="s">
        <v>757</v>
      </c>
      <c r="T2259" t="s">
        <v>757</v>
      </c>
      <c r="U2259" t="s">
        <v>757</v>
      </c>
      <c r="V2259" t="s">
        <v>756</v>
      </c>
      <c r="W2259" t="s">
        <v>756</v>
      </c>
      <c r="X2259" t="s">
        <v>885</v>
      </c>
      <c r="Y2259" t="str">
        <f t="shared" si="490"/>
        <v>julio</v>
      </c>
      <c r="Z2259">
        <f>YEAR(BD_PONDERACIONES[[#This Row],[Fecha Ejecución del Ticket]])</f>
        <v>2022</v>
      </c>
      <c r="AA2259" t="str">
        <f t="shared" si="491"/>
        <v>agosto</v>
      </c>
      <c r="AB2259">
        <f>YEAR(BD_PONDERACIONES[[#This Row],[Fecha de Inspección]])</f>
        <v>2022</v>
      </c>
      <c r="AC2259">
        <f t="shared" si="492"/>
        <v>0.5</v>
      </c>
      <c r="AD2259">
        <f t="shared" si="493"/>
        <v>0.5</v>
      </c>
      <c r="AE2259">
        <f t="shared" si="494"/>
        <v>0.5</v>
      </c>
      <c r="AF2259">
        <f t="shared" si="495"/>
        <v>0.5</v>
      </c>
      <c r="AG2259">
        <f t="shared" si="496"/>
        <v>0.5</v>
      </c>
      <c r="AH2259">
        <f t="shared" si="497"/>
        <v>0.5</v>
      </c>
      <c r="AI2259">
        <f t="shared" si="498"/>
        <v>0.25</v>
      </c>
      <c r="AJ2259">
        <f t="shared" si="499"/>
        <v>0.25</v>
      </c>
      <c r="AK2259">
        <f t="shared" si="500"/>
        <v>0.5</v>
      </c>
      <c r="AL2259">
        <f t="shared" si="501"/>
        <v>0.5</v>
      </c>
      <c r="AM2259">
        <f t="shared" si="502"/>
        <v>0.5</v>
      </c>
      <c r="AN2259" s="6">
        <f t="shared" si="503"/>
        <v>1</v>
      </c>
      <c r="AO2259" t="str">
        <f>VLOOKUP(BD_PONDERACIONES[[#This Row],[Comuna]],Tabla3[#All],2,0)</f>
        <v>Florida</v>
      </c>
    </row>
    <row r="2260" spans="1:41" x14ac:dyDescent="0.35">
      <c r="A2260" t="s">
        <v>11261</v>
      </c>
      <c r="B2260" t="s">
        <v>11262</v>
      </c>
      <c r="C2260" t="s">
        <v>11263</v>
      </c>
      <c r="D2260" s="5">
        <v>44775</v>
      </c>
      <c r="E2260" s="5">
        <v>44754</v>
      </c>
      <c r="F2260" t="s">
        <v>753</v>
      </c>
      <c r="G2260" t="s">
        <v>11264</v>
      </c>
      <c r="H2260" t="s">
        <v>3394</v>
      </c>
      <c r="J2260" t="s">
        <v>756</v>
      </c>
      <c r="K2260" t="s">
        <v>756</v>
      </c>
      <c r="L2260" t="s">
        <v>773</v>
      </c>
      <c r="M2260" t="s">
        <v>773</v>
      </c>
      <c r="N2260" t="s">
        <v>756</v>
      </c>
      <c r="O2260" t="s">
        <v>756</v>
      </c>
      <c r="P2260" t="s">
        <v>758</v>
      </c>
      <c r="Q2260" t="s">
        <v>759</v>
      </c>
      <c r="R2260" t="s">
        <v>759</v>
      </c>
      <c r="S2260" t="s">
        <v>757</v>
      </c>
      <c r="T2260" t="s">
        <v>757</v>
      </c>
      <c r="U2260" t="s">
        <v>757</v>
      </c>
      <c r="V2260" t="s">
        <v>756</v>
      </c>
      <c r="W2260" t="s">
        <v>756</v>
      </c>
      <c r="X2260" t="s">
        <v>8505</v>
      </c>
      <c r="Y2260" t="str">
        <f t="shared" si="490"/>
        <v>julio</v>
      </c>
      <c r="Z2260">
        <f>YEAR(BD_PONDERACIONES[[#This Row],[Fecha Ejecución del Ticket]])</f>
        <v>2022</v>
      </c>
      <c r="AA2260" t="str">
        <f t="shared" si="491"/>
        <v>agosto</v>
      </c>
      <c r="AB2260">
        <f>YEAR(BD_PONDERACIONES[[#This Row],[Fecha de Inspección]])</f>
        <v>2022</v>
      </c>
      <c r="AC2260">
        <f t="shared" si="492"/>
        <v>0.5</v>
      </c>
      <c r="AD2260">
        <f t="shared" si="493"/>
        <v>0.5</v>
      </c>
      <c r="AE2260">
        <f t="shared" si="494"/>
        <v>0</v>
      </c>
      <c r="AF2260">
        <f t="shared" si="495"/>
        <v>0</v>
      </c>
      <c r="AG2260">
        <f t="shared" si="496"/>
        <v>0.5</v>
      </c>
      <c r="AH2260">
        <f t="shared" si="497"/>
        <v>0.5</v>
      </c>
      <c r="AI2260">
        <f t="shared" si="498"/>
        <v>0.25</v>
      </c>
      <c r="AJ2260">
        <f t="shared" si="499"/>
        <v>0.25</v>
      </c>
      <c r="AK2260">
        <f t="shared" si="500"/>
        <v>0.5</v>
      </c>
      <c r="AL2260">
        <f t="shared" si="501"/>
        <v>0.5</v>
      </c>
      <c r="AM2260">
        <f t="shared" si="502"/>
        <v>0.5</v>
      </c>
      <c r="AN2260" s="6">
        <f t="shared" si="503"/>
        <v>0.7</v>
      </c>
      <c r="AO2260" t="str">
        <f>VLOOKUP(BD_PONDERACIONES[[#This Row],[Comuna]],Tabla3[#All],2,0)</f>
        <v>Florida</v>
      </c>
    </row>
    <row r="2261" spans="1:41" x14ac:dyDescent="0.35">
      <c r="A2261" t="s">
        <v>11265</v>
      </c>
      <c r="B2261" t="s">
        <v>11266</v>
      </c>
      <c r="C2261" t="s">
        <v>11267</v>
      </c>
      <c r="D2261" s="5">
        <v>44775</v>
      </c>
      <c r="E2261" s="5">
        <v>44748</v>
      </c>
      <c r="F2261" t="s">
        <v>753</v>
      </c>
      <c r="G2261" t="s">
        <v>11268</v>
      </c>
      <c r="H2261" t="s">
        <v>3394</v>
      </c>
      <c r="J2261" t="s">
        <v>756</v>
      </c>
      <c r="K2261" t="s">
        <v>756</v>
      </c>
      <c r="L2261" t="s">
        <v>773</v>
      </c>
      <c r="M2261" t="s">
        <v>756</v>
      </c>
      <c r="N2261" t="s">
        <v>756</v>
      </c>
      <c r="O2261" t="s">
        <v>756</v>
      </c>
      <c r="P2261" t="s">
        <v>758</v>
      </c>
      <c r="Q2261" t="s">
        <v>759</v>
      </c>
      <c r="R2261" t="s">
        <v>759</v>
      </c>
      <c r="S2261" t="s">
        <v>757</v>
      </c>
      <c r="T2261" t="s">
        <v>757</v>
      </c>
      <c r="U2261" t="s">
        <v>757</v>
      </c>
      <c r="V2261" t="s">
        <v>756</v>
      </c>
      <c r="W2261" t="s">
        <v>768</v>
      </c>
      <c r="X2261" t="s">
        <v>11269</v>
      </c>
      <c r="Y2261" t="str">
        <f t="shared" si="490"/>
        <v>julio</v>
      </c>
      <c r="Z2261">
        <f>YEAR(BD_PONDERACIONES[[#This Row],[Fecha Ejecución del Ticket]])</f>
        <v>2022</v>
      </c>
      <c r="AA2261" t="str">
        <f t="shared" si="491"/>
        <v>agosto</v>
      </c>
      <c r="AB2261">
        <f>YEAR(BD_PONDERACIONES[[#This Row],[Fecha de Inspección]])</f>
        <v>2022</v>
      </c>
      <c r="AC2261">
        <f t="shared" si="492"/>
        <v>0.5</v>
      </c>
      <c r="AD2261">
        <f t="shared" si="493"/>
        <v>0.5</v>
      </c>
      <c r="AE2261">
        <f t="shared" si="494"/>
        <v>0</v>
      </c>
      <c r="AF2261">
        <f t="shared" si="495"/>
        <v>0.5</v>
      </c>
      <c r="AG2261">
        <f t="shared" si="496"/>
        <v>0.5</v>
      </c>
      <c r="AH2261">
        <f t="shared" si="497"/>
        <v>0.5</v>
      </c>
      <c r="AI2261">
        <f t="shared" si="498"/>
        <v>0.25</v>
      </c>
      <c r="AJ2261">
        <f t="shared" si="499"/>
        <v>0.25</v>
      </c>
      <c r="AK2261">
        <f t="shared" si="500"/>
        <v>0.5</v>
      </c>
      <c r="AL2261">
        <f t="shared" si="501"/>
        <v>0.5</v>
      </c>
      <c r="AM2261">
        <f t="shared" si="502"/>
        <v>0.17499999999999999</v>
      </c>
      <c r="AN2261" s="6">
        <f t="shared" si="503"/>
        <v>0.78500000000000003</v>
      </c>
      <c r="AO2261" t="str">
        <f>VLOOKUP(BD_PONDERACIONES[[#This Row],[Comuna]],Tabla3[#All],2,0)</f>
        <v>Florida</v>
      </c>
    </row>
    <row r="2262" spans="1:41" x14ac:dyDescent="0.35">
      <c r="A2262" t="s">
        <v>11270</v>
      </c>
      <c r="B2262" t="s">
        <v>11271</v>
      </c>
      <c r="C2262" t="s">
        <v>11272</v>
      </c>
      <c r="D2262" s="5">
        <v>44775</v>
      </c>
      <c r="E2262" s="5">
        <v>44754</v>
      </c>
      <c r="F2262" t="s">
        <v>753</v>
      </c>
      <c r="G2262" t="s">
        <v>11273</v>
      </c>
      <c r="H2262" t="s">
        <v>3394</v>
      </c>
      <c r="J2262" t="s">
        <v>756</v>
      </c>
      <c r="K2262" t="s">
        <v>756</v>
      </c>
      <c r="L2262" t="s">
        <v>757</v>
      </c>
      <c r="M2262" t="s">
        <v>757</v>
      </c>
      <c r="N2262" t="s">
        <v>756</v>
      </c>
      <c r="O2262" t="s">
        <v>756</v>
      </c>
      <c r="P2262" t="s">
        <v>758</v>
      </c>
      <c r="Q2262" t="s">
        <v>759</v>
      </c>
      <c r="R2262" t="s">
        <v>759</v>
      </c>
      <c r="S2262" t="s">
        <v>757</v>
      </c>
      <c r="T2262" t="s">
        <v>757</v>
      </c>
      <c r="U2262" t="s">
        <v>757</v>
      </c>
      <c r="V2262" t="s">
        <v>756</v>
      </c>
      <c r="W2262" t="s">
        <v>756</v>
      </c>
      <c r="X2262" t="s">
        <v>11274</v>
      </c>
      <c r="Y2262" t="str">
        <f t="shared" si="490"/>
        <v>julio</v>
      </c>
      <c r="Z2262">
        <f>YEAR(BD_PONDERACIONES[[#This Row],[Fecha Ejecución del Ticket]])</f>
        <v>2022</v>
      </c>
      <c r="AA2262" t="str">
        <f t="shared" si="491"/>
        <v>agosto</v>
      </c>
      <c r="AB2262">
        <f>YEAR(BD_PONDERACIONES[[#This Row],[Fecha de Inspección]])</f>
        <v>2022</v>
      </c>
      <c r="AC2262">
        <f t="shared" si="492"/>
        <v>0.5</v>
      </c>
      <c r="AD2262">
        <f t="shared" si="493"/>
        <v>0.5</v>
      </c>
      <c r="AE2262">
        <f t="shared" si="494"/>
        <v>0.5</v>
      </c>
      <c r="AF2262">
        <f t="shared" si="495"/>
        <v>0.5</v>
      </c>
      <c r="AG2262">
        <f t="shared" si="496"/>
        <v>0.5</v>
      </c>
      <c r="AH2262">
        <f t="shared" si="497"/>
        <v>0.5</v>
      </c>
      <c r="AI2262">
        <f t="shared" si="498"/>
        <v>0.25</v>
      </c>
      <c r="AJ2262">
        <f t="shared" si="499"/>
        <v>0.25</v>
      </c>
      <c r="AK2262">
        <f t="shared" si="500"/>
        <v>0.5</v>
      </c>
      <c r="AL2262">
        <f t="shared" si="501"/>
        <v>0.5</v>
      </c>
      <c r="AM2262">
        <f t="shared" si="502"/>
        <v>0.5</v>
      </c>
      <c r="AN2262" s="6">
        <f t="shared" si="503"/>
        <v>1</v>
      </c>
      <c r="AO2262" t="str">
        <f>VLOOKUP(BD_PONDERACIONES[[#This Row],[Comuna]],Tabla3[#All],2,0)</f>
        <v>Florida</v>
      </c>
    </row>
    <row r="2263" spans="1:41" x14ac:dyDescent="0.35">
      <c r="A2263" t="s">
        <v>11275</v>
      </c>
      <c r="B2263" t="s">
        <v>11276</v>
      </c>
      <c r="C2263" t="s">
        <v>11277</v>
      </c>
      <c r="D2263" s="5">
        <v>44775</v>
      </c>
      <c r="E2263" s="5">
        <v>44748</v>
      </c>
      <c r="F2263" t="s">
        <v>753</v>
      </c>
      <c r="G2263" t="s">
        <v>11278</v>
      </c>
      <c r="H2263" t="s">
        <v>3394</v>
      </c>
      <c r="J2263" t="s">
        <v>756</v>
      </c>
      <c r="K2263" t="s">
        <v>756</v>
      </c>
      <c r="L2263" t="s">
        <v>757</v>
      </c>
      <c r="M2263" t="s">
        <v>757</v>
      </c>
      <c r="N2263" t="s">
        <v>756</v>
      </c>
      <c r="O2263" t="s">
        <v>756</v>
      </c>
      <c r="P2263" t="s">
        <v>758</v>
      </c>
      <c r="Q2263" t="s">
        <v>759</v>
      </c>
      <c r="R2263" t="s">
        <v>759</v>
      </c>
      <c r="S2263" t="s">
        <v>757</v>
      </c>
      <c r="T2263" t="s">
        <v>757</v>
      </c>
      <c r="U2263" t="s">
        <v>757</v>
      </c>
      <c r="V2263" t="s">
        <v>768</v>
      </c>
      <c r="W2263" t="s">
        <v>756</v>
      </c>
      <c r="X2263" t="s">
        <v>8238</v>
      </c>
      <c r="Y2263" t="str">
        <f t="shared" si="490"/>
        <v>julio</v>
      </c>
      <c r="Z2263">
        <f>YEAR(BD_PONDERACIONES[[#This Row],[Fecha Ejecución del Ticket]])</f>
        <v>2022</v>
      </c>
      <c r="AA2263" t="str">
        <f t="shared" si="491"/>
        <v>agosto</v>
      </c>
      <c r="AB2263">
        <f>YEAR(BD_PONDERACIONES[[#This Row],[Fecha de Inspección]])</f>
        <v>2022</v>
      </c>
      <c r="AC2263">
        <f t="shared" si="492"/>
        <v>0.5</v>
      </c>
      <c r="AD2263">
        <f t="shared" si="493"/>
        <v>0.5</v>
      </c>
      <c r="AE2263">
        <f t="shared" si="494"/>
        <v>0.5</v>
      </c>
      <c r="AF2263">
        <f t="shared" si="495"/>
        <v>0.5</v>
      </c>
      <c r="AG2263">
        <f t="shared" si="496"/>
        <v>0.5</v>
      </c>
      <c r="AH2263">
        <f t="shared" si="497"/>
        <v>0.5</v>
      </c>
      <c r="AI2263">
        <f t="shared" si="498"/>
        <v>0.25</v>
      </c>
      <c r="AJ2263">
        <f t="shared" si="499"/>
        <v>0.25</v>
      </c>
      <c r="AK2263">
        <f t="shared" si="500"/>
        <v>0.5</v>
      </c>
      <c r="AL2263">
        <f t="shared" si="501"/>
        <v>0.17499999999999999</v>
      </c>
      <c r="AM2263">
        <f t="shared" si="502"/>
        <v>0.5</v>
      </c>
      <c r="AN2263" s="6">
        <f t="shared" si="503"/>
        <v>0.93500000000000005</v>
      </c>
      <c r="AO2263" t="str">
        <f>VLOOKUP(BD_PONDERACIONES[[#This Row],[Comuna]],Tabla3[#All],2,0)</f>
        <v>Florida</v>
      </c>
    </row>
    <row r="2264" spans="1:41" x14ac:dyDescent="0.35">
      <c r="A2264" t="s">
        <v>11279</v>
      </c>
      <c r="B2264" t="s">
        <v>11280</v>
      </c>
      <c r="C2264" t="s">
        <v>11281</v>
      </c>
      <c r="D2264" s="5">
        <v>44775</v>
      </c>
      <c r="E2264" s="5">
        <v>44757</v>
      </c>
      <c r="F2264" t="s">
        <v>753</v>
      </c>
      <c r="G2264" t="s">
        <v>11282</v>
      </c>
      <c r="H2264" t="s">
        <v>3394</v>
      </c>
      <c r="J2264" t="s">
        <v>756</v>
      </c>
      <c r="K2264" t="s">
        <v>756</v>
      </c>
      <c r="L2264" t="s">
        <v>773</v>
      </c>
      <c r="M2264" t="s">
        <v>773</v>
      </c>
      <c r="N2264" t="s">
        <v>756</v>
      </c>
      <c r="O2264" t="s">
        <v>756</v>
      </c>
      <c r="P2264" t="s">
        <v>765</v>
      </c>
      <c r="Q2264" t="s">
        <v>11283</v>
      </c>
      <c r="R2264" t="s">
        <v>11284</v>
      </c>
      <c r="S2264" t="s">
        <v>756</v>
      </c>
      <c r="T2264" t="s">
        <v>756</v>
      </c>
      <c r="U2264" t="s">
        <v>756</v>
      </c>
      <c r="V2264" t="s">
        <v>756</v>
      </c>
      <c r="W2264" t="s">
        <v>768</v>
      </c>
      <c r="X2264" t="s">
        <v>11285</v>
      </c>
      <c r="Y2264" t="str">
        <f t="shared" si="490"/>
        <v>julio</v>
      </c>
      <c r="Z2264">
        <f>YEAR(BD_PONDERACIONES[[#This Row],[Fecha Ejecución del Ticket]])</f>
        <v>2022</v>
      </c>
      <c r="AA2264" t="str">
        <f t="shared" si="491"/>
        <v>agosto</v>
      </c>
      <c r="AB2264">
        <f>YEAR(BD_PONDERACIONES[[#This Row],[Fecha de Inspección]])</f>
        <v>2022</v>
      </c>
      <c r="AC2264">
        <f t="shared" si="492"/>
        <v>0.5</v>
      </c>
      <c r="AD2264">
        <f t="shared" si="493"/>
        <v>0.5</v>
      </c>
      <c r="AE2264">
        <f t="shared" si="494"/>
        <v>0</v>
      </c>
      <c r="AF2264">
        <f t="shared" si="495"/>
        <v>0</v>
      </c>
      <c r="AG2264">
        <f t="shared" si="496"/>
        <v>0.5</v>
      </c>
      <c r="AH2264">
        <f t="shared" si="497"/>
        <v>0.5</v>
      </c>
      <c r="AI2264">
        <f t="shared" si="498"/>
        <v>0.25</v>
      </c>
      <c r="AJ2264">
        <f t="shared" si="499"/>
        <v>0.25</v>
      </c>
      <c r="AK2264">
        <f t="shared" si="500"/>
        <v>0.5</v>
      </c>
      <c r="AL2264">
        <f t="shared" si="501"/>
        <v>0.5</v>
      </c>
      <c r="AM2264">
        <f t="shared" si="502"/>
        <v>0.17499999999999999</v>
      </c>
      <c r="AN2264" s="6">
        <f t="shared" si="503"/>
        <v>0.63500000000000001</v>
      </c>
      <c r="AO2264" t="str">
        <f>VLOOKUP(BD_PONDERACIONES[[#This Row],[Comuna]],Tabla3[#All],2,0)</f>
        <v>Florida</v>
      </c>
    </row>
    <row r="2265" spans="1:41" x14ac:dyDescent="0.35">
      <c r="A2265" t="s">
        <v>11286</v>
      </c>
      <c r="B2265" t="s">
        <v>11287</v>
      </c>
      <c r="C2265" t="s">
        <v>11288</v>
      </c>
      <c r="D2265" s="5">
        <v>44775</v>
      </c>
      <c r="E2265" s="5">
        <v>44756</v>
      </c>
      <c r="F2265" t="s">
        <v>753</v>
      </c>
      <c r="G2265" t="s">
        <v>11289</v>
      </c>
      <c r="H2265" t="s">
        <v>3394</v>
      </c>
      <c r="J2265" t="s">
        <v>756</v>
      </c>
      <c r="K2265" t="s">
        <v>756</v>
      </c>
      <c r="L2265" t="s">
        <v>757</v>
      </c>
      <c r="M2265" t="s">
        <v>757</v>
      </c>
      <c r="N2265" t="s">
        <v>756</v>
      </c>
      <c r="O2265" t="s">
        <v>756</v>
      </c>
      <c r="P2265" t="s">
        <v>758</v>
      </c>
      <c r="Q2265" t="s">
        <v>759</v>
      </c>
      <c r="R2265" t="s">
        <v>759</v>
      </c>
      <c r="S2265" t="s">
        <v>757</v>
      </c>
      <c r="T2265" t="s">
        <v>757</v>
      </c>
      <c r="U2265" t="s">
        <v>757</v>
      </c>
      <c r="V2265" t="s">
        <v>756</v>
      </c>
      <c r="W2265" t="s">
        <v>768</v>
      </c>
      <c r="X2265" t="s">
        <v>11290</v>
      </c>
      <c r="Y2265" t="str">
        <f t="shared" si="490"/>
        <v>julio</v>
      </c>
      <c r="Z2265">
        <f>YEAR(BD_PONDERACIONES[[#This Row],[Fecha Ejecución del Ticket]])</f>
        <v>2022</v>
      </c>
      <c r="AA2265" t="str">
        <f t="shared" si="491"/>
        <v>agosto</v>
      </c>
      <c r="AB2265">
        <f>YEAR(BD_PONDERACIONES[[#This Row],[Fecha de Inspección]])</f>
        <v>2022</v>
      </c>
      <c r="AC2265">
        <f t="shared" si="492"/>
        <v>0.5</v>
      </c>
      <c r="AD2265">
        <f t="shared" si="493"/>
        <v>0.5</v>
      </c>
      <c r="AE2265">
        <f t="shared" si="494"/>
        <v>0.5</v>
      </c>
      <c r="AF2265">
        <f t="shared" si="495"/>
        <v>0.5</v>
      </c>
      <c r="AG2265">
        <f t="shared" si="496"/>
        <v>0.5</v>
      </c>
      <c r="AH2265">
        <f t="shared" si="497"/>
        <v>0.5</v>
      </c>
      <c r="AI2265">
        <f t="shared" si="498"/>
        <v>0.25</v>
      </c>
      <c r="AJ2265">
        <f t="shared" si="499"/>
        <v>0.25</v>
      </c>
      <c r="AK2265">
        <f t="shared" si="500"/>
        <v>0.5</v>
      </c>
      <c r="AL2265">
        <f t="shared" si="501"/>
        <v>0.5</v>
      </c>
      <c r="AM2265">
        <f t="shared" si="502"/>
        <v>0.17499999999999999</v>
      </c>
      <c r="AN2265" s="6">
        <f t="shared" si="503"/>
        <v>0.93500000000000005</v>
      </c>
      <c r="AO2265" t="str">
        <f>VLOOKUP(BD_PONDERACIONES[[#This Row],[Comuna]],Tabla3[#All],2,0)</f>
        <v>Florida</v>
      </c>
    </row>
    <row r="2266" spans="1:41" x14ac:dyDescent="0.35">
      <c r="A2266" t="s">
        <v>11291</v>
      </c>
      <c r="B2266" t="s">
        <v>11292</v>
      </c>
      <c r="C2266" t="s">
        <v>11293</v>
      </c>
      <c r="D2266" s="5">
        <v>44775</v>
      </c>
      <c r="E2266" s="5">
        <v>44787</v>
      </c>
      <c r="F2266" t="s">
        <v>753</v>
      </c>
      <c r="G2266" t="s">
        <v>11294</v>
      </c>
      <c r="H2266" t="s">
        <v>3394</v>
      </c>
      <c r="J2266" t="s">
        <v>756</v>
      </c>
      <c r="K2266" t="s">
        <v>756</v>
      </c>
      <c r="L2266" t="s">
        <v>757</v>
      </c>
      <c r="M2266" t="s">
        <v>757</v>
      </c>
      <c r="N2266" t="s">
        <v>756</v>
      </c>
      <c r="O2266" t="s">
        <v>756</v>
      </c>
      <c r="P2266" t="s">
        <v>765</v>
      </c>
      <c r="Q2266" t="s">
        <v>759</v>
      </c>
      <c r="R2266" t="s">
        <v>759</v>
      </c>
      <c r="S2266" t="s">
        <v>756</v>
      </c>
      <c r="T2266" t="s">
        <v>756</v>
      </c>
      <c r="U2266" t="s">
        <v>756</v>
      </c>
      <c r="V2266" t="s">
        <v>756</v>
      </c>
      <c r="W2266" t="s">
        <v>768</v>
      </c>
      <c r="X2266" t="s">
        <v>11295</v>
      </c>
      <c r="Y2266" t="str">
        <f t="shared" si="490"/>
        <v>agosto</v>
      </c>
      <c r="Z2266">
        <f>YEAR(BD_PONDERACIONES[[#This Row],[Fecha Ejecución del Ticket]])</f>
        <v>2022</v>
      </c>
      <c r="AA2266" t="str">
        <f t="shared" si="491"/>
        <v>agosto</v>
      </c>
      <c r="AB2266">
        <f>YEAR(BD_PONDERACIONES[[#This Row],[Fecha de Inspección]])</f>
        <v>2022</v>
      </c>
      <c r="AC2266">
        <f t="shared" si="492"/>
        <v>0.5</v>
      </c>
      <c r="AD2266">
        <f t="shared" si="493"/>
        <v>0.5</v>
      </c>
      <c r="AE2266">
        <f t="shared" si="494"/>
        <v>0.5</v>
      </c>
      <c r="AF2266">
        <f t="shared" si="495"/>
        <v>0.5</v>
      </c>
      <c r="AG2266">
        <f t="shared" si="496"/>
        <v>0.5</v>
      </c>
      <c r="AH2266">
        <f t="shared" si="497"/>
        <v>0.5</v>
      </c>
      <c r="AI2266">
        <f t="shared" si="498"/>
        <v>0.25</v>
      </c>
      <c r="AJ2266">
        <f t="shared" si="499"/>
        <v>0.25</v>
      </c>
      <c r="AK2266">
        <f t="shared" si="500"/>
        <v>0.5</v>
      </c>
      <c r="AL2266">
        <f t="shared" si="501"/>
        <v>0.5</v>
      </c>
      <c r="AM2266">
        <f t="shared" si="502"/>
        <v>0.17499999999999999</v>
      </c>
      <c r="AN2266" s="6">
        <f t="shared" si="503"/>
        <v>0.93500000000000005</v>
      </c>
      <c r="AO2266" t="str">
        <f>VLOOKUP(BD_PONDERACIONES[[#This Row],[Comuna]],Tabla3[#All],2,0)</f>
        <v>Florida</v>
      </c>
    </row>
    <row r="2267" spans="1:41" x14ac:dyDescent="0.35">
      <c r="A2267" t="s">
        <v>11296</v>
      </c>
      <c r="B2267" t="s">
        <v>11297</v>
      </c>
      <c r="C2267" t="s">
        <v>11298</v>
      </c>
      <c r="D2267" s="5">
        <v>44776</v>
      </c>
      <c r="E2267" s="5">
        <v>44768</v>
      </c>
      <c r="F2267" t="s">
        <v>763</v>
      </c>
      <c r="G2267" t="s">
        <v>11299</v>
      </c>
      <c r="H2267" t="s">
        <v>3456</v>
      </c>
      <c r="J2267" t="s">
        <v>756</v>
      </c>
      <c r="K2267" t="s">
        <v>756</v>
      </c>
      <c r="L2267" t="s">
        <v>757</v>
      </c>
      <c r="M2267" t="s">
        <v>757</v>
      </c>
      <c r="N2267" t="s">
        <v>756</v>
      </c>
      <c r="O2267" t="s">
        <v>756</v>
      </c>
      <c r="P2267" t="s">
        <v>758</v>
      </c>
      <c r="Q2267" t="s">
        <v>759</v>
      </c>
      <c r="R2267" t="s">
        <v>759</v>
      </c>
      <c r="S2267" t="s">
        <v>757</v>
      </c>
      <c r="T2267" t="s">
        <v>757</v>
      </c>
      <c r="U2267" t="s">
        <v>757</v>
      </c>
      <c r="V2267" t="s">
        <v>756</v>
      </c>
      <c r="W2267" t="s">
        <v>768</v>
      </c>
      <c r="X2267" t="s">
        <v>11300</v>
      </c>
      <c r="Y2267" t="str">
        <f t="shared" si="490"/>
        <v>julio</v>
      </c>
      <c r="Z2267">
        <f>YEAR(BD_PONDERACIONES[[#This Row],[Fecha Ejecución del Ticket]])</f>
        <v>2022</v>
      </c>
      <c r="AA2267" t="str">
        <f t="shared" si="491"/>
        <v>agosto</v>
      </c>
      <c r="AB2267">
        <f>YEAR(BD_PONDERACIONES[[#This Row],[Fecha de Inspección]])</f>
        <v>2022</v>
      </c>
      <c r="AC2267">
        <f t="shared" si="492"/>
        <v>0.5</v>
      </c>
      <c r="AD2267">
        <f t="shared" si="493"/>
        <v>0.5</v>
      </c>
      <c r="AE2267">
        <f t="shared" si="494"/>
        <v>0.5</v>
      </c>
      <c r="AF2267">
        <f t="shared" si="495"/>
        <v>0.5</v>
      </c>
      <c r="AG2267">
        <f t="shared" si="496"/>
        <v>0.5</v>
      </c>
      <c r="AH2267">
        <f t="shared" si="497"/>
        <v>0.5</v>
      </c>
      <c r="AI2267">
        <f t="shared" si="498"/>
        <v>0.25</v>
      </c>
      <c r="AJ2267">
        <f t="shared" si="499"/>
        <v>0.25</v>
      </c>
      <c r="AK2267">
        <f t="shared" si="500"/>
        <v>0.5</v>
      </c>
      <c r="AL2267">
        <f t="shared" si="501"/>
        <v>0.5</v>
      </c>
      <c r="AM2267">
        <f t="shared" si="502"/>
        <v>0.17499999999999999</v>
      </c>
      <c r="AN2267" s="6">
        <f t="shared" si="503"/>
        <v>0.93500000000000005</v>
      </c>
      <c r="AO2267" t="str">
        <f>VLOOKUP(BD_PONDERACIONES[[#This Row],[Comuna]],Tabla3[#All],2,0)</f>
        <v>Cordillera</v>
      </c>
    </row>
    <row r="2268" spans="1:41" x14ac:dyDescent="0.35">
      <c r="A2268" t="s">
        <v>11301</v>
      </c>
      <c r="B2268" t="s">
        <v>11302</v>
      </c>
      <c r="C2268" t="s">
        <v>11303</v>
      </c>
      <c r="D2268" s="5">
        <v>44776</v>
      </c>
      <c r="E2268" s="5">
        <v>44743</v>
      </c>
      <c r="F2268" t="s">
        <v>753</v>
      </c>
      <c r="G2268" t="s">
        <v>11304</v>
      </c>
      <c r="H2268" t="s">
        <v>3456</v>
      </c>
      <c r="J2268" t="s">
        <v>756</v>
      </c>
      <c r="K2268" t="s">
        <v>756</v>
      </c>
      <c r="L2268" t="s">
        <v>757</v>
      </c>
      <c r="M2268" t="s">
        <v>757</v>
      </c>
      <c r="N2268" t="s">
        <v>757</v>
      </c>
      <c r="O2268" t="s">
        <v>757</v>
      </c>
      <c r="P2268" t="s">
        <v>758</v>
      </c>
      <c r="Q2268" t="s">
        <v>759</v>
      </c>
      <c r="R2268" t="s">
        <v>759</v>
      </c>
      <c r="S2268" t="s">
        <v>757</v>
      </c>
      <c r="T2268" t="s">
        <v>757</v>
      </c>
      <c r="U2268" t="s">
        <v>757</v>
      </c>
      <c r="V2268" t="s">
        <v>768</v>
      </c>
      <c r="W2268" t="s">
        <v>756</v>
      </c>
      <c r="X2268" t="s">
        <v>11305</v>
      </c>
      <c r="Y2268" t="str">
        <f t="shared" si="490"/>
        <v>julio</v>
      </c>
      <c r="Z2268">
        <f>YEAR(BD_PONDERACIONES[[#This Row],[Fecha Ejecución del Ticket]])</f>
        <v>2022</v>
      </c>
      <c r="AA2268" t="str">
        <f t="shared" si="491"/>
        <v>agosto</v>
      </c>
      <c r="AB2268">
        <f>YEAR(BD_PONDERACIONES[[#This Row],[Fecha de Inspección]])</f>
        <v>2022</v>
      </c>
      <c r="AC2268">
        <f t="shared" si="492"/>
        <v>0.5</v>
      </c>
      <c r="AD2268">
        <f t="shared" si="493"/>
        <v>0.5</v>
      </c>
      <c r="AE2268">
        <f t="shared" si="494"/>
        <v>0.5</v>
      </c>
      <c r="AF2268">
        <f t="shared" si="495"/>
        <v>0.5</v>
      </c>
      <c r="AG2268">
        <f t="shared" si="496"/>
        <v>0.5</v>
      </c>
      <c r="AH2268">
        <f t="shared" si="497"/>
        <v>0.5</v>
      </c>
      <c r="AI2268">
        <f t="shared" si="498"/>
        <v>0.25</v>
      </c>
      <c r="AJ2268">
        <f t="shared" si="499"/>
        <v>0.25</v>
      </c>
      <c r="AK2268">
        <f t="shared" si="500"/>
        <v>0.5</v>
      </c>
      <c r="AL2268">
        <f t="shared" si="501"/>
        <v>0.17499999999999999</v>
      </c>
      <c r="AM2268">
        <f t="shared" si="502"/>
        <v>0.5</v>
      </c>
      <c r="AN2268" s="6">
        <f t="shared" si="503"/>
        <v>0.93500000000000005</v>
      </c>
      <c r="AO2268" t="str">
        <f>VLOOKUP(BD_PONDERACIONES[[#This Row],[Comuna]],Tabla3[#All],2,0)</f>
        <v>Cordillera</v>
      </c>
    </row>
    <row r="2269" spans="1:41" x14ac:dyDescent="0.35">
      <c r="A2269" t="s">
        <v>11306</v>
      </c>
      <c r="B2269" t="s">
        <v>11307</v>
      </c>
      <c r="C2269" t="s">
        <v>11308</v>
      </c>
      <c r="D2269" s="5">
        <v>44776</v>
      </c>
      <c r="E2269" s="5">
        <v>44745</v>
      </c>
      <c r="F2269" t="s">
        <v>753</v>
      </c>
      <c r="G2269" t="s">
        <v>11309</v>
      </c>
      <c r="H2269" t="s">
        <v>3456</v>
      </c>
      <c r="J2269" t="s">
        <v>756</v>
      </c>
      <c r="K2269" t="s">
        <v>756</v>
      </c>
      <c r="L2269" t="s">
        <v>757</v>
      </c>
      <c r="M2269" t="s">
        <v>757</v>
      </c>
      <c r="N2269" t="s">
        <v>756</v>
      </c>
      <c r="O2269" t="s">
        <v>756</v>
      </c>
      <c r="P2269" t="s">
        <v>758</v>
      </c>
      <c r="Q2269" t="s">
        <v>759</v>
      </c>
      <c r="R2269" t="s">
        <v>759</v>
      </c>
      <c r="S2269" t="s">
        <v>757</v>
      </c>
      <c r="T2269" t="s">
        <v>757</v>
      </c>
      <c r="U2269" t="s">
        <v>757</v>
      </c>
      <c r="V2269" t="s">
        <v>904</v>
      </c>
      <c r="W2269" t="s">
        <v>768</v>
      </c>
      <c r="X2269" t="s">
        <v>885</v>
      </c>
      <c r="Y2269" t="str">
        <f t="shared" si="490"/>
        <v>julio</v>
      </c>
      <c r="Z2269">
        <f>YEAR(BD_PONDERACIONES[[#This Row],[Fecha Ejecución del Ticket]])</f>
        <v>2022</v>
      </c>
      <c r="AA2269" t="str">
        <f t="shared" si="491"/>
        <v>agosto</v>
      </c>
      <c r="AB2269">
        <f>YEAR(BD_PONDERACIONES[[#This Row],[Fecha de Inspección]])</f>
        <v>2022</v>
      </c>
      <c r="AC2269">
        <f t="shared" si="492"/>
        <v>0.5</v>
      </c>
      <c r="AD2269">
        <f t="shared" si="493"/>
        <v>0.5</v>
      </c>
      <c r="AE2269">
        <f t="shared" si="494"/>
        <v>0.5</v>
      </c>
      <c r="AF2269">
        <f t="shared" si="495"/>
        <v>0.5</v>
      </c>
      <c r="AG2269">
        <f t="shared" si="496"/>
        <v>0.5</v>
      </c>
      <c r="AH2269">
        <f t="shared" si="497"/>
        <v>0.5</v>
      </c>
      <c r="AI2269">
        <f t="shared" si="498"/>
        <v>0.25</v>
      </c>
      <c r="AJ2269">
        <f t="shared" si="499"/>
        <v>0.25</v>
      </c>
      <c r="AK2269">
        <f t="shared" si="500"/>
        <v>0.5</v>
      </c>
      <c r="AL2269">
        <f t="shared" si="501"/>
        <v>0.32500000000000001</v>
      </c>
      <c r="AM2269">
        <f t="shared" si="502"/>
        <v>0.17499999999999999</v>
      </c>
      <c r="AN2269" s="6">
        <f t="shared" si="503"/>
        <v>0.9</v>
      </c>
      <c r="AO2269" t="str">
        <f>VLOOKUP(BD_PONDERACIONES[[#This Row],[Comuna]],Tabla3[#All],2,0)</f>
        <v>Cordillera</v>
      </c>
    </row>
    <row r="2270" spans="1:41" x14ac:dyDescent="0.35">
      <c r="A2270" t="s">
        <v>11310</v>
      </c>
      <c r="B2270" t="s">
        <v>11311</v>
      </c>
      <c r="C2270" t="s">
        <v>11312</v>
      </c>
      <c r="D2270" s="5">
        <v>44776</v>
      </c>
      <c r="E2270" s="5">
        <v>44750</v>
      </c>
      <c r="F2270" t="s">
        <v>753</v>
      </c>
      <c r="G2270" t="s">
        <v>7617</v>
      </c>
      <c r="H2270" t="s">
        <v>3456</v>
      </c>
      <c r="J2270" t="s">
        <v>756</v>
      </c>
      <c r="K2270" t="s">
        <v>756</v>
      </c>
      <c r="L2270" t="s">
        <v>757</v>
      </c>
      <c r="M2270" t="s">
        <v>757</v>
      </c>
      <c r="N2270" t="s">
        <v>756</v>
      </c>
      <c r="O2270" t="s">
        <v>756</v>
      </c>
      <c r="P2270" t="s">
        <v>758</v>
      </c>
      <c r="Q2270" t="s">
        <v>759</v>
      </c>
      <c r="R2270" t="s">
        <v>759</v>
      </c>
      <c r="S2270" t="s">
        <v>757</v>
      </c>
      <c r="T2270" t="s">
        <v>757</v>
      </c>
      <c r="U2270" t="s">
        <v>757</v>
      </c>
      <c r="V2270" t="s">
        <v>756</v>
      </c>
      <c r="W2270" t="s">
        <v>768</v>
      </c>
      <c r="X2270" t="s">
        <v>885</v>
      </c>
      <c r="Y2270" t="str">
        <f t="shared" si="490"/>
        <v>julio</v>
      </c>
      <c r="Z2270">
        <f>YEAR(BD_PONDERACIONES[[#This Row],[Fecha Ejecución del Ticket]])</f>
        <v>2022</v>
      </c>
      <c r="AA2270" t="str">
        <f t="shared" si="491"/>
        <v>agosto</v>
      </c>
      <c r="AB2270">
        <f>YEAR(BD_PONDERACIONES[[#This Row],[Fecha de Inspección]])</f>
        <v>2022</v>
      </c>
      <c r="AC2270">
        <f t="shared" si="492"/>
        <v>0.5</v>
      </c>
      <c r="AD2270">
        <f t="shared" si="493"/>
        <v>0.5</v>
      </c>
      <c r="AE2270">
        <f t="shared" si="494"/>
        <v>0.5</v>
      </c>
      <c r="AF2270">
        <f t="shared" si="495"/>
        <v>0.5</v>
      </c>
      <c r="AG2270">
        <f t="shared" si="496"/>
        <v>0.5</v>
      </c>
      <c r="AH2270">
        <f t="shared" si="497"/>
        <v>0.5</v>
      </c>
      <c r="AI2270">
        <f t="shared" si="498"/>
        <v>0.25</v>
      </c>
      <c r="AJ2270">
        <f t="shared" si="499"/>
        <v>0.25</v>
      </c>
      <c r="AK2270">
        <f t="shared" si="500"/>
        <v>0.5</v>
      </c>
      <c r="AL2270">
        <f t="shared" si="501"/>
        <v>0.5</v>
      </c>
      <c r="AM2270">
        <f t="shared" si="502"/>
        <v>0.17499999999999999</v>
      </c>
      <c r="AN2270" s="6">
        <f t="shared" si="503"/>
        <v>0.93500000000000005</v>
      </c>
      <c r="AO2270" t="str">
        <f>VLOOKUP(BD_PONDERACIONES[[#This Row],[Comuna]],Tabla3[#All],2,0)</f>
        <v>Cordillera</v>
      </c>
    </row>
    <row r="2271" spans="1:41" x14ac:dyDescent="0.35">
      <c r="A2271" t="s">
        <v>11313</v>
      </c>
      <c r="B2271" t="s">
        <v>11314</v>
      </c>
      <c r="C2271" t="s">
        <v>11315</v>
      </c>
      <c r="D2271" s="5">
        <v>44776</v>
      </c>
      <c r="E2271" s="5">
        <v>44747</v>
      </c>
      <c r="F2271" t="s">
        <v>753</v>
      </c>
      <c r="G2271" t="s">
        <v>11316</v>
      </c>
      <c r="H2271" t="s">
        <v>3456</v>
      </c>
      <c r="J2271" t="s">
        <v>756</v>
      </c>
      <c r="K2271" t="s">
        <v>756</v>
      </c>
      <c r="L2271" t="s">
        <v>773</v>
      </c>
      <c r="M2271" t="s">
        <v>773</v>
      </c>
      <c r="N2271" t="s">
        <v>756</v>
      </c>
      <c r="O2271" t="s">
        <v>756</v>
      </c>
      <c r="P2271" t="s">
        <v>758</v>
      </c>
      <c r="Q2271" t="s">
        <v>759</v>
      </c>
      <c r="R2271" t="s">
        <v>759</v>
      </c>
      <c r="S2271" t="s">
        <v>757</v>
      </c>
      <c r="T2271" t="s">
        <v>757</v>
      </c>
      <c r="U2271" t="s">
        <v>757</v>
      </c>
      <c r="V2271" t="s">
        <v>756</v>
      </c>
      <c r="W2271" t="s">
        <v>768</v>
      </c>
      <c r="X2271" t="s">
        <v>11317</v>
      </c>
      <c r="Y2271" t="str">
        <f t="shared" si="490"/>
        <v>julio</v>
      </c>
      <c r="Z2271">
        <f>YEAR(BD_PONDERACIONES[[#This Row],[Fecha Ejecución del Ticket]])</f>
        <v>2022</v>
      </c>
      <c r="AA2271" t="str">
        <f t="shared" si="491"/>
        <v>agosto</v>
      </c>
      <c r="AB2271">
        <f>YEAR(BD_PONDERACIONES[[#This Row],[Fecha de Inspección]])</f>
        <v>2022</v>
      </c>
      <c r="AC2271">
        <f t="shared" si="492"/>
        <v>0.5</v>
      </c>
      <c r="AD2271">
        <f t="shared" si="493"/>
        <v>0.5</v>
      </c>
      <c r="AE2271">
        <f t="shared" si="494"/>
        <v>0</v>
      </c>
      <c r="AF2271">
        <f t="shared" si="495"/>
        <v>0</v>
      </c>
      <c r="AG2271">
        <f t="shared" si="496"/>
        <v>0.5</v>
      </c>
      <c r="AH2271">
        <f t="shared" si="497"/>
        <v>0.5</v>
      </c>
      <c r="AI2271">
        <f t="shared" si="498"/>
        <v>0.25</v>
      </c>
      <c r="AJ2271">
        <f t="shared" si="499"/>
        <v>0.25</v>
      </c>
      <c r="AK2271">
        <f t="shared" si="500"/>
        <v>0.5</v>
      </c>
      <c r="AL2271">
        <f t="shared" si="501"/>
        <v>0.5</v>
      </c>
      <c r="AM2271">
        <f t="shared" si="502"/>
        <v>0.17499999999999999</v>
      </c>
      <c r="AN2271" s="6">
        <f t="shared" si="503"/>
        <v>0.63500000000000001</v>
      </c>
      <c r="AO2271" t="str">
        <f>VLOOKUP(BD_PONDERACIONES[[#This Row],[Comuna]],Tabla3[#All],2,0)</f>
        <v>Cordillera</v>
      </c>
    </row>
    <row r="2272" spans="1:41" x14ac:dyDescent="0.35">
      <c r="A2272" t="s">
        <v>11318</v>
      </c>
      <c r="B2272" t="s">
        <v>11319</v>
      </c>
      <c r="C2272" t="s">
        <v>11320</v>
      </c>
      <c r="D2272" s="5">
        <v>44776</v>
      </c>
      <c r="E2272" s="5">
        <v>44767</v>
      </c>
      <c r="F2272" t="s">
        <v>763</v>
      </c>
      <c r="G2272" t="s">
        <v>11321</v>
      </c>
      <c r="H2272" t="s">
        <v>3456</v>
      </c>
      <c r="J2272" t="s">
        <v>756</v>
      </c>
      <c r="K2272" t="s">
        <v>756</v>
      </c>
      <c r="L2272" t="s">
        <v>757</v>
      </c>
      <c r="M2272" t="s">
        <v>757</v>
      </c>
      <c r="N2272" t="s">
        <v>756</v>
      </c>
      <c r="O2272" t="s">
        <v>756</v>
      </c>
      <c r="P2272" t="s">
        <v>758</v>
      </c>
      <c r="Q2272" t="s">
        <v>759</v>
      </c>
      <c r="R2272" t="s">
        <v>759</v>
      </c>
      <c r="S2272" t="s">
        <v>757</v>
      </c>
      <c r="T2272" t="s">
        <v>757</v>
      </c>
      <c r="U2272" t="s">
        <v>757</v>
      </c>
      <c r="V2272" t="s">
        <v>756</v>
      </c>
      <c r="W2272" t="s">
        <v>768</v>
      </c>
      <c r="X2272" t="s">
        <v>9519</v>
      </c>
      <c r="Y2272" t="str">
        <f t="shared" si="490"/>
        <v>julio</v>
      </c>
      <c r="Z2272">
        <f>YEAR(BD_PONDERACIONES[[#This Row],[Fecha Ejecución del Ticket]])</f>
        <v>2022</v>
      </c>
      <c r="AA2272" t="str">
        <f t="shared" si="491"/>
        <v>agosto</v>
      </c>
      <c r="AB2272">
        <f>YEAR(BD_PONDERACIONES[[#This Row],[Fecha de Inspección]])</f>
        <v>2022</v>
      </c>
      <c r="AC2272">
        <f t="shared" si="492"/>
        <v>0.5</v>
      </c>
      <c r="AD2272">
        <f t="shared" si="493"/>
        <v>0.5</v>
      </c>
      <c r="AE2272">
        <f t="shared" si="494"/>
        <v>0.5</v>
      </c>
      <c r="AF2272">
        <f t="shared" si="495"/>
        <v>0.5</v>
      </c>
      <c r="AG2272">
        <f t="shared" si="496"/>
        <v>0.5</v>
      </c>
      <c r="AH2272">
        <f t="shared" si="497"/>
        <v>0.5</v>
      </c>
      <c r="AI2272">
        <f t="shared" si="498"/>
        <v>0.25</v>
      </c>
      <c r="AJ2272">
        <f t="shared" si="499"/>
        <v>0.25</v>
      </c>
      <c r="AK2272">
        <f t="shared" si="500"/>
        <v>0.5</v>
      </c>
      <c r="AL2272">
        <f t="shared" si="501"/>
        <v>0.5</v>
      </c>
      <c r="AM2272">
        <f t="shared" si="502"/>
        <v>0.17499999999999999</v>
      </c>
      <c r="AN2272" s="6">
        <f t="shared" si="503"/>
        <v>0.93500000000000005</v>
      </c>
      <c r="AO2272" t="str">
        <f>VLOOKUP(BD_PONDERACIONES[[#This Row],[Comuna]],Tabla3[#All],2,0)</f>
        <v>Cordillera</v>
      </c>
    </row>
    <row r="2273" spans="1:41" x14ac:dyDescent="0.35">
      <c r="A2273" t="s">
        <v>11322</v>
      </c>
      <c r="B2273" t="s">
        <v>11323</v>
      </c>
      <c r="C2273" t="s">
        <v>11324</v>
      </c>
      <c r="D2273" s="5">
        <v>44776</v>
      </c>
      <c r="E2273" s="5">
        <v>44743</v>
      </c>
      <c r="F2273" t="s">
        <v>753</v>
      </c>
      <c r="G2273" t="s">
        <v>11325</v>
      </c>
      <c r="H2273" t="s">
        <v>3456</v>
      </c>
      <c r="J2273" t="s">
        <v>756</v>
      </c>
      <c r="K2273" t="s">
        <v>756</v>
      </c>
      <c r="L2273" t="s">
        <v>773</v>
      </c>
      <c r="M2273" t="s">
        <v>773</v>
      </c>
      <c r="N2273" t="s">
        <v>756</v>
      </c>
      <c r="O2273" t="s">
        <v>756</v>
      </c>
      <c r="P2273" t="s">
        <v>758</v>
      </c>
      <c r="Q2273" t="s">
        <v>759</v>
      </c>
      <c r="R2273" t="s">
        <v>759</v>
      </c>
      <c r="S2273" t="s">
        <v>757</v>
      </c>
      <c r="T2273" t="s">
        <v>757</v>
      </c>
      <c r="U2273" t="s">
        <v>757</v>
      </c>
      <c r="V2273" t="s">
        <v>768</v>
      </c>
      <c r="W2273" t="s">
        <v>756</v>
      </c>
      <c r="X2273" t="s">
        <v>11326</v>
      </c>
      <c r="Y2273" t="str">
        <f t="shared" si="490"/>
        <v>julio</v>
      </c>
      <c r="Z2273">
        <f>YEAR(BD_PONDERACIONES[[#This Row],[Fecha Ejecución del Ticket]])</f>
        <v>2022</v>
      </c>
      <c r="AA2273" t="str">
        <f t="shared" si="491"/>
        <v>agosto</v>
      </c>
      <c r="AB2273">
        <f>YEAR(BD_PONDERACIONES[[#This Row],[Fecha de Inspección]])</f>
        <v>2022</v>
      </c>
      <c r="AC2273">
        <f t="shared" si="492"/>
        <v>0.5</v>
      </c>
      <c r="AD2273">
        <f t="shared" si="493"/>
        <v>0.5</v>
      </c>
      <c r="AE2273">
        <f t="shared" si="494"/>
        <v>0</v>
      </c>
      <c r="AF2273">
        <f t="shared" si="495"/>
        <v>0</v>
      </c>
      <c r="AG2273">
        <f t="shared" si="496"/>
        <v>0.5</v>
      </c>
      <c r="AH2273">
        <f t="shared" si="497"/>
        <v>0.5</v>
      </c>
      <c r="AI2273">
        <f t="shared" si="498"/>
        <v>0.25</v>
      </c>
      <c r="AJ2273">
        <f t="shared" si="499"/>
        <v>0.25</v>
      </c>
      <c r="AK2273">
        <f t="shared" si="500"/>
        <v>0.5</v>
      </c>
      <c r="AL2273">
        <f t="shared" si="501"/>
        <v>0.17499999999999999</v>
      </c>
      <c r="AM2273">
        <f t="shared" si="502"/>
        <v>0.5</v>
      </c>
      <c r="AN2273" s="6">
        <f t="shared" si="503"/>
        <v>0.63500000000000001</v>
      </c>
      <c r="AO2273" t="str">
        <f>VLOOKUP(BD_PONDERACIONES[[#This Row],[Comuna]],Tabla3[#All],2,0)</f>
        <v>Cordillera</v>
      </c>
    </row>
    <row r="2274" spans="1:41" x14ac:dyDescent="0.35">
      <c r="A2274" t="s">
        <v>11327</v>
      </c>
      <c r="B2274" t="s">
        <v>11328</v>
      </c>
      <c r="C2274" t="s">
        <v>11329</v>
      </c>
      <c r="D2274" s="5">
        <v>44776</v>
      </c>
      <c r="E2274" s="5">
        <v>44745</v>
      </c>
      <c r="F2274" t="s">
        <v>753</v>
      </c>
      <c r="G2274" t="s">
        <v>11330</v>
      </c>
      <c r="H2274" t="s">
        <v>3456</v>
      </c>
      <c r="J2274" t="s">
        <v>756</v>
      </c>
      <c r="K2274" t="s">
        <v>756</v>
      </c>
      <c r="L2274" t="s">
        <v>773</v>
      </c>
      <c r="M2274" t="s">
        <v>773</v>
      </c>
      <c r="N2274" t="s">
        <v>756</v>
      </c>
      <c r="O2274" t="s">
        <v>756</v>
      </c>
      <c r="P2274" t="s">
        <v>758</v>
      </c>
      <c r="Q2274" t="s">
        <v>759</v>
      </c>
      <c r="R2274" t="s">
        <v>759</v>
      </c>
      <c r="S2274" t="s">
        <v>757</v>
      </c>
      <c r="T2274" t="s">
        <v>757</v>
      </c>
      <c r="U2274" t="s">
        <v>757</v>
      </c>
      <c r="V2274" t="s">
        <v>756</v>
      </c>
      <c r="W2274" t="s">
        <v>768</v>
      </c>
      <c r="X2274" t="s">
        <v>11331</v>
      </c>
      <c r="Y2274" t="str">
        <f t="shared" si="490"/>
        <v>julio</v>
      </c>
      <c r="Z2274">
        <f>YEAR(BD_PONDERACIONES[[#This Row],[Fecha Ejecución del Ticket]])</f>
        <v>2022</v>
      </c>
      <c r="AA2274" t="str">
        <f t="shared" si="491"/>
        <v>agosto</v>
      </c>
      <c r="AB2274">
        <f>YEAR(BD_PONDERACIONES[[#This Row],[Fecha de Inspección]])</f>
        <v>2022</v>
      </c>
      <c r="AC2274">
        <f t="shared" si="492"/>
        <v>0.5</v>
      </c>
      <c r="AD2274">
        <f t="shared" si="493"/>
        <v>0.5</v>
      </c>
      <c r="AE2274">
        <f t="shared" si="494"/>
        <v>0</v>
      </c>
      <c r="AF2274">
        <f t="shared" si="495"/>
        <v>0</v>
      </c>
      <c r="AG2274">
        <f t="shared" si="496"/>
        <v>0.5</v>
      </c>
      <c r="AH2274">
        <f t="shared" si="497"/>
        <v>0.5</v>
      </c>
      <c r="AI2274">
        <f t="shared" si="498"/>
        <v>0.25</v>
      </c>
      <c r="AJ2274">
        <f t="shared" si="499"/>
        <v>0.25</v>
      </c>
      <c r="AK2274">
        <f t="shared" si="500"/>
        <v>0.5</v>
      </c>
      <c r="AL2274">
        <f t="shared" si="501"/>
        <v>0.5</v>
      </c>
      <c r="AM2274">
        <f t="shared" si="502"/>
        <v>0.17499999999999999</v>
      </c>
      <c r="AN2274" s="6">
        <f t="shared" si="503"/>
        <v>0.63500000000000001</v>
      </c>
      <c r="AO2274" t="str">
        <f>VLOOKUP(BD_PONDERACIONES[[#This Row],[Comuna]],Tabla3[#All],2,0)</f>
        <v>Cordillera</v>
      </c>
    </row>
    <row r="2275" spans="1:41" x14ac:dyDescent="0.35">
      <c r="A2275" t="s">
        <v>11332</v>
      </c>
      <c r="B2275" t="s">
        <v>11333</v>
      </c>
      <c r="C2275" t="s">
        <v>11334</v>
      </c>
      <c r="D2275" s="5">
        <v>44776</v>
      </c>
      <c r="E2275" s="5">
        <v>44767</v>
      </c>
      <c r="F2275" t="s">
        <v>763</v>
      </c>
      <c r="G2275" t="s">
        <v>11335</v>
      </c>
      <c r="H2275" t="s">
        <v>3456</v>
      </c>
      <c r="J2275" t="s">
        <v>756</v>
      </c>
      <c r="K2275" t="s">
        <v>756</v>
      </c>
      <c r="L2275" t="s">
        <v>757</v>
      </c>
      <c r="M2275" t="s">
        <v>757</v>
      </c>
      <c r="N2275" t="s">
        <v>756</v>
      </c>
      <c r="O2275" t="s">
        <v>756</v>
      </c>
      <c r="P2275" t="s">
        <v>758</v>
      </c>
      <c r="Q2275" t="s">
        <v>759</v>
      </c>
      <c r="R2275" t="s">
        <v>759</v>
      </c>
      <c r="S2275" t="s">
        <v>757</v>
      </c>
      <c r="T2275" t="s">
        <v>757</v>
      </c>
      <c r="U2275" t="s">
        <v>757</v>
      </c>
      <c r="V2275" t="s">
        <v>756</v>
      </c>
      <c r="W2275" t="s">
        <v>768</v>
      </c>
      <c r="X2275" t="s">
        <v>11336</v>
      </c>
      <c r="Y2275" t="str">
        <f t="shared" si="490"/>
        <v>julio</v>
      </c>
      <c r="Z2275">
        <f>YEAR(BD_PONDERACIONES[[#This Row],[Fecha Ejecución del Ticket]])</f>
        <v>2022</v>
      </c>
      <c r="AA2275" t="str">
        <f t="shared" si="491"/>
        <v>agosto</v>
      </c>
      <c r="AB2275">
        <f>YEAR(BD_PONDERACIONES[[#This Row],[Fecha de Inspección]])</f>
        <v>2022</v>
      </c>
      <c r="AC2275">
        <f t="shared" si="492"/>
        <v>0.5</v>
      </c>
      <c r="AD2275">
        <f t="shared" si="493"/>
        <v>0.5</v>
      </c>
      <c r="AE2275">
        <f t="shared" si="494"/>
        <v>0.5</v>
      </c>
      <c r="AF2275">
        <f t="shared" si="495"/>
        <v>0.5</v>
      </c>
      <c r="AG2275">
        <f t="shared" si="496"/>
        <v>0.5</v>
      </c>
      <c r="AH2275">
        <f t="shared" si="497"/>
        <v>0.5</v>
      </c>
      <c r="AI2275">
        <f t="shared" si="498"/>
        <v>0.25</v>
      </c>
      <c r="AJ2275">
        <f t="shared" si="499"/>
        <v>0.25</v>
      </c>
      <c r="AK2275">
        <f t="shared" si="500"/>
        <v>0.5</v>
      </c>
      <c r="AL2275">
        <f t="shared" si="501"/>
        <v>0.5</v>
      </c>
      <c r="AM2275">
        <f t="shared" si="502"/>
        <v>0.17499999999999999</v>
      </c>
      <c r="AN2275" s="6">
        <f t="shared" si="503"/>
        <v>0.93500000000000005</v>
      </c>
      <c r="AO2275" t="str">
        <f>VLOOKUP(BD_PONDERACIONES[[#This Row],[Comuna]],Tabla3[#All],2,0)</f>
        <v>Cordillera</v>
      </c>
    </row>
    <row r="2276" spans="1:41" x14ac:dyDescent="0.35">
      <c r="A2276" t="s">
        <v>11337</v>
      </c>
      <c r="B2276" t="s">
        <v>11338</v>
      </c>
      <c r="C2276" t="s">
        <v>11339</v>
      </c>
      <c r="D2276" s="5">
        <v>44776</v>
      </c>
      <c r="E2276" s="5">
        <v>44767</v>
      </c>
      <c r="F2276" t="s">
        <v>763</v>
      </c>
      <c r="G2276" t="s">
        <v>11340</v>
      </c>
      <c r="H2276" t="s">
        <v>3456</v>
      </c>
      <c r="J2276" t="s">
        <v>756</v>
      </c>
      <c r="K2276" t="s">
        <v>756</v>
      </c>
      <c r="L2276" t="s">
        <v>757</v>
      </c>
      <c r="M2276" t="s">
        <v>757</v>
      </c>
      <c r="N2276" t="s">
        <v>756</v>
      </c>
      <c r="O2276" t="s">
        <v>756</v>
      </c>
      <c r="P2276" t="s">
        <v>758</v>
      </c>
      <c r="Q2276" t="s">
        <v>759</v>
      </c>
      <c r="R2276" t="s">
        <v>759</v>
      </c>
      <c r="S2276" t="s">
        <v>757</v>
      </c>
      <c r="T2276" t="s">
        <v>757</v>
      </c>
      <c r="U2276" t="s">
        <v>757</v>
      </c>
      <c r="V2276" t="s">
        <v>773</v>
      </c>
      <c r="W2276" t="s">
        <v>768</v>
      </c>
      <c r="X2276" t="s">
        <v>11341</v>
      </c>
      <c r="Y2276" t="str">
        <f t="shared" si="490"/>
        <v>julio</v>
      </c>
      <c r="Z2276">
        <f>YEAR(BD_PONDERACIONES[[#This Row],[Fecha Ejecución del Ticket]])</f>
        <v>2022</v>
      </c>
      <c r="AA2276" t="str">
        <f t="shared" si="491"/>
        <v>agosto</v>
      </c>
      <c r="AB2276">
        <f>YEAR(BD_PONDERACIONES[[#This Row],[Fecha de Inspección]])</f>
        <v>2022</v>
      </c>
      <c r="AC2276">
        <f t="shared" si="492"/>
        <v>0.5</v>
      </c>
      <c r="AD2276">
        <f t="shared" si="493"/>
        <v>0.5</v>
      </c>
      <c r="AE2276">
        <f t="shared" si="494"/>
        <v>0.5</v>
      </c>
      <c r="AF2276">
        <f t="shared" si="495"/>
        <v>0.5</v>
      </c>
      <c r="AG2276">
        <f t="shared" si="496"/>
        <v>0.5</v>
      </c>
      <c r="AH2276">
        <f t="shared" si="497"/>
        <v>0.5</v>
      </c>
      <c r="AI2276">
        <f t="shared" si="498"/>
        <v>0.25</v>
      </c>
      <c r="AJ2276">
        <f t="shared" si="499"/>
        <v>0.25</v>
      </c>
      <c r="AK2276">
        <f t="shared" si="500"/>
        <v>0.5</v>
      </c>
      <c r="AL2276">
        <f t="shared" si="501"/>
        <v>0</v>
      </c>
      <c r="AM2276">
        <f t="shared" si="502"/>
        <v>0.17499999999999999</v>
      </c>
      <c r="AN2276" s="6">
        <f t="shared" si="503"/>
        <v>0.83500000000000008</v>
      </c>
      <c r="AO2276" t="str">
        <f>VLOOKUP(BD_PONDERACIONES[[#This Row],[Comuna]],Tabla3[#All],2,0)</f>
        <v>Cordillera</v>
      </c>
    </row>
    <row r="2277" spans="1:41" x14ac:dyDescent="0.35">
      <c r="A2277" t="s">
        <v>11342</v>
      </c>
      <c r="B2277" t="s">
        <v>11343</v>
      </c>
      <c r="C2277" t="s">
        <v>11344</v>
      </c>
      <c r="D2277" s="5">
        <v>44776</v>
      </c>
      <c r="E2277" s="5">
        <v>44768</v>
      </c>
      <c r="F2277" t="s">
        <v>763</v>
      </c>
      <c r="G2277" t="s">
        <v>11345</v>
      </c>
      <c r="H2277" t="s">
        <v>3456</v>
      </c>
      <c r="J2277" t="s">
        <v>756</v>
      </c>
      <c r="K2277" t="s">
        <v>756</v>
      </c>
      <c r="L2277" t="s">
        <v>757</v>
      </c>
      <c r="M2277" t="s">
        <v>757</v>
      </c>
      <c r="N2277" t="s">
        <v>756</v>
      </c>
      <c r="O2277" t="s">
        <v>756</v>
      </c>
      <c r="P2277" t="s">
        <v>758</v>
      </c>
      <c r="Q2277" t="s">
        <v>759</v>
      </c>
      <c r="R2277" t="s">
        <v>759</v>
      </c>
      <c r="S2277" t="s">
        <v>757</v>
      </c>
      <c r="T2277" t="s">
        <v>757</v>
      </c>
      <c r="U2277" t="s">
        <v>757</v>
      </c>
      <c r="V2277" t="s">
        <v>756</v>
      </c>
      <c r="W2277" t="s">
        <v>768</v>
      </c>
      <c r="X2277" t="s">
        <v>11346</v>
      </c>
      <c r="Y2277" t="str">
        <f t="shared" si="490"/>
        <v>julio</v>
      </c>
      <c r="Z2277">
        <f>YEAR(BD_PONDERACIONES[[#This Row],[Fecha Ejecución del Ticket]])</f>
        <v>2022</v>
      </c>
      <c r="AA2277" t="str">
        <f t="shared" si="491"/>
        <v>agosto</v>
      </c>
      <c r="AB2277">
        <f>YEAR(BD_PONDERACIONES[[#This Row],[Fecha de Inspección]])</f>
        <v>2022</v>
      </c>
      <c r="AC2277">
        <f t="shared" si="492"/>
        <v>0.5</v>
      </c>
      <c r="AD2277">
        <f t="shared" si="493"/>
        <v>0.5</v>
      </c>
      <c r="AE2277">
        <f t="shared" si="494"/>
        <v>0.5</v>
      </c>
      <c r="AF2277">
        <f t="shared" si="495"/>
        <v>0.5</v>
      </c>
      <c r="AG2277">
        <f t="shared" si="496"/>
        <v>0.5</v>
      </c>
      <c r="AH2277">
        <f t="shared" si="497"/>
        <v>0.5</v>
      </c>
      <c r="AI2277">
        <f t="shared" si="498"/>
        <v>0.25</v>
      </c>
      <c r="AJ2277">
        <f t="shared" si="499"/>
        <v>0.25</v>
      </c>
      <c r="AK2277">
        <f t="shared" si="500"/>
        <v>0.5</v>
      </c>
      <c r="AL2277">
        <f t="shared" si="501"/>
        <v>0.5</v>
      </c>
      <c r="AM2277">
        <f t="shared" si="502"/>
        <v>0.17499999999999999</v>
      </c>
      <c r="AN2277" s="6">
        <f t="shared" si="503"/>
        <v>0.93500000000000005</v>
      </c>
      <c r="AO2277" t="str">
        <f>VLOOKUP(BD_PONDERACIONES[[#This Row],[Comuna]],Tabla3[#All],2,0)</f>
        <v>Cordillera</v>
      </c>
    </row>
    <row r="2278" spans="1:41" x14ac:dyDescent="0.35">
      <c r="A2278" t="s">
        <v>11347</v>
      </c>
      <c r="B2278" t="s">
        <v>11348</v>
      </c>
      <c r="C2278" t="s">
        <v>11349</v>
      </c>
      <c r="D2278" s="5">
        <v>44776</v>
      </c>
      <c r="E2278" s="5">
        <v>44767</v>
      </c>
      <c r="F2278" t="s">
        <v>763</v>
      </c>
      <c r="G2278" t="s">
        <v>11350</v>
      </c>
      <c r="H2278" t="s">
        <v>3456</v>
      </c>
      <c r="J2278" t="s">
        <v>756</v>
      </c>
      <c r="K2278" t="s">
        <v>756</v>
      </c>
      <c r="L2278" t="s">
        <v>757</v>
      </c>
      <c r="M2278" t="s">
        <v>757</v>
      </c>
      <c r="N2278" t="s">
        <v>756</v>
      </c>
      <c r="O2278" t="s">
        <v>756</v>
      </c>
      <c r="P2278" t="s">
        <v>758</v>
      </c>
      <c r="Q2278" t="s">
        <v>759</v>
      </c>
      <c r="R2278" t="s">
        <v>759</v>
      </c>
      <c r="S2278" t="s">
        <v>757</v>
      </c>
      <c r="T2278" t="s">
        <v>757</v>
      </c>
      <c r="U2278" t="s">
        <v>757</v>
      </c>
      <c r="V2278" t="s">
        <v>756</v>
      </c>
      <c r="W2278" t="s">
        <v>768</v>
      </c>
      <c r="X2278" t="s">
        <v>11346</v>
      </c>
      <c r="Y2278" t="str">
        <f t="shared" si="490"/>
        <v>julio</v>
      </c>
      <c r="Z2278">
        <f>YEAR(BD_PONDERACIONES[[#This Row],[Fecha Ejecución del Ticket]])</f>
        <v>2022</v>
      </c>
      <c r="AA2278" t="str">
        <f t="shared" si="491"/>
        <v>agosto</v>
      </c>
      <c r="AB2278">
        <f>YEAR(BD_PONDERACIONES[[#This Row],[Fecha de Inspección]])</f>
        <v>2022</v>
      </c>
      <c r="AC2278">
        <f t="shared" si="492"/>
        <v>0.5</v>
      </c>
      <c r="AD2278">
        <f t="shared" si="493"/>
        <v>0.5</v>
      </c>
      <c r="AE2278">
        <f t="shared" si="494"/>
        <v>0.5</v>
      </c>
      <c r="AF2278">
        <f t="shared" si="495"/>
        <v>0.5</v>
      </c>
      <c r="AG2278">
        <f t="shared" si="496"/>
        <v>0.5</v>
      </c>
      <c r="AH2278">
        <f t="shared" si="497"/>
        <v>0.5</v>
      </c>
      <c r="AI2278">
        <f t="shared" si="498"/>
        <v>0.25</v>
      </c>
      <c r="AJ2278">
        <f t="shared" si="499"/>
        <v>0.25</v>
      </c>
      <c r="AK2278">
        <f t="shared" si="500"/>
        <v>0.5</v>
      </c>
      <c r="AL2278">
        <f t="shared" si="501"/>
        <v>0.5</v>
      </c>
      <c r="AM2278">
        <f t="shared" si="502"/>
        <v>0.17499999999999999</v>
      </c>
      <c r="AN2278" s="6">
        <f t="shared" si="503"/>
        <v>0.93500000000000005</v>
      </c>
      <c r="AO2278" t="str">
        <f>VLOOKUP(BD_PONDERACIONES[[#This Row],[Comuna]],Tabla3[#All],2,0)</f>
        <v>Cordillera</v>
      </c>
    </row>
    <row r="2279" spans="1:41" x14ac:dyDescent="0.35">
      <c r="A2279" t="s">
        <v>11351</v>
      </c>
      <c r="B2279" t="s">
        <v>11352</v>
      </c>
      <c r="C2279" t="s">
        <v>11353</v>
      </c>
      <c r="D2279" s="5">
        <v>44776</v>
      </c>
      <c r="E2279" s="5">
        <v>44766</v>
      </c>
      <c r="F2279" t="s">
        <v>763</v>
      </c>
      <c r="G2279" t="s">
        <v>11354</v>
      </c>
      <c r="H2279" t="s">
        <v>3456</v>
      </c>
      <c r="J2279" t="s">
        <v>756</v>
      </c>
      <c r="K2279" t="s">
        <v>756</v>
      </c>
      <c r="L2279" t="s">
        <v>757</v>
      </c>
      <c r="M2279" t="s">
        <v>757</v>
      </c>
      <c r="N2279" t="s">
        <v>756</v>
      </c>
      <c r="O2279" t="s">
        <v>756</v>
      </c>
      <c r="P2279" t="s">
        <v>758</v>
      </c>
      <c r="Q2279" t="s">
        <v>759</v>
      </c>
      <c r="R2279" t="s">
        <v>759</v>
      </c>
      <c r="S2279" t="s">
        <v>757</v>
      </c>
      <c r="T2279" t="s">
        <v>757</v>
      </c>
      <c r="U2279" t="s">
        <v>757</v>
      </c>
      <c r="V2279" t="s">
        <v>756</v>
      </c>
      <c r="W2279" t="s">
        <v>768</v>
      </c>
      <c r="X2279" t="s">
        <v>804</v>
      </c>
      <c r="Y2279" t="str">
        <f t="shared" si="490"/>
        <v>julio</v>
      </c>
      <c r="Z2279">
        <f>YEAR(BD_PONDERACIONES[[#This Row],[Fecha Ejecución del Ticket]])</f>
        <v>2022</v>
      </c>
      <c r="AA2279" t="str">
        <f t="shared" si="491"/>
        <v>agosto</v>
      </c>
      <c r="AB2279">
        <f>YEAR(BD_PONDERACIONES[[#This Row],[Fecha de Inspección]])</f>
        <v>2022</v>
      </c>
      <c r="AC2279">
        <f t="shared" si="492"/>
        <v>0.5</v>
      </c>
      <c r="AD2279">
        <f t="shared" si="493"/>
        <v>0.5</v>
      </c>
      <c r="AE2279">
        <f t="shared" si="494"/>
        <v>0.5</v>
      </c>
      <c r="AF2279">
        <f t="shared" si="495"/>
        <v>0.5</v>
      </c>
      <c r="AG2279">
        <f t="shared" si="496"/>
        <v>0.5</v>
      </c>
      <c r="AH2279">
        <f t="shared" si="497"/>
        <v>0.5</v>
      </c>
      <c r="AI2279">
        <f t="shared" si="498"/>
        <v>0.25</v>
      </c>
      <c r="AJ2279">
        <f t="shared" si="499"/>
        <v>0.25</v>
      </c>
      <c r="AK2279">
        <f t="shared" si="500"/>
        <v>0.5</v>
      </c>
      <c r="AL2279">
        <f t="shared" si="501"/>
        <v>0.5</v>
      </c>
      <c r="AM2279">
        <f t="shared" si="502"/>
        <v>0.17499999999999999</v>
      </c>
      <c r="AN2279" s="6">
        <f t="shared" si="503"/>
        <v>0.93500000000000005</v>
      </c>
      <c r="AO2279" t="str">
        <f>VLOOKUP(BD_PONDERACIONES[[#This Row],[Comuna]],Tabla3[#All],2,0)</f>
        <v>Cordillera</v>
      </c>
    </row>
    <row r="2280" spans="1:41" x14ac:dyDescent="0.35">
      <c r="A2280" t="s">
        <v>11355</v>
      </c>
      <c r="B2280" t="s">
        <v>11356</v>
      </c>
      <c r="C2280" t="s">
        <v>11357</v>
      </c>
      <c r="D2280" s="5">
        <v>44776</v>
      </c>
      <c r="E2280" s="5">
        <v>44765</v>
      </c>
      <c r="F2280" t="s">
        <v>763</v>
      </c>
      <c r="G2280" t="s">
        <v>11358</v>
      </c>
      <c r="H2280" t="s">
        <v>3456</v>
      </c>
      <c r="J2280" t="s">
        <v>756</v>
      </c>
      <c r="K2280" t="s">
        <v>756</v>
      </c>
      <c r="L2280" t="s">
        <v>757</v>
      </c>
      <c r="M2280" t="s">
        <v>757</v>
      </c>
      <c r="N2280" t="s">
        <v>756</v>
      </c>
      <c r="O2280" t="s">
        <v>756</v>
      </c>
      <c r="P2280" t="s">
        <v>758</v>
      </c>
      <c r="Q2280" t="s">
        <v>759</v>
      </c>
      <c r="R2280" t="s">
        <v>759</v>
      </c>
      <c r="S2280" t="s">
        <v>757</v>
      </c>
      <c r="T2280" t="s">
        <v>757</v>
      </c>
      <c r="U2280" t="s">
        <v>757</v>
      </c>
      <c r="V2280" t="s">
        <v>773</v>
      </c>
      <c r="W2280" t="s">
        <v>773</v>
      </c>
      <c r="X2280" t="s">
        <v>11359</v>
      </c>
      <c r="Y2280" t="str">
        <f t="shared" si="490"/>
        <v>julio</v>
      </c>
      <c r="Z2280">
        <f>YEAR(BD_PONDERACIONES[[#This Row],[Fecha Ejecución del Ticket]])</f>
        <v>2022</v>
      </c>
      <c r="AA2280" t="str">
        <f t="shared" si="491"/>
        <v>agosto</v>
      </c>
      <c r="AB2280">
        <f>YEAR(BD_PONDERACIONES[[#This Row],[Fecha de Inspección]])</f>
        <v>2022</v>
      </c>
      <c r="AC2280">
        <f t="shared" si="492"/>
        <v>0.5</v>
      </c>
      <c r="AD2280">
        <f t="shared" si="493"/>
        <v>0.5</v>
      </c>
      <c r="AE2280">
        <f t="shared" si="494"/>
        <v>0.5</v>
      </c>
      <c r="AF2280">
        <f t="shared" si="495"/>
        <v>0.5</v>
      </c>
      <c r="AG2280">
        <f t="shared" si="496"/>
        <v>0.5</v>
      </c>
      <c r="AH2280">
        <f t="shared" si="497"/>
        <v>0.5</v>
      </c>
      <c r="AI2280">
        <f t="shared" si="498"/>
        <v>0.25</v>
      </c>
      <c r="AJ2280">
        <f t="shared" si="499"/>
        <v>0.25</v>
      </c>
      <c r="AK2280">
        <f t="shared" si="500"/>
        <v>0.5</v>
      </c>
      <c r="AL2280">
        <f t="shared" si="501"/>
        <v>0</v>
      </c>
      <c r="AM2280">
        <f t="shared" si="502"/>
        <v>0</v>
      </c>
      <c r="AN2280" s="6">
        <f t="shared" si="503"/>
        <v>0.8</v>
      </c>
      <c r="AO2280" t="str">
        <f>VLOOKUP(BD_PONDERACIONES[[#This Row],[Comuna]],Tabla3[#All],2,0)</f>
        <v>Cordillera</v>
      </c>
    </row>
    <row r="2281" spans="1:41" x14ac:dyDescent="0.35">
      <c r="A2281" t="s">
        <v>11360</v>
      </c>
      <c r="B2281" t="s">
        <v>11361</v>
      </c>
      <c r="C2281" t="s">
        <v>11362</v>
      </c>
      <c r="D2281" s="5">
        <v>44776</v>
      </c>
      <c r="E2281" s="5">
        <v>44762</v>
      </c>
      <c r="F2281" t="s">
        <v>763</v>
      </c>
      <c r="G2281" t="s">
        <v>11363</v>
      </c>
      <c r="H2281" t="s">
        <v>3394</v>
      </c>
      <c r="J2281" t="s">
        <v>756</v>
      </c>
      <c r="K2281" t="s">
        <v>756</v>
      </c>
      <c r="L2281" t="s">
        <v>757</v>
      </c>
      <c r="M2281" t="s">
        <v>757</v>
      </c>
      <c r="N2281" t="s">
        <v>756</v>
      </c>
      <c r="O2281" t="s">
        <v>756</v>
      </c>
      <c r="P2281" t="s">
        <v>758</v>
      </c>
      <c r="Q2281" t="s">
        <v>759</v>
      </c>
      <c r="R2281" t="s">
        <v>759</v>
      </c>
      <c r="S2281" t="s">
        <v>757</v>
      </c>
      <c r="T2281" t="s">
        <v>757</v>
      </c>
      <c r="U2281" t="s">
        <v>757</v>
      </c>
      <c r="V2281" t="s">
        <v>756</v>
      </c>
      <c r="W2281" t="s">
        <v>773</v>
      </c>
      <c r="X2281" t="s">
        <v>11182</v>
      </c>
      <c r="Y2281" t="str">
        <f t="shared" si="490"/>
        <v>julio</v>
      </c>
      <c r="Z2281">
        <f>YEAR(BD_PONDERACIONES[[#This Row],[Fecha Ejecución del Ticket]])</f>
        <v>2022</v>
      </c>
      <c r="AA2281" t="str">
        <f t="shared" si="491"/>
        <v>agosto</v>
      </c>
      <c r="AB2281">
        <f>YEAR(BD_PONDERACIONES[[#This Row],[Fecha de Inspección]])</f>
        <v>2022</v>
      </c>
      <c r="AC2281">
        <f t="shared" si="492"/>
        <v>0.5</v>
      </c>
      <c r="AD2281">
        <f t="shared" si="493"/>
        <v>0.5</v>
      </c>
      <c r="AE2281">
        <f t="shared" si="494"/>
        <v>0.5</v>
      </c>
      <c r="AF2281">
        <f t="shared" si="495"/>
        <v>0.5</v>
      </c>
      <c r="AG2281">
        <f t="shared" si="496"/>
        <v>0.5</v>
      </c>
      <c r="AH2281">
        <f t="shared" si="497"/>
        <v>0.5</v>
      </c>
      <c r="AI2281">
        <f t="shared" si="498"/>
        <v>0.25</v>
      </c>
      <c r="AJ2281">
        <f t="shared" si="499"/>
        <v>0.25</v>
      </c>
      <c r="AK2281">
        <f t="shared" si="500"/>
        <v>0.5</v>
      </c>
      <c r="AL2281">
        <f t="shared" si="501"/>
        <v>0.5</v>
      </c>
      <c r="AM2281">
        <f t="shared" si="502"/>
        <v>0</v>
      </c>
      <c r="AN2281" s="6">
        <f t="shared" si="503"/>
        <v>0.9</v>
      </c>
      <c r="AO2281" t="str">
        <f>VLOOKUP(BD_PONDERACIONES[[#This Row],[Comuna]],Tabla3[#All],2,0)</f>
        <v>Florida</v>
      </c>
    </row>
    <row r="2282" spans="1:41" x14ac:dyDescent="0.35">
      <c r="A2282" t="s">
        <v>11364</v>
      </c>
      <c r="B2282" t="s">
        <v>11365</v>
      </c>
      <c r="C2282" t="s">
        <v>11366</v>
      </c>
      <c r="D2282" s="5">
        <v>44776</v>
      </c>
      <c r="E2282" s="5">
        <v>44749</v>
      </c>
      <c r="F2282" t="s">
        <v>753</v>
      </c>
      <c r="G2282" t="s">
        <v>11367</v>
      </c>
      <c r="H2282" t="s">
        <v>3456</v>
      </c>
      <c r="J2282" t="s">
        <v>756</v>
      </c>
      <c r="K2282" t="s">
        <v>756</v>
      </c>
      <c r="L2282" t="s">
        <v>757</v>
      </c>
      <c r="M2282" t="s">
        <v>757</v>
      </c>
      <c r="N2282" t="s">
        <v>756</v>
      </c>
      <c r="O2282" t="s">
        <v>756</v>
      </c>
      <c r="P2282" t="s">
        <v>758</v>
      </c>
      <c r="Q2282" t="s">
        <v>759</v>
      </c>
      <c r="R2282" t="s">
        <v>759</v>
      </c>
      <c r="S2282" t="s">
        <v>757</v>
      </c>
      <c r="T2282" t="s">
        <v>757</v>
      </c>
      <c r="U2282" t="s">
        <v>757</v>
      </c>
      <c r="V2282" t="s">
        <v>904</v>
      </c>
      <c r="W2282" t="s">
        <v>756</v>
      </c>
      <c r="X2282" t="s">
        <v>885</v>
      </c>
      <c r="Y2282" t="str">
        <f t="shared" si="490"/>
        <v>julio</v>
      </c>
      <c r="Z2282">
        <f>YEAR(BD_PONDERACIONES[[#This Row],[Fecha Ejecución del Ticket]])</f>
        <v>2022</v>
      </c>
      <c r="AA2282" t="str">
        <f t="shared" si="491"/>
        <v>agosto</v>
      </c>
      <c r="AB2282">
        <f>YEAR(BD_PONDERACIONES[[#This Row],[Fecha de Inspección]])</f>
        <v>2022</v>
      </c>
      <c r="AC2282">
        <f t="shared" si="492"/>
        <v>0.5</v>
      </c>
      <c r="AD2282">
        <f t="shared" si="493"/>
        <v>0.5</v>
      </c>
      <c r="AE2282">
        <f t="shared" si="494"/>
        <v>0.5</v>
      </c>
      <c r="AF2282">
        <f t="shared" si="495"/>
        <v>0.5</v>
      </c>
      <c r="AG2282">
        <f t="shared" si="496"/>
        <v>0.5</v>
      </c>
      <c r="AH2282">
        <f t="shared" si="497"/>
        <v>0.5</v>
      </c>
      <c r="AI2282">
        <f t="shared" si="498"/>
        <v>0.25</v>
      </c>
      <c r="AJ2282">
        <f t="shared" si="499"/>
        <v>0.25</v>
      </c>
      <c r="AK2282">
        <f t="shared" si="500"/>
        <v>0.5</v>
      </c>
      <c r="AL2282">
        <f t="shared" si="501"/>
        <v>0.32500000000000001</v>
      </c>
      <c r="AM2282">
        <f t="shared" si="502"/>
        <v>0.5</v>
      </c>
      <c r="AN2282" s="6">
        <f t="shared" si="503"/>
        <v>0.96500000000000008</v>
      </c>
      <c r="AO2282" t="str">
        <f>VLOOKUP(BD_PONDERACIONES[[#This Row],[Comuna]],Tabla3[#All],2,0)</f>
        <v>Cordillera</v>
      </c>
    </row>
    <row r="2283" spans="1:41" x14ac:dyDescent="0.35">
      <c r="A2283" t="s">
        <v>11368</v>
      </c>
      <c r="B2283" t="s">
        <v>11369</v>
      </c>
      <c r="C2283" t="s">
        <v>11370</v>
      </c>
      <c r="D2283" s="5">
        <v>44776</v>
      </c>
      <c r="E2283" s="5">
        <v>44751</v>
      </c>
      <c r="F2283" t="s">
        <v>753</v>
      </c>
      <c r="G2283" t="s">
        <v>11371</v>
      </c>
      <c r="H2283" t="s">
        <v>3456</v>
      </c>
      <c r="J2283" t="s">
        <v>756</v>
      </c>
      <c r="K2283" t="s">
        <v>756</v>
      </c>
      <c r="L2283" t="s">
        <v>757</v>
      </c>
      <c r="M2283" t="s">
        <v>757</v>
      </c>
      <c r="N2283" t="s">
        <v>756</v>
      </c>
      <c r="O2283" t="s">
        <v>756</v>
      </c>
      <c r="P2283" t="s">
        <v>758</v>
      </c>
      <c r="Q2283" t="s">
        <v>759</v>
      </c>
      <c r="R2283" t="s">
        <v>759</v>
      </c>
      <c r="S2283" t="s">
        <v>757</v>
      </c>
      <c r="T2283" t="s">
        <v>757</v>
      </c>
      <c r="U2283" t="s">
        <v>757</v>
      </c>
      <c r="V2283" t="s">
        <v>756</v>
      </c>
      <c r="W2283" t="s">
        <v>768</v>
      </c>
      <c r="X2283" t="s">
        <v>885</v>
      </c>
      <c r="Y2283" t="str">
        <f t="shared" si="490"/>
        <v>julio</v>
      </c>
      <c r="Z2283">
        <f>YEAR(BD_PONDERACIONES[[#This Row],[Fecha Ejecución del Ticket]])</f>
        <v>2022</v>
      </c>
      <c r="AA2283" t="str">
        <f t="shared" si="491"/>
        <v>agosto</v>
      </c>
      <c r="AB2283">
        <f>YEAR(BD_PONDERACIONES[[#This Row],[Fecha de Inspección]])</f>
        <v>2022</v>
      </c>
      <c r="AC2283">
        <f t="shared" si="492"/>
        <v>0.5</v>
      </c>
      <c r="AD2283">
        <f t="shared" si="493"/>
        <v>0.5</v>
      </c>
      <c r="AE2283">
        <f t="shared" si="494"/>
        <v>0.5</v>
      </c>
      <c r="AF2283">
        <f t="shared" si="495"/>
        <v>0.5</v>
      </c>
      <c r="AG2283">
        <f t="shared" si="496"/>
        <v>0.5</v>
      </c>
      <c r="AH2283">
        <f t="shared" si="497"/>
        <v>0.5</v>
      </c>
      <c r="AI2283">
        <f t="shared" si="498"/>
        <v>0.25</v>
      </c>
      <c r="AJ2283">
        <f t="shared" si="499"/>
        <v>0.25</v>
      </c>
      <c r="AK2283">
        <f t="shared" si="500"/>
        <v>0.5</v>
      </c>
      <c r="AL2283">
        <f t="shared" si="501"/>
        <v>0.5</v>
      </c>
      <c r="AM2283">
        <f t="shared" si="502"/>
        <v>0.17499999999999999</v>
      </c>
      <c r="AN2283" s="6">
        <f t="shared" si="503"/>
        <v>0.93500000000000005</v>
      </c>
      <c r="AO2283" t="str">
        <f>VLOOKUP(BD_PONDERACIONES[[#This Row],[Comuna]],Tabla3[#All],2,0)</f>
        <v>Cordillera</v>
      </c>
    </row>
    <row r="2284" spans="1:41" x14ac:dyDescent="0.35">
      <c r="A2284" t="s">
        <v>11372</v>
      </c>
      <c r="B2284" t="s">
        <v>11373</v>
      </c>
      <c r="C2284" t="s">
        <v>11374</v>
      </c>
      <c r="D2284" s="5">
        <v>44776</v>
      </c>
      <c r="E2284" s="5">
        <v>44747</v>
      </c>
      <c r="F2284" t="s">
        <v>753</v>
      </c>
      <c r="G2284" t="s">
        <v>11375</v>
      </c>
      <c r="H2284" t="s">
        <v>3394</v>
      </c>
      <c r="J2284" t="s">
        <v>756</v>
      </c>
      <c r="K2284" t="s">
        <v>756</v>
      </c>
      <c r="L2284" t="s">
        <v>773</v>
      </c>
      <c r="M2284" t="s">
        <v>773</v>
      </c>
      <c r="N2284" t="s">
        <v>756</v>
      </c>
      <c r="O2284" t="s">
        <v>756</v>
      </c>
      <c r="P2284" t="s">
        <v>758</v>
      </c>
      <c r="Q2284" t="s">
        <v>759</v>
      </c>
      <c r="R2284" t="s">
        <v>759</v>
      </c>
      <c r="S2284" t="s">
        <v>757</v>
      </c>
      <c r="T2284" t="s">
        <v>757</v>
      </c>
      <c r="U2284" t="s">
        <v>757</v>
      </c>
      <c r="V2284" t="s">
        <v>756</v>
      </c>
      <c r="W2284" t="s">
        <v>768</v>
      </c>
      <c r="X2284" t="s">
        <v>11376</v>
      </c>
      <c r="Y2284" t="str">
        <f t="shared" si="490"/>
        <v>julio</v>
      </c>
      <c r="Z2284">
        <f>YEAR(BD_PONDERACIONES[[#This Row],[Fecha Ejecución del Ticket]])</f>
        <v>2022</v>
      </c>
      <c r="AA2284" t="str">
        <f t="shared" si="491"/>
        <v>agosto</v>
      </c>
      <c r="AB2284">
        <f>YEAR(BD_PONDERACIONES[[#This Row],[Fecha de Inspección]])</f>
        <v>2022</v>
      </c>
      <c r="AC2284">
        <f t="shared" si="492"/>
        <v>0.5</v>
      </c>
      <c r="AD2284">
        <f t="shared" si="493"/>
        <v>0.5</v>
      </c>
      <c r="AE2284">
        <f t="shared" si="494"/>
        <v>0</v>
      </c>
      <c r="AF2284">
        <f t="shared" si="495"/>
        <v>0</v>
      </c>
      <c r="AG2284">
        <f t="shared" si="496"/>
        <v>0.5</v>
      </c>
      <c r="AH2284">
        <f t="shared" si="497"/>
        <v>0.5</v>
      </c>
      <c r="AI2284">
        <f t="shared" si="498"/>
        <v>0.25</v>
      </c>
      <c r="AJ2284">
        <f t="shared" si="499"/>
        <v>0.25</v>
      </c>
      <c r="AK2284">
        <f t="shared" si="500"/>
        <v>0.5</v>
      </c>
      <c r="AL2284">
        <f t="shared" si="501"/>
        <v>0.5</v>
      </c>
      <c r="AM2284">
        <f t="shared" si="502"/>
        <v>0.17499999999999999</v>
      </c>
      <c r="AN2284" s="6">
        <f t="shared" si="503"/>
        <v>0.63500000000000001</v>
      </c>
      <c r="AO2284" t="str">
        <f>VLOOKUP(BD_PONDERACIONES[[#This Row],[Comuna]],Tabla3[#All],2,0)</f>
        <v>Florida</v>
      </c>
    </row>
    <row r="2285" spans="1:41" x14ac:dyDescent="0.35">
      <c r="A2285" t="s">
        <v>11377</v>
      </c>
      <c r="B2285" t="s">
        <v>11378</v>
      </c>
      <c r="C2285" t="s">
        <v>11379</v>
      </c>
      <c r="D2285" s="5">
        <v>44776</v>
      </c>
      <c r="E2285" s="5">
        <v>44768</v>
      </c>
      <c r="F2285" t="s">
        <v>763</v>
      </c>
      <c r="G2285" t="s">
        <v>11380</v>
      </c>
      <c r="H2285" t="s">
        <v>3394</v>
      </c>
      <c r="J2285" t="s">
        <v>756</v>
      </c>
      <c r="K2285" t="s">
        <v>756</v>
      </c>
      <c r="L2285" t="s">
        <v>757</v>
      </c>
      <c r="M2285" t="s">
        <v>757</v>
      </c>
      <c r="N2285" t="s">
        <v>756</v>
      </c>
      <c r="O2285" t="s">
        <v>756</v>
      </c>
      <c r="P2285" t="s">
        <v>758</v>
      </c>
      <c r="Q2285" t="s">
        <v>759</v>
      </c>
      <c r="R2285" t="s">
        <v>759</v>
      </c>
      <c r="S2285" t="s">
        <v>757</v>
      </c>
      <c r="T2285" t="s">
        <v>757</v>
      </c>
      <c r="U2285" t="s">
        <v>757</v>
      </c>
      <c r="V2285" t="s">
        <v>756</v>
      </c>
      <c r="W2285" t="s">
        <v>756</v>
      </c>
      <c r="X2285" t="s">
        <v>804</v>
      </c>
      <c r="Y2285" t="str">
        <f t="shared" si="490"/>
        <v>julio</v>
      </c>
      <c r="Z2285">
        <f>YEAR(BD_PONDERACIONES[[#This Row],[Fecha Ejecución del Ticket]])</f>
        <v>2022</v>
      </c>
      <c r="AA2285" t="str">
        <f t="shared" si="491"/>
        <v>agosto</v>
      </c>
      <c r="AB2285">
        <f>YEAR(BD_PONDERACIONES[[#This Row],[Fecha de Inspección]])</f>
        <v>2022</v>
      </c>
      <c r="AC2285">
        <f t="shared" si="492"/>
        <v>0.5</v>
      </c>
      <c r="AD2285">
        <f t="shared" si="493"/>
        <v>0.5</v>
      </c>
      <c r="AE2285">
        <f t="shared" si="494"/>
        <v>0.5</v>
      </c>
      <c r="AF2285">
        <f t="shared" si="495"/>
        <v>0.5</v>
      </c>
      <c r="AG2285">
        <f t="shared" si="496"/>
        <v>0.5</v>
      </c>
      <c r="AH2285">
        <f t="shared" si="497"/>
        <v>0.5</v>
      </c>
      <c r="AI2285">
        <f t="shared" si="498"/>
        <v>0.25</v>
      </c>
      <c r="AJ2285">
        <f t="shared" si="499"/>
        <v>0.25</v>
      </c>
      <c r="AK2285">
        <f t="shared" si="500"/>
        <v>0.5</v>
      </c>
      <c r="AL2285">
        <f t="shared" si="501"/>
        <v>0.5</v>
      </c>
      <c r="AM2285">
        <f t="shared" si="502"/>
        <v>0.5</v>
      </c>
      <c r="AN2285" s="6">
        <f t="shared" si="503"/>
        <v>1</v>
      </c>
      <c r="AO2285" t="str">
        <f>VLOOKUP(BD_PONDERACIONES[[#This Row],[Comuna]],Tabla3[#All],2,0)</f>
        <v>Florida</v>
      </c>
    </row>
    <row r="2286" spans="1:41" x14ac:dyDescent="0.35">
      <c r="A2286" t="s">
        <v>11381</v>
      </c>
      <c r="B2286" t="s">
        <v>11382</v>
      </c>
      <c r="C2286" t="s">
        <v>11383</v>
      </c>
      <c r="D2286" s="5">
        <v>44776</v>
      </c>
      <c r="E2286" s="5">
        <v>44747</v>
      </c>
      <c r="F2286" t="s">
        <v>753</v>
      </c>
      <c r="G2286" t="s">
        <v>11384</v>
      </c>
      <c r="H2286" t="s">
        <v>3456</v>
      </c>
      <c r="J2286" t="s">
        <v>756</v>
      </c>
      <c r="K2286" t="s">
        <v>756</v>
      </c>
      <c r="L2286" t="s">
        <v>773</v>
      </c>
      <c r="M2286" t="s">
        <v>773</v>
      </c>
      <c r="N2286" t="s">
        <v>756</v>
      </c>
      <c r="O2286" t="s">
        <v>756</v>
      </c>
      <c r="P2286" t="s">
        <v>758</v>
      </c>
      <c r="Q2286" t="s">
        <v>759</v>
      </c>
      <c r="R2286" t="s">
        <v>759</v>
      </c>
      <c r="S2286" t="s">
        <v>757</v>
      </c>
      <c r="T2286" t="s">
        <v>757</v>
      </c>
      <c r="U2286" t="s">
        <v>757</v>
      </c>
      <c r="V2286" t="s">
        <v>773</v>
      </c>
      <c r="W2286" t="s">
        <v>768</v>
      </c>
      <c r="X2286" t="s">
        <v>11385</v>
      </c>
      <c r="Y2286" t="str">
        <f t="shared" si="490"/>
        <v>julio</v>
      </c>
      <c r="Z2286">
        <f>YEAR(BD_PONDERACIONES[[#This Row],[Fecha Ejecución del Ticket]])</f>
        <v>2022</v>
      </c>
      <c r="AA2286" t="str">
        <f t="shared" si="491"/>
        <v>agosto</v>
      </c>
      <c r="AB2286">
        <f>YEAR(BD_PONDERACIONES[[#This Row],[Fecha de Inspección]])</f>
        <v>2022</v>
      </c>
      <c r="AC2286">
        <f t="shared" si="492"/>
        <v>0.5</v>
      </c>
      <c r="AD2286">
        <f t="shared" si="493"/>
        <v>0.5</v>
      </c>
      <c r="AE2286">
        <f t="shared" si="494"/>
        <v>0</v>
      </c>
      <c r="AF2286">
        <f t="shared" si="495"/>
        <v>0</v>
      </c>
      <c r="AG2286">
        <f t="shared" si="496"/>
        <v>0.5</v>
      </c>
      <c r="AH2286">
        <f t="shared" si="497"/>
        <v>0.5</v>
      </c>
      <c r="AI2286">
        <f t="shared" si="498"/>
        <v>0.25</v>
      </c>
      <c r="AJ2286">
        <f t="shared" si="499"/>
        <v>0.25</v>
      </c>
      <c r="AK2286">
        <f t="shared" si="500"/>
        <v>0.5</v>
      </c>
      <c r="AL2286">
        <f t="shared" si="501"/>
        <v>0</v>
      </c>
      <c r="AM2286">
        <f t="shared" si="502"/>
        <v>0.17499999999999999</v>
      </c>
      <c r="AN2286" s="6">
        <f t="shared" si="503"/>
        <v>0.53500000000000003</v>
      </c>
      <c r="AO2286" t="str">
        <f>VLOOKUP(BD_PONDERACIONES[[#This Row],[Comuna]],Tabla3[#All],2,0)</f>
        <v>Cordillera</v>
      </c>
    </row>
    <row r="2287" spans="1:41" x14ac:dyDescent="0.35">
      <c r="A2287" t="s">
        <v>11386</v>
      </c>
      <c r="B2287" t="s">
        <v>11387</v>
      </c>
      <c r="C2287" t="s">
        <v>11388</v>
      </c>
      <c r="D2287" s="5">
        <v>44776</v>
      </c>
      <c r="E2287" s="5">
        <v>44769</v>
      </c>
      <c r="F2287" t="s">
        <v>763</v>
      </c>
      <c r="G2287" t="s">
        <v>11389</v>
      </c>
      <c r="H2287" t="s">
        <v>3394</v>
      </c>
      <c r="J2287" t="s">
        <v>756</v>
      </c>
      <c r="K2287" t="s">
        <v>756</v>
      </c>
      <c r="L2287" t="s">
        <v>756</v>
      </c>
      <c r="M2287" t="s">
        <v>756</v>
      </c>
      <c r="N2287" t="s">
        <v>756</v>
      </c>
      <c r="O2287" t="s">
        <v>756</v>
      </c>
      <c r="P2287" t="s">
        <v>758</v>
      </c>
      <c r="Q2287" t="s">
        <v>759</v>
      </c>
      <c r="R2287" t="s">
        <v>759</v>
      </c>
      <c r="S2287" t="s">
        <v>757</v>
      </c>
      <c r="T2287" t="s">
        <v>757</v>
      </c>
      <c r="U2287" t="s">
        <v>757</v>
      </c>
      <c r="V2287" t="s">
        <v>756</v>
      </c>
      <c r="W2287" t="s">
        <v>756</v>
      </c>
      <c r="X2287" t="s">
        <v>804</v>
      </c>
      <c r="Y2287" t="str">
        <f t="shared" si="490"/>
        <v>julio</v>
      </c>
      <c r="Z2287">
        <f>YEAR(BD_PONDERACIONES[[#This Row],[Fecha Ejecución del Ticket]])</f>
        <v>2022</v>
      </c>
      <c r="AA2287" t="str">
        <f t="shared" si="491"/>
        <v>agosto</v>
      </c>
      <c r="AB2287">
        <f>YEAR(BD_PONDERACIONES[[#This Row],[Fecha de Inspección]])</f>
        <v>2022</v>
      </c>
      <c r="AC2287">
        <f t="shared" si="492"/>
        <v>0.5</v>
      </c>
      <c r="AD2287">
        <f t="shared" si="493"/>
        <v>0.5</v>
      </c>
      <c r="AE2287">
        <f t="shared" si="494"/>
        <v>0.5</v>
      </c>
      <c r="AF2287">
        <f t="shared" si="495"/>
        <v>0.5</v>
      </c>
      <c r="AG2287">
        <f t="shared" si="496"/>
        <v>0.5</v>
      </c>
      <c r="AH2287">
        <f t="shared" si="497"/>
        <v>0.5</v>
      </c>
      <c r="AI2287">
        <f t="shared" si="498"/>
        <v>0.25</v>
      </c>
      <c r="AJ2287">
        <f t="shared" si="499"/>
        <v>0.25</v>
      </c>
      <c r="AK2287">
        <f t="shared" si="500"/>
        <v>0.5</v>
      </c>
      <c r="AL2287">
        <f t="shared" si="501"/>
        <v>0.5</v>
      </c>
      <c r="AM2287">
        <f t="shared" si="502"/>
        <v>0.5</v>
      </c>
      <c r="AN2287" s="6">
        <f t="shared" si="503"/>
        <v>1</v>
      </c>
      <c r="AO2287" t="str">
        <f>VLOOKUP(BD_PONDERACIONES[[#This Row],[Comuna]],Tabla3[#All],2,0)</f>
        <v>Florida</v>
      </c>
    </row>
    <row r="2288" spans="1:41" x14ac:dyDescent="0.35">
      <c r="A2288" t="s">
        <v>11390</v>
      </c>
      <c r="B2288" t="s">
        <v>11391</v>
      </c>
      <c r="C2288" t="s">
        <v>9438</v>
      </c>
      <c r="D2288" s="5">
        <v>44776</v>
      </c>
      <c r="E2288" s="5">
        <v>44757</v>
      </c>
      <c r="F2288" t="s">
        <v>763</v>
      </c>
      <c r="G2288" t="s">
        <v>11392</v>
      </c>
      <c r="H2288" t="s">
        <v>3394</v>
      </c>
      <c r="J2288" t="s">
        <v>756</v>
      </c>
      <c r="K2288" t="s">
        <v>756</v>
      </c>
      <c r="L2288" t="s">
        <v>757</v>
      </c>
      <c r="M2288" t="s">
        <v>757</v>
      </c>
      <c r="N2288" t="s">
        <v>756</v>
      </c>
      <c r="O2288" t="s">
        <v>756</v>
      </c>
      <c r="P2288" t="s">
        <v>758</v>
      </c>
      <c r="Q2288" t="s">
        <v>759</v>
      </c>
      <c r="R2288" t="s">
        <v>759</v>
      </c>
      <c r="S2288" t="s">
        <v>757</v>
      </c>
      <c r="T2288" t="s">
        <v>757</v>
      </c>
      <c r="U2288" t="s">
        <v>757</v>
      </c>
      <c r="V2288" t="s">
        <v>756</v>
      </c>
      <c r="W2288" t="s">
        <v>756</v>
      </c>
      <c r="X2288" t="s">
        <v>804</v>
      </c>
      <c r="Y2288" t="str">
        <f t="shared" si="490"/>
        <v>julio</v>
      </c>
      <c r="Z2288">
        <f>YEAR(BD_PONDERACIONES[[#This Row],[Fecha Ejecución del Ticket]])</f>
        <v>2022</v>
      </c>
      <c r="AA2288" t="str">
        <f t="shared" si="491"/>
        <v>agosto</v>
      </c>
      <c r="AB2288">
        <f>YEAR(BD_PONDERACIONES[[#This Row],[Fecha de Inspección]])</f>
        <v>2022</v>
      </c>
      <c r="AC2288">
        <f t="shared" si="492"/>
        <v>0.5</v>
      </c>
      <c r="AD2288">
        <f t="shared" si="493"/>
        <v>0.5</v>
      </c>
      <c r="AE2288">
        <f t="shared" si="494"/>
        <v>0.5</v>
      </c>
      <c r="AF2288">
        <f t="shared" si="495"/>
        <v>0.5</v>
      </c>
      <c r="AG2288">
        <f t="shared" si="496"/>
        <v>0.5</v>
      </c>
      <c r="AH2288">
        <f t="shared" si="497"/>
        <v>0.5</v>
      </c>
      <c r="AI2288">
        <f t="shared" si="498"/>
        <v>0.25</v>
      </c>
      <c r="AJ2288">
        <f t="shared" si="499"/>
        <v>0.25</v>
      </c>
      <c r="AK2288">
        <f t="shared" si="500"/>
        <v>0.5</v>
      </c>
      <c r="AL2288">
        <f t="shared" si="501"/>
        <v>0.5</v>
      </c>
      <c r="AM2288">
        <f t="shared" si="502"/>
        <v>0.5</v>
      </c>
      <c r="AN2288" s="6">
        <f t="shared" si="503"/>
        <v>1</v>
      </c>
      <c r="AO2288" t="str">
        <f>VLOOKUP(BD_PONDERACIONES[[#This Row],[Comuna]],Tabla3[#All],2,0)</f>
        <v>Florida</v>
      </c>
    </row>
    <row r="2289" spans="1:41" x14ac:dyDescent="0.35">
      <c r="A2289" t="s">
        <v>11393</v>
      </c>
      <c r="B2289" t="s">
        <v>11394</v>
      </c>
      <c r="C2289" t="s">
        <v>11395</v>
      </c>
      <c r="D2289" s="5">
        <v>44776</v>
      </c>
      <c r="E2289" s="5">
        <v>44769</v>
      </c>
      <c r="F2289" t="s">
        <v>763</v>
      </c>
      <c r="G2289" t="s">
        <v>11396</v>
      </c>
      <c r="H2289" t="s">
        <v>3394</v>
      </c>
      <c r="J2289" t="s">
        <v>756</v>
      </c>
      <c r="K2289" t="s">
        <v>756</v>
      </c>
      <c r="L2289" t="s">
        <v>757</v>
      </c>
      <c r="M2289" t="s">
        <v>757</v>
      </c>
      <c r="N2289" t="s">
        <v>756</v>
      </c>
      <c r="O2289" t="s">
        <v>756</v>
      </c>
      <c r="P2289" t="s">
        <v>758</v>
      </c>
      <c r="Q2289" t="s">
        <v>759</v>
      </c>
      <c r="R2289" t="s">
        <v>759</v>
      </c>
      <c r="S2289" t="s">
        <v>757</v>
      </c>
      <c r="T2289" t="s">
        <v>757</v>
      </c>
      <c r="U2289" t="s">
        <v>757</v>
      </c>
      <c r="V2289" t="s">
        <v>773</v>
      </c>
      <c r="W2289" t="s">
        <v>773</v>
      </c>
      <c r="X2289" t="s">
        <v>11397</v>
      </c>
      <c r="Y2289" t="str">
        <f t="shared" si="490"/>
        <v>julio</v>
      </c>
      <c r="Z2289">
        <f>YEAR(BD_PONDERACIONES[[#This Row],[Fecha Ejecución del Ticket]])</f>
        <v>2022</v>
      </c>
      <c r="AA2289" t="str">
        <f t="shared" si="491"/>
        <v>agosto</v>
      </c>
      <c r="AB2289">
        <f>YEAR(BD_PONDERACIONES[[#This Row],[Fecha de Inspección]])</f>
        <v>2022</v>
      </c>
      <c r="AC2289">
        <f t="shared" si="492"/>
        <v>0.5</v>
      </c>
      <c r="AD2289">
        <f t="shared" si="493"/>
        <v>0.5</v>
      </c>
      <c r="AE2289">
        <f t="shared" si="494"/>
        <v>0.5</v>
      </c>
      <c r="AF2289">
        <f t="shared" si="495"/>
        <v>0.5</v>
      </c>
      <c r="AG2289">
        <f t="shared" si="496"/>
        <v>0.5</v>
      </c>
      <c r="AH2289">
        <f t="shared" si="497"/>
        <v>0.5</v>
      </c>
      <c r="AI2289">
        <f t="shared" si="498"/>
        <v>0.25</v>
      </c>
      <c r="AJ2289">
        <f t="shared" si="499"/>
        <v>0.25</v>
      </c>
      <c r="AK2289">
        <f t="shared" si="500"/>
        <v>0.5</v>
      </c>
      <c r="AL2289">
        <f t="shared" si="501"/>
        <v>0</v>
      </c>
      <c r="AM2289">
        <f t="shared" si="502"/>
        <v>0</v>
      </c>
      <c r="AN2289" s="6">
        <f t="shared" si="503"/>
        <v>0.8</v>
      </c>
      <c r="AO2289" t="str">
        <f>VLOOKUP(BD_PONDERACIONES[[#This Row],[Comuna]],Tabla3[#All],2,0)</f>
        <v>Florida</v>
      </c>
    </row>
    <row r="2290" spans="1:41" x14ac:dyDescent="0.35">
      <c r="A2290" t="s">
        <v>11398</v>
      </c>
      <c r="B2290" t="s">
        <v>11399</v>
      </c>
      <c r="C2290" t="s">
        <v>11400</v>
      </c>
      <c r="D2290" s="5">
        <v>44776</v>
      </c>
      <c r="E2290" s="5">
        <v>44762</v>
      </c>
      <c r="F2290" t="s">
        <v>763</v>
      </c>
      <c r="G2290" t="s">
        <v>11401</v>
      </c>
      <c r="H2290" t="s">
        <v>3394</v>
      </c>
      <c r="J2290" t="s">
        <v>756</v>
      </c>
      <c r="K2290" t="s">
        <v>756</v>
      </c>
      <c r="L2290" t="s">
        <v>757</v>
      </c>
      <c r="M2290" t="s">
        <v>757</v>
      </c>
      <c r="N2290" t="s">
        <v>756</v>
      </c>
      <c r="O2290" t="s">
        <v>756</v>
      </c>
      <c r="P2290" t="s">
        <v>758</v>
      </c>
      <c r="Q2290" t="s">
        <v>759</v>
      </c>
      <c r="R2290" t="s">
        <v>759</v>
      </c>
      <c r="S2290" t="s">
        <v>757</v>
      </c>
      <c r="T2290" t="s">
        <v>757</v>
      </c>
      <c r="U2290" t="s">
        <v>757</v>
      </c>
      <c r="V2290" t="s">
        <v>773</v>
      </c>
      <c r="W2290" t="s">
        <v>768</v>
      </c>
      <c r="X2290" t="s">
        <v>11402</v>
      </c>
      <c r="Y2290" t="str">
        <f t="shared" si="490"/>
        <v>julio</v>
      </c>
      <c r="Z2290">
        <f>YEAR(BD_PONDERACIONES[[#This Row],[Fecha Ejecución del Ticket]])</f>
        <v>2022</v>
      </c>
      <c r="AA2290" t="str">
        <f t="shared" si="491"/>
        <v>agosto</v>
      </c>
      <c r="AB2290">
        <f>YEAR(BD_PONDERACIONES[[#This Row],[Fecha de Inspección]])</f>
        <v>2022</v>
      </c>
      <c r="AC2290">
        <f t="shared" si="492"/>
        <v>0.5</v>
      </c>
      <c r="AD2290">
        <f t="shared" si="493"/>
        <v>0.5</v>
      </c>
      <c r="AE2290">
        <f t="shared" si="494"/>
        <v>0.5</v>
      </c>
      <c r="AF2290">
        <f t="shared" si="495"/>
        <v>0.5</v>
      </c>
      <c r="AG2290">
        <f t="shared" si="496"/>
        <v>0.5</v>
      </c>
      <c r="AH2290">
        <f t="shared" si="497"/>
        <v>0.5</v>
      </c>
      <c r="AI2290">
        <f t="shared" si="498"/>
        <v>0.25</v>
      </c>
      <c r="AJ2290">
        <f t="shared" si="499"/>
        <v>0.25</v>
      </c>
      <c r="AK2290">
        <f t="shared" si="500"/>
        <v>0.5</v>
      </c>
      <c r="AL2290">
        <f t="shared" si="501"/>
        <v>0</v>
      </c>
      <c r="AM2290">
        <f t="shared" si="502"/>
        <v>0.17499999999999999</v>
      </c>
      <c r="AN2290" s="6">
        <f t="shared" si="503"/>
        <v>0.83500000000000008</v>
      </c>
      <c r="AO2290" t="str">
        <f>VLOOKUP(BD_PONDERACIONES[[#This Row],[Comuna]],Tabla3[#All],2,0)</f>
        <v>Florida</v>
      </c>
    </row>
    <row r="2291" spans="1:41" x14ac:dyDescent="0.35">
      <c r="A2291" t="s">
        <v>11403</v>
      </c>
      <c r="B2291" t="s">
        <v>11404</v>
      </c>
      <c r="C2291" t="s">
        <v>11405</v>
      </c>
      <c r="D2291" s="5">
        <v>44776</v>
      </c>
      <c r="E2291" s="5">
        <v>44765</v>
      </c>
      <c r="F2291" t="s">
        <v>763</v>
      </c>
      <c r="G2291" t="s">
        <v>11406</v>
      </c>
      <c r="H2291" t="s">
        <v>3394</v>
      </c>
      <c r="J2291" t="s">
        <v>756</v>
      </c>
      <c r="K2291" t="s">
        <v>756</v>
      </c>
      <c r="L2291" t="s">
        <v>757</v>
      </c>
      <c r="M2291" t="s">
        <v>757</v>
      </c>
      <c r="N2291" t="s">
        <v>756</v>
      </c>
      <c r="O2291" t="s">
        <v>756</v>
      </c>
      <c r="P2291" t="s">
        <v>758</v>
      </c>
      <c r="Q2291" t="s">
        <v>759</v>
      </c>
      <c r="R2291" t="s">
        <v>759</v>
      </c>
      <c r="S2291" t="s">
        <v>757</v>
      </c>
      <c r="T2291" t="s">
        <v>757</v>
      </c>
      <c r="U2291" t="s">
        <v>757</v>
      </c>
      <c r="V2291" t="s">
        <v>756</v>
      </c>
      <c r="W2291" t="s">
        <v>768</v>
      </c>
      <c r="X2291" t="s">
        <v>9519</v>
      </c>
      <c r="Y2291" t="str">
        <f t="shared" si="490"/>
        <v>julio</v>
      </c>
      <c r="Z2291">
        <f>YEAR(BD_PONDERACIONES[[#This Row],[Fecha Ejecución del Ticket]])</f>
        <v>2022</v>
      </c>
      <c r="AA2291" t="str">
        <f t="shared" si="491"/>
        <v>agosto</v>
      </c>
      <c r="AB2291">
        <f>YEAR(BD_PONDERACIONES[[#This Row],[Fecha de Inspección]])</f>
        <v>2022</v>
      </c>
      <c r="AC2291">
        <f t="shared" si="492"/>
        <v>0.5</v>
      </c>
      <c r="AD2291">
        <f t="shared" si="493"/>
        <v>0.5</v>
      </c>
      <c r="AE2291">
        <f t="shared" si="494"/>
        <v>0.5</v>
      </c>
      <c r="AF2291">
        <f t="shared" si="495"/>
        <v>0.5</v>
      </c>
      <c r="AG2291">
        <f t="shared" si="496"/>
        <v>0.5</v>
      </c>
      <c r="AH2291">
        <f t="shared" si="497"/>
        <v>0.5</v>
      </c>
      <c r="AI2291">
        <f t="shared" si="498"/>
        <v>0.25</v>
      </c>
      <c r="AJ2291">
        <f t="shared" si="499"/>
        <v>0.25</v>
      </c>
      <c r="AK2291">
        <f t="shared" si="500"/>
        <v>0.5</v>
      </c>
      <c r="AL2291">
        <f t="shared" si="501"/>
        <v>0.5</v>
      </c>
      <c r="AM2291">
        <f t="shared" si="502"/>
        <v>0.17499999999999999</v>
      </c>
      <c r="AN2291" s="6">
        <f t="shared" si="503"/>
        <v>0.93500000000000005</v>
      </c>
      <c r="AO2291" t="str">
        <f>VLOOKUP(BD_PONDERACIONES[[#This Row],[Comuna]],Tabla3[#All],2,0)</f>
        <v>Florida</v>
      </c>
    </row>
    <row r="2292" spans="1:41" x14ac:dyDescent="0.35">
      <c r="A2292" t="s">
        <v>11407</v>
      </c>
      <c r="B2292" t="s">
        <v>11408</v>
      </c>
      <c r="C2292" t="s">
        <v>11409</v>
      </c>
      <c r="D2292" s="5">
        <v>44777</v>
      </c>
      <c r="E2292" s="5">
        <v>44772</v>
      </c>
      <c r="F2292" t="s">
        <v>763</v>
      </c>
      <c r="G2292" t="s">
        <v>11410</v>
      </c>
      <c r="H2292" t="s">
        <v>3456</v>
      </c>
      <c r="J2292" t="s">
        <v>756</v>
      </c>
      <c r="K2292" t="s">
        <v>756</v>
      </c>
      <c r="L2292" t="s">
        <v>757</v>
      </c>
      <c r="M2292" t="s">
        <v>757</v>
      </c>
      <c r="N2292" t="s">
        <v>756</v>
      </c>
      <c r="O2292" t="s">
        <v>756</v>
      </c>
      <c r="P2292" t="s">
        <v>758</v>
      </c>
      <c r="Q2292" t="s">
        <v>759</v>
      </c>
      <c r="R2292" t="s">
        <v>759</v>
      </c>
      <c r="S2292" t="s">
        <v>757</v>
      </c>
      <c r="T2292" t="s">
        <v>757</v>
      </c>
      <c r="U2292" t="s">
        <v>757</v>
      </c>
      <c r="V2292" t="s">
        <v>756</v>
      </c>
      <c r="W2292" t="s">
        <v>768</v>
      </c>
      <c r="X2292" t="s">
        <v>11411</v>
      </c>
      <c r="Y2292" t="str">
        <f t="shared" si="490"/>
        <v>julio</v>
      </c>
      <c r="Z2292">
        <f>YEAR(BD_PONDERACIONES[[#This Row],[Fecha Ejecución del Ticket]])</f>
        <v>2022</v>
      </c>
      <c r="AA2292" t="str">
        <f t="shared" si="491"/>
        <v>agosto</v>
      </c>
      <c r="AB2292">
        <f>YEAR(BD_PONDERACIONES[[#This Row],[Fecha de Inspección]])</f>
        <v>2022</v>
      </c>
      <c r="AC2292">
        <f t="shared" si="492"/>
        <v>0.5</v>
      </c>
      <c r="AD2292">
        <f t="shared" si="493"/>
        <v>0.5</v>
      </c>
      <c r="AE2292">
        <f t="shared" si="494"/>
        <v>0.5</v>
      </c>
      <c r="AF2292">
        <f t="shared" si="495"/>
        <v>0.5</v>
      </c>
      <c r="AG2292">
        <f t="shared" si="496"/>
        <v>0.5</v>
      </c>
      <c r="AH2292">
        <f t="shared" si="497"/>
        <v>0.5</v>
      </c>
      <c r="AI2292">
        <f t="shared" si="498"/>
        <v>0.25</v>
      </c>
      <c r="AJ2292">
        <f t="shared" si="499"/>
        <v>0.25</v>
      </c>
      <c r="AK2292">
        <f t="shared" si="500"/>
        <v>0.5</v>
      </c>
      <c r="AL2292">
        <f t="shared" si="501"/>
        <v>0.5</v>
      </c>
      <c r="AM2292">
        <f t="shared" si="502"/>
        <v>0.17499999999999999</v>
      </c>
      <c r="AN2292" s="6">
        <f t="shared" si="503"/>
        <v>0.93500000000000005</v>
      </c>
      <c r="AO2292" t="str">
        <f>VLOOKUP(BD_PONDERACIONES[[#This Row],[Comuna]],Tabla3[#All],2,0)</f>
        <v>Cordillera</v>
      </c>
    </row>
    <row r="2293" spans="1:41" x14ac:dyDescent="0.35">
      <c r="A2293" t="s">
        <v>11412</v>
      </c>
      <c r="B2293" t="s">
        <v>11413</v>
      </c>
      <c r="C2293" t="s">
        <v>11414</v>
      </c>
      <c r="D2293" s="5">
        <v>44777</v>
      </c>
      <c r="E2293" s="5">
        <v>44753</v>
      </c>
      <c r="F2293" t="s">
        <v>753</v>
      </c>
      <c r="G2293" t="s">
        <v>11415</v>
      </c>
      <c r="H2293" t="s">
        <v>3456</v>
      </c>
      <c r="J2293" t="s">
        <v>756</v>
      </c>
      <c r="K2293" t="s">
        <v>756</v>
      </c>
      <c r="L2293" t="s">
        <v>773</v>
      </c>
      <c r="M2293" t="s">
        <v>773</v>
      </c>
      <c r="N2293" t="s">
        <v>756</v>
      </c>
      <c r="O2293" t="s">
        <v>756</v>
      </c>
      <c r="P2293" t="s">
        <v>758</v>
      </c>
      <c r="Q2293" t="s">
        <v>759</v>
      </c>
      <c r="R2293" t="s">
        <v>759</v>
      </c>
      <c r="S2293" t="s">
        <v>757</v>
      </c>
      <c r="T2293" t="s">
        <v>757</v>
      </c>
      <c r="U2293" t="s">
        <v>757</v>
      </c>
      <c r="V2293" t="s">
        <v>756</v>
      </c>
      <c r="W2293" t="s">
        <v>768</v>
      </c>
      <c r="X2293" t="s">
        <v>11416</v>
      </c>
      <c r="Y2293" t="str">
        <f t="shared" si="490"/>
        <v>julio</v>
      </c>
      <c r="Z2293">
        <f>YEAR(BD_PONDERACIONES[[#This Row],[Fecha Ejecución del Ticket]])</f>
        <v>2022</v>
      </c>
      <c r="AA2293" t="str">
        <f t="shared" si="491"/>
        <v>agosto</v>
      </c>
      <c r="AB2293">
        <f>YEAR(BD_PONDERACIONES[[#This Row],[Fecha de Inspección]])</f>
        <v>2022</v>
      </c>
      <c r="AC2293">
        <f t="shared" si="492"/>
        <v>0.5</v>
      </c>
      <c r="AD2293">
        <f t="shared" si="493"/>
        <v>0.5</v>
      </c>
      <c r="AE2293">
        <f t="shared" si="494"/>
        <v>0</v>
      </c>
      <c r="AF2293">
        <f t="shared" si="495"/>
        <v>0</v>
      </c>
      <c r="AG2293">
        <f t="shared" si="496"/>
        <v>0.5</v>
      </c>
      <c r="AH2293">
        <f t="shared" si="497"/>
        <v>0.5</v>
      </c>
      <c r="AI2293">
        <f t="shared" si="498"/>
        <v>0.25</v>
      </c>
      <c r="AJ2293">
        <f t="shared" si="499"/>
        <v>0.25</v>
      </c>
      <c r="AK2293">
        <f t="shared" si="500"/>
        <v>0.5</v>
      </c>
      <c r="AL2293">
        <f t="shared" si="501"/>
        <v>0.5</v>
      </c>
      <c r="AM2293">
        <f t="shared" si="502"/>
        <v>0.17499999999999999</v>
      </c>
      <c r="AN2293" s="6">
        <f t="shared" si="503"/>
        <v>0.63500000000000001</v>
      </c>
      <c r="AO2293" t="str">
        <f>VLOOKUP(BD_PONDERACIONES[[#This Row],[Comuna]],Tabla3[#All],2,0)</f>
        <v>Cordillera</v>
      </c>
    </row>
    <row r="2294" spans="1:41" x14ac:dyDescent="0.35">
      <c r="A2294" t="s">
        <v>11417</v>
      </c>
      <c r="B2294" t="s">
        <v>11418</v>
      </c>
      <c r="C2294" t="s">
        <v>11419</v>
      </c>
      <c r="D2294" s="5">
        <v>44777</v>
      </c>
      <c r="E2294" s="5">
        <v>44746</v>
      </c>
      <c r="F2294" t="s">
        <v>753</v>
      </c>
      <c r="G2294" t="s">
        <v>11420</v>
      </c>
      <c r="H2294" t="s">
        <v>3456</v>
      </c>
      <c r="J2294" t="s">
        <v>756</v>
      </c>
      <c r="K2294" t="s">
        <v>756</v>
      </c>
      <c r="L2294" t="s">
        <v>773</v>
      </c>
      <c r="M2294" t="s">
        <v>773</v>
      </c>
      <c r="N2294" t="s">
        <v>756</v>
      </c>
      <c r="O2294" t="s">
        <v>756</v>
      </c>
      <c r="P2294" t="s">
        <v>758</v>
      </c>
      <c r="Q2294" t="s">
        <v>759</v>
      </c>
      <c r="R2294" t="s">
        <v>759</v>
      </c>
      <c r="S2294" t="s">
        <v>757</v>
      </c>
      <c r="T2294" t="s">
        <v>757</v>
      </c>
      <c r="U2294" t="s">
        <v>757</v>
      </c>
      <c r="V2294" t="s">
        <v>756</v>
      </c>
      <c r="W2294" t="s">
        <v>768</v>
      </c>
      <c r="X2294" t="s">
        <v>11421</v>
      </c>
      <c r="Y2294" t="str">
        <f t="shared" si="490"/>
        <v>julio</v>
      </c>
      <c r="Z2294">
        <f>YEAR(BD_PONDERACIONES[[#This Row],[Fecha Ejecución del Ticket]])</f>
        <v>2022</v>
      </c>
      <c r="AA2294" t="str">
        <f t="shared" si="491"/>
        <v>agosto</v>
      </c>
      <c r="AB2294">
        <f>YEAR(BD_PONDERACIONES[[#This Row],[Fecha de Inspección]])</f>
        <v>2022</v>
      </c>
      <c r="AC2294">
        <f t="shared" si="492"/>
        <v>0.5</v>
      </c>
      <c r="AD2294">
        <f t="shared" si="493"/>
        <v>0.5</v>
      </c>
      <c r="AE2294">
        <f t="shared" si="494"/>
        <v>0</v>
      </c>
      <c r="AF2294">
        <f t="shared" si="495"/>
        <v>0</v>
      </c>
      <c r="AG2294">
        <f t="shared" si="496"/>
        <v>0.5</v>
      </c>
      <c r="AH2294">
        <f t="shared" si="497"/>
        <v>0.5</v>
      </c>
      <c r="AI2294">
        <f t="shared" si="498"/>
        <v>0.25</v>
      </c>
      <c r="AJ2294">
        <f t="shared" si="499"/>
        <v>0.25</v>
      </c>
      <c r="AK2294">
        <f t="shared" si="500"/>
        <v>0.5</v>
      </c>
      <c r="AL2294">
        <f t="shared" si="501"/>
        <v>0.5</v>
      </c>
      <c r="AM2294">
        <f t="shared" si="502"/>
        <v>0.17499999999999999</v>
      </c>
      <c r="AN2294" s="6">
        <f t="shared" si="503"/>
        <v>0.63500000000000001</v>
      </c>
      <c r="AO2294" t="str">
        <f>VLOOKUP(BD_PONDERACIONES[[#This Row],[Comuna]],Tabla3[#All],2,0)</f>
        <v>Cordillera</v>
      </c>
    </row>
    <row r="2295" spans="1:41" x14ac:dyDescent="0.35">
      <c r="A2295" t="s">
        <v>11422</v>
      </c>
      <c r="B2295" t="s">
        <v>11423</v>
      </c>
      <c r="C2295" t="s">
        <v>11424</v>
      </c>
      <c r="D2295" s="5">
        <v>44777</v>
      </c>
      <c r="E2295" s="5">
        <v>44773</v>
      </c>
      <c r="F2295" t="s">
        <v>763</v>
      </c>
      <c r="G2295" t="s">
        <v>11425</v>
      </c>
      <c r="H2295" t="s">
        <v>3456</v>
      </c>
      <c r="J2295" t="s">
        <v>756</v>
      </c>
      <c r="K2295" t="s">
        <v>756</v>
      </c>
      <c r="L2295" t="s">
        <v>757</v>
      </c>
      <c r="M2295" t="s">
        <v>757</v>
      </c>
      <c r="N2295" t="s">
        <v>756</v>
      </c>
      <c r="O2295" t="s">
        <v>756</v>
      </c>
      <c r="P2295" t="s">
        <v>758</v>
      </c>
      <c r="Q2295" t="s">
        <v>759</v>
      </c>
      <c r="R2295" t="s">
        <v>759</v>
      </c>
      <c r="S2295" t="s">
        <v>757</v>
      </c>
      <c r="T2295" t="s">
        <v>757</v>
      </c>
      <c r="U2295" t="s">
        <v>757</v>
      </c>
      <c r="V2295" t="s">
        <v>756</v>
      </c>
      <c r="W2295" t="s">
        <v>768</v>
      </c>
      <c r="X2295" t="s">
        <v>11346</v>
      </c>
      <c r="Y2295" t="str">
        <f t="shared" si="490"/>
        <v>julio</v>
      </c>
      <c r="Z2295">
        <f>YEAR(BD_PONDERACIONES[[#This Row],[Fecha Ejecución del Ticket]])</f>
        <v>2022</v>
      </c>
      <c r="AA2295" t="str">
        <f t="shared" si="491"/>
        <v>agosto</v>
      </c>
      <c r="AB2295">
        <f>YEAR(BD_PONDERACIONES[[#This Row],[Fecha de Inspección]])</f>
        <v>2022</v>
      </c>
      <c r="AC2295">
        <f t="shared" si="492"/>
        <v>0.5</v>
      </c>
      <c r="AD2295">
        <f t="shared" si="493"/>
        <v>0.5</v>
      </c>
      <c r="AE2295">
        <f t="shared" si="494"/>
        <v>0.5</v>
      </c>
      <c r="AF2295">
        <f t="shared" si="495"/>
        <v>0.5</v>
      </c>
      <c r="AG2295">
        <f t="shared" si="496"/>
        <v>0.5</v>
      </c>
      <c r="AH2295">
        <f t="shared" si="497"/>
        <v>0.5</v>
      </c>
      <c r="AI2295">
        <f t="shared" si="498"/>
        <v>0.25</v>
      </c>
      <c r="AJ2295">
        <f t="shared" si="499"/>
        <v>0.25</v>
      </c>
      <c r="AK2295">
        <f t="shared" si="500"/>
        <v>0.5</v>
      </c>
      <c r="AL2295">
        <f t="shared" si="501"/>
        <v>0.5</v>
      </c>
      <c r="AM2295">
        <f t="shared" si="502"/>
        <v>0.17499999999999999</v>
      </c>
      <c r="AN2295" s="6">
        <f t="shared" si="503"/>
        <v>0.93500000000000005</v>
      </c>
      <c r="AO2295" t="str">
        <f>VLOOKUP(BD_PONDERACIONES[[#This Row],[Comuna]],Tabla3[#All],2,0)</f>
        <v>Cordillera</v>
      </c>
    </row>
    <row r="2296" spans="1:41" x14ac:dyDescent="0.35">
      <c r="A2296" t="s">
        <v>11426</v>
      </c>
      <c r="B2296" t="s">
        <v>11427</v>
      </c>
      <c r="C2296" t="s">
        <v>11428</v>
      </c>
      <c r="D2296" s="5">
        <v>44777</v>
      </c>
      <c r="E2296" s="5">
        <v>44750</v>
      </c>
      <c r="F2296" t="s">
        <v>753</v>
      </c>
      <c r="G2296" t="s">
        <v>11429</v>
      </c>
      <c r="H2296" t="s">
        <v>3456</v>
      </c>
      <c r="J2296" t="s">
        <v>756</v>
      </c>
      <c r="K2296" t="s">
        <v>756</v>
      </c>
      <c r="L2296" t="s">
        <v>773</v>
      </c>
      <c r="M2296" t="s">
        <v>773</v>
      </c>
      <c r="N2296" t="s">
        <v>756</v>
      </c>
      <c r="O2296" t="s">
        <v>756</v>
      </c>
      <c r="P2296" t="s">
        <v>758</v>
      </c>
      <c r="Q2296" t="s">
        <v>759</v>
      </c>
      <c r="R2296" t="s">
        <v>759</v>
      </c>
      <c r="S2296" t="s">
        <v>757</v>
      </c>
      <c r="T2296" t="s">
        <v>757</v>
      </c>
      <c r="U2296" t="s">
        <v>757</v>
      </c>
      <c r="V2296" t="s">
        <v>756</v>
      </c>
      <c r="W2296" t="s">
        <v>768</v>
      </c>
      <c r="X2296" t="s">
        <v>11430</v>
      </c>
      <c r="Y2296" t="str">
        <f t="shared" si="490"/>
        <v>julio</v>
      </c>
      <c r="Z2296">
        <f>YEAR(BD_PONDERACIONES[[#This Row],[Fecha Ejecución del Ticket]])</f>
        <v>2022</v>
      </c>
      <c r="AA2296" t="str">
        <f t="shared" si="491"/>
        <v>agosto</v>
      </c>
      <c r="AB2296">
        <f>YEAR(BD_PONDERACIONES[[#This Row],[Fecha de Inspección]])</f>
        <v>2022</v>
      </c>
      <c r="AC2296">
        <f t="shared" si="492"/>
        <v>0.5</v>
      </c>
      <c r="AD2296">
        <f t="shared" si="493"/>
        <v>0.5</v>
      </c>
      <c r="AE2296">
        <f t="shared" si="494"/>
        <v>0</v>
      </c>
      <c r="AF2296">
        <f t="shared" si="495"/>
        <v>0</v>
      </c>
      <c r="AG2296">
        <f t="shared" si="496"/>
        <v>0.5</v>
      </c>
      <c r="AH2296">
        <f t="shared" si="497"/>
        <v>0.5</v>
      </c>
      <c r="AI2296">
        <f t="shared" si="498"/>
        <v>0.25</v>
      </c>
      <c r="AJ2296">
        <f t="shared" si="499"/>
        <v>0.25</v>
      </c>
      <c r="AK2296">
        <f t="shared" si="500"/>
        <v>0.5</v>
      </c>
      <c r="AL2296">
        <f t="shared" si="501"/>
        <v>0.5</v>
      </c>
      <c r="AM2296">
        <f t="shared" si="502"/>
        <v>0.17499999999999999</v>
      </c>
      <c r="AN2296" s="6">
        <f t="shared" si="503"/>
        <v>0.63500000000000001</v>
      </c>
      <c r="AO2296" t="str">
        <f>VLOOKUP(BD_PONDERACIONES[[#This Row],[Comuna]],Tabla3[#All],2,0)</f>
        <v>Cordillera</v>
      </c>
    </row>
    <row r="2297" spans="1:41" x14ac:dyDescent="0.35">
      <c r="A2297" t="s">
        <v>11431</v>
      </c>
      <c r="B2297" t="s">
        <v>11432</v>
      </c>
      <c r="C2297" t="s">
        <v>11433</v>
      </c>
      <c r="D2297" s="5">
        <v>44777</v>
      </c>
      <c r="E2297" s="5">
        <v>44769</v>
      </c>
      <c r="F2297" t="s">
        <v>763</v>
      </c>
      <c r="G2297" t="s">
        <v>11434</v>
      </c>
      <c r="H2297" t="s">
        <v>3456</v>
      </c>
      <c r="J2297" t="s">
        <v>756</v>
      </c>
      <c r="K2297" t="s">
        <v>756</v>
      </c>
      <c r="L2297" t="s">
        <v>757</v>
      </c>
      <c r="M2297" t="s">
        <v>757</v>
      </c>
      <c r="N2297" t="s">
        <v>756</v>
      </c>
      <c r="O2297" t="s">
        <v>756</v>
      </c>
      <c r="P2297" t="s">
        <v>758</v>
      </c>
      <c r="Q2297" t="s">
        <v>759</v>
      </c>
      <c r="R2297" t="s">
        <v>759</v>
      </c>
      <c r="S2297" t="s">
        <v>757</v>
      </c>
      <c r="T2297" t="s">
        <v>757</v>
      </c>
      <c r="U2297" t="s">
        <v>757</v>
      </c>
      <c r="V2297" t="s">
        <v>756</v>
      </c>
      <c r="W2297" t="s">
        <v>768</v>
      </c>
      <c r="X2297" t="s">
        <v>11435</v>
      </c>
      <c r="Y2297" t="str">
        <f t="shared" si="490"/>
        <v>julio</v>
      </c>
      <c r="Z2297">
        <f>YEAR(BD_PONDERACIONES[[#This Row],[Fecha Ejecución del Ticket]])</f>
        <v>2022</v>
      </c>
      <c r="AA2297" t="str">
        <f t="shared" si="491"/>
        <v>agosto</v>
      </c>
      <c r="AB2297">
        <f>YEAR(BD_PONDERACIONES[[#This Row],[Fecha de Inspección]])</f>
        <v>2022</v>
      </c>
      <c r="AC2297">
        <f t="shared" si="492"/>
        <v>0.5</v>
      </c>
      <c r="AD2297">
        <f t="shared" si="493"/>
        <v>0.5</v>
      </c>
      <c r="AE2297">
        <f t="shared" si="494"/>
        <v>0.5</v>
      </c>
      <c r="AF2297">
        <f t="shared" si="495"/>
        <v>0.5</v>
      </c>
      <c r="AG2297">
        <f t="shared" si="496"/>
        <v>0.5</v>
      </c>
      <c r="AH2297">
        <f t="shared" si="497"/>
        <v>0.5</v>
      </c>
      <c r="AI2297">
        <f t="shared" si="498"/>
        <v>0.25</v>
      </c>
      <c r="AJ2297">
        <f t="shared" si="499"/>
        <v>0.25</v>
      </c>
      <c r="AK2297">
        <f t="shared" si="500"/>
        <v>0.5</v>
      </c>
      <c r="AL2297">
        <f t="shared" si="501"/>
        <v>0.5</v>
      </c>
      <c r="AM2297">
        <f t="shared" si="502"/>
        <v>0.17499999999999999</v>
      </c>
      <c r="AN2297" s="6">
        <f t="shared" si="503"/>
        <v>0.93500000000000005</v>
      </c>
      <c r="AO2297" t="str">
        <f>VLOOKUP(BD_PONDERACIONES[[#This Row],[Comuna]],Tabla3[#All],2,0)</f>
        <v>Cordillera</v>
      </c>
    </row>
    <row r="2298" spans="1:41" x14ac:dyDescent="0.35">
      <c r="A2298" t="s">
        <v>11436</v>
      </c>
      <c r="B2298" t="s">
        <v>11437</v>
      </c>
      <c r="C2298" t="s">
        <v>11438</v>
      </c>
      <c r="D2298" s="5">
        <v>44777</v>
      </c>
      <c r="E2298" s="5">
        <v>44750</v>
      </c>
      <c r="F2298" t="s">
        <v>753</v>
      </c>
      <c r="G2298" t="s">
        <v>11439</v>
      </c>
      <c r="H2298" t="s">
        <v>3456</v>
      </c>
      <c r="J2298" t="s">
        <v>756</v>
      </c>
      <c r="K2298" t="s">
        <v>756</v>
      </c>
      <c r="L2298" t="s">
        <v>757</v>
      </c>
      <c r="M2298" t="s">
        <v>757</v>
      </c>
      <c r="N2298" t="s">
        <v>756</v>
      </c>
      <c r="O2298" t="s">
        <v>756</v>
      </c>
      <c r="P2298" t="s">
        <v>758</v>
      </c>
      <c r="Q2298" t="s">
        <v>759</v>
      </c>
      <c r="R2298" t="s">
        <v>759</v>
      </c>
      <c r="S2298" t="s">
        <v>757</v>
      </c>
      <c r="T2298" t="s">
        <v>757</v>
      </c>
      <c r="U2298" t="s">
        <v>757</v>
      </c>
      <c r="V2298" t="s">
        <v>756</v>
      </c>
      <c r="W2298" t="s">
        <v>768</v>
      </c>
      <c r="X2298" t="s">
        <v>11440</v>
      </c>
      <c r="Y2298" t="str">
        <f t="shared" si="490"/>
        <v>julio</v>
      </c>
      <c r="Z2298">
        <f>YEAR(BD_PONDERACIONES[[#This Row],[Fecha Ejecución del Ticket]])</f>
        <v>2022</v>
      </c>
      <c r="AA2298" t="str">
        <f t="shared" si="491"/>
        <v>agosto</v>
      </c>
      <c r="AB2298">
        <f>YEAR(BD_PONDERACIONES[[#This Row],[Fecha de Inspección]])</f>
        <v>2022</v>
      </c>
      <c r="AC2298">
        <f t="shared" si="492"/>
        <v>0.5</v>
      </c>
      <c r="AD2298">
        <f t="shared" si="493"/>
        <v>0.5</v>
      </c>
      <c r="AE2298">
        <f t="shared" si="494"/>
        <v>0.5</v>
      </c>
      <c r="AF2298">
        <f t="shared" si="495"/>
        <v>0.5</v>
      </c>
      <c r="AG2298">
        <f t="shared" si="496"/>
        <v>0.5</v>
      </c>
      <c r="AH2298">
        <f t="shared" si="497"/>
        <v>0.5</v>
      </c>
      <c r="AI2298">
        <f t="shared" si="498"/>
        <v>0.25</v>
      </c>
      <c r="AJ2298">
        <f t="shared" si="499"/>
        <v>0.25</v>
      </c>
      <c r="AK2298">
        <f t="shared" si="500"/>
        <v>0.5</v>
      </c>
      <c r="AL2298">
        <f t="shared" si="501"/>
        <v>0.5</v>
      </c>
      <c r="AM2298">
        <f t="shared" si="502"/>
        <v>0.17499999999999999</v>
      </c>
      <c r="AN2298" s="6">
        <f t="shared" si="503"/>
        <v>0.93500000000000005</v>
      </c>
      <c r="AO2298" t="str">
        <f>VLOOKUP(BD_PONDERACIONES[[#This Row],[Comuna]],Tabla3[#All],2,0)</f>
        <v>Cordillera</v>
      </c>
    </row>
    <row r="2299" spans="1:41" x14ac:dyDescent="0.35">
      <c r="A2299" t="s">
        <v>11441</v>
      </c>
      <c r="B2299" t="s">
        <v>11442</v>
      </c>
      <c r="C2299" t="s">
        <v>11443</v>
      </c>
      <c r="D2299" s="5">
        <v>44777</v>
      </c>
      <c r="E2299" s="5">
        <v>44770</v>
      </c>
      <c r="F2299" t="s">
        <v>763</v>
      </c>
      <c r="G2299" t="s">
        <v>11444</v>
      </c>
      <c r="H2299" t="s">
        <v>3456</v>
      </c>
      <c r="J2299" t="s">
        <v>756</v>
      </c>
      <c r="K2299" t="s">
        <v>756</v>
      </c>
      <c r="L2299" t="s">
        <v>757</v>
      </c>
      <c r="M2299" t="s">
        <v>757</v>
      </c>
      <c r="N2299" t="s">
        <v>756</v>
      </c>
      <c r="O2299" t="s">
        <v>756</v>
      </c>
      <c r="P2299" t="s">
        <v>765</v>
      </c>
      <c r="Q2299" t="s">
        <v>759</v>
      </c>
      <c r="R2299" t="s">
        <v>759</v>
      </c>
      <c r="S2299" t="s">
        <v>757</v>
      </c>
      <c r="T2299" t="s">
        <v>757</v>
      </c>
      <c r="U2299" t="s">
        <v>757</v>
      </c>
      <c r="V2299" t="s">
        <v>756</v>
      </c>
      <c r="W2299" t="s">
        <v>756</v>
      </c>
      <c r="X2299" t="s">
        <v>11445</v>
      </c>
      <c r="Y2299" t="str">
        <f t="shared" si="490"/>
        <v>julio</v>
      </c>
      <c r="Z2299">
        <f>YEAR(BD_PONDERACIONES[[#This Row],[Fecha Ejecución del Ticket]])</f>
        <v>2022</v>
      </c>
      <c r="AA2299" t="str">
        <f t="shared" si="491"/>
        <v>agosto</v>
      </c>
      <c r="AB2299">
        <f>YEAR(BD_PONDERACIONES[[#This Row],[Fecha de Inspección]])</f>
        <v>2022</v>
      </c>
      <c r="AC2299">
        <f t="shared" si="492"/>
        <v>0.5</v>
      </c>
      <c r="AD2299">
        <f t="shared" si="493"/>
        <v>0.5</v>
      </c>
      <c r="AE2299">
        <f t="shared" si="494"/>
        <v>0.5</v>
      </c>
      <c r="AF2299">
        <f t="shared" si="495"/>
        <v>0.5</v>
      </c>
      <c r="AG2299">
        <f t="shared" si="496"/>
        <v>0.5</v>
      </c>
      <c r="AH2299">
        <f t="shared" si="497"/>
        <v>0.5</v>
      </c>
      <c r="AI2299">
        <f t="shared" si="498"/>
        <v>0.25</v>
      </c>
      <c r="AJ2299">
        <f t="shared" si="499"/>
        <v>0.25</v>
      </c>
      <c r="AK2299">
        <f t="shared" si="500"/>
        <v>0.5</v>
      </c>
      <c r="AL2299">
        <f t="shared" si="501"/>
        <v>0.5</v>
      </c>
      <c r="AM2299">
        <f t="shared" si="502"/>
        <v>0.5</v>
      </c>
      <c r="AN2299" s="6">
        <f t="shared" si="503"/>
        <v>1</v>
      </c>
      <c r="AO2299" t="str">
        <f>VLOOKUP(BD_PONDERACIONES[[#This Row],[Comuna]],Tabla3[#All],2,0)</f>
        <v>Cordillera</v>
      </c>
    </row>
    <row r="2300" spans="1:41" x14ac:dyDescent="0.35">
      <c r="A2300" t="s">
        <v>11446</v>
      </c>
      <c r="B2300" t="s">
        <v>11447</v>
      </c>
      <c r="C2300" t="s">
        <v>11448</v>
      </c>
      <c r="D2300" s="5">
        <v>44777</v>
      </c>
      <c r="E2300" s="5">
        <v>44745</v>
      </c>
      <c r="F2300" t="s">
        <v>753</v>
      </c>
      <c r="G2300" t="s">
        <v>11449</v>
      </c>
      <c r="H2300" t="s">
        <v>3456</v>
      </c>
      <c r="J2300" t="s">
        <v>756</v>
      </c>
      <c r="K2300" t="s">
        <v>756</v>
      </c>
      <c r="L2300" t="s">
        <v>773</v>
      </c>
      <c r="M2300" t="s">
        <v>773</v>
      </c>
      <c r="N2300" t="s">
        <v>756</v>
      </c>
      <c r="O2300" t="s">
        <v>756</v>
      </c>
      <c r="P2300" t="s">
        <v>758</v>
      </c>
      <c r="Q2300" t="s">
        <v>759</v>
      </c>
      <c r="R2300" t="s">
        <v>759</v>
      </c>
      <c r="S2300" t="s">
        <v>757</v>
      </c>
      <c r="T2300" t="s">
        <v>757</v>
      </c>
      <c r="U2300" t="s">
        <v>757</v>
      </c>
      <c r="V2300" t="s">
        <v>756</v>
      </c>
      <c r="W2300" t="s">
        <v>768</v>
      </c>
      <c r="X2300" t="s">
        <v>11450</v>
      </c>
      <c r="Y2300" t="str">
        <f t="shared" si="490"/>
        <v>julio</v>
      </c>
      <c r="Z2300">
        <f>YEAR(BD_PONDERACIONES[[#This Row],[Fecha Ejecución del Ticket]])</f>
        <v>2022</v>
      </c>
      <c r="AA2300" t="str">
        <f t="shared" si="491"/>
        <v>agosto</v>
      </c>
      <c r="AB2300">
        <f>YEAR(BD_PONDERACIONES[[#This Row],[Fecha de Inspección]])</f>
        <v>2022</v>
      </c>
      <c r="AC2300">
        <f t="shared" si="492"/>
        <v>0.5</v>
      </c>
      <c r="AD2300">
        <f t="shared" si="493"/>
        <v>0.5</v>
      </c>
      <c r="AE2300">
        <f t="shared" si="494"/>
        <v>0</v>
      </c>
      <c r="AF2300">
        <f t="shared" si="495"/>
        <v>0</v>
      </c>
      <c r="AG2300">
        <f t="shared" si="496"/>
        <v>0.5</v>
      </c>
      <c r="AH2300">
        <f t="shared" si="497"/>
        <v>0.5</v>
      </c>
      <c r="AI2300">
        <f t="shared" si="498"/>
        <v>0.25</v>
      </c>
      <c r="AJ2300">
        <f t="shared" si="499"/>
        <v>0.25</v>
      </c>
      <c r="AK2300">
        <f t="shared" si="500"/>
        <v>0.5</v>
      </c>
      <c r="AL2300">
        <f t="shared" si="501"/>
        <v>0.5</v>
      </c>
      <c r="AM2300">
        <f t="shared" si="502"/>
        <v>0.17499999999999999</v>
      </c>
      <c r="AN2300" s="6">
        <f t="shared" si="503"/>
        <v>0.63500000000000001</v>
      </c>
      <c r="AO2300" t="str">
        <f>VLOOKUP(BD_PONDERACIONES[[#This Row],[Comuna]],Tabla3[#All],2,0)</f>
        <v>Cordillera</v>
      </c>
    </row>
    <row r="2301" spans="1:41" x14ac:dyDescent="0.35">
      <c r="A2301" t="s">
        <v>11451</v>
      </c>
      <c r="B2301" t="s">
        <v>11452</v>
      </c>
      <c r="C2301" t="s">
        <v>11453</v>
      </c>
      <c r="D2301" s="5">
        <v>44777</v>
      </c>
      <c r="E2301" s="5">
        <v>44746</v>
      </c>
      <c r="F2301" t="s">
        <v>753</v>
      </c>
      <c r="G2301" t="s">
        <v>11454</v>
      </c>
      <c r="H2301" t="s">
        <v>3456</v>
      </c>
      <c r="J2301" t="s">
        <v>756</v>
      </c>
      <c r="K2301" t="s">
        <v>756</v>
      </c>
      <c r="L2301" t="s">
        <v>773</v>
      </c>
      <c r="M2301" t="s">
        <v>773</v>
      </c>
      <c r="N2301" t="s">
        <v>756</v>
      </c>
      <c r="O2301" t="s">
        <v>756</v>
      </c>
      <c r="P2301" t="s">
        <v>758</v>
      </c>
      <c r="Q2301" t="s">
        <v>759</v>
      </c>
      <c r="R2301" t="s">
        <v>759</v>
      </c>
      <c r="S2301" t="s">
        <v>757</v>
      </c>
      <c r="T2301" t="s">
        <v>757</v>
      </c>
      <c r="U2301" t="s">
        <v>757</v>
      </c>
      <c r="V2301" t="s">
        <v>756</v>
      </c>
      <c r="W2301" t="s">
        <v>768</v>
      </c>
      <c r="X2301" t="s">
        <v>11455</v>
      </c>
      <c r="Y2301" t="str">
        <f t="shared" si="490"/>
        <v>julio</v>
      </c>
      <c r="Z2301">
        <f>YEAR(BD_PONDERACIONES[[#This Row],[Fecha Ejecución del Ticket]])</f>
        <v>2022</v>
      </c>
      <c r="AA2301" t="str">
        <f t="shared" si="491"/>
        <v>agosto</v>
      </c>
      <c r="AB2301">
        <f>YEAR(BD_PONDERACIONES[[#This Row],[Fecha de Inspección]])</f>
        <v>2022</v>
      </c>
      <c r="AC2301">
        <f t="shared" si="492"/>
        <v>0.5</v>
      </c>
      <c r="AD2301">
        <f t="shared" si="493"/>
        <v>0.5</v>
      </c>
      <c r="AE2301">
        <f t="shared" si="494"/>
        <v>0</v>
      </c>
      <c r="AF2301">
        <f t="shared" si="495"/>
        <v>0</v>
      </c>
      <c r="AG2301">
        <f t="shared" si="496"/>
        <v>0.5</v>
      </c>
      <c r="AH2301">
        <f t="shared" si="497"/>
        <v>0.5</v>
      </c>
      <c r="AI2301">
        <f t="shared" si="498"/>
        <v>0.25</v>
      </c>
      <c r="AJ2301">
        <f t="shared" si="499"/>
        <v>0.25</v>
      </c>
      <c r="AK2301">
        <f t="shared" si="500"/>
        <v>0.5</v>
      </c>
      <c r="AL2301">
        <f t="shared" si="501"/>
        <v>0.5</v>
      </c>
      <c r="AM2301">
        <f t="shared" si="502"/>
        <v>0.17499999999999999</v>
      </c>
      <c r="AN2301" s="6">
        <f t="shared" si="503"/>
        <v>0.63500000000000001</v>
      </c>
      <c r="AO2301" t="str">
        <f>VLOOKUP(BD_PONDERACIONES[[#This Row],[Comuna]],Tabla3[#All],2,0)</f>
        <v>Cordillera</v>
      </c>
    </row>
    <row r="2302" spans="1:41" x14ac:dyDescent="0.35">
      <c r="A2302" t="s">
        <v>11456</v>
      </c>
      <c r="B2302" t="s">
        <v>11457</v>
      </c>
      <c r="C2302" t="s">
        <v>11458</v>
      </c>
      <c r="D2302" s="5">
        <v>44777</v>
      </c>
      <c r="E2302" s="5">
        <v>44746</v>
      </c>
      <c r="F2302" t="s">
        <v>753</v>
      </c>
      <c r="G2302" t="s">
        <v>11459</v>
      </c>
      <c r="H2302" t="s">
        <v>3456</v>
      </c>
      <c r="J2302" t="s">
        <v>756</v>
      </c>
      <c r="K2302" t="s">
        <v>756</v>
      </c>
      <c r="L2302" t="s">
        <v>773</v>
      </c>
      <c r="M2302" t="s">
        <v>773</v>
      </c>
      <c r="N2302" t="s">
        <v>756</v>
      </c>
      <c r="O2302" t="s">
        <v>756</v>
      </c>
      <c r="P2302" t="s">
        <v>758</v>
      </c>
      <c r="Q2302" t="s">
        <v>759</v>
      </c>
      <c r="R2302" t="s">
        <v>759</v>
      </c>
      <c r="S2302" t="s">
        <v>757</v>
      </c>
      <c r="T2302" t="s">
        <v>757</v>
      </c>
      <c r="U2302" t="s">
        <v>757</v>
      </c>
      <c r="V2302" t="s">
        <v>768</v>
      </c>
      <c r="W2302" t="s">
        <v>756</v>
      </c>
      <c r="X2302" t="s">
        <v>11460</v>
      </c>
      <c r="Y2302" t="str">
        <f t="shared" si="490"/>
        <v>julio</v>
      </c>
      <c r="Z2302">
        <f>YEAR(BD_PONDERACIONES[[#This Row],[Fecha Ejecución del Ticket]])</f>
        <v>2022</v>
      </c>
      <c r="AA2302" t="str">
        <f t="shared" si="491"/>
        <v>agosto</v>
      </c>
      <c r="AB2302">
        <f>YEAR(BD_PONDERACIONES[[#This Row],[Fecha de Inspección]])</f>
        <v>2022</v>
      </c>
      <c r="AC2302">
        <f t="shared" si="492"/>
        <v>0.5</v>
      </c>
      <c r="AD2302">
        <f t="shared" si="493"/>
        <v>0.5</v>
      </c>
      <c r="AE2302">
        <f t="shared" si="494"/>
        <v>0</v>
      </c>
      <c r="AF2302">
        <f t="shared" si="495"/>
        <v>0</v>
      </c>
      <c r="AG2302">
        <f t="shared" si="496"/>
        <v>0.5</v>
      </c>
      <c r="AH2302">
        <f t="shared" si="497"/>
        <v>0.5</v>
      </c>
      <c r="AI2302">
        <f t="shared" si="498"/>
        <v>0.25</v>
      </c>
      <c r="AJ2302">
        <f t="shared" si="499"/>
        <v>0.25</v>
      </c>
      <c r="AK2302">
        <f t="shared" si="500"/>
        <v>0.5</v>
      </c>
      <c r="AL2302">
        <f t="shared" si="501"/>
        <v>0.17499999999999999</v>
      </c>
      <c r="AM2302">
        <f t="shared" si="502"/>
        <v>0.5</v>
      </c>
      <c r="AN2302" s="6">
        <f t="shared" si="503"/>
        <v>0.63500000000000001</v>
      </c>
      <c r="AO2302" t="str">
        <f>VLOOKUP(BD_PONDERACIONES[[#This Row],[Comuna]],Tabla3[#All],2,0)</f>
        <v>Cordillera</v>
      </c>
    </row>
    <row r="2303" spans="1:41" x14ac:dyDescent="0.35">
      <c r="A2303" t="s">
        <v>11461</v>
      </c>
      <c r="B2303" t="s">
        <v>11462</v>
      </c>
      <c r="C2303" t="s">
        <v>11463</v>
      </c>
      <c r="D2303" s="5">
        <v>44777</v>
      </c>
      <c r="E2303" s="5">
        <v>44760</v>
      </c>
      <c r="F2303" t="s">
        <v>753</v>
      </c>
      <c r="G2303" t="s">
        <v>11464</v>
      </c>
      <c r="H2303" t="s">
        <v>3456</v>
      </c>
      <c r="J2303" t="s">
        <v>756</v>
      </c>
      <c r="K2303" t="s">
        <v>756</v>
      </c>
      <c r="L2303" t="s">
        <v>773</v>
      </c>
      <c r="M2303" t="s">
        <v>773</v>
      </c>
      <c r="N2303" t="s">
        <v>756</v>
      </c>
      <c r="O2303" t="s">
        <v>756</v>
      </c>
      <c r="P2303" t="s">
        <v>765</v>
      </c>
      <c r="Q2303" t="s">
        <v>11465</v>
      </c>
      <c r="R2303" t="s">
        <v>11466</v>
      </c>
      <c r="S2303" t="s">
        <v>756</v>
      </c>
      <c r="T2303" t="s">
        <v>756</v>
      </c>
      <c r="U2303" t="s">
        <v>756</v>
      </c>
      <c r="V2303" t="s">
        <v>756</v>
      </c>
      <c r="W2303" t="s">
        <v>756</v>
      </c>
      <c r="X2303" t="s">
        <v>11467</v>
      </c>
      <c r="Y2303" t="str">
        <f t="shared" si="490"/>
        <v>julio</v>
      </c>
      <c r="Z2303">
        <f>YEAR(BD_PONDERACIONES[[#This Row],[Fecha Ejecución del Ticket]])</f>
        <v>2022</v>
      </c>
      <c r="AA2303" t="str">
        <f t="shared" si="491"/>
        <v>agosto</v>
      </c>
      <c r="AB2303">
        <f>YEAR(BD_PONDERACIONES[[#This Row],[Fecha de Inspección]])</f>
        <v>2022</v>
      </c>
      <c r="AC2303">
        <f t="shared" si="492"/>
        <v>0.5</v>
      </c>
      <c r="AD2303">
        <f t="shared" si="493"/>
        <v>0.5</v>
      </c>
      <c r="AE2303">
        <f t="shared" si="494"/>
        <v>0</v>
      </c>
      <c r="AF2303">
        <f t="shared" si="495"/>
        <v>0</v>
      </c>
      <c r="AG2303">
        <f t="shared" si="496"/>
        <v>0.5</v>
      </c>
      <c r="AH2303">
        <f t="shared" si="497"/>
        <v>0.5</v>
      </c>
      <c r="AI2303">
        <f t="shared" si="498"/>
        <v>0.25</v>
      </c>
      <c r="AJ2303">
        <f t="shared" si="499"/>
        <v>0.25</v>
      </c>
      <c r="AK2303">
        <f t="shared" si="500"/>
        <v>0.5</v>
      </c>
      <c r="AL2303">
        <f t="shared" si="501"/>
        <v>0.5</v>
      </c>
      <c r="AM2303">
        <f t="shared" si="502"/>
        <v>0.5</v>
      </c>
      <c r="AN2303" s="6">
        <f t="shared" si="503"/>
        <v>0.7</v>
      </c>
      <c r="AO2303" t="str">
        <f>VLOOKUP(BD_PONDERACIONES[[#This Row],[Comuna]],Tabla3[#All],2,0)</f>
        <v>Cordillera</v>
      </c>
    </row>
    <row r="2304" spans="1:41" x14ac:dyDescent="0.35">
      <c r="A2304" t="s">
        <v>11468</v>
      </c>
      <c r="B2304" t="s">
        <v>11469</v>
      </c>
      <c r="C2304" t="s">
        <v>11470</v>
      </c>
      <c r="D2304" s="5">
        <v>44777</v>
      </c>
      <c r="E2304" s="5">
        <v>44772</v>
      </c>
      <c r="F2304" t="s">
        <v>763</v>
      </c>
      <c r="G2304" t="s">
        <v>11471</v>
      </c>
      <c r="H2304" t="s">
        <v>3456</v>
      </c>
      <c r="J2304" t="s">
        <v>756</v>
      </c>
      <c r="K2304" t="s">
        <v>756</v>
      </c>
      <c r="L2304" t="s">
        <v>757</v>
      </c>
      <c r="M2304" t="s">
        <v>757</v>
      </c>
      <c r="N2304" t="s">
        <v>756</v>
      </c>
      <c r="O2304" t="s">
        <v>756</v>
      </c>
      <c r="P2304" t="s">
        <v>758</v>
      </c>
      <c r="Q2304" t="s">
        <v>759</v>
      </c>
      <c r="R2304" t="s">
        <v>759</v>
      </c>
      <c r="S2304" t="s">
        <v>757</v>
      </c>
      <c r="T2304" t="s">
        <v>757</v>
      </c>
      <c r="U2304" t="s">
        <v>757</v>
      </c>
      <c r="V2304" t="s">
        <v>756</v>
      </c>
      <c r="W2304" t="s">
        <v>756</v>
      </c>
      <c r="X2304" t="s">
        <v>11472</v>
      </c>
      <c r="Y2304" t="str">
        <f t="shared" si="490"/>
        <v>julio</v>
      </c>
      <c r="Z2304">
        <f>YEAR(BD_PONDERACIONES[[#This Row],[Fecha Ejecución del Ticket]])</f>
        <v>2022</v>
      </c>
      <c r="AA2304" t="str">
        <f t="shared" si="491"/>
        <v>agosto</v>
      </c>
      <c r="AB2304">
        <f>YEAR(BD_PONDERACIONES[[#This Row],[Fecha de Inspección]])</f>
        <v>2022</v>
      </c>
      <c r="AC2304">
        <f t="shared" si="492"/>
        <v>0.5</v>
      </c>
      <c r="AD2304">
        <f t="shared" si="493"/>
        <v>0.5</v>
      </c>
      <c r="AE2304">
        <f t="shared" si="494"/>
        <v>0.5</v>
      </c>
      <c r="AF2304">
        <f t="shared" si="495"/>
        <v>0.5</v>
      </c>
      <c r="AG2304">
        <f t="shared" si="496"/>
        <v>0.5</v>
      </c>
      <c r="AH2304">
        <f t="shared" si="497"/>
        <v>0.5</v>
      </c>
      <c r="AI2304">
        <f t="shared" si="498"/>
        <v>0.25</v>
      </c>
      <c r="AJ2304">
        <f t="shared" si="499"/>
        <v>0.25</v>
      </c>
      <c r="AK2304">
        <f t="shared" si="500"/>
        <v>0.5</v>
      </c>
      <c r="AL2304">
        <f t="shared" si="501"/>
        <v>0.5</v>
      </c>
      <c r="AM2304">
        <f t="shared" si="502"/>
        <v>0.5</v>
      </c>
      <c r="AN2304" s="6">
        <f t="shared" si="503"/>
        <v>1</v>
      </c>
      <c r="AO2304" t="str">
        <f>VLOOKUP(BD_PONDERACIONES[[#This Row],[Comuna]],Tabla3[#All],2,0)</f>
        <v>Cordillera</v>
      </c>
    </row>
    <row r="2305" spans="1:41" x14ac:dyDescent="0.35">
      <c r="A2305" t="s">
        <v>11473</v>
      </c>
      <c r="B2305" t="s">
        <v>11474</v>
      </c>
      <c r="C2305" t="s">
        <v>11475</v>
      </c>
      <c r="D2305" s="5">
        <v>44777</v>
      </c>
      <c r="E2305" s="5">
        <v>44750</v>
      </c>
      <c r="F2305" t="s">
        <v>753</v>
      </c>
      <c r="G2305" t="s">
        <v>11476</v>
      </c>
      <c r="H2305" t="s">
        <v>3456</v>
      </c>
      <c r="J2305" t="s">
        <v>756</v>
      </c>
      <c r="K2305" t="s">
        <v>756</v>
      </c>
      <c r="L2305" t="s">
        <v>773</v>
      </c>
      <c r="M2305" t="s">
        <v>773</v>
      </c>
      <c r="N2305" t="s">
        <v>756</v>
      </c>
      <c r="O2305" t="s">
        <v>756</v>
      </c>
      <c r="P2305" t="s">
        <v>758</v>
      </c>
      <c r="Q2305" t="s">
        <v>759</v>
      </c>
      <c r="R2305" t="s">
        <v>759</v>
      </c>
      <c r="S2305" t="s">
        <v>757</v>
      </c>
      <c r="T2305" t="s">
        <v>757</v>
      </c>
      <c r="U2305" t="s">
        <v>757</v>
      </c>
      <c r="V2305" t="s">
        <v>756</v>
      </c>
      <c r="W2305" t="s">
        <v>768</v>
      </c>
      <c r="X2305" t="s">
        <v>11477</v>
      </c>
      <c r="Y2305" t="str">
        <f t="shared" si="490"/>
        <v>julio</v>
      </c>
      <c r="Z2305">
        <f>YEAR(BD_PONDERACIONES[[#This Row],[Fecha Ejecución del Ticket]])</f>
        <v>2022</v>
      </c>
      <c r="AA2305" t="str">
        <f t="shared" si="491"/>
        <v>agosto</v>
      </c>
      <c r="AB2305">
        <f>YEAR(BD_PONDERACIONES[[#This Row],[Fecha de Inspección]])</f>
        <v>2022</v>
      </c>
      <c r="AC2305">
        <f t="shared" si="492"/>
        <v>0.5</v>
      </c>
      <c r="AD2305">
        <f t="shared" si="493"/>
        <v>0.5</v>
      </c>
      <c r="AE2305">
        <f t="shared" si="494"/>
        <v>0</v>
      </c>
      <c r="AF2305">
        <f t="shared" si="495"/>
        <v>0</v>
      </c>
      <c r="AG2305">
        <f t="shared" si="496"/>
        <v>0.5</v>
      </c>
      <c r="AH2305">
        <f t="shared" si="497"/>
        <v>0.5</v>
      </c>
      <c r="AI2305">
        <f t="shared" si="498"/>
        <v>0.25</v>
      </c>
      <c r="AJ2305">
        <f t="shared" si="499"/>
        <v>0.25</v>
      </c>
      <c r="AK2305">
        <f t="shared" si="500"/>
        <v>0.5</v>
      </c>
      <c r="AL2305">
        <f t="shared" si="501"/>
        <v>0.5</v>
      </c>
      <c r="AM2305">
        <f t="shared" si="502"/>
        <v>0.17499999999999999</v>
      </c>
      <c r="AN2305" s="6">
        <f t="shared" si="503"/>
        <v>0.63500000000000001</v>
      </c>
      <c r="AO2305" t="str">
        <f>VLOOKUP(BD_PONDERACIONES[[#This Row],[Comuna]],Tabla3[#All],2,0)</f>
        <v>Cordillera</v>
      </c>
    </row>
    <row r="2306" spans="1:41" x14ac:dyDescent="0.35">
      <c r="A2306" t="s">
        <v>11478</v>
      </c>
      <c r="B2306" t="s">
        <v>11479</v>
      </c>
      <c r="C2306" t="s">
        <v>11480</v>
      </c>
      <c r="D2306" s="5">
        <v>44777</v>
      </c>
      <c r="E2306" s="5">
        <v>44753</v>
      </c>
      <c r="F2306" t="s">
        <v>753</v>
      </c>
      <c r="G2306" t="s">
        <v>11481</v>
      </c>
      <c r="H2306" t="s">
        <v>3456</v>
      </c>
      <c r="J2306" t="s">
        <v>756</v>
      </c>
      <c r="K2306" t="s">
        <v>756</v>
      </c>
      <c r="L2306" t="s">
        <v>757</v>
      </c>
      <c r="M2306" t="s">
        <v>757</v>
      </c>
      <c r="N2306" t="s">
        <v>756</v>
      </c>
      <c r="O2306" t="s">
        <v>756</v>
      </c>
      <c r="P2306" t="s">
        <v>765</v>
      </c>
      <c r="Q2306" t="s">
        <v>759</v>
      </c>
      <c r="R2306" t="s">
        <v>759</v>
      </c>
      <c r="S2306" t="s">
        <v>756</v>
      </c>
      <c r="T2306" t="s">
        <v>756</v>
      </c>
      <c r="U2306" t="s">
        <v>756</v>
      </c>
      <c r="V2306" t="s">
        <v>756</v>
      </c>
      <c r="W2306" t="s">
        <v>768</v>
      </c>
      <c r="X2306" t="s">
        <v>6086</v>
      </c>
      <c r="Y2306" t="str">
        <f t="shared" ref="Y2306:Y2369" si="504">TEXT(E2306,"MMMM")</f>
        <v>julio</v>
      </c>
      <c r="Z2306">
        <f>YEAR(BD_PONDERACIONES[[#This Row],[Fecha Ejecución del Ticket]])</f>
        <v>2022</v>
      </c>
      <c r="AA2306" t="str">
        <f t="shared" ref="AA2306:AA2369" si="505">TEXT(D2306,"MMMM")</f>
        <v>agosto</v>
      </c>
      <c r="AB2306">
        <f>YEAR(BD_PONDERACIONES[[#This Row],[Fecha de Inspección]])</f>
        <v>2022</v>
      </c>
      <c r="AC2306">
        <f t="shared" ref="AC2306:AC2369" si="506">IF(OR(J2306="Cumple",J2306="No Aplica"),0.5,0)</f>
        <v>0.5</v>
      </c>
      <c r="AD2306">
        <f t="shared" ref="AD2306:AD2369" si="507">IF(OR(K2306="CUMPLE",K2306="No Aplica"),0.5,0)</f>
        <v>0.5</v>
      </c>
      <c r="AE2306">
        <f t="shared" ref="AE2306:AE2369" si="508">IF(OR(L2306="CUMPLE",L2306="No Aplica"),0.5,0)</f>
        <v>0.5</v>
      </c>
      <c r="AF2306">
        <f t="shared" ref="AF2306:AF2369" si="509">IF(OR(M2306="CUMPLE",M2306="No Aplica"),0.5,0)</f>
        <v>0.5</v>
      </c>
      <c r="AG2306">
        <f t="shared" ref="AG2306:AG2369" si="510">IF(OR(N2306="CUMPLE",N2306="No Aplica"),0.5,IF(N2306="Cumple Mayormente",0.325,IF(N2306="Cumple Parcialmente",0.175,0)))</f>
        <v>0.5</v>
      </c>
      <c r="AH2306">
        <f t="shared" ref="AH2306:AH2369" si="511">IF(OR(O2306="CUMPLE",O2306="No Aplica"),0.5,IF(O2306="Cumple Mayormente",0.325,IF(O2306="Cumple Parcialmente",0.175,0)))</f>
        <v>0.5</v>
      </c>
      <c r="AI2306">
        <f t="shared" ref="AI2306:AI2369" si="512">IF(OR(S2306="CUMPLE",S2306="No Aplica"),0.25,IF(S2306="Cumple Mayormente",0.1625,IF(S2306="Cumple Parcialmente",0.0875,0)))</f>
        <v>0.25</v>
      </c>
      <c r="AJ2306">
        <f t="shared" ref="AJ2306:AJ2369" si="513">IF(OR(T2306="CUMPLE",T2306="No Aplica"),0.25,IF(T2306="Cumple Mayormente",0.1625,IF(T2306="Cumple Parcialmente",0.0875,0)))</f>
        <v>0.25</v>
      </c>
      <c r="AK2306">
        <f t="shared" ref="AK2306:AK2369" si="514">IF(OR(U2306="CUMPLE",U2306="No Aplica"),0.5,IF(U2306="Cumple Mayormente",0.325,IF(U2306="Cumple Parcialmente",0.175,0)))</f>
        <v>0.5</v>
      </c>
      <c r="AL2306">
        <f t="shared" ref="AL2306:AL2369" si="515">IF(OR(V2306="CUMPLE",V2306="No Aplica"),0.5,IF(V2306="Cumple Mayormente",0.325,IF(V2306="Cumple Parcialmente",0.175,0)))</f>
        <v>0.5</v>
      </c>
      <c r="AM2306">
        <f t="shared" ref="AM2306:AM2369" si="516">IF(OR(W2306="CUMPLE",W2306="No Aplica"),0.5,IF(W2306="Cumple Mayormente",0.325,IF(W2306="Cumple Parcialmente",0.175,0)))</f>
        <v>0.17499999999999999</v>
      </c>
      <c r="AN2306" s="6">
        <f t="shared" ref="AN2306:AN2369" si="517">((AC2306+AD2306)*0.2)+((AE2306+AF2306)*0.3)+((AG2306+AH2306)*0.15)+((AI2306+AJ2306+AK2306)*0.15)+((AL2306+AM2306)*0.2)</f>
        <v>0.93500000000000005</v>
      </c>
      <c r="AO2306" t="str">
        <f>VLOOKUP(BD_PONDERACIONES[[#This Row],[Comuna]],Tabla3[#All],2,0)</f>
        <v>Cordillera</v>
      </c>
    </row>
    <row r="2307" spans="1:41" x14ac:dyDescent="0.35">
      <c r="A2307" t="s">
        <v>11482</v>
      </c>
      <c r="B2307" t="s">
        <v>11483</v>
      </c>
      <c r="C2307" t="s">
        <v>11484</v>
      </c>
      <c r="D2307" s="5">
        <v>44777</v>
      </c>
      <c r="E2307" s="5">
        <v>44755</v>
      </c>
      <c r="F2307" t="s">
        <v>753</v>
      </c>
      <c r="G2307" t="s">
        <v>11485</v>
      </c>
      <c r="H2307" t="s">
        <v>3456</v>
      </c>
      <c r="J2307" t="s">
        <v>756</v>
      </c>
      <c r="K2307" t="s">
        <v>756</v>
      </c>
      <c r="L2307" t="s">
        <v>773</v>
      </c>
      <c r="M2307" t="s">
        <v>773</v>
      </c>
      <c r="N2307" t="s">
        <v>756</v>
      </c>
      <c r="O2307" t="s">
        <v>756</v>
      </c>
      <c r="P2307" t="s">
        <v>758</v>
      </c>
      <c r="Q2307" t="s">
        <v>759</v>
      </c>
      <c r="R2307" t="s">
        <v>759</v>
      </c>
      <c r="S2307" t="s">
        <v>757</v>
      </c>
      <c r="T2307" t="s">
        <v>757</v>
      </c>
      <c r="U2307" t="s">
        <v>757</v>
      </c>
      <c r="V2307" t="s">
        <v>768</v>
      </c>
      <c r="W2307" t="s">
        <v>768</v>
      </c>
      <c r="X2307" t="s">
        <v>11486</v>
      </c>
      <c r="Y2307" t="str">
        <f t="shared" si="504"/>
        <v>julio</v>
      </c>
      <c r="Z2307">
        <f>YEAR(BD_PONDERACIONES[[#This Row],[Fecha Ejecución del Ticket]])</f>
        <v>2022</v>
      </c>
      <c r="AA2307" t="str">
        <f t="shared" si="505"/>
        <v>agosto</v>
      </c>
      <c r="AB2307">
        <f>YEAR(BD_PONDERACIONES[[#This Row],[Fecha de Inspección]])</f>
        <v>2022</v>
      </c>
      <c r="AC2307">
        <f t="shared" si="506"/>
        <v>0.5</v>
      </c>
      <c r="AD2307">
        <f t="shared" si="507"/>
        <v>0.5</v>
      </c>
      <c r="AE2307">
        <f t="shared" si="508"/>
        <v>0</v>
      </c>
      <c r="AF2307">
        <f t="shared" si="509"/>
        <v>0</v>
      </c>
      <c r="AG2307">
        <f t="shared" si="510"/>
        <v>0.5</v>
      </c>
      <c r="AH2307">
        <f t="shared" si="511"/>
        <v>0.5</v>
      </c>
      <c r="AI2307">
        <f t="shared" si="512"/>
        <v>0.25</v>
      </c>
      <c r="AJ2307">
        <f t="shared" si="513"/>
        <v>0.25</v>
      </c>
      <c r="AK2307">
        <f t="shared" si="514"/>
        <v>0.5</v>
      </c>
      <c r="AL2307">
        <f t="shared" si="515"/>
        <v>0.17499999999999999</v>
      </c>
      <c r="AM2307">
        <f t="shared" si="516"/>
        <v>0.17499999999999999</v>
      </c>
      <c r="AN2307" s="6">
        <f t="shared" si="517"/>
        <v>0.56999999999999995</v>
      </c>
      <c r="AO2307" t="str">
        <f>VLOOKUP(BD_PONDERACIONES[[#This Row],[Comuna]],Tabla3[#All],2,0)</f>
        <v>Cordillera</v>
      </c>
    </row>
    <row r="2308" spans="1:41" x14ac:dyDescent="0.35">
      <c r="A2308" t="s">
        <v>11487</v>
      </c>
      <c r="B2308" t="s">
        <v>11488</v>
      </c>
      <c r="C2308" t="s">
        <v>11489</v>
      </c>
      <c r="D2308" s="5">
        <v>44777</v>
      </c>
      <c r="E2308" s="5">
        <v>44768</v>
      </c>
      <c r="F2308" t="s">
        <v>763</v>
      </c>
      <c r="G2308" t="s">
        <v>11490</v>
      </c>
      <c r="H2308" t="s">
        <v>3456</v>
      </c>
      <c r="J2308" t="s">
        <v>756</v>
      </c>
      <c r="K2308" t="s">
        <v>756</v>
      </c>
      <c r="L2308" t="s">
        <v>773</v>
      </c>
      <c r="M2308" t="s">
        <v>773</v>
      </c>
      <c r="N2308" t="s">
        <v>756</v>
      </c>
      <c r="O2308" t="s">
        <v>756</v>
      </c>
      <c r="P2308" t="s">
        <v>758</v>
      </c>
      <c r="Q2308" t="s">
        <v>759</v>
      </c>
      <c r="R2308" t="s">
        <v>759</v>
      </c>
      <c r="S2308" t="s">
        <v>757</v>
      </c>
      <c r="T2308" t="s">
        <v>757</v>
      </c>
      <c r="U2308" t="s">
        <v>757</v>
      </c>
      <c r="V2308" t="s">
        <v>756</v>
      </c>
      <c r="W2308" t="s">
        <v>768</v>
      </c>
      <c r="X2308" t="s">
        <v>11346</v>
      </c>
      <c r="Y2308" t="str">
        <f t="shared" si="504"/>
        <v>julio</v>
      </c>
      <c r="Z2308">
        <f>YEAR(BD_PONDERACIONES[[#This Row],[Fecha Ejecución del Ticket]])</f>
        <v>2022</v>
      </c>
      <c r="AA2308" t="str">
        <f t="shared" si="505"/>
        <v>agosto</v>
      </c>
      <c r="AB2308">
        <f>YEAR(BD_PONDERACIONES[[#This Row],[Fecha de Inspección]])</f>
        <v>2022</v>
      </c>
      <c r="AC2308">
        <f t="shared" si="506"/>
        <v>0.5</v>
      </c>
      <c r="AD2308">
        <f t="shared" si="507"/>
        <v>0.5</v>
      </c>
      <c r="AE2308">
        <f t="shared" si="508"/>
        <v>0</v>
      </c>
      <c r="AF2308">
        <f t="shared" si="509"/>
        <v>0</v>
      </c>
      <c r="AG2308">
        <f t="shared" si="510"/>
        <v>0.5</v>
      </c>
      <c r="AH2308">
        <f t="shared" si="511"/>
        <v>0.5</v>
      </c>
      <c r="AI2308">
        <f t="shared" si="512"/>
        <v>0.25</v>
      </c>
      <c r="AJ2308">
        <f t="shared" si="513"/>
        <v>0.25</v>
      </c>
      <c r="AK2308">
        <f t="shared" si="514"/>
        <v>0.5</v>
      </c>
      <c r="AL2308">
        <f t="shared" si="515"/>
        <v>0.5</v>
      </c>
      <c r="AM2308">
        <f t="shared" si="516"/>
        <v>0.17499999999999999</v>
      </c>
      <c r="AN2308" s="6">
        <f t="shared" si="517"/>
        <v>0.63500000000000001</v>
      </c>
      <c r="AO2308" t="str">
        <f>VLOOKUP(BD_PONDERACIONES[[#This Row],[Comuna]],Tabla3[#All],2,0)</f>
        <v>Cordillera</v>
      </c>
    </row>
    <row r="2309" spans="1:41" x14ac:dyDescent="0.35">
      <c r="A2309" t="s">
        <v>11491</v>
      </c>
      <c r="B2309" t="s">
        <v>11492</v>
      </c>
      <c r="C2309" t="s">
        <v>11493</v>
      </c>
      <c r="D2309" s="5">
        <v>44777</v>
      </c>
      <c r="E2309" s="5">
        <v>44757</v>
      </c>
      <c r="F2309" t="s">
        <v>753</v>
      </c>
      <c r="G2309" t="s">
        <v>11494</v>
      </c>
      <c r="H2309" t="s">
        <v>3456</v>
      </c>
      <c r="J2309" t="s">
        <v>756</v>
      </c>
      <c r="K2309" t="s">
        <v>756</v>
      </c>
      <c r="L2309" t="s">
        <v>773</v>
      </c>
      <c r="M2309" t="s">
        <v>773</v>
      </c>
      <c r="N2309" t="s">
        <v>756</v>
      </c>
      <c r="O2309" t="s">
        <v>756</v>
      </c>
      <c r="P2309" t="s">
        <v>765</v>
      </c>
      <c r="Q2309" t="s">
        <v>11495</v>
      </c>
      <c r="R2309" t="s">
        <v>11496</v>
      </c>
      <c r="S2309" t="s">
        <v>756</v>
      </c>
      <c r="T2309" t="s">
        <v>756</v>
      </c>
      <c r="U2309" t="s">
        <v>756</v>
      </c>
      <c r="V2309" t="s">
        <v>756</v>
      </c>
      <c r="W2309" t="s">
        <v>768</v>
      </c>
      <c r="X2309" t="s">
        <v>11497</v>
      </c>
      <c r="Y2309" t="str">
        <f t="shared" si="504"/>
        <v>julio</v>
      </c>
      <c r="Z2309">
        <f>YEAR(BD_PONDERACIONES[[#This Row],[Fecha Ejecución del Ticket]])</f>
        <v>2022</v>
      </c>
      <c r="AA2309" t="str">
        <f t="shared" si="505"/>
        <v>agosto</v>
      </c>
      <c r="AB2309">
        <f>YEAR(BD_PONDERACIONES[[#This Row],[Fecha de Inspección]])</f>
        <v>2022</v>
      </c>
      <c r="AC2309">
        <f t="shared" si="506"/>
        <v>0.5</v>
      </c>
      <c r="AD2309">
        <f t="shared" si="507"/>
        <v>0.5</v>
      </c>
      <c r="AE2309">
        <f t="shared" si="508"/>
        <v>0</v>
      </c>
      <c r="AF2309">
        <f t="shared" si="509"/>
        <v>0</v>
      </c>
      <c r="AG2309">
        <f t="shared" si="510"/>
        <v>0.5</v>
      </c>
      <c r="AH2309">
        <f t="shared" si="511"/>
        <v>0.5</v>
      </c>
      <c r="AI2309">
        <f t="shared" si="512"/>
        <v>0.25</v>
      </c>
      <c r="AJ2309">
        <f t="shared" si="513"/>
        <v>0.25</v>
      </c>
      <c r="AK2309">
        <f t="shared" si="514"/>
        <v>0.5</v>
      </c>
      <c r="AL2309">
        <f t="shared" si="515"/>
        <v>0.5</v>
      </c>
      <c r="AM2309">
        <f t="shared" si="516"/>
        <v>0.17499999999999999</v>
      </c>
      <c r="AN2309" s="6">
        <f t="shared" si="517"/>
        <v>0.63500000000000001</v>
      </c>
      <c r="AO2309" t="str">
        <f>VLOOKUP(BD_PONDERACIONES[[#This Row],[Comuna]],Tabla3[#All],2,0)</f>
        <v>Cordillera</v>
      </c>
    </row>
    <row r="2310" spans="1:41" x14ac:dyDescent="0.35">
      <c r="A2310" t="s">
        <v>11498</v>
      </c>
      <c r="B2310" t="s">
        <v>11499</v>
      </c>
      <c r="C2310" t="s">
        <v>11500</v>
      </c>
      <c r="D2310" s="5">
        <v>44777</v>
      </c>
      <c r="E2310" s="5">
        <v>44770</v>
      </c>
      <c r="F2310" t="s">
        <v>763</v>
      </c>
      <c r="G2310" t="s">
        <v>11501</v>
      </c>
      <c r="H2310" t="s">
        <v>3456</v>
      </c>
      <c r="J2310" t="s">
        <v>756</v>
      </c>
      <c r="K2310" t="s">
        <v>756</v>
      </c>
      <c r="L2310" t="s">
        <v>773</v>
      </c>
      <c r="M2310" t="s">
        <v>773</v>
      </c>
      <c r="N2310" t="s">
        <v>756</v>
      </c>
      <c r="O2310" t="s">
        <v>756</v>
      </c>
      <c r="P2310" t="s">
        <v>758</v>
      </c>
      <c r="Q2310" t="s">
        <v>759</v>
      </c>
      <c r="R2310" t="s">
        <v>759</v>
      </c>
      <c r="S2310" t="s">
        <v>757</v>
      </c>
      <c r="T2310" t="s">
        <v>757</v>
      </c>
      <c r="U2310" t="s">
        <v>757</v>
      </c>
      <c r="V2310" t="s">
        <v>756</v>
      </c>
      <c r="W2310" t="s">
        <v>768</v>
      </c>
      <c r="X2310" t="s">
        <v>11502</v>
      </c>
      <c r="Y2310" t="str">
        <f t="shared" si="504"/>
        <v>julio</v>
      </c>
      <c r="Z2310">
        <f>YEAR(BD_PONDERACIONES[[#This Row],[Fecha Ejecución del Ticket]])</f>
        <v>2022</v>
      </c>
      <c r="AA2310" t="str">
        <f t="shared" si="505"/>
        <v>agosto</v>
      </c>
      <c r="AB2310">
        <f>YEAR(BD_PONDERACIONES[[#This Row],[Fecha de Inspección]])</f>
        <v>2022</v>
      </c>
      <c r="AC2310">
        <f t="shared" si="506"/>
        <v>0.5</v>
      </c>
      <c r="AD2310">
        <f t="shared" si="507"/>
        <v>0.5</v>
      </c>
      <c r="AE2310">
        <f t="shared" si="508"/>
        <v>0</v>
      </c>
      <c r="AF2310">
        <f t="shared" si="509"/>
        <v>0</v>
      </c>
      <c r="AG2310">
        <f t="shared" si="510"/>
        <v>0.5</v>
      </c>
      <c r="AH2310">
        <f t="shared" si="511"/>
        <v>0.5</v>
      </c>
      <c r="AI2310">
        <f t="shared" si="512"/>
        <v>0.25</v>
      </c>
      <c r="AJ2310">
        <f t="shared" si="513"/>
        <v>0.25</v>
      </c>
      <c r="AK2310">
        <f t="shared" si="514"/>
        <v>0.5</v>
      </c>
      <c r="AL2310">
        <f t="shared" si="515"/>
        <v>0.5</v>
      </c>
      <c r="AM2310">
        <f t="shared" si="516"/>
        <v>0.17499999999999999</v>
      </c>
      <c r="AN2310" s="6">
        <f t="shared" si="517"/>
        <v>0.63500000000000001</v>
      </c>
      <c r="AO2310" t="str">
        <f>VLOOKUP(BD_PONDERACIONES[[#This Row],[Comuna]],Tabla3[#All],2,0)</f>
        <v>Cordillera</v>
      </c>
    </row>
    <row r="2311" spans="1:41" x14ac:dyDescent="0.35">
      <c r="A2311" t="s">
        <v>11503</v>
      </c>
      <c r="B2311" t="s">
        <v>11504</v>
      </c>
      <c r="C2311" t="s">
        <v>11505</v>
      </c>
      <c r="D2311" s="5">
        <v>44777</v>
      </c>
      <c r="E2311" s="5">
        <v>44756</v>
      </c>
      <c r="F2311" t="s">
        <v>753</v>
      </c>
      <c r="G2311" t="s">
        <v>11506</v>
      </c>
      <c r="H2311" t="s">
        <v>3456</v>
      </c>
      <c r="J2311" t="s">
        <v>756</v>
      </c>
      <c r="K2311" t="s">
        <v>756</v>
      </c>
      <c r="L2311" t="s">
        <v>757</v>
      </c>
      <c r="M2311" t="s">
        <v>757</v>
      </c>
      <c r="N2311" t="s">
        <v>756</v>
      </c>
      <c r="O2311" t="s">
        <v>756</v>
      </c>
      <c r="P2311" t="s">
        <v>758</v>
      </c>
      <c r="Q2311" t="s">
        <v>759</v>
      </c>
      <c r="R2311" t="s">
        <v>759</v>
      </c>
      <c r="S2311" t="s">
        <v>757</v>
      </c>
      <c r="T2311" t="s">
        <v>757</v>
      </c>
      <c r="U2311" t="s">
        <v>757</v>
      </c>
      <c r="V2311" t="s">
        <v>756</v>
      </c>
      <c r="W2311" t="s">
        <v>768</v>
      </c>
      <c r="X2311" t="s">
        <v>11507</v>
      </c>
      <c r="Y2311" t="str">
        <f t="shared" si="504"/>
        <v>julio</v>
      </c>
      <c r="Z2311">
        <f>YEAR(BD_PONDERACIONES[[#This Row],[Fecha Ejecución del Ticket]])</f>
        <v>2022</v>
      </c>
      <c r="AA2311" t="str">
        <f t="shared" si="505"/>
        <v>agosto</v>
      </c>
      <c r="AB2311">
        <f>YEAR(BD_PONDERACIONES[[#This Row],[Fecha de Inspección]])</f>
        <v>2022</v>
      </c>
      <c r="AC2311">
        <f t="shared" si="506"/>
        <v>0.5</v>
      </c>
      <c r="AD2311">
        <f t="shared" si="507"/>
        <v>0.5</v>
      </c>
      <c r="AE2311">
        <f t="shared" si="508"/>
        <v>0.5</v>
      </c>
      <c r="AF2311">
        <f t="shared" si="509"/>
        <v>0.5</v>
      </c>
      <c r="AG2311">
        <f t="shared" si="510"/>
        <v>0.5</v>
      </c>
      <c r="AH2311">
        <f t="shared" si="511"/>
        <v>0.5</v>
      </c>
      <c r="AI2311">
        <f t="shared" si="512"/>
        <v>0.25</v>
      </c>
      <c r="AJ2311">
        <f t="shared" si="513"/>
        <v>0.25</v>
      </c>
      <c r="AK2311">
        <f t="shared" si="514"/>
        <v>0.5</v>
      </c>
      <c r="AL2311">
        <f t="shared" si="515"/>
        <v>0.5</v>
      </c>
      <c r="AM2311">
        <f t="shared" si="516"/>
        <v>0.17499999999999999</v>
      </c>
      <c r="AN2311" s="6">
        <f t="shared" si="517"/>
        <v>0.93500000000000005</v>
      </c>
      <c r="AO2311" t="str">
        <f>VLOOKUP(BD_PONDERACIONES[[#This Row],[Comuna]],Tabla3[#All],2,0)</f>
        <v>Cordillera</v>
      </c>
    </row>
    <row r="2312" spans="1:41" x14ac:dyDescent="0.35">
      <c r="A2312" t="s">
        <v>11508</v>
      </c>
      <c r="B2312" t="s">
        <v>11509</v>
      </c>
      <c r="C2312" t="s">
        <v>11510</v>
      </c>
      <c r="D2312" s="5">
        <v>44777</v>
      </c>
      <c r="E2312" s="5">
        <v>44768</v>
      </c>
      <c r="F2312" t="s">
        <v>763</v>
      </c>
      <c r="G2312" t="s">
        <v>11511</v>
      </c>
      <c r="H2312" t="s">
        <v>3456</v>
      </c>
      <c r="J2312" t="s">
        <v>756</v>
      </c>
      <c r="K2312" t="s">
        <v>756</v>
      </c>
      <c r="L2312" t="s">
        <v>757</v>
      </c>
      <c r="M2312" t="s">
        <v>757</v>
      </c>
      <c r="N2312" t="s">
        <v>756</v>
      </c>
      <c r="O2312" t="s">
        <v>756</v>
      </c>
      <c r="P2312" t="s">
        <v>758</v>
      </c>
      <c r="Q2312" t="s">
        <v>759</v>
      </c>
      <c r="R2312" t="s">
        <v>759</v>
      </c>
      <c r="S2312" t="s">
        <v>757</v>
      </c>
      <c r="T2312" t="s">
        <v>757</v>
      </c>
      <c r="U2312" t="s">
        <v>757</v>
      </c>
      <c r="V2312" t="s">
        <v>756</v>
      </c>
      <c r="W2312" t="s">
        <v>768</v>
      </c>
      <c r="X2312" t="s">
        <v>11512</v>
      </c>
      <c r="Y2312" t="str">
        <f t="shared" si="504"/>
        <v>julio</v>
      </c>
      <c r="Z2312">
        <f>YEAR(BD_PONDERACIONES[[#This Row],[Fecha Ejecución del Ticket]])</f>
        <v>2022</v>
      </c>
      <c r="AA2312" t="str">
        <f t="shared" si="505"/>
        <v>agosto</v>
      </c>
      <c r="AB2312">
        <f>YEAR(BD_PONDERACIONES[[#This Row],[Fecha de Inspección]])</f>
        <v>2022</v>
      </c>
      <c r="AC2312">
        <f t="shared" si="506"/>
        <v>0.5</v>
      </c>
      <c r="AD2312">
        <f t="shared" si="507"/>
        <v>0.5</v>
      </c>
      <c r="AE2312">
        <f t="shared" si="508"/>
        <v>0.5</v>
      </c>
      <c r="AF2312">
        <f t="shared" si="509"/>
        <v>0.5</v>
      </c>
      <c r="AG2312">
        <f t="shared" si="510"/>
        <v>0.5</v>
      </c>
      <c r="AH2312">
        <f t="shared" si="511"/>
        <v>0.5</v>
      </c>
      <c r="AI2312">
        <f t="shared" si="512"/>
        <v>0.25</v>
      </c>
      <c r="AJ2312">
        <f t="shared" si="513"/>
        <v>0.25</v>
      </c>
      <c r="AK2312">
        <f t="shared" si="514"/>
        <v>0.5</v>
      </c>
      <c r="AL2312">
        <f t="shared" si="515"/>
        <v>0.5</v>
      </c>
      <c r="AM2312">
        <f t="shared" si="516"/>
        <v>0.17499999999999999</v>
      </c>
      <c r="AN2312" s="6">
        <f t="shared" si="517"/>
        <v>0.93500000000000005</v>
      </c>
      <c r="AO2312" t="str">
        <f>VLOOKUP(BD_PONDERACIONES[[#This Row],[Comuna]],Tabla3[#All],2,0)</f>
        <v>Cordillera</v>
      </c>
    </row>
    <row r="2313" spans="1:41" x14ac:dyDescent="0.35">
      <c r="A2313" t="s">
        <v>11513</v>
      </c>
      <c r="B2313" t="s">
        <v>11514</v>
      </c>
      <c r="C2313" t="s">
        <v>11515</v>
      </c>
      <c r="D2313" s="5">
        <v>44777</v>
      </c>
      <c r="E2313" s="5">
        <v>44773</v>
      </c>
      <c r="F2313" t="s">
        <v>763</v>
      </c>
      <c r="G2313" t="s">
        <v>11516</v>
      </c>
      <c r="H2313" t="s">
        <v>3456</v>
      </c>
      <c r="J2313" t="s">
        <v>756</v>
      </c>
      <c r="K2313" t="s">
        <v>756</v>
      </c>
      <c r="L2313" t="s">
        <v>757</v>
      </c>
      <c r="M2313" t="s">
        <v>757</v>
      </c>
      <c r="N2313" t="s">
        <v>756</v>
      </c>
      <c r="O2313" t="s">
        <v>756</v>
      </c>
      <c r="P2313" t="s">
        <v>758</v>
      </c>
      <c r="Q2313" t="s">
        <v>759</v>
      </c>
      <c r="R2313" t="s">
        <v>759</v>
      </c>
      <c r="S2313" t="s">
        <v>757</v>
      </c>
      <c r="T2313" t="s">
        <v>757</v>
      </c>
      <c r="U2313" t="s">
        <v>757</v>
      </c>
      <c r="V2313" t="s">
        <v>756</v>
      </c>
      <c r="W2313" t="s">
        <v>768</v>
      </c>
      <c r="X2313" t="s">
        <v>11346</v>
      </c>
      <c r="Y2313" t="str">
        <f t="shared" si="504"/>
        <v>julio</v>
      </c>
      <c r="Z2313">
        <f>YEAR(BD_PONDERACIONES[[#This Row],[Fecha Ejecución del Ticket]])</f>
        <v>2022</v>
      </c>
      <c r="AA2313" t="str">
        <f t="shared" si="505"/>
        <v>agosto</v>
      </c>
      <c r="AB2313">
        <f>YEAR(BD_PONDERACIONES[[#This Row],[Fecha de Inspección]])</f>
        <v>2022</v>
      </c>
      <c r="AC2313">
        <f t="shared" si="506"/>
        <v>0.5</v>
      </c>
      <c r="AD2313">
        <f t="shared" si="507"/>
        <v>0.5</v>
      </c>
      <c r="AE2313">
        <f t="shared" si="508"/>
        <v>0.5</v>
      </c>
      <c r="AF2313">
        <f t="shared" si="509"/>
        <v>0.5</v>
      </c>
      <c r="AG2313">
        <f t="shared" si="510"/>
        <v>0.5</v>
      </c>
      <c r="AH2313">
        <f t="shared" si="511"/>
        <v>0.5</v>
      </c>
      <c r="AI2313">
        <f t="shared" si="512"/>
        <v>0.25</v>
      </c>
      <c r="AJ2313">
        <f t="shared" si="513"/>
        <v>0.25</v>
      </c>
      <c r="AK2313">
        <f t="shared" si="514"/>
        <v>0.5</v>
      </c>
      <c r="AL2313">
        <f t="shared" si="515"/>
        <v>0.5</v>
      </c>
      <c r="AM2313">
        <f t="shared" si="516"/>
        <v>0.17499999999999999</v>
      </c>
      <c r="AN2313" s="6">
        <f t="shared" si="517"/>
        <v>0.93500000000000005</v>
      </c>
      <c r="AO2313" t="str">
        <f>VLOOKUP(BD_PONDERACIONES[[#This Row],[Comuna]],Tabla3[#All],2,0)</f>
        <v>Cordillera</v>
      </c>
    </row>
    <row r="2314" spans="1:41" x14ac:dyDescent="0.35">
      <c r="A2314" t="s">
        <v>11517</v>
      </c>
      <c r="B2314" t="s">
        <v>11518</v>
      </c>
      <c r="C2314" t="s">
        <v>11519</v>
      </c>
      <c r="D2314" s="5">
        <v>44777</v>
      </c>
      <c r="E2314" s="5">
        <v>44771</v>
      </c>
      <c r="F2314" t="s">
        <v>763</v>
      </c>
      <c r="G2314" t="s">
        <v>11520</v>
      </c>
      <c r="H2314" t="s">
        <v>3456</v>
      </c>
      <c r="J2314" t="s">
        <v>756</v>
      </c>
      <c r="K2314" t="s">
        <v>756</v>
      </c>
      <c r="L2314" t="s">
        <v>773</v>
      </c>
      <c r="M2314" t="s">
        <v>773</v>
      </c>
      <c r="N2314" t="s">
        <v>756</v>
      </c>
      <c r="O2314" t="s">
        <v>756</v>
      </c>
      <c r="P2314" t="s">
        <v>758</v>
      </c>
      <c r="Q2314" t="s">
        <v>759</v>
      </c>
      <c r="R2314" t="s">
        <v>759</v>
      </c>
      <c r="S2314" t="s">
        <v>757</v>
      </c>
      <c r="T2314" t="s">
        <v>757</v>
      </c>
      <c r="U2314" t="s">
        <v>757</v>
      </c>
      <c r="V2314" t="s">
        <v>756</v>
      </c>
      <c r="W2314" t="s">
        <v>768</v>
      </c>
      <c r="X2314" t="s">
        <v>4529</v>
      </c>
      <c r="Y2314" t="str">
        <f t="shared" si="504"/>
        <v>julio</v>
      </c>
      <c r="Z2314">
        <f>YEAR(BD_PONDERACIONES[[#This Row],[Fecha Ejecución del Ticket]])</f>
        <v>2022</v>
      </c>
      <c r="AA2314" t="str">
        <f t="shared" si="505"/>
        <v>agosto</v>
      </c>
      <c r="AB2314">
        <f>YEAR(BD_PONDERACIONES[[#This Row],[Fecha de Inspección]])</f>
        <v>2022</v>
      </c>
      <c r="AC2314">
        <f t="shared" si="506"/>
        <v>0.5</v>
      </c>
      <c r="AD2314">
        <f t="shared" si="507"/>
        <v>0.5</v>
      </c>
      <c r="AE2314">
        <f t="shared" si="508"/>
        <v>0</v>
      </c>
      <c r="AF2314">
        <f t="shared" si="509"/>
        <v>0</v>
      </c>
      <c r="AG2314">
        <f t="shared" si="510"/>
        <v>0.5</v>
      </c>
      <c r="AH2314">
        <f t="shared" si="511"/>
        <v>0.5</v>
      </c>
      <c r="AI2314">
        <f t="shared" si="512"/>
        <v>0.25</v>
      </c>
      <c r="AJ2314">
        <f t="shared" si="513"/>
        <v>0.25</v>
      </c>
      <c r="AK2314">
        <f t="shared" si="514"/>
        <v>0.5</v>
      </c>
      <c r="AL2314">
        <f t="shared" si="515"/>
        <v>0.5</v>
      </c>
      <c r="AM2314">
        <f t="shared" si="516"/>
        <v>0.17499999999999999</v>
      </c>
      <c r="AN2314" s="6">
        <f t="shared" si="517"/>
        <v>0.63500000000000001</v>
      </c>
      <c r="AO2314" t="str">
        <f>VLOOKUP(BD_PONDERACIONES[[#This Row],[Comuna]],Tabla3[#All],2,0)</f>
        <v>Cordillera</v>
      </c>
    </row>
    <row r="2315" spans="1:41" x14ac:dyDescent="0.35">
      <c r="A2315" t="s">
        <v>11521</v>
      </c>
      <c r="B2315" t="s">
        <v>11522</v>
      </c>
      <c r="C2315" t="s">
        <v>11523</v>
      </c>
      <c r="D2315" s="5">
        <v>44777</v>
      </c>
      <c r="E2315" s="5">
        <v>44772</v>
      </c>
      <c r="F2315" t="s">
        <v>763</v>
      </c>
      <c r="G2315" t="s">
        <v>11524</v>
      </c>
      <c r="H2315" t="s">
        <v>3456</v>
      </c>
      <c r="J2315" t="s">
        <v>756</v>
      </c>
      <c r="K2315" t="s">
        <v>756</v>
      </c>
      <c r="L2315" t="s">
        <v>757</v>
      </c>
      <c r="M2315" t="s">
        <v>757</v>
      </c>
      <c r="N2315" t="s">
        <v>756</v>
      </c>
      <c r="O2315" t="s">
        <v>756</v>
      </c>
      <c r="P2315" t="s">
        <v>758</v>
      </c>
      <c r="Q2315" t="s">
        <v>759</v>
      </c>
      <c r="R2315" t="s">
        <v>759</v>
      </c>
      <c r="S2315" t="s">
        <v>757</v>
      </c>
      <c r="T2315" t="s">
        <v>757</v>
      </c>
      <c r="U2315" t="s">
        <v>757</v>
      </c>
      <c r="V2315" t="s">
        <v>756</v>
      </c>
      <c r="W2315" t="s">
        <v>768</v>
      </c>
      <c r="X2315" t="s">
        <v>11525</v>
      </c>
      <c r="Y2315" t="str">
        <f t="shared" si="504"/>
        <v>julio</v>
      </c>
      <c r="Z2315">
        <f>YEAR(BD_PONDERACIONES[[#This Row],[Fecha Ejecución del Ticket]])</f>
        <v>2022</v>
      </c>
      <c r="AA2315" t="str">
        <f t="shared" si="505"/>
        <v>agosto</v>
      </c>
      <c r="AB2315">
        <f>YEAR(BD_PONDERACIONES[[#This Row],[Fecha de Inspección]])</f>
        <v>2022</v>
      </c>
      <c r="AC2315">
        <f t="shared" si="506"/>
        <v>0.5</v>
      </c>
      <c r="AD2315">
        <f t="shared" si="507"/>
        <v>0.5</v>
      </c>
      <c r="AE2315">
        <f t="shared" si="508"/>
        <v>0.5</v>
      </c>
      <c r="AF2315">
        <f t="shared" si="509"/>
        <v>0.5</v>
      </c>
      <c r="AG2315">
        <f t="shared" si="510"/>
        <v>0.5</v>
      </c>
      <c r="AH2315">
        <f t="shared" si="511"/>
        <v>0.5</v>
      </c>
      <c r="AI2315">
        <f t="shared" si="512"/>
        <v>0.25</v>
      </c>
      <c r="AJ2315">
        <f t="shared" si="513"/>
        <v>0.25</v>
      </c>
      <c r="AK2315">
        <f t="shared" si="514"/>
        <v>0.5</v>
      </c>
      <c r="AL2315">
        <f t="shared" si="515"/>
        <v>0.5</v>
      </c>
      <c r="AM2315">
        <f t="shared" si="516"/>
        <v>0.17499999999999999</v>
      </c>
      <c r="AN2315" s="6">
        <f t="shared" si="517"/>
        <v>0.93500000000000005</v>
      </c>
      <c r="AO2315" t="str">
        <f>VLOOKUP(BD_PONDERACIONES[[#This Row],[Comuna]],Tabla3[#All],2,0)</f>
        <v>Cordillera</v>
      </c>
    </row>
    <row r="2316" spans="1:41" x14ac:dyDescent="0.35">
      <c r="A2316" t="s">
        <v>11526</v>
      </c>
      <c r="B2316" t="s">
        <v>11527</v>
      </c>
      <c r="C2316" t="s">
        <v>11528</v>
      </c>
      <c r="D2316" s="5">
        <v>44777</v>
      </c>
      <c r="E2316" s="5">
        <v>44771</v>
      </c>
      <c r="F2316" t="s">
        <v>763</v>
      </c>
      <c r="G2316" t="s">
        <v>11529</v>
      </c>
      <c r="H2316" t="s">
        <v>3456</v>
      </c>
      <c r="J2316" t="s">
        <v>756</v>
      </c>
      <c r="K2316" t="s">
        <v>756</v>
      </c>
      <c r="L2316" t="s">
        <v>757</v>
      </c>
      <c r="M2316" t="s">
        <v>757</v>
      </c>
      <c r="N2316" t="s">
        <v>756</v>
      </c>
      <c r="O2316" t="s">
        <v>756</v>
      </c>
      <c r="P2316" t="s">
        <v>758</v>
      </c>
      <c r="Q2316" t="s">
        <v>759</v>
      </c>
      <c r="R2316" t="s">
        <v>759</v>
      </c>
      <c r="S2316" t="s">
        <v>757</v>
      </c>
      <c r="T2316" t="s">
        <v>757</v>
      </c>
      <c r="U2316" t="s">
        <v>757</v>
      </c>
      <c r="V2316" t="s">
        <v>756</v>
      </c>
      <c r="W2316" t="s">
        <v>768</v>
      </c>
      <c r="X2316" t="s">
        <v>11530</v>
      </c>
      <c r="Y2316" t="str">
        <f t="shared" si="504"/>
        <v>julio</v>
      </c>
      <c r="Z2316">
        <f>YEAR(BD_PONDERACIONES[[#This Row],[Fecha Ejecución del Ticket]])</f>
        <v>2022</v>
      </c>
      <c r="AA2316" t="str">
        <f t="shared" si="505"/>
        <v>agosto</v>
      </c>
      <c r="AB2316">
        <f>YEAR(BD_PONDERACIONES[[#This Row],[Fecha de Inspección]])</f>
        <v>2022</v>
      </c>
      <c r="AC2316">
        <f t="shared" si="506"/>
        <v>0.5</v>
      </c>
      <c r="AD2316">
        <f t="shared" si="507"/>
        <v>0.5</v>
      </c>
      <c r="AE2316">
        <f t="shared" si="508"/>
        <v>0.5</v>
      </c>
      <c r="AF2316">
        <f t="shared" si="509"/>
        <v>0.5</v>
      </c>
      <c r="AG2316">
        <f t="shared" si="510"/>
        <v>0.5</v>
      </c>
      <c r="AH2316">
        <f t="shared" si="511"/>
        <v>0.5</v>
      </c>
      <c r="AI2316">
        <f t="shared" si="512"/>
        <v>0.25</v>
      </c>
      <c r="AJ2316">
        <f t="shared" si="513"/>
        <v>0.25</v>
      </c>
      <c r="AK2316">
        <f t="shared" si="514"/>
        <v>0.5</v>
      </c>
      <c r="AL2316">
        <f t="shared" si="515"/>
        <v>0.5</v>
      </c>
      <c r="AM2316">
        <f t="shared" si="516"/>
        <v>0.17499999999999999</v>
      </c>
      <c r="AN2316" s="6">
        <f t="shared" si="517"/>
        <v>0.93500000000000005</v>
      </c>
      <c r="AO2316" t="str">
        <f>VLOOKUP(BD_PONDERACIONES[[#This Row],[Comuna]],Tabla3[#All],2,0)</f>
        <v>Cordillera</v>
      </c>
    </row>
    <row r="2317" spans="1:41" x14ac:dyDescent="0.35">
      <c r="A2317" t="s">
        <v>11531</v>
      </c>
      <c r="B2317" t="s">
        <v>11532</v>
      </c>
      <c r="C2317" t="s">
        <v>11533</v>
      </c>
      <c r="D2317" s="5">
        <v>44777</v>
      </c>
      <c r="E2317" s="5">
        <v>44770</v>
      </c>
      <c r="F2317" t="s">
        <v>763</v>
      </c>
      <c r="G2317" t="s">
        <v>11534</v>
      </c>
      <c r="H2317" t="s">
        <v>3456</v>
      </c>
      <c r="J2317" t="s">
        <v>756</v>
      </c>
      <c r="K2317" t="s">
        <v>756</v>
      </c>
      <c r="L2317" t="s">
        <v>757</v>
      </c>
      <c r="M2317" t="s">
        <v>757</v>
      </c>
      <c r="N2317" t="s">
        <v>756</v>
      </c>
      <c r="O2317" t="s">
        <v>756</v>
      </c>
      <c r="P2317" t="s">
        <v>765</v>
      </c>
      <c r="Q2317" t="s">
        <v>11535</v>
      </c>
      <c r="R2317" t="s">
        <v>11536</v>
      </c>
      <c r="S2317" t="s">
        <v>756</v>
      </c>
      <c r="T2317" t="s">
        <v>756</v>
      </c>
      <c r="U2317" t="s">
        <v>756</v>
      </c>
      <c r="V2317" t="s">
        <v>768</v>
      </c>
      <c r="W2317" t="s">
        <v>768</v>
      </c>
      <c r="X2317" t="s">
        <v>11537</v>
      </c>
      <c r="Y2317" t="str">
        <f t="shared" si="504"/>
        <v>julio</v>
      </c>
      <c r="Z2317">
        <f>YEAR(BD_PONDERACIONES[[#This Row],[Fecha Ejecución del Ticket]])</f>
        <v>2022</v>
      </c>
      <c r="AA2317" t="str">
        <f t="shared" si="505"/>
        <v>agosto</v>
      </c>
      <c r="AB2317">
        <f>YEAR(BD_PONDERACIONES[[#This Row],[Fecha de Inspección]])</f>
        <v>2022</v>
      </c>
      <c r="AC2317">
        <f t="shared" si="506"/>
        <v>0.5</v>
      </c>
      <c r="AD2317">
        <f t="shared" si="507"/>
        <v>0.5</v>
      </c>
      <c r="AE2317">
        <f t="shared" si="508"/>
        <v>0.5</v>
      </c>
      <c r="AF2317">
        <f t="shared" si="509"/>
        <v>0.5</v>
      </c>
      <c r="AG2317">
        <f t="shared" si="510"/>
        <v>0.5</v>
      </c>
      <c r="AH2317">
        <f t="shared" si="511"/>
        <v>0.5</v>
      </c>
      <c r="AI2317">
        <f t="shared" si="512"/>
        <v>0.25</v>
      </c>
      <c r="AJ2317">
        <f t="shared" si="513"/>
        <v>0.25</v>
      </c>
      <c r="AK2317">
        <f t="shared" si="514"/>
        <v>0.5</v>
      </c>
      <c r="AL2317">
        <f t="shared" si="515"/>
        <v>0.17499999999999999</v>
      </c>
      <c r="AM2317">
        <f t="shared" si="516"/>
        <v>0.17499999999999999</v>
      </c>
      <c r="AN2317" s="6">
        <f t="shared" si="517"/>
        <v>0.87</v>
      </c>
      <c r="AO2317" t="str">
        <f>VLOOKUP(BD_PONDERACIONES[[#This Row],[Comuna]],Tabla3[#All],2,0)</f>
        <v>Cordillera</v>
      </c>
    </row>
    <row r="2318" spans="1:41" x14ac:dyDescent="0.35">
      <c r="A2318" t="s">
        <v>11538</v>
      </c>
      <c r="B2318" t="s">
        <v>11539</v>
      </c>
      <c r="C2318" t="s">
        <v>11540</v>
      </c>
      <c r="D2318" s="5">
        <v>44777</v>
      </c>
      <c r="E2318" s="5">
        <v>44769</v>
      </c>
      <c r="F2318" t="s">
        <v>763</v>
      </c>
      <c r="G2318" t="s">
        <v>11541</v>
      </c>
      <c r="H2318" t="s">
        <v>3456</v>
      </c>
      <c r="J2318" t="s">
        <v>756</v>
      </c>
      <c r="K2318" t="s">
        <v>756</v>
      </c>
      <c r="L2318" t="s">
        <v>757</v>
      </c>
      <c r="M2318" t="s">
        <v>757</v>
      </c>
      <c r="N2318" t="s">
        <v>756</v>
      </c>
      <c r="O2318" t="s">
        <v>756</v>
      </c>
      <c r="P2318" t="s">
        <v>758</v>
      </c>
      <c r="Q2318" t="s">
        <v>759</v>
      </c>
      <c r="R2318" t="s">
        <v>759</v>
      </c>
      <c r="S2318" t="s">
        <v>757</v>
      </c>
      <c r="T2318" t="s">
        <v>757</v>
      </c>
      <c r="U2318" t="s">
        <v>757</v>
      </c>
      <c r="V2318" t="s">
        <v>768</v>
      </c>
      <c r="W2318" t="s">
        <v>773</v>
      </c>
      <c r="X2318" t="s">
        <v>11542</v>
      </c>
      <c r="Y2318" t="str">
        <f t="shared" si="504"/>
        <v>julio</v>
      </c>
      <c r="Z2318">
        <f>YEAR(BD_PONDERACIONES[[#This Row],[Fecha Ejecución del Ticket]])</f>
        <v>2022</v>
      </c>
      <c r="AA2318" t="str">
        <f t="shared" si="505"/>
        <v>agosto</v>
      </c>
      <c r="AB2318">
        <f>YEAR(BD_PONDERACIONES[[#This Row],[Fecha de Inspección]])</f>
        <v>2022</v>
      </c>
      <c r="AC2318">
        <f t="shared" si="506"/>
        <v>0.5</v>
      </c>
      <c r="AD2318">
        <f t="shared" si="507"/>
        <v>0.5</v>
      </c>
      <c r="AE2318">
        <f t="shared" si="508"/>
        <v>0.5</v>
      </c>
      <c r="AF2318">
        <f t="shared" si="509"/>
        <v>0.5</v>
      </c>
      <c r="AG2318">
        <f t="shared" si="510"/>
        <v>0.5</v>
      </c>
      <c r="AH2318">
        <f t="shared" si="511"/>
        <v>0.5</v>
      </c>
      <c r="AI2318">
        <f t="shared" si="512"/>
        <v>0.25</v>
      </c>
      <c r="AJ2318">
        <f t="shared" si="513"/>
        <v>0.25</v>
      </c>
      <c r="AK2318">
        <f t="shared" si="514"/>
        <v>0.5</v>
      </c>
      <c r="AL2318">
        <f t="shared" si="515"/>
        <v>0.17499999999999999</v>
      </c>
      <c r="AM2318">
        <f t="shared" si="516"/>
        <v>0</v>
      </c>
      <c r="AN2318" s="6">
        <f t="shared" si="517"/>
        <v>0.83500000000000008</v>
      </c>
      <c r="AO2318" t="str">
        <f>VLOOKUP(BD_PONDERACIONES[[#This Row],[Comuna]],Tabla3[#All],2,0)</f>
        <v>Cordillera</v>
      </c>
    </row>
    <row r="2319" spans="1:41" x14ac:dyDescent="0.35">
      <c r="A2319" t="s">
        <v>11543</v>
      </c>
      <c r="B2319" t="s">
        <v>11544</v>
      </c>
      <c r="C2319" t="s">
        <v>11545</v>
      </c>
      <c r="D2319" s="5">
        <v>44778</v>
      </c>
      <c r="E2319" s="5">
        <v>44749</v>
      </c>
      <c r="F2319" t="s">
        <v>753</v>
      </c>
      <c r="G2319" t="s">
        <v>11546</v>
      </c>
      <c r="H2319" t="s">
        <v>3456</v>
      </c>
      <c r="J2319" t="s">
        <v>756</v>
      </c>
      <c r="K2319" t="s">
        <v>756</v>
      </c>
      <c r="L2319" t="s">
        <v>773</v>
      </c>
      <c r="M2319" t="s">
        <v>773</v>
      </c>
      <c r="N2319" t="s">
        <v>756</v>
      </c>
      <c r="O2319" t="s">
        <v>756</v>
      </c>
      <c r="P2319" t="s">
        <v>758</v>
      </c>
      <c r="Q2319" t="s">
        <v>759</v>
      </c>
      <c r="R2319" t="s">
        <v>759</v>
      </c>
      <c r="S2319" t="s">
        <v>757</v>
      </c>
      <c r="T2319" t="s">
        <v>757</v>
      </c>
      <c r="U2319" t="s">
        <v>757</v>
      </c>
      <c r="V2319" t="s">
        <v>756</v>
      </c>
      <c r="W2319" t="s">
        <v>756</v>
      </c>
      <c r="X2319" t="s">
        <v>11547</v>
      </c>
      <c r="Y2319" t="str">
        <f t="shared" si="504"/>
        <v>julio</v>
      </c>
      <c r="Z2319">
        <f>YEAR(BD_PONDERACIONES[[#This Row],[Fecha Ejecución del Ticket]])</f>
        <v>2022</v>
      </c>
      <c r="AA2319" t="str">
        <f t="shared" si="505"/>
        <v>agosto</v>
      </c>
      <c r="AB2319">
        <f>YEAR(BD_PONDERACIONES[[#This Row],[Fecha de Inspección]])</f>
        <v>2022</v>
      </c>
      <c r="AC2319">
        <f t="shared" si="506"/>
        <v>0.5</v>
      </c>
      <c r="AD2319">
        <f t="shared" si="507"/>
        <v>0.5</v>
      </c>
      <c r="AE2319">
        <f t="shared" si="508"/>
        <v>0</v>
      </c>
      <c r="AF2319">
        <f t="shared" si="509"/>
        <v>0</v>
      </c>
      <c r="AG2319">
        <f t="shared" si="510"/>
        <v>0.5</v>
      </c>
      <c r="AH2319">
        <f t="shared" si="511"/>
        <v>0.5</v>
      </c>
      <c r="AI2319">
        <f t="shared" si="512"/>
        <v>0.25</v>
      </c>
      <c r="AJ2319">
        <f t="shared" si="513"/>
        <v>0.25</v>
      </c>
      <c r="AK2319">
        <f t="shared" si="514"/>
        <v>0.5</v>
      </c>
      <c r="AL2319">
        <f t="shared" si="515"/>
        <v>0.5</v>
      </c>
      <c r="AM2319">
        <f t="shared" si="516"/>
        <v>0.5</v>
      </c>
      <c r="AN2319" s="6">
        <f t="shared" si="517"/>
        <v>0.7</v>
      </c>
      <c r="AO2319" t="str">
        <f>VLOOKUP(BD_PONDERACIONES[[#This Row],[Comuna]],Tabla3[#All],2,0)</f>
        <v>Cordillera</v>
      </c>
    </row>
    <row r="2320" spans="1:41" x14ac:dyDescent="0.35">
      <c r="A2320" t="s">
        <v>11548</v>
      </c>
      <c r="B2320" t="s">
        <v>11549</v>
      </c>
      <c r="C2320" t="s">
        <v>11550</v>
      </c>
      <c r="D2320" s="5">
        <v>44778</v>
      </c>
      <c r="E2320" s="5">
        <v>44753</v>
      </c>
      <c r="F2320" t="s">
        <v>753</v>
      </c>
      <c r="G2320" t="s">
        <v>11551</v>
      </c>
      <c r="H2320" t="s">
        <v>3456</v>
      </c>
      <c r="J2320" t="s">
        <v>756</v>
      </c>
      <c r="K2320" t="s">
        <v>756</v>
      </c>
      <c r="L2320" t="s">
        <v>757</v>
      </c>
      <c r="M2320" t="s">
        <v>757</v>
      </c>
      <c r="N2320" t="s">
        <v>756</v>
      </c>
      <c r="O2320" t="s">
        <v>756</v>
      </c>
      <c r="P2320" t="s">
        <v>758</v>
      </c>
      <c r="Q2320" t="s">
        <v>759</v>
      </c>
      <c r="R2320" t="s">
        <v>759</v>
      </c>
      <c r="S2320" t="s">
        <v>757</v>
      </c>
      <c r="T2320" t="s">
        <v>757</v>
      </c>
      <c r="U2320" t="s">
        <v>757</v>
      </c>
      <c r="V2320" t="s">
        <v>904</v>
      </c>
      <c r="W2320" t="s">
        <v>768</v>
      </c>
      <c r="X2320" t="s">
        <v>11552</v>
      </c>
      <c r="Y2320" t="str">
        <f t="shared" si="504"/>
        <v>julio</v>
      </c>
      <c r="Z2320">
        <f>YEAR(BD_PONDERACIONES[[#This Row],[Fecha Ejecución del Ticket]])</f>
        <v>2022</v>
      </c>
      <c r="AA2320" t="str">
        <f t="shared" si="505"/>
        <v>agosto</v>
      </c>
      <c r="AB2320">
        <f>YEAR(BD_PONDERACIONES[[#This Row],[Fecha de Inspección]])</f>
        <v>2022</v>
      </c>
      <c r="AC2320">
        <f t="shared" si="506"/>
        <v>0.5</v>
      </c>
      <c r="AD2320">
        <f t="shared" si="507"/>
        <v>0.5</v>
      </c>
      <c r="AE2320">
        <f t="shared" si="508"/>
        <v>0.5</v>
      </c>
      <c r="AF2320">
        <f t="shared" si="509"/>
        <v>0.5</v>
      </c>
      <c r="AG2320">
        <f t="shared" si="510"/>
        <v>0.5</v>
      </c>
      <c r="AH2320">
        <f t="shared" si="511"/>
        <v>0.5</v>
      </c>
      <c r="AI2320">
        <f t="shared" si="512"/>
        <v>0.25</v>
      </c>
      <c r="AJ2320">
        <f t="shared" si="513"/>
        <v>0.25</v>
      </c>
      <c r="AK2320">
        <f t="shared" si="514"/>
        <v>0.5</v>
      </c>
      <c r="AL2320">
        <f t="shared" si="515"/>
        <v>0.32500000000000001</v>
      </c>
      <c r="AM2320">
        <f t="shared" si="516"/>
        <v>0.17499999999999999</v>
      </c>
      <c r="AN2320" s="6">
        <f t="shared" si="517"/>
        <v>0.9</v>
      </c>
      <c r="AO2320" t="str">
        <f>VLOOKUP(BD_PONDERACIONES[[#This Row],[Comuna]],Tabla3[#All],2,0)</f>
        <v>Cordillera</v>
      </c>
    </row>
    <row r="2321" spans="1:41" x14ac:dyDescent="0.35">
      <c r="A2321" t="s">
        <v>11553</v>
      </c>
      <c r="B2321" t="s">
        <v>11554</v>
      </c>
      <c r="C2321" t="s">
        <v>11555</v>
      </c>
      <c r="D2321" s="5">
        <v>44778</v>
      </c>
      <c r="E2321" s="5">
        <v>44749</v>
      </c>
      <c r="F2321" t="s">
        <v>753</v>
      </c>
      <c r="G2321" t="s">
        <v>11556</v>
      </c>
      <c r="H2321" t="s">
        <v>3456</v>
      </c>
      <c r="J2321" t="s">
        <v>756</v>
      </c>
      <c r="K2321" t="s">
        <v>756</v>
      </c>
      <c r="L2321" t="s">
        <v>757</v>
      </c>
      <c r="M2321" t="s">
        <v>757</v>
      </c>
      <c r="N2321" t="s">
        <v>756</v>
      </c>
      <c r="O2321" t="s">
        <v>756</v>
      </c>
      <c r="P2321" t="s">
        <v>758</v>
      </c>
      <c r="Q2321" t="s">
        <v>759</v>
      </c>
      <c r="R2321" t="s">
        <v>759</v>
      </c>
      <c r="S2321" t="s">
        <v>757</v>
      </c>
      <c r="T2321" t="s">
        <v>757</v>
      </c>
      <c r="U2321" t="s">
        <v>757</v>
      </c>
      <c r="V2321" t="s">
        <v>756</v>
      </c>
      <c r="W2321" t="s">
        <v>768</v>
      </c>
      <c r="X2321" t="s">
        <v>11557</v>
      </c>
      <c r="Y2321" t="str">
        <f t="shared" si="504"/>
        <v>julio</v>
      </c>
      <c r="Z2321">
        <f>YEAR(BD_PONDERACIONES[[#This Row],[Fecha Ejecución del Ticket]])</f>
        <v>2022</v>
      </c>
      <c r="AA2321" t="str">
        <f t="shared" si="505"/>
        <v>agosto</v>
      </c>
      <c r="AB2321">
        <f>YEAR(BD_PONDERACIONES[[#This Row],[Fecha de Inspección]])</f>
        <v>2022</v>
      </c>
      <c r="AC2321">
        <f t="shared" si="506"/>
        <v>0.5</v>
      </c>
      <c r="AD2321">
        <f t="shared" si="507"/>
        <v>0.5</v>
      </c>
      <c r="AE2321">
        <f t="shared" si="508"/>
        <v>0.5</v>
      </c>
      <c r="AF2321">
        <f t="shared" si="509"/>
        <v>0.5</v>
      </c>
      <c r="AG2321">
        <f t="shared" si="510"/>
        <v>0.5</v>
      </c>
      <c r="AH2321">
        <f t="shared" si="511"/>
        <v>0.5</v>
      </c>
      <c r="AI2321">
        <f t="shared" si="512"/>
        <v>0.25</v>
      </c>
      <c r="AJ2321">
        <f t="shared" si="513"/>
        <v>0.25</v>
      </c>
      <c r="AK2321">
        <f t="shared" si="514"/>
        <v>0.5</v>
      </c>
      <c r="AL2321">
        <f t="shared" si="515"/>
        <v>0.5</v>
      </c>
      <c r="AM2321">
        <f t="shared" si="516"/>
        <v>0.17499999999999999</v>
      </c>
      <c r="AN2321" s="6">
        <f t="shared" si="517"/>
        <v>0.93500000000000005</v>
      </c>
      <c r="AO2321" t="str">
        <f>VLOOKUP(BD_PONDERACIONES[[#This Row],[Comuna]],Tabla3[#All],2,0)</f>
        <v>Cordillera</v>
      </c>
    </row>
    <row r="2322" spans="1:41" x14ac:dyDescent="0.35">
      <c r="A2322" t="s">
        <v>11558</v>
      </c>
      <c r="B2322" t="s">
        <v>11559</v>
      </c>
      <c r="C2322" t="s">
        <v>11560</v>
      </c>
      <c r="D2322" s="5">
        <v>44778</v>
      </c>
      <c r="E2322" s="5">
        <v>44753</v>
      </c>
      <c r="F2322" t="s">
        <v>753</v>
      </c>
      <c r="G2322" t="s">
        <v>11561</v>
      </c>
      <c r="H2322" t="s">
        <v>3456</v>
      </c>
      <c r="J2322" t="s">
        <v>756</v>
      </c>
      <c r="K2322" t="s">
        <v>756</v>
      </c>
      <c r="L2322" t="s">
        <v>773</v>
      </c>
      <c r="M2322" t="s">
        <v>773</v>
      </c>
      <c r="N2322" t="s">
        <v>756</v>
      </c>
      <c r="O2322" t="s">
        <v>756</v>
      </c>
      <c r="P2322" t="s">
        <v>758</v>
      </c>
      <c r="Q2322" t="s">
        <v>759</v>
      </c>
      <c r="R2322" t="s">
        <v>759</v>
      </c>
      <c r="S2322" t="s">
        <v>757</v>
      </c>
      <c r="T2322" t="s">
        <v>757</v>
      </c>
      <c r="U2322" t="s">
        <v>757</v>
      </c>
      <c r="V2322" t="s">
        <v>756</v>
      </c>
      <c r="W2322" t="s">
        <v>768</v>
      </c>
      <c r="X2322" t="s">
        <v>11562</v>
      </c>
      <c r="Y2322" t="str">
        <f t="shared" si="504"/>
        <v>julio</v>
      </c>
      <c r="Z2322">
        <f>YEAR(BD_PONDERACIONES[[#This Row],[Fecha Ejecución del Ticket]])</f>
        <v>2022</v>
      </c>
      <c r="AA2322" t="str">
        <f t="shared" si="505"/>
        <v>agosto</v>
      </c>
      <c r="AB2322">
        <f>YEAR(BD_PONDERACIONES[[#This Row],[Fecha de Inspección]])</f>
        <v>2022</v>
      </c>
      <c r="AC2322">
        <f t="shared" si="506"/>
        <v>0.5</v>
      </c>
      <c r="AD2322">
        <f t="shared" si="507"/>
        <v>0.5</v>
      </c>
      <c r="AE2322">
        <f t="shared" si="508"/>
        <v>0</v>
      </c>
      <c r="AF2322">
        <f t="shared" si="509"/>
        <v>0</v>
      </c>
      <c r="AG2322">
        <f t="shared" si="510"/>
        <v>0.5</v>
      </c>
      <c r="AH2322">
        <f t="shared" si="511"/>
        <v>0.5</v>
      </c>
      <c r="AI2322">
        <f t="shared" si="512"/>
        <v>0.25</v>
      </c>
      <c r="AJ2322">
        <f t="shared" si="513"/>
        <v>0.25</v>
      </c>
      <c r="AK2322">
        <f t="shared" si="514"/>
        <v>0.5</v>
      </c>
      <c r="AL2322">
        <f t="shared" si="515"/>
        <v>0.5</v>
      </c>
      <c r="AM2322">
        <f t="shared" si="516"/>
        <v>0.17499999999999999</v>
      </c>
      <c r="AN2322" s="6">
        <f t="shared" si="517"/>
        <v>0.63500000000000001</v>
      </c>
      <c r="AO2322" t="str">
        <f>VLOOKUP(BD_PONDERACIONES[[#This Row],[Comuna]],Tabla3[#All],2,0)</f>
        <v>Cordillera</v>
      </c>
    </row>
    <row r="2323" spans="1:41" x14ac:dyDescent="0.35">
      <c r="A2323" t="s">
        <v>11563</v>
      </c>
      <c r="B2323" t="s">
        <v>11564</v>
      </c>
      <c r="C2323" t="s">
        <v>11565</v>
      </c>
      <c r="D2323" s="5">
        <v>44778</v>
      </c>
      <c r="E2323" s="5">
        <v>44760</v>
      </c>
      <c r="F2323" t="s">
        <v>763</v>
      </c>
      <c r="G2323" t="s">
        <v>11566</v>
      </c>
      <c r="H2323" t="s">
        <v>3456</v>
      </c>
      <c r="J2323" t="s">
        <v>756</v>
      </c>
      <c r="K2323" t="s">
        <v>756</v>
      </c>
      <c r="L2323" t="s">
        <v>757</v>
      </c>
      <c r="M2323" t="s">
        <v>757</v>
      </c>
      <c r="N2323" t="s">
        <v>756</v>
      </c>
      <c r="O2323" t="s">
        <v>756</v>
      </c>
      <c r="P2323" t="s">
        <v>758</v>
      </c>
      <c r="Q2323" t="s">
        <v>759</v>
      </c>
      <c r="R2323" t="s">
        <v>759</v>
      </c>
      <c r="S2323" t="s">
        <v>757</v>
      </c>
      <c r="T2323" t="s">
        <v>757</v>
      </c>
      <c r="U2323" t="s">
        <v>757</v>
      </c>
      <c r="V2323" t="s">
        <v>756</v>
      </c>
      <c r="W2323" t="s">
        <v>768</v>
      </c>
      <c r="X2323" t="s">
        <v>11346</v>
      </c>
      <c r="Y2323" t="str">
        <f t="shared" si="504"/>
        <v>julio</v>
      </c>
      <c r="Z2323">
        <f>YEAR(BD_PONDERACIONES[[#This Row],[Fecha Ejecución del Ticket]])</f>
        <v>2022</v>
      </c>
      <c r="AA2323" t="str">
        <f t="shared" si="505"/>
        <v>agosto</v>
      </c>
      <c r="AB2323">
        <f>YEAR(BD_PONDERACIONES[[#This Row],[Fecha de Inspección]])</f>
        <v>2022</v>
      </c>
      <c r="AC2323">
        <f t="shared" si="506"/>
        <v>0.5</v>
      </c>
      <c r="AD2323">
        <f t="shared" si="507"/>
        <v>0.5</v>
      </c>
      <c r="AE2323">
        <f t="shared" si="508"/>
        <v>0.5</v>
      </c>
      <c r="AF2323">
        <f t="shared" si="509"/>
        <v>0.5</v>
      </c>
      <c r="AG2323">
        <f t="shared" si="510"/>
        <v>0.5</v>
      </c>
      <c r="AH2323">
        <f t="shared" si="511"/>
        <v>0.5</v>
      </c>
      <c r="AI2323">
        <f t="shared" si="512"/>
        <v>0.25</v>
      </c>
      <c r="AJ2323">
        <f t="shared" si="513"/>
        <v>0.25</v>
      </c>
      <c r="AK2323">
        <f t="shared" si="514"/>
        <v>0.5</v>
      </c>
      <c r="AL2323">
        <f t="shared" si="515"/>
        <v>0.5</v>
      </c>
      <c r="AM2323">
        <f t="shared" si="516"/>
        <v>0.17499999999999999</v>
      </c>
      <c r="AN2323" s="6">
        <f t="shared" si="517"/>
        <v>0.93500000000000005</v>
      </c>
      <c r="AO2323" t="str">
        <f>VLOOKUP(BD_PONDERACIONES[[#This Row],[Comuna]],Tabla3[#All],2,0)</f>
        <v>Cordillera</v>
      </c>
    </row>
    <row r="2324" spans="1:41" x14ac:dyDescent="0.35">
      <c r="A2324" t="s">
        <v>11567</v>
      </c>
      <c r="B2324" t="s">
        <v>11568</v>
      </c>
      <c r="C2324" t="s">
        <v>11569</v>
      </c>
      <c r="D2324" s="5">
        <v>44778</v>
      </c>
      <c r="E2324" s="5">
        <v>44750</v>
      </c>
      <c r="F2324" t="s">
        <v>753</v>
      </c>
      <c r="G2324" t="s">
        <v>11570</v>
      </c>
      <c r="H2324" t="s">
        <v>3456</v>
      </c>
      <c r="J2324" t="s">
        <v>756</v>
      </c>
      <c r="K2324" t="s">
        <v>756</v>
      </c>
      <c r="L2324" t="s">
        <v>757</v>
      </c>
      <c r="M2324" t="s">
        <v>757</v>
      </c>
      <c r="N2324" t="s">
        <v>756</v>
      </c>
      <c r="O2324" t="s">
        <v>756</v>
      </c>
      <c r="P2324" t="s">
        <v>758</v>
      </c>
      <c r="Q2324" t="s">
        <v>759</v>
      </c>
      <c r="R2324" t="s">
        <v>759</v>
      </c>
      <c r="S2324" t="s">
        <v>757</v>
      </c>
      <c r="T2324" t="s">
        <v>757</v>
      </c>
      <c r="U2324" t="s">
        <v>757</v>
      </c>
      <c r="V2324" t="s">
        <v>756</v>
      </c>
      <c r="W2324" t="s">
        <v>756</v>
      </c>
      <c r="X2324" t="s">
        <v>885</v>
      </c>
      <c r="Y2324" t="str">
        <f t="shared" si="504"/>
        <v>julio</v>
      </c>
      <c r="Z2324">
        <f>YEAR(BD_PONDERACIONES[[#This Row],[Fecha Ejecución del Ticket]])</f>
        <v>2022</v>
      </c>
      <c r="AA2324" t="str">
        <f t="shared" si="505"/>
        <v>agosto</v>
      </c>
      <c r="AB2324">
        <f>YEAR(BD_PONDERACIONES[[#This Row],[Fecha de Inspección]])</f>
        <v>2022</v>
      </c>
      <c r="AC2324">
        <f t="shared" si="506"/>
        <v>0.5</v>
      </c>
      <c r="AD2324">
        <f t="shared" si="507"/>
        <v>0.5</v>
      </c>
      <c r="AE2324">
        <f t="shared" si="508"/>
        <v>0.5</v>
      </c>
      <c r="AF2324">
        <f t="shared" si="509"/>
        <v>0.5</v>
      </c>
      <c r="AG2324">
        <f t="shared" si="510"/>
        <v>0.5</v>
      </c>
      <c r="AH2324">
        <f t="shared" si="511"/>
        <v>0.5</v>
      </c>
      <c r="AI2324">
        <f t="shared" si="512"/>
        <v>0.25</v>
      </c>
      <c r="AJ2324">
        <f t="shared" si="513"/>
        <v>0.25</v>
      </c>
      <c r="AK2324">
        <f t="shared" si="514"/>
        <v>0.5</v>
      </c>
      <c r="AL2324">
        <f t="shared" si="515"/>
        <v>0.5</v>
      </c>
      <c r="AM2324">
        <f t="shared" si="516"/>
        <v>0.5</v>
      </c>
      <c r="AN2324" s="6">
        <f t="shared" si="517"/>
        <v>1</v>
      </c>
      <c r="AO2324" t="str">
        <f>VLOOKUP(BD_PONDERACIONES[[#This Row],[Comuna]],Tabla3[#All],2,0)</f>
        <v>Cordillera</v>
      </c>
    </row>
    <row r="2325" spans="1:41" x14ac:dyDescent="0.35">
      <c r="A2325" t="s">
        <v>11571</v>
      </c>
      <c r="B2325" t="s">
        <v>11572</v>
      </c>
      <c r="C2325" t="s">
        <v>11573</v>
      </c>
      <c r="D2325" s="5">
        <v>44778</v>
      </c>
      <c r="E2325" s="5">
        <v>44760</v>
      </c>
      <c r="F2325" t="s">
        <v>753</v>
      </c>
      <c r="G2325" t="s">
        <v>11574</v>
      </c>
      <c r="H2325" t="s">
        <v>3456</v>
      </c>
      <c r="J2325" t="s">
        <v>756</v>
      </c>
      <c r="K2325" t="s">
        <v>756</v>
      </c>
      <c r="L2325" t="s">
        <v>757</v>
      </c>
      <c r="M2325" t="s">
        <v>757</v>
      </c>
      <c r="N2325" t="s">
        <v>756</v>
      </c>
      <c r="O2325" t="s">
        <v>756</v>
      </c>
      <c r="P2325" t="s">
        <v>758</v>
      </c>
      <c r="Q2325" t="s">
        <v>759</v>
      </c>
      <c r="R2325" t="s">
        <v>759</v>
      </c>
      <c r="S2325" t="s">
        <v>757</v>
      </c>
      <c r="T2325" t="s">
        <v>757</v>
      </c>
      <c r="U2325" t="s">
        <v>757</v>
      </c>
      <c r="V2325" t="s">
        <v>904</v>
      </c>
      <c r="W2325" t="s">
        <v>768</v>
      </c>
      <c r="X2325" t="s">
        <v>885</v>
      </c>
      <c r="Y2325" t="str">
        <f t="shared" si="504"/>
        <v>julio</v>
      </c>
      <c r="Z2325">
        <f>YEAR(BD_PONDERACIONES[[#This Row],[Fecha Ejecución del Ticket]])</f>
        <v>2022</v>
      </c>
      <c r="AA2325" t="str">
        <f t="shared" si="505"/>
        <v>agosto</v>
      </c>
      <c r="AB2325">
        <f>YEAR(BD_PONDERACIONES[[#This Row],[Fecha de Inspección]])</f>
        <v>2022</v>
      </c>
      <c r="AC2325">
        <f t="shared" si="506"/>
        <v>0.5</v>
      </c>
      <c r="AD2325">
        <f t="shared" si="507"/>
        <v>0.5</v>
      </c>
      <c r="AE2325">
        <f t="shared" si="508"/>
        <v>0.5</v>
      </c>
      <c r="AF2325">
        <f t="shared" si="509"/>
        <v>0.5</v>
      </c>
      <c r="AG2325">
        <f t="shared" si="510"/>
        <v>0.5</v>
      </c>
      <c r="AH2325">
        <f t="shared" si="511"/>
        <v>0.5</v>
      </c>
      <c r="AI2325">
        <f t="shared" si="512"/>
        <v>0.25</v>
      </c>
      <c r="AJ2325">
        <f t="shared" si="513"/>
        <v>0.25</v>
      </c>
      <c r="AK2325">
        <f t="shared" si="514"/>
        <v>0.5</v>
      </c>
      <c r="AL2325">
        <f t="shared" si="515"/>
        <v>0.32500000000000001</v>
      </c>
      <c r="AM2325">
        <f t="shared" si="516"/>
        <v>0.17499999999999999</v>
      </c>
      <c r="AN2325" s="6">
        <f t="shared" si="517"/>
        <v>0.9</v>
      </c>
      <c r="AO2325" t="str">
        <f>VLOOKUP(BD_PONDERACIONES[[#This Row],[Comuna]],Tabla3[#All],2,0)</f>
        <v>Cordillera</v>
      </c>
    </row>
    <row r="2326" spans="1:41" x14ac:dyDescent="0.35">
      <c r="A2326" t="s">
        <v>11575</v>
      </c>
      <c r="B2326" t="s">
        <v>11576</v>
      </c>
      <c r="C2326" t="s">
        <v>11577</v>
      </c>
      <c r="D2326" s="5">
        <v>44778</v>
      </c>
      <c r="E2326" s="5">
        <v>44743</v>
      </c>
      <c r="F2326" t="s">
        <v>753</v>
      </c>
      <c r="G2326" t="s">
        <v>11578</v>
      </c>
      <c r="H2326" t="s">
        <v>3456</v>
      </c>
      <c r="J2326" t="s">
        <v>756</v>
      </c>
      <c r="K2326" t="s">
        <v>756</v>
      </c>
      <c r="L2326" t="s">
        <v>757</v>
      </c>
      <c r="M2326" t="s">
        <v>757</v>
      </c>
      <c r="N2326" t="s">
        <v>756</v>
      </c>
      <c r="O2326" t="s">
        <v>756</v>
      </c>
      <c r="P2326" t="s">
        <v>758</v>
      </c>
      <c r="Q2326" t="s">
        <v>759</v>
      </c>
      <c r="R2326" t="s">
        <v>759</v>
      </c>
      <c r="S2326" t="s">
        <v>757</v>
      </c>
      <c r="T2326" t="s">
        <v>757</v>
      </c>
      <c r="U2326" t="s">
        <v>757</v>
      </c>
      <c r="V2326" t="s">
        <v>756</v>
      </c>
      <c r="W2326" t="s">
        <v>768</v>
      </c>
      <c r="X2326" t="s">
        <v>5321</v>
      </c>
      <c r="Y2326" t="str">
        <f t="shared" si="504"/>
        <v>julio</v>
      </c>
      <c r="Z2326">
        <f>YEAR(BD_PONDERACIONES[[#This Row],[Fecha Ejecución del Ticket]])</f>
        <v>2022</v>
      </c>
      <c r="AA2326" t="str">
        <f t="shared" si="505"/>
        <v>agosto</v>
      </c>
      <c r="AB2326">
        <f>YEAR(BD_PONDERACIONES[[#This Row],[Fecha de Inspección]])</f>
        <v>2022</v>
      </c>
      <c r="AC2326">
        <f t="shared" si="506"/>
        <v>0.5</v>
      </c>
      <c r="AD2326">
        <f t="shared" si="507"/>
        <v>0.5</v>
      </c>
      <c r="AE2326">
        <f t="shared" si="508"/>
        <v>0.5</v>
      </c>
      <c r="AF2326">
        <f t="shared" si="509"/>
        <v>0.5</v>
      </c>
      <c r="AG2326">
        <f t="shared" si="510"/>
        <v>0.5</v>
      </c>
      <c r="AH2326">
        <f t="shared" si="511"/>
        <v>0.5</v>
      </c>
      <c r="AI2326">
        <f t="shared" si="512"/>
        <v>0.25</v>
      </c>
      <c r="AJ2326">
        <f t="shared" si="513"/>
        <v>0.25</v>
      </c>
      <c r="AK2326">
        <f t="shared" si="514"/>
        <v>0.5</v>
      </c>
      <c r="AL2326">
        <f t="shared" si="515"/>
        <v>0.5</v>
      </c>
      <c r="AM2326">
        <f t="shared" si="516"/>
        <v>0.17499999999999999</v>
      </c>
      <c r="AN2326" s="6">
        <f t="shared" si="517"/>
        <v>0.93500000000000005</v>
      </c>
      <c r="AO2326" t="str">
        <f>VLOOKUP(BD_PONDERACIONES[[#This Row],[Comuna]],Tabla3[#All],2,0)</f>
        <v>Cordillera</v>
      </c>
    </row>
    <row r="2327" spans="1:41" x14ac:dyDescent="0.35">
      <c r="A2327" t="s">
        <v>11579</v>
      </c>
      <c r="B2327" t="s">
        <v>11580</v>
      </c>
      <c r="C2327" t="s">
        <v>11581</v>
      </c>
      <c r="D2327" s="5">
        <v>44778</v>
      </c>
      <c r="E2327" s="5">
        <v>44760</v>
      </c>
      <c r="F2327" t="s">
        <v>763</v>
      </c>
      <c r="G2327" t="s">
        <v>11582</v>
      </c>
      <c r="H2327" t="s">
        <v>3456</v>
      </c>
      <c r="J2327" t="s">
        <v>756</v>
      </c>
      <c r="K2327" t="s">
        <v>756</v>
      </c>
      <c r="L2327" t="s">
        <v>757</v>
      </c>
      <c r="M2327" t="s">
        <v>757</v>
      </c>
      <c r="N2327" t="s">
        <v>756</v>
      </c>
      <c r="O2327" t="s">
        <v>756</v>
      </c>
      <c r="P2327" t="s">
        <v>758</v>
      </c>
      <c r="Q2327" t="s">
        <v>759</v>
      </c>
      <c r="R2327" t="s">
        <v>759</v>
      </c>
      <c r="S2327" t="s">
        <v>757</v>
      </c>
      <c r="T2327" t="s">
        <v>757</v>
      </c>
      <c r="U2327" t="s">
        <v>757</v>
      </c>
      <c r="V2327" t="s">
        <v>756</v>
      </c>
      <c r="W2327" t="s">
        <v>768</v>
      </c>
      <c r="X2327" t="s">
        <v>11583</v>
      </c>
      <c r="Y2327" t="str">
        <f t="shared" si="504"/>
        <v>julio</v>
      </c>
      <c r="Z2327">
        <f>YEAR(BD_PONDERACIONES[[#This Row],[Fecha Ejecución del Ticket]])</f>
        <v>2022</v>
      </c>
      <c r="AA2327" t="str">
        <f t="shared" si="505"/>
        <v>agosto</v>
      </c>
      <c r="AB2327">
        <f>YEAR(BD_PONDERACIONES[[#This Row],[Fecha de Inspección]])</f>
        <v>2022</v>
      </c>
      <c r="AC2327">
        <f t="shared" si="506"/>
        <v>0.5</v>
      </c>
      <c r="AD2327">
        <f t="shared" si="507"/>
        <v>0.5</v>
      </c>
      <c r="AE2327">
        <f t="shared" si="508"/>
        <v>0.5</v>
      </c>
      <c r="AF2327">
        <f t="shared" si="509"/>
        <v>0.5</v>
      </c>
      <c r="AG2327">
        <f t="shared" si="510"/>
        <v>0.5</v>
      </c>
      <c r="AH2327">
        <f t="shared" si="511"/>
        <v>0.5</v>
      </c>
      <c r="AI2327">
        <f t="shared" si="512"/>
        <v>0.25</v>
      </c>
      <c r="AJ2327">
        <f t="shared" si="513"/>
        <v>0.25</v>
      </c>
      <c r="AK2327">
        <f t="shared" si="514"/>
        <v>0.5</v>
      </c>
      <c r="AL2327">
        <f t="shared" si="515"/>
        <v>0.5</v>
      </c>
      <c r="AM2327">
        <f t="shared" si="516"/>
        <v>0.17499999999999999</v>
      </c>
      <c r="AN2327" s="6">
        <f t="shared" si="517"/>
        <v>0.93500000000000005</v>
      </c>
      <c r="AO2327" t="str">
        <f>VLOOKUP(BD_PONDERACIONES[[#This Row],[Comuna]],Tabla3[#All],2,0)</f>
        <v>Cordillera</v>
      </c>
    </row>
    <row r="2328" spans="1:41" x14ac:dyDescent="0.35">
      <c r="A2328" t="s">
        <v>11584</v>
      </c>
      <c r="B2328" t="s">
        <v>11585</v>
      </c>
      <c r="C2328" t="s">
        <v>11586</v>
      </c>
      <c r="D2328" s="5">
        <v>44778</v>
      </c>
      <c r="E2328" s="5">
        <v>44760</v>
      </c>
      <c r="F2328" t="s">
        <v>763</v>
      </c>
      <c r="G2328" t="s">
        <v>11587</v>
      </c>
      <c r="H2328" t="s">
        <v>3456</v>
      </c>
      <c r="J2328" t="s">
        <v>756</v>
      </c>
      <c r="K2328" t="s">
        <v>756</v>
      </c>
      <c r="L2328" t="s">
        <v>757</v>
      </c>
      <c r="M2328" t="s">
        <v>757</v>
      </c>
      <c r="N2328" t="s">
        <v>756</v>
      </c>
      <c r="O2328" t="s">
        <v>756</v>
      </c>
      <c r="P2328" t="s">
        <v>758</v>
      </c>
      <c r="Q2328" t="s">
        <v>759</v>
      </c>
      <c r="R2328" t="s">
        <v>759</v>
      </c>
      <c r="S2328" t="s">
        <v>757</v>
      </c>
      <c r="T2328" t="s">
        <v>757</v>
      </c>
      <c r="U2328" t="s">
        <v>757</v>
      </c>
      <c r="V2328" t="s">
        <v>756</v>
      </c>
      <c r="W2328" t="s">
        <v>768</v>
      </c>
      <c r="X2328" t="s">
        <v>11588</v>
      </c>
      <c r="Y2328" t="str">
        <f t="shared" si="504"/>
        <v>julio</v>
      </c>
      <c r="Z2328">
        <f>YEAR(BD_PONDERACIONES[[#This Row],[Fecha Ejecución del Ticket]])</f>
        <v>2022</v>
      </c>
      <c r="AA2328" t="str">
        <f t="shared" si="505"/>
        <v>agosto</v>
      </c>
      <c r="AB2328">
        <f>YEAR(BD_PONDERACIONES[[#This Row],[Fecha de Inspección]])</f>
        <v>2022</v>
      </c>
      <c r="AC2328">
        <f t="shared" si="506"/>
        <v>0.5</v>
      </c>
      <c r="AD2328">
        <f t="shared" si="507"/>
        <v>0.5</v>
      </c>
      <c r="AE2328">
        <f t="shared" si="508"/>
        <v>0.5</v>
      </c>
      <c r="AF2328">
        <f t="shared" si="509"/>
        <v>0.5</v>
      </c>
      <c r="AG2328">
        <f t="shared" si="510"/>
        <v>0.5</v>
      </c>
      <c r="AH2328">
        <f t="shared" si="511"/>
        <v>0.5</v>
      </c>
      <c r="AI2328">
        <f t="shared" si="512"/>
        <v>0.25</v>
      </c>
      <c r="AJ2328">
        <f t="shared" si="513"/>
        <v>0.25</v>
      </c>
      <c r="AK2328">
        <f t="shared" si="514"/>
        <v>0.5</v>
      </c>
      <c r="AL2328">
        <f t="shared" si="515"/>
        <v>0.5</v>
      </c>
      <c r="AM2328">
        <f t="shared" si="516"/>
        <v>0.17499999999999999</v>
      </c>
      <c r="AN2328" s="6">
        <f t="shared" si="517"/>
        <v>0.93500000000000005</v>
      </c>
      <c r="AO2328" t="str">
        <f>VLOOKUP(BD_PONDERACIONES[[#This Row],[Comuna]],Tabla3[#All],2,0)</f>
        <v>Cordillera</v>
      </c>
    </row>
    <row r="2329" spans="1:41" x14ac:dyDescent="0.35">
      <c r="A2329" t="s">
        <v>11589</v>
      </c>
      <c r="B2329" t="s">
        <v>11590</v>
      </c>
      <c r="C2329" t="s">
        <v>11591</v>
      </c>
      <c r="D2329" s="5">
        <v>44778</v>
      </c>
      <c r="E2329" s="5">
        <v>44760</v>
      </c>
      <c r="F2329" t="s">
        <v>763</v>
      </c>
      <c r="G2329" t="s">
        <v>11592</v>
      </c>
      <c r="H2329" t="s">
        <v>3456</v>
      </c>
      <c r="J2329" t="s">
        <v>756</v>
      </c>
      <c r="K2329" t="s">
        <v>756</v>
      </c>
      <c r="L2329" t="s">
        <v>757</v>
      </c>
      <c r="M2329" t="s">
        <v>757</v>
      </c>
      <c r="N2329" t="s">
        <v>756</v>
      </c>
      <c r="O2329" t="s">
        <v>756</v>
      </c>
      <c r="P2329" t="s">
        <v>758</v>
      </c>
      <c r="Q2329" t="s">
        <v>759</v>
      </c>
      <c r="R2329" t="s">
        <v>759</v>
      </c>
      <c r="S2329" t="s">
        <v>757</v>
      </c>
      <c r="T2329" t="s">
        <v>757</v>
      </c>
      <c r="U2329" t="s">
        <v>757</v>
      </c>
      <c r="V2329" t="s">
        <v>756</v>
      </c>
      <c r="W2329" t="s">
        <v>768</v>
      </c>
      <c r="X2329" t="s">
        <v>11593</v>
      </c>
      <c r="Y2329" t="str">
        <f t="shared" si="504"/>
        <v>julio</v>
      </c>
      <c r="Z2329">
        <f>YEAR(BD_PONDERACIONES[[#This Row],[Fecha Ejecución del Ticket]])</f>
        <v>2022</v>
      </c>
      <c r="AA2329" t="str">
        <f t="shared" si="505"/>
        <v>agosto</v>
      </c>
      <c r="AB2329">
        <f>YEAR(BD_PONDERACIONES[[#This Row],[Fecha de Inspección]])</f>
        <v>2022</v>
      </c>
      <c r="AC2329">
        <f t="shared" si="506"/>
        <v>0.5</v>
      </c>
      <c r="AD2329">
        <f t="shared" si="507"/>
        <v>0.5</v>
      </c>
      <c r="AE2329">
        <f t="shared" si="508"/>
        <v>0.5</v>
      </c>
      <c r="AF2329">
        <f t="shared" si="509"/>
        <v>0.5</v>
      </c>
      <c r="AG2329">
        <f t="shared" si="510"/>
        <v>0.5</v>
      </c>
      <c r="AH2329">
        <f t="shared" si="511"/>
        <v>0.5</v>
      </c>
      <c r="AI2329">
        <f t="shared" si="512"/>
        <v>0.25</v>
      </c>
      <c r="AJ2329">
        <f t="shared" si="513"/>
        <v>0.25</v>
      </c>
      <c r="AK2329">
        <f t="shared" si="514"/>
        <v>0.5</v>
      </c>
      <c r="AL2329">
        <f t="shared" si="515"/>
        <v>0.5</v>
      </c>
      <c r="AM2329">
        <f t="shared" si="516"/>
        <v>0.17499999999999999</v>
      </c>
      <c r="AN2329" s="6">
        <f t="shared" si="517"/>
        <v>0.93500000000000005</v>
      </c>
      <c r="AO2329" t="str">
        <f>VLOOKUP(BD_PONDERACIONES[[#This Row],[Comuna]],Tabla3[#All],2,0)</f>
        <v>Cordillera</v>
      </c>
    </row>
    <row r="2330" spans="1:41" x14ac:dyDescent="0.35">
      <c r="A2330" t="s">
        <v>11594</v>
      </c>
      <c r="B2330" t="s">
        <v>11595</v>
      </c>
      <c r="C2330" t="s">
        <v>11596</v>
      </c>
      <c r="D2330" s="5">
        <v>44778</v>
      </c>
      <c r="E2330" s="5">
        <v>44746</v>
      </c>
      <c r="F2330" t="s">
        <v>753</v>
      </c>
      <c r="G2330" t="s">
        <v>11597</v>
      </c>
      <c r="H2330" t="s">
        <v>3456</v>
      </c>
      <c r="J2330" t="s">
        <v>756</v>
      </c>
      <c r="K2330" t="s">
        <v>756</v>
      </c>
      <c r="L2330" t="s">
        <v>773</v>
      </c>
      <c r="M2330" t="s">
        <v>773</v>
      </c>
      <c r="N2330" t="s">
        <v>756</v>
      </c>
      <c r="O2330" t="s">
        <v>756</v>
      </c>
      <c r="P2330" t="s">
        <v>758</v>
      </c>
      <c r="Q2330" t="s">
        <v>759</v>
      </c>
      <c r="R2330" t="s">
        <v>759</v>
      </c>
      <c r="S2330" t="s">
        <v>757</v>
      </c>
      <c r="T2330" t="s">
        <v>757</v>
      </c>
      <c r="U2330" t="s">
        <v>757</v>
      </c>
      <c r="V2330" t="s">
        <v>756</v>
      </c>
      <c r="W2330" t="s">
        <v>768</v>
      </c>
      <c r="X2330" t="s">
        <v>11598</v>
      </c>
      <c r="Y2330" t="str">
        <f t="shared" si="504"/>
        <v>julio</v>
      </c>
      <c r="Z2330">
        <f>YEAR(BD_PONDERACIONES[[#This Row],[Fecha Ejecución del Ticket]])</f>
        <v>2022</v>
      </c>
      <c r="AA2330" t="str">
        <f t="shared" si="505"/>
        <v>agosto</v>
      </c>
      <c r="AB2330">
        <f>YEAR(BD_PONDERACIONES[[#This Row],[Fecha de Inspección]])</f>
        <v>2022</v>
      </c>
      <c r="AC2330">
        <f t="shared" si="506"/>
        <v>0.5</v>
      </c>
      <c r="AD2330">
        <f t="shared" si="507"/>
        <v>0.5</v>
      </c>
      <c r="AE2330">
        <f t="shared" si="508"/>
        <v>0</v>
      </c>
      <c r="AF2330">
        <f t="shared" si="509"/>
        <v>0</v>
      </c>
      <c r="AG2330">
        <f t="shared" si="510"/>
        <v>0.5</v>
      </c>
      <c r="AH2330">
        <f t="shared" si="511"/>
        <v>0.5</v>
      </c>
      <c r="AI2330">
        <f t="shared" si="512"/>
        <v>0.25</v>
      </c>
      <c r="AJ2330">
        <f t="shared" si="513"/>
        <v>0.25</v>
      </c>
      <c r="AK2330">
        <f t="shared" si="514"/>
        <v>0.5</v>
      </c>
      <c r="AL2330">
        <f t="shared" si="515"/>
        <v>0.5</v>
      </c>
      <c r="AM2330">
        <f t="shared" si="516"/>
        <v>0.17499999999999999</v>
      </c>
      <c r="AN2330" s="6">
        <f t="shared" si="517"/>
        <v>0.63500000000000001</v>
      </c>
      <c r="AO2330" t="str">
        <f>VLOOKUP(BD_PONDERACIONES[[#This Row],[Comuna]],Tabla3[#All],2,0)</f>
        <v>Cordillera</v>
      </c>
    </row>
    <row r="2331" spans="1:41" x14ac:dyDescent="0.35">
      <c r="A2331" t="s">
        <v>11599</v>
      </c>
      <c r="B2331" t="s">
        <v>11600</v>
      </c>
      <c r="C2331" t="s">
        <v>11601</v>
      </c>
      <c r="D2331" s="5">
        <v>44778</v>
      </c>
      <c r="E2331" s="5">
        <v>44755</v>
      </c>
      <c r="F2331" t="s">
        <v>753</v>
      </c>
      <c r="G2331" t="s">
        <v>11602</v>
      </c>
      <c r="H2331" t="s">
        <v>3456</v>
      </c>
      <c r="J2331" t="s">
        <v>756</v>
      </c>
      <c r="K2331" t="s">
        <v>756</v>
      </c>
      <c r="L2331" t="s">
        <v>773</v>
      </c>
      <c r="M2331" t="s">
        <v>773</v>
      </c>
      <c r="N2331" t="s">
        <v>756</v>
      </c>
      <c r="O2331" t="s">
        <v>756</v>
      </c>
      <c r="P2331" t="s">
        <v>758</v>
      </c>
      <c r="Q2331" t="s">
        <v>759</v>
      </c>
      <c r="R2331" t="s">
        <v>759</v>
      </c>
      <c r="S2331" t="s">
        <v>757</v>
      </c>
      <c r="T2331" t="s">
        <v>757</v>
      </c>
      <c r="U2331" t="s">
        <v>757</v>
      </c>
      <c r="V2331" t="s">
        <v>756</v>
      </c>
      <c r="W2331" t="s">
        <v>756</v>
      </c>
      <c r="X2331" t="s">
        <v>11603</v>
      </c>
      <c r="Y2331" t="str">
        <f t="shared" si="504"/>
        <v>julio</v>
      </c>
      <c r="Z2331">
        <f>YEAR(BD_PONDERACIONES[[#This Row],[Fecha Ejecución del Ticket]])</f>
        <v>2022</v>
      </c>
      <c r="AA2331" t="str">
        <f t="shared" si="505"/>
        <v>agosto</v>
      </c>
      <c r="AB2331">
        <f>YEAR(BD_PONDERACIONES[[#This Row],[Fecha de Inspección]])</f>
        <v>2022</v>
      </c>
      <c r="AC2331">
        <f t="shared" si="506"/>
        <v>0.5</v>
      </c>
      <c r="AD2331">
        <f t="shared" si="507"/>
        <v>0.5</v>
      </c>
      <c r="AE2331">
        <f t="shared" si="508"/>
        <v>0</v>
      </c>
      <c r="AF2331">
        <f t="shared" si="509"/>
        <v>0</v>
      </c>
      <c r="AG2331">
        <f t="shared" si="510"/>
        <v>0.5</v>
      </c>
      <c r="AH2331">
        <f t="shared" si="511"/>
        <v>0.5</v>
      </c>
      <c r="AI2331">
        <f t="shared" si="512"/>
        <v>0.25</v>
      </c>
      <c r="AJ2331">
        <f t="shared" si="513"/>
        <v>0.25</v>
      </c>
      <c r="AK2331">
        <f t="shared" si="514"/>
        <v>0.5</v>
      </c>
      <c r="AL2331">
        <f t="shared" si="515"/>
        <v>0.5</v>
      </c>
      <c r="AM2331">
        <f t="shared" si="516"/>
        <v>0.5</v>
      </c>
      <c r="AN2331" s="6">
        <f t="shared" si="517"/>
        <v>0.7</v>
      </c>
      <c r="AO2331" t="str">
        <f>VLOOKUP(BD_PONDERACIONES[[#This Row],[Comuna]],Tabla3[#All],2,0)</f>
        <v>Cordillera</v>
      </c>
    </row>
    <row r="2332" spans="1:41" x14ac:dyDescent="0.35">
      <c r="A2332" t="s">
        <v>11604</v>
      </c>
      <c r="B2332" t="s">
        <v>11605</v>
      </c>
      <c r="C2332" t="s">
        <v>11606</v>
      </c>
      <c r="D2332" s="5">
        <v>44778</v>
      </c>
      <c r="E2332" s="5">
        <v>44761</v>
      </c>
      <c r="F2332" t="s">
        <v>763</v>
      </c>
      <c r="G2332" t="s">
        <v>11607</v>
      </c>
      <c r="H2332" t="s">
        <v>3456</v>
      </c>
      <c r="J2332" t="s">
        <v>756</v>
      </c>
      <c r="K2332" t="s">
        <v>756</v>
      </c>
      <c r="L2332" t="s">
        <v>757</v>
      </c>
      <c r="M2332" t="s">
        <v>757</v>
      </c>
      <c r="N2332" t="s">
        <v>756</v>
      </c>
      <c r="O2332" t="s">
        <v>756</v>
      </c>
      <c r="P2332" t="s">
        <v>758</v>
      </c>
      <c r="Q2332" t="s">
        <v>759</v>
      </c>
      <c r="R2332" t="s">
        <v>759</v>
      </c>
      <c r="S2332" t="s">
        <v>757</v>
      </c>
      <c r="T2332" t="s">
        <v>757</v>
      </c>
      <c r="U2332" t="s">
        <v>757</v>
      </c>
      <c r="V2332" t="s">
        <v>756</v>
      </c>
      <c r="W2332" t="s">
        <v>768</v>
      </c>
      <c r="X2332" t="s">
        <v>11608</v>
      </c>
      <c r="Y2332" t="str">
        <f t="shared" si="504"/>
        <v>julio</v>
      </c>
      <c r="Z2332">
        <f>YEAR(BD_PONDERACIONES[[#This Row],[Fecha Ejecución del Ticket]])</f>
        <v>2022</v>
      </c>
      <c r="AA2332" t="str">
        <f t="shared" si="505"/>
        <v>agosto</v>
      </c>
      <c r="AB2332">
        <f>YEAR(BD_PONDERACIONES[[#This Row],[Fecha de Inspección]])</f>
        <v>2022</v>
      </c>
      <c r="AC2332">
        <f t="shared" si="506"/>
        <v>0.5</v>
      </c>
      <c r="AD2332">
        <f t="shared" si="507"/>
        <v>0.5</v>
      </c>
      <c r="AE2332">
        <f t="shared" si="508"/>
        <v>0.5</v>
      </c>
      <c r="AF2332">
        <f t="shared" si="509"/>
        <v>0.5</v>
      </c>
      <c r="AG2332">
        <f t="shared" si="510"/>
        <v>0.5</v>
      </c>
      <c r="AH2332">
        <f t="shared" si="511"/>
        <v>0.5</v>
      </c>
      <c r="AI2332">
        <f t="shared" si="512"/>
        <v>0.25</v>
      </c>
      <c r="AJ2332">
        <f t="shared" si="513"/>
        <v>0.25</v>
      </c>
      <c r="AK2332">
        <f t="shared" si="514"/>
        <v>0.5</v>
      </c>
      <c r="AL2332">
        <f t="shared" si="515"/>
        <v>0.5</v>
      </c>
      <c r="AM2332">
        <f t="shared" si="516"/>
        <v>0.17499999999999999</v>
      </c>
      <c r="AN2332" s="6">
        <f t="shared" si="517"/>
        <v>0.93500000000000005</v>
      </c>
      <c r="AO2332" t="str">
        <f>VLOOKUP(BD_PONDERACIONES[[#This Row],[Comuna]],Tabla3[#All],2,0)</f>
        <v>Cordillera</v>
      </c>
    </row>
    <row r="2333" spans="1:41" x14ac:dyDescent="0.35">
      <c r="A2333" t="s">
        <v>11609</v>
      </c>
      <c r="B2333" t="s">
        <v>11610</v>
      </c>
      <c r="C2333" t="s">
        <v>11611</v>
      </c>
      <c r="D2333" s="5">
        <v>44778</v>
      </c>
      <c r="E2333" s="5">
        <v>44754</v>
      </c>
      <c r="F2333" t="s">
        <v>753</v>
      </c>
      <c r="G2333" t="s">
        <v>11612</v>
      </c>
      <c r="H2333" t="s">
        <v>3456</v>
      </c>
      <c r="J2333" t="s">
        <v>756</v>
      </c>
      <c r="K2333" t="s">
        <v>756</v>
      </c>
      <c r="L2333" t="s">
        <v>757</v>
      </c>
      <c r="M2333" t="s">
        <v>757</v>
      </c>
      <c r="N2333" t="s">
        <v>756</v>
      </c>
      <c r="O2333" t="s">
        <v>756</v>
      </c>
      <c r="P2333" t="s">
        <v>765</v>
      </c>
      <c r="Q2333" t="s">
        <v>759</v>
      </c>
      <c r="R2333" t="s">
        <v>759</v>
      </c>
      <c r="S2333" t="s">
        <v>756</v>
      </c>
      <c r="T2333" t="s">
        <v>756</v>
      </c>
      <c r="U2333" t="s">
        <v>756</v>
      </c>
      <c r="V2333" t="s">
        <v>768</v>
      </c>
      <c r="W2333" t="s">
        <v>768</v>
      </c>
      <c r="X2333" t="s">
        <v>11613</v>
      </c>
      <c r="Y2333" t="str">
        <f t="shared" si="504"/>
        <v>julio</v>
      </c>
      <c r="Z2333">
        <f>YEAR(BD_PONDERACIONES[[#This Row],[Fecha Ejecución del Ticket]])</f>
        <v>2022</v>
      </c>
      <c r="AA2333" t="str">
        <f t="shared" si="505"/>
        <v>agosto</v>
      </c>
      <c r="AB2333">
        <f>YEAR(BD_PONDERACIONES[[#This Row],[Fecha de Inspección]])</f>
        <v>2022</v>
      </c>
      <c r="AC2333">
        <f t="shared" si="506"/>
        <v>0.5</v>
      </c>
      <c r="AD2333">
        <f t="shared" si="507"/>
        <v>0.5</v>
      </c>
      <c r="AE2333">
        <f t="shared" si="508"/>
        <v>0.5</v>
      </c>
      <c r="AF2333">
        <f t="shared" si="509"/>
        <v>0.5</v>
      </c>
      <c r="AG2333">
        <f t="shared" si="510"/>
        <v>0.5</v>
      </c>
      <c r="AH2333">
        <f t="shared" si="511"/>
        <v>0.5</v>
      </c>
      <c r="AI2333">
        <f t="shared" si="512"/>
        <v>0.25</v>
      </c>
      <c r="AJ2333">
        <f t="shared" si="513"/>
        <v>0.25</v>
      </c>
      <c r="AK2333">
        <f t="shared" si="514"/>
        <v>0.5</v>
      </c>
      <c r="AL2333">
        <f t="shared" si="515"/>
        <v>0.17499999999999999</v>
      </c>
      <c r="AM2333">
        <f t="shared" si="516"/>
        <v>0.17499999999999999</v>
      </c>
      <c r="AN2333" s="6">
        <f t="shared" si="517"/>
        <v>0.87</v>
      </c>
      <c r="AO2333" t="str">
        <f>VLOOKUP(BD_PONDERACIONES[[#This Row],[Comuna]],Tabla3[#All],2,0)</f>
        <v>Cordillera</v>
      </c>
    </row>
    <row r="2334" spans="1:41" x14ac:dyDescent="0.35">
      <c r="A2334" t="s">
        <v>11614</v>
      </c>
      <c r="B2334" t="s">
        <v>11615</v>
      </c>
      <c r="C2334" t="s">
        <v>11616</v>
      </c>
      <c r="D2334" s="5">
        <v>44778</v>
      </c>
      <c r="E2334" s="5">
        <v>44761</v>
      </c>
      <c r="F2334" t="s">
        <v>763</v>
      </c>
      <c r="G2334" t="s">
        <v>11617</v>
      </c>
      <c r="H2334" t="s">
        <v>3456</v>
      </c>
      <c r="J2334" t="s">
        <v>756</v>
      </c>
      <c r="K2334" t="s">
        <v>756</v>
      </c>
      <c r="L2334" t="s">
        <v>757</v>
      </c>
      <c r="M2334" t="s">
        <v>757</v>
      </c>
      <c r="N2334" t="s">
        <v>756</v>
      </c>
      <c r="O2334" t="s">
        <v>756</v>
      </c>
      <c r="P2334" t="s">
        <v>758</v>
      </c>
      <c r="Q2334" t="s">
        <v>759</v>
      </c>
      <c r="R2334" t="s">
        <v>759</v>
      </c>
      <c r="S2334" t="s">
        <v>757</v>
      </c>
      <c r="T2334" t="s">
        <v>757</v>
      </c>
      <c r="U2334" t="s">
        <v>757</v>
      </c>
      <c r="V2334" t="s">
        <v>756</v>
      </c>
      <c r="W2334" t="s">
        <v>768</v>
      </c>
      <c r="X2334" t="s">
        <v>11530</v>
      </c>
      <c r="Y2334" t="str">
        <f t="shared" si="504"/>
        <v>julio</v>
      </c>
      <c r="Z2334">
        <f>YEAR(BD_PONDERACIONES[[#This Row],[Fecha Ejecución del Ticket]])</f>
        <v>2022</v>
      </c>
      <c r="AA2334" t="str">
        <f t="shared" si="505"/>
        <v>agosto</v>
      </c>
      <c r="AB2334">
        <f>YEAR(BD_PONDERACIONES[[#This Row],[Fecha de Inspección]])</f>
        <v>2022</v>
      </c>
      <c r="AC2334">
        <f t="shared" si="506"/>
        <v>0.5</v>
      </c>
      <c r="AD2334">
        <f t="shared" si="507"/>
        <v>0.5</v>
      </c>
      <c r="AE2334">
        <f t="shared" si="508"/>
        <v>0.5</v>
      </c>
      <c r="AF2334">
        <f t="shared" si="509"/>
        <v>0.5</v>
      </c>
      <c r="AG2334">
        <f t="shared" si="510"/>
        <v>0.5</v>
      </c>
      <c r="AH2334">
        <f t="shared" si="511"/>
        <v>0.5</v>
      </c>
      <c r="AI2334">
        <f t="shared" si="512"/>
        <v>0.25</v>
      </c>
      <c r="AJ2334">
        <f t="shared" si="513"/>
        <v>0.25</v>
      </c>
      <c r="AK2334">
        <f t="shared" si="514"/>
        <v>0.5</v>
      </c>
      <c r="AL2334">
        <f t="shared" si="515"/>
        <v>0.5</v>
      </c>
      <c r="AM2334">
        <f t="shared" si="516"/>
        <v>0.17499999999999999</v>
      </c>
      <c r="AN2334" s="6">
        <f t="shared" si="517"/>
        <v>0.93500000000000005</v>
      </c>
      <c r="AO2334" t="str">
        <f>VLOOKUP(BD_PONDERACIONES[[#This Row],[Comuna]],Tabla3[#All],2,0)</f>
        <v>Cordillera</v>
      </c>
    </row>
    <row r="2335" spans="1:41" x14ac:dyDescent="0.35">
      <c r="A2335" t="s">
        <v>11618</v>
      </c>
      <c r="B2335" t="s">
        <v>11619</v>
      </c>
      <c r="C2335" t="s">
        <v>11620</v>
      </c>
      <c r="D2335" s="5">
        <v>44778</v>
      </c>
      <c r="E2335" s="5">
        <v>44760</v>
      </c>
      <c r="F2335" t="s">
        <v>763</v>
      </c>
      <c r="G2335" t="s">
        <v>11621</v>
      </c>
      <c r="H2335" t="s">
        <v>3456</v>
      </c>
      <c r="J2335" t="s">
        <v>756</v>
      </c>
      <c r="K2335" t="s">
        <v>756</v>
      </c>
      <c r="L2335" t="s">
        <v>757</v>
      </c>
      <c r="M2335" t="s">
        <v>757</v>
      </c>
      <c r="N2335" t="s">
        <v>756</v>
      </c>
      <c r="O2335" t="s">
        <v>756</v>
      </c>
      <c r="P2335" t="s">
        <v>758</v>
      </c>
      <c r="Q2335" t="s">
        <v>759</v>
      </c>
      <c r="R2335" t="s">
        <v>759</v>
      </c>
      <c r="S2335" t="s">
        <v>757</v>
      </c>
      <c r="T2335" t="s">
        <v>757</v>
      </c>
      <c r="U2335" t="s">
        <v>757</v>
      </c>
      <c r="V2335" t="s">
        <v>756</v>
      </c>
      <c r="W2335" t="s">
        <v>756</v>
      </c>
      <c r="X2335" t="s">
        <v>804</v>
      </c>
      <c r="Y2335" t="str">
        <f t="shared" si="504"/>
        <v>julio</v>
      </c>
      <c r="Z2335">
        <f>YEAR(BD_PONDERACIONES[[#This Row],[Fecha Ejecución del Ticket]])</f>
        <v>2022</v>
      </c>
      <c r="AA2335" t="str">
        <f t="shared" si="505"/>
        <v>agosto</v>
      </c>
      <c r="AB2335">
        <f>YEAR(BD_PONDERACIONES[[#This Row],[Fecha de Inspección]])</f>
        <v>2022</v>
      </c>
      <c r="AC2335">
        <f t="shared" si="506"/>
        <v>0.5</v>
      </c>
      <c r="AD2335">
        <f t="shared" si="507"/>
        <v>0.5</v>
      </c>
      <c r="AE2335">
        <f t="shared" si="508"/>
        <v>0.5</v>
      </c>
      <c r="AF2335">
        <f t="shared" si="509"/>
        <v>0.5</v>
      </c>
      <c r="AG2335">
        <f t="shared" si="510"/>
        <v>0.5</v>
      </c>
      <c r="AH2335">
        <f t="shared" si="511"/>
        <v>0.5</v>
      </c>
      <c r="AI2335">
        <f t="shared" si="512"/>
        <v>0.25</v>
      </c>
      <c r="AJ2335">
        <f t="shared" si="513"/>
        <v>0.25</v>
      </c>
      <c r="AK2335">
        <f t="shared" si="514"/>
        <v>0.5</v>
      </c>
      <c r="AL2335">
        <f t="shared" si="515"/>
        <v>0.5</v>
      </c>
      <c r="AM2335">
        <f t="shared" si="516"/>
        <v>0.5</v>
      </c>
      <c r="AN2335" s="6">
        <f t="shared" si="517"/>
        <v>1</v>
      </c>
      <c r="AO2335" t="str">
        <f>VLOOKUP(BD_PONDERACIONES[[#This Row],[Comuna]],Tabla3[#All],2,0)</f>
        <v>Cordillera</v>
      </c>
    </row>
    <row r="2336" spans="1:41" x14ac:dyDescent="0.35">
      <c r="A2336" t="s">
        <v>11622</v>
      </c>
      <c r="B2336" t="s">
        <v>11623</v>
      </c>
      <c r="C2336" t="s">
        <v>11624</v>
      </c>
      <c r="D2336" s="5">
        <v>44778</v>
      </c>
      <c r="E2336" s="5">
        <v>44755</v>
      </c>
      <c r="F2336" t="s">
        <v>753</v>
      </c>
      <c r="G2336" t="s">
        <v>11625</v>
      </c>
      <c r="H2336" t="s">
        <v>3456</v>
      </c>
      <c r="J2336" t="s">
        <v>756</v>
      </c>
      <c r="K2336" t="s">
        <v>756</v>
      </c>
      <c r="L2336" t="s">
        <v>757</v>
      </c>
      <c r="M2336" t="s">
        <v>757</v>
      </c>
      <c r="N2336" t="s">
        <v>756</v>
      </c>
      <c r="O2336" t="s">
        <v>756</v>
      </c>
      <c r="P2336" t="s">
        <v>765</v>
      </c>
      <c r="Q2336" t="s">
        <v>759</v>
      </c>
      <c r="R2336" t="s">
        <v>759</v>
      </c>
      <c r="S2336" t="s">
        <v>756</v>
      </c>
      <c r="T2336" t="s">
        <v>756</v>
      </c>
      <c r="U2336" t="s">
        <v>756</v>
      </c>
      <c r="V2336" t="s">
        <v>756</v>
      </c>
      <c r="W2336" t="s">
        <v>768</v>
      </c>
      <c r="X2336" t="s">
        <v>11626</v>
      </c>
      <c r="Y2336" t="str">
        <f t="shared" si="504"/>
        <v>julio</v>
      </c>
      <c r="Z2336">
        <f>YEAR(BD_PONDERACIONES[[#This Row],[Fecha Ejecución del Ticket]])</f>
        <v>2022</v>
      </c>
      <c r="AA2336" t="str">
        <f t="shared" si="505"/>
        <v>agosto</v>
      </c>
      <c r="AB2336">
        <f>YEAR(BD_PONDERACIONES[[#This Row],[Fecha de Inspección]])</f>
        <v>2022</v>
      </c>
      <c r="AC2336">
        <f t="shared" si="506"/>
        <v>0.5</v>
      </c>
      <c r="AD2336">
        <f t="shared" si="507"/>
        <v>0.5</v>
      </c>
      <c r="AE2336">
        <f t="shared" si="508"/>
        <v>0.5</v>
      </c>
      <c r="AF2336">
        <f t="shared" si="509"/>
        <v>0.5</v>
      </c>
      <c r="AG2336">
        <f t="shared" si="510"/>
        <v>0.5</v>
      </c>
      <c r="AH2336">
        <f t="shared" si="511"/>
        <v>0.5</v>
      </c>
      <c r="AI2336">
        <f t="shared" si="512"/>
        <v>0.25</v>
      </c>
      <c r="AJ2336">
        <f t="shared" si="513"/>
        <v>0.25</v>
      </c>
      <c r="AK2336">
        <f t="shared" si="514"/>
        <v>0.5</v>
      </c>
      <c r="AL2336">
        <f t="shared" si="515"/>
        <v>0.5</v>
      </c>
      <c r="AM2336">
        <f t="shared" si="516"/>
        <v>0.17499999999999999</v>
      </c>
      <c r="AN2336" s="6">
        <f t="shared" si="517"/>
        <v>0.93500000000000005</v>
      </c>
      <c r="AO2336" t="str">
        <f>VLOOKUP(BD_PONDERACIONES[[#This Row],[Comuna]],Tabla3[#All],2,0)</f>
        <v>Cordillera</v>
      </c>
    </row>
    <row r="2337" spans="1:41" x14ac:dyDescent="0.35">
      <c r="A2337" t="s">
        <v>11627</v>
      </c>
      <c r="B2337" t="s">
        <v>11628</v>
      </c>
      <c r="C2337" t="s">
        <v>11629</v>
      </c>
      <c r="D2337" s="5">
        <v>44778</v>
      </c>
      <c r="E2337" s="5">
        <v>44772</v>
      </c>
      <c r="F2337" t="s">
        <v>763</v>
      </c>
      <c r="G2337" t="s">
        <v>11630</v>
      </c>
      <c r="H2337" t="s">
        <v>3456</v>
      </c>
      <c r="J2337" t="s">
        <v>756</v>
      </c>
      <c r="K2337" t="s">
        <v>756</v>
      </c>
      <c r="L2337" t="s">
        <v>757</v>
      </c>
      <c r="M2337" t="s">
        <v>757</v>
      </c>
      <c r="N2337" t="s">
        <v>756</v>
      </c>
      <c r="O2337" t="s">
        <v>756</v>
      </c>
      <c r="P2337" t="s">
        <v>758</v>
      </c>
      <c r="Q2337" t="s">
        <v>759</v>
      </c>
      <c r="R2337" t="s">
        <v>759</v>
      </c>
      <c r="S2337" t="s">
        <v>757</v>
      </c>
      <c r="T2337" t="s">
        <v>757</v>
      </c>
      <c r="U2337" t="s">
        <v>757</v>
      </c>
      <c r="V2337" t="s">
        <v>756</v>
      </c>
      <c r="W2337" t="s">
        <v>756</v>
      </c>
      <c r="X2337" t="s">
        <v>804</v>
      </c>
      <c r="Y2337" t="str">
        <f t="shared" si="504"/>
        <v>julio</v>
      </c>
      <c r="Z2337">
        <f>YEAR(BD_PONDERACIONES[[#This Row],[Fecha Ejecución del Ticket]])</f>
        <v>2022</v>
      </c>
      <c r="AA2337" t="str">
        <f t="shared" si="505"/>
        <v>agosto</v>
      </c>
      <c r="AB2337">
        <f>YEAR(BD_PONDERACIONES[[#This Row],[Fecha de Inspección]])</f>
        <v>2022</v>
      </c>
      <c r="AC2337">
        <f t="shared" si="506"/>
        <v>0.5</v>
      </c>
      <c r="AD2337">
        <f t="shared" si="507"/>
        <v>0.5</v>
      </c>
      <c r="AE2337">
        <f t="shared" si="508"/>
        <v>0.5</v>
      </c>
      <c r="AF2337">
        <f t="shared" si="509"/>
        <v>0.5</v>
      </c>
      <c r="AG2337">
        <f t="shared" si="510"/>
        <v>0.5</v>
      </c>
      <c r="AH2337">
        <f t="shared" si="511"/>
        <v>0.5</v>
      </c>
      <c r="AI2337">
        <f t="shared" si="512"/>
        <v>0.25</v>
      </c>
      <c r="AJ2337">
        <f t="shared" si="513"/>
        <v>0.25</v>
      </c>
      <c r="AK2337">
        <f t="shared" si="514"/>
        <v>0.5</v>
      </c>
      <c r="AL2337">
        <f t="shared" si="515"/>
        <v>0.5</v>
      </c>
      <c r="AM2337">
        <f t="shared" si="516"/>
        <v>0.5</v>
      </c>
      <c r="AN2337" s="6">
        <f t="shared" si="517"/>
        <v>1</v>
      </c>
      <c r="AO2337" t="str">
        <f>VLOOKUP(BD_PONDERACIONES[[#This Row],[Comuna]],Tabla3[#All],2,0)</f>
        <v>Cordillera</v>
      </c>
    </row>
    <row r="2338" spans="1:41" x14ac:dyDescent="0.35">
      <c r="A2338" t="s">
        <v>11631</v>
      </c>
      <c r="B2338" t="s">
        <v>11632</v>
      </c>
      <c r="C2338" t="s">
        <v>11633</v>
      </c>
      <c r="D2338" s="5">
        <v>44778</v>
      </c>
      <c r="E2338" s="5">
        <v>44758</v>
      </c>
      <c r="F2338" t="s">
        <v>753</v>
      </c>
      <c r="G2338" t="s">
        <v>11634</v>
      </c>
      <c r="H2338" t="s">
        <v>3456</v>
      </c>
      <c r="J2338" t="s">
        <v>756</v>
      </c>
      <c r="K2338" t="s">
        <v>756</v>
      </c>
      <c r="L2338" t="s">
        <v>773</v>
      </c>
      <c r="M2338" t="s">
        <v>773</v>
      </c>
      <c r="N2338" t="s">
        <v>756</v>
      </c>
      <c r="O2338" t="s">
        <v>756</v>
      </c>
      <c r="P2338" t="s">
        <v>765</v>
      </c>
      <c r="Q2338" t="s">
        <v>759</v>
      </c>
      <c r="R2338" t="s">
        <v>759</v>
      </c>
      <c r="S2338" t="s">
        <v>757</v>
      </c>
      <c r="T2338" t="s">
        <v>757</v>
      </c>
      <c r="U2338" t="s">
        <v>757</v>
      </c>
      <c r="V2338" t="s">
        <v>756</v>
      </c>
      <c r="W2338" t="s">
        <v>768</v>
      </c>
      <c r="X2338" t="s">
        <v>11635</v>
      </c>
      <c r="Y2338" t="str">
        <f t="shared" si="504"/>
        <v>julio</v>
      </c>
      <c r="Z2338">
        <f>YEAR(BD_PONDERACIONES[[#This Row],[Fecha Ejecución del Ticket]])</f>
        <v>2022</v>
      </c>
      <c r="AA2338" t="str">
        <f t="shared" si="505"/>
        <v>agosto</v>
      </c>
      <c r="AB2338">
        <f>YEAR(BD_PONDERACIONES[[#This Row],[Fecha de Inspección]])</f>
        <v>2022</v>
      </c>
      <c r="AC2338">
        <f t="shared" si="506"/>
        <v>0.5</v>
      </c>
      <c r="AD2338">
        <f t="shared" si="507"/>
        <v>0.5</v>
      </c>
      <c r="AE2338">
        <f t="shared" si="508"/>
        <v>0</v>
      </c>
      <c r="AF2338">
        <f t="shared" si="509"/>
        <v>0</v>
      </c>
      <c r="AG2338">
        <f t="shared" si="510"/>
        <v>0.5</v>
      </c>
      <c r="AH2338">
        <f t="shared" si="511"/>
        <v>0.5</v>
      </c>
      <c r="AI2338">
        <f t="shared" si="512"/>
        <v>0.25</v>
      </c>
      <c r="AJ2338">
        <f t="shared" si="513"/>
        <v>0.25</v>
      </c>
      <c r="AK2338">
        <f t="shared" si="514"/>
        <v>0.5</v>
      </c>
      <c r="AL2338">
        <f t="shared" si="515"/>
        <v>0.5</v>
      </c>
      <c r="AM2338">
        <f t="shared" si="516"/>
        <v>0.17499999999999999</v>
      </c>
      <c r="AN2338" s="6">
        <f t="shared" si="517"/>
        <v>0.63500000000000001</v>
      </c>
      <c r="AO2338" t="str">
        <f>VLOOKUP(BD_PONDERACIONES[[#This Row],[Comuna]],Tabla3[#All],2,0)</f>
        <v>Cordillera</v>
      </c>
    </row>
    <row r="2339" spans="1:41" x14ac:dyDescent="0.35">
      <c r="A2339" t="s">
        <v>11636</v>
      </c>
      <c r="B2339" t="s">
        <v>11637</v>
      </c>
      <c r="C2339" t="s">
        <v>11638</v>
      </c>
      <c r="D2339" s="5">
        <v>44778</v>
      </c>
      <c r="E2339" s="5">
        <v>44760</v>
      </c>
      <c r="F2339" t="s">
        <v>763</v>
      </c>
      <c r="G2339" t="s">
        <v>11639</v>
      </c>
      <c r="H2339" t="s">
        <v>3456</v>
      </c>
      <c r="J2339" t="s">
        <v>756</v>
      </c>
      <c r="K2339" t="s">
        <v>756</v>
      </c>
      <c r="L2339" t="s">
        <v>757</v>
      </c>
      <c r="M2339" t="s">
        <v>757</v>
      </c>
      <c r="N2339" t="s">
        <v>756</v>
      </c>
      <c r="O2339" t="s">
        <v>756</v>
      </c>
      <c r="P2339" t="s">
        <v>758</v>
      </c>
      <c r="Q2339" t="s">
        <v>11640</v>
      </c>
      <c r="R2339" t="s">
        <v>11641</v>
      </c>
      <c r="S2339" t="s">
        <v>773</v>
      </c>
      <c r="T2339" t="s">
        <v>773</v>
      </c>
      <c r="U2339" t="s">
        <v>773</v>
      </c>
      <c r="V2339" t="s">
        <v>773</v>
      </c>
      <c r="W2339" t="s">
        <v>768</v>
      </c>
      <c r="X2339" t="s">
        <v>11642</v>
      </c>
      <c r="Y2339" t="str">
        <f t="shared" si="504"/>
        <v>julio</v>
      </c>
      <c r="Z2339">
        <f>YEAR(BD_PONDERACIONES[[#This Row],[Fecha Ejecución del Ticket]])</f>
        <v>2022</v>
      </c>
      <c r="AA2339" t="str">
        <f t="shared" si="505"/>
        <v>agosto</v>
      </c>
      <c r="AB2339">
        <f>YEAR(BD_PONDERACIONES[[#This Row],[Fecha de Inspección]])</f>
        <v>2022</v>
      </c>
      <c r="AC2339">
        <f t="shared" si="506"/>
        <v>0.5</v>
      </c>
      <c r="AD2339">
        <f t="shared" si="507"/>
        <v>0.5</v>
      </c>
      <c r="AE2339">
        <f t="shared" si="508"/>
        <v>0.5</v>
      </c>
      <c r="AF2339">
        <f t="shared" si="509"/>
        <v>0.5</v>
      </c>
      <c r="AG2339">
        <f t="shared" si="510"/>
        <v>0.5</v>
      </c>
      <c r="AH2339">
        <f t="shared" si="511"/>
        <v>0.5</v>
      </c>
      <c r="AI2339">
        <f t="shared" si="512"/>
        <v>0</v>
      </c>
      <c r="AJ2339">
        <f t="shared" si="513"/>
        <v>0</v>
      </c>
      <c r="AK2339">
        <f t="shared" si="514"/>
        <v>0</v>
      </c>
      <c r="AL2339">
        <f t="shared" si="515"/>
        <v>0</v>
      </c>
      <c r="AM2339">
        <f t="shared" si="516"/>
        <v>0.17499999999999999</v>
      </c>
      <c r="AN2339" s="6">
        <f t="shared" si="517"/>
        <v>0.68500000000000005</v>
      </c>
      <c r="AO2339" t="str">
        <f>VLOOKUP(BD_PONDERACIONES[[#This Row],[Comuna]],Tabla3[#All],2,0)</f>
        <v>Cordillera</v>
      </c>
    </row>
    <row r="2340" spans="1:41" x14ac:dyDescent="0.35">
      <c r="A2340" t="s">
        <v>11643</v>
      </c>
      <c r="B2340" t="s">
        <v>11644</v>
      </c>
      <c r="C2340" t="s">
        <v>11645</v>
      </c>
      <c r="D2340" s="5">
        <v>44778</v>
      </c>
      <c r="E2340" s="5">
        <v>44760</v>
      </c>
      <c r="F2340" t="s">
        <v>753</v>
      </c>
      <c r="G2340" t="s">
        <v>11646</v>
      </c>
      <c r="H2340" t="s">
        <v>3456</v>
      </c>
      <c r="J2340" t="s">
        <v>756</v>
      </c>
      <c r="K2340" t="s">
        <v>756</v>
      </c>
      <c r="L2340" t="s">
        <v>757</v>
      </c>
      <c r="M2340" t="s">
        <v>757</v>
      </c>
      <c r="N2340" t="s">
        <v>756</v>
      </c>
      <c r="O2340" t="s">
        <v>756</v>
      </c>
      <c r="P2340" t="s">
        <v>765</v>
      </c>
      <c r="Q2340" t="s">
        <v>759</v>
      </c>
      <c r="R2340" t="s">
        <v>759</v>
      </c>
      <c r="S2340" t="s">
        <v>757</v>
      </c>
      <c r="T2340" t="s">
        <v>757</v>
      </c>
      <c r="U2340" t="s">
        <v>756</v>
      </c>
      <c r="V2340" t="s">
        <v>756</v>
      </c>
      <c r="W2340" t="s">
        <v>768</v>
      </c>
      <c r="X2340" t="s">
        <v>11647</v>
      </c>
      <c r="Y2340" t="str">
        <f t="shared" si="504"/>
        <v>julio</v>
      </c>
      <c r="Z2340">
        <f>YEAR(BD_PONDERACIONES[[#This Row],[Fecha Ejecución del Ticket]])</f>
        <v>2022</v>
      </c>
      <c r="AA2340" t="str">
        <f t="shared" si="505"/>
        <v>agosto</v>
      </c>
      <c r="AB2340">
        <f>YEAR(BD_PONDERACIONES[[#This Row],[Fecha de Inspección]])</f>
        <v>2022</v>
      </c>
      <c r="AC2340">
        <f t="shared" si="506"/>
        <v>0.5</v>
      </c>
      <c r="AD2340">
        <f t="shared" si="507"/>
        <v>0.5</v>
      </c>
      <c r="AE2340">
        <f t="shared" si="508"/>
        <v>0.5</v>
      </c>
      <c r="AF2340">
        <f t="shared" si="509"/>
        <v>0.5</v>
      </c>
      <c r="AG2340">
        <f t="shared" si="510"/>
        <v>0.5</v>
      </c>
      <c r="AH2340">
        <f t="shared" si="511"/>
        <v>0.5</v>
      </c>
      <c r="AI2340">
        <f t="shared" si="512"/>
        <v>0.25</v>
      </c>
      <c r="AJ2340">
        <f t="shared" si="513"/>
        <v>0.25</v>
      </c>
      <c r="AK2340">
        <f t="shared" si="514"/>
        <v>0.5</v>
      </c>
      <c r="AL2340">
        <f t="shared" si="515"/>
        <v>0.5</v>
      </c>
      <c r="AM2340">
        <f t="shared" si="516"/>
        <v>0.17499999999999999</v>
      </c>
      <c r="AN2340" s="6">
        <f t="shared" si="517"/>
        <v>0.93500000000000005</v>
      </c>
      <c r="AO2340" t="str">
        <f>VLOOKUP(BD_PONDERACIONES[[#This Row],[Comuna]],Tabla3[#All],2,0)</f>
        <v>Cordillera</v>
      </c>
    </row>
    <row r="2341" spans="1:41" x14ac:dyDescent="0.35">
      <c r="A2341" t="s">
        <v>11648</v>
      </c>
      <c r="B2341" t="s">
        <v>11649</v>
      </c>
      <c r="C2341" t="s">
        <v>11650</v>
      </c>
      <c r="D2341" s="5">
        <v>44778</v>
      </c>
      <c r="E2341" s="5">
        <v>44774</v>
      </c>
      <c r="F2341" t="s">
        <v>763</v>
      </c>
      <c r="G2341" t="s">
        <v>11651</v>
      </c>
      <c r="H2341" t="s">
        <v>3456</v>
      </c>
      <c r="J2341" t="s">
        <v>756</v>
      </c>
      <c r="K2341" t="s">
        <v>756</v>
      </c>
      <c r="L2341" t="s">
        <v>757</v>
      </c>
      <c r="M2341" t="s">
        <v>757</v>
      </c>
      <c r="N2341" t="s">
        <v>756</v>
      </c>
      <c r="O2341" t="s">
        <v>756</v>
      </c>
      <c r="P2341" t="s">
        <v>765</v>
      </c>
      <c r="Q2341" t="s">
        <v>7076</v>
      </c>
      <c r="R2341" t="s">
        <v>7077</v>
      </c>
      <c r="S2341" t="s">
        <v>756</v>
      </c>
      <c r="T2341" t="s">
        <v>756</v>
      </c>
      <c r="U2341" t="s">
        <v>756</v>
      </c>
      <c r="V2341" t="s">
        <v>773</v>
      </c>
      <c r="W2341" t="s">
        <v>768</v>
      </c>
      <c r="X2341" t="s">
        <v>11652</v>
      </c>
      <c r="Y2341" t="str">
        <f t="shared" si="504"/>
        <v>agosto</v>
      </c>
      <c r="Z2341">
        <f>YEAR(BD_PONDERACIONES[[#This Row],[Fecha Ejecución del Ticket]])</f>
        <v>2022</v>
      </c>
      <c r="AA2341" t="str">
        <f t="shared" si="505"/>
        <v>agosto</v>
      </c>
      <c r="AB2341">
        <f>YEAR(BD_PONDERACIONES[[#This Row],[Fecha de Inspección]])</f>
        <v>2022</v>
      </c>
      <c r="AC2341">
        <f t="shared" si="506"/>
        <v>0.5</v>
      </c>
      <c r="AD2341">
        <f t="shared" si="507"/>
        <v>0.5</v>
      </c>
      <c r="AE2341">
        <f t="shared" si="508"/>
        <v>0.5</v>
      </c>
      <c r="AF2341">
        <f t="shared" si="509"/>
        <v>0.5</v>
      </c>
      <c r="AG2341">
        <f t="shared" si="510"/>
        <v>0.5</v>
      </c>
      <c r="AH2341">
        <f t="shared" si="511"/>
        <v>0.5</v>
      </c>
      <c r="AI2341">
        <f t="shared" si="512"/>
        <v>0.25</v>
      </c>
      <c r="AJ2341">
        <f t="shared" si="513"/>
        <v>0.25</v>
      </c>
      <c r="AK2341">
        <f t="shared" si="514"/>
        <v>0.5</v>
      </c>
      <c r="AL2341">
        <f t="shared" si="515"/>
        <v>0</v>
      </c>
      <c r="AM2341">
        <f t="shared" si="516"/>
        <v>0.17499999999999999</v>
      </c>
      <c r="AN2341" s="6">
        <f t="shared" si="517"/>
        <v>0.83500000000000008</v>
      </c>
      <c r="AO2341" t="str">
        <f>VLOOKUP(BD_PONDERACIONES[[#This Row],[Comuna]],Tabla3[#All],2,0)</f>
        <v>Cordillera</v>
      </c>
    </row>
    <row r="2342" spans="1:41" x14ac:dyDescent="0.35">
      <c r="A2342" t="s">
        <v>11653</v>
      </c>
      <c r="B2342" t="s">
        <v>11654</v>
      </c>
      <c r="C2342" t="s">
        <v>11655</v>
      </c>
      <c r="D2342" s="5">
        <v>44778</v>
      </c>
      <c r="E2342" s="5">
        <v>44751</v>
      </c>
      <c r="F2342" t="s">
        <v>753</v>
      </c>
      <c r="G2342" t="s">
        <v>11656</v>
      </c>
      <c r="H2342" t="s">
        <v>3456</v>
      </c>
      <c r="J2342" t="s">
        <v>756</v>
      </c>
      <c r="K2342" t="s">
        <v>756</v>
      </c>
      <c r="L2342" t="s">
        <v>757</v>
      </c>
      <c r="M2342" t="s">
        <v>757</v>
      </c>
      <c r="N2342" t="s">
        <v>756</v>
      </c>
      <c r="O2342" t="s">
        <v>756</v>
      </c>
      <c r="P2342" t="s">
        <v>758</v>
      </c>
      <c r="Q2342" t="s">
        <v>759</v>
      </c>
      <c r="R2342" t="s">
        <v>759</v>
      </c>
      <c r="S2342" t="s">
        <v>757</v>
      </c>
      <c r="T2342" t="s">
        <v>757</v>
      </c>
      <c r="U2342" t="s">
        <v>757</v>
      </c>
      <c r="V2342" t="s">
        <v>756</v>
      </c>
      <c r="W2342" t="s">
        <v>768</v>
      </c>
      <c r="X2342" t="s">
        <v>885</v>
      </c>
      <c r="Y2342" t="str">
        <f t="shared" si="504"/>
        <v>julio</v>
      </c>
      <c r="Z2342">
        <f>YEAR(BD_PONDERACIONES[[#This Row],[Fecha Ejecución del Ticket]])</f>
        <v>2022</v>
      </c>
      <c r="AA2342" t="str">
        <f t="shared" si="505"/>
        <v>agosto</v>
      </c>
      <c r="AB2342">
        <f>YEAR(BD_PONDERACIONES[[#This Row],[Fecha de Inspección]])</f>
        <v>2022</v>
      </c>
      <c r="AC2342">
        <f t="shared" si="506"/>
        <v>0.5</v>
      </c>
      <c r="AD2342">
        <f t="shared" si="507"/>
        <v>0.5</v>
      </c>
      <c r="AE2342">
        <f t="shared" si="508"/>
        <v>0.5</v>
      </c>
      <c r="AF2342">
        <f t="shared" si="509"/>
        <v>0.5</v>
      </c>
      <c r="AG2342">
        <f t="shared" si="510"/>
        <v>0.5</v>
      </c>
      <c r="AH2342">
        <f t="shared" si="511"/>
        <v>0.5</v>
      </c>
      <c r="AI2342">
        <f t="shared" si="512"/>
        <v>0.25</v>
      </c>
      <c r="AJ2342">
        <f t="shared" si="513"/>
        <v>0.25</v>
      </c>
      <c r="AK2342">
        <f t="shared" si="514"/>
        <v>0.5</v>
      </c>
      <c r="AL2342">
        <f t="shared" si="515"/>
        <v>0.5</v>
      </c>
      <c r="AM2342">
        <f t="shared" si="516"/>
        <v>0.17499999999999999</v>
      </c>
      <c r="AN2342" s="6">
        <f t="shared" si="517"/>
        <v>0.93500000000000005</v>
      </c>
      <c r="AO2342" t="str">
        <f>VLOOKUP(BD_PONDERACIONES[[#This Row],[Comuna]],Tabla3[#All],2,0)</f>
        <v>Cordillera</v>
      </c>
    </row>
    <row r="2343" spans="1:41" x14ac:dyDescent="0.35">
      <c r="A2343" t="s">
        <v>11657</v>
      </c>
      <c r="B2343" t="s">
        <v>11658</v>
      </c>
      <c r="C2343" t="s">
        <v>11659</v>
      </c>
      <c r="D2343" s="5">
        <v>44778</v>
      </c>
      <c r="E2343" s="5">
        <v>44760</v>
      </c>
      <c r="F2343" t="s">
        <v>763</v>
      </c>
      <c r="G2343" t="s">
        <v>11660</v>
      </c>
      <c r="H2343" t="s">
        <v>3456</v>
      </c>
      <c r="J2343" t="s">
        <v>756</v>
      </c>
      <c r="K2343" t="s">
        <v>756</v>
      </c>
      <c r="L2343" t="s">
        <v>757</v>
      </c>
      <c r="M2343" t="s">
        <v>757</v>
      </c>
      <c r="N2343" t="s">
        <v>756</v>
      </c>
      <c r="O2343" t="s">
        <v>756</v>
      </c>
      <c r="P2343" t="s">
        <v>758</v>
      </c>
      <c r="Q2343" t="s">
        <v>759</v>
      </c>
      <c r="R2343" t="s">
        <v>759</v>
      </c>
      <c r="S2343" t="s">
        <v>757</v>
      </c>
      <c r="T2343" t="s">
        <v>757</v>
      </c>
      <c r="U2343" t="s">
        <v>757</v>
      </c>
      <c r="V2343" t="s">
        <v>756</v>
      </c>
      <c r="W2343" t="s">
        <v>768</v>
      </c>
      <c r="X2343" t="s">
        <v>11608</v>
      </c>
      <c r="Y2343" t="str">
        <f t="shared" si="504"/>
        <v>julio</v>
      </c>
      <c r="Z2343">
        <f>YEAR(BD_PONDERACIONES[[#This Row],[Fecha Ejecución del Ticket]])</f>
        <v>2022</v>
      </c>
      <c r="AA2343" t="str">
        <f t="shared" si="505"/>
        <v>agosto</v>
      </c>
      <c r="AB2343">
        <f>YEAR(BD_PONDERACIONES[[#This Row],[Fecha de Inspección]])</f>
        <v>2022</v>
      </c>
      <c r="AC2343">
        <f t="shared" si="506"/>
        <v>0.5</v>
      </c>
      <c r="AD2343">
        <f t="shared" si="507"/>
        <v>0.5</v>
      </c>
      <c r="AE2343">
        <f t="shared" si="508"/>
        <v>0.5</v>
      </c>
      <c r="AF2343">
        <f t="shared" si="509"/>
        <v>0.5</v>
      </c>
      <c r="AG2343">
        <f t="shared" si="510"/>
        <v>0.5</v>
      </c>
      <c r="AH2343">
        <f t="shared" si="511"/>
        <v>0.5</v>
      </c>
      <c r="AI2343">
        <f t="shared" si="512"/>
        <v>0.25</v>
      </c>
      <c r="AJ2343">
        <f t="shared" si="513"/>
        <v>0.25</v>
      </c>
      <c r="AK2343">
        <f t="shared" si="514"/>
        <v>0.5</v>
      </c>
      <c r="AL2343">
        <f t="shared" si="515"/>
        <v>0.5</v>
      </c>
      <c r="AM2343">
        <f t="shared" si="516"/>
        <v>0.17499999999999999</v>
      </c>
      <c r="AN2343" s="6">
        <f t="shared" si="517"/>
        <v>0.93500000000000005</v>
      </c>
      <c r="AO2343" t="str">
        <f>VLOOKUP(BD_PONDERACIONES[[#This Row],[Comuna]],Tabla3[#All],2,0)</f>
        <v>Cordillera</v>
      </c>
    </row>
    <row r="2344" spans="1:41" x14ac:dyDescent="0.35">
      <c r="A2344" t="s">
        <v>11661</v>
      </c>
      <c r="B2344" t="s">
        <v>11662</v>
      </c>
      <c r="C2344" t="s">
        <v>11663</v>
      </c>
      <c r="D2344" s="5">
        <v>44781</v>
      </c>
      <c r="E2344" s="5">
        <v>44760</v>
      </c>
      <c r="F2344" t="s">
        <v>763</v>
      </c>
      <c r="G2344" t="s">
        <v>11664</v>
      </c>
      <c r="H2344" t="s">
        <v>3456</v>
      </c>
      <c r="J2344" t="s">
        <v>756</v>
      </c>
      <c r="K2344" t="s">
        <v>756</v>
      </c>
      <c r="L2344" t="s">
        <v>757</v>
      </c>
      <c r="M2344" t="s">
        <v>757</v>
      </c>
      <c r="N2344" t="s">
        <v>756</v>
      </c>
      <c r="O2344" t="s">
        <v>756</v>
      </c>
      <c r="P2344" t="s">
        <v>758</v>
      </c>
      <c r="Q2344" t="s">
        <v>759</v>
      </c>
      <c r="R2344" t="s">
        <v>759</v>
      </c>
      <c r="S2344" t="s">
        <v>757</v>
      </c>
      <c r="T2344" t="s">
        <v>757</v>
      </c>
      <c r="U2344" t="s">
        <v>757</v>
      </c>
      <c r="V2344" t="s">
        <v>756</v>
      </c>
      <c r="W2344" t="s">
        <v>768</v>
      </c>
      <c r="X2344" t="s">
        <v>11665</v>
      </c>
      <c r="Y2344" t="str">
        <f t="shared" si="504"/>
        <v>julio</v>
      </c>
      <c r="Z2344">
        <f>YEAR(BD_PONDERACIONES[[#This Row],[Fecha Ejecución del Ticket]])</f>
        <v>2022</v>
      </c>
      <c r="AA2344" t="str">
        <f t="shared" si="505"/>
        <v>agosto</v>
      </c>
      <c r="AB2344">
        <f>YEAR(BD_PONDERACIONES[[#This Row],[Fecha de Inspección]])</f>
        <v>2022</v>
      </c>
      <c r="AC2344">
        <f t="shared" si="506"/>
        <v>0.5</v>
      </c>
      <c r="AD2344">
        <f t="shared" si="507"/>
        <v>0.5</v>
      </c>
      <c r="AE2344">
        <f t="shared" si="508"/>
        <v>0.5</v>
      </c>
      <c r="AF2344">
        <f t="shared" si="509"/>
        <v>0.5</v>
      </c>
      <c r="AG2344">
        <f t="shared" si="510"/>
        <v>0.5</v>
      </c>
      <c r="AH2344">
        <f t="shared" si="511"/>
        <v>0.5</v>
      </c>
      <c r="AI2344">
        <f t="shared" si="512"/>
        <v>0.25</v>
      </c>
      <c r="AJ2344">
        <f t="shared" si="513"/>
        <v>0.25</v>
      </c>
      <c r="AK2344">
        <f t="shared" si="514"/>
        <v>0.5</v>
      </c>
      <c r="AL2344">
        <f t="shared" si="515"/>
        <v>0.5</v>
      </c>
      <c r="AM2344">
        <f t="shared" si="516"/>
        <v>0.17499999999999999</v>
      </c>
      <c r="AN2344" s="6">
        <f t="shared" si="517"/>
        <v>0.93500000000000005</v>
      </c>
      <c r="AO2344" t="str">
        <f>VLOOKUP(BD_PONDERACIONES[[#This Row],[Comuna]],Tabla3[#All],2,0)</f>
        <v>Cordillera</v>
      </c>
    </row>
    <row r="2345" spans="1:41" x14ac:dyDescent="0.35">
      <c r="A2345" t="s">
        <v>11666</v>
      </c>
      <c r="B2345" t="s">
        <v>11667</v>
      </c>
      <c r="C2345" t="s">
        <v>11668</v>
      </c>
      <c r="D2345" s="5">
        <v>44781</v>
      </c>
      <c r="E2345" s="5">
        <v>44763</v>
      </c>
      <c r="F2345" t="s">
        <v>763</v>
      </c>
      <c r="G2345" t="s">
        <v>11669</v>
      </c>
      <c r="H2345" t="s">
        <v>3456</v>
      </c>
      <c r="J2345" t="s">
        <v>756</v>
      </c>
      <c r="K2345" t="s">
        <v>756</v>
      </c>
      <c r="L2345" t="s">
        <v>757</v>
      </c>
      <c r="M2345" t="s">
        <v>757</v>
      </c>
      <c r="N2345" t="s">
        <v>756</v>
      </c>
      <c r="O2345" t="s">
        <v>756</v>
      </c>
      <c r="P2345" t="s">
        <v>758</v>
      </c>
      <c r="Q2345" t="s">
        <v>759</v>
      </c>
      <c r="R2345" t="s">
        <v>759</v>
      </c>
      <c r="S2345" t="s">
        <v>757</v>
      </c>
      <c r="T2345" t="s">
        <v>757</v>
      </c>
      <c r="U2345" t="s">
        <v>757</v>
      </c>
      <c r="V2345" t="s">
        <v>756</v>
      </c>
      <c r="W2345" t="s">
        <v>768</v>
      </c>
      <c r="X2345" t="s">
        <v>11670</v>
      </c>
      <c r="Y2345" t="str">
        <f t="shared" si="504"/>
        <v>julio</v>
      </c>
      <c r="Z2345">
        <f>YEAR(BD_PONDERACIONES[[#This Row],[Fecha Ejecución del Ticket]])</f>
        <v>2022</v>
      </c>
      <c r="AA2345" t="str">
        <f t="shared" si="505"/>
        <v>agosto</v>
      </c>
      <c r="AB2345">
        <f>YEAR(BD_PONDERACIONES[[#This Row],[Fecha de Inspección]])</f>
        <v>2022</v>
      </c>
      <c r="AC2345">
        <f t="shared" si="506"/>
        <v>0.5</v>
      </c>
      <c r="AD2345">
        <f t="shared" si="507"/>
        <v>0.5</v>
      </c>
      <c r="AE2345">
        <f t="shared" si="508"/>
        <v>0.5</v>
      </c>
      <c r="AF2345">
        <f t="shared" si="509"/>
        <v>0.5</v>
      </c>
      <c r="AG2345">
        <f t="shared" si="510"/>
        <v>0.5</v>
      </c>
      <c r="AH2345">
        <f t="shared" si="511"/>
        <v>0.5</v>
      </c>
      <c r="AI2345">
        <f t="shared" si="512"/>
        <v>0.25</v>
      </c>
      <c r="AJ2345">
        <f t="shared" si="513"/>
        <v>0.25</v>
      </c>
      <c r="AK2345">
        <f t="shared" si="514"/>
        <v>0.5</v>
      </c>
      <c r="AL2345">
        <f t="shared" si="515"/>
        <v>0.5</v>
      </c>
      <c r="AM2345">
        <f t="shared" si="516"/>
        <v>0.17499999999999999</v>
      </c>
      <c r="AN2345" s="6">
        <f t="shared" si="517"/>
        <v>0.93500000000000005</v>
      </c>
      <c r="AO2345" t="str">
        <f>VLOOKUP(BD_PONDERACIONES[[#This Row],[Comuna]],Tabla3[#All],2,0)</f>
        <v>Cordillera</v>
      </c>
    </row>
    <row r="2346" spans="1:41" x14ac:dyDescent="0.35">
      <c r="A2346" t="s">
        <v>11671</v>
      </c>
      <c r="B2346" t="s">
        <v>11672</v>
      </c>
      <c r="C2346" t="s">
        <v>11673</v>
      </c>
      <c r="D2346" s="5">
        <v>44781</v>
      </c>
      <c r="E2346" s="5">
        <v>44771</v>
      </c>
      <c r="F2346" t="s">
        <v>763</v>
      </c>
      <c r="G2346" t="s">
        <v>11674</v>
      </c>
      <c r="H2346" t="s">
        <v>3456</v>
      </c>
      <c r="J2346" t="s">
        <v>756</v>
      </c>
      <c r="K2346" t="s">
        <v>756</v>
      </c>
      <c r="L2346" t="s">
        <v>757</v>
      </c>
      <c r="M2346" t="s">
        <v>757</v>
      </c>
      <c r="N2346" t="s">
        <v>756</v>
      </c>
      <c r="O2346" t="s">
        <v>756</v>
      </c>
      <c r="P2346" t="s">
        <v>758</v>
      </c>
      <c r="Q2346" t="s">
        <v>759</v>
      </c>
      <c r="R2346" t="s">
        <v>759</v>
      </c>
      <c r="S2346" t="s">
        <v>757</v>
      </c>
      <c r="T2346" t="s">
        <v>757</v>
      </c>
      <c r="U2346" t="s">
        <v>757</v>
      </c>
      <c r="V2346" t="s">
        <v>756</v>
      </c>
      <c r="W2346" t="s">
        <v>756</v>
      </c>
      <c r="X2346" t="s">
        <v>11675</v>
      </c>
      <c r="Y2346" t="str">
        <f t="shared" si="504"/>
        <v>julio</v>
      </c>
      <c r="Z2346">
        <f>YEAR(BD_PONDERACIONES[[#This Row],[Fecha Ejecución del Ticket]])</f>
        <v>2022</v>
      </c>
      <c r="AA2346" t="str">
        <f t="shared" si="505"/>
        <v>agosto</v>
      </c>
      <c r="AB2346">
        <f>YEAR(BD_PONDERACIONES[[#This Row],[Fecha de Inspección]])</f>
        <v>2022</v>
      </c>
      <c r="AC2346">
        <f t="shared" si="506"/>
        <v>0.5</v>
      </c>
      <c r="AD2346">
        <f t="shared" si="507"/>
        <v>0.5</v>
      </c>
      <c r="AE2346">
        <f t="shared" si="508"/>
        <v>0.5</v>
      </c>
      <c r="AF2346">
        <f t="shared" si="509"/>
        <v>0.5</v>
      </c>
      <c r="AG2346">
        <f t="shared" si="510"/>
        <v>0.5</v>
      </c>
      <c r="AH2346">
        <f t="shared" si="511"/>
        <v>0.5</v>
      </c>
      <c r="AI2346">
        <f t="shared" si="512"/>
        <v>0.25</v>
      </c>
      <c r="AJ2346">
        <f t="shared" si="513"/>
        <v>0.25</v>
      </c>
      <c r="AK2346">
        <f t="shared" si="514"/>
        <v>0.5</v>
      </c>
      <c r="AL2346">
        <f t="shared" si="515"/>
        <v>0.5</v>
      </c>
      <c r="AM2346">
        <f t="shared" si="516"/>
        <v>0.5</v>
      </c>
      <c r="AN2346" s="6">
        <f t="shared" si="517"/>
        <v>1</v>
      </c>
      <c r="AO2346" t="str">
        <f>VLOOKUP(BD_PONDERACIONES[[#This Row],[Comuna]],Tabla3[#All],2,0)</f>
        <v>Cordillera</v>
      </c>
    </row>
    <row r="2347" spans="1:41" x14ac:dyDescent="0.35">
      <c r="A2347" t="s">
        <v>11676</v>
      </c>
      <c r="B2347" t="s">
        <v>11677</v>
      </c>
      <c r="C2347" t="s">
        <v>11678</v>
      </c>
      <c r="D2347" s="5">
        <v>44781</v>
      </c>
      <c r="E2347" s="5">
        <v>44763</v>
      </c>
      <c r="F2347" t="s">
        <v>763</v>
      </c>
      <c r="G2347" t="s">
        <v>11679</v>
      </c>
      <c r="H2347" t="s">
        <v>3456</v>
      </c>
      <c r="J2347" t="s">
        <v>756</v>
      </c>
      <c r="K2347" t="s">
        <v>756</v>
      </c>
      <c r="L2347" t="s">
        <v>757</v>
      </c>
      <c r="M2347" t="s">
        <v>757</v>
      </c>
      <c r="N2347" t="s">
        <v>756</v>
      </c>
      <c r="O2347" t="s">
        <v>756</v>
      </c>
      <c r="P2347" t="s">
        <v>758</v>
      </c>
      <c r="Q2347" t="s">
        <v>759</v>
      </c>
      <c r="R2347" t="s">
        <v>759</v>
      </c>
      <c r="S2347" t="s">
        <v>757</v>
      </c>
      <c r="T2347" t="s">
        <v>757</v>
      </c>
      <c r="U2347" t="s">
        <v>757</v>
      </c>
      <c r="V2347" t="s">
        <v>756</v>
      </c>
      <c r="W2347" t="s">
        <v>768</v>
      </c>
      <c r="X2347" t="s">
        <v>11680</v>
      </c>
      <c r="Y2347" t="str">
        <f t="shared" si="504"/>
        <v>julio</v>
      </c>
      <c r="Z2347">
        <f>YEAR(BD_PONDERACIONES[[#This Row],[Fecha Ejecución del Ticket]])</f>
        <v>2022</v>
      </c>
      <c r="AA2347" t="str">
        <f t="shared" si="505"/>
        <v>agosto</v>
      </c>
      <c r="AB2347">
        <f>YEAR(BD_PONDERACIONES[[#This Row],[Fecha de Inspección]])</f>
        <v>2022</v>
      </c>
      <c r="AC2347">
        <f t="shared" si="506"/>
        <v>0.5</v>
      </c>
      <c r="AD2347">
        <f t="shared" si="507"/>
        <v>0.5</v>
      </c>
      <c r="AE2347">
        <f t="shared" si="508"/>
        <v>0.5</v>
      </c>
      <c r="AF2347">
        <f t="shared" si="509"/>
        <v>0.5</v>
      </c>
      <c r="AG2347">
        <f t="shared" si="510"/>
        <v>0.5</v>
      </c>
      <c r="AH2347">
        <f t="shared" si="511"/>
        <v>0.5</v>
      </c>
      <c r="AI2347">
        <f t="shared" si="512"/>
        <v>0.25</v>
      </c>
      <c r="AJ2347">
        <f t="shared" si="513"/>
        <v>0.25</v>
      </c>
      <c r="AK2347">
        <f t="shared" si="514"/>
        <v>0.5</v>
      </c>
      <c r="AL2347">
        <f t="shared" si="515"/>
        <v>0.5</v>
      </c>
      <c r="AM2347">
        <f t="shared" si="516"/>
        <v>0.17499999999999999</v>
      </c>
      <c r="AN2347" s="6">
        <f t="shared" si="517"/>
        <v>0.93500000000000005</v>
      </c>
      <c r="AO2347" t="str">
        <f>VLOOKUP(BD_PONDERACIONES[[#This Row],[Comuna]],Tabla3[#All],2,0)</f>
        <v>Cordillera</v>
      </c>
    </row>
    <row r="2348" spans="1:41" x14ac:dyDescent="0.35">
      <c r="A2348" t="s">
        <v>11681</v>
      </c>
      <c r="B2348" t="s">
        <v>11682</v>
      </c>
      <c r="C2348" t="s">
        <v>11683</v>
      </c>
      <c r="D2348" s="5">
        <v>44781</v>
      </c>
      <c r="E2348" s="5">
        <v>44773</v>
      </c>
      <c r="F2348" t="s">
        <v>763</v>
      </c>
      <c r="G2348" t="s">
        <v>11684</v>
      </c>
      <c r="H2348" t="s">
        <v>3456</v>
      </c>
      <c r="J2348" t="s">
        <v>756</v>
      </c>
      <c r="K2348" t="s">
        <v>756</v>
      </c>
      <c r="L2348" t="s">
        <v>757</v>
      </c>
      <c r="M2348" t="s">
        <v>757</v>
      </c>
      <c r="N2348" t="s">
        <v>756</v>
      </c>
      <c r="O2348" t="s">
        <v>756</v>
      </c>
      <c r="P2348" t="s">
        <v>758</v>
      </c>
      <c r="Q2348" t="s">
        <v>759</v>
      </c>
      <c r="R2348" t="s">
        <v>759</v>
      </c>
      <c r="S2348" t="s">
        <v>757</v>
      </c>
      <c r="T2348" t="s">
        <v>757</v>
      </c>
      <c r="U2348" t="s">
        <v>757</v>
      </c>
      <c r="V2348" t="s">
        <v>756</v>
      </c>
      <c r="W2348" t="s">
        <v>768</v>
      </c>
      <c r="X2348" t="s">
        <v>11685</v>
      </c>
      <c r="Y2348" t="str">
        <f t="shared" si="504"/>
        <v>julio</v>
      </c>
      <c r="Z2348">
        <f>YEAR(BD_PONDERACIONES[[#This Row],[Fecha Ejecución del Ticket]])</f>
        <v>2022</v>
      </c>
      <c r="AA2348" t="str">
        <f t="shared" si="505"/>
        <v>agosto</v>
      </c>
      <c r="AB2348">
        <f>YEAR(BD_PONDERACIONES[[#This Row],[Fecha de Inspección]])</f>
        <v>2022</v>
      </c>
      <c r="AC2348">
        <f t="shared" si="506"/>
        <v>0.5</v>
      </c>
      <c r="AD2348">
        <f t="shared" si="507"/>
        <v>0.5</v>
      </c>
      <c r="AE2348">
        <f t="shared" si="508"/>
        <v>0.5</v>
      </c>
      <c r="AF2348">
        <f t="shared" si="509"/>
        <v>0.5</v>
      </c>
      <c r="AG2348">
        <f t="shared" si="510"/>
        <v>0.5</v>
      </c>
      <c r="AH2348">
        <f t="shared" si="511"/>
        <v>0.5</v>
      </c>
      <c r="AI2348">
        <f t="shared" si="512"/>
        <v>0.25</v>
      </c>
      <c r="AJ2348">
        <f t="shared" si="513"/>
        <v>0.25</v>
      </c>
      <c r="AK2348">
        <f t="shared" si="514"/>
        <v>0.5</v>
      </c>
      <c r="AL2348">
        <f t="shared" si="515"/>
        <v>0.5</v>
      </c>
      <c r="AM2348">
        <f t="shared" si="516"/>
        <v>0.17499999999999999</v>
      </c>
      <c r="AN2348" s="6">
        <f t="shared" si="517"/>
        <v>0.93500000000000005</v>
      </c>
      <c r="AO2348" t="str">
        <f>VLOOKUP(BD_PONDERACIONES[[#This Row],[Comuna]],Tabla3[#All],2,0)</f>
        <v>Cordillera</v>
      </c>
    </row>
    <row r="2349" spans="1:41" x14ac:dyDescent="0.35">
      <c r="A2349" t="s">
        <v>11686</v>
      </c>
      <c r="B2349" t="s">
        <v>11687</v>
      </c>
      <c r="C2349" t="s">
        <v>11688</v>
      </c>
      <c r="D2349" s="5">
        <v>44781</v>
      </c>
      <c r="E2349" s="5">
        <v>44762</v>
      </c>
      <c r="F2349" t="s">
        <v>763</v>
      </c>
      <c r="G2349" t="s">
        <v>11689</v>
      </c>
      <c r="H2349" t="s">
        <v>3456</v>
      </c>
      <c r="J2349" t="s">
        <v>756</v>
      </c>
      <c r="K2349" t="s">
        <v>756</v>
      </c>
      <c r="L2349" t="s">
        <v>773</v>
      </c>
      <c r="M2349" t="s">
        <v>773</v>
      </c>
      <c r="N2349" t="s">
        <v>756</v>
      </c>
      <c r="O2349" t="s">
        <v>756</v>
      </c>
      <c r="P2349" t="s">
        <v>758</v>
      </c>
      <c r="Q2349" t="s">
        <v>759</v>
      </c>
      <c r="R2349" t="s">
        <v>759</v>
      </c>
      <c r="S2349" t="s">
        <v>757</v>
      </c>
      <c r="T2349" t="s">
        <v>757</v>
      </c>
      <c r="U2349" t="s">
        <v>757</v>
      </c>
      <c r="V2349" t="s">
        <v>756</v>
      </c>
      <c r="W2349" t="s">
        <v>773</v>
      </c>
      <c r="X2349" t="s">
        <v>11690</v>
      </c>
      <c r="Y2349" t="str">
        <f t="shared" si="504"/>
        <v>julio</v>
      </c>
      <c r="Z2349">
        <f>YEAR(BD_PONDERACIONES[[#This Row],[Fecha Ejecución del Ticket]])</f>
        <v>2022</v>
      </c>
      <c r="AA2349" t="str">
        <f t="shared" si="505"/>
        <v>agosto</v>
      </c>
      <c r="AB2349">
        <f>YEAR(BD_PONDERACIONES[[#This Row],[Fecha de Inspección]])</f>
        <v>2022</v>
      </c>
      <c r="AC2349">
        <f t="shared" si="506"/>
        <v>0.5</v>
      </c>
      <c r="AD2349">
        <f t="shared" si="507"/>
        <v>0.5</v>
      </c>
      <c r="AE2349">
        <f t="shared" si="508"/>
        <v>0</v>
      </c>
      <c r="AF2349">
        <f t="shared" si="509"/>
        <v>0</v>
      </c>
      <c r="AG2349">
        <f t="shared" si="510"/>
        <v>0.5</v>
      </c>
      <c r="AH2349">
        <f t="shared" si="511"/>
        <v>0.5</v>
      </c>
      <c r="AI2349">
        <f t="shared" si="512"/>
        <v>0.25</v>
      </c>
      <c r="AJ2349">
        <f t="shared" si="513"/>
        <v>0.25</v>
      </c>
      <c r="AK2349">
        <f t="shared" si="514"/>
        <v>0.5</v>
      </c>
      <c r="AL2349">
        <f t="shared" si="515"/>
        <v>0.5</v>
      </c>
      <c r="AM2349">
        <f t="shared" si="516"/>
        <v>0</v>
      </c>
      <c r="AN2349" s="6">
        <f t="shared" si="517"/>
        <v>0.6</v>
      </c>
      <c r="AO2349" t="str">
        <f>VLOOKUP(BD_PONDERACIONES[[#This Row],[Comuna]],Tabla3[#All],2,0)</f>
        <v>Cordillera</v>
      </c>
    </row>
    <row r="2350" spans="1:41" x14ac:dyDescent="0.35">
      <c r="A2350" t="s">
        <v>11691</v>
      </c>
      <c r="B2350" t="s">
        <v>11692</v>
      </c>
      <c r="C2350" t="s">
        <v>11693</v>
      </c>
      <c r="D2350" s="5">
        <v>44781</v>
      </c>
      <c r="E2350" s="5">
        <v>44757</v>
      </c>
      <c r="F2350" t="s">
        <v>753</v>
      </c>
      <c r="G2350" t="s">
        <v>11694</v>
      </c>
      <c r="H2350" t="s">
        <v>3456</v>
      </c>
      <c r="J2350" t="s">
        <v>756</v>
      </c>
      <c r="K2350" t="s">
        <v>756</v>
      </c>
      <c r="L2350" t="s">
        <v>773</v>
      </c>
      <c r="M2350" t="s">
        <v>773</v>
      </c>
      <c r="N2350" t="s">
        <v>756</v>
      </c>
      <c r="O2350" t="s">
        <v>756</v>
      </c>
      <c r="P2350" t="s">
        <v>758</v>
      </c>
      <c r="Q2350" t="s">
        <v>759</v>
      </c>
      <c r="R2350" t="s">
        <v>759</v>
      </c>
      <c r="S2350" t="s">
        <v>757</v>
      </c>
      <c r="T2350" t="s">
        <v>757</v>
      </c>
      <c r="U2350" t="s">
        <v>757</v>
      </c>
      <c r="V2350" t="s">
        <v>756</v>
      </c>
      <c r="W2350" t="s">
        <v>768</v>
      </c>
      <c r="X2350" t="s">
        <v>11695</v>
      </c>
      <c r="Y2350" t="str">
        <f t="shared" si="504"/>
        <v>julio</v>
      </c>
      <c r="Z2350">
        <f>YEAR(BD_PONDERACIONES[[#This Row],[Fecha Ejecución del Ticket]])</f>
        <v>2022</v>
      </c>
      <c r="AA2350" t="str">
        <f t="shared" si="505"/>
        <v>agosto</v>
      </c>
      <c r="AB2350">
        <f>YEAR(BD_PONDERACIONES[[#This Row],[Fecha de Inspección]])</f>
        <v>2022</v>
      </c>
      <c r="AC2350">
        <f t="shared" si="506"/>
        <v>0.5</v>
      </c>
      <c r="AD2350">
        <f t="shared" si="507"/>
        <v>0.5</v>
      </c>
      <c r="AE2350">
        <f t="shared" si="508"/>
        <v>0</v>
      </c>
      <c r="AF2350">
        <f t="shared" si="509"/>
        <v>0</v>
      </c>
      <c r="AG2350">
        <f t="shared" si="510"/>
        <v>0.5</v>
      </c>
      <c r="AH2350">
        <f t="shared" si="511"/>
        <v>0.5</v>
      </c>
      <c r="AI2350">
        <f t="shared" si="512"/>
        <v>0.25</v>
      </c>
      <c r="AJ2350">
        <f t="shared" si="513"/>
        <v>0.25</v>
      </c>
      <c r="AK2350">
        <f t="shared" si="514"/>
        <v>0.5</v>
      </c>
      <c r="AL2350">
        <f t="shared" si="515"/>
        <v>0.5</v>
      </c>
      <c r="AM2350">
        <f t="shared" si="516"/>
        <v>0.17499999999999999</v>
      </c>
      <c r="AN2350" s="6">
        <f t="shared" si="517"/>
        <v>0.63500000000000001</v>
      </c>
      <c r="AO2350" t="str">
        <f>VLOOKUP(BD_PONDERACIONES[[#This Row],[Comuna]],Tabla3[#All],2,0)</f>
        <v>Cordillera</v>
      </c>
    </row>
    <row r="2351" spans="1:41" x14ac:dyDescent="0.35">
      <c r="A2351" t="s">
        <v>11696</v>
      </c>
      <c r="B2351" t="s">
        <v>11697</v>
      </c>
      <c r="C2351" t="s">
        <v>11698</v>
      </c>
      <c r="D2351" s="5">
        <v>44781</v>
      </c>
      <c r="E2351" s="5">
        <v>44761</v>
      </c>
      <c r="F2351" t="s">
        <v>763</v>
      </c>
      <c r="G2351" t="s">
        <v>11699</v>
      </c>
      <c r="H2351" t="s">
        <v>3456</v>
      </c>
      <c r="J2351" t="s">
        <v>756</v>
      </c>
      <c r="K2351" t="s">
        <v>756</v>
      </c>
      <c r="L2351" t="s">
        <v>773</v>
      </c>
      <c r="M2351" t="s">
        <v>773</v>
      </c>
      <c r="N2351" t="s">
        <v>756</v>
      </c>
      <c r="O2351" t="s">
        <v>756</v>
      </c>
      <c r="P2351" t="s">
        <v>765</v>
      </c>
      <c r="Q2351" t="s">
        <v>11700</v>
      </c>
      <c r="R2351" t="s">
        <v>11701</v>
      </c>
      <c r="S2351" t="s">
        <v>756</v>
      </c>
      <c r="T2351" t="s">
        <v>756</v>
      </c>
      <c r="U2351" t="s">
        <v>756</v>
      </c>
      <c r="V2351" t="s">
        <v>756</v>
      </c>
      <c r="W2351" t="s">
        <v>768</v>
      </c>
      <c r="X2351" t="s">
        <v>11702</v>
      </c>
      <c r="Y2351" t="str">
        <f t="shared" si="504"/>
        <v>julio</v>
      </c>
      <c r="Z2351">
        <f>YEAR(BD_PONDERACIONES[[#This Row],[Fecha Ejecución del Ticket]])</f>
        <v>2022</v>
      </c>
      <c r="AA2351" t="str">
        <f t="shared" si="505"/>
        <v>agosto</v>
      </c>
      <c r="AB2351">
        <f>YEAR(BD_PONDERACIONES[[#This Row],[Fecha de Inspección]])</f>
        <v>2022</v>
      </c>
      <c r="AC2351">
        <f t="shared" si="506"/>
        <v>0.5</v>
      </c>
      <c r="AD2351">
        <f t="shared" si="507"/>
        <v>0.5</v>
      </c>
      <c r="AE2351">
        <f t="shared" si="508"/>
        <v>0</v>
      </c>
      <c r="AF2351">
        <f t="shared" si="509"/>
        <v>0</v>
      </c>
      <c r="AG2351">
        <f t="shared" si="510"/>
        <v>0.5</v>
      </c>
      <c r="AH2351">
        <f t="shared" si="511"/>
        <v>0.5</v>
      </c>
      <c r="AI2351">
        <f t="shared" si="512"/>
        <v>0.25</v>
      </c>
      <c r="AJ2351">
        <f t="shared" si="513"/>
        <v>0.25</v>
      </c>
      <c r="AK2351">
        <f t="shared" si="514"/>
        <v>0.5</v>
      </c>
      <c r="AL2351">
        <f t="shared" si="515"/>
        <v>0.5</v>
      </c>
      <c r="AM2351">
        <f t="shared" si="516"/>
        <v>0.17499999999999999</v>
      </c>
      <c r="AN2351" s="6">
        <f t="shared" si="517"/>
        <v>0.63500000000000001</v>
      </c>
      <c r="AO2351" t="str">
        <f>VLOOKUP(BD_PONDERACIONES[[#This Row],[Comuna]],Tabla3[#All],2,0)</f>
        <v>Cordillera</v>
      </c>
    </row>
    <row r="2352" spans="1:41" x14ac:dyDescent="0.35">
      <c r="A2352" t="s">
        <v>11703</v>
      </c>
      <c r="B2352" t="s">
        <v>11704</v>
      </c>
      <c r="C2352" t="s">
        <v>11705</v>
      </c>
      <c r="D2352" s="5">
        <v>44781</v>
      </c>
      <c r="E2352" s="5">
        <v>44754</v>
      </c>
      <c r="F2352" t="s">
        <v>753</v>
      </c>
      <c r="G2352" t="s">
        <v>11706</v>
      </c>
      <c r="H2352" t="s">
        <v>3456</v>
      </c>
      <c r="J2352" t="s">
        <v>756</v>
      </c>
      <c r="K2352" t="s">
        <v>756</v>
      </c>
      <c r="L2352" t="s">
        <v>757</v>
      </c>
      <c r="M2352" t="s">
        <v>757</v>
      </c>
      <c r="N2352" t="s">
        <v>756</v>
      </c>
      <c r="O2352" t="s">
        <v>756</v>
      </c>
      <c r="P2352" t="s">
        <v>758</v>
      </c>
      <c r="Q2352" t="s">
        <v>759</v>
      </c>
      <c r="R2352" t="s">
        <v>759</v>
      </c>
      <c r="S2352" t="s">
        <v>757</v>
      </c>
      <c r="T2352" t="s">
        <v>757</v>
      </c>
      <c r="U2352" t="s">
        <v>757</v>
      </c>
      <c r="V2352" t="s">
        <v>756</v>
      </c>
      <c r="W2352" t="s">
        <v>768</v>
      </c>
      <c r="X2352" t="s">
        <v>885</v>
      </c>
      <c r="Y2352" t="str">
        <f t="shared" si="504"/>
        <v>julio</v>
      </c>
      <c r="Z2352">
        <f>YEAR(BD_PONDERACIONES[[#This Row],[Fecha Ejecución del Ticket]])</f>
        <v>2022</v>
      </c>
      <c r="AA2352" t="str">
        <f t="shared" si="505"/>
        <v>agosto</v>
      </c>
      <c r="AB2352">
        <f>YEAR(BD_PONDERACIONES[[#This Row],[Fecha de Inspección]])</f>
        <v>2022</v>
      </c>
      <c r="AC2352">
        <f t="shared" si="506"/>
        <v>0.5</v>
      </c>
      <c r="AD2352">
        <f t="shared" si="507"/>
        <v>0.5</v>
      </c>
      <c r="AE2352">
        <f t="shared" si="508"/>
        <v>0.5</v>
      </c>
      <c r="AF2352">
        <f t="shared" si="509"/>
        <v>0.5</v>
      </c>
      <c r="AG2352">
        <f t="shared" si="510"/>
        <v>0.5</v>
      </c>
      <c r="AH2352">
        <f t="shared" si="511"/>
        <v>0.5</v>
      </c>
      <c r="AI2352">
        <f t="shared" si="512"/>
        <v>0.25</v>
      </c>
      <c r="AJ2352">
        <f t="shared" si="513"/>
        <v>0.25</v>
      </c>
      <c r="AK2352">
        <f t="shared" si="514"/>
        <v>0.5</v>
      </c>
      <c r="AL2352">
        <f t="shared" si="515"/>
        <v>0.5</v>
      </c>
      <c r="AM2352">
        <f t="shared" si="516"/>
        <v>0.17499999999999999</v>
      </c>
      <c r="AN2352" s="6">
        <f t="shared" si="517"/>
        <v>0.93500000000000005</v>
      </c>
      <c r="AO2352" t="str">
        <f>VLOOKUP(BD_PONDERACIONES[[#This Row],[Comuna]],Tabla3[#All],2,0)</f>
        <v>Cordillera</v>
      </c>
    </row>
    <row r="2353" spans="1:41" x14ac:dyDescent="0.35">
      <c r="A2353" t="s">
        <v>11707</v>
      </c>
      <c r="B2353" t="s">
        <v>11708</v>
      </c>
      <c r="C2353" t="s">
        <v>11709</v>
      </c>
      <c r="D2353" s="5">
        <v>44781</v>
      </c>
      <c r="E2353" s="5">
        <v>44758</v>
      </c>
      <c r="F2353" t="s">
        <v>753</v>
      </c>
      <c r="G2353" t="s">
        <v>11710</v>
      </c>
      <c r="H2353" t="s">
        <v>3456</v>
      </c>
      <c r="J2353" t="s">
        <v>756</v>
      </c>
      <c r="K2353" t="s">
        <v>756</v>
      </c>
      <c r="L2353" t="s">
        <v>773</v>
      </c>
      <c r="M2353" t="s">
        <v>773</v>
      </c>
      <c r="N2353" t="s">
        <v>756</v>
      </c>
      <c r="O2353" t="s">
        <v>756</v>
      </c>
      <c r="P2353" t="s">
        <v>758</v>
      </c>
      <c r="Q2353" t="s">
        <v>759</v>
      </c>
      <c r="R2353" t="s">
        <v>759</v>
      </c>
      <c r="S2353" t="s">
        <v>757</v>
      </c>
      <c r="T2353" t="s">
        <v>757</v>
      </c>
      <c r="U2353" t="s">
        <v>757</v>
      </c>
      <c r="V2353" t="s">
        <v>756</v>
      </c>
      <c r="W2353" t="s">
        <v>768</v>
      </c>
      <c r="X2353" t="s">
        <v>11711</v>
      </c>
      <c r="Y2353" t="str">
        <f t="shared" si="504"/>
        <v>julio</v>
      </c>
      <c r="Z2353">
        <f>YEAR(BD_PONDERACIONES[[#This Row],[Fecha Ejecución del Ticket]])</f>
        <v>2022</v>
      </c>
      <c r="AA2353" t="str">
        <f t="shared" si="505"/>
        <v>agosto</v>
      </c>
      <c r="AB2353">
        <f>YEAR(BD_PONDERACIONES[[#This Row],[Fecha de Inspección]])</f>
        <v>2022</v>
      </c>
      <c r="AC2353">
        <f t="shared" si="506"/>
        <v>0.5</v>
      </c>
      <c r="AD2353">
        <f t="shared" si="507"/>
        <v>0.5</v>
      </c>
      <c r="AE2353">
        <f t="shared" si="508"/>
        <v>0</v>
      </c>
      <c r="AF2353">
        <f t="shared" si="509"/>
        <v>0</v>
      </c>
      <c r="AG2353">
        <f t="shared" si="510"/>
        <v>0.5</v>
      </c>
      <c r="AH2353">
        <f t="shared" si="511"/>
        <v>0.5</v>
      </c>
      <c r="AI2353">
        <f t="shared" si="512"/>
        <v>0.25</v>
      </c>
      <c r="AJ2353">
        <f t="shared" si="513"/>
        <v>0.25</v>
      </c>
      <c r="AK2353">
        <f t="shared" si="514"/>
        <v>0.5</v>
      </c>
      <c r="AL2353">
        <f t="shared" si="515"/>
        <v>0.5</v>
      </c>
      <c r="AM2353">
        <f t="shared" si="516"/>
        <v>0.17499999999999999</v>
      </c>
      <c r="AN2353" s="6">
        <f t="shared" si="517"/>
        <v>0.63500000000000001</v>
      </c>
      <c r="AO2353" t="str">
        <f>VLOOKUP(BD_PONDERACIONES[[#This Row],[Comuna]],Tabla3[#All],2,0)</f>
        <v>Cordillera</v>
      </c>
    </row>
    <row r="2354" spans="1:41" x14ac:dyDescent="0.35">
      <c r="A2354" t="s">
        <v>11712</v>
      </c>
      <c r="B2354" t="s">
        <v>11713</v>
      </c>
      <c r="C2354" t="s">
        <v>11714</v>
      </c>
      <c r="D2354" s="5">
        <v>44781</v>
      </c>
      <c r="E2354" s="5">
        <v>44762</v>
      </c>
      <c r="F2354" t="s">
        <v>763</v>
      </c>
      <c r="G2354" t="s">
        <v>11715</v>
      </c>
      <c r="H2354" t="s">
        <v>3456</v>
      </c>
      <c r="J2354" t="s">
        <v>756</v>
      </c>
      <c r="K2354" t="s">
        <v>756</v>
      </c>
      <c r="L2354" t="s">
        <v>757</v>
      </c>
      <c r="M2354" t="s">
        <v>757</v>
      </c>
      <c r="N2354" t="s">
        <v>756</v>
      </c>
      <c r="O2354" t="s">
        <v>756</v>
      </c>
      <c r="P2354" t="s">
        <v>765</v>
      </c>
      <c r="Q2354" t="s">
        <v>11716</v>
      </c>
      <c r="R2354" t="s">
        <v>11717</v>
      </c>
      <c r="S2354" t="s">
        <v>756</v>
      </c>
      <c r="T2354" t="s">
        <v>756</v>
      </c>
      <c r="U2354" t="s">
        <v>756</v>
      </c>
      <c r="V2354" t="s">
        <v>756</v>
      </c>
      <c r="W2354" t="s">
        <v>768</v>
      </c>
      <c r="X2354" t="s">
        <v>11718</v>
      </c>
      <c r="Y2354" t="str">
        <f t="shared" si="504"/>
        <v>julio</v>
      </c>
      <c r="Z2354">
        <f>YEAR(BD_PONDERACIONES[[#This Row],[Fecha Ejecución del Ticket]])</f>
        <v>2022</v>
      </c>
      <c r="AA2354" t="str">
        <f t="shared" si="505"/>
        <v>agosto</v>
      </c>
      <c r="AB2354">
        <f>YEAR(BD_PONDERACIONES[[#This Row],[Fecha de Inspección]])</f>
        <v>2022</v>
      </c>
      <c r="AC2354">
        <f t="shared" si="506"/>
        <v>0.5</v>
      </c>
      <c r="AD2354">
        <f t="shared" si="507"/>
        <v>0.5</v>
      </c>
      <c r="AE2354">
        <f t="shared" si="508"/>
        <v>0.5</v>
      </c>
      <c r="AF2354">
        <f t="shared" si="509"/>
        <v>0.5</v>
      </c>
      <c r="AG2354">
        <f t="shared" si="510"/>
        <v>0.5</v>
      </c>
      <c r="AH2354">
        <f t="shared" si="511"/>
        <v>0.5</v>
      </c>
      <c r="AI2354">
        <f t="shared" si="512"/>
        <v>0.25</v>
      </c>
      <c r="AJ2354">
        <f t="shared" si="513"/>
        <v>0.25</v>
      </c>
      <c r="AK2354">
        <f t="shared" si="514"/>
        <v>0.5</v>
      </c>
      <c r="AL2354">
        <f t="shared" si="515"/>
        <v>0.5</v>
      </c>
      <c r="AM2354">
        <f t="shared" si="516"/>
        <v>0.17499999999999999</v>
      </c>
      <c r="AN2354" s="6">
        <f t="shared" si="517"/>
        <v>0.93500000000000005</v>
      </c>
      <c r="AO2354" t="str">
        <f>VLOOKUP(BD_PONDERACIONES[[#This Row],[Comuna]],Tabla3[#All],2,0)</f>
        <v>Cordillera</v>
      </c>
    </row>
    <row r="2355" spans="1:41" x14ac:dyDescent="0.35">
      <c r="A2355" t="s">
        <v>11719</v>
      </c>
      <c r="B2355" t="s">
        <v>11720</v>
      </c>
      <c r="C2355" t="s">
        <v>11721</v>
      </c>
      <c r="D2355" s="5">
        <v>44781</v>
      </c>
      <c r="E2355" s="5">
        <v>44757</v>
      </c>
      <c r="F2355" t="s">
        <v>753</v>
      </c>
      <c r="G2355" t="s">
        <v>11722</v>
      </c>
      <c r="H2355" t="s">
        <v>3456</v>
      </c>
      <c r="J2355" t="s">
        <v>756</v>
      </c>
      <c r="K2355" t="s">
        <v>756</v>
      </c>
      <c r="L2355" t="s">
        <v>757</v>
      </c>
      <c r="M2355" t="s">
        <v>757</v>
      </c>
      <c r="N2355" t="s">
        <v>756</v>
      </c>
      <c r="O2355" t="s">
        <v>756</v>
      </c>
      <c r="P2355" t="s">
        <v>758</v>
      </c>
      <c r="Q2355" t="s">
        <v>759</v>
      </c>
      <c r="R2355" t="s">
        <v>759</v>
      </c>
      <c r="S2355" t="s">
        <v>757</v>
      </c>
      <c r="T2355" t="s">
        <v>757</v>
      </c>
      <c r="U2355" t="s">
        <v>757</v>
      </c>
      <c r="V2355" t="s">
        <v>756</v>
      </c>
      <c r="W2355" t="s">
        <v>768</v>
      </c>
      <c r="X2355" t="s">
        <v>885</v>
      </c>
      <c r="Y2355" t="str">
        <f t="shared" si="504"/>
        <v>julio</v>
      </c>
      <c r="Z2355">
        <f>YEAR(BD_PONDERACIONES[[#This Row],[Fecha Ejecución del Ticket]])</f>
        <v>2022</v>
      </c>
      <c r="AA2355" t="str">
        <f t="shared" si="505"/>
        <v>agosto</v>
      </c>
      <c r="AB2355">
        <f>YEAR(BD_PONDERACIONES[[#This Row],[Fecha de Inspección]])</f>
        <v>2022</v>
      </c>
      <c r="AC2355">
        <f t="shared" si="506"/>
        <v>0.5</v>
      </c>
      <c r="AD2355">
        <f t="shared" si="507"/>
        <v>0.5</v>
      </c>
      <c r="AE2355">
        <f t="shared" si="508"/>
        <v>0.5</v>
      </c>
      <c r="AF2355">
        <f t="shared" si="509"/>
        <v>0.5</v>
      </c>
      <c r="AG2355">
        <f t="shared" si="510"/>
        <v>0.5</v>
      </c>
      <c r="AH2355">
        <f t="shared" si="511"/>
        <v>0.5</v>
      </c>
      <c r="AI2355">
        <f t="shared" si="512"/>
        <v>0.25</v>
      </c>
      <c r="AJ2355">
        <f t="shared" si="513"/>
        <v>0.25</v>
      </c>
      <c r="AK2355">
        <f t="shared" si="514"/>
        <v>0.5</v>
      </c>
      <c r="AL2355">
        <f t="shared" si="515"/>
        <v>0.5</v>
      </c>
      <c r="AM2355">
        <f t="shared" si="516"/>
        <v>0.17499999999999999</v>
      </c>
      <c r="AN2355" s="6">
        <f t="shared" si="517"/>
        <v>0.93500000000000005</v>
      </c>
      <c r="AO2355" t="str">
        <f>VLOOKUP(BD_PONDERACIONES[[#This Row],[Comuna]],Tabla3[#All],2,0)</f>
        <v>Cordillera</v>
      </c>
    </row>
    <row r="2356" spans="1:41" x14ac:dyDescent="0.35">
      <c r="A2356" t="s">
        <v>11723</v>
      </c>
      <c r="B2356" t="s">
        <v>11724</v>
      </c>
      <c r="C2356" t="s">
        <v>11725</v>
      </c>
      <c r="D2356" s="5">
        <v>44781</v>
      </c>
      <c r="E2356" s="5">
        <v>44762</v>
      </c>
      <c r="F2356" t="s">
        <v>763</v>
      </c>
      <c r="G2356" t="s">
        <v>11726</v>
      </c>
      <c r="H2356" t="s">
        <v>3456</v>
      </c>
      <c r="J2356" t="s">
        <v>756</v>
      </c>
      <c r="K2356" t="s">
        <v>756</v>
      </c>
      <c r="L2356" t="s">
        <v>773</v>
      </c>
      <c r="M2356" t="s">
        <v>773</v>
      </c>
      <c r="N2356" t="s">
        <v>756</v>
      </c>
      <c r="O2356" t="s">
        <v>756</v>
      </c>
      <c r="P2356" t="s">
        <v>765</v>
      </c>
      <c r="Q2356" t="s">
        <v>11727</v>
      </c>
      <c r="R2356" t="s">
        <v>11728</v>
      </c>
      <c r="S2356" t="s">
        <v>756</v>
      </c>
      <c r="T2356" t="s">
        <v>756</v>
      </c>
      <c r="U2356" t="s">
        <v>756</v>
      </c>
      <c r="V2356" t="s">
        <v>756</v>
      </c>
      <c r="W2356" t="s">
        <v>773</v>
      </c>
      <c r="X2356" t="s">
        <v>11729</v>
      </c>
      <c r="Y2356" t="str">
        <f t="shared" si="504"/>
        <v>julio</v>
      </c>
      <c r="Z2356">
        <f>YEAR(BD_PONDERACIONES[[#This Row],[Fecha Ejecución del Ticket]])</f>
        <v>2022</v>
      </c>
      <c r="AA2356" t="str">
        <f t="shared" si="505"/>
        <v>agosto</v>
      </c>
      <c r="AB2356">
        <f>YEAR(BD_PONDERACIONES[[#This Row],[Fecha de Inspección]])</f>
        <v>2022</v>
      </c>
      <c r="AC2356">
        <f t="shared" si="506"/>
        <v>0.5</v>
      </c>
      <c r="AD2356">
        <f t="shared" si="507"/>
        <v>0.5</v>
      </c>
      <c r="AE2356">
        <f t="shared" si="508"/>
        <v>0</v>
      </c>
      <c r="AF2356">
        <f t="shared" si="509"/>
        <v>0</v>
      </c>
      <c r="AG2356">
        <f t="shared" si="510"/>
        <v>0.5</v>
      </c>
      <c r="AH2356">
        <f t="shared" si="511"/>
        <v>0.5</v>
      </c>
      <c r="AI2356">
        <f t="shared" si="512"/>
        <v>0.25</v>
      </c>
      <c r="AJ2356">
        <f t="shared" si="513"/>
        <v>0.25</v>
      </c>
      <c r="AK2356">
        <f t="shared" si="514"/>
        <v>0.5</v>
      </c>
      <c r="AL2356">
        <f t="shared" si="515"/>
        <v>0.5</v>
      </c>
      <c r="AM2356">
        <f t="shared" si="516"/>
        <v>0</v>
      </c>
      <c r="AN2356" s="6">
        <f t="shared" si="517"/>
        <v>0.6</v>
      </c>
      <c r="AO2356" t="str">
        <f>VLOOKUP(BD_PONDERACIONES[[#This Row],[Comuna]],Tabla3[#All],2,0)</f>
        <v>Cordillera</v>
      </c>
    </row>
    <row r="2357" spans="1:41" x14ac:dyDescent="0.35">
      <c r="A2357" t="s">
        <v>11730</v>
      </c>
      <c r="B2357" t="s">
        <v>11731</v>
      </c>
      <c r="C2357" t="s">
        <v>11732</v>
      </c>
      <c r="D2357" s="5">
        <v>44781</v>
      </c>
      <c r="E2357" s="5">
        <v>44760</v>
      </c>
      <c r="F2357" t="s">
        <v>753</v>
      </c>
      <c r="G2357" t="s">
        <v>11733</v>
      </c>
      <c r="H2357" t="s">
        <v>3456</v>
      </c>
      <c r="J2357" t="s">
        <v>756</v>
      </c>
      <c r="K2357" t="s">
        <v>756</v>
      </c>
      <c r="L2357" t="s">
        <v>773</v>
      </c>
      <c r="M2357" t="s">
        <v>773</v>
      </c>
      <c r="N2357" t="s">
        <v>756</v>
      </c>
      <c r="O2357" t="s">
        <v>756</v>
      </c>
      <c r="P2357" t="s">
        <v>758</v>
      </c>
      <c r="Q2357" t="s">
        <v>759</v>
      </c>
      <c r="R2357" t="s">
        <v>759</v>
      </c>
      <c r="S2357" t="s">
        <v>757</v>
      </c>
      <c r="T2357" t="s">
        <v>757</v>
      </c>
      <c r="U2357" t="s">
        <v>757</v>
      </c>
      <c r="V2357" t="s">
        <v>756</v>
      </c>
      <c r="W2357" t="s">
        <v>756</v>
      </c>
      <c r="X2357" t="s">
        <v>11734</v>
      </c>
      <c r="Y2357" t="str">
        <f t="shared" si="504"/>
        <v>julio</v>
      </c>
      <c r="Z2357">
        <f>YEAR(BD_PONDERACIONES[[#This Row],[Fecha Ejecución del Ticket]])</f>
        <v>2022</v>
      </c>
      <c r="AA2357" t="str">
        <f t="shared" si="505"/>
        <v>agosto</v>
      </c>
      <c r="AB2357">
        <f>YEAR(BD_PONDERACIONES[[#This Row],[Fecha de Inspección]])</f>
        <v>2022</v>
      </c>
      <c r="AC2357">
        <f t="shared" si="506"/>
        <v>0.5</v>
      </c>
      <c r="AD2357">
        <f t="shared" si="507"/>
        <v>0.5</v>
      </c>
      <c r="AE2357">
        <f t="shared" si="508"/>
        <v>0</v>
      </c>
      <c r="AF2357">
        <f t="shared" si="509"/>
        <v>0</v>
      </c>
      <c r="AG2357">
        <f t="shared" si="510"/>
        <v>0.5</v>
      </c>
      <c r="AH2357">
        <f t="shared" si="511"/>
        <v>0.5</v>
      </c>
      <c r="AI2357">
        <f t="shared" si="512"/>
        <v>0.25</v>
      </c>
      <c r="AJ2357">
        <f t="shared" si="513"/>
        <v>0.25</v>
      </c>
      <c r="AK2357">
        <f t="shared" si="514"/>
        <v>0.5</v>
      </c>
      <c r="AL2357">
        <f t="shared" si="515"/>
        <v>0.5</v>
      </c>
      <c r="AM2357">
        <f t="shared" si="516"/>
        <v>0.5</v>
      </c>
      <c r="AN2357" s="6">
        <f t="shared" si="517"/>
        <v>0.7</v>
      </c>
      <c r="AO2357" t="str">
        <f>VLOOKUP(BD_PONDERACIONES[[#This Row],[Comuna]],Tabla3[#All],2,0)</f>
        <v>Cordillera</v>
      </c>
    </row>
    <row r="2358" spans="1:41" x14ac:dyDescent="0.35">
      <c r="A2358" t="s">
        <v>11735</v>
      </c>
      <c r="B2358" t="s">
        <v>11736</v>
      </c>
      <c r="C2358" t="s">
        <v>11737</v>
      </c>
      <c r="D2358" s="5">
        <v>44781</v>
      </c>
      <c r="E2358" s="5">
        <v>44760</v>
      </c>
      <c r="F2358" t="s">
        <v>753</v>
      </c>
      <c r="G2358" t="s">
        <v>11738</v>
      </c>
      <c r="H2358" t="s">
        <v>3456</v>
      </c>
      <c r="J2358" t="s">
        <v>756</v>
      </c>
      <c r="K2358" t="s">
        <v>756</v>
      </c>
      <c r="L2358" t="s">
        <v>773</v>
      </c>
      <c r="M2358" t="s">
        <v>773</v>
      </c>
      <c r="N2358" t="s">
        <v>756</v>
      </c>
      <c r="O2358" t="s">
        <v>756</v>
      </c>
      <c r="P2358" t="s">
        <v>765</v>
      </c>
      <c r="Q2358" t="s">
        <v>759</v>
      </c>
      <c r="R2358" t="s">
        <v>759</v>
      </c>
      <c r="S2358" t="s">
        <v>756</v>
      </c>
      <c r="T2358" t="s">
        <v>756</v>
      </c>
      <c r="U2358" t="s">
        <v>756</v>
      </c>
      <c r="V2358" t="s">
        <v>756</v>
      </c>
      <c r="W2358" t="s">
        <v>756</v>
      </c>
      <c r="X2358" t="s">
        <v>11739</v>
      </c>
      <c r="Y2358" t="str">
        <f t="shared" si="504"/>
        <v>julio</v>
      </c>
      <c r="Z2358">
        <f>YEAR(BD_PONDERACIONES[[#This Row],[Fecha Ejecución del Ticket]])</f>
        <v>2022</v>
      </c>
      <c r="AA2358" t="str">
        <f t="shared" si="505"/>
        <v>agosto</v>
      </c>
      <c r="AB2358">
        <f>YEAR(BD_PONDERACIONES[[#This Row],[Fecha de Inspección]])</f>
        <v>2022</v>
      </c>
      <c r="AC2358">
        <f t="shared" si="506"/>
        <v>0.5</v>
      </c>
      <c r="AD2358">
        <f t="shared" si="507"/>
        <v>0.5</v>
      </c>
      <c r="AE2358">
        <f t="shared" si="508"/>
        <v>0</v>
      </c>
      <c r="AF2358">
        <f t="shared" si="509"/>
        <v>0</v>
      </c>
      <c r="AG2358">
        <f t="shared" si="510"/>
        <v>0.5</v>
      </c>
      <c r="AH2358">
        <f t="shared" si="511"/>
        <v>0.5</v>
      </c>
      <c r="AI2358">
        <f t="shared" si="512"/>
        <v>0.25</v>
      </c>
      <c r="AJ2358">
        <f t="shared" si="513"/>
        <v>0.25</v>
      </c>
      <c r="AK2358">
        <f t="shared" si="514"/>
        <v>0.5</v>
      </c>
      <c r="AL2358">
        <f t="shared" si="515"/>
        <v>0.5</v>
      </c>
      <c r="AM2358">
        <f t="shared" si="516"/>
        <v>0.5</v>
      </c>
      <c r="AN2358" s="6">
        <f t="shared" si="517"/>
        <v>0.7</v>
      </c>
      <c r="AO2358" t="str">
        <f>VLOOKUP(BD_PONDERACIONES[[#This Row],[Comuna]],Tabla3[#All],2,0)</f>
        <v>Cordillera</v>
      </c>
    </row>
    <row r="2359" spans="1:41" x14ac:dyDescent="0.35">
      <c r="A2359" t="s">
        <v>11740</v>
      </c>
      <c r="B2359" t="s">
        <v>11741</v>
      </c>
      <c r="C2359" t="s">
        <v>11742</v>
      </c>
      <c r="D2359" s="5">
        <v>44781</v>
      </c>
      <c r="E2359" s="5">
        <v>44760</v>
      </c>
      <c r="F2359" t="s">
        <v>753</v>
      </c>
      <c r="G2359" t="s">
        <v>11743</v>
      </c>
      <c r="H2359" t="s">
        <v>3456</v>
      </c>
      <c r="J2359" t="s">
        <v>756</v>
      </c>
      <c r="K2359" t="s">
        <v>756</v>
      </c>
      <c r="L2359" t="s">
        <v>757</v>
      </c>
      <c r="M2359" t="s">
        <v>757</v>
      </c>
      <c r="N2359" t="s">
        <v>756</v>
      </c>
      <c r="O2359" t="s">
        <v>756</v>
      </c>
      <c r="P2359" t="s">
        <v>758</v>
      </c>
      <c r="Q2359" t="s">
        <v>759</v>
      </c>
      <c r="R2359" t="s">
        <v>759</v>
      </c>
      <c r="S2359" t="s">
        <v>757</v>
      </c>
      <c r="T2359" t="s">
        <v>757</v>
      </c>
      <c r="U2359" t="s">
        <v>757</v>
      </c>
      <c r="V2359" t="s">
        <v>768</v>
      </c>
      <c r="W2359" t="s">
        <v>768</v>
      </c>
      <c r="X2359" t="s">
        <v>885</v>
      </c>
      <c r="Y2359" t="str">
        <f t="shared" si="504"/>
        <v>julio</v>
      </c>
      <c r="Z2359">
        <f>YEAR(BD_PONDERACIONES[[#This Row],[Fecha Ejecución del Ticket]])</f>
        <v>2022</v>
      </c>
      <c r="AA2359" t="str">
        <f t="shared" si="505"/>
        <v>agosto</v>
      </c>
      <c r="AB2359">
        <f>YEAR(BD_PONDERACIONES[[#This Row],[Fecha de Inspección]])</f>
        <v>2022</v>
      </c>
      <c r="AC2359">
        <f t="shared" si="506"/>
        <v>0.5</v>
      </c>
      <c r="AD2359">
        <f t="shared" si="507"/>
        <v>0.5</v>
      </c>
      <c r="AE2359">
        <f t="shared" si="508"/>
        <v>0.5</v>
      </c>
      <c r="AF2359">
        <f t="shared" si="509"/>
        <v>0.5</v>
      </c>
      <c r="AG2359">
        <f t="shared" si="510"/>
        <v>0.5</v>
      </c>
      <c r="AH2359">
        <f t="shared" si="511"/>
        <v>0.5</v>
      </c>
      <c r="AI2359">
        <f t="shared" si="512"/>
        <v>0.25</v>
      </c>
      <c r="AJ2359">
        <f t="shared" si="513"/>
        <v>0.25</v>
      </c>
      <c r="AK2359">
        <f t="shared" si="514"/>
        <v>0.5</v>
      </c>
      <c r="AL2359">
        <f t="shared" si="515"/>
        <v>0.17499999999999999</v>
      </c>
      <c r="AM2359">
        <f t="shared" si="516"/>
        <v>0.17499999999999999</v>
      </c>
      <c r="AN2359" s="6">
        <f t="shared" si="517"/>
        <v>0.87</v>
      </c>
      <c r="AO2359" t="str">
        <f>VLOOKUP(BD_PONDERACIONES[[#This Row],[Comuna]],Tabla3[#All],2,0)</f>
        <v>Cordillera</v>
      </c>
    </row>
    <row r="2360" spans="1:41" x14ac:dyDescent="0.35">
      <c r="A2360" t="s">
        <v>11744</v>
      </c>
      <c r="B2360" t="s">
        <v>11745</v>
      </c>
      <c r="C2360" t="s">
        <v>11746</v>
      </c>
      <c r="D2360" s="5">
        <v>44781</v>
      </c>
      <c r="E2360" s="5">
        <v>44760</v>
      </c>
      <c r="F2360" t="s">
        <v>763</v>
      </c>
      <c r="G2360" t="s">
        <v>11747</v>
      </c>
      <c r="H2360" t="s">
        <v>3456</v>
      </c>
      <c r="J2360" t="s">
        <v>756</v>
      </c>
      <c r="K2360" t="s">
        <v>756</v>
      </c>
      <c r="L2360" t="s">
        <v>757</v>
      </c>
      <c r="M2360" t="s">
        <v>757</v>
      </c>
      <c r="N2360" t="s">
        <v>756</v>
      </c>
      <c r="O2360" t="s">
        <v>756</v>
      </c>
      <c r="P2360" t="s">
        <v>765</v>
      </c>
      <c r="Q2360" t="s">
        <v>11748</v>
      </c>
      <c r="R2360" t="s">
        <v>11749</v>
      </c>
      <c r="S2360" t="s">
        <v>756</v>
      </c>
      <c r="T2360" t="s">
        <v>756</v>
      </c>
      <c r="U2360" t="s">
        <v>756</v>
      </c>
      <c r="V2360" t="s">
        <v>756</v>
      </c>
      <c r="W2360" t="s">
        <v>756</v>
      </c>
      <c r="X2360" t="s">
        <v>769</v>
      </c>
      <c r="Y2360" t="str">
        <f t="shared" si="504"/>
        <v>julio</v>
      </c>
      <c r="Z2360">
        <f>YEAR(BD_PONDERACIONES[[#This Row],[Fecha Ejecución del Ticket]])</f>
        <v>2022</v>
      </c>
      <c r="AA2360" t="str">
        <f t="shared" si="505"/>
        <v>agosto</v>
      </c>
      <c r="AB2360">
        <f>YEAR(BD_PONDERACIONES[[#This Row],[Fecha de Inspección]])</f>
        <v>2022</v>
      </c>
      <c r="AC2360">
        <f t="shared" si="506"/>
        <v>0.5</v>
      </c>
      <c r="AD2360">
        <f t="shared" si="507"/>
        <v>0.5</v>
      </c>
      <c r="AE2360">
        <f t="shared" si="508"/>
        <v>0.5</v>
      </c>
      <c r="AF2360">
        <f t="shared" si="509"/>
        <v>0.5</v>
      </c>
      <c r="AG2360">
        <f t="shared" si="510"/>
        <v>0.5</v>
      </c>
      <c r="AH2360">
        <f t="shared" si="511"/>
        <v>0.5</v>
      </c>
      <c r="AI2360">
        <f t="shared" si="512"/>
        <v>0.25</v>
      </c>
      <c r="AJ2360">
        <f t="shared" si="513"/>
        <v>0.25</v>
      </c>
      <c r="AK2360">
        <f t="shared" si="514"/>
        <v>0.5</v>
      </c>
      <c r="AL2360">
        <f t="shared" si="515"/>
        <v>0.5</v>
      </c>
      <c r="AM2360">
        <f t="shared" si="516"/>
        <v>0.5</v>
      </c>
      <c r="AN2360" s="6">
        <f t="shared" si="517"/>
        <v>1</v>
      </c>
      <c r="AO2360" t="str">
        <f>VLOOKUP(BD_PONDERACIONES[[#This Row],[Comuna]],Tabla3[#All],2,0)</f>
        <v>Cordillera</v>
      </c>
    </row>
    <row r="2361" spans="1:41" x14ac:dyDescent="0.35">
      <c r="A2361" t="s">
        <v>11750</v>
      </c>
      <c r="B2361" t="s">
        <v>11751</v>
      </c>
      <c r="C2361" t="s">
        <v>11752</v>
      </c>
      <c r="D2361" s="5">
        <v>44781</v>
      </c>
      <c r="E2361" s="5">
        <v>44760</v>
      </c>
      <c r="F2361" t="s">
        <v>753</v>
      </c>
      <c r="G2361" t="s">
        <v>11753</v>
      </c>
      <c r="H2361" t="s">
        <v>3456</v>
      </c>
      <c r="J2361" t="s">
        <v>756</v>
      </c>
      <c r="K2361" t="s">
        <v>756</v>
      </c>
      <c r="L2361" t="s">
        <v>773</v>
      </c>
      <c r="M2361" t="s">
        <v>773</v>
      </c>
      <c r="N2361" t="s">
        <v>756</v>
      </c>
      <c r="O2361" t="s">
        <v>756</v>
      </c>
      <c r="P2361" t="s">
        <v>758</v>
      </c>
      <c r="Q2361" t="s">
        <v>759</v>
      </c>
      <c r="R2361" t="s">
        <v>759</v>
      </c>
      <c r="S2361" t="s">
        <v>757</v>
      </c>
      <c r="T2361" t="s">
        <v>757</v>
      </c>
      <c r="U2361" t="s">
        <v>757</v>
      </c>
      <c r="V2361" t="s">
        <v>756</v>
      </c>
      <c r="W2361" t="s">
        <v>756</v>
      </c>
      <c r="X2361" t="s">
        <v>11754</v>
      </c>
      <c r="Y2361" t="str">
        <f t="shared" si="504"/>
        <v>julio</v>
      </c>
      <c r="Z2361">
        <f>YEAR(BD_PONDERACIONES[[#This Row],[Fecha Ejecución del Ticket]])</f>
        <v>2022</v>
      </c>
      <c r="AA2361" t="str">
        <f t="shared" si="505"/>
        <v>agosto</v>
      </c>
      <c r="AB2361">
        <f>YEAR(BD_PONDERACIONES[[#This Row],[Fecha de Inspección]])</f>
        <v>2022</v>
      </c>
      <c r="AC2361">
        <f t="shared" si="506"/>
        <v>0.5</v>
      </c>
      <c r="AD2361">
        <f t="shared" si="507"/>
        <v>0.5</v>
      </c>
      <c r="AE2361">
        <f t="shared" si="508"/>
        <v>0</v>
      </c>
      <c r="AF2361">
        <f t="shared" si="509"/>
        <v>0</v>
      </c>
      <c r="AG2361">
        <f t="shared" si="510"/>
        <v>0.5</v>
      </c>
      <c r="AH2361">
        <f t="shared" si="511"/>
        <v>0.5</v>
      </c>
      <c r="AI2361">
        <f t="shared" si="512"/>
        <v>0.25</v>
      </c>
      <c r="AJ2361">
        <f t="shared" si="513"/>
        <v>0.25</v>
      </c>
      <c r="AK2361">
        <f t="shared" si="514"/>
        <v>0.5</v>
      </c>
      <c r="AL2361">
        <f t="shared" si="515"/>
        <v>0.5</v>
      </c>
      <c r="AM2361">
        <f t="shared" si="516"/>
        <v>0.5</v>
      </c>
      <c r="AN2361" s="6">
        <f t="shared" si="517"/>
        <v>0.7</v>
      </c>
      <c r="AO2361" t="str">
        <f>VLOOKUP(BD_PONDERACIONES[[#This Row],[Comuna]],Tabla3[#All],2,0)</f>
        <v>Cordillera</v>
      </c>
    </row>
    <row r="2362" spans="1:41" x14ac:dyDescent="0.35">
      <c r="A2362" t="s">
        <v>11755</v>
      </c>
      <c r="B2362" t="s">
        <v>11756</v>
      </c>
      <c r="C2362" t="s">
        <v>11757</v>
      </c>
      <c r="D2362" s="5">
        <v>44781</v>
      </c>
      <c r="E2362" s="5">
        <v>44761</v>
      </c>
      <c r="F2362" t="s">
        <v>763</v>
      </c>
      <c r="G2362" t="s">
        <v>11758</v>
      </c>
      <c r="H2362" t="s">
        <v>3456</v>
      </c>
      <c r="J2362" t="s">
        <v>756</v>
      </c>
      <c r="K2362" t="s">
        <v>756</v>
      </c>
      <c r="L2362" t="s">
        <v>757</v>
      </c>
      <c r="M2362" t="s">
        <v>757</v>
      </c>
      <c r="N2362" t="s">
        <v>756</v>
      </c>
      <c r="O2362" t="s">
        <v>756</v>
      </c>
      <c r="P2362" t="s">
        <v>765</v>
      </c>
      <c r="Q2362" t="s">
        <v>11759</v>
      </c>
      <c r="R2362" t="s">
        <v>11760</v>
      </c>
      <c r="S2362" t="s">
        <v>756</v>
      </c>
      <c r="T2362" t="s">
        <v>756</v>
      </c>
      <c r="U2362" t="s">
        <v>756</v>
      </c>
      <c r="V2362" t="s">
        <v>756</v>
      </c>
      <c r="W2362" t="s">
        <v>773</v>
      </c>
      <c r="X2362" t="s">
        <v>11761</v>
      </c>
      <c r="Y2362" t="str">
        <f t="shared" si="504"/>
        <v>julio</v>
      </c>
      <c r="Z2362">
        <f>YEAR(BD_PONDERACIONES[[#This Row],[Fecha Ejecución del Ticket]])</f>
        <v>2022</v>
      </c>
      <c r="AA2362" t="str">
        <f t="shared" si="505"/>
        <v>agosto</v>
      </c>
      <c r="AB2362">
        <f>YEAR(BD_PONDERACIONES[[#This Row],[Fecha de Inspección]])</f>
        <v>2022</v>
      </c>
      <c r="AC2362">
        <f t="shared" si="506"/>
        <v>0.5</v>
      </c>
      <c r="AD2362">
        <f t="shared" si="507"/>
        <v>0.5</v>
      </c>
      <c r="AE2362">
        <f t="shared" si="508"/>
        <v>0.5</v>
      </c>
      <c r="AF2362">
        <f t="shared" si="509"/>
        <v>0.5</v>
      </c>
      <c r="AG2362">
        <f t="shared" si="510"/>
        <v>0.5</v>
      </c>
      <c r="AH2362">
        <f t="shared" si="511"/>
        <v>0.5</v>
      </c>
      <c r="AI2362">
        <f t="shared" si="512"/>
        <v>0.25</v>
      </c>
      <c r="AJ2362">
        <f t="shared" si="513"/>
        <v>0.25</v>
      </c>
      <c r="AK2362">
        <f t="shared" si="514"/>
        <v>0.5</v>
      </c>
      <c r="AL2362">
        <f t="shared" si="515"/>
        <v>0.5</v>
      </c>
      <c r="AM2362">
        <f t="shared" si="516"/>
        <v>0</v>
      </c>
      <c r="AN2362" s="6">
        <f t="shared" si="517"/>
        <v>0.9</v>
      </c>
      <c r="AO2362" t="str">
        <f>VLOOKUP(BD_PONDERACIONES[[#This Row],[Comuna]],Tabla3[#All],2,0)</f>
        <v>Cordillera</v>
      </c>
    </row>
    <row r="2363" spans="1:41" x14ac:dyDescent="0.35">
      <c r="A2363" t="s">
        <v>11762</v>
      </c>
      <c r="B2363" t="s">
        <v>11763</v>
      </c>
      <c r="C2363" t="s">
        <v>11764</v>
      </c>
      <c r="D2363" s="5">
        <v>44781</v>
      </c>
      <c r="E2363" s="5">
        <v>44757</v>
      </c>
      <c r="F2363" t="s">
        <v>753</v>
      </c>
      <c r="G2363" t="s">
        <v>11765</v>
      </c>
      <c r="H2363" t="s">
        <v>3456</v>
      </c>
      <c r="J2363" t="s">
        <v>756</v>
      </c>
      <c r="K2363" t="s">
        <v>756</v>
      </c>
      <c r="L2363" t="s">
        <v>773</v>
      </c>
      <c r="M2363" t="s">
        <v>773</v>
      </c>
      <c r="N2363" t="s">
        <v>756</v>
      </c>
      <c r="O2363" t="s">
        <v>756</v>
      </c>
      <c r="P2363" t="s">
        <v>758</v>
      </c>
      <c r="Q2363" t="s">
        <v>759</v>
      </c>
      <c r="R2363" t="s">
        <v>759</v>
      </c>
      <c r="S2363" t="s">
        <v>757</v>
      </c>
      <c r="T2363" t="s">
        <v>757</v>
      </c>
      <c r="U2363" t="s">
        <v>757</v>
      </c>
      <c r="V2363" t="s">
        <v>756</v>
      </c>
      <c r="W2363" t="s">
        <v>768</v>
      </c>
      <c r="X2363" t="s">
        <v>11766</v>
      </c>
      <c r="Y2363" t="str">
        <f t="shared" si="504"/>
        <v>julio</v>
      </c>
      <c r="Z2363">
        <f>YEAR(BD_PONDERACIONES[[#This Row],[Fecha Ejecución del Ticket]])</f>
        <v>2022</v>
      </c>
      <c r="AA2363" t="str">
        <f t="shared" si="505"/>
        <v>agosto</v>
      </c>
      <c r="AB2363">
        <f>YEAR(BD_PONDERACIONES[[#This Row],[Fecha de Inspección]])</f>
        <v>2022</v>
      </c>
      <c r="AC2363">
        <f t="shared" si="506"/>
        <v>0.5</v>
      </c>
      <c r="AD2363">
        <f t="shared" si="507"/>
        <v>0.5</v>
      </c>
      <c r="AE2363">
        <f t="shared" si="508"/>
        <v>0</v>
      </c>
      <c r="AF2363">
        <f t="shared" si="509"/>
        <v>0</v>
      </c>
      <c r="AG2363">
        <f t="shared" si="510"/>
        <v>0.5</v>
      </c>
      <c r="AH2363">
        <f t="shared" si="511"/>
        <v>0.5</v>
      </c>
      <c r="AI2363">
        <f t="shared" si="512"/>
        <v>0.25</v>
      </c>
      <c r="AJ2363">
        <f t="shared" si="513"/>
        <v>0.25</v>
      </c>
      <c r="AK2363">
        <f t="shared" si="514"/>
        <v>0.5</v>
      </c>
      <c r="AL2363">
        <f t="shared" si="515"/>
        <v>0.5</v>
      </c>
      <c r="AM2363">
        <f t="shared" si="516"/>
        <v>0.17499999999999999</v>
      </c>
      <c r="AN2363" s="6">
        <f t="shared" si="517"/>
        <v>0.63500000000000001</v>
      </c>
      <c r="AO2363" t="str">
        <f>VLOOKUP(BD_PONDERACIONES[[#This Row],[Comuna]],Tabla3[#All],2,0)</f>
        <v>Cordillera</v>
      </c>
    </row>
    <row r="2364" spans="1:41" x14ac:dyDescent="0.35">
      <c r="A2364" t="s">
        <v>11767</v>
      </c>
      <c r="B2364" t="s">
        <v>11768</v>
      </c>
      <c r="C2364" t="s">
        <v>11769</v>
      </c>
      <c r="D2364" s="5">
        <v>44781</v>
      </c>
      <c r="E2364" s="5">
        <v>44757</v>
      </c>
      <c r="F2364" t="s">
        <v>753</v>
      </c>
      <c r="G2364" t="s">
        <v>11770</v>
      </c>
      <c r="H2364" t="s">
        <v>3456</v>
      </c>
      <c r="J2364" t="s">
        <v>756</v>
      </c>
      <c r="K2364" t="s">
        <v>756</v>
      </c>
      <c r="L2364" t="s">
        <v>757</v>
      </c>
      <c r="M2364" t="s">
        <v>757</v>
      </c>
      <c r="N2364" t="s">
        <v>756</v>
      </c>
      <c r="O2364" t="s">
        <v>756</v>
      </c>
      <c r="P2364" t="s">
        <v>758</v>
      </c>
      <c r="Q2364" t="s">
        <v>759</v>
      </c>
      <c r="R2364" t="s">
        <v>759</v>
      </c>
      <c r="S2364" t="s">
        <v>757</v>
      </c>
      <c r="T2364" t="s">
        <v>757</v>
      </c>
      <c r="U2364" t="s">
        <v>757</v>
      </c>
      <c r="V2364" t="s">
        <v>756</v>
      </c>
      <c r="W2364" t="s">
        <v>768</v>
      </c>
      <c r="X2364" t="s">
        <v>11771</v>
      </c>
      <c r="Y2364" t="str">
        <f t="shared" si="504"/>
        <v>julio</v>
      </c>
      <c r="Z2364">
        <f>YEAR(BD_PONDERACIONES[[#This Row],[Fecha Ejecución del Ticket]])</f>
        <v>2022</v>
      </c>
      <c r="AA2364" t="str">
        <f t="shared" si="505"/>
        <v>agosto</v>
      </c>
      <c r="AB2364">
        <f>YEAR(BD_PONDERACIONES[[#This Row],[Fecha de Inspección]])</f>
        <v>2022</v>
      </c>
      <c r="AC2364">
        <f t="shared" si="506"/>
        <v>0.5</v>
      </c>
      <c r="AD2364">
        <f t="shared" si="507"/>
        <v>0.5</v>
      </c>
      <c r="AE2364">
        <f t="shared" si="508"/>
        <v>0.5</v>
      </c>
      <c r="AF2364">
        <f t="shared" si="509"/>
        <v>0.5</v>
      </c>
      <c r="AG2364">
        <f t="shared" si="510"/>
        <v>0.5</v>
      </c>
      <c r="AH2364">
        <f t="shared" si="511"/>
        <v>0.5</v>
      </c>
      <c r="AI2364">
        <f t="shared" si="512"/>
        <v>0.25</v>
      </c>
      <c r="AJ2364">
        <f t="shared" si="513"/>
        <v>0.25</v>
      </c>
      <c r="AK2364">
        <f t="shared" si="514"/>
        <v>0.5</v>
      </c>
      <c r="AL2364">
        <f t="shared" si="515"/>
        <v>0.5</v>
      </c>
      <c r="AM2364">
        <f t="shared" si="516"/>
        <v>0.17499999999999999</v>
      </c>
      <c r="AN2364" s="6">
        <f t="shared" si="517"/>
        <v>0.93500000000000005</v>
      </c>
      <c r="AO2364" t="str">
        <f>VLOOKUP(BD_PONDERACIONES[[#This Row],[Comuna]],Tabla3[#All],2,0)</f>
        <v>Cordillera</v>
      </c>
    </row>
    <row r="2365" spans="1:41" x14ac:dyDescent="0.35">
      <c r="A2365" t="s">
        <v>11772</v>
      </c>
      <c r="B2365" t="s">
        <v>11773</v>
      </c>
      <c r="C2365" t="s">
        <v>11774</v>
      </c>
      <c r="D2365" s="5">
        <v>44781</v>
      </c>
      <c r="E2365" s="5">
        <v>44769</v>
      </c>
      <c r="F2365" t="s">
        <v>763</v>
      </c>
      <c r="G2365" t="s">
        <v>11775</v>
      </c>
      <c r="H2365" t="s">
        <v>3456</v>
      </c>
      <c r="J2365" t="s">
        <v>756</v>
      </c>
      <c r="K2365" t="s">
        <v>756</v>
      </c>
      <c r="L2365" t="s">
        <v>757</v>
      </c>
      <c r="M2365" t="s">
        <v>757</v>
      </c>
      <c r="N2365" t="s">
        <v>756</v>
      </c>
      <c r="O2365" t="s">
        <v>756</v>
      </c>
      <c r="P2365" t="s">
        <v>758</v>
      </c>
      <c r="Q2365" t="s">
        <v>759</v>
      </c>
      <c r="R2365" t="s">
        <v>759</v>
      </c>
      <c r="S2365" t="s">
        <v>757</v>
      </c>
      <c r="T2365" t="s">
        <v>757</v>
      </c>
      <c r="U2365" t="s">
        <v>757</v>
      </c>
      <c r="V2365" t="s">
        <v>756</v>
      </c>
      <c r="W2365" t="s">
        <v>768</v>
      </c>
      <c r="X2365" t="s">
        <v>11776</v>
      </c>
      <c r="Y2365" t="str">
        <f t="shared" si="504"/>
        <v>julio</v>
      </c>
      <c r="Z2365">
        <f>YEAR(BD_PONDERACIONES[[#This Row],[Fecha Ejecución del Ticket]])</f>
        <v>2022</v>
      </c>
      <c r="AA2365" t="str">
        <f t="shared" si="505"/>
        <v>agosto</v>
      </c>
      <c r="AB2365">
        <f>YEAR(BD_PONDERACIONES[[#This Row],[Fecha de Inspección]])</f>
        <v>2022</v>
      </c>
      <c r="AC2365">
        <f t="shared" si="506"/>
        <v>0.5</v>
      </c>
      <c r="AD2365">
        <f t="shared" si="507"/>
        <v>0.5</v>
      </c>
      <c r="AE2365">
        <f t="shared" si="508"/>
        <v>0.5</v>
      </c>
      <c r="AF2365">
        <f t="shared" si="509"/>
        <v>0.5</v>
      </c>
      <c r="AG2365">
        <f t="shared" si="510"/>
        <v>0.5</v>
      </c>
      <c r="AH2365">
        <f t="shared" si="511"/>
        <v>0.5</v>
      </c>
      <c r="AI2365">
        <f t="shared" si="512"/>
        <v>0.25</v>
      </c>
      <c r="AJ2365">
        <f t="shared" si="513"/>
        <v>0.25</v>
      </c>
      <c r="AK2365">
        <f t="shared" si="514"/>
        <v>0.5</v>
      </c>
      <c r="AL2365">
        <f t="shared" si="515"/>
        <v>0.5</v>
      </c>
      <c r="AM2365">
        <f t="shared" si="516"/>
        <v>0.17499999999999999</v>
      </c>
      <c r="AN2365" s="6">
        <f t="shared" si="517"/>
        <v>0.93500000000000005</v>
      </c>
      <c r="AO2365" t="str">
        <f>VLOOKUP(BD_PONDERACIONES[[#This Row],[Comuna]],Tabla3[#All],2,0)</f>
        <v>Cordillera</v>
      </c>
    </row>
    <row r="2366" spans="1:41" x14ac:dyDescent="0.35">
      <c r="A2366" t="s">
        <v>11777</v>
      </c>
      <c r="B2366" t="s">
        <v>11778</v>
      </c>
      <c r="C2366" t="s">
        <v>11779</v>
      </c>
      <c r="D2366" s="5">
        <v>44781</v>
      </c>
      <c r="E2366" s="5">
        <v>44761</v>
      </c>
      <c r="F2366" t="s">
        <v>763</v>
      </c>
      <c r="G2366" t="s">
        <v>11780</v>
      </c>
      <c r="H2366" t="s">
        <v>3456</v>
      </c>
      <c r="J2366" t="s">
        <v>756</v>
      </c>
      <c r="K2366" t="s">
        <v>756</v>
      </c>
      <c r="L2366" t="s">
        <v>757</v>
      </c>
      <c r="M2366" t="s">
        <v>757</v>
      </c>
      <c r="N2366" t="s">
        <v>756</v>
      </c>
      <c r="O2366" t="s">
        <v>756</v>
      </c>
      <c r="P2366" t="s">
        <v>758</v>
      </c>
      <c r="Q2366" t="s">
        <v>759</v>
      </c>
      <c r="R2366" t="s">
        <v>759</v>
      </c>
      <c r="S2366" t="s">
        <v>757</v>
      </c>
      <c r="T2366" t="s">
        <v>757</v>
      </c>
      <c r="U2366" t="s">
        <v>757</v>
      </c>
      <c r="V2366" t="s">
        <v>756</v>
      </c>
      <c r="W2366" t="s">
        <v>773</v>
      </c>
      <c r="X2366" t="s">
        <v>11781</v>
      </c>
      <c r="Y2366" t="str">
        <f t="shared" si="504"/>
        <v>julio</v>
      </c>
      <c r="Z2366">
        <f>YEAR(BD_PONDERACIONES[[#This Row],[Fecha Ejecución del Ticket]])</f>
        <v>2022</v>
      </c>
      <c r="AA2366" t="str">
        <f t="shared" si="505"/>
        <v>agosto</v>
      </c>
      <c r="AB2366">
        <f>YEAR(BD_PONDERACIONES[[#This Row],[Fecha de Inspección]])</f>
        <v>2022</v>
      </c>
      <c r="AC2366">
        <f t="shared" si="506"/>
        <v>0.5</v>
      </c>
      <c r="AD2366">
        <f t="shared" si="507"/>
        <v>0.5</v>
      </c>
      <c r="AE2366">
        <f t="shared" si="508"/>
        <v>0.5</v>
      </c>
      <c r="AF2366">
        <f t="shared" si="509"/>
        <v>0.5</v>
      </c>
      <c r="AG2366">
        <f t="shared" si="510"/>
        <v>0.5</v>
      </c>
      <c r="AH2366">
        <f t="shared" si="511"/>
        <v>0.5</v>
      </c>
      <c r="AI2366">
        <f t="shared" si="512"/>
        <v>0.25</v>
      </c>
      <c r="AJ2366">
        <f t="shared" si="513"/>
        <v>0.25</v>
      </c>
      <c r="AK2366">
        <f t="shared" si="514"/>
        <v>0.5</v>
      </c>
      <c r="AL2366">
        <f t="shared" si="515"/>
        <v>0.5</v>
      </c>
      <c r="AM2366">
        <f t="shared" si="516"/>
        <v>0</v>
      </c>
      <c r="AN2366" s="6">
        <f t="shared" si="517"/>
        <v>0.9</v>
      </c>
      <c r="AO2366" t="str">
        <f>VLOOKUP(BD_PONDERACIONES[[#This Row],[Comuna]],Tabla3[#All],2,0)</f>
        <v>Cordillera</v>
      </c>
    </row>
    <row r="2367" spans="1:41" x14ac:dyDescent="0.35">
      <c r="A2367" t="s">
        <v>11782</v>
      </c>
      <c r="B2367" t="s">
        <v>11783</v>
      </c>
      <c r="C2367" t="s">
        <v>11784</v>
      </c>
      <c r="D2367" s="5">
        <v>44782</v>
      </c>
      <c r="E2367" s="5">
        <v>44763</v>
      </c>
      <c r="F2367" t="s">
        <v>763</v>
      </c>
      <c r="G2367" t="s">
        <v>11785</v>
      </c>
      <c r="H2367" t="s">
        <v>3456</v>
      </c>
      <c r="J2367" t="s">
        <v>756</v>
      </c>
      <c r="K2367" t="s">
        <v>756</v>
      </c>
      <c r="L2367" t="s">
        <v>757</v>
      </c>
      <c r="M2367" t="s">
        <v>757</v>
      </c>
      <c r="N2367" t="s">
        <v>756</v>
      </c>
      <c r="O2367" t="s">
        <v>756</v>
      </c>
      <c r="P2367" t="s">
        <v>758</v>
      </c>
      <c r="Q2367" t="s">
        <v>759</v>
      </c>
      <c r="R2367" t="s">
        <v>759</v>
      </c>
      <c r="S2367" t="s">
        <v>757</v>
      </c>
      <c r="T2367" t="s">
        <v>757</v>
      </c>
      <c r="U2367" t="s">
        <v>757</v>
      </c>
      <c r="V2367" t="s">
        <v>756</v>
      </c>
      <c r="W2367" t="s">
        <v>768</v>
      </c>
      <c r="X2367" t="s">
        <v>11786</v>
      </c>
      <c r="Y2367" t="str">
        <f t="shared" si="504"/>
        <v>julio</v>
      </c>
      <c r="Z2367">
        <f>YEAR(BD_PONDERACIONES[[#This Row],[Fecha Ejecución del Ticket]])</f>
        <v>2022</v>
      </c>
      <c r="AA2367" t="str">
        <f t="shared" si="505"/>
        <v>agosto</v>
      </c>
      <c r="AB2367">
        <f>YEAR(BD_PONDERACIONES[[#This Row],[Fecha de Inspección]])</f>
        <v>2022</v>
      </c>
      <c r="AC2367">
        <f t="shared" si="506"/>
        <v>0.5</v>
      </c>
      <c r="AD2367">
        <f t="shared" si="507"/>
        <v>0.5</v>
      </c>
      <c r="AE2367">
        <f t="shared" si="508"/>
        <v>0.5</v>
      </c>
      <c r="AF2367">
        <f t="shared" si="509"/>
        <v>0.5</v>
      </c>
      <c r="AG2367">
        <f t="shared" si="510"/>
        <v>0.5</v>
      </c>
      <c r="AH2367">
        <f t="shared" si="511"/>
        <v>0.5</v>
      </c>
      <c r="AI2367">
        <f t="shared" si="512"/>
        <v>0.25</v>
      </c>
      <c r="AJ2367">
        <f t="shared" si="513"/>
        <v>0.25</v>
      </c>
      <c r="AK2367">
        <f t="shared" si="514"/>
        <v>0.5</v>
      </c>
      <c r="AL2367">
        <f t="shared" si="515"/>
        <v>0.5</v>
      </c>
      <c r="AM2367">
        <f t="shared" si="516"/>
        <v>0.17499999999999999</v>
      </c>
      <c r="AN2367" s="6">
        <f t="shared" si="517"/>
        <v>0.93500000000000005</v>
      </c>
      <c r="AO2367" t="str">
        <f>VLOOKUP(BD_PONDERACIONES[[#This Row],[Comuna]],Tabla3[#All],2,0)</f>
        <v>Cordillera</v>
      </c>
    </row>
    <row r="2368" spans="1:41" x14ac:dyDescent="0.35">
      <c r="A2368" t="s">
        <v>11787</v>
      </c>
      <c r="B2368" t="s">
        <v>11788</v>
      </c>
      <c r="C2368" t="s">
        <v>11789</v>
      </c>
      <c r="D2368" s="5">
        <v>44782</v>
      </c>
      <c r="E2368" s="5">
        <v>44760</v>
      </c>
      <c r="F2368" t="s">
        <v>753</v>
      </c>
      <c r="G2368" t="s">
        <v>11790</v>
      </c>
      <c r="H2368" t="s">
        <v>3456</v>
      </c>
      <c r="J2368" t="s">
        <v>756</v>
      </c>
      <c r="K2368" t="s">
        <v>756</v>
      </c>
      <c r="L2368" t="s">
        <v>773</v>
      </c>
      <c r="M2368" t="s">
        <v>773</v>
      </c>
      <c r="N2368" t="s">
        <v>756</v>
      </c>
      <c r="O2368" t="s">
        <v>756</v>
      </c>
      <c r="P2368" t="s">
        <v>765</v>
      </c>
      <c r="Q2368" t="s">
        <v>759</v>
      </c>
      <c r="R2368" t="s">
        <v>759</v>
      </c>
      <c r="S2368" t="s">
        <v>756</v>
      </c>
      <c r="T2368" t="s">
        <v>756</v>
      </c>
      <c r="U2368" t="s">
        <v>756</v>
      </c>
      <c r="V2368" t="s">
        <v>756</v>
      </c>
      <c r="W2368" t="s">
        <v>768</v>
      </c>
      <c r="X2368" t="s">
        <v>11791</v>
      </c>
      <c r="Y2368" t="str">
        <f t="shared" si="504"/>
        <v>julio</v>
      </c>
      <c r="Z2368">
        <f>YEAR(BD_PONDERACIONES[[#This Row],[Fecha Ejecución del Ticket]])</f>
        <v>2022</v>
      </c>
      <c r="AA2368" t="str">
        <f t="shared" si="505"/>
        <v>agosto</v>
      </c>
      <c r="AB2368">
        <f>YEAR(BD_PONDERACIONES[[#This Row],[Fecha de Inspección]])</f>
        <v>2022</v>
      </c>
      <c r="AC2368">
        <f t="shared" si="506"/>
        <v>0.5</v>
      </c>
      <c r="AD2368">
        <f t="shared" si="507"/>
        <v>0.5</v>
      </c>
      <c r="AE2368">
        <f t="shared" si="508"/>
        <v>0</v>
      </c>
      <c r="AF2368">
        <f t="shared" si="509"/>
        <v>0</v>
      </c>
      <c r="AG2368">
        <f t="shared" si="510"/>
        <v>0.5</v>
      </c>
      <c r="AH2368">
        <f t="shared" si="511"/>
        <v>0.5</v>
      </c>
      <c r="AI2368">
        <f t="shared" si="512"/>
        <v>0.25</v>
      </c>
      <c r="AJ2368">
        <f t="shared" si="513"/>
        <v>0.25</v>
      </c>
      <c r="AK2368">
        <f t="shared" si="514"/>
        <v>0.5</v>
      </c>
      <c r="AL2368">
        <f t="shared" si="515"/>
        <v>0.5</v>
      </c>
      <c r="AM2368">
        <f t="shared" si="516"/>
        <v>0.17499999999999999</v>
      </c>
      <c r="AN2368" s="6">
        <f t="shared" si="517"/>
        <v>0.63500000000000001</v>
      </c>
      <c r="AO2368" t="str">
        <f>VLOOKUP(BD_PONDERACIONES[[#This Row],[Comuna]],Tabla3[#All],2,0)</f>
        <v>Cordillera</v>
      </c>
    </row>
    <row r="2369" spans="1:41" x14ac:dyDescent="0.35">
      <c r="A2369" t="s">
        <v>11792</v>
      </c>
      <c r="B2369" t="s">
        <v>11793</v>
      </c>
      <c r="C2369" t="s">
        <v>11794</v>
      </c>
      <c r="D2369" s="5">
        <v>44782</v>
      </c>
      <c r="E2369" s="5">
        <v>44757</v>
      </c>
      <c r="F2369" t="s">
        <v>753</v>
      </c>
      <c r="G2369" t="s">
        <v>11795</v>
      </c>
      <c r="H2369" t="s">
        <v>3456</v>
      </c>
      <c r="J2369" t="s">
        <v>756</v>
      </c>
      <c r="K2369" t="s">
        <v>756</v>
      </c>
      <c r="L2369" t="s">
        <v>773</v>
      </c>
      <c r="M2369" t="s">
        <v>773</v>
      </c>
      <c r="N2369" t="s">
        <v>756</v>
      </c>
      <c r="O2369" t="s">
        <v>756</v>
      </c>
      <c r="P2369" t="s">
        <v>758</v>
      </c>
      <c r="Q2369" t="s">
        <v>759</v>
      </c>
      <c r="R2369" t="s">
        <v>759</v>
      </c>
      <c r="S2369" t="s">
        <v>757</v>
      </c>
      <c r="T2369" t="s">
        <v>757</v>
      </c>
      <c r="U2369" t="s">
        <v>757</v>
      </c>
      <c r="V2369" t="s">
        <v>756</v>
      </c>
      <c r="W2369" t="s">
        <v>768</v>
      </c>
      <c r="X2369" t="s">
        <v>11796</v>
      </c>
      <c r="Y2369" t="str">
        <f t="shared" si="504"/>
        <v>julio</v>
      </c>
      <c r="Z2369">
        <f>YEAR(BD_PONDERACIONES[[#This Row],[Fecha Ejecución del Ticket]])</f>
        <v>2022</v>
      </c>
      <c r="AA2369" t="str">
        <f t="shared" si="505"/>
        <v>agosto</v>
      </c>
      <c r="AB2369">
        <f>YEAR(BD_PONDERACIONES[[#This Row],[Fecha de Inspección]])</f>
        <v>2022</v>
      </c>
      <c r="AC2369">
        <f t="shared" si="506"/>
        <v>0.5</v>
      </c>
      <c r="AD2369">
        <f t="shared" si="507"/>
        <v>0.5</v>
      </c>
      <c r="AE2369">
        <f t="shared" si="508"/>
        <v>0</v>
      </c>
      <c r="AF2369">
        <f t="shared" si="509"/>
        <v>0</v>
      </c>
      <c r="AG2369">
        <f t="shared" si="510"/>
        <v>0.5</v>
      </c>
      <c r="AH2369">
        <f t="shared" si="511"/>
        <v>0.5</v>
      </c>
      <c r="AI2369">
        <f t="shared" si="512"/>
        <v>0.25</v>
      </c>
      <c r="AJ2369">
        <f t="shared" si="513"/>
        <v>0.25</v>
      </c>
      <c r="AK2369">
        <f t="shared" si="514"/>
        <v>0.5</v>
      </c>
      <c r="AL2369">
        <f t="shared" si="515"/>
        <v>0.5</v>
      </c>
      <c r="AM2369">
        <f t="shared" si="516"/>
        <v>0.17499999999999999</v>
      </c>
      <c r="AN2369" s="6">
        <f t="shared" si="517"/>
        <v>0.63500000000000001</v>
      </c>
      <c r="AO2369" t="str">
        <f>VLOOKUP(BD_PONDERACIONES[[#This Row],[Comuna]],Tabla3[#All],2,0)</f>
        <v>Cordillera</v>
      </c>
    </row>
    <row r="2370" spans="1:41" x14ac:dyDescent="0.35">
      <c r="A2370" t="s">
        <v>11797</v>
      </c>
      <c r="B2370" t="s">
        <v>11798</v>
      </c>
      <c r="C2370" t="s">
        <v>11799</v>
      </c>
      <c r="D2370" s="5">
        <v>44782</v>
      </c>
      <c r="E2370" s="5">
        <v>44757</v>
      </c>
      <c r="F2370" t="s">
        <v>753</v>
      </c>
      <c r="G2370" t="s">
        <v>11800</v>
      </c>
      <c r="H2370" t="s">
        <v>3456</v>
      </c>
      <c r="J2370" t="s">
        <v>756</v>
      </c>
      <c r="K2370" t="s">
        <v>756</v>
      </c>
      <c r="L2370" t="s">
        <v>757</v>
      </c>
      <c r="M2370" t="s">
        <v>757</v>
      </c>
      <c r="N2370" t="s">
        <v>756</v>
      </c>
      <c r="O2370" t="s">
        <v>756</v>
      </c>
      <c r="P2370" t="s">
        <v>758</v>
      </c>
      <c r="Q2370" t="s">
        <v>759</v>
      </c>
      <c r="R2370" t="s">
        <v>759</v>
      </c>
      <c r="S2370" t="s">
        <v>757</v>
      </c>
      <c r="T2370" t="s">
        <v>757</v>
      </c>
      <c r="U2370" t="s">
        <v>757</v>
      </c>
      <c r="V2370" t="s">
        <v>756</v>
      </c>
      <c r="W2370" t="s">
        <v>768</v>
      </c>
      <c r="X2370" t="s">
        <v>7623</v>
      </c>
      <c r="Y2370" t="str">
        <f t="shared" ref="Y2370:Y2433" si="518">TEXT(E2370,"MMMM")</f>
        <v>julio</v>
      </c>
      <c r="Z2370">
        <f>YEAR(BD_PONDERACIONES[[#This Row],[Fecha Ejecución del Ticket]])</f>
        <v>2022</v>
      </c>
      <c r="AA2370" t="str">
        <f t="shared" ref="AA2370:AA2433" si="519">TEXT(D2370,"MMMM")</f>
        <v>agosto</v>
      </c>
      <c r="AB2370">
        <f>YEAR(BD_PONDERACIONES[[#This Row],[Fecha de Inspección]])</f>
        <v>2022</v>
      </c>
      <c r="AC2370">
        <f t="shared" ref="AC2370:AC2433" si="520">IF(OR(J2370="Cumple",J2370="No Aplica"),0.5,0)</f>
        <v>0.5</v>
      </c>
      <c r="AD2370">
        <f t="shared" ref="AD2370:AD2433" si="521">IF(OR(K2370="CUMPLE",K2370="No Aplica"),0.5,0)</f>
        <v>0.5</v>
      </c>
      <c r="AE2370">
        <f t="shared" ref="AE2370:AE2433" si="522">IF(OR(L2370="CUMPLE",L2370="No Aplica"),0.5,0)</f>
        <v>0.5</v>
      </c>
      <c r="AF2370">
        <f t="shared" ref="AF2370:AF2433" si="523">IF(OR(M2370="CUMPLE",M2370="No Aplica"),0.5,0)</f>
        <v>0.5</v>
      </c>
      <c r="AG2370">
        <f t="shared" ref="AG2370:AG2433" si="524">IF(OR(N2370="CUMPLE",N2370="No Aplica"),0.5,IF(N2370="Cumple Mayormente",0.325,IF(N2370="Cumple Parcialmente",0.175,0)))</f>
        <v>0.5</v>
      </c>
      <c r="AH2370">
        <f t="shared" ref="AH2370:AH2433" si="525">IF(OR(O2370="CUMPLE",O2370="No Aplica"),0.5,IF(O2370="Cumple Mayormente",0.325,IF(O2370="Cumple Parcialmente",0.175,0)))</f>
        <v>0.5</v>
      </c>
      <c r="AI2370">
        <f t="shared" ref="AI2370:AI2433" si="526">IF(OR(S2370="CUMPLE",S2370="No Aplica"),0.25,IF(S2370="Cumple Mayormente",0.1625,IF(S2370="Cumple Parcialmente",0.0875,0)))</f>
        <v>0.25</v>
      </c>
      <c r="AJ2370">
        <f t="shared" ref="AJ2370:AJ2433" si="527">IF(OR(T2370="CUMPLE",T2370="No Aplica"),0.25,IF(T2370="Cumple Mayormente",0.1625,IF(T2370="Cumple Parcialmente",0.0875,0)))</f>
        <v>0.25</v>
      </c>
      <c r="AK2370">
        <f t="shared" ref="AK2370:AK2433" si="528">IF(OR(U2370="CUMPLE",U2370="No Aplica"),0.5,IF(U2370="Cumple Mayormente",0.325,IF(U2370="Cumple Parcialmente",0.175,0)))</f>
        <v>0.5</v>
      </c>
      <c r="AL2370">
        <f t="shared" ref="AL2370:AL2433" si="529">IF(OR(V2370="CUMPLE",V2370="No Aplica"),0.5,IF(V2370="Cumple Mayormente",0.325,IF(V2370="Cumple Parcialmente",0.175,0)))</f>
        <v>0.5</v>
      </c>
      <c r="AM2370">
        <f t="shared" ref="AM2370:AM2433" si="530">IF(OR(W2370="CUMPLE",W2370="No Aplica"),0.5,IF(W2370="Cumple Mayormente",0.325,IF(W2370="Cumple Parcialmente",0.175,0)))</f>
        <v>0.17499999999999999</v>
      </c>
      <c r="AN2370" s="6">
        <f t="shared" ref="AN2370:AN2433" si="531">((AC2370+AD2370)*0.2)+((AE2370+AF2370)*0.3)+((AG2370+AH2370)*0.15)+((AI2370+AJ2370+AK2370)*0.15)+((AL2370+AM2370)*0.2)</f>
        <v>0.93500000000000005</v>
      </c>
      <c r="AO2370" t="str">
        <f>VLOOKUP(BD_PONDERACIONES[[#This Row],[Comuna]],Tabla3[#All],2,0)</f>
        <v>Cordillera</v>
      </c>
    </row>
    <row r="2371" spans="1:41" x14ac:dyDescent="0.35">
      <c r="A2371" t="s">
        <v>11801</v>
      </c>
      <c r="B2371" t="s">
        <v>11802</v>
      </c>
      <c r="C2371" t="s">
        <v>11803</v>
      </c>
      <c r="D2371" s="5">
        <v>44782</v>
      </c>
      <c r="E2371" s="5">
        <v>44758</v>
      </c>
      <c r="F2371" t="s">
        <v>753</v>
      </c>
      <c r="G2371" t="s">
        <v>11804</v>
      </c>
      <c r="H2371" t="s">
        <v>3456</v>
      </c>
      <c r="J2371" t="s">
        <v>756</v>
      </c>
      <c r="K2371" t="s">
        <v>756</v>
      </c>
      <c r="L2371" t="s">
        <v>773</v>
      </c>
      <c r="M2371" t="s">
        <v>773</v>
      </c>
      <c r="N2371" t="s">
        <v>756</v>
      </c>
      <c r="O2371" t="s">
        <v>756</v>
      </c>
      <c r="P2371" t="s">
        <v>758</v>
      </c>
      <c r="Q2371" t="s">
        <v>759</v>
      </c>
      <c r="R2371" t="s">
        <v>759</v>
      </c>
      <c r="S2371" t="s">
        <v>757</v>
      </c>
      <c r="T2371" t="s">
        <v>757</v>
      </c>
      <c r="U2371" t="s">
        <v>757</v>
      </c>
      <c r="V2371" t="s">
        <v>756</v>
      </c>
      <c r="W2371" t="s">
        <v>768</v>
      </c>
      <c r="X2371" t="s">
        <v>11805</v>
      </c>
      <c r="Y2371" t="str">
        <f t="shared" si="518"/>
        <v>julio</v>
      </c>
      <c r="Z2371">
        <f>YEAR(BD_PONDERACIONES[[#This Row],[Fecha Ejecución del Ticket]])</f>
        <v>2022</v>
      </c>
      <c r="AA2371" t="str">
        <f t="shared" si="519"/>
        <v>agosto</v>
      </c>
      <c r="AB2371">
        <f>YEAR(BD_PONDERACIONES[[#This Row],[Fecha de Inspección]])</f>
        <v>2022</v>
      </c>
      <c r="AC2371">
        <f t="shared" si="520"/>
        <v>0.5</v>
      </c>
      <c r="AD2371">
        <f t="shared" si="521"/>
        <v>0.5</v>
      </c>
      <c r="AE2371">
        <f t="shared" si="522"/>
        <v>0</v>
      </c>
      <c r="AF2371">
        <f t="shared" si="523"/>
        <v>0</v>
      </c>
      <c r="AG2371">
        <f t="shared" si="524"/>
        <v>0.5</v>
      </c>
      <c r="AH2371">
        <f t="shared" si="525"/>
        <v>0.5</v>
      </c>
      <c r="AI2371">
        <f t="shared" si="526"/>
        <v>0.25</v>
      </c>
      <c r="AJ2371">
        <f t="shared" si="527"/>
        <v>0.25</v>
      </c>
      <c r="AK2371">
        <f t="shared" si="528"/>
        <v>0.5</v>
      </c>
      <c r="AL2371">
        <f t="shared" si="529"/>
        <v>0.5</v>
      </c>
      <c r="AM2371">
        <f t="shared" si="530"/>
        <v>0.17499999999999999</v>
      </c>
      <c r="AN2371" s="6">
        <f t="shared" si="531"/>
        <v>0.63500000000000001</v>
      </c>
      <c r="AO2371" t="str">
        <f>VLOOKUP(BD_PONDERACIONES[[#This Row],[Comuna]],Tabla3[#All],2,0)</f>
        <v>Cordillera</v>
      </c>
    </row>
    <row r="2372" spans="1:41" x14ac:dyDescent="0.35">
      <c r="A2372" t="s">
        <v>11806</v>
      </c>
      <c r="B2372" t="s">
        <v>11807</v>
      </c>
      <c r="C2372" t="s">
        <v>11808</v>
      </c>
      <c r="D2372" s="5">
        <v>44782</v>
      </c>
      <c r="E2372" s="5">
        <v>44762</v>
      </c>
      <c r="F2372" t="s">
        <v>763</v>
      </c>
      <c r="G2372" t="s">
        <v>11809</v>
      </c>
      <c r="H2372" t="s">
        <v>3456</v>
      </c>
      <c r="J2372" t="s">
        <v>756</v>
      </c>
      <c r="K2372" t="s">
        <v>756</v>
      </c>
      <c r="L2372" t="s">
        <v>757</v>
      </c>
      <c r="M2372" t="s">
        <v>757</v>
      </c>
      <c r="N2372" t="s">
        <v>756</v>
      </c>
      <c r="O2372" t="s">
        <v>756</v>
      </c>
      <c r="P2372" t="s">
        <v>758</v>
      </c>
      <c r="Q2372" t="s">
        <v>759</v>
      </c>
      <c r="R2372" t="s">
        <v>759</v>
      </c>
      <c r="S2372" t="s">
        <v>757</v>
      </c>
      <c r="T2372" t="s">
        <v>757</v>
      </c>
      <c r="U2372" t="s">
        <v>757</v>
      </c>
      <c r="V2372" t="s">
        <v>773</v>
      </c>
      <c r="W2372" t="s">
        <v>773</v>
      </c>
      <c r="X2372" t="s">
        <v>11810</v>
      </c>
      <c r="Y2372" t="str">
        <f t="shared" si="518"/>
        <v>julio</v>
      </c>
      <c r="Z2372">
        <f>YEAR(BD_PONDERACIONES[[#This Row],[Fecha Ejecución del Ticket]])</f>
        <v>2022</v>
      </c>
      <c r="AA2372" t="str">
        <f t="shared" si="519"/>
        <v>agosto</v>
      </c>
      <c r="AB2372">
        <f>YEAR(BD_PONDERACIONES[[#This Row],[Fecha de Inspección]])</f>
        <v>2022</v>
      </c>
      <c r="AC2372">
        <f t="shared" si="520"/>
        <v>0.5</v>
      </c>
      <c r="AD2372">
        <f t="shared" si="521"/>
        <v>0.5</v>
      </c>
      <c r="AE2372">
        <f t="shared" si="522"/>
        <v>0.5</v>
      </c>
      <c r="AF2372">
        <f t="shared" si="523"/>
        <v>0.5</v>
      </c>
      <c r="AG2372">
        <f t="shared" si="524"/>
        <v>0.5</v>
      </c>
      <c r="AH2372">
        <f t="shared" si="525"/>
        <v>0.5</v>
      </c>
      <c r="AI2372">
        <f t="shared" si="526"/>
        <v>0.25</v>
      </c>
      <c r="AJ2372">
        <f t="shared" si="527"/>
        <v>0.25</v>
      </c>
      <c r="AK2372">
        <f t="shared" si="528"/>
        <v>0.5</v>
      </c>
      <c r="AL2372">
        <f t="shared" si="529"/>
        <v>0</v>
      </c>
      <c r="AM2372">
        <f t="shared" si="530"/>
        <v>0</v>
      </c>
      <c r="AN2372" s="6">
        <f t="shared" si="531"/>
        <v>0.8</v>
      </c>
      <c r="AO2372" t="str">
        <f>VLOOKUP(BD_PONDERACIONES[[#This Row],[Comuna]],Tabla3[#All],2,0)</f>
        <v>Cordillera</v>
      </c>
    </row>
    <row r="2373" spans="1:41" x14ac:dyDescent="0.35">
      <c r="A2373" t="s">
        <v>11811</v>
      </c>
      <c r="B2373" t="s">
        <v>11812</v>
      </c>
      <c r="C2373" t="s">
        <v>11813</v>
      </c>
      <c r="D2373" s="5">
        <v>44782</v>
      </c>
      <c r="E2373" s="5">
        <v>44772</v>
      </c>
      <c r="F2373" t="s">
        <v>763</v>
      </c>
      <c r="G2373" t="s">
        <v>11814</v>
      </c>
      <c r="H2373" t="s">
        <v>3456</v>
      </c>
      <c r="J2373" t="s">
        <v>756</v>
      </c>
      <c r="K2373" t="s">
        <v>756</v>
      </c>
      <c r="L2373" t="s">
        <v>757</v>
      </c>
      <c r="M2373" t="s">
        <v>757</v>
      </c>
      <c r="N2373" t="s">
        <v>756</v>
      </c>
      <c r="O2373" t="s">
        <v>756</v>
      </c>
      <c r="P2373" t="s">
        <v>758</v>
      </c>
      <c r="Q2373" t="s">
        <v>759</v>
      </c>
      <c r="R2373" t="s">
        <v>759</v>
      </c>
      <c r="S2373" t="s">
        <v>757</v>
      </c>
      <c r="T2373" t="s">
        <v>757</v>
      </c>
      <c r="U2373" t="s">
        <v>757</v>
      </c>
      <c r="V2373" t="s">
        <v>756</v>
      </c>
      <c r="W2373" t="s">
        <v>756</v>
      </c>
      <c r="X2373" t="s">
        <v>11815</v>
      </c>
      <c r="Y2373" t="str">
        <f t="shared" si="518"/>
        <v>julio</v>
      </c>
      <c r="Z2373">
        <f>YEAR(BD_PONDERACIONES[[#This Row],[Fecha Ejecución del Ticket]])</f>
        <v>2022</v>
      </c>
      <c r="AA2373" t="str">
        <f t="shared" si="519"/>
        <v>agosto</v>
      </c>
      <c r="AB2373">
        <f>YEAR(BD_PONDERACIONES[[#This Row],[Fecha de Inspección]])</f>
        <v>2022</v>
      </c>
      <c r="AC2373">
        <f t="shared" si="520"/>
        <v>0.5</v>
      </c>
      <c r="AD2373">
        <f t="shared" si="521"/>
        <v>0.5</v>
      </c>
      <c r="AE2373">
        <f t="shared" si="522"/>
        <v>0.5</v>
      </c>
      <c r="AF2373">
        <f t="shared" si="523"/>
        <v>0.5</v>
      </c>
      <c r="AG2373">
        <f t="shared" si="524"/>
        <v>0.5</v>
      </c>
      <c r="AH2373">
        <f t="shared" si="525"/>
        <v>0.5</v>
      </c>
      <c r="AI2373">
        <f t="shared" si="526"/>
        <v>0.25</v>
      </c>
      <c r="AJ2373">
        <f t="shared" si="527"/>
        <v>0.25</v>
      </c>
      <c r="AK2373">
        <f t="shared" si="528"/>
        <v>0.5</v>
      </c>
      <c r="AL2373">
        <f t="shared" si="529"/>
        <v>0.5</v>
      </c>
      <c r="AM2373">
        <f t="shared" si="530"/>
        <v>0.5</v>
      </c>
      <c r="AN2373" s="6">
        <f t="shared" si="531"/>
        <v>1</v>
      </c>
      <c r="AO2373" t="str">
        <f>VLOOKUP(BD_PONDERACIONES[[#This Row],[Comuna]],Tabla3[#All],2,0)</f>
        <v>Cordillera</v>
      </c>
    </row>
    <row r="2374" spans="1:41" x14ac:dyDescent="0.35">
      <c r="A2374" t="s">
        <v>11816</v>
      </c>
      <c r="B2374" t="s">
        <v>11817</v>
      </c>
      <c r="C2374" t="s">
        <v>11818</v>
      </c>
      <c r="D2374" s="5">
        <v>44782</v>
      </c>
      <c r="E2374" s="5">
        <v>44754</v>
      </c>
      <c r="F2374" t="s">
        <v>753</v>
      </c>
      <c r="G2374" t="s">
        <v>11819</v>
      </c>
      <c r="H2374" t="s">
        <v>3456</v>
      </c>
      <c r="J2374" t="s">
        <v>756</v>
      </c>
      <c r="K2374" t="s">
        <v>756</v>
      </c>
      <c r="L2374" t="s">
        <v>773</v>
      </c>
      <c r="M2374" t="s">
        <v>773</v>
      </c>
      <c r="N2374" t="s">
        <v>756</v>
      </c>
      <c r="O2374" t="s">
        <v>756</v>
      </c>
      <c r="P2374" t="s">
        <v>758</v>
      </c>
      <c r="Q2374" t="s">
        <v>759</v>
      </c>
      <c r="R2374" t="s">
        <v>759</v>
      </c>
      <c r="S2374" t="s">
        <v>757</v>
      </c>
      <c r="T2374" t="s">
        <v>757</v>
      </c>
      <c r="U2374" t="s">
        <v>757</v>
      </c>
      <c r="V2374" t="s">
        <v>756</v>
      </c>
      <c r="W2374" t="s">
        <v>768</v>
      </c>
      <c r="X2374" t="s">
        <v>11820</v>
      </c>
      <c r="Y2374" t="str">
        <f t="shared" si="518"/>
        <v>julio</v>
      </c>
      <c r="Z2374">
        <f>YEAR(BD_PONDERACIONES[[#This Row],[Fecha Ejecución del Ticket]])</f>
        <v>2022</v>
      </c>
      <c r="AA2374" t="str">
        <f t="shared" si="519"/>
        <v>agosto</v>
      </c>
      <c r="AB2374">
        <f>YEAR(BD_PONDERACIONES[[#This Row],[Fecha de Inspección]])</f>
        <v>2022</v>
      </c>
      <c r="AC2374">
        <f t="shared" si="520"/>
        <v>0.5</v>
      </c>
      <c r="AD2374">
        <f t="shared" si="521"/>
        <v>0.5</v>
      </c>
      <c r="AE2374">
        <f t="shared" si="522"/>
        <v>0</v>
      </c>
      <c r="AF2374">
        <f t="shared" si="523"/>
        <v>0</v>
      </c>
      <c r="AG2374">
        <f t="shared" si="524"/>
        <v>0.5</v>
      </c>
      <c r="AH2374">
        <f t="shared" si="525"/>
        <v>0.5</v>
      </c>
      <c r="AI2374">
        <f t="shared" si="526"/>
        <v>0.25</v>
      </c>
      <c r="AJ2374">
        <f t="shared" si="527"/>
        <v>0.25</v>
      </c>
      <c r="AK2374">
        <f t="shared" si="528"/>
        <v>0.5</v>
      </c>
      <c r="AL2374">
        <f t="shared" si="529"/>
        <v>0.5</v>
      </c>
      <c r="AM2374">
        <f t="shared" si="530"/>
        <v>0.17499999999999999</v>
      </c>
      <c r="AN2374" s="6">
        <f t="shared" si="531"/>
        <v>0.63500000000000001</v>
      </c>
      <c r="AO2374" t="str">
        <f>VLOOKUP(BD_PONDERACIONES[[#This Row],[Comuna]],Tabla3[#All],2,0)</f>
        <v>Cordillera</v>
      </c>
    </row>
    <row r="2375" spans="1:41" x14ac:dyDescent="0.35">
      <c r="A2375" t="s">
        <v>11821</v>
      </c>
      <c r="B2375" t="s">
        <v>11822</v>
      </c>
      <c r="C2375" t="s">
        <v>11823</v>
      </c>
      <c r="D2375" s="5">
        <v>44782</v>
      </c>
      <c r="E2375" s="5">
        <v>44754</v>
      </c>
      <c r="F2375" t="s">
        <v>753</v>
      </c>
      <c r="G2375" t="s">
        <v>11824</v>
      </c>
      <c r="H2375" t="s">
        <v>3456</v>
      </c>
      <c r="J2375" t="s">
        <v>756</v>
      </c>
      <c r="K2375" t="s">
        <v>756</v>
      </c>
      <c r="L2375" t="s">
        <v>757</v>
      </c>
      <c r="M2375" t="s">
        <v>757</v>
      </c>
      <c r="N2375" t="s">
        <v>756</v>
      </c>
      <c r="O2375" t="s">
        <v>756</v>
      </c>
      <c r="P2375" t="s">
        <v>758</v>
      </c>
      <c r="Q2375" t="s">
        <v>759</v>
      </c>
      <c r="R2375" t="s">
        <v>759</v>
      </c>
      <c r="S2375" t="s">
        <v>757</v>
      </c>
      <c r="T2375" t="s">
        <v>757</v>
      </c>
      <c r="U2375" t="s">
        <v>757</v>
      </c>
      <c r="V2375" t="s">
        <v>756</v>
      </c>
      <c r="W2375" t="s">
        <v>768</v>
      </c>
      <c r="X2375" t="s">
        <v>11825</v>
      </c>
      <c r="Y2375" t="str">
        <f t="shared" si="518"/>
        <v>julio</v>
      </c>
      <c r="Z2375">
        <f>YEAR(BD_PONDERACIONES[[#This Row],[Fecha Ejecución del Ticket]])</f>
        <v>2022</v>
      </c>
      <c r="AA2375" t="str">
        <f t="shared" si="519"/>
        <v>agosto</v>
      </c>
      <c r="AB2375">
        <f>YEAR(BD_PONDERACIONES[[#This Row],[Fecha de Inspección]])</f>
        <v>2022</v>
      </c>
      <c r="AC2375">
        <f t="shared" si="520"/>
        <v>0.5</v>
      </c>
      <c r="AD2375">
        <f t="shared" si="521"/>
        <v>0.5</v>
      </c>
      <c r="AE2375">
        <f t="shared" si="522"/>
        <v>0.5</v>
      </c>
      <c r="AF2375">
        <f t="shared" si="523"/>
        <v>0.5</v>
      </c>
      <c r="AG2375">
        <f t="shared" si="524"/>
        <v>0.5</v>
      </c>
      <c r="AH2375">
        <f t="shared" si="525"/>
        <v>0.5</v>
      </c>
      <c r="AI2375">
        <f t="shared" si="526"/>
        <v>0.25</v>
      </c>
      <c r="AJ2375">
        <f t="shared" si="527"/>
        <v>0.25</v>
      </c>
      <c r="AK2375">
        <f t="shared" si="528"/>
        <v>0.5</v>
      </c>
      <c r="AL2375">
        <f t="shared" si="529"/>
        <v>0.5</v>
      </c>
      <c r="AM2375">
        <f t="shared" si="530"/>
        <v>0.17499999999999999</v>
      </c>
      <c r="AN2375" s="6">
        <f t="shared" si="531"/>
        <v>0.93500000000000005</v>
      </c>
      <c r="AO2375" t="str">
        <f>VLOOKUP(BD_PONDERACIONES[[#This Row],[Comuna]],Tabla3[#All],2,0)</f>
        <v>Cordillera</v>
      </c>
    </row>
    <row r="2376" spans="1:41" x14ac:dyDescent="0.35">
      <c r="A2376" t="s">
        <v>11826</v>
      </c>
      <c r="B2376" t="s">
        <v>11827</v>
      </c>
      <c r="C2376" t="s">
        <v>11828</v>
      </c>
      <c r="D2376" s="5">
        <v>44782</v>
      </c>
      <c r="E2376" s="5">
        <v>44760</v>
      </c>
      <c r="F2376" t="s">
        <v>753</v>
      </c>
      <c r="G2376" t="s">
        <v>11829</v>
      </c>
      <c r="H2376" t="s">
        <v>3456</v>
      </c>
      <c r="J2376" t="s">
        <v>756</v>
      </c>
      <c r="K2376" t="s">
        <v>756</v>
      </c>
      <c r="L2376" t="s">
        <v>757</v>
      </c>
      <c r="M2376" t="s">
        <v>757</v>
      </c>
      <c r="N2376" t="s">
        <v>756</v>
      </c>
      <c r="O2376" t="s">
        <v>756</v>
      </c>
      <c r="P2376" t="s">
        <v>765</v>
      </c>
      <c r="Q2376" t="s">
        <v>759</v>
      </c>
      <c r="R2376" t="s">
        <v>759</v>
      </c>
      <c r="S2376" t="s">
        <v>756</v>
      </c>
      <c r="T2376" t="s">
        <v>756</v>
      </c>
      <c r="U2376" t="s">
        <v>756</v>
      </c>
      <c r="V2376" t="s">
        <v>756</v>
      </c>
      <c r="W2376" t="s">
        <v>756</v>
      </c>
      <c r="X2376" t="s">
        <v>6086</v>
      </c>
      <c r="Y2376" t="str">
        <f t="shared" si="518"/>
        <v>julio</v>
      </c>
      <c r="Z2376">
        <f>YEAR(BD_PONDERACIONES[[#This Row],[Fecha Ejecución del Ticket]])</f>
        <v>2022</v>
      </c>
      <c r="AA2376" t="str">
        <f t="shared" si="519"/>
        <v>agosto</v>
      </c>
      <c r="AB2376">
        <f>YEAR(BD_PONDERACIONES[[#This Row],[Fecha de Inspección]])</f>
        <v>2022</v>
      </c>
      <c r="AC2376">
        <f t="shared" si="520"/>
        <v>0.5</v>
      </c>
      <c r="AD2376">
        <f t="shared" si="521"/>
        <v>0.5</v>
      </c>
      <c r="AE2376">
        <f t="shared" si="522"/>
        <v>0.5</v>
      </c>
      <c r="AF2376">
        <f t="shared" si="523"/>
        <v>0.5</v>
      </c>
      <c r="AG2376">
        <f t="shared" si="524"/>
        <v>0.5</v>
      </c>
      <c r="AH2376">
        <f t="shared" si="525"/>
        <v>0.5</v>
      </c>
      <c r="AI2376">
        <f t="shared" si="526"/>
        <v>0.25</v>
      </c>
      <c r="AJ2376">
        <f t="shared" si="527"/>
        <v>0.25</v>
      </c>
      <c r="AK2376">
        <f t="shared" si="528"/>
        <v>0.5</v>
      </c>
      <c r="AL2376">
        <f t="shared" si="529"/>
        <v>0.5</v>
      </c>
      <c r="AM2376">
        <f t="shared" si="530"/>
        <v>0.5</v>
      </c>
      <c r="AN2376" s="6">
        <f t="shared" si="531"/>
        <v>1</v>
      </c>
      <c r="AO2376" t="str">
        <f>VLOOKUP(BD_PONDERACIONES[[#This Row],[Comuna]],Tabla3[#All],2,0)</f>
        <v>Cordillera</v>
      </c>
    </row>
    <row r="2377" spans="1:41" x14ac:dyDescent="0.35">
      <c r="A2377" t="s">
        <v>11830</v>
      </c>
      <c r="B2377" t="s">
        <v>11831</v>
      </c>
      <c r="C2377" t="s">
        <v>11832</v>
      </c>
      <c r="D2377" s="5">
        <v>44782</v>
      </c>
      <c r="E2377" s="5">
        <v>44758</v>
      </c>
      <c r="F2377" t="s">
        <v>753</v>
      </c>
      <c r="G2377" t="s">
        <v>11833</v>
      </c>
      <c r="H2377" t="s">
        <v>3456</v>
      </c>
      <c r="J2377" t="s">
        <v>756</v>
      </c>
      <c r="K2377" t="s">
        <v>756</v>
      </c>
      <c r="L2377" t="s">
        <v>773</v>
      </c>
      <c r="M2377" t="s">
        <v>773</v>
      </c>
      <c r="N2377" t="s">
        <v>756</v>
      </c>
      <c r="O2377" t="s">
        <v>756</v>
      </c>
      <c r="P2377" t="s">
        <v>758</v>
      </c>
      <c r="Q2377" t="s">
        <v>759</v>
      </c>
      <c r="R2377" t="s">
        <v>759</v>
      </c>
      <c r="S2377" t="s">
        <v>757</v>
      </c>
      <c r="T2377" t="s">
        <v>757</v>
      </c>
      <c r="U2377" t="s">
        <v>757</v>
      </c>
      <c r="V2377" t="s">
        <v>768</v>
      </c>
      <c r="W2377" t="s">
        <v>768</v>
      </c>
      <c r="X2377" t="s">
        <v>11834</v>
      </c>
      <c r="Y2377" t="str">
        <f t="shared" si="518"/>
        <v>julio</v>
      </c>
      <c r="Z2377">
        <f>YEAR(BD_PONDERACIONES[[#This Row],[Fecha Ejecución del Ticket]])</f>
        <v>2022</v>
      </c>
      <c r="AA2377" t="str">
        <f t="shared" si="519"/>
        <v>agosto</v>
      </c>
      <c r="AB2377">
        <f>YEAR(BD_PONDERACIONES[[#This Row],[Fecha de Inspección]])</f>
        <v>2022</v>
      </c>
      <c r="AC2377">
        <f t="shared" si="520"/>
        <v>0.5</v>
      </c>
      <c r="AD2377">
        <f t="shared" si="521"/>
        <v>0.5</v>
      </c>
      <c r="AE2377">
        <f t="shared" si="522"/>
        <v>0</v>
      </c>
      <c r="AF2377">
        <f t="shared" si="523"/>
        <v>0</v>
      </c>
      <c r="AG2377">
        <f t="shared" si="524"/>
        <v>0.5</v>
      </c>
      <c r="AH2377">
        <f t="shared" si="525"/>
        <v>0.5</v>
      </c>
      <c r="AI2377">
        <f t="shared" si="526"/>
        <v>0.25</v>
      </c>
      <c r="AJ2377">
        <f t="shared" si="527"/>
        <v>0.25</v>
      </c>
      <c r="AK2377">
        <f t="shared" si="528"/>
        <v>0.5</v>
      </c>
      <c r="AL2377">
        <f t="shared" si="529"/>
        <v>0.17499999999999999</v>
      </c>
      <c r="AM2377">
        <f t="shared" si="530"/>
        <v>0.17499999999999999</v>
      </c>
      <c r="AN2377" s="6">
        <f t="shared" si="531"/>
        <v>0.56999999999999995</v>
      </c>
      <c r="AO2377" t="str">
        <f>VLOOKUP(BD_PONDERACIONES[[#This Row],[Comuna]],Tabla3[#All],2,0)</f>
        <v>Cordillera</v>
      </c>
    </row>
    <row r="2378" spans="1:41" x14ac:dyDescent="0.35">
      <c r="A2378" t="s">
        <v>11835</v>
      </c>
      <c r="B2378" t="s">
        <v>11836</v>
      </c>
      <c r="C2378" t="s">
        <v>11837</v>
      </c>
      <c r="D2378" s="5">
        <v>44782</v>
      </c>
      <c r="E2378" s="5">
        <v>44762</v>
      </c>
      <c r="F2378" t="s">
        <v>763</v>
      </c>
      <c r="G2378" t="s">
        <v>11838</v>
      </c>
      <c r="H2378" t="s">
        <v>3456</v>
      </c>
      <c r="J2378" t="s">
        <v>756</v>
      </c>
      <c r="K2378" t="s">
        <v>756</v>
      </c>
      <c r="L2378" t="s">
        <v>757</v>
      </c>
      <c r="M2378" t="s">
        <v>757</v>
      </c>
      <c r="N2378" t="s">
        <v>756</v>
      </c>
      <c r="O2378" t="s">
        <v>756</v>
      </c>
      <c r="P2378" t="s">
        <v>765</v>
      </c>
      <c r="Q2378" t="s">
        <v>11839</v>
      </c>
      <c r="R2378" t="s">
        <v>11840</v>
      </c>
      <c r="S2378" t="s">
        <v>756</v>
      </c>
      <c r="T2378" t="s">
        <v>756</v>
      </c>
      <c r="U2378" t="s">
        <v>756</v>
      </c>
      <c r="V2378" t="s">
        <v>756</v>
      </c>
      <c r="W2378" t="s">
        <v>768</v>
      </c>
      <c r="X2378" t="s">
        <v>11841</v>
      </c>
      <c r="Y2378" t="str">
        <f t="shared" si="518"/>
        <v>julio</v>
      </c>
      <c r="Z2378">
        <f>YEAR(BD_PONDERACIONES[[#This Row],[Fecha Ejecución del Ticket]])</f>
        <v>2022</v>
      </c>
      <c r="AA2378" t="str">
        <f t="shared" si="519"/>
        <v>agosto</v>
      </c>
      <c r="AB2378">
        <f>YEAR(BD_PONDERACIONES[[#This Row],[Fecha de Inspección]])</f>
        <v>2022</v>
      </c>
      <c r="AC2378">
        <f t="shared" si="520"/>
        <v>0.5</v>
      </c>
      <c r="AD2378">
        <f t="shared" si="521"/>
        <v>0.5</v>
      </c>
      <c r="AE2378">
        <f t="shared" si="522"/>
        <v>0.5</v>
      </c>
      <c r="AF2378">
        <f t="shared" si="523"/>
        <v>0.5</v>
      </c>
      <c r="AG2378">
        <f t="shared" si="524"/>
        <v>0.5</v>
      </c>
      <c r="AH2378">
        <f t="shared" si="525"/>
        <v>0.5</v>
      </c>
      <c r="AI2378">
        <f t="shared" si="526"/>
        <v>0.25</v>
      </c>
      <c r="AJ2378">
        <f t="shared" si="527"/>
        <v>0.25</v>
      </c>
      <c r="AK2378">
        <f t="shared" si="528"/>
        <v>0.5</v>
      </c>
      <c r="AL2378">
        <f t="shared" si="529"/>
        <v>0.5</v>
      </c>
      <c r="AM2378">
        <f t="shared" si="530"/>
        <v>0.17499999999999999</v>
      </c>
      <c r="AN2378" s="6">
        <f t="shared" si="531"/>
        <v>0.93500000000000005</v>
      </c>
      <c r="AO2378" t="str">
        <f>VLOOKUP(BD_PONDERACIONES[[#This Row],[Comuna]],Tabla3[#All],2,0)</f>
        <v>Cordillera</v>
      </c>
    </row>
    <row r="2379" spans="1:41" x14ac:dyDescent="0.35">
      <c r="A2379" t="s">
        <v>11842</v>
      </c>
      <c r="B2379" t="s">
        <v>11843</v>
      </c>
      <c r="C2379" t="s">
        <v>11844</v>
      </c>
      <c r="D2379" s="5">
        <v>44782</v>
      </c>
      <c r="E2379" s="5">
        <v>44772</v>
      </c>
      <c r="F2379" t="s">
        <v>763</v>
      </c>
      <c r="G2379" t="s">
        <v>11845</v>
      </c>
      <c r="H2379" t="s">
        <v>3456</v>
      </c>
      <c r="J2379" t="s">
        <v>756</v>
      </c>
      <c r="K2379" t="s">
        <v>756</v>
      </c>
      <c r="L2379" t="s">
        <v>757</v>
      </c>
      <c r="M2379" t="s">
        <v>757</v>
      </c>
      <c r="N2379" t="s">
        <v>756</v>
      </c>
      <c r="O2379" t="s">
        <v>756</v>
      </c>
      <c r="P2379" t="s">
        <v>765</v>
      </c>
      <c r="Q2379" t="s">
        <v>759</v>
      </c>
      <c r="R2379" t="s">
        <v>759</v>
      </c>
      <c r="S2379" t="s">
        <v>756</v>
      </c>
      <c r="T2379" t="s">
        <v>756</v>
      </c>
      <c r="U2379" t="s">
        <v>756</v>
      </c>
      <c r="V2379" t="s">
        <v>756</v>
      </c>
      <c r="W2379" t="s">
        <v>768</v>
      </c>
      <c r="X2379" t="s">
        <v>11846</v>
      </c>
      <c r="Y2379" t="str">
        <f t="shared" si="518"/>
        <v>julio</v>
      </c>
      <c r="Z2379">
        <f>YEAR(BD_PONDERACIONES[[#This Row],[Fecha Ejecución del Ticket]])</f>
        <v>2022</v>
      </c>
      <c r="AA2379" t="str">
        <f t="shared" si="519"/>
        <v>agosto</v>
      </c>
      <c r="AB2379">
        <f>YEAR(BD_PONDERACIONES[[#This Row],[Fecha de Inspección]])</f>
        <v>2022</v>
      </c>
      <c r="AC2379">
        <f t="shared" si="520"/>
        <v>0.5</v>
      </c>
      <c r="AD2379">
        <f t="shared" si="521"/>
        <v>0.5</v>
      </c>
      <c r="AE2379">
        <f t="shared" si="522"/>
        <v>0.5</v>
      </c>
      <c r="AF2379">
        <f t="shared" si="523"/>
        <v>0.5</v>
      </c>
      <c r="AG2379">
        <f t="shared" si="524"/>
        <v>0.5</v>
      </c>
      <c r="AH2379">
        <f t="shared" si="525"/>
        <v>0.5</v>
      </c>
      <c r="AI2379">
        <f t="shared" si="526"/>
        <v>0.25</v>
      </c>
      <c r="AJ2379">
        <f t="shared" si="527"/>
        <v>0.25</v>
      </c>
      <c r="AK2379">
        <f t="shared" si="528"/>
        <v>0.5</v>
      </c>
      <c r="AL2379">
        <f t="shared" si="529"/>
        <v>0.5</v>
      </c>
      <c r="AM2379">
        <f t="shared" si="530"/>
        <v>0.17499999999999999</v>
      </c>
      <c r="AN2379" s="6">
        <f t="shared" si="531"/>
        <v>0.93500000000000005</v>
      </c>
      <c r="AO2379" t="str">
        <f>VLOOKUP(BD_PONDERACIONES[[#This Row],[Comuna]],Tabla3[#All],2,0)</f>
        <v>Cordillera</v>
      </c>
    </row>
    <row r="2380" spans="1:41" x14ac:dyDescent="0.35">
      <c r="A2380" t="s">
        <v>11847</v>
      </c>
      <c r="B2380" t="s">
        <v>11848</v>
      </c>
      <c r="C2380" t="s">
        <v>11849</v>
      </c>
      <c r="D2380" s="5">
        <v>44782</v>
      </c>
      <c r="E2380" s="5">
        <v>44743</v>
      </c>
      <c r="F2380" t="s">
        <v>753</v>
      </c>
      <c r="G2380" t="s">
        <v>11850</v>
      </c>
      <c r="H2380" t="s">
        <v>3456</v>
      </c>
      <c r="J2380" t="s">
        <v>756</v>
      </c>
      <c r="K2380" t="s">
        <v>756</v>
      </c>
      <c r="L2380" t="s">
        <v>757</v>
      </c>
      <c r="M2380" t="s">
        <v>757</v>
      </c>
      <c r="N2380" t="s">
        <v>756</v>
      </c>
      <c r="O2380" t="s">
        <v>756</v>
      </c>
      <c r="P2380" t="s">
        <v>758</v>
      </c>
      <c r="Q2380" t="s">
        <v>759</v>
      </c>
      <c r="R2380" t="s">
        <v>759</v>
      </c>
      <c r="S2380" t="s">
        <v>757</v>
      </c>
      <c r="T2380" t="s">
        <v>757</v>
      </c>
      <c r="U2380" t="s">
        <v>757</v>
      </c>
      <c r="V2380" t="s">
        <v>756</v>
      </c>
      <c r="W2380" t="s">
        <v>768</v>
      </c>
      <c r="X2380" t="s">
        <v>11851</v>
      </c>
      <c r="Y2380" t="str">
        <f t="shared" si="518"/>
        <v>julio</v>
      </c>
      <c r="Z2380">
        <f>YEAR(BD_PONDERACIONES[[#This Row],[Fecha Ejecución del Ticket]])</f>
        <v>2022</v>
      </c>
      <c r="AA2380" t="str">
        <f t="shared" si="519"/>
        <v>agosto</v>
      </c>
      <c r="AB2380">
        <f>YEAR(BD_PONDERACIONES[[#This Row],[Fecha de Inspección]])</f>
        <v>2022</v>
      </c>
      <c r="AC2380">
        <f t="shared" si="520"/>
        <v>0.5</v>
      </c>
      <c r="AD2380">
        <f t="shared" si="521"/>
        <v>0.5</v>
      </c>
      <c r="AE2380">
        <f t="shared" si="522"/>
        <v>0.5</v>
      </c>
      <c r="AF2380">
        <f t="shared" si="523"/>
        <v>0.5</v>
      </c>
      <c r="AG2380">
        <f t="shared" si="524"/>
        <v>0.5</v>
      </c>
      <c r="AH2380">
        <f t="shared" si="525"/>
        <v>0.5</v>
      </c>
      <c r="AI2380">
        <f t="shared" si="526"/>
        <v>0.25</v>
      </c>
      <c r="AJ2380">
        <f t="shared" si="527"/>
        <v>0.25</v>
      </c>
      <c r="AK2380">
        <f t="shared" si="528"/>
        <v>0.5</v>
      </c>
      <c r="AL2380">
        <f t="shared" si="529"/>
        <v>0.5</v>
      </c>
      <c r="AM2380">
        <f t="shared" si="530"/>
        <v>0.17499999999999999</v>
      </c>
      <c r="AN2380" s="6">
        <f t="shared" si="531"/>
        <v>0.93500000000000005</v>
      </c>
      <c r="AO2380" t="str">
        <f>VLOOKUP(BD_PONDERACIONES[[#This Row],[Comuna]],Tabla3[#All],2,0)</f>
        <v>Cordillera</v>
      </c>
    </row>
    <row r="2381" spans="1:41" x14ac:dyDescent="0.35">
      <c r="A2381" t="s">
        <v>11852</v>
      </c>
      <c r="B2381" t="s">
        <v>11853</v>
      </c>
      <c r="C2381" t="s">
        <v>11854</v>
      </c>
      <c r="D2381" s="5">
        <v>44782</v>
      </c>
      <c r="E2381" s="5">
        <v>44762</v>
      </c>
      <c r="F2381" t="s">
        <v>763</v>
      </c>
      <c r="G2381" t="s">
        <v>11855</v>
      </c>
      <c r="H2381" t="s">
        <v>3456</v>
      </c>
      <c r="J2381" t="s">
        <v>756</v>
      </c>
      <c r="K2381" t="s">
        <v>756</v>
      </c>
      <c r="L2381" t="s">
        <v>757</v>
      </c>
      <c r="M2381" t="s">
        <v>757</v>
      </c>
      <c r="N2381" t="s">
        <v>756</v>
      </c>
      <c r="O2381" t="s">
        <v>756</v>
      </c>
      <c r="P2381" t="s">
        <v>758</v>
      </c>
      <c r="Q2381" t="s">
        <v>759</v>
      </c>
      <c r="R2381" t="s">
        <v>759</v>
      </c>
      <c r="S2381" t="s">
        <v>757</v>
      </c>
      <c r="T2381" t="s">
        <v>757</v>
      </c>
      <c r="U2381" t="s">
        <v>757</v>
      </c>
      <c r="V2381" t="s">
        <v>756</v>
      </c>
      <c r="W2381" t="s">
        <v>768</v>
      </c>
      <c r="X2381" t="s">
        <v>11346</v>
      </c>
      <c r="Y2381" t="str">
        <f t="shared" si="518"/>
        <v>julio</v>
      </c>
      <c r="Z2381">
        <f>YEAR(BD_PONDERACIONES[[#This Row],[Fecha Ejecución del Ticket]])</f>
        <v>2022</v>
      </c>
      <c r="AA2381" t="str">
        <f t="shared" si="519"/>
        <v>agosto</v>
      </c>
      <c r="AB2381">
        <f>YEAR(BD_PONDERACIONES[[#This Row],[Fecha de Inspección]])</f>
        <v>2022</v>
      </c>
      <c r="AC2381">
        <f t="shared" si="520"/>
        <v>0.5</v>
      </c>
      <c r="AD2381">
        <f t="shared" si="521"/>
        <v>0.5</v>
      </c>
      <c r="AE2381">
        <f t="shared" si="522"/>
        <v>0.5</v>
      </c>
      <c r="AF2381">
        <f t="shared" si="523"/>
        <v>0.5</v>
      </c>
      <c r="AG2381">
        <f t="shared" si="524"/>
        <v>0.5</v>
      </c>
      <c r="AH2381">
        <f t="shared" si="525"/>
        <v>0.5</v>
      </c>
      <c r="AI2381">
        <f t="shared" si="526"/>
        <v>0.25</v>
      </c>
      <c r="AJ2381">
        <f t="shared" si="527"/>
        <v>0.25</v>
      </c>
      <c r="AK2381">
        <f t="shared" si="528"/>
        <v>0.5</v>
      </c>
      <c r="AL2381">
        <f t="shared" si="529"/>
        <v>0.5</v>
      </c>
      <c r="AM2381">
        <f t="shared" si="530"/>
        <v>0.17499999999999999</v>
      </c>
      <c r="AN2381" s="6">
        <f t="shared" si="531"/>
        <v>0.93500000000000005</v>
      </c>
      <c r="AO2381" t="str">
        <f>VLOOKUP(BD_PONDERACIONES[[#This Row],[Comuna]],Tabla3[#All],2,0)</f>
        <v>Cordillera</v>
      </c>
    </row>
    <row r="2382" spans="1:41" x14ac:dyDescent="0.35">
      <c r="A2382" t="s">
        <v>11856</v>
      </c>
      <c r="B2382" t="s">
        <v>11857</v>
      </c>
      <c r="C2382" t="s">
        <v>11858</v>
      </c>
      <c r="D2382" s="5">
        <v>44782</v>
      </c>
      <c r="E2382" s="5">
        <v>44758</v>
      </c>
      <c r="F2382" t="s">
        <v>753</v>
      </c>
      <c r="G2382" t="s">
        <v>11859</v>
      </c>
      <c r="H2382" t="s">
        <v>3456</v>
      </c>
      <c r="J2382" t="s">
        <v>756</v>
      </c>
      <c r="K2382" t="s">
        <v>756</v>
      </c>
      <c r="L2382" t="s">
        <v>757</v>
      </c>
      <c r="M2382" t="s">
        <v>757</v>
      </c>
      <c r="N2382" t="s">
        <v>756</v>
      </c>
      <c r="O2382" t="s">
        <v>756</v>
      </c>
      <c r="P2382" t="s">
        <v>758</v>
      </c>
      <c r="Q2382" t="s">
        <v>759</v>
      </c>
      <c r="R2382" t="s">
        <v>759</v>
      </c>
      <c r="S2382" t="s">
        <v>757</v>
      </c>
      <c r="T2382" t="s">
        <v>757</v>
      </c>
      <c r="U2382" t="s">
        <v>757</v>
      </c>
      <c r="V2382" t="s">
        <v>768</v>
      </c>
      <c r="W2382" t="s">
        <v>768</v>
      </c>
      <c r="X2382" t="s">
        <v>11860</v>
      </c>
      <c r="Y2382" t="str">
        <f t="shared" si="518"/>
        <v>julio</v>
      </c>
      <c r="Z2382">
        <f>YEAR(BD_PONDERACIONES[[#This Row],[Fecha Ejecución del Ticket]])</f>
        <v>2022</v>
      </c>
      <c r="AA2382" t="str">
        <f t="shared" si="519"/>
        <v>agosto</v>
      </c>
      <c r="AB2382">
        <f>YEAR(BD_PONDERACIONES[[#This Row],[Fecha de Inspección]])</f>
        <v>2022</v>
      </c>
      <c r="AC2382">
        <f t="shared" si="520"/>
        <v>0.5</v>
      </c>
      <c r="AD2382">
        <f t="shared" si="521"/>
        <v>0.5</v>
      </c>
      <c r="AE2382">
        <f t="shared" si="522"/>
        <v>0.5</v>
      </c>
      <c r="AF2382">
        <f t="shared" si="523"/>
        <v>0.5</v>
      </c>
      <c r="AG2382">
        <f t="shared" si="524"/>
        <v>0.5</v>
      </c>
      <c r="AH2382">
        <f t="shared" si="525"/>
        <v>0.5</v>
      </c>
      <c r="AI2382">
        <f t="shared" si="526"/>
        <v>0.25</v>
      </c>
      <c r="AJ2382">
        <f t="shared" si="527"/>
        <v>0.25</v>
      </c>
      <c r="AK2382">
        <f t="shared" si="528"/>
        <v>0.5</v>
      </c>
      <c r="AL2382">
        <f t="shared" si="529"/>
        <v>0.17499999999999999</v>
      </c>
      <c r="AM2382">
        <f t="shared" si="530"/>
        <v>0.17499999999999999</v>
      </c>
      <c r="AN2382" s="6">
        <f t="shared" si="531"/>
        <v>0.87</v>
      </c>
      <c r="AO2382" t="str">
        <f>VLOOKUP(BD_PONDERACIONES[[#This Row],[Comuna]],Tabla3[#All],2,0)</f>
        <v>Cordillera</v>
      </c>
    </row>
    <row r="2383" spans="1:41" x14ac:dyDescent="0.35">
      <c r="A2383" t="s">
        <v>11861</v>
      </c>
      <c r="B2383" t="s">
        <v>11862</v>
      </c>
      <c r="C2383" t="s">
        <v>11863</v>
      </c>
      <c r="D2383" s="5">
        <v>44782</v>
      </c>
      <c r="E2383" s="5">
        <v>44750</v>
      </c>
      <c r="F2383" t="s">
        <v>753</v>
      </c>
      <c r="G2383" t="s">
        <v>11864</v>
      </c>
      <c r="H2383" t="s">
        <v>3456</v>
      </c>
      <c r="J2383" t="s">
        <v>756</v>
      </c>
      <c r="K2383" t="s">
        <v>756</v>
      </c>
      <c r="L2383" t="s">
        <v>757</v>
      </c>
      <c r="M2383" t="s">
        <v>757</v>
      </c>
      <c r="N2383" t="s">
        <v>756</v>
      </c>
      <c r="O2383" t="s">
        <v>756</v>
      </c>
      <c r="P2383" t="s">
        <v>758</v>
      </c>
      <c r="Q2383" t="s">
        <v>759</v>
      </c>
      <c r="R2383" t="s">
        <v>759</v>
      </c>
      <c r="S2383" t="s">
        <v>757</v>
      </c>
      <c r="T2383" t="s">
        <v>757</v>
      </c>
      <c r="U2383" t="s">
        <v>757</v>
      </c>
      <c r="V2383" t="s">
        <v>756</v>
      </c>
      <c r="W2383" t="s">
        <v>768</v>
      </c>
      <c r="X2383" t="s">
        <v>11865</v>
      </c>
      <c r="Y2383" t="str">
        <f t="shared" si="518"/>
        <v>julio</v>
      </c>
      <c r="Z2383">
        <f>YEAR(BD_PONDERACIONES[[#This Row],[Fecha Ejecución del Ticket]])</f>
        <v>2022</v>
      </c>
      <c r="AA2383" t="str">
        <f t="shared" si="519"/>
        <v>agosto</v>
      </c>
      <c r="AB2383">
        <f>YEAR(BD_PONDERACIONES[[#This Row],[Fecha de Inspección]])</f>
        <v>2022</v>
      </c>
      <c r="AC2383">
        <f t="shared" si="520"/>
        <v>0.5</v>
      </c>
      <c r="AD2383">
        <f t="shared" si="521"/>
        <v>0.5</v>
      </c>
      <c r="AE2383">
        <f t="shared" si="522"/>
        <v>0.5</v>
      </c>
      <c r="AF2383">
        <f t="shared" si="523"/>
        <v>0.5</v>
      </c>
      <c r="AG2383">
        <f t="shared" si="524"/>
        <v>0.5</v>
      </c>
      <c r="AH2383">
        <f t="shared" si="525"/>
        <v>0.5</v>
      </c>
      <c r="AI2383">
        <f t="shared" si="526"/>
        <v>0.25</v>
      </c>
      <c r="AJ2383">
        <f t="shared" si="527"/>
        <v>0.25</v>
      </c>
      <c r="AK2383">
        <f t="shared" si="528"/>
        <v>0.5</v>
      </c>
      <c r="AL2383">
        <f t="shared" si="529"/>
        <v>0.5</v>
      </c>
      <c r="AM2383">
        <f t="shared" si="530"/>
        <v>0.17499999999999999</v>
      </c>
      <c r="AN2383" s="6">
        <f t="shared" si="531"/>
        <v>0.93500000000000005</v>
      </c>
      <c r="AO2383" t="str">
        <f>VLOOKUP(BD_PONDERACIONES[[#This Row],[Comuna]],Tabla3[#All],2,0)</f>
        <v>Cordillera</v>
      </c>
    </row>
    <row r="2384" spans="1:41" x14ac:dyDescent="0.35">
      <c r="A2384" t="s">
        <v>11866</v>
      </c>
      <c r="B2384" t="s">
        <v>11867</v>
      </c>
      <c r="C2384" t="s">
        <v>11868</v>
      </c>
      <c r="D2384" s="5">
        <v>44782</v>
      </c>
      <c r="E2384" s="5">
        <v>44761</v>
      </c>
      <c r="F2384" t="s">
        <v>763</v>
      </c>
      <c r="G2384" t="s">
        <v>11869</v>
      </c>
      <c r="H2384" t="s">
        <v>3456</v>
      </c>
      <c r="J2384" t="s">
        <v>756</v>
      </c>
      <c r="K2384" t="s">
        <v>756</v>
      </c>
      <c r="L2384" t="s">
        <v>757</v>
      </c>
      <c r="M2384" t="s">
        <v>757</v>
      </c>
      <c r="N2384" t="s">
        <v>756</v>
      </c>
      <c r="O2384" t="s">
        <v>756</v>
      </c>
      <c r="P2384" t="s">
        <v>765</v>
      </c>
      <c r="Q2384" t="s">
        <v>11870</v>
      </c>
      <c r="R2384" t="s">
        <v>11871</v>
      </c>
      <c r="S2384" t="s">
        <v>756</v>
      </c>
      <c r="T2384" t="s">
        <v>756</v>
      </c>
      <c r="U2384" t="s">
        <v>756</v>
      </c>
      <c r="V2384" t="s">
        <v>756</v>
      </c>
      <c r="W2384" t="s">
        <v>756</v>
      </c>
      <c r="X2384" t="s">
        <v>11872</v>
      </c>
      <c r="Y2384" t="str">
        <f t="shared" si="518"/>
        <v>julio</v>
      </c>
      <c r="Z2384">
        <f>YEAR(BD_PONDERACIONES[[#This Row],[Fecha Ejecución del Ticket]])</f>
        <v>2022</v>
      </c>
      <c r="AA2384" t="str">
        <f t="shared" si="519"/>
        <v>agosto</v>
      </c>
      <c r="AB2384">
        <f>YEAR(BD_PONDERACIONES[[#This Row],[Fecha de Inspección]])</f>
        <v>2022</v>
      </c>
      <c r="AC2384">
        <f t="shared" si="520"/>
        <v>0.5</v>
      </c>
      <c r="AD2384">
        <f t="shared" si="521"/>
        <v>0.5</v>
      </c>
      <c r="AE2384">
        <f t="shared" si="522"/>
        <v>0.5</v>
      </c>
      <c r="AF2384">
        <f t="shared" si="523"/>
        <v>0.5</v>
      </c>
      <c r="AG2384">
        <f t="shared" si="524"/>
        <v>0.5</v>
      </c>
      <c r="AH2384">
        <f t="shared" si="525"/>
        <v>0.5</v>
      </c>
      <c r="AI2384">
        <f t="shared" si="526"/>
        <v>0.25</v>
      </c>
      <c r="AJ2384">
        <f t="shared" si="527"/>
        <v>0.25</v>
      </c>
      <c r="AK2384">
        <f t="shared" si="528"/>
        <v>0.5</v>
      </c>
      <c r="AL2384">
        <f t="shared" si="529"/>
        <v>0.5</v>
      </c>
      <c r="AM2384">
        <f t="shared" si="530"/>
        <v>0.5</v>
      </c>
      <c r="AN2384" s="6">
        <f t="shared" si="531"/>
        <v>1</v>
      </c>
      <c r="AO2384" t="str">
        <f>VLOOKUP(BD_PONDERACIONES[[#This Row],[Comuna]],Tabla3[#All],2,0)</f>
        <v>Cordillera</v>
      </c>
    </row>
    <row r="2385" spans="1:41" x14ac:dyDescent="0.35">
      <c r="A2385" t="s">
        <v>11873</v>
      </c>
      <c r="B2385" t="s">
        <v>11874</v>
      </c>
      <c r="C2385" t="s">
        <v>11875</v>
      </c>
      <c r="D2385" s="5">
        <v>44782</v>
      </c>
      <c r="E2385" s="5">
        <v>44748</v>
      </c>
      <c r="F2385" t="s">
        <v>753</v>
      </c>
      <c r="G2385" t="s">
        <v>11876</v>
      </c>
      <c r="H2385" t="s">
        <v>3456</v>
      </c>
      <c r="J2385" t="s">
        <v>756</v>
      </c>
      <c r="K2385" t="s">
        <v>756</v>
      </c>
      <c r="L2385" t="s">
        <v>773</v>
      </c>
      <c r="M2385" t="s">
        <v>773</v>
      </c>
      <c r="N2385" t="s">
        <v>756</v>
      </c>
      <c r="O2385" t="s">
        <v>756</v>
      </c>
      <c r="P2385" t="s">
        <v>758</v>
      </c>
      <c r="Q2385" t="s">
        <v>759</v>
      </c>
      <c r="R2385" t="s">
        <v>759</v>
      </c>
      <c r="S2385" t="s">
        <v>757</v>
      </c>
      <c r="T2385" t="s">
        <v>757</v>
      </c>
      <c r="U2385" t="s">
        <v>757</v>
      </c>
      <c r="V2385" t="s">
        <v>756</v>
      </c>
      <c r="W2385" t="s">
        <v>768</v>
      </c>
      <c r="X2385" t="s">
        <v>11877</v>
      </c>
      <c r="Y2385" t="str">
        <f t="shared" si="518"/>
        <v>julio</v>
      </c>
      <c r="Z2385">
        <f>YEAR(BD_PONDERACIONES[[#This Row],[Fecha Ejecución del Ticket]])</f>
        <v>2022</v>
      </c>
      <c r="AA2385" t="str">
        <f t="shared" si="519"/>
        <v>agosto</v>
      </c>
      <c r="AB2385">
        <f>YEAR(BD_PONDERACIONES[[#This Row],[Fecha de Inspección]])</f>
        <v>2022</v>
      </c>
      <c r="AC2385">
        <f t="shared" si="520"/>
        <v>0.5</v>
      </c>
      <c r="AD2385">
        <f t="shared" si="521"/>
        <v>0.5</v>
      </c>
      <c r="AE2385">
        <f t="shared" si="522"/>
        <v>0</v>
      </c>
      <c r="AF2385">
        <f t="shared" si="523"/>
        <v>0</v>
      </c>
      <c r="AG2385">
        <f t="shared" si="524"/>
        <v>0.5</v>
      </c>
      <c r="AH2385">
        <f t="shared" si="525"/>
        <v>0.5</v>
      </c>
      <c r="AI2385">
        <f t="shared" si="526"/>
        <v>0.25</v>
      </c>
      <c r="AJ2385">
        <f t="shared" si="527"/>
        <v>0.25</v>
      </c>
      <c r="AK2385">
        <f t="shared" si="528"/>
        <v>0.5</v>
      </c>
      <c r="AL2385">
        <f t="shared" si="529"/>
        <v>0.5</v>
      </c>
      <c r="AM2385">
        <f t="shared" si="530"/>
        <v>0.17499999999999999</v>
      </c>
      <c r="AN2385" s="6">
        <f t="shared" si="531"/>
        <v>0.63500000000000001</v>
      </c>
      <c r="AO2385" t="str">
        <f>VLOOKUP(BD_PONDERACIONES[[#This Row],[Comuna]],Tabla3[#All],2,0)</f>
        <v>Cordillera</v>
      </c>
    </row>
    <row r="2386" spans="1:41" x14ac:dyDescent="0.35">
      <c r="A2386" t="s">
        <v>11878</v>
      </c>
      <c r="B2386" t="s">
        <v>11879</v>
      </c>
      <c r="C2386" t="s">
        <v>11880</v>
      </c>
      <c r="D2386" s="5">
        <v>44782</v>
      </c>
      <c r="E2386" s="5">
        <v>44754</v>
      </c>
      <c r="F2386" t="s">
        <v>753</v>
      </c>
      <c r="G2386" t="s">
        <v>11881</v>
      </c>
      <c r="H2386" t="s">
        <v>3456</v>
      </c>
      <c r="J2386" t="s">
        <v>756</v>
      </c>
      <c r="K2386" t="s">
        <v>756</v>
      </c>
      <c r="L2386" t="s">
        <v>773</v>
      </c>
      <c r="M2386" t="s">
        <v>773</v>
      </c>
      <c r="N2386" t="s">
        <v>756</v>
      </c>
      <c r="O2386" t="s">
        <v>756</v>
      </c>
      <c r="P2386" t="s">
        <v>758</v>
      </c>
      <c r="Q2386" t="s">
        <v>759</v>
      </c>
      <c r="R2386" t="s">
        <v>759</v>
      </c>
      <c r="S2386" t="s">
        <v>757</v>
      </c>
      <c r="T2386" t="s">
        <v>757</v>
      </c>
      <c r="U2386" t="s">
        <v>757</v>
      </c>
      <c r="V2386" t="s">
        <v>756</v>
      </c>
      <c r="W2386" t="s">
        <v>768</v>
      </c>
      <c r="X2386" t="s">
        <v>11882</v>
      </c>
      <c r="Y2386" t="str">
        <f t="shared" si="518"/>
        <v>julio</v>
      </c>
      <c r="Z2386">
        <f>YEAR(BD_PONDERACIONES[[#This Row],[Fecha Ejecución del Ticket]])</f>
        <v>2022</v>
      </c>
      <c r="AA2386" t="str">
        <f t="shared" si="519"/>
        <v>agosto</v>
      </c>
      <c r="AB2386">
        <f>YEAR(BD_PONDERACIONES[[#This Row],[Fecha de Inspección]])</f>
        <v>2022</v>
      </c>
      <c r="AC2386">
        <f t="shared" si="520"/>
        <v>0.5</v>
      </c>
      <c r="AD2386">
        <f t="shared" si="521"/>
        <v>0.5</v>
      </c>
      <c r="AE2386">
        <f t="shared" si="522"/>
        <v>0</v>
      </c>
      <c r="AF2386">
        <f t="shared" si="523"/>
        <v>0</v>
      </c>
      <c r="AG2386">
        <f t="shared" si="524"/>
        <v>0.5</v>
      </c>
      <c r="AH2386">
        <f t="shared" si="525"/>
        <v>0.5</v>
      </c>
      <c r="AI2386">
        <f t="shared" si="526"/>
        <v>0.25</v>
      </c>
      <c r="AJ2386">
        <f t="shared" si="527"/>
        <v>0.25</v>
      </c>
      <c r="AK2386">
        <f t="shared" si="528"/>
        <v>0.5</v>
      </c>
      <c r="AL2386">
        <f t="shared" si="529"/>
        <v>0.5</v>
      </c>
      <c r="AM2386">
        <f t="shared" si="530"/>
        <v>0.17499999999999999</v>
      </c>
      <c r="AN2386" s="6">
        <f t="shared" si="531"/>
        <v>0.63500000000000001</v>
      </c>
      <c r="AO2386" t="str">
        <f>VLOOKUP(BD_PONDERACIONES[[#This Row],[Comuna]],Tabla3[#All],2,0)</f>
        <v>Cordillera</v>
      </c>
    </row>
    <row r="2387" spans="1:41" x14ac:dyDescent="0.35">
      <c r="A2387" t="s">
        <v>11883</v>
      </c>
      <c r="B2387" t="s">
        <v>11884</v>
      </c>
      <c r="C2387" t="s">
        <v>11885</v>
      </c>
      <c r="D2387" s="5">
        <v>44782</v>
      </c>
      <c r="E2387" s="5">
        <v>44770</v>
      </c>
      <c r="F2387" t="s">
        <v>763</v>
      </c>
      <c r="G2387" t="s">
        <v>11886</v>
      </c>
      <c r="H2387" t="s">
        <v>3456</v>
      </c>
      <c r="J2387" t="s">
        <v>756</v>
      </c>
      <c r="K2387" t="s">
        <v>756</v>
      </c>
      <c r="L2387" t="s">
        <v>757</v>
      </c>
      <c r="M2387" t="s">
        <v>757</v>
      </c>
      <c r="N2387" t="s">
        <v>756</v>
      </c>
      <c r="O2387" t="s">
        <v>756</v>
      </c>
      <c r="P2387" t="s">
        <v>765</v>
      </c>
      <c r="Q2387" t="s">
        <v>11887</v>
      </c>
      <c r="R2387" t="s">
        <v>11888</v>
      </c>
      <c r="S2387" t="s">
        <v>756</v>
      </c>
      <c r="T2387" t="s">
        <v>756</v>
      </c>
      <c r="U2387" t="s">
        <v>756</v>
      </c>
      <c r="V2387" t="s">
        <v>756</v>
      </c>
      <c r="W2387" t="s">
        <v>756</v>
      </c>
      <c r="X2387" t="s">
        <v>769</v>
      </c>
      <c r="Y2387" t="str">
        <f t="shared" si="518"/>
        <v>julio</v>
      </c>
      <c r="Z2387">
        <f>YEAR(BD_PONDERACIONES[[#This Row],[Fecha Ejecución del Ticket]])</f>
        <v>2022</v>
      </c>
      <c r="AA2387" t="str">
        <f t="shared" si="519"/>
        <v>agosto</v>
      </c>
      <c r="AB2387">
        <f>YEAR(BD_PONDERACIONES[[#This Row],[Fecha de Inspección]])</f>
        <v>2022</v>
      </c>
      <c r="AC2387">
        <f t="shared" si="520"/>
        <v>0.5</v>
      </c>
      <c r="AD2387">
        <f t="shared" si="521"/>
        <v>0.5</v>
      </c>
      <c r="AE2387">
        <f t="shared" si="522"/>
        <v>0.5</v>
      </c>
      <c r="AF2387">
        <f t="shared" si="523"/>
        <v>0.5</v>
      </c>
      <c r="AG2387">
        <f t="shared" si="524"/>
        <v>0.5</v>
      </c>
      <c r="AH2387">
        <f t="shared" si="525"/>
        <v>0.5</v>
      </c>
      <c r="AI2387">
        <f t="shared" si="526"/>
        <v>0.25</v>
      </c>
      <c r="AJ2387">
        <f t="shared" si="527"/>
        <v>0.25</v>
      </c>
      <c r="AK2387">
        <f t="shared" si="528"/>
        <v>0.5</v>
      </c>
      <c r="AL2387">
        <f t="shared" si="529"/>
        <v>0.5</v>
      </c>
      <c r="AM2387">
        <f t="shared" si="530"/>
        <v>0.5</v>
      </c>
      <c r="AN2387" s="6">
        <f t="shared" si="531"/>
        <v>1</v>
      </c>
      <c r="AO2387" t="str">
        <f>VLOOKUP(BD_PONDERACIONES[[#This Row],[Comuna]],Tabla3[#All],2,0)</f>
        <v>Cordillera</v>
      </c>
    </row>
    <row r="2388" spans="1:41" x14ac:dyDescent="0.35">
      <c r="A2388" t="s">
        <v>11889</v>
      </c>
      <c r="B2388" t="s">
        <v>11890</v>
      </c>
      <c r="C2388" t="s">
        <v>11891</v>
      </c>
      <c r="D2388" s="5">
        <v>44782</v>
      </c>
      <c r="E2388" s="5">
        <v>44763</v>
      </c>
      <c r="F2388" t="s">
        <v>763</v>
      </c>
      <c r="G2388" t="s">
        <v>11892</v>
      </c>
      <c r="H2388" t="s">
        <v>3456</v>
      </c>
      <c r="J2388" t="s">
        <v>756</v>
      </c>
      <c r="K2388" t="s">
        <v>756</v>
      </c>
      <c r="L2388" t="s">
        <v>757</v>
      </c>
      <c r="M2388" t="s">
        <v>757</v>
      </c>
      <c r="N2388" t="s">
        <v>756</v>
      </c>
      <c r="O2388" t="s">
        <v>756</v>
      </c>
      <c r="P2388" t="s">
        <v>758</v>
      </c>
      <c r="Q2388" t="s">
        <v>759</v>
      </c>
      <c r="R2388" t="s">
        <v>759</v>
      </c>
      <c r="S2388" t="s">
        <v>757</v>
      </c>
      <c r="T2388" t="s">
        <v>757</v>
      </c>
      <c r="U2388" t="s">
        <v>757</v>
      </c>
      <c r="V2388" t="s">
        <v>756</v>
      </c>
      <c r="W2388" t="s">
        <v>768</v>
      </c>
      <c r="X2388" t="s">
        <v>11893</v>
      </c>
      <c r="Y2388" t="str">
        <f t="shared" si="518"/>
        <v>julio</v>
      </c>
      <c r="Z2388">
        <f>YEAR(BD_PONDERACIONES[[#This Row],[Fecha Ejecución del Ticket]])</f>
        <v>2022</v>
      </c>
      <c r="AA2388" t="str">
        <f t="shared" si="519"/>
        <v>agosto</v>
      </c>
      <c r="AB2388">
        <f>YEAR(BD_PONDERACIONES[[#This Row],[Fecha de Inspección]])</f>
        <v>2022</v>
      </c>
      <c r="AC2388">
        <f t="shared" si="520"/>
        <v>0.5</v>
      </c>
      <c r="AD2388">
        <f t="shared" si="521"/>
        <v>0.5</v>
      </c>
      <c r="AE2388">
        <f t="shared" si="522"/>
        <v>0.5</v>
      </c>
      <c r="AF2388">
        <f t="shared" si="523"/>
        <v>0.5</v>
      </c>
      <c r="AG2388">
        <f t="shared" si="524"/>
        <v>0.5</v>
      </c>
      <c r="AH2388">
        <f t="shared" si="525"/>
        <v>0.5</v>
      </c>
      <c r="AI2388">
        <f t="shared" si="526"/>
        <v>0.25</v>
      </c>
      <c r="AJ2388">
        <f t="shared" si="527"/>
        <v>0.25</v>
      </c>
      <c r="AK2388">
        <f t="shared" si="528"/>
        <v>0.5</v>
      </c>
      <c r="AL2388">
        <f t="shared" si="529"/>
        <v>0.5</v>
      </c>
      <c r="AM2388">
        <f t="shared" si="530"/>
        <v>0.17499999999999999</v>
      </c>
      <c r="AN2388" s="6">
        <f t="shared" si="531"/>
        <v>0.93500000000000005</v>
      </c>
      <c r="AO2388" t="str">
        <f>VLOOKUP(BD_PONDERACIONES[[#This Row],[Comuna]],Tabla3[#All],2,0)</f>
        <v>Cordillera</v>
      </c>
    </row>
    <row r="2389" spans="1:41" x14ac:dyDescent="0.35">
      <c r="A2389" t="s">
        <v>11894</v>
      </c>
      <c r="B2389" t="s">
        <v>11895</v>
      </c>
      <c r="C2389" t="s">
        <v>11896</v>
      </c>
      <c r="D2389" s="5">
        <v>44782</v>
      </c>
      <c r="E2389" s="5">
        <v>44763</v>
      </c>
      <c r="F2389" t="s">
        <v>763</v>
      </c>
      <c r="G2389" t="s">
        <v>11897</v>
      </c>
      <c r="H2389" t="s">
        <v>3456</v>
      </c>
      <c r="J2389" t="s">
        <v>756</v>
      </c>
      <c r="K2389" t="s">
        <v>756</v>
      </c>
      <c r="L2389" t="s">
        <v>757</v>
      </c>
      <c r="M2389" t="s">
        <v>757</v>
      </c>
      <c r="N2389" t="s">
        <v>756</v>
      </c>
      <c r="O2389" t="s">
        <v>756</v>
      </c>
      <c r="P2389" t="s">
        <v>765</v>
      </c>
      <c r="Q2389" t="s">
        <v>759</v>
      </c>
      <c r="R2389" t="s">
        <v>759</v>
      </c>
      <c r="S2389" t="s">
        <v>757</v>
      </c>
      <c r="T2389" t="s">
        <v>757</v>
      </c>
      <c r="U2389" t="s">
        <v>757</v>
      </c>
      <c r="V2389" t="s">
        <v>756</v>
      </c>
      <c r="W2389" t="s">
        <v>756</v>
      </c>
      <c r="X2389" t="s">
        <v>11898</v>
      </c>
      <c r="Y2389" t="str">
        <f t="shared" si="518"/>
        <v>julio</v>
      </c>
      <c r="Z2389">
        <f>YEAR(BD_PONDERACIONES[[#This Row],[Fecha Ejecución del Ticket]])</f>
        <v>2022</v>
      </c>
      <c r="AA2389" t="str">
        <f t="shared" si="519"/>
        <v>agosto</v>
      </c>
      <c r="AB2389">
        <f>YEAR(BD_PONDERACIONES[[#This Row],[Fecha de Inspección]])</f>
        <v>2022</v>
      </c>
      <c r="AC2389">
        <f t="shared" si="520"/>
        <v>0.5</v>
      </c>
      <c r="AD2389">
        <f t="shared" si="521"/>
        <v>0.5</v>
      </c>
      <c r="AE2389">
        <f t="shared" si="522"/>
        <v>0.5</v>
      </c>
      <c r="AF2389">
        <f t="shared" si="523"/>
        <v>0.5</v>
      </c>
      <c r="AG2389">
        <f t="shared" si="524"/>
        <v>0.5</v>
      </c>
      <c r="AH2389">
        <f t="shared" si="525"/>
        <v>0.5</v>
      </c>
      <c r="AI2389">
        <f t="shared" si="526"/>
        <v>0.25</v>
      </c>
      <c r="AJ2389">
        <f t="shared" si="527"/>
        <v>0.25</v>
      </c>
      <c r="AK2389">
        <f t="shared" si="528"/>
        <v>0.5</v>
      </c>
      <c r="AL2389">
        <f t="shared" si="529"/>
        <v>0.5</v>
      </c>
      <c r="AM2389">
        <f t="shared" si="530"/>
        <v>0.5</v>
      </c>
      <c r="AN2389" s="6">
        <f t="shared" si="531"/>
        <v>1</v>
      </c>
      <c r="AO2389" t="str">
        <f>VLOOKUP(BD_PONDERACIONES[[#This Row],[Comuna]],Tabla3[#All],2,0)</f>
        <v>Cordillera</v>
      </c>
    </row>
    <row r="2390" spans="1:41" x14ac:dyDescent="0.35">
      <c r="A2390" t="s">
        <v>11899</v>
      </c>
      <c r="B2390" t="s">
        <v>11900</v>
      </c>
      <c r="C2390" t="s">
        <v>11901</v>
      </c>
      <c r="D2390" s="5">
        <v>44783</v>
      </c>
      <c r="E2390" s="5">
        <v>44760</v>
      </c>
      <c r="F2390" t="s">
        <v>763</v>
      </c>
      <c r="G2390" t="s">
        <v>11902</v>
      </c>
      <c r="H2390" t="s">
        <v>3456</v>
      </c>
      <c r="J2390" t="s">
        <v>756</v>
      </c>
      <c r="K2390" t="s">
        <v>756</v>
      </c>
      <c r="L2390" t="s">
        <v>757</v>
      </c>
      <c r="M2390" t="s">
        <v>757</v>
      </c>
      <c r="N2390" t="s">
        <v>756</v>
      </c>
      <c r="O2390" t="s">
        <v>756</v>
      </c>
      <c r="P2390" t="s">
        <v>758</v>
      </c>
      <c r="Q2390" t="s">
        <v>759</v>
      </c>
      <c r="R2390" t="s">
        <v>759</v>
      </c>
      <c r="S2390" t="s">
        <v>757</v>
      </c>
      <c r="T2390" t="s">
        <v>757</v>
      </c>
      <c r="U2390" t="s">
        <v>757</v>
      </c>
      <c r="V2390" t="s">
        <v>756</v>
      </c>
      <c r="W2390" t="s">
        <v>768</v>
      </c>
      <c r="X2390" t="s">
        <v>11903</v>
      </c>
      <c r="Y2390" t="str">
        <f t="shared" si="518"/>
        <v>julio</v>
      </c>
      <c r="Z2390">
        <f>YEAR(BD_PONDERACIONES[[#This Row],[Fecha Ejecución del Ticket]])</f>
        <v>2022</v>
      </c>
      <c r="AA2390" t="str">
        <f t="shared" si="519"/>
        <v>agosto</v>
      </c>
      <c r="AB2390">
        <f>YEAR(BD_PONDERACIONES[[#This Row],[Fecha de Inspección]])</f>
        <v>2022</v>
      </c>
      <c r="AC2390">
        <f t="shared" si="520"/>
        <v>0.5</v>
      </c>
      <c r="AD2390">
        <f t="shared" si="521"/>
        <v>0.5</v>
      </c>
      <c r="AE2390">
        <f t="shared" si="522"/>
        <v>0.5</v>
      </c>
      <c r="AF2390">
        <f t="shared" si="523"/>
        <v>0.5</v>
      </c>
      <c r="AG2390">
        <f t="shared" si="524"/>
        <v>0.5</v>
      </c>
      <c r="AH2390">
        <f t="shared" si="525"/>
        <v>0.5</v>
      </c>
      <c r="AI2390">
        <f t="shared" si="526"/>
        <v>0.25</v>
      </c>
      <c r="AJ2390">
        <f t="shared" si="527"/>
        <v>0.25</v>
      </c>
      <c r="AK2390">
        <f t="shared" si="528"/>
        <v>0.5</v>
      </c>
      <c r="AL2390">
        <f t="shared" si="529"/>
        <v>0.5</v>
      </c>
      <c r="AM2390">
        <f t="shared" si="530"/>
        <v>0.17499999999999999</v>
      </c>
      <c r="AN2390" s="6">
        <f t="shared" si="531"/>
        <v>0.93500000000000005</v>
      </c>
      <c r="AO2390" t="str">
        <f>VLOOKUP(BD_PONDERACIONES[[#This Row],[Comuna]],Tabla3[#All],2,0)</f>
        <v>Cordillera</v>
      </c>
    </row>
    <row r="2391" spans="1:41" x14ac:dyDescent="0.35">
      <c r="A2391" t="s">
        <v>11904</v>
      </c>
      <c r="B2391" t="s">
        <v>11905</v>
      </c>
      <c r="C2391" t="s">
        <v>11906</v>
      </c>
      <c r="D2391" s="5">
        <v>44783</v>
      </c>
      <c r="E2391" s="5">
        <v>44763</v>
      </c>
      <c r="F2391" t="s">
        <v>763</v>
      </c>
      <c r="G2391" t="s">
        <v>11907</v>
      </c>
      <c r="H2391" t="s">
        <v>3456</v>
      </c>
      <c r="J2391" t="s">
        <v>756</v>
      </c>
      <c r="K2391" t="s">
        <v>756</v>
      </c>
      <c r="L2391" t="s">
        <v>757</v>
      </c>
      <c r="M2391" t="s">
        <v>757</v>
      </c>
      <c r="N2391" t="s">
        <v>756</v>
      </c>
      <c r="O2391" t="s">
        <v>756</v>
      </c>
      <c r="P2391" t="s">
        <v>758</v>
      </c>
      <c r="Q2391" t="s">
        <v>759</v>
      </c>
      <c r="R2391" t="s">
        <v>759</v>
      </c>
      <c r="S2391" t="s">
        <v>757</v>
      </c>
      <c r="T2391" t="s">
        <v>757</v>
      </c>
      <c r="U2391" t="s">
        <v>757</v>
      </c>
      <c r="V2391" t="s">
        <v>756</v>
      </c>
      <c r="W2391" t="s">
        <v>768</v>
      </c>
      <c r="X2391" t="s">
        <v>11908</v>
      </c>
      <c r="Y2391" t="str">
        <f t="shared" si="518"/>
        <v>julio</v>
      </c>
      <c r="Z2391">
        <f>YEAR(BD_PONDERACIONES[[#This Row],[Fecha Ejecución del Ticket]])</f>
        <v>2022</v>
      </c>
      <c r="AA2391" t="str">
        <f t="shared" si="519"/>
        <v>agosto</v>
      </c>
      <c r="AB2391">
        <f>YEAR(BD_PONDERACIONES[[#This Row],[Fecha de Inspección]])</f>
        <v>2022</v>
      </c>
      <c r="AC2391">
        <f t="shared" si="520"/>
        <v>0.5</v>
      </c>
      <c r="AD2391">
        <f t="shared" si="521"/>
        <v>0.5</v>
      </c>
      <c r="AE2391">
        <f t="shared" si="522"/>
        <v>0.5</v>
      </c>
      <c r="AF2391">
        <f t="shared" si="523"/>
        <v>0.5</v>
      </c>
      <c r="AG2391">
        <f t="shared" si="524"/>
        <v>0.5</v>
      </c>
      <c r="AH2391">
        <f t="shared" si="525"/>
        <v>0.5</v>
      </c>
      <c r="AI2391">
        <f t="shared" si="526"/>
        <v>0.25</v>
      </c>
      <c r="AJ2391">
        <f t="shared" si="527"/>
        <v>0.25</v>
      </c>
      <c r="AK2391">
        <f t="shared" si="528"/>
        <v>0.5</v>
      </c>
      <c r="AL2391">
        <f t="shared" si="529"/>
        <v>0.5</v>
      </c>
      <c r="AM2391">
        <f t="shared" si="530"/>
        <v>0.17499999999999999</v>
      </c>
      <c r="AN2391" s="6">
        <f t="shared" si="531"/>
        <v>0.93500000000000005</v>
      </c>
      <c r="AO2391" t="str">
        <f>VLOOKUP(BD_PONDERACIONES[[#This Row],[Comuna]],Tabla3[#All],2,0)</f>
        <v>Cordillera</v>
      </c>
    </row>
    <row r="2392" spans="1:41" x14ac:dyDescent="0.35">
      <c r="A2392" t="s">
        <v>11909</v>
      </c>
      <c r="B2392" t="s">
        <v>11910</v>
      </c>
      <c r="C2392" t="s">
        <v>11911</v>
      </c>
      <c r="D2392" s="5">
        <v>44783</v>
      </c>
      <c r="E2392" s="5">
        <v>44749</v>
      </c>
      <c r="F2392" t="s">
        <v>753</v>
      </c>
      <c r="G2392" t="s">
        <v>11912</v>
      </c>
      <c r="H2392" t="s">
        <v>3456</v>
      </c>
      <c r="J2392" t="s">
        <v>756</v>
      </c>
      <c r="K2392" t="s">
        <v>756</v>
      </c>
      <c r="L2392" t="s">
        <v>773</v>
      </c>
      <c r="M2392" t="s">
        <v>773</v>
      </c>
      <c r="N2392" t="s">
        <v>756</v>
      </c>
      <c r="O2392" t="s">
        <v>756</v>
      </c>
      <c r="P2392" t="s">
        <v>758</v>
      </c>
      <c r="Q2392" t="s">
        <v>759</v>
      </c>
      <c r="R2392" t="s">
        <v>759</v>
      </c>
      <c r="S2392" t="s">
        <v>757</v>
      </c>
      <c r="T2392" t="s">
        <v>757</v>
      </c>
      <c r="U2392" t="s">
        <v>757</v>
      </c>
      <c r="V2392" t="s">
        <v>756</v>
      </c>
      <c r="W2392" t="s">
        <v>768</v>
      </c>
      <c r="X2392" t="s">
        <v>11913</v>
      </c>
      <c r="Y2392" t="str">
        <f t="shared" si="518"/>
        <v>julio</v>
      </c>
      <c r="Z2392">
        <f>YEAR(BD_PONDERACIONES[[#This Row],[Fecha Ejecución del Ticket]])</f>
        <v>2022</v>
      </c>
      <c r="AA2392" t="str">
        <f t="shared" si="519"/>
        <v>agosto</v>
      </c>
      <c r="AB2392">
        <f>YEAR(BD_PONDERACIONES[[#This Row],[Fecha de Inspección]])</f>
        <v>2022</v>
      </c>
      <c r="AC2392">
        <f t="shared" si="520"/>
        <v>0.5</v>
      </c>
      <c r="AD2392">
        <f t="shared" si="521"/>
        <v>0.5</v>
      </c>
      <c r="AE2392">
        <f t="shared" si="522"/>
        <v>0</v>
      </c>
      <c r="AF2392">
        <f t="shared" si="523"/>
        <v>0</v>
      </c>
      <c r="AG2392">
        <f t="shared" si="524"/>
        <v>0.5</v>
      </c>
      <c r="AH2392">
        <f t="shared" si="525"/>
        <v>0.5</v>
      </c>
      <c r="AI2392">
        <f t="shared" si="526"/>
        <v>0.25</v>
      </c>
      <c r="AJ2392">
        <f t="shared" si="527"/>
        <v>0.25</v>
      </c>
      <c r="AK2392">
        <f t="shared" si="528"/>
        <v>0.5</v>
      </c>
      <c r="AL2392">
        <f t="shared" si="529"/>
        <v>0.5</v>
      </c>
      <c r="AM2392">
        <f t="shared" si="530"/>
        <v>0.17499999999999999</v>
      </c>
      <c r="AN2392" s="6">
        <f t="shared" si="531"/>
        <v>0.63500000000000001</v>
      </c>
      <c r="AO2392" t="str">
        <f>VLOOKUP(BD_PONDERACIONES[[#This Row],[Comuna]],Tabla3[#All],2,0)</f>
        <v>Cordillera</v>
      </c>
    </row>
    <row r="2393" spans="1:41" x14ac:dyDescent="0.35">
      <c r="A2393" t="s">
        <v>11914</v>
      </c>
      <c r="B2393" t="s">
        <v>11915</v>
      </c>
      <c r="C2393" t="s">
        <v>11916</v>
      </c>
      <c r="D2393" s="5">
        <v>44783</v>
      </c>
      <c r="E2393" s="5">
        <v>44754</v>
      </c>
      <c r="F2393" t="s">
        <v>753</v>
      </c>
      <c r="G2393" t="s">
        <v>11917</v>
      </c>
      <c r="H2393" t="s">
        <v>3456</v>
      </c>
      <c r="J2393" t="s">
        <v>756</v>
      </c>
      <c r="K2393" t="s">
        <v>756</v>
      </c>
      <c r="L2393" t="s">
        <v>773</v>
      </c>
      <c r="M2393" t="s">
        <v>773</v>
      </c>
      <c r="N2393" t="s">
        <v>756</v>
      </c>
      <c r="O2393" t="s">
        <v>756</v>
      </c>
      <c r="P2393" t="s">
        <v>758</v>
      </c>
      <c r="Q2393" t="s">
        <v>759</v>
      </c>
      <c r="R2393" t="s">
        <v>759</v>
      </c>
      <c r="S2393" t="s">
        <v>757</v>
      </c>
      <c r="T2393" t="s">
        <v>757</v>
      </c>
      <c r="U2393" t="s">
        <v>757</v>
      </c>
      <c r="V2393" t="s">
        <v>756</v>
      </c>
      <c r="W2393" t="s">
        <v>768</v>
      </c>
      <c r="X2393" t="s">
        <v>11918</v>
      </c>
      <c r="Y2393" t="str">
        <f t="shared" si="518"/>
        <v>julio</v>
      </c>
      <c r="Z2393">
        <f>YEAR(BD_PONDERACIONES[[#This Row],[Fecha Ejecución del Ticket]])</f>
        <v>2022</v>
      </c>
      <c r="AA2393" t="str">
        <f t="shared" si="519"/>
        <v>agosto</v>
      </c>
      <c r="AB2393">
        <f>YEAR(BD_PONDERACIONES[[#This Row],[Fecha de Inspección]])</f>
        <v>2022</v>
      </c>
      <c r="AC2393">
        <f t="shared" si="520"/>
        <v>0.5</v>
      </c>
      <c r="AD2393">
        <f t="shared" si="521"/>
        <v>0.5</v>
      </c>
      <c r="AE2393">
        <f t="shared" si="522"/>
        <v>0</v>
      </c>
      <c r="AF2393">
        <f t="shared" si="523"/>
        <v>0</v>
      </c>
      <c r="AG2393">
        <f t="shared" si="524"/>
        <v>0.5</v>
      </c>
      <c r="AH2393">
        <f t="shared" si="525"/>
        <v>0.5</v>
      </c>
      <c r="AI2393">
        <f t="shared" si="526"/>
        <v>0.25</v>
      </c>
      <c r="AJ2393">
        <f t="shared" si="527"/>
        <v>0.25</v>
      </c>
      <c r="AK2393">
        <f t="shared" si="528"/>
        <v>0.5</v>
      </c>
      <c r="AL2393">
        <f t="shared" si="529"/>
        <v>0.5</v>
      </c>
      <c r="AM2393">
        <f t="shared" si="530"/>
        <v>0.17499999999999999</v>
      </c>
      <c r="AN2393" s="6">
        <f t="shared" si="531"/>
        <v>0.63500000000000001</v>
      </c>
      <c r="AO2393" t="str">
        <f>VLOOKUP(BD_PONDERACIONES[[#This Row],[Comuna]],Tabla3[#All],2,0)</f>
        <v>Cordillera</v>
      </c>
    </row>
    <row r="2394" spans="1:41" x14ac:dyDescent="0.35">
      <c r="A2394" t="s">
        <v>11919</v>
      </c>
      <c r="B2394" t="s">
        <v>11920</v>
      </c>
      <c r="C2394" t="s">
        <v>11921</v>
      </c>
      <c r="D2394" s="5">
        <v>44783</v>
      </c>
      <c r="E2394" s="5">
        <v>44762</v>
      </c>
      <c r="F2394" t="s">
        <v>763</v>
      </c>
      <c r="G2394" t="s">
        <v>11922</v>
      </c>
      <c r="H2394" t="s">
        <v>3456</v>
      </c>
      <c r="J2394" t="s">
        <v>756</v>
      </c>
      <c r="K2394" t="s">
        <v>756</v>
      </c>
      <c r="L2394" t="s">
        <v>773</v>
      </c>
      <c r="M2394" t="s">
        <v>773</v>
      </c>
      <c r="N2394" t="s">
        <v>756</v>
      </c>
      <c r="O2394" t="s">
        <v>756</v>
      </c>
      <c r="P2394" t="s">
        <v>758</v>
      </c>
      <c r="Q2394" t="s">
        <v>759</v>
      </c>
      <c r="R2394" t="s">
        <v>759</v>
      </c>
      <c r="S2394" t="s">
        <v>757</v>
      </c>
      <c r="T2394" t="s">
        <v>757</v>
      </c>
      <c r="U2394" t="s">
        <v>757</v>
      </c>
      <c r="V2394" t="s">
        <v>756</v>
      </c>
      <c r="W2394" t="s">
        <v>768</v>
      </c>
      <c r="X2394" t="s">
        <v>11923</v>
      </c>
      <c r="Y2394" t="str">
        <f t="shared" si="518"/>
        <v>julio</v>
      </c>
      <c r="Z2394">
        <f>YEAR(BD_PONDERACIONES[[#This Row],[Fecha Ejecución del Ticket]])</f>
        <v>2022</v>
      </c>
      <c r="AA2394" t="str">
        <f t="shared" si="519"/>
        <v>agosto</v>
      </c>
      <c r="AB2394">
        <f>YEAR(BD_PONDERACIONES[[#This Row],[Fecha de Inspección]])</f>
        <v>2022</v>
      </c>
      <c r="AC2394">
        <f t="shared" si="520"/>
        <v>0.5</v>
      </c>
      <c r="AD2394">
        <f t="shared" si="521"/>
        <v>0.5</v>
      </c>
      <c r="AE2394">
        <f t="shared" si="522"/>
        <v>0</v>
      </c>
      <c r="AF2394">
        <f t="shared" si="523"/>
        <v>0</v>
      </c>
      <c r="AG2394">
        <f t="shared" si="524"/>
        <v>0.5</v>
      </c>
      <c r="AH2394">
        <f t="shared" si="525"/>
        <v>0.5</v>
      </c>
      <c r="AI2394">
        <f t="shared" si="526"/>
        <v>0.25</v>
      </c>
      <c r="AJ2394">
        <f t="shared" si="527"/>
        <v>0.25</v>
      </c>
      <c r="AK2394">
        <f t="shared" si="528"/>
        <v>0.5</v>
      </c>
      <c r="AL2394">
        <f t="shared" si="529"/>
        <v>0.5</v>
      </c>
      <c r="AM2394">
        <f t="shared" si="530"/>
        <v>0.17499999999999999</v>
      </c>
      <c r="AN2394" s="6">
        <f t="shared" si="531"/>
        <v>0.63500000000000001</v>
      </c>
      <c r="AO2394" t="str">
        <f>VLOOKUP(BD_PONDERACIONES[[#This Row],[Comuna]],Tabla3[#All],2,0)</f>
        <v>Cordillera</v>
      </c>
    </row>
    <row r="2395" spans="1:41" x14ac:dyDescent="0.35">
      <c r="A2395" t="s">
        <v>11924</v>
      </c>
      <c r="B2395" t="s">
        <v>11925</v>
      </c>
      <c r="C2395" t="s">
        <v>11926</v>
      </c>
      <c r="D2395" s="5">
        <v>44783</v>
      </c>
      <c r="E2395" s="5">
        <v>44762</v>
      </c>
      <c r="F2395" t="s">
        <v>763</v>
      </c>
      <c r="G2395" t="s">
        <v>11927</v>
      </c>
      <c r="H2395" t="s">
        <v>3456</v>
      </c>
      <c r="J2395" t="s">
        <v>756</v>
      </c>
      <c r="K2395" t="s">
        <v>756</v>
      </c>
      <c r="L2395" t="s">
        <v>773</v>
      </c>
      <c r="M2395" t="s">
        <v>773</v>
      </c>
      <c r="N2395" t="s">
        <v>756</v>
      </c>
      <c r="O2395" t="s">
        <v>756</v>
      </c>
      <c r="P2395" t="s">
        <v>758</v>
      </c>
      <c r="Q2395" t="s">
        <v>759</v>
      </c>
      <c r="R2395" t="s">
        <v>759</v>
      </c>
      <c r="S2395" t="s">
        <v>757</v>
      </c>
      <c r="T2395" t="s">
        <v>757</v>
      </c>
      <c r="U2395" t="s">
        <v>757</v>
      </c>
      <c r="V2395" t="s">
        <v>756</v>
      </c>
      <c r="W2395" t="s">
        <v>768</v>
      </c>
      <c r="X2395" t="s">
        <v>11928</v>
      </c>
      <c r="Y2395" t="str">
        <f t="shared" si="518"/>
        <v>julio</v>
      </c>
      <c r="Z2395">
        <f>YEAR(BD_PONDERACIONES[[#This Row],[Fecha Ejecución del Ticket]])</f>
        <v>2022</v>
      </c>
      <c r="AA2395" t="str">
        <f t="shared" si="519"/>
        <v>agosto</v>
      </c>
      <c r="AB2395">
        <f>YEAR(BD_PONDERACIONES[[#This Row],[Fecha de Inspección]])</f>
        <v>2022</v>
      </c>
      <c r="AC2395">
        <f t="shared" si="520"/>
        <v>0.5</v>
      </c>
      <c r="AD2395">
        <f t="shared" si="521"/>
        <v>0.5</v>
      </c>
      <c r="AE2395">
        <f t="shared" si="522"/>
        <v>0</v>
      </c>
      <c r="AF2395">
        <f t="shared" si="523"/>
        <v>0</v>
      </c>
      <c r="AG2395">
        <f t="shared" si="524"/>
        <v>0.5</v>
      </c>
      <c r="AH2395">
        <f t="shared" si="525"/>
        <v>0.5</v>
      </c>
      <c r="AI2395">
        <f t="shared" si="526"/>
        <v>0.25</v>
      </c>
      <c r="AJ2395">
        <f t="shared" si="527"/>
        <v>0.25</v>
      </c>
      <c r="AK2395">
        <f t="shared" si="528"/>
        <v>0.5</v>
      </c>
      <c r="AL2395">
        <f t="shared" si="529"/>
        <v>0.5</v>
      </c>
      <c r="AM2395">
        <f t="shared" si="530"/>
        <v>0.17499999999999999</v>
      </c>
      <c r="AN2395" s="6">
        <f t="shared" si="531"/>
        <v>0.63500000000000001</v>
      </c>
      <c r="AO2395" t="str">
        <f>VLOOKUP(BD_PONDERACIONES[[#This Row],[Comuna]],Tabla3[#All],2,0)</f>
        <v>Cordillera</v>
      </c>
    </row>
    <row r="2396" spans="1:41" x14ac:dyDescent="0.35">
      <c r="A2396" t="s">
        <v>11929</v>
      </c>
      <c r="B2396" t="s">
        <v>11930</v>
      </c>
      <c r="C2396" t="s">
        <v>11931</v>
      </c>
      <c r="D2396" s="5">
        <v>44783</v>
      </c>
      <c r="E2396" s="5">
        <v>44745</v>
      </c>
      <c r="F2396" t="s">
        <v>753</v>
      </c>
      <c r="G2396" t="s">
        <v>11932</v>
      </c>
      <c r="H2396" t="s">
        <v>3456</v>
      </c>
      <c r="J2396" t="s">
        <v>756</v>
      </c>
      <c r="K2396" t="s">
        <v>756</v>
      </c>
      <c r="L2396" t="s">
        <v>773</v>
      </c>
      <c r="M2396" t="s">
        <v>773</v>
      </c>
      <c r="N2396" t="s">
        <v>756</v>
      </c>
      <c r="O2396" t="s">
        <v>756</v>
      </c>
      <c r="P2396" t="s">
        <v>765</v>
      </c>
      <c r="Q2396" t="s">
        <v>759</v>
      </c>
      <c r="R2396" t="s">
        <v>759</v>
      </c>
      <c r="S2396" t="s">
        <v>757</v>
      </c>
      <c r="T2396" t="s">
        <v>757</v>
      </c>
      <c r="U2396" t="s">
        <v>756</v>
      </c>
      <c r="V2396" t="s">
        <v>756</v>
      </c>
      <c r="W2396" t="s">
        <v>756</v>
      </c>
      <c r="X2396" t="s">
        <v>11933</v>
      </c>
      <c r="Y2396" t="str">
        <f t="shared" si="518"/>
        <v>julio</v>
      </c>
      <c r="Z2396">
        <f>YEAR(BD_PONDERACIONES[[#This Row],[Fecha Ejecución del Ticket]])</f>
        <v>2022</v>
      </c>
      <c r="AA2396" t="str">
        <f t="shared" si="519"/>
        <v>agosto</v>
      </c>
      <c r="AB2396">
        <f>YEAR(BD_PONDERACIONES[[#This Row],[Fecha de Inspección]])</f>
        <v>2022</v>
      </c>
      <c r="AC2396">
        <f t="shared" si="520"/>
        <v>0.5</v>
      </c>
      <c r="AD2396">
        <f t="shared" si="521"/>
        <v>0.5</v>
      </c>
      <c r="AE2396">
        <f t="shared" si="522"/>
        <v>0</v>
      </c>
      <c r="AF2396">
        <f t="shared" si="523"/>
        <v>0</v>
      </c>
      <c r="AG2396">
        <f t="shared" si="524"/>
        <v>0.5</v>
      </c>
      <c r="AH2396">
        <f t="shared" si="525"/>
        <v>0.5</v>
      </c>
      <c r="AI2396">
        <f t="shared" si="526"/>
        <v>0.25</v>
      </c>
      <c r="AJ2396">
        <f t="shared" si="527"/>
        <v>0.25</v>
      </c>
      <c r="AK2396">
        <f t="shared" si="528"/>
        <v>0.5</v>
      </c>
      <c r="AL2396">
        <f t="shared" si="529"/>
        <v>0.5</v>
      </c>
      <c r="AM2396">
        <f t="shared" si="530"/>
        <v>0.5</v>
      </c>
      <c r="AN2396" s="6">
        <f t="shared" si="531"/>
        <v>0.7</v>
      </c>
      <c r="AO2396" t="str">
        <f>VLOOKUP(BD_PONDERACIONES[[#This Row],[Comuna]],Tabla3[#All],2,0)</f>
        <v>Cordillera</v>
      </c>
    </row>
    <row r="2397" spans="1:41" x14ac:dyDescent="0.35">
      <c r="A2397" t="s">
        <v>11934</v>
      </c>
      <c r="B2397" t="s">
        <v>11935</v>
      </c>
      <c r="C2397" t="s">
        <v>11936</v>
      </c>
      <c r="D2397" s="5">
        <v>44783</v>
      </c>
      <c r="E2397" s="5">
        <v>44755</v>
      </c>
      <c r="F2397" t="s">
        <v>753</v>
      </c>
      <c r="G2397" t="s">
        <v>11937</v>
      </c>
      <c r="H2397" t="s">
        <v>3456</v>
      </c>
      <c r="J2397" t="s">
        <v>756</v>
      </c>
      <c r="K2397" t="s">
        <v>756</v>
      </c>
      <c r="L2397" t="s">
        <v>757</v>
      </c>
      <c r="M2397" t="s">
        <v>757</v>
      </c>
      <c r="N2397" t="s">
        <v>756</v>
      </c>
      <c r="O2397" t="s">
        <v>756</v>
      </c>
      <c r="P2397" t="s">
        <v>758</v>
      </c>
      <c r="Q2397" t="s">
        <v>759</v>
      </c>
      <c r="R2397" t="s">
        <v>759</v>
      </c>
      <c r="S2397" t="s">
        <v>757</v>
      </c>
      <c r="T2397" t="s">
        <v>757</v>
      </c>
      <c r="U2397" t="s">
        <v>757</v>
      </c>
      <c r="V2397" t="s">
        <v>756</v>
      </c>
      <c r="W2397" t="s">
        <v>756</v>
      </c>
      <c r="X2397" t="s">
        <v>9040</v>
      </c>
      <c r="Y2397" t="str">
        <f t="shared" si="518"/>
        <v>julio</v>
      </c>
      <c r="Z2397">
        <f>YEAR(BD_PONDERACIONES[[#This Row],[Fecha Ejecución del Ticket]])</f>
        <v>2022</v>
      </c>
      <c r="AA2397" t="str">
        <f t="shared" si="519"/>
        <v>agosto</v>
      </c>
      <c r="AB2397">
        <f>YEAR(BD_PONDERACIONES[[#This Row],[Fecha de Inspección]])</f>
        <v>2022</v>
      </c>
      <c r="AC2397">
        <f t="shared" si="520"/>
        <v>0.5</v>
      </c>
      <c r="AD2397">
        <f t="shared" si="521"/>
        <v>0.5</v>
      </c>
      <c r="AE2397">
        <f t="shared" si="522"/>
        <v>0.5</v>
      </c>
      <c r="AF2397">
        <f t="shared" si="523"/>
        <v>0.5</v>
      </c>
      <c r="AG2397">
        <f t="shared" si="524"/>
        <v>0.5</v>
      </c>
      <c r="AH2397">
        <f t="shared" si="525"/>
        <v>0.5</v>
      </c>
      <c r="AI2397">
        <f t="shared" si="526"/>
        <v>0.25</v>
      </c>
      <c r="AJ2397">
        <f t="shared" si="527"/>
        <v>0.25</v>
      </c>
      <c r="AK2397">
        <f t="shared" si="528"/>
        <v>0.5</v>
      </c>
      <c r="AL2397">
        <f t="shared" si="529"/>
        <v>0.5</v>
      </c>
      <c r="AM2397">
        <f t="shared" si="530"/>
        <v>0.5</v>
      </c>
      <c r="AN2397" s="6">
        <f t="shared" si="531"/>
        <v>1</v>
      </c>
      <c r="AO2397" t="str">
        <f>VLOOKUP(BD_PONDERACIONES[[#This Row],[Comuna]],Tabla3[#All],2,0)</f>
        <v>Cordillera</v>
      </c>
    </row>
    <row r="2398" spans="1:41" x14ac:dyDescent="0.35">
      <c r="A2398" t="s">
        <v>11938</v>
      </c>
      <c r="B2398" t="s">
        <v>11939</v>
      </c>
      <c r="C2398" t="s">
        <v>11940</v>
      </c>
      <c r="D2398" s="5">
        <v>44783</v>
      </c>
      <c r="E2398" s="5">
        <v>44747</v>
      </c>
      <c r="F2398" t="s">
        <v>753</v>
      </c>
      <c r="G2398" t="s">
        <v>11941</v>
      </c>
      <c r="H2398" t="s">
        <v>3456</v>
      </c>
      <c r="J2398" t="s">
        <v>756</v>
      </c>
      <c r="K2398" t="s">
        <v>756</v>
      </c>
      <c r="L2398" t="s">
        <v>773</v>
      </c>
      <c r="M2398" t="s">
        <v>773</v>
      </c>
      <c r="N2398" t="s">
        <v>756</v>
      </c>
      <c r="O2398" t="s">
        <v>756</v>
      </c>
      <c r="P2398" t="s">
        <v>758</v>
      </c>
      <c r="Q2398" t="s">
        <v>759</v>
      </c>
      <c r="R2398" t="s">
        <v>759</v>
      </c>
      <c r="S2398" t="s">
        <v>757</v>
      </c>
      <c r="T2398" t="s">
        <v>757</v>
      </c>
      <c r="U2398" t="s">
        <v>757</v>
      </c>
      <c r="V2398" t="s">
        <v>904</v>
      </c>
      <c r="W2398" t="s">
        <v>768</v>
      </c>
      <c r="X2398" t="s">
        <v>11942</v>
      </c>
      <c r="Y2398" t="str">
        <f t="shared" si="518"/>
        <v>julio</v>
      </c>
      <c r="Z2398">
        <f>YEAR(BD_PONDERACIONES[[#This Row],[Fecha Ejecución del Ticket]])</f>
        <v>2022</v>
      </c>
      <c r="AA2398" t="str">
        <f t="shared" si="519"/>
        <v>agosto</v>
      </c>
      <c r="AB2398">
        <f>YEAR(BD_PONDERACIONES[[#This Row],[Fecha de Inspección]])</f>
        <v>2022</v>
      </c>
      <c r="AC2398">
        <f t="shared" si="520"/>
        <v>0.5</v>
      </c>
      <c r="AD2398">
        <f t="shared" si="521"/>
        <v>0.5</v>
      </c>
      <c r="AE2398">
        <f t="shared" si="522"/>
        <v>0</v>
      </c>
      <c r="AF2398">
        <f t="shared" si="523"/>
        <v>0</v>
      </c>
      <c r="AG2398">
        <f t="shared" si="524"/>
        <v>0.5</v>
      </c>
      <c r="AH2398">
        <f t="shared" si="525"/>
        <v>0.5</v>
      </c>
      <c r="AI2398">
        <f t="shared" si="526"/>
        <v>0.25</v>
      </c>
      <c r="AJ2398">
        <f t="shared" si="527"/>
        <v>0.25</v>
      </c>
      <c r="AK2398">
        <f t="shared" si="528"/>
        <v>0.5</v>
      </c>
      <c r="AL2398">
        <f t="shared" si="529"/>
        <v>0.32500000000000001</v>
      </c>
      <c r="AM2398">
        <f t="shared" si="530"/>
        <v>0.17499999999999999</v>
      </c>
      <c r="AN2398" s="6">
        <f t="shared" si="531"/>
        <v>0.6</v>
      </c>
      <c r="AO2398" t="str">
        <f>VLOOKUP(BD_PONDERACIONES[[#This Row],[Comuna]],Tabla3[#All],2,0)</f>
        <v>Cordillera</v>
      </c>
    </row>
    <row r="2399" spans="1:41" x14ac:dyDescent="0.35">
      <c r="A2399" t="s">
        <v>11943</v>
      </c>
      <c r="B2399" t="s">
        <v>11944</v>
      </c>
      <c r="C2399" t="s">
        <v>11945</v>
      </c>
      <c r="D2399" s="5">
        <v>44783</v>
      </c>
      <c r="E2399" s="5">
        <v>44753</v>
      </c>
      <c r="F2399" t="s">
        <v>753</v>
      </c>
      <c r="G2399" t="s">
        <v>11946</v>
      </c>
      <c r="H2399" t="s">
        <v>3456</v>
      </c>
      <c r="J2399" t="s">
        <v>756</v>
      </c>
      <c r="K2399" t="s">
        <v>756</v>
      </c>
      <c r="L2399" t="s">
        <v>773</v>
      </c>
      <c r="M2399" t="s">
        <v>773</v>
      </c>
      <c r="N2399" t="s">
        <v>756</v>
      </c>
      <c r="O2399" t="s">
        <v>756</v>
      </c>
      <c r="P2399" t="s">
        <v>758</v>
      </c>
      <c r="Q2399" t="s">
        <v>759</v>
      </c>
      <c r="R2399" t="s">
        <v>759</v>
      </c>
      <c r="S2399" t="s">
        <v>757</v>
      </c>
      <c r="T2399" t="s">
        <v>757</v>
      </c>
      <c r="U2399" t="s">
        <v>757</v>
      </c>
      <c r="V2399" t="s">
        <v>756</v>
      </c>
      <c r="W2399" t="s">
        <v>768</v>
      </c>
      <c r="X2399" t="s">
        <v>11947</v>
      </c>
      <c r="Y2399" t="str">
        <f t="shared" si="518"/>
        <v>julio</v>
      </c>
      <c r="Z2399">
        <f>YEAR(BD_PONDERACIONES[[#This Row],[Fecha Ejecución del Ticket]])</f>
        <v>2022</v>
      </c>
      <c r="AA2399" t="str">
        <f t="shared" si="519"/>
        <v>agosto</v>
      </c>
      <c r="AB2399">
        <f>YEAR(BD_PONDERACIONES[[#This Row],[Fecha de Inspección]])</f>
        <v>2022</v>
      </c>
      <c r="AC2399">
        <f t="shared" si="520"/>
        <v>0.5</v>
      </c>
      <c r="AD2399">
        <f t="shared" si="521"/>
        <v>0.5</v>
      </c>
      <c r="AE2399">
        <f t="shared" si="522"/>
        <v>0</v>
      </c>
      <c r="AF2399">
        <f t="shared" si="523"/>
        <v>0</v>
      </c>
      <c r="AG2399">
        <f t="shared" si="524"/>
        <v>0.5</v>
      </c>
      <c r="AH2399">
        <f t="shared" si="525"/>
        <v>0.5</v>
      </c>
      <c r="AI2399">
        <f t="shared" si="526"/>
        <v>0.25</v>
      </c>
      <c r="AJ2399">
        <f t="shared" si="527"/>
        <v>0.25</v>
      </c>
      <c r="AK2399">
        <f t="shared" si="528"/>
        <v>0.5</v>
      </c>
      <c r="AL2399">
        <f t="shared" si="529"/>
        <v>0.5</v>
      </c>
      <c r="AM2399">
        <f t="shared" si="530"/>
        <v>0.17499999999999999</v>
      </c>
      <c r="AN2399" s="6">
        <f t="shared" si="531"/>
        <v>0.63500000000000001</v>
      </c>
      <c r="AO2399" t="str">
        <f>VLOOKUP(BD_PONDERACIONES[[#This Row],[Comuna]],Tabla3[#All],2,0)</f>
        <v>Cordillera</v>
      </c>
    </row>
    <row r="2400" spans="1:41" x14ac:dyDescent="0.35">
      <c r="A2400" t="s">
        <v>11948</v>
      </c>
      <c r="B2400" t="s">
        <v>11949</v>
      </c>
      <c r="C2400" t="s">
        <v>11950</v>
      </c>
      <c r="D2400" s="5">
        <v>44783</v>
      </c>
      <c r="E2400" s="5">
        <v>44769</v>
      </c>
      <c r="F2400" t="s">
        <v>763</v>
      </c>
      <c r="G2400" t="s">
        <v>11951</v>
      </c>
      <c r="H2400" t="s">
        <v>3456</v>
      </c>
      <c r="J2400" t="s">
        <v>756</v>
      </c>
      <c r="K2400" t="s">
        <v>756</v>
      </c>
      <c r="L2400" t="s">
        <v>757</v>
      </c>
      <c r="M2400" t="s">
        <v>757</v>
      </c>
      <c r="N2400" t="s">
        <v>756</v>
      </c>
      <c r="O2400" t="s">
        <v>756</v>
      </c>
      <c r="P2400" t="s">
        <v>758</v>
      </c>
      <c r="Q2400" t="s">
        <v>759</v>
      </c>
      <c r="R2400" t="s">
        <v>759</v>
      </c>
      <c r="S2400" t="s">
        <v>757</v>
      </c>
      <c r="T2400" t="s">
        <v>757</v>
      </c>
      <c r="U2400" t="s">
        <v>757</v>
      </c>
      <c r="V2400" t="s">
        <v>773</v>
      </c>
      <c r="W2400" t="s">
        <v>773</v>
      </c>
      <c r="X2400" t="s">
        <v>11952</v>
      </c>
      <c r="Y2400" t="str">
        <f t="shared" si="518"/>
        <v>julio</v>
      </c>
      <c r="Z2400">
        <f>YEAR(BD_PONDERACIONES[[#This Row],[Fecha Ejecución del Ticket]])</f>
        <v>2022</v>
      </c>
      <c r="AA2400" t="str">
        <f t="shared" si="519"/>
        <v>agosto</v>
      </c>
      <c r="AB2400">
        <f>YEAR(BD_PONDERACIONES[[#This Row],[Fecha de Inspección]])</f>
        <v>2022</v>
      </c>
      <c r="AC2400">
        <f t="shared" si="520"/>
        <v>0.5</v>
      </c>
      <c r="AD2400">
        <f t="shared" si="521"/>
        <v>0.5</v>
      </c>
      <c r="AE2400">
        <f t="shared" si="522"/>
        <v>0.5</v>
      </c>
      <c r="AF2400">
        <f t="shared" si="523"/>
        <v>0.5</v>
      </c>
      <c r="AG2400">
        <f t="shared" si="524"/>
        <v>0.5</v>
      </c>
      <c r="AH2400">
        <f t="shared" si="525"/>
        <v>0.5</v>
      </c>
      <c r="AI2400">
        <f t="shared" si="526"/>
        <v>0.25</v>
      </c>
      <c r="AJ2400">
        <f t="shared" si="527"/>
        <v>0.25</v>
      </c>
      <c r="AK2400">
        <f t="shared" si="528"/>
        <v>0.5</v>
      </c>
      <c r="AL2400">
        <f t="shared" si="529"/>
        <v>0</v>
      </c>
      <c r="AM2400">
        <f t="shared" si="530"/>
        <v>0</v>
      </c>
      <c r="AN2400" s="6">
        <f t="shared" si="531"/>
        <v>0.8</v>
      </c>
      <c r="AO2400" t="str">
        <f>VLOOKUP(BD_PONDERACIONES[[#This Row],[Comuna]],Tabla3[#All],2,0)</f>
        <v>Cordillera</v>
      </c>
    </row>
    <row r="2401" spans="1:41" x14ac:dyDescent="0.35">
      <c r="A2401" t="s">
        <v>11953</v>
      </c>
      <c r="B2401" t="s">
        <v>11954</v>
      </c>
      <c r="C2401" t="s">
        <v>11955</v>
      </c>
      <c r="D2401" s="5">
        <v>44783</v>
      </c>
      <c r="E2401" s="5">
        <v>44767</v>
      </c>
      <c r="F2401" t="s">
        <v>763</v>
      </c>
      <c r="G2401" t="s">
        <v>11956</v>
      </c>
      <c r="H2401" t="s">
        <v>3456</v>
      </c>
      <c r="J2401" t="s">
        <v>756</v>
      </c>
      <c r="K2401" t="s">
        <v>756</v>
      </c>
      <c r="L2401" t="s">
        <v>757</v>
      </c>
      <c r="M2401" t="s">
        <v>757</v>
      </c>
      <c r="N2401" t="s">
        <v>756</v>
      </c>
      <c r="O2401" t="s">
        <v>756</v>
      </c>
      <c r="P2401" t="s">
        <v>758</v>
      </c>
      <c r="Q2401" t="s">
        <v>759</v>
      </c>
      <c r="R2401" t="s">
        <v>759</v>
      </c>
      <c r="S2401" t="s">
        <v>757</v>
      </c>
      <c r="T2401" t="s">
        <v>757</v>
      </c>
      <c r="U2401" t="s">
        <v>757</v>
      </c>
      <c r="V2401" t="s">
        <v>756</v>
      </c>
      <c r="W2401" t="s">
        <v>768</v>
      </c>
      <c r="X2401" t="s">
        <v>11923</v>
      </c>
      <c r="Y2401" t="str">
        <f t="shared" si="518"/>
        <v>julio</v>
      </c>
      <c r="Z2401">
        <f>YEAR(BD_PONDERACIONES[[#This Row],[Fecha Ejecución del Ticket]])</f>
        <v>2022</v>
      </c>
      <c r="AA2401" t="str">
        <f t="shared" si="519"/>
        <v>agosto</v>
      </c>
      <c r="AB2401">
        <f>YEAR(BD_PONDERACIONES[[#This Row],[Fecha de Inspección]])</f>
        <v>2022</v>
      </c>
      <c r="AC2401">
        <f t="shared" si="520"/>
        <v>0.5</v>
      </c>
      <c r="AD2401">
        <f t="shared" si="521"/>
        <v>0.5</v>
      </c>
      <c r="AE2401">
        <f t="shared" si="522"/>
        <v>0.5</v>
      </c>
      <c r="AF2401">
        <f t="shared" si="523"/>
        <v>0.5</v>
      </c>
      <c r="AG2401">
        <f t="shared" si="524"/>
        <v>0.5</v>
      </c>
      <c r="AH2401">
        <f t="shared" si="525"/>
        <v>0.5</v>
      </c>
      <c r="AI2401">
        <f t="shared" si="526"/>
        <v>0.25</v>
      </c>
      <c r="AJ2401">
        <f t="shared" si="527"/>
        <v>0.25</v>
      </c>
      <c r="AK2401">
        <f t="shared" si="528"/>
        <v>0.5</v>
      </c>
      <c r="AL2401">
        <f t="shared" si="529"/>
        <v>0.5</v>
      </c>
      <c r="AM2401">
        <f t="shared" si="530"/>
        <v>0.17499999999999999</v>
      </c>
      <c r="AN2401" s="6">
        <f t="shared" si="531"/>
        <v>0.93500000000000005</v>
      </c>
      <c r="AO2401" t="str">
        <f>VLOOKUP(BD_PONDERACIONES[[#This Row],[Comuna]],Tabla3[#All],2,0)</f>
        <v>Cordillera</v>
      </c>
    </row>
    <row r="2402" spans="1:41" x14ac:dyDescent="0.35">
      <c r="A2402" t="s">
        <v>11957</v>
      </c>
      <c r="B2402" t="s">
        <v>11958</v>
      </c>
      <c r="C2402" t="s">
        <v>11959</v>
      </c>
      <c r="D2402" s="5">
        <v>44783</v>
      </c>
      <c r="E2402" s="5">
        <v>44758</v>
      </c>
      <c r="F2402" t="s">
        <v>753</v>
      </c>
      <c r="G2402" t="s">
        <v>11960</v>
      </c>
      <c r="H2402" t="s">
        <v>3456</v>
      </c>
      <c r="J2402" t="s">
        <v>756</v>
      </c>
      <c r="K2402" t="s">
        <v>756</v>
      </c>
      <c r="L2402" t="s">
        <v>757</v>
      </c>
      <c r="M2402" t="s">
        <v>757</v>
      </c>
      <c r="N2402" t="s">
        <v>756</v>
      </c>
      <c r="O2402" t="s">
        <v>756</v>
      </c>
      <c r="P2402" t="s">
        <v>758</v>
      </c>
      <c r="Q2402" t="s">
        <v>759</v>
      </c>
      <c r="R2402" t="s">
        <v>759</v>
      </c>
      <c r="S2402" t="s">
        <v>757</v>
      </c>
      <c r="T2402" t="s">
        <v>757</v>
      </c>
      <c r="U2402" t="s">
        <v>757</v>
      </c>
      <c r="V2402" t="s">
        <v>756</v>
      </c>
      <c r="W2402" t="s">
        <v>756</v>
      </c>
      <c r="X2402" t="s">
        <v>11961</v>
      </c>
      <c r="Y2402" t="str">
        <f t="shared" si="518"/>
        <v>julio</v>
      </c>
      <c r="Z2402">
        <f>YEAR(BD_PONDERACIONES[[#This Row],[Fecha Ejecución del Ticket]])</f>
        <v>2022</v>
      </c>
      <c r="AA2402" t="str">
        <f t="shared" si="519"/>
        <v>agosto</v>
      </c>
      <c r="AB2402">
        <f>YEAR(BD_PONDERACIONES[[#This Row],[Fecha de Inspección]])</f>
        <v>2022</v>
      </c>
      <c r="AC2402">
        <f t="shared" si="520"/>
        <v>0.5</v>
      </c>
      <c r="AD2402">
        <f t="shared" si="521"/>
        <v>0.5</v>
      </c>
      <c r="AE2402">
        <f t="shared" si="522"/>
        <v>0.5</v>
      </c>
      <c r="AF2402">
        <f t="shared" si="523"/>
        <v>0.5</v>
      </c>
      <c r="AG2402">
        <f t="shared" si="524"/>
        <v>0.5</v>
      </c>
      <c r="AH2402">
        <f t="shared" si="525"/>
        <v>0.5</v>
      </c>
      <c r="AI2402">
        <f t="shared" si="526"/>
        <v>0.25</v>
      </c>
      <c r="AJ2402">
        <f t="shared" si="527"/>
        <v>0.25</v>
      </c>
      <c r="AK2402">
        <f t="shared" si="528"/>
        <v>0.5</v>
      </c>
      <c r="AL2402">
        <f t="shared" si="529"/>
        <v>0.5</v>
      </c>
      <c r="AM2402">
        <f t="shared" si="530"/>
        <v>0.5</v>
      </c>
      <c r="AN2402" s="6">
        <f t="shared" si="531"/>
        <v>1</v>
      </c>
      <c r="AO2402" t="str">
        <f>VLOOKUP(BD_PONDERACIONES[[#This Row],[Comuna]],Tabla3[#All],2,0)</f>
        <v>Cordillera</v>
      </c>
    </row>
    <row r="2403" spans="1:41" x14ac:dyDescent="0.35">
      <c r="A2403" t="s">
        <v>11962</v>
      </c>
      <c r="B2403" t="s">
        <v>11963</v>
      </c>
      <c r="C2403" t="s">
        <v>11964</v>
      </c>
      <c r="D2403" s="5">
        <v>44783</v>
      </c>
      <c r="E2403" s="5">
        <v>44750</v>
      </c>
      <c r="F2403" t="s">
        <v>753</v>
      </c>
      <c r="G2403" t="s">
        <v>11965</v>
      </c>
      <c r="H2403" t="s">
        <v>3456</v>
      </c>
      <c r="J2403" t="s">
        <v>756</v>
      </c>
      <c r="K2403" t="s">
        <v>756</v>
      </c>
      <c r="L2403" t="s">
        <v>773</v>
      </c>
      <c r="M2403" t="s">
        <v>773</v>
      </c>
      <c r="N2403" t="s">
        <v>756</v>
      </c>
      <c r="O2403" t="s">
        <v>756</v>
      </c>
      <c r="P2403" t="s">
        <v>758</v>
      </c>
      <c r="Q2403" t="s">
        <v>759</v>
      </c>
      <c r="R2403" t="s">
        <v>759</v>
      </c>
      <c r="S2403" t="s">
        <v>757</v>
      </c>
      <c r="T2403" t="s">
        <v>757</v>
      </c>
      <c r="U2403" t="s">
        <v>757</v>
      </c>
      <c r="V2403" t="s">
        <v>756</v>
      </c>
      <c r="W2403" t="s">
        <v>768</v>
      </c>
      <c r="X2403" t="s">
        <v>11966</v>
      </c>
      <c r="Y2403" t="str">
        <f t="shared" si="518"/>
        <v>julio</v>
      </c>
      <c r="Z2403">
        <f>YEAR(BD_PONDERACIONES[[#This Row],[Fecha Ejecución del Ticket]])</f>
        <v>2022</v>
      </c>
      <c r="AA2403" t="str">
        <f t="shared" si="519"/>
        <v>agosto</v>
      </c>
      <c r="AB2403">
        <f>YEAR(BD_PONDERACIONES[[#This Row],[Fecha de Inspección]])</f>
        <v>2022</v>
      </c>
      <c r="AC2403">
        <f t="shared" si="520"/>
        <v>0.5</v>
      </c>
      <c r="AD2403">
        <f t="shared" si="521"/>
        <v>0.5</v>
      </c>
      <c r="AE2403">
        <f t="shared" si="522"/>
        <v>0</v>
      </c>
      <c r="AF2403">
        <f t="shared" si="523"/>
        <v>0</v>
      </c>
      <c r="AG2403">
        <f t="shared" si="524"/>
        <v>0.5</v>
      </c>
      <c r="AH2403">
        <f t="shared" si="525"/>
        <v>0.5</v>
      </c>
      <c r="AI2403">
        <f t="shared" si="526"/>
        <v>0.25</v>
      </c>
      <c r="AJ2403">
        <f t="shared" si="527"/>
        <v>0.25</v>
      </c>
      <c r="AK2403">
        <f t="shared" si="528"/>
        <v>0.5</v>
      </c>
      <c r="AL2403">
        <f t="shared" si="529"/>
        <v>0.5</v>
      </c>
      <c r="AM2403">
        <f t="shared" si="530"/>
        <v>0.17499999999999999</v>
      </c>
      <c r="AN2403" s="6">
        <f t="shared" si="531"/>
        <v>0.63500000000000001</v>
      </c>
      <c r="AO2403" t="str">
        <f>VLOOKUP(BD_PONDERACIONES[[#This Row],[Comuna]],Tabla3[#All],2,0)</f>
        <v>Cordillera</v>
      </c>
    </row>
    <row r="2404" spans="1:41" x14ac:dyDescent="0.35">
      <c r="A2404" t="s">
        <v>11967</v>
      </c>
      <c r="B2404" t="s">
        <v>11968</v>
      </c>
      <c r="C2404" t="s">
        <v>11969</v>
      </c>
      <c r="D2404" s="5">
        <v>44783</v>
      </c>
      <c r="E2404" s="5">
        <v>44763</v>
      </c>
      <c r="F2404" t="s">
        <v>763</v>
      </c>
      <c r="G2404" t="s">
        <v>11970</v>
      </c>
      <c r="H2404" t="s">
        <v>3456</v>
      </c>
      <c r="J2404" t="s">
        <v>756</v>
      </c>
      <c r="K2404" t="s">
        <v>756</v>
      </c>
      <c r="L2404" t="s">
        <v>757</v>
      </c>
      <c r="M2404" t="s">
        <v>757</v>
      </c>
      <c r="N2404" t="s">
        <v>756</v>
      </c>
      <c r="O2404" t="s">
        <v>756</v>
      </c>
      <c r="P2404" t="s">
        <v>758</v>
      </c>
      <c r="Q2404" t="s">
        <v>759</v>
      </c>
      <c r="R2404" t="s">
        <v>759</v>
      </c>
      <c r="S2404" t="s">
        <v>757</v>
      </c>
      <c r="T2404" t="s">
        <v>757</v>
      </c>
      <c r="U2404" t="s">
        <v>757</v>
      </c>
      <c r="V2404" t="s">
        <v>756</v>
      </c>
      <c r="W2404" t="s">
        <v>768</v>
      </c>
      <c r="X2404" t="s">
        <v>11923</v>
      </c>
      <c r="Y2404" t="str">
        <f t="shared" si="518"/>
        <v>julio</v>
      </c>
      <c r="Z2404">
        <f>YEAR(BD_PONDERACIONES[[#This Row],[Fecha Ejecución del Ticket]])</f>
        <v>2022</v>
      </c>
      <c r="AA2404" t="str">
        <f t="shared" si="519"/>
        <v>agosto</v>
      </c>
      <c r="AB2404">
        <f>YEAR(BD_PONDERACIONES[[#This Row],[Fecha de Inspección]])</f>
        <v>2022</v>
      </c>
      <c r="AC2404">
        <f t="shared" si="520"/>
        <v>0.5</v>
      </c>
      <c r="AD2404">
        <f t="shared" si="521"/>
        <v>0.5</v>
      </c>
      <c r="AE2404">
        <f t="shared" si="522"/>
        <v>0.5</v>
      </c>
      <c r="AF2404">
        <f t="shared" si="523"/>
        <v>0.5</v>
      </c>
      <c r="AG2404">
        <f t="shared" si="524"/>
        <v>0.5</v>
      </c>
      <c r="AH2404">
        <f t="shared" si="525"/>
        <v>0.5</v>
      </c>
      <c r="AI2404">
        <f t="shared" si="526"/>
        <v>0.25</v>
      </c>
      <c r="AJ2404">
        <f t="shared" si="527"/>
        <v>0.25</v>
      </c>
      <c r="AK2404">
        <f t="shared" si="528"/>
        <v>0.5</v>
      </c>
      <c r="AL2404">
        <f t="shared" si="529"/>
        <v>0.5</v>
      </c>
      <c r="AM2404">
        <f t="shared" si="530"/>
        <v>0.17499999999999999</v>
      </c>
      <c r="AN2404" s="6">
        <f t="shared" si="531"/>
        <v>0.93500000000000005</v>
      </c>
      <c r="AO2404" t="str">
        <f>VLOOKUP(BD_PONDERACIONES[[#This Row],[Comuna]],Tabla3[#All],2,0)</f>
        <v>Cordillera</v>
      </c>
    </row>
    <row r="2405" spans="1:41" x14ac:dyDescent="0.35">
      <c r="A2405" t="s">
        <v>11971</v>
      </c>
      <c r="B2405" t="s">
        <v>11972</v>
      </c>
      <c r="C2405" t="s">
        <v>11973</v>
      </c>
      <c r="D2405" s="5">
        <v>44783</v>
      </c>
      <c r="E2405" s="5">
        <v>44746</v>
      </c>
      <c r="F2405" t="s">
        <v>753</v>
      </c>
      <c r="G2405" t="s">
        <v>11974</v>
      </c>
      <c r="H2405" t="s">
        <v>3456</v>
      </c>
      <c r="J2405" t="s">
        <v>756</v>
      </c>
      <c r="K2405" t="s">
        <v>756</v>
      </c>
      <c r="L2405" t="s">
        <v>757</v>
      </c>
      <c r="M2405" t="s">
        <v>757</v>
      </c>
      <c r="N2405" t="s">
        <v>756</v>
      </c>
      <c r="O2405" t="s">
        <v>756</v>
      </c>
      <c r="P2405" t="s">
        <v>758</v>
      </c>
      <c r="Q2405" t="s">
        <v>759</v>
      </c>
      <c r="R2405" t="s">
        <v>759</v>
      </c>
      <c r="S2405" t="s">
        <v>757</v>
      </c>
      <c r="T2405" t="s">
        <v>757</v>
      </c>
      <c r="U2405" t="s">
        <v>757</v>
      </c>
      <c r="V2405" t="s">
        <v>756</v>
      </c>
      <c r="W2405" t="s">
        <v>768</v>
      </c>
      <c r="X2405" t="s">
        <v>11975</v>
      </c>
      <c r="Y2405" t="str">
        <f t="shared" si="518"/>
        <v>julio</v>
      </c>
      <c r="Z2405">
        <f>YEAR(BD_PONDERACIONES[[#This Row],[Fecha Ejecución del Ticket]])</f>
        <v>2022</v>
      </c>
      <c r="AA2405" t="str">
        <f t="shared" si="519"/>
        <v>agosto</v>
      </c>
      <c r="AB2405">
        <f>YEAR(BD_PONDERACIONES[[#This Row],[Fecha de Inspección]])</f>
        <v>2022</v>
      </c>
      <c r="AC2405">
        <f t="shared" si="520"/>
        <v>0.5</v>
      </c>
      <c r="AD2405">
        <f t="shared" si="521"/>
        <v>0.5</v>
      </c>
      <c r="AE2405">
        <f t="shared" si="522"/>
        <v>0.5</v>
      </c>
      <c r="AF2405">
        <f t="shared" si="523"/>
        <v>0.5</v>
      </c>
      <c r="AG2405">
        <f t="shared" si="524"/>
        <v>0.5</v>
      </c>
      <c r="AH2405">
        <f t="shared" si="525"/>
        <v>0.5</v>
      </c>
      <c r="AI2405">
        <f t="shared" si="526"/>
        <v>0.25</v>
      </c>
      <c r="AJ2405">
        <f t="shared" si="527"/>
        <v>0.25</v>
      </c>
      <c r="AK2405">
        <f t="shared" si="528"/>
        <v>0.5</v>
      </c>
      <c r="AL2405">
        <f t="shared" si="529"/>
        <v>0.5</v>
      </c>
      <c r="AM2405">
        <f t="shared" si="530"/>
        <v>0.17499999999999999</v>
      </c>
      <c r="AN2405" s="6">
        <f t="shared" si="531"/>
        <v>0.93500000000000005</v>
      </c>
      <c r="AO2405" t="str">
        <f>VLOOKUP(BD_PONDERACIONES[[#This Row],[Comuna]],Tabla3[#All],2,0)</f>
        <v>Cordillera</v>
      </c>
    </row>
    <row r="2406" spans="1:41" x14ac:dyDescent="0.35">
      <c r="A2406" t="s">
        <v>11976</v>
      </c>
      <c r="B2406" t="s">
        <v>11977</v>
      </c>
      <c r="C2406" t="s">
        <v>11978</v>
      </c>
      <c r="D2406" s="5">
        <v>44783</v>
      </c>
      <c r="E2406" s="5">
        <v>44763</v>
      </c>
      <c r="F2406" t="s">
        <v>763</v>
      </c>
      <c r="G2406" t="s">
        <v>11979</v>
      </c>
      <c r="H2406" t="s">
        <v>3456</v>
      </c>
      <c r="J2406" t="s">
        <v>756</v>
      </c>
      <c r="K2406" t="s">
        <v>756</v>
      </c>
      <c r="L2406" t="s">
        <v>757</v>
      </c>
      <c r="M2406" t="s">
        <v>757</v>
      </c>
      <c r="N2406" t="s">
        <v>756</v>
      </c>
      <c r="O2406" t="s">
        <v>756</v>
      </c>
      <c r="P2406" t="s">
        <v>758</v>
      </c>
      <c r="Q2406" t="s">
        <v>759</v>
      </c>
      <c r="R2406" t="s">
        <v>759</v>
      </c>
      <c r="S2406" t="s">
        <v>757</v>
      </c>
      <c r="T2406" t="s">
        <v>757</v>
      </c>
      <c r="U2406" t="s">
        <v>757</v>
      </c>
      <c r="V2406" t="s">
        <v>756</v>
      </c>
      <c r="W2406" t="s">
        <v>768</v>
      </c>
      <c r="X2406" t="s">
        <v>11980</v>
      </c>
      <c r="Y2406" t="str">
        <f t="shared" si="518"/>
        <v>julio</v>
      </c>
      <c r="Z2406">
        <f>YEAR(BD_PONDERACIONES[[#This Row],[Fecha Ejecución del Ticket]])</f>
        <v>2022</v>
      </c>
      <c r="AA2406" t="str">
        <f t="shared" si="519"/>
        <v>agosto</v>
      </c>
      <c r="AB2406">
        <f>YEAR(BD_PONDERACIONES[[#This Row],[Fecha de Inspección]])</f>
        <v>2022</v>
      </c>
      <c r="AC2406">
        <f t="shared" si="520"/>
        <v>0.5</v>
      </c>
      <c r="AD2406">
        <f t="shared" si="521"/>
        <v>0.5</v>
      </c>
      <c r="AE2406">
        <f t="shared" si="522"/>
        <v>0.5</v>
      </c>
      <c r="AF2406">
        <f t="shared" si="523"/>
        <v>0.5</v>
      </c>
      <c r="AG2406">
        <f t="shared" si="524"/>
        <v>0.5</v>
      </c>
      <c r="AH2406">
        <f t="shared" si="525"/>
        <v>0.5</v>
      </c>
      <c r="AI2406">
        <f t="shared" si="526"/>
        <v>0.25</v>
      </c>
      <c r="AJ2406">
        <f t="shared" si="527"/>
        <v>0.25</v>
      </c>
      <c r="AK2406">
        <f t="shared" si="528"/>
        <v>0.5</v>
      </c>
      <c r="AL2406">
        <f t="shared" si="529"/>
        <v>0.5</v>
      </c>
      <c r="AM2406">
        <f t="shared" si="530"/>
        <v>0.17499999999999999</v>
      </c>
      <c r="AN2406" s="6">
        <f t="shared" si="531"/>
        <v>0.93500000000000005</v>
      </c>
      <c r="AO2406" t="str">
        <f>VLOOKUP(BD_PONDERACIONES[[#This Row],[Comuna]],Tabla3[#All],2,0)</f>
        <v>Cordillera</v>
      </c>
    </row>
    <row r="2407" spans="1:41" x14ac:dyDescent="0.35">
      <c r="A2407" t="s">
        <v>11981</v>
      </c>
      <c r="B2407" t="s">
        <v>11982</v>
      </c>
      <c r="C2407" t="s">
        <v>11983</v>
      </c>
      <c r="D2407" s="5">
        <v>44783</v>
      </c>
      <c r="E2407" s="5">
        <v>44747</v>
      </c>
      <c r="F2407" t="s">
        <v>753</v>
      </c>
      <c r="G2407" t="s">
        <v>11984</v>
      </c>
      <c r="H2407" t="s">
        <v>3456</v>
      </c>
      <c r="J2407" t="s">
        <v>756</v>
      </c>
      <c r="K2407" t="s">
        <v>756</v>
      </c>
      <c r="L2407" t="s">
        <v>773</v>
      </c>
      <c r="M2407" t="s">
        <v>773</v>
      </c>
      <c r="N2407" t="s">
        <v>756</v>
      </c>
      <c r="O2407" t="s">
        <v>756</v>
      </c>
      <c r="P2407" t="s">
        <v>758</v>
      </c>
      <c r="Q2407" t="s">
        <v>759</v>
      </c>
      <c r="R2407" t="s">
        <v>759</v>
      </c>
      <c r="S2407" t="s">
        <v>757</v>
      </c>
      <c r="T2407" t="s">
        <v>757</v>
      </c>
      <c r="U2407" t="s">
        <v>757</v>
      </c>
      <c r="V2407" t="s">
        <v>756</v>
      </c>
      <c r="W2407" t="s">
        <v>768</v>
      </c>
      <c r="X2407" t="s">
        <v>11985</v>
      </c>
      <c r="Y2407" t="str">
        <f t="shared" si="518"/>
        <v>julio</v>
      </c>
      <c r="Z2407">
        <f>YEAR(BD_PONDERACIONES[[#This Row],[Fecha Ejecución del Ticket]])</f>
        <v>2022</v>
      </c>
      <c r="AA2407" t="str">
        <f t="shared" si="519"/>
        <v>agosto</v>
      </c>
      <c r="AB2407">
        <f>YEAR(BD_PONDERACIONES[[#This Row],[Fecha de Inspección]])</f>
        <v>2022</v>
      </c>
      <c r="AC2407">
        <f t="shared" si="520"/>
        <v>0.5</v>
      </c>
      <c r="AD2407">
        <f t="shared" si="521"/>
        <v>0.5</v>
      </c>
      <c r="AE2407">
        <f t="shared" si="522"/>
        <v>0</v>
      </c>
      <c r="AF2407">
        <f t="shared" si="523"/>
        <v>0</v>
      </c>
      <c r="AG2407">
        <f t="shared" si="524"/>
        <v>0.5</v>
      </c>
      <c r="AH2407">
        <f t="shared" si="525"/>
        <v>0.5</v>
      </c>
      <c r="AI2407">
        <f t="shared" si="526"/>
        <v>0.25</v>
      </c>
      <c r="AJ2407">
        <f t="shared" si="527"/>
        <v>0.25</v>
      </c>
      <c r="AK2407">
        <f t="shared" si="528"/>
        <v>0.5</v>
      </c>
      <c r="AL2407">
        <f t="shared" si="529"/>
        <v>0.5</v>
      </c>
      <c r="AM2407">
        <f t="shared" si="530"/>
        <v>0.17499999999999999</v>
      </c>
      <c r="AN2407" s="6">
        <f t="shared" si="531"/>
        <v>0.63500000000000001</v>
      </c>
      <c r="AO2407" t="str">
        <f>VLOOKUP(BD_PONDERACIONES[[#This Row],[Comuna]],Tabla3[#All],2,0)</f>
        <v>Cordillera</v>
      </c>
    </row>
    <row r="2408" spans="1:41" x14ac:dyDescent="0.35">
      <c r="A2408" t="s">
        <v>11986</v>
      </c>
      <c r="B2408" t="s">
        <v>11987</v>
      </c>
      <c r="C2408" t="s">
        <v>11988</v>
      </c>
      <c r="D2408" s="5">
        <v>44783</v>
      </c>
      <c r="E2408" s="5">
        <v>44762</v>
      </c>
      <c r="F2408" t="s">
        <v>763</v>
      </c>
      <c r="G2408" t="s">
        <v>11989</v>
      </c>
      <c r="H2408" t="s">
        <v>3456</v>
      </c>
      <c r="J2408" t="s">
        <v>756</v>
      </c>
      <c r="K2408" t="s">
        <v>756</v>
      </c>
      <c r="L2408" t="s">
        <v>757</v>
      </c>
      <c r="M2408" t="s">
        <v>757</v>
      </c>
      <c r="N2408" t="s">
        <v>756</v>
      </c>
      <c r="O2408" t="s">
        <v>756</v>
      </c>
      <c r="P2408" t="s">
        <v>765</v>
      </c>
      <c r="Q2408" t="s">
        <v>11990</v>
      </c>
      <c r="R2408" t="s">
        <v>11991</v>
      </c>
      <c r="S2408" t="s">
        <v>756</v>
      </c>
      <c r="T2408" t="s">
        <v>756</v>
      </c>
      <c r="U2408" t="s">
        <v>756</v>
      </c>
      <c r="V2408" t="s">
        <v>756</v>
      </c>
      <c r="W2408" t="s">
        <v>768</v>
      </c>
      <c r="X2408" t="s">
        <v>11992</v>
      </c>
      <c r="Y2408" t="str">
        <f t="shared" si="518"/>
        <v>julio</v>
      </c>
      <c r="Z2408">
        <f>YEAR(BD_PONDERACIONES[[#This Row],[Fecha Ejecución del Ticket]])</f>
        <v>2022</v>
      </c>
      <c r="AA2408" t="str">
        <f t="shared" si="519"/>
        <v>agosto</v>
      </c>
      <c r="AB2408">
        <f>YEAR(BD_PONDERACIONES[[#This Row],[Fecha de Inspección]])</f>
        <v>2022</v>
      </c>
      <c r="AC2408">
        <f t="shared" si="520"/>
        <v>0.5</v>
      </c>
      <c r="AD2408">
        <f t="shared" si="521"/>
        <v>0.5</v>
      </c>
      <c r="AE2408">
        <f t="shared" si="522"/>
        <v>0.5</v>
      </c>
      <c r="AF2408">
        <f t="shared" si="523"/>
        <v>0.5</v>
      </c>
      <c r="AG2408">
        <f t="shared" si="524"/>
        <v>0.5</v>
      </c>
      <c r="AH2408">
        <f t="shared" si="525"/>
        <v>0.5</v>
      </c>
      <c r="AI2408">
        <f t="shared" si="526"/>
        <v>0.25</v>
      </c>
      <c r="AJ2408">
        <f t="shared" si="527"/>
        <v>0.25</v>
      </c>
      <c r="AK2408">
        <f t="shared" si="528"/>
        <v>0.5</v>
      </c>
      <c r="AL2408">
        <f t="shared" si="529"/>
        <v>0.5</v>
      </c>
      <c r="AM2408">
        <f t="shared" si="530"/>
        <v>0.17499999999999999</v>
      </c>
      <c r="AN2408" s="6">
        <f t="shared" si="531"/>
        <v>0.93500000000000005</v>
      </c>
      <c r="AO2408" t="str">
        <f>VLOOKUP(BD_PONDERACIONES[[#This Row],[Comuna]],Tabla3[#All],2,0)</f>
        <v>Cordillera</v>
      </c>
    </row>
    <row r="2409" spans="1:41" x14ac:dyDescent="0.35">
      <c r="A2409" t="s">
        <v>11993</v>
      </c>
      <c r="B2409" t="s">
        <v>11994</v>
      </c>
      <c r="C2409" t="s">
        <v>11995</v>
      </c>
      <c r="D2409" s="5">
        <v>44783</v>
      </c>
      <c r="E2409" s="5">
        <v>44758</v>
      </c>
      <c r="F2409" t="s">
        <v>753</v>
      </c>
      <c r="G2409" t="s">
        <v>11996</v>
      </c>
      <c r="H2409" t="s">
        <v>3456</v>
      </c>
      <c r="J2409" t="s">
        <v>756</v>
      </c>
      <c r="K2409" t="s">
        <v>756</v>
      </c>
      <c r="L2409" t="s">
        <v>757</v>
      </c>
      <c r="M2409" t="s">
        <v>757</v>
      </c>
      <c r="N2409" t="s">
        <v>756</v>
      </c>
      <c r="O2409" t="s">
        <v>756</v>
      </c>
      <c r="P2409" t="s">
        <v>758</v>
      </c>
      <c r="Q2409" t="s">
        <v>759</v>
      </c>
      <c r="R2409" t="s">
        <v>759</v>
      </c>
      <c r="S2409" t="s">
        <v>757</v>
      </c>
      <c r="T2409" t="s">
        <v>757</v>
      </c>
      <c r="U2409" t="s">
        <v>757</v>
      </c>
      <c r="V2409" t="s">
        <v>768</v>
      </c>
      <c r="W2409" t="s">
        <v>768</v>
      </c>
      <c r="X2409" t="s">
        <v>885</v>
      </c>
      <c r="Y2409" t="str">
        <f t="shared" si="518"/>
        <v>julio</v>
      </c>
      <c r="Z2409">
        <f>YEAR(BD_PONDERACIONES[[#This Row],[Fecha Ejecución del Ticket]])</f>
        <v>2022</v>
      </c>
      <c r="AA2409" t="str">
        <f t="shared" si="519"/>
        <v>agosto</v>
      </c>
      <c r="AB2409">
        <f>YEAR(BD_PONDERACIONES[[#This Row],[Fecha de Inspección]])</f>
        <v>2022</v>
      </c>
      <c r="AC2409">
        <f t="shared" si="520"/>
        <v>0.5</v>
      </c>
      <c r="AD2409">
        <f t="shared" si="521"/>
        <v>0.5</v>
      </c>
      <c r="AE2409">
        <f t="shared" si="522"/>
        <v>0.5</v>
      </c>
      <c r="AF2409">
        <f t="shared" si="523"/>
        <v>0.5</v>
      </c>
      <c r="AG2409">
        <f t="shared" si="524"/>
        <v>0.5</v>
      </c>
      <c r="AH2409">
        <f t="shared" si="525"/>
        <v>0.5</v>
      </c>
      <c r="AI2409">
        <f t="shared" si="526"/>
        <v>0.25</v>
      </c>
      <c r="AJ2409">
        <f t="shared" si="527"/>
        <v>0.25</v>
      </c>
      <c r="AK2409">
        <f t="shared" si="528"/>
        <v>0.5</v>
      </c>
      <c r="AL2409">
        <f t="shared" si="529"/>
        <v>0.17499999999999999</v>
      </c>
      <c r="AM2409">
        <f t="shared" si="530"/>
        <v>0.17499999999999999</v>
      </c>
      <c r="AN2409" s="6">
        <f t="shared" si="531"/>
        <v>0.87</v>
      </c>
      <c r="AO2409" t="str">
        <f>VLOOKUP(BD_PONDERACIONES[[#This Row],[Comuna]],Tabla3[#All],2,0)</f>
        <v>Cordillera</v>
      </c>
    </row>
    <row r="2410" spans="1:41" x14ac:dyDescent="0.35">
      <c r="A2410" t="s">
        <v>11997</v>
      </c>
      <c r="B2410" t="s">
        <v>11998</v>
      </c>
      <c r="C2410" t="s">
        <v>11999</v>
      </c>
      <c r="D2410" s="5">
        <v>44783</v>
      </c>
      <c r="E2410" s="5">
        <v>44763</v>
      </c>
      <c r="F2410" t="s">
        <v>763</v>
      </c>
      <c r="G2410" t="s">
        <v>12000</v>
      </c>
      <c r="H2410" t="s">
        <v>3456</v>
      </c>
      <c r="J2410" t="s">
        <v>756</v>
      </c>
      <c r="K2410" t="s">
        <v>756</v>
      </c>
      <c r="L2410" t="s">
        <v>757</v>
      </c>
      <c r="M2410" t="s">
        <v>757</v>
      </c>
      <c r="N2410" t="s">
        <v>756</v>
      </c>
      <c r="O2410" t="s">
        <v>756</v>
      </c>
      <c r="P2410" t="s">
        <v>765</v>
      </c>
      <c r="Q2410" t="s">
        <v>12001</v>
      </c>
      <c r="R2410" t="s">
        <v>12002</v>
      </c>
      <c r="S2410" t="s">
        <v>756</v>
      </c>
      <c r="T2410" t="s">
        <v>756</v>
      </c>
      <c r="U2410" t="s">
        <v>756</v>
      </c>
      <c r="V2410" t="s">
        <v>756</v>
      </c>
      <c r="W2410" t="s">
        <v>768</v>
      </c>
      <c r="X2410" t="s">
        <v>12003</v>
      </c>
      <c r="Y2410" t="str">
        <f t="shared" si="518"/>
        <v>julio</v>
      </c>
      <c r="Z2410">
        <f>YEAR(BD_PONDERACIONES[[#This Row],[Fecha Ejecución del Ticket]])</f>
        <v>2022</v>
      </c>
      <c r="AA2410" t="str">
        <f t="shared" si="519"/>
        <v>agosto</v>
      </c>
      <c r="AB2410">
        <f>YEAR(BD_PONDERACIONES[[#This Row],[Fecha de Inspección]])</f>
        <v>2022</v>
      </c>
      <c r="AC2410">
        <f t="shared" si="520"/>
        <v>0.5</v>
      </c>
      <c r="AD2410">
        <f t="shared" si="521"/>
        <v>0.5</v>
      </c>
      <c r="AE2410">
        <f t="shared" si="522"/>
        <v>0.5</v>
      </c>
      <c r="AF2410">
        <f t="shared" si="523"/>
        <v>0.5</v>
      </c>
      <c r="AG2410">
        <f t="shared" si="524"/>
        <v>0.5</v>
      </c>
      <c r="AH2410">
        <f t="shared" si="525"/>
        <v>0.5</v>
      </c>
      <c r="AI2410">
        <f t="shared" si="526"/>
        <v>0.25</v>
      </c>
      <c r="AJ2410">
        <f t="shared" si="527"/>
        <v>0.25</v>
      </c>
      <c r="AK2410">
        <f t="shared" si="528"/>
        <v>0.5</v>
      </c>
      <c r="AL2410">
        <f t="shared" si="529"/>
        <v>0.5</v>
      </c>
      <c r="AM2410">
        <f t="shared" si="530"/>
        <v>0.17499999999999999</v>
      </c>
      <c r="AN2410" s="6">
        <f t="shared" si="531"/>
        <v>0.93500000000000005</v>
      </c>
      <c r="AO2410" t="str">
        <f>VLOOKUP(BD_PONDERACIONES[[#This Row],[Comuna]],Tabla3[#All],2,0)</f>
        <v>Cordillera</v>
      </c>
    </row>
    <row r="2411" spans="1:41" x14ac:dyDescent="0.35">
      <c r="A2411" t="s">
        <v>12004</v>
      </c>
      <c r="B2411" t="s">
        <v>12005</v>
      </c>
      <c r="C2411" t="s">
        <v>12006</v>
      </c>
      <c r="D2411" s="5">
        <v>44783</v>
      </c>
      <c r="E2411" s="5">
        <v>44754</v>
      </c>
      <c r="F2411" t="s">
        <v>753</v>
      </c>
      <c r="G2411" t="s">
        <v>12007</v>
      </c>
      <c r="H2411" t="s">
        <v>3456</v>
      </c>
      <c r="J2411" t="s">
        <v>756</v>
      </c>
      <c r="K2411" t="s">
        <v>756</v>
      </c>
      <c r="L2411" t="s">
        <v>773</v>
      </c>
      <c r="M2411" t="s">
        <v>773</v>
      </c>
      <c r="N2411" t="s">
        <v>756</v>
      </c>
      <c r="O2411" t="s">
        <v>756</v>
      </c>
      <c r="P2411" t="s">
        <v>758</v>
      </c>
      <c r="Q2411" t="s">
        <v>759</v>
      </c>
      <c r="R2411" t="s">
        <v>759</v>
      </c>
      <c r="S2411" t="s">
        <v>757</v>
      </c>
      <c r="T2411" t="s">
        <v>757</v>
      </c>
      <c r="U2411" t="s">
        <v>757</v>
      </c>
      <c r="V2411" t="s">
        <v>756</v>
      </c>
      <c r="W2411" t="s">
        <v>768</v>
      </c>
      <c r="X2411" t="s">
        <v>12008</v>
      </c>
      <c r="Y2411" t="str">
        <f t="shared" si="518"/>
        <v>julio</v>
      </c>
      <c r="Z2411">
        <f>YEAR(BD_PONDERACIONES[[#This Row],[Fecha Ejecución del Ticket]])</f>
        <v>2022</v>
      </c>
      <c r="AA2411" t="str">
        <f t="shared" si="519"/>
        <v>agosto</v>
      </c>
      <c r="AB2411">
        <f>YEAR(BD_PONDERACIONES[[#This Row],[Fecha de Inspección]])</f>
        <v>2022</v>
      </c>
      <c r="AC2411">
        <f t="shared" si="520"/>
        <v>0.5</v>
      </c>
      <c r="AD2411">
        <f t="shared" si="521"/>
        <v>0.5</v>
      </c>
      <c r="AE2411">
        <f t="shared" si="522"/>
        <v>0</v>
      </c>
      <c r="AF2411">
        <f t="shared" si="523"/>
        <v>0</v>
      </c>
      <c r="AG2411">
        <f t="shared" si="524"/>
        <v>0.5</v>
      </c>
      <c r="AH2411">
        <f t="shared" si="525"/>
        <v>0.5</v>
      </c>
      <c r="AI2411">
        <f t="shared" si="526"/>
        <v>0.25</v>
      </c>
      <c r="AJ2411">
        <f t="shared" si="527"/>
        <v>0.25</v>
      </c>
      <c r="AK2411">
        <f t="shared" si="528"/>
        <v>0.5</v>
      </c>
      <c r="AL2411">
        <f t="shared" si="529"/>
        <v>0.5</v>
      </c>
      <c r="AM2411">
        <f t="shared" si="530"/>
        <v>0.17499999999999999</v>
      </c>
      <c r="AN2411" s="6">
        <f t="shared" si="531"/>
        <v>0.63500000000000001</v>
      </c>
      <c r="AO2411" t="str">
        <f>VLOOKUP(BD_PONDERACIONES[[#This Row],[Comuna]],Tabla3[#All],2,0)</f>
        <v>Cordillera</v>
      </c>
    </row>
    <row r="2412" spans="1:41" x14ac:dyDescent="0.35">
      <c r="A2412" t="s">
        <v>12009</v>
      </c>
      <c r="B2412" t="s">
        <v>12010</v>
      </c>
      <c r="C2412" t="s">
        <v>12011</v>
      </c>
      <c r="D2412" s="5">
        <v>44783</v>
      </c>
      <c r="E2412" s="5">
        <v>44754</v>
      </c>
      <c r="F2412" t="s">
        <v>753</v>
      </c>
      <c r="G2412" t="s">
        <v>12012</v>
      </c>
      <c r="H2412" t="s">
        <v>3456</v>
      </c>
      <c r="J2412" t="s">
        <v>756</v>
      </c>
      <c r="K2412" t="s">
        <v>756</v>
      </c>
      <c r="L2412" t="s">
        <v>757</v>
      </c>
      <c r="M2412" t="s">
        <v>757</v>
      </c>
      <c r="N2412" t="s">
        <v>756</v>
      </c>
      <c r="O2412" t="s">
        <v>756</v>
      </c>
      <c r="P2412" t="s">
        <v>765</v>
      </c>
      <c r="Q2412" t="s">
        <v>759</v>
      </c>
      <c r="R2412" t="s">
        <v>759</v>
      </c>
      <c r="S2412" t="s">
        <v>757</v>
      </c>
      <c r="T2412" t="s">
        <v>757</v>
      </c>
      <c r="U2412" t="s">
        <v>757</v>
      </c>
      <c r="V2412" t="s">
        <v>756</v>
      </c>
      <c r="W2412" t="s">
        <v>768</v>
      </c>
      <c r="X2412" t="s">
        <v>11635</v>
      </c>
      <c r="Y2412" t="str">
        <f t="shared" si="518"/>
        <v>julio</v>
      </c>
      <c r="Z2412">
        <f>YEAR(BD_PONDERACIONES[[#This Row],[Fecha Ejecución del Ticket]])</f>
        <v>2022</v>
      </c>
      <c r="AA2412" t="str">
        <f t="shared" si="519"/>
        <v>agosto</v>
      </c>
      <c r="AB2412">
        <f>YEAR(BD_PONDERACIONES[[#This Row],[Fecha de Inspección]])</f>
        <v>2022</v>
      </c>
      <c r="AC2412">
        <f t="shared" si="520"/>
        <v>0.5</v>
      </c>
      <c r="AD2412">
        <f t="shared" si="521"/>
        <v>0.5</v>
      </c>
      <c r="AE2412">
        <f t="shared" si="522"/>
        <v>0.5</v>
      </c>
      <c r="AF2412">
        <f t="shared" si="523"/>
        <v>0.5</v>
      </c>
      <c r="AG2412">
        <f t="shared" si="524"/>
        <v>0.5</v>
      </c>
      <c r="AH2412">
        <f t="shared" si="525"/>
        <v>0.5</v>
      </c>
      <c r="AI2412">
        <f t="shared" si="526"/>
        <v>0.25</v>
      </c>
      <c r="AJ2412">
        <f t="shared" si="527"/>
        <v>0.25</v>
      </c>
      <c r="AK2412">
        <f t="shared" si="528"/>
        <v>0.5</v>
      </c>
      <c r="AL2412">
        <f t="shared" si="529"/>
        <v>0.5</v>
      </c>
      <c r="AM2412">
        <f t="shared" si="530"/>
        <v>0.17499999999999999</v>
      </c>
      <c r="AN2412" s="6">
        <f t="shared" si="531"/>
        <v>0.93500000000000005</v>
      </c>
      <c r="AO2412" t="str">
        <f>VLOOKUP(BD_PONDERACIONES[[#This Row],[Comuna]],Tabla3[#All],2,0)</f>
        <v>Cordillera</v>
      </c>
    </row>
    <row r="2413" spans="1:41" x14ac:dyDescent="0.35">
      <c r="A2413" t="s">
        <v>12013</v>
      </c>
      <c r="B2413" t="s">
        <v>12014</v>
      </c>
      <c r="C2413" t="s">
        <v>12015</v>
      </c>
      <c r="D2413" s="5">
        <v>44783</v>
      </c>
      <c r="E2413" s="5">
        <v>44765</v>
      </c>
      <c r="F2413" t="s">
        <v>763</v>
      </c>
      <c r="G2413" t="s">
        <v>12016</v>
      </c>
      <c r="H2413" t="s">
        <v>3456</v>
      </c>
      <c r="J2413" t="s">
        <v>756</v>
      </c>
      <c r="K2413" t="s">
        <v>756</v>
      </c>
      <c r="L2413" t="s">
        <v>757</v>
      </c>
      <c r="M2413" t="s">
        <v>757</v>
      </c>
      <c r="N2413" t="s">
        <v>756</v>
      </c>
      <c r="O2413" t="s">
        <v>756</v>
      </c>
      <c r="P2413" t="s">
        <v>765</v>
      </c>
      <c r="Q2413" t="s">
        <v>759</v>
      </c>
      <c r="R2413" t="s">
        <v>759</v>
      </c>
      <c r="S2413" t="s">
        <v>757</v>
      </c>
      <c r="T2413" t="s">
        <v>757</v>
      </c>
      <c r="U2413" t="s">
        <v>757</v>
      </c>
      <c r="V2413" t="s">
        <v>773</v>
      </c>
      <c r="W2413" t="s">
        <v>773</v>
      </c>
      <c r="X2413" t="s">
        <v>12017</v>
      </c>
      <c r="Y2413" t="str">
        <f t="shared" si="518"/>
        <v>julio</v>
      </c>
      <c r="Z2413">
        <f>YEAR(BD_PONDERACIONES[[#This Row],[Fecha Ejecución del Ticket]])</f>
        <v>2022</v>
      </c>
      <c r="AA2413" t="str">
        <f t="shared" si="519"/>
        <v>agosto</v>
      </c>
      <c r="AB2413">
        <f>YEAR(BD_PONDERACIONES[[#This Row],[Fecha de Inspección]])</f>
        <v>2022</v>
      </c>
      <c r="AC2413">
        <f t="shared" si="520"/>
        <v>0.5</v>
      </c>
      <c r="AD2413">
        <f t="shared" si="521"/>
        <v>0.5</v>
      </c>
      <c r="AE2413">
        <f t="shared" si="522"/>
        <v>0.5</v>
      </c>
      <c r="AF2413">
        <f t="shared" si="523"/>
        <v>0.5</v>
      </c>
      <c r="AG2413">
        <f t="shared" si="524"/>
        <v>0.5</v>
      </c>
      <c r="AH2413">
        <f t="shared" si="525"/>
        <v>0.5</v>
      </c>
      <c r="AI2413">
        <f t="shared" si="526"/>
        <v>0.25</v>
      </c>
      <c r="AJ2413">
        <f t="shared" si="527"/>
        <v>0.25</v>
      </c>
      <c r="AK2413">
        <f t="shared" si="528"/>
        <v>0.5</v>
      </c>
      <c r="AL2413">
        <f t="shared" si="529"/>
        <v>0</v>
      </c>
      <c r="AM2413">
        <f t="shared" si="530"/>
        <v>0</v>
      </c>
      <c r="AN2413" s="6">
        <f t="shared" si="531"/>
        <v>0.8</v>
      </c>
      <c r="AO2413" t="str">
        <f>VLOOKUP(BD_PONDERACIONES[[#This Row],[Comuna]],Tabla3[#All],2,0)</f>
        <v>Cordillera</v>
      </c>
    </row>
    <row r="2414" spans="1:41" x14ac:dyDescent="0.35">
      <c r="A2414" t="s">
        <v>12018</v>
      </c>
      <c r="B2414" t="s">
        <v>12019</v>
      </c>
      <c r="C2414" t="s">
        <v>12020</v>
      </c>
      <c r="D2414" s="5">
        <v>44783</v>
      </c>
      <c r="E2414" s="5">
        <v>44764</v>
      </c>
      <c r="F2414" t="s">
        <v>763</v>
      </c>
      <c r="G2414" t="s">
        <v>12021</v>
      </c>
      <c r="H2414" t="s">
        <v>3456</v>
      </c>
      <c r="J2414" t="s">
        <v>756</v>
      </c>
      <c r="K2414" t="s">
        <v>756</v>
      </c>
      <c r="L2414" t="s">
        <v>757</v>
      </c>
      <c r="M2414" t="s">
        <v>757</v>
      </c>
      <c r="N2414" t="s">
        <v>756</v>
      </c>
      <c r="O2414" t="s">
        <v>756</v>
      </c>
      <c r="P2414" t="s">
        <v>758</v>
      </c>
      <c r="Q2414" t="s">
        <v>759</v>
      </c>
      <c r="R2414" t="s">
        <v>759</v>
      </c>
      <c r="S2414" t="s">
        <v>757</v>
      </c>
      <c r="T2414" t="s">
        <v>757</v>
      </c>
      <c r="U2414" t="s">
        <v>757</v>
      </c>
      <c r="V2414" t="s">
        <v>756</v>
      </c>
      <c r="W2414" t="s">
        <v>768</v>
      </c>
      <c r="X2414" t="s">
        <v>12022</v>
      </c>
      <c r="Y2414" t="str">
        <f t="shared" si="518"/>
        <v>julio</v>
      </c>
      <c r="Z2414">
        <f>YEAR(BD_PONDERACIONES[[#This Row],[Fecha Ejecución del Ticket]])</f>
        <v>2022</v>
      </c>
      <c r="AA2414" t="str">
        <f t="shared" si="519"/>
        <v>agosto</v>
      </c>
      <c r="AB2414">
        <f>YEAR(BD_PONDERACIONES[[#This Row],[Fecha de Inspección]])</f>
        <v>2022</v>
      </c>
      <c r="AC2414">
        <f t="shared" si="520"/>
        <v>0.5</v>
      </c>
      <c r="AD2414">
        <f t="shared" si="521"/>
        <v>0.5</v>
      </c>
      <c r="AE2414">
        <f t="shared" si="522"/>
        <v>0.5</v>
      </c>
      <c r="AF2414">
        <f t="shared" si="523"/>
        <v>0.5</v>
      </c>
      <c r="AG2414">
        <f t="shared" si="524"/>
        <v>0.5</v>
      </c>
      <c r="AH2414">
        <f t="shared" si="525"/>
        <v>0.5</v>
      </c>
      <c r="AI2414">
        <f t="shared" si="526"/>
        <v>0.25</v>
      </c>
      <c r="AJ2414">
        <f t="shared" si="527"/>
        <v>0.25</v>
      </c>
      <c r="AK2414">
        <f t="shared" si="528"/>
        <v>0.5</v>
      </c>
      <c r="AL2414">
        <f t="shared" si="529"/>
        <v>0.5</v>
      </c>
      <c r="AM2414">
        <f t="shared" si="530"/>
        <v>0.17499999999999999</v>
      </c>
      <c r="AN2414" s="6">
        <f t="shared" si="531"/>
        <v>0.93500000000000005</v>
      </c>
      <c r="AO2414" t="str">
        <f>VLOOKUP(BD_PONDERACIONES[[#This Row],[Comuna]],Tabla3[#All],2,0)</f>
        <v>Cordillera</v>
      </c>
    </row>
    <row r="2415" spans="1:41" x14ac:dyDescent="0.35">
      <c r="A2415" t="s">
        <v>12023</v>
      </c>
      <c r="B2415" t="s">
        <v>12024</v>
      </c>
      <c r="C2415" t="s">
        <v>12025</v>
      </c>
      <c r="D2415" s="5">
        <v>44783</v>
      </c>
      <c r="E2415" s="5">
        <v>44763</v>
      </c>
      <c r="F2415" t="s">
        <v>763</v>
      </c>
      <c r="G2415" t="s">
        <v>12026</v>
      </c>
      <c r="H2415" t="s">
        <v>3456</v>
      </c>
      <c r="J2415" t="s">
        <v>756</v>
      </c>
      <c r="K2415" t="s">
        <v>756</v>
      </c>
      <c r="L2415" t="s">
        <v>757</v>
      </c>
      <c r="M2415" t="s">
        <v>757</v>
      </c>
      <c r="N2415" t="s">
        <v>756</v>
      </c>
      <c r="O2415" t="s">
        <v>756</v>
      </c>
      <c r="P2415" t="s">
        <v>765</v>
      </c>
      <c r="Q2415" t="s">
        <v>12027</v>
      </c>
      <c r="R2415" t="s">
        <v>12028</v>
      </c>
      <c r="S2415" t="s">
        <v>756</v>
      </c>
      <c r="T2415" t="s">
        <v>756</v>
      </c>
      <c r="U2415" t="s">
        <v>756</v>
      </c>
      <c r="V2415" t="s">
        <v>773</v>
      </c>
      <c r="W2415" t="s">
        <v>773</v>
      </c>
      <c r="X2415" t="s">
        <v>12029</v>
      </c>
      <c r="Y2415" t="str">
        <f t="shared" si="518"/>
        <v>julio</v>
      </c>
      <c r="Z2415">
        <f>YEAR(BD_PONDERACIONES[[#This Row],[Fecha Ejecución del Ticket]])</f>
        <v>2022</v>
      </c>
      <c r="AA2415" t="str">
        <f t="shared" si="519"/>
        <v>agosto</v>
      </c>
      <c r="AB2415">
        <f>YEAR(BD_PONDERACIONES[[#This Row],[Fecha de Inspección]])</f>
        <v>2022</v>
      </c>
      <c r="AC2415">
        <f t="shared" si="520"/>
        <v>0.5</v>
      </c>
      <c r="AD2415">
        <f t="shared" si="521"/>
        <v>0.5</v>
      </c>
      <c r="AE2415">
        <f t="shared" si="522"/>
        <v>0.5</v>
      </c>
      <c r="AF2415">
        <f t="shared" si="523"/>
        <v>0.5</v>
      </c>
      <c r="AG2415">
        <f t="shared" si="524"/>
        <v>0.5</v>
      </c>
      <c r="AH2415">
        <f t="shared" si="525"/>
        <v>0.5</v>
      </c>
      <c r="AI2415">
        <f t="shared" si="526"/>
        <v>0.25</v>
      </c>
      <c r="AJ2415">
        <f t="shared" si="527"/>
        <v>0.25</v>
      </c>
      <c r="AK2415">
        <f t="shared" si="528"/>
        <v>0.5</v>
      </c>
      <c r="AL2415">
        <f t="shared" si="529"/>
        <v>0</v>
      </c>
      <c r="AM2415">
        <f t="shared" si="530"/>
        <v>0</v>
      </c>
      <c r="AN2415" s="6">
        <f t="shared" si="531"/>
        <v>0.8</v>
      </c>
      <c r="AO2415" t="str">
        <f>VLOOKUP(BD_PONDERACIONES[[#This Row],[Comuna]],Tabla3[#All],2,0)</f>
        <v>Cordillera</v>
      </c>
    </row>
    <row r="2416" spans="1:41" x14ac:dyDescent="0.35">
      <c r="A2416" t="s">
        <v>12030</v>
      </c>
      <c r="B2416" t="s">
        <v>12031</v>
      </c>
      <c r="C2416" t="s">
        <v>12032</v>
      </c>
      <c r="D2416" s="5">
        <v>44784</v>
      </c>
      <c r="E2416" s="5">
        <v>44764</v>
      </c>
      <c r="F2416" t="s">
        <v>763</v>
      </c>
      <c r="G2416" t="s">
        <v>12033</v>
      </c>
      <c r="H2416" t="s">
        <v>3456</v>
      </c>
      <c r="J2416" t="s">
        <v>756</v>
      </c>
      <c r="K2416" t="s">
        <v>756</v>
      </c>
      <c r="L2416" t="s">
        <v>757</v>
      </c>
      <c r="M2416" t="s">
        <v>757</v>
      </c>
      <c r="N2416" t="s">
        <v>756</v>
      </c>
      <c r="O2416" t="s">
        <v>756</v>
      </c>
      <c r="P2416" t="s">
        <v>758</v>
      </c>
      <c r="Q2416" t="s">
        <v>759</v>
      </c>
      <c r="R2416" t="s">
        <v>759</v>
      </c>
      <c r="S2416" t="s">
        <v>757</v>
      </c>
      <c r="T2416" t="s">
        <v>757</v>
      </c>
      <c r="U2416" t="s">
        <v>757</v>
      </c>
      <c r="V2416" t="s">
        <v>773</v>
      </c>
      <c r="W2416" t="s">
        <v>773</v>
      </c>
      <c r="X2416" t="s">
        <v>12034</v>
      </c>
      <c r="Y2416" t="str">
        <f t="shared" si="518"/>
        <v>julio</v>
      </c>
      <c r="Z2416">
        <f>YEAR(BD_PONDERACIONES[[#This Row],[Fecha Ejecución del Ticket]])</f>
        <v>2022</v>
      </c>
      <c r="AA2416" t="str">
        <f t="shared" si="519"/>
        <v>agosto</v>
      </c>
      <c r="AB2416">
        <f>YEAR(BD_PONDERACIONES[[#This Row],[Fecha de Inspección]])</f>
        <v>2022</v>
      </c>
      <c r="AC2416">
        <f t="shared" si="520"/>
        <v>0.5</v>
      </c>
      <c r="AD2416">
        <f t="shared" si="521"/>
        <v>0.5</v>
      </c>
      <c r="AE2416">
        <f t="shared" si="522"/>
        <v>0.5</v>
      </c>
      <c r="AF2416">
        <f t="shared" si="523"/>
        <v>0.5</v>
      </c>
      <c r="AG2416">
        <f t="shared" si="524"/>
        <v>0.5</v>
      </c>
      <c r="AH2416">
        <f t="shared" si="525"/>
        <v>0.5</v>
      </c>
      <c r="AI2416">
        <f t="shared" si="526"/>
        <v>0.25</v>
      </c>
      <c r="AJ2416">
        <f t="shared" si="527"/>
        <v>0.25</v>
      </c>
      <c r="AK2416">
        <f t="shared" si="528"/>
        <v>0.5</v>
      </c>
      <c r="AL2416">
        <f t="shared" si="529"/>
        <v>0</v>
      </c>
      <c r="AM2416">
        <f t="shared" si="530"/>
        <v>0</v>
      </c>
      <c r="AN2416" s="6">
        <f t="shared" si="531"/>
        <v>0.8</v>
      </c>
      <c r="AO2416" t="str">
        <f>VLOOKUP(BD_PONDERACIONES[[#This Row],[Comuna]],Tabla3[#All],2,0)</f>
        <v>Cordillera</v>
      </c>
    </row>
    <row r="2417" spans="1:41" x14ac:dyDescent="0.35">
      <c r="A2417" t="s">
        <v>12035</v>
      </c>
      <c r="B2417" t="s">
        <v>12036</v>
      </c>
      <c r="C2417" t="s">
        <v>12037</v>
      </c>
      <c r="D2417" s="5">
        <v>44784</v>
      </c>
      <c r="E2417" s="5">
        <v>44763</v>
      </c>
      <c r="F2417" t="s">
        <v>763</v>
      </c>
      <c r="G2417" t="s">
        <v>12038</v>
      </c>
      <c r="H2417" t="s">
        <v>3456</v>
      </c>
      <c r="J2417" t="s">
        <v>756</v>
      </c>
      <c r="K2417" t="s">
        <v>756</v>
      </c>
      <c r="L2417" t="s">
        <v>757</v>
      </c>
      <c r="M2417" t="s">
        <v>757</v>
      </c>
      <c r="N2417" t="s">
        <v>756</v>
      </c>
      <c r="O2417" t="s">
        <v>756</v>
      </c>
      <c r="P2417" t="s">
        <v>758</v>
      </c>
      <c r="Q2417" t="s">
        <v>759</v>
      </c>
      <c r="R2417" t="s">
        <v>759</v>
      </c>
      <c r="S2417" t="s">
        <v>757</v>
      </c>
      <c r="T2417" t="s">
        <v>757</v>
      </c>
      <c r="U2417" t="s">
        <v>757</v>
      </c>
      <c r="V2417" t="s">
        <v>773</v>
      </c>
      <c r="W2417" t="s">
        <v>773</v>
      </c>
      <c r="X2417" t="s">
        <v>12039</v>
      </c>
      <c r="Y2417" t="str">
        <f t="shared" si="518"/>
        <v>julio</v>
      </c>
      <c r="Z2417">
        <f>YEAR(BD_PONDERACIONES[[#This Row],[Fecha Ejecución del Ticket]])</f>
        <v>2022</v>
      </c>
      <c r="AA2417" t="str">
        <f t="shared" si="519"/>
        <v>agosto</v>
      </c>
      <c r="AB2417">
        <f>YEAR(BD_PONDERACIONES[[#This Row],[Fecha de Inspección]])</f>
        <v>2022</v>
      </c>
      <c r="AC2417">
        <f t="shared" si="520"/>
        <v>0.5</v>
      </c>
      <c r="AD2417">
        <f t="shared" si="521"/>
        <v>0.5</v>
      </c>
      <c r="AE2417">
        <f t="shared" si="522"/>
        <v>0.5</v>
      </c>
      <c r="AF2417">
        <f t="shared" si="523"/>
        <v>0.5</v>
      </c>
      <c r="AG2417">
        <f t="shared" si="524"/>
        <v>0.5</v>
      </c>
      <c r="AH2417">
        <f t="shared" si="525"/>
        <v>0.5</v>
      </c>
      <c r="AI2417">
        <f t="shared" si="526"/>
        <v>0.25</v>
      </c>
      <c r="AJ2417">
        <f t="shared" si="527"/>
        <v>0.25</v>
      </c>
      <c r="AK2417">
        <f t="shared" si="528"/>
        <v>0.5</v>
      </c>
      <c r="AL2417">
        <f t="shared" si="529"/>
        <v>0</v>
      </c>
      <c r="AM2417">
        <f t="shared" si="530"/>
        <v>0</v>
      </c>
      <c r="AN2417" s="6">
        <f t="shared" si="531"/>
        <v>0.8</v>
      </c>
      <c r="AO2417" t="str">
        <f>VLOOKUP(BD_PONDERACIONES[[#This Row],[Comuna]],Tabla3[#All],2,0)</f>
        <v>Cordillera</v>
      </c>
    </row>
    <row r="2418" spans="1:41" x14ac:dyDescent="0.35">
      <c r="A2418" t="s">
        <v>12040</v>
      </c>
      <c r="B2418" t="s">
        <v>12041</v>
      </c>
      <c r="C2418" t="s">
        <v>12042</v>
      </c>
      <c r="D2418" s="5">
        <v>44784</v>
      </c>
      <c r="E2418" s="5">
        <v>44763</v>
      </c>
      <c r="F2418" t="s">
        <v>763</v>
      </c>
      <c r="G2418" t="s">
        <v>11669</v>
      </c>
      <c r="H2418" t="s">
        <v>3456</v>
      </c>
      <c r="J2418" t="s">
        <v>756</v>
      </c>
      <c r="K2418" t="s">
        <v>756</v>
      </c>
      <c r="L2418" t="s">
        <v>757</v>
      </c>
      <c r="M2418" t="s">
        <v>757</v>
      </c>
      <c r="N2418" t="s">
        <v>756</v>
      </c>
      <c r="O2418" t="s">
        <v>756</v>
      </c>
      <c r="P2418" t="s">
        <v>758</v>
      </c>
      <c r="Q2418" t="s">
        <v>759</v>
      </c>
      <c r="R2418" t="s">
        <v>759</v>
      </c>
      <c r="S2418" t="s">
        <v>757</v>
      </c>
      <c r="T2418" t="s">
        <v>757</v>
      </c>
      <c r="U2418" t="s">
        <v>757</v>
      </c>
      <c r="V2418" t="s">
        <v>756</v>
      </c>
      <c r="W2418" t="s">
        <v>768</v>
      </c>
      <c r="X2418" t="s">
        <v>12043</v>
      </c>
      <c r="Y2418" t="str">
        <f t="shared" si="518"/>
        <v>julio</v>
      </c>
      <c r="Z2418">
        <f>YEAR(BD_PONDERACIONES[[#This Row],[Fecha Ejecución del Ticket]])</f>
        <v>2022</v>
      </c>
      <c r="AA2418" t="str">
        <f t="shared" si="519"/>
        <v>agosto</v>
      </c>
      <c r="AB2418">
        <f>YEAR(BD_PONDERACIONES[[#This Row],[Fecha de Inspección]])</f>
        <v>2022</v>
      </c>
      <c r="AC2418">
        <f t="shared" si="520"/>
        <v>0.5</v>
      </c>
      <c r="AD2418">
        <f t="shared" si="521"/>
        <v>0.5</v>
      </c>
      <c r="AE2418">
        <f t="shared" si="522"/>
        <v>0.5</v>
      </c>
      <c r="AF2418">
        <f t="shared" si="523"/>
        <v>0.5</v>
      </c>
      <c r="AG2418">
        <f t="shared" si="524"/>
        <v>0.5</v>
      </c>
      <c r="AH2418">
        <f t="shared" si="525"/>
        <v>0.5</v>
      </c>
      <c r="AI2418">
        <f t="shared" si="526"/>
        <v>0.25</v>
      </c>
      <c r="AJ2418">
        <f t="shared" si="527"/>
        <v>0.25</v>
      </c>
      <c r="AK2418">
        <f t="shared" si="528"/>
        <v>0.5</v>
      </c>
      <c r="AL2418">
        <f t="shared" si="529"/>
        <v>0.5</v>
      </c>
      <c r="AM2418">
        <f t="shared" si="530"/>
        <v>0.17499999999999999</v>
      </c>
      <c r="AN2418" s="6">
        <f t="shared" si="531"/>
        <v>0.93500000000000005</v>
      </c>
      <c r="AO2418" t="str">
        <f>VLOOKUP(BD_PONDERACIONES[[#This Row],[Comuna]],Tabla3[#All],2,0)</f>
        <v>Cordillera</v>
      </c>
    </row>
    <row r="2419" spans="1:41" x14ac:dyDescent="0.35">
      <c r="A2419" t="s">
        <v>12044</v>
      </c>
      <c r="B2419" t="s">
        <v>12045</v>
      </c>
      <c r="C2419" t="s">
        <v>12046</v>
      </c>
      <c r="D2419" s="5">
        <v>44784</v>
      </c>
      <c r="E2419" s="5">
        <v>44756</v>
      </c>
      <c r="F2419" t="s">
        <v>753</v>
      </c>
      <c r="G2419" t="s">
        <v>12047</v>
      </c>
      <c r="H2419" t="s">
        <v>3456</v>
      </c>
      <c r="J2419" t="s">
        <v>756</v>
      </c>
      <c r="K2419" t="s">
        <v>756</v>
      </c>
      <c r="L2419" t="s">
        <v>757</v>
      </c>
      <c r="M2419" t="s">
        <v>757</v>
      </c>
      <c r="N2419" t="s">
        <v>756</v>
      </c>
      <c r="O2419" t="s">
        <v>756</v>
      </c>
      <c r="P2419" t="s">
        <v>758</v>
      </c>
      <c r="Q2419" t="s">
        <v>759</v>
      </c>
      <c r="R2419" t="s">
        <v>759</v>
      </c>
      <c r="S2419" t="s">
        <v>757</v>
      </c>
      <c r="T2419" t="s">
        <v>757</v>
      </c>
      <c r="U2419" t="s">
        <v>757</v>
      </c>
      <c r="V2419" t="s">
        <v>773</v>
      </c>
      <c r="W2419" t="s">
        <v>773</v>
      </c>
      <c r="X2419" t="s">
        <v>7623</v>
      </c>
      <c r="Y2419" t="str">
        <f t="shared" si="518"/>
        <v>julio</v>
      </c>
      <c r="Z2419">
        <f>YEAR(BD_PONDERACIONES[[#This Row],[Fecha Ejecución del Ticket]])</f>
        <v>2022</v>
      </c>
      <c r="AA2419" t="str">
        <f t="shared" si="519"/>
        <v>agosto</v>
      </c>
      <c r="AB2419">
        <f>YEAR(BD_PONDERACIONES[[#This Row],[Fecha de Inspección]])</f>
        <v>2022</v>
      </c>
      <c r="AC2419">
        <f t="shared" si="520"/>
        <v>0.5</v>
      </c>
      <c r="AD2419">
        <f t="shared" si="521"/>
        <v>0.5</v>
      </c>
      <c r="AE2419">
        <f t="shared" si="522"/>
        <v>0.5</v>
      </c>
      <c r="AF2419">
        <f t="shared" si="523"/>
        <v>0.5</v>
      </c>
      <c r="AG2419">
        <f t="shared" si="524"/>
        <v>0.5</v>
      </c>
      <c r="AH2419">
        <f t="shared" si="525"/>
        <v>0.5</v>
      </c>
      <c r="AI2419">
        <f t="shared" si="526"/>
        <v>0.25</v>
      </c>
      <c r="AJ2419">
        <f t="shared" si="527"/>
        <v>0.25</v>
      </c>
      <c r="AK2419">
        <f t="shared" si="528"/>
        <v>0.5</v>
      </c>
      <c r="AL2419">
        <f t="shared" si="529"/>
        <v>0</v>
      </c>
      <c r="AM2419">
        <f t="shared" si="530"/>
        <v>0</v>
      </c>
      <c r="AN2419" s="6">
        <f t="shared" si="531"/>
        <v>0.8</v>
      </c>
      <c r="AO2419" t="str">
        <f>VLOOKUP(BD_PONDERACIONES[[#This Row],[Comuna]],Tabla3[#All],2,0)</f>
        <v>Cordillera</v>
      </c>
    </row>
    <row r="2420" spans="1:41" x14ac:dyDescent="0.35">
      <c r="A2420" t="s">
        <v>12048</v>
      </c>
      <c r="B2420" t="s">
        <v>12049</v>
      </c>
      <c r="C2420" t="s">
        <v>12050</v>
      </c>
      <c r="D2420" s="5">
        <v>44784</v>
      </c>
      <c r="E2420" s="5">
        <v>44768</v>
      </c>
      <c r="F2420" t="s">
        <v>763</v>
      </c>
      <c r="G2420" t="s">
        <v>12051</v>
      </c>
      <c r="H2420" t="s">
        <v>3456</v>
      </c>
      <c r="J2420" t="s">
        <v>756</v>
      </c>
      <c r="K2420" t="s">
        <v>756</v>
      </c>
      <c r="L2420" t="s">
        <v>757</v>
      </c>
      <c r="M2420" t="s">
        <v>757</v>
      </c>
      <c r="N2420" t="s">
        <v>756</v>
      </c>
      <c r="O2420" t="s">
        <v>756</v>
      </c>
      <c r="P2420" t="s">
        <v>765</v>
      </c>
      <c r="Q2420" t="s">
        <v>12052</v>
      </c>
      <c r="R2420" t="s">
        <v>12053</v>
      </c>
      <c r="S2420" t="s">
        <v>756</v>
      </c>
      <c r="T2420" t="s">
        <v>756</v>
      </c>
      <c r="U2420" t="s">
        <v>756</v>
      </c>
      <c r="V2420" t="s">
        <v>756</v>
      </c>
      <c r="W2420" t="s">
        <v>768</v>
      </c>
      <c r="X2420" t="s">
        <v>12054</v>
      </c>
      <c r="Y2420" t="str">
        <f t="shared" si="518"/>
        <v>julio</v>
      </c>
      <c r="Z2420">
        <f>YEAR(BD_PONDERACIONES[[#This Row],[Fecha Ejecución del Ticket]])</f>
        <v>2022</v>
      </c>
      <c r="AA2420" t="str">
        <f t="shared" si="519"/>
        <v>agosto</v>
      </c>
      <c r="AB2420">
        <f>YEAR(BD_PONDERACIONES[[#This Row],[Fecha de Inspección]])</f>
        <v>2022</v>
      </c>
      <c r="AC2420">
        <f t="shared" si="520"/>
        <v>0.5</v>
      </c>
      <c r="AD2420">
        <f t="shared" si="521"/>
        <v>0.5</v>
      </c>
      <c r="AE2420">
        <f t="shared" si="522"/>
        <v>0.5</v>
      </c>
      <c r="AF2420">
        <f t="shared" si="523"/>
        <v>0.5</v>
      </c>
      <c r="AG2420">
        <f t="shared" si="524"/>
        <v>0.5</v>
      </c>
      <c r="AH2420">
        <f t="shared" si="525"/>
        <v>0.5</v>
      </c>
      <c r="AI2420">
        <f t="shared" si="526"/>
        <v>0.25</v>
      </c>
      <c r="AJ2420">
        <f t="shared" si="527"/>
        <v>0.25</v>
      </c>
      <c r="AK2420">
        <f t="shared" si="528"/>
        <v>0.5</v>
      </c>
      <c r="AL2420">
        <f t="shared" si="529"/>
        <v>0.5</v>
      </c>
      <c r="AM2420">
        <f t="shared" si="530"/>
        <v>0.17499999999999999</v>
      </c>
      <c r="AN2420" s="6">
        <f t="shared" si="531"/>
        <v>0.93500000000000005</v>
      </c>
      <c r="AO2420" t="str">
        <f>VLOOKUP(BD_PONDERACIONES[[#This Row],[Comuna]],Tabla3[#All],2,0)</f>
        <v>Cordillera</v>
      </c>
    </row>
    <row r="2421" spans="1:41" x14ac:dyDescent="0.35">
      <c r="A2421" t="s">
        <v>12055</v>
      </c>
      <c r="B2421" t="s">
        <v>12056</v>
      </c>
      <c r="C2421" t="s">
        <v>12057</v>
      </c>
      <c r="D2421" s="5">
        <v>44784</v>
      </c>
      <c r="E2421" s="5">
        <v>44764</v>
      </c>
      <c r="F2421" t="s">
        <v>763</v>
      </c>
      <c r="G2421" t="s">
        <v>12058</v>
      </c>
      <c r="H2421" t="s">
        <v>3456</v>
      </c>
      <c r="J2421" t="s">
        <v>756</v>
      </c>
      <c r="K2421" t="s">
        <v>756</v>
      </c>
      <c r="L2421" t="s">
        <v>757</v>
      </c>
      <c r="M2421" t="s">
        <v>757</v>
      </c>
      <c r="N2421" t="s">
        <v>756</v>
      </c>
      <c r="O2421" t="s">
        <v>756</v>
      </c>
      <c r="P2421" t="s">
        <v>765</v>
      </c>
      <c r="Q2421" t="s">
        <v>12052</v>
      </c>
      <c r="R2421" t="s">
        <v>12059</v>
      </c>
      <c r="S2421" t="s">
        <v>756</v>
      </c>
      <c r="T2421" t="s">
        <v>756</v>
      </c>
      <c r="U2421" t="s">
        <v>756</v>
      </c>
      <c r="V2421" t="s">
        <v>773</v>
      </c>
      <c r="W2421" t="s">
        <v>773</v>
      </c>
      <c r="X2421" t="s">
        <v>12060</v>
      </c>
      <c r="Y2421" t="str">
        <f t="shared" si="518"/>
        <v>julio</v>
      </c>
      <c r="Z2421">
        <f>YEAR(BD_PONDERACIONES[[#This Row],[Fecha Ejecución del Ticket]])</f>
        <v>2022</v>
      </c>
      <c r="AA2421" t="str">
        <f t="shared" si="519"/>
        <v>agosto</v>
      </c>
      <c r="AB2421">
        <f>YEAR(BD_PONDERACIONES[[#This Row],[Fecha de Inspección]])</f>
        <v>2022</v>
      </c>
      <c r="AC2421">
        <f t="shared" si="520"/>
        <v>0.5</v>
      </c>
      <c r="AD2421">
        <f t="shared" si="521"/>
        <v>0.5</v>
      </c>
      <c r="AE2421">
        <f t="shared" si="522"/>
        <v>0.5</v>
      </c>
      <c r="AF2421">
        <f t="shared" si="523"/>
        <v>0.5</v>
      </c>
      <c r="AG2421">
        <f t="shared" si="524"/>
        <v>0.5</v>
      </c>
      <c r="AH2421">
        <f t="shared" si="525"/>
        <v>0.5</v>
      </c>
      <c r="AI2421">
        <f t="shared" si="526"/>
        <v>0.25</v>
      </c>
      <c r="AJ2421">
        <f t="shared" si="527"/>
        <v>0.25</v>
      </c>
      <c r="AK2421">
        <f t="shared" si="528"/>
        <v>0.5</v>
      </c>
      <c r="AL2421">
        <f t="shared" si="529"/>
        <v>0</v>
      </c>
      <c r="AM2421">
        <f t="shared" si="530"/>
        <v>0</v>
      </c>
      <c r="AN2421" s="6">
        <f t="shared" si="531"/>
        <v>0.8</v>
      </c>
      <c r="AO2421" t="str">
        <f>VLOOKUP(BD_PONDERACIONES[[#This Row],[Comuna]],Tabla3[#All],2,0)</f>
        <v>Cordillera</v>
      </c>
    </row>
    <row r="2422" spans="1:41" x14ac:dyDescent="0.35">
      <c r="A2422" t="s">
        <v>12061</v>
      </c>
      <c r="B2422" t="s">
        <v>12062</v>
      </c>
      <c r="C2422" t="s">
        <v>12063</v>
      </c>
      <c r="D2422" s="5">
        <v>44784</v>
      </c>
      <c r="E2422" s="5">
        <v>44750</v>
      </c>
      <c r="F2422" t="s">
        <v>753</v>
      </c>
      <c r="G2422" t="s">
        <v>12064</v>
      </c>
      <c r="H2422" t="s">
        <v>3456</v>
      </c>
      <c r="J2422" t="s">
        <v>756</v>
      </c>
      <c r="K2422" t="s">
        <v>756</v>
      </c>
      <c r="L2422" t="s">
        <v>773</v>
      </c>
      <c r="M2422" t="s">
        <v>773</v>
      </c>
      <c r="N2422" t="s">
        <v>756</v>
      </c>
      <c r="O2422" t="s">
        <v>756</v>
      </c>
      <c r="P2422" t="s">
        <v>758</v>
      </c>
      <c r="Q2422" t="s">
        <v>759</v>
      </c>
      <c r="R2422" t="s">
        <v>759</v>
      </c>
      <c r="S2422" t="s">
        <v>757</v>
      </c>
      <c r="T2422" t="s">
        <v>757</v>
      </c>
      <c r="U2422" t="s">
        <v>757</v>
      </c>
      <c r="V2422" t="s">
        <v>756</v>
      </c>
      <c r="W2422" t="s">
        <v>768</v>
      </c>
      <c r="X2422" t="s">
        <v>12065</v>
      </c>
      <c r="Y2422" t="str">
        <f t="shared" si="518"/>
        <v>julio</v>
      </c>
      <c r="Z2422">
        <f>YEAR(BD_PONDERACIONES[[#This Row],[Fecha Ejecución del Ticket]])</f>
        <v>2022</v>
      </c>
      <c r="AA2422" t="str">
        <f t="shared" si="519"/>
        <v>agosto</v>
      </c>
      <c r="AB2422">
        <f>YEAR(BD_PONDERACIONES[[#This Row],[Fecha de Inspección]])</f>
        <v>2022</v>
      </c>
      <c r="AC2422">
        <f t="shared" si="520"/>
        <v>0.5</v>
      </c>
      <c r="AD2422">
        <f t="shared" si="521"/>
        <v>0.5</v>
      </c>
      <c r="AE2422">
        <f t="shared" si="522"/>
        <v>0</v>
      </c>
      <c r="AF2422">
        <f t="shared" si="523"/>
        <v>0</v>
      </c>
      <c r="AG2422">
        <f t="shared" si="524"/>
        <v>0.5</v>
      </c>
      <c r="AH2422">
        <f t="shared" si="525"/>
        <v>0.5</v>
      </c>
      <c r="AI2422">
        <f t="shared" si="526"/>
        <v>0.25</v>
      </c>
      <c r="AJ2422">
        <f t="shared" si="527"/>
        <v>0.25</v>
      </c>
      <c r="AK2422">
        <f t="shared" si="528"/>
        <v>0.5</v>
      </c>
      <c r="AL2422">
        <f t="shared" si="529"/>
        <v>0.5</v>
      </c>
      <c r="AM2422">
        <f t="shared" si="530"/>
        <v>0.17499999999999999</v>
      </c>
      <c r="AN2422" s="6">
        <f t="shared" si="531"/>
        <v>0.63500000000000001</v>
      </c>
      <c r="AO2422" t="str">
        <f>VLOOKUP(BD_PONDERACIONES[[#This Row],[Comuna]],Tabla3[#All],2,0)</f>
        <v>Cordillera</v>
      </c>
    </row>
    <row r="2423" spans="1:41" x14ac:dyDescent="0.35">
      <c r="A2423" t="s">
        <v>12066</v>
      </c>
      <c r="B2423" t="s">
        <v>12067</v>
      </c>
      <c r="C2423" t="s">
        <v>12068</v>
      </c>
      <c r="D2423" s="5">
        <v>44784</v>
      </c>
      <c r="E2423" s="5">
        <v>44763</v>
      </c>
      <c r="F2423" t="s">
        <v>763</v>
      </c>
      <c r="G2423" t="s">
        <v>12069</v>
      </c>
      <c r="H2423" t="s">
        <v>3456</v>
      </c>
      <c r="J2423" t="s">
        <v>756</v>
      </c>
      <c r="K2423" t="s">
        <v>756</v>
      </c>
      <c r="L2423" t="s">
        <v>757</v>
      </c>
      <c r="M2423" t="s">
        <v>757</v>
      </c>
      <c r="N2423" t="s">
        <v>756</v>
      </c>
      <c r="O2423" t="s">
        <v>756</v>
      </c>
      <c r="P2423" t="s">
        <v>758</v>
      </c>
      <c r="Q2423" t="s">
        <v>759</v>
      </c>
      <c r="R2423" t="s">
        <v>759</v>
      </c>
      <c r="S2423" t="s">
        <v>757</v>
      </c>
      <c r="T2423" t="s">
        <v>757</v>
      </c>
      <c r="U2423" t="s">
        <v>757</v>
      </c>
      <c r="V2423" t="s">
        <v>773</v>
      </c>
      <c r="W2423" t="s">
        <v>768</v>
      </c>
      <c r="X2423" t="s">
        <v>12070</v>
      </c>
      <c r="Y2423" t="str">
        <f t="shared" si="518"/>
        <v>julio</v>
      </c>
      <c r="Z2423">
        <f>YEAR(BD_PONDERACIONES[[#This Row],[Fecha Ejecución del Ticket]])</f>
        <v>2022</v>
      </c>
      <c r="AA2423" t="str">
        <f t="shared" si="519"/>
        <v>agosto</v>
      </c>
      <c r="AB2423">
        <f>YEAR(BD_PONDERACIONES[[#This Row],[Fecha de Inspección]])</f>
        <v>2022</v>
      </c>
      <c r="AC2423">
        <f t="shared" si="520"/>
        <v>0.5</v>
      </c>
      <c r="AD2423">
        <f t="shared" si="521"/>
        <v>0.5</v>
      </c>
      <c r="AE2423">
        <f t="shared" si="522"/>
        <v>0.5</v>
      </c>
      <c r="AF2423">
        <f t="shared" si="523"/>
        <v>0.5</v>
      </c>
      <c r="AG2423">
        <f t="shared" si="524"/>
        <v>0.5</v>
      </c>
      <c r="AH2423">
        <f t="shared" si="525"/>
        <v>0.5</v>
      </c>
      <c r="AI2423">
        <f t="shared" si="526"/>
        <v>0.25</v>
      </c>
      <c r="AJ2423">
        <f t="shared" si="527"/>
        <v>0.25</v>
      </c>
      <c r="AK2423">
        <f t="shared" si="528"/>
        <v>0.5</v>
      </c>
      <c r="AL2423">
        <f t="shared" si="529"/>
        <v>0</v>
      </c>
      <c r="AM2423">
        <f t="shared" si="530"/>
        <v>0.17499999999999999</v>
      </c>
      <c r="AN2423" s="6">
        <f t="shared" si="531"/>
        <v>0.83500000000000008</v>
      </c>
      <c r="AO2423" t="str">
        <f>VLOOKUP(BD_PONDERACIONES[[#This Row],[Comuna]],Tabla3[#All],2,0)</f>
        <v>Cordillera</v>
      </c>
    </row>
    <row r="2424" spans="1:41" x14ac:dyDescent="0.35">
      <c r="A2424" t="s">
        <v>12071</v>
      </c>
      <c r="B2424" t="s">
        <v>12072</v>
      </c>
      <c r="C2424" t="s">
        <v>12073</v>
      </c>
      <c r="D2424" s="5">
        <v>44784</v>
      </c>
      <c r="E2424" s="5">
        <v>44749</v>
      </c>
      <c r="F2424" t="s">
        <v>753</v>
      </c>
      <c r="G2424" t="s">
        <v>12074</v>
      </c>
      <c r="H2424" t="s">
        <v>3456</v>
      </c>
      <c r="J2424" t="s">
        <v>756</v>
      </c>
      <c r="K2424" t="s">
        <v>756</v>
      </c>
      <c r="L2424" t="s">
        <v>757</v>
      </c>
      <c r="M2424" t="s">
        <v>757</v>
      </c>
      <c r="N2424" t="s">
        <v>756</v>
      </c>
      <c r="O2424" t="s">
        <v>756</v>
      </c>
      <c r="P2424" t="s">
        <v>765</v>
      </c>
      <c r="Q2424" t="s">
        <v>759</v>
      </c>
      <c r="R2424" t="s">
        <v>759</v>
      </c>
      <c r="S2424" t="s">
        <v>757</v>
      </c>
      <c r="T2424" t="s">
        <v>757</v>
      </c>
      <c r="U2424" t="s">
        <v>757</v>
      </c>
      <c r="V2424" t="s">
        <v>904</v>
      </c>
      <c r="W2424" t="s">
        <v>768</v>
      </c>
      <c r="X2424" t="s">
        <v>12075</v>
      </c>
      <c r="Y2424" t="str">
        <f t="shared" si="518"/>
        <v>julio</v>
      </c>
      <c r="Z2424">
        <f>YEAR(BD_PONDERACIONES[[#This Row],[Fecha Ejecución del Ticket]])</f>
        <v>2022</v>
      </c>
      <c r="AA2424" t="str">
        <f t="shared" si="519"/>
        <v>agosto</v>
      </c>
      <c r="AB2424">
        <f>YEAR(BD_PONDERACIONES[[#This Row],[Fecha de Inspección]])</f>
        <v>2022</v>
      </c>
      <c r="AC2424">
        <f t="shared" si="520"/>
        <v>0.5</v>
      </c>
      <c r="AD2424">
        <f t="shared" si="521"/>
        <v>0.5</v>
      </c>
      <c r="AE2424">
        <f t="shared" si="522"/>
        <v>0.5</v>
      </c>
      <c r="AF2424">
        <f t="shared" si="523"/>
        <v>0.5</v>
      </c>
      <c r="AG2424">
        <f t="shared" si="524"/>
        <v>0.5</v>
      </c>
      <c r="AH2424">
        <f t="shared" si="525"/>
        <v>0.5</v>
      </c>
      <c r="AI2424">
        <f t="shared" si="526"/>
        <v>0.25</v>
      </c>
      <c r="AJ2424">
        <f t="shared" si="527"/>
        <v>0.25</v>
      </c>
      <c r="AK2424">
        <f t="shared" si="528"/>
        <v>0.5</v>
      </c>
      <c r="AL2424">
        <f t="shared" si="529"/>
        <v>0.32500000000000001</v>
      </c>
      <c r="AM2424">
        <f t="shared" si="530"/>
        <v>0.17499999999999999</v>
      </c>
      <c r="AN2424" s="6">
        <f t="shared" si="531"/>
        <v>0.9</v>
      </c>
      <c r="AO2424" t="str">
        <f>VLOOKUP(BD_PONDERACIONES[[#This Row],[Comuna]],Tabla3[#All],2,0)</f>
        <v>Cordillera</v>
      </c>
    </row>
    <row r="2425" spans="1:41" x14ac:dyDescent="0.35">
      <c r="A2425" t="s">
        <v>12076</v>
      </c>
      <c r="B2425" t="s">
        <v>12077</v>
      </c>
      <c r="C2425" t="s">
        <v>12078</v>
      </c>
      <c r="D2425" s="5">
        <v>44784</v>
      </c>
      <c r="E2425" s="5">
        <v>44763</v>
      </c>
      <c r="F2425" t="s">
        <v>763</v>
      </c>
      <c r="G2425" t="s">
        <v>12079</v>
      </c>
      <c r="H2425" t="s">
        <v>3456</v>
      </c>
      <c r="J2425" t="s">
        <v>756</v>
      </c>
      <c r="K2425" t="s">
        <v>756</v>
      </c>
      <c r="L2425" t="s">
        <v>757</v>
      </c>
      <c r="M2425" t="s">
        <v>757</v>
      </c>
      <c r="N2425" t="s">
        <v>756</v>
      </c>
      <c r="O2425" t="s">
        <v>756</v>
      </c>
      <c r="P2425" t="s">
        <v>758</v>
      </c>
      <c r="Q2425" t="s">
        <v>759</v>
      </c>
      <c r="R2425" t="s">
        <v>759</v>
      </c>
      <c r="S2425" t="s">
        <v>757</v>
      </c>
      <c r="T2425" t="s">
        <v>757</v>
      </c>
      <c r="U2425" t="s">
        <v>757</v>
      </c>
      <c r="V2425" t="s">
        <v>756</v>
      </c>
      <c r="W2425" t="s">
        <v>768</v>
      </c>
      <c r="X2425" t="s">
        <v>12080</v>
      </c>
      <c r="Y2425" t="str">
        <f t="shared" si="518"/>
        <v>julio</v>
      </c>
      <c r="Z2425">
        <f>YEAR(BD_PONDERACIONES[[#This Row],[Fecha Ejecución del Ticket]])</f>
        <v>2022</v>
      </c>
      <c r="AA2425" t="str">
        <f t="shared" si="519"/>
        <v>agosto</v>
      </c>
      <c r="AB2425">
        <f>YEAR(BD_PONDERACIONES[[#This Row],[Fecha de Inspección]])</f>
        <v>2022</v>
      </c>
      <c r="AC2425">
        <f t="shared" si="520"/>
        <v>0.5</v>
      </c>
      <c r="AD2425">
        <f t="shared" si="521"/>
        <v>0.5</v>
      </c>
      <c r="AE2425">
        <f t="shared" si="522"/>
        <v>0.5</v>
      </c>
      <c r="AF2425">
        <f t="shared" si="523"/>
        <v>0.5</v>
      </c>
      <c r="AG2425">
        <f t="shared" si="524"/>
        <v>0.5</v>
      </c>
      <c r="AH2425">
        <f t="shared" si="525"/>
        <v>0.5</v>
      </c>
      <c r="AI2425">
        <f t="shared" si="526"/>
        <v>0.25</v>
      </c>
      <c r="AJ2425">
        <f t="shared" si="527"/>
        <v>0.25</v>
      </c>
      <c r="AK2425">
        <f t="shared" si="528"/>
        <v>0.5</v>
      </c>
      <c r="AL2425">
        <f t="shared" si="529"/>
        <v>0.5</v>
      </c>
      <c r="AM2425">
        <f t="shared" si="530"/>
        <v>0.17499999999999999</v>
      </c>
      <c r="AN2425" s="6">
        <f t="shared" si="531"/>
        <v>0.93500000000000005</v>
      </c>
      <c r="AO2425" t="str">
        <f>VLOOKUP(BD_PONDERACIONES[[#This Row],[Comuna]],Tabla3[#All],2,0)</f>
        <v>Cordillera</v>
      </c>
    </row>
    <row r="2426" spans="1:41" x14ac:dyDescent="0.35">
      <c r="A2426" t="s">
        <v>12081</v>
      </c>
      <c r="B2426" t="s">
        <v>12082</v>
      </c>
      <c r="C2426" t="s">
        <v>12083</v>
      </c>
      <c r="D2426" s="5">
        <v>44784</v>
      </c>
      <c r="E2426" s="5">
        <v>44748</v>
      </c>
      <c r="F2426" t="s">
        <v>753</v>
      </c>
      <c r="G2426" t="s">
        <v>12074</v>
      </c>
      <c r="H2426" t="s">
        <v>3456</v>
      </c>
      <c r="J2426" t="s">
        <v>756</v>
      </c>
      <c r="K2426" t="s">
        <v>756</v>
      </c>
      <c r="L2426" t="s">
        <v>757</v>
      </c>
      <c r="M2426" t="s">
        <v>757</v>
      </c>
      <c r="N2426" t="s">
        <v>756</v>
      </c>
      <c r="O2426" t="s">
        <v>756</v>
      </c>
      <c r="P2426" t="s">
        <v>765</v>
      </c>
      <c r="Q2426" t="s">
        <v>759</v>
      </c>
      <c r="R2426" t="s">
        <v>759</v>
      </c>
      <c r="S2426" t="s">
        <v>757</v>
      </c>
      <c r="T2426" t="s">
        <v>757</v>
      </c>
      <c r="U2426" t="s">
        <v>773</v>
      </c>
      <c r="V2426" t="s">
        <v>768</v>
      </c>
      <c r="W2426" t="s">
        <v>768</v>
      </c>
      <c r="X2426" t="s">
        <v>12084</v>
      </c>
      <c r="Y2426" t="str">
        <f t="shared" si="518"/>
        <v>julio</v>
      </c>
      <c r="Z2426">
        <f>YEAR(BD_PONDERACIONES[[#This Row],[Fecha Ejecución del Ticket]])</f>
        <v>2022</v>
      </c>
      <c r="AA2426" t="str">
        <f t="shared" si="519"/>
        <v>agosto</v>
      </c>
      <c r="AB2426">
        <f>YEAR(BD_PONDERACIONES[[#This Row],[Fecha de Inspección]])</f>
        <v>2022</v>
      </c>
      <c r="AC2426">
        <f t="shared" si="520"/>
        <v>0.5</v>
      </c>
      <c r="AD2426">
        <f t="shared" si="521"/>
        <v>0.5</v>
      </c>
      <c r="AE2426">
        <f t="shared" si="522"/>
        <v>0.5</v>
      </c>
      <c r="AF2426">
        <f t="shared" si="523"/>
        <v>0.5</v>
      </c>
      <c r="AG2426">
        <f t="shared" si="524"/>
        <v>0.5</v>
      </c>
      <c r="AH2426">
        <f t="shared" si="525"/>
        <v>0.5</v>
      </c>
      <c r="AI2426">
        <f t="shared" si="526"/>
        <v>0.25</v>
      </c>
      <c r="AJ2426">
        <f t="shared" si="527"/>
        <v>0.25</v>
      </c>
      <c r="AK2426">
        <f t="shared" si="528"/>
        <v>0</v>
      </c>
      <c r="AL2426">
        <f t="shared" si="529"/>
        <v>0.17499999999999999</v>
      </c>
      <c r="AM2426">
        <f t="shared" si="530"/>
        <v>0.17499999999999999</v>
      </c>
      <c r="AN2426" s="6">
        <f t="shared" si="531"/>
        <v>0.79499999999999993</v>
      </c>
      <c r="AO2426" t="str">
        <f>VLOOKUP(BD_PONDERACIONES[[#This Row],[Comuna]],Tabla3[#All],2,0)</f>
        <v>Cordillera</v>
      </c>
    </row>
    <row r="2427" spans="1:41" x14ac:dyDescent="0.35">
      <c r="A2427" t="s">
        <v>12085</v>
      </c>
      <c r="B2427" t="s">
        <v>12086</v>
      </c>
      <c r="C2427" t="s">
        <v>12087</v>
      </c>
      <c r="D2427" s="5">
        <v>44784</v>
      </c>
      <c r="E2427" s="5">
        <v>44769</v>
      </c>
      <c r="F2427" t="s">
        <v>763</v>
      </c>
      <c r="G2427" t="s">
        <v>12088</v>
      </c>
      <c r="H2427" t="s">
        <v>3456</v>
      </c>
      <c r="J2427" t="s">
        <v>756</v>
      </c>
      <c r="K2427" t="s">
        <v>756</v>
      </c>
      <c r="L2427" t="s">
        <v>757</v>
      </c>
      <c r="M2427" t="s">
        <v>757</v>
      </c>
      <c r="N2427" t="s">
        <v>756</v>
      </c>
      <c r="O2427" t="s">
        <v>756</v>
      </c>
      <c r="P2427" t="s">
        <v>758</v>
      </c>
      <c r="Q2427" t="s">
        <v>759</v>
      </c>
      <c r="R2427" t="s">
        <v>759</v>
      </c>
      <c r="S2427" t="s">
        <v>757</v>
      </c>
      <c r="T2427" t="s">
        <v>757</v>
      </c>
      <c r="U2427" t="s">
        <v>757</v>
      </c>
      <c r="V2427" t="s">
        <v>756</v>
      </c>
      <c r="W2427" t="s">
        <v>756</v>
      </c>
      <c r="X2427" t="s">
        <v>12089</v>
      </c>
      <c r="Y2427" t="str">
        <f t="shared" si="518"/>
        <v>julio</v>
      </c>
      <c r="Z2427">
        <f>YEAR(BD_PONDERACIONES[[#This Row],[Fecha Ejecución del Ticket]])</f>
        <v>2022</v>
      </c>
      <c r="AA2427" t="str">
        <f t="shared" si="519"/>
        <v>agosto</v>
      </c>
      <c r="AB2427">
        <f>YEAR(BD_PONDERACIONES[[#This Row],[Fecha de Inspección]])</f>
        <v>2022</v>
      </c>
      <c r="AC2427">
        <f t="shared" si="520"/>
        <v>0.5</v>
      </c>
      <c r="AD2427">
        <f t="shared" si="521"/>
        <v>0.5</v>
      </c>
      <c r="AE2427">
        <f t="shared" si="522"/>
        <v>0.5</v>
      </c>
      <c r="AF2427">
        <f t="shared" si="523"/>
        <v>0.5</v>
      </c>
      <c r="AG2427">
        <f t="shared" si="524"/>
        <v>0.5</v>
      </c>
      <c r="AH2427">
        <f t="shared" si="525"/>
        <v>0.5</v>
      </c>
      <c r="AI2427">
        <f t="shared" si="526"/>
        <v>0.25</v>
      </c>
      <c r="AJ2427">
        <f t="shared" si="527"/>
        <v>0.25</v>
      </c>
      <c r="AK2427">
        <f t="shared" si="528"/>
        <v>0.5</v>
      </c>
      <c r="AL2427">
        <f t="shared" si="529"/>
        <v>0.5</v>
      </c>
      <c r="AM2427">
        <f t="shared" si="530"/>
        <v>0.5</v>
      </c>
      <c r="AN2427" s="6">
        <f t="shared" si="531"/>
        <v>1</v>
      </c>
      <c r="AO2427" t="str">
        <f>VLOOKUP(BD_PONDERACIONES[[#This Row],[Comuna]],Tabla3[#All],2,0)</f>
        <v>Cordillera</v>
      </c>
    </row>
    <row r="2428" spans="1:41" x14ac:dyDescent="0.35">
      <c r="A2428" t="s">
        <v>12090</v>
      </c>
      <c r="B2428" t="s">
        <v>12091</v>
      </c>
      <c r="C2428" t="s">
        <v>12092</v>
      </c>
      <c r="D2428" s="5">
        <v>44784</v>
      </c>
      <c r="E2428" s="5">
        <v>44764</v>
      </c>
      <c r="F2428" t="s">
        <v>763</v>
      </c>
      <c r="G2428" t="s">
        <v>12093</v>
      </c>
      <c r="H2428" t="s">
        <v>3456</v>
      </c>
      <c r="J2428" t="s">
        <v>756</v>
      </c>
      <c r="K2428" t="s">
        <v>756</v>
      </c>
      <c r="L2428" t="s">
        <v>757</v>
      </c>
      <c r="M2428" t="s">
        <v>757</v>
      </c>
      <c r="N2428" t="s">
        <v>756</v>
      </c>
      <c r="O2428" t="s">
        <v>756</v>
      </c>
      <c r="P2428" t="s">
        <v>758</v>
      </c>
      <c r="Q2428" t="s">
        <v>759</v>
      </c>
      <c r="R2428" t="s">
        <v>759</v>
      </c>
      <c r="S2428" t="s">
        <v>757</v>
      </c>
      <c r="T2428" t="s">
        <v>757</v>
      </c>
      <c r="U2428" t="s">
        <v>757</v>
      </c>
      <c r="V2428" t="s">
        <v>756</v>
      </c>
      <c r="W2428" t="s">
        <v>768</v>
      </c>
      <c r="X2428" t="s">
        <v>12094</v>
      </c>
      <c r="Y2428" t="str">
        <f t="shared" si="518"/>
        <v>julio</v>
      </c>
      <c r="Z2428">
        <f>YEAR(BD_PONDERACIONES[[#This Row],[Fecha Ejecución del Ticket]])</f>
        <v>2022</v>
      </c>
      <c r="AA2428" t="str">
        <f t="shared" si="519"/>
        <v>agosto</v>
      </c>
      <c r="AB2428">
        <f>YEAR(BD_PONDERACIONES[[#This Row],[Fecha de Inspección]])</f>
        <v>2022</v>
      </c>
      <c r="AC2428">
        <f t="shared" si="520"/>
        <v>0.5</v>
      </c>
      <c r="AD2428">
        <f t="shared" si="521"/>
        <v>0.5</v>
      </c>
      <c r="AE2428">
        <f t="shared" si="522"/>
        <v>0.5</v>
      </c>
      <c r="AF2428">
        <f t="shared" si="523"/>
        <v>0.5</v>
      </c>
      <c r="AG2428">
        <f t="shared" si="524"/>
        <v>0.5</v>
      </c>
      <c r="AH2428">
        <f t="shared" si="525"/>
        <v>0.5</v>
      </c>
      <c r="AI2428">
        <f t="shared" si="526"/>
        <v>0.25</v>
      </c>
      <c r="AJ2428">
        <f t="shared" si="527"/>
        <v>0.25</v>
      </c>
      <c r="AK2428">
        <f t="shared" si="528"/>
        <v>0.5</v>
      </c>
      <c r="AL2428">
        <f t="shared" si="529"/>
        <v>0.5</v>
      </c>
      <c r="AM2428">
        <f t="shared" si="530"/>
        <v>0.17499999999999999</v>
      </c>
      <c r="AN2428" s="6">
        <f t="shared" si="531"/>
        <v>0.93500000000000005</v>
      </c>
      <c r="AO2428" t="str">
        <f>VLOOKUP(BD_PONDERACIONES[[#This Row],[Comuna]],Tabla3[#All],2,0)</f>
        <v>Cordillera</v>
      </c>
    </row>
    <row r="2429" spans="1:41" x14ac:dyDescent="0.35">
      <c r="A2429" t="s">
        <v>12095</v>
      </c>
      <c r="B2429" t="s">
        <v>12096</v>
      </c>
      <c r="C2429" t="s">
        <v>12097</v>
      </c>
      <c r="D2429" s="5">
        <v>44784</v>
      </c>
      <c r="E2429" s="5">
        <v>44762</v>
      </c>
      <c r="F2429" t="s">
        <v>763</v>
      </c>
      <c r="G2429" t="s">
        <v>12098</v>
      </c>
      <c r="H2429" t="s">
        <v>3456</v>
      </c>
      <c r="J2429" t="s">
        <v>756</v>
      </c>
      <c r="K2429" t="s">
        <v>756</v>
      </c>
      <c r="L2429" t="s">
        <v>757</v>
      </c>
      <c r="M2429" t="s">
        <v>757</v>
      </c>
      <c r="N2429" t="s">
        <v>756</v>
      </c>
      <c r="O2429" t="s">
        <v>756</v>
      </c>
      <c r="P2429" t="s">
        <v>765</v>
      </c>
      <c r="Q2429" t="s">
        <v>12099</v>
      </c>
      <c r="R2429" t="s">
        <v>12053</v>
      </c>
      <c r="S2429" t="s">
        <v>756</v>
      </c>
      <c r="T2429" t="s">
        <v>756</v>
      </c>
      <c r="U2429" t="s">
        <v>756</v>
      </c>
      <c r="V2429" t="s">
        <v>756</v>
      </c>
      <c r="W2429" t="s">
        <v>768</v>
      </c>
      <c r="X2429" t="s">
        <v>12054</v>
      </c>
      <c r="Y2429" t="str">
        <f t="shared" si="518"/>
        <v>julio</v>
      </c>
      <c r="Z2429">
        <f>YEAR(BD_PONDERACIONES[[#This Row],[Fecha Ejecución del Ticket]])</f>
        <v>2022</v>
      </c>
      <c r="AA2429" t="str">
        <f t="shared" si="519"/>
        <v>agosto</v>
      </c>
      <c r="AB2429">
        <f>YEAR(BD_PONDERACIONES[[#This Row],[Fecha de Inspección]])</f>
        <v>2022</v>
      </c>
      <c r="AC2429">
        <f t="shared" si="520"/>
        <v>0.5</v>
      </c>
      <c r="AD2429">
        <f t="shared" si="521"/>
        <v>0.5</v>
      </c>
      <c r="AE2429">
        <f t="shared" si="522"/>
        <v>0.5</v>
      </c>
      <c r="AF2429">
        <f t="shared" si="523"/>
        <v>0.5</v>
      </c>
      <c r="AG2429">
        <f t="shared" si="524"/>
        <v>0.5</v>
      </c>
      <c r="AH2429">
        <f t="shared" si="525"/>
        <v>0.5</v>
      </c>
      <c r="AI2429">
        <f t="shared" si="526"/>
        <v>0.25</v>
      </c>
      <c r="AJ2429">
        <f t="shared" si="527"/>
        <v>0.25</v>
      </c>
      <c r="AK2429">
        <f t="shared" si="528"/>
        <v>0.5</v>
      </c>
      <c r="AL2429">
        <f t="shared" si="529"/>
        <v>0.5</v>
      </c>
      <c r="AM2429">
        <f t="shared" si="530"/>
        <v>0.17499999999999999</v>
      </c>
      <c r="AN2429" s="6">
        <f t="shared" si="531"/>
        <v>0.93500000000000005</v>
      </c>
      <c r="AO2429" t="str">
        <f>VLOOKUP(BD_PONDERACIONES[[#This Row],[Comuna]],Tabla3[#All],2,0)</f>
        <v>Cordillera</v>
      </c>
    </row>
    <row r="2430" spans="1:41" x14ac:dyDescent="0.35">
      <c r="A2430" t="s">
        <v>12100</v>
      </c>
      <c r="B2430" t="s">
        <v>12101</v>
      </c>
      <c r="C2430" t="s">
        <v>12102</v>
      </c>
      <c r="D2430" s="5">
        <v>44784</v>
      </c>
      <c r="E2430" s="5">
        <v>44764</v>
      </c>
      <c r="F2430" t="s">
        <v>763</v>
      </c>
      <c r="G2430" t="s">
        <v>12103</v>
      </c>
      <c r="H2430" t="s">
        <v>3456</v>
      </c>
      <c r="J2430" t="s">
        <v>756</v>
      </c>
      <c r="K2430" t="s">
        <v>756</v>
      </c>
      <c r="L2430" t="s">
        <v>757</v>
      </c>
      <c r="M2430" t="s">
        <v>757</v>
      </c>
      <c r="N2430" t="s">
        <v>756</v>
      </c>
      <c r="O2430" t="s">
        <v>756</v>
      </c>
      <c r="P2430" t="s">
        <v>758</v>
      </c>
      <c r="Q2430" t="s">
        <v>759</v>
      </c>
      <c r="R2430" t="s">
        <v>759</v>
      </c>
      <c r="S2430" t="s">
        <v>757</v>
      </c>
      <c r="T2430" t="s">
        <v>757</v>
      </c>
      <c r="U2430" t="s">
        <v>757</v>
      </c>
      <c r="V2430" t="s">
        <v>756</v>
      </c>
      <c r="W2430" t="s">
        <v>768</v>
      </c>
      <c r="X2430" t="s">
        <v>12104</v>
      </c>
      <c r="Y2430" t="str">
        <f t="shared" si="518"/>
        <v>julio</v>
      </c>
      <c r="Z2430">
        <f>YEAR(BD_PONDERACIONES[[#This Row],[Fecha Ejecución del Ticket]])</f>
        <v>2022</v>
      </c>
      <c r="AA2430" t="str">
        <f t="shared" si="519"/>
        <v>agosto</v>
      </c>
      <c r="AB2430">
        <f>YEAR(BD_PONDERACIONES[[#This Row],[Fecha de Inspección]])</f>
        <v>2022</v>
      </c>
      <c r="AC2430">
        <f t="shared" si="520"/>
        <v>0.5</v>
      </c>
      <c r="AD2430">
        <f t="shared" si="521"/>
        <v>0.5</v>
      </c>
      <c r="AE2430">
        <f t="shared" si="522"/>
        <v>0.5</v>
      </c>
      <c r="AF2430">
        <f t="shared" si="523"/>
        <v>0.5</v>
      </c>
      <c r="AG2430">
        <f t="shared" si="524"/>
        <v>0.5</v>
      </c>
      <c r="AH2430">
        <f t="shared" si="525"/>
        <v>0.5</v>
      </c>
      <c r="AI2430">
        <f t="shared" si="526"/>
        <v>0.25</v>
      </c>
      <c r="AJ2430">
        <f t="shared" si="527"/>
        <v>0.25</v>
      </c>
      <c r="AK2430">
        <f t="shared" si="528"/>
        <v>0.5</v>
      </c>
      <c r="AL2430">
        <f t="shared" si="529"/>
        <v>0.5</v>
      </c>
      <c r="AM2430">
        <f t="shared" si="530"/>
        <v>0.17499999999999999</v>
      </c>
      <c r="AN2430" s="6">
        <f t="shared" si="531"/>
        <v>0.93500000000000005</v>
      </c>
      <c r="AO2430" t="str">
        <f>VLOOKUP(BD_PONDERACIONES[[#This Row],[Comuna]],Tabla3[#All],2,0)</f>
        <v>Cordillera</v>
      </c>
    </row>
    <row r="2431" spans="1:41" x14ac:dyDescent="0.35">
      <c r="A2431" t="s">
        <v>12105</v>
      </c>
      <c r="B2431" t="s">
        <v>12106</v>
      </c>
      <c r="C2431" t="s">
        <v>12107</v>
      </c>
      <c r="D2431" s="5">
        <v>44784</v>
      </c>
      <c r="E2431" s="5">
        <v>44771</v>
      </c>
      <c r="F2431" t="s">
        <v>763</v>
      </c>
      <c r="G2431" t="s">
        <v>12108</v>
      </c>
      <c r="H2431" t="s">
        <v>3456</v>
      </c>
      <c r="J2431" t="s">
        <v>756</v>
      </c>
      <c r="K2431" t="s">
        <v>756</v>
      </c>
      <c r="L2431" t="s">
        <v>757</v>
      </c>
      <c r="M2431" t="s">
        <v>757</v>
      </c>
      <c r="N2431" t="s">
        <v>756</v>
      </c>
      <c r="O2431" t="s">
        <v>756</v>
      </c>
      <c r="P2431" t="s">
        <v>758</v>
      </c>
      <c r="Q2431" t="s">
        <v>759</v>
      </c>
      <c r="R2431" t="s">
        <v>759</v>
      </c>
      <c r="S2431" t="s">
        <v>757</v>
      </c>
      <c r="T2431" t="s">
        <v>757</v>
      </c>
      <c r="U2431" t="s">
        <v>757</v>
      </c>
      <c r="V2431" t="s">
        <v>756</v>
      </c>
      <c r="W2431" t="s">
        <v>768</v>
      </c>
      <c r="X2431" t="s">
        <v>12109</v>
      </c>
      <c r="Y2431" t="str">
        <f t="shared" si="518"/>
        <v>julio</v>
      </c>
      <c r="Z2431">
        <f>YEAR(BD_PONDERACIONES[[#This Row],[Fecha Ejecución del Ticket]])</f>
        <v>2022</v>
      </c>
      <c r="AA2431" t="str">
        <f t="shared" si="519"/>
        <v>agosto</v>
      </c>
      <c r="AB2431">
        <f>YEAR(BD_PONDERACIONES[[#This Row],[Fecha de Inspección]])</f>
        <v>2022</v>
      </c>
      <c r="AC2431">
        <f t="shared" si="520"/>
        <v>0.5</v>
      </c>
      <c r="AD2431">
        <f t="shared" si="521"/>
        <v>0.5</v>
      </c>
      <c r="AE2431">
        <f t="shared" si="522"/>
        <v>0.5</v>
      </c>
      <c r="AF2431">
        <f t="shared" si="523"/>
        <v>0.5</v>
      </c>
      <c r="AG2431">
        <f t="shared" si="524"/>
        <v>0.5</v>
      </c>
      <c r="AH2431">
        <f t="shared" si="525"/>
        <v>0.5</v>
      </c>
      <c r="AI2431">
        <f t="shared" si="526"/>
        <v>0.25</v>
      </c>
      <c r="AJ2431">
        <f t="shared" si="527"/>
        <v>0.25</v>
      </c>
      <c r="AK2431">
        <f t="shared" si="528"/>
        <v>0.5</v>
      </c>
      <c r="AL2431">
        <f t="shared" si="529"/>
        <v>0.5</v>
      </c>
      <c r="AM2431">
        <f t="shared" si="530"/>
        <v>0.17499999999999999</v>
      </c>
      <c r="AN2431" s="6">
        <f t="shared" si="531"/>
        <v>0.93500000000000005</v>
      </c>
      <c r="AO2431" t="str">
        <f>VLOOKUP(BD_PONDERACIONES[[#This Row],[Comuna]],Tabla3[#All],2,0)</f>
        <v>Cordillera</v>
      </c>
    </row>
    <row r="2432" spans="1:41" x14ac:dyDescent="0.35">
      <c r="A2432" t="s">
        <v>12110</v>
      </c>
      <c r="B2432" t="s">
        <v>12111</v>
      </c>
      <c r="C2432" t="s">
        <v>12112</v>
      </c>
      <c r="D2432" s="5">
        <v>44784</v>
      </c>
      <c r="E2432" s="5">
        <v>44770</v>
      </c>
      <c r="F2432" t="s">
        <v>763</v>
      </c>
      <c r="G2432" t="s">
        <v>12113</v>
      </c>
      <c r="H2432" t="s">
        <v>3456</v>
      </c>
      <c r="J2432" t="s">
        <v>756</v>
      </c>
      <c r="K2432" t="s">
        <v>756</v>
      </c>
      <c r="L2432" t="s">
        <v>757</v>
      </c>
      <c r="M2432" t="s">
        <v>757</v>
      </c>
      <c r="N2432" t="s">
        <v>756</v>
      </c>
      <c r="O2432" t="s">
        <v>756</v>
      </c>
      <c r="P2432" t="s">
        <v>758</v>
      </c>
      <c r="Q2432" t="s">
        <v>759</v>
      </c>
      <c r="R2432" t="s">
        <v>759</v>
      </c>
      <c r="S2432" t="s">
        <v>757</v>
      </c>
      <c r="T2432" t="s">
        <v>757</v>
      </c>
      <c r="U2432" t="s">
        <v>757</v>
      </c>
      <c r="V2432" t="s">
        <v>756</v>
      </c>
      <c r="W2432" t="s">
        <v>768</v>
      </c>
      <c r="X2432" t="s">
        <v>12114</v>
      </c>
      <c r="Y2432" t="str">
        <f t="shared" si="518"/>
        <v>julio</v>
      </c>
      <c r="Z2432">
        <f>YEAR(BD_PONDERACIONES[[#This Row],[Fecha Ejecución del Ticket]])</f>
        <v>2022</v>
      </c>
      <c r="AA2432" t="str">
        <f t="shared" si="519"/>
        <v>agosto</v>
      </c>
      <c r="AB2432">
        <f>YEAR(BD_PONDERACIONES[[#This Row],[Fecha de Inspección]])</f>
        <v>2022</v>
      </c>
      <c r="AC2432">
        <f t="shared" si="520"/>
        <v>0.5</v>
      </c>
      <c r="AD2432">
        <f t="shared" si="521"/>
        <v>0.5</v>
      </c>
      <c r="AE2432">
        <f t="shared" si="522"/>
        <v>0.5</v>
      </c>
      <c r="AF2432">
        <f t="shared" si="523"/>
        <v>0.5</v>
      </c>
      <c r="AG2432">
        <f t="shared" si="524"/>
        <v>0.5</v>
      </c>
      <c r="AH2432">
        <f t="shared" si="525"/>
        <v>0.5</v>
      </c>
      <c r="AI2432">
        <f t="shared" si="526"/>
        <v>0.25</v>
      </c>
      <c r="AJ2432">
        <f t="shared" si="527"/>
        <v>0.25</v>
      </c>
      <c r="AK2432">
        <f t="shared" si="528"/>
        <v>0.5</v>
      </c>
      <c r="AL2432">
        <f t="shared" si="529"/>
        <v>0.5</v>
      </c>
      <c r="AM2432">
        <f t="shared" si="530"/>
        <v>0.17499999999999999</v>
      </c>
      <c r="AN2432" s="6">
        <f t="shared" si="531"/>
        <v>0.93500000000000005</v>
      </c>
      <c r="AO2432" t="str">
        <f>VLOOKUP(BD_PONDERACIONES[[#This Row],[Comuna]],Tabla3[#All],2,0)</f>
        <v>Cordillera</v>
      </c>
    </row>
    <row r="2433" spans="1:41" x14ac:dyDescent="0.35">
      <c r="A2433" t="s">
        <v>12115</v>
      </c>
      <c r="B2433" t="s">
        <v>12116</v>
      </c>
      <c r="C2433" t="s">
        <v>12117</v>
      </c>
      <c r="D2433" s="5">
        <v>44784</v>
      </c>
      <c r="E2433" s="5">
        <v>44768</v>
      </c>
      <c r="F2433" t="s">
        <v>763</v>
      </c>
      <c r="G2433" t="s">
        <v>12118</v>
      </c>
      <c r="H2433" t="s">
        <v>3456</v>
      </c>
      <c r="J2433" t="s">
        <v>756</v>
      </c>
      <c r="K2433" t="s">
        <v>756</v>
      </c>
      <c r="L2433" t="s">
        <v>757</v>
      </c>
      <c r="M2433" t="s">
        <v>757</v>
      </c>
      <c r="N2433" t="s">
        <v>756</v>
      </c>
      <c r="O2433" t="s">
        <v>756</v>
      </c>
      <c r="P2433" t="s">
        <v>758</v>
      </c>
      <c r="Q2433" t="s">
        <v>759</v>
      </c>
      <c r="R2433" t="s">
        <v>759</v>
      </c>
      <c r="S2433" t="s">
        <v>757</v>
      </c>
      <c r="T2433" t="s">
        <v>757</v>
      </c>
      <c r="U2433" t="s">
        <v>757</v>
      </c>
      <c r="V2433" t="s">
        <v>773</v>
      </c>
      <c r="W2433" t="s">
        <v>773</v>
      </c>
      <c r="X2433" t="s">
        <v>12029</v>
      </c>
      <c r="Y2433" t="str">
        <f t="shared" si="518"/>
        <v>julio</v>
      </c>
      <c r="Z2433">
        <f>YEAR(BD_PONDERACIONES[[#This Row],[Fecha Ejecución del Ticket]])</f>
        <v>2022</v>
      </c>
      <c r="AA2433" t="str">
        <f t="shared" si="519"/>
        <v>agosto</v>
      </c>
      <c r="AB2433">
        <f>YEAR(BD_PONDERACIONES[[#This Row],[Fecha de Inspección]])</f>
        <v>2022</v>
      </c>
      <c r="AC2433">
        <f t="shared" si="520"/>
        <v>0.5</v>
      </c>
      <c r="AD2433">
        <f t="shared" si="521"/>
        <v>0.5</v>
      </c>
      <c r="AE2433">
        <f t="shared" si="522"/>
        <v>0.5</v>
      </c>
      <c r="AF2433">
        <f t="shared" si="523"/>
        <v>0.5</v>
      </c>
      <c r="AG2433">
        <f t="shared" si="524"/>
        <v>0.5</v>
      </c>
      <c r="AH2433">
        <f t="shared" si="525"/>
        <v>0.5</v>
      </c>
      <c r="AI2433">
        <f t="shared" si="526"/>
        <v>0.25</v>
      </c>
      <c r="AJ2433">
        <f t="shared" si="527"/>
        <v>0.25</v>
      </c>
      <c r="AK2433">
        <f t="shared" si="528"/>
        <v>0.5</v>
      </c>
      <c r="AL2433">
        <f t="shared" si="529"/>
        <v>0</v>
      </c>
      <c r="AM2433">
        <f t="shared" si="530"/>
        <v>0</v>
      </c>
      <c r="AN2433" s="6">
        <f t="shared" si="531"/>
        <v>0.8</v>
      </c>
      <c r="AO2433" t="str">
        <f>VLOOKUP(BD_PONDERACIONES[[#This Row],[Comuna]],Tabla3[#All],2,0)</f>
        <v>Cordillera</v>
      </c>
    </row>
    <row r="2434" spans="1:41" x14ac:dyDescent="0.35">
      <c r="A2434" t="s">
        <v>12119</v>
      </c>
      <c r="B2434" t="s">
        <v>12120</v>
      </c>
      <c r="C2434" t="s">
        <v>12121</v>
      </c>
      <c r="D2434" s="5">
        <v>44784</v>
      </c>
      <c r="E2434" s="5">
        <v>44764</v>
      </c>
      <c r="F2434" t="s">
        <v>763</v>
      </c>
      <c r="G2434" t="s">
        <v>12122</v>
      </c>
      <c r="H2434" t="s">
        <v>3456</v>
      </c>
      <c r="J2434" t="s">
        <v>756</v>
      </c>
      <c r="K2434" t="s">
        <v>756</v>
      </c>
      <c r="L2434" t="s">
        <v>757</v>
      </c>
      <c r="M2434" t="s">
        <v>757</v>
      </c>
      <c r="N2434" t="s">
        <v>756</v>
      </c>
      <c r="O2434" t="s">
        <v>756</v>
      </c>
      <c r="P2434" t="s">
        <v>765</v>
      </c>
      <c r="Q2434" t="s">
        <v>12123</v>
      </c>
      <c r="R2434" t="s">
        <v>12124</v>
      </c>
      <c r="S2434" t="s">
        <v>756</v>
      </c>
      <c r="T2434" t="s">
        <v>756</v>
      </c>
      <c r="U2434" t="s">
        <v>756</v>
      </c>
      <c r="V2434" t="s">
        <v>756</v>
      </c>
      <c r="W2434" t="s">
        <v>768</v>
      </c>
      <c r="X2434" t="s">
        <v>12125</v>
      </c>
      <c r="Y2434" t="str">
        <f t="shared" ref="Y2434:Y2497" si="532">TEXT(E2434,"MMMM")</f>
        <v>julio</v>
      </c>
      <c r="Z2434">
        <f>YEAR(BD_PONDERACIONES[[#This Row],[Fecha Ejecución del Ticket]])</f>
        <v>2022</v>
      </c>
      <c r="AA2434" t="str">
        <f t="shared" ref="AA2434:AA2497" si="533">TEXT(D2434,"MMMM")</f>
        <v>agosto</v>
      </c>
      <c r="AB2434">
        <f>YEAR(BD_PONDERACIONES[[#This Row],[Fecha de Inspección]])</f>
        <v>2022</v>
      </c>
      <c r="AC2434">
        <f t="shared" ref="AC2434:AC2497" si="534">IF(OR(J2434="Cumple",J2434="No Aplica"),0.5,0)</f>
        <v>0.5</v>
      </c>
      <c r="AD2434">
        <f t="shared" ref="AD2434:AD2497" si="535">IF(OR(K2434="CUMPLE",K2434="No Aplica"),0.5,0)</f>
        <v>0.5</v>
      </c>
      <c r="AE2434">
        <f t="shared" ref="AE2434:AE2497" si="536">IF(OR(L2434="CUMPLE",L2434="No Aplica"),0.5,0)</f>
        <v>0.5</v>
      </c>
      <c r="AF2434">
        <f t="shared" ref="AF2434:AF2497" si="537">IF(OR(M2434="CUMPLE",M2434="No Aplica"),0.5,0)</f>
        <v>0.5</v>
      </c>
      <c r="AG2434">
        <f t="shared" ref="AG2434:AG2497" si="538">IF(OR(N2434="CUMPLE",N2434="No Aplica"),0.5,IF(N2434="Cumple Mayormente",0.325,IF(N2434="Cumple Parcialmente",0.175,0)))</f>
        <v>0.5</v>
      </c>
      <c r="AH2434">
        <f t="shared" ref="AH2434:AH2497" si="539">IF(OR(O2434="CUMPLE",O2434="No Aplica"),0.5,IF(O2434="Cumple Mayormente",0.325,IF(O2434="Cumple Parcialmente",0.175,0)))</f>
        <v>0.5</v>
      </c>
      <c r="AI2434">
        <f t="shared" ref="AI2434:AI2497" si="540">IF(OR(S2434="CUMPLE",S2434="No Aplica"),0.25,IF(S2434="Cumple Mayormente",0.1625,IF(S2434="Cumple Parcialmente",0.0875,0)))</f>
        <v>0.25</v>
      </c>
      <c r="AJ2434">
        <f t="shared" ref="AJ2434:AJ2497" si="541">IF(OR(T2434="CUMPLE",T2434="No Aplica"),0.25,IF(T2434="Cumple Mayormente",0.1625,IF(T2434="Cumple Parcialmente",0.0875,0)))</f>
        <v>0.25</v>
      </c>
      <c r="AK2434">
        <f t="shared" ref="AK2434:AK2497" si="542">IF(OR(U2434="CUMPLE",U2434="No Aplica"),0.5,IF(U2434="Cumple Mayormente",0.325,IF(U2434="Cumple Parcialmente",0.175,0)))</f>
        <v>0.5</v>
      </c>
      <c r="AL2434">
        <f t="shared" ref="AL2434:AL2497" si="543">IF(OR(V2434="CUMPLE",V2434="No Aplica"),0.5,IF(V2434="Cumple Mayormente",0.325,IF(V2434="Cumple Parcialmente",0.175,0)))</f>
        <v>0.5</v>
      </c>
      <c r="AM2434">
        <f t="shared" ref="AM2434:AM2497" si="544">IF(OR(W2434="CUMPLE",W2434="No Aplica"),0.5,IF(W2434="Cumple Mayormente",0.325,IF(W2434="Cumple Parcialmente",0.175,0)))</f>
        <v>0.17499999999999999</v>
      </c>
      <c r="AN2434" s="6">
        <f t="shared" ref="AN2434:AN2497" si="545">((AC2434+AD2434)*0.2)+((AE2434+AF2434)*0.3)+((AG2434+AH2434)*0.15)+((AI2434+AJ2434+AK2434)*0.15)+((AL2434+AM2434)*0.2)</f>
        <v>0.93500000000000005</v>
      </c>
      <c r="AO2434" t="str">
        <f>VLOOKUP(BD_PONDERACIONES[[#This Row],[Comuna]],Tabla3[#All],2,0)</f>
        <v>Cordillera</v>
      </c>
    </row>
    <row r="2435" spans="1:41" x14ac:dyDescent="0.35">
      <c r="A2435" t="s">
        <v>12126</v>
      </c>
      <c r="B2435" t="s">
        <v>12127</v>
      </c>
      <c r="C2435" t="s">
        <v>12128</v>
      </c>
      <c r="D2435" s="5">
        <v>44789</v>
      </c>
      <c r="E2435" s="5">
        <v>44730</v>
      </c>
      <c r="F2435" t="s">
        <v>763</v>
      </c>
      <c r="G2435" t="s">
        <v>12129</v>
      </c>
      <c r="H2435" t="s">
        <v>755</v>
      </c>
      <c r="J2435" t="s">
        <v>756</v>
      </c>
      <c r="K2435" t="s">
        <v>756</v>
      </c>
      <c r="L2435" t="s">
        <v>773</v>
      </c>
      <c r="M2435" t="s">
        <v>773</v>
      </c>
      <c r="N2435" t="s">
        <v>756</v>
      </c>
      <c r="O2435" t="s">
        <v>756</v>
      </c>
      <c r="P2435" t="s">
        <v>758</v>
      </c>
      <c r="Q2435" t="s">
        <v>759</v>
      </c>
      <c r="R2435" t="s">
        <v>759</v>
      </c>
      <c r="S2435" t="s">
        <v>757</v>
      </c>
      <c r="T2435" t="s">
        <v>757</v>
      </c>
      <c r="U2435" t="s">
        <v>757</v>
      </c>
      <c r="V2435" t="s">
        <v>756</v>
      </c>
      <c r="W2435" t="s">
        <v>756</v>
      </c>
      <c r="X2435" t="s">
        <v>12130</v>
      </c>
      <c r="Y2435" t="str">
        <f t="shared" si="532"/>
        <v>junio</v>
      </c>
      <c r="Z2435">
        <f>YEAR(BD_PONDERACIONES[[#This Row],[Fecha Ejecución del Ticket]])</f>
        <v>2022</v>
      </c>
      <c r="AA2435" t="str">
        <f t="shared" si="533"/>
        <v>agosto</v>
      </c>
      <c r="AB2435">
        <f>YEAR(BD_PONDERACIONES[[#This Row],[Fecha de Inspección]])</f>
        <v>2022</v>
      </c>
      <c r="AC2435">
        <f t="shared" si="534"/>
        <v>0.5</v>
      </c>
      <c r="AD2435">
        <f t="shared" si="535"/>
        <v>0.5</v>
      </c>
      <c r="AE2435">
        <f t="shared" si="536"/>
        <v>0</v>
      </c>
      <c r="AF2435">
        <f t="shared" si="537"/>
        <v>0</v>
      </c>
      <c r="AG2435">
        <f t="shared" si="538"/>
        <v>0.5</v>
      </c>
      <c r="AH2435">
        <f t="shared" si="539"/>
        <v>0.5</v>
      </c>
      <c r="AI2435">
        <f t="shared" si="540"/>
        <v>0.25</v>
      </c>
      <c r="AJ2435">
        <f t="shared" si="541"/>
        <v>0.25</v>
      </c>
      <c r="AK2435">
        <f t="shared" si="542"/>
        <v>0.5</v>
      </c>
      <c r="AL2435">
        <f t="shared" si="543"/>
        <v>0.5</v>
      </c>
      <c r="AM2435">
        <f t="shared" si="544"/>
        <v>0.5</v>
      </c>
      <c r="AN2435" s="6">
        <f t="shared" si="545"/>
        <v>0.7</v>
      </c>
      <c r="AO2435" t="str">
        <f>VLOOKUP(BD_PONDERACIONES[[#This Row],[Comuna]],Tabla3[#All],2,0)</f>
        <v>Florida</v>
      </c>
    </row>
    <row r="2436" spans="1:41" x14ac:dyDescent="0.35">
      <c r="A2436" t="s">
        <v>12131</v>
      </c>
      <c r="B2436" t="s">
        <v>12132</v>
      </c>
      <c r="C2436" t="s">
        <v>12133</v>
      </c>
      <c r="D2436" s="5">
        <v>44789</v>
      </c>
      <c r="E2436" s="5">
        <v>44729</v>
      </c>
      <c r="F2436" t="s">
        <v>763</v>
      </c>
      <c r="G2436" t="s">
        <v>12134</v>
      </c>
      <c r="H2436" t="s">
        <v>755</v>
      </c>
      <c r="J2436" t="s">
        <v>756</v>
      </c>
      <c r="K2436" t="s">
        <v>756</v>
      </c>
      <c r="L2436" t="s">
        <v>756</v>
      </c>
      <c r="M2436" t="s">
        <v>756</v>
      </c>
      <c r="N2436" t="s">
        <v>756</v>
      </c>
      <c r="O2436" t="s">
        <v>756</v>
      </c>
      <c r="P2436" t="s">
        <v>758</v>
      </c>
      <c r="Q2436" t="s">
        <v>759</v>
      </c>
      <c r="R2436" t="s">
        <v>759</v>
      </c>
      <c r="S2436" t="s">
        <v>757</v>
      </c>
      <c r="T2436" t="s">
        <v>757</v>
      </c>
      <c r="U2436" t="s">
        <v>757</v>
      </c>
      <c r="V2436" t="s">
        <v>773</v>
      </c>
      <c r="W2436" t="s">
        <v>773</v>
      </c>
      <c r="X2436" t="s">
        <v>12135</v>
      </c>
      <c r="Y2436" t="str">
        <f t="shared" si="532"/>
        <v>junio</v>
      </c>
      <c r="Z2436">
        <f>YEAR(BD_PONDERACIONES[[#This Row],[Fecha Ejecución del Ticket]])</f>
        <v>2022</v>
      </c>
      <c r="AA2436" t="str">
        <f t="shared" si="533"/>
        <v>agosto</v>
      </c>
      <c r="AB2436">
        <f>YEAR(BD_PONDERACIONES[[#This Row],[Fecha de Inspección]])</f>
        <v>2022</v>
      </c>
      <c r="AC2436">
        <f t="shared" si="534"/>
        <v>0.5</v>
      </c>
      <c r="AD2436">
        <f t="shared" si="535"/>
        <v>0.5</v>
      </c>
      <c r="AE2436">
        <f t="shared" si="536"/>
        <v>0.5</v>
      </c>
      <c r="AF2436">
        <f t="shared" si="537"/>
        <v>0.5</v>
      </c>
      <c r="AG2436">
        <f t="shared" si="538"/>
        <v>0.5</v>
      </c>
      <c r="AH2436">
        <f t="shared" si="539"/>
        <v>0.5</v>
      </c>
      <c r="AI2436">
        <f t="shared" si="540"/>
        <v>0.25</v>
      </c>
      <c r="AJ2436">
        <f t="shared" si="541"/>
        <v>0.25</v>
      </c>
      <c r="AK2436">
        <f t="shared" si="542"/>
        <v>0.5</v>
      </c>
      <c r="AL2436">
        <f t="shared" si="543"/>
        <v>0</v>
      </c>
      <c r="AM2436">
        <f t="shared" si="544"/>
        <v>0</v>
      </c>
      <c r="AN2436" s="6">
        <f t="shared" si="545"/>
        <v>0.8</v>
      </c>
      <c r="AO2436" t="str">
        <f>VLOOKUP(BD_PONDERACIONES[[#This Row],[Comuna]],Tabla3[#All],2,0)</f>
        <v>Florida</v>
      </c>
    </row>
    <row r="2437" spans="1:41" x14ac:dyDescent="0.35">
      <c r="A2437" t="s">
        <v>12136</v>
      </c>
      <c r="B2437" t="s">
        <v>12137</v>
      </c>
      <c r="C2437" t="s">
        <v>12138</v>
      </c>
      <c r="D2437" s="5">
        <v>44789</v>
      </c>
      <c r="E2437" s="5">
        <v>44731</v>
      </c>
      <c r="F2437" t="s">
        <v>763</v>
      </c>
      <c r="G2437" t="s">
        <v>12139</v>
      </c>
      <c r="H2437" t="s">
        <v>755</v>
      </c>
      <c r="J2437" t="s">
        <v>756</v>
      </c>
      <c r="K2437" t="s">
        <v>756</v>
      </c>
      <c r="L2437" t="s">
        <v>773</v>
      </c>
      <c r="M2437" t="s">
        <v>773</v>
      </c>
      <c r="N2437" t="s">
        <v>756</v>
      </c>
      <c r="O2437" t="s">
        <v>756</v>
      </c>
      <c r="P2437" t="s">
        <v>758</v>
      </c>
      <c r="Q2437" t="s">
        <v>759</v>
      </c>
      <c r="R2437" t="s">
        <v>759</v>
      </c>
      <c r="S2437" t="s">
        <v>757</v>
      </c>
      <c r="T2437" t="s">
        <v>757</v>
      </c>
      <c r="U2437" t="s">
        <v>757</v>
      </c>
      <c r="V2437" t="s">
        <v>756</v>
      </c>
      <c r="W2437" t="s">
        <v>756</v>
      </c>
      <c r="X2437" t="s">
        <v>804</v>
      </c>
      <c r="Y2437" t="str">
        <f t="shared" si="532"/>
        <v>junio</v>
      </c>
      <c r="Z2437">
        <f>YEAR(BD_PONDERACIONES[[#This Row],[Fecha Ejecución del Ticket]])</f>
        <v>2022</v>
      </c>
      <c r="AA2437" t="str">
        <f t="shared" si="533"/>
        <v>agosto</v>
      </c>
      <c r="AB2437">
        <f>YEAR(BD_PONDERACIONES[[#This Row],[Fecha de Inspección]])</f>
        <v>2022</v>
      </c>
      <c r="AC2437">
        <f t="shared" si="534"/>
        <v>0.5</v>
      </c>
      <c r="AD2437">
        <f t="shared" si="535"/>
        <v>0.5</v>
      </c>
      <c r="AE2437">
        <f t="shared" si="536"/>
        <v>0</v>
      </c>
      <c r="AF2437">
        <f t="shared" si="537"/>
        <v>0</v>
      </c>
      <c r="AG2437">
        <f t="shared" si="538"/>
        <v>0.5</v>
      </c>
      <c r="AH2437">
        <f t="shared" si="539"/>
        <v>0.5</v>
      </c>
      <c r="AI2437">
        <f t="shared" si="540"/>
        <v>0.25</v>
      </c>
      <c r="AJ2437">
        <f t="shared" si="541"/>
        <v>0.25</v>
      </c>
      <c r="AK2437">
        <f t="shared" si="542"/>
        <v>0.5</v>
      </c>
      <c r="AL2437">
        <f t="shared" si="543"/>
        <v>0.5</v>
      </c>
      <c r="AM2437">
        <f t="shared" si="544"/>
        <v>0.5</v>
      </c>
      <c r="AN2437" s="6">
        <f t="shared" si="545"/>
        <v>0.7</v>
      </c>
      <c r="AO2437" t="str">
        <f>VLOOKUP(BD_PONDERACIONES[[#This Row],[Comuna]],Tabla3[#All],2,0)</f>
        <v>Florida</v>
      </c>
    </row>
    <row r="2438" spans="1:41" x14ac:dyDescent="0.35">
      <c r="A2438" t="s">
        <v>12140</v>
      </c>
      <c r="B2438" t="s">
        <v>12141</v>
      </c>
      <c r="C2438" t="s">
        <v>12142</v>
      </c>
      <c r="D2438" s="5">
        <v>44789</v>
      </c>
      <c r="E2438" s="5">
        <v>44730</v>
      </c>
      <c r="F2438" t="s">
        <v>763</v>
      </c>
      <c r="G2438" t="s">
        <v>12143</v>
      </c>
      <c r="H2438" t="s">
        <v>755</v>
      </c>
      <c r="J2438" t="s">
        <v>756</v>
      </c>
      <c r="K2438" t="s">
        <v>756</v>
      </c>
      <c r="L2438" t="s">
        <v>757</v>
      </c>
      <c r="M2438" t="s">
        <v>757</v>
      </c>
      <c r="N2438" t="s">
        <v>756</v>
      </c>
      <c r="O2438" t="s">
        <v>756</v>
      </c>
      <c r="P2438" t="s">
        <v>758</v>
      </c>
      <c r="Q2438" t="s">
        <v>759</v>
      </c>
      <c r="R2438" t="s">
        <v>759</v>
      </c>
      <c r="S2438" t="s">
        <v>757</v>
      </c>
      <c r="T2438" t="s">
        <v>757</v>
      </c>
      <c r="U2438" t="s">
        <v>757</v>
      </c>
      <c r="V2438" t="s">
        <v>756</v>
      </c>
      <c r="W2438" t="s">
        <v>756</v>
      </c>
      <c r="X2438" t="s">
        <v>3864</v>
      </c>
      <c r="Y2438" t="str">
        <f t="shared" si="532"/>
        <v>junio</v>
      </c>
      <c r="Z2438">
        <f>YEAR(BD_PONDERACIONES[[#This Row],[Fecha Ejecución del Ticket]])</f>
        <v>2022</v>
      </c>
      <c r="AA2438" t="str">
        <f t="shared" si="533"/>
        <v>agosto</v>
      </c>
      <c r="AB2438">
        <f>YEAR(BD_PONDERACIONES[[#This Row],[Fecha de Inspección]])</f>
        <v>2022</v>
      </c>
      <c r="AC2438">
        <f t="shared" si="534"/>
        <v>0.5</v>
      </c>
      <c r="AD2438">
        <f t="shared" si="535"/>
        <v>0.5</v>
      </c>
      <c r="AE2438">
        <f t="shared" si="536"/>
        <v>0.5</v>
      </c>
      <c r="AF2438">
        <f t="shared" si="537"/>
        <v>0.5</v>
      </c>
      <c r="AG2438">
        <f t="shared" si="538"/>
        <v>0.5</v>
      </c>
      <c r="AH2438">
        <f t="shared" si="539"/>
        <v>0.5</v>
      </c>
      <c r="AI2438">
        <f t="shared" si="540"/>
        <v>0.25</v>
      </c>
      <c r="AJ2438">
        <f t="shared" si="541"/>
        <v>0.25</v>
      </c>
      <c r="AK2438">
        <f t="shared" si="542"/>
        <v>0.5</v>
      </c>
      <c r="AL2438">
        <f t="shared" si="543"/>
        <v>0.5</v>
      </c>
      <c r="AM2438">
        <f t="shared" si="544"/>
        <v>0.5</v>
      </c>
      <c r="AN2438" s="6">
        <f t="shared" si="545"/>
        <v>1</v>
      </c>
      <c r="AO2438" t="str">
        <f>VLOOKUP(BD_PONDERACIONES[[#This Row],[Comuna]],Tabla3[#All],2,0)</f>
        <v>Florida</v>
      </c>
    </row>
    <row r="2439" spans="1:41" x14ac:dyDescent="0.35">
      <c r="A2439" t="s">
        <v>12144</v>
      </c>
      <c r="B2439" t="s">
        <v>12145</v>
      </c>
      <c r="C2439" t="s">
        <v>12146</v>
      </c>
      <c r="D2439" s="5">
        <v>44789</v>
      </c>
      <c r="E2439" s="5">
        <v>44729</v>
      </c>
      <c r="F2439" t="s">
        <v>763</v>
      </c>
      <c r="G2439" t="s">
        <v>12147</v>
      </c>
      <c r="H2439" t="s">
        <v>755</v>
      </c>
      <c r="J2439" t="s">
        <v>756</v>
      </c>
      <c r="K2439" t="s">
        <v>756</v>
      </c>
      <c r="L2439" t="s">
        <v>757</v>
      </c>
      <c r="M2439" t="s">
        <v>757</v>
      </c>
      <c r="N2439" t="s">
        <v>756</v>
      </c>
      <c r="O2439" t="s">
        <v>756</v>
      </c>
      <c r="P2439" t="s">
        <v>765</v>
      </c>
      <c r="Q2439" t="s">
        <v>759</v>
      </c>
      <c r="R2439" t="s">
        <v>759</v>
      </c>
      <c r="S2439" t="s">
        <v>757</v>
      </c>
      <c r="T2439" t="s">
        <v>757</v>
      </c>
      <c r="U2439" t="s">
        <v>757</v>
      </c>
      <c r="V2439" t="s">
        <v>773</v>
      </c>
      <c r="W2439" t="s">
        <v>768</v>
      </c>
      <c r="X2439" t="s">
        <v>12148</v>
      </c>
      <c r="Y2439" t="str">
        <f t="shared" si="532"/>
        <v>junio</v>
      </c>
      <c r="Z2439">
        <f>YEAR(BD_PONDERACIONES[[#This Row],[Fecha Ejecución del Ticket]])</f>
        <v>2022</v>
      </c>
      <c r="AA2439" t="str">
        <f t="shared" si="533"/>
        <v>agosto</v>
      </c>
      <c r="AB2439">
        <f>YEAR(BD_PONDERACIONES[[#This Row],[Fecha de Inspección]])</f>
        <v>2022</v>
      </c>
      <c r="AC2439">
        <f t="shared" si="534"/>
        <v>0.5</v>
      </c>
      <c r="AD2439">
        <f t="shared" si="535"/>
        <v>0.5</v>
      </c>
      <c r="AE2439">
        <f t="shared" si="536"/>
        <v>0.5</v>
      </c>
      <c r="AF2439">
        <f t="shared" si="537"/>
        <v>0.5</v>
      </c>
      <c r="AG2439">
        <f t="shared" si="538"/>
        <v>0.5</v>
      </c>
      <c r="AH2439">
        <f t="shared" si="539"/>
        <v>0.5</v>
      </c>
      <c r="AI2439">
        <f t="shared" si="540"/>
        <v>0.25</v>
      </c>
      <c r="AJ2439">
        <f t="shared" si="541"/>
        <v>0.25</v>
      </c>
      <c r="AK2439">
        <f t="shared" si="542"/>
        <v>0.5</v>
      </c>
      <c r="AL2439">
        <f t="shared" si="543"/>
        <v>0</v>
      </c>
      <c r="AM2439">
        <f t="shared" si="544"/>
        <v>0.17499999999999999</v>
      </c>
      <c r="AN2439" s="6">
        <f t="shared" si="545"/>
        <v>0.83500000000000008</v>
      </c>
      <c r="AO2439" t="str">
        <f>VLOOKUP(BD_PONDERACIONES[[#This Row],[Comuna]],Tabla3[#All],2,0)</f>
        <v>Florida</v>
      </c>
    </row>
    <row r="2440" spans="1:41" x14ac:dyDescent="0.35">
      <c r="A2440" t="s">
        <v>12149</v>
      </c>
      <c r="B2440" t="s">
        <v>12150</v>
      </c>
      <c r="C2440" t="s">
        <v>12151</v>
      </c>
      <c r="D2440" s="5">
        <v>44789</v>
      </c>
      <c r="E2440" s="5">
        <v>44731</v>
      </c>
      <c r="F2440" t="s">
        <v>763</v>
      </c>
      <c r="G2440" t="s">
        <v>12152</v>
      </c>
      <c r="H2440" t="s">
        <v>755</v>
      </c>
      <c r="J2440" t="s">
        <v>756</v>
      </c>
      <c r="K2440" t="s">
        <v>756</v>
      </c>
      <c r="L2440" t="s">
        <v>756</v>
      </c>
      <c r="M2440" t="s">
        <v>756</v>
      </c>
      <c r="N2440" t="s">
        <v>756</v>
      </c>
      <c r="O2440" t="s">
        <v>756</v>
      </c>
      <c r="P2440" t="s">
        <v>758</v>
      </c>
      <c r="Q2440" t="s">
        <v>759</v>
      </c>
      <c r="R2440" t="s">
        <v>759</v>
      </c>
      <c r="S2440" t="s">
        <v>757</v>
      </c>
      <c r="T2440" t="s">
        <v>757</v>
      </c>
      <c r="U2440" t="s">
        <v>757</v>
      </c>
      <c r="V2440" t="s">
        <v>756</v>
      </c>
      <c r="W2440" t="s">
        <v>756</v>
      </c>
      <c r="X2440" t="s">
        <v>12153</v>
      </c>
      <c r="Y2440" t="str">
        <f t="shared" si="532"/>
        <v>junio</v>
      </c>
      <c r="Z2440">
        <f>YEAR(BD_PONDERACIONES[[#This Row],[Fecha Ejecución del Ticket]])</f>
        <v>2022</v>
      </c>
      <c r="AA2440" t="str">
        <f t="shared" si="533"/>
        <v>agosto</v>
      </c>
      <c r="AB2440">
        <f>YEAR(BD_PONDERACIONES[[#This Row],[Fecha de Inspección]])</f>
        <v>2022</v>
      </c>
      <c r="AC2440">
        <f t="shared" si="534"/>
        <v>0.5</v>
      </c>
      <c r="AD2440">
        <f t="shared" si="535"/>
        <v>0.5</v>
      </c>
      <c r="AE2440">
        <f t="shared" si="536"/>
        <v>0.5</v>
      </c>
      <c r="AF2440">
        <f t="shared" si="537"/>
        <v>0.5</v>
      </c>
      <c r="AG2440">
        <f t="shared" si="538"/>
        <v>0.5</v>
      </c>
      <c r="AH2440">
        <f t="shared" si="539"/>
        <v>0.5</v>
      </c>
      <c r="AI2440">
        <f t="shared" si="540"/>
        <v>0.25</v>
      </c>
      <c r="AJ2440">
        <f t="shared" si="541"/>
        <v>0.25</v>
      </c>
      <c r="AK2440">
        <f t="shared" si="542"/>
        <v>0.5</v>
      </c>
      <c r="AL2440">
        <f t="shared" si="543"/>
        <v>0.5</v>
      </c>
      <c r="AM2440">
        <f t="shared" si="544"/>
        <v>0.5</v>
      </c>
      <c r="AN2440" s="6">
        <f t="shared" si="545"/>
        <v>1</v>
      </c>
      <c r="AO2440" t="str">
        <f>VLOOKUP(BD_PONDERACIONES[[#This Row],[Comuna]],Tabla3[#All],2,0)</f>
        <v>Florida</v>
      </c>
    </row>
    <row r="2441" spans="1:41" x14ac:dyDescent="0.35">
      <c r="A2441" t="s">
        <v>12154</v>
      </c>
      <c r="B2441" t="s">
        <v>12155</v>
      </c>
      <c r="C2441" t="s">
        <v>12156</v>
      </c>
      <c r="D2441" s="5">
        <v>44789</v>
      </c>
      <c r="E2441" s="5">
        <v>44731</v>
      </c>
      <c r="F2441" t="s">
        <v>763</v>
      </c>
      <c r="G2441" t="s">
        <v>12157</v>
      </c>
      <c r="H2441" t="s">
        <v>755</v>
      </c>
      <c r="J2441" t="s">
        <v>756</v>
      </c>
      <c r="K2441" t="s">
        <v>756</v>
      </c>
      <c r="L2441" t="s">
        <v>756</v>
      </c>
      <c r="M2441" t="s">
        <v>756</v>
      </c>
      <c r="N2441" t="s">
        <v>756</v>
      </c>
      <c r="O2441" t="s">
        <v>756</v>
      </c>
      <c r="P2441" t="s">
        <v>758</v>
      </c>
      <c r="Q2441" t="s">
        <v>759</v>
      </c>
      <c r="R2441" t="s">
        <v>759</v>
      </c>
      <c r="S2441" t="s">
        <v>757</v>
      </c>
      <c r="T2441" t="s">
        <v>757</v>
      </c>
      <c r="U2441" t="s">
        <v>757</v>
      </c>
      <c r="V2441" t="s">
        <v>756</v>
      </c>
      <c r="W2441" t="s">
        <v>756</v>
      </c>
      <c r="X2441" t="s">
        <v>11220</v>
      </c>
      <c r="Y2441" t="str">
        <f t="shared" si="532"/>
        <v>junio</v>
      </c>
      <c r="Z2441">
        <f>YEAR(BD_PONDERACIONES[[#This Row],[Fecha Ejecución del Ticket]])</f>
        <v>2022</v>
      </c>
      <c r="AA2441" t="str">
        <f t="shared" si="533"/>
        <v>agosto</v>
      </c>
      <c r="AB2441">
        <f>YEAR(BD_PONDERACIONES[[#This Row],[Fecha de Inspección]])</f>
        <v>2022</v>
      </c>
      <c r="AC2441">
        <f t="shared" si="534"/>
        <v>0.5</v>
      </c>
      <c r="AD2441">
        <f t="shared" si="535"/>
        <v>0.5</v>
      </c>
      <c r="AE2441">
        <f t="shared" si="536"/>
        <v>0.5</v>
      </c>
      <c r="AF2441">
        <f t="shared" si="537"/>
        <v>0.5</v>
      </c>
      <c r="AG2441">
        <f t="shared" si="538"/>
        <v>0.5</v>
      </c>
      <c r="AH2441">
        <f t="shared" si="539"/>
        <v>0.5</v>
      </c>
      <c r="AI2441">
        <f t="shared" si="540"/>
        <v>0.25</v>
      </c>
      <c r="AJ2441">
        <f t="shared" si="541"/>
        <v>0.25</v>
      </c>
      <c r="AK2441">
        <f t="shared" si="542"/>
        <v>0.5</v>
      </c>
      <c r="AL2441">
        <f t="shared" si="543"/>
        <v>0.5</v>
      </c>
      <c r="AM2441">
        <f t="shared" si="544"/>
        <v>0.5</v>
      </c>
      <c r="AN2441" s="6">
        <f t="shared" si="545"/>
        <v>1</v>
      </c>
      <c r="AO2441" t="str">
        <f>VLOOKUP(BD_PONDERACIONES[[#This Row],[Comuna]],Tabla3[#All],2,0)</f>
        <v>Florida</v>
      </c>
    </row>
    <row r="2442" spans="1:41" x14ac:dyDescent="0.35">
      <c r="A2442" t="s">
        <v>12158</v>
      </c>
      <c r="B2442" t="s">
        <v>12159</v>
      </c>
      <c r="C2442" t="s">
        <v>12160</v>
      </c>
      <c r="D2442" s="5">
        <v>44789</v>
      </c>
      <c r="E2442" s="5">
        <v>44731</v>
      </c>
      <c r="F2442" t="s">
        <v>763</v>
      </c>
      <c r="G2442" t="s">
        <v>12161</v>
      </c>
      <c r="H2442" t="s">
        <v>755</v>
      </c>
      <c r="J2442" t="s">
        <v>756</v>
      </c>
      <c r="K2442" t="s">
        <v>756</v>
      </c>
      <c r="L2442" t="s">
        <v>757</v>
      </c>
      <c r="M2442" t="s">
        <v>757</v>
      </c>
      <c r="N2442" t="s">
        <v>756</v>
      </c>
      <c r="O2442" t="s">
        <v>756</v>
      </c>
      <c r="P2442" t="s">
        <v>758</v>
      </c>
      <c r="Q2442" t="s">
        <v>759</v>
      </c>
      <c r="R2442" t="s">
        <v>759</v>
      </c>
      <c r="S2442" t="s">
        <v>757</v>
      </c>
      <c r="T2442" t="s">
        <v>757</v>
      </c>
      <c r="U2442" t="s">
        <v>757</v>
      </c>
      <c r="V2442" t="s">
        <v>756</v>
      </c>
      <c r="W2442" t="s">
        <v>756</v>
      </c>
      <c r="X2442" t="s">
        <v>804</v>
      </c>
      <c r="Y2442" t="str">
        <f t="shared" si="532"/>
        <v>junio</v>
      </c>
      <c r="Z2442">
        <f>YEAR(BD_PONDERACIONES[[#This Row],[Fecha Ejecución del Ticket]])</f>
        <v>2022</v>
      </c>
      <c r="AA2442" t="str">
        <f t="shared" si="533"/>
        <v>agosto</v>
      </c>
      <c r="AB2442">
        <f>YEAR(BD_PONDERACIONES[[#This Row],[Fecha de Inspección]])</f>
        <v>2022</v>
      </c>
      <c r="AC2442">
        <f t="shared" si="534"/>
        <v>0.5</v>
      </c>
      <c r="AD2442">
        <f t="shared" si="535"/>
        <v>0.5</v>
      </c>
      <c r="AE2442">
        <f t="shared" si="536"/>
        <v>0.5</v>
      </c>
      <c r="AF2442">
        <f t="shared" si="537"/>
        <v>0.5</v>
      </c>
      <c r="AG2442">
        <f t="shared" si="538"/>
        <v>0.5</v>
      </c>
      <c r="AH2442">
        <f t="shared" si="539"/>
        <v>0.5</v>
      </c>
      <c r="AI2442">
        <f t="shared" si="540"/>
        <v>0.25</v>
      </c>
      <c r="AJ2442">
        <f t="shared" si="541"/>
        <v>0.25</v>
      </c>
      <c r="AK2442">
        <f t="shared" si="542"/>
        <v>0.5</v>
      </c>
      <c r="AL2442">
        <f t="shared" si="543"/>
        <v>0.5</v>
      </c>
      <c r="AM2442">
        <f t="shared" si="544"/>
        <v>0.5</v>
      </c>
      <c r="AN2442" s="6">
        <f t="shared" si="545"/>
        <v>1</v>
      </c>
      <c r="AO2442" t="str">
        <f>VLOOKUP(BD_PONDERACIONES[[#This Row],[Comuna]],Tabla3[#All],2,0)</f>
        <v>Florida</v>
      </c>
    </row>
    <row r="2443" spans="1:41" x14ac:dyDescent="0.35">
      <c r="A2443" t="s">
        <v>12162</v>
      </c>
      <c r="B2443" t="s">
        <v>12163</v>
      </c>
      <c r="C2443" t="s">
        <v>12164</v>
      </c>
      <c r="D2443" s="5">
        <v>44790</v>
      </c>
      <c r="E2443" s="5">
        <v>44733</v>
      </c>
      <c r="F2443" t="s">
        <v>763</v>
      </c>
      <c r="G2443" t="s">
        <v>12165</v>
      </c>
      <c r="H2443" t="s">
        <v>755</v>
      </c>
      <c r="J2443" t="s">
        <v>756</v>
      </c>
      <c r="K2443" t="s">
        <v>756</v>
      </c>
      <c r="L2443" t="s">
        <v>757</v>
      </c>
      <c r="M2443" t="s">
        <v>757</v>
      </c>
      <c r="N2443" t="s">
        <v>756</v>
      </c>
      <c r="O2443" t="s">
        <v>756</v>
      </c>
      <c r="P2443" t="s">
        <v>758</v>
      </c>
      <c r="Q2443" t="s">
        <v>759</v>
      </c>
      <c r="R2443" t="s">
        <v>759</v>
      </c>
      <c r="S2443" t="s">
        <v>757</v>
      </c>
      <c r="T2443" t="s">
        <v>757</v>
      </c>
      <c r="U2443" t="s">
        <v>757</v>
      </c>
      <c r="V2443" t="s">
        <v>756</v>
      </c>
      <c r="W2443" t="s">
        <v>756</v>
      </c>
      <c r="X2443" t="s">
        <v>12166</v>
      </c>
      <c r="Y2443" t="str">
        <f t="shared" si="532"/>
        <v>junio</v>
      </c>
      <c r="Z2443">
        <f>YEAR(BD_PONDERACIONES[[#This Row],[Fecha Ejecución del Ticket]])</f>
        <v>2022</v>
      </c>
      <c r="AA2443" t="str">
        <f t="shared" si="533"/>
        <v>agosto</v>
      </c>
      <c r="AB2443">
        <f>YEAR(BD_PONDERACIONES[[#This Row],[Fecha de Inspección]])</f>
        <v>2022</v>
      </c>
      <c r="AC2443">
        <f t="shared" si="534"/>
        <v>0.5</v>
      </c>
      <c r="AD2443">
        <f t="shared" si="535"/>
        <v>0.5</v>
      </c>
      <c r="AE2443">
        <f t="shared" si="536"/>
        <v>0.5</v>
      </c>
      <c r="AF2443">
        <f t="shared" si="537"/>
        <v>0.5</v>
      </c>
      <c r="AG2443">
        <f t="shared" si="538"/>
        <v>0.5</v>
      </c>
      <c r="AH2443">
        <f t="shared" si="539"/>
        <v>0.5</v>
      </c>
      <c r="AI2443">
        <f t="shared" si="540"/>
        <v>0.25</v>
      </c>
      <c r="AJ2443">
        <f t="shared" si="541"/>
        <v>0.25</v>
      </c>
      <c r="AK2443">
        <f t="shared" si="542"/>
        <v>0.5</v>
      </c>
      <c r="AL2443">
        <f t="shared" si="543"/>
        <v>0.5</v>
      </c>
      <c r="AM2443">
        <f t="shared" si="544"/>
        <v>0.5</v>
      </c>
      <c r="AN2443" s="6">
        <f t="shared" si="545"/>
        <v>1</v>
      </c>
      <c r="AO2443" t="str">
        <f>VLOOKUP(BD_PONDERACIONES[[#This Row],[Comuna]],Tabla3[#All],2,0)</f>
        <v>Florida</v>
      </c>
    </row>
    <row r="2444" spans="1:41" x14ac:dyDescent="0.35">
      <c r="A2444" t="s">
        <v>12167</v>
      </c>
      <c r="B2444" t="s">
        <v>12168</v>
      </c>
      <c r="C2444" t="s">
        <v>12169</v>
      </c>
      <c r="D2444" s="5">
        <v>44790</v>
      </c>
      <c r="E2444" s="5">
        <v>44734</v>
      </c>
      <c r="F2444" t="s">
        <v>763</v>
      </c>
      <c r="G2444" t="s">
        <v>12170</v>
      </c>
      <c r="H2444" t="s">
        <v>755</v>
      </c>
      <c r="J2444" t="s">
        <v>756</v>
      </c>
      <c r="K2444" t="s">
        <v>756</v>
      </c>
      <c r="L2444" t="s">
        <v>756</v>
      </c>
      <c r="M2444" t="s">
        <v>756</v>
      </c>
      <c r="N2444" t="s">
        <v>756</v>
      </c>
      <c r="O2444" t="s">
        <v>756</v>
      </c>
      <c r="P2444" t="s">
        <v>758</v>
      </c>
      <c r="Q2444" t="s">
        <v>759</v>
      </c>
      <c r="R2444" t="s">
        <v>759</v>
      </c>
      <c r="S2444" t="s">
        <v>757</v>
      </c>
      <c r="T2444" t="s">
        <v>757</v>
      </c>
      <c r="U2444" t="s">
        <v>757</v>
      </c>
      <c r="V2444" t="s">
        <v>756</v>
      </c>
      <c r="W2444" t="s">
        <v>756</v>
      </c>
      <c r="X2444" t="s">
        <v>12171</v>
      </c>
      <c r="Y2444" t="str">
        <f t="shared" si="532"/>
        <v>junio</v>
      </c>
      <c r="Z2444">
        <f>YEAR(BD_PONDERACIONES[[#This Row],[Fecha Ejecución del Ticket]])</f>
        <v>2022</v>
      </c>
      <c r="AA2444" t="str">
        <f t="shared" si="533"/>
        <v>agosto</v>
      </c>
      <c r="AB2444">
        <f>YEAR(BD_PONDERACIONES[[#This Row],[Fecha de Inspección]])</f>
        <v>2022</v>
      </c>
      <c r="AC2444">
        <f t="shared" si="534"/>
        <v>0.5</v>
      </c>
      <c r="AD2444">
        <f t="shared" si="535"/>
        <v>0.5</v>
      </c>
      <c r="AE2444">
        <f t="shared" si="536"/>
        <v>0.5</v>
      </c>
      <c r="AF2444">
        <f t="shared" si="537"/>
        <v>0.5</v>
      </c>
      <c r="AG2444">
        <f t="shared" si="538"/>
        <v>0.5</v>
      </c>
      <c r="AH2444">
        <f t="shared" si="539"/>
        <v>0.5</v>
      </c>
      <c r="AI2444">
        <f t="shared" si="540"/>
        <v>0.25</v>
      </c>
      <c r="AJ2444">
        <f t="shared" si="541"/>
        <v>0.25</v>
      </c>
      <c r="AK2444">
        <f t="shared" si="542"/>
        <v>0.5</v>
      </c>
      <c r="AL2444">
        <f t="shared" si="543"/>
        <v>0.5</v>
      </c>
      <c r="AM2444">
        <f t="shared" si="544"/>
        <v>0.5</v>
      </c>
      <c r="AN2444" s="6">
        <f t="shared" si="545"/>
        <v>1</v>
      </c>
      <c r="AO2444" t="str">
        <f>VLOOKUP(BD_PONDERACIONES[[#This Row],[Comuna]],Tabla3[#All],2,0)</f>
        <v>Florida</v>
      </c>
    </row>
    <row r="2445" spans="1:41" x14ac:dyDescent="0.35">
      <c r="A2445" t="s">
        <v>12172</v>
      </c>
      <c r="B2445" t="s">
        <v>12173</v>
      </c>
      <c r="C2445" t="s">
        <v>12174</v>
      </c>
      <c r="D2445" s="5">
        <v>44790</v>
      </c>
      <c r="E2445" s="5">
        <v>44731</v>
      </c>
      <c r="F2445" t="s">
        <v>763</v>
      </c>
      <c r="G2445" t="s">
        <v>12175</v>
      </c>
      <c r="H2445" t="s">
        <v>755</v>
      </c>
      <c r="J2445" t="s">
        <v>756</v>
      </c>
      <c r="K2445" t="s">
        <v>756</v>
      </c>
      <c r="L2445" t="s">
        <v>757</v>
      </c>
      <c r="M2445" t="s">
        <v>757</v>
      </c>
      <c r="N2445" t="s">
        <v>756</v>
      </c>
      <c r="O2445" t="s">
        <v>756</v>
      </c>
      <c r="P2445" t="s">
        <v>758</v>
      </c>
      <c r="Q2445" t="s">
        <v>759</v>
      </c>
      <c r="R2445" t="s">
        <v>759</v>
      </c>
      <c r="S2445" t="s">
        <v>757</v>
      </c>
      <c r="T2445" t="s">
        <v>757</v>
      </c>
      <c r="U2445" t="s">
        <v>757</v>
      </c>
      <c r="V2445" t="s">
        <v>773</v>
      </c>
      <c r="W2445" t="s">
        <v>768</v>
      </c>
      <c r="X2445" t="s">
        <v>12176</v>
      </c>
      <c r="Y2445" t="str">
        <f t="shared" si="532"/>
        <v>junio</v>
      </c>
      <c r="Z2445">
        <f>YEAR(BD_PONDERACIONES[[#This Row],[Fecha Ejecución del Ticket]])</f>
        <v>2022</v>
      </c>
      <c r="AA2445" t="str">
        <f t="shared" si="533"/>
        <v>agosto</v>
      </c>
      <c r="AB2445">
        <f>YEAR(BD_PONDERACIONES[[#This Row],[Fecha de Inspección]])</f>
        <v>2022</v>
      </c>
      <c r="AC2445">
        <f t="shared" si="534"/>
        <v>0.5</v>
      </c>
      <c r="AD2445">
        <f t="shared" si="535"/>
        <v>0.5</v>
      </c>
      <c r="AE2445">
        <f t="shared" si="536"/>
        <v>0.5</v>
      </c>
      <c r="AF2445">
        <f t="shared" si="537"/>
        <v>0.5</v>
      </c>
      <c r="AG2445">
        <f t="shared" si="538"/>
        <v>0.5</v>
      </c>
      <c r="AH2445">
        <f t="shared" si="539"/>
        <v>0.5</v>
      </c>
      <c r="AI2445">
        <f t="shared" si="540"/>
        <v>0.25</v>
      </c>
      <c r="AJ2445">
        <f t="shared" si="541"/>
        <v>0.25</v>
      </c>
      <c r="AK2445">
        <f t="shared" si="542"/>
        <v>0.5</v>
      </c>
      <c r="AL2445">
        <f t="shared" si="543"/>
        <v>0</v>
      </c>
      <c r="AM2445">
        <f t="shared" si="544"/>
        <v>0.17499999999999999</v>
      </c>
      <c r="AN2445" s="6">
        <f t="shared" si="545"/>
        <v>0.83500000000000008</v>
      </c>
      <c r="AO2445" t="str">
        <f>VLOOKUP(BD_PONDERACIONES[[#This Row],[Comuna]],Tabla3[#All],2,0)</f>
        <v>Florida</v>
      </c>
    </row>
    <row r="2446" spans="1:41" x14ac:dyDescent="0.35">
      <c r="A2446" t="s">
        <v>12177</v>
      </c>
      <c r="B2446" t="s">
        <v>12178</v>
      </c>
      <c r="C2446" t="s">
        <v>12179</v>
      </c>
      <c r="D2446" s="5">
        <v>44790</v>
      </c>
      <c r="E2446" s="5">
        <v>44732</v>
      </c>
      <c r="F2446" t="s">
        <v>763</v>
      </c>
      <c r="G2446" t="s">
        <v>12180</v>
      </c>
      <c r="H2446" t="s">
        <v>755</v>
      </c>
      <c r="J2446" t="s">
        <v>756</v>
      </c>
      <c r="K2446" t="s">
        <v>756</v>
      </c>
      <c r="L2446" t="s">
        <v>757</v>
      </c>
      <c r="M2446" t="s">
        <v>757</v>
      </c>
      <c r="N2446" t="s">
        <v>756</v>
      </c>
      <c r="O2446" t="s">
        <v>756</v>
      </c>
      <c r="P2446" t="s">
        <v>758</v>
      </c>
      <c r="Q2446" t="s">
        <v>759</v>
      </c>
      <c r="R2446" t="s">
        <v>759</v>
      </c>
      <c r="S2446" t="s">
        <v>757</v>
      </c>
      <c r="T2446" t="s">
        <v>757</v>
      </c>
      <c r="U2446" t="s">
        <v>757</v>
      </c>
      <c r="V2446" t="s">
        <v>773</v>
      </c>
      <c r="W2446" t="s">
        <v>756</v>
      </c>
      <c r="X2446" t="s">
        <v>11928</v>
      </c>
      <c r="Y2446" t="str">
        <f t="shared" si="532"/>
        <v>junio</v>
      </c>
      <c r="Z2446">
        <f>YEAR(BD_PONDERACIONES[[#This Row],[Fecha Ejecución del Ticket]])</f>
        <v>2022</v>
      </c>
      <c r="AA2446" t="str">
        <f t="shared" si="533"/>
        <v>agosto</v>
      </c>
      <c r="AB2446">
        <f>YEAR(BD_PONDERACIONES[[#This Row],[Fecha de Inspección]])</f>
        <v>2022</v>
      </c>
      <c r="AC2446">
        <f t="shared" si="534"/>
        <v>0.5</v>
      </c>
      <c r="AD2446">
        <f t="shared" si="535"/>
        <v>0.5</v>
      </c>
      <c r="AE2446">
        <f t="shared" si="536"/>
        <v>0.5</v>
      </c>
      <c r="AF2446">
        <f t="shared" si="537"/>
        <v>0.5</v>
      </c>
      <c r="AG2446">
        <f t="shared" si="538"/>
        <v>0.5</v>
      </c>
      <c r="AH2446">
        <f t="shared" si="539"/>
        <v>0.5</v>
      </c>
      <c r="AI2446">
        <f t="shared" si="540"/>
        <v>0.25</v>
      </c>
      <c r="AJ2446">
        <f t="shared" si="541"/>
        <v>0.25</v>
      </c>
      <c r="AK2446">
        <f t="shared" si="542"/>
        <v>0.5</v>
      </c>
      <c r="AL2446">
        <f t="shared" si="543"/>
        <v>0</v>
      </c>
      <c r="AM2446">
        <f t="shared" si="544"/>
        <v>0.5</v>
      </c>
      <c r="AN2446" s="6">
        <f t="shared" si="545"/>
        <v>0.9</v>
      </c>
      <c r="AO2446" t="str">
        <f>VLOOKUP(BD_PONDERACIONES[[#This Row],[Comuna]],Tabla3[#All],2,0)</f>
        <v>Florida</v>
      </c>
    </row>
    <row r="2447" spans="1:41" x14ac:dyDescent="0.35">
      <c r="A2447" t="s">
        <v>12181</v>
      </c>
      <c r="B2447" t="s">
        <v>12182</v>
      </c>
      <c r="C2447" t="s">
        <v>12183</v>
      </c>
      <c r="D2447" s="5">
        <v>44790</v>
      </c>
      <c r="E2447" s="5">
        <v>44732</v>
      </c>
      <c r="F2447" t="s">
        <v>763</v>
      </c>
      <c r="G2447" t="s">
        <v>12184</v>
      </c>
      <c r="H2447" t="s">
        <v>755</v>
      </c>
      <c r="J2447" t="s">
        <v>756</v>
      </c>
      <c r="K2447" t="s">
        <v>756</v>
      </c>
      <c r="L2447" t="s">
        <v>757</v>
      </c>
      <c r="M2447" t="s">
        <v>757</v>
      </c>
      <c r="N2447" t="s">
        <v>756</v>
      </c>
      <c r="O2447" t="s">
        <v>756</v>
      </c>
      <c r="P2447" t="s">
        <v>758</v>
      </c>
      <c r="Q2447" t="s">
        <v>759</v>
      </c>
      <c r="R2447" t="s">
        <v>759</v>
      </c>
      <c r="S2447" t="s">
        <v>757</v>
      </c>
      <c r="T2447" t="s">
        <v>757</v>
      </c>
      <c r="U2447" t="s">
        <v>757</v>
      </c>
      <c r="V2447" t="s">
        <v>756</v>
      </c>
      <c r="W2447" t="s">
        <v>768</v>
      </c>
      <c r="X2447" t="s">
        <v>12185</v>
      </c>
      <c r="Y2447" t="str">
        <f t="shared" si="532"/>
        <v>junio</v>
      </c>
      <c r="Z2447">
        <f>YEAR(BD_PONDERACIONES[[#This Row],[Fecha Ejecución del Ticket]])</f>
        <v>2022</v>
      </c>
      <c r="AA2447" t="str">
        <f t="shared" si="533"/>
        <v>agosto</v>
      </c>
      <c r="AB2447">
        <f>YEAR(BD_PONDERACIONES[[#This Row],[Fecha de Inspección]])</f>
        <v>2022</v>
      </c>
      <c r="AC2447">
        <f t="shared" si="534"/>
        <v>0.5</v>
      </c>
      <c r="AD2447">
        <f t="shared" si="535"/>
        <v>0.5</v>
      </c>
      <c r="AE2447">
        <f t="shared" si="536"/>
        <v>0.5</v>
      </c>
      <c r="AF2447">
        <f t="shared" si="537"/>
        <v>0.5</v>
      </c>
      <c r="AG2447">
        <f t="shared" si="538"/>
        <v>0.5</v>
      </c>
      <c r="AH2447">
        <f t="shared" si="539"/>
        <v>0.5</v>
      </c>
      <c r="AI2447">
        <f t="shared" si="540"/>
        <v>0.25</v>
      </c>
      <c r="AJ2447">
        <f t="shared" si="541"/>
        <v>0.25</v>
      </c>
      <c r="AK2447">
        <f t="shared" si="542"/>
        <v>0.5</v>
      </c>
      <c r="AL2447">
        <f t="shared" si="543"/>
        <v>0.5</v>
      </c>
      <c r="AM2447">
        <f t="shared" si="544"/>
        <v>0.17499999999999999</v>
      </c>
      <c r="AN2447" s="6">
        <f t="shared" si="545"/>
        <v>0.93500000000000005</v>
      </c>
      <c r="AO2447" t="str">
        <f>VLOOKUP(BD_PONDERACIONES[[#This Row],[Comuna]],Tabla3[#All],2,0)</f>
        <v>Florida</v>
      </c>
    </row>
    <row r="2448" spans="1:41" x14ac:dyDescent="0.35">
      <c r="A2448" t="s">
        <v>12186</v>
      </c>
      <c r="B2448" t="s">
        <v>12187</v>
      </c>
      <c r="C2448" t="s">
        <v>12188</v>
      </c>
      <c r="D2448" s="5">
        <v>44790</v>
      </c>
      <c r="E2448" s="5">
        <v>44755</v>
      </c>
      <c r="F2448" t="s">
        <v>753</v>
      </c>
      <c r="G2448" t="s">
        <v>12189</v>
      </c>
      <c r="H2448" t="s">
        <v>755</v>
      </c>
      <c r="J2448" t="s">
        <v>756</v>
      </c>
      <c r="K2448" t="s">
        <v>756</v>
      </c>
      <c r="L2448" t="s">
        <v>757</v>
      </c>
      <c r="M2448" t="s">
        <v>757</v>
      </c>
      <c r="N2448" t="s">
        <v>756</v>
      </c>
      <c r="O2448" t="s">
        <v>756</v>
      </c>
      <c r="P2448" t="s">
        <v>765</v>
      </c>
      <c r="Q2448" t="s">
        <v>759</v>
      </c>
      <c r="R2448" t="s">
        <v>759</v>
      </c>
      <c r="S2448" t="s">
        <v>757</v>
      </c>
      <c r="T2448" t="s">
        <v>757</v>
      </c>
      <c r="U2448" t="s">
        <v>756</v>
      </c>
      <c r="V2448" t="s">
        <v>756</v>
      </c>
      <c r="W2448" t="s">
        <v>756</v>
      </c>
      <c r="X2448" t="s">
        <v>12190</v>
      </c>
      <c r="Y2448" t="str">
        <f t="shared" si="532"/>
        <v>julio</v>
      </c>
      <c r="Z2448">
        <f>YEAR(BD_PONDERACIONES[[#This Row],[Fecha Ejecución del Ticket]])</f>
        <v>2022</v>
      </c>
      <c r="AA2448" t="str">
        <f t="shared" si="533"/>
        <v>agosto</v>
      </c>
      <c r="AB2448">
        <f>YEAR(BD_PONDERACIONES[[#This Row],[Fecha de Inspección]])</f>
        <v>2022</v>
      </c>
      <c r="AC2448">
        <f t="shared" si="534"/>
        <v>0.5</v>
      </c>
      <c r="AD2448">
        <f t="shared" si="535"/>
        <v>0.5</v>
      </c>
      <c r="AE2448">
        <f t="shared" si="536"/>
        <v>0.5</v>
      </c>
      <c r="AF2448">
        <f t="shared" si="537"/>
        <v>0.5</v>
      </c>
      <c r="AG2448">
        <f t="shared" si="538"/>
        <v>0.5</v>
      </c>
      <c r="AH2448">
        <f t="shared" si="539"/>
        <v>0.5</v>
      </c>
      <c r="AI2448">
        <f t="shared" si="540"/>
        <v>0.25</v>
      </c>
      <c r="AJ2448">
        <f t="shared" si="541"/>
        <v>0.25</v>
      </c>
      <c r="AK2448">
        <f t="shared" si="542"/>
        <v>0.5</v>
      </c>
      <c r="AL2448">
        <f t="shared" si="543"/>
        <v>0.5</v>
      </c>
      <c r="AM2448">
        <f t="shared" si="544"/>
        <v>0.5</v>
      </c>
      <c r="AN2448" s="6">
        <f t="shared" si="545"/>
        <v>1</v>
      </c>
      <c r="AO2448" t="str">
        <f>VLOOKUP(BD_PONDERACIONES[[#This Row],[Comuna]],Tabla3[#All],2,0)</f>
        <v>Florida</v>
      </c>
    </row>
    <row r="2449" spans="1:41" x14ac:dyDescent="0.35">
      <c r="A2449" t="s">
        <v>12191</v>
      </c>
      <c r="B2449" t="s">
        <v>12192</v>
      </c>
      <c r="C2449" t="s">
        <v>12193</v>
      </c>
      <c r="D2449" s="5">
        <v>44790</v>
      </c>
      <c r="E2449" s="5">
        <v>44734</v>
      </c>
      <c r="F2449" t="s">
        <v>763</v>
      </c>
      <c r="G2449" t="s">
        <v>12194</v>
      </c>
      <c r="H2449" t="s">
        <v>755</v>
      </c>
      <c r="J2449" t="s">
        <v>756</v>
      </c>
      <c r="K2449" t="s">
        <v>756</v>
      </c>
      <c r="L2449" t="s">
        <v>757</v>
      </c>
      <c r="M2449" t="s">
        <v>757</v>
      </c>
      <c r="N2449" t="s">
        <v>756</v>
      </c>
      <c r="O2449" t="s">
        <v>756</v>
      </c>
      <c r="P2449" t="s">
        <v>758</v>
      </c>
      <c r="Q2449" t="s">
        <v>759</v>
      </c>
      <c r="R2449" t="s">
        <v>759</v>
      </c>
      <c r="S2449" t="s">
        <v>757</v>
      </c>
      <c r="T2449" t="s">
        <v>757</v>
      </c>
      <c r="U2449" t="s">
        <v>757</v>
      </c>
      <c r="V2449" t="s">
        <v>756</v>
      </c>
      <c r="W2449" t="s">
        <v>768</v>
      </c>
      <c r="X2449" t="s">
        <v>12195</v>
      </c>
      <c r="Y2449" t="str">
        <f t="shared" si="532"/>
        <v>junio</v>
      </c>
      <c r="Z2449">
        <f>YEAR(BD_PONDERACIONES[[#This Row],[Fecha Ejecución del Ticket]])</f>
        <v>2022</v>
      </c>
      <c r="AA2449" t="str">
        <f t="shared" si="533"/>
        <v>agosto</v>
      </c>
      <c r="AB2449">
        <f>YEAR(BD_PONDERACIONES[[#This Row],[Fecha de Inspección]])</f>
        <v>2022</v>
      </c>
      <c r="AC2449">
        <f t="shared" si="534"/>
        <v>0.5</v>
      </c>
      <c r="AD2449">
        <f t="shared" si="535"/>
        <v>0.5</v>
      </c>
      <c r="AE2449">
        <f t="shared" si="536"/>
        <v>0.5</v>
      </c>
      <c r="AF2449">
        <f t="shared" si="537"/>
        <v>0.5</v>
      </c>
      <c r="AG2449">
        <f t="shared" si="538"/>
        <v>0.5</v>
      </c>
      <c r="AH2449">
        <f t="shared" si="539"/>
        <v>0.5</v>
      </c>
      <c r="AI2449">
        <f t="shared" si="540"/>
        <v>0.25</v>
      </c>
      <c r="AJ2449">
        <f t="shared" si="541"/>
        <v>0.25</v>
      </c>
      <c r="AK2449">
        <f t="shared" si="542"/>
        <v>0.5</v>
      </c>
      <c r="AL2449">
        <f t="shared" si="543"/>
        <v>0.5</v>
      </c>
      <c r="AM2449">
        <f t="shared" si="544"/>
        <v>0.17499999999999999</v>
      </c>
      <c r="AN2449" s="6">
        <f t="shared" si="545"/>
        <v>0.93500000000000005</v>
      </c>
      <c r="AO2449" t="str">
        <f>VLOOKUP(BD_PONDERACIONES[[#This Row],[Comuna]],Tabla3[#All],2,0)</f>
        <v>Florida</v>
      </c>
    </row>
    <row r="2450" spans="1:41" x14ac:dyDescent="0.35">
      <c r="A2450" t="s">
        <v>12196</v>
      </c>
      <c r="B2450" t="s">
        <v>12197</v>
      </c>
      <c r="C2450" t="s">
        <v>12198</v>
      </c>
      <c r="D2450" s="5">
        <v>44790</v>
      </c>
      <c r="E2450" s="5">
        <v>44733</v>
      </c>
      <c r="F2450" t="s">
        <v>763</v>
      </c>
      <c r="G2450" t="s">
        <v>12199</v>
      </c>
      <c r="H2450" t="s">
        <v>755</v>
      </c>
      <c r="J2450" t="s">
        <v>756</v>
      </c>
      <c r="K2450" t="s">
        <v>756</v>
      </c>
      <c r="L2450" t="s">
        <v>757</v>
      </c>
      <c r="M2450" t="s">
        <v>757</v>
      </c>
      <c r="N2450" t="s">
        <v>756</v>
      </c>
      <c r="O2450" t="s">
        <v>756</v>
      </c>
      <c r="P2450" t="s">
        <v>759</v>
      </c>
      <c r="Q2450" t="s">
        <v>12200</v>
      </c>
      <c r="R2450" t="s">
        <v>12201</v>
      </c>
      <c r="S2450" t="s">
        <v>757</v>
      </c>
      <c r="T2450" t="s">
        <v>757</v>
      </c>
      <c r="U2450" t="s">
        <v>757</v>
      </c>
      <c r="V2450" t="s">
        <v>773</v>
      </c>
      <c r="W2450" t="s">
        <v>773</v>
      </c>
      <c r="X2450" t="s">
        <v>12202</v>
      </c>
      <c r="Y2450" t="str">
        <f t="shared" si="532"/>
        <v>junio</v>
      </c>
      <c r="Z2450">
        <f>YEAR(BD_PONDERACIONES[[#This Row],[Fecha Ejecución del Ticket]])</f>
        <v>2022</v>
      </c>
      <c r="AA2450" t="str">
        <f t="shared" si="533"/>
        <v>agosto</v>
      </c>
      <c r="AB2450">
        <f>YEAR(BD_PONDERACIONES[[#This Row],[Fecha de Inspección]])</f>
        <v>2022</v>
      </c>
      <c r="AC2450">
        <f t="shared" si="534"/>
        <v>0.5</v>
      </c>
      <c r="AD2450">
        <f t="shared" si="535"/>
        <v>0.5</v>
      </c>
      <c r="AE2450">
        <f t="shared" si="536"/>
        <v>0.5</v>
      </c>
      <c r="AF2450">
        <f t="shared" si="537"/>
        <v>0.5</v>
      </c>
      <c r="AG2450">
        <f t="shared" si="538"/>
        <v>0.5</v>
      </c>
      <c r="AH2450">
        <f t="shared" si="539"/>
        <v>0.5</v>
      </c>
      <c r="AI2450">
        <f t="shared" si="540"/>
        <v>0.25</v>
      </c>
      <c r="AJ2450">
        <f t="shared" si="541"/>
        <v>0.25</v>
      </c>
      <c r="AK2450">
        <f t="shared" si="542"/>
        <v>0.5</v>
      </c>
      <c r="AL2450">
        <f t="shared" si="543"/>
        <v>0</v>
      </c>
      <c r="AM2450">
        <f t="shared" si="544"/>
        <v>0</v>
      </c>
      <c r="AN2450" s="6">
        <f t="shared" si="545"/>
        <v>0.8</v>
      </c>
      <c r="AO2450" t="str">
        <f>VLOOKUP(BD_PONDERACIONES[[#This Row],[Comuna]],Tabla3[#All],2,0)</f>
        <v>Florida</v>
      </c>
    </row>
    <row r="2451" spans="1:41" x14ac:dyDescent="0.35">
      <c r="A2451" t="s">
        <v>12203</v>
      </c>
      <c r="B2451" t="s">
        <v>12204</v>
      </c>
      <c r="C2451" t="s">
        <v>12205</v>
      </c>
      <c r="D2451" s="5">
        <v>44790</v>
      </c>
      <c r="E2451" s="5">
        <v>44758</v>
      </c>
      <c r="F2451" t="s">
        <v>753</v>
      </c>
      <c r="G2451" t="s">
        <v>12206</v>
      </c>
      <c r="H2451" t="s">
        <v>755</v>
      </c>
      <c r="J2451" t="s">
        <v>756</v>
      </c>
      <c r="K2451" t="s">
        <v>756</v>
      </c>
      <c r="L2451" t="s">
        <v>757</v>
      </c>
      <c r="M2451" t="s">
        <v>757</v>
      </c>
      <c r="N2451" t="s">
        <v>756</v>
      </c>
      <c r="O2451" t="s">
        <v>756</v>
      </c>
      <c r="P2451" t="s">
        <v>758</v>
      </c>
      <c r="Q2451" t="s">
        <v>759</v>
      </c>
      <c r="R2451" t="s">
        <v>759</v>
      </c>
      <c r="S2451" t="s">
        <v>757</v>
      </c>
      <c r="T2451" t="s">
        <v>757</v>
      </c>
      <c r="U2451" t="s">
        <v>757</v>
      </c>
      <c r="V2451" t="s">
        <v>757</v>
      </c>
      <c r="W2451" t="s">
        <v>1342</v>
      </c>
      <c r="X2451" t="s">
        <v>12207</v>
      </c>
      <c r="Y2451" t="str">
        <f t="shared" si="532"/>
        <v>julio</v>
      </c>
      <c r="Z2451">
        <f>YEAR(BD_PONDERACIONES[[#This Row],[Fecha Ejecución del Ticket]])</f>
        <v>2022</v>
      </c>
      <c r="AA2451" t="str">
        <f t="shared" si="533"/>
        <v>agosto</v>
      </c>
      <c r="AB2451">
        <f>YEAR(BD_PONDERACIONES[[#This Row],[Fecha de Inspección]])</f>
        <v>2022</v>
      </c>
      <c r="AC2451">
        <f t="shared" si="534"/>
        <v>0.5</v>
      </c>
      <c r="AD2451">
        <f t="shared" si="535"/>
        <v>0.5</v>
      </c>
      <c r="AE2451">
        <f t="shared" si="536"/>
        <v>0.5</v>
      </c>
      <c r="AF2451">
        <f t="shared" si="537"/>
        <v>0.5</v>
      </c>
      <c r="AG2451">
        <f t="shared" si="538"/>
        <v>0.5</v>
      </c>
      <c r="AH2451">
        <f t="shared" si="539"/>
        <v>0.5</v>
      </c>
      <c r="AI2451">
        <f t="shared" si="540"/>
        <v>0.25</v>
      </c>
      <c r="AJ2451">
        <f t="shared" si="541"/>
        <v>0.25</v>
      </c>
      <c r="AK2451">
        <f t="shared" si="542"/>
        <v>0.5</v>
      </c>
      <c r="AL2451">
        <f t="shared" si="543"/>
        <v>0.5</v>
      </c>
      <c r="AM2451">
        <f t="shared" si="544"/>
        <v>0</v>
      </c>
      <c r="AN2451" s="6">
        <f t="shared" si="545"/>
        <v>0.9</v>
      </c>
      <c r="AO2451" t="str">
        <f>VLOOKUP(BD_PONDERACIONES[[#This Row],[Comuna]],Tabla3[#All],2,0)</f>
        <v>Florida</v>
      </c>
    </row>
    <row r="2452" spans="1:41" x14ac:dyDescent="0.35">
      <c r="A2452" t="s">
        <v>12208</v>
      </c>
      <c r="B2452" t="s">
        <v>12209</v>
      </c>
      <c r="C2452" t="s">
        <v>12210</v>
      </c>
      <c r="D2452" s="5">
        <v>44790</v>
      </c>
      <c r="E2452" s="5">
        <v>44759</v>
      </c>
      <c r="F2452" t="s">
        <v>753</v>
      </c>
      <c r="G2452" t="s">
        <v>12211</v>
      </c>
      <c r="H2452" t="s">
        <v>755</v>
      </c>
      <c r="J2452" t="s">
        <v>756</v>
      </c>
      <c r="K2452" t="s">
        <v>756</v>
      </c>
      <c r="L2452" t="s">
        <v>773</v>
      </c>
      <c r="M2452" t="s">
        <v>773</v>
      </c>
      <c r="N2452" t="s">
        <v>756</v>
      </c>
      <c r="O2452" t="s">
        <v>756</v>
      </c>
      <c r="P2452" t="s">
        <v>758</v>
      </c>
      <c r="Q2452" t="s">
        <v>759</v>
      </c>
      <c r="R2452" t="s">
        <v>759</v>
      </c>
      <c r="S2452" t="s">
        <v>757</v>
      </c>
      <c r="T2452" t="s">
        <v>757</v>
      </c>
      <c r="U2452" t="s">
        <v>757</v>
      </c>
      <c r="V2452" t="s">
        <v>756</v>
      </c>
      <c r="W2452" t="s">
        <v>768</v>
      </c>
      <c r="X2452" t="s">
        <v>12212</v>
      </c>
      <c r="Y2452" t="str">
        <f t="shared" si="532"/>
        <v>julio</v>
      </c>
      <c r="Z2452">
        <f>YEAR(BD_PONDERACIONES[[#This Row],[Fecha Ejecución del Ticket]])</f>
        <v>2022</v>
      </c>
      <c r="AA2452" t="str">
        <f t="shared" si="533"/>
        <v>agosto</v>
      </c>
      <c r="AB2452">
        <f>YEAR(BD_PONDERACIONES[[#This Row],[Fecha de Inspección]])</f>
        <v>2022</v>
      </c>
      <c r="AC2452">
        <f t="shared" si="534"/>
        <v>0.5</v>
      </c>
      <c r="AD2452">
        <f t="shared" si="535"/>
        <v>0.5</v>
      </c>
      <c r="AE2452">
        <f t="shared" si="536"/>
        <v>0</v>
      </c>
      <c r="AF2452">
        <f t="shared" si="537"/>
        <v>0</v>
      </c>
      <c r="AG2452">
        <f t="shared" si="538"/>
        <v>0.5</v>
      </c>
      <c r="AH2452">
        <f t="shared" si="539"/>
        <v>0.5</v>
      </c>
      <c r="AI2452">
        <f t="shared" si="540"/>
        <v>0.25</v>
      </c>
      <c r="AJ2452">
        <f t="shared" si="541"/>
        <v>0.25</v>
      </c>
      <c r="AK2452">
        <f t="shared" si="542"/>
        <v>0.5</v>
      </c>
      <c r="AL2452">
        <f t="shared" si="543"/>
        <v>0.5</v>
      </c>
      <c r="AM2452">
        <f t="shared" si="544"/>
        <v>0.17499999999999999</v>
      </c>
      <c r="AN2452" s="6">
        <f t="shared" si="545"/>
        <v>0.63500000000000001</v>
      </c>
      <c r="AO2452" t="str">
        <f>VLOOKUP(BD_PONDERACIONES[[#This Row],[Comuna]],Tabla3[#All],2,0)</f>
        <v>Florida</v>
      </c>
    </row>
    <row r="2453" spans="1:41" x14ac:dyDescent="0.35">
      <c r="A2453" t="s">
        <v>12213</v>
      </c>
      <c r="B2453" t="s">
        <v>12214</v>
      </c>
      <c r="C2453" t="s">
        <v>12215</v>
      </c>
      <c r="D2453" s="5">
        <v>44790</v>
      </c>
      <c r="E2453" s="5">
        <v>44758</v>
      </c>
      <c r="F2453" t="s">
        <v>753</v>
      </c>
      <c r="G2453" t="s">
        <v>12216</v>
      </c>
      <c r="H2453" t="s">
        <v>755</v>
      </c>
      <c r="J2453" t="s">
        <v>756</v>
      </c>
      <c r="K2453" t="s">
        <v>756</v>
      </c>
      <c r="L2453" t="s">
        <v>757</v>
      </c>
      <c r="M2453" t="s">
        <v>757</v>
      </c>
      <c r="N2453" t="s">
        <v>756</v>
      </c>
      <c r="O2453" t="s">
        <v>756</v>
      </c>
      <c r="P2453" t="s">
        <v>758</v>
      </c>
      <c r="Q2453" t="s">
        <v>759</v>
      </c>
      <c r="R2453" t="s">
        <v>759</v>
      </c>
      <c r="S2453" t="s">
        <v>757</v>
      </c>
      <c r="T2453" t="s">
        <v>757</v>
      </c>
      <c r="U2453" t="s">
        <v>757</v>
      </c>
      <c r="V2453" t="s">
        <v>757</v>
      </c>
      <c r="W2453" t="s">
        <v>1342</v>
      </c>
      <c r="X2453" t="s">
        <v>12217</v>
      </c>
      <c r="Y2453" t="str">
        <f t="shared" si="532"/>
        <v>julio</v>
      </c>
      <c r="Z2453">
        <f>YEAR(BD_PONDERACIONES[[#This Row],[Fecha Ejecución del Ticket]])</f>
        <v>2022</v>
      </c>
      <c r="AA2453" t="str">
        <f t="shared" si="533"/>
        <v>agosto</v>
      </c>
      <c r="AB2453">
        <f>YEAR(BD_PONDERACIONES[[#This Row],[Fecha de Inspección]])</f>
        <v>2022</v>
      </c>
      <c r="AC2453">
        <f t="shared" si="534"/>
        <v>0.5</v>
      </c>
      <c r="AD2453">
        <f t="shared" si="535"/>
        <v>0.5</v>
      </c>
      <c r="AE2453">
        <f t="shared" si="536"/>
        <v>0.5</v>
      </c>
      <c r="AF2453">
        <f t="shared" si="537"/>
        <v>0.5</v>
      </c>
      <c r="AG2453">
        <f t="shared" si="538"/>
        <v>0.5</v>
      </c>
      <c r="AH2453">
        <f t="shared" si="539"/>
        <v>0.5</v>
      </c>
      <c r="AI2453">
        <f t="shared" si="540"/>
        <v>0.25</v>
      </c>
      <c r="AJ2453">
        <f t="shared" si="541"/>
        <v>0.25</v>
      </c>
      <c r="AK2453">
        <f t="shared" si="542"/>
        <v>0.5</v>
      </c>
      <c r="AL2453">
        <f t="shared" si="543"/>
        <v>0.5</v>
      </c>
      <c r="AM2453">
        <f t="shared" si="544"/>
        <v>0</v>
      </c>
      <c r="AN2453" s="6">
        <f t="shared" si="545"/>
        <v>0.9</v>
      </c>
      <c r="AO2453" t="str">
        <f>VLOOKUP(BD_PONDERACIONES[[#This Row],[Comuna]],Tabla3[#All],2,0)</f>
        <v>Florida</v>
      </c>
    </row>
    <row r="2454" spans="1:41" x14ac:dyDescent="0.35">
      <c r="A2454" t="s">
        <v>12218</v>
      </c>
      <c r="B2454" t="s">
        <v>12219</v>
      </c>
      <c r="C2454" t="s">
        <v>12220</v>
      </c>
      <c r="D2454" s="5">
        <v>44790</v>
      </c>
      <c r="E2454" s="5">
        <v>44758</v>
      </c>
      <c r="F2454" t="s">
        <v>753</v>
      </c>
      <c r="G2454" t="s">
        <v>12221</v>
      </c>
      <c r="H2454" t="s">
        <v>755</v>
      </c>
      <c r="J2454" t="s">
        <v>756</v>
      </c>
      <c r="K2454" t="s">
        <v>756</v>
      </c>
      <c r="L2454" t="s">
        <v>756</v>
      </c>
      <c r="M2454" t="s">
        <v>756</v>
      </c>
      <c r="N2454" t="s">
        <v>756</v>
      </c>
      <c r="O2454" t="s">
        <v>756</v>
      </c>
      <c r="P2454" t="s">
        <v>758</v>
      </c>
      <c r="Q2454" t="s">
        <v>759</v>
      </c>
      <c r="R2454" t="s">
        <v>759</v>
      </c>
      <c r="S2454" t="s">
        <v>757</v>
      </c>
      <c r="T2454" t="s">
        <v>757</v>
      </c>
      <c r="U2454" t="s">
        <v>757</v>
      </c>
      <c r="V2454" t="s">
        <v>904</v>
      </c>
      <c r="W2454" t="s">
        <v>756</v>
      </c>
      <c r="X2454" t="s">
        <v>12222</v>
      </c>
      <c r="Y2454" t="str">
        <f t="shared" si="532"/>
        <v>julio</v>
      </c>
      <c r="Z2454">
        <f>YEAR(BD_PONDERACIONES[[#This Row],[Fecha Ejecución del Ticket]])</f>
        <v>2022</v>
      </c>
      <c r="AA2454" t="str">
        <f t="shared" si="533"/>
        <v>agosto</v>
      </c>
      <c r="AB2454">
        <f>YEAR(BD_PONDERACIONES[[#This Row],[Fecha de Inspección]])</f>
        <v>2022</v>
      </c>
      <c r="AC2454">
        <f t="shared" si="534"/>
        <v>0.5</v>
      </c>
      <c r="AD2454">
        <f t="shared" si="535"/>
        <v>0.5</v>
      </c>
      <c r="AE2454">
        <f t="shared" si="536"/>
        <v>0.5</v>
      </c>
      <c r="AF2454">
        <f t="shared" si="537"/>
        <v>0.5</v>
      </c>
      <c r="AG2454">
        <f t="shared" si="538"/>
        <v>0.5</v>
      </c>
      <c r="AH2454">
        <f t="shared" si="539"/>
        <v>0.5</v>
      </c>
      <c r="AI2454">
        <f t="shared" si="540"/>
        <v>0.25</v>
      </c>
      <c r="AJ2454">
        <f t="shared" si="541"/>
        <v>0.25</v>
      </c>
      <c r="AK2454">
        <f t="shared" si="542"/>
        <v>0.5</v>
      </c>
      <c r="AL2454">
        <f t="shared" si="543"/>
        <v>0.32500000000000001</v>
      </c>
      <c r="AM2454">
        <f t="shared" si="544"/>
        <v>0.5</v>
      </c>
      <c r="AN2454" s="6">
        <f t="shared" si="545"/>
        <v>0.96500000000000008</v>
      </c>
      <c r="AO2454" t="str">
        <f>VLOOKUP(BD_PONDERACIONES[[#This Row],[Comuna]],Tabla3[#All],2,0)</f>
        <v>Florida</v>
      </c>
    </row>
    <row r="2455" spans="1:41" x14ac:dyDescent="0.35">
      <c r="A2455" t="s">
        <v>12223</v>
      </c>
      <c r="B2455" t="s">
        <v>12224</v>
      </c>
      <c r="C2455" t="s">
        <v>12225</v>
      </c>
      <c r="D2455" s="5">
        <v>44790</v>
      </c>
      <c r="E2455" s="5">
        <v>44733</v>
      </c>
      <c r="F2455" t="s">
        <v>763</v>
      </c>
      <c r="G2455" t="s">
        <v>12226</v>
      </c>
      <c r="H2455" t="s">
        <v>755</v>
      </c>
      <c r="J2455" t="s">
        <v>756</v>
      </c>
      <c r="K2455" t="s">
        <v>756</v>
      </c>
      <c r="L2455" t="s">
        <v>757</v>
      </c>
      <c r="M2455" t="s">
        <v>757</v>
      </c>
      <c r="N2455" t="s">
        <v>756</v>
      </c>
      <c r="O2455" t="s">
        <v>756</v>
      </c>
      <c r="P2455" t="s">
        <v>758</v>
      </c>
      <c r="Q2455" t="s">
        <v>759</v>
      </c>
      <c r="R2455" t="s">
        <v>759</v>
      </c>
      <c r="S2455" t="s">
        <v>757</v>
      </c>
      <c r="T2455" t="s">
        <v>757</v>
      </c>
      <c r="U2455" t="s">
        <v>757</v>
      </c>
      <c r="V2455" t="s">
        <v>756</v>
      </c>
      <c r="W2455" t="s">
        <v>756</v>
      </c>
      <c r="X2455" t="s">
        <v>12227</v>
      </c>
      <c r="Y2455" t="str">
        <f t="shared" si="532"/>
        <v>junio</v>
      </c>
      <c r="Z2455">
        <f>YEAR(BD_PONDERACIONES[[#This Row],[Fecha Ejecución del Ticket]])</f>
        <v>2022</v>
      </c>
      <c r="AA2455" t="str">
        <f t="shared" si="533"/>
        <v>agosto</v>
      </c>
      <c r="AB2455">
        <f>YEAR(BD_PONDERACIONES[[#This Row],[Fecha de Inspección]])</f>
        <v>2022</v>
      </c>
      <c r="AC2455">
        <f t="shared" si="534"/>
        <v>0.5</v>
      </c>
      <c r="AD2455">
        <f t="shared" si="535"/>
        <v>0.5</v>
      </c>
      <c r="AE2455">
        <f t="shared" si="536"/>
        <v>0.5</v>
      </c>
      <c r="AF2455">
        <f t="shared" si="537"/>
        <v>0.5</v>
      </c>
      <c r="AG2455">
        <f t="shared" si="538"/>
        <v>0.5</v>
      </c>
      <c r="AH2455">
        <f t="shared" si="539"/>
        <v>0.5</v>
      </c>
      <c r="AI2455">
        <f t="shared" si="540"/>
        <v>0.25</v>
      </c>
      <c r="AJ2455">
        <f t="shared" si="541"/>
        <v>0.25</v>
      </c>
      <c r="AK2455">
        <f t="shared" si="542"/>
        <v>0.5</v>
      </c>
      <c r="AL2455">
        <f t="shared" si="543"/>
        <v>0.5</v>
      </c>
      <c r="AM2455">
        <f t="shared" si="544"/>
        <v>0.5</v>
      </c>
      <c r="AN2455" s="6">
        <f t="shared" si="545"/>
        <v>1</v>
      </c>
      <c r="AO2455" t="str">
        <f>VLOOKUP(BD_PONDERACIONES[[#This Row],[Comuna]],Tabla3[#All],2,0)</f>
        <v>Florida</v>
      </c>
    </row>
    <row r="2456" spans="1:41" x14ac:dyDescent="0.35">
      <c r="A2456" t="s">
        <v>12228</v>
      </c>
      <c r="B2456" t="s">
        <v>12229</v>
      </c>
      <c r="C2456" t="s">
        <v>12230</v>
      </c>
      <c r="D2456" s="5">
        <v>44790</v>
      </c>
      <c r="E2456" s="5">
        <v>44758</v>
      </c>
      <c r="F2456" t="s">
        <v>753</v>
      </c>
      <c r="G2456" t="s">
        <v>12231</v>
      </c>
      <c r="H2456" t="s">
        <v>755</v>
      </c>
      <c r="J2456" t="s">
        <v>756</v>
      </c>
      <c r="K2456" t="s">
        <v>756</v>
      </c>
      <c r="L2456" t="s">
        <v>757</v>
      </c>
      <c r="M2456" t="s">
        <v>757</v>
      </c>
      <c r="N2456" t="s">
        <v>756</v>
      </c>
      <c r="O2456" t="s">
        <v>756</v>
      </c>
      <c r="P2456" t="s">
        <v>758</v>
      </c>
      <c r="Q2456" t="s">
        <v>759</v>
      </c>
      <c r="R2456" t="s">
        <v>759</v>
      </c>
      <c r="S2456" t="s">
        <v>757</v>
      </c>
      <c r="T2456" t="s">
        <v>757</v>
      </c>
      <c r="U2456" t="s">
        <v>757</v>
      </c>
      <c r="V2456" t="s">
        <v>756</v>
      </c>
      <c r="W2456" t="s">
        <v>768</v>
      </c>
      <c r="X2456" t="s">
        <v>12232</v>
      </c>
      <c r="Y2456" t="str">
        <f t="shared" si="532"/>
        <v>julio</v>
      </c>
      <c r="Z2456">
        <f>YEAR(BD_PONDERACIONES[[#This Row],[Fecha Ejecución del Ticket]])</f>
        <v>2022</v>
      </c>
      <c r="AA2456" t="str">
        <f t="shared" si="533"/>
        <v>agosto</v>
      </c>
      <c r="AB2456">
        <f>YEAR(BD_PONDERACIONES[[#This Row],[Fecha de Inspección]])</f>
        <v>2022</v>
      </c>
      <c r="AC2456">
        <f t="shared" si="534"/>
        <v>0.5</v>
      </c>
      <c r="AD2456">
        <f t="shared" si="535"/>
        <v>0.5</v>
      </c>
      <c r="AE2456">
        <f t="shared" si="536"/>
        <v>0.5</v>
      </c>
      <c r="AF2456">
        <f t="shared" si="537"/>
        <v>0.5</v>
      </c>
      <c r="AG2456">
        <f t="shared" si="538"/>
        <v>0.5</v>
      </c>
      <c r="AH2456">
        <f t="shared" si="539"/>
        <v>0.5</v>
      </c>
      <c r="AI2456">
        <f t="shared" si="540"/>
        <v>0.25</v>
      </c>
      <c r="AJ2456">
        <f t="shared" si="541"/>
        <v>0.25</v>
      </c>
      <c r="AK2456">
        <f t="shared" si="542"/>
        <v>0.5</v>
      </c>
      <c r="AL2456">
        <f t="shared" si="543"/>
        <v>0.5</v>
      </c>
      <c r="AM2456">
        <f t="shared" si="544"/>
        <v>0.17499999999999999</v>
      </c>
      <c r="AN2456" s="6">
        <f t="shared" si="545"/>
        <v>0.93500000000000005</v>
      </c>
      <c r="AO2456" t="str">
        <f>VLOOKUP(BD_PONDERACIONES[[#This Row],[Comuna]],Tabla3[#All],2,0)</f>
        <v>Florida</v>
      </c>
    </row>
    <row r="2457" spans="1:41" x14ac:dyDescent="0.35">
      <c r="A2457" t="s">
        <v>12233</v>
      </c>
      <c r="B2457" t="s">
        <v>12234</v>
      </c>
      <c r="C2457" t="s">
        <v>12235</v>
      </c>
      <c r="D2457" s="5">
        <v>44790</v>
      </c>
      <c r="E2457" s="5">
        <v>44733</v>
      </c>
      <c r="F2457" t="s">
        <v>763</v>
      </c>
      <c r="G2457" t="s">
        <v>12236</v>
      </c>
      <c r="H2457" t="s">
        <v>755</v>
      </c>
      <c r="J2457" t="s">
        <v>756</v>
      </c>
      <c r="K2457" t="s">
        <v>756</v>
      </c>
      <c r="L2457" t="s">
        <v>757</v>
      </c>
      <c r="M2457" t="s">
        <v>757</v>
      </c>
      <c r="N2457" t="s">
        <v>756</v>
      </c>
      <c r="O2457" t="s">
        <v>756</v>
      </c>
      <c r="P2457" t="s">
        <v>758</v>
      </c>
      <c r="Q2457" t="s">
        <v>759</v>
      </c>
      <c r="R2457" t="s">
        <v>759</v>
      </c>
      <c r="S2457" t="s">
        <v>757</v>
      </c>
      <c r="T2457" t="s">
        <v>757</v>
      </c>
      <c r="U2457" t="s">
        <v>757</v>
      </c>
      <c r="V2457" t="s">
        <v>756</v>
      </c>
      <c r="W2457" t="s">
        <v>756</v>
      </c>
      <c r="X2457" t="s">
        <v>12227</v>
      </c>
      <c r="Y2457" t="str">
        <f t="shared" si="532"/>
        <v>junio</v>
      </c>
      <c r="Z2457">
        <f>YEAR(BD_PONDERACIONES[[#This Row],[Fecha Ejecución del Ticket]])</f>
        <v>2022</v>
      </c>
      <c r="AA2457" t="str">
        <f t="shared" si="533"/>
        <v>agosto</v>
      </c>
      <c r="AB2457">
        <f>YEAR(BD_PONDERACIONES[[#This Row],[Fecha de Inspección]])</f>
        <v>2022</v>
      </c>
      <c r="AC2457">
        <f t="shared" si="534"/>
        <v>0.5</v>
      </c>
      <c r="AD2457">
        <f t="shared" si="535"/>
        <v>0.5</v>
      </c>
      <c r="AE2457">
        <f t="shared" si="536"/>
        <v>0.5</v>
      </c>
      <c r="AF2457">
        <f t="shared" si="537"/>
        <v>0.5</v>
      </c>
      <c r="AG2457">
        <f t="shared" si="538"/>
        <v>0.5</v>
      </c>
      <c r="AH2457">
        <f t="shared" si="539"/>
        <v>0.5</v>
      </c>
      <c r="AI2457">
        <f t="shared" si="540"/>
        <v>0.25</v>
      </c>
      <c r="AJ2457">
        <f t="shared" si="541"/>
        <v>0.25</v>
      </c>
      <c r="AK2457">
        <f t="shared" si="542"/>
        <v>0.5</v>
      </c>
      <c r="AL2457">
        <f t="shared" si="543"/>
        <v>0.5</v>
      </c>
      <c r="AM2457">
        <f t="shared" si="544"/>
        <v>0.5</v>
      </c>
      <c r="AN2457" s="6">
        <f t="shared" si="545"/>
        <v>1</v>
      </c>
      <c r="AO2457" t="str">
        <f>VLOOKUP(BD_PONDERACIONES[[#This Row],[Comuna]],Tabla3[#All],2,0)</f>
        <v>Florida</v>
      </c>
    </row>
    <row r="2458" spans="1:41" x14ac:dyDescent="0.35">
      <c r="A2458" t="s">
        <v>12237</v>
      </c>
      <c r="B2458" t="s">
        <v>12238</v>
      </c>
      <c r="C2458" t="s">
        <v>12239</v>
      </c>
      <c r="D2458" s="5">
        <v>44790</v>
      </c>
      <c r="E2458" s="5">
        <v>44758</v>
      </c>
      <c r="F2458" t="s">
        <v>753</v>
      </c>
      <c r="G2458" t="s">
        <v>12240</v>
      </c>
      <c r="H2458" t="s">
        <v>755</v>
      </c>
      <c r="J2458" t="s">
        <v>756</v>
      </c>
      <c r="K2458" t="s">
        <v>756</v>
      </c>
      <c r="L2458" t="s">
        <v>757</v>
      </c>
      <c r="M2458" t="s">
        <v>757</v>
      </c>
      <c r="N2458" t="s">
        <v>756</v>
      </c>
      <c r="O2458" t="s">
        <v>756</v>
      </c>
      <c r="P2458" t="s">
        <v>758</v>
      </c>
      <c r="Q2458" t="s">
        <v>759</v>
      </c>
      <c r="R2458" t="s">
        <v>759</v>
      </c>
      <c r="S2458" t="s">
        <v>757</v>
      </c>
      <c r="T2458" t="s">
        <v>757</v>
      </c>
      <c r="U2458" t="s">
        <v>757</v>
      </c>
      <c r="V2458" t="s">
        <v>768</v>
      </c>
      <c r="W2458" t="s">
        <v>756</v>
      </c>
      <c r="X2458" t="s">
        <v>9040</v>
      </c>
      <c r="Y2458" t="str">
        <f t="shared" si="532"/>
        <v>julio</v>
      </c>
      <c r="Z2458">
        <f>YEAR(BD_PONDERACIONES[[#This Row],[Fecha Ejecución del Ticket]])</f>
        <v>2022</v>
      </c>
      <c r="AA2458" t="str">
        <f t="shared" si="533"/>
        <v>agosto</v>
      </c>
      <c r="AB2458">
        <f>YEAR(BD_PONDERACIONES[[#This Row],[Fecha de Inspección]])</f>
        <v>2022</v>
      </c>
      <c r="AC2458">
        <f t="shared" si="534"/>
        <v>0.5</v>
      </c>
      <c r="AD2458">
        <f t="shared" si="535"/>
        <v>0.5</v>
      </c>
      <c r="AE2458">
        <f t="shared" si="536"/>
        <v>0.5</v>
      </c>
      <c r="AF2458">
        <f t="shared" si="537"/>
        <v>0.5</v>
      </c>
      <c r="AG2458">
        <f t="shared" si="538"/>
        <v>0.5</v>
      </c>
      <c r="AH2458">
        <f t="shared" si="539"/>
        <v>0.5</v>
      </c>
      <c r="AI2458">
        <f t="shared" si="540"/>
        <v>0.25</v>
      </c>
      <c r="AJ2458">
        <f t="shared" si="541"/>
        <v>0.25</v>
      </c>
      <c r="AK2458">
        <f t="shared" si="542"/>
        <v>0.5</v>
      </c>
      <c r="AL2458">
        <f t="shared" si="543"/>
        <v>0.17499999999999999</v>
      </c>
      <c r="AM2458">
        <f t="shared" si="544"/>
        <v>0.5</v>
      </c>
      <c r="AN2458" s="6">
        <f t="shared" si="545"/>
        <v>0.93500000000000005</v>
      </c>
      <c r="AO2458" t="str">
        <f>VLOOKUP(BD_PONDERACIONES[[#This Row],[Comuna]],Tabla3[#All],2,0)</f>
        <v>Florida</v>
      </c>
    </row>
    <row r="2459" spans="1:41" x14ac:dyDescent="0.35">
      <c r="A2459" t="s">
        <v>12241</v>
      </c>
      <c r="B2459" t="s">
        <v>12242</v>
      </c>
      <c r="C2459" t="s">
        <v>12243</v>
      </c>
      <c r="D2459" s="5">
        <v>44790</v>
      </c>
      <c r="E2459" s="5">
        <v>44758</v>
      </c>
      <c r="F2459" t="s">
        <v>753</v>
      </c>
      <c r="G2459" t="s">
        <v>12244</v>
      </c>
      <c r="H2459" t="s">
        <v>755</v>
      </c>
      <c r="J2459" t="s">
        <v>756</v>
      </c>
      <c r="K2459" t="s">
        <v>756</v>
      </c>
      <c r="L2459" t="s">
        <v>757</v>
      </c>
      <c r="M2459" t="s">
        <v>757</v>
      </c>
      <c r="N2459" t="s">
        <v>756</v>
      </c>
      <c r="O2459" t="s">
        <v>756</v>
      </c>
      <c r="P2459" t="s">
        <v>758</v>
      </c>
      <c r="Q2459" t="s">
        <v>759</v>
      </c>
      <c r="R2459" t="s">
        <v>759</v>
      </c>
      <c r="S2459" t="s">
        <v>757</v>
      </c>
      <c r="T2459" t="s">
        <v>757</v>
      </c>
      <c r="U2459" t="s">
        <v>757</v>
      </c>
      <c r="V2459" t="s">
        <v>904</v>
      </c>
      <c r="W2459" t="s">
        <v>756</v>
      </c>
      <c r="X2459" t="s">
        <v>12245</v>
      </c>
      <c r="Y2459" t="str">
        <f t="shared" si="532"/>
        <v>julio</v>
      </c>
      <c r="Z2459">
        <f>YEAR(BD_PONDERACIONES[[#This Row],[Fecha Ejecución del Ticket]])</f>
        <v>2022</v>
      </c>
      <c r="AA2459" t="str">
        <f t="shared" si="533"/>
        <v>agosto</v>
      </c>
      <c r="AB2459">
        <f>YEAR(BD_PONDERACIONES[[#This Row],[Fecha de Inspección]])</f>
        <v>2022</v>
      </c>
      <c r="AC2459">
        <f t="shared" si="534"/>
        <v>0.5</v>
      </c>
      <c r="AD2459">
        <f t="shared" si="535"/>
        <v>0.5</v>
      </c>
      <c r="AE2459">
        <f t="shared" si="536"/>
        <v>0.5</v>
      </c>
      <c r="AF2459">
        <f t="shared" si="537"/>
        <v>0.5</v>
      </c>
      <c r="AG2459">
        <f t="shared" si="538"/>
        <v>0.5</v>
      </c>
      <c r="AH2459">
        <f t="shared" si="539"/>
        <v>0.5</v>
      </c>
      <c r="AI2459">
        <f t="shared" si="540"/>
        <v>0.25</v>
      </c>
      <c r="AJ2459">
        <f t="shared" si="541"/>
        <v>0.25</v>
      </c>
      <c r="AK2459">
        <f t="shared" si="542"/>
        <v>0.5</v>
      </c>
      <c r="AL2459">
        <f t="shared" si="543"/>
        <v>0.32500000000000001</v>
      </c>
      <c r="AM2459">
        <f t="shared" si="544"/>
        <v>0.5</v>
      </c>
      <c r="AN2459" s="6">
        <f t="shared" si="545"/>
        <v>0.96500000000000008</v>
      </c>
      <c r="AO2459" t="str">
        <f>VLOOKUP(BD_PONDERACIONES[[#This Row],[Comuna]],Tabla3[#All],2,0)</f>
        <v>Florida</v>
      </c>
    </row>
    <row r="2460" spans="1:41" x14ac:dyDescent="0.35">
      <c r="A2460" t="s">
        <v>12246</v>
      </c>
      <c r="B2460" t="s">
        <v>12247</v>
      </c>
      <c r="C2460" t="s">
        <v>12248</v>
      </c>
      <c r="D2460" s="5">
        <v>44790</v>
      </c>
      <c r="E2460" s="5">
        <v>44734</v>
      </c>
      <c r="F2460" t="s">
        <v>763</v>
      </c>
      <c r="G2460" t="s">
        <v>12249</v>
      </c>
      <c r="H2460" t="s">
        <v>755</v>
      </c>
      <c r="J2460" t="s">
        <v>756</v>
      </c>
      <c r="K2460" t="s">
        <v>756</v>
      </c>
      <c r="L2460" t="s">
        <v>757</v>
      </c>
      <c r="M2460" t="s">
        <v>757</v>
      </c>
      <c r="N2460" t="s">
        <v>756</v>
      </c>
      <c r="O2460" t="s">
        <v>756</v>
      </c>
      <c r="P2460" t="s">
        <v>758</v>
      </c>
      <c r="Q2460" t="s">
        <v>759</v>
      </c>
      <c r="R2460" t="s">
        <v>759</v>
      </c>
      <c r="S2460" t="s">
        <v>757</v>
      </c>
      <c r="T2460" t="s">
        <v>757</v>
      </c>
      <c r="U2460" t="s">
        <v>757</v>
      </c>
      <c r="V2460" t="s">
        <v>756</v>
      </c>
      <c r="W2460" t="s">
        <v>768</v>
      </c>
      <c r="X2460" t="s">
        <v>12250</v>
      </c>
      <c r="Y2460" t="str">
        <f t="shared" si="532"/>
        <v>junio</v>
      </c>
      <c r="Z2460">
        <f>YEAR(BD_PONDERACIONES[[#This Row],[Fecha Ejecución del Ticket]])</f>
        <v>2022</v>
      </c>
      <c r="AA2460" t="str">
        <f t="shared" si="533"/>
        <v>agosto</v>
      </c>
      <c r="AB2460">
        <f>YEAR(BD_PONDERACIONES[[#This Row],[Fecha de Inspección]])</f>
        <v>2022</v>
      </c>
      <c r="AC2460">
        <f t="shared" si="534"/>
        <v>0.5</v>
      </c>
      <c r="AD2460">
        <f t="shared" si="535"/>
        <v>0.5</v>
      </c>
      <c r="AE2460">
        <f t="shared" si="536"/>
        <v>0.5</v>
      </c>
      <c r="AF2460">
        <f t="shared" si="537"/>
        <v>0.5</v>
      </c>
      <c r="AG2460">
        <f t="shared" si="538"/>
        <v>0.5</v>
      </c>
      <c r="AH2460">
        <f t="shared" si="539"/>
        <v>0.5</v>
      </c>
      <c r="AI2460">
        <f t="shared" si="540"/>
        <v>0.25</v>
      </c>
      <c r="AJ2460">
        <f t="shared" si="541"/>
        <v>0.25</v>
      </c>
      <c r="AK2460">
        <f t="shared" si="542"/>
        <v>0.5</v>
      </c>
      <c r="AL2460">
        <f t="shared" si="543"/>
        <v>0.5</v>
      </c>
      <c r="AM2460">
        <f t="shared" si="544"/>
        <v>0.17499999999999999</v>
      </c>
      <c r="AN2460" s="6">
        <f t="shared" si="545"/>
        <v>0.93500000000000005</v>
      </c>
      <c r="AO2460" t="str">
        <f>VLOOKUP(BD_PONDERACIONES[[#This Row],[Comuna]],Tabla3[#All],2,0)</f>
        <v>Florida</v>
      </c>
    </row>
    <row r="2461" spans="1:41" x14ac:dyDescent="0.35">
      <c r="A2461" t="s">
        <v>12251</v>
      </c>
      <c r="B2461" t="s">
        <v>12252</v>
      </c>
      <c r="C2461" t="s">
        <v>12253</v>
      </c>
      <c r="D2461" s="5">
        <v>44790</v>
      </c>
      <c r="E2461" s="5">
        <v>44756</v>
      </c>
      <c r="F2461" t="s">
        <v>753</v>
      </c>
      <c r="G2461" t="s">
        <v>12254</v>
      </c>
      <c r="H2461" t="s">
        <v>755</v>
      </c>
      <c r="J2461" t="s">
        <v>756</v>
      </c>
      <c r="K2461" t="s">
        <v>756</v>
      </c>
      <c r="L2461" t="s">
        <v>757</v>
      </c>
      <c r="M2461" t="s">
        <v>757</v>
      </c>
      <c r="N2461" t="s">
        <v>756</v>
      </c>
      <c r="O2461" t="s">
        <v>756</v>
      </c>
      <c r="P2461" t="s">
        <v>758</v>
      </c>
      <c r="Q2461" t="s">
        <v>759</v>
      </c>
      <c r="R2461" t="s">
        <v>759</v>
      </c>
      <c r="S2461" t="s">
        <v>757</v>
      </c>
      <c r="T2461" t="s">
        <v>757</v>
      </c>
      <c r="U2461" t="s">
        <v>757</v>
      </c>
      <c r="V2461" t="s">
        <v>904</v>
      </c>
      <c r="W2461" t="s">
        <v>768</v>
      </c>
      <c r="X2461" t="s">
        <v>12255</v>
      </c>
      <c r="Y2461" t="str">
        <f t="shared" si="532"/>
        <v>julio</v>
      </c>
      <c r="Z2461">
        <f>YEAR(BD_PONDERACIONES[[#This Row],[Fecha Ejecución del Ticket]])</f>
        <v>2022</v>
      </c>
      <c r="AA2461" t="str">
        <f t="shared" si="533"/>
        <v>agosto</v>
      </c>
      <c r="AB2461">
        <f>YEAR(BD_PONDERACIONES[[#This Row],[Fecha de Inspección]])</f>
        <v>2022</v>
      </c>
      <c r="AC2461">
        <f t="shared" si="534"/>
        <v>0.5</v>
      </c>
      <c r="AD2461">
        <f t="shared" si="535"/>
        <v>0.5</v>
      </c>
      <c r="AE2461">
        <f t="shared" si="536"/>
        <v>0.5</v>
      </c>
      <c r="AF2461">
        <f t="shared" si="537"/>
        <v>0.5</v>
      </c>
      <c r="AG2461">
        <f t="shared" si="538"/>
        <v>0.5</v>
      </c>
      <c r="AH2461">
        <f t="shared" si="539"/>
        <v>0.5</v>
      </c>
      <c r="AI2461">
        <f t="shared" si="540"/>
        <v>0.25</v>
      </c>
      <c r="AJ2461">
        <f t="shared" si="541"/>
        <v>0.25</v>
      </c>
      <c r="AK2461">
        <f t="shared" si="542"/>
        <v>0.5</v>
      </c>
      <c r="AL2461">
        <f t="shared" si="543"/>
        <v>0.32500000000000001</v>
      </c>
      <c r="AM2461">
        <f t="shared" si="544"/>
        <v>0.17499999999999999</v>
      </c>
      <c r="AN2461" s="6">
        <f t="shared" si="545"/>
        <v>0.9</v>
      </c>
      <c r="AO2461" t="str">
        <f>VLOOKUP(BD_PONDERACIONES[[#This Row],[Comuna]],Tabla3[#All],2,0)</f>
        <v>Florida</v>
      </c>
    </row>
    <row r="2462" spans="1:41" x14ac:dyDescent="0.35">
      <c r="A2462" t="s">
        <v>12256</v>
      </c>
      <c r="B2462" t="s">
        <v>12257</v>
      </c>
      <c r="C2462" t="s">
        <v>12258</v>
      </c>
      <c r="D2462" s="5">
        <v>44790</v>
      </c>
      <c r="E2462" s="5">
        <v>44754</v>
      </c>
      <c r="F2462" t="s">
        <v>753</v>
      </c>
      <c r="G2462" t="s">
        <v>12259</v>
      </c>
      <c r="H2462" t="s">
        <v>755</v>
      </c>
      <c r="J2462" t="s">
        <v>756</v>
      </c>
      <c r="K2462" t="s">
        <v>756</v>
      </c>
      <c r="L2462" t="s">
        <v>757</v>
      </c>
      <c r="M2462" t="s">
        <v>757</v>
      </c>
      <c r="N2462" t="s">
        <v>756</v>
      </c>
      <c r="O2462" t="s">
        <v>756</v>
      </c>
      <c r="P2462" t="s">
        <v>758</v>
      </c>
      <c r="Q2462" t="s">
        <v>759</v>
      </c>
      <c r="R2462" t="s">
        <v>759</v>
      </c>
      <c r="S2462" t="s">
        <v>757</v>
      </c>
      <c r="T2462" t="s">
        <v>757</v>
      </c>
      <c r="U2462" t="s">
        <v>757</v>
      </c>
      <c r="V2462" t="s">
        <v>904</v>
      </c>
      <c r="W2462" t="s">
        <v>756</v>
      </c>
      <c r="X2462" t="s">
        <v>8529</v>
      </c>
      <c r="Y2462" t="str">
        <f t="shared" si="532"/>
        <v>julio</v>
      </c>
      <c r="Z2462">
        <f>YEAR(BD_PONDERACIONES[[#This Row],[Fecha Ejecución del Ticket]])</f>
        <v>2022</v>
      </c>
      <c r="AA2462" t="str">
        <f t="shared" si="533"/>
        <v>agosto</v>
      </c>
      <c r="AB2462">
        <f>YEAR(BD_PONDERACIONES[[#This Row],[Fecha de Inspección]])</f>
        <v>2022</v>
      </c>
      <c r="AC2462">
        <f t="shared" si="534"/>
        <v>0.5</v>
      </c>
      <c r="AD2462">
        <f t="shared" si="535"/>
        <v>0.5</v>
      </c>
      <c r="AE2462">
        <f t="shared" si="536"/>
        <v>0.5</v>
      </c>
      <c r="AF2462">
        <f t="shared" si="537"/>
        <v>0.5</v>
      </c>
      <c r="AG2462">
        <f t="shared" si="538"/>
        <v>0.5</v>
      </c>
      <c r="AH2462">
        <f t="shared" si="539"/>
        <v>0.5</v>
      </c>
      <c r="AI2462">
        <f t="shared" si="540"/>
        <v>0.25</v>
      </c>
      <c r="AJ2462">
        <f t="shared" si="541"/>
        <v>0.25</v>
      </c>
      <c r="AK2462">
        <f t="shared" si="542"/>
        <v>0.5</v>
      </c>
      <c r="AL2462">
        <f t="shared" si="543"/>
        <v>0.32500000000000001</v>
      </c>
      <c r="AM2462">
        <f t="shared" si="544"/>
        <v>0.5</v>
      </c>
      <c r="AN2462" s="6">
        <f t="shared" si="545"/>
        <v>0.96500000000000008</v>
      </c>
      <c r="AO2462" t="str">
        <f>VLOOKUP(BD_PONDERACIONES[[#This Row],[Comuna]],Tabla3[#All],2,0)</f>
        <v>Florida</v>
      </c>
    </row>
    <row r="2463" spans="1:41" x14ac:dyDescent="0.35">
      <c r="A2463" t="s">
        <v>12260</v>
      </c>
      <c r="B2463" t="s">
        <v>12261</v>
      </c>
      <c r="C2463" t="s">
        <v>12262</v>
      </c>
      <c r="D2463" s="5">
        <v>44790</v>
      </c>
      <c r="E2463" s="5">
        <v>44732</v>
      </c>
      <c r="F2463" t="s">
        <v>763</v>
      </c>
      <c r="G2463" t="s">
        <v>12263</v>
      </c>
      <c r="H2463" t="s">
        <v>755</v>
      </c>
      <c r="J2463" t="s">
        <v>756</v>
      </c>
      <c r="K2463" t="s">
        <v>756</v>
      </c>
      <c r="L2463" t="s">
        <v>757</v>
      </c>
      <c r="M2463" t="s">
        <v>757</v>
      </c>
      <c r="N2463" t="s">
        <v>756</v>
      </c>
      <c r="O2463" t="s">
        <v>756</v>
      </c>
      <c r="P2463" t="s">
        <v>758</v>
      </c>
      <c r="Q2463" t="s">
        <v>759</v>
      </c>
      <c r="R2463" t="s">
        <v>759</v>
      </c>
      <c r="S2463" t="s">
        <v>757</v>
      </c>
      <c r="T2463" t="s">
        <v>757</v>
      </c>
      <c r="U2463" t="s">
        <v>757</v>
      </c>
      <c r="V2463" t="s">
        <v>756</v>
      </c>
      <c r="W2463" t="s">
        <v>768</v>
      </c>
      <c r="X2463" t="s">
        <v>11923</v>
      </c>
      <c r="Y2463" t="str">
        <f t="shared" si="532"/>
        <v>junio</v>
      </c>
      <c r="Z2463">
        <f>YEAR(BD_PONDERACIONES[[#This Row],[Fecha Ejecución del Ticket]])</f>
        <v>2022</v>
      </c>
      <c r="AA2463" t="str">
        <f t="shared" si="533"/>
        <v>agosto</v>
      </c>
      <c r="AB2463">
        <f>YEAR(BD_PONDERACIONES[[#This Row],[Fecha de Inspección]])</f>
        <v>2022</v>
      </c>
      <c r="AC2463">
        <f t="shared" si="534"/>
        <v>0.5</v>
      </c>
      <c r="AD2463">
        <f t="shared" si="535"/>
        <v>0.5</v>
      </c>
      <c r="AE2463">
        <f t="shared" si="536"/>
        <v>0.5</v>
      </c>
      <c r="AF2463">
        <f t="shared" si="537"/>
        <v>0.5</v>
      </c>
      <c r="AG2463">
        <f t="shared" si="538"/>
        <v>0.5</v>
      </c>
      <c r="AH2463">
        <f t="shared" si="539"/>
        <v>0.5</v>
      </c>
      <c r="AI2463">
        <f t="shared" si="540"/>
        <v>0.25</v>
      </c>
      <c r="AJ2463">
        <f t="shared" si="541"/>
        <v>0.25</v>
      </c>
      <c r="AK2463">
        <f t="shared" si="542"/>
        <v>0.5</v>
      </c>
      <c r="AL2463">
        <f t="shared" si="543"/>
        <v>0.5</v>
      </c>
      <c r="AM2463">
        <f t="shared" si="544"/>
        <v>0.17499999999999999</v>
      </c>
      <c r="AN2463" s="6">
        <f t="shared" si="545"/>
        <v>0.93500000000000005</v>
      </c>
      <c r="AO2463" t="str">
        <f>VLOOKUP(BD_PONDERACIONES[[#This Row],[Comuna]],Tabla3[#All],2,0)</f>
        <v>Florida</v>
      </c>
    </row>
    <row r="2464" spans="1:41" x14ac:dyDescent="0.35">
      <c r="A2464" t="s">
        <v>12264</v>
      </c>
      <c r="B2464" t="s">
        <v>12265</v>
      </c>
      <c r="C2464" t="s">
        <v>12266</v>
      </c>
      <c r="D2464" s="5">
        <v>44790</v>
      </c>
      <c r="E2464" s="5">
        <v>44750</v>
      </c>
      <c r="F2464" t="s">
        <v>753</v>
      </c>
      <c r="G2464" t="s">
        <v>12267</v>
      </c>
      <c r="H2464" t="s">
        <v>755</v>
      </c>
      <c r="J2464" t="s">
        <v>756</v>
      </c>
      <c r="K2464" t="s">
        <v>756</v>
      </c>
      <c r="L2464" t="s">
        <v>756</v>
      </c>
      <c r="M2464" t="s">
        <v>756</v>
      </c>
      <c r="N2464" t="s">
        <v>756</v>
      </c>
      <c r="O2464" t="s">
        <v>756</v>
      </c>
      <c r="P2464" t="s">
        <v>765</v>
      </c>
      <c r="Q2464" t="s">
        <v>759</v>
      </c>
      <c r="R2464" t="s">
        <v>759</v>
      </c>
      <c r="S2464" t="s">
        <v>756</v>
      </c>
      <c r="T2464" t="s">
        <v>756</v>
      </c>
      <c r="U2464" t="s">
        <v>756</v>
      </c>
      <c r="V2464" t="s">
        <v>756</v>
      </c>
      <c r="W2464" t="s">
        <v>768</v>
      </c>
      <c r="X2464" t="s">
        <v>6086</v>
      </c>
      <c r="Y2464" t="str">
        <f t="shared" si="532"/>
        <v>julio</v>
      </c>
      <c r="Z2464">
        <f>YEAR(BD_PONDERACIONES[[#This Row],[Fecha Ejecución del Ticket]])</f>
        <v>2022</v>
      </c>
      <c r="AA2464" t="str">
        <f t="shared" si="533"/>
        <v>agosto</v>
      </c>
      <c r="AB2464">
        <f>YEAR(BD_PONDERACIONES[[#This Row],[Fecha de Inspección]])</f>
        <v>2022</v>
      </c>
      <c r="AC2464">
        <f t="shared" si="534"/>
        <v>0.5</v>
      </c>
      <c r="AD2464">
        <f t="shared" si="535"/>
        <v>0.5</v>
      </c>
      <c r="AE2464">
        <f t="shared" si="536"/>
        <v>0.5</v>
      </c>
      <c r="AF2464">
        <f t="shared" si="537"/>
        <v>0.5</v>
      </c>
      <c r="AG2464">
        <f t="shared" si="538"/>
        <v>0.5</v>
      </c>
      <c r="AH2464">
        <f t="shared" si="539"/>
        <v>0.5</v>
      </c>
      <c r="AI2464">
        <f t="shared" si="540"/>
        <v>0.25</v>
      </c>
      <c r="AJ2464">
        <f t="shared" si="541"/>
        <v>0.25</v>
      </c>
      <c r="AK2464">
        <f t="shared" si="542"/>
        <v>0.5</v>
      </c>
      <c r="AL2464">
        <f t="shared" si="543"/>
        <v>0.5</v>
      </c>
      <c r="AM2464">
        <f t="shared" si="544"/>
        <v>0.17499999999999999</v>
      </c>
      <c r="AN2464" s="6">
        <f t="shared" si="545"/>
        <v>0.93500000000000005</v>
      </c>
      <c r="AO2464" t="str">
        <f>VLOOKUP(BD_PONDERACIONES[[#This Row],[Comuna]],Tabla3[#All],2,0)</f>
        <v>Florida</v>
      </c>
    </row>
    <row r="2465" spans="1:41" x14ac:dyDescent="0.35">
      <c r="A2465" t="s">
        <v>12268</v>
      </c>
      <c r="B2465" t="s">
        <v>12269</v>
      </c>
      <c r="C2465" t="s">
        <v>12270</v>
      </c>
      <c r="D2465" s="5">
        <v>44790</v>
      </c>
      <c r="E2465" s="5">
        <v>44732</v>
      </c>
      <c r="F2465" t="s">
        <v>763</v>
      </c>
      <c r="G2465" t="s">
        <v>12271</v>
      </c>
      <c r="H2465" t="s">
        <v>755</v>
      </c>
      <c r="J2465" t="s">
        <v>756</v>
      </c>
      <c r="K2465" t="s">
        <v>756</v>
      </c>
      <c r="L2465" t="s">
        <v>757</v>
      </c>
      <c r="M2465" t="s">
        <v>757</v>
      </c>
      <c r="N2465" t="s">
        <v>756</v>
      </c>
      <c r="O2465" t="s">
        <v>756</v>
      </c>
      <c r="P2465" t="s">
        <v>758</v>
      </c>
      <c r="Q2465" t="s">
        <v>759</v>
      </c>
      <c r="R2465" t="s">
        <v>759</v>
      </c>
      <c r="S2465" t="s">
        <v>757</v>
      </c>
      <c r="T2465" t="s">
        <v>757</v>
      </c>
      <c r="U2465" t="s">
        <v>757</v>
      </c>
      <c r="V2465" t="s">
        <v>756</v>
      </c>
      <c r="W2465" t="s">
        <v>768</v>
      </c>
      <c r="X2465" t="s">
        <v>11923</v>
      </c>
      <c r="Y2465" t="str">
        <f t="shared" si="532"/>
        <v>junio</v>
      </c>
      <c r="Z2465">
        <f>YEAR(BD_PONDERACIONES[[#This Row],[Fecha Ejecución del Ticket]])</f>
        <v>2022</v>
      </c>
      <c r="AA2465" t="str">
        <f t="shared" si="533"/>
        <v>agosto</v>
      </c>
      <c r="AB2465">
        <f>YEAR(BD_PONDERACIONES[[#This Row],[Fecha de Inspección]])</f>
        <v>2022</v>
      </c>
      <c r="AC2465">
        <f t="shared" si="534"/>
        <v>0.5</v>
      </c>
      <c r="AD2465">
        <f t="shared" si="535"/>
        <v>0.5</v>
      </c>
      <c r="AE2465">
        <f t="shared" si="536"/>
        <v>0.5</v>
      </c>
      <c r="AF2465">
        <f t="shared" si="537"/>
        <v>0.5</v>
      </c>
      <c r="AG2465">
        <f t="shared" si="538"/>
        <v>0.5</v>
      </c>
      <c r="AH2465">
        <f t="shared" si="539"/>
        <v>0.5</v>
      </c>
      <c r="AI2465">
        <f t="shared" si="540"/>
        <v>0.25</v>
      </c>
      <c r="AJ2465">
        <f t="shared" si="541"/>
        <v>0.25</v>
      </c>
      <c r="AK2465">
        <f t="shared" si="542"/>
        <v>0.5</v>
      </c>
      <c r="AL2465">
        <f t="shared" si="543"/>
        <v>0.5</v>
      </c>
      <c r="AM2465">
        <f t="shared" si="544"/>
        <v>0.17499999999999999</v>
      </c>
      <c r="AN2465" s="6">
        <f t="shared" si="545"/>
        <v>0.93500000000000005</v>
      </c>
      <c r="AO2465" t="str">
        <f>VLOOKUP(BD_PONDERACIONES[[#This Row],[Comuna]],Tabla3[#All],2,0)</f>
        <v>Florida</v>
      </c>
    </row>
    <row r="2466" spans="1:41" x14ac:dyDescent="0.35">
      <c r="A2466" t="s">
        <v>12272</v>
      </c>
      <c r="B2466" t="s">
        <v>12273</v>
      </c>
      <c r="C2466" t="s">
        <v>12274</v>
      </c>
      <c r="D2466" s="5">
        <v>44790</v>
      </c>
      <c r="E2466" s="5">
        <v>44744</v>
      </c>
      <c r="F2466" t="s">
        <v>753</v>
      </c>
      <c r="G2466" t="s">
        <v>12275</v>
      </c>
      <c r="H2466" t="s">
        <v>755</v>
      </c>
      <c r="J2466" t="s">
        <v>756</v>
      </c>
      <c r="K2466" t="s">
        <v>756</v>
      </c>
      <c r="L2466" t="s">
        <v>757</v>
      </c>
      <c r="M2466" t="s">
        <v>757</v>
      </c>
      <c r="N2466" t="s">
        <v>756</v>
      </c>
      <c r="O2466" t="s">
        <v>756</v>
      </c>
      <c r="P2466" t="s">
        <v>758</v>
      </c>
      <c r="Q2466" t="s">
        <v>759</v>
      </c>
      <c r="R2466" t="s">
        <v>759</v>
      </c>
      <c r="S2466" t="s">
        <v>757</v>
      </c>
      <c r="T2466" t="s">
        <v>757</v>
      </c>
      <c r="U2466" t="s">
        <v>757</v>
      </c>
      <c r="V2466" t="s">
        <v>773</v>
      </c>
      <c r="W2466" t="s">
        <v>768</v>
      </c>
      <c r="X2466" t="s">
        <v>8238</v>
      </c>
      <c r="Y2466" t="str">
        <f t="shared" si="532"/>
        <v>julio</v>
      </c>
      <c r="Z2466">
        <f>YEAR(BD_PONDERACIONES[[#This Row],[Fecha Ejecución del Ticket]])</f>
        <v>2022</v>
      </c>
      <c r="AA2466" t="str">
        <f t="shared" si="533"/>
        <v>agosto</v>
      </c>
      <c r="AB2466">
        <f>YEAR(BD_PONDERACIONES[[#This Row],[Fecha de Inspección]])</f>
        <v>2022</v>
      </c>
      <c r="AC2466">
        <f t="shared" si="534"/>
        <v>0.5</v>
      </c>
      <c r="AD2466">
        <f t="shared" si="535"/>
        <v>0.5</v>
      </c>
      <c r="AE2466">
        <f t="shared" si="536"/>
        <v>0.5</v>
      </c>
      <c r="AF2466">
        <f t="shared" si="537"/>
        <v>0.5</v>
      </c>
      <c r="AG2466">
        <f t="shared" si="538"/>
        <v>0.5</v>
      </c>
      <c r="AH2466">
        <f t="shared" si="539"/>
        <v>0.5</v>
      </c>
      <c r="AI2466">
        <f t="shared" si="540"/>
        <v>0.25</v>
      </c>
      <c r="AJ2466">
        <f t="shared" si="541"/>
        <v>0.25</v>
      </c>
      <c r="AK2466">
        <f t="shared" si="542"/>
        <v>0.5</v>
      </c>
      <c r="AL2466">
        <f t="shared" si="543"/>
        <v>0</v>
      </c>
      <c r="AM2466">
        <f t="shared" si="544"/>
        <v>0.17499999999999999</v>
      </c>
      <c r="AN2466" s="6">
        <f t="shared" si="545"/>
        <v>0.83500000000000008</v>
      </c>
      <c r="AO2466" t="str">
        <f>VLOOKUP(BD_PONDERACIONES[[#This Row],[Comuna]],Tabla3[#All],2,0)</f>
        <v>Florida</v>
      </c>
    </row>
    <row r="2467" spans="1:41" x14ac:dyDescent="0.35">
      <c r="A2467" t="s">
        <v>12276</v>
      </c>
      <c r="B2467" t="s">
        <v>12277</v>
      </c>
      <c r="C2467" t="s">
        <v>12278</v>
      </c>
      <c r="D2467" s="5">
        <v>44790</v>
      </c>
      <c r="E2467" s="5">
        <v>44732</v>
      </c>
      <c r="F2467" t="s">
        <v>763</v>
      </c>
      <c r="G2467" t="s">
        <v>12279</v>
      </c>
      <c r="H2467" t="s">
        <v>755</v>
      </c>
      <c r="J2467" t="s">
        <v>756</v>
      </c>
      <c r="K2467" t="s">
        <v>756</v>
      </c>
      <c r="L2467" t="s">
        <v>757</v>
      </c>
      <c r="M2467" t="s">
        <v>757</v>
      </c>
      <c r="N2467" t="s">
        <v>756</v>
      </c>
      <c r="O2467" t="s">
        <v>756</v>
      </c>
      <c r="P2467" t="s">
        <v>758</v>
      </c>
      <c r="Q2467" t="s">
        <v>759</v>
      </c>
      <c r="R2467" t="s">
        <v>759</v>
      </c>
      <c r="S2467" t="s">
        <v>757</v>
      </c>
      <c r="T2467" t="s">
        <v>757</v>
      </c>
      <c r="U2467" t="s">
        <v>757</v>
      </c>
      <c r="V2467" t="s">
        <v>773</v>
      </c>
      <c r="W2467" t="s">
        <v>768</v>
      </c>
      <c r="X2467" t="s">
        <v>12280</v>
      </c>
      <c r="Y2467" t="str">
        <f t="shared" si="532"/>
        <v>junio</v>
      </c>
      <c r="Z2467">
        <f>YEAR(BD_PONDERACIONES[[#This Row],[Fecha Ejecución del Ticket]])</f>
        <v>2022</v>
      </c>
      <c r="AA2467" t="str">
        <f t="shared" si="533"/>
        <v>agosto</v>
      </c>
      <c r="AB2467">
        <f>YEAR(BD_PONDERACIONES[[#This Row],[Fecha de Inspección]])</f>
        <v>2022</v>
      </c>
      <c r="AC2467">
        <f t="shared" si="534"/>
        <v>0.5</v>
      </c>
      <c r="AD2467">
        <f t="shared" si="535"/>
        <v>0.5</v>
      </c>
      <c r="AE2467">
        <f t="shared" si="536"/>
        <v>0.5</v>
      </c>
      <c r="AF2467">
        <f t="shared" si="537"/>
        <v>0.5</v>
      </c>
      <c r="AG2467">
        <f t="shared" si="538"/>
        <v>0.5</v>
      </c>
      <c r="AH2467">
        <f t="shared" si="539"/>
        <v>0.5</v>
      </c>
      <c r="AI2467">
        <f t="shared" si="540"/>
        <v>0.25</v>
      </c>
      <c r="AJ2467">
        <f t="shared" si="541"/>
        <v>0.25</v>
      </c>
      <c r="AK2467">
        <f t="shared" si="542"/>
        <v>0.5</v>
      </c>
      <c r="AL2467">
        <f t="shared" si="543"/>
        <v>0</v>
      </c>
      <c r="AM2467">
        <f t="shared" si="544"/>
        <v>0.17499999999999999</v>
      </c>
      <c r="AN2467" s="6">
        <f t="shared" si="545"/>
        <v>0.83500000000000008</v>
      </c>
      <c r="AO2467" t="str">
        <f>VLOOKUP(BD_PONDERACIONES[[#This Row],[Comuna]],Tabla3[#All],2,0)</f>
        <v>Florida</v>
      </c>
    </row>
    <row r="2468" spans="1:41" x14ac:dyDescent="0.35">
      <c r="A2468" t="s">
        <v>12281</v>
      </c>
      <c r="B2468" t="s">
        <v>12282</v>
      </c>
      <c r="C2468" t="s">
        <v>12283</v>
      </c>
      <c r="D2468" s="5">
        <v>44790</v>
      </c>
      <c r="E2468" s="5">
        <v>44758</v>
      </c>
      <c r="F2468" t="s">
        <v>753</v>
      </c>
      <c r="G2468" t="s">
        <v>12284</v>
      </c>
      <c r="H2468" t="s">
        <v>755</v>
      </c>
      <c r="J2468" t="s">
        <v>756</v>
      </c>
      <c r="K2468" t="s">
        <v>756</v>
      </c>
      <c r="L2468" t="s">
        <v>757</v>
      </c>
      <c r="M2468" t="s">
        <v>757</v>
      </c>
      <c r="N2468" t="s">
        <v>756</v>
      </c>
      <c r="O2468" t="s">
        <v>756</v>
      </c>
      <c r="P2468" t="s">
        <v>758</v>
      </c>
      <c r="Q2468" t="s">
        <v>759</v>
      </c>
      <c r="R2468" t="s">
        <v>759</v>
      </c>
      <c r="S2468" t="s">
        <v>757</v>
      </c>
      <c r="T2468" t="s">
        <v>757</v>
      </c>
      <c r="U2468" t="s">
        <v>757</v>
      </c>
      <c r="V2468" t="s">
        <v>904</v>
      </c>
      <c r="W2468" t="s">
        <v>756</v>
      </c>
      <c r="X2468" t="s">
        <v>12285</v>
      </c>
      <c r="Y2468" t="str">
        <f t="shared" si="532"/>
        <v>julio</v>
      </c>
      <c r="Z2468">
        <f>YEAR(BD_PONDERACIONES[[#This Row],[Fecha Ejecución del Ticket]])</f>
        <v>2022</v>
      </c>
      <c r="AA2468" t="str">
        <f t="shared" si="533"/>
        <v>agosto</v>
      </c>
      <c r="AB2468">
        <f>YEAR(BD_PONDERACIONES[[#This Row],[Fecha de Inspección]])</f>
        <v>2022</v>
      </c>
      <c r="AC2468">
        <f t="shared" si="534"/>
        <v>0.5</v>
      </c>
      <c r="AD2468">
        <f t="shared" si="535"/>
        <v>0.5</v>
      </c>
      <c r="AE2468">
        <f t="shared" si="536"/>
        <v>0.5</v>
      </c>
      <c r="AF2468">
        <f t="shared" si="537"/>
        <v>0.5</v>
      </c>
      <c r="AG2468">
        <f t="shared" si="538"/>
        <v>0.5</v>
      </c>
      <c r="AH2468">
        <f t="shared" si="539"/>
        <v>0.5</v>
      </c>
      <c r="AI2468">
        <f t="shared" si="540"/>
        <v>0.25</v>
      </c>
      <c r="AJ2468">
        <f t="shared" si="541"/>
        <v>0.25</v>
      </c>
      <c r="AK2468">
        <f t="shared" si="542"/>
        <v>0.5</v>
      </c>
      <c r="AL2468">
        <f t="shared" si="543"/>
        <v>0.32500000000000001</v>
      </c>
      <c r="AM2468">
        <f t="shared" si="544"/>
        <v>0.5</v>
      </c>
      <c r="AN2468" s="6">
        <f t="shared" si="545"/>
        <v>0.96500000000000008</v>
      </c>
      <c r="AO2468" t="str">
        <f>VLOOKUP(BD_PONDERACIONES[[#This Row],[Comuna]],Tabla3[#All],2,0)</f>
        <v>Florida</v>
      </c>
    </row>
    <row r="2469" spans="1:41" x14ac:dyDescent="0.35">
      <c r="A2469" t="s">
        <v>12286</v>
      </c>
      <c r="B2469" t="s">
        <v>12287</v>
      </c>
      <c r="C2469" t="s">
        <v>12288</v>
      </c>
      <c r="D2469" s="5">
        <v>44790</v>
      </c>
      <c r="E2469" s="5">
        <v>44743</v>
      </c>
      <c r="F2469" t="s">
        <v>753</v>
      </c>
      <c r="G2469" t="s">
        <v>12289</v>
      </c>
      <c r="H2469" t="s">
        <v>755</v>
      </c>
      <c r="J2469" t="s">
        <v>756</v>
      </c>
      <c r="K2469" t="s">
        <v>756</v>
      </c>
      <c r="L2469" t="s">
        <v>773</v>
      </c>
      <c r="M2469" t="s">
        <v>773</v>
      </c>
      <c r="N2469" t="s">
        <v>756</v>
      </c>
      <c r="O2469" t="s">
        <v>756</v>
      </c>
      <c r="P2469" t="s">
        <v>758</v>
      </c>
      <c r="Q2469" t="s">
        <v>759</v>
      </c>
      <c r="R2469" t="s">
        <v>759</v>
      </c>
      <c r="S2469" t="s">
        <v>757</v>
      </c>
      <c r="T2469" t="s">
        <v>757</v>
      </c>
      <c r="U2469" t="s">
        <v>757</v>
      </c>
      <c r="V2469" t="s">
        <v>756</v>
      </c>
      <c r="W2469" t="s">
        <v>768</v>
      </c>
      <c r="X2469" t="s">
        <v>12290</v>
      </c>
      <c r="Y2469" t="str">
        <f t="shared" si="532"/>
        <v>julio</v>
      </c>
      <c r="Z2469">
        <f>YEAR(BD_PONDERACIONES[[#This Row],[Fecha Ejecución del Ticket]])</f>
        <v>2022</v>
      </c>
      <c r="AA2469" t="str">
        <f t="shared" si="533"/>
        <v>agosto</v>
      </c>
      <c r="AB2469">
        <f>YEAR(BD_PONDERACIONES[[#This Row],[Fecha de Inspección]])</f>
        <v>2022</v>
      </c>
      <c r="AC2469">
        <f t="shared" si="534"/>
        <v>0.5</v>
      </c>
      <c r="AD2469">
        <f t="shared" si="535"/>
        <v>0.5</v>
      </c>
      <c r="AE2469">
        <f t="shared" si="536"/>
        <v>0</v>
      </c>
      <c r="AF2469">
        <f t="shared" si="537"/>
        <v>0</v>
      </c>
      <c r="AG2469">
        <f t="shared" si="538"/>
        <v>0.5</v>
      </c>
      <c r="AH2469">
        <f t="shared" si="539"/>
        <v>0.5</v>
      </c>
      <c r="AI2469">
        <f t="shared" si="540"/>
        <v>0.25</v>
      </c>
      <c r="AJ2469">
        <f t="shared" si="541"/>
        <v>0.25</v>
      </c>
      <c r="AK2469">
        <f t="shared" si="542"/>
        <v>0.5</v>
      </c>
      <c r="AL2469">
        <f t="shared" si="543"/>
        <v>0.5</v>
      </c>
      <c r="AM2469">
        <f t="shared" si="544"/>
        <v>0.17499999999999999</v>
      </c>
      <c r="AN2469" s="6">
        <f t="shared" si="545"/>
        <v>0.63500000000000001</v>
      </c>
      <c r="AO2469" t="str">
        <f>VLOOKUP(BD_PONDERACIONES[[#This Row],[Comuna]],Tabla3[#All],2,0)</f>
        <v>Florida</v>
      </c>
    </row>
    <row r="2470" spans="1:41" x14ac:dyDescent="0.35">
      <c r="A2470" t="s">
        <v>12291</v>
      </c>
      <c r="B2470" t="s">
        <v>12292</v>
      </c>
      <c r="C2470" t="s">
        <v>12293</v>
      </c>
      <c r="D2470" s="5">
        <v>44790</v>
      </c>
      <c r="E2470" s="5">
        <v>44734</v>
      </c>
      <c r="F2470" t="s">
        <v>763</v>
      </c>
      <c r="G2470" t="s">
        <v>12294</v>
      </c>
      <c r="H2470" t="s">
        <v>755</v>
      </c>
      <c r="J2470" t="s">
        <v>756</v>
      </c>
      <c r="K2470" t="s">
        <v>756</v>
      </c>
      <c r="L2470" t="s">
        <v>757</v>
      </c>
      <c r="M2470" t="s">
        <v>757</v>
      </c>
      <c r="N2470" t="s">
        <v>756</v>
      </c>
      <c r="O2470" t="s">
        <v>756</v>
      </c>
      <c r="P2470" t="s">
        <v>758</v>
      </c>
      <c r="Q2470" t="s">
        <v>759</v>
      </c>
      <c r="R2470" t="s">
        <v>759</v>
      </c>
      <c r="S2470" t="s">
        <v>757</v>
      </c>
      <c r="T2470" t="s">
        <v>757</v>
      </c>
      <c r="U2470" t="s">
        <v>757</v>
      </c>
      <c r="V2470" t="s">
        <v>756</v>
      </c>
      <c r="W2470" t="s">
        <v>756</v>
      </c>
      <c r="X2470" t="s">
        <v>12227</v>
      </c>
      <c r="Y2470" t="str">
        <f t="shared" si="532"/>
        <v>junio</v>
      </c>
      <c r="Z2470">
        <f>YEAR(BD_PONDERACIONES[[#This Row],[Fecha Ejecución del Ticket]])</f>
        <v>2022</v>
      </c>
      <c r="AA2470" t="str">
        <f t="shared" si="533"/>
        <v>agosto</v>
      </c>
      <c r="AB2470">
        <f>YEAR(BD_PONDERACIONES[[#This Row],[Fecha de Inspección]])</f>
        <v>2022</v>
      </c>
      <c r="AC2470">
        <f t="shared" si="534"/>
        <v>0.5</v>
      </c>
      <c r="AD2470">
        <f t="shared" si="535"/>
        <v>0.5</v>
      </c>
      <c r="AE2470">
        <f t="shared" si="536"/>
        <v>0.5</v>
      </c>
      <c r="AF2470">
        <f t="shared" si="537"/>
        <v>0.5</v>
      </c>
      <c r="AG2470">
        <f t="shared" si="538"/>
        <v>0.5</v>
      </c>
      <c r="AH2470">
        <f t="shared" si="539"/>
        <v>0.5</v>
      </c>
      <c r="AI2470">
        <f t="shared" si="540"/>
        <v>0.25</v>
      </c>
      <c r="AJ2470">
        <f t="shared" si="541"/>
        <v>0.25</v>
      </c>
      <c r="AK2470">
        <f t="shared" si="542"/>
        <v>0.5</v>
      </c>
      <c r="AL2470">
        <f t="shared" si="543"/>
        <v>0.5</v>
      </c>
      <c r="AM2470">
        <f t="shared" si="544"/>
        <v>0.5</v>
      </c>
      <c r="AN2470" s="6">
        <f t="shared" si="545"/>
        <v>1</v>
      </c>
      <c r="AO2470" t="str">
        <f>VLOOKUP(BD_PONDERACIONES[[#This Row],[Comuna]],Tabla3[#All],2,0)</f>
        <v>Florida</v>
      </c>
    </row>
    <row r="2471" spans="1:41" x14ac:dyDescent="0.35">
      <c r="A2471" t="s">
        <v>12295</v>
      </c>
      <c r="B2471" t="s">
        <v>12296</v>
      </c>
      <c r="C2471" t="s">
        <v>12297</v>
      </c>
      <c r="D2471" s="5">
        <v>44790</v>
      </c>
      <c r="E2471" s="5">
        <v>44732</v>
      </c>
      <c r="F2471" t="s">
        <v>763</v>
      </c>
      <c r="G2471" t="s">
        <v>12298</v>
      </c>
      <c r="H2471" t="s">
        <v>755</v>
      </c>
      <c r="J2471" t="s">
        <v>756</v>
      </c>
      <c r="K2471" t="s">
        <v>756</v>
      </c>
      <c r="L2471" t="s">
        <v>757</v>
      </c>
      <c r="M2471" t="s">
        <v>757</v>
      </c>
      <c r="N2471" t="s">
        <v>756</v>
      </c>
      <c r="O2471" t="s">
        <v>756</v>
      </c>
      <c r="P2471" t="s">
        <v>758</v>
      </c>
      <c r="Q2471" t="s">
        <v>759</v>
      </c>
      <c r="R2471" t="s">
        <v>759</v>
      </c>
      <c r="S2471" t="s">
        <v>757</v>
      </c>
      <c r="T2471" t="s">
        <v>757</v>
      </c>
      <c r="U2471" t="s">
        <v>757</v>
      </c>
      <c r="V2471" t="s">
        <v>756</v>
      </c>
      <c r="W2471" t="s">
        <v>756</v>
      </c>
      <c r="X2471" t="s">
        <v>12299</v>
      </c>
      <c r="Y2471" t="str">
        <f t="shared" si="532"/>
        <v>junio</v>
      </c>
      <c r="Z2471">
        <f>YEAR(BD_PONDERACIONES[[#This Row],[Fecha Ejecución del Ticket]])</f>
        <v>2022</v>
      </c>
      <c r="AA2471" t="str">
        <f t="shared" si="533"/>
        <v>agosto</v>
      </c>
      <c r="AB2471">
        <f>YEAR(BD_PONDERACIONES[[#This Row],[Fecha de Inspección]])</f>
        <v>2022</v>
      </c>
      <c r="AC2471">
        <f t="shared" si="534"/>
        <v>0.5</v>
      </c>
      <c r="AD2471">
        <f t="shared" si="535"/>
        <v>0.5</v>
      </c>
      <c r="AE2471">
        <f t="shared" si="536"/>
        <v>0.5</v>
      </c>
      <c r="AF2471">
        <f t="shared" si="537"/>
        <v>0.5</v>
      </c>
      <c r="AG2471">
        <f t="shared" si="538"/>
        <v>0.5</v>
      </c>
      <c r="AH2471">
        <f t="shared" si="539"/>
        <v>0.5</v>
      </c>
      <c r="AI2471">
        <f t="shared" si="540"/>
        <v>0.25</v>
      </c>
      <c r="AJ2471">
        <f t="shared" si="541"/>
        <v>0.25</v>
      </c>
      <c r="AK2471">
        <f t="shared" si="542"/>
        <v>0.5</v>
      </c>
      <c r="AL2471">
        <f t="shared" si="543"/>
        <v>0.5</v>
      </c>
      <c r="AM2471">
        <f t="shared" si="544"/>
        <v>0.5</v>
      </c>
      <c r="AN2471" s="6">
        <f t="shared" si="545"/>
        <v>1</v>
      </c>
      <c r="AO2471" t="str">
        <f>VLOOKUP(BD_PONDERACIONES[[#This Row],[Comuna]],Tabla3[#All],2,0)</f>
        <v>Florida</v>
      </c>
    </row>
    <row r="2472" spans="1:41" x14ac:dyDescent="0.35">
      <c r="A2472" t="s">
        <v>12300</v>
      </c>
      <c r="B2472" t="s">
        <v>12301</v>
      </c>
      <c r="C2472" t="s">
        <v>12302</v>
      </c>
      <c r="D2472" s="5">
        <v>44790</v>
      </c>
      <c r="E2472" s="5">
        <v>44745</v>
      </c>
      <c r="F2472" t="s">
        <v>753</v>
      </c>
      <c r="G2472" t="s">
        <v>12303</v>
      </c>
      <c r="H2472" t="s">
        <v>755</v>
      </c>
      <c r="J2472" t="s">
        <v>756</v>
      </c>
      <c r="K2472" t="s">
        <v>756</v>
      </c>
      <c r="L2472" t="s">
        <v>756</v>
      </c>
      <c r="M2472" t="s">
        <v>756</v>
      </c>
      <c r="N2472" t="s">
        <v>756</v>
      </c>
      <c r="O2472" t="s">
        <v>756</v>
      </c>
      <c r="P2472" t="s">
        <v>758</v>
      </c>
      <c r="Q2472" t="s">
        <v>759</v>
      </c>
      <c r="R2472" t="s">
        <v>759</v>
      </c>
      <c r="S2472" t="s">
        <v>757</v>
      </c>
      <c r="T2472" t="s">
        <v>757</v>
      </c>
      <c r="U2472" t="s">
        <v>757</v>
      </c>
      <c r="V2472" t="s">
        <v>756</v>
      </c>
      <c r="W2472" t="s">
        <v>756</v>
      </c>
      <c r="X2472" t="s">
        <v>12304</v>
      </c>
      <c r="Y2472" t="str">
        <f t="shared" si="532"/>
        <v>julio</v>
      </c>
      <c r="Z2472">
        <f>YEAR(BD_PONDERACIONES[[#This Row],[Fecha Ejecución del Ticket]])</f>
        <v>2022</v>
      </c>
      <c r="AA2472" t="str">
        <f t="shared" si="533"/>
        <v>agosto</v>
      </c>
      <c r="AB2472">
        <f>YEAR(BD_PONDERACIONES[[#This Row],[Fecha de Inspección]])</f>
        <v>2022</v>
      </c>
      <c r="AC2472">
        <f t="shared" si="534"/>
        <v>0.5</v>
      </c>
      <c r="AD2472">
        <f t="shared" si="535"/>
        <v>0.5</v>
      </c>
      <c r="AE2472">
        <f t="shared" si="536"/>
        <v>0.5</v>
      </c>
      <c r="AF2472">
        <f t="shared" si="537"/>
        <v>0.5</v>
      </c>
      <c r="AG2472">
        <f t="shared" si="538"/>
        <v>0.5</v>
      </c>
      <c r="AH2472">
        <f t="shared" si="539"/>
        <v>0.5</v>
      </c>
      <c r="AI2472">
        <f t="shared" si="540"/>
        <v>0.25</v>
      </c>
      <c r="AJ2472">
        <f t="shared" si="541"/>
        <v>0.25</v>
      </c>
      <c r="AK2472">
        <f t="shared" si="542"/>
        <v>0.5</v>
      </c>
      <c r="AL2472">
        <f t="shared" si="543"/>
        <v>0.5</v>
      </c>
      <c r="AM2472">
        <f t="shared" si="544"/>
        <v>0.5</v>
      </c>
      <c r="AN2472" s="6">
        <f t="shared" si="545"/>
        <v>1</v>
      </c>
      <c r="AO2472" t="str">
        <f>VLOOKUP(BD_PONDERACIONES[[#This Row],[Comuna]],Tabla3[#All],2,0)</f>
        <v>Florida</v>
      </c>
    </row>
    <row r="2473" spans="1:41" x14ac:dyDescent="0.35">
      <c r="A2473" t="s">
        <v>12305</v>
      </c>
      <c r="B2473" t="s">
        <v>12306</v>
      </c>
      <c r="C2473" t="s">
        <v>12307</v>
      </c>
      <c r="D2473" s="5">
        <v>44791</v>
      </c>
      <c r="E2473" s="5">
        <v>44735</v>
      </c>
      <c r="F2473" t="s">
        <v>763</v>
      </c>
      <c r="G2473" t="s">
        <v>12308</v>
      </c>
      <c r="H2473" t="s">
        <v>755</v>
      </c>
      <c r="J2473" t="s">
        <v>756</v>
      </c>
      <c r="K2473" t="s">
        <v>756</v>
      </c>
      <c r="L2473" t="s">
        <v>757</v>
      </c>
      <c r="M2473" t="s">
        <v>757</v>
      </c>
      <c r="N2473" t="s">
        <v>756</v>
      </c>
      <c r="O2473" t="s">
        <v>756</v>
      </c>
      <c r="P2473" t="s">
        <v>758</v>
      </c>
      <c r="Q2473" t="s">
        <v>759</v>
      </c>
      <c r="R2473" t="s">
        <v>759</v>
      </c>
      <c r="S2473" t="s">
        <v>757</v>
      </c>
      <c r="T2473" t="s">
        <v>757</v>
      </c>
      <c r="U2473" t="s">
        <v>757</v>
      </c>
      <c r="V2473" t="s">
        <v>773</v>
      </c>
      <c r="W2473" t="s">
        <v>768</v>
      </c>
      <c r="X2473" t="s">
        <v>12309</v>
      </c>
      <c r="Y2473" t="str">
        <f t="shared" si="532"/>
        <v>junio</v>
      </c>
      <c r="Z2473">
        <f>YEAR(BD_PONDERACIONES[[#This Row],[Fecha Ejecución del Ticket]])</f>
        <v>2022</v>
      </c>
      <c r="AA2473" t="str">
        <f t="shared" si="533"/>
        <v>agosto</v>
      </c>
      <c r="AB2473">
        <f>YEAR(BD_PONDERACIONES[[#This Row],[Fecha de Inspección]])</f>
        <v>2022</v>
      </c>
      <c r="AC2473">
        <f t="shared" si="534"/>
        <v>0.5</v>
      </c>
      <c r="AD2473">
        <f t="shared" si="535"/>
        <v>0.5</v>
      </c>
      <c r="AE2473">
        <f t="shared" si="536"/>
        <v>0.5</v>
      </c>
      <c r="AF2473">
        <f t="shared" si="537"/>
        <v>0.5</v>
      </c>
      <c r="AG2473">
        <f t="shared" si="538"/>
        <v>0.5</v>
      </c>
      <c r="AH2473">
        <f t="shared" si="539"/>
        <v>0.5</v>
      </c>
      <c r="AI2473">
        <f t="shared" si="540"/>
        <v>0.25</v>
      </c>
      <c r="AJ2473">
        <f t="shared" si="541"/>
        <v>0.25</v>
      </c>
      <c r="AK2473">
        <f t="shared" si="542"/>
        <v>0.5</v>
      </c>
      <c r="AL2473">
        <f t="shared" si="543"/>
        <v>0</v>
      </c>
      <c r="AM2473">
        <f t="shared" si="544"/>
        <v>0.17499999999999999</v>
      </c>
      <c r="AN2473" s="6">
        <f t="shared" si="545"/>
        <v>0.83500000000000008</v>
      </c>
      <c r="AO2473" t="str">
        <f>VLOOKUP(BD_PONDERACIONES[[#This Row],[Comuna]],Tabla3[#All],2,0)</f>
        <v>Florida</v>
      </c>
    </row>
    <row r="2474" spans="1:41" x14ac:dyDescent="0.35">
      <c r="A2474" t="s">
        <v>12310</v>
      </c>
      <c r="B2474" t="s">
        <v>12311</v>
      </c>
      <c r="C2474" t="s">
        <v>12312</v>
      </c>
      <c r="D2474" s="5">
        <v>44791</v>
      </c>
      <c r="E2474" s="5">
        <v>44727</v>
      </c>
      <c r="F2474" t="s">
        <v>753</v>
      </c>
      <c r="G2474" t="s">
        <v>12313</v>
      </c>
      <c r="H2474" t="s">
        <v>755</v>
      </c>
      <c r="J2474" t="s">
        <v>756</v>
      </c>
      <c r="K2474" t="s">
        <v>756</v>
      </c>
      <c r="L2474" t="s">
        <v>757</v>
      </c>
      <c r="M2474" t="s">
        <v>757</v>
      </c>
      <c r="N2474" t="s">
        <v>756</v>
      </c>
      <c r="O2474" t="s">
        <v>756</v>
      </c>
      <c r="P2474" t="s">
        <v>765</v>
      </c>
      <c r="Q2474" t="s">
        <v>759</v>
      </c>
      <c r="R2474" t="s">
        <v>759</v>
      </c>
      <c r="S2474" t="s">
        <v>757</v>
      </c>
      <c r="T2474" t="s">
        <v>757</v>
      </c>
      <c r="U2474" t="s">
        <v>756</v>
      </c>
      <c r="V2474" t="s">
        <v>756</v>
      </c>
      <c r="W2474" t="s">
        <v>756</v>
      </c>
      <c r="X2474" t="s">
        <v>6086</v>
      </c>
      <c r="Y2474" t="str">
        <f t="shared" si="532"/>
        <v>junio</v>
      </c>
      <c r="Z2474">
        <f>YEAR(BD_PONDERACIONES[[#This Row],[Fecha Ejecución del Ticket]])</f>
        <v>2022</v>
      </c>
      <c r="AA2474" t="str">
        <f t="shared" si="533"/>
        <v>agosto</v>
      </c>
      <c r="AB2474">
        <f>YEAR(BD_PONDERACIONES[[#This Row],[Fecha de Inspección]])</f>
        <v>2022</v>
      </c>
      <c r="AC2474">
        <f t="shared" si="534"/>
        <v>0.5</v>
      </c>
      <c r="AD2474">
        <f t="shared" si="535"/>
        <v>0.5</v>
      </c>
      <c r="AE2474">
        <f t="shared" si="536"/>
        <v>0.5</v>
      </c>
      <c r="AF2474">
        <f t="shared" si="537"/>
        <v>0.5</v>
      </c>
      <c r="AG2474">
        <f t="shared" si="538"/>
        <v>0.5</v>
      </c>
      <c r="AH2474">
        <f t="shared" si="539"/>
        <v>0.5</v>
      </c>
      <c r="AI2474">
        <f t="shared" si="540"/>
        <v>0.25</v>
      </c>
      <c r="AJ2474">
        <f t="shared" si="541"/>
        <v>0.25</v>
      </c>
      <c r="AK2474">
        <f t="shared" si="542"/>
        <v>0.5</v>
      </c>
      <c r="AL2474">
        <f t="shared" si="543"/>
        <v>0.5</v>
      </c>
      <c r="AM2474">
        <f t="shared" si="544"/>
        <v>0.5</v>
      </c>
      <c r="AN2474" s="6">
        <f t="shared" si="545"/>
        <v>1</v>
      </c>
      <c r="AO2474" t="str">
        <f>VLOOKUP(BD_PONDERACIONES[[#This Row],[Comuna]],Tabla3[#All],2,0)</f>
        <v>Florida</v>
      </c>
    </row>
    <row r="2475" spans="1:41" x14ac:dyDescent="0.35">
      <c r="A2475" t="s">
        <v>12314</v>
      </c>
      <c r="B2475" t="s">
        <v>12315</v>
      </c>
      <c r="C2475" t="s">
        <v>12316</v>
      </c>
      <c r="D2475" s="5">
        <v>44791</v>
      </c>
      <c r="E2475" s="5">
        <v>44721</v>
      </c>
      <c r="F2475" t="s">
        <v>753</v>
      </c>
      <c r="G2475" t="s">
        <v>12317</v>
      </c>
      <c r="H2475" t="s">
        <v>755</v>
      </c>
      <c r="J2475" t="s">
        <v>756</v>
      </c>
      <c r="K2475" t="s">
        <v>756</v>
      </c>
      <c r="L2475" t="s">
        <v>773</v>
      </c>
      <c r="M2475" t="s">
        <v>773</v>
      </c>
      <c r="N2475" t="s">
        <v>756</v>
      </c>
      <c r="O2475" t="s">
        <v>756</v>
      </c>
      <c r="P2475" t="s">
        <v>758</v>
      </c>
      <c r="Q2475" t="s">
        <v>759</v>
      </c>
      <c r="R2475" t="s">
        <v>759</v>
      </c>
      <c r="S2475" t="s">
        <v>757</v>
      </c>
      <c r="T2475" t="s">
        <v>757</v>
      </c>
      <c r="U2475" t="s">
        <v>757</v>
      </c>
      <c r="V2475" t="s">
        <v>756</v>
      </c>
      <c r="W2475" t="s">
        <v>756</v>
      </c>
      <c r="X2475" t="s">
        <v>12318</v>
      </c>
      <c r="Y2475" t="str">
        <f t="shared" si="532"/>
        <v>junio</v>
      </c>
      <c r="Z2475">
        <f>YEAR(BD_PONDERACIONES[[#This Row],[Fecha Ejecución del Ticket]])</f>
        <v>2022</v>
      </c>
      <c r="AA2475" t="str">
        <f t="shared" si="533"/>
        <v>agosto</v>
      </c>
      <c r="AB2475">
        <f>YEAR(BD_PONDERACIONES[[#This Row],[Fecha de Inspección]])</f>
        <v>2022</v>
      </c>
      <c r="AC2475">
        <f t="shared" si="534"/>
        <v>0.5</v>
      </c>
      <c r="AD2475">
        <f t="shared" si="535"/>
        <v>0.5</v>
      </c>
      <c r="AE2475">
        <f t="shared" si="536"/>
        <v>0</v>
      </c>
      <c r="AF2475">
        <f t="shared" si="537"/>
        <v>0</v>
      </c>
      <c r="AG2475">
        <f t="shared" si="538"/>
        <v>0.5</v>
      </c>
      <c r="AH2475">
        <f t="shared" si="539"/>
        <v>0.5</v>
      </c>
      <c r="AI2475">
        <f t="shared" si="540"/>
        <v>0.25</v>
      </c>
      <c r="AJ2475">
        <f t="shared" si="541"/>
        <v>0.25</v>
      </c>
      <c r="AK2475">
        <f t="shared" si="542"/>
        <v>0.5</v>
      </c>
      <c r="AL2475">
        <f t="shared" si="543"/>
        <v>0.5</v>
      </c>
      <c r="AM2475">
        <f t="shared" si="544"/>
        <v>0.5</v>
      </c>
      <c r="AN2475" s="6">
        <f t="shared" si="545"/>
        <v>0.7</v>
      </c>
      <c r="AO2475" t="str">
        <f>VLOOKUP(BD_PONDERACIONES[[#This Row],[Comuna]],Tabla3[#All],2,0)</f>
        <v>Florida</v>
      </c>
    </row>
    <row r="2476" spans="1:41" x14ac:dyDescent="0.35">
      <c r="A2476" t="s">
        <v>12319</v>
      </c>
      <c r="B2476" t="s">
        <v>12320</v>
      </c>
      <c r="C2476" t="s">
        <v>12321</v>
      </c>
      <c r="D2476" s="5">
        <v>44791</v>
      </c>
      <c r="E2476" s="5">
        <v>44734</v>
      </c>
      <c r="F2476" t="s">
        <v>763</v>
      </c>
      <c r="G2476" t="s">
        <v>12322</v>
      </c>
      <c r="H2476" t="s">
        <v>755</v>
      </c>
      <c r="J2476" t="s">
        <v>756</v>
      </c>
      <c r="K2476" t="s">
        <v>756</v>
      </c>
      <c r="L2476" t="s">
        <v>756</v>
      </c>
      <c r="M2476" t="s">
        <v>756</v>
      </c>
      <c r="N2476" t="s">
        <v>756</v>
      </c>
      <c r="O2476" t="s">
        <v>756</v>
      </c>
      <c r="P2476" t="s">
        <v>758</v>
      </c>
      <c r="Q2476" t="s">
        <v>759</v>
      </c>
      <c r="R2476" t="s">
        <v>759</v>
      </c>
      <c r="S2476" t="s">
        <v>757</v>
      </c>
      <c r="T2476" t="s">
        <v>757</v>
      </c>
      <c r="U2476" t="s">
        <v>757</v>
      </c>
      <c r="V2476" t="s">
        <v>756</v>
      </c>
      <c r="W2476" t="s">
        <v>756</v>
      </c>
      <c r="X2476" t="s">
        <v>12323</v>
      </c>
      <c r="Y2476" t="str">
        <f t="shared" si="532"/>
        <v>junio</v>
      </c>
      <c r="Z2476">
        <f>YEAR(BD_PONDERACIONES[[#This Row],[Fecha Ejecución del Ticket]])</f>
        <v>2022</v>
      </c>
      <c r="AA2476" t="str">
        <f t="shared" si="533"/>
        <v>agosto</v>
      </c>
      <c r="AB2476">
        <f>YEAR(BD_PONDERACIONES[[#This Row],[Fecha de Inspección]])</f>
        <v>2022</v>
      </c>
      <c r="AC2476">
        <f t="shared" si="534"/>
        <v>0.5</v>
      </c>
      <c r="AD2476">
        <f t="shared" si="535"/>
        <v>0.5</v>
      </c>
      <c r="AE2476">
        <f t="shared" si="536"/>
        <v>0.5</v>
      </c>
      <c r="AF2476">
        <f t="shared" si="537"/>
        <v>0.5</v>
      </c>
      <c r="AG2476">
        <f t="shared" si="538"/>
        <v>0.5</v>
      </c>
      <c r="AH2476">
        <f t="shared" si="539"/>
        <v>0.5</v>
      </c>
      <c r="AI2476">
        <f t="shared" si="540"/>
        <v>0.25</v>
      </c>
      <c r="AJ2476">
        <f t="shared" si="541"/>
        <v>0.25</v>
      </c>
      <c r="AK2476">
        <f t="shared" si="542"/>
        <v>0.5</v>
      </c>
      <c r="AL2476">
        <f t="shared" si="543"/>
        <v>0.5</v>
      </c>
      <c r="AM2476">
        <f t="shared" si="544"/>
        <v>0.5</v>
      </c>
      <c r="AN2476" s="6">
        <f t="shared" si="545"/>
        <v>1</v>
      </c>
      <c r="AO2476" t="str">
        <f>VLOOKUP(BD_PONDERACIONES[[#This Row],[Comuna]],Tabla3[#All],2,0)</f>
        <v>Florida</v>
      </c>
    </row>
    <row r="2477" spans="1:41" x14ac:dyDescent="0.35">
      <c r="A2477" t="s">
        <v>12324</v>
      </c>
      <c r="B2477" t="s">
        <v>12325</v>
      </c>
      <c r="C2477" t="s">
        <v>12326</v>
      </c>
      <c r="D2477" s="5">
        <v>44791</v>
      </c>
      <c r="E2477" s="5">
        <v>44719</v>
      </c>
      <c r="F2477" t="s">
        <v>753</v>
      </c>
      <c r="G2477" t="s">
        <v>12327</v>
      </c>
      <c r="H2477" t="s">
        <v>755</v>
      </c>
      <c r="J2477" t="s">
        <v>756</v>
      </c>
      <c r="K2477" t="s">
        <v>756</v>
      </c>
      <c r="L2477" t="s">
        <v>773</v>
      </c>
      <c r="M2477" t="s">
        <v>773</v>
      </c>
      <c r="N2477" t="s">
        <v>756</v>
      </c>
      <c r="O2477" t="s">
        <v>756</v>
      </c>
      <c r="P2477" t="s">
        <v>758</v>
      </c>
      <c r="Q2477" t="s">
        <v>759</v>
      </c>
      <c r="R2477" t="s">
        <v>759</v>
      </c>
      <c r="S2477" t="s">
        <v>757</v>
      </c>
      <c r="T2477" t="s">
        <v>757</v>
      </c>
      <c r="U2477" t="s">
        <v>757</v>
      </c>
      <c r="V2477" t="s">
        <v>756</v>
      </c>
      <c r="W2477" t="s">
        <v>768</v>
      </c>
      <c r="X2477" t="s">
        <v>7623</v>
      </c>
      <c r="Y2477" t="str">
        <f t="shared" si="532"/>
        <v>junio</v>
      </c>
      <c r="Z2477">
        <f>YEAR(BD_PONDERACIONES[[#This Row],[Fecha Ejecución del Ticket]])</f>
        <v>2022</v>
      </c>
      <c r="AA2477" t="str">
        <f t="shared" si="533"/>
        <v>agosto</v>
      </c>
      <c r="AB2477">
        <f>YEAR(BD_PONDERACIONES[[#This Row],[Fecha de Inspección]])</f>
        <v>2022</v>
      </c>
      <c r="AC2477">
        <f t="shared" si="534"/>
        <v>0.5</v>
      </c>
      <c r="AD2477">
        <f t="shared" si="535"/>
        <v>0.5</v>
      </c>
      <c r="AE2477">
        <f t="shared" si="536"/>
        <v>0</v>
      </c>
      <c r="AF2477">
        <f t="shared" si="537"/>
        <v>0</v>
      </c>
      <c r="AG2477">
        <f t="shared" si="538"/>
        <v>0.5</v>
      </c>
      <c r="AH2477">
        <f t="shared" si="539"/>
        <v>0.5</v>
      </c>
      <c r="AI2477">
        <f t="shared" si="540"/>
        <v>0.25</v>
      </c>
      <c r="AJ2477">
        <f t="shared" si="541"/>
        <v>0.25</v>
      </c>
      <c r="AK2477">
        <f t="shared" si="542"/>
        <v>0.5</v>
      </c>
      <c r="AL2477">
        <f t="shared" si="543"/>
        <v>0.5</v>
      </c>
      <c r="AM2477">
        <f t="shared" si="544"/>
        <v>0.17499999999999999</v>
      </c>
      <c r="AN2477" s="6">
        <f t="shared" si="545"/>
        <v>0.63500000000000001</v>
      </c>
      <c r="AO2477" t="str">
        <f>VLOOKUP(BD_PONDERACIONES[[#This Row],[Comuna]],Tabla3[#All],2,0)</f>
        <v>Florida</v>
      </c>
    </row>
    <row r="2478" spans="1:41" x14ac:dyDescent="0.35">
      <c r="A2478" t="s">
        <v>12328</v>
      </c>
      <c r="B2478" t="s">
        <v>12329</v>
      </c>
      <c r="C2478" t="s">
        <v>12330</v>
      </c>
      <c r="D2478" s="5">
        <v>44791</v>
      </c>
      <c r="E2478" s="5">
        <v>44729</v>
      </c>
      <c r="F2478" t="s">
        <v>753</v>
      </c>
      <c r="G2478" t="s">
        <v>12327</v>
      </c>
      <c r="H2478" t="s">
        <v>755</v>
      </c>
      <c r="J2478" t="s">
        <v>756</v>
      </c>
      <c r="K2478" t="s">
        <v>756</v>
      </c>
      <c r="L2478" t="s">
        <v>773</v>
      </c>
      <c r="M2478" t="s">
        <v>773</v>
      </c>
      <c r="N2478" t="s">
        <v>756</v>
      </c>
      <c r="O2478" t="s">
        <v>756</v>
      </c>
      <c r="P2478" t="s">
        <v>758</v>
      </c>
      <c r="Q2478" t="s">
        <v>759</v>
      </c>
      <c r="R2478" t="s">
        <v>759</v>
      </c>
      <c r="S2478" t="s">
        <v>757</v>
      </c>
      <c r="T2478" t="s">
        <v>757</v>
      </c>
      <c r="U2478" t="s">
        <v>757</v>
      </c>
      <c r="V2478" t="s">
        <v>756</v>
      </c>
      <c r="W2478" t="s">
        <v>768</v>
      </c>
      <c r="X2478" t="s">
        <v>7623</v>
      </c>
      <c r="Y2478" t="str">
        <f t="shared" si="532"/>
        <v>junio</v>
      </c>
      <c r="Z2478">
        <f>YEAR(BD_PONDERACIONES[[#This Row],[Fecha Ejecución del Ticket]])</f>
        <v>2022</v>
      </c>
      <c r="AA2478" t="str">
        <f t="shared" si="533"/>
        <v>agosto</v>
      </c>
      <c r="AB2478">
        <f>YEAR(BD_PONDERACIONES[[#This Row],[Fecha de Inspección]])</f>
        <v>2022</v>
      </c>
      <c r="AC2478">
        <f t="shared" si="534"/>
        <v>0.5</v>
      </c>
      <c r="AD2478">
        <f t="shared" si="535"/>
        <v>0.5</v>
      </c>
      <c r="AE2478">
        <f t="shared" si="536"/>
        <v>0</v>
      </c>
      <c r="AF2478">
        <f t="shared" si="537"/>
        <v>0</v>
      </c>
      <c r="AG2478">
        <f t="shared" si="538"/>
        <v>0.5</v>
      </c>
      <c r="AH2478">
        <f t="shared" si="539"/>
        <v>0.5</v>
      </c>
      <c r="AI2478">
        <f t="shared" si="540"/>
        <v>0.25</v>
      </c>
      <c r="AJ2478">
        <f t="shared" si="541"/>
        <v>0.25</v>
      </c>
      <c r="AK2478">
        <f t="shared" si="542"/>
        <v>0.5</v>
      </c>
      <c r="AL2478">
        <f t="shared" si="543"/>
        <v>0.5</v>
      </c>
      <c r="AM2478">
        <f t="shared" si="544"/>
        <v>0.17499999999999999</v>
      </c>
      <c r="AN2478" s="6">
        <f t="shared" si="545"/>
        <v>0.63500000000000001</v>
      </c>
      <c r="AO2478" t="str">
        <f>VLOOKUP(BD_PONDERACIONES[[#This Row],[Comuna]],Tabla3[#All],2,0)</f>
        <v>Florida</v>
      </c>
    </row>
    <row r="2479" spans="1:41" x14ac:dyDescent="0.35">
      <c r="A2479" t="s">
        <v>12331</v>
      </c>
      <c r="B2479" t="s">
        <v>12332</v>
      </c>
      <c r="C2479" t="s">
        <v>12333</v>
      </c>
      <c r="D2479" s="5">
        <v>44791</v>
      </c>
      <c r="E2479" s="5">
        <v>44730</v>
      </c>
      <c r="F2479" t="s">
        <v>763</v>
      </c>
      <c r="G2479" t="s">
        <v>12334</v>
      </c>
      <c r="H2479" t="s">
        <v>755</v>
      </c>
      <c r="J2479" t="s">
        <v>756</v>
      </c>
      <c r="K2479" t="s">
        <v>756</v>
      </c>
      <c r="L2479" t="s">
        <v>756</v>
      </c>
      <c r="M2479" t="s">
        <v>756</v>
      </c>
      <c r="N2479" t="s">
        <v>756</v>
      </c>
      <c r="O2479" t="s">
        <v>756</v>
      </c>
      <c r="P2479" t="s">
        <v>758</v>
      </c>
      <c r="Q2479" t="s">
        <v>759</v>
      </c>
      <c r="R2479" t="s">
        <v>759</v>
      </c>
      <c r="S2479" t="s">
        <v>757</v>
      </c>
      <c r="T2479" t="s">
        <v>757</v>
      </c>
      <c r="U2479" t="s">
        <v>757</v>
      </c>
      <c r="V2479" t="s">
        <v>756</v>
      </c>
      <c r="W2479" t="s">
        <v>768</v>
      </c>
      <c r="X2479" t="s">
        <v>12335</v>
      </c>
      <c r="Y2479" t="str">
        <f t="shared" si="532"/>
        <v>junio</v>
      </c>
      <c r="Z2479">
        <f>YEAR(BD_PONDERACIONES[[#This Row],[Fecha Ejecución del Ticket]])</f>
        <v>2022</v>
      </c>
      <c r="AA2479" t="str">
        <f t="shared" si="533"/>
        <v>agosto</v>
      </c>
      <c r="AB2479">
        <f>YEAR(BD_PONDERACIONES[[#This Row],[Fecha de Inspección]])</f>
        <v>2022</v>
      </c>
      <c r="AC2479">
        <f t="shared" si="534"/>
        <v>0.5</v>
      </c>
      <c r="AD2479">
        <f t="shared" si="535"/>
        <v>0.5</v>
      </c>
      <c r="AE2479">
        <f t="shared" si="536"/>
        <v>0.5</v>
      </c>
      <c r="AF2479">
        <f t="shared" si="537"/>
        <v>0.5</v>
      </c>
      <c r="AG2479">
        <f t="shared" si="538"/>
        <v>0.5</v>
      </c>
      <c r="AH2479">
        <f t="shared" si="539"/>
        <v>0.5</v>
      </c>
      <c r="AI2479">
        <f t="shared" si="540"/>
        <v>0.25</v>
      </c>
      <c r="AJ2479">
        <f t="shared" si="541"/>
        <v>0.25</v>
      </c>
      <c r="AK2479">
        <f t="shared" si="542"/>
        <v>0.5</v>
      </c>
      <c r="AL2479">
        <f t="shared" si="543"/>
        <v>0.5</v>
      </c>
      <c r="AM2479">
        <f t="shared" si="544"/>
        <v>0.17499999999999999</v>
      </c>
      <c r="AN2479" s="6">
        <f t="shared" si="545"/>
        <v>0.93500000000000005</v>
      </c>
      <c r="AO2479" t="str">
        <f>VLOOKUP(BD_PONDERACIONES[[#This Row],[Comuna]],Tabla3[#All],2,0)</f>
        <v>Florida</v>
      </c>
    </row>
    <row r="2480" spans="1:41" x14ac:dyDescent="0.35">
      <c r="A2480" t="s">
        <v>12336</v>
      </c>
      <c r="B2480" t="s">
        <v>12337</v>
      </c>
      <c r="C2480" t="s">
        <v>12338</v>
      </c>
      <c r="D2480" s="5">
        <v>44791</v>
      </c>
      <c r="E2480" s="5">
        <v>44727</v>
      </c>
      <c r="F2480" t="s">
        <v>753</v>
      </c>
      <c r="G2480" t="s">
        <v>12339</v>
      </c>
      <c r="H2480" t="s">
        <v>755</v>
      </c>
      <c r="J2480" t="s">
        <v>756</v>
      </c>
      <c r="K2480" t="s">
        <v>756</v>
      </c>
      <c r="L2480" t="s">
        <v>756</v>
      </c>
      <c r="M2480" t="s">
        <v>756</v>
      </c>
      <c r="N2480" t="s">
        <v>756</v>
      </c>
      <c r="O2480" t="s">
        <v>756</v>
      </c>
      <c r="P2480" t="s">
        <v>758</v>
      </c>
      <c r="Q2480" t="s">
        <v>759</v>
      </c>
      <c r="R2480" t="s">
        <v>759</v>
      </c>
      <c r="S2480" t="s">
        <v>757</v>
      </c>
      <c r="T2480" t="s">
        <v>757</v>
      </c>
      <c r="U2480" t="s">
        <v>757</v>
      </c>
      <c r="V2480" t="s">
        <v>756</v>
      </c>
      <c r="W2480" t="s">
        <v>756</v>
      </c>
      <c r="X2480" t="s">
        <v>12340</v>
      </c>
      <c r="Y2480" t="str">
        <f t="shared" si="532"/>
        <v>junio</v>
      </c>
      <c r="Z2480">
        <f>YEAR(BD_PONDERACIONES[[#This Row],[Fecha Ejecución del Ticket]])</f>
        <v>2022</v>
      </c>
      <c r="AA2480" t="str">
        <f t="shared" si="533"/>
        <v>agosto</v>
      </c>
      <c r="AB2480">
        <f>YEAR(BD_PONDERACIONES[[#This Row],[Fecha de Inspección]])</f>
        <v>2022</v>
      </c>
      <c r="AC2480">
        <f t="shared" si="534"/>
        <v>0.5</v>
      </c>
      <c r="AD2480">
        <f t="shared" si="535"/>
        <v>0.5</v>
      </c>
      <c r="AE2480">
        <f t="shared" si="536"/>
        <v>0.5</v>
      </c>
      <c r="AF2480">
        <f t="shared" si="537"/>
        <v>0.5</v>
      </c>
      <c r="AG2480">
        <f t="shared" si="538"/>
        <v>0.5</v>
      </c>
      <c r="AH2480">
        <f t="shared" si="539"/>
        <v>0.5</v>
      </c>
      <c r="AI2480">
        <f t="shared" si="540"/>
        <v>0.25</v>
      </c>
      <c r="AJ2480">
        <f t="shared" si="541"/>
        <v>0.25</v>
      </c>
      <c r="AK2480">
        <f t="shared" si="542"/>
        <v>0.5</v>
      </c>
      <c r="AL2480">
        <f t="shared" si="543"/>
        <v>0.5</v>
      </c>
      <c r="AM2480">
        <f t="shared" si="544"/>
        <v>0.5</v>
      </c>
      <c r="AN2480" s="6">
        <f t="shared" si="545"/>
        <v>1</v>
      </c>
      <c r="AO2480" t="str">
        <f>VLOOKUP(BD_PONDERACIONES[[#This Row],[Comuna]],Tabla3[#All],2,0)</f>
        <v>Florida</v>
      </c>
    </row>
    <row r="2481" spans="1:41" x14ac:dyDescent="0.35">
      <c r="A2481" t="s">
        <v>12341</v>
      </c>
      <c r="B2481" t="s">
        <v>12342</v>
      </c>
      <c r="C2481" t="s">
        <v>12343</v>
      </c>
      <c r="D2481" s="5">
        <v>44791</v>
      </c>
      <c r="E2481" s="5">
        <v>44729</v>
      </c>
      <c r="F2481" t="s">
        <v>763</v>
      </c>
      <c r="G2481" t="s">
        <v>12344</v>
      </c>
      <c r="H2481" t="s">
        <v>755</v>
      </c>
      <c r="J2481" t="s">
        <v>756</v>
      </c>
      <c r="K2481" t="s">
        <v>756</v>
      </c>
      <c r="L2481" t="s">
        <v>757</v>
      </c>
      <c r="M2481" t="s">
        <v>757</v>
      </c>
      <c r="N2481" t="s">
        <v>756</v>
      </c>
      <c r="O2481" t="s">
        <v>756</v>
      </c>
      <c r="P2481" t="s">
        <v>758</v>
      </c>
      <c r="Q2481" t="s">
        <v>759</v>
      </c>
      <c r="R2481" t="s">
        <v>759</v>
      </c>
      <c r="S2481" t="s">
        <v>757</v>
      </c>
      <c r="T2481" t="s">
        <v>757</v>
      </c>
      <c r="U2481" t="s">
        <v>757</v>
      </c>
      <c r="V2481" t="s">
        <v>756</v>
      </c>
      <c r="W2481" t="s">
        <v>768</v>
      </c>
      <c r="X2481" t="s">
        <v>12185</v>
      </c>
      <c r="Y2481" t="str">
        <f t="shared" si="532"/>
        <v>junio</v>
      </c>
      <c r="Z2481">
        <f>YEAR(BD_PONDERACIONES[[#This Row],[Fecha Ejecución del Ticket]])</f>
        <v>2022</v>
      </c>
      <c r="AA2481" t="str">
        <f t="shared" si="533"/>
        <v>agosto</v>
      </c>
      <c r="AB2481">
        <f>YEAR(BD_PONDERACIONES[[#This Row],[Fecha de Inspección]])</f>
        <v>2022</v>
      </c>
      <c r="AC2481">
        <f t="shared" si="534"/>
        <v>0.5</v>
      </c>
      <c r="AD2481">
        <f t="shared" si="535"/>
        <v>0.5</v>
      </c>
      <c r="AE2481">
        <f t="shared" si="536"/>
        <v>0.5</v>
      </c>
      <c r="AF2481">
        <f t="shared" si="537"/>
        <v>0.5</v>
      </c>
      <c r="AG2481">
        <f t="shared" si="538"/>
        <v>0.5</v>
      </c>
      <c r="AH2481">
        <f t="shared" si="539"/>
        <v>0.5</v>
      </c>
      <c r="AI2481">
        <f t="shared" si="540"/>
        <v>0.25</v>
      </c>
      <c r="AJ2481">
        <f t="shared" si="541"/>
        <v>0.25</v>
      </c>
      <c r="AK2481">
        <f t="shared" si="542"/>
        <v>0.5</v>
      </c>
      <c r="AL2481">
        <f t="shared" si="543"/>
        <v>0.5</v>
      </c>
      <c r="AM2481">
        <f t="shared" si="544"/>
        <v>0.17499999999999999</v>
      </c>
      <c r="AN2481" s="6">
        <f t="shared" si="545"/>
        <v>0.93500000000000005</v>
      </c>
      <c r="AO2481" t="str">
        <f>VLOOKUP(BD_PONDERACIONES[[#This Row],[Comuna]],Tabla3[#All],2,0)</f>
        <v>Florida</v>
      </c>
    </row>
    <row r="2482" spans="1:41" x14ac:dyDescent="0.35">
      <c r="A2482" t="s">
        <v>12345</v>
      </c>
      <c r="B2482" t="s">
        <v>12346</v>
      </c>
      <c r="C2482" t="s">
        <v>12347</v>
      </c>
      <c r="D2482" s="5">
        <v>44791</v>
      </c>
      <c r="E2482" s="5">
        <v>44727</v>
      </c>
      <c r="F2482" t="s">
        <v>753</v>
      </c>
      <c r="G2482" t="s">
        <v>12348</v>
      </c>
      <c r="H2482" t="s">
        <v>755</v>
      </c>
      <c r="J2482" t="s">
        <v>756</v>
      </c>
      <c r="K2482" t="s">
        <v>756</v>
      </c>
      <c r="L2482" t="s">
        <v>757</v>
      </c>
      <c r="M2482" t="s">
        <v>757</v>
      </c>
      <c r="N2482" t="s">
        <v>756</v>
      </c>
      <c r="O2482" t="s">
        <v>756</v>
      </c>
      <c r="P2482" t="s">
        <v>758</v>
      </c>
      <c r="Q2482" t="s">
        <v>759</v>
      </c>
      <c r="R2482" t="s">
        <v>759</v>
      </c>
      <c r="S2482" t="s">
        <v>757</v>
      </c>
      <c r="T2482" t="s">
        <v>757</v>
      </c>
      <c r="U2482" t="s">
        <v>757</v>
      </c>
      <c r="V2482" t="s">
        <v>756</v>
      </c>
      <c r="W2482" t="s">
        <v>768</v>
      </c>
      <c r="X2482" t="s">
        <v>12349</v>
      </c>
      <c r="Y2482" t="str">
        <f t="shared" si="532"/>
        <v>junio</v>
      </c>
      <c r="Z2482">
        <f>YEAR(BD_PONDERACIONES[[#This Row],[Fecha Ejecución del Ticket]])</f>
        <v>2022</v>
      </c>
      <c r="AA2482" t="str">
        <f t="shared" si="533"/>
        <v>agosto</v>
      </c>
      <c r="AB2482">
        <f>YEAR(BD_PONDERACIONES[[#This Row],[Fecha de Inspección]])</f>
        <v>2022</v>
      </c>
      <c r="AC2482">
        <f t="shared" si="534"/>
        <v>0.5</v>
      </c>
      <c r="AD2482">
        <f t="shared" si="535"/>
        <v>0.5</v>
      </c>
      <c r="AE2482">
        <f t="shared" si="536"/>
        <v>0.5</v>
      </c>
      <c r="AF2482">
        <f t="shared" si="537"/>
        <v>0.5</v>
      </c>
      <c r="AG2482">
        <f t="shared" si="538"/>
        <v>0.5</v>
      </c>
      <c r="AH2482">
        <f t="shared" si="539"/>
        <v>0.5</v>
      </c>
      <c r="AI2482">
        <f t="shared" si="540"/>
        <v>0.25</v>
      </c>
      <c r="AJ2482">
        <f t="shared" si="541"/>
        <v>0.25</v>
      </c>
      <c r="AK2482">
        <f t="shared" si="542"/>
        <v>0.5</v>
      </c>
      <c r="AL2482">
        <f t="shared" si="543"/>
        <v>0.5</v>
      </c>
      <c r="AM2482">
        <f t="shared" si="544"/>
        <v>0.17499999999999999</v>
      </c>
      <c r="AN2482" s="6">
        <f t="shared" si="545"/>
        <v>0.93500000000000005</v>
      </c>
      <c r="AO2482" t="str">
        <f>VLOOKUP(BD_PONDERACIONES[[#This Row],[Comuna]],Tabla3[#All],2,0)</f>
        <v>Florida</v>
      </c>
    </row>
    <row r="2483" spans="1:41" x14ac:dyDescent="0.35">
      <c r="A2483" t="s">
        <v>12350</v>
      </c>
      <c r="B2483" t="s">
        <v>12351</v>
      </c>
      <c r="C2483" t="s">
        <v>12352</v>
      </c>
      <c r="D2483" s="5">
        <v>44791</v>
      </c>
      <c r="E2483" s="5">
        <v>44720</v>
      </c>
      <c r="F2483" t="s">
        <v>753</v>
      </c>
      <c r="G2483" t="s">
        <v>12353</v>
      </c>
      <c r="H2483" t="s">
        <v>755</v>
      </c>
      <c r="J2483" t="s">
        <v>756</v>
      </c>
      <c r="K2483" t="s">
        <v>756</v>
      </c>
      <c r="L2483" t="s">
        <v>757</v>
      </c>
      <c r="M2483" t="s">
        <v>757</v>
      </c>
      <c r="N2483" t="s">
        <v>756</v>
      </c>
      <c r="O2483" t="s">
        <v>756</v>
      </c>
      <c r="P2483" t="s">
        <v>758</v>
      </c>
      <c r="Q2483" t="s">
        <v>759</v>
      </c>
      <c r="R2483" t="s">
        <v>759</v>
      </c>
      <c r="S2483" t="s">
        <v>757</v>
      </c>
      <c r="T2483" t="s">
        <v>757</v>
      </c>
      <c r="U2483" t="s">
        <v>757</v>
      </c>
      <c r="V2483" t="s">
        <v>756</v>
      </c>
      <c r="W2483" t="s">
        <v>756</v>
      </c>
      <c r="X2483" t="s">
        <v>12354</v>
      </c>
      <c r="Y2483" t="str">
        <f t="shared" si="532"/>
        <v>junio</v>
      </c>
      <c r="Z2483">
        <f>YEAR(BD_PONDERACIONES[[#This Row],[Fecha Ejecución del Ticket]])</f>
        <v>2022</v>
      </c>
      <c r="AA2483" t="str">
        <f t="shared" si="533"/>
        <v>agosto</v>
      </c>
      <c r="AB2483">
        <f>YEAR(BD_PONDERACIONES[[#This Row],[Fecha de Inspección]])</f>
        <v>2022</v>
      </c>
      <c r="AC2483">
        <f t="shared" si="534"/>
        <v>0.5</v>
      </c>
      <c r="AD2483">
        <f t="shared" si="535"/>
        <v>0.5</v>
      </c>
      <c r="AE2483">
        <f t="shared" si="536"/>
        <v>0.5</v>
      </c>
      <c r="AF2483">
        <f t="shared" si="537"/>
        <v>0.5</v>
      </c>
      <c r="AG2483">
        <f t="shared" si="538"/>
        <v>0.5</v>
      </c>
      <c r="AH2483">
        <f t="shared" si="539"/>
        <v>0.5</v>
      </c>
      <c r="AI2483">
        <f t="shared" si="540"/>
        <v>0.25</v>
      </c>
      <c r="AJ2483">
        <f t="shared" si="541"/>
        <v>0.25</v>
      </c>
      <c r="AK2483">
        <f t="shared" si="542"/>
        <v>0.5</v>
      </c>
      <c r="AL2483">
        <f t="shared" si="543"/>
        <v>0.5</v>
      </c>
      <c r="AM2483">
        <f t="shared" si="544"/>
        <v>0.5</v>
      </c>
      <c r="AN2483" s="6">
        <f t="shared" si="545"/>
        <v>1</v>
      </c>
      <c r="AO2483" t="str">
        <f>VLOOKUP(BD_PONDERACIONES[[#This Row],[Comuna]],Tabla3[#All],2,0)</f>
        <v>Florida</v>
      </c>
    </row>
    <row r="2484" spans="1:41" x14ac:dyDescent="0.35">
      <c r="A2484" t="s">
        <v>12355</v>
      </c>
      <c r="B2484" t="s">
        <v>12356</v>
      </c>
      <c r="C2484" t="s">
        <v>12357</v>
      </c>
      <c r="D2484" s="5">
        <v>44791</v>
      </c>
      <c r="E2484" s="5">
        <v>44716</v>
      </c>
      <c r="F2484" t="s">
        <v>753</v>
      </c>
      <c r="G2484" t="s">
        <v>12358</v>
      </c>
      <c r="H2484" t="s">
        <v>755</v>
      </c>
      <c r="J2484" t="s">
        <v>756</v>
      </c>
      <c r="K2484" t="s">
        <v>756</v>
      </c>
      <c r="L2484" t="s">
        <v>757</v>
      </c>
      <c r="M2484" t="s">
        <v>757</v>
      </c>
      <c r="N2484" t="s">
        <v>756</v>
      </c>
      <c r="O2484" t="s">
        <v>756</v>
      </c>
      <c r="P2484" t="s">
        <v>758</v>
      </c>
      <c r="Q2484" t="s">
        <v>759</v>
      </c>
      <c r="R2484" t="s">
        <v>759</v>
      </c>
      <c r="S2484" t="s">
        <v>757</v>
      </c>
      <c r="T2484" t="s">
        <v>757</v>
      </c>
      <c r="U2484" t="s">
        <v>757</v>
      </c>
      <c r="V2484" t="s">
        <v>756</v>
      </c>
      <c r="W2484" t="s">
        <v>768</v>
      </c>
      <c r="X2484" t="s">
        <v>885</v>
      </c>
      <c r="Y2484" t="str">
        <f t="shared" si="532"/>
        <v>junio</v>
      </c>
      <c r="Z2484">
        <f>YEAR(BD_PONDERACIONES[[#This Row],[Fecha Ejecución del Ticket]])</f>
        <v>2022</v>
      </c>
      <c r="AA2484" t="str">
        <f t="shared" si="533"/>
        <v>agosto</v>
      </c>
      <c r="AB2484">
        <f>YEAR(BD_PONDERACIONES[[#This Row],[Fecha de Inspección]])</f>
        <v>2022</v>
      </c>
      <c r="AC2484">
        <f t="shared" si="534"/>
        <v>0.5</v>
      </c>
      <c r="AD2484">
        <f t="shared" si="535"/>
        <v>0.5</v>
      </c>
      <c r="AE2484">
        <f t="shared" si="536"/>
        <v>0.5</v>
      </c>
      <c r="AF2484">
        <f t="shared" si="537"/>
        <v>0.5</v>
      </c>
      <c r="AG2484">
        <f t="shared" si="538"/>
        <v>0.5</v>
      </c>
      <c r="AH2484">
        <f t="shared" si="539"/>
        <v>0.5</v>
      </c>
      <c r="AI2484">
        <f t="shared" si="540"/>
        <v>0.25</v>
      </c>
      <c r="AJ2484">
        <f t="shared" si="541"/>
        <v>0.25</v>
      </c>
      <c r="AK2484">
        <f t="shared" si="542"/>
        <v>0.5</v>
      </c>
      <c r="AL2484">
        <f t="shared" si="543"/>
        <v>0.5</v>
      </c>
      <c r="AM2484">
        <f t="shared" si="544"/>
        <v>0.17499999999999999</v>
      </c>
      <c r="AN2484" s="6">
        <f t="shared" si="545"/>
        <v>0.93500000000000005</v>
      </c>
      <c r="AO2484" t="str">
        <f>VLOOKUP(BD_PONDERACIONES[[#This Row],[Comuna]],Tabla3[#All],2,0)</f>
        <v>Florida</v>
      </c>
    </row>
    <row r="2485" spans="1:41" x14ac:dyDescent="0.35">
      <c r="A2485" t="s">
        <v>12359</v>
      </c>
      <c r="B2485" t="s">
        <v>12360</v>
      </c>
      <c r="C2485" t="s">
        <v>12361</v>
      </c>
      <c r="D2485" s="5">
        <v>44791</v>
      </c>
      <c r="E2485" s="5">
        <v>44718</v>
      </c>
      <c r="F2485" t="s">
        <v>753</v>
      </c>
      <c r="G2485" t="s">
        <v>12362</v>
      </c>
      <c r="H2485" t="s">
        <v>755</v>
      </c>
      <c r="J2485" t="s">
        <v>756</v>
      </c>
      <c r="K2485" t="s">
        <v>756</v>
      </c>
      <c r="L2485" t="s">
        <v>757</v>
      </c>
      <c r="M2485" t="s">
        <v>757</v>
      </c>
      <c r="N2485" t="s">
        <v>756</v>
      </c>
      <c r="O2485" t="s">
        <v>756</v>
      </c>
      <c r="P2485" t="s">
        <v>758</v>
      </c>
      <c r="Q2485" t="s">
        <v>759</v>
      </c>
      <c r="R2485" t="s">
        <v>759</v>
      </c>
      <c r="S2485" t="s">
        <v>757</v>
      </c>
      <c r="T2485" t="s">
        <v>757</v>
      </c>
      <c r="U2485" t="s">
        <v>757</v>
      </c>
      <c r="V2485" t="s">
        <v>756</v>
      </c>
      <c r="W2485" t="s">
        <v>756</v>
      </c>
      <c r="X2485" t="s">
        <v>12363</v>
      </c>
      <c r="Y2485" t="str">
        <f t="shared" si="532"/>
        <v>junio</v>
      </c>
      <c r="Z2485">
        <f>YEAR(BD_PONDERACIONES[[#This Row],[Fecha Ejecución del Ticket]])</f>
        <v>2022</v>
      </c>
      <c r="AA2485" t="str">
        <f t="shared" si="533"/>
        <v>agosto</v>
      </c>
      <c r="AB2485">
        <f>YEAR(BD_PONDERACIONES[[#This Row],[Fecha de Inspección]])</f>
        <v>2022</v>
      </c>
      <c r="AC2485">
        <f t="shared" si="534"/>
        <v>0.5</v>
      </c>
      <c r="AD2485">
        <f t="shared" si="535"/>
        <v>0.5</v>
      </c>
      <c r="AE2485">
        <f t="shared" si="536"/>
        <v>0.5</v>
      </c>
      <c r="AF2485">
        <f t="shared" si="537"/>
        <v>0.5</v>
      </c>
      <c r="AG2485">
        <f t="shared" si="538"/>
        <v>0.5</v>
      </c>
      <c r="AH2485">
        <f t="shared" si="539"/>
        <v>0.5</v>
      </c>
      <c r="AI2485">
        <f t="shared" si="540"/>
        <v>0.25</v>
      </c>
      <c r="AJ2485">
        <f t="shared" si="541"/>
        <v>0.25</v>
      </c>
      <c r="AK2485">
        <f t="shared" si="542"/>
        <v>0.5</v>
      </c>
      <c r="AL2485">
        <f t="shared" si="543"/>
        <v>0.5</v>
      </c>
      <c r="AM2485">
        <f t="shared" si="544"/>
        <v>0.5</v>
      </c>
      <c r="AN2485" s="6">
        <f t="shared" si="545"/>
        <v>1</v>
      </c>
      <c r="AO2485" t="str">
        <f>VLOOKUP(BD_PONDERACIONES[[#This Row],[Comuna]],Tabla3[#All],2,0)</f>
        <v>Florida</v>
      </c>
    </row>
    <row r="2486" spans="1:41" x14ac:dyDescent="0.35">
      <c r="A2486" t="s">
        <v>12364</v>
      </c>
      <c r="B2486" t="s">
        <v>12365</v>
      </c>
      <c r="C2486" t="s">
        <v>12366</v>
      </c>
      <c r="D2486" s="5">
        <v>44791</v>
      </c>
      <c r="E2486" s="5">
        <v>44724</v>
      </c>
      <c r="F2486" t="s">
        <v>753</v>
      </c>
      <c r="G2486" t="s">
        <v>12367</v>
      </c>
      <c r="H2486" t="s">
        <v>755</v>
      </c>
      <c r="J2486" t="s">
        <v>756</v>
      </c>
      <c r="K2486" t="s">
        <v>756</v>
      </c>
      <c r="L2486" t="s">
        <v>773</v>
      </c>
      <c r="M2486" t="s">
        <v>773</v>
      </c>
      <c r="N2486" t="s">
        <v>756</v>
      </c>
      <c r="O2486" t="s">
        <v>756</v>
      </c>
      <c r="P2486" t="s">
        <v>758</v>
      </c>
      <c r="Q2486" t="s">
        <v>759</v>
      </c>
      <c r="R2486" t="s">
        <v>759</v>
      </c>
      <c r="S2486" t="s">
        <v>757</v>
      </c>
      <c r="T2486" t="s">
        <v>757</v>
      </c>
      <c r="U2486" t="s">
        <v>757</v>
      </c>
      <c r="V2486" t="s">
        <v>756</v>
      </c>
      <c r="W2486" t="s">
        <v>756</v>
      </c>
      <c r="X2486" t="s">
        <v>12368</v>
      </c>
      <c r="Y2486" t="str">
        <f t="shared" si="532"/>
        <v>junio</v>
      </c>
      <c r="Z2486">
        <f>YEAR(BD_PONDERACIONES[[#This Row],[Fecha Ejecución del Ticket]])</f>
        <v>2022</v>
      </c>
      <c r="AA2486" t="str">
        <f t="shared" si="533"/>
        <v>agosto</v>
      </c>
      <c r="AB2486">
        <f>YEAR(BD_PONDERACIONES[[#This Row],[Fecha de Inspección]])</f>
        <v>2022</v>
      </c>
      <c r="AC2486">
        <f t="shared" si="534"/>
        <v>0.5</v>
      </c>
      <c r="AD2486">
        <f t="shared" si="535"/>
        <v>0.5</v>
      </c>
      <c r="AE2486">
        <f t="shared" si="536"/>
        <v>0</v>
      </c>
      <c r="AF2486">
        <f t="shared" si="537"/>
        <v>0</v>
      </c>
      <c r="AG2486">
        <f t="shared" si="538"/>
        <v>0.5</v>
      </c>
      <c r="AH2486">
        <f t="shared" si="539"/>
        <v>0.5</v>
      </c>
      <c r="AI2486">
        <f t="shared" si="540"/>
        <v>0.25</v>
      </c>
      <c r="AJ2486">
        <f t="shared" si="541"/>
        <v>0.25</v>
      </c>
      <c r="AK2486">
        <f t="shared" si="542"/>
        <v>0.5</v>
      </c>
      <c r="AL2486">
        <f t="shared" si="543"/>
        <v>0.5</v>
      </c>
      <c r="AM2486">
        <f t="shared" si="544"/>
        <v>0.5</v>
      </c>
      <c r="AN2486" s="6">
        <f t="shared" si="545"/>
        <v>0.7</v>
      </c>
      <c r="AO2486" t="str">
        <f>VLOOKUP(BD_PONDERACIONES[[#This Row],[Comuna]],Tabla3[#All],2,0)</f>
        <v>Florida</v>
      </c>
    </row>
    <row r="2487" spans="1:41" x14ac:dyDescent="0.35">
      <c r="A2487" t="s">
        <v>12369</v>
      </c>
      <c r="B2487" t="s">
        <v>12370</v>
      </c>
      <c r="C2487" t="s">
        <v>12371</v>
      </c>
      <c r="D2487" s="5">
        <v>44791</v>
      </c>
      <c r="E2487" s="5">
        <v>44724</v>
      </c>
      <c r="F2487" t="s">
        <v>753</v>
      </c>
      <c r="G2487" t="s">
        <v>12372</v>
      </c>
      <c r="H2487" t="s">
        <v>755</v>
      </c>
      <c r="J2487" t="s">
        <v>756</v>
      </c>
      <c r="K2487" t="s">
        <v>756</v>
      </c>
      <c r="L2487" t="s">
        <v>757</v>
      </c>
      <c r="M2487" t="s">
        <v>757</v>
      </c>
      <c r="N2487" t="s">
        <v>756</v>
      </c>
      <c r="O2487" t="s">
        <v>756</v>
      </c>
      <c r="P2487" t="s">
        <v>758</v>
      </c>
      <c r="Q2487" t="s">
        <v>759</v>
      </c>
      <c r="R2487" t="s">
        <v>759</v>
      </c>
      <c r="S2487" t="s">
        <v>757</v>
      </c>
      <c r="T2487" t="s">
        <v>757</v>
      </c>
      <c r="U2487" t="s">
        <v>757</v>
      </c>
      <c r="V2487" t="s">
        <v>904</v>
      </c>
      <c r="W2487" t="s">
        <v>756</v>
      </c>
      <c r="X2487" t="s">
        <v>885</v>
      </c>
      <c r="Y2487" t="str">
        <f t="shared" si="532"/>
        <v>junio</v>
      </c>
      <c r="Z2487">
        <f>YEAR(BD_PONDERACIONES[[#This Row],[Fecha Ejecución del Ticket]])</f>
        <v>2022</v>
      </c>
      <c r="AA2487" t="str">
        <f t="shared" si="533"/>
        <v>agosto</v>
      </c>
      <c r="AB2487">
        <f>YEAR(BD_PONDERACIONES[[#This Row],[Fecha de Inspección]])</f>
        <v>2022</v>
      </c>
      <c r="AC2487">
        <f t="shared" si="534"/>
        <v>0.5</v>
      </c>
      <c r="AD2487">
        <f t="shared" si="535"/>
        <v>0.5</v>
      </c>
      <c r="AE2487">
        <f t="shared" si="536"/>
        <v>0.5</v>
      </c>
      <c r="AF2487">
        <f t="shared" si="537"/>
        <v>0.5</v>
      </c>
      <c r="AG2487">
        <f t="shared" si="538"/>
        <v>0.5</v>
      </c>
      <c r="AH2487">
        <f t="shared" si="539"/>
        <v>0.5</v>
      </c>
      <c r="AI2487">
        <f t="shared" si="540"/>
        <v>0.25</v>
      </c>
      <c r="AJ2487">
        <f t="shared" si="541"/>
        <v>0.25</v>
      </c>
      <c r="AK2487">
        <f t="shared" si="542"/>
        <v>0.5</v>
      </c>
      <c r="AL2487">
        <f t="shared" si="543"/>
        <v>0.32500000000000001</v>
      </c>
      <c r="AM2487">
        <f t="shared" si="544"/>
        <v>0.5</v>
      </c>
      <c r="AN2487" s="6">
        <f t="shared" si="545"/>
        <v>0.96500000000000008</v>
      </c>
      <c r="AO2487" t="str">
        <f>VLOOKUP(BD_PONDERACIONES[[#This Row],[Comuna]],Tabla3[#All],2,0)</f>
        <v>Florida</v>
      </c>
    </row>
    <row r="2488" spans="1:41" x14ac:dyDescent="0.35">
      <c r="A2488" t="s">
        <v>12373</v>
      </c>
      <c r="B2488" t="s">
        <v>12374</v>
      </c>
      <c r="C2488" t="s">
        <v>12375</v>
      </c>
      <c r="D2488" s="5">
        <v>44791</v>
      </c>
      <c r="E2488" s="5">
        <v>44724</v>
      </c>
      <c r="F2488" t="s">
        <v>753</v>
      </c>
      <c r="G2488" t="s">
        <v>12372</v>
      </c>
      <c r="H2488" t="s">
        <v>755</v>
      </c>
      <c r="J2488" t="s">
        <v>756</v>
      </c>
      <c r="K2488" t="s">
        <v>756</v>
      </c>
      <c r="L2488" t="s">
        <v>757</v>
      </c>
      <c r="M2488" t="s">
        <v>757</v>
      </c>
      <c r="N2488" t="s">
        <v>756</v>
      </c>
      <c r="O2488" t="s">
        <v>756</v>
      </c>
      <c r="P2488" t="s">
        <v>758</v>
      </c>
      <c r="Q2488" t="s">
        <v>759</v>
      </c>
      <c r="R2488" t="s">
        <v>759</v>
      </c>
      <c r="S2488" t="s">
        <v>757</v>
      </c>
      <c r="T2488" t="s">
        <v>757</v>
      </c>
      <c r="U2488" t="s">
        <v>757</v>
      </c>
      <c r="V2488" t="s">
        <v>756</v>
      </c>
      <c r="W2488" t="s">
        <v>756</v>
      </c>
      <c r="X2488" t="s">
        <v>885</v>
      </c>
      <c r="Y2488" t="str">
        <f t="shared" si="532"/>
        <v>junio</v>
      </c>
      <c r="Z2488">
        <f>YEAR(BD_PONDERACIONES[[#This Row],[Fecha Ejecución del Ticket]])</f>
        <v>2022</v>
      </c>
      <c r="AA2488" t="str">
        <f t="shared" si="533"/>
        <v>agosto</v>
      </c>
      <c r="AB2488">
        <f>YEAR(BD_PONDERACIONES[[#This Row],[Fecha de Inspección]])</f>
        <v>2022</v>
      </c>
      <c r="AC2488">
        <f t="shared" si="534"/>
        <v>0.5</v>
      </c>
      <c r="AD2488">
        <f t="shared" si="535"/>
        <v>0.5</v>
      </c>
      <c r="AE2488">
        <f t="shared" si="536"/>
        <v>0.5</v>
      </c>
      <c r="AF2488">
        <f t="shared" si="537"/>
        <v>0.5</v>
      </c>
      <c r="AG2488">
        <f t="shared" si="538"/>
        <v>0.5</v>
      </c>
      <c r="AH2488">
        <f t="shared" si="539"/>
        <v>0.5</v>
      </c>
      <c r="AI2488">
        <f t="shared" si="540"/>
        <v>0.25</v>
      </c>
      <c r="AJ2488">
        <f t="shared" si="541"/>
        <v>0.25</v>
      </c>
      <c r="AK2488">
        <f t="shared" si="542"/>
        <v>0.5</v>
      </c>
      <c r="AL2488">
        <f t="shared" si="543"/>
        <v>0.5</v>
      </c>
      <c r="AM2488">
        <f t="shared" si="544"/>
        <v>0.5</v>
      </c>
      <c r="AN2488" s="6">
        <f t="shared" si="545"/>
        <v>1</v>
      </c>
      <c r="AO2488" t="str">
        <f>VLOOKUP(BD_PONDERACIONES[[#This Row],[Comuna]],Tabla3[#All],2,0)</f>
        <v>Florida</v>
      </c>
    </row>
    <row r="2489" spans="1:41" x14ac:dyDescent="0.35">
      <c r="A2489" t="s">
        <v>12376</v>
      </c>
      <c r="B2489" t="s">
        <v>12377</v>
      </c>
      <c r="C2489" t="s">
        <v>12378</v>
      </c>
      <c r="D2489" s="5">
        <v>44791</v>
      </c>
      <c r="E2489" s="5">
        <v>44726</v>
      </c>
      <c r="F2489" t="s">
        <v>753</v>
      </c>
      <c r="G2489" t="s">
        <v>12379</v>
      </c>
      <c r="H2489" t="s">
        <v>755</v>
      </c>
      <c r="J2489" t="s">
        <v>756</v>
      </c>
      <c r="K2489" t="s">
        <v>756</v>
      </c>
      <c r="L2489" t="s">
        <v>756</v>
      </c>
      <c r="M2489" t="s">
        <v>756</v>
      </c>
      <c r="N2489" t="s">
        <v>756</v>
      </c>
      <c r="O2489" t="s">
        <v>756</v>
      </c>
      <c r="P2489" t="s">
        <v>758</v>
      </c>
      <c r="Q2489" t="s">
        <v>759</v>
      </c>
      <c r="R2489" t="s">
        <v>759</v>
      </c>
      <c r="S2489" t="s">
        <v>757</v>
      </c>
      <c r="T2489" t="s">
        <v>757</v>
      </c>
      <c r="U2489" t="s">
        <v>757</v>
      </c>
      <c r="V2489" t="s">
        <v>904</v>
      </c>
      <c r="W2489" t="s">
        <v>768</v>
      </c>
      <c r="X2489" t="s">
        <v>12380</v>
      </c>
      <c r="Y2489" t="str">
        <f t="shared" si="532"/>
        <v>junio</v>
      </c>
      <c r="Z2489">
        <f>YEAR(BD_PONDERACIONES[[#This Row],[Fecha Ejecución del Ticket]])</f>
        <v>2022</v>
      </c>
      <c r="AA2489" t="str">
        <f t="shared" si="533"/>
        <v>agosto</v>
      </c>
      <c r="AB2489">
        <f>YEAR(BD_PONDERACIONES[[#This Row],[Fecha de Inspección]])</f>
        <v>2022</v>
      </c>
      <c r="AC2489">
        <f t="shared" si="534"/>
        <v>0.5</v>
      </c>
      <c r="AD2489">
        <f t="shared" si="535"/>
        <v>0.5</v>
      </c>
      <c r="AE2489">
        <f t="shared" si="536"/>
        <v>0.5</v>
      </c>
      <c r="AF2489">
        <f t="shared" si="537"/>
        <v>0.5</v>
      </c>
      <c r="AG2489">
        <f t="shared" si="538"/>
        <v>0.5</v>
      </c>
      <c r="AH2489">
        <f t="shared" si="539"/>
        <v>0.5</v>
      </c>
      <c r="AI2489">
        <f t="shared" si="540"/>
        <v>0.25</v>
      </c>
      <c r="AJ2489">
        <f t="shared" si="541"/>
        <v>0.25</v>
      </c>
      <c r="AK2489">
        <f t="shared" si="542"/>
        <v>0.5</v>
      </c>
      <c r="AL2489">
        <f t="shared" si="543"/>
        <v>0.32500000000000001</v>
      </c>
      <c r="AM2489">
        <f t="shared" si="544"/>
        <v>0.17499999999999999</v>
      </c>
      <c r="AN2489" s="6">
        <f t="shared" si="545"/>
        <v>0.9</v>
      </c>
      <c r="AO2489" t="str">
        <f>VLOOKUP(BD_PONDERACIONES[[#This Row],[Comuna]],Tabla3[#All],2,0)</f>
        <v>Florida</v>
      </c>
    </row>
    <row r="2490" spans="1:41" x14ac:dyDescent="0.35">
      <c r="A2490" t="s">
        <v>12381</v>
      </c>
      <c r="B2490" t="s">
        <v>12382</v>
      </c>
      <c r="C2490" t="s">
        <v>12383</v>
      </c>
      <c r="D2490" s="5">
        <v>44791</v>
      </c>
      <c r="E2490" s="5">
        <v>44724</v>
      </c>
      <c r="F2490" t="s">
        <v>753</v>
      </c>
      <c r="G2490" t="s">
        <v>12384</v>
      </c>
      <c r="H2490" t="s">
        <v>755</v>
      </c>
      <c r="J2490" t="s">
        <v>756</v>
      </c>
      <c r="K2490" t="s">
        <v>756</v>
      </c>
      <c r="L2490" t="s">
        <v>757</v>
      </c>
      <c r="M2490" t="s">
        <v>757</v>
      </c>
      <c r="N2490" t="s">
        <v>756</v>
      </c>
      <c r="O2490" t="s">
        <v>756</v>
      </c>
      <c r="P2490" t="s">
        <v>758</v>
      </c>
      <c r="Q2490" t="s">
        <v>759</v>
      </c>
      <c r="R2490" t="s">
        <v>759</v>
      </c>
      <c r="S2490" t="s">
        <v>757</v>
      </c>
      <c r="T2490" t="s">
        <v>757</v>
      </c>
      <c r="U2490" t="s">
        <v>757</v>
      </c>
      <c r="V2490" t="s">
        <v>756</v>
      </c>
      <c r="W2490" t="s">
        <v>756</v>
      </c>
      <c r="X2490" t="s">
        <v>12385</v>
      </c>
      <c r="Y2490" t="str">
        <f t="shared" si="532"/>
        <v>junio</v>
      </c>
      <c r="Z2490">
        <f>YEAR(BD_PONDERACIONES[[#This Row],[Fecha Ejecución del Ticket]])</f>
        <v>2022</v>
      </c>
      <c r="AA2490" t="str">
        <f t="shared" si="533"/>
        <v>agosto</v>
      </c>
      <c r="AB2490">
        <f>YEAR(BD_PONDERACIONES[[#This Row],[Fecha de Inspección]])</f>
        <v>2022</v>
      </c>
      <c r="AC2490">
        <f t="shared" si="534"/>
        <v>0.5</v>
      </c>
      <c r="AD2490">
        <f t="shared" si="535"/>
        <v>0.5</v>
      </c>
      <c r="AE2490">
        <f t="shared" si="536"/>
        <v>0.5</v>
      </c>
      <c r="AF2490">
        <f t="shared" si="537"/>
        <v>0.5</v>
      </c>
      <c r="AG2490">
        <f t="shared" si="538"/>
        <v>0.5</v>
      </c>
      <c r="AH2490">
        <f t="shared" si="539"/>
        <v>0.5</v>
      </c>
      <c r="AI2490">
        <f t="shared" si="540"/>
        <v>0.25</v>
      </c>
      <c r="AJ2490">
        <f t="shared" si="541"/>
        <v>0.25</v>
      </c>
      <c r="AK2490">
        <f t="shared" si="542"/>
        <v>0.5</v>
      </c>
      <c r="AL2490">
        <f t="shared" si="543"/>
        <v>0.5</v>
      </c>
      <c r="AM2490">
        <f t="shared" si="544"/>
        <v>0.5</v>
      </c>
      <c r="AN2490" s="6">
        <f t="shared" si="545"/>
        <v>1</v>
      </c>
      <c r="AO2490" t="str">
        <f>VLOOKUP(BD_PONDERACIONES[[#This Row],[Comuna]],Tabla3[#All],2,0)</f>
        <v>Florida</v>
      </c>
    </row>
    <row r="2491" spans="1:41" x14ac:dyDescent="0.35">
      <c r="A2491" t="s">
        <v>12386</v>
      </c>
      <c r="B2491" t="s">
        <v>12387</v>
      </c>
      <c r="C2491" t="s">
        <v>12388</v>
      </c>
      <c r="D2491" s="5">
        <v>44791</v>
      </c>
      <c r="E2491" s="5">
        <v>44725</v>
      </c>
      <c r="F2491" t="s">
        <v>753</v>
      </c>
      <c r="G2491" t="s">
        <v>12389</v>
      </c>
      <c r="H2491" t="s">
        <v>755</v>
      </c>
      <c r="J2491" t="s">
        <v>756</v>
      </c>
      <c r="K2491" t="s">
        <v>756</v>
      </c>
      <c r="L2491" t="s">
        <v>757</v>
      </c>
      <c r="M2491" t="s">
        <v>757</v>
      </c>
      <c r="N2491" t="s">
        <v>756</v>
      </c>
      <c r="O2491" t="s">
        <v>756</v>
      </c>
      <c r="P2491" t="s">
        <v>758</v>
      </c>
      <c r="Q2491" t="s">
        <v>759</v>
      </c>
      <c r="R2491" t="s">
        <v>759</v>
      </c>
      <c r="S2491" t="s">
        <v>757</v>
      </c>
      <c r="T2491" t="s">
        <v>757</v>
      </c>
      <c r="U2491" t="s">
        <v>757</v>
      </c>
      <c r="V2491" t="s">
        <v>756</v>
      </c>
      <c r="W2491" t="s">
        <v>768</v>
      </c>
      <c r="X2491" t="s">
        <v>885</v>
      </c>
      <c r="Y2491" t="str">
        <f t="shared" si="532"/>
        <v>junio</v>
      </c>
      <c r="Z2491">
        <f>YEAR(BD_PONDERACIONES[[#This Row],[Fecha Ejecución del Ticket]])</f>
        <v>2022</v>
      </c>
      <c r="AA2491" t="str">
        <f t="shared" si="533"/>
        <v>agosto</v>
      </c>
      <c r="AB2491">
        <f>YEAR(BD_PONDERACIONES[[#This Row],[Fecha de Inspección]])</f>
        <v>2022</v>
      </c>
      <c r="AC2491">
        <f t="shared" si="534"/>
        <v>0.5</v>
      </c>
      <c r="AD2491">
        <f t="shared" si="535"/>
        <v>0.5</v>
      </c>
      <c r="AE2491">
        <f t="shared" si="536"/>
        <v>0.5</v>
      </c>
      <c r="AF2491">
        <f t="shared" si="537"/>
        <v>0.5</v>
      </c>
      <c r="AG2491">
        <f t="shared" si="538"/>
        <v>0.5</v>
      </c>
      <c r="AH2491">
        <f t="shared" si="539"/>
        <v>0.5</v>
      </c>
      <c r="AI2491">
        <f t="shared" si="540"/>
        <v>0.25</v>
      </c>
      <c r="AJ2491">
        <f t="shared" si="541"/>
        <v>0.25</v>
      </c>
      <c r="AK2491">
        <f t="shared" si="542"/>
        <v>0.5</v>
      </c>
      <c r="AL2491">
        <f t="shared" si="543"/>
        <v>0.5</v>
      </c>
      <c r="AM2491">
        <f t="shared" si="544"/>
        <v>0.17499999999999999</v>
      </c>
      <c r="AN2491" s="6">
        <f t="shared" si="545"/>
        <v>0.93500000000000005</v>
      </c>
      <c r="AO2491" t="str">
        <f>VLOOKUP(BD_PONDERACIONES[[#This Row],[Comuna]],Tabla3[#All],2,0)</f>
        <v>Florida</v>
      </c>
    </row>
    <row r="2492" spans="1:41" x14ac:dyDescent="0.35">
      <c r="A2492" t="s">
        <v>12390</v>
      </c>
      <c r="B2492" t="s">
        <v>12391</v>
      </c>
      <c r="C2492" t="s">
        <v>12392</v>
      </c>
      <c r="D2492" s="5">
        <v>44791</v>
      </c>
      <c r="E2492" s="5">
        <v>44755</v>
      </c>
      <c r="F2492" t="s">
        <v>753</v>
      </c>
      <c r="G2492" t="s">
        <v>12393</v>
      </c>
      <c r="H2492" t="s">
        <v>755</v>
      </c>
      <c r="J2492" t="s">
        <v>756</v>
      </c>
      <c r="K2492" t="s">
        <v>756</v>
      </c>
      <c r="L2492" t="s">
        <v>757</v>
      </c>
      <c r="M2492" t="s">
        <v>757</v>
      </c>
      <c r="N2492" t="s">
        <v>756</v>
      </c>
      <c r="O2492" t="s">
        <v>756</v>
      </c>
      <c r="P2492" t="s">
        <v>758</v>
      </c>
      <c r="Q2492" t="s">
        <v>759</v>
      </c>
      <c r="R2492" t="s">
        <v>759</v>
      </c>
      <c r="S2492" t="s">
        <v>757</v>
      </c>
      <c r="T2492" t="s">
        <v>757</v>
      </c>
      <c r="U2492" t="s">
        <v>757</v>
      </c>
      <c r="V2492" t="s">
        <v>756</v>
      </c>
      <c r="W2492" t="s">
        <v>756</v>
      </c>
      <c r="X2492" t="s">
        <v>12394</v>
      </c>
      <c r="Y2492" t="str">
        <f t="shared" si="532"/>
        <v>julio</v>
      </c>
      <c r="Z2492">
        <f>YEAR(BD_PONDERACIONES[[#This Row],[Fecha Ejecución del Ticket]])</f>
        <v>2022</v>
      </c>
      <c r="AA2492" t="str">
        <f t="shared" si="533"/>
        <v>agosto</v>
      </c>
      <c r="AB2492">
        <f>YEAR(BD_PONDERACIONES[[#This Row],[Fecha de Inspección]])</f>
        <v>2022</v>
      </c>
      <c r="AC2492">
        <f t="shared" si="534"/>
        <v>0.5</v>
      </c>
      <c r="AD2492">
        <f t="shared" si="535"/>
        <v>0.5</v>
      </c>
      <c r="AE2492">
        <f t="shared" si="536"/>
        <v>0.5</v>
      </c>
      <c r="AF2492">
        <f t="shared" si="537"/>
        <v>0.5</v>
      </c>
      <c r="AG2492">
        <f t="shared" si="538"/>
        <v>0.5</v>
      </c>
      <c r="AH2492">
        <f t="shared" si="539"/>
        <v>0.5</v>
      </c>
      <c r="AI2492">
        <f t="shared" si="540"/>
        <v>0.25</v>
      </c>
      <c r="AJ2492">
        <f t="shared" si="541"/>
        <v>0.25</v>
      </c>
      <c r="AK2492">
        <f t="shared" si="542"/>
        <v>0.5</v>
      </c>
      <c r="AL2492">
        <f t="shared" si="543"/>
        <v>0.5</v>
      </c>
      <c r="AM2492">
        <f t="shared" si="544"/>
        <v>0.5</v>
      </c>
      <c r="AN2492" s="6">
        <f t="shared" si="545"/>
        <v>1</v>
      </c>
      <c r="AO2492" t="str">
        <f>VLOOKUP(BD_PONDERACIONES[[#This Row],[Comuna]],Tabla3[#All],2,0)</f>
        <v>Florida</v>
      </c>
    </row>
    <row r="2493" spans="1:41" x14ac:dyDescent="0.35">
      <c r="A2493" t="s">
        <v>12395</v>
      </c>
      <c r="B2493" t="s">
        <v>12396</v>
      </c>
      <c r="C2493" t="s">
        <v>12397</v>
      </c>
      <c r="D2493" s="5">
        <v>44791</v>
      </c>
      <c r="E2493" s="5">
        <v>44735</v>
      </c>
      <c r="F2493" t="s">
        <v>763</v>
      </c>
      <c r="G2493" t="s">
        <v>12398</v>
      </c>
      <c r="H2493" t="s">
        <v>755</v>
      </c>
      <c r="J2493" t="s">
        <v>756</v>
      </c>
      <c r="K2493" t="s">
        <v>756</v>
      </c>
      <c r="L2493" t="s">
        <v>757</v>
      </c>
      <c r="M2493" t="s">
        <v>757</v>
      </c>
      <c r="N2493" t="s">
        <v>756</v>
      </c>
      <c r="O2493" t="s">
        <v>756</v>
      </c>
      <c r="P2493" t="s">
        <v>758</v>
      </c>
      <c r="Q2493" t="s">
        <v>759</v>
      </c>
      <c r="R2493" t="s">
        <v>759</v>
      </c>
      <c r="S2493" t="s">
        <v>757</v>
      </c>
      <c r="T2493" t="s">
        <v>757</v>
      </c>
      <c r="U2493" t="s">
        <v>757</v>
      </c>
      <c r="V2493" t="s">
        <v>756</v>
      </c>
      <c r="W2493" t="s">
        <v>768</v>
      </c>
      <c r="X2493" t="s">
        <v>12399</v>
      </c>
      <c r="Y2493" t="str">
        <f t="shared" si="532"/>
        <v>junio</v>
      </c>
      <c r="Z2493">
        <f>YEAR(BD_PONDERACIONES[[#This Row],[Fecha Ejecución del Ticket]])</f>
        <v>2022</v>
      </c>
      <c r="AA2493" t="str">
        <f t="shared" si="533"/>
        <v>agosto</v>
      </c>
      <c r="AB2493">
        <f>YEAR(BD_PONDERACIONES[[#This Row],[Fecha de Inspección]])</f>
        <v>2022</v>
      </c>
      <c r="AC2493">
        <f t="shared" si="534"/>
        <v>0.5</v>
      </c>
      <c r="AD2493">
        <f t="shared" si="535"/>
        <v>0.5</v>
      </c>
      <c r="AE2493">
        <f t="shared" si="536"/>
        <v>0.5</v>
      </c>
      <c r="AF2493">
        <f t="shared" si="537"/>
        <v>0.5</v>
      </c>
      <c r="AG2493">
        <f t="shared" si="538"/>
        <v>0.5</v>
      </c>
      <c r="AH2493">
        <f t="shared" si="539"/>
        <v>0.5</v>
      </c>
      <c r="AI2493">
        <f t="shared" si="540"/>
        <v>0.25</v>
      </c>
      <c r="AJ2493">
        <f t="shared" si="541"/>
        <v>0.25</v>
      </c>
      <c r="AK2493">
        <f t="shared" si="542"/>
        <v>0.5</v>
      </c>
      <c r="AL2493">
        <f t="shared" si="543"/>
        <v>0.5</v>
      </c>
      <c r="AM2493">
        <f t="shared" si="544"/>
        <v>0.17499999999999999</v>
      </c>
      <c r="AN2493" s="6">
        <f t="shared" si="545"/>
        <v>0.93500000000000005</v>
      </c>
      <c r="AO2493" t="str">
        <f>VLOOKUP(BD_PONDERACIONES[[#This Row],[Comuna]],Tabla3[#All],2,0)</f>
        <v>Florida</v>
      </c>
    </row>
    <row r="2494" spans="1:41" x14ac:dyDescent="0.35">
      <c r="A2494" t="s">
        <v>12400</v>
      </c>
      <c r="B2494" t="s">
        <v>12401</v>
      </c>
      <c r="C2494" t="s">
        <v>12402</v>
      </c>
      <c r="D2494" s="5">
        <v>44791</v>
      </c>
      <c r="E2494" s="5">
        <v>44733</v>
      </c>
      <c r="F2494" t="s">
        <v>763</v>
      </c>
      <c r="G2494" t="s">
        <v>12403</v>
      </c>
      <c r="H2494" t="s">
        <v>755</v>
      </c>
      <c r="J2494" t="s">
        <v>756</v>
      </c>
      <c r="K2494" t="s">
        <v>756</v>
      </c>
      <c r="L2494" t="s">
        <v>757</v>
      </c>
      <c r="M2494" t="s">
        <v>757</v>
      </c>
      <c r="N2494" t="s">
        <v>756</v>
      </c>
      <c r="O2494" t="s">
        <v>756</v>
      </c>
      <c r="P2494" t="s">
        <v>758</v>
      </c>
      <c r="Q2494" t="s">
        <v>759</v>
      </c>
      <c r="R2494" t="s">
        <v>759</v>
      </c>
      <c r="S2494" t="s">
        <v>757</v>
      </c>
      <c r="T2494" t="s">
        <v>757</v>
      </c>
      <c r="U2494" t="s">
        <v>757</v>
      </c>
      <c r="V2494" t="s">
        <v>756</v>
      </c>
      <c r="W2494" t="s">
        <v>756</v>
      </c>
      <c r="X2494" t="s">
        <v>12227</v>
      </c>
      <c r="Y2494" t="str">
        <f t="shared" si="532"/>
        <v>junio</v>
      </c>
      <c r="Z2494">
        <f>YEAR(BD_PONDERACIONES[[#This Row],[Fecha Ejecución del Ticket]])</f>
        <v>2022</v>
      </c>
      <c r="AA2494" t="str">
        <f t="shared" si="533"/>
        <v>agosto</v>
      </c>
      <c r="AB2494">
        <f>YEAR(BD_PONDERACIONES[[#This Row],[Fecha de Inspección]])</f>
        <v>2022</v>
      </c>
      <c r="AC2494">
        <f t="shared" si="534"/>
        <v>0.5</v>
      </c>
      <c r="AD2494">
        <f t="shared" si="535"/>
        <v>0.5</v>
      </c>
      <c r="AE2494">
        <f t="shared" si="536"/>
        <v>0.5</v>
      </c>
      <c r="AF2494">
        <f t="shared" si="537"/>
        <v>0.5</v>
      </c>
      <c r="AG2494">
        <f t="shared" si="538"/>
        <v>0.5</v>
      </c>
      <c r="AH2494">
        <f t="shared" si="539"/>
        <v>0.5</v>
      </c>
      <c r="AI2494">
        <f t="shared" si="540"/>
        <v>0.25</v>
      </c>
      <c r="AJ2494">
        <f t="shared" si="541"/>
        <v>0.25</v>
      </c>
      <c r="AK2494">
        <f t="shared" si="542"/>
        <v>0.5</v>
      </c>
      <c r="AL2494">
        <f t="shared" si="543"/>
        <v>0.5</v>
      </c>
      <c r="AM2494">
        <f t="shared" si="544"/>
        <v>0.5</v>
      </c>
      <c r="AN2494" s="6">
        <f t="shared" si="545"/>
        <v>1</v>
      </c>
      <c r="AO2494" t="str">
        <f>VLOOKUP(BD_PONDERACIONES[[#This Row],[Comuna]],Tabla3[#All],2,0)</f>
        <v>Florida</v>
      </c>
    </row>
    <row r="2495" spans="1:41" x14ac:dyDescent="0.35">
      <c r="A2495" t="s">
        <v>12404</v>
      </c>
      <c r="B2495" t="s">
        <v>12405</v>
      </c>
      <c r="C2495" t="s">
        <v>12406</v>
      </c>
      <c r="D2495" s="5">
        <v>44791</v>
      </c>
      <c r="E2495" s="5">
        <v>44736</v>
      </c>
      <c r="F2495" t="s">
        <v>763</v>
      </c>
      <c r="G2495" t="s">
        <v>12407</v>
      </c>
      <c r="H2495" t="s">
        <v>755</v>
      </c>
      <c r="J2495" t="s">
        <v>756</v>
      </c>
      <c r="K2495" t="s">
        <v>756</v>
      </c>
      <c r="L2495" t="s">
        <v>757</v>
      </c>
      <c r="M2495" t="s">
        <v>757</v>
      </c>
      <c r="N2495" t="s">
        <v>756</v>
      </c>
      <c r="O2495" t="s">
        <v>756</v>
      </c>
      <c r="P2495" t="s">
        <v>758</v>
      </c>
      <c r="Q2495" t="s">
        <v>759</v>
      </c>
      <c r="R2495" t="s">
        <v>759</v>
      </c>
      <c r="S2495" t="s">
        <v>757</v>
      </c>
      <c r="T2495" t="s">
        <v>757</v>
      </c>
      <c r="U2495" t="s">
        <v>757</v>
      </c>
      <c r="V2495" t="s">
        <v>756</v>
      </c>
      <c r="W2495" t="s">
        <v>768</v>
      </c>
      <c r="X2495" t="s">
        <v>12335</v>
      </c>
      <c r="Y2495" t="str">
        <f t="shared" si="532"/>
        <v>junio</v>
      </c>
      <c r="Z2495">
        <f>YEAR(BD_PONDERACIONES[[#This Row],[Fecha Ejecución del Ticket]])</f>
        <v>2022</v>
      </c>
      <c r="AA2495" t="str">
        <f t="shared" si="533"/>
        <v>agosto</v>
      </c>
      <c r="AB2495">
        <f>YEAR(BD_PONDERACIONES[[#This Row],[Fecha de Inspección]])</f>
        <v>2022</v>
      </c>
      <c r="AC2495">
        <f t="shared" si="534"/>
        <v>0.5</v>
      </c>
      <c r="AD2495">
        <f t="shared" si="535"/>
        <v>0.5</v>
      </c>
      <c r="AE2495">
        <f t="shared" si="536"/>
        <v>0.5</v>
      </c>
      <c r="AF2495">
        <f t="shared" si="537"/>
        <v>0.5</v>
      </c>
      <c r="AG2495">
        <f t="shared" si="538"/>
        <v>0.5</v>
      </c>
      <c r="AH2495">
        <f t="shared" si="539"/>
        <v>0.5</v>
      </c>
      <c r="AI2495">
        <f t="shared" si="540"/>
        <v>0.25</v>
      </c>
      <c r="AJ2495">
        <f t="shared" si="541"/>
        <v>0.25</v>
      </c>
      <c r="AK2495">
        <f t="shared" si="542"/>
        <v>0.5</v>
      </c>
      <c r="AL2495">
        <f t="shared" si="543"/>
        <v>0.5</v>
      </c>
      <c r="AM2495">
        <f t="shared" si="544"/>
        <v>0.17499999999999999</v>
      </c>
      <c r="AN2495" s="6">
        <f t="shared" si="545"/>
        <v>0.93500000000000005</v>
      </c>
      <c r="AO2495" t="str">
        <f>VLOOKUP(BD_PONDERACIONES[[#This Row],[Comuna]],Tabla3[#All],2,0)</f>
        <v>Florida</v>
      </c>
    </row>
    <row r="2496" spans="1:41" x14ac:dyDescent="0.35">
      <c r="A2496" t="s">
        <v>12408</v>
      </c>
      <c r="B2496" t="s">
        <v>12409</v>
      </c>
      <c r="C2496" t="s">
        <v>12410</v>
      </c>
      <c r="D2496" s="5">
        <v>44791</v>
      </c>
      <c r="E2496" s="5">
        <v>44736</v>
      </c>
      <c r="F2496" t="s">
        <v>763</v>
      </c>
      <c r="G2496" t="s">
        <v>12411</v>
      </c>
      <c r="H2496" t="s">
        <v>755</v>
      </c>
      <c r="J2496" t="s">
        <v>756</v>
      </c>
      <c r="K2496" t="s">
        <v>756</v>
      </c>
      <c r="L2496" t="s">
        <v>756</v>
      </c>
      <c r="M2496" t="s">
        <v>756</v>
      </c>
      <c r="N2496" t="s">
        <v>756</v>
      </c>
      <c r="O2496" t="s">
        <v>756</v>
      </c>
      <c r="P2496" t="s">
        <v>758</v>
      </c>
      <c r="Q2496" t="s">
        <v>759</v>
      </c>
      <c r="R2496" t="s">
        <v>759</v>
      </c>
      <c r="S2496" t="s">
        <v>757</v>
      </c>
      <c r="T2496" t="s">
        <v>757</v>
      </c>
      <c r="U2496" t="s">
        <v>757</v>
      </c>
      <c r="V2496" t="s">
        <v>756</v>
      </c>
      <c r="W2496" t="s">
        <v>768</v>
      </c>
      <c r="X2496" t="s">
        <v>12412</v>
      </c>
      <c r="Y2496" t="str">
        <f t="shared" si="532"/>
        <v>junio</v>
      </c>
      <c r="Z2496">
        <f>YEAR(BD_PONDERACIONES[[#This Row],[Fecha Ejecución del Ticket]])</f>
        <v>2022</v>
      </c>
      <c r="AA2496" t="str">
        <f t="shared" si="533"/>
        <v>agosto</v>
      </c>
      <c r="AB2496">
        <f>YEAR(BD_PONDERACIONES[[#This Row],[Fecha de Inspección]])</f>
        <v>2022</v>
      </c>
      <c r="AC2496">
        <f t="shared" si="534"/>
        <v>0.5</v>
      </c>
      <c r="AD2496">
        <f t="shared" si="535"/>
        <v>0.5</v>
      </c>
      <c r="AE2496">
        <f t="shared" si="536"/>
        <v>0.5</v>
      </c>
      <c r="AF2496">
        <f t="shared" si="537"/>
        <v>0.5</v>
      </c>
      <c r="AG2496">
        <f t="shared" si="538"/>
        <v>0.5</v>
      </c>
      <c r="AH2496">
        <f t="shared" si="539"/>
        <v>0.5</v>
      </c>
      <c r="AI2496">
        <f t="shared" si="540"/>
        <v>0.25</v>
      </c>
      <c r="AJ2496">
        <f t="shared" si="541"/>
        <v>0.25</v>
      </c>
      <c r="AK2496">
        <f t="shared" si="542"/>
        <v>0.5</v>
      </c>
      <c r="AL2496">
        <f t="shared" si="543"/>
        <v>0.5</v>
      </c>
      <c r="AM2496">
        <f t="shared" si="544"/>
        <v>0.17499999999999999</v>
      </c>
      <c r="AN2496" s="6">
        <f t="shared" si="545"/>
        <v>0.93500000000000005</v>
      </c>
      <c r="AO2496" t="str">
        <f>VLOOKUP(BD_PONDERACIONES[[#This Row],[Comuna]],Tabla3[#All],2,0)</f>
        <v>Florida</v>
      </c>
    </row>
    <row r="2497" spans="1:41" x14ac:dyDescent="0.35">
      <c r="A2497" t="s">
        <v>12413</v>
      </c>
      <c r="B2497" t="s">
        <v>12414</v>
      </c>
      <c r="C2497" t="s">
        <v>12415</v>
      </c>
      <c r="D2497" s="5">
        <v>44791</v>
      </c>
      <c r="E2497" s="5">
        <v>44734</v>
      </c>
      <c r="F2497" t="s">
        <v>763</v>
      </c>
      <c r="G2497" t="s">
        <v>12416</v>
      </c>
      <c r="H2497" t="s">
        <v>755</v>
      </c>
      <c r="J2497" t="s">
        <v>756</v>
      </c>
      <c r="K2497" t="s">
        <v>756</v>
      </c>
      <c r="L2497" t="s">
        <v>757</v>
      </c>
      <c r="M2497" t="s">
        <v>757</v>
      </c>
      <c r="N2497" t="s">
        <v>756</v>
      </c>
      <c r="O2497" t="s">
        <v>756</v>
      </c>
      <c r="P2497" t="s">
        <v>758</v>
      </c>
      <c r="Q2497" t="s">
        <v>759</v>
      </c>
      <c r="R2497" t="s">
        <v>759</v>
      </c>
      <c r="S2497" t="s">
        <v>757</v>
      </c>
      <c r="T2497" t="s">
        <v>757</v>
      </c>
      <c r="U2497" t="s">
        <v>757</v>
      </c>
      <c r="V2497" t="s">
        <v>756</v>
      </c>
      <c r="W2497" t="s">
        <v>756</v>
      </c>
      <c r="X2497" t="s">
        <v>804</v>
      </c>
      <c r="Y2497" t="str">
        <f t="shared" si="532"/>
        <v>junio</v>
      </c>
      <c r="Z2497">
        <f>YEAR(BD_PONDERACIONES[[#This Row],[Fecha Ejecución del Ticket]])</f>
        <v>2022</v>
      </c>
      <c r="AA2497" t="str">
        <f t="shared" si="533"/>
        <v>agosto</v>
      </c>
      <c r="AB2497">
        <f>YEAR(BD_PONDERACIONES[[#This Row],[Fecha de Inspección]])</f>
        <v>2022</v>
      </c>
      <c r="AC2497">
        <f t="shared" si="534"/>
        <v>0.5</v>
      </c>
      <c r="AD2497">
        <f t="shared" si="535"/>
        <v>0.5</v>
      </c>
      <c r="AE2497">
        <f t="shared" si="536"/>
        <v>0.5</v>
      </c>
      <c r="AF2497">
        <f t="shared" si="537"/>
        <v>0.5</v>
      </c>
      <c r="AG2497">
        <f t="shared" si="538"/>
        <v>0.5</v>
      </c>
      <c r="AH2497">
        <f t="shared" si="539"/>
        <v>0.5</v>
      </c>
      <c r="AI2497">
        <f t="shared" si="540"/>
        <v>0.25</v>
      </c>
      <c r="AJ2497">
        <f t="shared" si="541"/>
        <v>0.25</v>
      </c>
      <c r="AK2497">
        <f t="shared" si="542"/>
        <v>0.5</v>
      </c>
      <c r="AL2497">
        <f t="shared" si="543"/>
        <v>0.5</v>
      </c>
      <c r="AM2497">
        <f t="shared" si="544"/>
        <v>0.5</v>
      </c>
      <c r="AN2497" s="6">
        <f t="shared" si="545"/>
        <v>1</v>
      </c>
      <c r="AO2497" t="str">
        <f>VLOOKUP(BD_PONDERACIONES[[#This Row],[Comuna]],Tabla3[#All],2,0)</f>
        <v>Florida</v>
      </c>
    </row>
    <row r="2498" spans="1:41" x14ac:dyDescent="0.35">
      <c r="A2498" t="s">
        <v>12417</v>
      </c>
      <c r="B2498" t="s">
        <v>12418</v>
      </c>
      <c r="C2498" t="s">
        <v>12419</v>
      </c>
      <c r="D2498" s="5">
        <v>44791</v>
      </c>
      <c r="E2498" s="5">
        <v>44735</v>
      </c>
      <c r="F2498" t="s">
        <v>763</v>
      </c>
      <c r="G2498" t="s">
        <v>12420</v>
      </c>
      <c r="H2498" t="s">
        <v>755</v>
      </c>
      <c r="J2498" t="s">
        <v>756</v>
      </c>
      <c r="K2498" t="s">
        <v>756</v>
      </c>
      <c r="L2498" t="s">
        <v>757</v>
      </c>
      <c r="M2498" t="s">
        <v>757</v>
      </c>
      <c r="N2498" t="s">
        <v>756</v>
      </c>
      <c r="O2498" t="s">
        <v>756</v>
      </c>
      <c r="P2498" t="s">
        <v>758</v>
      </c>
      <c r="Q2498" t="s">
        <v>759</v>
      </c>
      <c r="R2498" t="s">
        <v>759</v>
      </c>
      <c r="S2498" t="s">
        <v>757</v>
      </c>
      <c r="T2498" t="s">
        <v>757</v>
      </c>
      <c r="U2498" t="s">
        <v>757</v>
      </c>
      <c r="V2498" t="s">
        <v>756</v>
      </c>
      <c r="W2498" t="s">
        <v>768</v>
      </c>
      <c r="X2498" t="s">
        <v>12421</v>
      </c>
      <c r="Y2498" t="str">
        <f t="shared" ref="Y2498:Y2561" si="546">TEXT(E2498,"MMMM")</f>
        <v>junio</v>
      </c>
      <c r="Z2498">
        <f>YEAR(BD_PONDERACIONES[[#This Row],[Fecha Ejecución del Ticket]])</f>
        <v>2022</v>
      </c>
      <c r="AA2498" t="str">
        <f t="shared" ref="AA2498:AA2561" si="547">TEXT(D2498,"MMMM")</f>
        <v>agosto</v>
      </c>
      <c r="AB2498">
        <f>YEAR(BD_PONDERACIONES[[#This Row],[Fecha de Inspección]])</f>
        <v>2022</v>
      </c>
      <c r="AC2498">
        <f t="shared" ref="AC2498:AC2561" si="548">IF(OR(J2498="Cumple",J2498="No Aplica"),0.5,0)</f>
        <v>0.5</v>
      </c>
      <c r="AD2498">
        <f t="shared" ref="AD2498:AD2561" si="549">IF(OR(K2498="CUMPLE",K2498="No Aplica"),0.5,0)</f>
        <v>0.5</v>
      </c>
      <c r="AE2498">
        <f t="shared" ref="AE2498:AE2561" si="550">IF(OR(L2498="CUMPLE",L2498="No Aplica"),0.5,0)</f>
        <v>0.5</v>
      </c>
      <c r="AF2498">
        <f t="shared" ref="AF2498:AF2561" si="551">IF(OR(M2498="CUMPLE",M2498="No Aplica"),0.5,0)</f>
        <v>0.5</v>
      </c>
      <c r="AG2498">
        <f t="shared" ref="AG2498:AG2561" si="552">IF(OR(N2498="CUMPLE",N2498="No Aplica"),0.5,IF(N2498="Cumple Mayormente",0.325,IF(N2498="Cumple Parcialmente",0.175,0)))</f>
        <v>0.5</v>
      </c>
      <c r="AH2498">
        <f t="shared" ref="AH2498:AH2561" si="553">IF(OR(O2498="CUMPLE",O2498="No Aplica"),0.5,IF(O2498="Cumple Mayormente",0.325,IF(O2498="Cumple Parcialmente",0.175,0)))</f>
        <v>0.5</v>
      </c>
      <c r="AI2498">
        <f t="shared" ref="AI2498:AI2561" si="554">IF(OR(S2498="CUMPLE",S2498="No Aplica"),0.25,IF(S2498="Cumple Mayormente",0.1625,IF(S2498="Cumple Parcialmente",0.0875,0)))</f>
        <v>0.25</v>
      </c>
      <c r="AJ2498">
        <f t="shared" ref="AJ2498:AJ2561" si="555">IF(OR(T2498="CUMPLE",T2498="No Aplica"),0.25,IF(T2498="Cumple Mayormente",0.1625,IF(T2498="Cumple Parcialmente",0.0875,0)))</f>
        <v>0.25</v>
      </c>
      <c r="AK2498">
        <f t="shared" ref="AK2498:AK2561" si="556">IF(OR(U2498="CUMPLE",U2498="No Aplica"),0.5,IF(U2498="Cumple Mayormente",0.325,IF(U2498="Cumple Parcialmente",0.175,0)))</f>
        <v>0.5</v>
      </c>
      <c r="AL2498">
        <f t="shared" ref="AL2498:AL2561" si="557">IF(OR(V2498="CUMPLE",V2498="No Aplica"),0.5,IF(V2498="Cumple Mayormente",0.325,IF(V2498="Cumple Parcialmente",0.175,0)))</f>
        <v>0.5</v>
      </c>
      <c r="AM2498">
        <f t="shared" ref="AM2498:AM2561" si="558">IF(OR(W2498="CUMPLE",W2498="No Aplica"),0.5,IF(W2498="Cumple Mayormente",0.325,IF(W2498="Cumple Parcialmente",0.175,0)))</f>
        <v>0.17499999999999999</v>
      </c>
      <c r="AN2498" s="6">
        <f t="shared" ref="AN2498:AN2561" si="559">((AC2498+AD2498)*0.2)+((AE2498+AF2498)*0.3)+((AG2498+AH2498)*0.15)+((AI2498+AJ2498+AK2498)*0.15)+((AL2498+AM2498)*0.2)</f>
        <v>0.93500000000000005</v>
      </c>
      <c r="AO2498" t="str">
        <f>VLOOKUP(BD_PONDERACIONES[[#This Row],[Comuna]],Tabla3[#All],2,0)</f>
        <v>Florida</v>
      </c>
    </row>
    <row r="2499" spans="1:41" x14ac:dyDescent="0.35">
      <c r="A2499" t="s">
        <v>12422</v>
      </c>
      <c r="B2499" t="s">
        <v>12423</v>
      </c>
      <c r="C2499" t="s">
        <v>12424</v>
      </c>
      <c r="D2499" s="5">
        <v>44791</v>
      </c>
      <c r="E2499" s="5">
        <v>44729</v>
      </c>
      <c r="F2499" t="s">
        <v>763</v>
      </c>
      <c r="G2499" t="s">
        <v>12425</v>
      </c>
      <c r="H2499" t="s">
        <v>755</v>
      </c>
      <c r="J2499" t="s">
        <v>756</v>
      </c>
      <c r="K2499" t="s">
        <v>756</v>
      </c>
      <c r="L2499" t="s">
        <v>757</v>
      </c>
      <c r="M2499" t="s">
        <v>757</v>
      </c>
      <c r="N2499" t="s">
        <v>756</v>
      </c>
      <c r="O2499" t="s">
        <v>756</v>
      </c>
      <c r="P2499" t="s">
        <v>758</v>
      </c>
      <c r="Q2499" t="s">
        <v>759</v>
      </c>
      <c r="R2499" t="s">
        <v>759</v>
      </c>
      <c r="S2499" t="s">
        <v>757</v>
      </c>
      <c r="T2499" t="s">
        <v>757</v>
      </c>
      <c r="U2499" t="s">
        <v>757</v>
      </c>
      <c r="V2499" t="s">
        <v>756</v>
      </c>
      <c r="W2499" t="s">
        <v>768</v>
      </c>
      <c r="X2499" t="s">
        <v>12426</v>
      </c>
      <c r="Y2499" t="str">
        <f t="shared" si="546"/>
        <v>junio</v>
      </c>
      <c r="Z2499">
        <f>YEAR(BD_PONDERACIONES[[#This Row],[Fecha Ejecución del Ticket]])</f>
        <v>2022</v>
      </c>
      <c r="AA2499" t="str">
        <f t="shared" si="547"/>
        <v>agosto</v>
      </c>
      <c r="AB2499">
        <f>YEAR(BD_PONDERACIONES[[#This Row],[Fecha de Inspección]])</f>
        <v>2022</v>
      </c>
      <c r="AC2499">
        <f t="shared" si="548"/>
        <v>0.5</v>
      </c>
      <c r="AD2499">
        <f t="shared" si="549"/>
        <v>0.5</v>
      </c>
      <c r="AE2499">
        <f t="shared" si="550"/>
        <v>0.5</v>
      </c>
      <c r="AF2499">
        <f t="shared" si="551"/>
        <v>0.5</v>
      </c>
      <c r="AG2499">
        <f t="shared" si="552"/>
        <v>0.5</v>
      </c>
      <c r="AH2499">
        <f t="shared" si="553"/>
        <v>0.5</v>
      </c>
      <c r="AI2499">
        <f t="shared" si="554"/>
        <v>0.25</v>
      </c>
      <c r="AJ2499">
        <f t="shared" si="555"/>
        <v>0.25</v>
      </c>
      <c r="AK2499">
        <f t="shared" si="556"/>
        <v>0.5</v>
      </c>
      <c r="AL2499">
        <f t="shared" si="557"/>
        <v>0.5</v>
      </c>
      <c r="AM2499">
        <f t="shared" si="558"/>
        <v>0.17499999999999999</v>
      </c>
      <c r="AN2499" s="6">
        <f t="shared" si="559"/>
        <v>0.93500000000000005</v>
      </c>
      <c r="AO2499" t="str">
        <f>VLOOKUP(BD_PONDERACIONES[[#This Row],[Comuna]],Tabla3[#All],2,0)</f>
        <v>Florida</v>
      </c>
    </row>
    <row r="2500" spans="1:41" x14ac:dyDescent="0.35">
      <c r="A2500" t="s">
        <v>12427</v>
      </c>
      <c r="B2500" t="s">
        <v>12428</v>
      </c>
      <c r="C2500" t="s">
        <v>12429</v>
      </c>
      <c r="D2500" s="5">
        <v>44791</v>
      </c>
      <c r="E2500" s="5">
        <v>44736</v>
      </c>
      <c r="F2500" t="s">
        <v>763</v>
      </c>
      <c r="G2500" t="s">
        <v>12430</v>
      </c>
      <c r="H2500" t="s">
        <v>755</v>
      </c>
      <c r="J2500" t="s">
        <v>756</v>
      </c>
      <c r="K2500" t="s">
        <v>756</v>
      </c>
      <c r="L2500" t="s">
        <v>757</v>
      </c>
      <c r="M2500" t="s">
        <v>757</v>
      </c>
      <c r="N2500" t="s">
        <v>756</v>
      </c>
      <c r="O2500" t="s">
        <v>756</v>
      </c>
      <c r="P2500" t="s">
        <v>758</v>
      </c>
      <c r="Q2500" t="s">
        <v>759</v>
      </c>
      <c r="R2500" t="s">
        <v>759</v>
      </c>
      <c r="S2500" t="s">
        <v>757</v>
      </c>
      <c r="T2500" t="s">
        <v>757</v>
      </c>
      <c r="U2500" t="s">
        <v>757</v>
      </c>
      <c r="V2500" t="s">
        <v>773</v>
      </c>
      <c r="W2500" t="s">
        <v>768</v>
      </c>
      <c r="X2500" t="s">
        <v>12431</v>
      </c>
      <c r="Y2500" t="str">
        <f t="shared" si="546"/>
        <v>junio</v>
      </c>
      <c r="Z2500">
        <f>YEAR(BD_PONDERACIONES[[#This Row],[Fecha Ejecución del Ticket]])</f>
        <v>2022</v>
      </c>
      <c r="AA2500" t="str">
        <f t="shared" si="547"/>
        <v>agosto</v>
      </c>
      <c r="AB2500">
        <f>YEAR(BD_PONDERACIONES[[#This Row],[Fecha de Inspección]])</f>
        <v>2022</v>
      </c>
      <c r="AC2500">
        <f t="shared" si="548"/>
        <v>0.5</v>
      </c>
      <c r="AD2500">
        <f t="shared" si="549"/>
        <v>0.5</v>
      </c>
      <c r="AE2500">
        <f t="shared" si="550"/>
        <v>0.5</v>
      </c>
      <c r="AF2500">
        <f t="shared" si="551"/>
        <v>0.5</v>
      </c>
      <c r="AG2500">
        <f t="shared" si="552"/>
        <v>0.5</v>
      </c>
      <c r="AH2500">
        <f t="shared" si="553"/>
        <v>0.5</v>
      </c>
      <c r="AI2500">
        <f t="shared" si="554"/>
        <v>0.25</v>
      </c>
      <c r="AJ2500">
        <f t="shared" si="555"/>
        <v>0.25</v>
      </c>
      <c r="AK2500">
        <f t="shared" si="556"/>
        <v>0.5</v>
      </c>
      <c r="AL2500">
        <f t="shared" si="557"/>
        <v>0</v>
      </c>
      <c r="AM2500">
        <f t="shared" si="558"/>
        <v>0.17499999999999999</v>
      </c>
      <c r="AN2500" s="6">
        <f t="shared" si="559"/>
        <v>0.83500000000000008</v>
      </c>
      <c r="AO2500" t="str">
        <f>VLOOKUP(BD_PONDERACIONES[[#This Row],[Comuna]],Tabla3[#All],2,0)</f>
        <v>Florida</v>
      </c>
    </row>
    <row r="2501" spans="1:41" x14ac:dyDescent="0.35">
      <c r="A2501" t="s">
        <v>12432</v>
      </c>
      <c r="B2501" t="s">
        <v>12433</v>
      </c>
      <c r="C2501" t="s">
        <v>12434</v>
      </c>
      <c r="D2501" s="5">
        <v>44791</v>
      </c>
      <c r="E2501" s="5">
        <v>44736</v>
      </c>
      <c r="F2501" t="s">
        <v>763</v>
      </c>
      <c r="G2501" t="s">
        <v>12435</v>
      </c>
      <c r="H2501" t="s">
        <v>755</v>
      </c>
      <c r="J2501" t="s">
        <v>756</v>
      </c>
      <c r="K2501" t="s">
        <v>756</v>
      </c>
      <c r="L2501" t="s">
        <v>757</v>
      </c>
      <c r="M2501" t="s">
        <v>757</v>
      </c>
      <c r="N2501" t="s">
        <v>756</v>
      </c>
      <c r="O2501" t="s">
        <v>756</v>
      </c>
      <c r="P2501" t="s">
        <v>758</v>
      </c>
      <c r="Q2501" t="s">
        <v>759</v>
      </c>
      <c r="R2501" t="s">
        <v>759</v>
      </c>
      <c r="S2501" t="s">
        <v>757</v>
      </c>
      <c r="T2501" t="s">
        <v>757</v>
      </c>
      <c r="U2501" t="s">
        <v>757</v>
      </c>
      <c r="V2501" t="s">
        <v>756</v>
      </c>
      <c r="W2501" t="s">
        <v>768</v>
      </c>
      <c r="X2501" t="s">
        <v>12185</v>
      </c>
      <c r="Y2501" t="str">
        <f t="shared" si="546"/>
        <v>junio</v>
      </c>
      <c r="Z2501">
        <f>YEAR(BD_PONDERACIONES[[#This Row],[Fecha Ejecución del Ticket]])</f>
        <v>2022</v>
      </c>
      <c r="AA2501" t="str">
        <f t="shared" si="547"/>
        <v>agosto</v>
      </c>
      <c r="AB2501">
        <f>YEAR(BD_PONDERACIONES[[#This Row],[Fecha de Inspección]])</f>
        <v>2022</v>
      </c>
      <c r="AC2501">
        <f t="shared" si="548"/>
        <v>0.5</v>
      </c>
      <c r="AD2501">
        <f t="shared" si="549"/>
        <v>0.5</v>
      </c>
      <c r="AE2501">
        <f t="shared" si="550"/>
        <v>0.5</v>
      </c>
      <c r="AF2501">
        <f t="shared" si="551"/>
        <v>0.5</v>
      </c>
      <c r="AG2501">
        <f t="shared" si="552"/>
        <v>0.5</v>
      </c>
      <c r="AH2501">
        <f t="shared" si="553"/>
        <v>0.5</v>
      </c>
      <c r="AI2501">
        <f t="shared" si="554"/>
        <v>0.25</v>
      </c>
      <c r="AJ2501">
        <f t="shared" si="555"/>
        <v>0.25</v>
      </c>
      <c r="AK2501">
        <f t="shared" si="556"/>
        <v>0.5</v>
      </c>
      <c r="AL2501">
        <f t="shared" si="557"/>
        <v>0.5</v>
      </c>
      <c r="AM2501">
        <f t="shared" si="558"/>
        <v>0.17499999999999999</v>
      </c>
      <c r="AN2501" s="6">
        <f t="shared" si="559"/>
        <v>0.93500000000000005</v>
      </c>
      <c r="AO2501" t="str">
        <f>VLOOKUP(BD_PONDERACIONES[[#This Row],[Comuna]],Tabla3[#All],2,0)</f>
        <v>Florida</v>
      </c>
    </row>
    <row r="2502" spans="1:41" x14ac:dyDescent="0.35">
      <c r="A2502" t="s">
        <v>12436</v>
      </c>
      <c r="B2502" t="s">
        <v>12437</v>
      </c>
      <c r="C2502" t="s">
        <v>12438</v>
      </c>
      <c r="D2502" s="5">
        <v>44791</v>
      </c>
      <c r="E2502" s="5">
        <v>44734</v>
      </c>
      <c r="F2502" t="s">
        <v>763</v>
      </c>
      <c r="G2502" t="s">
        <v>12439</v>
      </c>
      <c r="H2502" t="s">
        <v>755</v>
      </c>
      <c r="J2502" t="s">
        <v>756</v>
      </c>
      <c r="K2502" t="s">
        <v>756</v>
      </c>
      <c r="L2502" t="s">
        <v>757</v>
      </c>
      <c r="M2502" t="s">
        <v>757</v>
      </c>
      <c r="N2502" t="s">
        <v>756</v>
      </c>
      <c r="O2502" t="s">
        <v>756</v>
      </c>
      <c r="P2502" t="s">
        <v>758</v>
      </c>
      <c r="Q2502" t="s">
        <v>759</v>
      </c>
      <c r="R2502" t="s">
        <v>759</v>
      </c>
      <c r="S2502" t="s">
        <v>757</v>
      </c>
      <c r="T2502" t="s">
        <v>757</v>
      </c>
      <c r="U2502" t="s">
        <v>757</v>
      </c>
      <c r="V2502" t="s">
        <v>773</v>
      </c>
      <c r="W2502" t="s">
        <v>768</v>
      </c>
      <c r="X2502" t="s">
        <v>12440</v>
      </c>
      <c r="Y2502" t="str">
        <f t="shared" si="546"/>
        <v>junio</v>
      </c>
      <c r="Z2502">
        <f>YEAR(BD_PONDERACIONES[[#This Row],[Fecha Ejecución del Ticket]])</f>
        <v>2022</v>
      </c>
      <c r="AA2502" t="str">
        <f t="shared" si="547"/>
        <v>agosto</v>
      </c>
      <c r="AB2502">
        <f>YEAR(BD_PONDERACIONES[[#This Row],[Fecha de Inspección]])</f>
        <v>2022</v>
      </c>
      <c r="AC2502">
        <f t="shared" si="548"/>
        <v>0.5</v>
      </c>
      <c r="AD2502">
        <f t="shared" si="549"/>
        <v>0.5</v>
      </c>
      <c r="AE2502">
        <f t="shared" si="550"/>
        <v>0.5</v>
      </c>
      <c r="AF2502">
        <f t="shared" si="551"/>
        <v>0.5</v>
      </c>
      <c r="AG2502">
        <f t="shared" si="552"/>
        <v>0.5</v>
      </c>
      <c r="AH2502">
        <f t="shared" si="553"/>
        <v>0.5</v>
      </c>
      <c r="AI2502">
        <f t="shared" si="554"/>
        <v>0.25</v>
      </c>
      <c r="AJ2502">
        <f t="shared" si="555"/>
        <v>0.25</v>
      </c>
      <c r="AK2502">
        <f t="shared" si="556"/>
        <v>0.5</v>
      </c>
      <c r="AL2502">
        <f t="shared" si="557"/>
        <v>0</v>
      </c>
      <c r="AM2502">
        <f t="shared" si="558"/>
        <v>0.17499999999999999</v>
      </c>
      <c r="AN2502" s="6">
        <f t="shared" si="559"/>
        <v>0.83500000000000008</v>
      </c>
      <c r="AO2502" t="str">
        <f>VLOOKUP(BD_PONDERACIONES[[#This Row],[Comuna]],Tabla3[#All],2,0)</f>
        <v>Florida</v>
      </c>
    </row>
    <row r="2503" spans="1:41" x14ac:dyDescent="0.35">
      <c r="A2503" t="s">
        <v>12441</v>
      </c>
      <c r="B2503" t="s">
        <v>12442</v>
      </c>
      <c r="C2503" t="s">
        <v>12443</v>
      </c>
      <c r="D2503" s="5">
        <v>44792</v>
      </c>
      <c r="E2503" s="5">
        <v>44735</v>
      </c>
      <c r="F2503" t="s">
        <v>763</v>
      </c>
      <c r="G2503" t="s">
        <v>12444</v>
      </c>
      <c r="H2503" t="s">
        <v>755</v>
      </c>
      <c r="J2503" t="s">
        <v>756</v>
      </c>
      <c r="K2503" t="s">
        <v>756</v>
      </c>
      <c r="L2503" t="s">
        <v>757</v>
      </c>
      <c r="M2503" t="s">
        <v>757</v>
      </c>
      <c r="N2503" t="s">
        <v>756</v>
      </c>
      <c r="O2503" t="s">
        <v>756</v>
      </c>
      <c r="P2503" t="s">
        <v>758</v>
      </c>
      <c r="Q2503" t="s">
        <v>759</v>
      </c>
      <c r="R2503" t="s">
        <v>759</v>
      </c>
      <c r="S2503" t="s">
        <v>757</v>
      </c>
      <c r="T2503" t="s">
        <v>757</v>
      </c>
      <c r="U2503" t="s">
        <v>757</v>
      </c>
      <c r="V2503" t="s">
        <v>768</v>
      </c>
      <c r="W2503" t="s">
        <v>768</v>
      </c>
      <c r="X2503" t="s">
        <v>12445</v>
      </c>
      <c r="Y2503" t="str">
        <f t="shared" si="546"/>
        <v>junio</v>
      </c>
      <c r="Z2503">
        <f>YEAR(BD_PONDERACIONES[[#This Row],[Fecha Ejecución del Ticket]])</f>
        <v>2022</v>
      </c>
      <c r="AA2503" t="str">
        <f t="shared" si="547"/>
        <v>agosto</v>
      </c>
      <c r="AB2503">
        <f>YEAR(BD_PONDERACIONES[[#This Row],[Fecha de Inspección]])</f>
        <v>2022</v>
      </c>
      <c r="AC2503">
        <f t="shared" si="548"/>
        <v>0.5</v>
      </c>
      <c r="AD2503">
        <f t="shared" si="549"/>
        <v>0.5</v>
      </c>
      <c r="AE2503">
        <f t="shared" si="550"/>
        <v>0.5</v>
      </c>
      <c r="AF2503">
        <f t="shared" si="551"/>
        <v>0.5</v>
      </c>
      <c r="AG2503">
        <f t="shared" si="552"/>
        <v>0.5</v>
      </c>
      <c r="AH2503">
        <f t="shared" si="553"/>
        <v>0.5</v>
      </c>
      <c r="AI2503">
        <f t="shared" si="554"/>
        <v>0.25</v>
      </c>
      <c r="AJ2503">
        <f t="shared" si="555"/>
        <v>0.25</v>
      </c>
      <c r="AK2503">
        <f t="shared" si="556"/>
        <v>0.5</v>
      </c>
      <c r="AL2503">
        <f t="shared" si="557"/>
        <v>0.17499999999999999</v>
      </c>
      <c r="AM2503">
        <f t="shared" si="558"/>
        <v>0.17499999999999999</v>
      </c>
      <c r="AN2503" s="6">
        <f t="shared" si="559"/>
        <v>0.87</v>
      </c>
      <c r="AO2503" t="str">
        <f>VLOOKUP(BD_PONDERACIONES[[#This Row],[Comuna]],Tabla3[#All],2,0)</f>
        <v>Florida</v>
      </c>
    </row>
    <row r="2504" spans="1:41" x14ac:dyDescent="0.35">
      <c r="A2504" t="s">
        <v>12446</v>
      </c>
      <c r="B2504" t="s">
        <v>12447</v>
      </c>
      <c r="C2504" t="s">
        <v>12448</v>
      </c>
      <c r="D2504" s="5">
        <v>44792</v>
      </c>
      <c r="E2504" s="5">
        <v>44736</v>
      </c>
      <c r="F2504" t="s">
        <v>763</v>
      </c>
      <c r="G2504" t="s">
        <v>12449</v>
      </c>
      <c r="H2504" t="s">
        <v>755</v>
      </c>
      <c r="J2504" t="s">
        <v>756</v>
      </c>
      <c r="K2504" t="s">
        <v>756</v>
      </c>
      <c r="L2504" t="s">
        <v>756</v>
      </c>
      <c r="M2504" t="s">
        <v>756</v>
      </c>
      <c r="N2504" t="s">
        <v>756</v>
      </c>
      <c r="O2504" t="s">
        <v>756</v>
      </c>
      <c r="P2504" t="s">
        <v>758</v>
      </c>
      <c r="Q2504" t="s">
        <v>759</v>
      </c>
      <c r="R2504" t="s">
        <v>759</v>
      </c>
      <c r="S2504" t="s">
        <v>757</v>
      </c>
      <c r="T2504" t="s">
        <v>757</v>
      </c>
      <c r="U2504" t="s">
        <v>757</v>
      </c>
      <c r="V2504" t="s">
        <v>756</v>
      </c>
      <c r="W2504" t="s">
        <v>756</v>
      </c>
      <c r="X2504" t="s">
        <v>12450</v>
      </c>
      <c r="Y2504" t="str">
        <f t="shared" si="546"/>
        <v>junio</v>
      </c>
      <c r="Z2504">
        <f>YEAR(BD_PONDERACIONES[[#This Row],[Fecha Ejecución del Ticket]])</f>
        <v>2022</v>
      </c>
      <c r="AA2504" t="str">
        <f t="shared" si="547"/>
        <v>agosto</v>
      </c>
      <c r="AB2504">
        <f>YEAR(BD_PONDERACIONES[[#This Row],[Fecha de Inspección]])</f>
        <v>2022</v>
      </c>
      <c r="AC2504">
        <f t="shared" si="548"/>
        <v>0.5</v>
      </c>
      <c r="AD2504">
        <f t="shared" si="549"/>
        <v>0.5</v>
      </c>
      <c r="AE2504">
        <f t="shared" si="550"/>
        <v>0.5</v>
      </c>
      <c r="AF2504">
        <f t="shared" si="551"/>
        <v>0.5</v>
      </c>
      <c r="AG2504">
        <f t="shared" si="552"/>
        <v>0.5</v>
      </c>
      <c r="AH2504">
        <f t="shared" si="553"/>
        <v>0.5</v>
      </c>
      <c r="AI2504">
        <f t="shared" si="554"/>
        <v>0.25</v>
      </c>
      <c r="AJ2504">
        <f t="shared" si="555"/>
        <v>0.25</v>
      </c>
      <c r="AK2504">
        <f t="shared" si="556"/>
        <v>0.5</v>
      </c>
      <c r="AL2504">
        <f t="shared" si="557"/>
        <v>0.5</v>
      </c>
      <c r="AM2504">
        <f t="shared" si="558"/>
        <v>0.5</v>
      </c>
      <c r="AN2504" s="6">
        <f t="shared" si="559"/>
        <v>1</v>
      </c>
      <c r="AO2504" t="str">
        <f>VLOOKUP(BD_PONDERACIONES[[#This Row],[Comuna]],Tabla3[#All],2,0)</f>
        <v>Florida</v>
      </c>
    </row>
    <row r="2505" spans="1:41" x14ac:dyDescent="0.35">
      <c r="A2505" t="s">
        <v>12451</v>
      </c>
      <c r="B2505" t="s">
        <v>12452</v>
      </c>
      <c r="C2505" t="s">
        <v>12453</v>
      </c>
      <c r="D2505" s="5">
        <v>44792</v>
      </c>
      <c r="E2505" s="5">
        <v>44722</v>
      </c>
      <c r="F2505" t="s">
        <v>753</v>
      </c>
      <c r="G2505" t="s">
        <v>12454</v>
      </c>
      <c r="H2505" t="s">
        <v>755</v>
      </c>
      <c r="J2505" t="s">
        <v>756</v>
      </c>
      <c r="K2505" t="s">
        <v>756</v>
      </c>
      <c r="L2505" t="s">
        <v>756</v>
      </c>
      <c r="M2505" t="s">
        <v>756</v>
      </c>
      <c r="N2505" t="s">
        <v>756</v>
      </c>
      <c r="O2505" t="s">
        <v>756</v>
      </c>
      <c r="P2505" t="s">
        <v>758</v>
      </c>
      <c r="Q2505" t="s">
        <v>759</v>
      </c>
      <c r="R2505" t="s">
        <v>759</v>
      </c>
      <c r="S2505" t="s">
        <v>757</v>
      </c>
      <c r="T2505" t="s">
        <v>757</v>
      </c>
      <c r="U2505" t="s">
        <v>757</v>
      </c>
      <c r="V2505" t="s">
        <v>756</v>
      </c>
      <c r="W2505" t="s">
        <v>768</v>
      </c>
      <c r="X2505" t="s">
        <v>12455</v>
      </c>
      <c r="Y2505" t="str">
        <f t="shared" si="546"/>
        <v>junio</v>
      </c>
      <c r="Z2505">
        <f>YEAR(BD_PONDERACIONES[[#This Row],[Fecha Ejecución del Ticket]])</f>
        <v>2022</v>
      </c>
      <c r="AA2505" t="str">
        <f t="shared" si="547"/>
        <v>agosto</v>
      </c>
      <c r="AB2505">
        <f>YEAR(BD_PONDERACIONES[[#This Row],[Fecha de Inspección]])</f>
        <v>2022</v>
      </c>
      <c r="AC2505">
        <f t="shared" si="548"/>
        <v>0.5</v>
      </c>
      <c r="AD2505">
        <f t="shared" si="549"/>
        <v>0.5</v>
      </c>
      <c r="AE2505">
        <f t="shared" si="550"/>
        <v>0.5</v>
      </c>
      <c r="AF2505">
        <f t="shared" si="551"/>
        <v>0.5</v>
      </c>
      <c r="AG2505">
        <f t="shared" si="552"/>
        <v>0.5</v>
      </c>
      <c r="AH2505">
        <f t="shared" si="553"/>
        <v>0.5</v>
      </c>
      <c r="AI2505">
        <f t="shared" si="554"/>
        <v>0.25</v>
      </c>
      <c r="AJ2505">
        <f t="shared" si="555"/>
        <v>0.25</v>
      </c>
      <c r="AK2505">
        <f t="shared" si="556"/>
        <v>0.5</v>
      </c>
      <c r="AL2505">
        <f t="shared" si="557"/>
        <v>0.5</v>
      </c>
      <c r="AM2505">
        <f t="shared" si="558"/>
        <v>0.17499999999999999</v>
      </c>
      <c r="AN2505" s="6">
        <f t="shared" si="559"/>
        <v>0.93500000000000005</v>
      </c>
      <c r="AO2505" t="str">
        <f>VLOOKUP(BD_PONDERACIONES[[#This Row],[Comuna]],Tabla3[#All],2,0)</f>
        <v>Florida</v>
      </c>
    </row>
    <row r="2506" spans="1:41" x14ac:dyDescent="0.35">
      <c r="A2506" t="s">
        <v>12456</v>
      </c>
      <c r="B2506" t="s">
        <v>12457</v>
      </c>
      <c r="C2506" t="s">
        <v>12458</v>
      </c>
      <c r="D2506" s="5">
        <v>44792</v>
      </c>
      <c r="E2506" s="5">
        <v>44736</v>
      </c>
      <c r="F2506" t="s">
        <v>763</v>
      </c>
      <c r="G2506" t="s">
        <v>12459</v>
      </c>
      <c r="H2506" t="s">
        <v>755</v>
      </c>
      <c r="J2506" t="s">
        <v>756</v>
      </c>
      <c r="K2506" t="s">
        <v>756</v>
      </c>
      <c r="L2506" t="s">
        <v>773</v>
      </c>
      <c r="M2506" t="s">
        <v>773</v>
      </c>
      <c r="N2506" t="s">
        <v>756</v>
      </c>
      <c r="O2506" t="s">
        <v>756</v>
      </c>
      <c r="P2506" t="s">
        <v>758</v>
      </c>
      <c r="Q2506" t="s">
        <v>759</v>
      </c>
      <c r="R2506" t="s">
        <v>759</v>
      </c>
      <c r="S2506" t="s">
        <v>757</v>
      </c>
      <c r="T2506" t="s">
        <v>757</v>
      </c>
      <c r="U2506" t="s">
        <v>757</v>
      </c>
      <c r="V2506" t="s">
        <v>773</v>
      </c>
      <c r="W2506" t="s">
        <v>768</v>
      </c>
      <c r="X2506" t="s">
        <v>12460</v>
      </c>
      <c r="Y2506" t="str">
        <f t="shared" si="546"/>
        <v>junio</v>
      </c>
      <c r="Z2506">
        <f>YEAR(BD_PONDERACIONES[[#This Row],[Fecha Ejecución del Ticket]])</f>
        <v>2022</v>
      </c>
      <c r="AA2506" t="str">
        <f t="shared" si="547"/>
        <v>agosto</v>
      </c>
      <c r="AB2506">
        <f>YEAR(BD_PONDERACIONES[[#This Row],[Fecha de Inspección]])</f>
        <v>2022</v>
      </c>
      <c r="AC2506">
        <f t="shared" si="548"/>
        <v>0.5</v>
      </c>
      <c r="AD2506">
        <f t="shared" si="549"/>
        <v>0.5</v>
      </c>
      <c r="AE2506">
        <f t="shared" si="550"/>
        <v>0</v>
      </c>
      <c r="AF2506">
        <f t="shared" si="551"/>
        <v>0</v>
      </c>
      <c r="AG2506">
        <f t="shared" si="552"/>
        <v>0.5</v>
      </c>
      <c r="AH2506">
        <f t="shared" si="553"/>
        <v>0.5</v>
      </c>
      <c r="AI2506">
        <f t="shared" si="554"/>
        <v>0.25</v>
      </c>
      <c r="AJ2506">
        <f t="shared" si="555"/>
        <v>0.25</v>
      </c>
      <c r="AK2506">
        <f t="shared" si="556"/>
        <v>0.5</v>
      </c>
      <c r="AL2506">
        <f t="shared" si="557"/>
        <v>0</v>
      </c>
      <c r="AM2506">
        <f t="shared" si="558"/>
        <v>0.17499999999999999</v>
      </c>
      <c r="AN2506" s="6">
        <f t="shared" si="559"/>
        <v>0.53500000000000003</v>
      </c>
      <c r="AO2506" t="str">
        <f>VLOOKUP(BD_PONDERACIONES[[#This Row],[Comuna]],Tabla3[#All],2,0)</f>
        <v>Florida</v>
      </c>
    </row>
    <row r="2507" spans="1:41" x14ac:dyDescent="0.35">
      <c r="A2507" t="s">
        <v>12461</v>
      </c>
      <c r="B2507" t="s">
        <v>12462</v>
      </c>
      <c r="C2507" t="s">
        <v>12463</v>
      </c>
      <c r="D2507" s="5">
        <v>44792</v>
      </c>
      <c r="E2507" s="5">
        <v>44723</v>
      </c>
      <c r="F2507" t="s">
        <v>753</v>
      </c>
      <c r="G2507" t="s">
        <v>12464</v>
      </c>
      <c r="H2507" t="s">
        <v>755</v>
      </c>
      <c r="J2507" t="s">
        <v>756</v>
      </c>
      <c r="K2507" t="s">
        <v>756</v>
      </c>
      <c r="L2507" t="s">
        <v>757</v>
      </c>
      <c r="M2507" t="s">
        <v>757</v>
      </c>
      <c r="N2507" t="s">
        <v>756</v>
      </c>
      <c r="O2507" t="s">
        <v>756</v>
      </c>
      <c r="P2507" t="s">
        <v>758</v>
      </c>
      <c r="Q2507" t="s">
        <v>759</v>
      </c>
      <c r="R2507" t="s">
        <v>759</v>
      </c>
      <c r="S2507" t="s">
        <v>757</v>
      </c>
      <c r="T2507" t="s">
        <v>757</v>
      </c>
      <c r="U2507" t="s">
        <v>757</v>
      </c>
      <c r="V2507" t="s">
        <v>756</v>
      </c>
      <c r="W2507" t="s">
        <v>768</v>
      </c>
      <c r="X2507" t="s">
        <v>12465</v>
      </c>
      <c r="Y2507" t="str">
        <f t="shared" si="546"/>
        <v>junio</v>
      </c>
      <c r="Z2507">
        <f>YEAR(BD_PONDERACIONES[[#This Row],[Fecha Ejecución del Ticket]])</f>
        <v>2022</v>
      </c>
      <c r="AA2507" t="str">
        <f t="shared" si="547"/>
        <v>agosto</v>
      </c>
      <c r="AB2507">
        <f>YEAR(BD_PONDERACIONES[[#This Row],[Fecha de Inspección]])</f>
        <v>2022</v>
      </c>
      <c r="AC2507">
        <f t="shared" si="548"/>
        <v>0.5</v>
      </c>
      <c r="AD2507">
        <f t="shared" si="549"/>
        <v>0.5</v>
      </c>
      <c r="AE2507">
        <f t="shared" si="550"/>
        <v>0.5</v>
      </c>
      <c r="AF2507">
        <f t="shared" si="551"/>
        <v>0.5</v>
      </c>
      <c r="AG2507">
        <f t="shared" si="552"/>
        <v>0.5</v>
      </c>
      <c r="AH2507">
        <f t="shared" si="553"/>
        <v>0.5</v>
      </c>
      <c r="AI2507">
        <f t="shared" si="554"/>
        <v>0.25</v>
      </c>
      <c r="AJ2507">
        <f t="shared" si="555"/>
        <v>0.25</v>
      </c>
      <c r="AK2507">
        <f t="shared" si="556"/>
        <v>0.5</v>
      </c>
      <c r="AL2507">
        <f t="shared" si="557"/>
        <v>0.5</v>
      </c>
      <c r="AM2507">
        <f t="shared" si="558"/>
        <v>0.17499999999999999</v>
      </c>
      <c r="AN2507" s="6">
        <f t="shared" si="559"/>
        <v>0.93500000000000005</v>
      </c>
      <c r="AO2507" t="str">
        <f>VLOOKUP(BD_PONDERACIONES[[#This Row],[Comuna]],Tabla3[#All],2,0)</f>
        <v>Florida</v>
      </c>
    </row>
    <row r="2508" spans="1:41" x14ac:dyDescent="0.35">
      <c r="A2508" t="s">
        <v>12466</v>
      </c>
      <c r="B2508" t="s">
        <v>12467</v>
      </c>
      <c r="C2508" t="s">
        <v>12468</v>
      </c>
      <c r="D2508" s="5">
        <v>44792</v>
      </c>
      <c r="E2508" s="5">
        <v>44729</v>
      </c>
      <c r="F2508" t="s">
        <v>763</v>
      </c>
      <c r="G2508" t="s">
        <v>12469</v>
      </c>
      <c r="H2508" t="s">
        <v>755</v>
      </c>
      <c r="J2508" t="s">
        <v>756</v>
      </c>
      <c r="K2508" t="s">
        <v>756</v>
      </c>
      <c r="L2508" t="s">
        <v>757</v>
      </c>
      <c r="M2508" t="s">
        <v>757</v>
      </c>
      <c r="N2508" t="s">
        <v>756</v>
      </c>
      <c r="O2508" t="s">
        <v>756</v>
      </c>
      <c r="P2508" t="s">
        <v>758</v>
      </c>
      <c r="Q2508" t="s">
        <v>759</v>
      </c>
      <c r="R2508" t="s">
        <v>759</v>
      </c>
      <c r="S2508" t="s">
        <v>757</v>
      </c>
      <c r="T2508" t="s">
        <v>757</v>
      </c>
      <c r="U2508" t="s">
        <v>757</v>
      </c>
      <c r="V2508" t="s">
        <v>773</v>
      </c>
      <c r="W2508" t="s">
        <v>768</v>
      </c>
      <c r="X2508" t="s">
        <v>12470</v>
      </c>
      <c r="Y2508" t="str">
        <f t="shared" si="546"/>
        <v>junio</v>
      </c>
      <c r="Z2508">
        <f>YEAR(BD_PONDERACIONES[[#This Row],[Fecha Ejecución del Ticket]])</f>
        <v>2022</v>
      </c>
      <c r="AA2508" t="str">
        <f t="shared" si="547"/>
        <v>agosto</v>
      </c>
      <c r="AB2508">
        <f>YEAR(BD_PONDERACIONES[[#This Row],[Fecha de Inspección]])</f>
        <v>2022</v>
      </c>
      <c r="AC2508">
        <f t="shared" si="548"/>
        <v>0.5</v>
      </c>
      <c r="AD2508">
        <f t="shared" si="549"/>
        <v>0.5</v>
      </c>
      <c r="AE2508">
        <f t="shared" si="550"/>
        <v>0.5</v>
      </c>
      <c r="AF2508">
        <f t="shared" si="551"/>
        <v>0.5</v>
      </c>
      <c r="AG2508">
        <f t="shared" si="552"/>
        <v>0.5</v>
      </c>
      <c r="AH2508">
        <f t="shared" si="553"/>
        <v>0.5</v>
      </c>
      <c r="AI2508">
        <f t="shared" si="554"/>
        <v>0.25</v>
      </c>
      <c r="AJ2508">
        <f t="shared" si="555"/>
        <v>0.25</v>
      </c>
      <c r="AK2508">
        <f t="shared" si="556"/>
        <v>0.5</v>
      </c>
      <c r="AL2508">
        <f t="shared" si="557"/>
        <v>0</v>
      </c>
      <c r="AM2508">
        <f t="shared" si="558"/>
        <v>0.17499999999999999</v>
      </c>
      <c r="AN2508" s="6">
        <f t="shared" si="559"/>
        <v>0.83500000000000008</v>
      </c>
      <c r="AO2508" t="str">
        <f>VLOOKUP(BD_PONDERACIONES[[#This Row],[Comuna]],Tabla3[#All],2,0)</f>
        <v>Florida</v>
      </c>
    </row>
    <row r="2509" spans="1:41" x14ac:dyDescent="0.35">
      <c r="A2509" t="s">
        <v>12471</v>
      </c>
      <c r="B2509" t="s">
        <v>12472</v>
      </c>
      <c r="C2509" t="s">
        <v>12473</v>
      </c>
      <c r="D2509" s="5">
        <v>44792</v>
      </c>
      <c r="E2509" s="5">
        <v>44722</v>
      </c>
      <c r="F2509" t="s">
        <v>753</v>
      </c>
      <c r="G2509" t="s">
        <v>12474</v>
      </c>
      <c r="H2509" t="s">
        <v>755</v>
      </c>
      <c r="J2509" t="s">
        <v>756</v>
      </c>
      <c r="K2509" t="s">
        <v>756</v>
      </c>
      <c r="L2509" t="s">
        <v>757</v>
      </c>
      <c r="M2509" t="s">
        <v>757</v>
      </c>
      <c r="N2509" t="s">
        <v>756</v>
      </c>
      <c r="O2509" t="s">
        <v>756</v>
      </c>
      <c r="P2509" t="s">
        <v>758</v>
      </c>
      <c r="Q2509" t="s">
        <v>759</v>
      </c>
      <c r="R2509" t="s">
        <v>759</v>
      </c>
      <c r="S2509" t="s">
        <v>757</v>
      </c>
      <c r="T2509" t="s">
        <v>757</v>
      </c>
      <c r="U2509" t="s">
        <v>757</v>
      </c>
      <c r="V2509" t="s">
        <v>904</v>
      </c>
      <c r="W2509" t="s">
        <v>756</v>
      </c>
      <c r="X2509" t="s">
        <v>8238</v>
      </c>
      <c r="Y2509" t="str">
        <f t="shared" si="546"/>
        <v>junio</v>
      </c>
      <c r="Z2509">
        <f>YEAR(BD_PONDERACIONES[[#This Row],[Fecha Ejecución del Ticket]])</f>
        <v>2022</v>
      </c>
      <c r="AA2509" t="str">
        <f t="shared" si="547"/>
        <v>agosto</v>
      </c>
      <c r="AB2509">
        <f>YEAR(BD_PONDERACIONES[[#This Row],[Fecha de Inspección]])</f>
        <v>2022</v>
      </c>
      <c r="AC2509">
        <f t="shared" si="548"/>
        <v>0.5</v>
      </c>
      <c r="AD2509">
        <f t="shared" si="549"/>
        <v>0.5</v>
      </c>
      <c r="AE2509">
        <f t="shared" si="550"/>
        <v>0.5</v>
      </c>
      <c r="AF2509">
        <f t="shared" si="551"/>
        <v>0.5</v>
      </c>
      <c r="AG2509">
        <f t="shared" si="552"/>
        <v>0.5</v>
      </c>
      <c r="AH2509">
        <f t="shared" si="553"/>
        <v>0.5</v>
      </c>
      <c r="AI2509">
        <f t="shared" si="554"/>
        <v>0.25</v>
      </c>
      <c r="AJ2509">
        <f t="shared" si="555"/>
        <v>0.25</v>
      </c>
      <c r="AK2509">
        <f t="shared" si="556"/>
        <v>0.5</v>
      </c>
      <c r="AL2509">
        <f t="shared" si="557"/>
        <v>0.32500000000000001</v>
      </c>
      <c r="AM2509">
        <f t="shared" si="558"/>
        <v>0.5</v>
      </c>
      <c r="AN2509" s="6">
        <f t="shared" si="559"/>
        <v>0.96500000000000008</v>
      </c>
      <c r="AO2509" t="str">
        <f>VLOOKUP(BD_PONDERACIONES[[#This Row],[Comuna]],Tabla3[#All],2,0)</f>
        <v>Florida</v>
      </c>
    </row>
    <row r="2510" spans="1:41" x14ac:dyDescent="0.35">
      <c r="A2510" t="s">
        <v>12475</v>
      </c>
      <c r="B2510" t="s">
        <v>12476</v>
      </c>
      <c r="C2510" t="s">
        <v>12477</v>
      </c>
      <c r="D2510" s="5">
        <v>44792</v>
      </c>
      <c r="E2510" s="5">
        <v>44723</v>
      </c>
      <c r="F2510" t="s">
        <v>753</v>
      </c>
      <c r="G2510" t="s">
        <v>12474</v>
      </c>
      <c r="H2510" t="s">
        <v>755</v>
      </c>
      <c r="J2510" t="s">
        <v>756</v>
      </c>
      <c r="K2510" t="s">
        <v>756</v>
      </c>
      <c r="L2510" t="s">
        <v>757</v>
      </c>
      <c r="M2510" t="s">
        <v>757</v>
      </c>
      <c r="N2510" t="s">
        <v>756</v>
      </c>
      <c r="O2510" t="s">
        <v>756</v>
      </c>
      <c r="P2510" t="s">
        <v>758</v>
      </c>
      <c r="Q2510" t="s">
        <v>759</v>
      </c>
      <c r="R2510" t="s">
        <v>759</v>
      </c>
      <c r="S2510" t="s">
        <v>757</v>
      </c>
      <c r="T2510" t="s">
        <v>757</v>
      </c>
      <c r="U2510" t="s">
        <v>757</v>
      </c>
      <c r="V2510" t="s">
        <v>756</v>
      </c>
      <c r="W2510" t="s">
        <v>768</v>
      </c>
      <c r="X2510" t="s">
        <v>885</v>
      </c>
      <c r="Y2510" t="str">
        <f t="shared" si="546"/>
        <v>junio</v>
      </c>
      <c r="Z2510">
        <f>YEAR(BD_PONDERACIONES[[#This Row],[Fecha Ejecución del Ticket]])</f>
        <v>2022</v>
      </c>
      <c r="AA2510" t="str">
        <f t="shared" si="547"/>
        <v>agosto</v>
      </c>
      <c r="AB2510">
        <f>YEAR(BD_PONDERACIONES[[#This Row],[Fecha de Inspección]])</f>
        <v>2022</v>
      </c>
      <c r="AC2510">
        <f t="shared" si="548"/>
        <v>0.5</v>
      </c>
      <c r="AD2510">
        <f t="shared" si="549"/>
        <v>0.5</v>
      </c>
      <c r="AE2510">
        <f t="shared" si="550"/>
        <v>0.5</v>
      </c>
      <c r="AF2510">
        <f t="shared" si="551"/>
        <v>0.5</v>
      </c>
      <c r="AG2510">
        <f t="shared" si="552"/>
        <v>0.5</v>
      </c>
      <c r="AH2510">
        <f t="shared" si="553"/>
        <v>0.5</v>
      </c>
      <c r="AI2510">
        <f t="shared" si="554"/>
        <v>0.25</v>
      </c>
      <c r="AJ2510">
        <f t="shared" si="555"/>
        <v>0.25</v>
      </c>
      <c r="AK2510">
        <f t="shared" si="556"/>
        <v>0.5</v>
      </c>
      <c r="AL2510">
        <f t="shared" si="557"/>
        <v>0.5</v>
      </c>
      <c r="AM2510">
        <f t="shared" si="558"/>
        <v>0.17499999999999999</v>
      </c>
      <c r="AN2510" s="6">
        <f t="shared" si="559"/>
        <v>0.93500000000000005</v>
      </c>
      <c r="AO2510" t="str">
        <f>VLOOKUP(BD_PONDERACIONES[[#This Row],[Comuna]],Tabla3[#All],2,0)</f>
        <v>Florida</v>
      </c>
    </row>
    <row r="2511" spans="1:41" x14ac:dyDescent="0.35">
      <c r="A2511" t="s">
        <v>12478</v>
      </c>
      <c r="B2511" t="s">
        <v>12479</v>
      </c>
      <c r="C2511" t="s">
        <v>12480</v>
      </c>
      <c r="D2511" s="5">
        <v>44792</v>
      </c>
      <c r="E2511" s="5">
        <v>44721</v>
      </c>
      <c r="F2511" t="s">
        <v>753</v>
      </c>
      <c r="G2511" t="s">
        <v>12481</v>
      </c>
      <c r="H2511" t="s">
        <v>755</v>
      </c>
      <c r="J2511" t="s">
        <v>756</v>
      </c>
      <c r="K2511" t="s">
        <v>756</v>
      </c>
      <c r="L2511" t="s">
        <v>757</v>
      </c>
      <c r="M2511" t="s">
        <v>757</v>
      </c>
      <c r="N2511" t="s">
        <v>756</v>
      </c>
      <c r="O2511" t="s">
        <v>756</v>
      </c>
      <c r="P2511" t="s">
        <v>765</v>
      </c>
      <c r="Q2511" t="s">
        <v>759</v>
      </c>
      <c r="R2511" t="s">
        <v>759</v>
      </c>
      <c r="S2511" t="s">
        <v>757</v>
      </c>
      <c r="T2511" t="s">
        <v>757</v>
      </c>
      <c r="U2511" t="s">
        <v>757</v>
      </c>
      <c r="V2511" t="s">
        <v>756</v>
      </c>
      <c r="W2511" t="s">
        <v>756</v>
      </c>
      <c r="X2511" t="s">
        <v>12482</v>
      </c>
      <c r="Y2511" t="str">
        <f t="shared" si="546"/>
        <v>junio</v>
      </c>
      <c r="Z2511">
        <f>YEAR(BD_PONDERACIONES[[#This Row],[Fecha Ejecución del Ticket]])</f>
        <v>2022</v>
      </c>
      <c r="AA2511" t="str">
        <f t="shared" si="547"/>
        <v>agosto</v>
      </c>
      <c r="AB2511">
        <f>YEAR(BD_PONDERACIONES[[#This Row],[Fecha de Inspección]])</f>
        <v>2022</v>
      </c>
      <c r="AC2511">
        <f t="shared" si="548"/>
        <v>0.5</v>
      </c>
      <c r="AD2511">
        <f t="shared" si="549"/>
        <v>0.5</v>
      </c>
      <c r="AE2511">
        <f t="shared" si="550"/>
        <v>0.5</v>
      </c>
      <c r="AF2511">
        <f t="shared" si="551"/>
        <v>0.5</v>
      </c>
      <c r="AG2511">
        <f t="shared" si="552"/>
        <v>0.5</v>
      </c>
      <c r="AH2511">
        <f t="shared" si="553"/>
        <v>0.5</v>
      </c>
      <c r="AI2511">
        <f t="shared" si="554"/>
        <v>0.25</v>
      </c>
      <c r="AJ2511">
        <f t="shared" si="555"/>
        <v>0.25</v>
      </c>
      <c r="AK2511">
        <f t="shared" si="556"/>
        <v>0.5</v>
      </c>
      <c r="AL2511">
        <f t="shared" si="557"/>
        <v>0.5</v>
      </c>
      <c r="AM2511">
        <f t="shared" si="558"/>
        <v>0.5</v>
      </c>
      <c r="AN2511" s="6">
        <f t="shared" si="559"/>
        <v>1</v>
      </c>
      <c r="AO2511" t="str">
        <f>VLOOKUP(BD_PONDERACIONES[[#This Row],[Comuna]],Tabla3[#All],2,0)</f>
        <v>Florida</v>
      </c>
    </row>
    <row r="2512" spans="1:41" x14ac:dyDescent="0.35">
      <c r="A2512" t="s">
        <v>12483</v>
      </c>
      <c r="B2512" t="s">
        <v>12484</v>
      </c>
      <c r="C2512" t="s">
        <v>12485</v>
      </c>
      <c r="D2512" s="5">
        <v>44792</v>
      </c>
      <c r="E2512" s="5">
        <v>44725</v>
      </c>
      <c r="F2512" t="s">
        <v>753</v>
      </c>
      <c r="G2512" t="s">
        <v>12486</v>
      </c>
      <c r="H2512" t="s">
        <v>755</v>
      </c>
      <c r="J2512" t="s">
        <v>756</v>
      </c>
      <c r="K2512" t="s">
        <v>756</v>
      </c>
      <c r="L2512" t="s">
        <v>757</v>
      </c>
      <c r="M2512" t="s">
        <v>757</v>
      </c>
      <c r="N2512" t="s">
        <v>756</v>
      </c>
      <c r="O2512" t="s">
        <v>756</v>
      </c>
      <c r="P2512" t="s">
        <v>758</v>
      </c>
      <c r="Q2512" t="s">
        <v>759</v>
      </c>
      <c r="R2512" t="s">
        <v>759</v>
      </c>
      <c r="S2512" t="s">
        <v>757</v>
      </c>
      <c r="T2512" t="s">
        <v>757</v>
      </c>
      <c r="U2512" t="s">
        <v>757</v>
      </c>
      <c r="V2512" t="s">
        <v>768</v>
      </c>
      <c r="W2512" t="s">
        <v>768</v>
      </c>
      <c r="X2512" t="s">
        <v>885</v>
      </c>
      <c r="Y2512" t="str">
        <f t="shared" si="546"/>
        <v>junio</v>
      </c>
      <c r="Z2512">
        <f>YEAR(BD_PONDERACIONES[[#This Row],[Fecha Ejecución del Ticket]])</f>
        <v>2022</v>
      </c>
      <c r="AA2512" t="str">
        <f t="shared" si="547"/>
        <v>agosto</v>
      </c>
      <c r="AB2512">
        <f>YEAR(BD_PONDERACIONES[[#This Row],[Fecha de Inspección]])</f>
        <v>2022</v>
      </c>
      <c r="AC2512">
        <f t="shared" si="548"/>
        <v>0.5</v>
      </c>
      <c r="AD2512">
        <f t="shared" si="549"/>
        <v>0.5</v>
      </c>
      <c r="AE2512">
        <f t="shared" si="550"/>
        <v>0.5</v>
      </c>
      <c r="AF2512">
        <f t="shared" si="551"/>
        <v>0.5</v>
      </c>
      <c r="AG2512">
        <f t="shared" si="552"/>
        <v>0.5</v>
      </c>
      <c r="AH2512">
        <f t="shared" si="553"/>
        <v>0.5</v>
      </c>
      <c r="AI2512">
        <f t="shared" si="554"/>
        <v>0.25</v>
      </c>
      <c r="AJ2512">
        <f t="shared" si="555"/>
        <v>0.25</v>
      </c>
      <c r="AK2512">
        <f t="shared" si="556"/>
        <v>0.5</v>
      </c>
      <c r="AL2512">
        <f t="shared" si="557"/>
        <v>0.17499999999999999</v>
      </c>
      <c r="AM2512">
        <f t="shared" si="558"/>
        <v>0.17499999999999999</v>
      </c>
      <c r="AN2512" s="6">
        <f t="shared" si="559"/>
        <v>0.87</v>
      </c>
      <c r="AO2512" t="str">
        <f>VLOOKUP(BD_PONDERACIONES[[#This Row],[Comuna]],Tabla3[#All],2,0)</f>
        <v>Florida</v>
      </c>
    </row>
    <row r="2513" spans="1:41" x14ac:dyDescent="0.35">
      <c r="A2513" t="s">
        <v>12487</v>
      </c>
      <c r="B2513" t="s">
        <v>12488</v>
      </c>
      <c r="C2513" t="s">
        <v>12489</v>
      </c>
      <c r="D2513" s="5">
        <v>44792</v>
      </c>
      <c r="E2513" s="5">
        <v>44718</v>
      </c>
      <c r="F2513" t="s">
        <v>753</v>
      </c>
      <c r="G2513" t="s">
        <v>12490</v>
      </c>
      <c r="H2513" t="s">
        <v>755</v>
      </c>
      <c r="J2513" t="s">
        <v>756</v>
      </c>
      <c r="K2513" t="s">
        <v>756</v>
      </c>
      <c r="L2513" t="s">
        <v>757</v>
      </c>
      <c r="M2513" t="s">
        <v>757</v>
      </c>
      <c r="N2513" t="s">
        <v>756</v>
      </c>
      <c r="O2513" t="s">
        <v>756</v>
      </c>
      <c r="P2513" t="s">
        <v>758</v>
      </c>
      <c r="Q2513" t="s">
        <v>759</v>
      </c>
      <c r="R2513" t="s">
        <v>759</v>
      </c>
      <c r="S2513" t="s">
        <v>757</v>
      </c>
      <c r="T2513" t="s">
        <v>757</v>
      </c>
      <c r="U2513" t="s">
        <v>757</v>
      </c>
      <c r="V2513" t="s">
        <v>756</v>
      </c>
      <c r="W2513" t="s">
        <v>756</v>
      </c>
      <c r="X2513" t="s">
        <v>7623</v>
      </c>
      <c r="Y2513" t="str">
        <f t="shared" si="546"/>
        <v>junio</v>
      </c>
      <c r="Z2513">
        <f>YEAR(BD_PONDERACIONES[[#This Row],[Fecha Ejecución del Ticket]])</f>
        <v>2022</v>
      </c>
      <c r="AA2513" t="str">
        <f t="shared" si="547"/>
        <v>agosto</v>
      </c>
      <c r="AB2513">
        <f>YEAR(BD_PONDERACIONES[[#This Row],[Fecha de Inspección]])</f>
        <v>2022</v>
      </c>
      <c r="AC2513">
        <f t="shared" si="548"/>
        <v>0.5</v>
      </c>
      <c r="AD2513">
        <f t="shared" si="549"/>
        <v>0.5</v>
      </c>
      <c r="AE2513">
        <f t="shared" si="550"/>
        <v>0.5</v>
      </c>
      <c r="AF2513">
        <f t="shared" si="551"/>
        <v>0.5</v>
      </c>
      <c r="AG2513">
        <f t="shared" si="552"/>
        <v>0.5</v>
      </c>
      <c r="AH2513">
        <f t="shared" si="553"/>
        <v>0.5</v>
      </c>
      <c r="AI2513">
        <f t="shared" si="554"/>
        <v>0.25</v>
      </c>
      <c r="AJ2513">
        <f t="shared" si="555"/>
        <v>0.25</v>
      </c>
      <c r="AK2513">
        <f t="shared" si="556"/>
        <v>0.5</v>
      </c>
      <c r="AL2513">
        <f t="shared" si="557"/>
        <v>0.5</v>
      </c>
      <c r="AM2513">
        <f t="shared" si="558"/>
        <v>0.5</v>
      </c>
      <c r="AN2513" s="6">
        <f t="shared" si="559"/>
        <v>1</v>
      </c>
      <c r="AO2513" t="str">
        <f>VLOOKUP(BD_PONDERACIONES[[#This Row],[Comuna]],Tabla3[#All],2,0)</f>
        <v>Florida</v>
      </c>
    </row>
    <row r="2514" spans="1:41" x14ac:dyDescent="0.35">
      <c r="A2514" t="s">
        <v>12491</v>
      </c>
      <c r="B2514" t="s">
        <v>12492</v>
      </c>
      <c r="C2514" t="s">
        <v>12493</v>
      </c>
      <c r="D2514" s="5">
        <v>44792</v>
      </c>
      <c r="E2514" s="5">
        <v>44725</v>
      </c>
      <c r="F2514" t="s">
        <v>753</v>
      </c>
      <c r="G2514" t="s">
        <v>12494</v>
      </c>
      <c r="H2514" t="s">
        <v>755</v>
      </c>
      <c r="J2514" t="s">
        <v>756</v>
      </c>
      <c r="K2514" t="s">
        <v>756</v>
      </c>
      <c r="L2514" t="s">
        <v>757</v>
      </c>
      <c r="M2514" t="s">
        <v>757</v>
      </c>
      <c r="N2514" t="s">
        <v>756</v>
      </c>
      <c r="O2514" t="s">
        <v>756</v>
      </c>
      <c r="P2514" t="s">
        <v>758</v>
      </c>
      <c r="Q2514" t="s">
        <v>759</v>
      </c>
      <c r="R2514" t="s">
        <v>759</v>
      </c>
      <c r="S2514" t="s">
        <v>757</v>
      </c>
      <c r="T2514" t="s">
        <v>757</v>
      </c>
      <c r="U2514" t="s">
        <v>757</v>
      </c>
      <c r="V2514" t="s">
        <v>904</v>
      </c>
      <c r="W2514" t="s">
        <v>768</v>
      </c>
      <c r="X2514" t="s">
        <v>7623</v>
      </c>
      <c r="Y2514" t="str">
        <f t="shared" si="546"/>
        <v>junio</v>
      </c>
      <c r="Z2514">
        <f>YEAR(BD_PONDERACIONES[[#This Row],[Fecha Ejecución del Ticket]])</f>
        <v>2022</v>
      </c>
      <c r="AA2514" t="str">
        <f t="shared" si="547"/>
        <v>agosto</v>
      </c>
      <c r="AB2514">
        <f>YEAR(BD_PONDERACIONES[[#This Row],[Fecha de Inspección]])</f>
        <v>2022</v>
      </c>
      <c r="AC2514">
        <f t="shared" si="548"/>
        <v>0.5</v>
      </c>
      <c r="AD2514">
        <f t="shared" si="549"/>
        <v>0.5</v>
      </c>
      <c r="AE2514">
        <f t="shared" si="550"/>
        <v>0.5</v>
      </c>
      <c r="AF2514">
        <f t="shared" si="551"/>
        <v>0.5</v>
      </c>
      <c r="AG2514">
        <f t="shared" si="552"/>
        <v>0.5</v>
      </c>
      <c r="AH2514">
        <f t="shared" si="553"/>
        <v>0.5</v>
      </c>
      <c r="AI2514">
        <f t="shared" si="554"/>
        <v>0.25</v>
      </c>
      <c r="AJ2514">
        <f t="shared" si="555"/>
        <v>0.25</v>
      </c>
      <c r="AK2514">
        <f t="shared" si="556"/>
        <v>0.5</v>
      </c>
      <c r="AL2514">
        <f t="shared" si="557"/>
        <v>0.32500000000000001</v>
      </c>
      <c r="AM2514">
        <f t="shared" si="558"/>
        <v>0.17499999999999999</v>
      </c>
      <c r="AN2514" s="6">
        <f t="shared" si="559"/>
        <v>0.9</v>
      </c>
      <c r="AO2514" t="str">
        <f>VLOOKUP(BD_PONDERACIONES[[#This Row],[Comuna]],Tabla3[#All],2,0)</f>
        <v>Florida</v>
      </c>
    </row>
    <row r="2515" spans="1:41" x14ac:dyDescent="0.35">
      <c r="A2515" t="s">
        <v>12495</v>
      </c>
      <c r="B2515" t="s">
        <v>12496</v>
      </c>
      <c r="C2515" t="s">
        <v>12497</v>
      </c>
      <c r="D2515" s="5">
        <v>44792</v>
      </c>
      <c r="E2515" s="5">
        <v>44716</v>
      </c>
      <c r="F2515" t="s">
        <v>753</v>
      </c>
      <c r="G2515" t="s">
        <v>12498</v>
      </c>
      <c r="H2515" t="s">
        <v>755</v>
      </c>
      <c r="J2515" t="s">
        <v>756</v>
      </c>
      <c r="K2515" t="s">
        <v>756</v>
      </c>
      <c r="L2515" t="s">
        <v>773</v>
      </c>
      <c r="M2515" t="s">
        <v>773</v>
      </c>
      <c r="N2515" t="s">
        <v>756</v>
      </c>
      <c r="O2515" t="s">
        <v>756</v>
      </c>
      <c r="P2515" t="s">
        <v>765</v>
      </c>
      <c r="Q2515" t="s">
        <v>12499</v>
      </c>
      <c r="R2515" t="s">
        <v>12500</v>
      </c>
      <c r="S2515" t="s">
        <v>756</v>
      </c>
      <c r="T2515" t="s">
        <v>756</v>
      </c>
      <c r="U2515" t="s">
        <v>756</v>
      </c>
      <c r="V2515" t="s">
        <v>756</v>
      </c>
      <c r="W2515" t="s">
        <v>768</v>
      </c>
      <c r="X2515" t="s">
        <v>12501</v>
      </c>
      <c r="Y2515" t="str">
        <f t="shared" si="546"/>
        <v>junio</v>
      </c>
      <c r="Z2515">
        <f>YEAR(BD_PONDERACIONES[[#This Row],[Fecha Ejecución del Ticket]])</f>
        <v>2022</v>
      </c>
      <c r="AA2515" t="str">
        <f t="shared" si="547"/>
        <v>agosto</v>
      </c>
      <c r="AB2515">
        <f>YEAR(BD_PONDERACIONES[[#This Row],[Fecha de Inspección]])</f>
        <v>2022</v>
      </c>
      <c r="AC2515">
        <f t="shared" si="548"/>
        <v>0.5</v>
      </c>
      <c r="AD2515">
        <f t="shared" si="549"/>
        <v>0.5</v>
      </c>
      <c r="AE2515">
        <f t="shared" si="550"/>
        <v>0</v>
      </c>
      <c r="AF2515">
        <f t="shared" si="551"/>
        <v>0</v>
      </c>
      <c r="AG2515">
        <f t="shared" si="552"/>
        <v>0.5</v>
      </c>
      <c r="AH2515">
        <f t="shared" si="553"/>
        <v>0.5</v>
      </c>
      <c r="AI2515">
        <f t="shared" si="554"/>
        <v>0.25</v>
      </c>
      <c r="AJ2515">
        <f t="shared" si="555"/>
        <v>0.25</v>
      </c>
      <c r="AK2515">
        <f t="shared" si="556"/>
        <v>0.5</v>
      </c>
      <c r="AL2515">
        <f t="shared" si="557"/>
        <v>0.5</v>
      </c>
      <c r="AM2515">
        <f t="shared" si="558"/>
        <v>0.17499999999999999</v>
      </c>
      <c r="AN2515" s="6">
        <f t="shared" si="559"/>
        <v>0.63500000000000001</v>
      </c>
      <c r="AO2515" t="str">
        <f>VLOOKUP(BD_PONDERACIONES[[#This Row],[Comuna]],Tabla3[#All],2,0)</f>
        <v>Florida</v>
      </c>
    </row>
    <row r="2516" spans="1:41" x14ac:dyDescent="0.35">
      <c r="A2516" t="s">
        <v>12502</v>
      </c>
      <c r="B2516" t="s">
        <v>12503</v>
      </c>
      <c r="C2516" t="s">
        <v>12504</v>
      </c>
      <c r="D2516" s="5">
        <v>44792</v>
      </c>
      <c r="E2516" s="5">
        <v>44716</v>
      </c>
      <c r="F2516" t="s">
        <v>753</v>
      </c>
      <c r="G2516" t="s">
        <v>12505</v>
      </c>
      <c r="H2516" t="s">
        <v>755</v>
      </c>
      <c r="J2516" t="s">
        <v>756</v>
      </c>
      <c r="K2516" t="s">
        <v>756</v>
      </c>
      <c r="L2516" t="s">
        <v>773</v>
      </c>
      <c r="M2516" t="s">
        <v>773</v>
      </c>
      <c r="N2516" t="s">
        <v>756</v>
      </c>
      <c r="O2516" t="s">
        <v>756</v>
      </c>
      <c r="P2516" t="s">
        <v>765</v>
      </c>
      <c r="Q2516" t="s">
        <v>759</v>
      </c>
      <c r="R2516" t="s">
        <v>759</v>
      </c>
      <c r="S2516" t="s">
        <v>757</v>
      </c>
      <c r="T2516" t="s">
        <v>757</v>
      </c>
      <c r="U2516" t="s">
        <v>756</v>
      </c>
      <c r="V2516" t="s">
        <v>756</v>
      </c>
      <c r="W2516" t="s">
        <v>768</v>
      </c>
      <c r="X2516" t="s">
        <v>12506</v>
      </c>
      <c r="Y2516" t="str">
        <f t="shared" si="546"/>
        <v>junio</v>
      </c>
      <c r="Z2516">
        <f>YEAR(BD_PONDERACIONES[[#This Row],[Fecha Ejecución del Ticket]])</f>
        <v>2022</v>
      </c>
      <c r="AA2516" t="str">
        <f t="shared" si="547"/>
        <v>agosto</v>
      </c>
      <c r="AB2516">
        <f>YEAR(BD_PONDERACIONES[[#This Row],[Fecha de Inspección]])</f>
        <v>2022</v>
      </c>
      <c r="AC2516">
        <f t="shared" si="548"/>
        <v>0.5</v>
      </c>
      <c r="AD2516">
        <f t="shared" si="549"/>
        <v>0.5</v>
      </c>
      <c r="AE2516">
        <f t="shared" si="550"/>
        <v>0</v>
      </c>
      <c r="AF2516">
        <f t="shared" si="551"/>
        <v>0</v>
      </c>
      <c r="AG2516">
        <f t="shared" si="552"/>
        <v>0.5</v>
      </c>
      <c r="AH2516">
        <f t="shared" si="553"/>
        <v>0.5</v>
      </c>
      <c r="AI2516">
        <f t="shared" si="554"/>
        <v>0.25</v>
      </c>
      <c r="AJ2516">
        <f t="shared" si="555"/>
        <v>0.25</v>
      </c>
      <c r="AK2516">
        <f t="shared" si="556"/>
        <v>0.5</v>
      </c>
      <c r="AL2516">
        <f t="shared" si="557"/>
        <v>0.5</v>
      </c>
      <c r="AM2516">
        <f t="shared" si="558"/>
        <v>0.17499999999999999</v>
      </c>
      <c r="AN2516" s="6">
        <f t="shared" si="559"/>
        <v>0.63500000000000001</v>
      </c>
      <c r="AO2516" t="str">
        <f>VLOOKUP(BD_PONDERACIONES[[#This Row],[Comuna]],Tabla3[#All],2,0)</f>
        <v>Florida</v>
      </c>
    </row>
    <row r="2517" spans="1:41" x14ac:dyDescent="0.35">
      <c r="A2517" t="s">
        <v>12507</v>
      </c>
      <c r="B2517" t="s">
        <v>12508</v>
      </c>
      <c r="C2517" t="s">
        <v>12509</v>
      </c>
      <c r="D2517" s="5">
        <v>44792</v>
      </c>
      <c r="E2517" s="5">
        <v>44715</v>
      </c>
      <c r="F2517" t="s">
        <v>753</v>
      </c>
      <c r="G2517" t="s">
        <v>12510</v>
      </c>
      <c r="H2517" t="s">
        <v>755</v>
      </c>
      <c r="J2517" t="s">
        <v>756</v>
      </c>
      <c r="K2517" t="s">
        <v>756</v>
      </c>
      <c r="L2517" t="s">
        <v>756</v>
      </c>
      <c r="M2517" t="s">
        <v>756</v>
      </c>
      <c r="N2517" t="s">
        <v>756</v>
      </c>
      <c r="O2517" t="s">
        <v>756</v>
      </c>
      <c r="P2517" t="s">
        <v>758</v>
      </c>
      <c r="Q2517" t="s">
        <v>759</v>
      </c>
      <c r="R2517" t="s">
        <v>759</v>
      </c>
      <c r="S2517" t="s">
        <v>757</v>
      </c>
      <c r="T2517" t="s">
        <v>757</v>
      </c>
      <c r="U2517" t="s">
        <v>757</v>
      </c>
      <c r="V2517" t="s">
        <v>756</v>
      </c>
      <c r="W2517" t="s">
        <v>756</v>
      </c>
      <c r="X2517" t="s">
        <v>12511</v>
      </c>
      <c r="Y2517" t="str">
        <f t="shared" si="546"/>
        <v>junio</v>
      </c>
      <c r="Z2517">
        <f>YEAR(BD_PONDERACIONES[[#This Row],[Fecha Ejecución del Ticket]])</f>
        <v>2022</v>
      </c>
      <c r="AA2517" t="str">
        <f t="shared" si="547"/>
        <v>agosto</v>
      </c>
      <c r="AB2517">
        <f>YEAR(BD_PONDERACIONES[[#This Row],[Fecha de Inspección]])</f>
        <v>2022</v>
      </c>
      <c r="AC2517">
        <f t="shared" si="548"/>
        <v>0.5</v>
      </c>
      <c r="AD2517">
        <f t="shared" si="549"/>
        <v>0.5</v>
      </c>
      <c r="AE2517">
        <f t="shared" si="550"/>
        <v>0.5</v>
      </c>
      <c r="AF2517">
        <f t="shared" si="551"/>
        <v>0.5</v>
      </c>
      <c r="AG2517">
        <f t="shared" si="552"/>
        <v>0.5</v>
      </c>
      <c r="AH2517">
        <f t="shared" si="553"/>
        <v>0.5</v>
      </c>
      <c r="AI2517">
        <f t="shared" si="554"/>
        <v>0.25</v>
      </c>
      <c r="AJ2517">
        <f t="shared" si="555"/>
        <v>0.25</v>
      </c>
      <c r="AK2517">
        <f t="shared" si="556"/>
        <v>0.5</v>
      </c>
      <c r="AL2517">
        <f t="shared" si="557"/>
        <v>0.5</v>
      </c>
      <c r="AM2517">
        <f t="shared" si="558"/>
        <v>0.5</v>
      </c>
      <c r="AN2517" s="6">
        <f t="shared" si="559"/>
        <v>1</v>
      </c>
      <c r="AO2517" t="str">
        <f>VLOOKUP(BD_PONDERACIONES[[#This Row],[Comuna]],Tabla3[#All],2,0)</f>
        <v>Florida</v>
      </c>
    </row>
    <row r="2518" spans="1:41" x14ac:dyDescent="0.35">
      <c r="A2518" t="s">
        <v>12512</v>
      </c>
      <c r="B2518" t="s">
        <v>12513</v>
      </c>
      <c r="C2518" t="s">
        <v>12514</v>
      </c>
      <c r="D2518" s="5">
        <v>44792</v>
      </c>
      <c r="E2518" s="5">
        <v>44737</v>
      </c>
      <c r="F2518" t="s">
        <v>763</v>
      </c>
      <c r="G2518" t="s">
        <v>12515</v>
      </c>
      <c r="H2518" t="s">
        <v>755</v>
      </c>
      <c r="J2518" t="s">
        <v>756</v>
      </c>
      <c r="K2518" t="s">
        <v>756</v>
      </c>
      <c r="L2518" t="s">
        <v>757</v>
      </c>
      <c r="M2518" t="s">
        <v>757</v>
      </c>
      <c r="N2518" t="s">
        <v>756</v>
      </c>
      <c r="O2518" t="s">
        <v>756</v>
      </c>
      <c r="P2518" t="s">
        <v>758</v>
      </c>
      <c r="Q2518" t="s">
        <v>759</v>
      </c>
      <c r="R2518" t="s">
        <v>759</v>
      </c>
      <c r="S2518" t="s">
        <v>757</v>
      </c>
      <c r="T2518" t="s">
        <v>757</v>
      </c>
      <c r="U2518" t="s">
        <v>757</v>
      </c>
      <c r="V2518" t="s">
        <v>756</v>
      </c>
      <c r="W2518" t="s">
        <v>756</v>
      </c>
      <c r="X2518" t="s">
        <v>12516</v>
      </c>
      <c r="Y2518" t="str">
        <f t="shared" si="546"/>
        <v>junio</v>
      </c>
      <c r="Z2518">
        <f>YEAR(BD_PONDERACIONES[[#This Row],[Fecha Ejecución del Ticket]])</f>
        <v>2022</v>
      </c>
      <c r="AA2518" t="str">
        <f t="shared" si="547"/>
        <v>agosto</v>
      </c>
      <c r="AB2518">
        <f>YEAR(BD_PONDERACIONES[[#This Row],[Fecha de Inspección]])</f>
        <v>2022</v>
      </c>
      <c r="AC2518">
        <f t="shared" si="548"/>
        <v>0.5</v>
      </c>
      <c r="AD2518">
        <f t="shared" si="549"/>
        <v>0.5</v>
      </c>
      <c r="AE2518">
        <f t="shared" si="550"/>
        <v>0.5</v>
      </c>
      <c r="AF2518">
        <f t="shared" si="551"/>
        <v>0.5</v>
      </c>
      <c r="AG2518">
        <f t="shared" si="552"/>
        <v>0.5</v>
      </c>
      <c r="AH2518">
        <f t="shared" si="553"/>
        <v>0.5</v>
      </c>
      <c r="AI2518">
        <f t="shared" si="554"/>
        <v>0.25</v>
      </c>
      <c r="AJ2518">
        <f t="shared" si="555"/>
        <v>0.25</v>
      </c>
      <c r="AK2518">
        <f t="shared" si="556"/>
        <v>0.5</v>
      </c>
      <c r="AL2518">
        <f t="shared" si="557"/>
        <v>0.5</v>
      </c>
      <c r="AM2518">
        <f t="shared" si="558"/>
        <v>0.5</v>
      </c>
      <c r="AN2518" s="6">
        <f t="shared" si="559"/>
        <v>1</v>
      </c>
      <c r="AO2518" t="str">
        <f>VLOOKUP(BD_PONDERACIONES[[#This Row],[Comuna]],Tabla3[#All],2,0)</f>
        <v>Florida</v>
      </c>
    </row>
    <row r="2519" spans="1:41" x14ac:dyDescent="0.35">
      <c r="A2519" t="s">
        <v>12517</v>
      </c>
      <c r="B2519" t="s">
        <v>12518</v>
      </c>
      <c r="C2519" t="s">
        <v>12519</v>
      </c>
      <c r="D2519" s="5">
        <v>44792</v>
      </c>
      <c r="E2519" s="5">
        <v>44736</v>
      </c>
      <c r="F2519" t="s">
        <v>763</v>
      </c>
      <c r="G2519" t="s">
        <v>12520</v>
      </c>
      <c r="H2519" t="s">
        <v>755</v>
      </c>
      <c r="J2519" t="s">
        <v>756</v>
      </c>
      <c r="K2519" t="s">
        <v>756</v>
      </c>
      <c r="L2519" t="s">
        <v>757</v>
      </c>
      <c r="M2519" t="s">
        <v>757</v>
      </c>
      <c r="N2519" t="s">
        <v>756</v>
      </c>
      <c r="O2519" t="s">
        <v>756</v>
      </c>
      <c r="P2519" t="s">
        <v>758</v>
      </c>
      <c r="Q2519" t="s">
        <v>759</v>
      </c>
      <c r="R2519" t="s">
        <v>759</v>
      </c>
      <c r="S2519" t="s">
        <v>757</v>
      </c>
      <c r="T2519" t="s">
        <v>757</v>
      </c>
      <c r="U2519" t="s">
        <v>757</v>
      </c>
      <c r="V2519" t="s">
        <v>756</v>
      </c>
      <c r="W2519" t="s">
        <v>768</v>
      </c>
      <c r="X2519" t="s">
        <v>12521</v>
      </c>
      <c r="Y2519" t="str">
        <f t="shared" si="546"/>
        <v>junio</v>
      </c>
      <c r="Z2519">
        <f>YEAR(BD_PONDERACIONES[[#This Row],[Fecha Ejecución del Ticket]])</f>
        <v>2022</v>
      </c>
      <c r="AA2519" t="str">
        <f t="shared" si="547"/>
        <v>agosto</v>
      </c>
      <c r="AB2519">
        <f>YEAR(BD_PONDERACIONES[[#This Row],[Fecha de Inspección]])</f>
        <v>2022</v>
      </c>
      <c r="AC2519">
        <f t="shared" si="548"/>
        <v>0.5</v>
      </c>
      <c r="AD2519">
        <f t="shared" si="549"/>
        <v>0.5</v>
      </c>
      <c r="AE2519">
        <f t="shared" si="550"/>
        <v>0.5</v>
      </c>
      <c r="AF2519">
        <f t="shared" si="551"/>
        <v>0.5</v>
      </c>
      <c r="AG2519">
        <f t="shared" si="552"/>
        <v>0.5</v>
      </c>
      <c r="AH2519">
        <f t="shared" si="553"/>
        <v>0.5</v>
      </c>
      <c r="AI2519">
        <f t="shared" si="554"/>
        <v>0.25</v>
      </c>
      <c r="AJ2519">
        <f t="shared" si="555"/>
        <v>0.25</v>
      </c>
      <c r="AK2519">
        <f t="shared" si="556"/>
        <v>0.5</v>
      </c>
      <c r="AL2519">
        <f t="shared" si="557"/>
        <v>0.5</v>
      </c>
      <c r="AM2519">
        <f t="shared" si="558"/>
        <v>0.17499999999999999</v>
      </c>
      <c r="AN2519" s="6">
        <f t="shared" si="559"/>
        <v>0.93500000000000005</v>
      </c>
      <c r="AO2519" t="str">
        <f>VLOOKUP(BD_PONDERACIONES[[#This Row],[Comuna]],Tabla3[#All],2,0)</f>
        <v>Florida</v>
      </c>
    </row>
    <row r="2520" spans="1:41" x14ac:dyDescent="0.35">
      <c r="A2520" t="s">
        <v>12522</v>
      </c>
      <c r="B2520" t="s">
        <v>12523</v>
      </c>
      <c r="C2520" t="s">
        <v>12524</v>
      </c>
      <c r="D2520" s="5">
        <v>44792</v>
      </c>
      <c r="E2520" s="5">
        <v>44736</v>
      </c>
      <c r="F2520" t="s">
        <v>763</v>
      </c>
      <c r="G2520" t="s">
        <v>12525</v>
      </c>
      <c r="H2520" t="s">
        <v>755</v>
      </c>
      <c r="J2520" t="s">
        <v>756</v>
      </c>
      <c r="K2520" t="s">
        <v>756</v>
      </c>
      <c r="L2520" t="s">
        <v>757</v>
      </c>
      <c r="M2520" t="s">
        <v>757</v>
      </c>
      <c r="N2520" t="s">
        <v>756</v>
      </c>
      <c r="O2520" t="s">
        <v>756</v>
      </c>
      <c r="P2520" t="s">
        <v>758</v>
      </c>
      <c r="Q2520" t="s">
        <v>759</v>
      </c>
      <c r="R2520" t="s">
        <v>759</v>
      </c>
      <c r="S2520" t="s">
        <v>757</v>
      </c>
      <c r="T2520" t="s">
        <v>757</v>
      </c>
      <c r="U2520" t="s">
        <v>757</v>
      </c>
      <c r="V2520" t="s">
        <v>773</v>
      </c>
      <c r="W2520" t="s">
        <v>773</v>
      </c>
      <c r="X2520" t="s">
        <v>12526</v>
      </c>
      <c r="Y2520" t="str">
        <f t="shared" si="546"/>
        <v>junio</v>
      </c>
      <c r="Z2520">
        <f>YEAR(BD_PONDERACIONES[[#This Row],[Fecha Ejecución del Ticket]])</f>
        <v>2022</v>
      </c>
      <c r="AA2520" t="str">
        <f t="shared" si="547"/>
        <v>agosto</v>
      </c>
      <c r="AB2520">
        <f>YEAR(BD_PONDERACIONES[[#This Row],[Fecha de Inspección]])</f>
        <v>2022</v>
      </c>
      <c r="AC2520">
        <f t="shared" si="548"/>
        <v>0.5</v>
      </c>
      <c r="AD2520">
        <f t="shared" si="549"/>
        <v>0.5</v>
      </c>
      <c r="AE2520">
        <f t="shared" si="550"/>
        <v>0.5</v>
      </c>
      <c r="AF2520">
        <f t="shared" si="551"/>
        <v>0.5</v>
      </c>
      <c r="AG2520">
        <f t="shared" si="552"/>
        <v>0.5</v>
      </c>
      <c r="AH2520">
        <f t="shared" si="553"/>
        <v>0.5</v>
      </c>
      <c r="AI2520">
        <f t="shared" si="554"/>
        <v>0.25</v>
      </c>
      <c r="AJ2520">
        <f t="shared" si="555"/>
        <v>0.25</v>
      </c>
      <c r="AK2520">
        <f t="shared" si="556"/>
        <v>0.5</v>
      </c>
      <c r="AL2520">
        <f t="shared" si="557"/>
        <v>0</v>
      </c>
      <c r="AM2520">
        <f t="shared" si="558"/>
        <v>0</v>
      </c>
      <c r="AN2520" s="6">
        <f t="shared" si="559"/>
        <v>0.8</v>
      </c>
      <c r="AO2520" t="str">
        <f>VLOOKUP(BD_PONDERACIONES[[#This Row],[Comuna]],Tabla3[#All],2,0)</f>
        <v>Florida</v>
      </c>
    </row>
    <row r="2521" spans="1:41" x14ac:dyDescent="0.35">
      <c r="A2521" t="s">
        <v>12527</v>
      </c>
      <c r="B2521" t="s">
        <v>12528</v>
      </c>
      <c r="C2521" t="s">
        <v>12529</v>
      </c>
      <c r="D2521" s="5">
        <v>44792</v>
      </c>
      <c r="E2521" s="5">
        <v>44730</v>
      </c>
      <c r="F2521" t="s">
        <v>763</v>
      </c>
      <c r="G2521" t="s">
        <v>12530</v>
      </c>
      <c r="H2521" t="s">
        <v>755</v>
      </c>
      <c r="J2521" t="s">
        <v>756</v>
      </c>
      <c r="K2521" t="s">
        <v>756</v>
      </c>
      <c r="L2521" t="s">
        <v>757</v>
      </c>
      <c r="M2521" t="s">
        <v>757</v>
      </c>
      <c r="N2521" t="s">
        <v>756</v>
      </c>
      <c r="O2521" t="s">
        <v>756</v>
      </c>
      <c r="P2521" t="s">
        <v>758</v>
      </c>
      <c r="Q2521" t="s">
        <v>759</v>
      </c>
      <c r="R2521" t="s">
        <v>759</v>
      </c>
      <c r="S2521" t="s">
        <v>757</v>
      </c>
      <c r="T2521" t="s">
        <v>757</v>
      </c>
      <c r="U2521" t="s">
        <v>757</v>
      </c>
      <c r="V2521" t="s">
        <v>756</v>
      </c>
      <c r="W2521" t="s">
        <v>768</v>
      </c>
      <c r="X2521" t="s">
        <v>12421</v>
      </c>
      <c r="Y2521" t="str">
        <f t="shared" si="546"/>
        <v>junio</v>
      </c>
      <c r="Z2521">
        <f>YEAR(BD_PONDERACIONES[[#This Row],[Fecha Ejecución del Ticket]])</f>
        <v>2022</v>
      </c>
      <c r="AA2521" t="str">
        <f t="shared" si="547"/>
        <v>agosto</v>
      </c>
      <c r="AB2521">
        <f>YEAR(BD_PONDERACIONES[[#This Row],[Fecha de Inspección]])</f>
        <v>2022</v>
      </c>
      <c r="AC2521">
        <f t="shared" si="548"/>
        <v>0.5</v>
      </c>
      <c r="AD2521">
        <f t="shared" si="549"/>
        <v>0.5</v>
      </c>
      <c r="AE2521">
        <f t="shared" si="550"/>
        <v>0.5</v>
      </c>
      <c r="AF2521">
        <f t="shared" si="551"/>
        <v>0.5</v>
      </c>
      <c r="AG2521">
        <f t="shared" si="552"/>
        <v>0.5</v>
      </c>
      <c r="AH2521">
        <f t="shared" si="553"/>
        <v>0.5</v>
      </c>
      <c r="AI2521">
        <f t="shared" si="554"/>
        <v>0.25</v>
      </c>
      <c r="AJ2521">
        <f t="shared" si="555"/>
        <v>0.25</v>
      </c>
      <c r="AK2521">
        <f t="shared" si="556"/>
        <v>0.5</v>
      </c>
      <c r="AL2521">
        <f t="shared" si="557"/>
        <v>0.5</v>
      </c>
      <c r="AM2521">
        <f t="shared" si="558"/>
        <v>0.17499999999999999</v>
      </c>
      <c r="AN2521" s="6">
        <f t="shared" si="559"/>
        <v>0.93500000000000005</v>
      </c>
      <c r="AO2521" t="str">
        <f>VLOOKUP(BD_PONDERACIONES[[#This Row],[Comuna]],Tabla3[#All],2,0)</f>
        <v>Florida</v>
      </c>
    </row>
    <row r="2522" spans="1:41" x14ac:dyDescent="0.35">
      <c r="A2522" t="s">
        <v>12531</v>
      </c>
      <c r="B2522" t="s">
        <v>12532</v>
      </c>
      <c r="C2522" t="s">
        <v>12533</v>
      </c>
      <c r="D2522" s="5">
        <v>44792</v>
      </c>
      <c r="E2522" s="5">
        <v>44766</v>
      </c>
      <c r="F2522" t="s">
        <v>763</v>
      </c>
      <c r="G2522" t="s">
        <v>12534</v>
      </c>
      <c r="H2522" t="s">
        <v>755</v>
      </c>
      <c r="J2522" t="s">
        <v>756</v>
      </c>
      <c r="K2522" t="s">
        <v>756</v>
      </c>
      <c r="L2522" t="s">
        <v>757</v>
      </c>
      <c r="M2522" t="s">
        <v>757</v>
      </c>
      <c r="N2522" t="s">
        <v>756</v>
      </c>
      <c r="O2522" t="s">
        <v>756</v>
      </c>
      <c r="P2522" t="s">
        <v>758</v>
      </c>
      <c r="Q2522" t="s">
        <v>759</v>
      </c>
      <c r="R2522" t="s">
        <v>759</v>
      </c>
      <c r="S2522" t="s">
        <v>757</v>
      </c>
      <c r="T2522" t="s">
        <v>757</v>
      </c>
      <c r="U2522" t="s">
        <v>757</v>
      </c>
      <c r="V2522" t="s">
        <v>756</v>
      </c>
      <c r="W2522" t="s">
        <v>756</v>
      </c>
      <c r="X2522" t="s">
        <v>12227</v>
      </c>
      <c r="Y2522" t="str">
        <f t="shared" si="546"/>
        <v>julio</v>
      </c>
      <c r="Z2522">
        <f>YEAR(BD_PONDERACIONES[[#This Row],[Fecha Ejecución del Ticket]])</f>
        <v>2022</v>
      </c>
      <c r="AA2522" t="str">
        <f t="shared" si="547"/>
        <v>agosto</v>
      </c>
      <c r="AB2522">
        <f>YEAR(BD_PONDERACIONES[[#This Row],[Fecha de Inspección]])</f>
        <v>2022</v>
      </c>
      <c r="AC2522">
        <f t="shared" si="548"/>
        <v>0.5</v>
      </c>
      <c r="AD2522">
        <f t="shared" si="549"/>
        <v>0.5</v>
      </c>
      <c r="AE2522">
        <f t="shared" si="550"/>
        <v>0.5</v>
      </c>
      <c r="AF2522">
        <f t="shared" si="551"/>
        <v>0.5</v>
      </c>
      <c r="AG2522">
        <f t="shared" si="552"/>
        <v>0.5</v>
      </c>
      <c r="AH2522">
        <f t="shared" si="553"/>
        <v>0.5</v>
      </c>
      <c r="AI2522">
        <f t="shared" si="554"/>
        <v>0.25</v>
      </c>
      <c r="AJ2522">
        <f t="shared" si="555"/>
        <v>0.25</v>
      </c>
      <c r="AK2522">
        <f t="shared" si="556"/>
        <v>0.5</v>
      </c>
      <c r="AL2522">
        <f t="shared" si="557"/>
        <v>0.5</v>
      </c>
      <c r="AM2522">
        <f t="shared" si="558"/>
        <v>0.5</v>
      </c>
      <c r="AN2522" s="6">
        <f t="shared" si="559"/>
        <v>1</v>
      </c>
      <c r="AO2522" t="str">
        <f>VLOOKUP(BD_PONDERACIONES[[#This Row],[Comuna]],Tabla3[#All],2,0)</f>
        <v>Florida</v>
      </c>
    </row>
    <row r="2523" spans="1:41" x14ac:dyDescent="0.35">
      <c r="A2523" t="s">
        <v>12535</v>
      </c>
      <c r="B2523" t="s">
        <v>12536</v>
      </c>
      <c r="C2523" t="s">
        <v>12537</v>
      </c>
      <c r="D2523" s="5">
        <v>44792</v>
      </c>
      <c r="E2523" s="5">
        <v>44736</v>
      </c>
      <c r="F2523" t="s">
        <v>763</v>
      </c>
      <c r="G2523" t="s">
        <v>12538</v>
      </c>
      <c r="H2523" t="s">
        <v>755</v>
      </c>
      <c r="J2523" t="s">
        <v>756</v>
      </c>
      <c r="K2523" t="s">
        <v>756</v>
      </c>
      <c r="L2523" t="s">
        <v>757</v>
      </c>
      <c r="M2523" t="s">
        <v>757</v>
      </c>
      <c r="N2523" t="s">
        <v>756</v>
      </c>
      <c r="O2523" t="s">
        <v>756</v>
      </c>
      <c r="P2523" t="s">
        <v>758</v>
      </c>
      <c r="Q2523" t="s">
        <v>759</v>
      </c>
      <c r="R2523" t="s">
        <v>759</v>
      </c>
      <c r="S2523" t="s">
        <v>757</v>
      </c>
      <c r="T2523" t="s">
        <v>757</v>
      </c>
      <c r="U2523" t="s">
        <v>757</v>
      </c>
      <c r="V2523" t="s">
        <v>756</v>
      </c>
      <c r="W2523" t="s">
        <v>768</v>
      </c>
      <c r="X2523" t="s">
        <v>11923</v>
      </c>
      <c r="Y2523" t="str">
        <f t="shared" si="546"/>
        <v>junio</v>
      </c>
      <c r="Z2523">
        <f>YEAR(BD_PONDERACIONES[[#This Row],[Fecha Ejecución del Ticket]])</f>
        <v>2022</v>
      </c>
      <c r="AA2523" t="str">
        <f t="shared" si="547"/>
        <v>agosto</v>
      </c>
      <c r="AB2523">
        <f>YEAR(BD_PONDERACIONES[[#This Row],[Fecha de Inspección]])</f>
        <v>2022</v>
      </c>
      <c r="AC2523">
        <f t="shared" si="548"/>
        <v>0.5</v>
      </c>
      <c r="AD2523">
        <f t="shared" si="549"/>
        <v>0.5</v>
      </c>
      <c r="AE2523">
        <f t="shared" si="550"/>
        <v>0.5</v>
      </c>
      <c r="AF2523">
        <f t="shared" si="551"/>
        <v>0.5</v>
      </c>
      <c r="AG2523">
        <f t="shared" si="552"/>
        <v>0.5</v>
      </c>
      <c r="AH2523">
        <f t="shared" si="553"/>
        <v>0.5</v>
      </c>
      <c r="AI2523">
        <f t="shared" si="554"/>
        <v>0.25</v>
      </c>
      <c r="AJ2523">
        <f t="shared" si="555"/>
        <v>0.25</v>
      </c>
      <c r="AK2523">
        <f t="shared" si="556"/>
        <v>0.5</v>
      </c>
      <c r="AL2523">
        <f t="shared" si="557"/>
        <v>0.5</v>
      </c>
      <c r="AM2523">
        <f t="shared" si="558"/>
        <v>0.17499999999999999</v>
      </c>
      <c r="AN2523" s="6">
        <f t="shared" si="559"/>
        <v>0.93500000000000005</v>
      </c>
      <c r="AO2523" t="str">
        <f>VLOOKUP(BD_PONDERACIONES[[#This Row],[Comuna]],Tabla3[#All],2,0)</f>
        <v>Florida</v>
      </c>
    </row>
    <row r="2524" spans="1:41" x14ac:dyDescent="0.35">
      <c r="A2524" t="s">
        <v>12539</v>
      </c>
      <c r="B2524" t="s">
        <v>12540</v>
      </c>
      <c r="C2524" t="s">
        <v>12541</v>
      </c>
      <c r="D2524" s="5">
        <v>44792</v>
      </c>
      <c r="E2524" s="5">
        <v>44737</v>
      </c>
      <c r="F2524" t="s">
        <v>763</v>
      </c>
      <c r="G2524" t="s">
        <v>12542</v>
      </c>
      <c r="H2524" t="s">
        <v>755</v>
      </c>
      <c r="J2524" t="s">
        <v>756</v>
      </c>
      <c r="K2524" t="s">
        <v>756</v>
      </c>
      <c r="L2524" t="s">
        <v>757</v>
      </c>
      <c r="M2524" t="s">
        <v>757</v>
      </c>
      <c r="N2524" t="s">
        <v>756</v>
      </c>
      <c r="O2524" t="s">
        <v>756</v>
      </c>
      <c r="P2524" t="s">
        <v>758</v>
      </c>
      <c r="Q2524" t="s">
        <v>759</v>
      </c>
      <c r="R2524" t="s">
        <v>759</v>
      </c>
      <c r="S2524" t="s">
        <v>757</v>
      </c>
      <c r="T2524" t="s">
        <v>757</v>
      </c>
      <c r="U2524" t="s">
        <v>757</v>
      </c>
      <c r="V2524" t="s">
        <v>756</v>
      </c>
      <c r="W2524" t="s">
        <v>768</v>
      </c>
      <c r="X2524" t="s">
        <v>11923</v>
      </c>
      <c r="Y2524" t="str">
        <f t="shared" si="546"/>
        <v>junio</v>
      </c>
      <c r="Z2524">
        <f>YEAR(BD_PONDERACIONES[[#This Row],[Fecha Ejecución del Ticket]])</f>
        <v>2022</v>
      </c>
      <c r="AA2524" t="str">
        <f t="shared" si="547"/>
        <v>agosto</v>
      </c>
      <c r="AB2524">
        <f>YEAR(BD_PONDERACIONES[[#This Row],[Fecha de Inspección]])</f>
        <v>2022</v>
      </c>
      <c r="AC2524">
        <f t="shared" si="548"/>
        <v>0.5</v>
      </c>
      <c r="AD2524">
        <f t="shared" si="549"/>
        <v>0.5</v>
      </c>
      <c r="AE2524">
        <f t="shared" si="550"/>
        <v>0.5</v>
      </c>
      <c r="AF2524">
        <f t="shared" si="551"/>
        <v>0.5</v>
      </c>
      <c r="AG2524">
        <f t="shared" si="552"/>
        <v>0.5</v>
      </c>
      <c r="AH2524">
        <f t="shared" si="553"/>
        <v>0.5</v>
      </c>
      <c r="AI2524">
        <f t="shared" si="554"/>
        <v>0.25</v>
      </c>
      <c r="AJ2524">
        <f t="shared" si="555"/>
        <v>0.25</v>
      </c>
      <c r="AK2524">
        <f t="shared" si="556"/>
        <v>0.5</v>
      </c>
      <c r="AL2524">
        <f t="shared" si="557"/>
        <v>0.5</v>
      </c>
      <c r="AM2524">
        <f t="shared" si="558"/>
        <v>0.17499999999999999</v>
      </c>
      <c r="AN2524" s="6">
        <f t="shared" si="559"/>
        <v>0.93500000000000005</v>
      </c>
      <c r="AO2524" t="str">
        <f>VLOOKUP(BD_PONDERACIONES[[#This Row],[Comuna]],Tabla3[#All],2,0)</f>
        <v>Florida</v>
      </c>
    </row>
    <row r="2525" spans="1:41" x14ac:dyDescent="0.35">
      <c r="A2525" t="s">
        <v>12543</v>
      </c>
      <c r="B2525" t="s">
        <v>12544</v>
      </c>
      <c r="C2525" t="s">
        <v>12545</v>
      </c>
      <c r="D2525" s="5">
        <v>44792</v>
      </c>
      <c r="E2525" s="5">
        <v>44737</v>
      </c>
      <c r="F2525" t="s">
        <v>763</v>
      </c>
      <c r="G2525" t="s">
        <v>12546</v>
      </c>
      <c r="H2525" t="s">
        <v>755</v>
      </c>
      <c r="J2525" t="s">
        <v>756</v>
      </c>
      <c r="K2525" t="s">
        <v>756</v>
      </c>
      <c r="L2525" t="s">
        <v>756</v>
      </c>
      <c r="M2525" t="s">
        <v>756</v>
      </c>
      <c r="N2525" t="s">
        <v>756</v>
      </c>
      <c r="O2525" t="s">
        <v>756</v>
      </c>
      <c r="P2525" t="s">
        <v>758</v>
      </c>
      <c r="Q2525" t="s">
        <v>759</v>
      </c>
      <c r="R2525" t="s">
        <v>759</v>
      </c>
      <c r="S2525" t="s">
        <v>757</v>
      </c>
      <c r="T2525" t="s">
        <v>757</v>
      </c>
      <c r="U2525" t="s">
        <v>757</v>
      </c>
      <c r="V2525" t="s">
        <v>756</v>
      </c>
      <c r="W2525" t="s">
        <v>756</v>
      </c>
      <c r="X2525" t="s">
        <v>12227</v>
      </c>
      <c r="Y2525" t="str">
        <f t="shared" si="546"/>
        <v>junio</v>
      </c>
      <c r="Z2525">
        <f>YEAR(BD_PONDERACIONES[[#This Row],[Fecha Ejecución del Ticket]])</f>
        <v>2022</v>
      </c>
      <c r="AA2525" t="str">
        <f t="shared" si="547"/>
        <v>agosto</v>
      </c>
      <c r="AB2525">
        <f>YEAR(BD_PONDERACIONES[[#This Row],[Fecha de Inspección]])</f>
        <v>2022</v>
      </c>
      <c r="AC2525">
        <f t="shared" si="548"/>
        <v>0.5</v>
      </c>
      <c r="AD2525">
        <f t="shared" si="549"/>
        <v>0.5</v>
      </c>
      <c r="AE2525">
        <f t="shared" si="550"/>
        <v>0.5</v>
      </c>
      <c r="AF2525">
        <f t="shared" si="551"/>
        <v>0.5</v>
      </c>
      <c r="AG2525">
        <f t="shared" si="552"/>
        <v>0.5</v>
      </c>
      <c r="AH2525">
        <f t="shared" si="553"/>
        <v>0.5</v>
      </c>
      <c r="AI2525">
        <f t="shared" si="554"/>
        <v>0.25</v>
      </c>
      <c r="AJ2525">
        <f t="shared" si="555"/>
        <v>0.25</v>
      </c>
      <c r="AK2525">
        <f t="shared" si="556"/>
        <v>0.5</v>
      </c>
      <c r="AL2525">
        <f t="shared" si="557"/>
        <v>0.5</v>
      </c>
      <c r="AM2525">
        <f t="shared" si="558"/>
        <v>0.5</v>
      </c>
      <c r="AN2525" s="6">
        <f t="shared" si="559"/>
        <v>1</v>
      </c>
      <c r="AO2525" t="str">
        <f>VLOOKUP(BD_PONDERACIONES[[#This Row],[Comuna]],Tabla3[#All],2,0)</f>
        <v>Florida</v>
      </c>
    </row>
    <row r="2526" spans="1:41" x14ac:dyDescent="0.35">
      <c r="A2526" t="s">
        <v>12547</v>
      </c>
      <c r="B2526" t="s">
        <v>12548</v>
      </c>
      <c r="C2526" t="s">
        <v>12549</v>
      </c>
      <c r="D2526" s="5">
        <v>44792</v>
      </c>
      <c r="E2526" s="5">
        <v>44737</v>
      </c>
      <c r="F2526" t="s">
        <v>763</v>
      </c>
      <c r="G2526" t="s">
        <v>12550</v>
      </c>
      <c r="H2526" t="s">
        <v>755</v>
      </c>
      <c r="J2526" t="s">
        <v>756</v>
      </c>
      <c r="K2526" t="s">
        <v>756</v>
      </c>
      <c r="L2526" t="s">
        <v>757</v>
      </c>
      <c r="M2526" t="s">
        <v>757</v>
      </c>
      <c r="N2526" t="s">
        <v>756</v>
      </c>
      <c r="O2526" t="s">
        <v>756</v>
      </c>
      <c r="P2526" t="s">
        <v>758</v>
      </c>
      <c r="Q2526" t="s">
        <v>759</v>
      </c>
      <c r="R2526" t="s">
        <v>759</v>
      </c>
      <c r="S2526" t="s">
        <v>757</v>
      </c>
      <c r="T2526" t="s">
        <v>757</v>
      </c>
      <c r="U2526" t="s">
        <v>757</v>
      </c>
      <c r="V2526" t="s">
        <v>756</v>
      </c>
      <c r="W2526" t="s">
        <v>756</v>
      </c>
      <c r="X2526" t="s">
        <v>12551</v>
      </c>
      <c r="Y2526" t="str">
        <f t="shared" si="546"/>
        <v>junio</v>
      </c>
      <c r="Z2526">
        <f>YEAR(BD_PONDERACIONES[[#This Row],[Fecha Ejecución del Ticket]])</f>
        <v>2022</v>
      </c>
      <c r="AA2526" t="str">
        <f t="shared" si="547"/>
        <v>agosto</v>
      </c>
      <c r="AB2526">
        <f>YEAR(BD_PONDERACIONES[[#This Row],[Fecha de Inspección]])</f>
        <v>2022</v>
      </c>
      <c r="AC2526">
        <f t="shared" si="548"/>
        <v>0.5</v>
      </c>
      <c r="AD2526">
        <f t="shared" si="549"/>
        <v>0.5</v>
      </c>
      <c r="AE2526">
        <f t="shared" si="550"/>
        <v>0.5</v>
      </c>
      <c r="AF2526">
        <f t="shared" si="551"/>
        <v>0.5</v>
      </c>
      <c r="AG2526">
        <f t="shared" si="552"/>
        <v>0.5</v>
      </c>
      <c r="AH2526">
        <f t="shared" si="553"/>
        <v>0.5</v>
      </c>
      <c r="AI2526">
        <f t="shared" si="554"/>
        <v>0.25</v>
      </c>
      <c r="AJ2526">
        <f t="shared" si="555"/>
        <v>0.25</v>
      </c>
      <c r="AK2526">
        <f t="shared" si="556"/>
        <v>0.5</v>
      </c>
      <c r="AL2526">
        <f t="shared" si="557"/>
        <v>0.5</v>
      </c>
      <c r="AM2526">
        <f t="shared" si="558"/>
        <v>0.5</v>
      </c>
      <c r="AN2526" s="6">
        <f t="shared" si="559"/>
        <v>1</v>
      </c>
      <c r="AO2526" t="str">
        <f>VLOOKUP(BD_PONDERACIONES[[#This Row],[Comuna]],Tabla3[#All],2,0)</f>
        <v>Florida</v>
      </c>
    </row>
    <row r="2527" spans="1:41" x14ac:dyDescent="0.35">
      <c r="A2527" t="s">
        <v>12552</v>
      </c>
      <c r="B2527" t="s">
        <v>12553</v>
      </c>
      <c r="C2527" t="s">
        <v>12554</v>
      </c>
      <c r="D2527" s="5">
        <v>44792</v>
      </c>
      <c r="E2527" s="5">
        <v>44737</v>
      </c>
      <c r="F2527" t="s">
        <v>763</v>
      </c>
      <c r="G2527" t="s">
        <v>12555</v>
      </c>
      <c r="H2527" t="s">
        <v>755</v>
      </c>
      <c r="J2527" t="s">
        <v>756</v>
      </c>
      <c r="K2527" t="s">
        <v>756</v>
      </c>
      <c r="L2527" t="s">
        <v>757</v>
      </c>
      <c r="M2527" t="s">
        <v>757</v>
      </c>
      <c r="N2527" t="s">
        <v>756</v>
      </c>
      <c r="O2527" t="s">
        <v>756</v>
      </c>
      <c r="P2527" t="s">
        <v>758</v>
      </c>
      <c r="Q2527" t="s">
        <v>759</v>
      </c>
      <c r="R2527" t="s">
        <v>759</v>
      </c>
      <c r="S2527" t="s">
        <v>757</v>
      </c>
      <c r="T2527" t="s">
        <v>757</v>
      </c>
      <c r="U2527" t="s">
        <v>757</v>
      </c>
      <c r="V2527" t="s">
        <v>756</v>
      </c>
      <c r="W2527" t="s">
        <v>768</v>
      </c>
      <c r="X2527" t="s">
        <v>11893</v>
      </c>
      <c r="Y2527" t="str">
        <f t="shared" si="546"/>
        <v>junio</v>
      </c>
      <c r="Z2527">
        <f>YEAR(BD_PONDERACIONES[[#This Row],[Fecha Ejecución del Ticket]])</f>
        <v>2022</v>
      </c>
      <c r="AA2527" t="str">
        <f t="shared" si="547"/>
        <v>agosto</v>
      </c>
      <c r="AB2527">
        <f>YEAR(BD_PONDERACIONES[[#This Row],[Fecha de Inspección]])</f>
        <v>2022</v>
      </c>
      <c r="AC2527">
        <f t="shared" si="548"/>
        <v>0.5</v>
      </c>
      <c r="AD2527">
        <f t="shared" si="549"/>
        <v>0.5</v>
      </c>
      <c r="AE2527">
        <f t="shared" si="550"/>
        <v>0.5</v>
      </c>
      <c r="AF2527">
        <f t="shared" si="551"/>
        <v>0.5</v>
      </c>
      <c r="AG2527">
        <f t="shared" si="552"/>
        <v>0.5</v>
      </c>
      <c r="AH2527">
        <f t="shared" si="553"/>
        <v>0.5</v>
      </c>
      <c r="AI2527">
        <f t="shared" si="554"/>
        <v>0.25</v>
      </c>
      <c r="AJ2527">
        <f t="shared" si="555"/>
        <v>0.25</v>
      </c>
      <c r="AK2527">
        <f t="shared" si="556"/>
        <v>0.5</v>
      </c>
      <c r="AL2527">
        <f t="shared" si="557"/>
        <v>0.5</v>
      </c>
      <c r="AM2527">
        <f t="shared" si="558"/>
        <v>0.17499999999999999</v>
      </c>
      <c r="AN2527" s="6">
        <f t="shared" si="559"/>
        <v>0.93500000000000005</v>
      </c>
      <c r="AO2527" t="str">
        <f>VLOOKUP(BD_PONDERACIONES[[#This Row],[Comuna]],Tabla3[#All],2,0)</f>
        <v>Florida</v>
      </c>
    </row>
    <row r="2528" spans="1:41" x14ac:dyDescent="0.35">
      <c r="A2528" t="s">
        <v>12556</v>
      </c>
      <c r="B2528" t="s">
        <v>12557</v>
      </c>
      <c r="C2528" t="s">
        <v>12558</v>
      </c>
      <c r="D2528" s="5">
        <v>44795</v>
      </c>
      <c r="E2528" s="5">
        <v>44736</v>
      </c>
      <c r="F2528" t="s">
        <v>763</v>
      </c>
      <c r="G2528" t="s">
        <v>12559</v>
      </c>
      <c r="H2528" t="s">
        <v>755</v>
      </c>
      <c r="J2528" t="s">
        <v>756</v>
      </c>
      <c r="K2528" t="s">
        <v>756</v>
      </c>
      <c r="L2528" t="s">
        <v>757</v>
      </c>
      <c r="M2528" t="s">
        <v>757</v>
      </c>
      <c r="N2528" t="s">
        <v>756</v>
      </c>
      <c r="O2528" t="s">
        <v>756</v>
      </c>
      <c r="P2528" t="s">
        <v>758</v>
      </c>
      <c r="Q2528" t="s">
        <v>759</v>
      </c>
      <c r="R2528" t="s">
        <v>759</v>
      </c>
      <c r="S2528" t="s">
        <v>757</v>
      </c>
      <c r="T2528" t="s">
        <v>757</v>
      </c>
      <c r="U2528" t="s">
        <v>757</v>
      </c>
      <c r="V2528" t="s">
        <v>756</v>
      </c>
      <c r="W2528" t="s">
        <v>768</v>
      </c>
      <c r="X2528" t="s">
        <v>12560</v>
      </c>
      <c r="Y2528" t="str">
        <f t="shared" si="546"/>
        <v>junio</v>
      </c>
      <c r="Z2528">
        <f>YEAR(BD_PONDERACIONES[[#This Row],[Fecha Ejecución del Ticket]])</f>
        <v>2022</v>
      </c>
      <c r="AA2528" t="str">
        <f t="shared" si="547"/>
        <v>agosto</v>
      </c>
      <c r="AB2528">
        <f>YEAR(BD_PONDERACIONES[[#This Row],[Fecha de Inspección]])</f>
        <v>2022</v>
      </c>
      <c r="AC2528">
        <f t="shared" si="548"/>
        <v>0.5</v>
      </c>
      <c r="AD2528">
        <f t="shared" si="549"/>
        <v>0.5</v>
      </c>
      <c r="AE2528">
        <f t="shared" si="550"/>
        <v>0.5</v>
      </c>
      <c r="AF2528">
        <f t="shared" si="551"/>
        <v>0.5</v>
      </c>
      <c r="AG2528">
        <f t="shared" si="552"/>
        <v>0.5</v>
      </c>
      <c r="AH2528">
        <f t="shared" si="553"/>
        <v>0.5</v>
      </c>
      <c r="AI2528">
        <f t="shared" si="554"/>
        <v>0.25</v>
      </c>
      <c r="AJ2528">
        <f t="shared" si="555"/>
        <v>0.25</v>
      </c>
      <c r="AK2528">
        <f t="shared" si="556"/>
        <v>0.5</v>
      </c>
      <c r="AL2528">
        <f t="shared" si="557"/>
        <v>0.5</v>
      </c>
      <c r="AM2528">
        <f t="shared" si="558"/>
        <v>0.17499999999999999</v>
      </c>
      <c r="AN2528" s="6">
        <f t="shared" si="559"/>
        <v>0.93500000000000005</v>
      </c>
      <c r="AO2528" t="str">
        <f>VLOOKUP(BD_PONDERACIONES[[#This Row],[Comuna]],Tabla3[#All],2,0)</f>
        <v>Florida</v>
      </c>
    </row>
    <row r="2529" spans="1:41" x14ac:dyDescent="0.35">
      <c r="A2529" t="s">
        <v>12561</v>
      </c>
      <c r="B2529" t="s">
        <v>12562</v>
      </c>
      <c r="C2529" t="s">
        <v>12563</v>
      </c>
      <c r="D2529" s="5">
        <v>44795</v>
      </c>
      <c r="E2529" s="5">
        <v>44725</v>
      </c>
      <c r="F2529" t="s">
        <v>753</v>
      </c>
      <c r="G2529" t="s">
        <v>12564</v>
      </c>
      <c r="H2529" t="s">
        <v>755</v>
      </c>
      <c r="J2529" t="s">
        <v>756</v>
      </c>
      <c r="K2529" t="s">
        <v>756</v>
      </c>
      <c r="L2529" t="s">
        <v>757</v>
      </c>
      <c r="M2529" t="s">
        <v>757</v>
      </c>
      <c r="N2529" t="s">
        <v>756</v>
      </c>
      <c r="O2529" t="s">
        <v>756</v>
      </c>
      <c r="P2529" t="s">
        <v>765</v>
      </c>
      <c r="Q2529" t="s">
        <v>759</v>
      </c>
      <c r="R2529" t="s">
        <v>759</v>
      </c>
      <c r="S2529" t="s">
        <v>756</v>
      </c>
      <c r="T2529" t="s">
        <v>756</v>
      </c>
      <c r="U2529" t="s">
        <v>756</v>
      </c>
      <c r="V2529" t="s">
        <v>904</v>
      </c>
      <c r="W2529" t="s">
        <v>756</v>
      </c>
      <c r="X2529" t="s">
        <v>7623</v>
      </c>
      <c r="Y2529" t="str">
        <f t="shared" si="546"/>
        <v>junio</v>
      </c>
      <c r="Z2529">
        <f>YEAR(BD_PONDERACIONES[[#This Row],[Fecha Ejecución del Ticket]])</f>
        <v>2022</v>
      </c>
      <c r="AA2529" t="str">
        <f t="shared" si="547"/>
        <v>agosto</v>
      </c>
      <c r="AB2529">
        <f>YEAR(BD_PONDERACIONES[[#This Row],[Fecha de Inspección]])</f>
        <v>2022</v>
      </c>
      <c r="AC2529">
        <f t="shared" si="548"/>
        <v>0.5</v>
      </c>
      <c r="AD2529">
        <f t="shared" si="549"/>
        <v>0.5</v>
      </c>
      <c r="AE2529">
        <f t="shared" si="550"/>
        <v>0.5</v>
      </c>
      <c r="AF2529">
        <f t="shared" si="551"/>
        <v>0.5</v>
      </c>
      <c r="AG2529">
        <f t="shared" si="552"/>
        <v>0.5</v>
      </c>
      <c r="AH2529">
        <f t="shared" si="553"/>
        <v>0.5</v>
      </c>
      <c r="AI2529">
        <f t="shared" si="554"/>
        <v>0.25</v>
      </c>
      <c r="AJ2529">
        <f t="shared" si="555"/>
        <v>0.25</v>
      </c>
      <c r="AK2529">
        <f t="shared" si="556"/>
        <v>0.5</v>
      </c>
      <c r="AL2529">
        <f t="shared" si="557"/>
        <v>0.32500000000000001</v>
      </c>
      <c r="AM2529">
        <f t="shared" si="558"/>
        <v>0.5</v>
      </c>
      <c r="AN2529" s="6">
        <f t="shared" si="559"/>
        <v>0.96500000000000008</v>
      </c>
      <c r="AO2529" t="str">
        <f>VLOOKUP(BD_PONDERACIONES[[#This Row],[Comuna]],Tabla3[#All],2,0)</f>
        <v>Florida</v>
      </c>
    </row>
    <row r="2530" spans="1:41" x14ac:dyDescent="0.35">
      <c r="A2530" t="s">
        <v>12565</v>
      </c>
      <c r="B2530" t="s">
        <v>12566</v>
      </c>
      <c r="C2530" t="s">
        <v>12567</v>
      </c>
      <c r="D2530" s="5">
        <v>44795</v>
      </c>
      <c r="E2530" s="5">
        <v>44715</v>
      </c>
      <c r="F2530" t="s">
        <v>753</v>
      </c>
      <c r="G2530" t="s">
        <v>12568</v>
      </c>
      <c r="H2530" t="s">
        <v>755</v>
      </c>
      <c r="J2530" t="s">
        <v>756</v>
      </c>
      <c r="K2530" t="s">
        <v>756</v>
      </c>
      <c r="L2530" t="s">
        <v>757</v>
      </c>
      <c r="M2530" t="s">
        <v>757</v>
      </c>
      <c r="N2530" t="s">
        <v>756</v>
      </c>
      <c r="O2530" t="s">
        <v>756</v>
      </c>
      <c r="P2530" t="s">
        <v>765</v>
      </c>
      <c r="Q2530" t="s">
        <v>759</v>
      </c>
      <c r="R2530" t="s">
        <v>759</v>
      </c>
      <c r="S2530" t="s">
        <v>756</v>
      </c>
      <c r="T2530" t="s">
        <v>756</v>
      </c>
      <c r="U2530" t="s">
        <v>756</v>
      </c>
      <c r="V2530" t="s">
        <v>756</v>
      </c>
      <c r="W2530" t="s">
        <v>756</v>
      </c>
      <c r="X2530" t="s">
        <v>12569</v>
      </c>
      <c r="Y2530" t="str">
        <f t="shared" si="546"/>
        <v>junio</v>
      </c>
      <c r="Z2530">
        <f>YEAR(BD_PONDERACIONES[[#This Row],[Fecha Ejecución del Ticket]])</f>
        <v>2022</v>
      </c>
      <c r="AA2530" t="str">
        <f t="shared" si="547"/>
        <v>agosto</v>
      </c>
      <c r="AB2530">
        <f>YEAR(BD_PONDERACIONES[[#This Row],[Fecha de Inspección]])</f>
        <v>2022</v>
      </c>
      <c r="AC2530">
        <f t="shared" si="548"/>
        <v>0.5</v>
      </c>
      <c r="AD2530">
        <f t="shared" si="549"/>
        <v>0.5</v>
      </c>
      <c r="AE2530">
        <f t="shared" si="550"/>
        <v>0.5</v>
      </c>
      <c r="AF2530">
        <f t="shared" si="551"/>
        <v>0.5</v>
      </c>
      <c r="AG2530">
        <f t="shared" si="552"/>
        <v>0.5</v>
      </c>
      <c r="AH2530">
        <f t="shared" si="553"/>
        <v>0.5</v>
      </c>
      <c r="AI2530">
        <f t="shared" si="554"/>
        <v>0.25</v>
      </c>
      <c r="AJ2530">
        <f t="shared" si="555"/>
        <v>0.25</v>
      </c>
      <c r="AK2530">
        <f t="shared" si="556"/>
        <v>0.5</v>
      </c>
      <c r="AL2530">
        <f t="shared" si="557"/>
        <v>0.5</v>
      </c>
      <c r="AM2530">
        <f t="shared" si="558"/>
        <v>0.5</v>
      </c>
      <c r="AN2530" s="6">
        <f t="shared" si="559"/>
        <v>1</v>
      </c>
      <c r="AO2530" t="str">
        <f>VLOOKUP(BD_PONDERACIONES[[#This Row],[Comuna]],Tabla3[#All],2,0)</f>
        <v>Florida</v>
      </c>
    </row>
    <row r="2531" spans="1:41" x14ac:dyDescent="0.35">
      <c r="A2531" t="s">
        <v>12570</v>
      </c>
      <c r="B2531" t="s">
        <v>12571</v>
      </c>
      <c r="C2531" t="s">
        <v>12572</v>
      </c>
      <c r="D2531" s="5">
        <v>44795</v>
      </c>
      <c r="E2531" s="5">
        <v>44713</v>
      </c>
      <c r="F2531" t="s">
        <v>753</v>
      </c>
      <c r="G2531" t="s">
        <v>12573</v>
      </c>
      <c r="H2531" t="s">
        <v>755</v>
      </c>
      <c r="J2531" t="s">
        <v>756</v>
      </c>
      <c r="K2531" t="s">
        <v>756</v>
      </c>
      <c r="L2531" t="s">
        <v>773</v>
      </c>
      <c r="M2531" t="s">
        <v>773</v>
      </c>
      <c r="N2531" t="s">
        <v>756</v>
      </c>
      <c r="O2531" t="s">
        <v>756</v>
      </c>
      <c r="P2531" t="s">
        <v>758</v>
      </c>
      <c r="Q2531" t="s">
        <v>759</v>
      </c>
      <c r="R2531" t="s">
        <v>759</v>
      </c>
      <c r="S2531" t="s">
        <v>757</v>
      </c>
      <c r="T2531" t="s">
        <v>757</v>
      </c>
      <c r="U2531" t="s">
        <v>757</v>
      </c>
      <c r="V2531" t="s">
        <v>756</v>
      </c>
      <c r="W2531" t="s">
        <v>756</v>
      </c>
      <c r="X2531" t="s">
        <v>12574</v>
      </c>
      <c r="Y2531" t="str">
        <f t="shared" si="546"/>
        <v>junio</v>
      </c>
      <c r="Z2531">
        <f>YEAR(BD_PONDERACIONES[[#This Row],[Fecha Ejecución del Ticket]])</f>
        <v>2022</v>
      </c>
      <c r="AA2531" t="str">
        <f t="shared" si="547"/>
        <v>agosto</v>
      </c>
      <c r="AB2531">
        <f>YEAR(BD_PONDERACIONES[[#This Row],[Fecha de Inspección]])</f>
        <v>2022</v>
      </c>
      <c r="AC2531">
        <f t="shared" si="548"/>
        <v>0.5</v>
      </c>
      <c r="AD2531">
        <f t="shared" si="549"/>
        <v>0.5</v>
      </c>
      <c r="AE2531">
        <f t="shared" si="550"/>
        <v>0</v>
      </c>
      <c r="AF2531">
        <f t="shared" si="551"/>
        <v>0</v>
      </c>
      <c r="AG2531">
        <f t="shared" si="552"/>
        <v>0.5</v>
      </c>
      <c r="AH2531">
        <f t="shared" si="553"/>
        <v>0.5</v>
      </c>
      <c r="AI2531">
        <f t="shared" si="554"/>
        <v>0.25</v>
      </c>
      <c r="AJ2531">
        <f t="shared" si="555"/>
        <v>0.25</v>
      </c>
      <c r="AK2531">
        <f t="shared" si="556"/>
        <v>0.5</v>
      </c>
      <c r="AL2531">
        <f t="shared" si="557"/>
        <v>0.5</v>
      </c>
      <c r="AM2531">
        <f t="shared" si="558"/>
        <v>0.5</v>
      </c>
      <c r="AN2531" s="6">
        <f t="shared" si="559"/>
        <v>0.7</v>
      </c>
      <c r="AO2531" t="str">
        <f>VLOOKUP(BD_PONDERACIONES[[#This Row],[Comuna]],Tabla3[#All],2,0)</f>
        <v>Florida</v>
      </c>
    </row>
    <row r="2532" spans="1:41" x14ac:dyDescent="0.35">
      <c r="A2532" t="s">
        <v>12575</v>
      </c>
      <c r="B2532" t="s">
        <v>12576</v>
      </c>
      <c r="C2532" t="s">
        <v>12577</v>
      </c>
      <c r="D2532" s="5">
        <v>44795</v>
      </c>
      <c r="E2532" s="5">
        <v>44739</v>
      </c>
      <c r="F2532" t="s">
        <v>763</v>
      </c>
      <c r="G2532" t="s">
        <v>12578</v>
      </c>
      <c r="H2532" t="s">
        <v>755</v>
      </c>
      <c r="J2532" t="s">
        <v>756</v>
      </c>
      <c r="K2532" t="s">
        <v>756</v>
      </c>
      <c r="L2532" t="s">
        <v>773</v>
      </c>
      <c r="M2532" t="s">
        <v>773</v>
      </c>
      <c r="N2532" t="s">
        <v>756</v>
      </c>
      <c r="O2532" t="s">
        <v>756</v>
      </c>
      <c r="P2532" t="s">
        <v>758</v>
      </c>
      <c r="Q2532" t="s">
        <v>759</v>
      </c>
      <c r="R2532" t="s">
        <v>759</v>
      </c>
      <c r="S2532" t="s">
        <v>757</v>
      </c>
      <c r="T2532" t="s">
        <v>757</v>
      </c>
      <c r="U2532" t="s">
        <v>757</v>
      </c>
      <c r="V2532" t="s">
        <v>773</v>
      </c>
      <c r="W2532" t="s">
        <v>773</v>
      </c>
      <c r="X2532" t="s">
        <v>12579</v>
      </c>
      <c r="Y2532" t="str">
        <f t="shared" si="546"/>
        <v>junio</v>
      </c>
      <c r="Z2532">
        <f>YEAR(BD_PONDERACIONES[[#This Row],[Fecha Ejecución del Ticket]])</f>
        <v>2022</v>
      </c>
      <c r="AA2532" t="str">
        <f t="shared" si="547"/>
        <v>agosto</v>
      </c>
      <c r="AB2532">
        <f>YEAR(BD_PONDERACIONES[[#This Row],[Fecha de Inspección]])</f>
        <v>2022</v>
      </c>
      <c r="AC2532">
        <f t="shared" si="548"/>
        <v>0.5</v>
      </c>
      <c r="AD2532">
        <f t="shared" si="549"/>
        <v>0.5</v>
      </c>
      <c r="AE2532">
        <f t="shared" si="550"/>
        <v>0</v>
      </c>
      <c r="AF2532">
        <f t="shared" si="551"/>
        <v>0</v>
      </c>
      <c r="AG2532">
        <f t="shared" si="552"/>
        <v>0.5</v>
      </c>
      <c r="AH2532">
        <f t="shared" si="553"/>
        <v>0.5</v>
      </c>
      <c r="AI2532">
        <f t="shared" si="554"/>
        <v>0.25</v>
      </c>
      <c r="AJ2532">
        <f t="shared" si="555"/>
        <v>0.25</v>
      </c>
      <c r="AK2532">
        <f t="shared" si="556"/>
        <v>0.5</v>
      </c>
      <c r="AL2532">
        <f t="shared" si="557"/>
        <v>0</v>
      </c>
      <c r="AM2532">
        <f t="shared" si="558"/>
        <v>0</v>
      </c>
      <c r="AN2532" s="6">
        <f t="shared" si="559"/>
        <v>0.5</v>
      </c>
      <c r="AO2532" t="str">
        <f>VLOOKUP(BD_PONDERACIONES[[#This Row],[Comuna]],Tabla3[#All],2,0)</f>
        <v>Florida</v>
      </c>
    </row>
    <row r="2533" spans="1:41" x14ac:dyDescent="0.35">
      <c r="A2533" t="s">
        <v>12580</v>
      </c>
      <c r="B2533" t="s">
        <v>12581</v>
      </c>
      <c r="C2533" t="s">
        <v>12582</v>
      </c>
      <c r="D2533" s="5">
        <v>44795</v>
      </c>
      <c r="E2533" s="5">
        <v>44713</v>
      </c>
      <c r="F2533" t="s">
        <v>753</v>
      </c>
      <c r="G2533" t="s">
        <v>12583</v>
      </c>
      <c r="H2533" t="s">
        <v>755</v>
      </c>
      <c r="J2533" t="s">
        <v>756</v>
      </c>
      <c r="K2533" t="s">
        <v>756</v>
      </c>
      <c r="L2533" t="s">
        <v>773</v>
      </c>
      <c r="M2533" t="s">
        <v>773</v>
      </c>
      <c r="N2533" t="s">
        <v>756</v>
      </c>
      <c r="O2533" t="s">
        <v>756</v>
      </c>
      <c r="P2533" t="s">
        <v>758</v>
      </c>
      <c r="Q2533" t="s">
        <v>759</v>
      </c>
      <c r="R2533" t="s">
        <v>759</v>
      </c>
      <c r="S2533" t="s">
        <v>757</v>
      </c>
      <c r="T2533" t="s">
        <v>757</v>
      </c>
      <c r="U2533" t="s">
        <v>757</v>
      </c>
      <c r="V2533" t="s">
        <v>773</v>
      </c>
      <c r="W2533" t="s">
        <v>773</v>
      </c>
      <c r="X2533" t="s">
        <v>12584</v>
      </c>
      <c r="Y2533" t="str">
        <f t="shared" si="546"/>
        <v>junio</v>
      </c>
      <c r="Z2533">
        <f>YEAR(BD_PONDERACIONES[[#This Row],[Fecha Ejecución del Ticket]])</f>
        <v>2022</v>
      </c>
      <c r="AA2533" t="str">
        <f t="shared" si="547"/>
        <v>agosto</v>
      </c>
      <c r="AB2533">
        <f>YEAR(BD_PONDERACIONES[[#This Row],[Fecha de Inspección]])</f>
        <v>2022</v>
      </c>
      <c r="AC2533">
        <f t="shared" si="548"/>
        <v>0.5</v>
      </c>
      <c r="AD2533">
        <f t="shared" si="549"/>
        <v>0.5</v>
      </c>
      <c r="AE2533">
        <f t="shared" si="550"/>
        <v>0</v>
      </c>
      <c r="AF2533">
        <f t="shared" si="551"/>
        <v>0</v>
      </c>
      <c r="AG2533">
        <f t="shared" si="552"/>
        <v>0.5</v>
      </c>
      <c r="AH2533">
        <f t="shared" si="553"/>
        <v>0.5</v>
      </c>
      <c r="AI2533">
        <f t="shared" si="554"/>
        <v>0.25</v>
      </c>
      <c r="AJ2533">
        <f t="shared" si="555"/>
        <v>0.25</v>
      </c>
      <c r="AK2533">
        <f t="shared" si="556"/>
        <v>0.5</v>
      </c>
      <c r="AL2533">
        <f t="shared" si="557"/>
        <v>0</v>
      </c>
      <c r="AM2533">
        <f t="shared" si="558"/>
        <v>0</v>
      </c>
      <c r="AN2533" s="6">
        <f t="shared" si="559"/>
        <v>0.5</v>
      </c>
      <c r="AO2533" t="str">
        <f>VLOOKUP(BD_PONDERACIONES[[#This Row],[Comuna]],Tabla3[#All],2,0)</f>
        <v>Florida</v>
      </c>
    </row>
    <row r="2534" spans="1:41" x14ac:dyDescent="0.35">
      <c r="A2534" t="s">
        <v>12585</v>
      </c>
      <c r="B2534" t="s">
        <v>12586</v>
      </c>
      <c r="C2534" t="s">
        <v>12587</v>
      </c>
      <c r="D2534" s="5">
        <v>44795</v>
      </c>
      <c r="E2534" s="5">
        <v>44738</v>
      </c>
      <c r="F2534" t="s">
        <v>763</v>
      </c>
      <c r="G2534" t="s">
        <v>12588</v>
      </c>
      <c r="H2534" t="s">
        <v>755</v>
      </c>
      <c r="J2534" t="s">
        <v>756</v>
      </c>
      <c r="K2534" t="s">
        <v>756</v>
      </c>
      <c r="L2534" t="s">
        <v>756</v>
      </c>
      <c r="M2534" t="s">
        <v>756</v>
      </c>
      <c r="N2534" t="s">
        <v>756</v>
      </c>
      <c r="O2534" t="s">
        <v>756</v>
      </c>
      <c r="P2534" t="s">
        <v>758</v>
      </c>
      <c r="Q2534" t="s">
        <v>759</v>
      </c>
      <c r="R2534" t="s">
        <v>759</v>
      </c>
      <c r="S2534" t="s">
        <v>757</v>
      </c>
      <c r="T2534" t="s">
        <v>757</v>
      </c>
      <c r="U2534" t="s">
        <v>757</v>
      </c>
      <c r="V2534" t="s">
        <v>756</v>
      </c>
      <c r="W2534" t="s">
        <v>756</v>
      </c>
      <c r="X2534" t="s">
        <v>12589</v>
      </c>
      <c r="Y2534" t="str">
        <f t="shared" si="546"/>
        <v>junio</v>
      </c>
      <c r="Z2534">
        <f>YEAR(BD_PONDERACIONES[[#This Row],[Fecha Ejecución del Ticket]])</f>
        <v>2022</v>
      </c>
      <c r="AA2534" t="str">
        <f t="shared" si="547"/>
        <v>agosto</v>
      </c>
      <c r="AB2534">
        <f>YEAR(BD_PONDERACIONES[[#This Row],[Fecha de Inspección]])</f>
        <v>2022</v>
      </c>
      <c r="AC2534">
        <f t="shared" si="548"/>
        <v>0.5</v>
      </c>
      <c r="AD2534">
        <f t="shared" si="549"/>
        <v>0.5</v>
      </c>
      <c r="AE2534">
        <f t="shared" si="550"/>
        <v>0.5</v>
      </c>
      <c r="AF2534">
        <f t="shared" si="551"/>
        <v>0.5</v>
      </c>
      <c r="AG2534">
        <f t="shared" si="552"/>
        <v>0.5</v>
      </c>
      <c r="AH2534">
        <f t="shared" si="553"/>
        <v>0.5</v>
      </c>
      <c r="AI2534">
        <f t="shared" si="554"/>
        <v>0.25</v>
      </c>
      <c r="AJ2534">
        <f t="shared" si="555"/>
        <v>0.25</v>
      </c>
      <c r="AK2534">
        <f t="shared" si="556"/>
        <v>0.5</v>
      </c>
      <c r="AL2534">
        <f t="shared" si="557"/>
        <v>0.5</v>
      </c>
      <c r="AM2534">
        <f t="shared" si="558"/>
        <v>0.5</v>
      </c>
      <c r="AN2534" s="6">
        <f t="shared" si="559"/>
        <v>1</v>
      </c>
      <c r="AO2534" t="str">
        <f>VLOOKUP(BD_PONDERACIONES[[#This Row],[Comuna]],Tabla3[#All],2,0)</f>
        <v>Florida</v>
      </c>
    </row>
    <row r="2535" spans="1:41" x14ac:dyDescent="0.35">
      <c r="A2535" t="s">
        <v>12590</v>
      </c>
      <c r="B2535" t="s">
        <v>12591</v>
      </c>
      <c r="C2535" t="s">
        <v>12592</v>
      </c>
      <c r="D2535" s="5">
        <v>44795</v>
      </c>
      <c r="E2535" s="5">
        <v>44716</v>
      </c>
      <c r="F2535" t="s">
        <v>753</v>
      </c>
      <c r="G2535" t="s">
        <v>12593</v>
      </c>
      <c r="H2535" t="s">
        <v>755</v>
      </c>
      <c r="J2535" t="s">
        <v>756</v>
      </c>
      <c r="K2535" t="s">
        <v>756</v>
      </c>
      <c r="L2535" t="s">
        <v>773</v>
      </c>
      <c r="M2535" t="s">
        <v>773</v>
      </c>
      <c r="N2535" t="s">
        <v>756</v>
      </c>
      <c r="O2535" t="s">
        <v>756</v>
      </c>
      <c r="P2535" t="s">
        <v>758</v>
      </c>
      <c r="Q2535" t="s">
        <v>759</v>
      </c>
      <c r="R2535" t="s">
        <v>759</v>
      </c>
      <c r="S2535" t="s">
        <v>757</v>
      </c>
      <c r="T2535" t="s">
        <v>757</v>
      </c>
      <c r="U2535" t="s">
        <v>757</v>
      </c>
      <c r="V2535" t="s">
        <v>756</v>
      </c>
      <c r="W2535" t="s">
        <v>756</v>
      </c>
      <c r="X2535" t="s">
        <v>12594</v>
      </c>
      <c r="Y2535" t="str">
        <f t="shared" si="546"/>
        <v>junio</v>
      </c>
      <c r="Z2535">
        <f>YEAR(BD_PONDERACIONES[[#This Row],[Fecha Ejecución del Ticket]])</f>
        <v>2022</v>
      </c>
      <c r="AA2535" t="str">
        <f t="shared" si="547"/>
        <v>agosto</v>
      </c>
      <c r="AB2535">
        <f>YEAR(BD_PONDERACIONES[[#This Row],[Fecha de Inspección]])</f>
        <v>2022</v>
      </c>
      <c r="AC2535">
        <f t="shared" si="548"/>
        <v>0.5</v>
      </c>
      <c r="AD2535">
        <f t="shared" si="549"/>
        <v>0.5</v>
      </c>
      <c r="AE2535">
        <f t="shared" si="550"/>
        <v>0</v>
      </c>
      <c r="AF2535">
        <f t="shared" si="551"/>
        <v>0</v>
      </c>
      <c r="AG2535">
        <f t="shared" si="552"/>
        <v>0.5</v>
      </c>
      <c r="AH2535">
        <f t="shared" si="553"/>
        <v>0.5</v>
      </c>
      <c r="AI2535">
        <f t="shared" si="554"/>
        <v>0.25</v>
      </c>
      <c r="AJ2535">
        <f t="shared" si="555"/>
        <v>0.25</v>
      </c>
      <c r="AK2535">
        <f t="shared" si="556"/>
        <v>0.5</v>
      </c>
      <c r="AL2535">
        <f t="shared" si="557"/>
        <v>0.5</v>
      </c>
      <c r="AM2535">
        <f t="shared" si="558"/>
        <v>0.5</v>
      </c>
      <c r="AN2535" s="6">
        <f t="shared" si="559"/>
        <v>0.7</v>
      </c>
      <c r="AO2535" t="str">
        <f>VLOOKUP(BD_PONDERACIONES[[#This Row],[Comuna]],Tabla3[#All],2,0)</f>
        <v>Florida</v>
      </c>
    </row>
    <row r="2536" spans="1:41" x14ac:dyDescent="0.35">
      <c r="A2536" t="s">
        <v>12595</v>
      </c>
      <c r="B2536" t="s">
        <v>12596</v>
      </c>
      <c r="C2536" t="s">
        <v>12597</v>
      </c>
      <c r="D2536" s="5">
        <v>44795</v>
      </c>
      <c r="E2536" s="5">
        <v>44713</v>
      </c>
      <c r="F2536" t="s">
        <v>753</v>
      </c>
      <c r="G2536" t="s">
        <v>12598</v>
      </c>
      <c r="H2536" t="s">
        <v>755</v>
      </c>
      <c r="J2536" t="s">
        <v>756</v>
      </c>
      <c r="K2536" t="s">
        <v>756</v>
      </c>
      <c r="L2536" t="s">
        <v>757</v>
      </c>
      <c r="M2536" t="s">
        <v>757</v>
      </c>
      <c r="N2536" t="s">
        <v>756</v>
      </c>
      <c r="O2536" t="s">
        <v>756</v>
      </c>
      <c r="P2536" t="s">
        <v>758</v>
      </c>
      <c r="Q2536" t="s">
        <v>759</v>
      </c>
      <c r="R2536" t="s">
        <v>759</v>
      </c>
      <c r="S2536" t="s">
        <v>757</v>
      </c>
      <c r="T2536" t="s">
        <v>757</v>
      </c>
      <c r="U2536" t="s">
        <v>757</v>
      </c>
      <c r="V2536" t="s">
        <v>756</v>
      </c>
      <c r="W2536" t="s">
        <v>756</v>
      </c>
      <c r="X2536" t="s">
        <v>12599</v>
      </c>
      <c r="Y2536" t="str">
        <f t="shared" si="546"/>
        <v>junio</v>
      </c>
      <c r="Z2536">
        <f>YEAR(BD_PONDERACIONES[[#This Row],[Fecha Ejecución del Ticket]])</f>
        <v>2022</v>
      </c>
      <c r="AA2536" t="str">
        <f t="shared" si="547"/>
        <v>agosto</v>
      </c>
      <c r="AB2536">
        <f>YEAR(BD_PONDERACIONES[[#This Row],[Fecha de Inspección]])</f>
        <v>2022</v>
      </c>
      <c r="AC2536">
        <f t="shared" si="548"/>
        <v>0.5</v>
      </c>
      <c r="AD2536">
        <f t="shared" si="549"/>
        <v>0.5</v>
      </c>
      <c r="AE2536">
        <f t="shared" si="550"/>
        <v>0.5</v>
      </c>
      <c r="AF2536">
        <f t="shared" si="551"/>
        <v>0.5</v>
      </c>
      <c r="AG2536">
        <f t="shared" si="552"/>
        <v>0.5</v>
      </c>
      <c r="AH2536">
        <f t="shared" si="553"/>
        <v>0.5</v>
      </c>
      <c r="AI2536">
        <f t="shared" si="554"/>
        <v>0.25</v>
      </c>
      <c r="AJ2536">
        <f t="shared" si="555"/>
        <v>0.25</v>
      </c>
      <c r="AK2536">
        <f t="shared" si="556"/>
        <v>0.5</v>
      </c>
      <c r="AL2536">
        <f t="shared" si="557"/>
        <v>0.5</v>
      </c>
      <c r="AM2536">
        <f t="shared" si="558"/>
        <v>0.5</v>
      </c>
      <c r="AN2536" s="6">
        <f t="shared" si="559"/>
        <v>1</v>
      </c>
      <c r="AO2536" t="str">
        <f>VLOOKUP(BD_PONDERACIONES[[#This Row],[Comuna]],Tabla3[#All],2,0)</f>
        <v>Florida</v>
      </c>
    </row>
    <row r="2537" spans="1:41" x14ac:dyDescent="0.35">
      <c r="A2537" t="s">
        <v>12600</v>
      </c>
      <c r="B2537" t="s">
        <v>12601</v>
      </c>
      <c r="C2537" t="s">
        <v>12602</v>
      </c>
      <c r="D2537" s="5">
        <v>44795</v>
      </c>
      <c r="E2537" s="5">
        <v>44714</v>
      </c>
      <c r="F2537" t="s">
        <v>753</v>
      </c>
      <c r="G2537" t="s">
        <v>12603</v>
      </c>
      <c r="H2537" t="s">
        <v>755</v>
      </c>
      <c r="J2537" t="s">
        <v>756</v>
      </c>
      <c r="K2537" t="s">
        <v>756</v>
      </c>
      <c r="L2537" t="s">
        <v>756</v>
      </c>
      <c r="M2537" t="s">
        <v>756</v>
      </c>
      <c r="N2537" t="s">
        <v>756</v>
      </c>
      <c r="O2537" t="s">
        <v>756</v>
      </c>
      <c r="P2537" t="s">
        <v>758</v>
      </c>
      <c r="Q2537" t="s">
        <v>759</v>
      </c>
      <c r="R2537" t="s">
        <v>759</v>
      </c>
      <c r="S2537" t="s">
        <v>757</v>
      </c>
      <c r="T2537" t="s">
        <v>757</v>
      </c>
      <c r="U2537" t="s">
        <v>757</v>
      </c>
      <c r="V2537" t="s">
        <v>756</v>
      </c>
      <c r="W2537" t="s">
        <v>768</v>
      </c>
      <c r="X2537" t="s">
        <v>12604</v>
      </c>
      <c r="Y2537" t="str">
        <f t="shared" si="546"/>
        <v>junio</v>
      </c>
      <c r="Z2537">
        <f>YEAR(BD_PONDERACIONES[[#This Row],[Fecha Ejecución del Ticket]])</f>
        <v>2022</v>
      </c>
      <c r="AA2537" t="str">
        <f t="shared" si="547"/>
        <v>agosto</v>
      </c>
      <c r="AB2537">
        <f>YEAR(BD_PONDERACIONES[[#This Row],[Fecha de Inspección]])</f>
        <v>2022</v>
      </c>
      <c r="AC2537">
        <f t="shared" si="548"/>
        <v>0.5</v>
      </c>
      <c r="AD2537">
        <f t="shared" si="549"/>
        <v>0.5</v>
      </c>
      <c r="AE2537">
        <f t="shared" si="550"/>
        <v>0.5</v>
      </c>
      <c r="AF2537">
        <f t="shared" si="551"/>
        <v>0.5</v>
      </c>
      <c r="AG2537">
        <f t="shared" si="552"/>
        <v>0.5</v>
      </c>
      <c r="AH2537">
        <f t="shared" si="553"/>
        <v>0.5</v>
      </c>
      <c r="AI2537">
        <f t="shared" si="554"/>
        <v>0.25</v>
      </c>
      <c r="AJ2537">
        <f t="shared" si="555"/>
        <v>0.25</v>
      </c>
      <c r="AK2537">
        <f t="shared" si="556"/>
        <v>0.5</v>
      </c>
      <c r="AL2537">
        <f t="shared" si="557"/>
        <v>0.5</v>
      </c>
      <c r="AM2537">
        <f t="shared" si="558"/>
        <v>0.17499999999999999</v>
      </c>
      <c r="AN2537" s="6">
        <f t="shared" si="559"/>
        <v>0.93500000000000005</v>
      </c>
      <c r="AO2537" t="str">
        <f>VLOOKUP(BD_PONDERACIONES[[#This Row],[Comuna]],Tabla3[#All],2,0)</f>
        <v>Florida</v>
      </c>
    </row>
    <row r="2538" spans="1:41" x14ac:dyDescent="0.35">
      <c r="A2538" t="s">
        <v>12605</v>
      </c>
      <c r="B2538" t="s">
        <v>12606</v>
      </c>
      <c r="C2538" t="s">
        <v>12607</v>
      </c>
      <c r="D2538" s="5">
        <v>44795</v>
      </c>
      <c r="E2538" s="5">
        <v>44714</v>
      </c>
      <c r="F2538" t="s">
        <v>753</v>
      </c>
      <c r="G2538" t="s">
        <v>12608</v>
      </c>
      <c r="H2538" t="s">
        <v>755</v>
      </c>
      <c r="J2538" t="s">
        <v>756</v>
      </c>
      <c r="K2538" t="s">
        <v>756</v>
      </c>
      <c r="L2538" t="s">
        <v>757</v>
      </c>
      <c r="M2538" t="s">
        <v>757</v>
      </c>
      <c r="N2538" t="s">
        <v>756</v>
      </c>
      <c r="O2538" t="s">
        <v>756</v>
      </c>
      <c r="P2538" t="s">
        <v>765</v>
      </c>
      <c r="Q2538" t="s">
        <v>759</v>
      </c>
      <c r="R2538" t="s">
        <v>759</v>
      </c>
      <c r="S2538" t="s">
        <v>757</v>
      </c>
      <c r="T2538" t="s">
        <v>757</v>
      </c>
      <c r="U2538" t="s">
        <v>756</v>
      </c>
      <c r="V2538" t="s">
        <v>773</v>
      </c>
      <c r="W2538" t="s">
        <v>773</v>
      </c>
      <c r="X2538" t="s">
        <v>12609</v>
      </c>
      <c r="Y2538" t="str">
        <f t="shared" si="546"/>
        <v>junio</v>
      </c>
      <c r="Z2538">
        <f>YEAR(BD_PONDERACIONES[[#This Row],[Fecha Ejecución del Ticket]])</f>
        <v>2022</v>
      </c>
      <c r="AA2538" t="str">
        <f t="shared" si="547"/>
        <v>agosto</v>
      </c>
      <c r="AB2538">
        <f>YEAR(BD_PONDERACIONES[[#This Row],[Fecha de Inspección]])</f>
        <v>2022</v>
      </c>
      <c r="AC2538">
        <f t="shared" si="548"/>
        <v>0.5</v>
      </c>
      <c r="AD2538">
        <f t="shared" si="549"/>
        <v>0.5</v>
      </c>
      <c r="AE2538">
        <f t="shared" si="550"/>
        <v>0.5</v>
      </c>
      <c r="AF2538">
        <f t="shared" si="551"/>
        <v>0.5</v>
      </c>
      <c r="AG2538">
        <f t="shared" si="552"/>
        <v>0.5</v>
      </c>
      <c r="AH2538">
        <f t="shared" si="553"/>
        <v>0.5</v>
      </c>
      <c r="AI2538">
        <f t="shared" si="554"/>
        <v>0.25</v>
      </c>
      <c r="AJ2538">
        <f t="shared" si="555"/>
        <v>0.25</v>
      </c>
      <c r="AK2538">
        <f t="shared" si="556"/>
        <v>0.5</v>
      </c>
      <c r="AL2538">
        <f t="shared" si="557"/>
        <v>0</v>
      </c>
      <c r="AM2538">
        <f t="shared" si="558"/>
        <v>0</v>
      </c>
      <c r="AN2538" s="6">
        <f t="shared" si="559"/>
        <v>0.8</v>
      </c>
      <c r="AO2538" t="str">
        <f>VLOOKUP(BD_PONDERACIONES[[#This Row],[Comuna]],Tabla3[#All],2,0)</f>
        <v>Florida</v>
      </c>
    </row>
    <row r="2539" spans="1:41" x14ac:dyDescent="0.35">
      <c r="A2539" t="s">
        <v>12610</v>
      </c>
      <c r="B2539" t="s">
        <v>12611</v>
      </c>
      <c r="C2539" t="s">
        <v>12612</v>
      </c>
      <c r="D2539" s="5">
        <v>44795</v>
      </c>
      <c r="E2539" s="5">
        <v>44714</v>
      </c>
      <c r="F2539" t="s">
        <v>753</v>
      </c>
      <c r="G2539" t="s">
        <v>12613</v>
      </c>
      <c r="H2539" t="s">
        <v>755</v>
      </c>
      <c r="J2539" t="s">
        <v>756</v>
      </c>
      <c r="K2539" t="s">
        <v>756</v>
      </c>
      <c r="L2539" t="s">
        <v>757</v>
      </c>
      <c r="M2539" t="s">
        <v>757</v>
      </c>
      <c r="N2539" t="s">
        <v>756</v>
      </c>
      <c r="O2539" t="s">
        <v>756</v>
      </c>
      <c r="P2539" t="s">
        <v>758</v>
      </c>
      <c r="Q2539" t="s">
        <v>759</v>
      </c>
      <c r="R2539" t="s">
        <v>759</v>
      </c>
      <c r="S2539" t="s">
        <v>757</v>
      </c>
      <c r="T2539" t="s">
        <v>757</v>
      </c>
      <c r="U2539" t="s">
        <v>757</v>
      </c>
      <c r="V2539" t="s">
        <v>756</v>
      </c>
      <c r="W2539" t="s">
        <v>756</v>
      </c>
      <c r="X2539" t="s">
        <v>8238</v>
      </c>
      <c r="Y2539" t="str">
        <f t="shared" si="546"/>
        <v>junio</v>
      </c>
      <c r="Z2539">
        <f>YEAR(BD_PONDERACIONES[[#This Row],[Fecha Ejecución del Ticket]])</f>
        <v>2022</v>
      </c>
      <c r="AA2539" t="str">
        <f t="shared" si="547"/>
        <v>agosto</v>
      </c>
      <c r="AB2539">
        <f>YEAR(BD_PONDERACIONES[[#This Row],[Fecha de Inspección]])</f>
        <v>2022</v>
      </c>
      <c r="AC2539">
        <f t="shared" si="548"/>
        <v>0.5</v>
      </c>
      <c r="AD2539">
        <f t="shared" si="549"/>
        <v>0.5</v>
      </c>
      <c r="AE2539">
        <f t="shared" si="550"/>
        <v>0.5</v>
      </c>
      <c r="AF2539">
        <f t="shared" si="551"/>
        <v>0.5</v>
      </c>
      <c r="AG2539">
        <f t="shared" si="552"/>
        <v>0.5</v>
      </c>
      <c r="AH2539">
        <f t="shared" si="553"/>
        <v>0.5</v>
      </c>
      <c r="AI2539">
        <f t="shared" si="554"/>
        <v>0.25</v>
      </c>
      <c r="AJ2539">
        <f t="shared" si="555"/>
        <v>0.25</v>
      </c>
      <c r="AK2539">
        <f t="shared" si="556"/>
        <v>0.5</v>
      </c>
      <c r="AL2539">
        <f t="shared" si="557"/>
        <v>0.5</v>
      </c>
      <c r="AM2539">
        <f t="shared" si="558"/>
        <v>0.5</v>
      </c>
      <c r="AN2539" s="6">
        <f t="shared" si="559"/>
        <v>1</v>
      </c>
      <c r="AO2539" t="str">
        <f>VLOOKUP(BD_PONDERACIONES[[#This Row],[Comuna]],Tabla3[#All],2,0)</f>
        <v>Florida</v>
      </c>
    </row>
    <row r="2540" spans="1:41" x14ac:dyDescent="0.35">
      <c r="A2540" t="s">
        <v>12614</v>
      </c>
      <c r="B2540" t="s">
        <v>12615</v>
      </c>
      <c r="C2540" t="s">
        <v>12616</v>
      </c>
      <c r="D2540" s="5">
        <v>44795</v>
      </c>
      <c r="E2540" s="5">
        <v>44727</v>
      </c>
      <c r="F2540" t="s">
        <v>753</v>
      </c>
      <c r="G2540" t="s">
        <v>12617</v>
      </c>
      <c r="H2540" t="s">
        <v>755</v>
      </c>
      <c r="J2540" t="s">
        <v>756</v>
      </c>
      <c r="K2540" t="s">
        <v>756</v>
      </c>
      <c r="L2540" t="s">
        <v>756</v>
      </c>
      <c r="M2540" t="s">
        <v>756</v>
      </c>
      <c r="N2540" t="s">
        <v>756</v>
      </c>
      <c r="O2540" t="s">
        <v>756</v>
      </c>
      <c r="P2540" t="s">
        <v>758</v>
      </c>
      <c r="Q2540" t="s">
        <v>759</v>
      </c>
      <c r="R2540" t="s">
        <v>759</v>
      </c>
      <c r="S2540" t="s">
        <v>757</v>
      </c>
      <c r="T2540" t="s">
        <v>757</v>
      </c>
      <c r="U2540" t="s">
        <v>757</v>
      </c>
      <c r="V2540" t="s">
        <v>756</v>
      </c>
      <c r="W2540" t="s">
        <v>756</v>
      </c>
      <c r="X2540" t="s">
        <v>885</v>
      </c>
      <c r="Y2540" t="str">
        <f t="shared" si="546"/>
        <v>junio</v>
      </c>
      <c r="Z2540">
        <f>YEAR(BD_PONDERACIONES[[#This Row],[Fecha Ejecución del Ticket]])</f>
        <v>2022</v>
      </c>
      <c r="AA2540" t="str">
        <f t="shared" si="547"/>
        <v>agosto</v>
      </c>
      <c r="AB2540">
        <f>YEAR(BD_PONDERACIONES[[#This Row],[Fecha de Inspección]])</f>
        <v>2022</v>
      </c>
      <c r="AC2540">
        <f t="shared" si="548"/>
        <v>0.5</v>
      </c>
      <c r="AD2540">
        <f t="shared" si="549"/>
        <v>0.5</v>
      </c>
      <c r="AE2540">
        <f t="shared" si="550"/>
        <v>0.5</v>
      </c>
      <c r="AF2540">
        <f t="shared" si="551"/>
        <v>0.5</v>
      </c>
      <c r="AG2540">
        <f t="shared" si="552"/>
        <v>0.5</v>
      </c>
      <c r="AH2540">
        <f t="shared" si="553"/>
        <v>0.5</v>
      </c>
      <c r="AI2540">
        <f t="shared" si="554"/>
        <v>0.25</v>
      </c>
      <c r="AJ2540">
        <f t="shared" si="555"/>
        <v>0.25</v>
      </c>
      <c r="AK2540">
        <f t="shared" si="556"/>
        <v>0.5</v>
      </c>
      <c r="AL2540">
        <f t="shared" si="557"/>
        <v>0.5</v>
      </c>
      <c r="AM2540">
        <f t="shared" si="558"/>
        <v>0.5</v>
      </c>
      <c r="AN2540" s="6">
        <f t="shared" si="559"/>
        <v>1</v>
      </c>
      <c r="AO2540" t="str">
        <f>VLOOKUP(BD_PONDERACIONES[[#This Row],[Comuna]],Tabla3[#All],2,0)</f>
        <v>Florida</v>
      </c>
    </row>
    <row r="2541" spans="1:41" x14ac:dyDescent="0.35">
      <c r="A2541" t="s">
        <v>12618</v>
      </c>
      <c r="B2541" t="s">
        <v>12619</v>
      </c>
      <c r="C2541" t="s">
        <v>12620</v>
      </c>
      <c r="D2541" s="5">
        <v>44795</v>
      </c>
      <c r="E2541" s="5">
        <v>44738</v>
      </c>
      <c r="F2541" t="s">
        <v>763</v>
      </c>
      <c r="G2541" t="s">
        <v>12621</v>
      </c>
      <c r="H2541" t="s">
        <v>755</v>
      </c>
      <c r="J2541" t="s">
        <v>756</v>
      </c>
      <c r="K2541" t="s">
        <v>756</v>
      </c>
      <c r="L2541" t="s">
        <v>757</v>
      </c>
      <c r="M2541" t="s">
        <v>757</v>
      </c>
      <c r="N2541" t="s">
        <v>756</v>
      </c>
      <c r="O2541" t="s">
        <v>756</v>
      </c>
      <c r="P2541" t="s">
        <v>758</v>
      </c>
      <c r="Q2541" t="s">
        <v>759</v>
      </c>
      <c r="R2541" t="s">
        <v>759</v>
      </c>
      <c r="S2541" t="s">
        <v>757</v>
      </c>
      <c r="T2541" t="s">
        <v>757</v>
      </c>
      <c r="U2541" t="s">
        <v>757</v>
      </c>
      <c r="V2541" t="s">
        <v>756</v>
      </c>
      <c r="W2541" t="s">
        <v>756</v>
      </c>
      <c r="X2541" t="s">
        <v>12622</v>
      </c>
      <c r="Y2541" t="str">
        <f t="shared" si="546"/>
        <v>junio</v>
      </c>
      <c r="Z2541">
        <f>YEAR(BD_PONDERACIONES[[#This Row],[Fecha Ejecución del Ticket]])</f>
        <v>2022</v>
      </c>
      <c r="AA2541" t="str">
        <f t="shared" si="547"/>
        <v>agosto</v>
      </c>
      <c r="AB2541">
        <f>YEAR(BD_PONDERACIONES[[#This Row],[Fecha de Inspección]])</f>
        <v>2022</v>
      </c>
      <c r="AC2541">
        <f t="shared" si="548"/>
        <v>0.5</v>
      </c>
      <c r="AD2541">
        <f t="shared" si="549"/>
        <v>0.5</v>
      </c>
      <c r="AE2541">
        <f t="shared" si="550"/>
        <v>0.5</v>
      </c>
      <c r="AF2541">
        <f t="shared" si="551"/>
        <v>0.5</v>
      </c>
      <c r="AG2541">
        <f t="shared" si="552"/>
        <v>0.5</v>
      </c>
      <c r="AH2541">
        <f t="shared" si="553"/>
        <v>0.5</v>
      </c>
      <c r="AI2541">
        <f t="shared" si="554"/>
        <v>0.25</v>
      </c>
      <c r="AJ2541">
        <f t="shared" si="555"/>
        <v>0.25</v>
      </c>
      <c r="AK2541">
        <f t="shared" si="556"/>
        <v>0.5</v>
      </c>
      <c r="AL2541">
        <f t="shared" si="557"/>
        <v>0.5</v>
      </c>
      <c r="AM2541">
        <f t="shared" si="558"/>
        <v>0.5</v>
      </c>
      <c r="AN2541" s="6">
        <f t="shared" si="559"/>
        <v>1</v>
      </c>
      <c r="AO2541" t="str">
        <f>VLOOKUP(BD_PONDERACIONES[[#This Row],[Comuna]],Tabla3[#All],2,0)</f>
        <v>Florida</v>
      </c>
    </row>
    <row r="2542" spans="1:41" x14ac:dyDescent="0.35">
      <c r="A2542" t="s">
        <v>12623</v>
      </c>
      <c r="B2542" t="s">
        <v>12624</v>
      </c>
      <c r="C2542" t="s">
        <v>12625</v>
      </c>
      <c r="D2542" s="5">
        <v>44795</v>
      </c>
      <c r="E2542" s="5">
        <v>44720</v>
      </c>
      <c r="F2542" t="s">
        <v>753</v>
      </c>
      <c r="G2542" t="s">
        <v>12626</v>
      </c>
      <c r="H2542" t="s">
        <v>755</v>
      </c>
      <c r="J2542" t="s">
        <v>756</v>
      </c>
      <c r="K2542" t="s">
        <v>756</v>
      </c>
      <c r="L2542" t="s">
        <v>757</v>
      </c>
      <c r="M2542" t="s">
        <v>757</v>
      </c>
      <c r="N2542" t="s">
        <v>756</v>
      </c>
      <c r="O2542" t="s">
        <v>756</v>
      </c>
      <c r="P2542" t="s">
        <v>758</v>
      </c>
      <c r="Q2542" t="s">
        <v>759</v>
      </c>
      <c r="R2542" t="s">
        <v>759</v>
      </c>
      <c r="S2542" t="s">
        <v>757</v>
      </c>
      <c r="T2542" t="s">
        <v>757</v>
      </c>
      <c r="U2542" t="s">
        <v>757</v>
      </c>
      <c r="V2542" t="s">
        <v>756</v>
      </c>
      <c r="W2542" t="s">
        <v>756</v>
      </c>
      <c r="X2542" t="s">
        <v>12627</v>
      </c>
      <c r="Y2542" t="str">
        <f t="shared" si="546"/>
        <v>junio</v>
      </c>
      <c r="Z2542">
        <f>YEAR(BD_PONDERACIONES[[#This Row],[Fecha Ejecución del Ticket]])</f>
        <v>2022</v>
      </c>
      <c r="AA2542" t="str">
        <f t="shared" si="547"/>
        <v>agosto</v>
      </c>
      <c r="AB2542">
        <f>YEAR(BD_PONDERACIONES[[#This Row],[Fecha de Inspección]])</f>
        <v>2022</v>
      </c>
      <c r="AC2542">
        <f t="shared" si="548"/>
        <v>0.5</v>
      </c>
      <c r="AD2542">
        <f t="shared" si="549"/>
        <v>0.5</v>
      </c>
      <c r="AE2542">
        <f t="shared" si="550"/>
        <v>0.5</v>
      </c>
      <c r="AF2542">
        <f t="shared" si="551"/>
        <v>0.5</v>
      </c>
      <c r="AG2542">
        <f t="shared" si="552"/>
        <v>0.5</v>
      </c>
      <c r="AH2542">
        <f t="shared" si="553"/>
        <v>0.5</v>
      </c>
      <c r="AI2542">
        <f t="shared" si="554"/>
        <v>0.25</v>
      </c>
      <c r="AJ2542">
        <f t="shared" si="555"/>
        <v>0.25</v>
      </c>
      <c r="AK2542">
        <f t="shared" si="556"/>
        <v>0.5</v>
      </c>
      <c r="AL2542">
        <f t="shared" si="557"/>
        <v>0.5</v>
      </c>
      <c r="AM2542">
        <f t="shared" si="558"/>
        <v>0.5</v>
      </c>
      <c r="AN2542" s="6">
        <f t="shared" si="559"/>
        <v>1</v>
      </c>
      <c r="AO2542" t="str">
        <f>VLOOKUP(BD_PONDERACIONES[[#This Row],[Comuna]],Tabla3[#All],2,0)</f>
        <v>Florida</v>
      </c>
    </row>
    <row r="2543" spans="1:41" x14ac:dyDescent="0.35">
      <c r="A2543" t="s">
        <v>12628</v>
      </c>
      <c r="B2543" t="s">
        <v>12629</v>
      </c>
      <c r="C2543" t="s">
        <v>12630</v>
      </c>
      <c r="D2543" s="5">
        <v>44795</v>
      </c>
      <c r="E2543" s="5">
        <v>44728</v>
      </c>
      <c r="F2543" t="s">
        <v>753</v>
      </c>
      <c r="G2543" t="s">
        <v>12631</v>
      </c>
      <c r="H2543" t="s">
        <v>755</v>
      </c>
      <c r="J2543" t="s">
        <v>756</v>
      </c>
      <c r="K2543" t="s">
        <v>756</v>
      </c>
      <c r="L2543" t="s">
        <v>773</v>
      </c>
      <c r="M2543" t="s">
        <v>773</v>
      </c>
      <c r="N2543" t="s">
        <v>756</v>
      </c>
      <c r="O2543" t="s">
        <v>756</v>
      </c>
      <c r="P2543" t="s">
        <v>758</v>
      </c>
      <c r="Q2543" t="s">
        <v>759</v>
      </c>
      <c r="R2543" t="s">
        <v>759</v>
      </c>
      <c r="S2543" t="s">
        <v>757</v>
      </c>
      <c r="T2543" t="s">
        <v>757</v>
      </c>
      <c r="U2543" t="s">
        <v>757</v>
      </c>
      <c r="V2543" t="s">
        <v>756</v>
      </c>
      <c r="W2543" t="s">
        <v>756</v>
      </c>
      <c r="X2543" t="s">
        <v>12632</v>
      </c>
      <c r="Y2543" t="str">
        <f t="shared" si="546"/>
        <v>junio</v>
      </c>
      <c r="Z2543">
        <f>YEAR(BD_PONDERACIONES[[#This Row],[Fecha Ejecución del Ticket]])</f>
        <v>2022</v>
      </c>
      <c r="AA2543" t="str">
        <f t="shared" si="547"/>
        <v>agosto</v>
      </c>
      <c r="AB2543">
        <f>YEAR(BD_PONDERACIONES[[#This Row],[Fecha de Inspección]])</f>
        <v>2022</v>
      </c>
      <c r="AC2543">
        <f t="shared" si="548"/>
        <v>0.5</v>
      </c>
      <c r="AD2543">
        <f t="shared" si="549"/>
        <v>0.5</v>
      </c>
      <c r="AE2543">
        <f t="shared" si="550"/>
        <v>0</v>
      </c>
      <c r="AF2543">
        <f t="shared" si="551"/>
        <v>0</v>
      </c>
      <c r="AG2543">
        <f t="shared" si="552"/>
        <v>0.5</v>
      </c>
      <c r="AH2543">
        <f t="shared" si="553"/>
        <v>0.5</v>
      </c>
      <c r="AI2543">
        <f t="shared" si="554"/>
        <v>0.25</v>
      </c>
      <c r="AJ2543">
        <f t="shared" si="555"/>
        <v>0.25</v>
      </c>
      <c r="AK2543">
        <f t="shared" si="556"/>
        <v>0.5</v>
      </c>
      <c r="AL2543">
        <f t="shared" si="557"/>
        <v>0.5</v>
      </c>
      <c r="AM2543">
        <f t="shared" si="558"/>
        <v>0.5</v>
      </c>
      <c r="AN2543" s="6">
        <f t="shared" si="559"/>
        <v>0.7</v>
      </c>
      <c r="AO2543" t="str">
        <f>VLOOKUP(BD_PONDERACIONES[[#This Row],[Comuna]],Tabla3[#All],2,0)</f>
        <v>Florida</v>
      </c>
    </row>
    <row r="2544" spans="1:41" x14ac:dyDescent="0.35">
      <c r="A2544" t="s">
        <v>12633</v>
      </c>
      <c r="B2544" t="s">
        <v>12634</v>
      </c>
      <c r="C2544" t="s">
        <v>12635</v>
      </c>
      <c r="D2544" s="5">
        <v>44795</v>
      </c>
      <c r="E2544" s="5">
        <v>44737</v>
      </c>
      <c r="F2544" t="s">
        <v>763</v>
      </c>
      <c r="G2544" t="s">
        <v>12636</v>
      </c>
      <c r="H2544" t="s">
        <v>755</v>
      </c>
      <c r="J2544" t="s">
        <v>756</v>
      </c>
      <c r="K2544" t="s">
        <v>756</v>
      </c>
      <c r="L2544" t="s">
        <v>757</v>
      </c>
      <c r="M2544" t="s">
        <v>757</v>
      </c>
      <c r="N2544" t="s">
        <v>756</v>
      </c>
      <c r="O2544" t="s">
        <v>756</v>
      </c>
      <c r="P2544" t="s">
        <v>758</v>
      </c>
      <c r="Q2544" t="s">
        <v>759</v>
      </c>
      <c r="R2544" t="s">
        <v>759</v>
      </c>
      <c r="S2544" t="s">
        <v>757</v>
      </c>
      <c r="T2544" t="s">
        <v>757</v>
      </c>
      <c r="U2544" t="s">
        <v>757</v>
      </c>
      <c r="V2544" t="s">
        <v>756</v>
      </c>
      <c r="W2544" t="s">
        <v>768</v>
      </c>
      <c r="X2544" t="s">
        <v>12637</v>
      </c>
      <c r="Y2544" t="str">
        <f t="shared" si="546"/>
        <v>junio</v>
      </c>
      <c r="Z2544">
        <f>YEAR(BD_PONDERACIONES[[#This Row],[Fecha Ejecución del Ticket]])</f>
        <v>2022</v>
      </c>
      <c r="AA2544" t="str">
        <f t="shared" si="547"/>
        <v>agosto</v>
      </c>
      <c r="AB2544">
        <f>YEAR(BD_PONDERACIONES[[#This Row],[Fecha de Inspección]])</f>
        <v>2022</v>
      </c>
      <c r="AC2544">
        <f t="shared" si="548"/>
        <v>0.5</v>
      </c>
      <c r="AD2544">
        <f t="shared" si="549"/>
        <v>0.5</v>
      </c>
      <c r="AE2544">
        <f t="shared" si="550"/>
        <v>0.5</v>
      </c>
      <c r="AF2544">
        <f t="shared" si="551"/>
        <v>0.5</v>
      </c>
      <c r="AG2544">
        <f t="shared" si="552"/>
        <v>0.5</v>
      </c>
      <c r="AH2544">
        <f t="shared" si="553"/>
        <v>0.5</v>
      </c>
      <c r="AI2544">
        <f t="shared" si="554"/>
        <v>0.25</v>
      </c>
      <c r="AJ2544">
        <f t="shared" si="555"/>
        <v>0.25</v>
      </c>
      <c r="AK2544">
        <f t="shared" si="556"/>
        <v>0.5</v>
      </c>
      <c r="AL2544">
        <f t="shared" si="557"/>
        <v>0.5</v>
      </c>
      <c r="AM2544">
        <f t="shared" si="558"/>
        <v>0.17499999999999999</v>
      </c>
      <c r="AN2544" s="6">
        <f t="shared" si="559"/>
        <v>0.93500000000000005</v>
      </c>
      <c r="AO2544" t="str">
        <f>VLOOKUP(BD_PONDERACIONES[[#This Row],[Comuna]],Tabla3[#All],2,0)</f>
        <v>Florida</v>
      </c>
    </row>
    <row r="2545" spans="1:41" x14ac:dyDescent="0.35">
      <c r="A2545" t="s">
        <v>12638</v>
      </c>
      <c r="B2545" t="s">
        <v>12639</v>
      </c>
      <c r="C2545" t="s">
        <v>12640</v>
      </c>
      <c r="D2545" s="5">
        <v>44795</v>
      </c>
      <c r="E2545" s="5">
        <v>44728</v>
      </c>
      <c r="F2545" t="s">
        <v>753</v>
      </c>
      <c r="G2545" t="s">
        <v>12641</v>
      </c>
      <c r="H2545" t="s">
        <v>755</v>
      </c>
      <c r="J2545" t="s">
        <v>756</v>
      </c>
      <c r="K2545" t="s">
        <v>756</v>
      </c>
      <c r="L2545" t="s">
        <v>757</v>
      </c>
      <c r="M2545" t="s">
        <v>757</v>
      </c>
      <c r="N2545" t="s">
        <v>756</v>
      </c>
      <c r="O2545" t="s">
        <v>756</v>
      </c>
      <c r="P2545" t="s">
        <v>758</v>
      </c>
      <c r="Q2545" t="s">
        <v>759</v>
      </c>
      <c r="R2545" t="s">
        <v>759</v>
      </c>
      <c r="S2545" t="s">
        <v>757</v>
      </c>
      <c r="T2545" t="s">
        <v>757</v>
      </c>
      <c r="U2545" t="s">
        <v>757</v>
      </c>
      <c r="V2545" t="s">
        <v>768</v>
      </c>
      <c r="W2545" t="s">
        <v>756</v>
      </c>
      <c r="X2545" t="s">
        <v>10162</v>
      </c>
      <c r="Y2545" t="str">
        <f t="shared" si="546"/>
        <v>junio</v>
      </c>
      <c r="Z2545">
        <f>YEAR(BD_PONDERACIONES[[#This Row],[Fecha Ejecución del Ticket]])</f>
        <v>2022</v>
      </c>
      <c r="AA2545" t="str">
        <f t="shared" si="547"/>
        <v>agosto</v>
      </c>
      <c r="AB2545">
        <f>YEAR(BD_PONDERACIONES[[#This Row],[Fecha de Inspección]])</f>
        <v>2022</v>
      </c>
      <c r="AC2545">
        <f t="shared" si="548"/>
        <v>0.5</v>
      </c>
      <c r="AD2545">
        <f t="shared" si="549"/>
        <v>0.5</v>
      </c>
      <c r="AE2545">
        <f t="shared" si="550"/>
        <v>0.5</v>
      </c>
      <c r="AF2545">
        <f t="shared" si="551"/>
        <v>0.5</v>
      </c>
      <c r="AG2545">
        <f t="shared" si="552"/>
        <v>0.5</v>
      </c>
      <c r="AH2545">
        <f t="shared" si="553"/>
        <v>0.5</v>
      </c>
      <c r="AI2545">
        <f t="shared" si="554"/>
        <v>0.25</v>
      </c>
      <c r="AJ2545">
        <f t="shared" si="555"/>
        <v>0.25</v>
      </c>
      <c r="AK2545">
        <f t="shared" si="556"/>
        <v>0.5</v>
      </c>
      <c r="AL2545">
        <f t="shared" si="557"/>
        <v>0.17499999999999999</v>
      </c>
      <c r="AM2545">
        <f t="shared" si="558"/>
        <v>0.5</v>
      </c>
      <c r="AN2545" s="6">
        <f t="shared" si="559"/>
        <v>0.93500000000000005</v>
      </c>
      <c r="AO2545" t="str">
        <f>VLOOKUP(BD_PONDERACIONES[[#This Row],[Comuna]],Tabla3[#All],2,0)</f>
        <v>Florida</v>
      </c>
    </row>
    <row r="2546" spans="1:41" x14ac:dyDescent="0.35">
      <c r="A2546" t="s">
        <v>12642</v>
      </c>
      <c r="B2546" t="s">
        <v>12643</v>
      </c>
      <c r="C2546" t="s">
        <v>12644</v>
      </c>
      <c r="D2546" s="5">
        <v>44795</v>
      </c>
      <c r="E2546" s="5">
        <v>44739</v>
      </c>
      <c r="F2546" t="s">
        <v>763</v>
      </c>
      <c r="G2546" t="s">
        <v>12645</v>
      </c>
      <c r="H2546" t="s">
        <v>755</v>
      </c>
      <c r="J2546" t="s">
        <v>756</v>
      </c>
      <c r="K2546" t="s">
        <v>756</v>
      </c>
      <c r="L2546" t="s">
        <v>756</v>
      </c>
      <c r="M2546" t="s">
        <v>756</v>
      </c>
      <c r="N2546" t="s">
        <v>756</v>
      </c>
      <c r="O2546" t="s">
        <v>756</v>
      </c>
      <c r="P2546" t="s">
        <v>758</v>
      </c>
      <c r="Q2546" t="s">
        <v>759</v>
      </c>
      <c r="R2546" t="s">
        <v>759</v>
      </c>
      <c r="S2546" t="s">
        <v>757</v>
      </c>
      <c r="T2546" t="s">
        <v>757</v>
      </c>
      <c r="U2546" t="s">
        <v>757</v>
      </c>
      <c r="V2546" t="s">
        <v>756</v>
      </c>
      <c r="W2546" t="s">
        <v>768</v>
      </c>
      <c r="X2546" t="s">
        <v>12227</v>
      </c>
      <c r="Y2546" t="str">
        <f t="shared" si="546"/>
        <v>junio</v>
      </c>
      <c r="Z2546">
        <f>YEAR(BD_PONDERACIONES[[#This Row],[Fecha Ejecución del Ticket]])</f>
        <v>2022</v>
      </c>
      <c r="AA2546" t="str">
        <f t="shared" si="547"/>
        <v>agosto</v>
      </c>
      <c r="AB2546">
        <f>YEAR(BD_PONDERACIONES[[#This Row],[Fecha de Inspección]])</f>
        <v>2022</v>
      </c>
      <c r="AC2546">
        <f t="shared" si="548"/>
        <v>0.5</v>
      </c>
      <c r="AD2546">
        <f t="shared" si="549"/>
        <v>0.5</v>
      </c>
      <c r="AE2546">
        <f t="shared" si="550"/>
        <v>0.5</v>
      </c>
      <c r="AF2546">
        <f t="shared" si="551"/>
        <v>0.5</v>
      </c>
      <c r="AG2546">
        <f t="shared" si="552"/>
        <v>0.5</v>
      </c>
      <c r="AH2546">
        <f t="shared" si="553"/>
        <v>0.5</v>
      </c>
      <c r="AI2546">
        <f t="shared" si="554"/>
        <v>0.25</v>
      </c>
      <c r="AJ2546">
        <f t="shared" si="555"/>
        <v>0.25</v>
      </c>
      <c r="AK2546">
        <f t="shared" si="556"/>
        <v>0.5</v>
      </c>
      <c r="AL2546">
        <f t="shared" si="557"/>
        <v>0.5</v>
      </c>
      <c r="AM2546">
        <f t="shared" si="558"/>
        <v>0.17499999999999999</v>
      </c>
      <c r="AN2546" s="6">
        <f t="shared" si="559"/>
        <v>0.93500000000000005</v>
      </c>
      <c r="AO2546" t="str">
        <f>VLOOKUP(BD_PONDERACIONES[[#This Row],[Comuna]],Tabla3[#All],2,0)</f>
        <v>Florida</v>
      </c>
    </row>
    <row r="2547" spans="1:41" x14ac:dyDescent="0.35">
      <c r="A2547" t="s">
        <v>12646</v>
      </c>
      <c r="B2547" t="s">
        <v>12647</v>
      </c>
      <c r="C2547" t="s">
        <v>12648</v>
      </c>
      <c r="D2547" s="5">
        <v>44795</v>
      </c>
      <c r="E2547" s="5">
        <v>44739</v>
      </c>
      <c r="F2547" t="s">
        <v>763</v>
      </c>
      <c r="G2547" t="s">
        <v>12649</v>
      </c>
      <c r="H2547" t="s">
        <v>755</v>
      </c>
      <c r="J2547" t="s">
        <v>756</v>
      </c>
      <c r="K2547" t="s">
        <v>756</v>
      </c>
      <c r="L2547" t="s">
        <v>757</v>
      </c>
      <c r="M2547" t="s">
        <v>757</v>
      </c>
      <c r="N2547" t="s">
        <v>756</v>
      </c>
      <c r="O2547" t="s">
        <v>756</v>
      </c>
      <c r="P2547" t="s">
        <v>758</v>
      </c>
      <c r="Q2547" t="s">
        <v>759</v>
      </c>
      <c r="R2547" t="s">
        <v>759</v>
      </c>
      <c r="S2547" t="s">
        <v>757</v>
      </c>
      <c r="T2547" t="s">
        <v>757</v>
      </c>
      <c r="U2547" t="s">
        <v>757</v>
      </c>
      <c r="V2547" t="s">
        <v>773</v>
      </c>
      <c r="W2547" t="s">
        <v>756</v>
      </c>
      <c r="X2547" t="s">
        <v>12650</v>
      </c>
      <c r="Y2547" t="str">
        <f t="shared" si="546"/>
        <v>junio</v>
      </c>
      <c r="Z2547">
        <f>YEAR(BD_PONDERACIONES[[#This Row],[Fecha Ejecución del Ticket]])</f>
        <v>2022</v>
      </c>
      <c r="AA2547" t="str">
        <f t="shared" si="547"/>
        <v>agosto</v>
      </c>
      <c r="AB2547">
        <f>YEAR(BD_PONDERACIONES[[#This Row],[Fecha de Inspección]])</f>
        <v>2022</v>
      </c>
      <c r="AC2547">
        <f t="shared" si="548"/>
        <v>0.5</v>
      </c>
      <c r="AD2547">
        <f t="shared" si="549"/>
        <v>0.5</v>
      </c>
      <c r="AE2547">
        <f t="shared" si="550"/>
        <v>0.5</v>
      </c>
      <c r="AF2547">
        <f t="shared" si="551"/>
        <v>0.5</v>
      </c>
      <c r="AG2547">
        <f t="shared" si="552"/>
        <v>0.5</v>
      </c>
      <c r="AH2547">
        <f t="shared" si="553"/>
        <v>0.5</v>
      </c>
      <c r="AI2547">
        <f t="shared" si="554"/>
        <v>0.25</v>
      </c>
      <c r="AJ2547">
        <f t="shared" si="555"/>
        <v>0.25</v>
      </c>
      <c r="AK2547">
        <f t="shared" si="556"/>
        <v>0.5</v>
      </c>
      <c r="AL2547">
        <f t="shared" si="557"/>
        <v>0</v>
      </c>
      <c r="AM2547">
        <f t="shared" si="558"/>
        <v>0.5</v>
      </c>
      <c r="AN2547" s="6">
        <f t="shared" si="559"/>
        <v>0.9</v>
      </c>
      <c r="AO2547" t="str">
        <f>VLOOKUP(BD_PONDERACIONES[[#This Row],[Comuna]],Tabla3[#All],2,0)</f>
        <v>Florida</v>
      </c>
    </row>
    <row r="2548" spans="1:41" x14ac:dyDescent="0.35">
      <c r="A2548" t="s">
        <v>12651</v>
      </c>
      <c r="B2548" t="s">
        <v>12652</v>
      </c>
      <c r="C2548" t="s">
        <v>12653</v>
      </c>
      <c r="D2548" s="5">
        <v>44795</v>
      </c>
      <c r="E2548" s="5">
        <v>44723</v>
      </c>
      <c r="F2548" t="s">
        <v>753</v>
      </c>
      <c r="G2548" t="s">
        <v>12654</v>
      </c>
      <c r="H2548" t="s">
        <v>755</v>
      </c>
      <c r="J2548" t="s">
        <v>756</v>
      </c>
      <c r="K2548" t="s">
        <v>756</v>
      </c>
      <c r="L2548" t="s">
        <v>773</v>
      </c>
      <c r="M2548" t="s">
        <v>773</v>
      </c>
      <c r="N2548" t="s">
        <v>756</v>
      </c>
      <c r="O2548" t="s">
        <v>756</v>
      </c>
      <c r="P2548" t="s">
        <v>765</v>
      </c>
      <c r="Q2548" t="s">
        <v>759</v>
      </c>
      <c r="R2548" t="s">
        <v>759</v>
      </c>
      <c r="S2548" t="s">
        <v>756</v>
      </c>
      <c r="T2548" t="s">
        <v>756</v>
      </c>
      <c r="U2548" t="s">
        <v>756</v>
      </c>
      <c r="V2548" t="s">
        <v>756</v>
      </c>
      <c r="W2548" t="s">
        <v>768</v>
      </c>
      <c r="X2548" t="s">
        <v>12655</v>
      </c>
      <c r="Y2548" t="str">
        <f t="shared" si="546"/>
        <v>junio</v>
      </c>
      <c r="Z2548">
        <f>YEAR(BD_PONDERACIONES[[#This Row],[Fecha Ejecución del Ticket]])</f>
        <v>2022</v>
      </c>
      <c r="AA2548" t="str">
        <f t="shared" si="547"/>
        <v>agosto</v>
      </c>
      <c r="AB2548">
        <f>YEAR(BD_PONDERACIONES[[#This Row],[Fecha de Inspección]])</f>
        <v>2022</v>
      </c>
      <c r="AC2548">
        <f t="shared" si="548"/>
        <v>0.5</v>
      </c>
      <c r="AD2548">
        <f t="shared" si="549"/>
        <v>0.5</v>
      </c>
      <c r="AE2548">
        <f t="shared" si="550"/>
        <v>0</v>
      </c>
      <c r="AF2548">
        <f t="shared" si="551"/>
        <v>0</v>
      </c>
      <c r="AG2548">
        <f t="shared" si="552"/>
        <v>0.5</v>
      </c>
      <c r="AH2548">
        <f t="shared" si="553"/>
        <v>0.5</v>
      </c>
      <c r="AI2548">
        <f t="shared" si="554"/>
        <v>0.25</v>
      </c>
      <c r="AJ2548">
        <f t="shared" si="555"/>
        <v>0.25</v>
      </c>
      <c r="AK2548">
        <f t="shared" si="556"/>
        <v>0.5</v>
      </c>
      <c r="AL2548">
        <f t="shared" si="557"/>
        <v>0.5</v>
      </c>
      <c r="AM2548">
        <f t="shared" si="558"/>
        <v>0.17499999999999999</v>
      </c>
      <c r="AN2548" s="6">
        <f t="shared" si="559"/>
        <v>0.63500000000000001</v>
      </c>
      <c r="AO2548" t="str">
        <f>VLOOKUP(BD_PONDERACIONES[[#This Row],[Comuna]],Tabla3[#All],2,0)</f>
        <v>Florida</v>
      </c>
    </row>
    <row r="2549" spans="1:41" x14ac:dyDescent="0.35">
      <c r="A2549" t="s">
        <v>12656</v>
      </c>
      <c r="B2549" t="s">
        <v>12657</v>
      </c>
      <c r="C2549" t="s">
        <v>12658</v>
      </c>
      <c r="D2549" s="5">
        <v>44795</v>
      </c>
      <c r="E2549" s="5">
        <v>44737</v>
      </c>
      <c r="F2549" t="s">
        <v>763</v>
      </c>
      <c r="G2549" t="s">
        <v>12659</v>
      </c>
      <c r="H2549" t="s">
        <v>755</v>
      </c>
      <c r="J2549" t="s">
        <v>756</v>
      </c>
      <c r="K2549" t="s">
        <v>756</v>
      </c>
      <c r="L2549" t="s">
        <v>756</v>
      </c>
      <c r="M2549" t="s">
        <v>756</v>
      </c>
      <c r="N2549" t="s">
        <v>756</v>
      </c>
      <c r="O2549" t="s">
        <v>756</v>
      </c>
      <c r="P2549" t="s">
        <v>758</v>
      </c>
      <c r="Q2549" t="s">
        <v>759</v>
      </c>
      <c r="R2549" t="s">
        <v>759</v>
      </c>
      <c r="S2549" t="s">
        <v>757</v>
      </c>
      <c r="T2549" t="s">
        <v>757</v>
      </c>
      <c r="U2549" t="s">
        <v>757</v>
      </c>
      <c r="V2549" t="s">
        <v>756</v>
      </c>
      <c r="W2549" t="s">
        <v>756</v>
      </c>
      <c r="X2549" t="s">
        <v>1080</v>
      </c>
      <c r="Y2549" t="str">
        <f t="shared" si="546"/>
        <v>junio</v>
      </c>
      <c r="Z2549">
        <f>YEAR(BD_PONDERACIONES[[#This Row],[Fecha Ejecución del Ticket]])</f>
        <v>2022</v>
      </c>
      <c r="AA2549" t="str">
        <f t="shared" si="547"/>
        <v>agosto</v>
      </c>
      <c r="AB2549">
        <f>YEAR(BD_PONDERACIONES[[#This Row],[Fecha de Inspección]])</f>
        <v>2022</v>
      </c>
      <c r="AC2549">
        <f t="shared" si="548"/>
        <v>0.5</v>
      </c>
      <c r="AD2549">
        <f t="shared" si="549"/>
        <v>0.5</v>
      </c>
      <c r="AE2549">
        <f t="shared" si="550"/>
        <v>0.5</v>
      </c>
      <c r="AF2549">
        <f t="shared" si="551"/>
        <v>0.5</v>
      </c>
      <c r="AG2549">
        <f t="shared" si="552"/>
        <v>0.5</v>
      </c>
      <c r="AH2549">
        <f t="shared" si="553"/>
        <v>0.5</v>
      </c>
      <c r="AI2549">
        <f t="shared" si="554"/>
        <v>0.25</v>
      </c>
      <c r="AJ2549">
        <f t="shared" si="555"/>
        <v>0.25</v>
      </c>
      <c r="AK2549">
        <f t="shared" si="556"/>
        <v>0.5</v>
      </c>
      <c r="AL2549">
        <f t="shared" si="557"/>
        <v>0.5</v>
      </c>
      <c r="AM2549">
        <f t="shared" si="558"/>
        <v>0.5</v>
      </c>
      <c r="AN2549" s="6">
        <f t="shared" si="559"/>
        <v>1</v>
      </c>
      <c r="AO2549" t="str">
        <f>VLOOKUP(BD_PONDERACIONES[[#This Row],[Comuna]],Tabla3[#All],2,0)</f>
        <v>Florida</v>
      </c>
    </row>
    <row r="2550" spans="1:41" x14ac:dyDescent="0.35">
      <c r="A2550" t="s">
        <v>12660</v>
      </c>
      <c r="B2550" t="s">
        <v>12661</v>
      </c>
      <c r="C2550" t="s">
        <v>12662</v>
      </c>
      <c r="D2550" s="5">
        <v>44795</v>
      </c>
      <c r="E2550" s="5">
        <v>44738</v>
      </c>
      <c r="F2550" t="s">
        <v>763</v>
      </c>
      <c r="G2550" t="s">
        <v>12663</v>
      </c>
      <c r="H2550" t="s">
        <v>755</v>
      </c>
      <c r="J2550" t="s">
        <v>756</v>
      </c>
      <c r="K2550" t="s">
        <v>756</v>
      </c>
      <c r="L2550" t="s">
        <v>757</v>
      </c>
      <c r="M2550" t="s">
        <v>757</v>
      </c>
      <c r="N2550" t="s">
        <v>756</v>
      </c>
      <c r="O2550" t="s">
        <v>756</v>
      </c>
      <c r="P2550" t="s">
        <v>758</v>
      </c>
      <c r="Q2550" t="s">
        <v>759</v>
      </c>
      <c r="R2550" t="s">
        <v>759</v>
      </c>
      <c r="S2550" t="s">
        <v>757</v>
      </c>
      <c r="T2550" t="s">
        <v>757</v>
      </c>
      <c r="U2550" t="s">
        <v>757</v>
      </c>
      <c r="V2550" t="s">
        <v>756</v>
      </c>
      <c r="W2550" t="s">
        <v>768</v>
      </c>
      <c r="X2550" t="s">
        <v>12664</v>
      </c>
      <c r="Y2550" t="str">
        <f t="shared" si="546"/>
        <v>junio</v>
      </c>
      <c r="Z2550">
        <f>YEAR(BD_PONDERACIONES[[#This Row],[Fecha Ejecución del Ticket]])</f>
        <v>2022</v>
      </c>
      <c r="AA2550" t="str">
        <f t="shared" si="547"/>
        <v>agosto</v>
      </c>
      <c r="AB2550">
        <f>YEAR(BD_PONDERACIONES[[#This Row],[Fecha de Inspección]])</f>
        <v>2022</v>
      </c>
      <c r="AC2550">
        <f t="shared" si="548"/>
        <v>0.5</v>
      </c>
      <c r="AD2550">
        <f t="shared" si="549"/>
        <v>0.5</v>
      </c>
      <c r="AE2550">
        <f t="shared" si="550"/>
        <v>0.5</v>
      </c>
      <c r="AF2550">
        <f t="shared" si="551"/>
        <v>0.5</v>
      </c>
      <c r="AG2550">
        <f t="shared" si="552"/>
        <v>0.5</v>
      </c>
      <c r="AH2550">
        <f t="shared" si="553"/>
        <v>0.5</v>
      </c>
      <c r="AI2550">
        <f t="shared" si="554"/>
        <v>0.25</v>
      </c>
      <c r="AJ2550">
        <f t="shared" si="555"/>
        <v>0.25</v>
      </c>
      <c r="AK2550">
        <f t="shared" si="556"/>
        <v>0.5</v>
      </c>
      <c r="AL2550">
        <f t="shared" si="557"/>
        <v>0.5</v>
      </c>
      <c r="AM2550">
        <f t="shared" si="558"/>
        <v>0.17499999999999999</v>
      </c>
      <c r="AN2550" s="6">
        <f t="shared" si="559"/>
        <v>0.93500000000000005</v>
      </c>
      <c r="AO2550" t="str">
        <f>VLOOKUP(BD_PONDERACIONES[[#This Row],[Comuna]],Tabla3[#All],2,0)</f>
        <v>Florida</v>
      </c>
    </row>
    <row r="2551" spans="1:41" x14ac:dyDescent="0.35">
      <c r="A2551" t="s">
        <v>12665</v>
      </c>
      <c r="B2551" t="s">
        <v>12666</v>
      </c>
      <c r="C2551" t="s">
        <v>12667</v>
      </c>
      <c r="D2551" s="5">
        <v>44795</v>
      </c>
      <c r="E2551" s="5">
        <v>44738</v>
      </c>
      <c r="F2551" t="s">
        <v>763</v>
      </c>
      <c r="G2551" t="s">
        <v>12668</v>
      </c>
      <c r="H2551" t="s">
        <v>755</v>
      </c>
      <c r="J2551" t="s">
        <v>756</v>
      </c>
      <c r="K2551" t="s">
        <v>756</v>
      </c>
      <c r="L2551" t="s">
        <v>756</v>
      </c>
      <c r="M2551" t="s">
        <v>756</v>
      </c>
      <c r="N2551" t="s">
        <v>756</v>
      </c>
      <c r="O2551" t="s">
        <v>756</v>
      </c>
      <c r="P2551" t="s">
        <v>758</v>
      </c>
      <c r="Q2551" t="s">
        <v>759</v>
      </c>
      <c r="R2551" t="s">
        <v>759</v>
      </c>
      <c r="S2551" t="s">
        <v>757</v>
      </c>
      <c r="T2551" t="s">
        <v>757</v>
      </c>
      <c r="U2551" t="s">
        <v>757</v>
      </c>
      <c r="V2551" t="s">
        <v>756</v>
      </c>
      <c r="W2551" t="s">
        <v>756</v>
      </c>
      <c r="X2551" t="s">
        <v>12227</v>
      </c>
      <c r="Y2551" t="str">
        <f t="shared" si="546"/>
        <v>junio</v>
      </c>
      <c r="Z2551">
        <f>YEAR(BD_PONDERACIONES[[#This Row],[Fecha Ejecución del Ticket]])</f>
        <v>2022</v>
      </c>
      <c r="AA2551" t="str">
        <f t="shared" si="547"/>
        <v>agosto</v>
      </c>
      <c r="AB2551">
        <f>YEAR(BD_PONDERACIONES[[#This Row],[Fecha de Inspección]])</f>
        <v>2022</v>
      </c>
      <c r="AC2551">
        <f t="shared" si="548"/>
        <v>0.5</v>
      </c>
      <c r="AD2551">
        <f t="shared" si="549"/>
        <v>0.5</v>
      </c>
      <c r="AE2551">
        <f t="shared" si="550"/>
        <v>0.5</v>
      </c>
      <c r="AF2551">
        <f t="shared" si="551"/>
        <v>0.5</v>
      </c>
      <c r="AG2551">
        <f t="shared" si="552"/>
        <v>0.5</v>
      </c>
      <c r="AH2551">
        <f t="shared" si="553"/>
        <v>0.5</v>
      </c>
      <c r="AI2551">
        <f t="shared" si="554"/>
        <v>0.25</v>
      </c>
      <c r="AJ2551">
        <f t="shared" si="555"/>
        <v>0.25</v>
      </c>
      <c r="AK2551">
        <f t="shared" si="556"/>
        <v>0.5</v>
      </c>
      <c r="AL2551">
        <f t="shared" si="557"/>
        <v>0.5</v>
      </c>
      <c r="AM2551">
        <f t="shared" si="558"/>
        <v>0.5</v>
      </c>
      <c r="AN2551" s="6">
        <f t="shared" si="559"/>
        <v>1</v>
      </c>
      <c r="AO2551" t="str">
        <f>VLOOKUP(BD_PONDERACIONES[[#This Row],[Comuna]],Tabla3[#All],2,0)</f>
        <v>Florida</v>
      </c>
    </row>
    <row r="2552" spans="1:41" x14ac:dyDescent="0.35">
      <c r="A2552" t="s">
        <v>12669</v>
      </c>
      <c r="B2552" t="s">
        <v>12670</v>
      </c>
      <c r="C2552" t="s">
        <v>12671</v>
      </c>
      <c r="D2552" s="5">
        <v>44795</v>
      </c>
      <c r="E2552" s="5">
        <v>44738</v>
      </c>
      <c r="F2552" t="s">
        <v>763</v>
      </c>
      <c r="G2552" t="s">
        <v>12672</v>
      </c>
      <c r="H2552" t="s">
        <v>755</v>
      </c>
      <c r="J2552" t="s">
        <v>756</v>
      </c>
      <c r="K2552" t="s">
        <v>756</v>
      </c>
      <c r="L2552" t="s">
        <v>757</v>
      </c>
      <c r="M2552" t="s">
        <v>757</v>
      </c>
      <c r="N2552" t="s">
        <v>756</v>
      </c>
      <c r="O2552" t="s">
        <v>756</v>
      </c>
      <c r="P2552" t="s">
        <v>758</v>
      </c>
      <c r="Q2552" t="s">
        <v>759</v>
      </c>
      <c r="R2552" t="s">
        <v>759</v>
      </c>
      <c r="S2552" t="s">
        <v>757</v>
      </c>
      <c r="T2552" t="s">
        <v>757</v>
      </c>
      <c r="U2552" t="s">
        <v>757</v>
      </c>
      <c r="V2552" t="s">
        <v>773</v>
      </c>
      <c r="W2552" t="s">
        <v>773</v>
      </c>
      <c r="X2552" t="s">
        <v>12039</v>
      </c>
      <c r="Y2552" t="str">
        <f t="shared" si="546"/>
        <v>junio</v>
      </c>
      <c r="Z2552">
        <f>YEAR(BD_PONDERACIONES[[#This Row],[Fecha Ejecución del Ticket]])</f>
        <v>2022</v>
      </c>
      <c r="AA2552" t="str">
        <f t="shared" si="547"/>
        <v>agosto</v>
      </c>
      <c r="AB2552">
        <f>YEAR(BD_PONDERACIONES[[#This Row],[Fecha de Inspección]])</f>
        <v>2022</v>
      </c>
      <c r="AC2552">
        <f t="shared" si="548"/>
        <v>0.5</v>
      </c>
      <c r="AD2552">
        <f t="shared" si="549"/>
        <v>0.5</v>
      </c>
      <c r="AE2552">
        <f t="shared" si="550"/>
        <v>0.5</v>
      </c>
      <c r="AF2552">
        <f t="shared" si="551"/>
        <v>0.5</v>
      </c>
      <c r="AG2552">
        <f t="shared" si="552"/>
        <v>0.5</v>
      </c>
      <c r="AH2552">
        <f t="shared" si="553"/>
        <v>0.5</v>
      </c>
      <c r="AI2552">
        <f t="shared" si="554"/>
        <v>0.25</v>
      </c>
      <c r="AJ2552">
        <f t="shared" si="555"/>
        <v>0.25</v>
      </c>
      <c r="AK2552">
        <f t="shared" si="556"/>
        <v>0.5</v>
      </c>
      <c r="AL2552">
        <f t="shared" si="557"/>
        <v>0</v>
      </c>
      <c r="AM2552">
        <f t="shared" si="558"/>
        <v>0</v>
      </c>
      <c r="AN2552" s="6">
        <f t="shared" si="559"/>
        <v>0.8</v>
      </c>
      <c r="AO2552" t="str">
        <f>VLOOKUP(BD_PONDERACIONES[[#This Row],[Comuna]],Tabla3[#All],2,0)</f>
        <v>Florida</v>
      </c>
    </row>
    <row r="2553" spans="1:41" x14ac:dyDescent="0.35">
      <c r="A2553" t="s">
        <v>12673</v>
      </c>
      <c r="B2553" t="s">
        <v>12674</v>
      </c>
      <c r="C2553" t="s">
        <v>12675</v>
      </c>
      <c r="D2553" s="5">
        <v>44795</v>
      </c>
      <c r="E2553" s="5">
        <v>44739</v>
      </c>
      <c r="F2553" t="s">
        <v>763</v>
      </c>
      <c r="G2553" t="s">
        <v>12676</v>
      </c>
      <c r="H2553" t="s">
        <v>755</v>
      </c>
      <c r="J2553" t="s">
        <v>756</v>
      </c>
      <c r="K2553" t="s">
        <v>756</v>
      </c>
      <c r="L2553" t="s">
        <v>757</v>
      </c>
      <c r="M2553" t="s">
        <v>757</v>
      </c>
      <c r="N2553" t="s">
        <v>756</v>
      </c>
      <c r="O2553" t="s">
        <v>756</v>
      </c>
      <c r="P2553" t="s">
        <v>758</v>
      </c>
      <c r="Q2553" t="s">
        <v>759</v>
      </c>
      <c r="R2553" t="s">
        <v>759</v>
      </c>
      <c r="S2553" t="s">
        <v>757</v>
      </c>
      <c r="T2553" t="s">
        <v>757</v>
      </c>
      <c r="U2553" t="s">
        <v>757</v>
      </c>
      <c r="V2553" t="s">
        <v>773</v>
      </c>
      <c r="W2553" t="s">
        <v>773</v>
      </c>
      <c r="X2553" t="s">
        <v>12677</v>
      </c>
      <c r="Y2553" t="str">
        <f t="shared" si="546"/>
        <v>junio</v>
      </c>
      <c r="Z2553">
        <f>YEAR(BD_PONDERACIONES[[#This Row],[Fecha Ejecución del Ticket]])</f>
        <v>2022</v>
      </c>
      <c r="AA2553" t="str">
        <f t="shared" si="547"/>
        <v>agosto</v>
      </c>
      <c r="AB2553">
        <f>YEAR(BD_PONDERACIONES[[#This Row],[Fecha de Inspección]])</f>
        <v>2022</v>
      </c>
      <c r="AC2553">
        <f t="shared" si="548"/>
        <v>0.5</v>
      </c>
      <c r="AD2553">
        <f t="shared" si="549"/>
        <v>0.5</v>
      </c>
      <c r="AE2553">
        <f t="shared" si="550"/>
        <v>0.5</v>
      </c>
      <c r="AF2553">
        <f t="shared" si="551"/>
        <v>0.5</v>
      </c>
      <c r="AG2553">
        <f t="shared" si="552"/>
        <v>0.5</v>
      </c>
      <c r="AH2553">
        <f t="shared" si="553"/>
        <v>0.5</v>
      </c>
      <c r="AI2553">
        <f t="shared" si="554"/>
        <v>0.25</v>
      </c>
      <c r="AJ2553">
        <f t="shared" si="555"/>
        <v>0.25</v>
      </c>
      <c r="AK2553">
        <f t="shared" si="556"/>
        <v>0.5</v>
      </c>
      <c r="AL2553">
        <f t="shared" si="557"/>
        <v>0</v>
      </c>
      <c r="AM2553">
        <f t="shared" si="558"/>
        <v>0</v>
      </c>
      <c r="AN2553" s="6">
        <f t="shared" si="559"/>
        <v>0.8</v>
      </c>
      <c r="AO2553" t="str">
        <f>VLOOKUP(BD_PONDERACIONES[[#This Row],[Comuna]],Tabla3[#All],2,0)</f>
        <v>Florida</v>
      </c>
    </row>
    <row r="2554" spans="1:41" x14ac:dyDescent="0.35">
      <c r="A2554" t="s">
        <v>12678</v>
      </c>
      <c r="B2554" t="s">
        <v>12679</v>
      </c>
      <c r="C2554" t="s">
        <v>12680</v>
      </c>
      <c r="D2554" s="5">
        <v>44795</v>
      </c>
      <c r="E2554" s="5">
        <v>44738</v>
      </c>
      <c r="F2554" t="s">
        <v>763</v>
      </c>
      <c r="G2554" t="s">
        <v>12681</v>
      </c>
      <c r="H2554" t="s">
        <v>755</v>
      </c>
      <c r="J2554" t="s">
        <v>756</v>
      </c>
      <c r="K2554" t="s">
        <v>756</v>
      </c>
      <c r="L2554" t="s">
        <v>757</v>
      </c>
      <c r="M2554" t="s">
        <v>757</v>
      </c>
      <c r="N2554" t="s">
        <v>756</v>
      </c>
      <c r="O2554" t="s">
        <v>756</v>
      </c>
      <c r="P2554" t="s">
        <v>758</v>
      </c>
      <c r="Q2554" t="s">
        <v>759</v>
      </c>
      <c r="R2554" t="s">
        <v>759</v>
      </c>
      <c r="S2554" t="s">
        <v>757</v>
      </c>
      <c r="T2554" t="s">
        <v>757</v>
      </c>
      <c r="U2554" t="s">
        <v>757</v>
      </c>
      <c r="V2554" t="s">
        <v>756</v>
      </c>
      <c r="W2554" t="s">
        <v>756</v>
      </c>
      <c r="X2554" t="s">
        <v>12682</v>
      </c>
      <c r="Y2554" t="str">
        <f t="shared" si="546"/>
        <v>junio</v>
      </c>
      <c r="Z2554">
        <f>YEAR(BD_PONDERACIONES[[#This Row],[Fecha Ejecución del Ticket]])</f>
        <v>2022</v>
      </c>
      <c r="AA2554" t="str">
        <f t="shared" si="547"/>
        <v>agosto</v>
      </c>
      <c r="AB2554">
        <f>YEAR(BD_PONDERACIONES[[#This Row],[Fecha de Inspección]])</f>
        <v>2022</v>
      </c>
      <c r="AC2554">
        <f t="shared" si="548"/>
        <v>0.5</v>
      </c>
      <c r="AD2554">
        <f t="shared" si="549"/>
        <v>0.5</v>
      </c>
      <c r="AE2554">
        <f t="shared" si="550"/>
        <v>0.5</v>
      </c>
      <c r="AF2554">
        <f t="shared" si="551"/>
        <v>0.5</v>
      </c>
      <c r="AG2554">
        <f t="shared" si="552"/>
        <v>0.5</v>
      </c>
      <c r="AH2554">
        <f t="shared" si="553"/>
        <v>0.5</v>
      </c>
      <c r="AI2554">
        <f t="shared" si="554"/>
        <v>0.25</v>
      </c>
      <c r="AJ2554">
        <f t="shared" si="555"/>
        <v>0.25</v>
      </c>
      <c r="AK2554">
        <f t="shared" si="556"/>
        <v>0.5</v>
      </c>
      <c r="AL2554">
        <f t="shared" si="557"/>
        <v>0.5</v>
      </c>
      <c r="AM2554">
        <f t="shared" si="558"/>
        <v>0.5</v>
      </c>
      <c r="AN2554" s="6">
        <f t="shared" si="559"/>
        <v>1</v>
      </c>
      <c r="AO2554" t="str">
        <f>VLOOKUP(BD_PONDERACIONES[[#This Row],[Comuna]],Tabla3[#All],2,0)</f>
        <v>Florida</v>
      </c>
    </row>
    <row r="2555" spans="1:41" x14ac:dyDescent="0.35">
      <c r="A2555" t="s">
        <v>12683</v>
      </c>
      <c r="B2555" t="s">
        <v>12684</v>
      </c>
      <c r="C2555" t="s">
        <v>12685</v>
      </c>
      <c r="D2555" s="5">
        <v>44796</v>
      </c>
      <c r="E2555" s="5">
        <v>44734</v>
      </c>
      <c r="F2555" t="s">
        <v>763</v>
      </c>
      <c r="G2555" t="s">
        <v>12686</v>
      </c>
      <c r="H2555" t="s">
        <v>755</v>
      </c>
      <c r="J2555" t="s">
        <v>756</v>
      </c>
      <c r="K2555" t="s">
        <v>756</v>
      </c>
      <c r="L2555" t="s">
        <v>757</v>
      </c>
      <c r="M2555" t="s">
        <v>757</v>
      </c>
      <c r="N2555" t="s">
        <v>756</v>
      </c>
      <c r="O2555" t="s">
        <v>756</v>
      </c>
      <c r="P2555" t="s">
        <v>758</v>
      </c>
      <c r="Q2555" t="s">
        <v>759</v>
      </c>
      <c r="R2555" t="s">
        <v>759</v>
      </c>
      <c r="S2555" t="s">
        <v>757</v>
      </c>
      <c r="T2555" t="s">
        <v>757</v>
      </c>
      <c r="U2555" t="s">
        <v>757</v>
      </c>
      <c r="V2555" t="s">
        <v>756</v>
      </c>
      <c r="W2555" t="s">
        <v>768</v>
      </c>
      <c r="X2555" t="s">
        <v>12687</v>
      </c>
      <c r="Y2555" t="str">
        <f t="shared" si="546"/>
        <v>junio</v>
      </c>
      <c r="Z2555">
        <f>YEAR(BD_PONDERACIONES[[#This Row],[Fecha Ejecución del Ticket]])</f>
        <v>2022</v>
      </c>
      <c r="AA2555" t="str">
        <f t="shared" si="547"/>
        <v>agosto</v>
      </c>
      <c r="AB2555">
        <f>YEAR(BD_PONDERACIONES[[#This Row],[Fecha de Inspección]])</f>
        <v>2022</v>
      </c>
      <c r="AC2555">
        <f t="shared" si="548"/>
        <v>0.5</v>
      </c>
      <c r="AD2555">
        <f t="shared" si="549"/>
        <v>0.5</v>
      </c>
      <c r="AE2555">
        <f t="shared" si="550"/>
        <v>0.5</v>
      </c>
      <c r="AF2555">
        <f t="shared" si="551"/>
        <v>0.5</v>
      </c>
      <c r="AG2555">
        <f t="shared" si="552"/>
        <v>0.5</v>
      </c>
      <c r="AH2555">
        <f t="shared" si="553"/>
        <v>0.5</v>
      </c>
      <c r="AI2555">
        <f t="shared" si="554"/>
        <v>0.25</v>
      </c>
      <c r="AJ2555">
        <f t="shared" si="555"/>
        <v>0.25</v>
      </c>
      <c r="AK2555">
        <f t="shared" si="556"/>
        <v>0.5</v>
      </c>
      <c r="AL2555">
        <f t="shared" si="557"/>
        <v>0.5</v>
      </c>
      <c r="AM2555">
        <f t="shared" si="558"/>
        <v>0.17499999999999999</v>
      </c>
      <c r="AN2555" s="6">
        <f t="shared" si="559"/>
        <v>0.93500000000000005</v>
      </c>
      <c r="AO2555" t="str">
        <f>VLOOKUP(BD_PONDERACIONES[[#This Row],[Comuna]],Tabla3[#All],2,0)</f>
        <v>Florida</v>
      </c>
    </row>
    <row r="2556" spans="1:41" x14ac:dyDescent="0.35">
      <c r="A2556" t="s">
        <v>12688</v>
      </c>
      <c r="B2556" t="s">
        <v>12689</v>
      </c>
      <c r="C2556" t="s">
        <v>12690</v>
      </c>
      <c r="D2556" s="5">
        <v>44796</v>
      </c>
      <c r="E2556" s="5">
        <v>44739</v>
      </c>
      <c r="F2556" t="s">
        <v>763</v>
      </c>
      <c r="G2556" t="s">
        <v>12691</v>
      </c>
      <c r="H2556" t="s">
        <v>755</v>
      </c>
      <c r="J2556" t="s">
        <v>756</v>
      </c>
      <c r="K2556" t="s">
        <v>756</v>
      </c>
      <c r="L2556" t="s">
        <v>757</v>
      </c>
      <c r="M2556" t="s">
        <v>757</v>
      </c>
      <c r="N2556" t="s">
        <v>756</v>
      </c>
      <c r="O2556" t="s">
        <v>756</v>
      </c>
      <c r="P2556" t="s">
        <v>758</v>
      </c>
      <c r="Q2556" t="s">
        <v>759</v>
      </c>
      <c r="R2556" t="s">
        <v>759</v>
      </c>
      <c r="S2556" t="s">
        <v>757</v>
      </c>
      <c r="T2556" t="s">
        <v>757</v>
      </c>
      <c r="U2556" t="s">
        <v>757</v>
      </c>
      <c r="V2556" t="s">
        <v>756</v>
      </c>
      <c r="W2556" t="s">
        <v>756</v>
      </c>
      <c r="X2556" t="s">
        <v>12692</v>
      </c>
      <c r="Y2556" t="str">
        <f t="shared" si="546"/>
        <v>junio</v>
      </c>
      <c r="Z2556">
        <f>YEAR(BD_PONDERACIONES[[#This Row],[Fecha Ejecución del Ticket]])</f>
        <v>2022</v>
      </c>
      <c r="AA2556" t="str">
        <f t="shared" si="547"/>
        <v>agosto</v>
      </c>
      <c r="AB2556">
        <f>YEAR(BD_PONDERACIONES[[#This Row],[Fecha de Inspección]])</f>
        <v>2022</v>
      </c>
      <c r="AC2556">
        <f t="shared" si="548"/>
        <v>0.5</v>
      </c>
      <c r="AD2556">
        <f t="shared" si="549"/>
        <v>0.5</v>
      </c>
      <c r="AE2556">
        <f t="shared" si="550"/>
        <v>0.5</v>
      </c>
      <c r="AF2556">
        <f t="shared" si="551"/>
        <v>0.5</v>
      </c>
      <c r="AG2556">
        <f t="shared" si="552"/>
        <v>0.5</v>
      </c>
      <c r="AH2556">
        <f t="shared" si="553"/>
        <v>0.5</v>
      </c>
      <c r="AI2556">
        <f t="shared" si="554"/>
        <v>0.25</v>
      </c>
      <c r="AJ2556">
        <f t="shared" si="555"/>
        <v>0.25</v>
      </c>
      <c r="AK2556">
        <f t="shared" si="556"/>
        <v>0.5</v>
      </c>
      <c r="AL2556">
        <f t="shared" si="557"/>
        <v>0.5</v>
      </c>
      <c r="AM2556">
        <f t="shared" si="558"/>
        <v>0.5</v>
      </c>
      <c r="AN2556" s="6">
        <f t="shared" si="559"/>
        <v>1</v>
      </c>
      <c r="AO2556" t="str">
        <f>VLOOKUP(BD_PONDERACIONES[[#This Row],[Comuna]],Tabla3[#All],2,0)</f>
        <v>Florida</v>
      </c>
    </row>
    <row r="2557" spans="1:41" x14ac:dyDescent="0.35">
      <c r="A2557" t="s">
        <v>12693</v>
      </c>
      <c r="B2557" t="s">
        <v>12694</v>
      </c>
      <c r="C2557" t="s">
        <v>12695</v>
      </c>
      <c r="D2557" s="5">
        <v>44796</v>
      </c>
      <c r="E2557" s="5">
        <v>44740</v>
      </c>
      <c r="F2557" t="s">
        <v>763</v>
      </c>
      <c r="G2557" t="s">
        <v>12696</v>
      </c>
      <c r="H2557" t="s">
        <v>755</v>
      </c>
      <c r="J2557" t="s">
        <v>756</v>
      </c>
      <c r="K2557" t="s">
        <v>756</v>
      </c>
      <c r="L2557" t="s">
        <v>757</v>
      </c>
      <c r="M2557" t="s">
        <v>757</v>
      </c>
      <c r="N2557" t="s">
        <v>756</v>
      </c>
      <c r="O2557" t="s">
        <v>756</v>
      </c>
      <c r="P2557" t="s">
        <v>758</v>
      </c>
      <c r="Q2557" t="s">
        <v>759</v>
      </c>
      <c r="R2557" t="s">
        <v>759</v>
      </c>
      <c r="S2557" t="s">
        <v>757</v>
      </c>
      <c r="T2557" t="s">
        <v>757</v>
      </c>
      <c r="U2557" t="s">
        <v>757</v>
      </c>
      <c r="V2557" t="s">
        <v>756</v>
      </c>
      <c r="W2557" t="s">
        <v>768</v>
      </c>
      <c r="X2557" t="s">
        <v>12697</v>
      </c>
      <c r="Y2557" t="str">
        <f t="shared" si="546"/>
        <v>junio</v>
      </c>
      <c r="Z2557">
        <f>YEAR(BD_PONDERACIONES[[#This Row],[Fecha Ejecución del Ticket]])</f>
        <v>2022</v>
      </c>
      <c r="AA2557" t="str">
        <f t="shared" si="547"/>
        <v>agosto</v>
      </c>
      <c r="AB2557">
        <f>YEAR(BD_PONDERACIONES[[#This Row],[Fecha de Inspección]])</f>
        <v>2022</v>
      </c>
      <c r="AC2557">
        <f t="shared" si="548"/>
        <v>0.5</v>
      </c>
      <c r="AD2557">
        <f t="shared" si="549"/>
        <v>0.5</v>
      </c>
      <c r="AE2557">
        <f t="shared" si="550"/>
        <v>0.5</v>
      </c>
      <c r="AF2557">
        <f t="shared" si="551"/>
        <v>0.5</v>
      </c>
      <c r="AG2557">
        <f t="shared" si="552"/>
        <v>0.5</v>
      </c>
      <c r="AH2557">
        <f t="shared" si="553"/>
        <v>0.5</v>
      </c>
      <c r="AI2557">
        <f t="shared" si="554"/>
        <v>0.25</v>
      </c>
      <c r="AJ2557">
        <f t="shared" si="555"/>
        <v>0.25</v>
      </c>
      <c r="AK2557">
        <f t="shared" si="556"/>
        <v>0.5</v>
      </c>
      <c r="AL2557">
        <f t="shared" si="557"/>
        <v>0.5</v>
      </c>
      <c r="AM2557">
        <f t="shared" si="558"/>
        <v>0.17499999999999999</v>
      </c>
      <c r="AN2557" s="6">
        <f t="shared" si="559"/>
        <v>0.93500000000000005</v>
      </c>
      <c r="AO2557" t="str">
        <f>VLOOKUP(BD_PONDERACIONES[[#This Row],[Comuna]],Tabla3[#All],2,0)</f>
        <v>Florida</v>
      </c>
    </row>
    <row r="2558" spans="1:41" x14ac:dyDescent="0.35">
      <c r="A2558" t="s">
        <v>12698</v>
      </c>
      <c r="B2558" t="s">
        <v>12699</v>
      </c>
      <c r="C2558" t="s">
        <v>12700</v>
      </c>
      <c r="D2558" s="5">
        <v>44796</v>
      </c>
      <c r="E2558" s="5">
        <v>44720</v>
      </c>
      <c r="F2558" t="s">
        <v>753</v>
      </c>
      <c r="G2558" t="s">
        <v>12701</v>
      </c>
      <c r="H2558" t="s">
        <v>755</v>
      </c>
      <c r="J2558" t="s">
        <v>756</v>
      </c>
      <c r="K2558" t="s">
        <v>756</v>
      </c>
      <c r="L2558" t="s">
        <v>773</v>
      </c>
      <c r="M2558" t="s">
        <v>773</v>
      </c>
      <c r="N2558" t="s">
        <v>756</v>
      </c>
      <c r="O2558" t="s">
        <v>756</v>
      </c>
      <c r="P2558" t="s">
        <v>758</v>
      </c>
      <c r="Q2558" t="s">
        <v>759</v>
      </c>
      <c r="R2558" t="s">
        <v>759</v>
      </c>
      <c r="S2558" t="s">
        <v>757</v>
      </c>
      <c r="T2558" t="s">
        <v>757</v>
      </c>
      <c r="U2558" t="s">
        <v>757</v>
      </c>
      <c r="V2558" t="s">
        <v>756</v>
      </c>
      <c r="W2558" t="s">
        <v>756</v>
      </c>
      <c r="X2558" t="s">
        <v>12702</v>
      </c>
      <c r="Y2558" t="str">
        <f t="shared" si="546"/>
        <v>junio</v>
      </c>
      <c r="Z2558">
        <f>YEAR(BD_PONDERACIONES[[#This Row],[Fecha Ejecución del Ticket]])</f>
        <v>2022</v>
      </c>
      <c r="AA2558" t="str">
        <f t="shared" si="547"/>
        <v>agosto</v>
      </c>
      <c r="AB2558">
        <f>YEAR(BD_PONDERACIONES[[#This Row],[Fecha de Inspección]])</f>
        <v>2022</v>
      </c>
      <c r="AC2558">
        <f t="shared" si="548"/>
        <v>0.5</v>
      </c>
      <c r="AD2558">
        <f t="shared" si="549"/>
        <v>0.5</v>
      </c>
      <c r="AE2558">
        <f t="shared" si="550"/>
        <v>0</v>
      </c>
      <c r="AF2558">
        <f t="shared" si="551"/>
        <v>0</v>
      </c>
      <c r="AG2558">
        <f t="shared" si="552"/>
        <v>0.5</v>
      </c>
      <c r="AH2558">
        <f t="shared" si="553"/>
        <v>0.5</v>
      </c>
      <c r="AI2558">
        <f t="shared" si="554"/>
        <v>0.25</v>
      </c>
      <c r="AJ2558">
        <f t="shared" si="555"/>
        <v>0.25</v>
      </c>
      <c r="AK2558">
        <f t="shared" si="556"/>
        <v>0.5</v>
      </c>
      <c r="AL2558">
        <f t="shared" si="557"/>
        <v>0.5</v>
      </c>
      <c r="AM2558">
        <f t="shared" si="558"/>
        <v>0.5</v>
      </c>
      <c r="AN2558" s="6">
        <f t="shared" si="559"/>
        <v>0.7</v>
      </c>
      <c r="AO2558" t="str">
        <f>VLOOKUP(BD_PONDERACIONES[[#This Row],[Comuna]],Tabla3[#All],2,0)</f>
        <v>Florida</v>
      </c>
    </row>
    <row r="2559" spans="1:41" x14ac:dyDescent="0.35">
      <c r="A2559" t="s">
        <v>12703</v>
      </c>
      <c r="B2559" t="s">
        <v>12704</v>
      </c>
      <c r="C2559" t="s">
        <v>12705</v>
      </c>
      <c r="D2559" s="5">
        <v>44796</v>
      </c>
      <c r="E2559" s="5">
        <v>44740</v>
      </c>
      <c r="F2559" t="s">
        <v>763</v>
      </c>
      <c r="G2559" t="s">
        <v>12706</v>
      </c>
      <c r="H2559" t="s">
        <v>755</v>
      </c>
      <c r="J2559" t="s">
        <v>756</v>
      </c>
      <c r="K2559" t="s">
        <v>756</v>
      </c>
      <c r="L2559" t="s">
        <v>757</v>
      </c>
      <c r="M2559" t="s">
        <v>757</v>
      </c>
      <c r="N2559" t="s">
        <v>756</v>
      </c>
      <c r="O2559" t="s">
        <v>756</v>
      </c>
      <c r="P2559" t="s">
        <v>758</v>
      </c>
      <c r="Q2559" t="s">
        <v>759</v>
      </c>
      <c r="R2559" t="s">
        <v>759</v>
      </c>
      <c r="S2559" t="s">
        <v>757</v>
      </c>
      <c r="T2559" t="s">
        <v>757</v>
      </c>
      <c r="U2559" t="s">
        <v>757</v>
      </c>
      <c r="V2559" t="s">
        <v>756</v>
      </c>
      <c r="W2559" t="s">
        <v>768</v>
      </c>
      <c r="X2559" t="s">
        <v>12399</v>
      </c>
      <c r="Y2559" t="str">
        <f t="shared" si="546"/>
        <v>junio</v>
      </c>
      <c r="Z2559">
        <f>YEAR(BD_PONDERACIONES[[#This Row],[Fecha Ejecución del Ticket]])</f>
        <v>2022</v>
      </c>
      <c r="AA2559" t="str">
        <f t="shared" si="547"/>
        <v>agosto</v>
      </c>
      <c r="AB2559">
        <f>YEAR(BD_PONDERACIONES[[#This Row],[Fecha de Inspección]])</f>
        <v>2022</v>
      </c>
      <c r="AC2559">
        <f t="shared" si="548"/>
        <v>0.5</v>
      </c>
      <c r="AD2559">
        <f t="shared" si="549"/>
        <v>0.5</v>
      </c>
      <c r="AE2559">
        <f t="shared" si="550"/>
        <v>0.5</v>
      </c>
      <c r="AF2559">
        <f t="shared" si="551"/>
        <v>0.5</v>
      </c>
      <c r="AG2559">
        <f t="shared" si="552"/>
        <v>0.5</v>
      </c>
      <c r="AH2559">
        <f t="shared" si="553"/>
        <v>0.5</v>
      </c>
      <c r="AI2559">
        <f t="shared" si="554"/>
        <v>0.25</v>
      </c>
      <c r="AJ2559">
        <f t="shared" si="555"/>
        <v>0.25</v>
      </c>
      <c r="AK2559">
        <f t="shared" si="556"/>
        <v>0.5</v>
      </c>
      <c r="AL2559">
        <f t="shared" si="557"/>
        <v>0.5</v>
      </c>
      <c r="AM2559">
        <f t="shared" si="558"/>
        <v>0.17499999999999999</v>
      </c>
      <c r="AN2559" s="6">
        <f t="shared" si="559"/>
        <v>0.93500000000000005</v>
      </c>
      <c r="AO2559" t="str">
        <f>VLOOKUP(BD_PONDERACIONES[[#This Row],[Comuna]],Tabla3[#All],2,0)</f>
        <v>Florida</v>
      </c>
    </row>
    <row r="2560" spans="1:41" x14ac:dyDescent="0.35">
      <c r="A2560" t="s">
        <v>12707</v>
      </c>
      <c r="B2560" t="s">
        <v>12708</v>
      </c>
      <c r="C2560" t="s">
        <v>12709</v>
      </c>
      <c r="D2560" s="5">
        <v>44796</v>
      </c>
      <c r="E2560" s="5">
        <v>44722</v>
      </c>
      <c r="F2560" t="s">
        <v>753</v>
      </c>
      <c r="G2560" t="s">
        <v>12710</v>
      </c>
      <c r="H2560" t="s">
        <v>755</v>
      </c>
      <c r="J2560" t="s">
        <v>756</v>
      </c>
      <c r="K2560" t="s">
        <v>756</v>
      </c>
      <c r="L2560" t="s">
        <v>757</v>
      </c>
      <c r="M2560" t="s">
        <v>757</v>
      </c>
      <c r="N2560" t="s">
        <v>756</v>
      </c>
      <c r="O2560" t="s">
        <v>756</v>
      </c>
      <c r="P2560" t="s">
        <v>758</v>
      </c>
      <c r="Q2560" t="s">
        <v>759</v>
      </c>
      <c r="R2560" t="s">
        <v>759</v>
      </c>
      <c r="S2560" t="s">
        <v>757</v>
      </c>
      <c r="T2560" t="s">
        <v>757</v>
      </c>
      <c r="U2560" t="s">
        <v>757</v>
      </c>
      <c r="V2560" t="s">
        <v>756</v>
      </c>
      <c r="W2560" t="s">
        <v>768</v>
      </c>
      <c r="X2560" t="s">
        <v>12711</v>
      </c>
      <c r="Y2560" t="str">
        <f t="shared" si="546"/>
        <v>junio</v>
      </c>
      <c r="Z2560">
        <f>YEAR(BD_PONDERACIONES[[#This Row],[Fecha Ejecución del Ticket]])</f>
        <v>2022</v>
      </c>
      <c r="AA2560" t="str">
        <f t="shared" si="547"/>
        <v>agosto</v>
      </c>
      <c r="AB2560">
        <f>YEAR(BD_PONDERACIONES[[#This Row],[Fecha de Inspección]])</f>
        <v>2022</v>
      </c>
      <c r="AC2560">
        <f t="shared" si="548"/>
        <v>0.5</v>
      </c>
      <c r="AD2560">
        <f t="shared" si="549"/>
        <v>0.5</v>
      </c>
      <c r="AE2560">
        <f t="shared" si="550"/>
        <v>0.5</v>
      </c>
      <c r="AF2560">
        <f t="shared" si="551"/>
        <v>0.5</v>
      </c>
      <c r="AG2560">
        <f t="shared" si="552"/>
        <v>0.5</v>
      </c>
      <c r="AH2560">
        <f t="shared" si="553"/>
        <v>0.5</v>
      </c>
      <c r="AI2560">
        <f t="shared" si="554"/>
        <v>0.25</v>
      </c>
      <c r="AJ2560">
        <f t="shared" si="555"/>
        <v>0.25</v>
      </c>
      <c r="AK2560">
        <f t="shared" si="556"/>
        <v>0.5</v>
      </c>
      <c r="AL2560">
        <f t="shared" si="557"/>
        <v>0.5</v>
      </c>
      <c r="AM2560">
        <f t="shared" si="558"/>
        <v>0.17499999999999999</v>
      </c>
      <c r="AN2560" s="6">
        <f t="shared" si="559"/>
        <v>0.93500000000000005</v>
      </c>
      <c r="AO2560" t="str">
        <f>VLOOKUP(BD_PONDERACIONES[[#This Row],[Comuna]],Tabla3[#All],2,0)</f>
        <v>Florida</v>
      </c>
    </row>
    <row r="2561" spans="1:41" x14ac:dyDescent="0.35">
      <c r="A2561" t="s">
        <v>12712</v>
      </c>
      <c r="B2561" t="s">
        <v>12713</v>
      </c>
      <c r="C2561" t="s">
        <v>12714</v>
      </c>
      <c r="D2561" s="5">
        <v>44796</v>
      </c>
      <c r="E2561" s="5">
        <v>44728</v>
      </c>
      <c r="F2561" t="s">
        <v>753</v>
      </c>
      <c r="G2561" t="s">
        <v>12715</v>
      </c>
      <c r="H2561" t="s">
        <v>755</v>
      </c>
      <c r="J2561" t="s">
        <v>756</v>
      </c>
      <c r="K2561" t="s">
        <v>756</v>
      </c>
      <c r="L2561" t="s">
        <v>756</v>
      </c>
      <c r="M2561" t="s">
        <v>756</v>
      </c>
      <c r="N2561" t="s">
        <v>756</v>
      </c>
      <c r="O2561" t="s">
        <v>756</v>
      </c>
      <c r="P2561" t="s">
        <v>758</v>
      </c>
      <c r="Q2561" t="s">
        <v>759</v>
      </c>
      <c r="R2561" t="s">
        <v>759</v>
      </c>
      <c r="S2561" t="s">
        <v>757</v>
      </c>
      <c r="T2561" t="s">
        <v>757</v>
      </c>
      <c r="U2561" t="s">
        <v>757</v>
      </c>
      <c r="V2561" t="s">
        <v>756</v>
      </c>
      <c r="W2561" t="s">
        <v>756</v>
      </c>
      <c r="X2561" t="s">
        <v>12716</v>
      </c>
      <c r="Y2561" t="str">
        <f t="shared" si="546"/>
        <v>junio</v>
      </c>
      <c r="Z2561">
        <f>YEAR(BD_PONDERACIONES[[#This Row],[Fecha Ejecución del Ticket]])</f>
        <v>2022</v>
      </c>
      <c r="AA2561" t="str">
        <f t="shared" si="547"/>
        <v>agosto</v>
      </c>
      <c r="AB2561">
        <f>YEAR(BD_PONDERACIONES[[#This Row],[Fecha de Inspección]])</f>
        <v>2022</v>
      </c>
      <c r="AC2561">
        <f t="shared" si="548"/>
        <v>0.5</v>
      </c>
      <c r="AD2561">
        <f t="shared" si="549"/>
        <v>0.5</v>
      </c>
      <c r="AE2561">
        <f t="shared" si="550"/>
        <v>0.5</v>
      </c>
      <c r="AF2561">
        <f t="shared" si="551"/>
        <v>0.5</v>
      </c>
      <c r="AG2561">
        <f t="shared" si="552"/>
        <v>0.5</v>
      </c>
      <c r="AH2561">
        <f t="shared" si="553"/>
        <v>0.5</v>
      </c>
      <c r="AI2561">
        <f t="shared" si="554"/>
        <v>0.25</v>
      </c>
      <c r="AJ2561">
        <f t="shared" si="555"/>
        <v>0.25</v>
      </c>
      <c r="AK2561">
        <f t="shared" si="556"/>
        <v>0.5</v>
      </c>
      <c r="AL2561">
        <f t="shared" si="557"/>
        <v>0.5</v>
      </c>
      <c r="AM2561">
        <f t="shared" si="558"/>
        <v>0.5</v>
      </c>
      <c r="AN2561" s="6">
        <f t="shared" si="559"/>
        <v>1</v>
      </c>
      <c r="AO2561" t="str">
        <f>VLOOKUP(BD_PONDERACIONES[[#This Row],[Comuna]],Tabla3[#All],2,0)</f>
        <v>Florida</v>
      </c>
    </row>
    <row r="2562" spans="1:41" x14ac:dyDescent="0.35">
      <c r="A2562" t="s">
        <v>12717</v>
      </c>
      <c r="B2562" t="s">
        <v>12718</v>
      </c>
      <c r="C2562" t="s">
        <v>12719</v>
      </c>
      <c r="D2562" s="5">
        <v>44796</v>
      </c>
      <c r="E2562" s="5">
        <v>44738</v>
      </c>
      <c r="F2562" t="s">
        <v>763</v>
      </c>
      <c r="G2562" t="s">
        <v>12720</v>
      </c>
      <c r="H2562" t="s">
        <v>755</v>
      </c>
      <c r="J2562" t="s">
        <v>756</v>
      </c>
      <c r="K2562" t="s">
        <v>756</v>
      </c>
      <c r="L2562" t="s">
        <v>757</v>
      </c>
      <c r="M2562" t="s">
        <v>757</v>
      </c>
      <c r="N2562" t="s">
        <v>756</v>
      </c>
      <c r="O2562" t="s">
        <v>756</v>
      </c>
      <c r="P2562" t="s">
        <v>758</v>
      </c>
      <c r="Q2562" t="s">
        <v>759</v>
      </c>
      <c r="R2562" t="s">
        <v>759</v>
      </c>
      <c r="S2562" t="s">
        <v>757</v>
      </c>
      <c r="T2562" t="s">
        <v>757</v>
      </c>
      <c r="U2562" t="s">
        <v>757</v>
      </c>
      <c r="V2562" t="s">
        <v>768</v>
      </c>
      <c r="W2562" t="s">
        <v>756</v>
      </c>
      <c r="X2562" t="s">
        <v>12721</v>
      </c>
      <c r="Y2562" t="str">
        <f t="shared" ref="Y2562:Y2625" si="560">TEXT(E2562,"MMMM")</f>
        <v>junio</v>
      </c>
      <c r="Z2562">
        <f>YEAR(BD_PONDERACIONES[[#This Row],[Fecha Ejecución del Ticket]])</f>
        <v>2022</v>
      </c>
      <c r="AA2562" t="str">
        <f t="shared" ref="AA2562:AA2625" si="561">TEXT(D2562,"MMMM")</f>
        <v>agosto</v>
      </c>
      <c r="AB2562">
        <f>YEAR(BD_PONDERACIONES[[#This Row],[Fecha de Inspección]])</f>
        <v>2022</v>
      </c>
      <c r="AC2562">
        <f t="shared" ref="AC2562:AC2625" si="562">IF(OR(J2562="Cumple",J2562="No Aplica"),0.5,0)</f>
        <v>0.5</v>
      </c>
      <c r="AD2562">
        <f t="shared" ref="AD2562:AD2625" si="563">IF(OR(K2562="CUMPLE",K2562="No Aplica"),0.5,0)</f>
        <v>0.5</v>
      </c>
      <c r="AE2562">
        <f t="shared" ref="AE2562:AE2625" si="564">IF(OR(L2562="CUMPLE",L2562="No Aplica"),0.5,0)</f>
        <v>0.5</v>
      </c>
      <c r="AF2562">
        <f t="shared" ref="AF2562:AF2625" si="565">IF(OR(M2562="CUMPLE",M2562="No Aplica"),0.5,0)</f>
        <v>0.5</v>
      </c>
      <c r="AG2562">
        <f t="shared" ref="AG2562:AG2625" si="566">IF(OR(N2562="CUMPLE",N2562="No Aplica"),0.5,IF(N2562="Cumple Mayormente",0.325,IF(N2562="Cumple Parcialmente",0.175,0)))</f>
        <v>0.5</v>
      </c>
      <c r="AH2562">
        <f t="shared" ref="AH2562:AH2625" si="567">IF(OR(O2562="CUMPLE",O2562="No Aplica"),0.5,IF(O2562="Cumple Mayormente",0.325,IF(O2562="Cumple Parcialmente",0.175,0)))</f>
        <v>0.5</v>
      </c>
      <c r="AI2562">
        <f t="shared" ref="AI2562:AI2625" si="568">IF(OR(S2562="CUMPLE",S2562="No Aplica"),0.25,IF(S2562="Cumple Mayormente",0.1625,IF(S2562="Cumple Parcialmente",0.0875,0)))</f>
        <v>0.25</v>
      </c>
      <c r="AJ2562">
        <f t="shared" ref="AJ2562:AJ2625" si="569">IF(OR(T2562="CUMPLE",T2562="No Aplica"),0.25,IF(T2562="Cumple Mayormente",0.1625,IF(T2562="Cumple Parcialmente",0.0875,0)))</f>
        <v>0.25</v>
      </c>
      <c r="AK2562">
        <f t="shared" ref="AK2562:AK2625" si="570">IF(OR(U2562="CUMPLE",U2562="No Aplica"),0.5,IF(U2562="Cumple Mayormente",0.325,IF(U2562="Cumple Parcialmente",0.175,0)))</f>
        <v>0.5</v>
      </c>
      <c r="AL2562">
        <f t="shared" ref="AL2562:AL2625" si="571">IF(OR(V2562="CUMPLE",V2562="No Aplica"),0.5,IF(V2562="Cumple Mayormente",0.325,IF(V2562="Cumple Parcialmente",0.175,0)))</f>
        <v>0.17499999999999999</v>
      </c>
      <c r="AM2562">
        <f t="shared" ref="AM2562:AM2625" si="572">IF(OR(W2562="CUMPLE",W2562="No Aplica"),0.5,IF(W2562="Cumple Mayormente",0.325,IF(W2562="Cumple Parcialmente",0.175,0)))</f>
        <v>0.5</v>
      </c>
      <c r="AN2562" s="6">
        <f t="shared" ref="AN2562:AN2625" si="573">((AC2562+AD2562)*0.2)+((AE2562+AF2562)*0.3)+((AG2562+AH2562)*0.15)+((AI2562+AJ2562+AK2562)*0.15)+((AL2562+AM2562)*0.2)</f>
        <v>0.93500000000000005</v>
      </c>
      <c r="AO2562" t="str">
        <f>VLOOKUP(BD_PONDERACIONES[[#This Row],[Comuna]],Tabla3[#All],2,0)</f>
        <v>Florida</v>
      </c>
    </row>
    <row r="2563" spans="1:41" x14ac:dyDescent="0.35">
      <c r="A2563" t="s">
        <v>12722</v>
      </c>
      <c r="B2563" t="s">
        <v>12723</v>
      </c>
      <c r="C2563" t="s">
        <v>12724</v>
      </c>
      <c r="D2563" s="5">
        <v>44796</v>
      </c>
      <c r="E2563" s="5">
        <v>44728</v>
      </c>
      <c r="F2563" t="s">
        <v>753</v>
      </c>
      <c r="G2563" t="s">
        <v>12725</v>
      </c>
      <c r="H2563" t="s">
        <v>755</v>
      </c>
      <c r="J2563" t="s">
        <v>756</v>
      </c>
      <c r="K2563" t="s">
        <v>756</v>
      </c>
      <c r="L2563" t="s">
        <v>757</v>
      </c>
      <c r="M2563" t="s">
        <v>757</v>
      </c>
      <c r="N2563" t="s">
        <v>756</v>
      </c>
      <c r="O2563" t="s">
        <v>756</v>
      </c>
      <c r="P2563" t="s">
        <v>758</v>
      </c>
      <c r="Q2563" t="s">
        <v>759</v>
      </c>
      <c r="R2563" t="s">
        <v>759</v>
      </c>
      <c r="S2563" t="s">
        <v>757</v>
      </c>
      <c r="T2563" t="s">
        <v>757</v>
      </c>
      <c r="U2563" t="s">
        <v>757</v>
      </c>
      <c r="V2563" t="s">
        <v>756</v>
      </c>
      <c r="W2563" t="s">
        <v>756</v>
      </c>
      <c r="X2563" t="s">
        <v>885</v>
      </c>
      <c r="Y2563" t="str">
        <f t="shared" si="560"/>
        <v>junio</v>
      </c>
      <c r="Z2563">
        <f>YEAR(BD_PONDERACIONES[[#This Row],[Fecha Ejecución del Ticket]])</f>
        <v>2022</v>
      </c>
      <c r="AA2563" t="str">
        <f t="shared" si="561"/>
        <v>agosto</v>
      </c>
      <c r="AB2563">
        <f>YEAR(BD_PONDERACIONES[[#This Row],[Fecha de Inspección]])</f>
        <v>2022</v>
      </c>
      <c r="AC2563">
        <f t="shared" si="562"/>
        <v>0.5</v>
      </c>
      <c r="AD2563">
        <f t="shared" si="563"/>
        <v>0.5</v>
      </c>
      <c r="AE2563">
        <f t="shared" si="564"/>
        <v>0.5</v>
      </c>
      <c r="AF2563">
        <f t="shared" si="565"/>
        <v>0.5</v>
      </c>
      <c r="AG2563">
        <f t="shared" si="566"/>
        <v>0.5</v>
      </c>
      <c r="AH2563">
        <f t="shared" si="567"/>
        <v>0.5</v>
      </c>
      <c r="AI2563">
        <f t="shared" si="568"/>
        <v>0.25</v>
      </c>
      <c r="AJ2563">
        <f t="shared" si="569"/>
        <v>0.25</v>
      </c>
      <c r="AK2563">
        <f t="shared" si="570"/>
        <v>0.5</v>
      </c>
      <c r="AL2563">
        <f t="shared" si="571"/>
        <v>0.5</v>
      </c>
      <c r="AM2563">
        <f t="shared" si="572"/>
        <v>0.5</v>
      </c>
      <c r="AN2563" s="6">
        <f t="shared" si="573"/>
        <v>1</v>
      </c>
      <c r="AO2563" t="str">
        <f>VLOOKUP(BD_PONDERACIONES[[#This Row],[Comuna]],Tabla3[#All],2,0)</f>
        <v>Florida</v>
      </c>
    </row>
    <row r="2564" spans="1:41" x14ac:dyDescent="0.35">
      <c r="A2564" t="s">
        <v>12726</v>
      </c>
      <c r="B2564" t="s">
        <v>12727</v>
      </c>
      <c r="C2564" t="s">
        <v>12728</v>
      </c>
      <c r="D2564" s="5">
        <v>44796</v>
      </c>
      <c r="E2564" s="5">
        <v>44728</v>
      </c>
      <c r="F2564" t="s">
        <v>753</v>
      </c>
      <c r="G2564" t="s">
        <v>12729</v>
      </c>
      <c r="H2564" t="s">
        <v>755</v>
      </c>
      <c r="J2564" t="s">
        <v>756</v>
      </c>
      <c r="K2564" t="s">
        <v>756</v>
      </c>
      <c r="L2564" t="s">
        <v>773</v>
      </c>
      <c r="M2564" t="s">
        <v>773</v>
      </c>
      <c r="N2564" t="s">
        <v>756</v>
      </c>
      <c r="O2564" t="s">
        <v>756</v>
      </c>
      <c r="P2564" t="s">
        <v>758</v>
      </c>
      <c r="Q2564" t="s">
        <v>759</v>
      </c>
      <c r="R2564" t="s">
        <v>759</v>
      </c>
      <c r="S2564" t="s">
        <v>757</v>
      </c>
      <c r="T2564" t="s">
        <v>757</v>
      </c>
      <c r="U2564" t="s">
        <v>757</v>
      </c>
      <c r="V2564" t="s">
        <v>756</v>
      </c>
      <c r="W2564" t="s">
        <v>756</v>
      </c>
      <c r="X2564" t="s">
        <v>12730</v>
      </c>
      <c r="Y2564" t="str">
        <f t="shared" si="560"/>
        <v>junio</v>
      </c>
      <c r="Z2564">
        <f>YEAR(BD_PONDERACIONES[[#This Row],[Fecha Ejecución del Ticket]])</f>
        <v>2022</v>
      </c>
      <c r="AA2564" t="str">
        <f t="shared" si="561"/>
        <v>agosto</v>
      </c>
      <c r="AB2564">
        <f>YEAR(BD_PONDERACIONES[[#This Row],[Fecha de Inspección]])</f>
        <v>2022</v>
      </c>
      <c r="AC2564">
        <f t="shared" si="562"/>
        <v>0.5</v>
      </c>
      <c r="AD2564">
        <f t="shared" si="563"/>
        <v>0.5</v>
      </c>
      <c r="AE2564">
        <f t="shared" si="564"/>
        <v>0</v>
      </c>
      <c r="AF2564">
        <f t="shared" si="565"/>
        <v>0</v>
      </c>
      <c r="AG2564">
        <f t="shared" si="566"/>
        <v>0.5</v>
      </c>
      <c r="AH2564">
        <f t="shared" si="567"/>
        <v>0.5</v>
      </c>
      <c r="AI2564">
        <f t="shared" si="568"/>
        <v>0.25</v>
      </c>
      <c r="AJ2564">
        <f t="shared" si="569"/>
        <v>0.25</v>
      </c>
      <c r="AK2564">
        <f t="shared" si="570"/>
        <v>0.5</v>
      </c>
      <c r="AL2564">
        <f t="shared" si="571"/>
        <v>0.5</v>
      </c>
      <c r="AM2564">
        <f t="shared" si="572"/>
        <v>0.5</v>
      </c>
      <c r="AN2564" s="6">
        <f t="shared" si="573"/>
        <v>0.7</v>
      </c>
      <c r="AO2564" t="str">
        <f>VLOOKUP(BD_PONDERACIONES[[#This Row],[Comuna]],Tabla3[#All],2,0)</f>
        <v>Florida</v>
      </c>
    </row>
    <row r="2565" spans="1:41" x14ac:dyDescent="0.35">
      <c r="A2565" t="s">
        <v>12731</v>
      </c>
      <c r="B2565" t="s">
        <v>12732</v>
      </c>
      <c r="C2565" t="s">
        <v>12733</v>
      </c>
      <c r="D2565" s="5">
        <v>44796</v>
      </c>
      <c r="E2565" s="5">
        <v>44714</v>
      </c>
      <c r="F2565" t="s">
        <v>753</v>
      </c>
      <c r="G2565" t="s">
        <v>12734</v>
      </c>
      <c r="H2565" t="s">
        <v>755</v>
      </c>
      <c r="J2565" t="s">
        <v>756</v>
      </c>
      <c r="K2565" t="s">
        <v>756</v>
      </c>
      <c r="L2565" t="s">
        <v>756</v>
      </c>
      <c r="M2565" t="s">
        <v>756</v>
      </c>
      <c r="N2565" t="s">
        <v>756</v>
      </c>
      <c r="O2565" t="s">
        <v>756</v>
      </c>
      <c r="P2565" t="s">
        <v>758</v>
      </c>
      <c r="Q2565" t="s">
        <v>759</v>
      </c>
      <c r="R2565" t="s">
        <v>759</v>
      </c>
      <c r="S2565" t="s">
        <v>757</v>
      </c>
      <c r="T2565" t="s">
        <v>757</v>
      </c>
      <c r="U2565" t="s">
        <v>757</v>
      </c>
      <c r="V2565" t="s">
        <v>904</v>
      </c>
      <c r="W2565" t="s">
        <v>768</v>
      </c>
      <c r="X2565" t="s">
        <v>12735</v>
      </c>
      <c r="Y2565" t="str">
        <f t="shared" si="560"/>
        <v>junio</v>
      </c>
      <c r="Z2565">
        <f>YEAR(BD_PONDERACIONES[[#This Row],[Fecha Ejecución del Ticket]])</f>
        <v>2022</v>
      </c>
      <c r="AA2565" t="str">
        <f t="shared" si="561"/>
        <v>agosto</v>
      </c>
      <c r="AB2565">
        <f>YEAR(BD_PONDERACIONES[[#This Row],[Fecha de Inspección]])</f>
        <v>2022</v>
      </c>
      <c r="AC2565">
        <f t="shared" si="562"/>
        <v>0.5</v>
      </c>
      <c r="AD2565">
        <f t="shared" si="563"/>
        <v>0.5</v>
      </c>
      <c r="AE2565">
        <f t="shared" si="564"/>
        <v>0.5</v>
      </c>
      <c r="AF2565">
        <f t="shared" si="565"/>
        <v>0.5</v>
      </c>
      <c r="AG2565">
        <f t="shared" si="566"/>
        <v>0.5</v>
      </c>
      <c r="AH2565">
        <f t="shared" si="567"/>
        <v>0.5</v>
      </c>
      <c r="AI2565">
        <f t="shared" si="568"/>
        <v>0.25</v>
      </c>
      <c r="AJ2565">
        <f t="shared" si="569"/>
        <v>0.25</v>
      </c>
      <c r="AK2565">
        <f t="shared" si="570"/>
        <v>0.5</v>
      </c>
      <c r="AL2565">
        <f t="shared" si="571"/>
        <v>0.32500000000000001</v>
      </c>
      <c r="AM2565">
        <f t="shared" si="572"/>
        <v>0.17499999999999999</v>
      </c>
      <c r="AN2565" s="6">
        <f t="shared" si="573"/>
        <v>0.9</v>
      </c>
      <c r="AO2565" t="str">
        <f>VLOOKUP(BD_PONDERACIONES[[#This Row],[Comuna]],Tabla3[#All],2,0)</f>
        <v>Florida</v>
      </c>
    </row>
    <row r="2566" spans="1:41" x14ac:dyDescent="0.35">
      <c r="A2566" t="s">
        <v>12736</v>
      </c>
      <c r="B2566" t="s">
        <v>12737</v>
      </c>
      <c r="C2566" t="s">
        <v>12738</v>
      </c>
      <c r="D2566" s="5">
        <v>44796</v>
      </c>
      <c r="E2566" s="5">
        <v>44729</v>
      </c>
      <c r="F2566" t="s">
        <v>753</v>
      </c>
      <c r="G2566" t="s">
        <v>12739</v>
      </c>
      <c r="H2566" t="s">
        <v>755</v>
      </c>
      <c r="J2566" t="s">
        <v>756</v>
      </c>
      <c r="K2566" t="s">
        <v>756</v>
      </c>
      <c r="L2566" t="s">
        <v>773</v>
      </c>
      <c r="M2566" t="s">
        <v>773</v>
      </c>
      <c r="N2566" t="s">
        <v>756</v>
      </c>
      <c r="O2566" t="s">
        <v>756</v>
      </c>
      <c r="P2566" t="s">
        <v>758</v>
      </c>
      <c r="Q2566" t="s">
        <v>759</v>
      </c>
      <c r="R2566" t="s">
        <v>759</v>
      </c>
      <c r="S2566" t="s">
        <v>757</v>
      </c>
      <c r="T2566" t="s">
        <v>757</v>
      </c>
      <c r="U2566" t="s">
        <v>757</v>
      </c>
      <c r="V2566" t="s">
        <v>756</v>
      </c>
      <c r="W2566" t="s">
        <v>756</v>
      </c>
      <c r="X2566" t="s">
        <v>12740</v>
      </c>
      <c r="Y2566" t="str">
        <f t="shared" si="560"/>
        <v>junio</v>
      </c>
      <c r="Z2566">
        <f>YEAR(BD_PONDERACIONES[[#This Row],[Fecha Ejecución del Ticket]])</f>
        <v>2022</v>
      </c>
      <c r="AA2566" t="str">
        <f t="shared" si="561"/>
        <v>agosto</v>
      </c>
      <c r="AB2566">
        <f>YEAR(BD_PONDERACIONES[[#This Row],[Fecha de Inspección]])</f>
        <v>2022</v>
      </c>
      <c r="AC2566">
        <f t="shared" si="562"/>
        <v>0.5</v>
      </c>
      <c r="AD2566">
        <f t="shared" si="563"/>
        <v>0.5</v>
      </c>
      <c r="AE2566">
        <f t="shared" si="564"/>
        <v>0</v>
      </c>
      <c r="AF2566">
        <f t="shared" si="565"/>
        <v>0</v>
      </c>
      <c r="AG2566">
        <f t="shared" si="566"/>
        <v>0.5</v>
      </c>
      <c r="AH2566">
        <f t="shared" si="567"/>
        <v>0.5</v>
      </c>
      <c r="AI2566">
        <f t="shared" si="568"/>
        <v>0.25</v>
      </c>
      <c r="AJ2566">
        <f t="shared" si="569"/>
        <v>0.25</v>
      </c>
      <c r="AK2566">
        <f t="shared" si="570"/>
        <v>0.5</v>
      </c>
      <c r="AL2566">
        <f t="shared" si="571"/>
        <v>0.5</v>
      </c>
      <c r="AM2566">
        <f t="shared" si="572"/>
        <v>0.5</v>
      </c>
      <c r="AN2566" s="6">
        <f t="shared" si="573"/>
        <v>0.7</v>
      </c>
      <c r="AO2566" t="str">
        <f>VLOOKUP(BD_PONDERACIONES[[#This Row],[Comuna]],Tabla3[#All],2,0)</f>
        <v>Florida</v>
      </c>
    </row>
    <row r="2567" spans="1:41" x14ac:dyDescent="0.35">
      <c r="A2567" t="s">
        <v>12741</v>
      </c>
      <c r="B2567" t="s">
        <v>12742</v>
      </c>
      <c r="C2567" t="s">
        <v>12743</v>
      </c>
      <c r="D2567" s="5">
        <v>44796</v>
      </c>
      <c r="E2567" s="5">
        <v>44722</v>
      </c>
      <c r="F2567" t="s">
        <v>753</v>
      </c>
      <c r="G2567" t="s">
        <v>12744</v>
      </c>
      <c r="H2567" t="s">
        <v>755</v>
      </c>
      <c r="J2567" t="s">
        <v>756</v>
      </c>
      <c r="K2567" t="s">
        <v>756</v>
      </c>
      <c r="L2567" t="s">
        <v>757</v>
      </c>
      <c r="M2567" t="s">
        <v>757</v>
      </c>
      <c r="N2567" t="s">
        <v>756</v>
      </c>
      <c r="O2567" t="s">
        <v>756</v>
      </c>
      <c r="P2567" t="s">
        <v>758</v>
      </c>
      <c r="Q2567" t="s">
        <v>759</v>
      </c>
      <c r="R2567" t="s">
        <v>759</v>
      </c>
      <c r="S2567" t="s">
        <v>757</v>
      </c>
      <c r="T2567" t="s">
        <v>757</v>
      </c>
      <c r="U2567" t="s">
        <v>757</v>
      </c>
      <c r="V2567" t="s">
        <v>904</v>
      </c>
      <c r="W2567" t="s">
        <v>756</v>
      </c>
      <c r="X2567" t="s">
        <v>885</v>
      </c>
      <c r="Y2567" t="str">
        <f t="shared" si="560"/>
        <v>junio</v>
      </c>
      <c r="Z2567">
        <f>YEAR(BD_PONDERACIONES[[#This Row],[Fecha Ejecución del Ticket]])</f>
        <v>2022</v>
      </c>
      <c r="AA2567" t="str">
        <f t="shared" si="561"/>
        <v>agosto</v>
      </c>
      <c r="AB2567">
        <f>YEAR(BD_PONDERACIONES[[#This Row],[Fecha de Inspección]])</f>
        <v>2022</v>
      </c>
      <c r="AC2567">
        <f t="shared" si="562"/>
        <v>0.5</v>
      </c>
      <c r="AD2567">
        <f t="shared" si="563"/>
        <v>0.5</v>
      </c>
      <c r="AE2567">
        <f t="shared" si="564"/>
        <v>0.5</v>
      </c>
      <c r="AF2567">
        <f t="shared" si="565"/>
        <v>0.5</v>
      </c>
      <c r="AG2567">
        <f t="shared" si="566"/>
        <v>0.5</v>
      </c>
      <c r="AH2567">
        <f t="shared" si="567"/>
        <v>0.5</v>
      </c>
      <c r="AI2567">
        <f t="shared" si="568"/>
        <v>0.25</v>
      </c>
      <c r="AJ2567">
        <f t="shared" si="569"/>
        <v>0.25</v>
      </c>
      <c r="AK2567">
        <f t="shared" si="570"/>
        <v>0.5</v>
      </c>
      <c r="AL2567">
        <f t="shared" si="571"/>
        <v>0.32500000000000001</v>
      </c>
      <c r="AM2567">
        <f t="shared" si="572"/>
        <v>0.5</v>
      </c>
      <c r="AN2567" s="6">
        <f t="shared" si="573"/>
        <v>0.96500000000000008</v>
      </c>
      <c r="AO2567" t="str">
        <f>VLOOKUP(BD_PONDERACIONES[[#This Row],[Comuna]],Tabla3[#All],2,0)</f>
        <v>Florida</v>
      </c>
    </row>
    <row r="2568" spans="1:41" x14ac:dyDescent="0.35">
      <c r="A2568" t="s">
        <v>12745</v>
      </c>
      <c r="B2568" t="s">
        <v>12746</v>
      </c>
      <c r="C2568" t="s">
        <v>12747</v>
      </c>
      <c r="D2568" s="5">
        <v>44796</v>
      </c>
      <c r="E2568" s="5">
        <v>44736</v>
      </c>
      <c r="F2568" t="s">
        <v>763</v>
      </c>
      <c r="G2568" t="s">
        <v>12748</v>
      </c>
      <c r="H2568" t="s">
        <v>755</v>
      </c>
      <c r="J2568" t="s">
        <v>756</v>
      </c>
      <c r="K2568" t="s">
        <v>756</v>
      </c>
      <c r="L2568" t="s">
        <v>757</v>
      </c>
      <c r="M2568" t="s">
        <v>757</v>
      </c>
      <c r="N2568" t="s">
        <v>756</v>
      </c>
      <c r="O2568" t="s">
        <v>756</v>
      </c>
      <c r="P2568" t="s">
        <v>758</v>
      </c>
      <c r="Q2568" t="s">
        <v>759</v>
      </c>
      <c r="R2568" t="s">
        <v>759</v>
      </c>
      <c r="S2568" t="s">
        <v>757</v>
      </c>
      <c r="T2568" t="s">
        <v>757</v>
      </c>
      <c r="U2568" t="s">
        <v>757</v>
      </c>
      <c r="V2568" t="s">
        <v>756</v>
      </c>
      <c r="W2568" t="s">
        <v>756</v>
      </c>
      <c r="X2568" t="s">
        <v>12749</v>
      </c>
      <c r="Y2568" t="str">
        <f t="shared" si="560"/>
        <v>junio</v>
      </c>
      <c r="Z2568">
        <f>YEAR(BD_PONDERACIONES[[#This Row],[Fecha Ejecución del Ticket]])</f>
        <v>2022</v>
      </c>
      <c r="AA2568" t="str">
        <f t="shared" si="561"/>
        <v>agosto</v>
      </c>
      <c r="AB2568">
        <f>YEAR(BD_PONDERACIONES[[#This Row],[Fecha de Inspección]])</f>
        <v>2022</v>
      </c>
      <c r="AC2568">
        <f t="shared" si="562"/>
        <v>0.5</v>
      </c>
      <c r="AD2568">
        <f t="shared" si="563"/>
        <v>0.5</v>
      </c>
      <c r="AE2568">
        <f t="shared" si="564"/>
        <v>0.5</v>
      </c>
      <c r="AF2568">
        <f t="shared" si="565"/>
        <v>0.5</v>
      </c>
      <c r="AG2568">
        <f t="shared" si="566"/>
        <v>0.5</v>
      </c>
      <c r="AH2568">
        <f t="shared" si="567"/>
        <v>0.5</v>
      </c>
      <c r="AI2568">
        <f t="shared" si="568"/>
        <v>0.25</v>
      </c>
      <c r="AJ2568">
        <f t="shared" si="569"/>
        <v>0.25</v>
      </c>
      <c r="AK2568">
        <f t="shared" si="570"/>
        <v>0.5</v>
      </c>
      <c r="AL2568">
        <f t="shared" si="571"/>
        <v>0.5</v>
      </c>
      <c r="AM2568">
        <f t="shared" si="572"/>
        <v>0.5</v>
      </c>
      <c r="AN2568" s="6">
        <f t="shared" si="573"/>
        <v>1</v>
      </c>
      <c r="AO2568" t="str">
        <f>VLOOKUP(BD_PONDERACIONES[[#This Row],[Comuna]],Tabla3[#All],2,0)</f>
        <v>Florida</v>
      </c>
    </row>
    <row r="2569" spans="1:41" x14ac:dyDescent="0.35">
      <c r="A2569" t="s">
        <v>12750</v>
      </c>
      <c r="B2569" t="s">
        <v>12751</v>
      </c>
      <c r="C2569" t="s">
        <v>12752</v>
      </c>
      <c r="D2569" s="5">
        <v>44796</v>
      </c>
      <c r="E2569" s="5">
        <v>44739</v>
      </c>
      <c r="F2569" t="s">
        <v>763</v>
      </c>
      <c r="G2569" t="s">
        <v>12753</v>
      </c>
      <c r="H2569" t="s">
        <v>755</v>
      </c>
      <c r="J2569" t="s">
        <v>756</v>
      </c>
      <c r="K2569" t="s">
        <v>756</v>
      </c>
      <c r="L2569" t="s">
        <v>757</v>
      </c>
      <c r="M2569" t="s">
        <v>757</v>
      </c>
      <c r="N2569" t="s">
        <v>756</v>
      </c>
      <c r="O2569" t="s">
        <v>756</v>
      </c>
      <c r="P2569" t="s">
        <v>758</v>
      </c>
      <c r="Q2569" t="s">
        <v>759</v>
      </c>
      <c r="R2569" t="s">
        <v>759</v>
      </c>
      <c r="S2569" t="s">
        <v>757</v>
      </c>
      <c r="T2569" t="s">
        <v>757</v>
      </c>
      <c r="U2569" t="s">
        <v>757</v>
      </c>
      <c r="V2569" t="s">
        <v>756</v>
      </c>
      <c r="W2569" t="s">
        <v>756</v>
      </c>
      <c r="X2569" t="s">
        <v>12754</v>
      </c>
      <c r="Y2569" t="str">
        <f t="shared" si="560"/>
        <v>junio</v>
      </c>
      <c r="Z2569">
        <f>YEAR(BD_PONDERACIONES[[#This Row],[Fecha Ejecución del Ticket]])</f>
        <v>2022</v>
      </c>
      <c r="AA2569" t="str">
        <f t="shared" si="561"/>
        <v>agosto</v>
      </c>
      <c r="AB2569">
        <f>YEAR(BD_PONDERACIONES[[#This Row],[Fecha de Inspección]])</f>
        <v>2022</v>
      </c>
      <c r="AC2569">
        <f t="shared" si="562"/>
        <v>0.5</v>
      </c>
      <c r="AD2569">
        <f t="shared" si="563"/>
        <v>0.5</v>
      </c>
      <c r="AE2569">
        <f t="shared" si="564"/>
        <v>0.5</v>
      </c>
      <c r="AF2569">
        <f t="shared" si="565"/>
        <v>0.5</v>
      </c>
      <c r="AG2569">
        <f t="shared" si="566"/>
        <v>0.5</v>
      </c>
      <c r="AH2569">
        <f t="shared" si="567"/>
        <v>0.5</v>
      </c>
      <c r="AI2569">
        <f t="shared" si="568"/>
        <v>0.25</v>
      </c>
      <c r="AJ2569">
        <f t="shared" si="569"/>
        <v>0.25</v>
      </c>
      <c r="AK2569">
        <f t="shared" si="570"/>
        <v>0.5</v>
      </c>
      <c r="AL2569">
        <f t="shared" si="571"/>
        <v>0.5</v>
      </c>
      <c r="AM2569">
        <f t="shared" si="572"/>
        <v>0.5</v>
      </c>
      <c r="AN2569" s="6">
        <f t="shared" si="573"/>
        <v>1</v>
      </c>
      <c r="AO2569" t="str">
        <f>VLOOKUP(BD_PONDERACIONES[[#This Row],[Comuna]],Tabla3[#All],2,0)</f>
        <v>Florida</v>
      </c>
    </row>
    <row r="2570" spans="1:41" x14ac:dyDescent="0.35">
      <c r="A2570" t="s">
        <v>12755</v>
      </c>
      <c r="B2570" t="s">
        <v>12756</v>
      </c>
      <c r="C2570" t="s">
        <v>12757</v>
      </c>
      <c r="D2570" s="5">
        <v>44796</v>
      </c>
      <c r="E2570" s="5">
        <v>44736</v>
      </c>
      <c r="F2570" t="s">
        <v>763</v>
      </c>
      <c r="G2570" t="s">
        <v>12758</v>
      </c>
      <c r="H2570" t="s">
        <v>755</v>
      </c>
      <c r="J2570" t="s">
        <v>756</v>
      </c>
      <c r="K2570" t="s">
        <v>756</v>
      </c>
      <c r="L2570" t="s">
        <v>757</v>
      </c>
      <c r="M2570" t="s">
        <v>757</v>
      </c>
      <c r="N2570" t="s">
        <v>756</v>
      </c>
      <c r="O2570" t="s">
        <v>756</v>
      </c>
      <c r="P2570" t="s">
        <v>758</v>
      </c>
      <c r="Q2570" t="s">
        <v>759</v>
      </c>
      <c r="R2570" t="s">
        <v>759</v>
      </c>
      <c r="S2570" t="s">
        <v>757</v>
      </c>
      <c r="T2570" t="s">
        <v>757</v>
      </c>
      <c r="U2570" t="s">
        <v>757</v>
      </c>
      <c r="V2570" t="s">
        <v>756</v>
      </c>
      <c r="W2570" t="s">
        <v>756</v>
      </c>
      <c r="X2570" t="s">
        <v>12759</v>
      </c>
      <c r="Y2570" t="str">
        <f t="shared" si="560"/>
        <v>junio</v>
      </c>
      <c r="Z2570">
        <f>YEAR(BD_PONDERACIONES[[#This Row],[Fecha Ejecución del Ticket]])</f>
        <v>2022</v>
      </c>
      <c r="AA2570" t="str">
        <f t="shared" si="561"/>
        <v>agosto</v>
      </c>
      <c r="AB2570">
        <f>YEAR(BD_PONDERACIONES[[#This Row],[Fecha de Inspección]])</f>
        <v>2022</v>
      </c>
      <c r="AC2570">
        <f t="shared" si="562"/>
        <v>0.5</v>
      </c>
      <c r="AD2570">
        <f t="shared" si="563"/>
        <v>0.5</v>
      </c>
      <c r="AE2570">
        <f t="shared" si="564"/>
        <v>0.5</v>
      </c>
      <c r="AF2570">
        <f t="shared" si="565"/>
        <v>0.5</v>
      </c>
      <c r="AG2570">
        <f t="shared" si="566"/>
        <v>0.5</v>
      </c>
      <c r="AH2570">
        <f t="shared" si="567"/>
        <v>0.5</v>
      </c>
      <c r="AI2570">
        <f t="shared" si="568"/>
        <v>0.25</v>
      </c>
      <c r="AJ2570">
        <f t="shared" si="569"/>
        <v>0.25</v>
      </c>
      <c r="AK2570">
        <f t="shared" si="570"/>
        <v>0.5</v>
      </c>
      <c r="AL2570">
        <f t="shared" si="571"/>
        <v>0.5</v>
      </c>
      <c r="AM2570">
        <f t="shared" si="572"/>
        <v>0.5</v>
      </c>
      <c r="AN2570" s="6">
        <f t="shared" si="573"/>
        <v>1</v>
      </c>
      <c r="AO2570" t="str">
        <f>VLOOKUP(BD_PONDERACIONES[[#This Row],[Comuna]],Tabla3[#All],2,0)</f>
        <v>Florida</v>
      </c>
    </row>
    <row r="2571" spans="1:41" x14ac:dyDescent="0.35">
      <c r="A2571" t="s">
        <v>12760</v>
      </c>
      <c r="B2571" t="s">
        <v>12761</v>
      </c>
      <c r="C2571" t="s">
        <v>12762</v>
      </c>
      <c r="D2571" s="5">
        <v>44796</v>
      </c>
      <c r="E2571" s="5">
        <v>44726</v>
      </c>
      <c r="F2571" t="s">
        <v>753</v>
      </c>
      <c r="G2571" t="s">
        <v>12763</v>
      </c>
      <c r="H2571" t="s">
        <v>755</v>
      </c>
      <c r="J2571" t="s">
        <v>756</v>
      </c>
      <c r="K2571" t="s">
        <v>756</v>
      </c>
      <c r="L2571" t="s">
        <v>757</v>
      </c>
      <c r="M2571" t="s">
        <v>757</v>
      </c>
      <c r="N2571" t="s">
        <v>756</v>
      </c>
      <c r="O2571" t="s">
        <v>756</v>
      </c>
      <c r="P2571" t="s">
        <v>758</v>
      </c>
      <c r="Q2571" t="s">
        <v>759</v>
      </c>
      <c r="R2571" t="s">
        <v>759</v>
      </c>
      <c r="S2571" t="s">
        <v>757</v>
      </c>
      <c r="T2571" t="s">
        <v>757</v>
      </c>
      <c r="U2571" t="s">
        <v>757</v>
      </c>
      <c r="V2571" t="s">
        <v>773</v>
      </c>
      <c r="W2571" t="s">
        <v>773</v>
      </c>
      <c r="X2571" t="s">
        <v>885</v>
      </c>
      <c r="Y2571" t="str">
        <f t="shared" si="560"/>
        <v>junio</v>
      </c>
      <c r="Z2571">
        <f>YEAR(BD_PONDERACIONES[[#This Row],[Fecha Ejecución del Ticket]])</f>
        <v>2022</v>
      </c>
      <c r="AA2571" t="str">
        <f t="shared" si="561"/>
        <v>agosto</v>
      </c>
      <c r="AB2571">
        <f>YEAR(BD_PONDERACIONES[[#This Row],[Fecha de Inspección]])</f>
        <v>2022</v>
      </c>
      <c r="AC2571">
        <f t="shared" si="562"/>
        <v>0.5</v>
      </c>
      <c r="AD2571">
        <f t="shared" si="563"/>
        <v>0.5</v>
      </c>
      <c r="AE2571">
        <f t="shared" si="564"/>
        <v>0.5</v>
      </c>
      <c r="AF2571">
        <f t="shared" si="565"/>
        <v>0.5</v>
      </c>
      <c r="AG2571">
        <f t="shared" si="566"/>
        <v>0.5</v>
      </c>
      <c r="AH2571">
        <f t="shared" si="567"/>
        <v>0.5</v>
      </c>
      <c r="AI2571">
        <f t="shared" si="568"/>
        <v>0.25</v>
      </c>
      <c r="AJ2571">
        <f t="shared" si="569"/>
        <v>0.25</v>
      </c>
      <c r="AK2571">
        <f t="shared" si="570"/>
        <v>0.5</v>
      </c>
      <c r="AL2571">
        <f t="shared" si="571"/>
        <v>0</v>
      </c>
      <c r="AM2571">
        <f t="shared" si="572"/>
        <v>0</v>
      </c>
      <c r="AN2571" s="6">
        <f t="shared" si="573"/>
        <v>0.8</v>
      </c>
      <c r="AO2571" t="str">
        <f>VLOOKUP(BD_PONDERACIONES[[#This Row],[Comuna]],Tabla3[#All],2,0)</f>
        <v>Florida</v>
      </c>
    </row>
    <row r="2572" spans="1:41" x14ac:dyDescent="0.35">
      <c r="A2572" t="s">
        <v>12764</v>
      </c>
      <c r="B2572" t="s">
        <v>12765</v>
      </c>
      <c r="C2572" t="s">
        <v>12766</v>
      </c>
      <c r="D2572" s="5">
        <v>44796</v>
      </c>
      <c r="E2572" s="5">
        <v>44723</v>
      </c>
      <c r="F2572" t="s">
        <v>753</v>
      </c>
      <c r="G2572" t="s">
        <v>12767</v>
      </c>
      <c r="H2572" t="s">
        <v>755</v>
      </c>
      <c r="J2572" t="s">
        <v>756</v>
      </c>
      <c r="K2572" t="s">
        <v>756</v>
      </c>
      <c r="L2572" t="s">
        <v>757</v>
      </c>
      <c r="M2572" t="s">
        <v>757</v>
      </c>
      <c r="N2572" t="s">
        <v>756</v>
      </c>
      <c r="O2572" t="s">
        <v>756</v>
      </c>
      <c r="P2572" t="s">
        <v>758</v>
      </c>
      <c r="Q2572" t="s">
        <v>759</v>
      </c>
      <c r="R2572" t="s">
        <v>759</v>
      </c>
      <c r="S2572" t="s">
        <v>757</v>
      </c>
      <c r="T2572" t="s">
        <v>757</v>
      </c>
      <c r="U2572" t="s">
        <v>757</v>
      </c>
      <c r="V2572" t="s">
        <v>756</v>
      </c>
      <c r="W2572" t="s">
        <v>768</v>
      </c>
      <c r="X2572" t="s">
        <v>885</v>
      </c>
      <c r="Y2572" t="str">
        <f t="shared" si="560"/>
        <v>junio</v>
      </c>
      <c r="Z2572">
        <f>YEAR(BD_PONDERACIONES[[#This Row],[Fecha Ejecución del Ticket]])</f>
        <v>2022</v>
      </c>
      <c r="AA2572" t="str">
        <f t="shared" si="561"/>
        <v>agosto</v>
      </c>
      <c r="AB2572">
        <f>YEAR(BD_PONDERACIONES[[#This Row],[Fecha de Inspección]])</f>
        <v>2022</v>
      </c>
      <c r="AC2572">
        <f t="shared" si="562"/>
        <v>0.5</v>
      </c>
      <c r="AD2572">
        <f t="shared" si="563"/>
        <v>0.5</v>
      </c>
      <c r="AE2572">
        <f t="shared" si="564"/>
        <v>0.5</v>
      </c>
      <c r="AF2572">
        <f t="shared" si="565"/>
        <v>0.5</v>
      </c>
      <c r="AG2572">
        <f t="shared" si="566"/>
        <v>0.5</v>
      </c>
      <c r="AH2572">
        <f t="shared" si="567"/>
        <v>0.5</v>
      </c>
      <c r="AI2572">
        <f t="shared" si="568"/>
        <v>0.25</v>
      </c>
      <c r="AJ2572">
        <f t="shared" si="569"/>
        <v>0.25</v>
      </c>
      <c r="AK2572">
        <f t="shared" si="570"/>
        <v>0.5</v>
      </c>
      <c r="AL2572">
        <f t="shared" si="571"/>
        <v>0.5</v>
      </c>
      <c r="AM2572">
        <f t="shared" si="572"/>
        <v>0.17499999999999999</v>
      </c>
      <c r="AN2572" s="6">
        <f t="shared" si="573"/>
        <v>0.93500000000000005</v>
      </c>
      <c r="AO2572" t="str">
        <f>VLOOKUP(BD_PONDERACIONES[[#This Row],[Comuna]],Tabla3[#All],2,0)</f>
        <v>Florida</v>
      </c>
    </row>
    <row r="2573" spans="1:41" x14ac:dyDescent="0.35">
      <c r="A2573" t="s">
        <v>12768</v>
      </c>
      <c r="B2573" t="s">
        <v>12769</v>
      </c>
      <c r="C2573" t="s">
        <v>12770</v>
      </c>
      <c r="D2573" s="5">
        <v>44796</v>
      </c>
      <c r="E2573" s="5">
        <v>44734</v>
      </c>
      <c r="F2573" t="s">
        <v>763</v>
      </c>
      <c r="G2573" t="s">
        <v>12771</v>
      </c>
      <c r="H2573" t="s">
        <v>755</v>
      </c>
      <c r="J2573" t="s">
        <v>756</v>
      </c>
      <c r="K2573" t="s">
        <v>756</v>
      </c>
      <c r="L2573" t="s">
        <v>757</v>
      </c>
      <c r="M2573" t="s">
        <v>757</v>
      </c>
      <c r="N2573" t="s">
        <v>756</v>
      </c>
      <c r="O2573" t="s">
        <v>756</v>
      </c>
      <c r="P2573" t="s">
        <v>758</v>
      </c>
      <c r="Q2573" t="s">
        <v>759</v>
      </c>
      <c r="R2573" t="s">
        <v>759</v>
      </c>
      <c r="S2573" t="s">
        <v>757</v>
      </c>
      <c r="T2573" t="s">
        <v>757</v>
      </c>
      <c r="U2573" t="s">
        <v>757</v>
      </c>
      <c r="V2573" t="s">
        <v>773</v>
      </c>
      <c r="W2573" t="s">
        <v>768</v>
      </c>
      <c r="X2573" t="s">
        <v>12772</v>
      </c>
      <c r="Y2573" t="str">
        <f t="shared" si="560"/>
        <v>junio</v>
      </c>
      <c r="Z2573">
        <f>YEAR(BD_PONDERACIONES[[#This Row],[Fecha Ejecución del Ticket]])</f>
        <v>2022</v>
      </c>
      <c r="AA2573" t="str">
        <f t="shared" si="561"/>
        <v>agosto</v>
      </c>
      <c r="AB2573">
        <f>YEAR(BD_PONDERACIONES[[#This Row],[Fecha de Inspección]])</f>
        <v>2022</v>
      </c>
      <c r="AC2573">
        <f t="shared" si="562"/>
        <v>0.5</v>
      </c>
      <c r="AD2573">
        <f t="shared" si="563"/>
        <v>0.5</v>
      </c>
      <c r="AE2573">
        <f t="shared" si="564"/>
        <v>0.5</v>
      </c>
      <c r="AF2573">
        <f t="shared" si="565"/>
        <v>0.5</v>
      </c>
      <c r="AG2573">
        <f t="shared" si="566"/>
        <v>0.5</v>
      </c>
      <c r="AH2573">
        <f t="shared" si="567"/>
        <v>0.5</v>
      </c>
      <c r="AI2573">
        <f t="shared" si="568"/>
        <v>0.25</v>
      </c>
      <c r="AJ2573">
        <f t="shared" si="569"/>
        <v>0.25</v>
      </c>
      <c r="AK2573">
        <f t="shared" si="570"/>
        <v>0.5</v>
      </c>
      <c r="AL2573">
        <f t="shared" si="571"/>
        <v>0</v>
      </c>
      <c r="AM2573">
        <f t="shared" si="572"/>
        <v>0.17499999999999999</v>
      </c>
      <c r="AN2573" s="6">
        <f t="shared" si="573"/>
        <v>0.83500000000000008</v>
      </c>
      <c r="AO2573" t="str">
        <f>VLOOKUP(BD_PONDERACIONES[[#This Row],[Comuna]],Tabla3[#All],2,0)</f>
        <v>Florida</v>
      </c>
    </row>
    <row r="2574" spans="1:41" x14ac:dyDescent="0.35">
      <c r="A2574" t="s">
        <v>12773</v>
      </c>
      <c r="B2574" t="s">
        <v>12774</v>
      </c>
      <c r="C2574" t="s">
        <v>12775</v>
      </c>
      <c r="D2574" s="5">
        <v>44796</v>
      </c>
      <c r="E2574" s="5">
        <v>44729</v>
      </c>
      <c r="F2574" t="s">
        <v>753</v>
      </c>
      <c r="G2574" t="s">
        <v>12776</v>
      </c>
      <c r="H2574" t="s">
        <v>755</v>
      </c>
      <c r="J2574" t="s">
        <v>756</v>
      </c>
      <c r="K2574" t="s">
        <v>756</v>
      </c>
      <c r="L2574" t="s">
        <v>756</v>
      </c>
      <c r="M2574" t="s">
        <v>756</v>
      </c>
      <c r="N2574" t="s">
        <v>756</v>
      </c>
      <c r="O2574" t="s">
        <v>756</v>
      </c>
      <c r="P2574" t="s">
        <v>758</v>
      </c>
      <c r="Q2574" t="s">
        <v>759</v>
      </c>
      <c r="R2574" t="s">
        <v>759</v>
      </c>
      <c r="S2574" t="s">
        <v>757</v>
      </c>
      <c r="T2574" t="s">
        <v>757</v>
      </c>
      <c r="U2574" t="s">
        <v>757</v>
      </c>
      <c r="V2574" t="s">
        <v>756</v>
      </c>
      <c r="W2574" t="s">
        <v>756</v>
      </c>
      <c r="X2574" t="s">
        <v>12777</v>
      </c>
      <c r="Y2574" t="str">
        <f t="shared" si="560"/>
        <v>junio</v>
      </c>
      <c r="Z2574">
        <f>YEAR(BD_PONDERACIONES[[#This Row],[Fecha Ejecución del Ticket]])</f>
        <v>2022</v>
      </c>
      <c r="AA2574" t="str">
        <f t="shared" si="561"/>
        <v>agosto</v>
      </c>
      <c r="AB2574">
        <f>YEAR(BD_PONDERACIONES[[#This Row],[Fecha de Inspección]])</f>
        <v>2022</v>
      </c>
      <c r="AC2574">
        <f t="shared" si="562"/>
        <v>0.5</v>
      </c>
      <c r="AD2574">
        <f t="shared" si="563"/>
        <v>0.5</v>
      </c>
      <c r="AE2574">
        <f t="shared" si="564"/>
        <v>0.5</v>
      </c>
      <c r="AF2574">
        <f t="shared" si="565"/>
        <v>0.5</v>
      </c>
      <c r="AG2574">
        <f t="shared" si="566"/>
        <v>0.5</v>
      </c>
      <c r="AH2574">
        <f t="shared" si="567"/>
        <v>0.5</v>
      </c>
      <c r="AI2574">
        <f t="shared" si="568"/>
        <v>0.25</v>
      </c>
      <c r="AJ2574">
        <f t="shared" si="569"/>
        <v>0.25</v>
      </c>
      <c r="AK2574">
        <f t="shared" si="570"/>
        <v>0.5</v>
      </c>
      <c r="AL2574">
        <f t="shared" si="571"/>
        <v>0.5</v>
      </c>
      <c r="AM2574">
        <f t="shared" si="572"/>
        <v>0.5</v>
      </c>
      <c r="AN2574" s="6">
        <f t="shared" si="573"/>
        <v>1</v>
      </c>
      <c r="AO2574" t="str">
        <f>VLOOKUP(BD_PONDERACIONES[[#This Row],[Comuna]],Tabla3[#All],2,0)</f>
        <v>Florida</v>
      </c>
    </row>
    <row r="2575" spans="1:41" x14ac:dyDescent="0.35">
      <c r="A2575" t="s">
        <v>12778</v>
      </c>
      <c r="B2575" t="s">
        <v>12779</v>
      </c>
      <c r="C2575" t="s">
        <v>12780</v>
      </c>
      <c r="D2575" s="5">
        <v>44796</v>
      </c>
      <c r="E2575" s="5">
        <v>44740</v>
      </c>
      <c r="F2575" t="s">
        <v>763</v>
      </c>
      <c r="G2575" t="s">
        <v>12781</v>
      </c>
      <c r="H2575" t="s">
        <v>755</v>
      </c>
      <c r="J2575" t="s">
        <v>756</v>
      </c>
      <c r="K2575" t="s">
        <v>756</v>
      </c>
      <c r="L2575" t="s">
        <v>757</v>
      </c>
      <c r="M2575" t="s">
        <v>757</v>
      </c>
      <c r="N2575" t="s">
        <v>756</v>
      </c>
      <c r="O2575" t="s">
        <v>756</v>
      </c>
      <c r="P2575" t="s">
        <v>758</v>
      </c>
      <c r="Q2575" t="s">
        <v>759</v>
      </c>
      <c r="R2575" t="s">
        <v>759</v>
      </c>
      <c r="S2575" t="s">
        <v>757</v>
      </c>
      <c r="T2575" t="s">
        <v>757</v>
      </c>
      <c r="U2575" t="s">
        <v>757</v>
      </c>
      <c r="V2575" t="s">
        <v>773</v>
      </c>
      <c r="W2575" t="s">
        <v>773</v>
      </c>
      <c r="X2575" t="s">
        <v>12782</v>
      </c>
      <c r="Y2575" t="str">
        <f t="shared" si="560"/>
        <v>junio</v>
      </c>
      <c r="Z2575">
        <f>YEAR(BD_PONDERACIONES[[#This Row],[Fecha Ejecución del Ticket]])</f>
        <v>2022</v>
      </c>
      <c r="AA2575" t="str">
        <f t="shared" si="561"/>
        <v>agosto</v>
      </c>
      <c r="AB2575">
        <f>YEAR(BD_PONDERACIONES[[#This Row],[Fecha de Inspección]])</f>
        <v>2022</v>
      </c>
      <c r="AC2575">
        <f t="shared" si="562"/>
        <v>0.5</v>
      </c>
      <c r="AD2575">
        <f t="shared" si="563"/>
        <v>0.5</v>
      </c>
      <c r="AE2575">
        <f t="shared" si="564"/>
        <v>0.5</v>
      </c>
      <c r="AF2575">
        <f t="shared" si="565"/>
        <v>0.5</v>
      </c>
      <c r="AG2575">
        <f t="shared" si="566"/>
        <v>0.5</v>
      </c>
      <c r="AH2575">
        <f t="shared" si="567"/>
        <v>0.5</v>
      </c>
      <c r="AI2575">
        <f t="shared" si="568"/>
        <v>0.25</v>
      </c>
      <c r="AJ2575">
        <f t="shared" si="569"/>
        <v>0.25</v>
      </c>
      <c r="AK2575">
        <f t="shared" si="570"/>
        <v>0.5</v>
      </c>
      <c r="AL2575">
        <f t="shared" si="571"/>
        <v>0</v>
      </c>
      <c r="AM2575">
        <f t="shared" si="572"/>
        <v>0</v>
      </c>
      <c r="AN2575" s="6">
        <f t="shared" si="573"/>
        <v>0.8</v>
      </c>
      <c r="AO2575" t="str">
        <f>VLOOKUP(BD_PONDERACIONES[[#This Row],[Comuna]],Tabla3[#All],2,0)</f>
        <v>Florida</v>
      </c>
    </row>
    <row r="2576" spans="1:41" x14ac:dyDescent="0.35">
      <c r="A2576" t="s">
        <v>12783</v>
      </c>
      <c r="B2576" t="s">
        <v>12784</v>
      </c>
      <c r="C2576" t="s">
        <v>12785</v>
      </c>
      <c r="D2576" s="5">
        <v>44796</v>
      </c>
      <c r="E2576" s="5">
        <v>44740</v>
      </c>
      <c r="F2576" t="s">
        <v>763</v>
      </c>
      <c r="G2576" t="s">
        <v>12786</v>
      </c>
      <c r="H2576" t="s">
        <v>755</v>
      </c>
      <c r="J2576" t="s">
        <v>756</v>
      </c>
      <c r="K2576" t="s">
        <v>756</v>
      </c>
      <c r="L2576" t="s">
        <v>756</v>
      </c>
      <c r="M2576" t="s">
        <v>756</v>
      </c>
      <c r="N2576" t="s">
        <v>756</v>
      </c>
      <c r="O2576" t="s">
        <v>756</v>
      </c>
      <c r="P2576" t="s">
        <v>758</v>
      </c>
      <c r="Q2576" t="s">
        <v>759</v>
      </c>
      <c r="R2576" t="s">
        <v>759</v>
      </c>
      <c r="S2576" t="s">
        <v>757</v>
      </c>
      <c r="T2576" t="s">
        <v>757</v>
      </c>
      <c r="U2576" t="s">
        <v>757</v>
      </c>
      <c r="V2576" t="s">
        <v>756</v>
      </c>
      <c r="W2576" t="s">
        <v>768</v>
      </c>
      <c r="X2576" t="s">
        <v>12521</v>
      </c>
      <c r="Y2576" t="str">
        <f t="shared" si="560"/>
        <v>junio</v>
      </c>
      <c r="Z2576">
        <f>YEAR(BD_PONDERACIONES[[#This Row],[Fecha Ejecución del Ticket]])</f>
        <v>2022</v>
      </c>
      <c r="AA2576" t="str">
        <f t="shared" si="561"/>
        <v>agosto</v>
      </c>
      <c r="AB2576">
        <f>YEAR(BD_PONDERACIONES[[#This Row],[Fecha de Inspección]])</f>
        <v>2022</v>
      </c>
      <c r="AC2576">
        <f t="shared" si="562"/>
        <v>0.5</v>
      </c>
      <c r="AD2576">
        <f t="shared" si="563"/>
        <v>0.5</v>
      </c>
      <c r="AE2576">
        <f t="shared" si="564"/>
        <v>0.5</v>
      </c>
      <c r="AF2576">
        <f t="shared" si="565"/>
        <v>0.5</v>
      </c>
      <c r="AG2576">
        <f t="shared" si="566"/>
        <v>0.5</v>
      </c>
      <c r="AH2576">
        <f t="shared" si="567"/>
        <v>0.5</v>
      </c>
      <c r="AI2576">
        <f t="shared" si="568"/>
        <v>0.25</v>
      </c>
      <c r="AJ2576">
        <f t="shared" si="569"/>
        <v>0.25</v>
      </c>
      <c r="AK2576">
        <f t="shared" si="570"/>
        <v>0.5</v>
      </c>
      <c r="AL2576">
        <f t="shared" si="571"/>
        <v>0.5</v>
      </c>
      <c r="AM2576">
        <f t="shared" si="572"/>
        <v>0.17499999999999999</v>
      </c>
      <c r="AN2576" s="6">
        <f t="shared" si="573"/>
        <v>0.93500000000000005</v>
      </c>
      <c r="AO2576" t="str">
        <f>VLOOKUP(BD_PONDERACIONES[[#This Row],[Comuna]],Tabla3[#All],2,0)</f>
        <v>Florida</v>
      </c>
    </row>
    <row r="2577" spans="1:41" x14ac:dyDescent="0.35">
      <c r="A2577" t="s">
        <v>12787</v>
      </c>
      <c r="B2577" t="s">
        <v>12788</v>
      </c>
      <c r="C2577" t="s">
        <v>12789</v>
      </c>
      <c r="D2577" s="5">
        <v>44796</v>
      </c>
      <c r="E2577" s="5">
        <v>44726</v>
      </c>
      <c r="F2577" t="s">
        <v>753</v>
      </c>
      <c r="G2577" t="s">
        <v>12790</v>
      </c>
      <c r="H2577" t="s">
        <v>755</v>
      </c>
      <c r="J2577" t="s">
        <v>756</v>
      </c>
      <c r="K2577" t="s">
        <v>756</v>
      </c>
      <c r="L2577" t="s">
        <v>757</v>
      </c>
      <c r="M2577" t="s">
        <v>757</v>
      </c>
      <c r="N2577" t="s">
        <v>756</v>
      </c>
      <c r="O2577" t="s">
        <v>756</v>
      </c>
      <c r="P2577" t="s">
        <v>765</v>
      </c>
      <c r="Q2577" t="s">
        <v>759</v>
      </c>
      <c r="R2577" t="s">
        <v>759</v>
      </c>
      <c r="S2577" t="s">
        <v>757</v>
      </c>
      <c r="T2577" t="s">
        <v>757</v>
      </c>
      <c r="U2577" t="s">
        <v>757</v>
      </c>
      <c r="V2577" t="s">
        <v>904</v>
      </c>
      <c r="W2577" t="s">
        <v>768</v>
      </c>
      <c r="X2577" t="s">
        <v>12791</v>
      </c>
      <c r="Y2577" t="str">
        <f t="shared" si="560"/>
        <v>junio</v>
      </c>
      <c r="Z2577">
        <f>YEAR(BD_PONDERACIONES[[#This Row],[Fecha Ejecución del Ticket]])</f>
        <v>2022</v>
      </c>
      <c r="AA2577" t="str">
        <f t="shared" si="561"/>
        <v>agosto</v>
      </c>
      <c r="AB2577">
        <f>YEAR(BD_PONDERACIONES[[#This Row],[Fecha de Inspección]])</f>
        <v>2022</v>
      </c>
      <c r="AC2577">
        <f t="shared" si="562"/>
        <v>0.5</v>
      </c>
      <c r="AD2577">
        <f t="shared" si="563"/>
        <v>0.5</v>
      </c>
      <c r="AE2577">
        <f t="shared" si="564"/>
        <v>0.5</v>
      </c>
      <c r="AF2577">
        <f t="shared" si="565"/>
        <v>0.5</v>
      </c>
      <c r="AG2577">
        <f t="shared" si="566"/>
        <v>0.5</v>
      </c>
      <c r="AH2577">
        <f t="shared" si="567"/>
        <v>0.5</v>
      </c>
      <c r="AI2577">
        <f t="shared" si="568"/>
        <v>0.25</v>
      </c>
      <c r="AJ2577">
        <f t="shared" si="569"/>
        <v>0.25</v>
      </c>
      <c r="AK2577">
        <f t="shared" si="570"/>
        <v>0.5</v>
      </c>
      <c r="AL2577">
        <f t="shared" si="571"/>
        <v>0.32500000000000001</v>
      </c>
      <c r="AM2577">
        <f t="shared" si="572"/>
        <v>0.17499999999999999</v>
      </c>
      <c r="AN2577" s="6">
        <f t="shared" si="573"/>
        <v>0.9</v>
      </c>
      <c r="AO2577" t="str">
        <f>VLOOKUP(BD_PONDERACIONES[[#This Row],[Comuna]],Tabla3[#All],2,0)</f>
        <v>Florida</v>
      </c>
    </row>
    <row r="2578" spans="1:41" x14ac:dyDescent="0.35">
      <c r="A2578" t="s">
        <v>12792</v>
      </c>
      <c r="B2578" t="s">
        <v>12793</v>
      </c>
      <c r="C2578" t="s">
        <v>12794</v>
      </c>
      <c r="D2578" s="5">
        <v>44796</v>
      </c>
      <c r="E2578" s="5">
        <v>44715</v>
      </c>
      <c r="F2578" t="s">
        <v>753</v>
      </c>
      <c r="G2578" t="s">
        <v>12795</v>
      </c>
      <c r="H2578" t="s">
        <v>755</v>
      </c>
      <c r="J2578" t="s">
        <v>756</v>
      </c>
      <c r="K2578" t="s">
        <v>756</v>
      </c>
      <c r="L2578" t="s">
        <v>756</v>
      </c>
      <c r="M2578" t="s">
        <v>756</v>
      </c>
      <c r="N2578" t="s">
        <v>756</v>
      </c>
      <c r="O2578" t="s">
        <v>756</v>
      </c>
      <c r="P2578" t="s">
        <v>765</v>
      </c>
      <c r="Q2578" t="s">
        <v>12796</v>
      </c>
      <c r="R2578" t="s">
        <v>759</v>
      </c>
      <c r="S2578" t="s">
        <v>756</v>
      </c>
      <c r="T2578" t="s">
        <v>756</v>
      </c>
      <c r="U2578" t="s">
        <v>756</v>
      </c>
      <c r="V2578" t="s">
        <v>756</v>
      </c>
      <c r="W2578" t="s">
        <v>768</v>
      </c>
      <c r="X2578" t="s">
        <v>9524</v>
      </c>
      <c r="Y2578" t="str">
        <f t="shared" si="560"/>
        <v>junio</v>
      </c>
      <c r="Z2578">
        <f>YEAR(BD_PONDERACIONES[[#This Row],[Fecha Ejecución del Ticket]])</f>
        <v>2022</v>
      </c>
      <c r="AA2578" t="str">
        <f t="shared" si="561"/>
        <v>agosto</v>
      </c>
      <c r="AB2578">
        <f>YEAR(BD_PONDERACIONES[[#This Row],[Fecha de Inspección]])</f>
        <v>2022</v>
      </c>
      <c r="AC2578">
        <f t="shared" si="562"/>
        <v>0.5</v>
      </c>
      <c r="AD2578">
        <f t="shared" si="563"/>
        <v>0.5</v>
      </c>
      <c r="AE2578">
        <f t="shared" si="564"/>
        <v>0.5</v>
      </c>
      <c r="AF2578">
        <f t="shared" si="565"/>
        <v>0.5</v>
      </c>
      <c r="AG2578">
        <f t="shared" si="566"/>
        <v>0.5</v>
      </c>
      <c r="AH2578">
        <f t="shared" si="567"/>
        <v>0.5</v>
      </c>
      <c r="AI2578">
        <f t="shared" si="568"/>
        <v>0.25</v>
      </c>
      <c r="AJ2578">
        <f t="shared" si="569"/>
        <v>0.25</v>
      </c>
      <c r="AK2578">
        <f t="shared" si="570"/>
        <v>0.5</v>
      </c>
      <c r="AL2578">
        <f t="shared" si="571"/>
        <v>0.5</v>
      </c>
      <c r="AM2578">
        <f t="shared" si="572"/>
        <v>0.17499999999999999</v>
      </c>
      <c r="AN2578" s="6">
        <f t="shared" si="573"/>
        <v>0.93500000000000005</v>
      </c>
      <c r="AO2578" t="str">
        <f>VLOOKUP(BD_PONDERACIONES[[#This Row],[Comuna]],Tabla3[#All],2,0)</f>
        <v>Florida</v>
      </c>
    </row>
    <row r="2579" spans="1:41" x14ac:dyDescent="0.35">
      <c r="A2579" t="s">
        <v>12797</v>
      </c>
      <c r="B2579" t="s">
        <v>12798</v>
      </c>
      <c r="C2579" t="s">
        <v>12799</v>
      </c>
      <c r="D2579" s="5">
        <v>44796</v>
      </c>
      <c r="E2579" s="5">
        <v>44740</v>
      </c>
      <c r="F2579" t="s">
        <v>763</v>
      </c>
      <c r="G2579" t="s">
        <v>12800</v>
      </c>
      <c r="H2579" t="s">
        <v>755</v>
      </c>
      <c r="J2579" t="s">
        <v>756</v>
      </c>
      <c r="K2579" t="s">
        <v>756</v>
      </c>
      <c r="L2579" t="s">
        <v>773</v>
      </c>
      <c r="M2579" t="s">
        <v>773</v>
      </c>
      <c r="N2579" t="s">
        <v>756</v>
      </c>
      <c r="O2579" t="s">
        <v>756</v>
      </c>
      <c r="P2579" t="s">
        <v>758</v>
      </c>
      <c r="Q2579" t="s">
        <v>759</v>
      </c>
      <c r="R2579" t="s">
        <v>759</v>
      </c>
      <c r="S2579" t="s">
        <v>757</v>
      </c>
      <c r="T2579" t="s">
        <v>757</v>
      </c>
      <c r="U2579" t="s">
        <v>757</v>
      </c>
      <c r="V2579" t="s">
        <v>773</v>
      </c>
      <c r="W2579" t="s">
        <v>773</v>
      </c>
      <c r="X2579" t="s">
        <v>12782</v>
      </c>
      <c r="Y2579" t="str">
        <f t="shared" si="560"/>
        <v>junio</v>
      </c>
      <c r="Z2579">
        <f>YEAR(BD_PONDERACIONES[[#This Row],[Fecha Ejecución del Ticket]])</f>
        <v>2022</v>
      </c>
      <c r="AA2579" t="str">
        <f t="shared" si="561"/>
        <v>agosto</v>
      </c>
      <c r="AB2579">
        <f>YEAR(BD_PONDERACIONES[[#This Row],[Fecha de Inspección]])</f>
        <v>2022</v>
      </c>
      <c r="AC2579">
        <f t="shared" si="562"/>
        <v>0.5</v>
      </c>
      <c r="AD2579">
        <f t="shared" si="563"/>
        <v>0.5</v>
      </c>
      <c r="AE2579">
        <f t="shared" si="564"/>
        <v>0</v>
      </c>
      <c r="AF2579">
        <f t="shared" si="565"/>
        <v>0</v>
      </c>
      <c r="AG2579">
        <f t="shared" si="566"/>
        <v>0.5</v>
      </c>
      <c r="AH2579">
        <f t="shared" si="567"/>
        <v>0.5</v>
      </c>
      <c r="AI2579">
        <f t="shared" si="568"/>
        <v>0.25</v>
      </c>
      <c r="AJ2579">
        <f t="shared" si="569"/>
        <v>0.25</v>
      </c>
      <c r="AK2579">
        <f t="shared" si="570"/>
        <v>0.5</v>
      </c>
      <c r="AL2579">
        <f t="shared" si="571"/>
        <v>0</v>
      </c>
      <c r="AM2579">
        <f t="shared" si="572"/>
        <v>0</v>
      </c>
      <c r="AN2579" s="6">
        <f t="shared" si="573"/>
        <v>0.5</v>
      </c>
      <c r="AO2579" t="str">
        <f>VLOOKUP(BD_PONDERACIONES[[#This Row],[Comuna]],Tabla3[#All],2,0)</f>
        <v>Florida</v>
      </c>
    </row>
    <row r="2580" spans="1:41" x14ac:dyDescent="0.35">
      <c r="A2580" t="s">
        <v>12801</v>
      </c>
      <c r="B2580" t="s">
        <v>12802</v>
      </c>
      <c r="C2580" t="s">
        <v>12803</v>
      </c>
      <c r="D2580" s="5">
        <v>44796</v>
      </c>
      <c r="E2580" s="5">
        <v>44714</v>
      </c>
      <c r="F2580" t="s">
        <v>753</v>
      </c>
      <c r="G2580" t="s">
        <v>12804</v>
      </c>
      <c r="H2580" t="s">
        <v>755</v>
      </c>
      <c r="J2580" t="s">
        <v>756</v>
      </c>
      <c r="K2580" t="s">
        <v>756</v>
      </c>
      <c r="L2580" t="s">
        <v>773</v>
      </c>
      <c r="M2580" t="s">
        <v>773</v>
      </c>
      <c r="N2580" t="s">
        <v>756</v>
      </c>
      <c r="O2580" t="s">
        <v>756</v>
      </c>
      <c r="P2580" t="s">
        <v>758</v>
      </c>
      <c r="Q2580" t="s">
        <v>759</v>
      </c>
      <c r="R2580" t="s">
        <v>759</v>
      </c>
      <c r="S2580" t="s">
        <v>757</v>
      </c>
      <c r="T2580" t="s">
        <v>757</v>
      </c>
      <c r="U2580" t="s">
        <v>757</v>
      </c>
      <c r="V2580" t="s">
        <v>756</v>
      </c>
      <c r="W2580" t="s">
        <v>756</v>
      </c>
      <c r="X2580" t="s">
        <v>12805</v>
      </c>
      <c r="Y2580" t="str">
        <f t="shared" si="560"/>
        <v>junio</v>
      </c>
      <c r="Z2580">
        <f>YEAR(BD_PONDERACIONES[[#This Row],[Fecha Ejecución del Ticket]])</f>
        <v>2022</v>
      </c>
      <c r="AA2580" t="str">
        <f t="shared" si="561"/>
        <v>agosto</v>
      </c>
      <c r="AB2580">
        <f>YEAR(BD_PONDERACIONES[[#This Row],[Fecha de Inspección]])</f>
        <v>2022</v>
      </c>
      <c r="AC2580">
        <f t="shared" si="562"/>
        <v>0.5</v>
      </c>
      <c r="AD2580">
        <f t="shared" si="563"/>
        <v>0.5</v>
      </c>
      <c r="AE2580">
        <f t="shared" si="564"/>
        <v>0</v>
      </c>
      <c r="AF2580">
        <f t="shared" si="565"/>
        <v>0</v>
      </c>
      <c r="AG2580">
        <f t="shared" si="566"/>
        <v>0.5</v>
      </c>
      <c r="AH2580">
        <f t="shared" si="567"/>
        <v>0.5</v>
      </c>
      <c r="AI2580">
        <f t="shared" si="568"/>
        <v>0.25</v>
      </c>
      <c r="AJ2580">
        <f t="shared" si="569"/>
        <v>0.25</v>
      </c>
      <c r="AK2580">
        <f t="shared" si="570"/>
        <v>0.5</v>
      </c>
      <c r="AL2580">
        <f t="shared" si="571"/>
        <v>0.5</v>
      </c>
      <c r="AM2580">
        <f t="shared" si="572"/>
        <v>0.5</v>
      </c>
      <c r="AN2580" s="6">
        <f t="shared" si="573"/>
        <v>0.7</v>
      </c>
      <c r="AO2580" t="str">
        <f>VLOOKUP(BD_PONDERACIONES[[#This Row],[Comuna]],Tabla3[#All],2,0)</f>
        <v>Florida</v>
      </c>
    </row>
    <row r="2581" spans="1:41" x14ac:dyDescent="0.35">
      <c r="A2581" t="s">
        <v>12806</v>
      </c>
      <c r="B2581" t="s">
        <v>12807</v>
      </c>
      <c r="C2581" t="s">
        <v>12808</v>
      </c>
      <c r="D2581" s="5">
        <v>44796</v>
      </c>
      <c r="E2581" s="5">
        <v>44739</v>
      </c>
      <c r="F2581" t="s">
        <v>763</v>
      </c>
      <c r="G2581" t="s">
        <v>12809</v>
      </c>
      <c r="H2581" t="s">
        <v>755</v>
      </c>
      <c r="J2581" t="s">
        <v>756</v>
      </c>
      <c r="K2581" t="s">
        <v>756</v>
      </c>
      <c r="L2581" t="s">
        <v>756</v>
      </c>
      <c r="M2581" t="s">
        <v>756</v>
      </c>
      <c r="N2581" t="s">
        <v>756</v>
      </c>
      <c r="O2581" t="s">
        <v>756</v>
      </c>
      <c r="P2581" t="s">
        <v>758</v>
      </c>
      <c r="Q2581" t="s">
        <v>759</v>
      </c>
      <c r="R2581" t="s">
        <v>759</v>
      </c>
      <c r="S2581" t="s">
        <v>757</v>
      </c>
      <c r="T2581" t="s">
        <v>757</v>
      </c>
      <c r="U2581" t="s">
        <v>757</v>
      </c>
      <c r="V2581" t="s">
        <v>756</v>
      </c>
      <c r="W2581" t="s">
        <v>756</v>
      </c>
      <c r="X2581" t="s">
        <v>12516</v>
      </c>
      <c r="Y2581" t="str">
        <f t="shared" si="560"/>
        <v>junio</v>
      </c>
      <c r="Z2581">
        <f>YEAR(BD_PONDERACIONES[[#This Row],[Fecha Ejecución del Ticket]])</f>
        <v>2022</v>
      </c>
      <c r="AA2581" t="str">
        <f t="shared" si="561"/>
        <v>agosto</v>
      </c>
      <c r="AB2581">
        <f>YEAR(BD_PONDERACIONES[[#This Row],[Fecha de Inspección]])</f>
        <v>2022</v>
      </c>
      <c r="AC2581">
        <f t="shared" si="562"/>
        <v>0.5</v>
      </c>
      <c r="AD2581">
        <f t="shared" si="563"/>
        <v>0.5</v>
      </c>
      <c r="AE2581">
        <f t="shared" si="564"/>
        <v>0.5</v>
      </c>
      <c r="AF2581">
        <f t="shared" si="565"/>
        <v>0.5</v>
      </c>
      <c r="AG2581">
        <f t="shared" si="566"/>
        <v>0.5</v>
      </c>
      <c r="AH2581">
        <f t="shared" si="567"/>
        <v>0.5</v>
      </c>
      <c r="AI2581">
        <f t="shared" si="568"/>
        <v>0.25</v>
      </c>
      <c r="AJ2581">
        <f t="shared" si="569"/>
        <v>0.25</v>
      </c>
      <c r="AK2581">
        <f t="shared" si="570"/>
        <v>0.5</v>
      </c>
      <c r="AL2581">
        <f t="shared" si="571"/>
        <v>0.5</v>
      </c>
      <c r="AM2581">
        <f t="shared" si="572"/>
        <v>0.5</v>
      </c>
      <c r="AN2581" s="6">
        <f t="shared" si="573"/>
        <v>1</v>
      </c>
      <c r="AO2581" t="str">
        <f>VLOOKUP(BD_PONDERACIONES[[#This Row],[Comuna]],Tabla3[#All],2,0)</f>
        <v>Florida</v>
      </c>
    </row>
    <row r="2582" spans="1:41" x14ac:dyDescent="0.35">
      <c r="A2582" t="s">
        <v>12810</v>
      </c>
      <c r="B2582" t="s">
        <v>12811</v>
      </c>
      <c r="C2582" t="s">
        <v>12812</v>
      </c>
      <c r="D2582" s="5">
        <v>44796</v>
      </c>
      <c r="E2582" s="5">
        <v>44740</v>
      </c>
      <c r="F2582" t="s">
        <v>763</v>
      </c>
      <c r="G2582" t="s">
        <v>12813</v>
      </c>
      <c r="H2582" t="s">
        <v>755</v>
      </c>
      <c r="J2582" t="s">
        <v>756</v>
      </c>
      <c r="K2582" t="s">
        <v>756</v>
      </c>
      <c r="L2582" t="s">
        <v>757</v>
      </c>
      <c r="M2582" t="s">
        <v>757</v>
      </c>
      <c r="N2582" t="s">
        <v>756</v>
      </c>
      <c r="O2582" t="s">
        <v>756</v>
      </c>
      <c r="P2582" t="s">
        <v>758</v>
      </c>
      <c r="Q2582" t="s">
        <v>759</v>
      </c>
      <c r="R2582" t="s">
        <v>759</v>
      </c>
      <c r="S2582" t="s">
        <v>757</v>
      </c>
      <c r="T2582" t="s">
        <v>757</v>
      </c>
      <c r="U2582" t="s">
        <v>757</v>
      </c>
      <c r="V2582" t="s">
        <v>756</v>
      </c>
      <c r="W2582" t="s">
        <v>768</v>
      </c>
      <c r="X2582" t="s">
        <v>12814</v>
      </c>
      <c r="Y2582" t="str">
        <f t="shared" si="560"/>
        <v>junio</v>
      </c>
      <c r="Z2582">
        <f>YEAR(BD_PONDERACIONES[[#This Row],[Fecha Ejecución del Ticket]])</f>
        <v>2022</v>
      </c>
      <c r="AA2582" t="str">
        <f t="shared" si="561"/>
        <v>agosto</v>
      </c>
      <c r="AB2582">
        <f>YEAR(BD_PONDERACIONES[[#This Row],[Fecha de Inspección]])</f>
        <v>2022</v>
      </c>
      <c r="AC2582">
        <f t="shared" si="562"/>
        <v>0.5</v>
      </c>
      <c r="AD2582">
        <f t="shared" si="563"/>
        <v>0.5</v>
      </c>
      <c r="AE2582">
        <f t="shared" si="564"/>
        <v>0.5</v>
      </c>
      <c r="AF2582">
        <f t="shared" si="565"/>
        <v>0.5</v>
      </c>
      <c r="AG2582">
        <f t="shared" si="566"/>
        <v>0.5</v>
      </c>
      <c r="AH2582">
        <f t="shared" si="567"/>
        <v>0.5</v>
      </c>
      <c r="AI2582">
        <f t="shared" si="568"/>
        <v>0.25</v>
      </c>
      <c r="AJ2582">
        <f t="shared" si="569"/>
        <v>0.25</v>
      </c>
      <c r="AK2582">
        <f t="shared" si="570"/>
        <v>0.5</v>
      </c>
      <c r="AL2582">
        <f t="shared" si="571"/>
        <v>0.5</v>
      </c>
      <c r="AM2582">
        <f t="shared" si="572"/>
        <v>0.17499999999999999</v>
      </c>
      <c r="AN2582" s="6">
        <f t="shared" si="573"/>
        <v>0.93500000000000005</v>
      </c>
      <c r="AO2582" t="str">
        <f>VLOOKUP(BD_PONDERACIONES[[#This Row],[Comuna]],Tabla3[#All],2,0)</f>
        <v>Florida</v>
      </c>
    </row>
    <row r="2583" spans="1:41" x14ac:dyDescent="0.35">
      <c r="A2583" t="s">
        <v>12815</v>
      </c>
      <c r="B2583" t="s">
        <v>12816</v>
      </c>
      <c r="C2583" t="s">
        <v>12817</v>
      </c>
      <c r="D2583" s="5">
        <v>44796</v>
      </c>
      <c r="E2583" s="5">
        <v>44729</v>
      </c>
      <c r="F2583" t="s">
        <v>763</v>
      </c>
      <c r="G2583" t="s">
        <v>12818</v>
      </c>
      <c r="H2583" t="s">
        <v>755</v>
      </c>
      <c r="J2583" t="s">
        <v>756</v>
      </c>
      <c r="K2583" t="s">
        <v>756</v>
      </c>
      <c r="L2583" t="s">
        <v>757</v>
      </c>
      <c r="M2583" t="s">
        <v>757</v>
      </c>
      <c r="N2583" t="s">
        <v>756</v>
      </c>
      <c r="O2583" t="s">
        <v>756</v>
      </c>
      <c r="P2583" t="s">
        <v>758</v>
      </c>
      <c r="Q2583" t="s">
        <v>759</v>
      </c>
      <c r="R2583" t="s">
        <v>759</v>
      </c>
      <c r="S2583" t="s">
        <v>757</v>
      </c>
      <c r="T2583" t="s">
        <v>757</v>
      </c>
      <c r="U2583" t="s">
        <v>757</v>
      </c>
      <c r="V2583" t="s">
        <v>773</v>
      </c>
      <c r="W2583" t="s">
        <v>768</v>
      </c>
      <c r="X2583" t="s">
        <v>12819</v>
      </c>
      <c r="Y2583" t="str">
        <f t="shared" si="560"/>
        <v>junio</v>
      </c>
      <c r="Z2583">
        <f>YEAR(BD_PONDERACIONES[[#This Row],[Fecha Ejecución del Ticket]])</f>
        <v>2022</v>
      </c>
      <c r="AA2583" t="str">
        <f t="shared" si="561"/>
        <v>agosto</v>
      </c>
      <c r="AB2583">
        <f>YEAR(BD_PONDERACIONES[[#This Row],[Fecha de Inspección]])</f>
        <v>2022</v>
      </c>
      <c r="AC2583">
        <f t="shared" si="562"/>
        <v>0.5</v>
      </c>
      <c r="AD2583">
        <f t="shared" si="563"/>
        <v>0.5</v>
      </c>
      <c r="AE2583">
        <f t="shared" si="564"/>
        <v>0.5</v>
      </c>
      <c r="AF2583">
        <f t="shared" si="565"/>
        <v>0.5</v>
      </c>
      <c r="AG2583">
        <f t="shared" si="566"/>
        <v>0.5</v>
      </c>
      <c r="AH2583">
        <f t="shared" si="567"/>
        <v>0.5</v>
      </c>
      <c r="AI2583">
        <f t="shared" si="568"/>
        <v>0.25</v>
      </c>
      <c r="AJ2583">
        <f t="shared" si="569"/>
        <v>0.25</v>
      </c>
      <c r="AK2583">
        <f t="shared" si="570"/>
        <v>0.5</v>
      </c>
      <c r="AL2583">
        <f t="shared" si="571"/>
        <v>0</v>
      </c>
      <c r="AM2583">
        <f t="shared" si="572"/>
        <v>0.17499999999999999</v>
      </c>
      <c r="AN2583" s="6">
        <f t="shared" si="573"/>
        <v>0.83500000000000008</v>
      </c>
      <c r="AO2583" t="str">
        <f>VLOOKUP(BD_PONDERACIONES[[#This Row],[Comuna]],Tabla3[#All],2,0)</f>
        <v>Florida</v>
      </c>
    </row>
    <row r="2584" spans="1:41" x14ac:dyDescent="0.35">
      <c r="A2584" t="s">
        <v>12820</v>
      </c>
      <c r="B2584" t="s">
        <v>12821</v>
      </c>
      <c r="C2584" t="s">
        <v>12822</v>
      </c>
      <c r="D2584" s="5">
        <v>44796</v>
      </c>
      <c r="E2584" s="5">
        <v>44731</v>
      </c>
      <c r="F2584" t="s">
        <v>763</v>
      </c>
      <c r="G2584" t="s">
        <v>12823</v>
      </c>
      <c r="H2584" t="s">
        <v>755</v>
      </c>
      <c r="J2584" t="s">
        <v>756</v>
      </c>
      <c r="K2584" t="s">
        <v>756</v>
      </c>
      <c r="L2584" t="s">
        <v>773</v>
      </c>
      <c r="M2584" t="s">
        <v>773</v>
      </c>
      <c r="N2584" t="s">
        <v>756</v>
      </c>
      <c r="O2584" t="s">
        <v>756</v>
      </c>
      <c r="P2584" t="s">
        <v>758</v>
      </c>
      <c r="Q2584" t="s">
        <v>759</v>
      </c>
      <c r="R2584" t="s">
        <v>759</v>
      </c>
      <c r="S2584" t="s">
        <v>757</v>
      </c>
      <c r="T2584" t="s">
        <v>757</v>
      </c>
      <c r="U2584" t="s">
        <v>757</v>
      </c>
      <c r="V2584" t="s">
        <v>773</v>
      </c>
      <c r="W2584" t="s">
        <v>773</v>
      </c>
      <c r="X2584" t="s">
        <v>12824</v>
      </c>
      <c r="Y2584" t="str">
        <f t="shared" si="560"/>
        <v>junio</v>
      </c>
      <c r="Z2584">
        <f>YEAR(BD_PONDERACIONES[[#This Row],[Fecha Ejecución del Ticket]])</f>
        <v>2022</v>
      </c>
      <c r="AA2584" t="str">
        <f t="shared" si="561"/>
        <v>agosto</v>
      </c>
      <c r="AB2584">
        <f>YEAR(BD_PONDERACIONES[[#This Row],[Fecha de Inspección]])</f>
        <v>2022</v>
      </c>
      <c r="AC2584">
        <f t="shared" si="562"/>
        <v>0.5</v>
      </c>
      <c r="AD2584">
        <f t="shared" si="563"/>
        <v>0.5</v>
      </c>
      <c r="AE2584">
        <f t="shared" si="564"/>
        <v>0</v>
      </c>
      <c r="AF2584">
        <f t="shared" si="565"/>
        <v>0</v>
      </c>
      <c r="AG2584">
        <f t="shared" si="566"/>
        <v>0.5</v>
      </c>
      <c r="AH2584">
        <f t="shared" si="567"/>
        <v>0.5</v>
      </c>
      <c r="AI2584">
        <f t="shared" si="568"/>
        <v>0.25</v>
      </c>
      <c r="AJ2584">
        <f t="shared" si="569"/>
        <v>0.25</v>
      </c>
      <c r="AK2584">
        <f t="shared" si="570"/>
        <v>0.5</v>
      </c>
      <c r="AL2584">
        <f t="shared" si="571"/>
        <v>0</v>
      </c>
      <c r="AM2584">
        <f t="shared" si="572"/>
        <v>0</v>
      </c>
      <c r="AN2584" s="6">
        <f t="shared" si="573"/>
        <v>0.5</v>
      </c>
      <c r="AO2584" t="str">
        <f>VLOOKUP(BD_PONDERACIONES[[#This Row],[Comuna]],Tabla3[#All],2,0)</f>
        <v>Florida</v>
      </c>
    </row>
    <row r="2585" spans="1:41" x14ac:dyDescent="0.35">
      <c r="A2585" t="s">
        <v>12825</v>
      </c>
      <c r="B2585" t="s">
        <v>12826</v>
      </c>
      <c r="C2585" t="s">
        <v>12827</v>
      </c>
      <c r="D2585" s="5">
        <v>44797</v>
      </c>
      <c r="E2585" s="5">
        <v>44741</v>
      </c>
      <c r="F2585" t="s">
        <v>763</v>
      </c>
      <c r="G2585" t="s">
        <v>12828</v>
      </c>
      <c r="H2585" t="s">
        <v>755</v>
      </c>
      <c r="J2585" t="s">
        <v>756</v>
      </c>
      <c r="K2585" t="s">
        <v>756</v>
      </c>
      <c r="L2585" t="s">
        <v>757</v>
      </c>
      <c r="M2585" t="s">
        <v>757</v>
      </c>
      <c r="N2585" t="s">
        <v>756</v>
      </c>
      <c r="O2585" t="s">
        <v>756</v>
      </c>
      <c r="P2585" t="s">
        <v>758</v>
      </c>
      <c r="Q2585" t="s">
        <v>759</v>
      </c>
      <c r="R2585" t="s">
        <v>759</v>
      </c>
      <c r="S2585" t="s">
        <v>757</v>
      </c>
      <c r="T2585" t="s">
        <v>757</v>
      </c>
      <c r="U2585" t="s">
        <v>757</v>
      </c>
      <c r="V2585" t="s">
        <v>756</v>
      </c>
      <c r="W2585" t="s">
        <v>756</v>
      </c>
      <c r="X2585" t="s">
        <v>12829</v>
      </c>
      <c r="Y2585" t="str">
        <f t="shared" si="560"/>
        <v>junio</v>
      </c>
      <c r="Z2585">
        <f>YEAR(BD_PONDERACIONES[[#This Row],[Fecha Ejecución del Ticket]])</f>
        <v>2022</v>
      </c>
      <c r="AA2585" t="str">
        <f t="shared" si="561"/>
        <v>agosto</v>
      </c>
      <c r="AB2585">
        <f>YEAR(BD_PONDERACIONES[[#This Row],[Fecha de Inspección]])</f>
        <v>2022</v>
      </c>
      <c r="AC2585">
        <f t="shared" si="562"/>
        <v>0.5</v>
      </c>
      <c r="AD2585">
        <f t="shared" si="563"/>
        <v>0.5</v>
      </c>
      <c r="AE2585">
        <f t="shared" si="564"/>
        <v>0.5</v>
      </c>
      <c r="AF2585">
        <f t="shared" si="565"/>
        <v>0.5</v>
      </c>
      <c r="AG2585">
        <f t="shared" si="566"/>
        <v>0.5</v>
      </c>
      <c r="AH2585">
        <f t="shared" si="567"/>
        <v>0.5</v>
      </c>
      <c r="AI2585">
        <f t="shared" si="568"/>
        <v>0.25</v>
      </c>
      <c r="AJ2585">
        <f t="shared" si="569"/>
        <v>0.25</v>
      </c>
      <c r="AK2585">
        <f t="shared" si="570"/>
        <v>0.5</v>
      </c>
      <c r="AL2585">
        <f t="shared" si="571"/>
        <v>0.5</v>
      </c>
      <c r="AM2585">
        <f t="shared" si="572"/>
        <v>0.5</v>
      </c>
      <c r="AN2585" s="6">
        <f t="shared" si="573"/>
        <v>1</v>
      </c>
      <c r="AO2585" t="str">
        <f>VLOOKUP(BD_PONDERACIONES[[#This Row],[Comuna]],Tabla3[#All],2,0)</f>
        <v>Florida</v>
      </c>
    </row>
    <row r="2586" spans="1:41" x14ac:dyDescent="0.35">
      <c r="A2586" t="s">
        <v>12830</v>
      </c>
      <c r="B2586" t="s">
        <v>12831</v>
      </c>
      <c r="C2586" t="s">
        <v>12832</v>
      </c>
      <c r="D2586" s="5">
        <v>44797</v>
      </c>
      <c r="E2586" s="5">
        <v>44735</v>
      </c>
      <c r="F2586" t="s">
        <v>763</v>
      </c>
      <c r="G2586" t="s">
        <v>12833</v>
      </c>
      <c r="H2586" t="s">
        <v>755</v>
      </c>
      <c r="J2586" t="s">
        <v>756</v>
      </c>
      <c r="K2586" t="s">
        <v>756</v>
      </c>
      <c r="L2586" t="s">
        <v>757</v>
      </c>
      <c r="M2586" t="s">
        <v>757</v>
      </c>
      <c r="N2586" t="s">
        <v>756</v>
      </c>
      <c r="O2586" t="s">
        <v>756</v>
      </c>
      <c r="P2586" t="s">
        <v>758</v>
      </c>
      <c r="Q2586" t="s">
        <v>759</v>
      </c>
      <c r="R2586" t="s">
        <v>759</v>
      </c>
      <c r="S2586" t="s">
        <v>757</v>
      </c>
      <c r="T2586" t="s">
        <v>757</v>
      </c>
      <c r="U2586" t="s">
        <v>757</v>
      </c>
      <c r="V2586" t="s">
        <v>773</v>
      </c>
      <c r="W2586" t="s">
        <v>773</v>
      </c>
      <c r="X2586" t="s">
        <v>12834</v>
      </c>
      <c r="Y2586" t="str">
        <f t="shared" si="560"/>
        <v>junio</v>
      </c>
      <c r="Z2586">
        <f>YEAR(BD_PONDERACIONES[[#This Row],[Fecha Ejecución del Ticket]])</f>
        <v>2022</v>
      </c>
      <c r="AA2586" t="str">
        <f t="shared" si="561"/>
        <v>agosto</v>
      </c>
      <c r="AB2586">
        <f>YEAR(BD_PONDERACIONES[[#This Row],[Fecha de Inspección]])</f>
        <v>2022</v>
      </c>
      <c r="AC2586">
        <f t="shared" si="562"/>
        <v>0.5</v>
      </c>
      <c r="AD2586">
        <f t="shared" si="563"/>
        <v>0.5</v>
      </c>
      <c r="AE2586">
        <f t="shared" si="564"/>
        <v>0.5</v>
      </c>
      <c r="AF2586">
        <f t="shared" si="565"/>
        <v>0.5</v>
      </c>
      <c r="AG2586">
        <f t="shared" si="566"/>
        <v>0.5</v>
      </c>
      <c r="AH2586">
        <f t="shared" si="567"/>
        <v>0.5</v>
      </c>
      <c r="AI2586">
        <f t="shared" si="568"/>
        <v>0.25</v>
      </c>
      <c r="AJ2586">
        <f t="shared" si="569"/>
        <v>0.25</v>
      </c>
      <c r="AK2586">
        <f t="shared" si="570"/>
        <v>0.5</v>
      </c>
      <c r="AL2586">
        <f t="shared" si="571"/>
        <v>0</v>
      </c>
      <c r="AM2586">
        <f t="shared" si="572"/>
        <v>0</v>
      </c>
      <c r="AN2586" s="6">
        <f t="shared" si="573"/>
        <v>0.8</v>
      </c>
      <c r="AO2586" t="str">
        <f>VLOOKUP(BD_PONDERACIONES[[#This Row],[Comuna]],Tabla3[#All],2,0)</f>
        <v>Florida</v>
      </c>
    </row>
    <row r="2587" spans="1:41" x14ac:dyDescent="0.35">
      <c r="A2587" t="s">
        <v>12835</v>
      </c>
      <c r="B2587" t="s">
        <v>12836</v>
      </c>
      <c r="C2587" t="s">
        <v>12837</v>
      </c>
      <c r="D2587" s="5">
        <v>44797</v>
      </c>
      <c r="E2587" s="5">
        <v>44722</v>
      </c>
      <c r="F2587" t="s">
        <v>753</v>
      </c>
      <c r="G2587" t="s">
        <v>12838</v>
      </c>
      <c r="H2587" t="s">
        <v>755</v>
      </c>
      <c r="J2587" t="s">
        <v>756</v>
      </c>
      <c r="K2587" t="s">
        <v>756</v>
      </c>
      <c r="L2587" t="s">
        <v>756</v>
      </c>
      <c r="M2587" t="s">
        <v>756</v>
      </c>
      <c r="N2587" t="s">
        <v>756</v>
      </c>
      <c r="O2587" t="s">
        <v>756</v>
      </c>
      <c r="P2587" t="s">
        <v>758</v>
      </c>
      <c r="Q2587" t="s">
        <v>759</v>
      </c>
      <c r="R2587" t="s">
        <v>759</v>
      </c>
      <c r="S2587" t="s">
        <v>757</v>
      </c>
      <c r="T2587" t="s">
        <v>757</v>
      </c>
      <c r="U2587" t="s">
        <v>757</v>
      </c>
      <c r="V2587" t="s">
        <v>756</v>
      </c>
      <c r="W2587" t="s">
        <v>768</v>
      </c>
      <c r="X2587" t="s">
        <v>12839</v>
      </c>
      <c r="Y2587" t="str">
        <f t="shared" si="560"/>
        <v>junio</v>
      </c>
      <c r="Z2587">
        <f>YEAR(BD_PONDERACIONES[[#This Row],[Fecha Ejecución del Ticket]])</f>
        <v>2022</v>
      </c>
      <c r="AA2587" t="str">
        <f t="shared" si="561"/>
        <v>agosto</v>
      </c>
      <c r="AB2587">
        <f>YEAR(BD_PONDERACIONES[[#This Row],[Fecha de Inspección]])</f>
        <v>2022</v>
      </c>
      <c r="AC2587">
        <f t="shared" si="562"/>
        <v>0.5</v>
      </c>
      <c r="AD2587">
        <f t="shared" si="563"/>
        <v>0.5</v>
      </c>
      <c r="AE2587">
        <f t="shared" si="564"/>
        <v>0.5</v>
      </c>
      <c r="AF2587">
        <f t="shared" si="565"/>
        <v>0.5</v>
      </c>
      <c r="AG2587">
        <f t="shared" si="566"/>
        <v>0.5</v>
      </c>
      <c r="AH2587">
        <f t="shared" si="567"/>
        <v>0.5</v>
      </c>
      <c r="AI2587">
        <f t="shared" si="568"/>
        <v>0.25</v>
      </c>
      <c r="AJ2587">
        <f t="shared" si="569"/>
        <v>0.25</v>
      </c>
      <c r="AK2587">
        <f t="shared" si="570"/>
        <v>0.5</v>
      </c>
      <c r="AL2587">
        <f t="shared" si="571"/>
        <v>0.5</v>
      </c>
      <c r="AM2587">
        <f t="shared" si="572"/>
        <v>0.17499999999999999</v>
      </c>
      <c r="AN2587" s="6">
        <f t="shared" si="573"/>
        <v>0.93500000000000005</v>
      </c>
      <c r="AO2587" t="str">
        <f>VLOOKUP(BD_PONDERACIONES[[#This Row],[Comuna]],Tabla3[#All],2,0)</f>
        <v>Florida</v>
      </c>
    </row>
    <row r="2588" spans="1:41" x14ac:dyDescent="0.35">
      <c r="A2588" t="s">
        <v>12840</v>
      </c>
      <c r="B2588" t="s">
        <v>12841</v>
      </c>
      <c r="C2588" t="s">
        <v>12842</v>
      </c>
      <c r="D2588" s="5">
        <v>44797</v>
      </c>
      <c r="E2588" s="5">
        <v>44713</v>
      </c>
      <c r="F2588" t="s">
        <v>753</v>
      </c>
      <c r="G2588" t="s">
        <v>12843</v>
      </c>
      <c r="H2588" t="s">
        <v>755</v>
      </c>
      <c r="J2588" t="s">
        <v>756</v>
      </c>
      <c r="K2588" t="s">
        <v>756</v>
      </c>
      <c r="L2588" t="s">
        <v>773</v>
      </c>
      <c r="M2588" t="s">
        <v>773</v>
      </c>
      <c r="N2588" t="s">
        <v>756</v>
      </c>
      <c r="O2588" t="s">
        <v>756</v>
      </c>
      <c r="P2588" t="s">
        <v>758</v>
      </c>
      <c r="Q2588" t="s">
        <v>759</v>
      </c>
      <c r="R2588" t="s">
        <v>759</v>
      </c>
      <c r="S2588" t="s">
        <v>757</v>
      </c>
      <c r="T2588" t="s">
        <v>757</v>
      </c>
      <c r="U2588" t="s">
        <v>757</v>
      </c>
      <c r="V2588" t="s">
        <v>756</v>
      </c>
      <c r="W2588" t="s">
        <v>756</v>
      </c>
      <c r="X2588" t="s">
        <v>12844</v>
      </c>
      <c r="Y2588" t="str">
        <f t="shared" si="560"/>
        <v>junio</v>
      </c>
      <c r="Z2588">
        <f>YEAR(BD_PONDERACIONES[[#This Row],[Fecha Ejecución del Ticket]])</f>
        <v>2022</v>
      </c>
      <c r="AA2588" t="str">
        <f t="shared" si="561"/>
        <v>agosto</v>
      </c>
      <c r="AB2588">
        <f>YEAR(BD_PONDERACIONES[[#This Row],[Fecha de Inspección]])</f>
        <v>2022</v>
      </c>
      <c r="AC2588">
        <f t="shared" si="562"/>
        <v>0.5</v>
      </c>
      <c r="AD2588">
        <f t="shared" si="563"/>
        <v>0.5</v>
      </c>
      <c r="AE2588">
        <f t="shared" si="564"/>
        <v>0</v>
      </c>
      <c r="AF2588">
        <f t="shared" si="565"/>
        <v>0</v>
      </c>
      <c r="AG2588">
        <f t="shared" si="566"/>
        <v>0.5</v>
      </c>
      <c r="AH2588">
        <f t="shared" si="567"/>
        <v>0.5</v>
      </c>
      <c r="AI2588">
        <f t="shared" si="568"/>
        <v>0.25</v>
      </c>
      <c r="AJ2588">
        <f t="shared" si="569"/>
        <v>0.25</v>
      </c>
      <c r="AK2588">
        <f t="shared" si="570"/>
        <v>0.5</v>
      </c>
      <c r="AL2588">
        <f t="shared" si="571"/>
        <v>0.5</v>
      </c>
      <c r="AM2588">
        <f t="shared" si="572"/>
        <v>0.5</v>
      </c>
      <c r="AN2588" s="6">
        <f t="shared" si="573"/>
        <v>0.7</v>
      </c>
      <c r="AO2588" t="str">
        <f>VLOOKUP(BD_PONDERACIONES[[#This Row],[Comuna]],Tabla3[#All],2,0)</f>
        <v>Florida</v>
      </c>
    </row>
    <row r="2589" spans="1:41" x14ac:dyDescent="0.35">
      <c r="A2589" t="s">
        <v>12845</v>
      </c>
      <c r="B2589" t="s">
        <v>12846</v>
      </c>
      <c r="C2589" t="s">
        <v>12847</v>
      </c>
      <c r="D2589" s="5">
        <v>44797</v>
      </c>
      <c r="E2589" s="5">
        <v>44713</v>
      </c>
      <c r="F2589" t="s">
        <v>753</v>
      </c>
      <c r="G2589" t="s">
        <v>12848</v>
      </c>
      <c r="H2589" t="s">
        <v>755</v>
      </c>
      <c r="J2589" t="s">
        <v>756</v>
      </c>
      <c r="K2589" t="s">
        <v>756</v>
      </c>
      <c r="L2589" t="s">
        <v>773</v>
      </c>
      <c r="M2589" t="s">
        <v>773</v>
      </c>
      <c r="N2589" t="s">
        <v>756</v>
      </c>
      <c r="O2589" t="s">
        <v>756</v>
      </c>
      <c r="P2589" t="s">
        <v>758</v>
      </c>
      <c r="Q2589" t="s">
        <v>759</v>
      </c>
      <c r="R2589" t="s">
        <v>759</v>
      </c>
      <c r="S2589" t="s">
        <v>757</v>
      </c>
      <c r="T2589" t="s">
        <v>757</v>
      </c>
      <c r="U2589" t="s">
        <v>757</v>
      </c>
      <c r="V2589" t="s">
        <v>756</v>
      </c>
      <c r="W2589" t="s">
        <v>768</v>
      </c>
      <c r="X2589" t="s">
        <v>12849</v>
      </c>
      <c r="Y2589" t="str">
        <f t="shared" si="560"/>
        <v>junio</v>
      </c>
      <c r="Z2589">
        <f>YEAR(BD_PONDERACIONES[[#This Row],[Fecha Ejecución del Ticket]])</f>
        <v>2022</v>
      </c>
      <c r="AA2589" t="str">
        <f t="shared" si="561"/>
        <v>agosto</v>
      </c>
      <c r="AB2589">
        <f>YEAR(BD_PONDERACIONES[[#This Row],[Fecha de Inspección]])</f>
        <v>2022</v>
      </c>
      <c r="AC2589">
        <f t="shared" si="562"/>
        <v>0.5</v>
      </c>
      <c r="AD2589">
        <f t="shared" si="563"/>
        <v>0.5</v>
      </c>
      <c r="AE2589">
        <f t="shared" si="564"/>
        <v>0</v>
      </c>
      <c r="AF2589">
        <f t="shared" si="565"/>
        <v>0</v>
      </c>
      <c r="AG2589">
        <f t="shared" si="566"/>
        <v>0.5</v>
      </c>
      <c r="AH2589">
        <f t="shared" si="567"/>
        <v>0.5</v>
      </c>
      <c r="AI2589">
        <f t="shared" si="568"/>
        <v>0.25</v>
      </c>
      <c r="AJ2589">
        <f t="shared" si="569"/>
        <v>0.25</v>
      </c>
      <c r="AK2589">
        <f t="shared" si="570"/>
        <v>0.5</v>
      </c>
      <c r="AL2589">
        <f t="shared" si="571"/>
        <v>0.5</v>
      </c>
      <c r="AM2589">
        <f t="shared" si="572"/>
        <v>0.17499999999999999</v>
      </c>
      <c r="AN2589" s="6">
        <f t="shared" si="573"/>
        <v>0.63500000000000001</v>
      </c>
      <c r="AO2589" t="str">
        <f>VLOOKUP(BD_PONDERACIONES[[#This Row],[Comuna]],Tabla3[#All],2,0)</f>
        <v>Florida</v>
      </c>
    </row>
    <row r="2590" spans="1:41" x14ac:dyDescent="0.35">
      <c r="A2590" t="s">
        <v>12850</v>
      </c>
      <c r="B2590" t="s">
        <v>12851</v>
      </c>
      <c r="C2590" t="s">
        <v>12852</v>
      </c>
      <c r="D2590" s="5">
        <v>44797</v>
      </c>
      <c r="E2590" s="5">
        <v>44714</v>
      </c>
      <c r="F2590" t="s">
        <v>753</v>
      </c>
      <c r="G2590" t="s">
        <v>12853</v>
      </c>
      <c r="H2590" t="s">
        <v>755</v>
      </c>
      <c r="J2590" t="s">
        <v>756</v>
      </c>
      <c r="K2590" t="s">
        <v>756</v>
      </c>
      <c r="L2590" t="s">
        <v>773</v>
      </c>
      <c r="M2590" t="s">
        <v>773</v>
      </c>
      <c r="N2590" t="s">
        <v>756</v>
      </c>
      <c r="O2590" t="s">
        <v>756</v>
      </c>
      <c r="P2590" t="s">
        <v>758</v>
      </c>
      <c r="Q2590" t="s">
        <v>759</v>
      </c>
      <c r="R2590" t="s">
        <v>759</v>
      </c>
      <c r="S2590" t="s">
        <v>757</v>
      </c>
      <c r="T2590" t="s">
        <v>757</v>
      </c>
      <c r="U2590" t="s">
        <v>757</v>
      </c>
      <c r="V2590" t="s">
        <v>904</v>
      </c>
      <c r="W2590" t="s">
        <v>756</v>
      </c>
      <c r="X2590" t="s">
        <v>12854</v>
      </c>
      <c r="Y2590" t="str">
        <f t="shared" si="560"/>
        <v>junio</v>
      </c>
      <c r="Z2590">
        <f>YEAR(BD_PONDERACIONES[[#This Row],[Fecha Ejecución del Ticket]])</f>
        <v>2022</v>
      </c>
      <c r="AA2590" t="str">
        <f t="shared" si="561"/>
        <v>agosto</v>
      </c>
      <c r="AB2590">
        <f>YEAR(BD_PONDERACIONES[[#This Row],[Fecha de Inspección]])</f>
        <v>2022</v>
      </c>
      <c r="AC2590">
        <f t="shared" si="562"/>
        <v>0.5</v>
      </c>
      <c r="AD2590">
        <f t="shared" si="563"/>
        <v>0.5</v>
      </c>
      <c r="AE2590">
        <f t="shared" si="564"/>
        <v>0</v>
      </c>
      <c r="AF2590">
        <f t="shared" si="565"/>
        <v>0</v>
      </c>
      <c r="AG2590">
        <f t="shared" si="566"/>
        <v>0.5</v>
      </c>
      <c r="AH2590">
        <f t="shared" si="567"/>
        <v>0.5</v>
      </c>
      <c r="AI2590">
        <f t="shared" si="568"/>
        <v>0.25</v>
      </c>
      <c r="AJ2590">
        <f t="shared" si="569"/>
        <v>0.25</v>
      </c>
      <c r="AK2590">
        <f t="shared" si="570"/>
        <v>0.5</v>
      </c>
      <c r="AL2590">
        <f t="shared" si="571"/>
        <v>0.32500000000000001</v>
      </c>
      <c r="AM2590">
        <f t="shared" si="572"/>
        <v>0.5</v>
      </c>
      <c r="AN2590" s="6">
        <f t="shared" si="573"/>
        <v>0.66500000000000004</v>
      </c>
      <c r="AO2590" t="str">
        <f>VLOOKUP(BD_PONDERACIONES[[#This Row],[Comuna]],Tabla3[#All],2,0)</f>
        <v>Florida</v>
      </c>
    </row>
    <row r="2591" spans="1:41" x14ac:dyDescent="0.35">
      <c r="A2591" t="s">
        <v>12855</v>
      </c>
      <c r="B2591" t="s">
        <v>12856</v>
      </c>
      <c r="C2591" t="s">
        <v>12857</v>
      </c>
      <c r="D2591" s="5">
        <v>44797</v>
      </c>
      <c r="E2591" s="5">
        <v>44731</v>
      </c>
      <c r="F2591" t="s">
        <v>763</v>
      </c>
      <c r="G2591" t="s">
        <v>12858</v>
      </c>
      <c r="H2591" t="s">
        <v>755</v>
      </c>
      <c r="J2591" t="s">
        <v>756</v>
      </c>
      <c r="K2591" t="s">
        <v>756</v>
      </c>
      <c r="L2591" t="s">
        <v>757</v>
      </c>
      <c r="M2591" t="s">
        <v>757</v>
      </c>
      <c r="N2591" t="s">
        <v>756</v>
      </c>
      <c r="O2591" t="s">
        <v>756</v>
      </c>
      <c r="P2591" t="s">
        <v>758</v>
      </c>
      <c r="Q2591" t="s">
        <v>759</v>
      </c>
      <c r="R2591" t="s">
        <v>759</v>
      </c>
      <c r="S2591" t="s">
        <v>757</v>
      </c>
      <c r="T2591" t="s">
        <v>757</v>
      </c>
      <c r="U2591" t="s">
        <v>757</v>
      </c>
      <c r="V2591" t="s">
        <v>773</v>
      </c>
      <c r="W2591" t="s">
        <v>773</v>
      </c>
      <c r="X2591" t="s">
        <v>12859</v>
      </c>
      <c r="Y2591" t="str">
        <f t="shared" si="560"/>
        <v>junio</v>
      </c>
      <c r="Z2591">
        <f>YEAR(BD_PONDERACIONES[[#This Row],[Fecha Ejecución del Ticket]])</f>
        <v>2022</v>
      </c>
      <c r="AA2591" t="str">
        <f t="shared" si="561"/>
        <v>agosto</v>
      </c>
      <c r="AB2591">
        <f>YEAR(BD_PONDERACIONES[[#This Row],[Fecha de Inspección]])</f>
        <v>2022</v>
      </c>
      <c r="AC2591">
        <f t="shared" si="562"/>
        <v>0.5</v>
      </c>
      <c r="AD2591">
        <f t="shared" si="563"/>
        <v>0.5</v>
      </c>
      <c r="AE2591">
        <f t="shared" si="564"/>
        <v>0.5</v>
      </c>
      <c r="AF2591">
        <f t="shared" si="565"/>
        <v>0.5</v>
      </c>
      <c r="AG2591">
        <f t="shared" si="566"/>
        <v>0.5</v>
      </c>
      <c r="AH2591">
        <f t="shared" si="567"/>
        <v>0.5</v>
      </c>
      <c r="AI2591">
        <f t="shared" si="568"/>
        <v>0.25</v>
      </c>
      <c r="AJ2591">
        <f t="shared" si="569"/>
        <v>0.25</v>
      </c>
      <c r="AK2591">
        <f t="shared" si="570"/>
        <v>0.5</v>
      </c>
      <c r="AL2591">
        <f t="shared" si="571"/>
        <v>0</v>
      </c>
      <c r="AM2591">
        <f t="shared" si="572"/>
        <v>0</v>
      </c>
      <c r="AN2591" s="6">
        <f t="shared" si="573"/>
        <v>0.8</v>
      </c>
      <c r="AO2591" t="str">
        <f>VLOOKUP(BD_PONDERACIONES[[#This Row],[Comuna]],Tabla3[#All],2,0)</f>
        <v>Florida</v>
      </c>
    </row>
    <row r="2592" spans="1:41" x14ac:dyDescent="0.35">
      <c r="A2592" t="s">
        <v>12860</v>
      </c>
      <c r="B2592" t="s">
        <v>12861</v>
      </c>
      <c r="C2592" t="s">
        <v>12862</v>
      </c>
      <c r="D2592" s="5">
        <v>44797</v>
      </c>
      <c r="E2592" s="5">
        <v>44714</v>
      </c>
      <c r="F2592" t="s">
        <v>753</v>
      </c>
      <c r="G2592" t="s">
        <v>12863</v>
      </c>
      <c r="H2592" t="s">
        <v>755</v>
      </c>
      <c r="J2592" t="s">
        <v>756</v>
      </c>
      <c r="K2592" t="s">
        <v>756</v>
      </c>
      <c r="L2592" t="s">
        <v>773</v>
      </c>
      <c r="M2592" t="s">
        <v>773</v>
      </c>
      <c r="N2592" t="s">
        <v>756</v>
      </c>
      <c r="O2592" t="s">
        <v>756</v>
      </c>
      <c r="P2592" t="s">
        <v>758</v>
      </c>
      <c r="Q2592" t="s">
        <v>759</v>
      </c>
      <c r="R2592" t="s">
        <v>759</v>
      </c>
      <c r="S2592" t="s">
        <v>757</v>
      </c>
      <c r="T2592" t="s">
        <v>757</v>
      </c>
      <c r="U2592" t="s">
        <v>757</v>
      </c>
      <c r="V2592" t="s">
        <v>773</v>
      </c>
      <c r="W2592" t="s">
        <v>773</v>
      </c>
      <c r="X2592" t="s">
        <v>12864</v>
      </c>
      <c r="Y2592" t="str">
        <f t="shared" si="560"/>
        <v>junio</v>
      </c>
      <c r="Z2592">
        <f>YEAR(BD_PONDERACIONES[[#This Row],[Fecha Ejecución del Ticket]])</f>
        <v>2022</v>
      </c>
      <c r="AA2592" t="str">
        <f t="shared" si="561"/>
        <v>agosto</v>
      </c>
      <c r="AB2592">
        <f>YEAR(BD_PONDERACIONES[[#This Row],[Fecha de Inspección]])</f>
        <v>2022</v>
      </c>
      <c r="AC2592">
        <f t="shared" si="562"/>
        <v>0.5</v>
      </c>
      <c r="AD2592">
        <f t="shared" si="563"/>
        <v>0.5</v>
      </c>
      <c r="AE2592">
        <f t="shared" si="564"/>
        <v>0</v>
      </c>
      <c r="AF2592">
        <f t="shared" si="565"/>
        <v>0</v>
      </c>
      <c r="AG2592">
        <f t="shared" si="566"/>
        <v>0.5</v>
      </c>
      <c r="AH2592">
        <f t="shared" si="567"/>
        <v>0.5</v>
      </c>
      <c r="AI2592">
        <f t="shared" si="568"/>
        <v>0.25</v>
      </c>
      <c r="AJ2592">
        <f t="shared" si="569"/>
        <v>0.25</v>
      </c>
      <c r="AK2592">
        <f t="shared" si="570"/>
        <v>0.5</v>
      </c>
      <c r="AL2592">
        <f t="shared" si="571"/>
        <v>0</v>
      </c>
      <c r="AM2592">
        <f t="shared" si="572"/>
        <v>0</v>
      </c>
      <c r="AN2592" s="6">
        <f t="shared" si="573"/>
        <v>0.5</v>
      </c>
      <c r="AO2592" t="str">
        <f>VLOOKUP(BD_PONDERACIONES[[#This Row],[Comuna]],Tabla3[#All],2,0)</f>
        <v>Florida</v>
      </c>
    </row>
    <row r="2593" spans="1:41" x14ac:dyDescent="0.35">
      <c r="A2593" t="s">
        <v>12865</v>
      </c>
      <c r="B2593" t="s">
        <v>12866</v>
      </c>
      <c r="C2593" t="s">
        <v>12867</v>
      </c>
      <c r="D2593" s="5">
        <v>44797</v>
      </c>
      <c r="E2593" s="5">
        <v>44714</v>
      </c>
      <c r="F2593" t="s">
        <v>753</v>
      </c>
      <c r="G2593" t="s">
        <v>12868</v>
      </c>
      <c r="H2593" t="s">
        <v>755</v>
      </c>
      <c r="J2593" t="s">
        <v>756</v>
      </c>
      <c r="K2593" t="s">
        <v>756</v>
      </c>
      <c r="L2593" t="s">
        <v>756</v>
      </c>
      <c r="M2593" t="s">
        <v>756</v>
      </c>
      <c r="N2593" t="s">
        <v>756</v>
      </c>
      <c r="O2593" t="s">
        <v>756</v>
      </c>
      <c r="P2593" t="s">
        <v>758</v>
      </c>
      <c r="Q2593" t="s">
        <v>759</v>
      </c>
      <c r="R2593" t="s">
        <v>759</v>
      </c>
      <c r="S2593" t="s">
        <v>757</v>
      </c>
      <c r="T2593" t="s">
        <v>757</v>
      </c>
      <c r="U2593" t="s">
        <v>757</v>
      </c>
      <c r="V2593" t="s">
        <v>756</v>
      </c>
      <c r="W2593" t="s">
        <v>768</v>
      </c>
      <c r="X2593" t="s">
        <v>12869</v>
      </c>
      <c r="Y2593" t="str">
        <f t="shared" si="560"/>
        <v>junio</v>
      </c>
      <c r="Z2593">
        <f>YEAR(BD_PONDERACIONES[[#This Row],[Fecha Ejecución del Ticket]])</f>
        <v>2022</v>
      </c>
      <c r="AA2593" t="str">
        <f t="shared" si="561"/>
        <v>agosto</v>
      </c>
      <c r="AB2593">
        <f>YEAR(BD_PONDERACIONES[[#This Row],[Fecha de Inspección]])</f>
        <v>2022</v>
      </c>
      <c r="AC2593">
        <f t="shared" si="562"/>
        <v>0.5</v>
      </c>
      <c r="AD2593">
        <f t="shared" si="563"/>
        <v>0.5</v>
      </c>
      <c r="AE2593">
        <f t="shared" si="564"/>
        <v>0.5</v>
      </c>
      <c r="AF2593">
        <f t="shared" si="565"/>
        <v>0.5</v>
      </c>
      <c r="AG2593">
        <f t="shared" si="566"/>
        <v>0.5</v>
      </c>
      <c r="AH2593">
        <f t="shared" si="567"/>
        <v>0.5</v>
      </c>
      <c r="AI2593">
        <f t="shared" si="568"/>
        <v>0.25</v>
      </c>
      <c r="AJ2593">
        <f t="shared" si="569"/>
        <v>0.25</v>
      </c>
      <c r="AK2593">
        <f t="shared" si="570"/>
        <v>0.5</v>
      </c>
      <c r="AL2593">
        <f t="shared" si="571"/>
        <v>0.5</v>
      </c>
      <c r="AM2593">
        <f t="shared" si="572"/>
        <v>0.17499999999999999</v>
      </c>
      <c r="AN2593" s="6">
        <f t="shared" si="573"/>
        <v>0.93500000000000005</v>
      </c>
      <c r="AO2593" t="str">
        <f>VLOOKUP(BD_PONDERACIONES[[#This Row],[Comuna]],Tabla3[#All],2,0)</f>
        <v>Florida</v>
      </c>
    </row>
    <row r="2594" spans="1:41" x14ac:dyDescent="0.35">
      <c r="A2594" t="s">
        <v>12870</v>
      </c>
      <c r="B2594" t="s">
        <v>12871</v>
      </c>
      <c r="C2594" t="s">
        <v>12872</v>
      </c>
      <c r="D2594" s="5">
        <v>44797</v>
      </c>
      <c r="E2594" s="5">
        <v>44740</v>
      </c>
      <c r="F2594" t="s">
        <v>763</v>
      </c>
      <c r="G2594" t="s">
        <v>12873</v>
      </c>
      <c r="H2594" t="s">
        <v>755</v>
      </c>
      <c r="J2594" t="s">
        <v>756</v>
      </c>
      <c r="K2594" t="s">
        <v>756</v>
      </c>
      <c r="L2594" t="s">
        <v>757</v>
      </c>
      <c r="M2594" t="s">
        <v>757</v>
      </c>
      <c r="N2594" t="s">
        <v>756</v>
      </c>
      <c r="O2594" t="s">
        <v>756</v>
      </c>
      <c r="P2594" t="s">
        <v>758</v>
      </c>
      <c r="Q2594" t="s">
        <v>759</v>
      </c>
      <c r="R2594" t="s">
        <v>759</v>
      </c>
      <c r="S2594" t="s">
        <v>757</v>
      </c>
      <c r="T2594" t="s">
        <v>757</v>
      </c>
      <c r="U2594" t="s">
        <v>757</v>
      </c>
      <c r="V2594" t="s">
        <v>773</v>
      </c>
      <c r="W2594" t="s">
        <v>768</v>
      </c>
      <c r="X2594" t="s">
        <v>12874</v>
      </c>
      <c r="Y2594" t="str">
        <f t="shared" si="560"/>
        <v>junio</v>
      </c>
      <c r="Z2594">
        <f>YEAR(BD_PONDERACIONES[[#This Row],[Fecha Ejecución del Ticket]])</f>
        <v>2022</v>
      </c>
      <c r="AA2594" t="str">
        <f t="shared" si="561"/>
        <v>agosto</v>
      </c>
      <c r="AB2594">
        <f>YEAR(BD_PONDERACIONES[[#This Row],[Fecha de Inspección]])</f>
        <v>2022</v>
      </c>
      <c r="AC2594">
        <f t="shared" si="562"/>
        <v>0.5</v>
      </c>
      <c r="AD2594">
        <f t="shared" si="563"/>
        <v>0.5</v>
      </c>
      <c r="AE2594">
        <f t="shared" si="564"/>
        <v>0.5</v>
      </c>
      <c r="AF2594">
        <f t="shared" si="565"/>
        <v>0.5</v>
      </c>
      <c r="AG2594">
        <f t="shared" si="566"/>
        <v>0.5</v>
      </c>
      <c r="AH2594">
        <f t="shared" si="567"/>
        <v>0.5</v>
      </c>
      <c r="AI2594">
        <f t="shared" si="568"/>
        <v>0.25</v>
      </c>
      <c r="AJ2594">
        <f t="shared" si="569"/>
        <v>0.25</v>
      </c>
      <c r="AK2594">
        <f t="shared" si="570"/>
        <v>0.5</v>
      </c>
      <c r="AL2594">
        <f t="shared" si="571"/>
        <v>0</v>
      </c>
      <c r="AM2594">
        <f t="shared" si="572"/>
        <v>0.17499999999999999</v>
      </c>
      <c r="AN2594" s="6">
        <f t="shared" si="573"/>
        <v>0.83500000000000008</v>
      </c>
      <c r="AO2594" t="str">
        <f>VLOOKUP(BD_PONDERACIONES[[#This Row],[Comuna]],Tabla3[#All],2,0)</f>
        <v>Florida</v>
      </c>
    </row>
    <row r="2595" spans="1:41" x14ac:dyDescent="0.35">
      <c r="A2595" t="s">
        <v>12875</v>
      </c>
      <c r="B2595" t="s">
        <v>12876</v>
      </c>
      <c r="C2595" t="s">
        <v>12877</v>
      </c>
      <c r="D2595" s="5">
        <v>44797</v>
      </c>
      <c r="E2595" s="5">
        <v>44719</v>
      </c>
      <c r="F2595" t="s">
        <v>753</v>
      </c>
      <c r="G2595" t="s">
        <v>12878</v>
      </c>
      <c r="H2595" t="s">
        <v>755</v>
      </c>
      <c r="J2595" t="s">
        <v>756</v>
      </c>
      <c r="K2595" t="s">
        <v>756</v>
      </c>
      <c r="L2595" t="s">
        <v>756</v>
      </c>
      <c r="M2595" t="s">
        <v>756</v>
      </c>
      <c r="N2595" t="s">
        <v>756</v>
      </c>
      <c r="O2595" t="s">
        <v>756</v>
      </c>
      <c r="P2595" t="s">
        <v>758</v>
      </c>
      <c r="Q2595" t="s">
        <v>759</v>
      </c>
      <c r="R2595" t="s">
        <v>759</v>
      </c>
      <c r="S2595" t="s">
        <v>757</v>
      </c>
      <c r="T2595" t="s">
        <v>757</v>
      </c>
      <c r="U2595" t="s">
        <v>757</v>
      </c>
      <c r="V2595" t="s">
        <v>756</v>
      </c>
      <c r="W2595" t="s">
        <v>756</v>
      </c>
      <c r="X2595" t="s">
        <v>885</v>
      </c>
      <c r="Y2595" t="str">
        <f t="shared" si="560"/>
        <v>junio</v>
      </c>
      <c r="Z2595">
        <f>YEAR(BD_PONDERACIONES[[#This Row],[Fecha Ejecución del Ticket]])</f>
        <v>2022</v>
      </c>
      <c r="AA2595" t="str">
        <f t="shared" si="561"/>
        <v>agosto</v>
      </c>
      <c r="AB2595">
        <f>YEAR(BD_PONDERACIONES[[#This Row],[Fecha de Inspección]])</f>
        <v>2022</v>
      </c>
      <c r="AC2595">
        <f t="shared" si="562"/>
        <v>0.5</v>
      </c>
      <c r="AD2595">
        <f t="shared" si="563"/>
        <v>0.5</v>
      </c>
      <c r="AE2595">
        <f t="shared" si="564"/>
        <v>0.5</v>
      </c>
      <c r="AF2595">
        <f t="shared" si="565"/>
        <v>0.5</v>
      </c>
      <c r="AG2595">
        <f t="shared" si="566"/>
        <v>0.5</v>
      </c>
      <c r="AH2595">
        <f t="shared" si="567"/>
        <v>0.5</v>
      </c>
      <c r="AI2595">
        <f t="shared" si="568"/>
        <v>0.25</v>
      </c>
      <c r="AJ2595">
        <f t="shared" si="569"/>
        <v>0.25</v>
      </c>
      <c r="AK2595">
        <f t="shared" si="570"/>
        <v>0.5</v>
      </c>
      <c r="AL2595">
        <f t="shared" si="571"/>
        <v>0.5</v>
      </c>
      <c r="AM2595">
        <f t="shared" si="572"/>
        <v>0.5</v>
      </c>
      <c r="AN2595" s="6">
        <f t="shared" si="573"/>
        <v>1</v>
      </c>
      <c r="AO2595" t="str">
        <f>VLOOKUP(BD_PONDERACIONES[[#This Row],[Comuna]],Tabla3[#All],2,0)</f>
        <v>Florida</v>
      </c>
    </row>
    <row r="2596" spans="1:41" x14ac:dyDescent="0.35">
      <c r="A2596" t="s">
        <v>12879</v>
      </c>
      <c r="B2596" t="s">
        <v>12880</v>
      </c>
      <c r="C2596" t="s">
        <v>12881</v>
      </c>
      <c r="D2596" s="5">
        <v>44797</v>
      </c>
      <c r="E2596" s="5">
        <v>44725</v>
      </c>
      <c r="F2596" t="s">
        <v>753</v>
      </c>
      <c r="G2596" t="s">
        <v>12882</v>
      </c>
      <c r="H2596" t="s">
        <v>755</v>
      </c>
      <c r="J2596" t="s">
        <v>756</v>
      </c>
      <c r="K2596" t="s">
        <v>756</v>
      </c>
      <c r="L2596" t="s">
        <v>757</v>
      </c>
      <c r="M2596" t="s">
        <v>757</v>
      </c>
      <c r="N2596" t="s">
        <v>756</v>
      </c>
      <c r="O2596" t="s">
        <v>756</v>
      </c>
      <c r="P2596" t="s">
        <v>765</v>
      </c>
      <c r="Q2596" t="s">
        <v>759</v>
      </c>
      <c r="R2596" t="s">
        <v>759</v>
      </c>
      <c r="S2596" t="s">
        <v>756</v>
      </c>
      <c r="T2596" t="s">
        <v>756</v>
      </c>
      <c r="U2596" t="s">
        <v>756</v>
      </c>
      <c r="V2596" t="s">
        <v>756</v>
      </c>
      <c r="W2596" t="s">
        <v>768</v>
      </c>
      <c r="X2596" t="s">
        <v>12883</v>
      </c>
      <c r="Y2596" t="str">
        <f t="shared" si="560"/>
        <v>junio</v>
      </c>
      <c r="Z2596">
        <f>YEAR(BD_PONDERACIONES[[#This Row],[Fecha Ejecución del Ticket]])</f>
        <v>2022</v>
      </c>
      <c r="AA2596" t="str">
        <f t="shared" si="561"/>
        <v>agosto</v>
      </c>
      <c r="AB2596">
        <f>YEAR(BD_PONDERACIONES[[#This Row],[Fecha de Inspección]])</f>
        <v>2022</v>
      </c>
      <c r="AC2596">
        <f t="shared" si="562"/>
        <v>0.5</v>
      </c>
      <c r="AD2596">
        <f t="shared" si="563"/>
        <v>0.5</v>
      </c>
      <c r="AE2596">
        <f t="shared" si="564"/>
        <v>0.5</v>
      </c>
      <c r="AF2596">
        <f t="shared" si="565"/>
        <v>0.5</v>
      </c>
      <c r="AG2596">
        <f t="shared" si="566"/>
        <v>0.5</v>
      </c>
      <c r="AH2596">
        <f t="shared" si="567"/>
        <v>0.5</v>
      </c>
      <c r="AI2596">
        <f t="shared" si="568"/>
        <v>0.25</v>
      </c>
      <c r="AJ2596">
        <f t="shared" si="569"/>
        <v>0.25</v>
      </c>
      <c r="AK2596">
        <f t="shared" si="570"/>
        <v>0.5</v>
      </c>
      <c r="AL2596">
        <f t="shared" si="571"/>
        <v>0.5</v>
      </c>
      <c r="AM2596">
        <f t="shared" si="572"/>
        <v>0.17499999999999999</v>
      </c>
      <c r="AN2596" s="6">
        <f t="shared" si="573"/>
        <v>0.93500000000000005</v>
      </c>
      <c r="AO2596" t="str">
        <f>VLOOKUP(BD_PONDERACIONES[[#This Row],[Comuna]],Tabla3[#All],2,0)</f>
        <v>Florida</v>
      </c>
    </row>
    <row r="2597" spans="1:41" x14ac:dyDescent="0.35">
      <c r="A2597" t="s">
        <v>12884</v>
      </c>
      <c r="B2597" t="s">
        <v>12885</v>
      </c>
      <c r="C2597" t="s">
        <v>12886</v>
      </c>
      <c r="D2597" s="5">
        <v>44797</v>
      </c>
      <c r="E2597" s="5">
        <v>44723</v>
      </c>
      <c r="F2597" t="s">
        <v>753</v>
      </c>
      <c r="G2597" t="s">
        <v>12887</v>
      </c>
      <c r="H2597" t="s">
        <v>755</v>
      </c>
      <c r="J2597" t="s">
        <v>756</v>
      </c>
      <c r="K2597" t="s">
        <v>756</v>
      </c>
      <c r="L2597" t="s">
        <v>757</v>
      </c>
      <c r="M2597" t="s">
        <v>757</v>
      </c>
      <c r="N2597" t="s">
        <v>756</v>
      </c>
      <c r="O2597" t="s">
        <v>756</v>
      </c>
      <c r="P2597" t="s">
        <v>758</v>
      </c>
      <c r="Q2597" t="s">
        <v>759</v>
      </c>
      <c r="R2597" t="s">
        <v>759</v>
      </c>
      <c r="S2597" t="s">
        <v>757</v>
      </c>
      <c r="T2597" t="s">
        <v>757</v>
      </c>
      <c r="U2597" t="s">
        <v>757</v>
      </c>
      <c r="V2597" t="s">
        <v>768</v>
      </c>
      <c r="W2597" t="s">
        <v>768</v>
      </c>
      <c r="X2597" t="s">
        <v>8189</v>
      </c>
      <c r="Y2597" t="str">
        <f t="shared" si="560"/>
        <v>junio</v>
      </c>
      <c r="Z2597">
        <f>YEAR(BD_PONDERACIONES[[#This Row],[Fecha Ejecución del Ticket]])</f>
        <v>2022</v>
      </c>
      <c r="AA2597" t="str">
        <f t="shared" si="561"/>
        <v>agosto</v>
      </c>
      <c r="AB2597">
        <f>YEAR(BD_PONDERACIONES[[#This Row],[Fecha de Inspección]])</f>
        <v>2022</v>
      </c>
      <c r="AC2597">
        <f t="shared" si="562"/>
        <v>0.5</v>
      </c>
      <c r="AD2597">
        <f t="shared" si="563"/>
        <v>0.5</v>
      </c>
      <c r="AE2597">
        <f t="shared" si="564"/>
        <v>0.5</v>
      </c>
      <c r="AF2597">
        <f t="shared" si="565"/>
        <v>0.5</v>
      </c>
      <c r="AG2597">
        <f t="shared" si="566"/>
        <v>0.5</v>
      </c>
      <c r="AH2597">
        <f t="shared" si="567"/>
        <v>0.5</v>
      </c>
      <c r="AI2597">
        <f t="shared" si="568"/>
        <v>0.25</v>
      </c>
      <c r="AJ2597">
        <f t="shared" si="569"/>
        <v>0.25</v>
      </c>
      <c r="AK2597">
        <f t="shared" si="570"/>
        <v>0.5</v>
      </c>
      <c r="AL2597">
        <f t="shared" si="571"/>
        <v>0.17499999999999999</v>
      </c>
      <c r="AM2597">
        <f t="shared" si="572"/>
        <v>0.17499999999999999</v>
      </c>
      <c r="AN2597" s="6">
        <f t="shared" si="573"/>
        <v>0.87</v>
      </c>
      <c r="AO2597" t="str">
        <f>VLOOKUP(BD_PONDERACIONES[[#This Row],[Comuna]],Tabla3[#All],2,0)</f>
        <v>Florida</v>
      </c>
    </row>
    <row r="2598" spans="1:41" x14ac:dyDescent="0.35">
      <c r="A2598" t="s">
        <v>12888</v>
      </c>
      <c r="B2598" t="s">
        <v>12889</v>
      </c>
      <c r="C2598" t="s">
        <v>12890</v>
      </c>
      <c r="D2598" s="5">
        <v>44797</v>
      </c>
      <c r="E2598" s="5">
        <v>44714</v>
      </c>
      <c r="F2598" t="s">
        <v>753</v>
      </c>
      <c r="G2598" t="s">
        <v>12891</v>
      </c>
      <c r="H2598" t="s">
        <v>755</v>
      </c>
      <c r="J2598" t="s">
        <v>756</v>
      </c>
      <c r="K2598" t="s">
        <v>756</v>
      </c>
      <c r="L2598" t="s">
        <v>757</v>
      </c>
      <c r="M2598" t="s">
        <v>757</v>
      </c>
      <c r="N2598" t="s">
        <v>756</v>
      </c>
      <c r="O2598" t="s">
        <v>756</v>
      </c>
      <c r="P2598" t="s">
        <v>758</v>
      </c>
      <c r="Q2598" t="s">
        <v>759</v>
      </c>
      <c r="R2598" t="s">
        <v>759</v>
      </c>
      <c r="S2598" t="s">
        <v>757</v>
      </c>
      <c r="T2598" t="s">
        <v>757</v>
      </c>
      <c r="U2598" t="s">
        <v>757</v>
      </c>
      <c r="V2598" t="s">
        <v>768</v>
      </c>
      <c r="W2598" t="s">
        <v>756</v>
      </c>
      <c r="X2598" t="s">
        <v>12892</v>
      </c>
      <c r="Y2598" t="str">
        <f t="shared" si="560"/>
        <v>junio</v>
      </c>
      <c r="Z2598">
        <f>YEAR(BD_PONDERACIONES[[#This Row],[Fecha Ejecución del Ticket]])</f>
        <v>2022</v>
      </c>
      <c r="AA2598" t="str">
        <f t="shared" si="561"/>
        <v>agosto</v>
      </c>
      <c r="AB2598">
        <f>YEAR(BD_PONDERACIONES[[#This Row],[Fecha de Inspección]])</f>
        <v>2022</v>
      </c>
      <c r="AC2598">
        <f t="shared" si="562"/>
        <v>0.5</v>
      </c>
      <c r="AD2598">
        <f t="shared" si="563"/>
        <v>0.5</v>
      </c>
      <c r="AE2598">
        <f t="shared" si="564"/>
        <v>0.5</v>
      </c>
      <c r="AF2598">
        <f t="shared" si="565"/>
        <v>0.5</v>
      </c>
      <c r="AG2598">
        <f t="shared" si="566"/>
        <v>0.5</v>
      </c>
      <c r="AH2598">
        <f t="shared" si="567"/>
        <v>0.5</v>
      </c>
      <c r="AI2598">
        <f t="shared" si="568"/>
        <v>0.25</v>
      </c>
      <c r="AJ2598">
        <f t="shared" si="569"/>
        <v>0.25</v>
      </c>
      <c r="AK2598">
        <f t="shared" si="570"/>
        <v>0.5</v>
      </c>
      <c r="AL2598">
        <f t="shared" si="571"/>
        <v>0.17499999999999999</v>
      </c>
      <c r="AM2598">
        <f t="shared" si="572"/>
        <v>0.5</v>
      </c>
      <c r="AN2598" s="6">
        <f t="shared" si="573"/>
        <v>0.93500000000000005</v>
      </c>
      <c r="AO2598" t="str">
        <f>VLOOKUP(BD_PONDERACIONES[[#This Row],[Comuna]],Tabla3[#All],2,0)</f>
        <v>Florida</v>
      </c>
    </row>
    <row r="2599" spans="1:41" x14ac:dyDescent="0.35">
      <c r="A2599" t="s">
        <v>12893</v>
      </c>
      <c r="B2599" t="s">
        <v>12894</v>
      </c>
      <c r="C2599" t="s">
        <v>12895</v>
      </c>
      <c r="D2599" s="5">
        <v>44797</v>
      </c>
      <c r="E2599" s="5">
        <v>44719</v>
      </c>
      <c r="F2599" t="s">
        <v>753</v>
      </c>
      <c r="G2599" t="s">
        <v>12896</v>
      </c>
      <c r="H2599" t="s">
        <v>755</v>
      </c>
      <c r="J2599" t="s">
        <v>756</v>
      </c>
      <c r="K2599" t="s">
        <v>756</v>
      </c>
      <c r="L2599" t="s">
        <v>757</v>
      </c>
      <c r="M2599" t="s">
        <v>757</v>
      </c>
      <c r="N2599" t="s">
        <v>756</v>
      </c>
      <c r="O2599" t="s">
        <v>756</v>
      </c>
      <c r="P2599" t="s">
        <v>758</v>
      </c>
      <c r="Q2599" t="s">
        <v>759</v>
      </c>
      <c r="R2599" t="s">
        <v>759</v>
      </c>
      <c r="S2599" t="s">
        <v>757</v>
      </c>
      <c r="T2599" t="s">
        <v>757</v>
      </c>
      <c r="U2599" t="s">
        <v>757</v>
      </c>
      <c r="V2599" t="s">
        <v>904</v>
      </c>
      <c r="W2599" t="s">
        <v>756</v>
      </c>
      <c r="X2599" t="s">
        <v>885</v>
      </c>
      <c r="Y2599" t="str">
        <f t="shared" si="560"/>
        <v>junio</v>
      </c>
      <c r="Z2599">
        <f>YEAR(BD_PONDERACIONES[[#This Row],[Fecha Ejecución del Ticket]])</f>
        <v>2022</v>
      </c>
      <c r="AA2599" t="str">
        <f t="shared" si="561"/>
        <v>agosto</v>
      </c>
      <c r="AB2599">
        <f>YEAR(BD_PONDERACIONES[[#This Row],[Fecha de Inspección]])</f>
        <v>2022</v>
      </c>
      <c r="AC2599">
        <f t="shared" si="562"/>
        <v>0.5</v>
      </c>
      <c r="AD2599">
        <f t="shared" si="563"/>
        <v>0.5</v>
      </c>
      <c r="AE2599">
        <f t="shared" si="564"/>
        <v>0.5</v>
      </c>
      <c r="AF2599">
        <f t="shared" si="565"/>
        <v>0.5</v>
      </c>
      <c r="AG2599">
        <f t="shared" si="566"/>
        <v>0.5</v>
      </c>
      <c r="AH2599">
        <f t="shared" si="567"/>
        <v>0.5</v>
      </c>
      <c r="AI2599">
        <f t="shared" si="568"/>
        <v>0.25</v>
      </c>
      <c r="AJ2599">
        <f t="shared" si="569"/>
        <v>0.25</v>
      </c>
      <c r="AK2599">
        <f t="shared" si="570"/>
        <v>0.5</v>
      </c>
      <c r="AL2599">
        <f t="shared" si="571"/>
        <v>0.32500000000000001</v>
      </c>
      <c r="AM2599">
        <f t="shared" si="572"/>
        <v>0.5</v>
      </c>
      <c r="AN2599" s="6">
        <f t="shared" si="573"/>
        <v>0.96500000000000008</v>
      </c>
      <c r="AO2599" t="str">
        <f>VLOOKUP(BD_PONDERACIONES[[#This Row],[Comuna]],Tabla3[#All],2,0)</f>
        <v>Florida</v>
      </c>
    </row>
    <row r="2600" spans="1:41" x14ac:dyDescent="0.35">
      <c r="A2600" t="s">
        <v>12897</v>
      </c>
      <c r="B2600" t="s">
        <v>12898</v>
      </c>
      <c r="C2600" t="s">
        <v>12899</v>
      </c>
      <c r="D2600" s="5">
        <v>44797</v>
      </c>
      <c r="E2600" s="5">
        <v>44723</v>
      </c>
      <c r="F2600" t="s">
        <v>753</v>
      </c>
      <c r="G2600" t="s">
        <v>12900</v>
      </c>
      <c r="H2600" t="s">
        <v>755</v>
      </c>
      <c r="J2600" t="s">
        <v>756</v>
      </c>
      <c r="K2600" t="s">
        <v>756</v>
      </c>
      <c r="L2600" t="s">
        <v>756</v>
      </c>
      <c r="M2600" t="s">
        <v>756</v>
      </c>
      <c r="N2600" t="s">
        <v>756</v>
      </c>
      <c r="O2600" t="s">
        <v>756</v>
      </c>
      <c r="P2600" t="s">
        <v>758</v>
      </c>
      <c r="Q2600" t="s">
        <v>759</v>
      </c>
      <c r="R2600" t="s">
        <v>759</v>
      </c>
      <c r="S2600" t="s">
        <v>757</v>
      </c>
      <c r="T2600" t="s">
        <v>757</v>
      </c>
      <c r="U2600" t="s">
        <v>757</v>
      </c>
      <c r="V2600" t="s">
        <v>756</v>
      </c>
      <c r="W2600" t="s">
        <v>756</v>
      </c>
      <c r="X2600" t="s">
        <v>12901</v>
      </c>
      <c r="Y2600" t="str">
        <f t="shared" si="560"/>
        <v>junio</v>
      </c>
      <c r="Z2600">
        <f>YEAR(BD_PONDERACIONES[[#This Row],[Fecha Ejecución del Ticket]])</f>
        <v>2022</v>
      </c>
      <c r="AA2600" t="str">
        <f t="shared" si="561"/>
        <v>agosto</v>
      </c>
      <c r="AB2600">
        <f>YEAR(BD_PONDERACIONES[[#This Row],[Fecha de Inspección]])</f>
        <v>2022</v>
      </c>
      <c r="AC2600">
        <f t="shared" si="562"/>
        <v>0.5</v>
      </c>
      <c r="AD2600">
        <f t="shared" si="563"/>
        <v>0.5</v>
      </c>
      <c r="AE2600">
        <f t="shared" si="564"/>
        <v>0.5</v>
      </c>
      <c r="AF2600">
        <f t="shared" si="565"/>
        <v>0.5</v>
      </c>
      <c r="AG2600">
        <f t="shared" si="566"/>
        <v>0.5</v>
      </c>
      <c r="AH2600">
        <f t="shared" si="567"/>
        <v>0.5</v>
      </c>
      <c r="AI2600">
        <f t="shared" si="568"/>
        <v>0.25</v>
      </c>
      <c r="AJ2600">
        <f t="shared" si="569"/>
        <v>0.25</v>
      </c>
      <c r="AK2600">
        <f t="shared" si="570"/>
        <v>0.5</v>
      </c>
      <c r="AL2600">
        <f t="shared" si="571"/>
        <v>0.5</v>
      </c>
      <c r="AM2600">
        <f t="shared" si="572"/>
        <v>0.5</v>
      </c>
      <c r="AN2600" s="6">
        <f t="shared" si="573"/>
        <v>1</v>
      </c>
      <c r="AO2600" t="str">
        <f>VLOOKUP(BD_PONDERACIONES[[#This Row],[Comuna]],Tabla3[#All],2,0)</f>
        <v>Florida</v>
      </c>
    </row>
    <row r="2601" spans="1:41" x14ac:dyDescent="0.35">
      <c r="A2601" t="s">
        <v>12902</v>
      </c>
      <c r="B2601" t="s">
        <v>12903</v>
      </c>
      <c r="C2601" t="s">
        <v>12904</v>
      </c>
      <c r="D2601" s="5">
        <v>44797</v>
      </c>
      <c r="E2601" s="5">
        <v>44721</v>
      </c>
      <c r="F2601" t="s">
        <v>753</v>
      </c>
      <c r="G2601" t="s">
        <v>12905</v>
      </c>
      <c r="H2601" t="s">
        <v>755</v>
      </c>
      <c r="J2601" t="s">
        <v>756</v>
      </c>
      <c r="K2601" t="s">
        <v>756</v>
      </c>
      <c r="L2601" t="s">
        <v>756</v>
      </c>
      <c r="M2601" t="s">
        <v>756</v>
      </c>
      <c r="N2601" t="s">
        <v>756</v>
      </c>
      <c r="O2601" t="s">
        <v>756</v>
      </c>
      <c r="P2601" t="s">
        <v>758</v>
      </c>
      <c r="Q2601" t="s">
        <v>759</v>
      </c>
      <c r="R2601" t="s">
        <v>759</v>
      </c>
      <c r="S2601" t="s">
        <v>757</v>
      </c>
      <c r="T2601" t="s">
        <v>757</v>
      </c>
      <c r="U2601" t="s">
        <v>757</v>
      </c>
      <c r="V2601" t="s">
        <v>904</v>
      </c>
      <c r="W2601" t="s">
        <v>768</v>
      </c>
      <c r="X2601" t="s">
        <v>12906</v>
      </c>
      <c r="Y2601" t="str">
        <f t="shared" si="560"/>
        <v>junio</v>
      </c>
      <c r="Z2601">
        <f>YEAR(BD_PONDERACIONES[[#This Row],[Fecha Ejecución del Ticket]])</f>
        <v>2022</v>
      </c>
      <c r="AA2601" t="str">
        <f t="shared" si="561"/>
        <v>agosto</v>
      </c>
      <c r="AB2601">
        <f>YEAR(BD_PONDERACIONES[[#This Row],[Fecha de Inspección]])</f>
        <v>2022</v>
      </c>
      <c r="AC2601">
        <f t="shared" si="562"/>
        <v>0.5</v>
      </c>
      <c r="AD2601">
        <f t="shared" si="563"/>
        <v>0.5</v>
      </c>
      <c r="AE2601">
        <f t="shared" si="564"/>
        <v>0.5</v>
      </c>
      <c r="AF2601">
        <f t="shared" si="565"/>
        <v>0.5</v>
      </c>
      <c r="AG2601">
        <f t="shared" si="566"/>
        <v>0.5</v>
      </c>
      <c r="AH2601">
        <f t="shared" si="567"/>
        <v>0.5</v>
      </c>
      <c r="AI2601">
        <f t="shared" si="568"/>
        <v>0.25</v>
      </c>
      <c r="AJ2601">
        <f t="shared" si="569"/>
        <v>0.25</v>
      </c>
      <c r="AK2601">
        <f t="shared" si="570"/>
        <v>0.5</v>
      </c>
      <c r="AL2601">
        <f t="shared" si="571"/>
        <v>0.32500000000000001</v>
      </c>
      <c r="AM2601">
        <f t="shared" si="572"/>
        <v>0.17499999999999999</v>
      </c>
      <c r="AN2601" s="6">
        <f t="shared" si="573"/>
        <v>0.9</v>
      </c>
      <c r="AO2601" t="str">
        <f>VLOOKUP(BD_PONDERACIONES[[#This Row],[Comuna]],Tabla3[#All],2,0)</f>
        <v>Florida</v>
      </c>
    </row>
    <row r="2602" spans="1:41" x14ac:dyDescent="0.35">
      <c r="A2602" t="s">
        <v>12907</v>
      </c>
      <c r="B2602" t="s">
        <v>12908</v>
      </c>
      <c r="C2602" t="s">
        <v>12909</v>
      </c>
      <c r="D2602" s="5">
        <v>44797</v>
      </c>
      <c r="E2602" s="5">
        <v>44723</v>
      </c>
      <c r="F2602" t="s">
        <v>753</v>
      </c>
      <c r="G2602" t="s">
        <v>12910</v>
      </c>
      <c r="H2602" t="s">
        <v>755</v>
      </c>
      <c r="J2602" t="s">
        <v>756</v>
      </c>
      <c r="K2602" t="s">
        <v>756</v>
      </c>
      <c r="L2602" t="s">
        <v>757</v>
      </c>
      <c r="M2602" t="s">
        <v>757</v>
      </c>
      <c r="N2602" t="s">
        <v>757</v>
      </c>
      <c r="O2602" t="s">
        <v>757</v>
      </c>
      <c r="P2602" t="s">
        <v>758</v>
      </c>
      <c r="Q2602" t="s">
        <v>12911</v>
      </c>
      <c r="R2602" t="s">
        <v>759</v>
      </c>
      <c r="S2602" t="s">
        <v>757</v>
      </c>
      <c r="T2602" t="s">
        <v>757</v>
      </c>
      <c r="U2602" t="s">
        <v>757</v>
      </c>
      <c r="V2602" t="s">
        <v>768</v>
      </c>
      <c r="W2602" t="s">
        <v>768</v>
      </c>
      <c r="X2602" t="s">
        <v>12912</v>
      </c>
      <c r="Y2602" t="str">
        <f t="shared" si="560"/>
        <v>junio</v>
      </c>
      <c r="Z2602">
        <f>YEAR(BD_PONDERACIONES[[#This Row],[Fecha Ejecución del Ticket]])</f>
        <v>2022</v>
      </c>
      <c r="AA2602" t="str">
        <f t="shared" si="561"/>
        <v>agosto</v>
      </c>
      <c r="AB2602">
        <f>YEAR(BD_PONDERACIONES[[#This Row],[Fecha de Inspección]])</f>
        <v>2022</v>
      </c>
      <c r="AC2602">
        <f t="shared" si="562"/>
        <v>0.5</v>
      </c>
      <c r="AD2602">
        <f t="shared" si="563"/>
        <v>0.5</v>
      </c>
      <c r="AE2602">
        <f t="shared" si="564"/>
        <v>0.5</v>
      </c>
      <c r="AF2602">
        <f t="shared" si="565"/>
        <v>0.5</v>
      </c>
      <c r="AG2602">
        <f t="shared" si="566"/>
        <v>0.5</v>
      </c>
      <c r="AH2602">
        <f t="shared" si="567"/>
        <v>0.5</v>
      </c>
      <c r="AI2602">
        <f t="shared" si="568"/>
        <v>0.25</v>
      </c>
      <c r="AJ2602">
        <f t="shared" si="569"/>
        <v>0.25</v>
      </c>
      <c r="AK2602">
        <f t="shared" si="570"/>
        <v>0.5</v>
      </c>
      <c r="AL2602">
        <f t="shared" si="571"/>
        <v>0.17499999999999999</v>
      </c>
      <c r="AM2602">
        <f t="shared" si="572"/>
        <v>0.17499999999999999</v>
      </c>
      <c r="AN2602" s="6">
        <f t="shared" si="573"/>
        <v>0.87</v>
      </c>
      <c r="AO2602" t="str">
        <f>VLOOKUP(BD_PONDERACIONES[[#This Row],[Comuna]],Tabla3[#All],2,0)</f>
        <v>Florida</v>
      </c>
    </row>
    <row r="2603" spans="1:41" x14ac:dyDescent="0.35">
      <c r="A2603" t="s">
        <v>12913</v>
      </c>
      <c r="B2603" t="s">
        <v>12914</v>
      </c>
      <c r="C2603" t="s">
        <v>12915</v>
      </c>
      <c r="D2603" s="5">
        <v>44797</v>
      </c>
      <c r="E2603" s="5">
        <v>44741</v>
      </c>
      <c r="F2603" t="s">
        <v>763</v>
      </c>
      <c r="G2603" t="s">
        <v>12916</v>
      </c>
      <c r="H2603" t="s">
        <v>755</v>
      </c>
      <c r="J2603" t="s">
        <v>756</v>
      </c>
      <c r="K2603" t="s">
        <v>756</v>
      </c>
      <c r="L2603" t="s">
        <v>757</v>
      </c>
      <c r="M2603" t="s">
        <v>757</v>
      </c>
      <c r="N2603" t="s">
        <v>756</v>
      </c>
      <c r="O2603" t="s">
        <v>756</v>
      </c>
      <c r="P2603" t="s">
        <v>758</v>
      </c>
      <c r="Q2603" t="s">
        <v>759</v>
      </c>
      <c r="R2603" t="s">
        <v>759</v>
      </c>
      <c r="S2603" t="s">
        <v>757</v>
      </c>
      <c r="T2603" t="s">
        <v>757</v>
      </c>
      <c r="U2603" t="s">
        <v>757</v>
      </c>
      <c r="V2603" t="s">
        <v>756</v>
      </c>
      <c r="W2603" t="s">
        <v>768</v>
      </c>
      <c r="X2603" t="s">
        <v>12421</v>
      </c>
      <c r="Y2603" t="str">
        <f t="shared" si="560"/>
        <v>junio</v>
      </c>
      <c r="Z2603">
        <f>YEAR(BD_PONDERACIONES[[#This Row],[Fecha Ejecución del Ticket]])</f>
        <v>2022</v>
      </c>
      <c r="AA2603" t="str">
        <f t="shared" si="561"/>
        <v>agosto</v>
      </c>
      <c r="AB2603">
        <f>YEAR(BD_PONDERACIONES[[#This Row],[Fecha de Inspección]])</f>
        <v>2022</v>
      </c>
      <c r="AC2603">
        <f t="shared" si="562"/>
        <v>0.5</v>
      </c>
      <c r="AD2603">
        <f t="shared" si="563"/>
        <v>0.5</v>
      </c>
      <c r="AE2603">
        <f t="shared" si="564"/>
        <v>0.5</v>
      </c>
      <c r="AF2603">
        <f t="shared" si="565"/>
        <v>0.5</v>
      </c>
      <c r="AG2603">
        <f t="shared" si="566"/>
        <v>0.5</v>
      </c>
      <c r="AH2603">
        <f t="shared" si="567"/>
        <v>0.5</v>
      </c>
      <c r="AI2603">
        <f t="shared" si="568"/>
        <v>0.25</v>
      </c>
      <c r="AJ2603">
        <f t="shared" si="569"/>
        <v>0.25</v>
      </c>
      <c r="AK2603">
        <f t="shared" si="570"/>
        <v>0.5</v>
      </c>
      <c r="AL2603">
        <f t="shared" si="571"/>
        <v>0.5</v>
      </c>
      <c r="AM2603">
        <f t="shared" si="572"/>
        <v>0.17499999999999999</v>
      </c>
      <c r="AN2603" s="6">
        <f t="shared" si="573"/>
        <v>0.93500000000000005</v>
      </c>
      <c r="AO2603" t="str">
        <f>VLOOKUP(BD_PONDERACIONES[[#This Row],[Comuna]],Tabla3[#All],2,0)</f>
        <v>Florida</v>
      </c>
    </row>
    <row r="2604" spans="1:41" x14ac:dyDescent="0.35">
      <c r="A2604" t="s">
        <v>12917</v>
      </c>
      <c r="B2604" t="s">
        <v>12918</v>
      </c>
      <c r="C2604" t="s">
        <v>12919</v>
      </c>
      <c r="D2604" s="5">
        <v>44797</v>
      </c>
      <c r="E2604" s="5">
        <v>44718</v>
      </c>
      <c r="F2604" t="s">
        <v>753</v>
      </c>
      <c r="G2604" t="s">
        <v>12920</v>
      </c>
      <c r="H2604" t="s">
        <v>755</v>
      </c>
      <c r="J2604" t="s">
        <v>756</v>
      </c>
      <c r="K2604" t="s">
        <v>756</v>
      </c>
      <c r="L2604" t="s">
        <v>773</v>
      </c>
      <c r="M2604" t="s">
        <v>773</v>
      </c>
      <c r="N2604" t="s">
        <v>756</v>
      </c>
      <c r="O2604" t="s">
        <v>756</v>
      </c>
      <c r="P2604" t="s">
        <v>758</v>
      </c>
      <c r="Q2604" t="s">
        <v>759</v>
      </c>
      <c r="R2604" t="s">
        <v>759</v>
      </c>
      <c r="S2604" t="s">
        <v>757</v>
      </c>
      <c r="T2604" t="s">
        <v>757</v>
      </c>
      <c r="U2604" t="s">
        <v>757</v>
      </c>
      <c r="V2604" t="s">
        <v>768</v>
      </c>
      <c r="W2604" t="s">
        <v>768</v>
      </c>
      <c r="X2604" t="s">
        <v>12921</v>
      </c>
      <c r="Y2604" t="str">
        <f t="shared" si="560"/>
        <v>junio</v>
      </c>
      <c r="Z2604">
        <f>YEAR(BD_PONDERACIONES[[#This Row],[Fecha Ejecución del Ticket]])</f>
        <v>2022</v>
      </c>
      <c r="AA2604" t="str">
        <f t="shared" si="561"/>
        <v>agosto</v>
      </c>
      <c r="AB2604">
        <f>YEAR(BD_PONDERACIONES[[#This Row],[Fecha de Inspección]])</f>
        <v>2022</v>
      </c>
      <c r="AC2604">
        <f t="shared" si="562"/>
        <v>0.5</v>
      </c>
      <c r="AD2604">
        <f t="shared" si="563"/>
        <v>0.5</v>
      </c>
      <c r="AE2604">
        <f t="shared" si="564"/>
        <v>0</v>
      </c>
      <c r="AF2604">
        <f t="shared" si="565"/>
        <v>0</v>
      </c>
      <c r="AG2604">
        <f t="shared" si="566"/>
        <v>0.5</v>
      </c>
      <c r="AH2604">
        <f t="shared" si="567"/>
        <v>0.5</v>
      </c>
      <c r="AI2604">
        <f t="shared" si="568"/>
        <v>0.25</v>
      </c>
      <c r="AJ2604">
        <f t="shared" si="569"/>
        <v>0.25</v>
      </c>
      <c r="AK2604">
        <f t="shared" si="570"/>
        <v>0.5</v>
      </c>
      <c r="AL2604">
        <f t="shared" si="571"/>
        <v>0.17499999999999999</v>
      </c>
      <c r="AM2604">
        <f t="shared" si="572"/>
        <v>0.17499999999999999</v>
      </c>
      <c r="AN2604" s="6">
        <f t="shared" si="573"/>
        <v>0.56999999999999995</v>
      </c>
      <c r="AO2604" t="str">
        <f>VLOOKUP(BD_PONDERACIONES[[#This Row],[Comuna]],Tabla3[#All],2,0)</f>
        <v>Florida</v>
      </c>
    </row>
    <row r="2605" spans="1:41" x14ac:dyDescent="0.35">
      <c r="A2605" t="s">
        <v>12922</v>
      </c>
      <c r="B2605" t="s">
        <v>12923</v>
      </c>
      <c r="C2605" t="s">
        <v>12924</v>
      </c>
      <c r="D2605" s="5">
        <v>44797</v>
      </c>
      <c r="E2605" s="5">
        <v>44718</v>
      </c>
      <c r="F2605" t="s">
        <v>753</v>
      </c>
      <c r="G2605" t="s">
        <v>12925</v>
      </c>
      <c r="H2605" t="s">
        <v>755</v>
      </c>
      <c r="J2605" t="s">
        <v>756</v>
      </c>
      <c r="K2605" t="s">
        <v>756</v>
      </c>
      <c r="L2605" t="s">
        <v>757</v>
      </c>
      <c r="M2605" t="s">
        <v>757</v>
      </c>
      <c r="N2605" t="s">
        <v>756</v>
      </c>
      <c r="O2605" t="s">
        <v>756</v>
      </c>
      <c r="P2605" t="s">
        <v>758</v>
      </c>
      <c r="Q2605" t="s">
        <v>759</v>
      </c>
      <c r="R2605" t="s">
        <v>759</v>
      </c>
      <c r="S2605" t="s">
        <v>757</v>
      </c>
      <c r="T2605" t="s">
        <v>757</v>
      </c>
      <c r="U2605" t="s">
        <v>757</v>
      </c>
      <c r="V2605" t="s">
        <v>904</v>
      </c>
      <c r="W2605" t="s">
        <v>768</v>
      </c>
      <c r="X2605" t="s">
        <v>8238</v>
      </c>
      <c r="Y2605" t="str">
        <f t="shared" si="560"/>
        <v>junio</v>
      </c>
      <c r="Z2605">
        <f>YEAR(BD_PONDERACIONES[[#This Row],[Fecha Ejecución del Ticket]])</f>
        <v>2022</v>
      </c>
      <c r="AA2605" t="str">
        <f t="shared" si="561"/>
        <v>agosto</v>
      </c>
      <c r="AB2605">
        <f>YEAR(BD_PONDERACIONES[[#This Row],[Fecha de Inspección]])</f>
        <v>2022</v>
      </c>
      <c r="AC2605">
        <f t="shared" si="562"/>
        <v>0.5</v>
      </c>
      <c r="AD2605">
        <f t="shared" si="563"/>
        <v>0.5</v>
      </c>
      <c r="AE2605">
        <f t="shared" si="564"/>
        <v>0.5</v>
      </c>
      <c r="AF2605">
        <f t="shared" si="565"/>
        <v>0.5</v>
      </c>
      <c r="AG2605">
        <f t="shared" si="566"/>
        <v>0.5</v>
      </c>
      <c r="AH2605">
        <f t="shared" si="567"/>
        <v>0.5</v>
      </c>
      <c r="AI2605">
        <f t="shared" si="568"/>
        <v>0.25</v>
      </c>
      <c r="AJ2605">
        <f t="shared" si="569"/>
        <v>0.25</v>
      </c>
      <c r="AK2605">
        <f t="shared" si="570"/>
        <v>0.5</v>
      </c>
      <c r="AL2605">
        <f t="shared" si="571"/>
        <v>0.32500000000000001</v>
      </c>
      <c r="AM2605">
        <f t="shared" si="572"/>
        <v>0.17499999999999999</v>
      </c>
      <c r="AN2605" s="6">
        <f t="shared" si="573"/>
        <v>0.9</v>
      </c>
      <c r="AO2605" t="str">
        <f>VLOOKUP(BD_PONDERACIONES[[#This Row],[Comuna]],Tabla3[#All],2,0)</f>
        <v>Florida</v>
      </c>
    </row>
    <row r="2606" spans="1:41" x14ac:dyDescent="0.35">
      <c r="A2606" t="s">
        <v>12926</v>
      </c>
      <c r="B2606" t="s">
        <v>12927</v>
      </c>
      <c r="C2606" t="s">
        <v>12928</v>
      </c>
      <c r="D2606" s="5">
        <v>44797</v>
      </c>
      <c r="E2606" s="5">
        <v>44740</v>
      </c>
      <c r="F2606" t="s">
        <v>763</v>
      </c>
      <c r="G2606" t="s">
        <v>12929</v>
      </c>
      <c r="H2606" t="s">
        <v>755</v>
      </c>
      <c r="J2606" t="s">
        <v>756</v>
      </c>
      <c r="K2606" t="s">
        <v>756</v>
      </c>
      <c r="L2606" t="s">
        <v>757</v>
      </c>
      <c r="M2606" t="s">
        <v>757</v>
      </c>
      <c r="N2606" t="s">
        <v>756</v>
      </c>
      <c r="O2606" t="s">
        <v>756</v>
      </c>
      <c r="P2606" t="s">
        <v>758</v>
      </c>
      <c r="Q2606" t="s">
        <v>759</v>
      </c>
      <c r="R2606" t="s">
        <v>759</v>
      </c>
      <c r="S2606" t="s">
        <v>757</v>
      </c>
      <c r="T2606" t="s">
        <v>757</v>
      </c>
      <c r="U2606" t="s">
        <v>757</v>
      </c>
      <c r="V2606" t="s">
        <v>773</v>
      </c>
      <c r="W2606" t="s">
        <v>768</v>
      </c>
      <c r="X2606" t="s">
        <v>12782</v>
      </c>
      <c r="Y2606" t="str">
        <f t="shared" si="560"/>
        <v>junio</v>
      </c>
      <c r="Z2606">
        <f>YEAR(BD_PONDERACIONES[[#This Row],[Fecha Ejecución del Ticket]])</f>
        <v>2022</v>
      </c>
      <c r="AA2606" t="str">
        <f t="shared" si="561"/>
        <v>agosto</v>
      </c>
      <c r="AB2606">
        <f>YEAR(BD_PONDERACIONES[[#This Row],[Fecha de Inspección]])</f>
        <v>2022</v>
      </c>
      <c r="AC2606">
        <f t="shared" si="562"/>
        <v>0.5</v>
      </c>
      <c r="AD2606">
        <f t="shared" si="563"/>
        <v>0.5</v>
      </c>
      <c r="AE2606">
        <f t="shared" si="564"/>
        <v>0.5</v>
      </c>
      <c r="AF2606">
        <f t="shared" si="565"/>
        <v>0.5</v>
      </c>
      <c r="AG2606">
        <f t="shared" si="566"/>
        <v>0.5</v>
      </c>
      <c r="AH2606">
        <f t="shared" si="567"/>
        <v>0.5</v>
      </c>
      <c r="AI2606">
        <f t="shared" si="568"/>
        <v>0.25</v>
      </c>
      <c r="AJ2606">
        <f t="shared" si="569"/>
        <v>0.25</v>
      </c>
      <c r="AK2606">
        <f t="shared" si="570"/>
        <v>0.5</v>
      </c>
      <c r="AL2606">
        <f t="shared" si="571"/>
        <v>0</v>
      </c>
      <c r="AM2606">
        <f t="shared" si="572"/>
        <v>0.17499999999999999</v>
      </c>
      <c r="AN2606" s="6">
        <f t="shared" si="573"/>
        <v>0.83500000000000008</v>
      </c>
      <c r="AO2606" t="str">
        <f>VLOOKUP(BD_PONDERACIONES[[#This Row],[Comuna]],Tabla3[#All],2,0)</f>
        <v>Florida</v>
      </c>
    </row>
    <row r="2607" spans="1:41" x14ac:dyDescent="0.35">
      <c r="A2607" t="s">
        <v>12930</v>
      </c>
      <c r="B2607" t="s">
        <v>12931</v>
      </c>
      <c r="C2607" t="s">
        <v>12932</v>
      </c>
      <c r="D2607" s="5">
        <v>44797</v>
      </c>
      <c r="E2607" s="5">
        <v>44740</v>
      </c>
      <c r="F2607" t="s">
        <v>763</v>
      </c>
      <c r="G2607" t="s">
        <v>12933</v>
      </c>
      <c r="H2607" t="s">
        <v>755</v>
      </c>
      <c r="J2607" t="s">
        <v>756</v>
      </c>
      <c r="K2607" t="s">
        <v>756</v>
      </c>
      <c r="L2607" t="s">
        <v>757</v>
      </c>
      <c r="M2607" t="s">
        <v>757</v>
      </c>
      <c r="N2607" t="s">
        <v>756</v>
      </c>
      <c r="O2607" t="s">
        <v>756</v>
      </c>
      <c r="P2607" t="s">
        <v>758</v>
      </c>
      <c r="Q2607" t="s">
        <v>759</v>
      </c>
      <c r="R2607" t="s">
        <v>759</v>
      </c>
      <c r="S2607" t="s">
        <v>757</v>
      </c>
      <c r="T2607" t="s">
        <v>757</v>
      </c>
      <c r="U2607" t="s">
        <v>757</v>
      </c>
      <c r="V2607" t="s">
        <v>756</v>
      </c>
      <c r="W2607" t="s">
        <v>756</v>
      </c>
      <c r="X2607" t="s">
        <v>12934</v>
      </c>
      <c r="Y2607" t="str">
        <f t="shared" si="560"/>
        <v>junio</v>
      </c>
      <c r="Z2607">
        <f>YEAR(BD_PONDERACIONES[[#This Row],[Fecha Ejecución del Ticket]])</f>
        <v>2022</v>
      </c>
      <c r="AA2607" t="str">
        <f t="shared" si="561"/>
        <v>agosto</v>
      </c>
      <c r="AB2607">
        <f>YEAR(BD_PONDERACIONES[[#This Row],[Fecha de Inspección]])</f>
        <v>2022</v>
      </c>
      <c r="AC2607">
        <f t="shared" si="562"/>
        <v>0.5</v>
      </c>
      <c r="AD2607">
        <f t="shared" si="563"/>
        <v>0.5</v>
      </c>
      <c r="AE2607">
        <f t="shared" si="564"/>
        <v>0.5</v>
      </c>
      <c r="AF2607">
        <f t="shared" si="565"/>
        <v>0.5</v>
      </c>
      <c r="AG2607">
        <f t="shared" si="566"/>
        <v>0.5</v>
      </c>
      <c r="AH2607">
        <f t="shared" si="567"/>
        <v>0.5</v>
      </c>
      <c r="AI2607">
        <f t="shared" si="568"/>
        <v>0.25</v>
      </c>
      <c r="AJ2607">
        <f t="shared" si="569"/>
        <v>0.25</v>
      </c>
      <c r="AK2607">
        <f t="shared" si="570"/>
        <v>0.5</v>
      </c>
      <c r="AL2607">
        <f t="shared" si="571"/>
        <v>0.5</v>
      </c>
      <c r="AM2607">
        <f t="shared" si="572"/>
        <v>0.5</v>
      </c>
      <c r="AN2607" s="6">
        <f t="shared" si="573"/>
        <v>1</v>
      </c>
      <c r="AO2607" t="str">
        <f>VLOOKUP(BD_PONDERACIONES[[#This Row],[Comuna]],Tabla3[#All],2,0)</f>
        <v>Florida</v>
      </c>
    </row>
    <row r="2608" spans="1:41" x14ac:dyDescent="0.35">
      <c r="A2608" t="s">
        <v>12935</v>
      </c>
      <c r="B2608" t="s">
        <v>12936</v>
      </c>
      <c r="C2608" t="s">
        <v>12937</v>
      </c>
      <c r="D2608" s="5">
        <v>44797</v>
      </c>
      <c r="E2608" s="5">
        <v>44741</v>
      </c>
      <c r="F2608" t="s">
        <v>763</v>
      </c>
      <c r="G2608" t="s">
        <v>12938</v>
      </c>
      <c r="H2608" t="s">
        <v>755</v>
      </c>
      <c r="J2608" t="s">
        <v>756</v>
      </c>
      <c r="K2608" t="s">
        <v>756</v>
      </c>
      <c r="L2608" t="s">
        <v>757</v>
      </c>
      <c r="M2608" t="s">
        <v>757</v>
      </c>
      <c r="N2608" t="s">
        <v>756</v>
      </c>
      <c r="O2608" t="s">
        <v>756</v>
      </c>
      <c r="P2608" t="s">
        <v>758</v>
      </c>
      <c r="Q2608" t="s">
        <v>759</v>
      </c>
      <c r="R2608" t="s">
        <v>759</v>
      </c>
      <c r="S2608" t="s">
        <v>757</v>
      </c>
      <c r="T2608" t="s">
        <v>757</v>
      </c>
      <c r="U2608" t="s">
        <v>757</v>
      </c>
      <c r="V2608" t="s">
        <v>756</v>
      </c>
      <c r="W2608" t="s">
        <v>756</v>
      </c>
      <c r="X2608" t="s">
        <v>12227</v>
      </c>
      <c r="Y2608" t="str">
        <f t="shared" si="560"/>
        <v>junio</v>
      </c>
      <c r="Z2608">
        <f>YEAR(BD_PONDERACIONES[[#This Row],[Fecha Ejecución del Ticket]])</f>
        <v>2022</v>
      </c>
      <c r="AA2608" t="str">
        <f t="shared" si="561"/>
        <v>agosto</v>
      </c>
      <c r="AB2608">
        <f>YEAR(BD_PONDERACIONES[[#This Row],[Fecha de Inspección]])</f>
        <v>2022</v>
      </c>
      <c r="AC2608">
        <f t="shared" si="562"/>
        <v>0.5</v>
      </c>
      <c r="AD2608">
        <f t="shared" si="563"/>
        <v>0.5</v>
      </c>
      <c r="AE2608">
        <f t="shared" si="564"/>
        <v>0.5</v>
      </c>
      <c r="AF2608">
        <f t="shared" si="565"/>
        <v>0.5</v>
      </c>
      <c r="AG2608">
        <f t="shared" si="566"/>
        <v>0.5</v>
      </c>
      <c r="AH2608">
        <f t="shared" si="567"/>
        <v>0.5</v>
      </c>
      <c r="AI2608">
        <f t="shared" si="568"/>
        <v>0.25</v>
      </c>
      <c r="AJ2608">
        <f t="shared" si="569"/>
        <v>0.25</v>
      </c>
      <c r="AK2608">
        <f t="shared" si="570"/>
        <v>0.5</v>
      </c>
      <c r="AL2608">
        <f t="shared" si="571"/>
        <v>0.5</v>
      </c>
      <c r="AM2608">
        <f t="shared" si="572"/>
        <v>0.5</v>
      </c>
      <c r="AN2608" s="6">
        <f t="shared" si="573"/>
        <v>1</v>
      </c>
      <c r="AO2608" t="str">
        <f>VLOOKUP(BD_PONDERACIONES[[#This Row],[Comuna]],Tabla3[#All],2,0)</f>
        <v>Florida</v>
      </c>
    </row>
    <row r="2609" spans="1:41" x14ac:dyDescent="0.35">
      <c r="A2609" t="s">
        <v>12939</v>
      </c>
      <c r="B2609" t="s">
        <v>12940</v>
      </c>
      <c r="C2609" t="s">
        <v>12941</v>
      </c>
      <c r="D2609" s="5">
        <v>44797</v>
      </c>
      <c r="E2609" s="5">
        <v>44740</v>
      </c>
      <c r="F2609" t="s">
        <v>763</v>
      </c>
      <c r="G2609" t="s">
        <v>12942</v>
      </c>
      <c r="H2609" t="s">
        <v>755</v>
      </c>
      <c r="J2609" t="s">
        <v>756</v>
      </c>
      <c r="K2609" t="s">
        <v>756</v>
      </c>
      <c r="L2609" t="s">
        <v>757</v>
      </c>
      <c r="M2609" t="s">
        <v>757</v>
      </c>
      <c r="N2609" t="s">
        <v>756</v>
      </c>
      <c r="O2609" t="s">
        <v>756</v>
      </c>
      <c r="P2609" t="s">
        <v>758</v>
      </c>
      <c r="Q2609" t="s">
        <v>759</v>
      </c>
      <c r="R2609" t="s">
        <v>759</v>
      </c>
      <c r="S2609" t="s">
        <v>756</v>
      </c>
      <c r="T2609" t="s">
        <v>756</v>
      </c>
      <c r="U2609" t="s">
        <v>756</v>
      </c>
      <c r="V2609" t="s">
        <v>773</v>
      </c>
      <c r="W2609" t="s">
        <v>768</v>
      </c>
      <c r="X2609" t="s">
        <v>12943</v>
      </c>
      <c r="Y2609" t="str">
        <f t="shared" si="560"/>
        <v>junio</v>
      </c>
      <c r="Z2609">
        <f>YEAR(BD_PONDERACIONES[[#This Row],[Fecha Ejecución del Ticket]])</f>
        <v>2022</v>
      </c>
      <c r="AA2609" t="str">
        <f t="shared" si="561"/>
        <v>agosto</v>
      </c>
      <c r="AB2609">
        <f>YEAR(BD_PONDERACIONES[[#This Row],[Fecha de Inspección]])</f>
        <v>2022</v>
      </c>
      <c r="AC2609">
        <f t="shared" si="562"/>
        <v>0.5</v>
      </c>
      <c r="AD2609">
        <f t="shared" si="563"/>
        <v>0.5</v>
      </c>
      <c r="AE2609">
        <f t="shared" si="564"/>
        <v>0.5</v>
      </c>
      <c r="AF2609">
        <f t="shared" si="565"/>
        <v>0.5</v>
      </c>
      <c r="AG2609">
        <f t="shared" si="566"/>
        <v>0.5</v>
      </c>
      <c r="AH2609">
        <f t="shared" si="567"/>
        <v>0.5</v>
      </c>
      <c r="AI2609">
        <f t="shared" si="568"/>
        <v>0.25</v>
      </c>
      <c r="AJ2609">
        <f t="shared" si="569"/>
        <v>0.25</v>
      </c>
      <c r="AK2609">
        <f t="shared" si="570"/>
        <v>0.5</v>
      </c>
      <c r="AL2609">
        <f t="shared" si="571"/>
        <v>0</v>
      </c>
      <c r="AM2609">
        <f t="shared" si="572"/>
        <v>0.17499999999999999</v>
      </c>
      <c r="AN2609" s="6">
        <f t="shared" si="573"/>
        <v>0.83500000000000008</v>
      </c>
      <c r="AO2609" t="str">
        <f>VLOOKUP(BD_PONDERACIONES[[#This Row],[Comuna]],Tabla3[#All],2,0)</f>
        <v>Florida</v>
      </c>
    </row>
    <row r="2610" spans="1:41" x14ac:dyDescent="0.35">
      <c r="A2610" t="s">
        <v>12944</v>
      </c>
      <c r="B2610" t="s">
        <v>12945</v>
      </c>
      <c r="C2610" t="s">
        <v>12946</v>
      </c>
      <c r="D2610" s="5">
        <v>44797</v>
      </c>
      <c r="E2610" s="5">
        <v>44741</v>
      </c>
      <c r="F2610" t="s">
        <v>763</v>
      </c>
      <c r="G2610" t="s">
        <v>12947</v>
      </c>
      <c r="H2610" t="s">
        <v>755</v>
      </c>
      <c r="J2610" t="s">
        <v>756</v>
      </c>
      <c r="K2610" t="s">
        <v>756</v>
      </c>
      <c r="L2610" t="s">
        <v>757</v>
      </c>
      <c r="M2610" t="s">
        <v>757</v>
      </c>
      <c r="N2610" t="s">
        <v>756</v>
      </c>
      <c r="O2610" t="s">
        <v>756</v>
      </c>
      <c r="P2610" t="s">
        <v>758</v>
      </c>
      <c r="Q2610" t="s">
        <v>759</v>
      </c>
      <c r="R2610" t="s">
        <v>759</v>
      </c>
      <c r="S2610" t="s">
        <v>757</v>
      </c>
      <c r="T2610" t="s">
        <v>757</v>
      </c>
      <c r="U2610" t="s">
        <v>757</v>
      </c>
      <c r="V2610" t="s">
        <v>768</v>
      </c>
      <c r="W2610" t="s">
        <v>756</v>
      </c>
      <c r="X2610" t="s">
        <v>12948</v>
      </c>
      <c r="Y2610" t="str">
        <f t="shared" si="560"/>
        <v>junio</v>
      </c>
      <c r="Z2610">
        <f>YEAR(BD_PONDERACIONES[[#This Row],[Fecha Ejecución del Ticket]])</f>
        <v>2022</v>
      </c>
      <c r="AA2610" t="str">
        <f t="shared" si="561"/>
        <v>agosto</v>
      </c>
      <c r="AB2610">
        <f>YEAR(BD_PONDERACIONES[[#This Row],[Fecha de Inspección]])</f>
        <v>2022</v>
      </c>
      <c r="AC2610">
        <f t="shared" si="562"/>
        <v>0.5</v>
      </c>
      <c r="AD2610">
        <f t="shared" si="563"/>
        <v>0.5</v>
      </c>
      <c r="AE2610">
        <f t="shared" si="564"/>
        <v>0.5</v>
      </c>
      <c r="AF2610">
        <f t="shared" si="565"/>
        <v>0.5</v>
      </c>
      <c r="AG2610">
        <f t="shared" si="566"/>
        <v>0.5</v>
      </c>
      <c r="AH2610">
        <f t="shared" si="567"/>
        <v>0.5</v>
      </c>
      <c r="AI2610">
        <f t="shared" si="568"/>
        <v>0.25</v>
      </c>
      <c r="AJ2610">
        <f t="shared" si="569"/>
        <v>0.25</v>
      </c>
      <c r="AK2610">
        <f t="shared" si="570"/>
        <v>0.5</v>
      </c>
      <c r="AL2610">
        <f t="shared" si="571"/>
        <v>0.17499999999999999</v>
      </c>
      <c r="AM2610">
        <f t="shared" si="572"/>
        <v>0.5</v>
      </c>
      <c r="AN2610" s="6">
        <f t="shared" si="573"/>
        <v>0.93500000000000005</v>
      </c>
      <c r="AO2610" t="str">
        <f>VLOOKUP(BD_PONDERACIONES[[#This Row],[Comuna]],Tabla3[#All],2,0)</f>
        <v>Florida</v>
      </c>
    </row>
    <row r="2611" spans="1:41" x14ac:dyDescent="0.35">
      <c r="A2611" t="s">
        <v>12949</v>
      </c>
      <c r="B2611" t="s">
        <v>12950</v>
      </c>
      <c r="C2611" t="s">
        <v>12951</v>
      </c>
      <c r="D2611" s="5">
        <v>44797</v>
      </c>
      <c r="E2611" s="5">
        <v>44740</v>
      </c>
      <c r="F2611" t="s">
        <v>763</v>
      </c>
      <c r="G2611" t="s">
        <v>12952</v>
      </c>
      <c r="H2611" t="s">
        <v>755</v>
      </c>
      <c r="J2611" t="s">
        <v>756</v>
      </c>
      <c r="K2611" t="s">
        <v>756</v>
      </c>
      <c r="L2611" t="s">
        <v>757</v>
      </c>
      <c r="M2611" t="s">
        <v>757</v>
      </c>
      <c r="N2611" t="s">
        <v>756</v>
      </c>
      <c r="O2611" t="s">
        <v>756</v>
      </c>
      <c r="P2611" t="s">
        <v>758</v>
      </c>
      <c r="Q2611" t="s">
        <v>759</v>
      </c>
      <c r="R2611" t="s">
        <v>759</v>
      </c>
      <c r="S2611" t="s">
        <v>757</v>
      </c>
      <c r="T2611" t="s">
        <v>757</v>
      </c>
      <c r="U2611" t="s">
        <v>757</v>
      </c>
      <c r="V2611" t="s">
        <v>773</v>
      </c>
      <c r="W2611" t="s">
        <v>768</v>
      </c>
      <c r="X2611" t="s">
        <v>12664</v>
      </c>
      <c r="Y2611" t="str">
        <f t="shared" si="560"/>
        <v>junio</v>
      </c>
      <c r="Z2611">
        <f>YEAR(BD_PONDERACIONES[[#This Row],[Fecha Ejecución del Ticket]])</f>
        <v>2022</v>
      </c>
      <c r="AA2611" t="str">
        <f t="shared" si="561"/>
        <v>agosto</v>
      </c>
      <c r="AB2611">
        <f>YEAR(BD_PONDERACIONES[[#This Row],[Fecha de Inspección]])</f>
        <v>2022</v>
      </c>
      <c r="AC2611">
        <f t="shared" si="562"/>
        <v>0.5</v>
      </c>
      <c r="AD2611">
        <f t="shared" si="563"/>
        <v>0.5</v>
      </c>
      <c r="AE2611">
        <f t="shared" si="564"/>
        <v>0.5</v>
      </c>
      <c r="AF2611">
        <f t="shared" si="565"/>
        <v>0.5</v>
      </c>
      <c r="AG2611">
        <f t="shared" si="566"/>
        <v>0.5</v>
      </c>
      <c r="AH2611">
        <f t="shared" si="567"/>
        <v>0.5</v>
      </c>
      <c r="AI2611">
        <f t="shared" si="568"/>
        <v>0.25</v>
      </c>
      <c r="AJ2611">
        <f t="shared" si="569"/>
        <v>0.25</v>
      </c>
      <c r="AK2611">
        <f t="shared" si="570"/>
        <v>0.5</v>
      </c>
      <c r="AL2611">
        <f t="shared" si="571"/>
        <v>0</v>
      </c>
      <c r="AM2611">
        <f t="shared" si="572"/>
        <v>0.17499999999999999</v>
      </c>
      <c r="AN2611" s="6">
        <f t="shared" si="573"/>
        <v>0.83500000000000008</v>
      </c>
      <c r="AO2611" t="str">
        <f>VLOOKUP(BD_PONDERACIONES[[#This Row],[Comuna]],Tabla3[#All],2,0)</f>
        <v>Florida</v>
      </c>
    </row>
    <row r="2612" spans="1:41" x14ac:dyDescent="0.35">
      <c r="A2612" t="s">
        <v>12953</v>
      </c>
      <c r="B2612" t="s">
        <v>12954</v>
      </c>
      <c r="C2612" t="s">
        <v>12955</v>
      </c>
      <c r="D2612" s="5">
        <v>44798</v>
      </c>
      <c r="E2612" s="5">
        <v>44725</v>
      </c>
      <c r="F2612" t="s">
        <v>753</v>
      </c>
      <c r="G2612" t="s">
        <v>12956</v>
      </c>
      <c r="H2612" t="s">
        <v>755</v>
      </c>
      <c r="J2612" t="s">
        <v>756</v>
      </c>
      <c r="K2612" t="s">
        <v>756</v>
      </c>
      <c r="L2612" t="s">
        <v>773</v>
      </c>
      <c r="M2612" t="s">
        <v>773</v>
      </c>
      <c r="N2612" t="s">
        <v>756</v>
      </c>
      <c r="O2612" t="s">
        <v>756</v>
      </c>
      <c r="P2612" t="s">
        <v>758</v>
      </c>
      <c r="Q2612" t="s">
        <v>759</v>
      </c>
      <c r="R2612" t="s">
        <v>759</v>
      </c>
      <c r="S2612" t="s">
        <v>757</v>
      </c>
      <c r="T2612" t="s">
        <v>757</v>
      </c>
      <c r="U2612" t="s">
        <v>757</v>
      </c>
      <c r="V2612" t="s">
        <v>756</v>
      </c>
      <c r="W2612" t="s">
        <v>756</v>
      </c>
      <c r="X2612" t="s">
        <v>12957</v>
      </c>
      <c r="Y2612" t="str">
        <f t="shared" si="560"/>
        <v>junio</v>
      </c>
      <c r="Z2612">
        <f>YEAR(BD_PONDERACIONES[[#This Row],[Fecha Ejecución del Ticket]])</f>
        <v>2022</v>
      </c>
      <c r="AA2612" t="str">
        <f t="shared" si="561"/>
        <v>agosto</v>
      </c>
      <c r="AB2612">
        <f>YEAR(BD_PONDERACIONES[[#This Row],[Fecha de Inspección]])</f>
        <v>2022</v>
      </c>
      <c r="AC2612">
        <f t="shared" si="562"/>
        <v>0.5</v>
      </c>
      <c r="AD2612">
        <f t="shared" si="563"/>
        <v>0.5</v>
      </c>
      <c r="AE2612">
        <f t="shared" si="564"/>
        <v>0</v>
      </c>
      <c r="AF2612">
        <f t="shared" si="565"/>
        <v>0</v>
      </c>
      <c r="AG2612">
        <f t="shared" si="566"/>
        <v>0.5</v>
      </c>
      <c r="AH2612">
        <f t="shared" si="567"/>
        <v>0.5</v>
      </c>
      <c r="AI2612">
        <f t="shared" si="568"/>
        <v>0.25</v>
      </c>
      <c r="AJ2612">
        <f t="shared" si="569"/>
        <v>0.25</v>
      </c>
      <c r="AK2612">
        <f t="shared" si="570"/>
        <v>0.5</v>
      </c>
      <c r="AL2612">
        <f t="shared" si="571"/>
        <v>0.5</v>
      </c>
      <c r="AM2612">
        <f t="shared" si="572"/>
        <v>0.5</v>
      </c>
      <c r="AN2612" s="6">
        <f t="shared" si="573"/>
        <v>0.7</v>
      </c>
      <c r="AO2612" t="str">
        <f>VLOOKUP(BD_PONDERACIONES[[#This Row],[Comuna]],Tabla3[#All],2,0)</f>
        <v>Florida</v>
      </c>
    </row>
    <row r="2613" spans="1:41" x14ac:dyDescent="0.35">
      <c r="A2613" t="s">
        <v>12958</v>
      </c>
      <c r="B2613" t="s">
        <v>12959</v>
      </c>
      <c r="C2613" t="s">
        <v>12960</v>
      </c>
      <c r="D2613" s="5">
        <v>44798</v>
      </c>
      <c r="E2613" s="5">
        <v>44723</v>
      </c>
      <c r="F2613" t="s">
        <v>753</v>
      </c>
      <c r="G2613" t="s">
        <v>12956</v>
      </c>
      <c r="H2613" t="s">
        <v>755</v>
      </c>
      <c r="J2613" t="s">
        <v>756</v>
      </c>
      <c r="K2613" t="s">
        <v>756</v>
      </c>
      <c r="L2613" t="s">
        <v>756</v>
      </c>
      <c r="M2613" t="s">
        <v>756</v>
      </c>
      <c r="N2613" t="s">
        <v>756</v>
      </c>
      <c r="O2613" t="s">
        <v>756</v>
      </c>
      <c r="P2613" t="s">
        <v>758</v>
      </c>
      <c r="Q2613" t="s">
        <v>759</v>
      </c>
      <c r="R2613" t="s">
        <v>759</v>
      </c>
      <c r="S2613" t="s">
        <v>757</v>
      </c>
      <c r="T2613" t="s">
        <v>757</v>
      </c>
      <c r="U2613" t="s">
        <v>757</v>
      </c>
      <c r="V2613" t="s">
        <v>756</v>
      </c>
      <c r="W2613" t="s">
        <v>756</v>
      </c>
      <c r="X2613" t="s">
        <v>12961</v>
      </c>
      <c r="Y2613" t="str">
        <f t="shared" si="560"/>
        <v>junio</v>
      </c>
      <c r="Z2613">
        <f>YEAR(BD_PONDERACIONES[[#This Row],[Fecha Ejecución del Ticket]])</f>
        <v>2022</v>
      </c>
      <c r="AA2613" t="str">
        <f t="shared" si="561"/>
        <v>agosto</v>
      </c>
      <c r="AB2613">
        <f>YEAR(BD_PONDERACIONES[[#This Row],[Fecha de Inspección]])</f>
        <v>2022</v>
      </c>
      <c r="AC2613">
        <f t="shared" si="562"/>
        <v>0.5</v>
      </c>
      <c r="AD2613">
        <f t="shared" si="563"/>
        <v>0.5</v>
      </c>
      <c r="AE2613">
        <f t="shared" si="564"/>
        <v>0.5</v>
      </c>
      <c r="AF2613">
        <f t="shared" si="565"/>
        <v>0.5</v>
      </c>
      <c r="AG2613">
        <f t="shared" si="566"/>
        <v>0.5</v>
      </c>
      <c r="AH2613">
        <f t="shared" si="567"/>
        <v>0.5</v>
      </c>
      <c r="AI2613">
        <f t="shared" si="568"/>
        <v>0.25</v>
      </c>
      <c r="AJ2613">
        <f t="shared" si="569"/>
        <v>0.25</v>
      </c>
      <c r="AK2613">
        <f t="shared" si="570"/>
        <v>0.5</v>
      </c>
      <c r="AL2613">
        <f t="shared" si="571"/>
        <v>0.5</v>
      </c>
      <c r="AM2613">
        <f t="shared" si="572"/>
        <v>0.5</v>
      </c>
      <c r="AN2613" s="6">
        <f t="shared" si="573"/>
        <v>1</v>
      </c>
      <c r="AO2613" t="str">
        <f>VLOOKUP(BD_PONDERACIONES[[#This Row],[Comuna]],Tabla3[#All],2,0)</f>
        <v>Florida</v>
      </c>
    </row>
    <row r="2614" spans="1:41" x14ac:dyDescent="0.35">
      <c r="A2614" t="s">
        <v>12962</v>
      </c>
      <c r="B2614" t="s">
        <v>12963</v>
      </c>
      <c r="C2614" t="s">
        <v>12964</v>
      </c>
      <c r="D2614" s="5">
        <v>44798</v>
      </c>
      <c r="E2614" s="5">
        <v>44726</v>
      </c>
      <c r="F2614" t="s">
        <v>753</v>
      </c>
      <c r="G2614" t="s">
        <v>12965</v>
      </c>
      <c r="H2614" t="s">
        <v>755</v>
      </c>
      <c r="J2614" t="s">
        <v>756</v>
      </c>
      <c r="K2614" t="s">
        <v>756</v>
      </c>
      <c r="L2614" t="s">
        <v>756</v>
      </c>
      <c r="M2614" t="s">
        <v>756</v>
      </c>
      <c r="N2614" t="s">
        <v>756</v>
      </c>
      <c r="O2614" t="s">
        <v>756</v>
      </c>
      <c r="P2614" t="s">
        <v>758</v>
      </c>
      <c r="Q2614" t="s">
        <v>759</v>
      </c>
      <c r="R2614" t="s">
        <v>759</v>
      </c>
      <c r="S2614" t="s">
        <v>757</v>
      </c>
      <c r="T2614" t="s">
        <v>757</v>
      </c>
      <c r="U2614" t="s">
        <v>757</v>
      </c>
      <c r="V2614" t="s">
        <v>904</v>
      </c>
      <c r="W2614" t="s">
        <v>756</v>
      </c>
      <c r="X2614" t="s">
        <v>885</v>
      </c>
      <c r="Y2614" t="str">
        <f t="shared" si="560"/>
        <v>junio</v>
      </c>
      <c r="Z2614">
        <f>YEAR(BD_PONDERACIONES[[#This Row],[Fecha Ejecución del Ticket]])</f>
        <v>2022</v>
      </c>
      <c r="AA2614" t="str">
        <f t="shared" si="561"/>
        <v>agosto</v>
      </c>
      <c r="AB2614">
        <f>YEAR(BD_PONDERACIONES[[#This Row],[Fecha de Inspección]])</f>
        <v>2022</v>
      </c>
      <c r="AC2614">
        <f t="shared" si="562"/>
        <v>0.5</v>
      </c>
      <c r="AD2614">
        <f t="shared" si="563"/>
        <v>0.5</v>
      </c>
      <c r="AE2614">
        <f t="shared" si="564"/>
        <v>0.5</v>
      </c>
      <c r="AF2614">
        <f t="shared" si="565"/>
        <v>0.5</v>
      </c>
      <c r="AG2614">
        <f t="shared" si="566"/>
        <v>0.5</v>
      </c>
      <c r="AH2614">
        <f t="shared" si="567"/>
        <v>0.5</v>
      </c>
      <c r="AI2614">
        <f t="shared" si="568"/>
        <v>0.25</v>
      </c>
      <c r="AJ2614">
        <f t="shared" si="569"/>
        <v>0.25</v>
      </c>
      <c r="AK2614">
        <f t="shared" si="570"/>
        <v>0.5</v>
      </c>
      <c r="AL2614">
        <f t="shared" si="571"/>
        <v>0.32500000000000001</v>
      </c>
      <c r="AM2614">
        <f t="shared" si="572"/>
        <v>0.5</v>
      </c>
      <c r="AN2614" s="6">
        <f t="shared" si="573"/>
        <v>0.96500000000000008</v>
      </c>
      <c r="AO2614" t="str">
        <f>VLOOKUP(BD_PONDERACIONES[[#This Row],[Comuna]],Tabla3[#All],2,0)</f>
        <v>Florida</v>
      </c>
    </row>
    <row r="2615" spans="1:41" x14ac:dyDescent="0.35">
      <c r="A2615" t="s">
        <v>12966</v>
      </c>
      <c r="B2615" t="s">
        <v>12967</v>
      </c>
      <c r="C2615" t="s">
        <v>12968</v>
      </c>
      <c r="D2615" s="5">
        <v>44798</v>
      </c>
      <c r="E2615" s="5">
        <v>44727</v>
      </c>
      <c r="F2615" t="s">
        <v>753</v>
      </c>
      <c r="G2615" t="s">
        <v>12969</v>
      </c>
      <c r="H2615" t="s">
        <v>755</v>
      </c>
      <c r="J2615" t="s">
        <v>756</v>
      </c>
      <c r="K2615" t="s">
        <v>756</v>
      </c>
      <c r="L2615" t="s">
        <v>757</v>
      </c>
      <c r="M2615" t="s">
        <v>757</v>
      </c>
      <c r="N2615" t="s">
        <v>756</v>
      </c>
      <c r="O2615" t="s">
        <v>756</v>
      </c>
      <c r="P2615" t="s">
        <v>758</v>
      </c>
      <c r="Q2615" t="s">
        <v>759</v>
      </c>
      <c r="R2615" t="s">
        <v>759</v>
      </c>
      <c r="S2615" t="s">
        <v>757</v>
      </c>
      <c r="T2615" t="s">
        <v>757</v>
      </c>
      <c r="U2615" t="s">
        <v>757</v>
      </c>
      <c r="V2615" t="s">
        <v>756</v>
      </c>
      <c r="W2615" t="s">
        <v>768</v>
      </c>
      <c r="X2615" t="s">
        <v>7623</v>
      </c>
      <c r="Y2615" t="str">
        <f t="shared" si="560"/>
        <v>junio</v>
      </c>
      <c r="Z2615">
        <f>YEAR(BD_PONDERACIONES[[#This Row],[Fecha Ejecución del Ticket]])</f>
        <v>2022</v>
      </c>
      <c r="AA2615" t="str">
        <f t="shared" si="561"/>
        <v>agosto</v>
      </c>
      <c r="AB2615">
        <f>YEAR(BD_PONDERACIONES[[#This Row],[Fecha de Inspección]])</f>
        <v>2022</v>
      </c>
      <c r="AC2615">
        <f t="shared" si="562"/>
        <v>0.5</v>
      </c>
      <c r="AD2615">
        <f t="shared" si="563"/>
        <v>0.5</v>
      </c>
      <c r="AE2615">
        <f t="shared" si="564"/>
        <v>0.5</v>
      </c>
      <c r="AF2615">
        <f t="shared" si="565"/>
        <v>0.5</v>
      </c>
      <c r="AG2615">
        <f t="shared" si="566"/>
        <v>0.5</v>
      </c>
      <c r="AH2615">
        <f t="shared" si="567"/>
        <v>0.5</v>
      </c>
      <c r="AI2615">
        <f t="shared" si="568"/>
        <v>0.25</v>
      </c>
      <c r="AJ2615">
        <f t="shared" si="569"/>
        <v>0.25</v>
      </c>
      <c r="AK2615">
        <f t="shared" si="570"/>
        <v>0.5</v>
      </c>
      <c r="AL2615">
        <f t="shared" si="571"/>
        <v>0.5</v>
      </c>
      <c r="AM2615">
        <f t="shared" si="572"/>
        <v>0.17499999999999999</v>
      </c>
      <c r="AN2615" s="6">
        <f t="shared" si="573"/>
        <v>0.93500000000000005</v>
      </c>
      <c r="AO2615" t="str">
        <f>VLOOKUP(BD_PONDERACIONES[[#This Row],[Comuna]],Tabla3[#All],2,0)</f>
        <v>Florida</v>
      </c>
    </row>
    <row r="2616" spans="1:41" x14ac:dyDescent="0.35">
      <c r="A2616" t="s">
        <v>12970</v>
      </c>
      <c r="B2616" t="s">
        <v>12971</v>
      </c>
      <c r="C2616" t="s">
        <v>12972</v>
      </c>
      <c r="D2616" s="5">
        <v>44798</v>
      </c>
      <c r="E2616" s="5">
        <v>44716</v>
      </c>
      <c r="F2616" t="s">
        <v>753</v>
      </c>
      <c r="G2616" t="s">
        <v>12973</v>
      </c>
      <c r="H2616" t="s">
        <v>755</v>
      </c>
      <c r="J2616" t="s">
        <v>756</v>
      </c>
      <c r="K2616" t="s">
        <v>756</v>
      </c>
      <c r="L2616" t="s">
        <v>756</v>
      </c>
      <c r="M2616" t="s">
        <v>756</v>
      </c>
      <c r="N2616" t="s">
        <v>756</v>
      </c>
      <c r="O2616" t="s">
        <v>756</v>
      </c>
      <c r="P2616" t="s">
        <v>758</v>
      </c>
      <c r="Q2616" t="s">
        <v>759</v>
      </c>
      <c r="R2616" t="s">
        <v>759</v>
      </c>
      <c r="S2616" t="s">
        <v>757</v>
      </c>
      <c r="T2616" t="s">
        <v>757</v>
      </c>
      <c r="U2616" t="s">
        <v>757</v>
      </c>
      <c r="V2616" t="s">
        <v>904</v>
      </c>
      <c r="W2616" t="s">
        <v>768</v>
      </c>
      <c r="X2616" t="s">
        <v>12974</v>
      </c>
      <c r="Y2616" t="str">
        <f t="shared" si="560"/>
        <v>junio</v>
      </c>
      <c r="Z2616">
        <f>YEAR(BD_PONDERACIONES[[#This Row],[Fecha Ejecución del Ticket]])</f>
        <v>2022</v>
      </c>
      <c r="AA2616" t="str">
        <f t="shared" si="561"/>
        <v>agosto</v>
      </c>
      <c r="AB2616">
        <f>YEAR(BD_PONDERACIONES[[#This Row],[Fecha de Inspección]])</f>
        <v>2022</v>
      </c>
      <c r="AC2616">
        <f t="shared" si="562"/>
        <v>0.5</v>
      </c>
      <c r="AD2616">
        <f t="shared" si="563"/>
        <v>0.5</v>
      </c>
      <c r="AE2616">
        <f t="shared" si="564"/>
        <v>0.5</v>
      </c>
      <c r="AF2616">
        <f t="shared" si="565"/>
        <v>0.5</v>
      </c>
      <c r="AG2616">
        <f t="shared" si="566"/>
        <v>0.5</v>
      </c>
      <c r="AH2616">
        <f t="shared" si="567"/>
        <v>0.5</v>
      </c>
      <c r="AI2616">
        <f t="shared" si="568"/>
        <v>0.25</v>
      </c>
      <c r="AJ2616">
        <f t="shared" si="569"/>
        <v>0.25</v>
      </c>
      <c r="AK2616">
        <f t="shared" si="570"/>
        <v>0.5</v>
      </c>
      <c r="AL2616">
        <f t="shared" si="571"/>
        <v>0.32500000000000001</v>
      </c>
      <c r="AM2616">
        <f t="shared" si="572"/>
        <v>0.17499999999999999</v>
      </c>
      <c r="AN2616" s="6">
        <f t="shared" si="573"/>
        <v>0.9</v>
      </c>
      <c r="AO2616" t="str">
        <f>VLOOKUP(BD_PONDERACIONES[[#This Row],[Comuna]],Tabla3[#All],2,0)</f>
        <v>Florida</v>
      </c>
    </row>
    <row r="2617" spans="1:41" x14ac:dyDescent="0.35">
      <c r="A2617" t="s">
        <v>12975</v>
      </c>
      <c r="B2617" t="s">
        <v>12976</v>
      </c>
      <c r="C2617" t="s">
        <v>12977</v>
      </c>
      <c r="D2617" s="5">
        <v>44798</v>
      </c>
      <c r="E2617" s="5">
        <v>44715</v>
      </c>
      <c r="F2617" t="s">
        <v>753</v>
      </c>
      <c r="G2617" t="s">
        <v>12978</v>
      </c>
      <c r="H2617" t="s">
        <v>755</v>
      </c>
      <c r="J2617" t="s">
        <v>756</v>
      </c>
      <c r="K2617" t="s">
        <v>756</v>
      </c>
      <c r="L2617" t="s">
        <v>756</v>
      </c>
      <c r="M2617" t="s">
        <v>756</v>
      </c>
      <c r="N2617" t="s">
        <v>756</v>
      </c>
      <c r="O2617" t="s">
        <v>756</v>
      </c>
      <c r="P2617" t="s">
        <v>758</v>
      </c>
      <c r="Q2617" t="s">
        <v>759</v>
      </c>
      <c r="R2617" t="s">
        <v>759</v>
      </c>
      <c r="S2617" t="s">
        <v>757</v>
      </c>
      <c r="T2617" t="s">
        <v>757</v>
      </c>
      <c r="U2617" t="s">
        <v>757</v>
      </c>
      <c r="V2617" t="s">
        <v>756</v>
      </c>
      <c r="W2617" t="s">
        <v>768</v>
      </c>
      <c r="X2617" t="s">
        <v>12979</v>
      </c>
      <c r="Y2617" t="str">
        <f t="shared" si="560"/>
        <v>junio</v>
      </c>
      <c r="Z2617">
        <f>YEAR(BD_PONDERACIONES[[#This Row],[Fecha Ejecución del Ticket]])</f>
        <v>2022</v>
      </c>
      <c r="AA2617" t="str">
        <f t="shared" si="561"/>
        <v>agosto</v>
      </c>
      <c r="AB2617">
        <f>YEAR(BD_PONDERACIONES[[#This Row],[Fecha de Inspección]])</f>
        <v>2022</v>
      </c>
      <c r="AC2617">
        <f t="shared" si="562"/>
        <v>0.5</v>
      </c>
      <c r="AD2617">
        <f t="shared" si="563"/>
        <v>0.5</v>
      </c>
      <c r="AE2617">
        <f t="shared" si="564"/>
        <v>0.5</v>
      </c>
      <c r="AF2617">
        <f t="shared" si="565"/>
        <v>0.5</v>
      </c>
      <c r="AG2617">
        <f t="shared" si="566"/>
        <v>0.5</v>
      </c>
      <c r="AH2617">
        <f t="shared" si="567"/>
        <v>0.5</v>
      </c>
      <c r="AI2617">
        <f t="shared" si="568"/>
        <v>0.25</v>
      </c>
      <c r="AJ2617">
        <f t="shared" si="569"/>
        <v>0.25</v>
      </c>
      <c r="AK2617">
        <f t="shared" si="570"/>
        <v>0.5</v>
      </c>
      <c r="AL2617">
        <f t="shared" si="571"/>
        <v>0.5</v>
      </c>
      <c r="AM2617">
        <f t="shared" si="572"/>
        <v>0.17499999999999999</v>
      </c>
      <c r="AN2617" s="6">
        <f t="shared" si="573"/>
        <v>0.93500000000000005</v>
      </c>
      <c r="AO2617" t="str">
        <f>VLOOKUP(BD_PONDERACIONES[[#This Row],[Comuna]],Tabla3[#All],2,0)</f>
        <v>Florida</v>
      </c>
    </row>
    <row r="2618" spans="1:41" x14ac:dyDescent="0.35">
      <c r="A2618" t="s">
        <v>12980</v>
      </c>
      <c r="B2618" t="s">
        <v>12981</v>
      </c>
      <c r="C2618" t="s">
        <v>12982</v>
      </c>
      <c r="D2618" s="5">
        <v>44798</v>
      </c>
      <c r="E2618" s="5">
        <v>44723</v>
      </c>
      <c r="F2618" t="s">
        <v>753</v>
      </c>
      <c r="G2618" t="s">
        <v>12983</v>
      </c>
      <c r="H2618" t="s">
        <v>755</v>
      </c>
      <c r="J2618" t="s">
        <v>756</v>
      </c>
      <c r="K2618" t="s">
        <v>756</v>
      </c>
      <c r="L2618" t="s">
        <v>757</v>
      </c>
      <c r="M2618" t="s">
        <v>757</v>
      </c>
      <c r="N2618" t="s">
        <v>756</v>
      </c>
      <c r="O2618" t="s">
        <v>756</v>
      </c>
      <c r="P2618" t="s">
        <v>758</v>
      </c>
      <c r="Q2618" t="s">
        <v>759</v>
      </c>
      <c r="R2618" t="s">
        <v>759</v>
      </c>
      <c r="S2618" t="s">
        <v>757</v>
      </c>
      <c r="T2618" t="s">
        <v>757</v>
      </c>
      <c r="U2618" t="s">
        <v>757</v>
      </c>
      <c r="V2618" t="s">
        <v>756</v>
      </c>
      <c r="W2618" t="s">
        <v>768</v>
      </c>
      <c r="X2618" t="s">
        <v>12984</v>
      </c>
      <c r="Y2618" t="str">
        <f t="shared" si="560"/>
        <v>junio</v>
      </c>
      <c r="Z2618">
        <f>YEAR(BD_PONDERACIONES[[#This Row],[Fecha Ejecución del Ticket]])</f>
        <v>2022</v>
      </c>
      <c r="AA2618" t="str">
        <f t="shared" si="561"/>
        <v>agosto</v>
      </c>
      <c r="AB2618">
        <f>YEAR(BD_PONDERACIONES[[#This Row],[Fecha de Inspección]])</f>
        <v>2022</v>
      </c>
      <c r="AC2618">
        <f t="shared" si="562"/>
        <v>0.5</v>
      </c>
      <c r="AD2618">
        <f t="shared" si="563"/>
        <v>0.5</v>
      </c>
      <c r="AE2618">
        <f t="shared" si="564"/>
        <v>0.5</v>
      </c>
      <c r="AF2618">
        <f t="shared" si="565"/>
        <v>0.5</v>
      </c>
      <c r="AG2618">
        <f t="shared" si="566"/>
        <v>0.5</v>
      </c>
      <c r="AH2618">
        <f t="shared" si="567"/>
        <v>0.5</v>
      </c>
      <c r="AI2618">
        <f t="shared" si="568"/>
        <v>0.25</v>
      </c>
      <c r="AJ2618">
        <f t="shared" si="569"/>
        <v>0.25</v>
      </c>
      <c r="AK2618">
        <f t="shared" si="570"/>
        <v>0.5</v>
      </c>
      <c r="AL2618">
        <f t="shared" si="571"/>
        <v>0.5</v>
      </c>
      <c r="AM2618">
        <f t="shared" si="572"/>
        <v>0.17499999999999999</v>
      </c>
      <c r="AN2618" s="6">
        <f t="shared" si="573"/>
        <v>0.93500000000000005</v>
      </c>
      <c r="AO2618" t="str">
        <f>VLOOKUP(BD_PONDERACIONES[[#This Row],[Comuna]],Tabla3[#All],2,0)</f>
        <v>Florida</v>
      </c>
    </row>
    <row r="2619" spans="1:41" x14ac:dyDescent="0.35">
      <c r="A2619" t="s">
        <v>12985</v>
      </c>
      <c r="B2619" t="s">
        <v>12986</v>
      </c>
      <c r="C2619" t="s">
        <v>12987</v>
      </c>
      <c r="D2619" s="5">
        <v>44798</v>
      </c>
      <c r="E2619" s="5">
        <v>44719</v>
      </c>
      <c r="F2619" t="s">
        <v>753</v>
      </c>
      <c r="G2619" t="s">
        <v>12988</v>
      </c>
      <c r="H2619" t="s">
        <v>755</v>
      </c>
      <c r="J2619" t="s">
        <v>756</v>
      </c>
      <c r="K2619" t="s">
        <v>756</v>
      </c>
      <c r="L2619" t="s">
        <v>757</v>
      </c>
      <c r="M2619" t="s">
        <v>757</v>
      </c>
      <c r="N2619" t="s">
        <v>756</v>
      </c>
      <c r="O2619" t="s">
        <v>756</v>
      </c>
      <c r="P2619" t="s">
        <v>758</v>
      </c>
      <c r="Q2619" t="s">
        <v>759</v>
      </c>
      <c r="R2619" t="s">
        <v>759</v>
      </c>
      <c r="S2619" t="s">
        <v>757</v>
      </c>
      <c r="T2619" t="s">
        <v>757</v>
      </c>
      <c r="U2619" t="s">
        <v>757</v>
      </c>
      <c r="V2619" t="s">
        <v>756</v>
      </c>
      <c r="W2619" t="s">
        <v>756</v>
      </c>
      <c r="X2619" t="s">
        <v>12989</v>
      </c>
      <c r="Y2619" t="str">
        <f t="shared" si="560"/>
        <v>junio</v>
      </c>
      <c r="Z2619">
        <f>YEAR(BD_PONDERACIONES[[#This Row],[Fecha Ejecución del Ticket]])</f>
        <v>2022</v>
      </c>
      <c r="AA2619" t="str">
        <f t="shared" si="561"/>
        <v>agosto</v>
      </c>
      <c r="AB2619">
        <f>YEAR(BD_PONDERACIONES[[#This Row],[Fecha de Inspección]])</f>
        <v>2022</v>
      </c>
      <c r="AC2619">
        <f t="shared" si="562"/>
        <v>0.5</v>
      </c>
      <c r="AD2619">
        <f t="shared" si="563"/>
        <v>0.5</v>
      </c>
      <c r="AE2619">
        <f t="shared" si="564"/>
        <v>0.5</v>
      </c>
      <c r="AF2619">
        <f t="shared" si="565"/>
        <v>0.5</v>
      </c>
      <c r="AG2619">
        <f t="shared" si="566"/>
        <v>0.5</v>
      </c>
      <c r="AH2619">
        <f t="shared" si="567"/>
        <v>0.5</v>
      </c>
      <c r="AI2619">
        <f t="shared" si="568"/>
        <v>0.25</v>
      </c>
      <c r="AJ2619">
        <f t="shared" si="569"/>
        <v>0.25</v>
      </c>
      <c r="AK2619">
        <f t="shared" si="570"/>
        <v>0.5</v>
      </c>
      <c r="AL2619">
        <f t="shared" si="571"/>
        <v>0.5</v>
      </c>
      <c r="AM2619">
        <f t="shared" si="572"/>
        <v>0.5</v>
      </c>
      <c r="AN2619" s="6">
        <f t="shared" si="573"/>
        <v>1</v>
      </c>
      <c r="AO2619" t="str">
        <f>VLOOKUP(BD_PONDERACIONES[[#This Row],[Comuna]],Tabla3[#All],2,0)</f>
        <v>Florida</v>
      </c>
    </row>
    <row r="2620" spans="1:41" x14ac:dyDescent="0.35">
      <c r="A2620" t="s">
        <v>12990</v>
      </c>
      <c r="B2620" t="s">
        <v>12991</v>
      </c>
      <c r="C2620" t="s">
        <v>12992</v>
      </c>
      <c r="D2620" s="5">
        <v>44798</v>
      </c>
      <c r="E2620" s="5">
        <v>44723</v>
      </c>
      <c r="F2620" t="s">
        <v>753</v>
      </c>
      <c r="G2620" t="s">
        <v>12993</v>
      </c>
      <c r="H2620" t="s">
        <v>755</v>
      </c>
      <c r="J2620" t="s">
        <v>756</v>
      </c>
      <c r="K2620" t="s">
        <v>756</v>
      </c>
      <c r="L2620" t="s">
        <v>757</v>
      </c>
      <c r="M2620" t="s">
        <v>757</v>
      </c>
      <c r="N2620" t="s">
        <v>756</v>
      </c>
      <c r="O2620" t="s">
        <v>756</v>
      </c>
      <c r="P2620" t="s">
        <v>758</v>
      </c>
      <c r="Q2620" t="s">
        <v>759</v>
      </c>
      <c r="R2620" t="s">
        <v>759</v>
      </c>
      <c r="S2620" t="s">
        <v>757</v>
      </c>
      <c r="T2620" t="s">
        <v>757</v>
      </c>
      <c r="U2620" t="s">
        <v>757</v>
      </c>
      <c r="V2620" t="s">
        <v>904</v>
      </c>
      <c r="W2620" t="s">
        <v>756</v>
      </c>
      <c r="X2620" t="s">
        <v>12994</v>
      </c>
      <c r="Y2620" t="str">
        <f t="shared" si="560"/>
        <v>junio</v>
      </c>
      <c r="Z2620">
        <f>YEAR(BD_PONDERACIONES[[#This Row],[Fecha Ejecución del Ticket]])</f>
        <v>2022</v>
      </c>
      <c r="AA2620" t="str">
        <f t="shared" si="561"/>
        <v>agosto</v>
      </c>
      <c r="AB2620">
        <f>YEAR(BD_PONDERACIONES[[#This Row],[Fecha de Inspección]])</f>
        <v>2022</v>
      </c>
      <c r="AC2620">
        <f t="shared" si="562"/>
        <v>0.5</v>
      </c>
      <c r="AD2620">
        <f t="shared" si="563"/>
        <v>0.5</v>
      </c>
      <c r="AE2620">
        <f t="shared" si="564"/>
        <v>0.5</v>
      </c>
      <c r="AF2620">
        <f t="shared" si="565"/>
        <v>0.5</v>
      </c>
      <c r="AG2620">
        <f t="shared" si="566"/>
        <v>0.5</v>
      </c>
      <c r="AH2620">
        <f t="shared" si="567"/>
        <v>0.5</v>
      </c>
      <c r="AI2620">
        <f t="shared" si="568"/>
        <v>0.25</v>
      </c>
      <c r="AJ2620">
        <f t="shared" si="569"/>
        <v>0.25</v>
      </c>
      <c r="AK2620">
        <f t="shared" si="570"/>
        <v>0.5</v>
      </c>
      <c r="AL2620">
        <f t="shared" si="571"/>
        <v>0.32500000000000001</v>
      </c>
      <c r="AM2620">
        <f t="shared" si="572"/>
        <v>0.5</v>
      </c>
      <c r="AN2620" s="6">
        <f t="shared" si="573"/>
        <v>0.96500000000000008</v>
      </c>
      <c r="AO2620" t="str">
        <f>VLOOKUP(BD_PONDERACIONES[[#This Row],[Comuna]],Tabla3[#All],2,0)</f>
        <v>Florida</v>
      </c>
    </row>
    <row r="2621" spans="1:41" x14ac:dyDescent="0.35">
      <c r="A2621" t="s">
        <v>12995</v>
      </c>
      <c r="B2621" t="s">
        <v>12996</v>
      </c>
      <c r="C2621" t="s">
        <v>12997</v>
      </c>
      <c r="D2621" s="5">
        <v>44798</v>
      </c>
      <c r="E2621" s="5">
        <v>44741</v>
      </c>
      <c r="F2621" t="s">
        <v>763</v>
      </c>
      <c r="G2621" t="s">
        <v>12998</v>
      </c>
      <c r="H2621" t="s">
        <v>755</v>
      </c>
      <c r="J2621" t="s">
        <v>756</v>
      </c>
      <c r="K2621" t="s">
        <v>756</v>
      </c>
      <c r="L2621" t="s">
        <v>757</v>
      </c>
      <c r="M2621" t="s">
        <v>757</v>
      </c>
      <c r="N2621" t="s">
        <v>756</v>
      </c>
      <c r="O2621" t="s">
        <v>756</v>
      </c>
      <c r="P2621" t="s">
        <v>758</v>
      </c>
      <c r="Q2621" t="s">
        <v>759</v>
      </c>
      <c r="R2621" t="s">
        <v>759</v>
      </c>
      <c r="S2621" t="s">
        <v>757</v>
      </c>
      <c r="T2621" t="s">
        <v>757</v>
      </c>
      <c r="U2621" t="s">
        <v>757</v>
      </c>
      <c r="V2621" t="s">
        <v>756</v>
      </c>
      <c r="W2621" t="s">
        <v>756</v>
      </c>
      <c r="X2621" t="s">
        <v>12999</v>
      </c>
      <c r="Y2621" t="str">
        <f t="shared" si="560"/>
        <v>junio</v>
      </c>
      <c r="Z2621">
        <f>YEAR(BD_PONDERACIONES[[#This Row],[Fecha Ejecución del Ticket]])</f>
        <v>2022</v>
      </c>
      <c r="AA2621" t="str">
        <f t="shared" si="561"/>
        <v>agosto</v>
      </c>
      <c r="AB2621">
        <f>YEAR(BD_PONDERACIONES[[#This Row],[Fecha de Inspección]])</f>
        <v>2022</v>
      </c>
      <c r="AC2621">
        <f t="shared" si="562"/>
        <v>0.5</v>
      </c>
      <c r="AD2621">
        <f t="shared" si="563"/>
        <v>0.5</v>
      </c>
      <c r="AE2621">
        <f t="shared" si="564"/>
        <v>0.5</v>
      </c>
      <c r="AF2621">
        <f t="shared" si="565"/>
        <v>0.5</v>
      </c>
      <c r="AG2621">
        <f t="shared" si="566"/>
        <v>0.5</v>
      </c>
      <c r="AH2621">
        <f t="shared" si="567"/>
        <v>0.5</v>
      </c>
      <c r="AI2621">
        <f t="shared" si="568"/>
        <v>0.25</v>
      </c>
      <c r="AJ2621">
        <f t="shared" si="569"/>
        <v>0.25</v>
      </c>
      <c r="AK2621">
        <f t="shared" si="570"/>
        <v>0.5</v>
      </c>
      <c r="AL2621">
        <f t="shared" si="571"/>
        <v>0.5</v>
      </c>
      <c r="AM2621">
        <f t="shared" si="572"/>
        <v>0.5</v>
      </c>
      <c r="AN2621" s="6">
        <f t="shared" si="573"/>
        <v>1</v>
      </c>
      <c r="AO2621" t="str">
        <f>VLOOKUP(BD_PONDERACIONES[[#This Row],[Comuna]],Tabla3[#All],2,0)</f>
        <v>Florida</v>
      </c>
    </row>
    <row r="2622" spans="1:41" x14ac:dyDescent="0.35">
      <c r="A2622" t="s">
        <v>13000</v>
      </c>
      <c r="B2622" t="s">
        <v>13001</v>
      </c>
      <c r="C2622" t="s">
        <v>13002</v>
      </c>
      <c r="D2622" s="5">
        <v>44798</v>
      </c>
      <c r="E2622" s="5">
        <v>44713</v>
      </c>
      <c r="F2622" t="s">
        <v>753</v>
      </c>
      <c r="G2622" t="s">
        <v>13003</v>
      </c>
      <c r="H2622" t="s">
        <v>755</v>
      </c>
      <c r="J2622" t="s">
        <v>756</v>
      </c>
      <c r="K2622" t="s">
        <v>756</v>
      </c>
      <c r="L2622" t="s">
        <v>773</v>
      </c>
      <c r="M2622" t="s">
        <v>773</v>
      </c>
      <c r="N2622" t="s">
        <v>756</v>
      </c>
      <c r="O2622" t="s">
        <v>756</v>
      </c>
      <c r="P2622" t="s">
        <v>758</v>
      </c>
      <c r="Q2622" t="s">
        <v>759</v>
      </c>
      <c r="R2622" t="s">
        <v>759</v>
      </c>
      <c r="S2622" t="s">
        <v>757</v>
      </c>
      <c r="T2622" t="s">
        <v>757</v>
      </c>
      <c r="U2622" t="s">
        <v>757</v>
      </c>
      <c r="V2622" t="s">
        <v>768</v>
      </c>
      <c r="W2622" t="s">
        <v>768</v>
      </c>
      <c r="X2622" t="s">
        <v>13004</v>
      </c>
      <c r="Y2622" t="str">
        <f t="shared" si="560"/>
        <v>junio</v>
      </c>
      <c r="Z2622">
        <f>YEAR(BD_PONDERACIONES[[#This Row],[Fecha Ejecución del Ticket]])</f>
        <v>2022</v>
      </c>
      <c r="AA2622" t="str">
        <f t="shared" si="561"/>
        <v>agosto</v>
      </c>
      <c r="AB2622">
        <f>YEAR(BD_PONDERACIONES[[#This Row],[Fecha de Inspección]])</f>
        <v>2022</v>
      </c>
      <c r="AC2622">
        <f t="shared" si="562"/>
        <v>0.5</v>
      </c>
      <c r="AD2622">
        <f t="shared" si="563"/>
        <v>0.5</v>
      </c>
      <c r="AE2622">
        <f t="shared" si="564"/>
        <v>0</v>
      </c>
      <c r="AF2622">
        <f t="shared" si="565"/>
        <v>0</v>
      </c>
      <c r="AG2622">
        <f t="shared" si="566"/>
        <v>0.5</v>
      </c>
      <c r="AH2622">
        <f t="shared" si="567"/>
        <v>0.5</v>
      </c>
      <c r="AI2622">
        <f t="shared" si="568"/>
        <v>0.25</v>
      </c>
      <c r="AJ2622">
        <f t="shared" si="569"/>
        <v>0.25</v>
      </c>
      <c r="AK2622">
        <f t="shared" si="570"/>
        <v>0.5</v>
      </c>
      <c r="AL2622">
        <f t="shared" si="571"/>
        <v>0.17499999999999999</v>
      </c>
      <c r="AM2622">
        <f t="shared" si="572"/>
        <v>0.17499999999999999</v>
      </c>
      <c r="AN2622" s="6">
        <f t="shared" si="573"/>
        <v>0.56999999999999995</v>
      </c>
      <c r="AO2622" t="str">
        <f>VLOOKUP(BD_PONDERACIONES[[#This Row],[Comuna]],Tabla3[#All],2,0)</f>
        <v>Florida</v>
      </c>
    </row>
    <row r="2623" spans="1:41" x14ac:dyDescent="0.35">
      <c r="A2623" t="s">
        <v>13005</v>
      </c>
      <c r="B2623" t="s">
        <v>13006</v>
      </c>
      <c r="C2623" t="s">
        <v>13007</v>
      </c>
      <c r="D2623" s="5">
        <v>44798</v>
      </c>
      <c r="E2623" s="5">
        <v>44715</v>
      </c>
      <c r="F2623" t="s">
        <v>753</v>
      </c>
      <c r="G2623" t="s">
        <v>13008</v>
      </c>
      <c r="H2623" t="s">
        <v>755</v>
      </c>
      <c r="J2623" t="s">
        <v>756</v>
      </c>
      <c r="K2623" t="s">
        <v>756</v>
      </c>
      <c r="L2623" t="s">
        <v>757</v>
      </c>
      <c r="M2623" t="s">
        <v>757</v>
      </c>
      <c r="N2623" t="s">
        <v>756</v>
      </c>
      <c r="O2623" t="s">
        <v>756</v>
      </c>
      <c r="P2623" t="s">
        <v>765</v>
      </c>
      <c r="Q2623" t="s">
        <v>759</v>
      </c>
      <c r="R2623" t="s">
        <v>759</v>
      </c>
      <c r="S2623" t="s">
        <v>757</v>
      </c>
      <c r="T2623" t="s">
        <v>757</v>
      </c>
      <c r="U2623" t="s">
        <v>757</v>
      </c>
      <c r="V2623" t="s">
        <v>756</v>
      </c>
      <c r="W2623" t="s">
        <v>756</v>
      </c>
      <c r="X2623" t="s">
        <v>13009</v>
      </c>
      <c r="Y2623" t="str">
        <f t="shared" si="560"/>
        <v>junio</v>
      </c>
      <c r="Z2623">
        <f>YEAR(BD_PONDERACIONES[[#This Row],[Fecha Ejecución del Ticket]])</f>
        <v>2022</v>
      </c>
      <c r="AA2623" t="str">
        <f t="shared" si="561"/>
        <v>agosto</v>
      </c>
      <c r="AB2623">
        <f>YEAR(BD_PONDERACIONES[[#This Row],[Fecha de Inspección]])</f>
        <v>2022</v>
      </c>
      <c r="AC2623">
        <f t="shared" si="562"/>
        <v>0.5</v>
      </c>
      <c r="AD2623">
        <f t="shared" si="563"/>
        <v>0.5</v>
      </c>
      <c r="AE2623">
        <f t="shared" si="564"/>
        <v>0.5</v>
      </c>
      <c r="AF2623">
        <f t="shared" si="565"/>
        <v>0.5</v>
      </c>
      <c r="AG2623">
        <f t="shared" si="566"/>
        <v>0.5</v>
      </c>
      <c r="AH2623">
        <f t="shared" si="567"/>
        <v>0.5</v>
      </c>
      <c r="AI2623">
        <f t="shared" si="568"/>
        <v>0.25</v>
      </c>
      <c r="AJ2623">
        <f t="shared" si="569"/>
        <v>0.25</v>
      </c>
      <c r="AK2623">
        <f t="shared" si="570"/>
        <v>0.5</v>
      </c>
      <c r="AL2623">
        <f t="shared" si="571"/>
        <v>0.5</v>
      </c>
      <c r="AM2623">
        <f t="shared" si="572"/>
        <v>0.5</v>
      </c>
      <c r="AN2623" s="6">
        <f t="shared" si="573"/>
        <v>1</v>
      </c>
      <c r="AO2623" t="str">
        <f>VLOOKUP(BD_PONDERACIONES[[#This Row],[Comuna]],Tabla3[#All],2,0)</f>
        <v>Florida</v>
      </c>
    </row>
    <row r="2624" spans="1:41" x14ac:dyDescent="0.35">
      <c r="A2624" t="s">
        <v>13010</v>
      </c>
      <c r="B2624" t="s">
        <v>13011</v>
      </c>
      <c r="C2624" t="s">
        <v>13012</v>
      </c>
      <c r="D2624" s="5">
        <v>44798</v>
      </c>
      <c r="E2624" s="5">
        <v>44715</v>
      </c>
      <c r="F2624" t="s">
        <v>753</v>
      </c>
      <c r="G2624" t="s">
        <v>13013</v>
      </c>
      <c r="H2624" t="s">
        <v>755</v>
      </c>
      <c r="J2624" t="s">
        <v>756</v>
      </c>
      <c r="K2624" t="s">
        <v>756</v>
      </c>
      <c r="L2624" t="s">
        <v>757</v>
      </c>
      <c r="M2624" t="s">
        <v>757</v>
      </c>
      <c r="N2624" t="s">
        <v>756</v>
      </c>
      <c r="O2624" t="s">
        <v>756</v>
      </c>
      <c r="P2624" t="s">
        <v>758</v>
      </c>
      <c r="Q2624" t="s">
        <v>759</v>
      </c>
      <c r="R2624" t="s">
        <v>759</v>
      </c>
      <c r="S2624" t="s">
        <v>757</v>
      </c>
      <c r="T2624" t="s">
        <v>757</v>
      </c>
      <c r="U2624" t="s">
        <v>757</v>
      </c>
      <c r="V2624" t="s">
        <v>756</v>
      </c>
      <c r="W2624" t="s">
        <v>768</v>
      </c>
      <c r="X2624" t="s">
        <v>13014</v>
      </c>
      <c r="Y2624" t="str">
        <f t="shared" si="560"/>
        <v>junio</v>
      </c>
      <c r="Z2624">
        <f>YEAR(BD_PONDERACIONES[[#This Row],[Fecha Ejecución del Ticket]])</f>
        <v>2022</v>
      </c>
      <c r="AA2624" t="str">
        <f t="shared" si="561"/>
        <v>agosto</v>
      </c>
      <c r="AB2624">
        <f>YEAR(BD_PONDERACIONES[[#This Row],[Fecha de Inspección]])</f>
        <v>2022</v>
      </c>
      <c r="AC2624">
        <f t="shared" si="562"/>
        <v>0.5</v>
      </c>
      <c r="AD2624">
        <f t="shared" si="563"/>
        <v>0.5</v>
      </c>
      <c r="AE2624">
        <f t="shared" si="564"/>
        <v>0.5</v>
      </c>
      <c r="AF2624">
        <f t="shared" si="565"/>
        <v>0.5</v>
      </c>
      <c r="AG2624">
        <f t="shared" si="566"/>
        <v>0.5</v>
      </c>
      <c r="AH2624">
        <f t="shared" si="567"/>
        <v>0.5</v>
      </c>
      <c r="AI2624">
        <f t="shared" si="568"/>
        <v>0.25</v>
      </c>
      <c r="AJ2624">
        <f t="shared" si="569"/>
        <v>0.25</v>
      </c>
      <c r="AK2624">
        <f t="shared" si="570"/>
        <v>0.5</v>
      </c>
      <c r="AL2624">
        <f t="shared" si="571"/>
        <v>0.5</v>
      </c>
      <c r="AM2624">
        <f t="shared" si="572"/>
        <v>0.17499999999999999</v>
      </c>
      <c r="AN2624" s="6">
        <f t="shared" si="573"/>
        <v>0.93500000000000005</v>
      </c>
      <c r="AO2624" t="str">
        <f>VLOOKUP(BD_PONDERACIONES[[#This Row],[Comuna]],Tabla3[#All],2,0)</f>
        <v>Florida</v>
      </c>
    </row>
    <row r="2625" spans="1:41" x14ac:dyDescent="0.35">
      <c r="A2625" t="s">
        <v>13015</v>
      </c>
      <c r="B2625" t="s">
        <v>13016</v>
      </c>
      <c r="C2625" t="s">
        <v>13017</v>
      </c>
      <c r="D2625" s="5">
        <v>44798</v>
      </c>
      <c r="E2625" s="5">
        <v>44718</v>
      </c>
      <c r="F2625" t="s">
        <v>753</v>
      </c>
      <c r="G2625" t="s">
        <v>13018</v>
      </c>
      <c r="H2625" t="s">
        <v>755</v>
      </c>
      <c r="J2625" t="s">
        <v>756</v>
      </c>
      <c r="K2625" t="s">
        <v>756</v>
      </c>
      <c r="L2625" t="s">
        <v>757</v>
      </c>
      <c r="M2625" t="s">
        <v>757</v>
      </c>
      <c r="N2625" t="s">
        <v>756</v>
      </c>
      <c r="O2625" t="s">
        <v>756</v>
      </c>
      <c r="P2625" t="s">
        <v>758</v>
      </c>
      <c r="Q2625" t="s">
        <v>759</v>
      </c>
      <c r="R2625" t="s">
        <v>759</v>
      </c>
      <c r="S2625" t="s">
        <v>757</v>
      </c>
      <c r="T2625" t="s">
        <v>757</v>
      </c>
      <c r="U2625" t="s">
        <v>757</v>
      </c>
      <c r="V2625" t="s">
        <v>904</v>
      </c>
      <c r="W2625" t="s">
        <v>756</v>
      </c>
      <c r="X2625" t="s">
        <v>13019</v>
      </c>
      <c r="Y2625" t="str">
        <f t="shared" si="560"/>
        <v>junio</v>
      </c>
      <c r="Z2625">
        <f>YEAR(BD_PONDERACIONES[[#This Row],[Fecha Ejecución del Ticket]])</f>
        <v>2022</v>
      </c>
      <c r="AA2625" t="str">
        <f t="shared" si="561"/>
        <v>agosto</v>
      </c>
      <c r="AB2625">
        <f>YEAR(BD_PONDERACIONES[[#This Row],[Fecha de Inspección]])</f>
        <v>2022</v>
      </c>
      <c r="AC2625">
        <f t="shared" si="562"/>
        <v>0.5</v>
      </c>
      <c r="AD2625">
        <f t="shared" si="563"/>
        <v>0.5</v>
      </c>
      <c r="AE2625">
        <f t="shared" si="564"/>
        <v>0.5</v>
      </c>
      <c r="AF2625">
        <f t="shared" si="565"/>
        <v>0.5</v>
      </c>
      <c r="AG2625">
        <f t="shared" si="566"/>
        <v>0.5</v>
      </c>
      <c r="AH2625">
        <f t="shared" si="567"/>
        <v>0.5</v>
      </c>
      <c r="AI2625">
        <f t="shared" si="568"/>
        <v>0.25</v>
      </c>
      <c r="AJ2625">
        <f t="shared" si="569"/>
        <v>0.25</v>
      </c>
      <c r="AK2625">
        <f t="shared" si="570"/>
        <v>0.5</v>
      </c>
      <c r="AL2625">
        <f t="shared" si="571"/>
        <v>0.32500000000000001</v>
      </c>
      <c r="AM2625">
        <f t="shared" si="572"/>
        <v>0.5</v>
      </c>
      <c r="AN2625" s="6">
        <f t="shared" si="573"/>
        <v>0.96500000000000008</v>
      </c>
      <c r="AO2625" t="str">
        <f>VLOOKUP(BD_PONDERACIONES[[#This Row],[Comuna]],Tabla3[#All],2,0)</f>
        <v>Florida</v>
      </c>
    </row>
    <row r="2626" spans="1:41" x14ac:dyDescent="0.35">
      <c r="A2626" t="s">
        <v>13020</v>
      </c>
      <c r="B2626" t="s">
        <v>13021</v>
      </c>
      <c r="C2626" t="s">
        <v>13022</v>
      </c>
      <c r="D2626" s="5">
        <v>44798</v>
      </c>
      <c r="E2626" s="5">
        <v>44741</v>
      </c>
      <c r="F2626" t="s">
        <v>763</v>
      </c>
      <c r="G2626" t="s">
        <v>13023</v>
      </c>
      <c r="H2626" t="s">
        <v>755</v>
      </c>
      <c r="J2626" t="s">
        <v>756</v>
      </c>
      <c r="K2626" t="s">
        <v>756</v>
      </c>
      <c r="L2626" t="s">
        <v>773</v>
      </c>
      <c r="M2626" t="s">
        <v>773</v>
      </c>
      <c r="N2626" t="s">
        <v>756</v>
      </c>
      <c r="O2626" t="s">
        <v>756</v>
      </c>
      <c r="P2626" t="s">
        <v>758</v>
      </c>
      <c r="Q2626" t="s">
        <v>759</v>
      </c>
      <c r="R2626" t="s">
        <v>759</v>
      </c>
      <c r="S2626" t="s">
        <v>757</v>
      </c>
      <c r="T2626" t="s">
        <v>757</v>
      </c>
      <c r="U2626" t="s">
        <v>757</v>
      </c>
      <c r="V2626" t="s">
        <v>756</v>
      </c>
      <c r="W2626" t="s">
        <v>768</v>
      </c>
      <c r="X2626" t="s">
        <v>12043</v>
      </c>
      <c r="Y2626" t="str">
        <f t="shared" ref="Y2626:Y2664" si="574">TEXT(E2626,"MMMM")</f>
        <v>junio</v>
      </c>
      <c r="Z2626">
        <f>YEAR(BD_PONDERACIONES[[#This Row],[Fecha Ejecución del Ticket]])</f>
        <v>2022</v>
      </c>
      <c r="AA2626" t="str">
        <f t="shared" ref="AA2626:AA2689" si="575">TEXT(D2626,"MMMM")</f>
        <v>agosto</v>
      </c>
      <c r="AB2626">
        <f>YEAR(BD_PONDERACIONES[[#This Row],[Fecha de Inspección]])</f>
        <v>2022</v>
      </c>
      <c r="AC2626">
        <f t="shared" ref="AC2626:AC2689" si="576">IF(OR(J2626="Cumple",J2626="No Aplica"),0.5,0)</f>
        <v>0.5</v>
      </c>
      <c r="AD2626">
        <f t="shared" ref="AD2626:AD2689" si="577">IF(OR(K2626="CUMPLE",K2626="No Aplica"),0.5,0)</f>
        <v>0.5</v>
      </c>
      <c r="AE2626">
        <f t="shared" ref="AE2626:AE2689" si="578">IF(OR(L2626="CUMPLE",L2626="No Aplica"),0.5,0)</f>
        <v>0</v>
      </c>
      <c r="AF2626">
        <f t="shared" ref="AF2626:AF2689" si="579">IF(OR(M2626="CUMPLE",M2626="No Aplica"),0.5,0)</f>
        <v>0</v>
      </c>
      <c r="AG2626">
        <f t="shared" ref="AG2626:AG2689" si="580">IF(OR(N2626="CUMPLE",N2626="No Aplica"),0.5,IF(N2626="Cumple Mayormente",0.325,IF(N2626="Cumple Parcialmente",0.175,0)))</f>
        <v>0.5</v>
      </c>
      <c r="AH2626">
        <f t="shared" ref="AH2626:AH2689" si="581">IF(OR(O2626="CUMPLE",O2626="No Aplica"),0.5,IF(O2626="Cumple Mayormente",0.325,IF(O2626="Cumple Parcialmente",0.175,0)))</f>
        <v>0.5</v>
      </c>
      <c r="AI2626">
        <f t="shared" ref="AI2626:AI2689" si="582">IF(OR(S2626="CUMPLE",S2626="No Aplica"),0.25,IF(S2626="Cumple Mayormente",0.1625,IF(S2626="Cumple Parcialmente",0.0875,0)))</f>
        <v>0.25</v>
      </c>
      <c r="AJ2626">
        <f t="shared" ref="AJ2626:AJ2689" si="583">IF(OR(T2626="CUMPLE",T2626="No Aplica"),0.25,IF(T2626="Cumple Mayormente",0.1625,IF(T2626="Cumple Parcialmente",0.0875,0)))</f>
        <v>0.25</v>
      </c>
      <c r="AK2626">
        <f t="shared" ref="AK2626:AK2689" si="584">IF(OR(U2626="CUMPLE",U2626="No Aplica"),0.5,IF(U2626="Cumple Mayormente",0.325,IF(U2626="Cumple Parcialmente",0.175,0)))</f>
        <v>0.5</v>
      </c>
      <c r="AL2626">
        <f t="shared" ref="AL2626:AL2689" si="585">IF(OR(V2626="CUMPLE",V2626="No Aplica"),0.5,IF(V2626="Cumple Mayormente",0.325,IF(V2626="Cumple Parcialmente",0.175,0)))</f>
        <v>0.5</v>
      </c>
      <c r="AM2626">
        <f t="shared" ref="AM2626:AM2689" si="586">IF(OR(W2626="CUMPLE",W2626="No Aplica"),0.5,IF(W2626="Cumple Mayormente",0.325,IF(W2626="Cumple Parcialmente",0.175,0)))</f>
        <v>0.17499999999999999</v>
      </c>
      <c r="AN2626" s="6">
        <f t="shared" ref="AN2626:AN2664" si="587">((AC2626+AD2626)*0.2)+((AE2626+AF2626)*0.3)+((AG2626+AH2626)*0.15)+((AI2626+AJ2626+AK2626)*0.15)+((AL2626+AM2626)*0.2)</f>
        <v>0.63500000000000001</v>
      </c>
      <c r="AO2626" t="str">
        <f>VLOOKUP(BD_PONDERACIONES[[#This Row],[Comuna]],Tabla3[#All],2,0)</f>
        <v>Florida</v>
      </c>
    </row>
    <row r="2627" spans="1:41" x14ac:dyDescent="0.35">
      <c r="A2627" t="s">
        <v>13024</v>
      </c>
      <c r="B2627" t="s">
        <v>13025</v>
      </c>
      <c r="C2627" t="s">
        <v>13026</v>
      </c>
      <c r="D2627" s="5">
        <v>44798</v>
      </c>
      <c r="E2627" s="5">
        <v>44741</v>
      </c>
      <c r="F2627" t="s">
        <v>763</v>
      </c>
      <c r="G2627" t="s">
        <v>13027</v>
      </c>
      <c r="H2627" t="s">
        <v>755</v>
      </c>
      <c r="J2627" t="s">
        <v>756</v>
      </c>
      <c r="K2627" t="s">
        <v>756</v>
      </c>
      <c r="L2627" t="s">
        <v>773</v>
      </c>
      <c r="M2627" t="s">
        <v>773</v>
      </c>
      <c r="N2627" t="s">
        <v>756</v>
      </c>
      <c r="O2627" t="s">
        <v>756</v>
      </c>
      <c r="P2627" t="s">
        <v>758</v>
      </c>
      <c r="Q2627" t="s">
        <v>759</v>
      </c>
      <c r="R2627" t="s">
        <v>759</v>
      </c>
      <c r="S2627" t="s">
        <v>757</v>
      </c>
      <c r="T2627" t="s">
        <v>757</v>
      </c>
      <c r="U2627" t="s">
        <v>757</v>
      </c>
      <c r="V2627" t="s">
        <v>756</v>
      </c>
      <c r="W2627" t="s">
        <v>756</v>
      </c>
      <c r="X2627" t="s">
        <v>13028</v>
      </c>
      <c r="Y2627" t="str">
        <f t="shared" si="574"/>
        <v>junio</v>
      </c>
      <c r="Z2627">
        <f>YEAR(BD_PONDERACIONES[[#This Row],[Fecha Ejecución del Ticket]])</f>
        <v>2022</v>
      </c>
      <c r="AA2627" t="str">
        <f t="shared" si="575"/>
        <v>agosto</v>
      </c>
      <c r="AB2627">
        <f>YEAR(BD_PONDERACIONES[[#This Row],[Fecha de Inspección]])</f>
        <v>2022</v>
      </c>
      <c r="AC2627">
        <f t="shared" si="576"/>
        <v>0.5</v>
      </c>
      <c r="AD2627">
        <f t="shared" si="577"/>
        <v>0.5</v>
      </c>
      <c r="AE2627">
        <f t="shared" si="578"/>
        <v>0</v>
      </c>
      <c r="AF2627">
        <f t="shared" si="579"/>
        <v>0</v>
      </c>
      <c r="AG2627">
        <f t="shared" si="580"/>
        <v>0.5</v>
      </c>
      <c r="AH2627">
        <f t="shared" si="581"/>
        <v>0.5</v>
      </c>
      <c r="AI2627">
        <f t="shared" si="582"/>
        <v>0.25</v>
      </c>
      <c r="AJ2627">
        <f t="shared" si="583"/>
        <v>0.25</v>
      </c>
      <c r="AK2627">
        <f t="shared" si="584"/>
        <v>0.5</v>
      </c>
      <c r="AL2627">
        <f t="shared" si="585"/>
        <v>0.5</v>
      </c>
      <c r="AM2627">
        <f t="shared" si="586"/>
        <v>0.5</v>
      </c>
      <c r="AN2627" s="6">
        <f t="shared" si="587"/>
        <v>0.7</v>
      </c>
      <c r="AO2627" t="str">
        <f>VLOOKUP(BD_PONDERACIONES[[#This Row],[Comuna]],Tabla3[#All],2,0)</f>
        <v>Florida</v>
      </c>
    </row>
    <row r="2628" spans="1:41" x14ac:dyDescent="0.35">
      <c r="A2628" t="s">
        <v>13029</v>
      </c>
      <c r="B2628" t="s">
        <v>13030</v>
      </c>
      <c r="C2628" t="s">
        <v>13031</v>
      </c>
      <c r="D2628" s="5">
        <v>44798</v>
      </c>
      <c r="E2628" s="5">
        <v>44742</v>
      </c>
      <c r="F2628" t="s">
        <v>763</v>
      </c>
      <c r="G2628" t="s">
        <v>13032</v>
      </c>
      <c r="H2628" t="s">
        <v>755</v>
      </c>
      <c r="J2628" t="s">
        <v>756</v>
      </c>
      <c r="K2628" t="s">
        <v>756</v>
      </c>
      <c r="L2628" t="s">
        <v>757</v>
      </c>
      <c r="M2628" t="s">
        <v>757</v>
      </c>
      <c r="N2628" t="s">
        <v>756</v>
      </c>
      <c r="O2628" t="s">
        <v>756</v>
      </c>
      <c r="P2628" t="s">
        <v>758</v>
      </c>
      <c r="Q2628" t="s">
        <v>759</v>
      </c>
      <c r="R2628" t="s">
        <v>759</v>
      </c>
      <c r="S2628" t="s">
        <v>757</v>
      </c>
      <c r="T2628" t="s">
        <v>757</v>
      </c>
      <c r="U2628" t="s">
        <v>757</v>
      </c>
      <c r="V2628" t="s">
        <v>756</v>
      </c>
      <c r="W2628" t="s">
        <v>768</v>
      </c>
      <c r="X2628" t="s">
        <v>13033</v>
      </c>
      <c r="Y2628" t="str">
        <f t="shared" si="574"/>
        <v>junio</v>
      </c>
      <c r="Z2628">
        <f>YEAR(BD_PONDERACIONES[[#This Row],[Fecha Ejecución del Ticket]])</f>
        <v>2022</v>
      </c>
      <c r="AA2628" t="str">
        <f t="shared" si="575"/>
        <v>agosto</v>
      </c>
      <c r="AB2628">
        <f>YEAR(BD_PONDERACIONES[[#This Row],[Fecha de Inspección]])</f>
        <v>2022</v>
      </c>
      <c r="AC2628">
        <f t="shared" si="576"/>
        <v>0.5</v>
      </c>
      <c r="AD2628">
        <f t="shared" si="577"/>
        <v>0.5</v>
      </c>
      <c r="AE2628">
        <f t="shared" si="578"/>
        <v>0.5</v>
      </c>
      <c r="AF2628">
        <f t="shared" si="579"/>
        <v>0.5</v>
      </c>
      <c r="AG2628">
        <f t="shared" si="580"/>
        <v>0.5</v>
      </c>
      <c r="AH2628">
        <f t="shared" si="581"/>
        <v>0.5</v>
      </c>
      <c r="AI2628">
        <f t="shared" si="582"/>
        <v>0.25</v>
      </c>
      <c r="AJ2628">
        <f t="shared" si="583"/>
        <v>0.25</v>
      </c>
      <c r="AK2628">
        <f t="shared" si="584"/>
        <v>0.5</v>
      </c>
      <c r="AL2628">
        <f t="shared" si="585"/>
        <v>0.5</v>
      </c>
      <c r="AM2628">
        <f t="shared" si="586"/>
        <v>0.17499999999999999</v>
      </c>
      <c r="AN2628" s="6">
        <f t="shared" si="587"/>
        <v>0.93500000000000005</v>
      </c>
      <c r="AO2628" t="str">
        <f>VLOOKUP(BD_PONDERACIONES[[#This Row],[Comuna]],Tabla3[#All],2,0)</f>
        <v>Florida</v>
      </c>
    </row>
    <row r="2629" spans="1:41" x14ac:dyDescent="0.35">
      <c r="A2629" t="s">
        <v>13034</v>
      </c>
      <c r="B2629" t="s">
        <v>13035</v>
      </c>
      <c r="C2629" t="s">
        <v>13036</v>
      </c>
      <c r="D2629" s="5">
        <v>44798</v>
      </c>
      <c r="E2629" s="5">
        <v>44741</v>
      </c>
      <c r="F2629" t="s">
        <v>763</v>
      </c>
      <c r="G2629" t="s">
        <v>13037</v>
      </c>
      <c r="H2629" t="s">
        <v>755</v>
      </c>
      <c r="J2629" t="s">
        <v>756</v>
      </c>
      <c r="K2629" t="s">
        <v>756</v>
      </c>
      <c r="L2629" t="s">
        <v>757</v>
      </c>
      <c r="M2629" t="s">
        <v>757</v>
      </c>
      <c r="N2629" t="s">
        <v>756</v>
      </c>
      <c r="O2629" t="s">
        <v>756</v>
      </c>
      <c r="P2629" t="s">
        <v>758</v>
      </c>
      <c r="Q2629" t="s">
        <v>759</v>
      </c>
      <c r="R2629" t="s">
        <v>759</v>
      </c>
      <c r="S2629" t="s">
        <v>757</v>
      </c>
      <c r="T2629" t="s">
        <v>757</v>
      </c>
      <c r="U2629" t="s">
        <v>757</v>
      </c>
      <c r="V2629" t="s">
        <v>756</v>
      </c>
      <c r="W2629" t="s">
        <v>756</v>
      </c>
      <c r="X2629" t="s">
        <v>13038</v>
      </c>
      <c r="Y2629" t="str">
        <f t="shared" si="574"/>
        <v>junio</v>
      </c>
      <c r="Z2629">
        <f>YEAR(BD_PONDERACIONES[[#This Row],[Fecha Ejecución del Ticket]])</f>
        <v>2022</v>
      </c>
      <c r="AA2629" t="str">
        <f t="shared" si="575"/>
        <v>agosto</v>
      </c>
      <c r="AB2629">
        <f>YEAR(BD_PONDERACIONES[[#This Row],[Fecha de Inspección]])</f>
        <v>2022</v>
      </c>
      <c r="AC2629">
        <f t="shared" si="576"/>
        <v>0.5</v>
      </c>
      <c r="AD2629">
        <f t="shared" si="577"/>
        <v>0.5</v>
      </c>
      <c r="AE2629">
        <f t="shared" si="578"/>
        <v>0.5</v>
      </c>
      <c r="AF2629">
        <f t="shared" si="579"/>
        <v>0.5</v>
      </c>
      <c r="AG2629">
        <f t="shared" si="580"/>
        <v>0.5</v>
      </c>
      <c r="AH2629">
        <f t="shared" si="581"/>
        <v>0.5</v>
      </c>
      <c r="AI2629">
        <f t="shared" si="582"/>
        <v>0.25</v>
      </c>
      <c r="AJ2629">
        <f t="shared" si="583"/>
        <v>0.25</v>
      </c>
      <c r="AK2629">
        <f t="shared" si="584"/>
        <v>0.5</v>
      </c>
      <c r="AL2629">
        <f t="shared" si="585"/>
        <v>0.5</v>
      </c>
      <c r="AM2629">
        <f t="shared" si="586"/>
        <v>0.5</v>
      </c>
      <c r="AN2629" s="6">
        <f t="shared" si="587"/>
        <v>1</v>
      </c>
      <c r="AO2629" t="str">
        <f>VLOOKUP(BD_PONDERACIONES[[#This Row],[Comuna]],Tabla3[#All],2,0)</f>
        <v>Florida</v>
      </c>
    </row>
    <row r="2630" spans="1:41" x14ac:dyDescent="0.35">
      <c r="A2630" t="s">
        <v>13039</v>
      </c>
      <c r="B2630" t="s">
        <v>13040</v>
      </c>
      <c r="C2630" t="s">
        <v>13041</v>
      </c>
      <c r="D2630" s="5">
        <v>44798</v>
      </c>
      <c r="E2630" s="5">
        <v>44741</v>
      </c>
      <c r="F2630" t="s">
        <v>763</v>
      </c>
      <c r="G2630" t="s">
        <v>13042</v>
      </c>
      <c r="H2630" t="s">
        <v>755</v>
      </c>
      <c r="J2630" t="s">
        <v>756</v>
      </c>
      <c r="K2630" t="s">
        <v>756</v>
      </c>
      <c r="L2630" t="s">
        <v>757</v>
      </c>
      <c r="M2630" t="s">
        <v>757</v>
      </c>
      <c r="N2630" t="s">
        <v>756</v>
      </c>
      <c r="O2630" t="s">
        <v>756</v>
      </c>
      <c r="P2630" t="s">
        <v>758</v>
      </c>
      <c r="Q2630" t="s">
        <v>759</v>
      </c>
      <c r="R2630" t="s">
        <v>759</v>
      </c>
      <c r="S2630" t="s">
        <v>757</v>
      </c>
      <c r="T2630" t="s">
        <v>757</v>
      </c>
      <c r="U2630" t="s">
        <v>757</v>
      </c>
      <c r="V2630" t="s">
        <v>756</v>
      </c>
      <c r="W2630" t="s">
        <v>768</v>
      </c>
      <c r="X2630" t="s">
        <v>13043</v>
      </c>
      <c r="Y2630" t="str">
        <f t="shared" si="574"/>
        <v>junio</v>
      </c>
      <c r="Z2630">
        <f>YEAR(BD_PONDERACIONES[[#This Row],[Fecha Ejecución del Ticket]])</f>
        <v>2022</v>
      </c>
      <c r="AA2630" t="str">
        <f t="shared" si="575"/>
        <v>agosto</v>
      </c>
      <c r="AB2630">
        <f>YEAR(BD_PONDERACIONES[[#This Row],[Fecha de Inspección]])</f>
        <v>2022</v>
      </c>
      <c r="AC2630">
        <f t="shared" si="576"/>
        <v>0.5</v>
      </c>
      <c r="AD2630">
        <f t="shared" si="577"/>
        <v>0.5</v>
      </c>
      <c r="AE2630">
        <f t="shared" si="578"/>
        <v>0.5</v>
      </c>
      <c r="AF2630">
        <f t="shared" si="579"/>
        <v>0.5</v>
      </c>
      <c r="AG2630">
        <f t="shared" si="580"/>
        <v>0.5</v>
      </c>
      <c r="AH2630">
        <f t="shared" si="581"/>
        <v>0.5</v>
      </c>
      <c r="AI2630">
        <f t="shared" si="582"/>
        <v>0.25</v>
      </c>
      <c r="AJ2630">
        <f t="shared" si="583"/>
        <v>0.25</v>
      </c>
      <c r="AK2630">
        <f t="shared" si="584"/>
        <v>0.5</v>
      </c>
      <c r="AL2630">
        <f t="shared" si="585"/>
        <v>0.5</v>
      </c>
      <c r="AM2630">
        <f t="shared" si="586"/>
        <v>0.17499999999999999</v>
      </c>
      <c r="AN2630" s="6">
        <f t="shared" si="587"/>
        <v>0.93500000000000005</v>
      </c>
      <c r="AO2630" t="str">
        <f>VLOOKUP(BD_PONDERACIONES[[#This Row],[Comuna]],Tabla3[#All],2,0)</f>
        <v>Florida</v>
      </c>
    </row>
    <row r="2631" spans="1:41" x14ac:dyDescent="0.35">
      <c r="A2631" t="s">
        <v>13044</v>
      </c>
      <c r="B2631" t="s">
        <v>13045</v>
      </c>
      <c r="C2631" t="s">
        <v>13046</v>
      </c>
      <c r="D2631" s="5">
        <v>44798</v>
      </c>
      <c r="E2631" s="5">
        <v>44741</v>
      </c>
      <c r="F2631" t="s">
        <v>763</v>
      </c>
      <c r="G2631" t="s">
        <v>13047</v>
      </c>
      <c r="H2631" t="s">
        <v>755</v>
      </c>
      <c r="J2631" t="s">
        <v>756</v>
      </c>
      <c r="K2631" t="s">
        <v>756</v>
      </c>
      <c r="L2631" t="s">
        <v>756</v>
      </c>
      <c r="M2631" t="s">
        <v>756</v>
      </c>
      <c r="N2631" t="s">
        <v>756</v>
      </c>
      <c r="O2631" t="s">
        <v>756</v>
      </c>
      <c r="P2631" t="s">
        <v>758</v>
      </c>
      <c r="Q2631" t="s">
        <v>759</v>
      </c>
      <c r="R2631" t="s">
        <v>759</v>
      </c>
      <c r="S2631" t="s">
        <v>757</v>
      </c>
      <c r="T2631" t="s">
        <v>757</v>
      </c>
      <c r="U2631" t="s">
        <v>757</v>
      </c>
      <c r="V2631" t="s">
        <v>756</v>
      </c>
      <c r="W2631" t="s">
        <v>768</v>
      </c>
      <c r="X2631" t="s">
        <v>13048</v>
      </c>
      <c r="Y2631" t="str">
        <f t="shared" si="574"/>
        <v>junio</v>
      </c>
      <c r="Z2631">
        <f>YEAR(BD_PONDERACIONES[[#This Row],[Fecha Ejecución del Ticket]])</f>
        <v>2022</v>
      </c>
      <c r="AA2631" t="str">
        <f t="shared" si="575"/>
        <v>agosto</v>
      </c>
      <c r="AB2631">
        <f>YEAR(BD_PONDERACIONES[[#This Row],[Fecha de Inspección]])</f>
        <v>2022</v>
      </c>
      <c r="AC2631">
        <f t="shared" si="576"/>
        <v>0.5</v>
      </c>
      <c r="AD2631">
        <f t="shared" si="577"/>
        <v>0.5</v>
      </c>
      <c r="AE2631">
        <f t="shared" si="578"/>
        <v>0.5</v>
      </c>
      <c r="AF2631">
        <f t="shared" si="579"/>
        <v>0.5</v>
      </c>
      <c r="AG2631">
        <f t="shared" si="580"/>
        <v>0.5</v>
      </c>
      <c r="AH2631">
        <f t="shared" si="581"/>
        <v>0.5</v>
      </c>
      <c r="AI2631">
        <f t="shared" si="582"/>
        <v>0.25</v>
      </c>
      <c r="AJ2631">
        <f t="shared" si="583"/>
        <v>0.25</v>
      </c>
      <c r="AK2631">
        <f t="shared" si="584"/>
        <v>0.5</v>
      </c>
      <c r="AL2631">
        <f t="shared" si="585"/>
        <v>0.5</v>
      </c>
      <c r="AM2631">
        <f t="shared" si="586"/>
        <v>0.17499999999999999</v>
      </c>
      <c r="AN2631" s="6">
        <f t="shared" si="587"/>
        <v>0.93500000000000005</v>
      </c>
      <c r="AO2631" t="str">
        <f>VLOOKUP(BD_PONDERACIONES[[#This Row],[Comuna]],Tabla3[#All],2,0)</f>
        <v>Florida</v>
      </c>
    </row>
    <row r="2632" spans="1:41" x14ac:dyDescent="0.35">
      <c r="A2632" t="s">
        <v>13049</v>
      </c>
      <c r="B2632" t="s">
        <v>13050</v>
      </c>
      <c r="C2632" t="s">
        <v>13051</v>
      </c>
      <c r="D2632" s="5">
        <v>44799</v>
      </c>
      <c r="E2632" s="5">
        <v>44742</v>
      </c>
      <c r="F2632" t="s">
        <v>763</v>
      </c>
      <c r="G2632" t="s">
        <v>13052</v>
      </c>
      <c r="H2632" t="s">
        <v>755</v>
      </c>
      <c r="J2632" t="s">
        <v>756</v>
      </c>
      <c r="K2632" t="s">
        <v>756</v>
      </c>
      <c r="L2632" t="s">
        <v>756</v>
      </c>
      <c r="M2632" t="s">
        <v>756</v>
      </c>
      <c r="N2632" t="s">
        <v>756</v>
      </c>
      <c r="O2632" t="s">
        <v>756</v>
      </c>
      <c r="P2632" t="s">
        <v>758</v>
      </c>
      <c r="Q2632" t="s">
        <v>759</v>
      </c>
      <c r="R2632" t="s">
        <v>759</v>
      </c>
      <c r="S2632" t="s">
        <v>757</v>
      </c>
      <c r="T2632" t="s">
        <v>757</v>
      </c>
      <c r="U2632" t="s">
        <v>757</v>
      </c>
      <c r="V2632" t="s">
        <v>756</v>
      </c>
      <c r="W2632" t="s">
        <v>756</v>
      </c>
      <c r="X2632" t="s">
        <v>13053</v>
      </c>
      <c r="Y2632" t="str">
        <f t="shared" si="574"/>
        <v>junio</v>
      </c>
      <c r="Z2632">
        <f>YEAR(BD_PONDERACIONES[[#This Row],[Fecha Ejecución del Ticket]])</f>
        <v>2022</v>
      </c>
      <c r="AA2632" t="str">
        <f t="shared" si="575"/>
        <v>agosto</v>
      </c>
      <c r="AB2632">
        <f>YEAR(BD_PONDERACIONES[[#This Row],[Fecha de Inspección]])</f>
        <v>2022</v>
      </c>
      <c r="AC2632">
        <f t="shared" si="576"/>
        <v>0.5</v>
      </c>
      <c r="AD2632">
        <f t="shared" si="577"/>
        <v>0.5</v>
      </c>
      <c r="AE2632">
        <f t="shared" si="578"/>
        <v>0.5</v>
      </c>
      <c r="AF2632">
        <f t="shared" si="579"/>
        <v>0.5</v>
      </c>
      <c r="AG2632">
        <f t="shared" si="580"/>
        <v>0.5</v>
      </c>
      <c r="AH2632">
        <f t="shared" si="581"/>
        <v>0.5</v>
      </c>
      <c r="AI2632">
        <f t="shared" si="582"/>
        <v>0.25</v>
      </c>
      <c r="AJ2632">
        <f t="shared" si="583"/>
        <v>0.25</v>
      </c>
      <c r="AK2632">
        <f t="shared" si="584"/>
        <v>0.5</v>
      </c>
      <c r="AL2632">
        <f t="shared" si="585"/>
        <v>0.5</v>
      </c>
      <c r="AM2632">
        <f t="shared" si="586"/>
        <v>0.5</v>
      </c>
      <c r="AN2632" s="6">
        <f t="shared" si="587"/>
        <v>1</v>
      </c>
      <c r="AO2632" t="str">
        <f>VLOOKUP(BD_PONDERACIONES[[#This Row],[Comuna]],Tabla3[#All],2,0)</f>
        <v>Florida</v>
      </c>
    </row>
    <row r="2633" spans="1:41" x14ac:dyDescent="0.35">
      <c r="A2633" t="s">
        <v>13054</v>
      </c>
      <c r="B2633" t="s">
        <v>13055</v>
      </c>
      <c r="C2633" t="s">
        <v>13056</v>
      </c>
      <c r="D2633" s="5">
        <v>44799</v>
      </c>
      <c r="E2633" s="5">
        <v>44735</v>
      </c>
      <c r="F2633" t="s">
        <v>763</v>
      </c>
      <c r="G2633" t="s">
        <v>13057</v>
      </c>
      <c r="H2633" t="s">
        <v>755</v>
      </c>
      <c r="J2633" t="s">
        <v>756</v>
      </c>
      <c r="K2633" t="s">
        <v>756</v>
      </c>
      <c r="L2633" t="s">
        <v>757</v>
      </c>
      <c r="M2633" t="s">
        <v>757</v>
      </c>
      <c r="N2633" t="s">
        <v>756</v>
      </c>
      <c r="O2633" t="s">
        <v>756</v>
      </c>
      <c r="P2633" t="s">
        <v>758</v>
      </c>
      <c r="Q2633" t="s">
        <v>759</v>
      </c>
      <c r="R2633" t="s">
        <v>759</v>
      </c>
      <c r="S2633" t="s">
        <v>757</v>
      </c>
      <c r="T2633" t="s">
        <v>757</v>
      </c>
      <c r="U2633" t="s">
        <v>757</v>
      </c>
      <c r="V2633" t="s">
        <v>756</v>
      </c>
      <c r="W2633" t="s">
        <v>756</v>
      </c>
      <c r="X2633" t="s">
        <v>13058</v>
      </c>
      <c r="Y2633" t="str">
        <f t="shared" si="574"/>
        <v>junio</v>
      </c>
      <c r="Z2633">
        <f>YEAR(BD_PONDERACIONES[[#This Row],[Fecha Ejecución del Ticket]])</f>
        <v>2022</v>
      </c>
      <c r="AA2633" t="str">
        <f t="shared" si="575"/>
        <v>agosto</v>
      </c>
      <c r="AB2633">
        <f>YEAR(BD_PONDERACIONES[[#This Row],[Fecha de Inspección]])</f>
        <v>2022</v>
      </c>
      <c r="AC2633">
        <f t="shared" si="576"/>
        <v>0.5</v>
      </c>
      <c r="AD2633">
        <f t="shared" si="577"/>
        <v>0.5</v>
      </c>
      <c r="AE2633">
        <f t="shared" si="578"/>
        <v>0.5</v>
      </c>
      <c r="AF2633">
        <f t="shared" si="579"/>
        <v>0.5</v>
      </c>
      <c r="AG2633">
        <f t="shared" si="580"/>
        <v>0.5</v>
      </c>
      <c r="AH2633">
        <f t="shared" si="581"/>
        <v>0.5</v>
      </c>
      <c r="AI2633">
        <f t="shared" si="582"/>
        <v>0.25</v>
      </c>
      <c r="AJ2633">
        <f t="shared" si="583"/>
        <v>0.25</v>
      </c>
      <c r="AK2633">
        <f t="shared" si="584"/>
        <v>0.5</v>
      </c>
      <c r="AL2633">
        <f t="shared" si="585"/>
        <v>0.5</v>
      </c>
      <c r="AM2633">
        <f t="shared" si="586"/>
        <v>0.5</v>
      </c>
      <c r="AN2633" s="6">
        <f t="shared" si="587"/>
        <v>1</v>
      </c>
      <c r="AO2633" t="str">
        <f>VLOOKUP(BD_PONDERACIONES[[#This Row],[Comuna]],Tabla3[#All],2,0)</f>
        <v>Florida</v>
      </c>
    </row>
    <row r="2634" spans="1:41" x14ac:dyDescent="0.35">
      <c r="A2634" t="s">
        <v>13059</v>
      </c>
      <c r="B2634" t="s">
        <v>13060</v>
      </c>
      <c r="C2634" t="s">
        <v>13061</v>
      </c>
      <c r="D2634" s="5">
        <v>44799</v>
      </c>
      <c r="E2634" s="5">
        <v>44730</v>
      </c>
      <c r="F2634" t="s">
        <v>763</v>
      </c>
      <c r="G2634" t="s">
        <v>13062</v>
      </c>
      <c r="H2634" t="s">
        <v>755</v>
      </c>
      <c r="J2634" t="s">
        <v>756</v>
      </c>
      <c r="K2634" t="s">
        <v>756</v>
      </c>
      <c r="L2634" t="s">
        <v>757</v>
      </c>
      <c r="M2634" t="s">
        <v>757</v>
      </c>
      <c r="N2634" t="s">
        <v>756</v>
      </c>
      <c r="O2634" t="s">
        <v>756</v>
      </c>
      <c r="P2634" t="s">
        <v>758</v>
      </c>
      <c r="Q2634" t="s">
        <v>759</v>
      </c>
      <c r="R2634" t="s">
        <v>759</v>
      </c>
      <c r="S2634" t="s">
        <v>757</v>
      </c>
      <c r="T2634" t="s">
        <v>757</v>
      </c>
      <c r="U2634" t="s">
        <v>757</v>
      </c>
      <c r="V2634" t="s">
        <v>756</v>
      </c>
      <c r="W2634" t="s">
        <v>768</v>
      </c>
      <c r="X2634" t="s">
        <v>13063</v>
      </c>
      <c r="Y2634" t="str">
        <f t="shared" si="574"/>
        <v>junio</v>
      </c>
      <c r="Z2634">
        <f>YEAR(BD_PONDERACIONES[[#This Row],[Fecha Ejecución del Ticket]])</f>
        <v>2022</v>
      </c>
      <c r="AA2634" t="str">
        <f t="shared" si="575"/>
        <v>agosto</v>
      </c>
      <c r="AB2634">
        <f>YEAR(BD_PONDERACIONES[[#This Row],[Fecha de Inspección]])</f>
        <v>2022</v>
      </c>
      <c r="AC2634">
        <f t="shared" si="576"/>
        <v>0.5</v>
      </c>
      <c r="AD2634">
        <f t="shared" si="577"/>
        <v>0.5</v>
      </c>
      <c r="AE2634">
        <f t="shared" si="578"/>
        <v>0.5</v>
      </c>
      <c r="AF2634">
        <f t="shared" si="579"/>
        <v>0.5</v>
      </c>
      <c r="AG2634">
        <f t="shared" si="580"/>
        <v>0.5</v>
      </c>
      <c r="AH2634">
        <f t="shared" si="581"/>
        <v>0.5</v>
      </c>
      <c r="AI2634">
        <f t="shared" si="582"/>
        <v>0.25</v>
      </c>
      <c r="AJ2634">
        <f t="shared" si="583"/>
        <v>0.25</v>
      </c>
      <c r="AK2634">
        <f t="shared" si="584"/>
        <v>0.5</v>
      </c>
      <c r="AL2634">
        <f t="shared" si="585"/>
        <v>0.5</v>
      </c>
      <c r="AM2634">
        <f t="shared" si="586"/>
        <v>0.17499999999999999</v>
      </c>
      <c r="AN2634" s="6">
        <f t="shared" si="587"/>
        <v>0.93500000000000005</v>
      </c>
      <c r="AO2634" t="str">
        <f>VLOOKUP(BD_PONDERACIONES[[#This Row],[Comuna]],Tabla3[#All],2,0)</f>
        <v>Florida</v>
      </c>
    </row>
    <row r="2635" spans="1:41" x14ac:dyDescent="0.35">
      <c r="A2635" t="s">
        <v>13064</v>
      </c>
      <c r="B2635" t="s">
        <v>13065</v>
      </c>
      <c r="C2635" t="s">
        <v>13066</v>
      </c>
      <c r="D2635" s="5">
        <v>44799</v>
      </c>
      <c r="E2635" s="5">
        <v>44742</v>
      </c>
      <c r="F2635" t="s">
        <v>763</v>
      </c>
      <c r="G2635" t="s">
        <v>13067</v>
      </c>
      <c r="H2635" t="s">
        <v>755</v>
      </c>
      <c r="J2635" t="s">
        <v>756</v>
      </c>
      <c r="K2635" t="s">
        <v>756</v>
      </c>
      <c r="L2635" t="s">
        <v>757</v>
      </c>
      <c r="M2635" t="s">
        <v>757</v>
      </c>
      <c r="N2635" t="s">
        <v>756</v>
      </c>
      <c r="O2635" t="s">
        <v>756</v>
      </c>
      <c r="P2635" t="s">
        <v>758</v>
      </c>
      <c r="Q2635" t="s">
        <v>759</v>
      </c>
      <c r="R2635" t="s">
        <v>759</v>
      </c>
      <c r="S2635" t="s">
        <v>757</v>
      </c>
      <c r="T2635" t="s">
        <v>757</v>
      </c>
      <c r="U2635" t="s">
        <v>757</v>
      </c>
      <c r="V2635" t="s">
        <v>773</v>
      </c>
      <c r="W2635" t="s">
        <v>756</v>
      </c>
      <c r="X2635" t="s">
        <v>13068</v>
      </c>
      <c r="Y2635" t="str">
        <f t="shared" si="574"/>
        <v>junio</v>
      </c>
      <c r="Z2635">
        <f>YEAR(BD_PONDERACIONES[[#This Row],[Fecha Ejecución del Ticket]])</f>
        <v>2022</v>
      </c>
      <c r="AA2635" t="str">
        <f t="shared" si="575"/>
        <v>agosto</v>
      </c>
      <c r="AB2635">
        <f>YEAR(BD_PONDERACIONES[[#This Row],[Fecha de Inspección]])</f>
        <v>2022</v>
      </c>
      <c r="AC2635">
        <f t="shared" si="576"/>
        <v>0.5</v>
      </c>
      <c r="AD2635">
        <f t="shared" si="577"/>
        <v>0.5</v>
      </c>
      <c r="AE2635">
        <f t="shared" si="578"/>
        <v>0.5</v>
      </c>
      <c r="AF2635">
        <f t="shared" si="579"/>
        <v>0.5</v>
      </c>
      <c r="AG2635">
        <f t="shared" si="580"/>
        <v>0.5</v>
      </c>
      <c r="AH2635">
        <f t="shared" si="581"/>
        <v>0.5</v>
      </c>
      <c r="AI2635">
        <f t="shared" si="582"/>
        <v>0.25</v>
      </c>
      <c r="AJ2635">
        <f t="shared" si="583"/>
        <v>0.25</v>
      </c>
      <c r="AK2635">
        <f t="shared" si="584"/>
        <v>0.5</v>
      </c>
      <c r="AL2635">
        <f t="shared" si="585"/>
        <v>0</v>
      </c>
      <c r="AM2635">
        <f t="shared" si="586"/>
        <v>0.5</v>
      </c>
      <c r="AN2635" s="6">
        <f t="shared" si="587"/>
        <v>0.9</v>
      </c>
      <c r="AO2635" t="str">
        <f>VLOOKUP(BD_PONDERACIONES[[#This Row],[Comuna]],Tabla3[#All],2,0)</f>
        <v>Florida</v>
      </c>
    </row>
    <row r="2636" spans="1:41" x14ac:dyDescent="0.35">
      <c r="A2636" t="s">
        <v>13069</v>
      </c>
      <c r="B2636" t="s">
        <v>13070</v>
      </c>
      <c r="C2636" t="s">
        <v>13071</v>
      </c>
      <c r="D2636" s="5">
        <v>44799</v>
      </c>
      <c r="E2636" s="5">
        <v>44730</v>
      </c>
      <c r="F2636" t="s">
        <v>763</v>
      </c>
      <c r="G2636" t="s">
        <v>13072</v>
      </c>
      <c r="H2636" t="s">
        <v>755</v>
      </c>
      <c r="J2636" t="s">
        <v>756</v>
      </c>
      <c r="K2636" t="s">
        <v>756</v>
      </c>
      <c r="L2636" t="s">
        <v>757</v>
      </c>
      <c r="M2636" t="s">
        <v>757</v>
      </c>
      <c r="N2636" t="s">
        <v>756</v>
      </c>
      <c r="O2636" t="s">
        <v>756</v>
      </c>
      <c r="P2636" t="s">
        <v>758</v>
      </c>
      <c r="Q2636" t="s">
        <v>759</v>
      </c>
      <c r="R2636" t="s">
        <v>759</v>
      </c>
      <c r="S2636" t="s">
        <v>757</v>
      </c>
      <c r="T2636" t="s">
        <v>757</v>
      </c>
      <c r="U2636" t="s">
        <v>757</v>
      </c>
      <c r="V2636" t="s">
        <v>756</v>
      </c>
      <c r="W2636" t="s">
        <v>768</v>
      </c>
      <c r="X2636" t="s">
        <v>13073</v>
      </c>
      <c r="Y2636" t="str">
        <f t="shared" si="574"/>
        <v>junio</v>
      </c>
      <c r="Z2636">
        <f>YEAR(BD_PONDERACIONES[[#This Row],[Fecha Ejecución del Ticket]])</f>
        <v>2022</v>
      </c>
      <c r="AA2636" t="str">
        <f t="shared" si="575"/>
        <v>agosto</v>
      </c>
      <c r="AB2636">
        <f>YEAR(BD_PONDERACIONES[[#This Row],[Fecha de Inspección]])</f>
        <v>2022</v>
      </c>
      <c r="AC2636">
        <f t="shared" si="576"/>
        <v>0.5</v>
      </c>
      <c r="AD2636">
        <f t="shared" si="577"/>
        <v>0.5</v>
      </c>
      <c r="AE2636">
        <f t="shared" si="578"/>
        <v>0.5</v>
      </c>
      <c r="AF2636">
        <f t="shared" si="579"/>
        <v>0.5</v>
      </c>
      <c r="AG2636">
        <f t="shared" si="580"/>
        <v>0.5</v>
      </c>
      <c r="AH2636">
        <f t="shared" si="581"/>
        <v>0.5</v>
      </c>
      <c r="AI2636">
        <f t="shared" si="582"/>
        <v>0.25</v>
      </c>
      <c r="AJ2636">
        <f t="shared" si="583"/>
        <v>0.25</v>
      </c>
      <c r="AK2636">
        <f t="shared" si="584"/>
        <v>0.5</v>
      </c>
      <c r="AL2636">
        <f t="shared" si="585"/>
        <v>0.5</v>
      </c>
      <c r="AM2636">
        <f t="shared" si="586"/>
        <v>0.17499999999999999</v>
      </c>
      <c r="AN2636" s="6">
        <f t="shared" si="587"/>
        <v>0.93500000000000005</v>
      </c>
      <c r="AO2636" t="str">
        <f>VLOOKUP(BD_PONDERACIONES[[#This Row],[Comuna]],Tabla3[#All],2,0)</f>
        <v>Florida</v>
      </c>
    </row>
    <row r="2637" spans="1:41" x14ac:dyDescent="0.35">
      <c r="A2637" t="s">
        <v>13074</v>
      </c>
      <c r="B2637" t="s">
        <v>13075</v>
      </c>
      <c r="C2637" t="s">
        <v>13076</v>
      </c>
      <c r="D2637" s="5">
        <v>44799</v>
      </c>
      <c r="E2637" s="5">
        <v>44715</v>
      </c>
      <c r="F2637" t="s">
        <v>753</v>
      </c>
      <c r="G2637" t="s">
        <v>13077</v>
      </c>
      <c r="H2637" t="s">
        <v>755</v>
      </c>
      <c r="J2637" t="s">
        <v>756</v>
      </c>
      <c r="K2637" t="s">
        <v>756</v>
      </c>
      <c r="L2637" t="s">
        <v>757</v>
      </c>
      <c r="M2637" t="s">
        <v>757</v>
      </c>
      <c r="N2637" t="s">
        <v>756</v>
      </c>
      <c r="O2637" t="s">
        <v>756</v>
      </c>
      <c r="P2637" t="s">
        <v>758</v>
      </c>
      <c r="Q2637" t="s">
        <v>759</v>
      </c>
      <c r="R2637" t="s">
        <v>759</v>
      </c>
      <c r="S2637" t="s">
        <v>757</v>
      </c>
      <c r="T2637" t="s">
        <v>757</v>
      </c>
      <c r="U2637" t="s">
        <v>757</v>
      </c>
      <c r="V2637" t="s">
        <v>756</v>
      </c>
      <c r="W2637" t="s">
        <v>768</v>
      </c>
      <c r="X2637" t="s">
        <v>13078</v>
      </c>
      <c r="Y2637" t="str">
        <f t="shared" si="574"/>
        <v>junio</v>
      </c>
      <c r="Z2637">
        <f>YEAR(BD_PONDERACIONES[[#This Row],[Fecha Ejecución del Ticket]])</f>
        <v>2022</v>
      </c>
      <c r="AA2637" t="str">
        <f t="shared" si="575"/>
        <v>agosto</v>
      </c>
      <c r="AB2637">
        <f>YEAR(BD_PONDERACIONES[[#This Row],[Fecha de Inspección]])</f>
        <v>2022</v>
      </c>
      <c r="AC2637">
        <f t="shared" si="576"/>
        <v>0.5</v>
      </c>
      <c r="AD2637">
        <f t="shared" si="577"/>
        <v>0.5</v>
      </c>
      <c r="AE2637">
        <f t="shared" si="578"/>
        <v>0.5</v>
      </c>
      <c r="AF2637">
        <f t="shared" si="579"/>
        <v>0.5</v>
      </c>
      <c r="AG2637">
        <f t="shared" si="580"/>
        <v>0.5</v>
      </c>
      <c r="AH2637">
        <f t="shared" si="581"/>
        <v>0.5</v>
      </c>
      <c r="AI2637">
        <f t="shared" si="582"/>
        <v>0.25</v>
      </c>
      <c r="AJ2637">
        <f t="shared" si="583"/>
        <v>0.25</v>
      </c>
      <c r="AK2637">
        <f t="shared" si="584"/>
        <v>0.5</v>
      </c>
      <c r="AL2637">
        <f t="shared" si="585"/>
        <v>0.5</v>
      </c>
      <c r="AM2637">
        <f t="shared" si="586"/>
        <v>0.17499999999999999</v>
      </c>
      <c r="AN2637" s="6">
        <f t="shared" si="587"/>
        <v>0.93500000000000005</v>
      </c>
      <c r="AO2637" t="str">
        <f>VLOOKUP(BD_PONDERACIONES[[#This Row],[Comuna]],Tabla3[#All],2,0)</f>
        <v>Florida</v>
      </c>
    </row>
    <row r="2638" spans="1:41" x14ac:dyDescent="0.35">
      <c r="A2638" t="s">
        <v>13079</v>
      </c>
      <c r="B2638" t="s">
        <v>13080</v>
      </c>
      <c r="C2638" t="s">
        <v>13081</v>
      </c>
      <c r="D2638" s="5">
        <v>44799</v>
      </c>
      <c r="E2638" s="5">
        <v>44742</v>
      </c>
      <c r="F2638" t="s">
        <v>763</v>
      </c>
      <c r="G2638" t="s">
        <v>13082</v>
      </c>
      <c r="H2638" t="s">
        <v>755</v>
      </c>
      <c r="J2638" t="s">
        <v>756</v>
      </c>
      <c r="K2638" t="s">
        <v>756</v>
      </c>
      <c r="L2638" t="s">
        <v>757</v>
      </c>
      <c r="M2638" t="s">
        <v>757</v>
      </c>
      <c r="N2638" t="s">
        <v>756</v>
      </c>
      <c r="O2638" t="s">
        <v>756</v>
      </c>
      <c r="P2638" t="s">
        <v>758</v>
      </c>
      <c r="Q2638" t="s">
        <v>759</v>
      </c>
      <c r="R2638" t="s">
        <v>759</v>
      </c>
      <c r="S2638" t="s">
        <v>757</v>
      </c>
      <c r="T2638" t="s">
        <v>757</v>
      </c>
      <c r="U2638" t="s">
        <v>757</v>
      </c>
      <c r="V2638" t="s">
        <v>773</v>
      </c>
      <c r="W2638" t="s">
        <v>768</v>
      </c>
      <c r="X2638" t="s">
        <v>13083</v>
      </c>
      <c r="Y2638" t="str">
        <f t="shared" si="574"/>
        <v>junio</v>
      </c>
      <c r="Z2638">
        <f>YEAR(BD_PONDERACIONES[[#This Row],[Fecha Ejecución del Ticket]])</f>
        <v>2022</v>
      </c>
      <c r="AA2638" t="str">
        <f t="shared" si="575"/>
        <v>agosto</v>
      </c>
      <c r="AB2638">
        <f>YEAR(BD_PONDERACIONES[[#This Row],[Fecha de Inspección]])</f>
        <v>2022</v>
      </c>
      <c r="AC2638">
        <f t="shared" si="576"/>
        <v>0.5</v>
      </c>
      <c r="AD2638">
        <f t="shared" si="577"/>
        <v>0.5</v>
      </c>
      <c r="AE2638">
        <f t="shared" si="578"/>
        <v>0.5</v>
      </c>
      <c r="AF2638">
        <f t="shared" si="579"/>
        <v>0.5</v>
      </c>
      <c r="AG2638">
        <f t="shared" si="580"/>
        <v>0.5</v>
      </c>
      <c r="AH2638">
        <f t="shared" si="581"/>
        <v>0.5</v>
      </c>
      <c r="AI2638">
        <f t="shared" si="582"/>
        <v>0.25</v>
      </c>
      <c r="AJ2638">
        <f t="shared" si="583"/>
        <v>0.25</v>
      </c>
      <c r="AK2638">
        <f t="shared" si="584"/>
        <v>0.5</v>
      </c>
      <c r="AL2638">
        <f t="shared" si="585"/>
        <v>0</v>
      </c>
      <c r="AM2638">
        <f t="shared" si="586"/>
        <v>0.17499999999999999</v>
      </c>
      <c r="AN2638" s="6">
        <f t="shared" si="587"/>
        <v>0.83500000000000008</v>
      </c>
      <c r="AO2638" t="str">
        <f>VLOOKUP(BD_PONDERACIONES[[#This Row],[Comuna]],Tabla3[#All],2,0)</f>
        <v>Florida</v>
      </c>
    </row>
    <row r="2639" spans="1:41" x14ac:dyDescent="0.35">
      <c r="A2639" t="s">
        <v>13084</v>
      </c>
      <c r="B2639" t="s">
        <v>13085</v>
      </c>
      <c r="C2639" t="s">
        <v>13086</v>
      </c>
      <c r="D2639" s="5">
        <v>44799</v>
      </c>
      <c r="E2639" s="5">
        <v>44734</v>
      </c>
      <c r="F2639" t="s">
        <v>763</v>
      </c>
      <c r="G2639" t="s">
        <v>13087</v>
      </c>
      <c r="H2639" t="s">
        <v>755</v>
      </c>
      <c r="J2639" t="s">
        <v>756</v>
      </c>
      <c r="K2639" t="s">
        <v>756</v>
      </c>
      <c r="L2639" t="s">
        <v>757</v>
      </c>
      <c r="M2639" t="s">
        <v>757</v>
      </c>
      <c r="N2639" t="s">
        <v>756</v>
      </c>
      <c r="O2639" t="s">
        <v>756</v>
      </c>
      <c r="P2639" t="s">
        <v>758</v>
      </c>
      <c r="Q2639" t="s">
        <v>759</v>
      </c>
      <c r="R2639" t="s">
        <v>759</v>
      </c>
      <c r="S2639" t="s">
        <v>757</v>
      </c>
      <c r="T2639" t="s">
        <v>757</v>
      </c>
      <c r="U2639" t="s">
        <v>757</v>
      </c>
      <c r="V2639" t="s">
        <v>756</v>
      </c>
      <c r="W2639" t="s">
        <v>768</v>
      </c>
      <c r="X2639" t="s">
        <v>13088</v>
      </c>
      <c r="Y2639" t="str">
        <f t="shared" si="574"/>
        <v>junio</v>
      </c>
      <c r="Z2639">
        <f>YEAR(BD_PONDERACIONES[[#This Row],[Fecha Ejecución del Ticket]])</f>
        <v>2022</v>
      </c>
      <c r="AA2639" t="str">
        <f t="shared" si="575"/>
        <v>agosto</v>
      </c>
      <c r="AB2639">
        <f>YEAR(BD_PONDERACIONES[[#This Row],[Fecha de Inspección]])</f>
        <v>2022</v>
      </c>
      <c r="AC2639">
        <f t="shared" si="576"/>
        <v>0.5</v>
      </c>
      <c r="AD2639">
        <f t="shared" si="577"/>
        <v>0.5</v>
      </c>
      <c r="AE2639">
        <f t="shared" si="578"/>
        <v>0.5</v>
      </c>
      <c r="AF2639">
        <f t="shared" si="579"/>
        <v>0.5</v>
      </c>
      <c r="AG2639">
        <f t="shared" si="580"/>
        <v>0.5</v>
      </c>
      <c r="AH2639">
        <f t="shared" si="581"/>
        <v>0.5</v>
      </c>
      <c r="AI2639">
        <f t="shared" si="582"/>
        <v>0.25</v>
      </c>
      <c r="AJ2639">
        <f t="shared" si="583"/>
        <v>0.25</v>
      </c>
      <c r="AK2639">
        <f t="shared" si="584"/>
        <v>0.5</v>
      </c>
      <c r="AL2639">
        <f t="shared" si="585"/>
        <v>0.5</v>
      </c>
      <c r="AM2639">
        <f t="shared" si="586"/>
        <v>0.17499999999999999</v>
      </c>
      <c r="AN2639" s="6">
        <f t="shared" si="587"/>
        <v>0.93500000000000005</v>
      </c>
      <c r="AO2639" t="str">
        <f>VLOOKUP(BD_PONDERACIONES[[#This Row],[Comuna]],Tabla3[#All],2,0)</f>
        <v>Florida</v>
      </c>
    </row>
    <row r="2640" spans="1:41" x14ac:dyDescent="0.35">
      <c r="A2640" t="s">
        <v>13089</v>
      </c>
      <c r="B2640" t="s">
        <v>13090</v>
      </c>
      <c r="C2640" t="s">
        <v>13091</v>
      </c>
      <c r="D2640" s="5">
        <v>44799</v>
      </c>
      <c r="E2640" s="5">
        <v>44743</v>
      </c>
      <c r="F2640" t="s">
        <v>763</v>
      </c>
      <c r="G2640" t="s">
        <v>13092</v>
      </c>
      <c r="H2640" t="s">
        <v>755</v>
      </c>
      <c r="J2640" t="s">
        <v>756</v>
      </c>
      <c r="K2640" t="s">
        <v>756</v>
      </c>
      <c r="L2640" t="s">
        <v>757</v>
      </c>
      <c r="M2640" t="s">
        <v>757</v>
      </c>
      <c r="N2640" t="s">
        <v>756</v>
      </c>
      <c r="O2640" t="s">
        <v>756</v>
      </c>
      <c r="P2640" t="s">
        <v>758</v>
      </c>
      <c r="Q2640" t="s">
        <v>759</v>
      </c>
      <c r="R2640" t="s">
        <v>759</v>
      </c>
      <c r="S2640" t="s">
        <v>757</v>
      </c>
      <c r="T2640" t="s">
        <v>757</v>
      </c>
      <c r="U2640" t="s">
        <v>757</v>
      </c>
      <c r="V2640" t="s">
        <v>756</v>
      </c>
      <c r="W2640" t="s">
        <v>768</v>
      </c>
      <c r="X2640" t="s">
        <v>12043</v>
      </c>
      <c r="Y2640" t="str">
        <f t="shared" si="574"/>
        <v>julio</v>
      </c>
      <c r="Z2640">
        <f>YEAR(BD_PONDERACIONES[[#This Row],[Fecha Ejecución del Ticket]])</f>
        <v>2022</v>
      </c>
      <c r="AA2640" t="str">
        <f t="shared" si="575"/>
        <v>agosto</v>
      </c>
      <c r="AB2640">
        <f>YEAR(BD_PONDERACIONES[[#This Row],[Fecha de Inspección]])</f>
        <v>2022</v>
      </c>
      <c r="AC2640">
        <f t="shared" si="576"/>
        <v>0.5</v>
      </c>
      <c r="AD2640">
        <f t="shared" si="577"/>
        <v>0.5</v>
      </c>
      <c r="AE2640">
        <f t="shared" si="578"/>
        <v>0.5</v>
      </c>
      <c r="AF2640">
        <f t="shared" si="579"/>
        <v>0.5</v>
      </c>
      <c r="AG2640">
        <f t="shared" si="580"/>
        <v>0.5</v>
      </c>
      <c r="AH2640">
        <f t="shared" si="581"/>
        <v>0.5</v>
      </c>
      <c r="AI2640">
        <f t="shared" si="582"/>
        <v>0.25</v>
      </c>
      <c r="AJ2640">
        <f t="shared" si="583"/>
        <v>0.25</v>
      </c>
      <c r="AK2640">
        <f t="shared" si="584"/>
        <v>0.5</v>
      </c>
      <c r="AL2640">
        <f t="shared" si="585"/>
        <v>0.5</v>
      </c>
      <c r="AM2640">
        <f t="shared" si="586"/>
        <v>0.17499999999999999</v>
      </c>
      <c r="AN2640" s="6">
        <f t="shared" si="587"/>
        <v>0.93500000000000005</v>
      </c>
      <c r="AO2640" t="str">
        <f>VLOOKUP(BD_PONDERACIONES[[#This Row],[Comuna]],Tabla3[#All],2,0)</f>
        <v>Florida</v>
      </c>
    </row>
    <row r="2641" spans="1:41" x14ac:dyDescent="0.35">
      <c r="A2641" t="s">
        <v>13093</v>
      </c>
      <c r="B2641" t="s">
        <v>13094</v>
      </c>
      <c r="C2641" t="s">
        <v>13095</v>
      </c>
      <c r="D2641" s="5">
        <v>44799</v>
      </c>
      <c r="E2641" s="5">
        <v>44742</v>
      </c>
      <c r="F2641" t="s">
        <v>763</v>
      </c>
      <c r="G2641" t="s">
        <v>13096</v>
      </c>
      <c r="H2641" t="s">
        <v>755</v>
      </c>
      <c r="J2641" t="s">
        <v>756</v>
      </c>
      <c r="K2641" t="s">
        <v>756</v>
      </c>
      <c r="L2641" t="s">
        <v>757</v>
      </c>
      <c r="M2641" t="s">
        <v>757</v>
      </c>
      <c r="N2641" t="s">
        <v>756</v>
      </c>
      <c r="O2641" t="s">
        <v>756</v>
      </c>
      <c r="P2641" t="s">
        <v>758</v>
      </c>
      <c r="Q2641" t="s">
        <v>759</v>
      </c>
      <c r="R2641" t="s">
        <v>759</v>
      </c>
      <c r="S2641" t="s">
        <v>757</v>
      </c>
      <c r="T2641" t="s">
        <v>757</v>
      </c>
      <c r="U2641" t="s">
        <v>757</v>
      </c>
      <c r="V2641" t="s">
        <v>756</v>
      </c>
      <c r="W2641" t="s">
        <v>768</v>
      </c>
      <c r="X2641" t="s">
        <v>13097</v>
      </c>
      <c r="Y2641" t="str">
        <f t="shared" si="574"/>
        <v>junio</v>
      </c>
      <c r="Z2641">
        <f>YEAR(BD_PONDERACIONES[[#This Row],[Fecha Ejecución del Ticket]])</f>
        <v>2022</v>
      </c>
      <c r="AA2641" t="str">
        <f t="shared" si="575"/>
        <v>agosto</v>
      </c>
      <c r="AB2641">
        <f>YEAR(BD_PONDERACIONES[[#This Row],[Fecha de Inspección]])</f>
        <v>2022</v>
      </c>
      <c r="AC2641">
        <f t="shared" si="576"/>
        <v>0.5</v>
      </c>
      <c r="AD2641">
        <f t="shared" si="577"/>
        <v>0.5</v>
      </c>
      <c r="AE2641">
        <f t="shared" si="578"/>
        <v>0.5</v>
      </c>
      <c r="AF2641">
        <f t="shared" si="579"/>
        <v>0.5</v>
      </c>
      <c r="AG2641">
        <f t="shared" si="580"/>
        <v>0.5</v>
      </c>
      <c r="AH2641">
        <f t="shared" si="581"/>
        <v>0.5</v>
      </c>
      <c r="AI2641">
        <f t="shared" si="582"/>
        <v>0.25</v>
      </c>
      <c r="AJ2641">
        <f t="shared" si="583"/>
        <v>0.25</v>
      </c>
      <c r="AK2641">
        <f t="shared" si="584"/>
        <v>0.5</v>
      </c>
      <c r="AL2641">
        <f t="shared" si="585"/>
        <v>0.5</v>
      </c>
      <c r="AM2641">
        <f t="shared" si="586"/>
        <v>0.17499999999999999</v>
      </c>
      <c r="AN2641" s="6">
        <f t="shared" si="587"/>
        <v>0.93500000000000005</v>
      </c>
      <c r="AO2641" t="str">
        <f>VLOOKUP(BD_PONDERACIONES[[#This Row],[Comuna]],Tabla3[#All],2,0)</f>
        <v>Florida</v>
      </c>
    </row>
    <row r="2642" spans="1:41" x14ac:dyDescent="0.35">
      <c r="A2642" t="s">
        <v>13098</v>
      </c>
      <c r="B2642" t="s">
        <v>13099</v>
      </c>
      <c r="C2642" t="s">
        <v>13100</v>
      </c>
      <c r="D2642" s="5">
        <v>44799</v>
      </c>
      <c r="E2642" s="5">
        <v>44740</v>
      </c>
      <c r="F2642" t="s">
        <v>763</v>
      </c>
      <c r="G2642" t="s">
        <v>13101</v>
      </c>
      <c r="H2642" t="s">
        <v>755</v>
      </c>
      <c r="J2642" t="s">
        <v>756</v>
      </c>
      <c r="K2642" t="s">
        <v>756</v>
      </c>
      <c r="L2642" t="s">
        <v>757</v>
      </c>
      <c r="M2642" t="s">
        <v>757</v>
      </c>
      <c r="N2642" t="s">
        <v>756</v>
      </c>
      <c r="O2642" t="s">
        <v>756</v>
      </c>
      <c r="P2642" t="s">
        <v>758</v>
      </c>
      <c r="Q2642" t="s">
        <v>759</v>
      </c>
      <c r="R2642" t="s">
        <v>759</v>
      </c>
      <c r="S2642" t="s">
        <v>757</v>
      </c>
      <c r="T2642" t="s">
        <v>757</v>
      </c>
      <c r="U2642" t="s">
        <v>757</v>
      </c>
      <c r="V2642" t="s">
        <v>773</v>
      </c>
      <c r="W2642" t="s">
        <v>756</v>
      </c>
      <c r="X2642" t="s">
        <v>12034</v>
      </c>
      <c r="Y2642" t="str">
        <f t="shared" si="574"/>
        <v>junio</v>
      </c>
      <c r="Z2642">
        <f>YEAR(BD_PONDERACIONES[[#This Row],[Fecha Ejecución del Ticket]])</f>
        <v>2022</v>
      </c>
      <c r="AA2642" t="str">
        <f t="shared" si="575"/>
        <v>agosto</v>
      </c>
      <c r="AB2642">
        <f>YEAR(BD_PONDERACIONES[[#This Row],[Fecha de Inspección]])</f>
        <v>2022</v>
      </c>
      <c r="AC2642">
        <f t="shared" si="576"/>
        <v>0.5</v>
      </c>
      <c r="AD2642">
        <f t="shared" si="577"/>
        <v>0.5</v>
      </c>
      <c r="AE2642">
        <f t="shared" si="578"/>
        <v>0.5</v>
      </c>
      <c r="AF2642">
        <f t="shared" si="579"/>
        <v>0.5</v>
      </c>
      <c r="AG2642">
        <f t="shared" si="580"/>
        <v>0.5</v>
      </c>
      <c r="AH2642">
        <f t="shared" si="581"/>
        <v>0.5</v>
      </c>
      <c r="AI2642">
        <f t="shared" si="582"/>
        <v>0.25</v>
      </c>
      <c r="AJ2642">
        <f t="shared" si="583"/>
        <v>0.25</v>
      </c>
      <c r="AK2642">
        <f t="shared" si="584"/>
        <v>0.5</v>
      </c>
      <c r="AL2642">
        <f t="shared" si="585"/>
        <v>0</v>
      </c>
      <c r="AM2642">
        <f t="shared" si="586"/>
        <v>0.5</v>
      </c>
      <c r="AN2642" s="6">
        <f t="shared" si="587"/>
        <v>0.9</v>
      </c>
      <c r="AO2642" t="str">
        <f>VLOOKUP(BD_PONDERACIONES[[#This Row],[Comuna]],Tabla3[#All],2,0)</f>
        <v>Florida</v>
      </c>
    </row>
    <row r="2643" spans="1:41" x14ac:dyDescent="0.35">
      <c r="A2643" t="s">
        <v>13102</v>
      </c>
      <c r="B2643" t="s">
        <v>13103</v>
      </c>
      <c r="C2643" t="s">
        <v>13104</v>
      </c>
      <c r="D2643" s="5">
        <v>44799</v>
      </c>
      <c r="E2643" s="5">
        <v>44736</v>
      </c>
      <c r="F2643" t="s">
        <v>763</v>
      </c>
      <c r="G2643" t="s">
        <v>13105</v>
      </c>
      <c r="H2643" t="s">
        <v>755</v>
      </c>
      <c r="J2643" t="s">
        <v>756</v>
      </c>
      <c r="K2643" t="s">
        <v>756</v>
      </c>
      <c r="L2643" t="s">
        <v>757</v>
      </c>
      <c r="M2643" t="s">
        <v>757</v>
      </c>
      <c r="N2643" t="s">
        <v>756</v>
      </c>
      <c r="O2643" t="s">
        <v>756</v>
      </c>
      <c r="P2643" t="s">
        <v>758</v>
      </c>
      <c r="Q2643" t="s">
        <v>759</v>
      </c>
      <c r="R2643" t="s">
        <v>759</v>
      </c>
      <c r="S2643" t="s">
        <v>757</v>
      </c>
      <c r="T2643" t="s">
        <v>757</v>
      </c>
      <c r="U2643" t="s">
        <v>757</v>
      </c>
      <c r="V2643" t="s">
        <v>773</v>
      </c>
      <c r="W2643" t="s">
        <v>768</v>
      </c>
      <c r="X2643" t="s">
        <v>13106</v>
      </c>
      <c r="Y2643" t="str">
        <f t="shared" si="574"/>
        <v>junio</v>
      </c>
      <c r="Z2643">
        <f>YEAR(BD_PONDERACIONES[[#This Row],[Fecha Ejecución del Ticket]])</f>
        <v>2022</v>
      </c>
      <c r="AA2643" t="str">
        <f t="shared" si="575"/>
        <v>agosto</v>
      </c>
      <c r="AB2643">
        <f>YEAR(BD_PONDERACIONES[[#This Row],[Fecha de Inspección]])</f>
        <v>2022</v>
      </c>
      <c r="AC2643">
        <f t="shared" si="576"/>
        <v>0.5</v>
      </c>
      <c r="AD2643">
        <f t="shared" si="577"/>
        <v>0.5</v>
      </c>
      <c r="AE2643">
        <f t="shared" si="578"/>
        <v>0.5</v>
      </c>
      <c r="AF2643">
        <f t="shared" si="579"/>
        <v>0.5</v>
      </c>
      <c r="AG2643">
        <f t="shared" si="580"/>
        <v>0.5</v>
      </c>
      <c r="AH2643">
        <f t="shared" si="581"/>
        <v>0.5</v>
      </c>
      <c r="AI2643">
        <f t="shared" si="582"/>
        <v>0.25</v>
      </c>
      <c r="AJ2643">
        <f t="shared" si="583"/>
        <v>0.25</v>
      </c>
      <c r="AK2643">
        <f t="shared" si="584"/>
        <v>0.5</v>
      </c>
      <c r="AL2643">
        <f t="shared" si="585"/>
        <v>0</v>
      </c>
      <c r="AM2643">
        <f t="shared" si="586"/>
        <v>0.17499999999999999</v>
      </c>
      <c r="AN2643" s="6">
        <f t="shared" si="587"/>
        <v>0.83500000000000008</v>
      </c>
      <c r="AO2643" t="str">
        <f>VLOOKUP(BD_PONDERACIONES[[#This Row],[Comuna]],Tabla3[#All],2,0)</f>
        <v>Florida</v>
      </c>
    </row>
    <row r="2644" spans="1:41" x14ac:dyDescent="0.35">
      <c r="A2644" t="s">
        <v>13107</v>
      </c>
      <c r="B2644" t="s">
        <v>13108</v>
      </c>
      <c r="C2644" t="s">
        <v>13109</v>
      </c>
      <c r="D2644" s="5">
        <v>44800</v>
      </c>
      <c r="E2644" s="5">
        <v>44719</v>
      </c>
      <c r="F2644" t="s">
        <v>753</v>
      </c>
      <c r="G2644" t="s">
        <v>1325</v>
      </c>
      <c r="H2644" t="s">
        <v>755</v>
      </c>
      <c r="J2644" t="s">
        <v>756</v>
      </c>
      <c r="K2644" t="s">
        <v>756</v>
      </c>
      <c r="L2644" t="s">
        <v>757</v>
      </c>
      <c r="M2644" t="s">
        <v>757</v>
      </c>
      <c r="N2644" t="s">
        <v>756</v>
      </c>
      <c r="O2644" t="s">
        <v>756</v>
      </c>
      <c r="P2644" t="s">
        <v>758</v>
      </c>
      <c r="Q2644" t="s">
        <v>759</v>
      </c>
      <c r="R2644" t="s">
        <v>759</v>
      </c>
      <c r="S2644" t="s">
        <v>757</v>
      </c>
      <c r="T2644" t="s">
        <v>757</v>
      </c>
      <c r="U2644" t="s">
        <v>757</v>
      </c>
      <c r="V2644" t="s">
        <v>756</v>
      </c>
      <c r="W2644" t="s">
        <v>768</v>
      </c>
      <c r="X2644" t="s">
        <v>13110</v>
      </c>
      <c r="Y2644" t="str">
        <f t="shared" si="574"/>
        <v>junio</v>
      </c>
      <c r="Z2644">
        <f>YEAR(BD_PONDERACIONES[[#This Row],[Fecha Ejecución del Ticket]])</f>
        <v>2022</v>
      </c>
      <c r="AA2644" t="str">
        <f t="shared" si="575"/>
        <v>agosto</v>
      </c>
      <c r="AB2644">
        <f>YEAR(BD_PONDERACIONES[[#This Row],[Fecha de Inspección]])</f>
        <v>2022</v>
      </c>
      <c r="AC2644">
        <f t="shared" si="576"/>
        <v>0.5</v>
      </c>
      <c r="AD2644">
        <f t="shared" si="577"/>
        <v>0.5</v>
      </c>
      <c r="AE2644">
        <f t="shared" si="578"/>
        <v>0.5</v>
      </c>
      <c r="AF2644">
        <f t="shared" si="579"/>
        <v>0.5</v>
      </c>
      <c r="AG2644">
        <f t="shared" si="580"/>
        <v>0.5</v>
      </c>
      <c r="AH2644">
        <f t="shared" si="581"/>
        <v>0.5</v>
      </c>
      <c r="AI2644">
        <f t="shared" si="582"/>
        <v>0.25</v>
      </c>
      <c r="AJ2644">
        <f t="shared" si="583"/>
        <v>0.25</v>
      </c>
      <c r="AK2644">
        <f t="shared" si="584"/>
        <v>0.5</v>
      </c>
      <c r="AL2644">
        <f t="shared" si="585"/>
        <v>0.5</v>
      </c>
      <c r="AM2644">
        <f t="shared" si="586"/>
        <v>0.17499999999999999</v>
      </c>
      <c r="AN2644" s="6">
        <f t="shared" si="587"/>
        <v>0.93500000000000005</v>
      </c>
      <c r="AO2644" t="str">
        <f>VLOOKUP(BD_PONDERACIONES[[#This Row],[Comuna]],Tabla3[#All],2,0)</f>
        <v>Florida</v>
      </c>
    </row>
    <row r="2645" spans="1:41" x14ac:dyDescent="0.35">
      <c r="A2645" t="s">
        <v>13111</v>
      </c>
      <c r="B2645" t="s">
        <v>13112</v>
      </c>
      <c r="C2645" t="s">
        <v>13113</v>
      </c>
      <c r="D2645" s="5">
        <v>44800</v>
      </c>
      <c r="E2645" s="5">
        <v>44717</v>
      </c>
      <c r="F2645" t="s">
        <v>753</v>
      </c>
      <c r="G2645" t="s">
        <v>13114</v>
      </c>
      <c r="H2645" t="s">
        <v>755</v>
      </c>
      <c r="J2645" t="s">
        <v>756</v>
      </c>
      <c r="K2645" t="s">
        <v>756</v>
      </c>
      <c r="L2645" t="s">
        <v>757</v>
      </c>
      <c r="M2645" t="s">
        <v>757</v>
      </c>
      <c r="N2645" t="s">
        <v>756</v>
      </c>
      <c r="O2645" t="s">
        <v>756</v>
      </c>
      <c r="P2645" t="s">
        <v>758</v>
      </c>
      <c r="Q2645" t="s">
        <v>759</v>
      </c>
      <c r="R2645" t="s">
        <v>759</v>
      </c>
      <c r="S2645" t="s">
        <v>757</v>
      </c>
      <c r="T2645" t="s">
        <v>757</v>
      </c>
      <c r="U2645" t="s">
        <v>757</v>
      </c>
      <c r="V2645" t="s">
        <v>768</v>
      </c>
      <c r="W2645" t="s">
        <v>756</v>
      </c>
      <c r="X2645" t="s">
        <v>13115</v>
      </c>
      <c r="Y2645" t="str">
        <f t="shared" si="574"/>
        <v>junio</v>
      </c>
      <c r="Z2645">
        <f>YEAR(BD_PONDERACIONES[[#This Row],[Fecha Ejecución del Ticket]])</f>
        <v>2022</v>
      </c>
      <c r="AA2645" t="str">
        <f t="shared" si="575"/>
        <v>agosto</v>
      </c>
      <c r="AB2645">
        <f>YEAR(BD_PONDERACIONES[[#This Row],[Fecha de Inspección]])</f>
        <v>2022</v>
      </c>
      <c r="AC2645">
        <f t="shared" si="576"/>
        <v>0.5</v>
      </c>
      <c r="AD2645">
        <f t="shared" si="577"/>
        <v>0.5</v>
      </c>
      <c r="AE2645">
        <f t="shared" si="578"/>
        <v>0.5</v>
      </c>
      <c r="AF2645">
        <f t="shared" si="579"/>
        <v>0.5</v>
      </c>
      <c r="AG2645">
        <f t="shared" si="580"/>
        <v>0.5</v>
      </c>
      <c r="AH2645">
        <f t="shared" si="581"/>
        <v>0.5</v>
      </c>
      <c r="AI2645">
        <f t="shared" si="582"/>
        <v>0.25</v>
      </c>
      <c r="AJ2645">
        <f t="shared" si="583"/>
        <v>0.25</v>
      </c>
      <c r="AK2645">
        <f t="shared" si="584"/>
        <v>0.5</v>
      </c>
      <c r="AL2645">
        <f t="shared" si="585"/>
        <v>0.17499999999999999</v>
      </c>
      <c r="AM2645">
        <f t="shared" si="586"/>
        <v>0.5</v>
      </c>
      <c r="AN2645" s="6">
        <f t="shared" si="587"/>
        <v>0.93500000000000005</v>
      </c>
      <c r="AO2645" t="str">
        <f>VLOOKUP(BD_PONDERACIONES[[#This Row],[Comuna]],Tabla3[#All],2,0)</f>
        <v>Florida</v>
      </c>
    </row>
    <row r="2646" spans="1:41" x14ac:dyDescent="0.35">
      <c r="A2646" t="s">
        <v>13116</v>
      </c>
      <c r="B2646" t="s">
        <v>13117</v>
      </c>
      <c r="C2646" t="s">
        <v>13118</v>
      </c>
      <c r="D2646" s="5">
        <v>44800</v>
      </c>
      <c r="E2646" s="5">
        <v>44723</v>
      </c>
      <c r="F2646" t="s">
        <v>753</v>
      </c>
      <c r="G2646" t="s">
        <v>13119</v>
      </c>
      <c r="H2646" t="s">
        <v>755</v>
      </c>
      <c r="J2646" t="s">
        <v>756</v>
      </c>
      <c r="K2646" t="s">
        <v>756</v>
      </c>
      <c r="L2646" t="s">
        <v>757</v>
      </c>
      <c r="M2646" t="s">
        <v>757</v>
      </c>
      <c r="N2646" t="s">
        <v>756</v>
      </c>
      <c r="O2646" t="s">
        <v>756</v>
      </c>
      <c r="P2646" t="s">
        <v>758</v>
      </c>
      <c r="Q2646" t="s">
        <v>759</v>
      </c>
      <c r="R2646" t="s">
        <v>759</v>
      </c>
      <c r="S2646" t="s">
        <v>757</v>
      </c>
      <c r="T2646" t="s">
        <v>757</v>
      </c>
      <c r="U2646" t="s">
        <v>757</v>
      </c>
      <c r="V2646" t="s">
        <v>756</v>
      </c>
      <c r="W2646" t="s">
        <v>768</v>
      </c>
      <c r="X2646" t="s">
        <v>885</v>
      </c>
      <c r="Y2646" t="str">
        <f t="shared" si="574"/>
        <v>junio</v>
      </c>
      <c r="Z2646">
        <f>YEAR(BD_PONDERACIONES[[#This Row],[Fecha Ejecución del Ticket]])</f>
        <v>2022</v>
      </c>
      <c r="AA2646" t="str">
        <f t="shared" si="575"/>
        <v>agosto</v>
      </c>
      <c r="AB2646">
        <f>YEAR(BD_PONDERACIONES[[#This Row],[Fecha de Inspección]])</f>
        <v>2022</v>
      </c>
      <c r="AC2646">
        <f t="shared" si="576"/>
        <v>0.5</v>
      </c>
      <c r="AD2646">
        <f t="shared" si="577"/>
        <v>0.5</v>
      </c>
      <c r="AE2646">
        <f t="shared" si="578"/>
        <v>0.5</v>
      </c>
      <c r="AF2646">
        <f t="shared" si="579"/>
        <v>0.5</v>
      </c>
      <c r="AG2646">
        <f t="shared" si="580"/>
        <v>0.5</v>
      </c>
      <c r="AH2646">
        <f t="shared" si="581"/>
        <v>0.5</v>
      </c>
      <c r="AI2646">
        <f t="shared" si="582"/>
        <v>0.25</v>
      </c>
      <c r="AJ2646">
        <f t="shared" si="583"/>
        <v>0.25</v>
      </c>
      <c r="AK2646">
        <f t="shared" si="584"/>
        <v>0.5</v>
      </c>
      <c r="AL2646">
        <f t="shared" si="585"/>
        <v>0.5</v>
      </c>
      <c r="AM2646">
        <f t="shared" si="586"/>
        <v>0.17499999999999999</v>
      </c>
      <c r="AN2646" s="6">
        <f t="shared" si="587"/>
        <v>0.93500000000000005</v>
      </c>
      <c r="AO2646" t="str">
        <f>VLOOKUP(BD_PONDERACIONES[[#This Row],[Comuna]],Tabla3[#All],2,0)</f>
        <v>Florida</v>
      </c>
    </row>
    <row r="2647" spans="1:41" x14ac:dyDescent="0.35">
      <c r="A2647" t="s">
        <v>13120</v>
      </c>
      <c r="B2647" t="s">
        <v>13121</v>
      </c>
      <c r="C2647" t="s">
        <v>13122</v>
      </c>
      <c r="D2647" s="5">
        <v>44800</v>
      </c>
      <c r="E2647" s="5">
        <v>44713</v>
      </c>
      <c r="F2647" t="s">
        <v>753</v>
      </c>
      <c r="G2647" t="s">
        <v>13123</v>
      </c>
      <c r="H2647" t="s">
        <v>755</v>
      </c>
      <c r="J2647" t="s">
        <v>756</v>
      </c>
      <c r="K2647" t="s">
        <v>756</v>
      </c>
      <c r="L2647" t="s">
        <v>756</v>
      </c>
      <c r="M2647" t="s">
        <v>756</v>
      </c>
      <c r="N2647" t="s">
        <v>756</v>
      </c>
      <c r="O2647" t="s">
        <v>756</v>
      </c>
      <c r="P2647" t="s">
        <v>758</v>
      </c>
      <c r="Q2647" t="s">
        <v>759</v>
      </c>
      <c r="R2647" t="s">
        <v>759</v>
      </c>
      <c r="S2647" t="s">
        <v>757</v>
      </c>
      <c r="T2647" t="s">
        <v>757</v>
      </c>
      <c r="U2647" t="s">
        <v>757</v>
      </c>
      <c r="V2647" t="s">
        <v>756</v>
      </c>
      <c r="W2647" t="s">
        <v>756</v>
      </c>
      <c r="X2647" t="s">
        <v>13124</v>
      </c>
      <c r="Y2647" t="str">
        <f t="shared" si="574"/>
        <v>junio</v>
      </c>
      <c r="Z2647">
        <f>YEAR(BD_PONDERACIONES[[#This Row],[Fecha Ejecución del Ticket]])</f>
        <v>2022</v>
      </c>
      <c r="AA2647" t="str">
        <f t="shared" si="575"/>
        <v>agosto</v>
      </c>
      <c r="AB2647">
        <f>YEAR(BD_PONDERACIONES[[#This Row],[Fecha de Inspección]])</f>
        <v>2022</v>
      </c>
      <c r="AC2647">
        <f t="shared" si="576"/>
        <v>0.5</v>
      </c>
      <c r="AD2647">
        <f t="shared" si="577"/>
        <v>0.5</v>
      </c>
      <c r="AE2647">
        <f t="shared" si="578"/>
        <v>0.5</v>
      </c>
      <c r="AF2647">
        <f t="shared" si="579"/>
        <v>0.5</v>
      </c>
      <c r="AG2647">
        <f t="shared" si="580"/>
        <v>0.5</v>
      </c>
      <c r="AH2647">
        <f t="shared" si="581"/>
        <v>0.5</v>
      </c>
      <c r="AI2647">
        <f t="shared" si="582"/>
        <v>0.25</v>
      </c>
      <c r="AJ2647">
        <f t="shared" si="583"/>
        <v>0.25</v>
      </c>
      <c r="AK2647">
        <f t="shared" si="584"/>
        <v>0.5</v>
      </c>
      <c r="AL2647">
        <f t="shared" si="585"/>
        <v>0.5</v>
      </c>
      <c r="AM2647">
        <f t="shared" si="586"/>
        <v>0.5</v>
      </c>
      <c r="AN2647" s="6">
        <f t="shared" si="587"/>
        <v>1</v>
      </c>
      <c r="AO2647" t="str">
        <f>VLOOKUP(BD_PONDERACIONES[[#This Row],[Comuna]],Tabla3[#All],2,0)</f>
        <v>Florida</v>
      </c>
    </row>
    <row r="2648" spans="1:41" x14ac:dyDescent="0.35">
      <c r="A2648" t="s">
        <v>13125</v>
      </c>
      <c r="B2648" t="s">
        <v>13126</v>
      </c>
      <c r="C2648" t="s">
        <v>13127</v>
      </c>
      <c r="D2648" s="5">
        <v>44802</v>
      </c>
      <c r="E2648" s="5">
        <v>44735</v>
      </c>
      <c r="F2648" t="s">
        <v>763</v>
      </c>
      <c r="G2648" t="s">
        <v>13128</v>
      </c>
      <c r="H2648" t="s">
        <v>755</v>
      </c>
      <c r="J2648" t="s">
        <v>756</v>
      </c>
      <c r="K2648" t="s">
        <v>756</v>
      </c>
      <c r="L2648" t="s">
        <v>757</v>
      </c>
      <c r="M2648" t="s">
        <v>757</v>
      </c>
      <c r="N2648" t="s">
        <v>756</v>
      </c>
      <c r="O2648" t="s">
        <v>756</v>
      </c>
      <c r="P2648" t="s">
        <v>758</v>
      </c>
      <c r="Q2648" t="s">
        <v>759</v>
      </c>
      <c r="R2648" t="s">
        <v>759</v>
      </c>
      <c r="S2648" t="s">
        <v>757</v>
      </c>
      <c r="T2648" t="s">
        <v>757</v>
      </c>
      <c r="U2648" t="s">
        <v>757</v>
      </c>
      <c r="V2648" t="s">
        <v>756</v>
      </c>
      <c r="W2648" t="s">
        <v>768</v>
      </c>
      <c r="X2648" t="s">
        <v>13129</v>
      </c>
      <c r="Y2648" t="str">
        <f t="shared" si="574"/>
        <v>junio</v>
      </c>
      <c r="Z2648">
        <f>YEAR(BD_PONDERACIONES[[#This Row],[Fecha Ejecución del Ticket]])</f>
        <v>2022</v>
      </c>
      <c r="AA2648" t="str">
        <f t="shared" si="575"/>
        <v>agosto</v>
      </c>
      <c r="AB2648">
        <f>YEAR(BD_PONDERACIONES[[#This Row],[Fecha de Inspección]])</f>
        <v>2022</v>
      </c>
      <c r="AC2648">
        <f t="shared" si="576"/>
        <v>0.5</v>
      </c>
      <c r="AD2648">
        <f t="shared" si="577"/>
        <v>0.5</v>
      </c>
      <c r="AE2648">
        <f t="shared" si="578"/>
        <v>0.5</v>
      </c>
      <c r="AF2648">
        <f t="shared" si="579"/>
        <v>0.5</v>
      </c>
      <c r="AG2648">
        <f t="shared" si="580"/>
        <v>0.5</v>
      </c>
      <c r="AH2648">
        <f t="shared" si="581"/>
        <v>0.5</v>
      </c>
      <c r="AI2648">
        <f t="shared" si="582"/>
        <v>0.25</v>
      </c>
      <c r="AJ2648">
        <f t="shared" si="583"/>
        <v>0.25</v>
      </c>
      <c r="AK2648">
        <f t="shared" si="584"/>
        <v>0.5</v>
      </c>
      <c r="AL2648">
        <f t="shared" si="585"/>
        <v>0.5</v>
      </c>
      <c r="AM2648">
        <f t="shared" si="586"/>
        <v>0.17499999999999999</v>
      </c>
      <c r="AN2648" s="6">
        <f t="shared" si="587"/>
        <v>0.93500000000000005</v>
      </c>
      <c r="AO2648" t="str">
        <f>VLOOKUP(BD_PONDERACIONES[[#This Row],[Comuna]],Tabla3[#All],2,0)</f>
        <v>Florida</v>
      </c>
    </row>
    <row r="2649" spans="1:41" x14ac:dyDescent="0.35">
      <c r="A2649" t="s">
        <v>13130</v>
      </c>
      <c r="B2649" t="s">
        <v>13131</v>
      </c>
      <c r="C2649" t="s">
        <v>13132</v>
      </c>
      <c r="D2649" s="5">
        <v>44802</v>
      </c>
      <c r="E2649" s="5">
        <v>44743</v>
      </c>
      <c r="F2649" t="s">
        <v>763</v>
      </c>
      <c r="G2649" t="s">
        <v>13133</v>
      </c>
      <c r="H2649" t="s">
        <v>755</v>
      </c>
      <c r="J2649" t="s">
        <v>756</v>
      </c>
      <c r="K2649" t="s">
        <v>756</v>
      </c>
      <c r="L2649" t="s">
        <v>773</v>
      </c>
      <c r="M2649" t="s">
        <v>773</v>
      </c>
      <c r="N2649" t="s">
        <v>756</v>
      </c>
      <c r="O2649" t="s">
        <v>756</v>
      </c>
      <c r="P2649" t="s">
        <v>758</v>
      </c>
      <c r="Q2649" t="s">
        <v>759</v>
      </c>
      <c r="R2649" t="s">
        <v>759</v>
      </c>
      <c r="S2649" t="s">
        <v>757</v>
      </c>
      <c r="T2649" t="s">
        <v>757</v>
      </c>
      <c r="U2649" t="s">
        <v>757</v>
      </c>
      <c r="V2649" t="s">
        <v>773</v>
      </c>
      <c r="W2649" t="s">
        <v>768</v>
      </c>
      <c r="X2649" t="s">
        <v>13134</v>
      </c>
      <c r="Y2649" t="str">
        <f t="shared" si="574"/>
        <v>julio</v>
      </c>
      <c r="Z2649">
        <f>YEAR(BD_PONDERACIONES[[#This Row],[Fecha Ejecución del Ticket]])</f>
        <v>2022</v>
      </c>
      <c r="AA2649" t="str">
        <f t="shared" si="575"/>
        <v>agosto</v>
      </c>
      <c r="AB2649">
        <f>YEAR(BD_PONDERACIONES[[#This Row],[Fecha de Inspección]])</f>
        <v>2022</v>
      </c>
      <c r="AC2649">
        <f t="shared" si="576"/>
        <v>0.5</v>
      </c>
      <c r="AD2649">
        <f t="shared" si="577"/>
        <v>0.5</v>
      </c>
      <c r="AE2649">
        <f t="shared" si="578"/>
        <v>0</v>
      </c>
      <c r="AF2649">
        <f t="shared" si="579"/>
        <v>0</v>
      </c>
      <c r="AG2649">
        <f t="shared" si="580"/>
        <v>0.5</v>
      </c>
      <c r="AH2649">
        <f t="shared" si="581"/>
        <v>0.5</v>
      </c>
      <c r="AI2649">
        <f t="shared" si="582"/>
        <v>0.25</v>
      </c>
      <c r="AJ2649">
        <f t="shared" si="583"/>
        <v>0.25</v>
      </c>
      <c r="AK2649">
        <f t="shared" si="584"/>
        <v>0.5</v>
      </c>
      <c r="AL2649">
        <f t="shared" si="585"/>
        <v>0</v>
      </c>
      <c r="AM2649">
        <f t="shared" si="586"/>
        <v>0.17499999999999999</v>
      </c>
      <c r="AN2649" s="6">
        <f t="shared" si="587"/>
        <v>0.53500000000000003</v>
      </c>
      <c r="AO2649" t="str">
        <f>VLOOKUP(BD_PONDERACIONES[[#This Row],[Comuna]],Tabla3[#All],2,0)</f>
        <v>Florida</v>
      </c>
    </row>
    <row r="2650" spans="1:41" x14ac:dyDescent="0.35">
      <c r="A2650" t="s">
        <v>13135</v>
      </c>
      <c r="B2650" t="s">
        <v>13136</v>
      </c>
      <c r="C2650" t="s">
        <v>13137</v>
      </c>
      <c r="D2650" s="5">
        <v>44802</v>
      </c>
      <c r="E2650" s="5">
        <v>44735</v>
      </c>
      <c r="F2650" t="s">
        <v>763</v>
      </c>
      <c r="G2650" t="s">
        <v>13138</v>
      </c>
      <c r="H2650" t="s">
        <v>755</v>
      </c>
      <c r="J2650" t="s">
        <v>756</v>
      </c>
      <c r="K2650" t="s">
        <v>756</v>
      </c>
      <c r="L2650" t="s">
        <v>757</v>
      </c>
      <c r="M2650" t="s">
        <v>757</v>
      </c>
      <c r="N2650" t="s">
        <v>756</v>
      </c>
      <c r="O2650" t="s">
        <v>756</v>
      </c>
      <c r="P2650" t="s">
        <v>758</v>
      </c>
      <c r="Q2650" t="s">
        <v>759</v>
      </c>
      <c r="R2650" t="s">
        <v>759</v>
      </c>
      <c r="S2650" t="s">
        <v>757</v>
      </c>
      <c r="T2650" t="s">
        <v>757</v>
      </c>
      <c r="U2650" t="s">
        <v>757</v>
      </c>
      <c r="V2650" t="s">
        <v>756</v>
      </c>
      <c r="W2650" t="s">
        <v>756</v>
      </c>
      <c r="X2650" t="s">
        <v>11182</v>
      </c>
      <c r="Y2650" t="str">
        <f t="shared" si="574"/>
        <v>junio</v>
      </c>
      <c r="Z2650">
        <f>YEAR(BD_PONDERACIONES[[#This Row],[Fecha Ejecución del Ticket]])</f>
        <v>2022</v>
      </c>
      <c r="AA2650" t="str">
        <f t="shared" si="575"/>
        <v>agosto</v>
      </c>
      <c r="AB2650">
        <f>YEAR(BD_PONDERACIONES[[#This Row],[Fecha de Inspección]])</f>
        <v>2022</v>
      </c>
      <c r="AC2650">
        <f t="shared" si="576"/>
        <v>0.5</v>
      </c>
      <c r="AD2650">
        <f t="shared" si="577"/>
        <v>0.5</v>
      </c>
      <c r="AE2650">
        <f t="shared" si="578"/>
        <v>0.5</v>
      </c>
      <c r="AF2650">
        <f t="shared" si="579"/>
        <v>0.5</v>
      </c>
      <c r="AG2650">
        <f t="shared" si="580"/>
        <v>0.5</v>
      </c>
      <c r="AH2650">
        <f t="shared" si="581"/>
        <v>0.5</v>
      </c>
      <c r="AI2650">
        <f t="shared" si="582"/>
        <v>0.25</v>
      </c>
      <c r="AJ2650">
        <f t="shared" si="583"/>
        <v>0.25</v>
      </c>
      <c r="AK2650">
        <f t="shared" si="584"/>
        <v>0.5</v>
      </c>
      <c r="AL2650">
        <f t="shared" si="585"/>
        <v>0.5</v>
      </c>
      <c r="AM2650">
        <f t="shared" si="586"/>
        <v>0.5</v>
      </c>
      <c r="AN2650" s="6">
        <f t="shared" si="587"/>
        <v>1</v>
      </c>
      <c r="AO2650" t="str">
        <f>VLOOKUP(BD_PONDERACIONES[[#This Row],[Comuna]],Tabla3[#All],2,0)</f>
        <v>Florida</v>
      </c>
    </row>
    <row r="2651" spans="1:41" x14ac:dyDescent="0.35">
      <c r="A2651" t="s">
        <v>13139</v>
      </c>
      <c r="B2651" t="s">
        <v>13140</v>
      </c>
      <c r="C2651" t="s">
        <v>13141</v>
      </c>
      <c r="D2651" s="5">
        <v>44802</v>
      </c>
      <c r="E2651" s="5">
        <v>44740</v>
      </c>
      <c r="F2651" t="s">
        <v>763</v>
      </c>
      <c r="G2651" t="s">
        <v>13142</v>
      </c>
      <c r="H2651" t="s">
        <v>755</v>
      </c>
      <c r="J2651" t="s">
        <v>756</v>
      </c>
      <c r="K2651" t="s">
        <v>756</v>
      </c>
      <c r="L2651" t="s">
        <v>757</v>
      </c>
      <c r="M2651" t="s">
        <v>757</v>
      </c>
      <c r="N2651" t="s">
        <v>756</v>
      </c>
      <c r="O2651" t="s">
        <v>756</v>
      </c>
      <c r="P2651" t="s">
        <v>758</v>
      </c>
      <c r="Q2651" t="s">
        <v>759</v>
      </c>
      <c r="R2651" t="s">
        <v>759</v>
      </c>
      <c r="S2651" t="s">
        <v>757</v>
      </c>
      <c r="T2651" t="s">
        <v>757</v>
      </c>
      <c r="U2651" t="s">
        <v>757</v>
      </c>
      <c r="V2651" t="s">
        <v>756</v>
      </c>
      <c r="W2651" t="s">
        <v>756</v>
      </c>
      <c r="X2651" t="s">
        <v>11182</v>
      </c>
      <c r="Y2651" t="str">
        <f t="shared" si="574"/>
        <v>junio</v>
      </c>
      <c r="Z2651">
        <f>YEAR(BD_PONDERACIONES[[#This Row],[Fecha Ejecución del Ticket]])</f>
        <v>2022</v>
      </c>
      <c r="AA2651" t="str">
        <f t="shared" si="575"/>
        <v>agosto</v>
      </c>
      <c r="AB2651">
        <f>YEAR(BD_PONDERACIONES[[#This Row],[Fecha de Inspección]])</f>
        <v>2022</v>
      </c>
      <c r="AC2651">
        <f t="shared" si="576"/>
        <v>0.5</v>
      </c>
      <c r="AD2651">
        <f t="shared" si="577"/>
        <v>0.5</v>
      </c>
      <c r="AE2651">
        <f t="shared" si="578"/>
        <v>0.5</v>
      </c>
      <c r="AF2651">
        <f t="shared" si="579"/>
        <v>0.5</v>
      </c>
      <c r="AG2651">
        <f t="shared" si="580"/>
        <v>0.5</v>
      </c>
      <c r="AH2651">
        <f t="shared" si="581"/>
        <v>0.5</v>
      </c>
      <c r="AI2651">
        <f t="shared" si="582"/>
        <v>0.25</v>
      </c>
      <c r="AJ2651">
        <f t="shared" si="583"/>
        <v>0.25</v>
      </c>
      <c r="AK2651">
        <f t="shared" si="584"/>
        <v>0.5</v>
      </c>
      <c r="AL2651">
        <f t="shared" si="585"/>
        <v>0.5</v>
      </c>
      <c r="AM2651">
        <f t="shared" si="586"/>
        <v>0.5</v>
      </c>
      <c r="AN2651" s="6">
        <f t="shared" si="587"/>
        <v>1</v>
      </c>
      <c r="AO2651" t="str">
        <f>VLOOKUP(BD_PONDERACIONES[[#This Row],[Comuna]],Tabla3[#All],2,0)</f>
        <v>Florida</v>
      </c>
    </row>
    <row r="2652" spans="1:41" x14ac:dyDescent="0.35">
      <c r="A2652" t="s">
        <v>13143</v>
      </c>
      <c r="B2652" t="s">
        <v>13144</v>
      </c>
      <c r="C2652" t="s">
        <v>13145</v>
      </c>
      <c r="D2652" s="5">
        <v>44802</v>
      </c>
      <c r="E2652" s="5">
        <v>44740</v>
      </c>
      <c r="F2652" t="s">
        <v>763</v>
      </c>
      <c r="G2652" t="s">
        <v>13146</v>
      </c>
      <c r="H2652" t="s">
        <v>755</v>
      </c>
      <c r="J2652" t="s">
        <v>756</v>
      </c>
      <c r="K2652" t="s">
        <v>756</v>
      </c>
      <c r="L2652" t="s">
        <v>757</v>
      </c>
      <c r="M2652" t="s">
        <v>757</v>
      </c>
      <c r="N2652" t="s">
        <v>756</v>
      </c>
      <c r="O2652" t="s">
        <v>756</v>
      </c>
      <c r="P2652" t="s">
        <v>758</v>
      </c>
      <c r="Q2652" t="s">
        <v>759</v>
      </c>
      <c r="R2652" t="s">
        <v>759</v>
      </c>
      <c r="S2652" t="s">
        <v>757</v>
      </c>
      <c r="T2652" t="s">
        <v>757</v>
      </c>
      <c r="U2652" t="s">
        <v>757</v>
      </c>
      <c r="V2652" t="s">
        <v>773</v>
      </c>
      <c r="W2652" t="s">
        <v>773</v>
      </c>
      <c r="X2652" t="s">
        <v>11182</v>
      </c>
      <c r="Y2652" t="str">
        <f t="shared" si="574"/>
        <v>junio</v>
      </c>
      <c r="Z2652">
        <f>YEAR(BD_PONDERACIONES[[#This Row],[Fecha Ejecución del Ticket]])</f>
        <v>2022</v>
      </c>
      <c r="AA2652" t="str">
        <f t="shared" si="575"/>
        <v>agosto</v>
      </c>
      <c r="AB2652">
        <f>YEAR(BD_PONDERACIONES[[#This Row],[Fecha de Inspección]])</f>
        <v>2022</v>
      </c>
      <c r="AC2652">
        <f t="shared" si="576"/>
        <v>0.5</v>
      </c>
      <c r="AD2652">
        <f t="shared" si="577"/>
        <v>0.5</v>
      </c>
      <c r="AE2652">
        <f t="shared" si="578"/>
        <v>0.5</v>
      </c>
      <c r="AF2652">
        <f t="shared" si="579"/>
        <v>0.5</v>
      </c>
      <c r="AG2652">
        <f t="shared" si="580"/>
        <v>0.5</v>
      </c>
      <c r="AH2652">
        <f t="shared" si="581"/>
        <v>0.5</v>
      </c>
      <c r="AI2652">
        <f t="shared" si="582"/>
        <v>0.25</v>
      </c>
      <c r="AJ2652">
        <f t="shared" si="583"/>
        <v>0.25</v>
      </c>
      <c r="AK2652">
        <f t="shared" si="584"/>
        <v>0.5</v>
      </c>
      <c r="AL2652">
        <f t="shared" si="585"/>
        <v>0</v>
      </c>
      <c r="AM2652">
        <f t="shared" si="586"/>
        <v>0</v>
      </c>
      <c r="AN2652" s="6">
        <f t="shared" si="587"/>
        <v>0.8</v>
      </c>
      <c r="AO2652" t="str">
        <f>VLOOKUP(BD_PONDERACIONES[[#This Row],[Comuna]],Tabla3[#All],2,0)</f>
        <v>Florida</v>
      </c>
    </row>
    <row r="2653" spans="1:41" x14ac:dyDescent="0.35">
      <c r="A2653" t="s">
        <v>13147</v>
      </c>
      <c r="B2653" t="s">
        <v>13148</v>
      </c>
      <c r="C2653" t="s">
        <v>13149</v>
      </c>
      <c r="D2653" s="5">
        <v>44802</v>
      </c>
      <c r="E2653" s="5">
        <v>44741</v>
      </c>
      <c r="F2653" t="s">
        <v>763</v>
      </c>
      <c r="G2653" t="s">
        <v>13150</v>
      </c>
      <c r="H2653" t="s">
        <v>755</v>
      </c>
      <c r="J2653" t="s">
        <v>756</v>
      </c>
      <c r="K2653" t="s">
        <v>756</v>
      </c>
      <c r="L2653" t="s">
        <v>757</v>
      </c>
      <c r="M2653" t="s">
        <v>757</v>
      </c>
      <c r="N2653" t="s">
        <v>756</v>
      </c>
      <c r="O2653" t="s">
        <v>756</v>
      </c>
      <c r="P2653" t="s">
        <v>758</v>
      </c>
      <c r="Q2653" t="s">
        <v>759</v>
      </c>
      <c r="R2653" t="s">
        <v>759</v>
      </c>
      <c r="S2653" t="s">
        <v>757</v>
      </c>
      <c r="T2653" t="s">
        <v>757</v>
      </c>
      <c r="U2653" t="s">
        <v>757</v>
      </c>
      <c r="V2653" t="s">
        <v>756</v>
      </c>
      <c r="W2653" t="s">
        <v>768</v>
      </c>
      <c r="X2653" t="s">
        <v>12185</v>
      </c>
      <c r="Y2653" t="str">
        <f t="shared" si="574"/>
        <v>junio</v>
      </c>
      <c r="Z2653">
        <f>YEAR(BD_PONDERACIONES[[#This Row],[Fecha Ejecución del Ticket]])</f>
        <v>2022</v>
      </c>
      <c r="AA2653" t="str">
        <f t="shared" si="575"/>
        <v>agosto</v>
      </c>
      <c r="AB2653">
        <f>YEAR(BD_PONDERACIONES[[#This Row],[Fecha de Inspección]])</f>
        <v>2022</v>
      </c>
      <c r="AC2653">
        <f t="shared" si="576"/>
        <v>0.5</v>
      </c>
      <c r="AD2653">
        <f t="shared" si="577"/>
        <v>0.5</v>
      </c>
      <c r="AE2653">
        <f t="shared" si="578"/>
        <v>0.5</v>
      </c>
      <c r="AF2653">
        <f t="shared" si="579"/>
        <v>0.5</v>
      </c>
      <c r="AG2653">
        <f t="shared" si="580"/>
        <v>0.5</v>
      </c>
      <c r="AH2653">
        <f t="shared" si="581"/>
        <v>0.5</v>
      </c>
      <c r="AI2653">
        <f t="shared" si="582"/>
        <v>0.25</v>
      </c>
      <c r="AJ2653">
        <f t="shared" si="583"/>
        <v>0.25</v>
      </c>
      <c r="AK2653">
        <f t="shared" si="584"/>
        <v>0.5</v>
      </c>
      <c r="AL2653">
        <f t="shared" si="585"/>
        <v>0.5</v>
      </c>
      <c r="AM2653">
        <f t="shared" si="586"/>
        <v>0.17499999999999999</v>
      </c>
      <c r="AN2653" s="6">
        <f t="shared" si="587"/>
        <v>0.93500000000000005</v>
      </c>
      <c r="AO2653" t="str">
        <f>VLOOKUP(BD_PONDERACIONES[[#This Row],[Comuna]],Tabla3[#All],2,0)</f>
        <v>Florida</v>
      </c>
    </row>
    <row r="2654" spans="1:41" x14ac:dyDescent="0.35">
      <c r="A2654" t="s">
        <v>13151</v>
      </c>
      <c r="B2654" t="s">
        <v>13152</v>
      </c>
      <c r="C2654" t="s">
        <v>13153</v>
      </c>
      <c r="D2654" s="5">
        <v>44802</v>
      </c>
      <c r="E2654" s="5">
        <v>44742</v>
      </c>
      <c r="F2654" t="s">
        <v>763</v>
      </c>
      <c r="G2654" t="s">
        <v>13154</v>
      </c>
      <c r="H2654" t="s">
        <v>755</v>
      </c>
      <c r="J2654" t="s">
        <v>756</v>
      </c>
      <c r="K2654" t="s">
        <v>756</v>
      </c>
      <c r="L2654" t="s">
        <v>757</v>
      </c>
      <c r="M2654" t="s">
        <v>757</v>
      </c>
      <c r="N2654" t="s">
        <v>756</v>
      </c>
      <c r="O2654" t="s">
        <v>756</v>
      </c>
      <c r="P2654" t="s">
        <v>758</v>
      </c>
      <c r="Q2654" t="s">
        <v>759</v>
      </c>
      <c r="R2654" t="s">
        <v>759</v>
      </c>
      <c r="S2654" t="s">
        <v>757</v>
      </c>
      <c r="T2654" t="s">
        <v>757</v>
      </c>
      <c r="U2654" t="s">
        <v>757</v>
      </c>
      <c r="V2654" t="s">
        <v>773</v>
      </c>
      <c r="W2654" t="s">
        <v>773</v>
      </c>
      <c r="X2654" t="s">
        <v>13155</v>
      </c>
      <c r="Y2654" t="str">
        <f t="shared" si="574"/>
        <v>junio</v>
      </c>
      <c r="Z2654">
        <f>YEAR(BD_PONDERACIONES[[#This Row],[Fecha Ejecución del Ticket]])</f>
        <v>2022</v>
      </c>
      <c r="AA2654" t="str">
        <f t="shared" si="575"/>
        <v>agosto</v>
      </c>
      <c r="AB2654">
        <f>YEAR(BD_PONDERACIONES[[#This Row],[Fecha de Inspección]])</f>
        <v>2022</v>
      </c>
      <c r="AC2654">
        <f t="shared" si="576"/>
        <v>0.5</v>
      </c>
      <c r="AD2654">
        <f t="shared" si="577"/>
        <v>0.5</v>
      </c>
      <c r="AE2654">
        <f t="shared" si="578"/>
        <v>0.5</v>
      </c>
      <c r="AF2654">
        <f t="shared" si="579"/>
        <v>0.5</v>
      </c>
      <c r="AG2654">
        <f t="shared" si="580"/>
        <v>0.5</v>
      </c>
      <c r="AH2654">
        <f t="shared" si="581"/>
        <v>0.5</v>
      </c>
      <c r="AI2654">
        <f t="shared" si="582"/>
        <v>0.25</v>
      </c>
      <c r="AJ2654">
        <f t="shared" si="583"/>
        <v>0.25</v>
      </c>
      <c r="AK2654">
        <f t="shared" si="584"/>
        <v>0.5</v>
      </c>
      <c r="AL2654">
        <f t="shared" si="585"/>
        <v>0</v>
      </c>
      <c r="AM2654">
        <f t="shared" si="586"/>
        <v>0</v>
      </c>
      <c r="AN2654" s="6">
        <f t="shared" si="587"/>
        <v>0.8</v>
      </c>
      <c r="AO2654" t="str">
        <f>VLOOKUP(BD_PONDERACIONES[[#This Row],[Comuna]],Tabla3[#All],2,0)</f>
        <v>Florida</v>
      </c>
    </row>
    <row r="2655" spans="1:41" x14ac:dyDescent="0.35">
      <c r="A2655" t="s">
        <v>13156</v>
      </c>
      <c r="B2655" t="s">
        <v>13157</v>
      </c>
      <c r="C2655" t="s">
        <v>13158</v>
      </c>
      <c r="D2655" s="5">
        <v>44803</v>
      </c>
      <c r="E2655" s="5">
        <v>44714</v>
      </c>
      <c r="F2655" t="s">
        <v>763</v>
      </c>
      <c r="G2655" t="s">
        <v>13159</v>
      </c>
      <c r="H2655" t="s">
        <v>755</v>
      </c>
      <c r="J2655" t="s">
        <v>756</v>
      </c>
      <c r="K2655" t="s">
        <v>756</v>
      </c>
      <c r="L2655" t="s">
        <v>757</v>
      </c>
      <c r="M2655" t="s">
        <v>757</v>
      </c>
      <c r="N2655" t="s">
        <v>756</v>
      </c>
      <c r="O2655" t="s">
        <v>756</v>
      </c>
      <c r="P2655" t="s">
        <v>758</v>
      </c>
      <c r="Q2655" t="s">
        <v>759</v>
      </c>
      <c r="R2655" t="s">
        <v>759</v>
      </c>
      <c r="S2655" t="s">
        <v>757</v>
      </c>
      <c r="T2655" t="s">
        <v>757</v>
      </c>
      <c r="U2655" t="s">
        <v>757</v>
      </c>
      <c r="V2655" t="s">
        <v>773</v>
      </c>
      <c r="W2655" t="s">
        <v>768</v>
      </c>
      <c r="X2655" t="s">
        <v>13160</v>
      </c>
      <c r="Y2655" t="str">
        <f t="shared" si="574"/>
        <v>junio</v>
      </c>
      <c r="Z2655">
        <f>YEAR(BD_PONDERACIONES[[#This Row],[Fecha Ejecución del Ticket]])</f>
        <v>2022</v>
      </c>
      <c r="AA2655" t="str">
        <f t="shared" si="575"/>
        <v>agosto</v>
      </c>
      <c r="AB2655">
        <f>YEAR(BD_PONDERACIONES[[#This Row],[Fecha de Inspección]])</f>
        <v>2022</v>
      </c>
      <c r="AC2655">
        <f t="shared" si="576"/>
        <v>0.5</v>
      </c>
      <c r="AD2655">
        <f t="shared" si="577"/>
        <v>0.5</v>
      </c>
      <c r="AE2655">
        <f t="shared" si="578"/>
        <v>0.5</v>
      </c>
      <c r="AF2655">
        <f t="shared" si="579"/>
        <v>0.5</v>
      </c>
      <c r="AG2655">
        <f t="shared" si="580"/>
        <v>0.5</v>
      </c>
      <c r="AH2655">
        <f t="shared" si="581"/>
        <v>0.5</v>
      </c>
      <c r="AI2655">
        <f t="shared" si="582"/>
        <v>0.25</v>
      </c>
      <c r="AJ2655">
        <f t="shared" si="583"/>
        <v>0.25</v>
      </c>
      <c r="AK2655">
        <f t="shared" si="584"/>
        <v>0.5</v>
      </c>
      <c r="AL2655">
        <f t="shared" si="585"/>
        <v>0</v>
      </c>
      <c r="AM2655">
        <f t="shared" si="586"/>
        <v>0.17499999999999999</v>
      </c>
      <c r="AN2655" s="6">
        <f t="shared" si="587"/>
        <v>0.83500000000000008</v>
      </c>
      <c r="AO2655" t="str">
        <f>VLOOKUP(BD_PONDERACIONES[[#This Row],[Comuna]],Tabla3[#All],2,0)</f>
        <v>Florida</v>
      </c>
    </row>
    <row r="2656" spans="1:41" x14ac:dyDescent="0.35">
      <c r="A2656" t="s">
        <v>13161</v>
      </c>
      <c r="B2656" t="s">
        <v>13162</v>
      </c>
      <c r="C2656" t="s">
        <v>13163</v>
      </c>
      <c r="D2656" s="5">
        <v>44803</v>
      </c>
      <c r="E2656" s="5">
        <v>44727</v>
      </c>
      <c r="F2656" t="s">
        <v>763</v>
      </c>
      <c r="G2656" t="s">
        <v>12753</v>
      </c>
      <c r="H2656" t="s">
        <v>755</v>
      </c>
      <c r="J2656" t="s">
        <v>756</v>
      </c>
      <c r="K2656" t="s">
        <v>756</v>
      </c>
      <c r="L2656" t="s">
        <v>757</v>
      </c>
      <c r="M2656" t="s">
        <v>757</v>
      </c>
      <c r="N2656" t="s">
        <v>756</v>
      </c>
      <c r="O2656" t="s">
        <v>756</v>
      </c>
      <c r="P2656" t="s">
        <v>758</v>
      </c>
      <c r="Q2656" t="s">
        <v>759</v>
      </c>
      <c r="R2656" t="s">
        <v>759</v>
      </c>
      <c r="S2656" t="s">
        <v>757</v>
      </c>
      <c r="T2656" t="s">
        <v>757</v>
      </c>
      <c r="U2656" t="s">
        <v>757</v>
      </c>
      <c r="V2656" t="s">
        <v>773</v>
      </c>
      <c r="W2656" t="s">
        <v>768</v>
      </c>
      <c r="X2656" t="s">
        <v>12029</v>
      </c>
      <c r="Y2656" t="str">
        <f t="shared" si="574"/>
        <v>junio</v>
      </c>
      <c r="Z2656">
        <f>YEAR(BD_PONDERACIONES[[#This Row],[Fecha Ejecución del Ticket]])</f>
        <v>2022</v>
      </c>
      <c r="AA2656" t="str">
        <f t="shared" si="575"/>
        <v>agosto</v>
      </c>
      <c r="AB2656">
        <f>YEAR(BD_PONDERACIONES[[#This Row],[Fecha de Inspección]])</f>
        <v>2022</v>
      </c>
      <c r="AC2656">
        <f t="shared" si="576"/>
        <v>0.5</v>
      </c>
      <c r="AD2656">
        <f t="shared" si="577"/>
        <v>0.5</v>
      </c>
      <c r="AE2656">
        <f t="shared" si="578"/>
        <v>0.5</v>
      </c>
      <c r="AF2656">
        <f t="shared" si="579"/>
        <v>0.5</v>
      </c>
      <c r="AG2656">
        <f t="shared" si="580"/>
        <v>0.5</v>
      </c>
      <c r="AH2656">
        <f t="shared" si="581"/>
        <v>0.5</v>
      </c>
      <c r="AI2656">
        <f t="shared" si="582"/>
        <v>0.25</v>
      </c>
      <c r="AJ2656">
        <f t="shared" si="583"/>
        <v>0.25</v>
      </c>
      <c r="AK2656">
        <f t="shared" si="584"/>
        <v>0.5</v>
      </c>
      <c r="AL2656">
        <f t="shared" si="585"/>
        <v>0</v>
      </c>
      <c r="AM2656">
        <f t="shared" si="586"/>
        <v>0.17499999999999999</v>
      </c>
      <c r="AN2656" s="6">
        <f t="shared" si="587"/>
        <v>0.83500000000000008</v>
      </c>
      <c r="AO2656" t="str">
        <f>VLOOKUP(BD_PONDERACIONES[[#This Row],[Comuna]],Tabla3[#All],2,0)</f>
        <v>Florida</v>
      </c>
    </row>
    <row r="2657" spans="1:41" x14ac:dyDescent="0.35">
      <c r="A2657" t="s">
        <v>13164</v>
      </c>
      <c r="B2657" t="s">
        <v>13165</v>
      </c>
      <c r="C2657" t="s">
        <v>13166</v>
      </c>
      <c r="D2657" s="5">
        <v>44803</v>
      </c>
      <c r="E2657" s="5">
        <v>44726</v>
      </c>
      <c r="F2657" t="s">
        <v>763</v>
      </c>
      <c r="G2657" t="s">
        <v>13167</v>
      </c>
      <c r="H2657" t="s">
        <v>755</v>
      </c>
      <c r="J2657" t="s">
        <v>756</v>
      </c>
      <c r="K2657" t="s">
        <v>756</v>
      </c>
      <c r="L2657" t="s">
        <v>757</v>
      </c>
      <c r="M2657" t="s">
        <v>757</v>
      </c>
      <c r="N2657" t="s">
        <v>756</v>
      </c>
      <c r="O2657" t="s">
        <v>756</v>
      </c>
      <c r="P2657" t="s">
        <v>758</v>
      </c>
      <c r="Q2657" t="s">
        <v>759</v>
      </c>
      <c r="R2657" t="s">
        <v>759</v>
      </c>
      <c r="S2657" t="s">
        <v>757</v>
      </c>
      <c r="T2657" t="s">
        <v>757</v>
      </c>
      <c r="U2657" t="s">
        <v>757</v>
      </c>
      <c r="V2657" t="s">
        <v>756</v>
      </c>
      <c r="W2657" t="s">
        <v>768</v>
      </c>
      <c r="X2657" t="s">
        <v>13168</v>
      </c>
      <c r="Y2657" t="str">
        <f t="shared" si="574"/>
        <v>junio</v>
      </c>
      <c r="Z2657">
        <f>YEAR(BD_PONDERACIONES[[#This Row],[Fecha Ejecución del Ticket]])</f>
        <v>2022</v>
      </c>
      <c r="AA2657" t="str">
        <f t="shared" si="575"/>
        <v>agosto</v>
      </c>
      <c r="AB2657">
        <f>YEAR(BD_PONDERACIONES[[#This Row],[Fecha de Inspección]])</f>
        <v>2022</v>
      </c>
      <c r="AC2657">
        <f t="shared" si="576"/>
        <v>0.5</v>
      </c>
      <c r="AD2657">
        <f t="shared" si="577"/>
        <v>0.5</v>
      </c>
      <c r="AE2657">
        <f t="shared" si="578"/>
        <v>0.5</v>
      </c>
      <c r="AF2657">
        <f t="shared" si="579"/>
        <v>0.5</v>
      </c>
      <c r="AG2657">
        <f t="shared" si="580"/>
        <v>0.5</v>
      </c>
      <c r="AH2657">
        <f t="shared" si="581"/>
        <v>0.5</v>
      </c>
      <c r="AI2657">
        <f t="shared" si="582"/>
        <v>0.25</v>
      </c>
      <c r="AJ2657">
        <f t="shared" si="583"/>
        <v>0.25</v>
      </c>
      <c r="AK2657">
        <f t="shared" si="584"/>
        <v>0.5</v>
      </c>
      <c r="AL2657">
        <f t="shared" si="585"/>
        <v>0.5</v>
      </c>
      <c r="AM2657">
        <f t="shared" si="586"/>
        <v>0.17499999999999999</v>
      </c>
      <c r="AN2657" s="6">
        <f t="shared" si="587"/>
        <v>0.93500000000000005</v>
      </c>
      <c r="AO2657" t="str">
        <f>VLOOKUP(BD_PONDERACIONES[[#This Row],[Comuna]],Tabla3[#All],2,0)</f>
        <v>Florida</v>
      </c>
    </row>
    <row r="2658" spans="1:41" x14ac:dyDescent="0.35">
      <c r="A2658" t="s">
        <v>13169</v>
      </c>
      <c r="B2658" t="s">
        <v>13170</v>
      </c>
      <c r="C2658" t="s">
        <v>13171</v>
      </c>
      <c r="D2658" s="5">
        <v>44803</v>
      </c>
      <c r="E2658" s="5">
        <v>44719</v>
      </c>
      <c r="F2658" t="s">
        <v>763</v>
      </c>
      <c r="G2658" t="s">
        <v>13172</v>
      </c>
      <c r="H2658" t="s">
        <v>755</v>
      </c>
      <c r="J2658" t="s">
        <v>756</v>
      </c>
      <c r="K2658" t="s">
        <v>756</v>
      </c>
      <c r="L2658" t="s">
        <v>757</v>
      </c>
      <c r="M2658" t="s">
        <v>757</v>
      </c>
      <c r="N2658" t="s">
        <v>756</v>
      </c>
      <c r="O2658" t="s">
        <v>756</v>
      </c>
      <c r="P2658" t="s">
        <v>758</v>
      </c>
      <c r="Q2658" t="s">
        <v>759</v>
      </c>
      <c r="R2658" t="s">
        <v>759</v>
      </c>
      <c r="S2658" t="s">
        <v>757</v>
      </c>
      <c r="T2658" t="s">
        <v>757</v>
      </c>
      <c r="U2658" t="s">
        <v>757</v>
      </c>
      <c r="V2658" t="s">
        <v>756</v>
      </c>
      <c r="W2658" t="s">
        <v>768</v>
      </c>
      <c r="X2658" t="s">
        <v>12309</v>
      </c>
      <c r="Y2658" t="str">
        <f t="shared" si="574"/>
        <v>junio</v>
      </c>
      <c r="Z2658">
        <f>YEAR(BD_PONDERACIONES[[#This Row],[Fecha Ejecución del Ticket]])</f>
        <v>2022</v>
      </c>
      <c r="AA2658" t="str">
        <f t="shared" si="575"/>
        <v>agosto</v>
      </c>
      <c r="AB2658">
        <f>YEAR(BD_PONDERACIONES[[#This Row],[Fecha de Inspección]])</f>
        <v>2022</v>
      </c>
      <c r="AC2658">
        <f t="shared" si="576"/>
        <v>0.5</v>
      </c>
      <c r="AD2658">
        <f t="shared" si="577"/>
        <v>0.5</v>
      </c>
      <c r="AE2658">
        <f t="shared" si="578"/>
        <v>0.5</v>
      </c>
      <c r="AF2658">
        <f t="shared" si="579"/>
        <v>0.5</v>
      </c>
      <c r="AG2658">
        <f t="shared" si="580"/>
        <v>0.5</v>
      </c>
      <c r="AH2658">
        <f t="shared" si="581"/>
        <v>0.5</v>
      </c>
      <c r="AI2658">
        <f t="shared" si="582"/>
        <v>0.25</v>
      </c>
      <c r="AJ2658">
        <f t="shared" si="583"/>
        <v>0.25</v>
      </c>
      <c r="AK2658">
        <f t="shared" si="584"/>
        <v>0.5</v>
      </c>
      <c r="AL2658">
        <f t="shared" si="585"/>
        <v>0.5</v>
      </c>
      <c r="AM2658">
        <f t="shared" si="586"/>
        <v>0.17499999999999999</v>
      </c>
      <c r="AN2658" s="6">
        <f t="shared" si="587"/>
        <v>0.93500000000000005</v>
      </c>
      <c r="AO2658" t="str">
        <f>VLOOKUP(BD_PONDERACIONES[[#This Row],[Comuna]],Tabla3[#All],2,0)</f>
        <v>Florida</v>
      </c>
    </row>
    <row r="2659" spans="1:41" x14ac:dyDescent="0.35">
      <c r="A2659" t="s">
        <v>13173</v>
      </c>
      <c r="B2659" t="s">
        <v>13174</v>
      </c>
      <c r="C2659" t="s">
        <v>13175</v>
      </c>
      <c r="D2659" s="5">
        <v>44803</v>
      </c>
      <c r="E2659" s="5">
        <v>44725</v>
      </c>
      <c r="F2659" t="s">
        <v>763</v>
      </c>
      <c r="G2659" t="s">
        <v>13176</v>
      </c>
      <c r="H2659" t="s">
        <v>755</v>
      </c>
      <c r="J2659" t="s">
        <v>756</v>
      </c>
      <c r="K2659" t="s">
        <v>756</v>
      </c>
      <c r="L2659" t="s">
        <v>757</v>
      </c>
      <c r="M2659" t="s">
        <v>757</v>
      </c>
      <c r="N2659" t="s">
        <v>756</v>
      </c>
      <c r="O2659" t="s">
        <v>756</v>
      </c>
      <c r="P2659" t="s">
        <v>758</v>
      </c>
      <c r="Q2659" t="s">
        <v>759</v>
      </c>
      <c r="R2659" t="s">
        <v>759</v>
      </c>
      <c r="S2659" t="s">
        <v>757</v>
      </c>
      <c r="T2659" t="s">
        <v>757</v>
      </c>
      <c r="U2659" t="s">
        <v>757</v>
      </c>
      <c r="V2659" t="s">
        <v>756</v>
      </c>
      <c r="W2659" t="s">
        <v>768</v>
      </c>
      <c r="X2659" t="s">
        <v>13073</v>
      </c>
      <c r="Y2659" t="str">
        <f t="shared" si="574"/>
        <v>junio</v>
      </c>
      <c r="Z2659">
        <f>YEAR(BD_PONDERACIONES[[#This Row],[Fecha Ejecución del Ticket]])</f>
        <v>2022</v>
      </c>
      <c r="AA2659" t="str">
        <f t="shared" si="575"/>
        <v>agosto</v>
      </c>
      <c r="AB2659">
        <f>YEAR(BD_PONDERACIONES[[#This Row],[Fecha de Inspección]])</f>
        <v>2022</v>
      </c>
      <c r="AC2659">
        <f t="shared" si="576"/>
        <v>0.5</v>
      </c>
      <c r="AD2659">
        <f t="shared" si="577"/>
        <v>0.5</v>
      </c>
      <c r="AE2659">
        <f t="shared" si="578"/>
        <v>0.5</v>
      </c>
      <c r="AF2659">
        <f t="shared" si="579"/>
        <v>0.5</v>
      </c>
      <c r="AG2659">
        <f t="shared" si="580"/>
        <v>0.5</v>
      </c>
      <c r="AH2659">
        <f t="shared" si="581"/>
        <v>0.5</v>
      </c>
      <c r="AI2659">
        <f t="shared" si="582"/>
        <v>0.25</v>
      </c>
      <c r="AJ2659">
        <f t="shared" si="583"/>
        <v>0.25</v>
      </c>
      <c r="AK2659">
        <f t="shared" si="584"/>
        <v>0.5</v>
      </c>
      <c r="AL2659">
        <f t="shared" si="585"/>
        <v>0.5</v>
      </c>
      <c r="AM2659">
        <f t="shared" si="586"/>
        <v>0.17499999999999999</v>
      </c>
      <c r="AN2659" s="6">
        <f t="shared" si="587"/>
        <v>0.93500000000000005</v>
      </c>
      <c r="AO2659" t="str">
        <f>VLOOKUP(BD_PONDERACIONES[[#This Row],[Comuna]],Tabla3[#All],2,0)</f>
        <v>Florida</v>
      </c>
    </row>
    <row r="2660" spans="1:41" x14ac:dyDescent="0.35">
      <c r="A2660" t="s">
        <v>13177</v>
      </c>
      <c r="B2660" t="s">
        <v>13178</v>
      </c>
      <c r="C2660" t="s">
        <v>13179</v>
      </c>
      <c r="D2660" s="5">
        <v>44803</v>
      </c>
      <c r="E2660" s="5">
        <v>44727</v>
      </c>
      <c r="F2660" t="s">
        <v>763</v>
      </c>
      <c r="G2660" t="s">
        <v>13180</v>
      </c>
      <c r="H2660" t="s">
        <v>755</v>
      </c>
      <c r="J2660" t="s">
        <v>756</v>
      </c>
      <c r="K2660" t="s">
        <v>756</v>
      </c>
      <c r="L2660" t="s">
        <v>757</v>
      </c>
      <c r="M2660" t="s">
        <v>757</v>
      </c>
      <c r="N2660" t="s">
        <v>756</v>
      </c>
      <c r="O2660" t="s">
        <v>756</v>
      </c>
      <c r="P2660" t="s">
        <v>758</v>
      </c>
      <c r="Q2660" t="s">
        <v>759</v>
      </c>
      <c r="R2660" t="s">
        <v>759</v>
      </c>
      <c r="S2660" t="s">
        <v>757</v>
      </c>
      <c r="T2660" t="s">
        <v>757</v>
      </c>
      <c r="U2660" t="s">
        <v>757</v>
      </c>
      <c r="V2660" t="s">
        <v>756</v>
      </c>
      <c r="W2660" t="s">
        <v>768</v>
      </c>
      <c r="X2660" t="s">
        <v>13181</v>
      </c>
      <c r="Y2660" t="str">
        <f t="shared" si="574"/>
        <v>junio</v>
      </c>
      <c r="Z2660">
        <f>YEAR(BD_PONDERACIONES[[#This Row],[Fecha Ejecución del Ticket]])</f>
        <v>2022</v>
      </c>
      <c r="AA2660" t="str">
        <f t="shared" si="575"/>
        <v>agosto</v>
      </c>
      <c r="AB2660">
        <f>YEAR(BD_PONDERACIONES[[#This Row],[Fecha de Inspección]])</f>
        <v>2022</v>
      </c>
      <c r="AC2660">
        <f t="shared" si="576"/>
        <v>0.5</v>
      </c>
      <c r="AD2660">
        <f t="shared" si="577"/>
        <v>0.5</v>
      </c>
      <c r="AE2660">
        <f t="shared" si="578"/>
        <v>0.5</v>
      </c>
      <c r="AF2660">
        <f t="shared" si="579"/>
        <v>0.5</v>
      </c>
      <c r="AG2660">
        <f t="shared" si="580"/>
        <v>0.5</v>
      </c>
      <c r="AH2660">
        <f t="shared" si="581"/>
        <v>0.5</v>
      </c>
      <c r="AI2660">
        <f t="shared" si="582"/>
        <v>0.25</v>
      </c>
      <c r="AJ2660">
        <f t="shared" si="583"/>
        <v>0.25</v>
      </c>
      <c r="AK2660">
        <f t="shared" si="584"/>
        <v>0.5</v>
      </c>
      <c r="AL2660">
        <f t="shared" si="585"/>
        <v>0.5</v>
      </c>
      <c r="AM2660">
        <f t="shared" si="586"/>
        <v>0.17499999999999999</v>
      </c>
      <c r="AN2660" s="6">
        <f t="shared" si="587"/>
        <v>0.93500000000000005</v>
      </c>
      <c r="AO2660" t="str">
        <f>VLOOKUP(BD_PONDERACIONES[[#This Row],[Comuna]],Tabla3[#All],2,0)</f>
        <v>Florida</v>
      </c>
    </row>
    <row r="2661" spans="1:41" x14ac:dyDescent="0.35">
      <c r="A2661" t="s">
        <v>13182</v>
      </c>
      <c r="B2661" t="s">
        <v>13183</v>
      </c>
      <c r="C2661" t="s">
        <v>13184</v>
      </c>
      <c r="D2661" s="5">
        <v>44803</v>
      </c>
      <c r="E2661" s="5">
        <v>44724</v>
      </c>
      <c r="F2661" t="s">
        <v>763</v>
      </c>
      <c r="G2661" t="s">
        <v>13185</v>
      </c>
      <c r="H2661" t="s">
        <v>755</v>
      </c>
      <c r="J2661" t="s">
        <v>756</v>
      </c>
      <c r="K2661" t="s">
        <v>756</v>
      </c>
      <c r="L2661" t="s">
        <v>757</v>
      </c>
      <c r="M2661" t="s">
        <v>757</v>
      </c>
      <c r="N2661" t="s">
        <v>756</v>
      </c>
      <c r="O2661" t="s">
        <v>756</v>
      </c>
      <c r="P2661" t="s">
        <v>758</v>
      </c>
      <c r="Q2661" t="s">
        <v>759</v>
      </c>
      <c r="R2661" t="s">
        <v>759</v>
      </c>
      <c r="S2661" t="s">
        <v>757</v>
      </c>
      <c r="T2661" t="s">
        <v>757</v>
      </c>
      <c r="U2661" t="s">
        <v>757</v>
      </c>
      <c r="V2661" t="s">
        <v>756</v>
      </c>
      <c r="W2661" t="s">
        <v>768</v>
      </c>
      <c r="X2661" t="s">
        <v>11923</v>
      </c>
      <c r="Y2661" t="str">
        <f t="shared" si="574"/>
        <v>junio</v>
      </c>
      <c r="Z2661">
        <f>YEAR(BD_PONDERACIONES[[#This Row],[Fecha Ejecución del Ticket]])</f>
        <v>2022</v>
      </c>
      <c r="AA2661" t="str">
        <f t="shared" si="575"/>
        <v>agosto</v>
      </c>
      <c r="AB2661">
        <f>YEAR(BD_PONDERACIONES[[#This Row],[Fecha de Inspección]])</f>
        <v>2022</v>
      </c>
      <c r="AC2661">
        <f t="shared" si="576"/>
        <v>0.5</v>
      </c>
      <c r="AD2661">
        <f t="shared" si="577"/>
        <v>0.5</v>
      </c>
      <c r="AE2661">
        <f t="shared" si="578"/>
        <v>0.5</v>
      </c>
      <c r="AF2661">
        <f t="shared" si="579"/>
        <v>0.5</v>
      </c>
      <c r="AG2661">
        <f t="shared" si="580"/>
        <v>0.5</v>
      </c>
      <c r="AH2661">
        <f t="shared" si="581"/>
        <v>0.5</v>
      </c>
      <c r="AI2661">
        <f t="shared" si="582"/>
        <v>0.25</v>
      </c>
      <c r="AJ2661">
        <f t="shared" si="583"/>
        <v>0.25</v>
      </c>
      <c r="AK2661">
        <f t="shared" si="584"/>
        <v>0.5</v>
      </c>
      <c r="AL2661">
        <f t="shared" si="585"/>
        <v>0.5</v>
      </c>
      <c r="AM2661">
        <f t="shared" si="586"/>
        <v>0.17499999999999999</v>
      </c>
      <c r="AN2661" s="6">
        <f t="shared" si="587"/>
        <v>0.93500000000000005</v>
      </c>
      <c r="AO2661" t="str">
        <f>VLOOKUP(BD_PONDERACIONES[[#This Row],[Comuna]],Tabla3[#All],2,0)</f>
        <v>Florida</v>
      </c>
    </row>
    <row r="2662" spans="1:41" x14ac:dyDescent="0.35">
      <c r="A2662" t="s">
        <v>13186</v>
      </c>
      <c r="B2662" t="s">
        <v>13187</v>
      </c>
      <c r="C2662" t="s">
        <v>13188</v>
      </c>
      <c r="D2662" s="5">
        <v>44803</v>
      </c>
      <c r="E2662" s="5">
        <v>44724</v>
      </c>
      <c r="F2662" t="s">
        <v>763</v>
      </c>
      <c r="G2662" t="s">
        <v>13189</v>
      </c>
      <c r="H2662" t="s">
        <v>755</v>
      </c>
      <c r="J2662" t="s">
        <v>756</v>
      </c>
      <c r="K2662" t="s">
        <v>756</v>
      </c>
      <c r="L2662" t="s">
        <v>757</v>
      </c>
      <c r="M2662" t="s">
        <v>757</v>
      </c>
      <c r="N2662" t="s">
        <v>756</v>
      </c>
      <c r="O2662" t="s">
        <v>756</v>
      </c>
      <c r="P2662" t="s">
        <v>758</v>
      </c>
      <c r="Q2662" t="s">
        <v>759</v>
      </c>
      <c r="R2662" t="s">
        <v>759</v>
      </c>
      <c r="S2662" t="s">
        <v>757</v>
      </c>
      <c r="T2662" t="s">
        <v>757</v>
      </c>
      <c r="U2662" t="s">
        <v>757</v>
      </c>
      <c r="V2662" t="s">
        <v>773</v>
      </c>
      <c r="W2662" t="s">
        <v>768</v>
      </c>
      <c r="X2662" t="s">
        <v>13190</v>
      </c>
      <c r="Y2662" t="str">
        <f t="shared" si="574"/>
        <v>junio</v>
      </c>
      <c r="Z2662">
        <f>YEAR(BD_PONDERACIONES[[#This Row],[Fecha Ejecución del Ticket]])</f>
        <v>2022</v>
      </c>
      <c r="AA2662" t="str">
        <f t="shared" si="575"/>
        <v>agosto</v>
      </c>
      <c r="AB2662">
        <f>YEAR(BD_PONDERACIONES[[#This Row],[Fecha de Inspección]])</f>
        <v>2022</v>
      </c>
      <c r="AC2662">
        <f t="shared" si="576"/>
        <v>0.5</v>
      </c>
      <c r="AD2662">
        <f t="shared" si="577"/>
        <v>0.5</v>
      </c>
      <c r="AE2662">
        <f t="shared" si="578"/>
        <v>0.5</v>
      </c>
      <c r="AF2662">
        <f t="shared" si="579"/>
        <v>0.5</v>
      </c>
      <c r="AG2662">
        <f t="shared" si="580"/>
        <v>0.5</v>
      </c>
      <c r="AH2662">
        <f t="shared" si="581"/>
        <v>0.5</v>
      </c>
      <c r="AI2662">
        <f t="shared" si="582"/>
        <v>0.25</v>
      </c>
      <c r="AJ2662">
        <f t="shared" si="583"/>
        <v>0.25</v>
      </c>
      <c r="AK2662">
        <f t="shared" si="584"/>
        <v>0.5</v>
      </c>
      <c r="AL2662">
        <f t="shared" si="585"/>
        <v>0</v>
      </c>
      <c r="AM2662">
        <f t="shared" si="586"/>
        <v>0.17499999999999999</v>
      </c>
      <c r="AN2662" s="6">
        <f t="shared" si="587"/>
        <v>0.83500000000000008</v>
      </c>
      <c r="AO2662" t="str">
        <f>VLOOKUP(BD_PONDERACIONES[[#This Row],[Comuna]],Tabla3[#All],2,0)</f>
        <v>Florida</v>
      </c>
    </row>
    <row r="2663" spans="1:41" x14ac:dyDescent="0.35">
      <c r="A2663" t="s">
        <v>13191</v>
      </c>
      <c r="B2663" t="s">
        <v>13192</v>
      </c>
      <c r="C2663" t="s">
        <v>13193</v>
      </c>
      <c r="D2663" s="5">
        <v>44803</v>
      </c>
      <c r="E2663" s="5">
        <v>44722</v>
      </c>
      <c r="F2663" t="s">
        <v>763</v>
      </c>
      <c r="G2663" t="s">
        <v>13194</v>
      </c>
      <c r="H2663" t="s">
        <v>755</v>
      </c>
      <c r="J2663" t="s">
        <v>756</v>
      </c>
      <c r="K2663" t="s">
        <v>756</v>
      </c>
      <c r="L2663" t="s">
        <v>757</v>
      </c>
      <c r="M2663" t="s">
        <v>757</v>
      </c>
      <c r="N2663" t="s">
        <v>756</v>
      </c>
      <c r="O2663" t="s">
        <v>756</v>
      </c>
      <c r="P2663" t="s">
        <v>758</v>
      </c>
      <c r="Q2663" t="s">
        <v>759</v>
      </c>
      <c r="R2663" t="s">
        <v>759</v>
      </c>
      <c r="S2663" t="s">
        <v>757</v>
      </c>
      <c r="T2663" t="s">
        <v>757</v>
      </c>
      <c r="U2663" t="s">
        <v>757</v>
      </c>
      <c r="V2663" t="s">
        <v>773</v>
      </c>
      <c r="W2663" t="s">
        <v>768</v>
      </c>
      <c r="X2663" t="s">
        <v>13195</v>
      </c>
      <c r="Y2663" t="str">
        <f t="shared" si="574"/>
        <v>junio</v>
      </c>
      <c r="Z2663">
        <f>YEAR(BD_PONDERACIONES[[#This Row],[Fecha Ejecución del Ticket]])</f>
        <v>2022</v>
      </c>
      <c r="AA2663" t="str">
        <f t="shared" si="575"/>
        <v>agosto</v>
      </c>
      <c r="AB2663">
        <f>YEAR(BD_PONDERACIONES[[#This Row],[Fecha de Inspección]])</f>
        <v>2022</v>
      </c>
      <c r="AC2663">
        <f t="shared" si="576"/>
        <v>0.5</v>
      </c>
      <c r="AD2663">
        <f t="shared" si="577"/>
        <v>0.5</v>
      </c>
      <c r="AE2663">
        <f t="shared" si="578"/>
        <v>0.5</v>
      </c>
      <c r="AF2663">
        <f t="shared" si="579"/>
        <v>0.5</v>
      </c>
      <c r="AG2663">
        <f t="shared" si="580"/>
        <v>0.5</v>
      </c>
      <c r="AH2663">
        <f t="shared" si="581"/>
        <v>0.5</v>
      </c>
      <c r="AI2663">
        <f t="shared" si="582"/>
        <v>0.25</v>
      </c>
      <c r="AJ2663">
        <f t="shared" si="583"/>
        <v>0.25</v>
      </c>
      <c r="AK2663">
        <f t="shared" si="584"/>
        <v>0.5</v>
      </c>
      <c r="AL2663">
        <f t="shared" si="585"/>
        <v>0</v>
      </c>
      <c r="AM2663">
        <f t="shared" si="586"/>
        <v>0.17499999999999999</v>
      </c>
      <c r="AN2663" s="6">
        <f t="shared" si="587"/>
        <v>0.83500000000000008</v>
      </c>
      <c r="AO2663" t="str">
        <f>VLOOKUP(BD_PONDERACIONES[[#This Row],[Comuna]],Tabla3[#All],2,0)</f>
        <v>Florida</v>
      </c>
    </row>
    <row r="2664" spans="1:41" x14ac:dyDescent="0.35">
      <c r="A2664" t="s">
        <v>13196</v>
      </c>
      <c r="B2664" t="s">
        <v>13197</v>
      </c>
      <c r="C2664" t="s">
        <v>13198</v>
      </c>
      <c r="D2664" s="5">
        <v>44803</v>
      </c>
      <c r="E2664" s="5">
        <v>44724</v>
      </c>
      <c r="F2664" t="s">
        <v>763</v>
      </c>
      <c r="G2664" t="s">
        <v>13199</v>
      </c>
      <c r="H2664" t="s">
        <v>755</v>
      </c>
      <c r="J2664" t="s">
        <v>756</v>
      </c>
      <c r="K2664" t="s">
        <v>756</v>
      </c>
      <c r="L2664" t="s">
        <v>757</v>
      </c>
      <c r="M2664" t="s">
        <v>757</v>
      </c>
      <c r="N2664" t="s">
        <v>756</v>
      </c>
      <c r="O2664" t="s">
        <v>756</v>
      </c>
      <c r="P2664" t="s">
        <v>758</v>
      </c>
      <c r="Q2664" t="s">
        <v>759</v>
      </c>
      <c r="R2664" t="s">
        <v>759</v>
      </c>
      <c r="S2664" t="s">
        <v>757</v>
      </c>
      <c r="T2664" t="s">
        <v>757</v>
      </c>
      <c r="U2664" t="s">
        <v>757</v>
      </c>
      <c r="V2664" t="s">
        <v>756</v>
      </c>
      <c r="W2664" t="s">
        <v>756</v>
      </c>
      <c r="X2664" t="s">
        <v>804</v>
      </c>
      <c r="Y2664" t="str">
        <f t="shared" si="574"/>
        <v>junio</v>
      </c>
      <c r="Z2664">
        <f>YEAR(BD_PONDERACIONES[[#This Row],[Fecha Ejecución del Ticket]])</f>
        <v>2022</v>
      </c>
      <c r="AA2664" t="str">
        <f t="shared" si="575"/>
        <v>agosto</v>
      </c>
      <c r="AB2664">
        <f>YEAR(BD_PONDERACIONES[[#This Row],[Fecha de Inspección]])</f>
        <v>2022</v>
      </c>
      <c r="AC2664">
        <f t="shared" si="576"/>
        <v>0.5</v>
      </c>
      <c r="AD2664">
        <f t="shared" si="577"/>
        <v>0.5</v>
      </c>
      <c r="AE2664">
        <f t="shared" si="578"/>
        <v>0.5</v>
      </c>
      <c r="AF2664">
        <f t="shared" si="579"/>
        <v>0.5</v>
      </c>
      <c r="AG2664">
        <f t="shared" si="580"/>
        <v>0.5</v>
      </c>
      <c r="AH2664">
        <f t="shared" si="581"/>
        <v>0.5</v>
      </c>
      <c r="AI2664">
        <f t="shared" si="582"/>
        <v>0.25</v>
      </c>
      <c r="AJ2664">
        <f t="shared" si="583"/>
        <v>0.25</v>
      </c>
      <c r="AK2664">
        <f t="shared" si="584"/>
        <v>0.5</v>
      </c>
      <c r="AL2664">
        <f t="shared" si="585"/>
        <v>0.5</v>
      </c>
      <c r="AM2664">
        <f t="shared" si="586"/>
        <v>0.5</v>
      </c>
      <c r="AN2664" s="6">
        <f t="shared" si="587"/>
        <v>1</v>
      </c>
      <c r="AO2664" t="str">
        <f>VLOOKUP(BD_PONDERACIONES[[#This Row],[Comuna]],Tabla3[#All],2,0)</f>
        <v>Florida</v>
      </c>
    </row>
    <row r="2665" spans="1:41" x14ac:dyDescent="0.35">
      <c r="A2665" t="s">
        <v>13531</v>
      </c>
      <c r="B2665" t="s">
        <v>13532</v>
      </c>
      <c r="C2665" t="s">
        <v>13533</v>
      </c>
      <c r="D2665" s="5">
        <v>44831</v>
      </c>
      <c r="E2665" s="5">
        <v>44778</v>
      </c>
      <c r="F2665" t="s">
        <v>753</v>
      </c>
      <c r="G2665" t="s">
        <v>13534</v>
      </c>
      <c r="H2665" t="s">
        <v>2882</v>
      </c>
      <c r="J2665" t="s">
        <v>756</v>
      </c>
      <c r="K2665" t="s">
        <v>756</v>
      </c>
      <c r="L2665" t="s">
        <v>757</v>
      </c>
      <c r="M2665" t="s">
        <v>757</v>
      </c>
      <c r="N2665" t="s">
        <v>756</v>
      </c>
      <c r="O2665" t="s">
        <v>756</v>
      </c>
      <c r="P2665" t="s">
        <v>765</v>
      </c>
      <c r="Q2665" t="s">
        <v>759</v>
      </c>
      <c r="R2665" t="s">
        <v>759</v>
      </c>
      <c r="S2665" t="s">
        <v>757</v>
      </c>
      <c r="T2665" t="s">
        <v>757</v>
      </c>
      <c r="U2665" t="s">
        <v>756</v>
      </c>
      <c r="V2665" t="s">
        <v>756</v>
      </c>
      <c r="W2665" t="s">
        <v>768</v>
      </c>
      <c r="X2665" t="s">
        <v>12791</v>
      </c>
      <c r="Y2665" t="str">
        <f t="shared" ref="Y2665:Y2728" si="588">TEXT(E2665,"MMMM")</f>
        <v>agosto</v>
      </c>
      <c r="Z2665">
        <f>YEAR(BD_PONDERACIONES[[#This Row],[Fecha Ejecución del Ticket]])</f>
        <v>2022</v>
      </c>
      <c r="AA2665" t="str">
        <f t="shared" si="575"/>
        <v>septiembre</v>
      </c>
      <c r="AB2665">
        <f>YEAR(BD_PONDERACIONES[[#This Row],[Fecha de Inspección]])</f>
        <v>2022</v>
      </c>
      <c r="AC2665">
        <f t="shared" si="576"/>
        <v>0.5</v>
      </c>
      <c r="AD2665">
        <f t="shared" si="577"/>
        <v>0.5</v>
      </c>
      <c r="AE2665">
        <f t="shared" si="578"/>
        <v>0.5</v>
      </c>
      <c r="AF2665">
        <f t="shared" si="579"/>
        <v>0.5</v>
      </c>
      <c r="AG2665">
        <f t="shared" si="580"/>
        <v>0.5</v>
      </c>
      <c r="AH2665">
        <f t="shared" si="581"/>
        <v>0.5</v>
      </c>
      <c r="AI2665">
        <f t="shared" si="582"/>
        <v>0.25</v>
      </c>
      <c r="AJ2665">
        <f t="shared" si="583"/>
        <v>0.25</v>
      </c>
      <c r="AK2665">
        <f t="shared" si="584"/>
        <v>0.5</v>
      </c>
      <c r="AL2665">
        <f t="shared" si="585"/>
        <v>0.5</v>
      </c>
      <c r="AM2665">
        <f t="shared" si="586"/>
        <v>0.17499999999999999</v>
      </c>
      <c r="AN2665" s="6">
        <f t="shared" ref="AN2665:AN2728" si="589">((AC2665+AD2665)*0.2)+((AE2665+AF2665)*0.3)+((AG2665+AH2665)*0.15)+((AI2665+AJ2665+AK2665)*0.15)+((AL2665+AM2665)*0.2)</f>
        <v>0.93500000000000005</v>
      </c>
      <c r="AO2665" t="str">
        <f>VLOOKUP(BD_PONDERACIONES[[#This Row],[Comuna]],Tabla3[#All],2,0)</f>
        <v>Cordillera</v>
      </c>
    </row>
    <row r="2666" spans="1:41" x14ac:dyDescent="0.35">
      <c r="A2666" t="s">
        <v>13535</v>
      </c>
      <c r="B2666" t="s">
        <v>13536</v>
      </c>
      <c r="C2666" t="s">
        <v>13537</v>
      </c>
      <c r="D2666" s="5">
        <v>44831</v>
      </c>
      <c r="E2666" s="5">
        <v>44776</v>
      </c>
      <c r="F2666" t="s">
        <v>753</v>
      </c>
      <c r="G2666" t="s">
        <v>13538</v>
      </c>
      <c r="H2666" t="s">
        <v>2882</v>
      </c>
      <c r="J2666" t="s">
        <v>756</v>
      </c>
      <c r="K2666" t="s">
        <v>756</v>
      </c>
      <c r="L2666" t="s">
        <v>773</v>
      </c>
      <c r="M2666" t="s">
        <v>773</v>
      </c>
      <c r="N2666" t="s">
        <v>756</v>
      </c>
      <c r="O2666" t="s">
        <v>756</v>
      </c>
      <c r="P2666" t="s">
        <v>758</v>
      </c>
      <c r="Q2666" t="s">
        <v>759</v>
      </c>
      <c r="R2666" t="s">
        <v>759</v>
      </c>
      <c r="S2666" t="s">
        <v>757</v>
      </c>
      <c r="T2666" t="s">
        <v>757</v>
      </c>
      <c r="U2666" t="s">
        <v>757</v>
      </c>
      <c r="V2666" t="s">
        <v>904</v>
      </c>
      <c r="W2666" t="s">
        <v>768</v>
      </c>
      <c r="X2666" t="s">
        <v>13539</v>
      </c>
      <c r="Y2666" t="str">
        <f t="shared" si="588"/>
        <v>agosto</v>
      </c>
      <c r="Z2666">
        <f>YEAR(BD_PONDERACIONES[[#This Row],[Fecha Ejecución del Ticket]])</f>
        <v>2022</v>
      </c>
      <c r="AA2666" t="str">
        <f t="shared" si="575"/>
        <v>septiembre</v>
      </c>
      <c r="AB2666">
        <f>YEAR(BD_PONDERACIONES[[#This Row],[Fecha de Inspección]])</f>
        <v>2022</v>
      </c>
      <c r="AC2666">
        <f t="shared" si="576"/>
        <v>0.5</v>
      </c>
      <c r="AD2666">
        <f t="shared" si="577"/>
        <v>0.5</v>
      </c>
      <c r="AE2666">
        <f t="shared" si="578"/>
        <v>0</v>
      </c>
      <c r="AF2666">
        <f t="shared" si="579"/>
        <v>0</v>
      </c>
      <c r="AG2666">
        <f t="shared" si="580"/>
        <v>0.5</v>
      </c>
      <c r="AH2666">
        <f t="shared" si="581"/>
        <v>0.5</v>
      </c>
      <c r="AI2666">
        <f t="shared" si="582"/>
        <v>0.25</v>
      </c>
      <c r="AJ2666">
        <f t="shared" si="583"/>
        <v>0.25</v>
      </c>
      <c r="AK2666">
        <f t="shared" si="584"/>
        <v>0.5</v>
      </c>
      <c r="AL2666">
        <f t="shared" si="585"/>
        <v>0.32500000000000001</v>
      </c>
      <c r="AM2666">
        <f t="shared" si="586"/>
        <v>0.17499999999999999</v>
      </c>
      <c r="AN2666" s="6">
        <f t="shared" si="589"/>
        <v>0.6</v>
      </c>
      <c r="AO2666" t="str">
        <f>VLOOKUP(BD_PONDERACIONES[[#This Row],[Comuna]],Tabla3[#All],2,0)</f>
        <v>Cordillera</v>
      </c>
    </row>
    <row r="2667" spans="1:41" x14ac:dyDescent="0.35">
      <c r="A2667" t="s">
        <v>13540</v>
      </c>
      <c r="B2667" t="s">
        <v>13541</v>
      </c>
      <c r="C2667" t="s">
        <v>13542</v>
      </c>
      <c r="D2667" s="5">
        <v>44831</v>
      </c>
      <c r="E2667" s="5">
        <v>44781</v>
      </c>
      <c r="F2667" t="s">
        <v>753</v>
      </c>
      <c r="G2667" t="s">
        <v>13543</v>
      </c>
      <c r="H2667" t="s">
        <v>2882</v>
      </c>
      <c r="J2667" t="s">
        <v>756</v>
      </c>
      <c r="K2667" t="s">
        <v>756</v>
      </c>
      <c r="L2667" t="s">
        <v>773</v>
      </c>
      <c r="M2667" t="s">
        <v>773</v>
      </c>
      <c r="N2667" t="s">
        <v>756</v>
      </c>
      <c r="O2667" t="s">
        <v>756</v>
      </c>
      <c r="P2667" t="s">
        <v>758</v>
      </c>
      <c r="Q2667" t="s">
        <v>759</v>
      </c>
      <c r="R2667" t="s">
        <v>759</v>
      </c>
      <c r="S2667" t="s">
        <v>757</v>
      </c>
      <c r="T2667" t="s">
        <v>757</v>
      </c>
      <c r="U2667" t="s">
        <v>757</v>
      </c>
      <c r="V2667" t="s">
        <v>756</v>
      </c>
      <c r="W2667" t="s">
        <v>768</v>
      </c>
      <c r="X2667" t="s">
        <v>13544</v>
      </c>
      <c r="Y2667" t="str">
        <f t="shared" si="588"/>
        <v>agosto</v>
      </c>
      <c r="Z2667">
        <f>YEAR(BD_PONDERACIONES[[#This Row],[Fecha Ejecución del Ticket]])</f>
        <v>2022</v>
      </c>
      <c r="AA2667" t="str">
        <f t="shared" si="575"/>
        <v>septiembre</v>
      </c>
      <c r="AB2667">
        <f>YEAR(BD_PONDERACIONES[[#This Row],[Fecha de Inspección]])</f>
        <v>2022</v>
      </c>
      <c r="AC2667">
        <f t="shared" si="576"/>
        <v>0.5</v>
      </c>
      <c r="AD2667">
        <f t="shared" si="577"/>
        <v>0.5</v>
      </c>
      <c r="AE2667">
        <f t="shared" si="578"/>
        <v>0</v>
      </c>
      <c r="AF2667">
        <f t="shared" si="579"/>
        <v>0</v>
      </c>
      <c r="AG2667">
        <f t="shared" si="580"/>
        <v>0.5</v>
      </c>
      <c r="AH2667">
        <f t="shared" si="581"/>
        <v>0.5</v>
      </c>
      <c r="AI2667">
        <f t="shared" si="582"/>
        <v>0.25</v>
      </c>
      <c r="AJ2667">
        <f t="shared" si="583"/>
        <v>0.25</v>
      </c>
      <c r="AK2667">
        <f t="shared" si="584"/>
        <v>0.5</v>
      </c>
      <c r="AL2667">
        <f t="shared" si="585"/>
        <v>0.5</v>
      </c>
      <c r="AM2667">
        <f t="shared" si="586"/>
        <v>0.17499999999999999</v>
      </c>
      <c r="AN2667" s="6">
        <f t="shared" si="589"/>
        <v>0.63500000000000001</v>
      </c>
      <c r="AO2667" t="str">
        <f>VLOOKUP(BD_PONDERACIONES[[#This Row],[Comuna]],Tabla3[#All],2,0)</f>
        <v>Cordillera</v>
      </c>
    </row>
    <row r="2668" spans="1:41" x14ac:dyDescent="0.35">
      <c r="A2668" t="s">
        <v>13545</v>
      </c>
      <c r="B2668" t="s">
        <v>13546</v>
      </c>
      <c r="C2668" t="s">
        <v>13547</v>
      </c>
      <c r="D2668" s="5">
        <v>44831</v>
      </c>
      <c r="E2668" s="5">
        <v>44787</v>
      </c>
      <c r="F2668" t="s">
        <v>763</v>
      </c>
      <c r="G2668" t="s">
        <v>13548</v>
      </c>
      <c r="H2668" t="s">
        <v>2882</v>
      </c>
      <c r="J2668" t="s">
        <v>756</v>
      </c>
      <c r="K2668" t="s">
        <v>756</v>
      </c>
      <c r="L2668" t="s">
        <v>757</v>
      </c>
      <c r="M2668" t="s">
        <v>757</v>
      </c>
      <c r="N2668" t="s">
        <v>756</v>
      </c>
      <c r="O2668" t="s">
        <v>756</v>
      </c>
      <c r="P2668" t="s">
        <v>758</v>
      </c>
      <c r="Q2668" t="s">
        <v>759</v>
      </c>
      <c r="R2668" t="s">
        <v>759</v>
      </c>
      <c r="S2668" t="s">
        <v>757</v>
      </c>
      <c r="T2668" t="s">
        <v>757</v>
      </c>
      <c r="U2668" t="s">
        <v>757</v>
      </c>
      <c r="V2668" t="s">
        <v>768</v>
      </c>
      <c r="W2668" t="s">
        <v>768</v>
      </c>
      <c r="X2668" t="s">
        <v>13549</v>
      </c>
      <c r="Y2668" t="str">
        <f t="shared" si="588"/>
        <v>agosto</v>
      </c>
      <c r="Z2668">
        <f>YEAR(BD_PONDERACIONES[[#This Row],[Fecha Ejecución del Ticket]])</f>
        <v>2022</v>
      </c>
      <c r="AA2668" t="str">
        <f t="shared" si="575"/>
        <v>septiembre</v>
      </c>
      <c r="AB2668">
        <f>YEAR(BD_PONDERACIONES[[#This Row],[Fecha de Inspección]])</f>
        <v>2022</v>
      </c>
      <c r="AC2668">
        <f t="shared" si="576"/>
        <v>0.5</v>
      </c>
      <c r="AD2668">
        <f t="shared" si="577"/>
        <v>0.5</v>
      </c>
      <c r="AE2668">
        <f t="shared" si="578"/>
        <v>0.5</v>
      </c>
      <c r="AF2668">
        <f t="shared" si="579"/>
        <v>0.5</v>
      </c>
      <c r="AG2668">
        <f t="shared" si="580"/>
        <v>0.5</v>
      </c>
      <c r="AH2668">
        <f t="shared" si="581"/>
        <v>0.5</v>
      </c>
      <c r="AI2668">
        <f t="shared" si="582"/>
        <v>0.25</v>
      </c>
      <c r="AJ2668">
        <f t="shared" si="583"/>
        <v>0.25</v>
      </c>
      <c r="AK2668">
        <f t="shared" si="584"/>
        <v>0.5</v>
      </c>
      <c r="AL2668">
        <f t="shared" si="585"/>
        <v>0.17499999999999999</v>
      </c>
      <c r="AM2668">
        <f t="shared" si="586"/>
        <v>0.17499999999999999</v>
      </c>
      <c r="AN2668" s="6">
        <f t="shared" si="589"/>
        <v>0.87</v>
      </c>
      <c r="AO2668" t="str">
        <f>VLOOKUP(BD_PONDERACIONES[[#This Row],[Comuna]],Tabla3[#All],2,0)</f>
        <v>Cordillera</v>
      </c>
    </row>
    <row r="2669" spans="1:41" x14ac:dyDescent="0.35">
      <c r="A2669" t="s">
        <v>13550</v>
      </c>
      <c r="B2669" t="s">
        <v>13551</v>
      </c>
      <c r="C2669" t="s">
        <v>13552</v>
      </c>
      <c r="D2669" s="5">
        <v>44831</v>
      </c>
      <c r="E2669" s="5">
        <v>44777</v>
      </c>
      <c r="F2669" t="s">
        <v>753</v>
      </c>
      <c r="G2669" t="s">
        <v>13553</v>
      </c>
      <c r="H2669" t="s">
        <v>2882</v>
      </c>
      <c r="J2669" t="s">
        <v>756</v>
      </c>
      <c r="K2669" t="s">
        <v>756</v>
      </c>
      <c r="L2669" t="s">
        <v>757</v>
      </c>
      <c r="M2669" t="s">
        <v>757</v>
      </c>
      <c r="N2669" t="s">
        <v>756</v>
      </c>
      <c r="O2669" t="s">
        <v>756</v>
      </c>
      <c r="P2669" t="s">
        <v>758</v>
      </c>
      <c r="Q2669" t="s">
        <v>759</v>
      </c>
      <c r="R2669" t="s">
        <v>759</v>
      </c>
      <c r="S2669" t="s">
        <v>757</v>
      </c>
      <c r="T2669" t="s">
        <v>757</v>
      </c>
      <c r="U2669" t="s">
        <v>757</v>
      </c>
      <c r="V2669" t="s">
        <v>756</v>
      </c>
      <c r="W2669" t="s">
        <v>768</v>
      </c>
      <c r="X2669" t="s">
        <v>13554</v>
      </c>
      <c r="Y2669" t="str">
        <f t="shared" si="588"/>
        <v>agosto</v>
      </c>
      <c r="Z2669">
        <f>YEAR(BD_PONDERACIONES[[#This Row],[Fecha Ejecución del Ticket]])</f>
        <v>2022</v>
      </c>
      <c r="AA2669" t="str">
        <f t="shared" si="575"/>
        <v>septiembre</v>
      </c>
      <c r="AB2669">
        <f>YEAR(BD_PONDERACIONES[[#This Row],[Fecha de Inspección]])</f>
        <v>2022</v>
      </c>
      <c r="AC2669">
        <f t="shared" si="576"/>
        <v>0.5</v>
      </c>
      <c r="AD2669">
        <f t="shared" si="577"/>
        <v>0.5</v>
      </c>
      <c r="AE2669">
        <f t="shared" si="578"/>
        <v>0.5</v>
      </c>
      <c r="AF2669">
        <f t="shared" si="579"/>
        <v>0.5</v>
      </c>
      <c r="AG2669">
        <f t="shared" si="580"/>
        <v>0.5</v>
      </c>
      <c r="AH2669">
        <f t="shared" si="581"/>
        <v>0.5</v>
      </c>
      <c r="AI2669">
        <f t="shared" si="582"/>
        <v>0.25</v>
      </c>
      <c r="AJ2669">
        <f t="shared" si="583"/>
        <v>0.25</v>
      </c>
      <c r="AK2669">
        <f t="shared" si="584"/>
        <v>0.5</v>
      </c>
      <c r="AL2669">
        <f t="shared" si="585"/>
        <v>0.5</v>
      </c>
      <c r="AM2669">
        <f t="shared" si="586"/>
        <v>0.17499999999999999</v>
      </c>
      <c r="AN2669" s="6">
        <f t="shared" si="589"/>
        <v>0.93500000000000005</v>
      </c>
      <c r="AO2669" t="str">
        <f>VLOOKUP(BD_PONDERACIONES[[#This Row],[Comuna]],Tabla3[#All],2,0)</f>
        <v>Cordillera</v>
      </c>
    </row>
    <row r="2670" spans="1:41" x14ac:dyDescent="0.35">
      <c r="A2670" t="s">
        <v>13555</v>
      </c>
      <c r="B2670" t="s">
        <v>13556</v>
      </c>
      <c r="C2670" t="s">
        <v>13557</v>
      </c>
      <c r="D2670" s="5">
        <v>44831</v>
      </c>
      <c r="E2670" s="5">
        <v>44781</v>
      </c>
      <c r="F2670" t="s">
        <v>753</v>
      </c>
      <c r="G2670" t="s">
        <v>13558</v>
      </c>
      <c r="H2670" t="s">
        <v>2882</v>
      </c>
      <c r="J2670" t="s">
        <v>756</v>
      </c>
      <c r="K2670" t="s">
        <v>756</v>
      </c>
      <c r="L2670" t="s">
        <v>757</v>
      </c>
      <c r="M2670" t="s">
        <v>757</v>
      </c>
      <c r="N2670" t="s">
        <v>756</v>
      </c>
      <c r="O2670" t="s">
        <v>756</v>
      </c>
      <c r="P2670" t="s">
        <v>765</v>
      </c>
      <c r="Q2670" t="s">
        <v>759</v>
      </c>
      <c r="R2670" t="s">
        <v>759</v>
      </c>
      <c r="S2670" t="s">
        <v>756</v>
      </c>
      <c r="T2670" t="s">
        <v>756</v>
      </c>
      <c r="U2670" t="s">
        <v>756</v>
      </c>
      <c r="V2670" t="s">
        <v>756</v>
      </c>
      <c r="W2670" t="s">
        <v>904</v>
      </c>
      <c r="X2670" t="s">
        <v>13559</v>
      </c>
      <c r="Y2670" t="str">
        <f t="shared" si="588"/>
        <v>agosto</v>
      </c>
      <c r="Z2670">
        <f>YEAR(BD_PONDERACIONES[[#This Row],[Fecha Ejecución del Ticket]])</f>
        <v>2022</v>
      </c>
      <c r="AA2670" t="str">
        <f t="shared" si="575"/>
        <v>septiembre</v>
      </c>
      <c r="AB2670">
        <f>YEAR(BD_PONDERACIONES[[#This Row],[Fecha de Inspección]])</f>
        <v>2022</v>
      </c>
      <c r="AC2670">
        <f t="shared" si="576"/>
        <v>0.5</v>
      </c>
      <c r="AD2670">
        <f t="shared" si="577"/>
        <v>0.5</v>
      </c>
      <c r="AE2670">
        <f t="shared" si="578"/>
        <v>0.5</v>
      </c>
      <c r="AF2670">
        <f t="shared" si="579"/>
        <v>0.5</v>
      </c>
      <c r="AG2670">
        <f t="shared" si="580"/>
        <v>0.5</v>
      </c>
      <c r="AH2670">
        <f t="shared" si="581"/>
        <v>0.5</v>
      </c>
      <c r="AI2670">
        <f t="shared" si="582"/>
        <v>0.25</v>
      </c>
      <c r="AJ2670">
        <f t="shared" si="583"/>
        <v>0.25</v>
      </c>
      <c r="AK2670">
        <f t="shared" si="584"/>
        <v>0.5</v>
      </c>
      <c r="AL2670">
        <f t="shared" si="585"/>
        <v>0.5</v>
      </c>
      <c r="AM2670">
        <f t="shared" si="586"/>
        <v>0.32500000000000001</v>
      </c>
      <c r="AN2670" s="6">
        <f t="shared" si="589"/>
        <v>0.96500000000000008</v>
      </c>
      <c r="AO2670" t="str">
        <f>VLOOKUP(BD_PONDERACIONES[[#This Row],[Comuna]],Tabla3[#All],2,0)</f>
        <v>Cordillera</v>
      </c>
    </row>
    <row r="2671" spans="1:41" x14ac:dyDescent="0.35">
      <c r="A2671" t="s">
        <v>13560</v>
      </c>
      <c r="B2671" t="s">
        <v>13561</v>
      </c>
      <c r="C2671" t="s">
        <v>13562</v>
      </c>
      <c r="D2671" s="5">
        <v>44831</v>
      </c>
      <c r="E2671" s="5">
        <v>44788</v>
      </c>
      <c r="F2671" t="s">
        <v>763</v>
      </c>
      <c r="G2671" t="s">
        <v>13563</v>
      </c>
      <c r="H2671" t="s">
        <v>2882</v>
      </c>
      <c r="J2671" t="s">
        <v>756</v>
      </c>
      <c r="K2671" t="s">
        <v>756</v>
      </c>
      <c r="L2671" t="s">
        <v>757</v>
      </c>
      <c r="M2671" t="s">
        <v>757</v>
      </c>
      <c r="N2671" t="s">
        <v>756</v>
      </c>
      <c r="O2671" t="s">
        <v>756</v>
      </c>
      <c r="P2671" t="s">
        <v>758</v>
      </c>
      <c r="Q2671" t="s">
        <v>759</v>
      </c>
      <c r="R2671" t="s">
        <v>759</v>
      </c>
      <c r="S2671" t="s">
        <v>757</v>
      </c>
      <c r="T2671" t="s">
        <v>757</v>
      </c>
      <c r="U2671" t="s">
        <v>757</v>
      </c>
      <c r="V2671" t="s">
        <v>756</v>
      </c>
      <c r="W2671" t="s">
        <v>768</v>
      </c>
      <c r="X2671" t="s">
        <v>11923</v>
      </c>
      <c r="Y2671" t="str">
        <f t="shared" si="588"/>
        <v>agosto</v>
      </c>
      <c r="Z2671">
        <f>YEAR(BD_PONDERACIONES[[#This Row],[Fecha Ejecución del Ticket]])</f>
        <v>2022</v>
      </c>
      <c r="AA2671" t="str">
        <f t="shared" si="575"/>
        <v>septiembre</v>
      </c>
      <c r="AB2671">
        <f>YEAR(BD_PONDERACIONES[[#This Row],[Fecha de Inspección]])</f>
        <v>2022</v>
      </c>
      <c r="AC2671">
        <f t="shared" si="576"/>
        <v>0.5</v>
      </c>
      <c r="AD2671">
        <f t="shared" si="577"/>
        <v>0.5</v>
      </c>
      <c r="AE2671">
        <f t="shared" si="578"/>
        <v>0.5</v>
      </c>
      <c r="AF2671">
        <f t="shared" si="579"/>
        <v>0.5</v>
      </c>
      <c r="AG2671">
        <f t="shared" si="580"/>
        <v>0.5</v>
      </c>
      <c r="AH2671">
        <f t="shared" si="581"/>
        <v>0.5</v>
      </c>
      <c r="AI2671">
        <f t="shared" si="582"/>
        <v>0.25</v>
      </c>
      <c r="AJ2671">
        <f t="shared" si="583"/>
        <v>0.25</v>
      </c>
      <c r="AK2671">
        <f t="shared" si="584"/>
        <v>0.5</v>
      </c>
      <c r="AL2671">
        <f t="shared" si="585"/>
        <v>0.5</v>
      </c>
      <c r="AM2671">
        <f t="shared" si="586"/>
        <v>0.17499999999999999</v>
      </c>
      <c r="AN2671" s="6">
        <f t="shared" si="589"/>
        <v>0.93500000000000005</v>
      </c>
      <c r="AO2671" t="str">
        <f>VLOOKUP(BD_PONDERACIONES[[#This Row],[Comuna]],Tabla3[#All],2,0)</f>
        <v>Cordillera</v>
      </c>
    </row>
    <row r="2672" spans="1:41" x14ac:dyDescent="0.35">
      <c r="A2672" t="s">
        <v>13564</v>
      </c>
      <c r="B2672" t="s">
        <v>13565</v>
      </c>
      <c r="C2672" t="s">
        <v>13566</v>
      </c>
      <c r="D2672" s="5">
        <v>44831</v>
      </c>
      <c r="E2672" s="5">
        <v>44796</v>
      </c>
      <c r="F2672" t="s">
        <v>763</v>
      </c>
      <c r="G2672" t="s">
        <v>13567</v>
      </c>
      <c r="H2672" t="s">
        <v>2882</v>
      </c>
      <c r="J2672" t="s">
        <v>756</v>
      </c>
      <c r="K2672" t="s">
        <v>756</v>
      </c>
      <c r="L2672" t="s">
        <v>757</v>
      </c>
      <c r="M2672" t="s">
        <v>757</v>
      </c>
      <c r="N2672" t="s">
        <v>756</v>
      </c>
      <c r="O2672" t="s">
        <v>756</v>
      </c>
      <c r="P2672" t="s">
        <v>758</v>
      </c>
      <c r="Q2672" t="s">
        <v>759</v>
      </c>
      <c r="R2672" t="s">
        <v>759</v>
      </c>
      <c r="S2672" t="s">
        <v>757</v>
      </c>
      <c r="T2672" t="s">
        <v>757</v>
      </c>
      <c r="U2672" t="s">
        <v>757</v>
      </c>
      <c r="V2672" t="s">
        <v>756</v>
      </c>
      <c r="W2672" t="s">
        <v>768</v>
      </c>
      <c r="X2672" t="s">
        <v>13568</v>
      </c>
      <c r="Y2672" t="str">
        <f t="shared" si="588"/>
        <v>agosto</v>
      </c>
      <c r="Z2672">
        <f>YEAR(BD_PONDERACIONES[[#This Row],[Fecha Ejecución del Ticket]])</f>
        <v>2022</v>
      </c>
      <c r="AA2672" t="str">
        <f t="shared" si="575"/>
        <v>septiembre</v>
      </c>
      <c r="AB2672">
        <f>YEAR(BD_PONDERACIONES[[#This Row],[Fecha de Inspección]])</f>
        <v>2022</v>
      </c>
      <c r="AC2672">
        <f t="shared" si="576"/>
        <v>0.5</v>
      </c>
      <c r="AD2672">
        <f t="shared" si="577"/>
        <v>0.5</v>
      </c>
      <c r="AE2672">
        <f t="shared" si="578"/>
        <v>0.5</v>
      </c>
      <c r="AF2672">
        <f t="shared" si="579"/>
        <v>0.5</v>
      </c>
      <c r="AG2672">
        <f t="shared" si="580"/>
        <v>0.5</v>
      </c>
      <c r="AH2672">
        <f t="shared" si="581"/>
        <v>0.5</v>
      </c>
      <c r="AI2672">
        <f t="shared" si="582"/>
        <v>0.25</v>
      </c>
      <c r="AJ2672">
        <f t="shared" si="583"/>
        <v>0.25</v>
      </c>
      <c r="AK2672">
        <f t="shared" si="584"/>
        <v>0.5</v>
      </c>
      <c r="AL2672">
        <f t="shared" si="585"/>
        <v>0.5</v>
      </c>
      <c r="AM2672">
        <f t="shared" si="586"/>
        <v>0.17499999999999999</v>
      </c>
      <c r="AN2672" s="6">
        <f t="shared" si="589"/>
        <v>0.93500000000000005</v>
      </c>
      <c r="AO2672" t="str">
        <f>VLOOKUP(BD_PONDERACIONES[[#This Row],[Comuna]],Tabla3[#All],2,0)</f>
        <v>Cordillera</v>
      </c>
    </row>
    <row r="2673" spans="1:41" x14ac:dyDescent="0.35">
      <c r="A2673" t="s">
        <v>13569</v>
      </c>
      <c r="B2673" t="s">
        <v>13570</v>
      </c>
      <c r="C2673" t="s">
        <v>13571</v>
      </c>
      <c r="D2673" s="5">
        <v>44831</v>
      </c>
      <c r="E2673" s="5">
        <v>44775</v>
      </c>
      <c r="F2673" t="s">
        <v>753</v>
      </c>
      <c r="G2673" t="s">
        <v>13572</v>
      </c>
      <c r="H2673" t="s">
        <v>2882</v>
      </c>
      <c r="J2673" t="s">
        <v>756</v>
      </c>
      <c r="K2673" t="s">
        <v>756</v>
      </c>
      <c r="L2673" t="s">
        <v>757</v>
      </c>
      <c r="M2673" t="s">
        <v>757</v>
      </c>
      <c r="N2673" t="s">
        <v>756</v>
      </c>
      <c r="O2673" t="s">
        <v>756</v>
      </c>
      <c r="P2673" t="s">
        <v>765</v>
      </c>
      <c r="Q2673" t="s">
        <v>759</v>
      </c>
      <c r="R2673" t="s">
        <v>759</v>
      </c>
      <c r="S2673" t="s">
        <v>757</v>
      </c>
      <c r="T2673" t="s">
        <v>757</v>
      </c>
      <c r="U2673" t="s">
        <v>756</v>
      </c>
      <c r="V2673" t="s">
        <v>756</v>
      </c>
      <c r="W2673" t="s">
        <v>768</v>
      </c>
      <c r="X2673" t="s">
        <v>13573</v>
      </c>
      <c r="Y2673" t="str">
        <f t="shared" si="588"/>
        <v>agosto</v>
      </c>
      <c r="Z2673">
        <f>YEAR(BD_PONDERACIONES[[#This Row],[Fecha Ejecución del Ticket]])</f>
        <v>2022</v>
      </c>
      <c r="AA2673" t="str">
        <f t="shared" si="575"/>
        <v>septiembre</v>
      </c>
      <c r="AB2673">
        <f>YEAR(BD_PONDERACIONES[[#This Row],[Fecha de Inspección]])</f>
        <v>2022</v>
      </c>
      <c r="AC2673">
        <f t="shared" si="576"/>
        <v>0.5</v>
      </c>
      <c r="AD2673">
        <f t="shared" si="577"/>
        <v>0.5</v>
      </c>
      <c r="AE2673">
        <f t="shared" si="578"/>
        <v>0.5</v>
      </c>
      <c r="AF2673">
        <f t="shared" si="579"/>
        <v>0.5</v>
      </c>
      <c r="AG2673">
        <f t="shared" si="580"/>
        <v>0.5</v>
      </c>
      <c r="AH2673">
        <f t="shared" si="581"/>
        <v>0.5</v>
      </c>
      <c r="AI2673">
        <f t="shared" si="582"/>
        <v>0.25</v>
      </c>
      <c r="AJ2673">
        <f t="shared" si="583"/>
        <v>0.25</v>
      </c>
      <c r="AK2673">
        <f t="shared" si="584"/>
        <v>0.5</v>
      </c>
      <c r="AL2673">
        <f t="shared" si="585"/>
        <v>0.5</v>
      </c>
      <c r="AM2673">
        <f t="shared" si="586"/>
        <v>0.17499999999999999</v>
      </c>
      <c r="AN2673" s="6">
        <f t="shared" si="589"/>
        <v>0.93500000000000005</v>
      </c>
      <c r="AO2673" t="str">
        <f>VLOOKUP(BD_PONDERACIONES[[#This Row],[Comuna]],Tabla3[#All],2,0)</f>
        <v>Cordillera</v>
      </c>
    </row>
    <row r="2674" spans="1:41" x14ac:dyDescent="0.35">
      <c r="A2674" t="s">
        <v>13574</v>
      </c>
      <c r="B2674" t="s">
        <v>13575</v>
      </c>
      <c r="C2674" t="s">
        <v>13576</v>
      </c>
      <c r="D2674" s="5">
        <v>44831</v>
      </c>
      <c r="E2674" s="5">
        <v>44789</v>
      </c>
      <c r="F2674" t="s">
        <v>763</v>
      </c>
      <c r="G2674" t="s">
        <v>13577</v>
      </c>
      <c r="H2674" t="s">
        <v>2882</v>
      </c>
      <c r="J2674" t="s">
        <v>756</v>
      </c>
      <c r="K2674" t="s">
        <v>756</v>
      </c>
      <c r="L2674" t="s">
        <v>757</v>
      </c>
      <c r="M2674" t="s">
        <v>757</v>
      </c>
      <c r="N2674" t="s">
        <v>756</v>
      </c>
      <c r="O2674" t="s">
        <v>756</v>
      </c>
      <c r="P2674" t="s">
        <v>758</v>
      </c>
      <c r="Q2674" t="s">
        <v>759</v>
      </c>
      <c r="R2674" t="s">
        <v>759</v>
      </c>
      <c r="S2674" t="s">
        <v>757</v>
      </c>
      <c r="T2674" t="s">
        <v>757</v>
      </c>
      <c r="U2674" t="s">
        <v>757</v>
      </c>
      <c r="V2674" t="s">
        <v>756</v>
      </c>
      <c r="W2674" t="s">
        <v>768</v>
      </c>
      <c r="X2674" t="s">
        <v>13578</v>
      </c>
      <c r="Y2674" t="str">
        <f t="shared" si="588"/>
        <v>agosto</v>
      </c>
      <c r="Z2674">
        <f>YEAR(BD_PONDERACIONES[[#This Row],[Fecha Ejecución del Ticket]])</f>
        <v>2022</v>
      </c>
      <c r="AA2674" t="str">
        <f t="shared" si="575"/>
        <v>septiembre</v>
      </c>
      <c r="AB2674">
        <f>YEAR(BD_PONDERACIONES[[#This Row],[Fecha de Inspección]])</f>
        <v>2022</v>
      </c>
      <c r="AC2674">
        <f t="shared" si="576"/>
        <v>0.5</v>
      </c>
      <c r="AD2674">
        <f t="shared" si="577"/>
        <v>0.5</v>
      </c>
      <c r="AE2674">
        <f t="shared" si="578"/>
        <v>0.5</v>
      </c>
      <c r="AF2674">
        <f t="shared" si="579"/>
        <v>0.5</v>
      </c>
      <c r="AG2674">
        <f t="shared" si="580"/>
        <v>0.5</v>
      </c>
      <c r="AH2674">
        <f t="shared" si="581"/>
        <v>0.5</v>
      </c>
      <c r="AI2674">
        <f t="shared" si="582"/>
        <v>0.25</v>
      </c>
      <c r="AJ2674">
        <f t="shared" si="583"/>
        <v>0.25</v>
      </c>
      <c r="AK2674">
        <f t="shared" si="584"/>
        <v>0.5</v>
      </c>
      <c r="AL2674">
        <f t="shared" si="585"/>
        <v>0.5</v>
      </c>
      <c r="AM2674">
        <f t="shared" si="586"/>
        <v>0.17499999999999999</v>
      </c>
      <c r="AN2674" s="6">
        <f t="shared" si="589"/>
        <v>0.93500000000000005</v>
      </c>
      <c r="AO2674" t="str">
        <f>VLOOKUP(BD_PONDERACIONES[[#This Row],[Comuna]],Tabla3[#All],2,0)</f>
        <v>Cordillera</v>
      </c>
    </row>
    <row r="2675" spans="1:41" x14ac:dyDescent="0.35">
      <c r="A2675" t="s">
        <v>13579</v>
      </c>
      <c r="B2675" t="s">
        <v>13580</v>
      </c>
      <c r="C2675" t="s">
        <v>13581</v>
      </c>
      <c r="D2675" s="5">
        <v>44831</v>
      </c>
      <c r="E2675" s="5">
        <v>44785</v>
      </c>
      <c r="F2675" t="s">
        <v>763</v>
      </c>
      <c r="G2675" t="s">
        <v>13582</v>
      </c>
      <c r="H2675" t="s">
        <v>2882</v>
      </c>
      <c r="J2675" t="s">
        <v>756</v>
      </c>
      <c r="K2675" t="s">
        <v>756</v>
      </c>
      <c r="L2675" t="s">
        <v>757</v>
      </c>
      <c r="M2675" t="s">
        <v>757</v>
      </c>
      <c r="N2675" t="s">
        <v>756</v>
      </c>
      <c r="O2675" t="s">
        <v>756</v>
      </c>
      <c r="P2675" t="s">
        <v>758</v>
      </c>
      <c r="Q2675" t="s">
        <v>759</v>
      </c>
      <c r="R2675" t="s">
        <v>759</v>
      </c>
      <c r="S2675" t="s">
        <v>757</v>
      </c>
      <c r="T2675" t="s">
        <v>757</v>
      </c>
      <c r="U2675" t="s">
        <v>757</v>
      </c>
      <c r="V2675" t="s">
        <v>756</v>
      </c>
      <c r="W2675" t="s">
        <v>768</v>
      </c>
      <c r="X2675" t="s">
        <v>11923</v>
      </c>
      <c r="Y2675" t="str">
        <f t="shared" si="588"/>
        <v>agosto</v>
      </c>
      <c r="Z2675">
        <f>YEAR(BD_PONDERACIONES[[#This Row],[Fecha Ejecución del Ticket]])</f>
        <v>2022</v>
      </c>
      <c r="AA2675" t="str">
        <f t="shared" si="575"/>
        <v>septiembre</v>
      </c>
      <c r="AB2675">
        <f>YEAR(BD_PONDERACIONES[[#This Row],[Fecha de Inspección]])</f>
        <v>2022</v>
      </c>
      <c r="AC2675">
        <f t="shared" si="576"/>
        <v>0.5</v>
      </c>
      <c r="AD2675">
        <f t="shared" si="577"/>
        <v>0.5</v>
      </c>
      <c r="AE2675">
        <f t="shared" si="578"/>
        <v>0.5</v>
      </c>
      <c r="AF2675">
        <f t="shared" si="579"/>
        <v>0.5</v>
      </c>
      <c r="AG2675">
        <f t="shared" si="580"/>
        <v>0.5</v>
      </c>
      <c r="AH2675">
        <f t="shared" si="581"/>
        <v>0.5</v>
      </c>
      <c r="AI2675">
        <f t="shared" si="582"/>
        <v>0.25</v>
      </c>
      <c r="AJ2675">
        <f t="shared" si="583"/>
        <v>0.25</v>
      </c>
      <c r="AK2675">
        <f t="shared" si="584"/>
        <v>0.5</v>
      </c>
      <c r="AL2675">
        <f t="shared" si="585"/>
        <v>0.5</v>
      </c>
      <c r="AM2675">
        <f t="shared" si="586"/>
        <v>0.17499999999999999</v>
      </c>
      <c r="AN2675" s="6">
        <f t="shared" si="589"/>
        <v>0.93500000000000005</v>
      </c>
      <c r="AO2675" t="str">
        <f>VLOOKUP(BD_PONDERACIONES[[#This Row],[Comuna]],Tabla3[#All],2,0)</f>
        <v>Cordillera</v>
      </c>
    </row>
    <row r="2676" spans="1:41" x14ac:dyDescent="0.35">
      <c r="A2676" t="s">
        <v>13583</v>
      </c>
      <c r="B2676" t="s">
        <v>13584</v>
      </c>
      <c r="C2676" t="s">
        <v>13585</v>
      </c>
      <c r="D2676" s="5">
        <v>44831</v>
      </c>
      <c r="E2676" s="5">
        <v>44783</v>
      </c>
      <c r="F2676" t="s">
        <v>753</v>
      </c>
      <c r="G2676" t="s">
        <v>13586</v>
      </c>
      <c r="H2676" t="s">
        <v>2882</v>
      </c>
      <c r="J2676" t="s">
        <v>756</v>
      </c>
      <c r="K2676" t="s">
        <v>756</v>
      </c>
      <c r="L2676" t="s">
        <v>757</v>
      </c>
      <c r="M2676" t="s">
        <v>757</v>
      </c>
      <c r="N2676" t="s">
        <v>756</v>
      </c>
      <c r="O2676" t="s">
        <v>756</v>
      </c>
      <c r="P2676" t="s">
        <v>758</v>
      </c>
      <c r="Q2676" t="s">
        <v>759</v>
      </c>
      <c r="R2676" t="s">
        <v>759</v>
      </c>
      <c r="S2676" t="s">
        <v>757</v>
      </c>
      <c r="T2676" t="s">
        <v>757</v>
      </c>
      <c r="U2676" t="s">
        <v>757</v>
      </c>
      <c r="V2676" t="s">
        <v>756</v>
      </c>
      <c r="W2676" t="s">
        <v>768</v>
      </c>
      <c r="X2676" t="s">
        <v>885</v>
      </c>
      <c r="Y2676" t="str">
        <f t="shared" si="588"/>
        <v>agosto</v>
      </c>
      <c r="Z2676">
        <f>YEAR(BD_PONDERACIONES[[#This Row],[Fecha Ejecución del Ticket]])</f>
        <v>2022</v>
      </c>
      <c r="AA2676" t="str">
        <f t="shared" si="575"/>
        <v>septiembre</v>
      </c>
      <c r="AB2676">
        <f>YEAR(BD_PONDERACIONES[[#This Row],[Fecha de Inspección]])</f>
        <v>2022</v>
      </c>
      <c r="AC2676">
        <f t="shared" si="576"/>
        <v>0.5</v>
      </c>
      <c r="AD2676">
        <f t="shared" si="577"/>
        <v>0.5</v>
      </c>
      <c r="AE2676">
        <f t="shared" si="578"/>
        <v>0.5</v>
      </c>
      <c r="AF2676">
        <f t="shared" si="579"/>
        <v>0.5</v>
      </c>
      <c r="AG2676">
        <f t="shared" si="580"/>
        <v>0.5</v>
      </c>
      <c r="AH2676">
        <f t="shared" si="581"/>
        <v>0.5</v>
      </c>
      <c r="AI2676">
        <f t="shared" si="582"/>
        <v>0.25</v>
      </c>
      <c r="AJ2676">
        <f t="shared" si="583"/>
        <v>0.25</v>
      </c>
      <c r="AK2676">
        <f t="shared" si="584"/>
        <v>0.5</v>
      </c>
      <c r="AL2676">
        <f t="shared" si="585"/>
        <v>0.5</v>
      </c>
      <c r="AM2676">
        <f t="shared" si="586"/>
        <v>0.17499999999999999</v>
      </c>
      <c r="AN2676" s="6">
        <f t="shared" si="589"/>
        <v>0.93500000000000005</v>
      </c>
      <c r="AO2676" t="str">
        <f>VLOOKUP(BD_PONDERACIONES[[#This Row],[Comuna]],Tabla3[#All],2,0)</f>
        <v>Cordillera</v>
      </c>
    </row>
    <row r="2677" spans="1:41" x14ac:dyDescent="0.35">
      <c r="A2677" t="s">
        <v>13587</v>
      </c>
      <c r="B2677" t="s">
        <v>13588</v>
      </c>
      <c r="C2677" t="s">
        <v>13589</v>
      </c>
      <c r="D2677" s="5">
        <v>44831</v>
      </c>
      <c r="E2677" s="5">
        <v>44775</v>
      </c>
      <c r="F2677" t="s">
        <v>753</v>
      </c>
      <c r="G2677" t="s">
        <v>13590</v>
      </c>
      <c r="H2677" t="s">
        <v>2882</v>
      </c>
      <c r="J2677" t="s">
        <v>756</v>
      </c>
      <c r="K2677" t="s">
        <v>756</v>
      </c>
      <c r="L2677" t="s">
        <v>773</v>
      </c>
      <c r="M2677" t="s">
        <v>773</v>
      </c>
      <c r="N2677" t="s">
        <v>756</v>
      </c>
      <c r="O2677" t="s">
        <v>756</v>
      </c>
      <c r="P2677" t="s">
        <v>765</v>
      </c>
      <c r="Q2677" t="s">
        <v>13591</v>
      </c>
      <c r="R2677" t="s">
        <v>759</v>
      </c>
      <c r="S2677" t="s">
        <v>756</v>
      </c>
      <c r="T2677" t="s">
        <v>756</v>
      </c>
      <c r="U2677" t="s">
        <v>756</v>
      </c>
      <c r="V2677" t="s">
        <v>756</v>
      </c>
      <c r="W2677" t="s">
        <v>768</v>
      </c>
      <c r="X2677" t="s">
        <v>13592</v>
      </c>
      <c r="Y2677" t="str">
        <f t="shared" si="588"/>
        <v>agosto</v>
      </c>
      <c r="Z2677">
        <f>YEAR(BD_PONDERACIONES[[#This Row],[Fecha Ejecución del Ticket]])</f>
        <v>2022</v>
      </c>
      <c r="AA2677" t="str">
        <f t="shared" si="575"/>
        <v>septiembre</v>
      </c>
      <c r="AB2677">
        <f>YEAR(BD_PONDERACIONES[[#This Row],[Fecha de Inspección]])</f>
        <v>2022</v>
      </c>
      <c r="AC2677">
        <f t="shared" si="576"/>
        <v>0.5</v>
      </c>
      <c r="AD2677">
        <f t="shared" si="577"/>
        <v>0.5</v>
      </c>
      <c r="AE2677">
        <f t="shared" si="578"/>
        <v>0</v>
      </c>
      <c r="AF2677">
        <f t="shared" si="579"/>
        <v>0</v>
      </c>
      <c r="AG2677">
        <f t="shared" si="580"/>
        <v>0.5</v>
      </c>
      <c r="AH2677">
        <f t="shared" si="581"/>
        <v>0.5</v>
      </c>
      <c r="AI2677">
        <f t="shared" si="582"/>
        <v>0.25</v>
      </c>
      <c r="AJ2677">
        <f t="shared" si="583"/>
        <v>0.25</v>
      </c>
      <c r="AK2677">
        <f t="shared" si="584"/>
        <v>0.5</v>
      </c>
      <c r="AL2677">
        <f t="shared" si="585"/>
        <v>0.5</v>
      </c>
      <c r="AM2677">
        <f t="shared" si="586"/>
        <v>0.17499999999999999</v>
      </c>
      <c r="AN2677" s="6">
        <f t="shared" si="589"/>
        <v>0.63500000000000001</v>
      </c>
      <c r="AO2677" t="str">
        <f>VLOOKUP(BD_PONDERACIONES[[#This Row],[Comuna]],Tabla3[#All],2,0)</f>
        <v>Cordillera</v>
      </c>
    </row>
    <row r="2678" spans="1:41" x14ac:dyDescent="0.35">
      <c r="A2678" t="s">
        <v>13593</v>
      </c>
      <c r="B2678" t="s">
        <v>13594</v>
      </c>
      <c r="C2678" t="s">
        <v>13595</v>
      </c>
      <c r="D2678" s="5">
        <v>44831</v>
      </c>
      <c r="E2678" s="5">
        <v>44789</v>
      </c>
      <c r="F2678" t="s">
        <v>763</v>
      </c>
      <c r="G2678" t="s">
        <v>13596</v>
      </c>
      <c r="H2678" t="s">
        <v>2882</v>
      </c>
      <c r="J2678" t="s">
        <v>756</v>
      </c>
      <c r="K2678" t="s">
        <v>756</v>
      </c>
      <c r="L2678" t="s">
        <v>757</v>
      </c>
      <c r="M2678" t="s">
        <v>757</v>
      </c>
      <c r="N2678" t="s">
        <v>756</v>
      </c>
      <c r="O2678" t="s">
        <v>756</v>
      </c>
      <c r="P2678" t="s">
        <v>758</v>
      </c>
      <c r="Q2678" t="s">
        <v>759</v>
      </c>
      <c r="R2678" t="s">
        <v>759</v>
      </c>
      <c r="S2678" t="s">
        <v>757</v>
      </c>
      <c r="T2678" t="s">
        <v>757</v>
      </c>
      <c r="U2678" t="s">
        <v>757</v>
      </c>
      <c r="V2678" t="s">
        <v>756</v>
      </c>
      <c r="W2678" t="s">
        <v>768</v>
      </c>
      <c r="X2678" t="s">
        <v>13597</v>
      </c>
      <c r="Y2678" t="str">
        <f t="shared" si="588"/>
        <v>agosto</v>
      </c>
      <c r="Z2678">
        <f>YEAR(BD_PONDERACIONES[[#This Row],[Fecha Ejecución del Ticket]])</f>
        <v>2022</v>
      </c>
      <c r="AA2678" t="str">
        <f t="shared" si="575"/>
        <v>septiembre</v>
      </c>
      <c r="AB2678">
        <f>YEAR(BD_PONDERACIONES[[#This Row],[Fecha de Inspección]])</f>
        <v>2022</v>
      </c>
      <c r="AC2678">
        <f t="shared" si="576"/>
        <v>0.5</v>
      </c>
      <c r="AD2678">
        <f t="shared" si="577"/>
        <v>0.5</v>
      </c>
      <c r="AE2678">
        <f t="shared" si="578"/>
        <v>0.5</v>
      </c>
      <c r="AF2678">
        <f t="shared" si="579"/>
        <v>0.5</v>
      </c>
      <c r="AG2678">
        <f t="shared" si="580"/>
        <v>0.5</v>
      </c>
      <c r="AH2678">
        <f t="shared" si="581"/>
        <v>0.5</v>
      </c>
      <c r="AI2678">
        <f t="shared" si="582"/>
        <v>0.25</v>
      </c>
      <c r="AJ2678">
        <f t="shared" si="583"/>
        <v>0.25</v>
      </c>
      <c r="AK2678">
        <f t="shared" si="584"/>
        <v>0.5</v>
      </c>
      <c r="AL2678">
        <f t="shared" si="585"/>
        <v>0.5</v>
      </c>
      <c r="AM2678">
        <f t="shared" si="586"/>
        <v>0.17499999999999999</v>
      </c>
      <c r="AN2678" s="6">
        <f t="shared" si="589"/>
        <v>0.93500000000000005</v>
      </c>
      <c r="AO2678" t="str">
        <f>VLOOKUP(BD_PONDERACIONES[[#This Row],[Comuna]],Tabla3[#All],2,0)</f>
        <v>Cordillera</v>
      </c>
    </row>
    <row r="2679" spans="1:41" x14ac:dyDescent="0.35">
      <c r="A2679" t="s">
        <v>13598</v>
      </c>
      <c r="B2679" t="s">
        <v>13599</v>
      </c>
      <c r="C2679" t="s">
        <v>13600</v>
      </c>
      <c r="D2679" s="5">
        <v>44831</v>
      </c>
      <c r="E2679" s="5">
        <v>44783</v>
      </c>
      <c r="F2679" t="s">
        <v>753</v>
      </c>
      <c r="G2679" t="s">
        <v>13601</v>
      </c>
      <c r="H2679" t="s">
        <v>2882</v>
      </c>
      <c r="J2679" t="s">
        <v>756</v>
      </c>
      <c r="K2679" t="s">
        <v>756</v>
      </c>
      <c r="L2679" t="s">
        <v>757</v>
      </c>
      <c r="M2679" t="s">
        <v>757</v>
      </c>
      <c r="N2679" t="s">
        <v>756</v>
      </c>
      <c r="O2679" t="s">
        <v>756</v>
      </c>
      <c r="P2679" t="s">
        <v>758</v>
      </c>
      <c r="Q2679" t="s">
        <v>759</v>
      </c>
      <c r="R2679" t="s">
        <v>759</v>
      </c>
      <c r="S2679" t="s">
        <v>757</v>
      </c>
      <c r="T2679" t="s">
        <v>757</v>
      </c>
      <c r="U2679" t="s">
        <v>757</v>
      </c>
      <c r="V2679" t="s">
        <v>773</v>
      </c>
      <c r="W2679" t="s">
        <v>773</v>
      </c>
      <c r="X2679" t="s">
        <v>5192</v>
      </c>
      <c r="Y2679" t="str">
        <f t="shared" si="588"/>
        <v>agosto</v>
      </c>
      <c r="Z2679">
        <f>YEAR(BD_PONDERACIONES[[#This Row],[Fecha Ejecución del Ticket]])</f>
        <v>2022</v>
      </c>
      <c r="AA2679" t="str">
        <f t="shared" si="575"/>
        <v>septiembre</v>
      </c>
      <c r="AB2679">
        <f>YEAR(BD_PONDERACIONES[[#This Row],[Fecha de Inspección]])</f>
        <v>2022</v>
      </c>
      <c r="AC2679">
        <f t="shared" si="576"/>
        <v>0.5</v>
      </c>
      <c r="AD2679">
        <f t="shared" si="577"/>
        <v>0.5</v>
      </c>
      <c r="AE2679">
        <f t="shared" si="578"/>
        <v>0.5</v>
      </c>
      <c r="AF2679">
        <f t="shared" si="579"/>
        <v>0.5</v>
      </c>
      <c r="AG2679">
        <f t="shared" si="580"/>
        <v>0.5</v>
      </c>
      <c r="AH2679">
        <f t="shared" si="581"/>
        <v>0.5</v>
      </c>
      <c r="AI2679">
        <f t="shared" si="582"/>
        <v>0.25</v>
      </c>
      <c r="AJ2679">
        <f t="shared" si="583"/>
        <v>0.25</v>
      </c>
      <c r="AK2679">
        <f t="shared" si="584"/>
        <v>0.5</v>
      </c>
      <c r="AL2679">
        <f t="shared" si="585"/>
        <v>0</v>
      </c>
      <c r="AM2679">
        <f t="shared" si="586"/>
        <v>0</v>
      </c>
      <c r="AN2679" s="6">
        <f t="shared" si="589"/>
        <v>0.8</v>
      </c>
      <c r="AO2679" t="str">
        <f>VLOOKUP(BD_PONDERACIONES[[#This Row],[Comuna]],Tabla3[#All],2,0)</f>
        <v>Cordillera</v>
      </c>
    </row>
    <row r="2680" spans="1:41" x14ac:dyDescent="0.35">
      <c r="A2680" t="s">
        <v>13602</v>
      </c>
      <c r="B2680" t="s">
        <v>13603</v>
      </c>
      <c r="C2680" t="s">
        <v>13604</v>
      </c>
      <c r="D2680" s="5">
        <v>44831</v>
      </c>
      <c r="E2680" s="5">
        <v>44789</v>
      </c>
      <c r="F2680" t="s">
        <v>763</v>
      </c>
      <c r="G2680" t="s">
        <v>13605</v>
      </c>
      <c r="H2680" t="s">
        <v>2882</v>
      </c>
      <c r="J2680" t="s">
        <v>756</v>
      </c>
      <c r="K2680" t="s">
        <v>756</v>
      </c>
      <c r="L2680" t="s">
        <v>757</v>
      </c>
      <c r="M2680" t="s">
        <v>757</v>
      </c>
      <c r="N2680" t="s">
        <v>756</v>
      </c>
      <c r="O2680" t="s">
        <v>756</v>
      </c>
      <c r="P2680" t="s">
        <v>758</v>
      </c>
      <c r="Q2680" t="s">
        <v>759</v>
      </c>
      <c r="R2680" t="s">
        <v>759</v>
      </c>
      <c r="S2680" t="s">
        <v>757</v>
      </c>
      <c r="T2680" t="s">
        <v>757</v>
      </c>
      <c r="U2680" t="s">
        <v>757</v>
      </c>
      <c r="V2680" t="s">
        <v>756</v>
      </c>
      <c r="W2680" t="s">
        <v>768</v>
      </c>
      <c r="X2680" t="s">
        <v>13606</v>
      </c>
      <c r="Y2680" t="str">
        <f t="shared" si="588"/>
        <v>agosto</v>
      </c>
      <c r="Z2680">
        <f>YEAR(BD_PONDERACIONES[[#This Row],[Fecha Ejecución del Ticket]])</f>
        <v>2022</v>
      </c>
      <c r="AA2680" t="str">
        <f t="shared" si="575"/>
        <v>septiembre</v>
      </c>
      <c r="AB2680">
        <f>YEAR(BD_PONDERACIONES[[#This Row],[Fecha de Inspección]])</f>
        <v>2022</v>
      </c>
      <c r="AC2680">
        <f t="shared" si="576"/>
        <v>0.5</v>
      </c>
      <c r="AD2680">
        <f t="shared" si="577"/>
        <v>0.5</v>
      </c>
      <c r="AE2680">
        <f t="shared" si="578"/>
        <v>0.5</v>
      </c>
      <c r="AF2680">
        <f t="shared" si="579"/>
        <v>0.5</v>
      </c>
      <c r="AG2680">
        <f t="shared" si="580"/>
        <v>0.5</v>
      </c>
      <c r="AH2680">
        <f t="shared" si="581"/>
        <v>0.5</v>
      </c>
      <c r="AI2680">
        <f t="shared" si="582"/>
        <v>0.25</v>
      </c>
      <c r="AJ2680">
        <f t="shared" si="583"/>
        <v>0.25</v>
      </c>
      <c r="AK2680">
        <f t="shared" si="584"/>
        <v>0.5</v>
      </c>
      <c r="AL2680">
        <f t="shared" si="585"/>
        <v>0.5</v>
      </c>
      <c r="AM2680">
        <f t="shared" si="586"/>
        <v>0.17499999999999999</v>
      </c>
      <c r="AN2680" s="6">
        <f t="shared" si="589"/>
        <v>0.93500000000000005</v>
      </c>
      <c r="AO2680" t="str">
        <f>VLOOKUP(BD_PONDERACIONES[[#This Row],[Comuna]],Tabla3[#All],2,0)</f>
        <v>Cordillera</v>
      </c>
    </row>
    <row r="2681" spans="1:41" x14ac:dyDescent="0.35">
      <c r="A2681" t="s">
        <v>13607</v>
      </c>
      <c r="B2681" t="s">
        <v>13608</v>
      </c>
      <c r="C2681" t="s">
        <v>13609</v>
      </c>
      <c r="D2681" s="5">
        <v>44831</v>
      </c>
      <c r="E2681" s="5">
        <v>44776</v>
      </c>
      <c r="F2681" t="s">
        <v>753</v>
      </c>
      <c r="G2681" t="s">
        <v>13610</v>
      </c>
      <c r="H2681" t="s">
        <v>2882</v>
      </c>
      <c r="J2681" t="s">
        <v>756</v>
      </c>
      <c r="K2681" t="s">
        <v>756</v>
      </c>
      <c r="L2681" t="s">
        <v>757</v>
      </c>
      <c r="M2681" t="s">
        <v>757</v>
      </c>
      <c r="N2681" t="s">
        <v>756</v>
      </c>
      <c r="O2681" t="s">
        <v>756</v>
      </c>
      <c r="P2681" t="s">
        <v>758</v>
      </c>
      <c r="Q2681" t="s">
        <v>759</v>
      </c>
      <c r="R2681" t="s">
        <v>759</v>
      </c>
      <c r="S2681" t="s">
        <v>757</v>
      </c>
      <c r="T2681" t="s">
        <v>757</v>
      </c>
      <c r="U2681" t="s">
        <v>757</v>
      </c>
      <c r="V2681" t="s">
        <v>756</v>
      </c>
      <c r="W2681" t="s">
        <v>768</v>
      </c>
      <c r="X2681" t="s">
        <v>5202</v>
      </c>
      <c r="Y2681" t="str">
        <f t="shared" si="588"/>
        <v>agosto</v>
      </c>
      <c r="Z2681">
        <f>YEAR(BD_PONDERACIONES[[#This Row],[Fecha Ejecución del Ticket]])</f>
        <v>2022</v>
      </c>
      <c r="AA2681" t="str">
        <f t="shared" si="575"/>
        <v>septiembre</v>
      </c>
      <c r="AB2681">
        <f>YEAR(BD_PONDERACIONES[[#This Row],[Fecha de Inspección]])</f>
        <v>2022</v>
      </c>
      <c r="AC2681">
        <f t="shared" si="576"/>
        <v>0.5</v>
      </c>
      <c r="AD2681">
        <f t="shared" si="577"/>
        <v>0.5</v>
      </c>
      <c r="AE2681">
        <f t="shared" si="578"/>
        <v>0.5</v>
      </c>
      <c r="AF2681">
        <f t="shared" si="579"/>
        <v>0.5</v>
      </c>
      <c r="AG2681">
        <f t="shared" si="580"/>
        <v>0.5</v>
      </c>
      <c r="AH2681">
        <f t="shared" si="581"/>
        <v>0.5</v>
      </c>
      <c r="AI2681">
        <f t="shared" si="582"/>
        <v>0.25</v>
      </c>
      <c r="AJ2681">
        <f t="shared" si="583"/>
        <v>0.25</v>
      </c>
      <c r="AK2681">
        <f t="shared" si="584"/>
        <v>0.5</v>
      </c>
      <c r="AL2681">
        <f t="shared" si="585"/>
        <v>0.5</v>
      </c>
      <c r="AM2681">
        <f t="shared" si="586"/>
        <v>0.17499999999999999</v>
      </c>
      <c r="AN2681" s="6">
        <f t="shared" si="589"/>
        <v>0.93500000000000005</v>
      </c>
      <c r="AO2681" t="str">
        <f>VLOOKUP(BD_PONDERACIONES[[#This Row],[Comuna]],Tabla3[#All],2,0)</f>
        <v>Cordillera</v>
      </c>
    </row>
    <row r="2682" spans="1:41" x14ac:dyDescent="0.35">
      <c r="A2682" t="s">
        <v>13611</v>
      </c>
      <c r="B2682" t="s">
        <v>13612</v>
      </c>
      <c r="C2682" t="s">
        <v>13613</v>
      </c>
      <c r="D2682" s="5">
        <v>44831</v>
      </c>
      <c r="E2682" s="5">
        <v>44790</v>
      </c>
      <c r="F2682" t="s">
        <v>763</v>
      </c>
      <c r="G2682" t="s">
        <v>13614</v>
      </c>
      <c r="H2682" t="s">
        <v>2882</v>
      </c>
      <c r="J2682" t="s">
        <v>756</v>
      </c>
      <c r="K2682" t="s">
        <v>756</v>
      </c>
      <c r="L2682" t="s">
        <v>756</v>
      </c>
      <c r="M2682" t="s">
        <v>756</v>
      </c>
      <c r="N2682" t="s">
        <v>756</v>
      </c>
      <c r="O2682" t="s">
        <v>756</v>
      </c>
      <c r="P2682" t="s">
        <v>758</v>
      </c>
      <c r="Q2682" t="s">
        <v>759</v>
      </c>
      <c r="R2682" t="s">
        <v>759</v>
      </c>
      <c r="S2682" t="s">
        <v>757</v>
      </c>
      <c r="T2682" t="s">
        <v>757</v>
      </c>
      <c r="U2682" t="s">
        <v>757</v>
      </c>
      <c r="V2682" t="s">
        <v>756</v>
      </c>
      <c r="W2682" t="s">
        <v>768</v>
      </c>
      <c r="X2682" t="s">
        <v>11923</v>
      </c>
      <c r="Y2682" t="str">
        <f t="shared" si="588"/>
        <v>agosto</v>
      </c>
      <c r="Z2682">
        <f>YEAR(BD_PONDERACIONES[[#This Row],[Fecha Ejecución del Ticket]])</f>
        <v>2022</v>
      </c>
      <c r="AA2682" t="str">
        <f t="shared" si="575"/>
        <v>septiembre</v>
      </c>
      <c r="AB2682">
        <f>YEAR(BD_PONDERACIONES[[#This Row],[Fecha de Inspección]])</f>
        <v>2022</v>
      </c>
      <c r="AC2682">
        <f t="shared" si="576"/>
        <v>0.5</v>
      </c>
      <c r="AD2682">
        <f t="shared" si="577"/>
        <v>0.5</v>
      </c>
      <c r="AE2682">
        <f t="shared" si="578"/>
        <v>0.5</v>
      </c>
      <c r="AF2682">
        <f t="shared" si="579"/>
        <v>0.5</v>
      </c>
      <c r="AG2682">
        <f t="shared" si="580"/>
        <v>0.5</v>
      </c>
      <c r="AH2682">
        <f t="shared" si="581"/>
        <v>0.5</v>
      </c>
      <c r="AI2682">
        <f t="shared" si="582"/>
        <v>0.25</v>
      </c>
      <c r="AJ2682">
        <f t="shared" si="583"/>
        <v>0.25</v>
      </c>
      <c r="AK2682">
        <f t="shared" si="584"/>
        <v>0.5</v>
      </c>
      <c r="AL2682">
        <f t="shared" si="585"/>
        <v>0.5</v>
      </c>
      <c r="AM2682">
        <f t="shared" si="586"/>
        <v>0.17499999999999999</v>
      </c>
      <c r="AN2682" s="6">
        <f t="shared" si="589"/>
        <v>0.93500000000000005</v>
      </c>
      <c r="AO2682" t="str">
        <f>VLOOKUP(BD_PONDERACIONES[[#This Row],[Comuna]],Tabla3[#All],2,0)</f>
        <v>Cordillera</v>
      </c>
    </row>
    <row r="2683" spans="1:41" x14ac:dyDescent="0.35">
      <c r="A2683" t="s">
        <v>13615</v>
      </c>
      <c r="B2683" t="s">
        <v>13616</v>
      </c>
      <c r="C2683" t="s">
        <v>13617</v>
      </c>
      <c r="D2683" s="5">
        <v>44831</v>
      </c>
      <c r="E2683" s="5">
        <v>44774</v>
      </c>
      <c r="F2683" t="s">
        <v>753</v>
      </c>
      <c r="G2683" t="s">
        <v>13618</v>
      </c>
      <c r="H2683" t="s">
        <v>2882</v>
      </c>
      <c r="J2683" t="s">
        <v>756</v>
      </c>
      <c r="K2683" t="s">
        <v>756</v>
      </c>
      <c r="L2683" t="s">
        <v>757</v>
      </c>
      <c r="M2683" t="s">
        <v>757</v>
      </c>
      <c r="N2683" t="s">
        <v>756</v>
      </c>
      <c r="O2683" t="s">
        <v>756</v>
      </c>
      <c r="P2683" t="s">
        <v>758</v>
      </c>
      <c r="Q2683" t="s">
        <v>759</v>
      </c>
      <c r="R2683" t="s">
        <v>759</v>
      </c>
      <c r="S2683" t="s">
        <v>757</v>
      </c>
      <c r="T2683" t="s">
        <v>757</v>
      </c>
      <c r="U2683" t="s">
        <v>757</v>
      </c>
      <c r="V2683" t="s">
        <v>756</v>
      </c>
      <c r="W2683" t="s">
        <v>768</v>
      </c>
      <c r="X2683" t="s">
        <v>13619</v>
      </c>
      <c r="Y2683" t="str">
        <f t="shared" si="588"/>
        <v>agosto</v>
      </c>
      <c r="Z2683">
        <f>YEAR(BD_PONDERACIONES[[#This Row],[Fecha Ejecución del Ticket]])</f>
        <v>2022</v>
      </c>
      <c r="AA2683" t="str">
        <f t="shared" si="575"/>
        <v>septiembre</v>
      </c>
      <c r="AB2683">
        <f>YEAR(BD_PONDERACIONES[[#This Row],[Fecha de Inspección]])</f>
        <v>2022</v>
      </c>
      <c r="AC2683">
        <f t="shared" si="576"/>
        <v>0.5</v>
      </c>
      <c r="AD2683">
        <f t="shared" si="577"/>
        <v>0.5</v>
      </c>
      <c r="AE2683">
        <f t="shared" si="578"/>
        <v>0.5</v>
      </c>
      <c r="AF2683">
        <f t="shared" si="579"/>
        <v>0.5</v>
      </c>
      <c r="AG2683">
        <f t="shared" si="580"/>
        <v>0.5</v>
      </c>
      <c r="AH2683">
        <f t="shared" si="581"/>
        <v>0.5</v>
      </c>
      <c r="AI2683">
        <f t="shared" si="582"/>
        <v>0.25</v>
      </c>
      <c r="AJ2683">
        <f t="shared" si="583"/>
        <v>0.25</v>
      </c>
      <c r="AK2683">
        <f t="shared" si="584"/>
        <v>0.5</v>
      </c>
      <c r="AL2683">
        <f t="shared" si="585"/>
        <v>0.5</v>
      </c>
      <c r="AM2683">
        <f t="shared" si="586"/>
        <v>0.17499999999999999</v>
      </c>
      <c r="AN2683" s="6">
        <f t="shared" si="589"/>
        <v>0.93500000000000005</v>
      </c>
      <c r="AO2683" t="str">
        <f>VLOOKUP(BD_PONDERACIONES[[#This Row],[Comuna]],Tabla3[#All],2,0)</f>
        <v>Cordillera</v>
      </c>
    </row>
    <row r="2684" spans="1:41" x14ac:dyDescent="0.35">
      <c r="A2684" t="s">
        <v>13620</v>
      </c>
      <c r="B2684" t="s">
        <v>13621</v>
      </c>
      <c r="C2684" t="s">
        <v>13622</v>
      </c>
      <c r="D2684" s="5">
        <v>44831</v>
      </c>
      <c r="E2684" s="5">
        <v>44781</v>
      </c>
      <c r="F2684" t="s">
        <v>753</v>
      </c>
      <c r="G2684" t="s">
        <v>13623</v>
      </c>
      <c r="H2684" t="s">
        <v>2882</v>
      </c>
      <c r="J2684" t="s">
        <v>756</v>
      </c>
      <c r="K2684" t="s">
        <v>756</v>
      </c>
      <c r="L2684" t="s">
        <v>757</v>
      </c>
      <c r="M2684" t="s">
        <v>757</v>
      </c>
      <c r="N2684" t="s">
        <v>756</v>
      </c>
      <c r="O2684" t="s">
        <v>756</v>
      </c>
      <c r="P2684" t="s">
        <v>765</v>
      </c>
      <c r="Q2684" t="s">
        <v>759</v>
      </c>
      <c r="R2684" t="s">
        <v>759</v>
      </c>
      <c r="S2684" t="s">
        <v>757</v>
      </c>
      <c r="T2684" t="s">
        <v>757</v>
      </c>
      <c r="U2684" t="s">
        <v>757</v>
      </c>
      <c r="V2684" t="s">
        <v>756</v>
      </c>
      <c r="W2684" t="s">
        <v>768</v>
      </c>
      <c r="X2684" t="s">
        <v>13624</v>
      </c>
      <c r="Y2684" t="str">
        <f t="shared" si="588"/>
        <v>agosto</v>
      </c>
      <c r="Z2684">
        <f>YEAR(BD_PONDERACIONES[[#This Row],[Fecha Ejecución del Ticket]])</f>
        <v>2022</v>
      </c>
      <c r="AA2684" t="str">
        <f t="shared" si="575"/>
        <v>septiembre</v>
      </c>
      <c r="AB2684">
        <f>YEAR(BD_PONDERACIONES[[#This Row],[Fecha de Inspección]])</f>
        <v>2022</v>
      </c>
      <c r="AC2684">
        <f t="shared" si="576"/>
        <v>0.5</v>
      </c>
      <c r="AD2684">
        <f t="shared" si="577"/>
        <v>0.5</v>
      </c>
      <c r="AE2684">
        <f t="shared" si="578"/>
        <v>0.5</v>
      </c>
      <c r="AF2684">
        <f t="shared" si="579"/>
        <v>0.5</v>
      </c>
      <c r="AG2684">
        <f t="shared" si="580"/>
        <v>0.5</v>
      </c>
      <c r="AH2684">
        <f t="shared" si="581"/>
        <v>0.5</v>
      </c>
      <c r="AI2684">
        <f t="shared" si="582"/>
        <v>0.25</v>
      </c>
      <c r="AJ2684">
        <f t="shared" si="583"/>
        <v>0.25</v>
      </c>
      <c r="AK2684">
        <f t="shared" si="584"/>
        <v>0.5</v>
      </c>
      <c r="AL2684">
        <f t="shared" si="585"/>
        <v>0.5</v>
      </c>
      <c r="AM2684">
        <f t="shared" si="586"/>
        <v>0.17499999999999999</v>
      </c>
      <c r="AN2684" s="6">
        <f t="shared" si="589"/>
        <v>0.93500000000000005</v>
      </c>
      <c r="AO2684" t="str">
        <f>VLOOKUP(BD_PONDERACIONES[[#This Row],[Comuna]],Tabla3[#All],2,0)</f>
        <v>Cordillera</v>
      </c>
    </row>
    <row r="2685" spans="1:41" x14ac:dyDescent="0.35">
      <c r="A2685" t="s">
        <v>13625</v>
      </c>
      <c r="B2685" t="s">
        <v>13626</v>
      </c>
      <c r="C2685" t="s">
        <v>13627</v>
      </c>
      <c r="D2685" s="5">
        <v>44831</v>
      </c>
      <c r="E2685" s="5">
        <v>44788</v>
      </c>
      <c r="F2685" t="s">
        <v>763</v>
      </c>
      <c r="G2685" t="s">
        <v>13628</v>
      </c>
      <c r="H2685" t="s">
        <v>2882</v>
      </c>
      <c r="J2685" t="s">
        <v>756</v>
      </c>
      <c r="K2685" t="s">
        <v>756</v>
      </c>
      <c r="L2685" t="s">
        <v>757</v>
      </c>
      <c r="M2685" t="s">
        <v>757</v>
      </c>
      <c r="N2685" t="s">
        <v>756</v>
      </c>
      <c r="O2685" t="s">
        <v>756</v>
      </c>
      <c r="P2685" t="s">
        <v>758</v>
      </c>
      <c r="Q2685" t="s">
        <v>759</v>
      </c>
      <c r="R2685" t="s">
        <v>759</v>
      </c>
      <c r="S2685" t="s">
        <v>757</v>
      </c>
      <c r="T2685" t="s">
        <v>757</v>
      </c>
      <c r="U2685" t="s">
        <v>757</v>
      </c>
      <c r="V2685" t="s">
        <v>773</v>
      </c>
      <c r="W2685" t="s">
        <v>773</v>
      </c>
      <c r="X2685" t="s">
        <v>13629</v>
      </c>
      <c r="Y2685" t="str">
        <f t="shared" si="588"/>
        <v>agosto</v>
      </c>
      <c r="Z2685">
        <f>YEAR(BD_PONDERACIONES[[#This Row],[Fecha Ejecución del Ticket]])</f>
        <v>2022</v>
      </c>
      <c r="AA2685" t="str">
        <f t="shared" si="575"/>
        <v>septiembre</v>
      </c>
      <c r="AB2685">
        <f>YEAR(BD_PONDERACIONES[[#This Row],[Fecha de Inspección]])</f>
        <v>2022</v>
      </c>
      <c r="AC2685">
        <f t="shared" si="576"/>
        <v>0.5</v>
      </c>
      <c r="AD2685">
        <f t="shared" si="577"/>
        <v>0.5</v>
      </c>
      <c r="AE2685">
        <f t="shared" si="578"/>
        <v>0.5</v>
      </c>
      <c r="AF2685">
        <f t="shared" si="579"/>
        <v>0.5</v>
      </c>
      <c r="AG2685">
        <f t="shared" si="580"/>
        <v>0.5</v>
      </c>
      <c r="AH2685">
        <f t="shared" si="581"/>
        <v>0.5</v>
      </c>
      <c r="AI2685">
        <f t="shared" si="582"/>
        <v>0.25</v>
      </c>
      <c r="AJ2685">
        <f t="shared" si="583"/>
        <v>0.25</v>
      </c>
      <c r="AK2685">
        <f t="shared" si="584"/>
        <v>0.5</v>
      </c>
      <c r="AL2685">
        <f t="shared" si="585"/>
        <v>0</v>
      </c>
      <c r="AM2685">
        <f t="shared" si="586"/>
        <v>0</v>
      </c>
      <c r="AN2685" s="6">
        <f t="shared" si="589"/>
        <v>0.8</v>
      </c>
      <c r="AO2685" t="str">
        <f>VLOOKUP(BD_PONDERACIONES[[#This Row],[Comuna]],Tabla3[#All],2,0)</f>
        <v>Cordillera</v>
      </c>
    </row>
    <row r="2686" spans="1:41" x14ac:dyDescent="0.35">
      <c r="A2686" t="s">
        <v>13630</v>
      </c>
      <c r="B2686" t="s">
        <v>13631</v>
      </c>
      <c r="C2686" t="s">
        <v>13632</v>
      </c>
      <c r="D2686" s="5">
        <v>44831</v>
      </c>
      <c r="E2686" s="5">
        <v>44789</v>
      </c>
      <c r="F2686" t="s">
        <v>763</v>
      </c>
      <c r="G2686" t="s">
        <v>13633</v>
      </c>
      <c r="H2686" t="s">
        <v>2882</v>
      </c>
      <c r="J2686" t="s">
        <v>756</v>
      </c>
      <c r="K2686" t="s">
        <v>756</v>
      </c>
      <c r="L2686" t="s">
        <v>757</v>
      </c>
      <c r="M2686" t="s">
        <v>757</v>
      </c>
      <c r="N2686" t="s">
        <v>756</v>
      </c>
      <c r="O2686" t="s">
        <v>756</v>
      </c>
      <c r="P2686" t="s">
        <v>758</v>
      </c>
      <c r="Q2686" t="s">
        <v>759</v>
      </c>
      <c r="R2686" t="s">
        <v>759</v>
      </c>
      <c r="S2686" t="s">
        <v>757</v>
      </c>
      <c r="T2686" t="s">
        <v>757</v>
      </c>
      <c r="U2686" t="s">
        <v>757</v>
      </c>
      <c r="V2686" t="s">
        <v>756</v>
      </c>
      <c r="W2686" t="s">
        <v>768</v>
      </c>
      <c r="X2686" t="s">
        <v>13634</v>
      </c>
      <c r="Y2686" t="str">
        <f t="shared" si="588"/>
        <v>agosto</v>
      </c>
      <c r="Z2686">
        <f>YEAR(BD_PONDERACIONES[[#This Row],[Fecha Ejecución del Ticket]])</f>
        <v>2022</v>
      </c>
      <c r="AA2686" t="str">
        <f t="shared" si="575"/>
        <v>septiembre</v>
      </c>
      <c r="AB2686">
        <f>YEAR(BD_PONDERACIONES[[#This Row],[Fecha de Inspección]])</f>
        <v>2022</v>
      </c>
      <c r="AC2686">
        <f t="shared" si="576"/>
        <v>0.5</v>
      </c>
      <c r="AD2686">
        <f t="shared" si="577"/>
        <v>0.5</v>
      </c>
      <c r="AE2686">
        <f t="shared" si="578"/>
        <v>0.5</v>
      </c>
      <c r="AF2686">
        <f t="shared" si="579"/>
        <v>0.5</v>
      </c>
      <c r="AG2686">
        <f t="shared" si="580"/>
        <v>0.5</v>
      </c>
      <c r="AH2686">
        <f t="shared" si="581"/>
        <v>0.5</v>
      </c>
      <c r="AI2686">
        <f t="shared" si="582"/>
        <v>0.25</v>
      </c>
      <c r="AJ2686">
        <f t="shared" si="583"/>
        <v>0.25</v>
      </c>
      <c r="AK2686">
        <f t="shared" si="584"/>
        <v>0.5</v>
      </c>
      <c r="AL2686">
        <f t="shared" si="585"/>
        <v>0.5</v>
      </c>
      <c r="AM2686">
        <f t="shared" si="586"/>
        <v>0.17499999999999999</v>
      </c>
      <c r="AN2686" s="6">
        <f t="shared" si="589"/>
        <v>0.93500000000000005</v>
      </c>
      <c r="AO2686" t="str">
        <f>VLOOKUP(BD_PONDERACIONES[[#This Row],[Comuna]],Tabla3[#All],2,0)</f>
        <v>Cordillera</v>
      </c>
    </row>
    <row r="2687" spans="1:41" x14ac:dyDescent="0.35">
      <c r="A2687" t="s">
        <v>13635</v>
      </c>
      <c r="B2687" t="s">
        <v>13636</v>
      </c>
      <c r="C2687" t="s">
        <v>13637</v>
      </c>
      <c r="D2687" s="5">
        <v>44831</v>
      </c>
      <c r="E2687" s="5">
        <v>44786</v>
      </c>
      <c r="F2687" t="s">
        <v>763</v>
      </c>
      <c r="G2687" t="s">
        <v>13638</v>
      </c>
      <c r="H2687" t="s">
        <v>2882</v>
      </c>
      <c r="J2687" t="s">
        <v>756</v>
      </c>
      <c r="K2687" t="s">
        <v>756</v>
      </c>
      <c r="L2687" t="s">
        <v>773</v>
      </c>
      <c r="M2687" t="s">
        <v>773</v>
      </c>
      <c r="N2687" t="s">
        <v>756</v>
      </c>
      <c r="O2687" t="s">
        <v>756</v>
      </c>
      <c r="P2687" t="s">
        <v>758</v>
      </c>
      <c r="Q2687" t="s">
        <v>759</v>
      </c>
      <c r="R2687" t="s">
        <v>759</v>
      </c>
      <c r="S2687" t="s">
        <v>757</v>
      </c>
      <c r="T2687" t="s">
        <v>757</v>
      </c>
      <c r="U2687" t="s">
        <v>757</v>
      </c>
      <c r="V2687" t="s">
        <v>756</v>
      </c>
      <c r="W2687" t="s">
        <v>768</v>
      </c>
      <c r="X2687" t="s">
        <v>13639</v>
      </c>
      <c r="Y2687" t="str">
        <f t="shared" si="588"/>
        <v>agosto</v>
      </c>
      <c r="Z2687">
        <f>YEAR(BD_PONDERACIONES[[#This Row],[Fecha Ejecución del Ticket]])</f>
        <v>2022</v>
      </c>
      <c r="AA2687" t="str">
        <f t="shared" si="575"/>
        <v>septiembre</v>
      </c>
      <c r="AB2687">
        <f>YEAR(BD_PONDERACIONES[[#This Row],[Fecha de Inspección]])</f>
        <v>2022</v>
      </c>
      <c r="AC2687">
        <f t="shared" si="576"/>
        <v>0.5</v>
      </c>
      <c r="AD2687">
        <f t="shared" si="577"/>
        <v>0.5</v>
      </c>
      <c r="AE2687">
        <f t="shared" si="578"/>
        <v>0</v>
      </c>
      <c r="AF2687">
        <f t="shared" si="579"/>
        <v>0</v>
      </c>
      <c r="AG2687">
        <f t="shared" si="580"/>
        <v>0.5</v>
      </c>
      <c r="AH2687">
        <f t="shared" si="581"/>
        <v>0.5</v>
      </c>
      <c r="AI2687">
        <f t="shared" si="582"/>
        <v>0.25</v>
      </c>
      <c r="AJ2687">
        <f t="shared" si="583"/>
        <v>0.25</v>
      </c>
      <c r="AK2687">
        <f t="shared" si="584"/>
        <v>0.5</v>
      </c>
      <c r="AL2687">
        <f t="shared" si="585"/>
        <v>0.5</v>
      </c>
      <c r="AM2687">
        <f t="shared" si="586"/>
        <v>0.17499999999999999</v>
      </c>
      <c r="AN2687" s="6">
        <f t="shared" si="589"/>
        <v>0.63500000000000001</v>
      </c>
      <c r="AO2687" t="str">
        <f>VLOOKUP(BD_PONDERACIONES[[#This Row],[Comuna]],Tabla3[#All],2,0)</f>
        <v>Cordillera</v>
      </c>
    </row>
    <row r="2688" spans="1:41" x14ac:dyDescent="0.35">
      <c r="A2688" t="s">
        <v>13640</v>
      </c>
      <c r="B2688" t="s">
        <v>13641</v>
      </c>
      <c r="C2688" t="s">
        <v>13642</v>
      </c>
      <c r="D2688" s="5">
        <v>44831</v>
      </c>
      <c r="E2688" s="5">
        <v>44787</v>
      </c>
      <c r="F2688" t="s">
        <v>763</v>
      </c>
      <c r="G2688" t="s">
        <v>13643</v>
      </c>
      <c r="H2688" t="s">
        <v>2882</v>
      </c>
      <c r="J2688" t="s">
        <v>756</v>
      </c>
      <c r="K2688" t="s">
        <v>756</v>
      </c>
      <c r="L2688" t="s">
        <v>757</v>
      </c>
      <c r="M2688" t="s">
        <v>757</v>
      </c>
      <c r="N2688" t="s">
        <v>756</v>
      </c>
      <c r="O2688" t="s">
        <v>756</v>
      </c>
      <c r="P2688" t="s">
        <v>758</v>
      </c>
      <c r="Q2688" t="s">
        <v>759</v>
      </c>
      <c r="R2688" t="s">
        <v>759</v>
      </c>
      <c r="S2688" t="s">
        <v>757</v>
      </c>
      <c r="T2688" t="s">
        <v>757</v>
      </c>
      <c r="U2688" t="s">
        <v>757</v>
      </c>
      <c r="V2688" t="s">
        <v>756</v>
      </c>
      <c r="W2688" t="s">
        <v>756</v>
      </c>
      <c r="X2688" t="s">
        <v>13644</v>
      </c>
      <c r="Y2688" t="str">
        <f t="shared" si="588"/>
        <v>agosto</v>
      </c>
      <c r="Z2688">
        <f>YEAR(BD_PONDERACIONES[[#This Row],[Fecha Ejecución del Ticket]])</f>
        <v>2022</v>
      </c>
      <c r="AA2688" t="str">
        <f t="shared" si="575"/>
        <v>septiembre</v>
      </c>
      <c r="AB2688">
        <f>YEAR(BD_PONDERACIONES[[#This Row],[Fecha de Inspección]])</f>
        <v>2022</v>
      </c>
      <c r="AC2688">
        <f t="shared" si="576"/>
        <v>0.5</v>
      </c>
      <c r="AD2688">
        <f t="shared" si="577"/>
        <v>0.5</v>
      </c>
      <c r="AE2688">
        <f t="shared" si="578"/>
        <v>0.5</v>
      </c>
      <c r="AF2688">
        <f t="shared" si="579"/>
        <v>0.5</v>
      </c>
      <c r="AG2688">
        <f t="shared" si="580"/>
        <v>0.5</v>
      </c>
      <c r="AH2688">
        <f t="shared" si="581"/>
        <v>0.5</v>
      </c>
      <c r="AI2688">
        <f t="shared" si="582"/>
        <v>0.25</v>
      </c>
      <c r="AJ2688">
        <f t="shared" si="583"/>
        <v>0.25</v>
      </c>
      <c r="AK2688">
        <f t="shared" si="584"/>
        <v>0.5</v>
      </c>
      <c r="AL2688">
        <f t="shared" si="585"/>
        <v>0.5</v>
      </c>
      <c r="AM2688">
        <f t="shared" si="586"/>
        <v>0.5</v>
      </c>
      <c r="AN2688" s="6">
        <f t="shared" si="589"/>
        <v>1</v>
      </c>
      <c r="AO2688" t="str">
        <f>VLOOKUP(BD_PONDERACIONES[[#This Row],[Comuna]],Tabla3[#All],2,0)</f>
        <v>Cordillera</v>
      </c>
    </row>
    <row r="2689" spans="1:41" x14ac:dyDescent="0.35">
      <c r="A2689" t="s">
        <v>13645</v>
      </c>
      <c r="B2689" t="s">
        <v>13646</v>
      </c>
      <c r="C2689" t="s">
        <v>13647</v>
      </c>
      <c r="D2689" s="5">
        <v>44831</v>
      </c>
      <c r="E2689" s="5">
        <v>44790</v>
      </c>
      <c r="F2689" t="s">
        <v>763</v>
      </c>
      <c r="G2689" t="s">
        <v>13648</v>
      </c>
      <c r="H2689" t="s">
        <v>2882</v>
      </c>
      <c r="J2689" t="s">
        <v>756</v>
      </c>
      <c r="K2689" t="s">
        <v>756</v>
      </c>
      <c r="L2689" t="s">
        <v>757</v>
      </c>
      <c r="M2689" t="s">
        <v>757</v>
      </c>
      <c r="N2689" t="s">
        <v>756</v>
      </c>
      <c r="O2689" t="s">
        <v>756</v>
      </c>
      <c r="P2689" t="s">
        <v>758</v>
      </c>
      <c r="Q2689" t="s">
        <v>759</v>
      </c>
      <c r="R2689" t="s">
        <v>759</v>
      </c>
      <c r="S2689" t="s">
        <v>757</v>
      </c>
      <c r="T2689" t="s">
        <v>757</v>
      </c>
      <c r="U2689" t="s">
        <v>757</v>
      </c>
      <c r="V2689" t="s">
        <v>773</v>
      </c>
      <c r="W2689" t="s">
        <v>768</v>
      </c>
      <c r="X2689" t="s">
        <v>13649</v>
      </c>
      <c r="Y2689" t="str">
        <f t="shared" si="588"/>
        <v>agosto</v>
      </c>
      <c r="Z2689">
        <f>YEAR(BD_PONDERACIONES[[#This Row],[Fecha Ejecución del Ticket]])</f>
        <v>2022</v>
      </c>
      <c r="AA2689" t="str">
        <f t="shared" si="575"/>
        <v>septiembre</v>
      </c>
      <c r="AB2689">
        <f>YEAR(BD_PONDERACIONES[[#This Row],[Fecha de Inspección]])</f>
        <v>2022</v>
      </c>
      <c r="AC2689">
        <f t="shared" si="576"/>
        <v>0.5</v>
      </c>
      <c r="AD2689">
        <f t="shared" si="577"/>
        <v>0.5</v>
      </c>
      <c r="AE2689">
        <f t="shared" si="578"/>
        <v>0.5</v>
      </c>
      <c r="AF2689">
        <f t="shared" si="579"/>
        <v>0.5</v>
      </c>
      <c r="AG2689">
        <f t="shared" si="580"/>
        <v>0.5</v>
      </c>
      <c r="AH2689">
        <f t="shared" si="581"/>
        <v>0.5</v>
      </c>
      <c r="AI2689">
        <f t="shared" si="582"/>
        <v>0.25</v>
      </c>
      <c r="AJ2689">
        <f t="shared" si="583"/>
        <v>0.25</v>
      </c>
      <c r="AK2689">
        <f t="shared" si="584"/>
        <v>0.5</v>
      </c>
      <c r="AL2689">
        <f t="shared" si="585"/>
        <v>0</v>
      </c>
      <c r="AM2689">
        <f t="shared" si="586"/>
        <v>0.17499999999999999</v>
      </c>
      <c r="AN2689" s="6">
        <f t="shared" si="589"/>
        <v>0.83500000000000008</v>
      </c>
      <c r="AO2689" t="str">
        <f>VLOOKUP(BD_PONDERACIONES[[#This Row],[Comuna]],Tabla3[#All],2,0)</f>
        <v>Cordillera</v>
      </c>
    </row>
    <row r="2690" spans="1:41" x14ac:dyDescent="0.35">
      <c r="A2690" t="s">
        <v>13414</v>
      </c>
      <c r="B2690" t="s">
        <v>13415</v>
      </c>
      <c r="C2690" t="s">
        <v>13416</v>
      </c>
      <c r="D2690" s="5">
        <v>44832</v>
      </c>
      <c r="E2690" s="5">
        <v>44782</v>
      </c>
      <c r="F2690" t="s">
        <v>753</v>
      </c>
      <c r="G2690" t="s">
        <v>13417</v>
      </c>
      <c r="H2690" t="s">
        <v>2882</v>
      </c>
      <c r="J2690" t="s">
        <v>756</v>
      </c>
      <c r="K2690" t="s">
        <v>756</v>
      </c>
      <c r="L2690" t="s">
        <v>757</v>
      </c>
      <c r="M2690" t="s">
        <v>757</v>
      </c>
      <c r="N2690" t="s">
        <v>756</v>
      </c>
      <c r="O2690" t="s">
        <v>756</v>
      </c>
      <c r="P2690" t="s">
        <v>758</v>
      </c>
      <c r="Q2690" t="s">
        <v>759</v>
      </c>
      <c r="R2690" t="s">
        <v>759</v>
      </c>
      <c r="S2690" t="s">
        <v>757</v>
      </c>
      <c r="T2690" t="s">
        <v>757</v>
      </c>
      <c r="U2690" t="s">
        <v>757</v>
      </c>
      <c r="V2690" t="s">
        <v>756</v>
      </c>
      <c r="W2690" t="s">
        <v>756</v>
      </c>
      <c r="X2690" t="s">
        <v>885</v>
      </c>
      <c r="Y2690" t="str">
        <f t="shared" si="588"/>
        <v>agosto</v>
      </c>
      <c r="Z2690">
        <f>YEAR(BD_PONDERACIONES[[#This Row],[Fecha Ejecución del Ticket]])</f>
        <v>2022</v>
      </c>
      <c r="AA2690" t="str">
        <f t="shared" ref="AA2690:AA2753" si="590">TEXT(D2690,"MMMM")</f>
        <v>septiembre</v>
      </c>
      <c r="AB2690">
        <f>YEAR(BD_PONDERACIONES[[#This Row],[Fecha de Inspección]])</f>
        <v>2022</v>
      </c>
      <c r="AC2690">
        <f t="shared" ref="AC2690:AC2753" si="591">IF(OR(J2690="Cumple",J2690="No Aplica"),0.5,0)</f>
        <v>0.5</v>
      </c>
      <c r="AD2690">
        <f t="shared" ref="AD2690:AD2753" si="592">IF(OR(K2690="CUMPLE",K2690="No Aplica"),0.5,0)</f>
        <v>0.5</v>
      </c>
      <c r="AE2690">
        <f t="shared" ref="AE2690:AE2753" si="593">IF(OR(L2690="CUMPLE",L2690="No Aplica"),0.5,0)</f>
        <v>0.5</v>
      </c>
      <c r="AF2690">
        <f t="shared" ref="AF2690:AF2753" si="594">IF(OR(M2690="CUMPLE",M2690="No Aplica"),0.5,0)</f>
        <v>0.5</v>
      </c>
      <c r="AG2690">
        <f t="shared" ref="AG2690:AG2753" si="595">IF(OR(N2690="CUMPLE",N2690="No Aplica"),0.5,IF(N2690="Cumple Mayormente",0.325,IF(N2690="Cumple Parcialmente",0.175,0)))</f>
        <v>0.5</v>
      </c>
      <c r="AH2690">
        <f t="shared" ref="AH2690:AH2753" si="596">IF(OR(O2690="CUMPLE",O2690="No Aplica"),0.5,IF(O2690="Cumple Mayormente",0.325,IF(O2690="Cumple Parcialmente",0.175,0)))</f>
        <v>0.5</v>
      </c>
      <c r="AI2690">
        <f t="shared" ref="AI2690:AI2753" si="597">IF(OR(S2690="CUMPLE",S2690="No Aplica"),0.25,IF(S2690="Cumple Mayormente",0.1625,IF(S2690="Cumple Parcialmente",0.0875,0)))</f>
        <v>0.25</v>
      </c>
      <c r="AJ2690">
        <f t="shared" ref="AJ2690:AJ2753" si="598">IF(OR(T2690="CUMPLE",T2690="No Aplica"),0.25,IF(T2690="Cumple Mayormente",0.1625,IF(T2690="Cumple Parcialmente",0.0875,0)))</f>
        <v>0.25</v>
      </c>
      <c r="AK2690">
        <f t="shared" ref="AK2690:AK2753" si="599">IF(OR(U2690="CUMPLE",U2690="No Aplica"),0.5,IF(U2690="Cumple Mayormente",0.325,IF(U2690="Cumple Parcialmente",0.175,0)))</f>
        <v>0.5</v>
      </c>
      <c r="AL2690">
        <f t="shared" ref="AL2690:AL2753" si="600">IF(OR(V2690="CUMPLE",V2690="No Aplica"),0.5,IF(V2690="Cumple Mayormente",0.325,IF(V2690="Cumple Parcialmente",0.175,0)))</f>
        <v>0.5</v>
      </c>
      <c r="AM2690">
        <f t="shared" ref="AM2690:AM2753" si="601">IF(OR(W2690="CUMPLE",W2690="No Aplica"),0.5,IF(W2690="Cumple Mayormente",0.325,IF(W2690="Cumple Parcialmente",0.175,0)))</f>
        <v>0.5</v>
      </c>
      <c r="AN2690" s="6">
        <f t="shared" si="589"/>
        <v>1</v>
      </c>
      <c r="AO2690" t="str">
        <f>VLOOKUP(BD_PONDERACIONES[[#This Row],[Comuna]],Tabla3[#All],2,0)</f>
        <v>Cordillera</v>
      </c>
    </row>
    <row r="2691" spans="1:41" x14ac:dyDescent="0.35">
      <c r="A2691" t="s">
        <v>13418</v>
      </c>
      <c r="B2691" t="s">
        <v>13419</v>
      </c>
      <c r="C2691" t="s">
        <v>13420</v>
      </c>
      <c r="D2691" s="5">
        <v>44832</v>
      </c>
      <c r="E2691" s="5">
        <v>44783</v>
      </c>
      <c r="F2691" t="s">
        <v>753</v>
      </c>
      <c r="G2691" t="s">
        <v>13421</v>
      </c>
      <c r="H2691" t="s">
        <v>2882</v>
      </c>
      <c r="J2691" t="s">
        <v>756</v>
      </c>
      <c r="K2691" t="s">
        <v>756</v>
      </c>
      <c r="L2691" t="s">
        <v>757</v>
      </c>
      <c r="M2691" t="s">
        <v>757</v>
      </c>
      <c r="N2691" t="s">
        <v>756</v>
      </c>
      <c r="O2691" t="s">
        <v>756</v>
      </c>
      <c r="P2691" t="s">
        <v>758</v>
      </c>
      <c r="Q2691" t="s">
        <v>759</v>
      </c>
      <c r="R2691" t="s">
        <v>759</v>
      </c>
      <c r="S2691" t="s">
        <v>757</v>
      </c>
      <c r="T2691" t="s">
        <v>757</v>
      </c>
      <c r="U2691" t="s">
        <v>757</v>
      </c>
      <c r="V2691" t="s">
        <v>904</v>
      </c>
      <c r="W2691" t="s">
        <v>768</v>
      </c>
      <c r="X2691" t="s">
        <v>7849</v>
      </c>
      <c r="Y2691" t="str">
        <f t="shared" si="588"/>
        <v>agosto</v>
      </c>
      <c r="Z2691">
        <f>YEAR(BD_PONDERACIONES[[#This Row],[Fecha Ejecución del Ticket]])</f>
        <v>2022</v>
      </c>
      <c r="AA2691" t="str">
        <f t="shared" si="590"/>
        <v>septiembre</v>
      </c>
      <c r="AB2691">
        <f>YEAR(BD_PONDERACIONES[[#This Row],[Fecha de Inspección]])</f>
        <v>2022</v>
      </c>
      <c r="AC2691">
        <f t="shared" si="591"/>
        <v>0.5</v>
      </c>
      <c r="AD2691">
        <f t="shared" si="592"/>
        <v>0.5</v>
      </c>
      <c r="AE2691">
        <f t="shared" si="593"/>
        <v>0.5</v>
      </c>
      <c r="AF2691">
        <f t="shared" si="594"/>
        <v>0.5</v>
      </c>
      <c r="AG2691">
        <f t="shared" si="595"/>
        <v>0.5</v>
      </c>
      <c r="AH2691">
        <f t="shared" si="596"/>
        <v>0.5</v>
      </c>
      <c r="AI2691">
        <f t="shared" si="597"/>
        <v>0.25</v>
      </c>
      <c r="AJ2691">
        <f t="shared" si="598"/>
        <v>0.25</v>
      </c>
      <c r="AK2691">
        <f t="shared" si="599"/>
        <v>0.5</v>
      </c>
      <c r="AL2691">
        <f t="shared" si="600"/>
        <v>0.32500000000000001</v>
      </c>
      <c r="AM2691">
        <f t="shared" si="601"/>
        <v>0.17499999999999999</v>
      </c>
      <c r="AN2691" s="6">
        <f t="shared" si="589"/>
        <v>0.9</v>
      </c>
      <c r="AO2691" t="str">
        <f>VLOOKUP(BD_PONDERACIONES[[#This Row],[Comuna]],Tabla3[#All],2,0)</f>
        <v>Cordillera</v>
      </c>
    </row>
    <row r="2692" spans="1:41" x14ac:dyDescent="0.35">
      <c r="A2692" t="s">
        <v>13422</v>
      </c>
      <c r="B2692" t="s">
        <v>13423</v>
      </c>
      <c r="C2692" t="s">
        <v>13424</v>
      </c>
      <c r="D2692" s="5">
        <v>44832</v>
      </c>
      <c r="E2692" s="5">
        <v>44778</v>
      </c>
      <c r="F2692" t="s">
        <v>753</v>
      </c>
      <c r="G2692" t="s">
        <v>13425</v>
      </c>
      <c r="H2692" t="s">
        <v>2882</v>
      </c>
      <c r="J2692" t="s">
        <v>756</v>
      </c>
      <c r="K2692" t="s">
        <v>756</v>
      </c>
      <c r="L2692" t="s">
        <v>757</v>
      </c>
      <c r="M2692" t="s">
        <v>757</v>
      </c>
      <c r="N2692" t="s">
        <v>756</v>
      </c>
      <c r="O2692" t="s">
        <v>756</v>
      </c>
      <c r="P2692" t="s">
        <v>758</v>
      </c>
      <c r="Q2692" t="s">
        <v>759</v>
      </c>
      <c r="R2692" t="s">
        <v>759</v>
      </c>
      <c r="S2692" t="s">
        <v>757</v>
      </c>
      <c r="T2692" t="s">
        <v>757</v>
      </c>
      <c r="U2692" t="s">
        <v>757</v>
      </c>
      <c r="V2692" t="s">
        <v>756</v>
      </c>
      <c r="W2692" t="s">
        <v>768</v>
      </c>
      <c r="X2692" t="s">
        <v>13426</v>
      </c>
      <c r="Y2692" t="str">
        <f t="shared" si="588"/>
        <v>agosto</v>
      </c>
      <c r="Z2692">
        <f>YEAR(BD_PONDERACIONES[[#This Row],[Fecha Ejecución del Ticket]])</f>
        <v>2022</v>
      </c>
      <c r="AA2692" t="str">
        <f t="shared" si="590"/>
        <v>septiembre</v>
      </c>
      <c r="AB2692">
        <f>YEAR(BD_PONDERACIONES[[#This Row],[Fecha de Inspección]])</f>
        <v>2022</v>
      </c>
      <c r="AC2692">
        <f t="shared" si="591"/>
        <v>0.5</v>
      </c>
      <c r="AD2692">
        <f t="shared" si="592"/>
        <v>0.5</v>
      </c>
      <c r="AE2692">
        <f t="shared" si="593"/>
        <v>0.5</v>
      </c>
      <c r="AF2692">
        <f t="shared" si="594"/>
        <v>0.5</v>
      </c>
      <c r="AG2692">
        <f t="shared" si="595"/>
        <v>0.5</v>
      </c>
      <c r="AH2692">
        <f t="shared" si="596"/>
        <v>0.5</v>
      </c>
      <c r="AI2692">
        <f t="shared" si="597"/>
        <v>0.25</v>
      </c>
      <c r="AJ2692">
        <f t="shared" si="598"/>
        <v>0.25</v>
      </c>
      <c r="AK2692">
        <f t="shared" si="599"/>
        <v>0.5</v>
      </c>
      <c r="AL2692">
        <f t="shared" si="600"/>
        <v>0.5</v>
      </c>
      <c r="AM2692">
        <f t="shared" si="601"/>
        <v>0.17499999999999999</v>
      </c>
      <c r="AN2692" s="6">
        <f t="shared" si="589"/>
        <v>0.93500000000000005</v>
      </c>
      <c r="AO2692" t="str">
        <f>VLOOKUP(BD_PONDERACIONES[[#This Row],[Comuna]],Tabla3[#All],2,0)</f>
        <v>Cordillera</v>
      </c>
    </row>
    <row r="2693" spans="1:41" x14ac:dyDescent="0.35">
      <c r="A2693" t="s">
        <v>13427</v>
      </c>
      <c r="B2693" t="s">
        <v>13428</v>
      </c>
      <c r="C2693" t="s">
        <v>13429</v>
      </c>
      <c r="D2693" s="5">
        <v>44832</v>
      </c>
      <c r="E2693" s="5">
        <v>44779</v>
      </c>
      <c r="F2693" t="s">
        <v>753</v>
      </c>
      <c r="G2693" t="s">
        <v>13430</v>
      </c>
      <c r="H2693" t="s">
        <v>2882</v>
      </c>
      <c r="J2693" t="s">
        <v>756</v>
      </c>
      <c r="K2693" t="s">
        <v>756</v>
      </c>
      <c r="L2693" t="s">
        <v>757</v>
      </c>
      <c r="M2693" t="s">
        <v>757</v>
      </c>
      <c r="N2693" t="s">
        <v>756</v>
      </c>
      <c r="O2693" t="s">
        <v>756</v>
      </c>
      <c r="P2693" t="s">
        <v>758</v>
      </c>
      <c r="Q2693" t="s">
        <v>759</v>
      </c>
      <c r="R2693" t="s">
        <v>759</v>
      </c>
      <c r="S2693" t="s">
        <v>757</v>
      </c>
      <c r="T2693" t="s">
        <v>757</v>
      </c>
      <c r="U2693" t="s">
        <v>757</v>
      </c>
      <c r="V2693" t="s">
        <v>773</v>
      </c>
      <c r="W2693" t="s">
        <v>773</v>
      </c>
      <c r="X2693" t="s">
        <v>9524</v>
      </c>
      <c r="Y2693" t="str">
        <f t="shared" si="588"/>
        <v>agosto</v>
      </c>
      <c r="Z2693">
        <f>YEAR(BD_PONDERACIONES[[#This Row],[Fecha Ejecución del Ticket]])</f>
        <v>2022</v>
      </c>
      <c r="AA2693" t="str">
        <f t="shared" si="590"/>
        <v>septiembre</v>
      </c>
      <c r="AB2693">
        <f>YEAR(BD_PONDERACIONES[[#This Row],[Fecha de Inspección]])</f>
        <v>2022</v>
      </c>
      <c r="AC2693">
        <f t="shared" si="591"/>
        <v>0.5</v>
      </c>
      <c r="AD2693">
        <f t="shared" si="592"/>
        <v>0.5</v>
      </c>
      <c r="AE2693">
        <f t="shared" si="593"/>
        <v>0.5</v>
      </c>
      <c r="AF2693">
        <f t="shared" si="594"/>
        <v>0.5</v>
      </c>
      <c r="AG2693">
        <f t="shared" si="595"/>
        <v>0.5</v>
      </c>
      <c r="AH2693">
        <f t="shared" si="596"/>
        <v>0.5</v>
      </c>
      <c r="AI2693">
        <f t="shared" si="597"/>
        <v>0.25</v>
      </c>
      <c r="AJ2693">
        <f t="shared" si="598"/>
        <v>0.25</v>
      </c>
      <c r="AK2693">
        <f t="shared" si="599"/>
        <v>0.5</v>
      </c>
      <c r="AL2693">
        <f t="shared" si="600"/>
        <v>0</v>
      </c>
      <c r="AM2693">
        <f t="shared" si="601"/>
        <v>0</v>
      </c>
      <c r="AN2693" s="6">
        <f t="shared" si="589"/>
        <v>0.8</v>
      </c>
      <c r="AO2693" t="str">
        <f>VLOOKUP(BD_PONDERACIONES[[#This Row],[Comuna]],Tabla3[#All],2,0)</f>
        <v>Cordillera</v>
      </c>
    </row>
    <row r="2694" spans="1:41" x14ac:dyDescent="0.35">
      <c r="A2694" t="s">
        <v>13431</v>
      </c>
      <c r="B2694" t="s">
        <v>13432</v>
      </c>
      <c r="C2694" t="s">
        <v>13433</v>
      </c>
      <c r="D2694" s="5">
        <v>44832</v>
      </c>
      <c r="E2694" s="5">
        <v>44792</v>
      </c>
      <c r="F2694" t="s">
        <v>763</v>
      </c>
      <c r="G2694" t="s">
        <v>13434</v>
      </c>
      <c r="H2694" t="s">
        <v>2882</v>
      </c>
      <c r="J2694" t="s">
        <v>756</v>
      </c>
      <c r="K2694" t="s">
        <v>756</v>
      </c>
      <c r="L2694" t="s">
        <v>757</v>
      </c>
      <c r="M2694" t="s">
        <v>757</v>
      </c>
      <c r="N2694" t="s">
        <v>756</v>
      </c>
      <c r="O2694" t="s">
        <v>756</v>
      </c>
      <c r="P2694" t="s">
        <v>758</v>
      </c>
      <c r="Q2694" t="s">
        <v>759</v>
      </c>
      <c r="R2694" t="s">
        <v>759</v>
      </c>
      <c r="S2694" t="s">
        <v>757</v>
      </c>
      <c r="T2694" t="s">
        <v>757</v>
      </c>
      <c r="U2694" t="s">
        <v>757</v>
      </c>
      <c r="V2694" t="s">
        <v>756</v>
      </c>
      <c r="W2694" t="s">
        <v>768</v>
      </c>
      <c r="X2694" t="s">
        <v>11923</v>
      </c>
      <c r="Y2694" t="str">
        <f t="shared" si="588"/>
        <v>agosto</v>
      </c>
      <c r="Z2694">
        <f>YEAR(BD_PONDERACIONES[[#This Row],[Fecha Ejecución del Ticket]])</f>
        <v>2022</v>
      </c>
      <c r="AA2694" t="str">
        <f t="shared" si="590"/>
        <v>septiembre</v>
      </c>
      <c r="AB2694">
        <f>YEAR(BD_PONDERACIONES[[#This Row],[Fecha de Inspección]])</f>
        <v>2022</v>
      </c>
      <c r="AC2694">
        <f t="shared" si="591"/>
        <v>0.5</v>
      </c>
      <c r="AD2694">
        <f t="shared" si="592"/>
        <v>0.5</v>
      </c>
      <c r="AE2694">
        <f t="shared" si="593"/>
        <v>0.5</v>
      </c>
      <c r="AF2694">
        <f t="shared" si="594"/>
        <v>0.5</v>
      </c>
      <c r="AG2694">
        <f t="shared" si="595"/>
        <v>0.5</v>
      </c>
      <c r="AH2694">
        <f t="shared" si="596"/>
        <v>0.5</v>
      </c>
      <c r="AI2694">
        <f t="shared" si="597"/>
        <v>0.25</v>
      </c>
      <c r="AJ2694">
        <f t="shared" si="598"/>
        <v>0.25</v>
      </c>
      <c r="AK2694">
        <f t="shared" si="599"/>
        <v>0.5</v>
      </c>
      <c r="AL2694">
        <f t="shared" si="600"/>
        <v>0.5</v>
      </c>
      <c r="AM2694">
        <f t="shared" si="601"/>
        <v>0.17499999999999999</v>
      </c>
      <c r="AN2694" s="6">
        <f t="shared" si="589"/>
        <v>0.93500000000000005</v>
      </c>
      <c r="AO2694" t="str">
        <f>VLOOKUP(BD_PONDERACIONES[[#This Row],[Comuna]],Tabla3[#All],2,0)</f>
        <v>Cordillera</v>
      </c>
    </row>
    <row r="2695" spans="1:41" x14ac:dyDescent="0.35">
      <c r="A2695" t="s">
        <v>13435</v>
      </c>
      <c r="B2695" t="s">
        <v>13436</v>
      </c>
      <c r="C2695" t="s">
        <v>13437</v>
      </c>
      <c r="D2695" s="5">
        <v>44832</v>
      </c>
      <c r="E2695" s="5">
        <v>44780</v>
      </c>
      <c r="F2695" t="s">
        <v>753</v>
      </c>
      <c r="G2695" t="s">
        <v>13438</v>
      </c>
      <c r="H2695" t="s">
        <v>2882</v>
      </c>
      <c r="J2695" t="s">
        <v>756</v>
      </c>
      <c r="K2695" t="s">
        <v>756</v>
      </c>
      <c r="L2695" t="s">
        <v>757</v>
      </c>
      <c r="M2695" t="s">
        <v>757</v>
      </c>
      <c r="N2695" t="s">
        <v>756</v>
      </c>
      <c r="O2695" t="s">
        <v>756</v>
      </c>
      <c r="P2695" t="s">
        <v>758</v>
      </c>
      <c r="Q2695" t="s">
        <v>759</v>
      </c>
      <c r="R2695" t="s">
        <v>759</v>
      </c>
      <c r="S2695" t="s">
        <v>757</v>
      </c>
      <c r="T2695" t="s">
        <v>757</v>
      </c>
      <c r="U2695" t="s">
        <v>757</v>
      </c>
      <c r="V2695" t="s">
        <v>756</v>
      </c>
      <c r="W2695" t="s">
        <v>768</v>
      </c>
      <c r="X2695" t="s">
        <v>5321</v>
      </c>
      <c r="Y2695" t="str">
        <f t="shared" si="588"/>
        <v>agosto</v>
      </c>
      <c r="Z2695">
        <f>YEAR(BD_PONDERACIONES[[#This Row],[Fecha Ejecución del Ticket]])</f>
        <v>2022</v>
      </c>
      <c r="AA2695" t="str">
        <f t="shared" si="590"/>
        <v>septiembre</v>
      </c>
      <c r="AB2695">
        <f>YEAR(BD_PONDERACIONES[[#This Row],[Fecha de Inspección]])</f>
        <v>2022</v>
      </c>
      <c r="AC2695">
        <f t="shared" si="591"/>
        <v>0.5</v>
      </c>
      <c r="AD2695">
        <f t="shared" si="592"/>
        <v>0.5</v>
      </c>
      <c r="AE2695">
        <f t="shared" si="593"/>
        <v>0.5</v>
      </c>
      <c r="AF2695">
        <f t="shared" si="594"/>
        <v>0.5</v>
      </c>
      <c r="AG2695">
        <f t="shared" si="595"/>
        <v>0.5</v>
      </c>
      <c r="AH2695">
        <f t="shared" si="596"/>
        <v>0.5</v>
      </c>
      <c r="AI2695">
        <f t="shared" si="597"/>
        <v>0.25</v>
      </c>
      <c r="AJ2695">
        <f t="shared" si="598"/>
        <v>0.25</v>
      </c>
      <c r="AK2695">
        <f t="shared" si="599"/>
        <v>0.5</v>
      </c>
      <c r="AL2695">
        <f t="shared" si="600"/>
        <v>0.5</v>
      </c>
      <c r="AM2695">
        <f t="shared" si="601"/>
        <v>0.17499999999999999</v>
      </c>
      <c r="AN2695" s="6">
        <f t="shared" si="589"/>
        <v>0.93500000000000005</v>
      </c>
      <c r="AO2695" t="str">
        <f>VLOOKUP(BD_PONDERACIONES[[#This Row],[Comuna]],Tabla3[#All],2,0)</f>
        <v>Cordillera</v>
      </c>
    </row>
    <row r="2696" spans="1:41" x14ac:dyDescent="0.35">
      <c r="A2696" t="s">
        <v>13439</v>
      </c>
      <c r="B2696" t="s">
        <v>13440</v>
      </c>
      <c r="C2696" t="s">
        <v>13441</v>
      </c>
      <c r="D2696" s="5">
        <v>44832</v>
      </c>
      <c r="E2696" s="5">
        <v>44792</v>
      </c>
      <c r="F2696" t="s">
        <v>763</v>
      </c>
      <c r="G2696" t="s">
        <v>13442</v>
      </c>
      <c r="H2696" t="s">
        <v>2882</v>
      </c>
      <c r="J2696" t="s">
        <v>756</v>
      </c>
      <c r="K2696" t="s">
        <v>756</v>
      </c>
      <c r="L2696" t="s">
        <v>757</v>
      </c>
      <c r="M2696" t="s">
        <v>757</v>
      </c>
      <c r="N2696" t="s">
        <v>756</v>
      </c>
      <c r="O2696" t="s">
        <v>756</v>
      </c>
      <c r="P2696" t="s">
        <v>758</v>
      </c>
      <c r="Q2696" t="s">
        <v>759</v>
      </c>
      <c r="R2696" t="s">
        <v>759</v>
      </c>
      <c r="S2696" t="s">
        <v>757</v>
      </c>
      <c r="T2696" t="s">
        <v>757</v>
      </c>
      <c r="U2696" t="s">
        <v>757</v>
      </c>
      <c r="V2696" t="s">
        <v>756</v>
      </c>
      <c r="W2696" t="s">
        <v>756</v>
      </c>
      <c r="X2696" t="s">
        <v>804</v>
      </c>
      <c r="Y2696" t="str">
        <f t="shared" si="588"/>
        <v>agosto</v>
      </c>
      <c r="Z2696">
        <f>YEAR(BD_PONDERACIONES[[#This Row],[Fecha Ejecución del Ticket]])</f>
        <v>2022</v>
      </c>
      <c r="AA2696" t="str">
        <f t="shared" si="590"/>
        <v>septiembre</v>
      </c>
      <c r="AB2696">
        <f>YEAR(BD_PONDERACIONES[[#This Row],[Fecha de Inspección]])</f>
        <v>2022</v>
      </c>
      <c r="AC2696">
        <f t="shared" si="591"/>
        <v>0.5</v>
      </c>
      <c r="AD2696">
        <f t="shared" si="592"/>
        <v>0.5</v>
      </c>
      <c r="AE2696">
        <f t="shared" si="593"/>
        <v>0.5</v>
      </c>
      <c r="AF2696">
        <f t="shared" si="594"/>
        <v>0.5</v>
      </c>
      <c r="AG2696">
        <f t="shared" si="595"/>
        <v>0.5</v>
      </c>
      <c r="AH2696">
        <f t="shared" si="596"/>
        <v>0.5</v>
      </c>
      <c r="AI2696">
        <f t="shared" si="597"/>
        <v>0.25</v>
      </c>
      <c r="AJ2696">
        <f t="shared" si="598"/>
        <v>0.25</v>
      </c>
      <c r="AK2696">
        <f t="shared" si="599"/>
        <v>0.5</v>
      </c>
      <c r="AL2696">
        <f t="shared" si="600"/>
        <v>0.5</v>
      </c>
      <c r="AM2696">
        <f t="shared" si="601"/>
        <v>0.5</v>
      </c>
      <c r="AN2696" s="6">
        <f t="shared" si="589"/>
        <v>1</v>
      </c>
      <c r="AO2696" t="str">
        <f>VLOOKUP(BD_PONDERACIONES[[#This Row],[Comuna]],Tabla3[#All],2,0)</f>
        <v>Cordillera</v>
      </c>
    </row>
    <row r="2697" spans="1:41" x14ac:dyDescent="0.35">
      <c r="A2697" t="s">
        <v>13443</v>
      </c>
      <c r="B2697" t="s">
        <v>13444</v>
      </c>
      <c r="C2697" t="s">
        <v>13445</v>
      </c>
      <c r="D2697" s="5">
        <v>44832</v>
      </c>
      <c r="E2697" s="5">
        <v>44795</v>
      </c>
      <c r="F2697" t="s">
        <v>763</v>
      </c>
      <c r="G2697" t="s">
        <v>13446</v>
      </c>
      <c r="H2697" t="s">
        <v>2882</v>
      </c>
      <c r="J2697" t="s">
        <v>756</v>
      </c>
      <c r="K2697" t="s">
        <v>756</v>
      </c>
      <c r="L2697" t="s">
        <v>757</v>
      </c>
      <c r="M2697" t="s">
        <v>757</v>
      </c>
      <c r="N2697" t="s">
        <v>756</v>
      </c>
      <c r="O2697" t="s">
        <v>756</v>
      </c>
      <c r="P2697" t="s">
        <v>758</v>
      </c>
      <c r="Q2697" t="s">
        <v>759</v>
      </c>
      <c r="R2697" t="s">
        <v>759</v>
      </c>
      <c r="S2697" t="s">
        <v>757</v>
      </c>
      <c r="T2697" t="s">
        <v>757</v>
      </c>
      <c r="U2697" t="s">
        <v>757</v>
      </c>
      <c r="V2697" t="s">
        <v>756</v>
      </c>
      <c r="W2697" t="s">
        <v>768</v>
      </c>
      <c r="X2697" t="s">
        <v>13447</v>
      </c>
      <c r="Y2697" t="str">
        <f t="shared" si="588"/>
        <v>agosto</v>
      </c>
      <c r="Z2697">
        <f>YEAR(BD_PONDERACIONES[[#This Row],[Fecha Ejecución del Ticket]])</f>
        <v>2022</v>
      </c>
      <c r="AA2697" t="str">
        <f t="shared" si="590"/>
        <v>septiembre</v>
      </c>
      <c r="AB2697">
        <f>YEAR(BD_PONDERACIONES[[#This Row],[Fecha de Inspección]])</f>
        <v>2022</v>
      </c>
      <c r="AC2697">
        <f t="shared" si="591"/>
        <v>0.5</v>
      </c>
      <c r="AD2697">
        <f t="shared" si="592"/>
        <v>0.5</v>
      </c>
      <c r="AE2697">
        <f t="shared" si="593"/>
        <v>0.5</v>
      </c>
      <c r="AF2697">
        <f t="shared" si="594"/>
        <v>0.5</v>
      </c>
      <c r="AG2697">
        <f t="shared" si="595"/>
        <v>0.5</v>
      </c>
      <c r="AH2697">
        <f t="shared" si="596"/>
        <v>0.5</v>
      </c>
      <c r="AI2697">
        <f t="shared" si="597"/>
        <v>0.25</v>
      </c>
      <c r="AJ2697">
        <f t="shared" si="598"/>
        <v>0.25</v>
      </c>
      <c r="AK2697">
        <f t="shared" si="599"/>
        <v>0.5</v>
      </c>
      <c r="AL2697">
        <f t="shared" si="600"/>
        <v>0.5</v>
      </c>
      <c r="AM2697">
        <f t="shared" si="601"/>
        <v>0.17499999999999999</v>
      </c>
      <c r="AN2697" s="6">
        <f t="shared" si="589"/>
        <v>0.93500000000000005</v>
      </c>
      <c r="AO2697" t="str">
        <f>VLOOKUP(BD_PONDERACIONES[[#This Row],[Comuna]],Tabla3[#All],2,0)</f>
        <v>Cordillera</v>
      </c>
    </row>
    <row r="2698" spans="1:41" x14ac:dyDescent="0.35">
      <c r="A2698" t="s">
        <v>13448</v>
      </c>
      <c r="B2698" t="s">
        <v>13449</v>
      </c>
      <c r="C2698" t="s">
        <v>13450</v>
      </c>
      <c r="D2698" s="5">
        <v>44832</v>
      </c>
      <c r="E2698" s="5">
        <v>44781</v>
      </c>
      <c r="F2698" t="s">
        <v>753</v>
      </c>
      <c r="G2698" t="s">
        <v>13451</v>
      </c>
      <c r="H2698" t="s">
        <v>2882</v>
      </c>
      <c r="J2698" t="s">
        <v>756</v>
      </c>
      <c r="K2698" t="s">
        <v>756</v>
      </c>
      <c r="L2698" t="s">
        <v>773</v>
      </c>
      <c r="M2698" t="s">
        <v>773</v>
      </c>
      <c r="N2698" t="s">
        <v>756</v>
      </c>
      <c r="O2698" t="s">
        <v>756</v>
      </c>
      <c r="P2698" t="s">
        <v>765</v>
      </c>
      <c r="Q2698" t="s">
        <v>13452</v>
      </c>
      <c r="R2698" t="s">
        <v>759</v>
      </c>
      <c r="S2698" t="s">
        <v>756</v>
      </c>
      <c r="T2698" t="s">
        <v>756</v>
      </c>
      <c r="U2698" t="s">
        <v>756</v>
      </c>
      <c r="V2698" t="s">
        <v>756</v>
      </c>
      <c r="W2698" t="s">
        <v>768</v>
      </c>
      <c r="X2698" t="s">
        <v>13453</v>
      </c>
      <c r="Y2698" t="str">
        <f t="shared" si="588"/>
        <v>agosto</v>
      </c>
      <c r="Z2698">
        <f>YEAR(BD_PONDERACIONES[[#This Row],[Fecha Ejecución del Ticket]])</f>
        <v>2022</v>
      </c>
      <c r="AA2698" t="str">
        <f t="shared" si="590"/>
        <v>septiembre</v>
      </c>
      <c r="AB2698">
        <f>YEAR(BD_PONDERACIONES[[#This Row],[Fecha de Inspección]])</f>
        <v>2022</v>
      </c>
      <c r="AC2698">
        <f t="shared" si="591"/>
        <v>0.5</v>
      </c>
      <c r="AD2698">
        <f t="shared" si="592"/>
        <v>0.5</v>
      </c>
      <c r="AE2698">
        <f t="shared" si="593"/>
        <v>0</v>
      </c>
      <c r="AF2698">
        <f t="shared" si="594"/>
        <v>0</v>
      </c>
      <c r="AG2698">
        <f t="shared" si="595"/>
        <v>0.5</v>
      </c>
      <c r="AH2698">
        <f t="shared" si="596"/>
        <v>0.5</v>
      </c>
      <c r="AI2698">
        <f t="shared" si="597"/>
        <v>0.25</v>
      </c>
      <c r="AJ2698">
        <f t="shared" si="598"/>
        <v>0.25</v>
      </c>
      <c r="AK2698">
        <f t="shared" si="599"/>
        <v>0.5</v>
      </c>
      <c r="AL2698">
        <f t="shared" si="600"/>
        <v>0.5</v>
      </c>
      <c r="AM2698">
        <f t="shared" si="601"/>
        <v>0.17499999999999999</v>
      </c>
      <c r="AN2698" s="6">
        <f t="shared" si="589"/>
        <v>0.63500000000000001</v>
      </c>
      <c r="AO2698" t="str">
        <f>VLOOKUP(BD_PONDERACIONES[[#This Row],[Comuna]],Tabla3[#All],2,0)</f>
        <v>Cordillera</v>
      </c>
    </row>
    <row r="2699" spans="1:41" x14ac:dyDescent="0.35">
      <c r="A2699" t="s">
        <v>13454</v>
      </c>
      <c r="B2699" t="s">
        <v>13455</v>
      </c>
      <c r="C2699" t="s">
        <v>13456</v>
      </c>
      <c r="D2699" s="5">
        <v>44832</v>
      </c>
      <c r="E2699" s="5">
        <v>44791</v>
      </c>
      <c r="F2699" t="s">
        <v>763</v>
      </c>
      <c r="G2699" t="s">
        <v>13457</v>
      </c>
      <c r="H2699" t="s">
        <v>2882</v>
      </c>
      <c r="J2699" t="s">
        <v>756</v>
      </c>
      <c r="K2699" t="s">
        <v>756</v>
      </c>
      <c r="L2699" t="s">
        <v>757</v>
      </c>
      <c r="M2699" t="s">
        <v>757</v>
      </c>
      <c r="N2699" t="s">
        <v>756</v>
      </c>
      <c r="O2699" t="s">
        <v>756</v>
      </c>
      <c r="P2699" t="s">
        <v>758</v>
      </c>
      <c r="Q2699" t="s">
        <v>759</v>
      </c>
      <c r="R2699" t="s">
        <v>759</v>
      </c>
      <c r="S2699" t="s">
        <v>757</v>
      </c>
      <c r="T2699" t="s">
        <v>757</v>
      </c>
      <c r="U2699" t="s">
        <v>757</v>
      </c>
      <c r="V2699" t="s">
        <v>756</v>
      </c>
      <c r="W2699" t="s">
        <v>768</v>
      </c>
      <c r="X2699" t="s">
        <v>13458</v>
      </c>
      <c r="Y2699" t="str">
        <f t="shared" si="588"/>
        <v>agosto</v>
      </c>
      <c r="Z2699">
        <f>YEAR(BD_PONDERACIONES[[#This Row],[Fecha Ejecución del Ticket]])</f>
        <v>2022</v>
      </c>
      <c r="AA2699" t="str">
        <f t="shared" si="590"/>
        <v>septiembre</v>
      </c>
      <c r="AB2699">
        <f>YEAR(BD_PONDERACIONES[[#This Row],[Fecha de Inspección]])</f>
        <v>2022</v>
      </c>
      <c r="AC2699">
        <f t="shared" si="591"/>
        <v>0.5</v>
      </c>
      <c r="AD2699">
        <f t="shared" si="592"/>
        <v>0.5</v>
      </c>
      <c r="AE2699">
        <f t="shared" si="593"/>
        <v>0.5</v>
      </c>
      <c r="AF2699">
        <f t="shared" si="594"/>
        <v>0.5</v>
      </c>
      <c r="AG2699">
        <f t="shared" si="595"/>
        <v>0.5</v>
      </c>
      <c r="AH2699">
        <f t="shared" si="596"/>
        <v>0.5</v>
      </c>
      <c r="AI2699">
        <f t="shared" si="597"/>
        <v>0.25</v>
      </c>
      <c r="AJ2699">
        <f t="shared" si="598"/>
        <v>0.25</v>
      </c>
      <c r="AK2699">
        <f t="shared" si="599"/>
        <v>0.5</v>
      </c>
      <c r="AL2699">
        <f t="shared" si="600"/>
        <v>0.5</v>
      </c>
      <c r="AM2699">
        <f t="shared" si="601"/>
        <v>0.17499999999999999</v>
      </c>
      <c r="AN2699" s="6">
        <f t="shared" si="589"/>
        <v>0.93500000000000005</v>
      </c>
      <c r="AO2699" t="str">
        <f>VLOOKUP(BD_PONDERACIONES[[#This Row],[Comuna]],Tabla3[#All],2,0)</f>
        <v>Cordillera</v>
      </c>
    </row>
    <row r="2700" spans="1:41" x14ac:dyDescent="0.35">
      <c r="A2700" t="s">
        <v>13459</v>
      </c>
      <c r="B2700" t="s">
        <v>13460</v>
      </c>
      <c r="C2700" t="s">
        <v>13461</v>
      </c>
      <c r="D2700" s="5">
        <v>44832</v>
      </c>
      <c r="E2700" s="5">
        <v>44793</v>
      </c>
      <c r="F2700" t="s">
        <v>763</v>
      </c>
      <c r="G2700" t="s">
        <v>13462</v>
      </c>
      <c r="H2700" t="s">
        <v>2882</v>
      </c>
      <c r="J2700" t="s">
        <v>756</v>
      </c>
      <c r="K2700" t="s">
        <v>756</v>
      </c>
      <c r="L2700" t="s">
        <v>757</v>
      </c>
      <c r="M2700" t="s">
        <v>757</v>
      </c>
      <c r="N2700" t="s">
        <v>756</v>
      </c>
      <c r="O2700" t="s">
        <v>756</v>
      </c>
      <c r="P2700" t="s">
        <v>758</v>
      </c>
      <c r="Q2700" t="s">
        <v>759</v>
      </c>
      <c r="R2700" t="s">
        <v>759</v>
      </c>
      <c r="S2700" t="s">
        <v>757</v>
      </c>
      <c r="T2700" t="s">
        <v>757</v>
      </c>
      <c r="U2700" t="s">
        <v>757</v>
      </c>
      <c r="V2700" t="s">
        <v>773</v>
      </c>
      <c r="W2700" t="s">
        <v>773</v>
      </c>
      <c r="X2700" t="s">
        <v>1946</v>
      </c>
      <c r="Y2700" t="str">
        <f t="shared" si="588"/>
        <v>agosto</v>
      </c>
      <c r="Z2700">
        <f>YEAR(BD_PONDERACIONES[[#This Row],[Fecha Ejecución del Ticket]])</f>
        <v>2022</v>
      </c>
      <c r="AA2700" t="str">
        <f t="shared" si="590"/>
        <v>septiembre</v>
      </c>
      <c r="AB2700">
        <f>YEAR(BD_PONDERACIONES[[#This Row],[Fecha de Inspección]])</f>
        <v>2022</v>
      </c>
      <c r="AC2700">
        <f t="shared" si="591"/>
        <v>0.5</v>
      </c>
      <c r="AD2700">
        <f t="shared" si="592"/>
        <v>0.5</v>
      </c>
      <c r="AE2700">
        <f t="shared" si="593"/>
        <v>0.5</v>
      </c>
      <c r="AF2700">
        <f t="shared" si="594"/>
        <v>0.5</v>
      </c>
      <c r="AG2700">
        <f t="shared" si="595"/>
        <v>0.5</v>
      </c>
      <c r="AH2700">
        <f t="shared" si="596"/>
        <v>0.5</v>
      </c>
      <c r="AI2700">
        <f t="shared" si="597"/>
        <v>0.25</v>
      </c>
      <c r="AJ2700">
        <f t="shared" si="598"/>
        <v>0.25</v>
      </c>
      <c r="AK2700">
        <f t="shared" si="599"/>
        <v>0.5</v>
      </c>
      <c r="AL2700">
        <f t="shared" si="600"/>
        <v>0</v>
      </c>
      <c r="AM2700">
        <f t="shared" si="601"/>
        <v>0</v>
      </c>
      <c r="AN2700" s="6">
        <f t="shared" si="589"/>
        <v>0.8</v>
      </c>
      <c r="AO2700" t="str">
        <f>VLOOKUP(BD_PONDERACIONES[[#This Row],[Comuna]],Tabla3[#All],2,0)</f>
        <v>Cordillera</v>
      </c>
    </row>
    <row r="2701" spans="1:41" x14ac:dyDescent="0.35">
      <c r="A2701" t="s">
        <v>13463</v>
      </c>
      <c r="B2701" t="s">
        <v>13464</v>
      </c>
      <c r="C2701" t="s">
        <v>13465</v>
      </c>
      <c r="D2701" s="5">
        <v>44832</v>
      </c>
      <c r="E2701" s="5">
        <v>44790</v>
      </c>
      <c r="F2701" t="s">
        <v>763</v>
      </c>
      <c r="G2701" t="s">
        <v>13466</v>
      </c>
      <c r="H2701" t="s">
        <v>2882</v>
      </c>
      <c r="J2701" t="s">
        <v>756</v>
      </c>
      <c r="K2701" t="s">
        <v>756</v>
      </c>
      <c r="L2701" t="s">
        <v>757</v>
      </c>
      <c r="M2701" t="s">
        <v>757</v>
      </c>
      <c r="N2701" t="s">
        <v>756</v>
      </c>
      <c r="O2701" t="s">
        <v>756</v>
      </c>
      <c r="P2701" t="s">
        <v>758</v>
      </c>
      <c r="Q2701" t="s">
        <v>759</v>
      </c>
      <c r="R2701" t="s">
        <v>759</v>
      </c>
      <c r="S2701" t="s">
        <v>757</v>
      </c>
      <c r="T2701" t="s">
        <v>757</v>
      </c>
      <c r="U2701" t="s">
        <v>757</v>
      </c>
      <c r="V2701" t="s">
        <v>756</v>
      </c>
      <c r="W2701" t="s">
        <v>756</v>
      </c>
      <c r="X2701" t="s">
        <v>13467</v>
      </c>
      <c r="Y2701" t="str">
        <f t="shared" si="588"/>
        <v>agosto</v>
      </c>
      <c r="Z2701">
        <f>YEAR(BD_PONDERACIONES[[#This Row],[Fecha Ejecución del Ticket]])</f>
        <v>2022</v>
      </c>
      <c r="AA2701" t="str">
        <f t="shared" si="590"/>
        <v>septiembre</v>
      </c>
      <c r="AB2701">
        <f>YEAR(BD_PONDERACIONES[[#This Row],[Fecha de Inspección]])</f>
        <v>2022</v>
      </c>
      <c r="AC2701">
        <f t="shared" si="591"/>
        <v>0.5</v>
      </c>
      <c r="AD2701">
        <f t="shared" si="592"/>
        <v>0.5</v>
      </c>
      <c r="AE2701">
        <f t="shared" si="593"/>
        <v>0.5</v>
      </c>
      <c r="AF2701">
        <f t="shared" si="594"/>
        <v>0.5</v>
      </c>
      <c r="AG2701">
        <f t="shared" si="595"/>
        <v>0.5</v>
      </c>
      <c r="AH2701">
        <f t="shared" si="596"/>
        <v>0.5</v>
      </c>
      <c r="AI2701">
        <f t="shared" si="597"/>
        <v>0.25</v>
      </c>
      <c r="AJ2701">
        <f t="shared" si="598"/>
        <v>0.25</v>
      </c>
      <c r="AK2701">
        <f t="shared" si="599"/>
        <v>0.5</v>
      </c>
      <c r="AL2701">
        <f t="shared" si="600"/>
        <v>0.5</v>
      </c>
      <c r="AM2701">
        <f t="shared" si="601"/>
        <v>0.5</v>
      </c>
      <c r="AN2701" s="6">
        <f t="shared" si="589"/>
        <v>1</v>
      </c>
      <c r="AO2701" t="str">
        <f>VLOOKUP(BD_PONDERACIONES[[#This Row],[Comuna]],Tabla3[#All],2,0)</f>
        <v>Cordillera</v>
      </c>
    </row>
    <row r="2702" spans="1:41" x14ac:dyDescent="0.35">
      <c r="A2702" t="s">
        <v>13468</v>
      </c>
      <c r="B2702" t="s">
        <v>13469</v>
      </c>
      <c r="C2702" t="s">
        <v>13470</v>
      </c>
      <c r="D2702" s="5">
        <v>44832</v>
      </c>
      <c r="E2702" s="5">
        <v>44780</v>
      </c>
      <c r="F2702" t="s">
        <v>753</v>
      </c>
      <c r="G2702" t="s">
        <v>13471</v>
      </c>
      <c r="H2702" t="s">
        <v>2882</v>
      </c>
      <c r="J2702" t="s">
        <v>756</v>
      </c>
      <c r="K2702" t="s">
        <v>756</v>
      </c>
      <c r="L2702" t="s">
        <v>773</v>
      </c>
      <c r="M2702" t="s">
        <v>773</v>
      </c>
      <c r="N2702" t="s">
        <v>756</v>
      </c>
      <c r="O2702" t="s">
        <v>756</v>
      </c>
      <c r="P2702" t="s">
        <v>765</v>
      </c>
      <c r="Q2702" t="s">
        <v>13472</v>
      </c>
      <c r="R2702" t="s">
        <v>13473</v>
      </c>
      <c r="S2702" t="s">
        <v>756</v>
      </c>
      <c r="T2702" t="s">
        <v>756</v>
      </c>
      <c r="U2702" t="s">
        <v>756</v>
      </c>
      <c r="V2702" t="s">
        <v>756</v>
      </c>
      <c r="W2702" t="s">
        <v>768</v>
      </c>
      <c r="X2702" t="s">
        <v>7849</v>
      </c>
      <c r="Y2702" t="str">
        <f t="shared" si="588"/>
        <v>agosto</v>
      </c>
      <c r="Z2702">
        <f>YEAR(BD_PONDERACIONES[[#This Row],[Fecha Ejecución del Ticket]])</f>
        <v>2022</v>
      </c>
      <c r="AA2702" t="str">
        <f t="shared" si="590"/>
        <v>septiembre</v>
      </c>
      <c r="AB2702">
        <f>YEAR(BD_PONDERACIONES[[#This Row],[Fecha de Inspección]])</f>
        <v>2022</v>
      </c>
      <c r="AC2702">
        <f t="shared" si="591"/>
        <v>0.5</v>
      </c>
      <c r="AD2702">
        <f t="shared" si="592"/>
        <v>0.5</v>
      </c>
      <c r="AE2702">
        <f t="shared" si="593"/>
        <v>0</v>
      </c>
      <c r="AF2702">
        <f t="shared" si="594"/>
        <v>0</v>
      </c>
      <c r="AG2702">
        <f t="shared" si="595"/>
        <v>0.5</v>
      </c>
      <c r="AH2702">
        <f t="shared" si="596"/>
        <v>0.5</v>
      </c>
      <c r="AI2702">
        <f t="shared" si="597"/>
        <v>0.25</v>
      </c>
      <c r="AJ2702">
        <f t="shared" si="598"/>
        <v>0.25</v>
      </c>
      <c r="AK2702">
        <f t="shared" si="599"/>
        <v>0.5</v>
      </c>
      <c r="AL2702">
        <f t="shared" si="600"/>
        <v>0.5</v>
      </c>
      <c r="AM2702">
        <f t="shared" si="601"/>
        <v>0.17499999999999999</v>
      </c>
      <c r="AN2702" s="6">
        <f t="shared" si="589"/>
        <v>0.63500000000000001</v>
      </c>
      <c r="AO2702" t="str">
        <f>VLOOKUP(BD_PONDERACIONES[[#This Row],[Comuna]],Tabla3[#All],2,0)</f>
        <v>Cordillera</v>
      </c>
    </row>
    <row r="2703" spans="1:41" x14ac:dyDescent="0.35">
      <c r="A2703" t="s">
        <v>13474</v>
      </c>
      <c r="B2703" t="s">
        <v>13475</v>
      </c>
      <c r="C2703" t="s">
        <v>13476</v>
      </c>
      <c r="D2703" s="5">
        <v>44832</v>
      </c>
      <c r="E2703" s="5">
        <v>44777</v>
      </c>
      <c r="F2703" t="s">
        <v>753</v>
      </c>
      <c r="G2703" t="s">
        <v>13477</v>
      </c>
      <c r="H2703" t="s">
        <v>2882</v>
      </c>
      <c r="J2703" t="s">
        <v>756</v>
      </c>
      <c r="K2703" t="s">
        <v>756</v>
      </c>
      <c r="L2703" t="s">
        <v>757</v>
      </c>
      <c r="M2703" t="s">
        <v>757</v>
      </c>
      <c r="N2703" t="s">
        <v>756</v>
      </c>
      <c r="O2703" t="s">
        <v>756</v>
      </c>
      <c r="P2703" t="s">
        <v>758</v>
      </c>
      <c r="Q2703" t="s">
        <v>759</v>
      </c>
      <c r="R2703" t="s">
        <v>759</v>
      </c>
      <c r="S2703" t="s">
        <v>757</v>
      </c>
      <c r="T2703" t="s">
        <v>757</v>
      </c>
      <c r="U2703" t="s">
        <v>757</v>
      </c>
      <c r="V2703" t="s">
        <v>756</v>
      </c>
      <c r="W2703" t="s">
        <v>768</v>
      </c>
      <c r="X2703" t="s">
        <v>885</v>
      </c>
      <c r="Y2703" t="str">
        <f t="shared" si="588"/>
        <v>agosto</v>
      </c>
      <c r="Z2703">
        <f>YEAR(BD_PONDERACIONES[[#This Row],[Fecha Ejecución del Ticket]])</f>
        <v>2022</v>
      </c>
      <c r="AA2703" t="str">
        <f t="shared" si="590"/>
        <v>septiembre</v>
      </c>
      <c r="AB2703">
        <f>YEAR(BD_PONDERACIONES[[#This Row],[Fecha de Inspección]])</f>
        <v>2022</v>
      </c>
      <c r="AC2703">
        <f t="shared" si="591"/>
        <v>0.5</v>
      </c>
      <c r="AD2703">
        <f t="shared" si="592"/>
        <v>0.5</v>
      </c>
      <c r="AE2703">
        <f t="shared" si="593"/>
        <v>0.5</v>
      </c>
      <c r="AF2703">
        <f t="shared" si="594"/>
        <v>0.5</v>
      </c>
      <c r="AG2703">
        <f t="shared" si="595"/>
        <v>0.5</v>
      </c>
      <c r="AH2703">
        <f t="shared" si="596"/>
        <v>0.5</v>
      </c>
      <c r="AI2703">
        <f t="shared" si="597"/>
        <v>0.25</v>
      </c>
      <c r="AJ2703">
        <f t="shared" si="598"/>
        <v>0.25</v>
      </c>
      <c r="AK2703">
        <f t="shared" si="599"/>
        <v>0.5</v>
      </c>
      <c r="AL2703">
        <f t="shared" si="600"/>
        <v>0.5</v>
      </c>
      <c r="AM2703">
        <f t="shared" si="601"/>
        <v>0.17499999999999999</v>
      </c>
      <c r="AN2703" s="6">
        <f t="shared" si="589"/>
        <v>0.93500000000000005</v>
      </c>
      <c r="AO2703" t="str">
        <f>VLOOKUP(BD_PONDERACIONES[[#This Row],[Comuna]],Tabla3[#All],2,0)</f>
        <v>Cordillera</v>
      </c>
    </row>
    <row r="2704" spans="1:41" x14ac:dyDescent="0.35">
      <c r="A2704" t="s">
        <v>13478</v>
      </c>
      <c r="B2704" t="s">
        <v>13479</v>
      </c>
      <c r="C2704" t="s">
        <v>13480</v>
      </c>
      <c r="D2704" s="5">
        <v>44832</v>
      </c>
      <c r="E2704" s="5">
        <v>44776</v>
      </c>
      <c r="F2704" t="s">
        <v>753</v>
      </c>
      <c r="G2704" t="s">
        <v>13481</v>
      </c>
      <c r="H2704" t="s">
        <v>2882</v>
      </c>
      <c r="J2704" t="s">
        <v>756</v>
      </c>
      <c r="K2704" t="s">
        <v>756</v>
      </c>
      <c r="L2704" t="s">
        <v>757</v>
      </c>
      <c r="M2704" t="s">
        <v>757</v>
      </c>
      <c r="N2704" t="s">
        <v>756</v>
      </c>
      <c r="O2704" t="s">
        <v>756</v>
      </c>
      <c r="P2704" t="s">
        <v>765</v>
      </c>
      <c r="Q2704" t="s">
        <v>759</v>
      </c>
      <c r="R2704" t="s">
        <v>759</v>
      </c>
      <c r="S2704" t="s">
        <v>756</v>
      </c>
      <c r="T2704" t="s">
        <v>756</v>
      </c>
      <c r="U2704" t="s">
        <v>756</v>
      </c>
      <c r="V2704" t="s">
        <v>756</v>
      </c>
      <c r="W2704" t="s">
        <v>768</v>
      </c>
      <c r="X2704" t="s">
        <v>13482</v>
      </c>
      <c r="Y2704" t="str">
        <f t="shared" si="588"/>
        <v>agosto</v>
      </c>
      <c r="Z2704">
        <f>YEAR(BD_PONDERACIONES[[#This Row],[Fecha Ejecución del Ticket]])</f>
        <v>2022</v>
      </c>
      <c r="AA2704" t="str">
        <f t="shared" si="590"/>
        <v>septiembre</v>
      </c>
      <c r="AB2704">
        <f>YEAR(BD_PONDERACIONES[[#This Row],[Fecha de Inspección]])</f>
        <v>2022</v>
      </c>
      <c r="AC2704">
        <f t="shared" si="591"/>
        <v>0.5</v>
      </c>
      <c r="AD2704">
        <f t="shared" si="592"/>
        <v>0.5</v>
      </c>
      <c r="AE2704">
        <f t="shared" si="593"/>
        <v>0.5</v>
      </c>
      <c r="AF2704">
        <f t="shared" si="594"/>
        <v>0.5</v>
      </c>
      <c r="AG2704">
        <f t="shared" si="595"/>
        <v>0.5</v>
      </c>
      <c r="AH2704">
        <f t="shared" si="596"/>
        <v>0.5</v>
      </c>
      <c r="AI2704">
        <f t="shared" si="597"/>
        <v>0.25</v>
      </c>
      <c r="AJ2704">
        <f t="shared" si="598"/>
        <v>0.25</v>
      </c>
      <c r="AK2704">
        <f t="shared" si="599"/>
        <v>0.5</v>
      </c>
      <c r="AL2704">
        <f t="shared" si="600"/>
        <v>0.5</v>
      </c>
      <c r="AM2704">
        <f t="shared" si="601"/>
        <v>0.17499999999999999</v>
      </c>
      <c r="AN2704" s="6">
        <f t="shared" si="589"/>
        <v>0.93500000000000005</v>
      </c>
      <c r="AO2704" t="str">
        <f>VLOOKUP(BD_PONDERACIONES[[#This Row],[Comuna]],Tabla3[#All],2,0)</f>
        <v>Cordillera</v>
      </c>
    </row>
    <row r="2705" spans="1:41" x14ac:dyDescent="0.35">
      <c r="A2705" t="s">
        <v>13483</v>
      </c>
      <c r="B2705" t="s">
        <v>13484</v>
      </c>
      <c r="C2705" t="s">
        <v>13485</v>
      </c>
      <c r="D2705" s="5">
        <v>44832</v>
      </c>
      <c r="E2705" s="5">
        <v>44784</v>
      </c>
      <c r="F2705" t="s">
        <v>753</v>
      </c>
      <c r="G2705" t="s">
        <v>13486</v>
      </c>
      <c r="H2705" t="s">
        <v>2882</v>
      </c>
      <c r="J2705" t="s">
        <v>756</v>
      </c>
      <c r="K2705" t="s">
        <v>756</v>
      </c>
      <c r="L2705" t="s">
        <v>757</v>
      </c>
      <c r="M2705" t="s">
        <v>757</v>
      </c>
      <c r="N2705" t="s">
        <v>756</v>
      </c>
      <c r="O2705" t="s">
        <v>756</v>
      </c>
      <c r="P2705" t="s">
        <v>758</v>
      </c>
      <c r="Q2705" t="s">
        <v>759</v>
      </c>
      <c r="R2705" t="s">
        <v>759</v>
      </c>
      <c r="S2705" t="s">
        <v>757</v>
      </c>
      <c r="T2705" t="s">
        <v>757</v>
      </c>
      <c r="U2705" t="s">
        <v>757</v>
      </c>
      <c r="V2705" t="s">
        <v>756</v>
      </c>
      <c r="W2705" t="s">
        <v>768</v>
      </c>
      <c r="X2705" t="s">
        <v>13487</v>
      </c>
      <c r="Y2705" t="str">
        <f t="shared" si="588"/>
        <v>agosto</v>
      </c>
      <c r="Z2705">
        <f>YEAR(BD_PONDERACIONES[[#This Row],[Fecha Ejecución del Ticket]])</f>
        <v>2022</v>
      </c>
      <c r="AA2705" t="str">
        <f t="shared" si="590"/>
        <v>septiembre</v>
      </c>
      <c r="AB2705">
        <f>YEAR(BD_PONDERACIONES[[#This Row],[Fecha de Inspección]])</f>
        <v>2022</v>
      </c>
      <c r="AC2705">
        <f t="shared" si="591"/>
        <v>0.5</v>
      </c>
      <c r="AD2705">
        <f t="shared" si="592"/>
        <v>0.5</v>
      </c>
      <c r="AE2705">
        <f t="shared" si="593"/>
        <v>0.5</v>
      </c>
      <c r="AF2705">
        <f t="shared" si="594"/>
        <v>0.5</v>
      </c>
      <c r="AG2705">
        <f t="shared" si="595"/>
        <v>0.5</v>
      </c>
      <c r="AH2705">
        <f t="shared" si="596"/>
        <v>0.5</v>
      </c>
      <c r="AI2705">
        <f t="shared" si="597"/>
        <v>0.25</v>
      </c>
      <c r="AJ2705">
        <f t="shared" si="598"/>
        <v>0.25</v>
      </c>
      <c r="AK2705">
        <f t="shared" si="599"/>
        <v>0.5</v>
      </c>
      <c r="AL2705">
        <f t="shared" si="600"/>
        <v>0.5</v>
      </c>
      <c r="AM2705">
        <f t="shared" si="601"/>
        <v>0.17499999999999999</v>
      </c>
      <c r="AN2705" s="6">
        <f t="shared" si="589"/>
        <v>0.93500000000000005</v>
      </c>
      <c r="AO2705" t="str">
        <f>VLOOKUP(BD_PONDERACIONES[[#This Row],[Comuna]],Tabla3[#All],2,0)</f>
        <v>Cordillera</v>
      </c>
    </row>
    <row r="2706" spans="1:41" x14ac:dyDescent="0.35">
      <c r="A2706" t="s">
        <v>13488</v>
      </c>
      <c r="B2706" t="s">
        <v>13489</v>
      </c>
      <c r="C2706" t="s">
        <v>13490</v>
      </c>
      <c r="D2706" s="5">
        <v>44832</v>
      </c>
      <c r="E2706" s="5">
        <v>44784</v>
      </c>
      <c r="F2706" t="s">
        <v>753</v>
      </c>
      <c r="G2706" t="s">
        <v>13491</v>
      </c>
      <c r="H2706" t="s">
        <v>2882</v>
      </c>
      <c r="J2706" t="s">
        <v>756</v>
      </c>
      <c r="K2706" t="s">
        <v>756</v>
      </c>
      <c r="L2706" t="s">
        <v>757</v>
      </c>
      <c r="M2706" t="s">
        <v>757</v>
      </c>
      <c r="N2706" t="s">
        <v>756</v>
      </c>
      <c r="O2706" t="s">
        <v>756</v>
      </c>
      <c r="P2706" t="s">
        <v>758</v>
      </c>
      <c r="Q2706" t="s">
        <v>759</v>
      </c>
      <c r="R2706" t="s">
        <v>759</v>
      </c>
      <c r="S2706" t="s">
        <v>757</v>
      </c>
      <c r="T2706" t="s">
        <v>757</v>
      </c>
      <c r="U2706" t="s">
        <v>757</v>
      </c>
      <c r="V2706" t="s">
        <v>756</v>
      </c>
      <c r="W2706" t="s">
        <v>768</v>
      </c>
      <c r="X2706" t="s">
        <v>13492</v>
      </c>
      <c r="Y2706" t="str">
        <f t="shared" si="588"/>
        <v>agosto</v>
      </c>
      <c r="Z2706">
        <f>YEAR(BD_PONDERACIONES[[#This Row],[Fecha Ejecución del Ticket]])</f>
        <v>2022</v>
      </c>
      <c r="AA2706" t="str">
        <f t="shared" si="590"/>
        <v>septiembre</v>
      </c>
      <c r="AB2706">
        <f>YEAR(BD_PONDERACIONES[[#This Row],[Fecha de Inspección]])</f>
        <v>2022</v>
      </c>
      <c r="AC2706">
        <f t="shared" si="591"/>
        <v>0.5</v>
      </c>
      <c r="AD2706">
        <f t="shared" si="592"/>
        <v>0.5</v>
      </c>
      <c r="AE2706">
        <f t="shared" si="593"/>
        <v>0.5</v>
      </c>
      <c r="AF2706">
        <f t="shared" si="594"/>
        <v>0.5</v>
      </c>
      <c r="AG2706">
        <f t="shared" si="595"/>
        <v>0.5</v>
      </c>
      <c r="AH2706">
        <f t="shared" si="596"/>
        <v>0.5</v>
      </c>
      <c r="AI2706">
        <f t="shared" si="597"/>
        <v>0.25</v>
      </c>
      <c r="AJ2706">
        <f t="shared" si="598"/>
        <v>0.25</v>
      </c>
      <c r="AK2706">
        <f t="shared" si="599"/>
        <v>0.5</v>
      </c>
      <c r="AL2706">
        <f t="shared" si="600"/>
        <v>0.5</v>
      </c>
      <c r="AM2706">
        <f t="shared" si="601"/>
        <v>0.17499999999999999</v>
      </c>
      <c r="AN2706" s="6">
        <f t="shared" si="589"/>
        <v>0.93500000000000005</v>
      </c>
      <c r="AO2706" t="str">
        <f>VLOOKUP(BD_PONDERACIONES[[#This Row],[Comuna]],Tabla3[#All],2,0)</f>
        <v>Cordillera</v>
      </c>
    </row>
    <row r="2707" spans="1:41" x14ac:dyDescent="0.35">
      <c r="A2707" t="s">
        <v>13493</v>
      </c>
      <c r="B2707" t="s">
        <v>13494</v>
      </c>
      <c r="C2707" t="s">
        <v>13495</v>
      </c>
      <c r="D2707" s="5">
        <v>44832</v>
      </c>
      <c r="E2707" s="5">
        <v>44784</v>
      </c>
      <c r="F2707" t="s">
        <v>753</v>
      </c>
      <c r="G2707" t="s">
        <v>13496</v>
      </c>
      <c r="H2707" t="s">
        <v>2882</v>
      </c>
      <c r="J2707" t="s">
        <v>756</v>
      </c>
      <c r="K2707" t="s">
        <v>756</v>
      </c>
      <c r="L2707" t="s">
        <v>757</v>
      </c>
      <c r="M2707" t="s">
        <v>757</v>
      </c>
      <c r="N2707" t="s">
        <v>756</v>
      </c>
      <c r="O2707" t="s">
        <v>756</v>
      </c>
      <c r="P2707" t="s">
        <v>758</v>
      </c>
      <c r="Q2707" t="s">
        <v>759</v>
      </c>
      <c r="R2707" t="s">
        <v>759</v>
      </c>
      <c r="S2707" t="s">
        <v>757</v>
      </c>
      <c r="T2707" t="s">
        <v>757</v>
      </c>
      <c r="U2707" t="s">
        <v>757</v>
      </c>
      <c r="V2707" t="s">
        <v>756</v>
      </c>
      <c r="W2707" t="s">
        <v>756</v>
      </c>
      <c r="X2707" t="s">
        <v>6436</v>
      </c>
      <c r="Y2707" t="str">
        <f t="shared" si="588"/>
        <v>agosto</v>
      </c>
      <c r="Z2707">
        <f>YEAR(BD_PONDERACIONES[[#This Row],[Fecha Ejecución del Ticket]])</f>
        <v>2022</v>
      </c>
      <c r="AA2707" t="str">
        <f t="shared" si="590"/>
        <v>septiembre</v>
      </c>
      <c r="AB2707">
        <f>YEAR(BD_PONDERACIONES[[#This Row],[Fecha de Inspección]])</f>
        <v>2022</v>
      </c>
      <c r="AC2707">
        <f t="shared" si="591"/>
        <v>0.5</v>
      </c>
      <c r="AD2707">
        <f t="shared" si="592"/>
        <v>0.5</v>
      </c>
      <c r="AE2707">
        <f t="shared" si="593"/>
        <v>0.5</v>
      </c>
      <c r="AF2707">
        <f t="shared" si="594"/>
        <v>0.5</v>
      </c>
      <c r="AG2707">
        <f t="shared" si="595"/>
        <v>0.5</v>
      </c>
      <c r="AH2707">
        <f t="shared" si="596"/>
        <v>0.5</v>
      </c>
      <c r="AI2707">
        <f t="shared" si="597"/>
        <v>0.25</v>
      </c>
      <c r="AJ2707">
        <f t="shared" si="598"/>
        <v>0.25</v>
      </c>
      <c r="AK2707">
        <f t="shared" si="599"/>
        <v>0.5</v>
      </c>
      <c r="AL2707">
        <f t="shared" si="600"/>
        <v>0.5</v>
      </c>
      <c r="AM2707">
        <f t="shared" si="601"/>
        <v>0.5</v>
      </c>
      <c r="AN2707" s="6">
        <f t="shared" si="589"/>
        <v>1</v>
      </c>
      <c r="AO2707" t="str">
        <f>VLOOKUP(BD_PONDERACIONES[[#This Row],[Comuna]],Tabla3[#All],2,0)</f>
        <v>Cordillera</v>
      </c>
    </row>
    <row r="2708" spans="1:41" x14ac:dyDescent="0.35">
      <c r="A2708" t="s">
        <v>13497</v>
      </c>
      <c r="B2708" t="s">
        <v>13498</v>
      </c>
      <c r="C2708" t="s">
        <v>13499</v>
      </c>
      <c r="D2708" s="5">
        <v>44832</v>
      </c>
      <c r="E2708" s="5">
        <v>44792</v>
      </c>
      <c r="F2708" t="s">
        <v>763</v>
      </c>
      <c r="G2708" t="s">
        <v>13500</v>
      </c>
      <c r="H2708" t="s">
        <v>2882</v>
      </c>
      <c r="J2708" t="s">
        <v>756</v>
      </c>
      <c r="K2708" t="s">
        <v>756</v>
      </c>
      <c r="L2708" t="s">
        <v>757</v>
      </c>
      <c r="M2708" t="s">
        <v>757</v>
      </c>
      <c r="N2708" t="s">
        <v>756</v>
      </c>
      <c r="O2708" t="s">
        <v>756</v>
      </c>
      <c r="P2708" t="s">
        <v>758</v>
      </c>
      <c r="Q2708" t="s">
        <v>759</v>
      </c>
      <c r="R2708" t="s">
        <v>759</v>
      </c>
      <c r="S2708" t="s">
        <v>757</v>
      </c>
      <c r="T2708" t="s">
        <v>757</v>
      </c>
      <c r="U2708" t="s">
        <v>757</v>
      </c>
      <c r="V2708" t="s">
        <v>756</v>
      </c>
      <c r="W2708" t="s">
        <v>904</v>
      </c>
      <c r="X2708" t="s">
        <v>13501</v>
      </c>
      <c r="Y2708" t="str">
        <f t="shared" si="588"/>
        <v>agosto</v>
      </c>
      <c r="Z2708">
        <f>YEAR(BD_PONDERACIONES[[#This Row],[Fecha Ejecución del Ticket]])</f>
        <v>2022</v>
      </c>
      <c r="AA2708" t="str">
        <f t="shared" si="590"/>
        <v>septiembre</v>
      </c>
      <c r="AB2708">
        <f>YEAR(BD_PONDERACIONES[[#This Row],[Fecha de Inspección]])</f>
        <v>2022</v>
      </c>
      <c r="AC2708">
        <f t="shared" si="591"/>
        <v>0.5</v>
      </c>
      <c r="AD2708">
        <f t="shared" si="592"/>
        <v>0.5</v>
      </c>
      <c r="AE2708">
        <f t="shared" si="593"/>
        <v>0.5</v>
      </c>
      <c r="AF2708">
        <f t="shared" si="594"/>
        <v>0.5</v>
      </c>
      <c r="AG2708">
        <f t="shared" si="595"/>
        <v>0.5</v>
      </c>
      <c r="AH2708">
        <f t="shared" si="596"/>
        <v>0.5</v>
      </c>
      <c r="AI2708">
        <f t="shared" si="597"/>
        <v>0.25</v>
      </c>
      <c r="AJ2708">
        <f t="shared" si="598"/>
        <v>0.25</v>
      </c>
      <c r="AK2708">
        <f t="shared" si="599"/>
        <v>0.5</v>
      </c>
      <c r="AL2708">
        <f t="shared" si="600"/>
        <v>0.5</v>
      </c>
      <c r="AM2708">
        <f t="shared" si="601"/>
        <v>0.32500000000000001</v>
      </c>
      <c r="AN2708" s="6">
        <f t="shared" si="589"/>
        <v>0.96500000000000008</v>
      </c>
      <c r="AO2708" t="str">
        <f>VLOOKUP(BD_PONDERACIONES[[#This Row],[Comuna]],Tabla3[#All],2,0)</f>
        <v>Cordillera</v>
      </c>
    </row>
    <row r="2709" spans="1:41" x14ac:dyDescent="0.35">
      <c r="A2709" t="s">
        <v>13502</v>
      </c>
      <c r="B2709" t="s">
        <v>13503</v>
      </c>
      <c r="C2709" t="s">
        <v>13504</v>
      </c>
      <c r="D2709" s="5">
        <v>44832</v>
      </c>
      <c r="E2709" s="5">
        <v>44781</v>
      </c>
      <c r="F2709" t="s">
        <v>753</v>
      </c>
      <c r="G2709" t="s">
        <v>13505</v>
      </c>
      <c r="H2709" t="s">
        <v>2882</v>
      </c>
      <c r="J2709" t="s">
        <v>756</v>
      </c>
      <c r="K2709" t="s">
        <v>756</v>
      </c>
      <c r="L2709" t="s">
        <v>757</v>
      </c>
      <c r="M2709" t="s">
        <v>757</v>
      </c>
      <c r="N2709" t="s">
        <v>756</v>
      </c>
      <c r="O2709" t="s">
        <v>756</v>
      </c>
      <c r="P2709" t="s">
        <v>765</v>
      </c>
      <c r="Q2709" t="s">
        <v>759</v>
      </c>
      <c r="R2709" t="s">
        <v>759</v>
      </c>
      <c r="S2709" t="s">
        <v>756</v>
      </c>
      <c r="T2709" t="s">
        <v>756</v>
      </c>
      <c r="U2709" t="s">
        <v>756</v>
      </c>
      <c r="V2709" t="s">
        <v>756</v>
      </c>
      <c r="W2709" t="s">
        <v>756</v>
      </c>
      <c r="X2709" t="s">
        <v>13506</v>
      </c>
      <c r="Y2709" t="str">
        <f t="shared" si="588"/>
        <v>agosto</v>
      </c>
      <c r="Z2709">
        <f>YEAR(BD_PONDERACIONES[[#This Row],[Fecha Ejecución del Ticket]])</f>
        <v>2022</v>
      </c>
      <c r="AA2709" t="str">
        <f t="shared" si="590"/>
        <v>septiembre</v>
      </c>
      <c r="AB2709">
        <f>YEAR(BD_PONDERACIONES[[#This Row],[Fecha de Inspección]])</f>
        <v>2022</v>
      </c>
      <c r="AC2709">
        <f t="shared" si="591"/>
        <v>0.5</v>
      </c>
      <c r="AD2709">
        <f t="shared" si="592"/>
        <v>0.5</v>
      </c>
      <c r="AE2709">
        <f t="shared" si="593"/>
        <v>0.5</v>
      </c>
      <c r="AF2709">
        <f t="shared" si="594"/>
        <v>0.5</v>
      </c>
      <c r="AG2709">
        <f t="shared" si="595"/>
        <v>0.5</v>
      </c>
      <c r="AH2709">
        <f t="shared" si="596"/>
        <v>0.5</v>
      </c>
      <c r="AI2709">
        <f t="shared" si="597"/>
        <v>0.25</v>
      </c>
      <c r="AJ2709">
        <f t="shared" si="598"/>
        <v>0.25</v>
      </c>
      <c r="AK2709">
        <f t="shared" si="599"/>
        <v>0.5</v>
      </c>
      <c r="AL2709">
        <f t="shared" si="600"/>
        <v>0.5</v>
      </c>
      <c r="AM2709">
        <f t="shared" si="601"/>
        <v>0.5</v>
      </c>
      <c r="AN2709" s="6">
        <f t="shared" si="589"/>
        <v>1</v>
      </c>
      <c r="AO2709" t="str">
        <f>VLOOKUP(BD_PONDERACIONES[[#This Row],[Comuna]],Tabla3[#All],2,0)</f>
        <v>Cordillera</v>
      </c>
    </row>
    <row r="2710" spans="1:41" x14ac:dyDescent="0.35">
      <c r="A2710" t="s">
        <v>13507</v>
      </c>
      <c r="B2710" t="s">
        <v>13508</v>
      </c>
      <c r="C2710" t="s">
        <v>13509</v>
      </c>
      <c r="D2710" s="5">
        <v>44832</v>
      </c>
      <c r="E2710" s="5">
        <v>44777</v>
      </c>
      <c r="F2710" t="s">
        <v>753</v>
      </c>
      <c r="G2710" t="s">
        <v>13510</v>
      </c>
      <c r="H2710" t="s">
        <v>2882</v>
      </c>
      <c r="J2710" t="s">
        <v>756</v>
      </c>
      <c r="K2710" t="s">
        <v>756</v>
      </c>
      <c r="L2710" t="s">
        <v>757</v>
      </c>
      <c r="M2710" t="s">
        <v>757</v>
      </c>
      <c r="N2710" t="s">
        <v>756</v>
      </c>
      <c r="O2710" t="s">
        <v>756</v>
      </c>
      <c r="P2710" t="s">
        <v>758</v>
      </c>
      <c r="Q2710" t="s">
        <v>759</v>
      </c>
      <c r="R2710" t="s">
        <v>759</v>
      </c>
      <c r="S2710" t="s">
        <v>757</v>
      </c>
      <c r="T2710" t="s">
        <v>757</v>
      </c>
      <c r="U2710" t="s">
        <v>757</v>
      </c>
      <c r="V2710" t="s">
        <v>756</v>
      </c>
      <c r="W2710" t="s">
        <v>768</v>
      </c>
      <c r="X2710" t="s">
        <v>13511</v>
      </c>
      <c r="Y2710" t="str">
        <f t="shared" si="588"/>
        <v>agosto</v>
      </c>
      <c r="Z2710">
        <f>YEAR(BD_PONDERACIONES[[#This Row],[Fecha Ejecución del Ticket]])</f>
        <v>2022</v>
      </c>
      <c r="AA2710" t="str">
        <f t="shared" si="590"/>
        <v>septiembre</v>
      </c>
      <c r="AB2710">
        <f>YEAR(BD_PONDERACIONES[[#This Row],[Fecha de Inspección]])</f>
        <v>2022</v>
      </c>
      <c r="AC2710">
        <f t="shared" si="591"/>
        <v>0.5</v>
      </c>
      <c r="AD2710">
        <f t="shared" si="592"/>
        <v>0.5</v>
      </c>
      <c r="AE2710">
        <f t="shared" si="593"/>
        <v>0.5</v>
      </c>
      <c r="AF2710">
        <f t="shared" si="594"/>
        <v>0.5</v>
      </c>
      <c r="AG2710">
        <f t="shared" si="595"/>
        <v>0.5</v>
      </c>
      <c r="AH2710">
        <f t="shared" si="596"/>
        <v>0.5</v>
      </c>
      <c r="AI2710">
        <f t="shared" si="597"/>
        <v>0.25</v>
      </c>
      <c r="AJ2710">
        <f t="shared" si="598"/>
        <v>0.25</v>
      </c>
      <c r="AK2710">
        <f t="shared" si="599"/>
        <v>0.5</v>
      </c>
      <c r="AL2710">
        <f t="shared" si="600"/>
        <v>0.5</v>
      </c>
      <c r="AM2710">
        <f t="shared" si="601"/>
        <v>0.17499999999999999</v>
      </c>
      <c r="AN2710" s="6">
        <f t="shared" si="589"/>
        <v>0.93500000000000005</v>
      </c>
      <c r="AO2710" t="str">
        <f>VLOOKUP(BD_PONDERACIONES[[#This Row],[Comuna]],Tabla3[#All],2,0)</f>
        <v>Cordillera</v>
      </c>
    </row>
    <row r="2711" spans="1:41" x14ac:dyDescent="0.35">
      <c r="A2711" t="s">
        <v>13512</v>
      </c>
      <c r="B2711" t="s">
        <v>13513</v>
      </c>
      <c r="C2711" t="s">
        <v>13514</v>
      </c>
      <c r="D2711" s="5">
        <v>44832</v>
      </c>
      <c r="E2711" s="5">
        <v>44775</v>
      </c>
      <c r="F2711" t="s">
        <v>753</v>
      </c>
      <c r="G2711" t="s">
        <v>13515</v>
      </c>
      <c r="H2711" t="s">
        <v>2882</v>
      </c>
      <c r="J2711" t="s">
        <v>756</v>
      </c>
      <c r="K2711" t="s">
        <v>756</v>
      </c>
      <c r="L2711" t="s">
        <v>773</v>
      </c>
      <c r="M2711" t="s">
        <v>773</v>
      </c>
      <c r="N2711" t="s">
        <v>756</v>
      </c>
      <c r="O2711" t="s">
        <v>756</v>
      </c>
      <c r="P2711" t="s">
        <v>758</v>
      </c>
      <c r="Q2711" t="s">
        <v>759</v>
      </c>
      <c r="R2711" t="s">
        <v>759</v>
      </c>
      <c r="S2711" t="s">
        <v>757</v>
      </c>
      <c r="T2711" t="s">
        <v>757</v>
      </c>
      <c r="U2711" t="s">
        <v>757</v>
      </c>
      <c r="V2711" t="s">
        <v>756</v>
      </c>
      <c r="W2711" t="s">
        <v>768</v>
      </c>
      <c r="X2711" t="s">
        <v>13516</v>
      </c>
      <c r="Y2711" t="str">
        <f t="shared" si="588"/>
        <v>agosto</v>
      </c>
      <c r="Z2711">
        <f>YEAR(BD_PONDERACIONES[[#This Row],[Fecha Ejecución del Ticket]])</f>
        <v>2022</v>
      </c>
      <c r="AA2711" t="str">
        <f t="shared" si="590"/>
        <v>septiembre</v>
      </c>
      <c r="AB2711">
        <f>YEAR(BD_PONDERACIONES[[#This Row],[Fecha de Inspección]])</f>
        <v>2022</v>
      </c>
      <c r="AC2711">
        <f t="shared" si="591"/>
        <v>0.5</v>
      </c>
      <c r="AD2711">
        <f t="shared" si="592"/>
        <v>0.5</v>
      </c>
      <c r="AE2711">
        <f t="shared" si="593"/>
        <v>0</v>
      </c>
      <c r="AF2711">
        <f t="shared" si="594"/>
        <v>0</v>
      </c>
      <c r="AG2711">
        <f t="shared" si="595"/>
        <v>0.5</v>
      </c>
      <c r="AH2711">
        <f t="shared" si="596"/>
        <v>0.5</v>
      </c>
      <c r="AI2711">
        <f t="shared" si="597"/>
        <v>0.25</v>
      </c>
      <c r="AJ2711">
        <f t="shared" si="598"/>
        <v>0.25</v>
      </c>
      <c r="AK2711">
        <f t="shared" si="599"/>
        <v>0.5</v>
      </c>
      <c r="AL2711">
        <f t="shared" si="600"/>
        <v>0.5</v>
      </c>
      <c r="AM2711">
        <f t="shared" si="601"/>
        <v>0.17499999999999999</v>
      </c>
      <c r="AN2711" s="6">
        <f t="shared" si="589"/>
        <v>0.63500000000000001</v>
      </c>
      <c r="AO2711" t="str">
        <f>VLOOKUP(BD_PONDERACIONES[[#This Row],[Comuna]],Tabla3[#All],2,0)</f>
        <v>Cordillera</v>
      </c>
    </row>
    <row r="2712" spans="1:41" x14ac:dyDescent="0.35">
      <c r="A2712" t="s">
        <v>13517</v>
      </c>
      <c r="B2712" t="s">
        <v>13518</v>
      </c>
      <c r="C2712" t="s">
        <v>13519</v>
      </c>
      <c r="D2712" s="5">
        <v>44832</v>
      </c>
      <c r="E2712" s="5">
        <v>44778</v>
      </c>
      <c r="F2712" t="s">
        <v>753</v>
      </c>
      <c r="G2712" t="s">
        <v>13520</v>
      </c>
      <c r="H2712" t="s">
        <v>2882</v>
      </c>
      <c r="J2712" t="s">
        <v>756</v>
      </c>
      <c r="K2712" t="s">
        <v>756</v>
      </c>
      <c r="L2712" t="s">
        <v>757</v>
      </c>
      <c r="M2712" t="s">
        <v>757</v>
      </c>
      <c r="N2712" t="s">
        <v>904</v>
      </c>
      <c r="O2712" t="s">
        <v>904</v>
      </c>
      <c r="P2712" t="s">
        <v>758</v>
      </c>
      <c r="Q2712" t="s">
        <v>759</v>
      </c>
      <c r="R2712" t="s">
        <v>759</v>
      </c>
      <c r="S2712" t="s">
        <v>757</v>
      </c>
      <c r="T2712" t="s">
        <v>757</v>
      </c>
      <c r="U2712" t="s">
        <v>757</v>
      </c>
      <c r="V2712" t="s">
        <v>756</v>
      </c>
      <c r="W2712" t="s">
        <v>768</v>
      </c>
      <c r="X2712" t="s">
        <v>13521</v>
      </c>
      <c r="Y2712" t="str">
        <f t="shared" si="588"/>
        <v>agosto</v>
      </c>
      <c r="Z2712">
        <f>YEAR(BD_PONDERACIONES[[#This Row],[Fecha Ejecución del Ticket]])</f>
        <v>2022</v>
      </c>
      <c r="AA2712" t="str">
        <f t="shared" si="590"/>
        <v>septiembre</v>
      </c>
      <c r="AB2712">
        <f>YEAR(BD_PONDERACIONES[[#This Row],[Fecha de Inspección]])</f>
        <v>2022</v>
      </c>
      <c r="AC2712">
        <f t="shared" si="591"/>
        <v>0.5</v>
      </c>
      <c r="AD2712">
        <f t="shared" si="592"/>
        <v>0.5</v>
      </c>
      <c r="AE2712">
        <f t="shared" si="593"/>
        <v>0.5</v>
      </c>
      <c r="AF2712">
        <f t="shared" si="594"/>
        <v>0.5</v>
      </c>
      <c r="AG2712">
        <f t="shared" si="595"/>
        <v>0.32500000000000001</v>
      </c>
      <c r="AH2712">
        <f t="shared" si="596"/>
        <v>0.32500000000000001</v>
      </c>
      <c r="AI2712">
        <f t="shared" si="597"/>
        <v>0.25</v>
      </c>
      <c r="AJ2712">
        <f t="shared" si="598"/>
        <v>0.25</v>
      </c>
      <c r="AK2712">
        <f t="shared" si="599"/>
        <v>0.5</v>
      </c>
      <c r="AL2712">
        <f t="shared" si="600"/>
        <v>0.5</v>
      </c>
      <c r="AM2712">
        <f t="shared" si="601"/>
        <v>0.17499999999999999</v>
      </c>
      <c r="AN2712" s="6">
        <f t="shared" si="589"/>
        <v>0.88250000000000006</v>
      </c>
      <c r="AO2712" t="str">
        <f>VLOOKUP(BD_PONDERACIONES[[#This Row],[Comuna]],Tabla3[#All],2,0)</f>
        <v>Cordillera</v>
      </c>
    </row>
    <row r="2713" spans="1:41" x14ac:dyDescent="0.35">
      <c r="A2713" t="s">
        <v>13522</v>
      </c>
      <c r="B2713" t="s">
        <v>13523</v>
      </c>
      <c r="C2713" t="s">
        <v>13524</v>
      </c>
      <c r="D2713" s="5">
        <v>44832</v>
      </c>
      <c r="E2713" s="5">
        <v>44780</v>
      </c>
      <c r="F2713" t="s">
        <v>753</v>
      </c>
      <c r="G2713" t="s">
        <v>13525</v>
      </c>
      <c r="H2713" t="s">
        <v>2882</v>
      </c>
      <c r="J2713" t="s">
        <v>756</v>
      </c>
      <c r="K2713" t="s">
        <v>756</v>
      </c>
      <c r="L2713" t="s">
        <v>757</v>
      </c>
      <c r="M2713" t="s">
        <v>757</v>
      </c>
      <c r="N2713" t="s">
        <v>756</v>
      </c>
      <c r="O2713" t="s">
        <v>756</v>
      </c>
      <c r="P2713" t="s">
        <v>765</v>
      </c>
      <c r="Q2713" t="s">
        <v>759</v>
      </c>
      <c r="R2713" t="s">
        <v>759</v>
      </c>
      <c r="S2713" t="s">
        <v>757</v>
      </c>
      <c r="T2713" t="s">
        <v>757</v>
      </c>
      <c r="U2713" t="s">
        <v>756</v>
      </c>
      <c r="V2713" t="s">
        <v>756</v>
      </c>
      <c r="W2713" t="s">
        <v>768</v>
      </c>
      <c r="X2713" t="s">
        <v>994</v>
      </c>
      <c r="Y2713" t="str">
        <f t="shared" si="588"/>
        <v>agosto</v>
      </c>
      <c r="Z2713">
        <f>YEAR(BD_PONDERACIONES[[#This Row],[Fecha Ejecución del Ticket]])</f>
        <v>2022</v>
      </c>
      <c r="AA2713" t="str">
        <f t="shared" si="590"/>
        <v>septiembre</v>
      </c>
      <c r="AB2713">
        <f>YEAR(BD_PONDERACIONES[[#This Row],[Fecha de Inspección]])</f>
        <v>2022</v>
      </c>
      <c r="AC2713">
        <f t="shared" si="591"/>
        <v>0.5</v>
      </c>
      <c r="AD2713">
        <f t="shared" si="592"/>
        <v>0.5</v>
      </c>
      <c r="AE2713">
        <f t="shared" si="593"/>
        <v>0.5</v>
      </c>
      <c r="AF2713">
        <f t="shared" si="594"/>
        <v>0.5</v>
      </c>
      <c r="AG2713">
        <f t="shared" si="595"/>
        <v>0.5</v>
      </c>
      <c r="AH2713">
        <f t="shared" si="596"/>
        <v>0.5</v>
      </c>
      <c r="AI2713">
        <f t="shared" si="597"/>
        <v>0.25</v>
      </c>
      <c r="AJ2713">
        <f t="shared" si="598"/>
        <v>0.25</v>
      </c>
      <c r="AK2713">
        <f t="shared" si="599"/>
        <v>0.5</v>
      </c>
      <c r="AL2713">
        <f t="shared" si="600"/>
        <v>0.5</v>
      </c>
      <c r="AM2713">
        <f t="shared" si="601"/>
        <v>0.17499999999999999</v>
      </c>
      <c r="AN2713" s="6">
        <f t="shared" si="589"/>
        <v>0.93500000000000005</v>
      </c>
      <c r="AO2713" t="str">
        <f>VLOOKUP(BD_PONDERACIONES[[#This Row],[Comuna]],Tabla3[#All],2,0)</f>
        <v>Cordillera</v>
      </c>
    </row>
    <row r="2714" spans="1:41" x14ac:dyDescent="0.35">
      <c r="A2714" t="s">
        <v>13526</v>
      </c>
      <c r="B2714" t="s">
        <v>13527</v>
      </c>
      <c r="C2714" t="s">
        <v>13528</v>
      </c>
      <c r="D2714" s="5">
        <v>44832</v>
      </c>
      <c r="E2714" s="5">
        <v>44777</v>
      </c>
      <c r="F2714" t="s">
        <v>753</v>
      </c>
      <c r="G2714" t="s">
        <v>13529</v>
      </c>
      <c r="H2714" t="s">
        <v>2882</v>
      </c>
      <c r="J2714" t="s">
        <v>756</v>
      </c>
      <c r="K2714" t="s">
        <v>756</v>
      </c>
      <c r="L2714" t="s">
        <v>757</v>
      </c>
      <c r="M2714" t="s">
        <v>757</v>
      </c>
      <c r="N2714" t="s">
        <v>756</v>
      </c>
      <c r="O2714" t="s">
        <v>756</v>
      </c>
      <c r="P2714" t="s">
        <v>758</v>
      </c>
      <c r="Q2714" t="s">
        <v>759</v>
      </c>
      <c r="R2714" t="s">
        <v>759</v>
      </c>
      <c r="S2714" t="s">
        <v>757</v>
      </c>
      <c r="T2714" t="s">
        <v>757</v>
      </c>
      <c r="U2714" t="s">
        <v>757</v>
      </c>
      <c r="V2714" t="s">
        <v>756</v>
      </c>
      <c r="W2714" t="s">
        <v>768</v>
      </c>
      <c r="X2714" t="s">
        <v>13530</v>
      </c>
      <c r="Y2714" t="str">
        <f t="shared" si="588"/>
        <v>agosto</v>
      </c>
      <c r="Z2714">
        <f>YEAR(BD_PONDERACIONES[[#This Row],[Fecha Ejecución del Ticket]])</f>
        <v>2022</v>
      </c>
      <c r="AA2714" t="str">
        <f t="shared" si="590"/>
        <v>septiembre</v>
      </c>
      <c r="AB2714">
        <f>YEAR(BD_PONDERACIONES[[#This Row],[Fecha de Inspección]])</f>
        <v>2022</v>
      </c>
      <c r="AC2714">
        <f t="shared" si="591"/>
        <v>0.5</v>
      </c>
      <c r="AD2714">
        <f t="shared" si="592"/>
        <v>0.5</v>
      </c>
      <c r="AE2714">
        <f t="shared" si="593"/>
        <v>0.5</v>
      </c>
      <c r="AF2714">
        <f t="shared" si="594"/>
        <v>0.5</v>
      </c>
      <c r="AG2714">
        <f t="shared" si="595"/>
        <v>0.5</v>
      </c>
      <c r="AH2714">
        <f t="shared" si="596"/>
        <v>0.5</v>
      </c>
      <c r="AI2714">
        <f t="shared" si="597"/>
        <v>0.25</v>
      </c>
      <c r="AJ2714">
        <f t="shared" si="598"/>
        <v>0.25</v>
      </c>
      <c r="AK2714">
        <f t="shared" si="599"/>
        <v>0.5</v>
      </c>
      <c r="AL2714">
        <f t="shared" si="600"/>
        <v>0.5</v>
      </c>
      <c r="AM2714">
        <f t="shared" si="601"/>
        <v>0.17499999999999999</v>
      </c>
      <c r="AN2714" s="6">
        <f t="shared" si="589"/>
        <v>0.93500000000000005</v>
      </c>
      <c r="AO2714" t="str">
        <f>VLOOKUP(BD_PONDERACIONES[[#This Row],[Comuna]],Tabla3[#All],2,0)</f>
        <v>Cordillera</v>
      </c>
    </row>
    <row r="2715" spans="1:41" x14ac:dyDescent="0.35">
      <c r="A2715" t="s">
        <v>13257</v>
      </c>
      <c r="B2715" t="s">
        <v>13258</v>
      </c>
      <c r="C2715" t="s">
        <v>13259</v>
      </c>
      <c r="D2715" s="5">
        <v>44833</v>
      </c>
      <c r="E2715" s="5">
        <v>44798</v>
      </c>
      <c r="F2715" t="s">
        <v>763</v>
      </c>
      <c r="G2715" t="s">
        <v>13260</v>
      </c>
      <c r="H2715" t="s">
        <v>2882</v>
      </c>
      <c r="J2715" t="s">
        <v>756</v>
      </c>
      <c r="K2715" t="s">
        <v>756</v>
      </c>
      <c r="L2715" t="s">
        <v>757</v>
      </c>
      <c r="M2715" t="s">
        <v>757</v>
      </c>
      <c r="N2715" t="s">
        <v>756</v>
      </c>
      <c r="O2715" t="s">
        <v>756</v>
      </c>
      <c r="P2715" t="s">
        <v>758</v>
      </c>
      <c r="Q2715" t="s">
        <v>759</v>
      </c>
      <c r="R2715" t="s">
        <v>759</v>
      </c>
      <c r="S2715" t="s">
        <v>757</v>
      </c>
      <c r="T2715" t="s">
        <v>757</v>
      </c>
      <c r="U2715" t="s">
        <v>757</v>
      </c>
      <c r="V2715" t="s">
        <v>756</v>
      </c>
      <c r="W2715" t="s">
        <v>768</v>
      </c>
      <c r="X2715" t="s">
        <v>13261</v>
      </c>
      <c r="Y2715" t="str">
        <f t="shared" si="588"/>
        <v>agosto</v>
      </c>
      <c r="Z2715">
        <f>YEAR(BD_PONDERACIONES[[#This Row],[Fecha Ejecución del Ticket]])</f>
        <v>2022</v>
      </c>
      <c r="AA2715" t="str">
        <f t="shared" si="590"/>
        <v>septiembre</v>
      </c>
      <c r="AB2715">
        <f>YEAR(BD_PONDERACIONES[[#This Row],[Fecha de Inspección]])</f>
        <v>2022</v>
      </c>
      <c r="AC2715">
        <f t="shared" si="591"/>
        <v>0.5</v>
      </c>
      <c r="AD2715">
        <f t="shared" si="592"/>
        <v>0.5</v>
      </c>
      <c r="AE2715">
        <f t="shared" si="593"/>
        <v>0.5</v>
      </c>
      <c r="AF2715">
        <f t="shared" si="594"/>
        <v>0.5</v>
      </c>
      <c r="AG2715">
        <f t="shared" si="595"/>
        <v>0.5</v>
      </c>
      <c r="AH2715">
        <f t="shared" si="596"/>
        <v>0.5</v>
      </c>
      <c r="AI2715">
        <f t="shared" si="597"/>
        <v>0.25</v>
      </c>
      <c r="AJ2715">
        <f t="shared" si="598"/>
        <v>0.25</v>
      </c>
      <c r="AK2715">
        <f t="shared" si="599"/>
        <v>0.5</v>
      </c>
      <c r="AL2715">
        <f t="shared" si="600"/>
        <v>0.5</v>
      </c>
      <c r="AM2715">
        <f t="shared" si="601"/>
        <v>0.17499999999999999</v>
      </c>
      <c r="AN2715" s="6">
        <f t="shared" si="589"/>
        <v>0.93500000000000005</v>
      </c>
      <c r="AO2715" t="str">
        <f>VLOOKUP(BD_PONDERACIONES[[#This Row],[Comuna]],Tabla3[#All],2,0)</f>
        <v>Cordillera</v>
      </c>
    </row>
    <row r="2716" spans="1:41" x14ac:dyDescent="0.35">
      <c r="A2716" t="s">
        <v>13262</v>
      </c>
      <c r="B2716" t="s">
        <v>13263</v>
      </c>
      <c r="C2716" t="s">
        <v>13264</v>
      </c>
      <c r="D2716" s="5">
        <v>44833</v>
      </c>
      <c r="E2716" s="5">
        <v>44795</v>
      </c>
      <c r="F2716" t="s">
        <v>763</v>
      </c>
      <c r="G2716" t="s">
        <v>13265</v>
      </c>
      <c r="H2716" t="s">
        <v>2882</v>
      </c>
      <c r="J2716" t="s">
        <v>756</v>
      </c>
      <c r="K2716" t="s">
        <v>756</v>
      </c>
      <c r="L2716" t="s">
        <v>757</v>
      </c>
      <c r="M2716" t="s">
        <v>757</v>
      </c>
      <c r="N2716" t="s">
        <v>756</v>
      </c>
      <c r="O2716" t="s">
        <v>756</v>
      </c>
      <c r="P2716" t="s">
        <v>758</v>
      </c>
      <c r="Q2716" t="s">
        <v>759</v>
      </c>
      <c r="R2716" t="s">
        <v>759</v>
      </c>
      <c r="S2716" t="s">
        <v>757</v>
      </c>
      <c r="T2716" t="s">
        <v>757</v>
      </c>
      <c r="U2716" t="s">
        <v>757</v>
      </c>
      <c r="V2716" t="s">
        <v>756</v>
      </c>
      <c r="W2716" t="s">
        <v>768</v>
      </c>
      <c r="X2716" t="s">
        <v>12185</v>
      </c>
      <c r="Y2716" t="str">
        <f t="shared" si="588"/>
        <v>agosto</v>
      </c>
      <c r="Z2716">
        <f>YEAR(BD_PONDERACIONES[[#This Row],[Fecha Ejecución del Ticket]])</f>
        <v>2022</v>
      </c>
      <c r="AA2716" t="str">
        <f t="shared" si="590"/>
        <v>septiembre</v>
      </c>
      <c r="AB2716">
        <f>YEAR(BD_PONDERACIONES[[#This Row],[Fecha de Inspección]])</f>
        <v>2022</v>
      </c>
      <c r="AC2716">
        <f t="shared" si="591"/>
        <v>0.5</v>
      </c>
      <c r="AD2716">
        <f t="shared" si="592"/>
        <v>0.5</v>
      </c>
      <c r="AE2716">
        <f t="shared" si="593"/>
        <v>0.5</v>
      </c>
      <c r="AF2716">
        <f t="shared" si="594"/>
        <v>0.5</v>
      </c>
      <c r="AG2716">
        <f t="shared" si="595"/>
        <v>0.5</v>
      </c>
      <c r="AH2716">
        <f t="shared" si="596"/>
        <v>0.5</v>
      </c>
      <c r="AI2716">
        <f t="shared" si="597"/>
        <v>0.25</v>
      </c>
      <c r="AJ2716">
        <f t="shared" si="598"/>
        <v>0.25</v>
      </c>
      <c r="AK2716">
        <f t="shared" si="599"/>
        <v>0.5</v>
      </c>
      <c r="AL2716">
        <f t="shared" si="600"/>
        <v>0.5</v>
      </c>
      <c r="AM2716">
        <f t="shared" si="601"/>
        <v>0.17499999999999999</v>
      </c>
      <c r="AN2716" s="6">
        <f t="shared" si="589"/>
        <v>0.93500000000000005</v>
      </c>
      <c r="AO2716" t="str">
        <f>VLOOKUP(BD_PONDERACIONES[[#This Row],[Comuna]],Tabla3[#All],2,0)</f>
        <v>Cordillera</v>
      </c>
    </row>
    <row r="2717" spans="1:41" x14ac:dyDescent="0.35">
      <c r="A2717" t="s">
        <v>13266</v>
      </c>
      <c r="B2717" t="s">
        <v>13267</v>
      </c>
      <c r="C2717" t="s">
        <v>13268</v>
      </c>
      <c r="D2717" s="5">
        <v>44833</v>
      </c>
      <c r="E2717" s="5">
        <v>44788</v>
      </c>
      <c r="F2717" t="s">
        <v>763</v>
      </c>
      <c r="G2717" t="s">
        <v>13269</v>
      </c>
      <c r="H2717" t="s">
        <v>2882</v>
      </c>
      <c r="J2717" t="s">
        <v>756</v>
      </c>
      <c r="K2717" t="s">
        <v>756</v>
      </c>
      <c r="L2717" t="s">
        <v>757</v>
      </c>
      <c r="M2717" t="s">
        <v>757</v>
      </c>
      <c r="N2717" t="s">
        <v>756</v>
      </c>
      <c r="O2717" t="s">
        <v>756</v>
      </c>
      <c r="P2717" t="s">
        <v>758</v>
      </c>
      <c r="Q2717" t="s">
        <v>759</v>
      </c>
      <c r="R2717" t="s">
        <v>759</v>
      </c>
      <c r="S2717" t="s">
        <v>757</v>
      </c>
      <c r="T2717" t="s">
        <v>757</v>
      </c>
      <c r="U2717" t="s">
        <v>757</v>
      </c>
      <c r="V2717" t="s">
        <v>756</v>
      </c>
      <c r="W2717" t="s">
        <v>768</v>
      </c>
      <c r="X2717" t="s">
        <v>13270</v>
      </c>
      <c r="Y2717" t="str">
        <f t="shared" si="588"/>
        <v>agosto</v>
      </c>
      <c r="Z2717">
        <f>YEAR(BD_PONDERACIONES[[#This Row],[Fecha Ejecución del Ticket]])</f>
        <v>2022</v>
      </c>
      <c r="AA2717" t="str">
        <f t="shared" si="590"/>
        <v>septiembre</v>
      </c>
      <c r="AB2717">
        <f>YEAR(BD_PONDERACIONES[[#This Row],[Fecha de Inspección]])</f>
        <v>2022</v>
      </c>
      <c r="AC2717">
        <f t="shared" si="591"/>
        <v>0.5</v>
      </c>
      <c r="AD2717">
        <f t="shared" si="592"/>
        <v>0.5</v>
      </c>
      <c r="AE2717">
        <f t="shared" si="593"/>
        <v>0.5</v>
      </c>
      <c r="AF2717">
        <f t="shared" si="594"/>
        <v>0.5</v>
      </c>
      <c r="AG2717">
        <f t="shared" si="595"/>
        <v>0.5</v>
      </c>
      <c r="AH2717">
        <f t="shared" si="596"/>
        <v>0.5</v>
      </c>
      <c r="AI2717">
        <f t="shared" si="597"/>
        <v>0.25</v>
      </c>
      <c r="AJ2717">
        <f t="shared" si="598"/>
        <v>0.25</v>
      </c>
      <c r="AK2717">
        <f t="shared" si="599"/>
        <v>0.5</v>
      </c>
      <c r="AL2717">
        <f t="shared" si="600"/>
        <v>0.5</v>
      </c>
      <c r="AM2717">
        <f t="shared" si="601"/>
        <v>0.17499999999999999</v>
      </c>
      <c r="AN2717" s="6">
        <f t="shared" si="589"/>
        <v>0.93500000000000005</v>
      </c>
      <c r="AO2717" t="str">
        <f>VLOOKUP(BD_PONDERACIONES[[#This Row],[Comuna]],Tabla3[#All],2,0)</f>
        <v>Cordillera</v>
      </c>
    </row>
    <row r="2718" spans="1:41" x14ac:dyDescent="0.35">
      <c r="A2718" t="s">
        <v>13271</v>
      </c>
      <c r="B2718" t="s">
        <v>13272</v>
      </c>
      <c r="C2718" t="s">
        <v>13273</v>
      </c>
      <c r="D2718" s="5">
        <v>44833</v>
      </c>
      <c r="E2718" s="5">
        <v>44776</v>
      </c>
      <c r="F2718" t="s">
        <v>753</v>
      </c>
      <c r="G2718" t="s">
        <v>13274</v>
      </c>
      <c r="H2718" t="s">
        <v>2882</v>
      </c>
      <c r="J2718" t="s">
        <v>756</v>
      </c>
      <c r="K2718" t="s">
        <v>756</v>
      </c>
      <c r="L2718" t="s">
        <v>757</v>
      </c>
      <c r="M2718" t="s">
        <v>757</v>
      </c>
      <c r="N2718" t="s">
        <v>756</v>
      </c>
      <c r="O2718" t="s">
        <v>756</v>
      </c>
      <c r="P2718" t="s">
        <v>758</v>
      </c>
      <c r="Q2718" t="s">
        <v>759</v>
      </c>
      <c r="R2718" t="s">
        <v>759</v>
      </c>
      <c r="S2718" t="s">
        <v>757</v>
      </c>
      <c r="T2718" t="s">
        <v>757</v>
      </c>
      <c r="U2718" t="s">
        <v>757</v>
      </c>
      <c r="V2718" t="s">
        <v>756</v>
      </c>
      <c r="W2718" t="s">
        <v>768</v>
      </c>
      <c r="X2718" t="s">
        <v>13275</v>
      </c>
      <c r="Y2718" t="str">
        <f t="shared" si="588"/>
        <v>agosto</v>
      </c>
      <c r="Z2718">
        <f>YEAR(BD_PONDERACIONES[[#This Row],[Fecha Ejecución del Ticket]])</f>
        <v>2022</v>
      </c>
      <c r="AA2718" t="str">
        <f t="shared" si="590"/>
        <v>septiembre</v>
      </c>
      <c r="AB2718">
        <f>YEAR(BD_PONDERACIONES[[#This Row],[Fecha de Inspección]])</f>
        <v>2022</v>
      </c>
      <c r="AC2718">
        <f t="shared" si="591"/>
        <v>0.5</v>
      </c>
      <c r="AD2718">
        <f t="shared" si="592"/>
        <v>0.5</v>
      </c>
      <c r="AE2718">
        <f t="shared" si="593"/>
        <v>0.5</v>
      </c>
      <c r="AF2718">
        <f t="shared" si="594"/>
        <v>0.5</v>
      </c>
      <c r="AG2718">
        <f t="shared" si="595"/>
        <v>0.5</v>
      </c>
      <c r="AH2718">
        <f t="shared" si="596"/>
        <v>0.5</v>
      </c>
      <c r="AI2718">
        <f t="shared" si="597"/>
        <v>0.25</v>
      </c>
      <c r="AJ2718">
        <f t="shared" si="598"/>
        <v>0.25</v>
      </c>
      <c r="AK2718">
        <f t="shared" si="599"/>
        <v>0.5</v>
      </c>
      <c r="AL2718">
        <f t="shared" si="600"/>
        <v>0.5</v>
      </c>
      <c r="AM2718">
        <f t="shared" si="601"/>
        <v>0.17499999999999999</v>
      </c>
      <c r="AN2718" s="6">
        <f t="shared" si="589"/>
        <v>0.93500000000000005</v>
      </c>
      <c r="AO2718" t="str">
        <f>VLOOKUP(BD_PONDERACIONES[[#This Row],[Comuna]],Tabla3[#All],2,0)</f>
        <v>Cordillera</v>
      </c>
    </row>
    <row r="2719" spans="1:41" x14ac:dyDescent="0.35">
      <c r="A2719" t="s">
        <v>13276</v>
      </c>
      <c r="B2719" t="s">
        <v>13277</v>
      </c>
      <c r="C2719" t="s">
        <v>13278</v>
      </c>
      <c r="D2719" s="5">
        <v>44833</v>
      </c>
      <c r="E2719" s="5">
        <v>44795</v>
      </c>
      <c r="F2719" t="s">
        <v>763</v>
      </c>
      <c r="G2719" t="s">
        <v>13279</v>
      </c>
      <c r="H2719" t="s">
        <v>2882</v>
      </c>
      <c r="J2719" t="s">
        <v>756</v>
      </c>
      <c r="K2719" t="s">
        <v>756</v>
      </c>
      <c r="L2719" t="s">
        <v>757</v>
      </c>
      <c r="M2719" t="s">
        <v>757</v>
      </c>
      <c r="N2719" t="s">
        <v>756</v>
      </c>
      <c r="O2719" t="s">
        <v>756</v>
      </c>
      <c r="P2719" t="s">
        <v>765</v>
      </c>
      <c r="Q2719" t="s">
        <v>13280</v>
      </c>
      <c r="R2719" t="s">
        <v>13281</v>
      </c>
      <c r="S2719" t="s">
        <v>756</v>
      </c>
      <c r="T2719" t="s">
        <v>756</v>
      </c>
      <c r="U2719" t="s">
        <v>756</v>
      </c>
      <c r="V2719" t="s">
        <v>768</v>
      </c>
      <c r="W2719" t="s">
        <v>768</v>
      </c>
      <c r="X2719" t="s">
        <v>13282</v>
      </c>
      <c r="Y2719" t="str">
        <f t="shared" si="588"/>
        <v>agosto</v>
      </c>
      <c r="Z2719">
        <f>YEAR(BD_PONDERACIONES[[#This Row],[Fecha Ejecución del Ticket]])</f>
        <v>2022</v>
      </c>
      <c r="AA2719" t="str">
        <f t="shared" si="590"/>
        <v>septiembre</v>
      </c>
      <c r="AB2719">
        <f>YEAR(BD_PONDERACIONES[[#This Row],[Fecha de Inspección]])</f>
        <v>2022</v>
      </c>
      <c r="AC2719">
        <f t="shared" si="591"/>
        <v>0.5</v>
      </c>
      <c r="AD2719">
        <f t="shared" si="592"/>
        <v>0.5</v>
      </c>
      <c r="AE2719">
        <f t="shared" si="593"/>
        <v>0.5</v>
      </c>
      <c r="AF2719">
        <f t="shared" si="594"/>
        <v>0.5</v>
      </c>
      <c r="AG2719">
        <f t="shared" si="595"/>
        <v>0.5</v>
      </c>
      <c r="AH2719">
        <f t="shared" si="596"/>
        <v>0.5</v>
      </c>
      <c r="AI2719">
        <f t="shared" si="597"/>
        <v>0.25</v>
      </c>
      <c r="AJ2719">
        <f t="shared" si="598"/>
        <v>0.25</v>
      </c>
      <c r="AK2719">
        <f t="shared" si="599"/>
        <v>0.5</v>
      </c>
      <c r="AL2719">
        <f t="shared" si="600"/>
        <v>0.17499999999999999</v>
      </c>
      <c r="AM2719">
        <f t="shared" si="601"/>
        <v>0.17499999999999999</v>
      </c>
      <c r="AN2719" s="6">
        <f t="shared" si="589"/>
        <v>0.87</v>
      </c>
      <c r="AO2719" t="str">
        <f>VLOOKUP(BD_PONDERACIONES[[#This Row],[Comuna]],Tabla3[#All],2,0)</f>
        <v>Cordillera</v>
      </c>
    </row>
    <row r="2720" spans="1:41" x14ac:dyDescent="0.35">
      <c r="A2720" t="s">
        <v>13283</v>
      </c>
      <c r="B2720" t="s">
        <v>13284</v>
      </c>
      <c r="C2720" t="s">
        <v>13285</v>
      </c>
      <c r="D2720" s="5">
        <v>44833</v>
      </c>
      <c r="E2720" s="5">
        <v>44784</v>
      </c>
      <c r="F2720" t="s">
        <v>753</v>
      </c>
      <c r="G2720" t="s">
        <v>13286</v>
      </c>
      <c r="H2720" t="s">
        <v>2882</v>
      </c>
      <c r="J2720" t="s">
        <v>756</v>
      </c>
      <c r="K2720" t="s">
        <v>756</v>
      </c>
      <c r="L2720" t="s">
        <v>757</v>
      </c>
      <c r="M2720" t="s">
        <v>757</v>
      </c>
      <c r="N2720" t="s">
        <v>756</v>
      </c>
      <c r="O2720" t="s">
        <v>756</v>
      </c>
      <c r="P2720" t="s">
        <v>765</v>
      </c>
      <c r="Q2720" t="s">
        <v>13287</v>
      </c>
      <c r="R2720" t="s">
        <v>759</v>
      </c>
      <c r="S2720" t="s">
        <v>756</v>
      </c>
      <c r="T2720" t="s">
        <v>756</v>
      </c>
      <c r="U2720" t="s">
        <v>756</v>
      </c>
      <c r="V2720" t="s">
        <v>756</v>
      </c>
      <c r="W2720" t="s">
        <v>756</v>
      </c>
      <c r="X2720" t="s">
        <v>7623</v>
      </c>
      <c r="Y2720" t="str">
        <f t="shared" si="588"/>
        <v>agosto</v>
      </c>
      <c r="Z2720">
        <f>YEAR(BD_PONDERACIONES[[#This Row],[Fecha Ejecución del Ticket]])</f>
        <v>2022</v>
      </c>
      <c r="AA2720" t="str">
        <f t="shared" si="590"/>
        <v>septiembre</v>
      </c>
      <c r="AB2720">
        <f>YEAR(BD_PONDERACIONES[[#This Row],[Fecha de Inspección]])</f>
        <v>2022</v>
      </c>
      <c r="AC2720">
        <f t="shared" si="591"/>
        <v>0.5</v>
      </c>
      <c r="AD2720">
        <f t="shared" si="592"/>
        <v>0.5</v>
      </c>
      <c r="AE2720">
        <f t="shared" si="593"/>
        <v>0.5</v>
      </c>
      <c r="AF2720">
        <f t="shared" si="594"/>
        <v>0.5</v>
      </c>
      <c r="AG2720">
        <f t="shared" si="595"/>
        <v>0.5</v>
      </c>
      <c r="AH2720">
        <f t="shared" si="596"/>
        <v>0.5</v>
      </c>
      <c r="AI2720">
        <f t="shared" si="597"/>
        <v>0.25</v>
      </c>
      <c r="AJ2720">
        <f t="shared" si="598"/>
        <v>0.25</v>
      </c>
      <c r="AK2720">
        <f t="shared" si="599"/>
        <v>0.5</v>
      </c>
      <c r="AL2720">
        <f t="shared" si="600"/>
        <v>0.5</v>
      </c>
      <c r="AM2720">
        <f t="shared" si="601"/>
        <v>0.5</v>
      </c>
      <c r="AN2720" s="6">
        <f t="shared" si="589"/>
        <v>1</v>
      </c>
      <c r="AO2720" t="str">
        <f>VLOOKUP(BD_PONDERACIONES[[#This Row],[Comuna]],Tabla3[#All],2,0)</f>
        <v>Cordillera</v>
      </c>
    </row>
    <row r="2721" spans="1:41" x14ac:dyDescent="0.35">
      <c r="A2721" t="s">
        <v>13288</v>
      </c>
      <c r="B2721" t="s">
        <v>13289</v>
      </c>
      <c r="C2721" t="s">
        <v>13290</v>
      </c>
      <c r="D2721" s="5">
        <v>44833</v>
      </c>
      <c r="E2721" s="5">
        <v>44781</v>
      </c>
      <c r="F2721" t="s">
        <v>753</v>
      </c>
      <c r="G2721" t="s">
        <v>13291</v>
      </c>
      <c r="H2721" t="s">
        <v>2882</v>
      </c>
      <c r="J2721" t="s">
        <v>756</v>
      </c>
      <c r="K2721" t="s">
        <v>756</v>
      </c>
      <c r="L2721" t="s">
        <v>757</v>
      </c>
      <c r="M2721" t="s">
        <v>757</v>
      </c>
      <c r="N2721" t="s">
        <v>756</v>
      </c>
      <c r="O2721" t="s">
        <v>756</v>
      </c>
      <c r="P2721" t="s">
        <v>758</v>
      </c>
      <c r="Q2721" t="s">
        <v>759</v>
      </c>
      <c r="R2721" t="s">
        <v>759</v>
      </c>
      <c r="S2721" t="s">
        <v>757</v>
      </c>
      <c r="T2721" t="s">
        <v>757</v>
      </c>
      <c r="U2721" t="s">
        <v>757</v>
      </c>
      <c r="V2721" t="s">
        <v>756</v>
      </c>
      <c r="W2721" t="s">
        <v>756</v>
      </c>
      <c r="X2721" t="s">
        <v>885</v>
      </c>
      <c r="Y2721" t="str">
        <f t="shared" si="588"/>
        <v>agosto</v>
      </c>
      <c r="Z2721">
        <f>YEAR(BD_PONDERACIONES[[#This Row],[Fecha Ejecución del Ticket]])</f>
        <v>2022</v>
      </c>
      <c r="AA2721" t="str">
        <f t="shared" si="590"/>
        <v>septiembre</v>
      </c>
      <c r="AB2721">
        <f>YEAR(BD_PONDERACIONES[[#This Row],[Fecha de Inspección]])</f>
        <v>2022</v>
      </c>
      <c r="AC2721">
        <f t="shared" si="591"/>
        <v>0.5</v>
      </c>
      <c r="AD2721">
        <f t="shared" si="592"/>
        <v>0.5</v>
      </c>
      <c r="AE2721">
        <f t="shared" si="593"/>
        <v>0.5</v>
      </c>
      <c r="AF2721">
        <f t="shared" si="594"/>
        <v>0.5</v>
      </c>
      <c r="AG2721">
        <f t="shared" si="595"/>
        <v>0.5</v>
      </c>
      <c r="AH2721">
        <f t="shared" si="596"/>
        <v>0.5</v>
      </c>
      <c r="AI2721">
        <f t="shared" si="597"/>
        <v>0.25</v>
      </c>
      <c r="AJ2721">
        <f t="shared" si="598"/>
        <v>0.25</v>
      </c>
      <c r="AK2721">
        <f t="shared" si="599"/>
        <v>0.5</v>
      </c>
      <c r="AL2721">
        <f t="shared" si="600"/>
        <v>0.5</v>
      </c>
      <c r="AM2721">
        <f t="shared" si="601"/>
        <v>0.5</v>
      </c>
      <c r="AN2721" s="6">
        <f t="shared" si="589"/>
        <v>1</v>
      </c>
      <c r="AO2721" t="str">
        <f>VLOOKUP(BD_PONDERACIONES[[#This Row],[Comuna]],Tabla3[#All],2,0)</f>
        <v>Cordillera</v>
      </c>
    </row>
    <row r="2722" spans="1:41" x14ac:dyDescent="0.35">
      <c r="A2722" t="s">
        <v>13292</v>
      </c>
      <c r="B2722" t="s">
        <v>13293</v>
      </c>
      <c r="C2722" t="s">
        <v>13294</v>
      </c>
      <c r="D2722" s="5">
        <v>44833</v>
      </c>
      <c r="E2722" s="5">
        <v>44781</v>
      </c>
      <c r="F2722" t="s">
        <v>753</v>
      </c>
      <c r="G2722" t="s">
        <v>13295</v>
      </c>
      <c r="H2722" t="s">
        <v>2882</v>
      </c>
      <c r="J2722" t="s">
        <v>756</v>
      </c>
      <c r="K2722" t="s">
        <v>756</v>
      </c>
      <c r="L2722" t="s">
        <v>757</v>
      </c>
      <c r="M2722" t="s">
        <v>757</v>
      </c>
      <c r="N2722" t="s">
        <v>756</v>
      </c>
      <c r="O2722" t="s">
        <v>756</v>
      </c>
      <c r="P2722" t="s">
        <v>758</v>
      </c>
      <c r="Q2722" t="s">
        <v>759</v>
      </c>
      <c r="R2722" t="s">
        <v>759</v>
      </c>
      <c r="S2722" t="s">
        <v>757</v>
      </c>
      <c r="T2722" t="s">
        <v>757</v>
      </c>
      <c r="U2722" t="s">
        <v>757</v>
      </c>
      <c r="V2722" t="s">
        <v>756</v>
      </c>
      <c r="W2722" t="s">
        <v>756</v>
      </c>
      <c r="X2722" t="s">
        <v>885</v>
      </c>
      <c r="Y2722" t="str">
        <f t="shared" si="588"/>
        <v>agosto</v>
      </c>
      <c r="Z2722">
        <f>YEAR(BD_PONDERACIONES[[#This Row],[Fecha Ejecución del Ticket]])</f>
        <v>2022</v>
      </c>
      <c r="AA2722" t="str">
        <f t="shared" si="590"/>
        <v>septiembre</v>
      </c>
      <c r="AB2722">
        <f>YEAR(BD_PONDERACIONES[[#This Row],[Fecha de Inspección]])</f>
        <v>2022</v>
      </c>
      <c r="AC2722">
        <f t="shared" si="591"/>
        <v>0.5</v>
      </c>
      <c r="AD2722">
        <f t="shared" si="592"/>
        <v>0.5</v>
      </c>
      <c r="AE2722">
        <f t="shared" si="593"/>
        <v>0.5</v>
      </c>
      <c r="AF2722">
        <f t="shared" si="594"/>
        <v>0.5</v>
      </c>
      <c r="AG2722">
        <f t="shared" si="595"/>
        <v>0.5</v>
      </c>
      <c r="AH2722">
        <f t="shared" si="596"/>
        <v>0.5</v>
      </c>
      <c r="AI2722">
        <f t="shared" si="597"/>
        <v>0.25</v>
      </c>
      <c r="AJ2722">
        <f t="shared" si="598"/>
        <v>0.25</v>
      </c>
      <c r="AK2722">
        <f t="shared" si="599"/>
        <v>0.5</v>
      </c>
      <c r="AL2722">
        <f t="shared" si="600"/>
        <v>0.5</v>
      </c>
      <c r="AM2722">
        <f t="shared" si="601"/>
        <v>0.5</v>
      </c>
      <c r="AN2722" s="6">
        <f t="shared" si="589"/>
        <v>1</v>
      </c>
      <c r="AO2722" t="str">
        <f>VLOOKUP(BD_PONDERACIONES[[#This Row],[Comuna]],Tabla3[#All],2,0)</f>
        <v>Cordillera</v>
      </c>
    </row>
    <row r="2723" spans="1:41" x14ac:dyDescent="0.35">
      <c r="A2723" t="s">
        <v>13296</v>
      </c>
      <c r="B2723" t="s">
        <v>13297</v>
      </c>
      <c r="C2723" t="s">
        <v>13298</v>
      </c>
      <c r="D2723" s="5">
        <v>44833</v>
      </c>
      <c r="E2723" s="5">
        <v>44780</v>
      </c>
      <c r="F2723" t="s">
        <v>753</v>
      </c>
      <c r="G2723" t="s">
        <v>13299</v>
      </c>
      <c r="H2723" t="s">
        <v>2882</v>
      </c>
      <c r="J2723" t="s">
        <v>756</v>
      </c>
      <c r="K2723" t="s">
        <v>756</v>
      </c>
      <c r="L2723" t="s">
        <v>757</v>
      </c>
      <c r="M2723" t="s">
        <v>757</v>
      </c>
      <c r="N2723" t="s">
        <v>756</v>
      </c>
      <c r="O2723" t="s">
        <v>756</v>
      </c>
      <c r="P2723" t="s">
        <v>765</v>
      </c>
      <c r="Q2723" t="s">
        <v>759</v>
      </c>
      <c r="R2723" t="s">
        <v>759</v>
      </c>
      <c r="S2723" t="s">
        <v>756</v>
      </c>
      <c r="T2723" t="s">
        <v>756</v>
      </c>
      <c r="U2723" t="s">
        <v>756</v>
      </c>
      <c r="V2723" t="s">
        <v>756</v>
      </c>
      <c r="W2723" t="s">
        <v>773</v>
      </c>
      <c r="X2723" t="s">
        <v>13300</v>
      </c>
      <c r="Y2723" t="str">
        <f t="shared" si="588"/>
        <v>agosto</v>
      </c>
      <c r="Z2723">
        <f>YEAR(BD_PONDERACIONES[[#This Row],[Fecha Ejecución del Ticket]])</f>
        <v>2022</v>
      </c>
      <c r="AA2723" t="str">
        <f t="shared" si="590"/>
        <v>septiembre</v>
      </c>
      <c r="AB2723">
        <f>YEAR(BD_PONDERACIONES[[#This Row],[Fecha de Inspección]])</f>
        <v>2022</v>
      </c>
      <c r="AC2723">
        <f t="shared" si="591"/>
        <v>0.5</v>
      </c>
      <c r="AD2723">
        <f t="shared" si="592"/>
        <v>0.5</v>
      </c>
      <c r="AE2723">
        <f t="shared" si="593"/>
        <v>0.5</v>
      </c>
      <c r="AF2723">
        <f t="shared" si="594"/>
        <v>0.5</v>
      </c>
      <c r="AG2723">
        <f t="shared" si="595"/>
        <v>0.5</v>
      </c>
      <c r="AH2723">
        <f t="shared" si="596"/>
        <v>0.5</v>
      </c>
      <c r="AI2723">
        <f t="shared" si="597"/>
        <v>0.25</v>
      </c>
      <c r="AJ2723">
        <f t="shared" si="598"/>
        <v>0.25</v>
      </c>
      <c r="AK2723">
        <f t="shared" si="599"/>
        <v>0.5</v>
      </c>
      <c r="AL2723">
        <f t="shared" si="600"/>
        <v>0.5</v>
      </c>
      <c r="AM2723">
        <f t="shared" si="601"/>
        <v>0</v>
      </c>
      <c r="AN2723" s="6">
        <f t="shared" si="589"/>
        <v>0.9</v>
      </c>
      <c r="AO2723" t="str">
        <f>VLOOKUP(BD_PONDERACIONES[[#This Row],[Comuna]],Tabla3[#All],2,0)</f>
        <v>Cordillera</v>
      </c>
    </row>
    <row r="2724" spans="1:41" x14ac:dyDescent="0.35">
      <c r="A2724" t="s">
        <v>13301</v>
      </c>
      <c r="B2724" t="s">
        <v>13302</v>
      </c>
      <c r="C2724" t="s">
        <v>13303</v>
      </c>
      <c r="D2724" s="5">
        <v>44833</v>
      </c>
      <c r="E2724" s="5">
        <v>44780</v>
      </c>
      <c r="F2724" t="s">
        <v>753</v>
      </c>
      <c r="G2724" t="s">
        <v>13304</v>
      </c>
      <c r="H2724" t="s">
        <v>2882</v>
      </c>
      <c r="J2724" t="s">
        <v>756</v>
      </c>
      <c r="K2724" t="s">
        <v>756</v>
      </c>
      <c r="L2724" t="s">
        <v>757</v>
      </c>
      <c r="M2724" t="s">
        <v>757</v>
      </c>
      <c r="N2724" t="s">
        <v>756</v>
      </c>
      <c r="O2724" t="s">
        <v>756</v>
      </c>
      <c r="P2724" t="s">
        <v>759</v>
      </c>
      <c r="Q2724" t="s">
        <v>13305</v>
      </c>
      <c r="R2724" t="s">
        <v>13306</v>
      </c>
      <c r="S2724" t="s">
        <v>756</v>
      </c>
      <c r="T2724" t="s">
        <v>756</v>
      </c>
      <c r="U2724" t="s">
        <v>756</v>
      </c>
      <c r="V2724" t="s">
        <v>756</v>
      </c>
      <c r="W2724" t="s">
        <v>756</v>
      </c>
      <c r="X2724" t="s">
        <v>994</v>
      </c>
      <c r="Y2724" t="str">
        <f t="shared" si="588"/>
        <v>agosto</v>
      </c>
      <c r="Z2724">
        <f>YEAR(BD_PONDERACIONES[[#This Row],[Fecha Ejecución del Ticket]])</f>
        <v>2022</v>
      </c>
      <c r="AA2724" t="str">
        <f t="shared" si="590"/>
        <v>septiembre</v>
      </c>
      <c r="AB2724">
        <f>YEAR(BD_PONDERACIONES[[#This Row],[Fecha de Inspección]])</f>
        <v>2022</v>
      </c>
      <c r="AC2724">
        <f t="shared" si="591"/>
        <v>0.5</v>
      </c>
      <c r="AD2724">
        <f t="shared" si="592"/>
        <v>0.5</v>
      </c>
      <c r="AE2724">
        <f t="shared" si="593"/>
        <v>0.5</v>
      </c>
      <c r="AF2724">
        <f t="shared" si="594"/>
        <v>0.5</v>
      </c>
      <c r="AG2724">
        <f t="shared" si="595"/>
        <v>0.5</v>
      </c>
      <c r="AH2724">
        <f t="shared" si="596"/>
        <v>0.5</v>
      </c>
      <c r="AI2724">
        <f t="shared" si="597"/>
        <v>0.25</v>
      </c>
      <c r="AJ2724">
        <f t="shared" si="598"/>
        <v>0.25</v>
      </c>
      <c r="AK2724">
        <f t="shared" si="599"/>
        <v>0.5</v>
      </c>
      <c r="AL2724">
        <f t="shared" si="600"/>
        <v>0.5</v>
      </c>
      <c r="AM2724">
        <f t="shared" si="601"/>
        <v>0.5</v>
      </c>
      <c r="AN2724" s="6">
        <f t="shared" si="589"/>
        <v>1</v>
      </c>
      <c r="AO2724" t="str">
        <f>VLOOKUP(BD_PONDERACIONES[[#This Row],[Comuna]],Tabla3[#All],2,0)</f>
        <v>Cordillera</v>
      </c>
    </row>
    <row r="2725" spans="1:41" x14ac:dyDescent="0.35">
      <c r="A2725" t="s">
        <v>13307</v>
      </c>
      <c r="B2725" t="s">
        <v>13308</v>
      </c>
      <c r="C2725" t="s">
        <v>13309</v>
      </c>
      <c r="D2725" s="5">
        <v>44833</v>
      </c>
      <c r="E2725" s="5">
        <v>44780</v>
      </c>
      <c r="F2725" t="s">
        <v>753</v>
      </c>
      <c r="G2725" t="s">
        <v>13310</v>
      </c>
      <c r="H2725" t="s">
        <v>2882</v>
      </c>
      <c r="J2725" t="s">
        <v>756</v>
      </c>
      <c r="K2725" t="s">
        <v>756</v>
      </c>
      <c r="L2725" t="s">
        <v>757</v>
      </c>
      <c r="M2725" t="s">
        <v>757</v>
      </c>
      <c r="N2725" t="s">
        <v>757</v>
      </c>
      <c r="O2725" t="s">
        <v>757</v>
      </c>
      <c r="P2725" t="s">
        <v>758</v>
      </c>
      <c r="Q2725" t="s">
        <v>759</v>
      </c>
      <c r="R2725" t="s">
        <v>759</v>
      </c>
      <c r="S2725" t="s">
        <v>757</v>
      </c>
      <c r="T2725" t="s">
        <v>757</v>
      </c>
      <c r="U2725" t="s">
        <v>757</v>
      </c>
      <c r="V2725" t="s">
        <v>756</v>
      </c>
      <c r="W2725" t="s">
        <v>768</v>
      </c>
      <c r="X2725" t="s">
        <v>13311</v>
      </c>
      <c r="Y2725" t="str">
        <f t="shared" si="588"/>
        <v>agosto</v>
      </c>
      <c r="Z2725">
        <f>YEAR(BD_PONDERACIONES[[#This Row],[Fecha Ejecución del Ticket]])</f>
        <v>2022</v>
      </c>
      <c r="AA2725" t="str">
        <f t="shared" si="590"/>
        <v>septiembre</v>
      </c>
      <c r="AB2725">
        <f>YEAR(BD_PONDERACIONES[[#This Row],[Fecha de Inspección]])</f>
        <v>2022</v>
      </c>
      <c r="AC2725">
        <f t="shared" si="591"/>
        <v>0.5</v>
      </c>
      <c r="AD2725">
        <f t="shared" si="592"/>
        <v>0.5</v>
      </c>
      <c r="AE2725">
        <f t="shared" si="593"/>
        <v>0.5</v>
      </c>
      <c r="AF2725">
        <f t="shared" si="594"/>
        <v>0.5</v>
      </c>
      <c r="AG2725">
        <f t="shared" si="595"/>
        <v>0.5</v>
      </c>
      <c r="AH2725">
        <f t="shared" si="596"/>
        <v>0.5</v>
      </c>
      <c r="AI2725">
        <f t="shared" si="597"/>
        <v>0.25</v>
      </c>
      <c r="AJ2725">
        <f t="shared" si="598"/>
        <v>0.25</v>
      </c>
      <c r="AK2725">
        <f t="shared" si="599"/>
        <v>0.5</v>
      </c>
      <c r="AL2725">
        <f t="shared" si="600"/>
        <v>0.5</v>
      </c>
      <c r="AM2725">
        <f t="shared" si="601"/>
        <v>0.17499999999999999</v>
      </c>
      <c r="AN2725" s="6">
        <f t="shared" si="589"/>
        <v>0.93500000000000005</v>
      </c>
      <c r="AO2725" t="str">
        <f>VLOOKUP(BD_PONDERACIONES[[#This Row],[Comuna]],Tabla3[#All],2,0)</f>
        <v>Cordillera</v>
      </c>
    </row>
    <row r="2726" spans="1:41" x14ac:dyDescent="0.35">
      <c r="A2726" t="s">
        <v>13312</v>
      </c>
      <c r="B2726" t="s">
        <v>13313</v>
      </c>
      <c r="C2726" t="s">
        <v>13314</v>
      </c>
      <c r="D2726" s="5">
        <v>44833</v>
      </c>
      <c r="E2726" s="5">
        <v>44782</v>
      </c>
      <c r="F2726" t="s">
        <v>753</v>
      </c>
      <c r="G2726" t="s">
        <v>13315</v>
      </c>
      <c r="H2726" t="s">
        <v>2882</v>
      </c>
      <c r="J2726" t="s">
        <v>756</v>
      </c>
      <c r="K2726" t="s">
        <v>756</v>
      </c>
      <c r="L2726" t="s">
        <v>757</v>
      </c>
      <c r="M2726" t="s">
        <v>757</v>
      </c>
      <c r="N2726" t="s">
        <v>756</v>
      </c>
      <c r="O2726" t="s">
        <v>756</v>
      </c>
      <c r="P2726" t="s">
        <v>758</v>
      </c>
      <c r="Q2726" t="s">
        <v>759</v>
      </c>
      <c r="R2726" t="s">
        <v>759</v>
      </c>
      <c r="S2726" t="s">
        <v>757</v>
      </c>
      <c r="T2726" t="s">
        <v>757</v>
      </c>
      <c r="U2726" t="s">
        <v>757</v>
      </c>
      <c r="V2726" t="s">
        <v>904</v>
      </c>
      <c r="W2726" t="s">
        <v>756</v>
      </c>
      <c r="X2726" t="s">
        <v>13316</v>
      </c>
      <c r="Y2726" t="str">
        <f t="shared" si="588"/>
        <v>agosto</v>
      </c>
      <c r="Z2726">
        <f>YEAR(BD_PONDERACIONES[[#This Row],[Fecha Ejecución del Ticket]])</f>
        <v>2022</v>
      </c>
      <c r="AA2726" t="str">
        <f t="shared" si="590"/>
        <v>septiembre</v>
      </c>
      <c r="AB2726">
        <f>YEAR(BD_PONDERACIONES[[#This Row],[Fecha de Inspección]])</f>
        <v>2022</v>
      </c>
      <c r="AC2726">
        <f t="shared" si="591"/>
        <v>0.5</v>
      </c>
      <c r="AD2726">
        <f t="shared" si="592"/>
        <v>0.5</v>
      </c>
      <c r="AE2726">
        <f t="shared" si="593"/>
        <v>0.5</v>
      </c>
      <c r="AF2726">
        <f t="shared" si="594"/>
        <v>0.5</v>
      </c>
      <c r="AG2726">
        <f t="shared" si="595"/>
        <v>0.5</v>
      </c>
      <c r="AH2726">
        <f t="shared" si="596"/>
        <v>0.5</v>
      </c>
      <c r="AI2726">
        <f t="shared" si="597"/>
        <v>0.25</v>
      </c>
      <c r="AJ2726">
        <f t="shared" si="598"/>
        <v>0.25</v>
      </c>
      <c r="AK2726">
        <f t="shared" si="599"/>
        <v>0.5</v>
      </c>
      <c r="AL2726">
        <f t="shared" si="600"/>
        <v>0.32500000000000001</v>
      </c>
      <c r="AM2726">
        <f t="shared" si="601"/>
        <v>0.5</v>
      </c>
      <c r="AN2726" s="6">
        <f t="shared" si="589"/>
        <v>0.96500000000000008</v>
      </c>
      <c r="AO2726" t="str">
        <f>VLOOKUP(BD_PONDERACIONES[[#This Row],[Comuna]],Tabla3[#All],2,0)</f>
        <v>Cordillera</v>
      </c>
    </row>
    <row r="2727" spans="1:41" x14ac:dyDescent="0.35">
      <c r="A2727" t="s">
        <v>13317</v>
      </c>
      <c r="B2727" t="s">
        <v>13318</v>
      </c>
      <c r="C2727" t="s">
        <v>13319</v>
      </c>
      <c r="D2727" s="5">
        <v>44833</v>
      </c>
      <c r="E2727" s="5">
        <v>44795</v>
      </c>
      <c r="F2727" t="s">
        <v>763</v>
      </c>
      <c r="G2727" t="s">
        <v>13320</v>
      </c>
      <c r="H2727" t="s">
        <v>2882</v>
      </c>
      <c r="J2727" t="s">
        <v>756</v>
      </c>
      <c r="K2727" t="s">
        <v>756</v>
      </c>
      <c r="L2727" t="s">
        <v>757</v>
      </c>
      <c r="M2727" t="s">
        <v>757</v>
      </c>
      <c r="N2727" t="s">
        <v>756</v>
      </c>
      <c r="O2727" t="s">
        <v>756</v>
      </c>
      <c r="P2727" t="s">
        <v>758</v>
      </c>
      <c r="Q2727" t="s">
        <v>759</v>
      </c>
      <c r="R2727" t="s">
        <v>759</v>
      </c>
      <c r="S2727" t="s">
        <v>757</v>
      </c>
      <c r="T2727" t="s">
        <v>757</v>
      </c>
      <c r="U2727" t="s">
        <v>757</v>
      </c>
      <c r="V2727" t="s">
        <v>756</v>
      </c>
      <c r="W2727" t="s">
        <v>768</v>
      </c>
      <c r="X2727" t="s">
        <v>13321</v>
      </c>
      <c r="Y2727" t="str">
        <f t="shared" si="588"/>
        <v>agosto</v>
      </c>
      <c r="Z2727">
        <f>YEAR(BD_PONDERACIONES[[#This Row],[Fecha Ejecución del Ticket]])</f>
        <v>2022</v>
      </c>
      <c r="AA2727" t="str">
        <f t="shared" si="590"/>
        <v>septiembre</v>
      </c>
      <c r="AB2727">
        <f>YEAR(BD_PONDERACIONES[[#This Row],[Fecha de Inspección]])</f>
        <v>2022</v>
      </c>
      <c r="AC2727">
        <f t="shared" si="591"/>
        <v>0.5</v>
      </c>
      <c r="AD2727">
        <f t="shared" si="592"/>
        <v>0.5</v>
      </c>
      <c r="AE2727">
        <f t="shared" si="593"/>
        <v>0.5</v>
      </c>
      <c r="AF2727">
        <f t="shared" si="594"/>
        <v>0.5</v>
      </c>
      <c r="AG2727">
        <f t="shared" si="595"/>
        <v>0.5</v>
      </c>
      <c r="AH2727">
        <f t="shared" si="596"/>
        <v>0.5</v>
      </c>
      <c r="AI2727">
        <f t="shared" si="597"/>
        <v>0.25</v>
      </c>
      <c r="AJ2727">
        <f t="shared" si="598"/>
        <v>0.25</v>
      </c>
      <c r="AK2727">
        <f t="shared" si="599"/>
        <v>0.5</v>
      </c>
      <c r="AL2727">
        <f t="shared" si="600"/>
        <v>0.5</v>
      </c>
      <c r="AM2727">
        <f t="shared" si="601"/>
        <v>0.17499999999999999</v>
      </c>
      <c r="AN2727" s="6">
        <f t="shared" si="589"/>
        <v>0.93500000000000005</v>
      </c>
      <c r="AO2727" t="str">
        <f>VLOOKUP(BD_PONDERACIONES[[#This Row],[Comuna]],Tabla3[#All],2,0)</f>
        <v>Cordillera</v>
      </c>
    </row>
    <row r="2728" spans="1:41" x14ac:dyDescent="0.35">
      <c r="A2728" t="s">
        <v>13322</v>
      </c>
      <c r="B2728" t="s">
        <v>13323</v>
      </c>
      <c r="C2728" t="s">
        <v>13324</v>
      </c>
      <c r="D2728" s="5">
        <v>44833</v>
      </c>
      <c r="E2728" s="5">
        <v>44782</v>
      </c>
      <c r="F2728" t="s">
        <v>753</v>
      </c>
      <c r="G2728" t="s">
        <v>13325</v>
      </c>
      <c r="H2728" t="s">
        <v>2882</v>
      </c>
      <c r="J2728" t="s">
        <v>756</v>
      </c>
      <c r="K2728" t="s">
        <v>756</v>
      </c>
      <c r="L2728" t="s">
        <v>757</v>
      </c>
      <c r="M2728" t="s">
        <v>757</v>
      </c>
      <c r="N2728" t="s">
        <v>756</v>
      </c>
      <c r="O2728" t="s">
        <v>756</v>
      </c>
      <c r="P2728" t="s">
        <v>758</v>
      </c>
      <c r="Q2728" t="s">
        <v>759</v>
      </c>
      <c r="R2728" t="s">
        <v>759</v>
      </c>
      <c r="S2728" t="s">
        <v>757</v>
      </c>
      <c r="T2728" t="s">
        <v>757</v>
      </c>
      <c r="U2728" t="s">
        <v>757</v>
      </c>
      <c r="V2728" t="s">
        <v>756</v>
      </c>
      <c r="W2728" t="s">
        <v>768</v>
      </c>
      <c r="X2728" t="s">
        <v>13326</v>
      </c>
      <c r="Y2728" t="str">
        <f t="shared" si="588"/>
        <v>agosto</v>
      </c>
      <c r="Z2728">
        <f>YEAR(BD_PONDERACIONES[[#This Row],[Fecha Ejecución del Ticket]])</f>
        <v>2022</v>
      </c>
      <c r="AA2728" t="str">
        <f t="shared" si="590"/>
        <v>septiembre</v>
      </c>
      <c r="AB2728">
        <f>YEAR(BD_PONDERACIONES[[#This Row],[Fecha de Inspección]])</f>
        <v>2022</v>
      </c>
      <c r="AC2728">
        <f t="shared" si="591"/>
        <v>0.5</v>
      </c>
      <c r="AD2728">
        <f t="shared" si="592"/>
        <v>0.5</v>
      </c>
      <c r="AE2728">
        <f t="shared" si="593"/>
        <v>0.5</v>
      </c>
      <c r="AF2728">
        <f t="shared" si="594"/>
        <v>0.5</v>
      </c>
      <c r="AG2728">
        <f t="shared" si="595"/>
        <v>0.5</v>
      </c>
      <c r="AH2728">
        <f t="shared" si="596"/>
        <v>0.5</v>
      </c>
      <c r="AI2728">
        <f t="shared" si="597"/>
        <v>0.25</v>
      </c>
      <c r="AJ2728">
        <f t="shared" si="598"/>
        <v>0.25</v>
      </c>
      <c r="AK2728">
        <f t="shared" si="599"/>
        <v>0.5</v>
      </c>
      <c r="AL2728">
        <f t="shared" si="600"/>
        <v>0.5</v>
      </c>
      <c r="AM2728">
        <f t="shared" si="601"/>
        <v>0.17499999999999999</v>
      </c>
      <c r="AN2728" s="6">
        <f t="shared" si="589"/>
        <v>0.93500000000000005</v>
      </c>
      <c r="AO2728" t="str">
        <f>VLOOKUP(BD_PONDERACIONES[[#This Row],[Comuna]],Tabla3[#All],2,0)</f>
        <v>Cordillera</v>
      </c>
    </row>
    <row r="2729" spans="1:41" x14ac:dyDescent="0.35">
      <c r="A2729" t="s">
        <v>13327</v>
      </c>
      <c r="B2729" t="s">
        <v>13328</v>
      </c>
      <c r="C2729" t="s">
        <v>13329</v>
      </c>
      <c r="D2729" s="5">
        <v>44833</v>
      </c>
      <c r="E2729" s="5">
        <v>44774</v>
      </c>
      <c r="F2729" t="s">
        <v>753</v>
      </c>
      <c r="G2729" t="s">
        <v>13330</v>
      </c>
      <c r="H2729" t="s">
        <v>2882</v>
      </c>
      <c r="J2729" t="s">
        <v>756</v>
      </c>
      <c r="K2729" t="s">
        <v>756</v>
      </c>
      <c r="L2729" t="s">
        <v>757</v>
      </c>
      <c r="M2729" t="s">
        <v>757</v>
      </c>
      <c r="N2729" t="s">
        <v>756</v>
      </c>
      <c r="O2729" t="s">
        <v>756</v>
      </c>
      <c r="P2729" t="s">
        <v>758</v>
      </c>
      <c r="Q2729" t="s">
        <v>759</v>
      </c>
      <c r="R2729" t="s">
        <v>759</v>
      </c>
      <c r="S2729" t="s">
        <v>757</v>
      </c>
      <c r="T2729" t="s">
        <v>757</v>
      </c>
      <c r="U2729" t="s">
        <v>757</v>
      </c>
      <c r="V2729" t="s">
        <v>756</v>
      </c>
      <c r="W2729" t="s">
        <v>768</v>
      </c>
      <c r="X2729" t="s">
        <v>6436</v>
      </c>
      <c r="Y2729" t="str">
        <f t="shared" ref="Y2729:Y2792" si="602">TEXT(E2729,"MMMM")</f>
        <v>agosto</v>
      </c>
      <c r="Z2729">
        <f>YEAR(BD_PONDERACIONES[[#This Row],[Fecha Ejecución del Ticket]])</f>
        <v>2022</v>
      </c>
      <c r="AA2729" t="str">
        <f t="shared" si="590"/>
        <v>septiembre</v>
      </c>
      <c r="AB2729">
        <f>YEAR(BD_PONDERACIONES[[#This Row],[Fecha de Inspección]])</f>
        <v>2022</v>
      </c>
      <c r="AC2729">
        <f t="shared" si="591"/>
        <v>0.5</v>
      </c>
      <c r="AD2729">
        <f t="shared" si="592"/>
        <v>0.5</v>
      </c>
      <c r="AE2729">
        <f t="shared" si="593"/>
        <v>0.5</v>
      </c>
      <c r="AF2729">
        <f t="shared" si="594"/>
        <v>0.5</v>
      </c>
      <c r="AG2729">
        <f t="shared" si="595"/>
        <v>0.5</v>
      </c>
      <c r="AH2729">
        <f t="shared" si="596"/>
        <v>0.5</v>
      </c>
      <c r="AI2729">
        <f t="shared" si="597"/>
        <v>0.25</v>
      </c>
      <c r="AJ2729">
        <f t="shared" si="598"/>
        <v>0.25</v>
      </c>
      <c r="AK2729">
        <f t="shared" si="599"/>
        <v>0.5</v>
      </c>
      <c r="AL2729">
        <f t="shared" si="600"/>
        <v>0.5</v>
      </c>
      <c r="AM2729">
        <f t="shared" si="601"/>
        <v>0.17499999999999999</v>
      </c>
      <c r="AN2729" s="6">
        <f t="shared" ref="AN2729:AN2792" si="603">((AC2729+AD2729)*0.2)+((AE2729+AF2729)*0.3)+((AG2729+AH2729)*0.15)+((AI2729+AJ2729+AK2729)*0.15)+((AL2729+AM2729)*0.2)</f>
        <v>0.93500000000000005</v>
      </c>
      <c r="AO2729" t="str">
        <f>VLOOKUP(BD_PONDERACIONES[[#This Row],[Comuna]],Tabla3[#All],2,0)</f>
        <v>Cordillera</v>
      </c>
    </row>
    <row r="2730" spans="1:41" x14ac:dyDescent="0.35">
      <c r="A2730" t="s">
        <v>13331</v>
      </c>
      <c r="B2730" t="s">
        <v>13332</v>
      </c>
      <c r="C2730" t="s">
        <v>13333</v>
      </c>
      <c r="D2730" s="5">
        <v>44833</v>
      </c>
      <c r="E2730" s="5">
        <v>44792</v>
      </c>
      <c r="F2730" t="s">
        <v>763</v>
      </c>
      <c r="G2730" t="s">
        <v>13334</v>
      </c>
      <c r="H2730" t="s">
        <v>2882</v>
      </c>
      <c r="J2730" t="s">
        <v>756</v>
      </c>
      <c r="K2730" t="s">
        <v>756</v>
      </c>
      <c r="L2730" t="s">
        <v>757</v>
      </c>
      <c r="M2730" t="s">
        <v>757</v>
      </c>
      <c r="N2730" t="s">
        <v>756</v>
      </c>
      <c r="O2730" t="s">
        <v>756</v>
      </c>
      <c r="P2730" t="s">
        <v>758</v>
      </c>
      <c r="Q2730" t="s">
        <v>759</v>
      </c>
      <c r="R2730" t="s">
        <v>759</v>
      </c>
      <c r="S2730" t="s">
        <v>757</v>
      </c>
      <c r="T2730" t="s">
        <v>757</v>
      </c>
      <c r="U2730" t="s">
        <v>757</v>
      </c>
      <c r="V2730" t="s">
        <v>756</v>
      </c>
      <c r="W2730" t="s">
        <v>768</v>
      </c>
      <c r="X2730" t="s">
        <v>11923</v>
      </c>
      <c r="Y2730" t="str">
        <f t="shared" si="602"/>
        <v>agosto</v>
      </c>
      <c r="Z2730">
        <f>YEAR(BD_PONDERACIONES[[#This Row],[Fecha Ejecución del Ticket]])</f>
        <v>2022</v>
      </c>
      <c r="AA2730" t="str">
        <f t="shared" si="590"/>
        <v>septiembre</v>
      </c>
      <c r="AB2730">
        <f>YEAR(BD_PONDERACIONES[[#This Row],[Fecha de Inspección]])</f>
        <v>2022</v>
      </c>
      <c r="AC2730">
        <f t="shared" si="591"/>
        <v>0.5</v>
      </c>
      <c r="AD2730">
        <f t="shared" si="592"/>
        <v>0.5</v>
      </c>
      <c r="AE2730">
        <f t="shared" si="593"/>
        <v>0.5</v>
      </c>
      <c r="AF2730">
        <f t="shared" si="594"/>
        <v>0.5</v>
      </c>
      <c r="AG2730">
        <f t="shared" si="595"/>
        <v>0.5</v>
      </c>
      <c r="AH2730">
        <f t="shared" si="596"/>
        <v>0.5</v>
      </c>
      <c r="AI2730">
        <f t="shared" si="597"/>
        <v>0.25</v>
      </c>
      <c r="AJ2730">
        <f t="shared" si="598"/>
        <v>0.25</v>
      </c>
      <c r="AK2730">
        <f t="shared" si="599"/>
        <v>0.5</v>
      </c>
      <c r="AL2730">
        <f t="shared" si="600"/>
        <v>0.5</v>
      </c>
      <c r="AM2730">
        <f t="shared" si="601"/>
        <v>0.17499999999999999</v>
      </c>
      <c r="AN2730" s="6">
        <f t="shared" si="603"/>
        <v>0.93500000000000005</v>
      </c>
      <c r="AO2730" t="str">
        <f>VLOOKUP(BD_PONDERACIONES[[#This Row],[Comuna]],Tabla3[#All],2,0)</f>
        <v>Cordillera</v>
      </c>
    </row>
    <row r="2731" spans="1:41" x14ac:dyDescent="0.35">
      <c r="A2731" t="s">
        <v>13335</v>
      </c>
      <c r="B2731" t="s">
        <v>13336</v>
      </c>
      <c r="C2731" t="s">
        <v>13337</v>
      </c>
      <c r="D2731" s="5">
        <v>44833</v>
      </c>
      <c r="E2731" s="5">
        <v>44781</v>
      </c>
      <c r="F2731" t="s">
        <v>753</v>
      </c>
      <c r="G2731" t="s">
        <v>13338</v>
      </c>
      <c r="H2731" t="s">
        <v>2882</v>
      </c>
      <c r="J2731" t="s">
        <v>756</v>
      </c>
      <c r="K2731" t="s">
        <v>756</v>
      </c>
      <c r="L2731" t="s">
        <v>757</v>
      </c>
      <c r="M2731" t="s">
        <v>757</v>
      </c>
      <c r="N2731" t="s">
        <v>756</v>
      </c>
      <c r="O2731" t="s">
        <v>756</v>
      </c>
      <c r="P2731" t="s">
        <v>765</v>
      </c>
      <c r="Q2731" t="s">
        <v>759</v>
      </c>
      <c r="R2731" t="s">
        <v>759</v>
      </c>
      <c r="S2731" t="s">
        <v>756</v>
      </c>
      <c r="T2731" t="s">
        <v>756</v>
      </c>
      <c r="U2731" t="s">
        <v>756</v>
      </c>
      <c r="V2731" t="s">
        <v>756</v>
      </c>
      <c r="W2731" t="s">
        <v>756</v>
      </c>
      <c r="X2731" t="s">
        <v>12190</v>
      </c>
      <c r="Y2731" t="str">
        <f t="shared" si="602"/>
        <v>agosto</v>
      </c>
      <c r="Z2731">
        <f>YEAR(BD_PONDERACIONES[[#This Row],[Fecha Ejecución del Ticket]])</f>
        <v>2022</v>
      </c>
      <c r="AA2731" t="str">
        <f t="shared" si="590"/>
        <v>septiembre</v>
      </c>
      <c r="AB2731">
        <f>YEAR(BD_PONDERACIONES[[#This Row],[Fecha de Inspección]])</f>
        <v>2022</v>
      </c>
      <c r="AC2731">
        <f t="shared" si="591"/>
        <v>0.5</v>
      </c>
      <c r="AD2731">
        <f t="shared" si="592"/>
        <v>0.5</v>
      </c>
      <c r="AE2731">
        <f t="shared" si="593"/>
        <v>0.5</v>
      </c>
      <c r="AF2731">
        <f t="shared" si="594"/>
        <v>0.5</v>
      </c>
      <c r="AG2731">
        <f t="shared" si="595"/>
        <v>0.5</v>
      </c>
      <c r="AH2731">
        <f t="shared" si="596"/>
        <v>0.5</v>
      </c>
      <c r="AI2731">
        <f t="shared" si="597"/>
        <v>0.25</v>
      </c>
      <c r="AJ2731">
        <f t="shared" si="598"/>
        <v>0.25</v>
      </c>
      <c r="AK2731">
        <f t="shared" si="599"/>
        <v>0.5</v>
      </c>
      <c r="AL2731">
        <f t="shared" si="600"/>
        <v>0.5</v>
      </c>
      <c r="AM2731">
        <f t="shared" si="601"/>
        <v>0.5</v>
      </c>
      <c r="AN2731" s="6">
        <f t="shared" si="603"/>
        <v>1</v>
      </c>
      <c r="AO2731" t="str">
        <f>VLOOKUP(BD_PONDERACIONES[[#This Row],[Comuna]],Tabla3[#All],2,0)</f>
        <v>Cordillera</v>
      </c>
    </row>
    <row r="2732" spans="1:41" x14ac:dyDescent="0.35">
      <c r="A2732" t="s">
        <v>13339</v>
      </c>
      <c r="B2732" t="s">
        <v>13340</v>
      </c>
      <c r="C2732" t="s">
        <v>13341</v>
      </c>
      <c r="D2732" s="5">
        <v>44833</v>
      </c>
      <c r="E2732" s="5">
        <v>44797</v>
      </c>
      <c r="F2732" t="s">
        <v>763</v>
      </c>
      <c r="G2732" t="s">
        <v>13342</v>
      </c>
      <c r="H2732" t="s">
        <v>2882</v>
      </c>
      <c r="J2732" t="s">
        <v>756</v>
      </c>
      <c r="K2732" t="s">
        <v>756</v>
      </c>
      <c r="L2732" t="s">
        <v>757</v>
      </c>
      <c r="M2732" t="s">
        <v>757</v>
      </c>
      <c r="N2732" t="s">
        <v>756</v>
      </c>
      <c r="O2732" t="s">
        <v>756</v>
      </c>
      <c r="P2732" t="s">
        <v>758</v>
      </c>
      <c r="Q2732" t="s">
        <v>759</v>
      </c>
      <c r="R2732" t="s">
        <v>759</v>
      </c>
      <c r="S2732" t="s">
        <v>757</v>
      </c>
      <c r="T2732" t="s">
        <v>757</v>
      </c>
      <c r="U2732" t="s">
        <v>757</v>
      </c>
      <c r="V2732" t="s">
        <v>756</v>
      </c>
      <c r="W2732" t="s">
        <v>768</v>
      </c>
      <c r="X2732" t="s">
        <v>13343</v>
      </c>
      <c r="Y2732" t="str">
        <f t="shared" si="602"/>
        <v>agosto</v>
      </c>
      <c r="Z2732">
        <f>YEAR(BD_PONDERACIONES[[#This Row],[Fecha Ejecución del Ticket]])</f>
        <v>2022</v>
      </c>
      <c r="AA2732" t="str">
        <f t="shared" si="590"/>
        <v>septiembre</v>
      </c>
      <c r="AB2732">
        <f>YEAR(BD_PONDERACIONES[[#This Row],[Fecha de Inspección]])</f>
        <v>2022</v>
      </c>
      <c r="AC2732">
        <f t="shared" si="591"/>
        <v>0.5</v>
      </c>
      <c r="AD2732">
        <f t="shared" si="592"/>
        <v>0.5</v>
      </c>
      <c r="AE2732">
        <f t="shared" si="593"/>
        <v>0.5</v>
      </c>
      <c r="AF2732">
        <f t="shared" si="594"/>
        <v>0.5</v>
      </c>
      <c r="AG2732">
        <f t="shared" si="595"/>
        <v>0.5</v>
      </c>
      <c r="AH2732">
        <f t="shared" si="596"/>
        <v>0.5</v>
      </c>
      <c r="AI2732">
        <f t="shared" si="597"/>
        <v>0.25</v>
      </c>
      <c r="AJ2732">
        <f t="shared" si="598"/>
        <v>0.25</v>
      </c>
      <c r="AK2732">
        <f t="shared" si="599"/>
        <v>0.5</v>
      </c>
      <c r="AL2732">
        <f t="shared" si="600"/>
        <v>0.5</v>
      </c>
      <c r="AM2732">
        <f t="shared" si="601"/>
        <v>0.17499999999999999</v>
      </c>
      <c r="AN2732" s="6">
        <f t="shared" si="603"/>
        <v>0.93500000000000005</v>
      </c>
      <c r="AO2732" t="str">
        <f>VLOOKUP(BD_PONDERACIONES[[#This Row],[Comuna]],Tabla3[#All],2,0)</f>
        <v>Cordillera</v>
      </c>
    </row>
    <row r="2733" spans="1:41" x14ac:dyDescent="0.35">
      <c r="A2733" t="s">
        <v>13344</v>
      </c>
      <c r="B2733" t="s">
        <v>13345</v>
      </c>
      <c r="C2733" t="s">
        <v>13346</v>
      </c>
      <c r="D2733" s="5">
        <v>44833</v>
      </c>
      <c r="E2733" s="5">
        <v>44778</v>
      </c>
      <c r="F2733" t="s">
        <v>753</v>
      </c>
      <c r="G2733" t="s">
        <v>13347</v>
      </c>
      <c r="H2733" t="s">
        <v>2882</v>
      </c>
      <c r="J2733" t="s">
        <v>756</v>
      </c>
      <c r="K2733" t="s">
        <v>756</v>
      </c>
      <c r="L2733" t="s">
        <v>757</v>
      </c>
      <c r="M2733" t="s">
        <v>757</v>
      </c>
      <c r="N2733" t="s">
        <v>756</v>
      </c>
      <c r="O2733" t="s">
        <v>756</v>
      </c>
      <c r="P2733" t="s">
        <v>758</v>
      </c>
      <c r="Q2733" t="s">
        <v>759</v>
      </c>
      <c r="R2733" t="s">
        <v>759</v>
      </c>
      <c r="S2733" t="s">
        <v>757</v>
      </c>
      <c r="T2733" t="s">
        <v>757</v>
      </c>
      <c r="U2733" t="s">
        <v>757</v>
      </c>
      <c r="V2733" t="s">
        <v>756</v>
      </c>
      <c r="W2733" t="s">
        <v>768</v>
      </c>
      <c r="X2733" t="s">
        <v>13348</v>
      </c>
      <c r="Y2733" t="str">
        <f t="shared" si="602"/>
        <v>agosto</v>
      </c>
      <c r="Z2733">
        <f>YEAR(BD_PONDERACIONES[[#This Row],[Fecha Ejecución del Ticket]])</f>
        <v>2022</v>
      </c>
      <c r="AA2733" t="str">
        <f t="shared" si="590"/>
        <v>septiembre</v>
      </c>
      <c r="AB2733">
        <f>YEAR(BD_PONDERACIONES[[#This Row],[Fecha de Inspección]])</f>
        <v>2022</v>
      </c>
      <c r="AC2733">
        <f t="shared" si="591"/>
        <v>0.5</v>
      </c>
      <c r="AD2733">
        <f t="shared" si="592"/>
        <v>0.5</v>
      </c>
      <c r="AE2733">
        <f t="shared" si="593"/>
        <v>0.5</v>
      </c>
      <c r="AF2733">
        <f t="shared" si="594"/>
        <v>0.5</v>
      </c>
      <c r="AG2733">
        <f t="shared" si="595"/>
        <v>0.5</v>
      </c>
      <c r="AH2733">
        <f t="shared" si="596"/>
        <v>0.5</v>
      </c>
      <c r="AI2733">
        <f t="shared" si="597"/>
        <v>0.25</v>
      </c>
      <c r="AJ2733">
        <f t="shared" si="598"/>
        <v>0.25</v>
      </c>
      <c r="AK2733">
        <f t="shared" si="599"/>
        <v>0.5</v>
      </c>
      <c r="AL2733">
        <f t="shared" si="600"/>
        <v>0.5</v>
      </c>
      <c r="AM2733">
        <f t="shared" si="601"/>
        <v>0.17499999999999999</v>
      </c>
      <c r="AN2733" s="6">
        <f t="shared" si="603"/>
        <v>0.93500000000000005</v>
      </c>
      <c r="AO2733" t="str">
        <f>VLOOKUP(BD_PONDERACIONES[[#This Row],[Comuna]],Tabla3[#All],2,0)</f>
        <v>Cordillera</v>
      </c>
    </row>
    <row r="2734" spans="1:41" x14ac:dyDescent="0.35">
      <c r="A2734" t="s">
        <v>13349</v>
      </c>
      <c r="B2734" t="s">
        <v>13350</v>
      </c>
      <c r="C2734" t="s">
        <v>13351</v>
      </c>
      <c r="D2734" s="5">
        <v>44833</v>
      </c>
      <c r="E2734" s="5">
        <v>44777</v>
      </c>
      <c r="F2734" t="s">
        <v>753</v>
      </c>
      <c r="G2734" t="s">
        <v>13352</v>
      </c>
      <c r="H2734" t="s">
        <v>2882</v>
      </c>
      <c r="J2734" t="s">
        <v>756</v>
      </c>
      <c r="K2734" t="s">
        <v>756</v>
      </c>
      <c r="L2734" t="s">
        <v>757</v>
      </c>
      <c r="M2734" t="s">
        <v>757</v>
      </c>
      <c r="N2734" t="s">
        <v>756</v>
      </c>
      <c r="O2734" t="s">
        <v>756</v>
      </c>
      <c r="P2734" t="s">
        <v>758</v>
      </c>
      <c r="Q2734" t="s">
        <v>759</v>
      </c>
      <c r="R2734" t="s">
        <v>759</v>
      </c>
      <c r="S2734" t="s">
        <v>757</v>
      </c>
      <c r="T2734" t="s">
        <v>757</v>
      </c>
      <c r="U2734" t="s">
        <v>757</v>
      </c>
      <c r="V2734" t="s">
        <v>756</v>
      </c>
      <c r="W2734" t="s">
        <v>768</v>
      </c>
      <c r="X2734" t="s">
        <v>9831</v>
      </c>
      <c r="Y2734" t="str">
        <f t="shared" si="602"/>
        <v>agosto</v>
      </c>
      <c r="Z2734">
        <f>YEAR(BD_PONDERACIONES[[#This Row],[Fecha Ejecución del Ticket]])</f>
        <v>2022</v>
      </c>
      <c r="AA2734" t="str">
        <f t="shared" si="590"/>
        <v>septiembre</v>
      </c>
      <c r="AB2734">
        <f>YEAR(BD_PONDERACIONES[[#This Row],[Fecha de Inspección]])</f>
        <v>2022</v>
      </c>
      <c r="AC2734">
        <f t="shared" si="591"/>
        <v>0.5</v>
      </c>
      <c r="AD2734">
        <f t="shared" si="592"/>
        <v>0.5</v>
      </c>
      <c r="AE2734">
        <f t="shared" si="593"/>
        <v>0.5</v>
      </c>
      <c r="AF2734">
        <f t="shared" si="594"/>
        <v>0.5</v>
      </c>
      <c r="AG2734">
        <f t="shared" si="595"/>
        <v>0.5</v>
      </c>
      <c r="AH2734">
        <f t="shared" si="596"/>
        <v>0.5</v>
      </c>
      <c r="AI2734">
        <f t="shared" si="597"/>
        <v>0.25</v>
      </c>
      <c r="AJ2734">
        <f t="shared" si="598"/>
        <v>0.25</v>
      </c>
      <c r="AK2734">
        <f t="shared" si="599"/>
        <v>0.5</v>
      </c>
      <c r="AL2734">
        <f t="shared" si="600"/>
        <v>0.5</v>
      </c>
      <c r="AM2734">
        <f t="shared" si="601"/>
        <v>0.17499999999999999</v>
      </c>
      <c r="AN2734" s="6">
        <f t="shared" si="603"/>
        <v>0.93500000000000005</v>
      </c>
      <c r="AO2734" t="str">
        <f>VLOOKUP(BD_PONDERACIONES[[#This Row],[Comuna]],Tabla3[#All],2,0)</f>
        <v>Cordillera</v>
      </c>
    </row>
    <row r="2735" spans="1:41" x14ac:dyDescent="0.35">
      <c r="A2735" t="s">
        <v>13353</v>
      </c>
      <c r="B2735" t="s">
        <v>13354</v>
      </c>
      <c r="C2735" t="s">
        <v>13355</v>
      </c>
      <c r="D2735" s="5">
        <v>44833</v>
      </c>
      <c r="E2735" s="5">
        <v>44793</v>
      </c>
      <c r="F2735" t="s">
        <v>763</v>
      </c>
      <c r="G2735" t="s">
        <v>13356</v>
      </c>
      <c r="H2735" t="s">
        <v>2882</v>
      </c>
      <c r="J2735" t="s">
        <v>756</v>
      </c>
      <c r="K2735" t="s">
        <v>756</v>
      </c>
      <c r="L2735" t="s">
        <v>757</v>
      </c>
      <c r="M2735" t="s">
        <v>757</v>
      </c>
      <c r="N2735" t="s">
        <v>756</v>
      </c>
      <c r="O2735" t="s">
        <v>756</v>
      </c>
      <c r="P2735" t="s">
        <v>758</v>
      </c>
      <c r="Q2735" t="s">
        <v>759</v>
      </c>
      <c r="R2735" t="s">
        <v>759</v>
      </c>
      <c r="S2735" t="s">
        <v>757</v>
      </c>
      <c r="T2735" t="s">
        <v>757</v>
      </c>
      <c r="U2735" t="s">
        <v>757</v>
      </c>
      <c r="V2735" t="s">
        <v>756</v>
      </c>
      <c r="W2735" t="s">
        <v>768</v>
      </c>
      <c r="X2735" t="s">
        <v>13357</v>
      </c>
      <c r="Y2735" t="str">
        <f t="shared" si="602"/>
        <v>agosto</v>
      </c>
      <c r="Z2735">
        <f>YEAR(BD_PONDERACIONES[[#This Row],[Fecha Ejecución del Ticket]])</f>
        <v>2022</v>
      </c>
      <c r="AA2735" t="str">
        <f t="shared" si="590"/>
        <v>septiembre</v>
      </c>
      <c r="AB2735">
        <f>YEAR(BD_PONDERACIONES[[#This Row],[Fecha de Inspección]])</f>
        <v>2022</v>
      </c>
      <c r="AC2735">
        <f t="shared" si="591"/>
        <v>0.5</v>
      </c>
      <c r="AD2735">
        <f t="shared" si="592"/>
        <v>0.5</v>
      </c>
      <c r="AE2735">
        <f t="shared" si="593"/>
        <v>0.5</v>
      </c>
      <c r="AF2735">
        <f t="shared" si="594"/>
        <v>0.5</v>
      </c>
      <c r="AG2735">
        <f t="shared" si="595"/>
        <v>0.5</v>
      </c>
      <c r="AH2735">
        <f t="shared" si="596"/>
        <v>0.5</v>
      </c>
      <c r="AI2735">
        <f t="shared" si="597"/>
        <v>0.25</v>
      </c>
      <c r="AJ2735">
        <f t="shared" si="598"/>
        <v>0.25</v>
      </c>
      <c r="AK2735">
        <f t="shared" si="599"/>
        <v>0.5</v>
      </c>
      <c r="AL2735">
        <f t="shared" si="600"/>
        <v>0.5</v>
      </c>
      <c r="AM2735">
        <f t="shared" si="601"/>
        <v>0.17499999999999999</v>
      </c>
      <c r="AN2735" s="6">
        <f t="shared" si="603"/>
        <v>0.93500000000000005</v>
      </c>
      <c r="AO2735" t="str">
        <f>VLOOKUP(BD_PONDERACIONES[[#This Row],[Comuna]],Tabla3[#All],2,0)</f>
        <v>Cordillera</v>
      </c>
    </row>
    <row r="2736" spans="1:41" x14ac:dyDescent="0.35">
      <c r="A2736" t="s">
        <v>13358</v>
      </c>
      <c r="B2736" t="s">
        <v>13359</v>
      </c>
      <c r="C2736" t="s">
        <v>13360</v>
      </c>
      <c r="D2736" s="5">
        <v>44833</v>
      </c>
      <c r="E2736" s="5">
        <v>44798</v>
      </c>
      <c r="F2736" t="s">
        <v>763</v>
      </c>
      <c r="G2736" t="s">
        <v>13361</v>
      </c>
      <c r="H2736" t="s">
        <v>2882</v>
      </c>
      <c r="J2736" t="s">
        <v>756</v>
      </c>
      <c r="K2736" t="s">
        <v>756</v>
      </c>
      <c r="L2736" t="s">
        <v>773</v>
      </c>
      <c r="M2736" t="s">
        <v>773</v>
      </c>
      <c r="N2736" t="s">
        <v>756</v>
      </c>
      <c r="O2736" t="s">
        <v>756</v>
      </c>
      <c r="P2736" t="s">
        <v>758</v>
      </c>
      <c r="Q2736" t="s">
        <v>759</v>
      </c>
      <c r="R2736" t="s">
        <v>759</v>
      </c>
      <c r="S2736" t="s">
        <v>757</v>
      </c>
      <c r="T2736" t="s">
        <v>757</v>
      </c>
      <c r="U2736" t="s">
        <v>757</v>
      </c>
      <c r="V2736" t="s">
        <v>756</v>
      </c>
      <c r="W2736" t="s">
        <v>756</v>
      </c>
      <c r="X2736" t="s">
        <v>13362</v>
      </c>
      <c r="Y2736" t="str">
        <f t="shared" si="602"/>
        <v>agosto</v>
      </c>
      <c r="Z2736">
        <f>YEAR(BD_PONDERACIONES[[#This Row],[Fecha Ejecución del Ticket]])</f>
        <v>2022</v>
      </c>
      <c r="AA2736" t="str">
        <f t="shared" si="590"/>
        <v>septiembre</v>
      </c>
      <c r="AB2736">
        <f>YEAR(BD_PONDERACIONES[[#This Row],[Fecha de Inspección]])</f>
        <v>2022</v>
      </c>
      <c r="AC2736">
        <f t="shared" si="591"/>
        <v>0.5</v>
      </c>
      <c r="AD2736">
        <f t="shared" si="592"/>
        <v>0.5</v>
      </c>
      <c r="AE2736">
        <f t="shared" si="593"/>
        <v>0</v>
      </c>
      <c r="AF2736">
        <f t="shared" si="594"/>
        <v>0</v>
      </c>
      <c r="AG2736">
        <f t="shared" si="595"/>
        <v>0.5</v>
      </c>
      <c r="AH2736">
        <f t="shared" si="596"/>
        <v>0.5</v>
      </c>
      <c r="AI2736">
        <f t="shared" si="597"/>
        <v>0.25</v>
      </c>
      <c r="AJ2736">
        <f t="shared" si="598"/>
        <v>0.25</v>
      </c>
      <c r="AK2736">
        <f t="shared" si="599"/>
        <v>0.5</v>
      </c>
      <c r="AL2736">
        <f t="shared" si="600"/>
        <v>0.5</v>
      </c>
      <c r="AM2736">
        <f t="shared" si="601"/>
        <v>0.5</v>
      </c>
      <c r="AN2736" s="6">
        <f t="shared" si="603"/>
        <v>0.7</v>
      </c>
      <c r="AO2736" t="str">
        <f>VLOOKUP(BD_PONDERACIONES[[#This Row],[Comuna]],Tabla3[#All],2,0)</f>
        <v>Cordillera</v>
      </c>
    </row>
    <row r="2737" spans="1:41" x14ac:dyDescent="0.35">
      <c r="A2737" t="s">
        <v>13363</v>
      </c>
      <c r="B2737" t="s">
        <v>13364</v>
      </c>
      <c r="C2737" t="s">
        <v>13365</v>
      </c>
      <c r="D2737" s="5">
        <v>44833</v>
      </c>
      <c r="E2737" s="5">
        <v>44775</v>
      </c>
      <c r="F2737" t="s">
        <v>753</v>
      </c>
      <c r="G2737" t="s">
        <v>13366</v>
      </c>
      <c r="H2737" t="s">
        <v>2882</v>
      </c>
      <c r="J2737" t="s">
        <v>756</v>
      </c>
      <c r="K2737" t="s">
        <v>756</v>
      </c>
      <c r="L2737" t="s">
        <v>773</v>
      </c>
      <c r="M2737" t="s">
        <v>773</v>
      </c>
      <c r="N2737" t="s">
        <v>756</v>
      </c>
      <c r="O2737" t="s">
        <v>756</v>
      </c>
      <c r="P2737" t="s">
        <v>758</v>
      </c>
      <c r="Q2737" t="s">
        <v>759</v>
      </c>
      <c r="R2737" t="s">
        <v>759</v>
      </c>
      <c r="S2737" t="s">
        <v>757</v>
      </c>
      <c r="T2737" t="s">
        <v>757</v>
      </c>
      <c r="U2737" t="s">
        <v>757</v>
      </c>
      <c r="V2737" t="s">
        <v>756</v>
      </c>
      <c r="W2737" t="s">
        <v>768</v>
      </c>
      <c r="X2737" t="s">
        <v>13367</v>
      </c>
      <c r="Y2737" t="str">
        <f t="shared" si="602"/>
        <v>agosto</v>
      </c>
      <c r="Z2737">
        <f>YEAR(BD_PONDERACIONES[[#This Row],[Fecha Ejecución del Ticket]])</f>
        <v>2022</v>
      </c>
      <c r="AA2737" t="str">
        <f t="shared" si="590"/>
        <v>septiembre</v>
      </c>
      <c r="AB2737">
        <f>YEAR(BD_PONDERACIONES[[#This Row],[Fecha de Inspección]])</f>
        <v>2022</v>
      </c>
      <c r="AC2737">
        <f t="shared" si="591"/>
        <v>0.5</v>
      </c>
      <c r="AD2737">
        <f t="shared" si="592"/>
        <v>0.5</v>
      </c>
      <c r="AE2737">
        <f t="shared" si="593"/>
        <v>0</v>
      </c>
      <c r="AF2737">
        <f t="shared" si="594"/>
        <v>0</v>
      </c>
      <c r="AG2737">
        <f t="shared" si="595"/>
        <v>0.5</v>
      </c>
      <c r="AH2737">
        <f t="shared" si="596"/>
        <v>0.5</v>
      </c>
      <c r="AI2737">
        <f t="shared" si="597"/>
        <v>0.25</v>
      </c>
      <c r="AJ2737">
        <f t="shared" si="598"/>
        <v>0.25</v>
      </c>
      <c r="AK2737">
        <f t="shared" si="599"/>
        <v>0.5</v>
      </c>
      <c r="AL2737">
        <f t="shared" si="600"/>
        <v>0.5</v>
      </c>
      <c r="AM2737">
        <f t="shared" si="601"/>
        <v>0.17499999999999999</v>
      </c>
      <c r="AN2737" s="6">
        <f t="shared" si="603"/>
        <v>0.63500000000000001</v>
      </c>
      <c r="AO2737" t="str">
        <f>VLOOKUP(BD_PONDERACIONES[[#This Row],[Comuna]],Tabla3[#All],2,0)</f>
        <v>Cordillera</v>
      </c>
    </row>
    <row r="2738" spans="1:41" x14ac:dyDescent="0.35">
      <c r="A2738" t="s">
        <v>13368</v>
      </c>
      <c r="B2738" t="s">
        <v>13369</v>
      </c>
      <c r="C2738" t="s">
        <v>13370</v>
      </c>
      <c r="D2738" s="5">
        <v>44833</v>
      </c>
      <c r="E2738" s="5">
        <v>44796</v>
      </c>
      <c r="F2738" t="s">
        <v>763</v>
      </c>
      <c r="G2738" t="s">
        <v>13371</v>
      </c>
      <c r="H2738" t="s">
        <v>2882</v>
      </c>
      <c r="J2738" t="s">
        <v>756</v>
      </c>
      <c r="K2738" t="s">
        <v>756</v>
      </c>
      <c r="L2738" t="s">
        <v>757</v>
      </c>
      <c r="M2738" t="s">
        <v>757</v>
      </c>
      <c r="N2738" t="s">
        <v>756</v>
      </c>
      <c r="O2738" t="s">
        <v>756</v>
      </c>
      <c r="P2738" t="s">
        <v>765</v>
      </c>
      <c r="Q2738" t="s">
        <v>759</v>
      </c>
      <c r="R2738" t="s">
        <v>759</v>
      </c>
      <c r="S2738" t="s">
        <v>757</v>
      </c>
      <c r="T2738" t="s">
        <v>757</v>
      </c>
      <c r="U2738" t="s">
        <v>757</v>
      </c>
      <c r="V2738" t="s">
        <v>756</v>
      </c>
      <c r="W2738" t="s">
        <v>756</v>
      </c>
      <c r="X2738" t="s">
        <v>13372</v>
      </c>
      <c r="Y2738" t="str">
        <f t="shared" si="602"/>
        <v>agosto</v>
      </c>
      <c r="Z2738">
        <f>YEAR(BD_PONDERACIONES[[#This Row],[Fecha Ejecución del Ticket]])</f>
        <v>2022</v>
      </c>
      <c r="AA2738" t="str">
        <f t="shared" si="590"/>
        <v>septiembre</v>
      </c>
      <c r="AB2738">
        <f>YEAR(BD_PONDERACIONES[[#This Row],[Fecha de Inspección]])</f>
        <v>2022</v>
      </c>
      <c r="AC2738">
        <f t="shared" si="591"/>
        <v>0.5</v>
      </c>
      <c r="AD2738">
        <f t="shared" si="592"/>
        <v>0.5</v>
      </c>
      <c r="AE2738">
        <f t="shared" si="593"/>
        <v>0.5</v>
      </c>
      <c r="AF2738">
        <f t="shared" si="594"/>
        <v>0.5</v>
      </c>
      <c r="AG2738">
        <f t="shared" si="595"/>
        <v>0.5</v>
      </c>
      <c r="AH2738">
        <f t="shared" si="596"/>
        <v>0.5</v>
      </c>
      <c r="AI2738">
        <f t="shared" si="597"/>
        <v>0.25</v>
      </c>
      <c r="AJ2738">
        <f t="shared" si="598"/>
        <v>0.25</v>
      </c>
      <c r="AK2738">
        <f t="shared" si="599"/>
        <v>0.5</v>
      </c>
      <c r="AL2738">
        <f t="shared" si="600"/>
        <v>0.5</v>
      </c>
      <c r="AM2738">
        <f t="shared" si="601"/>
        <v>0.5</v>
      </c>
      <c r="AN2738" s="6">
        <f t="shared" si="603"/>
        <v>1</v>
      </c>
      <c r="AO2738" t="str">
        <f>VLOOKUP(BD_PONDERACIONES[[#This Row],[Comuna]],Tabla3[#All],2,0)</f>
        <v>Cordillera</v>
      </c>
    </row>
    <row r="2739" spans="1:41" x14ac:dyDescent="0.35">
      <c r="A2739" t="s">
        <v>13373</v>
      </c>
      <c r="B2739" t="s">
        <v>13374</v>
      </c>
      <c r="C2739" t="s">
        <v>13375</v>
      </c>
      <c r="D2739" s="5">
        <v>44833</v>
      </c>
      <c r="E2739" s="5">
        <v>44780</v>
      </c>
      <c r="F2739" t="s">
        <v>753</v>
      </c>
      <c r="G2739" t="s">
        <v>13376</v>
      </c>
      <c r="H2739" t="s">
        <v>2882</v>
      </c>
      <c r="J2739" t="s">
        <v>756</v>
      </c>
      <c r="K2739" t="s">
        <v>756</v>
      </c>
      <c r="L2739" t="s">
        <v>773</v>
      </c>
      <c r="M2739" t="s">
        <v>773</v>
      </c>
      <c r="N2739" t="s">
        <v>756</v>
      </c>
      <c r="O2739" t="s">
        <v>756</v>
      </c>
      <c r="P2739" t="s">
        <v>765</v>
      </c>
      <c r="Q2739" t="s">
        <v>13377</v>
      </c>
      <c r="R2739" t="s">
        <v>13378</v>
      </c>
      <c r="S2739" t="s">
        <v>756</v>
      </c>
      <c r="T2739" t="s">
        <v>756</v>
      </c>
      <c r="U2739" t="s">
        <v>756</v>
      </c>
      <c r="V2739" t="s">
        <v>756</v>
      </c>
      <c r="W2739" t="s">
        <v>773</v>
      </c>
      <c r="X2739" t="s">
        <v>13379</v>
      </c>
      <c r="Y2739" t="str">
        <f t="shared" si="602"/>
        <v>agosto</v>
      </c>
      <c r="Z2739">
        <f>YEAR(BD_PONDERACIONES[[#This Row],[Fecha Ejecución del Ticket]])</f>
        <v>2022</v>
      </c>
      <c r="AA2739" t="str">
        <f t="shared" si="590"/>
        <v>septiembre</v>
      </c>
      <c r="AB2739">
        <f>YEAR(BD_PONDERACIONES[[#This Row],[Fecha de Inspección]])</f>
        <v>2022</v>
      </c>
      <c r="AC2739">
        <f t="shared" si="591"/>
        <v>0.5</v>
      </c>
      <c r="AD2739">
        <f t="shared" si="592"/>
        <v>0.5</v>
      </c>
      <c r="AE2739">
        <f t="shared" si="593"/>
        <v>0</v>
      </c>
      <c r="AF2739">
        <f t="shared" si="594"/>
        <v>0</v>
      </c>
      <c r="AG2739">
        <f t="shared" si="595"/>
        <v>0.5</v>
      </c>
      <c r="AH2739">
        <f t="shared" si="596"/>
        <v>0.5</v>
      </c>
      <c r="AI2739">
        <f t="shared" si="597"/>
        <v>0.25</v>
      </c>
      <c r="AJ2739">
        <f t="shared" si="598"/>
        <v>0.25</v>
      </c>
      <c r="AK2739">
        <f t="shared" si="599"/>
        <v>0.5</v>
      </c>
      <c r="AL2739">
        <f t="shared" si="600"/>
        <v>0.5</v>
      </c>
      <c r="AM2739">
        <f t="shared" si="601"/>
        <v>0</v>
      </c>
      <c r="AN2739" s="6">
        <f t="shared" si="603"/>
        <v>0.6</v>
      </c>
      <c r="AO2739" t="str">
        <f>VLOOKUP(BD_PONDERACIONES[[#This Row],[Comuna]],Tabla3[#All],2,0)</f>
        <v>Cordillera</v>
      </c>
    </row>
    <row r="2740" spans="1:41" x14ac:dyDescent="0.35">
      <c r="A2740" t="s">
        <v>13380</v>
      </c>
      <c r="B2740" t="s">
        <v>13381</v>
      </c>
      <c r="C2740" t="s">
        <v>13382</v>
      </c>
      <c r="D2740" s="5">
        <v>44833</v>
      </c>
      <c r="E2740" s="5">
        <v>44795</v>
      </c>
      <c r="F2740" t="s">
        <v>763</v>
      </c>
      <c r="G2740" t="s">
        <v>13383</v>
      </c>
      <c r="H2740" t="s">
        <v>2882</v>
      </c>
      <c r="J2740" t="s">
        <v>756</v>
      </c>
      <c r="K2740" t="s">
        <v>756</v>
      </c>
      <c r="L2740" t="s">
        <v>757</v>
      </c>
      <c r="M2740" t="s">
        <v>757</v>
      </c>
      <c r="N2740" t="s">
        <v>756</v>
      </c>
      <c r="O2740" t="s">
        <v>756</v>
      </c>
      <c r="P2740" t="s">
        <v>758</v>
      </c>
      <c r="Q2740" t="s">
        <v>759</v>
      </c>
      <c r="R2740" t="s">
        <v>759</v>
      </c>
      <c r="S2740" t="s">
        <v>757</v>
      </c>
      <c r="T2740" t="s">
        <v>757</v>
      </c>
      <c r="U2740" t="s">
        <v>757</v>
      </c>
      <c r="V2740" t="s">
        <v>756</v>
      </c>
      <c r="W2740" t="s">
        <v>756</v>
      </c>
      <c r="X2740" t="s">
        <v>13384</v>
      </c>
      <c r="Y2740" t="str">
        <f t="shared" si="602"/>
        <v>agosto</v>
      </c>
      <c r="Z2740">
        <f>YEAR(BD_PONDERACIONES[[#This Row],[Fecha Ejecución del Ticket]])</f>
        <v>2022</v>
      </c>
      <c r="AA2740" t="str">
        <f t="shared" si="590"/>
        <v>septiembre</v>
      </c>
      <c r="AB2740">
        <f>YEAR(BD_PONDERACIONES[[#This Row],[Fecha de Inspección]])</f>
        <v>2022</v>
      </c>
      <c r="AC2740">
        <f t="shared" si="591"/>
        <v>0.5</v>
      </c>
      <c r="AD2740">
        <f t="shared" si="592"/>
        <v>0.5</v>
      </c>
      <c r="AE2740">
        <f t="shared" si="593"/>
        <v>0.5</v>
      </c>
      <c r="AF2740">
        <f t="shared" si="594"/>
        <v>0.5</v>
      </c>
      <c r="AG2740">
        <f t="shared" si="595"/>
        <v>0.5</v>
      </c>
      <c r="AH2740">
        <f t="shared" si="596"/>
        <v>0.5</v>
      </c>
      <c r="AI2740">
        <f t="shared" si="597"/>
        <v>0.25</v>
      </c>
      <c r="AJ2740">
        <f t="shared" si="598"/>
        <v>0.25</v>
      </c>
      <c r="AK2740">
        <f t="shared" si="599"/>
        <v>0.5</v>
      </c>
      <c r="AL2740">
        <f t="shared" si="600"/>
        <v>0.5</v>
      </c>
      <c r="AM2740">
        <f t="shared" si="601"/>
        <v>0.5</v>
      </c>
      <c r="AN2740" s="6">
        <f t="shared" si="603"/>
        <v>1</v>
      </c>
      <c r="AO2740" t="str">
        <f>VLOOKUP(BD_PONDERACIONES[[#This Row],[Comuna]],Tabla3[#All],2,0)</f>
        <v>Cordillera</v>
      </c>
    </row>
    <row r="2741" spans="1:41" x14ac:dyDescent="0.35">
      <c r="A2741" t="s">
        <v>13385</v>
      </c>
      <c r="B2741" t="s">
        <v>13386</v>
      </c>
      <c r="C2741" t="s">
        <v>13387</v>
      </c>
      <c r="D2741" s="5">
        <v>44833</v>
      </c>
      <c r="E2741" s="5">
        <v>44797</v>
      </c>
      <c r="F2741" t="s">
        <v>763</v>
      </c>
      <c r="G2741" t="s">
        <v>13388</v>
      </c>
      <c r="H2741" t="s">
        <v>2882</v>
      </c>
      <c r="J2741" t="s">
        <v>756</v>
      </c>
      <c r="K2741" t="s">
        <v>756</v>
      </c>
      <c r="L2741" t="s">
        <v>757</v>
      </c>
      <c r="M2741" t="s">
        <v>757</v>
      </c>
      <c r="N2741" t="s">
        <v>756</v>
      </c>
      <c r="O2741" t="s">
        <v>756</v>
      </c>
      <c r="P2741" t="s">
        <v>758</v>
      </c>
      <c r="Q2741" t="s">
        <v>759</v>
      </c>
      <c r="R2741" t="s">
        <v>759</v>
      </c>
      <c r="S2741" t="s">
        <v>757</v>
      </c>
      <c r="T2741" t="s">
        <v>757</v>
      </c>
      <c r="U2741" t="s">
        <v>757</v>
      </c>
      <c r="V2741" t="s">
        <v>756</v>
      </c>
      <c r="W2741" t="s">
        <v>768</v>
      </c>
      <c r="X2741" t="s">
        <v>13389</v>
      </c>
      <c r="Y2741" t="str">
        <f t="shared" si="602"/>
        <v>agosto</v>
      </c>
      <c r="Z2741">
        <f>YEAR(BD_PONDERACIONES[[#This Row],[Fecha Ejecución del Ticket]])</f>
        <v>2022</v>
      </c>
      <c r="AA2741" t="str">
        <f t="shared" si="590"/>
        <v>septiembre</v>
      </c>
      <c r="AB2741">
        <f>YEAR(BD_PONDERACIONES[[#This Row],[Fecha de Inspección]])</f>
        <v>2022</v>
      </c>
      <c r="AC2741">
        <f t="shared" si="591"/>
        <v>0.5</v>
      </c>
      <c r="AD2741">
        <f t="shared" si="592"/>
        <v>0.5</v>
      </c>
      <c r="AE2741">
        <f t="shared" si="593"/>
        <v>0.5</v>
      </c>
      <c r="AF2741">
        <f t="shared" si="594"/>
        <v>0.5</v>
      </c>
      <c r="AG2741">
        <f t="shared" si="595"/>
        <v>0.5</v>
      </c>
      <c r="AH2741">
        <f t="shared" si="596"/>
        <v>0.5</v>
      </c>
      <c r="AI2741">
        <f t="shared" si="597"/>
        <v>0.25</v>
      </c>
      <c r="AJ2741">
        <f t="shared" si="598"/>
        <v>0.25</v>
      </c>
      <c r="AK2741">
        <f t="shared" si="599"/>
        <v>0.5</v>
      </c>
      <c r="AL2741">
        <f t="shared" si="600"/>
        <v>0.5</v>
      </c>
      <c r="AM2741">
        <f t="shared" si="601"/>
        <v>0.17499999999999999</v>
      </c>
      <c r="AN2741" s="6">
        <f t="shared" si="603"/>
        <v>0.93500000000000005</v>
      </c>
      <c r="AO2741" t="str">
        <f>VLOOKUP(BD_PONDERACIONES[[#This Row],[Comuna]],Tabla3[#All],2,0)</f>
        <v>Cordillera</v>
      </c>
    </row>
    <row r="2742" spans="1:41" x14ac:dyDescent="0.35">
      <c r="A2742" t="s">
        <v>13390</v>
      </c>
      <c r="B2742" t="s">
        <v>13391</v>
      </c>
      <c r="C2742" t="s">
        <v>13392</v>
      </c>
      <c r="D2742" s="5">
        <v>44833</v>
      </c>
      <c r="E2742" s="5">
        <v>44774</v>
      </c>
      <c r="F2742" t="s">
        <v>753</v>
      </c>
      <c r="G2742" t="s">
        <v>13393</v>
      </c>
      <c r="H2742" t="s">
        <v>2882</v>
      </c>
      <c r="J2742" t="s">
        <v>756</v>
      </c>
      <c r="K2742" t="s">
        <v>756</v>
      </c>
      <c r="L2742" t="s">
        <v>773</v>
      </c>
      <c r="M2742" t="s">
        <v>773</v>
      </c>
      <c r="N2742" t="s">
        <v>756</v>
      </c>
      <c r="O2742" t="s">
        <v>756</v>
      </c>
      <c r="P2742" t="s">
        <v>765</v>
      </c>
      <c r="Q2742" t="s">
        <v>759</v>
      </c>
      <c r="R2742" t="s">
        <v>759</v>
      </c>
      <c r="S2742" t="s">
        <v>756</v>
      </c>
      <c r="T2742" t="s">
        <v>756</v>
      </c>
      <c r="U2742" t="s">
        <v>756</v>
      </c>
      <c r="V2742" t="s">
        <v>756</v>
      </c>
      <c r="W2742" t="s">
        <v>768</v>
      </c>
      <c r="X2742" t="s">
        <v>13394</v>
      </c>
      <c r="Y2742" t="str">
        <f t="shared" si="602"/>
        <v>agosto</v>
      </c>
      <c r="Z2742">
        <f>YEAR(BD_PONDERACIONES[[#This Row],[Fecha Ejecución del Ticket]])</f>
        <v>2022</v>
      </c>
      <c r="AA2742" t="str">
        <f t="shared" si="590"/>
        <v>septiembre</v>
      </c>
      <c r="AB2742">
        <f>YEAR(BD_PONDERACIONES[[#This Row],[Fecha de Inspección]])</f>
        <v>2022</v>
      </c>
      <c r="AC2742">
        <f t="shared" si="591"/>
        <v>0.5</v>
      </c>
      <c r="AD2742">
        <f t="shared" si="592"/>
        <v>0.5</v>
      </c>
      <c r="AE2742">
        <f t="shared" si="593"/>
        <v>0</v>
      </c>
      <c r="AF2742">
        <f t="shared" si="594"/>
        <v>0</v>
      </c>
      <c r="AG2742">
        <f t="shared" si="595"/>
        <v>0.5</v>
      </c>
      <c r="AH2742">
        <f t="shared" si="596"/>
        <v>0.5</v>
      </c>
      <c r="AI2742">
        <f t="shared" si="597"/>
        <v>0.25</v>
      </c>
      <c r="AJ2742">
        <f t="shared" si="598"/>
        <v>0.25</v>
      </c>
      <c r="AK2742">
        <f t="shared" si="599"/>
        <v>0.5</v>
      </c>
      <c r="AL2742">
        <f t="shared" si="600"/>
        <v>0.5</v>
      </c>
      <c r="AM2742">
        <f t="shared" si="601"/>
        <v>0.17499999999999999</v>
      </c>
      <c r="AN2742" s="6">
        <f t="shared" si="603"/>
        <v>0.63500000000000001</v>
      </c>
      <c r="AO2742" t="str">
        <f>VLOOKUP(BD_PONDERACIONES[[#This Row],[Comuna]],Tabla3[#All],2,0)</f>
        <v>Cordillera</v>
      </c>
    </row>
    <row r="2743" spans="1:41" x14ac:dyDescent="0.35">
      <c r="A2743" t="s">
        <v>13395</v>
      </c>
      <c r="B2743" t="s">
        <v>13396</v>
      </c>
      <c r="C2743" t="s">
        <v>13397</v>
      </c>
      <c r="D2743" s="5">
        <v>44833</v>
      </c>
      <c r="E2743" s="5">
        <v>44792</v>
      </c>
      <c r="F2743" t="s">
        <v>763</v>
      </c>
      <c r="G2743" t="s">
        <v>13398</v>
      </c>
      <c r="H2743" t="s">
        <v>2882</v>
      </c>
      <c r="J2743" t="s">
        <v>756</v>
      </c>
      <c r="K2743" t="s">
        <v>756</v>
      </c>
      <c r="L2743" t="s">
        <v>757</v>
      </c>
      <c r="M2743" t="s">
        <v>757</v>
      </c>
      <c r="N2743" t="s">
        <v>756</v>
      </c>
      <c r="O2743" t="s">
        <v>756</v>
      </c>
      <c r="P2743" t="s">
        <v>758</v>
      </c>
      <c r="Q2743" t="s">
        <v>759</v>
      </c>
      <c r="R2743" t="s">
        <v>759</v>
      </c>
      <c r="S2743" t="s">
        <v>757</v>
      </c>
      <c r="T2743" t="s">
        <v>757</v>
      </c>
      <c r="U2743" t="s">
        <v>757</v>
      </c>
      <c r="V2743" t="s">
        <v>756</v>
      </c>
      <c r="W2743" t="s">
        <v>768</v>
      </c>
      <c r="X2743" t="s">
        <v>13399</v>
      </c>
      <c r="Y2743" t="str">
        <f t="shared" si="602"/>
        <v>agosto</v>
      </c>
      <c r="Z2743">
        <f>YEAR(BD_PONDERACIONES[[#This Row],[Fecha Ejecución del Ticket]])</f>
        <v>2022</v>
      </c>
      <c r="AA2743" t="str">
        <f t="shared" si="590"/>
        <v>septiembre</v>
      </c>
      <c r="AB2743">
        <f>YEAR(BD_PONDERACIONES[[#This Row],[Fecha de Inspección]])</f>
        <v>2022</v>
      </c>
      <c r="AC2743">
        <f t="shared" si="591"/>
        <v>0.5</v>
      </c>
      <c r="AD2743">
        <f t="shared" si="592"/>
        <v>0.5</v>
      </c>
      <c r="AE2743">
        <f t="shared" si="593"/>
        <v>0.5</v>
      </c>
      <c r="AF2743">
        <f t="shared" si="594"/>
        <v>0.5</v>
      </c>
      <c r="AG2743">
        <f t="shared" si="595"/>
        <v>0.5</v>
      </c>
      <c r="AH2743">
        <f t="shared" si="596"/>
        <v>0.5</v>
      </c>
      <c r="AI2743">
        <f t="shared" si="597"/>
        <v>0.25</v>
      </c>
      <c r="AJ2743">
        <f t="shared" si="598"/>
        <v>0.25</v>
      </c>
      <c r="AK2743">
        <f t="shared" si="599"/>
        <v>0.5</v>
      </c>
      <c r="AL2743">
        <f t="shared" si="600"/>
        <v>0.5</v>
      </c>
      <c r="AM2743">
        <f t="shared" si="601"/>
        <v>0.17499999999999999</v>
      </c>
      <c r="AN2743" s="6">
        <f t="shared" si="603"/>
        <v>0.93500000000000005</v>
      </c>
      <c r="AO2743" t="str">
        <f>VLOOKUP(BD_PONDERACIONES[[#This Row],[Comuna]],Tabla3[#All],2,0)</f>
        <v>Cordillera</v>
      </c>
    </row>
    <row r="2744" spans="1:41" x14ac:dyDescent="0.35">
      <c r="A2744" t="s">
        <v>13400</v>
      </c>
      <c r="B2744" t="s">
        <v>13401</v>
      </c>
      <c r="C2744" t="s">
        <v>13402</v>
      </c>
      <c r="D2744" s="5">
        <v>44833</v>
      </c>
      <c r="E2744" s="5">
        <v>44791</v>
      </c>
      <c r="F2744" t="s">
        <v>763</v>
      </c>
      <c r="G2744" t="s">
        <v>13403</v>
      </c>
      <c r="H2744" t="s">
        <v>2882</v>
      </c>
      <c r="J2744" t="s">
        <v>756</v>
      </c>
      <c r="K2744" t="s">
        <v>756</v>
      </c>
      <c r="L2744" t="s">
        <v>757</v>
      </c>
      <c r="M2744" t="s">
        <v>757</v>
      </c>
      <c r="N2744" t="s">
        <v>756</v>
      </c>
      <c r="O2744" t="s">
        <v>756</v>
      </c>
      <c r="P2744" t="s">
        <v>758</v>
      </c>
      <c r="Q2744" t="s">
        <v>759</v>
      </c>
      <c r="R2744" t="s">
        <v>759</v>
      </c>
      <c r="S2744" t="s">
        <v>757</v>
      </c>
      <c r="T2744" t="s">
        <v>757</v>
      </c>
      <c r="U2744" t="s">
        <v>757</v>
      </c>
      <c r="V2744" t="s">
        <v>756</v>
      </c>
      <c r="W2744" t="s">
        <v>768</v>
      </c>
      <c r="X2744" t="s">
        <v>13404</v>
      </c>
      <c r="Y2744" t="str">
        <f t="shared" si="602"/>
        <v>agosto</v>
      </c>
      <c r="Z2744">
        <f>YEAR(BD_PONDERACIONES[[#This Row],[Fecha Ejecución del Ticket]])</f>
        <v>2022</v>
      </c>
      <c r="AA2744" t="str">
        <f t="shared" si="590"/>
        <v>septiembre</v>
      </c>
      <c r="AB2744">
        <f>YEAR(BD_PONDERACIONES[[#This Row],[Fecha de Inspección]])</f>
        <v>2022</v>
      </c>
      <c r="AC2744">
        <f t="shared" si="591"/>
        <v>0.5</v>
      </c>
      <c r="AD2744">
        <f t="shared" si="592"/>
        <v>0.5</v>
      </c>
      <c r="AE2744">
        <f t="shared" si="593"/>
        <v>0.5</v>
      </c>
      <c r="AF2744">
        <f t="shared" si="594"/>
        <v>0.5</v>
      </c>
      <c r="AG2744">
        <f t="shared" si="595"/>
        <v>0.5</v>
      </c>
      <c r="AH2744">
        <f t="shared" si="596"/>
        <v>0.5</v>
      </c>
      <c r="AI2744">
        <f t="shared" si="597"/>
        <v>0.25</v>
      </c>
      <c r="AJ2744">
        <f t="shared" si="598"/>
        <v>0.25</v>
      </c>
      <c r="AK2744">
        <f t="shared" si="599"/>
        <v>0.5</v>
      </c>
      <c r="AL2744">
        <f t="shared" si="600"/>
        <v>0.5</v>
      </c>
      <c r="AM2744">
        <f t="shared" si="601"/>
        <v>0.17499999999999999</v>
      </c>
      <c r="AN2744" s="6">
        <f t="shared" si="603"/>
        <v>0.93500000000000005</v>
      </c>
      <c r="AO2744" t="str">
        <f>VLOOKUP(BD_PONDERACIONES[[#This Row],[Comuna]],Tabla3[#All],2,0)</f>
        <v>Cordillera</v>
      </c>
    </row>
    <row r="2745" spans="1:41" x14ac:dyDescent="0.35">
      <c r="A2745" t="s">
        <v>13405</v>
      </c>
      <c r="B2745" t="s">
        <v>13406</v>
      </c>
      <c r="C2745" t="s">
        <v>13407</v>
      </c>
      <c r="D2745" s="5">
        <v>44833</v>
      </c>
      <c r="E2745" s="5">
        <v>44778</v>
      </c>
      <c r="F2745" t="s">
        <v>753</v>
      </c>
      <c r="G2745" t="s">
        <v>13408</v>
      </c>
      <c r="H2745" t="s">
        <v>2882</v>
      </c>
      <c r="J2745" t="s">
        <v>756</v>
      </c>
      <c r="K2745" t="s">
        <v>756</v>
      </c>
      <c r="L2745" t="s">
        <v>757</v>
      </c>
      <c r="M2745" t="s">
        <v>757</v>
      </c>
      <c r="N2745" t="s">
        <v>756</v>
      </c>
      <c r="O2745" t="s">
        <v>756</v>
      </c>
      <c r="P2745" t="s">
        <v>758</v>
      </c>
      <c r="Q2745" t="s">
        <v>759</v>
      </c>
      <c r="R2745" t="s">
        <v>759</v>
      </c>
      <c r="S2745" t="s">
        <v>757</v>
      </c>
      <c r="T2745" t="s">
        <v>757</v>
      </c>
      <c r="U2745" t="s">
        <v>757</v>
      </c>
      <c r="V2745" t="s">
        <v>756</v>
      </c>
      <c r="W2745" t="s">
        <v>768</v>
      </c>
      <c r="X2745" t="s">
        <v>13409</v>
      </c>
      <c r="Y2745" t="str">
        <f t="shared" si="602"/>
        <v>agosto</v>
      </c>
      <c r="Z2745">
        <f>YEAR(BD_PONDERACIONES[[#This Row],[Fecha Ejecución del Ticket]])</f>
        <v>2022</v>
      </c>
      <c r="AA2745" t="str">
        <f t="shared" si="590"/>
        <v>septiembre</v>
      </c>
      <c r="AB2745">
        <f>YEAR(BD_PONDERACIONES[[#This Row],[Fecha de Inspección]])</f>
        <v>2022</v>
      </c>
      <c r="AC2745">
        <f t="shared" si="591"/>
        <v>0.5</v>
      </c>
      <c r="AD2745">
        <f t="shared" si="592"/>
        <v>0.5</v>
      </c>
      <c r="AE2745">
        <f t="shared" si="593"/>
        <v>0.5</v>
      </c>
      <c r="AF2745">
        <f t="shared" si="594"/>
        <v>0.5</v>
      </c>
      <c r="AG2745">
        <f t="shared" si="595"/>
        <v>0.5</v>
      </c>
      <c r="AH2745">
        <f t="shared" si="596"/>
        <v>0.5</v>
      </c>
      <c r="AI2745">
        <f t="shared" si="597"/>
        <v>0.25</v>
      </c>
      <c r="AJ2745">
        <f t="shared" si="598"/>
        <v>0.25</v>
      </c>
      <c r="AK2745">
        <f t="shared" si="599"/>
        <v>0.5</v>
      </c>
      <c r="AL2745">
        <f t="shared" si="600"/>
        <v>0.5</v>
      </c>
      <c r="AM2745">
        <f t="shared" si="601"/>
        <v>0.17499999999999999</v>
      </c>
      <c r="AN2745" s="6">
        <f t="shared" si="603"/>
        <v>0.93500000000000005</v>
      </c>
      <c r="AO2745" t="str">
        <f>VLOOKUP(BD_PONDERACIONES[[#This Row],[Comuna]],Tabla3[#All],2,0)</f>
        <v>Cordillera</v>
      </c>
    </row>
    <row r="2746" spans="1:41" x14ac:dyDescent="0.35">
      <c r="A2746" t="s">
        <v>13410</v>
      </c>
      <c r="B2746" t="s">
        <v>13411</v>
      </c>
      <c r="C2746" t="s">
        <v>13412</v>
      </c>
      <c r="D2746" s="5">
        <v>44833</v>
      </c>
      <c r="E2746" s="5">
        <v>44778</v>
      </c>
      <c r="F2746" t="s">
        <v>753</v>
      </c>
      <c r="G2746" t="s">
        <v>13413</v>
      </c>
      <c r="H2746" t="s">
        <v>2882</v>
      </c>
      <c r="J2746" t="s">
        <v>756</v>
      </c>
      <c r="K2746" t="s">
        <v>756</v>
      </c>
      <c r="L2746" t="s">
        <v>757</v>
      </c>
      <c r="M2746" t="s">
        <v>757</v>
      </c>
      <c r="N2746" t="s">
        <v>756</v>
      </c>
      <c r="O2746" t="s">
        <v>756</v>
      </c>
      <c r="P2746" t="s">
        <v>758</v>
      </c>
      <c r="Q2746" t="s">
        <v>759</v>
      </c>
      <c r="R2746" t="s">
        <v>759</v>
      </c>
      <c r="S2746" t="s">
        <v>757</v>
      </c>
      <c r="T2746" t="s">
        <v>757</v>
      </c>
      <c r="U2746" t="s">
        <v>757</v>
      </c>
      <c r="V2746" t="s">
        <v>756</v>
      </c>
      <c r="W2746" t="s">
        <v>768</v>
      </c>
      <c r="X2746" t="s">
        <v>8238</v>
      </c>
      <c r="Y2746" t="str">
        <f t="shared" si="602"/>
        <v>agosto</v>
      </c>
      <c r="Z2746">
        <f>YEAR(BD_PONDERACIONES[[#This Row],[Fecha Ejecución del Ticket]])</f>
        <v>2022</v>
      </c>
      <c r="AA2746" t="str">
        <f t="shared" si="590"/>
        <v>septiembre</v>
      </c>
      <c r="AB2746">
        <f>YEAR(BD_PONDERACIONES[[#This Row],[Fecha de Inspección]])</f>
        <v>2022</v>
      </c>
      <c r="AC2746">
        <f t="shared" si="591"/>
        <v>0.5</v>
      </c>
      <c r="AD2746">
        <f t="shared" si="592"/>
        <v>0.5</v>
      </c>
      <c r="AE2746">
        <f t="shared" si="593"/>
        <v>0.5</v>
      </c>
      <c r="AF2746">
        <f t="shared" si="594"/>
        <v>0.5</v>
      </c>
      <c r="AG2746">
        <f t="shared" si="595"/>
        <v>0.5</v>
      </c>
      <c r="AH2746">
        <f t="shared" si="596"/>
        <v>0.5</v>
      </c>
      <c r="AI2746">
        <f t="shared" si="597"/>
        <v>0.25</v>
      </c>
      <c r="AJ2746">
        <f t="shared" si="598"/>
        <v>0.25</v>
      </c>
      <c r="AK2746">
        <f t="shared" si="599"/>
        <v>0.5</v>
      </c>
      <c r="AL2746">
        <f t="shared" si="600"/>
        <v>0.5</v>
      </c>
      <c r="AM2746">
        <f t="shared" si="601"/>
        <v>0.17499999999999999</v>
      </c>
      <c r="AN2746" s="6">
        <f t="shared" si="603"/>
        <v>0.93500000000000005</v>
      </c>
      <c r="AO2746" t="str">
        <f>VLOOKUP(BD_PONDERACIONES[[#This Row],[Comuna]],Tabla3[#All],2,0)</f>
        <v>Cordillera</v>
      </c>
    </row>
    <row r="2747" spans="1:41" x14ac:dyDescent="0.35">
      <c r="A2747" t="s">
        <v>13200</v>
      </c>
      <c r="B2747" t="s">
        <v>13201</v>
      </c>
      <c r="C2747" t="s">
        <v>13202</v>
      </c>
      <c r="D2747" s="5">
        <v>44834</v>
      </c>
      <c r="E2747" s="5">
        <v>44799</v>
      </c>
      <c r="F2747" t="s">
        <v>763</v>
      </c>
      <c r="G2747" t="s">
        <v>13203</v>
      </c>
      <c r="H2747" t="s">
        <v>2882</v>
      </c>
      <c r="J2747" t="s">
        <v>756</v>
      </c>
      <c r="K2747" t="s">
        <v>756</v>
      </c>
      <c r="L2747" t="s">
        <v>757</v>
      </c>
      <c r="M2747" t="s">
        <v>757</v>
      </c>
      <c r="N2747" t="s">
        <v>756</v>
      </c>
      <c r="O2747" t="s">
        <v>756</v>
      </c>
      <c r="P2747" t="s">
        <v>758</v>
      </c>
      <c r="Q2747" t="s">
        <v>759</v>
      </c>
      <c r="R2747" t="s">
        <v>759</v>
      </c>
      <c r="S2747" t="s">
        <v>757</v>
      </c>
      <c r="T2747" t="s">
        <v>757</v>
      </c>
      <c r="U2747" t="s">
        <v>757</v>
      </c>
      <c r="V2747" t="s">
        <v>756</v>
      </c>
      <c r="W2747" t="s">
        <v>768</v>
      </c>
      <c r="X2747" t="s">
        <v>13204</v>
      </c>
      <c r="Y2747" t="str">
        <f t="shared" si="602"/>
        <v>agosto</v>
      </c>
      <c r="Z2747">
        <f>YEAR(BD_PONDERACIONES[[#This Row],[Fecha Ejecución del Ticket]])</f>
        <v>2022</v>
      </c>
      <c r="AA2747" t="str">
        <f t="shared" si="590"/>
        <v>septiembre</v>
      </c>
      <c r="AB2747">
        <f>YEAR(BD_PONDERACIONES[[#This Row],[Fecha de Inspección]])</f>
        <v>2022</v>
      </c>
      <c r="AC2747">
        <f t="shared" si="591"/>
        <v>0.5</v>
      </c>
      <c r="AD2747">
        <f t="shared" si="592"/>
        <v>0.5</v>
      </c>
      <c r="AE2747">
        <f t="shared" si="593"/>
        <v>0.5</v>
      </c>
      <c r="AF2747">
        <f t="shared" si="594"/>
        <v>0.5</v>
      </c>
      <c r="AG2747">
        <f t="shared" si="595"/>
        <v>0.5</v>
      </c>
      <c r="AH2747">
        <f t="shared" si="596"/>
        <v>0.5</v>
      </c>
      <c r="AI2747">
        <f t="shared" si="597"/>
        <v>0.25</v>
      </c>
      <c r="AJ2747">
        <f t="shared" si="598"/>
        <v>0.25</v>
      </c>
      <c r="AK2747">
        <f t="shared" si="599"/>
        <v>0.5</v>
      </c>
      <c r="AL2747">
        <f t="shared" si="600"/>
        <v>0.5</v>
      </c>
      <c r="AM2747">
        <f t="shared" si="601"/>
        <v>0.17499999999999999</v>
      </c>
      <c r="AN2747" s="6">
        <f t="shared" si="603"/>
        <v>0.93500000000000005</v>
      </c>
      <c r="AO2747" t="str">
        <f>VLOOKUP(BD_PONDERACIONES[[#This Row],[Comuna]],Tabla3[#All],2,0)</f>
        <v>Cordillera</v>
      </c>
    </row>
    <row r="2748" spans="1:41" x14ac:dyDescent="0.35">
      <c r="A2748" t="s">
        <v>13205</v>
      </c>
      <c r="B2748" t="s">
        <v>13206</v>
      </c>
      <c r="C2748" t="s">
        <v>13207</v>
      </c>
      <c r="D2748" s="5">
        <v>44834</v>
      </c>
      <c r="E2748" s="5">
        <v>44776</v>
      </c>
      <c r="F2748" t="s">
        <v>753</v>
      </c>
      <c r="G2748" t="s">
        <v>13208</v>
      </c>
      <c r="H2748" t="s">
        <v>2882</v>
      </c>
      <c r="J2748" t="s">
        <v>756</v>
      </c>
      <c r="K2748" t="s">
        <v>756</v>
      </c>
      <c r="L2748" t="s">
        <v>773</v>
      </c>
      <c r="M2748" t="s">
        <v>773</v>
      </c>
      <c r="N2748" t="s">
        <v>756</v>
      </c>
      <c r="O2748" t="s">
        <v>756</v>
      </c>
      <c r="P2748" t="s">
        <v>765</v>
      </c>
      <c r="Q2748" t="s">
        <v>13209</v>
      </c>
      <c r="R2748" t="s">
        <v>13210</v>
      </c>
      <c r="S2748" t="s">
        <v>756</v>
      </c>
      <c r="T2748" t="s">
        <v>756</v>
      </c>
      <c r="U2748" t="s">
        <v>756</v>
      </c>
      <c r="V2748" t="s">
        <v>756</v>
      </c>
      <c r="W2748" t="s">
        <v>768</v>
      </c>
      <c r="X2748" t="s">
        <v>13211</v>
      </c>
      <c r="Y2748" t="str">
        <f t="shared" si="602"/>
        <v>agosto</v>
      </c>
      <c r="Z2748">
        <f>YEAR(BD_PONDERACIONES[[#This Row],[Fecha Ejecución del Ticket]])</f>
        <v>2022</v>
      </c>
      <c r="AA2748" t="str">
        <f t="shared" si="590"/>
        <v>septiembre</v>
      </c>
      <c r="AB2748">
        <f>YEAR(BD_PONDERACIONES[[#This Row],[Fecha de Inspección]])</f>
        <v>2022</v>
      </c>
      <c r="AC2748">
        <f t="shared" si="591"/>
        <v>0.5</v>
      </c>
      <c r="AD2748">
        <f t="shared" si="592"/>
        <v>0.5</v>
      </c>
      <c r="AE2748">
        <f t="shared" si="593"/>
        <v>0</v>
      </c>
      <c r="AF2748">
        <f t="shared" si="594"/>
        <v>0</v>
      </c>
      <c r="AG2748">
        <f t="shared" si="595"/>
        <v>0.5</v>
      </c>
      <c r="AH2748">
        <f t="shared" si="596"/>
        <v>0.5</v>
      </c>
      <c r="AI2748">
        <f t="shared" si="597"/>
        <v>0.25</v>
      </c>
      <c r="AJ2748">
        <f t="shared" si="598"/>
        <v>0.25</v>
      </c>
      <c r="AK2748">
        <f t="shared" si="599"/>
        <v>0.5</v>
      </c>
      <c r="AL2748">
        <f t="shared" si="600"/>
        <v>0.5</v>
      </c>
      <c r="AM2748">
        <f t="shared" si="601"/>
        <v>0.17499999999999999</v>
      </c>
      <c r="AN2748" s="6">
        <f t="shared" si="603"/>
        <v>0.63500000000000001</v>
      </c>
      <c r="AO2748" t="str">
        <f>VLOOKUP(BD_PONDERACIONES[[#This Row],[Comuna]],Tabla3[#All],2,0)</f>
        <v>Cordillera</v>
      </c>
    </row>
    <row r="2749" spans="1:41" x14ac:dyDescent="0.35">
      <c r="A2749" t="s">
        <v>13212</v>
      </c>
      <c r="B2749" t="s">
        <v>13213</v>
      </c>
      <c r="C2749" t="s">
        <v>13214</v>
      </c>
      <c r="D2749" s="5">
        <v>44834</v>
      </c>
      <c r="E2749" s="5">
        <v>44782</v>
      </c>
      <c r="F2749" t="s">
        <v>753</v>
      </c>
      <c r="G2749" t="s">
        <v>13215</v>
      </c>
      <c r="H2749" t="s">
        <v>2882</v>
      </c>
      <c r="J2749" t="s">
        <v>756</v>
      </c>
      <c r="K2749" t="s">
        <v>756</v>
      </c>
      <c r="L2749" t="s">
        <v>757</v>
      </c>
      <c r="M2749" t="s">
        <v>757</v>
      </c>
      <c r="N2749" t="s">
        <v>756</v>
      </c>
      <c r="O2749" t="s">
        <v>756</v>
      </c>
      <c r="P2749" t="s">
        <v>765</v>
      </c>
      <c r="Q2749" t="s">
        <v>759</v>
      </c>
      <c r="R2749" t="s">
        <v>759</v>
      </c>
      <c r="S2749" t="s">
        <v>756</v>
      </c>
      <c r="T2749" t="s">
        <v>756</v>
      </c>
      <c r="U2749" t="s">
        <v>756</v>
      </c>
      <c r="V2749" t="s">
        <v>756</v>
      </c>
      <c r="W2749" t="s">
        <v>768</v>
      </c>
      <c r="X2749" t="s">
        <v>13216</v>
      </c>
      <c r="Y2749" t="str">
        <f t="shared" si="602"/>
        <v>agosto</v>
      </c>
      <c r="Z2749">
        <f>YEAR(BD_PONDERACIONES[[#This Row],[Fecha Ejecución del Ticket]])</f>
        <v>2022</v>
      </c>
      <c r="AA2749" t="str">
        <f t="shared" si="590"/>
        <v>septiembre</v>
      </c>
      <c r="AB2749">
        <f>YEAR(BD_PONDERACIONES[[#This Row],[Fecha de Inspección]])</f>
        <v>2022</v>
      </c>
      <c r="AC2749">
        <f t="shared" si="591"/>
        <v>0.5</v>
      </c>
      <c r="AD2749">
        <f t="shared" si="592"/>
        <v>0.5</v>
      </c>
      <c r="AE2749">
        <f t="shared" si="593"/>
        <v>0.5</v>
      </c>
      <c r="AF2749">
        <f t="shared" si="594"/>
        <v>0.5</v>
      </c>
      <c r="AG2749">
        <f t="shared" si="595"/>
        <v>0.5</v>
      </c>
      <c r="AH2749">
        <f t="shared" si="596"/>
        <v>0.5</v>
      </c>
      <c r="AI2749">
        <f t="shared" si="597"/>
        <v>0.25</v>
      </c>
      <c r="AJ2749">
        <f t="shared" si="598"/>
        <v>0.25</v>
      </c>
      <c r="AK2749">
        <f t="shared" si="599"/>
        <v>0.5</v>
      </c>
      <c r="AL2749">
        <f t="shared" si="600"/>
        <v>0.5</v>
      </c>
      <c r="AM2749">
        <f t="shared" si="601"/>
        <v>0.17499999999999999</v>
      </c>
      <c r="AN2749" s="6">
        <f t="shared" si="603"/>
        <v>0.93500000000000005</v>
      </c>
      <c r="AO2749" t="str">
        <f>VLOOKUP(BD_PONDERACIONES[[#This Row],[Comuna]],Tabla3[#All],2,0)</f>
        <v>Cordillera</v>
      </c>
    </row>
    <row r="2750" spans="1:41" x14ac:dyDescent="0.35">
      <c r="A2750" t="s">
        <v>13217</v>
      </c>
      <c r="B2750" t="s">
        <v>13218</v>
      </c>
      <c r="C2750" t="s">
        <v>13219</v>
      </c>
      <c r="D2750" s="5">
        <v>44834</v>
      </c>
      <c r="E2750" s="5">
        <v>44781</v>
      </c>
      <c r="F2750" t="s">
        <v>753</v>
      </c>
      <c r="G2750" t="s">
        <v>13220</v>
      </c>
      <c r="H2750" t="s">
        <v>2882</v>
      </c>
      <c r="J2750" t="s">
        <v>756</v>
      </c>
      <c r="K2750" t="s">
        <v>756</v>
      </c>
      <c r="L2750" t="s">
        <v>757</v>
      </c>
      <c r="M2750" t="s">
        <v>757</v>
      </c>
      <c r="N2750" t="s">
        <v>756</v>
      </c>
      <c r="O2750" t="s">
        <v>756</v>
      </c>
      <c r="P2750" t="s">
        <v>765</v>
      </c>
      <c r="Q2750" t="s">
        <v>13221</v>
      </c>
      <c r="R2750" t="s">
        <v>759</v>
      </c>
      <c r="S2750" t="s">
        <v>756</v>
      </c>
      <c r="T2750" t="s">
        <v>756</v>
      </c>
      <c r="U2750" t="s">
        <v>756</v>
      </c>
      <c r="V2750" t="s">
        <v>756</v>
      </c>
      <c r="W2750" t="s">
        <v>768</v>
      </c>
      <c r="X2750" t="s">
        <v>994</v>
      </c>
      <c r="Y2750" t="str">
        <f t="shared" si="602"/>
        <v>agosto</v>
      </c>
      <c r="Z2750">
        <f>YEAR(BD_PONDERACIONES[[#This Row],[Fecha Ejecución del Ticket]])</f>
        <v>2022</v>
      </c>
      <c r="AA2750" t="str">
        <f t="shared" si="590"/>
        <v>septiembre</v>
      </c>
      <c r="AB2750">
        <f>YEAR(BD_PONDERACIONES[[#This Row],[Fecha de Inspección]])</f>
        <v>2022</v>
      </c>
      <c r="AC2750">
        <f t="shared" si="591"/>
        <v>0.5</v>
      </c>
      <c r="AD2750">
        <f t="shared" si="592"/>
        <v>0.5</v>
      </c>
      <c r="AE2750">
        <f t="shared" si="593"/>
        <v>0.5</v>
      </c>
      <c r="AF2750">
        <f t="shared" si="594"/>
        <v>0.5</v>
      </c>
      <c r="AG2750">
        <f t="shared" si="595"/>
        <v>0.5</v>
      </c>
      <c r="AH2750">
        <f t="shared" si="596"/>
        <v>0.5</v>
      </c>
      <c r="AI2750">
        <f t="shared" si="597"/>
        <v>0.25</v>
      </c>
      <c r="AJ2750">
        <f t="shared" si="598"/>
        <v>0.25</v>
      </c>
      <c r="AK2750">
        <f t="shared" si="599"/>
        <v>0.5</v>
      </c>
      <c r="AL2750">
        <f t="shared" si="600"/>
        <v>0.5</v>
      </c>
      <c r="AM2750">
        <f t="shared" si="601"/>
        <v>0.17499999999999999</v>
      </c>
      <c r="AN2750" s="6">
        <f t="shared" si="603"/>
        <v>0.93500000000000005</v>
      </c>
      <c r="AO2750" t="str">
        <f>VLOOKUP(BD_PONDERACIONES[[#This Row],[Comuna]],Tabla3[#All],2,0)</f>
        <v>Cordillera</v>
      </c>
    </row>
    <row r="2751" spans="1:41" x14ac:dyDescent="0.35">
      <c r="A2751" t="s">
        <v>13222</v>
      </c>
      <c r="B2751" t="s">
        <v>13223</v>
      </c>
      <c r="C2751" t="s">
        <v>13224</v>
      </c>
      <c r="D2751" s="5">
        <v>44834</v>
      </c>
      <c r="E2751" s="5">
        <v>44799</v>
      </c>
      <c r="F2751" t="s">
        <v>763</v>
      </c>
      <c r="G2751" t="s">
        <v>13225</v>
      </c>
      <c r="H2751" t="s">
        <v>2882</v>
      </c>
      <c r="J2751" t="s">
        <v>756</v>
      </c>
      <c r="K2751" t="s">
        <v>756</v>
      </c>
      <c r="L2751" t="s">
        <v>757</v>
      </c>
      <c r="M2751" t="s">
        <v>757</v>
      </c>
      <c r="N2751" t="s">
        <v>756</v>
      </c>
      <c r="O2751" t="s">
        <v>756</v>
      </c>
      <c r="P2751" t="s">
        <v>758</v>
      </c>
      <c r="Q2751" t="s">
        <v>759</v>
      </c>
      <c r="R2751" t="s">
        <v>759</v>
      </c>
      <c r="S2751" t="s">
        <v>757</v>
      </c>
      <c r="T2751" t="s">
        <v>757</v>
      </c>
      <c r="U2751" t="s">
        <v>757</v>
      </c>
      <c r="V2751" t="s">
        <v>756</v>
      </c>
      <c r="W2751" t="s">
        <v>768</v>
      </c>
      <c r="X2751" t="s">
        <v>13226</v>
      </c>
      <c r="Y2751" t="str">
        <f t="shared" si="602"/>
        <v>agosto</v>
      </c>
      <c r="Z2751">
        <f>YEAR(BD_PONDERACIONES[[#This Row],[Fecha Ejecución del Ticket]])</f>
        <v>2022</v>
      </c>
      <c r="AA2751" t="str">
        <f t="shared" si="590"/>
        <v>septiembre</v>
      </c>
      <c r="AB2751">
        <f>YEAR(BD_PONDERACIONES[[#This Row],[Fecha de Inspección]])</f>
        <v>2022</v>
      </c>
      <c r="AC2751">
        <f t="shared" si="591"/>
        <v>0.5</v>
      </c>
      <c r="AD2751">
        <f t="shared" si="592"/>
        <v>0.5</v>
      </c>
      <c r="AE2751">
        <f t="shared" si="593"/>
        <v>0.5</v>
      </c>
      <c r="AF2751">
        <f t="shared" si="594"/>
        <v>0.5</v>
      </c>
      <c r="AG2751">
        <f t="shared" si="595"/>
        <v>0.5</v>
      </c>
      <c r="AH2751">
        <f t="shared" si="596"/>
        <v>0.5</v>
      </c>
      <c r="AI2751">
        <f t="shared" si="597"/>
        <v>0.25</v>
      </c>
      <c r="AJ2751">
        <f t="shared" si="598"/>
        <v>0.25</v>
      </c>
      <c r="AK2751">
        <f t="shared" si="599"/>
        <v>0.5</v>
      </c>
      <c r="AL2751">
        <f t="shared" si="600"/>
        <v>0.5</v>
      </c>
      <c r="AM2751">
        <f t="shared" si="601"/>
        <v>0.17499999999999999</v>
      </c>
      <c r="AN2751" s="6">
        <f t="shared" si="603"/>
        <v>0.93500000000000005</v>
      </c>
      <c r="AO2751" t="str">
        <f>VLOOKUP(BD_PONDERACIONES[[#This Row],[Comuna]],Tabla3[#All],2,0)</f>
        <v>Cordillera</v>
      </c>
    </row>
    <row r="2752" spans="1:41" x14ac:dyDescent="0.35">
      <c r="A2752" t="s">
        <v>13227</v>
      </c>
      <c r="B2752" t="s">
        <v>13228</v>
      </c>
      <c r="C2752" t="s">
        <v>13229</v>
      </c>
      <c r="D2752" s="5">
        <v>44834</v>
      </c>
      <c r="E2752" s="5">
        <v>44777</v>
      </c>
      <c r="F2752" t="s">
        <v>753</v>
      </c>
      <c r="G2752" t="s">
        <v>13230</v>
      </c>
      <c r="H2752" t="s">
        <v>2882</v>
      </c>
      <c r="J2752" t="s">
        <v>756</v>
      </c>
      <c r="K2752" t="s">
        <v>756</v>
      </c>
      <c r="L2752" t="s">
        <v>757</v>
      </c>
      <c r="M2752" t="s">
        <v>757</v>
      </c>
      <c r="N2752" t="s">
        <v>756</v>
      </c>
      <c r="O2752" t="s">
        <v>756</v>
      </c>
      <c r="P2752" t="s">
        <v>765</v>
      </c>
      <c r="Q2752" t="s">
        <v>759</v>
      </c>
      <c r="R2752" t="s">
        <v>759</v>
      </c>
      <c r="S2752" t="s">
        <v>756</v>
      </c>
      <c r="T2752" t="s">
        <v>756</v>
      </c>
      <c r="U2752" t="s">
        <v>756</v>
      </c>
      <c r="V2752" t="s">
        <v>756</v>
      </c>
      <c r="W2752" t="s">
        <v>768</v>
      </c>
      <c r="X2752" t="s">
        <v>13231</v>
      </c>
      <c r="Y2752" t="str">
        <f t="shared" si="602"/>
        <v>agosto</v>
      </c>
      <c r="Z2752">
        <f>YEAR(BD_PONDERACIONES[[#This Row],[Fecha Ejecución del Ticket]])</f>
        <v>2022</v>
      </c>
      <c r="AA2752" t="str">
        <f t="shared" si="590"/>
        <v>septiembre</v>
      </c>
      <c r="AB2752">
        <f>YEAR(BD_PONDERACIONES[[#This Row],[Fecha de Inspección]])</f>
        <v>2022</v>
      </c>
      <c r="AC2752">
        <f t="shared" si="591"/>
        <v>0.5</v>
      </c>
      <c r="AD2752">
        <f t="shared" si="592"/>
        <v>0.5</v>
      </c>
      <c r="AE2752">
        <f t="shared" si="593"/>
        <v>0.5</v>
      </c>
      <c r="AF2752">
        <f t="shared" si="594"/>
        <v>0.5</v>
      </c>
      <c r="AG2752">
        <f t="shared" si="595"/>
        <v>0.5</v>
      </c>
      <c r="AH2752">
        <f t="shared" si="596"/>
        <v>0.5</v>
      </c>
      <c r="AI2752">
        <f t="shared" si="597"/>
        <v>0.25</v>
      </c>
      <c r="AJ2752">
        <f t="shared" si="598"/>
        <v>0.25</v>
      </c>
      <c r="AK2752">
        <f t="shared" si="599"/>
        <v>0.5</v>
      </c>
      <c r="AL2752">
        <f t="shared" si="600"/>
        <v>0.5</v>
      </c>
      <c r="AM2752">
        <f t="shared" si="601"/>
        <v>0.17499999999999999</v>
      </c>
      <c r="AN2752" s="6">
        <f t="shared" si="603"/>
        <v>0.93500000000000005</v>
      </c>
      <c r="AO2752" t="str">
        <f>VLOOKUP(BD_PONDERACIONES[[#This Row],[Comuna]],Tabla3[#All],2,0)</f>
        <v>Cordillera</v>
      </c>
    </row>
    <row r="2753" spans="1:41" x14ac:dyDescent="0.35">
      <c r="A2753" t="s">
        <v>13232</v>
      </c>
      <c r="B2753" t="s">
        <v>13233</v>
      </c>
      <c r="C2753" t="s">
        <v>13234</v>
      </c>
      <c r="D2753" s="5">
        <v>44834</v>
      </c>
      <c r="E2753" s="5">
        <v>44799</v>
      </c>
      <c r="F2753" t="s">
        <v>763</v>
      </c>
      <c r="G2753" t="s">
        <v>13235</v>
      </c>
      <c r="H2753" t="s">
        <v>2882</v>
      </c>
      <c r="J2753" t="s">
        <v>756</v>
      </c>
      <c r="K2753" t="s">
        <v>756</v>
      </c>
      <c r="L2753" t="s">
        <v>757</v>
      </c>
      <c r="M2753" t="s">
        <v>757</v>
      </c>
      <c r="N2753" t="s">
        <v>756</v>
      </c>
      <c r="O2753" t="s">
        <v>756</v>
      </c>
      <c r="P2753" t="s">
        <v>758</v>
      </c>
      <c r="Q2753" t="s">
        <v>759</v>
      </c>
      <c r="R2753" t="s">
        <v>759</v>
      </c>
      <c r="S2753" t="s">
        <v>757</v>
      </c>
      <c r="T2753" t="s">
        <v>757</v>
      </c>
      <c r="U2753" t="s">
        <v>757</v>
      </c>
      <c r="V2753" t="s">
        <v>756</v>
      </c>
      <c r="W2753" t="s">
        <v>756</v>
      </c>
      <c r="X2753" t="s">
        <v>13236</v>
      </c>
      <c r="Y2753" t="str">
        <f t="shared" si="602"/>
        <v>agosto</v>
      </c>
      <c r="Z2753">
        <f>YEAR(BD_PONDERACIONES[[#This Row],[Fecha Ejecución del Ticket]])</f>
        <v>2022</v>
      </c>
      <c r="AA2753" t="str">
        <f t="shared" si="590"/>
        <v>septiembre</v>
      </c>
      <c r="AB2753">
        <f>YEAR(BD_PONDERACIONES[[#This Row],[Fecha de Inspección]])</f>
        <v>2022</v>
      </c>
      <c r="AC2753">
        <f t="shared" si="591"/>
        <v>0.5</v>
      </c>
      <c r="AD2753">
        <f t="shared" si="592"/>
        <v>0.5</v>
      </c>
      <c r="AE2753">
        <f t="shared" si="593"/>
        <v>0.5</v>
      </c>
      <c r="AF2753">
        <f t="shared" si="594"/>
        <v>0.5</v>
      </c>
      <c r="AG2753">
        <f t="shared" si="595"/>
        <v>0.5</v>
      </c>
      <c r="AH2753">
        <f t="shared" si="596"/>
        <v>0.5</v>
      </c>
      <c r="AI2753">
        <f t="shared" si="597"/>
        <v>0.25</v>
      </c>
      <c r="AJ2753">
        <f t="shared" si="598"/>
        <v>0.25</v>
      </c>
      <c r="AK2753">
        <f t="shared" si="599"/>
        <v>0.5</v>
      </c>
      <c r="AL2753">
        <f t="shared" si="600"/>
        <v>0.5</v>
      </c>
      <c r="AM2753">
        <f t="shared" si="601"/>
        <v>0.5</v>
      </c>
      <c r="AN2753" s="6">
        <f t="shared" si="603"/>
        <v>1</v>
      </c>
      <c r="AO2753" t="str">
        <f>VLOOKUP(BD_PONDERACIONES[[#This Row],[Comuna]],Tabla3[#All],2,0)</f>
        <v>Cordillera</v>
      </c>
    </row>
    <row r="2754" spans="1:41" x14ac:dyDescent="0.35">
      <c r="A2754" t="s">
        <v>13237</v>
      </c>
      <c r="B2754" t="s">
        <v>13238</v>
      </c>
      <c r="C2754" t="s">
        <v>13239</v>
      </c>
      <c r="D2754" s="5">
        <v>44834</v>
      </c>
      <c r="E2754" s="5">
        <v>44784</v>
      </c>
      <c r="F2754" t="s">
        <v>753</v>
      </c>
      <c r="G2754" t="s">
        <v>13240</v>
      </c>
      <c r="H2754" t="s">
        <v>2882</v>
      </c>
      <c r="J2754" t="s">
        <v>756</v>
      </c>
      <c r="K2754" t="s">
        <v>756</v>
      </c>
      <c r="L2754" t="s">
        <v>757</v>
      </c>
      <c r="M2754" t="s">
        <v>757</v>
      </c>
      <c r="N2754" t="s">
        <v>756</v>
      </c>
      <c r="O2754" t="s">
        <v>756</v>
      </c>
      <c r="P2754" t="s">
        <v>765</v>
      </c>
      <c r="Q2754" t="s">
        <v>13241</v>
      </c>
      <c r="R2754" t="s">
        <v>13242</v>
      </c>
      <c r="S2754" t="s">
        <v>756</v>
      </c>
      <c r="T2754" t="s">
        <v>756</v>
      </c>
      <c r="U2754" t="s">
        <v>756</v>
      </c>
      <c r="V2754" t="s">
        <v>756</v>
      </c>
      <c r="W2754" t="s">
        <v>768</v>
      </c>
      <c r="X2754" t="s">
        <v>7849</v>
      </c>
      <c r="Y2754" t="str">
        <f t="shared" si="602"/>
        <v>agosto</v>
      </c>
      <c r="Z2754">
        <f>YEAR(BD_PONDERACIONES[[#This Row],[Fecha Ejecución del Ticket]])</f>
        <v>2022</v>
      </c>
      <c r="AA2754" t="str">
        <f t="shared" ref="AA2754:AA2817" si="604">TEXT(D2754,"MMMM")</f>
        <v>septiembre</v>
      </c>
      <c r="AB2754">
        <f>YEAR(BD_PONDERACIONES[[#This Row],[Fecha de Inspección]])</f>
        <v>2022</v>
      </c>
      <c r="AC2754">
        <f t="shared" ref="AC2754:AC2817" si="605">IF(OR(J2754="Cumple",J2754="No Aplica"),0.5,0)</f>
        <v>0.5</v>
      </c>
      <c r="AD2754">
        <f t="shared" ref="AD2754:AD2817" si="606">IF(OR(K2754="CUMPLE",K2754="No Aplica"),0.5,0)</f>
        <v>0.5</v>
      </c>
      <c r="AE2754">
        <f t="shared" ref="AE2754:AE2817" si="607">IF(OR(L2754="CUMPLE",L2754="No Aplica"),0.5,0)</f>
        <v>0.5</v>
      </c>
      <c r="AF2754">
        <f t="shared" ref="AF2754:AF2817" si="608">IF(OR(M2754="CUMPLE",M2754="No Aplica"),0.5,0)</f>
        <v>0.5</v>
      </c>
      <c r="AG2754">
        <f t="shared" ref="AG2754:AG2817" si="609">IF(OR(N2754="CUMPLE",N2754="No Aplica"),0.5,IF(N2754="Cumple Mayormente",0.325,IF(N2754="Cumple Parcialmente",0.175,0)))</f>
        <v>0.5</v>
      </c>
      <c r="AH2754">
        <f t="shared" ref="AH2754:AH2817" si="610">IF(OR(O2754="CUMPLE",O2754="No Aplica"),0.5,IF(O2754="Cumple Mayormente",0.325,IF(O2754="Cumple Parcialmente",0.175,0)))</f>
        <v>0.5</v>
      </c>
      <c r="AI2754">
        <f t="shared" ref="AI2754:AI2817" si="611">IF(OR(S2754="CUMPLE",S2754="No Aplica"),0.25,IF(S2754="Cumple Mayormente",0.1625,IF(S2754="Cumple Parcialmente",0.0875,0)))</f>
        <v>0.25</v>
      </c>
      <c r="AJ2754">
        <f t="shared" ref="AJ2754:AJ2817" si="612">IF(OR(T2754="CUMPLE",T2754="No Aplica"),0.25,IF(T2754="Cumple Mayormente",0.1625,IF(T2754="Cumple Parcialmente",0.0875,0)))</f>
        <v>0.25</v>
      </c>
      <c r="AK2754">
        <f t="shared" ref="AK2754:AK2817" si="613">IF(OR(U2754="CUMPLE",U2754="No Aplica"),0.5,IF(U2754="Cumple Mayormente",0.325,IF(U2754="Cumple Parcialmente",0.175,0)))</f>
        <v>0.5</v>
      </c>
      <c r="AL2754">
        <f t="shared" ref="AL2754:AL2817" si="614">IF(OR(V2754="CUMPLE",V2754="No Aplica"),0.5,IF(V2754="Cumple Mayormente",0.325,IF(V2754="Cumple Parcialmente",0.175,0)))</f>
        <v>0.5</v>
      </c>
      <c r="AM2754">
        <f t="shared" ref="AM2754:AM2817" si="615">IF(OR(W2754="CUMPLE",W2754="No Aplica"),0.5,IF(W2754="Cumple Mayormente",0.325,IF(W2754="Cumple Parcialmente",0.175,0)))</f>
        <v>0.17499999999999999</v>
      </c>
      <c r="AN2754" s="6">
        <f t="shared" si="603"/>
        <v>0.93500000000000005</v>
      </c>
      <c r="AO2754" t="str">
        <f>VLOOKUP(BD_PONDERACIONES[[#This Row],[Comuna]],Tabla3[#All],2,0)</f>
        <v>Cordillera</v>
      </c>
    </row>
    <row r="2755" spans="1:41" x14ac:dyDescent="0.35">
      <c r="A2755" t="s">
        <v>13243</v>
      </c>
      <c r="B2755" t="s">
        <v>13244</v>
      </c>
      <c r="C2755" t="s">
        <v>13245</v>
      </c>
      <c r="D2755" s="5">
        <v>44834</v>
      </c>
      <c r="E2755" s="5">
        <v>44798</v>
      </c>
      <c r="F2755" t="s">
        <v>763</v>
      </c>
      <c r="G2755" t="s">
        <v>13246</v>
      </c>
      <c r="H2755" t="s">
        <v>2882</v>
      </c>
      <c r="J2755" t="s">
        <v>756</v>
      </c>
      <c r="K2755" t="s">
        <v>756</v>
      </c>
      <c r="L2755" t="s">
        <v>757</v>
      </c>
      <c r="M2755" t="s">
        <v>757</v>
      </c>
      <c r="N2755" t="s">
        <v>756</v>
      </c>
      <c r="O2755" t="s">
        <v>756</v>
      </c>
      <c r="P2755" t="s">
        <v>758</v>
      </c>
      <c r="Q2755" t="s">
        <v>759</v>
      </c>
      <c r="R2755" t="s">
        <v>759</v>
      </c>
      <c r="S2755" t="s">
        <v>757</v>
      </c>
      <c r="T2755" t="s">
        <v>757</v>
      </c>
      <c r="U2755" t="s">
        <v>757</v>
      </c>
      <c r="V2755" t="s">
        <v>756</v>
      </c>
      <c r="W2755" t="s">
        <v>756</v>
      </c>
      <c r="X2755" t="s">
        <v>13247</v>
      </c>
      <c r="Y2755" t="str">
        <f t="shared" si="602"/>
        <v>agosto</v>
      </c>
      <c r="Z2755">
        <f>YEAR(BD_PONDERACIONES[[#This Row],[Fecha Ejecución del Ticket]])</f>
        <v>2022</v>
      </c>
      <c r="AA2755" t="str">
        <f t="shared" si="604"/>
        <v>septiembre</v>
      </c>
      <c r="AB2755">
        <f>YEAR(BD_PONDERACIONES[[#This Row],[Fecha de Inspección]])</f>
        <v>2022</v>
      </c>
      <c r="AC2755">
        <f t="shared" si="605"/>
        <v>0.5</v>
      </c>
      <c r="AD2755">
        <f t="shared" si="606"/>
        <v>0.5</v>
      </c>
      <c r="AE2755">
        <f t="shared" si="607"/>
        <v>0.5</v>
      </c>
      <c r="AF2755">
        <f t="shared" si="608"/>
        <v>0.5</v>
      </c>
      <c r="AG2755">
        <f t="shared" si="609"/>
        <v>0.5</v>
      </c>
      <c r="AH2755">
        <f t="shared" si="610"/>
        <v>0.5</v>
      </c>
      <c r="AI2755">
        <f t="shared" si="611"/>
        <v>0.25</v>
      </c>
      <c r="AJ2755">
        <f t="shared" si="612"/>
        <v>0.25</v>
      </c>
      <c r="AK2755">
        <f t="shared" si="613"/>
        <v>0.5</v>
      </c>
      <c r="AL2755">
        <f t="shared" si="614"/>
        <v>0.5</v>
      </c>
      <c r="AM2755">
        <f t="shared" si="615"/>
        <v>0.5</v>
      </c>
      <c r="AN2755" s="6">
        <f t="shared" si="603"/>
        <v>1</v>
      </c>
      <c r="AO2755" t="str">
        <f>VLOOKUP(BD_PONDERACIONES[[#This Row],[Comuna]],Tabla3[#All],2,0)</f>
        <v>Cordillera</v>
      </c>
    </row>
    <row r="2756" spans="1:41" x14ac:dyDescent="0.35">
      <c r="A2756" t="s">
        <v>13248</v>
      </c>
      <c r="B2756" t="s">
        <v>13249</v>
      </c>
      <c r="C2756" t="s">
        <v>13250</v>
      </c>
      <c r="D2756" s="5">
        <v>44834</v>
      </c>
      <c r="E2756" s="5">
        <v>44798</v>
      </c>
      <c r="F2756" t="s">
        <v>763</v>
      </c>
      <c r="G2756" t="s">
        <v>13251</v>
      </c>
      <c r="H2756" t="s">
        <v>2882</v>
      </c>
      <c r="J2756" t="s">
        <v>756</v>
      </c>
      <c r="K2756" t="s">
        <v>756</v>
      </c>
      <c r="L2756" t="s">
        <v>757</v>
      </c>
      <c r="M2756" t="s">
        <v>757</v>
      </c>
      <c r="N2756" t="s">
        <v>756</v>
      </c>
      <c r="O2756" t="s">
        <v>756</v>
      </c>
      <c r="P2756" t="s">
        <v>758</v>
      </c>
      <c r="Q2756" t="s">
        <v>759</v>
      </c>
      <c r="R2756" t="s">
        <v>759</v>
      </c>
      <c r="S2756" t="s">
        <v>757</v>
      </c>
      <c r="T2756" t="s">
        <v>757</v>
      </c>
      <c r="U2756" t="s">
        <v>757</v>
      </c>
      <c r="V2756" t="s">
        <v>756</v>
      </c>
      <c r="W2756" t="s">
        <v>768</v>
      </c>
      <c r="X2756" t="s">
        <v>13252</v>
      </c>
      <c r="Y2756" t="str">
        <f t="shared" si="602"/>
        <v>agosto</v>
      </c>
      <c r="Z2756">
        <f>YEAR(BD_PONDERACIONES[[#This Row],[Fecha Ejecución del Ticket]])</f>
        <v>2022</v>
      </c>
      <c r="AA2756" t="str">
        <f t="shared" si="604"/>
        <v>septiembre</v>
      </c>
      <c r="AB2756">
        <f>YEAR(BD_PONDERACIONES[[#This Row],[Fecha de Inspección]])</f>
        <v>2022</v>
      </c>
      <c r="AC2756">
        <f t="shared" si="605"/>
        <v>0.5</v>
      </c>
      <c r="AD2756">
        <f t="shared" si="606"/>
        <v>0.5</v>
      </c>
      <c r="AE2756">
        <f t="shared" si="607"/>
        <v>0.5</v>
      </c>
      <c r="AF2756">
        <f t="shared" si="608"/>
        <v>0.5</v>
      </c>
      <c r="AG2756">
        <f t="shared" si="609"/>
        <v>0.5</v>
      </c>
      <c r="AH2756">
        <f t="shared" si="610"/>
        <v>0.5</v>
      </c>
      <c r="AI2756">
        <f t="shared" si="611"/>
        <v>0.25</v>
      </c>
      <c r="AJ2756">
        <f t="shared" si="612"/>
        <v>0.25</v>
      </c>
      <c r="AK2756">
        <f t="shared" si="613"/>
        <v>0.5</v>
      </c>
      <c r="AL2756">
        <f t="shared" si="614"/>
        <v>0.5</v>
      </c>
      <c r="AM2756">
        <f t="shared" si="615"/>
        <v>0.17499999999999999</v>
      </c>
      <c r="AN2756" s="6">
        <f t="shared" si="603"/>
        <v>0.93500000000000005</v>
      </c>
      <c r="AO2756" t="str">
        <f>VLOOKUP(BD_PONDERACIONES[[#This Row],[Comuna]],Tabla3[#All],2,0)</f>
        <v>Cordillera</v>
      </c>
    </row>
    <row r="2757" spans="1:41" x14ac:dyDescent="0.35">
      <c r="A2757" t="s">
        <v>13253</v>
      </c>
      <c r="B2757" t="s">
        <v>13254</v>
      </c>
      <c r="C2757" t="s">
        <v>13255</v>
      </c>
      <c r="D2757" s="5">
        <v>44834</v>
      </c>
      <c r="E2757" s="5">
        <v>44784</v>
      </c>
      <c r="F2757" t="s">
        <v>753</v>
      </c>
      <c r="G2757" t="s">
        <v>13256</v>
      </c>
      <c r="H2757" t="s">
        <v>2882</v>
      </c>
      <c r="J2757" t="s">
        <v>756</v>
      </c>
      <c r="K2757" t="s">
        <v>756</v>
      </c>
      <c r="L2757" t="s">
        <v>757</v>
      </c>
      <c r="M2757" t="s">
        <v>757</v>
      </c>
      <c r="N2757" t="s">
        <v>756</v>
      </c>
      <c r="O2757" t="s">
        <v>756</v>
      </c>
      <c r="P2757" t="s">
        <v>758</v>
      </c>
      <c r="Q2757" t="s">
        <v>759</v>
      </c>
      <c r="R2757" t="s">
        <v>759</v>
      </c>
      <c r="S2757" t="s">
        <v>757</v>
      </c>
      <c r="T2757" t="s">
        <v>757</v>
      </c>
      <c r="U2757" t="s">
        <v>757</v>
      </c>
      <c r="V2757" t="s">
        <v>756</v>
      </c>
      <c r="W2757" t="s">
        <v>768</v>
      </c>
      <c r="X2757" t="s">
        <v>885</v>
      </c>
      <c r="Y2757" t="str">
        <f t="shared" si="602"/>
        <v>agosto</v>
      </c>
      <c r="Z2757">
        <f>YEAR(BD_PONDERACIONES[[#This Row],[Fecha Ejecución del Ticket]])</f>
        <v>2022</v>
      </c>
      <c r="AA2757" t="str">
        <f t="shared" si="604"/>
        <v>septiembre</v>
      </c>
      <c r="AB2757">
        <f>YEAR(BD_PONDERACIONES[[#This Row],[Fecha de Inspección]])</f>
        <v>2022</v>
      </c>
      <c r="AC2757">
        <f t="shared" si="605"/>
        <v>0.5</v>
      </c>
      <c r="AD2757">
        <f t="shared" si="606"/>
        <v>0.5</v>
      </c>
      <c r="AE2757">
        <f t="shared" si="607"/>
        <v>0.5</v>
      </c>
      <c r="AF2757">
        <f t="shared" si="608"/>
        <v>0.5</v>
      </c>
      <c r="AG2757">
        <f t="shared" si="609"/>
        <v>0.5</v>
      </c>
      <c r="AH2757">
        <f t="shared" si="610"/>
        <v>0.5</v>
      </c>
      <c r="AI2757">
        <f t="shared" si="611"/>
        <v>0.25</v>
      </c>
      <c r="AJ2757">
        <f t="shared" si="612"/>
        <v>0.25</v>
      </c>
      <c r="AK2757">
        <f t="shared" si="613"/>
        <v>0.5</v>
      </c>
      <c r="AL2757">
        <f t="shared" si="614"/>
        <v>0.5</v>
      </c>
      <c r="AM2757">
        <f t="shared" si="615"/>
        <v>0.17499999999999999</v>
      </c>
      <c r="AN2757" s="6">
        <f t="shared" si="603"/>
        <v>0.93500000000000005</v>
      </c>
      <c r="AO2757" t="str">
        <f>VLOOKUP(BD_PONDERACIONES[[#This Row],[Comuna]],Tabla3[#All],2,0)</f>
        <v>Cordillera</v>
      </c>
    </row>
    <row r="2758" spans="1:41" x14ac:dyDescent="0.35">
      <c r="A2758" t="s">
        <v>14896</v>
      </c>
      <c r="B2758" t="s">
        <v>14897</v>
      </c>
      <c r="C2758" t="s">
        <v>14898</v>
      </c>
      <c r="D2758" s="5">
        <v>44811</v>
      </c>
      <c r="E2758" s="5">
        <v>44726</v>
      </c>
      <c r="F2758" t="s">
        <v>753</v>
      </c>
      <c r="G2758" t="s">
        <v>14899</v>
      </c>
      <c r="H2758" t="s">
        <v>755</v>
      </c>
      <c r="J2758" t="s">
        <v>756</v>
      </c>
      <c r="K2758" t="s">
        <v>756</v>
      </c>
      <c r="L2758" t="s">
        <v>757</v>
      </c>
      <c r="M2758" t="s">
        <v>757</v>
      </c>
      <c r="N2758" t="s">
        <v>756</v>
      </c>
      <c r="O2758" t="s">
        <v>756</v>
      </c>
      <c r="P2758" t="s">
        <v>758</v>
      </c>
      <c r="Q2758" t="s">
        <v>759</v>
      </c>
      <c r="R2758" t="s">
        <v>759</v>
      </c>
      <c r="S2758" t="s">
        <v>757</v>
      </c>
      <c r="T2758" t="s">
        <v>757</v>
      </c>
      <c r="U2758" t="s">
        <v>757</v>
      </c>
      <c r="V2758" t="s">
        <v>904</v>
      </c>
      <c r="W2758" t="s">
        <v>768</v>
      </c>
      <c r="X2758" t="s">
        <v>14900</v>
      </c>
      <c r="Y2758" t="str">
        <f t="shared" si="602"/>
        <v>junio</v>
      </c>
      <c r="Z2758">
        <f>YEAR(BD_PONDERACIONES[[#This Row],[Fecha Ejecución del Ticket]])</f>
        <v>2022</v>
      </c>
      <c r="AA2758" t="str">
        <f t="shared" si="604"/>
        <v>septiembre</v>
      </c>
      <c r="AB2758">
        <f>YEAR(BD_PONDERACIONES[[#This Row],[Fecha de Inspección]])</f>
        <v>2022</v>
      </c>
      <c r="AC2758">
        <f t="shared" si="605"/>
        <v>0.5</v>
      </c>
      <c r="AD2758">
        <f t="shared" si="606"/>
        <v>0.5</v>
      </c>
      <c r="AE2758">
        <f t="shared" si="607"/>
        <v>0.5</v>
      </c>
      <c r="AF2758">
        <f t="shared" si="608"/>
        <v>0.5</v>
      </c>
      <c r="AG2758">
        <f t="shared" si="609"/>
        <v>0.5</v>
      </c>
      <c r="AH2758">
        <f t="shared" si="610"/>
        <v>0.5</v>
      </c>
      <c r="AI2758">
        <f t="shared" si="611"/>
        <v>0.25</v>
      </c>
      <c r="AJ2758">
        <f t="shared" si="612"/>
        <v>0.25</v>
      </c>
      <c r="AK2758">
        <f t="shared" si="613"/>
        <v>0.5</v>
      </c>
      <c r="AL2758">
        <f t="shared" si="614"/>
        <v>0.32500000000000001</v>
      </c>
      <c r="AM2758">
        <f t="shared" si="615"/>
        <v>0.17499999999999999</v>
      </c>
      <c r="AN2758" s="6">
        <f t="shared" si="603"/>
        <v>0.9</v>
      </c>
      <c r="AO2758" t="str">
        <f>VLOOKUP(BD_PONDERACIONES[[#This Row],[Comuna]],Tabla3[#All],2,0)</f>
        <v>Florida</v>
      </c>
    </row>
    <row r="2759" spans="1:41" x14ac:dyDescent="0.35">
      <c r="A2759" t="s">
        <v>14901</v>
      </c>
      <c r="B2759" t="s">
        <v>14902</v>
      </c>
      <c r="C2759" t="s">
        <v>14903</v>
      </c>
      <c r="D2759" s="5">
        <v>44811</v>
      </c>
      <c r="E2759" s="5">
        <v>44716</v>
      </c>
      <c r="F2759" t="s">
        <v>753</v>
      </c>
      <c r="G2759" t="s">
        <v>14904</v>
      </c>
      <c r="H2759" t="s">
        <v>755</v>
      </c>
      <c r="J2759" t="s">
        <v>756</v>
      </c>
      <c r="K2759" t="s">
        <v>756</v>
      </c>
      <c r="L2759" t="s">
        <v>757</v>
      </c>
      <c r="M2759" t="s">
        <v>757</v>
      </c>
      <c r="N2759" t="s">
        <v>756</v>
      </c>
      <c r="O2759" t="s">
        <v>756</v>
      </c>
      <c r="P2759" t="s">
        <v>758</v>
      </c>
      <c r="Q2759" t="s">
        <v>759</v>
      </c>
      <c r="R2759" t="s">
        <v>759</v>
      </c>
      <c r="S2759" t="s">
        <v>757</v>
      </c>
      <c r="T2759" t="s">
        <v>757</v>
      </c>
      <c r="U2759" t="s">
        <v>757</v>
      </c>
      <c r="V2759" t="s">
        <v>904</v>
      </c>
      <c r="W2759" t="s">
        <v>768</v>
      </c>
      <c r="X2759" t="s">
        <v>14905</v>
      </c>
      <c r="Y2759" t="str">
        <f t="shared" si="602"/>
        <v>junio</v>
      </c>
      <c r="Z2759">
        <f>YEAR(BD_PONDERACIONES[[#This Row],[Fecha Ejecución del Ticket]])</f>
        <v>2022</v>
      </c>
      <c r="AA2759" t="str">
        <f t="shared" si="604"/>
        <v>septiembre</v>
      </c>
      <c r="AB2759">
        <f>YEAR(BD_PONDERACIONES[[#This Row],[Fecha de Inspección]])</f>
        <v>2022</v>
      </c>
      <c r="AC2759">
        <f t="shared" si="605"/>
        <v>0.5</v>
      </c>
      <c r="AD2759">
        <f t="shared" si="606"/>
        <v>0.5</v>
      </c>
      <c r="AE2759">
        <f t="shared" si="607"/>
        <v>0.5</v>
      </c>
      <c r="AF2759">
        <f t="shared" si="608"/>
        <v>0.5</v>
      </c>
      <c r="AG2759">
        <f t="shared" si="609"/>
        <v>0.5</v>
      </c>
      <c r="AH2759">
        <f t="shared" si="610"/>
        <v>0.5</v>
      </c>
      <c r="AI2759">
        <f t="shared" si="611"/>
        <v>0.25</v>
      </c>
      <c r="AJ2759">
        <f t="shared" si="612"/>
        <v>0.25</v>
      </c>
      <c r="AK2759">
        <f t="shared" si="613"/>
        <v>0.5</v>
      </c>
      <c r="AL2759">
        <f t="shared" si="614"/>
        <v>0.32500000000000001</v>
      </c>
      <c r="AM2759">
        <f t="shared" si="615"/>
        <v>0.17499999999999999</v>
      </c>
      <c r="AN2759" s="6">
        <f t="shared" si="603"/>
        <v>0.9</v>
      </c>
      <c r="AO2759" t="str">
        <f>VLOOKUP(BD_PONDERACIONES[[#This Row],[Comuna]],Tabla3[#All],2,0)</f>
        <v>Florida</v>
      </c>
    </row>
    <row r="2760" spans="1:41" x14ac:dyDescent="0.35">
      <c r="A2760" t="s">
        <v>14906</v>
      </c>
      <c r="B2760" t="s">
        <v>14907</v>
      </c>
      <c r="C2760" t="s">
        <v>14908</v>
      </c>
      <c r="D2760" s="5">
        <v>44811</v>
      </c>
      <c r="E2760" s="5">
        <v>44726</v>
      </c>
      <c r="F2760" t="s">
        <v>753</v>
      </c>
      <c r="G2760" t="s">
        <v>14909</v>
      </c>
      <c r="H2760" t="s">
        <v>755</v>
      </c>
      <c r="J2760" t="s">
        <v>756</v>
      </c>
      <c r="K2760" t="s">
        <v>756</v>
      </c>
      <c r="L2760" t="s">
        <v>773</v>
      </c>
      <c r="M2760" t="s">
        <v>773</v>
      </c>
      <c r="N2760" t="s">
        <v>756</v>
      </c>
      <c r="O2760" t="s">
        <v>756</v>
      </c>
      <c r="P2760" t="s">
        <v>758</v>
      </c>
      <c r="Q2760" t="s">
        <v>759</v>
      </c>
      <c r="R2760" t="s">
        <v>759</v>
      </c>
      <c r="S2760" t="s">
        <v>757</v>
      </c>
      <c r="T2760" t="s">
        <v>757</v>
      </c>
      <c r="U2760" t="s">
        <v>757</v>
      </c>
      <c r="V2760" t="s">
        <v>904</v>
      </c>
      <c r="W2760" t="s">
        <v>768</v>
      </c>
      <c r="X2760" t="s">
        <v>14910</v>
      </c>
      <c r="Y2760" t="str">
        <f t="shared" si="602"/>
        <v>junio</v>
      </c>
      <c r="Z2760">
        <f>YEAR(BD_PONDERACIONES[[#This Row],[Fecha Ejecución del Ticket]])</f>
        <v>2022</v>
      </c>
      <c r="AA2760" t="str">
        <f t="shared" si="604"/>
        <v>septiembre</v>
      </c>
      <c r="AB2760">
        <f>YEAR(BD_PONDERACIONES[[#This Row],[Fecha de Inspección]])</f>
        <v>2022</v>
      </c>
      <c r="AC2760">
        <f t="shared" si="605"/>
        <v>0.5</v>
      </c>
      <c r="AD2760">
        <f t="shared" si="606"/>
        <v>0.5</v>
      </c>
      <c r="AE2760">
        <f t="shared" si="607"/>
        <v>0</v>
      </c>
      <c r="AF2760">
        <f t="shared" si="608"/>
        <v>0</v>
      </c>
      <c r="AG2760">
        <f t="shared" si="609"/>
        <v>0.5</v>
      </c>
      <c r="AH2760">
        <f t="shared" si="610"/>
        <v>0.5</v>
      </c>
      <c r="AI2760">
        <f t="shared" si="611"/>
        <v>0.25</v>
      </c>
      <c r="AJ2760">
        <f t="shared" si="612"/>
        <v>0.25</v>
      </c>
      <c r="AK2760">
        <f t="shared" si="613"/>
        <v>0.5</v>
      </c>
      <c r="AL2760">
        <f t="shared" si="614"/>
        <v>0.32500000000000001</v>
      </c>
      <c r="AM2760">
        <f t="shared" si="615"/>
        <v>0.17499999999999999</v>
      </c>
      <c r="AN2760" s="6">
        <f t="shared" si="603"/>
        <v>0.6</v>
      </c>
      <c r="AO2760" t="str">
        <f>VLOOKUP(BD_PONDERACIONES[[#This Row],[Comuna]],Tabla3[#All],2,0)</f>
        <v>Florida</v>
      </c>
    </row>
    <row r="2761" spans="1:41" x14ac:dyDescent="0.35">
      <c r="A2761" t="s">
        <v>14911</v>
      </c>
      <c r="B2761" t="s">
        <v>14912</v>
      </c>
      <c r="C2761" t="s">
        <v>14913</v>
      </c>
      <c r="D2761" s="5">
        <v>44811</v>
      </c>
      <c r="E2761" s="5">
        <v>44720</v>
      </c>
      <c r="F2761" t="s">
        <v>753</v>
      </c>
      <c r="G2761" t="s">
        <v>14914</v>
      </c>
      <c r="H2761" t="s">
        <v>755</v>
      </c>
      <c r="J2761" t="s">
        <v>756</v>
      </c>
      <c r="K2761" t="s">
        <v>756</v>
      </c>
      <c r="L2761" t="s">
        <v>756</v>
      </c>
      <c r="M2761" t="s">
        <v>756</v>
      </c>
      <c r="N2761" t="s">
        <v>756</v>
      </c>
      <c r="O2761" t="s">
        <v>756</v>
      </c>
      <c r="P2761" t="s">
        <v>758</v>
      </c>
      <c r="Q2761" t="s">
        <v>759</v>
      </c>
      <c r="R2761" t="s">
        <v>759</v>
      </c>
      <c r="S2761" t="s">
        <v>757</v>
      </c>
      <c r="T2761" t="s">
        <v>757</v>
      </c>
      <c r="U2761" t="s">
        <v>757</v>
      </c>
      <c r="V2761" t="s">
        <v>756</v>
      </c>
      <c r="W2761" t="s">
        <v>768</v>
      </c>
      <c r="X2761" t="s">
        <v>14915</v>
      </c>
      <c r="Y2761" t="str">
        <f t="shared" si="602"/>
        <v>junio</v>
      </c>
      <c r="Z2761">
        <f>YEAR(BD_PONDERACIONES[[#This Row],[Fecha Ejecución del Ticket]])</f>
        <v>2022</v>
      </c>
      <c r="AA2761" t="str">
        <f t="shared" si="604"/>
        <v>septiembre</v>
      </c>
      <c r="AB2761">
        <f>YEAR(BD_PONDERACIONES[[#This Row],[Fecha de Inspección]])</f>
        <v>2022</v>
      </c>
      <c r="AC2761">
        <f t="shared" si="605"/>
        <v>0.5</v>
      </c>
      <c r="AD2761">
        <f t="shared" si="606"/>
        <v>0.5</v>
      </c>
      <c r="AE2761">
        <f t="shared" si="607"/>
        <v>0.5</v>
      </c>
      <c r="AF2761">
        <f t="shared" si="608"/>
        <v>0.5</v>
      </c>
      <c r="AG2761">
        <f t="shared" si="609"/>
        <v>0.5</v>
      </c>
      <c r="AH2761">
        <f t="shared" si="610"/>
        <v>0.5</v>
      </c>
      <c r="AI2761">
        <f t="shared" si="611"/>
        <v>0.25</v>
      </c>
      <c r="AJ2761">
        <f t="shared" si="612"/>
        <v>0.25</v>
      </c>
      <c r="AK2761">
        <f t="shared" si="613"/>
        <v>0.5</v>
      </c>
      <c r="AL2761">
        <f t="shared" si="614"/>
        <v>0.5</v>
      </c>
      <c r="AM2761">
        <f t="shared" si="615"/>
        <v>0.17499999999999999</v>
      </c>
      <c r="AN2761" s="6">
        <f t="shared" si="603"/>
        <v>0.93500000000000005</v>
      </c>
      <c r="AO2761" t="str">
        <f>VLOOKUP(BD_PONDERACIONES[[#This Row],[Comuna]],Tabla3[#All],2,0)</f>
        <v>Florida</v>
      </c>
    </row>
    <row r="2762" spans="1:41" x14ac:dyDescent="0.35">
      <c r="A2762" t="s">
        <v>14916</v>
      </c>
      <c r="B2762" t="s">
        <v>14917</v>
      </c>
      <c r="C2762" t="s">
        <v>14918</v>
      </c>
      <c r="D2762" s="5">
        <v>44811</v>
      </c>
      <c r="E2762" s="5">
        <v>44725</v>
      </c>
      <c r="F2762" t="s">
        <v>753</v>
      </c>
      <c r="G2762" t="s">
        <v>14919</v>
      </c>
      <c r="H2762" t="s">
        <v>755</v>
      </c>
      <c r="J2762" t="s">
        <v>756</v>
      </c>
      <c r="K2762" t="s">
        <v>756</v>
      </c>
      <c r="L2762" t="s">
        <v>757</v>
      </c>
      <c r="M2762" t="s">
        <v>757</v>
      </c>
      <c r="N2762" t="s">
        <v>756</v>
      </c>
      <c r="O2762" t="s">
        <v>756</v>
      </c>
      <c r="P2762" t="s">
        <v>758</v>
      </c>
      <c r="Q2762" t="s">
        <v>759</v>
      </c>
      <c r="R2762" t="s">
        <v>759</v>
      </c>
      <c r="S2762" t="s">
        <v>757</v>
      </c>
      <c r="T2762" t="s">
        <v>757</v>
      </c>
      <c r="U2762" t="s">
        <v>757</v>
      </c>
      <c r="V2762" t="s">
        <v>756</v>
      </c>
      <c r="W2762" t="s">
        <v>756</v>
      </c>
      <c r="X2762" t="s">
        <v>14920</v>
      </c>
      <c r="Y2762" t="str">
        <f t="shared" si="602"/>
        <v>junio</v>
      </c>
      <c r="Z2762">
        <f>YEAR(BD_PONDERACIONES[[#This Row],[Fecha Ejecución del Ticket]])</f>
        <v>2022</v>
      </c>
      <c r="AA2762" t="str">
        <f t="shared" si="604"/>
        <v>septiembre</v>
      </c>
      <c r="AB2762">
        <f>YEAR(BD_PONDERACIONES[[#This Row],[Fecha de Inspección]])</f>
        <v>2022</v>
      </c>
      <c r="AC2762">
        <f t="shared" si="605"/>
        <v>0.5</v>
      </c>
      <c r="AD2762">
        <f t="shared" si="606"/>
        <v>0.5</v>
      </c>
      <c r="AE2762">
        <f t="shared" si="607"/>
        <v>0.5</v>
      </c>
      <c r="AF2762">
        <f t="shared" si="608"/>
        <v>0.5</v>
      </c>
      <c r="AG2762">
        <f t="shared" si="609"/>
        <v>0.5</v>
      </c>
      <c r="AH2762">
        <f t="shared" si="610"/>
        <v>0.5</v>
      </c>
      <c r="AI2762">
        <f t="shared" si="611"/>
        <v>0.25</v>
      </c>
      <c r="AJ2762">
        <f t="shared" si="612"/>
        <v>0.25</v>
      </c>
      <c r="AK2762">
        <f t="shared" si="613"/>
        <v>0.5</v>
      </c>
      <c r="AL2762">
        <f t="shared" si="614"/>
        <v>0.5</v>
      </c>
      <c r="AM2762">
        <f t="shared" si="615"/>
        <v>0.5</v>
      </c>
      <c r="AN2762" s="6">
        <f t="shared" si="603"/>
        <v>1</v>
      </c>
      <c r="AO2762" t="str">
        <f>VLOOKUP(BD_PONDERACIONES[[#This Row],[Comuna]],Tabla3[#All],2,0)</f>
        <v>Florida</v>
      </c>
    </row>
    <row r="2763" spans="1:41" x14ac:dyDescent="0.35">
      <c r="A2763" t="s">
        <v>14921</v>
      </c>
      <c r="B2763" t="s">
        <v>14922</v>
      </c>
      <c r="C2763" t="s">
        <v>14923</v>
      </c>
      <c r="D2763" s="5">
        <v>44811</v>
      </c>
      <c r="E2763" s="5">
        <v>44727</v>
      </c>
      <c r="F2763" t="s">
        <v>753</v>
      </c>
      <c r="G2763" t="s">
        <v>14924</v>
      </c>
      <c r="H2763" t="s">
        <v>755</v>
      </c>
      <c r="J2763" t="s">
        <v>756</v>
      </c>
      <c r="K2763" t="s">
        <v>756</v>
      </c>
      <c r="L2763" t="s">
        <v>757</v>
      </c>
      <c r="M2763" t="s">
        <v>757</v>
      </c>
      <c r="N2763" t="s">
        <v>756</v>
      </c>
      <c r="O2763" t="s">
        <v>756</v>
      </c>
      <c r="P2763" t="s">
        <v>758</v>
      </c>
      <c r="Q2763" t="s">
        <v>759</v>
      </c>
      <c r="R2763" t="s">
        <v>759</v>
      </c>
      <c r="S2763" t="s">
        <v>757</v>
      </c>
      <c r="T2763" t="s">
        <v>757</v>
      </c>
      <c r="U2763" t="s">
        <v>757</v>
      </c>
      <c r="V2763" t="s">
        <v>904</v>
      </c>
      <c r="W2763" t="s">
        <v>756</v>
      </c>
      <c r="X2763" t="s">
        <v>14925</v>
      </c>
      <c r="Y2763" t="str">
        <f t="shared" si="602"/>
        <v>junio</v>
      </c>
      <c r="Z2763">
        <f>YEAR(BD_PONDERACIONES[[#This Row],[Fecha Ejecución del Ticket]])</f>
        <v>2022</v>
      </c>
      <c r="AA2763" t="str">
        <f t="shared" si="604"/>
        <v>septiembre</v>
      </c>
      <c r="AB2763">
        <f>YEAR(BD_PONDERACIONES[[#This Row],[Fecha de Inspección]])</f>
        <v>2022</v>
      </c>
      <c r="AC2763">
        <f t="shared" si="605"/>
        <v>0.5</v>
      </c>
      <c r="AD2763">
        <f t="shared" si="606"/>
        <v>0.5</v>
      </c>
      <c r="AE2763">
        <f t="shared" si="607"/>
        <v>0.5</v>
      </c>
      <c r="AF2763">
        <f t="shared" si="608"/>
        <v>0.5</v>
      </c>
      <c r="AG2763">
        <f t="shared" si="609"/>
        <v>0.5</v>
      </c>
      <c r="AH2763">
        <f t="shared" si="610"/>
        <v>0.5</v>
      </c>
      <c r="AI2763">
        <f t="shared" si="611"/>
        <v>0.25</v>
      </c>
      <c r="AJ2763">
        <f t="shared" si="612"/>
        <v>0.25</v>
      </c>
      <c r="AK2763">
        <f t="shared" si="613"/>
        <v>0.5</v>
      </c>
      <c r="AL2763">
        <f t="shared" si="614"/>
        <v>0.32500000000000001</v>
      </c>
      <c r="AM2763">
        <f t="shared" si="615"/>
        <v>0.5</v>
      </c>
      <c r="AN2763" s="6">
        <f t="shared" si="603"/>
        <v>0.96500000000000008</v>
      </c>
      <c r="AO2763" t="str">
        <f>VLOOKUP(BD_PONDERACIONES[[#This Row],[Comuna]],Tabla3[#All],2,0)</f>
        <v>Florida</v>
      </c>
    </row>
    <row r="2764" spans="1:41" x14ac:dyDescent="0.35">
      <c r="A2764" t="s">
        <v>14926</v>
      </c>
      <c r="B2764" t="s">
        <v>14927</v>
      </c>
      <c r="C2764" t="s">
        <v>14928</v>
      </c>
      <c r="D2764" s="5">
        <v>44811</v>
      </c>
      <c r="E2764" s="5">
        <v>44728</v>
      </c>
      <c r="F2764" t="s">
        <v>753</v>
      </c>
      <c r="G2764" t="s">
        <v>14929</v>
      </c>
      <c r="H2764" t="s">
        <v>755</v>
      </c>
      <c r="J2764" t="s">
        <v>756</v>
      </c>
      <c r="K2764" t="s">
        <v>756</v>
      </c>
      <c r="L2764" t="s">
        <v>757</v>
      </c>
      <c r="M2764" t="s">
        <v>757</v>
      </c>
      <c r="N2764" t="s">
        <v>756</v>
      </c>
      <c r="O2764" t="s">
        <v>756</v>
      </c>
      <c r="P2764" t="s">
        <v>758</v>
      </c>
      <c r="Q2764" t="s">
        <v>759</v>
      </c>
      <c r="R2764" t="s">
        <v>759</v>
      </c>
      <c r="S2764" t="s">
        <v>757</v>
      </c>
      <c r="T2764" t="s">
        <v>757</v>
      </c>
      <c r="U2764" t="s">
        <v>757</v>
      </c>
      <c r="V2764" t="s">
        <v>904</v>
      </c>
      <c r="W2764" t="s">
        <v>768</v>
      </c>
      <c r="X2764" t="s">
        <v>14930</v>
      </c>
      <c r="Y2764" t="str">
        <f t="shared" si="602"/>
        <v>junio</v>
      </c>
      <c r="Z2764">
        <f>YEAR(BD_PONDERACIONES[[#This Row],[Fecha Ejecución del Ticket]])</f>
        <v>2022</v>
      </c>
      <c r="AA2764" t="str">
        <f t="shared" si="604"/>
        <v>septiembre</v>
      </c>
      <c r="AB2764">
        <f>YEAR(BD_PONDERACIONES[[#This Row],[Fecha de Inspección]])</f>
        <v>2022</v>
      </c>
      <c r="AC2764">
        <f t="shared" si="605"/>
        <v>0.5</v>
      </c>
      <c r="AD2764">
        <f t="shared" si="606"/>
        <v>0.5</v>
      </c>
      <c r="AE2764">
        <f t="shared" si="607"/>
        <v>0.5</v>
      </c>
      <c r="AF2764">
        <f t="shared" si="608"/>
        <v>0.5</v>
      </c>
      <c r="AG2764">
        <f t="shared" si="609"/>
        <v>0.5</v>
      </c>
      <c r="AH2764">
        <f t="shared" si="610"/>
        <v>0.5</v>
      </c>
      <c r="AI2764">
        <f t="shared" si="611"/>
        <v>0.25</v>
      </c>
      <c r="AJ2764">
        <f t="shared" si="612"/>
        <v>0.25</v>
      </c>
      <c r="AK2764">
        <f t="shared" si="613"/>
        <v>0.5</v>
      </c>
      <c r="AL2764">
        <f t="shared" si="614"/>
        <v>0.32500000000000001</v>
      </c>
      <c r="AM2764">
        <f t="shared" si="615"/>
        <v>0.17499999999999999</v>
      </c>
      <c r="AN2764" s="6">
        <f t="shared" si="603"/>
        <v>0.9</v>
      </c>
      <c r="AO2764" t="str">
        <f>VLOOKUP(BD_PONDERACIONES[[#This Row],[Comuna]],Tabla3[#All],2,0)</f>
        <v>Florida</v>
      </c>
    </row>
    <row r="2765" spans="1:41" x14ac:dyDescent="0.35">
      <c r="A2765" t="s">
        <v>14931</v>
      </c>
      <c r="B2765" t="s">
        <v>14932</v>
      </c>
      <c r="C2765" t="s">
        <v>14933</v>
      </c>
      <c r="D2765" s="5">
        <v>44811</v>
      </c>
      <c r="E2765" s="5">
        <v>44724</v>
      </c>
      <c r="F2765" t="s">
        <v>753</v>
      </c>
      <c r="G2765" t="s">
        <v>14934</v>
      </c>
      <c r="H2765" t="s">
        <v>755</v>
      </c>
      <c r="J2765" t="s">
        <v>756</v>
      </c>
      <c r="K2765" t="s">
        <v>756</v>
      </c>
      <c r="L2765" t="s">
        <v>757</v>
      </c>
      <c r="M2765" t="s">
        <v>757</v>
      </c>
      <c r="N2765" t="s">
        <v>756</v>
      </c>
      <c r="O2765" t="s">
        <v>756</v>
      </c>
      <c r="P2765" t="s">
        <v>758</v>
      </c>
      <c r="Q2765" t="s">
        <v>759</v>
      </c>
      <c r="R2765" t="s">
        <v>759</v>
      </c>
      <c r="S2765" t="s">
        <v>757</v>
      </c>
      <c r="T2765" t="s">
        <v>757</v>
      </c>
      <c r="U2765" t="s">
        <v>757</v>
      </c>
      <c r="V2765" t="s">
        <v>756</v>
      </c>
      <c r="W2765" t="s">
        <v>756</v>
      </c>
      <c r="X2765" t="s">
        <v>14935</v>
      </c>
      <c r="Y2765" t="str">
        <f t="shared" si="602"/>
        <v>junio</v>
      </c>
      <c r="Z2765">
        <f>YEAR(BD_PONDERACIONES[[#This Row],[Fecha Ejecución del Ticket]])</f>
        <v>2022</v>
      </c>
      <c r="AA2765" t="str">
        <f t="shared" si="604"/>
        <v>septiembre</v>
      </c>
      <c r="AB2765">
        <f>YEAR(BD_PONDERACIONES[[#This Row],[Fecha de Inspección]])</f>
        <v>2022</v>
      </c>
      <c r="AC2765">
        <f t="shared" si="605"/>
        <v>0.5</v>
      </c>
      <c r="AD2765">
        <f t="shared" si="606"/>
        <v>0.5</v>
      </c>
      <c r="AE2765">
        <f t="shared" si="607"/>
        <v>0.5</v>
      </c>
      <c r="AF2765">
        <f t="shared" si="608"/>
        <v>0.5</v>
      </c>
      <c r="AG2765">
        <f t="shared" si="609"/>
        <v>0.5</v>
      </c>
      <c r="AH2765">
        <f t="shared" si="610"/>
        <v>0.5</v>
      </c>
      <c r="AI2765">
        <f t="shared" si="611"/>
        <v>0.25</v>
      </c>
      <c r="AJ2765">
        <f t="shared" si="612"/>
        <v>0.25</v>
      </c>
      <c r="AK2765">
        <f t="shared" si="613"/>
        <v>0.5</v>
      </c>
      <c r="AL2765">
        <f t="shared" si="614"/>
        <v>0.5</v>
      </c>
      <c r="AM2765">
        <f t="shared" si="615"/>
        <v>0.5</v>
      </c>
      <c r="AN2765" s="6">
        <f t="shared" si="603"/>
        <v>1</v>
      </c>
      <c r="AO2765" t="str">
        <f>VLOOKUP(BD_PONDERACIONES[[#This Row],[Comuna]],Tabla3[#All],2,0)</f>
        <v>Florida</v>
      </c>
    </row>
    <row r="2766" spans="1:41" x14ac:dyDescent="0.35">
      <c r="A2766" t="s">
        <v>14936</v>
      </c>
      <c r="B2766" t="s">
        <v>14937</v>
      </c>
      <c r="C2766" t="s">
        <v>14938</v>
      </c>
      <c r="D2766" s="5">
        <v>44811</v>
      </c>
      <c r="E2766" s="5">
        <v>44721</v>
      </c>
      <c r="F2766" t="s">
        <v>753</v>
      </c>
      <c r="G2766" t="s">
        <v>14939</v>
      </c>
      <c r="H2766" t="s">
        <v>755</v>
      </c>
      <c r="J2766" t="s">
        <v>756</v>
      </c>
      <c r="K2766" t="s">
        <v>756</v>
      </c>
      <c r="L2766" t="s">
        <v>756</v>
      </c>
      <c r="M2766" t="s">
        <v>756</v>
      </c>
      <c r="N2766" t="s">
        <v>756</v>
      </c>
      <c r="O2766" t="s">
        <v>756</v>
      </c>
      <c r="P2766" t="s">
        <v>758</v>
      </c>
      <c r="Q2766" t="s">
        <v>759</v>
      </c>
      <c r="R2766" t="s">
        <v>759</v>
      </c>
      <c r="S2766" t="s">
        <v>757</v>
      </c>
      <c r="T2766" t="s">
        <v>757</v>
      </c>
      <c r="U2766" t="s">
        <v>757</v>
      </c>
      <c r="V2766" t="s">
        <v>756</v>
      </c>
      <c r="W2766" t="s">
        <v>768</v>
      </c>
      <c r="X2766" t="s">
        <v>5192</v>
      </c>
      <c r="Y2766" t="str">
        <f t="shared" si="602"/>
        <v>junio</v>
      </c>
      <c r="Z2766">
        <f>YEAR(BD_PONDERACIONES[[#This Row],[Fecha Ejecución del Ticket]])</f>
        <v>2022</v>
      </c>
      <c r="AA2766" t="str">
        <f t="shared" si="604"/>
        <v>septiembre</v>
      </c>
      <c r="AB2766">
        <f>YEAR(BD_PONDERACIONES[[#This Row],[Fecha de Inspección]])</f>
        <v>2022</v>
      </c>
      <c r="AC2766">
        <f t="shared" si="605"/>
        <v>0.5</v>
      </c>
      <c r="AD2766">
        <f t="shared" si="606"/>
        <v>0.5</v>
      </c>
      <c r="AE2766">
        <f t="shared" si="607"/>
        <v>0.5</v>
      </c>
      <c r="AF2766">
        <f t="shared" si="608"/>
        <v>0.5</v>
      </c>
      <c r="AG2766">
        <f t="shared" si="609"/>
        <v>0.5</v>
      </c>
      <c r="AH2766">
        <f t="shared" si="610"/>
        <v>0.5</v>
      </c>
      <c r="AI2766">
        <f t="shared" si="611"/>
        <v>0.25</v>
      </c>
      <c r="AJ2766">
        <f t="shared" si="612"/>
        <v>0.25</v>
      </c>
      <c r="AK2766">
        <f t="shared" si="613"/>
        <v>0.5</v>
      </c>
      <c r="AL2766">
        <f t="shared" si="614"/>
        <v>0.5</v>
      </c>
      <c r="AM2766">
        <f t="shared" si="615"/>
        <v>0.17499999999999999</v>
      </c>
      <c r="AN2766" s="6">
        <f t="shared" si="603"/>
        <v>0.93500000000000005</v>
      </c>
      <c r="AO2766" t="str">
        <f>VLOOKUP(BD_PONDERACIONES[[#This Row],[Comuna]],Tabla3[#All],2,0)</f>
        <v>Florida</v>
      </c>
    </row>
    <row r="2767" spans="1:41" x14ac:dyDescent="0.35">
      <c r="A2767" t="s">
        <v>14940</v>
      </c>
      <c r="B2767" t="s">
        <v>14941</v>
      </c>
      <c r="C2767" t="s">
        <v>14942</v>
      </c>
      <c r="D2767" s="5">
        <v>44811</v>
      </c>
      <c r="E2767" s="5">
        <v>44726</v>
      </c>
      <c r="F2767" t="s">
        <v>753</v>
      </c>
      <c r="G2767" t="s">
        <v>14943</v>
      </c>
      <c r="H2767" t="s">
        <v>755</v>
      </c>
      <c r="J2767" t="s">
        <v>756</v>
      </c>
      <c r="K2767" t="s">
        <v>756</v>
      </c>
      <c r="L2767" t="s">
        <v>773</v>
      </c>
      <c r="M2767" t="s">
        <v>773</v>
      </c>
      <c r="N2767" t="s">
        <v>756</v>
      </c>
      <c r="O2767" t="s">
        <v>756</v>
      </c>
      <c r="P2767" t="s">
        <v>758</v>
      </c>
      <c r="Q2767" t="s">
        <v>759</v>
      </c>
      <c r="R2767" t="s">
        <v>759</v>
      </c>
      <c r="S2767" t="s">
        <v>757</v>
      </c>
      <c r="T2767" t="s">
        <v>757</v>
      </c>
      <c r="U2767" t="s">
        <v>757</v>
      </c>
      <c r="V2767" t="s">
        <v>756</v>
      </c>
      <c r="W2767" t="s">
        <v>768</v>
      </c>
      <c r="X2767" t="s">
        <v>14944</v>
      </c>
      <c r="Y2767" t="str">
        <f t="shared" si="602"/>
        <v>junio</v>
      </c>
      <c r="Z2767">
        <f>YEAR(BD_PONDERACIONES[[#This Row],[Fecha Ejecución del Ticket]])</f>
        <v>2022</v>
      </c>
      <c r="AA2767" t="str">
        <f t="shared" si="604"/>
        <v>septiembre</v>
      </c>
      <c r="AB2767">
        <f>YEAR(BD_PONDERACIONES[[#This Row],[Fecha de Inspección]])</f>
        <v>2022</v>
      </c>
      <c r="AC2767">
        <f t="shared" si="605"/>
        <v>0.5</v>
      </c>
      <c r="AD2767">
        <f t="shared" si="606"/>
        <v>0.5</v>
      </c>
      <c r="AE2767">
        <f t="shared" si="607"/>
        <v>0</v>
      </c>
      <c r="AF2767">
        <f t="shared" si="608"/>
        <v>0</v>
      </c>
      <c r="AG2767">
        <f t="shared" si="609"/>
        <v>0.5</v>
      </c>
      <c r="AH2767">
        <f t="shared" si="610"/>
        <v>0.5</v>
      </c>
      <c r="AI2767">
        <f t="shared" si="611"/>
        <v>0.25</v>
      </c>
      <c r="AJ2767">
        <f t="shared" si="612"/>
        <v>0.25</v>
      </c>
      <c r="AK2767">
        <f t="shared" si="613"/>
        <v>0.5</v>
      </c>
      <c r="AL2767">
        <f t="shared" si="614"/>
        <v>0.5</v>
      </c>
      <c r="AM2767">
        <f t="shared" si="615"/>
        <v>0.17499999999999999</v>
      </c>
      <c r="AN2767" s="6">
        <f t="shared" si="603"/>
        <v>0.63500000000000001</v>
      </c>
      <c r="AO2767" t="str">
        <f>VLOOKUP(BD_PONDERACIONES[[#This Row],[Comuna]],Tabla3[#All],2,0)</f>
        <v>Florida</v>
      </c>
    </row>
    <row r="2768" spans="1:41" x14ac:dyDescent="0.35">
      <c r="A2768" t="s">
        <v>14738</v>
      </c>
      <c r="B2768" t="s">
        <v>14739</v>
      </c>
      <c r="C2768" t="s">
        <v>14740</v>
      </c>
      <c r="D2768" s="5">
        <v>44813</v>
      </c>
      <c r="E2768" s="5">
        <v>44730</v>
      </c>
      <c r="F2768" t="s">
        <v>763</v>
      </c>
      <c r="G2768" t="s">
        <v>14741</v>
      </c>
      <c r="H2768" t="s">
        <v>3786</v>
      </c>
      <c r="J2768" t="s">
        <v>756</v>
      </c>
      <c r="K2768" t="s">
        <v>756</v>
      </c>
      <c r="L2768" t="s">
        <v>757</v>
      </c>
      <c r="M2768" t="s">
        <v>757</v>
      </c>
      <c r="N2768" t="s">
        <v>756</v>
      </c>
      <c r="O2768" t="s">
        <v>756</v>
      </c>
      <c r="P2768" t="s">
        <v>758</v>
      </c>
      <c r="Q2768" t="s">
        <v>759</v>
      </c>
      <c r="R2768" t="s">
        <v>759</v>
      </c>
      <c r="S2768" t="s">
        <v>757</v>
      </c>
      <c r="T2768" t="s">
        <v>757</v>
      </c>
      <c r="U2768" t="s">
        <v>757</v>
      </c>
      <c r="V2768" t="s">
        <v>756</v>
      </c>
      <c r="W2768" t="s">
        <v>756</v>
      </c>
      <c r="X2768" t="s">
        <v>14742</v>
      </c>
      <c r="Y2768" t="str">
        <f t="shared" si="602"/>
        <v>junio</v>
      </c>
      <c r="Z2768">
        <f>YEAR(BD_PONDERACIONES[[#This Row],[Fecha Ejecución del Ticket]])</f>
        <v>2022</v>
      </c>
      <c r="AA2768" t="str">
        <f t="shared" si="604"/>
        <v>septiembre</v>
      </c>
      <c r="AB2768">
        <f>YEAR(BD_PONDERACIONES[[#This Row],[Fecha de Inspección]])</f>
        <v>2022</v>
      </c>
      <c r="AC2768">
        <f t="shared" si="605"/>
        <v>0.5</v>
      </c>
      <c r="AD2768">
        <f t="shared" si="606"/>
        <v>0.5</v>
      </c>
      <c r="AE2768">
        <f t="shared" si="607"/>
        <v>0.5</v>
      </c>
      <c r="AF2768">
        <f t="shared" si="608"/>
        <v>0.5</v>
      </c>
      <c r="AG2768">
        <f t="shared" si="609"/>
        <v>0.5</v>
      </c>
      <c r="AH2768">
        <f t="shared" si="610"/>
        <v>0.5</v>
      </c>
      <c r="AI2768">
        <f t="shared" si="611"/>
        <v>0.25</v>
      </c>
      <c r="AJ2768">
        <f t="shared" si="612"/>
        <v>0.25</v>
      </c>
      <c r="AK2768">
        <f t="shared" si="613"/>
        <v>0.5</v>
      </c>
      <c r="AL2768">
        <f t="shared" si="614"/>
        <v>0.5</v>
      </c>
      <c r="AM2768">
        <f t="shared" si="615"/>
        <v>0.5</v>
      </c>
      <c r="AN2768" s="6">
        <f t="shared" si="603"/>
        <v>1</v>
      </c>
      <c r="AO2768" t="str">
        <f>VLOOKUP(BD_PONDERACIONES[[#This Row],[Comuna]],Tabla3[#All],2,0)</f>
        <v>Florida</v>
      </c>
    </row>
    <row r="2769" spans="1:41" x14ac:dyDescent="0.35">
      <c r="A2769" t="s">
        <v>14743</v>
      </c>
      <c r="B2769" t="s">
        <v>14744</v>
      </c>
      <c r="C2769" t="s">
        <v>14745</v>
      </c>
      <c r="D2769" s="5">
        <v>44813</v>
      </c>
      <c r="E2769" s="5">
        <v>44730</v>
      </c>
      <c r="F2769" t="s">
        <v>763</v>
      </c>
      <c r="G2769" t="s">
        <v>14746</v>
      </c>
      <c r="H2769" t="s">
        <v>3786</v>
      </c>
      <c r="J2769" t="s">
        <v>756</v>
      </c>
      <c r="K2769" t="s">
        <v>756</v>
      </c>
      <c r="L2769" t="s">
        <v>773</v>
      </c>
      <c r="M2769" t="s">
        <v>773</v>
      </c>
      <c r="N2769" t="s">
        <v>756</v>
      </c>
      <c r="O2769" t="s">
        <v>756</v>
      </c>
      <c r="P2769" t="s">
        <v>758</v>
      </c>
      <c r="Q2769" t="s">
        <v>759</v>
      </c>
      <c r="R2769" t="s">
        <v>759</v>
      </c>
      <c r="S2769" t="s">
        <v>757</v>
      </c>
      <c r="T2769" t="s">
        <v>757</v>
      </c>
      <c r="U2769" t="s">
        <v>757</v>
      </c>
      <c r="V2769" t="s">
        <v>756</v>
      </c>
      <c r="W2769" t="s">
        <v>756</v>
      </c>
      <c r="X2769" t="s">
        <v>14747</v>
      </c>
      <c r="Y2769" t="str">
        <f t="shared" si="602"/>
        <v>junio</v>
      </c>
      <c r="Z2769">
        <f>YEAR(BD_PONDERACIONES[[#This Row],[Fecha Ejecución del Ticket]])</f>
        <v>2022</v>
      </c>
      <c r="AA2769" t="str">
        <f t="shared" si="604"/>
        <v>septiembre</v>
      </c>
      <c r="AB2769">
        <f>YEAR(BD_PONDERACIONES[[#This Row],[Fecha de Inspección]])</f>
        <v>2022</v>
      </c>
      <c r="AC2769">
        <f t="shared" si="605"/>
        <v>0.5</v>
      </c>
      <c r="AD2769">
        <f t="shared" si="606"/>
        <v>0.5</v>
      </c>
      <c r="AE2769">
        <f t="shared" si="607"/>
        <v>0</v>
      </c>
      <c r="AF2769">
        <f t="shared" si="608"/>
        <v>0</v>
      </c>
      <c r="AG2769">
        <f t="shared" si="609"/>
        <v>0.5</v>
      </c>
      <c r="AH2769">
        <f t="shared" si="610"/>
        <v>0.5</v>
      </c>
      <c r="AI2769">
        <f t="shared" si="611"/>
        <v>0.25</v>
      </c>
      <c r="AJ2769">
        <f t="shared" si="612"/>
        <v>0.25</v>
      </c>
      <c r="AK2769">
        <f t="shared" si="613"/>
        <v>0.5</v>
      </c>
      <c r="AL2769">
        <f t="shared" si="614"/>
        <v>0.5</v>
      </c>
      <c r="AM2769">
        <f t="shared" si="615"/>
        <v>0.5</v>
      </c>
      <c r="AN2769" s="6">
        <f t="shared" si="603"/>
        <v>0.7</v>
      </c>
      <c r="AO2769" t="str">
        <f>VLOOKUP(BD_PONDERACIONES[[#This Row],[Comuna]],Tabla3[#All],2,0)</f>
        <v>Florida</v>
      </c>
    </row>
    <row r="2770" spans="1:41" x14ac:dyDescent="0.35">
      <c r="A2770" t="s">
        <v>14748</v>
      </c>
      <c r="B2770" t="s">
        <v>14749</v>
      </c>
      <c r="C2770" t="s">
        <v>14750</v>
      </c>
      <c r="D2770" s="5">
        <v>44813</v>
      </c>
      <c r="E2770" s="5">
        <v>44732</v>
      </c>
      <c r="F2770" t="s">
        <v>763</v>
      </c>
      <c r="G2770" t="s">
        <v>14751</v>
      </c>
      <c r="H2770" t="s">
        <v>3786</v>
      </c>
      <c r="J2770" t="s">
        <v>756</v>
      </c>
      <c r="K2770" t="s">
        <v>756</v>
      </c>
      <c r="L2770" t="s">
        <v>756</v>
      </c>
      <c r="M2770" t="s">
        <v>756</v>
      </c>
      <c r="N2770" t="s">
        <v>756</v>
      </c>
      <c r="O2770" t="s">
        <v>756</v>
      </c>
      <c r="P2770" t="s">
        <v>758</v>
      </c>
      <c r="Q2770" t="s">
        <v>759</v>
      </c>
      <c r="R2770" t="s">
        <v>759</v>
      </c>
      <c r="S2770" t="s">
        <v>757</v>
      </c>
      <c r="T2770" t="s">
        <v>757</v>
      </c>
      <c r="U2770" t="s">
        <v>757</v>
      </c>
      <c r="V2770" t="s">
        <v>756</v>
      </c>
      <c r="W2770" t="s">
        <v>768</v>
      </c>
      <c r="X2770" t="s">
        <v>14752</v>
      </c>
      <c r="Y2770" t="str">
        <f t="shared" si="602"/>
        <v>junio</v>
      </c>
      <c r="Z2770">
        <f>YEAR(BD_PONDERACIONES[[#This Row],[Fecha Ejecución del Ticket]])</f>
        <v>2022</v>
      </c>
      <c r="AA2770" t="str">
        <f t="shared" si="604"/>
        <v>septiembre</v>
      </c>
      <c r="AB2770">
        <f>YEAR(BD_PONDERACIONES[[#This Row],[Fecha de Inspección]])</f>
        <v>2022</v>
      </c>
      <c r="AC2770">
        <f t="shared" si="605"/>
        <v>0.5</v>
      </c>
      <c r="AD2770">
        <f t="shared" si="606"/>
        <v>0.5</v>
      </c>
      <c r="AE2770">
        <f t="shared" si="607"/>
        <v>0.5</v>
      </c>
      <c r="AF2770">
        <f t="shared" si="608"/>
        <v>0.5</v>
      </c>
      <c r="AG2770">
        <f t="shared" si="609"/>
        <v>0.5</v>
      </c>
      <c r="AH2770">
        <f t="shared" si="610"/>
        <v>0.5</v>
      </c>
      <c r="AI2770">
        <f t="shared" si="611"/>
        <v>0.25</v>
      </c>
      <c r="AJ2770">
        <f t="shared" si="612"/>
        <v>0.25</v>
      </c>
      <c r="AK2770">
        <f t="shared" si="613"/>
        <v>0.5</v>
      </c>
      <c r="AL2770">
        <f t="shared" si="614"/>
        <v>0.5</v>
      </c>
      <c r="AM2770">
        <f t="shared" si="615"/>
        <v>0.17499999999999999</v>
      </c>
      <c r="AN2770" s="6">
        <f t="shared" si="603"/>
        <v>0.93500000000000005</v>
      </c>
      <c r="AO2770" t="str">
        <f>VLOOKUP(BD_PONDERACIONES[[#This Row],[Comuna]],Tabla3[#All],2,0)</f>
        <v>Florida</v>
      </c>
    </row>
    <row r="2771" spans="1:41" x14ac:dyDescent="0.35">
      <c r="A2771" t="s">
        <v>14753</v>
      </c>
      <c r="B2771" t="s">
        <v>14754</v>
      </c>
      <c r="C2771" t="s">
        <v>14755</v>
      </c>
      <c r="D2771" s="5">
        <v>44813</v>
      </c>
      <c r="E2771" s="5">
        <v>44719</v>
      </c>
      <c r="F2771" t="s">
        <v>753</v>
      </c>
      <c r="G2771" t="s">
        <v>14756</v>
      </c>
      <c r="H2771" t="s">
        <v>3786</v>
      </c>
      <c r="J2771" t="s">
        <v>756</v>
      </c>
      <c r="K2771" t="s">
        <v>756</v>
      </c>
      <c r="L2771" t="s">
        <v>757</v>
      </c>
      <c r="M2771" t="s">
        <v>757</v>
      </c>
      <c r="N2771" t="s">
        <v>756</v>
      </c>
      <c r="O2771" t="s">
        <v>756</v>
      </c>
      <c r="P2771" t="s">
        <v>758</v>
      </c>
      <c r="Q2771" t="s">
        <v>759</v>
      </c>
      <c r="R2771" t="s">
        <v>759</v>
      </c>
      <c r="S2771" t="s">
        <v>757</v>
      </c>
      <c r="T2771" t="s">
        <v>757</v>
      </c>
      <c r="U2771" t="s">
        <v>757</v>
      </c>
      <c r="V2771" t="s">
        <v>904</v>
      </c>
      <c r="W2771" t="s">
        <v>756</v>
      </c>
      <c r="X2771" t="s">
        <v>885</v>
      </c>
      <c r="Y2771" t="str">
        <f t="shared" si="602"/>
        <v>junio</v>
      </c>
      <c r="Z2771">
        <f>YEAR(BD_PONDERACIONES[[#This Row],[Fecha Ejecución del Ticket]])</f>
        <v>2022</v>
      </c>
      <c r="AA2771" t="str">
        <f t="shared" si="604"/>
        <v>septiembre</v>
      </c>
      <c r="AB2771">
        <f>YEAR(BD_PONDERACIONES[[#This Row],[Fecha de Inspección]])</f>
        <v>2022</v>
      </c>
      <c r="AC2771">
        <f t="shared" si="605"/>
        <v>0.5</v>
      </c>
      <c r="AD2771">
        <f t="shared" si="606"/>
        <v>0.5</v>
      </c>
      <c r="AE2771">
        <f t="shared" si="607"/>
        <v>0.5</v>
      </c>
      <c r="AF2771">
        <f t="shared" si="608"/>
        <v>0.5</v>
      </c>
      <c r="AG2771">
        <f t="shared" si="609"/>
        <v>0.5</v>
      </c>
      <c r="AH2771">
        <f t="shared" si="610"/>
        <v>0.5</v>
      </c>
      <c r="AI2771">
        <f t="shared" si="611"/>
        <v>0.25</v>
      </c>
      <c r="AJ2771">
        <f t="shared" si="612"/>
        <v>0.25</v>
      </c>
      <c r="AK2771">
        <f t="shared" si="613"/>
        <v>0.5</v>
      </c>
      <c r="AL2771">
        <f t="shared" si="614"/>
        <v>0.32500000000000001</v>
      </c>
      <c r="AM2771">
        <f t="shared" si="615"/>
        <v>0.5</v>
      </c>
      <c r="AN2771" s="6">
        <f t="shared" si="603"/>
        <v>0.96500000000000008</v>
      </c>
      <c r="AO2771" t="str">
        <f>VLOOKUP(BD_PONDERACIONES[[#This Row],[Comuna]],Tabla3[#All],2,0)</f>
        <v>Florida</v>
      </c>
    </row>
    <row r="2772" spans="1:41" x14ac:dyDescent="0.35">
      <c r="A2772" t="s">
        <v>14757</v>
      </c>
      <c r="B2772" t="s">
        <v>14758</v>
      </c>
      <c r="C2772" t="s">
        <v>14759</v>
      </c>
      <c r="D2772" s="5">
        <v>44813</v>
      </c>
      <c r="E2772" s="5">
        <v>44714</v>
      </c>
      <c r="F2772" t="s">
        <v>753</v>
      </c>
      <c r="G2772" t="s">
        <v>14760</v>
      </c>
      <c r="H2772" t="s">
        <v>3786</v>
      </c>
      <c r="J2772" t="s">
        <v>756</v>
      </c>
      <c r="K2772" t="s">
        <v>756</v>
      </c>
      <c r="L2772" t="s">
        <v>757</v>
      </c>
      <c r="M2772" t="s">
        <v>757</v>
      </c>
      <c r="N2772" t="s">
        <v>756</v>
      </c>
      <c r="O2772" t="s">
        <v>756</v>
      </c>
      <c r="P2772" t="s">
        <v>765</v>
      </c>
      <c r="Q2772" t="s">
        <v>759</v>
      </c>
      <c r="R2772" t="s">
        <v>759</v>
      </c>
      <c r="S2772" t="s">
        <v>757</v>
      </c>
      <c r="T2772" t="s">
        <v>757</v>
      </c>
      <c r="U2772" t="s">
        <v>756</v>
      </c>
      <c r="V2772" t="s">
        <v>756</v>
      </c>
      <c r="W2772" t="s">
        <v>768</v>
      </c>
      <c r="X2772" t="s">
        <v>14761</v>
      </c>
      <c r="Y2772" t="str">
        <f t="shared" si="602"/>
        <v>junio</v>
      </c>
      <c r="Z2772">
        <f>YEAR(BD_PONDERACIONES[[#This Row],[Fecha Ejecución del Ticket]])</f>
        <v>2022</v>
      </c>
      <c r="AA2772" t="str">
        <f t="shared" si="604"/>
        <v>septiembre</v>
      </c>
      <c r="AB2772">
        <f>YEAR(BD_PONDERACIONES[[#This Row],[Fecha de Inspección]])</f>
        <v>2022</v>
      </c>
      <c r="AC2772">
        <f t="shared" si="605"/>
        <v>0.5</v>
      </c>
      <c r="AD2772">
        <f t="shared" si="606"/>
        <v>0.5</v>
      </c>
      <c r="AE2772">
        <f t="shared" si="607"/>
        <v>0.5</v>
      </c>
      <c r="AF2772">
        <f t="shared" si="608"/>
        <v>0.5</v>
      </c>
      <c r="AG2772">
        <f t="shared" si="609"/>
        <v>0.5</v>
      </c>
      <c r="AH2772">
        <f t="shared" si="610"/>
        <v>0.5</v>
      </c>
      <c r="AI2772">
        <f t="shared" si="611"/>
        <v>0.25</v>
      </c>
      <c r="AJ2772">
        <f t="shared" si="612"/>
        <v>0.25</v>
      </c>
      <c r="AK2772">
        <f t="shared" si="613"/>
        <v>0.5</v>
      </c>
      <c r="AL2772">
        <f t="shared" si="614"/>
        <v>0.5</v>
      </c>
      <c r="AM2772">
        <f t="shared" si="615"/>
        <v>0.17499999999999999</v>
      </c>
      <c r="AN2772" s="6">
        <f t="shared" si="603"/>
        <v>0.93500000000000005</v>
      </c>
      <c r="AO2772" t="str">
        <f>VLOOKUP(BD_PONDERACIONES[[#This Row],[Comuna]],Tabla3[#All],2,0)</f>
        <v>Florida</v>
      </c>
    </row>
    <row r="2773" spans="1:41" x14ac:dyDescent="0.35">
      <c r="A2773" t="s">
        <v>14762</v>
      </c>
      <c r="B2773" t="s">
        <v>14763</v>
      </c>
      <c r="C2773" t="s">
        <v>14764</v>
      </c>
      <c r="D2773" s="5">
        <v>44813</v>
      </c>
      <c r="E2773" s="5">
        <v>44717</v>
      </c>
      <c r="F2773" t="s">
        <v>753</v>
      </c>
      <c r="G2773" t="s">
        <v>14760</v>
      </c>
      <c r="H2773" t="s">
        <v>3786</v>
      </c>
      <c r="J2773" t="s">
        <v>756</v>
      </c>
      <c r="K2773" t="s">
        <v>756</v>
      </c>
      <c r="L2773" t="s">
        <v>757</v>
      </c>
      <c r="M2773" t="s">
        <v>757</v>
      </c>
      <c r="N2773" t="s">
        <v>756</v>
      </c>
      <c r="O2773" t="s">
        <v>756</v>
      </c>
      <c r="P2773" t="s">
        <v>765</v>
      </c>
      <c r="Q2773" t="s">
        <v>759</v>
      </c>
      <c r="R2773" t="s">
        <v>759</v>
      </c>
      <c r="S2773" t="s">
        <v>757</v>
      </c>
      <c r="T2773" t="s">
        <v>757</v>
      </c>
      <c r="U2773" t="s">
        <v>756</v>
      </c>
      <c r="V2773" t="s">
        <v>768</v>
      </c>
      <c r="W2773" t="s">
        <v>768</v>
      </c>
      <c r="X2773" t="s">
        <v>14765</v>
      </c>
      <c r="Y2773" t="str">
        <f t="shared" si="602"/>
        <v>junio</v>
      </c>
      <c r="Z2773">
        <f>YEAR(BD_PONDERACIONES[[#This Row],[Fecha Ejecución del Ticket]])</f>
        <v>2022</v>
      </c>
      <c r="AA2773" t="str">
        <f t="shared" si="604"/>
        <v>septiembre</v>
      </c>
      <c r="AB2773">
        <f>YEAR(BD_PONDERACIONES[[#This Row],[Fecha de Inspección]])</f>
        <v>2022</v>
      </c>
      <c r="AC2773">
        <f t="shared" si="605"/>
        <v>0.5</v>
      </c>
      <c r="AD2773">
        <f t="shared" si="606"/>
        <v>0.5</v>
      </c>
      <c r="AE2773">
        <f t="shared" si="607"/>
        <v>0.5</v>
      </c>
      <c r="AF2773">
        <f t="shared" si="608"/>
        <v>0.5</v>
      </c>
      <c r="AG2773">
        <f t="shared" si="609"/>
        <v>0.5</v>
      </c>
      <c r="AH2773">
        <f t="shared" si="610"/>
        <v>0.5</v>
      </c>
      <c r="AI2773">
        <f t="shared" si="611"/>
        <v>0.25</v>
      </c>
      <c r="AJ2773">
        <f t="shared" si="612"/>
        <v>0.25</v>
      </c>
      <c r="AK2773">
        <f t="shared" si="613"/>
        <v>0.5</v>
      </c>
      <c r="AL2773">
        <f t="shared" si="614"/>
        <v>0.17499999999999999</v>
      </c>
      <c r="AM2773">
        <f t="shared" si="615"/>
        <v>0.17499999999999999</v>
      </c>
      <c r="AN2773" s="6">
        <f t="shared" si="603"/>
        <v>0.87</v>
      </c>
      <c r="AO2773" t="str">
        <f>VLOOKUP(BD_PONDERACIONES[[#This Row],[Comuna]],Tabla3[#All],2,0)</f>
        <v>Florida</v>
      </c>
    </row>
    <row r="2774" spans="1:41" x14ac:dyDescent="0.35">
      <c r="A2774" t="s">
        <v>14766</v>
      </c>
      <c r="B2774" t="s">
        <v>14767</v>
      </c>
      <c r="C2774" t="s">
        <v>14768</v>
      </c>
      <c r="D2774" s="5">
        <v>44813</v>
      </c>
      <c r="E2774" s="5">
        <v>44727</v>
      </c>
      <c r="F2774" t="s">
        <v>753</v>
      </c>
      <c r="G2774" t="s">
        <v>14769</v>
      </c>
      <c r="H2774" t="s">
        <v>3786</v>
      </c>
      <c r="J2774" t="s">
        <v>756</v>
      </c>
      <c r="K2774" t="s">
        <v>756</v>
      </c>
      <c r="L2774" t="s">
        <v>756</v>
      </c>
      <c r="M2774" t="s">
        <v>756</v>
      </c>
      <c r="N2774" t="s">
        <v>756</v>
      </c>
      <c r="O2774" t="s">
        <v>756</v>
      </c>
      <c r="P2774" t="s">
        <v>758</v>
      </c>
      <c r="Q2774" t="s">
        <v>759</v>
      </c>
      <c r="R2774" t="s">
        <v>759</v>
      </c>
      <c r="S2774" t="s">
        <v>757</v>
      </c>
      <c r="T2774" t="s">
        <v>757</v>
      </c>
      <c r="U2774" t="s">
        <v>757</v>
      </c>
      <c r="V2774" t="s">
        <v>756</v>
      </c>
      <c r="W2774" t="s">
        <v>756</v>
      </c>
      <c r="X2774" t="s">
        <v>8801</v>
      </c>
      <c r="Y2774" t="str">
        <f t="shared" si="602"/>
        <v>junio</v>
      </c>
      <c r="Z2774">
        <f>YEAR(BD_PONDERACIONES[[#This Row],[Fecha Ejecución del Ticket]])</f>
        <v>2022</v>
      </c>
      <c r="AA2774" t="str">
        <f t="shared" si="604"/>
        <v>septiembre</v>
      </c>
      <c r="AB2774">
        <f>YEAR(BD_PONDERACIONES[[#This Row],[Fecha de Inspección]])</f>
        <v>2022</v>
      </c>
      <c r="AC2774">
        <f t="shared" si="605"/>
        <v>0.5</v>
      </c>
      <c r="AD2774">
        <f t="shared" si="606"/>
        <v>0.5</v>
      </c>
      <c r="AE2774">
        <f t="shared" si="607"/>
        <v>0.5</v>
      </c>
      <c r="AF2774">
        <f t="shared" si="608"/>
        <v>0.5</v>
      </c>
      <c r="AG2774">
        <f t="shared" si="609"/>
        <v>0.5</v>
      </c>
      <c r="AH2774">
        <f t="shared" si="610"/>
        <v>0.5</v>
      </c>
      <c r="AI2774">
        <f t="shared" si="611"/>
        <v>0.25</v>
      </c>
      <c r="AJ2774">
        <f t="shared" si="612"/>
        <v>0.25</v>
      </c>
      <c r="AK2774">
        <f t="shared" si="613"/>
        <v>0.5</v>
      </c>
      <c r="AL2774">
        <f t="shared" si="614"/>
        <v>0.5</v>
      </c>
      <c r="AM2774">
        <f t="shared" si="615"/>
        <v>0.5</v>
      </c>
      <c r="AN2774" s="6">
        <f t="shared" si="603"/>
        <v>1</v>
      </c>
      <c r="AO2774" t="str">
        <f>VLOOKUP(BD_PONDERACIONES[[#This Row],[Comuna]],Tabla3[#All],2,0)</f>
        <v>Florida</v>
      </c>
    </row>
    <row r="2775" spans="1:41" x14ac:dyDescent="0.35">
      <c r="A2775" t="s">
        <v>14770</v>
      </c>
      <c r="B2775" t="s">
        <v>14771</v>
      </c>
      <c r="C2775" t="s">
        <v>14772</v>
      </c>
      <c r="D2775" s="5">
        <v>44813</v>
      </c>
      <c r="E2775" s="5">
        <v>44724</v>
      </c>
      <c r="F2775" t="s">
        <v>753</v>
      </c>
      <c r="G2775" t="s">
        <v>14773</v>
      </c>
      <c r="H2775" t="s">
        <v>3786</v>
      </c>
      <c r="J2775" t="s">
        <v>756</v>
      </c>
      <c r="K2775" t="s">
        <v>756</v>
      </c>
      <c r="L2775" t="s">
        <v>757</v>
      </c>
      <c r="M2775" t="s">
        <v>757</v>
      </c>
      <c r="N2775" t="s">
        <v>756</v>
      </c>
      <c r="O2775" t="s">
        <v>756</v>
      </c>
      <c r="P2775" t="s">
        <v>758</v>
      </c>
      <c r="Q2775" t="s">
        <v>759</v>
      </c>
      <c r="R2775" t="s">
        <v>759</v>
      </c>
      <c r="S2775" t="s">
        <v>757</v>
      </c>
      <c r="T2775" t="s">
        <v>757</v>
      </c>
      <c r="U2775" t="s">
        <v>757</v>
      </c>
      <c r="V2775" t="s">
        <v>904</v>
      </c>
      <c r="W2775" t="s">
        <v>756</v>
      </c>
      <c r="X2775" t="s">
        <v>13971</v>
      </c>
      <c r="Y2775" t="str">
        <f t="shared" si="602"/>
        <v>junio</v>
      </c>
      <c r="Z2775">
        <f>YEAR(BD_PONDERACIONES[[#This Row],[Fecha Ejecución del Ticket]])</f>
        <v>2022</v>
      </c>
      <c r="AA2775" t="str">
        <f t="shared" si="604"/>
        <v>septiembre</v>
      </c>
      <c r="AB2775">
        <f>YEAR(BD_PONDERACIONES[[#This Row],[Fecha de Inspección]])</f>
        <v>2022</v>
      </c>
      <c r="AC2775">
        <f t="shared" si="605"/>
        <v>0.5</v>
      </c>
      <c r="AD2775">
        <f t="shared" si="606"/>
        <v>0.5</v>
      </c>
      <c r="AE2775">
        <f t="shared" si="607"/>
        <v>0.5</v>
      </c>
      <c r="AF2775">
        <f t="shared" si="608"/>
        <v>0.5</v>
      </c>
      <c r="AG2775">
        <f t="shared" si="609"/>
        <v>0.5</v>
      </c>
      <c r="AH2775">
        <f t="shared" si="610"/>
        <v>0.5</v>
      </c>
      <c r="AI2775">
        <f t="shared" si="611"/>
        <v>0.25</v>
      </c>
      <c r="AJ2775">
        <f t="shared" si="612"/>
        <v>0.25</v>
      </c>
      <c r="AK2775">
        <f t="shared" si="613"/>
        <v>0.5</v>
      </c>
      <c r="AL2775">
        <f t="shared" si="614"/>
        <v>0.32500000000000001</v>
      </c>
      <c r="AM2775">
        <f t="shared" si="615"/>
        <v>0.5</v>
      </c>
      <c r="AN2775" s="6">
        <f t="shared" si="603"/>
        <v>0.96500000000000008</v>
      </c>
      <c r="AO2775" t="str">
        <f>VLOOKUP(BD_PONDERACIONES[[#This Row],[Comuna]],Tabla3[#All],2,0)</f>
        <v>Florida</v>
      </c>
    </row>
    <row r="2776" spans="1:41" x14ac:dyDescent="0.35">
      <c r="A2776" t="s">
        <v>14774</v>
      </c>
      <c r="B2776" t="s">
        <v>14775</v>
      </c>
      <c r="C2776" t="s">
        <v>14776</v>
      </c>
      <c r="D2776" s="5">
        <v>44813</v>
      </c>
      <c r="E2776" s="5">
        <v>44722</v>
      </c>
      <c r="F2776" t="s">
        <v>753</v>
      </c>
      <c r="G2776" t="s">
        <v>14773</v>
      </c>
      <c r="H2776" t="s">
        <v>3786</v>
      </c>
      <c r="J2776" t="s">
        <v>756</v>
      </c>
      <c r="K2776" t="s">
        <v>756</v>
      </c>
      <c r="L2776" t="s">
        <v>756</v>
      </c>
      <c r="M2776" t="s">
        <v>756</v>
      </c>
      <c r="N2776" t="s">
        <v>756</v>
      </c>
      <c r="O2776" t="s">
        <v>756</v>
      </c>
      <c r="P2776" t="s">
        <v>758</v>
      </c>
      <c r="Q2776" t="s">
        <v>759</v>
      </c>
      <c r="R2776" t="s">
        <v>759</v>
      </c>
      <c r="S2776" t="s">
        <v>757</v>
      </c>
      <c r="T2776" t="s">
        <v>757</v>
      </c>
      <c r="U2776" t="s">
        <v>757</v>
      </c>
      <c r="V2776" t="s">
        <v>904</v>
      </c>
      <c r="W2776" t="s">
        <v>756</v>
      </c>
      <c r="X2776" t="s">
        <v>14777</v>
      </c>
      <c r="Y2776" t="str">
        <f t="shared" si="602"/>
        <v>junio</v>
      </c>
      <c r="Z2776">
        <f>YEAR(BD_PONDERACIONES[[#This Row],[Fecha Ejecución del Ticket]])</f>
        <v>2022</v>
      </c>
      <c r="AA2776" t="str">
        <f t="shared" si="604"/>
        <v>septiembre</v>
      </c>
      <c r="AB2776">
        <f>YEAR(BD_PONDERACIONES[[#This Row],[Fecha de Inspección]])</f>
        <v>2022</v>
      </c>
      <c r="AC2776">
        <f t="shared" si="605"/>
        <v>0.5</v>
      </c>
      <c r="AD2776">
        <f t="shared" si="606"/>
        <v>0.5</v>
      </c>
      <c r="AE2776">
        <f t="shared" si="607"/>
        <v>0.5</v>
      </c>
      <c r="AF2776">
        <f t="shared" si="608"/>
        <v>0.5</v>
      </c>
      <c r="AG2776">
        <f t="shared" si="609"/>
        <v>0.5</v>
      </c>
      <c r="AH2776">
        <f t="shared" si="610"/>
        <v>0.5</v>
      </c>
      <c r="AI2776">
        <f t="shared" si="611"/>
        <v>0.25</v>
      </c>
      <c r="AJ2776">
        <f t="shared" si="612"/>
        <v>0.25</v>
      </c>
      <c r="AK2776">
        <f t="shared" si="613"/>
        <v>0.5</v>
      </c>
      <c r="AL2776">
        <f t="shared" si="614"/>
        <v>0.32500000000000001</v>
      </c>
      <c r="AM2776">
        <f t="shared" si="615"/>
        <v>0.5</v>
      </c>
      <c r="AN2776" s="6">
        <f t="shared" si="603"/>
        <v>0.96500000000000008</v>
      </c>
      <c r="AO2776" t="str">
        <f>VLOOKUP(BD_PONDERACIONES[[#This Row],[Comuna]],Tabla3[#All],2,0)</f>
        <v>Florida</v>
      </c>
    </row>
    <row r="2777" spans="1:41" x14ac:dyDescent="0.35">
      <c r="A2777" t="s">
        <v>14778</v>
      </c>
      <c r="B2777" t="s">
        <v>14779</v>
      </c>
      <c r="C2777" t="s">
        <v>14780</v>
      </c>
      <c r="D2777" s="5">
        <v>44813</v>
      </c>
      <c r="E2777" s="5">
        <v>44730</v>
      </c>
      <c r="F2777" t="s">
        <v>763</v>
      </c>
      <c r="G2777" t="s">
        <v>14781</v>
      </c>
      <c r="H2777" t="s">
        <v>3786</v>
      </c>
      <c r="J2777" t="s">
        <v>756</v>
      </c>
      <c r="K2777" t="s">
        <v>756</v>
      </c>
      <c r="L2777" t="s">
        <v>757</v>
      </c>
      <c r="M2777" t="s">
        <v>757</v>
      </c>
      <c r="N2777" t="s">
        <v>756</v>
      </c>
      <c r="O2777" t="s">
        <v>756</v>
      </c>
      <c r="P2777" t="s">
        <v>758</v>
      </c>
      <c r="Q2777" t="s">
        <v>759</v>
      </c>
      <c r="R2777" t="s">
        <v>759</v>
      </c>
      <c r="S2777" t="s">
        <v>757</v>
      </c>
      <c r="T2777" t="s">
        <v>757</v>
      </c>
      <c r="U2777" t="s">
        <v>757</v>
      </c>
      <c r="V2777" t="s">
        <v>756</v>
      </c>
      <c r="W2777" t="s">
        <v>756</v>
      </c>
      <c r="X2777" t="s">
        <v>804</v>
      </c>
      <c r="Y2777" t="str">
        <f t="shared" si="602"/>
        <v>junio</v>
      </c>
      <c r="Z2777">
        <f>YEAR(BD_PONDERACIONES[[#This Row],[Fecha Ejecución del Ticket]])</f>
        <v>2022</v>
      </c>
      <c r="AA2777" t="str">
        <f t="shared" si="604"/>
        <v>septiembre</v>
      </c>
      <c r="AB2777">
        <f>YEAR(BD_PONDERACIONES[[#This Row],[Fecha de Inspección]])</f>
        <v>2022</v>
      </c>
      <c r="AC2777">
        <f t="shared" si="605"/>
        <v>0.5</v>
      </c>
      <c r="AD2777">
        <f t="shared" si="606"/>
        <v>0.5</v>
      </c>
      <c r="AE2777">
        <f t="shared" si="607"/>
        <v>0.5</v>
      </c>
      <c r="AF2777">
        <f t="shared" si="608"/>
        <v>0.5</v>
      </c>
      <c r="AG2777">
        <f t="shared" si="609"/>
        <v>0.5</v>
      </c>
      <c r="AH2777">
        <f t="shared" si="610"/>
        <v>0.5</v>
      </c>
      <c r="AI2777">
        <f t="shared" si="611"/>
        <v>0.25</v>
      </c>
      <c r="AJ2777">
        <f t="shared" si="612"/>
        <v>0.25</v>
      </c>
      <c r="AK2777">
        <f t="shared" si="613"/>
        <v>0.5</v>
      </c>
      <c r="AL2777">
        <f t="shared" si="614"/>
        <v>0.5</v>
      </c>
      <c r="AM2777">
        <f t="shared" si="615"/>
        <v>0.5</v>
      </c>
      <c r="AN2777" s="6">
        <f t="shared" si="603"/>
        <v>1</v>
      </c>
      <c r="AO2777" t="str">
        <f>VLOOKUP(BD_PONDERACIONES[[#This Row],[Comuna]],Tabla3[#All],2,0)</f>
        <v>Florida</v>
      </c>
    </row>
    <row r="2778" spans="1:41" x14ac:dyDescent="0.35">
      <c r="A2778" t="s">
        <v>14782</v>
      </c>
      <c r="B2778" t="s">
        <v>14783</v>
      </c>
      <c r="C2778" t="s">
        <v>14784</v>
      </c>
      <c r="D2778" s="5">
        <v>44813</v>
      </c>
      <c r="E2778" s="5">
        <v>44728</v>
      </c>
      <c r="F2778" t="s">
        <v>753</v>
      </c>
      <c r="G2778" t="s">
        <v>14785</v>
      </c>
      <c r="H2778" t="s">
        <v>3786</v>
      </c>
      <c r="J2778" t="s">
        <v>756</v>
      </c>
      <c r="K2778" t="s">
        <v>756</v>
      </c>
      <c r="L2778" t="s">
        <v>773</v>
      </c>
      <c r="M2778" t="s">
        <v>773</v>
      </c>
      <c r="N2778" t="s">
        <v>756</v>
      </c>
      <c r="O2778" t="s">
        <v>756</v>
      </c>
      <c r="P2778" t="s">
        <v>758</v>
      </c>
      <c r="Q2778" t="s">
        <v>759</v>
      </c>
      <c r="R2778" t="s">
        <v>759</v>
      </c>
      <c r="S2778" t="s">
        <v>757</v>
      </c>
      <c r="T2778" t="s">
        <v>757</v>
      </c>
      <c r="U2778" t="s">
        <v>757</v>
      </c>
      <c r="V2778" t="s">
        <v>756</v>
      </c>
      <c r="W2778" t="s">
        <v>768</v>
      </c>
      <c r="X2778" t="s">
        <v>14786</v>
      </c>
      <c r="Y2778" t="str">
        <f t="shared" si="602"/>
        <v>junio</v>
      </c>
      <c r="Z2778">
        <f>YEAR(BD_PONDERACIONES[[#This Row],[Fecha Ejecución del Ticket]])</f>
        <v>2022</v>
      </c>
      <c r="AA2778" t="str">
        <f t="shared" si="604"/>
        <v>septiembre</v>
      </c>
      <c r="AB2778">
        <f>YEAR(BD_PONDERACIONES[[#This Row],[Fecha de Inspección]])</f>
        <v>2022</v>
      </c>
      <c r="AC2778">
        <f t="shared" si="605"/>
        <v>0.5</v>
      </c>
      <c r="AD2778">
        <f t="shared" si="606"/>
        <v>0.5</v>
      </c>
      <c r="AE2778">
        <f t="shared" si="607"/>
        <v>0</v>
      </c>
      <c r="AF2778">
        <f t="shared" si="608"/>
        <v>0</v>
      </c>
      <c r="AG2778">
        <f t="shared" si="609"/>
        <v>0.5</v>
      </c>
      <c r="AH2778">
        <f t="shared" si="610"/>
        <v>0.5</v>
      </c>
      <c r="AI2778">
        <f t="shared" si="611"/>
        <v>0.25</v>
      </c>
      <c r="AJ2778">
        <f t="shared" si="612"/>
        <v>0.25</v>
      </c>
      <c r="AK2778">
        <f t="shared" si="613"/>
        <v>0.5</v>
      </c>
      <c r="AL2778">
        <f t="shared" si="614"/>
        <v>0.5</v>
      </c>
      <c r="AM2778">
        <f t="shared" si="615"/>
        <v>0.17499999999999999</v>
      </c>
      <c r="AN2778" s="6">
        <f t="shared" si="603"/>
        <v>0.63500000000000001</v>
      </c>
      <c r="AO2778" t="str">
        <f>VLOOKUP(BD_PONDERACIONES[[#This Row],[Comuna]],Tabla3[#All],2,0)</f>
        <v>Florida</v>
      </c>
    </row>
    <row r="2779" spans="1:41" x14ac:dyDescent="0.35">
      <c r="A2779" t="s">
        <v>14787</v>
      </c>
      <c r="B2779" t="s">
        <v>14788</v>
      </c>
      <c r="C2779" t="s">
        <v>14789</v>
      </c>
      <c r="D2779" s="5">
        <v>44813</v>
      </c>
      <c r="E2779" s="5">
        <v>44717</v>
      </c>
      <c r="F2779" t="s">
        <v>753</v>
      </c>
      <c r="G2779" t="s">
        <v>14790</v>
      </c>
      <c r="H2779" t="s">
        <v>3786</v>
      </c>
      <c r="J2779" t="s">
        <v>756</v>
      </c>
      <c r="K2779" t="s">
        <v>756</v>
      </c>
      <c r="L2779" t="s">
        <v>757</v>
      </c>
      <c r="M2779" t="s">
        <v>757</v>
      </c>
      <c r="N2779" t="s">
        <v>756</v>
      </c>
      <c r="O2779" t="s">
        <v>756</v>
      </c>
      <c r="P2779" t="s">
        <v>758</v>
      </c>
      <c r="Q2779" t="s">
        <v>759</v>
      </c>
      <c r="R2779" t="s">
        <v>759</v>
      </c>
      <c r="S2779" t="s">
        <v>757</v>
      </c>
      <c r="T2779" t="s">
        <v>757</v>
      </c>
      <c r="U2779" t="s">
        <v>757</v>
      </c>
      <c r="V2779" t="s">
        <v>756</v>
      </c>
      <c r="W2779" t="s">
        <v>768</v>
      </c>
      <c r="X2779" t="s">
        <v>14791</v>
      </c>
      <c r="Y2779" t="str">
        <f t="shared" si="602"/>
        <v>junio</v>
      </c>
      <c r="Z2779">
        <f>YEAR(BD_PONDERACIONES[[#This Row],[Fecha Ejecución del Ticket]])</f>
        <v>2022</v>
      </c>
      <c r="AA2779" t="str">
        <f t="shared" si="604"/>
        <v>septiembre</v>
      </c>
      <c r="AB2779">
        <f>YEAR(BD_PONDERACIONES[[#This Row],[Fecha de Inspección]])</f>
        <v>2022</v>
      </c>
      <c r="AC2779">
        <f t="shared" si="605"/>
        <v>0.5</v>
      </c>
      <c r="AD2779">
        <f t="shared" si="606"/>
        <v>0.5</v>
      </c>
      <c r="AE2779">
        <f t="shared" si="607"/>
        <v>0.5</v>
      </c>
      <c r="AF2779">
        <f t="shared" si="608"/>
        <v>0.5</v>
      </c>
      <c r="AG2779">
        <f t="shared" si="609"/>
        <v>0.5</v>
      </c>
      <c r="AH2779">
        <f t="shared" si="610"/>
        <v>0.5</v>
      </c>
      <c r="AI2779">
        <f t="shared" si="611"/>
        <v>0.25</v>
      </c>
      <c r="AJ2779">
        <f t="shared" si="612"/>
        <v>0.25</v>
      </c>
      <c r="AK2779">
        <f t="shared" si="613"/>
        <v>0.5</v>
      </c>
      <c r="AL2779">
        <f t="shared" si="614"/>
        <v>0.5</v>
      </c>
      <c r="AM2779">
        <f t="shared" si="615"/>
        <v>0.17499999999999999</v>
      </c>
      <c r="AN2779" s="6">
        <f t="shared" si="603"/>
        <v>0.93500000000000005</v>
      </c>
      <c r="AO2779" t="str">
        <f>VLOOKUP(BD_PONDERACIONES[[#This Row],[Comuna]],Tabla3[#All],2,0)</f>
        <v>Florida</v>
      </c>
    </row>
    <row r="2780" spans="1:41" x14ac:dyDescent="0.35">
      <c r="A2780" t="s">
        <v>14792</v>
      </c>
      <c r="B2780" t="s">
        <v>14793</v>
      </c>
      <c r="C2780" t="s">
        <v>14794</v>
      </c>
      <c r="D2780" s="5">
        <v>44813</v>
      </c>
      <c r="E2780" s="5">
        <v>44713</v>
      </c>
      <c r="F2780" t="s">
        <v>753</v>
      </c>
      <c r="G2780" t="s">
        <v>14795</v>
      </c>
      <c r="H2780" t="s">
        <v>3786</v>
      </c>
      <c r="J2780" t="s">
        <v>756</v>
      </c>
      <c r="K2780" t="s">
        <v>756</v>
      </c>
      <c r="L2780" t="s">
        <v>757</v>
      </c>
      <c r="M2780" t="s">
        <v>757</v>
      </c>
      <c r="N2780" t="s">
        <v>756</v>
      </c>
      <c r="O2780" t="s">
        <v>756</v>
      </c>
      <c r="P2780" t="s">
        <v>758</v>
      </c>
      <c r="Q2780" t="s">
        <v>759</v>
      </c>
      <c r="R2780" t="s">
        <v>759</v>
      </c>
      <c r="S2780" t="s">
        <v>757</v>
      </c>
      <c r="T2780" t="s">
        <v>757</v>
      </c>
      <c r="U2780" t="s">
        <v>757</v>
      </c>
      <c r="V2780" t="s">
        <v>756</v>
      </c>
      <c r="W2780" t="s">
        <v>756</v>
      </c>
      <c r="X2780" t="s">
        <v>14796</v>
      </c>
      <c r="Y2780" t="str">
        <f t="shared" si="602"/>
        <v>junio</v>
      </c>
      <c r="Z2780">
        <f>YEAR(BD_PONDERACIONES[[#This Row],[Fecha Ejecución del Ticket]])</f>
        <v>2022</v>
      </c>
      <c r="AA2780" t="str">
        <f t="shared" si="604"/>
        <v>septiembre</v>
      </c>
      <c r="AB2780">
        <f>YEAR(BD_PONDERACIONES[[#This Row],[Fecha de Inspección]])</f>
        <v>2022</v>
      </c>
      <c r="AC2780">
        <f t="shared" si="605"/>
        <v>0.5</v>
      </c>
      <c r="AD2780">
        <f t="shared" si="606"/>
        <v>0.5</v>
      </c>
      <c r="AE2780">
        <f t="shared" si="607"/>
        <v>0.5</v>
      </c>
      <c r="AF2780">
        <f t="shared" si="608"/>
        <v>0.5</v>
      </c>
      <c r="AG2780">
        <f t="shared" si="609"/>
        <v>0.5</v>
      </c>
      <c r="AH2780">
        <f t="shared" si="610"/>
        <v>0.5</v>
      </c>
      <c r="AI2780">
        <f t="shared" si="611"/>
        <v>0.25</v>
      </c>
      <c r="AJ2780">
        <f t="shared" si="612"/>
        <v>0.25</v>
      </c>
      <c r="AK2780">
        <f t="shared" si="613"/>
        <v>0.5</v>
      </c>
      <c r="AL2780">
        <f t="shared" si="614"/>
        <v>0.5</v>
      </c>
      <c r="AM2780">
        <f t="shared" si="615"/>
        <v>0.5</v>
      </c>
      <c r="AN2780" s="6">
        <f t="shared" si="603"/>
        <v>1</v>
      </c>
      <c r="AO2780" t="str">
        <f>VLOOKUP(BD_PONDERACIONES[[#This Row],[Comuna]],Tabla3[#All],2,0)</f>
        <v>Florida</v>
      </c>
    </row>
    <row r="2781" spans="1:41" x14ac:dyDescent="0.35">
      <c r="A2781" t="s">
        <v>14797</v>
      </c>
      <c r="B2781" t="s">
        <v>14798</v>
      </c>
      <c r="C2781" t="s">
        <v>14799</v>
      </c>
      <c r="D2781" s="5">
        <v>44813</v>
      </c>
      <c r="E2781" s="5">
        <v>44730</v>
      </c>
      <c r="F2781" t="s">
        <v>763</v>
      </c>
      <c r="G2781" t="s">
        <v>14800</v>
      </c>
      <c r="H2781" t="s">
        <v>3786</v>
      </c>
      <c r="J2781" t="s">
        <v>756</v>
      </c>
      <c r="K2781" t="s">
        <v>756</v>
      </c>
      <c r="L2781" t="s">
        <v>757</v>
      </c>
      <c r="M2781" t="s">
        <v>757</v>
      </c>
      <c r="N2781" t="s">
        <v>756</v>
      </c>
      <c r="O2781" t="s">
        <v>756</v>
      </c>
      <c r="P2781" t="s">
        <v>758</v>
      </c>
      <c r="Q2781" t="s">
        <v>759</v>
      </c>
      <c r="R2781" t="s">
        <v>759</v>
      </c>
      <c r="S2781" t="s">
        <v>757</v>
      </c>
      <c r="T2781" t="s">
        <v>757</v>
      </c>
      <c r="U2781" t="s">
        <v>757</v>
      </c>
      <c r="V2781" t="s">
        <v>756</v>
      </c>
      <c r="W2781" t="s">
        <v>756</v>
      </c>
      <c r="X2781" t="s">
        <v>804</v>
      </c>
      <c r="Y2781" t="str">
        <f t="shared" si="602"/>
        <v>junio</v>
      </c>
      <c r="Z2781">
        <f>YEAR(BD_PONDERACIONES[[#This Row],[Fecha Ejecución del Ticket]])</f>
        <v>2022</v>
      </c>
      <c r="AA2781" t="str">
        <f t="shared" si="604"/>
        <v>septiembre</v>
      </c>
      <c r="AB2781">
        <f>YEAR(BD_PONDERACIONES[[#This Row],[Fecha de Inspección]])</f>
        <v>2022</v>
      </c>
      <c r="AC2781">
        <f t="shared" si="605"/>
        <v>0.5</v>
      </c>
      <c r="AD2781">
        <f t="shared" si="606"/>
        <v>0.5</v>
      </c>
      <c r="AE2781">
        <f t="shared" si="607"/>
        <v>0.5</v>
      </c>
      <c r="AF2781">
        <f t="shared" si="608"/>
        <v>0.5</v>
      </c>
      <c r="AG2781">
        <f t="shared" si="609"/>
        <v>0.5</v>
      </c>
      <c r="AH2781">
        <f t="shared" si="610"/>
        <v>0.5</v>
      </c>
      <c r="AI2781">
        <f t="shared" si="611"/>
        <v>0.25</v>
      </c>
      <c r="AJ2781">
        <f t="shared" si="612"/>
        <v>0.25</v>
      </c>
      <c r="AK2781">
        <f t="shared" si="613"/>
        <v>0.5</v>
      </c>
      <c r="AL2781">
        <f t="shared" si="614"/>
        <v>0.5</v>
      </c>
      <c r="AM2781">
        <f t="shared" si="615"/>
        <v>0.5</v>
      </c>
      <c r="AN2781" s="6">
        <f t="shared" si="603"/>
        <v>1</v>
      </c>
      <c r="AO2781" t="str">
        <f>VLOOKUP(BD_PONDERACIONES[[#This Row],[Comuna]],Tabla3[#All],2,0)</f>
        <v>Florida</v>
      </c>
    </row>
    <row r="2782" spans="1:41" x14ac:dyDescent="0.35">
      <c r="A2782" t="s">
        <v>14801</v>
      </c>
      <c r="B2782" t="s">
        <v>14802</v>
      </c>
      <c r="C2782" t="s">
        <v>14803</v>
      </c>
      <c r="D2782" s="5">
        <v>44813</v>
      </c>
      <c r="E2782" s="5">
        <v>44714</v>
      </c>
      <c r="F2782" t="s">
        <v>753</v>
      </c>
      <c r="G2782" t="s">
        <v>14804</v>
      </c>
      <c r="H2782" t="s">
        <v>3786</v>
      </c>
      <c r="J2782" t="s">
        <v>756</v>
      </c>
      <c r="K2782" t="s">
        <v>756</v>
      </c>
      <c r="L2782" t="s">
        <v>757</v>
      </c>
      <c r="M2782" t="s">
        <v>757</v>
      </c>
      <c r="N2782" t="s">
        <v>756</v>
      </c>
      <c r="O2782" t="s">
        <v>756</v>
      </c>
      <c r="P2782" t="s">
        <v>765</v>
      </c>
      <c r="Q2782" t="s">
        <v>14805</v>
      </c>
      <c r="R2782" t="s">
        <v>14806</v>
      </c>
      <c r="S2782" t="s">
        <v>756</v>
      </c>
      <c r="T2782" t="s">
        <v>756</v>
      </c>
      <c r="U2782" t="s">
        <v>756</v>
      </c>
      <c r="V2782" t="s">
        <v>756</v>
      </c>
      <c r="W2782" t="s">
        <v>756</v>
      </c>
      <c r="X2782" t="s">
        <v>14807</v>
      </c>
      <c r="Y2782" t="str">
        <f t="shared" si="602"/>
        <v>junio</v>
      </c>
      <c r="Z2782">
        <f>YEAR(BD_PONDERACIONES[[#This Row],[Fecha Ejecución del Ticket]])</f>
        <v>2022</v>
      </c>
      <c r="AA2782" t="str">
        <f t="shared" si="604"/>
        <v>septiembre</v>
      </c>
      <c r="AB2782">
        <f>YEAR(BD_PONDERACIONES[[#This Row],[Fecha de Inspección]])</f>
        <v>2022</v>
      </c>
      <c r="AC2782">
        <f t="shared" si="605"/>
        <v>0.5</v>
      </c>
      <c r="AD2782">
        <f t="shared" si="606"/>
        <v>0.5</v>
      </c>
      <c r="AE2782">
        <f t="shared" si="607"/>
        <v>0.5</v>
      </c>
      <c r="AF2782">
        <f t="shared" si="608"/>
        <v>0.5</v>
      </c>
      <c r="AG2782">
        <f t="shared" si="609"/>
        <v>0.5</v>
      </c>
      <c r="AH2782">
        <f t="shared" si="610"/>
        <v>0.5</v>
      </c>
      <c r="AI2782">
        <f t="shared" si="611"/>
        <v>0.25</v>
      </c>
      <c r="AJ2782">
        <f t="shared" si="612"/>
        <v>0.25</v>
      </c>
      <c r="AK2782">
        <f t="shared" si="613"/>
        <v>0.5</v>
      </c>
      <c r="AL2782">
        <f t="shared" si="614"/>
        <v>0.5</v>
      </c>
      <c r="AM2782">
        <f t="shared" si="615"/>
        <v>0.5</v>
      </c>
      <c r="AN2782" s="6">
        <f t="shared" si="603"/>
        <v>1</v>
      </c>
      <c r="AO2782" t="str">
        <f>VLOOKUP(BD_PONDERACIONES[[#This Row],[Comuna]],Tabla3[#All],2,0)</f>
        <v>Florida</v>
      </c>
    </row>
    <row r="2783" spans="1:41" x14ac:dyDescent="0.35">
      <c r="A2783" t="s">
        <v>14808</v>
      </c>
      <c r="B2783" t="s">
        <v>14809</v>
      </c>
      <c r="C2783" t="s">
        <v>14810</v>
      </c>
      <c r="D2783" s="5">
        <v>44813</v>
      </c>
      <c r="E2783" s="5">
        <v>44729</v>
      </c>
      <c r="F2783" t="s">
        <v>763</v>
      </c>
      <c r="G2783" t="s">
        <v>14811</v>
      </c>
      <c r="H2783" t="s">
        <v>3786</v>
      </c>
      <c r="J2783" t="s">
        <v>756</v>
      </c>
      <c r="K2783" t="s">
        <v>756</v>
      </c>
      <c r="L2783" t="s">
        <v>757</v>
      </c>
      <c r="M2783" t="s">
        <v>757</v>
      </c>
      <c r="N2783" t="s">
        <v>756</v>
      </c>
      <c r="O2783" t="s">
        <v>756</v>
      </c>
      <c r="P2783" t="s">
        <v>758</v>
      </c>
      <c r="Q2783" t="s">
        <v>759</v>
      </c>
      <c r="R2783" t="s">
        <v>759</v>
      </c>
      <c r="S2783" t="s">
        <v>757</v>
      </c>
      <c r="T2783" t="s">
        <v>757</v>
      </c>
      <c r="U2783" t="s">
        <v>757</v>
      </c>
      <c r="V2783" t="s">
        <v>756</v>
      </c>
      <c r="W2783" t="s">
        <v>756</v>
      </c>
      <c r="X2783" t="s">
        <v>14812</v>
      </c>
      <c r="Y2783" t="str">
        <f t="shared" si="602"/>
        <v>junio</v>
      </c>
      <c r="Z2783">
        <f>YEAR(BD_PONDERACIONES[[#This Row],[Fecha Ejecución del Ticket]])</f>
        <v>2022</v>
      </c>
      <c r="AA2783" t="str">
        <f t="shared" si="604"/>
        <v>septiembre</v>
      </c>
      <c r="AB2783">
        <f>YEAR(BD_PONDERACIONES[[#This Row],[Fecha de Inspección]])</f>
        <v>2022</v>
      </c>
      <c r="AC2783">
        <f t="shared" si="605"/>
        <v>0.5</v>
      </c>
      <c r="AD2783">
        <f t="shared" si="606"/>
        <v>0.5</v>
      </c>
      <c r="AE2783">
        <f t="shared" si="607"/>
        <v>0.5</v>
      </c>
      <c r="AF2783">
        <f t="shared" si="608"/>
        <v>0.5</v>
      </c>
      <c r="AG2783">
        <f t="shared" si="609"/>
        <v>0.5</v>
      </c>
      <c r="AH2783">
        <f t="shared" si="610"/>
        <v>0.5</v>
      </c>
      <c r="AI2783">
        <f t="shared" si="611"/>
        <v>0.25</v>
      </c>
      <c r="AJ2783">
        <f t="shared" si="612"/>
        <v>0.25</v>
      </c>
      <c r="AK2783">
        <f t="shared" si="613"/>
        <v>0.5</v>
      </c>
      <c r="AL2783">
        <f t="shared" si="614"/>
        <v>0.5</v>
      </c>
      <c r="AM2783">
        <f t="shared" si="615"/>
        <v>0.5</v>
      </c>
      <c r="AN2783" s="6">
        <f t="shared" si="603"/>
        <v>1</v>
      </c>
      <c r="AO2783" t="str">
        <f>VLOOKUP(BD_PONDERACIONES[[#This Row],[Comuna]],Tabla3[#All],2,0)</f>
        <v>Florida</v>
      </c>
    </row>
    <row r="2784" spans="1:41" x14ac:dyDescent="0.35">
      <c r="A2784" t="s">
        <v>14813</v>
      </c>
      <c r="B2784" t="s">
        <v>14814</v>
      </c>
      <c r="C2784" t="s">
        <v>14815</v>
      </c>
      <c r="D2784" s="5">
        <v>44813</v>
      </c>
      <c r="E2784" s="5">
        <v>44716</v>
      </c>
      <c r="F2784" t="s">
        <v>753</v>
      </c>
      <c r="G2784" t="s">
        <v>14816</v>
      </c>
      <c r="H2784" t="s">
        <v>3786</v>
      </c>
      <c r="J2784" t="s">
        <v>756</v>
      </c>
      <c r="K2784" t="s">
        <v>756</v>
      </c>
      <c r="L2784" t="s">
        <v>757</v>
      </c>
      <c r="M2784" t="s">
        <v>757</v>
      </c>
      <c r="N2784" t="s">
        <v>756</v>
      </c>
      <c r="O2784" t="s">
        <v>756</v>
      </c>
      <c r="P2784" t="s">
        <v>758</v>
      </c>
      <c r="Q2784" t="s">
        <v>759</v>
      </c>
      <c r="R2784" t="s">
        <v>759</v>
      </c>
      <c r="S2784" t="s">
        <v>757</v>
      </c>
      <c r="T2784" t="s">
        <v>757</v>
      </c>
      <c r="U2784" t="s">
        <v>757</v>
      </c>
      <c r="V2784" t="s">
        <v>756</v>
      </c>
      <c r="W2784" t="s">
        <v>756</v>
      </c>
      <c r="X2784" t="s">
        <v>14817</v>
      </c>
      <c r="Y2784" t="str">
        <f t="shared" si="602"/>
        <v>junio</v>
      </c>
      <c r="Z2784">
        <f>YEAR(BD_PONDERACIONES[[#This Row],[Fecha Ejecución del Ticket]])</f>
        <v>2022</v>
      </c>
      <c r="AA2784" t="str">
        <f t="shared" si="604"/>
        <v>septiembre</v>
      </c>
      <c r="AB2784">
        <f>YEAR(BD_PONDERACIONES[[#This Row],[Fecha de Inspección]])</f>
        <v>2022</v>
      </c>
      <c r="AC2784">
        <f t="shared" si="605"/>
        <v>0.5</v>
      </c>
      <c r="AD2784">
        <f t="shared" si="606"/>
        <v>0.5</v>
      </c>
      <c r="AE2784">
        <f t="shared" si="607"/>
        <v>0.5</v>
      </c>
      <c r="AF2784">
        <f t="shared" si="608"/>
        <v>0.5</v>
      </c>
      <c r="AG2784">
        <f t="shared" si="609"/>
        <v>0.5</v>
      </c>
      <c r="AH2784">
        <f t="shared" si="610"/>
        <v>0.5</v>
      </c>
      <c r="AI2784">
        <f t="shared" si="611"/>
        <v>0.25</v>
      </c>
      <c r="AJ2784">
        <f t="shared" si="612"/>
        <v>0.25</v>
      </c>
      <c r="AK2784">
        <f t="shared" si="613"/>
        <v>0.5</v>
      </c>
      <c r="AL2784">
        <f t="shared" si="614"/>
        <v>0.5</v>
      </c>
      <c r="AM2784">
        <f t="shared" si="615"/>
        <v>0.5</v>
      </c>
      <c r="AN2784" s="6">
        <f t="shared" si="603"/>
        <v>1</v>
      </c>
      <c r="AO2784" t="str">
        <f>VLOOKUP(BD_PONDERACIONES[[#This Row],[Comuna]],Tabla3[#All],2,0)</f>
        <v>Florida</v>
      </c>
    </row>
    <row r="2785" spans="1:41" x14ac:dyDescent="0.35">
      <c r="A2785" t="s">
        <v>14818</v>
      </c>
      <c r="B2785" t="s">
        <v>14819</v>
      </c>
      <c r="C2785" t="s">
        <v>14820</v>
      </c>
      <c r="D2785" s="5">
        <v>44813</v>
      </c>
      <c r="E2785" s="5">
        <v>44730</v>
      </c>
      <c r="F2785" t="s">
        <v>763</v>
      </c>
      <c r="G2785" t="s">
        <v>14821</v>
      </c>
      <c r="H2785" t="s">
        <v>3786</v>
      </c>
      <c r="J2785" t="s">
        <v>756</v>
      </c>
      <c r="K2785" t="s">
        <v>756</v>
      </c>
      <c r="L2785" t="s">
        <v>773</v>
      </c>
      <c r="M2785" t="s">
        <v>773</v>
      </c>
      <c r="N2785" t="s">
        <v>756</v>
      </c>
      <c r="O2785" t="s">
        <v>756</v>
      </c>
      <c r="P2785" t="s">
        <v>758</v>
      </c>
      <c r="Q2785" t="s">
        <v>759</v>
      </c>
      <c r="R2785" t="s">
        <v>759</v>
      </c>
      <c r="S2785" t="s">
        <v>757</v>
      </c>
      <c r="T2785" t="s">
        <v>757</v>
      </c>
      <c r="U2785" t="s">
        <v>757</v>
      </c>
      <c r="V2785" t="s">
        <v>756</v>
      </c>
      <c r="W2785" t="s">
        <v>768</v>
      </c>
      <c r="X2785" t="s">
        <v>11980</v>
      </c>
      <c r="Y2785" t="str">
        <f t="shared" si="602"/>
        <v>junio</v>
      </c>
      <c r="Z2785">
        <f>YEAR(BD_PONDERACIONES[[#This Row],[Fecha Ejecución del Ticket]])</f>
        <v>2022</v>
      </c>
      <c r="AA2785" t="str">
        <f t="shared" si="604"/>
        <v>septiembre</v>
      </c>
      <c r="AB2785">
        <f>YEAR(BD_PONDERACIONES[[#This Row],[Fecha de Inspección]])</f>
        <v>2022</v>
      </c>
      <c r="AC2785">
        <f t="shared" si="605"/>
        <v>0.5</v>
      </c>
      <c r="AD2785">
        <f t="shared" si="606"/>
        <v>0.5</v>
      </c>
      <c r="AE2785">
        <f t="shared" si="607"/>
        <v>0</v>
      </c>
      <c r="AF2785">
        <f t="shared" si="608"/>
        <v>0</v>
      </c>
      <c r="AG2785">
        <f t="shared" si="609"/>
        <v>0.5</v>
      </c>
      <c r="AH2785">
        <f t="shared" si="610"/>
        <v>0.5</v>
      </c>
      <c r="AI2785">
        <f t="shared" si="611"/>
        <v>0.25</v>
      </c>
      <c r="AJ2785">
        <f t="shared" si="612"/>
        <v>0.25</v>
      </c>
      <c r="AK2785">
        <f t="shared" si="613"/>
        <v>0.5</v>
      </c>
      <c r="AL2785">
        <f t="shared" si="614"/>
        <v>0.5</v>
      </c>
      <c r="AM2785">
        <f t="shared" si="615"/>
        <v>0.17499999999999999</v>
      </c>
      <c r="AN2785" s="6">
        <f t="shared" si="603"/>
        <v>0.63500000000000001</v>
      </c>
      <c r="AO2785" t="str">
        <f>VLOOKUP(BD_PONDERACIONES[[#This Row],[Comuna]],Tabla3[#All],2,0)</f>
        <v>Florida</v>
      </c>
    </row>
    <row r="2786" spans="1:41" x14ac:dyDescent="0.35">
      <c r="A2786" t="s">
        <v>14822</v>
      </c>
      <c r="B2786" t="s">
        <v>14823</v>
      </c>
      <c r="C2786" t="s">
        <v>14824</v>
      </c>
      <c r="D2786" s="5">
        <v>44813</v>
      </c>
      <c r="E2786" s="5">
        <v>44729</v>
      </c>
      <c r="F2786" t="s">
        <v>763</v>
      </c>
      <c r="G2786" t="s">
        <v>14825</v>
      </c>
      <c r="H2786" t="s">
        <v>3786</v>
      </c>
      <c r="J2786" t="s">
        <v>756</v>
      </c>
      <c r="K2786" t="s">
        <v>756</v>
      </c>
      <c r="L2786" t="s">
        <v>773</v>
      </c>
      <c r="M2786" t="s">
        <v>773</v>
      </c>
      <c r="N2786" t="s">
        <v>756</v>
      </c>
      <c r="O2786" t="s">
        <v>756</v>
      </c>
      <c r="P2786" t="s">
        <v>758</v>
      </c>
      <c r="Q2786" t="s">
        <v>759</v>
      </c>
      <c r="R2786" t="s">
        <v>759</v>
      </c>
      <c r="S2786" t="s">
        <v>757</v>
      </c>
      <c r="T2786" t="s">
        <v>757</v>
      </c>
      <c r="U2786" t="s">
        <v>757</v>
      </c>
      <c r="V2786" t="s">
        <v>756</v>
      </c>
      <c r="W2786" t="s">
        <v>768</v>
      </c>
      <c r="X2786" t="s">
        <v>14826</v>
      </c>
      <c r="Y2786" t="str">
        <f t="shared" si="602"/>
        <v>junio</v>
      </c>
      <c r="Z2786">
        <f>YEAR(BD_PONDERACIONES[[#This Row],[Fecha Ejecución del Ticket]])</f>
        <v>2022</v>
      </c>
      <c r="AA2786" t="str">
        <f t="shared" si="604"/>
        <v>septiembre</v>
      </c>
      <c r="AB2786">
        <f>YEAR(BD_PONDERACIONES[[#This Row],[Fecha de Inspección]])</f>
        <v>2022</v>
      </c>
      <c r="AC2786">
        <f t="shared" si="605"/>
        <v>0.5</v>
      </c>
      <c r="AD2786">
        <f t="shared" si="606"/>
        <v>0.5</v>
      </c>
      <c r="AE2786">
        <f t="shared" si="607"/>
        <v>0</v>
      </c>
      <c r="AF2786">
        <f t="shared" si="608"/>
        <v>0</v>
      </c>
      <c r="AG2786">
        <f t="shared" si="609"/>
        <v>0.5</v>
      </c>
      <c r="AH2786">
        <f t="shared" si="610"/>
        <v>0.5</v>
      </c>
      <c r="AI2786">
        <f t="shared" si="611"/>
        <v>0.25</v>
      </c>
      <c r="AJ2786">
        <f t="shared" si="612"/>
        <v>0.25</v>
      </c>
      <c r="AK2786">
        <f t="shared" si="613"/>
        <v>0.5</v>
      </c>
      <c r="AL2786">
        <f t="shared" si="614"/>
        <v>0.5</v>
      </c>
      <c r="AM2786">
        <f t="shared" si="615"/>
        <v>0.17499999999999999</v>
      </c>
      <c r="AN2786" s="6">
        <f t="shared" si="603"/>
        <v>0.63500000000000001</v>
      </c>
      <c r="AO2786" t="str">
        <f>VLOOKUP(BD_PONDERACIONES[[#This Row],[Comuna]],Tabla3[#All],2,0)</f>
        <v>Florida</v>
      </c>
    </row>
    <row r="2787" spans="1:41" x14ac:dyDescent="0.35">
      <c r="A2787" t="s">
        <v>14827</v>
      </c>
      <c r="B2787" t="s">
        <v>14828</v>
      </c>
      <c r="C2787" t="s">
        <v>14829</v>
      </c>
      <c r="D2787" s="5">
        <v>44813</v>
      </c>
      <c r="E2787" s="5">
        <v>44719</v>
      </c>
      <c r="F2787" t="s">
        <v>753</v>
      </c>
      <c r="G2787" t="s">
        <v>14830</v>
      </c>
      <c r="H2787" t="s">
        <v>3786</v>
      </c>
      <c r="J2787" t="s">
        <v>756</v>
      </c>
      <c r="K2787" t="s">
        <v>756</v>
      </c>
      <c r="L2787" t="s">
        <v>757</v>
      </c>
      <c r="M2787" t="s">
        <v>757</v>
      </c>
      <c r="N2787" t="s">
        <v>756</v>
      </c>
      <c r="O2787" t="s">
        <v>756</v>
      </c>
      <c r="P2787" t="s">
        <v>765</v>
      </c>
      <c r="Q2787" t="s">
        <v>759</v>
      </c>
      <c r="R2787" t="s">
        <v>759</v>
      </c>
      <c r="S2787" t="s">
        <v>757</v>
      </c>
      <c r="T2787" t="s">
        <v>757</v>
      </c>
      <c r="U2787" t="s">
        <v>757</v>
      </c>
      <c r="V2787" t="s">
        <v>904</v>
      </c>
      <c r="W2787" t="s">
        <v>756</v>
      </c>
      <c r="X2787" t="s">
        <v>14831</v>
      </c>
      <c r="Y2787" t="str">
        <f t="shared" si="602"/>
        <v>junio</v>
      </c>
      <c r="Z2787">
        <f>YEAR(BD_PONDERACIONES[[#This Row],[Fecha Ejecución del Ticket]])</f>
        <v>2022</v>
      </c>
      <c r="AA2787" t="str">
        <f t="shared" si="604"/>
        <v>septiembre</v>
      </c>
      <c r="AB2787">
        <f>YEAR(BD_PONDERACIONES[[#This Row],[Fecha de Inspección]])</f>
        <v>2022</v>
      </c>
      <c r="AC2787">
        <f t="shared" si="605"/>
        <v>0.5</v>
      </c>
      <c r="AD2787">
        <f t="shared" si="606"/>
        <v>0.5</v>
      </c>
      <c r="AE2787">
        <f t="shared" si="607"/>
        <v>0.5</v>
      </c>
      <c r="AF2787">
        <f t="shared" si="608"/>
        <v>0.5</v>
      </c>
      <c r="AG2787">
        <f t="shared" si="609"/>
        <v>0.5</v>
      </c>
      <c r="AH2787">
        <f t="shared" si="610"/>
        <v>0.5</v>
      </c>
      <c r="AI2787">
        <f t="shared" si="611"/>
        <v>0.25</v>
      </c>
      <c r="AJ2787">
        <f t="shared" si="612"/>
        <v>0.25</v>
      </c>
      <c r="AK2787">
        <f t="shared" si="613"/>
        <v>0.5</v>
      </c>
      <c r="AL2787">
        <f t="shared" si="614"/>
        <v>0.32500000000000001</v>
      </c>
      <c r="AM2787">
        <f t="shared" si="615"/>
        <v>0.5</v>
      </c>
      <c r="AN2787" s="6">
        <f t="shared" si="603"/>
        <v>0.96500000000000008</v>
      </c>
      <c r="AO2787" t="str">
        <f>VLOOKUP(BD_PONDERACIONES[[#This Row],[Comuna]],Tabla3[#All],2,0)</f>
        <v>Florida</v>
      </c>
    </row>
    <row r="2788" spans="1:41" x14ac:dyDescent="0.35">
      <c r="A2788" t="s">
        <v>14832</v>
      </c>
      <c r="B2788" t="s">
        <v>14833</v>
      </c>
      <c r="C2788" t="s">
        <v>14834</v>
      </c>
      <c r="D2788" s="5">
        <v>44813</v>
      </c>
      <c r="E2788" s="5">
        <v>44723</v>
      </c>
      <c r="F2788" t="s">
        <v>753</v>
      </c>
      <c r="G2788" t="s">
        <v>14835</v>
      </c>
      <c r="H2788" t="s">
        <v>3786</v>
      </c>
      <c r="J2788" t="s">
        <v>756</v>
      </c>
      <c r="K2788" t="s">
        <v>756</v>
      </c>
      <c r="L2788" t="s">
        <v>757</v>
      </c>
      <c r="M2788" t="s">
        <v>757</v>
      </c>
      <c r="N2788" t="s">
        <v>756</v>
      </c>
      <c r="O2788" t="s">
        <v>756</v>
      </c>
      <c r="P2788" t="s">
        <v>758</v>
      </c>
      <c r="Q2788" t="s">
        <v>759</v>
      </c>
      <c r="R2788" t="s">
        <v>759</v>
      </c>
      <c r="S2788" t="s">
        <v>757</v>
      </c>
      <c r="T2788" t="s">
        <v>757</v>
      </c>
      <c r="U2788" t="s">
        <v>757</v>
      </c>
      <c r="V2788" t="s">
        <v>756</v>
      </c>
      <c r="W2788" t="s">
        <v>768</v>
      </c>
      <c r="X2788" t="s">
        <v>14836</v>
      </c>
      <c r="Y2788" t="str">
        <f t="shared" si="602"/>
        <v>junio</v>
      </c>
      <c r="Z2788">
        <f>YEAR(BD_PONDERACIONES[[#This Row],[Fecha Ejecución del Ticket]])</f>
        <v>2022</v>
      </c>
      <c r="AA2788" t="str">
        <f t="shared" si="604"/>
        <v>septiembre</v>
      </c>
      <c r="AB2788">
        <f>YEAR(BD_PONDERACIONES[[#This Row],[Fecha de Inspección]])</f>
        <v>2022</v>
      </c>
      <c r="AC2788">
        <f t="shared" si="605"/>
        <v>0.5</v>
      </c>
      <c r="AD2788">
        <f t="shared" si="606"/>
        <v>0.5</v>
      </c>
      <c r="AE2788">
        <f t="shared" si="607"/>
        <v>0.5</v>
      </c>
      <c r="AF2788">
        <f t="shared" si="608"/>
        <v>0.5</v>
      </c>
      <c r="AG2788">
        <f t="shared" si="609"/>
        <v>0.5</v>
      </c>
      <c r="AH2788">
        <f t="shared" si="610"/>
        <v>0.5</v>
      </c>
      <c r="AI2788">
        <f t="shared" si="611"/>
        <v>0.25</v>
      </c>
      <c r="AJ2788">
        <f t="shared" si="612"/>
        <v>0.25</v>
      </c>
      <c r="AK2788">
        <f t="shared" si="613"/>
        <v>0.5</v>
      </c>
      <c r="AL2788">
        <f t="shared" si="614"/>
        <v>0.5</v>
      </c>
      <c r="AM2788">
        <f t="shared" si="615"/>
        <v>0.17499999999999999</v>
      </c>
      <c r="AN2788" s="6">
        <f t="shared" si="603"/>
        <v>0.93500000000000005</v>
      </c>
      <c r="AO2788" t="str">
        <f>VLOOKUP(BD_PONDERACIONES[[#This Row],[Comuna]],Tabla3[#All],2,0)</f>
        <v>Florida</v>
      </c>
    </row>
    <row r="2789" spans="1:41" x14ac:dyDescent="0.35">
      <c r="A2789" t="s">
        <v>14837</v>
      </c>
      <c r="B2789" t="s">
        <v>14838</v>
      </c>
      <c r="C2789" t="s">
        <v>14839</v>
      </c>
      <c r="D2789" s="5">
        <v>44813</v>
      </c>
      <c r="E2789" s="5">
        <v>44730</v>
      </c>
      <c r="F2789" t="s">
        <v>763</v>
      </c>
      <c r="G2789" t="s">
        <v>14840</v>
      </c>
      <c r="H2789" t="s">
        <v>3786</v>
      </c>
      <c r="J2789" t="s">
        <v>756</v>
      </c>
      <c r="K2789" t="s">
        <v>756</v>
      </c>
      <c r="L2789" t="s">
        <v>757</v>
      </c>
      <c r="M2789" t="s">
        <v>757</v>
      </c>
      <c r="N2789" t="s">
        <v>756</v>
      </c>
      <c r="O2789" t="s">
        <v>756</v>
      </c>
      <c r="P2789" t="s">
        <v>758</v>
      </c>
      <c r="Q2789" t="s">
        <v>759</v>
      </c>
      <c r="R2789" t="s">
        <v>759</v>
      </c>
      <c r="S2789" t="s">
        <v>757</v>
      </c>
      <c r="T2789" t="s">
        <v>757</v>
      </c>
      <c r="U2789" t="s">
        <v>757</v>
      </c>
      <c r="V2789" t="s">
        <v>756</v>
      </c>
      <c r="W2789" t="s">
        <v>768</v>
      </c>
      <c r="X2789" t="s">
        <v>14841</v>
      </c>
      <c r="Y2789" t="str">
        <f t="shared" si="602"/>
        <v>junio</v>
      </c>
      <c r="Z2789">
        <f>YEAR(BD_PONDERACIONES[[#This Row],[Fecha Ejecución del Ticket]])</f>
        <v>2022</v>
      </c>
      <c r="AA2789" t="str">
        <f t="shared" si="604"/>
        <v>septiembre</v>
      </c>
      <c r="AB2789">
        <f>YEAR(BD_PONDERACIONES[[#This Row],[Fecha de Inspección]])</f>
        <v>2022</v>
      </c>
      <c r="AC2789">
        <f t="shared" si="605"/>
        <v>0.5</v>
      </c>
      <c r="AD2789">
        <f t="shared" si="606"/>
        <v>0.5</v>
      </c>
      <c r="AE2789">
        <f t="shared" si="607"/>
        <v>0.5</v>
      </c>
      <c r="AF2789">
        <f t="shared" si="608"/>
        <v>0.5</v>
      </c>
      <c r="AG2789">
        <f t="shared" si="609"/>
        <v>0.5</v>
      </c>
      <c r="AH2789">
        <f t="shared" si="610"/>
        <v>0.5</v>
      </c>
      <c r="AI2789">
        <f t="shared" si="611"/>
        <v>0.25</v>
      </c>
      <c r="AJ2789">
        <f t="shared" si="612"/>
        <v>0.25</v>
      </c>
      <c r="AK2789">
        <f t="shared" si="613"/>
        <v>0.5</v>
      </c>
      <c r="AL2789">
        <f t="shared" si="614"/>
        <v>0.5</v>
      </c>
      <c r="AM2789">
        <f t="shared" si="615"/>
        <v>0.17499999999999999</v>
      </c>
      <c r="AN2789" s="6">
        <f t="shared" si="603"/>
        <v>0.93500000000000005</v>
      </c>
      <c r="AO2789" t="str">
        <f>VLOOKUP(BD_PONDERACIONES[[#This Row],[Comuna]],Tabla3[#All],2,0)</f>
        <v>Florida</v>
      </c>
    </row>
    <row r="2790" spans="1:41" x14ac:dyDescent="0.35">
      <c r="A2790" t="s">
        <v>14842</v>
      </c>
      <c r="B2790" t="s">
        <v>14843</v>
      </c>
      <c r="C2790" t="s">
        <v>14844</v>
      </c>
      <c r="D2790" s="5">
        <v>44813</v>
      </c>
      <c r="E2790" s="5">
        <v>44720</v>
      </c>
      <c r="F2790" t="s">
        <v>753</v>
      </c>
      <c r="G2790" t="s">
        <v>14845</v>
      </c>
      <c r="H2790" t="s">
        <v>3786</v>
      </c>
      <c r="J2790" t="s">
        <v>756</v>
      </c>
      <c r="K2790" t="s">
        <v>756</v>
      </c>
      <c r="L2790" t="s">
        <v>757</v>
      </c>
      <c r="M2790" t="s">
        <v>757</v>
      </c>
      <c r="N2790" t="s">
        <v>756</v>
      </c>
      <c r="O2790" t="s">
        <v>756</v>
      </c>
      <c r="P2790" t="s">
        <v>758</v>
      </c>
      <c r="Q2790" t="s">
        <v>759</v>
      </c>
      <c r="R2790" t="s">
        <v>759</v>
      </c>
      <c r="S2790" t="s">
        <v>757</v>
      </c>
      <c r="T2790" t="s">
        <v>757</v>
      </c>
      <c r="U2790" t="s">
        <v>757</v>
      </c>
      <c r="V2790" t="s">
        <v>773</v>
      </c>
      <c r="W2790" t="s">
        <v>773</v>
      </c>
      <c r="X2790" t="s">
        <v>885</v>
      </c>
      <c r="Y2790" t="str">
        <f t="shared" si="602"/>
        <v>junio</v>
      </c>
      <c r="Z2790">
        <f>YEAR(BD_PONDERACIONES[[#This Row],[Fecha Ejecución del Ticket]])</f>
        <v>2022</v>
      </c>
      <c r="AA2790" t="str">
        <f t="shared" si="604"/>
        <v>septiembre</v>
      </c>
      <c r="AB2790">
        <f>YEAR(BD_PONDERACIONES[[#This Row],[Fecha de Inspección]])</f>
        <v>2022</v>
      </c>
      <c r="AC2790">
        <f t="shared" si="605"/>
        <v>0.5</v>
      </c>
      <c r="AD2790">
        <f t="shared" si="606"/>
        <v>0.5</v>
      </c>
      <c r="AE2790">
        <f t="shared" si="607"/>
        <v>0.5</v>
      </c>
      <c r="AF2790">
        <f t="shared" si="608"/>
        <v>0.5</v>
      </c>
      <c r="AG2790">
        <f t="shared" si="609"/>
        <v>0.5</v>
      </c>
      <c r="AH2790">
        <f t="shared" si="610"/>
        <v>0.5</v>
      </c>
      <c r="AI2790">
        <f t="shared" si="611"/>
        <v>0.25</v>
      </c>
      <c r="AJ2790">
        <f t="shared" si="612"/>
        <v>0.25</v>
      </c>
      <c r="AK2790">
        <f t="shared" si="613"/>
        <v>0.5</v>
      </c>
      <c r="AL2790">
        <f t="shared" si="614"/>
        <v>0</v>
      </c>
      <c r="AM2790">
        <f t="shared" si="615"/>
        <v>0</v>
      </c>
      <c r="AN2790" s="6">
        <f t="shared" si="603"/>
        <v>0.8</v>
      </c>
      <c r="AO2790" t="str">
        <f>VLOOKUP(BD_PONDERACIONES[[#This Row],[Comuna]],Tabla3[#All],2,0)</f>
        <v>Florida</v>
      </c>
    </row>
    <row r="2791" spans="1:41" x14ac:dyDescent="0.35">
      <c r="A2791" t="s">
        <v>14846</v>
      </c>
      <c r="B2791" t="s">
        <v>14847</v>
      </c>
      <c r="C2791" t="s">
        <v>14848</v>
      </c>
      <c r="D2791" s="5">
        <v>44813</v>
      </c>
      <c r="E2791" s="5">
        <v>44730</v>
      </c>
      <c r="F2791" t="s">
        <v>763</v>
      </c>
      <c r="G2791" t="s">
        <v>14849</v>
      </c>
      <c r="H2791" t="s">
        <v>3786</v>
      </c>
      <c r="J2791" t="s">
        <v>756</v>
      </c>
      <c r="K2791" t="s">
        <v>756</v>
      </c>
      <c r="L2791" t="s">
        <v>773</v>
      </c>
      <c r="M2791" t="s">
        <v>773</v>
      </c>
      <c r="N2791" t="s">
        <v>756</v>
      </c>
      <c r="O2791" t="s">
        <v>756</v>
      </c>
      <c r="P2791" t="s">
        <v>758</v>
      </c>
      <c r="Q2791" t="s">
        <v>759</v>
      </c>
      <c r="R2791" t="s">
        <v>759</v>
      </c>
      <c r="S2791" t="s">
        <v>757</v>
      </c>
      <c r="T2791" t="s">
        <v>757</v>
      </c>
      <c r="U2791" t="s">
        <v>757</v>
      </c>
      <c r="V2791" t="s">
        <v>756</v>
      </c>
      <c r="W2791" t="s">
        <v>768</v>
      </c>
      <c r="X2791" t="s">
        <v>14850</v>
      </c>
      <c r="Y2791" t="str">
        <f t="shared" si="602"/>
        <v>junio</v>
      </c>
      <c r="Z2791">
        <f>YEAR(BD_PONDERACIONES[[#This Row],[Fecha Ejecución del Ticket]])</f>
        <v>2022</v>
      </c>
      <c r="AA2791" t="str">
        <f t="shared" si="604"/>
        <v>septiembre</v>
      </c>
      <c r="AB2791">
        <f>YEAR(BD_PONDERACIONES[[#This Row],[Fecha de Inspección]])</f>
        <v>2022</v>
      </c>
      <c r="AC2791">
        <f t="shared" si="605"/>
        <v>0.5</v>
      </c>
      <c r="AD2791">
        <f t="shared" si="606"/>
        <v>0.5</v>
      </c>
      <c r="AE2791">
        <f t="shared" si="607"/>
        <v>0</v>
      </c>
      <c r="AF2791">
        <f t="shared" si="608"/>
        <v>0</v>
      </c>
      <c r="AG2791">
        <f t="shared" si="609"/>
        <v>0.5</v>
      </c>
      <c r="AH2791">
        <f t="shared" si="610"/>
        <v>0.5</v>
      </c>
      <c r="AI2791">
        <f t="shared" si="611"/>
        <v>0.25</v>
      </c>
      <c r="AJ2791">
        <f t="shared" si="612"/>
        <v>0.25</v>
      </c>
      <c r="AK2791">
        <f t="shared" si="613"/>
        <v>0.5</v>
      </c>
      <c r="AL2791">
        <f t="shared" si="614"/>
        <v>0.5</v>
      </c>
      <c r="AM2791">
        <f t="shared" si="615"/>
        <v>0.17499999999999999</v>
      </c>
      <c r="AN2791" s="6">
        <f t="shared" si="603"/>
        <v>0.63500000000000001</v>
      </c>
      <c r="AO2791" t="str">
        <f>VLOOKUP(BD_PONDERACIONES[[#This Row],[Comuna]],Tabla3[#All],2,0)</f>
        <v>Florida</v>
      </c>
    </row>
    <row r="2792" spans="1:41" x14ac:dyDescent="0.35">
      <c r="A2792" t="s">
        <v>14851</v>
      </c>
      <c r="B2792" t="s">
        <v>14852</v>
      </c>
      <c r="C2792" t="s">
        <v>14853</v>
      </c>
      <c r="D2792" s="5">
        <v>44813</v>
      </c>
      <c r="E2792" s="5">
        <v>44716</v>
      </c>
      <c r="F2792" t="s">
        <v>753</v>
      </c>
      <c r="G2792" t="s">
        <v>14854</v>
      </c>
      <c r="H2792" t="s">
        <v>3786</v>
      </c>
      <c r="J2792" t="s">
        <v>756</v>
      </c>
      <c r="K2792" t="s">
        <v>756</v>
      </c>
      <c r="L2792" t="s">
        <v>756</v>
      </c>
      <c r="M2792" t="s">
        <v>756</v>
      </c>
      <c r="N2792" t="s">
        <v>756</v>
      </c>
      <c r="O2792" t="s">
        <v>756</v>
      </c>
      <c r="P2792" t="s">
        <v>758</v>
      </c>
      <c r="Q2792" t="s">
        <v>759</v>
      </c>
      <c r="R2792" t="s">
        <v>759</v>
      </c>
      <c r="S2792" t="s">
        <v>757</v>
      </c>
      <c r="T2792" t="s">
        <v>757</v>
      </c>
      <c r="U2792" t="s">
        <v>757</v>
      </c>
      <c r="V2792" t="s">
        <v>756</v>
      </c>
      <c r="W2792" t="s">
        <v>756</v>
      </c>
      <c r="X2792" t="s">
        <v>14855</v>
      </c>
      <c r="Y2792" t="str">
        <f t="shared" si="602"/>
        <v>junio</v>
      </c>
      <c r="Z2792">
        <f>YEAR(BD_PONDERACIONES[[#This Row],[Fecha Ejecución del Ticket]])</f>
        <v>2022</v>
      </c>
      <c r="AA2792" t="str">
        <f t="shared" si="604"/>
        <v>septiembre</v>
      </c>
      <c r="AB2792">
        <f>YEAR(BD_PONDERACIONES[[#This Row],[Fecha de Inspección]])</f>
        <v>2022</v>
      </c>
      <c r="AC2792">
        <f t="shared" si="605"/>
        <v>0.5</v>
      </c>
      <c r="AD2792">
        <f t="shared" si="606"/>
        <v>0.5</v>
      </c>
      <c r="AE2792">
        <f t="shared" si="607"/>
        <v>0.5</v>
      </c>
      <c r="AF2792">
        <f t="shared" si="608"/>
        <v>0.5</v>
      </c>
      <c r="AG2792">
        <f t="shared" si="609"/>
        <v>0.5</v>
      </c>
      <c r="AH2792">
        <f t="shared" si="610"/>
        <v>0.5</v>
      </c>
      <c r="AI2792">
        <f t="shared" si="611"/>
        <v>0.25</v>
      </c>
      <c r="AJ2792">
        <f t="shared" si="612"/>
        <v>0.25</v>
      </c>
      <c r="AK2792">
        <f t="shared" si="613"/>
        <v>0.5</v>
      </c>
      <c r="AL2792">
        <f t="shared" si="614"/>
        <v>0.5</v>
      </c>
      <c r="AM2792">
        <f t="shared" si="615"/>
        <v>0.5</v>
      </c>
      <c r="AN2792" s="6">
        <f t="shared" si="603"/>
        <v>1</v>
      </c>
      <c r="AO2792" t="str">
        <f>VLOOKUP(BD_PONDERACIONES[[#This Row],[Comuna]],Tabla3[#All],2,0)</f>
        <v>Florida</v>
      </c>
    </row>
    <row r="2793" spans="1:41" x14ac:dyDescent="0.35">
      <c r="A2793" t="s">
        <v>14856</v>
      </c>
      <c r="B2793" t="s">
        <v>14857</v>
      </c>
      <c r="C2793" t="s">
        <v>14858</v>
      </c>
      <c r="D2793" s="5">
        <v>44813</v>
      </c>
      <c r="E2793" s="5">
        <v>44721</v>
      </c>
      <c r="F2793" t="s">
        <v>753</v>
      </c>
      <c r="G2793" t="s">
        <v>14859</v>
      </c>
      <c r="H2793" t="s">
        <v>3786</v>
      </c>
      <c r="J2793" t="s">
        <v>756</v>
      </c>
      <c r="K2793" t="s">
        <v>756</v>
      </c>
      <c r="L2793" t="s">
        <v>757</v>
      </c>
      <c r="M2793" t="s">
        <v>757</v>
      </c>
      <c r="N2793" t="s">
        <v>756</v>
      </c>
      <c r="O2793" t="s">
        <v>756</v>
      </c>
      <c r="P2793" t="s">
        <v>765</v>
      </c>
      <c r="Q2793" t="s">
        <v>14860</v>
      </c>
      <c r="R2793" t="s">
        <v>14861</v>
      </c>
      <c r="S2793" t="s">
        <v>756</v>
      </c>
      <c r="T2793" t="s">
        <v>756</v>
      </c>
      <c r="U2793" t="s">
        <v>756</v>
      </c>
      <c r="V2793" t="s">
        <v>756</v>
      </c>
      <c r="W2793" t="s">
        <v>756</v>
      </c>
      <c r="X2793" t="s">
        <v>7849</v>
      </c>
      <c r="Y2793" t="str">
        <f t="shared" ref="Y2793:Y2856" si="616">TEXT(E2793,"MMMM")</f>
        <v>junio</v>
      </c>
      <c r="Z2793">
        <f>YEAR(BD_PONDERACIONES[[#This Row],[Fecha Ejecución del Ticket]])</f>
        <v>2022</v>
      </c>
      <c r="AA2793" t="str">
        <f t="shared" si="604"/>
        <v>septiembre</v>
      </c>
      <c r="AB2793">
        <f>YEAR(BD_PONDERACIONES[[#This Row],[Fecha de Inspección]])</f>
        <v>2022</v>
      </c>
      <c r="AC2793">
        <f t="shared" si="605"/>
        <v>0.5</v>
      </c>
      <c r="AD2793">
        <f t="shared" si="606"/>
        <v>0.5</v>
      </c>
      <c r="AE2793">
        <f t="shared" si="607"/>
        <v>0.5</v>
      </c>
      <c r="AF2793">
        <f t="shared" si="608"/>
        <v>0.5</v>
      </c>
      <c r="AG2793">
        <f t="shared" si="609"/>
        <v>0.5</v>
      </c>
      <c r="AH2793">
        <f t="shared" si="610"/>
        <v>0.5</v>
      </c>
      <c r="AI2793">
        <f t="shared" si="611"/>
        <v>0.25</v>
      </c>
      <c r="AJ2793">
        <f t="shared" si="612"/>
        <v>0.25</v>
      </c>
      <c r="AK2793">
        <f t="shared" si="613"/>
        <v>0.5</v>
      </c>
      <c r="AL2793">
        <f t="shared" si="614"/>
        <v>0.5</v>
      </c>
      <c r="AM2793">
        <f t="shared" si="615"/>
        <v>0.5</v>
      </c>
      <c r="AN2793" s="6">
        <f t="shared" ref="AN2793:AN2856" si="617">((AC2793+AD2793)*0.2)+((AE2793+AF2793)*0.3)+((AG2793+AH2793)*0.15)+((AI2793+AJ2793+AK2793)*0.15)+((AL2793+AM2793)*0.2)</f>
        <v>1</v>
      </c>
      <c r="AO2793" t="str">
        <f>VLOOKUP(BD_PONDERACIONES[[#This Row],[Comuna]],Tabla3[#All],2,0)</f>
        <v>Florida</v>
      </c>
    </row>
    <row r="2794" spans="1:41" x14ac:dyDescent="0.35">
      <c r="A2794" t="s">
        <v>14862</v>
      </c>
      <c r="B2794" t="s">
        <v>14863</v>
      </c>
      <c r="C2794" t="s">
        <v>14864</v>
      </c>
      <c r="D2794" s="5">
        <v>44813</v>
      </c>
      <c r="E2794" s="5">
        <v>44721</v>
      </c>
      <c r="F2794" t="s">
        <v>753</v>
      </c>
      <c r="G2794" t="s">
        <v>14865</v>
      </c>
      <c r="H2794" t="s">
        <v>3786</v>
      </c>
      <c r="J2794" t="s">
        <v>756</v>
      </c>
      <c r="K2794" t="s">
        <v>756</v>
      </c>
      <c r="L2794" t="s">
        <v>757</v>
      </c>
      <c r="M2794" t="s">
        <v>757</v>
      </c>
      <c r="N2794" t="s">
        <v>756</v>
      </c>
      <c r="O2794" t="s">
        <v>756</v>
      </c>
      <c r="P2794" t="s">
        <v>765</v>
      </c>
      <c r="Q2794" t="s">
        <v>14866</v>
      </c>
      <c r="R2794" t="s">
        <v>14867</v>
      </c>
      <c r="S2794" t="s">
        <v>756</v>
      </c>
      <c r="T2794" t="s">
        <v>756</v>
      </c>
      <c r="U2794" t="s">
        <v>756</v>
      </c>
      <c r="V2794" t="s">
        <v>904</v>
      </c>
      <c r="W2794" t="s">
        <v>756</v>
      </c>
      <c r="X2794" t="s">
        <v>14868</v>
      </c>
      <c r="Y2794" t="str">
        <f t="shared" si="616"/>
        <v>junio</v>
      </c>
      <c r="Z2794">
        <f>YEAR(BD_PONDERACIONES[[#This Row],[Fecha Ejecución del Ticket]])</f>
        <v>2022</v>
      </c>
      <c r="AA2794" t="str">
        <f t="shared" si="604"/>
        <v>septiembre</v>
      </c>
      <c r="AB2794">
        <f>YEAR(BD_PONDERACIONES[[#This Row],[Fecha de Inspección]])</f>
        <v>2022</v>
      </c>
      <c r="AC2794">
        <f t="shared" si="605"/>
        <v>0.5</v>
      </c>
      <c r="AD2794">
        <f t="shared" si="606"/>
        <v>0.5</v>
      </c>
      <c r="AE2794">
        <f t="shared" si="607"/>
        <v>0.5</v>
      </c>
      <c r="AF2794">
        <f t="shared" si="608"/>
        <v>0.5</v>
      </c>
      <c r="AG2794">
        <f t="shared" si="609"/>
        <v>0.5</v>
      </c>
      <c r="AH2794">
        <f t="shared" si="610"/>
        <v>0.5</v>
      </c>
      <c r="AI2794">
        <f t="shared" si="611"/>
        <v>0.25</v>
      </c>
      <c r="AJ2794">
        <f t="shared" si="612"/>
        <v>0.25</v>
      </c>
      <c r="AK2794">
        <f t="shared" si="613"/>
        <v>0.5</v>
      </c>
      <c r="AL2794">
        <f t="shared" si="614"/>
        <v>0.32500000000000001</v>
      </c>
      <c r="AM2794">
        <f t="shared" si="615"/>
        <v>0.5</v>
      </c>
      <c r="AN2794" s="6">
        <f t="shared" si="617"/>
        <v>0.96500000000000008</v>
      </c>
      <c r="AO2794" t="str">
        <f>VLOOKUP(BD_PONDERACIONES[[#This Row],[Comuna]],Tabla3[#All],2,0)</f>
        <v>Florida</v>
      </c>
    </row>
    <row r="2795" spans="1:41" x14ac:dyDescent="0.35">
      <c r="A2795" t="s">
        <v>14869</v>
      </c>
      <c r="B2795" t="s">
        <v>14870</v>
      </c>
      <c r="C2795" t="s">
        <v>14871</v>
      </c>
      <c r="D2795" s="5">
        <v>44813</v>
      </c>
      <c r="E2795" s="5">
        <v>44720</v>
      </c>
      <c r="F2795" t="s">
        <v>753</v>
      </c>
      <c r="G2795" t="s">
        <v>14872</v>
      </c>
      <c r="H2795" t="s">
        <v>3786</v>
      </c>
      <c r="J2795" t="s">
        <v>756</v>
      </c>
      <c r="K2795" t="s">
        <v>756</v>
      </c>
      <c r="L2795" t="s">
        <v>757</v>
      </c>
      <c r="M2795" t="s">
        <v>757</v>
      </c>
      <c r="N2795" t="s">
        <v>756</v>
      </c>
      <c r="O2795" t="s">
        <v>756</v>
      </c>
      <c r="P2795" t="s">
        <v>758</v>
      </c>
      <c r="Q2795" t="s">
        <v>759</v>
      </c>
      <c r="R2795" t="s">
        <v>759</v>
      </c>
      <c r="S2795" t="s">
        <v>757</v>
      </c>
      <c r="T2795" t="s">
        <v>757</v>
      </c>
      <c r="U2795" t="s">
        <v>757</v>
      </c>
      <c r="V2795" t="s">
        <v>756</v>
      </c>
      <c r="W2795" t="s">
        <v>756</v>
      </c>
      <c r="X2795" t="s">
        <v>5019</v>
      </c>
      <c r="Y2795" t="str">
        <f t="shared" si="616"/>
        <v>junio</v>
      </c>
      <c r="Z2795">
        <f>YEAR(BD_PONDERACIONES[[#This Row],[Fecha Ejecución del Ticket]])</f>
        <v>2022</v>
      </c>
      <c r="AA2795" t="str">
        <f t="shared" si="604"/>
        <v>septiembre</v>
      </c>
      <c r="AB2795">
        <f>YEAR(BD_PONDERACIONES[[#This Row],[Fecha de Inspección]])</f>
        <v>2022</v>
      </c>
      <c r="AC2795">
        <f t="shared" si="605"/>
        <v>0.5</v>
      </c>
      <c r="AD2795">
        <f t="shared" si="606"/>
        <v>0.5</v>
      </c>
      <c r="AE2795">
        <f t="shared" si="607"/>
        <v>0.5</v>
      </c>
      <c r="AF2795">
        <f t="shared" si="608"/>
        <v>0.5</v>
      </c>
      <c r="AG2795">
        <f t="shared" si="609"/>
        <v>0.5</v>
      </c>
      <c r="AH2795">
        <f t="shared" si="610"/>
        <v>0.5</v>
      </c>
      <c r="AI2795">
        <f t="shared" si="611"/>
        <v>0.25</v>
      </c>
      <c r="AJ2795">
        <f t="shared" si="612"/>
        <v>0.25</v>
      </c>
      <c r="AK2795">
        <f t="shared" si="613"/>
        <v>0.5</v>
      </c>
      <c r="AL2795">
        <f t="shared" si="614"/>
        <v>0.5</v>
      </c>
      <c r="AM2795">
        <f t="shared" si="615"/>
        <v>0.5</v>
      </c>
      <c r="AN2795" s="6">
        <f t="shared" si="617"/>
        <v>1</v>
      </c>
      <c r="AO2795" t="str">
        <f>VLOOKUP(BD_PONDERACIONES[[#This Row],[Comuna]],Tabla3[#All],2,0)</f>
        <v>Florida</v>
      </c>
    </row>
    <row r="2796" spans="1:41" x14ac:dyDescent="0.35">
      <c r="A2796" t="s">
        <v>14873</v>
      </c>
      <c r="B2796" t="s">
        <v>14874</v>
      </c>
      <c r="C2796" t="s">
        <v>14875</v>
      </c>
      <c r="D2796" s="5">
        <v>44813</v>
      </c>
      <c r="E2796" s="5">
        <v>44723</v>
      </c>
      <c r="F2796" t="s">
        <v>753</v>
      </c>
      <c r="G2796" t="s">
        <v>14876</v>
      </c>
      <c r="H2796" t="s">
        <v>3786</v>
      </c>
      <c r="J2796" t="s">
        <v>756</v>
      </c>
      <c r="K2796" t="s">
        <v>756</v>
      </c>
      <c r="L2796" t="s">
        <v>757</v>
      </c>
      <c r="M2796" t="s">
        <v>757</v>
      </c>
      <c r="N2796" t="s">
        <v>756</v>
      </c>
      <c r="O2796" t="s">
        <v>756</v>
      </c>
      <c r="P2796" t="s">
        <v>758</v>
      </c>
      <c r="Q2796" t="s">
        <v>759</v>
      </c>
      <c r="R2796" t="s">
        <v>759</v>
      </c>
      <c r="S2796" t="s">
        <v>757</v>
      </c>
      <c r="T2796" t="s">
        <v>757</v>
      </c>
      <c r="U2796" t="s">
        <v>757</v>
      </c>
      <c r="V2796" t="s">
        <v>773</v>
      </c>
      <c r="W2796" t="s">
        <v>773</v>
      </c>
      <c r="X2796" t="s">
        <v>5192</v>
      </c>
      <c r="Y2796" t="str">
        <f t="shared" si="616"/>
        <v>junio</v>
      </c>
      <c r="Z2796">
        <f>YEAR(BD_PONDERACIONES[[#This Row],[Fecha Ejecución del Ticket]])</f>
        <v>2022</v>
      </c>
      <c r="AA2796" t="str">
        <f t="shared" si="604"/>
        <v>septiembre</v>
      </c>
      <c r="AB2796">
        <f>YEAR(BD_PONDERACIONES[[#This Row],[Fecha de Inspección]])</f>
        <v>2022</v>
      </c>
      <c r="AC2796">
        <f t="shared" si="605"/>
        <v>0.5</v>
      </c>
      <c r="AD2796">
        <f t="shared" si="606"/>
        <v>0.5</v>
      </c>
      <c r="AE2796">
        <f t="shared" si="607"/>
        <v>0.5</v>
      </c>
      <c r="AF2796">
        <f t="shared" si="608"/>
        <v>0.5</v>
      </c>
      <c r="AG2796">
        <f t="shared" si="609"/>
        <v>0.5</v>
      </c>
      <c r="AH2796">
        <f t="shared" si="610"/>
        <v>0.5</v>
      </c>
      <c r="AI2796">
        <f t="shared" si="611"/>
        <v>0.25</v>
      </c>
      <c r="AJ2796">
        <f t="shared" si="612"/>
        <v>0.25</v>
      </c>
      <c r="AK2796">
        <f t="shared" si="613"/>
        <v>0.5</v>
      </c>
      <c r="AL2796">
        <f t="shared" si="614"/>
        <v>0</v>
      </c>
      <c r="AM2796">
        <f t="shared" si="615"/>
        <v>0</v>
      </c>
      <c r="AN2796" s="6">
        <f t="shared" si="617"/>
        <v>0.8</v>
      </c>
      <c r="AO2796" t="str">
        <f>VLOOKUP(BD_PONDERACIONES[[#This Row],[Comuna]],Tabla3[#All],2,0)</f>
        <v>Florida</v>
      </c>
    </row>
    <row r="2797" spans="1:41" x14ac:dyDescent="0.35">
      <c r="A2797" t="s">
        <v>14877</v>
      </c>
      <c r="B2797" t="s">
        <v>14878</v>
      </c>
      <c r="C2797" t="s">
        <v>14879</v>
      </c>
      <c r="D2797" s="5">
        <v>44813</v>
      </c>
      <c r="E2797" s="5">
        <v>44718</v>
      </c>
      <c r="F2797" t="s">
        <v>753</v>
      </c>
      <c r="G2797" t="s">
        <v>14880</v>
      </c>
      <c r="H2797" t="s">
        <v>3786</v>
      </c>
      <c r="J2797" t="s">
        <v>756</v>
      </c>
      <c r="K2797" t="s">
        <v>756</v>
      </c>
      <c r="L2797" t="s">
        <v>757</v>
      </c>
      <c r="M2797" t="s">
        <v>757</v>
      </c>
      <c r="N2797" t="s">
        <v>756</v>
      </c>
      <c r="O2797" t="s">
        <v>756</v>
      </c>
      <c r="P2797" t="s">
        <v>765</v>
      </c>
      <c r="Q2797" t="s">
        <v>759</v>
      </c>
      <c r="R2797" t="s">
        <v>759</v>
      </c>
      <c r="S2797" t="s">
        <v>756</v>
      </c>
      <c r="T2797" t="s">
        <v>756</v>
      </c>
      <c r="U2797" t="s">
        <v>756</v>
      </c>
      <c r="V2797" t="s">
        <v>756</v>
      </c>
      <c r="W2797" t="s">
        <v>768</v>
      </c>
      <c r="X2797" t="s">
        <v>14881</v>
      </c>
      <c r="Y2797" t="str">
        <f t="shared" si="616"/>
        <v>junio</v>
      </c>
      <c r="Z2797">
        <f>YEAR(BD_PONDERACIONES[[#This Row],[Fecha Ejecución del Ticket]])</f>
        <v>2022</v>
      </c>
      <c r="AA2797" t="str">
        <f t="shared" si="604"/>
        <v>septiembre</v>
      </c>
      <c r="AB2797">
        <f>YEAR(BD_PONDERACIONES[[#This Row],[Fecha de Inspección]])</f>
        <v>2022</v>
      </c>
      <c r="AC2797">
        <f t="shared" si="605"/>
        <v>0.5</v>
      </c>
      <c r="AD2797">
        <f t="shared" si="606"/>
        <v>0.5</v>
      </c>
      <c r="AE2797">
        <f t="shared" si="607"/>
        <v>0.5</v>
      </c>
      <c r="AF2797">
        <f t="shared" si="608"/>
        <v>0.5</v>
      </c>
      <c r="AG2797">
        <f t="shared" si="609"/>
        <v>0.5</v>
      </c>
      <c r="AH2797">
        <f t="shared" si="610"/>
        <v>0.5</v>
      </c>
      <c r="AI2797">
        <f t="shared" si="611"/>
        <v>0.25</v>
      </c>
      <c r="AJ2797">
        <f t="shared" si="612"/>
        <v>0.25</v>
      </c>
      <c r="AK2797">
        <f t="shared" si="613"/>
        <v>0.5</v>
      </c>
      <c r="AL2797">
        <f t="shared" si="614"/>
        <v>0.5</v>
      </c>
      <c r="AM2797">
        <f t="shared" si="615"/>
        <v>0.17499999999999999</v>
      </c>
      <c r="AN2797" s="6">
        <f t="shared" si="617"/>
        <v>0.93500000000000005</v>
      </c>
      <c r="AO2797" t="str">
        <f>VLOOKUP(BD_PONDERACIONES[[#This Row],[Comuna]],Tabla3[#All],2,0)</f>
        <v>Florida</v>
      </c>
    </row>
    <row r="2798" spans="1:41" x14ac:dyDescent="0.35">
      <c r="A2798" t="s">
        <v>14882</v>
      </c>
      <c r="B2798" t="s">
        <v>14883</v>
      </c>
      <c r="C2798" t="s">
        <v>14884</v>
      </c>
      <c r="D2798" s="5">
        <v>44813</v>
      </c>
      <c r="E2798" s="5">
        <v>44725</v>
      </c>
      <c r="F2798" t="s">
        <v>753</v>
      </c>
      <c r="G2798" t="s">
        <v>14885</v>
      </c>
      <c r="H2798" t="s">
        <v>3786</v>
      </c>
      <c r="J2798" t="s">
        <v>756</v>
      </c>
      <c r="K2798" t="s">
        <v>756</v>
      </c>
      <c r="L2798" t="s">
        <v>773</v>
      </c>
      <c r="M2798" t="s">
        <v>773</v>
      </c>
      <c r="N2798" t="s">
        <v>756</v>
      </c>
      <c r="O2798" t="s">
        <v>756</v>
      </c>
      <c r="P2798" t="s">
        <v>758</v>
      </c>
      <c r="Q2798" t="s">
        <v>759</v>
      </c>
      <c r="R2798" t="s">
        <v>759</v>
      </c>
      <c r="S2798" t="s">
        <v>757</v>
      </c>
      <c r="T2798" t="s">
        <v>757</v>
      </c>
      <c r="U2798" t="s">
        <v>757</v>
      </c>
      <c r="V2798" t="s">
        <v>756</v>
      </c>
      <c r="W2798" t="s">
        <v>768</v>
      </c>
      <c r="X2798" t="s">
        <v>14886</v>
      </c>
      <c r="Y2798" t="str">
        <f t="shared" si="616"/>
        <v>junio</v>
      </c>
      <c r="Z2798">
        <f>YEAR(BD_PONDERACIONES[[#This Row],[Fecha Ejecución del Ticket]])</f>
        <v>2022</v>
      </c>
      <c r="AA2798" t="str">
        <f t="shared" si="604"/>
        <v>septiembre</v>
      </c>
      <c r="AB2798">
        <f>YEAR(BD_PONDERACIONES[[#This Row],[Fecha de Inspección]])</f>
        <v>2022</v>
      </c>
      <c r="AC2798">
        <f t="shared" si="605"/>
        <v>0.5</v>
      </c>
      <c r="AD2798">
        <f t="shared" si="606"/>
        <v>0.5</v>
      </c>
      <c r="AE2798">
        <f t="shared" si="607"/>
        <v>0</v>
      </c>
      <c r="AF2798">
        <f t="shared" si="608"/>
        <v>0</v>
      </c>
      <c r="AG2798">
        <f t="shared" si="609"/>
        <v>0.5</v>
      </c>
      <c r="AH2798">
        <f t="shared" si="610"/>
        <v>0.5</v>
      </c>
      <c r="AI2798">
        <f t="shared" si="611"/>
        <v>0.25</v>
      </c>
      <c r="AJ2798">
        <f t="shared" si="612"/>
        <v>0.25</v>
      </c>
      <c r="AK2798">
        <f t="shared" si="613"/>
        <v>0.5</v>
      </c>
      <c r="AL2798">
        <f t="shared" si="614"/>
        <v>0.5</v>
      </c>
      <c r="AM2798">
        <f t="shared" si="615"/>
        <v>0.17499999999999999</v>
      </c>
      <c r="AN2798" s="6">
        <f t="shared" si="617"/>
        <v>0.63500000000000001</v>
      </c>
      <c r="AO2798" t="str">
        <f>VLOOKUP(BD_PONDERACIONES[[#This Row],[Comuna]],Tabla3[#All],2,0)</f>
        <v>Florida</v>
      </c>
    </row>
    <row r="2799" spans="1:41" x14ac:dyDescent="0.35">
      <c r="A2799" t="s">
        <v>14887</v>
      </c>
      <c r="B2799" t="s">
        <v>14888</v>
      </c>
      <c r="C2799" t="s">
        <v>14889</v>
      </c>
      <c r="D2799" s="5">
        <v>44813</v>
      </c>
      <c r="E2799" s="5">
        <v>44728</v>
      </c>
      <c r="F2799" t="s">
        <v>753</v>
      </c>
      <c r="G2799" t="s">
        <v>14890</v>
      </c>
      <c r="H2799" t="s">
        <v>3786</v>
      </c>
      <c r="J2799" t="s">
        <v>756</v>
      </c>
      <c r="K2799" t="s">
        <v>756</v>
      </c>
      <c r="L2799" t="s">
        <v>757</v>
      </c>
      <c r="M2799" t="s">
        <v>757</v>
      </c>
      <c r="N2799" t="s">
        <v>756</v>
      </c>
      <c r="O2799" t="s">
        <v>756</v>
      </c>
      <c r="P2799" t="s">
        <v>758</v>
      </c>
      <c r="Q2799" t="s">
        <v>759</v>
      </c>
      <c r="R2799" t="s">
        <v>759</v>
      </c>
      <c r="S2799" t="s">
        <v>757</v>
      </c>
      <c r="T2799" t="s">
        <v>757</v>
      </c>
      <c r="U2799" t="s">
        <v>757</v>
      </c>
      <c r="V2799" t="s">
        <v>756</v>
      </c>
      <c r="W2799" t="s">
        <v>768</v>
      </c>
      <c r="X2799" t="s">
        <v>14891</v>
      </c>
      <c r="Y2799" t="str">
        <f t="shared" si="616"/>
        <v>junio</v>
      </c>
      <c r="Z2799">
        <f>YEAR(BD_PONDERACIONES[[#This Row],[Fecha Ejecución del Ticket]])</f>
        <v>2022</v>
      </c>
      <c r="AA2799" t="str">
        <f t="shared" si="604"/>
        <v>septiembre</v>
      </c>
      <c r="AB2799">
        <f>YEAR(BD_PONDERACIONES[[#This Row],[Fecha de Inspección]])</f>
        <v>2022</v>
      </c>
      <c r="AC2799">
        <f t="shared" si="605"/>
        <v>0.5</v>
      </c>
      <c r="AD2799">
        <f t="shared" si="606"/>
        <v>0.5</v>
      </c>
      <c r="AE2799">
        <f t="shared" si="607"/>
        <v>0.5</v>
      </c>
      <c r="AF2799">
        <f t="shared" si="608"/>
        <v>0.5</v>
      </c>
      <c r="AG2799">
        <f t="shared" si="609"/>
        <v>0.5</v>
      </c>
      <c r="AH2799">
        <f t="shared" si="610"/>
        <v>0.5</v>
      </c>
      <c r="AI2799">
        <f t="shared" si="611"/>
        <v>0.25</v>
      </c>
      <c r="AJ2799">
        <f t="shared" si="612"/>
        <v>0.25</v>
      </c>
      <c r="AK2799">
        <f t="shared" si="613"/>
        <v>0.5</v>
      </c>
      <c r="AL2799">
        <f t="shared" si="614"/>
        <v>0.5</v>
      </c>
      <c r="AM2799">
        <f t="shared" si="615"/>
        <v>0.17499999999999999</v>
      </c>
      <c r="AN2799" s="6">
        <f t="shared" si="617"/>
        <v>0.93500000000000005</v>
      </c>
      <c r="AO2799" t="str">
        <f>VLOOKUP(BD_PONDERACIONES[[#This Row],[Comuna]],Tabla3[#All],2,0)</f>
        <v>Florida</v>
      </c>
    </row>
    <row r="2800" spans="1:41" x14ac:dyDescent="0.35">
      <c r="A2800" t="s">
        <v>14892</v>
      </c>
      <c r="B2800" t="s">
        <v>14893</v>
      </c>
      <c r="C2800" t="s">
        <v>14894</v>
      </c>
      <c r="D2800" s="5">
        <v>44813</v>
      </c>
      <c r="E2800" s="5">
        <v>44724</v>
      </c>
      <c r="F2800" t="s">
        <v>753</v>
      </c>
      <c r="G2800" t="s">
        <v>14895</v>
      </c>
      <c r="H2800" t="s">
        <v>3786</v>
      </c>
      <c r="J2800" t="s">
        <v>756</v>
      </c>
      <c r="K2800" t="s">
        <v>756</v>
      </c>
      <c r="L2800" t="s">
        <v>757</v>
      </c>
      <c r="M2800" t="s">
        <v>757</v>
      </c>
      <c r="N2800" t="s">
        <v>756</v>
      </c>
      <c r="O2800" t="s">
        <v>756</v>
      </c>
      <c r="P2800" t="s">
        <v>758</v>
      </c>
      <c r="Q2800" t="s">
        <v>759</v>
      </c>
      <c r="R2800" t="s">
        <v>759</v>
      </c>
      <c r="S2800" t="s">
        <v>757</v>
      </c>
      <c r="T2800" t="s">
        <v>757</v>
      </c>
      <c r="U2800" t="s">
        <v>757</v>
      </c>
      <c r="V2800" t="s">
        <v>773</v>
      </c>
      <c r="W2800" t="s">
        <v>773</v>
      </c>
      <c r="X2800" t="s">
        <v>5192</v>
      </c>
      <c r="Y2800" t="str">
        <f t="shared" si="616"/>
        <v>junio</v>
      </c>
      <c r="Z2800">
        <f>YEAR(BD_PONDERACIONES[[#This Row],[Fecha Ejecución del Ticket]])</f>
        <v>2022</v>
      </c>
      <c r="AA2800" t="str">
        <f t="shared" si="604"/>
        <v>septiembre</v>
      </c>
      <c r="AB2800">
        <f>YEAR(BD_PONDERACIONES[[#This Row],[Fecha de Inspección]])</f>
        <v>2022</v>
      </c>
      <c r="AC2800">
        <f t="shared" si="605"/>
        <v>0.5</v>
      </c>
      <c r="AD2800">
        <f t="shared" si="606"/>
        <v>0.5</v>
      </c>
      <c r="AE2800">
        <f t="shared" si="607"/>
        <v>0.5</v>
      </c>
      <c r="AF2800">
        <f t="shared" si="608"/>
        <v>0.5</v>
      </c>
      <c r="AG2800">
        <f t="shared" si="609"/>
        <v>0.5</v>
      </c>
      <c r="AH2800">
        <f t="shared" si="610"/>
        <v>0.5</v>
      </c>
      <c r="AI2800">
        <f t="shared" si="611"/>
        <v>0.25</v>
      </c>
      <c r="AJ2800">
        <f t="shared" si="612"/>
        <v>0.25</v>
      </c>
      <c r="AK2800">
        <f t="shared" si="613"/>
        <v>0.5</v>
      </c>
      <c r="AL2800">
        <f t="shared" si="614"/>
        <v>0</v>
      </c>
      <c r="AM2800">
        <f t="shared" si="615"/>
        <v>0</v>
      </c>
      <c r="AN2800" s="6">
        <f t="shared" si="617"/>
        <v>0.8</v>
      </c>
      <c r="AO2800" t="str">
        <f>VLOOKUP(BD_PONDERACIONES[[#This Row],[Comuna]],Tabla3[#All],2,0)</f>
        <v>Florida</v>
      </c>
    </row>
    <row r="2801" spans="1:41" x14ac:dyDescent="0.35">
      <c r="A2801" t="s">
        <v>14654</v>
      </c>
      <c r="B2801" t="s">
        <v>14655</v>
      </c>
      <c r="C2801" t="s">
        <v>14656</v>
      </c>
      <c r="D2801" s="5">
        <v>44814</v>
      </c>
      <c r="E2801" s="5">
        <v>44718</v>
      </c>
      <c r="F2801" t="s">
        <v>753</v>
      </c>
      <c r="G2801" t="s">
        <v>14657</v>
      </c>
      <c r="H2801" t="s">
        <v>3786</v>
      </c>
      <c r="J2801" t="s">
        <v>756</v>
      </c>
      <c r="K2801" t="s">
        <v>756</v>
      </c>
      <c r="L2801" t="s">
        <v>757</v>
      </c>
      <c r="M2801" t="s">
        <v>757</v>
      </c>
      <c r="N2801" t="s">
        <v>756</v>
      </c>
      <c r="O2801" t="s">
        <v>756</v>
      </c>
      <c r="P2801" t="s">
        <v>758</v>
      </c>
      <c r="Q2801" t="s">
        <v>759</v>
      </c>
      <c r="R2801" t="s">
        <v>759</v>
      </c>
      <c r="S2801" t="s">
        <v>757</v>
      </c>
      <c r="T2801" t="s">
        <v>757</v>
      </c>
      <c r="U2801" t="s">
        <v>757</v>
      </c>
      <c r="V2801" t="s">
        <v>904</v>
      </c>
      <c r="W2801" t="s">
        <v>768</v>
      </c>
      <c r="X2801" t="s">
        <v>14658</v>
      </c>
      <c r="Y2801" t="str">
        <f t="shared" si="616"/>
        <v>junio</v>
      </c>
      <c r="Z2801">
        <f>YEAR(BD_PONDERACIONES[[#This Row],[Fecha Ejecución del Ticket]])</f>
        <v>2022</v>
      </c>
      <c r="AA2801" t="str">
        <f t="shared" si="604"/>
        <v>septiembre</v>
      </c>
      <c r="AB2801">
        <f>YEAR(BD_PONDERACIONES[[#This Row],[Fecha de Inspección]])</f>
        <v>2022</v>
      </c>
      <c r="AC2801">
        <f t="shared" si="605"/>
        <v>0.5</v>
      </c>
      <c r="AD2801">
        <f t="shared" si="606"/>
        <v>0.5</v>
      </c>
      <c r="AE2801">
        <f t="shared" si="607"/>
        <v>0.5</v>
      </c>
      <c r="AF2801">
        <f t="shared" si="608"/>
        <v>0.5</v>
      </c>
      <c r="AG2801">
        <f t="shared" si="609"/>
        <v>0.5</v>
      </c>
      <c r="AH2801">
        <f t="shared" si="610"/>
        <v>0.5</v>
      </c>
      <c r="AI2801">
        <f t="shared" si="611"/>
        <v>0.25</v>
      </c>
      <c r="AJ2801">
        <f t="shared" si="612"/>
        <v>0.25</v>
      </c>
      <c r="AK2801">
        <f t="shared" si="613"/>
        <v>0.5</v>
      </c>
      <c r="AL2801">
        <f t="shared" si="614"/>
        <v>0.32500000000000001</v>
      </c>
      <c r="AM2801">
        <f t="shared" si="615"/>
        <v>0.17499999999999999</v>
      </c>
      <c r="AN2801" s="6">
        <f t="shared" si="617"/>
        <v>0.9</v>
      </c>
      <c r="AO2801" t="str">
        <f>VLOOKUP(BD_PONDERACIONES[[#This Row],[Comuna]],Tabla3[#All],2,0)</f>
        <v>Florida</v>
      </c>
    </row>
    <row r="2802" spans="1:41" x14ac:dyDescent="0.35">
      <c r="A2802" t="s">
        <v>14659</v>
      </c>
      <c r="B2802" t="s">
        <v>14660</v>
      </c>
      <c r="C2802" t="s">
        <v>14661</v>
      </c>
      <c r="D2802" s="5">
        <v>44814</v>
      </c>
      <c r="E2802" s="5">
        <v>44728</v>
      </c>
      <c r="F2802" t="s">
        <v>753</v>
      </c>
      <c r="G2802" t="s">
        <v>14662</v>
      </c>
      <c r="H2802" t="s">
        <v>3786</v>
      </c>
      <c r="J2802" t="s">
        <v>756</v>
      </c>
      <c r="K2802" t="s">
        <v>756</v>
      </c>
      <c r="L2802" t="s">
        <v>757</v>
      </c>
      <c r="M2802" t="s">
        <v>757</v>
      </c>
      <c r="N2802" t="s">
        <v>756</v>
      </c>
      <c r="O2802" t="s">
        <v>756</v>
      </c>
      <c r="P2802" t="s">
        <v>758</v>
      </c>
      <c r="Q2802" t="s">
        <v>759</v>
      </c>
      <c r="R2802" t="s">
        <v>759</v>
      </c>
      <c r="S2802" t="s">
        <v>757</v>
      </c>
      <c r="T2802" t="s">
        <v>757</v>
      </c>
      <c r="U2802" t="s">
        <v>757</v>
      </c>
      <c r="V2802" t="s">
        <v>756</v>
      </c>
      <c r="W2802" t="s">
        <v>768</v>
      </c>
      <c r="X2802" t="s">
        <v>885</v>
      </c>
      <c r="Y2802" t="str">
        <f t="shared" si="616"/>
        <v>junio</v>
      </c>
      <c r="Z2802">
        <f>YEAR(BD_PONDERACIONES[[#This Row],[Fecha Ejecución del Ticket]])</f>
        <v>2022</v>
      </c>
      <c r="AA2802" t="str">
        <f t="shared" si="604"/>
        <v>septiembre</v>
      </c>
      <c r="AB2802">
        <f>YEAR(BD_PONDERACIONES[[#This Row],[Fecha de Inspección]])</f>
        <v>2022</v>
      </c>
      <c r="AC2802">
        <f t="shared" si="605"/>
        <v>0.5</v>
      </c>
      <c r="AD2802">
        <f t="shared" si="606"/>
        <v>0.5</v>
      </c>
      <c r="AE2802">
        <f t="shared" si="607"/>
        <v>0.5</v>
      </c>
      <c r="AF2802">
        <f t="shared" si="608"/>
        <v>0.5</v>
      </c>
      <c r="AG2802">
        <f t="shared" si="609"/>
        <v>0.5</v>
      </c>
      <c r="AH2802">
        <f t="shared" si="610"/>
        <v>0.5</v>
      </c>
      <c r="AI2802">
        <f t="shared" si="611"/>
        <v>0.25</v>
      </c>
      <c r="AJ2802">
        <f t="shared" si="612"/>
        <v>0.25</v>
      </c>
      <c r="AK2802">
        <f t="shared" si="613"/>
        <v>0.5</v>
      </c>
      <c r="AL2802">
        <f t="shared" si="614"/>
        <v>0.5</v>
      </c>
      <c r="AM2802">
        <f t="shared" si="615"/>
        <v>0.17499999999999999</v>
      </c>
      <c r="AN2802" s="6">
        <f t="shared" si="617"/>
        <v>0.93500000000000005</v>
      </c>
      <c r="AO2802" t="str">
        <f>VLOOKUP(BD_PONDERACIONES[[#This Row],[Comuna]],Tabla3[#All],2,0)</f>
        <v>Florida</v>
      </c>
    </row>
    <row r="2803" spans="1:41" x14ac:dyDescent="0.35">
      <c r="A2803" t="s">
        <v>14663</v>
      </c>
      <c r="B2803" t="s">
        <v>14664</v>
      </c>
      <c r="C2803" t="s">
        <v>14665</v>
      </c>
      <c r="D2803" s="5">
        <v>44814</v>
      </c>
      <c r="E2803" s="5">
        <v>44719</v>
      </c>
      <c r="F2803" t="s">
        <v>753</v>
      </c>
      <c r="G2803" t="s">
        <v>14666</v>
      </c>
      <c r="H2803" t="s">
        <v>3786</v>
      </c>
      <c r="J2803" t="s">
        <v>756</v>
      </c>
      <c r="K2803" t="s">
        <v>756</v>
      </c>
      <c r="L2803" t="s">
        <v>757</v>
      </c>
      <c r="M2803" t="s">
        <v>757</v>
      </c>
      <c r="N2803" t="s">
        <v>756</v>
      </c>
      <c r="O2803" t="s">
        <v>756</v>
      </c>
      <c r="P2803" t="s">
        <v>765</v>
      </c>
      <c r="Q2803" t="s">
        <v>14667</v>
      </c>
      <c r="R2803" t="s">
        <v>759</v>
      </c>
      <c r="S2803" t="s">
        <v>756</v>
      </c>
      <c r="T2803" t="s">
        <v>756</v>
      </c>
      <c r="U2803" t="s">
        <v>756</v>
      </c>
      <c r="V2803" t="s">
        <v>756</v>
      </c>
      <c r="W2803" t="s">
        <v>768</v>
      </c>
      <c r="X2803" t="s">
        <v>14668</v>
      </c>
      <c r="Y2803" t="str">
        <f t="shared" si="616"/>
        <v>junio</v>
      </c>
      <c r="Z2803">
        <f>YEAR(BD_PONDERACIONES[[#This Row],[Fecha Ejecución del Ticket]])</f>
        <v>2022</v>
      </c>
      <c r="AA2803" t="str">
        <f t="shared" si="604"/>
        <v>septiembre</v>
      </c>
      <c r="AB2803">
        <f>YEAR(BD_PONDERACIONES[[#This Row],[Fecha de Inspección]])</f>
        <v>2022</v>
      </c>
      <c r="AC2803">
        <f t="shared" si="605"/>
        <v>0.5</v>
      </c>
      <c r="AD2803">
        <f t="shared" si="606"/>
        <v>0.5</v>
      </c>
      <c r="AE2803">
        <f t="shared" si="607"/>
        <v>0.5</v>
      </c>
      <c r="AF2803">
        <f t="shared" si="608"/>
        <v>0.5</v>
      </c>
      <c r="AG2803">
        <f t="shared" si="609"/>
        <v>0.5</v>
      </c>
      <c r="AH2803">
        <f t="shared" si="610"/>
        <v>0.5</v>
      </c>
      <c r="AI2803">
        <f t="shared" si="611"/>
        <v>0.25</v>
      </c>
      <c r="AJ2803">
        <f t="shared" si="612"/>
        <v>0.25</v>
      </c>
      <c r="AK2803">
        <f t="shared" si="613"/>
        <v>0.5</v>
      </c>
      <c r="AL2803">
        <f t="shared" si="614"/>
        <v>0.5</v>
      </c>
      <c r="AM2803">
        <f t="shared" si="615"/>
        <v>0.17499999999999999</v>
      </c>
      <c r="AN2803" s="6">
        <f t="shared" si="617"/>
        <v>0.93500000000000005</v>
      </c>
      <c r="AO2803" t="str">
        <f>VLOOKUP(BD_PONDERACIONES[[#This Row],[Comuna]],Tabla3[#All],2,0)</f>
        <v>Florida</v>
      </c>
    </row>
    <row r="2804" spans="1:41" x14ac:dyDescent="0.35">
      <c r="A2804" t="s">
        <v>14669</v>
      </c>
      <c r="B2804" t="s">
        <v>14670</v>
      </c>
      <c r="C2804" t="s">
        <v>14671</v>
      </c>
      <c r="D2804" s="5">
        <v>44814</v>
      </c>
      <c r="E2804" s="5">
        <v>44718</v>
      </c>
      <c r="F2804" t="s">
        <v>753</v>
      </c>
      <c r="G2804" t="s">
        <v>14672</v>
      </c>
      <c r="H2804" t="s">
        <v>3786</v>
      </c>
      <c r="J2804" t="s">
        <v>756</v>
      </c>
      <c r="K2804" t="s">
        <v>756</v>
      </c>
      <c r="L2804" t="s">
        <v>757</v>
      </c>
      <c r="M2804" t="s">
        <v>757</v>
      </c>
      <c r="N2804" t="s">
        <v>756</v>
      </c>
      <c r="O2804" t="s">
        <v>756</v>
      </c>
      <c r="P2804" t="s">
        <v>758</v>
      </c>
      <c r="Q2804" t="s">
        <v>759</v>
      </c>
      <c r="R2804" t="s">
        <v>759</v>
      </c>
      <c r="S2804" t="s">
        <v>757</v>
      </c>
      <c r="T2804" t="s">
        <v>757</v>
      </c>
      <c r="U2804" t="s">
        <v>757</v>
      </c>
      <c r="V2804" t="s">
        <v>756</v>
      </c>
      <c r="W2804" t="s">
        <v>768</v>
      </c>
      <c r="X2804" t="s">
        <v>14673</v>
      </c>
      <c r="Y2804" t="str">
        <f t="shared" si="616"/>
        <v>junio</v>
      </c>
      <c r="Z2804">
        <f>YEAR(BD_PONDERACIONES[[#This Row],[Fecha Ejecución del Ticket]])</f>
        <v>2022</v>
      </c>
      <c r="AA2804" t="str">
        <f t="shared" si="604"/>
        <v>septiembre</v>
      </c>
      <c r="AB2804">
        <f>YEAR(BD_PONDERACIONES[[#This Row],[Fecha de Inspección]])</f>
        <v>2022</v>
      </c>
      <c r="AC2804">
        <f t="shared" si="605"/>
        <v>0.5</v>
      </c>
      <c r="AD2804">
        <f t="shared" si="606"/>
        <v>0.5</v>
      </c>
      <c r="AE2804">
        <f t="shared" si="607"/>
        <v>0.5</v>
      </c>
      <c r="AF2804">
        <f t="shared" si="608"/>
        <v>0.5</v>
      </c>
      <c r="AG2804">
        <f t="shared" si="609"/>
        <v>0.5</v>
      </c>
      <c r="AH2804">
        <f t="shared" si="610"/>
        <v>0.5</v>
      </c>
      <c r="AI2804">
        <f t="shared" si="611"/>
        <v>0.25</v>
      </c>
      <c r="AJ2804">
        <f t="shared" si="612"/>
        <v>0.25</v>
      </c>
      <c r="AK2804">
        <f t="shared" si="613"/>
        <v>0.5</v>
      </c>
      <c r="AL2804">
        <f t="shared" si="614"/>
        <v>0.5</v>
      </c>
      <c r="AM2804">
        <f t="shared" si="615"/>
        <v>0.17499999999999999</v>
      </c>
      <c r="AN2804" s="6">
        <f t="shared" si="617"/>
        <v>0.93500000000000005</v>
      </c>
      <c r="AO2804" t="str">
        <f>VLOOKUP(BD_PONDERACIONES[[#This Row],[Comuna]],Tabla3[#All],2,0)</f>
        <v>Florida</v>
      </c>
    </row>
    <row r="2805" spans="1:41" x14ac:dyDescent="0.35">
      <c r="A2805" t="s">
        <v>14674</v>
      </c>
      <c r="B2805" t="s">
        <v>14675</v>
      </c>
      <c r="C2805" t="s">
        <v>14676</v>
      </c>
      <c r="D2805" s="5">
        <v>44814</v>
      </c>
      <c r="E2805" s="5">
        <v>44722</v>
      </c>
      <c r="F2805" t="s">
        <v>753</v>
      </c>
      <c r="G2805" t="s">
        <v>14677</v>
      </c>
      <c r="H2805" t="s">
        <v>3786</v>
      </c>
      <c r="J2805" t="s">
        <v>756</v>
      </c>
      <c r="K2805" t="s">
        <v>756</v>
      </c>
      <c r="L2805" t="s">
        <v>757</v>
      </c>
      <c r="M2805" t="s">
        <v>757</v>
      </c>
      <c r="N2805" t="s">
        <v>756</v>
      </c>
      <c r="O2805" t="s">
        <v>756</v>
      </c>
      <c r="P2805" t="s">
        <v>765</v>
      </c>
      <c r="Q2805" t="s">
        <v>14678</v>
      </c>
      <c r="R2805" t="s">
        <v>759</v>
      </c>
      <c r="S2805" t="s">
        <v>756</v>
      </c>
      <c r="T2805" t="s">
        <v>756</v>
      </c>
      <c r="U2805" t="s">
        <v>756</v>
      </c>
      <c r="V2805" t="s">
        <v>768</v>
      </c>
      <c r="W2805" t="s">
        <v>768</v>
      </c>
      <c r="X2805" t="s">
        <v>14679</v>
      </c>
      <c r="Y2805" t="str">
        <f t="shared" si="616"/>
        <v>junio</v>
      </c>
      <c r="Z2805">
        <f>YEAR(BD_PONDERACIONES[[#This Row],[Fecha Ejecución del Ticket]])</f>
        <v>2022</v>
      </c>
      <c r="AA2805" t="str">
        <f t="shared" si="604"/>
        <v>septiembre</v>
      </c>
      <c r="AB2805">
        <f>YEAR(BD_PONDERACIONES[[#This Row],[Fecha de Inspección]])</f>
        <v>2022</v>
      </c>
      <c r="AC2805">
        <f t="shared" si="605"/>
        <v>0.5</v>
      </c>
      <c r="AD2805">
        <f t="shared" si="606"/>
        <v>0.5</v>
      </c>
      <c r="AE2805">
        <f t="shared" si="607"/>
        <v>0.5</v>
      </c>
      <c r="AF2805">
        <f t="shared" si="608"/>
        <v>0.5</v>
      </c>
      <c r="AG2805">
        <f t="shared" si="609"/>
        <v>0.5</v>
      </c>
      <c r="AH2805">
        <f t="shared" si="610"/>
        <v>0.5</v>
      </c>
      <c r="AI2805">
        <f t="shared" si="611"/>
        <v>0.25</v>
      </c>
      <c r="AJ2805">
        <f t="shared" si="612"/>
        <v>0.25</v>
      </c>
      <c r="AK2805">
        <f t="shared" si="613"/>
        <v>0.5</v>
      </c>
      <c r="AL2805">
        <f t="shared" si="614"/>
        <v>0.17499999999999999</v>
      </c>
      <c r="AM2805">
        <f t="shared" si="615"/>
        <v>0.17499999999999999</v>
      </c>
      <c r="AN2805" s="6">
        <f t="shared" si="617"/>
        <v>0.87</v>
      </c>
      <c r="AO2805" t="str">
        <f>VLOOKUP(BD_PONDERACIONES[[#This Row],[Comuna]],Tabla3[#All],2,0)</f>
        <v>Florida</v>
      </c>
    </row>
    <row r="2806" spans="1:41" x14ac:dyDescent="0.35">
      <c r="A2806" t="s">
        <v>14680</v>
      </c>
      <c r="B2806" t="s">
        <v>14681</v>
      </c>
      <c r="C2806" t="s">
        <v>14682</v>
      </c>
      <c r="D2806" s="5">
        <v>44814</v>
      </c>
      <c r="E2806" s="5">
        <v>44728</v>
      </c>
      <c r="F2806" t="s">
        <v>753</v>
      </c>
      <c r="G2806" t="s">
        <v>14677</v>
      </c>
      <c r="H2806" t="s">
        <v>3786</v>
      </c>
      <c r="J2806" t="s">
        <v>756</v>
      </c>
      <c r="K2806" t="s">
        <v>756</v>
      </c>
      <c r="L2806" t="s">
        <v>773</v>
      </c>
      <c r="M2806" t="s">
        <v>773</v>
      </c>
      <c r="N2806" t="s">
        <v>756</v>
      </c>
      <c r="O2806" t="s">
        <v>756</v>
      </c>
      <c r="P2806" t="s">
        <v>765</v>
      </c>
      <c r="Q2806" t="s">
        <v>14678</v>
      </c>
      <c r="R2806" t="s">
        <v>14683</v>
      </c>
      <c r="S2806" t="s">
        <v>756</v>
      </c>
      <c r="T2806" t="s">
        <v>756</v>
      </c>
      <c r="U2806" t="s">
        <v>756</v>
      </c>
      <c r="V2806" t="s">
        <v>756</v>
      </c>
      <c r="W2806" t="s">
        <v>768</v>
      </c>
      <c r="X2806" t="s">
        <v>14684</v>
      </c>
      <c r="Y2806" t="str">
        <f t="shared" si="616"/>
        <v>junio</v>
      </c>
      <c r="Z2806">
        <f>YEAR(BD_PONDERACIONES[[#This Row],[Fecha Ejecución del Ticket]])</f>
        <v>2022</v>
      </c>
      <c r="AA2806" t="str">
        <f t="shared" si="604"/>
        <v>septiembre</v>
      </c>
      <c r="AB2806">
        <f>YEAR(BD_PONDERACIONES[[#This Row],[Fecha de Inspección]])</f>
        <v>2022</v>
      </c>
      <c r="AC2806">
        <f t="shared" si="605"/>
        <v>0.5</v>
      </c>
      <c r="AD2806">
        <f t="shared" si="606"/>
        <v>0.5</v>
      </c>
      <c r="AE2806">
        <f t="shared" si="607"/>
        <v>0</v>
      </c>
      <c r="AF2806">
        <f t="shared" si="608"/>
        <v>0</v>
      </c>
      <c r="AG2806">
        <f t="shared" si="609"/>
        <v>0.5</v>
      </c>
      <c r="AH2806">
        <f t="shared" si="610"/>
        <v>0.5</v>
      </c>
      <c r="AI2806">
        <f t="shared" si="611"/>
        <v>0.25</v>
      </c>
      <c r="AJ2806">
        <f t="shared" si="612"/>
        <v>0.25</v>
      </c>
      <c r="AK2806">
        <f t="shared" si="613"/>
        <v>0.5</v>
      </c>
      <c r="AL2806">
        <f t="shared" si="614"/>
        <v>0.5</v>
      </c>
      <c r="AM2806">
        <f t="shared" si="615"/>
        <v>0.17499999999999999</v>
      </c>
      <c r="AN2806" s="6">
        <f t="shared" si="617"/>
        <v>0.63500000000000001</v>
      </c>
      <c r="AO2806" t="str">
        <f>VLOOKUP(BD_PONDERACIONES[[#This Row],[Comuna]],Tabla3[#All],2,0)</f>
        <v>Florida</v>
      </c>
    </row>
    <row r="2807" spans="1:41" x14ac:dyDescent="0.35">
      <c r="A2807" t="s">
        <v>14685</v>
      </c>
      <c r="B2807" t="s">
        <v>14686</v>
      </c>
      <c r="C2807" t="s">
        <v>14687</v>
      </c>
      <c r="D2807" s="5">
        <v>44814</v>
      </c>
      <c r="E2807" s="5">
        <v>44728</v>
      </c>
      <c r="F2807" t="s">
        <v>753</v>
      </c>
      <c r="G2807" t="s">
        <v>14688</v>
      </c>
      <c r="H2807" t="s">
        <v>3786</v>
      </c>
      <c r="J2807" t="s">
        <v>756</v>
      </c>
      <c r="K2807" t="s">
        <v>756</v>
      </c>
      <c r="L2807" t="s">
        <v>757</v>
      </c>
      <c r="M2807" t="s">
        <v>757</v>
      </c>
      <c r="N2807" t="s">
        <v>756</v>
      </c>
      <c r="O2807" t="s">
        <v>756</v>
      </c>
      <c r="P2807" t="s">
        <v>765</v>
      </c>
      <c r="Q2807" t="s">
        <v>759</v>
      </c>
      <c r="R2807" t="s">
        <v>759</v>
      </c>
      <c r="S2807" t="s">
        <v>756</v>
      </c>
      <c r="T2807" t="s">
        <v>756</v>
      </c>
      <c r="U2807" t="s">
        <v>756</v>
      </c>
      <c r="V2807" t="s">
        <v>904</v>
      </c>
      <c r="W2807" t="s">
        <v>768</v>
      </c>
      <c r="X2807" t="s">
        <v>14689</v>
      </c>
      <c r="Y2807" t="str">
        <f t="shared" si="616"/>
        <v>junio</v>
      </c>
      <c r="Z2807">
        <f>YEAR(BD_PONDERACIONES[[#This Row],[Fecha Ejecución del Ticket]])</f>
        <v>2022</v>
      </c>
      <c r="AA2807" t="str">
        <f t="shared" si="604"/>
        <v>septiembre</v>
      </c>
      <c r="AB2807">
        <f>YEAR(BD_PONDERACIONES[[#This Row],[Fecha de Inspección]])</f>
        <v>2022</v>
      </c>
      <c r="AC2807">
        <f t="shared" si="605"/>
        <v>0.5</v>
      </c>
      <c r="AD2807">
        <f t="shared" si="606"/>
        <v>0.5</v>
      </c>
      <c r="AE2807">
        <f t="shared" si="607"/>
        <v>0.5</v>
      </c>
      <c r="AF2807">
        <f t="shared" si="608"/>
        <v>0.5</v>
      </c>
      <c r="AG2807">
        <f t="shared" si="609"/>
        <v>0.5</v>
      </c>
      <c r="AH2807">
        <f t="shared" si="610"/>
        <v>0.5</v>
      </c>
      <c r="AI2807">
        <f t="shared" si="611"/>
        <v>0.25</v>
      </c>
      <c r="AJ2807">
        <f t="shared" si="612"/>
        <v>0.25</v>
      </c>
      <c r="AK2807">
        <f t="shared" si="613"/>
        <v>0.5</v>
      </c>
      <c r="AL2807">
        <f t="shared" si="614"/>
        <v>0.32500000000000001</v>
      </c>
      <c r="AM2807">
        <f t="shared" si="615"/>
        <v>0.17499999999999999</v>
      </c>
      <c r="AN2807" s="6">
        <f t="shared" si="617"/>
        <v>0.9</v>
      </c>
      <c r="AO2807" t="str">
        <f>VLOOKUP(BD_PONDERACIONES[[#This Row],[Comuna]],Tabla3[#All],2,0)</f>
        <v>Florida</v>
      </c>
    </row>
    <row r="2808" spans="1:41" x14ac:dyDescent="0.35">
      <c r="A2808" t="s">
        <v>14690</v>
      </c>
      <c r="B2808" t="s">
        <v>14691</v>
      </c>
      <c r="C2808" t="s">
        <v>14692</v>
      </c>
      <c r="D2808" s="5">
        <v>44814</v>
      </c>
      <c r="E2808" s="5">
        <v>44727</v>
      </c>
      <c r="F2808" t="s">
        <v>753</v>
      </c>
      <c r="G2808" t="s">
        <v>14688</v>
      </c>
      <c r="H2808" t="s">
        <v>3786</v>
      </c>
      <c r="J2808" t="s">
        <v>756</v>
      </c>
      <c r="K2808" t="s">
        <v>756</v>
      </c>
      <c r="L2808" t="s">
        <v>757</v>
      </c>
      <c r="M2808" t="s">
        <v>757</v>
      </c>
      <c r="N2808" t="s">
        <v>756</v>
      </c>
      <c r="O2808" t="s">
        <v>756</v>
      </c>
      <c r="P2808" t="s">
        <v>765</v>
      </c>
      <c r="Q2808" t="s">
        <v>759</v>
      </c>
      <c r="R2808" t="s">
        <v>759</v>
      </c>
      <c r="S2808" t="s">
        <v>756</v>
      </c>
      <c r="T2808" t="s">
        <v>756</v>
      </c>
      <c r="U2808" t="s">
        <v>756</v>
      </c>
      <c r="V2808" t="s">
        <v>756</v>
      </c>
      <c r="W2808" t="s">
        <v>756</v>
      </c>
      <c r="X2808" t="s">
        <v>8580</v>
      </c>
      <c r="Y2808" t="str">
        <f t="shared" si="616"/>
        <v>junio</v>
      </c>
      <c r="Z2808">
        <f>YEAR(BD_PONDERACIONES[[#This Row],[Fecha Ejecución del Ticket]])</f>
        <v>2022</v>
      </c>
      <c r="AA2808" t="str">
        <f t="shared" si="604"/>
        <v>septiembre</v>
      </c>
      <c r="AB2808">
        <f>YEAR(BD_PONDERACIONES[[#This Row],[Fecha de Inspección]])</f>
        <v>2022</v>
      </c>
      <c r="AC2808">
        <f t="shared" si="605"/>
        <v>0.5</v>
      </c>
      <c r="AD2808">
        <f t="shared" si="606"/>
        <v>0.5</v>
      </c>
      <c r="AE2808">
        <f t="shared" si="607"/>
        <v>0.5</v>
      </c>
      <c r="AF2808">
        <f t="shared" si="608"/>
        <v>0.5</v>
      </c>
      <c r="AG2808">
        <f t="shared" si="609"/>
        <v>0.5</v>
      </c>
      <c r="AH2808">
        <f t="shared" si="610"/>
        <v>0.5</v>
      </c>
      <c r="AI2808">
        <f t="shared" si="611"/>
        <v>0.25</v>
      </c>
      <c r="AJ2808">
        <f t="shared" si="612"/>
        <v>0.25</v>
      </c>
      <c r="AK2808">
        <f t="shared" si="613"/>
        <v>0.5</v>
      </c>
      <c r="AL2808">
        <f t="shared" si="614"/>
        <v>0.5</v>
      </c>
      <c r="AM2808">
        <f t="shared" si="615"/>
        <v>0.5</v>
      </c>
      <c r="AN2808" s="6">
        <f t="shared" si="617"/>
        <v>1</v>
      </c>
      <c r="AO2808" t="str">
        <f>VLOOKUP(BD_PONDERACIONES[[#This Row],[Comuna]],Tabla3[#All],2,0)</f>
        <v>Florida</v>
      </c>
    </row>
    <row r="2809" spans="1:41" x14ac:dyDescent="0.35">
      <c r="A2809" t="s">
        <v>14693</v>
      </c>
      <c r="B2809" t="s">
        <v>14694</v>
      </c>
      <c r="C2809" t="s">
        <v>14695</v>
      </c>
      <c r="D2809" s="5">
        <v>44814</v>
      </c>
      <c r="E2809" s="5">
        <v>44720</v>
      </c>
      <c r="F2809" t="s">
        <v>753</v>
      </c>
      <c r="G2809" t="s">
        <v>14696</v>
      </c>
      <c r="H2809" t="s">
        <v>3786</v>
      </c>
      <c r="J2809" t="s">
        <v>756</v>
      </c>
      <c r="K2809" t="s">
        <v>756</v>
      </c>
      <c r="L2809" t="s">
        <v>757</v>
      </c>
      <c r="M2809" t="s">
        <v>757</v>
      </c>
      <c r="N2809" t="s">
        <v>756</v>
      </c>
      <c r="O2809" t="s">
        <v>756</v>
      </c>
      <c r="P2809" t="s">
        <v>765</v>
      </c>
      <c r="Q2809" t="s">
        <v>14697</v>
      </c>
      <c r="R2809" t="s">
        <v>14698</v>
      </c>
      <c r="S2809" t="s">
        <v>756</v>
      </c>
      <c r="T2809" t="s">
        <v>756</v>
      </c>
      <c r="U2809" t="s">
        <v>756</v>
      </c>
      <c r="V2809" t="s">
        <v>773</v>
      </c>
      <c r="W2809" t="s">
        <v>773</v>
      </c>
      <c r="X2809" t="s">
        <v>14699</v>
      </c>
      <c r="Y2809" t="str">
        <f t="shared" si="616"/>
        <v>junio</v>
      </c>
      <c r="Z2809">
        <f>YEAR(BD_PONDERACIONES[[#This Row],[Fecha Ejecución del Ticket]])</f>
        <v>2022</v>
      </c>
      <c r="AA2809" t="str">
        <f t="shared" si="604"/>
        <v>septiembre</v>
      </c>
      <c r="AB2809">
        <f>YEAR(BD_PONDERACIONES[[#This Row],[Fecha de Inspección]])</f>
        <v>2022</v>
      </c>
      <c r="AC2809">
        <f t="shared" si="605"/>
        <v>0.5</v>
      </c>
      <c r="AD2809">
        <f t="shared" si="606"/>
        <v>0.5</v>
      </c>
      <c r="AE2809">
        <f t="shared" si="607"/>
        <v>0.5</v>
      </c>
      <c r="AF2809">
        <f t="shared" si="608"/>
        <v>0.5</v>
      </c>
      <c r="AG2809">
        <f t="shared" si="609"/>
        <v>0.5</v>
      </c>
      <c r="AH2809">
        <f t="shared" si="610"/>
        <v>0.5</v>
      </c>
      <c r="AI2809">
        <f t="shared" si="611"/>
        <v>0.25</v>
      </c>
      <c r="AJ2809">
        <f t="shared" si="612"/>
        <v>0.25</v>
      </c>
      <c r="AK2809">
        <f t="shared" si="613"/>
        <v>0.5</v>
      </c>
      <c r="AL2809">
        <f t="shared" si="614"/>
        <v>0</v>
      </c>
      <c r="AM2809">
        <f t="shared" si="615"/>
        <v>0</v>
      </c>
      <c r="AN2809" s="6">
        <f t="shared" si="617"/>
        <v>0.8</v>
      </c>
      <c r="AO2809" t="str">
        <f>VLOOKUP(BD_PONDERACIONES[[#This Row],[Comuna]],Tabla3[#All],2,0)</f>
        <v>Florida</v>
      </c>
    </row>
    <row r="2810" spans="1:41" x14ac:dyDescent="0.35">
      <c r="A2810" t="s">
        <v>14700</v>
      </c>
      <c r="B2810" t="s">
        <v>14701</v>
      </c>
      <c r="C2810" t="s">
        <v>14702</v>
      </c>
      <c r="D2810" s="5">
        <v>44814</v>
      </c>
      <c r="E2810" s="5">
        <v>44719</v>
      </c>
      <c r="F2810" t="s">
        <v>753</v>
      </c>
      <c r="G2810" t="s">
        <v>14703</v>
      </c>
      <c r="H2810" t="s">
        <v>3786</v>
      </c>
      <c r="J2810" t="s">
        <v>756</v>
      </c>
      <c r="K2810" t="s">
        <v>756</v>
      </c>
      <c r="L2810" t="s">
        <v>757</v>
      </c>
      <c r="M2810" t="s">
        <v>757</v>
      </c>
      <c r="N2810" t="s">
        <v>756</v>
      </c>
      <c r="O2810" t="s">
        <v>756</v>
      </c>
      <c r="P2810" t="s">
        <v>758</v>
      </c>
      <c r="Q2810" t="s">
        <v>759</v>
      </c>
      <c r="R2810" t="s">
        <v>759</v>
      </c>
      <c r="S2810" t="s">
        <v>757</v>
      </c>
      <c r="T2810" t="s">
        <v>757</v>
      </c>
      <c r="U2810" t="s">
        <v>757</v>
      </c>
      <c r="V2810" t="s">
        <v>768</v>
      </c>
      <c r="W2810" t="s">
        <v>756</v>
      </c>
      <c r="X2810" t="s">
        <v>14704</v>
      </c>
      <c r="Y2810" t="str">
        <f t="shared" si="616"/>
        <v>junio</v>
      </c>
      <c r="Z2810">
        <f>YEAR(BD_PONDERACIONES[[#This Row],[Fecha Ejecución del Ticket]])</f>
        <v>2022</v>
      </c>
      <c r="AA2810" t="str">
        <f t="shared" si="604"/>
        <v>septiembre</v>
      </c>
      <c r="AB2810">
        <f>YEAR(BD_PONDERACIONES[[#This Row],[Fecha de Inspección]])</f>
        <v>2022</v>
      </c>
      <c r="AC2810">
        <f t="shared" si="605"/>
        <v>0.5</v>
      </c>
      <c r="AD2810">
        <f t="shared" si="606"/>
        <v>0.5</v>
      </c>
      <c r="AE2810">
        <f t="shared" si="607"/>
        <v>0.5</v>
      </c>
      <c r="AF2810">
        <f t="shared" si="608"/>
        <v>0.5</v>
      </c>
      <c r="AG2810">
        <f t="shared" si="609"/>
        <v>0.5</v>
      </c>
      <c r="AH2810">
        <f t="shared" si="610"/>
        <v>0.5</v>
      </c>
      <c r="AI2810">
        <f t="shared" si="611"/>
        <v>0.25</v>
      </c>
      <c r="AJ2810">
        <f t="shared" si="612"/>
        <v>0.25</v>
      </c>
      <c r="AK2810">
        <f t="shared" si="613"/>
        <v>0.5</v>
      </c>
      <c r="AL2810">
        <f t="shared" si="614"/>
        <v>0.17499999999999999</v>
      </c>
      <c r="AM2810">
        <f t="shared" si="615"/>
        <v>0.5</v>
      </c>
      <c r="AN2810" s="6">
        <f t="shared" si="617"/>
        <v>0.93500000000000005</v>
      </c>
      <c r="AO2810" t="str">
        <f>VLOOKUP(BD_PONDERACIONES[[#This Row],[Comuna]],Tabla3[#All],2,0)</f>
        <v>Florida</v>
      </c>
    </row>
    <row r="2811" spans="1:41" x14ac:dyDescent="0.35">
      <c r="A2811" t="s">
        <v>14705</v>
      </c>
      <c r="B2811" t="s">
        <v>14706</v>
      </c>
      <c r="C2811" t="s">
        <v>14707</v>
      </c>
      <c r="D2811" s="5">
        <v>44814</v>
      </c>
      <c r="E2811" s="5">
        <v>44719</v>
      </c>
      <c r="F2811" t="s">
        <v>753</v>
      </c>
      <c r="G2811" t="s">
        <v>14708</v>
      </c>
      <c r="H2811" t="s">
        <v>3786</v>
      </c>
      <c r="J2811" t="s">
        <v>756</v>
      </c>
      <c r="K2811" t="s">
        <v>756</v>
      </c>
      <c r="L2811" t="s">
        <v>756</v>
      </c>
      <c r="M2811" t="s">
        <v>756</v>
      </c>
      <c r="N2811" t="s">
        <v>756</v>
      </c>
      <c r="O2811" t="s">
        <v>756</v>
      </c>
      <c r="P2811" t="s">
        <v>758</v>
      </c>
      <c r="Q2811" t="s">
        <v>759</v>
      </c>
      <c r="R2811" t="s">
        <v>759</v>
      </c>
      <c r="S2811" t="s">
        <v>757</v>
      </c>
      <c r="T2811" t="s">
        <v>757</v>
      </c>
      <c r="U2811" t="s">
        <v>757</v>
      </c>
      <c r="V2811" t="s">
        <v>756</v>
      </c>
      <c r="W2811" t="s">
        <v>756</v>
      </c>
      <c r="X2811" t="s">
        <v>14709</v>
      </c>
      <c r="Y2811" t="str">
        <f t="shared" si="616"/>
        <v>junio</v>
      </c>
      <c r="Z2811">
        <f>YEAR(BD_PONDERACIONES[[#This Row],[Fecha Ejecución del Ticket]])</f>
        <v>2022</v>
      </c>
      <c r="AA2811" t="str">
        <f t="shared" si="604"/>
        <v>septiembre</v>
      </c>
      <c r="AB2811">
        <f>YEAR(BD_PONDERACIONES[[#This Row],[Fecha de Inspección]])</f>
        <v>2022</v>
      </c>
      <c r="AC2811">
        <f t="shared" si="605"/>
        <v>0.5</v>
      </c>
      <c r="AD2811">
        <f t="shared" si="606"/>
        <v>0.5</v>
      </c>
      <c r="AE2811">
        <f t="shared" si="607"/>
        <v>0.5</v>
      </c>
      <c r="AF2811">
        <f t="shared" si="608"/>
        <v>0.5</v>
      </c>
      <c r="AG2811">
        <f t="shared" si="609"/>
        <v>0.5</v>
      </c>
      <c r="AH2811">
        <f t="shared" si="610"/>
        <v>0.5</v>
      </c>
      <c r="AI2811">
        <f t="shared" si="611"/>
        <v>0.25</v>
      </c>
      <c r="AJ2811">
        <f t="shared" si="612"/>
        <v>0.25</v>
      </c>
      <c r="AK2811">
        <f t="shared" si="613"/>
        <v>0.5</v>
      </c>
      <c r="AL2811">
        <f t="shared" si="614"/>
        <v>0.5</v>
      </c>
      <c r="AM2811">
        <f t="shared" si="615"/>
        <v>0.5</v>
      </c>
      <c r="AN2811" s="6">
        <f t="shared" si="617"/>
        <v>1</v>
      </c>
      <c r="AO2811" t="str">
        <f>VLOOKUP(BD_PONDERACIONES[[#This Row],[Comuna]],Tabla3[#All],2,0)</f>
        <v>Florida</v>
      </c>
    </row>
    <row r="2812" spans="1:41" x14ac:dyDescent="0.35">
      <c r="A2812" t="s">
        <v>14710</v>
      </c>
      <c r="B2812" t="s">
        <v>14711</v>
      </c>
      <c r="C2812" t="s">
        <v>14712</v>
      </c>
      <c r="D2812" s="5">
        <v>44814</v>
      </c>
      <c r="E2812" s="5">
        <v>44723</v>
      </c>
      <c r="F2812" t="s">
        <v>753</v>
      </c>
      <c r="G2812" t="s">
        <v>14713</v>
      </c>
      <c r="H2812" t="s">
        <v>3786</v>
      </c>
      <c r="J2812" t="s">
        <v>756</v>
      </c>
      <c r="K2812" t="s">
        <v>756</v>
      </c>
      <c r="L2812" t="s">
        <v>757</v>
      </c>
      <c r="M2812" t="s">
        <v>757</v>
      </c>
      <c r="N2812" t="s">
        <v>756</v>
      </c>
      <c r="O2812" t="s">
        <v>756</v>
      </c>
      <c r="P2812" t="s">
        <v>765</v>
      </c>
      <c r="Q2812" t="s">
        <v>14714</v>
      </c>
      <c r="R2812" t="s">
        <v>14715</v>
      </c>
      <c r="S2812" t="s">
        <v>756</v>
      </c>
      <c r="T2812" t="s">
        <v>756</v>
      </c>
      <c r="U2812" t="s">
        <v>756</v>
      </c>
      <c r="V2812" t="s">
        <v>904</v>
      </c>
      <c r="W2812" t="s">
        <v>768</v>
      </c>
      <c r="X2812" t="s">
        <v>994</v>
      </c>
      <c r="Y2812" t="str">
        <f t="shared" si="616"/>
        <v>junio</v>
      </c>
      <c r="Z2812">
        <f>YEAR(BD_PONDERACIONES[[#This Row],[Fecha Ejecución del Ticket]])</f>
        <v>2022</v>
      </c>
      <c r="AA2812" t="str">
        <f t="shared" si="604"/>
        <v>septiembre</v>
      </c>
      <c r="AB2812">
        <f>YEAR(BD_PONDERACIONES[[#This Row],[Fecha de Inspección]])</f>
        <v>2022</v>
      </c>
      <c r="AC2812">
        <f t="shared" si="605"/>
        <v>0.5</v>
      </c>
      <c r="AD2812">
        <f t="shared" si="606"/>
        <v>0.5</v>
      </c>
      <c r="AE2812">
        <f t="shared" si="607"/>
        <v>0.5</v>
      </c>
      <c r="AF2812">
        <f t="shared" si="608"/>
        <v>0.5</v>
      </c>
      <c r="AG2812">
        <f t="shared" si="609"/>
        <v>0.5</v>
      </c>
      <c r="AH2812">
        <f t="shared" si="610"/>
        <v>0.5</v>
      </c>
      <c r="AI2812">
        <f t="shared" si="611"/>
        <v>0.25</v>
      </c>
      <c r="AJ2812">
        <f t="shared" si="612"/>
        <v>0.25</v>
      </c>
      <c r="AK2812">
        <f t="shared" si="613"/>
        <v>0.5</v>
      </c>
      <c r="AL2812">
        <f t="shared" si="614"/>
        <v>0.32500000000000001</v>
      </c>
      <c r="AM2812">
        <f t="shared" si="615"/>
        <v>0.17499999999999999</v>
      </c>
      <c r="AN2812" s="6">
        <f t="shared" si="617"/>
        <v>0.9</v>
      </c>
      <c r="AO2812" t="str">
        <f>VLOOKUP(BD_PONDERACIONES[[#This Row],[Comuna]],Tabla3[#All],2,0)</f>
        <v>Florida</v>
      </c>
    </row>
    <row r="2813" spans="1:41" x14ac:dyDescent="0.35">
      <c r="A2813" t="s">
        <v>14716</v>
      </c>
      <c r="B2813" t="s">
        <v>14717</v>
      </c>
      <c r="C2813" t="s">
        <v>14718</v>
      </c>
      <c r="D2813" s="5">
        <v>44814</v>
      </c>
      <c r="E2813" s="5">
        <v>44725</v>
      </c>
      <c r="F2813" t="s">
        <v>753</v>
      </c>
      <c r="G2813" t="s">
        <v>14719</v>
      </c>
      <c r="H2813" t="s">
        <v>3786</v>
      </c>
      <c r="J2813" t="s">
        <v>756</v>
      </c>
      <c r="K2813" t="s">
        <v>756</v>
      </c>
      <c r="L2813" t="s">
        <v>773</v>
      </c>
      <c r="M2813" t="s">
        <v>773</v>
      </c>
      <c r="N2813" t="s">
        <v>756</v>
      </c>
      <c r="O2813" t="s">
        <v>756</v>
      </c>
      <c r="P2813" t="s">
        <v>758</v>
      </c>
      <c r="Q2813" t="s">
        <v>759</v>
      </c>
      <c r="R2813" t="s">
        <v>759</v>
      </c>
      <c r="S2813" t="s">
        <v>757</v>
      </c>
      <c r="T2813" t="s">
        <v>757</v>
      </c>
      <c r="U2813" t="s">
        <v>757</v>
      </c>
      <c r="V2813" t="s">
        <v>768</v>
      </c>
      <c r="W2813" t="s">
        <v>768</v>
      </c>
      <c r="X2813" t="s">
        <v>14720</v>
      </c>
      <c r="Y2813" t="str">
        <f t="shared" si="616"/>
        <v>junio</v>
      </c>
      <c r="Z2813">
        <f>YEAR(BD_PONDERACIONES[[#This Row],[Fecha Ejecución del Ticket]])</f>
        <v>2022</v>
      </c>
      <c r="AA2813" t="str">
        <f t="shared" si="604"/>
        <v>septiembre</v>
      </c>
      <c r="AB2813">
        <f>YEAR(BD_PONDERACIONES[[#This Row],[Fecha de Inspección]])</f>
        <v>2022</v>
      </c>
      <c r="AC2813">
        <f t="shared" si="605"/>
        <v>0.5</v>
      </c>
      <c r="AD2813">
        <f t="shared" si="606"/>
        <v>0.5</v>
      </c>
      <c r="AE2813">
        <f t="shared" si="607"/>
        <v>0</v>
      </c>
      <c r="AF2813">
        <f t="shared" si="608"/>
        <v>0</v>
      </c>
      <c r="AG2813">
        <f t="shared" si="609"/>
        <v>0.5</v>
      </c>
      <c r="AH2813">
        <f t="shared" si="610"/>
        <v>0.5</v>
      </c>
      <c r="AI2813">
        <f t="shared" si="611"/>
        <v>0.25</v>
      </c>
      <c r="AJ2813">
        <f t="shared" si="612"/>
        <v>0.25</v>
      </c>
      <c r="AK2813">
        <f t="shared" si="613"/>
        <v>0.5</v>
      </c>
      <c r="AL2813">
        <f t="shared" si="614"/>
        <v>0.17499999999999999</v>
      </c>
      <c r="AM2813">
        <f t="shared" si="615"/>
        <v>0.17499999999999999</v>
      </c>
      <c r="AN2813" s="6">
        <f t="shared" si="617"/>
        <v>0.56999999999999995</v>
      </c>
      <c r="AO2813" t="str">
        <f>VLOOKUP(BD_PONDERACIONES[[#This Row],[Comuna]],Tabla3[#All],2,0)</f>
        <v>Florida</v>
      </c>
    </row>
    <row r="2814" spans="1:41" x14ac:dyDescent="0.35">
      <c r="A2814" t="s">
        <v>14721</v>
      </c>
      <c r="B2814" t="s">
        <v>14722</v>
      </c>
      <c r="C2814" t="s">
        <v>14723</v>
      </c>
      <c r="D2814" s="5">
        <v>44814</v>
      </c>
      <c r="E2814" s="5">
        <v>44715</v>
      </c>
      <c r="F2814" t="s">
        <v>753</v>
      </c>
      <c r="G2814" t="s">
        <v>14724</v>
      </c>
      <c r="H2814" t="s">
        <v>3786</v>
      </c>
      <c r="J2814" t="s">
        <v>756</v>
      </c>
      <c r="K2814" t="s">
        <v>756</v>
      </c>
      <c r="L2814" t="s">
        <v>757</v>
      </c>
      <c r="M2814" t="s">
        <v>757</v>
      </c>
      <c r="N2814" t="s">
        <v>756</v>
      </c>
      <c r="O2814" t="s">
        <v>756</v>
      </c>
      <c r="P2814" t="s">
        <v>765</v>
      </c>
      <c r="Q2814" t="s">
        <v>14725</v>
      </c>
      <c r="R2814" t="s">
        <v>759</v>
      </c>
      <c r="S2814" t="s">
        <v>756</v>
      </c>
      <c r="T2814" t="s">
        <v>756</v>
      </c>
      <c r="U2814" t="s">
        <v>773</v>
      </c>
      <c r="V2814" t="s">
        <v>768</v>
      </c>
      <c r="W2814" t="s">
        <v>768</v>
      </c>
      <c r="X2814" t="s">
        <v>14726</v>
      </c>
      <c r="Y2814" t="str">
        <f t="shared" si="616"/>
        <v>junio</v>
      </c>
      <c r="Z2814">
        <f>YEAR(BD_PONDERACIONES[[#This Row],[Fecha Ejecución del Ticket]])</f>
        <v>2022</v>
      </c>
      <c r="AA2814" t="str">
        <f t="shared" si="604"/>
        <v>septiembre</v>
      </c>
      <c r="AB2814">
        <f>YEAR(BD_PONDERACIONES[[#This Row],[Fecha de Inspección]])</f>
        <v>2022</v>
      </c>
      <c r="AC2814">
        <f t="shared" si="605"/>
        <v>0.5</v>
      </c>
      <c r="AD2814">
        <f t="shared" si="606"/>
        <v>0.5</v>
      </c>
      <c r="AE2814">
        <f t="shared" si="607"/>
        <v>0.5</v>
      </c>
      <c r="AF2814">
        <f t="shared" si="608"/>
        <v>0.5</v>
      </c>
      <c r="AG2814">
        <f t="shared" si="609"/>
        <v>0.5</v>
      </c>
      <c r="AH2814">
        <f t="shared" si="610"/>
        <v>0.5</v>
      </c>
      <c r="AI2814">
        <f t="shared" si="611"/>
        <v>0.25</v>
      </c>
      <c r="AJ2814">
        <f t="shared" si="612"/>
        <v>0.25</v>
      </c>
      <c r="AK2814">
        <f t="shared" si="613"/>
        <v>0</v>
      </c>
      <c r="AL2814">
        <f t="shared" si="614"/>
        <v>0.17499999999999999</v>
      </c>
      <c r="AM2814">
        <f t="shared" si="615"/>
        <v>0.17499999999999999</v>
      </c>
      <c r="AN2814" s="6">
        <f t="shared" si="617"/>
        <v>0.79499999999999993</v>
      </c>
      <c r="AO2814" t="str">
        <f>VLOOKUP(BD_PONDERACIONES[[#This Row],[Comuna]],Tabla3[#All],2,0)</f>
        <v>Florida</v>
      </c>
    </row>
    <row r="2815" spans="1:41" x14ac:dyDescent="0.35">
      <c r="A2815" t="s">
        <v>14727</v>
      </c>
      <c r="B2815" t="s">
        <v>14728</v>
      </c>
      <c r="C2815" t="s">
        <v>14729</v>
      </c>
      <c r="D2815" s="5">
        <v>44814</v>
      </c>
      <c r="E2815" s="5">
        <v>44715</v>
      </c>
      <c r="F2815" t="s">
        <v>753</v>
      </c>
      <c r="G2815" t="s">
        <v>14730</v>
      </c>
      <c r="H2815" t="s">
        <v>3786</v>
      </c>
      <c r="J2815" t="s">
        <v>756</v>
      </c>
      <c r="K2815" t="s">
        <v>756</v>
      </c>
      <c r="L2815" t="s">
        <v>757</v>
      </c>
      <c r="M2815" t="s">
        <v>757</v>
      </c>
      <c r="N2815" t="s">
        <v>756</v>
      </c>
      <c r="O2815" t="s">
        <v>756</v>
      </c>
      <c r="P2815" t="s">
        <v>758</v>
      </c>
      <c r="Q2815" t="s">
        <v>759</v>
      </c>
      <c r="R2815" t="s">
        <v>759</v>
      </c>
      <c r="S2815" t="s">
        <v>757</v>
      </c>
      <c r="T2815" t="s">
        <v>757</v>
      </c>
      <c r="U2815" t="s">
        <v>757</v>
      </c>
      <c r="V2815" t="s">
        <v>773</v>
      </c>
      <c r="W2815" t="s">
        <v>773</v>
      </c>
      <c r="X2815" t="s">
        <v>14731</v>
      </c>
      <c r="Y2815" t="str">
        <f t="shared" si="616"/>
        <v>junio</v>
      </c>
      <c r="Z2815">
        <f>YEAR(BD_PONDERACIONES[[#This Row],[Fecha Ejecución del Ticket]])</f>
        <v>2022</v>
      </c>
      <c r="AA2815" t="str">
        <f t="shared" si="604"/>
        <v>septiembre</v>
      </c>
      <c r="AB2815">
        <f>YEAR(BD_PONDERACIONES[[#This Row],[Fecha de Inspección]])</f>
        <v>2022</v>
      </c>
      <c r="AC2815">
        <f t="shared" si="605"/>
        <v>0.5</v>
      </c>
      <c r="AD2815">
        <f t="shared" si="606"/>
        <v>0.5</v>
      </c>
      <c r="AE2815">
        <f t="shared" si="607"/>
        <v>0.5</v>
      </c>
      <c r="AF2815">
        <f t="shared" si="608"/>
        <v>0.5</v>
      </c>
      <c r="AG2815">
        <f t="shared" si="609"/>
        <v>0.5</v>
      </c>
      <c r="AH2815">
        <f t="shared" si="610"/>
        <v>0.5</v>
      </c>
      <c r="AI2815">
        <f t="shared" si="611"/>
        <v>0.25</v>
      </c>
      <c r="AJ2815">
        <f t="shared" si="612"/>
        <v>0.25</v>
      </c>
      <c r="AK2815">
        <f t="shared" si="613"/>
        <v>0.5</v>
      </c>
      <c r="AL2815">
        <f t="shared" si="614"/>
        <v>0</v>
      </c>
      <c r="AM2815">
        <f t="shared" si="615"/>
        <v>0</v>
      </c>
      <c r="AN2815" s="6">
        <f t="shared" si="617"/>
        <v>0.8</v>
      </c>
      <c r="AO2815" t="str">
        <f>VLOOKUP(BD_PONDERACIONES[[#This Row],[Comuna]],Tabla3[#All],2,0)</f>
        <v>Florida</v>
      </c>
    </row>
    <row r="2816" spans="1:41" x14ac:dyDescent="0.35">
      <c r="A2816" t="s">
        <v>14732</v>
      </c>
      <c r="B2816" t="s">
        <v>14733</v>
      </c>
      <c r="C2816" t="s">
        <v>14734</v>
      </c>
      <c r="D2816" s="5">
        <v>44814</v>
      </c>
      <c r="E2816" s="5">
        <v>44725</v>
      </c>
      <c r="F2816" t="s">
        <v>753</v>
      </c>
      <c r="G2816" t="s">
        <v>14735</v>
      </c>
      <c r="H2816" t="s">
        <v>3786</v>
      </c>
      <c r="J2816" t="s">
        <v>756</v>
      </c>
      <c r="K2816" t="s">
        <v>756</v>
      </c>
      <c r="L2816" t="s">
        <v>757</v>
      </c>
      <c r="M2816" t="s">
        <v>757</v>
      </c>
      <c r="N2816" t="s">
        <v>756</v>
      </c>
      <c r="O2816" t="s">
        <v>756</v>
      </c>
      <c r="P2816" t="s">
        <v>765</v>
      </c>
      <c r="Q2816" t="s">
        <v>14736</v>
      </c>
      <c r="R2816" t="s">
        <v>759</v>
      </c>
      <c r="S2816" t="s">
        <v>756</v>
      </c>
      <c r="T2816" t="s">
        <v>756</v>
      </c>
      <c r="U2816" t="s">
        <v>756</v>
      </c>
      <c r="V2816" t="s">
        <v>756</v>
      </c>
      <c r="W2816" t="s">
        <v>768</v>
      </c>
      <c r="X2816" t="s">
        <v>14737</v>
      </c>
      <c r="Y2816" t="str">
        <f t="shared" si="616"/>
        <v>junio</v>
      </c>
      <c r="Z2816">
        <f>YEAR(BD_PONDERACIONES[[#This Row],[Fecha Ejecución del Ticket]])</f>
        <v>2022</v>
      </c>
      <c r="AA2816" t="str">
        <f t="shared" si="604"/>
        <v>septiembre</v>
      </c>
      <c r="AB2816">
        <f>YEAR(BD_PONDERACIONES[[#This Row],[Fecha de Inspección]])</f>
        <v>2022</v>
      </c>
      <c r="AC2816">
        <f t="shared" si="605"/>
        <v>0.5</v>
      </c>
      <c r="AD2816">
        <f t="shared" si="606"/>
        <v>0.5</v>
      </c>
      <c r="AE2816">
        <f t="shared" si="607"/>
        <v>0.5</v>
      </c>
      <c r="AF2816">
        <f t="shared" si="608"/>
        <v>0.5</v>
      </c>
      <c r="AG2816">
        <f t="shared" si="609"/>
        <v>0.5</v>
      </c>
      <c r="AH2816">
        <f t="shared" si="610"/>
        <v>0.5</v>
      </c>
      <c r="AI2816">
        <f t="shared" si="611"/>
        <v>0.25</v>
      </c>
      <c r="AJ2816">
        <f t="shared" si="612"/>
        <v>0.25</v>
      </c>
      <c r="AK2816">
        <f t="shared" si="613"/>
        <v>0.5</v>
      </c>
      <c r="AL2816">
        <f t="shared" si="614"/>
        <v>0.5</v>
      </c>
      <c r="AM2816">
        <f t="shared" si="615"/>
        <v>0.17499999999999999</v>
      </c>
      <c r="AN2816" s="6">
        <f t="shared" si="617"/>
        <v>0.93500000000000005</v>
      </c>
      <c r="AO2816" t="str">
        <f>VLOOKUP(BD_PONDERACIONES[[#This Row],[Comuna]],Tabla3[#All],2,0)</f>
        <v>Florida</v>
      </c>
    </row>
    <row r="2817" spans="1:41" x14ac:dyDescent="0.35">
      <c r="A2817" t="s">
        <v>14548</v>
      </c>
      <c r="B2817" t="s">
        <v>14549</v>
      </c>
      <c r="C2817" t="s">
        <v>14550</v>
      </c>
      <c r="D2817" s="5">
        <v>44816</v>
      </c>
      <c r="E2817" s="5">
        <v>44730</v>
      </c>
      <c r="F2817" t="s">
        <v>763</v>
      </c>
      <c r="G2817" t="s">
        <v>14551</v>
      </c>
      <c r="H2817" t="s">
        <v>2755</v>
      </c>
      <c r="J2817" t="s">
        <v>756</v>
      </c>
      <c r="K2817" t="s">
        <v>756</v>
      </c>
      <c r="L2817" t="s">
        <v>757</v>
      </c>
      <c r="M2817" t="s">
        <v>757</v>
      </c>
      <c r="N2817" t="s">
        <v>756</v>
      </c>
      <c r="O2817" t="s">
        <v>756</v>
      </c>
      <c r="P2817" t="s">
        <v>758</v>
      </c>
      <c r="Q2817" t="s">
        <v>759</v>
      </c>
      <c r="R2817" t="s">
        <v>759</v>
      </c>
      <c r="S2817" t="s">
        <v>757</v>
      </c>
      <c r="T2817" t="s">
        <v>757</v>
      </c>
      <c r="U2817" t="s">
        <v>757</v>
      </c>
      <c r="V2817" t="s">
        <v>756</v>
      </c>
      <c r="W2817" t="s">
        <v>768</v>
      </c>
      <c r="X2817" t="s">
        <v>12335</v>
      </c>
      <c r="Y2817" t="str">
        <f t="shared" si="616"/>
        <v>junio</v>
      </c>
      <c r="Z2817">
        <f>YEAR(BD_PONDERACIONES[[#This Row],[Fecha Ejecución del Ticket]])</f>
        <v>2022</v>
      </c>
      <c r="AA2817" t="str">
        <f t="shared" si="604"/>
        <v>septiembre</v>
      </c>
      <c r="AB2817">
        <f>YEAR(BD_PONDERACIONES[[#This Row],[Fecha de Inspección]])</f>
        <v>2022</v>
      </c>
      <c r="AC2817">
        <f t="shared" si="605"/>
        <v>0.5</v>
      </c>
      <c r="AD2817">
        <f t="shared" si="606"/>
        <v>0.5</v>
      </c>
      <c r="AE2817">
        <f t="shared" si="607"/>
        <v>0.5</v>
      </c>
      <c r="AF2817">
        <f t="shared" si="608"/>
        <v>0.5</v>
      </c>
      <c r="AG2817">
        <f t="shared" si="609"/>
        <v>0.5</v>
      </c>
      <c r="AH2817">
        <f t="shared" si="610"/>
        <v>0.5</v>
      </c>
      <c r="AI2817">
        <f t="shared" si="611"/>
        <v>0.25</v>
      </c>
      <c r="AJ2817">
        <f t="shared" si="612"/>
        <v>0.25</v>
      </c>
      <c r="AK2817">
        <f t="shared" si="613"/>
        <v>0.5</v>
      </c>
      <c r="AL2817">
        <f t="shared" si="614"/>
        <v>0.5</v>
      </c>
      <c r="AM2817">
        <f t="shared" si="615"/>
        <v>0.17499999999999999</v>
      </c>
      <c r="AN2817" s="6">
        <f t="shared" si="617"/>
        <v>0.93500000000000005</v>
      </c>
      <c r="AO2817" t="str">
        <f>VLOOKUP(BD_PONDERACIONES[[#This Row],[Comuna]],Tabla3[#All],2,0)</f>
        <v>Florida</v>
      </c>
    </row>
    <row r="2818" spans="1:41" x14ac:dyDescent="0.35">
      <c r="A2818" t="s">
        <v>14552</v>
      </c>
      <c r="B2818" t="s">
        <v>14553</v>
      </c>
      <c r="C2818" t="s">
        <v>14554</v>
      </c>
      <c r="D2818" s="5">
        <v>44816</v>
      </c>
      <c r="E2818" s="5">
        <v>44730</v>
      </c>
      <c r="F2818" t="s">
        <v>763</v>
      </c>
      <c r="G2818" t="s">
        <v>14555</v>
      </c>
      <c r="H2818" t="s">
        <v>2755</v>
      </c>
      <c r="J2818" t="s">
        <v>756</v>
      </c>
      <c r="K2818" t="s">
        <v>756</v>
      </c>
      <c r="L2818" t="s">
        <v>757</v>
      </c>
      <c r="M2818" t="s">
        <v>757</v>
      </c>
      <c r="N2818" t="s">
        <v>756</v>
      </c>
      <c r="O2818" t="s">
        <v>756</v>
      </c>
      <c r="P2818" t="s">
        <v>758</v>
      </c>
      <c r="Q2818" t="s">
        <v>759</v>
      </c>
      <c r="R2818" t="s">
        <v>759</v>
      </c>
      <c r="S2818" t="s">
        <v>757</v>
      </c>
      <c r="T2818" t="s">
        <v>757</v>
      </c>
      <c r="U2818" t="s">
        <v>757</v>
      </c>
      <c r="V2818" t="s">
        <v>756</v>
      </c>
      <c r="W2818" t="s">
        <v>768</v>
      </c>
      <c r="X2818" t="s">
        <v>12664</v>
      </c>
      <c r="Y2818" t="str">
        <f t="shared" si="616"/>
        <v>junio</v>
      </c>
      <c r="Z2818">
        <f>YEAR(BD_PONDERACIONES[[#This Row],[Fecha Ejecución del Ticket]])</f>
        <v>2022</v>
      </c>
      <c r="AA2818" t="str">
        <f t="shared" ref="AA2818:AA2881" si="618">TEXT(D2818,"MMMM")</f>
        <v>septiembre</v>
      </c>
      <c r="AB2818">
        <f>YEAR(BD_PONDERACIONES[[#This Row],[Fecha de Inspección]])</f>
        <v>2022</v>
      </c>
      <c r="AC2818">
        <f t="shared" ref="AC2818:AC2881" si="619">IF(OR(J2818="Cumple",J2818="No Aplica"),0.5,0)</f>
        <v>0.5</v>
      </c>
      <c r="AD2818">
        <f t="shared" ref="AD2818:AD2881" si="620">IF(OR(K2818="CUMPLE",K2818="No Aplica"),0.5,0)</f>
        <v>0.5</v>
      </c>
      <c r="AE2818">
        <f t="shared" ref="AE2818:AE2881" si="621">IF(OR(L2818="CUMPLE",L2818="No Aplica"),0.5,0)</f>
        <v>0.5</v>
      </c>
      <c r="AF2818">
        <f t="shared" ref="AF2818:AF2881" si="622">IF(OR(M2818="CUMPLE",M2818="No Aplica"),0.5,0)</f>
        <v>0.5</v>
      </c>
      <c r="AG2818">
        <f t="shared" ref="AG2818:AG2881" si="623">IF(OR(N2818="CUMPLE",N2818="No Aplica"),0.5,IF(N2818="Cumple Mayormente",0.325,IF(N2818="Cumple Parcialmente",0.175,0)))</f>
        <v>0.5</v>
      </c>
      <c r="AH2818">
        <f t="shared" ref="AH2818:AH2881" si="624">IF(OR(O2818="CUMPLE",O2818="No Aplica"),0.5,IF(O2818="Cumple Mayormente",0.325,IF(O2818="Cumple Parcialmente",0.175,0)))</f>
        <v>0.5</v>
      </c>
      <c r="AI2818">
        <f t="shared" ref="AI2818:AI2881" si="625">IF(OR(S2818="CUMPLE",S2818="No Aplica"),0.25,IF(S2818="Cumple Mayormente",0.1625,IF(S2818="Cumple Parcialmente",0.0875,0)))</f>
        <v>0.25</v>
      </c>
      <c r="AJ2818">
        <f t="shared" ref="AJ2818:AJ2881" si="626">IF(OR(T2818="CUMPLE",T2818="No Aplica"),0.25,IF(T2818="Cumple Mayormente",0.1625,IF(T2818="Cumple Parcialmente",0.0875,0)))</f>
        <v>0.25</v>
      </c>
      <c r="AK2818">
        <f t="shared" ref="AK2818:AK2881" si="627">IF(OR(U2818="CUMPLE",U2818="No Aplica"),0.5,IF(U2818="Cumple Mayormente",0.325,IF(U2818="Cumple Parcialmente",0.175,0)))</f>
        <v>0.5</v>
      </c>
      <c r="AL2818">
        <f t="shared" ref="AL2818:AL2881" si="628">IF(OR(V2818="CUMPLE",V2818="No Aplica"),0.5,IF(V2818="Cumple Mayormente",0.325,IF(V2818="Cumple Parcialmente",0.175,0)))</f>
        <v>0.5</v>
      </c>
      <c r="AM2818">
        <f t="shared" ref="AM2818:AM2881" si="629">IF(OR(W2818="CUMPLE",W2818="No Aplica"),0.5,IF(W2818="Cumple Mayormente",0.325,IF(W2818="Cumple Parcialmente",0.175,0)))</f>
        <v>0.17499999999999999</v>
      </c>
      <c r="AN2818" s="6">
        <f t="shared" si="617"/>
        <v>0.93500000000000005</v>
      </c>
      <c r="AO2818" t="str">
        <f>VLOOKUP(BD_PONDERACIONES[[#This Row],[Comuna]],Tabla3[#All],2,0)</f>
        <v>Florida</v>
      </c>
    </row>
    <row r="2819" spans="1:41" x14ac:dyDescent="0.35">
      <c r="A2819" t="s">
        <v>14556</v>
      </c>
      <c r="B2819" t="s">
        <v>14557</v>
      </c>
      <c r="C2819" t="s">
        <v>14558</v>
      </c>
      <c r="D2819" s="5">
        <v>44816</v>
      </c>
      <c r="E2819" s="5">
        <v>44729</v>
      </c>
      <c r="F2819" t="s">
        <v>763</v>
      </c>
      <c r="G2819" t="s">
        <v>14559</v>
      </c>
      <c r="H2819" t="s">
        <v>2755</v>
      </c>
      <c r="J2819" t="s">
        <v>756</v>
      </c>
      <c r="K2819" t="s">
        <v>756</v>
      </c>
      <c r="L2819" t="s">
        <v>757</v>
      </c>
      <c r="M2819" t="s">
        <v>757</v>
      </c>
      <c r="N2819" t="s">
        <v>756</v>
      </c>
      <c r="O2819" t="s">
        <v>756</v>
      </c>
      <c r="P2819" t="s">
        <v>765</v>
      </c>
      <c r="Q2819" t="s">
        <v>759</v>
      </c>
      <c r="R2819" t="s">
        <v>759</v>
      </c>
      <c r="S2819" t="s">
        <v>757</v>
      </c>
      <c r="T2819" t="s">
        <v>757</v>
      </c>
      <c r="U2819" t="s">
        <v>757</v>
      </c>
      <c r="V2819" t="s">
        <v>773</v>
      </c>
      <c r="W2819" t="s">
        <v>773</v>
      </c>
      <c r="X2819" t="s">
        <v>14560</v>
      </c>
      <c r="Y2819" t="str">
        <f t="shared" si="616"/>
        <v>junio</v>
      </c>
      <c r="Z2819">
        <f>YEAR(BD_PONDERACIONES[[#This Row],[Fecha Ejecución del Ticket]])</f>
        <v>2022</v>
      </c>
      <c r="AA2819" t="str">
        <f t="shared" si="618"/>
        <v>septiembre</v>
      </c>
      <c r="AB2819">
        <f>YEAR(BD_PONDERACIONES[[#This Row],[Fecha de Inspección]])</f>
        <v>2022</v>
      </c>
      <c r="AC2819">
        <f t="shared" si="619"/>
        <v>0.5</v>
      </c>
      <c r="AD2819">
        <f t="shared" si="620"/>
        <v>0.5</v>
      </c>
      <c r="AE2819">
        <f t="shared" si="621"/>
        <v>0.5</v>
      </c>
      <c r="AF2819">
        <f t="shared" si="622"/>
        <v>0.5</v>
      </c>
      <c r="AG2819">
        <f t="shared" si="623"/>
        <v>0.5</v>
      </c>
      <c r="AH2819">
        <f t="shared" si="624"/>
        <v>0.5</v>
      </c>
      <c r="AI2819">
        <f t="shared" si="625"/>
        <v>0.25</v>
      </c>
      <c r="AJ2819">
        <f t="shared" si="626"/>
        <v>0.25</v>
      </c>
      <c r="AK2819">
        <f t="shared" si="627"/>
        <v>0.5</v>
      </c>
      <c r="AL2819">
        <f t="shared" si="628"/>
        <v>0</v>
      </c>
      <c r="AM2819">
        <f t="shared" si="629"/>
        <v>0</v>
      </c>
      <c r="AN2819" s="6">
        <f t="shared" si="617"/>
        <v>0.8</v>
      </c>
      <c r="AO2819" t="str">
        <f>VLOOKUP(BD_PONDERACIONES[[#This Row],[Comuna]],Tabla3[#All],2,0)</f>
        <v>Florida</v>
      </c>
    </row>
    <row r="2820" spans="1:41" x14ac:dyDescent="0.35">
      <c r="A2820" t="s">
        <v>14561</v>
      </c>
      <c r="B2820" t="s">
        <v>14562</v>
      </c>
      <c r="C2820" t="s">
        <v>14563</v>
      </c>
      <c r="D2820" s="5">
        <v>44816</v>
      </c>
      <c r="E2820" s="5">
        <v>44726</v>
      </c>
      <c r="F2820" t="s">
        <v>753</v>
      </c>
      <c r="G2820" t="s">
        <v>14564</v>
      </c>
      <c r="H2820" t="s">
        <v>3786</v>
      </c>
      <c r="J2820" t="s">
        <v>756</v>
      </c>
      <c r="K2820" t="s">
        <v>756</v>
      </c>
      <c r="L2820" t="s">
        <v>757</v>
      </c>
      <c r="M2820" t="s">
        <v>757</v>
      </c>
      <c r="N2820" t="s">
        <v>756</v>
      </c>
      <c r="O2820" t="s">
        <v>756</v>
      </c>
      <c r="P2820" t="s">
        <v>758</v>
      </c>
      <c r="Q2820" t="s">
        <v>759</v>
      </c>
      <c r="R2820" t="s">
        <v>759</v>
      </c>
      <c r="S2820" t="s">
        <v>757</v>
      </c>
      <c r="T2820" t="s">
        <v>757</v>
      </c>
      <c r="U2820" t="s">
        <v>757</v>
      </c>
      <c r="V2820" t="s">
        <v>756</v>
      </c>
      <c r="W2820" t="s">
        <v>768</v>
      </c>
      <c r="X2820" t="s">
        <v>14565</v>
      </c>
      <c r="Y2820" t="str">
        <f t="shared" si="616"/>
        <v>junio</v>
      </c>
      <c r="Z2820">
        <f>YEAR(BD_PONDERACIONES[[#This Row],[Fecha Ejecución del Ticket]])</f>
        <v>2022</v>
      </c>
      <c r="AA2820" t="str">
        <f t="shared" si="618"/>
        <v>septiembre</v>
      </c>
      <c r="AB2820">
        <f>YEAR(BD_PONDERACIONES[[#This Row],[Fecha de Inspección]])</f>
        <v>2022</v>
      </c>
      <c r="AC2820">
        <f t="shared" si="619"/>
        <v>0.5</v>
      </c>
      <c r="AD2820">
        <f t="shared" si="620"/>
        <v>0.5</v>
      </c>
      <c r="AE2820">
        <f t="shared" si="621"/>
        <v>0.5</v>
      </c>
      <c r="AF2820">
        <f t="shared" si="622"/>
        <v>0.5</v>
      </c>
      <c r="AG2820">
        <f t="shared" si="623"/>
        <v>0.5</v>
      </c>
      <c r="AH2820">
        <f t="shared" si="624"/>
        <v>0.5</v>
      </c>
      <c r="AI2820">
        <f t="shared" si="625"/>
        <v>0.25</v>
      </c>
      <c r="AJ2820">
        <f t="shared" si="626"/>
        <v>0.25</v>
      </c>
      <c r="AK2820">
        <f t="shared" si="627"/>
        <v>0.5</v>
      </c>
      <c r="AL2820">
        <f t="shared" si="628"/>
        <v>0.5</v>
      </c>
      <c r="AM2820">
        <f t="shared" si="629"/>
        <v>0.17499999999999999</v>
      </c>
      <c r="AN2820" s="6">
        <f t="shared" si="617"/>
        <v>0.93500000000000005</v>
      </c>
      <c r="AO2820" t="str">
        <f>VLOOKUP(BD_PONDERACIONES[[#This Row],[Comuna]],Tabla3[#All],2,0)</f>
        <v>Florida</v>
      </c>
    </row>
    <row r="2821" spans="1:41" x14ac:dyDescent="0.35">
      <c r="A2821" t="s">
        <v>14566</v>
      </c>
      <c r="B2821" t="s">
        <v>14567</v>
      </c>
      <c r="C2821" t="s">
        <v>14568</v>
      </c>
      <c r="D2821" s="5">
        <v>44816</v>
      </c>
      <c r="E2821" s="5">
        <v>44725</v>
      </c>
      <c r="F2821" t="s">
        <v>753</v>
      </c>
      <c r="G2821" t="s">
        <v>14569</v>
      </c>
      <c r="H2821" t="s">
        <v>3786</v>
      </c>
      <c r="J2821" t="s">
        <v>756</v>
      </c>
      <c r="K2821" t="s">
        <v>756</v>
      </c>
      <c r="L2821" t="s">
        <v>756</v>
      </c>
      <c r="M2821" t="s">
        <v>756</v>
      </c>
      <c r="N2821" t="s">
        <v>756</v>
      </c>
      <c r="O2821" t="s">
        <v>756</v>
      </c>
      <c r="P2821" t="s">
        <v>765</v>
      </c>
      <c r="Q2821" t="s">
        <v>14570</v>
      </c>
      <c r="R2821" t="s">
        <v>14571</v>
      </c>
      <c r="S2821" t="s">
        <v>756</v>
      </c>
      <c r="T2821" t="s">
        <v>756</v>
      </c>
      <c r="U2821" t="s">
        <v>756</v>
      </c>
      <c r="V2821" t="s">
        <v>756</v>
      </c>
      <c r="W2821" t="s">
        <v>756</v>
      </c>
      <c r="X2821" t="s">
        <v>14572</v>
      </c>
      <c r="Y2821" t="str">
        <f t="shared" si="616"/>
        <v>junio</v>
      </c>
      <c r="Z2821">
        <f>YEAR(BD_PONDERACIONES[[#This Row],[Fecha Ejecución del Ticket]])</f>
        <v>2022</v>
      </c>
      <c r="AA2821" t="str">
        <f t="shared" si="618"/>
        <v>septiembre</v>
      </c>
      <c r="AB2821">
        <f>YEAR(BD_PONDERACIONES[[#This Row],[Fecha de Inspección]])</f>
        <v>2022</v>
      </c>
      <c r="AC2821">
        <f t="shared" si="619"/>
        <v>0.5</v>
      </c>
      <c r="AD2821">
        <f t="shared" si="620"/>
        <v>0.5</v>
      </c>
      <c r="AE2821">
        <f t="shared" si="621"/>
        <v>0.5</v>
      </c>
      <c r="AF2821">
        <f t="shared" si="622"/>
        <v>0.5</v>
      </c>
      <c r="AG2821">
        <f t="shared" si="623"/>
        <v>0.5</v>
      </c>
      <c r="AH2821">
        <f t="shared" si="624"/>
        <v>0.5</v>
      </c>
      <c r="AI2821">
        <f t="shared" si="625"/>
        <v>0.25</v>
      </c>
      <c r="AJ2821">
        <f t="shared" si="626"/>
        <v>0.25</v>
      </c>
      <c r="AK2821">
        <f t="shared" si="627"/>
        <v>0.5</v>
      </c>
      <c r="AL2821">
        <f t="shared" si="628"/>
        <v>0.5</v>
      </c>
      <c r="AM2821">
        <f t="shared" si="629"/>
        <v>0.5</v>
      </c>
      <c r="AN2821" s="6">
        <f t="shared" si="617"/>
        <v>1</v>
      </c>
      <c r="AO2821" t="str">
        <f>VLOOKUP(BD_PONDERACIONES[[#This Row],[Comuna]],Tabla3[#All],2,0)</f>
        <v>Florida</v>
      </c>
    </row>
    <row r="2822" spans="1:41" x14ac:dyDescent="0.35">
      <c r="A2822" t="s">
        <v>14573</v>
      </c>
      <c r="B2822" t="s">
        <v>14574</v>
      </c>
      <c r="C2822" t="s">
        <v>14575</v>
      </c>
      <c r="D2822" s="5">
        <v>44816</v>
      </c>
      <c r="E2822" s="5">
        <v>44730</v>
      </c>
      <c r="F2822" t="s">
        <v>763</v>
      </c>
      <c r="G2822" t="s">
        <v>14576</v>
      </c>
      <c r="H2822" t="s">
        <v>2755</v>
      </c>
      <c r="J2822" t="s">
        <v>756</v>
      </c>
      <c r="K2822" t="s">
        <v>756</v>
      </c>
      <c r="L2822" t="s">
        <v>757</v>
      </c>
      <c r="M2822" t="s">
        <v>757</v>
      </c>
      <c r="N2822" t="s">
        <v>756</v>
      </c>
      <c r="O2822" t="s">
        <v>756</v>
      </c>
      <c r="P2822" t="s">
        <v>758</v>
      </c>
      <c r="Q2822" t="s">
        <v>759</v>
      </c>
      <c r="R2822" t="s">
        <v>759</v>
      </c>
      <c r="S2822" t="s">
        <v>757</v>
      </c>
      <c r="T2822" t="s">
        <v>757</v>
      </c>
      <c r="U2822" t="s">
        <v>757</v>
      </c>
      <c r="V2822" t="s">
        <v>773</v>
      </c>
      <c r="W2822" t="s">
        <v>773</v>
      </c>
      <c r="X2822" t="s">
        <v>14577</v>
      </c>
      <c r="Y2822" t="str">
        <f t="shared" si="616"/>
        <v>junio</v>
      </c>
      <c r="Z2822">
        <f>YEAR(BD_PONDERACIONES[[#This Row],[Fecha Ejecución del Ticket]])</f>
        <v>2022</v>
      </c>
      <c r="AA2822" t="str">
        <f t="shared" si="618"/>
        <v>septiembre</v>
      </c>
      <c r="AB2822">
        <f>YEAR(BD_PONDERACIONES[[#This Row],[Fecha de Inspección]])</f>
        <v>2022</v>
      </c>
      <c r="AC2822">
        <f t="shared" si="619"/>
        <v>0.5</v>
      </c>
      <c r="AD2822">
        <f t="shared" si="620"/>
        <v>0.5</v>
      </c>
      <c r="AE2822">
        <f t="shared" si="621"/>
        <v>0.5</v>
      </c>
      <c r="AF2822">
        <f t="shared" si="622"/>
        <v>0.5</v>
      </c>
      <c r="AG2822">
        <f t="shared" si="623"/>
        <v>0.5</v>
      </c>
      <c r="AH2822">
        <f t="shared" si="624"/>
        <v>0.5</v>
      </c>
      <c r="AI2822">
        <f t="shared" si="625"/>
        <v>0.25</v>
      </c>
      <c r="AJ2822">
        <f t="shared" si="626"/>
        <v>0.25</v>
      </c>
      <c r="AK2822">
        <f t="shared" si="627"/>
        <v>0.5</v>
      </c>
      <c r="AL2822">
        <f t="shared" si="628"/>
        <v>0</v>
      </c>
      <c r="AM2822">
        <f t="shared" si="629"/>
        <v>0</v>
      </c>
      <c r="AN2822" s="6">
        <f t="shared" si="617"/>
        <v>0.8</v>
      </c>
      <c r="AO2822" t="str">
        <f>VLOOKUP(BD_PONDERACIONES[[#This Row],[Comuna]],Tabla3[#All],2,0)</f>
        <v>Florida</v>
      </c>
    </row>
    <row r="2823" spans="1:41" x14ac:dyDescent="0.35">
      <c r="A2823" t="s">
        <v>14578</v>
      </c>
      <c r="B2823" t="s">
        <v>14579</v>
      </c>
      <c r="C2823" t="s">
        <v>14580</v>
      </c>
      <c r="D2823" s="5">
        <v>44816</v>
      </c>
      <c r="E2823" s="5">
        <v>44729</v>
      </c>
      <c r="F2823" t="s">
        <v>763</v>
      </c>
      <c r="G2823" t="s">
        <v>14581</v>
      </c>
      <c r="H2823" t="s">
        <v>2755</v>
      </c>
      <c r="J2823" t="s">
        <v>756</v>
      </c>
      <c r="K2823" t="s">
        <v>756</v>
      </c>
      <c r="L2823" t="s">
        <v>773</v>
      </c>
      <c r="M2823" t="s">
        <v>773</v>
      </c>
      <c r="N2823" t="s">
        <v>756</v>
      </c>
      <c r="O2823" t="s">
        <v>756</v>
      </c>
      <c r="P2823" t="s">
        <v>758</v>
      </c>
      <c r="Q2823" t="s">
        <v>759</v>
      </c>
      <c r="R2823" t="s">
        <v>759</v>
      </c>
      <c r="S2823" t="s">
        <v>757</v>
      </c>
      <c r="T2823" t="s">
        <v>757</v>
      </c>
      <c r="U2823" t="s">
        <v>757</v>
      </c>
      <c r="V2823" t="s">
        <v>773</v>
      </c>
      <c r="W2823" t="s">
        <v>773</v>
      </c>
      <c r="X2823" t="s">
        <v>14582</v>
      </c>
      <c r="Y2823" t="str">
        <f t="shared" si="616"/>
        <v>junio</v>
      </c>
      <c r="Z2823">
        <f>YEAR(BD_PONDERACIONES[[#This Row],[Fecha Ejecución del Ticket]])</f>
        <v>2022</v>
      </c>
      <c r="AA2823" t="str">
        <f t="shared" si="618"/>
        <v>septiembre</v>
      </c>
      <c r="AB2823">
        <f>YEAR(BD_PONDERACIONES[[#This Row],[Fecha de Inspección]])</f>
        <v>2022</v>
      </c>
      <c r="AC2823">
        <f t="shared" si="619"/>
        <v>0.5</v>
      </c>
      <c r="AD2823">
        <f t="shared" si="620"/>
        <v>0.5</v>
      </c>
      <c r="AE2823">
        <f t="shared" si="621"/>
        <v>0</v>
      </c>
      <c r="AF2823">
        <f t="shared" si="622"/>
        <v>0</v>
      </c>
      <c r="AG2823">
        <f t="shared" si="623"/>
        <v>0.5</v>
      </c>
      <c r="AH2823">
        <f t="shared" si="624"/>
        <v>0.5</v>
      </c>
      <c r="AI2823">
        <f t="shared" si="625"/>
        <v>0.25</v>
      </c>
      <c r="AJ2823">
        <f t="shared" si="626"/>
        <v>0.25</v>
      </c>
      <c r="AK2823">
        <f t="shared" si="627"/>
        <v>0.5</v>
      </c>
      <c r="AL2823">
        <f t="shared" si="628"/>
        <v>0</v>
      </c>
      <c r="AM2823">
        <f t="shared" si="629"/>
        <v>0</v>
      </c>
      <c r="AN2823" s="6">
        <f t="shared" si="617"/>
        <v>0.5</v>
      </c>
      <c r="AO2823" t="str">
        <f>VLOOKUP(BD_PONDERACIONES[[#This Row],[Comuna]],Tabla3[#All],2,0)</f>
        <v>Florida</v>
      </c>
    </row>
    <row r="2824" spans="1:41" x14ac:dyDescent="0.35">
      <c r="A2824" t="s">
        <v>14583</v>
      </c>
      <c r="B2824" t="s">
        <v>14584</v>
      </c>
      <c r="C2824" t="s">
        <v>14585</v>
      </c>
      <c r="D2824" s="5">
        <v>44816</v>
      </c>
      <c r="E2824" s="5">
        <v>44723</v>
      </c>
      <c r="F2824" t="s">
        <v>753</v>
      </c>
      <c r="G2824" t="s">
        <v>14586</v>
      </c>
      <c r="H2824" t="s">
        <v>3786</v>
      </c>
      <c r="J2824" t="s">
        <v>756</v>
      </c>
      <c r="K2824" t="s">
        <v>756</v>
      </c>
      <c r="L2824" t="s">
        <v>757</v>
      </c>
      <c r="M2824" t="s">
        <v>757</v>
      </c>
      <c r="N2824" t="s">
        <v>756</v>
      </c>
      <c r="O2824" t="s">
        <v>756</v>
      </c>
      <c r="P2824" t="s">
        <v>758</v>
      </c>
      <c r="Q2824" t="s">
        <v>759</v>
      </c>
      <c r="R2824" t="s">
        <v>759</v>
      </c>
      <c r="S2824" t="s">
        <v>757</v>
      </c>
      <c r="T2824" t="s">
        <v>757</v>
      </c>
      <c r="U2824" t="s">
        <v>757</v>
      </c>
      <c r="V2824" t="s">
        <v>756</v>
      </c>
      <c r="W2824" t="s">
        <v>756</v>
      </c>
      <c r="X2824" t="s">
        <v>14587</v>
      </c>
      <c r="Y2824" t="str">
        <f t="shared" si="616"/>
        <v>junio</v>
      </c>
      <c r="Z2824">
        <f>YEAR(BD_PONDERACIONES[[#This Row],[Fecha Ejecución del Ticket]])</f>
        <v>2022</v>
      </c>
      <c r="AA2824" t="str">
        <f t="shared" si="618"/>
        <v>septiembre</v>
      </c>
      <c r="AB2824">
        <f>YEAR(BD_PONDERACIONES[[#This Row],[Fecha de Inspección]])</f>
        <v>2022</v>
      </c>
      <c r="AC2824">
        <f t="shared" si="619"/>
        <v>0.5</v>
      </c>
      <c r="AD2824">
        <f t="shared" si="620"/>
        <v>0.5</v>
      </c>
      <c r="AE2824">
        <f t="shared" si="621"/>
        <v>0.5</v>
      </c>
      <c r="AF2824">
        <f t="shared" si="622"/>
        <v>0.5</v>
      </c>
      <c r="AG2824">
        <f t="shared" si="623"/>
        <v>0.5</v>
      </c>
      <c r="AH2824">
        <f t="shared" si="624"/>
        <v>0.5</v>
      </c>
      <c r="AI2824">
        <f t="shared" si="625"/>
        <v>0.25</v>
      </c>
      <c r="AJ2824">
        <f t="shared" si="626"/>
        <v>0.25</v>
      </c>
      <c r="AK2824">
        <f t="shared" si="627"/>
        <v>0.5</v>
      </c>
      <c r="AL2824">
        <f t="shared" si="628"/>
        <v>0.5</v>
      </c>
      <c r="AM2824">
        <f t="shared" si="629"/>
        <v>0.5</v>
      </c>
      <c r="AN2824" s="6">
        <f t="shared" si="617"/>
        <v>1</v>
      </c>
      <c r="AO2824" t="str">
        <f>VLOOKUP(BD_PONDERACIONES[[#This Row],[Comuna]],Tabla3[#All],2,0)</f>
        <v>Florida</v>
      </c>
    </row>
    <row r="2825" spans="1:41" x14ac:dyDescent="0.35">
      <c r="A2825" t="s">
        <v>14588</v>
      </c>
      <c r="B2825" t="s">
        <v>14589</v>
      </c>
      <c r="C2825" t="s">
        <v>14590</v>
      </c>
      <c r="D2825" s="5">
        <v>44816</v>
      </c>
      <c r="E2825" s="5">
        <v>44729</v>
      </c>
      <c r="F2825" t="s">
        <v>763</v>
      </c>
      <c r="G2825" t="s">
        <v>14591</v>
      </c>
      <c r="H2825" t="s">
        <v>2755</v>
      </c>
      <c r="J2825" t="s">
        <v>756</v>
      </c>
      <c r="K2825" t="s">
        <v>756</v>
      </c>
      <c r="L2825" t="s">
        <v>773</v>
      </c>
      <c r="M2825" t="s">
        <v>773</v>
      </c>
      <c r="N2825" t="s">
        <v>756</v>
      </c>
      <c r="O2825" t="s">
        <v>756</v>
      </c>
      <c r="P2825" t="s">
        <v>758</v>
      </c>
      <c r="Q2825" t="s">
        <v>759</v>
      </c>
      <c r="R2825" t="s">
        <v>759</v>
      </c>
      <c r="S2825" t="s">
        <v>757</v>
      </c>
      <c r="T2825" t="s">
        <v>757</v>
      </c>
      <c r="U2825" t="s">
        <v>757</v>
      </c>
      <c r="V2825" t="s">
        <v>756</v>
      </c>
      <c r="W2825" t="s">
        <v>768</v>
      </c>
      <c r="X2825" t="s">
        <v>11923</v>
      </c>
      <c r="Y2825" t="str">
        <f t="shared" si="616"/>
        <v>junio</v>
      </c>
      <c r="Z2825">
        <f>YEAR(BD_PONDERACIONES[[#This Row],[Fecha Ejecución del Ticket]])</f>
        <v>2022</v>
      </c>
      <c r="AA2825" t="str">
        <f t="shared" si="618"/>
        <v>septiembre</v>
      </c>
      <c r="AB2825">
        <f>YEAR(BD_PONDERACIONES[[#This Row],[Fecha de Inspección]])</f>
        <v>2022</v>
      </c>
      <c r="AC2825">
        <f t="shared" si="619"/>
        <v>0.5</v>
      </c>
      <c r="AD2825">
        <f t="shared" si="620"/>
        <v>0.5</v>
      </c>
      <c r="AE2825">
        <f t="shared" si="621"/>
        <v>0</v>
      </c>
      <c r="AF2825">
        <f t="shared" si="622"/>
        <v>0</v>
      </c>
      <c r="AG2825">
        <f t="shared" si="623"/>
        <v>0.5</v>
      </c>
      <c r="AH2825">
        <f t="shared" si="624"/>
        <v>0.5</v>
      </c>
      <c r="AI2825">
        <f t="shared" si="625"/>
        <v>0.25</v>
      </c>
      <c r="AJ2825">
        <f t="shared" si="626"/>
        <v>0.25</v>
      </c>
      <c r="AK2825">
        <f t="shared" si="627"/>
        <v>0.5</v>
      </c>
      <c r="AL2825">
        <f t="shared" si="628"/>
        <v>0.5</v>
      </c>
      <c r="AM2825">
        <f t="shared" si="629"/>
        <v>0.17499999999999999</v>
      </c>
      <c r="AN2825" s="6">
        <f t="shared" si="617"/>
        <v>0.63500000000000001</v>
      </c>
      <c r="AO2825" t="str">
        <f>VLOOKUP(BD_PONDERACIONES[[#This Row],[Comuna]],Tabla3[#All],2,0)</f>
        <v>Florida</v>
      </c>
    </row>
    <row r="2826" spans="1:41" x14ac:dyDescent="0.35">
      <c r="A2826" t="s">
        <v>14592</v>
      </c>
      <c r="B2826" t="s">
        <v>14593</v>
      </c>
      <c r="C2826" t="s">
        <v>14594</v>
      </c>
      <c r="D2826" s="5">
        <v>44816</v>
      </c>
      <c r="E2826" s="5">
        <v>44727</v>
      </c>
      <c r="F2826" t="s">
        <v>753</v>
      </c>
      <c r="G2826" t="s">
        <v>14595</v>
      </c>
      <c r="H2826" t="s">
        <v>3786</v>
      </c>
      <c r="J2826" t="s">
        <v>756</v>
      </c>
      <c r="K2826" t="s">
        <v>756</v>
      </c>
      <c r="L2826" t="s">
        <v>757</v>
      </c>
      <c r="M2826" t="s">
        <v>757</v>
      </c>
      <c r="N2826" t="s">
        <v>756</v>
      </c>
      <c r="O2826" t="s">
        <v>756</v>
      </c>
      <c r="P2826" t="s">
        <v>758</v>
      </c>
      <c r="Q2826" t="s">
        <v>759</v>
      </c>
      <c r="R2826" t="s">
        <v>759</v>
      </c>
      <c r="S2826" t="s">
        <v>757</v>
      </c>
      <c r="T2826" t="s">
        <v>757</v>
      </c>
      <c r="U2826" t="s">
        <v>757</v>
      </c>
      <c r="V2826" t="s">
        <v>756</v>
      </c>
      <c r="W2826" t="s">
        <v>756</v>
      </c>
      <c r="X2826" t="s">
        <v>14596</v>
      </c>
      <c r="Y2826" t="str">
        <f t="shared" si="616"/>
        <v>junio</v>
      </c>
      <c r="Z2826">
        <f>YEAR(BD_PONDERACIONES[[#This Row],[Fecha Ejecución del Ticket]])</f>
        <v>2022</v>
      </c>
      <c r="AA2826" t="str">
        <f t="shared" si="618"/>
        <v>septiembre</v>
      </c>
      <c r="AB2826">
        <f>YEAR(BD_PONDERACIONES[[#This Row],[Fecha de Inspección]])</f>
        <v>2022</v>
      </c>
      <c r="AC2826">
        <f t="shared" si="619"/>
        <v>0.5</v>
      </c>
      <c r="AD2826">
        <f t="shared" si="620"/>
        <v>0.5</v>
      </c>
      <c r="AE2826">
        <f t="shared" si="621"/>
        <v>0.5</v>
      </c>
      <c r="AF2826">
        <f t="shared" si="622"/>
        <v>0.5</v>
      </c>
      <c r="AG2826">
        <f t="shared" si="623"/>
        <v>0.5</v>
      </c>
      <c r="AH2826">
        <f t="shared" si="624"/>
        <v>0.5</v>
      </c>
      <c r="AI2826">
        <f t="shared" si="625"/>
        <v>0.25</v>
      </c>
      <c r="AJ2826">
        <f t="shared" si="626"/>
        <v>0.25</v>
      </c>
      <c r="AK2826">
        <f t="shared" si="627"/>
        <v>0.5</v>
      </c>
      <c r="AL2826">
        <f t="shared" si="628"/>
        <v>0.5</v>
      </c>
      <c r="AM2826">
        <f t="shared" si="629"/>
        <v>0.5</v>
      </c>
      <c r="AN2826" s="6">
        <f t="shared" si="617"/>
        <v>1</v>
      </c>
      <c r="AO2826" t="str">
        <f>VLOOKUP(BD_PONDERACIONES[[#This Row],[Comuna]],Tabla3[#All],2,0)</f>
        <v>Florida</v>
      </c>
    </row>
    <row r="2827" spans="1:41" x14ac:dyDescent="0.35">
      <c r="A2827" t="s">
        <v>14597</v>
      </c>
      <c r="B2827" t="s">
        <v>14598</v>
      </c>
      <c r="C2827" t="s">
        <v>14599</v>
      </c>
      <c r="D2827" s="5">
        <v>44816</v>
      </c>
      <c r="E2827" s="5">
        <v>44728</v>
      </c>
      <c r="F2827" t="s">
        <v>753</v>
      </c>
      <c r="G2827" t="s">
        <v>14600</v>
      </c>
      <c r="H2827" t="s">
        <v>3786</v>
      </c>
      <c r="J2827" t="s">
        <v>756</v>
      </c>
      <c r="K2827" t="s">
        <v>756</v>
      </c>
      <c r="L2827" t="s">
        <v>757</v>
      </c>
      <c r="M2827" t="s">
        <v>757</v>
      </c>
      <c r="N2827" t="s">
        <v>756</v>
      </c>
      <c r="O2827" t="s">
        <v>756</v>
      </c>
      <c r="P2827" t="s">
        <v>758</v>
      </c>
      <c r="Q2827" t="s">
        <v>759</v>
      </c>
      <c r="R2827" t="s">
        <v>759</v>
      </c>
      <c r="S2827" t="s">
        <v>757</v>
      </c>
      <c r="T2827" t="s">
        <v>757</v>
      </c>
      <c r="U2827" t="s">
        <v>757</v>
      </c>
      <c r="V2827" t="s">
        <v>768</v>
      </c>
      <c r="W2827" t="s">
        <v>756</v>
      </c>
      <c r="X2827" t="s">
        <v>14601</v>
      </c>
      <c r="Y2827" t="str">
        <f t="shared" si="616"/>
        <v>junio</v>
      </c>
      <c r="Z2827">
        <f>YEAR(BD_PONDERACIONES[[#This Row],[Fecha Ejecución del Ticket]])</f>
        <v>2022</v>
      </c>
      <c r="AA2827" t="str">
        <f t="shared" si="618"/>
        <v>septiembre</v>
      </c>
      <c r="AB2827">
        <f>YEAR(BD_PONDERACIONES[[#This Row],[Fecha de Inspección]])</f>
        <v>2022</v>
      </c>
      <c r="AC2827">
        <f t="shared" si="619"/>
        <v>0.5</v>
      </c>
      <c r="AD2827">
        <f t="shared" si="620"/>
        <v>0.5</v>
      </c>
      <c r="AE2827">
        <f t="shared" si="621"/>
        <v>0.5</v>
      </c>
      <c r="AF2827">
        <f t="shared" si="622"/>
        <v>0.5</v>
      </c>
      <c r="AG2827">
        <f t="shared" si="623"/>
        <v>0.5</v>
      </c>
      <c r="AH2827">
        <f t="shared" si="624"/>
        <v>0.5</v>
      </c>
      <c r="AI2827">
        <f t="shared" si="625"/>
        <v>0.25</v>
      </c>
      <c r="AJ2827">
        <f t="shared" si="626"/>
        <v>0.25</v>
      </c>
      <c r="AK2827">
        <f t="shared" si="627"/>
        <v>0.5</v>
      </c>
      <c r="AL2827">
        <f t="shared" si="628"/>
        <v>0.17499999999999999</v>
      </c>
      <c r="AM2827">
        <f t="shared" si="629"/>
        <v>0.5</v>
      </c>
      <c r="AN2827" s="6">
        <f t="shared" si="617"/>
        <v>0.93500000000000005</v>
      </c>
      <c r="AO2827" t="str">
        <f>VLOOKUP(BD_PONDERACIONES[[#This Row],[Comuna]],Tabla3[#All],2,0)</f>
        <v>Florida</v>
      </c>
    </row>
    <row r="2828" spans="1:41" x14ac:dyDescent="0.35">
      <c r="A2828" t="s">
        <v>14602</v>
      </c>
      <c r="B2828" t="s">
        <v>14603</v>
      </c>
      <c r="C2828" t="s">
        <v>14604</v>
      </c>
      <c r="D2828" s="5">
        <v>44816</v>
      </c>
      <c r="E2828" s="5">
        <v>44722</v>
      </c>
      <c r="F2828" t="s">
        <v>753</v>
      </c>
      <c r="G2828" t="s">
        <v>14605</v>
      </c>
      <c r="H2828" t="s">
        <v>3786</v>
      </c>
      <c r="J2828" t="s">
        <v>756</v>
      </c>
      <c r="K2828" t="s">
        <v>756</v>
      </c>
      <c r="L2828" t="s">
        <v>757</v>
      </c>
      <c r="M2828" t="s">
        <v>757</v>
      </c>
      <c r="N2828" t="s">
        <v>756</v>
      </c>
      <c r="O2828" t="s">
        <v>756</v>
      </c>
      <c r="P2828" t="s">
        <v>758</v>
      </c>
      <c r="Q2828" t="s">
        <v>759</v>
      </c>
      <c r="R2828" t="s">
        <v>759</v>
      </c>
      <c r="S2828" t="s">
        <v>757</v>
      </c>
      <c r="T2828" t="s">
        <v>757</v>
      </c>
      <c r="U2828" t="s">
        <v>757</v>
      </c>
      <c r="V2828" t="s">
        <v>773</v>
      </c>
      <c r="W2828" t="s">
        <v>773</v>
      </c>
      <c r="X2828" t="s">
        <v>885</v>
      </c>
      <c r="Y2828" t="str">
        <f t="shared" si="616"/>
        <v>junio</v>
      </c>
      <c r="Z2828">
        <f>YEAR(BD_PONDERACIONES[[#This Row],[Fecha Ejecución del Ticket]])</f>
        <v>2022</v>
      </c>
      <c r="AA2828" t="str">
        <f t="shared" si="618"/>
        <v>septiembre</v>
      </c>
      <c r="AB2828">
        <f>YEAR(BD_PONDERACIONES[[#This Row],[Fecha de Inspección]])</f>
        <v>2022</v>
      </c>
      <c r="AC2828">
        <f t="shared" si="619"/>
        <v>0.5</v>
      </c>
      <c r="AD2828">
        <f t="shared" si="620"/>
        <v>0.5</v>
      </c>
      <c r="AE2828">
        <f t="shared" si="621"/>
        <v>0.5</v>
      </c>
      <c r="AF2828">
        <f t="shared" si="622"/>
        <v>0.5</v>
      </c>
      <c r="AG2828">
        <f t="shared" si="623"/>
        <v>0.5</v>
      </c>
      <c r="AH2828">
        <f t="shared" si="624"/>
        <v>0.5</v>
      </c>
      <c r="AI2828">
        <f t="shared" si="625"/>
        <v>0.25</v>
      </c>
      <c r="AJ2828">
        <f t="shared" si="626"/>
        <v>0.25</v>
      </c>
      <c r="AK2828">
        <f t="shared" si="627"/>
        <v>0.5</v>
      </c>
      <c r="AL2828">
        <f t="shared" si="628"/>
        <v>0</v>
      </c>
      <c r="AM2828">
        <f t="shared" si="629"/>
        <v>0</v>
      </c>
      <c r="AN2828" s="6">
        <f t="shared" si="617"/>
        <v>0.8</v>
      </c>
      <c r="AO2828" t="str">
        <f>VLOOKUP(BD_PONDERACIONES[[#This Row],[Comuna]],Tabla3[#All],2,0)</f>
        <v>Florida</v>
      </c>
    </row>
    <row r="2829" spans="1:41" x14ac:dyDescent="0.35">
      <c r="A2829" t="s">
        <v>14606</v>
      </c>
      <c r="B2829" t="s">
        <v>14607</v>
      </c>
      <c r="C2829" t="s">
        <v>14608</v>
      </c>
      <c r="D2829" s="5">
        <v>44816</v>
      </c>
      <c r="E2829" s="5">
        <v>44722</v>
      </c>
      <c r="F2829" t="s">
        <v>753</v>
      </c>
      <c r="G2829" t="s">
        <v>14609</v>
      </c>
      <c r="H2829" t="s">
        <v>3786</v>
      </c>
      <c r="J2829" t="s">
        <v>756</v>
      </c>
      <c r="K2829" t="s">
        <v>756</v>
      </c>
      <c r="L2829" t="s">
        <v>757</v>
      </c>
      <c r="M2829" t="s">
        <v>757</v>
      </c>
      <c r="N2829" t="s">
        <v>756</v>
      </c>
      <c r="O2829" t="s">
        <v>756</v>
      </c>
      <c r="P2829" t="s">
        <v>758</v>
      </c>
      <c r="Q2829" t="s">
        <v>759</v>
      </c>
      <c r="R2829" t="s">
        <v>759</v>
      </c>
      <c r="S2829" t="s">
        <v>757</v>
      </c>
      <c r="T2829" t="s">
        <v>757</v>
      </c>
      <c r="U2829" t="s">
        <v>757</v>
      </c>
      <c r="V2829" t="s">
        <v>768</v>
      </c>
      <c r="W2829" t="s">
        <v>756</v>
      </c>
      <c r="X2829" t="s">
        <v>14610</v>
      </c>
      <c r="Y2829" t="str">
        <f t="shared" si="616"/>
        <v>junio</v>
      </c>
      <c r="Z2829">
        <f>YEAR(BD_PONDERACIONES[[#This Row],[Fecha Ejecución del Ticket]])</f>
        <v>2022</v>
      </c>
      <c r="AA2829" t="str">
        <f t="shared" si="618"/>
        <v>septiembre</v>
      </c>
      <c r="AB2829">
        <f>YEAR(BD_PONDERACIONES[[#This Row],[Fecha de Inspección]])</f>
        <v>2022</v>
      </c>
      <c r="AC2829">
        <f t="shared" si="619"/>
        <v>0.5</v>
      </c>
      <c r="AD2829">
        <f t="shared" si="620"/>
        <v>0.5</v>
      </c>
      <c r="AE2829">
        <f t="shared" si="621"/>
        <v>0.5</v>
      </c>
      <c r="AF2829">
        <f t="shared" si="622"/>
        <v>0.5</v>
      </c>
      <c r="AG2829">
        <f t="shared" si="623"/>
        <v>0.5</v>
      </c>
      <c r="AH2829">
        <f t="shared" si="624"/>
        <v>0.5</v>
      </c>
      <c r="AI2829">
        <f t="shared" si="625"/>
        <v>0.25</v>
      </c>
      <c r="AJ2829">
        <f t="shared" si="626"/>
        <v>0.25</v>
      </c>
      <c r="AK2829">
        <f t="shared" si="627"/>
        <v>0.5</v>
      </c>
      <c r="AL2829">
        <f t="shared" si="628"/>
        <v>0.17499999999999999</v>
      </c>
      <c r="AM2829">
        <f t="shared" si="629"/>
        <v>0.5</v>
      </c>
      <c r="AN2829" s="6">
        <f t="shared" si="617"/>
        <v>0.93500000000000005</v>
      </c>
      <c r="AO2829" t="str">
        <f>VLOOKUP(BD_PONDERACIONES[[#This Row],[Comuna]],Tabla3[#All],2,0)</f>
        <v>Florida</v>
      </c>
    </row>
    <row r="2830" spans="1:41" x14ac:dyDescent="0.35">
      <c r="A2830" t="s">
        <v>14611</v>
      </c>
      <c r="B2830" t="s">
        <v>14612</v>
      </c>
      <c r="C2830" t="s">
        <v>14613</v>
      </c>
      <c r="D2830" s="5">
        <v>44816</v>
      </c>
      <c r="E2830" s="5">
        <v>44720</v>
      </c>
      <c r="F2830" t="s">
        <v>753</v>
      </c>
      <c r="G2830" t="s">
        <v>14614</v>
      </c>
      <c r="H2830" t="s">
        <v>3786</v>
      </c>
      <c r="J2830" t="s">
        <v>756</v>
      </c>
      <c r="K2830" t="s">
        <v>756</v>
      </c>
      <c r="L2830" t="s">
        <v>773</v>
      </c>
      <c r="M2830" t="s">
        <v>773</v>
      </c>
      <c r="N2830" t="s">
        <v>756</v>
      </c>
      <c r="O2830" t="s">
        <v>756</v>
      </c>
      <c r="P2830" t="s">
        <v>758</v>
      </c>
      <c r="Q2830" t="s">
        <v>759</v>
      </c>
      <c r="R2830" t="s">
        <v>759</v>
      </c>
      <c r="S2830" t="s">
        <v>757</v>
      </c>
      <c r="T2830" t="s">
        <v>757</v>
      </c>
      <c r="U2830" t="s">
        <v>757</v>
      </c>
      <c r="V2830" t="s">
        <v>904</v>
      </c>
      <c r="W2830" t="s">
        <v>756</v>
      </c>
      <c r="X2830" t="s">
        <v>14615</v>
      </c>
      <c r="Y2830" t="str">
        <f t="shared" si="616"/>
        <v>junio</v>
      </c>
      <c r="Z2830">
        <f>YEAR(BD_PONDERACIONES[[#This Row],[Fecha Ejecución del Ticket]])</f>
        <v>2022</v>
      </c>
      <c r="AA2830" t="str">
        <f t="shared" si="618"/>
        <v>septiembre</v>
      </c>
      <c r="AB2830">
        <f>YEAR(BD_PONDERACIONES[[#This Row],[Fecha de Inspección]])</f>
        <v>2022</v>
      </c>
      <c r="AC2830">
        <f t="shared" si="619"/>
        <v>0.5</v>
      </c>
      <c r="AD2830">
        <f t="shared" si="620"/>
        <v>0.5</v>
      </c>
      <c r="AE2830">
        <f t="shared" si="621"/>
        <v>0</v>
      </c>
      <c r="AF2830">
        <f t="shared" si="622"/>
        <v>0</v>
      </c>
      <c r="AG2830">
        <f t="shared" si="623"/>
        <v>0.5</v>
      </c>
      <c r="AH2830">
        <f t="shared" si="624"/>
        <v>0.5</v>
      </c>
      <c r="AI2830">
        <f t="shared" si="625"/>
        <v>0.25</v>
      </c>
      <c r="AJ2830">
        <f t="shared" si="626"/>
        <v>0.25</v>
      </c>
      <c r="AK2830">
        <f t="shared" si="627"/>
        <v>0.5</v>
      </c>
      <c r="AL2830">
        <f t="shared" si="628"/>
        <v>0.32500000000000001</v>
      </c>
      <c r="AM2830">
        <f t="shared" si="629"/>
        <v>0.5</v>
      </c>
      <c r="AN2830" s="6">
        <f t="shared" si="617"/>
        <v>0.66500000000000004</v>
      </c>
      <c r="AO2830" t="str">
        <f>VLOOKUP(BD_PONDERACIONES[[#This Row],[Comuna]],Tabla3[#All],2,0)</f>
        <v>Florida</v>
      </c>
    </row>
    <row r="2831" spans="1:41" x14ac:dyDescent="0.35">
      <c r="A2831" t="s">
        <v>14616</v>
      </c>
      <c r="B2831" t="s">
        <v>14617</v>
      </c>
      <c r="C2831" t="s">
        <v>14618</v>
      </c>
      <c r="D2831" s="5">
        <v>44816</v>
      </c>
      <c r="E2831" s="5">
        <v>44723</v>
      </c>
      <c r="F2831" t="s">
        <v>753</v>
      </c>
      <c r="G2831" t="s">
        <v>14619</v>
      </c>
      <c r="H2831" t="s">
        <v>3786</v>
      </c>
      <c r="J2831" t="s">
        <v>756</v>
      </c>
      <c r="K2831" t="s">
        <v>756</v>
      </c>
      <c r="L2831" t="s">
        <v>756</v>
      </c>
      <c r="M2831" t="s">
        <v>756</v>
      </c>
      <c r="N2831" t="s">
        <v>756</v>
      </c>
      <c r="O2831" t="s">
        <v>756</v>
      </c>
      <c r="P2831" t="s">
        <v>758</v>
      </c>
      <c r="Q2831" t="s">
        <v>759</v>
      </c>
      <c r="R2831" t="s">
        <v>759</v>
      </c>
      <c r="S2831" t="s">
        <v>757</v>
      </c>
      <c r="T2831" t="s">
        <v>757</v>
      </c>
      <c r="U2831" t="s">
        <v>757</v>
      </c>
      <c r="V2831" t="s">
        <v>756</v>
      </c>
      <c r="W2831" t="s">
        <v>768</v>
      </c>
      <c r="X2831" t="s">
        <v>14610</v>
      </c>
      <c r="Y2831" t="str">
        <f t="shared" si="616"/>
        <v>junio</v>
      </c>
      <c r="Z2831">
        <f>YEAR(BD_PONDERACIONES[[#This Row],[Fecha Ejecución del Ticket]])</f>
        <v>2022</v>
      </c>
      <c r="AA2831" t="str">
        <f t="shared" si="618"/>
        <v>septiembre</v>
      </c>
      <c r="AB2831">
        <f>YEAR(BD_PONDERACIONES[[#This Row],[Fecha de Inspección]])</f>
        <v>2022</v>
      </c>
      <c r="AC2831">
        <f t="shared" si="619"/>
        <v>0.5</v>
      </c>
      <c r="AD2831">
        <f t="shared" si="620"/>
        <v>0.5</v>
      </c>
      <c r="AE2831">
        <f t="shared" si="621"/>
        <v>0.5</v>
      </c>
      <c r="AF2831">
        <f t="shared" si="622"/>
        <v>0.5</v>
      </c>
      <c r="AG2831">
        <f t="shared" si="623"/>
        <v>0.5</v>
      </c>
      <c r="AH2831">
        <f t="shared" si="624"/>
        <v>0.5</v>
      </c>
      <c r="AI2831">
        <f t="shared" si="625"/>
        <v>0.25</v>
      </c>
      <c r="AJ2831">
        <f t="shared" si="626"/>
        <v>0.25</v>
      </c>
      <c r="AK2831">
        <f t="shared" si="627"/>
        <v>0.5</v>
      </c>
      <c r="AL2831">
        <f t="shared" si="628"/>
        <v>0.5</v>
      </c>
      <c r="AM2831">
        <f t="shared" si="629"/>
        <v>0.17499999999999999</v>
      </c>
      <c r="AN2831" s="6">
        <f t="shared" si="617"/>
        <v>0.93500000000000005</v>
      </c>
      <c r="AO2831" t="str">
        <f>VLOOKUP(BD_PONDERACIONES[[#This Row],[Comuna]],Tabla3[#All],2,0)</f>
        <v>Florida</v>
      </c>
    </row>
    <row r="2832" spans="1:41" x14ac:dyDescent="0.35">
      <c r="A2832" t="s">
        <v>14620</v>
      </c>
      <c r="B2832" t="s">
        <v>14621</v>
      </c>
      <c r="C2832" t="s">
        <v>14622</v>
      </c>
      <c r="D2832" s="5">
        <v>44816</v>
      </c>
      <c r="E2832" s="5">
        <v>44726</v>
      </c>
      <c r="F2832" t="s">
        <v>753</v>
      </c>
      <c r="G2832" t="s">
        <v>14623</v>
      </c>
      <c r="H2832" t="s">
        <v>3786</v>
      </c>
      <c r="J2832" t="s">
        <v>756</v>
      </c>
      <c r="K2832" t="s">
        <v>756</v>
      </c>
      <c r="L2832" t="s">
        <v>757</v>
      </c>
      <c r="M2832" t="s">
        <v>757</v>
      </c>
      <c r="N2832" t="s">
        <v>756</v>
      </c>
      <c r="O2832" t="s">
        <v>756</v>
      </c>
      <c r="P2832" t="s">
        <v>765</v>
      </c>
      <c r="Q2832" t="s">
        <v>14624</v>
      </c>
      <c r="R2832" t="s">
        <v>14625</v>
      </c>
      <c r="S2832" t="s">
        <v>756</v>
      </c>
      <c r="T2832" t="s">
        <v>756</v>
      </c>
      <c r="U2832" t="s">
        <v>756</v>
      </c>
      <c r="V2832" t="s">
        <v>756</v>
      </c>
      <c r="W2832" t="s">
        <v>756</v>
      </c>
      <c r="X2832" t="s">
        <v>14626</v>
      </c>
      <c r="Y2832" t="str">
        <f t="shared" si="616"/>
        <v>junio</v>
      </c>
      <c r="Z2832">
        <f>YEAR(BD_PONDERACIONES[[#This Row],[Fecha Ejecución del Ticket]])</f>
        <v>2022</v>
      </c>
      <c r="AA2832" t="str">
        <f t="shared" si="618"/>
        <v>septiembre</v>
      </c>
      <c r="AB2832">
        <f>YEAR(BD_PONDERACIONES[[#This Row],[Fecha de Inspección]])</f>
        <v>2022</v>
      </c>
      <c r="AC2832">
        <f t="shared" si="619"/>
        <v>0.5</v>
      </c>
      <c r="AD2832">
        <f t="shared" si="620"/>
        <v>0.5</v>
      </c>
      <c r="AE2832">
        <f t="shared" si="621"/>
        <v>0.5</v>
      </c>
      <c r="AF2832">
        <f t="shared" si="622"/>
        <v>0.5</v>
      </c>
      <c r="AG2832">
        <f t="shared" si="623"/>
        <v>0.5</v>
      </c>
      <c r="AH2832">
        <f t="shared" si="624"/>
        <v>0.5</v>
      </c>
      <c r="AI2832">
        <f t="shared" si="625"/>
        <v>0.25</v>
      </c>
      <c r="AJ2832">
        <f t="shared" si="626"/>
        <v>0.25</v>
      </c>
      <c r="AK2832">
        <f t="shared" si="627"/>
        <v>0.5</v>
      </c>
      <c r="AL2832">
        <f t="shared" si="628"/>
        <v>0.5</v>
      </c>
      <c r="AM2832">
        <f t="shared" si="629"/>
        <v>0.5</v>
      </c>
      <c r="AN2832" s="6">
        <f t="shared" si="617"/>
        <v>1</v>
      </c>
      <c r="AO2832" t="str">
        <f>VLOOKUP(BD_PONDERACIONES[[#This Row],[Comuna]],Tabla3[#All],2,0)</f>
        <v>Florida</v>
      </c>
    </row>
    <row r="2833" spans="1:41" x14ac:dyDescent="0.35">
      <c r="A2833" t="s">
        <v>14627</v>
      </c>
      <c r="B2833" t="s">
        <v>14628</v>
      </c>
      <c r="C2833" t="s">
        <v>14629</v>
      </c>
      <c r="D2833" s="5">
        <v>44816</v>
      </c>
      <c r="E2833" s="5">
        <v>44723</v>
      </c>
      <c r="F2833" t="s">
        <v>753</v>
      </c>
      <c r="G2833" t="s">
        <v>14630</v>
      </c>
      <c r="H2833" t="s">
        <v>3786</v>
      </c>
      <c r="J2833" t="s">
        <v>756</v>
      </c>
      <c r="K2833" t="s">
        <v>756</v>
      </c>
      <c r="L2833" t="s">
        <v>773</v>
      </c>
      <c r="M2833" t="s">
        <v>773</v>
      </c>
      <c r="N2833" t="s">
        <v>756</v>
      </c>
      <c r="O2833" t="s">
        <v>756</v>
      </c>
      <c r="P2833" t="s">
        <v>765</v>
      </c>
      <c r="Q2833" t="s">
        <v>14631</v>
      </c>
      <c r="R2833" t="s">
        <v>759</v>
      </c>
      <c r="S2833" t="s">
        <v>756</v>
      </c>
      <c r="T2833" t="s">
        <v>756</v>
      </c>
      <c r="U2833" t="s">
        <v>756</v>
      </c>
      <c r="V2833" t="s">
        <v>756</v>
      </c>
      <c r="W2833" t="s">
        <v>756</v>
      </c>
      <c r="X2833" t="s">
        <v>14632</v>
      </c>
      <c r="Y2833" t="str">
        <f t="shared" si="616"/>
        <v>junio</v>
      </c>
      <c r="Z2833">
        <f>YEAR(BD_PONDERACIONES[[#This Row],[Fecha Ejecución del Ticket]])</f>
        <v>2022</v>
      </c>
      <c r="AA2833" t="str">
        <f t="shared" si="618"/>
        <v>septiembre</v>
      </c>
      <c r="AB2833">
        <f>YEAR(BD_PONDERACIONES[[#This Row],[Fecha de Inspección]])</f>
        <v>2022</v>
      </c>
      <c r="AC2833">
        <f t="shared" si="619"/>
        <v>0.5</v>
      </c>
      <c r="AD2833">
        <f t="shared" si="620"/>
        <v>0.5</v>
      </c>
      <c r="AE2833">
        <f t="shared" si="621"/>
        <v>0</v>
      </c>
      <c r="AF2833">
        <f t="shared" si="622"/>
        <v>0</v>
      </c>
      <c r="AG2833">
        <f t="shared" si="623"/>
        <v>0.5</v>
      </c>
      <c r="AH2833">
        <f t="shared" si="624"/>
        <v>0.5</v>
      </c>
      <c r="AI2833">
        <f t="shared" si="625"/>
        <v>0.25</v>
      </c>
      <c r="AJ2833">
        <f t="shared" si="626"/>
        <v>0.25</v>
      </c>
      <c r="AK2833">
        <f t="shared" si="627"/>
        <v>0.5</v>
      </c>
      <c r="AL2833">
        <f t="shared" si="628"/>
        <v>0.5</v>
      </c>
      <c r="AM2833">
        <f t="shared" si="629"/>
        <v>0.5</v>
      </c>
      <c r="AN2833" s="6">
        <f t="shared" si="617"/>
        <v>0.7</v>
      </c>
      <c r="AO2833" t="str">
        <f>VLOOKUP(BD_PONDERACIONES[[#This Row],[Comuna]],Tabla3[#All],2,0)</f>
        <v>Florida</v>
      </c>
    </row>
    <row r="2834" spans="1:41" x14ac:dyDescent="0.35">
      <c r="A2834" t="s">
        <v>14633</v>
      </c>
      <c r="B2834" t="s">
        <v>14634</v>
      </c>
      <c r="C2834" t="s">
        <v>14635</v>
      </c>
      <c r="D2834" s="5">
        <v>44816</v>
      </c>
      <c r="E2834" s="5">
        <v>44728</v>
      </c>
      <c r="F2834" t="s">
        <v>753</v>
      </c>
      <c r="G2834" t="s">
        <v>14636</v>
      </c>
      <c r="H2834" t="s">
        <v>3786</v>
      </c>
      <c r="J2834" t="s">
        <v>756</v>
      </c>
      <c r="K2834" t="s">
        <v>756</v>
      </c>
      <c r="L2834" t="s">
        <v>757</v>
      </c>
      <c r="M2834" t="s">
        <v>757</v>
      </c>
      <c r="N2834" t="s">
        <v>756</v>
      </c>
      <c r="O2834" t="s">
        <v>756</v>
      </c>
      <c r="P2834" t="s">
        <v>765</v>
      </c>
      <c r="Q2834" t="s">
        <v>14637</v>
      </c>
      <c r="R2834" t="s">
        <v>14638</v>
      </c>
      <c r="S2834" t="s">
        <v>756</v>
      </c>
      <c r="T2834" t="s">
        <v>756</v>
      </c>
      <c r="U2834" t="s">
        <v>756</v>
      </c>
      <c r="V2834" t="s">
        <v>756</v>
      </c>
      <c r="W2834" t="s">
        <v>768</v>
      </c>
      <c r="X2834" t="s">
        <v>14639</v>
      </c>
      <c r="Y2834" t="str">
        <f t="shared" si="616"/>
        <v>junio</v>
      </c>
      <c r="Z2834">
        <f>YEAR(BD_PONDERACIONES[[#This Row],[Fecha Ejecución del Ticket]])</f>
        <v>2022</v>
      </c>
      <c r="AA2834" t="str">
        <f t="shared" si="618"/>
        <v>septiembre</v>
      </c>
      <c r="AB2834">
        <f>YEAR(BD_PONDERACIONES[[#This Row],[Fecha de Inspección]])</f>
        <v>2022</v>
      </c>
      <c r="AC2834">
        <f t="shared" si="619"/>
        <v>0.5</v>
      </c>
      <c r="AD2834">
        <f t="shared" si="620"/>
        <v>0.5</v>
      </c>
      <c r="AE2834">
        <f t="shared" si="621"/>
        <v>0.5</v>
      </c>
      <c r="AF2834">
        <f t="shared" si="622"/>
        <v>0.5</v>
      </c>
      <c r="AG2834">
        <f t="shared" si="623"/>
        <v>0.5</v>
      </c>
      <c r="AH2834">
        <f t="shared" si="624"/>
        <v>0.5</v>
      </c>
      <c r="AI2834">
        <f t="shared" si="625"/>
        <v>0.25</v>
      </c>
      <c r="AJ2834">
        <f t="shared" si="626"/>
        <v>0.25</v>
      </c>
      <c r="AK2834">
        <f t="shared" si="627"/>
        <v>0.5</v>
      </c>
      <c r="AL2834">
        <f t="shared" si="628"/>
        <v>0.5</v>
      </c>
      <c r="AM2834">
        <f t="shared" si="629"/>
        <v>0.17499999999999999</v>
      </c>
      <c r="AN2834" s="6">
        <f t="shared" si="617"/>
        <v>0.93500000000000005</v>
      </c>
      <c r="AO2834" t="str">
        <f>VLOOKUP(BD_PONDERACIONES[[#This Row],[Comuna]],Tabla3[#All],2,0)</f>
        <v>Florida</v>
      </c>
    </row>
    <row r="2835" spans="1:41" x14ac:dyDescent="0.35">
      <c r="A2835" t="s">
        <v>14640</v>
      </c>
      <c r="B2835" t="s">
        <v>14641</v>
      </c>
      <c r="C2835" t="s">
        <v>14642</v>
      </c>
      <c r="D2835" s="5">
        <v>44816</v>
      </c>
      <c r="E2835" s="5">
        <v>44715</v>
      </c>
      <c r="F2835" t="s">
        <v>753</v>
      </c>
      <c r="G2835" t="s">
        <v>14643</v>
      </c>
      <c r="H2835" t="s">
        <v>3786</v>
      </c>
      <c r="J2835" t="s">
        <v>756</v>
      </c>
      <c r="K2835" t="s">
        <v>756</v>
      </c>
      <c r="L2835" t="s">
        <v>757</v>
      </c>
      <c r="M2835" t="s">
        <v>757</v>
      </c>
      <c r="N2835" t="s">
        <v>756</v>
      </c>
      <c r="O2835" t="s">
        <v>756</v>
      </c>
      <c r="P2835" t="s">
        <v>758</v>
      </c>
      <c r="Q2835" t="s">
        <v>759</v>
      </c>
      <c r="R2835" t="s">
        <v>759</v>
      </c>
      <c r="S2835" t="s">
        <v>757</v>
      </c>
      <c r="T2835" t="s">
        <v>757</v>
      </c>
      <c r="U2835" t="s">
        <v>757</v>
      </c>
      <c r="V2835" t="s">
        <v>904</v>
      </c>
      <c r="W2835" t="s">
        <v>768</v>
      </c>
      <c r="X2835" t="s">
        <v>8238</v>
      </c>
      <c r="Y2835" t="str">
        <f t="shared" si="616"/>
        <v>junio</v>
      </c>
      <c r="Z2835">
        <f>YEAR(BD_PONDERACIONES[[#This Row],[Fecha Ejecución del Ticket]])</f>
        <v>2022</v>
      </c>
      <c r="AA2835" t="str">
        <f t="shared" si="618"/>
        <v>septiembre</v>
      </c>
      <c r="AB2835">
        <f>YEAR(BD_PONDERACIONES[[#This Row],[Fecha de Inspección]])</f>
        <v>2022</v>
      </c>
      <c r="AC2835">
        <f t="shared" si="619"/>
        <v>0.5</v>
      </c>
      <c r="AD2835">
        <f t="shared" si="620"/>
        <v>0.5</v>
      </c>
      <c r="AE2835">
        <f t="shared" si="621"/>
        <v>0.5</v>
      </c>
      <c r="AF2835">
        <f t="shared" si="622"/>
        <v>0.5</v>
      </c>
      <c r="AG2835">
        <f t="shared" si="623"/>
        <v>0.5</v>
      </c>
      <c r="AH2835">
        <f t="shared" si="624"/>
        <v>0.5</v>
      </c>
      <c r="AI2835">
        <f t="shared" si="625"/>
        <v>0.25</v>
      </c>
      <c r="AJ2835">
        <f t="shared" si="626"/>
        <v>0.25</v>
      </c>
      <c r="AK2835">
        <f t="shared" si="627"/>
        <v>0.5</v>
      </c>
      <c r="AL2835">
        <f t="shared" si="628"/>
        <v>0.32500000000000001</v>
      </c>
      <c r="AM2835">
        <f t="shared" si="629"/>
        <v>0.17499999999999999</v>
      </c>
      <c r="AN2835" s="6">
        <f t="shared" si="617"/>
        <v>0.9</v>
      </c>
      <c r="AO2835" t="str">
        <f>VLOOKUP(BD_PONDERACIONES[[#This Row],[Comuna]],Tabla3[#All],2,0)</f>
        <v>Florida</v>
      </c>
    </row>
    <row r="2836" spans="1:41" x14ac:dyDescent="0.35">
      <c r="A2836" t="s">
        <v>14644</v>
      </c>
      <c r="B2836" t="s">
        <v>14645</v>
      </c>
      <c r="C2836" t="s">
        <v>14646</v>
      </c>
      <c r="D2836" s="5">
        <v>44816</v>
      </c>
      <c r="E2836" s="5">
        <v>44722</v>
      </c>
      <c r="F2836" t="s">
        <v>753</v>
      </c>
      <c r="G2836" t="s">
        <v>14647</v>
      </c>
      <c r="H2836" t="s">
        <v>3786</v>
      </c>
      <c r="J2836" t="s">
        <v>756</v>
      </c>
      <c r="K2836" t="s">
        <v>756</v>
      </c>
      <c r="L2836" t="s">
        <v>756</v>
      </c>
      <c r="M2836" t="s">
        <v>756</v>
      </c>
      <c r="N2836" t="s">
        <v>756</v>
      </c>
      <c r="O2836" t="s">
        <v>756</v>
      </c>
      <c r="P2836" t="s">
        <v>758</v>
      </c>
      <c r="Q2836" t="s">
        <v>759</v>
      </c>
      <c r="R2836" t="s">
        <v>759</v>
      </c>
      <c r="S2836" t="s">
        <v>757</v>
      </c>
      <c r="T2836" t="s">
        <v>757</v>
      </c>
      <c r="U2836" t="s">
        <v>757</v>
      </c>
      <c r="V2836" t="s">
        <v>768</v>
      </c>
      <c r="W2836" t="s">
        <v>756</v>
      </c>
      <c r="X2836" t="s">
        <v>14648</v>
      </c>
      <c r="Y2836" t="str">
        <f t="shared" si="616"/>
        <v>junio</v>
      </c>
      <c r="Z2836">
        <f>YEAR(BD_PONDERACIONES[[#This Row],[Fecha Ejecución del Ticket]])</f>
        <v>2022</v>
      </c>
      <c r="AA2836" t="str">
        <f t="shared" si="618"/>
        <v>septiembre</v>
      </c>
      <c r="AB2836">
        <f>YEAR(BD_PONDERACIONES[[#This Row],[Fecha de Inspección]])</f>
        <v>2022</v>
      </c>
      <c r="AC2836">
        <f t="shared" si="619"/>
        <v>0.5</v>
      </c>
      <c r="AD2836">
        <f t="shared" si="620"/>
        <v>0.5</v>
      </c>
      <c r="AE2836">
        <f t="shared" si="621"/>
        <v>0.5</v>
      </c>
      <c r="AF2836">
        <f t="shared" si="622"/>
        <v>0.5</v>
      </c>
      <c r="AG2836">
        <f t="shared" si="623"/>
        <v>0.5</v>
      </c>
      <c r="AH2836">
        <f t="shared" si="624"/>
        <v>0.5</v>
      </c>
      <c r="AI2836">
        <f t="shared" si="625"/>
        <v>0.25</v>
      </c>
      <c r="AJ2836">
        <f t="shared" si="626"/>
        <v>0.25</v>
      </c>
      <c r="AK2836">
        <f t="shared" si="627"/>
        <v>0.5</v>
      </c>
      <c r="AL2836">
        <f t="shared" si="628"/>
        <v>0.17499999999999999</v>
      </c>
      <c r="AM2836">
        <f t="shared" si="629"/>
        <v>0.5</v>
      </c>
      <c r="AN2836" s="6">
        <f t="shared" si="617"/>
        <v>0.93500000000000005</v>
      </c>
      <c r="AO2836" t="str">
        <f>VLOOKUP(BD_PONDERACIONES[[#This Row],[Comuna]],Tabla3[#All],2,0)</f>
        <v>Florida</v>
      </c>
    </row>
    <row r="2837" spans="1:41" x14ac:dyDescent="0.35">
      <c r="A2837" t="s">
        <v>14649</v>
      </c>
      <c r="B2837" t="s">
        <v>14650</v>
      </c>
      <c r="C2837" t="s">
        <v>14651</v>
      </c>
      <c r="D2837" s="5">
        <v>44816</v>
      </c>
      <c r="E2837" s="5">
        <v>44720</v>
      </c>
      <c r="F2837" t="s">
        <v>753</v>
      </c>
      <c r="G2837" t="s">
        <v>14652</v>
      </c>
      <c r="H2837" t="s">
        <v>3786</v>
      </c>
      <c r="J2837" t="s">
        <v>756</v>
      </c>
      <c r="K2837" t="s">
        <v>756</v>
      </c>
      <c r="L2837" t="s">
        <v>757</v>
      </c>
      <c r="M2837" t="s">
        <v>757</v>
      </c>
      <c r="N2837" t="s">
        <v>756</v>
      </c>
      <c r="O2837" t="s">
        <v>756</v>
      </c>
      <c r="P2837" t="s">
        <v>758</v>
      </c>
      <c r="Q2837" t="s">
        <v>759</v>
      </c>
      <c r="R2837" t="s">
        <v>759</v>
      </c>
      <c r="S2837" t="s">
        <v>757</v>
      </c>
      <c r="T2837" t="s">
        <v>757</v>
      </c>
      <c r="U2837" t="s">
        <v>757</v>
      </c>
      <c r="V2837" t="s">
        <v>756</v>
      </c>
      <c r="W2837" t="s">
        <v>756</v>
      </c>
      <c r="X2837" t="s">
        <v>14653</v>
      </c>
      <c r="Y2837" t="str">
        <f t="shared" si="616"/>
        <v>junio</v>
      </c>
      <c r="Z2837">
        <f>YEAR(BD_PONDERACIONES[[#This Row],[Fecha Ejecución del Ticket]])</f>
        <v>2022</v>
      </c>
      <c r="AA2837" t="str">
        <f t="shared" si="618"/>
        <v>septiembre</v>
      </c>
      <c r="AB2837">
        <f>YEAR(BD_PONDERACIONES[[#This Row],[Fecha de Inspección]])</f>
        <v>2022</v>
      </c>
      <c r="AC2837">
        <f t="shared" si="619"/>
        <v>0.5</v>
      </c>
      <c r="AD2837">
        <f t="shared" si="620"/>
        <v>0.5</v>
      </c>
      <c r="AE2837">
        <f t="shared" si="621"/>
        <v>0.5</v>
      </c>
      <c r="AF2837">
        <f t="shared" si="622"/>
        <v>0.5</v>
      </c>
      <c r="AG2837">
        <f t="shared" si="623"/>
        <v>0.5</v>
      </c>
      <c r="AH2837">
        <f t="shared" si="624"/>
        <v>0.5</v>
      </c>
      <c r="AI2837">
        <f t="shared" si="625"/>
        <v>0.25</v>
      </c>
      <c r="AJ2837">
        <f t="shared" si="626"/>
        <v>0.25</v>
      </c>
      <c r="AK2837">
        <f t="shared" si="627"/>
        <v>0.5</v>
      </c>
      <c r="AL2837">
        <f t="shared" si="628"/>
        <v>0.5</v>
      </c>
      <c r="AM2837">
        <f t="shared" si="629"/>
        <v>0.5</v>
      </c>
      <c r="AN2837" s="6">
        <f t="shared" si="617"/>
        <v>1</v>
      </c>
      <c r="AO2837" t="str">
        <f>VLOOKUP(BD_PONDERACIONES[[#This Row],[Comuna]],Tabla3[#All],2,0)</f>
        <v>Florida</v>
      </c>
    </row>
    <row r="2838" spans="1:41" x14ac:dyDescent="0.35">
      <c r="A2838" t="s">
        <v>14517</v>
      </c>
      <c r="B2838" t="s">
        <v>14518</v>
      </c>
      <c r="C2838" t="s">
        <v>14519</v>
      </c>
      <c r="D2838" s="5">
        <v>44817</v>
      </c>
      <c r="E2838" s="5">
        <v>44725</v>
      </c>
      <c r="F2838" t="s">
        <v>753</v>
      </c>
      <c r="G2838" t="s">
        <v>14520</v>
      </c>
      <c r="H2838" t="s">
        <v>3786</v>
      </c>
      <c r="J2838" t="s">
        <v>756</v>
      </c>
      <c r="K2838" t="s">
        <v>756</v>
      </c>
      <c r="L2838" t="s">
        <v>757</v>
      </c>
      <c r="M2838" t="s">
        <v>757</v>
      </c>
      <c r="N2838" t="s">
        <v>756</v>
      </c>
      <c r="O2838" t="s">
        <v>756</v>
      </c>
      <c r="P2838" t="s">
        <v>758</v>
      </c>
      <c r="Q2838" t="s">
        <v>759</v>
      </c>
      <c r="R2838" t="s">
        <v>759</v>
      </c>
      <c r="S2838" t="s">
        <v>757</v>
      </c>
      <c r="T2838" t="s">
        <v>757</v>
      </c>
      <c r="U2838" t="s">
        <v>757</v>
      </c>
      <c r="V2838" t="s">
        <v>756</v>
      </c>
      <c r="W2838" t="s">
        <v>768</v>
      </c>
      <c r="X2838" t="s">
        <v>885</v>
      </c>
      <c r="Y2838" t="str">
        <f t="shared" si="616"/>
        <v>junio</v>
      </c>
      <c r="Z2838">
        <f>YEAR(BD_PONDERACIONES[[#This Row],[Fecha Ejecución del Ticket]])</f>
        <v>2022</v>
      </c>
      <c r="AA2838" t="str">
        <f t="shared" si="618"/>
        <v>septiembre</v>
      </c>
      <c r="AB2838">
        <f>YEAR(BD_PONDERACIONES[[#This Row],[Fecha de Inspección]])</f>
        <v>2022</v>
      </c>
      <c r="AC2838">
        <f t="shared" si="619"/>
        <v>0.5</v>
      </c>
      <c r="AD2838">
        <f t="shared" si="620"/>
        <v>0.5</v>
      </c>
      <c r="AE2838">
        <f t="shared" si="621"/>
        <v>0.5</v>
      </c>
      <c r="AF2838">
        <f t="shared" si="622"/>
        <v>0.5</v>
      </c>
      <c r="AG2838">
        <f t="shared" si="623"/>
        <v>0.5</v>
      </c>
      <c r="AH2838">
        <f t="shared" si="624"/>
        <v>0.5</v>
      </c>
      <c r="AI2838">
        <f t="shared" si="625"/>
        <v>0.25</v>
      </c>
      <c r="AJ2838">
        <f t="shared" si="626"/>
        <v>0.25</v>
      </c>
      <c r="AK2838">
        <f t="shared" si="627"/>
        <v>0.5</v>
      </c>
      <c r="AL2838">
        <f t="shared" si="628"/>
        <v>0.5</v>
      </c>
      <c r="AM2838">
        <f t="shared" si="629"/>
        <v>0.17499999999999999</v>
      </c>
      <c r="AN2838" s="6">
        <f t="shared" si="617"/>
        <v>0.93500000000000005</v>
      </c>
      <c r="AO2838" t="str">
        <f>VLOOKUP(BD_PONDERACIONES[[#This Row],[Comuna]],Tabla3[#All],2,0)</f>
        <v>Florida</v>
      </c>
    </row>
    <row r="2839" spans="1:41" x14ac:dyDescent="0.35">
      <c r="A2839" t="s">
        <v>14521</v>
      </c>
      <c r="B2839" t="s">
        <v>14522</v>
      </c>
      <c r="C2839" t="s">
        <v>14523</v>
      </c>
      <c r="D2839" s="5">
        <v>44817</v>
      </c>
      <c r="E2839" s="5">
        <v>44728</v>
      </c>
      <c r="F2839" t="s">
        <v>753</v>
      </c>
      <c r="G2839" t="s">
        <v>14524</v>
      </c>
      <c r="H2839" t="s">
        <v>3786</v>
      </c>
      <c r="J2839" t="s">
        <v>756</v>
      </c>
      <c r="K2839" t="s">
        <v>756</v>
      </c>
      <c r="L2839" t="s">
        <v>757</v>
      </c>
      <c r="M2839" t="s">
        <v>757</v>
      </c>
      <c r="N2839" t="s">
        <v>756</v>
      </c>
      <c r="O2839" t="s">
        <v>756</v>
      </c>
      <c r="P2839" t="s">
        <v>765</v>
      </c>
      <c r="Q2839" t="s">
        <v>759</v>
      </c>
      <c r="R2839" t="s">
        <v>759</v>
      </c>
      <c r="S2839" t="s">
        <v>756</v>
      </c>
      <c r="T2839" t="s">
        <v>756</v>
      </c>
      <c r="U2839" t="s">
        <v>756</v>
      </c>
      <c r="V2839" t="s">
        <v>756</v>
      </c>
      <c r="W2839" t="s">
        <v>756</v>
      </c>
      <c r="X2839" t="s">
        <v>6086</v>
      </c>
      <c r="Y2839" t="str">
        <f t="shared" si="616"/>
        <v>junio</v>
      </c>
      <c r="Z2839">
        <f>YEAR(BD_PONDERACIONES[[#This Row],[Fecha Ejecución del Ticket]])</f>
        <v>2022</v>
      </c>
      <c r="AA2839" t="str">
        <f t="shared" si="618"/>
        <v>septiembre</v>
      </c>
      <c r="AB2839">
        <f>YEAR(BD_PONDERACIONES[[#This Row],[Fecha de Inspección]])</f>
        <v>2022</v>
      </c>
      <c r="AC2839">
        <f t="shared" si="619"/>
        <v>0.5</v>
      </c>
      <c r="AD2839">
        <f t="shared" si="620"/>
        <v>0.5</v>
      </c>
      <c r="AE2839">
        <f t="shared" si="621"/>
        <v>0.5</v>
      </c>
      <c r="AF2839">
        <f t="shared" si="622"/>
        <v>0.5</v>
      </c>
      <c r="AG2839">
        <f t="shared" si="623"/>
        <v>0.5</v>
      </c>
      <c r="AH2839">
        <f t="shared" si="624"/>
        <v>0.5</v>
      </c>
      <c r="AI2839">
        <f t="shared" si="625"/>
        <v>0.25</v>
      </c>
      <c r="AJ2839">
        <f t="shared" si="626"/>
        <v>0.25</v>
      </c>
      <c r="AK2839">
        <f t="shared" si="627"/>
        <v>0.5</v>
      </c>
      <c r="AL2839">
        <f t="shared" si="628"/>
        <v>0.5</v>
      </c>
      <c r="AM2839">
        <f t="shared" si="629"/>
        <v>0.5</v>
      </c>
      <c r="AN2839" s="6">
        <f t="shared" si="617"/>
        <v>1</v>
      </c>
      <c r="AO2839" t="str">
        <f>VLOOKUP(BD_PONDERACIONES[[#This Row],[Comuna]],Tabla3[#All],2,0)</f>
        <v>Florida</v>
      </c>
    </row>
    <row r="2840" spans="1:41" x14ac:dyDescent="0.35">
      <c r="A2840" t="s">
        <v>14525</v>
      </c>
      <c r="B2840" t="s">
        <v>14526</v>
      </c>
      <c r="C2840" t="s">
        <v>14527</v>
      </c>
      <c r="D2840" s="5">
        <v>44817</v>
      </c>
      <c r="E2840" s="5">
        <v>44721</v>
      </c>
      <c r="F2840" t="s">
        <v>753</v>
      </c>
      <c r="G2840" t="s">
        <v>14528</v>
      </c>
      <c r="H2840" t="s">
        <v>3786</v>
      </c>
      <c r="J2840" t="s">
        <v>756</v>
      </c>
      <c r="K2840" t="s">
        <v>756</v>
      </c>
      <c r="L2840" t="s">
        <v>756</v>
      </c>
      <c r="M2840" t="s">
        <v>756</v>
      </c>
      <c r="N2840" t="s">
        <v>756</v>
      </c>
      <c r="O2840" t="s">
        <v>756</v>
      </c>
      <c r="P2840" t="s">
        <v>758</v>
      </c>
      <c r="Q2840" t="s">
        <v>759</v>
      </c>
      <c r="R2840" t="s">
        <v>759</v>
      </c>
      <c r="S2840" t="s">
        <v>757</v>
      </c>
      <c r="T2840" t="s">
        <v>757</v>
      </c>
      <c r="U2840" t="s">
        <v>757</v>
      </c>
      <c r="V2840" t="s">
        <v>756</v>
      </c>
      <c r="W2840" t="s">
        <v>768</v>
      </c>
      <c r="X2840" t="s">
        <v>14529</v>
      </c>
      <c r="Y2840" t="str">
        <f t="shared" si="616"/>
        <v>junio</v>
      </c>
      <c r="Z2840">
        <f>YEAR(BD_PONDERACIONES[[#This Row],[Fecha Ejecución del Ticket]])</f>
        <v>2022</v>
      </c>
      <c r="AA2840" t="str">
        <f t="shared" si="618"/>
        <v>septiembre</v>
      </c>
      <c r="AB2840">
        <f>YEAR(BD_PONDERACIONES[[#This Row],[Fecha de Inspección]])</f>
        <v>2022</v>
      </c>
      <c r="AC2840">
        <f t="shared" si="619"/>
        <v>0.5</v>
      </c>
      <c r="AD2840">
        <f t="shared" si="620"/>
        <v>0.5</v>
      </c>
      <c r="AE2840">
        <f t="shared" si="621"/>
        <v>0.5</v>
      </c>
      <c r="AF2840">
        <f t="shared" si="622"/>
        <v>0.5</v>
      </c>
      <c r="AG2840">
        <f t="shared" si="623"/>
        <v>0.5</v>
      </c>
      <c r="AH2840">
        <f t="shared" si="624"/>
        <v>0.5</v>
      </c>
      <c r="AI2840">
        <f t="shared" si="625"/>
        <v>0.25</v>
      </c>
      <c r="AJ2840">
        <f t="shared" si="626"/>
        <v>0.25</v>
      </c>
      <c r="AK2840">
        <f t="shared" si="627"/>
        <v>0.5</v>
      </c>
      <c r="AL2840">
        <f t="shared" si="628"/>
        <v>0.5</v>
      </c>
      <c r="AM2840">
        <f t="shared" si="629"/>
        <v>0.17499999999999999</v>
      </c>
      <c r="AN2840" s="6">
        <f t="shared" si="617"/>
        <v>0.93500000000000005</v>
      </c>
      <c r="AO2840" t="str">
        <f>VLOOKUP(BD_PONDERACIONES[[#This Row],[Comuna]],Tabla3[#All],2,0)</f>
        <v>Florida</v>
      </c>
    </row>
    <row r="2841" spans="1:41" x14ac:dyDescent="0.35">
      <c r="A2841" t="s">
        <v>14530</v>
      </c>
      <c r="B2841" t="s">
        <v>14531</v>
      </c>
      <c r="C2841" t="s">
        <v>14532</v>
      </c>
      <c r="D2841" s="5">
        <v>44817</v>
      </c>
      <c r="E2841" s="5">
        <v>44718</v>
      </c>
      <c r="F2841" t="s">
        <v>753</v>
      </c>
      <c r="G2841" t="s">
        <v>14533</v>
      </c>
      <c r="H2841" t="s">
        <v>3786</v>
      </c>
      <c r="J2841" t="s">
        <v>756</v>
      </c>
      <c r="K2841" t="s">
        <v>756</v>
      </c>
      <c r="L2841" t="s">
        <v>757</v>
      </c>
      <c r="M2841" t="s">
        <v>757</v>
      </c>
      <c r="N2841" t="s">
        <v>756</v>
      </c>
      <c r="O2841" t="s">
        <v>756</v>
      </c>
      <c r="P2841" t="s">
        <v>758</v>
      </c>
      <c r="Q2841" t="s">
        <v>759</v>
      </c>
      <c r="R2841" t="s">
        <v>759</v>
      </c>
      <c r="S2841" t="s">
        <v>757</v>
      </c>
      <c r="T2841" t="s">
        <v>757</v>
      </c>
      <c r="U2841" t="s">
        <v>757</v>
      </c>
      <c r="V2841" t="s">
        <v>756</v>
      </c>
      <c r="W2841" t="s">
        <v>768</v>
      </c>
      <c r="X2841" t="s">
        <v>990</v>
      </c>
      <c r="Y2841" t="str">
        <f t="shared" si="616"/>
        <v>junio</v>
      </c>
      <c r="Z2841">
        <f>YEAR(BD_PONDERACIONES[[#This Row],[Fecha Ejecución del Ticket]])</f>
        <v>2022</v>
      </c>
      <c r="AA2841" t="str">
        <f t="shared" si="618"/>
        <v>septiembre</v>
      </c>
      <c r="AB2841">
        <f>YEAR(BD_PONDERACIONES[[#This Row],[Fecha de Inspección]])</f>
        <v>2022</v>
      </c>
      <c r="AC2841">
        <f t="shared" si="619"/>
        <v>0.5</v>
      </c>
      <c r="AD2841">
        <f t="shared" si="620"/>
        <v>0.5</v>
      </c>
      <c r="AE2841">
        <f t="shared" si="621"/>
        <v>0.5</v>
      </c>
      <c r="AF2841">
        <f t="shared" si="622"/>
        <v>0.5</v>
      </c>
      <c r="AG2841">
        <f t="shared" si="623"/>
        <v>0.5</v>
      </c>
      <c r="AH2841">
        <f t="shared" si="624"/>
        <v>0.5</v>
      </c>
      <c r="AI2841">
        <f t="shared" si="625"/>
        <v>0.25</v>
      </c>
      <c r="AJ2841">
        <f t="shared" si="626"/>
        <v>0.25</v>
      </c>
      <c r="AK2841">
        <f t="shared" si="627"/>
        <v>0.5</v>
      </c>
      <c r="AL2841">
        <f t="shared" si="628"/>
        <v>0.5</v>
      </c>
      <c r="AM2841">
        <f t="shared" si="629"/>
        <v>0.17499999999999999</v>
      </c>
      <c r="AN2841" s="6">
        <f t="shared" si="617"/>
        <v>0.93500000000000005</v>
      </c>
      <c r="AO2841" t="str">
        <f>VLOOKUP(BD_PONDERACIONES[[#This Row],[Comuna]],Tabla3[#All],2,0)</f>
        <v>Florida</v>
      </c>
    </row>
    <row r="2842" spans="1:41" x14ac:dyDescent="0.35">
      <c r="A2842" t="s">
        <v>14534</v>
      </c>
      <c r="B2842" t="s">
        <v>14535</v>
      </c>
      <c r="C2842" t="s">
        <v>14536</v>
      </c>
      <c r="D2842" s="5">
        <v>44817</v>
      </c>
      <c r="E2842" s="5">
        <v>44714</v>
      </c>
      <c r="F2842" t="s">
        <v>753</v>
      </c>
      <c r="G2842" t="s">
        <v>14537</v>
      </c>
      <c r="H2842" t="s">
        <v>3786</v>
      </c>
      <c r="J2842" t="s">
        <v>756</v>
      </c>
      <c r="K2842" t="s">
        <v>756</v>
      </c>
      <c r="L2842" t="s">
        <v>757</v>
      </c>
      <c r="M2842" t="s">
        <v>757</v>
      </c>
      <c r="N2842" t="s">
        <v>756</v>
      </c>
      <c r="O2842" t="s">
        <v>756</v>
      </c>
      <c r="P2842" t="s">
        <v>758</v>
      </c>
      <c r="Q2842" t="s">
        <v>759</v>
      </c>
      <c r="R2842" t="s">
        <v>759</v>
      </c>
      <c r="S2842" t="s">
        <v>757</v>
      </c>
      <c r="T2842" t="s">
        <v>757</v>
      </c>
      <c r="U2842" t="s">
        <v>757</v>
      </c>
      <c r="V2842" t="s">
        <v>773</v>
      </c>
      <c r="W2842" t="s">
        <v>773</v>
      </c>
      <c r="X2842" t="s">
        <v>13956</v>
      </c>
      <c r="Y2842" t="str">
        <f t="shared" si="616"/>
        <v>junio</v>
      </c>
      <c r="Z2842">
        <f>YEAR(BD_PONDERACIONES[[#This Row],[Fecha Ejecución del Ticket]])</f>
        <v>2022</v>
      </c>
      <c r="AA2842" t="str">
        <f t="shared" si="618"/>
        <v>septiembre</v>
      </c>
      <c r="AB2842">
        <f>YEAR(BD_PONDERACIONES[[#This Row],[Fecha de Inspección]])</f>
        <v>2022</v>
      </c>
      <c r="AC2842">
        <f t="shared" si="619"/>
        <v>0.5</v>
      </c>
      <c r="AD2842">
        <f t="shared" si="620"/>
        <v>0.5</v>
      </c>
      <c r="AE2842">
        <f t="shared" si="621"/>
        <v>0.5</v>
      </c>
      <c r="AF2842">
        <f t="shared" si="622"/>
        <v>0.5</v>
      </c>
      <c r="AG2842">
        <f t="shared" si="623"/>
        <v>0.5</v>
      </c>
      <c r="AH2842">
        <f t="shared" si="624"/>
        <v>0.5</v>
      </c>
      <c r="AI2842">
        <f t="shared" si="625"/>
        <v>0.25</v>
      </c>
      <c r="AJ2842">
        <f t="shared" si="626"/>
        <v>0.25</v>
      </c>
      <c r="AK2842">
        <f t="shared" si="627"/>
        <v>0.5</v>
      </c>
      <c r="AL2842">
        <f t="shared" si="628"/>
        <v>0</v>
      </c>
      <c r="AM2842">
        <f t="shared" si="629"/>
        <v>0</v>
      </c>
      <c r="AN2842" s="6">
        <f t="shared" si="617"/>
        <v>0.8</v>
      </c>
      <c r="AO2842" t="str">
        <f>VLOOKUP(BD_PONDERACIONES[[#This Row],[Comuna]],Tabla3[#All],2,0)</f>
        <v>Florida</v>
      </c>
    </row>
    <row r="2843" spans="1:41" x14ac:dyDescent="0.35">
      <c r="A2843" t="s">
        <v>14538</v>
      </c>
      <c r="B2843" t="s">
        <v>14539</v>
      </c>
      <c r="C2843" t="s">
        <v>14540</v>
      </c>
      <c r="D2843" s="5">
        <v>44817</v>
      </c>
      <c r="E2843" s="5">
        <v>44714</v>
      </c>
      <c r="F2843" t="s">
        <v>753</v>
      </c>
      <c r="G2843" t="s">
        <v>14541</v>
      </c>
      <c r="H2843" t="s">
        <v>3786</v>
      </c>
      <c r="J2843" t="s">
        <v>756</v>
      </c>
      <c r="K2843" t="s">
        <v>756</v>
      </c>
      <c r="L2843" t="s">
        <v>757</v>
      </c>
      <c r="M2843" t="s">
        <v>757</v>
      </c>
      <c r="N2843" t="s">
        <v>756</v>
      </c>
      <c r="O2843" t="s">
        <v>756</v>
      </c>
      <c r="P2843" t="s">
        <v>758</v>
      </c>
      <c r="Q2843" t="s">
        <v>759</v>
      </c>
      <c r="R2843" t="s">
        <v>759</v>
      </c>
      <c r="S2843" t="s">
        <v>757</v>
      </c>
      <c r="T2843" t="s">
        <v>757</v>
      </c>
      <c r="U2843" t="s">
        <v>757</v>
      </c>
      <c r="V2843" t="s">
        <v>756</v>
      </c>
      <c r="W2843" t="s">
        <v>768</v>
      </c>
      <c r="X2843" t="s">
        <v>14542</v>
      </c>
      <c r="Y2843" t="str">
        <f t="shared" si="616"/>
        <v>junio</v>
      </c>
      <c r="Z2843">
        <f>YEAR(BD_PONDERACIONES[[#This Row],[Fecha Ejecución del Ticket]])</f>
        <v>2022</v>
      </c>
      <c r="AA2843" t="str">
        <f t="shared" si="618"/>
        <v>septiembre</v>
      </c>
      <c r="AB2843">
        <f>YEAR(BD_PONDERACIONES[[#This Row],[Fecha de Inspección]])</f>
        <v>2022</v>
      </c>
      <c r="AC2843">
        <f t="shared" si="619"/>
        <v>0.5</v>
      </c>
      <c r="AD2843">
        <f t="shared" si="620"/>
        <v>0.5</v>
      </c>
      <c r="AE2843">
        <f t="shared" si="621"/>
        <v>0.5</v>
      </c>
      <c r="AF2843">
        <f t="shared" si="622"/>
        <v>0.5</v>
      </c>
      <c r="AG2843">
        <f t="shared" si="623"/>
        <v>0.5</v>
      </c>
      <c r="AH2843">
        <f t="shared" si="624"/>
        <v>0.5</v>
      </c>
      <c r="AI2843">
        <f t="shared" si="625"/>
        <v>0.25</v>
      </c>
      <c r="AJ2843">
        <f t="shared" si="626"/>
        <v>0.25</v>
      </c>
      <c r="AK2843">
        <f t="shared" si="627"/>
        <v>0.5</v>
      </c>
      <c r="AL2843">
        <f t="shared" si="628"/>
        <v>0.5</v>
      </c>
      <c r="AM2843">
        <f t="shared" si="629"/>
        <v>0.17499999999999999</v>
      </c>
      <c r="AN2843" s="6">
        <f t="shared" si="617"/>
        <v>0.93500000000000005</v>
      </c>
      <c r="AO2843" t="str">
        <f>VLOOKUP(BD_PONDERACIONES[[#This Row],[Comuna]],Tabla3[#All],2,0)</f>
        <v>Florida</v>
      </c>
    </row>
    <row r="2844" spans="1:41" x14ac:dyDescent="0.35">
      <c r="A2844" t="s">
        <v>14543</v>
      </c>
      <c r="B2844" t="s">
        <v>14544</v>
      </c>
      <c r="C2844" t="s">
        <v>14545</v>
      </c>
      <c r="D2844" s="5">
        <v>44817</v>
      </c>
      <c r="E2844" s="5">
        <v>44721</v>
      </c>
      <c r="F2844" t="s">
        <v>753</v>
      </c>
      <c r="G2844" t="s">
        <v>14546</v>
      </c>
      <c r="H2844" t="s">
        <v>3786</v>
      </c>
      <c r="J2844" t="s">
        <v>756</v>
      </c>
      <c r="K2844" t="s">
        <v>756</v>
      </c>
      <c r="L2844" t="s">
        <v>756</v>
      </c>
      <c r="M2844" t="s">
        <v>756</v>
      </c>
      <c r="N2844" t="s">
        <v>756</v>
      </c>
      <c r="O2844" t="s">
        <v>756</v>
      </c>
      <c r="P2844" t="s">
        <v>765</v>
      </c>
      <c r="Q2844" t="s">
        <v>14547</v>
      </c>
      <c r="R2844" t="s">
        <v>759</v>
      </c>
      <c r="S2844" t="s">
        <v>756</v>
      </c>
      <c r="T2844" t="s">
        <v>756</v>
      </c>
      <c r="U2844" t="s">
        <v>756</v>
      </c>
      <c r="V2844" t="s">
        <v>756</v>
      </c>
      <c r="W2844" t="s">
        <v>768</v>
      </c>
      <c r="X2844" t="s">
        <v>994</v>
      </c>
      <c r="Y2844" t="str">
        <f t="shared" si="616"/>
        <v>junio</v>
      </c>
      <c r="Z2844">
        <f>YEAR(BD_PONDERACIONES[[#This Row],[Fecha Ejecución del Ticket]])</f>
        <v>2022</v>
      </c>
      <c r="AA2844" t="str">
        <f t="shared" si="618"/>
        <v>septiembre</v>
      </c>
      <c r="AB2844">
        <f>YEAR(BD_PONDERACIONES[[#This Row],[Fecha de Inspección]])</f>
        <v>2022</v>
      </c>
      <c r="AC2844">
        <f t="shared" si="619"/>
        <v>0.5</v>
      </c>
      <c r="AD2844">
        <f t="shared" si="620"/>
        <v>0.5</v>
      </c>
      <c r="AE2844">
        <f t="shared" si="621"/>
        <v>0.5</v>
      </c>
      <c r="AF2844">
        <f t="shared" si="622"/>
        <v>0.5</v>
      </c>
      <c r="AG2844">
        <f t="shared" si="623"/>
        <v>0.5</v>
      </c>
      <c r="AH2844">
        <f t="shared" si="624"/>
        <v>0.5</v>
      </c>
      <c r="AI2844">
        <f t="shared" si="625"/>
        <v>0.25</v>
      </c>
      <c r="AJ2844">
        <f t="shared" si="626"/>
        <v>0.25</v>
      </c>
      <c r="AK2844">
        <f t="shared" si="627"/>
        <v>0.5</v>
      </c>
      <c r="AL2844">
        <f t="shared" si="628"/>
        <v>0.5</v>
      </c>
      <c r="AM2844">
        <f t="shared" si="629"/>
        <v>0.17499999999999999</v>
      </c>
      <c r="AN2844" s="6">
        <f t="shared" si="617"/>
        <v>0.93500000000000005</v>
      </c>
      <c r="AO2844" t="str">
        <f>VLOOKUP(BD_PONDERACIONES[[#This Row],[Comuna]],Tabla3[#All],2,0)</f>
        <v>Florida</v>
      </c>
    </row>
    <row r="2845" spans="1:41" x14ac:dyDescent="0.35">
      <c r="A2845" t="s">
        <v>14345</v>
      </c>
      <c r="B2845" t="s">
        <v>14346</v>
      </c>
      <c r="C2845" t="s">
        <v>14347</v>
      </c>
      <c r="D2845" s="5">
        <v>44818</v>
      </c>
      <c r="E2845" s="5">
        <v>44735</v>
      </c>
      <c r="F2845" t="s">
        <v>763</v>
      </c>
      <c r="G2845" t="s">
        <v>14348</v>
      </c>
      <c r="H2845" t="s">
        <v>3786</v>
      </c>
      <c r="J2845" t="s">
        <v>756</v>
      </c>
      <c r="K2845" t="s">
        <v>756</v>
      </c>
      <c r="L2845" t="s">
        <v>757</v>
      </c>
      <c r="M2845" t="s">
        <v>757</v>
      </c>
      <c r="N2845" t="s">
        <v>756</v>
      </c>
      <c r="O2845" t="s">
        <v>756</v>
      </c>
      <c r="P2845" t="s">
        <v>758</v>
      </c>
      <c r="Q2845" t="s">
        <v>759</v>
      </c>
      <c r="R2845" t="s">
        <v>759</v>
      </c>
      <c r="S2845" t="s">
        <v>757</v>
      </c>
      <c r="T2845" t="s">
        <v>757</v>
      </c>
      <c r="U2845" t="s">
        <v>757</v>
      </c>
      <c r="V2845" t="s">
        <v>756</v>
      </c>
      <c r="W2845" t="s">
        <v>768</v>
      </c>
      <c r="X2845" t="s">
        <v>14349</v>
      </c>
      <c r="Y2845" t="str">
        <f t="shared" si="616"/>
        <v>junio</v>
      </c>
      <c r="Z2845">
        <f>YEAR(BD_PONDERACIONES[[#This Row],[Fecha Ejecución del Ticket]])</f>
        <v>2022</v>
      </c>
      <c r="AA2845" t="str">
        <f t="shared" si="618"/>
        <v>septiembre</v>
      </c>
      <c r="AB2845">
        <f>YEAR(BD_PONDERACIONES[[#This Row],[Fecha de Inspección]])</f>
        <v>2022</v>
      </c>
      <c r="AC2845">
        <f t="shared" si="619"/>
        <v>0.5</v>
      </c>
      <c r="AD2845">
        <f t="shared" si="620"/>
        <v>0.5</v>
      </c>
      <c r="AE2845">
        <f t="shared" si="621"/>
        <v>0.5</v>
      </c>
      <c r="AF2845">
        <f t="shared" si="622"/>
        <v>0.5</v>
      </c>
      <c r="AG2845">
        <f t="shared" si="623"/>
        <v>0.5</v>
      </c>
      <c r="AH2845">
        <f t="shared" si="624"/>
        <v>0.5</v>
      </c>
      <c r="AI2845">
        <f t="shared" si="625"/>
        <v>0.25</v>
      </c>
      <c r="AJ2845">
        <f t="shared" si="626"/>
        <v>0.25</v>
      </c>
      <c r="AK2845">
        <f t="shared" si="627"/>
        <v>0.5</v>
      </c>
      <c r="AL2845">
        <f t="shared" si="628"/>
        <v>0.5</v>
      </c>
      <c r="AM2845">
        <f t="shared" si="629"/>
        <v>0.17499999999999999</v>
      </c>
      <c r="AN2845" s="6">
        <f t="shared" si="617"/>
        <v>0.93500000000000005</v>
      </c>
      <c r="AO2845" t="str">
        <f>VLOOKUP(BD_PONDERACIONES[[#This Row],[Comuna]],Tabla3[#All],2,0)</f>
        <v>Florida</v>
      </c>
    </row>
    <row r="2846" spans="1:41" x14ac:dyDescent="0.35">
      <c r="A2846" t="s">
        <v>14350</v>
      </c>
      <c r="B2846" t="s">
        <v>14351</v>
      </c>
      <c r="C2846" t="s">
        <v>14352</v>
      </c>
      <c r="D2846" s="5">
        <v>44818</v>
      </c>
      <c r="E2846" s="5">
        <v>44732</v>
      </c>
      <c r="F2846" t="s">
        <v>763</v>
      </c>
      <c r="G2846" t="s">
        <v>14353</v>
      </c>
      <c r="H2846" t="s">
        <v>3786</v>
      </c>
      <c r="J2846" t="s">
        <v>756</v>
      </c>
      <c r="K2846" t="s">
        <v>756</v>
      </c>
      <c r="L2846" t="s">
        <v>757</v>
      </c>
      <c r="M2846" t="s">
        <v>757</v>
      </c>
      <c r="N2846" t="s">
        <v>756</v>
      </c>
      <c r="O2846" t="s">
        <v>756</v>
      </c>
      <c r="P2846" t="s">
        <v>758</v>
      </c>
      <c r="Q2846" t="s">
        <v>759</v>
      </c>
      <c r="R2846" t="s">
        <v>759</v>
      </c>
      <c r="S2846" t="s">
        <v>757</v>
      </c>
      <c r="T2846" t="s">
        <v>757</v>
      </c>
      <c r="U2846" t="s">
        <v>757</v>
      </c>
      <c r="V2846" t="s">
        <v>768</v>
      </c>
      <c r="W2846" t="s">
        <v>768</v>
      </c>
      <c r="X2846" t="s">
        <v>14354</v>
      </c>
      <c r="Y2846" t="str">
        <f t="shared" si="616"/>
        <v>junio</v>
      </c>
      <c r="Z2846">
        <f>YEAR(BD_PONDERACIONES[[#This Row],[Fecha Ejecución del Ticket]])</f>
        <v>2022</v>
      </c>
      <c r="AA2846" t="str">
        <f t="shared" si="618"/>
        <v>septiembre</v>
      </c>
      <c r="AB2846">
        <f>YEAR(BD_PONDERACIONES[[#This Row],[Fecha de Inspección]])</f>
        <v>2022</v>
      </c>
      <c r="AC2846">
        <f t="shared" si="619"/>
        <v>0.5</v>
      </c>
      <c r="AD2846">
        <f t="shared" si="620"/>
        <v>0.5</v>
      </c>
      <c r="AE2846">
        <f t="shared" si="621"/>
        <v>0.5</v>
      </c>
      <c r="AF2846">
        <f t="shared" si="622"/>
        <v>0.5</v>
      </c>
      <c r="AG2846">
        <f t="shared" si="623"/>
        <v>0.5</v>
      </c>
      <c r="AH2846">
        <f t="shared" si="624"/>
        <v>0.5</v>
      </c>
      <c r="AI2846">
        <f t="shared" si="625"/>
        <v>0.25</v>
      </c>
      <c r="AJ2846">
        <f t="shared" si="626"/>
        <v>0.25</v>
      </c>
      <c r="AK2846">
        <f t="shared" si="627"/>
        <v>0.5</v>
      </c>
      <c r="AL2846">
        <f t="shared" si="628"/>
        <v>0.17499999999999999</v>
      </c>
      <c r="AM2846">
        <f t="shared" si="629"/>
        <v>0.17499999999999999</v>
      </c>
      <c r="AN2846" s="6">
        <f t="shared" si="617"/>
        <v>0.87</v>
      </c>
      <c r="AO2846" t="str">
        <f>VLOOKUP(BD_PONDERACIONES[[#This Row],[Comuna]],Tabla3[#All],2,0)</f>
        <v>Florida</v>
      </c>
    </row>
    <row r="2847" spans="1:41" x14ac:dyDescent="0.35">
      <c r="A2847" t="s">
        <v>14355</v>
      </c>
      <c r="B2847" t="s">
        <v>14356</v>
      </c>
      <c r="C2847" t="s">
        <v>14357</v>
      </c>
      <c r="D2847" s="5">
        <v>44818</v>
      </c>
      <c r="E2847" s="5">
        <v>44732</v>
      </c>
      <c r="F2847" t="s">
        <v>763</v>
      </c>
      <c r="G2847" t="s">
        <v>14358</v>
      </c>
      <c r="H2847" t="s">
        <v>3786</v>
      </c>
      <c r="J2847" t="s">
        <v>756</v>
      </c>
      <c r="K2847" t="s">
        <v>756</v>
      </c>
      <c r="L2847" t="s">
        <v>757</v>
      </c>
      <c r="M2847" t="s">
        <v>757</v>
      </c>
      <c r="N2847" t="s">
        <v>756</v>
      </c>
      <c r="O2847" t="s">
        <v>756</v>
      </c>
      <c r="P2847" t="s">
        <v>758</v>
      </c>
      <c r="Q2847" t="s">
        <v>759</v>
      </c>
      <c r="R2847" t="s">
        <v>759</v>
      </c>
      <c r="S2847" t="s">
        <v>757</v>
      </c>
      <c r="T2847" t="s">
        <v>757</v>
      </c>
      <c r="U2847" t="s">
        <v>757</v>
      </c>
      <c r="V2847" t="s">
        <v>756</v>
      </c>
      <c r="W2847" t="s">
        <v>756</v>
      </c>
      <c r="X2847" t="s">
        <v>804</v>
      </c>
      <c r="Y2847" t="str">
        <f t="shared" si="616"/>
        <v>junio</v>
      </c>
      <c r="Z2847">
        <f>YEAR(BD_PONDERACIONES[[#This Row],[Fecha Ejecución del Ticket]])</f>
        <v>2022</v>
      </c>
      <c r="AA2847" t="str">
        <f t="shared" si="618"/>
        <v>septiembre</v>
      </c>
      <c r="AB2847">
        <f>YEAR(BD_PONDERACIONES[[#This Row],[Fecha de Inspección]])</f>
        <v>2022</v>
      </c>
      <c r="AC2847">
        <f t="shared" si="619"/>
        <v>0.5</v>
      </c>
      <c r="AD2847">
        <f t="shared" si="620"/>
        <v>0.5</v>
      </c>
      <c r="AE2847">
        <f t="shared" si="621"/>
        <v>0.5</v>
      </c>
      <c r="AF2847">
        <f t="shared" si="622"/>
        <v>0.5</v>
      </c>
      <c r="AG2847">
        <f t="shared" si="623"/>
        <v>0.5</v>
      </c>
      <c r="AH2847">
        <f t="shared" si="624"/>
        <v>0.5</v>
      </c>
      <c r="AI2847">
        <f t="shared" si="625"/>
        <v>0.25</v>
      </c>
      <c r="AJ2847">
        <f t="shared" si="626"/>
        <v>0.25</v>
      </c>
      <c r="AK2847">
        <f t="shared" si="627"/>
        <v>0.5</v>
      </c>
      <c r="AL2847">
        <f t="shared" si="628"/>
        <v>0.5</v>
      </c>
      <c r="AM2847">
        <f t="shared" si="629"/>
        <v>0.5</v>
      </c>
      <c r="AN2847" s="6">
        <f t="shared" si="617"/>
        <v>1</v>
      </c>
      <c r="AO2847" t="str">
        <f>VLOOKUP(BD_PONDERACIONES[[#This Row],[Comuna]],Tabla3[#All],2,0)</f>
        <v>Florida</v>
      </c>
    </row>
    <row r="2848" spans="1:41" x14ac:dyDescent="0.35">
      <c r="A2848" t="s">
        <v>14359</v>
      </c>
      <c r="B2848" t="s">
        <v>14360</v>
      </c>
      <c r="C2848" t="s">
        <v>14361</v>
      </c>
      <c r="D2848" s="5">
        <v>44818</v>
      </c>
      <c r="E2848" s="5">
        <v>44733</v>
      </c>
      <c r="F2848" t="s">
        <v>763</v>
      </c>
      <c r="G2848" t="s">
        <v>14362</v>
      </c>
      <c r="H2848" t="s">
        <v>3786</v>
      </c>
      <c r="J2848" t="s">
        <v>756</v>
      </c>
      <c r="K2848" t="s">
        <v>756</v>
      </c>
      <c r="L2848" t="s">
        <v>757</v>
      </c>
      <c r="M2848" t="s">
        <v>757</v>
      </c>
      <c r="N2848" t="s">
        <v>756</v>
      </c>
      <c r="O2848" t="s">
        <v>756</v>
      </c>
      <c r="P2848" t="s">
        <v>758</v>
      </c>
      <c r="Q2848" t="s">
        <v>759</v>
      </c>
      <c r="R2848" t="s">
        <v>759</v>
      </c>
      <c r="S2848" t="s">
        <v>757</v>
      </c>
      <c r="T2848" t="s">
        <v>757</v>
      </c>
      <c r="U2848" t="s">
        <v>757</v>
      </c>
      <c r="V2848" t="s">
        <v>756</v>
      </c>
      <c r="W2848" t="s">
        <v>768</v>
      </c>
      <c r="X2848" t="s">
        <v>12185</v>
      </c>
      <c r="Y2848" t="str">
        <f t="shared" si="616"/>
        <v>junio</v>
      </c>
      <c r="Z2848">
        <f>YEAR(BD_PONDERACIONES[[#This Row],[Fecha Ejecución del Ticket]])</f>
        <v>2022</v>
      </c>
      <c r="AA2848" t="str">
        <f t="shared" si="618"/>
        <v>septiembre</v>
      </c>
      <c r="AB2848">
        <f>YEAR(BD_PONDERACIONES[[#This Row],[Fecha de Inspección]])</f>
        <v>2022</v>
      </c>
      <c r="AC2848">
        <f t="shared" si="619"/>
        <v>0.5</v>
      </c>
      <c r="AD2848">
        <f t="shared" si="620"/>
        <v>0.5</v>
      </c>
      <c r="AE2848">
        <f t="shared" si="621"/>
        <v>0.5</v>
      </c>
      <c r="AF2848">
        <f t="shared" si="622"/>
        <v>0.5</v>
      </c>
      <c r="AG2848">
        <f t="shared" si="623"/>
        <v>0.5</v>
      </c>
      <c r="AH2848">
        <f t="shared" si="624"/>
        <v>0.5</v>
      </c>
      <c r="AI2848">
        <f t="shared" si="625"/>
        <v>0.25</v>
      </c>
      <c r="AJ2848">
        <f t="shared" si="626"/>
        <v>0.25</v>
      </c>
      <c r="AK2848">
        <f t="shared" si="627"/>
        <v>0.5</v>
      </c>
      <c r="AL2848">
        <f t="shared" si="628"/>
        <v>0.5</v>
      </c>
      <c r="AM2848">
        <f t="shared" si="629"/>
        <v>0.17499999999999999</v>
      </c>
      <c r="AN2848" s="6">
        <f t="shared" si="617"/>
        <v>0.93500000000000005</v>
      </c>
      <c r="AO2848" t="str">
        <f>VLOOKUP(BD_PONDERACIONES[[#This Row],[Comuna]],Tabla3[#All],2,0)</f>
        <v>Florida</v>
      </c>
    </row>
    <row r="2849" spans="1:41" x14ac:dyDescent="0.35">
      <c r="A2849" t="s">
        <v>14363</v>
      </c>
      <c r="B2849" t="s">
        <v>14364</v>
      </c>
      <c r="C2849" t="s">
        <v>14365</v>
      </c>
      <c r="D2849" s="5">
        <v>44818</v>
      </c>
      <c r="E2849" s="5">
        <v>44728</v>
      </c>
      <c r="F2849" t="s">
        <v>753</v>
      </c>
      <c r="G2849" t="s">
        <v>14366</v>
      </c>
      <c r="H2849" t="s">
        <v>3786</v>
      </c>
      <c r="J2849" t="s">
        <v>756</v>
      </c>
      <c r="K2849" t="s">
        <v>756</v>
      </c>
      <c r="L2849" t="s">
        <v>757</v>
      </c>
      <c r="M2849" t="s">
        <v>757</v>
      </c>
      <c r="N2849" t="s">
        <v>756</v>
      </c>
      <c r="O2849" t="s">
        <v>756</v>
      </c>
      <c r="P2849" t="s">
        <v>758</v>
      </c>
      <c r="Q2849" t="s">
        <v>759</v>
      </c>
      <c r="R2849" t="s">
        <v>759</v>
      </c>
      <c r="S2849" t="s">
        <v>757</v>
      </c>
      <c r="T2849" t="s">
        <v>757</v>
      </c>
      <c r="U2849" t="s">
        <v>757</v>
      </c>
      <c r="V2849" t="s">
        <v>773</v>
      </c>
      <c r="W2849" t="s">
        <v>773</v>
      </c>
      <c r="X2849" t="s">
        <v>14367</v>
      </c>
      <c r="Y2849" t="str">
        <f t="shared" si="616"/>
        <v>junio</v>
      </c>
      <c r="Z2849">
        <f>YEAR(BD_PONDERACIONES[[#This Row],[Fecha Ejecución del Ticket]])</f>
        <v>2022</v>
      </c>
      <c r="AA2849" t="str">
        <f t="shared" si="618"/>
        <v>septiembre</v>
      </c>
      <c r="AB2849">
        <f>YEAR(BD_PONDERACIONES[[#This Row],[Fecha de Inspección]])</f>
        <v>2022</v>
      </c>
      <c r="AC2849">
        <f t="shared" si="619"/>
        <v>0.5</v>
      </c>
      <c r="AD2849">
        <f t="shared" si="620"/>
        <v>0.5</v>
      </c>
      <c r="AE2849">
        <f t="shared" si="621"/>
        <v>0.5</v>
      </c>
      <c r="AF2849">
        <f t="shared" si="622"/>
        <v>0.5</v>
      </c>
      <c r="AG2849">
        <f t="shared" si="623"/>
        <v>0.5</v>
      </c>
      <c r="AH2849">
        <f t="shared" si="624"/>
        <v>0.5</v>
      </c>
      <c r="AI2849">
        <f t="shared" si="625"/>
        <v>0.25</v>
      </c>
      <c r="AJ2849">
        <f t="shared" si="626"/>
        <v>0.25</v>
      </c>
      <c r="AK2849">
        <f t="shared" si="627"/>
        <v>0.5</v>
      </c>
      <c r="AL2849">
        <f t="shared" si="628"/>
        <v>0</v>
      </c>
      <c r="AM2849">
        <f t="shared" si="629"/>
        <v>0</v>
      </c>
      <c r="AN2849" s="6">
        <f t="shared" si="617"/>
        <v>0.8</v>
      </c>
      <c r="AO2849" t="str">
        <f>VLOOKUP(BD_PONDERACIONES[[#This Row],[Comuna]],Tabla3[#All],2,0)</f>
        <v>Florida</v>
      </c>
    </row>
    <row r="2850" spans="1:41" x14ac:dyDescent="0.35">
      <c r="A2850" t="s">
        <v>14368</v>
      </c>
      <c r="B2850" t="s">
        <v>14369</v>
      </c>
      <c r="C2850" t="s">
        <v>14370</v>
      </c>
      <c r="D2850" s="5">
        <v>44818</v>
      </c>
      <c r="E2850" s="5">
        <v>44734</v>
      </c>
      <c r="F2850" t="s">
        <v>763</v>
      </c>
      <c r="G2850" t="s">
        <v>14371</v>
      </c>
      <c r="H2850" t="s">
        <v>3786</v>
      </c>
      <c r="J2850" t="s">
        <v>756</v>
      </c>
      <c r="K2850" t="s">
        <v>756</v>
      </c>
      <c r="L2850" t="s">
        <v>757</v>
      </c>
      <c r="M2850" t="s">
        <v>757</v>
      </c>
      <c r="N2850" t="s">
        <v>756</v>
      </c>
      <c r="O2850" t="s">
        <v>756</v>
      </c>
      <c r="P2850" t="s">
        <v>758</v>
      </c>
      <c r="Q2850" t="s">
        <v>759</v>
      </c>
      <c r="R2850" t="s">
        <v>759</v>
      </c>
      <c r="S2850" t="s">
        <v>757</v>
      </c>
      <c r="T2850" t="s">
        <v>757</v>
      </c>
      <c r="U2850" t="s">
        <v>757</v>
      </c>
      <c r="V2850" t="s">
        <v>756</v>
      </c>
      <c r="W2850" t="s">
        <v>768</v>
      </c>
      <c r="X2850" t="s">
        <v>14372</v>
      </c>
      <c r="Y2850" t="str">
        <f t="shared" si="616"/>
        <v>junio</v>
      </c>
      <c r="Z2850">
        <f>YEAR(BD_PONDERACIONES[[#This Row],[Fecha Ejecución del Ticket]])</f>
        <v>2022</v>
      </c>
      <c r="AA2850" t="str">
        <f t="shared" si="618"/>
        <v>septiembre</v>
      </c>
      <c r="AB2850">
        <f>YEAR(BD_PONDERACIONES[[#This Row],[Fecha de Inspección]])</f>
        <v>2022</v>
      </c>
      <c r="AC2850">
        <f t="shared" si="619"/>
        <v>0.5</v>
      </c>
      <c r="AD2850">
        <f t="shared" si="620"/>
        <v>0.5</v>
      </c>
      <c r="AE2850">
        <f t="shared" si="621"/>
        <v>0.5</v>
      </c>
      <c r="AF2850">
        <f t="shared" si="622"/>
        <v>0.5</v>
      </c>
      <c r="AG2850">
        <f t="shared" si="623"/>
        <v>0.5</v>
      </c>
      <c r="AH2850">
        <f t="shared" si="624"/>
        <v>0.5</v>
      </c>
      <c r="AI2850">
        <f t="shared" si="625"/>
        <v>0.25</v>
      </c>
      <c r="AJ2850">
        <f t="shared" si="626"/>
        <v>0.25</v>
      </c>
      <c r="AK2850">
        <f t="shared" si="627"/>
        <v>0.5</v>
      </c>
      <c r="AL2850">
        <f t="shared" si="628"/>
        <v>0.5</v>
      </c>
      <c r="AM2850">
        <f t="shared" si="629"/>
        <v>0.17499999999999999</v>
      </c>
      <c r="AN2850" s="6">
        <f t="shared" si="617"/>
        <v>0.93500000000000005</v>
      </c>
      <c r="AO2850" t="str">
        <f>VLOOKUP(BD_PONDERACIONES[[#This Row],[Comuna]],Tabla3[#All],2,0)</f>
        <v>Florida</v>
      </c>
    </row>
    <row r="2851" spans="1:41" x14ac:dyDescent="0.35">
      <c r="A2851" t="s">
        <v>14373</v>
      </c>
      <c r="B2851" t="s">
        <v>14374</v>
      </c>
      <c r="C2851" t="s">
        <v>14375</v>
      </c>
      <c r="D2851" s="5">
        <v>44818</v>
      </c>
      <c r="E2851" s="5">
        <v>44718</v>
      </c>
      <c r="F2851" t="s">
        <v>753</v>
      </c>
      <c r="G2851" t="s">
        <v>14376</v>
      </c>
      <c r="H2851" t="s">
        <v>3786</v>
      </c>
      <c r="J2851" t="s">
        <v>756</v>
      </c>
      <c r="K2851" t="s">
        <v>756</v>
      </c>
      <c r="L2851" t="s">
        <v>757</v>
      </c>
      <c r="M2851" t="s">
        <v>757</v>
      </c>
      <c r="N2851" t="s">
        <v>756</v>
      </c>
      <c r="O2851" t="s">
        <v>756</v>
      </c>
      <c r="P2851" t="s">
        <v>758</v>
      </c>
      <c r="Q2851" t="s">
        <v>759</v>
      </c>
      <c r="R2851" t="s">
        <v>759</v>
      </c>
      <c r="S2851" t="s">
        <v>757</v>
      </c>
      <c r="T2851" t="s">
        <v>757</v>
      </c>
      <c r="U2851" t="s">
        <v>757</v>
      </c>
      <c r="V2851" t="s">
        <v>756</v>
      </c>
      <c r="W2851" t="s">
        <v>756</v>
      </c>
      <c r="X2851" t="s">
        <v>14377</v>
      </c>
      <c r="Y2851" t="str">
        <f t="shared" si="616"/>
        <v>junio</v>
      </c>
      <c r="Z2851">
        <f>YEAR(BD_PONDERACIONES[[#This Row],[Fecha Ejecución del Ticket]])</f>
        <v>2022</v>
      </c>
      <c r="AA2851" t="str">
        <f t="shared" si="618"/>
        <v>septiembre</v>
      </c>
      <c r="AB2851">
        <f>YEAR(BD_PONDERACIONES[[#This Row],[Fecha de Inspección]])</f>
        <v>2022</v>
      </c>
      <c r="AC2851">
        <f t="shared" si="619"/>
        <v>0.5</v>
      </c>
      <c r="AD2851">
        <f t="shared" si="620"/>
        <v>0.5</v>
      </c>
      <c r="AE2851">
        <f t="shared" si="621"/>
        <v>0.5</v>
      </c>
      <c r="AF2851">
        <f t="shared" si="622"/>
        <v>0.5</v>
      </c>
      <c r="AG2851">
        <f t="shared" si="623"/>
        <v>0.5</v>
      </c>
      <c r="AH2851">
        <f t="shared" si="624"/>
        <v>0.5</v>
      </c>
      <c r="AI2851">
        <f t="shared" si="625"/>
        <v>0.25</v>
      </c>
      <c r="AJ2851">
        <f t="shared" si="626"/>
        <v>0.25</v>
      </c>
      <c r="AK2851">
        <f t="shared" si="627"/>
        <v>0.5</v>
      </c>
      <c r="AL2851">
        <f t="shared" si="628"/>
        <v>0.5</v>
      </c>
      <c r="AM2851">
        <f t="shared" si="629"/>
        <v>0.5</v>
      </c>
      <c r="AN2851" s="6">
        <f t="shared" si="617"/>
        <v>1</v>
      </c>
      <c r="AO2851" t="str">
        <f>VLOOKUP(BD_PONDERACIONES[[#This Row],[Comuna]],Tabla3[#All],2,0)</f>
        <v>Florida</v>
      </c>
    </row>
    <row r="2852" spans="1:41" x14ac:dyDescent="0.35">
      <c r="A2852" t="s">
        <v>14378</v>
      </c>
      <c r="B2852" t="s">
        <v>14379</v>
      </c>
      <c r="C2852" t="s">
        <v>14380</v>
      </c>
      <c r="D2852" s="5">
        <v>44818</v>
      </c>
      <c r="E2852" s="5">
        <v>44719</v>
      </c>
      <c r="F2852" t="s">
        <v>753</v>
      </c>
      <c r="G2852" t="s">
        <v>14381</v>
      </c>
      <c r="H2852" t="s">
        <v>3786</v>
      </c>
      <c r="J2852" t="s">
        <v>756</v>
      </c>
      <c r="K2852" t="s">
        <v>756</v>
      </c>
      <c r="L2852" t="s">
        <v>757</v>
      </c>
      <c r="M2852" t="s">
        <v>757</v>
      </c>
      <c r="N2852" t="s">
        <v>756</v>
      </c>
      <c r="O2852" t="s">
        <v>756</v>
      </c>
      <c r="P2852" t="s">
        <v>758</v>
      </c>
      <c r="Q2852" t="s">
        <v>759</v>
      </c>
      <c r="R2852" t="s">
        <v>759</v>
      </c>
      <c r="S2852" t="s">
        <v>757</v>
      </c>
      <c r="T2852" t="s">
        <v>757</v>
      </c>
      <c r="U2852" t="s">
        <v>757</v>
      </c>
      <c r="V2852" t="s">
        <v>773</v>
      </c>
      <c r="W2852" t="s">
        <v>773</v>
      </c>
      <c r="X2852" t="s">
        <v>5224</v>
      </c>
      <c r="Y2852" t="str">
        <f t="shared" si="616"/>
        <v>junio</v>
      </c>
      <c r="Z2852">
        <f>YEAR(BD_PONDERACIONES[[#This Row],[Fecha Ejecución del Ticket]])</f>
        <v>2022</v>
      </c>
      <c r="AA2852" t="str">
        <f t="shared" si="618"/>
        <v>septiembre</v>
      </c>
      <c r="AB2852">
        <f>YEAR(BD_PONDERACIONES[[#This Row],[Fecha de Inspección]])</f>
        <v>2022</v>
      </c>
      <c r="AC2852">
        <f t="shared" si="619"/>
        <v>0.5</v>
      </c>
      <c r="AD2852">
        <f t="shared" si="620"/>
        <v>0.5</v>
      </c>
      <c r="AE2852">
        <f t="shared" si="621"/>
        <v>0.5</v>
      </c>
      <c r="AF2852">
        <f t="shared" si="622"/>
        <v>0.5</v>
      </c>
      <c r="AG2852">
        <f t="shared" si="623"/>
        <v>0.5</v>
      </c>
      <c r="AH2852">
        <f t="shared" si="624"/>
        <v>0.5</v>
      </c>
      <c r="AI2852">
        <f t="shared" si="625"/>
        <v>0.25</v>
      </c>
      <c r="AJ2852">
        <f t="shared" si="626"/>
        <v>0.25</v>
      </c>
      <c r="AK2852">
        <f t="shared" si="627"/>
        <v>0.5</v>
      </c>
      <c r="AL2852">
        <f t="shared" si="628"/>
        <v>0</v>
      </c>
      <c r="AM2852">
        <f t="shared" si="629"/>
        <v>0</v>
      </c>
      <c r="AN2852" s="6">
        <f t="shared" si="617"/>
        <v>0.8</v>
      </c>
      <c r="AO2852" t="str">
        <f>VLOOKUP(BD_PONDERACIONES[[#This Row],[Comuna]],Tabla3[#All],2,0)</f>
        <v>Florida</v>
      </c>
    </row>
    <row r="2853" spans="1:41" x14ac:dyDescent="0.35">
      <c r="A2853" t="s">
        <v>14382</v>
      </c>
      <c r="B2853" t="s">
        <v>14383</v>
      </c>
      <c r="C2853" t="s">
        <v>14384</v>
      </c>
      <c r="D2853" s="5">
        <v>44818</v>
      </c>
      <c r="E2853" s="5">
        <v>44725</v>
      </c>
      <c r="F2853" t="s">
        <v>753</v>
      </c>
      <c r="G2853" t="s">
        <v>14385</v>
      </c>
      <c r="H2853" t="s">
        <v>3786</v>
      </c>
      <c r="J2853" t="s">
        <v>756</v>
      </c>
      <c r="K2853" t="s">
        <v>756</v>
      </c>
      <c r="L2853" t="s">
        <v>757</v>
      </c>
      <c r="M2853" t="s">
        <v>757</v>
      </c>
      <c r="N2853" t="s">
        <v>756</v>
      </c>
      <c r="O2853" t="s">
        <v>756</v>
      </c>
      <c r="P2853" t="s">
        <v>758</v>
      </c>
      <c r="Q2853" t="s">
        <v>759</v>
      </c>
      <c r="R2853" t="s">
        <v>759</v>
      </c>
      <c r="S2853" t="s">
        <v>757</v>
      </c>
      <c r="T2853" t="s">
        <v>757</v>
      </c>
      <c r="U2853" t="s">
        <v>757</v>
      </c>
      <c r="V2853" t="s">
        <v>904</v>
      </c>
      <c r="W2853" t="s">
        <v>756</v>
      </c>
      <c r="X2853" t="s">
        <v>14386</v>
      </c>
      <c r="Y2853" t="str">
        <f t="shared" si="616"/>
        <v>junio</v>
      </c>
      <c r="Z2853">
        <f>YEAR(BD_PONDERACIONES[[#This Row],[Fecha Ejecución del Ticket]])</f>
        <v>2022</v>
      </c>
      <c r="AA2853" t="str">
        <f t="shared" si="618"/>
        <v>septiembre</v>
      </c>
      <c r="AB2853">
        <f>YEAR(BD_PONDERACIONES[[#This Row],[Fecha de Inspección]])</f>
        <v>2022</v>
      </c>
      <c r="AC2853">
        <f t="shared" si="619"/>
        <v>0.5</v>
      </c>
      <c r="AD2853">
        <f t="shared" si="620"/>
        <v>0.5</v>
      </c>
      <c r="AE2853">
        <f t="shared" si="621"/>
        <v>0.5</v>
      </c>
      <c r="AF2853">
        <f t="shared" si="622"/>
        <v>0.5</v>
      </c>
      <c r="AG2853">
        <f t="shared" si="623"/>
        <v>0.5</v>
      </c>
      <c r="AH2853">
        <f t="shared" si="624"/>
        <v>0.5</v>
      </c>
      <c r="AI2853">
        <f t="shared" si="625"/>
        <v>0.25</v>
      </c>
      <c r="AJ2853">
        <f t="shared" si="626"/>
        <v>0.25</v>
      </c>
      <c r="AK2853">
        <f t="shared" si="627"/>
        <v>0.5</v>
      </c>
      <c r="AL2853">
        <f t="shared" si="628"/>
        <v>0.32500000000000001</v>
      </c>
      <c r="AM2853">
        <f t="shared" si="629"/>
        <v>0.5</v>
      </c>
      <c r="AN2853" s="6">
        <f t="shared" si="617"/>
        <v>0.96500000000000008</v>
      </c>
      <c r="AO2853" t="str">
        <f>VLOOKUP(BD_PONDERACIONES[[#This Row],[Comuna]],Tabla3[#All],2,0)</f>
        <v>Florida</v>
      </c>
    </row>
    <row r="2854" spans="1:41" x14ac:dyDescent="0.35">
      <c r="A2854" t="s">
        <v>14387</v>
      </c>
      <c r="B2854" t="s">
        <v>14388</v>
      </c>
      <c r="C2854" t="s">
        <v>14389</v>
      </c>
      <c r="D2854" s="5">
        <v>44818</v>
      </c>
      <c r="E2854" s="5">
        <v>44715</v>
      </c>
      <c r="F2854" t="s">
        <v>753</v>
      </c>
      <c r="G2854" t="s">
        <v>14390</v>
      </c>
      <c r="H2854" t="s">
        <v>3786</v>
      </c>
      <c r="J2854" t="s">
        <v>756</v>
      </c>
      <c r="K2854" t="s">
        <v>756</v>
      </c>
      <c r="L2854" t="s">
        <v>773</v>
      </c>
      <c r="M2854" t="s">
        <v>773</v>
      </c>
      <c r="N2854" t="s">
        <v>756</v>
      </c>
      <c r="O2854" t="s">
        <v>756</v>
      </c>
      <c r="P2854" t="s">
        <v>758</v>
      </c>
      <c r="Q2854" t="s">
        <v>759</v>
      </c>
      <c r="R2854" t="s">
        <v>759</v>
      </c>
      <c r="S2854" t="s">
        <v>757</v>
      </c>
      <c r="T2854" t="s">
        <v>757</v>
      </c>
      <c r="U2854" t="s">
        <v>757</v>
      </c>
      <c r="V2854" t="s">
        <v>756</v>
      </c>
      <c r="W2854" t="s">
        <v>768</v>
      </c>
      <c r="X2854" t="s">
        <v>14391</v>
      </c>
      <c r="Y2854" t="str">
        <f t="shared" si="616"/>
        <v>junio</v>
      </c>
      <c r="Z2854">
        <f>YEAR(BD_PONDERACIONES[[#This Row],[Fecha Ejecución del Ticket]])</f>
        <v>2022</v>
      </c>
      <c r="AA2854" t="str">
        <f t="shared" si="618"/>
        <v>septiembre</v>
      </c>
      <c r="AB2854">
        <f>YEAR(BD_PONDERACIONES[[#This Row],[Fecha de Inspección]])</f>
        <v>2022</v>
      </c>
      <c r="AC2854">
        <f t="shared" si="619"/>
        <v>0.5</v>
      </c>
      <c r="AD2854">
        <f t="shared" si="620"/>
        <v>0.5</v>
      </c>
      <c r="AE2854">
        <f t="shared" si="621"/>
        <v>0</v>
      </c>
      <c r="AF2854">
        <f t="shared" si="622"/>
        <v>0</v>
      </c>
      <c r="AG2854">
        <f t="shared" si="623"/>
        <v>0.5</v>
      </c>
      <c r="AH2854">
        <f t="shared" si="624"/>
        <v>0.5</v>
      </c>
      <c r="AI2854">
        <f t="shared" si="625"/>
        <v>0.25</v>
      </c>
      <c r="AJ2854">
        <f t="shared" si="626"/>
        <v>0.25</v>
      </c>
      <c r="AK2854">
        <f t="shared" si="627"/>
        <v>0.5</v>
      </c>
      <c r="AL2854">
        <f t="shared" si="628"/>
        <v>0.5</v>
      </c>
      <c r="AM2854">
        <f t="shared" si="629"/>
        <v>0.17499999999999999</v>
      </c>
      <c r="AN2854" s="6">
        <f t="shared" si="617"/>
        <v>0.63500000000000001</v>
      </c>
      <c r="AO2854" t="str">
        <f>VLOOKUP(BD_PONDERACIONES[[#This Row],[Comuna]],Tabla3[#All],2,0)</f>
        <v>Florida</v>
      </c>
    </row>
    <row r="2855" spans="1:41" x14ac:dyDescent="0.35">
      <c r="A2855" t="s">
        <v>14392</v>
      </c>
      <c r="B2855" t="s">
        <v>14393</v>
      </c>
      <c r="C2855" t="s">
        <v>14394</v>
      </c>
      <c r="D2855" s="5">
        <v>44818</v>
      </c>
      <c r="E2855" s="5">
        <v>44726</v>
      </c>
      <c r="F2855" t="s">
        <v>753</v>
      </c>
      <c r="G2855" t="s">
        <v>14395</v>
      </c>
      <c r="H2855" t="s">
        <v>3786</v>
      </c>
      <c r="J2855" t="s">
        <v>756</v>
      </c>
      <c r="K2855" t="s">
        <v>756</v>
      </c>
      <c r="L2855" t="s">
        <v>757</v>
      </c>
      <c r="M2855" t="s">
        <v>757</v>
      </c>
      <c r="N2855" t="s">
        <v>756</v>
      </c>
      <c r="O2855" t="s">
        <v>756</v>
      </c>
      <c r="P2855" t="s">
        <v>758</v>
      </c>
      <c r="Q2855" t="s">
        <v>759</v>
      </c>
      <c r="R2855" t="s">
        <v>759</v>
      </c>
      <c r="S2855" t="s">
        <v>757</v>
      </c>
      <c r="T2855" t="s">
        <v>757</v>
      </c>
      <c r="U2855" t="s">
        <v>757</v>
      </c>
      <c r="V2855" t="s">
        <v>768</v>
      </c>
      <c r="W2855" t="s">
        <v>756</v>
      </c>
      <c r="X2855" t="s">
        <v>14396</v>
      </c>
      <c r="Y2855" t="str">
        <f t="shared" si="616"/>
        <v>junio</v>
      </c>
      <c r="Z2855">
        <f>YEAR(BD_PONDERACIONES[[#This Row],[Fecha Ejecución del Ticket]])</f>
        <v>2022</v>
      </c>
      <c r="AA2855" t="str">
        <f t="shared" si="618"/>
        <v>septiembre</v>
      </c>
      <c r="AB2855">
        <f>YEAR(BD_PONDERACIONES[[#This Row],[Fecha de Inspección]])</f>
        <v>2022</v>
      </c>
      <c r="AC2855">
        <f t="shared" si="619"/>
        <v>0.5</v>
      </c>
      <c r="AD2855">
        <f t="shared" si="620"/>
        <v>0.5</v>
      </c>
      <c r="AE2855">
        <f t="shared" si="621"/>
        <v>0.5</v>
      </c>
      <c r="AF2855">
        <f t="shared" si="622"/>
        <v>0.5</v>
      </c>
      <c r="AG2855">
        <f t="shared" si="623"/>
        <v>0.5</v>
      </c>
      <c r="AH2855">
        <f t="shared" si="624"/>
        <v>0.5</v>
      </c>
      <c r="AI2855">
        <f t="shared" si="625"/>
        <v>0.25</v>
      </c>
      <c r="AJ2855">
        <f t="shared" si="626"/>
        <v>0.25</v>
      </c>
      <c r="AK2855">
        <f t="shared" si="627"/>
        <v>0.5</v>
      </c>
      <c r="AL2855">
        <f t="shared" si="628"/>
        <v>0.17499999999999999</v>
      </c>
      <c r="AM2855">
        <f t="shared" si="629"/>
        <v>0.5</v>
      </c>
      <c r="AN2855" s="6">
        <f t="shared" si="617"/>
        <v>0.93500000000000005</v>
      </c>
      <c r="AO2855" t="str">
        <f>VLOOKUP(BD_PONDERACIONES[[#This Row],[Comuna]],Tabla3[#All],2,0)</f>
        <v>Florida</v>
      </c>
    </row>
    <row r="2856" spans="1:41" x14ac:dyDescent="0.35">
      <c r="A2856" t="s">
        <v>14397</v>
      </c>
      <c r="B2856" t="s">
        <v>14398</v>
      </c>
      <c r="C2856" t="s">
        <v>14399</v>
      </c>
      <c r="D2856" s="5">
        <v>44818</v>
      </c>
      <c r="E2856" s="5">
        <v>44713</v>
      </c>
      <c r="F2856" t="s">
        <v>753</v>
      </c>
      <c r="G2856" t="s">
        <v>14400</v>
      </c>
      <c r="H2856" t="s">
        <v>3786</v>
      </c>
      <c r="J2856" t="s">
        <v>756</v>
      </c>
      <c r="K2856" t="s">
        <v>756</v>
      </c>
      <c r="L2856" t="s">
        <v>756</v>
      </c>
      <c r="M2856" t="s">
        <v>756</v>
      </c>
      <c r="N2856" t="s">
        <v>756</v>
      </c>
      <c r="O2856" t="s">
        <v>756</v>
      </c>
      <c r="P2856" t="s">
        <v>758</v>
      </c>
      <c r="Q2856" t="s">
        <v>759</v>
      </c>
      <c r="R2856" t="s">
        <v>759</v>
      </c>
      <c r="S2856" t="s">
        <v>757</v>
      </c>
      <c r="T2856" t="s">
        <v>757</v>
      </c>
      <c r="U2856" t="s">
        <v>757</v>
      </c>
      <c r="V2856" t="s">
        <v>756</v>
      </c>
      <c r="W2856" t="s">
        <v>756</v>
      </c>
      <c r="X2856" t="s">
        <v>14401</v>
      </c>
      <c r="Y2856" t="str">
        <f t="shared" si="616"/>
        <v>junio</v>
      </c>
      <c r="Z2856">
        <f>YEAR(BD_PONDERACIONES[[#This Row],[Fecha Ejecución del Ticket]])</f>
        <v>2022</v>
      </c>
      <c r="AA2856" t="str">
        <f t="shared" si="618"/>
        <v>septiembre</v>
      </c>
      <c r="AB2856">
        <f>YEAR(BD_PONDERACIONES[[#This Row],[Fecha de Inspección]])</f>
        <v>2022</v>
      </c>
      <c r="AC2856">
        <f t="shared" si="619"/>
        <v>0.5</v>
      </c>
      <c r="AD2856">
        <f t="shared" si="620"/>
        <v>0.5</v>
      </c>
      <c r="AE2856">
        <f t="shared" si="621"/>
        <v>0.5</v>
      </c>
      <c r="AF2856">
        <f t="shared" si="622"/>
        <v>0.5</v>
      </c>
      <c r="AG2856">
        <f t="shared" si="623"/>
        <v>0.5</v>
      </c>
      <c r="AH2856">
        <f t="shared" si="624"/>
        <v>0.5</v>
      </c>
      <c r="AI2856">
        <f t="shared" si="625"/>
        <v>0.25</v>
      </c>
      <c r="AJ2856">
        <f t="shared" si="626"/>
        <v>0.25</v>
      </c>
      <c r="AK2856">
        <f t="shared" si="627"/>
        <v>0.5</v>
      </c>
      <c r="AL2856">
        <f t="shared" si="628"/>
        <v>0.5</v>
      </c>
      <c r="AM2856">
        <f t="shared" si="629"/>
        <v>0.5</v>
      </c>
      <c r="AN2856" s="6">
        <f t="shared" si="617"/>
        <v>1</v>
      </c>
      <c r="AO2856" t="str">
        <f>VLOOKUP(BD_PONDERACIONES[[#This Row],[Comuna]],Tabla3[#All],2,0)</f>
        <v>Florida</v>
      </c>
    </row>
    <row r="2857" spans="1:41" x14ac:dyDescent="0.35">
      <c r="A2857" t="s">
        <v>14402</v>
      </c>
      <c r="B2857" t="s">
        <v>14403</v>
      </c>
      <c r="C2857" t="s">
        <v>14404</v>
      </c>
      <c r="D2857" s="5">
        <v>44818</v>
      </c>
      <c r="E2857" s="5">
        <v>44713</v>
      </c>
      <c r="F2857" t="s">
        <v>753</v>
      </c>
      <c r="G2857" t="s">
        <v>14405</v>
      </c>
      <c r="H2857" t="s">
        <v>3786</v>
      </c>
      <c r="J2857" t="s">
        <v>756</v>
      </c>
      <c r="K2857" t="s">
        <v>756</v>
      </c>
      <c r="L2857" t="s">
        <v>757</v>
      </c>
      <c r="M2857" t="s">
        <v>757</v>
      </c>
      <c r="N2857" t="s">
        <v>756</v>
      </c>
      <c r="O2857" t="s">
        <v>756</v>
      </c>
      <c r="P2857" t="s">
        <v>758</v>
      </c>
      <c r="Q2857" t="s">
        <v>759</v>
      </c>
      <c r="R2857" t="s">
        <v>759</v>
      </c>
      <c r="S2857" t="s">
        <v>757</v>
      </c>
      <c r="T2857" t="s">
        <v>757</v>
      </c>
      <c r="U2857" t="s">
        <v>757</v>
      </c>
      <c r="V2857" t="s">
        <v>756</v>
      </c>
      <c r="W2857" t="s">
        <v>768</v>
      </c>
      <c r="X2857" t="s">
        <v>5192</v>
      </c>
      <c r="Y2857" t="str">
        <f t="shared" ref="Y2857:Y2920" si="630">TEXT(E2857,"MMMM")</f>
        <v>junio</v>
      </c>
      <c r="Z2857">
        <f>YEAR(BD_PONDERACIONES[[#This Row],[Fecha Ejecución del Ticket]])</f>
        <v>2022</v>
      </c>
      <c r="AA2857" t="str">
        <f t="shared" si="618"/>
        <v>septiembre</v>
      </c>
      <c r="AB2857">
        <f>YEAR(BD_PONDERACIONES[[#This Row],[Fecha de Inspección]])</f>
        <v>2022</v>
      </c>
      <c r="AC2857">
        <f t="shared" si="619"/>
        <v>0.5</v>
      </c>
      <c r="AD2857">
        <f t="shared" si="620"/>
        <v>0.5</v>
      </c>
      <c r="AE2857">
        <f t="shared" si="621"/>
        <v>0.5</v>
      </c>
      <c r="AF2857">
        <f t="shared" si="622"/>
        <v>0.5</v>
      </c>
      <c r="AG2857">
        <f t="shared" si="623"/>
        <v>0.5</v>
      </c>
      <c r="AH2857">
        <f t="shared" si="624"/>
        <v>0.5</v>
      </c>
      <c r="AI2857">
        <f t="shared" si="625"/>
        <v>0.25</v>
      </c>
      <c r="AJ2857">
        <f t="shared" si="626"/>
        <v>0.25</v>
      </c>
      <c r="AK2857">
        <f t="shared" si="627"/>
        <v>0.5</v>
      </c>
      <c r="AL2857">
        <f t="shared" si="628"/>
        <v>0.5</v>
      </c>
      <c r="AM2857">
        <f t="shared" si="629"/>
        <v>0.17499999999999999</v>
      </c>
      <c r="AN2857" s="6">
        <f t="shared" ref="AN2857:AN2920" si="631">((AC2857+AD2857)*0.2)+((AE2857+AF2857)*0.3)+((AG2857+AH2857)*0.15)+((AI2857+AJ2857+AK2857)*0.15)+((AL2857+AM2857)*0.2)</f>
        <v>0.93500000000000005</v>
      </c>
      <c r="AO2857" t="str">
        <f>VLOOKUP(BD_PONDERACIONES[[#This Row],[Comuna]],Tabla3[#All],2,0)</f>
        <v>Florida</v>
      </c>
    </row>
    <row r="2858" spans="1:41" x14ac:dyDescent="0.35">
      <c r="A2858" t="s">
        <v>14406</v>
      </c>
      <c r="B2858" t="s">
        <v>14407</v>
      </c>
      <c r="C2858" t="s">
        <v>14408</v>
      </c>
      <c r="D2858" s="5">
        <v>44818</v>
      </c>
      <c r="E2858" s="5">
        <v>44722</v>
      </c>
      <c r="F2858" t="s">
        <v>753</v>
      </c>
      <c r="G2858" t="s">
        <v>14409</v>
      </c>
      <c r="H2858" t="s">
        <v>3786</v>
      </c>
      <c r="J2858" t="s">
        <v>756</v>
      </c>
      <c r="K2858" t="s">
        <v>756</v>
      </c>
      <c r="L2858" t="s">
        <v>757</v>
      </c>
      <c r="M2858" t="s">
        <v>757</v>
      </c>
      <c r="N2858" t="s">
        <v>756</v>
      </c>
      <c r="O2858" t="s">
        <v>756</v>
      </c>
      <c r="P2858" t="s">
        <v>758</v>
      </c>
      <c r="Q2858" t="s">
        <v>759</v>
      </c>
      <c r="R2858" t="s">
        <v>759</v>
      </c>
      <c r="S2858" t="s">
        <v>757</v>
      </c>
      <c r="T2858" t="s">
        <v>757</v>
      </c>
      <c r="U2858" t="s">
        <v>757</v>
      </c>
      <c r="V2858" t="s">
        <v>756</v>
      </c>
      <c r="W2858" t="s">
        <v>768</v>
      </c>
      <c r="X2858" t="s">
        <v>14410</v>
      </c>
      <c r="Y2858" t="str">
        <f t="shared" si="630"/>
        <v>junio</v>
      </c>
      <c r="Z2858">
        <f>YEAR(BD_PONDERACIONES[[#This Row],[Fecha Ejecución del Ticket]])</f>
        <v>2022</v>
      </c>
      <c r="AA2858" t="str">
        <f t="shared" si="618"/>
        <v>septiembre</v>
      </c>
      <c r="AB2858">
        <f>YEAR(BD_PONDERACIONES[[#This Row],[Fecha de Inspección]])</f>
        <v>2022</v>
      </c>
      <c r="AC2858">
        <f t="shared" si="619"/>
        <v>0.5</v>
      </c>
      <c r="AD2858">
        <f t="shared" si="620"/>
        <v>0.5</v>
      </c>
      <c r="AE2858">
        <f t="shared" si="621"/>
        <v>0.5</v>
      </c>
      <c r="AF2858">
        <f t="shared" si="622"/>
        <v>0.5</v>
      </c>
      <c r="AG2858">
        <f t="shared" si="623"/>
        <v>0.5</v>
      </c>
      <c r="AH2858">
        <f t="shared" si="624"/>
        <v>0.5</v>
      </c>
      <c r="AI2858">
        <f t="shared" si="625"/>
        <v>0.25</v>
      </c>
      <c r="AJ2858">
        <f t="shared" si="626"/>
        <v>0.25</v>
      </c>
      <c r="AK2858">
        <f t="shared" si="627"/>
        <v>0.5</v>
      </c>
      <c r="AL2858">
        <f t="shared" si="628"/>
        <v>0.5</v>
      </c>
      <c r="AM2858">
        <f t="shared" si="629"/>
        <v>0.17499999999999999</v>
      </c>
      <c r="AN2858" s="6">
        <f t="shared" si="631"/>
        <v>0.93500000000000005</v>
      </c>
      <c r="AO2858" t="str">
        <f>VLOOKUP(BD_PONDERACIONES[[#This Row],[Comuna]],Tabla3[#All],2,0)</f>
        <v>Florida</v>
      </c>
    </row>
    <row r="2859" spans="1:41" x14ac:dyDescent="0.35">
      <c r="A2859" t="s">
        <v>14411</v>
      </c>
      <c r="B2859" t="s">
        <v>14412</v>
      </c>
      <c r="C2859" t="s">
        <v>14413</v>
      </c>
      <c r="D2859" s="5">
        <v>44818</v>
      </c>
      <c r="E2859" s="5">
        <v>44726</v>
      </c>
      <c r="F2859" t="s">
        <v>753</v>
      </c>
      <c r="G2859" t="s">
        <v>14414</v>
      </c>
      <c r="H2859" t="s">
        <v>3786</v>
      </c>
      <c r="J2859" t="s">
        <v>756</v>
      </c>
      <c r="K2859" t="s">
        <v>756</v>
      </c>
      <c r="L2859" t="s">
        <v>757</v>
      </c>
      <c r="M2859" t="s">
        <v>757</v>
      </c>
      <c r="N2859" t="s">
        <v>756</v>
      </c>
      <c r="O2859" t="s">
        <v>756</v>
      </c>
      <c r="P2859" t="s">
        <v>765</v>
      </c>
      <c r="Q2859" t="s">
        <v>14415</v>
      </c>
      <c r="R2859" t="s">
        <v>14416</v>
      </c>
      <c r="S2859" t="s">
        <v>756</v>
      </c>
      <c r="T2859" t="s">
        <v>756</v>
      </c>
      <c r="U2859" t="s">
        <v>756</v>
      </c>
      <c r="V2859" t="s">
        <v>756</v>
      </c>
      <c r="W2859" t="s">
        <v>756</v>
      </c>
      <c r="X2859" t="s">
        <v>7849</v>
      </c>
      <c r="Y2859" t="str">
        <f t="shared" si="630"/>
        <v>junio</v>
      </c>
      <c r="Z2859">
        <f>YEAR(BD_PONDERACIONES[[#This Row],[Fecha Ejecución del Ticket]])</f>
        <v>2022</v>
      </c>
      <c r="AA2859" t="str">
        <f t="shared" si="618"/>
        <v>septiembre</v>
      </c>
      <c r="AB2859">
        <f>YEAR(BD_PONDERACIONES[[#This Row],[Fecha de Inspección]])</f>
        <v>2022</v>
      </c>
      <c r="AC2859">
        <f t="shared" si="619"/>
        <v>0.5</v>
      </c>
      <c r="AD2859">
        <f t="shared" si="620"/>
        <v>0.5</v>
      </c>
      <c r="AE2859">
        <f t="shared" si="621"/>
        <v>0.5</v>
      </c>
      <c r="AF2859">
        <f t="shared" si="622"/>
        <v>0.5</v>
      </c>
      <c r="AG2859">
        <f t="shared" si="623"/>
        <v>0.5</v>
      </c>
      <c r="AH2859">
        <f t="shared" si="624"/>
        <v>0.5</v>
      </c>
      <c r="AI2859">
        <f t="shared" si="625"/>
        <v>0.25</v>
      </c>
      <c r="AJ2859">
        <f t="shared" si="626"/>
        <v>0.25</v>
      </c>
      <c r="AK2859">
        <f t="shared" si="627"/>
        <v>0.5</v>
      </c>
      <c r="AL2859">
        <f t="shared" si="628"/>
        <v>0.5</v>
      </c>
      <c r="AM2859">
        <f t="shared" si="629"/>
        <v>0.5</v>
      </c>
      <c r="AN2859" s="6">
        <f t="shared" si="631"/>
        <v>1</v>
      </c>
      <c r="AO2859" t="str">
        <f>VLOOKUP(BD_PONDERACIONES[[#This Row],[Comuna]],Tabla3[#All],2,0)</f>
        <v>Florida</v>
      </c>
    </row>
    <row r="2860" spans="1:41" x14ac:dyDescent="0.35">
      <c r="A2860" t="s">
        <v>14417</v>
      </c>
      <c r="B2860" t="s">
        <v>14418</v>
      </c>
      <c r="C2860" t="s">
        <v>14419</v>
      </c>
      <c r="D2860" s="5">
        <v>44818</v>
      </c>
      <c r="E2860" s="5">
        <v>44732</v>
      </c>
      <c r="F2860" t="s">
        <v>763</v>
      </c>
      <c r="G2860" t="s">
        <v>14420</v>
      </c>
      <c r="H2860" t="s">
        <v>3786</v>
      </c>
      <c r="J2860" t="s">
        <v>756</v>
      </c>
      <c r="K2860" t="s">
        <v>756</v>
      </c>
      <c r="L2860" t="s">
        <v>773</v>
      </c>
      <c r="M2860" t="s">
        <v>773</v>
      </c>
      <c r="N2860" t="s">
        <v>756</v>
      </c>
      <c r="O2860" t="s">
        <v>756</v>
      </c>
      <c r="P2860" t="s">
        <v>758</v>
      </c>
      <c r="Q2860" t="s">
        <v>759</v>
      </c>
      <c r="R2860" t="s">
        <v>759</v>
      </c>
      <c r="S2860" t="s">
        <v>757</v>
      </c>
      <c r="T2860" t="s">
        <v>757</v>
      </c>
      <c r="U2860" t="s">
        <v>757</v>
      </c>
      <c r="V2860" t="s">
        <v>756</v>
      </c>
      <c r="W2860" t="s">
        <v>768</v>
      </c>
      <c r="X2860" t="s">
        <v>14421</v>
      </c>
      <c r="Y2860" t="str">
        <f t="shared" si="630"/>
        <v>junio</v>
      </c>
      <c r="Z2860">
        <f>YEAR(BD_PONDERACIONES[[#This Row],[Fecha Ejecución del Ticket]])</f>
        <v>2022</v>
      </c>
      <c r="AA2860" t="str">
        <f t="shared" si="618"/>
        <v>septiembre</v>
      </c>
      <c r="AB2860">
        <f>YEAR(BD_PONDERACIONES[[#This Row],[Fecha de Inspección]])</f>
        <v>2022</v>
      </c>
      <c r="AC2860">
        <f t="shared" si="619"/>
        <v>0.5</v>
      </c>
      <c r="AD2860">
        <f t="shared" si="620"/>
        <v>0.5</v>
      </c>
      <c r="AE2860">
        <f t="shared" si="621"/>
        <v>0</v>
      </c>
      <c r="AF2860">
        <f t="shared" si="622"/>
        <v>0</v>
      </c>
      <c r="AG2860">
        <f t="shared" si="623"/>
        <v>0.5</v>
      </c>
      <c r="AH2860">
        <f t="shared" si="624"/>
        <v>0.5</v>
      </c>
      <c r="AI2860">
        <f t="shared" si="625"/>
        <v>0.25</v>
      </c>
      <c r="AJ2860">
        <f t="shared" si="626"/>
        <v>0.25</v>
      </c>
      <c r="AK2860">
        <f t="shared" si="627"/>
        <v>0.5</v>
      </c>
      <c r="AL2860">
        <f t="shared" si="628"/>
        <v>0.5</v>
      </c>
      <c r="AM2860">
        <f t="shared" si="629"/>
        <v>0.17499999999999999</v>
      </c>
      <c r="AN2860" s="6">
        <f t="shared" si="631"/>
        <v>0.63500000000000001</v>
      </c>
      <c r="AO2860" t="str">
        <f>VLOOKUP(BD_PONDERACIONES[[#This Row],[Comuna]],Tabla3[#All],2,0)</f>
        <v>Florida</v>
      </c>
    </row>
    <row r="2861" spans="1:41" x14ac:dyDescent="0.35">
      <c r="A2861" t="s">
        <v>14422</v>
      </c>
      <c r="B2861" t="s">
        <v>14423</v>
      </c>
      <c r="C2861" t="s">
        <v>14424</v>
      </c>
      <c r="D2861" s="5">
        <v>44818</v>
      </c>
      <c r="E2861" s="5">
        <v>44723</v>
      </c>
      <c r="F2861" t="s">
        <v>753</v>
      </c>
      <c r="G2861" t="s">
        <v>14425</v>
      </c>
      <c r="H2861" t="s">
        <v>3786</v>
      </c>
      <c r="J2861" t="s">
        <v>756</v>
      </c>
      <c r="K2861" t="s">
        <v>756</v>
      </c>
      <c r="L2861" t="s">
        <v>757</v>
      </c>
      <c r="M2861" t="s">
        <v>757</v>
      </c>
      <c r="N2861" t="s">
        <v>756</v>
      </c>
      <c r="O2861" t="s">
        <v>756</v>
      </c>
      <c r="P2861" t="s">
        <v>758</v>
      </c>
      <c r="Q2861" t="s">
        <v>759</v>
      </c>
      <c r="R2861" t="s">
        <v>759</v>
      </c>
      <c r="S2861" t="s">
        <v>757</v>
      </c>
      <c r="T2861" t="s">
        <v>757</v>
      </c>
      <c r="U2861" t="s">
        <v>757</v>
      </c>
      <c r="V2861" t="s">
        <v>756</v>
      </c>
      <c r="W2861" t="s">
        <v>756</v>
      </c>
      <c r="X2861" t="s">
        <v>885</v>
      </c>
      <c r="Y2861" t="str">
        <f t="shared" si="630"/>
        <v>junio</v>
      </c>
      <c r="Z2861">
        <f>YEAR(BD_PONDERACIONES[[#This Row],[Fecha Ejecución del Ticket]])</f>
        <v>2022</v>
      </c>
      <c r="AA2861" t="str">
        <f t="shared" si="618"/>
        <v>septiembre</v>
      </c>
      <c r="AB2861">
        <f>YEAR(BD_PONDERACIONES[[#This Row],[Fecha de Inspección]])</f>
        <v>2022</v>
      </c>
      <c r="AC2861">
        <f t="shared" si="619"/>
        <v>0.5</v>
      </c>
      <c r="AD2861">
        <f t="shared" si="620"/>
        <v>0.5</v>
      </c>
      <c r="AE2861">
        <f t="shared" si="621"/>
        <v>0.5</v>
      </c>
      <c r="AF2861">
        <f t="shared" si="622"/>
        <v>0.5</v>
      </c>
      <c r="AG2861">
        <f t="shared" si="623"/>
        <v>0.5</v>
      </c>
      <c r="AH2861">
        <f t="shared" si="624"/>
        <v>0.5</v>
      </c>
      <c r="AI2861">
        <f t="shared" si="625"/>
        <v>0.25</v>
      </c>
      <c r="AJ2861">
        <f t="shared" si="626"/>
        <v>0.25</v>
      </c>
      <c r="AK2861">
        <f t="shared" si="627"/>
        <v>0.5</v>
      </c>
      <c r="AL2861">
        <f t="shared" si="628"/>
        <v>0.5</v>
      </c>
      <c r="AM2861">
        <f t="shared" si="629"/>
        <v>0.5</v>
      </c>
      <c r="AN2861" s="6">
        <f t="shared" si="631"/>
        <v>1</v>
      </c>
      <c r="AO2861" t="str">
        <f>VLOOKUP(BD_PONDERACIONES[[#This Row],[Comuna]],Tabla3[#All],2,0)</f>
        <v>Florida</v>
      </c>
    </row>
    <row r="2862" spans="1:41" x14ac:dyDescent="0.35">
      <c r="A2862" t="s">
        <v>14426</v>
      </c>
      <c r="B2862" t="s">
        <v>14427</v>
      </c>
      <c r="C2862" t="s">
        <v>14428</v>
      </c>
      <c r="D2862" s="5">
        <v>44818</v>
      </c>
      <c r="E2862" s="5">
        <v>44732</v>
      </c>
      <c r="F2862" t="s">
        <v>763</v>
      </c>
      <c r="G2862" t="s">
        <v>14429</v>
      </c>
      <c r="H2862" t="s">
        <v>3786</v>
      </c>
      <c r="J2862" t="s">
        <v>756</v>
      </c>
      <c r="K2862" t="s">
        <v>756</v>
      </c>
      <c r="L2862" t="s">
        <v>757</v>
      </c>
      <c r="M2862" t="s">
        <v>757</v>
      </c>
      <c r="N2862" t="s">
        <v>756</v>
      </c>
      <c r="O2862" t="s">
        <v>756</v>
      </c>
      <c r="P2862" t="s">
        <v>758</v>
      </c>
      <c r="Q2862" t="s">
        <v>759</v>
      </c>
      <c r="R2862" t="s">
        <v>759</v>
      </c>
      <c r="S2862" t="s">
        <v>757</v>
      </c>
      <c r="T2862" t="s">
        <v>757</v>
      </c>
      <c r="U2862" t="s">
        <v>757</v>
      </c>
      <c r="V2862" t="s">
        <v>756</v>
      </c>
      <c r="W2862" t="s">
        <v>756</v>
      </c>
      <c r="X2862" t="s">
        <v>14430</v>
      </c>
      <c r="Y2862" t="str">
        <f t="shared" si="630"/>
        <v>junio</v>
      </c>
      <c r="Z2862">
        <f>YEAR(BD_PONDERACIONES[[#This Row],[Fecha Ejecución del Ticket]])</f>
        <v>2022</v>
      </c>
      <c r="AA2862" t="str">
        <f t="shared" si="618"/>
        <v>septiembre</v>
      </c>
      <c r="AB2862">
        <f>YEAR(BD_PONDERACIONES[[#This Row],[Fecha de Inspección]])</f>
        <v>2022</v>
      </c>
      <c r="AC2862">
        <f t="shared" si="619"/>
        <v>0.5</v>
      </c>
      <c r="AD2862">
        <f t="shared" si="620"/>
        <v>0.5</v>
      </c>
      <c r="AE2862">
        <f t="shared" si="621"/>
        <v>0.5</v>
      </c>
      <c r="AF2862">
        <f t="shared" si="622"/>
        <v>0.5</v>
      </c>
      <c r="AG2862">
        <f t="shared" si="623"/>
        <v>0.5</v>
      </c>
      <c r="AH2862">
        <f t="shared" si="624"/>
        <v>0.5</v>
      </c>
      <c r="AI2862">
        <f t="shared" si="625"/>
        <v>0.25</v>
      </c>
      <c r="AJ2862">
        <f t="shared" si="626"/>
        <v>0.25</v>
      </c>
      <c r="AK2862">
        <f t="shared" si="627"/>
        <v>0.5</v>
      </c>
      <c r="AL2862">
        <f t="shared" si="628"/>
        <v>0.5</v>
      </c>
      <c r="AM2862">
        <f t="shared" si="629"/>
        <v>0.5</v>
      </c>
      <c r="AN2862" s="6">
        <f t="shared" si="631"/>
        <v>1</v>
      </c>
      <c r="AO2862" t="str">
        <f>VLOOKUP(BD_PONDERACIONES[[#This Row],[Comuna]],Tabla3[#All],2,0)</f>
        <v>Florida</v>
      </c>
    </row>
    <row r="2863" spans="1:41" x14ac:dyDescent="0.35">
      <c r="A2863" t="s">
        <v>14431</v>
      </c>
      <c r="B2863" t="s">
        <v>14432</v>
      </c>
      <c r="C2863" t="s">
        <v>14433</v>
      </c>
      <c r="D2863" s="5">
        <v>44818</v>
      </c>
      <c r="E2863" s="5">
        <v>44726</v>
      </c>
      <c r="F2863" t="s">
        <v>753</v>
      </c>
      <c r="G2863" t="s">
        <v>14434</v>
      </c>
      <c r="H2863" t="s">
        <v>3786</v>
      </c>
      <c r="J2863" t="s">
        <v>756</v>
      </c>
      <c r="K2863" t="s">
        <v>756</v>
      </c>
      <c r="L2863" t="s">
        <v>757</v>
      </c>
      <c r="M2863" t="s">
        <v>757</v>
      </c>
      <c r="N2863" t="s">
        <v>756</v>
      </c>
      <c r="O2863" t="s">
        <v>756</v>
      </c>
      <c r="P2863" t="s">
        <v>765</v>
      </c>
      <c r="Q2863" t="s">
        <v>759</v>
      </c>
      <c r="R2863" t="s">
        <v>759</v>
      </c>
      <c r="S2863" t="s">
        <v>756</v>
      </c>
      <c r="T2863" t="s">
        <v>756</v>
      </c>
      <c r="U2863" t="s">
        <v>756</v>
      </c>
      <c r="V2863" t="s">
        <v>768</v>
      </c>
      <c r="W2863" t="s">
        <v>768</v>
      </c>
      <c r="X2863" t="s">
        <v>14435</v>
      </c>
      <c r="Y2863" t="str">
        <f t="shared" si="630"/>
        <v>junio</v>
      </c>
      <c r="Z2863">
        <f>YEAR(BD_PONDERACIONES[[#This Row],[Fecha Ejecución del Ticket]])</f>
        <v>2022</v>
      </c>
      <c r="AA2863" t="str">
        <f t="shared" si="618"/>
        <v>septiembre</v>
      </c>
      <c r="AB2863">
        <f>YEAR(BD_PONDERACIONES[[#This Row],[Fecha de Inspección]])</f>
        <v>2022</v>
      </c>
      <c r="AC2863">
        <f t="shared" si="619"/>
        <v>0.5</v>
      </c>
      <c r="AD2863">
        <f t="shared" si="620"/>
        <v>0.5</v>
      </c>
      <c r="AE2863">
        <f t="shared" si="621"/>
        <v>0.5</v>
      </c>
      <c r="AF2863">
        <f t="shared" si="622"/>
        <v>0.5</v>
      </c>
      <c r="AG2863">
        <f t="shared" si="623"/>
        <v>0.5</v>
      </c>
      <c r="AH2863">
        <f t="shared" si="624"/>
        <v>0.5</v>
      </c>
      <c r="AI2863">
        <f t="shared" si="625"/>
        <v>0.25</v>
      </c>
      <c r="AJ2863">
        <f t="shared" si="626"/>
        <v>0.25</v>
      </c>
      <c r="AK2863">
        <f t="shared" si="627"/>
        <v>0.5</v>
      </c>
      <c r="AL2863">
        <f t="shared" si="628"/>
        <v>0.17499999999999999</v>
      </c>
      <c r="AM2863">
        <f t="shared" si="629"/>
        <v>0.17499999999999999</v>
      </c>
      <c r="AN2863" s="6">
        <f t="shared" si="631"/>
        <v>0.87</v>
      </c>
      <c r="AO2863" t="str">
        <f>VLOOKUP(BD_PONDERACIONES[[#This Row],[Comuna]],Tabla3[#All],2,0)</f>
        <v>Florida</v>
      </c>
    </row>
    <row r="2864" spans="1:41" x14ac:dyDescent="0.35">
      <c r="A2864" t="s">
        <v>14436</v>
      </c>
      <c r="B2864" t="s">
        <v>14437</v>
      </c>
      <c r="C2864" t="s">
        <v>14438</v>
      </c>
      <c r="D2864" s="5">
        <v>44818</v>
      </c>
      <c r="E2864" s="5">
        <v>44726</v>
      </c>
      <c r="F2864" t="s">
        <v>753</v>
      </c>
      <c r="G2864" t="s">
        <v>14439</v>
      </c>
      <c r="H2864" t="s">
        <v>3786</v>
      </c>
      <c r="J2864" t="s">
        <v>756</v>
      </c>
      <c r="K2864" t="s">
        <v>756</v>
      </c>
      <c r="L2864" t="s">
        <v>756</v>
      </c>
      <c r="M2864" t="s">
        <v>756</v>
      </c>
      <c r="N2864" t="s">
        <v>756</v>
      </c>
      <c r="O2864" t="s">
        <v>756</v>
      </c>
      <c r="P2864" t="s">
        <v>758</v>
      </c>
      <c r="Q2864" t="s">
        <v>759</v>
      </c>
      <c r="R2864" t="s">
        <v>759</v>
      </c>
      <c r="S2864" t="s">
        <v>757</v>
      </c>
      <c r="T2864" t="s">
        <v>757</v>
      </c>
      <c r="U2864" t="s">
        <v>757</v>
      </c>
      <c r="V2864" t="s">
        <v>756</v>
      </c>
      <c r="W2864" t="s">
        <v>768</v>
      </c>
      <c r="X2864" t="s">
        <v>885</v>
      </c>
      <c r="Y2864" t="str">
        <f t="shared" si="630"/>
        <v>junio</v>
      </c>
      <c r="Z2864">
        <f>YEAR(BD_PONDERACIONES[[#This Row],[Fecha Ejecución del Ticket]])</f>
        <v>2022</v>
      </c>
      <c r="AA2864" t="str">
        <f t="shared" si="618"/>
        <v>septiembre</v>
      </c>
      <c r="AB2864">
        <f>YEAR(BD_PONDERACIONES[[#This Row],[Fecha de Inspección]])</f>
        <v>2022</v>
      </c>
      <c r="AC2864">
        <f t="shared" si="619"/>
        <v>0.5</v>
      </c>
      <c r="AD2864">
        <f t="shared" si="620"/>
        <v>0.5</v>
      </c>
      <c r="AE2864">
        <f t="shared" si="621"/>
        <v>0.5</v>
      </c>
      <c r="AF2864">
        <f t="shared" si="622"/>
        <v>0.5</v>
      </c>
      <c r="AG2864">
        <f t="shared" si="623"/>
        <v>0.5</v>
      </c>
      <c r="AH2864">
        <f t="shared" si="624"/>
        <v>0.5</v>
      </c>
      <c r="AI2864">
        <f t="shared" si="625"/>
        <v>0.25</v>
      </c>
      <c r="AJ2864">
        <f t="shared" si="626"/>
        <v>0.25</v>
      </c>
      <c r="AK2864">
        <f t="shared" si="627"/>
        <v>0.5</v>
      </c>
      <c r="AL2864">
        <f t="shared" si="628"/>
        <v>0.5</v>
      </c>
      <c r="AM2864">
        <f t="shared" si="629"/>
        <v>0.17499999999999999</v>
      </c>
      <c r="AN2864" s="6">
        <f t="shared" si="631"/>
        <v>0.93500000000000005</v>
      </c>
      <c r="AO2864" t="str">
        <f>VLOOKUP(BD_PONDERACIONES[[#This Row],[Comuna]],Tabla3[#All],2,0)</f>
        <v>Florida</v>
      </c>
    </row>
    <row r="2865" spans="1:41" x14ac:dyDescent="0.35">
      <c r="A2865" t="s">
        <v>14440</v>
      </c>
      <c r="B2865" t="s">
        <v>14441</v>
      </c>
      <c r="C2865" t="s">
        <v>14442</v>
      </c>
      <c r="D2865" s="5">
        <v>44818</v>
      </c>
      <c r="E2865" s="5">
        <v>44726</v>
      </c>
      <c r="F2865" t="s">
        <v>753</v>
      </c>
      <c r="G2865" t="s">
        <v>14443</v>
      </c>
      <c r="H2865" t="s">
        <v>3786</v>
      </c>
      <c r="J2865" t="s">
        <v>756</v>
      </c>
      <c r="K2865" t="s">
        <v>756</v>
      </c>
      <c r="L2865" t="s">
        <v>773</v>
      </c>
      <c r="M2865" t="s">
        <v>773</v>
      </c>
      <c r="N2865" t="s">
        <v>756</v>
      </c>
      <c r="O2865" t="s">
        <v>756</v>
      </c>
      <c r="P2865" t="s">
        <v>758</v>
      </c>
      <c r="Q2865" t="s">
        <v>759</v>
      </c>
      <c r="R2865" t="s">
        <v>759</v>
      </c>
      <c r="S2865" t="s">
        <v>757</v>
      </c>
      <c r="T2865" t="s">
        <v>757</v>
      </c>
      <c r="U2865" t="s">
        <v>757</v>
      </c>
      <c r="V2865" t="s">
        <v>756</v>
      </c>
      <c r="W2865" t="s">
        <v>768</v>
      </c>
      <c r="X2865" t="s">
        <v>14444</v>
      </c>
      <c r="Y2865" t="str">
        <f t="shared" si="630"/>
        <v>junio</v>
      </c>
      <c r="Z2865">
        <f>YEAR(BD_PONDERACIONES[[#This Row],[Fecha Ejecución del Ticket]])</f>
        <v>2022</v>
      </c>
      <c r="AA2865" t="str">
        <f t="shared" si="618"/>
        <v>septiembre</v>
      </c>
      <c r="AB2865">
        <f>YEAR(BD_PONDERACIONES[[#This Row],[Fecha de Inspección]])</f>
        <v>2022</v>
      </c>
      <c r="AC2865">
        <f t="shared" si="619"/>
        <v>0.5</v>
      </c>
      <c r="AD2865">
        <f t="shared" si="620"/>
        <v>0.5</v>
      </c>
      <c r="AE2865">
        <f t="shared" si="621"/>
        <v>0</v>
      </c>
      <c r="AF2865">
        <f t="shared" si="622"/>
        <v>0</v>
      </c>
      <c r="AG2865">
        <f t="shared" si="623"/>
        <v>0.5</v>
      </c>
      <c r="AH2865">
        <f t="shared" si="624"/>
        <v>0.5</v>
      </c>
      <c r="AI2865">
        <f t="shared" si="625"/>
        <v>0.25</v>
      </c>
      <c r="AJ2865">
        <f t="shared" si="626"/>
        <v>0.25</v>
      </c>
      <c r="AK2865">
        <f t="shared" si="627"/>
        <v>0.5</v>
      </c>
      <c r="AL2865">
        <f t="shared" si="628"/>
        <v>0.5</v>
      </c>
      <c r="AM2865">
        <f t="shared" si="629"/>
        <v>0.17499999999999999</v>
      </c>
      <c r="AN2865" s="6">
        <f t="shared" si="631"/>
        <v>0.63500000000000001</v>
      </c>
      <c r="AO2865" t="str">
        <f>VLOOKUP(BD_PONDERACIONES[[#This Row],[Comuna]],Tabla3[#All],2,0)</f>
        <v>Florida</v>
      </c>
    </row>
    <row r="2866" spans="1:41" x14ac:dyDescent="0.35">
      <c r="A2866" t="s">
        <v>14445</v>
      </c>
      <c r="B2866" t="s">
        <v>14446</v>
      </c>
      <c r="C2866" t="s">
        <v>14447</v>
      </c>
      <c r="D2866" s="5">
        <v>44818</v>
      </c>
      <c r="E2866" s="5">
        <v>44726</v>
      </c>
      <c r="F2866" t="s">
        <v>753</v>
      </c>
      <c r="G2866" t="s">
        <v>14448</v>
      </c>
      <c r="H2866" t="s">
        <v>3786</v>
      </c>
      <c r="J2866" t="s">
        <v>756</v>
      </c>
      <c r="K2866" t="s">
        <v>756</v>
      </c>
      <c r="L2866" t="s">
        <v>773</v>
      </c>
      <c r="M2866" t="s">
        <v>773</v>
      </c>
      <c r="N2866" t="s">
        <v>756</v>
      </c>
      <c r="O2866" t="s">
        <v>756</v>
      </c>
      <c r="P2866" t="s">
        <v>758</v>
      </c>
      <c r="Q2866" t="s">
        <v>759</v>
      </c>
      <c r="R2866" t="s">
        <v>759</v>
      </c>
      <c r="S2866" t="s">
        <v>757</v>
      </c>
      <c r="T2866" t="s">
        <v>757</v>
      </c>
      <c r="U2866" t="s">
        <v>757</v>
      </c>
      <c r="V2866" t="s">
        <v>756</v>
      </c>
      <c r="W2866" t="s">
        <v>768</v>
      </c>
      <c r="X2866" t="s">
        <v>14449</v>
      </c>
      <c r="Y2866" t="str">
        <f t="shared" si="630"/>
        <v>junio</v>
      </c>
      <c r="Z2866">
        <f>YEAR(BD_PONDERACIONES[[#This Row],[Fecha Ejecución del Ticket]])</f>
        <v>2022</v>
      </c>
      <c r="AA2866" t="str">
        <f t="shared" si="618"/>
        <v>septiembre</v>
      </c>
      <c r="AB2866">
        <f>YEAR(BD_PONDERACIONES[[#This Row],[Fecha de Inspección]])</f>
        <v>2022</v>
      </c>
      <c r="AC2866">
        <f t="shared" si="619"/>
        <v>0.5</v>
      </c>
      <c r="AD2866">
        <f t="shared" si="620"/>
        <v>0.5</v>
      </c>
      <c r="AE2866">
        <f t="shared" si="621"/>
        <v>0</v>
      </c>
      <c r="AF2866">
        <f t="shared" si="622"/>
        <v>0</v>
      </c>
      <c r="AG2866">
        <f t="shared" si="623"/>
        <v>0.5</v>
      </c>
      <c r="AH2866">
        <f t="shared" si="624"/>
        <v>0.5</v>
      </c>
      <c r="AI2866">
        <f t="shared" si="625"/>
        <v>0.25</v>
      </c>
      <c r="AJ2866">
        <f t="shared" si="626"/>
        <v>0.25</v>
      </c>
      <c r="AK2866">
        <f t="shared" si="627"/>
        <v>0.5</v>
      </c>
      <c r="AL2866">
        <f t="shared" si="628"/>
        <v>0.5</v>
      </c>
      <c r="AM2866">
        <f t="shared" si="629"/>
        <v>0.17499999999999999</v>
      </c>
      <c r="AN2866" s="6">
        <f t="shared" si="631"/>
        <v>0.63500000000000001</v>
      </c>
      <c r="AO2866" t="str">
        <f>VLOOKUP(BD_PONDERACIONES[[#This Row],[Comuna]],Tabla3[#All],2,0)</f>
        <v>Florida</v>
      </c>
    </row>
    <row r="2867" spans="1:41" x14ac:dyDescent="0.35">
      <c r="A2867" t="s">
        <v>14450</v>
      </c>
      <c r="B2867" t="s">
        <v>14451</v>
      </c>
      <c r="C2867" t="s">
        <v>14452</v>
      </c>
      <c r="D2867" s="5">
        <v>44818</v>
      </c>
      <c r="E2867" s="5">
        <v>44718</v>
      </c>
      <c r="F2867" t="s">
        <v>753</v>
      </c>
      <c r="G2867" t="s">
        <v>14453</v>
      </c>
      <c r="H2867" t="s">
        <v>3786</v>
      </c>
      <c r="J2867" t="s">
        <v>756</v>
      </c>
      <c r="K2867" t="s">
        <v>756</v>
      </c>
      <c r="L2867" t="s">
        <v>757</v>
      </c>
      <c r="M2867" t="s">
        <v>757</v>
      </c>
      <c r="N2867" t="s">
        <v>756</v>
      </c>
      <c r="O2867" t="s">
        <v>756</v>
      </c>
      <c r="P2867" t="s">
        <v>758</v>
      </c>
      <c r="Q2867" t="s">
        <v>759</v>
      </c>
      <c r="R2867" t="s">
        <v>759</v>
      </c>
      <c r="S2867" t="s">
        <v>757</v>
      </c>
      <c r="T2867" t="s">
        <v>757</v>
      </c>
      <c r="U2867" t="s">
        <v>757</v>
      </c>
      <c r="V2867" t="s">
        <v>756</v>
      </c>
      <c r="W2867" t="s">
        <v>756</v>
      </c>
      <c r="X2867" t="s">
        <v>885</v>
      </c>
      <c r="Y2867" t="str">
        <f t="shared" si="630"/>
        <v>junio</v>
      </c>
      <c r="Z2867">
        <f>YEAR(BD_PONDERACIONES[[#This Row],[Fecha Ejecución del Ticket]])</f>
        <v>2022</v>
      </c>
      <c r="AA2867" t="str">
        <f t="shared" si="618"/>
        <v>septiembre</v>
      </c>
      <c r="AB2867">
        <f>YEAR(BD_PONDERACIONES[[#This Row],[Fecha de Inspección]])</f>
        <v>2022</v>
      </c>
      <c r="AC2867">
        <f t="shared" si="619"/>
        <v>0.5</v>
      </c>
      <c r="AD2867">
        <f t="shared" si="620"/>
        <v>0.5</v>
      </c>
      <c r="AE2867">
        <f t="shared" si="621"/>
        <v>0.5</v>
      </c>
      <c r="AF2867">
        <f t="shared" si="622"/>
        <v>0.5</v>
      </c>
      <c r="AG2867">
        <f t="shared" si="623"/>
        <v>0.5</v>
      </c>
      <c r="AH2867">
        <f t="shared" si="624"/>
        <v>0.5</v>
      </c>
      <c r="AI2867">
        <f t="shared" si="625"/>
        <v>0.25</v>
      </c>
      <c r="AJ2867">
        <f t="shared" si="626"/>
        <v>0.25</v>
      </c>
      <c r="AK2867">
        <f t="shared" si="627"/>
        <v>0.5</v>
      </c>
      <c r="AL2867">
        <f t="shared" si="628"/>
        <v>0.5</v>
      </c>
      <c r="AM2867">
        <f t="shared" si="629"/>
        <v>0.5</v>
      </c>
      <c r="AN2867" s="6">
        <f t="shared" si="631"/>
        <v>1</v>
      </c>
      <c r="AO2867" t="str">
        <f>VLOOKUP(BD_PONDERACIONES[[#This Row],[Comuna]],Tabla3[#All],2,0)</f>
        <v>Florida</v>
      </c>
    </row>
    <row r="2868" spans="1:41" x14ac:dyDescent="0.35">
      <c r="A2868" t="s">
        <v>14454</v>
      </c>
      <c r="B2868" t="s">
        <v>14455</v>
      </c>
      <c r="C2868" t="s">
        <v>14456</v>
      </c>
      <c r="D2868" s="5">
        <v>44818</v>
      </c>
      <c r="E2868" s="5">
        <v>44721</v>
      </c>
      <c r="F2868" t="s">
        <v>753</v>
      </c>
      <c r="G2868" t="s">
        <v>14457</v>
      </c>
      <c r="H2868" t="s">
        <v>3786</v>
      </c>
      <c r="J2868" t="s">
        <v>756</v>
      </c>
      <c r="K2868" t="s">
        <v>756</v>
      </c>
      <c r="L2868" t="s">
        <v>756</v>
      </c>
      <c r="M2868" t="s">
        <v>756</v>
      </c>
      <c r="N2868" t="s">
        <v>756</v>
      </c>
      <c r="O2868" t="s">
        <v>756</v>
      </c>
      <c r="P2868" t="s">
        <v>758</v>
      </c>
      <c r="Q2868" t="s">
        <v>759</v>
      </c>
      <c r="R2868" t="s">
        <v>759</v>
      </c>
      <c r="S2868" t="s">
        <v>757</v>
      </c>
      <c r="T2868" t="s">
        <v>757</v>
      </c>
      <c r="U2868" t="s">
        <v>757</v>
      </c>
      <c r="V2868" t="s">
        <v>756</v>
      </c>
      <c r="W2868" t="s">
        <v>756</v>
      </c>
      <c r="X2868" t="s">
        <v>8447</v>
      </c>
      <c r="Y2868" t="str">
        <f t="shared" si="630"/>
        <v>junio</v>
      </c>
      <c r="Z2868">
        <f>YEAR(BD_PONDERACIONES[[#This Row],[Fecha Ejecución del Ticket]])</f>
        <v>2022</v>
      </c>
      <c r="AA2868" t="str">
        <f t="shared" si="618"/>
        <v>septiembre</v>
      </c>
      <c r="AB2868">
        <f>YEAR(BD_PONDERACIONES[[#This Row],[Fecha de Inspección]])</f>
        <v>2022</v>
      </c>
      <c r="AC2868">
        <f t="shared" si="619"/>
        <v>0.5</v>
      </c>
      <c r="AD2868">
        <f t="shared" si="620"/>
        <v>0.5</v>
      </c>
      <c r="AE2868">
        <f t="shared" si="621"/>
        <v>0.5</v>
      </c>
      <c r="AF2868">
        <f t="shared" si="622"/>
        <v>0.5</v>
      </c>
      <c r="AG2868">
        <f t="shared" si="623"/>
        <v>0.5</v>
      </c>
      <c r="AH2868">
        <f t="shared" si="624"/>
        <v>0.5</v>
      </c>
      <c r="AI2868">
        <f t="shared" si="625"/>
        <v>0.25</v>
      </c>
      <c r="AJ2868">
        <f t="shared" si="626"/>
        <v>0.25</v>
      </c>
      <c r="AK2868">
        <f t="shared" si="627"/>
        <v>0.5</v>
      </c>
      <c r="AL2868">
        <f t="shared" si="628"/>
        <v>0.5</v>
      </c>
      <c r="AM2868">
        <f t="shared" si="629"/>
        <v>0.5</v>
      </c>
      <c r="AN2868" s="6">
        <f t="shared" si="631"/>
        <v>1</v>
      </c>
      <c r="AO2868" t="str">
        <f>VLOOKUP(BD_PONDERACIONES[[#This Row],[Comuna]],Tabla3[#All],2,0)</f>
        <v>Florida</v>
      </c>
    </row>
    <row r="2869" spans="1:41" x14ac:dyDescent="0.35">
      <c r="A2869" t="s">
        <v>14458</v>
      </c>
      <c r="B2869" t="s">
        <v>14459</v>
      </c>
      <c r="C2869" t="s">
        <v>14460</v>
      </c>
      <c r="D2869" s="5">
        <v>44818</v>
      </c>
      <c r="E2869" s="5">
        <v>44732</v>
      </c>
      <c r="F2869" t="s">
        <v>763</v>
      </c>
      <c r="G2869" t="s">
        <v>14461</v>
      </c>
      <c r="H2869" t="s">
        <v>3786</v>
      </c>
      <c r="J2869" t="s">
        <v>756</v>
      </c>
      <c r="K2869" t="s">
        <v>756</v>
      </c>
      <c r="L2869" t="s">
        <v>757</v>
      </c>
      <c r="M2869" t="s">
        <v>757</v>
      </c>
      <c r="N2869" t="s">
        <v>756</v>
      </c>
      <c r="O2869" t="s">
        <v>756</v>
      </c>
      <c r="P2869" t="s">
        <v>758</v>
      </c>
      <c r="Q2869" t="s">
        <v>759</v>
      </c>
      <c r="R2869" t="s">
        <v>759</v>
      </c>
      <c r="S2869" t="s">
        <v>757</v>
      </c>
      <c r="T2869" t="s">
        <v>757</v>
      </c>
      <c r="U2869" t="s">
        <v>757</v>
      </c>
      <c r="V2869" t="s">
        <v>773</v>
      </c>
      <c r="W2869" t="s">
        <v>768</v>
      </c>
      <c r="X2869" t="s">
        <v>14462</v>
      </c>
      <c r="Y2869" t="str">
        <f t="shared" si="630"/>
        <v>junio</v>
      </c>
      <c r="Z2869">
        <f>YEAR(BD_PONDERACIONES[[#This Row],[Fecha Ejecución del Ticket]])</f>
        <v>2022</v>
      </c>
      <c r="AA2869" t="str">
        <f t="shared" si="618"/>
        <v>septiembre</v>
      </c>
      <c r="AB2869">
        <f>YEAR(BD_PONDERACIONES[[#This Row],[Fecha de Inspección]])</f>
        <v>2022</v>
      </c>
      <c r="AC2869">
        <f t="shared" si="619"/>
        <v>0.5</v>
      </c>
      <c r="AD2869">
        <f t="shared" si="620"/>
        <v>0.5</v>
      </c>
      <c r="AE2869">
        <f t="shared" si="621"/>
        <v>0.5</v>
      </c>
      <c r="AF2869">
        <f t="shared" si="622"/>
        <v>0.5</v>
      </c>
      <c r="AG2869">
        <f t="shared" si="623"/>
        <v>0.5</v>
      </c>
      <c r="AH2869">
        <f t="shared" si="624"/>
        <v>0.5</v>
      </c>
      <c r="AI2869">
        <f t="shared" si="625"/>
        <v>0.25</v>
      </c>
      <c r="AJ2869">
        <f t="shared" si="626"/>
        <v>0.25</v>
      </c>
      <c r="AK2869">
        <f t="shared" si="627"/>
        <v>0.5</v>
      </c>
      <c r="AL2869">
        <f t="shared" si="628"/>
        <v>0</v>
      </c>
      <c r="AM2869">
        <f t="shared" si="629"/>
        <v>0.17499999999999999</v>
      </c>
      <c r="AN2869" s="6">
        <f t="shared" si="631"/>
        <v>0.83500000000000008</v>
      </c>
      <c r="AO2869" t="str">
        <f>VLOOKUP(BD_PONDERACIONES[[#This Row],[Comuna]],Tabla3[#All],2,0)</f>
        <v>Florida</v>
      </c>
    </row>
    <row r="2870" spans="1:41" x14ac:dyDescent="0.35">
      <c r="A2870" t="s">
        <v>14463</v>
      </c>
      <c r="B2870" t="s">
        <v>14464</v>
      </c>
      <c r="C2870" t="s">
        <v>14465</v>
      </c>
      <c r="D2870" s="5">
        <v>44818</v>
      </c>
      <c r="E2870" s="5">
        <v>44728</v>
      </c>
      <c r="F2870" t="s">
        <v>753</v>
      </c>
      <c r="G2870" t="s">
        <v>14466</v>
      </c>
      <c r="H2870" t="s">
        <v>3786</v>
      </c>
      <c r="J2870" t="s">
        <v>756</v>
      </c>
      <c r="K2870" t="s">
        <v>756</v>
      </c>
      <c r="L2870" t="s">
        <v>773</v>
      </c>
      <c r="M2870" t="s">
        <v>773</v>
      </c>
      <c r="N2870" t="s">
        <v>756</v>
      </c>
      <c r="O2870" t="s">
        <v>756</v>
      </c>
      <c r="P2870" t="s">
        <v>765</v>
      </c>
      <c r="Q2870" t="s">
        <v>14467</v>
      </c>
      <c r="R2870" t="s">
        <v>14468</v>
      </c>
      <c r="S2870" t="s">
        <v>756</v>
      </c>
      <c r="T2870" t="s">
        <v>756</v>
      </c>
      <c r="U2870" t="s">
        <v>756</v>
      </c>
      <c r="V2870" t="s">
        <v>756</v>
      </c>
      <c r="W2870" t="s">
        <v>768</v>
      </c>
      <c r="X2870" t="s">
        <v>14469</v>
      </c>
      <c r="Y2870" t="str">
        <f t="shared" si="630"/>
        <v>junio</v>
      </c>
      <c r="Z2870">
        <f>YEAR(BD_PONDERACIONES[[#This Row],[Fecha Ejecución del Ticket]])</f>
        <v>2022</v>
      </c>
      <c r="AA2870" t="str">
        <f t="shared" si="618"/>
        <v>septiembre</v>
      </c>
      <c r="AB2870">
        <f>YEAR(BD_PONDERACIONES[[#This Row],[Fecha de Inspección]])</f>
        <v>2022</v>
      </c>
      <c r="AC2870">
        <f t="shared" si="619"/>
        <v>0.5</v>
      </c>
      <c r="AD2870">
        <f t="shared" si="620"/>
        <v>0.5</v>
      </c>
      <c r="AE2870">
        <f t="shared" si="621"/>
        <v>0</v>
      </c>
      <c r="AF2870">
        <f t="shared" si="622"/>
        <v>0</v>
      </c>
      <c r="AG2870">
        <f t="shared" si="623"/>
        <v>0.5</v>
      </c>
      <c r="AH2870">
        <f t="shared" si="624"/>
        <v>0.5</v>
      </c>
      <c r="AI2870">
        <f t="shared" si="625"/>
        <v>0.25</v>
      </c>
      <c r="AJ2870">
        <f t="shared" si="626"/>
        <v>0.25</v>
      </c>
      <c r="AK2870">
        <f t="shared" si="627"/>
        <v>0.5</v>
      </c>
      <c r="AL2870">
        <f t="shared" si="628"/>
        <v>0.5</v>
      </c>
      <c r="AM2870">
        <f t="shared" si="629"/>
        <v>0.17499999999999999</v>
      </c>
      <c r="AN2870" s="6">
        <f t="shared" si="631"/>
        <v>0.63500000000000001</v>
      </c>
      <c r="AO2870" t="str">
        <f>VLOOKUP(BD_PONDERACIONES[[#This Row],[Comuna]],Tabla3[#All],2,0)</f>
        <v>Florida</v>
      </c>
    </row>
    <row r="2871" spans="1:41" x14ac:dyDescent="0.35">
      <c r="A2871" t="s">
        <v>14470</v>
      </c>
      <c r="B2871" t="s">
        <v>14471</v>
      </c>
      <c r="C2871" t="s">
        <v>14472</v>
      </c>
      <c r="D2871" s="5">
        <v>44818</v>
      </c>
      <c r="E2871" s="5">
        <v>44733</v>
      </c>
      <c r="F2871" t="s">
        <v>763</v>
      </c>
      <c r="G2871" t="s">
        <v>14473</v>
      </c>
      <c r="H2871" t="s">
        <v>3786</v>
      </c>
      <c r="J2871" t="s">
        <v>756</v>
      </c>
      <c r="K2871" t="s">
        <v>756</v>
      </c>
      <c r="L2871" t="s">
        <v>757</v>
      </c>
      <c r="M2871" t="s">
        <v>757</v>
      </c>
      <c r="N2871" t="s">
        <v>756</v>
      </c>
      <c r="O2871" t="s">
        <v>756</v>
      </c>
      <c r="P2871" t="s">
        <v>758</v>
      </c>
      <c r="Q2871" t="s">
        <v>759</v>
      </c>
      <c r="R2871" t="s">
        <v>759</v>
      </c>
      <c r="S2871" t="s">
        <v>757</v>
      </c>
      <c r="T2871" t="s">
        <v>757</v>
      </c>
      <c r="U2871" t="s">
        <v>757</v>
      </c>
      <c r="V2871" t="s">
        <v>756</v>
      </c>
      <c r="W2871" t="s">
        <v>768</v>
      </c>
      <c r="X2871" t="s">
        <v>11923</v>
      </c>
      <c r="Y2871" t="str">
        <f t="shared" si="630"/>
        <v>junio</v>
      </c>
      <c r="Z2871">
        <f>YEAR(BD_PONDERACIONES[[#This Row],[Fecha Ejecución del Ticket]])</f>
        <v>2022</v>
      </c>
      <c r="AA2871" t="str">
        <f t="shared" si="618"/>
        <v>septiembre</v>
      </c>
      <c r="AB2871">
        <f>YEAR(BD_PONDERACIONES[[#This Row],[Fecha de Inspección]])</f>
        <v>2022</v>
      </c>
      <c r="AC2871">
        <f t="shared" si="619"/>
        <v>0.5</v>
      </c>
      <c r="AD2871">
        <f t="shared" si="620"/>
        <v>0.5</v>
      </c>
      <c r="AE2871">
        <f t="shared" si="621"/>
        <v>0.5</v>
      </c>
      <c r="AF2871">
        <f t="shared" si="622"/>
        <v>0.5</v>
      </c>
      <c r="AG2871">
        <f t="shared" si="623"/>
        <v>0.5</v>
      </c>
      <c r="AH2871">
        <f t="shared" si="624"/>
        <v>0.5</v>
      </c>
      <c r="AI2871">
        <f t="shared" si="625"/>
        <v>0.25</v>
      </c>
      <c r="AJ2871">
        <f t="shared" si="626"/>
        <v>0.25</v>
      </c>
      <c r="AK2871">
        <f t="shared" si="627"/>
        <v>0.5</v>
      </c>
      <c r="AL2871">
        <f t="shared" si="628"/>
        <v>0.5</v>
      </c>
      <c r="AM2871">
        <f t="shared" si="629"/>
        <v>0.17499999999999999</v>
      </c>
      <c r="AN2871" s="6">
        <f t="shared" si="631"/>
        <v>0.93500000000000005</v>
      </c>
      <c r="AO2871" t="str">
        <f>VLOOKUP(BD_PONDERACIONES[[#This Row],[Comuna]],Tabla3[#All],2,0)</f>
        <v>Florida</v>
      </c>
    </row>
    <row r="2872" spans="1:41" x14ac:dyDescent="0.35">
      <c r="A2872" t="s">
        <v>14474</v>
      </c>
      <c r="B2872" t="s">
        <v>14475</v>
      </c>
      <c r="C2872" t="s">
        <v>14476</v>
      </c>
      <c r="D2872" s="5">
        <v>44818</v>
      </c>
      <c r="E2872" s="5">
        <v>44733</v>
      </c>
      <c r="F2872" t="s">
        <v>763</v>
      </c>
      <c r="G2872" t="s">
        <v>14477</v>
      </c>
      <c r="H2872" t="s">
        <v>3786</v>
      </c>
      <c r="J2872" t="s">
        <v>756</v>
      </c>
      <c r="K2872" t="s">
        <v>756</v>
      </c>
      <c r="L2872" t="s">
        <v>757</v>
      </c>
      <c r="M2872" t="s">
        <v>757</v>
      </c>
      <c r="N2872" t="s">
        <v>756</v>
      </c>
      <c r="O2872" t="s">
        <v>756</v>
      </c>
      <c r="P2872" t="s">
        <v>758</v>
      </c>
      <c r="Q2872" t="s">
        <v>759</v>
      </c>
      <c r="R2872" t="s">
        <v>759</v>
      </c>
      <c r="S2872" t="s">
        <v>757</v>
      </c>
      <c r="T2872" t="s">
        <v>757</v>
      </c>
      <c r="U2872" t="s">
        <v>757</v>
      </c>
      <c r="V2872" t="s">
        <v>756</v>
      </c>
      <c r="W2872" t="s">
        <v>768</v>
      </c>
      <c r="X2872" t="s">
        <v>14478</v>
      </c>
      <c r="Y2872" t="str">
        <f t="shared" si="630"/>
        <v>junio</v>
      </c>
      <c r="Z2872">
        <f>YEAR(BD_PONDERACIONES[[#This Row],[Fecha Ejecución del Ticket]])</f>
        <v>2022</v>
      </c>
      <c r="AA2872" t="str">
        <f t="shared" si="618"/>
        <v>septiembre</v>
      </c>
      <c r="AB2872">
        <f>YEAR(BD_PONDERACIONES[[#This Row],[Fecha de Inspección]])</f>
        <v>2022</v>
      </c>
      <c r="AC2872">
        <f t="shared" si="619"/>
        <v>0.5</v>
      </c>
      <c r="AD2872">
        <f t="shared" si="620"/>
        <v>0.5</v>
      </c>
      <c r="AE2872">
        <f t="shared" si="621"/>
        <v>0.5</v>
      </c>
      <c r="AF2872">
        <f t="shared" si="622"/>
        <v>0.5</v>
      </c>
      <c r="AG2872">
        <f t="shared" si="623"/>
        <v>0.5</v>
      </c>
      <c r="AH2872">
        <f t="shared" si="624"/>
        <v>0.5</v>
      </c>
      <c r="AI2872">
        <f t="shared" si="625"/>
        <v>0.25</v>
      </c>
      <c r="AJ2872">
        <f t="shared" si="626"/>
        <v>0.25</v>
      </c>
      <c r="AK2872">
        <f t="shared" si="627"/>
        <v>0.5</v>
      </c>
      <c r="AL2872">
        <f t="shared" si="628"/>
        <v>0.5</v>
      </c>
      <c r="AM2872">
        <f t="shared" si="629"/>
        <v>0.17499999999999999</v>
      </c>
      <c r="AN2872" s="6">
        <f t="shared" si="631"/>
        <v>0.93500000000000005</v>
      </c>
      <c r="AO2872" t="str">
        <f>VLOOKUP(BD_PONDERACIONES[[#This Row],[Comuna]],Tabla3[#All],2,0)</f>
        <v>Florida</v>
      </c>
    </row>
    <row r="2873" spans="1:41" x14ac:dyDescent="0.35">
      <c r="A2873" t="s">
        <v>14479</v>
      </c>
      <c r="B2873" t="s">
        <v>14480</v>
      </c>
      <c r="C2873" t="s">
        <v>14481</v>
      </c>
      <c r="D2873" s="5">
        <v>44818</v>
      </c>
      <c r="E2873" s="5">
        <v>44719</v>
      </c>
      <c r="F2873" t="s">
        <v>753</v>
      </c>
      <c r="G2873" t="s">
        <v>14482</v>
      </c>
      <c r="H2873" t="s">
        <v>3786</v>
      </c>
      <c r="J2873" t="s">
        <v>756</v>
      </c>
      <c r="K2873" t="s">
        <v>756</v>
      </c>
      <c r="L2873" t="s">
        <v>756</v>
      </c>
      <c r="M2873" t="s">
        <v>756</v>
      </c>
      <c r="N2873" t="s">
        <v>756</v>
      </c>
      <c r="O2873" t="s">
        <v>756</v>
      </c>
      <c r="P2873" t="s">
        <v>758</v>
      </c>
      <c r="Q2873" t="s">
        <v>759</v>
      </c>
      <c r="R2873" t="s">
        <v>759</v>
      </c>
      <c r="S2873" t="s">
        <v>757</v>
      </c>
      <c r="T2873" t="s">
        <v>757</v>
      </c>
      <c r="U2873" t="s">
        <v>757</v>
      </c>
      <c r="V2873" t="s">
        <v>904</v>
      </c>
      <c r="W2873" t="s">
        <v>756</v>
      </c>
      <c r="X2873" t="s">
        <v>990</v>
      </c>
      <c r="Y2873" t="str">
        <f t="shared" si="630"/>
        <v>junio</v>
      </c>
      <c r="Z2873">
        <f>YEAR(BD_PONDERACIONES[[#This Row],[Fecha Ejecución del Ticket]])</f>
        <v>2022</v>
      </c>
      <c r="AA2873" t="str">
        <f t="shared" si="618"/>
        <v>septiembre</v>
      </c>
      <c r="AB2873">
        <f>YEAR(BD_PONDERACIONES[[#This Row],[Fecha de Inspección]])</f>
        <v>2022</v>
      </c>
      <c r="AC2873">
        <f t="shared" si="619"/>
        <v>0.5</v>
      </c>
      <c r="AD2873">
        <f t="shared" si="620"/>
        <v>0.5</v>
      </c>
      <c r="AE2873">
        <f t="shared" si="621"/>
        <v>0.5</v>
      </c>
      <c r="AF2873">
        <f t="shared" si="622"/>
        <v>0.5</v>
      </c>
      <c r="AG2873">
        <f t="shared" si="623"/>
        <v>0.5</v>
      </c>
      <c r="AH2873">
        <f t="shared" si="624"/>
        <v>0.5</v>
      </c>
      <c r="AI2873">
        <f t="shared" si="625"/>
        <v>0.25</v>
      </c>
      <c r="AJ2873">
        <f t="shared" si="626"/>
        <v>0.25</v>
      </c>
      <c r="AK2873">
        <f t="shared" si="627"/>
        <v>0.5</v>
      </c>
      <c r="AL2873">
        <f t="shared" si="628"/>
        <v>0.32500000000000001</v>
      </c>
      <c r="AM2873">
        <f t="shared" si="629"/>
        <v>0.5</v>
      </c>
      <c r="AN2873" s="6">
        <f t="shared" si="631"/>
        <v>0.96500000000000008</v>
      </c>
      <c r="AO2873" t="str">
        <f>VLOOKUP(BD_PONDERACIONES[[#This Row],[Comuna]],Tabla3[#All],2,0)</f>
        <v>Florida</v>
      </c>
    </row>
    <row r="2874" spans="1:41" x14ac:dyDescent="0.35">
      <c r="A2874" t="s">
        <v>14483</v>
      </c>
      <c r="B2874" t="s">
        <v>14484</v>
      </c>
      <c r="C2874" t="s">
        <v>14485</v>
      </c>
      <c r="D2874" s="5">
        <v>44818</v>
      </c>
      <c r="E2874" s="5">
        <v>44726</v>
      </c>
      <c r="F2874" t="s">
        <v>753</v>
      </c>
      <c r="G2874" t="s">
        <v>14486</v>
      </c>
      <c r="H2874" t="s">
        <v>3786</v>
      </c>
      <c r="J2874" t="s">
        <v>756</v>
      </c>
      <c r="K2874" t="s">
        <v>756</v>
      </c>
      <c r="L2874" t="s">
        <v>757</v>
      </c>
      <c r="M2874" t="s">
        <v>757</v>
      </c>
      <c r="N2874" t="s">
        <v>756</v>
      </c>
      <c r="O2874" t="s">
        <v>756</v>
      </c>
      <c r="P2874" t="s">
        <v>758</v>
      </c>
      <c r="Q2874" t="s">
        <v>759</v>
      </c>
      <c r="R2874" t="s">
        <v>759</v>
      </c>
      <c r="S2874" t="s">
        <v>757</v>
      </c>
      <c r="T2874" t="s">
        <v>757</v>
      </c>
      <c r="U2874" t="s">
        <v>757</v>
      </c>
      <c r="V2874" t="s">
        <v>904</v>
      </c>
      <c r="W2874" t="s">
        <v>768</v>
      </c>
      <c r="X2874" t="s">
        <v>885</v>
      </c>
      <c r="Y2874" t="str">
        <f t="shared" si="630"/>
        <v>junio</v>
      </c>
      <c r="Z2874">
        <f>YEAR(BD_PONDERACIONES[[#This Row],[Fecha Ejecución del Ticket]])</f>
        <v>2022</v>
      </c>
      <c r="AA2874" t="str">
        <f t="shared" si="618"/>
        <v>septiembre</v>
      </c>
      <c r="AB2874">
        <f>YEAR(BD_PONDERACIONES[[#This Row],[Fecha de Inspección]])</f>
        <v>2022</v>
      </c>
      <c r="AC2874">
        <f t="shared" si="619"/>
        <v>0.5</v>
      </c>
      <c r="AD2874">
        <f t="shared" si="620"/>
        <v>0.5</v>
      </c>
      <c r="AE2874">
        <f t="shared" si="621"/>
        <v>0.5</v>
      </c>
      <c r="AF2874">
        <f t="shared" si="622"/>
        <v>0.5</v>
      </c>
      <c r="AG2874">
        <f t="shared" si="623"/>
        <v>0.5</v>
      </c>
      <c r="AH2874">
        <f t="shared" si="624"/>
        <v>0.5</v>
      </c>
      <c r="AI2874">
        <f t="shared" si="625"/>
        <v>0.25</v>
      </c>
      <c r="AJ2874">
        <f t="shared" si="626"/>
        <v>0.25</v>
      </c>
      <c r="AK2874">
        <f t="shared" si="627"/>
        <v>0.5</v>
      </c>
      <c r="AL2874">
        <f t="shared" si="628"/>
        <v>0.32500000000000001</v>
      </c>
      <c r="AM2874">
        <f t="shared" si="629"/>
        <v>0.17499999999999999</v>
      </c>
      <c r="AN2874" s="6">
        <f t="shared" si="631"/>
        <v>0.9</v>
      </c>
      <c r="AO2874" t="str">
        <f>VLOOKUP(BD_PONDERACIONES[[#This Row],[Comuna]],Tabla3[#All],2,0)</f>
        <v>Florida</v>
      </c>
    </row>
    <row r="2875" spans="1:41" x14ac:dyDescent="0.35">
      <c r="A2875" t="s">
        <v>14487</v>
      </c>
      <c r="B2875" t="s">
        <v>14488</v>
      </c>
      <c r="C2875" t="s">
        <v>14489</v>
      </c>
      <c r="D2875" s="5">
        <v>44818</v>
      </c>
      <c r="E2875" s="5">
        <v>44731</v>
      </c>
      <c r="F2875" t="s">
        <v>763</v>
      </c>
      <c r="G2875" t="s">
        <v>14490</v>
      </c>
      <c r="H2875" t="s">
        <v>3786</v>
      </c>
      <c r="J2875" t="s">
        <v>756</v>
      </c>
      <c r="K2875" t="s">
        <v>756</v>
      </c>
      <c r="L2875" t="s">
        <v>773</v>
      </c>
      <c r="M2875" t="s">
        <v>773</v>
      </c>
      <c r="N2875" t="s">
        <v>756</v>
      </c>
      <c r="O2875" t="s">
        <v>756</v>
      </c>
      <c r="P2875" t="s">
        <v>758</v>
      </c>
      <c r="Q2875" t="s">
        <v>759</v>
      </c>
      <c r="R2875" t="s">
        <v>759</v>
      </c>
      <c r="S2875" t="s">
        <v>757</v>
      </c>
      <c r="T2875" t="s">
        <v>757</v>
      </c>
      <c r="U2875" t="s">
        <v>757</v>
      </c>
      <c r="V2875" t="s">
        <v>756</v>
      </c>
      <c r="W2875" t="s">
        <v>756</v>
      </c>
      <c r="X2875" t="s">
        <v>14491</v>
      </c>
      <c r="Y2875" t="str">
        <f t="shared" si="630"/>
        <v>junio</v>
      </c>
      <c r="Z2875">
        <f>YEAR(BD_PONDERACIONES[[#This Row],[Fecha Ejecución del Ticket]])</f>
        <v>2022</v>
      </c>
      <c r="AA2875" t="str">
        <f t="shared" si="618"/>
        <v>septiembre</v>
      </c>
      <c r="AB2875">
        <f>YEAR(BD_PONDERACIONES[[#This Row],[Fecha de Inspección]])</f>
        <v>2022</v>
      </c>
      <c r="AC2875">
        <f t="shared" si="619"/>
        <v>0.5</v>
      </c>
      <c r="AD2875">
        <f t="shared" si="620"/>
        <v>0.5</v>
      </c>
      <c r="AE2875">
        <f t="shared" si="621"/>
        <v>0</v>
      </c>
      <c r="AF2875">
        <f t="shared" si="622"/>
        <v>0</v>
      </c>
      <c r="AG2875">
        <f t="shared" si="623"/>
        <v>0.5</v>
      </c>
      <c r="AH2875">
        <f t="shared" si="624"/>
        <v>0.5</v>
      </c>
      <c r="AI2875">
        <f t="shared" si="625"/>
        <v>0.25</v>
      </c>
      <c r="AJ2875">
        <f t="shared" si="626"/>
        <v>0.25</v>
      </c>
      <c r="AK2875">
        <f t="shared" si="627"/>
        <v>0.5</v>
      </c>
      <c r="AL2875">
        <f t="shared" si="628"/>
        <v>0.5</v>
      </c>
      <c r="AM2875">
        <f t="shared" si="629"/>
        <v>0.5</v>
      </c>
      <c r="AN2875" s="6">
        <f t="shared" si="631"/>
        <v>0.7</v>
      </c>
      <c r="AO2875" t="str">
        <f>VLOOKUP(BD_PONDERACIONES[[#This Row],[Comuna]],Tabla3[#All],2,0)</f>
        <v>Florida</v>
      </c>
    </row>
    <row r="2876" spans="1:41" x14ac:dyDescent="0.35">
      <c r="A2876" t="s">
        <v>14492</v>
      </c>
      <c r="B2876" t="s">
        <v>14493</v>
      </c>
      <c r="C2876" t="s">
        <v>14494</v>
      </c>
      <c r="D2876" s="5">
        <v>44818</v>
      </c>
      <c r="E2876" s="5">
        <v>44725</v>
      </c>
      <c r="F2876" t="s">
        <v>753</v>
      </c>
      <c r="G2876" t="s">
        <v>14495</v>
      </c>
      <c r="H2876" t="s">
        <v>3786</v>
      </c>
      <c r="J2876" t="s">
        <v>756</v>
      </c>
      <c r="K2876" t="s">
        <v>756</v>
      </c>
      <c r="L2876" t="s">
        <v>773</v>
      </c>
      <c r="M2876" t="s">
        <v>773</v>
      </c>
      <c r="N2876" t="s">
        <v>756</v>
      </c>
      <c r="O2876" t="s">
        <v>756</v>
      </c>
      <c r="P2876" t="s">
        <v>765</v>
      </c>
      <c r="Q2876" t="s">
        <v>759</v>
      </c>
      <c r="R2876" t="s">
        <v>759</v>
      </c>
      <c r="S2876" t="s">
        <v>757</v>
      </c>
      <c r="T2876" t="s">
        <v>757</v>
      </c>
      <c r="U2876" t="s">
        <v>757</v>
      </c>
      <c r="V2876" t="s">
        <v>904</v>
      </c>
      <c r="W2876" t="s">
        <v>756</v>
      </c>
      <c r="X2876" t="s">
        <v>14496</v>
      </c>
      <c r="Y2876" t="str">
        <f t="shared" si="630"/>
        <v>junio</v>
      </c>
      <c r="Z2876">
        <f>YEAR(BD_PONDERACIONES[[#This Row],[Fecha Ejecución del Ticket]])</f>
        <v>2022</v>
      </c>
      <c r="AA2876" t="str">
        <f t="shared" si="618"/>
        <v>septiembre</v>
      </c>
      <c r="AB2876">
        <f>YEAR(BD_PONDERACIONES[[#This Row],[Fecha de Inspección]])</f>
        <v>2022</v>
      </c>
      <c r="AC2876">
        <f t="shared" si="619"/>
        <v>0.5</v>
      </c>
      <c r="AD2876">
        <f t="shared" si="620"/>
        <v>0.5</v>
      </c>
      <c r="AE2876">
        <f t="shared" si="621"/>
        <v>0</v>
      </c>
      <c r="AF2876">
        <f t="shared" si="622"/>
        <v>0</v>
      </c>
      <c r="AG2876">
        <f t="shared" si="623"/>
        <v>0.5</v>
      </c>
      <c r="AH2876">
        <f t="shared" si="624"/>
        <v>0.5</v>
      </c>
      <c r="AI2876">
        <f t="shared" si="625"/>
        <v>0.25</v>
      </c>
      <c r="AJ2876">
        <f t="shared" si="626"/>
        <v>0.25</v>
      </c>
      <c r="AK2876">
        <f t="shared" si="627"/>
        <v>0.5</v>
      </c>
      <c r="AL2876">
        <f t="shared" si="628"/>
        <v>0.32500000000000001</v>
      </c>
      <c r="AM2876">
        <f t="shared" si="629"/>
        <v>0.5</v>
      </c>
      <c r="AN2876" s="6">
        <f t="shared" si="631"/>
        <v>0.66500000000000004</v>
      </c>
      <c r="AO2876" t="str">
        <f>VLOOKUP(BD_PONDERACIONES[[#This Row],[Comuna]],Tabla3[#All],2,0)</f>
        <v>Florida</v>
      </c>
    </row>
    <row r="2877" spans="1:41" x14ac:dyDescent="0.35">
      <c r="A2877" t="s">
        <v>14497</v>
      </c>
      <c r="B2877" t="s">
        <v>14498</v>
      </c>
      <c r="C2877" t="s">
        <v>14499</v>
      </c>
      <c r="D2877" s="5">
        <v>44818</v>
      </c>
      <c r="E2877" s="5">
        <v>44731</v>
      </c>
      <c r="F2877" t="s">
        <v>763</v>
      </c>
      <c r="G2877" t="s">
        <v>14500</v>
      </c>
      <c r="H2877" t="s">
        <v>3786</v>
      </c>
      <c r="J2877" t="s">
        <v>756</v>
      </c>
      <c r="K2877" t="s">
        <v>756</v>
      </c>
      <c r="L2877" t="s">
        <v>757</v>
      </c>
      <c r="M2877" t="s">
        <v>757</v>
      </c>
      <c r="N2877" t="s">
        <v>756</v>
      </c>
      <c r="O2877" t="s">
        <v>756</v>
      </c>
      <c r="P2877" t="s">
        <v>758</v>
      </c>
      <c r="Q2877" t="s">
        <v>759</v>
      </c>
      <c r="R2877" t="s">
        <v>759</v>
      </c>
      <c r="S2877" t="s">
        <v>757</v>
      </c>
      <c r="T2877" t="s">
        <v>757</v>
      </c>
      <c r="U2877" t="s">
        <v>757</v>
      </c>
      <c r="V2877" t="s">
        <v>756</v>
      </c>
      <c r="W2877" t="s">
        <v>768</v>
      </c>
      <c r="X2877" t="s">
        <v>14501</v>
      </c>
      <c r="Y2877" t="str">
        <f t="shared" si="630"/>
        <v>junio</v>
      </c>
      <c r="Z2877">
        <f>YEAR(BD_PONDERACIONES[[#This Row],[Fecha Ejecución del Ticket]])</f>
        <v>2022</v>
      </c>
      <c r="AA2877" t="str">
        <f t="shared" si="618"/>
        <v>septiembre</v>
      </c>
      <c r="AB2877">
        <f>YEAR(BD_PONDERACIONES[[#This Row],[Fecha de Inspección]])</f>
        <v>2022</v>
      </c>
      <c r="AC2877">
        <f t="shared" si="619"/>
        <v>0.5</v>
      </c>
      <c r="AD2877">
        <f t="shared" si="620"/>
        <v>0.5</v>
      </c>
      <c r="AE2877">
        <f t="shared" si="621"/>
        <v>0.5</v>
      </c>
      <c r="AF2877">
        <f t="shared" si="622"/>
        <v>0.5</v>
      </c>
      <c r="AG2877">
        <f t="shared" si="623"/>
        <v>0.5</v>
      </c>
      <c r="AH2877">
        <f t="shared" si="624"/>
        <v>0.5</v>
      </c>
      <c r="AI2877">
        <f t="shared" si="625"/>
        <v>0.25</v>
      </c>
      <c r="AJ2877">
        <f t="shared" si="626"/>
        <v>0.25</v>
      </c>
      <c r="AK2877">
        <f t="shared" si="627"/>
        <v>0.5</v>
      </c>
      <c r="AL2877">
        <f t="shared" si="628"/>
        <v>0.5</v>
      </c>
      <c r="AM2877">
        <f t="shared" si="629"/>
        <v>0.17499999999999999</v>
      </c>
      <c r="AN2877" s="6">
        <f t="shared" si="631"/>
        <v>0.93500000000000005</v>
      </c>
      <c r="AO2877" t="str">
        <f>VLOOKUP(BD_PONDERACIONES[[#This Row],[Comuna]],Tabla3[#All],2,0)</f>
        <v>Florida</v>
      </c>
    </row>
    <row r="2878" spans="1:41" x14ac:dyDescent="0.35">
      <c r="A2878" t="s">
        <v>14502</v>
      </c>
      <c r="B2878" t="s">
        <v>14503</v>
      </c>
      <c r="C2878" t="s">
        <v>14504</v>
      </c>
      <c r="D2878" s="5">
        <v>44818</v>
      </c>
      <c r="E2878" s="5">
        <v>44731</v>
      </c>
      <c r="F2878" t="s">
        <v>763</v>
      </c>
      <c r="G2878" t="s">
        <v>14505</v>
      </c>
      <c r="H2878" t="s">
        <v>3786</v>
      </c>
      <c r="J2878" t="s">
        <v>756</v>
      </c>
      <c r="K2878" t="s">
        <v>756</v>
      </c>
      <c r="L2878" t="s">
        <v>757</v>
      </c>
      <c r="M2878" t="s">
        <v>757</v>
      </c>
      <c r="N2878" t="s">
        <v>756</v>
      </c>
      <c r="O2878" t="s">
        <v>756</v>
      </c>
      <c r="P2878" t="s">
        <v>758</v>
      </c>
      <c r="Q2878" t="s">
        <v>759</v>
      </c>
      <c r="R2878" t="s">
        <v>759</v>
      </c>
      <c r="S2878" t="s">
        <v>757</v>
      </c>
      <c r="T2878" t="s">
        <v>757</v>
      </c>
      <c r="U2878" t="s">
        <v>757</v>
      </c>
      <c r="V2878" t="s">
        <v>773</v>
      </c>
      <c r="W2878" t="s">
        <v>773</v>
      </c>
      <c r="X2878" t="s">
        <v>14506</v>
      </c>
      <c r="Y2878" t="str">
        <f t="shared" si="630"/>
        <v>junio</v>
      </c>
      <c r="Z2878">
        <f>YEAR(BD_PONDERACIONES[[#This Row],[Fecha Ejecución del Ticket]])</f>
        <v>2022</v>
      </c>
      <c r="AA2878" t="str">
        <f t="shared" si="618"/>
        <v>septiembre</v>
      </c>
      <c r="AB2878">
        <f>YEAR(BD_PONDERACIONES[[#This Row],[Fecha de Inspección]])</f>
        <v>2022</v>
      </c>
      <c r="AC2878">
        <f t="shared" si="619"/>
        <v>0.5</v>
      </c>
      <c r="AD2878">
        <f t="shared" si="620"/>
        <v>0.5</v>
      </c>
      <c r="AE2878">
        <f t="shared" si="621"/>
        <v>0.5</v>
      </c>
      <c r="AF2878">
        <f t="shared" si="622"/>
        <v>0.5</v>
      </c>
      <c r="AG2878">
        <f t="shared" si="623"/>
        <v>0.5</v>
      </c>
      <c r="AH2878">
        <f t="shared" si="624"/>
        <v>0.5</v>
      </c>
      <c r="AI2878">
        <f t="shared" si="625"/>
        <v>0.25</v>
      </c>
      <c r="AJ2878">
        <f t="shared" si="626"/>
        <v>0.25</v>
      </c>
      <c r="AK2878">
        <f t="shared" si="627"/>
        <v>0.5</v>
      </c>
      <c r="AL2878">
        <f t="shared" si="628"/>
        <v>0</v>
      </c>
      <c r="AM2878">
        <f t="shared" si="629"/>
        <v>0</v>
      </c>
      <c r="AN2878" s="6">
        <f t="shared" si="631"/>
        <v>0.8</v>
      </c>
      <c r="AO2878" t="str">
        <f>VLOOKUP(BD_PONDERACIONES[[#This Row],[Comuna]],Tabla3[#All],2,0)</f>
        <v>Florida</v>
      </c>
    </row>
    <row r="2879" spans="1:41" x14ac:dyDescent="0.35">
      <c r="A2879" t="s">
        <v>14507</v>
      </c>
      <c r="B2879" t="s">
        <v>14508</v>
      </c>
      <c r="C2879" t="s">
        <v>14509</v>
      </c>
      <c r="D2879" s="5">
        <v>44818</v>
      </c>
      <c r="E2879" s="5">
        <v>44732</v>
      </c>
      <c r="F2879" t="s">
        <v>763</v>
      </c>
      <c r="G2879" t="s">
        <v>14510</v>
      </c>
      <c r="H2879" t="s">
        <v>3786</v>
      </c>
      <c r="J2879" t="s">
        <v>756</v>
      </c>
      <c r="K2879" t="s">
        <v>756</v>
      </c>
      <c r="L2879" t="s">
        <v>773</v>
      </c>
      <c r="M2879" t="s">
        <v>773</v>
      </c>
      <c r="N2879" t="s">
        <v>756</v>
      </c>
      <c r="O2879" t="s">
        <v>756</v>
      </c>
      <c r="P2879" t="s">
        <v>758</v>
      </c>
      <c r="Q2879" t="s">
        <v>759</v>
      </c>
      <c r="R2879" t="s">
        <v>759</v>
      </c>
      <c r="S2879" t="s">
        <v>757</v>
      </c>
      <c r="T2879" t="s">
        <v>757</v>
      </c>
      <c r="U2879" t="s">
        <v>757</v>
      </c>
      <c r="V2879" t="s">
        <v>756</v>
      </c>
      <c r="W2879" t="s">
        <v>768</v>
      </c>
      <c r="X2879" t="s">
        <v>14511</v>
      </c>
      <c r="Y2879" t="str">
        <f t="shared" si="630"/>
        <v>junio</v>
      </c>
      <c r="Z2879">
        <f>YEAR(BD_PONDERACIONES[[#This Row],[Fecha Ejecución del Ticket]])</f>
        <v>2022</v>
      </c>
      <c r="AA2879" t="str">
        <f t="shared" si="618"/>
        <v>septiembre</v>
      </c>
      <c r="AB2879">
        <f>YEAR(BD_PONDERACIONES[[#This Row],[Fecha de Inspección]])</f>
        <v>2022</v>
      </c>
      <c r="AC2879">
        <f t="shared" si="619"/>
        <v>0.5</v>
      </c>
      <c r="AD2879">
        <f t="shared" si="620"/>
        <v>0.5</v>
      </c>
      <c r="AE2879">
        <f t="shared" si="621"/>
        <v>0</v>
      </c>
      <c r="AF2879">
        <f t="shared" si="622"/>
        <v>0</v>
      </c>
      <c r="AG2879">
        <f t="shared" si="623"/>
        <v>0.5</v>
      </c>
      <c r="AH2879">
        <f t="shared" si="624"/>
        <v>0.5</v>
      </c>
      <c r="AI2879">
        <f t="shared" si="625"/>
        <v>0.25</v>
      </c>
      <c r="AJ2879">
        <f t="shared" si="626"/>
        <v>0.25</v>
      </c>
      <c r="AK2879">
        <f t="shared" si="627"/>
        <v>0.5</v>
      </c>
      <c r="AL2879">
        <f t="shared" si="628"/>
        <v>0.5</v>
      </c>
      <c r="AM2879">
        <f t="shared" si="629"/>
        <v>0.17499999999999999</v>
      </c>
      <c r="AN2879" s="6">
        <f t="shared" si="631"/>
        <v>0.63500000000000001</v>
      </c>
      <c r="AO2879" t="str">
        <f>VLOOKUP(BD_PONDERACIONES[[#This Row],[Comuna]],Tabla3[#All],2,0)</f>
        <v>Florida</v>
      </c>
    </row>
    <row r="2880" spans="1:41" x14ac:dyDescent="0.35">
      <c r="A2880" t="s">
        <v>14512</v>
      </c>
      <c r="B2880" t="s">
        <v>14513</v>
      </c>
      <c r="C2880" t="s">
        <v>14514</v>
      </c>
      <c r="D2880" s="5">
        <v>44818</v>
      </c>
      <c r="E2880" s="5">
        <v>44733</v>
      </c>
      <c r="F2880" t="s">
        <v>763</v>
      </c>
      <c r="G2880" t="s">
        <v>14515</v>
      </c>
      <c r="H2880" t="s">
        <v>3786</v>
      </c>
      <c r="J2880" t="s">
        <v>756</v>
      </c>
      <c r="K2880" t="s">
        <v>756</v>
      </c>
      <c r="L2880" t="s">
        <v>757</v>
      </c>
      <c r="M2880" t="s">
        <v>757</v>
      </c>
      <c r="N2880" t="s">
        <v>756</v>
      </c>
      <c r="O2880" t="s">
        <v>756</v>
      </c>
      <c r="P2880" t="s">
        <v>758</v>
      </c>
      <c r="Q2880" t="s">
        <v>759</v>
      </c>
      <c r="R2880" t="s">
        <v>759</v>
      </c>
      <c r="S2880" t="s">
        <v>757</v>
      </c>
      <c r="T2880" t="s">
        <v>757</v>
      </c>
      <c r="U2880" t="s">
        <v>757</v>
      </c>
      <c r="V2880" t="s">
        <v>773</v>
      </c>
      <c r="W2880" t="s">
        <v>773</v>
      </c>
      <c r="X2880" t="s">
        <v>14516</v>
      </c>
      <c r="Y2880" t="str">
        <f t="shared" si="630"/>
        <v>junio</v>
      </c>
      <c r="Z2880">
        <f>YEAR(BD_PONDERACIONES[[#This Row],[Fecha Ejecución del Ticket]])</f>
        <v>2022</v>
      </c>
      <c r="AA2880" t="str">
        <f t="shared" si="618"/>
        <v>septiembre</v>
      </c>
      <c r="AB2880">
        <f>YEAR(BD_PONDERACIONES[[#This Row],[Fecha de Inspección]])</f>
        <v>2022</v>
      </c>
      <c r="AC2880">
        <f t="shared" si="619"/>
        <v>0.5</v>
      </c>
      <c r="AD2880">
        <f t="shared" si="620"/>
        <v>0.5</v>
      </c>
      <c r="AE2880">
        <f t="shared" si="621"/>
        <v>0.5</v>
      </c>
      <c r="AF2880">
        <f t="shared" si="622"/>
        <v>0.5</v>
      </c>
      <c r="AG2880">
        <f t="shared" si="623"/>
        <v>0.5</v>
      </c>
      <c r="AH2880">
        <f t="shared" si="624"/>
        <v>0.5</v>
      </c>
      <c r="AI2880">
        <f t="shared" si="625"/>
        <v>0.25</v>
      </c>
      <c r="AJ2880">
        <f t="shared" si="626"/>
        <v>0.25</v>
      </c>
      <c r="AK2880">
        <f t="shared" si="627"/>
        <v>0.5</v>
      </c>
      <c r="AL2880">
        <f t="shared" si="628"/>
        <v>0</v>
      </c>
      <c r="AM2880">
        <f t="shared" si="629"/>
        <v>0</v>
      </c>
      <c r="AN2880" s="6">
        <f t="shared" si="631"/>
        <v>0.8</v>
      </c>
      <c r="AO2880" t="str">
        <f>VLOOKUP(BD_PONDERACIONES[[#This Row],[Comuna]],Tabla3[#All],2,0)</f>
        <v>Florida</v>
      </c>
    </row>
    <row r="2881" spans="1:41" x14ac:dyDescent="0.35">
      <c r="A2881" t="s">
        <v>14282</v>
      </c>
      <c r="B2881" t="s">
        <v>14283</v>
      </c>
      <c r="C2881" t="s">
        <v>14284</v>
      </c>
      <c r="D2881" s="5">
        <v>44819</v>
      </c>
      <c r="E2881" s="5">
        <v>44735</v>
      </c>
      <c r="F2881" t="s">
        <v>763</v>
      </c>
      <c r="G2881" t="s">
        <v>14285</v>
      </c>
      <c r="H2881" t="s">
        <v>1809</v>
      </c>
      <c r="J2881" t="s">
        <v>756</v>
      </c>
      <c r="K2881" t="s">
        <v>756</v>
      </c>
      <c r="L2881" t="s">
        <v>757</v>
      </c>
      <c r="M2881" t="s">
        <v>757</v>
      </c>
      <c r="N2881" t="s">
        <v>756</v>
      </c>
      <c r="O2881" t="s">
        <v>756</v>
      </c>
      <c r="P2881" t="s">
        <v>758</v>
      </c>
      <c r="Q2881" t="s">
        <v>759</v>
      </c>
      <c r="R2881" t="s">
        <v>759</v>
      </c>
      <c r="S2881" t="s">
        <v>757</v>
      </c>
      <c r="T2881" t="s">
        <v>757</v>
      </c>
      <c r="U2881" t="s">
        <v>757</v>
      </c>
      <c r="V2881" t="s">
        <v>756</v>
      </c>
      <c r="W2881" t="s">
        <v>768</v>
      </c>
      <c r="X2881" t="s">
        <v>14286</v>
      </c>
      <c r="Y2881" t="str">
        <f t="shared" si="630"/>
        <v>junio</v>
      </c>
      <c r="Z2881">
        <f>YEAR(BD_PONDERACIONES[[#This Row],[Fecha Ejecución del Ticket]])</f>
        <v>2022</v>
      </c>
      <c r="AA2881" t="str">
        <f t="shared" si="618"/>
        <v>septiembre</v>
      </c>
      <c r="AB2881">
        <f>YEAR(BD_PONDERACIONES[[#This Row],[Fecha de Inspección]])</f>
        <v>2022</v>
      </c>
      <c r="AC2881">
        <f t="shared" si="619"/>
        <v>0.5</v>
      </c>
      <c r="AD2881">
        <f t="shared" si="620"/>
        <v>0.5</v>
      </c>
      <c r="AE2881">
        <f t="shared" si="621"/>
        <v>0.5</v>
      </c>
      <c r="AF2881">
        <f t="shared" si="622"/>
        <v>0.5</v>
      </c>
      <c r="AG2881">
        <f t="shared" si="623"/>
        <v>0.5</v>
      </c>
      <c r="AH2881">
        <f t="shared" si="624"/>
        <v>0.5</v>
      </c>
      <c r="AI2881">
        <f t="shared" si="625"/>
        <v>0.25</v>
      </c>
      <c r="AJ2881">
        <f t="shared" si="626"/>
        <v>0.25</v>
      </c>
      <c r="AK2881">
        <f t="shared" si="627"/>
        <v>0.5</v>
      </c>
      <c r="AL2881">
        <f t="shared" si="628"/>
        <v>0.5</v>
      </c>
      <c r="AM2881">
        <f t="shared" si="629"/>
        <v>0.17499999999999999</v>
      </c>
      <c r="AN2881" s="6">
        <f t="shared" si="631"/>
        <v>0.93500000000000005</v>
      </c>
      <c r="AO2881" t="str">
        <f>VLOOKUP(BD_PONDERACIONES[[#This Row],[Comuna]],Tabla3[#All],2,0)</f>
        <v>Florida</v>
      </c>
    </row>
    <row r="2882" spans="1:41" x14ac:dyDescent="0.35">
      <c r="A2882" t="s">
        <v>14287</v>
      </c>
      <c r="B2882" t="s">
        <v>14288</v>
      </c>
      <c r="C2882" t="s">
        <v>14289</v>
      </c>
      <c r="D2882" s="5">
        <v>44819</v>
      </c>
      <c r="E2882" s="5">
        <v>44732</v>
      </c>
      <c r="F2882" t="s">
        <v>763</v>
      </c>
      <c r="G2882" t="s">
        <v>14290</v>
      </c>
      <c r="H2882" t="s">
        <v>1809</v>
      </c>
      <c r="J2882" t="s">
        <v>756</v>
      </c>
      <c r="K2882" t="s">
        <v>756</v>
      </c>
      <c r="L2882" t="s">
        <v>757</v>
      </c>
      <c r="M2882" t="s">
        <v>757</v>
      </c>
      <c r="N2882" t="s">
        <v>756</v>
      </c>
      <c r="O2882" t="s">
        <v>756</v>
      </c>
      <c r="P2882" t="s">
        <v>758</v>
      </c>
      <c r="Q2882" t="s">
        <v>759</v>
      </c>
      <c r="R2882" t="s">
        <v>759</v>
      </c>
      <c r="S2882" t="s">
        <v>757</v>
      </c>
      <c r="T2882" t="s">
        <v>757</v>
      </c>
      <c r="U2882" t="s">
        <v>757</v>
      </c>
      <c r="V2882" t="s">
        <v>756</v>
      </c>
      <c r="W2882" t="s">
        <v>756</v>
      </c>
      <c r="X2882" t="s">
        <v>14291</v>
      </c>
      <c r="Y2882" t="str">
        <f t="shared" si="630"/>
        <v>junio</v>
      </c>
      <c r="Z2882">
        <f>YEAR(BD_PONDERACIONES[[#This Row],[Fecha Ejecución del Ticket]])</f>
        <v>2022</v>
      </c>
      <c r="AA2882" t="str">
        <f t="shared" ref="AA2882:AA2945" si="632">TEXT(D2882,"MMMM")</f>
        <v>septiembre</v>
      </c>
      <c r="AB2882">
        <f>YEAR(BD_PONDERACIONES[[#This Row],[Fecha de Inspección]])</f>
        <v>2022</v>
      </c>
      <c r="AC2882">
        <f t="shared" ref="AC2882:AC2945" si="633">IF(OR(J2882="Cumple",J2882="No Aplica"),0.5,0)</f>
        <v>0.5</v>
      </c>
      <c r="AD2882">
        <f t="shared" ref="AD2882:AD2945" si="634">IF(OR(K2882="CUMPLE",K2882="No Aplica"),0.5,0)</f>
        <v>0.5</v>
      </c>
      <c r="AE2882">
        <f t="shared" ref="AE2882:AE2945" si="635">IF(OR(L2882="CUMPLE",L2882="No Aplica"),0.5,0)</f>
        <v>0.5</v>
      </c>
      <c r="AF2882">
        <f t="shared" ref="AF2882:AF2945" si="636">IF(OR(M2882="CUMPLE",M2882="No Aplica"),0.5,0)</f>
        <v>0.5</v>
      </c>
      <c r="AG2882">
        <f t="shared" ref="AG2882:AG2945" si="637">IF(OR(N2882="CUMPLE",N2882="No Aplica"),0.5,IF(N2882="Cumple Mayormente",0.325,IF(N2882="Cumple Parcialmente",0.175,0)))</f>
        <v>0.5</v>
      </c>
      <c r="AH2882">
        <f t="shared" ref="AH2882:AH2945" si="638">IF(OR(O2882="CUMPLE",O2882="No Aplica"),0.5,IF(O2882="Cumple Mayormente",0.325,IF(O2882="Cumple Parcialmente",0.175,0)))</f>
        <v>0.5</v>
      </c>
      <c r="AI2882">
        <f t="shared" ref="AI2882:AI2945" si="639">IF(OR(S2882="CUMPLE",S2882="No Aplica"),0.25,IF(S2882="Cumple Mayormente",0.1625,IF(S2882="Cumple Parcialmente",0.0875,0)))</f>
        <v>0.25</v>
      </c>
      <c r="AJ2882">
        <f t="shared" ref="AJ2882:AJ2945" si="640">IF(OR(T2882="CUMPLE",T2882="No Aplica"),0.25,IF(T2882="Cumple Mayormente",0.1625,IF(T2882="Cumple Parcialmente",0.0875,0)))</f>
        <v>0.25</v>
      </c>
      <c r="AK2882">
        <f t="shared" ref="AK2882:AK2945" si="641">IF(OR(U2882="CUMPLE",U2882="No Aplica"),0.5,IF(U2882="Cumple Mayormente",0.325,IF(U2882="Cumple Parcialmente",0.175,0)))</f>
        <v>0.5</v>
      </c>
      <c r="AL2882">
        <f t="shared" ref="AL2882:AL2945" si="642">IF(OR(V2882="CUMPLE",V2882="No Aplica"),0.5,IF(V2882="Cumple Mayormente",0.325,IF(V2882="Cumple Parcialmente",0.175,0)))</f>
        <v>0.5</v>
      </c>
      <c r="AM2882">
        <f t="shared" ref="AM2882:AM2945" si="643">IF(OR(W2882="CUMPLE",W2882="No Aplica"),0.5,IF(W2882="Cumple Mayormente",0.325,IF(W2882="Cumple Parcialmente",0.175,0)))</f>
        <v>0.5</v>
      </c>
      <c r="AN2882" s="6">
        <f t="shared" si="631"/>
        <v>1</v>
      </c>
      <c r="AO2882" t="str">
        <f>VLOOKUP(BD_PONDERACIONES[[#This Row],[Comuna]],Tabla3[#All],2,0)</f>
        <v>Florida</v>
      </c>
    </row>
    <row r="2883" spans="1:41" x14ac:dyDescent="0.35">
      <c r="A2883" t="s">
        <v>14292</v>
      </c>
      <c r="B2883" t="s">
        <v>14293</v>
      </c>
      <c r="C2883" t="s">
        <v>14294</v>
      </c>
      <c r="D2883" s="5">
        <v>44819</v>
      </c>
      <c r="E2883" s="5">
        <v>44729</v>
      </c>
      <c r="F2883" t="s">
        <v>763</v>
      </c>
      <c r="G2883" t="s">
        <v>14295</v>
      </c>
      <c r="H2883" t="s">
        <v>1809</v>
      </c>
      <c r="J2883" t="s">
        <v>756</v>
      </c>
      <c r="K2883" t="s">
        <v>756</v>
      </c>
      <c r="L2883" t="s">
        <v>757</v>
      </c>
      <c r="M2883" t="s">
        <v>757</v>
      </c>
      <c r="N2883" t="s">
        <v>756</v>
      </c>
      <c r="O2883" t="s">
        <v>756</v>
      </c>
      <c r="P2883" t="s">
        <v>758</v>
      </c>
      <c r="Q2883" t="s">
        <v>759</v>
      </c>
      <c r="R2883" t="s">
        <v>759</v>
      </c>
      <c r="S2883" t="s">
        <v>757</v>
      </c>
      <c r="T2883" t="s">
        <v>757</v>
      </c>
      <c r="U2883" t="s">
        <v>757</v>
      </c>
      <c r="V2883" t="s">
        <v>756</v>
      </c>
      <c r="W2883" t="s">
        <v>768</v>
      </c>
      <c r="X2883" t="s">
        <v>14296</v>
      </c>
      <c r="Y2883" t="str">
        <f t="shared" si="630"/>
        <v>junio</v>
      </c>
      <c r="Z2883">
        <f>YEAR(BD_PONDERACIONES[[#This Row],[Fecha Ejecución del Ticket]])</f>
        <v>2022</v>
      </c>
      <c r="AA2883" t="str">
        <f t="shared" si="632"/>
        <v>septiembre</v>
      </c>
      <c r="AB2883">
        <f>YEAR(BD_PONDERACIONES[[#This Row],[Fecha de Inspección]])</f>
        <v>2022</v>
      </c>
      <c r="AC2883">
        <f t="shared" si="633"/>
        <v>0.5</v>
      </c>
      <c r="AD2883">
        <f t="shared" si="634"/>
        <v>0.5</v>
      </c>
      <c r="AE2883">
        <f t="shared" si="635"/>
        <v>0.5</v>
      </c>
      <c r="AF2883">
        <f t="shared" si="636"/>
        <v>0.5</v>
      </c>
      <c r="AG2883">
        <f t="shared" si="637"/>
        <v>0.5</v>
      </c>
      <c r="AH2883">
        <f t="shared" si="638"/>
        <v>0.5</v>
      </c>
      <c r="AI2883">
        <f t="shared" si="639"/>
        <v>0.25</v>
      </c>
      <c r="AJ2883">
        <f t="shared" si="640"/>
        <v>0.25</v>
      </c>
      <c r="AK2883">
        <f t="shared" si="641"/>
        <v>0.5</v>
      </c>
      <c r="AL2883">
        <f t="shared" si="642"/>
        <v>0.5</v>
      </c>
      <c r="AM2883">
        <f t="shared" si="643"/>
        <v>0.17499999999999999</v>
      </c>
      <c r="AN2883" s="6">
        <f t="shared" si="631"/>
        <v>0.93500000000000005</v>
      </c>
      <c r="AO2883" t="str">
        <f>VLOOKUP(BD_PONDERACIONES[[#This Row],[Comuna]],Tabla3[#All],2,0)</f>
        <v>Florida</v>
      </c>
    </row>
    <row r="2884" spans="1:41" x14ac:dyDescent="0.35">
      <c r="A2884" t="s">
        <v>14297</v>
      </c>
      <c r="B2884" t="s">
        <v>14298</v>
      </c>
      <c r="C2884" t="s">
        <v>14299</v>
      </c>
      <c r="D2884" s="5">
        <v>44819</v>
      </c>
      <c r="E2884" s="5">
        <v>44737</v>
      </c>
      <c r="F2884" t="s">
        <v>763</v>
      </c>
      <c r="G2884" t="s">
        <v>14300</v>
      </c>
      <c r="H2884" t="s">
        <v>1809</v>
      </c>
      <c r="J2884" t="s">
        <v>756</v>
      </c>
      <c r="K2884" t="s">
        <v>756</v>
      </c>
      <c r="L2884" t="s">
        <v>757</v>
      </c>
      <c r="M2884" t="s">
        <v>757</v>
      </c>
      <c r="N2884" t="s">
        <v>756</v>
      </c>
      <c r="O2884" t="s">
        <v>756</v>
      </c>
      <c r="P2884" t="s">
        <v>758</v>
      </c>
      <c r="Q2884" t="s">
        <v>759</v>
      </c>
      <c r="R2884" t="s">
        <v>759</v>
      </c>
      <c r="S2884" t="s">
        <v>757</v>
      </c>
      <c r="T2884" t="s">
        <v>757</v>
      </c>
      <c r="U2884" t="s">
        <v>757</v>
      </c>
      <c r="V2884" t="s">
        <v>768</v>
      </c>
      <c r="W2884" t="s">
        <v>756</v>
      </c>
      <c r="X2884" t="s">
        <v>14301</v>
      </c>
      <c r="Y2884" t="str">
        <f t="shared" si="630"/>
        <v>junio</v>
      </c>
      <c r="Z2884">
        <f>YEAR(BD_PONDERACIONES[[#This Row],[Fecha Ejecución del Ticket]])</f>
        <v>2022</v>
      </c>
      <c r="AA2884" t="str">
        <f t="shared" si="632"/>
        <v>septiembre</v>
      </c>
      <c r="AB2884">
        <f>YEAR(BD_PONDERACIONES[[#This Row],[Fecha de Inspección]])</f>
        <v>2022</v>
      </c>
      <c r="AC2884">
        <f t="shared" si="633"/>
        <v>0.5</v>
      </c>
      <c r="AD2884">
        <f t="shared" si="634"/>
        <v>0.5</v>
      </c>
      <c r="AE2884">
        <f t="shared" si="635"/>
        <v>0.5</v>
      </c>
      <c r="AF2884">
        <f t="shared" si="636"/>
        <v>0.5</v>
      </c>
      <c r="AG2884">
        <f t="shared" si="637"/>
        <v>0.5</v>
      </c>
      <c r="AH2884">
        <f t="shared" si="638"/>
        <v>0.5</v>
      </c>
      <c r="AI2884">
        <f t="shared" si="639"/>
        <v>0.25</v>
      </c>
      <c r="AJ2884">
        <f t="shared" si="640"/>
        <v>0.25</v>
      </c>
      <c r="AK2884">
        <f t="shared" si="641"/>
        <v>0.5</v>
      </c>
      <c r="AL2884">
        <f t="shared" si="642"/>
        <v>0.17499999999999999</v>
      </c>
      <c r="AM2884">
        <f t="shared" si="643"/>
        <v>0.5</v>
      </c>
      <c r="AN2884" s="6">
        <f t="shared" si="631"/>
        <v>0.93500000000000005</v>
      </c>
      <c r="AO2884" t="str">
        <f>VLOOKUP(BD_PONDERACIONES[[#This Row],[Comuna]],Tabla3[#All],2,0)</f>
        <v>Florida</v>
      </c>
    </row>
    <row r="2885" spans="1:41" x14ac:dyDescent="0.35">
      <c r="A2885" t="s">
        <v>14302</v>
      </c>
      <c r="B2885" t="s">
        <v>14303</v>
      </c>
      <c r="C2885" t="s">
        <v>14304</v>
      </c>
      <c r="D2885" s="5">
        <v>44819</v>
      </c>
      <c r="E2885" s="5">
        <v>44736</v>
      </c>
      <c r="F2885" t="s">
        <v>763</v>
      </c>
      <c r="G2885" t="s">
        <v>14305</v>
      </c>
      <c r="H2885" t="s">
        <v>1809</v>
      </c>
      <c r="J2885" t="s">
        <v>756</v>
      </c>
      <c r="K2885" t="s">
        <v>756</v>
      </c>
      <c r="L2885" t="s">
        <v>756</v>
      </c>
      <c r="M2885" t="s">
        <v>756</v>
      </c>
      <c r="N2885" t="s">
        <v>756</v>
      </c>
      <c r="O2885" t="s">
        <v>756</v>
      </c>
      <c r="P2885" t="s">
        <v>758</v>
      </c>
      <c r="Q2885" t="s">
        <v>759</v>
      </c>
      <c r="R2885" t="s">
        <v>759</v>
      </c>
      <c r="S2885" t="s">
        <v>757</v>
      </c>
      <c r="T2885" t="s">
        <v>757</v>
      </c>
      <c r="U2885" t="s">
        <v>757</v>
      </c>
      <c r="V2885" t="s">
        <v>756</v>
      </c>
      <c r="W2885" t="s">
        <v>756</v>
      </c>
      <c r="X2885" t="s">
        <v>14306</v>
      </c>
      <c r="Y2885" t="str">
        <f t="shared" si="630"/>
        <v>junio</v>
      </c>
      <c r="Z2885">
        <f>YEAR(BD_PONDERACIONES[[#This Row],[Fecha Ejecución del Ticket]])</f>
        <v>2022</v>
      </c>
      <c r="AA2885" t="str">
        <f t="shared" si="632"/>
        <v>septiembre</v>
      </c>
      <c r="AB2885">
        <f>YEAR(BD_PONDERACIONES[[#This Row],[Fecha de Inspección]])</f>
        <v>2022</v>
      </c>
      <c r="AC2885">
        <f t="shared" si="633"/>
        <v>0.5</v>
      </c>
      <c r="AD2885">
        <f t="shared" si="634"/>
        <v>0.5</v>
      </c>
      <c r="AE2885">
        <f t="shared" si="635"/>
        <v>0.5</v>
      </c>
      <c r="AF2885">
        <f t="shared" si="636"/>
        <v>0.5</v>
      </c>
      <c r="AG2885">
        <f t="shared" si="637"/>
        <v>0.5</v>
      </c>
      <c r="AH2885">
        <f t="shared" si="638"/>
        <v>0.5</v>
      </c>
      <c r="AI2885">
        <f t="shared" si="639"/>
        <v>0.25</v>
      </c>
      <c r="AJ2885">
        <f t="shared" si="640"/>
        <v>0.25</v>
      </c>
      <c r="AK2885">
        <f t="shared" si="641"/>
        <v>0.5</v>
      </c>
      <c r="AL2885">
        <f t="shared" si="642"/>
        <v>0.5</v>
      </c>
      <c r="AM2885">
        <f t="shared" si="643"/>
        <v>0.5</v>
      </c>
      <c r="AN2885" s="6">
        <f t="shared" si="631"/>
        <v>1</v>
      </c>
      <c r="AO2885" t="str">
        <f>VLOOKUP(BD_PONDERACIONES[[#This Row],[Comuna]],Tabla3[#All],2,0)</f>
        <v>Florida</v>
      </c>
    </row>
    <row r="2886" spans="1:41" x14ac:dyDescent="0.35">
      <c r="A2886" t="s">
        <v>14307</v>
      </c>
      <c r="B2886" t="s">
        <v>14308</v>
      </c>
      <c r="C2886" t="s">
        <v>14309</v>
      </c>
      <c r="D2886" s="5">
        <v>44819</v>
      </c>
      <c r="E2886" s="5">
        <v>44731</v>
      </c>
      <c r="F2886" t="s">
        <v>763</v>
      </c>
      <c r="G2886" t="s">
        <v>14310</v>
      </c>
      <c r="H2886" t="s">
        <v>1809</v>
      </c>
      <c r="J2886" t="s">
        <v>756</v>
      </c>
      <c r="K2886" t="s">
        <v>756</v>
      </c>
      <c r="L2886" t="s">
        <v>757</v>
      </c>
      <c r="M2886" t="s">
        <v>757</v>
      </c>
      <c r="N2886" t="s">
        <v>756</v>
      </c>
      <c r="O2886" t="s">
        <v>756</v>
      </c>
      <c r="P2886" t="s">
        <v>758</v>
      </c>
      <c r="Q2886" t="s">
        <v>759</v>
      </c>
      <c r="R2886" t="s">
        <v>759</v>
      </c>
      <c r="S2886" t="s">
        <v>757</v>
      </c>
      <c r="T2886" t="s">
        <v>757</v>
      </c>
      <c r="U2886" t="s">
        <v>757</v>
      </c>
      <c r="V2886" t="s">
        <v>773</v>
      </c>
      <c r="W2886" t="s">
        <v>773</v>
      </c>
      <c r="X2886" t="s">
        <v>14311</v>
      </c>
      <c r="Y2886" t="str">
        <f t="shared" si="630"/>
        <v>junio</v>
      </c>
      <c r="Z2886">
        <f>YEAR(BD_PONDERACIONES[[#This Row],[Fecha Ejecución del Ticket]])</f>
        <v>2022</v>
      </c>
      <c r="AA2886" t="str">
        <f t="shared" si="632"/>
        <v>septiembre</v>
      </c>
      <c r="AB2886">
        <f>YEAR(BD_PONDERACIONES[[#This Row],[Fecha de Inspección]])</f>
        <v>2022</v>
      </c>
      <c r="AC2886">
        <f t="shared" si="633"/>
        <v>0.5</v>
      </c>
      <c r="AD2886">
        <f t="shared" si="634"/>
        <v>0.5</v>
      </c>
      <c r="AE2886">
        <f t="shared" si="635"/>
        <v>0.5</v>
      </c>
      <c r="AF2886">
        <f t="shared" si="636"/>
        <v>0.5</v>
      </c>
      <c r="AG2886">
        <f t="shared" si="637"/>
        <v>0.5</v>
      </c>
      <c r="AH2886">
        <f t="shared" si="638"/>
        <v>0.5</v>
      </c>
      <c r="AI2886">
        <f t="shared" si="639"/>
        <v>0.25</v>
      </c>
      <c r="AJ2886">
        <f t="shared" si="640"/>
        <v>0.25</v>
      </c>
      <c r="AK2886">
        <f t="shared" si="641"/>
        <v>0.5</v>
      </c>
      <c r="AL2886">
        <f t="shared" si="642"/>
        <v>0</v>
      </c>
      <c r="AM2886">
        <f t="shared" si="643"/>
        <v>0</v>
      </c>
      <c r="AN2886" s="6">
        <f t="shared" si="631"/>
        <v>0.8</v>
      </c>
      <c r="AO2886" t="str">
        <f>VLOOKUP(BD_PONDERACIONES[[#This Row],[Comuna]],Tabla3[#All],2,0)</f>
        <v>Florida</v>
      </c>
    </row>
    <row r="2887" spans="1:41" x14ac:dyDescent="0.35">
      <c r="A2887" t="s">
        <v>14312</v>
      </c>
      <c r="B2887" t="s">
        <v>14313</v>
      </c>
      <c r="C2887" t="s">
        <v>14314</v>
      </c>
      <c r="D2887" s="5">
        <v>44819</v>
      </c>
      <c r="E2887" s="5">
        <v>44736</v>
      </c>
      <c r="F2887" t="s">
        <v>763</v>
      </c>
      <c r="G2887" t="s">
        <v>14315</v>
      </c>
      <c r="H2887" t="s">
        <v>1809</v>
      </c>
      <c r="J2887" t="s">
        <v>757</v>
      </c>
      <c r="K2887" t="s">
        <v>757</v>
      </c>
      <c r="L2887" t="s">
        <v>757</v>
      </c>
      <c r="M2887" t="s">
        <v>757</v>
      </c>
      <c r="N2887" t="s">
        <v>756</v>
      </c>
      <c r="O2887" t="s">
        <v>756</v>
      </c>
      <c r="P2887" t="s">
        <v>758</v>
      </c>
      <c r="Q2887" t="s">
        <v>759</v>
      </c>
      <c r="R2887" t="s">
        <v>759</v>
      </c>
      <c r="S2887" t="s">
        <v>757</v>
      </c>
      <c r="T2887" t="s">
        <v>757</v>
      </c>
      <c r="U2887" t="s">
        <v>757</v>
      </c>
      <c r="V2887" t="s">
        <v>756</v>
      </c>
      <c r="W2887" t="s">
        <v>756</v>
      </c>
      <c r="X2887" t="s">
        <v>14306</v>
      </c>
      <c r="Y2887" t="str">
        <f t="shared" si="630"/>
        <v>junio</v>
      </c>
      <c r="Z2887">
        <f>YEAR(BD_PONDERACIONES[[#This Row],[Fecha Ejecución del Ticket]])</f>
        <v>2022</v>
      </c>
      <c r="AA2887" t="str">
        <f t="shared" si="632"/>
        <v>septiembre</v>
      </c>
      <c r="AB2887">
        <f>YEAR(BD_PONDERACIONES[[#This Row],[Fecha de Inspección]])</f>
        <v>2022</v>
      </c>
      <c r="AC2887">
        <f t="shared" si="633"/>
        <v>0.5</v>
      </c>
      <c r="AD2887">
        <f t="shared" si="634"/>
        <v>0.5</v>
      </c>
      <c r="AE2887">
        <f t="shared" si="635"/>
        <v>0.5</v>
      </c>
      <c r="AF2887">
        <f t="shared" si="636"/>
        <v>0.5</v>
      </c>
      <c r="AG2887">
        <f t="shared" si="637"/>
        <v>0.5</v>
      </c>
      <c r="AH2887">
        <f t="shared" si="638"/>
        <v>0.5</v>
      </c>
      <c r="AI2887">
        <f t="shared" si="639"/>
        <v>0.25</v>
      </c>
      <c r="AJ2887">
        <f t="shared" si="640"/>
        <v>0.25</v>
      </c>
      <c r="AK2887">
        <f t="shared" si="641"/>
        <v>0.5</v>
      </c>
      <c r="AL2887">
        <f t="shared" si="642"/>
        <v>0.5</v>
      </c>
      <c r="AM2887">
        <f t="shared" si="643"/>
        <v>0.5</v>
      </c>
      <c r="AN2887" s="6">
        <f t="shared" si="631"/>
        <v>1</v>
      </c>
      <c r="AO2887" t="str">
        <f>VLOOKUP(BD_PONDERACIONES[[#This Row],[Comuna]],Tabla3[#All],2,0)</f>
        <v>Florida</v>
      </c>
    </row>
    <row r="2888" spans="1:41" x14ac:dyDescent="0.35">
      <c r="A2888" t="s">
        <v>14316</v>
      </c>
      <c r="B2888" t="s">
        <v>14317</v>
      </c>
      <c r="C2888" t="s">
        <v>14318</v>
      </c>
      <c r="D2888" s="5">
        <v>44819</v>
      </c>
      <c r="E2888" s="5">
        <v>44733</v>
      </c>
      <c r="F2888" t="s">
        <v>763</v>
      </c>
      <c r="G2888" t="s">
        <v>14319</v>
      </c>
      <c r="H2888" t="s">
        <v>1809</v>
      </c>
      <c r="J2888" t="s">
        <v>756</v>
      </c>
      <c r="K2888" t="s">
        <v>756</v>
      </c>
      <c r="L2888" t="s">
        <v>757</v>
      </c>
      <c r="M2888" t="s">
        <v>757</v>
      </c>
      <c r="N2888" t="s">
        <v>756</v>
      </c>
      <c r="O2888" t="s">
        <v>756</v>
      </c>
      <c r="P2888" t="s">
        <v>758</v>
      </c>
      <c r="Q2888" t="s">
        <v>759</v>
      </c>
      <c r="R2888" t="s">
        <v>759</v>
      </c>
      <c r="S2888" t="s">
        <v>757</v>
      </c>
      <c r="T2888" t="s">
        <v>757</v>
      </c>
      <c r="U2888" t="s">
        <v>757</v>
      </c>
      <c r="V2888" t="s">
        <v>756</v>
      </c>
      <c r="W2888" t="s">
        <v>756</v>
      </c>
      <c r="X2888" t="s">
        <v>14320</v>
      </c>
      <c r="Y2888" t="str">
        <f t="shared" si="630"/>
        <v>junio</v>
      </c>
      <c r="Z2888">
        <f>YEAR(BD_PONDERACIONES[[#This Row],[Fecha Ejecución del Ticket]])</f>
        <v>2022</v>
      </c>
      <c r="AA2888" t="str">
        <f t="shared" si="632"/>
        <v>septiembre</v>
      </c>
      <c r="AB2888">
        <f>YEAR(BD_PONDERACIONES[[#This Row],[Fecha de Inspección]])</f>
        <v>2022</v>
      </c>
      <c r="AC2888">
        <f t="shared" si="633"/>
        <v>0.5</v>
      </c>
      <c r="AD2888">
        <f t="shared" si="634"/>
        <v>0.5</v>
      </c>
      <c r="AE2888">
        <f t="shared" si="635"/>
        <v>0.5</v>
      </c>
      <c r="AF2888">
        <f t="shared" si="636"/>
        <v>0.5</v>
      </c>
      <c r="AG2888">
        <f t="shared" si="637"/>
        <v>0.5</v>
      </c>
      <c r="AH2888">
        <f t="shared" si="638"/>
        <v>0.5</v>
      </c>
      <c r="AI2888">
        <f t="shared" si="639"/>
        <v>0.25</v>
      </c>
      <c r="AJ2888">
        <f t="shared" si="640"/>
        <v>0.25</v>
      </c>
      <c r="AK2888">
        <f t="shared" si="641"/>
        <v>0.5</v>
      </c>
      <c r="AL2888">
        <f t="shared" si="642"/>
        <v>0.5</v>
      </c>
      <c r="AM2888">
        <f t="shared" si="643"/>
        <v>0.5</v>
      </c>
      <c r="AN2888" s="6">
        <f t="shared" si="631"/>
        <v>1</v>
      </c>
      <c r="AO2888" t="str">
        <f>VLOOKUP(BD_PONDERACIONES[[#This Row],[Comuna]],Tabla3[#All],2,0)</f>
        <v>Florida</v>
      </c>
    </row>
    <row r="2889" spans="1:41" x14ac:dyDescent="0.35">
      <c r="A2889" t="s">
        <v>14321</v>
      </c>
      <c r="B2889" t="s">
        <v>14322</v>
      </c>
      <c r="C2889" t="s">
        <v>14323</v>
      </c>
      <c r="D2889" s="5">
        <v>44819</v>
      </c>
      <c r="E2889" s="5">
        <v>44733</v>
      </c>
      <c r="F2889" t="s">
        <v>763</v>
      </c>
      <c r="G2889" t="s">
        <v>14324</v>
      </c>
      <c r="H2889" t="s">
        <v>1809</v>
      </c>
      <c r="J2889" t="s">
        <v>756</v>
      </c>
      <c r="K2889" t="s">
        <v>756</v>
      </c>
      <c r="L2889" t="s">
        <v>757</v>
      </c>
      <c r="M2889" t="s">
        <v>757</v>
      </c>
      <c r="N2889" t="s">
        <v>756</v>
      </c>
      <c r="O2889" t="s">
        <v>756</v>
      </c>
      <c r="P2889" t="s">
        <v>758</v>
      </c>
      <c r="Q2889" t="s">
        <v>759</v>
      </c>
      <c r="R2889" t="s">
        <v>759</v>
      </c>
      <c r="S2889" t="s">
        <v>757</v>
      </c>
      <c r="T2889" t="s">
        <v>757</v>
      </c>
      <c r="U2889" t="s">
        <v>757</v>
      </c>
      <c r="V2889" t="s">
        <v>756</v>
      </c>
      <c r="W2889" t="s">
        <v>756</v>
      </c>
      <c r="X2889" t="s">
        <v>14325</v>
      </c>
      <c r="Y2889" t="str">
        <f t="shared" si="630"/>
        <v>junio</v>
      </c>
      <c r="Z2889">
        <f>YEAR(BD_PONDERACIONES[[#This Row],[Fecha Ejecución del Ticket]])</f>
        <v>2022</v>
      </c>
      <c r="AA2889" t="str">
        <f t="shared" si="632"/>
        <v>septiembre</v>
      </c>
      <c r="AB2889">
        <f>YEAR(BD_PONDERACIONES[[#This Row],[Fecha de Inspección]])</f>
        <v>2022</v>
      </c>
      <c r="AC2889">
        <f t="shared" si="633"/>
        <v>0.5</v>
      </c>
      <c r="AD2889">
        <f t="shared" si="634"/>
        <v>0.5</v>
      </c>
      <c r="AE2889">
        <f t="shared" si="635"/>
        <v>0.5</v>
      </c>
      <c r="AF2889">
        <f t="shared" si="636"/>
        <v>0.5</v>
      </c>
      <c r="AG2889">
        <f t="shared" si="637"/>
        <v>0.5</v>
      </c>
      <c r="AH2889">
        <f t="shared" si="638"/>
        <v>0.5</v>
      </c>
      <c r="AI2889">
        <f t="shared" si="639"/>
        <v>0.25</v>
      </c>
      <c r="AJ2889">
        <f t="shared" si="640"/>
        <v>0.25</v>
      </c>
      <c r="AK2889">
        <f t="shared" si="641"/>
        <v>0.5</v>
      </c>
      <c r="AL2889">
        <f t="shared" si="642"/>
        <v>0.5</v>
      </c>
      <c r="AM2889">
        <f t="shared" si="643"/>
        <v>0.5</v>
      </c>
      <c r="AN2889" s="6">
        <f t="shared" si="631"/>
        <v>1</v>
      </c>
      <c r="AO2889" t="str">
        <f>VLOOKUP(BD_PONDERACIONES[[#This Row],[Comuna]],Tabla3[#All],2,0)</f>
        <v>Florida</v>
      </c>
    </row>
    <row r="2890" spans="1:41" x14ac:dyDescent="0.35">
      <c r="A2890" t="s">
        <v>14326</v>
      </c>
      <c r="B2890" t="s">
        <v>14327</v>
      </c>
      <c r="C2890" t="s">
        <v>14328</v>
      </c>
      <c r="D2890" s="5">
        <v>44819</v>
      </c>
      <c r="E2890" s="5">
        <v>44733</v>
      </c>
      <c r="F2890" t="s">
        <v>763</v>
      </c>
      <c r="G2890" t="s">
        <v>14329</v>
      </c>
      <c r="H2890" t="s">
        <v>1809</v>
      </c>
      <c r="J2890" t="s">
        <v>756</v>
      </c>
      <c r="K2890" t="s">
        <v>756</v>
      </c>
      <c r="L2890" t="s">
        <v>757</v>
      </c>
      <c r="M2890" t="s">
        <v>757</v>
      </c>
      <c r="N2890" t="s">
        <v>756</v>
      </c>
      <c r="O2890" t="s">
        <v>756</v>
      </c>
      <c r="P2890" t="s">
        <v>758</v>
      </c>
      <c r="Q2890" t="s">
        <v>759</v>
      </c>
      <c r="R2890" t="s">
        <v>759</v>
      </c>
      <c r="S2890" t="s">
        <v>757</v>
      </c>
      <c r="T2890" t="s">
        <v>757</v>
      </c>
      <c r="U2890" t="s">
        <v>757</v>
      </c>
      <c r="V2890" t="s">
        <v>756</v>
      </c>
      <c r="W2890" t="s">
        <v>756</v>
      </c>
      <c r="X2890" t="s">
        <v>14330</v>
      </c>
      <c r="Y2890" t="str">
        <f t="shared" si="630"/>
        <v>junio</v>
      </c>
      <c r="Z2890">
        <f>YEAR(BD_PONDERACIONES[[#This Row],[Fecha Ejecución del Ticket]])</f>
        <v>2022</v>
      </c>
      <c r="AA2890" t="str">
        <f t="shared" si="632"/>
        <v>septiembre</v>
      </c>
      <c r="AB2890">
        <f>YEAR(BD_PONDERACIONES[[#This Row],[Fecha de Inspección]])</f>
        <v>2022</v>
      </c>
      <c r="AC2890">
        <f t="shared" si="633"/>
        <v>0.5</v>
      </c>
      <c r="AD2890">
        <f t="shared" si="634"/>
        <v>0.5</v>
      </c>
      <c r="AE2890">
        <f t="shared" si="635"/>
        <v>0.5</v>
      </c>
      <c r="AF2890">
        <f t="shared" si="636"/>
        <v>0.5</v>
      </c>
      <c r="AG2890">
        <f t="shared" si="637"/>
        <v>0.5</v>
      </c>
      <c r="AH2890">
        <f t="shared" si="638"/>
        <v>0.5</v>
      </c>
      <c r="AI2890">
        <f t="shared" si="639"/>
        <v>0.25</v>
      </c>
      <c r="AJ2890">
        <f t="shared" si="640"/>
        <v>0.25</v>
      </c>
      <c r="AK2890">
        <f t="shared" si="641"/>
        <v>0.5</v>
      </c>
      <c r="AL2890">
        <f t="shared" si="642"/>
        <v>0.5</v>
      </c>
      <c r="AM2890">
        <f t="shared" si="643"/>
        <v>0.5</v>
      </c>
      <c r="AN2890" s="6">
        <f t="shared" si="631"/>
        <v>1</v>
      </c>
      <c r="AO2890" t="str">
        <f>VLOOKUP(BD_PONDERACIONES[[#This Row],[Comuna]],Tabla3[#All],2,0)</f>
        <v>Florida</v>
      </c>
    </row>
    <row r="2891" spans="1:41" x14ac:dyDescent="0.35">
      <c r="A2891" t="s">
        <v>14331</v>
      </c>
      <c r="B2891" t="s">
        <v>14332</v>
      </c>
      <c r="C2891" t="s">
        <v>14333</v>
      </c>
      <c r="D2891" s="5">
        <v>44819</v>
      </c>
      <c r="E2891" s="5">
        <v>44729</v>
      </c>
      <c r="F2891" t="s">
        <v>763</v>
      </c>
      <c r="G2891" t="s">
        <v>14334</v>
      </c>
      <c r="H2891" t="s">
        <v>1809</v>
      </c>
      <c r="J2891" t="s">
        <v>756</v>
      </c>
      <c r="K2891" t="s">
        <v>756</v>
      </c>
      <c r="L2891" t="s">
        <v>757</v>
      </c>
      <c r="M2891" t="s">
        <v>757</v>
      </c>
      <c r="N2891" t="s">
        <v>756</v>
      </c>
      <c r="O2891" t="s">
        <v>756</v>
      </c>
      <c r="P2891" t="s">
        <v>758</v>
      </c>
      <c r="Q2891" t="s">
        <v>759</v>
      </c>
      <c r="R2891" t="s">
        <v>759</v>
      </c>
      <c r="S2891" t="s">
        <v>757</v>
      </c>
      <c r="T2891" t="s">
        <v>757</v>
      </c>
      <c r="U2891" t="s">
        <v>757</v>
      </c>
      <c r="V2891" t="s">
        <v>773</v>
      </c>
      <c r="W2891" t="s">
        <v>773</v>
      </c>
      <c r="X2891" t="s">
        <v>14335</v>
      </c>
      <c r="Y2891" t="str">
        <f t="shared" si="630"/>
        <v>junio</v>
      </c>
      <c r="Z2891">
        <f>YEAR(BD_PONDERACIONES[[#This Row],[Fecha Ejecución del Ticket]])</f>
        <v>2022</v>
      </c>
      <c r="AA2891" t="str">
        <f t="shared" si="632"/>
        <v>septiembre</v>
      </c>
      <c r="AB2891">
        <f>YEAR(BD_PONDERACIONES[[#This Row],[Fecha de Inspección]])</f>
        <v>2022</v>
      </c>
      <c r="AC2891">
        <f t="shared" si="633"/>
        <v>0.5</v>
      </c>
      <c r="AD2891">
        <f t="shared" si="634"/>
        <v>0.5</v>
      </c>
      <c r="AE2891">
        <f t="shared" si="635"/>
        <v>0.5</v>
      </c>
      <c r="AF2891">
        <f t="shared" si="636"/>
        <v>0.5</v>
      </c>
      <c r="AG2891">
        <f t="shared" si="637"/>
        <v>0.5</v>
      </c>
      <c r="AH2891">
        <f t="shared" si="638"/>
        <v>0.5</v>
      </c>
      <c r="AI2891">
        <f t="shared" si="639"/>
        <v>0.25</v>
      </c>
      <c r="AJ2891">
        <f t="shared" si="640"/>
        <v>0.25</v>
      </c>
      <c r="AK2891">
        <f t="shared" si="641"/>
        <v>0.5</v>
      </c>
      <c r="AL2891">
        <f t="shared" si="642"/>
        <v>0</v>
      </c>
      <c r="AM2891">
        <f t="shared" si="643"/>
        <v>0</v>
      </c>
      <c r="AN2891" s="6">
        <f t="shared" si="631"/>
        <v>0.8</v>
      </c>
      <c r="AO2891" t="str">
        <f>VLOOKUP(BD_PONDERACIONES[[#This Row],[Comuna]],Tabla3[#All],2,0)</f>
        <v>Florida</v>
      </c>
    </row>
    <row r="2892" spans="1:41" x14ac:dyDescent="0.35">
      <c r="A2892" t="s">
        <v>14336</v>
      </c>
      <c r="B2892" t="s">
        <v>14337</v>
      </c>
      <c r="C2892" t="s">
        <v>14338</v>
      </c>
      <c r="D2892" s="5">
        <v>44819</v>
      </c>
      <c r="E2892" s="5">
        <v>44730</v>
      </c>
      <c r="F2892" t="s">
        <v>763</v>
      </c>
      <c r="G2892" t="s">
        <v>14339</v>
      </c>
      <c r="H2892" t="s">
        <v>1809</v>
      </c>
      <c r="J2892" t="s">
        <v>756</v>
      </c>
      <c r="K2892" t="s">
        <v>756</v>
      </c>
      <c r="L2892" t="s">
        <v>757</v>
      </c>
      <c r="M2892" t="s">
        <v>757</v>
      </c>
      <c r="N2892" t="s">
        <v>756</v>
      </c>
      <c r="O2892" t="s">
        <v>756</v>
      </c>
      <c r="P2892" t="s">
        <v>765</v>
      </c>
      <c r="Q2892" t="s">
        <v>759</v>
      </c>
      <c r="R2892" t="s">
        <v>759</v>
      </c>
      <c r="S2892" t="s">
        <v>757</v>
      </c>
      <c r="T2892" t="s">
        <v>757</v>
      </c>
      <c r="U2892" t="s">
        <v>757</v>
      </c>
      <c r="V2892" t="s">
        <v>756</v>
      </c>
      <c r="W2892" t="s">
        <v>756</v>
      </c>
      <c r="X2892" t="s">
        <v>14340</v>
      </c>
      <c r="Y2892" t="str">
        <f t="shared" si="630"/>
        <v>junio</v>
      </c>
      <c r="Z2892">
        <f>YEAR(BD_PONDERACIONES[[#This Row],[Fecha Ejecución del Ticket]])</f>
        <v>2022</v>
      </c>
      <c r="AA2892" t="str">
        <f t="shared" si="632"/>
        <v>septiembre</v>
      </c>
      <c r="AB2892">
        <f>YEAR(BD_PONDERACIONES[[#This Row],[Fecha de Inspección]])</f>
        <v>2022</v>
      </c>
      <c r="AC2892">
        <f t="shared" si="633"/>
        <v>0.5</v>
      </c>
      <c r="AD2892">
        <f t="shared" si="634"/>
        <v>0.5</v>
      </c>
      <c r="AE2892">
        <f t="shared" si="635"/>
        <v>0.5</v>
      </c>
      <c r="AF2892">
        <f t="shared" si="636"/>
        <v>0.5</v>
      </c>
      <c r="AG2892">
        <f t="shared" si="637"/>
        <v>0.5</v>
      </c>
      <c r="AH2892">
        <f t="shared" si="638"/>
        <v>0.5</v>
      </c>
      <c r="AI2892">
        <f t="shared" si="639"/>
        <v>0.25</v>
      </c>
      <c r="AJ2892">
        <f t="shared" si="640"/>
        <v>0.25</v>
      </c>
      <c r="AK2892">
        <f t="shared" si="641"/>
        <v>0.5</v>
      </c>
      <c r="AL2892">
        <f t="shared" si="642"/>
        <v>0.5</v>
      </c>
      <c r="AM2892">
        <f t="shared" si="643"/>
        <v>0.5</v>
      </c>
      <c r="AN2892" s="6">
        <f t="shared" si="631"/>
        <v>1</v>
      </c>
      <c r="AO2892" t="str">
        <f>VLOOKUP(BD_PONDERACIONES[[#This Row],[Comuna]],Tabla3[#All],2,0)</f>
        <v>Florida</v>
      </c>
    </row>
    <row r="2893" spans="1:41" x14ac:dyDescent="0.35">
      <c r="A2893" t="s">
        <v>14341</v>
      </c>
      <c r="B2893" t="s">
        <v>14342</v>
      </c>
      <c r="C2893" t="s">
        <v>14343</v>
      </c>
      <c r="D2893" s="5">
        <v>44819</v>
      </c>
      <c r="E2893" s="5">
        <v>44729</v>
      </c>
      <c r="F2893" t="s">
        <v>763</v>
      </c>
      <c r="G2893" t="s">
        <v>14344</v>
      </c>
      <c r="H2893" t="s">
        <v>1809</v>
      </c>
      <c r="J2893" t="s">
        <v>756</v>
      </c>
      <c r="K2893" t="s">
        <v>756</v>
      </c>
      <c r="L2893" t="s">
        <v>773</v>
      </c>
      <c r="M2893" t="s">
        <v>773</v>
      </c>
      <c r="N2893" t="s">
        <v>756</v>
      </c>
      <c r="O2893" t="s">
        <v>756</v>
      </c>
      <c r="P2893" t="s">
        <v>758</v>
      </c>
      <c r="Q2893" t="s">
        <v>759</v>
      </c>
      <c r="R2893" t="s">
        <v>759</v>
      </c>
      <c r="S2893" t="s">
        <v>757</v>
      </c>
      <c r="T2893" t="s">
        <v>757</v>
      </c>
      <c r="U2893" t="s">
        <v>757</v>
      </c>
      <c r="V2893" t="s">
        <v>756</v>
      </c>
      <c r="W2893" t="s">
        <v>768</v>
      </c>
      <c r="X2893" t="s">
        <v>12185</v>
      </c>
      <c r="Y2893" t="str">
        <f t="shared" si="630"/>
        <v>junio</v>
      </c>
      <c r="Z2893">
        <f>YEAR(BD_PONDERACIONES[[#This Row],[Fecha Ejecución del Ticket]])</f>
        <v>2022</v>
      </c>
      <c r="AA2893" t="str">
        <f t="shared" si="632"/>
        <v>septiembre</v>
      </c>
      <c r="AB2893">
        <f>YEAR(BD_PONDERACIONES[[#This Row],[Fecha de Inspección]])</f>
        <v>2022</v>
      </c>
      <c r="AC2893">
        <f t="shared" si="633"/>
        <v>0.5</v>
      </c>
      <c r="AD2893">
        <f t="shared" si="634"/>
        <v>0.5</v>
      </c>
      <c r="AE2893">
        <f t="shared" si="635"/>
        <v>0</v>
      </c>
      <c r="AF2893">
        <f t="shared" si="636"/>
        <v>0</v>
      </c>
      <c r="AG2893">
        <f t="shared" si="637"/>
        <v>0.5</v>
      </c>
      <c r="AH2893">
        <f t="shared" si="638"/>
        <v>0.5</v>
      </c>
      <c r="AI2893">
        <f t="shared" si="639"/>
        <v>0.25</v>
      </c>
      <c r="AJ2893">
        <f t="shared" si="640"/>
        <v>0.25</v>
      </c>
      <c r="AK2893">
        <f t="shared" si="641"/>
        <v>0.5</v>
      </c>
      <c r="AL2893">
        <f t="shared" si="642"/>
        <v>0.5</v>
      </c>
      <c r="AM2893">
        <f t="shared" si="643"/>
        <v>0.17499999999999999</v>
      </c>
      <c r="AN2893" s="6">
        <f t="shared" si="631"/>
        <v>0.63500000000000001</v>
      </c>
      <c r="AO2893" t="str">
        <f>VLOOKUP(BD_PONDERACIONES[[#This Row],[Comuna]],Tabla3[#All],2,0)</f>
        <v>Florida</v>
      </c>
    </row>
    <row r="2894" spans="1:41" x14ac:dyDescent="0.35">
      <c r="A2894" t="s">
        <v>14205</v>
      </c>
      <c r="B2894" t="s">
        <v>14206</v>
      </c>
      <c r="C2894" t="s">
        <v>14207</v>
      </c>
      <c r="D2894" s="5">
        <v>44824</v>
      </c>
      <c r="E2894" s="5">
        <v>44734</v>
      </c>
      <c r="F2894" t="s">
        <v>763</v>
      </c>
      <c r="G2894" t="s">
        <v>14208</v>
      </c>
      <c r="H2894" t="s">
        <v>3786</v>
      </c>
      <c r="J2894" t="s">
        <v>756</v>
      </c>
      <c r="K2894" t="s">
        <v>756</v>
      </c>
      <c r="L2894" t="s">
        <v>757</v>
      </c>
      <c r="M2894" t="s">
        <v>757</v>
      </c>
      <c r="N2894" t="s">
        <v>756</v>
      </c>
      <c r="O2894" t="s">
        <v>756</v>
      </c>
      <c r="P2894" t="s">
        <v>758</v>
      </c>
      <c r="Q2894" t="s">
        <v>759</v>
      </c>
      <c r="R2894" t="s">
        <v>759</v>
      </c>
      <c r="S2894" t="s">
        <v>757</v>
      </c>
      <c r="T2894" t="s">
        <v>757</v>
      </c>
      <c r="U2894" t="s">
        <v>757</v>
      </c>
      <c r="V2894" t="s">
        <v>756</v>
      </c>
      <c r="W2894" t="s">
        <v>756</v>
      </c>
      <c r="X2894" t="s">
        <v>14209</v>
      </c>
      <c r="Y2894" t="str">
        <f t="shared" si="630"/>
        <v>junio</v>
      </c>
      <c r="Z2894">
        <f>YEAR(BD_PONDERACIONES[[#This Row],[Fecha Ejecución del Ticket]])</f>
        <v>2022</v>
      </c>
      <c r="AA2894" t="str">
        <f t="shared" si="632"/>
        <v>septiembre</v>
      </c>
      <c r="AB2894">
        <f>YEAR(BD_PONDERACIONES[[#This Row],[Fecha de Inspección]])</f>
        <v>2022</v>
      </c>
      <c r="AC2894">
        <f t="shared" si="633"/>
        <v>0.5</v>
      </c>
      <c r="AD2894">
        <f t="shared" si="634"/>
        <v>0.5</v>
      </c>
      <c r="AE2894">
        <f t="shared" si="635"/>
        <v>0.5</v>
      </c>
      <c r="AF2894">
        <f t="shared" si="636"/>
        <v>0.5</v>
      </c>
      <c r="AG2894">
        <f t="shared" si="637"/>
        <v>0.5</v>
      </c>
      <c r="AH2894">
        <f t="shared" si="638"/>
        <v>0.5</v>
      </c>
      <c r="AI2894">
        <f t="shared" si="639"/>
        <v>0.25</v>
      </c>
      <c r="AJ2894">
        <f t="shared" si="640"/>
        <v>0.25</v>
      </c>
      <c r="AK2894">
        <f t="shared" si="641"/>
        <v>0.5</v>
      </c>
      <c r="AL2894">
        <f t="shared" si="642"/>
        <v>0.5</v>
      </c>
      <c r="AM2894">
        <f t="shared" si="643"/>
        <v>0.5</v>
      </c>
      <c r="AN2894" s="6">
        <f t="shared" si="631"/>
        <v>1</v>
      </c>
      <c r="AO2894" t="str">
        <f>VLOOKUP(BD_PONDERACIONES[[#This Row],[Comuna]],Tabla3[#All],2,0)</f>
        <v>Florida</v>
      </c>
    </row>
    <row r="2895" spans="1:41" x14ac:dyDescent="0.35">
      <c r="A2895" t="s">
        <v>14210</v>
      </c>
      <c r="B2895" t="s">
        <v>14211</v>
      </c>
      <c r="C2895" t="s">
        <v>14212</v>
      </c>
      <c r="D2895" s="5">
        <v>44824</v>
      </c>
      <c r="E2895" s="5">
        <v>44734</v>
      </c>
      <c r="F2895" t="s">
        <v>763</v>
      </c>
      <c r="G2895" t="s">
        <v>14213</v>
      </c>
      <c r="H2895" t="s">
        <v>3786</v>
      </c>
      <c r="J2895" t="s">
        <v>756</v>
      </c>
      <c r="K2895" t="s">
        <v>756</v>
      </c>
      <c r="L2895" t="s">
        <v>757</v>
      </c>
      <c r="M2895" t="s">
        <v>757</v>
      </c>
      <c r="N2895" t="s">
        <v>756</v>
      </c>
      <c r="O2895" t="s">
        <v>756</v>
      </c>
      <c r="P2895" t="s">
        <v>758</v>
      </c>
      <c r="Q2895" t="s">
        <v>759</v>
      </c>
      <c r="R2895" t="s">
        <v>759</v>
      </c>
      <c r="S2895" t="s">
        <v>757</v>
      </c>
      <c r="T2895" t="s">
        <v>757</v>
      </c>
      <c r="U2895" t="s">
        <v>757</v>
      </c>
      <c r="V2895" t="s">
        <v>756</v>
      </c>
      <c r="W2895" t="s">
        <v>756</v>
      </c>
      <c r="X2895" t="s">
        <v>13384</v>
      </c>
      <c r="Y2895" t="str">
        <f t="shared" si="630"/>
        <v>junio</v>
      </c>
      <c r="Z2895">
        <f>YEAR(BD_PONDERACIONES[[#This Row],[Fecha Ejecución del Ticket]])</f>
        <v>2022</v>
      </c>
      <c r="AA2895" t="str">
        <f t="shared" si="632"/>
        <v>septiembre</v>
      </c>
      <c r="AB2895">
        <f>YEAR(BD_PONDERACIONES[[#This Row],[Fecha de Inspección]])</f>
        <v>2022</v>
      </c>
      <c r="AC2895">
        <f t="shared" si="633"/>
        <v>0.5</v>
      </c>
      <c r="AD2895">
        <f t="shared" si="634"/>
        <v>0.5</v>
      </c>
      <c r="AE2895">
        <f t="shared" si="635"/>
        <v>0.5</v>
      </c>
      <c r="AF2895">
        <f t="shared" si="636"/>
        <v>0.5</v>
      </c>
      <c r="AG2895">
        <f t="shared" si="637"/>
        <v>0.5</v>
      </c>
      <c r="AH2895">
        <f t="shared" si="638"/>
        <v>0.5</v>
      </c>
      <c r="AI2895">
        <f t="shared" si="639"/>
        <v>0.25</v>
      </c>
      <c r="AJ2895">
        <f t="shared" si="640"/>
        <v>0.25</v>
      </c>
      <c r="AK2895">
        <f t="shared" si="641"/>
        <v>0.5</v>
      </c>
      <c r="AL2895">
        <f t="shared" si="642"/>
        <v>0.5</v>
      </c>
      <c r="AM2895">
        <f t="shared" si="643"/>
        <v>0.5</v>
      </c>
      <c r="AN2895" s="6">
        <f t="shared" si="631"/>
        <v>1</v>
      </c>
      <c r="AO2895" t="str">
        <f>VLOOKUP(BD_PONDERACIONES[[#This Row],[Comuna]],Tabla3[#All],2,0)</f>
        <v>Florida</v>
      </c>
    </row>
    <row r="2896" spans="1:41" x14ac:dyDescent="0.35">
      <c r="A2896" t="s">
        <v>14214</v>
      </c>
      <c r="B2896" t="s">
        <v>14215</v>
      </c>
      <c r="C2896" t="s">
        <v>14216</v>
      </c>
      <c r="D2896" s="5">
        <v>44824</v>
      </c>
      <c r="E2896" s="5">
        <v>44734</v>
      </c>
      <c r="F2896" t="s">
        <v>763</v>
      </c>
      <c r="G2896" t="s">
        <v>14217</v>
      </c>
      <c r="H2896" t="s">
        <v>3786</v>
      </c>
      <c r="J2896" t="s">
        <v>756</v>
      </c>
      <c r="K2896" t="s">
        <v>756</v>
      </c>
      <c r="L2896" t="s">
        <v>757</v>
      </c>
      <c r="M2896" t="s">
        <v>757</v>
      </c>
      <c r="N2896" t="s">
        <v>756</v>
      </c>
      <c r="O2896" t="s">
        <v>756</v>
      </c>
      <c r="P2896" t="s">
        <v>758</v>
      </c>
      <c r="Q2896" t="s">
        <v>759</v>
      </c>
      <c r="R2896" t="s">
        <v>759</v>
      </c>
      <c r="S2896" t="s">
        <v>757</v>
      </c>
      <c r="T2896" t="s">
        <v>757</v>
      </c>
      <c r="U2896" t="s">
        <v>757</v>
      </c>
      <c r="V2896" t="s">
        <v>756</v>
      </c>
      <c r="W2896" t="s">
        <v>768</v>
      </c>
      <c r="X2896" t="s">
        <v>14218</v>
      </c>
      <c r="Y2896" t="str">
        <f t="shared" si="630"/>
        <v>junio</v>
      </c>
      <c r="Z2896">
        <f>YEAR(BD_PONDERACIONES[[#This Row],[Fecha Ejecución del Ticket]])</f>
        <v>2022</v>
      </c>
      <c r="AA2896" t="str">
        <f t="shared" si="632"/>
        <v>septiembre</v>
      </c>
      <c r="AB2896">
        <f>YEAR(BD_PONDERACIONES[[#This Row],[Fecha de Inspección]])</f>
        <v>2022</v>
      </c>
      <c r="AC2896">
        <f t="shared" si="633"/>
        <v>0.5</v>
      </c>
      <c r="AD2896">
        <f t="shared" si="634"/>
        <v>0.5</v>
      </c>
      <c r="AE2896">
        <f t="shared" si="635"/>
        <v>0.5</v>
      </c>
      <c r="AF2896">
        <f t="shared" si="636"/>
        <v>0.5</v>
      </c>
      <c r="AG2896">
        <f t="shared" si="637"/>
        <v>0.5</v>
      </c>
      <c r="AH2896">
        <f t="shared" si="638"/>
        <v>0.5</v>
      </c>
      <c r="AI2896">
        <f t="shared" si="639"/>
        <v>0.25</v>
      </c>
      <c r="AJ2896">
        <f t="shared" si="640"/>
        <v>0.25</v>
      </c>
      <c r="AK2896">
        <f t="shared" si="641"/>
        <v>0.5</v>
      </c>
      <c r="AL2896">
        <f t="shared" si="642"/>
        <v>0.5</v>
      </c>
      <c r="AM2896">
        <f t="shared" si="643"/>
        <v>0.17499999999999999</v>
      </c>
      <c r="AN2896" s="6">
        <f t="shared" si="631"/>
        <v>0.93500000000000005</v>
      </c>
      <c r="AO2896" t="str">
        <f>VLOOKUP(BD_PONDERACIONES[[#This Row],[Comuna]],Tabla3[#All],2,0)</f>
        <v>Florida</v>
      </c>
    </row>
    <row r="2897" spans="1:41" x14ac:dyDescent="0.35">
      <c r="A2897" t="s">
        <v>14219</v>
      </c>
      <c r="B2897" t="s">
        <v>14220</v>
      </c>
      <c r="C2897" t="s">
        <v>14221</v>
      </c>
      <c r="D2897" s="5">
        <v>44824</v>
      </c>
      <c r="E2897" s="5">
        <v>44727</v>
      </c>
      <c r="F2897" t="s">
        <v>753</v>
      </c>
      <c r="G2897" t="s">
        <v>14222</v>
      </c>
      <c r="H2897" t="s">
        <v>3786</v>
      </c>
      <c r="J2897" t="s">
        <v>756</v>
      </c>
      <c r="K2897" t="s">
        <v>756</v>
      </c>
      <c r="L2897" t="s">
        <v>773</v>
      </c>
      <c r="M2897" t="s">
        <v>773</v>
      </c>
      <c r="N2897" t="s">
        <v>756</v>
      </c>
      <c r="O2897" t="s">
        <v>756</v>
      </c>
      <c r="P2897" t="s">
        <v>758</v>
      </c>
      <c r="Q2897" t="s">
        <v>759</v>
      </c>
      <c r="R2897" t="s">
        <v>759</v>
      </c>
      <c r="S2897" t="s">
        <v>757</v>
      </c>
      <c r="T2897" t="s">
        <v>757</v>
      </c>
      <c r="U2897" t="s">
        <v>757</v>
      </c>
      <c r="V2897" t="s">
        <v>756</v>
      </c>
      <c r="W2897" t="s">
        <v>756</v>
      </c>
      <c r="X2897" t="s">
        <v>14223</v>
      </c>
      <c r="Y2897" t="str">
        <f t="shared" si="630"/>
        <v>junio</v>
      </c>
      <c r="Z2897">
        <f>YEAR(BD_PONDERACIONES[[#This Row],[Fecha Ejecución del Ticket]])</f>
        <v>2022</v>
      </c>
      <c r="AA2897" t="str">
        <f t="shared" si="632"/>
        <v>septiembre</v>
      </c>
      <c r="AB2897">
        <f>YEAR(BD_PONDERACIONES[[#This Row],[Fecha de Inspección]])</f>
        <v>2022</v>
      </c>
      <c r="AC2897">
        <f t="shared" si="633"/>
        <v>0.5</v>
      </c>
      <c r="AD2897">
        <f t="shared" si="634"/>
        <v>0.5</v>
      </c>
      <c r="AE2897">
        <f t="shared" si="635"/>
        <v>0</v>
      </c>
      <c r="AF2897">
        <f t="shared" si="636"/>
        <v>0</v>
      </c>
      <c r="AG2897">
        <f t="shared" si="637"/>
        <v>0.5</v>
      </c>
      <c r="AH2897">
        <f t="shared" si="638"/>
        <v>0.5</v>
      </c>
      <c r="AI2897">
        <f t="shared" si="639"/>
        <v>0.25</v>
      </c>
      <c r="AJ2897">
        <f t="shared" si="640"/>
        <v>0.25</v>
      </c>
      <c r="AK2897">
        <f t="shared" si="641"/>
        <v>0.5</v>
      </c>
      <c r="AL2897">
        <f t="shared" si="642"/>
        <v>0.5</v>
      </c>
      <c r="AM2897">
        <f t="shared" si="643"/>
        <v>0.5</v>
      </c>
      <c r="AN2897" s="6">
        <f t="shared" si="631"/>
        <v>0.7</v>
      </c>
      <c r="AO2897" t="str">
        <f>VLOOKUP(BD_PONDERACIONES[[#This Row],[Comuna]],Tabla3[#All],2,0)</f>
        <v>Florida</v>
      </c>
    </row>
    <row r="2898" spans="1:41" x14ac:dyDescent="0.35">
      <c r="A2898" t="s">
        <v>14224</v>
      </c>
      <c r="B2898" t="s">
        <v>14225</v>
      </c>
      <c r="C2898" t="s">
        <v>14226</v>
      </c>
      <c r="D2898" s="5">
        <v>44824</v>
      </c>
      <c r="E2898" s="5">
        <v>44723</v>
      </c>
      <c r="F2898" t="s">
        <v>753</v>
      </c>
      <c r="G2898" t="s">
        <v>14227</v>
      </c>
      <c r="H2898" t="s">
        <v>3786</v>
      </c>
      <c r="J2898" t="s">
        <v>756</v>
      </c>
      <c r="K2898" t="s">
        <v>756</v>
      </c>
      <c r="L2898" t="s">
        <v>756</v>
      </c>
      <c r="M2898" t="s">
        <v>756</v>
      </c>
      <c r="N2898" t="s">
        <v>756</v>
      </c>
      <c r="O2898" t="s">
        <v>756</v>
      </c>
      <c r="P2898" t="s">
        <v>758</v>
      </c>
      <c r="Q2898" t="s">
        <v>759</v>
      </c>
      <c r="R2898" t="s">
        <v>759</v>
      </c>
      <c r="S2898" t="s">
        <v>757</v>
      </c>
      <c r="T2898" t="s">
        <v>757</v>
      </c>
      <c r="U2898" t="s">
        <v>757</v>
      </c>
      <c r="V2898" t="s">
        <v>756</v>
      </c>
      <c r="W2898" t="s">
        <v>768</v>
      </c>
      <c r="X2898" t="s">
        <v>14228</v>
      </c>
      <c r="Y2898" t="str">
        <f t="shared" si="630"/>
        <v>junio</v>
      </c>
      <c r="Z2898">
        <f>YEAR(BD_PONDERACIONES[[#This Row],[Fecha Ejecución del Ticket]])</f>
        <v>2022</v>
      </c>
      <c r="AA2898" t="str">
        <f t="shared" si="632"/>
        <v>septiembre</v>
      </c>
      <c r="AB2898">
        <f>YEAR(BD_PONDERACIONES[[#This Row],[Fecha de Inspección]])</f>
        <v>2022</v>
      </c>
      <c r="AC2898">
        <f t="shared" si="633"/>
        <v>0.5</v>
      </c>
      <c r="AD2898">
        <f t="shared" si="634"/>
        <v>0.5</v>
      </c>
      <c r="AE2898">
        <f t="shared" si="635"/>
        <v>0.5</v>
      </c>
      <c r="AF2898">
        <f t="shared" si="636"/>
        <v>0.5</v>
      </c>
      <c r="AG2898">
        <f t="shared" si="637"/>
        <v>0.5</v>
      </c>
      <c r="AH2898">
        <f t="shared" si="638"/>
        <v>0.5</v>
      </c>
      <c r="AI2898">
        <f t="shared" si="639"/>
        <v>0.25</v>
      </c>
      <c r="AJ2898">
        <f t="shared" si="640"/>
        <v>0.25</v>
      </c>
      <c r="AK2898">
        <f t="shared" si="641"/>
        <v>0.5</v>
      </c>
      <c r="AL2898">
        <f t="shared" si="642"/>
        <v>0.5</v>
      </c>
      <c r="AM2898">
        <f t="shared" si="643"/>
        <v>0.17499999999999999</v>
      </c>
      <c r="AN2898" s="6">
        <f t="shared" si="631"/>
        <v>0.93500000000000005</v>
      </c>
      <c r="AO2898" t="str">
        <f>VLOOKUP(BD_PONDERACIONES[[#This Row],[Comuna]],Tabla3[#All],2,0)</f>
        <v>Florida</v>
      </c>
    </row>
    <row r="2899" spans="1:41" x14ac:dyDescent="0.35">
      <c r="A2899" t="s">
        <v>14229</v>
      </c>
      <c r="B2899" t="s">
        <v>14230</v>
      </c>
      <c r="C2899" t="s">
        <v>14231</v>
      </c>
      <c r="D2899" s="5">
        <v>44824</v>
      </c>
      <c r="E2899" s="5">
        <v>44726</v>
      </c>
      <c r="F2899" t="s">
        <v>753</v>
      </c>
      <c r="G2899" t="s">
        <v>14232</v>
      </c>
      <c r="H2899" t="s">
        <v>3786</v>
      </c>
      <c r="J2899" t="s">
        <v>756</v>
      </c>
      <c r="K2899" t="s">
        <v>756</v>
      </c>
      <c r="L2899" t="s">
        <v>756</v>
      </c>
      <c r="M2899" t="s">
        <v>756</v>
      </c>
      <c r="N2899" t="s">
        <v>756</v>
      </c>
      <c r="O2899" t="s">
        <v>756</v>
      </c>
      <c r="P2899" t="s">
        <v>758</v>
      </c>
      <c r="Q2899" t="s">
        <v>759</v>
      </c>
      <c r="R2899" t="s">
        <v>759</v>
      </c>
      <c r="S2899" t="s">
        <v>757</v>
      </c>
      <c r="T2899" t="s">
        <v>757</v>
      </c>
      <c r="U2899" t="s">
        <v>757</v>
      </c>
      <c r="V2899" t="s">
        <v>756</v>
      </c>
      <c r="W2899" t="s">
        <v>756</v>
      </c>
      <c r="X2899" t="s">
        <v>4497</v>
      </c>
      <c r="Y2899" t="str">
        <f t="shared" si="630"/>
        <v>junio</v>
      </c>
      <c r="Z2899">
        <f>YEAR(BD_PONDERACIONES[[#This Row],[Fecha Ejecución del Ticket]])</f>
        <v>2022</v>
      </c>
      <c r="AA2899" t="str">
        <f t="shared" si="632"/>
        <v>septiembre</v>
      </c>
      <c r="AB2899">
        <f>YEAR(BD_PONDERACIONES[[#This Row],[Fecha de Inspección]])</f>
        <v>2022</v>
      </c>
      <c r="AC2899">
        <f t="shared" si="633"/>
        <v>0.5</v>
      </c>
      <c r="AD2899">
        <f t="shared" si="634"/>
        <v>0.5</v>
      </c>
      <c r="AE2899">
        <f t="shared" si="635"/>
        <v>0.5</v>
      </c>
      <c r="AF2899">
        <f t="shared" si="636"/>
        <v>0.5</v>
      </c>
      <c r="AG2899">
        <f t="shared" si="637"/>
        <v>0.5</v>
      </c>
      <c r="AH2899">
        <f t="shared" si="638"/>
        <v>0.5</v>
      </c>
      <c r="AI2899">
        <f t="shared" si="639"/>
        <v>0.25</v>
      </c>
      <c r="AJ2899">
        <f t="shared" si="640"/>
        <v>0.25</v>
      </c>
      <c r="AK2899">
        <f t="shared" si="641"/>
        <v>0.5</v>
      </c>
      <c r="AL2899">
        <f t="shared" si="642"/>
        <v>0.5</v>
      </c>
      <c r="AM2899">
        <f t="shared" si="643"/>
        <v>0.5</v>
      </c>
      <c r="AN2899" s="6">
        <f t="shared" si="631"/>
        <v>1</v>
      </c>
      <c r="AO2899" t="str">
        <f>VLOOKUP(BD_PONDERACIONES[[#This Row],[Comuna]],Tabla3[#All],2,0)</f>
        <v>Florida</v>
      </c>
    </row>
    <row r="2900" spans="1:41" x14ac:dyDescent="0.35">
      <c r="A2900" t="s">
        <v>14233</v>
      </c>
      <c r="B2900" t="s">
        <v>14234</v>
      </c>
      <c r="C2900" t="s">
        <v>14235</v>
      </c>
      <c r="D2900" s="5">
        <v>44824</v>
      </c>
      <c r="E2900" s="5">
        <v>44734</v>
      </c>
      <c r="F2900" t="s">
        <v>763</v>
      </c>
      <c r="G2900" t="s">
        <v>14236</v>
      </c>
      <c r="H2900" t="s">
        <v>3786</v>
      </c>
      <c r="J2900" t="s">
        <v>756</v>
      </c>
      <c r="K2900" t="s">
        <v>756</v>
      </c>
      <c r="L2900" t="s">
        <v>757</v>
      </c>
      <c r="M2900" t="s">
        <v>757</v>
      </c>
      <c r="N2900" t="s">
        <v>756</v>
      </c>
      <c r="O2900" t="s">
        <v>756</v>
      </c>
      <c r="P2900" t="s">
        <v>758</v>
      </c>
      <c r="Q2900" t="s">
        <v>759</v>
      </c>
      <c r="R2900" t="s">
        <v>759</v>
      </c>
      <c r="S2900" t="s">
        <v>757</v>
      </c>
      <c r="T2900" t="s">
        <v>757</v>
      </c>
      <c r="U2900" t="s">
        <v>757</v>
      </c>
      <c r="V2900" t="s">
        <v>773</v>
      </c>
      <c r="W2900" t="s">
        <v>773</v>
      </c>
      <c r="X2900" t="s">
        <v>14237</v>
      </c>
      <c r="Y2900" t="str">
        <f t="shared" si="630"/>
        <v>junio</v>
      </c>
      <c r="Z2900">
        <f>YEAR(BD_PONDERACIONES[[#This Row],[Fecha Ejecución del Ticket]])</f>
        <v>2022</v>
      </c>
      <c r="AA2900" t="str">
        <f t="shared" si="632"/>
        <v>septiembre</v>
      </c>
      <c r="AB2900">
        <f>YEAR(BD_PONDERACIONES[[#This Row],[Fecha de Inspección]])</f>
        <v>2022</v>
      </c>
      <c r="AC2900">
        <f t="shared" si="633"/>
        <v>0.5</v>
      </c>
      <c r="AD2900">
        <f t="shared" si="634"/>
        <v>0.5</v>
      </c>
      <c r="AE2900">
        <f t="shared" si="635"/>
        <v>0.5</v>
      </c>
      <c r="AF2900">
        <f t="shared" si="636"/>
        <v>0.5</v>
      </c>
      <c r="AG2900">
        <f t="shared" si="637"/>
        <v>0.5</v>
      </c>
      <c r="AH2900">
        <f t="shared" si="638"/>
        <v>0.5</v>
      </c>
      <c r="AI2900">
        <f t="shared" si="639"/>
        <v>0.25</v>
      </c>
      <c r="AJ2900">
        <f t="shared" si="640"/>
        <v>0.25</v>
      </c>
      <c r="AK2900">
        <f t="shared" si="641"/>
        <v>0.5</v>
      </c>
      <c r="AL2900">
        <f t="shared" si="642"/>
        <v>0</v>
      </c>
      <c r="AM2900">
        <f t="shared" si="643"/>
        <v>0</v>
      </c>
      <c r="AN2900" s="6">
        <f t="shared" si="631"/>
        <v>0.8</v>
      </c>
      <c r="AO2900" t="str">
        <f>VLOOKUP(BD_PONDERACIONES[[#This Row],[Comuna]],Tabla3[#All],2,0)</f>
        <v>Florida</v>
      </c>
    </row>
    <row r="2901" spans="1:41" x14ac:dyDescent="0.35">
      <c r="A2901" t="s">
        <v>14238</v>
      </c>
      <c r="B2901" t="s">
        <v>14239</v>
      </c>
      <c r="C2901" t="s">
        <v>14240</v>
      </c>
      <c r="D2901" s="5">
        <v>44824</v>
      </c>
      <c r="E2901" s="5">
        <v>44736</v>
      </c>
      <c r="F2901" t="s">
        <v>763</v>
      </c>
      <c r="G2901" t="s">
        <v>14241</v>
      </c>
      <c r="H2901" t="s">
        <v>3786</v>
      </c>
      <c r="J2901" t="s">
        <v>756</v>
      </c>
      <c r="K2901" t="s">
        <v>756</v>
      </c>
      <c r="L2901" t="s">
        <v>757</v>
      </c>
      <c r="M2901" t="s">
        <v>757</v>
      </c>
      <c r="N2901" t="s">
        <v>756</v>
      </c>
      <c r="O2901" t="s">
        <v>756</v>
      </c>
      <c r="P2901" t="s">
        <v>758</v>
      </c>
      <c r="Q2901" t="s">
        <v>759</v>
      </c>
      <c r="R2901" t="s">
        <v>759</v>
      </c>
      <c r="S2901" t="s">
        <v>757</v>
      </c>
      <c r="T2901" t="s">
        <v>757</v>
      </c>
      <c r="U2901" t="s">
        <v>757</v>
      </c>
      <c r="V2901" t="s">
        <v>773</v>
      </c>
      <c r="W2901" t="s">
        <v>773</v>
      </c>
      <c r="X2901" t="s">
        <v>14242</v>
      </c>
      <c r="Y2901" t="str">
        <f t="shared" si="630"/>
        <v>junio</v>
      </c>
      <c r="Z2901">
        <f>YEAR(BD_PONDERACIONES[[#This Row],[Fecha Ejecución del Ticket]])</f>
        <v>2022</v>
      </c>
      <c r="AA2901" t="str">
        <f t="shared" si="632"/>
        <v>septiembre</v>
      </c>
      <c r="AB2901">
        <f>YEAR(BD_PONDERACIONES[[#This Row],[Fecha de Inspección]])</f>
        <v>2022</v>
      </c>
      <c r="AC2901">
        <f t="shared" si="633"/>
        <v>0.5</v>
      </c>
      <c r="AD2901">
        <f t="shared" si="634"/>
        <v>0.5</v>
      </c>
      <c r="AE2901">
        <f t="shared" si="635"/>
        <v>0.5</v>
      </c>
      <c r="AF2901">
        <f t="shared" si="636"/>
        <v>0.5</v>
      </c>
      <c r="AG2901">
        <f t="shared" si="637"/>
        <v>0.5</v>
      </c>
      <c r="AH2901">
        <f t="shared" si="638"/>
        <v>0.5</v>
      </c>
      <c r="AI2901">
        <f t="shared" si="639"/>
        <v>0.25</v>
      </c>
      <c r="AJ2901">
        <f t="shared" si="640"/>
        <v>0.25</v>
      </c>
      <c r="AK2901">
        <f t="shared" si="641"/>
        <v>0.5</v>
      </c>
      <c r="AL2901">
        <f t="shared" si="642"/>
        <v>0</v>
      </c>
      <c r="AM2901">
        <f t="shared" si="643"/>
        <v>0</v>
      </c>
      <c r="AN2901" s="6">
        <f t="shared" si="631"/>
        <v>0.8</v>
      </c>
      <c r="AO2901" t="str">
        <f>VLOOKUP(BD_PONDERACIONES[[#This Row],[Comuna]],Tabla3[#All],2,0)</f>
        <v>Florida</v>
      </c>
    </row>
    <row r="2902" spans="1:41" x14ac:dyDescent="0.35">
      <c r="A2902" t="s">
        <v>14243</v>
      </c>
      <c r="B2902" t="s">
        <v>14244</v>
      </c>
      <c r="C2902" t="s">
        <v>14245</v>
      </c>
      <c r="D2902" s="5">
        <v>44824</v>
      </c>
      <c r="E2902" s="5">
        <v>44734</v>
      </c>
      <c r="F2902" t="s">
        <v>763</v>
      </c>
      <c r="G2902" t="s">
        <v>14246</v>
      </c>
      <c r="H2902" t="s">
        <v>3786</v>
      </c>
      <c r="J2902" t="s">
        <v>756</v>
      </c>
      <c r="K2902" t="s">
        <v>756</v>
      </c>
      <c r="L2902" t="s">
        <v>773</v>
      </c>
      <c r="M2902" t="s">
        <v>773</v>
      </c>
      <c r="N2902" t="s">
        <v>756</v>
      </c>
      <c r="O2902" t="s">
        <v>756</v>
      </c>
      <c r="P2902" t="s">
        <v>758</v>
      </c>
      <c r="Q2902" t="s">
        <v>759</v>
      </c>
      <c r="R2902" t="s">
        <v>759</v>
      </c>
      <c r="S2902" t="s">
        <v>757</v>
      </c>
      <c r="T2902" t="s">
        <v>757</v>
      </c>
      <c r="U2902" t="s">
        <v>757</v>
      </c>
      <c r="V2902" t="s">
        <v>756</v>
      </c>
      <c r="W2902" t="s">
        <v>756</v>
      </c>
      <c r="X2902" t="s">
        <v>14247</v>
      </c>
      <c r="Y2902" t="str">
        <f t="shared" si="630"/>
        <v>junio</v>
      </c>
      <c r="Z2902">
        <f>YEAR(BD_PONDERACIONES[[#This Row],[Fecha Ejecución del Ticket]])</f>
        <v>2022</v>
      </c>
      <c r="AA2902" t="str">
        <f t="shared" si="632"/>
        <v>septiembre</v>
      </c>
      <c r="AB2902">
        <f>YEAR(BD_PONDERACIONES[[#This Row],[Fecha de Inspección]])</f>
        <v>2022</v>
      </c>
      <c r="AC2902">
        <f t="shared" si="633"/>
        <v>0.5</v>
      </c>
      <c r="AD2902">
        <f t="shared" si="634"/>
        <v>0.5</v>
      </c>
      <c r="AE2902">
        <f t="shared" si="635"/>
        <v>0</v>
      </c>
      <c r="AF2902">
        <f t="shared" si="636"/>
        <v>0</v>
      </c>
      <c r="AG2902">
        <f t="shared" si="637"/>
        <v>0.5</v>
      </c>
      <c r="AH2902">
        <f t="shared" si="638"/>
        <v>0.5</v>
      </c>
      <c r="AI2902">
        <f t="shared" si="639"/>
        <v>0.25</v>
      </c>
      <c r="AJ2902">
        <f t="shared" si="640"/>
        <v>0.25</v>
      </c>
      <c r="AK2902">
        <f t="shared" si="641"/>
        <v>0.5</v>
      </c>
      <c r="AL2902">
        <f t="shared" si="642"/>
        <v>0.5</v>
      </c>
      <c r="AM2902">
        <f t="shared" si="643"/>
        <v>0.5</v>
      </c>
      <c r="AN2902" s="6">
        <f t="shared" si="631"/>
        <v>0.7</v>
      </c>
      <c r="AO2902" t="str">
        <f>VLOOKUP(BD_PONDERACIONES[[#This Row],[Comuna]],Tabla3[#All],2,0)</f>
        <v>Florida</v>
      </c>
    </row>
    <row r="2903" spans="1:41" x14ac:dyDescent="0.35">
      <c r="A2903" t="s">
        <v>14248</v>
      </c>
      <c r="B2903" t="s">
        <v>14249</v>
      </c>
      <c r="C2903" t="s">
        <v>14250</v>
      </c>
      <c r="D2903" s="5">
        <v>44824</v>
      </c>
      <c r="E2903" s="5">
        <v>44734</v>
      </c>
      <c r="F2903" t="s">
        <v>763</v>
      </c>
      <c r="G2903" t="s">
        <v>14251</v>
      </c>
      <c r="H2903" t="s">
        <v>3786</v>
      </c>
      <c r="J2903" t="s">
        <v>756</v>
      </c>
      <c r="K2903" t="s">
        <v>756</v>
      </c>
      <c r="L2903" t="s">
        <v>773</v>
      </c>
      <c r="M2903" t="s">
        <v>773</v>
      </c>
      <c r="N2903" t="s">
        <v>756</v>
      </c>
      <c r="O2903" t="s">
        <v>756</v>
      </c>
      <c r="P2903" t="s">
        <v>758</v>
      </c>
      <c r="Q2903" t="s">
        <v>759</v>
      </c>
      <c r="R2903" t="s">
        <v>759</v>
      </c>
      <c r="S2903" t="s">
        <v>757</v>
      </c>
      <c r="T2903" t="s">
        <v>757</v>
      </c>
      <c r="U2903" t="s">
        <v>757</v>
      </c>
      <c r="V2903" t="s">
        <v>756</v>
      </c>
      <c r="W2903" t="s">
        <v>756</v>
      </c>
      <c r="X2903" t="s">
        <v>14252</v>
      </c>
      <c r="Y2903" t="str">
        <f t="shared" si="630"/>
        <v>junio</v>
      </c>
      <c r="Z2903">
        <f>YEAR(BD_PONDERACIONES[[#This Row],[Fecha Ejecución del Ticket]])</f>
        <v>2022</v>
      </c>
      <c r="AA2903" t="str">
        <f t="shared" si="632"/>
        <v>septiembre</v>
      </c>
      <c r="AB2903">
        <f>YEAR(BD_PONDERACIONES[[#This Row],[Fecha de Inspección]])</f>
        <v>2022</v>
      </c>
      <c r="AC2903">
        <f t="shared" si="633"/>
        <v>0.5</v>
      </c>
      <c r="AD2903">
        <f t="shared" si="634"/>
        <v>0.5</v>
      </c>
      <c r="AE2903">
        <f t="shared" si="635"/>
        <v>0</v>
      </c>
      <c r="AF2903">
        <f t="shared" si="636"/>
        <v>0</v>
      </c>
      <c r="AG2903">
        <f t="shared" si="637"/>
        <v>0.5</v>
      </c>
      <c r="AH2903">
        <f t="shared" si="638"/>
        <v>0.5</v>
      </c>
      <c r="AI2903">
        <f t="shared" si="639"/>
        <v>0.25</v>
      </c>
      <c r="AJ2903">
        <f t="shared" si="640"/>
        <v>0.25</v>
      </c>
      <c r="AK2903">
        <f t="shared" si="641"/>
        <v>0.5</v>
      </c>
      <c r="AL2903">
        <f t="shared" si="642"/>
        <v>0.5</v>
      </c>
      <c r="AM2903">
        <f t="shared" si="643"/>
        <v>0.5</v>
      </c>
      <c r="AN2903" s="6">
        <f t="shared" si="631"/>
        <v>0.7</v>
      </c>
      <c r="AO2903" t="str">
        <f>VLOOKUP(BD_PONDERACIONES[[#This Row],[Comuna]],Tabla3[#All],2,0)</f>
        <v>Florida</v>
      </c>
    </row>
    <row r="2904" spans="1:41" x14ac:dyDescent="0.35">
      <c r="A2904" t="s">
        <v>14253</v>
      </c>
      <c r="B2904" t="s">
        <v>14254</v>
      </c>
      <c r="C2904" t="s">
        <v>14255</v>
      </c>
      <c r="D2904" s="5">
        <v>44824</v>
      </c>
      <c r="E2904" s="5">
        <v>44736</v>
      </c>
      <c r="F2904" t="s">
        <v>763</v>
      </c>
      <c r="G2904" t="s">
        <v>14256</v>
      </c>
      <c r="H2904" t="s">
        <v>3786</v>
      </c>
      <c r="J2904" t="s">
        <v>756</v>
      </c>
      <c r="K2904" t="s">
        <v>756</v>
      </c>
      <c r="L2904" t="s">
        <v>757</v>
      </c>
      <c r="M2904" t="s">
        <v>757</v>
      </c>
      <c r="N2904" t="s">
        <v>756</v>
      </c>
      <c r="O2904" t="s">
        <v>756</v>
      </c>
      <c r="P2904" t="s">
        <v>758</v>
      </c>
      <c r="Q2904" t="s">
        <v>759</v>
      </c>
      <c r="R2904" t="s">
        <v>759</v>
      </c>
      <c r="S2904" t="s">
        <v>757</v>
      </c>
      <c r="T2904" t="s">
        <v>757</v>
      </c>
      <c r="U2904" t="s">
        <v>757</v>
      </c>
      <c r="V2904" t="s">
        <v>773</v>
      </c>
      <c r="W2904" t="s">
        <v>773</v>
      </c>
      <c r="X2904" t="s">
        <v>14257</v>
      </c>
      <c r="Y2904" t="str">
        <f t="shared" si="630"/>
        <v>junio</v>
      </c>
      <c r="Z2904">
        <f>YEAR(BD_PONDERACIONES[[#This Row],[Fecha Ejecución del Ticket]])</f>
        <v>2022</v>
      </c>
      <c r="AA2904" t="str">
        <f t="shared" si="632"/>
        <v>septiembre</v>
      </c>
      <c r="AB2904">
        <f>YEAR(BD_PONDERACIONES[[#This Row],[Fecha de Inspección]])</f>
        <v>2022</v>
      </c>
      <c r="AC2904">
        <f t="shared" si="633"/>
        <v>0.5</v>
      </c>
      <c r="AD2904">
        <f t="shared" si="634"/>
        <v>0.5</v>
      </c>
      <c r="AE2904">
        <f t="shared" si="635"/>
        <v>0.5</v>
      </c>
      <c r="AF2904">
        <f t="shared" si="636"/>
        <v>0.5</v>
      </c>
      <c r="AG2904">
        <f t="shared" si="637"/>
        <v>0.5</v>
      </c>
      <c r="AH2904">
        <f t="shared" si="638"/>
        <v>0.5</v>
      </c>
      <c r="AI2904">
        <f t="shared" si="639"/>
        <v>0.25</v>
      </c>
      <c r="AJ2904">
        <f t="shared" si="640"/>
        <v>0.25</v>
      </c>
      <c r="AK2904">
        <f t="shared" si="641"/>
        <v>0.5</v>
      </c>
      <c r="AL2904">
        <f t="shared" si="642"/>
        <v>0</v>
      </c>
      <c r="AM2904">
        <f t="shared" si="643"/>
        <v>0</v>
      </c>
      <c r="AN2904" s="6">
        <f t="shared" si="631"/>
        <v>0.8</v>
      </c>
      <c r="AO2904" t="str">
        <f>VLOOKUP(BD_PONDERACIONES[[#This Row],[Comuna]],Tabla3[#All],2,0)</f>
        <v>Florida</v>
      </c>
    </row>
    <row r="2905" spans="1:41" x14ac:dyDescent="0.35">
      <c r="A2905" t="s">
        <v>14258</v>
      </c>
      <c r="B2905" t="s">
        <v>14259</v>
      </c>
      <c r="C2905" t="s">
        <v>14260</v>
      </c>
      <c r="D2905" s="5">
        <v>44824</v>
      </c>
      <c r="E2905" s="5">
        <v>44734</v>
      </c>
      <c r="F2905" t="s">
        <v>763</v>
      </c>
      <c r="G2905" t="s">
        <v>14261</v>
      </c>
      <c r="H2905" t="s">
        <v>3786</v>
      </c>
      <c r="J2905" t="s">
        <v>756</v>
      </c>
      <c r="K2905" t="s">
        <v>756</v>
      </c>
      <c r="L2905" t="s">
        <v>757</v>
      </c>
      <c r="M2905" t="s">
        <v>757</v>
      </c>
      <c r="N2905" t="s">
        <v>756</v>
      </c>
      <c r="O2905" t="s">
        <v>756</v>
      </c>
      <c r="P2905" t="s">
        <v>758</v>
      </c>
      <c r="Q2905" t="s">
        <v>759</v>
      </c>
      <c r="R2905" t="s">
        <v>759</v>
      </c>
      <c r="S2905" t="s">
        <v>757</v>
      </c>
      <c r="T2905" t="s">
        <v>757</v>
      </c>
      <c r="U2905" t="s">
        <v>757</v>
      </c>
      <c r="V2905" t="s">
        <v>756</v>
      </c>
      <c r="W2905" t="s">
        <v>756</v>
      </c>
      <c r="X2905" t="s">
        <v>12227</v>
      </c>
      <c r="Y2905" t="str">
        <f t="shared" si="630"/>
        <v>junio</v>
      </c>
      <c r="Z2905">
        <f>YEAR(BD_PONDERACIONES[[#This Row],[Fecha Ejecución del Ticket]])</f>
        <v>2022</v>
      </c>
      <c r="AA2905" t="str">
        <f t="shared" si="632"/>
        <v>septiembre</v>
      </c>
      <c r="AB2905">
        <f>YEAR(BD_PONDERACIONES[[#This Row],[Fecha de Inspección]])</f>
        <v>2022</v>
      </c>
      <c r="AC2905">
        <f t="shared" si="633"/>
        <v>0.5</v>
      </c>
      <c r="AD2905">
        <f t="shared" si="634"/>
        <v>0.5</v>
      </c>
      <c r="AE2905">
        <f t="shared" si="635"/>
        <v>0.5</v>
      </c>
      <c r="AF2905">
        <f t="shared" si="636"/>
        <v>0.5</v>
      </c>
      <c r="AG2905">
        <f t="shared" si="637"/>
        <v>0.5</v>
      </c>
      <c r="AH2905">
        <f t="shared" si="638"/>
        <v>0.5</v>
      </c>
      <c r="AI2905">
        <f t="shared" si="639"/>
        <v>0.25</v>
      </c>
      <c r="AJ2905">
        <f t="shared" si="640"/>
        <v>0.25</v>
      </c>
      <c r="AK2905">
        <f t="shared" si="641"/>
        <v>0.5</v>
      </c>
      <c r="AL2905">
        <f t="shared" si="642"/>
        <v>0.5</v>
      </c>
      <c r="AM2905">
        <f t="shared" si="643"/>
        <v>0.5</v>
      </c>
      <c r="AN2905" s="6">
        <f t="shared" si="631"/>
        <v>1</v>
      </c>
      <c r="AO2905" t="str">
        <f>VLOOKUP(BD_PONDERACIONES[[#This Row],[Comuna]],Tabla3[#All],2,0)</f>
        <v>Florida</v>
      </c>
    </row>
    <row r="2906" spans="1:41" x14ac:dyDescent="0.35">
      <c r="A2906" t="s">
        <v>14262</v>
      </c>
      <c r="B2906" t="s">
        <v>14263</v>
      </c>
      <c r="C2906" t="s">
        <v>14264</v>
      </c>
      <c r="D2906" s="5">
        <v>44824</v>
      </c>
      <c r="E2906" s="5">
        <v>44737</v>
      </c>
      <c r="F2906" t="s">
        <v>763</v>
      </c>
      <c r="G2906" t="s">
        <v>14265</v>
      </c>
      <c r="H2906" t="s">
        <v>3786</v>
      </c>
      <c r="J2906" t="s">
        <v>756</v>
      </c>
      <c r="K2906" t="s">
        <v>756</v>
      </c>
      <c r="L2906" t="s">
        <v>757</v>
      </c>
      <c r="M2906" t="s">
        <v>757</v>
      </c>
      <c r="N2906" t="s">
        <v>756</v>
      </c>
      <c r="O2906" t="s">
        <v>756</v>
      </c>
      <c r="P2906" t="s">
        <v>758</v>
      </c>
      <c r="Q2906" t="s">
        <v>759</v>
      </c>
      <c r="R2906" t="s">
        <v>759</v>
      </c>
      <c r="S2906" t="s">
        <v>757</v>
      </c>
      <c r="T2906" t="s">
        <v>757</v>
      </c>
      <c r="U2906" t="s">
        <v>757</v>
      </c>
      <c r="V2906" t="s">
        <v>773</v>
      </c>
      <c r="W2906" t="s">
        <v>773</v>
      </c>
      <c r="X2906" t="s">
        <v>14266</v>
      </c>
      <c r="Y2906" t="str">
        <f t="shared" si="630"/>
        <v>junio</v>
      </c>
      <c r="Z2906">
        <f>YEAR(BD_PONDERACIONES[[#This Row],[Fecha Ejecución del Ticket]])</f>
        <v>2022</v>
      </c>
      <c r="AA2906" t="str">
        <f t="shared" si="632"/>
        <v>septiembre</v>
      </c>
      <c r="AB2906">
        <f>YEAR(BD_PONDERACIONES[[#This Row],[Fecha de Inspección]])</f>
        <v>2022</v>
      </c>
      <c r="AC2906">
        <f t="shared" si="633"/>
        <v>0.5</v>
      </c>
      <c r="AD2906">
        <f t="shared" si="634"/>
        <v>0.5</v>
      </c>
      <c r="AE2906">
        <f t="shared" si="635"/>
        <v>0.5</v>
      </c>
      <c r="AF2906">
        <f t="shared" si="636"/>
        <v>0.5</v>
      </c>
      <c r="AG2906">
        <f t="shared" si="637"/>
        <v>0.5</v>
      </c>
      <c r="AH2906">
        <f t="shared" si="638"/>
        <v>0.5</v>
      </c>
      <c r="AI2906">
        <f t="shared" si="639"/>
        <v>0.25</v>
      </c>
      <c r="AJ2906">
        <f t="shared" si="640"/>
        <v>0.25</v>
      </c>
      <c r="AK2906">
        <f t="shared" si="641"/>
        <v>0.5</v>
      </c>
      <c r="AL2906">
        <f t="shared" si="642"/>
        <v>0</v>
      </c>
      <c r="AM2906">
        <f t="shared" si="643"/>
        <v>0</v>
      </c>
      <c r="AN2906" s="6">
        <f t="shared" si="631"/>
        <v>0.8</v>
      </c>
      <c r="AO2906" t="str">
        <f>VLOOKUP(BD_PONDERACIONES[[#This Row],[Comuna]],Tabla3[#All],2,0)</f>
        <v>Florida</v>
      </c>
    </row>
    <row r="2907" spans="1:41" x14ac:dyDescent="0.35">
      <c r="A2907" t="s">
        <v>14267</v>
      </c>
      <c r="B2907" t="s">
        <v>14268</v>
      </c>
      <c r="C2907" t="s">
        <v>14269</v>
      </c>
      <c r="D2907" s="5">
        <v>44824</v>
      </c>
      <c r="E2907" s="5">
        <v>44734</v>
      </c>
      <c r="F2907" t="s">
        <v>763</v>
      </c>
      <c r="G2907" t="s">
        <v>14270</v>
      </c>
      <c r="H2907" t="s">
        <v>3786</v>
      </c>
      <c r="J2907" t="s">
        <v>756</v>
      </c>
      <c r="K2907" t="s">
        <v>756</v>
      </c>
      <c r="L2907" t="s">
        <v>757</v>
      </c>
      <c r="M2907" t="s">
        <v>757</v>
      </c>
      <c r="N2907" t="s">
        <v>756</v>
      </c>
      <c r="O2907" t="s">
        <v>756</v>
      </c>
      <c r="P2907" t="s">
        <v>765</v>
      </c>
      <c r="Q2907" t="s">
        <v>759</v>
      </c>
      <c r="R2907" t="s">
        <v>759</v>
      </c>
      <c r="S2907" t="s">
        <v>757</v>
      </c>
      <c r="T2907" t="s">
        <v>757</v>
      </c>
      <c r="U2907" t="s">
        <v>757</v>
      </c>
      <c r="V2907" t="s">
        <v>773</v>
      </c>
      <c r="W2907" t="s">
        <v>768</v>
      </c>
      <c r="X2907" t="s">
        <v>14271</v>
      </c>
      <c r="Y2907" t="str">
        <f t="shared" si="630"/>
        <v>junio</v>
      </c>
      <c r="Z2907">
        <f>YEAR(BD_PONDERACIONES[[#This Row],[Fecha Ejecución del Ticket]])</f>
        <v>2022</v>
      </c>
      <c r="AA2907" t="str">
        <f t="shared" si="632"/>
        <v>septiembre</v>
      </c>
      <c r="AB2907">
        <f>YEAR(BD_PONDERACIONES[[#This Row],[Fecha de Inspección]])</f>
        <v>2022</v>
      </c>
      <c r="AC2907">
        <f t="shared" si="633"/>
        <v>0.5</v>
      </c>
      <c r="AD2907">
        <f t="shared" si="634"/>
        <v>0.5</v>
      </c>
      <c r="AE2907">
        <f t="shared" si="635"/>
        <v>0.5</v>
      </c>
      <c r="AF2907">
        <f t="shared" si="636"/>
        <v>0.5</v>
      </c>
      <c r="AG2907">
        <f t="shared" si="637"/>
        <v>0.5</v>
      </c>
      <c r="AH2907">
        <f t="shared" si="638"/>
        <v>0.5</v>
      </c>
      <c r="AI2907">
        <f t="shared" si="639"/>
        <v>0.25</v>
      </c>
      <c r="AJ2907">
        <f t="shared" si="640"/>
        <v>0.25</v>
      </c>
      <c r="AK2907">
        <f t="shared" si="641"/>
        <v>0.5</v>
      </c>
      <c r="AL2907">
        <f t="shared" si="642"/>
        <v>0</v>
      </c>
      <c r="AM2907">
        <f t="shared" si="643"/>
        <v>0.17499999999999999</v>
      </c>
      <c r="AN2907" s="6">
        <f t="shared" si="631"/>
        <v>0.83500000000000008</v>
      </c>
      <c r="AO2907" t="str">
        <f>VLOOKUP(BD_PONDERACIONES[[#This Row],[Comuna]],Tabla3[#All],2,0)</f>
        <v>Florida</v>
      </c>
    </row>
    <row r="2908" spans="1:41" x14ac:dyDescent="0.35">
      <c r="A2908" t="s">
        <v>14272</v>
      </c>
      <c r="B2908" t="s">
        <v>14273</v>
      </c>
      <c r="C2908" t="s">
        <v>14274</v>
      </c>
      <c r="D2908" s="5">
        <v>44824</v>
      </c>
      <c r="E2908" s="5">
        <v>44734</v>
      </c>
      <c r="F2908" t="s">
        <v>763</v>
      </c>
      <c r="G2908" t="s">
        <v>14275</v>
      </c>
      <c r="H2908" t="s">
        <v>3786</v>
      </c>
      <c r="J2908" t="s">
        <v>756</v>
      </c>
      <c r="K2908" t="s">
        <v>756</v>
      </c>
      <c r="L2908" t="s">
        <v>757</v>
      </c>
      <c r="M2908" t="s">
        <v>757</v>
      </c>
      <c r="N2908" t="s">
        <v>756</v>
      </c>
      <c r="O2908" t="s">
        <v>756</v>
      </c>
      <c r="P2908" t="s">
        <v>758</v>
      </c>
      <c r="Q2908" t="s">
        <v>759</v>
      </c>
      <c r="R2908" t="s">
        <v>759</v>
      </c>
      <c r="S2908" t="s">
        <v>757</v>
      </c>
      <c r="T2908" t="s">
        <v>757</v>
      </c>
      <c r="U2908" t="s">
        <v>757</v>
      </c>
      <c r="V2908" t="s">
        <v>773</v>
      </c>
      <c r="W2908" t="s">
        <v>768</v>
      </c>
      <c r="X2908" t="s">
        <v>14276</v>
      </c>
      <c r="Y2908" t="str">
        <f t="shared" si="630"/>
        <v>junio</v>
      </c>
      <c r="Z2908">
        <f>YEAR(BD_PONDERACIONES[[#This Row],[Fecha Ejecución del Ticket]])</f>
        <v>2022</v>
      </c>
      <c r="AA2908" t="str">
        <f t="shared" si="632"/>
        <v>septiembre</v>
      </c>
      <c r="AB2908">
        <f>YEAR(BD_PONDERACIONES[[#This Row],[Fecha de Inspección]])</f>
        <v>2022</v>
      </c>
      <c r="AC2908">
        <f t="shared" si="633"/>
        <v>0.5</v>
      </c>
      <c r="AD2908">
        <f t="shared" si="634"/>
        <v>0.5</v>
      </c>
      <c r="AE2908">
        <f t="shared" si="635"/>
        <v>0.5</v>
      </c>
      <c r="AF2908">
        <f t="shared" si="636"/>
        <v>0.5</v>
      </c>
      <c r="AG2908">
        <f t="shared" si="637"/>
        <v>0.5</v>
      </c>
      <c r="AH2908">
        <f t="shared" si="638"/>
        <v>0.5</v>
      </c>
      <c r="AI2908">
        <f t="shared" si="639"/>
        <v>0.25</v>
      </c>
      <c r="AJ2908">
        <f t="shared" si="640"/>
        <v>0.25</v>
      </c>
      <c r="AK2908">
        <f t="shared" si="641"/>
        <v>0.5</v>
      </c>
      <c r="AL2908">
        <f t="shared" si="642"/>
        <v>0</v>
      </c>
      <c r="AM2908">
        <f t="shared" si="643"/>
        <v>0.17499999999999999</v>
      </c>
      <c r="AN2908" s="6">
        <f t="shared" si="631"/>
        <v>0.83500000000000008</v>
      </c>
      <c r="AO2908" t="str">
        <f>VLOOKUP(BD_PONDERACIONES[[#This Row],[Comuna]],Tabla3[#All],2,0)</f>
        <v>Florida</v>
      </c>
    </row>
    <row r="2909" spans="1:41" x14ac:dyDescent="0.35">
      <c r="A2909" t="s">
        <v>14277</v>
      </c>
      <c r="B2909" t="s">
        <v>14278</v>
      </c>
      <c r="C2909" t="s">
        <v>14279</v>
      </c>
      <c r="D2909" s="5">
        <v>44824</v>
      </c>
      <c r="E2909" s="5">
        <v>44734</v>
      </c>
      <c r="F2909" t="s">
        <v>763</v>
      </c>
      <c r="G2909" t="s">
        <v>14280</v>
      </c>
      <c r="H2909" t="s">
        <v>3786</v>
      </c>
      <c r="J2909" t="s">
        <v>756</v>
      </c>
      <c r="K2909" t="s">
        <v>756</v>
      </c>
      <c r="L2909" t="s">
        <v>757</v>
      </c>
      <c r="M2909" t="s">
        <v>757</v>
      </c>
      <c r="N2909" t="s">
        <v>756</v>
      </c>
      <c r="O2909" t="s">
        <v>756</v>
      </c>
      <c r="P2909" t="s">
        <v>758</v>
      </c>
      <c r="Q2909" t="s">
        <v>759</v>
      </c>
      <c r="R2909" t="s">
        <v>759</v>
      </c>
      <c r="S2909" t="s">
        <v>757</v>
      </c>
      <c r="T2909" t="s">
        <v>757</v>
      </c>
      <c r="U2909" t="s">
        <v>757</v>
      </c>
      <c r="V2909" t="s">
        <v>756</v>
      </c>
      <c r="W2909" t="s">
        <v>756</v>
      </c>
      <c r="X2909" t="s">
        <v>14281</v>
      </c>
      <c r="Y2909" t="str">
        <f t="shared" si="630"/>
        <v>junio</v>
      </c>
      <c r="Z2909">
        <f>YEAR(BD_PONDERACIONES[[#This Row],[Fecha Ejecución del Ticket]])</f>
        <v>2022</v>
      </c>
      <c r="AA2909" t="str">
        <f t="shared" si="632"/>
        <v>septiembre</v>
      </c>
      <c r="AB2909">
        <f>YEAR(BD_PONDERACIONES[[#This Row],[Fecha de Inspección]])</f>
        <v>2022</v>
      </c>
      <c r="AC2909">
        <f t="shared" si="633"/>
        <v>0.5</v>
      </c>
      <c r="AD2909">
        <f t="shared" si="634"/>
        <v>0.5</v>
      </c>
      <c r="AE2909">
        <f t="shared" si="635"/>
        <v>0.5</v>
      </c>
      <c r="AF2909">
        <f t="shared" si="636"/>
        <v>0.5</v>
      </c>
      <c r="AG2909">
        <f t="shared" si="637"/>
        <v>0.5</v>
      </c>
      <c r="AH2909">
        <f t="shared" si="638"/>
        <v>0.5</v>
      </c>
      <c r="AI2909">
        <f t="shared" si="639"/>
        <v>0.25</v>
      </c>
      <c r="AJ2909">
        <f t="shared" si="640"/>
        <v>0.25</v>
      </c>
      <c r="AK2909">
        <f t="shared" si="641"/>
        <v>0.5</v>
      </c>
      <c r="AL2909">
        <f t="shared" si="642"/>
        <v>0.5</v>
      </c>
      <c r="AM2909">
        <f t="shared" si="643"/>
        <v>0.5</v>
      </c>
      <c r="AN2909" s="6">
        <f t="shared" si="631"/>
        <v>1</v>
      </c>
      <c r="AO2909" t="str">
        <f>VLOOKUP(BD_PONDERACIONES[[#This Row],[Comuna]],Tabla3[#All],2,0)</f>
        <v>Florida</v>
      </c>
    </row>
    <row r="2910" spans="1:41" x14ac:dyDescent="0.35">
      <c r="A2910" t="s">
        <v>14081</v>
      </c>
      <c r="B2910" t="s">
        <v>14082</v>
      </c>
      <c r="C2910" t="s">
        <v>14083</v>
      </c>
      <c r="D2910" s="5">
        <v>44825</v>
      </c>
      <c r="E2910" s="5">
        <v>44731</v>
      </c>
      <c r="F2910" t="s">
        <v>763</v>
      </c>
      <c r="G2910" t="s">
        <v>14084</v>
      </c>
      <c r="H2910" t="s">
        <v>3783</v>
      </c>
      <c r="J2910" t="s">
        <v>756</v>
      </c>
      <c r="K2910" t="s">
        <v>756</v>
      </c>
      <c r="L2910" t="s">
        <v>757</v>
      </c>
      <c r="M2910" t="s">
        <v>757</v>
      </c>
      <c r="N2910" t="s">
        <v>756</v>
      </c>
      <c r="O2910" t="s">
        <v>756</v>
      </c>
      <c r="P2910" t="s">
        <v>758</v>
      </c>
      <c r="Q2910" t="s">
        <v>759</v>
      </c>
      <c r="R2910" t="s">
        <v>759</v>
      </c>
      <c r="S2910" t="s">
        <v>757</v>
      </c>
      <c r="T2910" t="s">
        <v>757</v>
      </c>
      <c r="U2910" t="s">
        <v>757</v>
      </c>
      <c r="V2910" t="s">
        <v>756</v>
      </c>
      <c r="W2910" t="s">
        <v>756</v>
      </c>
      <c r="X2910" t="s">
        <v>14085</v>
      </c>
      <c r="Y2910" t="str">
        <f t="shared" si="630"/>
        <v>junio</v>
      </c>
      <c r="Z2910">
        <f>YEAR(BD_PONDERACIONES[[#This Row],[Fecha Ejecución del Ticket]])</f>
        <v>2022</v>
      </c>
      <c r="AA2910" t="str">
        <f t="shared" si="632"/>
        <v>septiembre</v>
      </c>
      <c r="AB2910">
        <f>YEAR(BD_PONDERACIONES[[#This Row],[Fecha de Inspección]])</f>
        <v>2022</v>
      </c>
      <c r="AC2910">
        <f t="shared" si="633"/>
        <v>0.5</v>
      </c>
      <c r="AD2910">
        <f t="shared" si="634"/>
        <v>0.5</v>
      </c>
      <c r="AE2910">
        <f t="shared" si="635"/>
        <v>0.5</v>
      </c>
      <c r="AF2910">
        <f t="shared" si="636"/>
        <v>0.5</v>
      </c>
      <c r="AG2910">
        <f t="shared" si="637"/>
        <v>0.5</v>
      </c>
      <c r="AH2910">
        <f t="shared" si="638"/>
        <v>0.5</v>
      </c>
      <c r="AI2910">
        <f t="shared" si="639"/>
        <v>0.25</v>
      </c>
      <c r="AJ2910">
        <f t="shared" si="640"/>
        <v>0.25</v>
      </c>
      <c r="AK2910">
        <f t="shared" si="641"/>
        <v>0.5</v>
      </c>
      <c r="AL2910">
        <f t="shared" si="642"/>
        <v>0.5</v>
      </c>
      <c r="AM2910">
        <f t="shared" si="643"/>
        <v>0.5</v>
      </c>
      <c r="AN2910" s="6">
        <f t="shared" si="631"/>
        <v>1</v>
      </c>
      <c r="AO2910" t="str">
        <f>VLOOKUP(BD_PONDERACIONES[[#This Row],[Comuna]],Tabla3[#All],2,0)</f>
        <v>Florida</v>
      </c>
    </row>
    <row r="2911" spans="1:41" x14ac:dyDescent="0.35">
      <c r="A2911" t="s">
        <v>14086</v>
      </c>
      <c r="B2911" t="s">
        <v>14087</v>
      </c>
      <c r="C2911" t="s">
        <v>14088</v>
      </c>
      <c r="D2911" s="5">
        <v>44825</v>
      </c>
      <c r="E2911" s="5">
        <v>44718</v>
      </c>
      <c r="F2911" t="s">
        <v>753</v>
      </c>
      <c r="G2911" t="s">
        <v>14089</v>
      </c>
      <c r="H2911" t="s">
        <v>3799</v>
      </c>
      <c r="J2911" t="s">
        <v>756</v>
      </c>
      <c r="K2911" t="s">
        <v>756</v>
      </c>
      <c r="L2911" t="s">
        <v>757</v>
      </c>
      <c r="M2911" t="s">
        <v>757</v>
      </c>
      <c r="N2911" t="s">
        <v>756</v>
      </c>
      <c r="O2911" t="s">
        <v>756</v>
      </c>
      <c r="P2911" t="s">
        <v>765</v>
      </c>
      <c r="Q2911" t="s">
        <v>759</v>
      </c>
      <c r="R2911" t="s">
        <v>759</v>
      </c>
      <c r="S2911" t="s">
        <v>757</v>
      </c>
      <c r="T2911" t="s">
        <v>757</v>
      </c>
      <c r="U2911" t="s">
        <v>756</v>
      </c>
      <c r="V2911" t="s">
        <v>904</v>
      </c>
      <c r="W2911" t="s">
        <v>768</v>
      </c>
      <c r="X2911" t="s">
        <v>14090</v>
      </c>
      <c r="Y2911" t="str">
        <f t="shared" si="630"/>
        <v>junio</v>
      </c>
      <c r="Z2911">
        <f>YEAR(BD_PONDERACIONES[[#This Row],[Fecha Ejecución del Ticket]])</f>
        <v>2022</v>
      </c>
      <c r="AA2911" t="str">
        <f t="shared" si="632"/>
        <v>septiembre</v>
      </c>
      <c r="AB2911">
        <f>YEAR(BD_PONDERACIONES[[#This Row],[Fecha de Inspección]])</f>
        <v>2022</v>
      </c>
      <c r="AC2911">
        <f t="shared" si="633"/>
        <v>0.5</v>
      </c>
      <c r="AD2911">
        <f t="shared" si="634"/>
        <v>0.5</v>
      </c>
      <c r="AE2911">
        <f t="shared" si="635"/>
        <v>0.5</v>
      </c>
      <c r="AF2911">
        <f t="shared" si="636"/>
        <v>0.5</v>
      </c>
      <c r="AG2911">
        <f t="shared" si="637"/>
        <v>0.5</v>
      </c>
      <c r="AH2911">
        <f t="shared" si="638"/>
        <v>0.5</v>
      </c>
      <c r="AI2911">
        <f t="shared" si="639"/>
        <v>0.25</v>
      </c>
      <c r="AJ2911">
        <f t="shared" si="640"/>
        <v>0.25</v>
      </c>
      <c r="AK2911">
        <f t="shared" si="641"/>
        <v>0.5</v>
      </c>
      <c r="AL2911">
        <f t="shared" si="642"/>
        <v>0.32500000000000001</v>
      </c>
      <c r="AM2911">
        <f t="shared" si="643"/>
        <v>0.17499999999999999</v>
      </c>
      <c r="AN2911" s="6">
        <f t="shared" si="631"/>
        <v>0.9</v>
      </c>
      <c r="AO2911" t="str">
        <f>VLOOKUP(BD_PONDERACIONES[[#This Row],[Comuna]],Tabla3[#All],2,0)</f>
        <v>Florida</v>
      </c>
    </row>
    <row r="2912" spans="1:41" x14ac:dyDescent="0.35">
      <c r="A2912" t="s">
        <v>14091</v>
      </c>
      <c r="B2912" t="s">
        <v>14092</v>
      </c>
      <c r="C2912" t="s">
        <v>14093</v>
      </c>
      <c r="D2912" s="5">
        <v>44825</v>
      </c>
      <c r="E2912" s="5">
        <v>44715</v>
      </c>
      <c r="F2912" t="s">
        <v>753</v>
      </c>
      <c r="G2912" t="s">
        <v>14094</v>
      </c>
      <c r="H2912" t="s">
        <v>3799</v>
      </c>
      <c r="J2912" t="s">
        <v>756</v>
      </c>
      <c r="K2912" t="s">
        <v>756</v>
      </c>
      <c r="L2912" t="s">
        <v>757</v>
      </c>
      <c r="M2912" t="s">
        <v>757</v>
      </c>
      <c r="N2912" t="s">
        <v>756</v>
      </c>
      <c r="O2912" t="s">
        <v>756</v>
      </c>
      <c r="P2912" t="s">
        <v>758</v>
      </c>
      <c r="Q2912" t="s">
        <v>759</v>
      </c>
      <c r="R2912" t="s">
        <v>759</v>
      </c>
      <c r="S2912" t="s">
        <v>757</v>
      </c>
      <c r="T2912" t="s">
        <v>757</v>
      </c>
      <c r="U2912" t="s">
        <v>757</v>
      </c>
      <c r="V2912" t="s">
        <v>756</v>
      </c>
      <c r="W2912" t="s">
        <v>756</v>
      </c>
      <c r="X2912" t="s">
        <v>14095</v>
      </c>
      <c r="Y2912" t="str">
        <f t="shared" si="630"/>
        <v>junio</v>
      </c>
      <c r="Z2912">
        <f>YEAR(BD_PONDERACIONES[[#This Row],[Fecha Ejecución del Ticket]])</f>
        <v>2022</v>
      </c>
      <c r="AA2912" t="str">
        <f t="shared" si="632"/>
        <v>septiembre</v>
      </c>
      <c r="AB2912">
        <f>YEAR(BD_PONDERACIONES[[#This Row],[Fecha de Inspección]])</f>
        <v>2022</v>
      </c>
      <c r="AC2912">
        <f t="shared" si="633"/>
        <v>0.5</v>
      </c>
      <c r="AD2912">
        <f t="shared" si="634"/>
        <v>0.5</v>
      </c>
      <c r="AE2912">
        <f t="shared" si="635"/>
        <v>0.5</v>
      </c>
      <c r="AF2912">
        <f t="shared" si="636"/>
        <v>0.5</v>
      </c>
      <c r="AG2912">
        <f t="shared" si="637"/>
        <v>0.5</v>
      </c>
      <c r="AH2912">
        <f t="shared" si="638"/>
        <v>0.5</v>
      </c>
      <c r="AI2912">
        <f t="shared" si="639"/>
        <v>0.25</v>
      </c>
      <c r="AJ2912">
        <f t="shared" si="640"/>
        <v>0.25</v>
      </c>
      <c r="AK2912">
        <f t="shared" si="641"/>
        <v>0.5</v>
      </c>
      <c r="AL2912">
        <f t="shared" si="642"/>
        <v>0.5</v>
      </c>
      <c r="AM2912">
        <f t="shared" si="643"/>
        <v>0.5</v>
      </c>
      <c r="AN2912" s="6">
        <f t="shared" si="631"/>
        <v>1</v>
      </c>
      <c r="AO2912" t="str">
        <f>VLOOKUP(BD_PONDERACIONES[[#This Row],[Comuna]],Tabla3[#All],2,0)</f>
        <v>Florida</v>
      </c>
    </row>
    <row r="2913" spans="1:41" x14ac:dyDescent="0.35">
      <c r="A2913" t="s">
        <v>14096</v>
      </c>
      <c r="B2913" t="s">
        <v>14097</v>
      </c>
      <c r="C2913" t="s">
        <v>14098</v>
      </c>
      <c r="D2913" s="5">
        <v>44825</v>
      </c>
      <c r="E2913" s="5">
        <v>44714</v>
      </c>
      <c r="F2913" t="s">
        <v>753</v>
      </c>
      <c r="G2913" t="s">
        <v>14099</v>
      </c>
      <c r="H2913" t="s">
        <v>3799</v>
      </c>
      <c r="J2913" t="s">
        <v>756</v>
      </c>
      <c r="K2913" t="s">
        <v>756</v>
      </c>
      <c r="L2913" t="s">
        <v>757</v>
      </c>
      <c r="M2913" t="s">
        <v>757</v>
      </c>
      <c r="N2913" t="s">
        <v>756</v>
      </c>
      <c r="O2913" t="s">
        <v>756</v>
      </c>
      <c r="P2913" t="s">
        <v>758</v>
      </c>
      <c r="Q2913" t="s">
        <v>759</v>
      </c>
      <c r="R2913" t="s">
        <v>759</v>
      </c>
      <c r="S2913" t="s">
        <v>757</v>
      </c>
      <c r="T2913" t="s">
        <v>757</v>
      </c>
      <c r="U2913" t="s">
        <v>757</v>
      </c>
      <c r="V2913" t="s">
        <v>768</v>
      </c>
      <c r="W2913" t="s">
        <v>756</v>
      </c>
      <c r="X2913" t="s">
        <v>14100</v>
      </c>
      <c r="Y2913" t="str">
        <f t="shared" si="630"/>
        <v>junio</v>
      </c>
      <c r="Z2913">
        <f>YEAR(BD_PONDERACIONES[[#This Row],[Fecha Ejecución del Ticket]])</f>
        <v>2022</v>
      </c>
      <c r="AA2913" t="str">
        <f t="shared" si="632"/>
        <v>septiembre</v>
      </c>
      <c r="AB2913">
        <f>YEAR(BD_PONDERACIONES[[#This Row],[Fecha de Inspección]])</f>
        <v>2022</v>
      </c>
      <c r="AC2913">
        <f t="shared" si="633"/>
        <v>0.5</v>
      </c>
      <c r="AD2913">
        <f t="shared" si="634"/>
        <v>0.5</v>
      </c>
      <c r="AE2913">
        <f t="shared" si="635"/>
        <v>0.5</v>
      </c>
      <c r="AF2913">
        <f t="shared" si="636"/>
        <v>0.5</v>
      </c>
      <c r="AG2913">
        <f t="shared" si="637"/>
        <v>0.5</v>
      </c>
      <c r="AH2913">
        <f t="shared" si="638"/>
        <v>0.5</v>
      </c>
      <c r="AI2913">
        <f t="shared" si="639"/>
        <v>0.25</v>
      </c>
      <c r="AJ2913">
        <f t="shared" si="640"/>
        <v>0.25</v>
      </c>
      <c r="AK2913">
        <f t="shared" si="641"/>
        <v>0.5</v>
      </c>
      <c r="AL2913">
        <f t="shared" si="642"/>
        <v>0.17499999999999999</v>
      </c>
      <c r="AM2913">
        <f t="shared" si="643"/>
        <v>0.5</v>
      </c>
      <c r="AN2913" s="6">
        <f t="shared" si="631"/>
        <v>0.93500000000000005</v>
      </c>
      <c r="AO2913" t="str">
        <f>VLOOKUP(BD_PONDERACIONES[[#This Row],[Comuna]],Tabla3[#All],2,0)</f>
        <v>Florida</v>
      </c>
    </row>
    <row r="2914" spans="1:41" x14ac:dyDescent="0.35">
      <c r="A2914" t="s">
        <v>14101</v>
      </c>
      <c r="B2914" t="s">
        <v>14102</v>
      </c>
      <c r="C2914" t="s">
        <v>14103</v>
      </c>
      <c r="D2914" s="5">
        <v>44825</v>
      </c>
      <c r="E2914" s="5">
        <v>44713</v>
      </c>
      <c r="F2914" t="s">
        <v>753</v>
      </c>
      <c r="G2914" t="s">
        <v>14104</v>
      </c>
      <c r="H2914" t="s">
        <v>3799</v>
      </c>
      <c r="J2914" t="s">
        <v>756</v>
      </c>
      <c r="K2914" t="s">
        <v>756</v>
      </c>
      <c r="L2914" t="s">
        <v>757</v>
      </c>
      <c r="M2914" t="s">
        <v>757</v>
      </c>
      <c r="N2914" t="s">
        <v>756</v>
      </c>
      <c r="O2914" t="s">
        <v>756</v>
      </c>
      <c r="P2914" t="s">
        <v>758</v>
      </c>
      <c r="Q2914" t="s">
        <v>759</v>
      </c>
      <c r="R2914" t="s">
        <v>759</v>
      </c>
      <c r="S2914" t="s">
        <v>757</v>
      </c>
      <c r="T2914" t="s">
        <v>757</v>
      </c>
      <c r="U2914" t="s">
        <v>757</v>
      </c>
      <c r="V2914" t="s">
        <v>768</v>
      </c>
      <c r="W2914" t="s">
        <v>756</v>
      </c>
      <c r="X2914" t="s">
        <v>14105</v>
      </c>
      <c r="Y2914" t="str">
        <f t="shared" si="630"/>
        <v>junio</v>
      </c>
      <c r="Z2914">
        <f>YEAR(BD_PONDERACIONES[[#This Row],[Fecha Ejecución del Ticket]])</f>
        <v>2022</v>
      </c>
      <c r="AA2914" t="str">
        <f t="shared" si="632"/>
        <v>septiembre</v>
      </c>
      <c r="AB2914">
        <f>YEAR(BD_PONDERACIONES[[#This Row],[Fecha de Inspección]])</f>
        <v>2022</v>
      </c>
      <c r="AC2914">
        <f t="shared" si="633"/>
        <v>0.5</v>
      </c>
      <c r="AD2914">
        <f t="shared" si="634"/>
        <v>0.5</v>
      </c>
      <c r="AE2914">
        <f t="shared" si="635"/>
        <v>0.5</v>
      </c>
      <c r="AF2914">
        <f t="shared" si="636"/>
        <v>0.5</v>
      </c>
      <c r="AG2914">
        <f t="shared" si="637"/>
        <v>0.5</v>
      </c>
      <c r="AH2914">
        <f t="shared" si="638"/>
        <v>0.5</v>
      </c>
      <c r="AI2914">
        <f t="shared" si="639"/>
        <v>0.25</v>
      </c>
      <c r="AJ2914">
        <f t="shared" si="640"/>
        <v>0.25</v>
      </c>
      <c r="AK2914">
        <f t="shared" si="641"/>
        <v>0.5</v>
      </c>
      <c r="AL2914">
        <f t="shared" si="642"/>
        <v>0.17499999999999999</v>
      </c>
      <c r="AM2914">
        <f t="shared" si="643"/>
        <v>0.5</v>
      </c>
      <c r="AN2914" s="6">
        <f t="shared" si="631"/>
        <v>0.93500000000000005</v>
      </c>
      <c r="AO2914" t="str">
        <f>VLOOKUP(BD_PONDERACIONES[[#This Row],[Comuna]],Tabla3[#All],2,0)</f>
        <v>Florida</v>
      </c>
    </row>
    <row r="2915" spans="1:41" x14ac:dyDescent="0.35">
      <c r="A2915" t="s">
        <v>14106</v>
      </c>
      <c r="B2915" t="s">
        <v>14107</v>
      </c>
      <c r="C2915" t="s">
        <v>14108</v>
      </c>
      <c r="D2915" s="5">
        <v>44825</v>
      </c>
      <c r="E2915" s="5">
        <v>44718</v>
      </c>
      <c r="F2915" t="s">
        <v>753</v>
      </c>
      <c r="G2915" t="s">
        <v>14109</v>
      </c>
      <c r="H2915" t="s">
        <v>3799</v>
      </c>
      <c r="J2915" t="s">
        <v>756</v>
      </c>
      <c r="K2915" t="s">
        <v>756</v>
      </c>
      <c r="L2915" t="s">
        <v>757</v>
      </c>
      <c r="M2915" t="s">
        <v>757</v>
      </c>
      <c r="N2915" t="s">
        <v>756</v>
      </c>
      <c r="O2915" t="s">
        <v>756</v>
      </c>
      <c r="P2915" t="s">
        <v>765</v>
      </c>
      <c r="Q2915" t="s">
        <v>759</v>
      </c>
      <c r="R2915" t="s">
        <v>759</v>
      </c>
      <c r="S2915" t="s">
        <v>756</v>
      </c>
      <c r="T2915" t="s">
        <v>756</v>
      </c>
      <c r="U2915" t="s">
        <v>756</v>
      </c>
      <c r="V2915" t="s">
        <v>756</v>
      </c>
      <c r="W2915" t="s">
        <v>768</v>
      </c>
      <c r="X2915" t="s">
        <v>994</v>
      </c>
      <c r="Y2915" t="str">
        <f t="shared" si="630"/>
        <v>junio</v>
      </c>
      <c r="Z2915">
        <f>YEAR(BD_PONDERACIONES[[#This Row],[Fecha Ejecución del Ticket]])</f>
        <v>2022</v>
      </c>
      <c r="AA2915" t="str">
        <f t="shared" si="632"/>
        <v>septiembre</v>
      </c>
      <c r="AB2915">
        <f>YEAR(BD_PONDERACIONES[[#This Row],[Fecha de Inspección]])</f>
        <v>2022</v>
      </c>
      <c r="AC2915">
        <f t="shared" si="633"/>
        <v>0.5</v>
      </c>
      <c r="AD2915">
        <f t="shared" si="634"/>
        <v>0.5</v>
      </c>
      <c r="AE2915">
        <f t="shared" si="635"/>
        <v>0.5</v>
      </c>
      <c r="AF2915">
        <f t="shared" si="636"/>
        <v>0.5</v>
      </c>
      <c r="AG2915">
        <f t="shared" si="637"/>
        <v>0.5</v>
      </c>
      <c r="AH2915">
        <f t="shared" si="638"/>
        <v>0.5</v>
      </c>
      <c r="AI2915">
        <f t="shared" si="639"/>
        <v>0.25</v>
      </c>
      <c r="AJ2915">
        <f t="shared" si="640"/>
        <v>0.25</v>
      </c>
      <c r="AK2915">
        <f t="shared" si="641"/>
        <v>0.5</v>
      </c>
      <c r="AL2915">
        <f t="shared" si="642"/>
        <v>0.5</v>
      </c>
      <c r="AM2915">
        <f t="shared" si="643"/>
        <v>0.17499999999999999</v>
      </c>
      <c r="AN2915" s="6">
        <f t="shared" si="631"/>
        <v>0.93500000000000005</v>
      </c>
      <c r="AO2915" t="str">
        <f>VLOOKUP(BD_PONDERACIONES[[#This Row],[Comuna]],Tabla3[#All],2,0)</f>
        <v>Florida</v>
      </c>
    </row>
    <row r="2916" spans="1:41" x14ac:dyDescent="0.35">
      <c r="A2916" t="s">
        <v>14110</v>
      </c>
      <c r="B2916" t="s">
        <v>14111</v>
      </c>
      <c r="C2916" t="s">
        <v>14112</v>
      </c>
      <c r="D2916" s="5">
        <v>44825</v>
      </c>
      <c r="E2916" s="5">
        <v>44734</v>
      </c>
      <c r="F2916" t="s">
        <v>763</v>
      </c>
      <c r="G2916" t="s">
        <v>14113</v>
      </c>
      <c r="H2916" t="s">
        <v>3783</v>
      </c>
      <c r="J2916" t="s">
        <v>756</v>
      </c>
      <c r="K2916" t="s">
        <v>756</v>
      </c>
      <c r="L2916" t="s">
        <v>757</v>
      </c>
      <c r="M2916" t="s">
        <v>757</v>
      </c>
      <c r="N2916" t="s">
        <v>756</v>
      </c>
      <c r="O2916" t="s">
        <v>756</v>
      </c>
      <c r="P2916" t="s">
        <v>758</v>
      </c>
      <c r="Q2916" t="s">
        <v>759</v>
      </c>
      <c r="R2916" t="s">
        <v>759</v>
      </c>
      <c r="S2916" t="s">
        <v>757</v>
      </c>
      <c r="T2916" t="s">
        <v>757</v>
      </c>
      <c r="U2916" t="s">
        <v>757</v>
      </c>
      <c r="V2916" t="s">
        <v>756</v>
      </c>
      <c r="W2916" t="s">
        <v>768</v>
      </c>
      <c r="X2916" t="s">
        <v>14114</v>
      </c>
      <c r="Y2916" t="str">
        <f t="shared" si="630"/>
        <v>junio</v>
      </c>
      <c r="Z2916">
        <f>YEAR(BD_PONDERACIONES[[#This Row],[Fecha Ejecución del Ticket]])</f>
        <v>2022</v>
      </c>
      <c r="AA2916" t="str">
        <f t="shared" si="632"/>
        <v>septiembre</v>
      </c>
      <c r="AB2916">
        <f>YEAR(BD_PONDERACIONES[[#This Row],[Fecha de Inspección]])</f>
        <v>2022</v>
      </c>
      <c r="AC2916">
        <f t="shared" si="633"/>
        <v>0.5</v>
      </c>
      <c r="AD2916">
        <f t="shared" si="634"/>
        <v>0.5</v>
      </c>
      <c r="AE2916">
        <f t="shared" si="635"/>
        <v>0.5</v>
      </c>
      <c r="AF2916">
        <f t="shared" si="636"/>
        <v>0.5</v>
      </c>
      <c r="AG2916">
        <f t="shared" si="637"/>
        <v>0.5</v>
      </c>
      <c r="AH2916">
        <f t="shared" si="638"/>
        <v>0.5</v>
      </c>
      <c r="AI2916">
        <f t="shared" si="639"/>
        <v>0.25</v>
      </c>
      <c r="AJ2916">
        <f t="shared" si="640"/>
        <v>0.25</v>
      </c>
      <c r="AK2916">
        <f t="shared" si="641"/>
        <v>0.5</v>
      </c>
      <c r="AL2916">
        <f t="shared" si="642"/>
        <v>0.5</v>
      </c>
      <c r="AM2916">
        <f t="shared" si="643"/>
        <v>0.17499999999999999</v>
      </c>
      <c r="AN2916" s="6">
        <f t="shared" si="631"/>
        <v>0.93500000000000005</v>
      </c>
      <c r="AO2916" t="str">
        <f>VLOOKUP(BD_PONDERACIONES[[#This Row],[Comuna]],Tabla3[#All],2,0)</f>
        <v>Florida</v>
      </c>
    </row>
    <row r="2917" spans="1:41" x14ac:dyDescent="0.35">
      <c r="A2917" t="s">
        <v>14115</v>
      </c>
      <c r="B2917" t="s">
        <v>14116</v>
      </c>
      <c r="C2917" t="s">
        <v>14117</v>
      </c>
      <c r="D2917" s="5">
        <v>44825</v>
      </c>
      <c r="E2917" s="5">
        <v>44715</v>
      </c>
      <c r="F2917" t="s">
        <v>753</v>
      </c>
      <c r="G2917" t="s">
        <v>14118</v>
      </c>
      <c r="H2917" t="s">
        <v>3799</v>
      </c>
      <c r="J2917" t="s">
        <v>756</v>
      </c>
      <c r="K2917" t="s">
        <v>756</v>
      </c>
      <c r="L2917" t="s">
        <v>757</v>
      </c>
      <c r="M2917" t="s">
        <v>757</v>
      </c>
      <c r="N2917" t="s">
        <v>756</v>
      </c>
      <c r="O2917" t="s">
        <v>756</v>
      </c>
      <c r="P2917" t="s">
        <v>758</v>
      </c>
      <c r="Q2917" t="s">
        <v>759</v>
      </c>
      <c r="R2917" t="s">
        <v>759</v>
      </c>
      <c r="S2917" t="s">
        <v>757</v>
      </c>
      <c r="T2917" t="s">
        <v>757</v>
      </c>
      <c r="U2917" t="s">
        <v>757</v>
      </c>
      <c r="V2917" t="s">
        <v>904</v>
      </c>
      <c r="W2917" t="s">
        <v>768</v>
      </c>
      <c r="X2917" t="s">
        <v>14119</v>
      </c>
      <c r="Y2917" t="str">
        <f t="shared" si="630"/>
        <v>junio</v>
      </c>
      <c r="Z2917">
        <f>YEAR(BD_PONDERACIONES[[#This Row],[Fecha Ejecución del Ticket]])</f>
        <v>2022</v>
      </c>
      <c r="AA2917" t="str">
        <f t="shared" si="632"/>
        <v>septiembre</v>
      </c>
      <c r="AB2917">
        <f>YEAR(BD_PONDERACIONES[[#This Row],[Fecha de Inspección]])</f>
        <v>2022</v>
      </c>
      <c r="AC2917">
        <f t="shared" si="633"/>
        <v>0.5</v>
      </c>
      <c r="AD2917">
        <f t="shared" si="634"/>
        <v>0.5</v>
      </c>
      <c r="AE2917">
        <f t="shared" si="635"/>
        <v>0.5</v>
      </c>
      <c r="AF2917">
        <f t="shared" si="636"/>
        <v>0.5</v>
      </c>
      <c r="AG2917">
        <f t="shared" si="637"/>
        <v>0.5</v>
      </c>
      <c r="AH2917">
        <f t="shared" si="638"/>
        <v>0.5</v>
      </c>
      <c r="AI2917">
        <f t="shared" si="639"/>
        <v>0.25</v>
      </c>
      <c r="AJ2917">
        <f t="shared" si="640"/>
        <v>0.25</v>
      </c>
      <c r="AK2917">
        <f t="shared" si="641"/>
        <v>0.5</v>
      </c>
      <c r="AL2917">
        <f t="shared" si="642"/>
        <v>0.32500000000000001</v>
      </c>
      <c r="AM2917">
        <f t="shared" si="643"/>
        <v>0.17499999999999999</v>
      </c>
      <c r="AN2917" s="6">
        <f t="shared" si="631"/>
        <v>0.9</v>
      </c>
      <c r="AO2917" t="str">
        <f>VLOOKUP(BD_PONDERACIONES[[#This Row],[Comuna]],Tabla3[#All],2,0)</f>
        <v>Florida</v>
      </c>
    </row>
    <row r="2918" spans="1:41" x14ac:dyDescent="0.35">
      <c r="A2918" t="s">
        <v>14120</v>
      </c>
      <c r="B2918" t="s">
        <v>14121</v>
      </c>
      <c r="C2918" t="s">
        <v>14122</v>
      </c>
      <c r="D2918" s="5">
        <v>44825</v>
      </c>
      <c r="E2918" s="5">
        <v>44734</v>
      </c>
      <c r="F2918" t="s">
        <v>763</v>
      </c>
      <c r="G2918" t="s">
        <v>14123</v>
      </c>
      <c r="H2918" t="s">
        <v>3783</v>
      </c>
      <c r="J2918" t="s">
        <v>756</v>
      </c>
      <c r="K2918" t="s">
        <v>756</v>
      </c>
      <c r="L2918" t="s">
        <v>756</v>
      </c>
      <c r="M2918" t="s">
        <v>756</v>
      </c>
      <c r="N2918" t="s">
        <v>756</v>
      </c>
      <c r="O2918" t="s">
        <v>756</v>
      </c>
      <c r="P2918" t="s">
        <v>758</v>
      </c>
      <c r="Q2918" t="s">
        <v>759</v>
      </c>
      <c r="R2918" t="s">
        <v>759</v>
      </c>
      <c r="S2918" t="s">
        <v>757</v>
      </c>
      <c r="T2918" t="s">
        <v>757</v>
      </c>
      <c r="U2918" t="s">
        <v>757</v>
      </c>
      <c r="V2918" t="s">
        <v>773</v>
      </c>
      <c r="W2918" t="s">
        <v>768</v>
      </c>
      <c r="X2918" t="s">
        <v>14124</v>
      </c>
      <c r="Y2918" t="str">
        <f t="shared" si="630"/>
        <v>junio</v>
      </c>
      <c r="Z2918">
        <f>YEAR(BD_PONDERACIONES[[#This Row],[Fecha Ejecución del Ticket]])</f>
        <v>2022</v>
      </c>
      <c r="AA2918" t="str">
        <f t="shared" si="632"/>
        <v>septiembre</v>
      </c>
      <c r="AB2918">
        <f>YEAR(BD_PONDERACIONES[[#This Row],[Fecha de Inspección]])</f>
        <v>2022</v>
      </c>
      <c r="AC2918">
        <f t="shared" si="633"/>
        <v>0.5</v>
      </c>
      <c r="AD2918">
        <f t="shared" si="634"/>
        <v>0.5</v>
      </c>
      <c r="AE2918">
        <f t="shared" si="635"/>
        <v>0.5</v>
      </c>
      <c r="AF2918">
        <f t="shared" si="636"/>
        <v>0.5</v>
      </c>
      <c r="AG2918">
        <f t="shared" si="637"/>
        <v>0.5</v>
      </c>
      <c r="AH2918">
        <f t="shared" si="638"/>
        <v>0.5</v>
      </c>
      <c r="AI2918">
        <f t="shared" si="639"/>
        <v>0.25</v>
      </c>
      <c r="AJ2918">
        <f t="shared" si="640"/>
        <v>0.25</v>
      </c>
      <c r="AK2918">
        <f t="shared" si="641"/>
        <v>0.5</v>
      </c>
      <c r="AL2918">
        <f t="shared" si="642"/>
        <v>0</v>
      </c>
      <c r="AM2918">
        <f t="shared" si="643"/>
        <v>0.17499999999999999</v>
      </c>
      <c r="AN2918" s="6">
        <f t="shared" si="631"/>
        <v>0.83500000000000008</v>
      </c>
      <c r="AO2918" t="str">
        <f>VLOOKUP(BD_PONDERACIONES[[#This Row],[Comuna]],Tabla3[#All],2,0)</f>
        <v>Florida</v>
      </c>
    </row>
    <row r="2919" spans="1:41" x14ac:dyDescent="0.35">
      <c r="A2919" t="s">
        <v>14125</v>
      </c>
      <c r="B2919" t="s">
        <v>14126</v>
      </c>
      <c r="C2919" t="s">
        <v>14127</v>
      </c>
      <c r="D2919" s="5">
        <v>44825</v>
      </c>
      <c r="E2919" s="5">
        <v>44717</v>
      </c>
      <c r="F2919" t="s">
        <v>753</v>
      </c>
      <c r="G2919" t="s">
        <v>14128</v>
      </c>
      <c r="H2919" t="s">
        <v>3799</v>
      </c>
      <c r="J2919" t="s">
        <v>756</v>
      </c>
      <c r="K2919" t="s">
        <v>756</v>
      </c>
      <c r="L2919" t="s">
        <v>757</v>
      </c>
      <c r="M2919" t="s">
        <v>757</v>
      </c>
      <c r="N2919" t="s">
        <v>756</v>
      </c>
      <c r="O2919" t="s">
        <v>756</v>
      </c>
      <c r="P2919" t="s">
        <v>758</v>
      </c>
      <c r="Q2919" t="s">
        <v>759</v>
      </c>
      <c r="R2919" t="s">
        <v>759</v>
      </c>
      <c r="S2919" t="s">
        <v>757</v>
      </c>
      <c r="T2919" t="s">
        <v>757</v>
      </c>
      <c r="U2919" t="s">
        <v>757</v>
      </c>
      <c r="V2919" t="s">
        <v>773</v>
      </c>
      <c r="W2919" t="s">
        <v>773</v>
      </c>
      <c r="X2919" t="s">
        <v>14129</v>
      </c>
      <c r="Y2919" t="str">
        <f t="shared" si="630"/>
        <v>junio</v>
      </c>
      <c r="Z2919">
        <f>YEAR(BD_PONDERACIONES[[#This Row],[Fecha Ejecución del Ticket]])</f>
        <v>2022</v>
      </c>
      <c r="AA2919" t="str">
        <f t="shared" si="632"/>
        <v>septiembre</v>
      </c>
      <c r="AB2919">
        <f>YEAR(BD_PONDERACIONES[[#This Row],[Fecha de Inspección]])</f>
        <v>2022</v>
      </c>
      <c r="AC2919">
        <f t="shared" si="633"/>
        <v>0.5</v>
      </c>
      <c r="AD2919">
        <f t="shared" si="634"/>
        <v>0.5</v>
      </c>
      <c r="AE2919">
        <f t="shared" si="635"/>
        <v>0.5</v>
      </c>
      <c r="AF2919">
        <f t="shared" si="636"/>
        <v>0.5</v>
      </c>
      <c r="AG2919">
        <f t="shared" si="637"/>
        <v>0.5</v>
      </c>
      <c r="AH2919">
        <f t="shared" si="638"/>
        <v>0.5</v>
      </c>
      <c r="AI2919">
        <f t="shared" si="639"/>
        <v>0.25</v>
      </c>
      <c r="AJ2919">
        <f t="shared" si="640"/>
        <v>0.25</v>
      </c>
      <c r="AK2919">
        <f t="shared" si="641"/>
        <v>0.5</v>
      </c>
      <c r="AL2919">
        <f t="shared" si="642"/>
        <v>0</v>
      </c>
      <c r="AM2919">
        <f t="shared" si="643"/>
        <v>0</v>
      </c>
      <c r="AN2919" s="6">
        <f t="shared" si="631"/>
        <v>0.8</v>
      </c>
      <c r="AO2919" t="str">
        <f>VLOOKUP(BD_PONDERACIONES[[#This Row],[Comuna]],Tabla3[#All],2,0)</f>
        <v>Florida</v>
      </c>
    </row>
    <row r="2920" spans="1:41" x14ac:dyDescent="0.35">
      <c r="A2920" t="s">
        <v>14130</v>
      </c>
      <c r="B2920" t="s">
        <v>14131</v>
      </c>
      <c r="C2920" t="s">
        <v>14132</v>
      </c>
      <c r="D2920" s="5">
        <v>44825</v>
      </c>
      <c r="E2920" s="5">
        <v>44737</v>
      </c>
      <c r="F2920" t="s">
        <v>763</v>
      </c>
      <c r="G2920" t="s">
        <v>14133</v>
      </c>
      <c r="H2920" t="s">
        <v>3783</v>
      </c>
      <c r="J2920" t="s">
        <v>756</v>
      </c>
      <c r="K2920" t="s">
        <v>756</v>
      </c>
      <c r="L2920" t="s">
        <v>757</v>
      </c>
      <c r="M2920" t="s">
        <v>757</v>
      </c>
      <c r="N2920" t="s">
        <v>756</v>
      </c>
      <c r="O2920" t="s">
        <v>756</v>
      </c>
      <c r="P2920" t="s">
        <v>758</v>
      </c>
      <c r="Q2920" t="s">
        <v>759</v>
      </c>
      <c r="R2920" t="s">
        <v>759</v>
      </c>
      <c r="S2920" t="s">
        <v>757</v>
      </c>
      <c r="T2920" t="s">
        <v>757</v>
      </c>
      <c r="U2920" t="s">
        <v>757</v>
      </c>
      <c r="V2920" t="s">
        <v>756</v>
      </c>
      <c r="W2920" t="s">
        <v>768</v>
      </c>
      <c r="X2920" t="s">
        <v>14134</v>
      </c>
      <c r="Y2920" t="str">
        <f t="shared" si="630"/>
        <v>junio</v>
      </c>
      <c r="Z2920">
        <f>YEAR(BD_PONDERACIONES[[#This Row],[Fecha Ejecución del Ticket]])</f>
        <v>2022</v>
      </c>
      <c r="AA2920" t="str">
        <f t="shared" si="632"/>
        <v>septiembre</v>
      </c>
      <c r="AB2920">
        <f>YEAR(BD_PONDERACIONES[[#This Row],[Fecha de Inspección]])</f>
        <v>2022</v>
      </c>
      <c r="AC2920">
        <f t="shared" si="633"/>
        <v>0.5</v>
      </c>
      <c r="AD2920">
        <f t="shared" si="634"/>
        <v>0.5</v>
      </c>
      <c r="AE2920">
        <f t="shared" si="635"/>
        <v>0.5</v>
      </c>
      <c r="AF2920">
        <f t="shared" si="636"/>
        <v>0.5</v>
      </c>
      <c r="AG2920">
        <f t="shared" si="637"/>
        <v>0.5</v>
      </c>
      <c r="AH2920">
        <f t="shared" si="638"/>
        <v>0.5</v>
      </c>
      <c r="AI2920">
        <f t="shared" si="639"/>
        <v>0.25</v>
      </c>
      <c r="AJ2920">
        <f t="shared" si="640"/>
        <v>0.25</v>
      </c>
      <c r="AK2920">
        <f t="shared" si="641"/>
        <v>0.5</v>
      </c>
      <c r="AL2920">
        <f t="shared" si="642"/>
        <v>0.5</v>
      </c>
      <c r="AM2920">
        <f t="shared" si="643"/>
        <v>0.17499999999999999</v>
      </c>
      <c r="AN2920" s="6">
        <f t="shared" si="631"/>
        <v>0.93500000000000005</v>
      </c>
      <c r="AO2920" t="str">
        <f>VLOOKUP(BD_PONDERACIONES[[#This Row],[Comuna]],Tabla3[#All],2,0)</f>
        <v>Florida</v>
      </c>
    </row>
    <row r="2921" spans="1:41" x14ac:dyDescent="0.35">
      <c r="A2921" t="s">
        <v>14135</v>
      </c>
      <c r="B2921" t="s">
        <v>14136</v>
      </c>
      <c r="C2921" t="s">
        <v>14137</v>
      </c>
      <c r="D2921" s="5">
        <v>44825</v>
      </c>
      <c r="E2921" s="5">
        <v>44736</v>
      </c>
      <c r="F2921" t="s">
        <v>763</v>
      </c>
      <c r="G2921" t="s">
        <v>14138</v>
      </c>
      <c r="H2921" t="s">
        <v>3783</v>
      </c>
      <c r="J2921" t="s">
        <v>756</v>
      </c>
      <c r="K2921" t="s">
        <v>756</v>
      </c>
      <c r="L2921" t="s">
        <v>773</v>
      </c>
      <c r="M2921" t="s">
        <v>773</v>
      </c>
      <c r="N2921" t="s">
        <v>756</v>
      </c>
      <c r="O2921" t="s">
        <v>756</v>
      </c>
      <c r="P2921" t="s">
        <v>758</v>
      </c>
      <c r="Q2921" t="s">
        <v>759</v>
      </c>
      <c r="R2921" t="s">
        <v>759</v>
      </c>
      <c r="S2921" t="s">
        <v>757</v>
      </c>
      <c r="T2921" t="s">
        <v>757</v>
      </c>
      <c r="U2921" t="s">
        <v>757</v>
      </c>
      <c r="V2921" t="s">
        <v>756</v>
      </c>
      <c r="W2921" t="s">
        <v>756</v>
      </c>
      <c r="X2921" t="s">
        <v>14139</v>
      </c>
      <c r="Y2921" t="str">
        <f t="shared" ref="Y2921:Y2984" si="644">TEXT(E2921,"MMMM")</f>
        <v>junio</v>
      </c>
      <c r="Z2921">
        <f>YEAR(BD_PONDERACIONES[[#This Row],[Fecha Ejecución del Ticket]])</f>
        <v>2022</v>
      </c>
      <c r="AA2921" t="str">
        <f t="shared" si="632"/>
        <v>septiembre</v>
      </c>
      <c r="AB2921">
        <f>YEAR(BD_PONDERACIONES[[#This Row],[Fecha de Inspección]])</f>
        <v>2022</v>
      </c>
      <c r="AC2921">
        <f t="shared" si="633"/>
        <v>0.5</v>
      </c>
      <c r="AD2921">
        <f t="shared" si="634"/>
        <v>0.5</v>
      </c>
      <c r="AE2921">
        <f t="shared" si="635"/>
        <v>0</v>
      </c>
      <c r="AF2921">
        <f t="shared" si="636"/>
        <v>0</v>
      </c>
      <c r="AG2921">
        <f t="shared" si="637"/>
        <v>0.5</v>
      </c>
      <c r="AH2921">
        <f t="shared" si="638"/>
        <v>0.5</v>
      </c>
      <c r="AI2921">
        <f t="shared" si="639"/>
        <v>0.25</v>
      </c>
      <c r="AJ2921">
        <f t="shared" si="640"/>
        <v>0.25</v>
      </c>
      <c r="AK2921">
        <f t="shared" si="641"/>
        <v>0.5</v>
      </c>
      <c r="AL2921">
        <f t="shared" si="642"/>
        <v>0.5</v>
      </c>
      <c r="AM2921">
        <f t="shared" si="643"/>
        <v>0.5</v>
      </c>
      <c r="AN2921" s="6">
        <f t="shared" ref="AN2921:AN2984" si="645">((AC2921+AD2921)*0.2)+((AE2921+AF2921)*0.3)+((AG2921+AH2921)*0.15)+((AI2921+AJ2921+AK2921)*0.15)+((AL2921+AM2921)*0.2)</f>
        <v>0.7</v>
      </c>
      <c r="AO2921" t="str">
        <f>VLOOKUP(BD_PONDERACIONES[[#This Row],[Comuna]],Tabla3[#All],2,0)</f>
        <v>Florida</v>
      </c>
    </row>
    <row r="2922" spans="1:41" x14ac:dyDescent="0.35">
      <c r="A2922" t="s">
        <v>14140</v>
      </c>
      <c r="B2922" t="s">
        <v>14141</v>
      </c>
      <c r="C2922" t="s">
        <v>14142</v>
      </c>
      <c r="D2922" s="5">
        <v>44825</v>
      </c>
      <c r="E2922" s="5">
        <v>44713</v>
      </c>
      <c r="F2922" t="s">
        <v>753</v>
      </c>
      <c r="G2922" t="s">
        <v>14143</v>
      </c>
      <c r="H2922" t="s">
        <v>3799</v>
      </c>
      <c r="J2922" t="s">
        <v>756</v>
      </c>
      <c r="K2922" t="s">
        <v>756</v>
      </c>
      <c r="L2922" t="s">
        <v>773</v>
      </c>
      <c r="M2922" t="s">
        <v>773</v>
      </c>
      <c r="N2922" t="s">
        <v>757</v>
      </c>
      <c r="O2922" t="s">
        <v>757</v>
      </c>
      <c r="P2922" t="s">
        <v>758</v>
      </c>
      <c r="Q2922" t="s">
        <v>759</v>
      </c>
      <c r="R2922" t="s">
        <v>759</v>
      </c>
      <c r="S2922" t="s">
        <v>757</v>
      </c>
      <c r="T2922" t="s">
        <v>757</v>
      </c>
      <c r="U2922" t="s">
        <v>757</v>
      </c>
      <c r="V2922" t="s">
        <v>773</v>
      </c>
      <c r="W2922" t="s">
        <v>773</v>
      </c>
      <c r="X2922" t="s">
        <v>14144</v>
      </c>
      <c r="Y2922" t="str">
        <f t="shared" si="644"/>
        <v>junio</v>
      </c>
      <c r="Z2922">
        <f>YEAR(BD_PONDERACIONES[[#This Row],[Fecha Ejecución del Ticket]])</f>
        <v>2022</v>
      </c>
      <c r="AA2922" t="str">
        <f t="shared" si="632"/>
        <v>septiembre</v>
      </c>
      <c r="AB2922">
        <f>YEAR(BD_PONDERACIONES[[#This Row],[Fecha de Inspección]])</f>
        <v>2022</v>
      </c>
      <c r="AC2922">
        <f t="shared" si="633"/>
        <v>0.5</v>
      </c>
      <c r="AD2922">
        <f t="shared" si="634"/>
        <v>0.5</v>
      </c>
      <c r="AE2922">
        <f t="shared" si="635"/>
        <v>0</v>
      </c>
      <c r="AF2922">
        <f t="shared" si="636"/>
        <v>0</v>
      </c>
      <c r="AG2922">
        <f t="shared" si="637"/>
        <v>0.5</v>
      </c>
      <c r="AH2922">
        <f t="shared" si="638"/>
        <v>0.5</v>
      </c>
      <c r="AI2922">
        <f t="shared" si="639"/>
        <v>0.25</v>
      </c>
      <c r="AJ2922">
        <f t="shared" si="640"/>
        <v>0.25</v>
      </c>
      <c r="AK2922">
        <f t="shared" si="641"/>
        <v>0.5</v>
      </c>
      <c r="AL2922">
        <f t="shared" si="642"/>
        <v>0</v>
      </c>
      <c r="AM2922">
        <f t="shared" si="643"/>
        <v>0</v>
      </c>
      <c r="AN2922" s="6">
        <f t="shared" si="645"/>
        <v>0.5</v>
      </c>
      <c r="AO2922" t="str">
        <f>VLOOKUP(BD_PONDERACIONES[[#This Row],[Comuna]],Tabla3[#All],2,0)</f>
        <v>Florida</v>
      </c>
    </row>
    <row r="2923" spans="1:41" x14ac:dyDescent="0.35">
      <c r="A2923" t="s">
        <v>14145</v>
      </c>
      <c r="B2923" t="s">
        <v>14146</v>
      </c>
      <c r="C2923" t="s">
        <v>14147</v>
      </c>
      <c r="D2923" s="5">
        <v>44825</v>
      </c>
      <c r="E2923" s="5">
        <v>44731</v>
      </c>
      <c r="F2923" t="s">
        <v>763</v>
      </c>
      <c r="G2923" t="s">
        <v>14148</v>
      </c>
      <c r="H2923" t="s">
        <v>3783</v>
      </c>
      <c r="J2923" t="s">
        <v>756</v>
      </c>
      <c r="K2923" t="s">
        <v>756</v>
      </c>
      <c r="L2923" t="s">
        <v>757</v>
      </c>
      <c r="M2923" t="s">
        <v>757</v>
      </c>
      <c r="N2923" t="s">
        <v>756</v>
      </c>
      <c r="O2923" t="s">
        <v>756</v>
      </c>
      <c r="P2923" t="s">
        <v>758</v>
      </c>
      <c r="Q2923" t="s">
        <v>759</v>
      </c>
      <c r="R2923" t="s">
        <v>759</v>
      </c>
      <c r="S2923" t="s">
        <v>757</v>
      </c>
      <c r="T2923" t="s">
        <v>757</v>
      </c>
      <c r="U2923" t="s">
        <v>757</v>
      </c>
      <c r="V2923" t="s">
        <v>756</v>
      </c>
      <c r="W2923" t="s">
        <v>768</v>
      </c>
      <c r="X2923" t="s">
        <v>11980</v>
      </c>
      <c r="Y2923" t="str">
        <f t="shared" si="644"/>
        <v>junio</v>
      </c>
      <c r="Z2923">
        <f>YEAR(BD_PONDERACIONES[[#This Row],[Fecha Ejecución del Ticket]])</f>
        <v>2022</v>
      </c>
      <c r="AA2923" t="str">
        <f t="shared" si="632"/>
        <v>septiembre</v>
      </c>
      <c r="AB2923">
        <f>YEAR(BD_PONDERACIONES[[#This Row],[Fecha de Inspección]])</f>
        <v>2022</v>
      </c>
      <c r="AC2923">
        <f t="shared" si="633"/>
        <v>0.5</v>
      </c>
      <c r="AD2923">
        <f t="shared" si="634"/>
        <v>0.5</v>
      </c>
      <c r="AE2923">
        <f t="shared" si="635"/>
        <v>0.5</v>
      </c>
      <c r="AF2923">
        <f t="shared" si="636"/>
        <v>0.5</v>
      </c>
      <c r="AG2923">
        <f t="shared" si="637"/>
        <v>0.5</v>
      </c>
      <c r="AH2923">
        <f t="shared" si="638"/>
        <v>0.5</v>
      </c>
      <c r="AI2923">
        <f t="shared" si="639"/>
        <v>0.25</v>
      </c>
      <c r="AJ2923">
        <f t="shared" si="640"/>
        <v>0.25</v>
      </c>
      <c r="AK2923">
        <f t="shared" si="641"/>
        <v>0.5</v>
      </c>
      <c r="AL2923">
        <f t="shared" si="642"/>
        <v>0.5</v>
      </c>
      <c r="AM2923">
        <f t="shared" si="643"/>
        <v>0.17499999999999999</v>
      </c>
      <c r="AN2923" s="6">
        <f t="shared" si="645"/>
        <v>0.93500000000000005</v>
      </c>
      <c r="AO2923" t="str">
        <f>VLOOKUP(BD_PONDERACIONES[[#This Row],[Comuna]],Tabla3[#All],2,0)</f>
        <v>Florida</v>
      </c>
    </row>
    <row r="2924" spans="1:41" x14ac:dyDescent="0.35">
      <c r="A2924" t="s">
        <v>14149</v>
      </c>
      <c r="B2924" t="s">
        <v>14150</v>
      </c>
      <c r="C2924" t="s">
        <v>14151</v>
      </c>
      <c r="D2924" s="5">
        <v>44825</v>
      </c>
      <c r="E2924" s="5">
        <v>44716</v>
      </c>
      <c r="F2924" t="s">
        <v>753</v>
      </c>
      <c r="G2924" t="s">
        <v>14152</v>
      </c>
      <c r="H2924" t="s">
        <v>3799</v>
      </c>
      <c r="J2924" t="s">
        <v>756</v>
      </c>
      <c r="K2924" t="s">
        <v>756</v>
      </c>
      <c r="L2924" t="s">
        <v>756</v>
      </c>
      <c r="M2924" t="s">
        <v>756</v>
      </c>
      <c r="N2924" t="s">
        <v>756</v>
      </c>
      <c r="O2924" t="s">
        <v>756</v>
      </c>
      <c r="P2924" t="s">
        <v>758</v>
      </c>
      <c r="Q2924" t="s">
        <v>759</v>
      </c>
      <c r="R2924" t="s">
        <v>759</v>
      </c>
      <c r="S2924" t="s">
        <v>757</v>
      </c>
      <c r="T2924" t="s">
        <v>757</v>
      </c>
      <c r="U2924" t="s">
        <v>757</v>
      </c>
      <c r="V2924" t="s">
        <v>756</v>
      </c>
      <c r="W2924" t="s">
        <v>756</v>
      </c>
      <c r="X2924" t="s">
        <v>885</v>
      </c>
      <c r="Y2924" t="str">
        <f t="shared" si="644"/>
        <v>junio</v>
      </c>
      <c r="Z2924">
        <f>YEAR(BD_PONDERACIONES[[#This Row],[Fecha Ejecución del Ticket]])</f>
        <v>2022</v>
      </c>
      <c r="AA2924" t="str">
        <f t="shared" si="632"/>
        <v>septiembre</v>
      </c>
      <c r="AB2924">
        <f>YEAR(BD_PONDERACIONES[[#This Row],[Fecha de Inspección]])</f>
        <v>2022</v>
      </c>
      <c r="AC2924">
        <f t="shared" si="633"/>
        <v>0.5</v>
      </c>
      <c r="AD2924">
        <f t="shared" si="634"/>
        <v>0.5</v>
      </c>
      <c r="AE2924">
        <f t="shared" si="635"/>
        <v>0.5</v>
      </c>
      <c r="AF2924">
        <f t="shared" si="636"/>
        <v>0.5</v>
      </c>
      <c r="AG2924">
        <f t="shared" si="637"/>
        <v>0.5</v>
      </c>
      <c r="AH2924">
        <f t="shared" si="638"/>
        <v>0.5</v>
      </c>
      <c r="AI2924">
        <f t="shared" si="639"/>
        <v>0.25</v>
      </c>
      <c r="AJ2924">
        <f t="shared" si="640"/>
        <v>0.25</v>
      </c>
      <c r="AK2924">
        <f t="shared" si="641"/>
        <v>0.5</v>
      </c>
      <c r="AL2924">
        <f t="shared" si="642"/>
        <v>0.5</v>
      </c>
      <c r="AM2924">
        <f t="shared" si="643"/>
        <v>0.5</v>
      </c>
      <c r="AN2924" s="6">
        <f t="shared" si="645"/>
        <v>1</v>
      </c>
      <c r="AO2924" t="str">
        <f>VLOOKUP(BD_PONDERACIONES[[#This Row],[Comuna]],Tabla3[#All],2,0)</f>
        <v>Florida</v>
      </c>
    </row>
    <row r="2925" spans="1:41" x14ac:dyDescent="0.35">
      <c r="A2925" t="s">
        <v>14153</v>
      </c>
      <c r="B2925" t="s">
        <v>14154</v>
      </c>
      <c r="C2925" t="s">
        <v>14155</v>
      </c>
      <c r="D2925" s="5">
        <v>44825</v>
      </c>
      <c r="E2925" s="5">
        <v>44734</v>
      </c>
      <c r="F2925" t="s">
        <v>763</v>
      </c>
      <c r="G2925" t="s">
        <v>14156</v>
      </c>
      <c r="H2925" t="s">
        <v>3783</v>
      </c>
      <c r="J2925" t="s">
        <v>756</v>
      </c>
      <c r="K2925" t="s">
        <v>756</v>
      </c>
      <c r="L2925" t="s">
        <v>757</v>
      </c>
      <c r="M2925" t="s">
        <v>757</v>
      </c>
      <c r="N2925" t="s">
        <v>756</v>
      </c>
      <c r="O2925" t="s">
        <v>756</v>
      </c>
      <c r="P2925" t="s">
        <v>758</v>
      </c>
      <c r="Q2925" t="s">
        <v>759</v>
      </c>
      <c r="R2925" t="s">
        <v>759</v>
      </c>
      <c r="S2925" t="s">
        <v>757</v>
      </c>
      <c r="T2925" t="s">
        <v>757</v>
      </c>
      <c r="U2925" t="s">
        <v>757</v>
      </c>
      <c r="V2925" t="s">
        <v>756</v>
      </c>
      <c r="W2925" t="s">
        <v>768</v>
      </c>
      <c r="X2925" t="s">
        <v>14157</v>
      </c>
      <c r="Y2925" t="str">
        <f t="shared" si="644"/>
        <v>junio</v>
      </c>
      <c r="Z2925">
        <f>YEAR(BD_PONDERACIONES[[#This Row],[Fecha Ejecución del Ticket]])</f>
        <v>2022</v>
      </c>
      <c r="AA2925" t="str">
        <f t="shared" si="632"/>
        <v>septiembre</v>
      </c>
      <c r="AB2925">
        <f>YEAR(BD_PONDERACIONES[[#This Row],[Fecha de Inspección]])</f>
        <v>2022</v>
      </c>
      <c r="AC2925">
        <f t="shared" si="633"/>
        <v>0.5</v>
      </c>
      <c r="AD2925">
        <f t="shared" si="634"/>
        <v>0.5</v>
      </c>
      <c r="AE2925">
        <f t="shared" si="635"/>
        <v>0.5</v>
      </c>
      <c r="AF2925">
        <f t="shared" si="636"/>
        <v>0.5</v>
      </c>
      <c r="AG2925">
        <f t="shared" si="637"/>
        <v>0.5</v>
      </c>
      <c r="AH2925">
        <f t="shared" si="638"/>
        <v>0.5</v>
      </c>
      <c r="AI2925">
        <f t="shared" si="639"/>
        <v>0.25</v>
      </c>
      <c r="AJ2925">
        <f t="shared" si="640"/>
        <v>0.25</v>
      </c>
      <c r="AK2925">
        <f t="shared" si="641"/>
        <v>0.5</v>
      </c>
      <c r="AL2925">
        <f t="shared" si="642"/>
        <v>0.5</v>
      </c>
      <c r="AM2925">
        <f t="shared" si="643"/>
        <v>0.17499999999999999</v>
      </c>
      <c r="AN2925" s="6">
        <f t="shared" si="645"/>
        <v>0.93500000000000005</v>
      </c>
      <c r="AO2925" t="str">
        <f>VLOOKUP(BD_PONDERACIONES[[#This Row],[Comuna]],Tabla3[#All],2,0)</f>
        <v>Florida</v>
      </c>
    </row>
    <row r="2926" spans="1:41" x14ac:dyDescent="0.35">
      <c r="A2926" t="s">
        <v>14158</v>
      </c>
      <c r="B2926" t="s">
        <v>14159</v>
      </c>
      <c r="C2926" t="s">
        <v>14160</v>
      </c>
      <c r="D2926" s="5">
        <v>44825</v>
      </c>
      <c r="E2926" s="5">
        <v>44715</v>
      </c>
      <c r="F2926" t="s">
        <v>753</v>
      </c>
      <c r="G2926" t="s">
        <v>14161</v>
      </c>
      <c r="H2926" t="s">
        <v>3799</v>
      </c>
      <c r="J2926" t="s">
        <v>756</v>
      </c>
      <c r="K2926" t="s">
        <v>756</v>
      </c>
      <c r="L2926" t="s">
        <v>756</v>
      </c>
      <c r="M2926" t="s">
        <v>756</v>
      </c>
      <c r="N2926" t="s">
        <v>756</v>
      </c>
      <c r="O2926" t="s">
        <v>756</v>
      </c>
      <c r="P2926" t="s">
        <v>758</v>
      </c>
      <c r="Q2926" t="s">
        <v>759</v>
      </c>
      <c r="R2926" t="s">
        <v>759</v>
      </c>
      <c r="S2926" t="s">
        <v>757</v>
      </c>
      <c r="T2926" t="s">
        <v>757</v>
      </c>
      <c r="U2926" t="s">
        <v>757</v>
      </c>
      <c r="V2926" t="s">
        <v>756</v>
      </c>
      <c r="W2926" t="s">
        <v>756</v>
      </c>
      <c r="X2926" t="s">
        <v>14162</v>
      </c>
      <c r="Y2926" t="str">
        <f t="shared" si="644"/>
        <v>junio</v>
      </c>
      <c r="Z2926">
        <f>YEAR(BD_PONDERACIONES[[#This Row],[Fecha Ejecución del Ticket]])</f>
        <v>2022</v>
      </c>
      <c r="AA2926" t="str">
        <f t="shared" si="632"/>
        <v>septiembre</v>
      </c>
      <c r="AB2926">
        <f>YEAR(BD_PONDERACIONES[[#This Row],[Fecha de Inspección]])</f>
        <v>2022</v>
      </c>
      <c r="AC2926">
        <f t="shared" si="633"/>
        <v>0.5</v>
      </c>
      <c r="AD2926">
        <f t="shared" si="634"/>
        <v>0.5</v>
      </c>
      <c r="AE2926">
        <f t="shared" si="635"/>
        <v>0.5</v>
      </c>
      <c r="AF2926">
        <f t="shared" si="636"/>
        <v>0.5</v>
      </c>
      <c r="AG2926">
        <f t="shared" si="637"/>
        <v>0.5</v>
      </c>
      <c r="AH2926">
        <f t="shared" si="638"/>
        <v>0.5</v>
      </c>
      <c r="AI2926">
        <f t="shared" si="639"/>
        <v>0.25</v>
      </c>
      <c r="AJ2926">
        <f t="shared" si="640"/>
        <v>0.25</v>
      </c>
      <c r="AK2926">
        <f t="shared" si="641"/>
        <v>0.5</v>
      </c>
      <c r="AL2926">
        <f t="shared" si="642"/>
        <v>0.5</v>
      </c>
      <c r="AM2926">
        <f t="shared" si="643"/>
        <v>0.5</v>
      </c>
      <c r="AN2926" s="6">
        <f t="shared" si="645"/>
        <v>1</v>
      </c>
      <c r="AO2926" t="str">
        <f>VLOOKUP(BD_PONDERACIONES[[#This Row],[Comuna]],Tabla3[#All],2,0)</f>
        <v>Florida</v>
      </c>
    </row>
    <row r="2927" spans="1:41" x14ac:dyDescent="0.35">
      <c r="A2927" t="s">
        <v>14163</v>
      </c>
      <c r="B2927" t="s">
        <v>14164</v>
      </c>
      <c r="C2927" t="s">
        <v>14165</v>
      </c>
      <c r="D2927" s="5">
        <v>44825</v>
      </c>
      <c r="E2927" s="5">
        <v>44715</v>
      </c>
      <c r="F2927" t="s">
        <v>753</v>
      </c>
      <c r="G2927" t="s">
        <v>14166</v>
      </c>
      <c r="H2927" t="s">
        <v>3799</v>
      </c>
      <c r="J2927" t="s">
        <v>756</v>
      </c>
      <c r="K2927" t="s">
        <v>756</v>
      </c>
      <c r="L2927" t="s">
        <v>773</v>
      </c>
      <c r="M2927" t="s">
        <v>773</v>
      </c>
      <c r="N2927" t="s">
        <v>756</v>
      </c>
      <c r="O2927" t="s">
        <v>756</v>
      </c>
      <c r="P2927" t="s">
        <v>758</v>
      </c>
      <c r="Q2927" t="s">
        <v>759</v>
      </c>
      <c r="R2927" t="s">
        <v>759</v>
      </c>
      <c r="S2927" t="s">
        <v>757</v>
      </c>
      <c r="T2927" t="s">
        <v>757</v>
      </c>
      <c r="U2927" t="s">
        <v>757</v>
      </c>
      <c r="V2927" t="s">
        <v>756</v>
      </c>
      <c r="W2927" t="s">
        <v>756</v>
      </c>
      <c r="X2927" t="s">
        <v>14167</v>
      </c>
      <c r="Y2927" t="str">
        <f t="shared" si="644"/>
        <v>junio</v>
      </c>
      <c r="Z2927">
        <f>YEAR(BD_PONDERACIONES[[#This Row],[Fecha Ejecución del Ticket]])</f>
        <v>2022</v>
      </c>
      <c r="AA2927" t="str">
        <f t="shared" si="632"/>
        <v>septiembre</v>
      </c>
      <c r="AB2927">
        <f>YEAR(BD_PONDERACIONES[[#This Row],[Fecha de Inspección]])</f>
        <v>2022</v>
      </c>
      <c r="AC2927">
        <f t="shared" si="633"/>
        <v>0.5</v>
      </c>
      <c r="AD2927">
        <f t="shared" si="634"/>
        <v>0.5</v>
      </c>
      <c r="AE2927">
        <f t="shared" si="635"/>
        <v>0</v>
      </c>
      <c r="AF2927">
        <f t="shared" si="636"/>
        <v>0</v>
      </c>
      <c r="AG2927">
        <f t="shared" si="637"/>
        <v>0.5</v>
      </c>
      <c r="AH2927">
        <f t="shared" si="638"/>
        <v>0.5</v>
      </c>
      <c r="AI2927">
        <f t="shared" si="639"/>
        <v>0.25</v>
      </c>
      <c r="AJ2927">
        <f t="shared" si="640"/>
        <v>0.25</v>
      </c>
      <c r="AK2927">
        <f t="shared" si="641"/>
        <v>0.5</v>
      </c>
      <c r="AL2927">
        <f t="shared" si="642"/>
        <v>0.5</v>
      </c>
      <c r="AM2927">
        <f t="shared" si="643"/>
        <v>0.5</v>
      </c>
      <c r="AN2927" s="6">
        <f t="shared" si="645"/>
        <v>0.7</v>
      </c>
      <c r="AO2927" t="str">
        <f>VLOOKUP(BD_PONDERACIONES[[#This Row],[Comuna]],Tabla3[#All],2,0)</f>
        <v>Florida</v>
      </c>
    </row>
    <row r="2928" spans="1:41" x14ac:dyDescent="0.35">
      <c r="A2928" t="s">
        <v>14168</v>
      </c>
      <c r="B2928" t="s">
        <v>14169</v>
      </c>
      <c r="C2928" t="s">
        <v>14170</v>
      </c>
      <c r="D2928" s="5">
        <v>44825</v>
      </c>
      <c r="E2928" s="5">
        <v>44720</v>
      </c>
      <c r="F2928" t="s">
        <v>753</v>
      </c>
      <c r="G2928" t="s">
        <v>14171</v>
      </c>
      <c r="H2928" t="s">
        <v>3799</v>
      </c>
      <c r="J2928" t="s">
        <v>756</v>
      </c>
      <c r="K2928" t="s">
        <v>756</v>
      </c>
      <c r="L2928" t="s">
        <v>757</v>
      </c>
      <c r="M2928" t="s">
        <v>757</v>
      </c>
      <c r="N2928" t="s">
        <v>756</v>
      </c>
      <c r="O2928" t="s">
        <v>756</v>
      </c>
      <c r="P2928" t="s">
        <v>758</v>
      </c>
      <c r="Q2928" t="s">
        <v>759</v>
      </c>
      <c r="R2928" t="s">
        <v>759</v>
      </c>
      <c r="S2928" t="s">
        <v>757</v>
      </c>
      <c r="T2928" t="s">
        <v>757</v>
      </c>
      <c r="U2928" t="s">
        <v>757</v>
      </c>
      <c r="V2928" t="s">
        <v>756</v>
      </c>
      <c r="W2928" t="s">
        <v>756</v>
      </c>
      <c r="X2928" t="s">
        <v>5192</v>
      </c>
      <c r="Y2928" t="str">
        <f t="shared" si="644"/>
        <v>junio</v>
      </c>
      <c r="Z2928">
        <f>YEAR(BD_PONDERACIONES[[#This Row],[Fecha Ejecución del Ticket]])</f>
        <v>2022</v>
      </c>
      <c r="AA2928" t="str">
        <f t="shared" si="632"/>
        <v>septiembre</v>
      </c>
      <c r="AB2928">
        <f>YEAR(BD_PONDERACIONES[[#This Row],[Fecha de Inspección]])</f>
        <v>2022</v>
      </c>
      <c r="AC2928">
        <f t="shared" si="633"/>
        <v>0.5</v>
      </c>
      <c r="AD2928">
        <f t="shared" si="634"/>
        <v>0.5</v>
      </c>
      <c r="AE2928">
        <f t="shared" si="635"/>
        <v>0.5</v>
      </c>
      <c r="AF2928">
        <f t="shared" si="636"/>
        <v>0.5</v>
      </c>
      <c r="AG2928">
        <f t="shared" si="637"/>
        <v>0.5</v>
      </c>
      <c r="AH2928">
        <f t="shared" si="638"/>
        <v>0.5</v>
      </c>
      <c r="AI2928">
        <f t="shared" si="639"/>
        <v>0.25</v>
      </c>
      <c r="AJ2928">
        <f t="shared" si="640"/>
        <v>0.25</v>
      </c>
      <c r="AK2928">
        <f t="shared" si="641"/>
        <v>0.5</v>
      </c>
      <c r="AL2928">
        <f t="shared" si="642"/>
        <v>0.5</v>
      </c>
      <c r="AM2928">
        <f t="shared" si="643"/>
        <v>0.5</v>
      </c>
      <c r="AN2928" s="6">
        <f t="shared" si="645"/>
        <v>1</v>
      </c>
      <c r="AO2928" t="str">
        <f>VLOOKUP(BD_PONDERACIONES[[#This Row],[Comuna]],Tabla3[#All],2,0)</f>
        <v>Florida</v>
      </c>
    </row>
    <row r="2929" spans="1:41" x14ac:dyDescent="0.35">
      <c r="A2929" t="s">
        <v>14172</v>
      </c>
      <c r="B2929" t="s">
        <v>14173</v>
      </c>
      <c r="C2929" t="s">
        <v>14174</v>
      </c>
      <c r="D2929" s="5">
        <v>44825</v>
      </c>
      <c r="E2929" s="5">
        <v>44717</v>
      </c>
      <c r="F2929" t="s">
        <v>753</v>
      </c>
      <c r="G2929" t="s">
        <v>14175</v>
      </c>
      <c r="H2929" t="s">
        <v>3799</v>
      </c>
      <c r="J2929" t="s">
        <v>756</v>
      </c>
      <c r="K2929" t="s">
        <v>756</v>
      </c>
      <c r="L2929" t="s">
        <v>757</v>
      </c>
      <c r="M2929" t="s">
        <v>757</v>
      </c>
      <c r="N2929" t="s">
        <v>756</v>
      </c>
      <c r="O2929" t="s">
        <v>756</v>
      </c>
      <c r="P2929" t="s">
        <v>758</v>
      </c>
      <c r="Q2929" t="s">
        <v>759</v>
      </c>
      <c r="R2929" t="s">
        <v>759</v>
      </c>
      <c r="S2929" t="s">
        <v>757</v>
      </c>
      <c r="T2929" t="s">
        <v>757</v>
      </c>
      <c r="U2929" t="s">
        <v>757</v>
      </c>
      <c r="V2929" t="s">
        <v>904</v>
      </c>
      <c r="W2929" t="s">
        <v>756</v>
      </c>
      <c r="X2929" t="s">
        <v>14176</v>
      </c>
      <c r="Y2929" t="str">
        <f t="shared" si="644"/>
        <v>junio</v>
      </c>
      <c r="Z2929">
        <f>YEAR(BD_PONDERACIONES[[#This Row],[Fecha Ejecución del Ticket]])</f>
        <v>2022</v>
      </c>
      <c r="AA2929" t="str">
        <f t="shared" si="632"/>
        <v>septiembre</v>
      </c>
      <c r="AB2929">
        <f>YEAR(BD_PONDERACIONES[[#This Row],[Fecha de Inspección]])</f>
        <v>2022</v>
      </c>
      <c r="AC2929">
        <f t="shared" si="633"/>
        <v>0.5</v>
      </c>
      <c r="AD2929">
        <f t="shared" si="634"/>
        <v>0.5</v>
      </c>
      <c r="AE2929">
        <f t="shared" si="635"/>
        <v>0.5</v>
      </c>
      <c r="AF2929">
        <f t="shared" si="636"/>
        <v>0.5</v>
      </c>
      <c r="AG2929">
        <f t="shared" si="637"/>
        <v>0.5</v>
      </c>
      <c r="AH2929">
        <f t="shared" si="638"/>
        <v>0.5</v>
      </c>
      <c r="AI2929">
        <f t="shared" si="639"/>
        <v>0.25</v>
      </c>
      <c r="AJ2929">
        <f t="shared" si="640"/>
        <v>0.25</v>
      </c>
      <c r="AK2929">
        <f t="shared" si="641"/>
        <v>0.5</v>
      </c>
      <c r="AL2929">
        <f t="shared" si="642"/>
        <v>0.32500000000000001</v>
      </c>
      <c r="AM2929">
        <f t="shared" si="643"/>
        <v>0.5</v>
      </c>
      <c r="AN2929" s="6">
        <f t="shared" si="645"/>
        <v>0.96500000000000008</v>
      </c>
      <c r="AO2929" t="str">
        <f>VLOOKUP(BD_PONDERACIONES[[#This Row],[Comuna]],Tabla3[#All],2,0)</f>
        <v>Florida</v>
      </c>
    </row>
    <row r="2930" spans="1:41" x14ac:dyDescent="0.35">
      <c r="A2930" t="s">
        <v>14177</v>
      </c>
      <c r="B2930" t="s">
        <v>14178</v>
      </c>
      <c r="C2930" t="s">
        <v>14179</v>
      </c>
      <c r="D2930" s="5">
        <v>44825</v>
      </c>
      <c r="E2930" s="5">
        <v>44719</v>
      </c>
      <c r="F2930" t="s">
        <v>753</v>
      </c>
      <c r="G2930" t="s">
        <v>14180</v>
      </c>
      <c r="H2930" t="s">
        <v>3799</v>
      </c>
      <c r="J2930" t="s">
        <v>756</v>
      </c>
      <c r="K2930" t="s">
        <v>756</v>
      </c>
      <c r="L2930" t="s">
        <v>757</v>
      </c>
      <c r="M2930" t="s">
        <v>757</v>
      </c>
      <c r="N2930" t="s">
        <v>756</v>
      </c>
      <c r="O2930" t="s">
        <v>756</v>
      </c>
      <c r="P2930" t="s">
        <v>758</v>
      </c>
      <c r="Q2930" t="s">
        <v>759</v>
      </c>
      <c r="R2930" t="s">
        <v>759</v>
      </c>
      <c r="S2930" t="s">
        <v>757</v>
      </c>
      <c r="T2930" t="s">
        <v>757</v>
      </c>
      <c r="U2930" t="s">
        <v>757</v>
      </c>
      <c r="V2930" t="s">
        <v>904</v>
      </c>
      <c r="W2930" t="s">
        <v>756</v>
      </c>
      <c r="X2930" t="s">
        <v>14181</v>
      </c>
      <c r="Y2930" t="str">
        <f t="shared" si="644"/>
        <v>junio</v>
      </c>
      <c r="Z2930">
        <f>YEAR(BD_PONDERACIONES[[#This Row],[Fecha Ejecución del Ticket]])</f>
        <v>2022</v>
      </c>
      <c r="AA2930" t="str">
        <f t="shared" si="632"/>
        <v>septiembre</v>
      </c>
      <c r="AB2930">
        <f>YEAR(BD_PONDERACIONES[[#This Row],[Fecha de Inspección]])</f>
        <v>2022</v>
      </c>
      <c r="AC2930">
        <f t="shared" si="633"/>
        <v>0.5</v>
      </c>
      <c r="AD2930">
        <f t="shared" si="634"/>
        <v>0.5</v>
      </c>
      <c r="AE2930">
        <f t="shared" si="635"/>
        <v>0.5</v>
      </c>
      <c r="AF2930">
        <f t="shared" si="636"/>
        <v>0.5</v>
      </c>
      <c r="AG2930">
        <f t="shared" si="637"/>
        <v>0.5</v>
      </c>
      <c r="AH2930">
        <f t="shared" si="638"/>
        <v>0.5</v>
      </c>
      <c r="AI2930">
        <f t="shared" si="639"/>
        <v>0.25</v>
      </c>
      <c r="AJ2930">
        <f t="shared" si="640"/>
        <v>0.25</v>
      </c>
      <c r="AK2930">
        <f t="shared" si="641"/>
        <v>0.5</v>
      </c>
      <c r="AL2930">
        <f t="shared" si="642"/>
        <v>0.32500000000000001</v>
      </c>
      <c r="AM2930">
        <f t="shared" si="643"/>
        <v>0.5</v>
      </c>
      <c r="AN2930" s="6">
        <f t="shared" si="645"/>
        <v>0.96500000000000008</v>
      </c>
      <c r="AO2930" t="str">
        <f>VLOOKUP(BD_PONDERACIONES[[#This Row],[Comuna]],Tabla3[#All],2,0)</f>
        <v>Florida</v>
      </c>
    </row>
    <row r="2931" spans="1:41" x14ac:dyDescent="0.35">
      <c r="A2931" t="s">
        <v>14182</v>
      </c>
      <c r="B2931" t="s">
        <v>14183</v>
      </c>
      <c r="C2931" t="s">
        <v>14184</v>
      </c>
      <c r="D2931" s="5">
        <v>44825</v>
      </c>
      <c r="E2931" s="5">
        <v>44714</v>
      </c>
      <c r="F2931" t="s">
        <v>753</v>
      </c>
      <c r="G2931" t="s">
        <v>14185</v>
      </c>
      <c r="H2931" t="s">
        <v>3799</v>
      </c>
      <c r="J2931" t="s">
        <v>756</v>
      </c>
      <c r="K2931" t="s">
        <v>756</v>
      </c>
      <c r="L2931" t="s">
        <v>757</v>
      </c>
      <c r="M2931" t="s">
        <v>757</v>
      </c>
      <c r="N2931" t="s">
        <v>756</v>
      </c>
      <c r="O2931" t="s">
        <v>756</v>
      </c>
      <c r="P2931" t="s">
        <v>758</v>
      </c>
      <c r="Q2931" t="s">
        <v>759</v>
      </c>
      <c r="R2931" t="s">
        <v>759</v>
      </c>
      <c r="S2931" t="s">
        <v>757</v>
      </c>
      <c r="T2931" t="s">
        <v>757</v>
      </c>
      <c r="U2931" t="s">
        <v>757</v>
      </c>
      <c r="V2931" t="s">
        <v>756</v>
      </c>
      <c r="W2931" t="s">
        <v>756</v>
      </c>
      <c r="X2931" t="s">
        <v>14186</v>
      </c>
      <c r="Y2931" t="str">
        <f t="shared" si="644"/>
        <v>junio</v>
      </c>
      <c r="Z2931">
        <f>YEAR(BD_PONDERACIONES[[#This Row],[Fecha Ejecución del Ticket]])</f>
        <v>2022</v>
      </c>
      <c r="AA2931" t="str">
        <f t="shared" si="632"/>
        <v>septiembre</v>
      </c>
      <c r="AB2931">
        <f>YEAR(BD_PONDERACIONES[[#This Row],[Fecha de Inspección]])</f>
        <v>2022</v>
      </c>
      <c r="AC2931">
        <f t="shared" si="633"/>
        <v>0.5</v>
      </c>
      <c r="AD2931">
        <f t="shared" si="634"/>
        <v>0.5</v>
      </c>
      <c r="AE2931">
        <f t="shared" si="635"/>
        <v>0.5</v>
      </c>
      <c r="AF2931">
        <f t="shared" si="636"/>
        <v>0.5</v>
      </c>
      <c r="AG2931">
        <f t="shared" si="637"/>
        <v>0.5</v>
      </c>
      <c r="AH2931">
        <f t="shared" si="638"/>
        <v>0.5</v>
      </c>
      <c r="AI2931">
        <f t="shared" si="639"/>
        <v>0.25</v>
      </c>
      <c r="AJ2931">
        <f t="shared" si="640"/>
        <v>0.25</v>
      </c>
      <c r="AK2931">
        <f t="shared" si="641"/>
        <v>0.5</v>
      </c>
      <c r="AL2931">
        <f t="shared" si="642"/>
        <v>0.5</v>
      </c>
      <c r="AM2931">
        <f t="shared" si="643"/>
        <v>0.5</v>
      </c>
      <c r="AN2931" s="6">
        <f t="shared" si="645"/>
        <v>1</v>
      </c>
      <c r="AO2931" t="str">
        <f>VLOOKUP(BD_PONDERACIONES[[#This Row],[Comuna]],Tabla3[#All],2,0)</f>
        <v>Florida</v>
      </c>
    </row>
    <row r="2932" spans="1:41" x14ac:dyDescent="0.35">
      <c r="A2932" t="s">
        <v>14187</v>
      </c>
      <c r="B2932" t="s">
        <v>14188</v>
      </c>
      <c r="C2932" t="s">
        <v>14189</v>
      </c>
      <c r="D2932" s="5">
        <v>44825</v>
      </c>
      <c r="E2932" s="5">
        <v>44717</v>
      </c>
      <c r="F2932" t="s">
        <v>753</v>
      </c>
      <c r="G2932" t="s">
        <v>14190</v>
      </c>
      <c r="H2932" t="s">
        <v>3799</v>
      </c>
      <c r="J2932" t="s">
        <v>756</v>
      </c>
      <c r="K2932" t="s">
        <v>756</v>
      </c>
      <c r="L2932" t="s">
        <v>756</v>
      </c>
      <c r="M2932" t="s">
        <v>756</v>
      </c>
      <c r="N2932" t="s">
        <v>756</v>
      </c>
      <c r="O2932" t="s">
        <v>756</v>
      </c>
      <c r="P2932" t="s">
        <v>758</v>
      </c>
      <c r="Q2932" t="s">
        <v>759</v>
      </c>
      <c r="R2932" t="s">
        <v>759</v>
      </c>
      <c r="S2932" t="s">
        <v>757</v>
      </c>
      <c r="T2932" t="s">
        <v>757</v>
      </c>
      <c r="U2932" t="s">
        <v>757</v>
      </c>
      <c r="V2932" t="s">
        <v>756</v>
      </c>
      <c r="W2932" t="s">
        <v>756</v>
      </c>
      <c r="X2932" t="s">
        <v>14191</v>
      </c>
      <c r="Y2932" t="str">
        <f t="shared" si="644"/>
        <v>junio</v>
      </c>
      <c r="Z2932">
        <f>YEAR(BD_PONDERACIONES[[#This Row],[Fecha Ejecución del Ticket]])</f>
        <v>2022</v>
      </c>
      <c r="AA2932" t="str">
        <f t="shared" si="632"/>
        <v>septiembre</v>
      </c>
      <c r="AB2932">
        <f>YEAR(BD_PONDERACIONES[[#This Row],[Fecha de Inspección]])</f>
        <v>2022</v>
      </c>
      <c r="AC2932">
        <f t="shared" si="633"/>
        <v>0.5</v>
      </c>
      <c r="AD2932">
        <f t="shared" si="634"/>
        <v>0.5</v>
      </c>
      <c r="AE2932">
        <f t="shared" si="635"/>
        <v>0.5</v>
      </c>
      <c r="AF2932">
        <f t="shared" si="636"/>
        <v>0.5</v>
      </c>
      <c r="AG2932">
        <f t="shared" si="637"/>
        <v>0.5</v>
      </c>
      <c r="AH2932">
        <f t="shared" si="638"/>
        <v>0.5</v>
      </c>
      <c r="AI2932">
        <f t="shared" si="639"/>
        <v>0.25</v>
      </c>
      <c r="AJ2932">
        <f t="shared" si="640"/>
        <v>0.25</v>
      </c>
      <c r="AK2932">
        <f t="shared" si="641"/>
        <v>0.5</v>
      </c>
      <c r="AL2932">
        <f t="shared" si="642"/>
        <v>0.5</v>
      </c>
      <c r="AM2932">
        <f t="shared" si="643"/>
        <v>0.5</v>
      </c>
      <c r="AN2932" s="6">
        <f t="shared" si="645"/>
        <v>1</v>
      </c>
      <c r="AO2932" t="str">
        <f>VLOOKUP(BD_PONDERACIONES[[#This Row],[Comuna]],Tabla3[#All],2,0)</f>
        <v>Florida</v>
      </c>
    </row>
    <row r="2933" spans="1:41" x14ac:dyDescent="0.35">
      <c r="A2933" t="s">
        <v>14192</v>
      </c>
      <c r="B2933" t="s">
        <v>14193</v>
      </c>
      <c r="C2933" t="s">
        <v>14194</v>
      </c>
      <c r="D2933" s="5">
        <v>44825</v>
      </c>
      <c r="E2933" s="5">
        <v>44717</v>
      </c>
      <c r="F2933" t="s">
        <v>753</v>
      </c>
      <c r="G2933" t="s">
        <v>14195</v>
      </c>
      <c r="H2933" t="s">
        <v>3799</v>
      </c>
      <c r="J2933" t="s">
        <v>756</v>
      </c>
      <c r="K2933" t="s">
        <v>756</v>
      </c>
      <c r="L2933" t="s">
        <v>757</v>
      </c>
      <c r="M2933" t="s">
        <v>757</v>
      </c>
      <c r="N2933" t="s">
        <v>756</v>
      </c>
      <c r="O2933" t="s">
        <v>756</v>
      </c>
      <c r="P2933" t="s">
        <v>758</v>
      </c>
      <c r="Q2933" t="s">
        <v>759</v>
      </c>
      <c r="R2933" t="s">
        <v>759</v>
      </c>
      <c r="S2933" t="s">
        <v>757</v>
      </c>
      <c r="T2933" t="s">
        <v>757</v>
      </c>
      <c r="U2933" t="s">
        <v>757</v>
      </c>
      <c r="V2933" t="s">
        <v>756</v>
      </c>
      <c r="W2933" t="s">
        <v>756</v>
      </c>
      <c r="X2933" t="s">
        <v>885</v>
      </c>
      <c r="Y2933" t="str">
        <f t="shared" si="644"/>
        <v>junio</v>
      </c>
      <c r="Z2933">
        <f>YEAR(BD_PONDERACIONES[[#This Row],[Fecha Ejecución del Ticket]])</f>
        <v>2022</v>
      </c>
      <c r="AA2933" t="str">
        <f t="shared" si="632"/>
        <v>septiembre</v>
      </c>
      <c r="AB2933">
        <f>YEAR(BD_PONDERACIONES[[#This Row],[Fecha de Inspección]])</f>
        <v>2022</v>
      </c>
      <c r="AC2933">
        <f t="shared" si="633"/>
        <v>0.5</v>
      </c>
      <c r="AD2933">
        <f t="shared" si="634"/>
        <v>0.5</v>
      </c>
      <c r="AE2933">
        <f t="shared" si="635"/>
        <v>0.5</v>
      </c>
      <c r="AF2933">
        <f t="shared" si="636"/>
        <v>0.5</v>
      </c>
      <c r="AG2933">
        <f t="shared" si="637"/>
        <v>0.5</v>
      </c>
      <c r="AH2933">
        <f t="shared" si="638"/>
        <v>0.5</v>
      </c>
      <c r="AI2933">
        <f t="shared" si="639"/>
        <v>0.25</v>
      </c>
      <c r="AJ2933">
        <f t="shared" si="640"/>
        <v>0.25</v>
      </c>
      <c r="AK2933">
        <f t="shared" si="641"/>
        <v>0.5</v>
      </c>
      <c r="AL2933">
        <f t="shared" si="642"/>
        <v>0.5</v>
      </c>
      <c r="AM2933">
        <f t="shared" si="643"/>
        <v>0.5</v>
      </c>
      <c r="AN2933" s="6">
        <f t="shared" si="645"/>
        <v>1</v>
      </c>
      <c r="AO2933" t="str">
        <f>VLOOKUP(BD_PONDERACIONES[[#This Row],[Comuna]],Tabla3[#All],2,0)</f>
        <v>Florida</v>
      </c>
    </row>
    <row r="2934" spans="1:41" x14ac:dyDescent="0.35">
      <c r="A2934" t="s">
        <v>14196</v>
      </c>
      <c r="B2934" t="s">
        <v>14197</v>
      </c>
      <c r="C2934" t="s">
        <v>14198</v>
      </c>
      <c r="D2934" s="5">
        <v>44825</v>
      </c>
      <c r="E2934" s="5">
        <v>44713</v>
      </c>
      <c r="F2934" t="s">
        <v>753</v>
      </c>
      <c r="G2934" t="s">
        <v>14199</v>
      </c>
      <c r="H2934" t="s">
        <v>3799</v>
      </c>
      <c r="J2934" t="s">
        <v>756</v>
      </c>
      <c r="K2934" t="s">
        <v>756</v>
      </c>
      <c r="L2934" t="s">
        <v>757</v>
      </c>
      <c r="M2934" t="s">
        <v>757</v>
      </c>
      <c r="N2934" t="s">
        <v>756</v>
      </c>
      <c r="O2934" t="s">
        <v>756</v>
      </c>
      <c r="P2934" t="s">
        <v>758</v>
      </c>
      <c r="Q2934" t="s">
        <v>759</v>
      </c>
      <c r="R2934" t="s">
        <v>759</v>
      </c>
      <c r="S2934" t="s">
        <v>757</v>
      </c>
      <c r="T2934" t="s">
        <v>757</v>
      </c>
      <c r="U2934" t="s">
        <v>757</v>
      </c>
      <c r="V2934" t="s">
        <v>904</v>
      </c>
      <c r="W2934" t="s">
        <v>756</v>
      </c>
      <c r="X2934" t="s">
        <v>5192</v>
      </c>
      <c r="Y2934" t="str">
        <f t="shared" si="644"/>
        <v>junio</v>
      </c>
      <c r="Z2934">
        <f>YEAR(BD_PONDERACIONES[[#This Row],[Fecha Ejecución del Ticket]])</f>
        <v>2022</v>
      </c>
      <c r="AA2934" t="str">
        <f t="shared" si="632"/>
        <v>septiembre</v>
      </c>
      <c r="AB2934">
        <f>YEAR(BD_PONDERACIONES[[#This Row],[Fecha de Inspección]])</f>
        <v>2022</v>
      </c>
      <c r="AC2934">
        <f t="shared" si="633"/>
        <v>0.5</v>
      </c>
      <c r="AD2934">
        <f t="shared" si="634"/>
        <v>0.5</v>
      </c>
      <c r="AE2934">
        <f t="shared" si="635"/>
        <v>0.5</v>
      </c>
      <c r="AF2934">
        <f t="shared" si="636"/>
        <v>0.5</v>
      </c>
      <c r="AG2934">
        <f t="shared" si="637"/>
        <v>0.5</v>
      </c>
      <c r="AH2934">
        <f t="shared" si="638"/>
        <v>0.5</v>
      </c>
      <c r="AI2934">
        <f t="shared" si="639"/>
        <v>0.25</v>
      </c>
      <c r="AJ2934">
        <f t="shared" si="640"/>
        <v>0.25</v>
      </c>
      <c r="AK2934">
        <f t="shared" si="641"/>
        <v>0.5</v>
      </c>
      <c r="AL2934">
        <f t="shared" si="642"/>
        <v>0.32500000000000001</v>
      </c>
      <c r="AM2934">
        <f t="shared" si="643"/>
        <v>0.5</v>
      </c>
      <c r="AN2934" s="6">
        <f t="shared" si="645"/>
        <v>0.96500000000000008</v>
      </c>
      <c r="AO2934" t="str">
        <f>VLOOKUP(BD_PONDERACIONES[[#This Row],[Comuna]],Tabla3[#All],2,0)</f>
        <v>Florida</v>
      </c>
    </row>
    <row r="2935" spans="1:41" x14ac:dyDescent="0.35">
      <c r="A2935" t="s">
        <v>14200</v>
      </c>
      <c r="B2935" t="s">
        <v>14201</v>
      </c>
      <c r="C2935" t="s">
        <v>14202</v>
      </c>
      <c r="D2935" s="5">
        <v>44825</v>
      </c>
      <c r="E2935" s="5">
        <v>44715</v>
      </c>
      <c r="F2935" t="s">
        <v>753</v>
      </c>
      <c r="G2935" t="s">
        <v>14203</v>
      </c>
      <c r="H2935" t="s">
        <v>3799</v>
      </c>
      <c r="J2935" t="s">
        <v>756</v>
      </c>
      <c r="K2935" t="s">
        <v>756</v>
      </c>
      <c r="L2935" t="s">
        <v>773</v>
      </c>
      <c r="M2935" t="s">
        <v>773</v>
      </c>
      <c r="N2935" t="s">
        <v>756</v>
      </c>
      <c r="O2935" t="s">
        <v>756</v>
      </c>
      <c r="P2935" t="s">
        <v>758</v>
      </c>
      <c r="Q2935" t="s">
        <v>759</v>
      </c>
      <c r="R2935" t="s">
        <v>759</v>
      </c>
      <c r="S2935" t="s">
        <v>757</v>
      </c>
      <c r="T2935" t="s">
        <v>757</v>
      </c>
      <c r="U2935" t="s">
        <v>757</v>
      </c>
      <c r="V2935" t="s">
        <v>756</v>
      </c>
      <c r="W2935" t="s">
        <v>756</v>
      </c>
      <c r="X2935" t="s">
        <v>14204</v>
      </c>
      <c r="Y2935" t="str">
        <f t="shared" si="644"/>
        <v>junio</v>
      </c>
      <c r="Z2935">
        <f>YEAR(BD_PONDERACIONES[[#This Row],[Fecha Ejecución del Ticket]])</f>
        <v>2022</v>
      </c>
      <c r="AA2935" t="str">
        <f t="shared" si="632"/>
        <v>septiembre</v>
      </c>
      <c r="AB2935">
        <f>YEAR(BD_PONDERACIONES[[#This Row],[Fecha de Inspección]])</f>
        <v>2022</v>
      </c>
      <c r="AC2935">
        <f t="shared" si="633"/>
        <v>0.5</v>
      </c>
      <c r="AD2935">
        <f t="shared" si="634"/>
        <v>0.5</v>
      </c>
      <c r="AE2935">
        <f t="shared" si="635"/>
        <v>0</v>
      </c>
      <c r="AF2935">
        <f t="shared" si="636"/>
        <v>0</v>
      </c>
      <c r="AG2935">
        <f t="shared" si="637"/>
        <v>0.5</v>
      </c>
      <c r="AH2935">
        <f t="shared" si="638"/>
        <v>0.5</v>
      </c>
      <c r="AI2935">
        <f t="shared" si="639"/>
        <v>0.25</v>
      </c>
      <c r="AJ2935">
        <f t="shared" si="640"/>
        <v>0.25</v>
      </c>
      <c r="AK2935">
        <f t="shared" si="641"/>
        <v>0.5</v>
      </c>
      <c r="AL2935">
        <f t="shared" si="642"/>
        <v>0.5</v>
      </c>
      <c r="AM2935">
        <f t="shared" si="643"/>
        <v>0.5</v>
      </c>
      <c r="AN2935" s="6">
        <f t="shared" si="645"/>
        <v>0.7</v>
      </c>
      <c r="AO2935" t="str">
        <f>VLOOKUP(BD_PONDERACIONES[[#This Row],[Comuna]],Tabla3[#All],2,0)</f>
        <v>Florida</v>
      </c>
    </row>
    <row r="2936" spans="1:41" x14ac:dyDescent="0.35">
      <c r="A2936" t="s">
        <v>13957</v>
      </c>
      <c r="B2936" t="s">
        <v>13958</v>
      </c>
      <c r="C2936" t="s">
        <v>13959</v>
      </c>
      <c r="D2936" s="5">
        <v>44826</v>
      </c>
      <c r="E2936" s="5">
        <v>44739</v>
      </c>
      <c r="F2936" t="s">
        <v>763</v>
      </c>
      <c r="G2936" t="s">
        <v>13960</v>
      </c>
      <c r="H2936" t="s">
        <v>3786</v>
      </c>
      <c r="J2936" t="s">
        <v>756</v>
      </c>
      <c r="K2936" t="s">
        <v>756</v>
      </c>
      <c r="L2936" t="s">
        <v>757</v>
      </c>
      <c r="M2936" t="s">
        <v>757</v>
      </c>
      <c r="N2936" t="s">
        <v>756</v>
      </c>
      <c r="O2936" t="s">
        <v>756</v>
      </c>
      <c r="P2936" t="s">
        <v>758</v>
      </c>
      <c r="Q2936" t="s">
        <v>759</v>
      </c>
      <c r="R2936" t="s">
        <v>759</v>
      </c>
      <c r="S2936" t="s">
        <v>757</v>
      </c>
      <c r="T2936" t="s">
        <v>757</v>
      </c>
      <c r="U2936" t="s">
        <v>757</v>
      </c>
      <c r="V2936" t="s">
        <v>773</v>
      </c>
      <c r="W2936" t="s">
        <v>773</v>
      </c>
      <c r="X2936" t="s">
        <v>13961</v>
      </c>
      <c r="Y2936" t="str">
        <f t="shared" si="644"/>
        <v>junio</v>
      </c>
      <c r="Z2936">
        <f>YEAR(BD_PONDERACIONES[[#This Row],[Fecha Ejecución del Ticket]])</f>
        <v>2022</v>
      </c>
      <c r="AA2936" t="str">
        <f t="shared" si="632"/>
        <v>septiembre</v>
      </c>
      <c r="AB2936">
        <f>YEAR(BD_PONDERACIONES[[#This Row],[Fecha de Inspección]])</f>
        <v>2022</v>
      </c>
      <c r="AC2936">
        <f t="shared" si="633"/>
        <v>0.5</v>
      </c>
      <c r="AD2936">
        <f t="shared" si="634"/>
        <v>0.5</v>
      </c>
      <c r="AE2936">
        <f t="shared" si="635"/>
        <v>0.5</v>
      </c>
      <c r="AF2936">
        <f t="shared" si="636"/>
        <v>0.5</v>
      </c>
      <c r="AG2936">
        <f t="shared" si="637"/>
        <v>0.5</v>
      </c>
      <c r="AH2936">
        <f t="shared" si="638"/>
        <v>0.5</v>
      </c>
      <c r="AI2936">
        <f t="shared" si="639"/>
        <v>0.25</v>
      </c>
      <c r="AJ2936">
        <f t="shared" si="640"/>
        <v>0.25</v>
      </c>
      <c r="AK2936">
        <f t="shared" si="641"/>
        <v>0.5</v>
      </c>
      <c r="AL2936">
        <f t="shared" si="642"/>
        <v>0</v>
      </c>
      <c r="AM2936">
        <f t="shared" si="643"/>
        <v>0</v>
      </c>
      <c r="AN2936" s="6">
        <f t="shared" si="645"/>
        <v>0.8</v>
      </c>
      <c r="AO2936" t="str">
        <f>VLOOKUP(BD_PONDERACIONES[[#This Row],[Comuna]],Tabla3[#All],2,0)</f>
        <v>Florida</v>
      </c>
    </row>
    <row r="2937" spans="1:41" x14ac:dyDescent="0.35">
      <c r="A2937" t="s">
        <v>13962</v>
      </c>
      <c r="B2937" t="s">
        <v>13963</v>
      </c>
      <c r="C2937" t="s">
        <v>13964</v>
      </c>
      <c r="D2937" s="5">
        <v>44826</v>
      </c>
      <c r="E2937" s="5">
        <v>44718</v>
      </c>
      <c r="F2937" t="s">
        <v>753</v>
      </c>
      <c r="G2937" t="s">
        <v>13965</v>
      </c>
      <c r="H2937" t="s">
        <v>2755</v>
      </c>
      <c r="J2937" t="s">
        <v>756</v>
      </c>
      <c r="K2937" t="s">
        <v>756</v>
      </c>
      <c r="L2937" t="s">
        <v>773</v>
      </c>
      <c r="M2937" t="s">
        <v>773</v>
      </c>
      <c r="N2937" t="s">
        <v>756</v>
      </c>
      <c r="O2937" t="s">
        <v>756</v>
      </c>
      <c r="P2937" t="s">
        <v>758</v>
      </c>
      <c r="Q2937" t="s">
        <v>759</v>
      </c>
      <c r="R2937" t="s">
        <v>759</v>
      </c>
      <c r="S2937" t="s">
        <v>757</v>
      </c>
      <c r="T2937" t="s">
        <v>757</v>
      </c>
      <c r="U2937" t="s">
        <v>757</v>
      </c>
      <c r="V2937" t="s">
        <v>756</v>
      </c>
      <c r="W2937" t="s">
        <v>756</v>
      </c>
      <c r="X2937" t="s">
        <v>13966</v>
      </c>
      <c r="Y2937" t="str">
        <f t="shared" si="644"/>
        <v>junio</v>
      </c>
      <c r="Z2937">
        <f>YEAR(BD_PONDERACIONES[[#This Row],[Fecha Ejecución del Ticket]])</f>
        <v>2022</v>
      </c>
      <c r="AA2937" t="str">
        <f t="shared" si="632"/>
        <v>septiembre</v>
      </c>
      <c r="AB2937">
        <f>YEAR(BD_PONDERACIONES[[#This Row],[Fecha de Inspección]])</f>
        <v>2022</v>
      </c>
      <c r="AC2937">
        <f t="shared" si="633"/>
        <v>0.5</v>
      </c>
      <c r="AD2937">
        <f t="shared" si="634"/>
        <v>0.5</v>
      </c>
      <c r="AE2937">
        <f t="shared" si="635"/>
        <v>0</v>
      </c>
      <c r="AF2937">
        <f t="shared" si="636"/>
        <v>0</v>
      </c>
      <c r="AG2937">
        <f t="shared" si="637"/>
        <v>0.5</v>
      </c>
      <c r="AH2937">
        <f t="shared" si="638"/>
        <v>0.5</v>
      </c>
      <c r="AI2937">
        <f t="shared" si="639"/>
        <v>0.25</v>
      </c>
      <c r="AJ2937">
        <f t="shared" si="640"/>
        <v>0.25</v>
      </c>
      <c r="AK2937">
        <f t="shared" si="641"/>
        <v>0.5</v>
      </c>
      <c r="AL2937">
        <f t="shared" si="642"/>
        <v>0.5</v>
      </c>
      <c r="AM2937">
        <f t="shared" si="643"/>
        <v>0.5</v>
      </c>
      <c r="AN2937" s="6">
        <f t="shared" si="645"/>
        <v>0.7</v>
      </c>
      <c r="AO2937" t="str">
        <f>VLOOKUP(BD_PONDERACIONES[[#This Row],[Comuna]],Tabla3[#All],2,0)</f>
        <v>Florida</v>
      </c>
    </row>
    <row r="2938" spans="1:41" x14ac:dyDescent="0.35">
      <c r="A2938" t="s">
        <v>13967</v>
      </c>
      <c r="B2938" t="s">
        <v>13968</v>
      </c>
      <c r="C2938" t="s">
        <v>13969</v>
      </c>
      <c r="D2938" s="5">
        <v>44826</v>
      </c>
      <c r="E2938" s="5">
        <v>44717</v>
      </c>
      <c r="F2938" t="s">
        <v>753</v>
      </c>
      <c r="G2938" t="s">
        <v>13970</v>
      </c>
      <c r="H2938" t="s">
        <v>2755</v>
      </c>
      <c r="J2938" t="s">
        <v>756</v>
      </c>
      <c r="K2938" t="s">
        <v>756</v>
      </c>
      <c r="L2938" t="s">
        <v>757</v>
      </c>
      <c r="M2938" t="s">
        <v>757</v>
      </c>
      <c r="N2938" t="s">
        <v>756</v>
      </c>
      <c r="O2938" t="s">
        <v>756</v>
      </c>
      <c r="P2938" t="s">
        <v>758</v>
      </c>
      <c r="Q2938" t="s">
        <v>759</v>
      </c>
      <c r="R2938" t="s">
        <v>759</v>
      </c>
      <c r="S2938" t="s">
        <v>757</v>
      </c>
      <c r="T2938" t="s">
        <v>757</v>
      </c>
      <c r="U2938" t="s">
        <v>757</v>
      </c>
      <c r="V2938" t="s">
        <v>756</v>
      </c>
      <c r="W2938" t="s">
        <v>756</v>
      </c>
      <c r="X2938" t="s">
        <v>13971</v>
      </c>
      <c r="Y2938" t="str">
        <f t="shared" si="644"/>
        <v>junio</v>
      </c>
      <c r="Z2938">
        <f>YEAR(BD_PONDERACIONES[[#This Row],[Fecha Ejecución del Ticket]])</f>
        <v>2022</v>
      </c>
      <c r="AA2938" t="str">
        <f t="shared" si="632"/>
        <v>septiembre</v>
      </c>
      <c r="AB2938">
        <f>YEAR(BD_PONDERACIONES[[#This Row],[Fecha de Inspección]])</f>
        <v>2022</v>
      </c>
      <c r="AC2938">
        <f t="shared" si="633"/>
        <v>0.5</v>
      </c>
      <c r="AD2938">
        <f t="shared" si="634"/>
        <v>0.5</v>
      </c>
      <c r="AE2938">
        <f t="shared" si="635"/>
        <v>0.5</v>
      </c>
      <c r="AF2938">
        <f t="shared" si="636"/>
        <v>0.5</v>
      </c>
      <c r="AG2938">
        <f t="shared" si="637"/>
        <v>0.5</v>
      </c>
      <c r="AH2938">
        <f t="shared" si="638"/>
        <v>0.5</v>
      </c>
      <c r="AI2938">
        <f t="shared" si="639"/>
        <v>0.25</v>
      </c>
      <c r="AJ2938">
        <f t="shared" si="640"/>
        <v>0.25</v>
      </c>
      <c r="AK2938">
        <f t="shared" si="641"/>
        <v>0.5</v>
      </c>
      <c r="AL2938">
        <f t="shared" si="642"/>
        <v>0.5</v>
      </c>
      <c r="AM2938">
        <f t="shared" si="643"/>
        <v>0.5</v>
      </c>
      <c r="AN2938" s="6">
        <f t="shared" si="645"/>
        <v>1</v>
      </c>
      <c r="AO2938" t="str">
        <f>VLOOKUP(BD_PONDERACIONES[[#This Row],[Comuna]],Tabla3[#All],2,0)</f>
        <v>Florida</v>
      </c>
    </row>
    <row r="2939" spans="1:41" x14ac:dyDescent="0.35">
      <c r="A2939" t="s">
        <v>13972</v>
      </c>
      <c r="B2939" t="s">
        <v>13973</v>
      </c>
      <c r="C2939" t="s">
        <v>13974</v>
      </c>
      <c r="D2939" s="5">
        <v>44826</v>
      </c>
      <c r="E2939" s="5">
        <v>44717</v>
      </c>
      <c r="F2939" t="s">
        <v>753</v>
      </c>
      <c r="G2939" t="s">
        <v>13975</v>
      </c>
      <c r="H2939" t="s">
        <v>2755</v>
      </c>
      <c r="J2939" t="s">
        <v>756</v>
      </c>
      <c r="K2939" t="s">
        <v>756</v>
      </c>
      <c r="L2939" t="s">
        <v>757</v>
      </c>
      <c r="M2939" t="s">
        <v>757</v>
      </c>
      <c r="N2939" t="s">
        <v>756</v>
      </c>
      <c r="O2939" t="s">
        <v>756</v>
      </c>
      <c r="P2939" t="s">
        <v>765</v>
      </c>
      <c r="Q2939" t="s">
        <v>13976</v>
      </c>
      <c r="R2939" t="s">
        <v>13977</v>
      </c>
      <c r="S2939" t="s">
        <v>756</v>
      </c>
      <c r="T2939" t="s">
        <v>756</v>
      </c>
      <c r="U2939" t="s">
        <v>756</v>
      </c>
      <c r="V2939" t="s">
        <v>756</v>
      </c>
      <c r="W2939" t="s">
        <v>768</v>
      </c>
      <c r="X2939" t="s">
        <v>994</v>
      </c>
      <c r="Y2939" t="str">
        <f t="shared" si="644"/>
        <v>junio</v>
      </c>
      <c r="Z2939">
        <f>YEAR(BD_PONDERACIONES[[#This Row],[Fecha Ejecución del Ticket]])</f>
        <v>2022</v>
      </c>
      <c r="AA2939" t="str">
        <f t="shared" si="632"/>
        <v>septiembre</v>
      </c>
      <c r="AB2939">
        <f>YEAR(BD_PONDERACIONES[[#This Row],[Fecha de Inspección]])</f>
        <v>2022</v>
      </c>
      <c r="AC2939">
        <f t="shared" si="633"/>
        <v>0.5</v>
      </c>
      <c r="AD2939">
        <f t="shared" si="634"/>
        <v>0.5</v>
      </c>
      <c r="AE2939">
        <f t="shared" si="635"/>
        <v>0.5</v>
      </c>
      <c r="AF2939">
        <f t="shared" si="636"/>
        <v>0.5</v>
      </c>
      <c r="AG2939">
        <f t="shared" si="637"/>
        <v>0.5</v>
      </c>
      <c r="AH2939">
        <f t="shared" si="638"/>
        <v>0.5</v>
      </c>
      <c r="AI2939">
        <f t="shared" si="639"/>
        <v>0.25</v>
      </c>
      <c r="AJ2939">
        <f t="shared" si="640"/>
        <v>0.25</v>
      </c>
      <c r="AK2939">
        <f t="shared" si="641"/>
        <v>0.5</v>
      </c>
      <c r="AL2939">
        <f t="shared" si="642"/>
        <v>0.5</v>
      </c>
      <c r="AM2939">
        <f t="shared" si="643"/>
        <v>0.17499999999999999</v>
      </c>
      <c r="AN2939" s="6">
        <f t="shared" si="645"/>
        <v>0.93500000000000005</v>
      </c>
      <c r="AO2939" t="str">
        <f>VLOOKUP(BD_PONDERACIONES[[#This Row],[Comuna]],Tabla3[#All],2,0)</f>
        <v>Florida</v>
      </c>
    </row>
    <row r="2940" spans="1:41" x14ac:dyDescent="0.35">
      <c r="A2940" t="s">
        <v>13978</v>
      </c>
      <c r="B2940" t="s">
        <v>13979</v>
      </c>
      <c r="C2940" t="s">
        <v>13980</v>
      </c>
      <c r="D2940" s="5">
        <v>44826</v>
      </c>
      <c r="E2940" s="5">
        <v>44716</v>
      </c>
      <c r="F2940" t="s">
        <v>753</v>
      </c>
      <c r="G2940" t="s">
        <v>13981</v>
      </c>
      <c r="H2940" t="s">
        <v>2755</v>
      </c>
      <c r="J2940" t="s">
        <v>756</v>
      </c>
      <c r="K2940" t="s">
        <v>756</v>
      </c>
      <c r="L2940" t="s">
        <v>756</v>
      </c>
      <c r="M2940" t="s">
        <v>756</v>
      </c>
      <c r="N2940" t="s">
        <v>756</v>
      </c>
      <c r="O2940" t="s">
        <v>756</v>
      </c>
      <c r="P2940" t="s">
        <v>758</v>
      </c>
      <c r="Q2940" t="s">
        <v>759</v>
      </c>
      <c r="R2940" t="s">
        <v>759</v>
      </c>
      <c r="S2940" t="s">
        <v>757</v>
      </c>
      <c r="T2940" t="s">
        <v>757</v>
      </c>
      <c r="U2940" t="s">
        <v>757</v>
      </c>
      <c r="V2940" t="s">
        <v>756</v>
      </c>
      <c r="W2940" t="s">
        <v>756</v>
      </c>
      <c r="X2940" t="s">
        <v>13982</v>
      </c>
      <c r="Y2940" t="str">
        <f t="shared" si="644"/>
        <v>junio</v>
      </c>
      <c r="Z2940">
        <f>YEAR(BD_PONDERACIONES[[#This Row],[Fecha Ejecución del Ticket]])</f>
        <v>2022</v>
      </c>
      <c r="AA2940" t="str">
        <f t="shared" si="632"/>
        <v>septiembre</v>
      </c>
      <c r="AB2940">
        <f>YEAR(BD_PONDERACIONES[[#This Row],[Fecha de Inspección]])</f>
        <v>2022</v>
      </c>
      <c r="AC2940">
        <f t="shared" si="633"/>
        <v>0.5</v>
      </c>
      <c r="AD2940">
        <f t="shared" si="634"/>
        <v>0.5</v>
      </c>
      <c r="AE2940">
        <f t="shared" si="635"/>
        <v>0.5</v>
      </c>
      <c r="AF2940">
        <f t="shared" si="636"/>
        <v>0.5</v>
      </c>
      <c r="AG2940">
        <f t="shared" si="637"/>
        <v>0.5</v>
      </c>
      <c r="AH2940">
        <f t="shared" si="638"/>
        <v>0.5</v>
      </c>
      <c r="AI2940">
        <f t="shared" si="639"/>
        <v>0.25</v>
      </c>
      <c r="AJ2940">
        <f t="shared" si="640"/>
        <v>0.25</v>
      </c>
      <c r="AK2940">
        <f t="shared" si="641"/>
        <v>0.5</v>
      </c>
      <c r="AL2940">
        <f t="shared" si="642"/>
        <v>0.5</v>
      </c>
      <c r="AM2940">
        <f t="shared" si="643"/>
        <v>0.5</v>
      </c>
      <c r="AN2940" s="6">
        <f t="shared" si="645"/>
        <v>1</v>
      </c>
      <c r="AO2940" t="str">
        <f>VLOOKUP(BD_PONDERACIONES[[#This Row],[Comuna]],Tabla3[#All],2,0)</f>
        <v>Florida</v>
      </c>
    </row>
    <row r="2941" spans="1:41" x14ac:dyDescent="0.35">
      <c r="A2941" t="s">
        <v>13983</v>
      </c>
      <c r="B2941" t="s">
        <v>13984</v>
      </c>
      <c r="C2941" t="s">
        <v>13985</v>
      </c>
      <c r="D2941" s="5">
        <v>44826</v>
      </c>
      <c r="E2941" s="5">
        <v>44718</v>
      </c>
      <c r="F2941" t="s">
        <v>753</v>
      </c>
      <c r="G2941" t="s">
        <v>13986</v>
      </c>
      <c r="H2941" t="s">
        <v>2755</v>
      </c>
      <c r="J2941" t="s">
        <v>756</v>
      </c>
      <c r="K2941" t="s">
        <v>756</v>
      </c>
      <c r="L2941" t="s">
        <v>757</v>
      </c>
      <c r="M2941" t="s">
        <v>757</v>
      </c>
      <c r="N2941" t="s">
        <v>756</v>
      </c>
      <c r="O2941" t="s">
        <v>756</v>
      </c>
      <c r="P2941" t="s">
        <v>758</v>
      </c>
      <c r="Q2941" t="s">
        <v>759</v>
      </c>
      <c r="R2941" t="s">
        <v>759</v>
      </c>
      <c r="S2941" t="s">
        <v>757</v>
      </c>
      <c r="T2941" t="s">
        <v>757</v>
      </c>
      <c r="U2941" t="s">
        <v>757</v>
      </c>
      <c r="V2941" t="s">
        <v>756</v>
      </c>
      <c r="W2941" t="s">
        <v>756</v>
      </c>
      <c r="X2941" t="s">
        <v>13987</v>
      </c>
      <c r="Y2941" t="str">
        <f t="shared" si="644"/>
        <v>junio</v>
      </c>
      <c r="Z2941">
        <f>YEAR(BD_PONDERACIONES[[#This Row],[Fecha Ejecución del Ticket]])</f>
        <v>2022</v>
      </c>
      <c r="AA2941" t="str">
        <f t="shared" si="632"/>
        <v>septiembre</v>
      </c>
      <c r="AB2941">
        <f>YEAR(BD_PONDERACIONES[[#This Row],[Fecha de Inspección]])</f>
        <v>2022</v>
      </c>
      <c r="AC2941">
        <f t="shared" si="633"/>
        <v>0.5</v>
      </c>
      <c r="AD2941">
        <f t="shared" si="634"/>
        <v>0.5</v>
      </c>
      <c r="AE2941">
        <f t="shared" si="635"/>
        <v>0.5</v>
      </c>
      <c r="AF2941">
        <f t="shared" si="636"/>
        <v>0.5</v>
      </c>
      <c r="AG2941">
        <f t="shared" si="637"/>
        <v>0.5</v>
      </c>
      <c r="AH2941">
        <f t="shared" si="638"/>
        <v>0.5</v>
      </c>
      <c r="AI2941">
        <f t="shared" si="639"/>
        <v>0.25</v>
      </c>
      <c r="AJ2941">
        <f t="shared" si="640"/>
        <v>0.25</v>
      </c>
      <c r="AK2941">
        <f t="shared" si="641"/>
        <v>0.5</v>
      </c>
      <c r="AL2941">
        <f t="shared" si="642"/>
        <v>0.5</v>
      </c>
      <c r="AM2941">
        <f t="shared" si="643"/>
        <v>0.5</v>
      </c>
      <c r="AN2941" s="6">
        <f t="shared" si="645"/>
        <v>1</v>
      </c>
      <c r="AO2941" t="str">
        <f>VLOOKUP(BD_PONDERACIONES[[#This Row],[Comuna]],Tabla3[#All],2,0)</f>
        <v>Florida</v>
      </c>
    </row>
    <row r="2942" spans="1:41" x14ac:dyDescent="0.35">
      <c r="A2942" t="s">
        <v>13988</v>
      </c>
      <c r="B2942" t="s">
        <v>13989</v>
      </c>
      <c r="C2942" t="s">
        <v>13990</v>
      </c>
      <c r="D2942" s="5">
        <v>44826</v>
      </c>
      <c r="E2942" s="5">
        <v>44725</v>
      </c>
      <c r="F2942" t="s">
        <v>753</v>
      </c>
      <c r="G2942" t="s">
        <v>13991</v>
      </c>
      <c r="H2942" t="s">
        <v>2755</v>
      </c>
      <c r="J2942" t="s">
        <v>756</v>
      </c>
      <c r="K2942" t="s">
        <v>756</v>
      </c>
      <c r="L2942" t="s">
        <v>757</v>
      </c>
      <c r="M2942" t="s">
        <v>757</v>
      </c>
      <c r="N2942" t="s">
        <v>756</v>
      </c>
      <c r="O2942" t="s">
        <v>904</v>
      </c>
      <c r="P2942" t="s">
        <v>758</v>
      </c>
      <c r="Q2942" t="s">
        <v>759</v>
      </c>
      <c r="R2942" t="s">
        <v>759</v>
      </c>
      <c r="S2942" t="s">
        <v>757</v>
      </c>
      <c r="T2942" t="s">
        <v>757</v>
      </c>
      <c r="U2942" t="s">
        <v>757</v>
      </c>
      <c r="V2942" t="s">
        <v>756</v>
      </c>
      <c r="W2942" t="s">
        <v>756</v>
      </c>
      <c r="X2942" t="s">
        <v>13992</v>
      </c>
      <c r="Y2942" t="str">
        <f t="shared" si="644"/>
        <v>junio</v>
      </c>
      <c r="Z2942">
        <f>YEAR(BD_PONDERACIONES[[#This Row],[Fecha Ejecución del Ticket]])</f>
        <v>2022</v>
      </c>
      <c r="AA2942" t="str">
        <f t="shared" si="632"/>
        <v>septiembre</v>
      </c>
      <c r="AB2942">
        <f>YEAR(BD_PONDERACIONES[[#This Row],[Fecha de Inspección]])</f>
        <v>2022</v>
      </c>
      <c r="AC2942">
        <f t="shared" si="633"/>
        <v>0.5</v>
      </c>
      <c r="AD2942">
        <f t="shared" si="634"/>
        <v>0.5</v>
      </c>
      <c r="AE2942">
        <f t="shared" si="635"/>
        <v>0.5</v>
      </c>
      <c r="AF2942">
        <f t="shared" si="636"/>
        <v>0.5</v>
      </c>
      <c r="AG2942">
        <f t="shared" si="637"/>
        <v>0.5</v>
      </c>
      <c r="AH2942">
        <f t="shared" si="638"/>
        <v>0.32500000000000001</v>
      </c>
      <c r="AI2942">
        <f t="shared" si="639"/>
        <v>0.25</v>
      </c>
      <c r="AJ2942">
        <f t="shared" si="640"/>
        <v>0.25</v>
      </c>
      <c r="AK2942">
        <f t="shared" si="641"/>
        <v>0.5</v>
      </c>
      <c r="AL2942">
        <f t="shared" si="642"/>
        <v>0.5</v>
      </c>
      <c r="AM2942">
        <f t="shared" si="643"/>
        <v>0.5</v>
      </c>
      <c r="AN2942" s="6">
        <f t="shared" si="645"/>
        <v>0.97375000000000012</v>
      </c>
      <c r="AO2942" t="str">
        <f>VLOOKUP(BD_PONDERACIONES[[#This Row],[Comuna]],Tabla3[#All],2,0)</f>
        <v>Florida</v>
      </c>
    </row>
    <row r="2943" spans="1:41" x14ac:dyDescent="0.35">
      <c r="A2943" t="s">
        <v>13993</v>
      </c>
      <c r="B2943" t="s">
        <v>13994</v>
      </c>
      <c r="C2943" t="s">
        <v>13995</v>
      </c>
      <c r="D2943" s="5">
        <v>44826</v>
      </c>
      <c r="E2943" s="5">
        <v>44732</v>
      </c>
      <c r="F2943" t="s">
        <v>763</v>
      </c>
      <c r="G2943" t="s">
        <v>13996</v>
      </c>
      <c r="H2943" t="s">
        <v>3786</v>
      </c>
      <c r="J2943" t="s">
        <v>756</v>
      </c>
      <c r="K2943" t="s">
        <v>756</v>
      </c>
      <c r="L2943" t="s">
        <v>757</v>
      </c>
      <c r="M2943" t="s">
        <v>757</v>
      </c>
      <c r="N2943" t="s">
        <v>756</v>
      </c>
      <c r="O2943" t="s">
        <v>756</v>
      </c>
      <c r="P2943" t="s">
        <v>758</v>
      </c>
      <c r="Q2943" t="s">
        <v>759</v>
      </c>
      <c r="R2943" t="s">
        <v>759</v>
      </c>
      <c r="S2943" t="s">
        <v>757</v>
      </c>
      <c r="T2943" t="s">
        <v>757</v>
      </c>
      <c r="U2943" t="s">
        <v>757</v>
      </c>
      <c r="V2943" t="s">
        <v>756</v>
      </c>
      <c r="W2943" t="s">
        <v>756</v>
      </c>
      <c r="X2943" t="s">
        <v>13997</v>
      </c>
      <c r="Y2943" t="str">
        <f t="shared" si="644"/>
        <v>junio</v>
      </c>
      <c r="Z2943">
        <f>YEAR(BD_PONDERACIONES[[#This Row],[Fecha Ejecución del Ticket]])</f>
        <v>2022</v>
      </c>
      <c r="AA2943" t="str">
        <f t="shared" si="632"/>
        <v>septiembre</v>
      </c>
      <c r="AB2943">
        <f>YEAR(BD_PONDERACIONES[[#This Row],[Fecha de Inspección]])</f>
        <v>2022</v>
      </c>
      <c r="AC2943">
        <f t="shared" si="633"/>
        <v>0.5</v>
      </c>
      <c r="AD2943">
        <f t="shared" si="634"/>
        <v>0.5</v>
      </c>
      <c r="AE2943">
        <f t="shared" si="635"/>
        <v>0.5</v>
      </c>
      <c r="AF2943">
        <f t="shared" si="636"/>
        <v>0.5</v>
      </c>
      <c r="AG2943">
        <f t="shared" si="637"/>
        <v>0.5</v>
      </c>
      <c r="AH2943">
        <f t="shared" si="638"/>
        <v>0.5</v>
      </c>
      <c r="AI2943">
        <f t="shared" si="639"/>
        <v>0.25</v>
      </c>
      <c r="AJ2943">
        <f t="shared" si="640"/>
        <v>0.25</v>
      </c>
      <c r="AK2943">
        <f t="shared" si="641"/>
        <v>0.5</v>
      </c>
      <c r="AL2943">
        <f t="shared" si="642"/>
        <v>0.5</v>
      </c>
      <c r="AM2943">
        <f t="shared" si="643"/>
        <v>0.5</v>
      </c>
      <c r="AN2943" s="6">
        <f t="shared" si="645"/>
        <v>1</v>
      </c>
      <c r="AO2943" t="str">
        <f>VLOOKUP(BD_PONDERACIONES[[#This Row],[Comuna]],Tabla3[#All],2,0)</f>
        <v>Florida</v>
      </c>
    </row>
    <row r="2944" spans="1:41" x14ac:dyDescent="0.35">
      <c r="A2944" t="s">
        <v>13998</v>
      </c>
      <c r="B2944" t="s">
        <v>13999</v>
      </c>
      <c r="C2944" t="s">
        <v>14000</v>
      </c>
      <c r="D2944" s="5">
        <v>44826</v>
      </c>
      <c r="E2944" s="5">
        <v>44714</v>
      </c>
      <c r="F2944" t="s">
        <v>753</v>
      </c>
      <c r="G2944" t="s">
        <v>14001</v>
      </c>
      <c r="H2944" t="s">
        <v>2755</v>
      </c>
      <c r="J2944" t="s">
        <v>756</v>
      </c>
      <c r="K2944" t="s">
        <v>756</v>
      </c>
      <c r="L2944" t="s">
        <v>773</v>
      </c>
      <c r="M2944" t="s">
        <v>773</v>
      </c>
      <c r="N2944" t="s">
        <v>756</v>
      </c>
      <c r="O2944" t="s">
        <v>756</v>
      </c>
      <c r="P2944" t="s">
        <v>758</v>
      </c>
      <c r="Q2944" t="s">
        <v>759</v>
      </c>
      <c r="R2944" t="s">
        <v>759</v>
      </c>
      <c r="S2944" t="s">
        <v>757</v>
      </c>
      <c r="T2944" t="s">
        <v>757</v>
      </c>
      <c r="U2944" t="s">
        <v>757</v>
      </c>
      <c r="V2944" t="s">
        <v>756</v>
      </c>
      <c r="W2944" t="s">
        <v>756</v>
      </c>
      <c r="X2944" t="s">
        <v>14002</v>
      </c>
      <c r="Y2944" t="str">
        <f t="shared" si="644"/>
        <v>junio</v>
      </c>
      <c r="Z2944">
        <f>YEAR(BD_PONDERACIONES[[#This Row],[Fecha Ejecución del Ticket]])</f>
        <v>2022</v>
      </c>
      <c r="AA2944" t="str">
        <f t="shared" si="632"/>
        <v>septiembre</v>
      </c>
      <c r="AB2944">
        <f>YEAR(BD_PONDERACIONES[[#This Row],[Fecha de Inspección]])</f>
        <v>2022</v>
      </c>
      <c r="AC2944">
        <f t="shared" si="633"/>
        <v>0.5</v>
      </c>
      <c r="AD2944">
        <f t="shared" si="634"/>
        <v>0.5</v>
      </c>
      <c r="AE2944">
        <f t="shared" si="635"/>
        <v>0</v>
      </c>
      <c r="AF2944">
        <f t="shared" si="636"/>
        <v>0</v>
      </c>
      <c r="AG2944">
        <f t="shared" si="637"/>
        <v>0.5</v>
      </c>
      <c r="AH2944">
        <f t="shared" si="638"/>
        <v>0.5</v>
      </c>
      <c r="AI2944">
        <f t="shared" si="639"/>
        <v>0.25</v>
      </c>
      <c r="AJ2944">
        <f t="shared" si="640"/>
        <v>0.25</v>
      </c>
      <c r="AK2944">
        <f t="shared" si="641"/>
        <v>0.5</v>
      </c>
      <c r="AL2944">
        <f t="shared" si="642"/>
        <v>0.5</v>
      </c>
      <c r="AM2944">
        <f t="shared" si="643"/>
        <v>0.5</v>
      </c>
      <c r="AN2944" s="6">
        <f t="shared" si="645"/>
        <v>0.7</v>
      </c>
      <c r="AO2944" t="str">
        <f>VLOOKUP(BD_PONDERACIONES[[#This Row],[Comuna]],Tabla3[#All],2,0)</f>
        <v>Florida</v>
      </c>
    </row>
    <row r="2945" spans="1:41" x14ac:dyDescent="0.35">
      <c r="A2945" t="s">
        <v>14003</v>
      </c>
      <c r="B2945" t="s">
        <v>14004</v>
      </c>
      <c r="C2945" t="s">
        <v>14005</v>
      </c>
      <c r="D2945" s="5">
        <v>44826</v>
      </c>
      <c r="E2945" s="5">
        <v>44713</v>
      </c>
      <c r="F2945" t="s">
        <v>753</v>
      </c>
      <c r="G2945" t="s">
        <v>14006</v>
      </c>
      <c r="H2945" t="s">
        <v>2755</v>
      </c>
      <c r="J2945" t="s">
        <v>756</v>
      </c>
      <c r="K2945" t="s">
        <v>756</v>
      </c>
      <c r="L2945" t="s">
        <v>756</v>
      </c>
      <c r="M2945" t="s">
        <v>756</v>
      </c>
      <c r="N2945" t="s">
        <v>756</v>
      </c>
      <c r="O2945" t="s">
        <v>756</v>
      </c>
      <c r="P2945" t="s">
        <v>758</v>
      </c>
      <c r="Q2945" t="s">
        <v>759</v>
      </c>
      <c r="R2945" t="s">
        <v>759</v>
      </c>
      <c r="S2945" t="s">
        <v>757</v>
      </c>
      <c r="T2945" t="s">
        <v>757</v>
      </c>
      <c r="U2945" t="s">
        <v>757</v>
      </c>
      <c r="V2945" t="s">
        <v>756</v>
      </c>
      <c r="W2945" t="s">
        <v>756</v>
      </c>
      <c r="X2945" t="s">
        <v>14007</v>
      </c>
      <c r="Y2945" t="str">
        <f t="shared" si="644"/>
        <v>junio</v>
      </c>
      <c r="Z2945">
        <f>YEAR(BD_PONDERACIONES[[#This Row],[Fecha Ejecución del Ticket]])</f>
        <v>2022</v>
      </c>
      <c r="AA2945" t="str">
        <f t="shared" si="632"/>
        <v>septiembre</v>
      </c>
      <c r="AB2945">
        <f>YEAR(BD_PONDERACIONES[[#This Row],[Fecha de Inspección]])</f>
        <v>2022</v>
      </c>
      <c r="AC2945">
        <f t="shared" si="633"/>
        <v>0.5</v>
      </c>
      <c r="AD2945">
        <f t="shared" si="634"/>
        <v>0.5</v>
      </c>
      <c r="AE2945">
        <f t="shared" si="635"/>
        <v>0.5</v>
      </c>
      <c r="AF2945">
        <f t="shared" si="636"/>
        <v>0.5</v>
      </c>
      <c r="AG2945">
        <f t="shared" si="637"/>
        <v>0.5</v>
      </c>
      <c r="AH2945">
        <f t="shared" si="638"/>
        <v>0.5</v>
      </c>
      <c r="AI2945">
        <f t="shared" si="639"/>
        <v>0.25</v>
      </c>
      <c r="AJ2945">
        <f t="shared" si="640"/>
        <v>0.25</v>
      </c>
      <c r="AK2945">
        <f t="shared" si="641"/>
        <v>0.5</v>
      </c>
      <c r="AL2945">
        <f t="shared" si="642"/>
        <v>0.5</v>
      </c>
      <c r="AM2945">
        <f t="shared" si="643"/>
        <v>0.5</v>
      </c>
      <c r="AN2945" s="6">
        <f t="shared" si="645"/>
        <v>1</v>
      </c>
      <c r="AO2945" t="str">
        <f>VLOOKUP(BD_PONDERACIONES[[#This Row],[Comuna]],Tabla3[#All],2,0)</f>
        <v>Florida</v>
      </c>
    </row>
    <row r="2946" spans="1:41" x14ac:dyDescent="0.35">
      <c r="A2946" t="s">
        <v>14008</v>
      </c>
      <c r="B2946" t="s">
        <v>14009</v>
      </c>
      <c r="C2946" t="s">
        <v>14010</v>
      </c>
      <c r="D2946" s="5">
        <v>44826</v>
      </c>
      <c r="E2946" s="5">
        <v>44727</v>
      </c>
      <c r="F2946" t="s">
        <v>753</v>
      </c>
      <c r="G2946" t="s">
        <v>14011</v>
      </c>
      <c r="H2946" t="s">
        <v>2755</v>
      </c>
      <c r="J2946" t="s">
        <v>756</v>
      </c>
      <c r="K2946" t="s">
        <v>756</v>
      </c>
      <c r="L2946" t="s">
        <v>757</v>
      </c>
      <c r="M2946" t="s">
        <v>757</v>
      </c>
      <c r="N2946" t="s">
        <v>756</v>
      </c>
      <c r="O2946" t="s">
        <v>756</v>
      </c>
      <c r="P2946" t="s">
        <v>758</v>
      </c>
      <c r="Q2946" t="s">
        <v>759</v>
      </c>
      <c r="R2946" t="s">
        <v>759</v>
      </c>
      <c r="S2946" t="s">
        <v>757</v>
      </c>
      <c r="T2946" t="s">
        <v>757</v>
      </c>
      <c r="U2946" t="s">
        <v>757</v>
      </c>
      <c r="V2946" t="s">
        <v>756</v>
      </c>
      <c r="W2946" t="s">
        <v>768</v>
      </c>
      <c r="X2946" t="s">
        <v>14012</v>
      </c>
      <c r="Y2946" t="str">
        <f t="shared" si="644"/>
        <v>junio</v>
      </c>
      <c r="Z2946">
        <f>YEAR(BD_PONDERACIONES[[#This Row],[Fecha Ejecución del Ticket]])</f>
        <v>2022</v>
      </c>
      <c r="AA2946" t="str">
        <f t="shared" ref="AA2946:AA3009" si="646">TEXT(D2946,"MMMM")</f>
        <v>septiembre</v>
      </c>
      <c r="AB2946">
        <f>YEAR(BD_PONDERACIONES[[#This Row],[Fecha de Inspección]])</f>
        <v>2022</v>
      </c>
      <c r="AC2946">
        <f t="shared" ref="AC2946:AC3009" si="647">IF(OR(J2946="Cumple",J2946="No Aplica"),0.5,0)</f>
        <v>0.5</v>
      </c>
      <c r="AD2946">
        <f t="shared" ref="AD2946:AD3009" si="648">IF(OR(K2946="CUMPLE",K2946="No Aplica"),0.5,0)</f>
        <v>0.5</v>
      </c>
      <c r="AE2946">
        <f t="shared" ref="AE2946:AE3009" si="649">IF(OR(L2946="CUMPLE",L2946="No Aplica"),0.5,0)</f>
        <v>0.5</v>
      </c>
      <c r="AF2946">
        <f t="shared" ref="AF2946:AF3009" si="650">IF(OR(M2946="CUMPLE",M2946="No Aplica"),0.5,0)</f>
        <v>0.5</v>
      </c>
      <c r="AG2946">
        <f t="shared" ref="AG2946:AG3009" si="651">IF(OR(N2946="CUMPLE",N2946="No Aplica"),0.5,IF(N2946="Cumple Mayormente",0.325,IF(N2946="Cumple Parcialmente",0.175,0)))</f>
        <v>0.5</v>
      </c>
      <c r="AH2946">
        <f t="shared" ref="AH2946:AH3009" si="652">IF(OR(O2946="CUMPLE",O2946="No Aplica"),0.5,IF(O2946="Cumple Mayormente",0.325,IF(O2946="Cumple Parcialmente",0.175,0)))</f>
        <v>0.5</v>
      </c>
      <c r="AI2946">
        <f t="shared" ref="AI2946:AI3009" si="653">IF(OR(S2946="CUMPLE",S2946="No Aplica"),0.25,IF(S2946="Cumple Mayormente",0.1625,IF(S2946="Cumple Parcialmente",0.0875,0)))</f>
        <v>0.25</v>
      </c>
      <c r="AJ2946">
        <f t="shared" ref="AJ2946:AJ3009" si="654">IF(OR(T2946="CUMPLE",T2946="No Aplica"),0.25,IF(T2946="Cumple Mayormente",0.1625,IF(T2946="Cumple Parcialmente",0.0875,0)))</f>
        <v>0.25</v>
      </c>
      <c r="AK2946">
        <f t="shared" ref="AK2946:AK3009" si="655">IF(OR(U2946="CUMPLE",U2946="No Aplica"),0.5,IF(U2946="Cumple Mayormente",0.325,IF(U2946="Cumple Parcialmente",0.175,0)))</f>
        <v>0.5</v>
      </c>
      <c r="AL2946">
        <f t="shared" ref="AL2946:AL3009" si="656">IF(OR(V2946="CUMPLE",V2946="No Aplica"),0.5,IF(V2946="Cumple Mayormente",0.325,IF(V2946="Cumple Parcialmente",0.175,0)))</f>
        <v>0.5</v>
      </c>
      <c r="AM2946">
        <f t="shared" ref="AM2946:AM3009" si="657">IF(OR(W2946="CUMPLE",W2946="No Aplica"),0.5,IF(W2946="Cumple Mayormente",0.325,IF(W2946="Cumple Parcialmente",0.175,0)))</f>
        <v>0.17499999999999999</v>
      </c>
      <c r="AN2946" s="6">
        <f t="shared" si="645"/>
        <v>0.93500000000000005</v>
      </c>
      <c r="AO2946" t="str">
        <f>VLOOKUP(BD_PONDERACIONES[[#This Row],[Comuna]],Tabla3[#All],2,0)</f>
        <v>Florida</v>
      </c>
    </row>
    <row r="2947" spans="1:41" x14ac:dyDescent="0.35">
      <c r="A2947" t="s">
        <v>14013</v>
      </c>
      <c r="B2947" t="s">
        <v>14014</v>
      </c>
      <c r="C2947" t="s">
        <v>14015</v>
      </c>
      <c r="D2947" s="5">
        <v>44826</v>
      </c>
      <c r="E2947" s="5">
        <v>44727</v>
      </c>
      <c r="F2947" t="s">
        <v>753</v>
      </c>
      <c r="G2947" t="s">
        <v>14016</v>
      </c>
      <c r="H2947" t="s">
        <v>2755</v>
      </c>
      <c r="J2947" t="s">
        <v>756</v>
      </c>
      <c r="K2947" t="s">
        <v>756</v>
      </c>
      <c r="L2947" t="s">
        <v>773</v>
      </c>
      <c r="M2947" t="s">
        <v>773</v>
      </c>
      <c r="N2947" t="s">
        <v>756</v>
      </c>
      <c r="O2947" t="s">
        <v>756</v>
      </c>
      <c r="P2947" t="s">
        <v>758</v>
      </c>
      <c r="Q2947" t="s">
        <v>759</v>
      </c>
      <c r="R2947" t="s">
        <v>759</v>
      </c>
      <c r="S2947" t="s">
        <v>757</v>
      </c>
      <c r="T2947" t="s">
        <v>757</v>
      </c>
      <c r="U2947" t="s">
        <v>757</v>
      </c>
      <c r="V2947" t="s">
        <v>756</v>
      </c>
      <c r="W2947" t="s">
        <v>756</v>
      </c>
      <c r="X2947" t="s">
        <v>14017</v>
      </c>
      <c r="Y2947" t="str">
        <f t="shared" si="644"/>
        <v>junio</v>
      </c>
      <c r="Z2947">
        <f>YEAR(BD_PONDERACIONES[[#This Row],[Fecha Ejecución del Ticket]])</f>
        <v>2022</v>
      </c>
      <c r="AA2947" t="str">
        <f t="shared" si="646"/>
        <v>septiembre</v>
      </c>
      <c r="AB2947">
        <f>YEAR(BD_PONDERACIONES[[#This Row],[Fecha de Inspección]])</f>
        <v>2022</v>
      </c>
      <c r="AC2947">
        <f t="shared" si="647"/>
        <v>0.5</v>
      </c>
      <c r="AD2947">
        <f t="shared" si="648"/>
        <v>0.5</v>
      </c>
      <c r="AE2947">
        <f t="shared" si="649"/>
        <v>0</v>
      </c>
      <c r="AF2947">
        <f t="shared" si="650"/>
        <v>0</v>
      </c>
      <c r="AG2947">
        <f t="shared" si="651"/>
        <v>0.5</v>
      </c>
      <c r="AH2947">
        <f t="shared" si="652"/>
        <v>0.5</v>
      </c>
      <c r="AI2947">
        <f t="shared" si="653"/>
        <v>0.25</v>
      </c>
      <c r="AJ2947">
        <f t="shared" si="654"/>
        <v>0.25</v>
      </c>
      <c r="AK2947">
        <f t="shared" si="655"/>
        <v>0.5</v>
      </c>
      <c r="AL2947">
        <f t="shared" si="656"/>
        <v>0.5</v>
      </c>
      <c r="AM2947">
        <f t="shared" si="657"/>
        <v>0.5</v>
      </c>
      <c r="AN2947" s="6">
        <f t="shared" si="645"/>
        <v>0.7</v>
      </c>
      <c r="AO2947" t="str">
        <f>VLOOKUP(BD_PONDERACIONES[[#This Row],[Comuna]],Tabla3[#All],2,0)</f>
        <v>Florida</v>
      </c>
    </row>
    <row r="2948" spans="1:41" x14ac:dyDescent="0.35">
      <c r="A2948" t="s">
        <v>14018</v>
      </c>
      <c r="B2948" t="s">
        <v>14019</v>
      </c>
      <c r="C2948" t="s">
        <v>14020</v>
      </c>
      <c r="D2948" s="5">
        <v>44826</v>
      </c>
      <c r="E2948" s="5">
        <v>44716</v>
      </c>
      <c r="F2948" t="s">
        <v>753</v>
      </c>
      <c r="G2948" t="s">
        <v>14021</v>
      </c>
      <c r="H2948" t="s">
        <v>2755</v>
      </c>
      <c r="J2948" t="s">
        <v>756</v>
      </c>
      <c r="K2948" t="s">
        <v>756</v>
      </c>
      <c r="L2948" t="s">
        <v>773</v>
      </c>
      <c r="M2948" t="s">
        <v>773</v>
      </c>
      <c r="N2948" t="s">
        <v>756</v>
      </c>
      <c r="O2948" t="s">
        <v>756</v>
      </c>
      <c r="P2948" t="s">
        <v>758</v>
      </c>
      <c r="Q2948" t="s">
        <v>759</v>
      </c>
      <c r="R2948" t="s">
        <v>759</v>
      </c>
      <c r="S2948" t="s">
        <v>757</v>
      </c>
      <c r="T2948" t="s">
        <v>757</v>
      </c>
      <c r="U2948" t="s">
        <v>757</v>
      </c>
      <c r="V2948" t="s">
        <v>756</v>
      </c>
      <c r="W2948" t="s">
        <v>756</v>
      </c>
      <c r="X2948" t="s">
        <v>14022</v>
      </c>
      <c r="Y2948" t="str">
        <f t="shared" si="644"/>
        <v>junio</v>
      </c>
      <c r="Z2948">
        <f>YEAR(BD_PONDERACIONES[[#This Row],[Fecha Ejecución del Ticket]])</f>
        <v>2022</v>
      </c>
      <c r="AA2948" t="str">
        <f t="shared" si="646"/>
        <v>septiembre</v>
      </c>
      <c r="AB2948">
        <f>YEAR(BD_PONDERACIONES[[#This Row],[Fecha de Inspección]])</f>
        <v>2022</v>
      </c>
      <c r="AC2948">
        <f t="shared" si="647"/>
        <v>0.5</v>
      </c>
      <c r="AD2948">
        <f t="shared" si="648"/>
        <v>0.5</v>
      </c>
      <c r="AE2948">
        <f t="shared" si="649"/>
        <v>0</v>
      </c>
      <c r="AF2948">
        <f t="shared" si="650"/>
        <v>0</v>
      </c>
      <c r="AG2948">
        <f t="shared" si="651"/>
        <v>0.5</v>
      </c>
      <c r="AH2948">
        <f t="shared" si="652"/>
        <v>0.5</v>
      </c>
      <c r="AI2948">
        <f t="shared" si="653"/>
        <v>0.25</v>
      </c>
      <c r="AJ2948">
        <f t="shared" si="654"/>
        <v>0.25</v>
      </c>
      <c r="AK2948">
        <f t="shared" si="655"/>
        <v>0.5</v>
      </c>
      <c r="AL2948">
        <f t="shared" si="656"/>
        <v>0.5</v>
      </c>
      <c r="AM2948">
        <f t="shared" si="657"/>
        <v>0.5</v>
      </c>
      <c r="AN2948" s="6">
        <f t="shared" si="645"/>
        <v>0.7</v>
      </c>
      <c r="AO2948" t="str">
        <f>VLOOKUP(BD_PONDERACIONES[[#This Row],[Comuna]],Tabla3[#All],2,0)</f>
        <v>Florida</v>
      </c>
    </row>
    <row r="2949" spans="1:41" x14ac:dyDescent="0.35">
      <c r="A2949" t="s">
        <v>14023</v>
      </c>
      <c r="B2949" t="s">
        <v>14024</v>
      </c>
      <c r="C2949" t="s">
        <v>14025</v>
      </c>
      <c r="D2949" s="5">
        <v>44826</v>
      </c>
      <c r="E2949" s="5">
        <v>44737</v>
      </c>
      <c r="F2949" t="s">
        <v>763</v>
      </c>
      <c r="G2949" t="s">
        <v>14026</v>
      </c>
      <c r="H2949" t="s">
        <v>3786</v>
      </c>
      <c r="J2949" t="s">
        <v>756</v>
      </c>
      <c r="K2949" t="s">
        <v>756</v>
      </c>
      <c r="L2949" t="s">
        <v>773</v>
      </c>
      <c r="M2949" t="s">
        <v>773</v>
      </c>
      <c r="N2949" t="s">
        <v>756</v>
      </c>
      <c r="O2949" t="s">
        <v>756</v>
      </c>
      <c r="P2949" t="s">
        <v>765</v>
      </c>
      <c r="Q2949" t="s">
        <v>759</v>
      </c>
      <c r="R2949" t="s">
        <v>759</v>
      </c>
      <c r="S2949" t="s">
        <v>757</v>
      </c>
      <c r="T2949" t="s">
        <v>757</v>
      </c>
      <c r="U2949" t="s">
        <v>757</v>
      </c>
      <c r="V2949" t="s">
        <v>756</v>
      </c>
      <c r="W2949" t="s">
        <v>756</v>
      </c>
      <c r="X2949" t="s">
        <v>14027</v>
      </c>
      <c r="Y2949" t="str">
        <f t="shared" si="644"/>
        <v>junio</v>
      </c>
      <c r="Z2949">
        <f>YEAR(BD_PONDERACIONES[[#This Row],[Fecha Ejecución del Ticket]])</f>
        <v>2022</v>
      </c>
      <c r="AA2949" t="str">
        <f t="shared" si="646"/>
        <v>septiembre</v>
      </c>
      <c r="AB2949">
        <f>YEAR(BD_PONDERACIONES[[#This Row],[Fecha de Inspección]])</f>
        <v>2022</v>
      </c>
      <c r="AC2949">
        <f t="shared" si="647"/>
        <v>0.5</v>
      </c>
      <c r="AD2949">
        <f t="shared" si="648"/>
        <v>0.5</v>
      </c>
      <c r="AE2949">
        <f t="shared" si="649"/>
        <v>0</v>
      </c>
      <c r="AF2949">
        <f t="shared" si="650"/>
        <v>0</v>
      </c>
      <c r="AG2949">
        <f t="shared" si="651"/>
        <v>0.5</v>
      </c>
      <c r="AH2949">
        <f t="shared" si="652"/>
        <v>0.5</v>
      </c>
      <c r="AI2949">
        <f t="shared" si="653"/>
        <v>0.25</v>
      </c>
      <c r="AJ2949">
        <f t="shared" si="654"/>
        <v>0.25</v>
      </c>
      <c r="AK2949">
        <f t="shared" si="655"/>
        <v>0.5</v>
      </c>
      <c r="AL2949">
        <f t="shared" si="656"/>
        <v>0.5</v>
      </c>
      <c r="AM2949">
        <f t="shared" si="657"/>
        <v>0.5</v>
      </c>
      <c r="AN2949" s="6">
        <f t="shared" si="645"/>
        <v>0.7</v>
      </c>
      <c r="AO2949" t="str">
        <f>VLOOKUP(BD_PONDERACIONES[[#This Row],[Comuna]],Tabla3[#All],2,0)</f>
        <v>Florida</v>
      </c>
    </row>
    <row r="2950" spans="1:41" x14ac:dyDescent="0.35">
      <c r="A2950" t="s">
        <v>14028</v>
      </c>
      <c r="B2950" t="s">
        <v>14029</v>
      </c>
      <c r="C2950" t="s">
        <v>14030</v>
      </c>
      <c r="D2950" s="5">
        <v>44826</v>
      </c>
      <c r="E2950" s="5">
        <v>44739</v>
      </c>
      <c r="F2950" t="s">
        <v>763</v>
      </c>
      <c r="G2950" t="s">
        <v>14031</v>
      </c>
      <c r="H2950" t="s">
        <v>3786</v>
      </c>
      <c r="J2950" t="s">
        <v>756</v>
      </c>
      <c r="K2950" t="s">
        <v>756</v>
      </c>
      <c r="L2950" t="s">
        <v>757</v>
      </c>
      <c r="M2950" t="s">
        <v>757</v>
      </c>
      <c r="N2950" t="s">
        <v>756</v>
      </c>
      <c r="O2950" t="s">
        <v>756</v>
      </c>
      <c r="P2950" t="s">
        <v>758</v>
      </c>
      <c r="Q2950" t="s">
        <v>759</v>
      </c>
      <c r="R2950" t="s">
        <v>759</v>
      </c>
      <c r="S2950" t="s">
        <v>757</v>
      </c>
      <c r="T2950" t="s">
        <v>757</v>
      </c>
      <c r="U2950" t="s">
        <v>757</v>
      </c>
      <c r="V2950" t="s">
        <v>756</v>
      </c>
      <c r="W2950" t="s">
        <v>756</v>
      </c>
      <c r="X2950" t="s">
        <v>14032</v>
      </c>
      <c r="Y2950" t="str">
        <f t="shared" si="644"/>
        <v>junio</v>
      </c>
      <c r="Z2950">
        <f>YEAR(BD_PONDERACIONES[[#This Row],[Fecha Ejecución del Ticket]])</f>
        <v>2022</v>
      </c>
      <c r="AA2950" t="str">
        <f t="shared" si="646"/>
        <v>septiembre</v>
      </c>
      <c r="AB2950">
        <f>YEAR(BD_PONDERACIONES[[#This Row],[Fecha de Inspección]])</f>
        <v>2022</v>
      </c>
      <c r="AC2950">
        <f t="shared" si="647"/>
        <v>0.5</v>
      </c>
      <c r="AD2950">
        <f t="shared" si="648"/>
        <v>0.5</v>
      </c>
      <c r="AE2950">
        <f t="shared" si="649"/>
        <v>0.5</v>
      </c>
      <c r="AF2950">
        <f t="shared" si="650"/>
        <v>0.5</v>
      </c>
      <c r="AG2950">
        <f t="shared" si="651"/>
        <v>0.5</v>
      </c>
      <c r="AH2950">
        <f t="shared" si="652"/>
        <v>0.5</v>
      </c>
      <c r="AI2950">
        <f t="shared" si="653"/>
        <v>0.25</v>
      </c>
      <c r="AJ2950">
        <f t="shared" si="654"/>
        <v>0.25</v>
      </c>
      <c r="AK2950">
        <f t="shared" si="655"/>
        <v>0.5</v>
      </c>
      <c r="AL2950">
        <f t="shared" si="656"/>
        <v>0.5</v>
      </c>
      <c r="AM2950">
        <f t="shared" si="657"/>
        <v>0.5</v>
      </c>
      <c r="AN2950" s="6">
        <f t="shared" si="645"/>
        <v>1</v>
      </c>
      <c r="AO2950" t="str">
        <f>VLOOKUP(BD_PONDERACIONES[[#This Row],[Comuna]],Tabla3[#All],2,0)</f>
        <v>Florida</v>
      </c>
    </row>
    <row r="2951" spans="1:41" x14ac:dyDescent="0.35">
      <c r="A2951" t="s">
        <v>14033</v>
      </c>
      <c r="B2951" t="s">
        <v>14034</v>
      </c>
      <c r="C2951" t="s">
        <v>14035</v>
      </c>
      <c r="D2951" s="5">
        <v>44826</v>
      </c>
      <c r="E2951" s="5">
        <v>44739</v>
      </c>
      <c r="F2951" t="s">
        <v>763</v>
      </c>
      <c r="G2951" t="s">
        <v>14036</v>
      </c>
      <c r="H2951" t="s">
        <v>3786</v>
      </c>
      <c r="J2951" t="s">
        <v>756</v>
      </c>
      <c r="K2951" t="s">
        <v>756</v>
      </c>
      <c r="L2951" t="s">
        <v>756</v>
      </c>
      <c r="M2951" t="s">
        <v>756</v>
      </c>
      <c r="N2951" t="s">
        <v>756</v>
      </c>
      <c r="O2951" t="s">
        <v>756</v>
      </c>
      <c r="P2951" t="s">
        <v>758</v>
      </c>
      <c r="Q2951" t="s">
        <v>759</v>
      </c>
      <c r="R2951" t="s">
        <v>759</v>
      </c>
      <c r="S2951" t="s">
        <v>757</v>
      </c>
      <c r="T2951" t="s">
        <v>757</v>
      </c>
      <c r="U2951" t="s">
        <v>757</v>
      </c>
      <c r="V2951" t="s">
        <v>773</v>
      </c>
      <c r="W2951" t="s">
        <v>768</v>
      </c>
      <c r="X2951" t="s">
        <v>14037</v>
      </c>
      <c r="Y2951" t="str">
        <f t="shared" si="644"/>
        <v>junio</v>
      </c>
      <c r="Z2951">
        <f>YEAR(BD_PONDERACIONES[[#This Row],[Fecha Ejecución del Ticket]])</f>
        <v>2022</v>
      </c>
      <c r="AA2951" t="str">
        <f t="shared" si="646"/>
        <v>septiembre</v>
      </c>
      <c r="AB2951">
        <f>YEAR(BD_PONDERACIONES[[#This Row],[Fecha de Inspección]])</f>
        <v>2022</v>
      </c>
      <c r="AC2951">
        <f t="shared" si="647"/>
        <v>0.5</v>
      </c>
      <c r="AD2951">
        <f t="shared" si="648"/>
        <v>0.5</v>
      </c>
      <c r="AE2951">
        <f t="shared" si="649"/>
        <v>0.5</v>
      </c>
      <c r="AF2951">
        <f t="shared" si="650"/>
        <v>0.5</v>
      </c>
      <c r="AG2951">
        <f t="shared" si="651"/>
        <v>0.5</v>
      </c>
      <c r="AH2951">
        <f t="shared" si="652"/>
        <v>0.5</v>
      </c>
      <c r="AI2951">
        <f t="shared" si="653"/>
        <v>0.25</v>
      </c>
      <c r="AJ2951">
        <f t="shared" si="654"/>
        <v>0.25</v>
      </c>
      <c r="AK2951">
        <f t="shared" si="655"/>
        <v>0.5</v>
      </c>
      <c r="AL2951">
        <f t="shared" si="656"/>
        <v>0</v>
      </c>
      <c r="AM2951">
        <f t="shared" si="657"/>
        <v>0.17499999999999999</v>
      </c>
      <c r="AN2951" s="6">
        <f t="shared" si="645"/>
        <v>0.83500000000000008</v>
      </c>
      <c r="AO2951" t="str">
        <f>VLOOKUP(BD_PONDERACIONES[[#This Row],[Comuna]],Tabla3[#All],2,0)</f>
        <v>Florida</v>
      </c>
    </row>
    <row r="2952" spans="1:41" x14ac:dyDescent="0.35">
      <c r="A2952" t="s">
        <v>14038</v>
      </c>
      <c r="B2952" t="s">
        <v>14039</v>
      </c>
      <c r="C2952" t="s">
        <v>14040</v>
      </c>
      <c r="D2952" s="5">
        <v>44826</v>
      </c>
      <c r="E2952" s="5">
        <v>44739</v>
      </c>
      <c r="F2952" t="s">
        <v>763</v>
      </c>
      <c r="G2952" t="s">
        <v>14041</v>
      </c>
      <c r="H2952" t="s">
        <v>3786</v>
      </c>
      <c r="J2952" t="s">
        <v>756</v>
      </c>
      <c r="K2952" t="s">
        <v>756</v>
      </c>
      <c r="L2952" t="s">
        <v>757</v>
      </c>
      <c r="M2952" t="s">
        <v>757</v>
      </c>
      <c r="N2952" t="s">
        <v>756</v>
      </c>
      <c r="O2952" t="s">
        <v>756</v>
      </c>
      <c r="P2952" t="s">
        <v>758</v>
      </c>
      <c r="Q2952" t="s">
        <v>759</v>
      </c>
      <c r="R2952" t="s">
        <v>759</v>
      </c>
      <c r="S2952" t="s">
        <v>757</v>
      </c>
      <c r="T2952" t="s">
        <v>757</v>
      </c>
      <c r="U2952" t="s">
        <v>757</v>
      </c>
      <c r="V2952" t="s">
        <v>756</v>
      </c>
      <c r="W2952" t="s">
        <v>756</v>
      </c>
      <c r="X2952" t="s">
        <v>14042</v>
      </c>
      <c r="Y2952" t="str">
        <f t="shared" si="644"/>
        <v>junio</v>
      </c>
      <c r="Z2952">
        <f>YEAR(BD_PONDERACIONES[[#This Row],[Fecha Ejecución del Ticket]])</f>
        <v>2022</v>
      </c>
      <c r="AA2952" t="str">
        <f t="shared" si="646"/>
        <v>septiembre</v>
      </c>
      <c r="AB2952">
        <f>YEAR(BD_PONDERACIONES[[#This Row],[Fecha de Inspección]])</f>
        <v>2022</v>
      </c>
      <c r="AC2952">
        <f t="shared" si="647"/>
        <v>0.5</v>
      </c>
      <c r="AD2952">
        <f t="shared" si="648"/>
        <v>0.5</v>
      </c>
      <c r="AE2952">
        <f t="shared" si="649"/>
        <v>0.5</v>
      </c>
      <c r="AF2952">
        <f t="shared" si="650"/>
        <v>0.5</v>
      </c>
      <c r="AG2952">
        <f t="shared" si="651"/>
        <v>0.5</v>
      </c>
      <c r="AH2952">
        <f t="shared" si="652"/>
        <v>0.5</v>
      </c>
      <c r="AI2952">
        <f t="shared" si="653"/>
        <v>0.25</v>
      </c>
      <c r="AJ2952">
        <f t="shared" si="654"/>
        <v>0.25</v>
      </c>
      <c r="AK2952">
        <f t="shared" si="655"/>
        <v>0.5</v>
      </c>
      <c r="AL2952">
        <f t="shared" si="656"/>
        <v>0.5</v>
      </c>
      <c r="AM2952">
        <f t="shared" si="657"/>
        <v>0.5</v>
      </c>
      <c r="AN2952" s="6">
        <f t="shared" si="645"/>
        <v>1</v>
      </c>
      <c r="AO2952" t="str">
        <f>VLOOKUP(BD_PONDERACIONES[[#This Row],[Comuna]],Tabla3[#All],2,0)</f>
        <v>Florida</v>
      </c>
    </row>
    <row r="2953" spans="1:41" x14ac:dyDescent="0.35">
      <c r="A2953" t="s">
        <v>14043</v>
      </c>
      <c r="B2953" t="s">
        <v>14044</v>
      </c>
      <c r="C2953" t="s">
        <v>14045</v>
      </c>
      <c r="D2953" s="5">
        <v>44826</v>
      </c>
      <c r="E2953" s="5">
        <v>44739</v>
      </c>
      <c r="F2953" t="s">
        <v>763</v>
      </c>
      <c r="G2953" t="s">
        <v>14046</v>
      </c>
      <c r="H2953" t="s">
        <v>3786</v>
      </c>
      <c r="J2953" t="s">
        <v>756</v>
      </c>
      <c r="K2953" t="s">
        <v>756</v>
      </c>
      <c r="L2953" t="s">
        <v>757</v>
      </c>
      <c r="M2953" t="s">
        <v>757</v>
      </c>
      <c r="N2953" t="s">
        <v>756</v>
      </c>
      <c r="O2953" t="s">
        <v>756</v>
      </c>
      <c r="P2953" t="s">
        <v>758</v>
      </c>
      <c r="Q2953" t="s">
        <v>759</v>
      </c>
      <c r="R2953" t="s">
        <v>759</v>
      </c>
      <c r="S2953" t="s">
        <v>757</v>
      </c>
      <c r="T2953" t="s">
        <v>757</v>
      </c>
      <c r="U2953" t="s">
        <v>757</v>
      </c>
      <c r="V2953" t="s">
        <v>773</v>
      </c>
      <c r="W2953" t="s">
        <v>768</v>
      </c>
      <c r="X2953" t="s">
        <v>14047</v>
      </c>
      <c r="Y2953" t="str">
        <f t="shared" si="644"/>
        <v>junio</v>
      </c>
      <c r="Z2953">
        <f>YEAR(BD_PONDERACIONES[[#This Row],[Fecha Ejecución del Ticket]])</f>
        <v>2022</v>
      </c>
      <c r="AA2953" t="str">
        <f t="shared" si="646"/>
        <v>septiembre</v>
      </c>
      <c r="AB2953">
        <f>YEAR(BD_PONDERACIONES[[#This Row],[Fecha de Inspección]])</f>
        <v>2022</v>
      </c>
      <c r="AC2953">
        <f t="shared" si="647"/>
        <v>0.5</v>
      </c>
      <c r="AD2953">
        <f t="shared" si="648"/>
        <v>0.5</v>
      </c>
      <c r="AE2953">
        <f t="shared" si="649"/>
        <v>0.5</v>
      </c>
      <c r="AF2953">
        <f t="shared" si="650"/>
        <v>0.5</v>
      </c>
      <c r="AG2953">
        <f t="shared" si="651"/>
        <v>0.5</v>
      </c>
      <c r="AH2953">
        <f t="shared" si="652"/>
        <v>0.5</v>
      </c>
      <c r="AI2953">
        <f t="shared" si="653"/>
        <v>0.25</v>
      </c>
      <c r="AJ2953">
        <f t="shared" si="654"/>
        <v>0.25</v>
      </c>
      <c r="AK2953">
        <f t="shared" si="655"/>
        <v>0.5</v>
      </c>
      <c r="AL2953">
        <f t="shared" si="656"/>
        <v>0</v>
      </c>
      <c r="AM2953">
        <f t="shared" si="657"/>
        <v>0.17499999999999999</v>
      </c>
      <c r="AN2953" s="6">
        <f t="shared" si="645"/>
        <v>0.83500000000000008</v>
      </c>
      <c r="AO2953" t="str">
        <f>VLOOKUP(BD_PONDERACIONES[[#This Row],[Comuna]],Tabla3[#All],2,0)</f>
        <v>Florida</v>
      </c>
    </row>
    <row r="2954" spans="1:41" x14ac:dyDescent="0.35">
      <c r="A2954" t="s">
        <v>14048</v>
      </c>
      <c r="B2954" t="s">
        <v>14049</v>
      </c>
      <c r="C2954" t="s">
        <v>14050</v>
      </c>
      <c r="D2954" s="5">
        <v>44826</v>
      </c>
      <c r="E2954" s="5">
        <v>44735</v>
      </c>
      <c r="F2954" t="s">
        <v>763</v>
      </c>
      <c r="G2954" t="s">
        <v>14051</v>
      </c>
      <c r="H2954" t="s">
        <v>3786</v>
      </c>
      <c r="J2954" t="s">
        <v>756</v>
      </c>
      <c r="K2954" t="s">
        <v>756</v>
      </c>
      <c r="L2954" t="s">
        <v>757</v>
      </c>
      <c r="M2954" t="s">
        <v>757</v>
      </c>
      <c r="N2954" t="s">
        <v>756</v>
      </c>
      <c r="O2954" t="s">
        <v>756</v>
      </c>
      <c r="P2954" t="s">
        <v>758</v>
      </c>
      <c r="Q2954" t="s">
        <v>759</v>
      </c>
      <c r="R2954" t="s">
        <v>759</v>
      </c>
      <c r="S2954" t="s">
        <v>757</v>
      </c>
      <c r="T2954" t="s">
        <v>757</v>
      </c>
      <c r="U2954" t="s">
        <v>757</v>
      </c>
      <c r="V2954" t="s">
        <v>773</v>
      </c>
      <c r="W2954" t="s">
        <v>768</v>
      </c>
      <c r="X2954" t="s">
        <v>14052</v>
      </c>
      <c r="Y2954" t="str">
        <f t="shared" si="644"/>
        <v>junio</v>
      </c>
      <c r="Z2954">
        <f>YEAR(BD_PONDERACIONES[[#This Row],[Fecha Ejecución del Ticket]])</f>
        <v>2022</v>
      </c>
      <c r="AA2954" t="str">
        <f t="shared" si="646"/>
        <v>septiembre</v>
      </c>
      <c r="AB2954">
        <f>YEAR(BD_PONDERACIONES[[#This Row],[Fecha de Inspección]])</f>
        <v>2022</v>
      </c>
      <c r="AC2954">
        <f t="shared" si="647"/>
        <v>0.5</v>
      </c>
      <c r="AD2954">
        <f t="shared" si="648"/>
        <v>0.5</v>
      </c>
      <c r="AE2954">
        <f t="shared" si="649"/>
        <v>0.5</v>
      </c>
      <c r="AF2954">
        <f t="shared" si="650"/>
        <v>0.5</v>
      </c>
      <c r="AG2954">
        <f t="shared" si="651"/>
        <v>0.5</v>
      </c>
      <c r="AH2954">
        <f t="shared" si="652"/>
        <v>0.5</v>
      </c>
      <c r="AI2954">
        <f t="shared" si="653"/>
        <v>0.25</v>
      </c>
      <c r="AJ2954">
        <f t="shared" si="654"/>
        <v>0.25</v>
      </c>
      <c r="AK2954">
        <f t="shared" si="655"/>
        <v>0.5</v>
      </c>
      <c r="AL2954">
        <f t="shared" si="656"/>
        <v>0</v>
      </c>
      <c r="AM2954">
        <f t="shared" si="657"/>
        <v>0.17499999999999999</v>
      </c>
      <c r="AN2954" s="6">
        <f t="shared" si="645"/>
        <v>0.83500000000000008</v>
      </c>
      <c r="AO2954" t="str">
        <f>VLOOKUP(BD_PONDERACIONES[[#This Row],[Comuna]],Tabla3[#All],2,0)</f>
        <v>Florida</v>
      </c>
    </row>
    <row r="2955" spans="1:41" x14ac:dyDescent="0.35">
      <c r="A2955" t="s">
        <v>14053</v>
      </c>
      <c r="B2955" t="s">
        <v>14054</v>
      </c>
      <c r="C2955" t="s">
        <v>14055</v>
      </c>
      <c r="D2955" s="5">
        <v>44826</v>
      </c>
      <c r="E2955" s="5">
        <v>44738</v>
      </c>
      <c r="F2955" t="s">
        <v>763</v>
      </c>
      <c r="G2955" t="s">
        <v>14056</v>
      </c>
      <c r="H2955" t="s">
        <v>3786</v>
      </c>
      <c r="J2955" t="s">
        <v>756</v>
      </c>
      <c r="K2955" t="s">
        <v>756</v>
      </c>
      <c r="L2955" t="s">
        <v>757</v>
      </c>
      <c r="M2955" t="s">
        <v>757</v>
      </c>
      <c r="N2955" t="s">
        <v>756</v>
      </c>
      <c r="O2955" t="s">
        <v>756</v>
      </c>
      <c r="P2955" t="s">
        <v>758</v>
      </c>
      <c r="Q2955" t="s">
        <v>759</v>
      </c>
      <c r="R2955" t="s">
        <v>759</v>
      </c>
      <c r="S2955" t="s">
        <v>757</v>
      </c>
      <c r="T2955" t="s">
        <v>757</v>
      </c>
      <c r="U2955" t="s">
        <v>757</v>
      </c>
      <c r="V2955" t="s">
        <v>773</v>
      </c>
      <c r="W2955" t="s">
        <v>773</v>
      </c>
      <c r="X2955" t="s">
        <v>14057</v>
      </c>
      <c r="Y2955" t="str">
        <f t="shared" si="644"/>
        <v>junio</v>
      </c>
      <c r="Z2955">
        <f>YEAR(BD_PONDERACIONES[[#This Row],[Fecha Ejecución del Ticket]])</f>
        <v>2022</v>
      </c>
      <c r="AA2955" t="str">
        <f t="shared" si="646"/>
        <v>septiembre</v>
      </c>
      <c r="AB2955">
        <f>YEAR(BD_PONDERACIONES[[#This Row],[Fecha de Inspección]])</f>
        <v>2022</v>
      </c>
      <c r="AC2955">
        <f t="shared" si="647"/>
        <v>0.5</v>
      </c>
      <c r="AD2955">
        <f t="shared" si="648"/>
        <v>0.5</v>
      </c>
      <c r="AE2955">
        <f t="shared" si="649"/>
        <v>0.5</v>
      </c>
      <c r="AF2955">
        <f t="shared" si="650"/>
        <v>0.5</v>
      </c>
      <c r="AG2955">
        <f t="shared" si="651"/>
        <v>0.5</v>
      </c>
      <c r="AH2955">
        <f t="shared" si="652"/>
        <v>0.5</v>
      </c>
      <c r="AI2955">
        <f t="shared" si="653"/>
        <v>0.25</v>
      </c>
      <c r="AJ2955">
        <f t="shared" si="654"/>
        <v>0.25</v>
      </c>
      <c r="AK2955">
        <f t="shared" si="655"/>
        <v>0.5</v>
      </c>
      <c r="AL2955">
        <f t="shared" si="656"/>
        <v>0</v>
      </c>
      <c r="AM2955">
        <f t="shared" si="657"/>
        <v>0</v>
      </c>
      <c r="AN2955" s="6">
        <f t="shared" si="645"/>
        <v>0.8</v>
      </c>
      <c r="AO2955" t="str">
        <f>VLOOKUP(BD_PONDERACIONES[[#This Row],[Comuna]],Tabla3[#All],2,0)</f>
        <v>Florida</v>
      </c>
    </row>
    <row r="2956" spans="1:41" x14ac:dyDescent="0.35">
      <c r="A2956" t="s">
        <v>14058</v>
      </c>
      <c r="B2956" t="s">
        <v>14059</v>
      </c>
      <c r="C2956" t="s">
        <v>14060</v>
      </c>
      <c r="D2956" s="5">
        <v>44826</v>
      </c>
      <c r="E2956" s="5">
        <v>44737</v>
      </c>
      <c r="F2956" t="s">
        <v>763</v>
      </c>
      <c r="G2956" t="s">
        <v>14061</v>
      </c>
      <c r="H2956" t="s">
        <v>3786</v>
      </c>
      <c r="J2956" t="s">
        <v>756</v>
      </c>
      <c r="K2956" t="s">
        <v>756</v>
      </c>
      <c r="L2956" t="s">
        <v>757</v>
      </c>
      <c r="M2956" t="s">
        <v>757</v>
      </c>
      <c r="N2956" t="s">
        <v>756</v>
      </c>
      <c r="O2956" t="s">
        <v>756</v>
      </c>
      <c r="P2956" t="s">
        <v>758</v>
      </c>
      <c r="Q2956" t="s">
        <v>759</v>
      </c>
      <c r="R2956" t="s">
        <v>759</v>
      </c>
      <c r="S2956" t="s">
        <v>757</v>
      </c>
      <c r="T2956" t="s">
        <v>757</v>
      </c>
      <c r="U2956" t="s">
        <v>757</v>
      </c>
      <c r="V2956" t="s">
        <v>773</v>
      </c>
      <c r="W2956" t="s">
        <v>768</v>
      </c>
      <c r="X2956" t="s">
        <v>14062</v>
      </c>
      <c r="Y2956" t="str">
        <f t="shared" si="644"/>
        <v>junio</v>
      </c>
      <c r="Z2956">
        <f>YEAR(BD_PONDERACIONES[[#This Row],[Fecha Ejecución del Ticket]])</f>
        <v>2022</v>
      </c>
      <c r="AA2956" t="str">
        <f t="shared" si="646"/>
        <v>septiembre</v>
      </c>
      <c r="AB2956">
        <f>YEAR(BD_PONDERACIONES[[#This Row],[Fecha de Inspección]])</f>
        <v>2022</v>
      </c>
      <c r="AC2956">
        <f t="shared" si="647"/>
        <v>0.5</v>
      </c>
      <c r="AD2956">
        <f t="shared" si="648"/>
        <v>0.5</v>
      </c>
      <c r="AE2956">
        <f t="shared" si="649"/>
        <v>0.5</v>
      </c>
      <c r="AF2956">
        <f t="shared" si="650"/>
        <v>0.5</v>
      </c>
      <c r="AG2956">
        <f t="shared" si="651"/>
        <v>0.5</v>
      </c>
      <c r="AH2956">
        <f t="shared" si="652"/>
        <v>0.5</v>
      </c>
      <c r="AI2956">
        <f t="shared" si="653"/>
        <v>0.25</v>
      </c>
      <c r="AJ2956">
        <f t="shared" si="654"/>
        <v>0.25</v>
      </c>
      <c r="AK2956">
        <f t="shared" si="655"/>
        <v>0.5</v>
      </c>
      <c r="AL2956">
        <f t="shared" si="656"/>
        <v>0</v>
      </c>
      <c r="AM2956">
        <f t="shared" si="657"/>
        <v>0.17499999999999999</v>
      </c>
      <c r="AN2956" s="6">
        <f t="shared" si="645"/>
        <v>0.83500000000000008</v>
      </c>
      <c r="AO2956" t="str">
        <f>VLOOKUP(BD_PONDERACIONES[[#This Row],[Comuna]],Tabla3[#All],2,0)</f>
        <v>Florida</v>
      </c>
    </row>
    <row r="2957" spans="1:41" x14ac:dyDescent="0.35">
      <c r="A2957" t="s">
        <v>14063</v>
      </c>
      <c r="B2957" t="s">
        <v>14064</v>
      </c>
      <c r="C2957" t="s">
        <v>14065</v>
      </c>
      <c r="D2957" s="5">
        <v>44826</v>
      </c>
      <c r="E2957" s="5">
        <v>44738</v>
      </c>
      <c r="F2957" t="s">
        <v>763</v>
      </c>
      <c r="G2957" t="s">
        <v>14066</v>
      </c>
      <c r="H2957" t="s">
        <v>3786</v>
      </c>
      <c r="J2957" t="s">
        <v>756</v>
      </c>
      <c r="K2957" t="s">
        <v>756</v>
      </c>
      <c r="L2957" t="s">
        <v>756</v>
      </c>
      <c r="M2957" t="s">
        <v>756</v>
      </c>
      <c r="N2957" t="s">
        <v>756</v>
      </c>
      <c r="O2957" t="s">
        <v>756</v>
      </c>
      <c r="P2957" t="s">
        <v>758</v>
      </c>
      <c r="Q2957" t="s">
        <v>759</v>
      </c>
      <c r="R2957" t="s">
        <v>759</v>
      </c>
      <c r="S2957" t="s">
        <v>757</v>
      </c>
      <c r="T2957" t="s">
        <v>757</v>
      </c>
      <c r="U2957" t="s">
        <v>757</v>
      </c>
      <c r="V2957" t="s">
        <v>756</v>
      </c>
      <c r="W2957" t="s">
        <v>768</v>
      </c>
      <c r="X2957" t="s">
        <v>14067</v>
      </c>
      <c r="Y2957" t="str">
        <f t="shared" si="644"/>
        <v>junio</v>
      </c>
      <c r="Z2957">
        <f>YEAR(BD_PONDERACIONES[[#This Row],[Fecha Ejecución del Ticket]])</f>
        <v>2022</v>
      </c>
      <c r="AA2957" t="str">
        <f t="shared" si="646"/>
        <v>septiembre</v>
      </c>
      <c r="AB2957">
        <f>YEAR(BD_PONDERACIONES[[#This Row],[Fecha de Inspección]])</f>
        <v>2022</v>
      </c>
      <c r="AC2957">
        <f t="shared" si="647"/>
        <v>0.5</v>
      </c>
      <c r="AD2957">
        <f t="shared" si="648"/>
        <v>0.5</v>
      </c>
      <c r="AE2957">
        <f t="shared" si="649"/>
        <v>0.5</v>
      </c>
      <c r="AF2957">
        <f t="shared" si="650"/>
        <v>0.5</v>
      </c>
      <c r="AG2957">
        <f t="shared" si="651"/>
        <v>0.5</v>
      </c>
      <c r="AH2957">
        <f t="shared" si="652"/>
        <v>0.5</v>
      </c>
      <c r="AI2957">
        <f t="shared" si="653"/>
        <v>0.25</v>
      </c>
      <c r="AJ2957">
        <f t="shared" si="654"/>
        <v>0.25</v>
      </c>
      <c r="AK2957">
        <f t="shared" si="655"/>
        <v>0.5</v>
      </c>
      <c r="AL2957">
        <f t="shared" si="656"/>
        <v>0.5</v>
      </c>
      <c r="AM2957">
        <f t="shared" si="657"/>
        <v>0.17499999999999999</v>
      </c>
      <c r="AN2957" s="6">
        <f t="shared" si="645"/>
        <v>0.93500000000000005</v>
      </c>
      <c r="AO2957" t="str">
        <f>VLOOKUP(BD_PONDERACIONES[[#This Row],[Comuna]],Tabla3[#All],2,0)</f>
        <v>Florida</v>
      </c>
    </row>
    <row r="2958" spans="1:41" x14ac:dyDescent="0.35">
      <c r="A2958" t="s">
        <v>14068</v>
      </c>
      <c r="B2958" t="s">
        <v>14069</v>
      </c>
      <c r="C2958" t="s">
        <v>14070</v>
      </c>
      <c r="D2958" s="5">
        <v>44826</v>
      </c>
      <c r="E2958" s="5">
        <v>44735</v>
      </c>
      <c r="F2958" t="s">
        <v>763</v>
      </c>
      <c r="G2958" t="s">
        <v>14071</v>
      </c>
      <c r="H2958" t="s">
        <v>3786</v>
      </c>
      <c r="J2958" t="s">
        <v>756</v>
      </c>
      <c r="K2958" t="s">
        <v>756</v>
      </c>
      <c r="L2958" t="s">
        <v>756</v>
      </c>
      <c r="M2958" t="s">
        <v>756</v>
      </c>
      <c r="N2958" t="s">
        <v>756</v>
      </c>
      <c r="O2958" t="s">
        <v>756</v>
      </c>
      <c r="P2958" t="s">
        <v>758</v>
      </c>
      <c r="Q2958" t="s">
        <v>759</v>
      </c>
      <c r="R2958" t="s">
        <v>759</v>
      </c>
      <c r="S2958" t="s">
        <v>757</v>
      </c>
      <c r="T2958" t="s">
        <v>757</v>
      </c>
      <c r="U2958" t="s">
        <v>757</v>
      </c>
      <c r="V2958" t="s">
        <v>756</v>
      </c>
      <c r="W2958" t="s">
        <v>756</v>
      </c>
      <c r="X2958" t="s">
        <v>13384</v>
      </c>
      <c r="Y2958" t="str">
        <f t="shared" si="644"/>
        <v>junio</v>
      </c>
      <c r="Z2958">
        <f>YEAR(BD_PONDERACIONES[[#This Row],[Fecha Ejecución del Ticket]])</f>
        <v>2022</v>
      </c>
      <c r="AA2958" t="str">
        <f t="shared" si="646"/>
        <v>septiembre</v>
      </c>
      <c r="AB2958">
        <f>YEAR(BD_PONDERACIONES[[#This Row],[Fecha de Inspección]])</f>
        <v>2022</v>
      </c>
      <c r="AC2958">
        <f t="shared" si="647"/>
        <v>0.5</v>
      </c>
      <c r="AD2958">
        <f t="shared" si="648"/>
        <v>0.5</v>
      </c>
      <c r="AE2958">
        <f t="shared" si="649"/>
        <v>0.5</v>
      </c>
      <c r="AF2958">
        <f t="shared" si="650"/>
        <v>0.5</v>
      </c>
      <c r="AG2958">
        <f t="shared" si="651"/>
        <v>0.5</v>
      </c>
      <c r="AH2958">
        <f t="shared" si="652"/>
        <v>0.5</v>
      </c>
      <c r="AI2958">
        <f t="shared" si="653"/>
        <v>0.25</v>
      </c>
      <c r="AJ2958">
        <f t="shared" si="654"/>
        <v>0.25</v>
      </c>
      <c r="AK2958">
        <f t="shared" si="655"/>
        <v>0.5</v>
      </c>
      <c r="AL2958">
        <f t="shared" si="656"/>
        <v>0.5</v>
      </c>
      <c r="AM2958">
        <f t="shared" si="657"/>
        <v>0.5</v>
      </c>
      <c r="AN2958" s="6">
        <f t="shared" si="645"/>
        <v>1</v>
      </c>
      <c r="AO2958" t="str">
        <f>VLOOKUP(BD_PONDERACIONES[[#This Row],[Comuna]],Tabla3[#All],2,0)</f>
        <v>Florida</v>
      </c>
    </row>
    <row r="2959" spans="1:41" x14ac:dyDescent="0.35">
      <c r="A2959" t="s">
        <v>14072</v>
      </c>
      <c r="B2959" t="s">
        <v>14073</v>
      </c>
      <c r="C2959" t="s">
        <v>14074</v>
      </c>
      <c r="D2959" s="5">
        <v>44826</v>
      </c>
      <c r="E2959" s="5">
        <v>44735</v>
      </c>
      <c r="F2959" t="s">
        <v>763</v>
      </c>
      <c r="G2959" t="s">
        <v>14075</v>
      </c>
      <c r="H2959" t="s">
        <v>3786</v>
      </c>
      <c r="J2959" t="s">
        <v>756</v>
      </c>
      <c r="K2959" t="s">
        <v>756</v>
      </c>
      <c r="L2959" t="s">
        <v>757</v>
      </c>
      <c r="M2959" t="s">
        <v>757</v>
      </c>
      <c r="N2959" t="s">
        <v>756</v>
      </c>
      <c r="O2959" t="s">
        <v>756</v>
      </c>
      <c r="P2959" t="s">
        <v>758</v>
      </c>
      <c r="Q2959" t="s">
        <v>759</v>
      </c>
      <c r="R2959" t="s">
        <v>759</v>
      </c>
      <c r="S2959" t="s">
        <v>757</v>
      </c>
      <c r="T2959" t="s">
        <v>757</v>
      </c>
      <c r="U2959" t="s">
        <v>757</v>
      </c>
      <c r="V2959" t="s">
        <v>756</v>
      </c>
      <c r="W2959" t="s">
        <v>756</v>
      </c>
      <c r="X2959" t="s">
        <v>14076</v>
      </c>
      <c r="Y2959" t="str">
        <f t="shared" si="644"/>
        <v>junio</v>
      </c>
      <c r="Z2959">
        <f>YEAR(BD_PONDERACIONES[[#This Row],[Fecha Ejecución del Ticket]])</f>
        <v>2022</v>
      </c>
      <c r="AA2959" t="str">
        <f t="shared" si="646"/>
        <v>septiembre</v>
      </c>
      <c r="AB2959">
        <f>YEAR(BD_PONDERACIONES[[#This Row],[Fecha de Inspección]])</f>
        <v>2022</v>
      </c>
      <c r="AC2959">
        <f t="shared" si="647"/>
        <v>0.5</v>
      </c>
      <c r="AD2959">
        <f t="shared" si="648"/>
        <v>0.5</v>
      </c>
      <c r="AE2959">
        <f t="shared" si="649"/>
        <v>0.5</v>
      </c>
      <c r="AF2959">
        <f t="shared" si="650"/>
        <v>0.5</v>
      </c>
      <c r="AG2959">
        <f t="shared" si="651"/>
        <v>0.5</v>
      </c>
      <c r="AH2959">
        <f t="shared" si="652"/>
        <v>0.5</v>
      </c>
      <c r="AI2959">
        <f t="shared" si="653"/>
        <v>0.25</v>
      </c>
      <c r="AJ2959">
        <f t="shared" si="654"/>
        <v>0.25</v>
      </c>
      <c r="AK2959">
        <f t="shared" si="655"/>
        <v>0.5</v>
      </c>
      <c r="AL2959">
        <f t="shared" si="656"/>
        <v>0.5</v>
      </c>
      <c r="AM2959">
        <f t="shared" si="657"/>
        <v>0.5</v>
      </c>
      <c r="AN2959" s="6">
        <f t="shared" si="645"/>
        <v>1</v>
      </c>
      <c r="AO2959" t="str">
        <f>VLOOKUP(BD_PONDERACIONES[[#This Row],[Comuna]],Tabla3[#All],2,0)</f>
        <v>Florida</v>
      </c>
    </row>
    <row r="2960" spans="1:41" x14ac:dyDescent="0.35">
      <c r="A2960" t="s">
        <v>14077</v>
      </c>
      <c r="B2960" t="s">
        <v>14078</v>
      </c>
      <c r="C2960" t="s">
        <v>14079</v>
      </c>
      <c r="D2960" s="5">
        <v>44826</v>
      </c>
      <c r="E2960" s="5">
        <v>44733</v>
      </c>
      <c r="F2960" t="s">
        <v>763</v>
      </c>
      <c r="G2960" t="s">
        <v>14080</v>
      </c>
      <c r="H2960" t="s">
        <v>3786</v>
      </c>
      <c r="J2960" t="s">
        <v>756</v>
      </c>
      <c r="K2960" t="s">
        <v>756</v>
      </c>
      <c r="L2960" t="s">
        <v>757</v>
      </c>
      <c r="M2960" t="s">
        <v>757</v>
      </c>
      <c r="N2960" t="s">
        <v>756</v>
      </c>
      <c r="O2960" t="s">
        <v>756</v>
      </c>
      <c r="P2960" t="s">
        <v>758</v>
      </c>
      <c r="Q2960" t="s">
        <v>759</v>
      </c>
      <c r="R2960" t="s">
        <v>759</v>
      </c>
      <c r="S2960" t="s">
        <v>757</v>
      </c>
      <c r="T2960" t="s">
        <v>757</v>
      </c>
      <c r="U2960" t="s">
        <v>757</v>
      </c>
      <c r="V2960" t="s">
        <v>756</v>
      </c>
      <c r="W2960" t="s">
        <v>756</v>
      </c>
      <c r="X2960" t="s">
        <v>9634</v>
      </c>
      <c r="Y2960" t="str">
        <f t="shared" si="644"/>
        <v>junio</v>
      </c>
      <c r="Z2960">
        <f>YEAR(BD_PONDERACIONES[[#This Row],[Fecha Ejecución del Ticket]])</f>
        <v>2022</v>
      </c>
      <c r="AA2960" t="str">
        <f t="shared" si="646"/>
        <v>septiembre</v>
      </c>
      <c r="AB2960">
        <f>YEAR(BD_PONDERACIONES[[#This Row],[Fecha de Inspección]])</f>
        <v>2022</v>
      </c>
      <c r="AC2960">
        <f t="shared" si="647"/>
        <v>0.5</v>
      </c>
      <c r="AD2960">
        <f t="shared" si="648"/>
        <v>0.5</v>
      </c>
      <c r="AE2960">
        <f t="shared" si="649"/>
        <v>0.5</v>
      </c>
      <c r="AF2960">
        <f t="shared" si="650"/>
        <v>0.5</v>
      </c>
      <c r="AG2960">
        <f t="shared" si="651"/>
        <v>0.5</v>
      </c>
      <c r="AH2960">
        <f t="shared" si="652"/>
        <v>0.5</v>
      </c>
      <c r="AI2960">
        <f t="shared" si="653"/>
        <v>0.25</v>
      </c>
      <c r="AJ2960">
        <f t="shared" si="654"/>
        <v>0.25</v>
      </c>
      <c r="AK2960">
        <f t="shared" si="655"/>
        <v>0.5</v>
      </c>
      <c r="AL2960">
        <f t="shared" si="656"/>
        <v>0.5</v>
      </c>
      <c r="AM2960">
        <f t="shared" si="657"/>
        <v>0.5</v>
      </c>
      <c r="AN2960" s="6">
        <f t="shared" si="645"/>
        <v>1</v>
      </c>
      <c r="AO2960" t="str">
        <f>VLOOKUP(BD_PONDERACIONES[[#This Row],[Comuna]],Tabla3[#All],2,0)</f>
        <v>Florida</v>
      </c>
    </row>
    <row r="2961" spans="1:41" x14ac:dyDescent="0.35">
      <c r="A2961" t="s">
        <v>13819</v>
      </c>
      <c r="B2961" t="s">
        <v>13820</v>
      </c>
      <c r="C2961" t="s">
        <v>13821</v>
      </c>
      <c r="D2961" s="5">
        <v>44827</v>
      </c>
      <c r="E2961" s="5">
        <v>44740</v>
      </c>
      <c r="F2961" t="s">
        <v>763</v>
      </c>
      <c r="G2961" t="s">
        <v>13822</v>
      </c>
      <c r="H2961" t="s">
        <v>3786</v>
      </c>
      <c r="J2961" t="s">
        <v>756</v>
      </c>
      <c r="K2961" t="s">
        <v>756</v>
      </c>
      <c r="L2961" t="s">
        <v>757</v>
      </c>
      <c r="M2961" t="s">
        <v>757</v>
      </c>
      <c r="N2961" t="s">
        <v>756</v>
      </c>
      <c r="O2961" t="s">
        <v>756</v>
      </c>
      <c r="P2961" t="s">
        <v>758</v>
      </c>
      <c r="Q2961" t="s">
        <v>759</v>
      </c>
      <c r="R2961" t="s">
        <v>759</v>
      </c>
      <c r="S2961" t="s">
        <v>757</v>
      </c>
      <c r="T2961" t="s">
        <v>757</v>
      </c>
      <c r="U2961" t="s">
        <v>757</v>
      </c>
      <c r="V2961" t="s">
        <v>773</v>
      </c>
      <c r="W2961" t="s">
        <v>773</v>
      </c>
      <c r="X2961" t="s">
        <v>13823</v>
      </c>
      <c r="Y2961" t="str">
        <f t="shared" si="644"/>
        <v>junio</v>
      </c>
      <c r="Z2961">
        <f>YEAR(BD_PONDERACIONES[[#This Row],[Fecha Ejecución del Ticket]])</f>
        <v>2022</v>
      </c>
      <c r="AA2961" t="str">
        <f t="shared" si="646"/>
        <v>septiembre</v>
      </c>
      <c r="AB2961">
        <f>YEAR(BD_PONDERACIONES[[#This Row],[Fecha de Inspección]])</f>
        <v>2022</v>
      </c>
      <c r="AC2961">
        <f t="shared" si="647"/>
        <v>0.5</v>
      </c>
      <c r="AD2961">
        <f t="shared" si="648"/>
        <v>0.5</v>
      </c>
      <c r="AE2961">
        <f t="shared" si="649"/>
        <v>0.5</v>
      </c>
      <c r="AF2961">
        <f t="shared" si="650"/>
        <v>0.5</v>
      </c>
      <c r="AG2961">
        <f t="shared" si="651"/>
        <v>0.5</v>
      </c>
      <c r="AH2961">
        <f t="shared" si="652"/>
        <v>0.5</v>
      </c>
      <c r="AI2961">
        <f t="shared" si="653"/>
        <v>0.25</v>
      </c>
      <c r="AJ2961">
        <f t="shared" si="654"/>
        <v>0.25</v>
      </c>
      <c r="AK2961">
        <f t="shared" si="655"/>
        <v>0.5</v>
      </c>
      <c r="AL2961">
        <f t="shared" si="656"/>
        <v>0</v>
      </c>
      <c r="AM2961">
        <f t="shared" si="657"/>
        <v>0</v>
      </c>
      <c r="AN2961" s="6">
        <f t="shared" si="645"/>
        <v>0.8</v>
      </c>
      <c r="AO2961" t="str">
        <f>VLOOKUP(BD_PONDERACIONES[[#This Row],[Comuna]],Tabla3[#All],2,0)</f>
        <v>Florida</v>
      </c>
    </row>
    <row r="2962" spans="1:41" x14ac:dyDescent="0.35">
      <c r="A2962" t="s">
        <v>13824</v>
      </c>
      <c r="B2962" t="s">
        <v>13825</v>
      </c>
      <c r="C2962" t="s">
        <v>13826</v>
      </c>
      <c r="D2962" s="5">
        <v>44827</v>
      </c>
      <c r="E2962" s="5">
        <v>44740</v>
      </c>
      <c r="F2962" t="s">
        <v>763</v>
      </c>
      <c r="G2962" t="s">
        <v>13827</v>
      </c>
      <c r="H2962" t="s">
        <v>3786</v>
      </c>
      <c r="J2962" t="s">
        <v>756</v>
      </c>
      <c r="K2962" t="s">
        <v>756</v>
      </c>
      <c r="L2962" t="s">
        <v>756</v>
      </c>
      <c r="M2962" t="s">
        <v>756</v>
      </c>
      <c r="N2962" t="s">
        <v>756</v>
      </c>
      <c r="O2962" t="s">
        <v>756</v>
      </c>
      <c r="P2962" t="s">
        <v>758</v>
      </c>
      <c r="Q2962" t="s">
        <v>759</v>
      </c>
      <c r="R2962" t="s">
        <v>759</v>
      </c>
      <c r="S2962" t="s">
        <v>757</v>
      </c>
      <c r="T2962" t="s">
        <v>757</v>
      </c>
      <c r="U2962" t="s">
        <v>757</v>
      </c>
      <c r="V2962" t="s">
        <v>756</v>
      </c>
      <c r="W2962" t="s">
        <v>768</v>
      </c>
      <c r="X2962" t="s">
        <v>13828</v>
      </c>
      <c r="Y2962" t="str">
        <f t="shared" si="644"/>
        <v>junio</v>
      </c>
      <c r="Z2962">
        <f>YEAR(BD_PONDERACIONES[[#This Row],[Fecha Ejecución del Ticket]])</f>
        <v>2022</v>
      </c>
      <c r="AA2962" t="str">
        <f t="shared" si="646"/>
        <v>septiembre</v>
      </c>
      <c r="AB2962">
        <f>YEAR(BD_PONDERACIONES[[#This Row],[Fecha de Inspección]])</f>
        <v>2022</v>
      </c>
      <c r="AC2962">
        <f t="shared" si="647"/>
        <v>0.5</v>
      </c>
      <c r="AD2962">
        <f t="shared" si="648"/>
        <v>0.5</v>
      </c>
      <c r="AE2962">
        <f t="shared" si="649"/>
        <v>0.5</v>
      </c>
      <c r="AF2962">
        <f t="shared" si="650"/>
        <v>0.5</v>
      </c>
      <c r="AG2962">
        <f t="shared" si="651"/>
        <v>0.5</v>
      </c>
      <c r="AH2962">
        <f t="shared" si="652"/>
        <v>0.5</v>
      </c>
      <c r="AI2962">
        <f t="shared" si="653"/>
        <v>0.25</v>
      </c>
      <c r="AJ2962">
        <f t="shared" si="654"/>
        <v>0.25</v>
      </c>
      <c r="AK2962">
        <f t="shared" si="655"/>
        <v>0.5</v>
      </c>
      <c r="AL2962">
        <f t="shared" si="656"/>
        <v>0.5</v>
      </c>
      <c r="AM2962">
        <f t="shared" si="657"/>
        <v>0.17499999999999999</v>
      </c>
      <c r="AN2962" s="6">
        <f t="shared" si="645"/>
        <v>0.93500000000000005</v>
      </c>
      <c r="AO2962" t="str">
        <f>VLOOKUP(BD_PONDERACIONES[[#This Row],[Comuna]],Tabla3[#All],2,0)</f>
        <v>Florida</v>
      </c>
    </row>
    <row r="2963" spans="1:41" x14ac:dyDescent="0.35">
      <c r="A2963" t="s">
        <v>13829</v>
      </c>
      <c r="B2963" t="s">
        <v>13830</v>
      </c>
      <c r="C2963" t="s">
        <v>13831</v>
      </c>
      <c r="D2963" s="5">
        <v>44827</v>
      </c>
      <c r="E2963" s="5">
        <v>44740</v>
      </c>
      <c r="F2963" t="s">
        <v>763</v>
      </c>
      <c r="G2963" t="s">
        <v>13832</v>
      </c>
      <c r="H2963" t="s">
        <v>3786</v>
      </c>
      <c r="J2963" t="s">
        <v>756</v>
      </c>
      <c r="K2963" t="s">
        <v>756</v>
      </c>
      <c r="L2963" t="s">
        <v>773</v>
      </c>
      <c r="M2963" t="s">
        <v>773</v>
      </c>
      <c r="N2963" t="s">
        <v>756</v>
      </c>
      <c r="O2963" t="s">
        <v>756</v>
      </c>
      <c r="P2963" t="s">
        <v>758</v>
      </c>
      <c r="Q2963" t="s">
        <v>759</v>
      </c>
      <c r="R2963" t="s">
        <v>759</v>
      </c>
      <c r="S2963" t="s">
        <v>757</v>
      </c>
      <c r="T2963" t="s">
        <v>757</v>
      </c>
      <c r="U2963" t="s">
        <v>757</v>
      </c>
      <c r="V2963" t="s">
        <v>768</v>
      </c>
      <c r="W2963" t="s">
        <v>768</v>
      </c>
      <c r="X2963" t="s">
        <v>13833</v>
      </c>
      <c r="Y2963" t="str">
        <f t="shared" si="644"/>
        <v>junio</v>
      </c>
      <c r="Z2963">
        <f>YEAR(BD_PONDERACIONES[[#This Row],[Fecha Ejecución del Ticket]])</f>
        <v>2022</v>
      </c>
      <c r="AA2963" t="str">
        <f t="shared" si="646"/>
        <v>septiembre</v>
      </c>
      <c r="AB2963">
        <f>YEAR(BD_PONDERACIONES[[#This Row],[Fecha de Inspección]])</f>
        <v>2022</v>
      </c>
      <c r="AC2963">
        <f t="shared" si="647"/>
        <v>0.5</v>
      </c>
      <c r="AD2963">
        <f t="shared" si="648"/>
        <v>0.5</v>
      </c>
      <c r="AE2963">
        <f t="shared" si="649"/>
        <v>0</v>
      </c>
      <c r="AF2963">
        <f t="shared" si="650"/>
        <v>0</v>
      </c>
      <c r="AG2963">
        <f t="shared" si="651"/>
        <v>0.5</v>
      </c>
      <c r="AH2963">
        <f t="shared" si="652"/>
        <v>0.5</v>
      </c>
      <c r="AI2963">
        <f t="shared" si="653"/>
        <v>0.25</v>
      </c>
      <c r="AJ2963">
        <f t="shared" si="654"/>
        <v>0.25</v>
      </c>
      <c r="AK2963">
        <f t="shared" si="655"/>
        <v>0.5</v>
      </c>
      <c r="AL2963">
        <f t="shared" si="656"/>
        <v>0.17499999999999999</v>
      </c>
      <c r="AM2963">
        <f t="shared" si="657"/>
        <v>0.17499999999999999</v>
      </c>
      <c r="AN2963" s="6">
        <f t="shared" si="645"/>
        <v>0.56999999999999995</v>
      </c>
      <c r="AO2963" t="str">
        <f>VLOOKUP(BD_PONDERACIONES[[#This Row],[Comuna]],Tabla3[#All],2,0)</f>
        <v>Florida</v>
      </c>
    </row>
    <row r="2964" spans="1:41" x14ac:dyDescent="0.35">
      <c r="A2964" t="s">
        <v>13834</v>
      </c>
      <c r="B2964" t="s">
        <v>13835</v>
      </c>
      <c r="C2964" t="s">
        <v>13836</v>
      </c>
      <c r="D2964" s="5">
        <v>44827</v>
      </c>
      <c r="E2964" s="5">
        <v>44722</v>
      </c>
      <c r="F2964" t="s">
        <v>753</v>
      </c>
      <c r="G2964" t="s">
        <v>13837</v>
      </c>
      <c r="H2964" t="s">
        <v>3799</v>
      </c>
      <c r="J2964" t="s">
        <v>756</v>
      </c>
      <c r="K2964" t="s">
        <v>756</v>
      </c>
      <c r="L2964" t="s">
        <v>757</v>
      </c>
      <c r="M2964" t="s">
        <v>757</v>
      </c>
      <c r="N2964" t="s">
        <v>756</v>
      </c>
      <c r="O2964" t="s">
        <v>756</v>
      </c>
      <c r="P2964" t="s">
        <v>758</v>
      </c>
      <c r="Q2964" t="s">
        <v>759</v>
      </c>
      <c r="R2964" t="s">
        <v>759</v>
      </c>
      <c r="S2964" t="s">
        <v>757</v>
      </c>
      <c r="T2964" t="s">
        <v>757</v>
      </c>
      <c r="U2964" t="s">
        <v>757</v>
      </c>
      <c r="V2964" t="s">
        <v>756</v>
      </c>
      <c r="W2964" t="s">
        <v>756</v>
      </c>
      <c r="X2964" t="s">
        <v>885</v>
      </c>
      <c r="Y2964" t="str">
        <f t="shared" si="644"/>
        <v>junio</v>
      </c>
      <c r="Z2964">
        <f>YEAR(BD_PONDERACIONES[[#This Row],[Fecha Ejecución del Ticket]])</f>
        <v>2022</v>
      </c>
      <c r="AA2964" t="str">
        <f t="shared" si="646"/>
        <v>septiembre</v>
      </c>
      <c r="AB2964">
        <f>YEAR(BD_PONDERACIONES[[#This Row],[Fecha de Inspección]])</f>
        <v>2022</v>
      </c>
      <c r="AC2964">
        <f t="shared" si="647"/>
        <v>0.5</v>
      </c>
      <c r="AD2964">
        <f t="shared" si="648"/>
        <v>0.5</v>
      </c>
      <c r="AE2964">
        <f t="shared" si="649"/>
        <v>0.5</v>
      </c>
      <c r="AF2964">
        <f t="shared" si="650"/>
        <v>0.5</v>
      </c>
      <c r="AG2964">
        <f t="shared" si="651"/>
        <v>0.5</v>
      </c>
      <c r="AH2964">
        <f t="shared" si="652"/>
        <v>0.5</v>
      </c>
      <c r="AI2964">
        <f t="shared" si="653"/>
        <v>0.25</v>
      </c>
      <c r="AJ2964">
        <f t="shared" si="654"/>
        <v>0.25</v>
      </c>
      <c r="AK2964">
        <f t="shared" si="655"/>
        <v>0.5</v>
      </c>
      <c r="AL2964">
        <f t="shared" si="656"/>
        <v>0.5</v>
      </c>
      <c r="AM2964">
        <f t="shared" si="657"/>
        <v>0.5</v>
      </c>
      <c r="AN2964" s="6">
        <f t="shared" si="645"/>
        <v>1</v>
      </c>
      <c r="AO2964" t="str">
        <f>VLOOKUP(BD_PONDERACIONES[[#This Row],[Comuna]],Tabla3[#All],2,0)</f>
        <v>Florida</v>
      </c>
    </row>
    <row r="2965" spans="1:41" x14ac:dyDescent="0.35">
      <c r="A2965" t="s">
        <v>13838</v>
      </c>
      <c r="B2965" t="s">
        <v>13839</v>
      </c>
      <c r="C2965" t="s">
        <v>13840</v>
      </c>
      <c r="D2965" s="5">
        <v>44827</v>
      </c>
      <c r="E2965" s="5">
        <v>44722</v>
      </c>
      <c r="F2965" t="s">
        <v>753</v>
      </c>
      <c r="G2965" t="s">
        <v>13841</v>
      </c>
      <c r="H2965" t="s">
        <v>3799</v>
      </c>
      <c r="J2965" t="s">
        <v>756</v>
      </c>
      <c r="K2965" t="s">
        <v>756</v>
      </c>
      <c r="L2965" t="s">
        <v>757</v>
      </c>
      <c r="M2965" t="s">
        <v>757</v>
      </c>
      <c r="N2965" t="s">
        <v>756</v>
      </c>
      <c r="O2965" t="s">
        <v>756</v>
      </c>
      <c r="P2965" t="s">
        <v>758</v>
      </c>
      <c r="Q2965" t="s">
        <v>759</v>
      </c>
      <c r="R2965" t="s">
        <v>759</v>
      </c>
      <c r="S2965" t="s">
        <v>757</v>
      </c>
      <c r="T2965" t="s">
        <v>757</v>
      </c>
      <c r="U2965" t="s">
        <v>757</v>
      </c>
      <c r="V2965" t="s">
        <v>756</v>
      </c>
      <c r="W2965" t="s">
        <v>756</v>
      </c>
      <c r="X2965" t="s">
        <v>13842</v>
      </c>
      <c r="Y2965" t="str">
        <f t="shared" si="644"/>
        <v>junio</v>
      </c>
      <c r="Z2965">
        <f>YEAR(BD_PONDERACIONES[[#This Row],[Fecha Ejecución del Ticket]])</f>
        <v>2022</v>
      </c>
      <c r="AA2965" t="str">
        <f t="shared" si="646"/>
        <v>septiembre</v>
      </c>
      <c r="AB2965">
        <f>YEAR(BD_PONDERACIONES[[#This Row],[Fecha de Inspección]])</f>
        <v>2022</v>
      </c>
      <c r="AC2965">
        <f t="shared" si="647"/>
        <v>0.5</v>
      </c>
      <c r="AD2965">
        <f t="shared" si="648"/>
        <v>0.5</v>
      </c>
      <c r="AE2965">
        <f t="shared" si="649"/>
        <v>0.5</v>
      </c>
      <c r="AF2965">
        <f t="shared" si="650"/>
        <v>0.5</v>
      </c>
      <c r="AG2965">
        <f t="shared" si="651"/>
        <v>0.5</v>
      </c>
      <c r="AH2965">
        <f t="shared" si="652"/>
        <v>0.5</v>
      </c>
      <c r="AI2965">
        <f t="shared" si="653"/>
        <v>0.25</v>
      </c>
      <c r="AJ2965">
        <f t="shared" si="654"/>
        <v>0.25</v>
      </c>
      <c r="AK2965">
        <f t="shared" si="655"/>
        <v>0.5</v>
      </c>
      <c r="AL2965">
        <f t="shared" si="656"/>
        <v>0.5</v>
      </c>
      <c r="AM2965">
        <f t="shared" si="657"/>
        <v>0.5</v>
      </c>
      <c r="AN2965" s="6">
        <f t="shared" si="645"/>
        <v>1</v>
      </c>
      <c r="AO2965" t="str">
        <f>VLOOKUP(BD_PONDERACIONES[[#This Row],[Comuna]],Tabla3[#All],2,0)</f>
        <v>Florida</v>
      </c>
    </row>
    <row r="2966" spans="1:41" x14ac:dyDescent="0.35">
      <c r="A2966" t="s">
        <v>13843</v>
      </c>
      <c r="B2966" t="s">
        <v>13844</v>
      </c>
      <c r="C2966" t="s">
        <v>13845</v>
      </c>
      <c r="D2966" s="5">
        <v>44827</v>
      </c>
      <c r="E2966" s="5">
        <v>44722</v>
      </c>
      <c r="F2966" t="s">
        <v>753</v>
      </c>
      <c r="G2966" t="s">
        <v>13846</v>
      </c>
      <c r="H2966" t="s">
        <v>3799</v>
      </c>
      <c r="J2966" t="s">
        <v>756</v>
      </c>
      <c r="K2966" t="s">
        <v>756</v>
      </c>
      <c r="L2966" t="s">
        <v>756</v>
      </c>
      <c r="M2966" t="s">
        <v>756</v>
      </c>
      <c r="N2966" t="s">
        <v>756</v>
      </c>
      <c r="O2966" t="s">
        <v>756</v>
      </c>
      <c r="P2966" t="s">
        <v>758</v>
      </c>
      <c r="Q2966" t="s">
        <v>759</v>
      </c>
      <c r="R2966" t="s">
        <v>759</v>
      </c>
      <c r="S2966" t="s">
        <v>757</v>
      </c>
      <c r="T2966" t="s">
        <v>757</v>
      </c>
      <c r="U2966" t="s">
        <v>757</v>
      </c>
      <c r="V2966" t="s">
        <v>756</v>
      </c>
      <c r="W2966" t="s">
        <v>756</v>
      </c>
      <c r="X2966" t="s">
        <v>13847</v>
      </c>
      <c r="Y2966" t="str">
        <f t="shared" si="644"/>
        <v>junio</v>
      </c>
      <c r="Z2966">
        <f>YEAR(BD_PONDERACIONES[[#This Row],[Fecha Ejecución del Ticket]])</f>
        <v>2022</v>
      </c>
      <c r="AA2966" t="str">
        <f t="shared" si="646"/>
        <v>septiembre</v>
      </c>
      <c r="AB2966">
        <f>YEAR(BD_PONDERACIONES[[#This Row],[Fecha de Inspección]])</f>
        <v>2022</v>
      </c>
      <c r="AC2966">
        <f t="shared" si="647"/>
        <v>0.5</v>
      </c>
      <c r="AD2966">
        <f t="shared" si="648"/>
        <v>0.5</v>
      </c>
      <c r="AE2966">
        <f t="shared" si="649"/>
        <v>0.5</v>
      </c>
      <c r="AF2966">
        <f t="shared" si="650"/>
        <v>0.5</v>
      </c>
      <c r="AG2966">
        <f t="shared" si="651"/>
        <v>0.5</v>
      </c>
      <c r="AH2966">
        <f t="shared" si="652"/>
        <v>0.5</v>
      </c>
      <c r="AI2966">
        <f t="shared" si="653"/>
        <v>0.25</v>
      </c>
      <c r="AJ2966">
        <f t="shared" si="654"/>
        <v>0.25</v>
      </c>
      <c r="AK2966">
        <f t="shared" si="655"/>
        <v>0.5</v>
      </c>
      <c r="AL2966">
        <f t="shared" si="656"/>
        <v>0.5</v>
      </c>
      <c r="AM2966">
        <f t="shared" si="657"/>
        <v>0.5</v>
      </c>
      <c r="AN2966" s="6">
        <f t="shared" si="645"/>
        <v>1</v>
      </c>
      <c r="AO2966" t="str">
        <f>VLOOKUP(BD_PONDERACIONES[[#This Row],[Comuna]],Tabla3[#All],2,0)</f>
        <v>Florida</v>
      </c>
    </row>
    <row r="2967" spans="1:41" x14ac:dyDescent="0.35">
      <c r="A2967" t="s">
        <v>13848</v>
      </c>
      <c r="B2967" t="s">
        <v>13849</v>
      </c>
      <c r="C2967" t="s">
        <v>13850</v>
      </c>
      <c r="D2967" s="5">
        <v>44827</v>
      </c>
      <c r="E2967" s="5">
        <v>44720</v>
      </c>
      <c r="F2967" t="s">
        <v>753</v>
      </c>
      <c r="G2967" t="s">
        <v>13851</v>
      </c>
      <c r="H2967" t="s">
        <v>3799</v>
      </c>
      <c r="J2967" t="s">
        <v>756</v>
      </c>
      <c r="K2967" t="s">
        <v>756</v>
      </c>
      <c r="L2967" t="s">
        <v>773</v>
      </c>
      <c r="M2967" t="s">
        <v>773</v>
      </c>
      <c r="N2967" t="s">
        <v>756</v>
      </c>
      <c r="O2967" t="s">
        <v>756</v>
      </c>
      <c r="P2967" t="s">
        <v>758</v>
      </c>
      <c r="Q2967" t="s">
        <v>759</v>
      </c>
      <c r="R2967" t="s">
        <v>759</v>
      </c>
      <c r="S2967" t="s">
        <v>757</v>
      </c>
      <c r="T2967" t="s">
        <v>757</v>
      </c>
      <c r="U2967" t="s">
        <v>757</v>
      </c>
      <c r="V2967" t="s">
        <v>756</v>
      </c>
      <c r="W2967" t="s">
        <v>773</v>
      </c>
      <c r="X2967" t="s">
        <v>13852</v>
      </c>
      <c r="Y2967" t="str">
        <f t="shared" si="644"/>
        <v>junio</v>
      </c>
      <c r="Z2967">
        <f>YEAR(BD_PONDERACIONES[[#This Row],[Fecha Ejecución del Ticket]])</f>
        <v>2022</v>
      </c>
      <c r="AA2967" t="str">
        <f t="shared" si="646"/>
        <v>septiembre</v>
      </c>
      <c r="AB2967">
        <f>YEAR(BD_PONDERACIONES[[#This Row],[Fecha de Inspección]])</f>
        <v>2022</v>
      </c>
      <c r="AC2967">
        <f t="shared" si="647"/>
        <v>0.5</v>
      </c>
      <c r="AD2967">
        <f t="shared" si="648"/>
        <v>0.5</v>
      </c>
      <c r="AE2967">
        <f t="shared" si="649"/>
        <v>0</v>
      </c>
      <c r="AF2967">
        <f t="shared" si="650"/>
        <v>0</v>
      </c>
      <c r="AG2967">
        <f t="shared" si="651"/>
        <v>0.5</v>
      </c>
      <c r="AH2967">
        <f t="shared" si="652"/>
        <v>0.5</v>
      </c>
      <c r="AI2967">
        <f t="shared" si="653"/>
        <v>0.25</v>
      </c>
      <c r="AJ2967">
        <f t="shared" si="654"/>
        <v>0.25</v>
      </c>
      <c r="AK2967">
        <f t="shared" si="655"/>
        <v>0.5</v>
      </c>
      <c r="AL2967">
        <f t="shared" si="656"/>
        <v>0.5</v>
      </c>
      <c r="AM2967">
        <f t="shared" si="657"/>
        <v>0</v>
      </c>
      <c r="AN2967" s="6">
        <f t="shared" si="645"/>
        <v>0.6</v>
      </c>
      <c r="AO2967" t="str">
        <f>VLOOKUP(BD_PONDERACIONES[[#This Row],[Comuna]],Tabla3[#All],2,0)</f>
        <v>Florida</v>
      </c>
    </row>
    <row r="2968" spans="1:41" x14ac:dyDescent="0.35">
      <c r="A2968" t="s">
        <v>13853</v>
      </c>
      <c r="B2968" t="s">
        <v>13854</v>
      </c>
      <c r="C2968" t="s">
        <v>13855</v>
      </c>
      <c r="D2968" s="5">
        <v>44827</v>
      </c>
      <c r="E2968" s="5">
        <v>44719</v>
      </c>
      <c r="F2968" t="s">
        <v>753</v>
      </c>
      <c r="G2968" t="s">
        <v>13856</v>
      </c>
      <c r="H2968" t="s">
        <v>3799</v>
      </c>
      <c r="J2968" t="s">
        <v>756</v>
      </c>
      <c r="K2968" t="s">
        <v>756</v>
      </c>
      <c r="L2968" t="s">
        <v>757</v>
      </c>
      <c r="M2968" t="s">
        <v>757</v>
      </c>
      <c r="N2968" t="s">
        <v>756</v>
      </c>
      <c r="O2968" t="s">
        <v>756</v>
      </c>
      <c r="P2968" t="s">
        <v>758</v>
      </c>
      <c r="Q2968" t="s">
        <v>759</v>
      </c>
      <c r="R2968" t="s">
        <v>759</v>
      </c>
      <c r="S2968" t="s">
        <v>757</v>
      </c>
      <c r="T2968" t="s">
        <v>757</v>
      </c>
      <c r="U2968" t="s">
        <v>757</v>
      </c>
      <c r="V2968" t="s">
        <v>904</v>
      </c>
      <c r="W2968" t="s">
        <v>756</v>
      </c>
      <c r="X2968" t="s">
        <v>13857</v>
      </c>
      <c r="Y2968" t="str">
        <f t="shared" si="644"/>
        <v>junio</v>
      </c>
      <c r="Z2968">
        <f>YEAR(BD_PONDERACIONES[[#This Row],[Fecha Ejecución del Ticket]])</f>
        <v>2022</v>
      </c>
      <c r="AA2968" t="str">
        <f t="shared" si="646"/>
        <v>septiembre</v>
      </c>
      <c r="AB2968">
        <f>YEAR(BD_PONDERACIONES[[#This Row],[Fecha de Inspección]])</f>
        <v>2022</v>
      </c>
      <c r="AC2968">
        <f t="shared" si="647"/>
        <v>0.5</v>
      </c>
      <c r="AD2968">
        <f t="shared" si="648"/>
        <v>0.5</v>
      </c>
      <c r="AE2968">
        <f t="shared" si="649"/>
        <v>0.5</v>
      </c>
      <c r="AF2968">
        <f t="shared" si="650"/>
        <v>0.5</v>
      </c>
      <c r="AG2968">
        <f t="shared" si="651"/>
        <v>0.5</v>
      </c>
      <c r="AH2968">
        <f t="shared" si="652"/>
        <v>0.5</v>
      </c>
      <c r="AI2968">
        <f t="shared" si="653"/>
        <v>0.25</v>
      </c>
      <c r="AJ2968">
        <f t="shared" si="654"/>
        <v>0.25</v>
      </c>
      <c r="AK2968">
        <f t="shared" si="655"/>
        <v>0.5</v>
      </c>
      <c r="AL2968">
        <f t="shared" si="656"/>
        <v>0.32500000000000001</v>
      </c>
      <c r="AM2968">
        <f t="shared" si="657"/>
        <v>0.5</v>
      </c>
      <c r="AN2968" s="6">
        <f t="shared" si="645"/>
        <v>0.96500000000000008</v>
      </c>
      <c r="AO2968" t="str">
        <f>VLOOKUP(BD_PONDERACIONES[[#This Row],[Comuna]],Tabla3[#All],2,0)</f>
        <v>Florida</v>
      </c>
    </row>
    <row r="2969" spans="1:41" x14ac:dyDescent="0.35">
      <c r="A2969" t="s">
        <v>13858</v>
      </c>
      <c r="B2969" t="s">
        <v>13859</v>
      </c>
      <c r="C2969" t="s">
        <v>13860</v>
      </c>
      <c r="D2969" s="5">
        <v>44827</v>
      </c>
      <c r="E2969" s="5">
        <v>44718</v>
      </c>
      <c r="F2969" t="s">
        <v>753</v>
      </c>
      <c r="G2969" t="s">
        <v>13861</v>
      </c>
      <c r="H2969" t="s">
        <v>3799</v>
      </c>
      <c r="J2969" t="s">
        <v>756</v>
      </c>
      <c r="K2969" t="s">
        <v>756</v>
      </c>
      <c r="L2969" t="s">
        <v>773</v>
      </c>
      <c r="M2969" t="s">
        <v>773</v>
      </c>
      <c r="N2969" t="s">
        <v>756</v>
      </c>
      <c r="O2969" t="s">
        <v>756</v>
      </c>
      <c r="P2969" t="s">
        <v>758</v>
      </c>
      <c r="Q2969" t="s">
        <v>759</v>
      </c>
      <c r="R2969" t="s">
        <v>759</v>
      </c>
      <c r="S2969" t="s">
        <v>757</v>
      </c>
      <c r="T2969" t="s">
        <v>757</v>
      </c>
      <c r="U2969" t="s">
        <v>757</v>
      </c>
      <c r="V2969" t="s">
        <v>756</v>
      </c>
      <c r="W2969" t="s">
        <v>756</v>
      </c>
      <c r="X2969" t="s">
        <v>13862</v>
      </c>
      <c r="Y2969" t="str">
        <f t="shared" si="644"/>
        <v>junio</v>
      </c>
      <c r="Z2969">
        <f>YEAR(BD_PONDERACIONES[[#This Row],[Fecha Ejecución del Ticket]])</f>
        <v>2022</v>
      </c>
      <c r="AA2969" t="str">
        <f t="shared" si="646"/>
        <v>septiembre</v>
      </c>
      <c r="AB2969">
        <f>YEAR(BD_PONDERACIONES[[#This Row],[Fecha de Inspección]])</f>
        <v>2022</v>
      </c>
      <c r="AC2969">
        <f t="shared" si="647"/>
        <v>0.5</v>
      </c>
      <c r="AD2969">
        <f t="shared" si="648"/>
        <v>0.5</v>
      </c>
      <c r="AE2969">
        <f t="shared" si="649"/>
        <v>0</v>
      </c>
      <c r="AF2969">
        <f t="shared" si="650"/>
        <v>0</v>
      </c>
      <c r="AG2969">
        <f t="shared" si="651"/>
        <v>0.5</v>
      </c>
      <c r="AH2969">
        <f t="shared" si="652"/>
        <v>0.5</v>
      </c>
      <c r="AI2969">
        <f t="shared" si="653"/>
        <v>0.25</v>
      </c>
      <c r="AJ2969">
        <f t="shared" si="654"/>
        <v>0.25</v>
      </c>
      <c r="AK2969">
        <f t="shared" si="655"/>
        <v>0.5</v>
      </c>
      <c r="AL2969">
        <f t="shared" si="656"/>
        <v>0.5</v>
      </c>
      <c r="AM2969">
        <f t="shared" si="657"/>
        <v>0.5</v>
      </c>
      <c r="AN2969" s="6">
        <f t="shared" si="645"/>
        <v>0.7</v>
      </c>
      <c r="AO2969" t="str">
        <f>VLOOKUP(BD_PONDERACIONES[[#This Row],[Comuna]],Tabla3[#All],2,0)</f>
        <v>Florida</v>
      </c>
    </row>
    <row r="2970" spans="1:41" x14ac:dyDescent="0.35">
      <c r="A2970" t="s">
        <v>13863</v>
      </c>
      <c r="B2970" t="s">
        <v>13864</v>
      </c>
      <c r="C2970" t="s">
        <v>13865</v>
      </c>
      <c r="D2970" s="5">
        <v>44827</v>
      </c>
      <c r="E2970" s="5">
        <v>44714</v>
      </c>
      <c r="F2970" t="s">
        <v>753</v>
      </c>
      <c r="G2970" t="s">
        <v>13866</v>
      </c>
      <c r="H2970" t="s">
        <v>3799</v>
      </c>
      <c r="J2970" t="s">
        <v>756</v>
      </c>
      <c r="K2970" t="s">
        <v>756</v>
      </c>
      <c r="L2970" t="s">
        <v>757</v>
      </c>
      <c r="M2970" t="s">
        <v>757</v>
      </c>
      <c r="N2970" t="s">
        <v>756</v>
      </c>
      <c r="O2970" t="s">
        <v>756</v>
      </c>
      <c r="P2970" t="s">
        <v>758</v>
      </c>
      <c r="Q2970" t="s">
        <v>759</v>
      </c>
      <c r="R2970" t="s">
        <v>759</v>
      </c>
      <c r="S2970" t="s">
        <v>757</v>
      </c>
      <c r="T2970" t="s">
        <v>757</v>
      </c>
      <c r="U2970" t="s">
        <v>757</v>
      </c>
      <c r="V2970" t="s">
        <v>756</v>
      </c>
      <c r="W2970" t="s">
        <v>768</v>
      </c>
      <c r="X2970" t="s">
        <v>9988</v>
      </c>
      <c r="Y2970" t="str">
        <f t="shared" si="644"/>
        <v>junio</v>
      </c>
      <c r="Z2970">
        <f>YEAR(BD_PONDERACIONES[[#This Row],[Fecha Ejecución del Ticket]])</f>
        <v>2022</v>
      </c>
      <c r="AA2970" t="str">
        <f t="shared" si="646"/>
        <v>septiembre</v>
      </c>
      <c r="AB2970">
        <f>YEAR(BD_PONDERACIONES[[#This Row],[Fecha de Inspección]])</f>
        <v>2022</v>
      </c>
      <c r="AC2970">
        <f t="shared" si="647"/>
        <v>0.5</v>
      </c>
      <c r="AD2970">
        <f t="shared" si="648"/>
        <v>0.5</v>
      </c>
      <c r="AE2970">
        <f t="shared" si="649"/>
        <v>0.5</v>
      </c>
      <c r="AF2970">
        <f t="shared" si="650"/>
        <v>0.5</v>
      </c>
      <c r="AG2970">
        <f t="shared" si="651"/>
        <v>0.5</v>
      </c>
      <c r="AH2970">
        <f t="shared" si="652"/>
        <v>0.5</v>
      </c>
      <c r="AI2970">
        <f t="shared" si="653"/>
        <v>0.25</v>
      </c>
      <c r="AJ2970">
        <f t="shared" si="654"/>
        <v>0.25</v>
      </c>
      <c r="AK2970">
        <f t="shared" si="655"/>
        <v>0.5</v>
      </c>
      <c r="AL2970">
        <f t="shared" si="656"/>
        <v>0.5</v>
      </c>
      <c r="AM2970">
        <f t="shared" si="657"/>
        <v>0.17499999999999999</v>
      </c>
      <c r="AN2970" s="6">
        <f t="shared" si="645"/>
        <v>0.93500000000000005</v>
      </c>
      <c r="AO2970" t="str">
        <f>VLOOKUP(BD_PONDERACIONES[[#This Row],[Comuna]],Tabla3[#All],2,0)</f>
        <v>Florida</v>
      </c>
    </row>
    <row r="2971" spans="1:41" x14ac:dyDescent="0.35">
      <c r="A2971" t="s">
        <v>13867</v>
      </c>
      <c r="B2971" t="s">
        <v>13868</v>
      </c>
      <c r="C2971" t="s">
        <v>13869</v>
      </c>
      <c r="D2971" s="5">
        <v>44827</v>
      </c>
      <c r="E2971" s="5">
        <v>44740</v>
      </c>
      <c r="F2971" t="s">
        <v>763</v>
      </c>
      <c r="G2971" t="s">
        <v>13870</v>
      </c>
      <c r="H2971" t="s">
        <v>3786</v>
      </c>
      <c r="J2971" t="s">
        <v>756</v>
      </c>
      <c r="K2971" t="s">
        <v>756</v>
      </c>
      <c r="L2971" t="s">
        <v>757</v>
      </c>
      <c r="M2971" t="s">
        <v>757</v>
      </c>
      <c r="N2971" t="s">
        <v>756</v>
      </c>
      <c r="O2971" t="s">
        <v>756</v>
      </c>
      <c r="P2971" t="s">
        <v>758</v>
      </c>
      <c r="Q2971" t="s">
        <v>759</v>
      </c>
      <c r="R2971" t="s">
        <v>759</v>
      </c>
      <c r="S2971" t="s">
        <v>757</v>
      </c>
      <c r="T2971" t="s">
        <v>757</v>
      </c>
      <c r="U2971" t="s">
        <v>757</v>
      </c>
      <c r="V2971" t="s">
        <v>756</v>
      </c>
      <c r="W2971" t="s">
        <v>768</v>
      </c>
      <c r="X2971" t="s">
        <v>12185</v>
      </c>
      <c r="Y2971" t="str">
        <f t="shared" si="644"/>
        <v>junio</v>
      </c>
      <c r="Z2971">
        <f>YEAR(BD_PONDERACIONES[[#This Row],[Fecha Ejecución del Ticket]])</f>
        <v>2022</v>
      </c>
      <c r="AA2971" t="str">
        <f t="shared" si="646"/>
        <v>septiembre</v>
      </c>
      <c r="AB2971">
        <f>YEAR(BD_PONDERACIONES[[#This Row],[Fecha de Inspección]])</f>
        <v>2022</v>
      </c>
      <c r="AC2971">
        <f t="shared" si="647"/>
        <v>0.5</v>
      </c>
      <c r="AD2971">
        <f t="shared" si="648"/>
        <v>0.5</v>
      </c>
      <c r="AE2971">
        <f t="shared" si="649"/>
        <v>0.5</v>
      </c>
      <c r="AF2971">
        <f t="shared" si="650"/>
        <v>0.5</v>
      </c>
      <c r="AG2971">
        <f t="shared" si="651"/>
        <v>0.5</v>
      </c>
      <c r="AH2971">
        <f t="shared" si="652"/>
        <v>0.5</v>
      </c>
      <c r="AI2971">
        <f t="shared" si="653"/>
        <v>0.25</v>
      </c>
      <c r="AJ2971">
        <f t="shared" si="654"/>
        <v>0.25</v>
      </c>
      <c r="AK2971">
        <f t="shared" si="655"/>
        <v>0.5</v>
      </c>
      <c r="AL2971">
        <f t="shared" si="656"/>
        <v>0.5</v>
      </c>
      <c r="AM2971">
        <f t="shared" si="657"/>
        <v>0.17499999999999999</v>
      </c>
      <c r="AN2971" s="6">
        <f t="shared" si="645"/>
        <v>0.93500000000000005</v>
      </c>
      <c r="AO2971" t="str">
        <f>VLOOKUP(BD_PONDERACIONES[[#This Row],[Comuna]],Tabla3[#All],2,0)</f>
        <v>Florida</v>
      </c>
    </row>
    <row r="2972" spans="1:41" x14ac:dyDescent="0.35">
      <c r="A2972" t="s">
        <v>13871</v>
      </c>
      <c r="B2972" t="s">
        <v>13872</v>
      </c>
      <c r="C2972" t="s">
        <v>13873</v>
      </c>
      <c r="D2972" s="5">
        <v>44827</v>
      </c>
      <c r="E2972" s="5">
        <v>44728</v>
      </c>
      <c r="F2972" t="s">
        <v>753</v>
      </c>
      <c r="G2972" t="s">
        <v>13874</v>
      </c>
      <c r="H2972" t="s">
        <v>3799</v>
      </c>
      <c r="J2972" t="s">
        <v>756</v>
      </c>
      <c r="K2972" t="s">
        <v>756</v>
      </c>
      <c r="L2972" t="s">
        <v>773</v>
      </c>
      <c r="M2972" t="s">
        <v>773</v>
      </c>
      <c r="N2972" t="s">
        <v>756</v>
      </c>
      <c r="O2972" t="s">
        <v>756</v>
      </c>
      <c r="P2972" t="s">
        <v>758</v>
      </c>
      <c r="Q2972" t="s">
        <v>759</v>
      </c>
      <c r="R2972" t="s">
        <v>759</v>
      </c>
      <c r="S2972" t="s">
        <v>757</v>
      </c>
      <c r="T2972" t="s">
        <v>757</v>
      </c>
      <c r="U2972" t="s">
        <v>757</v>
      </c>
      <c r="V2972" t="s">
        <v>756</v>
      </c>
      <c r="W2972" t="s">
        <v>756</v>
      </c>
      <c r="X2972" t="s">
        <v>13875</v>
      </c>
      <c r="Y2972" t="str">
        <f t="shared" si="644"/>
        <v>junio</v>
      </c>
      <c r="Z2972">
        <f>YEAR(BD_PONDERACIONES[[#This Row],[Fecha Ejecución del Ticket]])</f>
        <v>2022</v>
      </c>
      <c r="AA2972" t="str">
        <f t="shared" si="646"/>
        <v>septiembre</v>
      </c>
      <c r="AB2972">
        <f>YEAR(BD_PONDERACIONES[[#This Row],[Fecha de Inspección]])</f>
        <v>2022</v>
      </c>
      <c r="AC2972">
        <f t="shared" si="647"/>
        <v>0.5</v>
      </c>
      <c r="AD2972">
        <f t="shared" si="648"/>
        <v>0.5</v>
      </c>
      <c r="AE2972">
        <f t="shared" si="649"/>
        <v>0</v>
      </c>
      <c r="AF2972">
        <f t="shared" si="650"/>
        <v>0</v>
      </c>
      <c r="AG2972">
        <f t="shared" si="651"/>
        <v>0.5</v>
      </c>
      <c r="AH2972">
        <f t="shared" si="652"/>
        <v>0.5</v>
      </c>
      <c r="AI2972">
        <f t="shared" si="653"/>
        <v>0.25</v>
      </c>
      <c r="AJ2972">
        <f t="shared" si="654"/>
        <v>0.25</v>
      </c>
      <c r="AK2972">
        <f t="shared" si="655"/>
        <v>0.5</v>
      </c>
      <c r="AL2972">
        <f t="shared" si="656"/>
        <v>0.5</v>
      </c>
      <c r="AM2972">
        <f t="shared" si="657"/>
        <v>0.5</v>
      </c>
      <c r="AN2972" s="6">
        <f t="shared" si="645"/>
        <v>0.7</v>
      </c>
      <c r="AO2972" t="str">
        <f>VLOOKUP(BD_PONDERACIONES[[#This Row],[Comuna]],Tabla3[#All],2,0)</f>
        <v>Florida</v>
      </c>
    </row>
    <row r="2973" spans="1:41" x14ac:dyDescent="0.35">
      <c r="A2973" t="s">
        <v>13876</v>
      </c>
      <c r="B2973" t="s">
        <v>13877</v>
      </c>
      <c r="C2973" t="s">
        <v>13878</v>
      </c>
      <c r="D2973" s="5">
        <v>44827</v>
      </c>
      <c r="E2973" s="5">
        <v>44720</v>
      </c>
      <c r="F2973" t="s">
        <v>753</v>
      </c>
      <c r="G2973" t="s">
        <v>13879</v>
      </c>
      <c r="H2973" t="s">
        <v>3799</v>
      </c>
      <c r="J2973" t="s">
        <v>756</v>
      </c>
      <c r="K2973" t="s">
        <v>756</v>
      </c>
      <c r="L2973" t="s">
        <v>773</v>
      </c>
      <c r="M2973" t="s">
        <v>773</v>
      </c>
      <c r="N2973" t="s">
        <v>756</v>
      </c>
      <c r="O2973" t="s">
        <v>756</v>
      </c>
      <c r="P2973" t="s">
        <v>765</v>
      </c>
      <c r="Q2973" t="s">
        <v>13880</v>
      </c>
      <c r="R2973" t="s">
        <v>13881</v>
      </c>
      <c r="S2973" t="s">
        <v>756</v>
      </c>
      <c r="T2973" t="s">
        <v>756</v>
      </c>
      <c r="U2973" t="s">
        <v>756</v>
      </c>
      <c r="V2973" t="s">
        <v>756</v>
      </c>
      <c r="W2973" t="s">
        <v>756</v>
      </c>
      <c r="X2973" t="s">
        <v>13882</v>
      </c>
      <c r="Y2973" t="str">
        <f t="shared" si="644"/>
        <v>junio</v>
      </c>
      <c r="Z2973">
        <f>YEAR(BD_PONDERACIONES[[#This Row],[Fecha Ejecución del Ticket]])</f>
        <v>2022</v>
      </c>
      <c r="AA2973" t="str">
        <f t="shared" si="646"/>
        <v>septiembre</v>
      </c>
      <c r="AB2973">
        <f>YEAR(BD_PONDERACIONES[[#This Row],[Fecha de Inspección]])</f>
        <v>2022</v>
      </c>
      <c r="AC2973">
        <f t="shared" si="647"/>
        <v>0.5</v>
      </c>
      <c r="AD2973">
        <f t="shared" si="648"/>
        <v>0.5</v>
      </c>
      <c r="AE2973">
        <f t="shared" si="649"/>
        <v>0</v>
      </c>
      <c r="AF2973">
        <f t="shared" si="650"/>
        <v>0</v>
      </c>
      <c r="AG2973">
        <f t="shared" si="651"/>
        <v>0.5</v>
      </c>
      <c r="AH2973">
        <f t="shared" si="652"/>
        <v>0.5</v>
      </c>
      <c r="AI2973">
        <f t="shared" si="653"/>
        <v>0.25</v>
      </c>
      <c r="AJ2973">
        <f t="shared" si="654"/>
        <v>0.25</v>
      </c>
      <c r="AK2973">
        <f t="shared" si="655"/>
        <v>0.5</v>
      </c>
      <c r="AL2973">
        <f t="shared" si="656"/>
        <v>0.5</v>
      </c>
      <c r="AM2973">
        <f t="shared" si="657"/>
        <v>0.5</v>
      </c>
      <c r="AN2973" s="6">
        <f t="shared" si="645"/>
        <v>0.7</v>
      </c>
      <c r="AO2973" t="str">
        <f>VLOOKUP(BD_PONDERACIONES[[#This Row],[Comuna]],Tabla3[#All],2,0)</f>
        <v>Florida</v>
      </c>
    </row>
    <row r="2974" spans="1:41" x14ac:dyDescent="0.35">
      <c r="A2974" t="s">
        <v>13883</v>
      </c>
      <c r="B2974" t="s">
        <v>13884</v>
      </c>
      <c r="C2974" t="s">
        <v>13885</v>
      </c>
      <c r="D2974" s="5">
        <v>44827</v>
      </c>
      <c r="E2974" s="5">
        <v>44722</v>
      </c>
      <c r="F2974" t="s">
        <v>753</v>
      </c>
      <c r="G2974" t="s">
        <v>13879</v>
      </c>
      <c r="H2974" t="s">
        <v>3799</v>
      </c>
      <c r="J2974" t="s">
        <v>756</v>
      </c>
      <c r="K2974" t="s">
        <v>756</v>
      </c>
      <c r="L2974" t="s">
        <v>757</v>
      </c>
      <c r="M2974" t="s">
        <v>757</v>
      </c>
      <c r="N2974" t="s">
        <v>756</v>
      </c>
      <c r="O2974" t="s">
        <v>756</v>
      </c>
      <c r="P2974" t="s">
        <v>765</v>
      </c>
      <c r="Q2974" t="s">
        <v>13880</v>
      </c>
      <c r="R2974" t="s">
        <v>13881</v>
      </c>
      <c r="S2974" t="s">
        <v>756</v>
      </c>
      <c r="T2974" t="s">
        <v>756</v>
      </c>
      <c r="U2974" t="s">
        <v>756</v>
      </c>
      <c r="V2974" t="s">
        <v>756</v>
      </c>
      <c r="W2974" t="s">
        <v>756</v>
      </c>
      <c r="X2974" t="s">
        <v>13886</v>
      </c>
      <c r="Y2974" t="str">
        <f t="shared" si="644"/>
        <v>junio</v>
      </c>
      <c r="Z2974">
        <f>YEAR(BD_PONDERACIONES[[#This Row],[Fecha Ejecución del Ticket]])</f>
        <v>2022</v>
      </c>
      <c r="AA2974" t="str">
        <f t="shared" si="646"/>
        <v>septiembre</v>
      </c>
      <c r="AB2974">
        <f>YEAR(BD_PONDERACIONES[[#This Row],[Fecha de Inspección]])</f>
        <v>2022</v>
      </c>
      <c r="AC2974">
        <f t="shared" si="647"/>
        <v>0.5</v>
      </c>
      <c r="AD2974">
        <f t="shared" si="648"/>
        <v>0.5</v>
      </c>
      <c r="AE2974">
        <f t="shared" si="649"/>
        <v>0.5</v>
      </c>
      <c r="AF2974">
        <f t="shared" si="650"/>
        <v>0.5</v>
      </c>
      <c r="AG2974">
        <f t="shared" si="651"/>
        <v>0.5</v>
      </c>
      <c r="AH2974">
        <f t="shared" si="652"/>
        <v>0.5</v>
      </c>
      <c r="AI2974">
        <f t="shared" si="653"/>
        <v>0.25</v>
      </c>
      <c r="AJ2974">
        <f t="shared" si="654"/>
        <v>0.25</v>
      </c>
      <c r="AK2974">
        <f t="shared" si="655"/>
        <v>0.5</v>
      </c>
      <c r="AL2974">
        <f t="shared" si="656"/>
        <v>0.5</v>
      </c>
      <c r="AM2974">
        <f t="shared" si="657"/>
        <v>0.5</v>
      </c>
      <c r="AN2974" s="6">
        <f t="shared" si="645"/>
        <v>1</v>
      </c>
      <c r="AO2974" t="str">
        <f>VLOOKUP(BD_PONDERACIONES[[#This Row],[Comuna]],Tabla3[#All],2,0)</f>
        <v>Florida</v>
      </c>
    </row>
    <row r="2975" spans="1:41" x14ac:dyDescent="0.35">
      <c r="A2975" t="s">
        <v>13887</v>
      </c>
      <c r="B2975" t="s">
        <v>13888</v>
      </c>
      <c r="C2975" t="s">
        <v>13889</v>
      </c>
      <c r="D2975" s="5">
        <v>44827</v>
      </c>
      <c r="E2975" s="5">
        <v>44722</v>
      </c>
      <c r="F2975" t="s">
        <v>753</v>
      </c>
      <c r="G2975" t="s">
        <v>13879</v>
      </c>
      <c r="H2975" t="s">
        <v>3799</v>
      </c>
      <c r="J2975" t="s">
        <v>756</v>
      </c>
      <c r="K2975" t="s">
        <v>756</v>
      </c>
      <c r="L2975" t="s">
        <v>756</v>
      </c>
      <c r="M2975" t="s">
        <v>756</v>
      </c>
      <c r="N2975" t="s">
        <v>756</v>
      </c>
      <c r="O2975" t="s">
        <v>756</v>
      </c>
      <c r="P2975" t="s">
        <v>765</v>
      </c>
      <c r="Q2975" t="s">
        <v>13880</v>
      </c>
      <c r="R2975" t="s">
        <v>13881</v>
      </c>
      <c r="S2975" t="s">
        <v>756</v>
      </c>
      <c r="T2975" t="s">
        <v>756</v>
      </c>
      <c r="U2975" t="s">
        <v>756</v>
      </c>
      <c r="V2975" t="s">
        <v>756</v>
      </c>
      <c r="W2975" t="s">
        <v>756</v>
      </c>
      <c r="X2975" t="s">
        <v>7849</v>
      </c>
      <c r="Y2975" t="str">
        <f t="shared" si="644"/>
        <v>junio</v>
      </c>
      <c r="Z2975">
        <f>YEAR(BD_PONDERACIONES[[#This Row],[Fecha Ejecución del Ticket]])</f>
        <v>2022</v>
      </c>
      <c r="AA2975" t="str">
        <f t="shared" si="646"/>
        <v>septiembre</v>
      </c>
      <c r="AB2975">
        <f>YEAR(BD_PONDERACIONES[[#This Row],[Fecha de Inspección]])</f>
        <v>2022</v>
      </c>
      <c r="AC2975">
        <f t="shared" si="647"/>
        <v>0.5</v>
      </c>
      <c r="AD2975">
        <f t="shared" si="648"/>
        <v>0.5</v>
      </c>
      <c r="AE2975">
        <f t="shared" si="649"/>
        <v>0.5</v>
      </c>
      <c r="AF2975">
        <f t="shared" si="650"/>
        <v>0.5</v>
      </c>
      <c r="AG2975">
        <f t="shared" si="651"/>
        <v>0.5</v>
      </c>
      <c r="AH2975">
        <f t="shared" si="652"/>
        <v>0.5</v>
      </c>
      <c r="AI2975">
        <f t="shared" si="653"/>
        <v>0.25</v>
      </c>
      <c r="AJ2975">
        <f t="shared" si="654"/>
        <v>0.25</v>
      </c>
      <c r="AK2975">
        <f t="shared" si="655"/>
        <v>0.5</v>
      </c>
      <c r="AL2975">
        <f t="shared" si="656"/>
        <v>0.5</v>
      </c>
      <c r="AM2975">
        <f t="shared" si="657"/>
        <v>0.5</v>
      </c>
      <c r="AN2975" s="6">
        <f t="shared" si="645"/>
        <v>1</v>
      </c>
      <c r="AO2975" t="str">
        <f>VLOOKUP(BD_PONDERACIONES[[#This Row],[Comuna]],Tabla3[#All],2,0)</f>
        <v>Florida</v>
      </c>
    </row>
    <row r="2976" spans="1:41" x14ac:dyDescent="0.35">
      <c r="A2976" t="s">
        <v>13890</v>
      </c>
      <c r="B2976" t="s">
        <v>13891</v>
      </c>
      <c r="C2976" t="s">
        <v>13892</v>
      </c>
      <c r="D2976" s="5">
        <v>44827</v>
      </c>
      <c r="E2976" s="5">
        <v>44740</v>
      </c>
      <c r="F2976" t="s">
        <v>763</v>
      </c>
      <c r="G2976" t="s">
        <v>13893</v>
      </c>
      <c r="H2976" t="s">
        <v>3786</v>
      </c>
      <c r="J2976" t="s">
        <v>756</v>
      </c>
      <c r="K2976" t="s">
        <v>756</v>
      </c>
      <c r="L2976" t="s">
        <v>757</v>
      </c>
      <c r="M2976" t="s">
        <v>757</v>
      </c>
      <c r="N2976" t="s">
        <v>756</v>
      </c>
      <c r="O2976" t="s">
        <v>756</v>
      </c>
      <c r="P2976" t="s">
        <v>758</v>
      </c>
      <c r="Q2976" t="s">
        <v>759</v>
      </c>
      <c r="R2976" t="s">
        <v>759</v>
      </c>
      <c r="S2976" t="s">
        <v>757</v>
      </c>
      <c r="T2976" t="s">
        <v>757</v>
      </c>
      <c r="U2976" t="s">
        <v>757</v>
      </c>
      <c r="V2976" t="s">
        <v>756</v>
      </c>
      <c r="W2976" t="s">
        <v>768</v>
      </c>
      <c r="X2976" t="s">
        <v>13894</v>
      </c>
      <c r="Y2976" t="str">
        <f t="shared" si="644"/>
        <v>junio</v>
      </c>
      <c r="Z2976">
        <f>YEAR(BD_PONDERACIONES[[#This Row],[Fecha Ejecución del Ticket]])</f>
        <v>2022</v>
      </c>
      <c r="AA2976" t="str">
        <f t="shared" si="646"/>
        <v>septiembre</v>
      </c>
      <c r="AB2976">
        <f>YEAR(BD_PONDERACIONES[[#This Row],[Fecha de Inspección]])</f>
        <v>2022</v>
      </c>
      <c r="AC2976">
        <f t="shared" si="647"/>
        <v>0.5</v>
      </c>
      <c r="AD2976">
        <f t="shared" si="648"/>
        <v>0.5</v>
      </c>
      <c r="AE2976">
        <f t="shared" si="649"/>
        <v>0.5</v>
      </c>
      <c r="AF2976">
        <f t="shared" si="650"/>
        <v>0.5</v>
      </c>
      <c r="AG2976">
        <f t="shared" si="651"/>
        <v>0.5</v>
      </c>
      <c r="AH2976">
        <f t="shared" si="652"/>
        <v>0.5</v>
      </c>
      <c r="AI2976">
        <f t="shared" si="653"/>
        <v>0.25</v>
      </c>
      <c r="AJ2976">
        <f t="shared" si="654"/>
        <v>0.25</v>
      </c>
      <c r="AK2976">
        <f t="shared" si="655"/>
        <v>0.5</v>
      </c>
      <c r="AL2976">
        <f t="shared" si="656"/>
        <v>0.5</v>
      </c>
      <c r="AM2976">
        <f t="shared" si="657"/>
        <v>0.17499999999999999</v>
      </c>
      <c r="AN2976" s="6">
        <f t="shared" si="645"/>
        <v>0.93500000000000005</v>
      </c>
      <c r="AO2976" t="str">
        <f>VLOOKUP(BD_PONDERACIONES[[#This Row],[Comuna]],Tabla3[#All],2,0)</f>
        <v>Florida</v>
      </c>
    </row>
    <row r="2977" spans="1:41" x14ac:dyDescent="0.35">
      <c r="A2977" t="s">
        <v>13895</v>
      </c>
      <c r="B2977" t="s">
        <v>13896</v>
      </c>
      <c r="C2977" t="s">
        <v>13897</v>
      </c>
      <c r="D2977" s="5">
        <v>44827</v>
      </c>
      <c r="E2977" s="5">
        <v>44740</v>
      </c>
      <c r="F2977" t="s">
        <v>763</v>
      </c>
      <c r="G2977" t="s">
        <v>13898</v>
      </c>
      <c r="H2977" t="s">
        <v>3786</v>
      </c>
      <c r="J2977" t="s">
        <v>756</v>
      </c>
      <c r="K2977" t="s">
        <v>756</v>
      </c>
      <c r="L2977" t="s">
        <v>757</v>
      </c>
      <c r="M2977" t="s">
        <v>757</v>
      </c>
      <c r="N2977" t="s">
        <v>756</v>
      </c>
      <c r="O2977" t="s">
        <v>756</v>
      </c>
      <c r="P2977" t="s">
        <v>765</v>
      </c>
      <c r="Q2977" t="s">
        <v>759</v>
      </c>
      <c r="R2977" t="s">
        <v>759</v>
      </c>
      <c r="S2977" t="s">
        <v>757</v>
      </c>
      <c r="T2977" t="s">
        <v>757</v>
      </c>
      <c r="U2977" t="s">
        <v>757</v>
      </c>
      <c r="V2977" t="s">
        <v>756</v>
      </c>
      <c r="W2977" t="s">
        <v>768</v>
      </c>
      <c r="X2977" t="s">
        <v>13899</v>
      </c>
      <c r="Y2977" t="str">
        <f t="shared" si="644"/>
        <v>junio</v>
      </c>
      <c r="Z2977">
        <f>YEAR(BD_PONDERACIONES[[#This Row],[Fecha Ejecución del Ticket]])</f>
        <v>2022</v>
      </c>
      <c r="AA2977" t="str">
        <f t="shared" si="646"/>
        <v>septiembre</v>
      </c>
      <c r="AB2977">
        <f>YEAR(BD_PONDERACIONES[[#This Row],[Fecha de Inspección]])</f>
        <v>2022</v>
      </c>
      <c r="AC2977">
        <f t="shared" si="647"/>
        <v>0.5</v>
      </c>
      <c r="AD2977">
        <f t="shared" si="648"/>
        <v>0.5</v>
      </c>
      <c r="AE2977">
        <f t="shared" si="649"/>
        <v>0.5</v>
      </c>
      <c r="AF2977">
        <f t="shared" si="650"/>
        <v>0.5</v>
      </c>
      <c r="AG2977">
        <f t="shared" si="651"/>
        <v>0.5</v>
      </c>
      <c r="AH2977">
        <f t="shared" si="652"/>
        <v>0.5</v>
      </c>
      <c r="AI2977">
        <f t="shared" si="653"/>
        <v>0.25</v>
      </c>
      <c r="AJ2977">
        <f t="shared" si="654"/>
        <v>0.25</v>
      </c>
      <c r="AK2977">
        <f t="shared" si="655"/>
        <v>0.5</v>
      </c>
      <c r="AL2977">
        <f t="shared" si="656"/>
        <v>0.5</v>
      </c>
      <c r="AM2977">
        <f t="shared" si="657"/>
        <v>0.17499999999999999</v>
      </c>
      <c r="AN2977" s="6">
        <f t="shared" si="645"/>
        <v>0.93500000000000005</v>
      </c>
      <c r="AO2977" t="str">
        <f>VLOOKUP(BD_PONDERACIONES[[#This Row],[Comuna]],Tabla3[#All],2,0)</f>
        <v>Florida</v>
      </c>
    </row>
    <row r="2978" spans="1:41" x14ac:dyDescent="0.35">
      <c r="A2978" t="s">
        <v>13900</v>
      </c>
      <c r="B2978" t="s">
        <v>13901</v>
      </c>
      <c r="C2978" t="s">
        <v>13902</v>
      </c>
      <c r="D2978" s="5">
        <v>44827</v>
      </c>
      <c r="E2978" s="5">
        <v>44716</v>
      </c>
      <c r="F2978" t="s">
        <v>753</v>
      </c>
      <c r="G2978" t="s">
        <v>13903</v>
      </c>
      <c r="H2978" t="s">
        <v>3799</v>
      </c>
      <c r="J2978" t="s">
        <v>756</v>
      </c>
      <c r="K2978" t="s">
        <v>756</v>
      </c>
      <c r="L2978" t="s">
        <v>757</v>
      </c>
      <c r="M2978" t="s">
        <v>757</v>
      </c>
      <c r="N2978" t="s">
        <v>756</v>
      </c>
      <c r="O2978" t="s">
        <v>756</v>
      </c>
      <c r="P2978" t="s">
        <v>758</v>
      </c>
      <c r="Q2978" t="s">
        <v>759</v>
      </c>
      <c r="R2978" t="s">
        <v>759</v>
      </c>
      <c r="S2978" t="s">
        <v>757</v>
      </c>
      <c r="T2978" t="s">
        <v>757</v>
      </c>
      <c r="U2978" t="s">
        <v>757</v>
      </c>
      <c r="V2978" t="s">
        <v>756</v>
      </c>
      <c r="W2978" t="s">
        <v>756</v>
      </c>
      <c r="X2978" t="s">
        <v>13904</v>
      </c>
      <c r="Y2978" t="str">
        <f t="shared" si="644"/>
        <v>junio</v>
      </c>
      <c r="Z2978">
        <f>YEAR(BD_PONDERACIONES[[#This Row],[Fecha Ejecución del Ticket]])</f>
        <v>2022</v>
      </c>
      <c r="AA2978" t="str">
        <f t="shared" si="646"/>
        <v>septiembre</v>
      </c>
      <c r="AB2978">
        <f>YEAR(BD_PONDERACIONES[[#This Row],[Fecha de Inspección]])</f>
        <v>2022</v>
      </c>
      <c r="AC2978">
        <f t="shared" si="647"/>
        <v>0.5</v>
      </c>
      <c r="AD2978">
        <f t="shared" si="648"/>
        <v>0.5</v>
      </c>
      <c r="AE2978">
        <f t="shared" si="649"/>
        <v>0.5</v>
      </c>
      <c r="AF2978">
        <f t="shared" si="650"/>
        <v>0.5</v>
      </c>
      <c r="AG2978">
        <f t="shared" si="651"/>
        <v>0.5</v>
      </c>
      <c r="AH2978">
        <f t="shared" si="652"/>
        <v>0.5</v>
      </c>
      <c r="AI2978">
        <f t="shared" si="653"/>
        <v>0.25</v>
      </c>
      <c r="AJ2978">
        <f t="shared" si="654"/>
        <v>0.25</v>
      </c>
      <c r="AK2978">
        <f t="shared" si="655"/>
        <v>0.5</v>
      </c>
      <c r="AL2978">
        <f t="shared" si="656"/>
        <v>0.5</v>
      </c>
      <c r="AM2978">
        <f t="shared" si="657"/>
        <v>0.5</v>
      </c>
      <c r="AN2978" s="6">
        <f t="shared" si="645"/>
        <v>1</v>
      </c>
      <c r="AO2978" t="str">
        <f>VLOOKUP(BD_PONDERACIONES[[#This Row],[Comuna]],Tabla3[#All],2,0)</f>
        <v>Florida</v>
      </c>
    </row>
    <row r="2979" spans="1:41" x14ac:dyDescent="0.35">
      <c r="A2979" t="s">
        <v>13905</v>
      </c>
      <c r="B2979" t="s">
        <v>13906</v>
      </c>
      <c r="C2979" t="s">
        <v>13907</v>
      </c>
      <c r="D2979" s="5">
        <v>44827</v>
      </c>
      <c r="E2979" s="5">
        <v>44740</v>
      </c>
      <c r="F2979" t="s">
        <v>763</v>
      </c>
      <c r="G2979" t="s">
        <v>13908</v>
      </c>
      <c r="H2979" t="s">
        <v>3786</v>
      </c>
      <c r="J2979" t="s">
        <v>756</v>
      </c>
      <c r="K2979" t="s">
        <v>756</v>
      </c>
      <c r="L2979" t="s">
        <v>757</v>
      </c>
      <c r="M2979" t="s">
        <v>757</v>
      </c>
      <c r="N2979" t="s">
        <v>756</v>
      </c>
      <c r="O2979" t="s">
        <v>756</v>
      </c>
      <c r="P2979" t="s">
        <v>758</v>
      </c>
      <c r="Q2979" t="s">
        <v>759</v>
      </c>
      <c r="R2979" t="s">
        <v>759</v>
      </c>
      <c r="S2979" t="s">
        <v>757</v>
      </c>
      <c r="T2979" t="s">
        <v>757</v>
      </c>
      <c r="U2979" t="s">
        <v>757</v>
      </c>
      <c r="V2979" t="s">
        <v>756</v>
      </c>
      <c r="W2979" t="s">
        <v>768</v>
      </c>
      <c r="X2979" t="s">
        <v>11923</v>
      </c>
      <c r="Y2979" t="str">
        <f t="shared" si="644"/>
        <v>junio</v>
      </c>
      <c r="Z2979">
        <f>YEAR(BD_PONDERACIONES[[#This Row],[Fecha Ejecución del Ticket]])</f>
        <v>2022</v>
      </c>
      <c r="AA2979" t="str">
        <f t="shared" si="646"/>
        <v>septiembre</v>
      </c>
      <c r="AB2979">
        <f>YEAR(BD_PONDERACIONES[[#This Row],[Fecha de Inspección]])</f>
        <v>2022</v>
      </c>
      <c r="AC2979">
        <f t="shared" si="647"/>
        <v>0.5</v>
      </c>
      <c r="AD2979">
        <f t="shared" si="648"/>
        <v>0.5</v>
      </c>
      <c r="AE2979">
        <f t="shared" si="649"/>
        <v>0.5</v>
      </c>
      <c r="AF2979">
        <f t="shared" si="650"/>
        <v>0.5</v>
      </c>
      <c r="AG2979">
        <f t="shared" si="651"/>
        <v>0.5</v>
      </c>
      <c r="AH2979">
        <f t="shared" si="652"/>
        <v>0.5</v>
      </c>
      <c r="AI2979">
        <f t="shared" si="653"/>
        <v>0.25</v>
      </c>
      <c r="AJ2979">
        <f t="shared" si="654"/>
        <v>0.25</v>
      </c>
      <c r="AK2979">
        <f t="shared" si="655"/>
        <v>0.5</v>
      </c>
      <c r="AL2979">
        <f t="shared" si="656"/>
        <v>0.5</v>
      </c>
      <c r="AM2979">
        <f t="shared" si="657"/>
        <v>0.17499999999999999</v>
      </c>
      <c r="AN2979" s="6">
        <f t="shared" si="645"/>
        <v>0.93500000000000005</v>
      </c>
      <c r="AO2979" t="str">
        <f>VLOOKUP(BD_PONDERACIONES[[#This Row],[Comuna]],Tabla3[#All],2,0)</f>
        <v>Florida</v>
      </c>
    </row>
    <row r="2980" spans="1:41" x14ac:dyDescent="0.35">
      <c r="A2980" t="s">
        <v>13909</v>
      </c>
      <c r="B2980" t="s">
        <v>13910</v>
      </c>
      <c r="C2980" t="s">
        <v>13911</v>
      </c>
      <c r="D2980" s="5">
        <v>44827</v>
      </c>
      <c r="E2980" s="5">
        <v>44716</v>
      </c>
      <c r="F2980" t="s">
        <v>753</v>
      </c>
      <c r="G2980" t="s">
        <v>13912</v>
      </c>
      <c r="H2980" t="s">
        <v>3799</v>
      </c>
      <c r="J2980" t="s">
        <v>756</v>
      </c>
      <c r="K2980" t="s">
        <v>756</v>
      </c>
      <c r="L2980" t="s">
        <v>773</v>
      </c>
      <c r="M2980" t="s">
        <v>773</v>
      </c>
      <c r="N2980" t="s">
        <v>756</v>
      </c>
      <c r="O2980" t="s">
        <v>756</v>
      </c>
      <c r="P2980" t="s">
        <v>765</v>
      </c>
      <c r="Q2980" t="s">
        <v>759</v>
      </c>
      <c r="R2980" t="s">
        <v>759</v>
      </c>
      <c r="S2980" t="s">
        <v>756</v>
      </c>
      <c r="T2980" t="s">
        <v>756</v>
      </c>
      <c r="U2980" t="s">
        <v>756</v>
      </c>
      <c r="V2980" t="s">
        <v>756</v>
      </c>
      <c r="W2980" t="s">
        <v>756</v>
      </c>
      <c r="X2980" t="s">
        <v>13913</v>
      </c>
      <c r="Y2980" t="str">
        <f t="shared" si="644"/>
        <v>junio</v>
      </c>
      <c r="Z2980">
        <f>YEAR(BD_PONDERACIONES[[#This Row],[Fecha Ejecución del Ticket]])</f>
        <v>2022</v>
      </c>
      <c r="AA2980" t="str">
        <f t="shared" si="646"/>
        <v>septiembre</v>
      </c>
      <c r="AB2980">
        <f>YEAR(BD_PONDERACIONES[[#This Row],[Fecha de Inspección]])</f>
        <v>2022</v>
      </c>
      <c r="AC2980">
        <f t="shared" si="647"/>
        <v>0.5</v>
      </c>
      <c r="AD2980">
        <f t="shared" si="648"/>
        <v>0.5</v>
      </c>
      <c r="AE2980">
        <f t="shared" si="649"/>
        <v>0</v>
      </c>
      <c r="AF2980">
        <f t="shared" si="650"/>
        <v>0</v>
      </c>
      <c r="AG2980">
        <f t="shared" si="651"/>
        <v>0.5</v>
      </c>
      <c r="AH2980">
        <f t="shared" si="652"/>
        <v>0.5</v>
      </c>
      <c r="AI2980">
        <f t="shared" si="653"/>
        <v>0.25</v>
      </c>
      <c r="AJ2980">
        <f t="shared" si="654"/>
        <v>0.25</v>
      </c>
      <c r="AK2980">
        <f t="shared" si="655"/>
        <v>0.5</v>
      </c>
      <c r="AL2980">
        <f t="shared" si="656"/>
        <v>0.5</v>
      </c>
      <c r="AM2980">
        <f t="shared" si="657"/>
        <v>0.5</v>
      </c>
      <c r="AN2980" s="6">
        <f t="shared" si="645"/>
        <v>0.7</v>
      </c>
      <c r="AO2980" t="str">
        <f>VLOOKUP(BD_PONDERACIONES[[#This Row],[Comuna]],Tabla3[#All],2,0)</f>
        <v>Florida</v>
      </c>
    </row>
    <row r="2981" spans="1:41" x14ac:dyDescent="0.35">
      <c r="A2981" t="s">
        <v>13914</v>
      </c>
      <c r="B2981" t="s">
        <v>13915</v>
      </c>
      <c r="C2981" t="s">
        <v>13916</v>
      </c>
      <c r="D2981" s="5">
        <v>44827</v>
      </c>
      <c r="E2981" s="5">
        <v>44715</v>
      </c>
      <c r="F2981" t="s">
        <v>753</v>
      </c>
      <c r="G2981" t="s">
        <v>13917</v>
      </c>
      <c r="H2981" t="s">
        <v>3799</v>
      </c>
      <c r="J2981" t="s">
        <v>756</v>
      </c>
      <c r="K2981" t="s">
        <v>756</v>
      </c>
      <c r="L2981" t="s">
        <v>773</v>
      </c>
      <c r="M2981" t="s">
        <v>773</v>
      </c>
      <c r="N2981" t="s">
        <v>756</v>
      </c>
      <c r="O2981" t="s">
        <v>756</v>
      </c>
      <c r="P2981" t="s">
        <v>758</v>
      </c>
      <c r="Q2981" t="s">
        <v>759</v>
      </c>
      <c r="R2981" t="s">
        <v>759</v>
      </c>
      <c r="S2981" t="s">
        <v>757</v>
      </c>
      <c r="T2981" t="s">
        <v>757</v>
      </c>
      <c r="U2981" t="s">
        <v>757</v>
      </c>
      <c r="V2981" t="s">
        <v>756</v>
      </c>
      <c r="W2981" t="s">
        <v>768</v>
      </c>
      <c r="X2981" t="s">
        <v>13918</v>
      </c>
      <c r="Y2981" t="str">
        <f t="shared" si="644"/>
        <v>junio</v>
      </c>
      <c r="Z2981">
        <f>YEAR(BD_PONDERACIONES[[#This Row],[Fecha Ejecución del Ticket]])</f>
        <v>2022</v>
      </c>
      <c r="AA2981" t="str">
        <f t="shared" si="646"/>
        <v>septiembre</v>
      </c>
      <c r="AB2981">
        <f>YEAR(BD_PONDERACIONES[[#This Row],[Fecha de Inspección]])</f>
        <v>2022</v>
      </c>
      <c r="AC2981">
        <f t="shared" si="647"/>
        <v>0.5</v>
      </c>
      <c r="AD2981">
        <f t="shared" si="648"/>
        <v>0.5</v>
      </c>
      <c r="AE2981">
        <f t="shared" si="649"/>
        <v>0</v>
      </c>
      <c r="AF2981">
        <f t="shared" si="650"/>
        <v>0</v>
      </c>
      <c r="AG2981">
        <f t="shared" si="651"/>
        <v>0.5</v>
      </c>
      <c r="AH2981">
        <f t="shared" si="652"/>
        <v>0.5</v>
      </c>
      <c r="AI2981">
        <f t="shared" si="653"/>
        <v>0.25</v>
      </c>
      <c r="AJ2981">
        <f t="shared" si="654"/>
        <v>0.25</v>
      </c>
      <c r="AK2981">
        <f t="shared" si="655"/>
        <v>0.5</v>
      </c>
      <c r="AL2981">
        <f t="shared" si="656"/>
        <v>0.5</v>
      </c>
      <c r="AM2981">
        <f t="shared" si="657"/>
        <v>0.17499999999999999</v>
      </c>
      <c r="AN2981" s="6">
        <f t="shared" si="645"/>
        <v>0.63500000000000001</v>
      </c>
      <c r="AO2981" t="str">
        <f>VLOOKUP(BD_PONDERACIONES[[#This Row],[Comuna]],Tabla3[#All],2,0)</f>
        <v>Florida</v>
      </c>
    </row>
    <row r="2982" spans="1:41" x14ac:dyDescent="0.35">
      <c r="A2982" t="s">
        <v>13919</v>
      </c>
      <c r="B2982" t="s">
        <v>13920</v>
      </c>
      <c r="C2982" t="s">
        <v>13921</v>
      </c>
      <c r="D2982" s="5">
        <v>44827</v>
      </c>
      <c r="E2982" s="5">
        <v>44715</v>
      </c>
      <c r="F2982" t="s">
        <v>753</v>
      </c>
      <c r="G2982" t="s">
        <v>13922</v>
      </c>
      <c r="H2982" t="s">
        <v>3799</v>
      </c>
      <c r="J2982" t="s">
        <v>756</v>
      </c>
      <c r="K2982" t="s">
        <v>756</v>
      </c>
      <c r="L2982" t="s">
        <v>757</v>
      </c>
      <c r="M2982" t="s">
        <v>757</v>
      </c>
      <c r="N2982" t="s">
        <v>756</v>
      </c>
      <c r="O2982" t="s">
        <v>756</v>
      </c>
      <c r="P2982" t="s">
        <v>759</v>
      </c>
      <c r="Q2982" t="s">
        <v>13923</v>
      </c>
      <c r="R2982" t="s">
        <v>13924</v>
      </c>
      <c r="S2982" t="s">
        <v>756</v>
      </c>
      <c r="T2982" t="s">
        <v>756</v>
      </c>
      <c r="U2982" t="s">
        <v>756</v>
      </c>
      <c r="V2982" t="s">
        <v>756</v>
      </c>
      <c r="W2982" t="s">
        <v>768</v>
      </c>
      <c r="X2982" t="s">
        <v>13925</v>
      </c>
      <c r="Y2982" t="str">
        <f t="shared" si="644"/>
        <v>junio</v>
      </c>
      <c r="Z2982">
        <f>YEAR(BD_PONDERACIONES[[#This Row],[Fecha Ejecución del Ticket]])</f>
        <v>2022</v>
      </c>
      <c r="AA2982" t="str">
        <f t="shared" si="646"/>
        <v>septiembre</v>
      </c>
      <c r="AB2982">
        <f>YEAR(BD_PONDERACIONES[[#This Row],[Fecha de Inspección]])</f>
        <v>2022</v>
      </c>
      <c r="AC2982">
        <f t="shared" si="647"/>
        <v>0.5</v>
      </c>
      <c r="AD2982">
        <f t="shared" si="648"/>
        <v>0.5</v>
      </c>
      <c r="AE2982">
        <f t="shared" si="649"/>
        <v>0.5</v>
      </c>
      <c r="AF2982">
        <f t="shared" si="650"/>
        <v>0.5</v>
      </c>
      <c r="AG2982">
        <f t="shared" si="651"/>
        <v>0.5</v>
      </c>
      <c r="AH2982">
        <f t="shared" si="652"/>
        <v>0.5</v>
      </c>
      <c r="AI2982">
        <f t="shared" si="653"/>
        <v>0.25</v>
      </c>
      <c r="AJ2982">
        <f t="shared" si="654"/>
        <v>0.25</v>
      </c>
      <c r="AK2982">
        <f t="shared" si="655"/>
        <v>0.5</v>
      </c>
      <c r="AL2982">
        <f t="shared" si="656"/>
        <v>0.5</v>
      </c>
      <c r="AM2982">
        <f t="shared" si="657"/>
        <v>0.17499999999999999</v>
      </c>
      <c r="AN2982" s="6">
        <f t="shared" si="645"/>
        <v>0.93500000000000005</v>
      </c>
      <c r="AO2982" t="str">
        <f>VLOOKUP(BD_PONDERACIONES[[#This Row],[Comuna]],Tabla3[#All],2,0)</f>
        <v>Florida</v>
      </c>
    </row>
    <row r="2983" spans="1:41" x14ac:dyDescent="0.35">
      <c r="A2983" t="s">
        <v>13926</v>
      </c>
      <c r="B2983" t="s">
        <v>13927</v>
      </c>
      <c r="C2983" t="s">
        <v>13928</v>
      </c>
      <c r="D2983" s="5">
        <v>44827</v>
      </c>
      <c r="E2983" s="5">
        <v>44718</v>
      </c>
      <c r="F2983" t="s">
        <v>753</v>
      </c>
      <c r="G2983" t="s">
        <v>13929</v>
      </c>
      <c r="H2983" t="s">
        <v>3799</v>
      </c>
      <c r="J2983" t="s">
        <v>756</v>
      </c>
      <c r="K2983" t="s">
        <v>756</v>
      </c>
      <c r="L2983" t="s">
        <v>757</v>
      </c>
      <c r="M2983" t="s">
        <v>757</v>
      </c>
      <c r="N2983" t="s">
        <v>756</v>
      </c>
      <c r="O2983" t="s">
        <v>756</v>
      </c>
      <c r="P2983" t="s">
        <v>758</v>
      </c>
      <c r="Q2983" t="s">
        <v>759</v>
      </c>
      <c r="R2983" t="s">
        <v>759</v>
      </c>
      <c r="S2983" t="s">
        <v>757</v>
      </c>
      <c r="T2983" t="s">
        <v>757</v>
      </c>
      <c r="U2983" t="s">
        <v>757</v>
      </c>
      <c r="V2983" t="s">
        <v>756</v>
      </c>
      <c r="W2983" t="s">
        <v>768</v>
      </c>
      <c r="X2983" t="s">
        <v>13930</v>
      </c>
      <c r="Y2983" t="str">
        <f t="shared" si="644"/>
        <v>junio</v>
      </c>
      <c r="Z2983">
        <f>YEAR(BD_PONDERACIONES[[#This Row],[Fecha Ejecución del Ticket]])</f>
        <v>2022</v>
      </c>
      <c r="AA2983" t="str">
        <f t="shared" si="646"/>
        <v>septiembre</v>
      </c>
      <c r="AB2983">
        <f>YEAR(BD_PONDERACIONES[[#This Row],[Fecha de Inspección]])</f>
        <v>2022</v>
      </c>
      <c r="AC2983">
        <f t="shared" si="647"/>
        <v>0.5</v>
      </c>
      <c r="AD2983">
        <f t="shared" si="648"/>
        <v>0.5</v>
      </c>
      <c r="AE2983">
        <f t="shared" si="649"/>
        <v>0.5</v>
      </c>
      <c r="AF2983">
        <f t="shared" si="650"/>
        <v>0.5</v>
      </c>
      <c r="AG2983">
        <f t="shared" si="651"/>
        <v>0.5</v>
      </c>
      <c r="AH2983">
        <f t="shared" si="652"/>
        <v>0.5</v>
      </c>
      <c r="AI2983">
        <f t="shared" si="653"/>
        <v>0.25</v>
      </c>
      <c r="AJ2983">
        <f t="shared" si="654"/>
        <v>0.25</v>
      </c>
      <c r="AK2983">
        <f t="shared" si="655"/>
        <v>0.5</v>
      </c>
      <c r="AL2983">
        <f t="shared" si="656"/>
        <v>0.5</v>
      </c>
      <c r="AM2983">
        <f t="shared" si="657"/>
        <v>0.17499999999999999</v>
      </c>
      <c r="AN2983" s="6">
        <f t="shared" si="645"/>
        <v>0.93500000000000005</v>
      </c>
      <c r="AO2983" t="str">
        <f>VLOOKUP(BD_PONDERACIONES[[#This Row],[Comuna]],Tabla3[#All],2,0)</f>
        <v>Florida</v>
      </c>
    </row>
    <row r="2984" spans="1:41" x14ac:dyDescent="0.35">
      <c r="A2984" t="s">
        <v>13931</v>
      </c>
      <c r="B2984" t="s">
        <v>13932</v>
      </c>
      <c r="C2984" t="s">
        <v>13933</v>
      </c>
      <c r="D2984" s="5">
        <v>44827</v>
      </c>
      <c r="E2984" s="5">
        <v>44718</v>
      </c>
      <c r="F2984" t="s">
        <v>753</v>
      </c>
      <c r="G2984" t="s">
        <v>13934</v>
      </c>
      <c r="H2984" t="s">
        <v>3799</v>
      </c>
      <c r="J2984" t="s">
        <v>756</v>
      </c>
      <c r="K2984" t="s">
        <v>756</v>
      </c>
      <c r="L2984" t="s">
        <v>757</v>
      </c>
      <c r="M2984" t="s">
        <v>757</v>
      </c>
      <c r="N2984" t="s">
        <v>756</v>
      </c>
      <c r="O2984" t="s">
        <v>756</v>
      </c>
      <c r="P2984" t="s">
        <v>765</v>
      </c>
      <c r="Q2984" t="s">
        <v>759</v>
      </c>
      <c r="R2984" t="s">
        <v>759</v>
      </c>
      <c r="S2984" t="s">
        <v>757</v>
      </c>
      <c r="T2984" t="s">
        <v>757</v>
      </c>
      <c r="U2984" t="s">
        <v>756</v>
      </c>
      <c r="V2984" t="s">
        <v>756</v>
      </c>
      <c r="W2984" t="s">
        <v>768</v>
      </c>
      <c r="X2984" t="s">
        <v>13935</v>
      </c>
      <c r="Y2984" t="str">
        <f t="shared" si="644"/>
        <v>junio</v>
      </c>
      <c r="Z2984">
        <f>YEAR(BD_PONDERACIONES[[#This Row],[Fecha Ejecución del Ticket]])</f>
        <v>2022</v>
      </c>
      <c r="AA2984" t="str">
        <f t="shared" si="646"/>
        <v>septiembre</v>
      </c>
      <c r="AB2984">
        <f>YEAR(BD_PONDERACIONES[[#This Row],[Fecha de Inspección]])</f>
        <v>2022</v>
      </c>
      <c r="AC2984">
        <f t="shared" si="647"/>
        <v>0.5</v>
      </c>
      <c r="AD2984">
        <f t="shared" si="648"/>
        <v>0.5</v>
      </c>
      <c r="AE2984">
        <f t="shared" si="649"/>
        <v>0.5</v>
      </c>
      <c r="AF2984">
        <f t="shared" si="650"/>
        <v>0.5</v>
      </c>
      <c r="AG2984">
        <f t="shared" si="651"/>
        <v>0.5</v>
      </c>
      <c r="AH2984">
        <f t="shared" si="652"/>
        <v>0.5</v>
      </c>
      <c r="AI2984">
        <f t="shared" si="653"/>
        <v>0.25</v>
      </c>
      <c r="AJ2984">
        <f t="shared" si="654"/>
        <v>0.25</v>
      </c>
      <c r="AK2984">
        <f t="shared" si="655"/>
        <v>0.5</v>
      </c>
      <c r="AL2984">
        <f t="shared" si="656"/>
        <v>0.5</v>
      </c>
      <c r="AM2984">
        <f t="shared" si="657"/>
        <v>0.17499999999999999</v>
      </c>
      <c r="AN2984" s="6">
        <f t="shared" si="645"/>
        <v>0.93500000000000005</v>
      </c>
      <c r="AO2984" t="str">
        <f>VLOOKUP(BD_PONDERACIONES[[#This Row],[Comuna]],Tabla3[#All],2,0)</f>
        <v>Florida</v>
      </c>
    </row>
    <row r="2985" spans="1:41" x14ac:dyDescent="0.35">
      <c r="A2985" t="s">
        <v>13936</v>
      </c>
      <c r="B2985" t="s">
        <v>13937</v>
      </c>
      <c r="C2985" t="s">
        <v>13938</v>
      </c>
      <c r="D2985" s="5">
        <v>44827</v>
      </c>
      <c r="E2985" s="5">
        <v>44716</v>
      </c>
      <c r="F2985" t="s">
        <v>753</v>
      </c>
      <c r="G2985" t="s">
        <v>13939</v>
      </c>
      <c r="H2985" t="s">
        <v>3799</v>
      </c>
      <c r="J2985" t="s">
        <v>756</v>
      </c>
      <c r="K2985" t="s">
        <v>756</v>
      </c>
      <c r="L2985" t="s">
        <v>757</v>
      </c>
      <c r="M2985" t="s">
        <v>757</v>
      </c>
      <c r="N2985" t="s">
        <v>756</v>
      </c>
      <c r="O2985" t="s">
        <v>756</v>
      </c>
      <c r="P2985" t="s">
        <v>758</v>
      </c>
      <c r="Q2985" t="s">
        <v>759</v>
      </c>
      <c r="R2985" t="s">
        <v>759</v>
      </c>
      <c r="S2985" t="s">
        <v>757</v>
      </c>
      <c r="T2985" t="s">
        <v>757</v>
      </c>
      <c r="U2985" t="s">
        <v>757</v>
      </c>
      <c r="V2985" t="s">
        <v>756</v>
      </c>
      <c r="W2985" t="s">
        <v>756</v>
      </c>
      <c r="X2985" t="s">
        <v>885</v>
      </c>
      <c r="Y2985" t="str">
        <f t="shared" ref="Y2985:Y3024" si="658">TEXT(E2985,"MMMM")</f>
        <v>junio</v>
      </c>
      <c r="Z2985">
        <f>YEAR(BD_PONDERACIONES[[#This Row],[Fecha Ejecución del Ticket]])</f>
        <v>2022</v>
      </c>
      <c r="AA2985" t="str">
        <f t="shared" si="646"/>
        <v>septiembre</v>
      </c>
      <c r="AB2985">
        <f>YEAR(BD_PONDERACIONES[[#This Row],[Fecha de Inspección]])</f>
        <v>2022</v>
      </c>
      <c r="AC2985">
        <f t="shared" si="647"/>
        <v>0.5</v>
      </c>
      <c r="AD2985">
        <f t="shared" si="648"/>
        <v>0.5</v>
      </c>
      <c r="AE2985">
        <f t="shared" si="649"/>
        <v>0.5</v>
      </c>
      <c r="AF2985">
        <f t="shared" si="650"/>
        <v>0.5</v>
      </c>
      <c r="AG2985">
        <f t="shared" si="651"/>
        <v>0.5</v>
      </c>
      <c r="AH2985">
        <f t="shared" si="652"/>
        <v>0.5</v>
      </c>
      <c r="AI2985">
        <f t="shared" si="653"/>
        <v>0.25</v>
      </c>
      <c r="AJ2985">
        <f t="shared" si="654"/>
        <v>0.25</v>
      </c>
      <c r="AK2985">
        <f t="shared" si="655"/>
        <v>0.5</v>
      </c>
      <c r="AL2985">
        <f t="shared" si="656"/>
        <v>0.5</v>
      </c>
      <c r="AM2985">
        <f t="shared" si="657"/>
        <v>0.5</v>
      </c>
      <c r="AN2985" s="6">
        <f t="shared" ref="AN2985:AN3024" si="659">((AC2985+AD2985)*0.2)+((AE2985+AF2985)*0.3)+((AG2985+AH2985)*0.15)+((AI2985+AJ2985+AK2985)*0.15)+((AL2985+AM2985)*0.2)</f>
        <v>1</v>
      </c>
      <c r="AO2985" t="str">
        <f>VLOOKUP(BD_PONDERACIONES[[#This Row],[Comuna]],Tabla3[#All],2,0)</f>
        <v>Florida</v>
      </c>
    </row>
    <row r="2986" spans="1:41" x14ac:dyDescent="0.35">
      <c r="A2986" t="s">
        <v>13940</v>
      </c>
      <c r="B2986" t="s">
        <v>13941</v>
      </c>
      <c r="C2986" t="s">
        <v>13942</v>
      </c>
      <c r="D2986" s="5">
        <v>44827</v>
      </c>
      <c r="E2986" s="5">
        <v>44717</v>
      </c>
      <c r="F2986" t="s">
        <v>753</v>
      </c>
      <c r="G2986" t="s">
        <v>13943</v>
      </c>
      <c r="H2986" t="s">
        <v>3799</v>
      </c>
      <c r="J2986" t="s">
        <v>756</v>
      </c>
      <c r="K2986" t="s">
        <v>756</v>
      </c>
      <c r="L2986" t="s">
        <v>757</v>
      </c>
      <c r="M2986" t="s">
        <v>757</v>
      </c>
      <c r="N2986" t="s">
        <v>756</v>
      </c>
      <c r="O2986" t="s">
        <v>756</v>
      </c>
      <c r="P2986" t="s">
        <v>758</v>
      </c>
      <c r="Q2986" t="s">
        <v>759</v>
      </c>
      <c r="R2986" t="s">
        <v>759</v>
      </c>
      <c r="S2986" t="s">
        <v>757</v>
      </c>
      <c r="T2986" t="s">
        <v>757</v>
      </c>
      <c r="U2986" t="s">
        <v>757</v>
      </c>
      <c r="V2986" t="s">
        <v>756</v>
      </c>
      <c r="W2986" t="s">
        <v>756</v>
      </c>
      <c r="X2986" t="s">
        <v>13944</v>
      </c>
      <c r="Y2986" t="str">
        <f t="shared" si="658"/>
        <v>junio</v>
      </c>
      <c r="Z2986">
        <f>YEAR(BD_PONDERACIONES[[#This Row],[Fecha Ejecución del Ticket]])</f>
        <v>2022</v>
      </c>
      <c r="AA2986" t="str">
        <f t="shared" si="646"/>
        <v>septiembre</v>
      </c>
      <c r="AB2986">
        <f>YEAR(BD_PONDERACIONES[[#This Row],[Fecha de Inspección]])</f>
        <v>2022</v>
      </c>
      <c r="AC2986">
        <f t="shared" si="647"/>
        <v>0.5</v>
      </c>
      <c r="AD2986">
        <f t="shared" si="648"/>
        <v>0.5</v>
      </c>
      <c r="AE2986">
        <f t="shared" si="649"/>
        <v>0.5</v>
      </c>
      <c r="AF2986">
        <f t="shared" si="650"/>
        <v>0.5</v>
      </c>
      <c r="AG2986">
        <f t="shared" si="651"/>
        <v>0.5</v>
      </c>
      <c r="AH2986">
        <f t="shared" si="652"/>
        <v>0.5</v>
      </c>
      <c r="AI2986">
        <f t="shared" si="653"/>
        <v>0.25</v>
      </c>
      <c r="AJ2986">
        <f t="shared" si="654"/>
        <v>0.25</v>
      </c>
      <c r="AK2986">
        <f t="shared" si="655"/>
        <v>0.5</v>
      </c>
      <c r="AL2986">
        <f t="shared" si="656"/>
        <v>0.5</v>
      </c>
      <c r="AM2986">
        <f t="shared" si="657"/>
        <v>0.5</v>
      </c>
      <c r="AN2986" s="6">
        <f t="shared" si="659"/>
        <v>1</v>
      </c>
      <c r="AO2986" t="str">
        <f>VLOOKUP(BD_PONDERACIONES[[#This Row],[Comuna]],Tabla3[#All],2,0)</f>
        <v>Florida</v>
      </c>
    </row>
    <row r="2987" spans="1:41" x14ac:dyDescent="0.35">
      <c r="A2987" t="s">
        <v>13945</v>
      </c>
      <c r="B2987" t="s">
        <v>13946</v>
      </c>
      <c r="C2987" t="s">
        <v>13947</v>
      </c>
      <c r="D2987" s="5">
        <v>44827</v>
      </c>
      <c r="E2987" s="5">
        <v>44718</v>
      </c>
      <c r="F2987" t="s">
        <v>753</v>
      </c>
      <c r="G2987" t="s">
        <v>13948</v>
      </c>
      <c r="H2987" t="s">
        <v>3799</v>
      </c>
      <c r="J2987" t="s">
        <v>756</v>
      </c>
      <c r="K2987" t="s">
        <v>756</v>
      </c>
      <c r="L2987" t="s">
        <v>773</v>
      </c>
      <c r="M2987" t="s">
        <v>773</v>
      </c>
      <c r="N2987" t="s">
        <v>756</v>
      </c>
      <c r="O2987" t="s">
        <v>756</v>
      </c>
      <c r="P2987" t="s">
        <v>765</v>
      </c>
      <c r="Q2987" t="s">
        <v>13949</v>
      </c>
      <c r="R2987" t="s">
        <v>13950</v>
      </c>
      <c r="S2987" t="s">
        <v>756</v>
      </c>
      <c r="T2987" t="s">
        <v>756</v>
      </c>
      <c r="U2987" t="s">
        <v>756</v>
      </c>
      <c r="V2987" t="s">
        <v>756</v>
      </c>
      <c r="W2987" t="s">
        <v>768</v>
      </c>
      <c r="X2987" t="s">
        <v>13951</v>
      </c>
      <c r="Y2987" t="str">
        <f t="shared" si="658"/>
        <v>junio</v>
      </c>
      <c r="Z2987">
        <f>YEAR(BD_PONDERACIONES[[#This Row],[Fecha Ejecución del Ticket]])</f>
        <v>2022</v>
      </c>
      <c r="AA2987" t="str">
        <f t="shared" si="646"/>
        <v>septiembre</v>
      </c>
      <c r="AB2987">
        <f>YEAR(BD_PONDERACIONES[[#This Row],[Fecha de Inspección]])</f>
        <v>2022</v>
      </c>
      <c r="AC2987">
        <f t="shared" si="647"/>
        <v>0.5</v>
      </c>
      <c r="AD2987">
        <f t="shared" si="648"/>
        <v>0.5</v>
      </c>
      <c r="AE2987">
        <f t="shared" si="649"/>
        <v>0</v>
      </c>
      <c r="AF2987">
        <f t="shared" si="650"/>
        <v>0</v>
      </c>
      <c r="AG2987">
        <f t="shared" si="651"/>
        <v>0.5</v>
      </c>
      <c r="AH2987">
        <f t="shared" si="652"/>
        <v>0.5</v>
      </c>
      <c r="AI2987">
        <f t="shared" si="653"/>
        <v>0.25</v>
      </c>
      <c r="AJ2987">
        <f t="shared" si="654"/>
        <v>0.25</v>
      </c>
      <c r="AK2987">
        <f t="shared" si="655"/>
        <v>0.5</v>
      </c>
      <c r="AL2987">
        <f t="shared" si="656"/>
        <v>0.5</v>
      </c>
      <c r="AM2987">
        <f t="shared" si="657"/>
        <v>0.17499999999999999</v>
      </c>
      <c r="AN2987" s="6">
        <f t="shared" si="659"/>
        <v>0.63500000000000001</v>
      </c>
      <c r="AO2987" t="str">
        <f>VLOOKUP(BD_PONDERACIONES[[#This Row],[Comuna]],Tabla3[#All],2,0)</f>
        <v>Florida</v>
      </c>
    </row>
    <row r="2988" spans="1:41" x14ac:dyDescent="0.35">
      <c r="A2988" t="s">
        <v>13952</v>
      </c>
      <c r="B2988" t="s">
        <v>13953</v>
      </c>
      <c r="C2988" t="s">
        <v>13954</v>
      </c>
      <c r="D2988" s="5">
        <v>44827</v>
      </c>
      <c r="E2988" s="5">
        <v>44718</v>
      </c>
      <c r="F2988" t="s">
        <v>753</v>
      </c>
      <c r="G2988" t="s">
        <v>13955</v>
      </c>
      <c r="H2988" t="s">
        <v>3799</v>
      </c>
      <c r="J2988" t="s">
        <v>756</v>
      </c>
      <c r="K2988" t="s">
        <v>756</v>
      </c>
      <c r="L2988" t="s">
        <v>757</v>
      </c>
      <c r="M2988" t="s">
        <v>757</v>
      </c>
      <c r="N2988" t="s">
        <v>756</v>
      </c>
      <c r="O2988" t="s">
        <v>756</v>
      </c>
      <c r="P2988" t="s">
        <v>758</v>
      </c>
      <c r="Q2988" t="s">
        <v>759</v>
      </c>
      <c r="R2988" t="s">
        <v>759</v>
      </c>
      <c r="S2988" t="s">
        <v>757</v>
      </c>
      <c r="T2988" t="s">
        <v>757</v>
      </c>
      <c r="U2988" t="s">
        <v>757</v>
      </c>
      <c r="V2988" t="s">
        <v>756</v>
      </c>
      <c r="W2988" t="s">
        <v>768</v>
      </c>
      <c r="X2988" t="s">
        <v>13956</v>
      </c>
      <c r="Y2988" t="str">
        <f t="shared" si="658"/>
        <v>junio</v>
      </c>
      <c r="Z2988">
        <f>YEAR(BD_PONDERACIONES[[#This Row],[Fecha Ejecución del Ticket]])</f>
        <v>2022</v>
      </c>
      <c r="AA2988" t="str">
        <f t="shared" si="646"/>
        <v>septiembre</v>
      </c>
      <c r="AB2988">
        <f>YEAR(BD_PONDERACIONES[[#This Row],[Fecha de Inspección]])</f>
        <v>2022</v>
      </c>
      <c r="AC2988">
        <f t="shared" si="647"/>
        <v>0.5</v>
      </c>
      <c r="AD2988">
        <f t="shared" si="648"/>
        <v>0.5</v>
      </c>
      <c r="AE2988">
        <f t="shared" si="649"/>
        <v>0.5</v>
      </c>
      <c r="AF2988">
        <f t="shared" si="650"/>
        <v>0.5</v>
      </c>
      <c r="AG2988">
        <f t="shared" si="651"/>
        <v>0.5</v>
      </c>
      <c r="AH2988">
        <f t="shared" si="652"/>
        <v>0.5</v>
      </c>
      <c r="AI2988">
        <f t="shared" si="653"/>
        <v>0.25</v>
      </c>
      <c r="AJ2988">
        <f t="shared" si="654"/>
        <v>0.25</v>
      </c>
      <c r="AK2988">
        <f t="shared" si="655"/>
        <v>0.5</v>
      </c>
      <c r="AL2988">
        <f t="shared" si="656"/>
        <v>0.5</v>
      </c>
      <c r="AM2988">
        <f t="shared" si="657"/>
        <v>0.17499999999999999</v>
      </c>
      <c r="AN2988" s="6">
        <f t="shared" si="659"/>
        <v>0.93500000000000005</v>
      </c>
      <c r="AO2988" t="str">
        <f>VLOOKUP(BD_PONDERACIONES[[#This Row],[Comuna]],Tabla3[#All],2,0)</f>
        <v>Florida</v>
      </c>
    </row>
    <row r="2989" spans="1:41" x14ac:dyDescent="0.35">
      <c r="A2989" t="s">
        <v>13650</v>
      </c>
      <c r="B2989" t="s">
        <v>13651</v>
      </c>
      <c r="C2989" t="s">
        <v>13652</v>
      </c>
      <c r="D2989" s="5">
        <v>44830</v>
      </c>
      <c r="E2989" s="5">
        <v>44728</v>
      </c>
      <c r="F2989" t="s">
        <v>753</v>
      </c>
      <c r="G2989" t="s">
        <v>13653</v>
      </c>
      <c r="H2989" t="s">
        <v>3799</v>
      </c>
      <c r="J2989" t="s">
        <v>756</v>
      </c>
      <c r="K2989" t="s">
        <v>756</v>
      </c>
      <c r="L2989" t="s">
        <v>757</v>
      </c>
      <c r="M2989" t="s">
        <v>757</v>
      </c>
      <c r="N2989" t="s">
        <v>756</v>
      </c>
      <c r="O2989" t="s">
        <v>756</v>
      </c>
      <c r="P2989" t="s">
        <v>758</v>
      </c>
      <c r="Q2989" t="s">
        <v>759</v>
      </c>
      <c r="R2989" t="s">
        <v>759</v>
      </c>
      <c r="S2989" t="s">
        <v>757</v>
      </c>
      <c r="T2989" t="s">
        <v>757</v>
      </c>
      <c r="U2989" t="s">
        <v>757</v>
      </c>
      <c r="V2989" t="s">
        <v>756</v>
      </c>
      <c r="W2989" t="s">
        <v>756</v>
      </c>
      <c r="X2989" t="s">
        <v>13654</v>
      </c>
      <c r="Y2989" t="str">
        <f t="shared" si="658"/>
        <v>junio</v>
      </c>
      <c r="Z2989">
        <f>YEAR(BD_PONDERACIONES[[#This Row],[Fecha Ejecución del Ticket]])</f>
        <v>2022</v>
      </c>
      <c r="AA2989" t="str">
        <f t="shared" si="646"/>
        <v>septiembre</v>
      </c>
      <c r="AB2989">
        <f>YEAR(BD_PONDERACIONES[[#This Row],[Fecha de Inspección]])</f>
        <v>2022</v>
      </c>
      <c r="AC2989">
        <f t="shared" si="647"/>
        <v>0.5</v>
      </c>
      <c r="AD2989">
        <f t="shared" si="648"/>
        <v>0.5</v>
      </c>
      <c r="AE2989">
        <f t="shared" si="649"/>
        <v>0.5</v>
      </c>
      <c r="AF2989">
        <f t="shared" si="650"/>
        <v>0.5</v>
      </c>
      <c r="AG2989">
        <f t="shared" si="651"/>
        <v>0.5</v>
      </c>
      <c r="AH2989">
        <f t="shared" si="652"/>
        <v>0.5</v>
      </c>
      <c r="AI2989">
        <f t="shared" si="653"/>
        <v>0.25</v>
      </c>
      <c r="AJ2989">
        <f t="shared" si="654"/>
        <v>0.25</v>
      </c>
      <c r="AK2989">
        <f t="shared" si="655"/>
        <v>0.5</v>
      </c>
      <c r="AL2989">
        <f t="shared" si="656"/>
        <v>0.5</v>
      </c>
      <c r="AM2989">
        <f t="shared" si="657"/>
        <v>0.5</v>
      </c>
      <c r="AN2989" s="6">
        <f t="shared" si="659"/>
        <v>1</v>
      </c>
      <c r="AO2989" t="str">
        <f>VLOOKUP(BD_PONDERACIONES[[#This Row],[Comuna]],Tabla3[#All],2,0)</f>
        <v>Florida</v>
      </c>
    </row>
    <row r="2990" spans="1:41" x14ac:dyDescent="0.35">
      <c r="A2990" t="s">
        <v>13655</v>
      </c>
      <c r="B2990" t="s">
        <v>13656</v>
      </c>
      <c r="C2990" t="s">
        <v>13657</v>
      </c>
      <c r="D2990" s="5">
        <v>44830</v>
      </c>
      <c r="E2990" s="5">
        <v>44721</v>
      </c>
      <c r="F2990" t="s">
        <v>753</v>
      </c>
      <c r="G2990" t="s">
        <v>13658</v>
      </c>
      <c r="H2990" t="s">
        <v>3799</v>
      </c>
      <c r="J2990" t="s">
        <v>756</v>
      </c>
      <c r="K2990" t="s">
        <v>756</v>
      </c>
      <c r="L2990" t="s">
        <v>757</v>
      </c>
      <c r="M2990" t="s">
        <v>757</v>
      </c>
      <c r="N2990" t="s">
        <v>756</v>
      </c>
      <c r="O2990" t="s">
        <v>756</v>
      </c>
      <c r="P2990" t="s">
        <v>758</v>
      </c>
      <c r="Q2990" t="s">
        <v>759</v>
      </c>
      <c r="R2990" t="s">
        <v>759</v>
      </c>
      <c r="S2990" t="s">
        <v>757</v>
      </c>
      <c r="T2990" t="s">
        <v>757</v>
      </c>
      <c r="U2990" t="s">
        <v>757</v>
      </c>
      <c r="V2990" t="s">
        <v>768</v>
      </c>
      <c r="W2990" t="s">
        <v>756</v>
      </c>
      <c r="X2990" t="s">
        <v>13654</v>
      </c>
      <c r="Y2990" t="str">
        <f t="shared" si="658"/>
        <v>junio</v>
      </c>
      <c r="Z2990">
        <f>YEAR(BD_PONDERACIONES[[#This Row],[Fecha Ejecución del Ticket]])</f>
        <v>2022</v>
      </c>
      <c r="AA2990" t="str">
        <f t="shared" si="646"/>
        <v>septiembre</v>
      </c>
      <c r="AB2990">
        <f>YEAR(BD_PONDERACIONES[[#This Row],[Fecha de Inspección]])</f>
        <v>2022</v>
      </c>
      <c r="AC2990">
        <f t="shared" si="647"/>
        <v>0.5</v>
      </c>
      <c r="AD2990">
        <f t="shared" si="648"/>
        <v>0.5</v>
      </c>
      <c r="AE2990">
        <f t="shared" si="649"/>
        <v>0.5</v>
      </c>
      <c r="AF2990">
        <f t="shared" si="650"/>
        <v>0.5</v>
      </c>
      <c r="AG2990">
        <f t="shared" si="651"/>
        <v>0.5</v>
      </c>
      <c r="AH2990">
        <f t="shared" si="652"/>
        <v>0.5</v>
      </c>
      <c r="AI2990">
        <f t="shared" si="653"/>
        <v>0.25</v>
      </c>
      <c r="AJ2990">
        <f t="shared" si="654"/>
        <v>0.25</v>
      </c>
      <c r="AK2990">
        <f t="shared" si="655"/>
        <v>0.5</v>
      </c>
      <c r="AL2990">
        <f t="shared" si="656"/>
        <v>0.17499999999999999</v>
      </c>
      <c r="AM2990">
        <f t="shared" si="657"/>
        <v>0.5</v>
      </c>
      <c r="AN2990" s="6">
        <f t="shared" si="659"/>
        <v>0.93500000000000005</v>
      </c>
      <c r="AO2990" t="str">
        <f>VLOOKUP(BD_PONDERACIONES[[#This Row],[Comuna]],Tabla3[#All],2,0)</f>
        <v>Florida</v>
      </c>
    </row>
    <row r="2991" spans="1:41" x14ac:dyDescent="0.35">
      <c r="A2991" t="s">
        <v>13659</v>
      </c>
      <c r="B2991" t="s">
        <v>13660</v>
      </c>
      <c r="C2991" t="s">
        <v>13661</v>
      </c>
      <c r="D2991" s="5">
        <v>44830</v>
      </c>
      <c r="E2991" s="5">
        <v>44721</v>
      </c>
      <c r="F2991" t="s">
        <v>753</v>
      </c>
      <c r="G2991" t="s">
        <v>13658</v>
      </c>
      <c r="H2991" t="s">
        <v>3799</v>
      </c>
      <c r="J2991" t="s">
        <v>756</v>
      </c>
      <c r="K2991" t="s">
        <v>756</v>
      </c>
      <c r="L2991" t="s">
        <v>757</v>
      </c>
      <c r="M2991" t="s">
        <v>757</v>
      </c>
      <c r="N2991" t="s">
        <v>756</v>
      </c>
      <c r="O2991" t="s">
        <v>756</v>
      </c>
      <c r="P2991" t="s">
        <v>758</v>
      </c>
      <c r="Q2991" t="s">
        <v>759</v>
      </c>
      <c r="R2991" t="s">
        <v>759</v>
      </c>
      <c r="S2991" t="s">
        <v>757</v>
      </c>
      <c r="T2991" t="s">
        <v>757</v>
      </c>
      <c r="U2991" t="s">
        <v>757</v>
      </c>
      <c r="V2991" t="s">
        <v>756</v>
      </c>
      <c r="W2991" t="s">
        <v>756</v>
      </c>
      <c r="X2991" t="s">
        <v>13662</v>
      </c>
      <c r="Y2991" t="str">
        <f t="shared" si="658"/>
        <v>junio</v>
      </c>
      <c r="Z2991">
        <f>YEAR(BD_PONDERACIONES[[#This Row],[Fecha Ejecución del Ticket]])</f>
        <v>2022</v>
      </c>
      <c r="AA2991" t="str">
        <f t="shared" si="646"/>
        <v>septiembre</v>
      </c>
      <c r="AB2991">
        <f>YEAR(BD_PONDERACIONES[[#This Row],[Fecha de Inspección]])</f>
        <v>2022</v>
      </c>
      <c r="AC2991">
        <f t="shared" si="647"/>
        <v>0.5</v>
      </c>
      <c r="AD2991">
        <f t="shared" si="648"/>
        <v>0.5</v>
      </c>
      <c r="AE2991">
        <f t="shared" si="649"/>
        <v>0.5</v>
      </c>
      <c r="AF2991">
        <f t="shared" si="650"/>
        <v>0.5</v>
      </c>
      <c r="AG2991">
        <f t="shared" si="651"/>
        <v>0.5</v>
      </c>
      <c r="AH2991">
        <f t="shared" si="652"/>
        <v>0.5</v>
      </c>
      <c r="AI2991">
        <f t="shared" si="653"/>
        <v>0.25</v>
      </c>
      <c r="AJ2991">
        <f t="shared" si="654"/>
        <v>0.25</v>
      </c>
      <c r="AK2991">
        <f t="shared" si="655"/>
        <v>0.5</v>
      </c>
      <c r="AL2991">
        <f t="shared" si="656"/>
        <v>0.5</v>
      </c>
      <c r="AM2991">
        <f t="shared" si="657"/>
        <v>0.5</v>
      </c>
      <c r="AN2991" s="6">
        <f t="shared" si="659"/>
        <v>1</v>
      </c>
      <c r="AO2991" t="str">
        <f>VLOOKUP(BD_PONDERACIONES[[#This Row],[Comuna]],Tabla3[#All],2,0)</f>
        <v>Florida</v>
      </c>
    </row>
    <row r="2992" spans="1:41" x14ac:dyDescent="0.35">
      <c r="A2992" t="s">
        <v>13663</v>
      </c>
      <c r="B2992" t="s">
        <v>13664</v>
      </c>
      <c r="C2992" t="s">
        <v>13665</v>
      </c>
      <c r="D2992" s="5">
        <v>44830</v>
      </c>
      <c r="E2992" s="5">
        <v>44722</v>
      </c>
      <c r="F2992" t="s">
        <v>753</v>
      </c>
      <c r="G2992" t="s">
        <v>13666</v>
      </c>
      <c r="H2992" t="s">
        <v>3799</v>
      </c>
      <c r="J2992" t="s">
        <v>756</v>
      </c>
      <c r="K2992" t="s">
        <v>756</v>
      </c>
      <c r="L2992" t="s">
        <v>756</v>
      </c>
      <c r="M2992" t="s">
        <v>756</v>
      </c>
      <c r="N2992" t="s">
        <v>756</v>
      </c>
      <c r="O2992" t="s">
        <v>756</v>
      </c>
      <c r="P2992" t="s">
        <v>758</v>
      </c>
      <c r="Q2992" t="s">
        <v>759</v>
      </c>
      <c r="R2992" t="s">
        <v>759</v>
      </c>
      <c r="S2992" t="s">
        <v>757</v>
      </c>
      <c r="T2992" t="s">
        <v>757</v>
      </c>
      <c r="U2992" t="s">
        <v>757</v>
      </c>
      <c r="V2992" t="s">
        <v>756</v>
      </c>
      <c r="W2992" t="s">
        <v>756</v>
      </c>
      <c r="X2992" t="s">
        <v>13667</v>
      </c>
      <c r="Y2992" t="str">
        <f t="shared" si="658"/>
        <v>junio</v>
      </c>
      <c r="Z2992">
        <f>YEAR(BD_PONDERACIONES[[#This Row],[Fecha Ejecución del Ticket]])</f>
        <v>2022</v>
      </c>
      <c r="AA2992" t="str">
        <f t="shared" si="646"/>
        <v>septiembre</v>
      </c>
      <c r="AB2992">
        <f>YEAR(BD_PONDERACIONES[[#This Row],[Fecha de Inspección]])</f>
        <v>2022</v>
      </c>
      <c r="AC2992">
        <f t="shared" si="647"/>
        <v>0.5</v>
      </c>
      <c r="AD2992">
        <f t="shared" si="648"/>
        <v>0.5</v>
      </c>
      <c r="AE2992">
        <f t="shared" si="649"/>
        <v>0.5</v>
      </c>
      <c r="AF2992">
        <f t="shared" si="650"/>
        <v>0.5</v>
      </c>
      <c r="AG2992">
        <f t="shared" si="651"/>
        <v>0.5</v>
      </c>
      <c r="AH2992">
        <f t="shared" si="652"/>
        <v>0.5</v>
      </c>
      <c r="AI2992">
        <f t="shared" si="653"/>
        <v>0.25</v>
      </c>
      <c r="AJ2992">
        <f t="shared" si="654"/>
        <v>0.25</v>
      </c>
      <c r="AK2992">
        <f t="shared" si="655"/>
        <v>0.5</v>
      </c>
      <c r="AL2992">
        <f t="shared" si="656"/>
        <v>0.5</v>
      </c>
      <c r="AM2992">
        <f t="shared" si="657"/>
        <v>0.5</v>
      </c>
      <c r="AN2992" s="6">
        <f t="shared" si="659"/>
        <v>1</v>
      </c>
      <c r="AO2992" t="str">
        <f>VLOOKUP(BD_PONDERACIONES[[#This Row],[Comuna]],Tabla3[#All],2,0)</f>
        <v>Florida</v>
      </c>
    </row>
    <row r="2993" spans="1:41" x14ac:dyDescent="0.35">
      <c r="A2993" t="s">
        <v>13668</v>
      </c>
      <c r="B2993" t="s">
        <v>13669</v>
      </c>
      <c r="C2993" t="s">
        <v>13670</v>
      </c>
      <c r="D2993" s="5">
        <v>44830</v>
      </c>
      <c r="E2993" s="5">
        <v>44720</v>
      </c>
      <c r="F2993" t="s">
        <v>753</v>
      </c>
      <c r="G2993" t="s">
        <v>13671</v>
      </c>
      <c r="H2993" t="s">
        <v>3799</v>
      </c>
      <c r="J2993" t="s">
        <v>756</v>
      </c>
      <c r="K2993" t="s">
        <v>756</v>
      </c>
      <c r="L2993" t="s">
        <v>773</v>
      </c>
      <c r="M2993" t="s">
        <v>773</v>
      </c>
      <c r="N2993" t="s">
        <v>756</v>
      </c>
      <c r="O2993" t="s">
        <v>756</v>
      </c>
      <c r="P2993" t="s">
        <v>758</v>
      </c>
      <c r="Q2993" t="s">
        <v>759</v>
      </c>
      <c r="R2993" t="s">
        <v>759</v>
      </c>
      <c r="S2993" t="s">
        <v>757</v>
      </c>
      <c r="T2993" t="s">
        <v>757</v>
      </c>
      <c r="U2993" t="s">
        <v>757</v>
      </c>
      <c r="V2993" t="s">
        <v>756</v>
      </c>
      <c r="W2993" t="s">
        <v>756</v>
      </c>
      <c r="X2993" t="s">
        <v>13672</v>
      </c>
      <c r="Y2993" t="str">
        <f t="shared" si="658"/>
        <v>junio</v>
      </c>
      <c r="Z2993">
        <f>YEAR(BD_PONDERACIONES[[#This Row],[Fecha Ejecución del Ticket]])</f>
        <v>2022</v>
      </c>
      <c r="AA2993" t="str">
        <f t="shared" si="646"/>
        <v>septiembre</v>
      </c>
      <c r="AB2993">
        <f>YEAR(BD_PONDERACIONES[[#This Row],[Fecha de Inspección]])</f>
        <v>2022</v>
      </c>
      <c r="AC2993">
        <f t="shared" si="647"/>
        <v>0.5</v>
      </c>
      <c r="AD2993">
        <f t="shared" si="648"/>
        <v>0.5</v>
      </c>
      <c r="AE2993">
        <f t="shared" si="649"/>
        <v>0</v>
      </c>
      <c r="AF2993">
        <f t="shared" si="650"/>
        <v>0</v>
      </c>
      <c r="AG2993">
        <f t="shared" si="651"/>
        <v>0.5</v>
      </c>
      <c r="AH2993">
        <f t="shared" si="652"/>
        <v>0.5</v>
      </c>
      <c r="AI2993">
        <f t="shared" si="653"/>
        <v>0.25</v>
      </c>
      <c r="AJ2993">
        <f t="shared" si="654"/>
        <v>0.25</v>
      </c>
      <c r="AK2993">
        <f t="shared" si="655"/>
        <v>0.5</v>
      </c>
      <c r="AL2993">
        <f t="shared" si="656"/>
        <v>0.5</v>
      </c>
      <c r="AM2993">
        <f t="shared" si="657"/>
        <v>0.5</v>
      </c>
      <c r="AN2993" s="6">
        <f t="shared" si="659"/>
        <v>0.7</v>
      </c>
      <c r="AO2993" t="str">
        <f>VLOOKUP(BD_PONDERACIONES[[#This Row],[Comuna]],Tabla3[#All],2,0)</f>
        <v>Florida</v>
      </c>
    </row>
    <row r="2994" spans="1:41" x14ac:dyDescent="0.35">
      <c r="A2994" t="s">
        <v>13673</v>
      </c>
      <c r="B2994" t="s">
        <v>13674</v>
      </c>
      <c r="C2994" t="s">
        <v>13675</v>
      </c>
      <c r="D2994" s="5">
        <v>44830</v>
      </c>
      <c r="E2994" s="5">
        <v>44740</v>
      </c>
      <c r="F2994" t="s">
        <v>763</v>
      </c>
      <c r="G2994" t="s">
        <v>13676</v>
      </c>
      <c r="H2994" t="s">
        <v>1389</v>
      </c>
      <c r="J2994" t="s">
        <v>756</v>
      </c>
      <c r="K2994" t="s">
        <v>756</v>
      </c>
      <c r="L2994" t="s">
        <v>757</v>
      </c>
      <c r="M2994" t="s">
        <v>757</v>
      </c>
      <c r="N2994" t="s">
        <v>756</v>
      </c>
      <c r="O2994" t="s">
        <v>756</v>
      </c>
      <c r="P2994" t="s">
        <v>758</v>
      </c>
      <c r="Q2994" t="s">
        <v>759</v>
      </c>
      <c r="R2994" t="s">
        <v>759</v>
      </c>
      <c r="S2994" t="s">
        <v>757</v>
      </c>
      <c r="T2994" t="s">
        <v>757</v>
      </c>
      <c r="U2994" t="s">
        <v>757</v>
      </c>
      <c r="V2994" t="s">
        <v>756</v>
      </c>
      <c r="W2994" t="s">
        <v>756</v>
      </c>
      <c r="X2994" t="s">
        <v>804</v>
      </c>
      <c r="Y2994" t="str">
        <f t="shared" si="658"/>
        <v>junio</v>
      </c>
      <c r="Z2994">
        <f>YEAR(BD_PONDERACIONES[[#This Row],[Fecha Ejecución del Ticket]])</f>
        <v>2022</v>
      </c>
      <c r="AA2994" t="str">
        <f t="shared" si="646"/>
        <v>septiembre</v>
      </c>
      <c r="AB2994">
        <f>YEAR(BD_PONDERACIONES[[#This Row],[Fecha de Inspección]])</f>
        <v>2022</v>
      </c>
      <c r="AC2994">
        <f t="shared" si="647"/>
        <v>0.5</v>
      </c>
      <c r="AD2994">
        <f t="shared" si="648"/>
        <v>0.5</v>
      </c>
      <c r="AE2994">
        <f t="shared" si="649"/>
        <v>0.5</v>
      </c>
      <c r="AF2994">
        <f t="shared" si="650"/>
        <v>0.5</v>
      </c>
      <c r="AG2994">
        <f t="shared" si="651"/>
        <v>0.5</v>
      </c>
      <c r="AH2994">
        <f t="shared" si="652"/>
        <v>0.5</v>
      </c>
      <c r="AI2994">
        <f t="shared" si="653"/>
        <v>0.25</v>
      </c>
      <c r="AJ2994">
        <f t="shared" si="654"/>
        <v>0.25</v>
      </c>
      <c r="AK2994">
        <f t="shared" si="655"/>
        <v>0.5</v>
      </c>
      <c r="AL2994">
        <f t="shared" si="656"/>
        <v>0.5</v>
      </c>
      <c r="AM2994">
        <f t="shared" si="657"/>
        <v>0.5</v>
      </c>
      <c r="AN2994" s="6">
        <f t="shared" si="659"/>
        <v>1</v>
      </c>
      <c r="AO2994" t="str">
        <f>VLOOKUP(BD_PONDERACIONES[[#This Row],[Comuna]],Tabla3[#All],2,0)</f>
        <v>Florida</v>
      </c>
    </row>
    <row r="2995" spans="1:41" x14ac:dyDescent="0.35">
      <c r="A2995" t="s">
        <v>13677</v>
      </c>
      <c r="B2995" t="s">
        <v>13678</v>
      </c>
      <c r="C2995" t="s">
        <v>13679</v>
      </c>
      <c r="D2995" s="5">
        <v>44830</v>
      </c>
      <c r="E2995" s="5">
        <v>44726</v>
      </c>
      <c r="F2995" t="s">
        <v>753</v>
      </c>
      <c r="G2995" t="s">
        <v>13671</v>
      </c>
      <c r="H2995" t="s">
        <v>3799</v>
      </c>
      <c r="J2995" t="s">
        <v>756</v>
      </c>
      <c r="K2995" t="s">
        <v>756</v>
      </c>
      <c r="L2995" t="s">
        <v>757</v>
      </c>
      <c r="M2995" t="s">
        <v>757</v>
      </c>
      <c r="N2995" t="s">
        <v>756</v>
      </c>
      <c r="O2995" t="s">
        <v>756</v>
      </c>
      <c r="P2995" t="s">
        <v>758</v>
      </c>
      <c r="Q2995" t="s">
        <v>759</v>
      </c>
      <c r="R2995" t="s">
        <v>759</v>
      </c>
      <c r="S2995" t="s">
        <v>757</v>
      </c>
      <c r="T2995" t="s">
        <v>757</v>
      </c>
      <c r="U2995" t="s">
        <v>757</v>
      </c>
      <c r="V2995" t="s">
        <v>756</v>
      </c>
      <c r="W2995" t="s">
        <v>756</v>
      </c>
      <c r="X2995" t="s">
        <v>885</v>
      </c>
      <c r="Y2995" t="str">
        <f t="shared" si="658"/>
        <v>junio</v>
      </c>
      <c r="Z2995">
        <f>YEAR(BD_PONDERACIONES[[#This Row],[Fecha Ejecución del Ticket]])</f>
        <v>2022</v>
      </c>
      <c r="AA2995" t="str">
        <f t="shared" si="646"/>
        <v>septiembre</v>
      </c>
      <c r="AB2995">
        <f>YEAR(BD_PONDERACIONES[[#This Row],[Fecha de Inspección]])</f>
        <v>2022</v>
      </c>
      <c r="AC2995">
        <f t="shared" si="647"/>
        <v>0.5</v>
      </c>
      <c r="AD2995">
        <f t="shared" si="648"/>
        <v>0.5</v>
      </c>
      <c r="AE2995">
        <f t="shared" si="649"/>
        <v>0.5</v>
      </c>
      <c r="AF2995">
        <f t="shared" si="650"/>
        <v>0.5</v>
      </c>
      <c r="AG2995">
        <f t="shared" si="651"/>
        <v>0.5</v>
      </c>
      <c r="AH2995">
        <f t="shared" si="652"/>
        <v>0.5</v>
      </c>
      <c r="AI2995">
        <f t="shared" si="653"/>
        <v>0.25</v>
      </c>
      <c r="AJ2995">
        <f t="shared" si="654"/>
        <v>0.25</v>
      </c>
      <c r="AK2995">
        <f t="shared" si="655"/>
        <v>0.5</v>
      </c>
      <c r="AL2995">
        <f t="shared" si="656"/>
        <v>0.5</v>
      </c>
      <c r="AM2995">
        <f t="shared" si="657"/>
        <v>0.5</v>
      </c>
      <c r="AN2995" s="6">
        <f t="shared" si="659"/>
        <v>1</v>
      </c>
      <c r="AO2995" t="str">
        <f>VLOOKUP(BD_PONDERACIONES[[#This Row],[Comuna]],Tabla3[#All],2,0)</f>
        <v>Florida</v>
      </c>
    </row>
    <row r="2996" spans="1:41" x14ac:dyDescent="0.35">
      <c r="A2996" t="s">
        <v>13680</v>
      </c>
      <c r="B2996" t="s">
        <v>13681</v>
      </c>
      <c r="C2996" t="s">
        <v>13682</v>
      </c>
      <c r="D2996" s="5">
        <v>44830</v>
      </c>
      <c r="E2996" s="5">
        <v>44728</v>
      </c>
      <c r="F2996" t="s">
        <v>753</v>
      </c>
      <c r="G2996" t="s">
        <v>13683</v>
      </c>
      <c r="H2996" t="s">
        <v>3799</v>
      </c>
      <c r="J2996" t="s">
        <v>756</v>
      </c>
      <c r="K2996" t="s">
        <v>756</v>
      </c>
      <c r="L2996" t="s">
        <v>757</v>
      </c>
      <c r="M2996" t="s">
        <v>757</v>
      </c>
      <c r="N2996" t="s">
        <v>756</v>
      </c>
      <c r="O2996" t="s">
        <v>756</v>
      </c>
      <c r="P2996" t="s">
        <v>758</v>
      </c>
      <c r="Q2996" t="s">
        <v>759</v>
      </c>
      <c r="R2996" t="s">
        <v>759</v>
      </c>
      <c r="S2996" t="s">
        <v>757</v>
      </c>
      <c r="T2996" t="s">
        <v>757</v>
      </c>
      <c r="U2996" t="s">
        <v>757</v>
      </c>
      <c r="V2996" t="s">
        <v>756</v>
      </c>
      <c r="W2996" t="s">
        <v>756</v>
      </c>
      <c r="X2996" t="s">
        <v>13684</v>
      </c>
      <c r="Y2996" t="str">
        <f t="shared" si="658"/>
        <v>junio</v>
      </c>
      <c r="Z2996">
        <f>YEAR(BD_PONDERACIONES[[#This Row],[Fecha Ejecución del Ticket]])</f>
        <v>2022</v>
      </c>
      <c r="AA2996" t="str">
        <f t="shared" si="646"/>
        <v>septiembre</v>
      </c>
      <c r="AB2996">
        <f>YEAR(BD_PONDERACIONES[[#This Row],[Fecha de Inspección]])</f>
        <v>2022</v>
      </c>
      <c r="AC2996">
        <f t="shared" si="647"/>
        <v>0.5</v>
      </c>
      <c r="AD2996">
        <f t="shared" si="648"/>
        <v>0.5</v>
      </c>
      <c r="AE2996">
        <f t="shared" si="649"/>
        <v>0.5</v>
      </c>
      <c r="AF2996">
        <f t="shared" si="650"/>
        <v>0.5</v>
      </c>
      <c r="AG2996">
        <f t="shared" si="651"/>
        <v>0.5</v>
      </c>
      <c r="AH2996">
        <f t="shared" si="652"/>
        <v>0.5</v>
      </c>
      <c r="AI2996">
        <f t="shared" si="653"/>
        <v>0.25</v>
      </c>
      <c r="AJ2996">
        <f t="shared" si="654"/>
        <v>0.25</v>
      </c>
      <c r="AK2996">
        <f t="shared" si="655"/>
        <v>0.5</v>
      </c>
      <c r="AL2996">
        <f t="shared" si="656"/>
        <v>0.5</v>
      </c>
      <c r="AM2996">
        <f t="shared" si="657"/>
        <v>0.5</v>
      </c>
      <c r="AN2996" s="6">
        <f t="shared" si="659"/>
        <v>1</v>
      </c>
      <c r="AO2996" t="str">
        <f>VLOOKUP(BD_PONDERACIONES[[#This Row],[Comuna]],Tabla3[#All],2,0)</f>
        <v>Florida</v>
      </c>
    </row>
    <row r="2997" spans="1:41" x14ac:dyDescent="0.35">
      <c r="A2997" t="s">
        <v>13685</v>
      </c>
      <c r="B2997" t="s">
        <v>13686</v>
      </c>
      <c r="C2997" t="s">
        <v>13687</v>
      </c>
      <c r="D2997" s="5">
        <v>44830</v>
      </c>
      <c r="E2997" s="5">
        <v>44727</v>
      </c>
      <c r="F2997" t="s">
        <v>753</v>
      </c>
      <c r="G2997" t="s">
        <v>13688</v>
      </c>
      <c r="H2997" t="s">
        <v>3799</v>
      </c>
      <c r="J2997" t="s">
        <v>756</v>
      </c>
      <c r="K2997" t="s">
        <v>756</v>
      </c>
      <c r="L2997" t="s">
        <v>757</v>
      </c>
      <c r="M2997" t="s">
        <v>757</v>
      </c>
      <c r="N2997" t="s">
        <v>756</v>
      </c>
      <c r="O2997" t="s">
        <v>756</v>
      </c>
      <c r="P2997" t="s">
        <v>758</v>
      </c>
      <c r="Q2997" t="s">
        <v>759</v>
      </c>
      <c r="R2997" t="s">
        <v>759</v>
      </c>
      <c r="S2997" t="s">
        <v>757</v>
      </c>
      <c r="T2997" t="s">
        <v>757</v>
      </c>
      <c r="U2997" t="s">
        <v>757</v>
      </c>
      <c r="V2997" t="s">
        <v>904</v>
      </c>
      <c r="W2997" t="s">
        <v>756</v>
      </c>
      <c r="X2997" t="s">
        <v>885</v>
      </c>
      <c r="Y2997" t="str">
        <f t="shared" si="658"/>
        <v>junio</v>
      </c>
      <c r="Z2997">
        <f>YEAR(BD_PONDERACIONES[[#This Row],[Fecha Ejecución del Ticket]])</f>
        <v>2022</v>
      </c>
      <c r="AA2997" t="str">
        <f t="shared" si="646"/>
        <v>septiembre</v>
      </c>
      <c r="AB2997">
        <f>YEAR(BD_PONDERACIONES[[#This Row],[Fecha de Inspección]])</f>
        <v>2022</v>
      </c>
      <c r="AC2997">
        <f t="shared" si="647"/>
        <v>0.5</v>
      </c>
      <c r="AD2997">
        <f t="shared" si="648"/>
        <v>0.5</v>
      </c>
      <c r="AE2997">
        <f t="shared" si="649"/>
        <v>0.5</v>
      </c>
      <c r="AF2997">
        <f t="shared" si="650"/>
        <v>0.5</v>
      </c>
      <c r="AG2997">
        <f t="shared" si="651"/>
        <v>0.5</v>
      </c>
      <c r="AH2997">
        <f t="shared" si="652"/>
        <v>0.5</v>
      </c>
      <c r="AI2997">
        <f t="shared" si="653"/>
        <v>0.25</v>
      </c>
      <c r="AJ2997">
        <f t="shared" si="654"/>
        <v>0.25</v>
      </c>
      <c r="AK2997">
        <f t="shared" si="655"/>
        <v>0.5</v>
      </c>
      <c r="AL2997">
        <f t="shared" si="656"/>
        <v>0.32500000000000001</v>
      </c>
      <c r="AM2997">
        <f t="shared" si="657"/>
        <v>0.5</v>
      </c>
      <c r="AN2997" s="6">
        <f t="shared" si="659"/>
        <v>0.96500000000000008</v>
      </c>
      <c r="AO2997" t="str">
        <f>VLOOKUP(BD_PONDERACIONES[[#This Row],[Comuna]],Tabla3[#All],2,0)</f>
        <v>Florida</v>
      </c>
    </row>
    <row r="2998" spans="1:41" x14ac:dyDescent="0.35">
      <c r="A2998" t="s">
        <v>13689</v>
      </c>
      <c r="B2998" t="s">
        <v>13690</v>
      </c>
      <c r="C2998" t="s">
        <v>13691</v>
      </c>
      <c r="D2998" s="5">
        <v>44830</v>
      </c>
      <c r="E2998" s="5">
        <v>44740</v>
      </c>
      <c r="F2998" t="s">
        <v>763</v>
      </c>
      <c r="G2998" t="s">
        <v>13692</v>
      </c>
      <c r="H2998" t="s">
        <v>1389</v>
      </c>
      <c r="J2998" t="s">
        <v>756</v>
      </c>
      <c r="K2998" t="s">
        <v>756</v>
      </c>
      <c r="L2998" t="s">
        <v>757</v>
      </c>
      <c r="M2998" t="s">
        <v>757</v>
      </c>
      <c r="N2998" t="s">
        <v>756</v>
      </c>
      <c r="O2998" t="s">
        <v>756</v>
      </c>
      <c r="P2998" t="s">
        <v>758</v>
      </c>
      <c r="Q2998" t="s">
        <v>759</v>
      </c>
      <c r="R2998" t="s">
        <v>759</v>
      </c>
      <c r="S2998" t="s">
        <v>757</v>
      </c>
      <c r="T2998" t="s">
        <v>757</v>
      </c>
      <c r="U2998" t="s">
        <v>757</v>
      </c>
      <c r="V2998" t="s">
        <v>756</v>
      </c>
      <c r="W2998" t="s">
        <v>768</v>
      </c>
      <c r="X2998" t="s">
        <v>13693</v>
      </c>
      <c r="Y2998" t="str">
        <f t="shared" si="658"/>
        <v>junio</v>
      </c>
      <c r="Z2998">
        <f>YEAR(BD_PONDERACIONES[[#This Row],[Fecha Ejecución del Ticket]])</f>
        <v>2022</v>
      </c>
      <c r="AA2998" t="str">
        <f t="shared" si="646"/>
        <v>septiembre</v>
      </c>
      <c r="AB2998">
        <f>YEAR(BD_PONDERACIONES[[#This Row],[Fecha de Inspección]])</f>
        <v>2022</v>
      </c>
      <c r="AC2998">
        <f t="shared" si="647"/>
        <v>0.5</v>
      </c>
      <c r="AD2998">
        <f t="shared" si="648"/>
        <v>0.5</v>
      </c>
      <c r="AE2998">
        <f t="shared" si="649"/>
        <v>0.5</v>
      </c>
      <c r="AF2998">
        <f t="shared" si="650"/>
        <v>0.5</v>
      </c>
      <c r="AG2998">
        <f t="shared" si="651"/>
        <v>0.5</v>
      </c>
      <c r="AH2998">
        <f t="shared" si="652"/>
        <v>0.5</v>
      </c>
      <c r="AI2998">
        <f t="shared" si="653"/>
        <v>0.25</v>
      </c>
      <c r="AJ2998">
        <f t="shared" si="654"/>
        <v>0.25</v>
      </c>
      <c r="AK2998">
        <f t="shared" si="655"/>
        <v>0.5</v>
      </c>
      <c r="AL2998">
        <f t="shared" si="656"/>
        <v>0.5</v>
      </c>
      <c r="AM2998">
        <f t="shared" si="657"/>
        <v>0.17499999999999999</v>
      </c>
      <c r="AN2998" s="6">
        <f t="shared" si="659"/>
        <v>0.93500000000000005</v>
      </c>
      <c r="AO2998" t="str">
        <f>VLOOKUP(BD_PONDERACIONES[[#This Row],[Comuna]],Tabla3[#All],2,0)</f>
        <v>Florida</v>
      </c>
    </row>
    <row r="2999" spans="1:41" x14ac:dyDescent="0.35">
      <c r="A2999" t="s">
        <v>13694</v>
      </c>
      <c r="B2999" t="s">
        <v>13695</v>
      </c>
      <c r="C2999" t="s">
        <v>13696</v>
      </c>
      <c r="D2999" s="5">
        <v>44830</v>
      </c>
      <c r="E2999" s="5">
        <v>44727</v>
      </c>
      <c r="F2999" t="s">
        <v>753</v>
      </c>
      <c r="G2999" t="s">
        <v>13697</v>
      </c>
      <c r="H2999" t="s">
        <v>3799</v>
      </c>
      <c r="J2999" t="s">
        <v>756</v>
      </c>
      <c r="K2999" t="s">
        <v>756</v>
      </c>
      <c r="L2999" t="s">
        <v>757</v>
      </c>
      <c r="M2999" t="s">
        <v>757</v>
      </c>
      <c r="N2999" t="s">
        <v>756</v>
      </c>
      <c r="O2999" t="s">
        <v>756</v>
      </c>
      <c r="P2999" t="s">
        <v>758</v>
      </c>
      <c r="Q2999" t="s">
        <v>759</v>
      </c>
      <c r="R2999" t="s">
        <v>759</v>
      </c>
      <c r="S2999" t="s">
        <v>757</v>
      </c>
      <c r="T2999" t="s">
        <v>757</v>
      </c>
      <c r="U2999" t="s">
        <v>757</v>
      </c>
      <c r="V2999" t="s">
        <v>904</v>
      </c>
      <c r="W2999" t="s">
        <v>756</v>
      </c>
      <c r="X2999" t="s">
        <v>13698</v>
      </c>
      <c r="Y2999" t="str">
        <f t="shared" si="658"/>
        <v>junio</v>
      </c>
      <c r="Z2999">
        <f>YEAR(BD_PONDERACIONES[[#This Row],[Fecha Ejecución del Ticket]])</f>
        <v>2022</v>
      </c>
      <c r="AA2999" t="str">
        <f t="shared" si="646"/>
        <v>septiembre</v>
      </c>
      <c r="AB2999">
        <f>YEAR(BD_PONDERACIONES[[#This Row],[Fecha de Inspección]])</f>
        <v>2022</v>
      </c>
      <c r="AC2999">
        <f t="shared" si="647"/>
        <v>0.5</v>
      </c>
      <c r="AD2999">
        <f t="shared" si="648"/>
        <v>0.5</v>
      </c>
      <c r="AE2999">
        <f t="shared" si="649"/>
        <v>0.5</v>
      </c>
      <c r="AF2999">
        <f t="shared" si="650"/>
        <v>0.5</v>
      </c>
      <c r="AG2999">
        <f t="shared" si="651"/>
        <v>0.5</v>
      </c>
      <c r="AH2999">
        <f t="shared" si="652"/>
        <v>0.5</v>
      </c>
      <c r="AI2999">
        <f t="shared" si="653"/>
        <v>0.25</v>
      </c>
      <c r="AJ2999">
        <f t="shared" si="654"/>
        <v>0.25</v>
      </c>
      <c r="AK2999">
        <f t="shared" si="655"/>
        <v>0.5</v>
      </c>
      <c r="AL2999">
        <f t="shared" si="656"/>
        <v>0.32500000000000001</v>
      </c>
      <c r="AM2999">
        <f t="shared" si="657"/>
        <v>0.5</v>
      </c>
      <c r="AN2999" s="6">
        <f t="shared" si="659"/>
        <v>0.96500000000000008</v>
      </c>
      <c r="AO2999" t="str">
        <f>VLOOKUP(BD_PONDERACIONES[[#This Row],[Comuna]],Tabla3[#All],2,0)</f>
        <v>Florida</v>
      </c>
    </row>
    <row r="3000" spans="1:41" x14ac:dyDescent="0.35">
      <c r="A3000" t="s">
        <v>13699</v>
      </c>
      <c r="B3000" t="s">
        <v>13700</v>
      </c>
      <c r="C3000" t="s">
        <v>13701</v>
      </c>
      <c r="D3000" s="5">
        <v>44830</v>
      </c>
      <c r="E3000" s="5">
        <v>44728</v>
      </c>
      <c r="F3000" t="s">
        <v>753</v>
      </c>
      <c r="G3000" t="s">
        <v>13702</v>
      </c>
      <c r="H3000" t="s">
        <v>3799</v>
      </c>
      <c r="J3000" t="s">
        <v>756</v>
      </c>
      <c r="K3000" t="s">
        <v>756</v>
      </c>
      <c r="L3000" t="s">
        <v>757</v>
      </c>
      <c r="M3000" t="s">
        <v>757</v>
      </c>
      <c r="N3000" t="s">
        <v>756</v>
      </c>
      <c r="O3000" t="s">
        <v>756</v>
      </c>
      <c r="P3000" t="s">
        <v>765</v>
      </c>
      <c r="Q3000" t="s">
        <v>13703</v>
      </c>
      <c r="R3000" t="s">
        <v>13704</v>
      </c>
      <c r="S3000" t="s">
        <v>756</v>
      </c>
      <c r="T3000" t="s">
        <v>756</v>
      </c>
      <c r="U3000" t="s">
        <v>756</v>
      </c>
      <c r="V3000" t="s">
        <v>756</v>
      </c>
      <c r="W3000" t="s">
        <v>756</v>
      </c>
      <c r="X3000" t="s">
        <v>5321</v>
      </c>
      <c r="Y3000" t="str">
        <f t="shared" si="658"/>
        <v>junio</v>
      </c>
      <c r="Z3000">
        <f>YEAR(BD_PONDERACIONES[[#This Row],[Fecha Ejecución del Ticket]])</f>
        <v>2022</v>
      </c>
      <c r="AA3000" t="str">
        <f t="shared" si="646"/>
        <v>septiembre</v>
      </c>
      <c r="AB3000">
        <f>YEAR(BD_PONDERACIONES[[#This Row],[Fecha de Inspección]])</f>
        <v>2022</v>
      </c>
      <c r="AC3000">
        <f t="shared" si="647"/>
        <v>0.5</v>
      </c>
      <c r="AD3000">
        <f t="shared" si="648"/>
        <v>0.5</v>
      </c>
      <c r="AE3000">
        <f t="shared" si="649"/>
        <v>0.5</v>
      </c>
      <c r="AF3000">
        <f t="shared" si="650"/>
        <v>0.5</v>
      </c>
      <c r="AG3000">
        <f t="shared" si="651"/>
        <v>0.5</v>
      </c>
      <c r="AH3000">
        <f t="shared" si="652"/>
        <v>0.5</v>
      </c>
      <c r="AI3000">
        <f t="shared" si="653"/>
        <v>0.25</v>
      </c>
      <c r="AJ3000">
        <f t="shared" si="654"/>
        <v>0.25</v>
      </c>
      <c r="AK3000">
        <f t="shared" si="655"/>
        <v>0.5</v>
      </c>
      <c r="AL3000">
        <f t="shared" si="656"/>
        <v>0.5</v>
      </c>
      <c r="AM3000">
        <f t="shared" si="657"/>
        <v>0.5</v>
      </c>
      <c r="AN3000" s="6">
        <f t="shared" si="659"/>
        <v>1</v>
      </c>
      <c r="AO3000" t="str">
        <f>VLOOKUP(BD_PONDERACIONES[[#This Row],[Comuna]],Tabla3[#All],2,0)</f>
        <v>Florida</v>
      </c>
    </row>
    <row r="3001" spans="1:41" x14ac:dyDescent="0.35">
      <c r="A3001" t="s">
        <v>13705</v>
      </c>
      <c r="B3001" t="s">
        <v>13706</v>
      </c>
      <c r="C3001" t="s">
        <v>13707</v>
      </c>
      <c r="D3001" s="5">
        <v>44830</v>
      </c>
      <c r="E3001" s="5">
        <v>44740</v>
      </c>
      <c r="F3001" t="s">
        <v>763</v>
      </c>
      <c r="G3001" t="s">
        <v>13708</v>
      </c>
      <c r="H3001" t="s">
        <v>1389</v>
      </c>
      <c r="J3001" t="s">
        <v>756</v>
      </c>
      <c r="K3001" t="s">
        <v>756</v>
      </c>
      <c r="L3001" t="s">
        <v>757</v>
      </c>
      <c r="M3001" t="s">
        <v>757</v>
      </c>
      <c r="N3001" t="s">
        <v>756</v>
      </c>
      <c r="O3001" t="s">
        <v>756</v>
      </c>
      <c r="P3001" t="s">
        <v>758</v>
      </c>
      <c r="Q3001" t="s">
        <v>759</v>
      </c>
      <c r="R3001" t="s">
        <v>759</v>
      </c>
      <c r="S3001" t="s">
        <v>757</v>
      </c>
      <c r="T3001" t="s">
        <v>757</v>
      </c>
      <c r="U3001" t="s">
        <v>757</v>
      </c>
      <c r="V3001" t="s">
        <v>756</v>
      </c>
      <c r="W3001" t="s">
        <v>768</v>
      </c>
      <c r="X3001" t="s">
        <v>13709</v>
      </c>
      <c r="Y3001" t="str">
        <f t="shared" si="658"/>
        <v>junio</v>
      </c>
      <c r="Z3001">
        <f>YEAR(BD_PONDERACIONES[[#This Row],[Fecha Ejecución del Ticket]])</f>
        <v>2022</v>
      </c>
      <c r="AA3001" t="str">
        <f t="shared" si="646"/>
        <v>septiembre</v>
      </c>
      <c r="AB3001">
        <f>YEAR(BD_PONDERACIONES[[#This Row],[Fecha de Inspección]])</f>
        <v>2022</v>
      </c>
      <c r="AC3001">
        <f t="shared" si="647"/>
        <v>0.5</v>
      </c>
      <c r="AD3001">
        <f t="shared" si="648"/>
        <v>0.5</v>
      </c>
      <c r="AE3001">
        <f t="shared" si="649"/>
        <v>0.5</v>
      </c>
      <c r="AF3001">
        <f t="shared" si="650"/>
        <v>0.5</v>
      </c>
      <c r="AG3001">
        <f t="shared" si="651"/>
        <v>0.5</v>
      </c>
      <c r="AH3001">
        <f t="shared" si="652"/>
        <v>0.5</v>
      </c>
      <c r="AI3001">
        <f t="shared" si="653"/>
        <v>0.25</v>
      </c>
      <c r="AJ3001">
        <f t="shared" si="654"/>
        <v>0.25</v>
      </c>
      <c r="AK3001">
        <f t="shared" si="655"/>
        <v>0.5</v>
      </c>
      <c r="AL3001">
        <f t="shared" si="656"/>
        <v>0.5</v>
      </c>
      <c r="AM3001">
        <f t="shared" si="657"/>
        <v>0.17499999999999999</v>
      </c>
      <c r="AN3001" s="6">
        <f t="shared" si="659"/>
        <v>0.93500000000000005</v>
      </c>
      <c r="AO3001" t="str">
        <f>VLOOKUP(BD_PONDERACIONES[[#This Row],[Comuna]],Tabla3[#All],2,0)</f>
        <v>Florida</v>
      </c>
    </row>
    <row r="3002" spans="1:41" x14ac:dyDescent="0.35">
      <c r="A3002" t="s">
        <v>13710</v>
      </c>
      <c r="B3002" t="s">
        <v>13711</v>
      </c>
      <c r="C3002" t="s">
        <v>13712</v>
      </c>
      <c r="D3002" s="5">
        <v>44830</v>
      </c>
      <c r="E3002" s="5">
        <v>44727</v>
      </c>
      <c r="F3002" t="s">
        <v>753</v>
      </c>
      <c r="G3002" t="s">
        <v>13713</v>
      </c>
      <c r="H3002" t="s">
        <v>3799</v>
      </c>
      <c r="J3002" t="s">
        <v>756</v>
      </c>
      <c r="K3002" t="s">
        <v>756</v>
      </c>
      <c r="L3002" t="s">
        <v>756</v>
      </c>
      <c r="M3002" t="s">
        <v>756</v>
      </c>
      <c r="N3002" t="s">
        <v>756</v>
      </c>
      <c r="O3002" t="s">
        <v>756</v>
      </c>
      <c r="P3002" t="s">
        <v>758</v>
      </c>
      <c r="Q3002" t="s">
        <v>759</v>
      </c>
      <c r="R3002" t="s">
        <v>759</v>
      </c>
      <c r="S3002" t="s">
        <v>757</v>
      </c>
      <c r="T3002" t="s">
        <v>757</v>
      </c>
      <c r="U3002" t="s">
        <v>757</v>
      </c>
      <c r="V3002" t="s">
        <v>756</v>
      </c>
      <c r="W3002" t="s">
        <v>756</v>
      </c>
      <c r="X3002" t="s">
        <v>13714</v>
      </c>
      <c r="Y3002" t="str">
        <f t="shared" si="658"/>
        <v>junio</v>
      </c>
      <c r="Z3002">
        <f>YEAR(BD_PONDERACIONES[[#This Row],[Fecha Ejecución del Ticket]])</f>
        <v>2022</v>
      </c>
      <c r="AA3002" t="str">
        <f t="shared" si="646"/>
        <v>septiembre</v>
      </c>
      <c r="AB3002">
        <f>YEAR(BD_PONDERACIONES[[#This Row],[Fecha de Inspección]])</f>
        <v>2022</v>
      </c>
      <c r="AC3002">
        <f t="shared" si="647"/>
        <v>0.5</v>
      </c>
      <c r="AD3002">
        <f t="shared" si="648"/>
        <v>0.5</v>
      </c>
      <c r="AE3002">
        <f t="shared" si="649"/>
        <v>0.5</v>
      </c>
      <c r="AF3002">
        <f t="shared" si="650"/>
        <v>0.5</v>
      </c>
      <c r="AG3002">
        <f t="shared" si="651"/>
        <v>0.5</v>
      </c>
      <c r="AH3002">
        <f t="shared" si="652"/>
        <v>0.5</v>
      </c>
      <c r="AI3002">
        <f t="shared" si="653"/>
        <v>0.25</v>
      </c>
      <c r="AJ3002">
        <f t="shared" si="654"/>
        <v>0.25</v>
      </c>
      <c r="AK3002">
        <f t="shared" si="655"/>
        <v>0.5</v>
      </c>
      <c r="AL3002">
        <f t="shared" si="656"/>
        <v>0.5</v>
      </c>
      <c r="AM3002">
        <f t="shared" si="657"/>
        <v>0.5</v>
      </c>
      <c r="AN3002" s="6">
        <f t="shared" si="659"/>
        <v>1</v>
      </c>
      <c r="AO3002" t="str">
        <f>VLOOKUP(BD_PONDERACIONES[[#This Row],[Comuna]],Tabla3[#All],2,0)</f>
        <v>Florida</v>
      </c>
    </row>
    <row r="3003" spans="1:41" x14ac:dyDescent="0.35">
      <c r="A3003" t="s">
        <v>13715</v>
      </c>
      <c r="B3003" t="s">
        <v>13716</v>
      </c>
      <c r="C3003" t="s">
        <v>13717</v>
      </c>
      <c r="D3003" s="5">
        <v>44830</v>
      </c>
      <c r="E3003" s="5">
        <v>44740</v>
      </c>
      <c r="F3003" t="s">
        <v>763</v>
      </c>
      <c r="G3003" t="s">
        <v>13718</v>
      </c>
      <c r="H3003" t="s">
        <v>1389</v>
      </c>
      <c r="J3003" t="s">
        <v>756</v>
      </c>
      <c r="K3003" t="s">
        <v>756</v>
      </c>
      <c r="L3003" t="s">
        <v>757</v>
      </c>
      <c r="M3003" t="s">
        <v>757</v>
      </c>
      <c r="N3003" t="s">
        <v>756</v>
      </c>
      <c r="O3003" t="s">
        <v>756</v>
      </c>
      <c r="P3003" t="s">
        <v>758</v>
      </c>
      <c r="Q3003" t="s">
        <v>759</v>
      </c>
      <c r="R3003" t="s">
        <v>759</v>
      </c>
      <c r="S3003" t="s">
        <v>757</v>
      </c>
      <c r="T3003" t="s">
        <v>757</v>
      </c>
      <c r="U3003" t="s">
        <v>757</v>
      </c>
      <c r="V3003" t="s">
        <v>756</v>
      </c>
      <c r="W3003" t="s">
        <v>768</v>
      </c>
      <c r="X3003" t="s">
        <v>13719</v>
      </c>
      <c r="Y3003" t="str">
        <f t="shared" si="658"/>
        <v>junio</v>
      </c>
      <c r="Z3003">
        <f>YEAR(BD_PONDERACIONES[[#This Row],[Fecha Ejecución del Ticket]])</f>
        <v>2022</v>
      </c>
      <c r="AA3003" t="str">
        <f t="shared" si="646"/>
        <v>septiembre</v>
      </c>
      <c r="AB3003">
        <f>YEAR(BD_PONDERACIONES[[#This Row],[Fecha de Inspección]])</f>
        <v>2022</v>
      </c>
      <c r="AC3003">
        <f t="shared" si="647"/>
        <v>0.5</v>
      </c>
      <c r="AD3003">
        <f t="shared" si="648"/>
        <v>0.5</v>
      </c>
      <c r="AE3003">
        <f t="shared" si="649"/>
        <v>0.5</v>
      </c>
      <c r="AF3003">
        <f t="shared" si="650"/>
        <v>0.5</v>
      </c>
      <c r="AG3003">
        <f t="shared" si="651"/>
        <v>0.5</v>
      </c>
      <c r="AH3003">
        <f t="shared" si="652"/>
        <v>0.5</v>
      </c>
      <c r="AI3003">
        <f t="shared" si="653"/>
        <v>0.25</v>
      </c>
      <c r="AJ3003">
        <f t="shared" si="654"/>
        <v>0.25</v>
      </c>
      <c r="AK3003">
        <f t="shared" si="655"/>
        <v>0.5</v>
      </c>
      <c r="AL3003">
        <f t="shared" si="656"/>
        <v>0.5</v>
      </c>
      <c r="AM3003">
        <f t="shared" si="657"/>
        <v>0.17499999999999999</v>
      </c>
      <c r="AN3003" s="6">
        <f t="shared" si="659"/>
        <v>0.93500000000000005</v>
      </c>
      <c r="AO3003" t="str">
        <f>VLOOKUP(BD_PONDERACIONES[[#This Row],[Comuna]],Tabla3[#All],2,0)</f>
        <v>Florida</v>
      </c>
    </row>
    <row r="3004" spans="1:41" x14ac:dyDescent="0.35">
      <c r="A3004" t="s">
        <v>13720</v>
      </c>
      <c r="B3004" t="s">
        <v>13721</v>
      </c>
      <c r="C3004" t="s">
        <v>13722</v>
      </c>
      <c r="D3004" s="5">
        <v>44830</v>
      </c>
      <c r="E3004" s="5">
        <v>44722</v>
      </c>
      <c r="F3004" t="s">
        <v>753</v>
      </c>
      <c r="G3004" t="s">
        <v>13723</v>
      </c>
      <c r="H3004" t="s">
        <v>3799</v>
      </c>
      <c r="J3004" t="s">
        <v>756</v>
      </c>
      <c r="K3004" t="s">
        <v>756</v>
      </c>
      <c r="L3004" t="s">
        <v>773</v>
      </c>
      <c r="M3004" t="s">
        <v>773</v>
      </c>
      <c r="N3004" t="s">
        <v>756</v>
      </c>
      <c r="O3004" t="s">
        <v>756</v>
      </c>
      <c r="P3004" t="s">
        <v>758</v>
      </c>
      <c r="Q3004" t="s">
        <v>759</v>
      </c>
      <c r="R3004" t="s">
        <v>759</v>
      </c>
      <c r="S3004" t="s">
        <v>757</v>
      </c>
      <c r="T3004" t="s">
        <v>757</v>
      </c>
      <c r="U3004" t="s">
        <v>757</v>
      </c>
      <c r="V3004" t="s">
        <v>756</v>
      </c>
      <c r="W3004" t="s">
        <v>756</v>
      </c>
      <c r="X3004" t="s">
        <v>13724</v>
      </c>
      <c r="Y3004" t="str">
        <f t="shared" si="658"/>
        <v>junio</v>
      </c>
      <c r="Z3004">
        <f>YEAR(BD_PONDERACIONES[[#This Row],[Fecha Ejecución del Ticket]])</f>
        <v>2022</v>
      </c>
      <c r="AA3004" t="str">
        <f t="shared" si="646"/>
        <v>septiembre</v>
      </c>
      <c r="AB3004">
        <f>YEAR(BD_PONDERACIONES[[#This Row],[Fecha de Inspección]])</f>
        <v>2022</v>
      </c>
      <c r="AC3004">
        <f t="shared" si="647"/>
        <v>0.5</v>
      </c>
      <c r="AD3004">
        <f t="shared" si="648"/>
        <v>0.5</v>
      </c>
      <c r="AE3004">
        <f t="shared" si="649"/>
        <v>0</v>
      </c>
      <c r="AF3004">
        <f t="shared" si="650"/>
        <v>0</v>
      </c>
      <c r="AG3004">
        <f t="shared" si="651"/>
        <v>0.5</v>
      </c>
      <c r="AH3004">
        <f t="shared" si="652"/>
        <v>0.5</v>
      </c>
      <c r="AI3004">
        <f t="shared" si="653"/>
        <v>0.25</v>
      </c>
      <c r="AJ3004">
        <f t="shared" si="654"/>
        <v>0.25</v>
      </c>
      <c r="AK3004">
        <f t="shared" si="655"/>
        <v>0.5</v>
      </c>
      <c r="AL3004">
        <f t="shared" si="656"/>
        <v>0.5</v>
      </c>
      <c r="AM3004">
        <f t="shared" si="657"/>
        <v>0.5</v>
      </c>
      <c r="AN3004" s="6">
        <f t="shared" si="659"/>
        <v>0.7</v>
      </c>
      <c r="AO3004" t="str">
        <f>VLOOKUP(BD_PONDERACIONES[[#This Row],[Comuna]],Tabla3[#All],2,0)</f>
        <v>Florida</v>
      </c>
    </row>
    <row r="3005" spans="1:41" x14ac:dyDescent="0.35">
      <c r="A3005" t="s">
        <v>13725</v>
      </c>
      <c r="B3005" t="s">
        <v>13726</v>
      </c>
      <c r="C3005" t="s">
        <v>13727</v>
      </c>
      <c r="D3005" s="5">
        <v>44830</v>
      </c>
      <c r="E3005" s="5">
        <v>44741</v>
      </c>
      <c r="F3005" t="s">
        <v>763</v>
      </c>
      <c r="G3005" t="s">
        <v>13728</v>
      </c>
      <c r="H3005" t="s">
        <v>1389</v>
      </c>
      <c r="J3005" t="s">
        <v>756</v>
      </c>
      <c r="K3005" t="s">
        <v>756</v>
      </c>
      <c r="L3005" t="s">
        <v>757</v>
      </c>
      <c r="M3005" t="s">
        <v>757</v>
      </c>
      <c r="N3005" t="s">
        <v>756</v>
      </c>
      <c r="O3005" t="s">
        <v>756</v>
      </c>
      <c r="P3005" t="s">
        <v>758</v>
      </c>
      <c r="Q3005" t="s">
        <v>759</v>
      </c>
      <c r="R3005" t="s">
        <v>759</v>
      </c>
      <c r="S3005" t="s">
        <v>757</v>
      </c>
      <c r="T3005" t="s">
        <v>757</v>
      </c>
      <c r="U3005" t="s">
        <v>757</v>
      </c>
      <c r="V3005" t="s">
        <v>756</v>
      </c>
      <c r="W3005" t="s">
        <v>768</v>
      </c>
      <c r="X3005" t="s">
        <v>13729</v>
      </c>
      <c r="Y3005" t="str">
        <f t="shared" si="658"/>
        <v>junio</v>
      </c>
      <c r="Z3005">
        <f>YEAR(BD_PONDERACIONES[[#This Row],[Fecha Ejecución del Ticket]])</f>
        <v>2022</v>
      </c>
      <c r="AA3005" t="str">
        <f t="shared" si="646"/>
        <v>septiembre</v>
      </c>
      <c r="AB3005">
        <f>YEAR(BD_PONDERACIONES[[#This Row],[Fecha de Inspección]])</f>
        <v>2022</v>
      </c>
      <c r="AC3005">
        <f t="shared" si="647"/>
        <v>0.5</v>
      </c>
      <c r="AD3005">
        <f t="shared" si="648"/>
        <v>0.5</v>
      </c>
      <c r="AE3005">
        <f t="shared" si="649"/>
        <v>0.5</v>
      </c>
      <c r="AF3005">
        <f t="shared" si="650"/>
        <v>0.5</v>
      </c>
      <c r="AG3005">
        <f t="shared" si="651"/>
        <v>0.5</v>
      </c>
      <c r="AH3005">
        <f t="shared" si="652"/>
        <v>0.5</v>
      </c>
      <c r="AI3005">
        <f t="shared" si="653"/>
        <v>0.25</v>
      </c>
      <c r="AJ3005">
        <f t="shared" si="654"/>
        <v>0.25</v>
      </c>
      <c r="AK3005">
        <f t="shared" si="655"/>
        <v>0.5</v>
      </c>
      <c r="AL3005">
        <f t="shared" si="656"/>
        <v>0.5</v>
      </c>
      <c r="AM3005">
        <f t="shared" si="657"/>
        <v>0.17499999999999999</v>
      </c>
      <c r="AN3005" s="6">
        <f t="shared" si="659"/>
        <v>0.93500000000000005</v>
      </c>
      <c r="AO3005" t="str">
        <f>VLOOKUP(BD_PONDERACIONES[[#This Row],[Comuna]],Tabla3[#All],2,0)</f>
        <v>Florida</v>
      </c>
    </row>
    <row r="3006" spans="1:41" x14ac:dyDescent="0.35">
      <c r="A3006" t="s">
        <v>13730</v>
      </c>
      <c r="B3006" t="s">
        <v>13731</v>
      </c>
      <c r="C3006" t="s">
        <v>13732</v>
      </c>
      <c r="D3006" s="5">
        <v>44830</v>
      </c>
      <c r="E3006" s="5">
        <v>44726</v>
      </c>
      <c r="F3006" t="s">
        <v>753</v>
      </c>
      <c r="G3006" t="s">
        <v>13733</v>
      </c>
      <c r="H3006" t="s">
        <v>3799</v>
      </c>
      <c r="J3006" t="s">
        <v>756</v>
      </c>
      <c r="K3006" t="s">
        <v>756</v>
      </c>
      <c r="L3006" t="s">
        <v>773</v>
      </c>
      <c r="M3006" t="s">
        <v>773</v>
      </c>
      <c r="N3006" t="s">
        <v>756</v>
      </c>
      <c r="O3006" t="s">
        <v>756</v>
      </c>
      <c r="P3006" t="s">
        <v>758</v>
      </c>
      <c r="Q3006" t="s">
        <v>759</v>
      </c>
      <c r="R3006" t="s">
        <v>759</v>
      </c>
      <c r="S3006" t="s">
        <v>757</v>
      </c>
      <c r="T3006" t="s">
        <v>757</v>
      </c>
      <c r="U3006" t="s">
        <v>757</v>
      </c>
      <c r="V3006" t="s">
        <v>756</v>
      </c>
      <c r="W3006" t="s">
        <v>768</v>
      </c>
      <c r="X3006" t="s">
        <v>13734</v>
      </c>
      <c r="Y3006" t="str">
        <f t="shared" si="658"/>
        <v>junio</v>
      </c>
      <c r="Z3006">
        <f>YEAR(BD_PONDERACIONES[[#This Row],[Fecha Ejecución del Ticket]])</f>
        <v>2022</v>
      </c>
      <c r="AA3006" t="str">
        <f t="shared" si="646"/>
        <v>septiembre</v>
      </c>
      <c r="AB3006">
        <f>YEAR(BD_PONDERACIONES[[#This Row],[Fecha de Inspección]])</f>
        <v>2022</v>
      </c>
      <c r="AC3006">
        <f t="shared" si="647"/>
        <v>0.5</v>
      </c>
      <c r="AD3006">
        <f t="shared" si="648"/>
        <v>0.5</v>
      </c>
      <c r="AE3006">
        <f t="shared" si="649"/>
        <v>0</v>
      </c>
      <c r="AF3006">
        <f t="shared" si="650"/>
        <v>0</v>
      </c>
      <c r="AG3006">
        <f t="shared" si="651"/>
        <v>0.5</v>
      </c>
      <c r="AH3006">
        <f t="shared" si="652"/>
        <v>0.5</v>
      </c>
      <c r="AI3006">
        <f t="shared" si="653"/>
        <v>0.25</v>
      </c>
      <c r="AJ3006">
        <f t="shared" si="654"/>
        <v>0.25</v>
      </c>
      <c r="AK3006">
        <f t="shared" si="655"/>
        <v>0.5</v>
      </c>
      <c r="AL3006">
        <f t="shared" si="656"/>
        <v>0.5</v>
      </c>
      <c r="AM3006">
        <f t="shared" si="657"/>
        <v>0.17499999999999999</v>
      </c>
      <c r="AN3006" s="6">
        <f t="shared" si="659"/>
        <v>0.63500000000000001</v>
      </c>
      <c r="AO3006" t="str">
        <f>VLOOKUP(BD_PONDERACIONES[[#This Row],[Comuna]],Tabla3[#All],2,0)</f>
        <v>Florida</v>
      </c>
    </row>
    <row r="3007" spans="1:41" x14ac:dyDescent="0.35">
      <c r="A3007" t="s">
        <v>13735</v>
      </c>
      <c r="B3007" t="s">
        <v>13736</v>
      </c>
      <c r="C3007" t="s">
        <v>13737</v>
      </c>
      <c r="D3007" s="5">
        <v>44830</v>
      </c>
      <c r="E3007" s="5">
        <v>44728</v>
      </c>
      <c r="F3007" t="s">
        <v>753</v>
      </c>
      <c r="G3007" t="s">
        <v>13738</v>
      </c>
      <c r="H3007" t="s">
        <v>3799</v>
      </c>
      <c r="J3007" t="s">
        <v>756</v>
      </c>
      <c r="K3007" t="s">
        <v>756</v>
      </c>
      <c r="L3007" t="s">
        <v>757</v>
      </c>
      <c r="M3007" t="s">
        <v>757</v>
      </c>
      <c r="N3007" t="s">
        <v>756</v>
      </c>
      <c r="O3007" t="s">
        <v>756</v>
      </c>
      <c r="P3007" t="s">
        <v>765</v>
      </c>
      <c r="Q3007" t="s">
        <v>759</v>
      </c>
      <c r="R3007" t="s">
        <v>759</v>
      </c>
      <c r="S3007" t="s">
        <v>757</v>
      </c>
      <c r="T3007" t="s">
        <v>757</v>
      </c>
      <c r="U3007" t="s">
        <v>756</v>
      </c>
      <c r="V3007" t="s">
        <v>773</v>
      </c>
      <c r="W3007" t="s">
        <v>773</v>
      </c>
      <c r="X3007" t="s">
        <v>12190</v>
      </c>
      <c r="Y3007" t="str">
        <f t="shared" si="658"/>
        <v>junio</v>
      </c>
      <c r="Z3007">
        <f>YEAR(BD_PONDERACIONES[[#This Row],[Fecha Ejecución del Ticket]])</f>
        <v>2022</v>
      </c>
      <c r="AA3007" t="str">
        <f t="shared" si="646"/>
        <v>septiembre</v>
      </c>
      <c r="AB3007">
        <f>YEAR(BD_PONDERACIONES[[#This Row],[Fecha de Inspección]])</f>
        <v>2022</v>
      </c>
      <c r="AC3007">
        <f t="shared" si="647"/>
        <v>0.5</v>
      </c>
      <c r="AD3007">
        <f t="shared" si="648"/>
        <v>0.5</v>
      </c>
      <c r="AE3007">
        <f t="shared" si="649"/>
        <v>0.5</v>
      </c>
      <c r="AF3007">
        <f t="shared" si="650"/>
        <v>0.5</v>
      </c>
      <c r="AG3007">
        <f t="shared" si="651"/>
        <v>0.5</v>
      </c>
      <c r="AH3007">
        <f t="shared" si="652"/>
        <v>0.5</v>
      </c>
      <c r="AI3007">
        <f t="shared" si="653"/>
        <v>0.25</v>
      </c>
      <c r="AJ3007">
        <f t="shared" si="654"/>
        <v>0.25</v>
      </c>
      <c r="AK3007">
        <f t="shared" si="655"/>
        <v>0.5</v>
      </c>
      <c r="AL3007">
        <f t="shared" si="656"/>
        <v>0</v>
      </c>
      <c r="AM3007">
        <f t="shared" si="657"/>
        <v>0</v>
      </c>
      <c r="AN3007" s="6">
        <f t="shared" si="659"/>
        <v>0.8</v>
      </c>
      <c r="AO3007" t="str">
        <f>VLOOKUP(BD_PONDERACIONES[[#This Row],[Comuna]],Tabla3[#All],2,0)</f>
        <v>Florida</v>
      </c>
    </row>
    <row r="3008" spans="1:41" x14ac:dyDescent="0.35">
      <c r="A3008" t="s">
        <v>13739</v>
      </c>
      <c r="B3008" t="s">
        <v>13740</v>
      </c>
      <c r="C3008" t="s">
        <v>13741</v>
      </c>
      <c r="D3008" s="5">
        <v>44830</v>
      </c>
      <c r="E3008" s="5">
        <v>44728</v>
      </c>
      <c r="F3008" t="s">
        <v>753</v>
      </c>
      <c r="G3008" t="s">
        <v>13742</v>
      </c>
      <c r="H3008" t="s">
        <v>3799</v>
      </c>
      <c r="J3008" t="s">
        <v>756</v>
      </c>
      <c r="K3008" t="s">
        <v>756</v>
      </c>
      <c r="L3008" t="s">
        <v>773</v>
      </c>
      <c r="M3008" t="s">
        <v>773</v>
      </c>
      <c r="N3008" t="s">
        <v>756</v>
      </c>
      <c r="O3008" t="s">
        <v>756</v>
      </c>
      <c r="P3008" t="s">
        <v>758</v>
      </c>
      <c r="Q3008" t="s">
        <v>759</v>
      </c>
      <c r="R3008" t="s">
        <v>759</v>
      </c>
      <c r="S3008" t="s">
        <v>757</v>
      </c>
      <c r="T3008" t="s">
        <v>757</v>
      </c>
      <c r="U3008" t="s">
        <v>757</v>
      </c>
      <c r="V3008" t="s">
        <v>756</v>
      </c>
      <c r="W3008" t="s">
        <v>756</v>
      </c>
      <c r="X3008" t="s">
        <v>13743</v>
      </c>
      <c r="Y3008" t="str">
        <f t="shared" si="658"/>
        <v>junio</v>
      </c>
      <c r="Z3008">
        <f>YEAR(BD_PONDERACIONES[[#This Row],[Fecha Ejecución del Ticket]])</f>
        <v>2022</v>
      </c>
      <c r="AA3008" t="str">
        <f t="shared" si="646"/>
        <v>septiembre</v>
      </c>
      <c r="AB3008">
        <f>YEAR(BD_PONDERACIONES[[#This Row],[Fecha de Inspección]])</f>
        <v>2022</v>
      </c>
      <c r="AC3008">
        <f t="shared" si="647"/>
        <v>0.5</v>
      </c>
      <c r="AD3008">
        <f t="shared" si="648"/>
        <v>0.5</v>
      </c>
      <c r="AE3008">
        <f t="shared" si="649"/>
        <v>0</v>
      </c>
      <c r="AF3008">
        <f t="shared" si="650"/>
        <v>0</v>
      </c>
      <c r="AG3008">
        <f t="shared" si="651"/>
        <v>0.5</v>
      </c>
      <c r="AH3008">
        <f t="shared" si="652"/>
        <v>0.5</v>
      </c>
      <c r="AI3008">
        <f t="shared" si="653"/>
        <v>0.25</v>
      </c>
      <c r="AJ3008">
        <f t="shared" si="654"/>
        <v>0.25</v>
      </c>
      <c r="AK3008">
        <f t="shared" si="655"/>
        <v>0.5</v>
      </c>
      <c r="AL3008">
        <f t="shared" si="656"/>
        <v>0.5</v>
      </c>
      <c r="AM3008">
        <f t="shared" si="657"/>
        <v>0.5</v>
      </c>
      <c r="AN3008" s="6">
        <f t="shared" si="659"/>
        <v>0.7</v>
      </c>
      <c r="AO3008" t="str">
        <f>VLOOKUP(BD_PONDERACIONES[[#This Row],[Comuna]],Tabla3[#All],2,0)</f>
        <v>Florida</v>
      </c>
    </row>
    <row r="3009" spans="1:41" x14ac:dyDescent="0.35">
      <c r="A3009" t="s">
        <v>13744</v>
      </c>
      <c r="B3009" t="s">
        <v>13745</v>
      </c>
      <c r="C3009" t="s">
        <v>13746</v>
      </c>
      <c r="D3009" s="5">
        <v>44830</v>
      </c>
      <c r="E3009" s="5">
        <v>44722</v>
      </c>
      <c r="F3009" t="s">
        <v>753</v>
      </c>
      <c r="G3009" t="s">
        <v>13747</v>
      </c>
      <c r="H3009" t="s">
        <v>3799</v>
      </c>
      <c r="J3009" t="s">
        <v>756</v>
      </c>
      <c r="K3009" t="s">
        <v>756</v>
      </c>
      <c r="L3009" t="s">
        <v>757</v>
      </c>
      <c r="M3009" t="s">
        <v>757</v>
      </c>
      <c r="N3009" t="s">
        <v>756</v>
      </c>
      <c r="O3009" t="s">
        <v>756</v>
      </c>
      <c r="P3009" t="s">
        <v>758</v>
      </c>
      <c r="Q3009" t="s">
        <v>759</v>
      </c>
      <c r="R3009" t="s">
        <v>759</v>
      </c>
      <c r="S3009" t="s">
        <v>757</v>
      </c>
      <c r="T3009" t="s">
        <v>757</v>
      </c>
      <c r="U3009" t="s">
        <v>757</v>
      </c>
      <c r="V3009" t="s">
        <v>756</v>
      </c>
      <c r="W3009" t="s">
        <v>768</v>
      </c>
      <c r="X3009" t="s">
        <v>13748</v>
      </c>
      <c r="Y3009" t="str">
        <f t="shared" si="658"/>
        <v>junio</v>
      </c>
      <c r="Z3009">
        <f>YEAR(BD_PONDERACIONES[[#This Row],[Fecha Ejecución del Ticket]])</f>
        <v>2022</v>
      </c>
      <c r="AA3009" t="str">
        <f t="shared" si="646"/>
        <v>septiembre</v>
      </c>
      <c r="AB3009">
        <f>YEAR(BD_PONDERACIONES[[#This Row],[Fecha de Inspección]])</f>
        <v>2022</v>
      </c>
      <c r="AC3009">
        <f t="shared" si="647"/>
        <v>0.5</v>
      </c>
      <c r="AD3009">
        <f t="shared" si="648"/>
        <v>0.5</v>
      </c>
      <c r="AE3009">
        <f t="shared" si="649"/>
        <v>0.5</v>
      </c>
      <c r="AF3009">
        <f t="shared" si="650"/>
        <v>0.5</v>
      </c>
      <c r="AG3009">
        <f t="shared" si="651"/>
        <v>0.5</v>
      </c>
      <c r="AH3009">
        <f t="shared" si="652"/>
        <v>0.5</v>
      </c>
      <c r="AI3009">
        <f t="shared" si="653"/>
        <v>0.25</v>
      </c>
      <c r="AJ3009">
        <f t="shared" si="654"/>
        <v>0.25</v>
      </c>
      <c r="AK3009">
        <f t="shared" si="655"/>
        <v>0.5</v>
      </c>
      <c r="AL3009">
        <f t="shared" si="656"/>
        <v>0.5</v>
      </c>
      <c r="AM3009">
        <f t="shared" si="657"/>
        <v>0.17499999999999999</v>
      </c>
      <c r="AN3009" s="6">
        <f t="shared" si="659"/>
        <v>0.93500000000000005</v>
      </c>
      <c r="AO3009" t="str">
        <f>VLOOKUP(BD_PONDERACIONES[[#This Row],[Comuna]],Tabla3[#All],2,0)</f>
        <v>Florida</v>
      </c>
    </row>
    <row r="3010" spans="1:41" x14ac:dyDescent="0.35">
      <c r="A3010" t="s">
        <v>13749</v>
      </c>
      <c r="B3010" t="s">
        <v>13750</v>
      </c>
      <c r="C3010" t="s">
        <v>13751</v>
      </c>
      <c r="D3010" s="5">
        <v>44830</v>
      </c>
      <c r="E3010" s="5">
        <v>44740</v>
      </c>
      <c r="F3010" t="s">
        <v>763</v>
      </c>
      <c r="G3010" t="s">
        <v>13752</v>
      </c>
      <c r="H3010" t="s">
        <v>1389</v>
      </c>
      <c r="J3010" t="s">
        <v>756</v>
      </c>
      <c r="K3010" t="s">
        <v>756</v>
      </c>
      <c r="L3010" t="s">
        <v>757</v>
      </c>
      <c r="M3010" t="s">
        <v>757</v>
      </c>
      <c r="N3010" t="s">
        <v>756</v>
      </c>
      <c r="O3010" t="s">
        <v>756</v>
      </c>
      <c r="P3010" t="s">
        <v>758</v>
      </c>
      <c r="Q3010" t="s">
        <v>759</v>
      </c>
      <c r="R3010" t="s">
        <v>759</v>
      </c>
      <c r="S3010" t="s">
        <v>757</v>
      </c>
      <c r="T3010" t="s">
        <v>757</v>
      </c>
      <c r="U3010" t="s">
        <v>757</v>
      </c>
      <c r="V3010" t="s">
        <v>756</v>
      </c>
      <c r="W3010" t="s">
        <v>768</v>
      </c>
      <c r="X3010" t="s">
        <v>12421</v>
      </c>
      <c r="Y3010" t="str">
        <f t="shared" si="658"/>
        <v>junio</v>
      </c>
      <c r="Z3010">
        <f>YEAR(BD_PONDERACIONES[[#This Row],[Fecha Ejecución del Ticket]])</f>
        <v>2022</v>
      </c>
      <c r="AA3010" t="str">
        <f t="shared" ref="AA3010:AA3073" si="660">TEXT(D3010,"MMMM")</f>
        <v>septiembre</v>
      </c>
      <c r="AB3010">
        <f>YEAR(BD_PONDERACIONES[[#This Row],[Fecha de Inspección]])</f>
        <v>2022</v>
      </c>
      <c r="AC3010">
        <f t="shared" ref="AC3010:AC3073" si="661">IF(OR(J3010="Cumple",J3010="No Aplica"),0.5,0)</f>
        <v>0.5</v>
      </c>
      <c r="AD3010">
        <f t="shared" ref="AD3010:AD3073" si="662">IF(OR(K3010="CUMPLE",K3010="No Aplica"),0.5,0)</f>
        <v>0.5</v>
      </c>
      <c r="AE3010">
        <f t="shared" ref="AE3010:AE3073" si="663">IF(OR(L3010="CUMPLE",L3010="No Aplica"),0.5,0)</f>
        <v>0.5</v>
      </c>
      <c r="AF3010">
        <f t="shared" ref="AF3010:AF3073" si="664">IF(OR(M3010="CUMPLE",M3010="No Aplica"),0.5,0)</f>
        <v>0.5</v>
      </c>
      <c r="AG3010">
        <f t="shared" ref="AG3010:AG3073" si="665">IF(OR(N3010="CUMPLE",N3010="No Aplica"),0.5,IF(N3010="Cumple Mayormente",0.325,IF(N3010="Cumple Parcialmente",0.175,0)))</f>
        <v>0.5</v>
      </c>
      <c r="AH3010">
        <f t="shared" ref="AH3010:AH3073" si="666">IF(OR(O3010="CUMPLE",O3010="No Aplica"),0.5,IF(O3010="Cumple Mayormente",0.325,IF(O3010="Cumple Parcialmente",0.175,0)))</f>
        <v>0.5</v>
      </c>
      <c r="AI3010">
        <f t="shared" ref="AI3010:AI3073" si="667">IF(OR(S3010="CUMPLE",S3010="No Aplica"),0.25,IF(S3010="Cumple Mayormente",0.1625,IF(S3010="Cumple Parcialmente",0.0875,0)))</f>
        <v>0.25</v>
      </c>
      <c r="AJ3010">
        <f t="shared" ref="AJ3010:AJ3073" si="668">IF(OR(T3010="CUMPLE",T3010="No Aplica"),0.25,IF(T3010="Cumple Mayormente",0.1625,IF(T3010="Cumple Parcialmente",0.0875,0)))</f>
        <v>0.25</v>
      </c>
      <c r="AK3010">
        <f t="shared" ref="AK3010:AK3073" si="669">IF(OR(U3010="CUMPLE",U3010="No Aplica"),0.5,IF(U3010="Cumple Mayormente",0.325,IF(U3010="Cumple Parcialmente",0.175,0)))</f>
        <v>0.5</v>
      </c>
      <c r="AL3010">
        <f t="shared" ref="AL3010:AL3073" si="670">IF(OR(V3010="CUMPLE",V3010="No Aplica"),0.5,IF(V3010="Cumple Mayormente",0.325,IF(V3010="Cumple Parcialmente",0.175,0)))</f>
        <v>0.5</v>
      </c>
      <c r="AM3010">
        <f t="shared" ref="AM3010:AM3073" si="671">IF(OR(W3010="CUMPLE",W3010="No Aplica"),0.5,IF(W3010="Cumple Mayormente",0.325,IF(W3010="Cumple Parcialmente",0.175,0)))</f>
        <v>0.17499999999999999</v>
      </c>
      <c r="AN3010" s="6">
        <f t="shared" si="659"/>
        <v>0.93500000000000005</v>
      </c>
      <c r="AO3010" t="str">
        <f>VLOOKUP(BD_PONDERACIONES[[#This Row],[Comuna]],Tabla3[#All],2,0)</f>
        <v>Florida</v>
      </c>
    </row>
    <row r="3011" spans="1:41" x14ac:dyDescent="0.35">
      <c r="A3011" t="s">
        <v>13753</v>
      </c>
      <c r="B3011" t="s">
        <v>13754</v>
      </c>
      <c r="C3011" t="s">
        <v>13755</v>
      </c>
      <c r="D3011" s="5">
        <v>44830</v>
      </c>
      <c r="E3011" s="5">
        <v>44742</v>
      </c>
      <c r="F3011" t="s">
        <v>763</v>
      </c>
      <c r="G3011" t="s">
        <v>13756</v>
      </c>
      <c r="H3011" t="s">
        <v>1389</v>
      </c>
      <c r="J3011" t="s">
        <v>756</v>
      </c>
      <c r="K3011" t="s">
        <v>756</v>
      </c>
      <c r="L3011" t="s">
        <v>757</v>
      </c>
      <c r="M3011" t="s">
        <v>757</v>
      </c>
      <c r="N3011" t="s">
        <v>756</v>
      </c>
      <c r="O3011" t="s">
        <v>756</v>
      </c>
      <c r="P3011" t="s">
        <v>758</v>
      </c>
      <c r="Q3011" t="s">
        <v>759</v>
      </c>
      <c r="R3011" t="s">
        <v>759</v>
      </c>
      <c r="S3011" t="s">
        <v>757</v>
      </c>
      <c r="T3011" t="s">
        <v>757</v>
      </c>
      <c r="U3011" t="s">
        <v>757</v>
      </c>
      <c r="V3011" t="s">
        <v>756</v>
      </c>
      <c r="W3011" t="s">
        <v>768</v>
      </c>
      <c r="X3011" t="s">
        <v>13757</v>
      </c>
      <c r="Y3011" t="str">
        <f t="shared" si="658"/>
        <v>junio</v>
      </c>
      <c r="Z3011">
        <f>YEAR(BD_PONDERACIONES[[#This Row],[Fecha Ejecución del Ticket]])</f>
        <v>2022</v>
      </c>
      <c r="AA3011" t="str">
        <f t="shared" si="660"/>
        <v>septiembre</v>
      </c>
      <c r="AB3011">
        <f>YEAR(BD_PONDERACIONES[[#This Row],[Fecha de Inspección]])</f>
        <v>2022</v>
      </c>
      <c r="AC3011">
        <f t="shared" si="661"/>
        <v>0.5</v>
      </c>
      <c r="AD3011">
        <f t="shared" si="662"/>
        <v>0.5</v>
      </c>
      <c r="AE3011">
        <f t="shared" si="663"/>
        <v>0.5</v>
      </c>
      <c r="AF3011">
        <f t="shared" si="664"/>
        <v>0.5</v>
      </c>
      <c r="AG3011">
        <f t="shared" si="665"/>
        <v>0.5</v>
      </c>
      <c r="AH3011">
        <f t="shared" si="666"/>
        <v>0.5</v>
      </c>
      <c r="AI3011">
        <f t="shared" si="667"/>
        <v>0.25</v>
      </c>
      <c r="AJ3011">
        <f t="shared" si="668"/>
        <v>0.25</v>
      </c>
      <c r="AK3011">
        <f t="shared" si="669"/>
        <v>0.5</v>
      </c>
      <c r="AL3011">
        <f t="shared" si="670"/>
        <v>0.5</v>
      </c>
      <c r="AM3011">
        <f t="shared" si="671"/>
        <v>0.17499999999999999</v>
      </c>
      <c r="AN3011" s="6">
        <f t="shared" si="659"/>
        <v>0.93500000000000005</v>
      </c>
      <c r="AO3011" t="str">
        <f>VLOOKUP(BD_PONDERACIONES[[#This Row],[Comuna]],Tabla3[#All],2,0)</f>
        <v>Florida</v>
      </c>
    </row>
    <row r="3012" spans="1:41" x14ac:dyDescent="0.35">
      <c r="A3012" t="s">
        <v>13758</v>
      </c>
      <c r="B3012" t="s">
        <v>13759</v>
      </c>
      <c r="C3012" t="s">
        <v>13760</v>
      </c>
      <c r="D3012" s="5">
        <v>44830</v>
      </c>
      <c r="E3012" s="5">
        <v>44729</v>
      </c>
      <c r="F3012" t="s">
        <v>753</v>
      </c>
      <c r="G3012" t="s">
        <v>13761</v>
      </c>
      <c r="H3012" t="s">
        <v>3799</v>
      </c>
      <c r="J3012" t="s">
        <v>756</v>
      </c>
      <c r="K3012" t="s">
        <v>756</v>
      </c>
      <c r="L3012" t="s">
        <v>757</v>
      </c>
      <c r="M3012" t="s">
        <v>757</v>
      </c>
      <c r="N3012" t="s">
        <v>756</v>
      </c>
      <c r="O3012" t="s">
        <v>756</v>
      </c>
      <c r="P3012" t="s">
        <v>765</v>
      </c>
      <c r="Q3012" t="s">
        <v>759</v>
      </c>
      <c r="R3012" t="s">
        <v>759</v>
      </c>
      <c r="S3012" t="s">
        <v>757</v>
      </c>
      <c r="T3012" t="s">
        <v>757</v>
      </c>
      <c r="U3012" t="s">
        <v>757</v>
      </c>
      <c r="V3012" t="s">
        <v>768</v>
      </c>
      <c r="W3012" t="s">
        <v>756</v>
      </c>
      <c r="X3012" t="s">
        <v>13762</v>
      </c>
      <c r="Y3012" t="str">
        <f t="shared" si="658"/>
        <v>junio</v>
      </c>
      <c r="Z3012">
        <f>YEAR(BD_PONDERACIONES[[#This Row],[Fecha Ejecución del Ticket]])</f>
        <v>2022</v>
      </c>
      <c r="AA3012" t="str">
        <f t="shared" si="660"/>
        <v>septiembre</v>
      </c>
      <c r="AB3012">
        <f>YEAR(BD_PONDERACIONES[[#This Row],[Fecha de Inspección]])</f>
        <v>2022</v>
      </c>
      <c r="AC3012">
        <f t="shared" si="661"/>
        <v>0.5</v>
      </c>
      <c r="AD3012">
        <f t="shared" si="662"/>
        <v>0.5</v>
      </c>
      <c r="AE3012">
        <f t="shared" si="663"/>
        <v>0.5</v>
      </c>
      <c r="AF3012">
        <f t="shared" si="664"/>
        <v>0.5</v>
      </c>
      <c r="AG3012">
        <f t="shared" si="665"/>
        <v>0.5</v>
      </c>
      <c r="AH3012">
        <f t="shared" si="666"/>
        <v>0.5</v>
      </c>
      <c r="AI3012">
        <f t="shared" si="667"/>
        <v>0.25</v>
      </c>
      <c r="AJ3012">
        <f t="shared" si="668"/>
        <v>0.25</v>
      </c>
      <c r="AK3012">
        <f t="shared" si="669"/>
        <v>0.5</v>
      </c>
      <c r="AL3012">
        <f t="shared" si="670"/>
        <v>0.17499999999999999</v>
      </c>
      <c r="AM3012">
        <f t="shared" si="671"/>
        <v>0.5</v>
      </c>
      <c r="AN3012" s="6">
        <f t="shared" si="659"/>
        <v>0.93500000000000005</v>
      </c>
      <c r="AO3012" t="str">
        <f>VLOOKUP(BD_PONDERACIONES[[#This Row],[Comuna]],Tabla3[#All],2,0)</f>
        <v>Florida</v>
      </c>
    </row>
    <row r="3013" spans="1:41" x14ac:dyDescent="0.35">
      <c r="A3013" t="s">
        <v>13763</v>
      </c>
      <c r="B3013" t="s">
        <v>13764</v>
      </c>
      <c r="C3013" t="s">
        <v>13765</v>
      </c>
      <c r="D3013" s="5">
        <v>44830</v>
      </c>
      <c r="E3013" s="5">
        <v>44740</v>
      </c>
      <c r="F3013" t="s">
        <v>763</v>
      </c>
      <c r="G3013" t="s">
        <v>13766</v>
      </c>
      <c r="H3013" t="s">
        <v>1389</v>
      </c>
      <c r="J3013" t="s">
        <v>756</v>
      </c>
      <c r="K3013" t="s">
        <v>756</v>
      </c>
      <c r="L3013" t="s">
        <v>757</v>
      </c>
      <c r="M3013" t="s">
        <v>757</v>
      </c>
      <c r="N3013" t="s">
        <v>756</v>
      </c>
      <c r="O3013" t="s">
        <v>756</v>
      </c>
      <c r="P3013" t="s">
        <v>758</v>
      </c>
      <c r="Q3013" t="s">
        <v>759</v>
      </c>
      <c r="R3013" t="s">
        <v>759</v>
      </c>
      <c r="S3013" t="s">
        <v>757</v>
      </c>
      <c r="T3013" t="s">
        <v>757</v>
      </c>
      <c r="U3013" t="s">
        <v>757</v>
      </c>
      <c r="V3013" t="s">
        <v>756</v>
      </c>
      <c r="W3013" t="s">
        <v>768</v>
      </c>
      <c r="X3013" t="s">
        <v>13767</v>
      </c>
      <c r="Y3013" t="str">
        <f t="shared" si="658"/>
        <v>junio</v>
      </c>
      <c r="Z3013">
        <f>YEAR(BD_PONDERACIONES[[#This Row],[Fecha Ejecución del Ticket]])</f>
        <v>2022</v>
      </c>
      <c r="AA3013" t="str">
        <f t="shared" si="660"/>
        <v>septiembre</v>
      </c>
      <c r="AB3013">
        <f>YEAR(BD_PONDERACIONES[[#This Row],[Fecha de Inspección]])</f>
        <v>2022</v>
      </c>
      <c r="AC3013">
        <f t="shared" si="661"/>
        <v>0.5</v>
      </c>
      <c r="AD3013">
        <f t="shared" si="662"/>
        <v>0.5</v>
      </c>
      <c r="AE3013">
        <f t="shared" si="663"/>
        <v>0.5</v>
      </c>
      <c r="AF3013">
        <f t="shared" si="664"/>
        <v>0.5</v>
      </c>
      <c r="AG3013">
        <f t="shared" si="665"/>
        <v>0.5</v>
      </c>
      <c r="AH3013">
        <f t="shared" si="666"/>
        <v>0.5</v>
      </c>
      <c r="AI3013">
        <f t="shared" si="667"/>
        <v>0.25</v>
      </c>
      <c r="AJ3013">
        <f t="shared" si="668"/>
        <v>0.25</v>
      </c>
      <c r="AK3013">
        <f t="shared" si="669"/>
        <v>0.5</v>
      </c>
      <c r="AL3013">
        <f t="shared" si="670"/>
        <v>0.5</v>
      </c>
      <c r="AM3013">
        <f t="shared" si="671"/>
        <v>0.17499999999999999</v>
      </c>
      <c r="AN3013" s="6">
        <f t="shared" si="659"/>
        <v>0.93500000000000005</v>
      </c>
      <c r="AO3013" t="str">
        <f>VLOOKUP(BD_PONDERACIONES[[#This Row],[Comuna]],Tabla3[#All],2,0)</f>
        <v>Florida</v>
      </c>
    </row>
    <row r="3014" spans="1:41" x14ac:dyDescent="0.35">
      <c r="A3014" t="s">
        <v>13768</v>
      </c>
      <c r="B3014" t="s">
        <v>13769</v>
      </c>
      <c r="C3014" t="s">
        <v>13770</v>
      </c>
      <c r="D3014" s="5">
        <v>44830</v>
      </c>
      <c r="E3014" s="5">
        <v>44722</v>
      </c>
      <c r="F3014" t="s">
        <v>753</v>
      </c>
      <c r="G3014" t="s">
        <v>13771</v>
      </c>
      <c r="H3014" t="s">
        <v>3799</v>
      </c>
      <c r="J3014" t="s">
        <v>756</v>
      </c>
      <c r="K3014" t="s">
        <v>756</v>
      </c>
      <c r="L3014" t="s">
        <v>756</v>
      </c>
      <c r="M3014" t="s">
        <v>756</v>
      </c>
      <c r="N3014" t="s">
        <v>756</v>
      </c>
      <c r="O3014" t="s">
        <v>756</v>
      </c>
      <c r="P3014" t="s">
        <v>758</v>
      </c>
      <c r="Q3014" t="s">
        <v>759</v>
      </c>
      <c r="R3014" t="s">
        <v>759</v>
      </c>
      <c r="S3014" t="s">
        <v>757</v>
      </c>
      <c r="T3014" t="s">
        <v>757</v>
      </c>
      <c r="U3014" t="s">
        <v>757</v>
      </c>
      <c r="V3014" t="s">
        <v>756</v>
      </c>
      <c r="W3014" t="s">
        <v>756</v>
      </c>
      <c r="X3014" t="s">
        <v>13772</v>
      </c>
      <c r="Y3014" t="str">
        <f t="shared" si="658"/>
        <v>junio</v>
      </c>
      <c r="Z3014">
        <f>YEAR(BD_PONDERACIONES[[#This Row],[Fecha Ejecución del Ticket]])</f>
        <v>2022</v>
      </c>
      <c r="AA3014" t="str">
        <f t="shared" si="660"/>
        <v>septiembre</v>
      </c>
      <c r="AB3014">
        <f>YEAR(BD_PONDERACIONES[[#This Row],[Fecha de Inspección]])</f>
        <v>2022</v>
      </c>
      <c r="AC3014">
        <f t="shared" si="661"/>
        <v>0.5</v>
      </c>
      <c r="AD3014">
        <f t="shared" si="662"/>
        <v>0.5</v>
      </c>
      <c r="AE3014">
        <f t="shared" si="663"/>
        <v>0.5</v>
      </c>
      <c r="AF3014">
        <f t="shared" si="664"/>
        <v>0.5</v>
      </c>
      <c r="AG3014">
        <f t="shared" si="665"/>
        <v>0.5</v>
      </c>
      <c r="AH3014">
        <f t="shared" si="666"/>
        <v>0.5</v>
      </c>
      <c r="AI3014">
        <f t="shared" si="667"/>
        <v>0.25</v>
      </c>
      <c r="AJ3014">
        <f t="shared" si="668"/>
        <v>0.25</v>
      </c>
      <c r="AK3014">
        <f t="shared" si="669"/>
        <v>0.5</v>
      </c>
      <c r="AL3014">
        <f t="shared" si="670"/>
        <v>0.5</v>
      </c>
      <c r="AM3014">
        <f t="shared" si="671"/>
        <v>0.5</v>
      </c>
      <c r="AN3014" s="6">
        <f t="shared" si="659"/>
        <v>1</v>
      </c>
      <c r="AO3014" t="str">
        <f>VLOOKUP(BD_PONDERACIONES[[#This Row],[Comuna]],Tabla3[#All],2,0)</f>
        <v>Florida</v>
      </c>
    </row>
    <row r="3015" spans="1:41" x14ac:dyDescent="0.35">
      <c r="A3015" t="s">
        <v>13773</v>
      </c>
      <c r="B3015" t="s">
        <v>13774</v>
      </c>
      <c r="C3015" t="s">
        <v>13775</v>
      </c>
      <c r="D3015" s="5">
        <v>44830</v>
      </c>
      <c r="E3015" s="5">
        <v>44742</v>
      </c>
      <c r="F3015" t="s">
        <v>763</v>
      </c>
      <c r="G3015" t="s">
        <v>13776</v>
      </c>
      <c r="H3015" t="s">
        <v>1389</v>
      </c>
      <c r="J3015" t="s">
        <v>756</v>
      </c>
      <c r="K3015" t="s">
        <v>756</v>
      </c>
      <c r="L3015" t="s">
        <v>757</v>
      </c>
      <c r="M3015" t="s">
        <v>757</v>
      </c>
      <c r="N3015" t="s">
        <v>756</v>
      </c>
      <c r="O3015" t="s">
        <v>756</v>
      </c>
      <c r="P3015" t="s">
        <v>758</v>
      </c>
      <c r="Q3015" t="s">
        <v>759</v>
      </c>
      <c r="R3015" t="s">
        <v>759</v>
      </c>
      <c r="S3015" t="s">
        <v>757</v>
      </c>
      <c r="T3015" t="s">
        <v>757</v>
      </c>
      <c r="U3015" t="s">
        <v>757</v>
      </c>
      <c r="V3015" t="s">
        <v>756</v>
      </c>
      <c r="W3015" t="s">
        <v>756</v>
      </c>
      <c r="X3015" t="s">
        <v>804</v>
      </c>
      <c r="Y3015" t="str">
        <f t="shared" si="658"/>
        <v>junio</v>
      </c>
      <c r="Z3015">
        <f>YEAR(BD_PONDERACIONES[[#This Row],[Fecha Ejecución del Ticket]])</f>
        <v>2022</v>
      </c>
      <c r="AA3015" t="str">
        <f t="shared" si="660"/>
        <v>septiembre</v>
      </c>
      <c r="AB3015">
        <f>YEAR(BD_PONDERACIONES[[#This Row],[Fecha de Inspección]])</f>
        <v>2022</v>
      </c>
      <c r="AC3015">
        <f t="shared" si="661"/>
        <v>0.5</v>
      </c>
      <c r="AD3015">
        <f t="shared" si="662"/>
        <v>0.5</v>
      </c>
      <c r="AE3015">
        <f t="shared" si="663"/>
        <v>0.5</v>
      </c>
      <c r="AF3015">
        <f t="shared" si="664"/>
        <v>0.5</v>
      </c>
      <c r="AG3015">
        <f t="shared" si="665"/>
        <v>0.5</v>
      </c>
      <c r="AH3015">
        <f t="shared" si="666"/>
        <v>0.5</v>
      </c>
      <c r="AI3015">
        <f t="shared" si="667"/>
        <v>0.25</v>
      </c>
      <c r="AJ3015">
        <f t="shared" si="668"/>
        <v>0.25</v>
      </c>
      <c r="AK3015">
        <f t="shared" si="669"/>
        <v>0.5</v>
      </c>
      <c r="AL3015">
        <f t="shared" si="670"/>
        <v>0.5</v>
      </c>
      <c r="AM3015">
        <f t="shared" si="671"/>
        <v>0.5</v>
      </c>
      <c r="AN3015" s="6">
        <f t="shared" si="659"/>
        <v>1</v>
      </c>
      <c r="AO3015" t="str">
        <f>VLOOKUP(BD_PONDERACIONES[[#This Row],[Comuna]],Tabla3[#All],2,0)</f>
        <v>Florida</v>
      </c>
    </row>
    <row r="3016" spans="1:41" x14ac:dyDescent="0.35">
      <c r="A3016" t="s">
        <v>13777</v>
      </c>
      <c r="B3016" t="s">
        <v>13778</v>
      </c>
      <c r="C3016" t="s">
        <v>13779</v>
      </c>
      <c r="D3016" s="5">
        <v>44830</v>
      </c>
      <c r="E3016" s="5">
        <v>44722</v>
      </c>
      <c r="F3016" t="s">
        <v>753</v>
      </c>
      <c r="G3016" t="s">
        <v>13780</v>
      </c>
      <c r="H3016" t="s">
        <v>3799</v>
      </c>
      <c r="J3016" t="s">
        <v>756</v>
      </c>
      <c r="K3016" t="s">
        <v>756</v>
      </c>
      <c r="L3016" t="s">
        <v>773</v>
      </c>
      <c r="M3016" t="s">
        <v>773</v>
      </c>
      <c r="N3016" t="s">
        <v>756</v>
      </c>
      <c r="O3016" t="s">
        <v>756</v>
      </c>
      <c r="P3016" t="s">
        <v>758</v>
      </c>
      <c r="Q3016" t="s">
        <v>759</v>
      </c>
      <c r="R3016" t="s">
        <v>759</v>
      </c>
      <c r="S3016" t="s">
        <v>757</v>
      </c>
      <c r="T3016" t="s">
        <v>757</v>
      </c>
      <c r="U3016" t="s">
        <v>757</v>
      </c>
      <c r="V3016" t="s">
        <v>756</v>
      </c>
      <c r="W3016" t="s">
        <v>768</v>
      </c>
      <c r="X3016" t="s">
        <v>13781</v>
      </c>
      <c r="Y3016" t="str">
        <f t="shared" si="658"/>
        <v>junio</v>
      </c>
      <c r="Z3016">
        <f>YEAR(BD_PONDERACIONES[[#This Row],[Fecha Ejecución del Ticket]])</f>
        <v>2022</v>
      </c>
      <c r="AA3016" t="str">
        <f t="shared" si="660"/>
        <v>septiembre</v>
      </c>
      <c r="AB3016">
        <f>YEAR(BD_PONDERACIONES[[#This Row],[Fecha de Inspección]])</f>
        <v>2022</v>
      </c>
      <c r="AC3016">
        <f t="shared" si="661"/>
        <v>0.5</v>
      </c>
      <c r="AD3016">
        <f t="shared" si="662"/>
        <v>0.5</v>
      </c>
      <c r="AE3016">
        <f t="shared" si="663"/>
        <v>0</v>
      </c>
      <c r="AF3016">
        <f t="shared" si="664"/>
        <v>0</v>
      </c>
      <c r="AG3016">
        <f t="shared" si="665"/>
        <v>0.5</v>
      </c>
      <c r="AH3016">
        <f t="shared" si="666"/>
        <v>0.5</v>
      </c>
      <c r="AI3016">
        <f t="shared" si="667"/>
        <v>0.25</v>
      </c>
      <c r="AJ3016">
        <f t="shared" si="668"/>
        <v>0.25</v>
      </c>
      <c r="AK3016">
        <f t="shared" si="669"/>
        <v>0.5</v>
      </c>
      <c r="AL3016">
        <f t="shared" si="670"/>
        <v>0.5</v>
      </c>
      <c r="AM3016">
        <f t="shared" si="671"/>
        <v>0.17499999999999999</v>
      </c>
      <c r="AN3016" s="6">
        <f t="shared" si="659"/>
        <v>0.63500000000000001</v>
      </c>
      <c r="AO3016" t="str">
        <f>VLOOKUP(BD_PONDERACIONES[[#This Row],[Comuna]],Tabla3[#All],2,0)</f>
        <v>Florida</v>
      </c>
    </row>
    <row r="3017" spans="1:41" x14ac:dyDescent="0.35">
      <c r="A3017" t="s">
        <v>13782</v>
      </c>
      <c r="B3017" t="s">
        <v>13783</v>
      </c>
      <c r="C3017" t="s">
        <v>13784</v>
      </c>
      <c r="D3017" s="5">
        <v>44830</v>
      </c>
      <c r="E3017" s="5">
        <v>44720</v>
      </c>
      <c r="F3017" t="s">
        <v>753</v>
      </c>
      <c r="G3017" t="s">
        <v>13785</v>
      </c>
      <c r="H3017" t="s">
        <v>3799</v>
      </c>
      <c r="J3017" t="s">
        <v>756</v>
      </c>
      <c r="K3017" t="s">
        <v>756</v>
      </c>
      <c r="L3017" t="s">
        <v>757</v>
      </c>
      <c r="M3017" t="s">
        <v>757</v>
      </c>
      <c r="N3017" t="s">
        <v>756</v>
      </c>
      <c r="O3017" t="s">
        <v>756</v>
      </c>
      <c r="P3017" t="s">
        <v>758</v>
      </c>
      <c r="Q3017" t="s">
        <v>759</v>
      </c>
      <c r="R3017" t="s">
        <v>759</v>
      </c>
      <c r="S3017" t="s">
        <v>757</v>
      </c>
      <c r="T3017" t="s">
        <v>757</v>
      </c>
      <c r="U3017" t="s">
        <v>757</v>
      </c>
      <c r="V3017" t="s">
        <v>756</v>
      </c>
      <c r="W3017" t="s">
        <v>756</v>
      </c>
      <c r="X3017" t="s">
        <v>13786</v>
      </c>
      <c r="Y3017" t="str">
        <f t="shared" si="658"/>
        <v>junio</v>
      </c>
      <c r="Z3017">
        <f>YEAR(BD_PONDERACIONES[[#This Row],[Fecha Ejecución del Ticket]])</f>
        <v>2022</v>
      </c>
      <c r="AA3017" t="str">
        <f t="shared" si="660"/>
        <v>septiembre</v>
      </c>
      <c r="AB3017">
        <f>YEAR(BD_PONDERACIONES[[#This Row],[Fecha de Inspección]])</f>
        <v>2022</v>
      </c>
      <c r="AC3017">
        <f t="shared" si="661"/>
        <v>0.5</v>
      </c>
      <c r="AD3017">
        <f t="shared" si="662"/>
        <v>0.5</v>
      </c>
      <c r="AE3017">
        <f t="shared" si="663"/>
        <v>0.5</v>
      </c>
      <c r="AF3017">
        <f t="shared" si="664"/>
        <v>0.5</v>
      </c>
      <c r="AG3017">
        <f t="shared" si="665"/>
        <v>0.5</v>
      </c>
      <c r="AH3017">
        <f t="shared" si="666"/>
        <v>0.5</v>
      </c>
      <c r="AI3017">
        <f t="shared" si="667"/>
        <v>0.25</v>
      </c>
      <c r="AJ3017">
        <f t="shared" si="668"/>
        <v>0.25</v>
      </c>
      <c r="AK3017">
        <f t="shared" si="669"/>
        <v>0.5</v>
      </c>
      <c r="AL3017">
        <f t="shared" si="670"/>
        <v>0.5</v>
      </c>
      <c r="AM3017">
        <f t="shared" si="671"/>
        <v>0.5</v>
      </c>
      <c r="AN3017" s="6">
        <f t="shared" si="659"/>
        <v>1</v>
      </c>
      <c r="AO3017" t="str">
        <f>VLOOKUP(BD_PONDERACIONES[[#This Row],[Comuna]],Tabla3[#All],2,0)</f>
        <v>Florida</v>
      </c>
    </row>
    <row r="3018" spans="1:41" x14ac:dyDescent="0.35">
      <c r="A3018" t="s">
        <v>13787</v>
      </c>
      <c r="B3018" t="s">
        <v>13788</v>
      </c>
      <c r="C3018" t="s">
        <v>13789</v>
      </c>
      <c r="D3018" s="5">
        <v>44830</v>
      </c>
      <c r="E3018" s="5">
        <v>44740</v>
      </c>
      <c r="F3018" t="s">
        <v>763</v>
      </c>
      <c r="G3018" t="s">
        <v>13790</v>
      </c>
      <c r="H3018" t="s">
        <v>1389</v>
      </c>
      <c r="J3018" t="s">
        <v>756</v>
      </c>
      <c r="K3018" t="s">
        <v>756</v>
      </c>
      <c r="L3018" t="s">
        <v>757</v>
      </c>
      <c r="M3018" t="s">
        <v>757</v>
      </c>
      <c r="N3018" t="s">
        <v>756</v>
      </c>
      <c r="O3018" t="s">
        <v>756</v>
      </c>
      <c r="P3018" t="s">
        <v>758</v>
      </c>
      <c r="Q3018" t="s">
        <v>759</v>
      </c>
      <c r="R3018" t="s">
        <v>759</v>
      </c>
      <c r="S3018" t="s">
        <v>757</v>
      </c>
      <c r="T3018" t="s">
        <v>757</v>
      </c>
      <c r="U3018" t="s">
        <v>757</v>
      </c>
      <c r="V3018" t="s">
        <v>756</v>
      </c>
      <c r="W3018" t="s">
        <v>768</v>
      </c>
      <c r="X3018" t="s">
        <v>13073</v>
      </c>
      <c r="Y3018" t="str">
        <f t="shared" si="658"/>
        <v>junio</v>
      </c>
      <c r="Z3018">
        <f>YEAR(BD_PONDERACIONES[[#This Row],[Fecha Ejecución del Ticket]])</f>
        <v>2022</v>
      </c>
      <c r="AA3018" t="str">
        <f t="shared" si="660"/>
        <v>septiembre</v>
      </c>
      <c r="AB3018">
        <f>YEAR(BD_PONDERACIONES[[#This Row],[Fecha de Inspección]])</f>
        <v>2022</v>
      </c>
      <c r="AC3018">
        <f t="shared" si="661"/>
        <v>0.5</v>
      </c>
      <c r="AD3018">
        <f t="shared" si="662"/>
        <v>0.5</v>
      </c>
      <c r="AE3018">
        <f t="shared" si="663"/>
        <v>0.5</v>
      </c>
      <c r="AF3018">
        <f t="shared" si="664"/>
        <v>0.5</v>
      </c>
      <c r="AG3018">
        <f t="shared" si="665"/>
        <v>0.5</v>
      </c>
      <c r="AH3018">
        <f t="shared" si="666"/>
        <v>0.5</v>
      </c>
      <c r="AI3018">
        <f t="shared" si="667"/>
        <v>0.25</v>
      </c>
      <c r="AJ3018">
        <f t="shared" si="668"/>
        <v>0.25</v>
      </c>
      <c r="AK3018">
        <f t="shared" si="669"/>
        <v>0.5</v>
      </c>
      <c r="AL3018">
        <f t="shared" si="670"/>
        <v>0.5</v>
      </c>
      <c r="AM3018">
        <f t="shared" si="671"/>
        <v>0.17499999999999999</v>
      </c>
      <c r="AN3018" s="6">
        <f t="shared" si="659"/>
        <v>0.93500000000000005</v>
      </c>
      <c r="AO3018" t="str">
        <f>VLOOKUP(BD_PONDERACIONES[[#This Row],[Comuna]],Tabla3[#All],2,0)</f>
        <v>Florida</v>
      </c>
    </row>
    <row r="3019" spans="1:41" x14ac:dyDescent="0.35">
      <c r="A3019" t="s">
        <v>13791</v>
      </c>
      <c r="B3019" t="s">
        <v>13792</v>
      </c>
      <c r="C3019" t="s">
        <v>13793</v>
      </c>
      <c r="D3019" s="5">
        <v>44830</v>
      </c>
      <c r="E3019" s="5">
        <v>44740</v>
      </c>
      <c r="F3019" t="s">
        <v>763</v>
      </c>
      <c r="G3019" t="s">
        <v>13794</v>
      </c>
      <c r="H3019" t="s">
        <v>1389</v>
      </c>
      <c r="J3019" t="s">
        <v>756</v>
      </c>
      <c r="K3019" t="s">
        <v>756</v>
      </c>
      <c r="L3019" t="s">
        <v>757</v>
      </c>
      <c r="M3019" t="s">
        <v>757</v>
      </c>
      <c r="N3019" t="s">
        <v>756</v>
      </c>
      <c r="O3019" t="s">
        <v>756</v>
      </c>
      <c r="P3019" t="s">
        <v>758</v>
      </c>
      <c r="Q3019" t="s">
        <v>759</v>
      </c>
      <c r="R3019" t="s">
        <v>759</v>
      </c>
      <c r="S3019" t="s">
        <v>757</v>
      </c>
      <c r="T3019" t="s">
        <v>757</v>
      </c>
      <c r="U3019" t="s">
        <v>757</v>
      </c>
      <c r="V3019" t="s">
        <v>756</v>
      </c>
      <c r="W3019" t="s">
        <v>756</v>
      </c>
      <c r="X3019" t="s">
        <v>13795</v>
      </c>
      <c r="Y3019" t="str">
        <f t="shared" si="658"/>
        <v>junio</v>
      </c>
      <c r="Z3019">
        <f>YEAR(BD_PONDERACIONES[[#This Row],[Fecha Ejecución del Ticket]])</f>
        <v>2022</v>
      </c>
      <c r="AA3019" t="str">
        <f t="shared" si="660"/>
        <v>septiembre</v>
      </c>
      <c r="AB3019">
        <f>YEAR(BD_PONDERACIONES[[#This Row],[Fecha de Inspección]])</f>
        <v>2022</v>
      </c>
      <c r="AC3019">
        <f t="shared" si="661"/>
        <v>0.5</v>
      </c>
      <c r="AD3019">
        <f t="shared" si="662"/>
        <v>0.5</v>
      </c>
      <c r="AE3019">
        <f t="shared" si="663"/>
        <v>0.5</v>
      </c>
      <c r="AF3019">
        <f t="shared" si="664"/>
        <v>0.5</v>
      </c>
      <c r="AG3019">
        <f t="shared" si="665"/>
        <v>0.5</v>
      </c>
      <c r="AH3019">
        <f t="shared" si="666"/>
        <v>0.5</v>
      </c>
      <c r="AI3019">
        <f t="shared" si="667"/>
        <v>0.25</v>
      </c>
      <c r="AJ3019">
        <f t="shared" si="668"/>
        <v>0.25</v>
      </c>
      <c r="AK3019">
        <f t="shared" si="669"/>
        <v>0.5</v>
      </c>
      <c r="AL3019">
        <f t="shared" si="670"/>
        <v>0.5</v>
      </c>
      <c r="AM3019">
        <f t="shared" si="671"/>
        <v>0.5</v>
      </c>
      <c r="AN3019" s="6">
        <f t="shared" si="659"/>
        <v>1</v>
      </c>
      <c r="AO3019" t="str">
        <f>VLOOKUP(BD_PONDERACIONES[[#This Row],[Comuna]],Tabla3[#All],2,0)</f>
        <v>Florida</v>
      </c>
    </row>
    <row r="3020" spans="1:41" x14ac:dyDescent="0.35">
      <c r="A3020" t="s">
        <v>13796</v>
      </c>
      <c r="B3020" t="s">
        <v>13797</v>
      </c>
      <c r="C3020" t="s">
        <v>13798</v>
      </c>
      <c r="D3020" s="5">
        <v>44830</v>
      </c>
      <c r="E3020" s="5">
        <v>44742</v>
      </c>
      <c r="F3020" t="s">
        <v>763</v>
      </c>
      <c r="G3020" t="s">
        <v>13799</v>
      </c>
      <c r="H3020" t="s">
        <v>1389</v>
      </c>
      <c r="J3020" t="s">
        <v>756</v>
      </c>
      <c r="K3020" t="s">
        <v>756</v>
      </c>
      <c r="L3020" t="s">
        <v>757</v>
      </c>
      <c r="M3020" t="s">
        <v>757</v>
      </c>
      <c r="N3020" t="s">
        <v>756</v>
      </c>
      <c r="O3020" t="s">
        <v>756</v>
      </c>
      <c r="P3020" t="s">
        <v>758</v>
      </c>
      <c r="Q3020" t="s">
        <v>759</v>
      </c>
      <c r="R3020" t="s">
        <v>759</v>
      </c>
      <c r="S3020" t="s">
        <v>757</v>
      </c>
      <c r="T3020" t="s">
        <v>757</v>
      </c>
      <c r="U3020" t="s">
        <v>757</v>
      </c>
      <c r="V3020" t="s">
        <v>756</v>
      </c>
      <c r="W3020" t="s">
        <v>768</v>
      </c>
      <c r="X3020" t="s">
        <v>13800</v>
      </c>
      <c r="Y3020" t="str">
        <f t="shared" si="658"/>
        <v>junio</v>
      </c>
      <c r="Z3020">
        <f>YEAR(BD_PONDERACIONES[[#This Row],[Fecha Ejecución del Ticket]])</f>
        <v>2022</v>
      </c>
      <c r="AA3020" t="str">
        <f t="shared" si="660"/>
        <v>septiembre</v>
      </c>
      <c r="AB3020">
        <f>YEAR(BD_PONDERACIONES[[#This Row],[Fecha de Inspección]])</f>
        <v>2022</v>
      </c>
      <c r="AC3020">
        <f t="shared" si="661"/>
        <v>0.5</v>
      </c>
      <c r="AD3020">
        <f t="shared" si="662"/>
        <v>0.5</v>
      </c>
      <c r="AE3020">
        <f t="shared" si="663"/>
        <v>0.5</v>
      </c>
      <c r="AF3020">
        <f t="shared" si="664"/>
        <v>0.5</v>
      </c>
      <c r="AG3020">
        <f t="shared" si="665"/>
        <v>0.5</v>
      </c>
      <c r="AH3020">
        <f t="shared" si="666"/>
        <v>0.5</v>
      </c>
      <c r="AI3020">
        <f t="shared" si="667"/>
        <v>0.25</v>
      </c>
      <c r="AJ3020">
        <f t="shared" si="668"/>
        <v>0.25</v>
      </c>
      <c r="AK3020">
        <f t="shared" si="669"/>
        <v>0.5</v>
      </c>
      <c r="AL3020">
        <f t="shared" si="670"/>
        <v>0.5</v>
      </c>
      <c r="AM3020">
        <f t="shared" si="671"/>
        <v>0.17499999999999999</v>
      </c>
      <c r="AN3020" s="6">
        <f t="shared" si="659"/>
        <v>0.93500000000000005</v>
      </c>
      <c r="AO3020" t="str">
        <f>VLOOKUP(BD_PONDERACIONES[[#This Row],[Comuna]],Tabla3[#All],2,0)</f>
        <v>Florida</v>
      </c>
    </row>
    <row r="3021" spans="1:41" x14ac:dyDescent="0.35">
      <c r="A3021" t="s">
        <v>13801</v>
      </c>
      <c r="B3021" t="s">
        <v>13802</v>
      </c>
      <c r="C3021" t="s">
        <v>13803</v>
      </c>
      <c r="D3021" s="5">
        <v>44830</v>
      </c>
      <c r="E3021" s="5">
        <v>44742</v>
      </c>
      <c r="F3021" t="s">
        <v>763</v>
      </c>
      <c r="G3021" t="s">
        <v>13804</v>
      </c>
      <c r="H3021" t="s">
        <v>1389</v>
      </c>
      <c r="J3021" t="s">
        <v>756</v>
      </c>
      <c r="K3021" t="s">
        <v>756</v>
      </c>
      <c r="L3021" t="s">
        <v>773</v>
      </c>
      <c r="M3021" t="s">
        <v>773</v>
      </c>
      <c r="N3021" t="s">
        <v>756</v>
      </c>
      <c r="O3021" t="s">
        <v>756</v>
      </c>
      <c r="P3021" t="s">
        <v>758</v>
      </c>
      <c r="Q3021" t="s">
        <v>759</v>
      </c>
      <c r="R3021" t="s">
        <v>759</v>
      </c>
      <c r="S3021" t="s">
        <v>757</v>
      </c>
      <c r="T3021" t="s">
        <v>757</v>
      </c>
      <c r="U3021" t="s">
        <v>757</v>
      </c>
      <c r="V3021" t="s">
        <v>756</v>
      </c>
      <c r="W3021" t="s">
        <v>756</v>
      </c>
      <c r="X3021" t="s">
        <v>13805</v>
      </c>
      <c r="Y3021" t="str">
        <f t="shared" si="658"/>
        <v>junio</v>
      </c>
      <c r="Z3021">
        <f>YEAR(BD_PONDERACIONES[[#This Row],[Fecha Ejecución del Ticket]])</f>
        <v>2022</v>
      </c>
      <c r="AA3021" t="str">
        <f t="shared" si="660"/>
        <v>septiembre</v>
      </c>
      <c r="AB3021">
        <f>YEAR(BD_PONDERACIONES[[#This Row],[Fecha de Inspección]])</f>
        <v>2022</v>
      </c>
      <c r="AC3021">
        <f t="shared" si="661"/>
        <v>0.5</v>
      </c>
      <c r="AD3021">
        <f t="shared" si="662"/>
        <v>0.5</v>
      </c>
      <c r="AE3021">
        <f t="shared" si="663"/>
        <v>0</v>
      </c>
      <c r="AF3021">
        <f t="shared" si="664"/>
        <v>0</v>
      </c>
      <c r="AG3021">
        <f t="shared" si="665"/>
        <v>0.5</v>
      </c>
      <c r="AH3021">
        <f t="shared" si="666"/>
        <v>0.5</v>
      </c>
      <c r="AI3021">
        <f t="shared" si="667"/>
        <v>0.25</v>
      </c>
      <c r="AJ3021">
        <f t="shared" si="668"/>
        <v>0.25</v>
      </c>
      <c r="AK3021">
        <f t="shared" si="669"/>
        <v>0.5</v>
      </c>
      <c r="AL3021">
        <f t="shared" si="670"/>
        <v>0.5</v>
      </c>
      <c r="AM3021">
        <f t="shared" si="671"/>
        <v>0.5</v>
      </c>
      <c r="AN3021" s="6">
        <f t="shared" si="659"/>
        <v>0.7</v>
      </c>
      <c r="AO3021" t="str">
        <f>VLOOKUP(BD_PONDERACIONES[[#This Row],[Comuna]],Tabla3[#All],2,0)</f>
        <v>Florida</v>
      </c>
    </row>
    <row r="3022" spans="1:41" x14ac:dyDescent="0.35">
      <c r="A3022" t="s">
        <v>13806</v>
      </c>
      <c r="B3022" t="s">
        <v>13807</v>
      </c>
      <c r="C3022" t="s">
        <v>13808</v>
      </c>
      <c r="D3022" s="5">
        <v>44830</v>
      </c>
      <c r="E3022" s="5">
        <v>44740</v>
      </c>
      <c r="F3022" t="s">
        <v>763</v>
      </c>
      <c r="G3022" t="s">
        <v>13809</v>
      </c>
      <c r="H3022" t="s">
        <v>1389</v>
      </c>
      <c r="J3022" t="s">
        <v>756</v>
      </c>
      <c r="K3022" t="s">
        <v>756</v>
      </c>
      <c r="L3022" t="s">
        <v>757</v>
      </c>
      <c r="M3022" t="s">
        <v>757</v>
      </c>
      <c r="N3022" t="s">
        <v>756</v>
      </c>
      <c r="O3022" t="s">
        <v>756</v>
      </c>
      <c r="P3022" t="s">
        <v>758</v>
      </c>
      <c r="Q3022" t="s">
        <v>759</v>
      </c>
      <c r="R3022" t="s">
        <v>759</v>
      </c>
      <c r="S3022" t="s">
        <v>757</v>
      </c>
      <c r="T3022" t="s">
        <v>757</v>
      </c>
      <c r="U3022" t="s">
        <v>757</v>
      </c>
      <c r="V3022" t="s">
        <v>756</v>
      </c>
      <c r="W3022" t="s">
        <v>756</v>
      </c>
      <c r="X3022" t="s">
        <v>12227</v>
      </c>
      <c r="Y3022" t="str">
        <f t="shared" si="658"/>
        <v>junio</v>
      </c>
      <c r="Z3022">
        <f>YEAR(BD_PONDERACIONES[[#This Row],[Fecha Ejecución del Ticket]])</f>
        <v>2022</v>
      </c>
      <c r="AA3022" t="str">
        <f t="shared" si="660"/>
        <v>septiembre</v>
      </c>
      <c r="AB3022">
        <f>YEAR(BD_PONDERACIONES[[#This Row],[Fecha de Inspección]])</f>
        <v>2022</v>
      </c>
      <c r="AC3022">
        <f t="shared" si="661"/>
        <v>0.5</v>
      </c>
      <c r="AD3022">
        <f t="shared" si="662"/>
        <v>0.5</v>
      </c>
      <c r="AE3022">
        <f t="shared" si="663"/>
        <v>0.5</v>
      </c>
      <c r="AF3022">
        <f t="shared" si="664"/>
        <v>0.5</v>
      </c>
      <c r="AG3022">
        <f t="shared" si="665"/>
        <v>0.5</v>
      </c>
      <c r="AH3022">
        <f t="shared" si="666"/>
        <v>0.5</v>
      </c>
      <c r="AI3022">
        <f t="shared" si="667"/>
        <v>0.25</v>
      </c>
      <c r="AJ3022">
        <f t="shared" si="668"/>
        <v>0.25</v>
      </c>
      <c r="AK3022">
        <f t="shared" si="669"/>
        <v>0.5</v>
      </c>
      <c r="AL3022">
        <f t="shared" si="670"/>
        <v>0.5</v>
      </c>
      <c r="AM3022">
        <f t="shared" si="671"/>
        <v>0.5</v>
      </c>
      <c r="AN3022" s="6">
        <f t="shared" si="659"/>
        <v>1</v>
      </c>
      <c r="AO3022" t="str">
        <f>VLOOKUP(BD_PONDERACIONES[[#This Row],[Comuna]],Tabla3[#All],2,0)</f>
        <v>Florida</v>
      </c>
    </row>
    <row r="3023" spans="1:41" x14ac:dyDescent="0.35">
      <c r="A3023" t="s">
        <v>13810</v>
      </c>
      <c r="B3023" t="s">
        <v>13811</v>
      </c>
      <c r="C3023" t="s">
        <v>13812</v>
      </c>
      <c r="D3023" s="5">
        <v>44830</v>
      </c>
      <c r="E3023" s="5">
        <v>44741</v>
      </c>
      <c r="F3023" t="s">
        <v>763</v>
      </c>
      <c r="G3023" t="s">
        <v>13813</v>
      </c>
      <c r="H3023" t="s">
        <v>1389</v>
      </c>
      <c r="J3023" t="s">
        <v>756</v>
      </c>
      <c r="K3023" t="s">
        <v>756</v>
      </c>
      <c r="L3023" t="s">
        <v>757</v>
      </c>
      <c r="M3023" t="s">
        <v>757</v>
      </c>
      <c r="N3023" t="s">
        <v>756</v>
      </c>
      <c r="O3023" t="s">
        <v>756</v>
      </c>
      <c r="P3023" t="s">
        <v>758</v>
      </c>
      <c r="Q3023" t="s">
        <v>759</v>
      </c>
      <c r="R3023" t="s">
        <v>759</v>
      </c>
      <c r="S3023" t="s">
        <v>757</v>
      </c>
      <c r="T3023" t="s">
        <v>757</v>
      </c>
      <c r="U3023" t="s">
        <v>757</v>
      </c>
      <c r="V3023" t="s">
        <v>756</v>
      </c>
      <c r="W3023" t="s">
        <v>756</v>
      </c>
      <c r="X3023" t="s">
        <v>12227</v>
      </c>
      <c r="Y3023" t="str">
        <f t="shared" si="658"/>
        <v>junio</v>
      </c>
      <c r="Z3023">
        <f>YEAR(BD_PONDERACIONES[[#This Row],[Fecha Ejecución del Ticket]])</f>
        <v>2022</v>
      </c>
      <c r="AA3023" t="str">
        <f t="shared" si="660"/>
        <v>septiembre</v>
      </c>
      <c r="AB3023">
        <f>YEAR(BD_PONDERACIONES[[#This Row],[Fecha de Inspección]])</f>
        <v>2022</v>
      </c>
      <c r="AC3023">
        <f t="shared" si="661"/>
        <v>0.5</v>
      </c>
      <c r="AD3023">
        <f t="shared" si="662"/>
        <v>0.5</v>
      </c>
      <c r="AE3023">
        <f t="shared" si="663"/>
        <v>0.5</v>
      </c>
      <c r="AF3023">
        <f t="shared" si="664"/>
        <v>0.5</v>
      </c>
      <c r="AG3023">
        <f t="shared" si="665"/>
        <v>0.5</v>
      </c>
      <c r="AH3023">
        <f t="shared" si="666"/>
        <v>0.5</v>
      </c>
      <c r="AI3023">
        <f t="shared" si="667"/>
        <v>0.25</v>
      </c>
      <c r="AJ3023">
        <f t="shared" si="668"/>
        <v>0.25</v>
      </c>
      <c r="AK3023">
        <f t="shared" si="669"/>
        <v>0.5</v>
      </c>
      <c r="AL3023">
        <f t="shared" si="670"/>
        <v>0.5</v>
      </c>
      <c r="AM3023">
        <f t="shared" si="671"/>
        <v>0.5</v>
      </c>
      <c r="AN3023" s="6">
        <f t="shared" si="659"/>
        <v>1</v>
      </c>
      <c r="AO3023" t="str">
        <f>VLOOKUP(BD_PONDERACIONES[[#This Row],[Comuna]],Tabla3[#All],2,0)</f>
        <v>Florida</v>
      </c>
    </row>
    <row r="3024" spans="1:41" x14ac:dyDescent="0.35">
      <c r="A3024" t="s">
        <v>13814</v>
      </c>
      <c r="B3024" t="s">
        <v>13815</v>
      </c>
      <c r="C3024" t="s">
        <v>13816</v>
      </c>
      <c r="D3024" s="5">
        <v>44830</v>
      </c>
      <c r="E3024" s="5">
        <v>44741</v>
      </c>
      <c r="F3024" t="s">
        <v>763</v>
      </c>
      <c r="G3024" t="s">
        <v>13817</v>
      </c>
      <c r="H3024" t="s">
        <v>1389</v>
      </c>
      <c r="J3024" t="s">
        <v>756</v>
      </c>
      <c r="K3024" t="s">
        <v>756</v>
      </c>
      <c r="L3024" t="s">
        <v>757</v>
      </c>
      <c r="M3024" t="s">
        <v>757</v>
      </c>
      <c r="N3024" t="s">
        <v>756</v>
      </c>
      <c r="O3024" t="s">
        <v>756</v>
      </c>
      <c r="P3024" t="s">
        <v>758</v>
      </c>
      <c r="Q3024" t="s">
        <v>759</v>
      </c>
      <c r="R3024" t="s">
        <v>759</v>
      </c>
      <c r="S3024" t="s">
        <v>757</v>
      </c>
      <c r="T3024" t="s">
        <v>757</v>
      </c>
      <c r="U3024" t="s">
        <v>757</v>
      </c>
      <c r="V3024" t="s">
        <v>773</v>
      </c>
      <c r="W3024" t="s">
        <v>773</v>
      </c>
      <c r="X3024" t="s">
        <v>13818</v>
      </c>
      <c r="Y3024" t="str">
        <f t="shared" si="658"/>
        <v>junio</v>
      </c>
      <c r="Z3024">
        <f>YEAR(BD_PONDERACIONES[[#This Row],[Fecha Ejecución del Ticket]])</f>
        <v>2022</v>
      </c>
      <c r="AA3024" t="str">
        <f t="shared" si="660"/>
        <v>septiembre</v>
      </c>
      <c r="AB3024">
        <f>YEAR(BD_PONDERACIONES[[#This Row],[Fecha de Inspección]])</f>
        <v>2022</v>
      </c>
      <c r="AC3024">
        <f t="shared" si="661"/>
        <v>0.5</v>
      </c>
      <c r="AD3024">
        <f t="shared" si="662"/>
        <v>0.5</v>
      </c>
      <c r="AE3024">
        <f t="shared" si="663"/>
        <v>0.5</v>
      </c>
      <c r="AF3024">
        <f t="shared" si="664"/>
        <v>0.5</v>
      </c>
      <c r="AG3024">
        <f t="shared" si="665"/>
        <v>0.5</v>
      </c>
      <c r="AH3024">
        <f t="shared" si="666"/>
        <v>0.5</v>
      </c>
      <c r="AI3024">
        <f t="shared" si="667"/>
        <v>0.25</v>
      </c>
      <c r="AJ3024">
        <f t="shared" si="668"/>
        <v>0.25</v>
      </c>
      <c r="AK3024">
        <f t="shared" si="669"/>
        <v>0.5</v>
      </c>
      <c r="AL3024">
        <f t="shared" si="670"/>
        <v>0</v>
      </c>
      <c r="AM3024">
        <f t="shared" si="671"/>
        <v>0</v>
      </c>
      <c r="AN3024" s="6">
        <f t="shared" si="659"/>
        <v>0.8</v>
      </c>
      <c r="AO3024" t="str">
        <f>VLOOKUP(BD_PONDERACIONES[[#This Row],[Comuna]],Tabla3[#All],2,0)</f>
        <v>Florida</v>
      </c>
    </row>
    <row r="3025" spans="1:41" x14ac:dyDescent="0.35">
      <c r="A3025" t="s">
        <v>13531</v>
      </c>
      <c r="B3025" t="s">
        <v>13532</v>
      </c>
      <c r="C3025" t="s">
        <v>13533</v>
      </c>
      <c r="D3025" s="5">
        <v>44831</v>
      </c>
      <c r="E3025" s="5">
        <v>44778</v>
      </c>
      <c r="F3025" t="s">
        <v>753</v>
      </c>
      <c r="G3025" t="s">
        <v>13534</v>
      </c>
      <c r="H3025" t="s">
        <v>2882</v>
      </c>
      <c r="J3025" t="s">
        <v>756</v>
      </c>
      <c r="K3025" t="s">
        <v>756</v>
      </c>
      <c r="L3025" t="s">
        <v>757</v>
      </c>
      <c r="M3025" t="s">
        <v>757</v>
      </c>
      <c r="N3025" t="s">
        <v>756</v>
      </c>
      <c r="O3025" t="s">
        <v>756</v>
      </c>
      <c r="P3025" t="s">
        <v>765</v>
      </c>
      <c r="Q3025" t="s">
        <v>759</v>
      </c>
      <c r="R3025" t="s">
        <v>759</v>
      </c>
      <c r="S3025" t="s">
        <v>757</v>
      </c>
      <c r="T3025" t="s">
        <v>757</v>
      </c>
      <c r="U3025" t="s">
        <v>756</v>
      </c>
      <c r="V3025" t="s">
        <v>756</v>
      </c>
      <c r="W3025" t="s">
        <v>768</v>
      </c>
      <c r="X3025" t="s">
        <v>12791</v>
      </c>
      <c r="Y3025" t="str">
        <f t="shared" ref="Y3025:Y3088" si="672">TEXT(E3025,"MMMM")</f>
        <v>agosto</v>
      </c>
      <c r="Z3025">
        <f>YEAR(BD_PONDERACIONES[[#This Row],[Fecha Ejecución del Ticket]])</f>
        <v>2022</v>
      </c>
      <c r="AA3025" t="str">
        <f t="shared" si="660"/>
        <v>septiembre</v>
      </c>
      <c r="AB3025">
        <f>YEAR(BD_PONDERACIONES[[#This Row],[Fecha de Inspección]])</f>
        <v>2022</v>
      </c>
      <c r="AC3025">
        <f t="shared" si="661"/>
        <v>0.5</v>
      </c>
      <c r="AD3025">
        <f t="shared" si="662"/>
        <v>0.5</v>
      </c>
      <c r="AE3025">
        <f t="shared" si="663"/>
        <v>0.5</v>
      </c>
      <c r="AF3025">
        <f t="shared" si="664"/>
        <v>0.5</v>
      </c>
      <c r="AG3025">
        <f t="shared" si="665"/>
        <v>0.5</v>
      </c>
      <c r="AH3025">
        <f t="shared" si="666"/>
        <v>0.5</v>
      </c>
      <c r="AI3025">
        <f t="shared" si="667"/>
        <v>0.25</v>
      </c>
      <c r="AJ3025">
        <f t="shared" si="668"/>
        <v>0.25</v>
      </c>
      <c r="AK3025">
        <f t="shared" si="669"/>
        <v>0.5</v>
      </c>
      <c r="AL3025">
        <f t="shared" si="670"/>
        <v>0.5</v>
      </c>
      <c r="AM3025">
        <f t="shared" si="671"/>
        <v>0.17499999999999999</v>
      </c>
      <c r="AN3025" s="6">
        <f t="shared" ref="AN3025:AN3088" si="673">((AC3025+AD3025)*0.2)+((AE3025+AF3025)*0.3)+((AG3025+AH3025)*0.15)+((AI3025+AJ3025+AK3025)*0.15)+((AL3025+AM3025)*0.2)</f>
        <v>0.93500000000000005</v>
      </c>
      <c r="AO3025" t="str">
        <f>VLOOKUP(BD_PONDERACIONES[[#This Row],[Comuna]],Tabla3[#All],2,0)</f>
        <v>Cordillera</v>
      </c>
    </row>
    <row r="3026" spans="1:41" x14ac:dyDescent="0.35">
      <c r="A3026" t="s">
        <v>13535</v>
      </c>
      <c r="B3026" t="s">
        <v>13536</v>
      </c>
      <c r="C3026" t="s">
        <v>13537</v>
      </c>
      <c r="D3026" s="5">
        <v>44831</v>
      </c>
      <c r="E3026" s="5">
        <v>44776</v>
      </c>
      <c r="F3026" t="s">
        <v>753</v>
      </c>
      <c r="G3026" t="s">
        <v>13538</v>
      </c>
      <c r="H3026" t="s">
        <v>2882</v>
      </c>
      <c r="J3026" t="s">
        <v>756</v>
      </c>
      <c r="K3026" t="s">
        <v>756</v>
      </c>
      <c r="L3026" t="s">
        <v>773</v>
      </c>
      <c r="M3026" t="s">
        <v>773</v>
      </c>
      <c r="N3026" t="s">
        <v>756</v>
      </c>
      <c r="O3026" t="s">
        <v>756</v>
      </c>
      <c r="P3026" t="s">
        <v>758</v>
      </c>
      <c r="Q3026" t="s">
        <v>759</v>
      </c>
      <c r="R3026" t="s">
        <v>759</v>
      </c>
      <c r="S3026" t="s">
        <v>757</v>
      </c>
      <c r="T3026" t="s">
        <v>757</v>
      </c>
      <c r="U3026" t="s">
        <v>757</v>
      </c>
      <c r="V3026" t="s">
        <v>904</v>
      </c>
      <c r="W3026" t="s">
        <v>768</v>
      </c>
      <c r="X3026" t="s">
        <v>13539</v>
      </c>
      <c r="Y3026" t="str">
        <f t="shared" si="672"/>
        <v>agosto</v>
      </c>
      <c r="Z3026">
        <f>YEAR(BD_PONDERACIONES[[#This Row],[Fecha Ejecución del Ticket]])</f>
        <v>2022</v>
      </c>
      <c r="AA3026" t="str">
        <f t="shared" si="660"/>
        <v>septiembre</v>
      </c>
      <c r="AB3026">
        <f>YEAR(BD_PONDERACIONES[[#This Row],[Fecha de Inspección]])</f>
        <v>2022</v>
      </c>
      <c r="AC3026">
        <f t="shared" si="661"/>
        <v>0.5</v>
      </c>
      <c r="AD3026">
        <f t="shared" si="662"/>
        <v>0.5</v>
      </c>
      <c r="AE3026">
        <f t="shared" si="663"/>
        <v>0</v>
      </c>
      <c r="AF3026">
        <f t="shared" si="664"/>
        <v>0</v>
      </c>
      <c r="AG3026">
        <f t="shared" si="665"/>
        <v>0.5</v>
      </c>
      <c r="AH3026">
        <f t="shared" si="666"/>
        <v>0.5</v>
      </c>
      <c r="AI3026">
        <f t="shared" si="667"/>
        <v>0.25</v>
      </c>
      <c r="AJ3026">
        <f t="shared" si="668"/>
        <v>0.25</v>
      </c>
      <c r="AK3026">
        <f t="shared" si="669"/>
        <v>0.5</v>
      </c>
      <c r="AL3026">
        <f t="shared" si="670"/>
        <v>0.32500000000000001</v>
      </c>
      <c r="AM3026">
        <f t="shared" si="671"/>
        <v>0.17499999999999999</v>
      </c>
      <c r="AN3026" s="6">
        <f t="shared" si="673"/>
        <v>0.6</v>
      </c>
      <c r="AO3026" t="str">
        <f>VLOOKUP(BD_PONDERACIONES[[#This Row],[Comuna]],Tabla3[#All],2,0)</f>
        <v>Cordillera</v>
      </c>
    </row>
    <row r="3027" spans="1:41" x14ac:dyDescent="0.35">
      <c r="A3027" t="s">
        <v>13540</v>
      </c>
      <c r="B3027" t="s">
        <v>13541</v>
      </c>
      <c r="C3027" t="s">
        <v>13542</v>
      </c>
      <c r="D3027" s="5">
        <v>44831</v>
      </c>
      <c r="E3027" s="5">
        <v>44781</v>
      </c>
      <c r="F3027" t="s">
        <v>753</v>
      </c>
      <c r="G3027" t="s">
        <v>13543</v>
      </c>
      <c r="H3027" t="s">
        <v>2882</v>
      </c>
      <c r="J3027" t="s">
        <v>756</v>
      </c>
      <c r="K3027" t="s">
        <v>756</v>
      </c>
      <c r="L3027" t="s">
        <v>773</v>
      </c>
      <c r="M3027" t="s">
        <v>773</v>
      </c>
      <c r="N3027" t="s">
        <v>756</v>
      </c>
      <c r="O3027" t="s">
        <v>756</v>
      </c>
      <c r="P3027" t="s">
        <v>758</v>
      </c>
      <c r="Q3027" t="s">
        <v>759</v>
      </c>
      <c r="R3027" t="s">
        <v>759</v>
      </c>
      <c r="S3027" t="s">
        <v>757</v>
      </c>
      <c r="T3027" t="s">
        <v>757</v>
      </c>
      <c r="U3027" t="s">
        <v>757</v>
      </c>
      <c r="V3027" t="s">
        <v>756</v>
      </c>
      <c r="W3027" t="s">
        <v>768</v>
      </c>
      <c r="X3027" t="s">
        <v>13544</v>
      </c>
      <c r="Y3027" t="str">
        <f t="shared" si="672"/>
        <v>agosto</v>
      </c>
      <c r="Z3027">
        <f>YEAR(BD_PONDERACIONES[[#This Row],[Fecha Ejecución del Ticket]])</f>
        <v>2022</v>
      </c>
      <c r="AA3027" t="str">
        <f t="shared" si="660"/>
        <v>septiembre</v>
      </c>
      <c r="AB3027">
        <f>YEAR(BD_PONDERACIONES[[#This Row],[Fecha de Inspección]])</f>
        <v>2022</v>
      </c>
      <c r="AC3027">
        <f t="shared" si="661"/>
        <v>0.5</v>
      </c>
      <c r="AD3027">
        <f t="shared" si="662"/>
        <v>0.5</v>
      </c>
      <c r="AE3027">
        <f t="shared" si="663"/>
        <v>0</v>
      </c>
      <c r="AF3027">
        <f t="shared" si="664"/>
        <v>0</v>
      </c>
      <c r="AG3027">
        <f t="shared" si="665"/>
        <v>0.5</v>
      </c>
      <c r="AH3027">
        <f t="shared" si="666"/>
        <v>0.5</v>
      </c>
      <c r="AI3027">
        <f t="shared" si="667"/>
        <v>0.25</v>
      </c>
      <c r="AJ3027">
        <f t="shared" si="668"/>
        <v>0.25</v>
      </c>
      <c r="AK3027">
        <f t="shared" si="669"/>
        <v>0.5</v>
      </c>
      <c r="AL3027">
        <f t="shared" si="670"/>
        <v>0.5</v>
      </c>
      <c r="AM3027">
        <f t="shared" si="671"/>
        <v>0.17499999999999999</v>
      </c>
      <c r="AN3027" s="6">
        <f t="shared" si="673"/>
        <v>0.63500000000000001</v>
      </c>
      <c r="AO3027" t="str">
        <f>VLOOKUP(BD_PONDERACIONES[[#This Row],[Comuna]],Tabla3[#All],2,0)</f>
        <v>Cordillera</v>
      </c>
    </row>
    <row r="3028" spans="1:41" x14ac:dyDescent="0.35">
      <c r="A3028" t="s">
        <v>13545</v>
      </c>
      <c r="B3028" t="s">
        <v>13546</v>
      </c>
      <c r="C3028" t="s">
        <v>13547</v>
      </c>
      <c r="D3028" s="5">
        <v>44831</v>
      </c>
      <c r="E3028" s="5">
        <v>44787</v>
      </c>
      <c r="F3028" t="s">
        <v>763</v>
      </c>
      <c r="G3028" t="s">
        <v>13548</v>
      </c>
      <c r="H3028" t="s">
        <v>2882</v>
      </c>
      <c r="J3028" t="s">
        <v>756</v>
      </c>
      <c r="K3028" t="s">
        <v>756</v>
      </c>
      <c r="L3028" t="s">
        <v>757</v>
      </c>
      <c r="M3028" t="s">
        <v>757</v>
      </c>
      <c r="N3028" t="s">
        <v>756</v>
      </c>
      <c r="O3028" t="s">
        <v>756</v>
      </c>
      <c r="P3028" t="s">
        <v>758</v>
      </c>
      <c r="Q3028" t="s">
        <v>759</v>
      </c>
      <c r="R3028" t="s">
        <v>759</v>
      </c>
      <c r="S3028" t="s">
        <v>757</v>
      </c>
      <c r="T3028" t="s">
        <v>757</v>
      </c>
      <c r="U3028" t="s">
        <v>757</v>
      </c>
      <c r="V3028" t="s">
        <v>768</v>
      </c>
      <c r="W3028" t="s">
        <v>768</v>
      </c>
      <c r="X3028" t="s">
        <v>13549</v>
      </c>
      <c r="Y3028" t="str">
        <f t="shared" si="672"/>
        <v>agosto</v>
      </c>
      <c r="Z3028">
        <f>YEAR(BD_PONDERACIONES[[#This Row],[Fecha Ejecución del Ticket]])</f>
        <v>2022</v>
      </c>
      <c r="AA3028" t="str">
        <f t="shared" si="660"/>
        <v>septiembre</v>
      </c>
      <c r="AB3028">
        <f>YEAR(BD_PONDERACIONES[[#This Row],[Fecha de Inspección]])</f>
        <v>2022</v>
      </c>
      <c r="AC3028">
        <f t="shared" si="661"/>
        <v>0.5</v>
      </c>
      <c r="AD3028">
        <f t="shared" si="662"/>
        <v>0.5</v>
      </c>
      <c r="AE3028">
        <f t="shared" si="663"/>
        <v>0.5</v>
      </c>
      <c r="AF3028">
        <f t="shared" si="664"/>
        <v>0.5</v>
      </c>
      <c r="AG3028">
        <f t="shared" si="665"/>
        <v>0.5</v>
      </c>
      <c r="AH3028">
        <f t="shared" si="666"/>
        <v>0.5</v>
      </c>
      <c r="AI3028">
        <f t="shared" si="667"/>
        <v>0.25</v>
      </c>
      <c r="AJ3028">
        <f t="shared" si="668"/>
        <v>0.25</v>
      </c>
      <c r="AK3028">
        <f t="shared" si="669"/>
        <v>0.5</v>
      </c>
      <c r="AL3028">
        <f t="shared" si="670"/>
        <v>0.17499999999999999</v>
      </c>
      <c r="AM3028">
        <f t="shared" si="671"/>
        <v>0.17499999999999999</v>
      </c>
      <c r="AN3028" s="6">
        <f t="shared" si="673"/>
        <v>0.87</v>
      </c>
      <c r="AO3028" t="str">
        <f>VLOOKUP(BD_PONDERACIONES[[#This Row],[Comuna]],Tabla3[#All],2,0)</f>
        <v>Cordillera</v>
      </c>
    </row>
    <row r="3029" spans="1:41" x14ac:dyDescent="0.35">
      <c r="A3029" t="s">
        <v>13550</v>
      </c>
      <c r="B3029" t="s">
        <v>13551</v>
      </c>
      <c r="C3029" t="s">
        <v>13552</v>
      </c>
      <c r="D3029" s="5">
        <v>44831</v>
      </c>
      <c r="E3029" s="5">
        <v>44777</v>
      </c>
      <c r="F3029" t="s">
        <v>753</v>
      </c>
      <c r="G3029" t="s">
        <v>13553</v>
      </c>
      <c r="H3029" t="s">
        <v>2882</v>
      </c>
      <c r="J3029" t="s">
        <v>756</v>
      </c>
      <c r="K3029" t="s">
        <v>756</v>
      </c>
      <c r="L3029" t="s">
        <v>757</v>
      </c>
      <c r="M3029" t="s">
        <v>757</v>
      </c>
      <c r="N3029" t="s">
        <v>756</v>
      </c>
      <c r="O3029" t="s">
        <v>756</v>
      </c>
      <c r="P3029" t="s">
        <v>758</v>
      </c>
      <c r="Q3029" t="s">
        <v>759</v>
      </c>
      <c r="R3029" t="s">
        <v>759</v>
      </c>
      <c r="S3029" t="s">
        <v>757</v>
      </c>
      <c r="T3029" t="s">
        <v>757</v>
      </c>
      <c r="U3029" t="s">
        <v>757</v>
      </c>
      <c r="V3029" t="s">
        <v>756</v>
      </c>
      <c r="W3029" t="s">
        <v>768</v>
      </c>
      <c r="X3029" t="s">
        <v>13554</v>
      </c>
      <c r="Y3029" t="str">
        <f t="shared" si="672"/>
        <v>agosto</v>
      </c>
      <c r="Z3029">
        <f>YEAR(BD_PONDERACIONES[[#This Row],[Fecha Ejecución del Ticket]])</f>
        <v>2022</v>
      </c>
      <c r="AA3029" t="str">
        <f t="shared" si="660"/>
        <v>septiembre</v>
      </c>
      <c r="AB3029">
        <f>YEAR(BD_PONDERACIONES[[#This Row],[Fecha de Inspección]])</f>
        <v>2022</v>
      </c>
      <c r="AC3029">
        <f t="shared" si="661"/>
        <v>0.5</v>
      </c>
      <c r="AD3029">
        <f t="shared" si="662"/>
        <v>0.5</v>
      </c>
      <c r="AE3029">
        <f t="shared" si="663"/>
        <v>0.5</v>
      </c>
      <c r="AF3029">
        <f t="shared" si="664"/>
        <v>0.5</v>
      </c>
      <c r="AG3029">
        <f t="shared" si="665"/>
        <v>0.5</v>
      </c>
      <c r="AH3029">
        <f t="shared" si="666"/>
        <v>0.5</v>
      </c>
      <c r="AI3029">
        <f t="shared" si="667"/>
        <v>0.25</v>
      </c>
      <c r="AJ3029">
        <f t="shared" si="668"/>
        <v>0.25</v>
      </c>
      <c r="AK3029">
        <f t="shared" si="669"/>
        <v>0.5</v>
      </c>
      <c r="AL3029">
        <f t="shared" si="670"/>
        <v>0.5</v>
      </c>
      <c r="AM3029">
        <f t="shared" si="671"/>
        <v>0.17499999999999999</v>
      </c>
      <c r="AN3029" s="6">
        <f t="shared" si="673"/>
        <v>0.93500000000000005</v>
      </c>
      <c r="AO3029" t="str">
        <f>VLOOKUP(BD_PONDERACIONES[[#This Row],[Comuna]],Tabla3[#All],2,0)</f>
        <v>Cordillera</v>
      </c>
    </row>
    <row r="3030" spans="1:41" x14ac:dyDescent="0.35">
      <c r="A3030" t="s">
        <v>13555</v>
      </c>
      <c r="B3030" t="s">
        <v>13556</v>
      </c>
      <c r="C3030" t="s">
        <v>13557</v>
      </c>
      <c r="D3030" s="5">
        <v>44831</v>
      </c>
      <c r="E3030" s="5">
        <v>44781</v>
      </c>
      <c r="F3030" t="s">
        <v>753</v>
      </c>
      <c r="G3030" t="s">
        <v>13558</v>
      </c>
      <c r="H3030" t="s">
        <v>2882</v>
      </c>
      <c r="J3030" t="s">
        <v>756</v>
      </c>
      <c r="K3030" t="s">
        <v>756</v>
      </c>
      <c r="L3030" t="s">
        <v>757</v>
      </c>
      <c r="M3030" t="s">
        <v>757</v>
      </c>
      <c r="N3030" t="s">
        <v>756</v>
      </c>
      <c r="O3030" t="s">
        <v>756</v>
      </c>
      <c r="P3030" t="s">
        <v>765</v>
      </c>
      <c r="Q3030" t="s">
        <v>759</v>
      </c>
      <c r="R3030" t="s">
        <v>759</v>
      </c>
      <c r="S3030" t="s">
        <v>756</v>
      </c>
      <c r="T3030" t="s">
        <v>756</v>
      </c>
      <c r="U3030" t="s">
        <v>756</v>
      </c>
      <c r="V3030" t="s">
        <v>756</v>
      </c>
      <c r="W3030" t="s">
        <v>904</v>
      </c>
      <c r="X3030" t="s">
        <v>13559</v>
      </c>
      <c r="Y3030" t="str">
        <f t="shared" si="672"/>
        <v>agosto</v>
      </c>
      <c r="Z3030">
        <f>YEAR(BD_PONDERACIONES[[#This Row],[Fecha Ejecución del Ticket]])</f>
        <v>2022</v>
      </c>
      <c r="AA3030" t="str">
        <f t="shared" si="660"/>
        <v>septiembre</v>
      </c>
      <c r="AB3030">
        <f>YEAR(BD_PONDERACIONES[[#This Row],[Fecha de Inspección]])</f>
        <v>2022</v>
      </c>
      <c r="AC3030">
        <f t="shared" si="661"/>
        <v>0.5</v>
      </c>
      <c r="AD3030">
        <f t="shared" si="662"/>
        <v>0.5</v>
      </c>
      <c r="AE3030">
        <f t="shared" si="663"/>
        <v>0.5</v>
      </c>
      <c r="AF3030">
        <f t="shared" si="664"/>
        <v>0.5</v>
      </c>
      <c r="AG3030">
        <f t="shared" si="665"/>
        <v>0.5</v>
      </c>
      <c r="AH3030">
        <f t="shared" si="666"/>
        <v>0.5</v>
      </c>
      <c r="AI3030">
        <f t="shared" si="667"/>
        <v>0.25</v>
      </c>
      <c r="AJ3030">
        <f t="shared" si="668"/>
        <v>0.25</v>
      </c>
      <c r="AK3030">
        <f t="shared" si="669"/>
        <v>0.5</v>
      </c>
      <c r="AL3030">
        <f t="shared" si="670"/>
        <v>0.5</v>
      </c>
      <c r="AM3030">
        <f t="shared" si="671"/>
        <v>0.32500000000000001</v>
      </c>
      <c r="AN3030" s="6">
        <f t="shared" si="673"/>
        <v>0.96500000000000008</v>
      </c>
      <c r="AO3030" t="str">
        <f>VLOOKUP(BD_PONDERACIONES[[#This Row],[Comuna]],Tabla3[#All],2,0)</f>
        <v>Cordillera</v>
      </c>
    </row>
    <row r="3031" spans="1:41" x14ac:dyDescent="0.35">
      <c r="A3031" t="s">
        <v>13560</v>
      </c>
      <c r="B3031" t="s">
        <v>13561</v>
      </c>
      <c r="C3031" t="s">
        <v>13562</v>
      </c>
      <c r="D3031" s="5">
        <v>44831</v>
      </c>
      <c r="E3031" s="5">
        <v>44788</v>
      </c>
      <c r="F3031" t="s">
        <v>763</v>
      </c>
      <c r="G3031" t="s">
        <v>13563</v>
      </c>
      <c r="H3031" t="s">
        <v>2882</v>
      </c>
      <c r="J3031" t="s">
        <v>756</v>
      </c>
      <c r="K3031" t="s">
        <v>756</v>
      </c>
      <c r="L3031" t="s">
        <v>757</v>
      </c>
      <c r="M3031" t="s">
        <v>757</v>
      </c>
      <c r="N3031" t="s">
        <v>756</v>
      </c>
      <c r="O3031" t="s">
        <v>756</v>
      </c>
      <c r="P3031" t="s">
        <v>758</v>
      </c>
      <c r="Q3031" t="s">
        <v>759</v>
      </c>
      <c r="R3031" t="s">
        <v>759</v>
      </c>
      <c r="S3031" t="s">
        <v>757</v>
      </c>
      <c r="T3031" t="s">
        <v>757</v>
      </c>
      <c r="U3031" t="s">
        <v>757</v>
      </c>
      <c r="V3031" t="s">
        <v>756</v>
      </c>
      <c r="W3031" t="s">
        <v>768</v>
      </c>
      <c r="X3031" t="s">
        <v>11923</v>
      </c>
      <c r="Y3031" t="str">
        <f t="shared" si="672"/>
        <v>agosto</v>
      </c>
      <c r="Z3031">
        <f>YEAR(BD_PONDERACIONES[[#This Row],[Fecha Ejecución del Ticket]])</f>
        <v>2022</v>
      </c>
      <c r="AA3031" t="str">
        <f t="shared" si="660"/>
        <v>septiembre</v>
      </c>
      <c r="AB3031">
        <f>YEAR(BD_PONDERACIONES[[#This Row],[Fecha de Inspección]])</f>
        <v>2022</v>
      </c>
      <c r="AC3031">
        <f t="shared" si="661"/>
        <v>0.5</v>
      </c>
      <c r="AD3031">
        <f t="shared" si="662"/>
        <v>0.5</v>
      </c>
      <c r="AE3031">
        <f t="shared" si="663"/>
        <v>0.5</v>
      </c>
      <c r="AF3031">
        <f t="shared" si="664"/>
        <v>0.5</v>
      </c>
      <c r="AG3031">
        <f t="shared" si="665"/>
        <v>0.5</v>
      </c>
      <c r="AH3031">
        <f t="shared" si="666"/>
        <v>0.5</v>
      </c>
      <c r="AI3031">
        <f t="shared" si="667"/>
        <v>0.25</v>
      </c>
      <c r="AJ3031">
        <f t="shared" si="668"/>
        <v>0.25</v>
      </c>
      <c r="AK3031">
        <f t="shared" si="669"/>
        <v>0.5</v>
      </c>
      <c r="AL3031">
        <f t="shared" si="670"/>
        <v>0.5</v>
      </c>
      <c r="AM3031">
        <f t="shared" si="671"/>
        <v>0.17499999999999999</v>
      </c>
      <c r="AN3031" s="6">
        <f t="shared" si="673"/>
        <v>0.93500000000000005</v>
      </c>
      <c r="AO3031" t="str">
        <f>VLOOKUP(BD_PONDERACIONES[[#This Row],[Comuna]],Tabla3[#All],2,0)</f>
        <v>Cordillera</v>
      </c>
    </row>
    <row r="3032" spans="1:41" x14ac:dyDescent="0.35">
      <c r="A3032" t="s">
        <v>13564</v>
      </c>
      <c r="B3032" t="s">
        <v>13565</v>
      </c>
      <c r="C3032" t="s">
        <v>13566</v>
      </c>
      <c r="D3032" s="5">
        <v>44831</v>
      </c>
      <c r="E3032" s="5">
        <v>44796</v>
      </c>
      <c r="F3032" t="s">
        <v>763</v>
      </c>
      <c r="G3032" t="s">
        <v>13567</v>
      </c>
      <c r="H3032" t="s">
        <v>2882</v>
      </c>
      <c r="J3032" t="s">
        <v>756</v>
      </c>
      <c r="K3032" t="s">
        <v>756</v>
      </c>
      <c r="L3032" t="s">
        <v>757</v>
      </c>
      <c r="M3032" t="s">
        <v>757</v>
      </c>
      <c r="N3032" t="s">
        <v>756</v>
      </c>
      <c r="O3032" t="s">
        <v>756</v>
      </c>
      <c r="P3032" t="s">
        <v>758</v>
      </c>
      <c r="Q3032" t="s">
        <v>759</v>
      </c>
      <c r="R3032" t="s">
        <v>759</v>
      </c>
      <c r="S3032" t="s">
        <v>757</v>
      </c>
      <c r="T3032" t="s">
        <v>757</v>
      </c>
      <c r="U3032" t="s">
        <v>757</v>
      </c>
      <c r="V3032" t="s">
        <v>756</v>
      </c>
      <c r="W3032" t="s">
        <v>768</v>
      </c>
      <c r="X3032" t="s">
        <v>13568</v>
      </c>
      <c r="Y3032" t="str">
        <f t="shared" si="672"/>
        <v>agosto</v>
      </c>
      <c r="Z3032">
        <f>YEAR(BD_PONDERACIONES[[#This Row],[Fecha Ejecución del Ticket]])</f>
        <v>2022</v>
      </c>
      <c r="AA3032" t="str">
        <f t="shared" si="660"/>
        <v>septiembre</v>
      </c>
      <c r="AB3032">
        <f>YEAR(BD_PONDERACIONES[[#This Row],[Fecha de Inspección]])</f>
        <v>2022</v>
      </c>
      <c r="AC3032">
        <f t="shared" si="661"/>
        <v>0.5</v>
      </c>
      <c r="AD3032">
        <f t="shared" si="662"/>
        <v>0.5</v>
      </c>
      <c r="AE3032">
        <f t="shared" si="663"/>
        <v>0.5</v>
      </c>
      <c r="AF3032">
        <f t="shared" si="664"/>
        <v>0.5</v>
      </c>
      <c r="AG3032">
        <f t="shared" si="665"/>
        <v>0.5</v>
      </c>
      <c r="AH3032">
        <f t="shared" si="666"/>
        <v>0.5</v>
      </c>
      <c r="AI3032">
        <f t="shared" si="667"/>
        <v>0.25</v>
      </c>
      <c r="AJ3032">
        <f t="shared" si="668"/>
        <v>0.25</v>
      </c>
      <c r="AK3032">
        <f t="shared" si="669"/>
        <v>0.5</v>
      </c>
      <c r="AL3032">
        <f t="shared" si="670"/>
        <v>0.5</v>
      </c>
      <c r="AM3032">
        <f t="shared" si="671"/>
        <v>0.17499999999999999</v>
      </c>
      <c r="AN3032" s="6">
        <f t="shared" si="673"/>
        <v>0.93500000000000005</v>
      </c>
      <c r="AO3032" t="str">
        <f>VLOOKUP(BD_PONDERACIONES[[#This Row],[Comuna]],Tabla3[#All],2,0)</f>
        <v>Cordillera</v>
      </c>
    </row>
    <row r="3033" spans="1:41" x14ac:dyDescent="0.35">
      <c r="A3033" t="s">
        <v>13569</v>
      </c>
      <c r="B3033" t="s">
        <v>13570</v>
      </c>
      <c r="C3033" t="s">
        <v>13571</v>
      </c>
      <c r="D3033" s="5">
        <v>44831</v>
      </c>
      <c r="E3033" s="5">
        <v>44775</v>
      </c>
      <c r="F3033" t="s">
        <v>753</v>
      </c>
      <c r="G3033" t="s">
        <v>13572</v>
      </c>
      <c r="H3033" t="s">
        <v>2882</v>
      </c>
      <c r="J3033" t="s">
        <v>756</v>
      </c>
      <c r="K3033" t="s">
        <v>756</v>
      </c>
      <c r="L3033" t="s">
        <v>757</v>
      </c>
      <c r="M3033" t="s">
        <v>757</v>
      </c>
      <c r="N3033" t="s">
        <v>756</v>
      </c>
      <c r="O3033" t="s">
        <v>756</v>
      </c>
      <c r="P3033" t="s">
        <v>765</v>
      </c>
      <c r="Q3033" t="s">
        <v>759</v>
      </c>
      <c r="R3033" t="s">
        <v>759</v>
      </c>
      <c r="S3033" t="s">
        <v>757</v>
      </c>
      <c r="T3033" t="s">
        <v>757</v>
      </c>
      <c r="U3033" t="s">
        <v>756</v>
      </c>
      <c r="V3033" t="s">
        <v>756</v>
      </c>
      <c r="W3033" t="s">
        <v>768</v>
      </c>
      <c r="X3033" t="s">
        <v>13573</v>
      </c>
      <c r="Y3033" t="str">
        <f t="shared" si="672"/>
        <v>agosto</v>
      </c>
      <c r="Z3033">
        <f>YEAR(BD_PONDERACIONES[[#This Row],[Fecha Ejecución del Ticket]])</f>
        <v>2022</v>
      </c>
      <c r="AA3033" t="str">
        <f t="shared" si="660"/>
        <v>septiembre</v>
      </c>
      <c r="AB3033">
        <f>YEAR(BD_PONDERACIONES[[#This Row],[Fecha de Inspección]])</f>
        <v>2022</v>
      </c>
      <c r="AC3033">
        <f t="shared" si="661"/>
        <v>0.5</v>
      </c>
      <c r="AD3033">
        <f t="shared" si="662"/>
        <v>0.5</v>
      </c>
      <c r="AE3033">
        <f t="shared" si="663"/>
        <v>0.5</v>
      </c>
      <c r="AF3033">
        <f t="shared" si="664"/>
        <v>0.5</v>
      </c>
      <c r="AG3033">
        <f t="shared" si="665"/>
        <v>0.5</v>
      </c>
      <c r="AH3033">
        <f t="shared" si="666"/>
        <v>0.5</v>
      </c>
      <c r="AI3033">
        <f t="shared" si="667"/>
        <v>0.25</v>
      </c>
      <c r="AJ3033">
        <f t="shared" si="668"/>
        <v>0.25</v>
      </c>
      <c r="AK3033">
        <f t="shared" si="669"/>
        <v>0.5</v>
      </c>
      <c r="AL3033">
        <f t="shared" si="670"/>
        <v>0.5</v>
      </c>
      <c r="AM3033">
        <f t="shared" si="671"/>
        <v>0.17499999999999999</v>
      </c>
      <c r="AN3033" s="6">
        <f t="shared" si="673"/>
        <v>0.93500000000000005</v>
      </c>
      <c r="AO3033" t="str">
        <f>VLOOKUP(BD_PONDERACIONES[[#This Row],[Comuna]],Tabla3[#All],2,0)</f>
        <v>Cordillera</v>
      </c>
    </row>
    <row r="3034" spans="1:41" x14ac:dyDescent="0.35">
      <c r="A3034" t="s">
        <v>13574</v>
      </c>
      <c r="B3034" t="s">
        <v>13575</v>
      </c>
      <c r="C3034" t="s">
        <v>13576</v>
      </c>
      <c r="D3034" s="5">
        <v>44831</v>
      </c>
      <c r="E3034" s="5">
        <v>44789</v>
      </c>
      <c r="F3034" t="s">
        <v>763</v>
      </c>
      <c r="G3034" t="s">
        <v>13577</v>
      </c>
      <c r="H3034" t="s">
        <v>2882</v>
      </c>
      <c r="J3034" t="s">
        <v>756</v>
      </c>
      <c r="K3034" t="s">
        <v>756</v>
      </c>
      <c r="L3034" t="s">
        <v>757</v>
      </c>
      <c r="M3034" t="s">
        <v>757</v>
      </c>
      <c r="N3034" t="s">
        <v>756</v>
      </c>
      <c r="O3034" t="s">
        <v>756</v>
      </c>
      <c r="P3034" t="s">
        <v>758</v>
      </c>
      <c r="Q3034" t="s">
        <v>759</v>
      </c>
      <c r="R3034" t="s">
        <v>759</v>
      </c>
      <c r="S3034" t="s">
        <v>757</v>
      </c>
      <c r="T3034" t="s">
        <v>757</v>
      </c>
      <c r="U3034" t="s">
        <v>757</v>
      </c>
      <c r="V3034" t="s">
        <v>756</v>
      </c>
      <c r="W3034" t="s">
        <v>768</v>
      </c>
      <c r="X3034" t="s">
        <v>13578</v>
      </c>
      <c r="Y3034" t="str">
        <f t="shared" si="672"/>
        <v>agosto</v>
      </c>
      <c r="Z3034">
        <f>YEAR(BD_PONDERACIONES[[#This Row],[Fecha Ejecución del Ticket]])</f>
        <v>2022</v>
      </c>
      <c r="AA3034" t="str">
        <f t="shared" si="660"/>
        <v>septiembre</v>
      </c>
      <c r="AB3034">
        <f>YEAR(BD_PONDERACIONES[[#This Row],[Fecha de Inspección]])</f>
        <v>2022</v>
      </c>
      <c r="AC3034">
        <f t="shared" si="661"/>
        <v>0.5</v>
      </c>
      <c r="AD3034">
        <f t="shared" si="662"/>
        <v>0.5</v>
      </c>
      <c r="AE3034">
        <f t="shared" si="663"/>
        <v>0.5</v>
      </c>
      <c r="AF3034">
        <f t="shared" si="664"/>
        <v>0.5</v>
      </c>
      <c r="AG3034">
        <f t="shared" si="665"/>
        <v>0.5</v>
      </c>
      <c r="AH3034">
        <f t="shared" si="666"/>
        <v>0.5</v>
      </c>
      <c r="AI3034">
        <f t="shared" si="667"/>
        <v>0.25</v>
      </c>
      <c r="AJ3034">
        <f t="shared" si="668"/>
        <v>0.25</v>
      </c>
      <c r="AK3034">
        <f t="shared" si="669"/>
        <v>0.5</v>
      </c>
      <c r="AL3034">
        <f t="shared" si="670"/>
        <v>0.5</v>
      </c>
      <c r="AM3034">
        <f t="shared" si="671"/>
        <v>0.17499999999999999</v>
      </c>
      <c r="AN3034" s="6">
        <f t="shared" si="673"/>
        <v>0.93500000000000005</v>
      </c>
      <c r="AO3034" t="str">
        <f>VLOOKUP(BD_PONDERACIONES[[#This Row],[Comuna]],Tabla3[#All],2,0)</f>
        <v>Cordillera</v>
      </c>
    </row>
    <row r="3035" spans="1:41" x14ac:dyDescent="0.35">
      <c r="A3035" t="s">
        <v>13579</v>
      </c>
      <c r="B3035" t="s">
        <v>13580</v>
      </c>
      <c r="C3035" t="s">
        <v>13581</v>
      </c>
      <c r="D3035" s="5">
        <v>44831</v>
      </c>
      <c r="E3035" s="5">
        <v>44785</v>
      </c>
      <c r="F3035" t="s">
        <v>763</v>
      </c>
      <c r="G3035" t="s">
        <v>13582</v>
      </c>
      <c r="H3035" t="s">
        <v>2882</v>
      </c>
      <c r="J3035" t="s">
        <v>756</v>
      </c>
      <c r="K3035" t="s">
        <v>756</v>
      </c>
      <c r="L3035" t="s">
        <v>757</v>
      </c>
      <c r="M3035" t="s">
        <v>757</v>
      </c>
      <c r="N3035" t="s">
        <v>756</v>
      </c>
      <c r="O3035" t="s">
        <v>756</v>
      </c>
      <c r="P3035" t="s">
        <v>758</v>
      </c>
      <c r="Q3035" t="s">
        <v>759</v>
      </c>
      <c r="R3035" t="s">
        <v>759</v>
      </c>
      <c r="S3035" t="s">
        <v>757</v>
      </c>
      <c r="T3035" t="s">
        <v>757</v>
      </c>
      <c r="U3035" t="s">
        <v>757</v>
      </c>
      <c r="V3035" t="s">
        <v>756</v>
      </c>
      <c r="W3035" t="s">
        <v>768</v>
      </c>
      <c r="X3035" t="s">
        <v>11923</v>
      </c>
      <c r="Y3035" t="str">
        <f t="shared" si="672"/>
        <v>agosto</v>
      </c>
      <c r="Z3035">
        <f>YEAR(BD_PONDERACIONES[[#This Row],[Fecha Ejecución del Ticket]])</f>
        <v>2022</v>
      </c>
      <c r="AA3035" t="str">
        <f t="shared" si="660"/>
        <v>septiembre</v>
      </c>
      <c r="AB3035">
        <f>YEAR(BD_PONDERACIONES[[#This Row],[Fecha de Inspección]])</f>
        <v>2022</v>
      </c>
      <c r="AC3035">
        <f t="shared" si="661"/>
        <v>0.5</v>
      </c>
      <c r="AD3035">
        <f t="shared" si="662"/>
        <v>0.5</v>
      </c>
      <c r="AE3035">
        <f t="shared" si="663"/>
        <v>0.5</v>
      </c>
      <c r="AF3035">
        <f t="shared" si="664"/>
        <v>0.5</v>
      </c>
      <c r="AG3035">
        <f t="shared" si="665"/>
        <v>0.5</v>
      </c>
      <c r="AH3035">
        <f t="shared" si="666"/>
        <v>0.5</v>
      </c>
      <c r="AI3035">
        <f t="shared" si="667"/>
        <v>0.25</v>
      </c>
      <c r="AJ3035">
        <f t="shared" si="668"/>
        <v>0.25</v>
      </c>
      <c r="AK3035">
        <f t="shared" si="669"/>
        <v>0.5</v>
      </c>
      <c r="AL3035">
        <f t="shared" si="670"/>
        <v>0.5</v>
      </c>
      <c r="AM3035">
        <f t="shared" si="671"/>
        <v>0.17499999999999999</v>
      </c>
      <c r="AN3035" s="6">
        <f t="shared" si="673"/>
        <v>0.93500000000000005</v>
      </c>
      <c r="AO3035" t="str">
        <f>VLOOKUP(BD_PONDERACIONES[[#This Row],[Comuna]],Tabla3[#All],2,0)</f>
        <v>Cordillera</v>
      </c>
    </row>
    <row r="3036" spans="1:41" x14ac:dyDescent="0.35">
      <c r="A3036" t="s">
        <v>13583</v>
      </c>
      <c r="B3036" t="s">
        <v>13584</v>
      </c>
      <c r="C3036" t="s">
        <v>13585</v>
      </c>
      <c r="D3036" s="5">
        <v>44831</v>
      </c>
      <c r="E3036" s="5">
        <v>44783</v>
      </c>
      <c r="F3036" t="s">
        <v>753</v>
      </c>
      <c r="G3036" t="s">
        <v>13586</v>
      </c>
      <c r="H3036" t="s">
        <v>2882</v>
      </c>
      <c r="J3036" t="s">
        <v>756</v>
      </c>
      <c r="K3036" t="s">
        <v>756</v>
      </c>
      <c r="L3036" t="s">
        <v>757</v>
      </c>
      <c r="M3036" t="s">
        <v>757</v>
      </c>
      <c r="N3036" t="s">
        <v>756</v>
      </c>
      <c r="O3036" t="s">
        <v>756</v>
      </c>
      <c r="P3036" t="s">
        <v>758</v>
      </c>
      <c r="Q3036" t="s">
        <v>759</v>
      </c>
      <c r="R3036" t="s">
        <v>759</v>
      </c>
      <c r="S3036" t="s">
        <v>757</v>
      </c>
      <c r="T3036" t="s">
        <v>757</v>
      </c>
      <c r="U3036" t="s">
        <v>757</v>
      </c>
      <c r="V3036" t="s">
        <v>756</v>
      </c>
      <c r="W3036" t="s">
        <v>768</v>
      </c>
      <c r="X3036" t="s">
        <v>885</v>
      </c>
      <c r="Y3036" t="str">
        <f t="shared" si="672"/>
        <v>agosto</v>
      </c>
      <c r="Z3036">
        <f>YEAR(BD_PONDERACIONES[[#This Row],[Fecha Ejecución del Ticket]])</f>
        <v>2022</v>
      </c>
      <c r="AA3036" t="str">
        <f t="shared" si="660"/>
        <v>septiembre</v>
      </c>
      <c r="AB3036">
        <f>YEAR(BD_PONDERACIONES[[#This Row],[Fecha de Inspección]])</f>
        <v>2022</v>
      </c>
      <c r="AC3036">
        <f t="shared" si="661"/>
        <v>0.5</v>
      </c>
      <c r="AD3036">
        <f t="shared" si="662"/>
        <v>0.5</v>
      </c>
      <c r="AE3036">
        <f t="shared" si="663"/>
        <v>0.5</v>
      </c>
      <c r="AF3036">
        <f t="shared" si="664"/>
        <v>0.5</v>
      </c>
      <c r="AG3036">
        <f t="shared" si="665"/>
        <v>0.5</v>
      </c>
      <c r="AH3036">
        <f t="shared" si="666"/>
        <v>0.5</v>
      </c>
      <c r="AI3036">
        <f t="shared" si="667"/>
        <v>0.25</v>
      </c>
      <c r="AJ3036">
        <f t="shared" si="668"/>
        <v>0.25</v>
      </c>
      <c r="AK3036">
        <f t="shared" si="669"/>
        <v>0.5</v>
      </c>
      <c r="AL3036">
        <f t="shared" si="670"/>
        <v>0.5</v>
      </c>
      <c r="AM3036">
        <f t="shared" si="671"/>
        <v>0.17499999999999999</v>
      </c>
      <c r="AN3036" s="6">
        <f t="shared" si="673"/>
        <v>0.93500000000000005</v>
      </c>
      <c r="AO3036" t="str">
        <f>VLOOKUP(BD_PONDERACIONES[[#This Row],[Comuna]],Tabla3[#All],2,0)</f>
        <v>Cordillera</v>
      </c>
    </row>
    <row r="3037" spans="1:41" x14ac:dyDescent="0.35">
      <c r="A3037" t="s">
        <v>13587</v>
      </c>
      <c r="B3037" t="s">
        <v>13588</v>
      </c>
      <c r="C3037" t="s">
        <v>13589</v>
      </c>
      <c r="D3037" s="5">
        <v>44831</v>
      </c>
      <c r="E3037" s="5">
        <v>44775</v>
      </c>
      <c r="F3037" t="s">
        <v>753</v>
      </c>
      <c r="G3037" t="s">
        <v>13590</v>
      </c>
      <c r="H3037" t="s">
        <v>2882</v>
      </c>
      <c r="J3037" t="s">
        <v>756</v>
      </c>
      <c r="K3037" t="s">
        <v>756</v>
      </c>
      <c r="L3037" t="s">
        <v>773</v>
      </c>
      <c r="M3037" t="s">
        <v>773</v>
      </c>
      <c r="N3037" t="s">
        <v>756</v>
      </c>
      <c r="O3037" t="s">
        <v>756</v>
      </c>
      <c r="P3037" t="s">
        <v>765</v>
      </c>
      <c r="Q3037" t="s">
        <v>13591</v>
      </c>
      <c r="R3037" t="s">
        <v>759</v>
      </c>
      <c r="S3037" t="s">
        <v>756</v>
      </c>
      <c r="T3037" t="s">
        <v>756</v>
      </c>
      <c r="U3037" t="s">
        <v>756</v>
      </c>
      <c r="V3037" t="s">
        <v>756</v>
      </c>
      <c r="W3037" t="s">
        <v>768</v>
      </c>
      <c r="X3037" t="s">
        <v>13592</v>
      </c>
      <c r="Y3037" t="str">
        <f t="shared" si="672"/>
        <v>agosto</v>
      </c>
      <c r="Z3037">
        <f>YEAR(BD_PONDERACIONES[[#This Row],[Fecha Ejecución del Ticket]])</f>
        <v>2022</v>
      </c>
      <c r="AA3037" t="str">
        <f t="shared" si="660"/>
        <v>septiembre</v>
      </c>
      <c r="AB3037">
        <f>YEAR(BD_PONDERACIONES[[#This Row],[Fecha de Inspección]])</f>
        <v>2022</v>
      </c>
      <c r="AC3037">
        <f t="shared" si="661"/>
        <v>0.5</v>
      </c>
      <c r="AD3037">
        <f t="shared" si="662"/>
        <v>0.5</v>
      </c>
      <c r="AE3037">
        <f t="shared" si="663"/>
        <v>0</v>
      </c>
      <c r="AF3037">
        <f t="shared" si="664"/>
        <v>0</v>
      </c>
      <c r="AG3037">
        <f t="shared" si="665"/>
        <v>0.5</v>
      </c>
      <c r="AH3037">
        <f t="shared" si="666"/>
        <v>0.5</v>
      </c>
      <c r="AI3037">
        <f t="shared" si="667"/>
        <v>0.25</v>
      </c>
      <c r="AJ3037">
        <f t="shared" si="668"/>
        <v>0.25</v>
      </c>
      <c r="AK3037">
        <f t="shared" si="669"/>
        <v>0.5</v>
      </c>
      <c r="AL3037">
        <f t="shared" si="670"/>
        <v>0.5</v>
      </c>
      <c r="AM3037">
        <f t="shared" si="671"/>
        <v>0.17499999999999999</v>
      </c>
      <c r="AN3037" s="6">
        <f t="shared" si="673"/>
        <v>0.63500000000000001</v>
      </c>
      <c r="AO3037" t="str">
        <f>VLOOKUP(BD_PONDERACIONES[[#This Row],[Comuna]],Tabla3[#All],2,0)</f>
        <v>Cordillera</v>
      </c>
    </row>
    <row r="3038" spans="1:41" x14ac:dyDescent="0.35">
      <c r="A3038" t="s">
        <v>13593</v>
      </c>
      <c r="B3038" t="s">
        <v>13594</v>
      </c>
      <c r="C3038" t="s">
        <v>13595</v>
      </c>
      <c r="D3038" s="5">
        <v>44831</v>
      </c>
      <c r="E3038" s="5">
        <v>44789</v>
      </c>
      <c r="F3038" t="s">
        <v>763</v>
      </c>
      <c r="G3038" t="s">
        <v>13596</v>
      </c>
      <c r="H3038" t="s">
        <v>2882</v>
      </c>
      <c r="J3038" t="s">
        <v>756</v>
      </c>
      <c r="K3038" t="s">
        <v>756</v>
      </c>
      <c r="L3038" t="s">
        <v>757</v>
      </c>
      <c r="M3038" t="s">
        <v>757</v>
      </c>
      <c r="N3038" t="s">
        <v>756</v>
      </c>
      <c r="O3038" t="s">
        <v>756</v>
      </c>
      <c r="P3038" t="s">
        <v>758</v>
      </c>
      <c r="Q3038" t="s">
        <v>759</v>
      </c>
      <c r="R3038" t="s">
        <v>759</v>
      </c>
      <c r="S3038" t="s">
        <v>757</v>
      </c>
      <c r="T3038" t="s">
        <v>757</v>
      </c>
      <c r="U3038" t="s">
        <v>757</v>
      </c>
      <c r="V3038" t="s">
        <v>756</v>
      </c>
      <c r="W3038" t="s">
        <v>768</v>
      </c>
      <c r="X3038" t="s">
        <v>13597</v>
      </c>
      <c r="Y3038" t="str">
        <f t="shared" si="672"/>
        <v>agosto</v>
      </c>
      <c r="Z3038">
        <f>YEAR(BD_PONDERACIONES[[#This Row],[Fecha Ejecución del Ticket]])</f>
        <v>2022</v>
      </c>
      <c r="AA3038" t="str">
        <f t="shared" si="660"/>
        <v>septiembre</v>
      </c>
      <c r="AB3038">
        <f>YEAR(BD_PONDERACIONES[[#This Row],[Fecha de Inspección]])</f>
        <v>2022</v>
      </c>
      <c r="AC3038">
        <f t="shared" si="661"/>
        <v>0.5</v>
      </c>
      <c r="AD3038">
        <f t="shared" si="662"/>
        <v>0.5</v>
      </c>
      <c r="AE3038">
        <f t="shared" si="663"/>
        <v>0.5</v>
      </c>
      <c r="AF3038">
        <f t="shared" si="664"/>
        <v>0.5</v>
      </c>
      <c r="AG3038">
        <f t="shared" si="665"/>
        <v>0.5</v>
      </c>
      <c r="AH3038">
        <f t="shared" si="666"/>
        <v>0.5</v>
      </c>
      <c r="AI3038">
        <f t="shared" si="667"/>
        <v>0.25</v>
      </c>
      <c r="AJ3038">
        <f t="shared" si="668"/>
        <v>0.25</v>
      </c>
      <c r="AK3038">
        <f t="shared" si="669"/>
        <v>0.5</v>
      </c>
      <c r="AL3038">
        <f t="shared" si="670"/>
        <v>0.5</v>
      </c>
      <c r="AM3038">
        <f t="shared" si="671"/>
        <v>0.17499999999999999</v>
      </c>
      <c r="AN3038" s="6">
        <f t="shared" si="673"/>
        <v>0.93500000000000005</v>
      </c>
      <c r="AO3038" t="str">
        <f>VLOOKUP(BD_PONDERACIONES[[#This Row],[Comuna]],Tabla3[#All],2,0)</f>
        <v>Cordillera</v>
      </c>
    </row>
    <row r="3039" spans="1:41" x14ac:dyDescent="0.35">
      <c r="A3039" t="s">
        <v>13598</v>
      </c>
      <c r="B3039" t="s">
        <v>13599</v>
      </c>
      <c r="C3039" t="s">
        <v>13600</v>
      </c>
      <c r="D3039" s="5">
        <v>44831</v>
      </c>
      <c r="E3039" s="5">
        <v>44783</v>
      </c>
      <c r="F3039" t="s">
        <v>753</v>
      </c>
      <c r="G3039" t="s">
        <v>13601</v>
      </c>
      <c r="H3039" t="s">
        <v>2882</v>
      </c>
      <c r="J3039" t="s">
        <v>756</v>
      </c>
      <c r="K3039" t="s">
        <v>756</v>
      </c>
      <c r="L3039" t="s">
        <v>757</v>
      </c>
      <c r="M3039" t="s">
        <v>757</v>
      </c>
      <c r="N3039" t="s">
        <v>756</v>
      </c>
      <c r="O3039" t="s">
        <v>756</v>
      </c>
      <c r="P3039" t="s">
        <v>758</v>
      </c>
      <c r="Q3039" t="s">
        <v>759</v>
      </c>
      <c r="R3039" t="s">
        <v>759</v>
      </c>
      <c r="S3039" t="s">
        <v>757</v>
      </c>
      <c r="T3039" t="s">
        <v>757</v>
      </c>
      <c r="U3039" t="s">
        <v>757</v>
      </c>
      <c r="V3039" t="s">
        <v>773</v>
      </c>
      <c r="W3039" t="s">
        <v>773</v>
      </c>
      <c r="X3039" t="s">
        <v>5192</v>
      </c>
      <c r="Y3039" t="str">
        <f t="shared" si="672"/>
        <v>agosto</v>
      </c>
      <c r="Z3039">
        <f>YEAR(BD_PONDERACIONES[[#This Row],[Fecha Ejecución del Ticket]])</f>
        <v>2022</v>
      </c>
      <c r="AA3039" t="str">
        <f t="shared" si="660"/>
        <v>septiembre</v>
      </c>
      <c r="AB3039">
        <f>YEAR(BD_PONDERACIONES[[#This Row],[Fecha de Inspección]])</f>
        <v>2022</v>
      </c>
      <c r="AC3039">
        <f t="shared" si="661"/>
        <v>0.5</v>
      </c>
      <c r="AD3039">
        <f t="shared" si="662"/>
        <v>0.5</v>
      </c>
      <c r="AE3039">
        <f t="shared" si="663"/>
        <v>0.5</v>
      </c>
      <c r="AF3039">
        <f t="shared" si="664"/>
        <v>0.5</v>
      </c>
      <c r="AG3039">
        <f t="shared" si="665"/>
        <v>0.5</v>
      </c>
      <c r="AH3039">
        <f t="shared" si="666"/>
        <v>0.5</v>
      </c>
      <c r="AI3039">
        <f t="shared" si="667"/>
        <v>0.25</v>
      </c>
      <c r="AJ3039">
        <f t="shared" si="668"/>
        <v>0.25</v>
      </c>
      <c r="AK3039">
        <f t="shared" si="669"/>
        <v>0.5</v>
      </c>
      <c r="AL3039">
        <f t="shared" si="670"/>
        <v>0</v>
      </c>
      <c r="AM3039">
        <f t="shared" si="671"/>
        <v>0</v>
      </c>
      <c r="AN3039" s="6">
        <f t="shared" si="673"/>
        <v>0.8</v>
      </c>
      <c r="AO3039" t="str">
        <f>VLOOKUP(BD_PONDERACIONES[[#This Row],[Comuna]],Tabla3[#All],2,0)</f>
        <v>Cordillera</v>
      </c>
    </row>
    <row r="3040" spans="1:41" x14ac:dyDescent="0.35">
      <c r="A3040" t="s">
        <v>13602</v>
      </c>
      <c r="B3040" t="s">
        <v>13603</v>
      </c>
      <c r="C3040" t="s">
        <v>13604</v>
      </c>
      <c r="D3040" s="5">
        <v>44831</v>
      </c>
      <c r="E3040" s="5">
        <v>44789</v>
      </c>
      <c r="F3040" t="s">
        <v>763</v>
      </c>
      <c r="G3040" t="s">
        <v>13605</v>
      </c>
      <c r="H3040" t="s">
        <v>2882</v>
      </c>
      <c r="J3040" t="s">
        <v>756</v>
      </c>
      <c r="K3040" t="s">
        <v>756</v>
      </c>
      <c r="L3040" t="s">
        <v>757</v>
      </c>
      <c r="M3040" t="s">
        <v>757</v>
      </c>
      <c r="N3040" t="s">
        <v>756</v>
      </c>
      <c r="O3040" t="s">
        <v>756</v>
      </c>
      <c r="P3040" t="s">
        <v>758</v>
      </c>
      <c r="Q3040" t="s">
        <v>759</v>
      </c>
      <c r="R3040" t="s">
        <v>759</v>
      </c>
      <c r="S3040" t="s">
        <v>757</v>
      </c>
      <c r="T3040" t="s">
        <v>757</v>
      </c>
      <c r="U3040" t="s">
        <v>757</v>
      </c>
      <c r="V3040" t="s">
        <v>756</v>
      </c>
      <c r="W3040" t="s">
        <v>768</v>
      </c>
      <c r="X3040" t="s">
        <v>13606</v>
      </c>
      <c r="Y3040" t="str">
        <f t="shared" si="672"/>
        <v>agosto</v>
      </c>
      <c r="Z3040">
        <f>YEAR(BD_PONDERACIONES[[#This Row],[Fecha Ejecución del Ticket]])</f>
        <v>2022</v>
      </c>
      <c r="AA3040" t="str">
        <f t="shared" si="660"/>
        <v>septiembre</v>
      </c>
      <c r="AB3040">
        <f>YEAR(BD_PONDERACIONES[[#This Row],[Fecha de Inspección]])</f>
        <v>2022</v>
      </c>
      <c r="AC3040">
        <f t="shared" si="661"/>
        <v>0.5</v>
      </c>
      <c r="AD3040">
        <f t="shared" si="662"/>
        <v>0.5</v>
      </c>
      <c r="AE3040">
        <f t="shared" si="663"/>
        <v>0.5</v>
      </c>
      <c r="AF3040">
        <f t="shared" si="664"/>
        <v>0.5</v>
      </c>
      <c r="AG3040">
        <f t="shared" si="665"/>
        <v>0.5</v>
      </c>
      <c r="AH3040">
        <f t="shared" si="666"/>
        <v>0.5</v>
      </c>
      <c r="AI3040">
        <f t="shared" si="667"/>
        <v>0.25</v>
      </c>
      <c r="AJ3040">
        <f t="shared" si="668"/>
        <v>0.25</v>
      </c>
      <c r="AK3040">
        <f t="shared" si="669"/>
        <v>0.5</v>
      </c>
      <c r="AL3040">
        <f t="shared" si="670"/>
        <v>0.5</v>
      </c>
      <c r="AM3040">
        <f t="shared" si="671"/>
        <v>0.17499999999999999</v>
      </c>
      <c r="AN3040" s="6">
        <f t="shared" si="673"/>
        <v>0.93500000000000005</v>
      </c>
      <c r="AO3040" t="str">
        <f>VLOOKUP(BD_PONDERACIONES[[#This Row],[Comuna]],Tabla3[#All],2,0)</f>
        <v>Cordillera</v>
      </c>
    </row>
    <row r="3041" spans="1:41" x14ac:dyDescent="0.35">
      <c r="A3041" t="s">
        <v>13607</v>
      </c>
      <c r="B3041" t="s">
        <v>13608</v>
      </c>
      <c r="C3041" t="s">
        <v>13609</v>
      </c>
      <c r="D3041" s="5">
        <v>44831</v>
      </c>
      <c r="E3041" s="5">
        <v>44776</v>
      </c>
      <c r="F3041" t="s">
        <v>753</v>
      </c>
      <c r="G3041" t="s">
        <v>13610</v>
      </c>
      <c r="H3041" t="s">
        <v>2882</v>
      </c>
      <c r="J3041" t="s">
        <v>756</v>
      </c>
      <c r="K3041" t="s">
        <v>756</v>
      </c>
      <c r="L3041" t="s">
        <v>757</v>
      </c>
      <c r="M3041" t="s">
        <v>757</v>
      </c>
      <c r="N3041" t="s">
        <v>756</v>
      </c>
      <c r="O3041" t="s">
        <v>756</v>
      </c>
      <c r="P3041" t="s">
        <v>758</v>
      </c>
      <c r="Q3041" t="s">
        <v>759</v>
      </c>
      <c r="R3041" t="s">
        <v>759</v>
      </c>
      <c r="S3041" t="s">
        <v>757</v>
      </c>
      <c r="T3041" t="s">
        <v>757</v>
      </c>
      <c r="U3041" t="s">
        <v>757</v>
      </c>
      <c r="V3041" t="s">
        <v>756</v>
      </c>
      <c r="W3041" t="s">
        <v>768</v>
      </c>
      <c r="X3041" t="s">
        <v>5202</v>
      </c>
      <c r="Y3041" t="str">
        <f t="shared" si="672"/>
        <v>agosto</v>
      </c>
      <c r="Z3041">
        <f>YEAR(BD_PONDERACIONES[[#This Row],[Fecha Ejecución del Ticket]])</f>
        <v>2022</v>
      </c>
      <c r="AA3041" t="str">
        <f t="shared" si="660"/>
        <v>septiembre</v>
      </c>
      <c r="AB3041">
        <f>YEAR(BD_PONDERACIONES[[#This Row],[Fecha de Inspección]])</f>
        <v>2022</v>
      </c>
      <c r="AC3041">
        <f t="shared" si="661"/>
        <v>0.5</v>
      </c>
      <c r="AD3041">
        <f t="shared" si="662"/>
        <v>0.5</v>
      </c>
      <c r="AE3041">
        <f t="shared" si="663"/>
        <v>0.5</v>
      </c>
      <c r="AF3041">
        <f t="shared" si="664"/>
        <v>0.5</v>
      </c>
      <c r="AG3041">
        <f t="shared" si="665"/>
        <v>0.5</v>
      </c>
      <c r="AH3041">
        <f t="shared" si="666"/>
        <v>0.5</v>
      </c>
      <c r="AI3041">
        <f t="shared" si="667"/>
        <v>0.25</v>
      </c>
      <c r="AJ3041">
        <f t="shared" si="668"/>
        <v>0.25</v>
      </c>
      <c r="AK3041">
        <f t="shared" si="669"/>
        <v>0.5</v>
      </c>
      <c r="AL3041">
        <f t="shared" si="670"/>
        <v>0.5</v>
      </c>
      <c r="AM3041">
        <f t="shared" si="671"/>
        <v>0.17499999999999999</v>
      </c>
      <c r="AN3041" s="6">
        <f t="shared" si="673"/>
        <v>0.93500000000000005</v>
      </c>
      <c r="AO3041" t="str">
        <f>VLOOKUP(BD_PONDERACIONES[[#This Row],[Comuna]],Tabla3[#All],2,0)</f>
        <v>Cordillera</v>
      </c>
    </row>
    <row r="3042" spans="1:41" x14ac:dyDescent="0.35">
      <c r="A3042" t="s">
        <v>13611</v>
      </c>
      <c r="B3042" t="s">
        <v>13612</v>
      </c>
      <c r="C3042" t="s">
        <v>13613</v>
      </c>
      <c r="D3042" s="5">
        <v>44831</v>
      </c>
      <c r="E3042" s="5">
        <v>44790</v>
      </c>
      <c r="F3042" t="s">
        <v>763</v>
      </c>
      <c r="G3042" t="s">
        <v>13614</v>
      </c>
      <c r="H3042" t="s">
        <v>2882</v>
      </c>
      <c r="J3042" t="s">
        <v>756</v>
      </c>
      <c r="K3042" t="s">
        <v>756</v>
      </c>
      <c r="L3042" t="s">
        <v>756</v>
      </c>
      <c r="M3042" t="s">
        <v>756</v>
      </c>
      <c r="N3042" t="s">
        <v>756</v>
      </c>
      <c r="O3042" t="s">
        <v>756</v>
      </c>
      <c r="P3042" t="s">
        <v>758</v>
      </c>
      <c r="Q3042" t="s">
        <v>759</v>
      </c>
      <c r="R3042" t="s">
        <v>759</v>
      </c>
      <c r="S3042" t="s">
        <v>757</v>
      </c>
      <c r="T3042" t="s">
        <v>757</v>
      </c>
      <c r="U3042" t="s">
        <v>757</v>
      </c>
      <c r="V3042" t="s">
        <v>756</v>
      </c>
      <c r="W3042" t="s">
        <v>768</v>
      </c>
      <c r="X3042" t="s">
        <v>11923</v>
      </c>
      <c r="Y3042" t="str">
        <f t="shared" si="672"/>
        <v>agosto</v>
      </c>
      <c r="Z3042">
        <f>YEAR(BD_PONDERACIONES[[#This Row],[Fecha Ejecución del Ticket]])</f>
        <v>2022</v>
      </c>
      <c r="AA3042" t="str">
        <f t="shared" si="660"/>
        <v>septiembre</v>
      </c>
      <c r="AB3042">
        <f>YEAR(BD_PONDERACIONES[[#This Row],[Fecha de Inspección]])</f>
        <v>2022</v>
      </c>
      <c r="AC3042">
        <f t="shared" si="661"/>
        <v>0.5</v>
      </c>
      <c r="AD3042">
        <f t="shared" si="662"/>
        <v>0.5</v>
      </c>
      <c r="AE3042">
        <f t="shared" si="663"/>
        <v>0.5</v>
      </c>
      <c r="AF3042">
        <f t="shared" si="664"/>
        <v>0.5</v>
      </c>
      <c r="AG3042">
        <f t="shared" si="665"/>
        <v>0.5</v>
      </c>
      <c r="AH3042">
        <f t="shared" si="666"/>
        <v>0.5</v>
      </c>
      <c r="AI3042">
        <f t="shared" si="667"/>
        <v>0.25</v>
      </c>
      <c r="AJ3042">
        <f t="shared" si="668"/>
        <v>0.25</v>
      </c>
      <c r="AK3042">
        <f t="shared" si="669"/>
        <v>0.5</v>
      </c>
      <c r="AL3042">
        <f t="shared" si="670"/>
        <v>0.5</v>
      </c>
      <c r="AM3042">
        <f t="shared" si="671"/>
        <v>0.17499999999999999</v>
      </c>
      <c r="AN3042" s="6">
        <f t="shared" si="673"/>
        <v>0.93500000000000005</v>
      </c>
      <c r="AO3042" t="str">
        <f>VLOOKUP(BD_PONDERACIONES[[#This Row],[Comuna]],Tabla3[#All],2,0)</f>
        <v>Cordillera</v>
      </c>
    </row>
    <row r="3043" spans="1:41" x14ac:dyDescent="0.35">
      <c r="A3043" t="s">
        <v>13615</v>
      </c>
      <c r="B3043" t="s">
        <v>13616</v>
      </c>
      <c r="C3043" t="s">
        <v>13617</v>
      </c>
      <c r="D3043" s="5">
        <v>44831</v>
      </c>
      <c r="E3043" s="5">
        <v>44774</v>
      </c>
      <c r="F3043" t="s">
        <v>753</v>
      </c>
      <c r="G3043" t="s">
        <v>13618</v>
      </c>
      <c r="H3043" t="s">
        <v>2882</v>
      </c>
      <c r="J3043" t="s">
        <v>756</v>
      </c>
      <c r="K3043" t="s">
        <v>756</v>
      </c>
      <c r="L3043" t="s">
        <v>757</v>
      </c>
      <c r="M3043" t="s">
        <v>757</v>
      </c>
      <c r="N3043" t="s">
        <v>756</v>
      </c>
      <c r="O3043" t="s">
        <v>756</v>
      </c>
      <c r="P3043" t="s">
        <v>758</v>
      </c>
      <c r="Q3043" t="s">
        <v>759</v>
      </c>
      <c r="R3043" t="s">
        <v>759</v>
      </c>
      <c r="S3043" t="s">
        <v>757</v>
      </c>
      <c r="T3043" t="s">
        <v>757</v>
      </c>
      <c r="U3043" t="s">
        <v>757</v>
      </c>
      <c r="V3043" t="s">
        <v>756</v>
      </c>
      <c r="W3043" t="s">
        <v>768</v>
      </c>
      <c r="X3043" t="s">
        <v>13619</v>
      </c>
      <c r="Y3043" t="str">
        <f t="shared" si="672"/>
        <v>agosto</v>
      </c>
      <c r="Z3043">
        <f>YEAR(BD_PONDERACIONES[[#This Row],[Fecha Ejecución del Ticket]])</f>
        <v>2022</v>
      </c>
      <c r="AA3043" t="str">
        <f t="shared" si="660"/>
        <v>septiembre</v>
      </c>
      <c r="AB3043">
        <f>YEAR(BD_PONDERACIONES[[#This Row],[Fecha de Inspección]])</f>
        <v>2022</v>
      </c>
      <c r="AC3043">
        <f t="shared" si="661"/>
        <v>0.5</v>
      </c>
      <c r="AD3043">
        <f t="shared" si="662"/>
        <v>0.5</v>
      </c>
      <c r="AE3043">
        <f t="shared" si="663"/>
        <v>0.5</v>
      </c>
      <c r="AF3043">
        <f t="shared" si="664"/>
        <v>0.5</v>
      </c>
      <c r="AG3043">
        <f t="shared" si="665"/>
        <v>0.5</v>
      </c>
      <c r="AH3043">
        <f t="shared" si="666"/>
        <v>0.5</v>
      </c>
      <c r="AI3043">
        <f t="shared" si="667"/>
        <v>0.25</v>
      </c>
      <c r="AJ3043">
        <f t="shared" si="668"/>
        <v>0.25</v>
      </c>
      <c r="AK3043">
        <f t="shared" si="669"/>
        <v>0.5</v>
      </c>
      <c r="AL3043">
        <f t="shared" si="670"/>
        <v>0.5</v>
      </c>
      <c r="AM3043">
        <f t="shared" si="671"/>
        <v>0.17499999999999999</v>
      </c>
      <c r="AN3043" s="6">
        <f t="shared" si="673"/>
        <v>0.93500000000000005</v>
      </c>
      <c r="AO3043" t="str">
        <f>VLOOKUP(BD_PONDERACIONES[[#This Row],[Comuna]],Tabla3[#All],2,0)</f>
        <v>Cordillera</v>
      </c>
    </row>
    <row r="3044" spans="1:41" x14ac:dyDescent="0.35">
      <c r="A3044" t="s">
        <v>13620</v>
      </c>
      <c r="B3044" t="s">
        <v>13621</v>
      </c>
      <c r="C3044" t="s">
        <v>13622</v>
      </c>
      <c r="D3044" s="5">
        <v>44831</v>
      </c>
      <c r="E3044" s="5">
        <v>44781</v>
      </c>
      <c r="F3044" t="s">
        <v>753</v>
      </c>
      <c r="G3044" t="s">
        <v>13623</v>
      </c>
      <c r="H3044" t="s">
        <v>2882</v>
      </c>
      <c r="J3044" t="s">
        <v>756</v>
      </c>
      <c r="K3044" t="s">
        <v>756</v>
      </c>
      <c r="L3044" t="s">
        <v>757</v>
      </c>
      <c r="M3044" t="s">
        <v>757</v>
      </c>
      <c r="N3044" t="s">
        <v>756</v>
      </c>
      <c r="O3044" t="s">
        <v>756</v>
      </c>
      <c r="P3044" t="s">
        <v>765</v>
      </c>
      <c r="Q3044" t="s">
        <v>759</v>
      </c>
      <c r="R3044" t="s">
        <v>759</v>
      </c>
      <c r="S3044" t="s">
        <v>757</v>
      </c>
      <c r="T3044" t="s">
        <v>757</v>
      </c>
      <c r="U3044" t="s">
        <v>757</v>
      </c>
      <c r="V3044" t="s">
        <v>756</v>
      </c>
      <c r="W3044" t="s">
        <v>768</v>
      </c>
      <c r="X3044" t="s">
        <v>13624</v>
      </c>
      <c r="Y3044" t="str">
        <f t="shared" si="672"/>
        <v>agosto</v>
      </c>
      <c r="Z3044">
        <f>YEAR(BD_PONDERACIONES[[#This Row],[Fecha Ejecución del Ticket]])</f>
        <v>2022</v>
      </c>
      <c r="AA3044" t="str">
        <f t="shared" si="660"/>
        <v>septiembre</v>
      </c>
      <c r="AB3044">
        <f>YEAR(BD_PONDERACIONES[[#This Row],[Fecha de Inspección]])</f>
        <v>2022</v>
      </c>
      <c r="AC3044">
        <f t="shared" si="661"/>
        <v>0.5</v>
      </c>
      <c r="AD3044">
        <f t="shared" si="662"/>
        <v>0.5</v>
      </c>
      <c r="AE3044">
        <f t="shared" si="663"/>
        <v>0.5</v>
      </c>
      <c r="AF3044">
        <f t="shared" si="664"/>
        <v>0.5</v>
      </c>
      <c r="AG3044">
        <f t="shared" si="665"/>
        <v>0.5</v>
      </c>
      <c r="AH3044">
        <f t="shared" si="666"/>
        <v>0.5</v>
      </c>
      <c r="AI3044">
        <f t="shared" si="667"/>
        <v>0.25</v>
      </c>
      <c r="AJ3044">
        <f t="shared" si="668"/>
        <v>0.25</v>
      </c>
      <c r="AK3044">
        <f t="shared" si="669"/>
        <v>0.5</v>
      </c>
      <c r="AL3044">
        <f t="shared" si="670"/>
        <v>0.5</v>
      </c>
      <c r="AM3044">
        <f t="shared" si="671"/>
        <v>0.17499999999999999</v>
      </c>
      <c r="AN3044" s="6">
        <f t="shared" si="673"/>
        <v>0.93500000000000005</v>
      </c>
      <c r="AO3044" t="str">
        <f>VLOOKUP(BD_PONDERACIONES[[#This Row],[Comuna]],Tabla3[#All],2,0)</f>
        <v>Cordillera</v>
      </c>
    </row>
    <row r="3045" spans="1:41" x14ac:dyDescent="0.35">
      <c r="A3045" t="s">
        <v>13625</v>
      </c>
      <c r="B3045" t="s">
        <v>13626</v>
      </c>
      <c r="C3045" t="s">
        <v>13627</v>
      </c>
      <c r="D3045" s="5">
        <v>44831</v>
      </c>
      <c r="E3045" s="5">
        <v>44788</v>
      </c>
      <c r="F3045" t="s">
        <v>763</v>
      </c>
      <c r="G3045" t="s">
        <v>13628</v>
      </c>
      <c r="H3045" t="s">
        <v>2882</v>
      </c>
      <c r="J3045" t="s">
        <v>756</v>
      </c>
      <c r="K3045" t="s">
        <v>756</v>
      </c>
      <c r="L3045" t="s">
        <v>757</v>
      </c>
      <c r="M3045" t="s">
        <v>757</v>
      </c>
      <c r="N3045" t="s">
        <v>756</v>
      </c>
      <c r="O3045" t="s">
        <v>756</v>
      </c>
      <c r="P3045" t="s">
        <v>758</v>
      </c>
      <c r="Q3045" t="s">
        <v>759</v>
      </c>
      <c r="R3045" t="s">
        <v>759</v>
      </c>
      <c r="S3045" t="s">
        <v>757</v>
      </c>
      <c r="T3045" t="s">
        <v>757</v>
      </c>
      <c r="U3045" t="s">
        <v>757</v>
      </c>
      <c r="V3045" t="s">
        <v>773</v>
      </c>
      <c r="W3045" t="s">
        <v>773</v>
      </c>
      <c r="X3045" t="s">
        <v>13629</v>
      </c>
      <c r="Y3045" t="str">
        <f t="shared" si="672"/>
        <v>agosto</v>
      </c>
      <c r="Z3045">
        <f>YEAR(BD_PONDERACIONES[[#This Row],[Fecha Ejecución del Ticket]])</f>
        <v>2022</v>
      </c>
      <c r="AA3045" t="str">
        <f t="shared" si="660"/>
        <v>septiembre</v>
      </c>
      <c r="AB3045">
        <f>YEAR(BD_PONDERACIONES[[#This Row],[Fecha de Inspección]])</f>
        <v>2022</v>
      </c>
      <c r="AC3045">
        <f t="shared" si="661"/>
        <v>0.5</v>
      </c>
      <c r="AD3045">
        <f t="shared" si="662"/>
        <v>0.5</v>
      </c>
      <c r="AE3045">
        <f t="shared" si="663"/>
        <v>0.5</v>
      </c>
      <c r="AF3045">
        <f t="shared" si="664"/>
        <v>0.5</v>
      </c>
      <c r="AG3045">
        <f t="shared" si="665"/>
        <v>0.5</v>
      </c>
      <c r="AH3045">
        <f t="shared" si="666"/>
        <v>0.5</v>
      </c>
      <c r="AI3045">
        <f t="shared" si="667"/>
        <v>0.25</v>
      </c>
      <c r="AJ3045">
        <f t="shared" si="668"/>
        <v>0.25</v>
      </c>
      <c r="AK3045">
        <f t="shared" si="669"/>
        <v>0.5</v>
      </c>
      <c r="AL3045">
        <f t="shared" si="670"/>
        <v>0</v>
      </c>
      <c r="AM3045">
        <f t="shared" si="671"/>
        <v>0</v>
      </c>
      <c r="AN3045" s="6">
        <f t="shared" si="673"/>
        <v>0.8</v>
      </c>
      <c r="AO3045" t="str">
        <f>VLOOKUP(BD_PONDERACIONES[[#This Row],[Comuna]],Tabla3[#All],2,0)</f>
        <v>Cordillera</v>
      </c>
    </row>
    <row r="3046" spans="1:41" x14ac:dyDescent="0.35">
      <c r="A3046" t="s">
        <v>13630</v>
      </c>
      <c r="B3046" t="s">
        <v>13631</v>
      </c>
      <c r="C3046" t="s">
        <v>13632</v>
      </c>
      <c r="D3046" s="5">
        <v>44831</v>
      </c>
      <c r="E3046" s="5">
        <v>44789</v>
      </c>
      <c r="F3046" t="s">
        <v>763</v>
      </c>
      <c r="G3046" t="s">
        <v>13633</v>
      </c>
      <c r="H3046" t="s">
        <v>2882</v>
      </c>
      <c r="J3046" t="s">
        <v>756</v>
      </c>
      <c r="K3046" t="s">
        <v>756</v>
      </c>
      <c r="L3046" t="s">
        <v>757</v>
      </c>
      <c r="M3046" t="s">
        <v>757</v>
      </c>
      <c r="N3046" t="s">
        <v>756</v>
      </c>
      <c r="O3046" t="s">
        <v>756</v>
      </c>
      <c r="P3046" t="s">
        <v>758</v>
      </c>
      <c r="Q3046" t="s">
        <v>759</v>
      </c>
      <c r="R3046" t="s">
        <v>759</v>
      </c>
      <c r="S3046" t="s">
        <v>757</v>
      </c>
      <c r="T3046" t="s">
        <v>757</v>
      </c>
      <c r="U3046" t="s">
        <v>757</v>
      </c>
      <c r="V3046" t="s">
        <v>756</v>
      </c>
      <c r="W3046" t="s">
        <v>768</v>
      </c>
      <c r="X3046" t="s">
        <v>13634</v>
      </c>
      <c r="Y3046" t="str">
        <f t="shared" si="672"/>
        <v>agosto</v>
      </c>
      <c r="Z3046">
        <f>YEAR(BD_PONDERACIONES[[#This Row],[Fecha Ejecución del Ticket]])</f>
        <v>2022</v>
      </c>
      <c r="AA3046" t="str">
        <f t="shared" si="660"/>
        <v>septiembre</v>
      </c>
      <c r="AB3046">
        <f>YEAR(BD_PONDERACIONES[[#This Row],[Fecha de Inspección]])</f>
        <v>2022</v>
      </c>
      <c r="AC3046">
        <f t="shared" si="661"/>
        <v>0.5</v>
      </c>
      <c r="AD3046">
        <f t="shared" si="662"/>
        <v>0.5</v>
      </c>
      <c r="AE3046">
        <f t="shared" si="663"/>
        <v>0.5</v>
      </c>
      <c r="AF3046">
        <f t="shared" si="664"/>
        <v>0.5</v>
      </c>
      <c r="AG3046">
        <f t="shared" si="665"/>
        <v>0.5</v>
      </c>
      <c r="AH3046">
        <f t="shared" si="666"/>
        <v>0.5</v>
      </c>
      <c r="AI3046">
        <f t="shared" si="667"/>
        <v>0.25</v>
      </c>
      <c r="AJ3046">
        <f t="shared" si="668"/>
        <v>0.25</v>
      </c>
      <c r="AK3046">
        <f t="shared" si="669"/>
        <v>0.5</v>
      </c>
      <c r="AL3046">
        <f t="shared" si="670"/>
        <v>0.5</v>
      </c>
      <c r="AM3046">
        <f t="shared" si="671"/>
        <v>0.17499999999999999</v>
      </c>
      <c r="AN3046" s="6">
        <f t="shared" si="673"/>
        <v>0.93500000000000005</v>
      </c>
      <c r="AO3046" t="str">
        <f>VLOOKUP(BD_PONDERACIONES[[#This Row],[Comuna]],Tabla3[#All],2,0)</f>
        <v>Cordillera</v>
      </c>
    </row>
    <row r="3047" spans="1:41" x14ac:dyDescent="0.35">
      <c r="A3047" t="s">
        <v>13635</v>
      </c>
      <c r="B3047" t="s">
        <v>13636</v>
      </c>
      <c r="C3047" t="s">
        <v>13637</v>
      </c>
      <c r="D3047" s="5">
        <v>44831</v>
      </c>
      <c r="E3047" s="5">
        <v>44786</v>
      </c>
      <c r="F3047" t="s">
        <v>763</v>
      </c>
      <c r="G3047" t="s">
        <v>13638</v>
      </c>
      <c r="H3047" t="s">
        <v>2882</v>
      </c>
      <c r="J3047" t="s">
        <v>756</v>
      </c>
      <c r="K3047" t="s">
        <v>756</v>
      </c>
      <c r="L3047" t="s">
        <v>773</v>
      </c>
      <c r="M3047" t="s">
        <v>773</v>
      </c>
      <c r="N3047" t="s">
        <v>756</v>
      </c>
      <c r="O3047" t="s">
        <v>756</v>
      </c>
      <c r="P3047" t="s">
        <v>758</v>
      </c>
      <c r="Q3047" t="s">
        <v>759</v>
      </c>
      <c r="R3047" t="s">
        <v>759</v>
      </c>
      <c r="S3047" t="s">
        <v>757</v>
      </c>
      <c r="T3047" t="s">
        <v>757</v>
      </c>
      <c r="U3047" t="s">
        <v>757</v>
      </c>
      <c r="V3047" t="s">
        <v>756</v>
      </c>
      <c r="W3047" t="s">
        <v>768</v>
      </c>
      <c r="X3047" t="s">
        <v>13639</v>
      </c>
      <c r="Y3047" t="str">
        <f t="shared" si="672"/>
        <v>agosto</v>
      </c>
      <c r="Z3047">
        <f>YEAR(BD_PONDERACIONES[[#This Row],[Fecha Ejecución del Ticket]])</f>
        <v>2022</v>
      </c>
      <c r="AA3047" t="str">
        <f t="shared" si="660"/>
        <v>septiembre</v>
      </c>
      <c r="AB3047">
        <f>YEAR(BD_PONDERACIONES[[#This Row],[Fecha de Inspección]])</f>
        <v>2022</v>
      </c>
      <c r="AC3047">
        <f t="shared" si="661"/>
        <v>0.5</v>
      </c>
      <c r="AD3047">
        <f t="shared" si="662"/>
        <v>0.5</v>
      </c>
      <c r="AE3047">
        <f t="shared" si="663"/>
        <v>0</v>
      </c>
      <c r="AF3047">
        <f t="shared" si="664"/>
        <v>0</v>
      </c>
      <c r="AG3047">
        <f t="shared" si="665"/>
        <v>0.5</v>
      </c>
      <c r="AH3047">
        <f t="shared" si="666"/>
        <v>0.5</v>
      </c>
      <c r="AI3047">
        <f t="shared" si="667"/>
        <v>0.25</v>
      </c>
      <c r="AJ3047">
        <f t="shared" si="668"/>
        <v>0.25</v>
      </c>
      <c r="AK3047">
        <f t="shared" si="669"/>
        <v>0.5</v>
      </c>
      <c r="AL3047">
        <f t="shared" si="670"/>
        <v>0.5</v>
      </c>
      <c r="AM3047">
        <f t="shared" si="671"/>
        <v>0.17499999999999999</v>
      </c>
      <c r="AN3047" s="6">
        <f t="shared" si="673"/>
        <v>0.63500000000000001</v>
      </c>
      <c r="AO3047" t="str">
        <f>VLOOKUP(BD_PONDERACIONES[[#This Row],[Comuna]],Tabla3[#All],2,0)</f>
        <v>Cordillera</v>
      </c>
    </row>
    <row r="3048" spans="1:41" x14ac:dyDescent="0.35">
      <c r="A3048" t="s">
        <v>13640</v>
      </c>
      <c r="B3048" t="s">
        <v>13641</v>
      </c>
      <c r="C3048" t="s">
        <v>13642</v>
      </c>
      <c r="D3048" s="5">
        <v>44831</v>
      </c>
      <c r="E3048" s="5">
        <v>44787</v>
      </c>
      <c r="F3048" t="s">
        <v>763</v>
      </c>
      <c r="G3048" t="s">
        <v>13643</v>
      </c>
      <c r="H3048" t="s">
        <v>2882</v>
      </c>
      <c r="J3048" t="s">
        <v>756</v>
      </c>
      <c r="K3048" t="s">
        <v>756</v>
      </c>
      <c r="L3048" t="s">
        <v>757</v>
      </c>
      <c r="M3048" t="s">
        <v>757</v>
      </c>
      <c r="N3048" t="s">
        <v>756</v>
      </c>
      <c r="O3048" t="s">
        <v>756</v>
      </c>
      <c r="P3048" t="s">
        <v>758</v>
      </c>
      <c r="Q3048" t="s">
        <v>759</v>
      </c>
      <c r="R3048" t="s">
        <v>759</v>
      </c>
      <c r="S3048" t="s">
        <v>757</v>
      </c>
      <c r="T3048" t="s">
        <v>757</v>
      </c>
      <c r="U3048" t="s">
        <v>757</v>
      </c>
      <c r="V3048" t="s">
        <v>756</v>
      </c>
      <c r="W3048" t="s">
        <v>756</v>
      </c>
      <c r="X3048" t="s">
        <v>13644</v>
      </c>
      <c r="Y3048" t="str">
        <f t="shared" si="672"/>
        <v>agosto</v>
      </c>
      <c r="Z3048">
        <f>YEAR(BD_PONDERACIONES[[#This Row],[Fecha Ejecución del Ticket]])</f>
        <v>2022</v>
      </c>
      <c r="AA3048" t="str">
        <f t="shared" si="660"/>
        <v>septiembre</v>
      </c>
      <c r="AB3048">
        <f>YEAR(BD_PONDERACIONES[[#This Row],[Fecha de Inspección]])</f>
        <v>2022</v>
      </c>
      <c r="AC3048">
        <f t="shared" si="661"/>
        <v>0.5</v>
      </c>
      <c r="AD3048">
        <f t="shared" si="662"/>
        <v>0.5</v>
      </c>
      <c r="AE3048">
        <f t="shared" si="663"/>
        <v>0.5</v>
      </c>
      <c r="AF3048">
        <f t="shared" si="664"/>
        <v>0.5</v>
      </c>
      <c r="AG3048">
        <f t="shared" si="665"/>
        <v>0.5</v>
      </c>
      <c r="AH3048">
        <f t="shared" si="666"/>
        <v>0.5</v>
      </c>
      <c r="AI3048">
        <f t="shared" si="667"/>
        <v>0.25</v>
      </c>
      <c r="AJ3048">
        <f t="shared" si="668"/>
        <v>0.25</v>
      </c>
      <c r="AK3048">
        <f t="shared" si="669"/>
        <v>0.5</v>
      </c>
      <c r="AL3048">
        <f t="shared" si="670"/>
        <v>0.5</v>
      </c>
      <c r="AM3048">
        <f t="shared" si="671"/>
        <v>0.5</v>
      </c>
      <c r="AN3048" s="6">
        <f t="shared" si="673"/>
        <v>1</v>
      </c>
      <c r="AO3048" t="str">
        <f>VLOOKUP(BD_PONDERACIONES[[#This Row],[Comuna]],Tabla3[#All],2,0)</f>
        <v>Cordillera</v>
      </c>
    </row>
    <row r="3049" spans="1:41" x14ac:dyDescent="0.35">
      <c r="A3049" t="s">
        <v>13645</v>
      </c>
      <c r="B3049" t="s">
        <v>13646</v>
      </c>
      <c r="C3049" t="s">
        <v>13647</v>
      </c>
      <c r="D3049" s="5">
        <v>44831</v>
      </c>
      <c r="E3049" s="5">
        <v>44790</v>
      </c>
      <c r="F3049" t="s">
        <v>763</v>
      </c>
      <c r="G3049" t="s">
        <v>13648</v>
      </c>
      <c r="H3049" t="s">
        <v>2882</v>
      </c>
      <c r="J3049" t="s">
        <v>756</v>
      </c>
      <c r="K3049" t="s">
        <v>756</v>
      </c>
      <c r="L3049" t="s">
        <v>757</v>
      </c>
      <c r="M3049" t="s">
        <v>757</v>
      </c>
      <c r="N3049" t="s">
        <v>756</v>
      </c>
      <c r="O3049" t="s">
        <v>756</v>
      </c>
      <c r="P3049" t="s">
        <v>758</v>
      </c>
      <c r="Q3049" t="s">
        <v>759</v>
      </c>
      <c r="R3049" t="s">
        <v>759</v>
      </c>
      <c r="S3049" t="s">
        <v>757</v>
      </c>
      <c r="T3049" t="s">
        <v>757</v>
      </c>
      <c r="U3049" t="s">
        <v>757</v>
      </c>
      <c r="V3049" t="s">
        <v>773</v>
      </c>
      <c r="W3049" t="s">
        <v>768</v>
      </c>
      <c r="X3049" t="s">
        <v>13649</v>
      </c>
      <c r="Y3049" t="str">
        <f t="shared" si="672"/>
        <v>agosto</v>
      </c>
      <c r="Z3049">
        <f>YEAR(BD_PONDERACIONES[[#This Row],[Fecha Ejecución del Ticket]])</f>
        <v>2022</v>
      </c>
      <c r="AA3049" t="str">
        <f t="shared" si="660"/>
        <v>septiembre</v>
      </c>
      <c r="AB3049">
        <f>YEAR(BD_PONDERACIONES[[#This Row],[Fecha de Inspección]])</f>
        <v>2022</v>
      </c>
      <c r="AC3049">
        <f t="shared" si="661"/>
        <v>0.5</v>
      </c>
      <c r="AD3049">
        <f t="shared" si="662"/>
        <v>0.5</v>
      </c>
      <c r="AE3049">
        <f t="shared" si="663"/>
        <v>0.5</v>
      </c>
      <c r="AF3049">
        <f t="shared" si="664"/>
        <v>0.5</v>
      </c>
      <c r="AG3049">
        <f t="shared" si="665"/>
        <v>0.5</v>
      </c>
      <c r="AH3049">
        <f t="shared" si="666"/>
        <v>0.5</v>
      </c>
      <c r="AI3049">
        <f t="shared" si="667"/>
        <v>0.25</v>
      </c>
      <c r="AJ3049">
        <f t="shared" si="668"/>
        <v>0.25</v>
      </c>
      <c r="AK3049">
        <f t="shared" si="669"/>
        <v>0.5</v>
      </c>
      <c r="AL3049">
        <f t="shared" si="670"/>
        <v>0</v>
      </c>
      <c r="AM3049">
        <f t="shared" si="671"/>
        <v>0.17499999999999999</v>
      </c>
      <c r="AN3049" s="6">
        <f t="shared" si="673"/>
        <v>0.83500000000000008</v>
      </c>
      <c r="AO3049" t="str">
        <f>VLOOKUP(BD_PONDERACIONES[[#This Row],[Comuna]],Tabla3[#All],2,0)</f>
        <v>Cordillera</v>
      </c>
    </row>
    <row r="3050" spans="1:41" x14ac:dyDescent="0.35">
      <c r="A3050" t="s">
        <v>13414</v>
      </c>
      <c r="B3050" t="s">
        <v>13415</v>
      </c>
      <c r="C3050" t="s">
        <v>13416</v>
      </c>
      <c r="D3050" s="5">
        <v>44832</v>
      </c>
      <c r="E3050" s="5">
        <v>44782</v>
      </c>
      <c r="F3050" t="s">
        <v>753</v>
      </c>
      <c r="G3050" t="s">
        <v>13417</v>
      </c>
      <c r="H3050" t="s">
        <v>2882</v>
      </c>
      <c r="J3050" t="s">
        <v>756</v>
      </c>
      <c r="K3050" t="s">
        <v>756</v>
      </c>
      <c r="L3050" t="s">
        <v>757</v>
      </c>
      <c r="M3050" t="s">
        <v>757</v>
      </c>
      <c r="N3050" t="s">
        <v>756</v>
      </c>
      <c r="O3050" t="s">
        <v>756</v>
      </c>
      <c r="P3050" t="s">
        <v>758</v>
      </c>
      <c r="Q3050" t="s">
        <v>759</v>
      </c>
      <c r="R3050" t="s">
        <v>759</v>
      </c>
      <c r="S3050" t="s">
        <v>757</v>
      </c>
      <c r="T3050" t="s">
        <v>757</v>
      </c>
      <c r="U3050" t="s">
        <v>757</v>
      </c>
      <c r="V3050" t="s">
        <v>756</v>
      </c>
      <c r="W3050" t="s">
        <v>756</v>
      </c>
      <c r="X3050" t="s">
        <v>885</v>
      </c>
      <c r="Y3050" t="str">
        <f t="shared" si="672"/>
        <v>agosto</v>
      </c>
      <c r="Z3050">
        <f>YEAR(BD_PONDERACIONES[[#This Row],[Fecha Ejecución del Ticket]])</f>
        <v>2022</v>
      </c>
      <c r="AA3050" t="str">
        <f t="shared" si="660"/>
        <v>septiembre</v>
      </c>
      <c r="AB3050">
        <f>YEAR(BD_PONDERACIONES[[#This Row],[Fecha de Inspección]])</f>
        <v>2022</v>
      </c>
      <c r="AC3050">
        <f t="shared" si="661"/>
        <v>0.5</v>
      </c>
      <c r="AD3050">
        <f t="shared" si="662"/>
        <v>0.5</v>
      </c>
      <c r="AE3050">
        <f t="shared" si="663"/>
        <v>0.5</v>
      </c>
      <c r="AF3050">
        <f t="shared" si="664"/>
        <v>0.5</v>
      </c>
      <c r="AG3050">
        <f t="shared" si="665"/>
        <v>0.5</v>
      </c>
      <c r="AH3050">
        <f t="shared" si="666"/>
        <v>0.5</v>
      </c>
      <c r="AI3050">
        <f t="shared" si="667"/>
        <v>0.25</v>
      </c>
      <c r="AJ3050">
        <f t="shared" si="668"/>
        <v>0.25</v>
      </c>
      <c r="AK3050">
        <f t="shared" si="669"/>
        <v>0.5</v>
      </c>
      <c r="AL3050">
        <f t="shared" si="670"/>
        <v>0.5</v>
      </c>
      <c r="AM3050">
        <f t="shared" si="671"/>
        <v>0.5</v>
      </c>
      <c r="AN3050" s="6">
        <f t="shared" si="673"/>
        <v>1</v>
      </c>
      <c r="AO3050" t="str">
        <f>VLOOKUP(BD_PONDERACIONES[[#This Row],[Comuna]],Tabla3[#All],2,0)</f>
        <v>Cordillera</v>
      </c>
    </row>
    <row r="3051" spans="1:41" x14ac:dyDescent="0.35">
      <c r="A3051" t="s">
        <v>13418</v>
      </c>
      <c r="B3051" t="s">
        <v>13419</v>
      </c>
      <c r="C3051" t="s">
        <v>13420</v>
      </c>
      <c r="D3051" s="5">
        <v>44832</v>
      </c>
      <c r="E3051" s="5">
        <v>44783</v>
      </c>
      <c r="F3051" t="s">
        <v>753</v>
      </c>
      <c r="G3051" t="s">
        <v>13421</v>
      </c>
      <c r="H3051" t="s">
        <v>2882</v>
      </c>
      <c r="J3051" t="s">
        <v>756</v>
      </c>
      <c r="K3051" t="s">
        <v>756</v>
      </c>
      <c r="L3051" t="s">
        <v>757</v>
      </c>
      <c r="M3051" t="s">
        <v>757</v>
      </c>
      <c r="N3051" t="s">
        <v>756</v>
      </c>
      <c r="O3051" t="s">
        <v>756</v>
      </c>
      <c r="P3051" t="s">
        <v>758</v>
      </c>
      <c r="Q3051" t="s">
        <v>759</v>
      </c>
      <c r="R3051" t="s">
        <v>759</v>
      </c>
      <c r="S3051" t="s">
        <v>757</v>
      </c>
      <c r="T3051" t="s">
        <v>757</v>
      </c>
      <c r="U3051" t="s">
        <v>757</v>
      </c>
      <c r="V3051" t="s">
        <v>904</v>
      </c>
      <c r="W3051" t="s">
        <v>768</v>
      </c>
      <c r="X3051" t="s">
        <v>7849</v>
      </c>
      <c r="Y3051" t="str">
        <f t="shared" si="672"/>
        <v>agosto</v>
      </c>
      <c r="Z3051">
        <f>YEAR(BD_PONDERACIONES[[#This Row],[Fecha Ejecución del Ticket]])</f>
        <v>2022</v>
      </c>
      <c r="AA3051" t="str">
        <f t="shared" si="660"/>
        <v>septiembre</v>
      </c>
      <c r="AB3051">
        <f>YEAR(BD_PONDERACIONES[[#This Row],[Fecha de Inspección]])</f>
        <v>2022</v>
      </c>
      <c r="AC3051">
        <f t="shared" si="661"/>
        <v>0.5</v>
      </c>
      <c r="AD3051">
        <f t="shared" si="662"/>
        <v>0.5</v>
      </c>
      <c r="AE3051">
        <f t="shared" si="663"/>
        <v>0.5</v>
      </c>
      <c r="AF3051">
        <f t="shared" si="664"/>
        <v>0.5</v>
      </c>
      <c r="AG3051">
        <f t="shared" si="665"/>
        <v>0.5</v>
      </c>
      <c r="AH3051">
        <f t="shared" si="666"/>
        <v>0.5</v>
      </c>
      <c r="AI3051">
        <f t="shared" si="667"/>
        <v>0.25</v>
      </c>
      <c r="AJ3051">
        <f t="shared" si="668"/>
        <v>0.25</v>
      </c>
      <c r="AK3051">
        <f t="shared" si="669"/>
        <v>0.5</v>
      </c>
      <c r="AL3051">
        <f t="shared" si="670"/>
        <v>0.32500000000000001</v>
      </c>
      <c r="AM3051">
        <f t="shared" si="671"/>
        <v>0.17499999999999999</v>
      </c>
      <c r="AN3051" s="6">
        <f t="shared" si="673"/>
        <v>0.9</v>
      </c>
      <c r="AO3051" t="str">
        <f>VLOOKUP(BD_PONDERACIONES[[#This Row],[Comuna]],Tabla3[#All],2,0)</f>
        <v>Cordillera</v>
      </c>
    </row>
    <row r="3052" spans="1:41" x14ac:dyDescent="0.35">
      <c r="A3052" t="s">
        <v>13422</v>
      </c>
      <c r="B3052" t="s">
        <v>13423</v>
      </c>
      <c r="C3052" t="s">
        <v>13424</v>
      </c>
      <c r="D3052" s="5">
        <v>44832</v>
      </c>
      <c r="E3052" s="5">
        <v>44778</v>
      </c>
      <c r="F3052" t="s">
        <v>753</v>
      </c>
      <c r="G3052" t="s">
        <v>13425</v>
      </c>
      <c r="H3052" t="s">
        <v>2882</v>
      </c>
      <c r="J3052" t="s">
        <v>756</v>
      </c>
      <c r="K3052" t="s">
        <v>756</v>
      </c>
      <c r="L3052" t="s">
        <v>757</v>
      </c>
      <c r="M3052" t="s">
        <v>757</v>
      </c>
      <c r="N3052" t="s">
        <v>756</v>
      </c>
      <c r="O3052" t="s">
        <v>756</v>
      </c>
      <c r="P3052" t="s">
        <v>758</v>
      </c>
      <c r="Q3052" t="s">
        <v>759</v>
      </c>
      <c r="R3052" t="s">
        <v>759</v>
      </c>
      <c r="S3052" t="s">
        <v>757</v>
      </c>
      <c r="T3052" t="s">
        <v>757</v>
      </c>
      <c r="U3052" t="s">
        <v>757</v>
      </c>
      <c r="V3052" t="s">
        <v>756</v>
      </c>
      <c r="W3052" t="s">
        <v>768</v>
      </c>
      <c r="X3052" t="s">
        <v>13426</v>
      </c>
      <c r="Y3052" t="str">
        <f t="shared" si="672"/>
        <v>agosto</v>
      </c>
      <c r="Z3052">
        <f>YEAR(BD_PONDERACIONES[[#This Row],[Fecha Ejecución del Ticket]])</f>
        <v>2022</v>
      </c>
      <c r="AA3052" t="str">
        <f t="shared" si="660"/>
        <v>septiembre</v>
      </c>
      <c r="AB3052">
        <f>YEAR(BD_PONDERACIONES[[#This Row],[Fecha de Inspección]])</f>
        <v>2022</v>
      </c>
      <c r="AC3052">
        <f t="shared" si="661"/>
        <v>0.5</v>
      </c>
      <c r="AD3052">
        <f t="shared" si="662"/>
        <v>0.5</v>
      </c>
      <c r="AE3052">
        <f t="shared" si="663"/>
        <v>0.5</v>
      </c>
      <c r="AF3052">
        <f t="shared" si="664"/>
        <v>0.5</v>
      </c>
      <c r="AG3052">
        <f t="shared" si="665"/>
        <v>0.5</v>
      </c>
      <c r="AH3052">
        <f t="shared" si="666"/>
        <v>0.5</v>
      </c>
      <c r="AI3052">
        <f t="shared" si="667"/>
        <v>0.25</v>
      </c>
      <c r="AJ3052">
        <f t="shared" si="668"/>
        <v>0.25</v>
      </c>
      <c r="AK3052">
        <f t="shared" si="669"/>
        <v>0.5</v>
      </c>
      <c r="AL3052">
        <f t="shared" si="670"/>
        <v>0.5</v>
      </c>
      <c r="AM3052">
        <f t="shared" si="671"/>
        <v>0.17499999999999999</v>
      </c>
      <c r="AN3052" s="6">
        <f t="shared" si="673"/>
        <v>0.93500000000000005</v>
      </c>
      <c r="AO3052" t="str">
        <f>VLOOKUP(BD_PONDERACIONES[[#This Row],[Comuna]],Tabla3[#All],2,0)</f>
        <v>Cordillera</v>
      </c>
    </row>
    <row r="3053" spans="1:41" x14ac:dyDescent="0.35">
      <c r="A3053" t="s">
        <v>13427</v>
      </c>
      <c r="B3053" t="s">
        <v>13428</v>
      </c>
      <c r="C3053" t="s">
        <v>13429</v>
      </c>
      <c r="D3053" s="5">
        <v>44832</v>
      </c>
      <c r="E3053" s="5">
        <v>44779</v>
      </c>
      <c r="F3053" t="s">
        <v>753</v>
      </c>
      <c r="G3053" t="s">
        <v>13430</v>
      </c>
      <c r="H3053" t="s">
        <v>2882</v>
      </c>
      <c r="J3053" t="s">
        <v>756</v>
      </c>
      <c r="K3053" t="s">
        <v>756</v>
      </c>
      <c r="L3053" t="s">
        <v>757</v>
      </c>
      <c r="M3053" t="s">
        <v>757</v>
      </c>
      <c r="N3053" t="s">
        <v>756</v>
      </c>
      <c r="O3053" t="s">
        <v>756</v>
      </c>
      <c r="P3053" t="s">
        <v>758</v>
      </c>
      <c r="Q3053" t="s">
        <v>759</v>
      </c>
      <c r="R3053" t="s">
        <v>759</v>
      </c>
      <c r="S3053" t="s">
        <v>757</v>
      </c>
      <c r="T3053" t="s">
        <v>757</v>
      </c>
      <c r="U3053" t="s">
        <v>757</v>
      </c>
      <c r="V3053" t="s">
        <v>773</v>
      </c>
      <c r="W3053" t="s">
        <v>773</v>
      </c>
      <c r="X3053" t="s">
        <v>9524</v>
      </c>
      <c r="Y3053" t="str">
        <f t="shared" si="672"/>
        <v>agosto</v>
      </c>
      <c r="Z3053">
        <f>YEAR(BD_PONDERACIONES[[#This Row],[Fecha Ejecución del Ticket]])</f>
        <v>2022</v>
      </c>
      <c r="AA3053" t="str">
        <f t="shared" si="660"/>
        <v>septiembre</v>
      </c>
      <c r="AB3053">
        <f>YEAR(BD_PONDERACIONES[[#This Row],[Fecha de Inspección]])</f>
        <v>2022</v>
      </c>
      <c r="AC3053">
        <f t="shared" si="661"/>
        <v>0.5</v>
      </c>
      <c r="AD3053">
        <f t="shared" si="662"/>
        <v>0.5</v>
      </c>
      <c r="AE3053">
        <f t="shared" si="663"/>
        <v>0.5</v>
      </c>
      <c r="AF3053">
        <f t="shared" si="664"/>
        <v>0.5</v>
      </c>
      <c r="AG3053">
        <f t="shared" si="665"/>
        <v>0.5</v>
      </c>
      <c r="AH3053">
        <f t="shared" si="666"/>
        <v>0.5</v>
      </c>
      <c r="AI3053">
        <f t="shared" si="667"/>
        <v>0.25</v>
      </c>
      <c r="AJ3053">
        <f t="shared" si="668"/>
        <v>0.25</v>
      </c>
      <c r="AK3053">
        <f t="shared" si="669"/>
        <v>0.5</v>
      </c>
      <c r="AL3053">
        <f t="shared" si="670"/>
        <v>0</v>
      </c>
      <c r="AM3053">
        <f t="shared" si="671"/>
        <v>0</v>
      </c>
      <c r="AN3053" s="6">
        <f t="shared" si="673"/>
        <v>0.8</v>
      </c>
      <c r="AO3053" t="str">
        <f>VLOOKUP(BD_PONDERACIONES[[#This Row],[Comuna]],Tabla3[#All],2,0)</f>
        <v>Cordillera</v>
      </c>
    </row>
    <row r="3054" spans="1:41" x14ac:dyDescent="0.35">
      <c r="A3054" t="s">
        <v>13431</v>
      </c>
      <c r="B3054" t="s">
        <v>13432</v>
      </c>
      <c r="C3054" t="s">
        <v>13433</v>
      </c>
      <c r="D3054" s="5">
        <v>44832</v>
      </c>
      <c r="E3054" s="5">
        <v>44792</v>
      </c>
      <c r="F3054" t="s">
        <v>763</v>
      </c>
      <c r="G3054" t="s">
        <v>13434</v>
      </c>
      <c r="H3054" t="s">
        <v>2882</v>
      </c>
      <c r="J3054" t="s">
        <v>756</v>
      </c>
      <c r="K3054" t="s">
        <v>756</v>
      </c>
      <c r="L3054" t="s">
        <v>757</v>
      </c>
      <c r="M3054" t="s">
        <v>757</v>
      </c>
      <c r="N3054" t="s">
        <v>756</v>
      </c>
      <c r="O3054" t="s">
        <v>756</v>
      </c>
      <c r="P3054" t="s">
        <v>758</v>
      </c>
      <c r="Q3054" t="s">
        <v>759</v>
      </c>
      <c r="R3054" t="s">
        <v>759</v>
      </c>
      <c r="S3054" t="s">
        <v>757</v>
      </c>
      <c r="T3054" t="s">
        <v>757</v>
      </c>
      <c r="U3054" t="s">
        <v>757</v>
      </c>
      <c r="V3054" t="s">
        <v>756</v>
      </c>
      <c r="W3054" t="s">
        <v>768</v>
      </c>
      <c r="X3054" t="s">
        <v>11923</v>
      </c>
      <c r="Y3054" t="str">
        <f t="shared" si="672"/>
        <v>agosto</v>
      </c>
      <c r="Z3054">
        <f>YEAR(BD_PONDERACIONES[[#This Row],[Fecha Ejecución del Ticket]])</f>
        <v>2022</v>
      </c>
      <c r="AA3054" t="str">
        <f t="shared" si="660"/>
        <v>septiembre</v>
      </c>
      <c r="AB3054">
        <f>YEAR(BD_PONDERACIONES[[#This Row],[Fecha de Inspección]])</f>
        <v>2022</v>
      </c>
      <c r="AC3054">
        <f t="shared" si="661"/>
        <v>0.5</v>
      </c>
      <c r="AD3054">
        <f t="shared" si="662"/>
        <v>0.5</v>
      </c>
      <c r="AE3054">
        <f t="shared" si="663"/>
        <v>0.5</v>
      </c>
      <c r="AF3054">
        <f t="shared" si="664"/>
        <v>0.5</v>
      </c>
      <c r="AG3054">
        <f t="shared" si="665"/>
        <v>0.5</v>
      </c>
      <c r="AH3054">
        <f t="shared" si="666"/>
        <v>0.5</v>
      </c>
      <c r="AI3054">
        <f t="shared" si="667"/>
        <v>0.25</v>
      </c>
      <c r="AJ3054">
        <f t="shared" si="668"/>
        <v>0.25</v>
      </c>
      <c r="AK3054">
        <f t="shared" si="669"/>
        <v>0.5</v>
      </c>
      <c r="AL3054">
        <f t="shared" si="670"/>
        <v>0.5</v>
      </c>
      <c r="AM3054">
        <f t="shared" si="671"/>
        <v>0.17499999999999999</v>
      </c>
      <c r="AN3054" s="6">
        <f t="shared" si="673"/>
        <v>0.93500000000000005</v>
      </c>
      <c r="AO3054" t="str">
        <f>VLOOKUP(BD_PONDERACIONES[[#This Row],[Comuna]],Tabla3[#All],2,0)</f>
        <v>Cordillera</v>
      </c>
    </row>
    <row r="3055" spans="1:41" x14ac:dyDescent="0.35">
      <c r="A3055" t="s">
        <v>13435</v>
      </c>
      <c r="B3055" t="s">
        <v>13436</v>
      </c>
      <c r="C3055" t="s">
        <v>13437</v>
      </c>
      <c r="D3055" s="5">
        <v>44832</v>
      </c>
      <c r="E3055" s="5">
        <v>44780</v>
      </c>
      <c r="F3055" t="s">
        <v>753</v>
      </c>
      <c r="G3055" t="s">
        <v>13438</v>
      </c>
      <c r="H3055" t="s">
        <v>2882</v>
      </c>
      <c r="J3055" t="s">
        <v>756</v>
      </c>
      <c r="K3055" t="s">
        <v>756</v>
      </c>
      <c r="L3055" t="s">
        <v>757</v>
      </c>
      <c r="M3055" t="s">
        <v>757</v>
      </c>
      <c r="N3055" t="s">
        <v>756</v>
      </c>
      <c r="O3055" t="s">
        <v>756</v>
      </c>
      <c r="P3055" t="s">
        <v>758</v>
      </c>
      <c r="Q3055" t="s">
        <v>759</v>
      </c>
      <c r="R3055" t="s">
        <v>759</v>
      </c>
      <c r="S3055" t="s">
        <v>757</v>
      </c>
      <c r="T3055" t="s">
        <v>757</v>
      </c>
      <c r="U3055" t="s">
        <v>757</v>
      </c>
      <c r="V3055" t="s">
        <v>756</v>
      </c>
      <c r="W3055" t="s">
        <v>768</v>
      </c>
      <c r="X3055" t="s">
        <v>5321</v>
      </c>
      <c r="Y3055" t="str">
        <f t="shared" si="672"/>
        <v>agosto</v>
      </c>
      <c r="Z3055">
        <f>YEAR(BD_PONDERACIONES[[#This Row],[Fecha Ejecución del Ticket]])</f>
        <v>2022</v>
      </c>
      <c r="AA3055" t="str">
        <f t="shared" si="660"/>
        <v>septiembre</v>
      </c>
      <c r="AB3055">
        <f>YEAR(BD_PONDERACIONES[[#This Row],[Fecha de Inspección]])</f>
        <v>2022</v>
      </c>
      <c r="AC3055">
        <f t="shared" si="661"/>
        <v>0.5</v>
      </c>
      <c r="AD3055">
        <f t="shared" si="662"/>
        <v>0.5</v>
      </c>
      <c r="AE3055">
        <f t="shared" si="663"/>
        <v>0.5</v>
      </c>
      <c r="AF3055">
        <f t="shared" si="664"/>
        <v>0.5</v>
      </c>
      <c r="AG3055">
        <f t="shared" si="665"/>
        <v>0.5</v>
      </c>
      <c r="AH3055">
        <f t="shared" si="666"/>
        <v>0.5</v>
      </c>
      <c r="AI3055">
        <f t="shared" si="667"/>
        <v>0.25</v>
      </c>
      <c r="AJ3055">
        <f t="shared" si="668"/>
        <v>0.25</v>
      </c>
      <c r="AK3055">
        <f t="shared" si="669"/>
        <v>0.5</v>
      </c>
      <c r="AL3055">
        <f t="shared" si="670"/>
        <v>0.5</v>
      </c>
      <c r="AM3055">
        <f t="shared" si="671"/>
        <v>0.17499999999999999</v>
      </c>
      <c r="AN3055" s="6">
        <f t="shared" si="673"/>
        <v>0.93500000000000005</v>
      </c>
      <c r="AO3055" t="str">
        <f>VLOOKUP(BD_PONDERACIONES[[#This Row],[Comuna]],Tabla3[#All],2,0)</f>
        <v>Cordillera</v>
      </c>
    </row>
    <row r="3056" spans="1:41" x14ac:dyDescent="0.35">
      <c r="A3056" t="s">
        <v>13439</v>
      </c>
      <c r="B3056" t="s">
        <v>13440</v>
      </c>
      <c r="C3056" t="s">
        <v>13441</v>
      </c>
      <c r="D3056" s="5">
        <v>44832</v>
      </c>
      <c r="E3056" s="5">
        <v>44792</v>
      </c>
      <c r="F3056" t="s">
        <v>763</v>
      </c>
      <c r="G3056" t="s">
        <v>13442</v>
      </c>
      <c r="H3056" t="s">
        <v>2882</v>
      </c>
      <c r="J3056" t="s">
        <v>756</v>
      </c>
      <c r="K3056" t="s">
        <v>756</v>
      </c>
      <c r="L3056" t="s">
        <v>757</v>
      </c>
      <c r="M3056" t="s">
        <v>757</v>
      </c>
      <c r="N3056" t="s">
        <v>756</v>
      </c>
      <c r="O3056" t="s">
        <v>756</v>
      </c>
      <c r="P3056" t="s">
        <v>758</v>
      </c>
      <c r="Q3056" t="s">
        <v>759</v>
      </c>
      <c r="R3056" t="s">
        <v>759</v>
      </c>
      <c r="S3056" t="s">
        <v>757</v>
      </c>
      <c r="T3056" t="s">
        <v>757</v>
      </c>
      <c r="U3056" t="s">
        <v>757</v>
      </c>
      <c r="V3056" t="s">
        <v>756</v>
      </c>
      <c r="W3056" t="s">
        <v>756</v>
      </c>
      <c r="X3056" t="s">
        <v>804</v>
      </c>
      <c r="Y3056" t="str">
        <f t="shared" si="672"/>
        <v>agosto</v>
      </c>
      <c r="Z3056">
        <f>YEAR(BD_PONDERACIONES[[#This Row],[Fecha Ejecución del Ticket]])</f>
        <v>2022</v>
      </c>
      <c r="AA3056" t="str">
        <f t="shared" si="660"/>
        <v>septiembre</v>
      </c>
      <c r="AB3056">
        <f>YEAR(BD_PONDERACIONES[[#This Row],[Fecha de Inspección]])</f>
        <v>2022</v>
      </c>
      <c r="AC3056">
        <f t="shared" si="661"/>
        <v>0.5</v>
      </c>
      <c r="AD3056">
        <f t="shared" si="662"/>
        <v>0.5</v>
      </c>
      <c r="AE3056">
        <f t="shared" si="663"/>
        <v>0.5</v>
      </c>
      <c r="AF3056">
        <f t="shared" si="664"/>
        <v>0.5</v>
      </c>
      <c r="AG3056">
        <f t="shared" si="665"/>
        <v>0.5</v>
      </c>
      <c r="AH3056">
        <f t="shared" si="666"/>
        <v>0.5</v>
      </c>
      <c r="AI3056">
        <f t="shared" si="667"/>
        <v>0.25</v>
      </c>
      <c r="AJ3056">
        <f t="shared" si="668"/>
        <v>0.25</v>
      </c>
      <c r="AK3056">
        <f t="shared" si="669"/>
        <v>0.5</v>
      </c>
      <c r="AL3056">
        <f t="shared" si="670"/>
        <v>0.5</v>
      </c>
      <c r="AM3056">
        <f t="shared" si="671"/>
        <v>0.5</v>
      </c>
      <c r="AN3056" s="6">
        <f t="shared" si="673"/>
        <v>1</v>
      </c>
      <c r="AO3056" t="str">
        <f>VLOOKUP(BD_PONDERACIONES[[#This Row],[Comuna]],Tabla3[#All],2,0)</f>
        <v>Cordillera</v>
      </c>
    </row>
    <row r="3057" spans="1:41" x14ac:dyDescent="0.35">
      <c r="A3057" t="s">
        <v>13443</v>
      </c>
      <c r="B3057" t="s">
        <v>13444</v>
      </c>
      <c r="C3057" t="s">
        <v>13445</v>
      </c>
      <c r="D3057" s="5">
        <v>44832</v>
      </c>
      <c r="E3057" s="5">
        <v>44795</v>
      </c>
      <c r="F3057" t="s">
        <v>763</v>
      </c>
      <c r="G3057" t="s">
        <v>13446</v>
      </c>
      <c r="H3057" t="s">
        <v>2882</v>
      </c>
      <c r="J3057" t="s">
        <v>756</v>
      </c>
      <c r="K3057" t="s">
        <v>756</v>
      </c>
      <c r="L3057" t="s">
        <v>757</v>
      </c>
      <c r="M3057" t="s">
        <v>757</v>
      </c>
      <c r="N3057" t="s">
        <v>756</v>
      </c>
      <c r="O3057" t="s">
        <v>756</v>
      </c>
      <c r="P3057" t="s">
        <v>758</v>
      </c>
      <c r="Q3057" t="s">
        <v>759</v>
      </c>
      <c r="R3057" t="s">
        <v>759</v>
      </c>
      <c r="S3057" t="s">
        <v>757</v>
      </c>
      <c r="T3057" t="s">
        <v>757</v>
      </c>
      <c r="U3057" t="s">
        <v>757</v>
      </c>
      <c r="V3057" t="s">
        <v>756</v>
      </c>
      <c r="W3057" t="s">
        <v>768</v>
      </c>
      <c r="X3057" t="s">
        <v>13447</v>
      </c>
      <c r="Y3057" t="str">
        <f t="shared" si="672"/>
        <v>agosto</v>
      </c>
      <c r="Z3057">
        <f>YEAR(BD_PONDERACIONES[[#This Row],[Fecha Ejecución del Ticket]])</f>
        <v>2022</v>
      </c>
      <c r="AA3057" t="str">
        <f t="shared" si="660"/>
        <v>septiembre</v>
      </c>
      <c r="AB3057">
        <f>YEAR(BD_PONDERACIONES[[#This Row],[Fecha de Inspección]])</f>
        <v>2022</v>
      </c>
      <c r="AC3057">
        <f t="shared" si="661"/>
        <v>0.5</v>
      </c>
      <c r="AD3057">
        <f t="shared" si="662"/>
        <v>0.5</v>
      </c>
      <c r="AE3057">
        <f t="shared" si="663"/>
        <v>0.5</v>
      </c>
      <c r="AF3057">
        <f t="shared" si="664"/>
        <v>0.5</v>
      </c>
      <c r="AG3057">
        <f t="shared" si="665"/>
        <v>0.5</v>
      </c>
      <c r="AH3057">
        <f t="shared" si="666"/>
        <v>0.5</v>
      </c>
      <c r="AI3057">
        <f t="shared" si="667"/>
        <v>0.25</v>
      </c>
      <c r="AJ3057">
        <f t="shared" si="668"/>
        <v>0.25</v>
      </c>
      <c r="AK3057">
        <f t="shared" si="669"/>
        <v>0.5</v>
      </c>
      <c r="AL3057">
        <f t="shared" si="670"/>
        <v>0.5</v>
      </c>
      <c r="AM3057">
        <f t="shared" si="671"/>
        <v>0.17499999999999999</v>
      </c>
      <c r="AN3057" s="6">
        <f t="shared" si="673"/>
        <v>0.93500000000000005</v>
      </c>
      <c r="AO3057" t="str">
        <f>VLOOKUP(BD_PONDERACIONES[[#This Row],[Comuna]],Tabla3[#All],2,0)</f>
        <v>Cordillera</v>
      </c>
    </row>
    <row r="3058" spans="1:41" x14ac:dyDescent="0.35">
      <c r="A3058" t="s">
        <v>13448</v>
      </c>
      <c r="B3058" t="s">
        <v>13449</v>
      </c>
      <c r="C3058" t="s">
        <v>13450</v>
      </c>
      <c r="D3058" s="5">
        <v>44832</v>
      </c>
      <c r="E3058" s="5">
        <v>44781</v>
      </c>
      <c r="F3058" t="s">
        <v>753</v>
      </c>
      <c r="G3058" t="s">
        <v>13451</v>
      </c>
      <c r="H3058" t="s">
        <v>2882</v>
      </c>
      <c r="J3058" t="s">
        <v>756</v>
      </c>
      <c r="K3058" t="s">
        <v>756</v>
      </c>
      <c r="L3058" t="s">
        <v>773</v>
      </c>
      <c r="M3058" t="s">
        <v>773</v>
      </c>
      <c r="N3058" t="s">
        <v>756</v>
      </c>
      <c r="O3058" t="s">
        <v>756</v>
      </c>
      <c r="P3058" t="s">
        <v>765</v>
      </c>
      <c r="Q3058" t="s">
        <v>13452</v>
      </c>
      <c r="R3058" t="s">
        <v>759</v>
      </c>
      <c r="S3058" t="s">
        <v>756</v>
      </c>
      <c r="T3058" t="s">
        <v>756</v>
      </c>
      <c r="U3058" t="s">
        <v>756</v>
      </c>
      <c r="V3058" t="s">
        <v>756</v>
      </c>
      <c r="W3058" t="s">
        <v>768</v>
      </c>
      <c r="X3058" t="s">
        <v>13453</v>
      </c>
      <c r="Y3058" t="str">
        <f t="shared" si="672"/>
        <v>agosto</v>
      </c>
      <c r="Z3058">
        <f>YEAR(BD_PONDERACIONES[[#This Row],[Fecha Ejecución del Ticket]])</f>
        <v>2022</v>
      </c>
      <c r="AA3058" t="str">
        <f t="shared" si="660"/>
        <v>septiembre</v>
      </c>
      <c r="AB3058">
        <f>YEAR(BD_PONDERACIONES[[#This Row],[Fecha de Inspección]])</f>
        <v>2022</v>
      </c>
      <c r="AC3058">
        <f t="shared" si="661"/>
        <v>0.5</v>
      </c>
      <c r="AD3058">
        <f t="shared" si="662"/>
        <v>0.5</v>
      </c>
      <c r="AE3058">
        <f t="shared" si="663"/>
        <v>0</v>
      </c>
      <c r="AF3058">
        <f t="shared" si="664"/>
        <v>0</v>
      </c>
      <c r="AG3058">
        <f t="shared" si="665"/>
        <v>0.5</v>
      </c>
      <c r="AH3058">
        <f t="shared" si="666"/>
        <v>0.5</v>
      </c>
      <c r="AI3058">
        <f t="shared" si="667"/>
        <v>0.25</v>
      </c>
      <c r="AJ3058">
        <f t="shared" si="668"/>
        <v>0.25</v>
      </c>
      <c r="AK3058">
        <f t="shared" si="669"/>
        <v>0.5</v>
      </c>
      <c r="AL3058">
        <f t="shared" si="670"/>
        <v>0.5</v>
      </c>
      <c r="AM3058">
        <f t="shared" si="671"/>
        <v>0.17499999999999999</v>
      </c>
      <c r="AN3058" s="6">
        <f t="shared" si="673"/>
        <v>0.63500000000000001</v>
      </c>
      <c r="AO3058" t="str">
        <f>VLOOKUP(BD_PONDERACIONES[[#This Row],[Comuna]],Tabla3[#All],2,0)</f>
        <v>Cordillera</v>
      </c>
    </row>
    <row r="3059" spans="1:41" x14ac:dyDescent="0.35">
      <c r="A3059" t="s">
        <v>13454</v>
      </c>
      <c r="B3059" t="s">
        <v>13455</v>
      </c>
      <c r="C3059" t="s">
        <v>13456</v>
      </c>
      <c r="D3059" s="5">
        <v>44832</v>
      </c>
      <c r="E3059" s="5">
        <v>44791</v>
      </c>
      <c r="F3059" t="s">
        <v>763</v>
      </c>
      <c r="G3059" t="s">
        <v>13457</v>
      </c>
      <c r="H3059" t="s">
        <v>2882</v>
      </c>
      <c r="J3059" t="s">
        <v>756</v>
      </c>
      <c r="K3059" t="s">
        <v>756</v>
      </c>
      <c r="L3059" t="s">
        <v>757</v>
      </c>
      <c r="M3059" t="s">
        <v>757</v>
      </c>
      <c r="N3059" t="s">
        <v>756</v>
      </c>
      <c r="O3059" t="s">
        <v>756</v>
      </c>
      <c r="P3059" t="s">
        <v>758</v>
      </c>
      <c r="Q3059" t="s">
        <v>759</v>
      </c>
      <c r="R3059" t="s">
        <v>759</v>
      </c>
      <c r="S3059" t="s">
        <v>757</v>
      </c>
      <c r="T3059" t="s">
        <v>757</v>
      </c>
      <c r="U3059" t="s">
        <v>757</v>
      </c>
      <c r="V3059" t="s">
        <v>756</v>
      </c>
      <c r="W3059" t="s">
        <v>768</v>
      </c>
      <c r="X3059" t="s">
        <v>13458</v>
      </c>
      <c r="Y3059" t="str">
        <f t="shared" si="672"/>
        <v>agosto</v>
      </c>
      <c r="Z3059">
        <f>YEAR(BD_PONDERACIONES[[#This Row],[Fecha Ejecución del Ticket]])</f>
        <v>2022</v>
      </c>
      <c r="AA3059" t="str">
        <f t="shared" si="660"/>
        <v>septiembre</v>
      </c>
      <c r="AB3059">
        <f>YEAR(BD_PONDERACIONES[[#This Row],[Fecha de Inspección]])</f>
        <v>2022</v>
      </c>
      <c r="AC3059">
        <f t="shared" si="661"/>
        <v>0.5</v>
      </c>
      <c r="AD3059">
        <f t="shared" si="662"/>
        <v>0.5</v>
      </c>
      <c r="AE3059">
        <f t="shared" si="663"/>
        <v>0.5</v>
      </c>
      <c r="AF3059">
        <f t="shared" si="664"/>
        <v>0.5</v>
      </c>
      <c r="AG3059">
        <f t="shared" si="665"/>
        <v>0.5</v>
      </c>
      <c r="AH3059">
        <f t="shared" si="666"/>
        <v>0.5</v>
      </c>
      <c r="AI3059">
        <f t="shared" si="667"/>
        <v>0.25</v>
      </c>
      <c r="AJ3059">
        <f t="shared" si="668"/>
        <v>0.25</v>
      </c>
      <c r="AK3059">
        <f t="shared" si="669"/>
        <v>0.5</v>
      </c>
      <c r="AL3059">
        <f t="shared" si="670"/>
        <v>0.5</v>
      </c>
      <c r="AM3059">
        <f t="shared" si="671"/>
        <v>0.17499999999999999</v>
      </c>
      <c r="AN3059" s="6">
        <f t="shared" si="673"/>
        <v>0.93500000000000005</v>
      </c>
      <c r="AO3059" t="str">
        <f>VLOOKUP(BD_PONDERACIONES[[#This Row],[Comuna]],Tabla3[#All],2,0)</f>
        <v>Cordillera</v>
      </c>
    </row>
    <row r="3060" spans="1:41" x14ac:dyDescent="0.35">
      <c r="A3060" t="s">
        <v>13459</v>
      </c>
      <c r="B3060" t="s">
        <v>13460</v>
      </c>
      <c r="C3060" t="s">
        <v>13461</v>
      </c>
      <c r="D3060" s="5">
        <v>44832</v>
      </c>
      <c r="E3060" s="5">
        <v>44793</v>
      </c>
      <c r="F3060" t="s">
        <v>763</v>
      </c>
      <c r="G3060" t="s">
        <v>13462</v>
      </c>
      <c r="H3060" t="s">
        <v>2882</v>
      </c>
      <c r="J3060" t="s">
        <v>756</v>
      </c>
      <c r="K3060" t="s">
        <v>756</v>
      </c>
      <c r="L3060" t="s">
        <v>757</v>
      </c>
      <c r="M3060" t="s">
        <v>757</v>
      </c>
      <c r="N3060" t="s">
        <v>756</v>
      </c>
      <c r="O3060" t="s">
        <v>756</v>
      </c>
      <c r="P3060" t="s">
        <v>758</v>
      </c>
      <c r="Q3060" t="s">
        <v>759</v>
      </c>
      <c r="R3060" t="s">
        <v>759</v>
      </c>
      <c r="S3060" t="s">
        <v>757</v>
      </c>
      <c r="T3060" t="s">
        <v>757</v>
      </c>
      <c r="U3060" t="s">
        <v>757</v>
      </c>
      <c r="V3060" t="s">
        <v>773</v>
      </c>
      <c r="W3060" t="s">
        <v>773</v>
      </c>
      <c r="X3060" t="s">
        <v>1946</v>
      </c>
      <c r="Y3060" t="str">
        <f t="shared" si="672"/>
        <v>agosto</v>
      </c>
      <c r="Z3060">
        <f>YEAR(BD_PONDERACIONES[[#This Row],[Fecha Ejecución del Ticket]])</f>
        <v>2022</v>
      </c>
      <c r="AA3060" t="str">
        <f t="shared" si="660"/>
        <v>septiembre</v>
      </c>
      <c r="AB3060">
        <f>YEAR(BD_PONDERACIONES[[#This Row],[Fecha de Inspección]])</f>
        <v>2022</v>
      </c>
      <c r="AC3060">
        <f t="shared" si="661"/>
        <v>0.5</v>
      </c>
      <c r="AD3060">
        <f t="shared" si="662"/>
        <v>0.5</v>
      </c>
      <c r="AE3060">
        <f t="shared" si="663"/>
        <v>0.5</v>
      </c>
      <c r="AF3060">
        <f t="shared" si="664"/>
        <v>0.5</v>
      </c>
      <c r="AG3060">
        <f t="shared" si="665"/>
        <v>0.5</v>
      </c>
      <c r="AH3060">
        <f t="shared" si="666"/>
        <v>0.5</v>
      </c>
      <c r="AI3060">
        <f t="shared" si="667"/>
        <v>0.25</v>
      </c>
      <c r="AJ3060">
        <f t="shared" si="668"/>
        <v>0.25</v>
      </c>
      <c r="AK3060">
        <f t="shared" si="669"/>
        <v>0.5</v>
      </c>
      <c r="AL3060">
        <f t="shared" si="670"/>
        <v>0</v>
      </c>
      <c r="AM3060">
        <f t="shared" si="671"/>
        <v>0</v>
      </c>
      <c r="AN3060" s="6">
        <f t="shared" si="673"/>
        <v>0.8</v>
      </c>
      <c r="AO3060" t="str">
        <f>VLOOKUP(BD_PONDERACIONES[[#This Row],[Comuna]],Tabla3[#All],2,0)</f>
        <v>Cordillera</v>
      </c>
    </row>
    <row r="3061" spans="1:41" x14ac:dyDescent="0.35">
      <c r="A3061" t="s">
        <v>13463</v>
      </c>
      <c r="B3061" t="s">
        <v>13464</v>
      </c>
      <c r="C3061" t="s">
        <v>13465</v>
      </c>
      <c r="D3061" s="5">
        <v>44832</v>
      </c>
      <c r="E3061" s="5">
        <v>44790</v>
      </c>
      <c r="F3061" t="s">
        <v>763</v>
      </c>
      <c r="G3061" t="s">
        <v>13466</v>
      </c>
      <c r="H3061" t="s">
        <v>2882</v>
      </c>
      <c r="J3061" t="s">
        <v>756</v>
      </c>
      <c r="K3061" t="s">
        <v>756</v>
      </c>
      <c r="L3061" t="s">
        <v>757</v>
      </c>
      <c r="M3061" t="s">
        <v>757</v>
      </c>
      <c r="N3061" t="s">
        <v>756</v>
      </c>
      <c r="O3061" t="s">
        <v>756</v>
      </c>
      <c r="P3061" t="s">
        <v>758</v>
      </c>
      <c r="Q3061" t="s">
        <v>759</v>
      </c>
      <c r="R3061" t="s">
        <v>759</v>
      </c>
      <c r="S3061" t="s">
        <v>757</v>
      </c>
      <c r="T3061" t="s">
        <v>757</v>
      </c>
      <c r="U3061" t="s">
        <v>757</v>
      </c>
      <c r="V3061" t="s">
        <v>756</v>
      </c>
      <c r="W3061" t="s">
        <v>756</v>
      </c>
      <c r="X3061" t="s">
        <v>13467</v>
      </c>
      <c r="Y3061" t="str">
        <f t="shared" si="672"/>
        <v>agosto</v>
      </c>
      <c r="Z3061">
        <f>YEAR(BD_PONDERACIONES[[#This Row],[Fecha Ejecución del Ticket]])</f>
        <v>2022</v>
      </c>
      <c r="AA3061" t="str">
        <f t="shared" si="660"/>
        <v>septiembre</v>
      </c>
      <c r="AB3061">
        <f>YEAR(BD_PONDERACIONES[[#This Row],[Fecha de Inspección]])</f>
        <v>2022</v>
      </c>
      <c r="AC3061">
        <f t="shared" si="661"/>
        <v>0.5</v>
      </c>
      <c r="AD3061">
        <f t="shared" si="662"/>
        <v>0.5</v>
      </c>
      <c r="AE3061">
        <f t="shared" si="663"/>
        <v>0.5</v>
      </c>
      <c r="AF3061">
        <f t="shared" si="664"/>
        <v>0.5</v>
      </c>
      <c r="AG3061">
        <f t="shared" si="665"/>
        <v>0.5</v>
      </c>
      <c r="AH3061">
        <f t="shared" si="666"/>
        <v>0.5</v>
      </c>
      <c r="AI3061">
        <f t="shared" si="667"/>
        <v>0.25</v>
      </c>
      <c r="AJ3061">
        <f t="shared" si="668"/>
        <v>0.25</v>
      </c>
      <c r="AK3061">
        <f t="shared" si="669"/>
        <v>0.5</v>
      </c>
      <c r="AL3061">
        <f t="shared" si="670"/>
        <v>0.5</v>
      </c>
      <c r="AM3061">
        <f t="shared" si="671"/>
        <v>0.5</v>
      </c>
      <c r="AN3061" s="6">
        <f t="shared" si="673"/>
        <v>1</v>
      </c>
      <c r="AO3061" t="str">
        <f>VLOOKUP(BD_PONDERACIONES[[#This Row],[Comuna]],Tabla3[#All],2,0)</f>
        <v>Cordillera</v>
      </c>
    </row>
    <row r="3062" spans="1:41" x14ac:dyDescent="0.35">
      <c r="A3062" t="s">
        <v>13468</v>
      </c>
      <c r="B3062" t="s">
        <v>13469</v>
      </c>
      <c r="C3062" t="s">
        <v>13470</v>
      </c>
      <c r="D3062" s="5">
        <v>44832</v>
      </c>
      <c r="E3062" s="5">
        <v>44780</v>
      </c>
      <c r="F3062" t="s">
        <v>753</v>
      </c>
      <c r="G3062" t="s">
        <v>13471</v>
      </c>
      <c r="H3062" t="s">
        <v>2882</v>
      </c>
      <c r="J3062" t="s">
        <v>756</v>
      </c>
      <c r="K3062" t="s">
        <v>756</v>
      </c>
      <c r="L3062" t="s">
        <v>773</v>
      </c>
      <c r="M3062" t="s">
        <v>773</v>
      </c>
      <c r="N3062" t="s">
        <v>756</v>
      </c>
      <c r="O3062" t="s">
        <v>756</v>
      </c>
      <c r="P3062" t="s">
        <v>765</v>
      </c>
      <c r="Q3062" t="s">
        <v>13472</v>
      </c>
      <c r="R3062" t="s">
        <v>13473</v>
      </c>
      <c r="S3062" t="s">
        <v>756</v>
      </c>
      <c r="T3062" t="s">
        <v>756</v>
      </c>
      <c r="U3062" t="s">
        <v>756</v>
      </c>
      <c r="V3062" t="s">
        <v>756</v>
      </c>
      <c r="W3062" t="s">
        <v>768</v>
      </c>
      <c r="X3062" t="s">
        <v>7849</v>
      </c>
      <c r="Y3062" t="str">
        <f t="shared" si="672"/>
        <v>agosto</v>
      </c>
      <c r="Z3062">
        <f>YEAR(BD_PONDERACIONES[[#This Row],[Fecha Ejecución del Ticket]])</f>
        <v>2022</v>
      </c>
      <c r="AA3062" t="str">
        <f t="shared" si="660"/>
        <v>septiembre</v>
      </c>
      <c r="AB3062">
        <f>YEAR(BD_PONDERACIONES[[#This Row],[Fecha de Inspección]])</f>
        <v>2022</v>
      </c>
      <c r="AC3062">
        <f t="shared" si="661"/>
        <v>0.5</v>
      </c>
      <c r="AD3062">
        <f t="shared" si="662"/>
        <v>0.5</v>
      </c>
      <c r="AE3062">
        <f t="shared" si="663"/>
        <v>0</v>
      </c>
      <c r="AF3062">
        <f t="shared" si="664"/>
        <v>0</v>
      </c>
      <c r="AG3062">
        <f t="shared" si="665"/>
        <v>0.5</v>
      </c>
      <c r="AH3062">
        <f t="shared" si="666"/>
        <v>0.5</v>
      </c>
      <c r="AI3062">
        <f t="shared" si="667"/>
        <v>0.25</v>
      </c>
      <c r="AJ3062">
        <f t="shared" si="668"/>
        <v>0.25</v>
      </c>
      <c r="AK3062">
        <f t="shared" si="669"/>
        <v>0.5</v>
      </c>
      <c r="AL3062">
        <f t="shared" si="670"/>
        <v>0.5</v>
      </c>
      <c r="AM3062">
        <f t="shared" si="671"/>
        <v>0.17499999999999999</v>
      </c>
      <c r="AN3062" s="6">
        <f t="shared" si="673"/>
        <v>0.63500000000000001</v>
      </c>
      <c r="AO3062" t="str">
        <f>VLOOKUP(BD_PONDERACIONES[[#This Row],[Comuna]],Tabla3[#All],2,0)</f>
        <v>Cordillera</v>
      </c>
    </row>
    <row r="3063" spans="1:41" x14ac:dyDescent="0.35">
      <c r="A3063" t="s">
        <v>13474</v>
      </c>
      <c r="B3063" t="s">
        <v>13475</v>
      </c>
      <c r="C3063" t="s">
        <v>13476</v>
      </c>
      <c r="D3063" s="5">
        <v>44832</v>
      </c>
      <c r="E3063" s="5">
        <v>44777</v>
      </c>
      <c r="F3063" t="s">
        <v>753</v>
      </c>
      <c r="G3063" t="s">
        <v>13477</v>
      </c>
      <c r="H3063" t="s">
        <v>2882</v>
      </c>
      <c r="J3063" t="s">
        <v>756</v>
      </c>
      <c r="K3063" t="s">
        <v>756</v>
      </c>
      <c r="L3063" t="s">
        <v>757</v>
      </c>
      <c r="M3063" t="s">
        <v>757</v>
      </c>
      <c r="N3063" t="s">
        <v>756</v>
      </c>
      <c r="O3063" t="s">
        <v>756</v>
      </c>
      <c r="P3063" t="s">
        <v>758</v>
      </c>
      <c r="Q3063" t="s">
        <v>759</v>
      </c>
      <c r="R3063" t="s">
        <v>759</v>
      </c>
      <c r="S3063" t="s">
        <v>757</v>
      </c>
      <c r="T3063" t="s">
        <v>757</v>
      </c>
      <c r="U3063" t="s">
        <v>757</v>
      </c>
      <c r="V3063" t="s">
        <v>756</v>
      </c>
      <c r="W3063" t="s">
        <v>768</v>
      </c>
      <c r="X3063" t="s">
        <v>885</v>
      </c>
      <c r="Y3063" t="str">
        <f t="shared" si="672"/>
        <v>agosto</v>
      </c>
      <c r="Z3063">
        <f>YEAR(BD_PONDERACIONES[[#This Row],[Fecha Ejecución del Ticket]])</f>
        <v>2022</v>
      </c>
      <c r="AA3063" t="str">
        <f t="shared" si="660"/>
        <v>septiembre</v>
      </c>
      <c r="AB3063">
        <f>YEAR(BD_PONDERACIONES[[#This Row],[Fecha de Inspección]])</f>
        <v>2022</v>
      </c>
      <c r="AC3063">
        <f t="shared" si="661"/>
        <v>0.5</v>
      </c>
      <c r="AD3063">
        <f t="shared" si="662"/>
        <v>0.5</v>
      </c>
      <c r="AE3063">
        <f t="shared" si="663"/>
        <v>0.5</v>
      </c>
      <c r="AF3063">
        <f t="shared" si="664"/>
        <v>0.5</v>
      </c>
      <c r="AG3063">
        <f t="shared" si="665"/>
        <v>0.5</v>
      </c>
      <c r="AH3063">
        <f t="shared" si="666"/>
        <v>0.5</v>
      </c>
      <c r="AI3063">
        <f t="shared" si="667"/>
        <v>0.25</v>
      </c>
      <c r="AJ3063">
        <f t="shared" si="668"/>
        <v>0.25</v>
      </c>
      <c r="AK3063">
        <f t="shared" si="669"/>
        <v>0.5</v>
      </c>
      <c r="AL3063">
        <f t="shared" si="670"/>
        <v>0.5</v>
      </c>
      <c r="AM3063">
        <f t="shared" si="671"/>
        <v>0.17499999999999999</v>
      </c>
      <c r="AN3063" s="6">
        <f t="shared" si="673"/>
        <v>0.93500000000000005</v>
      </c>
      <c r="AO3063" t="str">
        <f>VLOOKUP(BD_PONDERACIONES[[#This Row],[Comuna]],Tabla3[#All],2,0)</f>
        <v>Cordillera</v>
      </c>
    </row>
    <row r="3064" spans="1:41" x14ac:dyDescent="0.35">
      <c r="A3064" t="s">
        <v>13478</v>
      </c>
      <c r="B3064" t="s">
        <v>13479</v>
      </c>
      <c r="C3064" t="s">
        <v>13480</v>
      </c>
      <c r="D3064" s="5">
        <v>44832</v>
      </c>
      <c r="E3064" s="5">
        <v>44776</v>
      </c>
      <c r="F3064" t="s">
        <v>753</v>
      </c>
      <c r="G3064" t="s">
        <v>13481</v>
      </c>
      <c r="H3064" t="s">
        <v>2882</v>
      </c>
      <c r="J3064" t="s">
        <v>756</v>
      </c>
      <c r="K3064" t="s">
        <v>756</v>
      </c>
      <c r="L3064" t="s">
        <v>757</v>
      </c>
      <c r="M3064" t="s">
        <v>757</v>
      </c>
      <c r="N3064" t="s">
        <v>756</v>
      </c>
      <c r="O3064" t="s">
        <v>756</v>
      </c>
      <c r="P3064" t="s">
        <v>765</v>
      </c>
      <c r="Q3064" t="s">
        <v>759</v>
      </c>
      <c r="R3064" t="s">
        <v>759</v>
      </c>
      <c r="S3064" t="s">
        <v>756</v>
      </c>
      <c r="T3064" t="s">
        <v>756</v>
      </c>
      <c r="U3064" t="s">
        <v>756</v>
      </c>
      <c r="V3064" t="s">
        <v>756</v>
      </c>
      <c r="W3064" t="s">
        <v>768</v>
      </c>
      <c r="X3064" t="s">
        <v>13482</v>
      </c>
      <c r="Y3064" t="str">
        <f t="shared" si="672"/>
        <v>agosto</v>
      </c>
      <c r="Z3064">
        <f>YEAR(BD_PONDERACIONES[[#This Row],[Fecha Ejecución del Ticket]])</f>
        <v>2022</v>
      </c>
      <c r="AA3064" t="str">
        <f t="shared" si="660"/>
        <v>septiembre</v>
      </c>
      <c r="AB3064">
        <f>YEAR(BD_PONDERACIONES[[#This Row],[Fecha de Inspección]])</f>
        <v>2022</v>
      </c>
      <c r="AC3064">
        <f t="shared" si="661"/>
        <v>0.5</v>
      </c>
      <c r="AD3064">
        <f t="shared" si="662"/>
        <v>0.5</v>
      </c>
      <c r="AE3064">
        <f t="shared" si="663"/>
        <v>0.5</v>
      </c>
      <c r="AF3064">
        <f t="shared" si="664"/>
        <v>0.5</v>
      </c>
      <c r="AG3064">
        <f t="shared" si="665"/>
        <v>0.5</v>
      </c>
      <c r="AH3064">
        <f t="shared" si="666"/>
        <v>0.5</v>
      </c>
      <c r="AI3064">
        <f t="shared" si="667"/>
        <v>0.25</v>
      </c>
      <c r="AJ3064">
        <f t="shared" si="668"/>
        <v>0.25</v>
      </c>
      <c r="AK3064">
        <f t="shared" si="669"/>
        <v>0.5</v>
      </c>
      <c r="AL3064">
        <f t="shared" si="670"/>
        <v>0.5</v>
      </c>
      <c r="AM3064">
        <f t="shared" si="671"/>
        <v>0.17499999999999999</v>
      </c>
      <c r="AN3064" s="6">
        <f t="shared" si="673"/>
        <v>0.93500000000000005</v>
      </c>
      <c r="AO3064" t="str">
        <f>VLOOKUP(BD_PONDERACIONES[[#This Row],[Comuna]],Tabla3[#All],2,0)</f>
        <v>Cordillera</v>
      </c>
    </row>
    <row r="3065" spans="1:41" x14ac:dyDescent="0.35">
      <c r="A3065" t="s">
        <v>13483</v>
      </c>
      <c r="B3065" t="s">
        <v>13484</v>
      </c>
      <c r="C3065" t="s">
        <v>13485</v>
      </c>
      <c r="D3065" s="5">
        <v>44832</v>
      </c>
      <c r="E3065" s="5">
        <v>44784</v>
      </c>
      <c r="F3065" t="s">
        <v>753</v>
      </c>
      <c r="G3065" t="s">
        <v>13486</v>
      </c>
      <c r="H3065" t="s">
        <v>2882</v>
      </c>
      <c r="J3065" t="s">
        <v>756</v>
      </c>
      <c r="K3065" t="s">
        <v>756</v>
      </c>
      <c r="L3065" t="s">
        <v>757</v>
      </c>
      <c r="M3065" t="s">
        <v>757</v>
      </c>
      <c r="N3065" t="s">
        <v>756</v>
      </c>
      <c r="O3065" t="s">
        <v>756</v>
      </c>
      <c r="P3065" t="s">
        <v>758</v>
      </c>
      <c r="Q3065" t="s">
        <v>759</v>
      </c>
      <c r="R3065" t="s">
        <v>759</v>
      </c>
      <c r="S3065" t="s">
        <v>757</v>
      </c>
      <c r="T3065" t="s">
        <v>757</v>
      </c>
      <c r="U3065" t="s">
        <v>757</v>
      </c>
      <c r="V3065" t="s">
        <v>756</v>
      </c>
      <c r="W3065" t="s">
        <v>768</v>
      </c>
      <c r="X3065" t="s">
        <v>13487</v>
      </c>
      <c r="Y3065" t="str">
        <f t="shared" si="672"/>
        <v>agosto</v>
      </c>
      <c r="Z3065">
        <f>YEAR(BD_PONDERACIONES[[#This Row],[Fecha Ejecución del Ticket]])</f>
        <v>2022</v>
      </c>
      <c r="AA3065" t="str">
        <f t="shared" si="660"/>
        <v>septiembre</v>
      </c>
      <c r="AB3065">
        <f>YEAR(BD_PONDERACIONES[[#This Row],[Fecha de Inspección]])</f>
        <v>2022</v>
      </c>
      <c r="AC3065">
        <f t="shared" si="661"/>
        <v>0.5</v>
      </c>
      <c r="AD3065">
        <f t="shared" si="662"/>
        <v>0.5</v>
      </c>
      <c r="AE3065">
        <f t="shared" si="663"/>
        <v>0.5</v>
      </c>
      <c r="AF3065">
        <f t="shared" si="664"/>
        <v>0.5</v>
      </c>
      <c r="AG3065">
        <f t="shared" si="665"/>
        <v>0.5</v>
      </c>
      <c r="AH3065">
        <f t="shared" si="666"/>
        <v>0.5</v>
      </c>
      <c r="AI3065">
        <f t="shared" si="667"/>
        <v>0.25</v>
      </c>
      <c r="AJ3065">
        <f t="shared" si="668"/>
        <v>0.25</v>
      </c>
      <c r="AK3065">
        <f t="shared" si="669"/>
        <v>0.5</v>
      </c>
      <c r="AL3065">
        <f t="shared" si="670"/>
        <v>0.5</v>
      </c>
      <c r="AM3065">
        <f t="shared" si="671"/>
        <v>0.17499999999999999</v>
      </c>
      <c r="AN3065" s="6">
        <f t="shared" si="673"/>
        <v>0.93500000000000005</v>
      </c>
      <c r="AO3065" t="str">
        <f>VLOOKUP(BD_PONDERACIONES[[#This Row],[Comuna]],Tabla3[#All],2,0)</f>
        <v>Cordillera</v>
      </c>
    </row>
    <row r="3066" spans="1:41" x14ac:dyDescent="0.35">
      <c r="A3066" t="s">
        <v>13488</v>
      </c>
      <c r="B3066" t="s">
        <v>13489</v>
      </c>
      <c r="C3066" t="s">
        <v>13490</v>
      </c>
      <c r="D3066" s="5">
        <v>44832</v>
      </c>
      <c r="E3066" s="5">
        <v>44784</v>
      </c>
      <c r="F3066" t="s">
        <v>753</v>
      </c>
      <c r="G3066" t="s">
        <v>13491</v>
      </c>
      <c r="H3066" t="s">
        <v>2882</v>
      </c>
      <c r="J3066" t="s">
        <v>756</v>
      </c>
      <c r="K3066" t="s">
        <v>756</v>
      </c>
      <c r="L3066" t="s">
        <v>757</v>
      </c>
      <c r="M3066" t="s">
        <v>757</v>
      </c>
      <c r="N3066" t="s">
        <v>756</v>
      </c>
      <c r="O3066" t="s">
        <v>756</v>
      </c>
      <c r="P3066" t="s">
        <v>758</v>
      </c>
      <c r="Q3066" t="s">
        <v>759</v>
      </c>
      <c r="R3066" t="s">
        <v>759</v>
      </c>
      <c r="S3066" t="s">
        <v>757</v>
      </c>
      <c r="T3066" t="s">
        <v>757</v>
      </c>
      <c r="U3066" t="s">
        <v>757</v>
      </c>
      <c r="V3066" t="s">
        <v>756</v>
      </c>
      <c r="W3066" t="s">
        <v>768</v>
      </c>
      <c r="X3066" t="s">
        <v>13492</v>
      </c>
      <c r="Y3066" t="str">
        <f t="shared" si="672"/>
        <v>agosto</v>
      </c>
      <c r="Z3066">
        <f>YEAR(BD_PONDERACIONES[[#This Row],[Fecha Ejecución del Ticket]])</f>
        <v>2022</v>
      </c>
      <c r="AA3066" t="str">
        <f t="shared" si="660"/>
        <v>septiembre</v>
      </c>
      <c r="AB3066">
        <f>YEAR(BD_PONDERACIONES[[#This Row],[Fecha de Inspección]])</f>
        <v>2022</v>
      </c>
      <c r="AC3066">
        <f t="shared" si="661"/>
        <v>0.5</v>
      </c>
      <c r="AD3066">
        <f t="shared" si="662"/>
        <v>0.5</v>
      </c>
      <c r="AE3066">
        <f t="shared" si="663"/>
        <v>0.5</v>
      </c>
      <c r="AF3066">
        <f t="shared" si="664"/>
        <v>0.5</v>
      </c>
      <c r="AG3066">
        <f t="shared" si="665"/>
        <v>0.5</v>
      </c>
      <c r="AH3066">
        <f t="shared" si="666"/>
        <v>0.5</v>
      </c>
      <c r="AI3066">
        <f t="shared" si="667"/>
        <v>0.25</v>
      </c>
      <c r="AJ3066">
        <f t="shared" si="668"/>
        <v>0.25</v>
      </c>
      <c r="AK3066">
        <f t="shared" si="669"/>
        <v>0.5</v>
      </c>
      <c r="AL3066">
        <f t="shared" si="670"/>
        <v>0.5</v>
      </c>
      <c r="AM3066">
        <f t="shared" si="671"/>
        <v>0.17499999999999999</v>
      </c>
      <c r="AN3066" s="6">
        <f t="shared" si="673"/>
        <v>0.93500000000000005</v>
      </c>
      <c r="AO3066" t="str">
        <f>VLOOKUP(BD_PONDERACIONES[[#This Row],[Comuna]],Tabla3[#All],2,0)</f>
        <v>Cordillera</v>
      </c>
    </row>
    <row r="3067" spans="1:41" x14ac:dyDescent="0.35">
      <c r="A3067" t="s">
        <v>13493</v>
      </c>
      <c r="B3067" t="s">
        <v>13494</v>
      </c>
      <c r="C3067" t="s">
        <v>13495</v>
      </c>
      <c r="D3067" s="5">
        <v>44832</v>
      </c>
      <c r="E3067" s="5">
        <v>44784</v>
      </c>
      <c r="F3067" t="s">
        <v>753</v>
      </c>
      <c r="G3067" t="s">
        <v>13496</v>
      </c>
      <c r="H3067" t="s">
        <v>2882</v>
      </c>
      <c r="J3067" t="s">
        <v>756</v>
      </c>
      <c r="K3067" t="s">
        <v>756</v>
      </c>
      <c r="L3067" t="s">
        <v>757</v>
      </c>
      <c r="M3067" t="s">
        <v>757</v>
      </c>
      <c r="N3067" t="s">
        <v>756</v>
      </c>
      <c r="O3067" t="s">
        <v>756</v>
      </c>
      <c r="P3067" t="s">
        <v>758</v>
      </c>
      <c r="Q3067" t="s">
        <v>759</v>
      </c>
      <c r="R3067" t="s">
        <v>759</v>
      </c>
      <c r="S3067" t="s">
        <v>757</v>
      </c>
      <c r="T3067" t="s">
        <v>757</v>
      </c>
      <c r="U3067" t="s">
        <v>757</v>
      </c>
      <c r="V3067" t="s">
        <v>756</v>
      </c>
      <c r="W3067" t="s">
        <v>756</v>
      </c>
      <c r="X3067" t="s">
        <v>6436</v>
      </c>
      <c r="Y3067" t="str">
        <f t="shared" si="672"/>
        <v>agosto</v>
      </c>
      <c r="Z3067">
        <f>YEAR(BD_PONDERACIONES[[#This Row],[Fecha Ejecución del Ticket]])</f>
        <v>2022</v>
      </c>
      <c r="AA3067" t="str">
        <f t="shared" si="660"/>
        <v>septiembre</v>
      </c>
      <c r="AB3067">
        <f>YEAR(BD_PONDERACIONES[[#This Row],[Fecha de Inspección]])</f>
        <v>2022</v>
      </c>
      <c r="AC3067">
        <f t="shared" si="661"/>
        <v>0.5</v>
      </c>
      <c r="AD3067">
        <f t="shared" si="662"/>
        <v>0.5</v>
      </c>
      <c r="AE3067">
        <f t="shared" si="663"/>
        <v>0.5</v>
      </c>
      <c r="AF3067">
        <f t="shared" si="664"/>
        <v>0.5</v>
      </c>
      <c r="AG3067">
        <f t="shared" si="665"/>
        <v>0.5</v>
      </c>
      <c r="AH3067">
        <f t="shared" si="666"/>
        <v>0.5</v>
      </c>
      <c r="AI3067">
        <f t="shared" si="667"/>
        <v>0.25</v>
      </c>
      <c r="AJ3067">
        <f t="shared" si="668"/>
        <v>0.25</v>
      </c>
      <c r="AK3067">
        <f t="shared" si="669"/>
        <v>0.5</v>
      </c>
      <c r="AL3067">
        <f t="shared" si="670"/>
        <v>0.5</v>
      </c>
      <c r="AM3067">
        <f t="shared" si="671"/>
        <v>0.5</v>
      </c>
      <c r="AN3067" s="6">
        <f t="shared" si="673"/>
        <v>1</v>
      </c>
      <c r="AO3067" t="str">
        <f>VLOOKUP(BD_PONDERACIONES[[#This Row],[Comuna]],Tabla3[#All],2,0)</f>
        <v>Cordillera</v>
      </c>
    </row>
    <row r="3068" spans="1:41" x14ac:dyDescent="0.35">
      <c r="A3068" t="s">
        <v>13497</v>
      </c>
      <c r="B3068" t="s">
        <v>13498</v>
      </c>
      <c r="C3068" t="s">
        <v>13499</v>
      </c>
      <c r="D3068" s="5">
        <v>44832</v>
      </c>
      <c r="E3068" s="5">
        <v>44792</v>
      </c>
      <c r="F3068" t="s">
        <v>763</v>
      </c>
      <c r="G3068" t="s">
        <v>13500</v>
      </c>
      <c r="H3068" t="s">
        <v>2882</v>
      </c>
      <c r="J3068" t="s">
        <v>756</v>
      </c>
      <c r="K3068" t="s">
        <v>756</v>
      </c>
      <c r="L3068" t="s">
        <v>757</v>
      </c>
      <c r="M3068" t="s">
        <v>757</v>
      </c>
      <c r="N3068" t="s">
        <v>756</v>
      </c>
      <c r="O3068" t="s">
        <v>756</v>
      </c>
      <c r="P3068" t="s">
        <v>758</v>
      </c>
      <c r="Q3068" t="s">
        <v>759</v>
      </c>
      <c r="R3068" t="s">
        <v>759</v>
      </c>
      <c r="S3068" t="s">
        <v>757</v>
      </c>
      <c r="T3068" t="s">
        <v>757</v>
      </c>
      <c r="U3068" t="s">
        <v>757</v>
      </c>
      <c r="V3068" t="s">
        <v>756</v>
      </c>
      <c r="W3068" t="s">
        <v>904</v>
      </c>
      <c r="X3068" t="s">
        <v>13501</v>
      </c>
      <c r="Y3068" t="str">
        <f t="shared" si="672"/>
        <v>agosto</v>
      </c>
      <c r="Z3068">
        <f>YEAR(BD_PONDERACIONES[[#This Row],[Fecha Ejecución del Ticket]])</f>
        <v>2022</v>
      </c>
      <c r="AA3068" t="str">
        <f t="shared" si="660"/>
        <v>septiembre</v>
      </c>
      <c r="AB3068">
        <f>YEAR(BD_PONDERACIONES[[#This Row],[Fecha de Inspección]])</f>
        <v>2022</v>
      </c>
      <c r="AC3068">
        <f t="shared" si="661"/>
        <v>0.5</v>
      </c>
      <c r="AD3068">
        <f t="shared" si="662"/>
        <v>0.5</v>
      </c>
      <c r="AE3068">
        <f t="shared" si="663"/>
        <v>0.5</v>
      </c>
      <c r="AF3068">
        <f t="shared" si="664"/>
        <v>0.5</v>
      </c>
      <c r="AG3068">
        <f t="shared" si="665"/>
        <v>0.5</v>
      </c>
      <c r="AH3068">
        <f t="shared" si="666"/>
        <v>0.5</v>
      </c>
      <c r="AI3068">
        <f t="shared" si="667"/>
        <v>0.25</v>
      </c>
      <c r="AJ3068">
        <f t="shared" si="668"/>
        <v>0.25</v>
      </c>
      <c r="AK3068">
        <f t="shared" si="669"/>
        <v>0.5</v>
      </c>
      <c r="AL3068">
        <f t="shared" si="670"/>
        <v>0.5</v>
      </c>
      <c r="AM3068">
        <f t="shared" si="671"/>
        <v>0.32500000000000001</v>
      </c>
      <c r="AN3068" s="6">
        <f t="shared" si="673"/>
        <v>0.96500000000000008</v>
      </c>
      <c r="AO3068" t="str">
        <f>VLOOKUP(BD_PONDERACIONES[[#This Row],[Comuna]],Tabla3[#All],2,0)</f>
        <v>Cordillera</v>
      </c>
    </row>
    <row r="3069" spans="1:41" x14ac:dyDescent="0.35">
      <c r="A3069" t="s">
        <v>13502</v>
      </c>
      <c r="B3069" t="s">
        <v>13503</v>
      </c>
      <c r="C3069" t="s">
        <v>13504</v>
      </c>
      <c r="D3069" s="5">
        <v>44832</v>
      </c>
      <c r="E3069" s="5">
        <v>44781</v>
      </c>
      <c r="F3069" t="s">
        <v>753</v>
      </c>
      <c r="G3069" t="s">
        <v>13505</v>
      </c>
      <c r="H3069" t="s">
        <v>2882</v>
      </c>
      <c r="J3069" t="s">
        <v>756</v>
      </c>
      <c r="K3069" t="s">
        <v>756</v>
      </c>
      <c r="L3069" t="s">
        <v>757</v>
      </c>
      <c r="M3069" t="s">
        <v>757</v>
      </c>
      <c r="N3069" t="s">
        <v>756</v>
      </c>
      <c r="O3069" t="s">
        <v>756</v>
      </c>
      <c r="P3069" t="s">
        <v>765</v>
      </c>
      <c r="Q3069" t="s">
        <v>759</v>
      </c>
      <c r="R3069" t="s">
        <v>759</v>
      </c>
      <c r="S3069" t="s">
        <v>756</v>
      </c>
      <c r="T3069" t="s">
        <v>756</v>
      </c>
      <c r="U3069" t="s">
        <v>756</v>
      </c>
      <c r="V3069" t="s">
        <v>756</v>
      </c>
      <c r="W3069" t="s">
        <v>756</v>
      </c>
      <c r="X3069" t="s">
        <v>13506</v>
      </c>
      <c r="Y3069" t="str">
        <f t="shared" si="672"/>
        <v>agosto</v>
      </c>
      <c r="Z3069">
        <f>YEAR(BD_PONDERACIONES[[#This Row],[Fecha Ejecución del Ticket]])</f>
        <v>2022</v>
      </c>
      <c r="AA3069" t="str">
        <f t="shared" si="660"/>
        <v>septiembre</v>
      </c>
      <c r="AB3069">
        <f>YEAR(BD_PONDERACIONES[[#This Row],[Fecha de Inspección]])</f>
        <v>2022</v>
      </c>
      <c r="AC3069">
        <f t="shared" si="661"/>
        <v>0.5</v>
      </c>
      <c r="AD3069">
        <f t="shared" si="662"/>
        <v>0.5</v>
      </c>
      <c r="AE3069">
        <f t="shared" si="663"/>
        <v>0.5</v>
      </c>
      <c r="AF3069">
        <f t="shared" si="664"/>
        <v>0.5</v>
      </c>
      <c r="AG3069">
        <f t="shared" si="665"/>
        <v>0.5</v>
      </c>
      <c r="AH3069">
        <f t="shared" si="666"/>
        <v>0.5</v>
      </c>
      <c r="AI3069">
        <f t="shared" si="667"/>
        <v>0.25</v>
      </c>
      <c r="AJ3069">
        <f t="shared" si="668"/>
        <v>0.25</v>
      </c>
      <c r="AK3069">
        <f t="shared" si="669"/>
        <v>0.5</v>
      </c>
      <c r="AL3069">
        <f t="shared" si="670"/>
        <v>0.5</v>
      </c>
      <c r="AM3069">
        <f t="shared" si="671"/>
        <v>0.5</v>
      </c>
      <c r="AN3069" s="6">
        <f t="shared" si="673"/>
        <v>1</v>
      </c>
      <c r="AO3069" t="str">
        <f>VLOOKUP(BD_PONDERACIONES[[#This Row],[Comuna]],Tabla3[#All],2,0)</f>
        <v>Cordillera</v>
      </c>
    </row>
    <row r="3070" spans="1:41" x14ac:dyDescent="0.35">
      <c r="A3070" t="s">
        <v>13507</v>
      </c>
      <c r="B3070" t="s">
        <v>13508</v>
      </c>
      <c r="C3070" t="s">
        <v>13509</v>
      </c>
      <c r="D3070" s="5">
        <v>44832</v>
      </c>
      <c r="E3070" s="5">
        <v>44777</v>
      </c>
      <c r="F3070" t="s">
        <v>753</v>
      </c>
      <c r="G3070" t="s">
        <v>13510</v>
      </c>
      <c r="H3070" t="s">
        <v>2882</v>
      </c>
      <c r="J3070" t="s">
        <v>756</v>
      </c>
      <c r="K3070" t="s">
        <v>756</v>
      </c>
      <c r="L3070" t="s">
        <v>757</v>
      </c>
      <c r="M3070" t="s">
        <v>757</v>
      </c>
      <c r="N3070" t="s">
        <v>756</v>
      </c>
      <c r="O3070" t="s">
        <v>756</v>
      </c>
      <c r="P3070" t="s">
        <v>758</v>
      </c>
      <c r="Q3070" t="s">
        <v>759</v>
      </c>
      <c r="R3070" t="s">
        <v>759</v>
      </c>
      <c r="S3070" t="s">
        <v>757</v>
      </c>
      <c r="T3070" t="s">
        <v>757</v>
      </c>
      <c r="U3070" t="s">
        <v>757</v>
      </c>
      <c r="V3070" t="s">
        <v>756</v>
      </c>
      <c r="W3070" t="s">
        <v>768</v>
      </c>
      <c r="X3070" t="s">
        <v>13511</v>
      </c>
      <c r="Y3070" t="str">
        <f t="shared" si="672"/>
        <v>agosto</v>
      </c>
      <c r="Z3070">
        <f>YEAR(BD_PONDERACIONES[[#This Row],[Fecha Ejecución del Ticket]])</f>
        <v>2022</v>
      </c>
      <c r="AA3070" t="str">
        <f t="shared" si="660"/>
        <v>septiembre</v>
      </c>
      <c r="AB3070">
        <f>YEAR(BD_PONDERACIONES[[#This Row],[Fecha de Inspección]])</f>
        <v>2022</v>
      </c>
      <c r="AC3070">
        <f t="shared" si="661"/>
        <v>0.5</v>
      </c>
      <c r="AD3070">
        <f t="shared" si="662"/>
        <v>0.5</v>
      </c>
      <c r="AE3070">
        <f t="shared" si="663"/>
        <v>0.5</v>
      </c>
      <c r="AF3070">
        <f t="shared" si="664"/>
        <v>0.5</v>
      </c>
      <c r="AG3070">
        <f t="shared" si="665"/>
        <v>0.5</v>
      </c>
      <c r="AH3070">
        <f t="shared" si="666"/>
        <v>0.5</v>
      </c>
      <c r="AI3070">
        <f t="shared" si="667"/>
        <v>0.25</v>
      </c>
      <c r="AJ3070">
        <f t="shared" si="668"/>
        <v>0.25</v>
      </c>
      <c r="AK3070">
        <f t="shared" si="669"/>
        <v>0.5</v>
      </c>
      <c r="AL3070">
        <f t="shared" si="670"/>
        <v>0.5</v>
      </c>
      <c r="AM3070">
        <f t="shared" si="671"/>
        <v>0.17499999999999999</v>
      </c>
      <c r="AN3070" s="6">
        <f t="shared" si="673"/>
        <v>0.93500000000000005</v>
      </c>
      <c r="AO3070" t="str">
        <f>VLOOKUP(BD_PONDERACIONES[[#This Row],[Comuna]],Tabla3[#All],2,0)</f>
        <v>Cordillera</v>
      </c>
    </row>
    <row r="3071" spans="1:41" x14ac:dyDescent="0.35">
      <c r="A3071" t="s">
        <v>13512</v>
      </c>
      <c r="B3071" t="s">
        <v>13513</v>
      </c>
      <c r="C3071" t="s">
        <v>13514</v>
      </c>
      <c r="D3071" s="5">
        <v>44832</v>
      </c>
      <c r="E3071" s="5">
        <v>44775</v>
      </c>
      <c r="F3071" t="s">
        <v>753</v>
      </c>
      <c r="G3071" t="s">
        <v>13515</v>
      </c>
      <c r="H3071" t="s">
        <v>2882</v>
      </c>
      <c r="J3071" t="s">
        <v>756</v>
      </c>
      <c r="K3071" t="s">
        <v>756</v>
      </c>
      <c r="L3071" t="s">
        <v>773</v>
      </c>
      <c r="M3071" t="s">
        <v>773</v>
      </c>
      <c r="N3071" t="s">
        <v>756</v>
      </c>
      <c r="O3071" t="s">
        <v>756</v>
      </c>
      <c r="P3071" t="s">
        <v>758</v>
      </c>
      <c r="Q3071" t="s">
        <v>759</v>
      </c>
      <c r="R3071" t="s">
        <v>759</v>
      </c>
      <c r="S3071" t="s">
        <v>757</v>
      </c>
      <c r="T3071" t="s">
        <v>757</v>
      </c>
      <c r="U3071" t="s">
        <v>757</v>
      </c>
      <c r="V3071" t="s">
        <v>756</v>
      </c>
      <c r="W3071" t="s">
        <v>768</v>
      </c>
      <c r="X3071" t="s">
        <v>13516</v>
      </c>
      <c r="Y3071" t="str">
        <f t="shared" si="672"/>
        <v>agosto</v>
      </c>
      <c r="Z3071">
        <f>YEAR(BD_PONDERACIONES[[#This Row],[Fecha Ejecución del Ticket]])</f>
        <v>2022</v>
      </c>
      <c r="AA3071" t="str">
        <f t="shared" si="660"/>
        <v>septiembre</v>
      </c>
      <c r="AB3071">
        <f>YEAR(BD_PONDERACIONES[[#This Row],[Fecha de Inspección]])</f>
        <v>2022</v>
      </c>
      <c r="AC3071">
        <f t="shared" si="661"/>
        <v>0.5</v>
      </c>
      <c r="AD3071">
        <f t="shared" si="662"/>
        <v>0.5</v>
      </c>
      <c r="AE3071">
        <f t="shared" si="663"/>
        <v>0</v>
      </c>
      <c r="AF3071">
        <f t="shared" si="664"/>
        <v>0</v>
      </c>
      <c r="AG3071">
        <f t="shared" si="665"/>
        <v>0.5</v>
      </c>
      <c r="AH3071">
        <f t="shared" si="666"/>
        <v>0.5</v>
      </c>
      <c r="AI3071">
        <f t="shared" si="667"/>
        <v>0.25</v>
      </c>
      <c r="AJ3071">
        <f t="shared" si="668"/>
        <v>0.25</v>
      </c>
      <c r="AK3071">
        <f t="shared" si="669"/>
        <v>0.5</v>
      </c>
      <c r="AL3071">
        <f t="shared" si="670"/>
        <v>0.5</v>
      </c>
      <c r="AM3071">
        <f t="shared" si="671"/>
        <v>0.17499999999999999</v>
      </c>
      <c r="AN3071" s="6">
        <f t="shared" si="673"/>
        <v>0.63500000000000001</v>
      </c>
      <c r="AO3071" t="str">
        <f>VLOOKUP(BD_PONDERACIONES[[#This Row],[Comuna]],Tabla3[#All],2,0)</f>
        <v>Cordillera</v>
      </c>
    </row>
    <row r="3072" spans="1:41" x14ac:dyDescent="0.35">
      <c r="A3072" t="s">
        <v>13517</v>
      </c>
      <c r="B3072" t="s">
        <v>13518</v>
      </c>
      <c r="C3072" t="s">
        <v>13519</v>
      </c>
      <c r="D3072" s="5">
        <v>44832</v>
      </c>
      <c r="E3072" s="5">
        <v>44778</v>
      </c>
      <c r="F3072" t="s">
        <v>753</v>
      </c>
      <c r="G3072" t="s">
        <v>13520</v>
      </c>
      <c r="H3072" t="s">
        <v>2882</v>
      </c>
      <c r="J3072" t="s">
        <v>756</v>
      </c>
      <c r="K3072" t="s">
        <v>756</v>
      </c>
      <c r="L3072" t="s">
        <v>757</v>
      </c>
      <c r="M3072" t="s">
        <v>757</v>
      </c>
      <c r="N3072" t="s">
        <v>904</v>
      </c>
      <c r="O3072" t="s">
        <v>904</v>
      </c>
      <c r="P3072" t="s">
        <v>758</v>
      </c>
      <c r="Q3072" t="s">
        <v>759</v>
      </c>
      <c r="R3072" t="s">
        <v>759</v>
      </c>
      <c r="S3072" t="s">
        <v>757</v>
      </c>
      <c r="T3072" t="s">
        <v>757</v>
      </c>
      <c r="U3072" t="s">
        <v>757</v>
      </c>
      <c r="V3072" t="s">
        <v>756</v>
      </c>
      <c r="W3072" t="s">
        <v>768</v>
      </c>
      <c r="X3072" t="s">
        <v>13521</v>
      </c>
      <c r="Y3072" t="str">
        <f t="shared" si="672"/>
        <v>agosto</v>
      </c>
      <c r="Z3072">
        <f>YEAR(BD_PONDERACIONES[[#This Row],[Fecha Ejecución del Ticket]])</f>
        <v>2022</v>
      </c>
      <c r="AA3072" t="str">
        <f t="shared" si="660"/>
        <v>septiembre</v>
      </c>
      <c r="AB3072">
        <f>YEAR(BD_PONDERACIONES[[#This Row],[Fecha de Inspección]])</f>
        <v>2022</v>
      </c>
      <c r="AC3072">
        <f t="shared" si="661"/>
        <v>0.5</v>
      </c>
      <c r="AD3072">
        <f t="shared" si="662"/>
        <v>0.5</v>
      </c>
      <c r="AE3072">
        <f t="shared" si="663"/>
        <v>0.5</v>
      </c>
      <c r="AF3072">
        <f t="shared" si="664"/>
        <v>0.5</v>
      </c>
      <c r="AG3072">
        <f t="shared" si="665"/>
        <v>0.32500000000000001</v>
      </c>
      <c r="AH3072">
        <f t="shared" si="666"/>
        <v>0.32500000000000001</v>
      </c>
      <c r="AI3072">
        <f t="shared" si="667"/>
        <v>0.25</v>
      </c>
      <c r="AJ3072">
        <f t="shared" si="668"/>
        <v>0.25</v>
      </c>
      <c r="AK3072">
        <f t="shared" si="669"/>
        <v>0.5</v>
      </c>
      <c r="AL3072">
        <f t="shared" si="670"/>
        <v>0.5</v>
      </c>
      <c r="AM3072">
        <f t="shared" si="671"/>
        <v>0.17499999999999999</v>
      </c>
      <c r="AN3072" s="6">
        <f t="shared" si="673"/>
        <v>0.88250000000000006</v>
      </c>
      <c r="AO3072" t="str">
        <f>VLOOKUP(BD_PONDERACIONES[[#This Row],[Comuna]],Tabla3[#All],2,0)</f>
        <v>Cordillera</v>
      </c>
    </row>
    <row r="3073" spans="1:41" x14ac:dyDescent="0.35">
      <c r="A3073" t="s">
        <v>13522</v>
      </c>
      <c r="B3073" t="s">
        <v>13523</v>
      </c>
      <c r="C3073" t="s">
        <v>13524</v>
      </c>
      <c r="D3073" s="5">
        <v>44832</v>
      </c>
      <c r="E3073" s="5">
        <v>44780</v>
      </c>
      <c r="F3073" t="s">
        <v>753</v>
      </c>
      <c r="G3073" t="s">
        <v>13525</v>
      </c>
      <c r="H3073" t="s">
        <v>2882</v>
      </c>
      <c r="J3073" t="s">
        <v>756</v>
      </c>
      <c r="K3073" t="s">
        <v>756</v>
      </c>
      <c r="L3073" t="s">
        <v>757</v>
      </c>
      <c r="M3073" t="s">
        <v>757</v>
      </c>
      <c r="N3073" t="s">
        <v>756</v>
      </c>
      <c r="O3073" t="s">
        <v>756</v>
      </c>
      <c r="P3073" t="s">
        <v>765</v>
      </c>
      <c r="Q3073" t="s">
        <v>759</v>
      </c>
      <c r="R3073" t="s">
        <v>759</v>
      </c>
      <c r="S3073" t="s">
        <v>757</v>
      </c>
      <c r="T3073" t="s">
        <v>757</v>
      </c>
      <c r="U3073" t="s">
        <v>756</v>
      </c>
      <c r="V3073" t="s">
        <v>756</v>
      </c>
      <c r="W3073" t="s">
        <v>768</v>
      </c>
      <c r="X3073" t="s">
        <v>994</v>
      </c>
      <c r="Y3073" t="str">
        <f t="shared" si="672"/>
        <v>agosto</v>
      </c>
      <c r="Z3073">
        <f>YEAR(BD_PONDERACIONES[[#This Row],[Fecha Ejecución del Ticket]])</f>
        <v>2022</v>
      </c>
      <c r="AA3073" t="str">
        <f t="shared" si="660"/>
        <v>septiembre</v>
      </c>
      <c r="AB3073">
        <f>YEAR(BD_PONDERACIONES[[#This Row],[Fecha de Inspección]])</f>
        <v>2022</v>
      </c>
      <c r="AC3073">
        <f t="shared" si="661"/>
        <v>0.5</v>
      </c>
      <c r="AD3073">
        <f t="shared" si="662"/>
        <v>0.5</v>
      </c>
      <c r="AE3073">
        <f t="shared" si="663"/>
        <v>0.5</v>
      </c>
      <c r="AF3073">
        <f t="shared" si="664"/>
        <v>0.5</v>
      </c>
      <c r="AG3073">
        <f t="shared" si="665"/>
        <v>0.5</v>
      </c>
      <c r="AH3073">
        <f t="shared" si="666"/>
        <v>0.5</v>
      </c>
      <c r="AI3073">
        <f t="shared" si="667"/>
        <v>0.25</v>
      </c>
      <c r="AJ3073">
        <f t="shared" si="668"/>
        <v>0.25</v>
      </c>
      <c r="AK3073">
        <f t="shared" si="669"/>
        <v>0.5</v>
      </c>
      <c r="AL3073">
        <f t="shared" si="670"/>
        <v>0.5</v>
      </c>
      <c r="AM3073">
        <f t="shared" si="671"/>
        <v>0.17499999999999999</v>
      </c>
      <c r="AN3073" s="6">
        <f t="shared" si="673"/>
        <v>0.93500000000000005</v>
      </c>
      <c r="AO3073" t="str">
        <f>VLOOKUP(BD_PONDERACIONES[[#This Row],[Comuna]],Tabla3[#All],2,0)</f>
        <v>Cordillera</v>
      </c>
    </row>
    <row r="3074" spans="1:41" x14ac:dyDescent="0.35">
      <c r="A3074" t="s">
        <v>13526</v>
      </c>
      <c r="B3074" t="s">
        <v>13527</v>
      </c>
      <c r="C3074" t="s">
        <v>13528</v>
      </c>
      <c r="D3074" s="5">
        <v>44832</v>
      </c>
      <c r="E3074" s="5">
        <v>44777</v>
      </c>
      <c r="F3074" t="s">
        <v>753</v>
      </c>
      <c r="G3074" t="s">
        <v>13529</v>
      </c>
      <c r="H3074" t="s">
        <v>2882</v>
      </c>
      <c r="J3074" t="s">
        <v>756</v>
      </c>
      <c r="K3074" t="s">
        <v>756</v>
      </c>
      <c r="L3074" t="s">
        <v>757</v>
      </c>
      <c r="M3074" t="s">
        <v>757</v>
      </c>
      <c r="N3074" t="s">
        <v>756</v>
      </c>
      <c r="O3074" t="s">
        <v>756</v>
      </c>
      <c r="P3074" t="s">
        <v>758</v>
      </c>
      <c r="Q3074" t="s">
        <v>759</v>
      </c>
      <c r="R3074" t="s">
        <v>759</v>
      </c>
      <c r="S3074" t="s">
        <v>757</v>
      </c>
      <c r="T3074" t="s">
        <v>757</v>
      </c>
      <c r="U3074" t="s">
        <v>757</v>
      </c>
      <c r="V3074" t="s">
        <v>756</v>
      </c>
      <c r="W3074" t="s">
        <v>768</v>
      </c>
      <c r="X3074" t="s">
        <v>13530</v>
      </c>
      <c r="Y3074" t="str">
        <f t="shared" si="672"/>
        <v>agosto</v>
      </c>
      <c r="Z3074">
        <f>YEAR(BD_PONDERACIONES[[#This Row],[Fecha Ejecución del Ticket]])</f>
        <v>2022</v>
      </c>
      <c r="AA3074" t="str">
        <f t="shared" ref="AA3074:AA3137" si="674">TEXT(D3074,"MMMM")</f>
        <v>septiembre</v>
      </c>
      <c r="AB3074">
        <f>YEAR(BD_PONDERACIONES[[#This Row],[Fecha de Inspección]])</f>
        <v>2022</v>
      </c>
      <c r="AC3074">
        <f t="shared" ref="AC3074:AC3137" si="675">IF(OR(J3074="Cumple",J3074="No Aplica"),0.5,0)</f>
        <v>0.5</v>
      </c>
      <c r="AD3074">
        <f t="shared" ref="AD3074:AD3137" si="676">IF(OR(K3074="CUMPLE",K3074="No Aplica"),0.5,0)</f>
        <v>0.5</v>
      </c>
      <c r="AE3074">
        <f t="shared" ref="AE3074:AE3137" si="677">IF(OR(L3074="CUMPLE",L3074="No Aplica"),0.5,0)</f>
        <v>0.5</v>
      </c>
      <c r="AF3074">
        <f t="shared" ref="AF3074:AF3137" si="678">IF(OR(M3074="CUMPLE",M3074="No Aplica"),0.5,0)</f>
        <v>0.5</v>
      </c>
      <c r="AG3074">
        <f t="shared" ref="AG3074:AG3137" si="679">IF(OR(N3074="CUMPLE",N3074="No Aplica"),0.5,IF(N3074="Cumple Mayormente",0.325,IF(N3074="Cumple Parcialmente",0.175,0)))</f>
        <v>0.5</v>
      </c>
      <c r="AH3074">
        <f t="shared" ref="AH3074:AH3137" si="680">IF(OR(O3074="CUMPLE",O3074="No Aplica"),0.5,IF(O3074="Cumple Mayormente",0.325,IF(O3074="Cumple Parcialmente",0.175,0)))</f>
        <v>0.5</v>
      </c>
      <c r="AI3074">
        <f t="shared" ref="AI3074:AI3137" si="681">IF(OR(S3074="CUMPLE",S3074="No Aplica"),0.25,IF(S3074="Cumple Mayormente",0.1625,IF(S3074="Cumple Parcialmente",0.0875,0)))</f>
        <v>0.25</v>
      </c>
      <c r="AJ3074">
        <f t="shared" ref="AJ3074:AJ3137" si="682">IF(OR(T3074="CUMPLE",T3074="No Aplica"),0.25,IF(T3074="Cumple Mayormente",0.1625,IF(T3074="Cumple Parcialmente",0.0875,0)))</f>
        <v>0.25</v>
      </c>
      <c r="AK3074">
        <f t="shared" ref="AK3074:AK3137" si="683">IF(OR(U3074="CUMPLE",U3074="No Aplica"),0.5,IF(U3074="Cumple Mayormente",0.325,IF(U3074="Cumple Parcialmente",0.175,0)))</f>
        <v>0.5</v>
      </c>
      <c r="AL3074">
        <f t="shared" ref="AL3074:AL3137" si="684">IF(OR(V3074="CUMPLE",V3074="No Aplica"),0.5,IF(V3074="Cumple Mayormente",0.325,IF(V3074="Cumple Parcialmente",0.175,0)))</f>
        <v>0.5</v>
      </c>
      <c r="AM3074">
        <f t="shared" ref="AM3074:AM3137" si="685">IF(OR(W3074="CUMPLE",W3074="No Aplica"),0.5,IF(W3074="Cumple Mayormente",0.325,IF(W3074="Cumple Parcialmente",0.175,0)))</f>
        <v>0.17499999999999999</v>
      </c>
      <c r="AN3074" s="6">
        <f t="shared" si="673"/>
        <v>0.93500000000000005</v>
      </c>
      <c r="AO3074" t="str">
        <f>VLOOKUP(BD_PONDERACIONES[[#This Row],[Comuna]],Tabla3[#All],2,0)</f>
        <v>Cordillera</v>
      </c>
    </row>
    <row r="3075" spans="1:41" x14ac:dyDescent="0.35">
      <c r="A3075" t="s">
        <v>13257</v>
      </c>
      <c r="B3075" t="s">
        <v>13258</v>
      </c>
      <c r="C3075" t="s">
        <v>13259</v>
      </c>
      <c r="D3075" s="5">
        <v>44833</v>
      </c>
      <c r="E3075" s="5">
        <v>44798</v>
      </c>
      <c r="F3075" t="s">
        <v>763</v>
      </c>
      <c r="G3075" t="s">
        <v>13260</v>
      </c>
      <c r="H3075" t="s">
        <v>2882</v>
      </c>
      <c r="J3075" t="s">
        <v>756</v>
      </c>
      <c r="K3075" t="s">
        <v>756</v>
      </c>
      <c r="L3075" t="s">
        <v>757</v>
      </c>
      <c r="M3075" t="s">
        <v>757</v>
      </c>
      <c r="N3075" t="s">
        <v>756</v>
      </c>
      <c r="O3075" t="s">
        <v>756</v>
      </c>
      <c r="P3075" t="s">
        <v>758</v>
      </c>
      <c r="Q3075" t="s">
        <v>759</v>
      </c>
      <c r="R3075" t="s">
        <v>759</v>
      </c>
      <c r="S3075" t="s">
        <v>757</v>
      </c>
      <c r="T3075" t="s">
        <v>757</v>
      </c>
      <c r="U3075" t="s">
        <v>757</v>
      </c>
      <c r="V3075" t="s">
        <v>756</v>
      </c>
      <c r="W3075" t="s">
        <v>768</v>
      </c>
      <c r="X3075" t="s">
        <v>13261</v>
      </c>
      <c r="Y3075" t="str">
        <f t="shared" si="672"/>
        <v>agosto</v>
      </c>
      <c r="Z3075">
        <f>YEAR(BD_PONDERACIONES[[#This Row],[Fecha Ejecución del Ticket]])</f>
        <v>2022</v>
      </c>
      <c r="AA3075" t="str">
        <f t="shared" si="674"/>
        <v>septiembre</v>
      </c>
      <c r="AB3075">
        <f>YEAR(BD_PONDERACIONES[[#This Row],[Fecha de Inspección]])</f>
        <v>2022</v>
      </c>
      <c r="AC3075">
        <f t="shared" si="675"/>
        <v>0.5</v>
      </c>
      <c r="AD3075">
        <f t="shared" si="676"/>
        <v>0.5</v>
      </c>
      <c r="AE3075">
        <f t="shared" si="677"/>
        <v>0.5</v>
      </c>
      <c r="AF3075">
        <f t="shared" si="678"/>
        <v>0.5</v>
      </c>
      <c r="AG3075">
        <f t="shared" si="679"/>
        <v>0.5</v>
      </c>
      <c r="AH3075">
        <f t="shared" si="680"/>
        <v>0.5</v>
      </c>
      <c r="AI3075">
        <f t="shared" si="681"/>
        <v>0.25</v>
      </c>
      <c r="AJ3075">
        <f t="shared" si="682"/>
        <v>0.25</v>
      </c>
      <c r="AK3075">
        <f t="shared" si="683"/>
        <v>0.5</v>
      </c>
      <c r="AL3075">
        <f t="shared" si="684"/>
        <v>0.5</v>
      </c>
      <c r="AM3075">
        <f t="shared" si="685"/>
        <v>0.17499999999999999</v>
      </c>
      <c r="AN3075" s="6">
        <f t="shared" si="673"/>
        <v>0.93500000000000005</v>
      </c>
      <c r="AO3075" t="str">
        <f>VLOOKUP(BD_PONDERACIONES[[#This Row],[Comuna]],Tabla3[#All],2,0)</f>
        <v>Cordillera</v>
      </c>
    </row>
    <row r="3076" spans="1:41" x14ac:dyDescent="0.35">
      <c r="A3076" t="s">
        <v>13262</v>
      </c>
      <c r="B3076" t="s">
        <v>13263</v>
      </c>
      <c r="C3076" t="s">
        <v>13264</v>
      </c>
      <c r="D3076" s="5">
        <v>44833</v>
      </c>
      <c r="E3076" s="5">
        <v>44795</v>
      </c>
      <c r="F3076" t="s">
        <v>763</v>
      </c>
      <c r="G3076" t="s">
        <v>13265</v>
      </c>
      <c r="H3076" t="s">
        <v>2882</v>
      </c>
      <c r="J3076" t="s">
        <v>756</v>
      </c>
      <c r="K3076" t="s">
        <v>756</v>
      </c>
      <c r="L3076" t="s">
        <v>757</v>
      </c>
      <c r="M3076" t="s">
        <v>757</v>
      </c>
      <c r="N3076" t="s">
        <v>756</v>
      </c>
      <c r="O3076" t="s">
        <v>756</v>
      </c>
      <c r="P3076" t="s">
        <v>758</v>
      </c>
      <c r="Q3076" t="s">
        <v>759</v>
      </c>
      <c r="R3076" t="s">
        <v>759</v>
      </c>
      <c r="S3076" t="s">
        <v>757</v>
      </c>
      <c r="T3076" t="s">
        <v>757</v>
      </c>
      <c r="U3076" t="s">
        <v>757</v>
      </c>
      <c r="V3076" t="s">
        <v>756</v>
      </c>
      <c r="W3076" t="s">
        <v>768</v>
      </c>
      <c r="X3076" t="s">
        <v>12185</v>
      </c>
      <c r="Y3076" t="str">
        <f t="shared" si="672"/>
        <v>agosto</v>
      </c>
      <c r="Z3076">
        <f>YEAR(BD_PONDERACIONES[[#This Row],[Fecha Ejecución del Ticket]])</f>
        <v>2022</v>
      </c>
      <c r="AA3076" t="str">
        <f t="shared" si="674"/>
        <v>septiembre</v>
      </c>
      <c r="AB3076">
        <f>YEAR(BD_PONDERACIONES[[#This Row],[Fecha de Inspección]])</f>
        <v>2022</v>
      </c>
      <c r="AC3076">
        <f t="shared" si="675"/>
        <v>0.5</v>
      </c>
      <c r="AD3076">
        <f t="shared" si="676"/>
        <v>0.5</v>
      </c>
      <c r="AE3076">
        <f t="shared" si="677"/>
        <v>0.5</v>
      </c>
      <c r="AF3076">
        <f t="shared" si="678"/>
        <v>0.5</v>
      </c>
      <c r="AG3076">
        <f t="shared" si="679"/>
        <v>0.5</v>
      </c>
      <c r="AH3076">
        <f t="shared" si="680"/>
        <v>0.5</v>
      </c>
      <c r="AI3076">
        <f t="shared" si="681"/>
        <v>0.25</v>
      </c>
      <c r="AJ3076">
        <f t="shared" si="682"/>
        <v>0.25</v>
      </c>
      <c r="AK3076">
        <f t="shared" si="683"/>
        <v>0.5</v>
      </c>
      <c r="AL3076">
        <f t="shared" si="684"/>
        <v>0.5</v>
      </c>
      <c r="AM3076">
        <f t="shared" si="685"/>
        <v>0.17499999999999999</v>
      </c>
      <c r="AN3076" s="6">
        <f t="shared" si="673"/>
        <v>0.93500000000000005</v>
      </c>
      <c r="AO3076" t="str">
        <f>VLOOKUP(BD_PONDERACIONES[[#This Row],[Comuna]],Tabla3[#All],2,0)</f>
        <v>Cordillera</v>
      </c>
    </row>
    <row r="3077" spans="1:41" x14ac:dyDescent="0.35">
      <c r="A3077" t="s">
        <v>13266</v>
      </c>
      <c r="B3077" t="s">
        <v>13267</v>
      </c>
      <c r="C3077" t="s">
        <v>13268</v>
      </c>
      <c r="D3077" s="5">
        <v>44833</v>
      </c>
      <c r="E3077" s="5">
        <v>44788</v>
      </c>
      <c r="F3077" t="s">
        <v>763</v>
      </c>
      <c r="G3077" t="s">
        <v>13269</v>
      </c>
      <c r="H3077" t="s">
        <v>2882</v>
      </c>
      <c r="J3077" t="s">
        <v>756</v>
      </c>
      <c r="K3077" t="s">
        <v>756</v>
      </c>
      <c r="L3077" t="s">
        <v>757</v>
      </c>
      <c r="M3077" t="s">
        <v>757</v>
      </c>
      <c r="N3077" t="s">
        <v>756</v>
      </c>
      <c r="O3077" t="s">
        <v>756</v>
      </c>
      <c r="P3077" t="s">
        <v>758</v>
      </c>
      <c r="Q3077" t="s">
        <v>759</v>
      </c>
      <c r="R3077" t="s">
        <v>759</v>
      </c>
      <c r="S3077" t="s">
        <v>757</v>
      </c>
      <c r="T3077" t="s">
        <v>757</v>
      </c>
      <c r="U3077" t="s">
        <v>757</v>
      </c>
      <c r="V3077" t="s">
        <v>756</v>
      </c>
      <c r="W3077" t="s">
        <v>768</v>
      </c>
      <c r="X3077" t="s">
        <v>13270</v>
      </c>
      <c r="Y3077" t="str">
        <f t="shared" si="672"/>
        <v>agosto</v>
      </c>
      <c r="Z3077">
        <f>YEAR(BD_PONDERACIONES[[#This Row],[Fecha Ejecución del Ticket]])</f>
        <v>2022</v>
      </c>
      <c r="AA3077" t="str">
        <f t="shared" si="674"/>
        <v>septiembre</v>
      </c>
      <c r="AB3077">
        <f>YEAR(BD_PONDERACIONES[[#This Row],[Fecha de Inspección]])</f>
        <v>2022</v>
      </c>
      <c r="AC3077">
        <f t="shared" si="675"/>
        <v>0.5</v>
      </c>
      <c r="AD3077">
        <f t="shared" si="676"/>
        <v>0.5</v>
      </c>
      <c r="AE3077">
        <f t="shared" si="677"/>
        <v>0.5</v>
      </c>
      <c r="AF3077">
        <f t="shared" si="678"/>
        <v>0.5</v>
      </c>
      <c r="AG3077">
        <f t="shared" si="679"/>
        <v>0.5</v>
      </c>
      <c r="AH3077">
        <f t="shared" si="680"/>
        <v>0.5</v>
      </c>
      <c r="AI3077">
        <f t="shared" si="681"/>
        <v>0.25</v>
      </c>
      <c r="AJ3077">
        <f t="shared" si="682"/>
        <v>0.25</v>
      </c>
      <c r="AK3077">
        <f t="shared" si="683"/>
        <v>0.5</v>
      </c>
      <c r="AL3077">
        <f t="shared" si="684"/>
        <v>0.5</v>
      </c>
      <c r="AM3077">
        <f t="shared" si="685"/>
        <v>0.17499999999999999</v>
      </c>
      <c r="AN3077" s="6">
        <f t="shared" si="673"/>
        <v>0.93500000000000005</v>
      </c>
      <c r="AO3077" t="str">
        <f>VLOOKUP(BD_PONDERACIONES[[#This Row],[Comuna]],Tabla3[#All],2,0)</f>
        <v>Cordillera</v>
      </c>
    </row>
    <row r="3078" spans="1:41" x14ac:dyDescent="0.35">
      <c r="A3078" t="s">
        <v>13271</v>
      </c>
      <c r="B3078" t="s">
        <v>13272</v>
      </c>
      <c r="C3078" t="s">
        <v>13273</v>
      </c>
      <c r="D3078" s="5">
        <v>44833</v>
      </c>
      <c r="E3078" s="5">
        <v>44776</v>
      </c>
      <c r="F3078" t="s">
        <v>753</v>
      </c>
      <c r="G3078" t="s">
        <v>13274</v>
      </c>
      <c r="H3078" t="s">
        <v>2882</v>
      </c>
      <c r="J3078" t="s">
        <v>756</v>
      </c>
      <c r="K3078" t="s">
        <v>756</v>
      </c>
      <c r="L3078" t="s">
        <v>757</v>
      </c>
      <c r="M3078" t="s">
        <v>757</v>
      </c>
      <c r="N3078" t="s">
        <v>756</v>
      </c>
      <c r="O3078" t="s">
        <v>756</v>
      </c>
      <c r="P3078" t="s">
        <v>758</v>
      </c>
      <c r="Q3078" t="s">
        <v>759</v>
      </c>
      <c r="R3078" t="s">
        <v>759</v>
      </c>
      <c r="S3078" t="s">
        <v>757</v>
      </c>
      <c r="T3078" t="s">
        <v>757</v>
      </c>
      <c r="U3078" t="s">
        <v>757</v>
      </c>
      <c r="V3078" t="s">
        <v>756</v>
      </c>
      <c r="W3078" t="s">
        <v>768</v>
      </c>
      <c r="X3078" t="s">
        <v>13275</v>
      </c>
      <c r="Y3078" t="str">
        <f t="shared" si="672"/>
        <v>agosto</v>
      </c>
      <c r="Z3078">
        <f>YEAR(BD_PONDERACIONES[[#This Row],[Fecha Ejecución del Ticket]])</f>
        <v>2022</v>
      </c>
      <c r="AA3078" t="str">
        <f t="shared" si="674"/>
        <v>septiembre</v>
      </c>
      <c r="AB3078">
        <f>YEAR(BD_PONDERACIONES[[#This Row],[Fecha de Inspección]])</f>
        <v>2022</v>
      </c>
      <c r="AC3078">
        <f t="shared" si="675"/>
        <v>0.5</v>
      </c>
      <c r="AD3078">
        <f t="shared" si="676"/>
        <v>0.5</v>
      </c>
      <c r="AE3078">
        <f t="shared" si="677"/>
        <v>0.5</v>
      </c>
      <c r="AF3078">
        <f t="shared" si="678"/>
        <v>0.5</v>
      </c>
      <c r="AG3078">
        <f t="shared" si="679"/>
        <v>0.5</v>
      </c>
      <c r="AH3078">
        <f t="shared" si="680"/>
        <v>0.5</v>
      </c>
      <c r="AI3078">
        <f t="shared" si="681"/>
        <v>0.25</v>
      </c>
      <c r="AJ3078">
        <f t="shared" si="682"/>
        <v>0.25</v>
      </c>
      <c r="AK3078">
        <f t="shared" si="683"/>
        <v>0.5</v>
      </c>
      <c r="AL3078">
        <f t="shared" si="684"/>
        <v>0.5</v>
      </c>
      <c r="AM3078">
        <f t="shared" si="685"/>
        <v>0.17499999999999999</v>
      </c>
      <c r="AN3078" s="6">
        <f t="shared" si="673"/>
        <v>0.93500000000000005</v>
      </c>
      <c r="AO3078" t="str">
        <f>VLOOKUP(BD_PONDERACIONES[[#This Row],[Comuna]],Tabla3[#All],2,0)</f>
        <v>Cordillera</v>
      </c>
    </row>
    <row r="3079" spans="1:41" x14ac:dyDescent="0.35">
      <c r="A3079" t="s">
        <v>13276</v>
      </c>
      <c r="B3079" t="s">
        <v>13277</v>
      </c>
      <c r="C3079" t="s">
        <v>13278</v>
      </c>
      <c r="D3079" s="5">
        <v>44833</v>
      </c>
      <c r="E3079" s="5">
        <v>44795</v>
      </c>
      <c r="F3079" t="s">
        <v>763</v>
      </c>
      <c r="G3079" t="s">
        <v>13279</v>
      </c>
      <c r="H3079" t="s">
        <v>2882</v>
      </c>
      <c r="J3079" t="s">
        <v>756</v>
      </c>
      <c r="K3079" t="s">
        <v>756</v>
      </c>
      <c r="L3079" t="s">
        <v>757</v>
      </c>
      <c r="M3079" t="s">
        <v>757</v>
      </c>
      <c r="N3079" t="s">
        <v>756</v>
      </c>
      <c r="O3079" t="s">
        <v>756</v>
      </c>
      <c r="P3079" t="s">
        <v>765</v>
      </c>
      <c r="Q3079" t="s">
        <v>13280</v>
      </c>
      <c r="R3079" t="s">
        <v>13281</v>
      </c>
      <c r="S3079" t="s">
        <v>756</v>
      </c>
      <c r="T3079" t="s">
        <v>756</v>
      </c>
      <c r="U3079" t="s">
        <v>756</v>
      </c>
      <c r="V3079" t="s">
        <v>768</v>
      </c>
      <c r="W3079" t="s">
        <v>768</v>
      </c>
      <c r="X3079" t="s">
        <v>13282</v>
      </c>
      <c r="Y3079" t="str">
        <f t="shared" si="672"/>
        <v>agosto</v>
      </c>
      <c r="Z3079">
        <f>YEAR(BD_PONDERACIONES[[#This Row],[Fecha Ejecución del Ticket]])</f>
        <v>2022</v>
      </c>
      <c r="AA3079" t="str">
        <f t="shared" si="674"/>
        <v>septiembre</v>
      </c>
      <c r="AB3079">
        <f>YEAR(BD_PONDERACIONES[[#This Row],[Fecha de Inspección]])</f>
        <v>2022</v>
      </c>
      <c r="AC3079">
        <f t="shared" si="675"/>
        <v>0.5</v>
      </c>
      <c r="AD3079">
        <f t="shared" si="676"/>
        <v>0.5</v>
      </c>
      <c r="AE3079">
        <f t="shared" si="677"/>
        <v>0.5</v>
      </c>
      <c r="AF3079">
        <f t="shared" si="678"/>
        <v>0.5</v>
      </c>
      <c r="AG3079">
        <f t="shared" si="679"/>
        <v>0.5</v>
      </c>
      <c r="AH3079">
        <f t="shared" si="680"/>
        <v>0.5</v>
      </c>
      <c r="AI3079">
        <f t="shared" si="681"/>
        <v>0.25</v>
      </c>
      <c r="AJ3079">
        <f t="shared" si="682"/>
        <v>0.25</v>
      </c>
      <c r="AK3079">
        <f t="shared" si="683"/>
        <v>0.5</v>
      </c>
      <c r="AL3079">
        <f t="shared" si="684"/>
        <v>0.17499999999999999</v>
      </c>
      <c r="AM3079">
        <f t="shared" si="685"/>
        <v>0.17499999999999999</v>
      </c>
      <c r="AN3079" s="6">
        <f t="shared" si="673"/>
        <v>0.87</v>
      </c>
      <c r="AO3079" t="str">
        <f>VLOOKUP(BD_PONDERACIONES[[#This Row],[Comuna]],Tabla3[#All],2,0)</f>
        <v>Cordillera</v>
      </c>
    </row>
    <row r="3080" spans="1:41" x14ac:dyDescent="0.35">
      <c r="A3080" t="s">
        <v>13283</v>
      </c>
      <c r="B3080" t="s">
        <v>13284</v>
      </c>
      <c r="C3080" t="s">
        <v>13285</v>
      </c>
      <c r="D3080" s="5">
        <v>44833</v>
      </c>
      <c r="E3080" s="5">
        <v>44784</v>
      </c>
      <c r="F3080" t="s">
        <v>753</v>
      </c>
      <c r="G3080" t="s">
        <v>13286</v>
      </c>
      <c r="H3080" t="s">
        <v>2882</v>
      </c>
      <c r="J3080" t="s">
        <v>756</v>
      </c>
      <c r="K3080" t="s">
        <v>756</v>
      </c>
      <c r="L3080" t="s">
        <v>757</v>
      </c>
      <c r="M3080" t="s">
        <v>757</v>
      </c>
      <c r="N3080" t="s">
        <v>756</v>
      </c>
      <c r="O3080" t="s">
        <v>756</v>
      </c>
      <c r="P3080" t="s">
        <v>765</v>
      </c>
      <c r="Q3080" t="s">
        <v>13287</v>
      </c>
      <c r="R3080" t="s">
        <v>759</v>
      </c>
      <c r="S3080" t="s">
        <v>756</v>
      </c>
      <c r="T3080" t="s">
        <v>756</v>
      </c>
      <c r="U3080" t="s">
        <v>756</v>
      </c>
      <c r="V3080" t="s">
        <v>756</v>
      </c>
      <c r="W3080" t="s">
        <v>756</v>
      </c>
      <c r="X3080" t="s">
        <v>7623</v>
      </c>
      <c r="Y3080" t="str">
        <f t="shared" si="672"/>
        <v>agosto</v>
      </c>
      <c r="Z3080">
        <f>YEAR(BD_PONDERACIONES[[#This Row],[Fecha Ejecución del Ticket]])</f>
        <v>2022</v>
      </c>
      <c r="AA3080" t="str">
        <f t="shared" si="674"/>
        <v>septiembre</v>
      </c>
      <c r="AB3080">
        <f>YEAR(BD_PONDERACIONES[[#This Row],[Fecha de Inspección]])</f>
        <v>2022</v>
      </c>
      <c r="AC3080">
        <f t="shared" si="675"/>
        <v>0.5</v>
      </c>
      <c r="AD3080">
        <f t="shared" si="676"/>
        <v>0.5</v>
      </c>
      <c r="AE3080">
        <f t="shared" si="677"/>
        <v>0.5</v>
      </c>
      <c r="AF3080">
        <f t="shared" si="678"/>
        <v>0.5</v>
      </c>
      <c r="AG3080">
        <f t="shared" si="679"/>
        <v>0.5</v>
      </c>
      <c r="AH3080">
        <f t="shared" si="680"/>
        <v>0.5</v>
      </c>
      <c r="AI3080">
        <f t="shared" si="681"/>
        <v>0.25</v>
      </c>
      <c r="AJ3080">
        <f t="shared" si="682"/>
        <v>0.25</v>
      </c>
      <c r="AK3080">
        <f t="shared" si="683"/>
        <v>0.5</v>
      </c>
      <c r="AL3080">
        <f t="shared" si="684"/>
        <v>0.5</v>
      </c>
      <c r="AM3080">
        <f t="shared" si="685"/>
        <v>0.5</v>
      </c>
      <c r="AN3080" s="6">
        <f t="shared" si="673"/>
        <v>1</v>
      </c>
      <c r="AO3080" t="str">
        <f>VLOOKUP(BD_PONDERACIONES[[#This Row],[Comuna]],Tabla3[#All],2,0)</f>
        <v>Cordillera</v>
      </c>
    </row>
    <row r="3081" spans="1:41" x14ac:dyDescent="0.35">
      <c r="A3081" t="s">
        <v>13288</v>
      </c>
      <c r="B3081" t="s">
        <v>13289</v>
      </c>
      <c r="C3081" t="s">
        <v>13290</v>
      </c>
      <c r="D3081" s="5">
        <v>44833</v>
      </c>
      <c r="E3081" s="5">
        <v>44781</v>
      </c>
      <c r="F3081" t="s">
        <v>753</v>
      </c>
      <c r="G3081" t="s">
        <v>13291</v>
      </c>
      <c r="H3081" t="s">
        <v>2882</v>
      </c>
      <c r="J3081" t="s">
        <v>756</v>
      </c>
      <c r="K3081" t="s">
        <v>756</v>
      </c>
      <c r="L3081" t="s">
        <v>757</v>
      </c>
      <c r="M3081" t="s">
        <v>757</v>
      </c>
      <c r="N3081" t="s">
        <v>756</v>
      </c>
      <c r="O3081" t="s">
        <v>756</v>
      </c>
      <c r="P3081" t="s">
        <v>758</v>
      </c>
      <c r="Q3081" t="s">
        <v>759</v>
      </c>
      <c r="R3081" t="s">
        <v>759</v>
      </c>
      <c r="S3081" t="s">
        <v>757</v>
      </c>
      <c r="T3081" t="s">
        <v>757</v>
      </c>
      <c r="U3081" t="s">
        <v>757</v>
      </c>
      <c r="V3081" t="s">
        <v>756</v>
      </c>
      <c r="W3081" t="s">
        <v>756</v>
      </c>
      <c r="X3081" t="s">
        <v>885</v>
      </c>
      <c r="Y3081" t="str">
        <f t="shared" si="672"/>
        <v>agosto</v>
      </c>
      <c r="Z3081">
        <f>YEAR(BD_PONDERACIONES[[#This Row],[Fecha Ejecución del Ticket]])</f>
        <v>2022</v>
      </c>
      <c r="AA3081" t="str">
        <f t="shared" si="674"/>
        <v>septiembre</v>
      </c>
      <c r="AB3081">
        <f>YEAR(BD_PONDERACIONES[[#This Row],[Fecha de Inspección]])</f>
        <v>2022</v>
      </c>
      <c r="AC3081">
        <f t="shared" si="675"/>
        <v>0.5</v>
      </c>
      <c r="AD3081">
        <f t="shared" si="676"/>
        <v>0.5</v>
      </c>
      <c r="AE3081">
        <f t="shared" si="677"/>
        <v>0.5</v>
      </c>
      <c r="AF3081">
        <f t="shared" si="678"/>
        <v>0.5</v>
      </c>
      <c r="AG3081">
        <f t="shared" si="679"/>
        <v>0.5</v>
      </c>
      <c r="AH3081">
        <f t="shared" si="680"/>
        <v>0.5</v>
      </c>
      <c r="AI3081">
        <f t="shared" si="681"/>
        <v>0.25</v>
      </c>
      <c r="AJ3081">
        <f t="shared" si="682"/>
        <v>0.25</v>
      </c>
      <c r="AK3081">
        <f t="shared" si="683"/>
        <v>0.5</v>
      </c>
      <c r="AL3081">
        <f t="shared" si="684"/>
        <v>0.5</v>
      </c>
      <c r="AM3081">
        <f t="shared" si="685"/>
        <v>0.5</v>
      </c>
      <c r="AN3081" s="6">
        <f t="shared" si="673"/>
        <v>1</v>
      </c>
      <c r="AO3081" t="str">
        <f>VLOOKUP(BD_PONDERACIONES[[#This Row],[Comuna]],Tabla3[#All],2,0)</f>
        <v>Cordillera</v>
      </c>
    </row>
    <row r="3082" spans="1:41" x14ac:dyDescent="0.35">
      <c r="A3082" t="s">
        <v>13292</v>
      </c>
      <c r="B3082" t="s">
        <v>13293</v>
      </c>
      <c r="C3082" t="s">
        <v>13294</v>
      </c>
      <c r="D3082" s="5">
        <v>44833</v>
      </c>
      <c r="E3082" s="5">
        <v>44781</v>
      </c>
      <c r="F3082" t="s">
        <v>753</v>
      </c>
      <c r="G3082" t="s">
        <v>13295</v>
      </c>
      <c r="H3082" t="s">
        <v>2882</v>
      </c>
      <c r="J3082" t="s">
        <v>756</v>
      </c>
      <c r="K3082" t="s">
        <v>756</v>
      </c>
      <c r="L3082" t="s">
        <v>757</v>
      </c>
      <c r="M3082" t="s">
        <v>757</v>
      </c>
      <c r="N3082" t="s">
        <v>756</v>
      </c>
      <c r="O3082" t="s">
        <v>756</v>
      </c>
      <c r="P3082" t="s">
        <v>758</v>
      </c>
      <c r="Q3082" t="s">
        <v>759</v>
      </c>
      <c r="R3082" t="s">
        <v>759</v>
      </c>
      <c r="S3082" t="s">
        <v>757</v>
      </c>
      <c r="T3082" t="s">
        <v>757</v>
      </c>
      <c r="U3082" t="s">
        <v>757</v>
      </c>
      <c r="V3082" t="s">
        <v>756</v>
      </c>
      <c r="W3082" t="s">
        <v>756</v>
      </c>
      <c r="X3082" t="s">
        <v>885</v>
      </c>
      <c r="Y3082" t="str">
        <f t="shared" si="672"/>
        <v>agosto</v>
      </c>
      <c r="Z3082">
        <f>YEAR(BD_PONDERACIONES[[#This Row],[Fecha Ejecución del Ticket]])</f>
        <v>2022</v>
      </c>
      <c r="AA3082" t="str">
        <f t="shared" si="674"/>
        <v>septiembre</v>
      </c>
      <c r="AB3082">
        <f>YEAR(BD_PONDERACIONES[[#This Row],[Fecha de Inspección]])</f>
        <v>2022</v>
      </c>
      <c r="AC3082">
        <f t="shared" si="675"/>
        <v>0.5</v>
      </c>
      <c r="AD3082">
        <f t="shared" si="676"/>
        <v>0.5</v>
      </c>
      <c r="AE3082">
        <f t="shared" si="677"/>
        <v>0.5</v>
      </c>
      <c r="AF3082">
        <f t="shared" si="678"/>
        <v>0.5</v>
      </c>
      <c r="AG3082">
        <f t="shared" si="679"/>
        <v>0.5</v>
      </c>
      <c r="AH3082">
        <f t="shared" si="680"/>
        <v>0.5</v>
      </c>
      <c r="AI3082">
        <f t="shared" si="681"/>
        <v>0.25</v>
      </c>
      <c r="AJ3082">
        <f t="shared" si="682"/>
        <v>0.25</v>
      </c>
      <c r="AK3082">
        <f t="shared" si="683"/>
        <v>0.5</v>
      </c>
      <c r="AL3082">
        <f t="shared" si="684"/>
        <v>0.5</v>
      </c>
      <c r="AM3082">
        <f t="shared" si="685"/>
        <v>0.5</v>
      </c>
      <c r="AN3082" s="6">
        <f t="shared" si="673"/>
        <v>1</v>
      </c>
      <c r="AO3082" t="str">
        <f>VLOOKUP(BD_PONDERACIONES[[#This Row],[Comuna]],Tabla3[#All],2,0)</f>
        <v>Cordillera</v>
      </c>
    </row>
    <row r="3083" spans="1:41" x14ac:dyDescent="0.35">
      <c r="A3083" t="s">
        <v>13296</v>
      </c>
      <c r="B3083" t="s">
        <v>13297</v>
      </c>
      <c r="C3083" t="s">
        <v>13298</v>
      </c>
      <c r="D3083" s="5">
        <v>44833</v>
      </c>
      <c r="E3083" s="5">
        <v>44780</v>
      </c>
      <c r="F3083" t="s">
        <v>753</v>
      </c>
      <c r="G3083" t="s">
        <v>13299</v>
      </c>
      <c r="H3083" t="s">
        <v>2882</v>
      </c>
      <c r="J3083" t="s">
        <v>756</v>
      </c>
      <c r="K3083" t="s">
        <v>756</v>
      </c>
      <c r="L3083" t="s">
        <v>757</v>
      </c>
      <c r="M3083" t="s">
        <v>757</v>
      </c>
      <c r="N3083" t="s">
        <v>756</v>
      </c>
      <c r="O3083" t="s">
        <v>756</v>
      </c>
      <c r="P3083" t="s">
        <v>765</v>
      </c>
      <c r="Q3083" t="s">
        <v>759</v>
      </c>
      <c r="R3083" t="s">
        <v>759</v>
      </c>
      <c r="S3083" t="s">
        <v>756</v>
      </c>
      <c r="T3083" t="s">
        <v>756</v>
      </c>
      <c r="U3083" t="s">
        <v>756</v>
      </c>
      <c r="V3083" t="s">
        <v>756</v>
      </c>
      <c r="W3083" t="s">
        <v>773</v>
      </c>
      <c r="X3083" t="s">
        <v>13300</v>
      </c>
      <c r="Y3083" t="str">
        <f t="shared" si="672"/>
        <v>agosto</v>
      </c>
      <c r="Z3083">
        <f>YEAR(BD_PONDERACIONES[[#This Row],[Fecha Ejecución del Ticket]])</f>
        <v>2022</v>
      </c>
      <c r="AA3083" t="str">
        <f t="shared" si="674"/>
        <v>septiembre</v>
      </c>
      <c r="AB3083">
        <f>YEAR(BD_PONDERACIONES[[#This Row],[Fecha de Inspección]])</f>
        <v>2022</v>
      </c>
      <c r="AC3083">
        <f t="shared" si="675"/>
        <v>0.5</v>
      </c>
      <c r="AD3083">
        <f t="shared" si="676"/>
        <v>0.5</v>
      </c>
      <c r="AE3083">
        <f t="shared" si="677"/>
        <v>0.5</v>
      </c>
      <c r="AF3083">
        <f t="shared" si="678"/>
        <v>0.5</v>
      </c>
      <c r="AG3083">
        <f t="shared" si="679"/>
        <v>0.5</v>
      </c>
      <c r="AH3083">
        <f t="shared" si="680"/>
        <v>0.5</v>
      </c>
      <c r="AI3083">
        <f t="shared" si="681"/>
        <v>0.25</v>
      </c>
      <c r="AJ3083">
        <f t="shared" si="682"/>
        <v>0.25</v>
      </c>
      <c r="AK3083">
        <f t="shared" si="683"/>
        <v>0.5</v>
      </c>
      <c r="AL3083">
        <f t="shared" si="684"/>
        <v>0.5</v>
      </c>
      <c r="AM3083">
        <f t="shared" si="685"/>
        <v>0</v>
      </c>
      <c r="AN3083" s="6">
        <f t="shared" si="673"/>
        <v>0.9</v>
      </c>
      <c r="AO3083" t="str">
        <f>VLOOKUP(BD_PONDERACIONES[[#This Row],[Comuna]],Tabla3[#All],2,0)</f>
        <v>Cordillera</v>
      </c>
    </row>
    <row r="3084" spans="1:41" x14ac:dyDescent="0.35">
      <c r="A3084" t="s">
        <v>13301</v>
      </c>
      <c r="B3084" t="s">
        <v>13302</v>
      </c>
      <c r="C3084" t="s">
        <v>13303</v>
      </c>
      <c r="D3084" s="5">
        <v>44833</v>
      </c>
      <c r="E3084" s="5">
        <v>44780</v>
      </c>
      <c r="F3084" t="s">
        <v>753</v>
      </c>
      <c r="G3084" t="s">
        <v>13304</v>
      </c>
      <c r="H3084" t="s">
        <v>2882</v>
      </c>
      <c r="J3084" t="s">
        <v>756</v>
      </c>
      <c r="K3084" t="s">
        <v>756</v>
      </c>
      <c r="L3084" t="s">
        <v>757</v>
      </c>
      <c r="M3084" t="s">
        <v>757</v>
      </c>
      <c r="N3084" t="s">
        <v>756</v>
      </c>
      <c r="O3084" t="s">
        <v>756</v>
      </c>
      <c r="P3084" t="s">
        <v>759</v>
      </c>
      <c r="Q3084" t="s">
        <v>13305</v>
      </c>
      <c r="R3084" t="s">
        <v>13306</v>
      </c>
      <c r="S3084" t="s">
        <v>756</v>
      </c>
      <c r="T3084" t="s">
        <v>756</v>
      </c>
      <c r="U3084" t="s">
        <v>756</v>
      </c>
      <c r="V3084" t="s">
        <v>756</v>
      </c>
      <c r="W3084" t="s">
        <v>756</v>
      </c>
      <c r="X3084" t="s">
        <v>994</v>
      </c>
      <c r="Y3084" t="str">
        <f t="shared" si="672"/>
        <v>agosto</v>
      </c>
      <c r="Z3084">
        <f>YEAR(BD_PONDERACIONES[[#This Row],[Fecha Ejecución del Ticket]])</f>
        <v>2022</v>
      </c>
      <c r="AA3084" t="str">
        <f t="shared" si="674"/>
        <v>septiembre</v>
      </c>
      <c r="AB3084">
        <f>YEAR(BD_PONDERACIONES[[#This Row],[Fecha de Inspección]])</f>
        <v>2022</v>
      </c>
      <c r="AC3084">
        <f t="shared" si="675"/>
        <v>0.5</v>
      </c>
      <c r="AD3084">
        <f t="shared" si="676"/>
        <v>0.5</v>
      </c>
      <c r="AE3084">
        <f t="shared" si="677"/>
        <v>0.5</v>
      </c>
      <c r="AF3084">
        <f t="shared" si="678"/>
        <v>0.5</v>
      </c>
      <c r="AG3084">
        <f t="shared" si="679"/>
        <v>0.5</v>
      </c>
      <c r="AH3084">
        <f t="shared" si="680"/>
        <v>0.5</v>
      </c>
      <c r="AI3084">
        <f t="shared" si="681"/>
        <v>0.25</v>
      </c>
      <c r="AJ3084">
        <f t="shared" si="682"/>
        <v>0.25</v>
      </c>
      <c r="AK3084">
        <f t="shared" si="683"/>
        <v>0.5</v>
      </c>
      <c r="AL3084">
        <f t="shared" si="684"/>
        <v>0.5</v>
      </c>
      <c r="AM3084">
        <f t="shared" si="685"/>
        <v>0.5</v>
      </c>
      <c r="AN3084" s="6">
        <f t="shared" si="673"/>
        <v>1</v>
      </c>
      <c r="AO3084" t="str">
        <f>VLOOKUP(BD_PONDERACIONES[[#This Row],[Comuna]],Tabla3[#All],2,0)</f>
        <v>Cordillera</v>
      </c>
    </row>
    <row r="3085" spans="1:41" x14ac:dyDescent="0.35">
      <c r="A3085" t="s">
        <v>13307</v>
      </c>
      <c r="B3085" t="s">
        <v>13308</v>
      </c>
      <c r="C3085" t="s">
        <v>13309</v>
      </c>
      <c r="D3085" s="5">
        <v>44833</v>
      </c>
      <c r="E3085" s="5">
        <v>44780</v>
      </c>
      <c r="F3085" t="s">
        <v>753</v>
      </c>
      <c r="G3085" t="s">
        <v>13310</v>
      </c>
      <c r="H3085" t="s">
        <v>2882</v>
      </c>
      <c r="J3085" t="s">
        <v>756</v>
      </c>
      <c r="K3085" t="s">
        <v>756</v>
      </c>
      <c r="L3085" t="s">
        <v>757</v>
      </c>
      <c r="M3085" t="s">
        <v>757</v>
      </c>
      <c r="N3085" t="s">
        <v>757</v>
      </c>
      <c r="O3085" t="s">
        <v>757</v>
      </c>
      <c r="P3085" t="s">
        <v>758</v>
      </c>
      <c r="Q3085" t="s">
        <v>759</v>
      </c>
      <c r="R3085" t="s">
        <v>759</v>
      </c>
      <c r="S3085" t="s">
        <v>757</v>
      </c>
      <c r="T3085" t="s">
        <v>757</v>
      </c>
      <c r="U3085" t="s">
        <v>757</v>
      </c>
      <c r="V3085" t="s">
        <v>756</v>
      </c>
      <c r="W3085" t="s">
        <v>768</v>
      </c>
      <c r="X3085" t="s">
        <v>13311</v>
      </c>
      <c r="Y3085" t="str">
        <f t="shared" si="672"/>
        <v>agosto</v>
      </c>
      <c r="Z3085">
        <f>YEAR(BD_PONDERACIONES[[#This Row],[Fecha Ejecución del Ticket]])</f>
        <v>2022</v>
      </c>
      <c r="AA3085" t="str">
        <f t="shared" si="674"/>
        <v>septiembre</v>
      </c>
      <c r="AB3085">
        <f>YEAR(BD_PONDERACIONES[[#This Row],[Fecha de Inspección]])</f>
        <v>2022</v>
      </c>
      <c r="AC3085">
        <f t="shared" si="675"/>
        <v>0.5</v>
      </c>
      <c r="AD3085">
        <f t="shared" si="676"/>
        <v>0.5</v>
      </c>
      <c r="AE3085">
        <f t="shared" si="677"/>
        <v>0.5</v>
      </c>
      <c r="AF3085">
        <f t="shared" si="678"/>
        <v>0.5</v>
      </c>
      <c r="AG3085">
        <f t="shared" si="679"/>
        <v>0.5</v>
      </c>
      <c r="AH3085">
        <f t="shared" si="680"/>
        <v>0.5</v>
      </c>
      <c r="AI3085">
        <f t="shared" si="681"/>
        <v>0.25</v>
      </c>
      <c r="AJ3085">
        <f t="shared" si="682"/>
        <v>0.25</v>
      </c>
      <c r="AK3085">
        <f t="shared" si="683"/>
        <v>0.5</v>
      </c>
      <c r="AL3085">
        <f t="shared" si="684"/>
        <v>0.5</v>
      </c>
      <c r="AM3085">
        <f t="shared" si="685"/>
        <v>0.17499999999999999</v>
      </c>
      <c r="AN3085" s="6">
        <f t="shared" si="673"/>
        <v>0.93500000000000005</v>
      </c>
      <c r="AO3085" t="str">
        <f>VLOOKUP(BD_PONDERACIONES[[#This Row],[Comuna]],Tabla3[#All],2,0)</f>
        <v>Cordillera</v>
      </c>
    </row>
    <row r="3086" spans="1:41" x14ac:dyDescent="0.35">
      <c r="A3086" t="s">
        <v>13312</v>
      </c>
      <c r="B3086" t="s">
        <v>13313</v>
      </c>
      <c r="C3086" t="s">
        <v>13314</v>
      </c>
      <c r="D3086" s="5">
        <v>44833</v>
      </c>
      <c r="E3086" s="5">
        <v>44782</v>
      </c>
      <c r="F3086" t="s">
        <v>753</v>
      </c>
      <c r="G3086" t="s">
        <v>13315</v>
      </c>
      <c r="H3086" t="s">
        <v>2882</v>
      </c>
      <c r="J3086" t="s">
        <v>756</v>
      </c>
      <c r="K3086" t="s">
        <v>756</v>
      </c>
      <c r="L3086" t="s">
        <v>757</v>
      </c>
      <c r="M3086" t="s">
        <v>757</v>
      </c>
      <c r="N3086" t="s">
        <v>756</v>
      </c>
      <c r="O3086" t="s">
        <v>756</v>
      </c>
      <c r="P3086" t="s">
        <v>758</v>
      </c>
      <c r="Q3086" t="s">
        <v>759</v>
      </c>
      <c r="R3086" t="s">
        <v>759</v>
      </c>
      <c r="S3086" t="s">
        <v>757</v>
      </c>
      <c r="T3086" t="s">
        <v>757</v>
      </c>
      <c r="U3086" t="s">
        <v>757</v>
      </c>
      <c r="V3086" t="s">
        <v>904</v>
      </c>
      <c r="W3086" t="s">
        <v>756</v>
      </c>
      <c r="X3086" t="s">
        <v>13316</v>
      </c>
      <c r="Y3086" t="str">
        <f t="shared" si="672"/>
        <v>agosto</v>
      </c>
      <c r="Z3086">
        <f>YEAR(BD_PONDERACIONES[[#This Row],[Fecha Ejecución del Ticket]])</f>
        <v>2022</v>
      </c>
      <c r="AA3086" t="str">
        <f t="shared" si="674"/>
        <v>septiembre</v>
      </c>
      <c r="AB3086">
        <f>YEAR(BD_PONDERACIONES[[#This Row],[Fecha de Inspección]])</f>
        <v>2022</v>
      </c>
      <c r="AC3086">
        <f t="shared" si="675"/>
        <v>0.5</v>
      </c>
      <c r="AD3086">
        <f t="shared" si="676"/>
        <v>0.5</v>
      </c>
      <c r="AE3086">
        <f t="shared" si="677"/>
        <v>0.5</v>
      </c>
      <c r="AF3086">
        <f t="shared" si="678"/>
        <v>0.5</v>
      </c>
      <c r="AG3086">
        <f t="shared" si="679"/>
        <v>0.5</v>
      </c>
      <c r="AH3086">
        <f t="shared" si="680"/>
        <v>0.5</v>
      </c>
      <c r="AI3086">
        <f t="shared" si="681"/>
        <v>0.25</v>
      </c>
      <c r="AJ3086">
        <f t="shared" si="682"/>
        <v>0.25</v>
      </c>
      <c r="AK3086">
        <f t="shared" si="683"/>
        <v>0.5</v>
      </c>
      <c r="AL3086">
        <f t="shared" si="684"/>
        <v>0.32500000000000001</v>
      </c>
      <c r="AM3086">
        <f t="shared" si="685"/>
        <v>0.5</v>
      </c>
      <c r="AN3086" s="6">
        <f t="shared" si="673"/>
        <v>0.96500000000000008</v>
      </c>
      <c r="AO3086" t="str">
        <f>VLOOKUP(BD_PONDERACIONES[[#This Row],[Comuna]],Tabla3[#All],2,0)</f>
        <v>Cordillera</v>
      </c>
    </row>
    <row r="3087" spans="1:41" x14ac:dyDescent="0.35">
      <c r="A3087" t="s">
        <v>13317</v>
      </c>
      <c r="B3087" t="s">
        <v>13318</v>
      </c>
      <c r="C3087" t="s">
        <v>13319</v>
      </c>
      <c r="D3087" s="5">
        <v>44833</v>
      </c>
      <c r="E3087" s="5">
        <v>44795</v>
      </c>
      <c r="F3087" t="s">
        <v>763</v>
      </c>
      <c r="G3087" t="s">
        <v>13320</v>
      </c>
      <c r="H3087" t="s">
        <v>2882</v>
      </c>
      <c r="J3087" t="s">
        <v>756</v>
      </c>
      <c r="K3087" t="s">
        <v>756</v>
      </c>
      <c r="L3087" t="s">
        <v>757</v>
      </c>
      <c r="M3087" t="s">
        <v>757</v>
      </c>
      <c r="N3087" t="s">
        <v>756</v>
      </c>
      <c r="O3087" t="s">
        <v>756</v>
      </c>
      <c r="P3087" t="s">
        <v>758</v>
      </c>
      <c r="Q3087" t="s">
        <v>759</v>
      </c>
      <c r="R3087" t="s">
        <v>759</v>
      </c>
      <c r="S3087" t="s">
        <v>757</v>
      </c>
      <c r="T3087" t="s">
        <v>757</v>
      </c>
      <c r="U3087" t="s">
        <v>757</v>
      </c>
      <c r="V3087" t="s">
        <v>756</v>
      </c>
      <c r="W3087" t="s">
        <v>768</v>
      </c>
      <c r="X3087" t="s">
        <v>13321</v>
      </c>
      <c r="Y3087" t="str">
        <f t="shared" si="672"/>
        <v>agosto</v>
      </c>
      <c r="Z3087">
        <f>YEAR(BD_PONDERACIONES[[#This Row],[Fecha Ejecución del Ticket]])</f>
        <v>2022</v>
      </c>
      <c r="AA3087" t="str">
        <f t="shared" si="674"/>
        <v>septiembre</v>
      </c>
      <c r="AB3087">
        <f>YEAR(BD_PONDERACIONES[[#This Row],[Fecha de Inspección]])</f>
        <v>2022</v>
      </c>
      <c r="AC3087">
        <f t="shared" si="675"/>
        <v>0.5</v>
      </c>
      <c r="AD3087">
        <f t="shared" si="676"/>
        <v>0.5</v>
      </c>
      <c r="AE3087">
        <f t="shared" si="677"/>
        <v>0.5</v>
      </c>
      <c r="AF3087">
        <f t="shared" si="678"/>
        <v>0.5</v>
      </c>
      <c r="AG3087">
        <f t="shared" si="679"/>
        <v>0.5</v>
      </c>
      <c r="AH3087">
        <f t="shared" si="680"/>
        <v>0.5</v>
      </c>
      <c r="AI3087">
        <f t="shared" si="681"/>
        <v>0.25</v>
      </c>
      <c r="AJ3087">
        <f t="shared" si="682"/>
        <v>0.25</v>
      </c>
      <c r="AK3087">
        <f t="shared" si="683"/>
        <v>0.5</v>
      </c>
      <c r="AL3087">
        <f t="shared" si="684"/>
        <v>0.5</v>
      </c>
      <c r="AM3087">
        <f t="shared" si="685"/>
        <v>0.17499999999999999</v>
      </c>
      <c r="AN3087" s="6">
        <f t="shared" si="673"/>
        <v>0.93500000000000005</v>
      </c>
      <c r="AO3087" t="str">
        <f>VLOOKUP(BD_PONDERACIONES[[#This Row],[Comuna]],Tabla3[#All],2,0)</f>
        <v>Cordillera</v>
      </c>
    </row>
    <row r="3088" spans="1:41" x14ac:dyDescent="0.35">
      <c r="A3088" t="s">
        <v>13322</v>
      </c>
      <c r="B3088" t="s">
        <v>13323</v>
      </c>
      <c r="C3088" t="s">
        <v>13324</v>
      </c>
      <c r="D3088" s="5">
        <v>44833</v>
      </c>
      <c r="E3088" s="5">
        <v>44782</v>
      </c>
      <c r="F3088" t="s">
        <v>753</v>
      </c>
      <c r="G3088" t="s">
        <v>13325</v>
      </c>
      <c r="H3088" t="s">
        <v>2882</v>
      </c>
      <c r="J3088" t="s">
        <v>756</v>
      </c>
      <c r="K3088" t="s">
        <v>756</v>
      </c>
      <c r="L3088" t="s">
        <v>757</v>
      </c>
      <c r="M3088" t="s">
        <v>757</v>
      </c>
      <c r="N3088" t="s">
        <v>756</v>
      </c>
      <c r="O3088" t="s">
        <v>756</v>
      </c>
      <c r="P3088" t="s">
        <v>758</v>
      </c>
      <c r="Q3088" t="s">
        <v>759</v>
      </c>
      <c r="R3088" t="s">
        <v>759</v>
      </c>
      <c r="S3088" t="s">
        <v>757</v>
      </c>
      <c r="T3088" t="s">
        <v>757</v>
      </c>
      <c r="U3088" t="s">
        <v>757</v>
      </c>
      <c r="V3088" t="s">
        <v>756</v>
      </c>
      <c r="W3088" t="s">
        <v>768</v>
      </c>
      <c r="X3088" t="s">
        <v>13326</v>
      </c>
      <c r="Y3088" t="str">
        <f t="shared" si="672"/>
        <v>agosto</v>
      </c>
      <c r="Z3088">
        <f>YEAR(BD_PONDERACIONES[[#This Row],[Fecha Ejecución del Ticket]])</f>
        <v>2022</v>
      </c>
      <c r="AA3088" t="str">
        <f t="shared" si="674"/>
        <v>septiembre</v>
      </c>
      <c r="AB3088">
        <f>YEAR(BD_PONDERACIONES[[#This Row],[Fecha de Inspección]])</f>
        <v>2022</v>
      </c>
      <c r="AC3088">
        <f t="shared" si="675"/>
        <v>0.5</v>
      </c>
      <c r="AD3088">
        <f t="shared" si="676"/>
        <v>0.5</v>
      </c>
      <c r="AE3088">
        <f t="shared" si="677"/>
        <v>0.5</v>
      </c>
      <c r="AF3088">
        <f t="shared" si="678"/>
        <v>0.5</v>
      </c>
      <c r="AG3088">
        <f t="shared" si="679"/>
        <v>0.5</v>
      </c>
      <c r="AH3088">
        <f t="shared" si="680"/>
        <v>0.5</v>
      </c>
      <c r="AI3088">
        <f t="shared" si="681"/>
        <v>0.25</v>
      </c>
      <c r="AJ3088">
        <f t="shared" si="682"/>
        <v>0.25</v>
      </c>
      <c r="AK3088">
        <f t="shared" si="683"/>
        <v>0.5</v>
      </c>
      <c r="AL3088">
        <f t="shared" si="684"/>
        <v>0.5</v>
      </c>
      <c r="AM3088">
        <f t="shared" si="685"/>
        <v>0.17499999999999999</v>
      </c>
      <c r="AN3088" s="6">
        <f t="shared" si="673"/>
        <v>0.93500000000000005</v>
      </c>
      <c r="AO3088" t="str">
        <f>VLOOKUP(BD_PONDERACIONES[[#This Row],[Comuna]],Tabla3[#All],2,0)</f>
        <v>Cordillera</v>
      </c>
    </row>
    <row r="3089" spans="1:41" x14ac:dyDescent="0.35">
      <c r="A3089" t="s">
        <v>13327</v>
      </c>
      <c r="B3089" t="s">
        <v>13328</v>
      </c>
      <c r="C3089" t="s">
        <v>13329</v>
      </c>
      <c r="D3089" s="5">
        <v>44833</v>
      </c>
      <c r="E3089" s="5">
        <v>44774</v>
      </c>
      <c r="F3089" t="s">
        <v>753</v>
      </c>
      <c r="G3089" t="s">
        <v>13330</v>
      </c>
      <c r="H3089" t="s">
        <v>2882</v>
      </c>
      <c r="J3089" t="s">
        <v>756</v>
      </c>
      <c r="K3089" t="s">
        <v>756</v>
      </c>
      <c r="L3089" t="s">
        <v>757</v>
      </c>
      <c r="M3089" t="s">
        <v>757</v>
      </c>
      <c r="N3089" t="s">
        <v>756</v>
      </c>
      <c r="O3089" t="s">
        <v>756</v>
      </c>
      <c r="P3089" t="s">
        <v>758</v>
      </c>
      <c r="Q3089" t="s">
        <v>759</v>
      </c>
      <c r="R3089" t="s">
        <v>759</v>
      </c>
      <c r="S3089" t="s">
        <v>757</v>
      </c>
      <c r="T3089" t="s">
        <v>757</v>
      </c>
      <c r="U3089" t="s">
        <v>757</v>
      </c>
      <c r="V3089" t="s">
        <v>756</v>
      </c>
      <c r="W3089" t="s">
        <v>768</v>
      </c>
      <c r="X3089" t="s">
        <v>6436</v>
      </c>
      <c r="Y3089" t="str">
        <f t="shared" ref="Y3089:Y3152" si="686">TEXT(E3089,"MMMM")</f>
        <v>agosto</v>
      </c>
      <c r="Z3089">
        <f>YEAR(BD_PONDERACIONES[[#This Row],[Fecha Ejecución del Ticket]])</f>
        <v>2022</v>
      </c>
      <c r="AA3089" t="str">
        <f t="shared" si="674"/>
        <v>septiembre</v>
      </c>
      <c r="AB3089">
        <f>YEAR(BD_PONDERACIONES[[#This Row],[Fecha de Inspección]])</f>
        <v>2022</v>
      </c>
      <c r="AC3089">
        <f t="shared" si="675"/>
        <v>0.5</v>
      </c>
      <c r="AD3089">
        <f t="shared" si="676"/>
        <v>0.5</v>
      </c>
      <c r="AE3089">
        <f t="shared" si="677"/>
        <v>0.5</v>
      </c>
      <c r="AF3089">
        <f t="shared" si="678"/>
        <v>0.5</v>
      </c>
      <c r="AG3089">
        <f t="shared" si="679"/>
        <v>0.5</v>
      </c>
      <c r="AH3089">
        <f t="shared" si="680"/>
        <v>0.5</v>
      </c>
      <c r="AI3089">
        <f t="shared" si="681"/>
        <v>0.25</v>
      </c>
      <c r="AJ3089">
        <f t="shared" si="682"/>
        <v>0.25</v>
      </c>
      <c r="AK3089">
        <f t="shared" si="683"/>
        <v>0.5</v>
      </c>
      <c r="AL3089">
        <f t="shared" si="684"/>
        <v>0.5</v>
      </c>
      <c r="AM3089">
        <f t="shared" si="685"/>
        <v>0.17499999999999999</v>
      </c>
      <c r="AN3089" s="6">
        <f t="shared" ref="AN3089:AN3152" si="687">((AC3089+AD3089)*0.2)+((AE3089+AF3089)*0.3)+((AG3089+AH3089)*0.15)+((AI3089+AJ3089+AK3089)*0.15)+((AL3089+AM3089)*0.2)</f>
        <v>0.93500000000000005</v>
      </c>
      <c r="AO3089" t="str">
        <f>VLOOKUP(BD_PONDERACIONES[[#This Row],[Comuna]],Tabla3[#All],2,0)</f>
        <v>Cordillera</v>
      </c>
    </row>
    <row r="3090" spans="1:41" x14ac:dyDescent="0.35">
      <c r="A3090" t="s">
        <v>13331</v>
      </c>
      <c r="B3090" t="s">
        <v>13332</v>
      </c>
      <c r="C3090" t="s">
        <v>13333</v>
      </c>
      <c r="D3090" s="5">
        <v>44833</v>
      </c>
      <c r="E3090" s="5">
        <v>44792</v>
      </c>
      <c r="F3090" t="s">
        <v>763</v>
      </c>
      <c r="G3090" t="s">
        <v>13334</v>
      </c>
      <c r="H3090" t="s">
        <v>2882</v>
      </c>
      <c r="J3090" t="s">
        <v>756</v>
      </c>
      <c r="K3090" t="s">
        <v>756</v>
      </c>
      <c r="L3090" t="s">
        <v>757</v>
      </c>
      <c r="M3090" t="s">
        <v>757</v>
      </c>
      <c r="N3090" t="s">
        <v>756</v>
      </c>
      <c r="O3090" t="s">
        <v>756</v>
      </c>
      <c r="P3090" t="s">
        <v>758</v>
      </c>
      <c r="Q3090" t="s">
        <v>759</v>
      </c>
      <c r="R3090" t="s">
        <v>759</v>
      </c>
      <c r="S3090" t="s">
        <v>757</v>
      </c>
      <c r="T3090" t="s">
        <v>757</v>
      </c>
      <c r="U3090" t="s">
        <v>757</v>
      </c>
      <c r="V3090" t="s">
        <v>756</v>
      </c>
      <c r="W3090" t="s">
        <v>768</v>
      </c>
      <c r="X3090" t="s">
        <v>11923</v>
      </c>
      <c r="Y3090" t="str">
        <f t="shared" si="686"/>
        <v>agosto</v>
      </c>
      <c r="Z3090">
        <f>YEAR(BD_PONDERACIONES[[#This Row],[Fecha Ejecución del Ticket]])</f>
        <v>2022</v>
      </c>
      <c r="AA3090" t="str">
        <f t="shared" si="674"/>
        <v>septiembre</v>
      </c>
      <c r="AB3090">
        <f>YEAR(BD_PONDERACIONES[[#This Row],[Fecha de Inspección]])</f>
        <v>2022</v>
      </c>
      <c r="AC3090">
        <f t="shared" si="675"/>
        <v>0.5</v>
      </c>
      <c r="AD3090">
        <f t="shared" si="676"/>
        <v>0.5</v>
      </c>
      <c r="AE3090">
        <f t="shared" si="677"/>
        <v>0.5</v>
      </c>
      <c r="AF3090">
        <f t="shared" si="678"/>
        <v>0.5</v>
      </c>
      <c r="AG3090">
        <f t="shared" si="679"/>
        <v>0.5</v>
      </c>
      <c r="AH3090">
        <f t="shared" si="680"/>
        <v>0.5</v>
      </c>
      <c r="AI3090">
        <f t="shared" si="681"/>
        <v>0.25</v>
      </c>
      <c r="AJ3090">
        <f t="shared" si="682"/>
        <v>0.25</v>
      </c>
      <c r="AK3090">
        <f t="shared" si="683"/>
        <v>0.5</v>
      </c>
      <c r="AL3090">
        <f t="shared" si="684"/>
        <v>0.5</v>
      </c>
      <c r="AM3090">
        <f t="shared" si="685"/>
        <v>0.17499999999999999</v>
      </c>
      <c r="AN3090" s="6">
        <f t="shared" si="687"/>
        <v>0.93500000000000005</v>
      </c>
      <c r="AO3090" t="str">
        <f>VLOOKUP(BD_PONDERACIONES[[#This Row],[Comuna]],Tabla3[#All],2,0)</f>
        <v>Cordillera</v>
      </c>
    </row>
    <row r="3091" spans="1:41" x14ac:dyDescent="0.35">
      <c r="A3091" t="s">
        <v>13335</v>
      </c>
      <c r="B3091" t="s">
        <v>13336</v>
      </c>
      <c r="C3091" t="s">
        <v>13337</v>
      </c>
      <c r="D3091" s="5">
        <v>44833</v>
      </c>
      <c r="E3091" s="5">
        <v>44781</v>
      </c>
      <c r="F3091" t="s">
        <v>753</v>
      </c>
      <c r="G3091" t="s">
        <v>13338</v>
      </c>
      <c r="H3091" t="s">
        <v>2882</v>
      </c>
      <c r="J3091" t="s">
        <v>756</v>
      </c>
      <c r="K3091" t="s">
        <v>756</v>
      </c>
      <c r="L3091" t="s">
        <v>757</v>
      </c>
      <c r="M3091" t="s">
        <v>757</v>
      </c>
      <c r="N3091" t="s">
        <v>756</v>
      </c>
      <c r="O3091" t="s">
        <v>756</v>
      </c>
      <c r="P3091" t="s">
        <v>765</v>
      </c>
      <c r="Q3091" t="s">
        <v>759</v>
      </c>
      <c r="R3091" t="s">
        <v>759</v>
      </c>
      <c r="S3091" t="s">
        <v>756</v>
      </c>
      <c r="T3091" t="s">
        <v>756</v>
      </c>
      <c r="U3091" t="s">
        <v>756</v>
      </c>
      <c r="V3091" t="s">
        <v>756</v>
      </c>
      <c r="W3091" t="s">
        <v>756</v>
      </c>
      <c r="X3091" t="s">
        <v>12190</v>
      </c>
      <c r="Y3091" t="str">
        <f t="shared" si="686"/>
        <v>agosto</v>
      </c>
      <c r="Z3091">
        <f>YEAR(BD_PONDERACIONES[[#This Row],[Fecha Ejecución del Ticket]])</f>
        <v>2022</v>
      </c>
      <c r="AA3091" t="str">
        <f t="shared" si="674"/>
        <v>septiembre</v>
      </c>
      <c r="AB3091">
        <f>YEAR(BD_PONDERACIONES[[#This Row],[Fecha de Inspección]])</f>
        <v>2022</v>
      </c>
      <c r="AC3091">
        <f t="shared" si="675"/>
        <v>0.5</v>
      </c>
      <c r="AD3091">
        <f t="shared" si="676"/>
        <v>0.5</v>
      </c>
      <c r="AE3091">
        <f t="shared" si="677"/>
        <v>0.5</v>
      </c>
      <c r="AF3091">
        <f t="shared" si="678"/>
        <v>0.5</v>
      </c>
      <c r="AG3091">
        <f t="shared" si="679"/>
        <v>0.5</v>
      </c>
      <c r="AH3091">
        <f t="shared" si="680"/>
        <v>0.5</v>
      </c>
      <c r="AI3091">
        <f t="shared" si="681"/>
        <v>0.25</v>
      </c>
      <c r="AJ3091">
        <f t="shared" si="682"/>
        <v>0.25</v>
      </c>
      <c r="AK3091">
        <f t="shared" si="683"/>
        <v>0.5</v>
      </c>
      <c r="AL3091">
        <f t="shared" si="684"/>
        <v>0.5</v>
      </c>
      <c r="AM3091">
        <f t="shared" si="685"/>
        <v>0.5</v>
      </c>
      <c r="AN3091" s="6">
        <f t="shared" si="687"/>
        <v>1</v>
      </c>
      <c r="AO3091" t="str">
        <f>VLOOKUP(BD_PONDERACIONES[[#This Row],[Comuna]],Tabla3[#All],2,0)</f>
        <v>Cordillera</v>
      </c>
    </row>
    <row r="3092" spans="1:41" x14ac:dyDescent="0.35">
      <c r="A3092" t="s">
        <v>13339</v>
      </c>
      <c r="B3092" t="s">
        <v>13340</v>
      </c>
      <c r="C3092" t="s">
        <v>13341</v>
      </c>
      <c r="D3092" s="5">
        <v>44833</v>
      </c>
      <c r="E3092" s="5">
        <v>44797</v>
      </c>
      <c r="F3092" t="s">
        <v>763</v>
      </c>
      <c r="G3092" t="s">
        <v>13342</v>
      </c>
      <c r="H3092" t="s">
        <v>2882</v>
      </c>
      <c r="J3092" t="s">
        <v>756</v>
      </c>
      <c r="K3092" t="s">
        <v>756</v>
      </c>
      <c r="L3092" t="s">
        <v>757</v>
      </c>
      <c r="M3092" t="s">
        <v>757</v>
      </c>
      <c r="N3092" t="s">
        <v>756</v>
      </c>
      <c r="O3092" t="s">
        <v>756</v>
      </c>
      <c r="P3092" t="s">
        <v>758</v>
      </c>
      <c r="Q3092" t="s">
        <v>759</v>
      </c>
      <c r="R3092" t="s">
        <v>759</v>
      </c>
      <c r="S3092" t="s">
        <v>757</v>
      </c>
      <c r="T3092" t="s">
        <v>757</v>
      </c>
      <c r="U3092" t="s">
        <v>757</v>
      </c>
      <c r="V3092" t="s">
        <v>756</v>
      </c>
      <c r="W3092" t="s">
        <v>768</v>
      </c>
      <c r="X3092" t="s">
        <v>13343</v>
      </c>
      <c r="Y3092" t="str">
        <f t="shared" si="686"/>
        <v>agosto</v>
      </c>
      <c r="Z3092">
        <f>YEAR(BD_PONDERACIONES[[#This Row],[Fecha Ejecución del Ticket]])</f>
        <v>2022</v>
      </c>
      <c r="AA3092" t="str">
        <f t="shared" si="674"/>
        <v>septiembre</v>
      </c>
      <c r="AB3092">
        <f>YEAR(BD_PONDERACIONES[[#This Row],[Fecha de Inspección]])</f>
        <v>2022</v>
      </c>
      <c r="AC3092">
        <f t="shared" si="675"/>
        <v>0.5</v>
      </c>
      <c r="AD3092">
        <f t="shared" si="676"/>
        <v>0.5</v>
      </c>
      <c r="AE3092">
        <f t="shared" si="677"/>
        <v>0.5</v>
      </c>
      <c r="AF3092">
        <f t="shared" si="678"/>
        <v>0.5</v>
      </c>
      <c r="AG3092">
        <f t="shared" si="679"/>
        <v>0.5</v>
      </c>
      <c r="AH3092">
        <f t="shared" si="680"/>
        <v>0.5</v>
      </c>
      <c r="AI3092">
        <f t="shared" si="681"/>
        <v>0.25</v>
      </c>
      <c r="AJ3092">
        <f t="shared" si="682"/>
        <v>0.25</v>
      </c>
      <c r="AK3092">
        <f t="shared" si="683"/>
        <v>0.5</v>
      </c>
      <c r="AL3092">
        <f t="shared" si="684"/>
        <v>0.5</v>
      </c>
      <c r="AM3092">
        <f t="shared" si="685"/>
        <v>0.17499999999999999</v>
      </c>
      <c r="AN3092" s="6">
        <f t="shared" si="687"/>
        <v>0.93500000000000005</v>
      </c>
      <c r="AO3092" t="str">
        <f>VLOOKUP(BD_PONDERACIONES[[#This Row],[Comuna]],Tabla3[#All],2,0)</f>
        <v>Cordillera</v>
      </c>
    </row>
    <row r="3093" spans="1:41" x14ac:dyDescent="0.35">
      <c r="A3093" t="s">
        <v>13344</v>
      </c>
      <c r="B3093" t="s">
        <v>13345</v>
      </c>
      <c r="C3093" t="s">
        <v>13346</v>
      </c>
      <c r="D3093" s="5">
        <v>44833</v>
      </c>
      <c r="E3093" s="5">
        <v>44778</v>
      </c>
      <c r="F3093" t="s">
        <v>753</v>
      </c>
      <c r="G3093" t="s">
        <v>13347</v>
      </c>
      <c r="H3093" t="s">
        <v>2882</v>
      </c>
      <c r="J3093" t="s">
        <v>756</v>
      </c>
      <c r="K3093" t="s">
        <v>756</v>
      </c>
      <c r="L3093" t="s">
        <v>757</v>
      </c>
      <c r="M3093" t="s">
        <v>757</v>
      </c>
      <c r="N3093" t="s">
        <v>756</v>
      </c>
      <c r="O3093" t="s">
        <v>756</v>
      </c>
      <c r="P3093" t="s">
        <v>758</v>
      </c>
      <c r="Q3093" t="s">
        <v>759</v>
      </c>
      <c r="R3093" t="s">
        <v>759</v>
      </c>
      <c r="S3093" t="s">
        <v>757</v>
      </c>
      <c r="T3093" t="s">
        <v>757</v>
      </c>
      <c r="U3093" t="s">
        <v>757</v>
      </c>
      <c r="V3093" t="s">
        <v>756</v>
      </c>
      <c r="W3093" t="s">
        <v>768</v>
      </c>
      <c r="X3093" t="s">
        <v>13348</v>
      </c>
      <c r="Y3093" t="str">
        <f t="shared" si="686"/>
        <v>agosto</v>
      </c>
      <c r="Z3093">
        <f>YEAR(BD_PONDERACIONES[[#This Row],[Fecha Ejecución del Ticket]])</f>
        <v>2022</v>
      </c>
      <c r="AA3093" t="str">
        <f t="shared" si="674"/>
        <v>septiembre</v>
      </c>
      <c r="AB3093">
        <f>YEAR(BD_PONDERACIONES[[#This Row],[Fecha de Inspección]])</f>
        <v>2022</v>
      </c>
      <c r="AC3093">
        <f t="shared" si="675"/>
        <v>0.5</v>
      </c>
      <c r="AD3093">
        <f t="shared" si="676"/>
        <v>0.5</v>
      </c>
      <c r="AE3093">
        <f t="shared" si="677"/>
        <v>0.5</v>
      </c>
      <c r="AF3093">
        <f t="shared" si="678"/>
        <v>0.5</v>
      </c>
      <c r="AG3093">
        <f t="shared" si="679"/>
        <v>0.5</v>
      </c>
      <c r="AH3093">
        <f t="shared" si="680"/>
        <v>0.5</v>
      </c>
      <c r="AI3093">
        <f t="shared" si="681"/>
        <v>0.25</v>
      </c>
      <c r="AJ3093">
        <f t="shared" si="682"/>
        <v>0.25</v>
      </c>
      <c r="AK3093">
        <f t="shared" si="683"/>
        <v>0.5</v>
      </c>
      <c r="AL3093">
        <f t="shared" si="684"/>
        <v>0.5</v>
      </c>
      <c r="AM3093">
        <f t="shared" si="685"/>
        <v>0.17499999999999999</v>
      </c>
      <c r="AN3093" s="6">
        <f t="shared" si="687"/>
        <v>0.93500000000000005</v>
      </c>
      <c r="AO3093" t="str">
        <f>VLOOKUP(BD_PONDERACIONES[[#This Row],[Comuna]],Tabla3[#All],2,0)</f>
        <v>Cordillera</v>
      </c>
    </row>
    <row r="3094" spans="1:41" x14ac:dyDescent="0.35">
      <c r="A3094" t="s">
        <v>13349</v>
      </c>
      <c r="B3094" t="s">
        <v>13350</v>
      </c>
      <c r="C3094" t="s">
        <v>13351</v>
      </c>
      <c r="D3094" s="5">
        <v>44833</v>
      </c>
      <c r="E3094" s="5">
        <v>44777</v>
      </c>
      <c r="F3094" t="s">
        <v>753</v>
      </c>
      <c r="G3094" t="s">
        <v>13352</v>
      </c>
      <c r="H3094" t="s">
        <v>2882</v>
      </c>
      <c r="J3094" t="s">
        <v>756</v>
      </c>
      <c r="K3094" t="s">
        <v>756</v>
      </c>
      <c r="L3094" t="s">
        <v>757</v>
      </c>
      <c r="M3094" t="s">
        <v>757</v>
      </c>
      <c r="N3094" t="s">
        <v>756</v>
      </c>
      <c r="O3094" t="s">
        <v>756</v>
      </c>
      <c r="P3094" t="s">
        <v>758</v>
      </c>
      <c r="Q3094" t="s">
        <v>759</v>
      </c>
      <c r="R3094" t="s">
        <v>759</v>
      </c>
      <c r="S3094" t="s">
        <v>757</v>
      </c>
      <c r="T3094" t="s">
        <v>757</v>
      </c>
      <c r="U3094" t="s">
        <v>757</v>
      </c>
      <c r="V3094" t="s">
        <v>756</v>
      </c>
      <c r="W3094" t="s">
        <v>768</v>
      </c>
      <c r="X3094" t="s">
        <v>9831</v>
      </c>
      <c r="Y3094" t="str">
        <f t="shared" si="686"/>
        <v>agosto</v>
      </c>
      <c r="Z3094">
        <f>YEAR(BD_PONDERACIONES[[#This Row],[Fecha Ejecución del Ticket]])</f>
        <v>2022</v>
      </c>
      <c r="AA3094" t="str">
        <f t="shared" si="674"/>
        <v>septiembre</v>
      </c>
      <c r="AB3094">
        <f>YEAR(BD_PONDERACIONES[[#This Row],[Fecha de Inspección]])</f>
        <v>2022</v>
      </c>
      <c r="AC3094">
        <f t="shared" si="675"/>
        <v>0.5</v>
      </c>
      <c r="AD3094">
        <f t="shared" si="676"/>
        <v>0.5</v>
      </c>
      <c r="AE3094">
        <f t="shared" si="677"/>
        <v>0.5</v>
      </c>
      <c r="AF3094">
        <f t="shared" si="678"/>
        <v>0.5</v>
      </c>
      <c r="AG3094">
        <f t="shared" si="679"/>
        <v>0.5</v>
      </c>
      <c r="AH3094">
        <f t="shared" si="680"/>
        <v>0.5</v>
      </c>
      <c r="AI3094">
        <f t="shared" si="681"/>
        <v>0.25</v>
      </c>
      <c r="AJ3094">
        <f t="shared" si="682"/>
        <v>0.25</v>
      </c>
      <c r="AK3094">
        <f t="shared" si="683"/>
        <v>0.5</v>
      </c>
      <c r="AL3094">
        <f t="shared" si="684"/>
        <v>0.5</v>
      </c>
      <c r="AM3094">
        <f t="shared" si="685"/>
        <v>0.17499999999999999</v>
      </c>
      <c r="AN3094" s="6">
        <f t="shared" si="687"/>
        <v>0.93500000000000005</v>
      </c>
      <c r="AO3094" t="str">
        <f>VLOOKUP(BD_PONDERACIONES[[#This Row],[Comuna]],Tabla3[#All],2,0)</f>
        <v>Cordillera</v>
      </c>
    </row>
    <row r="3095" spans="1:41" x14ac:dyDescent="0.35">
      <c r="A3095" t="s">
        <v>13353</v>
      </c>
      <c r="B3095" t="s">
        <v>13354</v>
      </c>
      <c r="C3095" t="s">
        <v>13355</v>
      </c>
      <c r="D3095" s="5">
        <v>44833</v>
      </c>
      <c r="E3095" s="5">
        <v>44793</v>
      </c>
      <c r="F3095" t="s">
        <v>763</v>
      </c>
      <c r="G3095" t="s">
        <v>13356</v>
      </c>
      <c r="H3095" t="s">
        <v>2882</v>
      </c>
      <c r="J3095" t="s">
        <v>756</v>
      </c>
      <c r="K3095" t="s">
        <v>756</v>
      </c>
      <c r="L3095" t="s">
        <v>757</v>
      </c>
      <c r="M3095" t="s">
        <v>757</v>
      </c>
      <c r="N3095" t="s">
        <v>756</v>
      </c>
      <c r="O3095" t="s">
        <v>756</v>
      </c>
      <c r="P3095" t="s">
        <v>758</v>
      </c>
      <c r="Q3095" t="s">
        <v>759</v>
      </c>
      <c r="R3095" t="s">
        <v>759</v>
      </c>
      <c r="S3095" t="s">
        <v>757</v>
      </c>
      <c r="T3095" t="s">
        <v>757</v>
      </c>
      <c r="U3095" t="s">
        <v>757</v>
      </c>
      <c r="V3095" t="s">
        <v>756</v>
      </c>
      <c r="W3095" t="s">
        <v>768</v>
      </c>
      <c r="X3095" t="s">
        <v>13357</v>
      </c>
      <c r="Y3095" t="str">
        <f t="shared" si="686"/>
        <v>agosto</v>
      </c>
      <c r="Z3095">
        <f>YEAR(BD_PONDERACIONES[[#This Row],[Fecha Ejecución del Ticket]])</f>
        <v>2022</v>
      </c>
      <c r="AA3095" t="str">
        <f t="shared" si="674"/>
        <v>septiembre</v>
      </c>
      <c r="AB3095">
        <f>YEAR(BD_PONDERACIONES[[#This Row],[Fecha de Inspección]])</f>
        <v>2022</v>
      </c>
      <c r="AC3095">
        <f t="shared" si="675"/>
        <v>0.5</v>
      </c>
      <c r="AD3095">
        <f t="shared" si="676"/>
        <v>0.5</v>
      </c>
      <c r="AE3095">
        <f t="shared" si="677"/>
        <v>0.5</v>
      </c>
      <c r="AF3095">
        <f t="shared" si="678"/>
        <v>0.5</v>
      </c>
      <c r="AG3095">
        <f t="shared" si="679"/>
        <v>0.5</v>
      </c>
      <c r="AH3095">
        <f t="shared" si="680"/>
        <v>0.5</v>
      </c>
      <c r="AI3095">
        <f t="shared" si="681"/>
        <v>0.25</v>
      </c>
      <c r="AJ3095">
        <f t="shared" si="682"/>
        <v>0.25</v>
      </c>
      <c r="AK3095">
        <f t="shared" si="683"/>
        <v>0.5</v>
      </c>
      <c r="AL3095">
        <f t="shared" si="684"/>
        <v>0.5</v>
      </c>
      <c r="AM3095">
        <f t="shared" si="685"/>
        <v>0.17499999999999999</v>
      </c>
      <c r="AN3095" s="6">
        <f t="shared" si="687"/>
        <v>0.93500000000000005</v>
      </c>
      <c r="AO3095" t="str">
        <f>VLOOKUP(BD_PONDERACIONES[[#This Row],[Comuna]],Tabla3[#All],2,0)</f>
        <v>Cordillera</v>
      </c>
    </row>
    <row r="3096" spans="1:41" x14ac:dyDescent="0.35">
      <c r="A3096" t="s">
        <v>13358</v>
      </c>
      <c r="B3096" t="s">
        <v>13359</v>
      </c>
      <c r="C3096" t="s">
        <v>13360</v>
      </c>
      <c r="D3096" s="5">
        <v>44833</v>
      </c>
      <c r="E3096" s="5">
        <v>44798</v>
      </c>
      <c r="F3096" t="s">
        <v>763</v>
      </c>
      <c r="G3096" t="s">
        <v>13361</v>
      </c>
      <c r="H3096" t="s">
        <v>2882</v>
      </c>
      <c r="J3096" t="s">
        <v>756</v>
      </c>
      <c r="K3096" t="s">
        <v>756</v>
      </c>
      <c r="L3096" t="s">
        <v>773</v>
      </c>
      <c r="M3096" t="s">
        <v>773</v>
      </c>
      <c r="N3096" t="s">
        <v>756</v>
      </c>
      <c r="O3096" t="s">
        <v>756</v>
      </c>
      <c r="P3096" t="s">
        <v>758</v>
      </c>
      <c r="Q3096" t="s">
        <v>759</v>
      </c>
      <c r="R3096" t="s">
        <v>759</v>
      </c>
      <c r="S3096" t="s">
        <v>757</v>
      </c>
      <c r="T3096" t="s">
        <v>757</v>
      </c>
      <c r="U3096" t="s">
        <v>757</v>
      </c>
      <c r="V3096" t="s">
        <v>756</v>
      </c>
      <c r="W3096" t="s">
        <v>756</v>
      </c>
      <c r="X3096" t="s">
        <v>13362</v>
      </c>
      <c r="Y3096" t="str">
        <f t="shared" si="686"/>
        <v>agosto</v>
      </c>
      <c r="Z3096">
        <f>YEAR(BD_PONDERACIONES[[#This Row],[Fecha Ejecución del Ticket]])</f>
        <v>2022</v>
      </c>
      <c r="AA3096" t="str">
        <f t="shared" si="674"/>
        <v>septiembre</v>
      </c>
      <c r="AB3096">
        <f>YEAR(BD_PONDERACIONES[[#This Row],[Fecha de Inspección]])</f>
        <v>2022</v>
      </c>
      <c r="AC3096">
        <f t="shared" si="675"/>
        <v>0.5</v>
      </c>
      <c r="AD3096">
        <f t="shared" si="676"/>
        <v>0.5</v>
      </c>
      <c r="AE3096">
        <f t="shared" si="677"/>
        <v>0</v>
      </c>
      <c r="AF3096">
        <f t="shared" si="678"/>
        <v>0</v>
      </c>
      <c r="AG3096">
        <f t="shared" si="679"/>
        <v>0.5</v>
      </c>
      <c r="AH3096">
        <f t="shared" si="680"/>
        <v>0.5</v>
      </c>
      <c r="AI3096">
        <f t="shared" si="681"/>
        <v>0.25</v>
      </c>
      <c r="AJ3096">
        <f t="shared" si="682"/>
        <v>0.25</v>
      </c>
      <c r="AK3096">
        <f t="shared" si="683"/>
        <v>0.5</v>
      </c>
      <c r="AL3096">
        <f t="shared" si="684"/>
        <v>0.5</v>
      </c>
      <c r="AM3096">
        <f t="shared" si="685"/>
        <v>0.5</v>
      </c>
      <c r="AN3096" s="6">
        <f t="shared" si="687"/>
        <v>0.7</v>
      </c>
      <c r="AO3096" t="str">
        <f>VLOOKUP(BD_PONDERACIONES[[#This Row],[Comuna]],Tabla3[#All],2,0)</f>
        <v>Cordillera</v>
      </c>
    </row>
    <row r="3097" spans="1:41" x14ac:dyDescent="0.35">
      <c r="A3097" t="s">
        <v>13363</v>
      </c>
      <c r="B3097" t="s">
        <v>13364</v>
      </c>
      <c r="C3097" t="s">
        <v>13365</v>
      </c>
      <c r="D3097" s="5">
        <v>44833</v>
      </c>
      <c r="E3097" s="5">
        <v>44775</v>
      </c>
      <c r="F3097" t="s">
        <v>753</v>
      </c>
      <c r="G3097" t="s">
        <v>13366</v>
      </c>
      <c r="H3097" t="s">
        <v>2882</v>
      </c>
      <c r="J3097" t="s">
        <v>756</v>
      </c>
      <c r="K3097" t="s">
        <v>756</v>
      </c>
      <c r="L3097" t="s">
        <v>773</v>
      </c>
      <c r="M3097" t="s">
        <v>773</v>
      </c>
      <c r="N3097" t="s">
        <v>756</v>
      </c>
      <c r="O3097" t="s">
        <v>756</v>
      </c>
      <c r="P3097" t="s">
        <v>758</v>
      </c>
      <c r="Q3097" t="s">
        <v>759</v>
      </c>
      <c r="R3097" t="s">
        <v>759</v>
      </c>
      <c r="S3097" t="s">
        <v>757</v>
      </c>
      <c r="T3097" t="s">
        <v>757</v>
      </c>
      <c r="U3097" t="s">
        <v>757</v>
      </c>
      <c r="V3097" t="s">
        <v>756</v>
      </c>
      <c r="W3097" t="s">
        <v>768</v>
      </c>
      <c r="X3097" t="s">
        <v>13367</v>
      </c>
      <c r="Y3097" t="str">
        <f t="shared" si="686"/>
        <v>agosto</v>
      </c>
      <c r="Z3097">
        <f>YEAR(BD_PONDERACIONES[[#This Row],[Fecha Ejecución del Ticket]])</f>
        <v>2022</v>
      </c>
      <c r="AA3097" t="str">
        <f t="shared" si="674"/>
        <v>septiembre</v>
      </c>
      <c r="AB3097">
        <f>YEAR(BD_PONDERACIONES[[#This Row],[Fecha de Inspección]])</f>
        <v>2022</v>
      </c>
      <c r="AC3097">
        <f t="shared" si="675"/>
        <v>0.5</v>
      </c>
      <c r="AD3097">
        <f t="shared" si="676"/>
        <v>0.5</v>
      </c>
      <c r="AE3097">
        <f t="shared" si="677"/>
        <v>0</v>
      </c>
      <c r="AF3097">
        <f t="shared" si="678"/>
        <v>0</v>
      </c>
      <c r="AG3097">
        <f t="shared" si="679"/>
        <v>0.5</v>
      </c>
      <c r="AH3097">
        <f t="shared" si="680"/>
        <v>0.5</v>
      </c>
      <c r="AI3097">
        <f t="shared" si="681"/>
        <v>0.25</v>
      </c>
      <c r="AJ3097">
        <f t="shared" si="682"/>
        <v>0.25</v>
      </c>
      <c r="AK3097">
        <f t="shared" si="683"/>
        <v>0.5</v>
      </c>
      <c r="AL3097">
        <f t="shared" si="684"/>
        <v>0.5</v>
      </c>
      <c r="AM3097">
        <f t="shared" si="685"/>
        <v>0.17499999999999999</v>
      </c>
      <c r="AN3097" s="6">
        <f t="shared" si="687"/>
        <v>0.63500000000000001</v>
      </c>
      <c r="AO3097" t="str">
        <f>VLOOKUP(BD_PONDERACIONES[[#This Row],[Comuna]],Tabla3[#All],2,0)</f>
        <v>Cordillera</v>
      </c>
    </row>
    <row r="3098" spans="1:41" x14ac:dyDescent="0.35">
      <c r="A3098" t="s">
        <v>13368</v>
      </c>
      <c r="B3098" t="s">
        <v>13369</v>
      </c>
      <c r="C3098" t="s">
        <v>13370</v>
      </c>
      <c r="D3098" s="5">
        <v>44833</v>
      </c>
      <c r="E3098" s="5">
        <v>44796</v>
      </c>
      <c r="F3098" t="s">
        <v>763</v>
      </c>
      <c r="G3098" t="s">
        <v>13371</v>
      </c>
      <c r="H3098" t="s">
        <v>2882</v>
      </c>
      <c r="J3098" t="s">
        <v>756</v>
      </c>
      <c r="K3098" t="s">
        <v>756</v>
      </c>
      <c r="L3098" t="s">
        <v>757</v>
      </c>
      <c r="M3098" t="s">
        <v>757</v>
      </c>
      <c r="N3098" t="s">
        <v>756</v>
      </c>
      <c r="O3098" t="s">
        <v>756</v>
      </c>
      <c r="P3098" t="s">
        <v>765</v>
      </c>
      <c r="Q3098" t="s">
        <v>759</v>
      </c>
      <c r="R3098" t="s">
        <v>759</v>
      </c>
      <c r="S3098" t="s">
        <v>757</v>
      </c>
      <c r="T3098" t="s">
        <v>757</v>
      </c>
      <c r="U3098" t="s">
        <v>757</v>
      </c>
      <c r="V3098" t="s">
        <v>756</v>
      </c>
      <c r="W3098" t="s">
        <v>756</v>
      </c>
      <c r="X3098" t="s">
        <v>13372</v>
      </c>
      <c r="Y3098" t="str">
        <f t="shared" si="686"/>
        <v>agosto</v>
      </c>
      <c r="Z3098">
        <f>YEAR(BD_PONDERACIONES[[#This Row],[Fecha Ejecución del Ticket]])</f>
        <v>2022</v>
      </c>
      <c r="AA3098" t="str">
        <f t="shared" si="674"/>
        <v>septiembre</v>
      </c>
      <c r="AB3098">
        <f>YEAR(BD_PONDERACIONES[[#This Row],[Fecha de Inspección]])</f>
        <v>2022</v>
      </c>
      <c r="AC3098">
        <f t="shared" si="675"/>
        <v>0.5</v>
      </c>
      <c r="AD3098">
        <f t="shared" si="676"/>
        <v>0.5</v>
      </c>
      <c r="AE3098">
        <f t="shared" si="677"/>
        <v>0.5</v>
      </c>
      <c r="AF3098">
        <f t="shared" si="678"/>
        <v>0.5</v>
      </c>
      <c r="AG3098">
        <f t="shared" si="679"/>
        <v>0.5</v>
      </c>
      <c r="AH3098">
        <f t="shared" si="680"/>
        <v>0.5</v>
      </c>
      <c r="AI3098">
        <f t="shared" si="681"/>
        <v>0.25</v>
      </c>
      <c r="AJ3098">
        <f t="shared" si="682"/>
        <v>0.25</v>
      </c>
      <c r="AK3098">
        <f t="shared" si="683"/>
        <v>0.5</v>
      </c>
      <c r="AL3098">
        <f t="shared" si="684"/>
        <v>0.5</v>
      </c>
      <c r="AM3098">
        <f t="shared" si="685"/>
        <v>0.5</v>
      </c>
      <c r="AN3098" s="6">
        <f t="shared" si="687"/>
        <v>1</v>
      </c>
      <c r="AO3098" t="str">
        <f>VLOOKUP(BD_PONDERACIONES[[#This Row],[Comuna]],Tabla3[#All],2,0)</f>
        <v>Cordillera</v>
      </c>
    </row>
    <row r="3099" spans="1:41" x14ac:dyDescent="0.35">
      <c r="A3099" t="s">
        <v>13373</v>
      </c>
      <c r="B3099" t="s">
        <v>13374</v>
      </c>
      <c r="C3099" t="s">
        <v>13375</v>
      </c>
      <c r="D3099" s="5">
        <v>44833</v>
      </c>
      <c r="E3099" s="5">
        <v>44780</v>
      </c>
      <c r="F3099" t="s">
        <v>753</v>
      </c>
      <c r="G3099" t="s">
        <v>13376</v>
      </c>
      <c r="H3099" t="s">
        <v>2882</v>
      </c>
      <c r="J3099" t="s">
        <v>756</v>
      </c>
      <c r="K3099" t="s">
        <v>756</v>
      </c>
      <c r="L3099" t="s">
        <v>773</v>
      </c>
      <c r="M3099" t="s">
        <v>773</v>
      </c>
      <c r="N3099" t="s">
        <v>756</v>
      </c>
      <c r="O3099" t="s">
        <v>756</v>
      </c>
      <c r="P3099" t="s">
        <v>765</v>
      </c>
      <c r="Q3099" t="s">
        <v>13377</v>
      </c>
      <c r="R3099" t="s">
        <v>13378</v>
      </c>
      <c r="S3099" t="s">
        <v>756</v>
      </c>
      <c r="T3099" t="s">
        <v>756</v>
      </c>
      <c r="U3099" t="s">
        <v>756</v>
      </c>
      <c r="V3099" t="s">
        <v>756</v>
      </c>
      <c r="W3099" t="s">
        <v>773</v>
      </c>
      <c r="X3099" t="s">
        <v>13379</v>
      </c>
      <c r="Y3099" t="str">
        <f t="shared" si="686"/>
        <v>agosto</v>
      </c>
      <c r="Z3099">
        <f>YEAR(BD_PONDERACIONES[[#This Row],[Fecha Ejecución del Ticket]])</f>
        <v>2022</v>
      </c>
      <c r="AA3099" t="str">
        <f t="shared" si="674"/>
        <v>septiembre</v>
      </c>
      <c r="AB3099">
        <f>YEAR(BD_PONDERACIONES[[#This Row],[Fecha de Inspección]])</f>
        <v>2022</v>
      </c>
      <c r="AC3099">
        <f t="shared" si="675"/>
        <v>0.5</v>
      </c>
      <c r="AD3099">
        <f t="shared" si="676"/>
        <v>0.5</v>
      </c>
      <c r="AE3099">
        <f t="shared" si="677"/>
        <v>0</v>
      </c>
      <c r="AF3099">
        <f t="shared" si="678"/>
        <v>0</v>
      </c>
      <c r="AG3099">
        <f t="shared" si="679"/>
        <v>0.5</v>
      </c>
      <c r="AH3099">
        <f t="shared" si="680"/>
        <v>0.5</v>
      </c>
      <c r="AI3099">
        <f t="shared" si="681"/>
        <v>0.25</v>
      </c>
      <c r="AJ3099">
        <f t="shared" si="682"/>
        <v>0.25</v>
      </c>
      <c r="AK3099">
        <f t="shared" si="683"/>
        <v>0.5</v>
      </c>
      <c r="AL3099">
        <f t="shared" si="684"/>
        <v>0.5</v>
      </c>
      <c r="AM3099">
        <f t="shared" si="685"/>
        <v>0</v>
      </c>
      <c r="AN3099" s="6">
        <f t="shared" si="687"/>
        <v>0.6</v>
      </c>
      <c r="AO3099" t="str">
        <f>VLOOKUP(BD_PONDERACIONES[[#This Row],[Comuna]],Tabla3[#All],2,0)</f>
        <v>Cordillera</v>
      </c>
    </row>
    <row r="3100" spans="1:41" x14ac:dyDescent="0.35">
      <c r="A3100" t="s">
        <v>13380</v>
      </c>
      <c r="B3100" t="s">
        <v>13381</v>
      </c>
      <c r="C3100" t="s">
        <v>13382</v>
      </c>
      <c r="D3100" s="5">
        <v>44833</v>
      </c>
      <c r="E3100" s="5">
        <v>44795</v>
      </c>
      <c r="F3100" t="s">
        <v>763</v>
      </c>
      <c r="G3100" t="s">
        <v>13383</v>
      </c>
      <c r="H3100" t="s">
        <v>2882</v>
      </c>
      <c r="J3100" t="s">
        <v>756</v>
      </c>
      <c r="K3100" t="s">
        <v>756</v>
      </c>
      <c r="L3100" t="s">
        <v>757</v>
      </c>
      <c r="M3100" t="s">
        <v>757</v>
      </c>
      <c r="N3100" t="s">
        <v>756</v>
      </c>
      <c r="O3100" t="s">
        <v>756</v>
      </c>
      <c r="P3100" t="s">
        <v>758</v>
      </c>
      <c r="Q3100" t="s">
        <v>759</v>
      </c>
      <c r="R3100" t="s">
        <v>759</v>
      </c>
      <c r="S3100" t="s">
        <v>757</v>
      </c>
      <c r="T3100" t="s">
        <v>757</v>
      </c>
      <c r="U3100" t="s">
        <v>757</v>
      </c>
      <c r="V3100" t="s">
        <v>756</v>
      </c>
      <c r="W3100" t="s">
        <v>756</v>
      </c>
      <c r="X3100" t="s">
        <v>13384</v>
      </c>
      <c r="Y3100" t="str">
        <f t="shared" si="686"/>
        <v>agosto</v>
      </c>
      <c r="Z3100">
        <f>YEAR(BD_PONDERACIONES[[#This Row],[Fecha Ejecución del Ticket]])</f>
        <v>2022</v>
      </c>
      <c r="AA3100" t="str">
        <f t="shared" si="674"/>
        <v>septiembre</v>
      </c>
      <c r="AB3100">
        <f>YEAR(BD_PONDERACIONES[[#This Row],[Fecha de Inspección]])</f>
        <v>2022</v>
      </c>
      <c r="AC3100">
        <f t="shared" si="675"/>
        <v>0.5</v>
      </c>
      <c r="AD3100">
        <f t="shared" si="676"/>
        <v>0.5</v>
      </c>
      <c r="AE3100">
        <f t="shared" si="677"/>
        <v>0.5</v>
      </c>
      <c r="AF3100">
        <f t="shared" si="678"/>
        <v>0.5</v>
      </c>
      <c r="AG3100">
        <f t="shared" si="679"/>
        <v>0.5</v>
      </c>
      <c r="AH3100">
        <f t="shared" si="680"/>
        <v>0.5</v>
      </c>
      <c r="AI3100">
        <f t="shared" si="681"/>
        <v>0.25</v>
      </c>
      <c r="AJ3100">
        <f t="shared" si="682"/>
        <v>0.25</v>
      </c>
      <c r="AK3100">
        <f t="shared" si="683"/>
        <v>0.5</v>
      </c>
      <c r="AL3100">
        <f t="shared" si="684"/>
        <v>0.5</v>
      </c>
      <c r="AM3100">
        <f t="shared" si="685"/>
        <v>0.5</v>
      </c>
      <c r="AN3100" s="6">
        <f t="shared" si="687"/>
        <v>1</v>
      </c>
      <c r="AO3100" t="str">
        <f>VLOOKUP(BD_PONDERACIONES[[#This Row],[Comuna]],Tabla3[#All],2,0)</f>
        <v>Cordillera</v>
      </c>
    </row>
    <row r="3101" spans="1:41" x14ac:dyDescent="0.35">
      <c r="A3101" t="s">
        <v>13385</v>
      </c>
      <c r="B3101" t="s">
        <v>13386</v>
      </c>
      <c r="C3101" t="s">
        <v>13387</v>
      </c>
      <c r="D3101" s="5">
        <v>44833</v>
      </c>
      <c r="E3101" s="5">
        <v>44797</v>
      </c>
      <c r="F3101" t="s">
        <v>763</v>
      </c>
      <c r="G3101" t="s">
        <v>13388</v>
      </c>
      <c r="H3101" t="s">
        <v>2882</v>
      </c>
      <c r="J3101" t="s">
        <v>756</v>
      </c>
      <c r="K3101" t="s">
        <v>756</v>
      </c>
      <c r="L3101" t="s">
        <v>757</v>
      </c>
      <c r="M3101" t="s">
        <v>757</v>
      </c>
      <c r="N3101" t="s">
        <v>756</v>
      </c>
      <c r="O3101" t="s">
        <v>756</v>
      </c>
      <c r="P3101" t="s">
        <v>758</v>
      </c>
      <c r="Q3101" t="s">
        <v>759</v>
      </c>
      <c r="R3101" t="s">
        <v>759</v>
      </c>
      <c r="S3101" t="s">
        <v>757</v>
      </c>
      <c r="T3101" t="s">
        <v>757</v>
      </c>
      <c r="U3101" t="s">
        <v>757</v>
      </c>
      <c r="V3101" t="s">
        <v>756</v>
      </c>
      <c r="W3101" t="s">
        <v>768</v>
      </c>
      <c r="X3101" t="s">
        <v>13389</v>
      </c>
      <c r="Y3101" t="str">
        <f t="shared" si="686"/>
        <v>agosto</v>
      </c>
      <c r="Z3101">
        <f>YEAR(BD_PONDERACIONES[[#This Row],[Fecha Ejecución del Ticket]])</f>
        <v>2022</v>
      </c>
      <c r="AA3101" t="str">
        <f t="shared" si="674"/>
        <v>septiembre</v>
      </c>
      <c r="AB3101">
        <f>YEAR(BD_PONDERACIONES[[#This Row],[Fecha de Inspección]])</f>
        <v>2022</v>
      </c>
      <c r="AC3101">
        <f t="shared" si="675"/>
        <v>0.5</v>
      </c>
      <c r="AD3101">
        <f t="shared" si="676"/>
        <v>0.5</v>
      </c>
      <c r="AE3101">
        <f t="shared" si="677"/>
        <v>0.5</v>
      </c>
      <c r="AF3101">
        <f t="shared" si="678"/>
        <v>0.5</v>
      </c>
      <c r="AG3101">
        <f t="shared" si="679"/>
        <v>0.5</v>
      </c>
      <c r="AH3101">
        <f t="shared" si="680"/>
        <v>0.5</v>
      </c>
      <c r="AI3101">
        <f t="shared" si="681"/>
        <v>0.25</v>
      </c>
      <c r="AJ3101">
        <f t="shared" si="682"/>
        <v>0.25</v>
      </c>
      <c r="AK3101">
        <f t="shared" si="683"/>
        <v>0.5</v>
      </c>
      <c r="AL3101">
        <f t="shared" si="684"/>
        <v>0.5</v>
      </c>
      <c r="AM3101">
        <f t="shared" si="685"/>
        <v>0.17499999999999999</v>
      </c>
      <c r="AN3101" s="6">
        <f t="shared" si="687"/>
        <v>0.93500000000000005</v>
      </c>
      <c r="AO3101" t="str">
        <f>VLOOKUP(BD_PONDERACIONES[[#This Row],[Comuna]],Tabla3[#All],2,0)</f>
        <v>Cordillera</v>
      </c>
    </row>
    <row r="3102" spans="1:41" x14ac:dyDescent="0.35">
      <c r="A3102" t="s">
        <v>13390</v>
      </c>
      <c r="B3102" t="s">
        <v>13391</v>
      </c>
      <c r="C3102" t="s">
        <v>13392</v>
      </c>
      <c r="D3102" s="5">
        <v>44833</v>
      </c>
      <c r="E3102" s="5">
        <v>44774</v>
      </c>
      <c r="F3102" t="s">
        <v>753</v>
      </c>
      <c r="G3102" t="s">
        <v>13393</v>
      </c>
      <c r="H3102" t="s">
        <v>2882</v>
      </c>
      <c r="J3102" t="s">
        <v>756</v>
      </c>
      <c r="K3102" t="s">
        <v>756</v>
      </c>
      <c r="L3102" t="s">
        <v>773</v>
      </c>
      <c r="M3102" t="s">
        <v>773</v>
      </c>
      <c r="N3102" t="s">
        <v>756</v>
      </c>
      <c r="O3102" t="s">
        <v>756</v>
      </c>
      <c r="P3102" t="s">
        <v>765</v>
      </c>
      <c r="Q3102" t="s">
        <v>759</v>
      </c>
      <c r="R3102" t="s">
        <v>759</v>
      </c>
      <c r="S3102" t="s">
        <v>756</v>
      </c>
      <c r="T3102" t="s">
        <v>756</v>
      </c>
      <c r="U3102" t="s">
        <v>756</v>
      </c>
      <c r="V3102" t="s">
        <v>756</v>
      </c>
      <c r="W3102" t="s">
        <v>768</v>
      </c>
      <c r="X3102" t="s">
        <v>13394</v>
      </c>
      <c r="Y3102" t="str">
        <f t="shared" si="686"/>
        <v>agosto</v>
      </c>
      <c r="Z3102">
        <f>YEAR(BD_PONDERACIONES[[#This Row],[Fecha Ejecución del Ticket]])</f>
        <v>2022</v>
      </c>
      <c r="AA3102" t="str">
        <f t="shared" si="674"/>
        <v>septiembre</v>
      </c>
      <c r="AB3102">
        <f>YEAR(BD_PONDERACIONES[[#This Row],[Fecha de Inspección]])</f>
        <v>2022</v>
      </c>
      <c r="AC3102">
        <f t="shared" si="675"/>
        <v>0.5</v>
      </c>
      <c r="AD3102">
        <f t="shared" si="676"/>
        <v>0.5</v>
      </c>
      <c r="AE3102">
        <f t="shared" si="677"/>
        <v>0</v>
      </c>
      <c r="AF3102">
        <f t="shared" si="678"/>
        <v>0</v>
      </c>
      <c r="AG3102">
        <f t="shared" si="679"/>
        <v>0.5</v>
      </c>
      <c r="AH3102">
        <f t="shared" si="680"/>
        <v>0.5</v>
      </c>
      <c r="AI3102">
        <f t="shared" si="681"/>
        <v>0.25</v>
      </c>
      <c r="AJ3102">
        <f t="shared" si="682"/>
        <v>0.25</v>
      </c>
      <c r="AK3102">
        <f t="shared" si="683"/>
        <v>0.5</v>
      </c>
      <c r="AL3102">
        <f t="shared" si="684"/>
        <v>0.5</v>
      </c>
      <c r="AM3102">
        <f t="shared" si="685"/>
        <v>0.17499999999999999</v>
      </c>
      <c r="AN3102" s="6">
        <f t="shared" si="687"/>
        <v>0.63500000000000001</v>
      </c>
      <c r="AO3102" t="str">
        <f>VLOOKUP(BD_PONDERACIONES[[#This Row],[Comuna]],Tabla3[#All],2,0)</f>
        <v>Cordillera</v>
      </c>
    </row>
    <row r="3103" spans="1:41" x14ac:dyDescent="0.35">
      <c r="A3103" t="s">
        <v>13395</v>
      </c>
      <c r="B3103" t="s">
        <v>13396</v>
      </c>
      <c r="C3103" t="s">
        <v>13397</v>
      </c>
      <c r="D3103" s="5">
        <v>44833</v>
      </c>
      <c r="E3103" s="5">
        <v>44792</v>
      </c>
      <c r="F3103" t="s">
        <v>763</v>
      </c>
      <c r="G3103" t="s">
        <v>13398</v>
      </c>
      <c r="H3103" t="s">
        <v>2882</v>
      </c>
      <c r="J3103" t="s">
        <v>756</v>
      </c>
      <c r="K3103" t="s">
        <v>756</v>
      </c>
      <c r="L3103" t="s">
        <v>757</v>
      </c>
      <c r="M3103" t="s">
        <v>757</v>
      </c>
      <c r="N3103" t="s">
        <v>756</v>
      </c>
      <c r="O3103" t="s">
        <v>756</v>
      </c>
      <c r="P3103" t="s">
        <v>758</v>
      </c>
      <c r="Q3103" t="s">
        <v>759</v>
      </c>
      <c r="R3103" t="s">
        <v>759</v>
      </c>
      <c r="S3103" t="s">
        <v>757</v>
      </c>
      <c r="T3103" t="s">
        <v>757</v>
      </c>
      <c r="U3103" t="s">
        <v>757</v>
      </c>
      <c r="V3103" t="s">
        <v>756</v>
      </c>
      <c r="W3103" t="s">
        <v>768</v>
      </c>
      <c r="X3103" t="s">
        <v>13399</v>
      </c>
      <c r="Y3103" t="str">
        <f t="shared" si="686"/>
        <v>agosto</v>
      </c>
      <c r="Z3103">
        <f>YEAR(BD_PONDERACIONES[[#This Row],[Fecha Ejecución del Ticket]])</f>
        <v>2022</v>
      </c>
      <c r="AA3103" t="str">
        <f t="shared" si="674"/>
        <v>septiembre</v>
      </c>
      <c r="AB3103">
        <f>YEAR(BD_PONDERACIONES[[#This Row],[Fecha de Inspección]])</f>
        <v>2022</v>
      </c>
      <c r="AC3103">
        <f t="shared" si="675"/>
        <v>0.5</v>
      </c>
      <c r="AD3103">
        <f t="shared" si="676"/>
        <v>0.5</v>
      </c>
      <c r="AE3103">
        <f t="shared" si="677"/>
        <v>0.5</v>
      </c>
      <c r="AF3103">
        <f t="shared" si="678"/>
        <v>0.5</v>
      </c>
      <c r="AG3103">
        <f t="shared" si="679"/>
        <v>0.5</v>
      </c>
      <c r="AH3103">
        <f t="shared" si="680"/>
        <v>0.5</v>
      </c>
      <c r="AI3103">
        <f t="shared" si="681"/>
        <v>0.25</v>
      </c>
      <c r="AJ3103">
        <f t="shared" si="682"/>
        <v>0.25</v>
      </c>
      <c r="AK3103">
        <f t="shared" si="683"/>
        <v>0.5</v>
      </c>
      <c r="AL3103">
        <f t="shared" si="684"/>
        <v>0.5</v>
      </c>
      <c r="AM3103">
        <f t="shared" si="685"/>
        <v>0.17499999999999999</v>
      </c>
      <c r="AN3103" s="6">
        <f t="shared" si="687"/>
        <v>0.93500000000000005</v>
      </c>
      <c r="AO3103" t="str">
        <f>VLOOKUP(BD_PONDERACIONES[[#This Row],[Comuna]],Tabla3[#All],2,0)</f>
        <v>Cordillera</v>
      </c>
    </row>
    <row r="3104" spans="1:41" x14ac:dyDescent="0.35">
      <c r="A3104" t="s">
        <v>13400</v>
      </c>
      <c r="B3104" t="s">
        <v>13401</v>
      </c>
      <c r="C3104" t="s">
        <v>13402</v>
      </c>
      <c r="D3104" s="5">
        <v>44833</v>
      </c>
      <c r="E3104" s="5">
        <v>44791</v>
      </c>
      <c r="F3104" t="s">
        <v>763</v>
      </c>
      <c r="G3104" t="s">
        <v>13403</v>
      </c>
      <c r="H3104" t="s">
        <v>2882</v>
      </c>
      <c r="J3104" t="s">
        <v>756</v>
      </c>
      <c r="K3104" t="s">
        <v>756</v>
      </c>
      <c r="L3104" t="s">
        <v>757</v>
      </c>
      <c r="M3104" t="s">
        <v>757</v>
      </c>
      <c r="N3104" t="s">
        <v>756</v>
      </c>
      <c r="O3104" t="s">
        <v>756</v>
      </c>
      <c r="P3104" t="s">
        <v>758</v>
      </c>
      <c r="Q3104" t="s">
        <v>759</v>
      </c>
      <c r="R3104" t="s">
        <v>759</v>
      </c>
      <c r="S3104" t="s">
        <v>757</v>
      </c>
      <c r="T3104" t="s">
        <v>757</v>
      </c>
      <c r="U3104" t="s">
        <v>757</v>
      </c>
      <c r="V3104" t="s">
        <v>756</v>
      </c>
      <c r="W3104" t="s">
        <v>768</v>
      </c>
      <c r="X3104" t="s">
        <v>13404</v>
      </c>
      <c r="Y3104" t="str">
        <f t="shared" si="686"/>
        <v>agosto</v>
      </c>
      <c r="Z3104">
        <f>YEAR(BD_PONDERACIONES[[#This Row],[Fecha Ejecución del Ticket]])</f>
        <v>2022</v>
      </c>
      <c r="AA3104" t="str">
        <f t="shared" si="674"/>
        <v>septiembre</v>
      </c>
      <c r="AB3104">
        <f>YEAR(BD_PONDERACIONES[[#This Row],[Fecha de Inspección]])</f>
        <v>2022</v>
      </c>
      <c r="AC3104">
        <f t="shared" si="675"/>
        <v>0.5</v>
      </c>
      <c r="AD3104">
        <f t="shared" si="676"/>
        <v>0.5</v>
      </c>
      <c r="AE3104">
        <f t="shared" si="677"/>
        <v>0.5</v>
      </c>
      <c r="AF3104">
        <f t="shared" si="678"/>
        <v>0.5</v>
      </c>
      <c r="AG3104">
        <f t="shared" si="679"/>
        <v>0.5</v>
      </c>
      <c r="AH3104">
        <f t="shared" si="680"/>
        <v>0.5</v>
      </c>
      <c r="AI3104">
        <f t="shared" si="681"/>
        <v>0.25</v>
      </c>
      <c r="AJ3104">
        <f t="shared" si="682"/>
        <v>0.25</v>
      </c>
      <c r="AK3104">
        <f t="shared" si="683"/>
        <v>0.5</v>
      </c>
      <c r="AL3104">
        <f t="shared" si="684"/>
        <v>0.5</v>
      </c>
      <c r="AM3104">
        <f t="shared" si="685"/>
        <v>0.17499999999999999</v>
      </c>
      <c r="AN3104" s="6">
        <f t="shared" si="687"/>
        <v>0.93500000000000005</v>
      </c>
      <c r="AO3104" t="str">
        <f>VLOOKUP(BD_PONDERACIONES[[#This Row],[Comuna]],Tabla3[#All],2,0)</f>
        <v>Cordillera</v>
      </c>
    </row>
    <row r="3105" spans="1:41" x14ac:dyDescent="0.35">
      <c r="A3105" t="s">
        <v>13405</v>
      </c>
      <c r="B3105" t="s">
        <v>13406</v>
      </c>
      <c r="C3105" t="s">
        <v>13407</v>
      </c>
      <c r="D3105" s="5">
        <v>44833</v>
      </c>
      <c r="E3105" s="5">
        <v>44778</v>
      </c>
      <c r="F3105" t="s">
        <v>753</v>
      </c>
      <c r="G3105" t="s">
        <v>13408</v>
      </c>
      <c r="H3105" t="s">
        <v>2882</v>
      </c>
      <c r="J3105" t="s">
        <v>756</v>
      </c>
      <c r="K3105" t="s">
        <v>756</v>
      </c>
      <c r="L3105" t="s">
        <v>757</v>
      </c>
      <c r="M3105" t="s">
        <v>757</v>
      </c>
      <c r="N3105" t="s">
        <v>756</v>
      </c>
      <c r="O3105" t="s">
        <v>756</v>
      </c>
      <c r="P3105" t="s">
        <v>758</v>
      </c>
      <c r="Q3105" t="s">
        <v>759</v>
      </c>
      <c r="R3105" t="s">
        <v>759</v>
      </c>
      <c r="S3105" t="s">
        <v>757</v>
      </c>
      <c r="T3105" t="s">
        <v>757</v>
      </c>
      <c r="U3105" t="s">
        <v>757</v>
      </c>
      <c r="V3105" t="s">
        <v>756</v>
      </c>
      <c r="W3105" t="s">
        <v>768</v>
      </c>
      <c r="X3105" t="s">
        <v>13409</v>
      </c>
      <c r="Y3105" t="str">
        <f t="shared" si="686"/>
        <v>agosto</v>
      </c>
      <c r="Z3105">
        <f>YEAR(BD_PONDERACIONES[[#This Row],[Fecha Ejecución del Ticket]])</f>
        <v>2022</v>
      </c>
      <c r="AA3105" t="str">
        <f t="shared" si="674"/>
        <v>septiembre</v>
      </c>
      <c r="AB3105">
        <f>YEAR(BD_PONDERACIONES[[#This Row],[Fecha de Inspección]])</f>
        <v>2022</v>
      </c>
      <c r="AC3105">
        <f t="shared" si="675"/>
        <v>0.5</v>
      </c>
      <c r="AD3105">
        <f t="shared" si="676"/>
        <v>0.5</v>
      </c>
      <c r="AE3105">
        <f t="shared" si="677"/>
        <v>0.5</v>
      </c>
      <c r="AF3105">
        <f t="shared" si="678"/>
        <v>0.5</v>
      </c>
      <c r="AG3105">
        <f t="shared" si="679"/>
        <v>0.5</v>
      </c>
      <c r="AH3105">
        <f t="shared" si="680"/>
        <v>0.5</v>
      </c>
      <c r="AI3105">
        <f t="shared" si="681"/>
        <v>0.25</v>
      </c>
      <c r="AJ3105">
        <f t="shared" si="682"/>
        <v>0.25</v>
      </c>
      <c r="AK3105">
        <f t="shared" si="683"/>
        <v>0.5</v>
      </c>
      <c r="AL3105">
        <f t="shared" si="684"/>
        <v>0.5</v>
      </c>
      <c r="AM3105">
        <f t="shared" si="685"/>
        <v>0.17499999999999999</v>
      </c>
      <c r="AN3105" s="6">
        <f t="shared" si="687"/>
        <v>0.93500000000000005</v>
      </c>
      <c r="AO3105" t="str">
        <f>VLOOKUP(BD_PONDERACIONES[[#This Row],[Comuna]],Tabla3[#All],2,0)</f>
        <v>Cordillera</v>
      </c>
    </row>
    <row r="3106" spans="1:41" x14ac:dyDescent="0.35">
      <c r="A3106" t="s">
        <v>13410</v>
      </c>
      <c r="B3106" t="s">
        <v>13411</v>
      </c>
      <c r="C3106" t="s">
        <v>13412</v>
      </c>
      <c r="D3106" s="5">
        <v>44833</v>
      </c>
      <c r="E3106" s="5">
        <v>44778</v>
      </c>
      <c r="F3106" t="s">
        <v>753</v>
      </c>
      <c r="G3106" t="s">
        <v>13413</v>
      </c>
      <c r="H3106" t="s">
        <v>2882</v>
      </c>
      <c r="J3106" t="s">
        <v>756</v>
      </c>
      <c r="K3106" t="s">
        <v>756</v>
      </c>
      <c r="L3106" t="s">
        <v>757</v>
      </c>
      <c r="M3106" t="s">
        <v>757</v>
      </c>
      <c r="N3106" t="s">
        <v>756</v>
      </c>
      <c r="O3106" t="s">
        <v>756</v>
      </c>
      <c r="P3106" t="s">
        <v>758</v>
      </c>
      <c r="Q3106" t="s">
        <v>759</v>
      </c>
      <c r="R3106" t="s">
        <v>759</v>
      </c>
      <c r="S3106" t="s">
        <v>757</v>
      </c>
      <c r="T3106" t="s">
        <v>757</v>
      </c>
      <c r="U3106" t="s">
        <v>757</v>
      </c>
      <c r="V3106" t="s">
        <v>756</v>
      </c>
      <c r="W3106" t="s">
        <v>768</v>
      </c>
      <c r="X3106" t="s">
        <v>8238</v>
      </c>
      <c r="Y3106" t="str">
        <f t="shared" si="686"/>
        <v>agosto</v>
      </c>
      <c r="Z3106">
        <f>YEAR(BD_PONDERACIONES[[#This Row],[Fecha Ejecución del Ticket]])</f>
        <v>2022</v>
      </c>
      <c r="AA3106" t="str">
        <f t="shared" si="674"/>
        <v>septiembre</v>
      </c>
      <c r="AB3106">
        <f>YEAR(BD_PONDERACIONES[[#This Row],[Fecha de Inspección]])</f>
        <v>2022</v>
      </c>
      <c r="AC3106">
        <f t="shared" si="675"/>
        <v>0.5</v>
      </c>
      <c r="AD3106">
        <f t="shared" si="676"/>
        <v>0.5</v>
      </c>
      <c r="AE3106">
        <f t="shared" si="677"/>
        <v>0.5</v>
      </c>
      <c r="AF3106">
        <f t="shared" si="678"/>
        <v>0.5</v>
      </c>
      <c r="AG3106">
        <f t="shared" si="679"/>
        <v>0.5</v>
      </c>
      <c r="AH3106">
        <f t="shared" si="680"/>
        <v>0.5</v>
      </c>
      <c r="AI3106">
        <f t="shared" si="681"/>
        <v>0.25</v>
      </c>
      <c r="AJ3106">
        <f t="shared" si="682"/>
        <v>0.25</v>
      </c>
      <c r="AK3106">
        <f t="shared" si="683"/>
        <v>0.5</v>
      </c>
      <c r="AL3106">
        <f t="shared" si="684"/>
        <v>0.5</v>
      </c>
      <c r="AM3106">
        <f t="shared" si="685"/>
        <v>0.17499999999999999</v>
      </c>
      <c r="AN3106" s="6">
        <f t="shared" si="687"/>
        <v>0.93500000000000005</v>
      </c>
      <c r="AO3106" t="str">
        <f>VLOOKUP(BD_PONDERACIONES[[#This Row],[Comuna]],Tabla3[#All],2,0)</f>
        <v>Cordillera</v>
      </c>
    </row>
    <row r="3107" spans="1:41" x14ac:dyDescent="0.35">
      <c r="A3107" t="s">
        <v>13200</v>
      </c>
      <c r="B3107" t="s">
        <v>13201</v>
      </c>
      <c r="C3107" t="s">
        <v>13202</v>
      </c>
      <c r="D3107" s="5">
        <v>44834</v>
      </c>
      <c r="E3107" s="5">
        <v>44799</v>
      </c>
      <c r="F3107" t="s">
        <v>763</v>
      </c>
      <c r="G3107" t="s">
        <v>13203</v>
      </c>
      <c r="H3107" t="s">
        <v>2882</v>
      </c>
      <c r="J3107" t="s">
        <v>756</v>
      </c>
      <c r="K3107" t="s">
        <v>756</v>
      </c>
      <c r="L3107" t="s">
        <v>757</v>
      </c>
      <c r="M3107" t="s">
        <v>757</v>
      </c>
      <c r="N3107" t="s">
        <v>756</v>
      </c>
      <c r="O3107" t="s">
        <v>756</v>
      </c>
      <c r="P3107" t="s">
        <v>758</v>
      </c>
      <c r="Q3107" t="s">
        <v>759</v>
      </c>
      <c r="R3107" t="s">
        <v>759</v>
      </c>
      <c r="S3107" t="s">
        <v>757</v>
      </c>
      <c r="T3107" t="s">
        <v>757</v>
      </c>
      <c r="U3107" t="s">
        <v>757</v>
      </c>
      <c r="V3107" t="s">
        <v>756</v>
      </c>
      <c r="W3107" t="s">
        <v>768</v>
      </c>
      <c r="X3107" t="s">
        <v>13204</v>
      </c>
      <c r="Y3107" t="str">
        <f t="shared" si="686"/>
        <v>agosto</v>
      </c>
      <c r="Z3107">
        <f>YEAR(BD_PONDERACIONES[[#This Row],[Fecha Ejecución del Ticket]])</f>
        <v>2022</v>
      </c>
      <c r="AA3107" t="str">
        <f t="shared" si="674"/>
        <v>septiembre</v>
      </c>
      <c r="AB3107">
        <f>YEAR(BD_PONDERACIONES[[#This Row],[Fecha de Inspección]])</f>
        <v>2022</v>
      </c>
      <c r="AC3107">
        <f t="shared" si="675"/>
        <v>0.5</v>
      </c>
      <c r="AD3107">
        <f t="shared" si="676"/>
        <v>0.5</v>
      </c>
      <c r="AE3107">
        <f t="shared" si="677"/>
        <v>0.5</v>
      </c>
      <c r="AF3107">
        <f t="shared" si="678"/>
        <v>0.5</v>
      </c>
      <c r="AG3107">
        <f t="shared" si="679"/>
        <v>0.5</v>
      </c>
      <c r="AH3107">
        <f t="shared" si="680"/>
        <v>0.5</v>
      </c>
      <c r="AI3107">
        <f t="shared" si="681"/>
        <v>0.25</v>
      </c>
      <c r="AJ3107">
        <f t="shared" si="682"/>
        <v>0.25</v>
      </c>
      <c r="AK3107">
        <f t="shared" si="683"/>
        <v>0.5</v>
      </c>
      <c r="AL3107">
        <f t="shared" si="684"/>
        <v>0.5</v>
      </c>
      <c r="AM3107">
        <f t="shared" si="685"/>
        <v>0.17499999999999999</v>
      </c>
      <c r="AN3107" s="6">
        <f t="shared" si="687"/>
        <v>0.93500000000000005</v>
      </c>
      <c r="AO3107" t="str">
        <f>VLOOKUP(BD_PONDERACIONES[[#This Row],[Comuna]],Tabla3[#All],2,0)</f>
        <v>Cordillera</v>
      </c>
    </row>
    <row r="3108" spans="1:41" x14ac:dyDescent="0.35">
      <c r="A3108" t="s">
        <v>13205</v>
      </c>
      <c r="B3108" t="s">
        <v>13206</v>
      </c>
      <c r="C3108" t="s">
        <v>13207</v>
      </c>
      <c r="D3108" s="5">
        <v>44834</v>
      </c>
      <c r="E3108" s="5">
        <v>44776</v>
      </c>
      <c r="F3108" t="s">
        <v>753</v>
      </c>
      <c r="G3108" t="s">
        <v>13208</v>
      </c>
      <c r="H3108" t="s">
        <v>2882</v>
      </c>
      <c r="J3108" t="s">
        <v>756</v>
      </c>
      <c r="K3108" t="s">
        <v>756</v>
      </c>
      <c r="L3108" t="s">
        <v>773</v>
      </c>
      <c r="M3108" t="s">
        <v>773</v>
      </c>
      <c r="N3108" t="s">
        <v>756</v>
      </c>
      <c r="O3108" t="s">
        <v>756</v>
      </c>
      <c r="P3108" t="s">
        <v>765</v>
      </c>
      <c r="Q3108" t="s">
        <v>13209</v>
      </c>
      <c r="R3108" t="s">
        <v>13210</v>
      </c>
      <c r="S3108" t="s">
        <v>756</v>
      </c>
      <c r="T3108" t="s">
        <v>756</v>
      </c>
      <c r="U3108" t="s">
        <v>756</v>
      </c>
      <c r="V3108" t="s">
        <v>756</v>
      </c>
      <c r="W3108" t="s">
        <v>768</v>
      </c>
      <c r="X3108" t="s">
        <v>13211</v>
      </c>
      <c r="Y3108" t="str">
        <f t="shared" si="686"/>
        <v>agosto</v>
      </c>
      <c r="Z3108">
        <f>YEAR(BD_PONDERACIONES[[#This Row],[Fecha Ejecución del Ticket]])</f>
        <v>2022</v>
      </c>
      <c r="AA3108" t="str">
        <f t="shared" si="674"/>
        <v>septiembre</v>
      </c>
      <c r="AB3108">
        <f>YEAR(BD_PONDERACIONES[[#This Row],[Fecha de Inspección]])</f>
        <v>2022</v>
      </c>
      <c r="AC3108">
        <f t="shared" si="675"/>
        <v>0.5</v>
      </c>
      <c r="AD3108">
        <f t="shared" si="676"/>
        <v>0.5</v>
      </c>
      <c r="AE3108">
        <f t="shared" si="677"/>
        <v>0</v>
      </c>
      <c r="AF3108">
        <f t="shared" si="678"/>
        <v>0</v>
      </c>
      <c r="AG3108">
        <f t="shared" si="679"/>
        <v>0.5</v>
      </c>
      <c r="AH3108">
        <f t="shared" si="680"/>
        <v>0.5</v>
      </c>
      <c r="AI3108">
        <f t="shared" si="681"/>
        <v>0.25</v>
      </c>
      <c r="AJ3108">
        <f t="shared" si="682"/>
        <v>0.25</v>
      </c>
      <c r="AK3108">
        <f t="shared" si="683"/>
        <v>0.5</v>
      </c>
      <c r="AL3108">
        <f t="shared" si="684"/>
        <v>0.5</v>
      </c>
      <c r="AM3108">
        <f t="shared" si="685"/>
        <v>0.17499999999999999</v>
      </c>
      <c r="AN3108" s="6">
        <f t="shared" si="687"/>
        <v>0.63500000000000001</v>
      </c>
      <c r="AO3108" t="str">
        <f>VLOOKUP(BD_PONDERACIONES[[#This Row],[Comuna]],Tabla3[#All],2,0)</f>
        <v>Cordillera</v>
      </c>
    </row>
    <row r="3109" spans="1:41" x14ac:dyDescent="0.35">
      <c r="A3109" t="s">
        <v>13212</v>
      </c>
      <c r="B3109" t="s">
        <v>13213</v>
      </c>
      <c r="C3109" t="s">
        <v>13214</v>
      </c>
      <c r="D3109" s="5">
        <v>44834</v>
      </c>
      <c r="E3109" s="5">
        <v>44782</v>
      </c>
      <c r="F3109" t="s">
        <v>753</v>
      </c>
      <c r="G3109" t="s">
        <v>13215</v>
      </c>
      <c r="H3109" t="s">
        <v>2882</v>
      </c>
      <c r="J3109" t="s">
        <v>756</v>
      </c>
      <c r="K3109" t="s">
        <v>756</v>
      </c>
      <c r="L3109" t="s">
        <v>757</v>
      </c>
      <c r="M3109" t="s">
        <v>757</v>
      </c>
      <c r="N3109" t="s">
        <v>756</v>
      </c>
      <c r="O3109" t="s">
        <v>756</v>
      </c>
      <c r="P3109" t="s">
        <v>765</v>
      </c>
      <c r="Q3109" t="s">
        <v>759</v>
      </c>
      <c r="R3109" t="s">
        <v>759</v>
      </c>
      <c r="S3109" t="s">
        <v>756</v>
      </c>
      <c r="T3109" t="s">
        <v>756</v>
      </c>
      <c r="U3109" t="s">
        <v>756</v>
      </c>
      <c r="V3109" t="s">
        <v>756</v>
      </c>
      <c r="W3109" t="s">
        <v>768</v>
      </c>
      <c r="X3109" t="s">
        <v>13216</v>
      </c>
      <c r="Y3109" t="str">
        <f t="shared" si="686"/>
        <v>agosto</v>
      </c>
      <c r="Z3109">
        <f>YEAR(BD_PONDERACIONES[[#This Row],[Fecha Ejecución del Ticket]])</f>
        <v>2022</v>
      </c>
      <c r="AA3109" t="str">
        <f t="shared" si="674"/>
        <v>septiembre</v>
      </c>
      <c r="AB3109">
        <f>YEAR(BD_PONDERACIONES[[#This Row],[Fecha de Inspección]])</f>
        <v>2022</v>
      </c>
      <c r="AC3109">
        <f t="shared" si="675"/>
        <v>0.5</v>
      </c>
      <c r="AD3109">
        <f t="shared" si="676"/>
        <v>0.5</v>
      </c>
      <c r="AE3109">
        <f t="shared" si="677"/>
        <v>0.5</v>
      </c>
      <c r="AF3109">
        <f t="shared" si="678"/>
        <v>0.5</v>
      </c>
      <c r="AG3109">
        <f t="shared" si="679"/>
        <v>0.5</v>
      </c>
      <c r="AH3109">
        <f t="shared" si="680"/>
        <v>0.5</v>
      </c>
      <c r="AI3109">
        <f t="shared" si="681"/>
        <v>0.25</v>
      </c>
      <c r="AJ3109">
        <f t="shared" si="682"/>
        <v>0.25</v>
      </c>
      <c r="AK3109">
        <f t="shared" si="683"/>
        <v>0.5</v>
      </c>
      <c r="AL3109">
        <f t="shared" si="684"/>
        <v>0.5</v>
      </c>
      <c r="AM3109">
        <f t="shared" si="685"/>
        <v>0.17499999999999999</v>
      </c>
      <c r="AN3109" s="6">
        <f t="shared" si="687"/>
        <v>0.93500000000000005</v>
      </c>
      <c r="AO3109" t="str">
        <f>VLOOKUP(BD_PONDERACIONES[[#This Row],[Comuna]],Tabla3[#All],2,0)</f>
        <v>Cordillera</v>
      </c>
    </row>
    <row r="3110" spans="1:41" x14ac:dyDescent="0.35">
      <c r="A3110" t="s">
        <v>13217</v>
      </c>
      <c r="B3110" t="s">
        <v>13218</v>
      </c>
      <c r="C3110" t="s">
        <v>13219</v>
      </c>
      <c r="D3110" s="5">
        <v>44834</v>
      </c>
      <c r="E3110" s="5">
        <v>44781</v>
      </c>
      <c r="F3110" t="s">
        <v>753</v>
      </c>
      <c r="G3110" t="s">
        <v>13220</v>
      </c>
      <c r="H3110" t="s">
        <v>2882</v>
      </c>
      <c r="J3110" t="s">
        <v>756</v>
      </c>
      <c r="K3110" t="s">
        <v>756</v>
      </c>
      <c r="L3110" t="s">
        <v>757</v>
      </c>
      <c r="M3110" t="s">
        <v>757</v>
      </c>
      <c r="N3110" t="s">
        <v>756</v>
      </c>
      <c r="O3110" t="s">
        <v>756</v>
      </c>
      <c r="P3110" t="s">
        <v>765</v>
      </c>
      <c r="Q3110" t="s">
        <v>13221</v>
      </c>
      <c r="R3110" t="s">
        <v>759</v>
      </c>
      <c r="S3110" t="s">
        <v>756</v>
      </c>
      <c r="T3110" t="s">
        <v>756</v>
      </c>
      <c r="U3110" t="s">
        <v>756</v>
      </c>
      <c r="V3110" t="s">
        <v>756</v>
      </c>
      <c r="W3110" t="s">
        <v>768</v>
      </c>
      <c r="X3110" t="s">
        <v>994</v>
      </c>
      <c r="Y3110" t="str">
        <f t="shared" si="686"/>
        <v>agosto</v>
      </c>
      <c r="Z3110">
        <f>YEAR(BD_PONDERACIONES[[#This Row],[Fecha Ejecución del Ticket]])</f>
        <v>2022</v>
      </c>
      <c r="AA3110" t="str">
        <f t="shared" si="674"/>
        <v>septiembre</v>
      </c>
      <c r="AB3110">
        <f>YEAR(BD_PONDERACIONES[[#This Row],[Fecha de Inspección]])</f>
        <v>2022</v>
      </c>
      <c r="AC3110">
        <f t="shared" si="675"/>
        <v>0.5</v>
      </c>
      <c r="AD3110">
        <f t="shared" si="676"/>
        <v>0.5</v>
      </c>
      <c r="AE3110">
        <f t="shared" si="677"/>
        <v>0.5</v>
      </c>
      <c r="AF3110">
        <f t="shared" si="678"/>
        <v>0.5</v>
      </c>
      <c r="AG3110">
        <f t="shared" si="679"/>
        <v>0.5</v>
      </c>
      <c r="AH3110">
        <f t="shared" si="680"/>
        <v>0.5</v>
      </c>
      <c r="AI3110">
        <f t="shared" si="681"/>
        <v>0.25</v>
      </c>
      <c r="AJ3110">
        <f t="shared" si="682"/>
        <v>0.25</v>
      </c>
      <c r="AK3110">
        <f t="shared" si="683"/>
        <v>0.5</v>
      </c>
      <c r="AL3110">
        <f t="shared" si="684"/>
        <v>0.5</v>
      </c>
      <c r="AM3110">
        <f t="shared" si="685"/>
        <v>0.17499999999999999</v>
      </c>
      <c r="AN3110" s="6">
        <f t="shared" si="687"/>
        <v>0.93500000000000005</v>
      </c>
      <c r="AO3110" t="str">
        <f>VLOOKUP(BD_PONDERACIONES[[#This Row],[Comuna]],Tabla3[#All],2,0)</f>
        <v>Cordillera</v>
      </c>
    </row>
    <row r="3111" spans="1:41" x14ac:dyDescent="0.35">
      <c r="A3111" t="s">
        <v>13222</v>
      </c>
      <c r="B3111" t="s">
        <v>13223</v>
      </c>
      <c r="C3111" t="s">
        <v>13224</v>
      </c>
      <c r="D3111" s="5">
        <v>44834</v>
      </c>
      <c r="E3111" s="5">
        <v>44799</v>
      </c>
      <c r="F3111" t="s">
        <v>763</v>
      </c>
      <c r="G3111" t="s">
        <v>13225</v>
      </c>
      <c r="H3111" t="s">
        <v>2882</v>
      </c>
      <c r="J3111" t="s">
        <v>756</v>
      </c>
      <c r="K3111" t="s">
        <v>756</v>
      </c>
      <c r="L3111" t="s">
        <v>757</v>
      </c>
      <c r="M3111" t="s">
        <v>757</v>
      </c>
      <c r="N3111" t="s">
        <v>756</v>
      </c>
      <c r="O3111" t="s">
        <v>756</v>
      </c>
      <c r="P3111" t="s">
        <v>758</v>
      </c>
      <c r="Q3111" t="s">
        <v>759</v>
      </c>
      <c r="R3111" t="s">
        <v>759</v>
      </c>
      <c r="S3111" t="s">
        <v>757</v>
      </c>
      <c r="T3111" t="s">
        <v>757</v>
      </c>
      <c r="U3111" t="s">
        <v>757</v>
      </c>
      <c r="V3111" t="s">
        <v>756</v>
      </c>
      <c r="W3111" t="s">
        <v>768</v>
      </c>
      <c r="X3111" t="s">
        <v>13226</v>
      </c>
      <c r="Y3111" t="str">
        <f t="shared" si="686"/>
        <v>agosto</v>
      </c>
      <c r="Z3111">
        <f>YEAR(BD_PONDERACIONES[[#This Row],[Fecha Ejecución del Ticket]])</f>
        <v>2022</v>
      </c>
      <c r="AA3111" t="str">
        <f t="shared" si="674"/>
        <v>septiembre</v>
      </c>
      <c r="AB3111">
        <f>YEAR(BD_PONDERACIONES[[#This Row],[Fecha de Inspección]])</f>
        <v>2022</v>
      </c>
      <c r="AC3111">
        <f t="shared" si="675"/>
        <v>0.5</v>
      </c>
      <c r="AD3111">
        <f t="shared" si="676"/>
        <v>0.5</v>
      </c>
      <c r="AE3111">
        <f t="shared" si="677"/>
        <v>0.5</v>
      </c>
      <c r="AF3111">
        <f t="shared" si="678"/>
        <v>0.5</v>
      </c>
      <c r="AG3111">
        <f t="shared" si="679"/>
        <v>0.5</v>
      </c>
      <c r="AH3111">
        <f t="shared" si="680"/>
        <v>0.5</v>
      </c>
      <c r="AI3111">
        <f t="shared" si="681"/>
        <v>0.25</v>
      </c>
      <c r="AJ3111">
        <f t="shared" si="682"/>
        <v>0.25</v>
      </c>
      <c r="AK3111">
        <f t="shared" si="683"/>
        <v>0.5</v>
      </c>
      <c r="AL3111">
        <f t="shared" si="684"/>
        <v>0.5</v>
      </c>
      <c r="AM3111">
        <f t="shared" si="685"/>
        <v>0.17499999999999999</v>
      </c>
      <c r="AN3111" s="6">
        <f t="shared" si="687"/>
        <v>0.93500000000000005</v>
      </c>
      <c r="AO3111" t="str">
        <f>VLOOKUP(BD_PONDERACIONES[[#This Row],[Comuna]],Tabla3[#All],2,0)</f>
        <v>Cordillera</v>
      </c>
    </row>
    <row r="3112" spans="1:41" x14ac:dyDescent="0.35">
      <c r="A3112" t="s">
        <v>13227</v>
      </c>
      <c r="B3112" t="s">
        <v>13228</v>
      </c>
      <c r="C3112" t="s">
        <v>13229</v>
      </c>
      <c r="D3112" s="5">
        <v>44834</v>
      </c>
      <c r="E3112" s="5">
        <v>44777</v>
      </c>
      <c r="F3112" t="s">
        <v>753</v>
      </c>
      <c r="G3112" t="s">
        <v>13230</v>
      </c>
      <c r="H3112" t="s">
        <v>2882</v>
      </c>
      <c r="J3112" t="s">
        <v>756</v>
      </c>
      <c r="K3112" t="s">
        <v>756</v>
      </c>
      <c r="L3112" t="s">
        <v>757</v>
      </c>
      <c r="M3112" t="s">
        <v>757</v>
      </c>
      <c r="N3112" t="s">
        <v>756</v>
      </c>
      <c r="O3112" t="s">
        <v>756</v>
      </c>
      <c r="P3112" t="s">
        <v>765</v>
      </c>
      <c r="Q3112" t="s">
        <v>759</v>
      </c>
      <c r="R3112" t="s">
        <v>759</v>
      </c>
      <c r="S3112" t="s">
        <v>756</v>
      </c>
      <c r="T3112" t="s">
        <v>756</v>
      </c>
      <c r="U3112" t="s">
        <v>756</v>
      </c>
      <c r="V3112" t="s">
        <v>756</v>
      </c>
      <c r="W3112" t="s">
        <v>768</v>
      </c>
      <c r="X3112" t="s">
        <v>13231</v>
      </c>
      <c r="Y3112" t="str">
        <f t="shared" si="686"/>
        <v>agosto</v>
      </c>
      <c r="Z3112">
        <f>YEAR(BD_PONDERACIONES[[#This Row],[Fecha Ejecución del Ticket]])</f>
        <v>2022</v>
      </c>
      <c r="AA3112" t="str">
        <f t="shared" si="674"/>
        <v>septiembre</v>
      </c>
      <c r="AB3112">
        <f>YEAR(BD_PONDERACIONES[[#This Row],[Fecha de Inspección]])</f>
        <v>2022</v>
      </c>
      <c r="AC3112">
        <f t="shared" si="675"/>
        <v>0.5</v>
      </c>
      <c r="AD3112">
        <f t="shared" si="676"/>
        <v>0.5</v>
      </c>
      <c r="AE3112">
        <f t="shared" si="677"/>
        <v>0.5</v>
      </c>
      <c r="AF3112">
        <f t="shared" si="678"/>
        <v>0.5</v>
      </c>
      <c r="AG3112">
        <f t="shared" si="679"/>
        <v>0.5</v>
      </c>
      <c r="AH3112">
        <f t="shared" si="680"/>
        <v>0.5</v>
      </c>
      <c r="AI3112">
        <f t="shared" si="681"/>
        <v>0.25</v>
      </c>
      <c r="AJ3112">
        <f t="shared" si="682"/>
        <v>0.25</v>
      </c>
      <c r="AK3112">
        <f t="shared" si="683"/>
        <v>0.5</v>
      </c>
      <c r="AL3112">
        <f t="shared" si="684"/>
        <v>0.5</v>
      </c>
      <c r="AM3112">
        <f t="shared" si="685"/>
        <v>0.17499999999999999</v>
      </c>
      <c r="AN3112" s="6">
        <f t="shared" si="687"/>
        <v>0.93500000000000005</v>
      </c>
      <c r="AO3112" t="str">
        <f>VLOOKUP(BD_PONDERACIONES[[#This Row],[Comuna]],Tabla3[#All],2,0)</f>
        <v>Cordillera</v>
      </c>
    </row>
    <row r="3113" spans="1:41" x14ac:dyDescent="0.35">
      <c r="A3113" t="s">
        <v>13232</v>
      </c>
      <c r="B3113" t="s">
        <v>13233</v>
      </c>
      <c r="C3113" t="s">
        <v>13234</v>
      </c>
      <c r="D3113" s="5">
        <v>44834</v>
      </c>
      <c r="E3113" s="5">
        <v>44799</v>
      </c>
      <c r="F3113" t="s">
        <v>763</v>
      </c>
      <c r="G3113" t="s">
        <v>13235</v>
      </c>
      <c r="H3113" t="s">
        <v>2882</v>
      </c>
      <c r="J3113" t="s">
        <v>756</v>
      </c>
      <c r="K3113" t="s">
        <v>756</v>
      </c>
      <c r="L3113" t="s">
        <v>757</v>
      </c>
      <c r="M3113" t="s">
        <v>757</v>
      </c>
      <c r="N3113" t="s">
        <v>756</v>
      </c>
      <c r="O3113" t="s">
        <v>756</v>
      </c>
      <c r="P3113" t="s">
        <v>758</v>
      </c>
      <c r="Q3113" t="s">
        <v>759</v>
      </c>
      <c r="R3113" t="s">
        <v>759</v>
      </c>
      <c r="S3113" t="s">
        <v>757</v>
      </c>
      <c r="T3113" t="s">
        <v>757</v>
      </c>
      <c r="U3113" t="s">
        <v>757</v>
      </c>
      <c r="V3113" t="s">
        <v>756</v>
      </c>
      <c r="W3113" t="s">
        <v>756</v>
      </c>
      <c r="X3113" t="s">
        <v>13236</v>
      </c>
      <c r="Y3113" t="str">
        <f t="shared" si="686"/>
        <v>agosto</v>
      </c>
      <c r="Z3113">
        <f>YEAR(BD_PONDERACIONES[[#This Row],[Fecha Ejecución del Ticket]])</f>
        <v>2022</v>
      </c>
      <c r="AA3113" t="str">
        <f t="shared" si="674"/>
        <v>septiembre</v>
      </c>
      <c r="AB3113">
        <f>YEAR(BD_PONDERACIONES[[#This Row],[Fecha de Inspección]])</f>
        <v>2022</v>
      </c>
      <c r="AC3113">
        <f t="shared" si="675"/>
        <v>0.5</v>
      </c>
      <c r="AD3113">
        <f t="shared" si="676"/>
        <v>0.5</v>
      </c>
      <c r="AE3113">
        <f t="shared" si="677"/>
        <v>0.5</v>
      </c>
      <c r="AF3113">
        <f t="shared" si="678"/>
        <v>0.5</v>
      </c>
      <c r="AG3113">
        <f t="shared" si="679"/>
        <v>0.5</v>
      </c>
      <c r="AH3113">
        <f t="shared" si="680"/>
        <v>0.5</v>
      </c>
      <c r="AI3113">
        <f t="shared" si="681"/>
        <v>0.25</v>
      </c>
      <c r="AJ3113">
        <f t="shared" si="682"/>
        <v>0.25</v>
      </c>
      <c r="AK3113">
        <f t="shared" si="683"/>
        <v>0.5</v>
      </c>
      <c r="AL3113">
        <f t="shared" si="684"/>
        <v>0.5</v>
      </c>
      <c r="AM3113">
        <f t="shared" si="685"/>
        <v>0.5</v>
      </c>
      <c r="AN3113" s="6">
        <f t="shared" si="687"/>
        <v>1</v>
      </c>
      <c r="AO3113" t="str">
        <f>VLOOKUP(BD_PONDERACIONES[[#This Row],[Comuna]],Tabla3[#All],2,0)</f>
        <v>Cordillera</v>
      </c>
    </row>
    <row r="3114" spans="1:41" x14ac:dyDescent="0.35">
      <c r="A3114" t="s">
        <v>13237</v>
      </c>
      <c r="B3114" t="s">
        <v>13238</v>
      </c>
      <c r="C3114" t="s">
        <v>13239</v>
      </c>
      <c r="D3114" s="5">
        <v>44834</v>
      </c>
      <c r="E3114" s="5">
        <v>44784</v>
      </c>
      <c r="F3114" t="s">
        <v>753</v>
      </c>
      <c r="G3114" t="s">
        <v>13240</v>
      </c>
      <c r="H3114" t="s">
        <v>2882</v>
      </c>
      <c r="J3114" t="s">
        <v>756</v>
      </c>
      <c r="K3114" t="s">
        <v>756</v>
      </c>
      <c r="L3114" t="s">
        <v>757</v>
      </c>
      <c r="M3114" t="s">
        <v>757</v>
      </c>
      <c r="N3114" t="s">
        <v>756</v>
      </c>
      <c r="O3114" t="s">
        <v>756</v>
      </c>
      <c r="P3114" t="s">
        <v>765</v>
      </c>
      <c r="Q3114" t="s">
        <v>13241</v>
      </c>
      <c r="R3114" t="s">
        <v>13242</v>
      </c>
      <c r="S3114" t="s">
        <v>756</v>
      </c>
      <c r="T3114" t="s">
        <v>756</v>
      </c>
      <c r="U3114" t="s">
        <v>756</v>
      </c>
      <c r="V3114" t="s">
        <v>756</v>
      </c>
      <c r="W3114" t="s">
        <v>768</v>
      </c>
      <c r="X3114" t="s">
        <v>7849</v>
      </c>
      <c r="Y3114" t="str">
        <f t="shared" si="686"/>
        <v>agosto</v>
      </c>
      <c r="Z3114">
        <f>YEAR(BD_PONDERACIONES[[#This Row],[Fecha Ejecución del Ticket]])</f>
        <v>2022</v>
      </c>
      <c r="AA3114" t="str">
        <f t="shared" si="674"/>
        <v>septiembre</v>
      </c>
      <c r="AB3114">
        <f>YEAR(BD_PONDERACIONES[[#This Row],[Fecha de Inspección]])</f>
        <v>2022</v>
      </c>
      <c r="AC3114">
        <f t="shared" si="675"/>
        <v>0.5</v>
      </c>
      <c r="AD3114">
        <f t="shared" si="676"/>
        <v>0.5</v>
      </c>
      <c r="AE3114">
        <f t="shared" si="677"/>
        <v>0.5</v>
      </c>
      <c r="AF3114">
        <f t="shared" si="678"/>
        <v>0.5</v>
      </c>
      <c r="AG3114">
        <f t="shared" si="679"/>
        <v>0.5</v>
      </c>
      <c r="AH3114">
        <f t="shared" si="680"/>
        <v>0.5</v>
      </c>
      <c r="AI3114">
        <f t="shared" si="681"/>
        <v>0.25</v>
      </c>
      <c r="AJ3114">
        <f t="shared" si="682"/>
        <v>0.25</v>
      </c>
      <c r="AK3114">
        <f t="shared" si="683"/>
        <v>0.5</v>
      </c>
      <c r="AL3114">
        <f t="shared" si="684"/>
        <v>0.5</v>
      </c>
      <c r="AM3114">
        <f t="shared" si="685"/>
        <v>0.17499999999999999</v>
      </c>
      <c r="AN3114" s="6">
        <f t="shared" si="687"/>
        <v>0.93500000000000005</v>
      </c>
      <c r="AO3114" t="str">
        <f>VLOOKUP(BD_PONDERACIONES[[#This Row],[Comuna]],Tabla3[#All],2,0)</f>
        <v>Cordillera</v>
      </c>
    </row>
    <row r="3115" spans="1:41" x14ac:dyDescent="0.35">
      <c r="A3115" t="s">
        <v>13243</v>
      </c>
      <c r="B3115" t="s">
        <v>13244</v>
      </c>
      <c r="C3115" t="s">
        <v>13245</v>
      </c>
      <c r="D3115" s="5">
        <v>44834</v>
      </c>
      <c r="E3115" s="5">
        <v>44798</v>
      </c>
      <c r="F3115" t="s">
        <v>763</v>
      </c>
      <c r="G3115" t="s">
        <v>13246</v>
      </c>
      <c r="H3115" t="s">
        <v>2882</v>
      </c>
      <c r="J3115" t="s">
        <v>756</v>
      </c>
      <c r="K3115" t="s">
        <v>756</v>
      </c>
      <c r="L3115" t="s">
        <v>757</v>
      </c>
      <c r="M3115" t="s">
        <v>757</v>
      </c>
      <c r="N3115" t="s">
        <v>756</v>
      </c>
      <c r="O3115" t="s">
        <v>756</v>
      </c>
      <c r="P3115" t="s">
        <v>758</v>
      </c>
      <c r="Q3115" t="s">
        <v>759</v>
      </c>
      <c r="R3115" t="s">
        <v>759</v>
      </c>
      <c r="S3115" t="s">
        <v>757</v>
      </c>
      <c r="T3115" t="s">
        <v>757</v>
      </c>
      <c r="U3115" t="s">
        <v>757</v>
      </c>
      <c r="V3115" t="s">
        <v>756</v>
      </c>
      <c r="W3115" t="s">
        <v>756</v>
      </c>
      <c r="X3115" t="s">
        <v>13247</v>
      </c>
      <c r="Y3115" t="str">
        <f t="shared" si="686"/>
        <v>agosto</v>
      </c>
      <c r="Z3115">
        <f>YEAR(BD_PONDERACIONES[[#This Row],[Fecha Ejecución del Ticket]])</f>
        <v>2022</v>
      </c>
      <c r="AA3115" t="str">
        <f t="shared" si="674"/>
        <v>septiembre</v>
      </c>
      <c r="AB3115">
        <f>YEAR(BD_PONDERACIONES[[#This Row],[Fecha de Inspección]])</f>
        <v>2022</v>
      </c>
      <c r="AC3115">
        <f t="shared" si="675"/>
        <v>0.5</v>
      </c>
      <c r="AD3115">
        <f t="shared" si="676"/>
        <v>0.5</v>
      </c>
      <c r="AE3115">
        <f t="shared" si="677"/>
        <v>0.5</v>
      </c>
      <c r="AF3115">
        <f t="shared" si="678"/>
        <v>0.5</v>
      </c>
      <c r="AG3115">
        <f t="shared" si="679"/>
        <v>0.5</v>
      </c>
      <c r="AH3115">
        <f t="shared" si="680"/>
        <v>0.5</v>
      </c>
      <c r="AI3115">
        <f t="shared" si="681"/>
        <v>0.25</v>
      </c>
      <c r="AJ3115">
        <f t="shared" si="682"/>
        <v>0.25</v>
      </c>
      <c r="AK3115">
        <f t="shared" si="683"/>
        <v>0.5</v>
      </c>
      <c r="AL3115">
        <f t="shared" si="684"/>
        <v>0.5</v>
      </c>
      <c r="AM3115">
        <f t="shared" si="685"/>
        <v>0.5</v>
      </c>
      <c r="AN3115" s="6">
        <f t="shared" si="687"/>
        <v>1</v>
      </c>
      <c r="AO3115" t="str">
        <f>VLOOKUP(BD_PONDERACIONES[[#This Row],[Comuna]],Tabla3[#All],2,0)</f>
        <v>Cordillera</v>
      </c>
    </row>
    <row r="3116" spans="1:41" x14ac:dyDescent="0.35">
      <c r="A3116" t="s">
        <v>13248</v>
      </c>
      <c r="B3116" t="s">
        <v>13249</v>
      </c>
      <c r="C3116" t="s">
        <v>13250</v>
      </c>
      <c r="D3116" s="5">
        <v>44834</v>
      </c>
      <c r="E3116" s="5">
        <v>44798</v>
      </c>
      <c r="F3116" t="s">
        <v>763</v>
      </c>
      <c r="G3116" t="s">
        <v>13251</v>
      </c>
      <c r="H3116" t="s">
        <v>2882</v>
      </c>
      <c r="J3116" t="s">
        <v>756</v>
      </c>
      <c r="K3116" t="s">
        <v>756</v>
      </c>
      <c r="L3116" t="s">
        <v>757</v>
      </c>
      <c r="M3116" t="s">
        <v>757</v>
      </c>
      <c r="N3116" t="s">
        <v>756</v>
      </c>
      <c r="O3116" t="s">
        <v>756</v>
      </c>
      <c r="P3116" t="s">
        <v>758</v>
      </c>
      <c r="Q3116" t="s">
        <v>759</v>
      </c>
      <c r="R3116" t="s">
        <v>759</v>
      </c>
      <c r="S3116" t="s">
        <v>757</v>
      </c>
      <c r="T3116" t="s">
        <v>757</v>
      </c>
      <c r="U3116" t="s">
        <v>757</v>
      </c>
      <c r="V3116" t="s">
        <v>756</v>
      </c>
      <c r="W3116" t="s">
        <v>768</v>
      </c>
      <c r="X3116" t="s">
        <v>13252</v>
      </c>
      <c r="Y3116" t="str">
        <f t="shared" si="686"/>
        <v>agosto</v>
      </c>
      <c r="Z3116">
        <f>YEAR(BD_PONDERACIONES[[#This Row],[Fecha Ejecución del Ticket]])</f>
        <v>2022</v>
      </c>
      <c r="AA3116" t="str">
        <f t="shared" si="674"/>
        <v>septiembre</v>
      </c>
      <c r="AB3116">
        <f>YEAR(BD_PONDERACIONES[[#This Row],[Fecha de Inspección]])</f>
        <v>2022</v>
      </c>
      <c r="AC3116">
        <f t="shared" si="675"/>
        <v>0.5</v>
      </c>
      <c r="AD3116">
        <f t="shared" si="676"/>
        <v>0.5</v>
      </c>
      <c r="AE3116">
        <f t="shared" si="677"/>
        <v>0.5</v>
      </c>
      <c r="AF3116">
        <f t="shared" si="678"/>
        <v>0.5</v>
      </c>
      <c r="AG3116">
        <f t="shared" si="679"/>
        <v>0.5</v>
      </c>
      <c r="AH3116">
        <f t="shared" si="680"/>
        <v>0.5</v>
      </c>
      <c r="AI3116">
        <f t="shared" si="681"/>
        <v>0.25</v>
      </c>
      <c r="AJ3116">
        <f t="shared" si="682"/>
        <v>0.25</v>
      </c>
      <c r="AK3116">
        <f t="shared" si="683"/>
        <v>0.5</v>
      </c>
      <c r="AL3116">
        <f t="shared" si="684"/>
        <v>0.5</v>
      </c>
      <c r="AM3116">
        <f t="shared" si="685"/>
        <v>0.17499999999999999</v>
      </c>
      <c r="AN3116" s="6">
        <f t="shared" si="687"/>
        <v>0.93500000000000005</v>
      </c>
      <c r="AO3116" t="str">
        <f>VLOOKUP(BD_PONDERACIONES[[#This Row],[Comuna]],Tabla3[#All],2,0)</f>
        <v>Cordillera</v>
      </c>
    </row>
    <row r="3117" spans="1:41" x14ac:dyDescent="0.35">
      <c r="A3117" t="s">
        <v>13253</v>
      </c>
      <c r="B3117" t="s">
        <v>13254</v>
      </c>
      <c r="C3117" t="s">
        <v>13255</v>
      </c>
      <c r="D3117" s="5">
        <v>44834</v>
      </c>
      <c r="E3117" s="5">
        <v>44784</v>
      </c>
      <c r="F3117" t="s">
        <v>753</v>
      </c>
      <c r="G3117" t="s">
        <v>13256</v>
      </c>
      <c r="H3117" t="s">
        <v>2882</v>
      </c>
      <c r="J3117" t="s">
        <v>756</v>
      </c>
      <c r="K3117" t="s">
        <v>756</v>
      </c>
      <c r="L3117" t="s">
        <v>757</v>
      </c>
      <c r="M3117" t="s">
        <v>757</v>
      </c>
      <c r="N3117" t="s">
        <v>756</v>
      </c>
      <c r="O3117" t="s">
        <v>756</v>
      </c>
      <c r="P3117" t="s">
        <v>758</v>
      </c>
      <c r="Q3117" t="s">
        <v>759</v>
      </c>
      <c r="R3117" t="s">
        <v>759</v>
      </c>
      <c r="S3117" t="s">
        <v>757</v>
      </c>
      <c r="T3117" t="s">
        <v>757</v>
      </c>
      <c r="U3117" t="s">
        <v>757</v>
      </c>
      <c r="V3117" t="s">
        <v>756</v>
      </c>
      <c r="W3117" t="s">
        <v>768</v>
      </c>
      <c r="X3117" t="s">
        <v>885</v>
      </c>
      <c r="Y3117" t="str">
        <f t="shared" si="686"/>
        <v>agosto</v>
      </c>
      <c r="Z3117">
        <f>YEAR(BD_PONDERACIONES[[#This Row],[Fecha Ejecución del Ticket]])</f>
        <v>2022</v>
      </c>
      <c r="AA3117" t="str">
        <f t="shared" si="674"/>
        <v>septiembre</v>
      </c>
      <c r="AB3117">
        <f>YEAR(BD_PONDERACIONES[[#This Row],[Fecha de Inspección]])</f>
        <v>2022</v>
      </c>
      <c r="AC3117">
        <f t="shared" si="675"/>
        <v>0.5</v>
      </c>
      <c r="AD3117">
        <f t="shared" si="676"/>
        <v>0.5</v>
      </c>
      <c r="AE3117">
        <f t="shared" si="677"/>
        <v>0.5</v>
      </c>
      <c r="AF3117">
        <f t="shared" si="678"/>
        <v>0.5</v>
      </c>
      <c r="AG3117">
        <f t="shared" si="679"/>
        <v>0.5</v>
      </c>
      <c r="AH3117">
        <f t="shared" si="680"/>
        <v>0.5</v>
      </c>
      <c r="AI3117">
        <f t="shared" si="681"/>
        <v>0.25</v>
      </c>
      <c r="AJ3117">
        <f t="shared" si="682"/>
        <v>0.25</v>
      </c>
      <c r="AK3117">
        <f t="shared" si="683"/>
        <v>0.5</v>
      </c>
      <c r="AL3117">
        <f t="shared" si="684"/>
        <v>0.5</v>
      </c>
      <c r="AM3117">
        <f t="shared" si="685"/>
        <v>0.17499999999999999</v>
      </c>
      <c r="AN3117" s="6">
        <f t="shared" si="687"/>
        <v>0.93500000000000005</v>
      </c>
      <c r="AO3117" t="str">
        <f>VLOOKUP(BD_PONDERACIONES[[#This Row],[Comuna]],Tabla3[#All],2,0)</f>
        <v>Cordillera</v>
      </c>
    </row>
    <row r="3118" spans="1:41" x14ac:dyDescent="0.35">
      <c r="A3118" t="s">
        <v>14945</v>
      </c>
      <c r="B3118" t="s">
        <v>14946</v>
      </c>
      <c r="C3118" t="s">
        <v>14947</v>
      </c>
      <c r="D3118" s="5">
        <v>44837</v>
      </c>
      <c r="E3118" s="5">
        <v>44741</v>
      </c>
      <c r="F3118" t="s">
        <v>763</v>
      </c>
      <c r="G3118" t="s">
        <v>14948</v>
      </c>
      <c r="H3118" t="s">
        <v>3783</v>
      </c>
      <c r="J3118" t="s">
        <v>756</v>
      </c>
      <c r="K3118" t="s">
        <v>756</v>
      </c>
      <c r="L3118" t="s">
        <v>757</v>
      </c>
      <c r="M3118" t="s">
        <v>757</v>
      </c>
      <c r="N3118" t="s">
        <v>756</v>
      </c>
      <c r="O3118" t="s">
        <v>756</v>
      </c>
      <c r="P3118" t="s">
        <v>758</v>
      </c>
      <c r="Q3118" t="s">
        <v>759</v>
      </c>
      <c r="R3118" t="s">
        <v>759</v>
      </c>
      <c r="S3118" t="s">
        <v>757</v>
      </c>
      <c r="T3118" t="s">
        <v>757</v>
      </c>
      <c r="U3118" t="s">
        <v>757</v>
      </c>
      <c r="V3118" t="s">
        <v>756</v>
      </c>
      <c r="W3118" t="s">
        <v>768</v>
      </c>
      <c r="X3118" t="s">
        <v>14949</v>
      </c>
      <c r="Y3118" t="str">
        <f t="shared" si="686"/>
        <v>junio</v>
      </c>
      <c r="Z3118">
        <f>YEAR(BD_PONDERACIONES[[#This Row],[Fecha Ejecución del Ticket]])</f>
        <v>2022</v>
      </c>
      <c r="AA3118" t="str">
        <f t="shared" si="674"/>
        <v>octubre</v>
      </c>
      <c r="AB3118">
        <f>YEAR(BD_PONDERACIONES[[#This Row],[Fecha de Inspección]])</f>
        <v>2022</v>
      </c>
      <c r="AC3118">
        <f t="shared" si="675"/>
        <v>0.5</v>
      </c>
      <c r="AD3118">
        <f t="shared" si="676"/>
        <v>0.5</v>
      </c>
      <c r="AE3118">
        <f t="shared" si="677"/>
        <v>0.5</v>
      </c>
      <c r="AF3118">
        <f t="shared" si="678"/>
        <v>0.5</v>
      </c>
      <c r="AG3118">
        <f t="shared" si="679"/>
        <v>0.5</v>
      </c>
      <c r="AH3118">
        <f t="shared" si="680"/>
        <v>0.5</v>
      </c>
      <c r="AI3118">
        <f t="shared" si="681"/>
        <v>0.25</v>
      </c>
      <c r="AJ3118">
        <f t="shared" si="682"/>
        <v>0.25</v>
      </c>
      <c r="AK3118">
        <f t="shared" si="683"/>
        <v>0.5</v>
      </c>
      <c r="AL3118">
        <f t="shared" si="684"/>
        <v>0.5</v>
      </c>
      <c r="AM3118">
        <f t="shared" si="685"/>
        <v>0.17499999999999999</v>
      </c>
      <c r="AN3118" s="6">
        <f t="shared" si="687"/>
        <v>0.93500000000000005</v>
      </c>
      <c r="AO3118" t="str">
        <f>VLOOKUP(BD_PONDERACIONES[[#This Row],[Comuna]],Tabla3[#All],2,0)</f>
        <v>Florida</v>
      </c>
    </row>
    <row r="3119" spans="1:41" x14ac:dyDescent="0.35">
      <c r="A3119" t="s">
        <v>14950</v>
      </c>
      <c r="B3119" t="s">
        <v>14951</v>
      </c>
      <c r="C3119" t="s">
        <v>14952</v>
      </c>
      <c r="D3119" s="5">
        <v>44837</v>
      </c>
      <c r="E3119" s="5">
        <v>44741</v>
      </c>
      <c r="F3119" t="s">
        <v>763</v>
      </c>
      <c r="G3119" t="s">
        <v>14953</v>
      </c>
      <c r="H3119" t="s">
        <v>3786</v>
      </c>
      <c r="J3119" t="s">
        <v>756</v>
      </c>
      <c r="K3119" t="s">
        <v>756</v>
      </c>
      <c r="L3119" t="s">
        <v>757</v>
      </c>
      <c r="M3119" t="s">
        <v>757</v>
      </c>
      <c r="N3119" t="s">
        <v>756</v>
      </c>
      <c r="O3119" t="s">
        <v>756</v>
      </c>
      <c r="P3119" t="s">
        <v>758</v>
      </c>
      <c r="Q3119" t="s">
        <v>759</v>
      </c>
      <c r="R3119" t="s">
        <v>759</v>
      </c>
      <c r="S3119" t="s">
        <v>757</v>
      </c>
      <c r="T3119" t="s">
        <v>757</v>
      </c>
      <c r="U3119" t="s">
        <v>757</v>
      </c>
      <c r="V3119" t="s">
        <v>756</v>
      </c>
      <c r="W3119" t="s">
        <v>768</v>
      </c>
      <c r="X3119" t="s">
        <v>14954</v>
      </c>
      <c r="Y3119" t="str">
        <f t="shared" si="686"/>
        <v>junio</v>
      </c>
      <c r="Z3119">
        <f>YEAR(BD_PONDERACIONES[[#This Row],[Fecha Ejecución del Ticket]])</f>
        <v>2022</v>
      </c>
      <c r="AA3119" t="str">
        <f t="shared" si="674"/>
        <v>octubre</v>
      </c>
      <c r="AB3119">
        <f>YEAR(BD_PONDERACIONES[[#This Row],[Fecha de Inspección]])</f>
        <v>2022</v>
      </c>
      <c r="AC3119">
        <f t="shared" si="675"/>
        <v>0.5</v>
      </c>
      <c r="AD3119">
        <f t="shared" si="676"/>
        <v>0.5</v>
      </c>
      <c r="AE3119">
        <f t="shared" si="677"/>
        <v>0.5</v>
      </c>
      <c r="AF3119">
        <f t="shared" si="678"/>
        <v>0.5</v>
      </c>
      <c r="AG3119">
        <f t="shared" si="679"/>
        <v>0.5</v>
      </c>
      <c r="AH3119">
        <f t="shared" si="680"/>
        <v>0.5</v>
      </c>
      <c r="AI3119">
        <f t="shared" si="681"/>
        <v>0.25</v>
      </c>
      <c r="AJ3119">
        <f t="shared" si="682"/>
        <v>0.25</v>
      </c>
      <c r="AK3119">
        <f t="shared" si="683"/>
        <v>0.5</v>
      </c>
      <c r="AL3119">
        <f t="shared" si="684"/>
        <v>0.5</v>
      </c>
      <c r="AM3119">
        <f t="shared" si="685"/>
        <v>0.17499999999999999</v>
      </c>
      <c r="AN3119" s="6">
        <f t="shared" si="687"/>
        <v>0.93500000000000005</v>
      </c>
      <c r="AO3119" t="str">
        <f>VLOOKUP(BD_PONDERACIONES[[#This Row],[Comuna]],Tabla3[#All],2,0)</f>
        <v>Florida</v>
      </c>
    </row>
    <row r="3120" spans="1:41" x14ac:dyDescent="0.35">
      <c r="A3120" t="s">
        <v>14955</v>
      </c>
      <c r="B3120" t="s">
        <v>14956</v>
      </c>
      <c r="C3120" t="s">
        <v>14957</v>
      </c>
      <c r="D3120" s="5">
        <v>44837</v>
      </c>
      <c r="E3120" s="5">
        <v>44741</v>
      </c>
      <c r="F3120" t="s">
        <v>763</v>
      </c>
      <c r="G3120" t="s">
        <v>14958</v>
      </c>
      <c r="H3120" t="s">
        <v>3786</v>
      </c>
      <c r="J3120" t="s">
        <v>756</v>
      </c>
      <c r="K3120" t="s">
        <v>756</v>
      </c>
      <c r="L3120" t="s">
        <v>757</v>
      </c>
      <c r="M3120" t="s">
        <v>757</v>
      </c>
      <c r="N3120" t="s">
        <v>756</v>
      </c>
      <c r="O3120" t="s">
        <v>756</v>
      </c>
      <c r="P3120" t="s">
        <v>758</v>
      </c>
      <c r="Q3120" t="s">
        <v>759</v>
      </c>
      <c r="R3120" t="s">
        <v>759</v>
      </c>
      <c r="S3120" t="s">
        <v>757</v>
      </c>
      <c r="T3120" t="s">
        <v>757</v>
      </c>
      <c r="U3120" t="s">
        <v>757</v>
      </c>
      <c r="V3120" t="s">
        <v>756</v>
      </c>
      <c r="W3120" t="s">
        <v>756</v>
      </c>
      <c r="X3120" t="s">
        <v>14959</v>
      </c>
      <c r="Y3120" t="str">
        <f t="shared" si="686"/>
        <v>junio</v>
      </c>
      <c r="Z3120">
        <f>YEAR(BD_PONDERACIONES[[#This Row],[Fecha Ejecución del Ticket]])</f>
        <v>2022</v>
      </c>
      <c r="AA3120" t="str">
        <f t="shared" si="674"/>
        <v>octubre</v>
      </c>
      <c r="AB3120">
        <f>YEAR(BD_PONDERACIONES[[#This Row],[Fecha de Inspección]])</f>
        <v>2022</v>
      </c>
      <c r="AC3120">
        <f t="shared" si="675"/>
        <v>0.5</v>
      </c>
      <c r="AD3120">
        <f t="shared" si="676"/>
        <v>0.5</v>
      </c>
      <c r="AE3120">
        <f t="shared" si="677"/>
        <v>0.5</v>
      </c>
      <c r="AF3120">
        <f t="shared" si="678"/>
        <v>0.5</v>
      </c>
      <c r="AG3120">
        <f t="shared" si="679"/>
        <v>0.5</v>
      </c>
      <c r="AH3120">
        <f t="shared" si="680"/>
        <v>0.5</v>
      </c>
      <c r="AI3120">
        <f t="shared" si="681"/>
        <v>0.25</v>
      </c>
      <c r="AJ3120">
        <f t="shared" si="682"/>
        <v>0.25</v>
      </c>
      <c r="AK3120">
        <f t="shared" si="683"/>
        <v>0.5</v>
      </c>
      <c r="AL3120">
        <f t="shared" si="684"/>
        <v>0.5</v>
      </c>
      <c r="AM3120">
        <f t="shared" si="685"/>
        <v>0.5</v>
      </c>
      <c r="AN3120" s="6">
        <f t="shared" si="687"/>
        <v>1</v>
      </c>
      <c r="AO3120" t="str">
        <f>VLOOKUP(BD_PONDERACIONES[[#This Row],[Comuna]],Tabla3[#All],2,0)</f>
        <v>Florida</v>
      </c>
    </row>
    <row r="3121" spans="1:41" x14ac:dyDescent="0.35">
      <c r="A3121" t="s">
        <v>14960</v>
      </c>
      <c r="B3121" t="s">
        <v>14961</v>
      </c>
      <c r="C3121" t="s">
        <v>14962</v>
      </c>
      <c r="D3121" s="5">
        <v>44837</v>
      </c>
      <c r="E3121" s="5">
        <v>44741</v>
      </c>
      <c r="F3121" t="s">
        <v>763</v>
      </c>
      <c r="G3121" t="s">
        <v>14963</v>
      </c>
      <c r="H3121" t="s">
        <v>3786</v>
      </c>
      <c r="J3121" t="s">
        <v>756</v>
      </c>
      <c r="K3121" t="s">
        <v>756</v>
      </c>
      <c r="L3121" t="s">
        <v>757</v>
      </c>
      <c r="M3121" t="s">
        <v>757</v>
      </c>
      <c r="N3121" t="s">
        <v>756</v>
      </c>
      <c r="O3121" t="s">
        <v>756</v>
      </c>
      <c r="P3121" t="s">
        <v>758</v>
      </c>
      <c r="Q3121" t="s">
        <v>759</v>
      </c>
      <c r="R3121" t="s">
        <v>759</v>
      </c>
      <c r="S3121" t="s">
        <v>757</v>
      </c>
      <c r="T3121" t="s">
        <v>757</v>
      </c>
      <c r="U3121" t="s">
        <v>757</v>
      </c>
      <c r="V3121" t="s">
        <v>756</v>
      </c>
      <c r="W3121" t="s">
        <v>756</v>
      </c>
      <c r="X3121" t="s">
        <v>14964</v>
      </c>
      <c r="Y3121" t="str">
        <f t="shared" si="686"/>
        <v>junio</v>
      </c>
      <c r="Z3121">
        <f>YEAR(BD_PONDERACIONES[[#This Row],[Fecha Ejecución del Ticket]])</f>
        <v>2022</v>
      </c>
      <c r="AA3121" t="str">
        <f t="shared" si="674"/>
        <v>octubre</v>
      </c>
      <c r="AB3121">
        <f>YEAR(BD_PONDERACIONES[[#This Row],[Fecha de Inspección]])</f>
        <v>2022</v>
      </c>
      <c r="AC3121">
        <f t="shared" si="675"/>
        <v>0.5</v>
      </c>
      <c r="AD3121">
        <f t="shared" si="676"/>
        <v>0.5</v>
      </c>
      <c r="AE3121">
        <f t="shared" si="677"/>
        <v>0.5</v>
      </c>
      <c r="AF3121">
        <f t="shared" si="678"/>
        <v>0.5</v>
      </c>
      <c r="AG3121">
        <f t="shared" si="679"/>
        <v>0.5</v>
      </c>
      <c r="AH3121">
        <f t="shared" si="680"/>
        <v>0.5</v>
      </c>
      <c r="AI3121">
        <f t="shared" si="681"/>
        <v>0.25</v>
      </c>
      <c r="AJ3121">
        <f t="shared" si="682"/>
        <v>0.25</v>
      </c>
      <c r="AK3121">
        <f t="shared" si="683"/>
        <v>0.5</v>
      </c>
      <c r="AL3121">
        <f t="shared" si="684"/>
        <v>0.5</v>
      </c>
      <c r="AM3121">
        <f t="shared" si="685"/>
        <v>0.5</v>
      </c>
      <c r="AN3121" s="6">
        <f t="shared" si="687"/>
        <v>1</v>
      </c>
      <c r="AO3121" t="str">
        <f>VLOOKUP(BD_PONDERACIONES[[#This Row],[Comuna]],Tabla3[#All],2,0)</f>
        <v>Florida</v>
      </c>
    </row>
    <row r="3122" spans="1:41" x14ac:dyDescent="0.35">
      <c r="A3122" t="s">
        <v>14965</v>
      </c>
      <c r="B3122" t="s">
        <v>14966</v>
      </c>
      <c r="C3122" t="s">
        <v>14967</v>
      </c>
      <c r="D3122" s="5">
        <v>44837</v>
      </c>
      <c r="E3122" s="5">
        <v>44720</v>
      </c>
      <c r="F3122" t="s">
        <v>753</v>
      </c>
      <c r="G3122" t="s">
        <v>14968</v>
      </c>
      <c r="H3122" t="s">
        <v>3799</v>
      </c>
      <c r="J3122" t="s">
        <v>756</v>
      </c>
      <c r="K3122" t="s">
        <v>756</v>
      </c>
      <c r="L3122" t="s">
        <v>757</v>
      </c>
      <c r="M3122" t="s">
        <v>757</v>
      </c>
      <c r="N3122" t="s">
        <v>756</v>
      </c>
      <c r="O3122" t="s">
        <v>756</v>
      </c>
      <c r="P3122" t="s">
        <v>758</v>
      </c>
      <c r="Q3122" t="s">
        <v>759</v>
      </c>
      <c r="R3122" t="s">
        <v>759</v>
      </c>
      <c r="S3122" t="s">
        <v>757</v>
      </c>
      <c r="T3122" t="s">
        <v>757</v>
      </c>
      <c r="U3122" t="s">
        <v>757</v>
      </c>
      <c r="V3122" t="s">
        <v>756</v>
      </c>
      <c r="W3122" t="s">
        <v>773</v>
      </c>
      <c r="X3122" t="s">
        <v>13904</v>
      </c>
      <c r="Y3122" t="str">
        <f t="shared" si="686"/>
        <v>junio</v>
      </c>
      <c r="Z3122">
        <f>YEAR(BD_PONDERACIONES[[#This Row],[Fecha Ejecución del Ticket]])</f>
        <v>2022</v>
      </c>
      <c r="AA3122" t="str">
        <f t="shared" si="674"/>
        <v>octubre</v>
      </c>
      <c r="AB3122">
        <f>YEAR(BD_PONDERACIONES[[#This Row],[Fecha de Inspección]])</f>
        <v>2022</v>
      </c>
      <c r="AC3122">
        <f t="shared" si="675"/>
        <v>0.5</v>
      </c>
      <c r="AD3122">
        <f t="shared" si="676"/>
        <v>0.5</v>
      </c>
      <c r="AE3122">
        <f t="shared" si="677"/>
        <v>0.5</v>
      </c>
      <c r="AF3122">
        <f t="shared" si="678"/>
        <v>0.5</v>
      </c>
      <c r="AG3122">
        <f t="shared" si="679"/>
        <v>0.5</v>
      </c>
      <c r="AH3122">
        <f t="shared" si="680"/>
        <v>0.5</v>
      </c>
      <c r="AI3122">
        <f t="shared" si="681"/>
        <v>0.25</v>
      </c>
      <c r="AJ3122">
        <f t="shared" si="682"/>
        <v>0.25</v>
      </c>
      <c r="AK3122">
        <f t="shared" si="683"/>
        <v>0.5</v>
      </c>
      <c r="AL3122">
        <f t="shared" si="684"/>
        <v>0.5</v>
      </c>
      <c r="AM3122">
        <f t="shared" si="685"/>
        <v>0</v>
      </c>
      <c r="AN3122" s="6">
        <f t="shared" si="687"/>
        <v>0.9</v>
      </c>
      <c r="AO3122" t="str">
        <f>VLOOKUP(BD_PONDERACIONES[[#This Row],[Comuna]],Tabla3[#All],2,0)</f>
        <v>Florida</v>
      </c>
    </row>
    <row r="3123" spans="1:41" x14ac:dyDescent="0.35">
      <c r="A3123" t="s">
        <v>14969</v>
      </c>
      <c r="B3123" t="s">
        <v>14970</v>
      </c>
      <c r="C3123" t="s">
        <v>14971</v>
      </c>
      <c r="D3123" s="5">
        <v>44837</v>
      </c>
      <c r="E3123" s="5">
        <v>44721</v>
      </c>
      <c r="F3123" t="s">
        <v>753</v>
      </c>
      <c r="G3123" t="s">
        <v>14972</v>
      </c>
      <c r="H3123" t="s">
        <v>3799</v>
      </c>
      <c r="J3123" t="s">
        <v>756</v>
      </c>
      <c r="K3123" t="s">
        <v>756</v>
      </c>
      <c r="L3123" t="s">
        <v>756</v>
      </c>
      <c r="M3123" t="s">
        <v>756</v>
      </c>
      <c r="N3123" t="s">
        <v>756</v>
      </c>
      <c r="O3123" t="s">
        <v>756</v>
      </c>
      <c r="P3123" t="s">
        <v>758</v>
      </c>
      <c r="Q3123" t="s">
        <v>759</v>
      </c>
      <c r="R3123" t="s">
        <v>759</v>
      </c>
      <c r="S3123" t="s">
        <v>757</v>
      </c>
      <c r="T3123" t="s">
        <v>757</v>
      </c>
      <c r="U3123" t="s">
        <v>757</v>
      </c>
      <c r="V3123" t="s">
        <v>904</v>
      </c>
      <c r="W3123" t="s">
        <v>756</v>
      </c>
      <c r="X3123" t="s">
        <v>14973</v>
      </c>
      <c r="Y3123" t="str">
        <f t="shared" si="686"/>
        <v>junio</v>
      </c>
      <c r="Z3123">
        <f>YEAR(BD_PONDERACIONES[[#This Row],[Fecha Ejecución del Ticket]])</f>
        <v>2022</v>
      </c>
      <c r="AA3123" t="str">
        <f t="shared" si="674"/>
        <v>octubre</v>
      </c>
      <c r="AB3123">
        <f>YEAR(BD_PONDERACIONES[[#This Row],[Fecha de Inspección]])</f>
        <v>2022</v>
      </c>
      <c r="AC3123">
        <f t="shared" si="675"/>
        <v>0.5</v>
      </c>
      <c r="AD3123">
        <f t="shared" si="676"/>
        <v>0.5</v>
      </c>
      <c r="AE3123">
        <f t="shared" si="677"/>
        <v>0.5</v>
      </c>
      <c r="AF3123">
        <f t="shared" si="678"/>
        <v>0.5</v>
      </c>
      <c r="AG3123">
        <f t="shared" si="679"/>
        <v>0.5</v>
      </c>
      <c r="AH3123">
        <f t="shared" si="680"/>
        <v>0.5</v>
      </c>
      <c r="AI3123">
        <f t="shared" si="681"/>
        <v>0.25</v>
      </c>
      <c r="AJ3123">
        <f t="shared" si="682"/>
        <v>0.25</v>
      </c>
      <c r="AK3123">
        <f t="shared" si="683"/>
        <v>0.5</v>
      </c>
      <c r="AL3123">
        <f t="shared" si="684"/>
        <v>0.32500000000000001</v>
      </c>
      <c r="AM3123">
        <f t="shared" si="685"/>
        <v>0.5</v>
      </c>
      <c r="AN3123" s="6">
        <f t="shared" si="687"/>
        <v>0.96500000000000008</v>
      </c>
      <c r="AO3123" t="str">
        <f>VLOOKUP(BD_PONDERACIONES[[#This Row],[Comuna]],Tabla3[#All],2,0)</f>
        <v>Florida</v>
      </c>
    </row>
    <row r="3124" spans="1:41" x14ac:dyDescent="0.35">
      <c r="A3124" t="s">
        <v>14974</v>
      </c>
      <c r="B3124" t="s">
        <v>14975</v>
      </c>
      <c r="C3124" t="s">
        <v>14976</v>
      </c>
      <c r="D3124" s="5">
        <v>44837</v>
      </c>
      <c r="E3124" s="5">
        <v>44726</v>
      </c>
      <c r="F3124" t="s">
        <v>753</v>
      </c>
      <c r="G3124" t="s">
        <v>14977</v>
      </c>
      <c r="H3124" t="s">
        <v>3799</v>
      </c>
      <c r="J3124" t="s">
        <v>756</v>
      </c>
      <c r="K3124" t="s">
        <v>756</v>
      </c>
      <c r="L3124" t="s">
        <v>756</v>
      </c>
      <c r="M3124" t="s">
        <v>756</v>
      </c>
      <c r="N3124" t="s">
        <v>756</v>
      </c>
      <c r="O3124" t="s">
        <v>756</v>
      </c>
      <c r="P3124" t="s">
        <v>758</v>
      </c>
      <c r="Q3124" t="s">
        <v>759</v>
      </c>
      <c r="R3124" t="s">
        <v>759</v>
      </c>
      <c r="S3124" t="s">
        <v>757</v>
      </c>
      <c r="T3124" t="s">
        <v>757</v>
      </c>
      <c r="U3124" t="s">
        <v>757</v>
      </c>
      <c r="V3124" t="s">
        <v>756</v>
      </c>
      <c r="W3124" t="s">
        <v>756</v>
      </c>
      <c r="X3124" t="s">
        <v>14978</v>
      </c>
      <c r="Y3124" t="str">
        <f t="shared" si="686"/>
        <v>junio</v>
      </c>
      <c r="Z3124">
        <f>YEAR(BD_PONDERACIONES[[#This Row],[Fecha Ejecución del Ticket]])</f>
        <v>2022</v>
      </c>
      <c r="AA3124" t="str">
        <f t="shared" si="674"/>
        <v>octubre</v>
      </c>
      <c r="AB3124">
        <f>YEAR(BD_PONDERACIONES[[#This Row],[Fecha de Inspección]])</f>
        <v>2022</v>
      </c>
      <c r="AC3124">
        <f t="shared" si="675"/>
        <v>0.5</v>
      </c>
      <c r="AD3124">
        <f t="shared" si="676"/>
        <v>0.5</v>
      </c>
      <c r="AE3124">
        <f t="shared" si="677"/>
        <v>0.5</v>
      </c>
      <c r="AF3124">
        <f t="shared" si="678"/>
        <v>0.5</v>
      </c>
      <c r="AG3124">
        <f t="shared" si="679"/>
        <v>0.5</v>
      </c>
      <c r="AH3124">
        <f t="shared" si="680"/>
        <v>0.5</v>
      </c>
      <c r="AI3124">
        <f t="shared" si="681"/>
        <v>0.25</v>
      </c>
      <c r="AJ3124">
        <f t="shared" si="682"/>
        <v>0.25</v>
      </c>
      <c r="AK3124">
        <f t="shared" si="683"/>
        <v>0.5</v>
      </c>
      <c r="AL3124">
        <f t="shared" si="684"/>
        <v>0.5</v>
      </c>
      <c r="AM3124">
        <f t="shared" si="685"/>
        <v>0.5</v>
      </c>
      <c r="AN3124" s="6">
        <f t="shared" si="687"/>
        <v>1</v>
      </c>
      <c r="AO3124" t="str">
        <f>VLOOKUP(BD_PONDERACIONES[[#This Row],[Comuna]],Tabla3[#All],2,0)</f>
        <v>Florida</v>
      </c>
    </row>
    <row r="3125" spans="1:41" x14ac:dyDescent="0.35">
      <c r="A3125" t="s">
        <v>14979</v>
      </c>
      <c r="B3125" t="s">
        <v>14980</v>
      </c>
      <c r="C3125" t="s">
        <v>14981</v>
      </c>
      <c r="D3125" s="5">
        <v>44837</v>
      </c>
      <c r="E3125" s="5">
        <v>44725</v>
      </c>
      <c r="F3125" t="s">
        <v>753</v>
      </c>
      <c r="G3125" t="s">
        <v>14982</v>
      </c>
      <c r="H3125" t="s">
        <v>3799</v>
      </c>
      <c r="J3125" t="s">
        <v>756</v>
      </c>
      <c r="K3125" t="s">
        <v>757</v>
      </c>
      <c r="L3125" t="s">
        <v>757</v>
      </c>
      <c r="M3125" t="s">
        <v>757</v>
      </c>
      <c r="N3125" t="s">
        <v>757</v>
      </c>
      <c r="O3125" t="s">
        <v>757</v>
      </c>
      <c r="P3125" t="s">
        <v>758</v>
      </c>
      <c r="Q3125" t="s">
        <v>759</v>
      </c>
      <c r="R3125" t="s">
        <v>759</v>
      </c>
      <c r="S3125" t="s">
        <v>757</v>
      </c>
      <c r="T3125" t="s">
        <v>757</v>
      </c>
      <c r="U3125" t="s">
        <v>757</v>
      </c>
      <c r="V3125" t="s">
        <v>768</v>
      </c>
      <c r="W3125" t="s">
        <v>768</v>
      </c>
      <c r="X3125" t="s">
        <v>14983</v>
      </c>
      <c r="Y3125" t="str">
        <f t="shared" si="686"/>
        <v>junio</v>
      </c>
      <c r="Z3125">
        <f>YEAR(BD_PONDERACIONES[[#This Row],[Fecha Ejecución del Ticket]])</f>
        <v>2022</v>
      </c>
      <c r="AA3125" t="str">
        <f t="shared" si="674"/>
        <v>octubre</v>
      </c>
      <c r="AB3125">
        <f>YEAR(BD_PONDERACIONES[[#This Row],[Fecha de Inspección]])</f>
        <v>2022</v>
      </c>
      <c r="AC3125">
        <f t="shared" si="675"/>
        <v>0.5</v>
      </c>
      <c r="AD3125">
        <f t="shared" si="676"/>
        <v>0.5</v>
      </c>
      <c r="AE3125">
        <f t="shared" si="677"/>
        <v>0.5</v>
      </c>
      <c r="AF3125">
        <f t="shared" si="678"/>
        <v>0.5</v>
      </c>
      <c r="AG3125">
        <f t="shared" si="679"/>
        <v>0.5</v>
      </c>
      <c r="AH3125">
        <f t="shared" si="680"/>
        <v>0.5</v>
      </c>
      <c r="AI3125">
        <f t="shared" si="681"/>
        <v>0.25</v>
      </c>
      <c r="AJ3125">
        <f t="shared" si="682"/>
        <v>0.25</v>
      </c>
      <c r="AK3125">
        <f t="shared" si="683"/>
        <v>0.5</v>
      </c>
      <c r="AL3125">
        <f t="shared" si="684"/>
        <v>0.17499999999999999</v>
      </c>
      <c r="AM3125">
        <f t="shared" si="685"/>
        <v>0.17499999999999999</v>
      </c>
      <c r="AN3125" s="6">
        <f t="shared" si="687"/>
        <v>0.87</v>
      </c>
      <c r="AO3125" t="str">
        <f>VLOOKUP(BD_PONDERACIONES[[#This Row],[Comuna]],Tabla3[#All],2,0)</f>
        <v>Florida</v>
      </c>
    </row>
    <row r="3126" spans="1:41" x14ac:dyDescent="0.35">
      <c r="A3126" t="s">
        <v>14984</v>
      </c>
      <c r="B3126" t="s">
        <v>14985</v>
      </c>
      <c r="C3126" t="s">
        <v>14986</v>
      </c>
      <c r="D3126" s="5">
        <v>44837</v>
      </c>
      <c r="E3126" s="5">
        <v>44727</v>
      </c>
      <c r="F3126" t="s">
        <v>753</v>
      </c>
      <c r="G3126" t="s">
        <v>14987</v>
      </c>
      <c r="H3126" t="s">
        <v>3799</v>
      </c>
      <c r="J3126" t="s">
        <v>756</v>
      </c>
      <c r="K3126" t="s">
        <v>756</v>
      </c>
      <c r="L3126" t="s">
        <v>773</v>
      </c>
      <c r="M3126" t="s">
        <v>773</v>
      </c>
      <c r="N3126" t="s">
        <v>756</v>
      </c>
      <c r="O3126" t="s">
        <v>756</v>
      </c>
      <c r="P3126" t="s">
        <v>758</v>
      </c>
      <c r="Q3126" t="s">
        <v>759</v>
      </c>
      <c r="R3126" t="s">
        <v>759</v>
      </c>
      <c r="S3126" t="s">
        <v>757</v>
      </c>
      <c r="T3126" t="s">
        <v>757</v>
      </c>
      <c r="U3126" t="s">
        <v>757</v>
      </c>
      <c r="V3126" t="s">
        <v>756</v>
      </c>
      <c r="W3126" t="s">
        <v>756</v>
      </c>
      <c r="X3126" t="s">
        <v>14988</v>
      </c>
      <c r="Y3126" t="str">
        <f t="shared" si="686"/>
        <v>junio</v>
      </c>
      <c r="Z3126">
        <f>YEAR(BD_PONDERACIONES[[#This Row],[Fecha Ejecución del Ticket]])</f>
        <v>2022</v>
      </c>
      <c r="AA3126" t="str">
        <f t="shared" si="674"/>
        <v>octubre</v>
      </c>
      <c r="AB3126">
        <f>YEAR(BD_PONDERACIONES[[#This Row],[Fecha de Inspección]])</f>
        <v>2022</v>
      </c>
      <c r="AC3126">
        <f t="shared" si="675"/>
        <v>0.5</v>
      </c>
      <c r="AD3126">
        <f t="shared" si="676"/>
        <v>0.5</v>
      </c>
      <c r="AE3126">
        <f t="shared" si="677"/>
        <v>0</v>
      </c>
      <c r="AF3126">
        <f t="shared" si="678"/>
        <v>0</v>
      </c>
      <c r="AG3126">
        <f t="shared" si="679"/>
        <v>0.5</v>
      </c>
      <c r="AH3126">
        <f t="shared" si="680"/>
        <v>0.5</v>
      </c>
      <c r="AI3126">
        <f t="shared" si="681"/>
        <v>0.25</v>
      </c>
      <c r="AJ3126">
        <f t="shared" si="682"/>
        <v>0.25</v>
      </c>
      <c r="AK3126">
        <f t="shared" si="683"/>
        <v>0.5</v>
      </c>
      <c r="AL3126">
        <f t="shared" si="684"/>
        <v>0.5</v>
      </c>
      <c r="AM3126">
        <f t="shared" si="685"/>
        <v>0.5</v>
      </c>
      <c r="AN3126" s="6">
        <f t="shared" si="687"/>
        <v>0.7</v>
      </c>
      <c r="AO3126" t="str">
        <f>VLOOKUP(BD_PONDERACIONES[[#This Row],[Comuna]],Tabla3[#All],2,0)</f>
        <v>Florida</v>
      </c>
    </row>
    <row r="3127" spans="1:41" x14ac:dyDescent="0.35">
      <c r="A3127" t="s">
        <v>14989</v>
      </c>
      <c r="B3127" t="s">
        <v>14990</v>
      </c>
      <c r="C3127" t="s">
        <v>14991</v>
      </c>
      <c r="D3127" s="5">
        <v>44837</v>
      </c>
      <c r="E3127" s="5">
        <v>44724</v>
      </c>
      <c r="F3127" t="s">
        <v>753</v>
      </c>
      <c r="G3127" t="s">
        <v>14992</v>
      </c>
      <c r="H3127" t="s">
        <v>3799</v>
      </c>
      <c r="J3127" t="s">
        <v>756</v>
      </c>
      <c r="K3127" t="s">
        <v>756</v>
      </c>
      <c r="L3127" t="s">
        <v>773</v>
      </c>
      <c r="M3127" t="s">
        <v>773</v>
      </c>
      <c r="N3127" t="s">
        <v>756</v>
      </c>
      <c r="O3127" t="s">
        <v>756</v>
      </c>
      <c r="P3127" t="s">
        <v>758</v>
      </c>
      <c r="Q3127" t="s">
        <v>759</v>
      </c>
      <c r="R3127" t="s">
        <v>759</v>
      </c>
      <c r="S3127" t="s">
        <v>757</v>
      </c>
      <c r="T3127" t="s">
        <v>757</v>
      </c>
      <c r="U3127" t="s">
        <v>757</v>
      </c>
      <c r="V3127" t="s">
        <v>756</v>
      </c>
      <c r="W3127" t="s">
        <v>756</v>
      </c>
      <c r="X3127" t="s">
        <v>14993</v>
      </c>
      <c r="Y3127" t="str">
        <f t="shared" si="686"/>
        <v>junio</v>
      </c>
      <c r="Z3127">
        <f>YEAR(BD_PONDERACIONES[[#This Row],[Fecha Ejecución del Ticket]])</f>
        <v>2022</v>
      </c>
      <c r="AA3127" t="str">
        <f t="shared" si="674"/>
        <v>octubre</v>
      </c>
      <c r="AB3127">
        <f>YEAR(BD_PONDERACIONES[[#This Row],[Fecha de Inspección]])</f>
        <v>2022</v>
      </c>
      <c r="AC3127">
        <f t="shared" si="675"/>
        <v>0.5</v>
      </c>
      <c r="AD3127">
        <f t="shared" si="676"/>
        <v>0.5</v>
      </c>
      <c r="AE3127">
        <f t="shared" si="677"/>
        <v>0</v>
      </c>
      <c r="AF3127">
        <f t="shared" si="678"/>
        <v>0</v>
      </c>
      <c r="AG3127">
        <f t="shared" si="679"/>
        <v>0.5</v>
      </c>
      <c r="AH3127">
        <f t="shared" si="680"/>
        <v>0.5</v>
      </c>
      <c r="AI3127">
        <f t="shared" si="681"/>
        <v>0.25</v>
      </c>
      <c r="AJ3127">
        <f t="shared" si="682"/>
        <v>0.25</v>
      </c>
      <c r="AK3127">
        <f t="shared" si="683"/>
        <v>0.5</v>
      </c>
      <c r="AL3127">
        <f t="shared" si="684"/>
        <v>0.5</v>
      </c>
      <c r="AM3127">
        <f t="shared" si="685"/>
        <v>0.5</v>
      </c>
      <c r="AN3127" s="6">
        <f t="shared" si="687"/>
        <v>0.7</v>
      </c>
      <c r="AO3127" t="str">
        <f>VLOOKUP(BD_PONDERACIONES[[#This Row],[Comuna]],Tabla3[#All],2,0)</f>
        <v>Florida</v>
      </c>
    </row>
    <row r="3128" spans="1:41" x14ac:dyDescent="0.35">
      <c r="A3128" t="s">
        <v>14994</v>
      </c>
      <c r="B3128" t="s">
        <v>14995</v>
      </c>
      <c r="C3128" t="s">
        <v>14996</v>
      </c>
      <c r="D3128" s="5">
        <v>44837</v>
      </c>
      <c r="E3128" s="5">
        <v>44729</v>
      </c>
      <c r="F3128" t="s">
        <v>753</v>
      </c>
      <c r="G3128" t="s">
        <v>14997</v>
      </c>
      <c r="H3128" t="s">
        <v>3799</v>
      </c>
      <c r="J3128" t="s">
        <v>756</v>
      </c>
      <c r="K3128" t="s">
        <v>756</v>
      </c>
      <c r="L3128" t="s">
        <v>773</v>
      </c>
      <c r="M3128" t="s">
        <v>773</v>
      </c>
      <c r="N3128" t="s">
        <v>756</v>
      </c>
      <c r="O3128" t="s">
        <v>756</v>
      </c>
      <c r="P3128" t="s">
        <v>758</v>
      </c>
      <c r="Q3128" t="s">
        <v>759</v>
      </c>
      <c r="R3128" t="s">
        <v>759</v>
      </c>
      <c r="S3128" t="s">
        <v>757</v>
      </c>
      <c r="T3128" t="s">
        <v>757</v>
      </c>
      <c r="U3128" t="s">
        <v>757</v>
      </c>
      <c r="V3128" t="s">
        <v>756</v>
      </c>
      <c r="W3128" t="s">
        <v>756</v>
      </c>
      <c r="X3128" t="s">
        <v>14998</v>
      </c>
      <c r="Y3128" t="str">
        <f t="shared" si="686"/>
        <v>junio</v>
      </c>
      <c r="Z3128">
        <f>YEAR(BD_PONDERACIONES[[#This Row],[Fecha Ejecución del Ticket]])</f>
        <v>2022</v>
      </c>
      <c r="AA3128" t="str">
        <f t="shared" si="674"/>
        <v>octubre</v>
      </c>
      <c r="AB3128">
        <f>YEAR(BD_PONDERACIONES[[#This Row],[Fecha de Inspección]])</f>
        <v>2022</v>
      </c>
      <c r="AC3128">
        <f t="shared" si="675"/>
        <v>0.5</v>
      </c>
      <c r="AD3128">
        <f t="shared" si="676"/>
        <v>0.5</v>
      </c>
      <c r="AE3128">
        <f t="shared" si="677"/>
        <v>0</v>
      </c>
      <c r="AF3128">
        <f t="shared" si="678"/>
        <v>0</v>
      </c>
      <c r="AG3128">
        <f t="shared" si="679"/>
        <v>0.5</v>
      </c>
      <c r="AH3128">
        <f t="shared" si="680"/>
        <v>0.5</v>
      </c>
      <c r="AI3128">
        <f t="shared" si="681"/>
        <v>0.25</v>
      </c>
      <c r="AJ3128">
        <f t="shared" si="682"/>
        <v>0.25</v>
      </c>
      <c r="AK3128">
        <f t="shared" si="683"/>
        <v>0.5</v>
      </c>
      <c r="AL3128">
        <f t="shared" si="684"/>
        <v>0.5</v>
      </c>
      <c r="AM3128">
        <f t="shared" si="685"/>
        <v>0.5</v>
      </c>
      <c r="AN3128" s="6">
        <f t="shared" si="687"/>
        <v>0.7</v>
      </c>
      <c r="AO3128" t="str">
        <f>VLOOKUP(BD_PONDERACIONES[[#This Row],[Comuna]],Tabla3[#All],2,0)</f>
        <v>Florida</v>
      </c>
    </row>
    <row r="3129" spans="1:41" x14ac:dyDescent="0.35">
      <c r="A3129" t="s">
        <v>14999</v>
      </c>
      <c r="B3129" t="s">
        <v>15000</v>
      </c>
      <c r="C3129" t="s">
        <v>15001</v>
      </c>
      <c r="D3129" s="5">
        <v>44837</v>
      </c>
      <c r="E3129" s="5">
        <v>44740</v>
      </c>
      <c r="F3129" t="s">
        <v>763</v>
      </c>
      <c r="G3129" t="s">
        <v>15002</v>
      </c>
      <c r="H3129" t="s">
        <v>3783</v>
      </c>
      <c r="J3129" t="s">
        <v>756</v>
      </c>
      <c r="K3129" t="s">
        <v>756</v>
      </c>
      <c r="L3129" t="s">
        <v>757</v>
      </c>
      <c r="M3129" t="s">
        <v>757</v>
      </c>
      <c r="N3129" t="s">
        <v>756</v>
      </c>
      <c r="O3129" t="s">
        <v>756</v>
      </c>
      <c r="P3129" t="s">
        <v>758</v>
      </c>
      <c r="Q3129" t="s">
        <v>759</v>
      </c>
      <c r="R3129" t="s">
        <v>759</v>
      </c>
      <c r="S3129" t="s">
        <v>757</v>
      </c>
      <c r="T3129" t="s">
        <v>757</v>
      </c>
      <c r="U3129" t="s">
        <v>757</v>
      </c>
      <c r="V3129" t="s">
        <v>773</v>
      </c>
      <c r="W3129" t="s">
        <v>768</v>
      </c>
      <c r="X3129" t="s">
        <v>12039</v>
      </c>
      <c r="Y3129" t="str">
        <f t="shared" si="686"/>
        <v>junio</v>
      </c>
      <c r="Z3129">
        <f>YEAR(BD_PONDERACIONES[[#This Row],[Fecha Ejecución del Ticket]])</f>
        <v>2022</v>
      </c>
      <c r="AA3129" t="str">
        <f t="shared" si="674"/>
        <v>octubre</v>
      </c>
      <c r="AB3129">
        <f>YEAR(BD_PONDERACIONES[[#This Row],[Fecha de Inspección]])</f>
        <v>2022</v>
      </c>
      <c r="AC3129">
        <f t="shared" si="675"/>
        <v>0.5</v>
      </c>
      <c r="AD3129">
        <f t="shared" si="676"/>
        <v>0.5</v>
      </c>
      <c r="AE3129">
        <f t="shared" si="677"/>
        <v>0.5</v>
      </c>
      <c r="AF3129">
        <f t="shared" si="678"/>
        <v>0.5</v>
      </c>
      <c r="AG3129">
        <f t="shared" si="679"/>
        <v>0.5</v>
      </c>
      <c r="AH3129">
        <f t="shared" si="680"/>
        <v>0.5</v>
      </c>
      <c r="AI3129">
        <f t="shared" si="681"/>
        <v>0.25</v>
      </c>
      <c r="AJ3129">
        <f t="shared" si="682"/>
        <v>0.25</v>
      </c>
      <c r="AK3129">
        <f t="shared" si="683"/>
        <v>0.5</v>
      </c>
      <c r="AL3129">
        <f t="shared" si="684"/>
        <v>0</v>
      </c>
      <c r="AM3129">
        <f t="shared" si="685"/>
        <v>0.17499999999999999</v>
      </c>
      <c r="AN3129" s="6">
        <f t="shared" si="687"/>
        <v>0.83500000000000008</v>
      </c>
      <c r="AO3129" t="str">
        <f>VLOOKUP(BD_PONDERACIONES[[#This Row],[Comuna]],Tabla3[#All],2,0)</f>
        <v>Florida</v>
      </c>
    </row>
    <row r="3130" spans="1:41" x14ac:dyDescent="0.35">
      <c r="A3130" t="s">
        <v>15003</v>
      </c>
      <c r="B3130" t="s">
        <v>15004</v>
      </c>
      <c r="C3130" t="s">
        <v>15005</v>
      </c>
      <c r="D3130" s="5">
        <v>44837</v>
      </c>
      <c r="E3130" s="5">
        <v>44741</v>
      </c>
      <c r="F3130" t="s">
        <v>763</v>
      </c>
      <c r="G3130" t="s">
        <v>15006</v>
      </c>
      <c r="H3130" t="s">
        <v>3799</v>
      </c>
      <c r="J3130" t="s">
        <v>756</v>
      </c>
      <c r="K3130" t="s">
        <v>756</v>
      </c>
      <c r="L3130" t="s">
        <v>757</v>
      </c>
      <c r="M3130" t="s">
        <v>757</v>
      </c>
      <c r="N3130" t="s">
        <v>756</v>
      </c>
      <c r="O3130" t="s">
        <v>756</v>
      </c>
      <c r="P3130" t="s">
        <v>758</v>
      </c>
      <c r="Q3130" t="s">
        <v>759</v>
      </c>
      <c r="R3130" t="s">
        <v>759</v>
      </c>
      <c r="S3130" t="s">
        <v>757</v>
      </c>
      <c r="T3130" t="s">
        <v>757</v>
      </c>
      <c r="U3130" t="s">
        <v>757</v>
      </c>
      <c r="V3130" t="s">
        <v>756</v>
      </c>
      <c r="W3130" t="s">
        <v>756</v>
      </c>
      <c r="X3130" t="s">
        <v>15007</v>
      </c>
      <c r="Y3130" t="str">
        <f t="shared" si="686"/>
        <v>junio</v>
      </c>
      <c r="Z3130">
        <f>YEAR(BD_PONDERACIONES[[#This Row],[Fecha Ejecución del Ticket]])</f>
        <v>2022</v>
      </c>
      <c r="AA3130" t="str">
        <f t="shared" si="674"/>
        <v>octubre</v>
      </c>
      <c r="AB3130">
        <f>YEAR(BD_PONDERACIONES[[#This Row],[Fecha de Inspección]])</f>
        <v>2022</v>
      </c>
      <c r="AC3130">
        <f t="shared" si="675"/>
        <v>0.5</v>
      </c>
      <c r="AD3130">
        <f t="shared" si="676"/>
        <v>0.5</v>
      </c>
      <c r="AE3130">
        <f t="shared" si="677"/>
        <v>0.5</v>
      </c>
      <c r="AF3130">
        <f t="shared" si="678"/>
        <v>0.5</v>
      </c>
      <c r="AG3130">
        <f t="shared" si="679"/>
        <v>0.5</v>
      </c>
      <c r="AH3130">
        <f t="shared" si="680"/>
        <v>0.5</v>
      </c>
      <c r="AI3130">
        <f t="shared" si="681"/>
        <v>0.25</v>
      </c>
      <c r="AJ3130">
        <f t="shared" si="682"/>
        <v>0.25</v>
      </c>
      <c r="AK3130">
        <f t="shared" si="683"/>
        <v>0.5</v>
      </c>
      <c r="AL3130">
        <f t="shared" si="684"/>
        <v>0.5</v>
      </c>
      <c r="AM3130">
        <f t="shared" si="685"/>
        <v>0.5</v>
      </c>
      <c r="AN3130" s="6">
        <f t="shared" si="687"/>
        <v>1</v>
      </c>
      <c r="AO3130" t="str">
        <f>VLOOKUP(BD_PONDERACIONES[[#This Row],[Comuna]],Tabla3[#All],2,0)</f>
        <v>Florida</v>
      </c>
    </row>
    <row r="3131" spans="1:41" x14ac:dyDescent="0.35">
      <c r="A3131" t="s">
        <v>15008</v>
      </c>
      <c r="B3131" t="s">
        <v>15009</v>
      </c>
      <c r="C3131" t="s">
        <v>15010</v>
      </c>
      <c r="D3131" s="5">
        <v>44837</v>
      </c>
      <c r="E3131" s="5">
        <v>44727</v>
      </c>
      <c r="F3131" t="s">
        <v>753</v>
      </c>
      <c r="G3131" t="s">
        <v>15011</v>
      </c>
      <c r="H3131" t="s">
        <v>3799</v>
      </c>
      <c r="J3131" t="s">
        <v>756</v>
      </c>
      <c r="K3131" t="s">
        <v>756</v>
      </c>
      <c r="L3131" t="s">
        <v>757</v>
      </c>
      <c r="M3131" t="s">
        <v>757</v>
      </c>
      <c r="N3131" t="s">
        <v>756</v>
      </c>
      <c r="O3131" t="s">
        <v>756</v>
      </c>
      <c r="P3131" t="s">
        <v>765</v>
      </c>
      <c r="Q3131" t="s">
        <v>759</v>
      </c>
      <c r="R3131" t="s">
        <v>759</v>
      </c>
      <c r="S3131" t="s">
        <v>756</v>
      </c>
      <c r="T3131" t="s">
        <v>756</v>
      </c>
      <c r="U3131" t="s">
        <v>756</v>
      </c>
      <c r="V3131" t="s">
        <v>756</v>
      </c>
      <c r="W3131" t="s">
        <v>756</v>
      </c>
      <c r="X3131" t="s">
        <v>6086</v>
      </c>
      <c r="Y3131" t="str">
        <f t="shared" si="686"/>
        <v>junio</v>
      </c>
      <c r="Z3131">
        <f>YEAR(BD_PONDERACIONES[[#This Row],[Fecha Ejecución del Ticket]])</f>
        <v>2022</v>
      </c>
      <c r="AA3131" t="str">
        <f t="shared" si="674"/>
        <v>octubre</v>
      </c>
      <c r="AB3131">
        <f>YEAR(BD_PONDERACIONES[[#This Row],[Fecha de Inspección]])</f>
        <v>2022</v>
      </c>
      <c r="AC3131">
        <f t="shared" si="675"/>
        <v>0.5</v>
      </c>
      <c r="AD3131">
        <f t="shared" si="676"/>
        <v>0.5</v>
      </c>
      <c r="AE3131">
        <f t="shared" si="677"/>
        <v>0.5</v>
      </c>
      <c r="AF3131">
        <f t="shared" si="678"/>
        <v>0.5</v>
      </c>
      <c r="AG3131">
        <f t="shared" si="679"/>
        <v>0.5</v>
      </c>
      <c r="AH3131">
        <f t="shared" si="680"/>
        <v>0.5</v>
      </c>
      <c r="AI3131">
        <f t="shared" si="681"/>
        <v>0.25</v>
      </c>
      <c r="AJ3131">
        <f t="shared" si="682"/>
        <v>0.25</v>
      </c>
      <c r="AK3131">
        <f t="shared" si="683"/>
        <v>0.5</v>
      </c>
      <c r="AL3131">
        <f t="shared" si="684"/>
        <v>0.5</v>
      </c>
      <c r="AM3131">
        <f t="shared" si="685"/>
        <v>0.5</v>
      </c>
      <c r="AN3131" s="6">
        <f t="shared" si="687"/>
        <v>1</v>
      </c>
      <c r="AO3131" t="str">
        <f>VLOOKUP(BD_PONDERACIONES[[#This Row],[Comuna]],Tabla3[#All],2,0)</f>
        <v>Florida</v>
      </c>
    </row>
    <row r="3132" spans="1:41" x14ac:dyDescent="0.35">
      <c r="A3132" t="s">
        <v>15012</v>
      </c>
      <c r="B3132" t="s">
        <v>15013</v>
      </c>
      <c r="C3132" t="s">
        <v>15014</v>
      </c>
      <c r="D3132" s="5">
        <v>44837</v>
      </c>
      <c r="E3132" s="5">
        <v>44740</v>
      </c>
      <c r="F3132" t="s">
        <v>763</v>
      </c>
      <c r="G3132" t="s">
        <v>15015</v>
      </c>
      <c r="H3132" t="s">
        <v>3799</v>
      </c>
      <c r="J3132" t="s">
        <v>756</v>
      </c>
      <c r="K3132" t="s">
        <v>756</v>
      </c>
      <c r="L3132" t="s">
        <v>757</v>
      </c>
      <c r="M3132" t="s">
        <v>757</v>
      </c>
      <c r="N3132" t="s">
        <v>756</v>
      </c>
      <c r="O3132" t="s">
        <v>756</v>
      </c>
      <c r="P3132" t="s">
        <v>758</v>
      </c>
      <c r="Q3132" t="s">
        <v>759</v>
      </c>
      <c r="R3132" t="s">
        <v>759</v>
      </c>
      <c r="S3132" t="s">
        <v>757</v>
      </c>
      <c r="T3132" t="s">
        <v>757</v>
      </c>
      <c r="U3132" t="s">
        <v>757</v>
      </c>
      <c r="V3132" t="s">
        <v>773</v>
      </c>
      <c r="W3132" t="s">
        <v>1342</v>
      </c>
      <c r="X3132" t="s">
        <v>15016</v>
      </c>
      <c r="Y3132" t="str">
        <f t="shared" si="686"/>
        <v>junio</v>
      </c>
      <c r="Z3132">
        <f>YEAR(BD_PONDERACIONES[[#This Row],[Fecha Ejecución del Ticket]])</f>
        <v>2022</v>
      </c>
      <c r="AA3132" t="str">
        <f t="shared" si="674"/>
        <v>octubre</v>
      </c>
      <c r="AB3132">
        <f>YEAR(BD_PONDERACIONES[[#This Row],[Fecha de Inspección]])</f>
        <v>2022</v>
      </c>
      <c r="AC3132">
        <f t="shared" si="675"/>
        <v>0.5</v>
      </c>
      <c r="AD3132">
        <f t="shared" si="676"/>
        <v>0.5</v>
      </c>
      <c r="AE3132">
        <f t="shared" si="677"/>
        <v>0.5</v>
      </c>
      <c r="AF3132">
        <f t="shared" si="678"/>
        <v>0.5</v>
      </c>
      <c r="AG3132">
        <f t="shared" si="679"/>
        <v>0.5</v>
      </c>
      <c r="AH3132">
        <f t="shared" si="680"/>
        <v>0.5</v>
      </c>
      <c r="AI3132">
        <f t="shared" si="681"/>
        <v>0.25</v>
      </c>
      <c r="AJ3132">
        <f t="shared" si="682"/>
        <v>0.25</v>
      </c>
      <c r="AK3132">
        <f t="shared" si="683"/>
        <v>0.5</v>
      </c>
      <c r="AL3132">
        <f t="shared" si="684"/>
        <v>0</v>
      </c>
      <c r="AM3132">
        <f t="shared" si="685"/>
        <v>0</v>
      </c>
      <c r="AN3132" s="6">
        <f t="shared" si="687"/>
        <v>0.8</v>
      </c>
      <c r="AO3132" t="str">
        <f>VLOOKUP(BD_PONDERACIONES[[#This Row],[Comuna]],Tabla3[#All],2,0)</f>
        <v>Florida</v>
      </c>
    </row>
    <row r="3133" spans="1:41" x14ac:dyDescent="0.35">
      <c r="A3133" t="s">
        <v>15017</v>
      </c>
      <c r="B3133" t="s">
        <v>15018</v>
      </c>
      <c r="C3133" t="s">
        <v>15019</v>
      </c>
      <c r="D3133" s="5">
        <v>44837</v>
      </c>
      <c r="E3133" s="5">
        <v>44740</v>
      </c>
      <c r="F3133" t="s">
        <v>763</v>
      </c>
      <c r="G3133" t="s">
        <v>15020</v>
      </c>
      <c r="H3133" t="s">
        <v>3799</v>
      </c>
      <c r="J3133" t="s">
        <v>756</v>
      </c>
      <c r="K3133" t="s">
        <v>756</v>
      </c>
      <c r="L3133" t="s">
        <v>757</v>
      </c>
      <c r="M3133" t="s">
        <v>757</v>
      </c>
      <c r="N3133" t="s">
        <v>756</v>
      </c>
      <c r="O3133" t="s">
        <v>756</v>
      </c>
      <c r="P3133" t="s">
        <v>758</v>
      </c>
      <c r="Q3133" t="s">
        <v>759</v>
      </c>
      <c r="R3133" t="s">
        <v>759</v>
      </c>
      <c r="S3133" t="s">
        <v>757</v>
      </c>
      <c r="T3133" t="s">
        <v>757</v>
      </c>
      <c r="U3133" t="s">
        <v>757</v>
      </c>
      <c r="V3133" t="s">
        <v>773</v>
      </c>
      <c r="W3133" t="s">
        <v>768</v>
      </c>
      <c r="X3133" t="s">
        <v>15021</v>
      </c>
      <c r="Y3133" t="str">
        <f t="shared" si="686"/>
        <v>junio</v>
      </c>
      <c r="Z3133">
        <f>YEAR(BD_PONDERACIONES[[#This Row],[Fecha Ejecución del Ticket]])</f>
        <v>2022</v>
      </c>
      <c r="AA3133" t="str">
        <f t="shared" si="674"/>
        <v>octubre</v>
      </c>
      <c r="AB3133">
        <f>YEAR(BD_PONDERACIONES[[#This Row],[Fecha de Inspección]])</f>
        <v>2022</v>
      </c>
      <c r="AC3133">
        <f t="shared" si="675"/>
        <v>0.5</v>
      </c>
      <c r="AD3133">
        <f t="shared" si="676"/>
        <v>0.5</v>
      </c>
      <c r="AE3133">
        <f t="shared" si="677"/>
        <v>0.5</v>
      </c>
      <c r="AF3133">
        <f t="shared" si="678"/>
        <v>0.5</v>
      </c>
      <c r="AG3133">
        <f t="shared" si="679"/>
        <v>0.5</v>
      </c>
      <c r="AH3133">
        <f t="shared" si="680"/>
        <v>0.5</v>
      </c>
      <c r="AI3133">
        <f t="shared" si="681"/>
        <v>0.25</v>
      </c>
      <c r="AJ3133">
        <f t="shared" si="682"/>
        <v>0.25</v>
      </c>
      <c r="AK3133">
        <f t="shared" si="683"/>
        <v>0.5</v>
      </c>
      <c r="AL3133">
        <f t="shared" si="684"/>
        <v>0</v>
      </c>
      <c r="AM3133">
        <f t="shared" si="685"/>
        <v>0.17499999999999999</v>
      </c>
      <c r="AN3133" s="6">
        <f t="shared" si="687"/>
        <v>0.83500000000000008</v>
      </c>
      <c r="AO3133" t="str">
        <f>VLOOKUP(BD_PONDERACIONES[[#This Row],[Comuna]],Tabla3[#All],2,0)</f>
        <v>Florida</v>
      </c>
    </row>
    <row r="3134" spans="1:41" x14ac:dyDescent="0.35">
      <c r="A3134" t="s">
        <v>15022</v>
      </c>
      <c r="B3134" t="s">
        <v>15023</v>
      </c>
      <c r="C3134" t="s">
        <v>15024</v>
      </c>
      <c r="D3134" s="5">
        <v>44837</v>
      </c>
      <c r="E3134" s="5">
        <v>44727</v>
      </c>
      <c r="F3134" t="s">
        <v>753</v>
      </c>
      <c r="G3134" t="s">
        <v>15025</v>
      </c>
      <c r="H3134" t="s">
        <v>3799</v>
      </c>
      <c r="J3134" t="s">
        <v>756</v>
      </c>
      <c r="K3134" t="s">
        <v>756</v>
      </c>
      <c r="L3134" t="s">
        <v>773</v>
      </c>
      <c r="M3134" t="s">
        <v>773</v>
      </c>
      <c r="N3134" t="s">
        <v>756</v>
      </c>
      <c r="O3134" t="s">
        <v>756</v>
      </c>
      <c r="P3134" t="s">
        <v>758</v>
      </c>
      <c r="Q3134" t="s">
        <v>759</v>
      </c>
      <c r="R3134" t="s">
        <v>759</v>
      </c>
      <c r="S3134" t="s">
        <v>757</v>
      </c>
      <c r="T3134" t="s">
        <v>757</v>
      </c>
      <c r="U3134" t="s">
        <v>757</v>
      </c>
      <c r="V3134" t="s">
        <v>756</v>
      </c>
      <c r="W3134" t="s">
        <v>756</v>
      </c>
      <c r="X3134" t="s">
        <v>15026</v>
      </c>
      <c r="Y3134" t="str">
        <f t="shared" si="686"/>
        <v>junio</v>
      </c>
      <c r="Z3134">
        <f>YEAR(BD_PONDERACIONES[[#This Row],[Fecha Ejecución del Ticket]])</f>
        <v>2022</v>
      </c>
      <c r="AA3134" t="str">
        <f t="shared" si="674"/>
        <v>octubre</v>
      </c>
      <c r="AB3134">
        <f>YEAR(BD_PONDERACIONES[[#This Row],[Fecha de Inspección]])</f>
        <v>2022</v>
      </c>
      <c r="AC3134">
        <f t="shared" si="675"/>
        <v>0.5</v>
      </c>
      <c r="AD3134">
        <f t="shared" si="676"/>
        <v>0.5</v>
      </c>
      <c r="AE3134">
        <f t="shared" si="677"/>
        <v>0</v>
      </c>
      <c r="AF3134">
        <f t="shared" si="678"/>
        <v>0</v>
      </c>
      <c r="AG3134">
        <f t="shared" si="679"/>
        <v>0.5</v>
      </c>
      <c r="AH3134">
        <f t="shared" si="680"/>
        <v>0.5</v>
      </c>
      <c r="AI3134">
        <f t="shared" si="681"/>
        <v>0.25</v>
      </c>
      <c r="AJ3134">
        <f t="shared" si="682"/>
        <v>0.25</v>
      </c>
      <c r="AK3134">
        <f t="shared" si="683"/>
        <v>0.5</v>
      </c>
      <c r="AL3134">
        <f t="shared" si="684"/>
        <v>0.5</v>
      </c>
      <c r="AM3134">
        <f t="shared" si="685"/>
        <v>0.5</v>
      </c>
      <c r="AN3134" s="6">
        <f t="shared" si="687"/>
        <v>0.7</v>
      </c>
      <c r="AO3134" t="str">
        <f>VLOOKUP(BD_PONDERACIONES[[#This Row],[Comuna]],Tabla3[#All],2,0)</f>
        <v>Florida</v>
      </c>
    </row>
    <row r="3135" spans="1:41" x14ac:dyDescent="0.35">
      <c r="A3135" t="s">
        <v>15027</v>
      </c>
      <c r="B3135" t="s">
        <v>15028</v>
      </c>
      <c r="C3135" t="s">
        <v>15029</v>
      </c>
      <c r="D3135" s="5">
        <v>44837</v>
      </c>
      <c r="E3135" s="5">
        <v>44726</v>
      </c>
      <c r="F3135" t="s">
        <v>753</v>
      </c>
      <c r="G3135" t="s">
        <v>15030</v>
      </c>
      <c r="H3135" t="s">
        <v>3799</v>
      </c>
      <c r="J3135" t="s">
        <v>756</v>
      </c>
      <c r="K3135" t="s">
        <v>756</v>
      </c>
      <c r="L3135" t="s">
        <v>757</v>
      </c>
      <c r="M3135" t="s">
        <v>757</v>
      </c>
      <c r="N3135" t="s">
        <v>756</v>
      </c>
      <c r="O3135" t="s">
        <v>756</v>
      </c>
      <c r="P3135" t="s">
        <v>758</v>
      </c>
      <c r="Q3135" t="s">
        <v>759</v>
      </c>
      <c r="R3135" t="s">
        <v>759</v>
      </c>
      <c r="S3135" t="s">
        <v>757</v>
      </c>
      <c r="T3135" t="s">
        <v>757</v>
      </c>
      <c r="U3135" t="s">
        <v>757</v>
      </c>
      <c r="V3135" t="s">
        <v>756</v>
      </c>
      <c r="W3135" t="s">
        <v>768</v>
      </c>
      <c r="X3135" t="s">
        <v>15031</v>
      </c>
      <c r="Y3135" t="str">
        <f t="shared" si="686"/>
        <v>junio</v>
      </c>
      <c r="Z3135">
        <f>YEAR(BD_PONDERACIONES[[#This Row],[Fecha Ejecución del Ticket]])</f>
        <v>2022</v>
      </c>
      <c r="AA3135" t="str">
        <f t="shared" si="674"/>
        <v>octubre</v>
      </c>
      <c r="AB3135">
        <f>YEAR(BD_PONDERACIONES[[#This Row],[Fecha de Inspección]])</f>
        <v>2022</v>
      </c>
      <c r="AC3135">
        <f t="shared" si="675"/>
        <v>0.5</v>
      </c>
      <c r="AD3135">
        <f t="shared" si="676"/>
        <v>0.5</v>
      </c>
      <c r="AE3135">
        <f t="shared" si="677"/>
        <v>0.5</v>
      </c>
      <c r="AF3135">
        <f t="shared" si="678"/>
        <v>0.5</v>
      </c>
      <c r="AG3135">
        <f t="shared" si="679"/>
        <v>0.5</v>
      </c>
      <c r="AH3135">
        <f t="shared" si="680"/>
        <v>0.5</v>
      </c>
      <c r="AI3135">
        <f t="shared" si="681"/>
        <v>0.25</v>
      </c>
      <c r="AJ3135">
        <f t="shared" si="682"/>
        <v>0.25</v>
      </c>
      <c r="AK3135">
        <f t="shared" si="683"/>
        <v>0.5</v>
      </c>
      <c r="AL3135">
        <f t="shared" si="684"/>
        <v>0.5</v>
      </c>
      <c r="AM3135">
        <f t="shared" si="685"/>
        <v>0.17499999999999999</v>
      </c>
      <c r="AN3135" s="6">
        <f t="shared" si="687"/>
        <v>0.93500000000000005</v>
      </c>
      <c r="AO3135" t="str">
        <f>VLOOKUP(BD_PONDERACIONES[[#This Row],[Comuna]],Tabla3[#All],2,0)</f>
        <v>Florida</v>
      </c>
    </row>
    <row r="3136" spans="1:41" x14ac:dyDescent="0.35">
      <c r="A3136" t="s">
        <v>15032</v>
      </c>
      <c r="B3136" t="s">
        <v>15033</v>
      </c>
      <c r="C3136" t="s">
        <v>15034</v>
      </c>
      <c r="D3136" s="5">
        <v>44837</v>
      </c>
      <c r="E3136" s="5">
        <v>44724</v>
      </c>
      <c r="F3136" t="s">
        <v>753</v>
      </c>
      <c r="G3136" t="s">
        <v>15035</v>
      </c>
      <c r="H3136" t="s">
        <v>3799</v>
      </c>
      <c r="J3136" t="s">
        <v>756</v>
      </c>
      <c r="K3136" t="s">
        <v>756</v>
      </c>
      <c r="L3136" t="s">
        <v>757</v>
      </c>
      <c r="M3136" t="s">
        <v>757</v>
      </c>
      <c r="N3136" t="s">
        <v>756</v>
      </c>
      <c r="O3136" t="s">
        <v>756</v>
      </c>
      <c r="P3136" t="s">
        <v>758</v>
      </c>
      <c r="Q3136" t="s">
        <v>759</v>
      </c>
      <c r="R3136" t="s">
        <v>759</v>
      </c>
      <c r="S3136" t="s">
        <v>757</v>
      </c>
      <c r="T3136" t="s">
        <v>757</v>
      </c>
      <c r="U3136" t="s">
        <v>757</v>
      </c>
      <c r="V3136" t="s">
        <v>756</v>
      </c>
      <c r="W3136" t="s">
        <v>768</v>
      </c>
      <c r="X3136" t="s">
        <v>15036</v>
      </c>
      <c r="Y3136" t="str">
        <f t="shared" si="686"/>
        <v>junio</v>
      </c>
      <c r="Z3136">
        <f>YEAR(BD_PONDERACIONES[[#This Row],[Fecha Ejecución del Ticket]])</f>
        <v>2022</v>
      </c>
      <c r="AA3136" t="str">
        <f t="shared" si="674"/>
        <v>octubre</v>
      </c>
      <c r="AB3136">
        <f>YEAR(BD_PONDERACIONES[[#This Row],[Fecha de Inspección]])</f>
        <v>2022</v>
      </c>
      <c r="AC3136">
        <f t="shared" si="675"/>
        <v>0.5</v>
      </c>
      <c r="AD3136">
        <f t="shared" si="676"/>
        <v>0.5</v>
      </c>
      <c r="AE3136">
        <f t="shared" si="677"/>
        <v>0.5</v>
      </c>
      <c r="AF3136">
        <f t="shared" si="678"/>
        <v>0.5</v>
      </c>
      <c r="AG3136">
        <f t="shared" si="679"/>
        <v>0.5</v>
      </c>
      <c r="AH3136">
        <f t="shared" si="680"/>
        <v>0.5</v>
      </c>
      <c r="AI3136">
        <f t="shared" si="681"/>
        <v>0.25</v>
      </c>
      <c r="AJ3136">
        <f t="shared" si="682"/>
        <v>0.25</v>
      </c>
      <c r="AK3136">
        <f t="shared" si="683"/>
        <v>0.5</v>
      </c>
      <c r="AL3136">
        <f t="shared" si="684"/>
        <v>0.5</v>
      </c>
      <c r="AM3136">
        <f t="shared" si="685"/>
        <v>0.17499999999999999</v>
      </c>
      <c r="AN3136" s="6">
        <f t="shared" si="687"/>
        <v>0.93500000000000005</v>
      </c>
      <c r="AO3136" t="str">
        <f>VLOOKUP(BD_PONDERACIONES[[#This Row],[Comuna]],Tabla3[#All],2,0)</f>
        <v>Florida</v>
      </c>
    </row>
    <row r="3137" spans="1:41" x14ac:dyDescent="0.35">
      <c r="A3137" t="s">
        <v>15037</v>
      </c>
      <c r="B3137" t="s">
        <v>15038</v>
      </c>
      <c r="C3137" t="s">
        <v>15039</v>
      </c>
      <c r="D3137" s="5">
        <v>44837</v>
      </c>
      <c r="E3137" s="5">
        <v>44741</v>
      </c>
      <c r="F3137" t="s">
        <v>763</v>
      </c>
      <c r="G3137" t="s">
        <v>15040</v>
      </c>
      <c r="H3137" t="s">
        <v>3799</v>
      </c>
      <c r="J3137" t="s">
        <v>756</v>
      </c>
      <c r="K3137" t="s">
        <v>756</v>
      </c>
      <c r="L3137" t="s">
        <v>757</v>
      </c>
      <c r="M3137" t="s">
        <v>757</v>
      </c>
      <c r="N3137" t="s">
        <v>756</v>
      </c>
      <c r="O3137" t="s">
        <v>756</v>
      </c>
      <c r="P3137" t="s">
        <v>758</v>
      </c>
      <c r="Q3137" t="s">
        <v>759</v>
      </c>
      <c r="R3137" t="s">
        <v>759</v>
      </c>
      <c r="S3137" t="s">
        <v>757</v>
      </c>
      <c r="T3137" t="s">
        <v>757</v>
      </c>
      <c r="U3137" t="s">
        <v>757</v>
      </c>
      <c r="V3137" t="s">
        <v>773</v>
      </c>
      <c r="W3137" t="s">
        <v>773</v>
      </c>
      <c r="X3137" t="s">
        <v>15041</v>
      </c>
      <c r="Y3137" t="str">
        <f t="shared" si="686"/>
        <v>junio</v>
      </c>
      <c r="Z3137">
        <f>YEAR(BD_PONDERACIONES[[#This Row],[Fecha Ejecución del Ticket]])</f>
        <v>2022</v>
      </c>
      <c r="AA3137" t="str">
        <f t="shared" si="674"/>
        <v>octubre</v>
      </c>
      <c r="AB3137">
        <f>YEAR(BD_PONDERACIONES[[#This Row],[Fecha de Inspección]])</f>
        <v>2022</v>
      </c>
      <c r="AC3137">
        <f t="shared" si="675"/>
        <v>0.5</v>
      </c>
      <c r="AD3137">
        <f t="shared" si="676"/>
        <v>0.5</v>
      </c>
      <c r="AE3137">
        <f t="shared" si="677"/>
        <v>0.5</v>
      </c>
      <c r="AF3137">
        <f t="shared" si="678"/>
        <v>0.5</v>
      </c>
      <c r="AG3137">
        <f t="shared" si="679"/>
        <v>0.5</v>
      </c>
      <c r="AH3137">
        <f t="shared" si="680"/>
        <v>0.5</v>
      </c>
      <c r="AI3137">
        <f t="shared" si="681"/>
        <v>0.25</v>
      </c>
      <c r="AJ3137">
        <f t="shared" si="682"/>
        <v>0.25</v>
      </c>
      <c r="AK3137">
        <f t="shared" si="683"/>
        <v>0.5</v>
      </c>
      <c r="AL3137">
        <f t="shared" si="684"/>
        <v>0</v>
      </c>
      <c r="AM3137">
        <f t="shared" si="685"/>
        <v>0</v>
      </c>
      <c r="AN3137" s="6">
        <f t="shared" si="687"/>
        <v>0.8</v>
      </c>
      <c r="AO3137" t="str">
        <f>VLOOKUP(BD_PONDERACIONES[[#This Row],[Comuna]],Tabla3[#All],2,0)</f>
        <v>Florida</v>
      </c>
    </row>
    <row r="3138" spans="1:41" x14ac:dyDescent="0.35">
      <c r="A3138" t="s">
        <v>15042</v>
      </c>
      <c r="B3138" t="s">
        <v>15043</v>
      </c>
      <c r="C3138" t="s">
        <v>15044</v>
      </c>
      <c r="D3138" s="5">
        <v>44837</v>
      </c>
      <c r="E3138" s="5">
        <v>44741</v>
      </c>
      <c r="F3138" t="s">
        <v>763</v>
      </c>
      <c r="G3138" t="s">
        <v>15045</v>
      </c>
      <c r="H3138" t="s">
        <v>3799</v>
      </c>
      <c r="J3138" t="s">
        <v>756</v>
      </c>
      <c r="K3138" t="s">
        <v>756</v>
      </c>
      <c r="L3138" t="s">
        <v>757</v>
      </c>
      <c r="M3138" t="s">
        <v>757</v>
      </c>
      <c r="N3138" t="s">
        <v>756</v>
      </c>
      <c r="O3138" t="s">
        <v>756</v>
      </c>
      <c r="P3138" t="s">
        <v>758</v>
      </c>
      <c r="Q3138" t="s">
        <v>759</v>
      </c>
      <c r="R3138" t="s">
        <v>759</v>
      </c>
      <c r="S3138" t="s">
        <v>757</v>
      </c>
      <c r="T3138" t="s">
        <v>757</v>
      </c>
      <c r="U3138" t="s">
        <v>757</v>
      </c>
      <c r="V3138" t="s">
        <v>756</v>
      </c>
      <c r="W3138" t="s">
        <v>768</v>
      </c>
      <c r="X3138" t="s">
        <v>15046</v>
      </c>
      <c r="Y3138" t="str">
        <f t="shared" si="686"/>
        <v>junio</v>
      </c>
      <c r="Z3138">
        <f>YEAR(BD_PONDERACIONES[[#This Row],[Fecha Ejecución del Ticket]])</f>
        <v>2022</v>
      </c>
      <c r="AA3138" t="str">
        <f t="shared" ref="AA3138:AA3201" si="688">TEXT(D3138,"MMMM")</f>
        <v>octubre</v>
      </c>
      <c r="AB3138">
        <f>YEAR(BD_PONDERACIONES[[#This Row],[Fecha de Inspección]])</f>
        <v>2022</v>
      </c>
      <c r="AC3138">
        <f t="shared" ref="AC3138:AC3201" si="689">IF(OR(J3138="Cumple",J3138="No Aplica"),0.5,0)</f>
        <v>0.5</v>
      </c>
      <c r="AD3138">
        <f t="shared" ref="AD3138:AD3201" si="690">IF(OR(K3138="CUMPLE",K3138="No Aplica"),0.5,0)</f>
        <v>0.5</v>
      </c>
      <c r="AE3138">
        <f t="shared" ref="AE3138:AE3201" si="691">IF(OR(L3138="CUMPLE",L3138="No Aplica"),0.5,0)</f>
        <v>0.5</v>
      </c>
      <c r="AF3138">
        <f t="shared" ref="AF3138:AF3201" si="692">IF(OR(M3138="CUMPLE",M3138="No Aplica"),0.5,0)</f>
        <v>0.5</v>
      </c>
      <c r="AG3138">
        <f t="shared" ref="AG3138:AG3201" si="693">IF(OR(N3138="CUMPLE",N3138="No Aplica"),0.5,IF(N3138="Cumple Mayormente",0.325,IF(N3138="Cumple Parcialmente",0.175,0)))</f>
        <v>0.5</v>
      </c>
      <c r="AH3138">
        <f t="shared" ref="AH3138:AH3201" si="694">IF(OR(O3138="CUMPLE",O3138="No Aplica"),0.5,IF(O3138="Cumple Mayormente",0.325,IF(O3138="Cumple Parcialmente",0.175,0)))</f>
        <v>0.5</v>
      </c>
      <c r="AI3138">
        <f t="shared" ref="AI3138:AI3201" si="695">IF(OR(S3138="CUMPLE",S3138="No Aplica"),0.25,IF(S3138="Cumple Mayormente",0.1625,IF(S3138="Cumple Parcialmente",0.0875,0)))</f>
        <v>0.25</v>
      </c>
      <c r="AJ3138">
        <f t="shared" ref="AJ3138:AJ3201" si="696">IF(OR(T3138="CUMPLE",T3138="No Aplica"),0.25,IF(T3138="Cumple Mayormente",0.1625,IF(T3138="Cumple Parcialmente",0.0875,0)))</f>
        <v>0.25</v>
      </c>
      <c r="AK3138">
        <f t="shared" ref="AK3138:AK3201" si="697">IF(OR(U3138="CUMPLE",U3138="No Aplica"),0.5,IF(U3138="Cumple Mayormente",0.325,IF(U3138="Cumple Parcialmente",0.175,0)))</f>
        <v>0.5</v>
      </c>
      <c r="AL3138">
        <f t="shared" ref="AL3138:AL3201" si="698">IF(OR(V3138="CUMPLE",V3138="No Aplica"),0.5,IF(V3138="Cumple Mayormente",0.325,IF(V3138="Cumple Parcialmente",0.175,0)))</f>
        <v>0.5</v>
      </c>
      <c r="AM3138">
        <f t="shared" ref="AM3138:AM3201" si="699">IF(OR(W3138="CUMPLE",W3138="No Aplica"),0.5,IF(W3138="Cumple Mayormente",0.325,IF(W3138="Cumple Parcialmente",0.175,0)))</f>
        <v>0.17499999999999999</v>
      </c>
      <c r="AN3138" s="6">
        <f t="shared" si="687"/>
        <v>0.93500000000000005</v>
      </c>
      <c r="AO3138" t="str">
        <f>VLOOKUP(BD_PONDERACIONES[[#This Row],[Comuna]],Tabla3[#All],2,0)</f>
        <v>Florida</v>
      </c>
    </row>
    <row r="3139" spans="1:41" x14ac:dyDescent="0.35">
      <c r="A3139" t="s">
        <v>15047</v>
      </c>
      <c r="B3139" t="s">
        <v>15048</v>
      </c>
      <c r="C3139" t="s">
        <v>15049</v>
      </c>
      <c r="D3139" s="5">
        <v>44837</v>
      </c>
      <c r="E3139" s="5">
        <v>44727</v>
      </c>
      <c r="F3139" t="s">
        <v>753</v>
      </c>
      <c r="G3139" t="s">
        <v>15050</v>
      </c>
      <c r="H3139" t="s">
        <v>3799</v>
      </c>
      <c r="J3139" t="s">
        <v>756</v>
      </c>
      <c r="K3139" t="s">
        <v>756</v>
      </c>
      <c r="L3139" t="s">
        <v>757</v>
      </c>
      <c r="M3139" t="s">
        <v>757</v>
      </c>
      <c r="N3139" t="s">
        <v>756</v>
      </c>
      <c r="O3139" t="s">
        <v>756</v>
      </c>
      <c r="P3139" t="s">
        <v>758</v>
      </c>
      <c r="Q3139" t="s">
        <v>759</v>
      </c>
      <c r="R3139" t="s">
        <v>759</v>
      </c>
      <c r="S3139" t="s">
        <v>757</v>
      </c>
      <c r="T3139" t="s">
        <v>757</v>
      </c>
      <c r="U3139" t="s">
        <v>757</v>
      </c>
      <c r="V3139" t="s">
        <v>756</v>
      </c>
      <c r="W3139" t="s">
        <v>768</v>
      </c>
      <c r="X3139" t="s">
        <v>15051</v>
      </c>
      <c r="Y3139" t="str">
        <f t="shared" si="686"/>
        <v>junio</v>
      </c>
      <c r="Z3139">
        <f>YEAR(BD_PONDERACIONES[[#This Row],[Fecha Ejecución del Ticket]])</f>
        <v>2022</v>
      </c>
      <c r="AA3139" t="str">
        <f t="shared" si="688"/>
        <v>octubre</v>
      </c>
      <c r="AB3139">
        <f>YEAR(BD_PONDERACIONES[[#This Row],[Fecha de Inspección]])</f>
        <v>2022</v>
      </c>
      <c r="AC3139">
        <f t="shared" si="689"/>
        <v>0.5</v>
      </c>
      <c r="AD3139">
        <f t="shared" si="690"/>
        <v>0.5</v>
      </c>
      <c r="AE3139">
        <f t="shared" si="691"/>
        <v>0.5</v>
      </c>
      <c r="AF3139">
        <f t="shared" si="692"/>
        <v>0.5</v>
      </c>
      <c r="AG3139">
        <f t="shared" si="693"/>
        <v>0.5</v>
      </c>
      <c r="AH3139">
        <f t="shared" si="694"/>
        <v>0.5</v>
      </c>
      <c r="AI3139">
        <f t="shared" si="695"/>
        <v>0.25</v>
      </c>
      <c r="AJ3139">
        <f t="shared" si="696"/>
        <v>0.25</v>
      </c>
      <c r="AK3139">
        <f t="shared" si="697"/>
        <v>0.5</v>
      </c>
      <c r="AL3139">
        <f t="shared" si="698"/>
        <v>0.5</v>
      </c>
      <c r="AM3139">
        <f t="shared" si="699"/>
        <v>0.17499999999999999</v>
      </c>
      <c r="AN3139" s="6">
        <f t="shared" si="687"/>
        <v>0.93500000000000005</v>
      </c>
      <c r="AO3139" t="str">
        <f>VLOOKUP(BD_PONDERACIONES[[#This Row],[Comuna]],Tabla3[#All],2,0)</f>
        <v>Florida</v>
      </c>
    </row>
    <row r="3140" spans="1:41" x14ac:dyDescent="0.35">
      <c r="A3140" t="s">
        <v>15052</v>
      </c>
      <c r="B3140" t="s">
        <v>15053</v>
      </c>
      <c r="C3140" t="s">
        <v>15054</v>
      </c>
      <c r="D3140" s="5">
        <v>44837</v>
      </c>
      <c r="E3140" s="5">
        <v>44741</v>
      </c>
      <c r="F3140" t="s">
        <v>763</v>
      </c>
      <c r="G3140" t="s">
        <v>15055</v>
      </c>
      <c r="H3140" t="s">
        <v>3799</v>
      </c>
      <c r="J3140" t="s">
        <v>756</v>
      </c>
      <c r="K3140" t="s">
        <v>756</v>
      </c>
      <c r="L3140" t="s">
        <v>757</v>
      </c>
      <c r="M3140" t="s">
        <v>757</v>
      </c>
      <c r="N3140" t="s">
        <v>756</v>
      </c>
      <c r="O3140" t="s">
        <v>756</v>
      </c>
      <c r="P3140" t="s">
        <v>758</v>
      </c>
      <c r="Q3140" t="s">
        <v>759</v>
      </c>
      <c r="R3140" t="s">
        <v>759</v>
      </c>
      <c r="S3140" t="s">
        <v>757</v>
      </c>
      <c r="T3140" t="s">
        <v>757</v>
      </c>
      <c r="U3140" t="s">
        <v>757</v>
      </c>
      <c r="V3140" t="s">
        <v>773</v>
      </c>
      <c r="W3140" t="s">
        <v>768</v>
      </c>
      <c r="X3140" t="s">
        <v>15056</v>
      </c>
      <c r="Y3140" t="str">
        <f t="shared" si="686"/>
        <v>junio</v>
      </c>
      <c r="Z3140">
        <f>YEAR(BD_PONDERACIONES[[#This Row],[Fecha Ejecución del Ticket]])</f>
        <v>2022</v>
      </c>
      <c r="AA3140" t="str">
        <f t="shared" si="688"/>
        <v>octubre</v>
      </c>
      <c r="AB3140">
        <f>YEAR(BD_PONDERACIONES[[#This Row],[Fecha de Inspección]])</f>
        <v>2022</v>
      </c>
      <c r="AC3140">
        <f t="shared" si="689"/>
        <v>0.5</v>
      </c>
      <c r="AD3140">
        <f t="shared" si="690"/>
        <v>0.5</v>
      </c>
      <c r="AE3140">
        <f t="shared" si="691"/>
        <v>0.5</v>
      </c>
      <c r="AF3140">
        <f t="shared" si="692"/>
        <v>0.5</v>
      </c>
      <c r="AG3140">
        <f t="shared" si="693"/>
        <v>0.5</v>
      </c>
      <c r="AH3140">
        <f t="shared" si="694"/>
        <v>0.5</v>
      </c>
      <c r="AI3140">
        <f t="shared" si="695"/>
        <v>0.25</v>
      </c>
      <c r="AJ3140">
        <f t="shared" si="696"/>
        <v>0.25</v>
      </c>
      <c r="AK3140">
        <f t="shared" si="697"/>
        <v>0.5</v>
      </c>
      <c r="AL3140">
        <f t="shared" si="698"/>
        <v>0</v>
      </c>
      <c r="AM3140">
        <f t="shared" si="699"/>
        <v>0.17499999999999999</v>
      </c>
      <c r="AN3140" s="6">
        <f t="shared" si="687"/>
        <v>0.83500000000000008</v>
      </c>
      <c r="AO3140" t="str">
        <f>VLOOKUP(BD_PONDERACIONES[[#This Row],[Comuna]],Tabla3[#All],2,0)</f>
        <v>Florida</v>
      </c>
    </row>
    <row r="3141" spans="1:41" x14ac:dyDescent="0.35">
      <c r="A3141" t="s">
        <v>15057</v>
      </c>
      <c r="B3141" t="s">
        <v>15058</v>
      </c>
      <c r="C3141" t="s">
        <v>15059</v>
      </c>
      <c r="D3141" s="5">
        <v>44837</v>
      </c>
      <c r="E3141" s="5">
        <v>44740</v>
      </c>
      <c r="F3141" t="s">
        <v>763</v>
      </c>
      <c r="G3141" t="s">
        <v>15060</v>
      </c>
      <c r="H3141" t="s">
        <v>3799</v>
      </c>
      <c r="J3141" t="s">
        <v>756</v>
      </c>
      <c r="K3141" t="s">
        <v>756</v>
      </c>
      <c r="L3141" t="s">
        <v>757</v>
      </c>
      <c r="M3141" t="s">
        <v>757</v>
      </c>
      <c r="N3141" t="s">
        <v>756</v>
      </c>
      <c r="O3141" t="s">
        <v>756</v>
      </c>
      <c r="P3141" t="s">
        <v>758</v>
      </c>
      <c r="Q3141" t="s">
        <v>759</v>
      </c>
      <c r="R3141" t="s">
        <v>759</v>
      </c>
      <c r="S3141" t="s">
        <v>757</v>
      </c>
      <c r="T3141" t="s">
        <v>757</v>
      </c>
      <c r="U3141" t="s">
        <v>757</v>
      </c>
      <c r="V3141" t="s">
        <v>756</v>
      </c>
      <c r="W3141" t="s">
        <v>756</v>
      </c>
      <c r="X3141" t="s">
        <v>15061</v>
      </c>
      <c r="Y3141" t="str">
        <f t="shared" si="686"/>
        <v>junio</v>
      </c>
      <c r="Z3141">
        <f>YEAR(BD_PONDERACIONES[[#This Row],[Fecha Ejecución del Ticket]])</f>
        <v>2022</v>
      </c>
      <c r="AA3141" t="str">
        <f t="shared" si="688"/>
        <v>octubre</v>
      </c>
      <c r="AB3141">
        <f>YEAR(BD_PONDERACIONES[[#This Row],[Fecha de Inspección]])</f>
        <v>2022</v>
      </c>
      <c r="AC3141">
        <f t="shared" si="689"/>
        <v>0.5</v>
      </c>
      <c r="AD3141">
        <f t="shared" si="690"/>
        <v>0.5</v>
      </c>
      <c r="AE3141">
        <f t="shared" si="691"/>
        <v>0.5</v>
      </c>
      <c r="AF3141">
        <f t="shared" si="692"/>
        <v>0.5</v>
      </c>
      <c r="AG3141">
        <f t="shared" si="693"/>
        <v>0.5</v>
      </c>
      <c r="AH3141">
        <f t="shared" si="694"/>
        <v>0.5</v>
      </c>
      <c r="AI3141">
        <f t="shared" si="695"/>
        <v>0.25</v>
      </c>
      <c r="AJ3141">
        <f t="shared" si="696"/>
        <v>0.25</v>
      </c>
      <c r="AK3141">
        <f t="shared" si="697"/>
        <v>0.5</v>
      </c>
      <c r="AL3141">
        <f t="shared" si="698"/>
        <v>0.5</v>
      </c>
      <c r="AM3141">
        <f t="shared" si="699"/>
        <v>0.5</v>
      </c>
      <c r="AN3141" s="6">
        <f t="shared" si="687"/>
        <v>1</v>
      </c>
      <c r="AO3141" t="str">
        <f>VLOOKUP(BD_PONDERACIONES[[#This Row],[Comuna]],Tabla3[#All],2,0)</f>
        <v>Florida</v>
      </c>
    </row>
    <row r="3142" spans="1:41" x14ac:dyDescent="0.35">
      <c r="A3142" t="s">
        <v>15062</v>
      </c>
      <c r="B3142" t="s">
        <v>15063</v>
      </c>
      <c r="C3142" t="s">
        <v>15064</v>
      </c>
      <c r="D3142" s="5">
        <v>44837</v>
      </c>
      <c r="E3142" s="5">
        <v>44741</v>
      </c>
      <c r="F3142" t="s">
        <v>763</v>
      </c>
      <c r="G3142" t="s">
        <v>15065</v>
      </c>
      <c r="H3142" t="s">
        <v>3799</v>
      </c>
      <c r="J3142" t="s">
        <v>756</v>
      </c>
      <c r="K3142" t="s">
        <v>756</v>
      </c>
      <c r="L3142" t="s">
        <v>757</v>
      </c>
      <c r="M3142" t="s">
        <v>757</v>
      </c>
      <c r="N3142" t="s">
        <v>756</v>
      </c>
      <c r="O3142" t="s">
        <v>756</v>
      </c>
      <c r="P3142" t="s">
        <v>758</v>
      </c>
      <c r="Q3142" t="s">
        <v>759</v>
      </c>
      <c r="R3142" t="s">
        <v>759</v>
      </c>
      <c r="S3142" t="s">
        <v>757</v>
      </c>
      <c r="T3142" t="s">
        <v>757</v>
      </c>
      <c r="U3142" t="s">
        <v>757</v>
      </c>
      <c r="V3142" t="s">
        <v>773</v>
      </c>
      <c r="W3142" t="s">
        <v>768</v>
      </c>
      <c r="X3142" t="s">
        <v>15066</v>
      </c>
      <c r="Y3142" t="str">
        <f t="shared" si="686"/>
        <v>junio</v>
      </c>
      <c r="Z3142">
        <f>YEAR(BD_PONDERACIONES[[#This Row],[Fecha Ejecución del Ticket]])</f>
        <v>2022</v>
      </c>
      <c r="AA3142" t="str">
        <f t="shared" si="688"/>
        <v>octubre</v>
      </c>
      <c r="AB3142">
        <f>YEAR(BD_PONDERACIONES[[#This Row],[Fecha de Inspección]])</f>
        <v>2022</v>
      </c>
      <c r="AC3142">
        <f t="shared" si="689"/>
        <v>0.5</v>
      </c>
      <c r="AD3142">
        <f t="shared" si="690"/>
        <v>0.5</v>
      </c>
      <c r="AE3142">
        <f t="shared" si="691"/>
        <v>0.5</v>
      </c>
      <c r="AF3142">
        <f t="shared" si="692"/>
        <v>0.5</v>
      </c>
      <c r="AG3142">
        <f t="shared" si="693"/>
        <v>0.5</v>
      </c>
      <c r="AH3142">
        <f t="shared" si="694"/>
        <v>0.5</v>
      </c>
      <c r="AI3142">
        <f t="shared" si="695"/>
        <v>0.25</v>
      </c>
      <c r="AJ3142">
        <f t="shared" si="696"/>
        <v>0.25</v>
      </c>
      <c r="AK3142">
        <f t="shared" si="697"/>
        <v>0.5</v>
      </c>
      <c r="AL3142">
        <f t="shared" si="698"/>
        <v>0</v>
      </c>
      <c r="AM3142">
        <f t="shared" si="699"/>
        <v>0.17499999999999999</v>
      </c>
      <c r="AN3142" s="6">
        <f t="shared" si="687"/>
        <v>0.83500000000000008</v>
      </c>
      <c r="AO3142" t="str">
        <f>VLOOKUP(BD_PONDERACIONES[[#This Row],[Comuna]],Tabla3[#All],2,0)</f>
        <v>Florida</v>
      </c>
    </row>
    <row r="3143" spans="1:41" x14ac:dyDescent="0.35">
      <c r="A3143" t="s">
        <v>15067</v>
      </c>
      <c r="B3143" t="s">
        <v>15068</v>
      </c>
      <c r="C3143" t="s">
        <v>15069</v>
      </c>
      <c r="D3143" s="5">
        <v>44837</v>
      </c>
      <c r="E3143" s="5">
        <v>44740</v>
      </c>
      <c r="F3143" t="s">
        <v>763</v>
      </c>
      <c r="G3143" t="s">
        <v>15070</v>
      </c>
      <c r="H3143" t="s">
        <v>3799</v>
      </c>
      <c r="J3143" t="s">
        <v>756</v>
      </c>
      <c r="K3143" t="s">
        <v>756</v>
      </c>
      <c r="L3143" t="s">
        <v>757</v>
      </c>
      <c r="M3143" t="s">
        <v>757</v>
      </c>
      <c r="N3143" t="s">
        <v>756</v>
      </c>
      <c r="O3143" t="s">
        <v>756</v>
      </c>
      <c r="P3143" t="s">
        <v>758</v>
      </c>
      <c r="Q3143" t="s">
        <v>759</v>
      </c>
      <c r="R3143" t="s">
        <v>759</v>
      </c>
      <c r="S3143" t="s">
        <v>757</v>
      </c>
      <c r="T3143" t="s">
        <v>757</v>
      </c>
      <c r="U3143" t="s">
        <v>757</v>
      </c>
      <c r="V3143" t="s">
        <v>756</v>
      </c>
      <c r="W3143" t="s">
        <v>768</v>
      </c>
      <c r="X3143" t="s">
        <v>11923</v>
      </c>
      <c r="Y3143" t="str">
        <f t="shared" si="686"/>
        <v>junio</v>
      </c>
      <c r="Z3143">
        <f>YEAR(BD_PONDERACIONES[[#This Row],[Fecha Ejecución del Ticket]])</f>
        <v>2022</v>
      </c>
      <c r="AA3143" t="str">
        <f t="shared" si="688"/>
        <v>octubre</v>
      </c>
      <c r="AB3143">
        <f>YEAR(BD_PONDERACIONES[[#This Row],[Fecha de Inspección]])</f>
        <v>2022</v>
      </c>
      <c r="AC3143">
        <f t="shared" si="689"/>
        <v>0.5</v>
      </c>
      <c r="AD3143">
        <f t="shared" si="690"/>
        <v>0.5</v>
      </c>
      <c r="AE3143">
        <f t="shared" si="691"/>
        <v>0.5</v>
      </c>
      <c r="AF3143">
        <f t="shared" si="692"/>
        <v>0.5</v>
      </c>
      <c r="AG3143">
        <f t="shared" si="693"/>
        <v>0.5</v>
      </c>
      <c r="AH3143">
        <f t="shared" si="694"/>
        <v>0.5</v>
      </c>
      <c r="AI3143">
        <f t="shared" si="695"/>
        <v>0.25</v>
      </c>
      <c r="AJ3143">
        <f t="shared" si="696"/>
        <v>0.25</v>
      </c>
      <c r="AK3143">
        <f t="shared" si="697"/>
        <v>0.5</v>
      </c>
      <c r="AL3143">
        <f t="shared" si="698"/>
        <v>0.5</v>
      </c>
      <c r="AM3143">
        <f t="shared" si="699"/>
        <v>0.17499999999999999</v>
      </c>
      <c r="AN3143" s="6">
        <f t="shared" si="687"/>
        <v>0.93500000000000005</v>
      </c>
      <c r="AO3143" t="str">
        <f>VLOOKUP(BD_PONDERACIONES[[#This Row],[Comuna]],Tabla3[#All],2,0)</f>
        <v>Florida</v>
      </c>
    </row>
    <row r="3144" spans="1:41" x14ac:dyDescent="0.35">
      <c r="A3144" t="s">
        <v>15071</v>
      </c>
      <c r="B3144" t="s">
        <v>15072</v>
      </c>
      <c r="C3144" t="s">
        <v>15073</v>
      </c>
      <c r="D3144" s="5">
        <v>44837</v>
      </c>
      <c r="E3144" s="5">
        <v>44742</v>
      </c>
      <c r="F3144" t="s">
        <v>763</v>
      </c>
      <c r="G3144" t="s">
        <v>15074</v>
      </c>
      <c r="H3144" t="s">
        <v>3799</v>
      </c>
      <c r="J3144" t="s">
        <v>756</v>
      </c>
      <c r="K3144" t="s">
        <v>756</v>
      </c>
      <c r="L3144" t="s">
        <v>757</v>
      </c>
      <c r="M3144" t="s">
        <v>757</v>
      </c>
      <c r="N3144" t="s">
        <v>756</v>
      </c>
      <c r="O3144" t="s">
        <v>756</v>
      </c>
      <c r="P3144" t="s">
        <v>758</v>
      </c>
      <c r="Q3144" t="s">
        <v>759</v>
      </c>
      <c r="R3144" t="s">
        <v>759</v>
      </c>
      <c r="S3144" t="s">
        <v>757</v>
      </c>
      <c r="T3144" t="s">
        <v>757</v>
      </c>
      <c r="U3144" t="s">
        <v>757</v>
      </c>
      <c r="V3144" t="s">
        <v>773</v>
      </c>
      <c r="W3144" t="s">
        <v>768</v>
      </c>
      <c r="X3144" t="s">
        <v>15075</v>
      </c>
      <c r="Y3144" t="str">
        <f t="shared" si="686"/>
        <v>junio</v>
      </c>
      <c r="Z3144">
        <f>YEAR(BD_PONDERACIONES[[#This Row],[Fecha Ejecución del Ticket]])</f>
        <v>2022</v>
      </c>
      <c r="AA3144" t="str">
        <f t="shared" si="688"/>
        <v>octubre</v>
      </c>
      <c r="AB3144">
        <f>YEAR(BD_PONDERACIONES[[#This Row],[Fecha de Inspección]])</f>
        <v>2022</v>
      </c>
      <c r="AC3144">
        <f t="shared" si="689"/>
        <v>0.5</v>
      </c>
      <c r="AD3144">
        <f t="shared" si="690"/>
        <v>0.5</v>
      </c>
      <c r="AE3144">
        <f t="shared" si="691"/>
        <v>0.5</v>
      </c>
      <c r="AF3144">
        <f t="shared" si="692"/>
        <v>0.5</v>
      </c>
      <c r="AG3144">
        <f t="shared" si="693"/>
        <v>0.5</v>
      </c>
      <c r="AH3144">
        <f t="shared" si="694"/>
        <v>0.5</v>
      </c>
      <c r="AI3144">
        <f t="shared" si="695"/>
        <v>0.25</v>
      </c>
      <c r="AJ3144">
        <f t="shared" si="696"/>
        <v>0.25</v>
      </c>
      <c r="AK3144">
        <f t="shared" si="697"/>
        <v>0.5</v>
      </c>
      <c r="AL3144">
        <f t="shared" si="698"/>
        <v>0</v>
      </c>
      <c r="AM3144">
        <f t="shared" si="699"/>
        <v>0.17499999999999999</v>
      </c>
      <c r="AN3144" s="6">
        <f t="shared" si="687"/>
        <v>0.83500000000000008</v>
      </c>
      <c r="AO3144" t="str">
        <f>VLOOKUP(BD_PONDERACIONES[[#This Row],[Comuna]],Tabla3[#All],2,0)</f>
        <v>Florida</v>
      </c>
    </row>
    <row r="3145" spans="1:41" x14ac:dyDescent="0.35">
      <c r="A3145" t="s">
        <v>15076</v>
      </c>
      <c r="B3145" t="s">
        <v>15077</v>
      </c>
      <c r="C3145" t="s">
        <v>15078</v>
      </c>
      <c r="D3145" s="5">
        <v>44838</v>
      </c>
      <c r="E3145" s="5">
        <v>44741</v>
      </c>
      <c r="F3145" t="s">
        <v>763</v>
      </c>
      <c r="G3145" t="s">
        <v>15079</v>
      </c>
      <c r="H3145" t="s">
        <v>3783</v>
      </c>
      <c r="J3145" t="s">
        <v>756</v>
      </c>
      <c r="K3145" t="s">
        <v>756</v>
      </c>
      <c r="L3145" t="s">
        <v>757</v>
      </c>
      <c r="M3145" t="s">
        <v>757</v>
      </c>
      <c r="N3145" t="s">
        <v>756</v>
      </c>
      <c r="O3145" t="s">
        <v>756</v>
      </c>
      <c r="P3145" t="s">
        <v>758</v>
      </c>
      <c r="Q3145" t="s">
        <v>759</v>
      </c>
      <c r="R3145" t="s">
        <v>759</v>
      </c>
      <c r="S3145" t="s">
        <v>757</v>
      </c>
      <c r="T3145" t="s">
        <v>757</v>
      </c>
      <c r="U3145" t="s">
        <v>757</v>
      </c>
      <c r="V3145" t="s">
        <v>756</v>
      </c>
      <c r="W3145" t="s">
        <v>756</v>
      </c>
      <c r="X3145" t="s">
        <v>15080</v>
      </c>
      <c r="Y3145" t="str">
        <f t="shared" si="686"/>
        <v>junio</v>
      </c>
      <c r="Z3145">
        <f>YEAR(BD_PONDERACIONES[[#This Row],[Fecha Ejecución del Ticket]])</f>
        <v>2022</v>
      </c>
      <c r="AA3145" t="str">
        <f t="shared" si="688"/>
        <v>octubre</v>
      </c>
      <c r="AB3145">
        <f>YEAR(BD_PONDERACIONES[[#This Row],[Fecha de Inspección]])</f>
        <v>2022</v>
      </c>
      <c r="AC3145">
        <f t="shared" si="689"/>
        <v>0.5</v>
      </c>
      <c r="AD3145">
        <f t="shared" si="690"/>
        <v>0.5</v>
      </c>
      <c r="AE3145">
        <f t="shared" si="691"/>
        <v>0.5</v>
      </c>
      <c r="AF3145">
        <f t="shared" si="692"/>
        <v>0.5</v>
      </c>
      <c r="AG3145">
        <f t="shared" si="693"/>
        <v>0.5</v>
      </c>
      <c r="AH3145">
        <f t="shared" si="694"/>
        <v>0.5</v>
      </c>
      <c r="AI3145">
        <f t="shared" si="695"/>
        <v>0.25</v>
      </c>
      <c r="AJ3145">
        <f t="shared" si="696"/>
        <v>0.25</v>
      </c>
      <c r="AK3145">
        <f t="shared" si="697"/>
        <v>0.5</v>
      </c>
      <c r="AL3145">
        <f t="shared" si="698"/>
        <v>0.5</v>
      </c>
      <c r="AM3145">
        <f t="shared" si="699"/>
        <v>0.5</v>
      </c>
      <c r="AN3145" s="6">
        <f t="shared" si="687"/>
        <v>1</v>
      </c>
      <c r="AO3145" t="str">
        <f>VLOOKUP(BD_PONDERACIONES[[#This Row],[Comuna]],Tabla3[#All],2,0)</f>
        <v>Florida</v>
      </c>
    </row>
    <row r="3146" spans="1:41" x14ac:dyDescent="0.35">
      <c r="A3146" t="s">
        <v>15081</v>
      </c>
      <c r="B3146" t="s">
        <v>15082</v>
      </c>
      <c r="C3146" t="s">
        <v>15083</v>
      </c>
      <c r="D3146" s="5">
        <v>44838</v>
      </c>
      <c r="E3146" s="5">
        <v>44741</v>
      </c>
      <c r="F3146" t="s">
        <v>763</v>
      </c>
      <c r="G3146" t="s">
        <v>15084</v>
      </c>
      <c r="H3146" t="s">
        <v>3783</v>
      </c>
      <c r="J3146" t="s">
        <v>756</v>
      </c>
      <c r="K3146" t="s">
        <v>756</v>
      </c>
      <c r="L3146" t="s">
        <v>757</v>
      </c>
      <c r="M3146" t="s">
        <v>757</v>
      </c>
      <c r="N3146" t="s">
        <v>756</v>
      </c>
      <c r="O3146" t="s">
        <v>756</v>
      </c>
      <c r="P3146" t="s">
        <v>758</v>
      </c>
      <c r="Q3146" t="s">
        <v>759</v>
      </c>
      <c r="R3146" t="s">
        <v>759</v>
      </c>
      <c r="S3146" t="s">
        <v>757</v>
      </c>
      <c r="T3146" t="s">
        <v>757</v>
      </c>
      <c r="U3146" t="s">
        <v>757</v>
      </c>
      <c r="V3146" t="s">
        <v>756</v>
      </c>
      <c r="W3146" t="s">
        <v>756</v>
      </c>
      <c r="X3146" t="s">
        <v>15085</v>
      </c>
      <c r="Y3146" t="str">
        <f t="shared" si="686"/>
        <v>junio</v>
      </c>
      <c r="Z3146">
        <f>YEAR(BD_PONDERACIONES[[#This Row],[Fecha Ejecución del Ticket]])</f>
        <v>2022</v>
      </c>
      <c r="AA3146" t="str">
        <f t="shared" si="688"/>
        <v>octubre</v>
      </c>
      <c r="AB3146">
        <f>YEAR(BD_PONDERACIONES[[#This Row],[Fecha de Inspección]])</f>
        <v>2022</v>
      </c>
      <c r="AC3146">
        <f t="shared" si="689"/>
        <v>0.5</v>
      </c>
      <c r="AD3146">
        <f t="shared" si="690"/>
        <v>0.5</v>
      </c>
      <c r="AE3146">
        <f t="shared" si="691"/>
        <v>0.5</v>
      </c>
      <c r="AF3146">
        <f t="shared" si="692"/>
        <v>0.5</v>
      </c>
      <c r="AG3146">
        <f t="shared" si="693"/>
        <v>0.5</v>
      </c>
      <c r="AH3146">
        <f t="shared" si="694"/>
        <v>0.5</v>
      </c>
      <c r="AI3146">
        <f t="shared" si="695"/>
        <v>0.25</v>
      </c>
      <c r="AJ3146">
        <f t="shared" si="696"/>
        <v>0.25</v>
      </c>
      <c r="AK3146">
        <f t="shared" si="697"/>
        <v>0.5</v>
      </c>
      <c r="AL3146">
        <f t="shared" si="698"/>
        <v>0.5</v>
      </c>
      <c r="AM3146">
        <f t="shared" si="699"/>
        <v>0.5</v>
      </c>
      <c r="AN3146" s="6">
        <f t="shared" si="687"/>
        <v>1</v>
      </c>
      <c r="AO3146" t="str">
        <f>VLOOKUP(BD_PONDERACIONES[[#This Row],[Comuna]],Tabla3[#All],2,0)</f>
        <v>Florida</v>
      </c>
    </row>
    <row r="3147" spans="1:41" x14ac:dyDescent="0.35">
      <c r="A3147" t="s">
        <v>15086</v>
      </c>
      <c r="B3147" t="s">
        <v>15087</v>
      </c>
      <c r="C3147" t="s">
        <v>15088</v>
      </c>
      <c r="D3147" s="5">
        <v>44838</v>
      </c>
      <c r="E3147" s="5">
        <v>44716</v>
      </c>
      <c r="F3147" t="s">
        <v>753</v>
      </c>
      <c r="G3147" t="s">
        <v>15089</v>
      </c>
      <c r="H3147" t="s">
        <v>3799</v>
      </c>
      <c r="J3147" t="s">
        <v>756</v>
      </c>
      <c r="K3147" t="s">
        <v>756</v>
      </c>
      <c r="L3147" t="s">
        <v>757</v>
      </c>
      <c r="M3147" t="s">
        <v>757</v>
      </c>
      <c r="N3147" t="s">
        <v>756</v>
      </c>
      <c r="O3147" t="s">
        <v>756</v>
      </c>
      <c r="P3147" t="s">
        <v>758</v>
      </c>
      <c r="Q3147" t="s">
        <v>759</v>
      </c>
      <c r="R3147" t="s">
        <v>759</v>
      </c>
      <c r="S3147" t="s">
        <v>757</v>
      </c>
      <c r="T3147" t="s">
        <v>757</v>
      </c>
      <c r="U3147" t="s">
        <v>757</v>
      </c>
      <c r="V3147" t="s">
        <v>756</v>
      </c>
      <c r="W3147" t="s">
        <v>768</v>
      </c>
      <c r="X3147" t="s">
        <v>15090</v>
      </c>
      <c r="Y3147" t="str">
        <f t="shared" si="686"/>
        <v>junio</v>
      </c>
      <c r="Z3147">
        <f>YEAR(BD_PONDERACIONES[[#This Row],[Fecha Ejecución del Ticket]])</f>
        <v>2022</v>
      </c>
      <c r="AA3147" t="str">
        <f t="shared" si="688"/>
        <v>octubre</v>
      </c>
      <c r="AB3147">
        <f>YEAR(BD_PONDERACIONES[[#This Row],[Fecha de Inspección]])</f>
        <v>2022</v>
      </c>
      <c r="AC3147">
        <f t="shared" si="689"/>
        <v>0.5</v>
      </c>
      <c r="AD3147">
        <f t="shared" si="690"/>
        <v>0.5</v>
      </c>
      <c r="AE3147">
        <f t="shared" si="691"/>
        <v>0.5</v>
      </c>
      <c r="AF3147">
        <f t="shared" si="692"/>
        <v>0.5</v>
      </c>
      <c r="AG3147">
        <f t="shared" si="693"/>
        <v>0.5</v>
      </c>
      <c r="AH3147">
        <f t="shared" si="694"/>
        <v>0.5</v>
      </c>
      <c r="AI3147">
        <f t="shared" si="695"/>
        <v>0.25</v>
      </c>
      <c r="AJ3147">
        <f t="shared" si="696"/>
        <v>0.25</v>
      </c>
      <c r="AK3147">
        <f t="shared" si="697"/>
        <v>0.5</v>
      </c>
      <c r="AL3147">
        <f t="shared" si="698"/>
        <v>0.5</v>
      </c>
      <c r="AM3147">
        <f t="shared" si="699"/>
        <v>0.17499999999999999</v>
      </c>
      <c r="AN3147" s="6">
        <f t="shared" si="687"/>
        <v>0.93500000000000005</v>
      </c>
      <c r="AO3147" t="str">
        <f>VLOOKUP(BD_PONDERACIONES[[#This Row],[Comuna]],Tabla3[#All],2,0)</f>
        <v>Florida</v>
      </c>
    </row>
    <row r="3148" spans="1:41" x14ac:dyDescent="0.35">
      <c r="A3148" t="s">
        <v>15091</v>
      </c>
      <c r="B3148" t="s">
        <v>15092</v>
      </c>
      <c r="C3148" t="s">
        <v>15093</v>
      </c>
      <c r="D3148" s="5">
        <v>44838</v>
      </c>
      <c r="E3148" s="5">
        <v>44725</v>
      </c>
      <c r="F3148" t="s">
        <v>753</v>
      </c>
      <c r="G3148" t="s">
        <v>15094</v>
      </c>
      <c r="H3148" t="s">
        <v>3799</v>
      </c>
      <c r="J3148" t="s">
        <v>756</v>
      </c>
      <c r="K3148" t="s">
        <v>756</v>
      </c>
      <c r="L3148" t="s">
        <v>757</v>
      </c>
      <c r="M3148" t="s">
        <v>757</v>
      </c>
      <c r="N3148" t="s">
        <v>756</v>
      </c>
      <c r="O3148" t="s">
        <v>756</v>
      </c>
      <c r="P3148" t="s">
        <v>765</v>
      </c>
      <c r="Q3148" t="s">
        <v>759</v>
      </c>
      <c r="R3148" t="s">
        <v>759</v>
      </c>
      <c r="S3148" t="s">
        <v>756</v>
      </c>
      <c r="T3148" t="s">
        <v>756</v>
      </c>
      <c r="U3148" t="s">
        <v>756</v>
      </c>
      <c r="V3148" t="s">
        <v>756</v>
      </c>
      <c r="W3148" t="s">
        <v>756</v>
      </c>
      <c r="X3148" t="s">
        <v>15095</v>
      </c>
      <c r="Y3148" t="str">
        <f t="shared" si="686"/>
        <v>junio</v>
      </c>
      <c r="Z3148">
        <f>YEAR(BD_PONDERACIONES[[#This Row],[Fecha Ejecución del Ticket]])</f>
        <v>2022</v>
      </c>
      <c r="AA3148" t="str">
        <f t="shared" si="688"/>
        <v>octubre</v>
      </c>
      <c r="AB3148">
        <f>YEAR(BD_PONDERACIONES[[#This Row],[Fecha de Inspección]])</f>
        <v>2022</v>
      </c>
      <c r="AC3148">
        <f t="shared" si="689"/>
        <v>0.5</v>
      </c>
      <c r="AD3148">
        <f t="shared" si="690"/>
        <v>0.5</v>
      </c>
      <c r="AE3148">
        <f t="shared" si="691"/>
        <v>0.5</v>
      </c>
      <c r="AF3148">
        <f t="shared" si="692"/>
        <v>0.5</v>
      </c>
      <c r="AG3148">
        <f t="shared" si="693"/>
        <v>0.5</v>
      </c>
      <c r="AH3148">
        <f t="shared" si="694"/>
        <v>0.5</v>
      </c>
      <c r="AI3148">
        <f t="shared" si="695"/>
        <v>0.25</v>
      </c>
      <c r="AJ3148">
        <f t="shared" si="696"/>
        <v>0.25</v>
      </c>
      <c r="AK3148">
        <f t="shared" si="697"/>
        <v>0.5</v>
      </c>
      <c r="AL3148">
        <f t="shared" si="698"/>
        <v>0.5</v>
      </c>
      <c r="AM3148">
        <f t="shared" si="699"/>
        <v>0.5</v>
      </c>
      <c r="AN3148" s="6">
        <f t="shared" si="687"/>
        <v>1</v>
      </c>
      <c r="AO3148" t="str">
        <f>VLOOKUP(BD_PONDERACIONES[[#This Row],[Comuna]],Tabla3[#All],2,0)</f>
        <v>Florida</v>
      </c>
    </row>
    <row r="3149" spans="1:41" x14ac:dyDescent="0.35">
      <c r="A3149" t="s">
        <v>15096</v>
      </c>
      <c r="B3149" t="s">
        <v>15097</v>
      </c>
      <c r="C3149" t="s">
        <v>15098</v>
      </c>
      <c r="D3149" s="5">
        <v>44838</v>
      </c>
      <c r="E3149" s="5">
        <v>44743</v>
      </c>
      <c r="F3149" t="s">
        <v>763</v>
      </c>
      <c r="G3149" t="s">
        <v>15099</v>
      </c>
      <c r="H3149" t="s">
        <v>3786</v>
      </c>
      <c r="J3149" t="s">
        <v>756</v>
      </c>
      <c r="K3149" t="s">
        <v>756</v>
      </c>
      <c r="L3149" t="s">
        <v>773</v>
      </c>
      <c r="M3149" t="s">
        <v>773</v>
      </c>
      <c r="N3149" t="s">
        <v>756</v>
      </c>
      <c r="O3149" t="s">
        <v>756</v>
      </c>
      <c r="P3149" t="s">
        <v>758</v>
      </c>
      <c r="Q3149" t="s">
        <v>759</v>
      </c>
      <c r="R3149" t="s">
        <v>759</v>
      </c>
      <c r="S3149" t="s">
        <v>757</v>
      </c>
      <c r="T3149" t="s">
        <v>757</v>
      </c>
      <c r="U3149" t="s">
        <v>757</v>
      </c>
      <c r="V3149" t="s">
        <v>773</v>
      </c>
      <c r="W3149" t="s">
        <v>773</v>
      </c>
      <c r="X3149" t="s">
        <v>12039</v>
      </c>
      <c r="Y3149" t="str">
        <f t="shared" si="686"/>
        <v>julio</v>
      </c>
      <c r="Z3149">
        <f>YEAR(BD_PONDERACIONES[[#This Row],[Fecha Ejecución del Ticket]])</f>
        <v>2022</v>
      </c>
      <c r="AA3149" t="str">
        <f t="shared" si="688"/>
        <v>octubre</v>
      </c>
      <c r="AB3149">
        <f>YEAR(BD_PONDERACIONES[[#This Row],[Fecha de Inspección]])</f>
        <v>2022</v>
      </c>
      <c r="AC3149">
        <f t="shared" si="689"/>
        <v>0.5</v>
      </c>
      <c r="AD3149">
        <f t="shared" si="690"/>
        <v>0.5</v>
      </c>
      <c r="AE3149">
        <f t="shared" si="691"/>
        <v>0</v>
      </c>
      <c r="AF3149">
        <f t="shared" si="692"/>
        <v>0</v>
      </c>
      <c r="AG3149">
        <f t="shared" si="693"/>
        <v>0.5</v>
      </c>
      <c r="AH3149">
        <f t="shared" si="694"/>
        <v>0.5</v>
      </c>
      <c r="AI3149">
        <f t="shared" si="695"/>
        <v>0.25</v>
      </c>
      <c r="AJ3149">
        <f t="shared" si="696"/>
        <v>0.25</v>
      </c>
      <c r="AK3149">
        <f t="shared" si="697"/>
        <v>0.5</v>
      </c>
      <c r="AL3149">
        <f t="shared" si="698"/>
        <v>0</v>
      </c>
      <c r="AM3149">
        <f t="shared" si="699"/>
        <v>0</v>
      </c>
      <c r="AN3149" s="6">
        <f t="shared" si="687"/>
        <v>0.5</v>
      </c>
      <c r="AO3149" t="str">
        <f>VLOOKUP(BD_PONDERACIONES[[#This Row],[Comuna]],Tabla3[#All],2,0)</f>
        <v>Florida</v>
      </c>
    </row>
    <row r="3150" spans="1:41" x14ac:dyDescent="0.35">
      <c r="A3150" t="s">
        <v>15100</v>
      </c>
      <c r="B3150" t="s">
        <v>15101</v>
      </c>
      <c r="C3150" t="s">
        <v>15102</v>
      </c>
      <c r="D3150" s="5">
        <v>44838</v>
      </c>
      <c r="E3150" s="5">
        <v>44722</v>
      </c>
      <c r="F3150" t="s">
        <v>753</v>
      </c>
      <c r="G3150" t="s">
        <v>15103</v>
      </c>
      <c r="H3150" t="s">
        <v>3799</v>
      </c>
      <c r="J3150" t="s">
        <v>756</v>
      </c>
      <c r="K3150" t="s">
        <v>756</v>
      </c>
      <c r="L3150" t="s">
        <v>757</v>
      </c>
      <c r="M3150" t="s">
        <v>757</v>
      </c>
      <c r="N3150" t="s">
        <v>756</v>
      </c>
      <c r="O3150" t="s">
        <v>756</v>
      </c>
      <c r="P3150" t="s">
        <v>765</v>
      </c>
      <c r="Q3150" t="s">
        <v>759</v>
      </c>
      <c r="R3150" t="s">
        <v>759</v>
      </c>
      <c r="S3150" t="s">
        <v>757</v>
      </c>
      <c r="T3150" t="s">
        <v>757</v>
      </c>
      <c r="U3150" t="s">
        <v>756</v>
      </c>
      <c r="V3150" t="s">
        <v>904</v>
      </c>
      <c r="W3150" t="s">
        <v>768</v>
      </c>
      <c r="X3150" t="s">
        <v>12190</v>
      </c>
      <c r="Y3150" t="str">
        <f t="shared" si="686"/>
        <v>junio</v>
      </c>
      <c r="Z3150">
        <f>YEAR(BD_PONDERACIONES[[#This Row],[Fecha Ejecución del Ticket]])</f>
        <v>2022</v>
      </c>
      <c r="AA3150" t="str">
        <f t="shared" si="688"/>
        <v>octubre</v>
      </c>
      <c r="AB3150">
        <f>YEAR(BD_PONDERACIONES[[#This Row],[Fecha de Inspección]])</f>
        <v>2022</v>
      </c>
      <c r="AC3150">
        <f t="shared" si="689"/>
        <v>0.5</v>
      </c>
      <c r="AD3150">
        <f t="shared" si="690"/>
        <v>0.5</v>
      </c>
      <c r="AE3150">
        <f t="shared" si="691"/>
        <v>0.5</v>
      </c>
      <c r="AF3150">
        <f t="shared" si="692"/>
        <v>0.5</v>
      </c>
      <c r="AG3150">
        <f t="shared" si="693"/>
        <v>0.5</v>
      </c>
      <c r="AH3150">
        <f t="shared" si="694"/>
        <v>0.5</v>
      </c>
      <c r="AI3150">
        <f t="shared" si="695"/>
        <v>0.25</v>
      </c>
      <c r="AJ3150">
        <f t="shared" si="696"/>
        <v>0.25</v>
      </c>
      <c r="AK3150">
        <f t="shared" si="697"/>
        <v>0.5</v>
      </c>
      <c r="AL3150">
        <f t="shared" si="698"/>
        <v>0.32500000000000001</v>
      </c>
      <c r="AM3150">
        <f t="shared" si="699"/>
        <v>0.17499999999999999</v>
      </c>
      <c r="AN3150" s="6">
        <f t="shared" si="687"/>
        <v>0.9</v>
      </c>
      <c r="AO3150" t="str">
        <f>VLOOKUP(BD_PONDERACIONES[[#This Row],[Comuna]],Tabla3[#All],2,0)</f>
        <v>Florida</v>
      </c>
    </row>
    <row r="3151" spans="1:41" x14ac:dyDescent="0.35">
      <c r="A3151" t="s">
        <v>15104</v>
      </c>
      <c r="B3151" t="s">
        <v>15105</v>
      </c>
      <c r="C3151" t="s">
        <v>15106</v>
      </c>
      <c r="D3151" s="5">
        <v>44838</v>
      </c>
      <c r="E3151" s="5">
        <v>44721</v>
      </c>
      <c r="F3151" t="s">
        <v>753</v>
      </c>
      <c r="G3151" t="s">
        <v>15107</v>
      </c>
      <c r="H3151" t="s">
        <v>3799</v>
      </c>
      <c r="J3151" t="s">
        <v>756</v>
      </c>
      <c r="K3151" t="s">
        <v>756</v>
      </c>
      <c r="L3151" t="s">
        <v>757</v>
      </c>
      <c r="M3151" t="s">
        <v>757</v>
      </c>
      <c r="N3151" t="s">
        <v>757</v>
      </c>
      <c r="O3151" t="s">
        <v>757</v>
      </c>
      <c r="P3151" t="s">
        <v>758</v>
      </c>
      <c r="Q3151" t="s">
        <v>759</v>
      </c>
      <c r="R3151" t="s">
        <v>759</v>
      </c>
      <c r="S3151" t="s">
        <v>757</v>
      </c>
      <c r="T3151" t="s">
        <v>757</v>
      </c>
      <c r="U3151" t="s">
        <v>757</v>
      </c>
      <c r="V3151" t="s">
        <v>756</v>
      </c>
      <c r="W3151" t="s">
        <v>756</v>
      </c>
      <c r="X3151" t="s">
        <v>15108</v>
      </c>
      <c r="Y3151" t="str">
        <f t="shared" si="686"/>
        <v>junio</v>
      </c>
      <c r="Z3151">
        <f>YEAR(BD_PONDERACIONES[[#This Row],[Fecha Ejecución del Ticket]])</f>
        <v>2022</v>
      </c>
      <c r="AA3151" t="str">
        <f t="shared" si="688"/>
        <v>octubre</v>
      </c>
      <c r="AB3151">
        <f>YEAR(BD_PONDERACIONES[[#This Row],[Fecha de Inspección]])</f>
        <v>2022</v>
      </c>
      <c r="AC3151">
        <f t="shared" si="689"/>
        <v>0.5</v>
      </c>
      <c r="AD3151">
        <f t="shared" si="690"/>
        <v>0.5</v>
      </c>
      <c r="AE3151">
        <f t="shared" si="691"/>
        <v>0.5</v>
      </c>
      <c r="AF3151">
        <f t="shared" si="692"/>
        <v>0.5</v>
      </c>
      <c r="AG3151">
        <f t="shared" si="693"/>
        <v>0.5</v>
      </c>
      <c r="AH3151">
        <f t="shared" si="694"/>
        <v>0.5</v>
      </c>
      <c r="AI3151">
        <f t="shared" si="695"/>
        <v>0.25</v>
      </c>
      <c r="AJ3151">
        <f t="shared" si="696"/>
        <v>0.25</v>
      </c>
      <c r="AK3151">
        <f t="shared" si="697"/>
        <v>0.5</v>
      </c>
      <c r="AL3151">
        <f t="shared" si="698"/>
        <v>0.5</v>
      </c>
      <c r="AM3151">
        <f t="shared" si="699"/>
        <v>0.5</v>
      </c>
      <c r="AN3151" s="6">
        <f t="shared" si="687"/>
        <v>1</v>
      </c>
      <c r="AO3151" t="str">
        <f>VLOOKUP(BD_PONDERACIONES[[#This Row],[Comuna]],Tabla3[#All],2,0)</f>
        <v>Florida</v>
      </c>
    </row>
    <row r="3152" spans="1:41" x14ac:dyDescent="0.35">
      <c r="A3152" t="s">
        <v>15109</v>
      </c>
      <c r="B3152" t="s">
        <v>15110</v>
      </c>
      <c r="C3152" t="s">
        <v>15111</v>
      </c>
      <c r="D3152" s="5">
        <v>44838</v>
      </c>
      <c r="E3152" s="5">
        <v>44724</v>
      </c>
      <c r="F3152" t="s">
        <v>753</v>
      </c>
      <c r="G3152" t="s">
        <v>15112</v>
      </c>
      <c r="H3152" t="s">
        <v>3799</v>
      </c>
      <c r="J3152" t="s">
        <v>756</v>
      </c>
      <c r="K3152" t="s">
        <v>756</v>
      </c>
      <c r="L3152" t="s">
        <v>756</v>
      </c>
      <c r="M3152" t="s">
        <v>756</v>
      </c>
      <c r="N3152" t="s">
        <v>756</v>
      </c>
      <c r="O3152" t="s">
        <v>756</v>
      </c>
      <c r="P3152" t="s">
        <v>758</v>
      </c>
      <c r="Q3152" t="s">
        <v>759</v>
      </c>
      <c r="R3152" t="s">
        <v>759</v>
      </c>
      <c r="S3152" t="s">
        <v>757</v>
      </c>
      <c r="T3152" t="s">
        <v>757</v>
      </c>
      <c r="U3152" t="s">
        <v>757</v>
      </c>
      <c r="V3152" t="s">
        <v>756</v>
      </c>
      <c r="W3152" t="s">
        <v>756</v>
      </c>
      <c r="X3152" t="s">
        <v>885</v>
      </c>
      <c r="Y3152" t="str">
        <f t="shared" si="686"/>
        <v>junio</v>
      </c>
      <c r="Z3152">
        <f>YEAR(BD_PONDERACIONES[[#This Row],[Fecha Ejecución del Ticket]])</f>
        <v>2022</v>
      </c>
      <c r="AA3152" t="str">
        <f t="shared" si="688"/>
        <v>octubre</v>
      </c>
      <c r="AB3152">
        <f>YEAR(BD_PONDERACIONES[[#This Row],[Fecha de Inspección]])</f>
        <v>2022</v>
      </c>
      <c r="AC3152">
        <f t="shared" si="689"/>
        <v>0.5</v>
      </c>
      <c r="AD3152">
        <f t="shared" si="690"/>
        <v>0.5</v>
      </c>
      <c r="AE3152">
        <f t="shared" si="691"/>
        <v>0.5</v>
      </c>
      <c r="AF3152">
        <f t="shared" si="692"/>
        <v>0.5</v>
      </c>
      <c r="AG3152">
        <f t="shared" si="693"/>
        <v>0.5</v>
      </c>
      <c r="AH3152">
        <f t="shared" si="694"/>
        <v>0.5</v>
      </c>
      <c r="AI3152">
        <f t="shared" si="695"/>
        <v>0.25</v>
      </c>
      <c r="AJ3152">
        <f t="shared" si="696"/>
        <v>0.25</v>
      </c>
      <c r="AK3152">
        <f t="shared" si="697"/>
        <v>0.5</v>
      </c>
      <c r="AL3152">
        <f t="shared" si="698"/>
        <v>0.5</v>
      </c>
      <c r="AM3152">
        <f t="shared" si="699"/>
        <v>0.5</v>
      </c>
      <c r="AN3152" s="6">
        <f t="shared" si="687"/>
        <v>1</v>
      </c>
      <c r="AO3152" t="str">
        <f>VLOOKUP(BD_PONDERACIONES[[#This Row],[Comuna]],Tabla3[#All],2,0)</f>
        <v>Florida</v>
      </c>
    </row>
    <row r="3153" spans="1:41" x14ac:dyDescent="0.35">
      <c r="A3153" t="s">
        <v>15113</v>
      </c>
      <c r="B3153" t="s">
        <v>15114</v>
      </c>
      <c r="C3153" t="s">
        <v>15115</v>
      </c>
      <c r="D3153" s="5">
        <v>44838</v>
      </c>
      <c r="E3153" s="5">
        <v>44714</v>
      </c>
      <c r="F3153" t="s">
        <v>753</v>
      </c>
      <c r="G3153" t="s">
        <v>15116</v>
      </c>
      <c r="H3153" t="s">
        <v>3799</v>
      </c>
      <c r="J3153" t="s">
        <v>756</v>
      </c>
      <c r="K3153" t="s">
        <v>756</v>
      </c>
      <c r="L3153" t="s">
        <v>773</v>
      </c>
      <c r="M3153" t="s">
        <v>773</v>
      </c>
      <c r="N3153" t="s">
        <v>756</v>
      </c>
      <c r="O3153" t="s">
        <v>756</v>
      </c>
      <c r="P3153" t="s">
        <v>765</v>
      </c>
      <c r="Q3153" t="s">
        <v>15117</v>
      </c>
      <c r="R3153" t="s">
        <v>15118</v>
      </c>
      <c r="S3153" t="s">
        <v>756</v>
      </c>
      <c r="T3153" t="s">
        <v>756</v>
      </c>
      <c r="U3153" t="s">
        <v>756</v>
      </c>
      <c r="V3153" t="s">
        <v>756</v>
      </c>
      <c r="W3153" t="s">
        <v>756</v>
      </c>
      <c r="X3153" t="s">
        <v>15119</v>
      </c>
      <c r="Y3153" t="str">
        <f t="shared" ref="Y3153:Y3216" si="700">TEXT(E3153,"MMMM")</f>
        <v>junio</v>
      </c>
      <c r="Z3153">
        <f>YEAR(BD_PONDERACIONES[[#This Row],[Fecha Ejecución del Ticket]])</f>
        <v>2022</v>
      </c>
      <c r="AA3153" t="str">
        <f t="shared" si="688"/>
        <v>octubre</v>
      </c>
      <c r="AB3153">
        <f>YEAR(BD_PONDERACIONES[[#This Row],[Fecha de Inspección]])</f>
        <v>2022</v>
      </c>
      <c r="AC3153">
        <f t="shared" si="689"/>
        <v>0.5</v>
      </c>
      <c r="AD3153">
        <f t="shared" si="690"/>
        <v>0.5</v>
      </c>
      <c r="AE3153">
        <f t="shared" si="691"/>
        <v>0</v>
      </c>
      <c r="AF3153">
        <f t="shared" si="692"/>
        <v>0</v>
      </c>
      <c r="AG3153">
        <f t="shared" si="693"/>
        <v>0.5</v>
      </c>
      <c r="AH3153">
        <f t="shared" si="694"/>
        <v>0.5</v>
      </c>
      <c r="AI3153">
        <f t="shared" si="695"/>
        <v>0.25</v>
      </c>
      <c r="AJ3153">
        <f t="shared" si="696"/>
        <v>0.25</v>
      </c>
      <c r="AK3153">
        <f t="shared" si="697"/>
        <v>0.5</v>
      </c>
      <c r="AL3153">
        <f t="shared" si="698"/>
        <v>0.5</v>
      </c>
      <c r="AM3153">
        <f t="shared" si="699"/>
        <v>0.5</v>
      </c>
      <c r="AN3153" s="6">
        <f t="shared" ref="AN3153:AN3216" si="701">((AC3153+AD3153)*0.2)+((AE3153+AF3153)*0.3)+((AG3153+AH3153)*0.15)+((AI3153+AJ3153+AK3153)*0.15)+((AL3153+AM3153)*0.2)</f>
        <v>0.7</v>
      </c>
      <c r="AO3153" t="str">
        <f>VLOOKUP(BD_PONDERACIONES[[#This Row],[Comuna]],Tabla3[#All],2,0)</f>
        <v>Florida</v>
      </c>
    </row>
    <row r="3154" spans="1:41" x14ac:dyDescent="0.35">
      <c r="A3154" t="s">
        <v>15120</v>
      </c>
      <c r="B3154" t="s">
        <v>15121</v>
      </c>
      <c r="C3154" t="s">
        <v>15122</v>
      </c>
      <c r="D3154" s="5">
        <v>44838</v>
      </c>
      <c r="E3154" s="5">
        <v>44726</v>
      </c>
      <c r="F3154" t="s">
        <v>753</v>
      </c>
      <c r="G3154" t="s">
        <v>15123</v>
      </c>
      <c r="H3154" t="s">
        <v>3799</v>
      </c>
      <c r="J3154" t="s">
        <v>756</v>
      </c>
      <c r="K3154" t="s">
        <v>756</v>
      </c>
      <c r="L3154" t="s">
        <v>757</v>
      </c>
      <c r="M3154" t="s">
        <v>757</v>
      </c>
      <c r="N3154" t="s">
        <v>756</v>
      </c>
      <c r="O3154" t="s">
        <v>756</v>
      </c>
      <c r="P3154" t="s">
        <v>758</v>
      </c>
      <c r="Q3154" t="s">
        <v>759</v>
      </c>
      <c r="R3154" t="s">
        <v>759</v>
      </c>
      <c r="S3154" t="s">
        <v>757</v>
      </c>
      <c r="T3154" t="s">
        <v>757</v>
      </c>
      <c r="U3154" t="s">
        <v>757</v>
      </c>
      <c r="V3154" t="s">
        <v>756</v>
      </c>
      <c r="W3154" t="s">
        <v>756</v>
      </c>
      <c r="X3154" t="s">
        <v>885</v>
      </c>
      <c r="Y3154" t="str">
        <f t="shared" si="700"/>
        <v>junio</v>
      </c>
      <c r="Z3154">
        <f>YEAR(BD_PONDERACIONES[[#This Row],[Fecha Ejecución del Ticket]])</f>
        <v>2022</v>
      </c>
      <c r="AA3154" t="str">
        <f t="shared" si="688"/>
        <v>octubre</v>
      </c>
      <c r="AB3154">
        <f>YEAR(BD_PONDERACIONES[[#This Row],[Fecha de Inspección]])</f>
        <v>2022</v>
      </c>
      <c r="AC3154">
        <f t="shared" si="689"/>
        <v>0.5</v>
      </c>
      <c r="AD3154">
        <f t="shared" si="690"/>
        <v>0.5</v>
      </c>
      <c r="AE3154">
        <f t="shared" si="691"/>
        <v>0.5</v>
      </c>
      <c r="AF3154">
        <f t="shared" si="692"/>
        <v>0.5</v>
      </c>
      <c r="AG3154">
        <f t="shared" si="693"/>
        <v>0.5</v>
      </c>
      <c r="AH3154">
        <f t="shared" si="694"/>
        <v>0.5</v>
      </c>
      <c r="AI3154">
        <f t="shared" si="695"/>
        <v>0.25</v>
      </c>
      <c r="AJ3154">
        <f t="shared" si="696"/>
        <v>0.25</v>
      </c>
      <c r="AK3154">
        <f t="shared" si="697"/>
        <v>0.5</v>
      </c>
      <c r="AL3154">
        <f t="shared" si="698"/>
        <v>0.5</v>
      </c>
      <c r="AM3154">
        <f t="shared" si="699"/>
        <v>0.5</v>
      </c>
      <c r="AN3154" s="6">
        <f t="shared" si="701"/>
        <v>1</v>
      </c>
      <c r="AO3154" t="str">
        <f>VLOOKUP(BD_PONDERACIONES[[#This Row],[Comuna]],Tabla3[#All],2,0)</f>
        <v>Florida</v>
      </c>
    </row>
    <row r="3155" spans="1:41" x14ac:dyDescent="0.35">
      <c r="A3155" t="s">
        <v>15124</v>
      </c>
      <c r="B3155" t="s">
        <v>15125</v>
      </c>
      <c r="C3155" t="s">
        <v>15126</v>
      </c>
      <c r="D3155" s="5">
        <v>44838</v>
      </c>
      <c r="E3155" s="5">
        <v>44725</v>
      </c>
      <c r="F3155" t="s">
        <v>753</v>
      </c>
      <c r="G3155" t="s">
        <v>15127</v>
      </c>
      <c r="H3155" t="s">
        <v>3799</v>
      </c>
      <c r="J3155" t="s">
        <v>756</v>
      </c>
      <c r="K3155" t="s">
        <v>756</v>
      </c>
      <c r="L3155" t="s">
        <v>757</v>
      </c>
      <c r="M3155" t="s">
        <v>757</v>
      </c>
      <c r="N3155" t="s">
        <v>756</v>
      </c>
      <c r="O3155" t="s">
        <v>756</v>
      </c>
      <c r="P3155" t="s">
        <v>758</v>
      </c>
      <c r="Q3155" t="s">
        <v>759</v>
      </c>
      <c r="R3155" t="s">
        <v>759</v>
      </c>
      <c r="S3155" t="s">
        <v>757</v>
      </c>
      <c r="T3155" t="s">
        <v>757</v>
      </c>
      <c r="U3155" t="s">
        <v>757</v>
      </c>
      <c r="V3155" t="s">
        <v>768</v>
      </c>
      <c r="W3155" t="s">
        <v>756</v>
      </c>
      <c r="X3155" t="s">
        <v>885</v>
      </c>
      <c r="Y3155" t="str">
        <f t="shared" si="700"/>
        <v>junio</v>
      </c>
      <c r="Z3155">
        <f>YEAR(BD_PONDERACIONES[[#This Row],[Fecha Ejecución del Ticket]])</f>
        <v>2022</v>
      </c>
      <c r="AA3155" t="str">
        <f t="shared" si="688"/>
        <v>octubre</v>
      </c>
      <c r="AB3155">
        <f>YEAR(BD_PONDERACIONES[[#This Row],[Fecha de Inspección]])</f>
        <v>2022</v>
      </c>
      <c r="AC3155">
        <f t="shared" si="689"/>
        <v>0.5</v>
      </c>
      <c r="AD3155">
        <f t="shared" si="690"/>
        <v>0.5</v>
      </c>
      <c r="AE3155">
        <f t="shared" si="691"/>
        <v>0.5</v>
      </c>
      <c r="AF3155">
        <f t="shared" si="692"/>
        <v>0.5</v>
      </c>
      <c r="AG3155">
        <f t="shared" si="693"/>
        <v>0.5</v>
      </c>
      <c r="AH3155">
        <f t="shared" si="694"/>
        <v>0.5</v>
      </c>
      <c r="AI3155">
        <f t="shared" si="695"/>
        <v>0.25</v>
      </c>
      <c r="AJ3155">
        <f t="shared" si="696"/>
        <v>0.25</v>
      </c>
      <c r="AK3155">
        <f t="shared" si="697"/>
        <v>0.5</v>
      </c>
      <c r="AL3155">
        <f t="shared" si="698"/>
        <v>0.17499999999999999</v>
      </c>
      <c r="AM3155">
        <f t="shared" si="699"/>
        <v>0.5</v>
      </c>
      <c r="AN3155" s="6">
        <f t="shared" si="701"/>
        <v>0.93500000000000005</v>
      </c>
      <c r="AO3155" t="str">
        <f>VLOOKUP(BD_PONDERACIONES[[#This Row],[Comuna]],Tabla3[#All],2,0)</f>
        <v>Florida</v>
      </c>
    </row>
    <row r="3156" spans="1:41" x14ac:dyDescent="0.35">
      <c r="A3156" t="s">
        <v>15128</v>
      </c>
      <c r="B3156" t="s">
        <v>15129</v>
      </c>
      <c r="C3156" t="s">
        <v>15130</v>
      </c>
      <c r="D3156" s="5">
        <v>44838</v>
      </c>
      <c r="E3156" s="5">
        <v>44719</v>
      </c>
      <c r="F3156" t="s">
        <v>753</v>
      </c>
      <c r="G3156" t="s">
        <v>15131</v>
      </c>
      <c r="H3156" t="s">
        <v>3799</v>
      </c>
      <c r="J3156" t="s">
        <v>756</v>
      </c>
      <c r="K3156" t="s">
        <v>756</v>
      </c>
      <c r="L3156" t="s">
        <v>773</v>
      </c>
      <c r="M3156" t="s">
        <v>773</v>
      </c>
      <c r="N3156" t="s">
        <v>756</v>
      </c>
      <c r="O3156" t="s">
        <v>756</v>
      </c>
      <c r="P3156" t="s">
        <v>758</v>
      </c>
      <c r="Q3156" t="s">
        <v>759</v>
      </c>
      <c r="R3156" t="s">
        <v>759</v>
      </c>
      <c r="S3156" t="s">
        <v>757</v>
      </c>
      <c r="T3156" t="s">
        <v>757</v>
      </c>
      <c r="U3156" t="s">
        <v>757</v>
      </c>
      <c r="V3156" t="s">
        <v>756</v>
      </c>
      <c r="W3156" t="s">
        <v>756</v>
      </c>
      <c r="X3156" t="s">
        <v>13743</v>
      </c>
      <c r="Y3156" t="str">
        <f t="shared" si="700"/>
        <v>junio</v>
      </c>
      <c r="Z3156">
        <f>YEAR(BD_PONDERACIONES[[#This Row],[Fecha Ejecución del Ticket]])</f>
        <v>2022</v>
      </c>
      <c r="AA3156" t="str">
        <f t="shared" si="688"/>
        <v>octubre</v>
      </c>
      <c r="AB3156">
        <f>YEAR(BD_PONDERACIONES[[#This Row],[Fecha de Inspección]])</f>
        <v>2022</v>
      </c>
      <c r="AC3156">
        <f t="shared" si="689"/>
        <v>0.5</v>
      </c>
      <c r="AD3156">
        <f t="shared" si="690"/>
        <v>0.5</v>
      </c>
      <c r="AE3156">
        <f t="shared" si="691"/>
        <v>0</v>
      </c>
      <c r="AF3156">
        <f t="shared" si="692"/>
        <v>0</v>
      </c>
      <c r="AG3156">
        <f t="shared" si="693"/>
        <v>0.5</v>
      </c>
      <c r="AH3156">
        <f t="shared" si="694"/>
        <v>0.5</v>
      </c>
      <c r="AI3156">
        <f t="shared" si="695"/>
        <v>0.25</v>
      </c>
      <c r="AJ3156">
        <f t="shared" si="696"/>
        <v>0.25</v>
      </c>
      <c r="AK3156">
        <f t="shared" si="697"/>
        <v>0.5</v>
      </c>
      <c r="AL3156">
        <f t="shared" si="698"/>
        <v>0.5</v>
      </c>
      <c r="AM3156">
        <f t="shared" si="699"/>
        <v>0.5</v>
      </c>
      <c r="AN3156" s="6">
        <f t="shared" si="701"/>
        <v>0.7</v>
      </c>
      <c r="AO3156" t="str">
        <f>VLOOKUP(BD_PONDERACIONES[[#This Row],[Comuna]],Tabla3[#All],2,0)</f>
        <v>Florida</v>
      </c>
    </row>
    <row r="3157" spans="1:41" x14ac:dyDescent="0.35">
      <c r="A3157" t="s">
        <v>15132</v>
      </c>
      <c r="B3157" t="s">
        <v>15133</v>
      </c>
      <c r="C3157" t="s">
        <v>15134</v>
      </c>
      <c r="D3157" s="5">
        <v>44838</v>
      </c>
      <c r="E3157" s="5">
        <v>44718</v>
      </c>
      <c r="F3157" t="s">
        <v>753</v>
      </c>
      <c r="G3157" t="s">
        <v>15135</v>
      </c>
      <c r="H3157" t="s">
        <v>3799</v>
      </c>
      <c r="J3157" t="s">
        <v>756</v>
      </c>
      <c r="K3157" t="s">
        <v>756</v>
      </c>
      <c r="L3157" t="s">
        <v>756</v>
      </c>
      <c r="M3157" t="s">
        <v>756</v>
      </c>
      <c r="N3157" t="s">
        <v>756</v>
      </c>
      <c r="O3157" t="s">
        <v>756</v>
      </c>
      <c r="P3157" t="s">
        <v>758</v>
      </c>
      <c r="Q3157" t="s">
        <v>759</v>
      </c>
      <c r="R3157" t="s">
        <v>759</v>
      </c>
      <c r="S3157" t="s">
        <v>757</v>
      </c>
      <c r="T3157" t="s">
        <v>757</v>
      </c>
      <c r="U3157" t="s">
        <v>757</v>
      </c>
      <c r="V3157" t="s">
        <v>756</v>
      </c>
      <c r="W3157" t="s">
        <v>768</v>
      </c>
      <c r="X3157" t="s">
        <v>885</v>
      </c>
      <c r="Y3157" t="str">
        <f t="shared" si="700"/>
        <v>junio</v>
      </c>
      <c r="Z3157">
        <f>YEAR(BD_PONDERACIONES[[#This Row],[Fecha Ejecución del Ticket]])</f>
        <v>2022</v>
      </c>
      <c r="AA3157" t="str">
        <f t="shared" si="688"/>
        <v>octubre</v>
      </c>
      <c r="AB3157">
        <f>YEAR(BD_PONDERACIONES[[#This Row],[Fecha de Inspección]])</f>
        <v>2022</v>
      </c>
      <c r="AC3157">
        <f t="shared" si="689"/>
        <v>0.5</v>
      </c>
      <c r="AD3157">
        <f t="shared" si="690"/>
        <v>0.5</v>
      </c>
      <c r="AE3157">
        <f t="shared" si="691"/>
        <v>0.5</v>
      </c>
      <c r="AF3157">
        <f t="shared" si="692"/>
        <v>0.5</v>
      </c>
      <c r="AG3157">
        <f t="shared" si="693"/>
        <v>0.5</v>
      </c>
      <c r="AH3157">
        <f t="shared" si="694"/>
        <v>0.5</v>
      </c>
      <c r="AI3157">
        <f t="shared" si="695"/>
        <v>0.25</v>
      </c>
      <c r="AJ3157">
        <f t="shared" si="696"/>
        <v>0.25</v>
      </c>
      <c r="AK3157">
        <f t="shared" si="697"/>
        <v>0.5</v>
      </c>
      <c r="AL3157">
        <f t="shared" si="698"/>
        <v>0.5</v>
      </c>
      <c r="AM3157">
        <f t="shared" si="699"/>
        <v>0.17499999999999999</v>
      </c>
      <c r="AN3157" s="6">
        <f t="shared" si="701"/>
        <v>0.93500000000000005</v>
      </c>
      <c r="AO3157" t="str">
        <f>VLOOKUP(BD_PONDERACIONES[[#This Row],[Comuna]],Tabla3[#All],2,0)</f>
        <v>Florida</v>
      </c>
    </row>
    <row r="3158" spans="1:41" x14ac:dyDescent="0.35">
      <c r="A3158" t="s">
        <v>15136</v>
      </c>
      <c r="B3158" t="s">
        <v>15137</v>
      </c>
      <c r="C3158" t="s">
        <v>15138</v>
      </c>
      <c r="D3158" s="5">
        <v>44838</v>
      </c>
      <c r="E3158" s="5">
        <v>44729</v>
      </c>
      <c r="F3158" t="s">
        <v>753</v>
      </c>
      <c r="G3158" t="s">
        <v>15139</v>
      </c>
      <c r="H3158" t="s">
        <v>3799</v>
      </c>
      <c r="J3158" t="s">
        <v>756</v>
      </c>
      <c r="K3158" t="s">
        <v>756</v>
      </c>
      <c r="L3158" t="s">
        <v>757</v>
      </c>
      <c r="M3158" t="s">
        <v>757</v>
      </c>
      <c r="N3158" t="s">
        <v>756</v>
      </c>
      <c r="O3158" t="s">
        <v>756</v>
      </c>
      <c r="P3158" t="s">
        <v>758</v>
      </c>
      <c r="Q3158" t="s">
        <v>759</v>
      </c>
      <c r="R3158" t="s">
        <v>759</v>
      </c>
      <c r="S3158" t="s">
        <v>757</v>
      </c>
      <c r="T3158" t="s">
        <v>757</v>
      </c>
      <c r="U3158" t="s">
        <v>757</v>
      </c>
      <c r="V3158" t="s">
        <v>768</v>
      </c>
      <c r="W3158" t="s">
        <v>756</v>
      </c>
      <c r="X3158" t="s">
        <v>15140</v>
      </c>
      <c r="Y3158" t="str">
        <f t="shared" si="700"/>
        <v>junio</v>
      </c>
      <c r="Z3158">
        <f>YEAR(BD_PONDERACIONES[[#This Row],[Fecha Ejecución del Ticket]])</f>
        <v>2022</v>
      </c>
      <c r="AA3158" t="str">
        <f t="shared" si="688"/>
        <v>octubre</v>
      </c>
      <c r="AB3158">
        <f>YEAR(BD_PONDERACIONES[[#This Row],[Fecha de Inspección]])</f>
        <v>2022</v>
      </c>
      <c r="AC3158">
        <f t="shared" si="689"/>
        <v>0.5</v>
      </c>
      <c r="AD3158">
        <f t="shared" si="690"/>
        <v>0.5</v>
      </c>
      <c r="AE3158">
        <f t="shared" si="691"/>
        <v>0.5</v>
      </c>
      <c r="AF3158">
        <f t="shared" si="692"/>
        <v>0.5</v>
      </c>
      <c r="AG3158">
        <f t="shared" si="693"/>
        <v>0.5</v>
      </c>
      <c r="AH3158">
        <f t="shared" si="694"/>
        <v>0.5</v>
      </c>
      <c r="AI3158">
        <f t="shared" si="695"/>
        <v>0.25</v>
      </c>
      <c r="AJ3158">
        <f t="shared" si="696"/>
        <v>0.25</v>
      </c>
      <c r="AK3158">
        <f t="shared" si="697"/>
        <v>0.5</v>
      </c>
      <c r="AL3158">
        <f t="shared" si="698"/>
        <v>0.17499999999999999</v>
      </c>
      <c r="AM3158">
        <f t="shared" si="699"/>
        <v>0.5</v>
      </c>
      <c r="AN3158" s="6">
        <f t="shared" si="701"/>
        <v>0.93500000000000005</v>
      </c>
      <c r="AO3158" t="str">
        <f>VLOOKUP(BD_PONDERACIONES[[#This Row],[Comuna]],Tabla3[#All],2,0)</f>
        <v>Florida</v>
      </c>
    </row>
    <row r="3159" spans="1:41" x14ac:dyDescent="0.35">
      <c r="A3159" t="s">
        <v>15141</v>
      </c>
      <c r="B3159" t="s">
        <v>15142</v>
      </c>
      <c r="C3159" t="s">
        <v>15143</v>
      </c>
      <c r="D3159" s="5">
        <v>44838</v>
      </c>
      <c r="E3159" s="5">
        <v>44742</v>
      </c>
      <c r="F3159" t="s">
        <v>763</v>
      </c>
      <c r="G3159" t="s">
        <v>15144</v>
      </c>
      <c r="H3159" t="s">
        <v>3786</v>
      </c>
      <c r="J3159" t="s">
        <v>756</v>
      </c>
      <c r="K3159" t="s">
        <v>756</v>
      </c>
      <c r="L3159" t="s">
        <v>757</v>
      </c>
      <c r="M3159" t="s">
        <v>757</v>
      </c>
      <c r="N3159" t="s">
        <v>756</v>
      </c>
      <c r="O3159" t="s">
        <v>756</v>
      </c>
      <c r="P3159" t="s">
        <v>758</v>
      </c>
      <c r="Q3159" t="s">
        <v>759</v>
      </c>
      <c r="R3159" t="s">
        <v>759</v>
      </c>
      <c r="S3159" t="s">
        <v>757</v>
      </c>
      <c r="T3159" t="s">
        <v>757</v>
      </c>
      <c r="U3159" t="s">
        <v>757</v>
      </c>
      <c r="V3159" t="s">
        <v>756</v>
      </c>
      <c r="W3159" t="s">
        <v>768</v>
      </c>
      <c r="X3159" t="s">
        <v>15145</v>
      </c>
      <c r="Y3159" t="str">
        <f t="shared" si="700"/>
        <v>junio</v>
      </c>
      <c r="Z3159">
        <f>YEAR(BD_PONDERACIONES[[#This Row],[Fecha Ejecución del Ticket]])</f>
        <v>2022</v>
      </c>
      <c r="AA3159" t="str">
        <f t="shared" si="688"/>
        <v>octubre</v>
      </c>
      <c r="AB3159">
        <f>YEAR(BD_PONDERACIONES[[#This Row],[Fecha de Inspección]])</f>
        <v>2022</v>
      </c>
      <c r="AC3159">
        <f t="shared" si="689"/>
        <v>0.5</v>
      </c>
      <c r="AD3159">
        <f t="shared" si="690"/>
        <v>0.5</v>
      </c>
      <c r="AE3159">
        <f t="shared" si="691"/>
        <v>0.5</v>
      </c>
      <c r="AF3159">
        <f t="shared" si="692"/>
        <v>0.5</v>
      </c>
      <c r="AG3159">
        <f t="shared" si="693"/>
        <v>0.5</v>
      </c>
      <c r="AH3159">
        <f t="shared" si="694"/>
        <v>0.5</v>
      </c>
      <c r="AI3159">
        <f t="shared" si="695"/>
        <v>0.25</v>
      </c>
      <c r="AJ3159">
        <f t="shared" si="696"/>
        <v>0.25</v>
      </c>
      <c r="AK3159">
        <f t="shared" si="697"/>
        <v>0.5</v>
      </c>
      <c r="AL3159">
        <f t="shared" si="698"/>
        <v>0.5</v>
      </c>
      <c r="AM3159">
        <f t="shared" si="699"/>
        <v>0.17499999999999999</v>
      </c>
      <c r="AN3159" s="6">
        <f t="shared" si="701"/>
        <v>0.93500000000000005</v>
      </c>
      <c r="AO3159" t="str">
        <f>VLOOKUP(BD_PONDERACIONES[[#This Row],[Comuna]],Tabla3[#All],2,0)</f>
        <v>Florida</v>
      </c>
    </row>
    <row r="3160" spans="1:41" x14ac:dyDescent="0.35">
      <c r="A3160" t="s">
        <v>15146</v>
      </c>
      <c r="B3160" t="s">
        <v>15147</v>
      </c>
      <c r="C3160" t="s">
        <v>15148</v>
      </c>
      <c r="D3160" s="5">
        <v>44838</v>
      </c>
      <c r="E3160" s="5">
        <v>44721</v>
      </c>
      <c r="F3160" t="s">
        <v>753</v>
      </c>
      <c r="G3160" t="s">
        <v>15149</v>
      </c>
      <c r="H3160" t="s">
        <v>3799</v>
      </c>
      <c r="J3160" t="s">
        <v>756</v>
      </c>
      <c r="K3160" t="s">
        <v>756</v>
      </c>
      <c r="L3160" t="s">
        <v>757</v>
      </c>
      <c r="M3160" t="s">
        <v>757</v>
      </c>
      <c r="N3160" t="s">
        <v>756</v>
      </c>
      <c r="O3160" t="s">
        <v>756</v>
      </c>
      <c r="P3160" t="s">
        <v>758</v>
      </c>
      <c r="Q3160" t="s">
        <v>759</v>
      </c>
      <c r="R3160" t="s">
        <v>759</v>
      </c>
      <c r="S3160" t="s">
        <v>757</v>
      </c>
      <c r="T3160" t="s">
        <v>757</v>
      </c>
      <c r="U3160" t="s">
        <v>757</v>
      </c>
      <c r="V3160" t="s">
        <v>768</v>
      </c>
      <c r="W3160" t="s">
        <v>768</v>
      </c>
      <c r="X3160" t="s">
        <v>15150</v>
      </c>
      <c r="Y3160" t="str">
        <f t="shared" si="700"/>
        <v>junio</v>
      </c>
      <c r="Z3160">
        <f>YEAR(BD_PONDERACIONES[[#This Row],[Fecha Ejecución del Ticket]])</f>
        <v>2022</v>
      </c>
      <c r="AA3160" t="str">
        <f t="shared" si="688"/>
        <v>octubre</v>
      </c>
      <c r="AB3160">
        <f>YEAR(BD_PONDERACIONES[[#This Row],[Fecha de Inspección]])</f>
        <v>2022</v>
      </c>
      <c r="AC3160">
        <f t="shared" si="689"/>
        <v>0.5</v>
      </c>
      <c r="AD3160">
        <f t="shared" si="690"/>
        <v>0.5</v>
      </c>
      <c r="AE3160">
        <f t="shared" si="691"/>
        <v>0.5</v>
      </c>
      <c r="AF3160">
        <f t="shared" si="692"/>
        <v>0.5</v>
      </c>
      <c r="AG3160">
        <f t="shared" si="693"/>
        <v>0.5</v>
      </c>
      <c r="AH3160">
        <f t="shared" si="694"/>
        <v>0.5</v>
      </c>
      <c r="AI3160">
        <f t="shared" si="695"/>
        <v>0.25</v>
      </c>
      <c r="AJ3160">
        <f t="shared" si="696"/>
        <v>0.25</v>
      </c>
      <c r="AK3160">
        <f t="shared" si="697"/>
        <v>0.5</v>
      </c>
      <c r="AL3160">
        <f t="shared" si="698"/>
        <v>0.17499999999999999</v>
      </c>
      <c r="AM3160">
        <f t="shared" si="699"/>
        <v>0.17499999999999999</v>
      </c>
      <c r="AN3160" s="6">
        <f t="shared" si="701"/>
        <v>0.87</v>
      </c>
      <c r="AO3160" t="str">
        <f>VLOOKUP(BD_PONDERACIONES[[#This Row],[Comuna]],Tabla3[#All],2,0)</f>
        <v>Florida</v>
      </c>
    </row>
    <row r="3161" spans="1:41" x14ac:dyDescent="0.35">
      <c r="A3161" t="s">
        <v>15151</v>
      </c>
      <c r="B3161" t="s">
        <v>15152</v>
      </c>
      <c r="C3161" t="s">
        <v>15153</v>
      </c>
      <c r="D3161" s="5">
        <v>44838</v>
      </c>
      <c r="E3161" s="5">
        <v>44725</v>
      </c>
      <c r="F3161" t="s">
        <v>753</v>
      </c>
      <c r="G3161" t="s">
        <v>15154</v>
      </c>
      <c r="H3161" t="s">
        <v>3799</v>
      </c>
      <c r="J3161" t="s">
        <v>756</v>
      </c>
      <c r="K3161" t="s">
        <v>756</v>
      </c>
      <c r="L3161" t="s">
        <v>773</v>
      </c>
      <c r="M3161" t="s">
        <v>773</v>
      </c>
      <c r="N3161" t="s">
        <v>756</v>
      </c>
      <c r="O3161" t="s">
        <v>756</v>
      </c>
      <c r="P3161" t="s">
        <v>765</v>
      </c>
      <c r="Q3161" t="s">
        <v>759</v>
      </c>
      <c r="R3161" t="s">
        <v>759</v>
      </c>
      <c r="S3161" t="s">
        <v>756</v>
      </c>
      <c r="T3161" t="s">
        <v>756</v>
      </c>
      <c r="U3161" t="s">
        <v>756</v>
      </c>
      <c r="V3161" t="s">
        <v>756</v>
      </c>
      <c r="W3161" t="s">
        <v>756</v>
      </c>
      <c r="X3161" t="s">
        <v>15155</v>
      </c>
      <c r="Y3161" t="str">
        <f t="shared" si="700"/>
        <v>junio</v>
      </c>
      <c r="Z3161">
        <f>YEAR(BD_PONDERACIONES[[#This Row],[Fecha Ejecución del Ticket]])</f>
        <v>2022</v>
      </c>
      <c r="AA3161" t="str">
        <f t="shared" si="688"/>
        <v>octubre</v>
      </c>
      <c r="AB3161">
        <f>YEAR(BD_PONDERACIONES[[#This Row],[Fecha de Inspección]])</f>
        <v>2022</v>
      </c>
      <c r="AC3161">
        <f t="shared" si="689"/>
        <v>0.5</v>
      </c>
      <c r="AD3161">
        <f t="shared" si="690"/>
        <v>0.5</v>
      </c>
      <c r="AE3161">
        <f t="shared" si="691"/>
        <v>0</v>
      </c>
      <c r="AF3161">
        <f t="shared" si="692"/>
        <v>0</v>
      </c>
      <c r="AG3161">
        <f t="shared" si="693"/>
        <v>0.5</v>
      </c>
      <c r="AH3161">
        <f t="shared" si="694"/>
        <v>0.5</v>
      </c>
      <c r="AI3161">
        <f t="shared" si="695"/>
        <v>0.25</v>
      </c>
      <c r="AJ3161">
        <f t="shared" si="696"/>
        <v>0.25</v>
      </c>
      <c r="AK3161">
        <f t="shared" si="697"/>
        <v>0.5</v>
      </c>
      <c r="AL3161">
        <f t="shared" si="698"/>
        <v>0.5</v>
      </c>
      <c r="AM3161">
        <f t="shared" si="699"/>
        <v>0.5</v>
      </c>
      <c r="AN3161" s="6">
        <f t="shared" si="701"/>
        <v>0.7</v>
      </c>
      <c r="AO3161" t="str">
        <f>VLOOKUP(BD_PONDERACIONES[[#This Row],[Comuna]],Tabla3[#All],2,0)</f>
        <v>Florida</v>
      </c>
    </row>
    <row r="3162" spans="1:41" x14ac:dyDescent="0.35">
      <c r="A3162" t="s">
        <v>15156</v>
      </c>
      <c r="B3162" t="s">
        <v>15157</v>
      </c>
      <c r="C3162" t="s">
        <v>15158</v>
      </c>
      <c r="D3162" s="5">
        <v>44838</v>
      </c>
      <c r="E3162" s="5">
        <v>44742</v>
      </c>
      <c r="F3162" t="s">
        <v>763</v>
      </c>
      <c r="G3162" t="s">
        <v>15159</v>
      </c>
      <c r="H3162" t="s">
        <v>3786</v>
      </c>
      <c r="J3162" t="s">
        <v>756</v>
      </c>
      <c r="K3162" t="s">
        <v>756</v>
      </c>
      <c r="L3162" t="s">
        <v>757</v>
      </c>
      <c r="M3162" t="s">
        <v>757</v>
      </c>
      <c r="N3162" t="s">
        <v>756</v>
      </c>
      <c r="O3162" t="s">
        <v>756</v>
      </c>
      <c r="P3162" t="s">
        <v>758</v>
      </c>
      <c r="Q3162" t="s">
        <v>759</v>
      </c>
      <c r="R3162" t="s">
        <v>759</v>
      </c>
      <c r="S3162" t="s">
        <v>757</v>
      </c>
      <c r="T3162" t="s">
        <v>757</v>
      </c>
      <c r="U3162" t="s">
        <v>757</v>
      </c>
      <c r="V3162" t="s">
        <v>773</v>
      </c>
      <c r="W3162" t="s">
        <v>773</v>
      </c>
      <c r="X3162" t="s">
        <v>15160</v>
      </c>
      <c r="Y3162" t="str">
        <f t="shared" si="700"/>
        <v>junio</v>
      </c>
      <c r="Z3162">
        <f>YEAR(BD_PONDERACIONES[[#This Row],[Fecha Ejecución del Ticket]])</f>
        <v>2022</v>
      </c>
      <c r="AA3162" t="str">
        <f t="shared" si="688"/>
        <v>octubre</v>
      </c>
      <c r="AB3162">
        <f>YEAR(BD_PONDERACIONES[[#This Row],[Fecha de Inspección]])</f>
        <v>2022</v>
      </c>
      <c r="AC3162">
        <f t="shared" si="689"/>
        <v>0.5</v>
      </c>
      <c r="AD3162">
        <f t="shared" si="690"/>
        <v>0.5</v>
      </c>
      <c r="AE3162">
        <f t="shared" si="691"/>
        <v>0.5</v>
      </c>
      <c r="AF3162">
        <f t="shared" si="692"/>
        <v>0.5</v>
      </c>
      <c r="AG3162">
        <f t="shared" si="693"/>
        <v>0.5</v>
      </c>
      <c r="AH3162">
        <f t="shared" si="694"/>
        <v>0.5</v>
      </c>
      <c r="AI3162">
        <f t="shared" si="695"/>
        <v>0.25</v>
      </c>
      <c r="AJ3162">
        <f t="shared" si="696"/>
        <v>0.25</v>
      </c>
      <c r="AK3162">
        <f t="shared" si="697"/>
        <v>0.5</v>
      </c>
      <c r="AL3162">
        <f t="shared" si="698"/>
        <v>0</v>
      </c>
      <c r="AM3162">
        <f t="shared" si="699"/>
        <v>0</v>
      </c>
      <c r="AN3162" s="6">
        <f t="shared" si="701"/>
        <v>0.8</v>
      </c>
      <c r="AO3162" t="str">
        <f>VLOOKUP(BD_PONDERACIONES[[#This Row],[Comuna]],Tabla3[#All],2,0)</f>
        <v>Florida</v>
      </c>
    </row>
    <row r="3163" spans="1:41" x14ac:dyDescent="0.35">
      <c r="A3163" t="s">
        <v>15161</v>
      </c>
      <c r="B3163" t="s">
        <v>15162</v>
      </c>
      <c r="C3163" t="s">
        <v>15163</v>
      </c>
      <c r="D3163" s="5">
        <v>44838</v>
      </c>
      <c r="E3163" s="5">
        <v>44717</v>
      </c>
      <c r="F3163" t="s">
        <v>753</v>
      </c>
      <c r="G3163" t="s">
        <v>15164</v>
      </c>
      <c r="H3163" t="s">
        <v>3799</v>
      </c>
      <c r="J3163" t="s">
        <v>756</v>
      </c>
      <c r="K3163" t="s">
        <v>756</v>
      </c>
      <c r="L3163" t="s">
        <v>757</v>
      </c>
      <c r="M3163" t="s">
        <v>757</v>
      </c>
      <c r="N3163" t="s">
        <v>756</v>
      </c>
      <c r="O3163" t="s">
        <v>756</v>
      </c>
      <c r="P3163" t="s">
        <v>758</v>
      </c>
      <c r="Q3163" t="s">
        <v>759</v>
      </c>
      <c r="R3163" t="s">
        <v>759</v>
      </c>
      <c r="S3163" t="s">
        <v>757</v>
      </c>
      <c r="T3163" t="s">
        <v>757</v>
      </c>
      <c r="U3163" t="s">
        <v>757</v>
      </c>
      <c r="V3163" t="s">
        <v>756</v>
      </c>
      <c r="W3163" t="s">
        <v>756</v>
      </c>
      <c r="X3163" t="s">
        <v>885</v>
      </c>
      <c r="Y3163" t="str">
        <f t="shared" si="700"/>
        <v>junio</v>
      </c>
      <c r="Z3163">
        <f>YEAR(BD_PONDERACIONES[[#This Row],[Fecha Ejecución del Ticket]])</f>
        <v>2022</v>
      </c>
      <c r="AA3163" t="str">
        <f t="shared" si="688"/>
        <v>octubre</v>
      </c>
      <c r="AB3163">
        <f>YEAR(BD_PONDERACIONES[[#This Row],[Fecha de Inspección]])</f>
        <v>2022</v>
      </c>
      <c r="AC3163">
        <f t="shared" si="689"/>
        <v>0.5</v>
      </c>
      <c r="AD3163">
        <f t="shared" si="690"/>
        <v>0.5</v>
      </c>
      <c r="AE3163">
        <f t="shared" si="691"/>
        <v>0.5</v>
      </c>
      <c r="AF3163">
        <f t="shared" si="692"/>
        <v>0.5</v>
      </c>
      <c r="AG3163">
        <f t="shared" si="693"/>
        <v>0.5</v>
      </c>
      <c r="AH3163">
        <f t="shared" si="694"/>
        <v>0.5</v>
      </c>
      <c r="AI3163">
        <f t="shared" si="695"/>
        <v>0.25</v>
      </c>
      <c r="AJ3163">
        <f t="shared" si="696"/>
        <v>0.25</v>
      </c>
      <c r="AK3163">
        <f t="shared" si="697"/>
        <v>0.5</v>
      </c>
      <c r="AL3163">
        <f t="shared" si="698"/>
        <v>0.5</v>
      </c>
      <c r="AM3163">
        <f t="shared" si="699"/>
        <v>0.5</v>
      </c>
      <c r="AN3163" s="6">
        <f t="shared" si="701"/>
        <v>1</v>
      </c>
      <c r="AO3163" t="str">
        <f>VLOOKUP(BD_PONDERACIONES[[#This Row],[Comuna]],Tabla3[#All],2,0)</f>
        <v>Florida</v>
      </c>
    </row>
    <row r="3164" spans="1:41" x14ac:dyDescent="0.35">
      <c r="A3164" t="s">
        <v>15165</v>
      </c>
      <c r="B3164" t="s">
        <v>15166</v>
      </c>
      <c r="C3164" t="s">
        <v>15167</v>
      </c>
      <c r="D3164" s="5">
        <v>44838</v>
      </c>
      <c r="E3164" s="5">
        <v>44742</v>
      </c>
      <c r="F3164" t="s">
        <v>763</v>
      </c>
      <c r="G3164" t="s">
        <v>13822</v>
      </c>
      <c r="H3164" t="s">
        <v>3786</v>
      </c>
      <c r="J3164" t="s">
        <v>756</v>
      </c>
      <c r="K3164" t="s">
        <v>756</v>
      </c>
      <c r="L3164" t="s">
        <v>757</v>
      </c>
      <c r="M3164" t="s">
        <v>757</v>
      </c>
      <c r="N3164" t="s">
        <v>756</v>
      </c>
      <c r="O3164" t="s">
        <v>756</v>
      </c>
      <c r="P3164" t="s">
        <v>758</v>
      </c>
      <c r="Q3164" t="s">
        <v>759</v>
      </c>
      <c r="R3164" t="s">
        <v>759</v>
      </c>
      <c r="S3164" t="s">
        <v>757</v>
      </c>
      <c r="T3164" t="s">
        <v>757</v>
      </c>
      <c r="U3164" t="s">
        <v>757</v>
      </c>
      <c r="V3164" t="s">
        <v>756</v>
      </c>
      <c r="W3164" t="s">
        <v>768</v>
      </c>
      <c r="X3164" t="s">
        <v>15168</v>
      </c>
      <c r="Y3164" t="str">
        <f t="shared" si="700"/>
        <v>junio</v>
      </c>
      <c r="Z3164">
        <f>YEAR(BD_PONDERACIONES[[#This Row],[Fecha Ejecución del Ticket]])</f>
        <v>2022</v>
      </c>
      <c r="AA3164" t="str">
        <f t="shared" si="688"/>
        <v>octubre</v>
      </c>
      <c r="AB3164">
        <f>YEAR(BD_PONDERACIONES[[#This Row],[Fecha de Inspección]])</f>
        <v>2022</v>
      </c>
      <c r="AC3164">
        <f t="shared" si="689"/>
        <v>0.5</v>
      </c>
      <c r="AD3164">
        <f t="shared" si="690"/>
        <v>0.5</v>
      </c>
      <c r="AE3164">
        <f t="shared" si="691"/>
        <v>0.5</v>
      </c>
      <c r="AF3164">
        <f t="shared" si="692"/>
        <v>0.5</v>
      </c>
      <c r="AG3164">
        <f t="shared" si="693"/>
        <v>0.5</v>
      </c>
      <c r="AH3164">
        <f t="shared" si="694"/>
        <v>0.5</v>
      </c>
      <c r="AI3164">
        <f t="shared" si="695"/>
        <v>0.25</v>
      </c>
      <c r="AJ3164">
        <f t="shared" si="696"/>
        <v>0.25</v>
      </c>
      <c r="AK3164">
        <f t="shared" si="697"/>
        <v>0.5</v>
      </c>
      <c r="AL3164">
        <f t="shared" si="698"/>
        <v>0.5</v>
      </c>
      <c r="AM3164">
        <f t="shared" si="699"/>
        <v>0.17499999999999999</v>
      </c>
      <c r="AN3164" s="6">
        <f t="shared" si="701"/>
        <v>0.93500000000000005</v>
      </c>
      <c r="AO3164" t="str">
        <f>VLOOKUP(BD_PONDERACIONES[[#This Row],[Comuna]],Tabla3[#All],2,0)</f>
        <v>Florida</v>
      </c>
    </row>
    <row r="3165" spans="1:41" x14ac:dyDescent="0.35">
      <c r="A3165" t="s">
        <v>15169</v>
      </c>
      <c r="B3165" t="s">
        <v>15170</v>
      </c>
      <c r="C3165" t="s">
        <v>15171</v>
      </c>
      <c r="D3165" s="5">
        <v>44838</v>
      </c>
      <c r="E3165" s="5">
        <v>44726</v>
      </c>
      <c r="F3165" t="s">
        <v>753</v>
      </c>
      <c r="G3165" t="s">
        <v>15172</v>
      </c>
      <c r="H3165" t="s">
        <v>3799</v>
      </c>
      <c r="J3165" t="s">
        <v>756</v>
      </c>
      <c r="K3165" t="s">
        <v>756</v>
      </c>
      <c r="L3165" t="s">
        <v>757</v>
      </c>
      <c r="M3165" t="s">
        <v>757</v>
      </c>
      <c r="N3165" t="s">
        <v>756</v>
      </c>
      <c r="O3165" t="s">
        <v>756</v>
      </c>
      <c r="P3165" t="s">
        <v>758</v>
      </c>
      <c r="Q3165" t="s">
        <v>759</v>
      </c>
      <c r="R3165" t="s">
        <v>759</v>
      </c>
      <c r="S3165" t="s">
        <v>757</v>
      </c>
      <c r="T3165" t="s">
        <v>757</v>
      </c>
      <c r="U3165" t="s">
        <v>757</v>
      </c>
      <c r="V3165" t="s">
        <v>904</v>
      </c>
      <c r="W3165" t="s">
        <v>768</v>
      </c>
      <c r="X3165" t="s">
        <v>885</v>
      </c>
      <c r="Y3165" t="str">
        <f t="shared" si="700"/>
        <v>junio</v>
      </c>
      <c r="Z3165">
        <f>YEAR(BD_PONDERACIONES[[#This Row],[Fecha Ejecución del Ticket]])</f>
        <v>2022</v>
      </c>
      <c r="AA3165" t="str">
        <f t="shared" si="688"/>
        <v>octubre</v>
      </c>
      <c r="AB3165">
        <f>YEAR(BD_PONDERACIONES[[#This Row],[Fecha de Inspección]])</f>
        <v>2022</v>
      </c>
      <c r="AC3165">
        <f t="shared" si="689"/>
        <v>0.5</v>
      </c>
      <c r="AD3165">
        <f t="shared" si="690"/>
        <v>0.5</v>
      </c>
      <c r="AE3165">
        <f t="shared" si="691"/>
        <v>0.5</v>
      </c>
      <c r="AF3165">
        <f t="shared" si="692"/>
        <v>0.5</v>
      </c>
      <c r="AG3165">
        <f t="shared" si="693"/>
        <v>0.5</v>
      </c>
      <c r="AH3165">
        <f t="shared" si="694"/>
        <v>0.5</v>
      </c>
      <c r="AI3165">
        <f t="shared" si="695"/>
        <v>0.25</v>
      </c>
      <c r="AJ3165">
        <f t="shared" si="696"/>
        <v>0.25</v>
      </c>
      <c r="AK3165">
        <f t="shared" si="697"/>
        <v>0.5</v>
      </c>
      <c r="AL3165">
        <f t="shared" si="698"/>
        <v>0.32500000000000001</v>
      </c>
      <c r="AM3165">
        <f t="shared" si="699"/>
        <v>0.17499999999999999</v>
      </c>
      <c r="AN3165" s="6">
        <f t="shared" si="701"/>
        <v>0.9</v>
      </c>
      <c r="AO3165" t="str">
        <f>VLOOKUP(BD_PONDERACIONES[[#This Row],[Comuna]],Tabla3[#All],2,0)</f>
        <v>Florida</v>
      </c>
    </row>
    <row r="3166" spans="1:41" x14ac:dyDescent="0.35">
      <c r="A3166" t="s">
        <v>15173</v>
      </c>
      <c r="B3166" t="s">
        <v>15174</v>
      </c>
      <c r="C3166" t="s">
        <v>15175</v>
      </c>
      <c r="D3166" s="5">
        <v>44838</v>
      </c>
      <c r="E3166" s="5">
        <v>44741</v>
      </c>
      <c r="F3166" t="s">
        <v>763</v>
      </c>
      <c r="G3166" t="s">
        <v>15176</v>
      </c>
      <c r="H3166" t="s">
        <v>3786</v>
      </c>
      <c r="J3166" t="s">
        <v>756</v>
      </c>
      <c r="K3166" t="s">
        <v>756</v>
      </c>
      <c r="L3166" t="s">
        <v>757</v>
      </c>
      <c r="M3166" t="s">
        <v>757</v>
      </c>
      <c r="N3166" t="s">
        <v>756</v>
      </c>
      <c r="O3166" t="s">
        <v>756</v>
      </c>
      <c r="P3166" t="s">
        <v>758</v>
      </c>
      <c r="Q3166" t="s">
        <v>759</v>
      </c>
      <c r="R3166" t="s">
        <v>759</v>
      </c>
      <c r="S3166" t="s">
        <v>757</v>
      </c>
      <c r="T3166" t="s">
        <v>757</v>
      </c>
      <c r="U3166" t="s">
        <v>757</v>
      </c>
      <c r="V3166" t="s">
        <v>756</v>
      </c>
      <c r="W3166" t="s">
        <v>756</v>
      </c>
      <c r="X3166" t="s">
        <v>15177</v>
      </c>
      <c r="Y3166" t="str">
        <f t="shared" si="700"/>
        <v>junio</v>
      </c>
      <c r="Z3166">
        <f>YEAR(BD_PONDERACIONES[[#This Row],[Fecha Ejecución del Ticket]])</f>
        <v>2022</v>
      </c>
      <c r="AA3166" t="str">
        <f t="shared" si="688"/>
        <v>octubre</v>
      </c>
      <c r="AB3166">
        <f>YEAR(BD_PONDERACIONES[[#This Row],[Fecha de Inspección]])</f>
        <v>2022</v>
      </c>
      <c r="AC3166">
        <f t="shared" si="689"/>
        <v>0.5</v>
      </c>
      <c r="AD3166">
        <f t="shared" si="690"/>
        <v>0.5</v>
      </c>
      <c r="AE3166">
        <f t="shared" si="691"/>
        <v>0.5</v>
      </c>
      <c r="AF3166">
        <f t="shared" si="692"/>
        <v>0.5</v>
      </c>
      <c r="AG3166">
        <f t="shared" si="693"/>
        <v>0.5</v>
      </c>
      <c r="AH3166">
        <f t="shared" si="694"/>
        <v>0.5</v>
      </c>
      <c r="AI3166">
        <f t="shared" si="695"/>
        <v>0.25</v>
      </c>
      <c r="AJ3166">
        <f t="shared" si="696"/>
        <v>0.25</v>
      </c>
      <c r="AK3166">
        <f t="shared" si="697"/>
        <v>0.5</v>
      </c>
      <c r="AL3166">
        <f t="shared" si="698"/>
        <v>0.5</v>
      </c>
      <c r="AM3166">
        <f t="shared" si="699"/>
        <v>0.5</v>
      </c>
      <c r="AN3166" s="6">
        <f t="shared" si="701"/>
        <v>1</v>
      </c>
      <c r="AO3166" t="str">
        <f>VLOOKUP(BD_PONDERACIONES[[#This Row],[Comuna]],Tabla3[#All],2,0)</f>
        <v>Florida</v>
      </c>
    </row>
    <row r="3167" spans="1:41" x14ac:dyDescent="0.35">
      <c r="A3167" t="s">
        <v>15178</v>
      </c>
      <c r="B3167" t="s">
        <v>15179</v>
      </c>
      <c r="C3167" t="s">
        <v>15180</v>
      </c>
      <c r="D3167" s="5">
        <v>44838</v>
      </c>
      <c r="E3167" s="5">
        <v>44727</v>
      </c>
      <c r="F3167" t="s">
        <v>753</v>
      </c>
      <c r="G3167" t="s">
        <v>15181</v>
      </c>
      <c r="H3167" t="s">
        <v>3799</v>
      </c>
      <c r="J3167" t="s">
        <v>756</v>
      </c>
      <c r="K3167" t="s">
        <v>756</v>
      </c>
      <c r="L3167" t="s">
        <v>757</v>
      </c>
      <c r="M3167" t="s">
        <v>757</v>
      </c>
      <c r="N3167" t="s">
        <v>757</v>
      </c>
      <c r="O3167" t="s">
        <v>757</v>
      </c>
      <c r="P3167" t="s">
        <v>758</v>
      </c>
      <c r="Q3167" t="s">
        <v>759</v>
      </c>
      <c r="R3167" t="s">
        <v>759</v>
      </c>
      <c r="S3167" t="s">
        <v>757</v>
      </c>
      <c r="T3167" t="s">
        <v>757</v>
      </c>
      <c r="U3167" t="s">
        <v>757</v>
      </c>
      <c r="V3167" t="s">
        <v>756</v>
      </c>
      <c r="W3167" t="s">
        <v>756</v>
      </c>
      <c r="X3167" t="s">
        <v>15182</v>
      </c>
      <c r="Y3167" t="str">
        <f t="shared" si="700"/>
        <v>junio</v>
      </c>
      <c r="Z3167">
        <f>YEAR(BD_PONDERACIONES[[#This Row],[Fecha Ejecución del Ticket]])</f>
        <v>2022</v>
      </c>
      <c r="AA3167" t="str">
        <f t="shared" si="688"/>
        <v>octubre</v>
      </c>
      <c r="AB3167">
        <f>YEAR(BD_PONDERACIONES[[#This Row],[Fecha de Inspección]])</f>
        <v>2022</v>
      </c>
      <c r="AC3167">
        <f t="shared" si="689"/>
        <v>0.5</v>
      </c>
      <c r="AD3167">
        <f t="shared" si="690"/>
        <v>0.5</v>
      </c>
      <c r="AE3167">
        <f t="shared" si="691"/>
        <v>0.5</v>
      </c>
      <c r="AF3167">
        <f t="shared" si="692"/>
        <v>0.5</v>
      </c>
      <c r="AG3167">
        <f t="shared" si="693"/>
        <v>0.5</v>
      </c>
      <c r="AH3167">
        <f t="shared" si="694"/>
        <v>0.5</v>
      </c>
      <c r="AI3167">
        <f t="shared" si="695"/>
        <v>0.25</v>
      </c>
      <c r="AJ3167">
        <f t="shared" si="696"/>
        <v>0.25</v>
      </c>
      <c r="AK3167">
        <f t="shared" si="697"/>
        <v>0.5</v>
      </c>
      <c r="AL3167">
        <f t="shared" si="698"/>
        <v>0.5</v>
      </c>
      <c r="AM3167">
        <f t="shared" si="699"/>
        <v>0.5</v>
      </c>
      <c r="AN3167" s="6">
        <f t="shared" si="701"/>
        <v>1</v>
      </c>
      <c r="AO3167" t="str">
        <f>VLOOKUP(BD_PONDERACIONES[[#This Row],[Comuna]],Tabla3[#All],2,0)</f>
        <v>Florida</v>
      </c>
    </row>
    <row r="3168" spans="1:41" x14ac:dyDescent="0.35">
      <c r="A3168" t="s">
        <v>15183</v>
      </c>
      <c r="B3168" t="s">
        <v>15184</v>
      </c>
      <c r="C3168" t="s">
        <v>15185</v>
      </c>
      <c r="D3168" s="5">
        <v>44838</v>
      </c>
      <c r="E3168" s="5">
        <v>44741</v>
      </c>
      <c r="F3168" t="s">
        <v>763</v>
      </c>
      <c r="G3168" t="s">
        <v>15186</v>
      </c>
      <c r="H3168" t="s">
        <v>3786</v>
      </c>
      <c r="J3168" t="s">
        <v>756</v>
      </c>
      <c r="K3168" t="s">
        <v>756</v>
      </c>
      <c r="L3168" t="s">
        <v>757</v>
      </c>
      <c r="M3168" t="s">
        <v>757</v>
      </c>
      <c r="N3168" t="s">
        <v>756</v>
      </c>
      <c r="O3168" t="s">
        <v>756</v>
      </c>
      <c r="P3168" t="s">
        <v>758</v>
      </c>
      <c r="Q3168" t="s">
        <v>759</v>
      </c>
      <c r="R3168" t="s">
        <v>759</v>
      </c>
      <c r="S3168" t="s">
        <v>757</v>
      </c>
      <c r="T3168" t="s">
        <v>757</v>
      </c>
      <c r="U3168" t="s">
        <v>757</v>
      </c>
      <c r="V3168" t="s">
        <v>756</v>
      </c>
      <c r="W3168" t="s">
        <v>768</v>
      </c>
      <c r="X3168" t="s">
        <v>15187</v>
      </c>
      <c r="Y3168" t="str">
        <f t="shared" si="700"/>
        <v>junio</v>
      </c>
      <c r="Z3168">
        <f>YEAR(BD_PONDERACIONES[[#This Row],[Fecha Ejecución del Ticket]])</f>
        <v>2022</v>
      </c>
      <c r="AA3168" t="str">
        <f t="shared" si="688"/>
        <v>octubre</v>
      </c>
      <c r="AB3168">
        <f>YEAR(BD_PONDERACIONES[[#This Row],[Fecha de Inspección]])</f>
        <v>2022</v>
      </c>
      <c r="AC3168">
        <f t="shared" si="689"/>
        <v>0.5</v>
      </c>
      <c r="AD3168">
        <f t="shared" si="690"/>
        <v>0.5</v>
      </c>
      <c r="AE3168">
        <f t="shared" si="691"/>
        <v>0.5</v>
      </c>
      <c r="AF3168">
        <f t="shared" si="692"/>
        <v>0.5</v>
      </c>
      <c r="AG3168">
        <f t="shared" si="693"/>
        <v>0.5</v>
      </c>
      <c r="AH3168">
        <f t="shared" si="694"/>
        <v>0.5</v>
      </c>
      <c r="AI3168">
        <f t="shared" si="695"/>
        <v>0.25</v>
      </c>
      <c r="AJ3168">
        <f t="shared" si="696"/>
        <v>0.25</v>
      </c>
      <c r="AK3168">
        <f t="shared" si="697"/>
        <v>0.5</v>
      </c>
      <c r="AL3168">
        <f t="shared" si="698"/>
        <v>0.5</v>
      </c>
      <c r="AM3168">
        <f t="shared" si="699"/>
        <v>0.17499999999999999</v>
      </c>
      <c r="AN3168" s="6">
        <f t="shared" si="701"/>
        <v>0.93500000000000005</v>
      </c>
      <c r="AO3168" t="str">
        <f>VLOOKUP(BD_PONDERACIONES[[#This Row],[Comuna]],Tabla3[#All],2,0)</f>
        <v>Florida</v>
      </c>
    </row>
    <row r="3169" spans="1:41" x14ac:dyDescent="0.35">
      <c r="A3169" t="s">
        <v>15188</v>
      </c>
      <c r="B3169" t="s">
        <v>15189</v>
      </c>
      <c r="C3169" t="s">
        <v>15190</v>
      </c>
      <c r="D3169" s="5">
        <v>44838</v>
      </c>
      <c r="E3169" s="5">
        <v>44741</v>
      </c>
      <c r="F3169" t="s">
        <v>763</v>
      </c>
      <c r="G3169" t="s">
        <v>15191</v>
      </c>
      <c r="H3169" t="s">
        <v>3786</v>
      </c>
      <c r="J3169" t="s">
        <v>756</v>
      </c>
      <c r="K3169" t="s">
        <v>756</v>
      </c>
      <c r="L3169" t="s">
        <v>756</v>
      </c>
      <c r="M3169" t="s">
        <v>756</v>
      </c>
      <c r="N3169" t="s">
        <v>756</v>
      </c>
      <c r="O3169" t="s">
        <v>756</v>
      </c>
      <c r="P3169" t="s">
        <v>758</v>
      </c>
      <c r="Q3169" t="s">
        <v>759</v>
      </c>
      <c r="R3169" t="s">
        <v>759</v>
      </c>
      <c r="S3169" t="s">
        <v>757</v>
      </c>
      <c r="T3169" t="s">
        <v>757</v>
      </c>
      <c r="U3169" t="s">
        <v>757</v>
      </c>
      <c r="V3169" t="s">
        <v>756</v>
      </c>
      <c r="W3169" t="s">
        <v>768</v>
      </c>
      <c r="X3169" t="s">
        <v>15192</v>
      </c>
      <c r="Y3169" t="str">
        <f t="shared" si="700"/>
        <v>junio</v>
      </c>
      <c r="Z3169">
        <f>YEAR(BD_PONDERACIONES[[#This Row],[Fecha Ejecución del Ticket]])</f>
        <v>2022</v>
      </c>
      <c r="AA3169" t="str">
        <f t="shared" si="688"/>
        <v>octubre</v>
      </c>
      <c r="AB3169">
        <f>YEAR(BD_PONDERACIONES[[#This Row],[Fecha de Inspección]])</f>
        <v>2022</v>
      </c>
      <c r="AC3169">
        <f t="shared" si="689"/>
        <v>0.5</v>
      </c>
      <c r="AD3169">
        <f t="shared" si="690"/>
        <v>0.5</v>
      </c>
      <c r="AE3169">
        <f t="shared" si="691"/>
        <v>0.5</v>
      </c>
      <c r="AF3169">
        <f t="shared" si="692"/>
        <v>0.5</v>
      </c>
      <c r="AG3169">
        <f t="shared" si="693"/>
        <v>0.5</v>
      </c>
      <c r="AH3169">
        <f t="shared" si="694"/>
        <v>0.5</v>
      </c>
      <c r="AI3169">
        <f t="shared" si="695"/>
        <v>0.25</v>
      </c>
      <c r="AJ3169">
        <f t="shared" si="696"/>
        <v>0.25</v>
      </c>
      <c r="AK3169">
        <f t="shared" si="697"/>
        <v>0.5</v>
      </c>
      <c r="AL3169">
        <f t="shared" si="698"/>
        <v>0.5</v>
      </c>
      <c r="AM3169">
        <f t="shared" si="699"/>
        <v>0.17499999999999999</v>
      </c>
      <c r="AN3169" s="6">
        <f t="shared" si="701"/>
        <v>0.93500000000000005</v>
      </c>
      <c r="AO3169" t="str">
        <f>VLOOKUP(BD_PONDERACIONES[[#This Row],[Comuna]],Tabla3[#All],2,0)</f>
        <v>Florida</v>
      </c>
    </row>
    <row r="3170" spans="1:41" x14ac:dyDescent="0.35">
      <c r="A3170" t="s">
        <v>15193</v>
      </c>
      <c r="B3170" t="s">
        <v>15194</v>
      </c>
      <c r="C3170" t="s">
        <v>15195</v>
      </c>
      <c r="D3170" s="5">
        <v>44838</v>
      </c>
      <c r="E3170" s="5">
        <v>44716</v>
      </c>
      <c r="F3170" t="s">
        <v>753</v>
      </c>
      <c r="G3170" t="s">
        <v>15196</v>
      </c>
      <c r="H3170" t="s">
        <v>3799</v>
      </c>
      <c r="J3170" t="s">
        <v>756</v>
      </c>
      <c r="K3170" t="s">
        <v>756</v>
      </c>
      <c r="L3170" t="s">
        <v>757</v>
      </c>
      <c r="M3170" t="s">
        <v>757</v>
      </c>
      <c r="N3170" t="s">
        <v>756</v>
      </c>
      <c r="O3170" t="s">
        <v>756</v>
      </c>
      <c r="P3170" t="s">
        <v>758</v>
      </c>
      <c r="Q3170" t="s">
        <v>759</v>
      </c>
      <c r="R3170" t="s">
        <v>759</v>
      </c>
      <c r="S3170" t="s">
        <v>757</v>
      </c>
      <c r="T3170" t="s">
        <v>757</v>
      </c>
      <c r="U3170" t="s">
        <v>757</v>
      </c>
      <c r="V3170" t="s">
        <v>904</v>
      </c>
      <c r="W3170" t="s">
        <v>756</v>
      </c>
      <c r="X3170" t="s">
        <v>13904</v>
      </c>
      <c r="Y3170" t="str">
        <f t="shared" si="700"/>
        <v>junio</v>
      </c>
      <c r="Z3170">
        <f>YEAR(BD_PONDERACIONES[[#This Row],[Fecha Ejecución del Ticket]])</f>
        <v>2022</v>
      </c>
      <c r="AA3170" t="str">
        <f t="shared" si="688"/>
        <v>octubre</v>
      </c>
      <c r="AB3170">
        <f>YEAR(BD_PONDERACIONES[[#This Row],[Fecha de Inspección]])</f>
        <v>2022</v>
      </c>
      <c r="AC3170">
        <f t="shared" si="689"/>
        <v>0.5</v>
      </c>
      <c r="AD3170">
        <f t="shared" si="690"/>
        <v>0.5</v>
      </c>
      <c r="AE3170">
        <f t="shared" si="691"/>
        <v>0.5</v>
      </c>
      <c r="AF3170">
        <f t="shared" si="692"/>
        <v>0.5</v>
      </c>
      <c r="AG3170">
        <f t="shared" si="693"/>
        <v>0.5</v>
      </c>
      <c r="AH3170">
        <f t="shared" si="694"/>
        <v>0.5</v>
      </c>
      <c r="AI3170">
        <f t="shared" si="695"/>
        <v>0.25</v>
      </c>
      <c r="AJ3170">
        <f t="shared" si="696"/>
        <v>0.25</v>
      </c>
      <c r="AK3170">
        <f t="shared" si="697"/>
        <v>0.5</v>
      </c>
      <c r="AL3170">
        <f t="shared" si="698"/>
        <v>0.32500000000000001</v>
      </c>
      <c r="AM3170">
        <f t="shared" si="699"/>
        <v>0.5</v>
      </c>
      <c r="AN3170" s="6">
        <f t="shared" si="701"/>
        <v>0.96500000000000008</v>
      </c>
      <c r="AO3170" t="str">
        <f>VLOOKUP(BD_PONDERACIONES[[#This Row],[Comuna]],Tabla3[#All],2,0)</f>
        <v>Florida</v>
      </c>
    </row>
    <row r="3171" spans="1:41" x14ac:dyDescent="0.35">
      <c r="A3171" t="s">
        <v>15197</v>
      </c>
      <c r="B3171" t="s">
        <v>15198</v>
      </c>
      <c r="C3171" t="s">
        <v>15199</v>
      </c>
      <c r="D3171" s="5">
        <v>44838</v>
      </c>
      <c r="E3171" s="5">
        <v>44742</v>
      </c>
      <c r="F3171" t="s">
        <v>763</v>
      </c>
      <c r="G3171" t="s">
        <v>15200</v>
      </c>
      <c r="H3171" t="s">
        <v>3786</v>
      </c>
      <c r="J3171" t="s">
        <v>756</v>
      </c>
      <c r="K3171" t="s">
        <v>756</v>
      </c>
      <c r="L3171" t="s">
        <v>757</v>
      </c>
      <c r="M3171" t="s">
        <v>757</v>
      </c>
      <c r="N3171" t="s">
        <v>756</v>
      </c>
      <c r="O3171" t="s">
        <v>756</v>
      </c>
      <c r="P3171" t="s">
        <v>758</v>
      </c>
      <c r="Q3171" t="s">
        <v>759</v>
      </c>
      <c r="R3171" t="s">
        <v>759</v>
      </c>
      <c r="S3171" t="s">
        <v>757</v>
      </c>
      <c r="T3171" t="s">
        <v>757</v>
      </c>
      <c r="U3171" t="s">
        <v>757</v>
      </c>
      <c r="V3171" t="s">
        <v>773</v>
      </c>
      <c r="W3171" t="s">
        <v>768</v>
      </c>
      <c r="X3171" t="s">
        <v>15201</v>
      </c>
      <c r="Y3171" t="str">
        <f t="shared" si="700"/>
        <v>junio</v>
      </c>
      <c r="Z3171">
        <f>YEAR(BD_PONDERACIONES[[#This Row],[Fecha Ejecución del Ticket]])</f>
        <v>2022</v>
      </c>
      <c r="AA3171" t="str">
        <f t="shared" si="688"/>
        <v>octubre</v>
      </c>
      <c r="AB3171">
        <f>YEAR(BD_PONDERACIONES[[#This Row],[Fecha de Inspección]])</f>
        <v>2022</v>
      </c>
      <c r="AC3171">
        <f t="shared" si="689"/>
        <v>0.5</v>
      </c>
      <c r="AD3171">
        <f t="shared" si="690"/>
        <v>0.5</v>
      </c>
      <c r="AE3171">
        <f t="shared" si="691"/>
        <v>0.5</v>
      </c>
      <c r="AF3171">
        <f t="shared" si="692"/>
        <v>0.5</v>
      </c>
      <c r="AG3171">
        <f t="shared" si="693"/>
        <v>0.5</v>
      </c>
      <c r="AH3171">
        <f t="shared" si="694"/>
        <v>0.5</v>
      </c>
      <c r="AI3171">
        <f t="shared" si="695"/>
        <v>0.25</v>
      </c>
      <c r="AJ3171">
        <f t="shared" si="696"/>
        <v>0.25</v>
      </c>
      <c r="AK3171">
        <f t="shared" si="697"/>
        <v>0.5</v>
      </c>
      <c r="AL3171">
        <f t="shared" si="698"/>
        <v>0</v>
      </c>
      <c r="AM3171">
        <f t="shared" si="699"/>
        <v>0.17499999999999999</v>
      </c>
      <c r="AN3171" s="6">
        <f t="shared" si="701"/>
        <v>0.83500000000000008</v>
      </c>
      <c r="AO3171" t="str">
        <f>VLOOKUP(BD_PONDERACIONES[[#This Row],[Comuna]],Tabla3[#All],2,0)</f>
        <v>Florida</v>
      </c>
    </row>
    <row r="3172" spans="1:41" x14ac:dyDescent="0.35">
      <c r="A3172" t="s">
        <v>15202</v>
      </c>
      <c r="B3172" t="s">
        <v>15203</v>
      </c>
      <c r="C3172" t="s">
        <v>15204</v>
      </c>
      <c r="D3172" s="5">
        <v>44838</v>
      </c>
      <c r="E3172" s="5">
        <v>44713</v>
      </c>
      <c r="F3172" t="s">
        <v>753</v>
      </c>
      <c r="G3172" t="s">
        <v>15205</v>
      </c>
      <c r="H3172" t="s">
        <v>3799</v>
      </c>
      <c r="J3172" t="s">
        <v>756</v>
      </c>
      <c r="K3172" t="s">
        <v>756</v>
      </c>
      <c r="L3172" t="s">
        <v>756</v>
      </c>
      <c r="M3172" t="s">
        <v>756</v>
      </c>
      <c r="N3172" t="s">
        <v>756</v>
      </c>
      <c r="O3172" t="s">
        <v>756</v>
      </c>
      <c r="P3172" t="s">
        <v>758</v>
      </c>
      <c r="Q3172" t="s">
        <v>759</v>
      </c>
      <c r="R3172" t="s">
        <v>759</v>
      </c>
      <c r="S3172" t="s">
        <v>757</v>
      </c>
      <c r="T3172" t="s">
        <v>757</v>
      </c>
      <c r="U3172" t="s">
        <v>757</v>
      </c>
      <c r="V3172" t="s">
        <v>756</v>
      </c>
      <c r="W3172" t="s">
        <v>756</v>
      </c>
      <c r="X3172" t="s">
        <v>15206</v>
      </c>
      <c r="Y3172" t="str">
        <f t="shared" si="700"/>
        <v>junio</v>
      </c>
      <c r="Z3172">
        <f>YEAR(BD_PONDERACIONES[[#This Row],[Fecha Ejecución del Ticket]])</f>
        <v>2022</v>
      </c>
      <c r="AA3172" t="str">
        <f t="shared" si="688"/>
        <v>octubre</v>
      </c>
      <c r="AB3172">
        <f>YEAR(BD_PONDERACIONES[[#This Row],[Fecha de Inspección]])</f>
        <v>2022</v>
      </c>
      <c r="AC3172">
        <f t="shared" si="689"/>
        <v>0.5</v>
      </c>
      <c r="AD3172">
        <f t="shared" si="690"/>
        <v>0.5</v>
      </c>
      <c r="AE3172">
        <f t="shared" si="691"/>
        <v>0.5</v>
      </c>
      <c r="AF3172">
        <f t="shared" si="692"/>
        <v>0.5</v>
      </c>
      <c r="AG3172">
        <f t="shared" si="693"/>
        <v>0.5</v>
      </c>
      <c r="AH3172">
        <f t="shared" si="694"/>
        <v>0.5</v>
      </c>
      <c r="AI3172">
        <f t="shared" si="695"/>
        <v>0.25</v>
      </c>
      <c r="AJ3172">
        <f t="shared" si="696"/>
        <v>0.25</v>
      </c>
      <c r="AK3172">
        <f t="shared" si="697"/>
        <v>0.5</v>
      </c>
      <c r="AL3172">
        <f t="shared" si="698"/>
        <v>0.5</v>
      </c>
      <c r="AM3172">
        <f t="shared" si="699"/>
        <v>0.5</v>
      </c>
      <c r="AN3172" s="6">
        <f t="shared" si="701"/>
        <v>1</v>
      </c>
      <c r="AO3172" t="str">
        <f>VLOOKUP(BD_PONDERACIONES[[#This Row],[Comuna]],Tabla3[#All],2,0)</f>
        <v>Florida</v>
      </c>
    </row>
    <row r="3173" spans="1:41" x14ac:dyDescent="0.35">
      <c r="A3173" t="s">
        <v>15207</v>
      </c>
      <c r="B3173" t="s">
        <v>15208</v>
      </c>
      <c r="C3173" t="s">
        <v>15209</v>
      </c>
      <c r="D3173" s="5">
        <v>44838</v>
      </c>
      <c r="E3173" s="5">
        <v>44740</v>
      </c>
      <c r="F3173" t="s">
        <v>763</v>
      </c>
      <c r="G3173" t="s">
        <v>15210</v>
      </c>
      <c r="H3173" t="s">
        <v>3786</v>
      </c>
      <c r="J3173" t="s">
        <v>756</v>
      </c>
      <c r="K3173" t="s">
        <v>756</v>
      </c>
      <c r="L3173" t="s">
        <v>757</v>
      </c>
      <c r="M3173" t="s">
        <v>757</v>
      </c>
      <c r="N3173" t="s">
        <v>756</v>
      </c>
      <c r="O3173" t="s">
        <v>756</v>
      </c>
      <c r="P3173" t="s">
        <v>758</v>
      </c>
      <c r="Q3173" t="s">
        <v>759</v>
      </c>
      <c r="R3173" t="s">
        <v>759</v>
      </c>
      <c r="S3173" t="s">
        <v>757</v>
      </c>
      <c r="T3173" t="s">
        <v>757</v>
      </c>
      <c r="U3173" t="s">
        <v>757</v>
      </c>
      <c r="V3173" t="s">
        <v>756</v>
      </c>
      <c r="W3173" t="s">
        <v>756</v>
      </c>
      <c r="X3173" t="s">
        <v>15211</v>
      </c>
      <c r="Y3173" t="str">
        <f t="shared" si="700"/>
        <v>junio</v>
      </c>
      <c r="Z3173">
        <f>YEAR(BD_PONDERACIONES[[#This Row],[Fecha Ejecución del Ticket]])</f>
        <v>2022</v>
      </c>
      <c r="AA3173" t="str">
        <f t="shared" si="688"/>
        <v>octubre</v>
      </c>
      <c r="AB3173">
        <f>YEAR(BD_PONDERACIONES[[#This Row],[Fecha de Inspección]])</f>
        <v>2022</v>
      </c>
      <c r="AC3173">
        <f t="shared" si="689"/>
        <v>0.5</v>
      </c>
      <c r="AD3173">
        <f t="shared" si="690"/>
        <v>0.5</v>
      </c>
      <c r="AE3173">
        <f t="shared" si="691"/>
        <v>0.5</v>
      </c>
      <c r="AF3173">
        <f t="shared" si="692"/>
        <v>0.5</v>
      </c>
      <c r="AG3173">
        <f t="shared" si="693"/>
        <v>0.5</v>
      </c>
      <c r="AH3173">
        <f t="shared" si="694"/>
        <v>0.5</v>
      </c>
      <c r="AI3173">
        <f t="shared" si="695"/>
        <v>0.25</v>
      </c>
      <c r="AJ3173">
        <f t="shared" si="696"/>
        <v>0.25</v>
      </c>
      <c r="AK3173">
        <f t="shared" si="697"/>
        <v>0.5</v>
      </c>
      <c r="AL3173">
        <f t="shared" si="698"/>
        <v>0.5</v>
      </c>
      <c r="AM3173">
        <f t="shared" si="699"/>
        <v>0.5</v>
      </c>
      <c r="AN3173" s="6">
        <f t="shared" si="701"/>
        <v>1</v>
      </c>
      <c r="AO3173" t="str">
        <f>VLOOKUP(BD_PONDERACIONES[[#This Row],[Comuna]],Tabla3[#All],2,0)</f>
        <v>Florida</v>
      </c>
    </row>
    <row r="3174" spans="1:41" x14ac:dyDescent="0.35">
      <c r="A3174" t="s">
        <v>15212</v>
      </c>
      <c r="B3174" t="s">
        <v>15213</v>
      </c>
      <c r="C3174" t="s">
        <v>15214</v>
      </c>
      <c r="D3174" s="5">
        <v>44838</v>
      </c>
      <c r="E3174" s="5">
        <v>44741</v>
      </c>
      <c r="F3174" t="s">
        <v>763</v>
      </c>
      <c r="G3174" t="s">
        <v>15215</v>
      </c>
      <c r="H3174" t="s">
        <v>3786</v>
      </c>
      <c r="J3174" t="s">
        <v>756</v>
      </c>
      <c r="K3174" t="s">
        <v>756</v>
      </c>
      <c r="L3174" t="s">
        <v>757</v>
      </c>
      <c r="M3174" t="s">
        <v>757</v>
      </c>
      <c r="N3174" t="s">
        <v>756</v>
      </c>
      <c r="O3174" t="s">
        <v>756</v>
      </c>
      <c r="P3174" t="s">
        <v>758</v>
      </c>
      <c r="Q3174" t="s">
        <v>759</v>
      </c>
      <c r="R3174" t="s">
        <v>759</v>
      </c>
      <c r="S3174" t="s">
        <v>757</v>
      </c>
      <c r="T3174" t="s">
        <v>757</v>
      </c>
      <c r="U3174" t="s">
        <v>757</v>
      </c>
      <c r="V3174" t="s">
        <v>756</v>
      </c>
      <c r="W3174" t="s">
        <v>768</v>
      </c>
      <c r="X3174" t="s">
        <v>15216</v>
      </c>
      <c r="Y3174" t="str">
        <f t="shared" si="700"/>
        <v>junio</v>
      </c>
      <c r="Z3174">
        <f>YEAR(BD_PONDERACIONES[[#This Row],[Fecha Ejecución del Ticket]])</f>
        <v>2022</v>
      </c>
      <c r="AA3174" t="str">
        <f t="shared" si="688"/>
        <v>octubre</v>
      </c>
      <c r="AB3174">
        <f>YEAR(BD_PONDERACIONES[[#This Row],[Fecha de Inspección]])</f>
        <v>2022</v>
      </c>
      <c r="AC3174">
        <f t="shared" si="689"/>
        <v>0.5</v>
      </c>
      <c r="AD3174">
        <f t="shared" si="690"/>
        <v>0.5</v>
      </c>
      <c r="AE3174">
        <f t="shared" si="691"/>
        <v>0.5</v>
      </c>
      <c r="AF3174">
        <f t="shared" si="692"/>
        <v>0.5</v>
      </c>
      <c r="AG3174">
        <f t="shared" si="693"/>
        <v>0.5</v>
      </c>
      <c r="AH3174">
        <f t="shared" si="694"/>
        <v>0.5</v>
      </c>
      <c r="AI3174">
        <f t="shared" si="695"/>
        <v>0.25</v>
      </c>
      <c r="AJ3174">
        <f t="shared" si="696"/>
        <v>0.25</v>
      </c>
      <c r="AK3174">
        <f t="shared" si="697"/>
        <v>0.5</v>
      </c>
      <c r="AL3174">
        <f t="shared" si="698"/>
        <v>0.5</v>
      </c>
      <c r="AM3174">
        <f t="shared" si="699"/>
        <v>0.17499999999999999</v>
      </c>
      <c r="AN3174" s="6">
        <f t="shared" si="701"/>
        <v>0.93500000000000005</v>
      </c>
      <c r="AO3174" t="str">
        <f>VLOOKUP(BD_PONDERACIONES[[#This Row],[Comuna]],Tabla3[#All],2,0)</f>
        <v>Florida</v>
      </c>
    </row>
    <row r="3175" spans="1:41" x14ac:dyDescent="0.35">
      <c r="A3175" t="s">
        <v>15217</v>
      </c>
      <c r="B3175" t="s">
        <v>15218</v>
      </c>
      <c r="C3175" t="s">
        <v>15219</v>
      </c>
      <c r="D3175" s="5">
        <v>44839</v>
      </c>
      <c r="E3175" s="5">
        <v>44732</v>
      </c>
      <c r="F3175" t="s">
        <v>763</v>
      </c>
      <c r="G3175" t="s">
        <v>15220</v>
      </c>
      <c r="H3175" t="s">
        <v>3783</v>
      </c>
      <c r="J3175" t="s">
        <v>756</v>
      </c>
      <c r="K3175" t="s">
        <v>756</v>
      </c>
      <c r="L3175" t="s">
        <v>757</v>
      </c>
      <c r="M3175" t="s">
        <v>757</v>
      </c>
      <c r="N3175" t="s">
        <v>756</v>
      </c>
      <c r="O3175" t="s">
        <v>756</v>
      </c>
      <c r="P3175" t="s">
        <v>758</v>
      </c>
      <c r="Q3175" t="s">
        <v>759</v>
      </c>
      <c r="R3175" t="s">
        <v>759</v>
      </c>
      <c r="S3175" t="s">
        <v>757</v>
      </c>
      <c r="T3175" t="s">
        <v>757</v>
      </c>
      <c r="U3175" t="s">
        <v>757</v>
      </c>
      <c r="V3175" t="s">
        <v>756</v>
      </c>
      <c r="W3175" t="s">
        <v>768</v>
      </c>
      <c r="X3175" t="s">
        <v>14501</v>
      </c>
      <c r="Y3175" t="str">
        <f t="shared" si="700"/>
        <v>junio</v>
      </c>
      <c r="Z3175">
        <f>YEAR(BD_PONDERACIONES[[#This Row],[Fecha Ejecución del Ticket]])</f>
        <v>2022</v>
      </c>
      <c r="AA3175" t="str">
        <f t="shared" si="688"/>
        <v>octubre</v>
      </c>
      <c r="AB3175">
        <f>YEAR(BD_PONDERACIONES[[#This Row],[Fecha de Inspección]])</f>
        <v>2022</v>
      </c>
      <c r="AC3175">
        <f t="shared" si="689"/>
        <v>0.5</v>
      </c>
      <c r="AD3175">
        <f t="shared" si="690"/>
        <v>0.5</v>
      </c>
      <c r="AE3175">
        <f t="shared" si="691"/>
        <v>0.5</v>
      </c>
      <c r="AF3175">
        <f t="shared" si="692"/>
        <v>0.5</v>
      </c>
      <c r="AG3175">
        <f t="shared" si="693"/>
        <v>0.5</v>
      </c>
      <c r="AH3175">
        <f t="shared" si="694"/>
        <v>0.5</v>
      </c>
      <c r="AI3175">
        <f t="shared" si="695"/>
        <v>0.25</v>
      </c>
      <c r="AJ3175">
        <f t="shared" si="696"/>
        <v>0.25</v>
      </c>
      <c r="AK3175">
        <f t="shared" si="697"/>
        <v>0.5</v>
      </c>
      <c r="AL3175">
        <f t="shared" si="698"/>
        <v>0.5</v>
      </c>
      <c r="AM3175">
        <f t="shared" si="699"/>
        <v>0.17499999999999999</v>
      </c>
      <c r="AN3175" s="6">
        <f t="shared" si="701"/>
        <v>0.93500000000000005</v>
      </c>
      <c r="AO3175" t="str">
        <f>VLOOKUP(BD_PONDERACIONES[[#This Row],[Comuna]],Tabla3[#All],2,0)</f>
        <v>Florida</v>
      </c>
    </row>
    <row r="3176" spans="1:41" x14ac:dyDescent="0.35">
      <c r="A3176" t="s">
        <v>15221</v>
      </c>
      <c r="B3176" t="s">
        <v>15222</v>
      </c>
      <c r="C3176" t="s">
        <v>15223</v>
      </c>
      <c r="D3176" s="5">
        <v>44839</v>
      </c>
      <c r="E3176" s="5">
        <v>44741</v>
      </c>
      <c r="F3176" t="s">
        <v>763</v>
      </c>
      <c r="G3176" t="s">
        <v>15224</v>
      </c>
      <c r="H3176" t="s">
        <v>3799</v>
      </c>
      <c r="J3176" t="s">
        <v>756</v>
      </c>
      <c r="K3176" t="s">
        <v>756</v>
      </c>
      <c r="L3176" t="s">
        <v>757</v>
      </c>
      <c r="M3176" t="s">
        <v>757</v>
      </c>
      <c r="N3176" t="s">
        <v>756</v>
      </c>
      <c r="O3176" t="s">
        <v>756</v>
      </c>
      <c r="P3176" t="s">
        <v>758</v>
      </c>
      <c r="Q3176" t="s">
        <v>759</v>
      </c>
      <c r="R3176" t="s">
        <v>759</v>
      </c>
      <c r="S3176" t="s">
        <v>757</v>
      </c>
      <c r="T3176" t="s">
        <v>757</v>
      </c>
      <c r="U3176" t="s">
        <v>757</v>
      </c>
      <c r="V3176" t="s">
        <v>756</v>
      </c>
      <c r="W3176" t="s">
        <v>756</v>
      </c>
      <c r="X3176" t="s">
        <v>15225</v>
      </c>
      <c r="Y3176" t="str">
        <f t="shared" si="700"/>
        <v>junio</v>
      </c>
      <c r="Z3176">
        <f>YEAR(BD_PONDERACIONES[[#This Row],[Fecha Ejecución del Ticket]])</f>
        <v>2022</v>
      </c>
      <c r="AA3176" t="str">
        <f t="shared" si="688"/>
        <v>octubre</v>
      </c>
      <c r="AB3176">
        <f>YEAR(BD_PONDERACIONES[[#This Row],[Fecha de Inspección]])</f>
        <v>2022</v>
      </c>
      <c r="AC3176">
        <f t="shared" si="689"/>
        <v>0.5</v>
      </c>
      <c r="AD3176">
        <f t="shared" si="690"/>
        <v>0.5</v>
      </c>
      <c r="AE3176">
        <f t="shared" si="691"/>
        <v>0.5</v>
      </c>
      <c r="AF3176">
        <f t="shared" si="692"/>
        <v>0.5</v>
      </c>
      <c r="AG3176">
        <f t="shared" si="693"/>
        <v>0.5</v>
      </c>
      <c r="AH3176">
        <f t="shared" si="694"/>
        <v>0.5</v>
      </c>
      <c r="AI3176">
        <f t="shared" si="695"/>
        <v>0.25</v>
      </c>
      <c r="AJ3176">
        <f t="shared" si="696"/>
        <v>0.25</v>
      </c>
      <c r="AK3176">
        <f t="shared" si="697"/>
        <v>0.5</v>
      </c>
      <c r="AL3176">
        <f t="shared" si="698"/>
        <v>0.5</v>
      </c>
      <c r="AM3176">
        <f t="shared" si="699"/>
        <v>0.5</v>
      </c>
      <c r="AN3176" s="6">
        <f t="shared" si="701"/>
        <v>1</v>
      </c>
      <c r="AO3176" t="str">
        <f>VLOOKUP(BD_PONDERACIONES[[#This Row],[Comuna]],Tabla3[#All],2,0)</f>
        <v>Florida</v>
      </c>
    </row>
    <row r="3177" spans="1:41" x14ac:dyDescent="0.35">
      <c r="A3177" t="s">
        <v>15226</v>
      </c>
      <c r="B3177" t="s">
        <v>15227</v>
      </c>
      <c r="C3177" t="s">
        <v>15228</v>
      </c>
      <c r="D3177" s="5">
        <v>44839</v>
      </c>
      <c r="E3177" s="5">
        <v>44741</v>
      </c>
      <c r="F3177" t="s">
        <v>763</v>
      </c>
      <c r="G3177" t="s">
        <v>15229</v>
      </c>
      <c r="H3177" t="s">
        <v>3799</v>
      </c>
      <c r="J3177" t="s">
        <v>756</v>
      </c>
      <c r="K3177" t="s">
        <v>756</v>
      </c>
      <c r="L3177" t="s">
        <v>757</v>
      </c>
      <c r="M3177" t="s">
        <v>757</v>
      </c>
      <c r="N3177" t="s">
        <v>756</v>
      </c>
      <c r="O3177" t="s">
        <v>756</v>
      </c>
      <c r="P3177" t="s">
        <v>758</v>
      </c>
      <c r="Q3177" t="s">
        <v>759</v>
      </c>
      <c r="R3177" t="s">
        <v>759</v>
      </c>
      <c r="S3177" t="s">
        <v>757</v>
      </c>
      <c r="T3177" t="s">
        <v>757</v>
      </c>
      <c r="U3177" t="s">
        <v>757</v>
      </c>
      <c r="V3177" t="s">
        <v>773</v>
      </c>
      <c r="W3177" t="s">
        <v>773</v>
      </c>
      <c r="X3177" t="s">
        <v>15230</v>
      </c>
      <c r="Y3177" t="str">
        <f t="shared" si="700"/>
        <v>junio</v>
      </c>
      <c r="Z3177">
        <f>YEAR(BD_PONDERACIONES[[#This Row],[Fecha Ejecución del Ticket]])</f>
        <v>2022</v>
      </c>
      <c r="AA3177" t="str">
        <f t="shared" si="688"/>
        <v>octubre</v>
      </c>
      <c r="AB3177">
        <f>YEAR(BD_PONDERACIONES[[#This Row],[Fecha de Inspección]])</f>
        <v>2022</v>
      </c>
      <c r="AC3177">
        <f t="shared" si="689"/>
        <v>0.5</v>
      </c>
      <c r="AD3177">
        <f t="shared" si="690"/>
        <v>0.5</v>
      </c>
      <c r="AE3177">
        <f t="shared" si="691"/>
        <v>0.5</v>
      </c>
      <c r="AF3177">
        <f t="shared" si="692"/>
        <v>0.5</v>
      </c>
      <c r="AG3177">
        <f t="shared" si="693"/>
        <v>0.5</v>
      </c>
      <c r="AH3177">
        <f t="shared" si="694"/>
        <v>0.5</v>
      </c>
      <c r="AI3177">
        <f t="shared" si="695"/>
        <v>0.25</v>
      </c>
      <c r="AJ3177">
        <f t="shared" si="696"/>
        <v>0.25</v>
      </c>
      <c r="AK3177">
        <f t="shared" si="697"/>
        <v>0.5</v>
      </c>
      <c r="AL3177">
        <f t="shared" si="698"/>
        <v>0</v>
      </c>
      <c r="AM3177">
        <f t="shared" si="699"/>
        <v>0</v>
      </c>
      <c r="AN3177" s="6">
        <f t="shared" si="701"/>
        <v>0.8</v>
      </c>
      <c r="AO3177" t="str">
        <f>VLOOKUP(BD_PONDERACIONES[[#This Row],[Comuna]],Tabla3[#All],2,0)</f>
        <v>Florida</v>
      </c>
    </row>
    <row r="3178" spans="1:41" x14ac:dyDescent="0.35">
      <c r="A3178" t="s">
        <v>15231</v>
      </c>
      <c r="B3178" t="s">
        <v>15232</v>
      </c>
      <c r="C3178" t="s">
        <v>15233</v>
      </c>
      <c r="D3178" s="5">
        <v>44839</v>
      </c>
      <c r="E3178" s="5">
        <v>44726</v>
      </c>
      <c r="F3178" t="s">
        <v>753</v>
      </c>
      <c r="G3178" t="s">
        <v>15234</v>
      </c>
      <c r="H3178" t="s">
        <v>3799</v>
      </c>
      <c r="J3178" t="s">
        <v>756</v>
      </c>
      <c r="K3178" t="s">
        <v>756</v>
      </c>
      <c r="L3178" t="s">
        <v>757</v>
      </c>
      <c r="M3178" t="s">
        <v>757</v>
      </c>
      <c r="N3178" t="s">
        <v>756</v>
      </c>
      <c r="O3178" t="s">
        <v>756</v>
      </c>
      <c r="P3178" t="s">
        <v>758</v>
      </c>
      <c r="Q3178" t="s">
        <v>759</v>
      </c>
      <c r="R3178" t="s">
        <v>759</v>
      </c>
      <c r="S3178" t="s">
        <v>757</v>
      </c>
      <c r="T3178" t="s">
        <v>757</v>
      </c>
      <c r="U3178" t="s">
        <v>757</v>
      </c>
      <c r="V3178" t="s">
        <v>756</v>
      </c>
      <c r="W3178" t="s">
        <v>756</v>
      </c>
      <c r="X3178" t="s">
        <v>15235</v>
      </c>
      <c r="Y3178" t="str">
        <f t="shared" si="700"/>
        <v>junio</v>
      </c>
      <c r="Z3178">
        <f>YEAR(BD_PONDERACIONES[[#This Row],[Fecha Ejecución del Ticket]])</f>
        <v>2022</v>
      </c>
      <c r="AA3178" t="str">
        <f t="shared" si="688"/>
        <v>octubre</v>
      </c>
      <c r="AB3178">
        <f>YEAR(BD_PONDERACIONES[[#This Row],[Fecha de Inspección]])</f>
        <v>2022</v>
      </c>
      <c r="AC3178">
        <f t="shared" si="689"/>
        <v>0.5</v>
      </c>
      <c r="AD3178">
        <f t="shared" si="690"/>
        <v>0.5</v>
      </c>
      <c r="AE3178">
        <f t="shared" si="691"/>
        <v>0.5</v>
      </c>
      <c r="AF3178">
        <f t="shared" si="692"/>
        <v>0.5</v>
      </c>
      <c r="AG3178">
        <f t="shared" si="693"/>
        <v>0.5</v>
      </c>
      <c r="AH3178">
        <f t="shared" si="694"/>
        <v>0.5</v>
      </c>
      <c r="AI3178">
        <f t="shared" si="695"/>
        <v>0.25</v>
      </c>
      <c r="AJ3178">
        <f t="shared" si="696"/>
        <v>0.25</v>
      </c>
      <c r="AK3178">
        <f t="shared" si="697"/>
        <v>0.5</v>
      </c>
      <c r="AL3178">
        <f t="shared" si="698"/>
        <v>0.5</v>
      </c>
      <c r="AM3178">
        <f t="shared" si="699"/>
        <v>0.5</v>
      </c>
      <c r="AN3178" s="6">
        <f t="shared" si="701"/>
        <v>1</v>
      </c>
      <c r="AO3178" t="str">
        <f>VLOOKUP(BD_PONDERACIONES[[#This Row],[Comuna]],Tabla3[#All],2,0)</f>
        <v>Florida</v>
      </c>
    </row>
    <row r="3179" spans="1:41" x14ac:dyDescent="0.35">
      <c r="A3179" t="s">
        <v>15236</v>
      </c>
      <c r="B3179" t="s">
        <v>15237</v>
      </c>
      <c r="C3179" t="s">
        <v>15238</v>
      </c>
      <c r="D3179" s="5">
        <v>44839</v>
      </c>
      <c r="E3179" s="5">
        <v>44720</v>
      </c>
      <c r="F3179" t="s">
        <v>753</v>
      </c>
      <c r="G3179" t="s">
        <v>15239</v>
      </c>
      <c r="H3179" t="s">
        <v>3799</v>
      </c>
      <c r="J3179" t="s">
        <v>756</v>
      </c>
      <c r="K3179" t="s">
        <v>756</v>
      </c>
      <c r="L3179" t="s">
        <v>757</v>
      </c>
      <c r="M3179" t="s">
        <v>757</v>
      </c>
      <c r="N3179" t="s">
        <v>756</v>
      </c>
      <c r="O3179" t="s">
        <v>756</v>
      </c>
      <c r="P3179" t="s">
        <v>758</v>
      </c>
      <c r="Q3179" t="s">
        <v>759</v>
      </c>
      <c r="R3179" t="s">
        <v>759</v>
      </c>
      <c r="S3179" t="s">
        <v>757</v>
      </c>
      <c r="T3179" t="s">
        <v>757</v>
      </c>
      <c r="U3179" t="s">
        <v>757</v>
      </c>
      <c r="V3179" t="s">
        <v>756</v>
      </c>
      <c r="W3179" t="s">
        <v>768</v>
      </c>
      <c r="X3179" t="s">
        <v>15240</v>
      </c>
      <c r="Y3179" t="str">
        <f t="shared" si="700"/>
        <v>junio</v>
      </c>
      <c r="Z3179">
        <f>YEAR(BD_PONDERACIONES[[#This Row],[Fecha Ejecución del Ticket]])</f>
        <v>2022</v>
      </c>
      <c r="AA3179" t="str">
        <f t="shared" si="688"/>
        <v>octubre</v>
      </c>
      <c r="AB3179">
        <f>YEAR(BD_PONDERACIONES[[#This Row],[Fecha de Inspección]])</f>
        <v>2022</v>
      </c>
      <c r="AC3179">
        <f t="shared" si="689"/>
        <v>0.5</v>
      </c>
      <c r="AD3179">
        <f t="shared" si="690"/>
        <v>0.5</v>
      </c>
      <c r="AE3179">
        <f t="shared" si="691"/>
        <v>0.5</v>
      </c>
      <c r="AF3179">
        <f t="shared" si="692"/>
        <v>0.5</v>
      </c>
      <c r="AG3179">
        <f t="shared" si="693"/>
        <v>0.5</v>
      </c>
      <c r="AH3179">
        <f t="shared" si="694"/>
        <v>0.5</v>
      </c>
      <c r="AI3179">
        <f t="shared" si="695"/>
        <v>0.25</v>
      </c>
      <c r="AJ3179">
        <f t="shared" si="696"/>
        <v>0.25</v>
      </c>
      <c r="AK3179">
        <f t="shared" si="697"/>
        <v>0.5</v>
      </c>
      <c r="AL3179">
        <f t="shared" si="698"/>
        <v>0.5</v>
      </c>
      <c r="AM3179">
        <f t="shared" si="699"/>
        <v>0.17499999999999999</v>
      </c>
      <c r="AN3179" s="6">
        <f t="shared" si="701"/>
        <v>0.93500000000000005</v>
      </c>
      <c r="AO3179" t="str">
        <f>VLOOKUP(BD_PONDERACIONES[[#This Row],[Comuna]],Tabla3[#All],2,0)</f>
        <v>Florida</v>
      </c>
    </row>
    <row r="3180" spans="1:41" x14ac:dyDescent="0.35">
      <c r="A3180" t="s">
        <v>15241</v>
      </c>
      <c r="B3180" t="s">
        <v>15242</v>
      </c>
      <c r="C3180" t="s">
        <v>15243</v>
      </c>
      <c r="D3180" s="5">
        <v>44839</v>
      </c>
      <c r="E3180" s="5">
        <v>44729</v>
      </c>
      <c r="F3180" t="s">
        <v>753</v>
      </c>
      <c r="G3180" t="s">
        <v>15244</v>
      </c>
      <c r="H3180" t="s">
        <v>3799</v>
      </c>
      <c r="J3180" t="s">
        <v>756</v>
      </c>
      <c r="K3180" t="s">
        <v>756</v>
      </c>
      <c r="L3180" t="s">
        <v>757</v>
      </c>
      <c r="M3180" t="s">
        <v>757</v>
      </c>
      <c r="N3180" t="s">
        <v>756</v>
      </c>
      <c r="O3180" t="s">
        <v>756</v>
      </c>
      <c r="P3180" t="s">
        <v>758</v>
      </c>
      <c r="Q3180" t="s">
        <v>759</v>
      </c>
      <c r="R3180" t="s">
        <v>759</v>
      </c>
      <c r="S3180" t="s">
        <v>757</v>
      </c>
      <c r="T3180" t="s">
        <v>757</v>
      </c>
      <c r="U3180" t="s">
        <v>757</v>
      </c>
      <c r="V3180" t="s">
        <v>756</v>
      </c>
      <c r="W3180" t="s">
        <v>756</v>
      </c>
      <c r="X3180" t="s">
        <v>15245</v>
      </c>
      <c r="Y3180" t="str">
        <f t="shared" si="700"/>
        <v>junio</v>
      </c>
      <c r="Z3180">
        <f>YEAR(BD_PONDERACIONES[[#This Row],[Fecha Ejecución del Ticket]])</f>
        <v>2022</v>
      </c>
      <c r="AA3180" t="str">
        <f t="shared" si="688"/>
        <v>octubre</v>
      </c>
      <c r="AB3180">
        <f>YEAR(BD_PONDERACIONES[[#This Row],[Fecha de Inspección]])</f>
        <v>2022</v>
      </c>
      <c r="AC3180">
        <f t="shared" si="689"/>
        <v>0.5</v>
      </c>
      <c r="AD3180">
        <f t="shared" si="690"/>
        <v>0.5</v>
      </c>
      <c r="AE3180">
        <f t="shared" si="691"/>
        <v>0.5</v>
      </c>
      <c r="AF3180">
        <f t="shared" si="692"/>
        <v>0.5</v>
      </c>
      <c r="AG3180">
        <f t="shared" si="693"/>
        <v>0.5</v>
      </c>
      <c r="AH3180">
        <f t="shared" si="694"/>
        <v>0.5</v>
      </c>
      <c r="AI3180">
        <f t="shared" si="695"/>
        <v>0.25</v>
      </c>
      <c r="AJ3180">
        <f t="shared" si="696"/>
        <v>0.25</v>
      </c>
      <c r="AK3180">
        <f t="shared" si="697"/>
        <v>0.5</v>
      </c>
      <c r="AL3180">
        <f t="shared" si="698"/>
        <v>0.5</v>
      </c>
      <c r="AM3180">
        <f t="shared" si="699"/>
        <v>0.5</v>
      </c>
      <c r="AN3180" s="6">
        <f t="shared" si="701"/>
        <v>1</v>
      </c>
      <c r="AO3180" t="str">
        <f>VLOOKUP(BD_PONDERACIONES[[#This Row],[Comuna]],Tabla3[#All],2,0)</f>
        <v>Florida</v>
      </c>
    </row>
    <row r="3181" spans="1:41" x14ac:dyDescent="0.35">
      <c r="A3181" t="s">
        <v>15246</v>
      </c>
      <c r="B3181" t="s">
        <v>15247</v>
      </c>
      <c r="C3181" t="s">
        <v>15248</v>
      </c>
      <c r="D3181" s="5">
        <v>44839</v>
      </c>
      <c r="E3181" s="5">
        <v>44718</v>
      </c>
      <c r="F3181" t="s">
        <v>753</v>
      </c>
      <c r="G3181" t="s">
        <v>15244</v>
      </c>
      <c r="H3181" t="s">
        <v>3799</v>
      </c>
      <c r="J3181" t="s">
        <v>756</v>
      </c>
      <c r="K3181" t="s">
        <v>756</v>
      </c>
      <c r="L3181" t="s">
        <v>757</v>
      </c>
      <c r="M3181" t="s">
        <v>757</v>
      </c>
      <c r="N3181" t="s">
        <v>756</v>
      </c>
      <c r="O3181" t="s">
        <v>756</v>
      </c>
      <c r="P3181" t="s">
        <v>765</v>
      </c>
      <c r="Q3181" t="s">
        <v>759</v>
      </c>
      <c r="R3181" t="s">
        <v>759</v>
      </c>
      <c r="S3181" t="s">
        <v>757</v>
      </c>
      <c r="T3181" t="s">
        <v>757</v>
      </c>
      <c r="U3181" t="s">
        <v>756</v>
      </c>
      <c r="V3181" t="s">
        <v>756</v>
      </c>
      <c r="W3181" t="s">
        <v>768</v>
      </c>
      <c r="X3181" t="s">
        <v>15249</v>
      </c>
      <c r="Y3181" t="str">
        <f t="shared" si="700"/>
        <v>junio</v>
      </c>
      <c r="Z3181">
        <f>YEAR(BD_PONDERACIONES[[#This Row],[Fecha Ejecución del Ticket]])</f>
        <v>2022</v>
      </c>
      <c r="AA3181" t="str">
        <f t="shared" si="688"/>
        <v>octubre</v>
      </c>
      <c r="AB3181">
        <f>YEAR(BD_PONDERACIONES[[#This Row],[Fecha de Inspección]])</f>
        <v>2022</v>
      </c>
      <c r="AC3181">
        <f t="shared" si="689"/>
        <v>0.5</v>
      </c>
      <c r="AD3181">
        <f t="shared" si="690"/>
        <v>0.5</v>
      </c>
      <c r="AE3181">
        <f t="shared" si="691"/>
        <v>0.5</v>
      </c>
      <c r="AF3181">
        <f t="shared" si="692"/>
        <v>0.5</v>
      </c>
      <c r="AG3181">
        <f t="shared" si="693"/>
        <v>0.5</v>
      </c>
      <c r="AH3181">
        <f t="shared" si="694"/>
        <v>0.5</v>
      </c>
      <c r="AI3181">
        <f t="shared" si="695"/>
        <v>0.25</v>
      </c>
      <c r="AJ3181">
        <f t="shared" si="696"/>
        <v>0.25</v>
      </c>
      <c r="AK3181">
        <f t="shared" si="697"/>
        <v>0.5</v>
      </c>
      <c r="AL3181">
        <f t="shared" si="698"/>
        <v>0.5</v>
      </c>
      <c r="AM3181">
        <f t="shared" si="699"/>
        <v>0.17499999999999999</v>
      </c>
      <c r="AN3181" s="6">
        <f t="shared" si="701"/>
        <v>0.93500000000000005</v>
      </c>
      <c r="AO3181" t="str">
        <f>VLOOKUP(BD_PONDERACIONES[[#This Row],[Comuna]],Tabla3[#All],2,0)</f>
        <v>Florida</v>
      </c>
    </row>
    <row r="3182" spans="1:41" x14ac:dyDescent="0.35">
      <c r="A3182" t="s">
        <v>15250</v>
      </c>
      <c r="B3182" t="s">
        <v>15251</v>
      </c>
      <c r="C3182" t="s">
        <v>15252</v>
      </c>
      <c r="D3182" s="5">
        <v>44839</v>
      </c>
      <c r="E3182" s="5">
        <v>44739</v>
      </c>
      <c r="F3182" t="s">
        <v>763</v>
      </c>
      <c r="G3182" t="s">
        <v>15253</v>
      </c>
      <c r="H3182" t="s">
        <v>3799</v>
      </c>
      <c r="J3182" t="s">
        <v>756</v>
      </c>
      <c r="K3182" t="s">
        <v>756</v>
      </c>
      <c r="L3182" t="s">
        <v>757</v>
      </c>
      <c r="M3182" t="s">
        <v>757</v>
      </c>
      <c r="N3182" t="s">
        <v>756</v>
      </c>
      <c r="O3182" t="s">
        <v>756</v>
      </c>
      <c r="P3182" t="s">
        <v>758</v>
      </c>
      <c r="Q3182" t="s">
        <v>759</v>
      </c>
      <c r="R3182" t="s">
        <v>759</v>
      </c>
      <c r="S3182" t="s">
        <v>757</v>
      </c>
      <c r="T3182" t="s">
        <v>757</v>
      </c>
      <c r="U3182" t="s">
        <v>757</v>
      </c>
      <c r="V3182" t="s">
        <v>756</v>
      </c>
      <c r="W3182" t="s">
        <v>756</v>
      </c>
      <c r="X3182" t="s">
        <v>15254</v>
      </c>
      <c r="Y3182" t="str">
        <f t="shared" si="700"/>
        <v>junio</v>
      </c>
      <c r="Z3182">
        <f>YEAR(BD_PONDERACIONES[[#This Row],[Fecha Ejecución del Ticket]])</f>
        <v>2022</v>
      </c>
      <c r="AA3182" t="str">
        <f t="shared" si="688"/>
        <v>octubre</v>
      </c>
      <c r="AB3182">
        <f>YEAR(BD_PONDERACIONES[[#This Row],[Fecha de Inspección]])</f>
        <v>2022</v>
      </c>
      <c r="AC3182">
        <f t="shared" si="689"/>
        <v>0.5</v>
      </c>
      <c r="AD3182">
        <f t="shared" si="690"/>
        <v>0.5</v>
      </c>
      <c r="AE3182">
        <f t="shared" si="691"/>
        <v>0.5</v>
      </c>
      <c r="AF3182">
        <f t="shared" si="692"/>
        <v>0.5</v>
      </c>
      <c r="AG3182">
        <f t="shared" si="693"/>
        <v>0.5</v>
      </c>
      <c r="AH3182">
        <f t="shared" si="694"/>
        <v>0.5</v>
      </c>
      <c r="AI3182">
        <f t="shared" si="695"/>
        <v>0.25</v>
      </c>
      <c r="AJ3182">
        <f t="shared" si="696"/>
        <v>0.25</v>
      </c>
      <c r="AK3182">
        <f t="shared" si="697"/>
        <v>0.5</v>
      </c>
      <c r="AL3182">
        <f t="shared" si="698"/>
        <v>0.5</v>
      </c>
      <c r="AM3182">
        <f t="shared" si="699"/>
        <v>0.5</v>
      </c>
      <c r="AN3182" s="6">
        <f t="shared" si="701"/>
        <v>1</v>
      </c>
      <c r="AO3182" t="str">
        <f>VLOOKUP(BD_PONDERACIONES[[#This Row],[Comuna]],Tabla3[#All],2,0)</f>
        <v>Florida</v>
      </c>
    </row>
    <row r="3183" spans="1:41" x14ac:dyDescent="0.35">
      <c r="A3183" t="s">
        <v>15255</v>
      </c>
      <c r="B3183" t="s">
        <v>15256</v>
      </c>
      <c r="C3183" t="s">
        <v>15257</v>
      </c>
      <c r="D3183" s="5">
        <v>44839</v>
      </c>
      <c r="E3183" s="5">
        <v>44718</v>
      </c>
      <c r="F3183" t="s">
        <v>753</v>
      </c>
      <c r="G3183" t="s">
        <v>15258</v>
      </c>
      <c r="H3183" t="s">
        <v>3799</v>
      </c>
      <c r="J3183" t="s">
        <v>756</v>
      </c>
      <c r="K3183" t="s">
        <v>756</v>
      </c>
      <c r="L3183" t="s">
        <v>757</v>
      </c>
      <c r="M3183" t="s">
        <v>757</v>
      </c>
      <c r="N3183" t="s">
        <v>756</v>
      </c>
      <c r="O3183" t="s">
        <v>756</v>
      </c>
      <c r="P3183" t="s">
        <v>758</v>
      </c>
      <c r="Q3183" t="s">
        <v>759</v>
      </c>
      <c r="R3183" t="s">
        <v>759</v>
      </c>
      <c r="S3183" t="s">
        <v>757</v>
      </c>
      <c r="T3183" t="s">
        <v>757</v>
      </c>
      <c r="U3183" t="s">
        <v>757</v>
      </c>
      <c r="V3183" t="s">
        <v>756</v>
      </c>
      <c r="W3183" t="s">
        <v>768</v>
      </c>
      <c r="X3183" t="s">
        <v>15259</v>
      </c>
      <c r="Y3183" t="str">
        <f t="shared" si="700"/>
        <v>junio</v>
      </c>
      <c r="Z3183">
        <f>YEAR(BD_PONDERACIONES[[#This Row],[Fecha Ejecución del Ticket]])</f>
        <v>2022</v>
      </c>
      <c r="AA3183" t="str">
        <f t="shared" si="688"/>
        <v>octubre</v>
      </c>
      <c r="AB3183">
        <f>YEAR(BD_PONDERACIONES[[#This Row],[Fecha de Inspección]])</f>
        <v>2022</v>
      </c>
      <c r="AC3183">
        <f t="shared" si="689"/>
        <v>0.5</v>
      </c>
      <c r="AD3183">
        <f t="shared" si="690"/>
        <v>0.5</v>
      </c>
      <c r="AE3183">
        <f t="shared" si="691"/>
        <v>0.5</v>
      </c>
      <c r="AF3183">
        <f t="shared" si="692"/>
        <v>0.5</v>
      </c>
      <c r="AG3183">
        <f t="shared" si="693"/>
        <v>0.5</v>
      </c>
      <c r="AH3183">
        <f t="shared" si="694"/>
        <v>0.5</v>
      </c>
      <c r="AI3183">
        <f t="shared" si="695"/>
        <v>0.25</v>
      </c>
      <c r="AJ3183">
        <f t="shared" si="696"/>
        <v>0.25</v>
      </c>
      <c r="AK3183">
        <f t="shared" si="697"/>
        <v>0.5</v>
      </c>
      <c r="AL3183">
        <f t="shared" si="698"/>
        <v>0.5</v>
      </c>
      <c r="AM3183">
        <f t="shared" si="699"/>
        <v>0.17499999999999999</v>
      </c>
      <c r="AN3183" s="6">
        <f t="shared" si="701"/>
        <v>0.93500000000000005</v>
      </c>
      <c r="AO3183" t="str">
        <f>VLOOKUP(BD_PONDERACIONES[[#This Row],[Comuna]],Tabla3[#All],2,0)</f>
        <v>Florida</v>
      </c>
    </row>
    <row r="3184" spans="1:41" x14ac:dyDescent="0.35">
      <c r="A3184" t="s">
        <v>15260</v>
      </c>
      <c r="B3184" t="s">
        <v>15261</v>
      </c>
      <c r="C3184" t="s">
        <v>15262</v>
      </c>
      <c r="D3184" s="5">
        <v>44839</v>
      </c>
      <c r="E3184" s="5">
        <v>44724</v>
      </c>
      <c r="F3184" t="s">
        <v>753</v>
      </c>
      <c r="G3184" t="s">
        <v>15263</v>
      </c>
      <c r="H3184" t="s">
        <v>3799</v>
      </c>
      <c r="J3184" t="s">
        <v>756</v>
      </c>
      <c r="K3184" t="s">
        <v>756</v>
      </c>
      <c r="L3184" t="s">
        <v>757</v>
      </c>
      <c r="M3184" t="s">
        <v>757</v>
      </c>
      <c r="N3184" t="s">
        <v>756</v>
      </c>
      <c r="O3184" t="s">
        <v>756</v>
      </c>
      <c r="P3184" t="s">
        <v>758</v>
      </c>
      <c r="Q3184" t="s">
        <v>759</v>
      </c>
      <c r="R3184" t="s">
        <v>759</v>
      </c>
      <c r="S3184" t="s">
        <v>757</v>
      </c>
      <c r="T3184" t="s">
        <v>757</v>
      </c>
      <c r="U3184" t="s">
        <v>757</v>
      </c>
      <c r="V3184" t="s">
        <v>756</v>
      </c>
      <c r="W3184" t="s">
        <v>756</v>
      </c>
      <c r="X3184" t="s">
        <v>885</v>
      </c>
      <c r="Y3184" t="str">
        <f t="shared" si="700"/>
        <v>junio</v>
      </c>
      <c r="Z3184">
        <f>YEAR(BD_PONDERACIONES[[#This Row],[Fecha Ejecución del Ticket]])</f>
        <v>2022</v>
      </c>
      <c r="AA3184" t="str">
        <f t="shared" si="688"/>
        <v>octubre</v>
      </c>
      <c r="AB3184">
        <f>YEAR(BD_PONDERACIONES[[#This Row],[Fecha de Inspección]])</f>
        <v>2022</v>
      </c>
      <c r="AC3184">
        <f t="shared" si="689"/>
        <v>0.5</v>
      </c>
      <c r="AD3184">
        <f t="shared" si="690"/>
        <v>0.5</v>
      </c>
      <c r="AE3184">
        <f t="shared" si="691"/>
        <v>0.5</v>
      </c>
      <c r="AF3184">
        <f t="shared" si="692"/>
        <v>0.5</v>
      </c>
      <c r="AG3184">
        <f t="shared" si="693"/>
        <v>0.5</v>
      </c>
      <c r="AH3184">
        <f t="shared" si="694"/>
        <v>0.5</v>
      </c>
      <c r="AI3184">
        <f t="shared" si="695"/>
        <v>0.25</v>
      </c>
      <c r="AJ3184">
        <f t="shared" si="696"/>
        <v>0.25</v>
      </c>
      <c r="AK3184">
        <f t="shared" si="697"/>
        <v>0.5</v>
      </c>
      <c r="AL3184">
        <f t="shared" si="698"/>
        <v>0.5</v>
      </c>
      <c r="AM3184">
        <f t="shared" si="699"/>
        <v>0.5</v>
      </c>
      <c r="AN3184" s="6">
        <f t="shared" si="701"/>
        <v>1</v>
      </c>
      <c r="AO3184" t="str">
        <f>VLOOKUP(BD_PONDERACIONES[[#This Row],[Comuna]],Tabla3[#All],2,0)</f>
        <v>Florida</v>
      </c>
    </row>
    <row r="3185" spans="1:41" x14ac:dyDescent="0.35">
      <c r="A3185" t="s">
        <v>15264</v>
      </c>
      <c r="B3185" t="s">
        <v>15265</v>
      </c>
      <c r="C3185" t="s">
        <v>15266</v>
      </c>
      <c r="D3185" s="5">
        <v>44839</v>
      </c>
      <c r="E3185" s="5">
        <v>44739</v>
      </c>
      <c r="F3185" t="s">
        <v>763</v>
      </c>
      <c r="G3185" t="s">
        <v>15267</v>
      </c>
      <c r="H3185" t="s">
        <v>3799</v>
      </c>
      <c r="J3185" t="s">
        <v>756</v>
      </c>
      <c r="K3185" t="s">
        <v>756</v>
      </c>
      <c r="L3185" t="s">
        <v>757</v>
      </c>
      <c r="M3185" t="s">
        <v>757</v>
      </c>
      <c r="N3185" t="s">
        <v>756</v>
      </c>
      <c r="O3185" t="s">
        <v>756</v>
      </c>
      <c r="P3185" t="s">
        <v>758</v>
      </c>
      <c r="Q3185" t="s">
        <v>759</v>
      </c>
      <c r="R3185" t="s">
        <v>759</v>
      </c>
      <c r="S3185" t="s">
        <v>757</v>
      </c>
      <c r="T3185" t="s">
        <v>757</v>
      </c>
      <c r="U3185" t="s">
        <v>757</v>
      </c>
      <c r="V3185" t="s">
        <v>773</v>
      </c>
      <c r="W3185" t="s">
        <v>768</v>
      </c>
      <c r="X3185" t="s">
        <v>15268</v>
      </c>
      <c r="Y3185" t="str">
        <f t="shared" si="700"/>
        <v>junio</v>
      </c>
      <c r="Z3185">
        <f>YEAR(BD_PONDERACIONES[[#This Row],[Fecha Ejecución del Ticket]])</f>
        <v>2022</v>
      </c>
      <c r="AA3185" t="str">
        <f t="shared" si="688"/>
        <v>octubre</v>
      </c>
      <c r="AB3185">
        <f>YEAR(BD_PONDERACIONES[[#This Row],[Fecha de Inspección]])</f>
        <v>2022</v>
      </c>
      <c r="AC3185">
        <f t="shared" si="689"/>
        <v>0.5</v>
      </c>
      <c r="AD3185">
        <f t="shared" si="690"/>
        <v>0.5</v>
      </c>
      <c r="AE3185">
        <f t="shared" si="691"/>
        <v>0.5</v>
      </c>
      <c r="AF3185">
        <f t="shared" si="692"/>
        <v>0.5</v>
      </c>
      <c r="AG3185">
        <f t="shared" si="693"/>
        <v>0.5</v>
      </c>
      <c r="AH3185">
        <f t="shared" si="694"/>
        <v>0.5</v>
      </c>
      <c r="AI3185">
        <f t="shared" si="695"/>
        <v>0.25</v>
      </c>
      <c r="AJ3185">
        <f t="shared" si="696"/>
        <v>0.25</v>
      </c>
      <c r="AK3185">
        <f t="shared" si="697"/>
        <v>0.5</v>
      </c>
      <c r="AL3185">
        <f t="shared" si="698"/>
        <v>0</v>
      </c>
      <c r="AM3185">
        <f t="shared" si="699"/>
        <v>0.17499999999999999</v>
      </c>
      <c r="AN3185" s="6">
        <f t="shared" si="701"/>
        <v>0.83500000000000008</v>
      </c>
      <c r="AO3185" t="str">
        <f>VLOOKUP(BD_PONDERACIONES[[#This Row],[Comuna]],Tabla3[#All],2,0)</f>
        <v>Florida</v>
      </c>
    </row>
    <row r="3186" spans="1:41" x14ac:dyDescent="0.35">
      <c r="A3186" t="s">
        <v>15269</v>
      </c>
      <c r="B3186" t="s">
        <v>15270</v>
      </c>
      <c r="C3186" t="s">
        <v>15271</v>
      </c>
      <c r="D3186" s="5">
        <v>44839</v>
      </c>
      <c r="E3186" s="5">
        <v>44725</v>
      </c>
      <c r="F3186" t="s">
        <v>753</v>
      </c>
      <c r="G3186" t="s">
        <v>15272</v>
      </c>
      <c r="H3186" t="s">
        <v>3799</v>
      </c>
      <c r="J3186" t="s">
        <v>756</v>
      </c>
      <c r="K3186" t="s">
        <v>756</v>
      </c>
      <c r="L3186" t="s">
        <v>756</v>
      </c>
      <c r="M3186" t="s">
        <v>756</v>
      </c>
      <c r="N3186" t="s">
        <v>756</v>
      </c>
      <c r="O3186" t="s">
        <v>756</v>
      </c>
      <c r="P3186" t="s">
        <v>765</v>
      </c>
      <c r="Q3186" t="s">
        <v>759</v>
      </c>
      <c r="R3186" t="s">
        <v>759</v>
      </c>
      <c r="S3186" t="s">
        <v>757</v>
      </c>
      <c r="T3186" t="s">
        <v>757</v>
      </c>
      <c r="U3186" t="s">
        <v>756</v>
      </c>
      <c r="V3186" t="s">
        <v>904</v>
      </c>
      <c r="W3186" t="s">
        <v>756</v>
      </c>
      <c r="X3186" t="s">
        <v>6086</v>
      </c>
      <c r="Y3186" t="str">
        <f t="shared" si="700"/>
        <v>junio</v>
      </c>
      <c r="Z3186">
        <f>YEAR(BD_PONDERACIONES[[#This Row],[Fecha Ejecución del Ticket]])</f>
        <v>2022</v>
      </c>
      <c r="AA3186" t="str">
        <f t="shared" si="688"/>
        <v>octubre</v>
      </c>
      <c r="AB3186">
        <f>YEAR(BD_PONDERACIONES[[#This Row],[Fecha de Inspección]])</f>
        <v>2022</v>
      </c>
      <c r="AC3186">
        <f t="shared" si="689"/>
        <v>0.5</v>
      </c>
      <c r="AD3186">
        <f t="shared" si="690"/>
        <v>0.5</v>
      </c>
      <c r="AE3186">
        <f t="shared" si="691"/>
        <v>0.5</v>
      </c>
      <c r="AF3186">
        <f t="shared" si="692"/>
        <v>0.5</v>
      </c>
      <c r="AG3186">
        <f t="shared" si="693"/>
        <v>0.5</v>
      </c>
      <c r="AH3186">
        <f t="shared" si="694"/>
        <v>0.5</v>
      </c>
      <c r="AI3186">
        <f t="shared" si="695"/>
        <v>0.25</v>
      </c>
      <c r="AJ3186">
        <f t="shared" si="696"/>
        <v>0.25</v>
      </c>
      <c r="AK3186">
        <f t="shared" si="697"/>
        <v>0.5</v>
      </c>
      <c r="AL3186">
        <f t="shared" si="698"/>
        <v>0.32500000000000001</v>
      </c>
      <c r="AM3186">
        <f t="shared" si="699"/>
        <v>0.5</v>
      </c>
      <c r="AN3186" s="6">
        <f t="shared" si="701"/>
        <v>0.96500000000000008</v>
      </c>
      <c r="AO3186" t="str">
        <f>VLOOKUP(BD_PONDERACIONES[[#This Row],[Comuna]],Tabla3[#All],2,0)</f>
        <v>Florida</v>
      </c>
    </row>
    <row r="3187" spans="1:41" x14ac:dyDescent="0.35">
      <c r="A3187" t="s">
        <v>15273</v>
      </c>
      <c r="B3187" t="s">
        <v>15274</v>
      </c>
      <c r="C3187" t="s">
        <v>15275</v>
      </c>
      <c r="D3187" s="5">
        <v>44839</v>
      </c>
      <c r="E3187" s="5">
        <v>44725</v>
      </c>
      <c r="F3187" t="s">
        <v>753</v>
      </c>
      <c r="G3187" t="s">
        <v>15276</v>
      </c>
      <c r="H3187" t="s">
        <v>3799</v>
      </c>
      <c r="J3187" t="s">
        <v>756</v>
      </c>
      <c r="K3187" t="s">
        <v>756</v>
      </c>
      <c r="L3187" t="s">
        <v>757</v>
      </c>
      <c r="M3187" t="s">
        <v>757</v>
      </c>
      <c r="N3187" t="s">
        <v>756</v>
      </c>
      <c r="O3187" t="s">
        <v>756</v>
      </c>
      <c r="P3187" t="s">
        <v>758</v>
      </c>
      <c r="Q3187" t="s">
        <v>759</v>
      </c>
      <c r="R3187" t="s">
        <v>759</v>
      </c>
      <c r="S3187" t="s">
        <v>757</v>
      </c>
      <c r="T3187" t="s">
        <v>757</v>
      </c>
      <c r="U3187" t="s">
        <v>757</v>
      </c>
      <c r="V3187" t="s">
        <v>756</v>
      </c>
      <c r="W3187" t="s">
        <v>756</v>
      </c>
      <c r="X3187" t="s">
        <v>15277</v>
      </c>
      <c r="Y3187" t="str">
        <f t="shared" si="700"/>
        <v>junio</v>
      </c>
      <c r="Z3187">
        <f>YEAR(BD_PONDERACIONES[[#This Row],[Fecha Ejecución del Ticket]])</f>
        <v>2022</v>
      </c>
      <c r="AA3187" t="str">
        <f t="shared" si="688"/>
        <v>octubre</v>
      </c>
      <c r="AB3187">
        <f>YEAR(BD_PONDERACIONES[[#This Row],[Fecha de Inspección]])</f>
        <v>2022</v>
      </c>
      <c r="AC3187">
        <f t="shared" si="689"/>
        <v>0.5</v>
      </c>
      <c r="AD3187">
        <f t="shared" si="690"/>
        <v>0.5</v>
      </c>
      <c r="AE3187">
        <f t="shared" si="691"/>
        <v>0.5</v>
      </c>
      <c r="AF3187">
        <f t="shared" si="692"/>
        <v>0.5</v>
      </c>
      <c r="AG3187">
        <f t="shared" si="693"/>
        <v>0.5</v>
      </c>
      <c r="AH3187">
        <f t="shared" si="694"/>
        <v>0.5</v>
      </c>
      <c r="AI3187">
        <f t="shared" si="695"/>
        <v>0.25</v>
      </c>
      <c r="AJ3187">
        <f t="shared" si="696"/>
        <v>0.25</v>
      </c>
      <c r="AK3187">
        <f t="shared" si="697"/>
        <v>0.5</v>
      </c>
      <c r="AL3187">
        <f t="shared" si="698"/>
        <v>0.5</v>
      </c>
      <c r="AM3187">
        <f t="shared" si="699"/>
        <v>0.5</v>
      </c>
      <c r="AN3187" s="6">
        <f t="shared" si="701"/>
        <v>1</v>
      </c>
      <c r="AO3187" t="str">
        <f>VLOOKUP(BD_PONDERACIONES[[#This Row],[Comuna]],Tabla3[#All],2,0)</f>
        <v>Florida</v>
      </c>
    </row>
    <row r="3188" spans="1:41" x14ac:dyDescent="0.35">
      <c r="A3188" t="s">
        <v>15278</v>
      </c>
      <c r="B3188" t="s">
        <v>15279</v>
      </c>
      <c r="C3188" t="s">
        <v>15280</v>
      </c>
      <c r="D3188" s="5">
        <v>44839</v>
      </c>
      <c r="E3188" s="5">
        <v>44732</v>
      </c>
      <c r="F3188" t="s">
        <v>763</v>
      </c>
      <c r="G3188" t="s">
        <v>15281</v>
      </c>
      <c r="H3188" t="s">
        <v>3799</v>
      </c>
      <c r="J3188" t="s">
        <v>756</v>
      </c>
      <c r="K3188" t="s">
        <v>756</v>
      </c>
      <c r="L3188" t="s">
        <v>757</v>
      </c>
      <c r="M3188" t="s">
        <v>757</v>
      </c>
      <c r="N3188" t="s">
        <v>756</v>
      </c>
      <c r="O3188" t="s">
        <v>756</v>
      </c>
      <c r="P3188" t="s">
        <v>758</v>
      </c>
      <c r="Q3188" t="s">
        <v>759</v>
      </c>
      <c r="R3188" t="s">
        <v>759</v>
      </c>
      <c r="S3188" t="s">
        <v>757</v>
      </c>
      <c r="T3188" t="s">
        <v>757</v>
      </c>
      <c r="U3188" t="s">
        <v>757</v>
      </c>
      <c r="V3188" t="s">
        <v>756</v>
      </c>
      <c r="W3188" t="s">
        <v>756</v>
      </c>
      <c r="X3188" t="s">
        <v>15282</v>
      </c>
      <c r="Y3188" t="str">
        <f t="shared" si="700"/>
        <v>junio</v>
      </c>
      <c r="Z3188">
        <f>YEAR(BD_PONDERACIONES[[#This Row],[Fecha Ejecución del Ticket]])</f>
        <v>2022</v>
      </c>
      <c r="AA3188" t="str">
        <f t="shared" si="688"/>
        <v>octubre</v>
      </c>
      <c r="AB3188">
        <f>YEAR(BD_PONDERACIONES[[#This Row],[Fecha de Inspección]])</f>
        <v>2022</v>
      </c>
      <c r="AC3188">
        <f t="shared" si="689"/>
        <v>0.5</v>
      </c>
      <c r="AD3188">
        <f t="shared" si="690"/>
        <v>0.5</v>
      </c>
      <c r="AE3188">
        <f t="shared" si="691"/>
        <v>0.5</v>
      </c>
      <c r="AF3188">
        <f t="shared" si="692"/>
        <v>0.5</v>
      </c>
      <c r="AG3188">
        <f t="shared" si="693"/>
        <v>0.5</v>
      </c>
      <c r="AH3188">
        <f t="shared" si="694"/>
        <v>0.5</v>
      </c>
      <c r="AI3188">
        <f t="shared" si="695"/>
        <v>0.25</v>
      </c>
      <c r="AJ3188">
        <f t="shared" si="696"/>
        <v>0.25</v>
      </c>
      <c r="AK3188">
        <f t="shared" si="697"/>
        <v>0.5</v>
      </c>
      <c r="AL3188">
        <f t="shared" si="698"/>
        <v>0.5</v>
      </c>
      <c r="AM3188">
        <f t="shared" si="699"/>
        <v>0.5</v>
      </c>
      <c r="AN3188" s="6">
        <f t="shared" si="701"/>
        <v>1</v>
      </c>
      <c r="AO3188" t="str">
        <f>VLOOKUP(BD_PONDERACIONES[[#This Row],[Comuna]],Tabla3[#All],2,0)</f>
        <v>Florida</v>
      </c>
    </row>
    <row r="3189" spans="1:41" x14ac:dyDescent="0.35">
      <c r="A3189" t="s">
        <v>15283</v>
      </c>
      <c r="B3189" t="s">
        <v>15284</v>
      </c>
      <c r="C3189" t="s">
        <v>15285</v>
      </c>
      <c r="D3189" s="5">
        <v>44839</v>
      </c>
      <c r="E3189" s="5">
        <v>44742</v>
      </c>
      <c r="F3189" t="s">
        <v>763</v>
      </c>
      <c r="G3189" t="s">
        <v>15286</v>
      </c>
      <c r="H3189" t="s">
        <v>3799</v>
      </c>
      <c r="J3189" t="s">
        <v>756</v>
      </c>
      <c r="K3189" t="s">
        <v>756</v>
      </c>
      <c r="L3189" t="s">
        <v>757</v>
      </c>
      <c r="M3189" t="s">
        <v>757</v>
      </c>
      <c r="N3189" t="s">
        <v>756</v>
      </c>
      <c r="O3189" t="s">
        <v>756</v>
      </c>
      <c r="P3189" t="s">
        <v>758</v>
      </c>
      <c r="Q3189" t="s">
        <v>759</v>
      </c>
      <c r="R3189" t="s">
        <v>759</v>
      </c>
      <c r="S3189" t="s">
        <v>757</v>
      </c>
      <c r="T3189" t="s">
        <v>757</v>
      </c>
      <c r="U3189" t="s">
        <v>757</v>
      </c>
      <c r="V3189" t="s">
        <v>773</v>
      </c>
      <c r="W3189" t="s">
        <v>773</v>
      </c>
      <c r="X3189" t="s">
        <v>15287</v>
      </c>
      <c r="Y3189" t="str">
        <f t="shared" si="700"/>
        <v>junio</v>
      </c>
      <c r="Z3189">
        <f>YEAR(BD_PONDERACIONES[[#This Row],[Fecha Ejecución del Ticket]])</f>
        <v>2022</v>
      </c>
      <c r="AA3189" t="str">
        <f t="shared" si="688"/>
        <v>octubre</v>
      </c>
      <c r="AB3189">
        <f>YEAR(BD_PONDERACIONES[[#This Row],[Fecha de Inspección]])</f>
        <v>2022</v>
      </c>
      <c r="AC3189">
        <f t="shared" si="689"/>
        <v>0.5</v>
      </c>
      <c r="AD3189">
        <f t="shared" si="690"/>
        <v>0.5</v>
      </c>
      <c r="AE3189">
        <f t="shared" si="691"/>
        <v>0.5</v>
      </c>
      <c r="AF3189">
        <f t="shared" si="692"/>
        <v>0.5</v>
      </c>
      <c r="AG3189">
        <f t="shared" si="693"/>
        <v>0.5</v>
      </c>
      <c r="AH3189">
        <f t="shared" si="694"/>
        <v>0.5</v>
      </c>
      <c r="AI3189">
        <f t="shared" si="695"/>
        <v>0.25</v>
      </c>
      <c r="AJ3189">
        <f t="shared" si="696"/>
        <v>0.25</v>
      </c>
      <c r="AK3189">
        <f t="shared" si="697"/>
        <v>0.5</v>
      </c>
      <c r="AL3189">
        <f t="shared" si="698"/>
        <v>0</v>
      </c>
      <c r="AM3189">
        <f t="shared" si="699"/>
        <v>0</v>
      </c>
      <c r="AN3189" s="6">
        <f t="shared" si="701"/>
        <v>0.8</v>
      </c>
      <c r="AO3189" t="str">
        <f>VLOOKUP(BD_PONDERACIONES[[#This Row],[Comuna]],Tabla3[#All],2,0)</f>
        <v>Florida</v>
      </c>
    </row>
    <row r="3190" spans="1:41" x14ac:dyDescent="0.35">
      <c r="A3190" t="s">
        <v>15288</v>
      </c>
      <c r="B3190" t="s">
        <v>15289</v>
      </c>
      <c r="C3190" t="s">
        <v>15290</v>
      </c>
      <c r="D3190" s="5">
        <v>44839</v>
      </c>
      <c r="E3190" s="5">
        <v>44725</v>
      </c>
      <c r="F3190" t="s">
        <v>753</v>
      </c>
      <c r="G3190" t="s">
        <v>15291</v>
      </c>
      <c r="H3190" t="s">
        <v>3799</v>
      </c>
      <c r="J3190" t="s">
        <v>756</v>
      </c>
      <c r="K3190" t="s">
        <v>756</v>
      </c>
      <c r="L3190" t="s">
        <v>757</v>
      </c>
      <c r="M3190" t="s">
        <v>757</v>
      </c>
      <c r="N3190" t="s">
        <v>756</v>
      </c>
      <c r="O3190" t="s">
        <v>756</v>
      </c>
      <c r="P3190" t="s">
        <v>758</v>
      </c>
      <c r="Q3190" t="s">
        <v>759</v>
      </c>
      <c r="R3190" t="s">
        <v>759</v>
      </c>
      <c r="S3190" t="s">
        <v>757</v>
      </c>
      <c r="T3190" t="s">
        <v>757</v>
      </c>
      <c r="U3190" t="s">
        <v>757</v>
      </c>
      <c r="V3190" t="s">
        <v>756</v>
      </c>
      <c r="W3190" t="s">
        <v>756</v>
      </c>
      <c r="X3190" t="s">
        <v>885</v>
      </c>
      <c r="Y3190" t="str">
        <f t="shared" si="700"/>
        <v>junio</v>
      </c>
      <c r="Z3190">
        <f>YEAR(BD_PONDERACIONES[[#This Row],[Fecha Ejecución del Ticket]])</f>
        <v>2022</v>
      </c>
      <c r="AA3190" t="str">
        <f t="shared" si="688"/>
        <v>octubre</v>
      </c>
      <c r="AB3190">
        <f>YEAR(BD_PONDERACIONES[[#This Row],[Fecha de Inspección]])</f>
        <v>2022</v>
      </c>
      <c r="AC3190">
        <f t="shared" si="689"/>
        <v>0.5</v>
      </c>
      <c r="AD3190">
        <f t="shared" si="690"/>
        <v>0.5</v>
      </c>
      <c r="AE3190">
        <f t="shared" si="691"/>
        <v>0.5</v>
      </c>
      <c r="AF3190">
        <f t="shared" si="692"/>
        <v>0.5</v>
      </c>
      <c r="AG3190">
        <f t="shared" si="693"/>
        <v>0.5</v>
      </c>
      <c r="AH3190">
        <f t="shared" si="694"/>
        <v>0.5</v>
      </c>
      <c r="AI3190">
        <f t="shared" si="695"/>
        <v>0.25</v>
      </c>
      <c r="AJ3190">
        <f t="shared" si="696"/>
        <v>0.25</v>
      </c>
      <c r="AK3190">
        <f t="shared" si="697"/>
        <v>0.5</v>
      </c>
      <c r="AL3190">
        <f t="shared" si="698"/>
        <v>0.5</v>
      </c>
      <c r="AM3190">
        <f t="shared" si="699"/>
        <v>0.5</v>
      </c>
      <c r="AN3190" s="6">
        <f t="shared" si="701"/>
        <v>1</v>
      </c>
      <c r="AO3190" t="str">
        <f>VLOOKUP(BD_PONDERACIONES[[#This Row],[Comuna]],Tabla3[#All],2,0)</f>
        <v>Florida</v>
      </c>
    </row>
    <row r="3191" spans="1:41" x14ac:dyDescent="0.35">
      <c r="A3191" t="s">
        <v>15292</v>
      </c>
      <c r="B3191" t="s">
        <v>15293</v>
      </c>
      <c r="C3191" t="s">
        <v>15294</v>
      </c>
      <c r="D3191" s="5">
        <v>44839</v>
      </c>
      <c r="E3191" s="5">
        <v>44742</v>
      </c>
      <c r="F3191" t="s">
        <v>763</v>
      </c>
      <c r="G3191" t="s">
        <v>15295</v>
      </c>
      <c r="H3191" t="s">
        <v>3799</v>
      </c>
      <c r="J3191" t="s">
        <v>756</v>
      </c>
      <c r="K3191" t="s">
        <v>756</v>
      </c>
      <c r="L3191" t="s">
        <v>757</v>
      </c>
      <c r="M3191" t="s">
        <v>757</v>
      </c>
      <c r="N3191" t="s">
        <v>756</v>
      </c>
      <c r="O3191" t="s">
        <v>756</v>
      </c>
      <c r="P3191" t="s">
        <v>758</v>
      </c>
      <c r="Q3191" t="s">
        <v>759</v>
      </c>
      <c r="R3191" t="s">
        <v>759</v>
      </c>
      <c r="S3191" t="s">
        <v>757</v>
      </c>
      <c r="T3191" t="s">
        <v>757</v>
      </c>
      <c r="U3191" t="s">
        <v>757</v>
      </c>
      <c r="V3191" t="s">
        <v>773</v>
      </c>
      <c r="W3191" t="s">
        <v>773</v>
      </c>
      <c r="X3191" t="s">
        <v>15296</v>
      </c>
      <c r="Y3191" t="str">
        <f t="shared" si="700"/>
        <v>junio</v>
      </c>
      <c r="Z3191">
        <f>YEAR(BD_PONDERACIONES[[#This Row],[Fecha Ejecución del Ticket]])</f>
        <v>2022</v>
      </c>
      <c r="AA3191" t="str">
        <f t="shared" si="688"/>
        <v>octubre</v>
      </c>
      <c r="AB3191">
        <f>YEAR(BD_PONDERACIONES[[#This Row],[Fecha de Inspección]])</f>
        <v>2022</v>
      </c>
      <c r="AC3191">
        <f t="shared" si="689"/>
        <v>0.5</v>
      </c>
      <c r="AD3191">
        <f t="shared" si="690"/>
        <v>0.5</v>
      </c>
      <c r="AE3191">
        <f t="shared" si="691"/>
        <v>0.5</v>
      </c>
      <c r="AF3191">
        <f t="shared" si="692"/>
        <v>0.5</v>
      </c>
      <c r="AG3191">
        <f t="shared" si="693"/>
        <v>0.5</v>
      </c>
      <c r="AH3191">
        <f t="shared" si="694"/>
        <v>0.5</v>
      </c>
      <c r="AI3191">
        <f t="shared" si="695"/>
        <v>0.25</v>
      </c>
      <c r="AJ3191">
        <f t="shared" si="696"/>
        <v>0.25</v>
      </c>
      <c r="AK3191">
        <f t="shared" si="697"/>
        <v>0.5</v>
      </c>
      <c r="AL3191">
        <f t="shared" si="698"/>
        <v>0</v>
      </c>
      <c r="AM3191">
        <f t="shared" si="699"/>
        <v>0</v>
      </c>
      <c r="AN3191" s="6">
        <f t="shared" si="701"/>
        <v>0.8</v>
      </c>
      <c r="AO3191" t="str">
        <f>VLOOKUP(BD_PONDERACIONES[[#This Row],[Comuna]],Tabla3[#All],2,0)</f>
        <v>Florida</v>
      </c>
    </row>
    <row r="3192" spans="1:41" x14ac:dyDescent="0.35">
      <c r="A3192" t="s">
        <v>15297</v>
      </c>
      <c r="B3192" t="s">
        <v>15298</v>
      </c>
      <c r="C3192" t="s">
        <v>15299</v>
      </c>
      <c r="D3192" s="5">
        <v>44839</v>
      </c>
      <c r="E3192" s="5">
        <v>44726</v>
      </c>
      <c r="F3192" t="s">
        <v>753</v>
      </c>
      <c r="G3192" t="s">
        <v>15300</v>
      </c>
      <c r="H3192" t="s">
        <v>3799</v>
      </c>
      <c r="J3192" t="s">
        <v>756</v>
      </c>
      <c r="K3192" t="s">
        <v>756</v>
      </c>
      <c r="L3192" t="s">
        <v>757</v>
      </c>
      <c r="M3192" t="s">
        <v>757</v>
      </c>
      <c r="N3192" t="s">
        <v>756</v>
      </c>
      <c r="O3192" t="s">
        <v>756</v>
      </c>
      <c r="P3192" t="s">
        <v>758</v>
      </c>
      <c r="Q3192" t="s">
        <v>759</v>
      </c>
      <c r="R3192" t="s">
        <v>759</v>
      </c>
      <c r="S3192" t="s">
        <v>757</v>
      </c>
      <c r="T3192" t="s">
        <v>757</v>
      </c>
      <c r="U3192" t="s">
        <v>757</v>
      </c>
      <c r="V3192" t="s">
        <v>756</v>
      </c>
      <c r="W3192" t="s">
        <v>768</v>
      </c>
      <c r="X3192" t="s">
        <v>885</v>
      </c>
      <c r="Y3192" t="str">
        <f t="shared" si="700"/>
        <v>junio</v>
      </c>
      <c r="Z3192">
        <f>YEAR(BD_PONDERACIONES[[#This Row],[Fecha Ejecución del Ticket]])</f>
        <v>2022</v>
      </c>
      <c r="AA3192" t="str">
        <f t="shared" si="688"/>
        <v>octubre</v>
      </c>
      <c r="AB3192">
        <f>YEAR(BD_PONDERACIONES[[#This Row],[Fecha de Inspección]])</f>
        <v>2022</v>
      </c>
      <c r="AC3192">
        <f t="shared" si="689"/>
        <v>0.5</v>
      </c>
      <c r="AD3192">
        <f t="shared" si="690"/>
        <v>0.5</v>
      </c>
      <c r="AE3192">
        <f t="shared" si="691"/>
        <v>0.5</v>
      </c>
      <c r="AF3192">
        <f t="shared" si="692"/>
        <v>0.5</v>
      </c>
      <c r="AG3192">
        <f t="shared" si="693"/>
        <v>0.5</v>
      </c>
      <c r="AH3192">
        <f t="shared" si="694"/>
        <v>0.5</v>
      </c>
      <c r="AI3192">
        <f t="shared" si="695"/>
        <v>0.25</v>
      </c>
      <c r="AJ3192">
        <f t="shared" si="696"/>
        <v>0.25</v>
      </c>
      <c r="AK3192">
        <f t="shared" si="697"/>
        <v>0.5</v>
      </c>
      <c r="AL3192">
        <f t="shared" si="698"/>
        <v>0.5</v>
      </c>
      <c r="AM3192">
        <f t="shared" si="699"/>
        <v>0.17499999999999999</v>
      </c>
      <c r="AN3192" s="6">
        <f t="shared" si="701"/>
        <v>0.93500000000000005</v>
      </c>
      <c r="AO3192" t="str">
        <f>VLOOKUP(BD_PONDERACIONES[[#This Row],[Comuna]],Tabla3[#All],2,0)</f>
        <v>Florida</v>
      </c>
    </row>
    <row r="3193" spans="1:41" x14ac:dyDescent="0.35">
      <c r="A3193" t="s">
        <v>15301</v>
      </c>
      <c r="B3193" t="s">
        <v>15302</v>
      </c>
      <c r="C3193" t="s">
        <v>15303</v>
      </c>
      <c r="D3193" s="5">
        <v>44839</v>
      </c>
      <c r="E3193" s="5">
        <v>44725</v>
      </c>
      <c r="F3193" t="s">
        <v>753</v>
      </c>
      <c r="G3193" t="s">
        <v>15304</v>
      </c>
      <c r="H3193" t="s">
        <v>3799</v>
      </c>
      <c r="J3193" t="s">
        <v>756</v>
      </c>
      <c r="K3193" t="s">
        <v>756</v>
      </c>
      <c r="L3193" t="s">
        <v>757</v>
      </c>
      <c r="M3193" t="s">
        <v>757</v>
      </c>
      <c r="N3193" t="s">
        <v>756</v>
      </c>
      <c r="O3193" t="s">
        <v>756</v>
      </c>
      <c r="P3193" t="s">
        <v>758</v>
      </c>
      <c r="Q3193" t="s">
        <v>759</v>
      </c>
      <c r="R3193" t="s">
        <v>759</v>
      </c>
      <c r="S3193" t="s">
        <v>757</v>
      </c>
      <c r="T3193" t="s">
        <v>757</v>
      </c>
      <c r="U3193" t="s">
        <v>757</v>
      </c>
      <c r="V3193" t="s">
        <v>756</v>
      </c>
      <c r="W3193" t="s">
        <v>768</v>
      </c>
      <c r="X3193" t="s">
        <v>15305</v>
      </c>
      <c r="Y3193" t="str">
        <f t="shared" si="700"/>
        <v>junio</v>
      </c>
      <c r="Z3193">
        <f>YEAR(BD_PONDERACIONES[[#This Row],[Fecha Ejecución del Ticket]])</f>
        <v>2022</v>
      </c>
      <c r="AA3193" t="str">
        <f t="shared" si="688"/>
        <v>octubre</v>
      </c>
      <c r="AB3193">
        <f>YEAR(BD_PONDERACIONES[[#This Row],[Fecha de Inspección]])</f>
        <v>2022</v>
      </c>
      <c r="AC3193">
        <f t="shared" si="689"/>
        <v>0.5</v>
      </c>
      <c r="AD3193">
        <f t="shared" si="690"/>
        <v>0.5</v>
      </c>
      <c r="AE3193">
        <f t="shared" si="691"/>
        <v>0.5</v>
      </c>
      <c r="AF3193">
        <f t="shared" si="692"/>
        <v>0.5</v>
      </c>
      <c r="AG3193">
        <f t="shared" si="693"/>
        <v>0.5</v>
      </c>
      <c r="AH3193">
        <f t="shared" si="694"/>
        <v>0.5</v>
      </c>
      <c r="AI3193">
        <f t="shared" si="695"/>
        <v>0.25</v>
      </c>
      <c r="AJ3193">
        <f t="shared" si="696"/>
        <v>0.25</v>
      </c>
      <c r="AK3193">
        <f t="shared" si="697"/>
        <v>0.5</v>
      </c>
      <c r="AL3193">
        <f t="shared" si="698"/>
        <v>0.5</v>
      </c>
      <c r="AM3193">
        <f t="shared" si="699"/>
        <v>0.17499999999999999</v>
      </c>
      <c r="AN3193" s="6">
        <f t="shared" si="701"/>
        <v>0.93500000000000005</v>
      </c>
      <c r="AO3193" t="str">
        <f>VLOOKUP(BD_PONDERACIONES[[#This Row],[Comuna]],Tabla3[#All],2,0)</f>
        <v>Florida</v>
      </c>
    </row>
    <row r="3194" spans="1:41" x14ac:dyDescent="0.35">
      <c r="A3194" t="s">
        <v>15306</v>
      </c>
      <c r="B3194" t="s">
        <v>15307</v>
      </c>
      <c r="C3194" t="s">
        <v>15308</v>
      </c>
      <c r="D3194" s="5">
        <v>44839</v>
      </c>
      <c r="E3194" s="5">
        <v>44739</v>
      </c>
      <c r="F3194" t="s">
        <v>763</v>
      </c>
      <c r="G3194" t="s">
        <v>15309</v>
      </c>
      <c r="H3194" t="s">
        <v>3799</v>
      </c>
      <c r="J3194" t="s">
        <v>756</v>
      </c>
      <c r="K3194" t="s">
        <v>756</v>
      </c>
      <c r="L3194" t="s">
        <v>756</v>
      </c>
      <c r="M3194" t="s">
        <v>756</v>
      </c>
      <c r="N3194" t="s">
        <v>756</v>
      </c>
      <c r="O3194" t="s">
        <v>756</v>
      </c>
      <c r="P3194" t="s">
        <v>758</v>
      </c>
      <c r="Q3194" t="s">
        <v>759</v>
      </c>
      <c r="R3194" t="s">
        <v>759</v>
      </c>
      <c r="S3194" t="s">
        <v>757</v>
      </c>
      <c r="T3194" t="s">
        <v>757</v>
      </c>
      <c r="U3194" t="s">
        <v>757</v>
      </c>
      <c r="V3194" t="s">
        <v>756</v>
      </c>
      <c r="W3194" t="s">
        <v>756</v>
      </c>
      <c r="X3194" t="s">
        <v>12299</v>
      </c>
      <c r="Y3194" t="str">
        <f t="shared" si="700"/>
        <v>junio</v>
      </c>
      <c r="Z3194">
        <f>YEAR(BD_PONDERACIONES[[#This Row],[Fecha Ejecución del Ticket]])</f>
        <v>2022</v>
      </c>
      <c r="AA3194" t="str">
        <f t="shared" si="688"/>
        <v>octubre</v>
      </c>
      <c r="AB3194">
        <f>YEAR(BD_PONDERACIONES[[#This Row],[Fecha de Inspección]])</f>
        <v>2022</v>
      </c>
      <c r="AC3194">
        <f t="shared" si="689"/>
        <v>0.5</v>
      </c>
      <c r="AD3194">
        <f t="shared" si="690"/>
        <v>0.5</v>
      </c>
      <c r="AE3194">
        <f t="shared" si="691"/>
        <v>0.5</v>
      </c>
      <c r="AF3194">
        <f t="shared" si="692"/>
        <v>0.5</v>
      </c>
      <c r="AG3194">
        <f t="shared" si="693"/>
        <v>0.5</v>
      </c>
      <c r="AH3194">
        <f t="shared" si="694"/>
        <v>0.5</v>
      </c>
      <c r="AI3194">
        <f t="shared" si="695"/>
        <v>0.25</v>
      </c>
      <c r="AJ3194">
        <f t="shared" si="696"/>
        <v>0.25</v>
      </c>
      <c r="AK3194">
        <f t="shared" si="697"/>
        <v>0.5</v>
      </c>
      <c r="AL3194">
        <f t="shared" si="698"/>
        <v>0.5</v>
      </c>
      <c r="AM3194">
        <f t="shared" si="699"/>
        <v>0.5</v>
      </c>
      <c r="AN3194" s="6">
        <f t="shared" si="701"/>
        <v>1</v>
      </c>
      <c r="AO3194" t="str">
        <f>VLOOKUP(BD_PONDERACIONES[[#This Row],[Comuna]],Tabla3[#All],2,0)</f>
        <v>Florida</v>
      </c>
    </row>
    <row r="3195" spans="1:41" x14ac:dyDescent="0.35">
      <c r="A3195" t="s">
        <v>15310</v>
      </c>
      <c r="B3195" t="s">
        <v>15311</v>
      </c>
      <c r="C3195" t="s">
        <v>15312</v>
      </c>
      <c r="D3195" s="5">
        <v>44839</v>
      </c>
      <c r="E3195" s="5">
        <v>44739</v>
      </c>
      <c r="F3195" t="s">
        <v>763</v>
      </c>
      <c r="G3195" t="s">
        <v>15313</v>
      </c>
      <c r="H3195" t="s">
        <v>3799</v>
      </c>
      <c r="J3195" t="s">
        <v>756</v>
      </c>
      <c r="K3195" t="s">
        <v>756</v>
      </c>
      <c r="L3195" t="s">
        <v>756</v>
      </c>
      <c r="M3195" t="s">
        <v>756</v>
      </c>
      <c r="N3195" t="s">
        <v>756</v>
      </c>
      <c r="O3195" t="s">
        <v>756</v>
      </c>
      <c r="P3195" t="s">
        <v>758</v>
      </c>
      <c r="Q3195" t="s">
        <v>759</v>
      </c>
      <c r="R3195" t="s">
        <v>759</v>
      </c>
      <c r="S3195" t="s">
        <v>757</v>
      </c>
      <c r="T3195" t="s">
        <v>757</v>
      </c>
      <c r="U3195" t="s">
        <v>757</v>
      </c>
      <c r="V3195" t="s">
        <v>756</v>
      </c>
      <c r="W3195" t="s">
        <v>756</v>
      </c>
      <c r="X3195" t="s">
        <v>15314</v>
      </c>
      <c r="Y3195" t="str">
        <f t="shared" si="700"/>
        <v>junio</v>
      </c>
      <c r="Z3195">
        <f>YEAR(BD_PONDERACIONES[[#This Row],[Fecha Ejecución del Ticket]])</f>
        <v>2022</v>
      </c>
      <c r="AA3195" t="str">
        <f t="shared" si="688"/>
        <v>octubre</v>
      </c>
      <c r="AB3195">
        <f>YEAR(BD_PONDERACIONES[[#This Row],[Fecha de Inspección]])</f>
        <v>2022</v>
      </c>
      <c r="AC3195">
        <f t="shared" si="689"/>
        <v>0.5</v>
      </c>
      <c r="AD3195">
        <f t="shared" si="690"/>
        <v>0.5</v>
      </c>
      <c r="AE3195">
        <f t="shared" si="691"/>
        <v>0.5</v>
      </c>
      <c r="AF3195">
        <f t="shared" si="692"/>
        <v>0.5</v>
      </c>
      <c r="AG3195">
        <f t="shared" si="693"/>
        <v>0.5</v>
      </c>
      <c r="AH3195">
        <f t="shared" si="694"/>
        <v>0.5</v>
      </c>
      <c r="AI3195">
        <f t="shared" si="695"/>
        <v>0.25</v>
      </c>
      <c r="AJ3195">
        <f t="shared" si="696"/>
        <v>0.25</v>
      </c>
      <c r="AK3195">
        <f t="shared" si="697"/>
        <v>0.5</v>
      </c>
      <c r="AL3195">
        <f t="shared" si="698"/>
        <v>0.5</v>
      </c>
      <c r="AM3195">
        <f t="shared" si="699"/>
        <v>0.5</v>
      </c>
      <c r="AN3195" s="6">
        <f t="shared" si="701"/>
        <v>1</v>
      </c>
      <c r="AO3195" t="str">
        <f>VLOOKUP(BD_PONDERACIONES[[#This Row],[Comuna]],Tabla3[#All],2,0)</f>
        <v>Florida</v>
      </c>
    </row>
    <row r="3196" spans="1:41" x14ac:dyDescent="0.35">
      <c r="A3196" t="s">
        <v>15315</v>
      </c>
      <c r="B3196" t="s">
        <v>15316</v>
      </c>
      <c r="C3196" t="s">
        <v>15317</v>
      </c>
      <c r="D3196" s="5">
        <v>44839</v>
      </c>
      <c r="E3196" s="5">
        <v>44742</v>
      </c>
      <c r="F3196" t="s">
        <v>763</v>
      </c>
      <c r="G3196" t="s">
        <v>15318</v>
      </c>
      <c r="H3196" t="s">
        <v>3799</v>
      </c>
      <c r="J3196" t="s">
        <v>756</v>
      </c>
      <c r="K3196" t="s">
        <v>756</v>
      </c>
      <c r="L3196" t="s">
        <v>773</v>
      </c>
      <c r="M3196" t="s">
        <v>773</v>
      </c>
      <c r="N3196" t="s">
        <v>757</v>
      </c>
      <c r="O3196" t="s">
        <v>757</v>
      </c>
      <c r="P3196" t="s">
        <v>758</v>
      </c>
      <c r="Q3196" t="s">
        <v>759</v>
      </c>
      <c r="R3196" t="s">
        <v>759</v>
      </c>
      <c r="S3196" t="s">
        <v>757</v>
      </c>
      <c r="T3196" t="s">
        <v>757</v>
      </c>
      <c r="U3196" t="s">
        <v>757</v>
      </c>
      <c r="V3196" t="s">
        <v>773</v>
      </c>
      <c r="W3196" t="s">
        <v>768</v>
      </c>
      <c r="X3196" t="s">
        <v>15319</v>
      </c>
      <c r="Y3196" t="str">
        <f t="shared" si="700"/>
        <v>junio</v>
      </c>
      <c r="Z3196">
        <f>YEAR(BD_PONDERACIONES[[#This Row],[Fecha Ejecución del Ticket]])</f>
        <v>2022</v>
      </c>
      <c r="AA3196" t="str">
        <f t="shared" si="688"/>
        <v>octubre</v>
      </c>
      <c r="AB3196">
        <f>YEAR(BD_PONDERACIONES[[#This Row],[Fecha de Inspección]])</f>
        <v>2022</v>
      </c>
      <c r="AC3196">
        <f t="shared" si="689"/>
        <v>0.5</v>
      </c>
      <c r="AD3196">
        <f t="shared" si="690"/>
        <v>0.5</v>
      </c>
      <c r="AE3196">
        <f t="shared" si="691"/>
        <v>0</v>
      </c>
      <c r="AF3196">
        <f t="shared" si="692"/>
        <v>0</v>
      </c>
      <c r="AG3196">
        <f t="shared" si="693"/>
        <v>0.5</v>
      </c>
      <c r="AH3196">
        <f t="shared" si="694"/>
        <v>0.5</v>
      </c>
      <c r="AI3196">
        <f t="shared" si="695"/>
        <v>0.25</v>
      </c>
      <c r="AJ3196">
        <f t="shared" si="696"/>
        <v>0.25</v>
      </c>
      <c r="AK3196">
        <f t="shared" si="697"/>
        <v>0.5</v>
      </c>
      <c r="AL3196">
        <f t="shared" si="698"/>
        <v>0</v>
      </c>
      <c r="AM3196">
        <f t="shared" si="699"/>
        <v>0.17499999999999999</v>
      </c>
      <c r="AN3196" s="6">
        <f t="shared" si="701"/>
        <v>0.53500000000000003</v>
      </c>
      <c r="AO3196" t="str">
        <f>VLOOKUP(BD_PONDERACIONES[[#This Row],[Comuna]],Tabla3[#All],2,0)</f>
        <v>Florida</v>
      </c>
    </row>
    <row r="3197" spans="1:41" x14ac:dyDescent="0.35">
      <c r="A3197" t="s">
        <v>15320</v>
      </c>
      <c r="B3197" t="s">
        <v>15321</v>
      </c>
      <c r="C3197" t="s">
        <v>15322</v>
      </c>
      <c r="D3197" s="5">
        <v>44839</v>
      </c>
      <c r="E3197" s="5">
        <v>44732</v>
      </c>
      <c r="F3197" t="s">
        <v>763</v>
      </c>
      <c r="G3197" t="s">
        <v>15323</v>
      </c>
      <c r="H3197" t="s">
        <v>3799</v>
      </c>
      <c r="J3197" t="s">
        <v>756</v>
      </c>
      <c r="K3197" t="s">
        <v>756</v>
      </c>
      <c r="L3197" t="s">
        <v>757</v>
      </c>
      <c r="M3197" t="s">
        <v>757</v>
      </c>
      <c r="N3197" t="s">
        <v>756</v>
      </c>
      <c r="O3197" t="s">
        <v>756</v>
      </c>
      <c r="P3197" t="s">
        <v>758</v>
      </c>
      <c r="Q3197" t="s">
        <v>759</v>
      </c>
      <c r="R3197" t="s">
        <v>759</v>
      </c>
      <c r="S3197" t="s">
        <v>757</v>
      </c>
      <c r="T3197" t="s">
        <v>757</v>
      </c>
      <c r="U3197" t="s">
        <v>757</v>
      </c>
      <c r="V3197" t="s">
        <v>756</v>
      </c>
      <c r="W3197" t="s">
        <v>768</v>
      </c>
      <c r="X3197" t="s">
        <v>15324</v>
      </c>
      <c r="Y3197" t="str">
        <f t="shared" si="700"/>
        <v>junio</v>
      </c>
      <c r="Z3197">
        <f>YEAR(BD_PONDERACIONES[[#This Row],[Fecha Ejecución del Ticket]])</f>
        <v>2022</v>
      </c>
      <c r="AA3197" t="str">
        <f t="shared" si="688"/>
        <v>octubre</v>
      </c>
      <c r="AB3197">
        <f>YEAR(BD_PONDERACIONES[[#This Row],[Fecha de Inspección]])</f>
        <v>2022</v>
      </c>
      <c r="AC3197">
        <f t="shared" si="689"/>
        <v>0.5</v>
      </c>
      <c r="AD3197">
        <f t="shared" si="690"/>
        <v>0.5</v>
      </c>
      <c r="AE3197">
        <f t="shared" si="691"/>
        <v>0.5</v>
      </c>
      <c r="AF3197">
        <f t="shared" si="692"/>
        <v>0.5</v>
      </c>
      <c r="AG3197">
        <f t="shared" si="693"/>
        <v>0.5</v>
      </c>
      <c r="AH3197">
        <f t="shared" si="694"/>
        <v>0.5</v>
      </c>
      <c r="AI3197">
        <f t="shared" si="695"/>
        <v>0.25</v>
      </c>
      <c r="AJ3197">
        <f t="shared" si="696"/>
        <v>0.25</v>
      </c>
      <c r="AK3197">
        <f t="shared" si="697"/>
        <v>0.5</v>
      </c>
      <c r="AL3197">
        <f t="shared" si="698"/>
        <v>0.5</v>
      </c>
      <c r="AM3197">
        <f t="shared" si="699"/>
        <v>0.17499999999999999</v>
      </c>
      <c r="AN3197" s="6">
        <f t="shared" si="701"/>
        <v>0.93500000000000005</v>
      </c>
      <c r="AO3197" t="str">
        <f>VLOOKUP(BD_PONDERACIONES[[#This Row],[Comuna]],Tabla3[#All],2,0)</f>
        <v>Florida</v>
      </c>
    </row>
    <row r="3198" spans="1:41" x14ac:dyDescent="0.35">
      <c r="A3198" t="s">
        <v>15325</v>
      </c>
      <c r="B3198" t="s">
        <v>15326</v>
      </c>
      <c r="C3198" t="s">
        <v>15327</v>
      </c>
      <c r="D3198" s="5">
        <v>44839</v>
      </c>
      <c r="E3198" s="5">
        <v>44732</v>
      </c>
      <c r="F3198" t="s">
        <v>763</v>
      </c>
      <c r="G3198" t="s">
        <v>15328</v>
      </c>
      <c r="H3198" t="s">
        <v>3799</v>
      </c>
      <c r="J3198" t="s">
        <v>756</v>
      </c>
      <c r="K3198" t="s">
        <v>756</v>
      </c>
      <c r="L3198" t="s">
        <v>773</v>
      </c>
      <c r="M3198" t="s">
        <v>773</v>
      </c>
      <c r="N3198" t="s">
        <v>756</v>
      </c>
      <c r="O3198" t="s">
        <v>756</v>
      </c>
      <c r="P3198" t="s">
        <v>758</v>
      </c>
      <c r="Q3198" t="s">
        <v>759</v>
      </c>
      <c r="R3198" t="s">
        <v>759</v>
      </c>
      <c r="S3198" t="s">
        <v>757</v>
      </c>
      <c r="T3198" t="s">
        <v>757</v>
      </c>
      <c r="U3198" t="s">
        <v>757</v>
      </c>
      <c r="V3198" t="s">
        <v>756</v>
      </c>
      <c r="W3198" t="s">
        <v>768</v>
      </c>
      <c r="X3198" t="s">
        <v>15329</v>
      </c>
      <c r="Y3198" t="str">
        <f t="shared" si="700"/>
        <v>junio</v>
      </c>
      <c r="Z3198">
        <f>YEAR(BD_PONDERACIONES[[#This Row],[Fecha Ejecución del Ticket]])</f>
        <v>2022</v>
      </c>
      <c r="AA3198" t="str">
        <f t="shared" si="688"/>
        <v>octubre</v>
      </c>
      <c r="AB3198">
        <f>YEAR(BD_PONDERACIONES[[#This Row],[Fecha de Inspección]])</f>
        <v>2022</v>
      </c>
      <c r="AC3198">
        <f t="shared" si="689"/>
        <v>0.5</v>
      </c>
      <c r="AD3198">
        <f t="shared" si="690"/>
        <v>0.5</v>
      </c>
      <c r="AE3198">
        <f t="shared" si="691"/>
        <v>0</v>
      </c>
      <c r="AF3198">
        <f t="shared" si="692"/>
        <v>0</v>
      </c>
      <c r="AG3198">
        <f t="shared" si="693"/>
        <v>0.5</v>
      </c>
      <c r="AH3198">
        <f t="shared" si="694"/>
        <v>0.5</v>
      </c>
      <c r="AI3198">
        <f t="shared" si="695"/>
        <v>0.25</v>
      </c>
      <c r="AJ3198">
        <f t="shared" si="696"/>
        <v>0.25</v>
      </c>
      <c r="AK3198">
        <f t="shared" si="697"/>
        <v>0.5</v>
      </c>
      <c r="AL3198">
        <f t="shared" si="698"/>
        <v>0.5</v>
      </c>
      <c r="AM3198">
        <f t="shared" si="699"/>
        <v>0.17499999999999999</v>
      </c>
      <c r="AN3198" s="6">
        <f t="shared" si="701"/>
        <v>0.63500000000000001</v>
      </c>
      <c r="AO3198" t="str">
        <f>VLOOKUP(BD_PONDERACIONES[[#This Row],[Comuna]],Tabla3[#All],2,0)</f>
        <v>Florida</v>
      </c>
    </row>
    <row r="3199" spans="1:41" x14ac:dyDescent="0.35">
      <c r="A3199" t="s">
        <v>15330</v>
      </c>
      <c r="B3199" t="s">
        <v>15331</v>
      </c>
      <c r="C3199" t="s">
        <v>15332</v>
      </c>
      <c r="D3199" s="5">
        <v>44839</v>
      </c>
      <c r="E3199" s="5">
        <v>44739</v>
      </c>
      <c r="F3199" t="s">
        <v>763</v>
      </c>
      <c r="G3199" t="s">
        <v>15333</v>
      </c>
      <c r="H3199" t="s">
        <v>3799</v>
      </c>
      <c r="J3199" t="s">
        <v>756</v>
      </c>
      <c r="K3199" t="s">
        <v>756</v>
      </c>
      <c r="L3199" t="s">
        <v>773</v>
      </c>
      <c r="M3199" t="s">
        <v>773</v>
      </c>
      <c r="N3199" t="s">
        <v>756</v>
      </c>
      <c r="O3199" t="s">
        <v>756</v>
      </c>
      <c r="P3199" t="s">
        <v>758</v>
      </c>
      <c r="Q3199" t="s">
        <v>759</v>
      </c>
      <c r="R3199" t="s">
        <v>759</v>
      </c>
      <c r="S3199" t="s">
        <v>757</v>
      </c>
      <c r="T3199" t="s">
        <v>757</v>
      </c>
      <c r="U3199" t="s">
        <v>757</v>
      </c>
      <c r="V3199" t="s">
        <v>756</v>
      </c>
      <c r="W3199" t="s">
        <v>768</v>
      </c>
      <c r="X3199" t="s">
        <v>12185</v>
      </c>
      <c r="Y3199" t="str">
        <f t="shared" si="700"/>
        <v>junio</v>
      </c>
      <c r="Z3199">
        <f>YEAR(BD_PONDERACIONES[[#This Row],[Fecha Ejecución del Ticket]])</f>
        <v>2022</v>
      </c>
      <c r="AA3199" t="str">
        <f t="shared" si="688"/>
        <v>octubre</v>
      </c>
      <c r="AB3199">
        <f>YEAR(BD_PONDERACIONES[[#This Row],[Fecha de Inspección]])</f>
        <v>2022</v>
      </c>
      <c r="AC3199">
        <f t="shared" si="689"/>
        <v>0.5</v>
      </c>
      <c r="AD3199">
        <f t="shared" si="690"/>
        <v>0.5</v>
      </c>
      <c r="AE3199">
        <f t="shared" si="691"/>
        <v>0</v>
      </c>
      <c r="AF3199">
        <f t="shared" si="692"/>
        <v>0</v>
      </c>
      <c r="AG3199">
        <f t="shared" si="693"/>
        <v>0.5</v>
      </c>
      <c r="AH3199">
        <f t="shared" si="694"/>
        <v>0.5</v>
      </c>
      <c r="AI3199">
        <f t="shared" si="695"/>
        <v>0.25</v>
      </c>
      <c r="AJ3199">
        <f t="shared" si="696"/>
        <v>0.25</v>
      </c>
      <c r="AK3199">
        <f t="shared" si="697"/>
        <v>0.5</v>
      </c>
      <c r="AL3199">
        <f t="shared" si="698"/>
        <v>0.5</v>
      </c>
      <c r="AM3199">
        <f t="shared" si="699"/>
        <v>0.17499999999999999</v>
      </c>
      <c r="AN3199" s="6">
        <f t="shared" si="701"/>
        <v>0.63500000000000001</v>
      </c>
      <c r="AO3199" t="str">
        <f>VLOOKUP(BD_PONDERACIONES[[#This Row],[Comuna]],Tabla3[#All],2,0)</f>
        <v>Florida</v>
      </c>
    </row>
    <row r="3200" spans="1:41" x14ac:dyDescent="0.35">
      <c r="A3200" t="s">
        <v>15334</v>
      </c>
      <c r="B3200" t="s">
        <v>15335</v>
      </c>
      <c r="C3200" t="s">
        <v>15336</v>
      </c>
      <c r="D3200" s="5">
        <v>44839</v>
      </c>
      <c r="E3200" s="5">
        <v>44742</v>
      </c>
      <c r="F3200" t="s">
        <v>763</v>
      </c>
      <c r="G3200" t="s">
        <v>15337</v>
      </c>
      <c r="H3200" t="s">
        <v>3799</v>
      </c>
      <c r="J3200" t="s">
        <v>756</v>
      </c>
      <c r="K3200" t="s">
        <v>756</v>
      </c>
      <c r="L3200" t="s">
        <v>757</v>
      </c>
      <c r="M3200" t="s">
        <v>757</v>
      </c>
      <c r="N3200" t="s">
        <v>756</v>
      </c>
      <c r="O3200" t="s">
        <v>756</v>
      </c>
      <c r="P3200" t="s">
        <v>758</v>
      </c>
      <c r="Q3200" t="s">
        <v>759</v>
      </c>
      <c r="R3200" t="s">
        <v>759</v>
      </c>
      <c r="S3200" t="s">
        <v>757</v>
      </c>
      <c r="T3200" t="s">
        <v>757</v>
      </c>
      <c r="U3200" t="s">
        <v>756</v>
      </c>
      <c r="V3200" t="s">
        <v>756</v>
      </c>
      <c r="W3200" t="s">
        <v>756</v>
      </c>
      <c r="X3200" t="s">
        <v>13384</v>
      </c>
      <c r="Y3200" t="str">
        <f t="shared" si="700"/>
        <v>junio</v>
      </c>
      <c r="Z3200">
        <f>YEAR(BD_PONDERACIONES[[#This Row],[Fecha Ejecución del Ticket]])</f>
        <v>2022</v>
      </c>
      <c r="AA3200" t="str">
        <f t="shared" si="688"/>
        <v>octubre</v>
      </c>
      <c r="AB3200">
        <f>YEAR(BD_PONDERACIONES[[#This Row],[Fecha de Inspección]])</f>
        <v>2022</v>
      </c>
      <c r="AC3200">
        <f t="shared" si="689"/>
        <v>0.5</v>
      </c>
      <c r="AD3200">
        <f t="shared" si="690"/>
        <v>0.5</v>
      </c>
      <c r="AE3200">
        <f t="shared" si="691"/>
        <v>0.5</v>
      </c>
      <c r="AF3200">
        <f t="shared" si="692"/>
        <v>0.5</v>
      </c>
      <c r="AG3200">
        <f t="shared" si="693"/>
        <v>0.5</v>
      </c>
      <c r="AH3200">
        <f t="shared" si="694"/>
        <v>0.5</v>
      </c>
      <c r="AI3200">
        <f t="shared" si="695"/>
        <v>0.25</v>
      </c>
      <c r="AJ3200">
        <f t="shared" si="696"/>
        <v>0.25</v>
      </c>
      <c r="AK3200">
        <f t="shared" si="697"/>
        <v>0.5</v>
      </c>
      <c r="AL3200">
        <f t="shared" si="698"/>
        <v>0.5</v>
      </c>
      <c r="AM3200">
        <f t="shared" si="699"/>
        <v>0.5</v>
      </c>
      <c r="AN3200" s="6">
        <f t="shared" si="701"/>
        <v>1</v>
      </c>
      <c r="AO3200" t="str">
        <f>VLOOKUP(BD_PONDERACIONES[[#This Row],[Comuna]],Tabla3[#All],2,0)</f>
        <v>Florida</v>
      </c>
    </row>
    <row r="3201" spans="1:41" x14ac:dyDescent="0.35">
      <c r="A3201" t="s">
        <v>15338</v>
      </c>
      <c r="B3201" t="s">
        <v>15339</v>
      </c>
      <c r="C3201" t="s">
        <v>15340</v>
      </c>
      <c r="D3201" s="5">
        <v>44840</v>
      </c>
      <c r="E3201" s="5">
        <v>44738</v>
      </c>
      <c r="F3201" t="s">
        <v>763</v>
      </c>
      <c r="G3201" t="s">
        <v>15341</v>
      </c>
      <c r="H3201" t="s">
        <v>3783</v>
      </c>
      <c r="J3201" t="s">
        <v>756</v>
      </c>
      <c r="K3201" t="s">
        <v>756</v>
      </c>
      <c r="L3201" t="s">
        <v>757</v>
      </c>
      <c r="M3201" t="s">
        <v>757</v>
      </c>
      <c r="N3201" t="s">
        <v>756</v>
      </c>
      <c r="O3201" t="s">
        <v>756</v>
      </c>
      <c r="P3201" t="s">
        <v>758</v>
      </c>
      <c r="Q3201" t="s">
        <v>759</v>
      </c>
      <c r="R3201" t="s">
        <v>759</v>
      </c>
      <c r="S3201" t="s">
        <v>757</v>
      </c>
      <c r="T3201" t="s">
        <v>757</v>
      </c>
      <c r="U3201" t="s">
        <v>757</v>
      </c>
      <c r="V3201" t="s">
        <v>756</v>
      </c>
      <c r="W3201" t="s">
        <v>768</v>
      </c>
      <c r="X3201" t="s">
        <v>12185</v>
      </c>
      <c r="Y3201" t="str">
        <f t="shared" si="700"/>
        <v>junio</v>
      </c>
      <c r="Z3201">
        <f>YEAR(BD_PONDERACIONES[[#This Row],[Fecha Ejecución del Ticket]])</f>
        <v>2022</v>
      </c>
      <c r="AA3201" t="str">
        <f t="shared" si="688"/>
        <v>octubre</v>
      </c>
      <c r="AB3201">
        <f>YEAR(BD_PONDERACIONES[[#This Row],[Fecha de Inspección]])</f>
        <v>2022</v>
      </c>
      <c r="AC3201">
        <f t="shared" si="689"/>
        <v>0.5</v>
      </c>
      <c r="AD3201">
        <f t="shared" si="690"/>
        <v>0.5</v>
      </c>
      <c r="AE3201">
        <f t="shared" si="691"/>
        <v>0.5</v>
      </c>
      <c r="AF3201">
        <f t="shared" si="692"/>
        <v>0.5</v>
      </c>
      <c r="AG3201">
        <f t="shared" si="693"/>
        <v>0.5</v>
      </c>
      <c r="AH3201">
        <f t="shared" si="694"/>
        <v>0.5</v>
      </c>
      <c r="AI3201">
        <f t="shared" si="695"/>
        <v>0.25</v>
      </c>
      <c r="AJ3201">
        <f t="shared" si="696"/>
        <v>0.25</v>
      </c>
      <c r="AK3201">
        <f t="shared" si="697"/>
        <v>0.5</v>
      </c>
      <c r="AL3201">
        <f t="shared" si="698"/>
        <v>0.5</v>
      </c>
      <c r="AM3201">
        <f t="shared" si="699"/>
        <v>0.17499999999999999</v>
      </c>
      <c r="AN3201" s="6">
        <f t="shared" si="701"/>
        <v>0.93500000000000005</v>
      </c>
      <c r="AO3201" t="str">
        <f>VLOOKUP(BD_PONDERACIONES[[#This Row],[Comuna]],Tabla3[#All],2,0)</f>
        <v>Florida</v>
      </c>
    </row>
    <row r="3202" spans="1:41" x14ac:dyDescent="0.35">
      <c r="A3202" t="s">
        <v>15342</v>
      </c>
      <c r="B3202" t="s">
        <v>15343</v>
      </c>
      <c r="C3202" t="s">
        <v>15344</v>
      </c>
      <c r="D3202" s="5">
        <v>44840</v>
      </c>
      <c r="E3202" s="5">
        <v>44724</v>
      </c>
      <c r="F3202" t="s">
        <v>753</v>
      </c>
      <c r="G3202" t="s">
        <v>15345</v>
      </c>
      <c r="H3202" t="s">
        <v>2755</v>
      </c>
      <c r="J3202" t="s">
        <v>756</v>
      </c>
      <c r="K3202" t="s">
        <v>756</v>
      </c>
      <c r="L3202" t="s">
        <v>756</v>
      </c>
      <c r="M3202" t="s">
        <v>756</v>
      </c>
      <c r="N3202" t="s">
        <v>756</v>
      </c>
      <c r="O3202" t="s">
        <v>756</v>
      </c>
      <c r="P3202" t="s">
        <v>758</v>
      </c>
      <c r="Q3202" t="s">
        <v>759</v>
      </c>
      <c r="R3202" t="s">
        <v>759</v>
      </c>
      <c r="S3202" t="s">
        <v>757</v>
      </c>
      <c r="T3202" t="s">
        <v>757</v>
      </c>
      <c r="U3202" t="s">
        <v>757</v>
      </c>
      <c r="V3202" t="s">
        <v>756</v>
      </c>
      <c r="W3202" t="s">
        <v>756</v>
      </c>
      <c r="X3202" t="s">
        <v>15346</v>
      </c>
      <c r="Y3202" t="str">
        <f t="shared" si="700"/>
        <v>junio</v>
      </c>
      <c r="Z3202">
        <f>YEAR(BD_PONDERACIONES[[#This Row],[Fecha Ejecución del Ticket]])</f>
        <v>2022</v>
      </c>
      <c r="AA3202" t="str">
        <f t="shared" ref="AA3202:AA3265" si="702">TEXT(D3202,"MMMM")</f>
        <v>octubre</v>
      </c>
      <c r="AB3202">
        <f>YEAR(BD_PONDERACIONES[[#This Row],[Fecha de Inspección]])</f>
        <v>2022</v>
      </c>
      <c r="AC3202">
        <f t="shared" ref="AC3202:AC3265" si="703">IF(OR(J3202="Cumple",J3202="No Aplica"),0.5,0)</f>
        <v>0.5</v>
      </c>
      <c r="AD3202">
        <f t="shared" ref="AD3202:AD3265" si="704">IF(OR(K3202="CUMPLE",K3202="No Aplica"),0.5,0)</f>
        <v>0.5</v>
      </c>
      <c r="AE3202">
        <f t="shared" ref="AE3202:AE3265" si="705">IF(OR(L3202="CUMPLE",L3202="No Aplica"),0.5,0)</f>
        <v>0.5</v>
      </c>
      <c r="AF3202">
        <f t="shared" ref="AF3202:AF3265" si="706">IF(OR(M3202="CUMPLE",M3202="No Aplica"),0.5,0)</f>
        <v>0.5</v>
      </c>
      <c r="AG3202">
        <f t="shared" ref="AG3202:AG3265" si="707">IF(OR(N3202="CUMPLE",N3202="No Aplica"),0.5,IF(N3202="Cumple Mayormente",0.325,IF(N3202="Cumple Parcialmente",0.175,0)))</f>
        <v>0.5</v>
      </c>
      <c r="AH3202">
        <f t="shared" ref="AH3202:AH3265" si="708">IF(OR(O3202="CUMPLE",O3202="No Aplica"),0.5,IF(O3202="Cumple Mayormente",0.325,IF(O3202="Cumple Parcialmente",0.175,0)))</f>
        <v>0.5</v>
      </c>
      <c r="AI3202">
        <f t="shared" ref="AI3202:AI3265" si="709">IF(OR(S3202="CUMPLE",S3202="No Aplica"),0.25,IF(S3202="Cumple Mayormente",0.1625,IF(S3202="Cumple Parcialmente",0.0875,0)))</f>
        <v>0.25</v>
      </c>
      <c r="AJ3202">
        <f t="shared" ref="AJ3202:AJ3265" si="710">IF(OR(T3202="CUMPLE",T3202="No Aplica"),0.25,IF(T3202="Cumple Mayormente",0.1625,IF(T3202="Cumple Parcialmente",0.0875,0)))</f>
        <v>0.25</v>
      </c>
      <c r="AK3202">
        <f t="shared" ref="AK3202:AK3265" si="711">IF(OR(U3202="CUMPLE",U3202="No Aplica"),0.5,IF(U3202="Cumple Mayormente",0.325,IF(U3202="Cumple Parcialmente",0.175,0)))</f>
        <v>0.5</v>
      </c>
      <c r="AL3202">
        <f t="shared" ref="AL3202:AL3265" si="712">IF(OR(V3202="CUMPLE",V3202="No Aplica"),0.5,IF(V3202="Cumple Mayormente",0.325,IF(V3202="Cumple Parcialmente",0.175,0)))</f>
        <v>0.5</v>
      </c>
      <c r="AM3202">
        <f t="shared" ref="AM3202:AM3265" si="713">IF(OR(W3202="CUMPLE",W3202="No Aplica"),0.5,IF(W3202="Cumple Mayormente",0.325,IF(W3202="Cumple Parcialmente",0.175,0)))</f>
        <v>0.5</v>
      </c>
      <c r="AN3202" s="6">
        <f t="shared" si="701"/>
        <v>1</v>
      </c>
      <c r="AO3202" t="str">
        <f>VLOOKUP(BD_PONDERACIONES[[#This Row],[Comuna]],Tabla3[#All],2,0)</f>
        <v>Florida</v>
      </c>
    </row>
    <row r="3203" spans="1:41" x14ac:dyDescent="0.35">
      <c r="A3203" t="s">
        <v>15347</v>
      </c>
      <c r="B3203" t="s">
        <v>15348</v>
      </c>
      <c r="C3203" t="s">
        <v>15349</v>
      </c>
      <c r="D3203" s="5">
        <v>44840</v>
      </c>
      <c r="E3203" s="5">
        <v>44724</v>
      </c>
      <c r="F3203" t="s">
        <v>753</v>
      </c>
      <c r="G3203" t="s">
        <v>15350</v>
      </c>
      <c r="H3203" t="s">
        <v>2755</v>
      </c>
      <c r="J3203" t="s">
        <v>756</v>
      </c>
      <c r="K3203" t="s">
        <v>756</v>
      </c>
      <c r="L3203" t="s">
        <v>773</v>
      </c>
      <c r="M3203" t="s">
        <v>773</v>
      </c>
      <c r="N3203" t="s">
        <v>756</v>
      </c>
      <c r="O3203" t="s">
        <v>756</v>
      </c>
      <c r="P3203" t="s">
        <v>758</v>
      </c>
      <c r="Q3203" t="s">
        <v>759</v>
      </c>
      <c r="R3203" t="s">
        <v>759</v>
      </c>
      <c r="S3203" t="s">
        <v>757</v>
      </c>
      <c r="T3203" t="s">
        <v>757</v>
      </c>
      <c r="U3203" t="s">
        <v>757</v>
      </c>
      <c r="V3203" t="s">
        <v>756</v>
      </c>
      <c r="W3203" t="s">
        <v>768</v>
      </c>
      <c r="X3203" t="s">
        <v>15351</v>
      </c>
      <c r="Y3203" t="str">
        <f t="shared" si="700"/>
        <v>junio</v>
      </c>
      <c r="Z3203">
        <f>YEAR(BD_PONDERACIONES[[#This Row],[Fecha Ejecución del Ticket]])</f>
        <v>2022</v>
      </c>
      <c r="AA3203" t="str">
        <f t="shared" si="702"/>
        <v>octubre</v>
      </c>
      <c r="AB3203">
        <f>YEAR(BD_PONDERACIONES[[#This Row],[Fecha de Inspección]])</f>
        <v>2022</v>
      </c>
      <c r="AC3203">
        <f t="shared" si="703"/>
        <v>0.5</v>
      </c>
      <c r="AD3203">
        <f t="shared" si="704"/>
        <v>0.5</v>
      </c>
      <c r="AE3203">
        <f t="shared" si="705"/>
        <v>0</v>
      </c>
      <c r="AF3203">
        <f t="shared" si="706"/>
        <v>0</v>
      </c>
      <c r="AG3203">
        <f t="shared" si="707"/>
        <v>0.5</v>
      </c>
      <c r="AH3203">
        <f t="shared" si="708"/>
        <v>0.5</v>
      </c>
      <c r="AI3203">
        <f t="shared" si="709"/>
        <v>0.25</v>
      </c>
      <c r="AJ3203">
        <f t="shared" si="710"/>
        <v>0.25</v>
      </c>
      <c r="AK3203">
        <f t="shared" si="711"/>
        <v>0.5</v>
      </c>
      <c r="AL3203">
        <f t="shared" si="712"/>
        <v>0.5</v>
      </c>
      <c r="AM3203">
        <f t="shared" si="713"/>
        <v>0.17499999999999999</v>
      </c>
      <c r="AN3203" s="6">
        <f t="shared" si="701"/>
        <v>0.63500000000000001</v>
      </c>
      <c r="AO3203" t="str">
        <f>VLOOKUP(BD_PONDERACIONES[[#This Row],[Comuna]],Tabla3[#All],2,0)</f>
        <v>Florida</v>
      </c>
    </row>
    <row r="3204" spans="1:41" x14ac:dyDescent="0.35">
      <c r="A3204" t="s">
        <v>15352</v>
      </c>
      <c r="B3204" t="s">
        <v>15353</v>
      </c>
      <c r="C3204" t="s">
        <v>15354</v>
      </c>
      <c r="D3204" s="5">
        <v>44840</v>
      </c>
      <c r="E3204" s="5">
        <v>44719</v>
      </c>
      <c r="F3204" t="s">
        <v>753</v>
      </c>
      <c r="G3204" t="s">
        <v>15355</v>
      </c>
      <c r="H3204" t="s">
        <v>2755</v>
      </c>
      <c r="J3204" t="s">
        <v>756</v>
      </c>
      <c r="K3204" t="s">
        <v>756</v>
      </c>
      <c r="L3204" t="s">
        <v>756</v>
      </c>
      <c r="M3204" t="s">
        <v>756</v>
      </c>
      <c r="N3204" t="s">
        <v>756</v>
      </c>
      <c r="O3204" t="s">
        <v>756</v>
      </c>
      <c r="P3204" t="s">
        <v>758</v>
      </c>
      <c r="Q3204" t="s">
        <v>759</v>
      </c>
      <c r="R3204" t="s">
        <v>759</v>
      </c>
      <c r="S3204" t="s">
        <v>757</v>
      </c>
      <c r="T3204" t="s">
        <v>757</v>
      </c>
      <c r="U3204" t="s">
        <v>757</v>
      </c>
      <c r="V3204" t="s">
        <v>756</v>
      </c>
      <c r="W3204" t="s">
        <v>756</v>
      </c>
      <c r="X3204" t="s">
        <v>8238</v>
      </c>
      <c r="Y3204" t="str">
        <f t="shared" si="700"/>
        <v>junio</v>
      </c>
      <c r="Z3204">
        <f>YEAR(BD_PONDERACIONES[[#This Row],[Fecha Ejecución del Ticket]])</f>
        <v>2022</v>
      </c>
      <c r="AA3204" t="str">
        <f t="shared" si="702"/>
        <v>octubre</v>
      </c>
      <c r="AB3204">
        <f>YEAR(BD_PONDERACIONES[[#This Row],[Fecha de Inspección]])</f>
        <v>2022</v>
      </c>
      <c r="AC3204">
        <f t="shared" si="703"/>
        <v>0.5</v>
      </c>
      <c r="AD3204">
        <f t="shared" si="704"/>
        <v>0.5</v>
      </c>
      <c r="AE3204">
        <f t="shared" si="705"/>
        <v>0.5</v>
      </c>
      <c r="AF3204">
        <f t="shared" si="706"/>
        <v>0.5</v>
      </c>
      <c r="AG3204">
        <f t="shared" si="707"/>
        <v>0.5</v>
      </c>
      <c r="AH3204">
        <f t="shared" si="708"/>
        <v>0.5</v>
      </c>
      <c r="AI3204">
        <f t="shared" si="709"/>
        <v>0.25</v>
      </c>
      <c r="AJ3204">
        <f t="shared" si="710"/>
        <v>0.25</v>
      </c>
      <c r="AK3204">
        <f t="shared" si="711"/>
        <v>0.5</v>
      </c>
      <c r="AL3204">
        <f t="shared" si="712"/>
        <v>0.5</v>
      </c>
      <c r="AM3204">
        <f t="shared" si="713"/>
        <v>0.5</v>
      </c>
      <c r="AN3204" s="6">
        <f t="shared" si="701"/>
        <v>1</v>
      </c>
      <c r="AO3204" t="str">
        <f>VLOOKUP(BD_PONDERACIONES[[#This Row],[Comuna]],Tabla3[#All],2,0)</f>
        <v>Florida</v>
      </c>
    </row>
    <row r="3205" spans="1:41" x14ac:dyDescent="0.35">
      <c r="A3205" t="s">
        <v>15356</v>
      </c>
      <c r="B3205" t="s">
        <v>15357</v>
      </c>
      <c r="C3205" t="s">
        <v>15358</v>
      </c>
      <c r="D3205" s="5">
        <v>44840</v>
      </c>
      <c r="E3205" s="5">
        <v>44714</v>
      </c>
      <c r="F3205" t="s">
        <v>753</v>
      </c>
      <c r="G3205" t="s">
        <v>15359</v>
      </c>
      <c r="H3205" t="s">
        <v>2755</v>
      </c>
      <c r="J3205" t="s">
        <v>756</v>
      </c>
      <c r="K3205" t="s">
        <v>756</v>
      </c>
      <c r="L3205" t="s">
        <v>756</v>
      </c>
      <c r="M3205" t="s">
        <v>756</v>
      </c>
      <c r="N3205" t="s">
        <v>756</v>
      </c>
      <c r="O3205" t="s">
        <v>756</v>
      </c>
      <c r="P3205" t="s">
        <v>758</v>
      </c>
      <c r="Q3205" t="s">
        <v>759</v>
      </c>
      <c r="R3205" t="s">
        <v>759</v>
      </c>
      <c r="S3205" t="s">
        <v>757</v>
      </c>
      <c r="T3205" t="s">
        <v>757</v>
      </c>
      <c r="U3205" t="s">
        <v>757</v>
      </c>
      <c r="V3205" t="s">
        <v>756</v>
      </c>
      <c r="W3205" t="s">
        <v>756</v>
      </c>
      <c r="X3205" t="s">
        <v>15360</v>
      </c>
      <c r="Y3205" t="str">
        <f t="shared" si="700"/>
        <v>junio</v>
      </c>
      <c r="Z3205">
        <f>YEAR(BD_PONDERACIONES[[#This Row],[Fecha Ejecución del Ticket]])</f>
        <v>2022</v>
      </c>
      <c r="AA3205" t="str">
        <f t="shared" si="702"/>
        <v>octubre</v>
      </c>
      <c r="AB3205">
        <f>YEAR(BD_PONDERACIONES[[#This Row],[Fecha de Inspección]])</f>
        <v>2022</v>
      </c>
      <c r="AC3205">
        <f t="shared" si="703"/>
        <v>0.5</v>
      </c>
      <c r="AD3205">
        <f t="shared" si="704"/>
        <v>0.5</v>
      </c>
      <c r="AE3205">
        <f t="shared" si="705"/>
        <v>0.5</v>
      </c>
      <c r="AF3205">
        <f t="shared" si="706"/>
        <v>0.5</v>
      </c>
      <c r="AG3205">
        <f t="shared" si="707"/>
        <v>0.5</v>
      </c>
      <c r="AH3205">
        <f t="shared" si="708"/>
        <v>0.5</v>
      </c>
      <c r="AI3205">
        <f t="shared" si="709"/>
        <v>0.25</v>
      </c>
      <c r="AJ3205">
        <f t="shared" si="710"/>
        <v>0.25</v>
      </c>
      <c r="AK3205">
        <f t="shared" si="711"/>
        <v>0.5</v>
      </c>
      <c r="AL3205">
        <f t="shared" si="712"/>
        <v>0.5</v>
      </c>
      <c r="AM3205">
        <f t="shared" si="713"/>
        <v>0.5</v>
      </c>
      <c r="AN3205" s="6">
        <f t="shared" si="701"/>
        <v>1</v>
      </c>
      <c r="AO3205" t="str">
        <f>VLOOKUP(BD_PONDERACIONES[[#This Row],[Comuna]],Tabla3[#All],2,0)</f>
        <v>Florida</v>
      </c>
    </row>
    <row r="3206" spans="1:41" x14ac:dyDescent="0.35">
      <c r="A3206" t="s">
        <v>15361</v>
      </c>
      <c r="B3206" t="s">
        <v>15362</v>
      </c>
      <c r="C3206" t="s">
        <v>15363</v>
      </c>
      <c r="D3206" s="5">
        <v>44840</v>
      </c>
      <c r="E3206" s="5">
        <v>44722</v>
      </c>
      <c r="F3206" t="s">
        <v>753</v>
      </c>
      <c r="G3206" t="s">
        <v>15364</v>
      </c>
      <c r="H3206" t="s">
        <v>2755</v>
      </c>
      <c r="J3206" t="s">
        <v>756</v>
      </c>
      <c r="K3206" t="s">
        <v>756</v>
      </c>
      <c r="L3206" t="s">
        <v>757</v>
      </c>
      <c r="M3206" t="s">
        <v>757</v>
      </c>
      <c r="N3206" t="s">
        <v>756</v>
      </c>
      <c r="O3206" t="s">
        <v>756</v>
      </c>
      <c r="P3206" t="s">
        <v>758</v>
      </c>
      <c r="Q3206" t="s">
        <v>759</v>
      </c>
      <c r="R3206" t="s">
        <v>759</v>
      </c>
      <c r="S3206" t="s">
        <v>757</v>
      </c>
      <c r="T3206" t="s">
        <v>757</v>
      </c>
      <c r="U3206" t="s">
        <v>757</v>
      </c>
      <c r="V3206" t="s">
        <v>756</v>
      </c>
      <c r="W3206" t="s">
        <v>756</v>
      </c>
      <c r="X3206" t="s">
        <v>15365</v>
      </c>
      <c r="Y3206" t="str">
        <f t="shared" si="700"/>
        <v>junio</v>
      </c>
      <c r="Z3206">
        <f>YEAR(BD_PONDERACIONES[[#This Row],[Fecha Ejecución del Ticket]])</f>
        <v>2022</v>
      </c>
      <c r="AA3206" t="str">
        <f t="shared" si="702"/>
        <v>octubre</v>
      </c>
      <c r="AB3206">
        <f>YEAR(BD_PONDERACIONES[[#This Row],[Fecha de Inspección]])</f>
        <v>2022</v>
      </c>
      <c r="AC3206">
        <f t="shared" si="703"/>
        <v>0.5</v>
      </c>
      <c r="AD3206">
        <f t="shared" si="704"/>
        <v>0.5</v>
      </c>
      <c r="AE3206">
        <f t="shared" si="705"/>
        <v>0.5</v>
      </c>
      <c r="AF3206">
        <f t="shared" si="706"/>
        <v>0.5</v>
      </c>
      <c r="AG3206">
        <f t="shared" si="707"/>
        <v>0.5</v>
      </c>
      <c r="AH3206">
        <f t="shared" si="708"/>
        <v>0.5</v>
      </c>
      <c r="AI3206">
        <f t="shared" si="709"/>
        <v>0.25</v>
      </c>
      <c r="AJ3206">
        <f t="shared" si="710"/>
        <v>0.25</v>
      </c>
      <c r="AK3206">
        <f t="shared" si="711"/>
        <v>0.5</v>
      </c>
      <c r="AL3206">
        <f t="shared" si="712"/>
        <v>0.5</v>
      </c>
      <c r="AM3206">
        <f t="shared" si="713"/>
        <v>0.5</v>
      </c>
      <c r="AN3206" s="6">
        <f t="shared" si="701"/>
        <v>1</v>
      </c>
      <c r="AO3206" t="str">
        <f>VLOOKUP(BD_PONDERACIONES[[#This Row],[Comuna]],Tabla3[#All],2,0)</f>
        <v>Florida</v>
      </c>
    </row>
    <row r="3207" spans="1:41" x14ac:dyDescent="0.35">
      <c r="A3207" t="s">
        <v>15366</v>
      </c>
      <c r="B3207" t="s">
        <v>15367</v>
      </c>
      <c r="C3207" t="s">
        <v>15368</v>
      </c>
      <c r="D3207" s="5">
        <v>44840</v>
      </c>
      <c r="E3207" s="5">
        <v>44728</v>
      </c>
      <c r="F3207" t="s">
        <v>753</v>
      </c>
      <c r="G3207" t="s">
        <v>15369</v>
      </c>
      <c r="H3207" t="s">
        <v>2755</v>
      </c>
      <c r="J3207" t="s">
        <v>756</v>
      </c>
      <c r="K3207" t="s">
        <v>756</v>
      </c>
      <c r="L3207" t="s">
        <v>756</v>
      </c>
      <c r="M3207" t="s">
        <v>756</v>
      </c>
      <c r="N3207" t="s">
        <v>756</v>
      </c>
      <c r="O3207" t="s">
        <v>756</v>
      </c>
      <c r="P3207" t="s">
        <v>765</v>
      </c>
      <c r="Q3207" t="s">
        <v>759</v>
      </c>
      <c r="R3207" t="s">
        <v>759</v>
      </c>
      <c r="S3207" t="s">
        <v>756</v>
      </c>
      <c r="T3207" t="s">
        <v>756</v>
      </c>
      <c r="U3207" t="s">
        <v>756</v>
      </c>
      <c r="V3207" t="s">
        <v>756</v>
      </c>
      <c r="W3207" t="s">
        <v>756</v>
      </c>
      <c r="X3207" t="s">
        <v>15370</v>
      </c>
      <c r="Y3207" t="str">
        <f t="shared" si="700"/>
        <v>junio</v>
      </c>
      <c r="Z3207">
        <f>YEAR(BD_PONDERACIONES[[#This Row],[Fecha Ejecución del Ticket]])</f>
        <v>2022</v>
      </c>
      <c r="AA3207" t="str">
        <f t="shared" si="702"/>
        <v>octubre</v>
      </c>
      <c r="AB3207">
        <f>YEAR(BD_PONDERACIONES[[#This Row],[Fecha de Inspección]])</f>
        <v>2022</v>
      </c>
      <c r="AC3207">
        <f t="shared" si="703"/>
        <v>0.5</v>
      </c>
      <c r="AD3207">
        <f t="shared" si="704"/>
        <v>0.5</v>
      </c>
      <c r="AE3207">
        <f t="shared" si="705"/>
        <v>0.5</v>
      </c>
      <c r="AF3207">
        <f t="shared" si="706"/>
        <v>0.5</v>
      </c>
      <c r="AG3207">
        <f t="shared" si="707"/>
        <v>0.5</v>
      </c>
      <c r="AH3207">
        <f t="shared" si="708"/>
        <v>0.5</v>
      </c>
      <c r="AI3207">
        <f t="shared" si="709"/>
        <v>0.25</v>
      </c>
      <c r="AJ3207">
        <f t="shared" si="710"/>
        <v>0.25</v>
      </c>
      <c r="AK3207">
        <f t="shared" si="711"/>
        <v>0.5</v>
      </c>
      <c r="AL3207">
        <f t="shared" si="712"/>
        <v>0.5</v>
      </c>
      <c r="AM3207">
        <f t="shared" si="713"/>
        <v>0.5</v>
      </c>
      <c r="AN3207" s="6">
        <f t="shared" si="701"/>
        <v>1</v>
      </c>
      <c r="AO3207" t="str">
        <f>VLOOKUP(BD_PONDERACIONES[[#This Row],[Comuna]],Tabla3[#All],2,0)</f>
        <v>Florida</v>
      </c>
    </row>
    <row r="3208" spans="1:41" x14ac:dyDescent="0.35">
      <c r="A3208" t="s">
        <v>15371</v>
      </c>
      <c r="B3208" t="s">
        <v>15372</v>
      </c>
      <c r="C3208" t="s">
        <v>15373</v>
      </c>
      <c r="D3208" s="5">
        <v>44840</v>
      </c>
      <c r="E3208" s="5">
        <v>44737</v>
      </c>
      <c r="F3208" t="s">
        <v>763</v>
      </c>
      <c r="G3208" t="s">
        <v>15374</v>
      </c>
      <c r="H3208" t="s">
        <v>3799</v>
      </c>
      <c r="J3208" t="s">
        <v>756</v>
      </c>
      <c r="K3208" t="s">
        <v>756</v>
      </c>
      <c r="L3208" t="s">
        <v>757</v>
      </c>
      <c r="M3208" t="s">
        <v>757</v>
      </c>
      <c r="N3208" t="s">
        <v>756</v>
      </c>
      <c r="O3208" t="s">
        <v>756</v>
      </c>
      <c r="P3208" t="s">
        <v>758</v>
      </c>
      <c r="Q3208" t="s">
        <v>759</v>
      </c>
      <c r="R3208" t="s">
        <v>759</v>
      </c>
      <c r="S3208" t="s">
        <v>757</v>
      </c>
      <c r="T3208" t="s">
        <v>757</v>
      </c>
      <c r="U3208" t="s">
        <v>757</v>
      </c>
      <c r="V3208" t="s">
        <v>756</v>
      </c>
      <c r="W3208" t="s">
        <v>756</v>
      </c>
      <c r="X3208" t="s">
        <v>15375</v>
      </c>
      <c r="Y3208" t="str">
        <f t="shared" si="700"/>
        <v>junio</v>
      </c>
      <c r="Z3208">
        <f>YEAR(BD_PONDERACIONES[[#This Row],[Fecha Ejecución del Ticket]])</f>
        <v>2022</v>
      </c>
      <c r="AA3208" t="str">
        <f t="shared" si="702"/>
        <v>octubre</v>
      </c>
      <c r="AB3208">
        <f>YEAR(BD_PONDERACIONES[[#This Row],[Fecha de Inspección]])</f>
        <v>2022</v>
      </c>
      <c r="AC3208">
        <f t="shared" si="703"/>
        <v>0.5</v>
      </c>
      <c r="AD3208">
        <f t="shared" si="704"/>
        <v>0.5</v>
      </c>
      <c r="AE3208">
        <f t="shared" si="705"/>
        <v>0.5</v>
      </c>
      <c r="AF3208">
        <f t="shared" si="706"/>
        <v>0.5</v>
      </c>
      <c r="AG3208">
        <f t="shared" si="707"/>
        <v>0.5</v>
      </c>
      <c r="AH3208">
        <f t="shared" si="708"/>
        <v>0.5</v>
      </c>
      <c r="AI3208">
        <f t="shared" si="709"/>
        <v>0.25</v>
      </c>
      <c r="AJ3208">
        <f t="shared" si="710"/>
        <v>0.25</v>
      </c>
      <c r="AK3208">
        <f t="shared" si="711"/>
        <v>0.5</v>
      </c>
      <c r="AL3208">
        <f t="shared" si="712"/>
        <v>0.5</v>
      </c>
      <c r="AM3208">
        <f t="shared" si="713"/>
        <v>0.5</v>
      </c>
      <c r="AN3208" s="6">
        <f t="shared" si="701"/>
        <v>1</v>
      </c>
      <c r="AO3208" t="str">
        <f>VLOOKUP(BD_PONDERACIONES[[#This Row],[Comuna]],Tabla3[#All],2,0)</f>
        <v>Florida</v>
      </c>
    </row>
    <row r="3209" spans="1:41" x14ac:dyDescent="0.35">
      <c r="A3209" t="s">
        <v>15376</v>
      </c>
      <c r="B3209" t="s">
        <v>15377</v>
      </c>
      <c r="C3209" t="s">
        <v>15378</v>
      </c>
      <c r="D3209" s="5">
        <v>44840</v>
      </c>
      <c r="E3209" s="5">
        <v>44713</v>
      </c>
      <c r="F3209" t="s">
        <v>753</v>
      </c>
      <c r="G3209" t="s">
        <v>15379</v>
      </c>
      <c r="H3209" t="s">
        <v>2755</v>
      </c>
      <c r="J3209" t="s">
        <v>756</v>
      </c>
      <c r="K3209" t="s">
        <v>756</v>
      </c>
      <c r="L3209" t="s">
        <v>756</v>
      </c>
      <c r="M3209" t="s">
        <v>756</v>
      </c>
      <c r="N3209" t="s">
        <v>756</v>
      </c>
      <c r="O3209" t="s">
        <v>756</v>
      </c>
      <c r="P3209" t="s">
        <v>758</v>
      </c>
      <c r="Q3209" t="s">
        <v>759</v>
      </c>
      <c r="R3209" t="s">
        <v>759</v>
      </c>
      <c r="S3209" t="s">
        <v>757</v>
      </c>
      <c r="T3209" t="s">
        <v>757</v>
      </c>
      <c r="U3209" t="s">
        <v>757</v>
      </c>
      <c r="V3209" t="s">
        <v>768</v>
      </c>
      <c r="W3209" t="s">
        <v>768</v>
      </c>
      <c r="X3209" t="s">
        <v>15380</v>
      </c>
      <c r="Y3209" t="str">
        <f t="shared" si="700"/>
        <v>junio</v>
      </c>
      <c r="Z3209">
        <f>YEAR(BD_PONDERACIONES[[#This Row],[Fecha Ejecución del Ticket]])</f>
        <v>2022</v>
      </c>
      <c r="AA3209" t="str">
        <f t="shared" si="702"/>
        <v>octubre</v>
      </c>
      <c r="AB3209">
        <f>YEAR(BD_PONDERACIONES[[#This Row],[Fecha de Inspección]])</f>
        <v>2022</v>
      </c>
      <c r="AC3209">
        <f t="shared" si="703"/>
        <v>0.5</v>
      </c>
      <c r="AD3209">
        <f t="shared" si="704"/>
        <v>0.5</v>
      </c>
      <c r="AE3209">
        <f t="shared" si="705"/>
        <v>0.5</v>
      </c>
      <c r="AF3209">
        <f t="shared" si="706"/>
        <v>0.5</v>
      </c>
      <c r="AG3209">
        <f t="shared" si="707"/>
        <v>0.5</v>
      </c>
      <c r="AH3209">
        <f t="shared" si="708"/>
        <v>0.5</v>
      </c>
      <c r="AI3209">
        <f t="shared" si="709"/>
        <v>0.25</v>
      </c>
      <c r="AJ3209">
        <f t="shared" si="710"/>
        <v>0.25</v>
      </c>
      <c r="AK3209">
        <f t="shared" si="711"/>
        <v>0.5</v>
      </c>
      <c r="AL3209">
        <f t="shared" si="712"/>
        <v>0.17499999999999999</v>
      </c>
      <c r="AM3209">
        <f t="shared" si="713"/>
        <v>0.17499999999999999</v>
      </c>
      <c r="AN3209" s="6">
        <f t="shared" si="701"/>
        <v>0.87</v>
      </c>
      <c r="AO3209" t="str">
        <f>VLOOKUP(BD_PONDERACIONES[[#This Row],[Comuna]],Tabla3[#All],2,0)</f>
        <v>Florida</v>
      </c>
    </row>
    <row r="3210" spans="1:41" x14ac:dyDescent="0.35">
      <c r="A3210" t="s">
        <v>15381</v>
      </c>
      <c r="B3210" t="s">
        <v>15382</v>
      </c>
      <c r="C3210" t="s">
        <v>15383</v>
      </c>
      <c r="D3210" s="5">
        <v>44840</v>
      </c>
      <c r="E3210" s="5">
        <v>44732</v>
      </c>
      <c r="F3210" t="s">
        <v>763</v>
      </c>
      <c r="G3210" t="s">
        <v>15384</v>
      </c>
      <c r="H3210" t="s">
        <v>3799</v>
      </c>
      <c r="J3210" t="s">
        <v>756</v>
      </c>
      <c r="K3210" t="s">
        <v>756</v>
      </c>
      <c r="L3210" t="s">
        <v>757</v>
      </c>
      <c r="M3210" t="s">
        <v>757</v>
      </c>
      <c r="N3210" t="s">
        <v>756</v>
      </c>
      <c r="O3210" t="s">
        <v>756</v>
      </c>
      <c r="P3210" t="s">
        <v>758</v>
      </c>
      <c r="Q3210" t="s">
        <v>759</v>
      </c>
      <c r="R3210" t="s">
        <v>759</v>
      </c>
      <c r="S3210" t="s">
        <v>757</v>
      </c>
      <c r="T3210" t="s">
        <v>757</v>
      </c>
      <c r="U3210" t="s">
        <v>757</v>
      </c>
      <c r="V3210" t="s">
        <v>773</v>
      </c>
      <c r="W3210" t="s">
        <v>773</v>
      </c>
      <c r="X3210" t="s">
        <v>15385</v>
      </c>
      <c r="Y3210" t="str">
        <f t="shared" si="700"/>
        <v>junio</v>
      </c>
      <c r="Z3210">
        <f>YEAR(BD_PONDERACIONES[[#This Row],[Fecha Ejecución del Ticket]])</f>
        <v>2022</v>
      </c>
      <c r="AA3210" t="str">
        <f t="shared" si="702"/>
        <v>octubre</v>
      </c>
      <c r="AB3210">
        <f>YEAR(BD_PONDERACIONES[[#This Row],[Fecha de Inspección]])</f>
        <v>2022</v>
      </c>
      <c r="AC3210">
        <f t="shared" si="703"/>
        <v>0.5</v>
      </c>
      <c r="AD3210">
        <f t="shared" si="704"/>
        <v>0.5</v>
      </c>
      <c r="AE3210">
        <f t="shared" si="705"/>
        <v>0.5</v>
      </c>
      <c r="AF3210">
        <f t="shared" si="706"/>
        <v>0.5</v>
      </c>
      <c r="AG3210">
        <f t="shared" si="707"/>
        <v>0.5</v>
      </c>
      <c r="AH3210">
        <f t="shared" si="708"/>
        <v>0.5</v>
      </c>
      <c r="AI3210">
        <f t="shared" si="709"/>
        <v>0.25</v>
      </c>
      <c r="AJ3210">
        <f t="shared" si="710"/>
        <v>0.25</v>
      </c>
      <c r="AK3210">
        <f t="shared" si="711"/>
        <v>0.5</v>
      </c>
      <c r="AL3210">
        <f t="shared" si="712"/>
        <v>0</v>
      </c>
      <c r="AM3210">
        <f t="shared" si="713"/>
        <v>0</v>
      </c>
      <c r="AN3210" s="6">
        <f t="shared" si="701"/>
        <v>0.8</v>
      </c>
      <c r="AO3210" t="str">
        <f>VLOOKUP(BD_PONDERACIONES[[#This Row],[Comuna]],Tabla3[#All],2,0)</f>
        <v>Florida</v>
      </c>
    </row>
    <row r="3211" spans="1:41" x14ac:dyDescent="0.35">
      <c r="A3211" t="s">
        <v>15386</v>
      </c>
      <c r="B3211" t="s">
        <v>15387</v>
      </c>
      <c r="C3211" t="s">
        <v>15388</v>
      </c>
      <c r="D3211" s="5">
        <v>44840</v>
      </c>
      <c r="E3211" s="5">
        <v>44723</v>
      </c>
      <c r="F3211" t="s">
        <v>753</v>
      </c>
      <c r="G3211" t="s">
        <v>15389</v>
      </c>
      <c r="H3211" t="s">
        <v>2755</v>
      </c>
      <c r="J3211" t="s">
        <v>756</v>
      </c>
      <c r="K3211" t="s">
        <v>756</v>
      </c>
      <c r="L3211" t="s">
        <v>757</v>
      </c>
      <c r="M3211" t="s">
        <v>757</v>
      </c>
      <c r="N3211" t="s">
        <v>756</v>
      </c>
      <c r="O3211" t="s">
        <v>756</v>
      </c>
      <c r="P3211" t="s">
        <v>758</v>
      </c>
      <c r="Q3211" t="s">
        <v>759</v>
      </c>
      <c r="R3211" t="s">
        <v>759</v>
      </c>
      <c r="S3211" t="s">
        <v>757</v>
      </c>
      <c r="T3211" t="s">
        <v>757</v>
      </c>
      <c r="U3211" t="s">
        <v>757</v>
      </c>
      <c r="V3211" t="s">
        <v>756</v>
      </c>
      <c r="W3211" t="s">
        <v>756</v>
      </c>
      <c r="X3211" t="s">
        <v>15390</v>
      </c>
      <c r="Y3211" t="str">
        <f t="shared" si="700"/>
        <v>junio</v>
      </c>
      <c r="Z3211">
        <f>YEAR(BD_PONDERACIONES[[#This Row],[Fecha Ejecución del Ticket]])</f>
        <v>2022</v>
      </c>
      <c r="AA3211" t="str">
        <f t="shared" si="702"/>
        <v>octubre</v>
      </c>
      <c r="AB3211">
        <f>YEAR(BD_PONDERACIONES[[#This Row],[Fecha de Inspección]])</f>
        <v>2022</v>
      </c>
      <c r="AC3211">
        <f t="shared" si="703"/>
        <v>0.5</v>
      </c>
      <c r="AD3211">
        <f t="shared" si="704"/>
        <v>0.5</v>
      </c>
      <c r="AE3211">
        <f t="shared" si="705"/>
        <v>0.5</v>
      </c>
      <c r="AF3211">
        <f t="shared" si="706"/>
        <v>0.5</v>
      </c>
      <c r="AG3211">
        <f t="shared" si="707"/>
        <v>0.5</v>
      </c>
      <c r="AH3211">
        <f t="shared" si="708"/>
        <v>0.5</v>
      </c>
      <c r="AI3211">
        <f t="shared" si="709"/>
        <v>0.25</v>
      </c>
      <c r="AJ3211">
        <f t="shared" si="710"/>
        <v>0.25</v>
      </c>
      <c r="AK3211">
        <f t="shared" si="711"/>
        <v>0.5</v>
      </c>
      <c r="AL3211">
        <f t="shared" si="712"/>
        <v>0.5</v>
      </c>
      <c r="AM3211">
        <f t="shared" si="713"/>
        <v>0.5</v>
      </c>
      <c r="AN3211" s="6">
        <f t="shared" si="701"/>
        <v>1</v>
      </c>
      <c r="AO3211" t="str">
        <f>VLOOKUP(BD_PONDERACIONES[[#This Row],[Comuna]],Tabla3[#All],2,0)</f>
        <v>Florida</v>
      </c>
    </row>
    <row r="3212" spans="1:41" x14ac:dyDescent="0.35">
      <c r="A3212" t="s">
        <v>15391</v>
      </c>
      <c r="B3212" t="s">
        <v>15392</v>
      </c>
      <c r="C3212" t="s">
        <v>15393</v>
      </c>
      <c r="D3212" s="5">
        <v>44840</v>
      </c>
      <c r="E3212" s="5">
        <v>44721</v>
      </c>
      <c r="F3212" t="s">
        <v>753</v>
      </c>
      <c r="G3212" t="s">
        <v>15394</v>
      </c>
      <c r="H3212" t="s">
        <v>2755</v>
      </c>
      <c r="J3212" t="s">
        <v>756</v>
      </c>
      <c r="K3212" t="s">
        <v>756</v>
      </c>
      <c r="L3212" t="s">
        <v>757</v>
      </c>
      <c r="M3212" t="s">
        <v>757</v>
      </c>
      <c r="N3212" t="s">
        <v>756</v>
      </c>
      <c r="O3212" t="s">
        <v>756</v>
      </c>
      <c r="P3212" t="s">
        <v>758</v>
      </c>
      <c r="Q3212" t="s">
        <v>759</v>
      </c>
      <c r="R3212" t="s">
        <v>759</v>
      </c>
      <c r="S3212" t="s">
        <v>757</v>
      </c>
      <c r="T3212" t="s">
        <v>757</v>
      </c>
      <c r="U3212" t="s">
        <v>757</v>
      </c>
      <c r="V3212" t="s">
        <v>904</v>
      </c>
      <c r="W3212" t="s">
        <v>756</v>
      </c>
      <c r="X3212" t="s">
        <v>15390</v>
      </c>
      <c r="Y3212" t="str">
        <f t="shared" si="700"/>
        <v>junio</v>
      </c>
      <c r="Z3212">
        <f>YEAR(BD_PONDERACIONES[[#This Row],[Fecha Ejecución del Ticket]])</f>
        <v>2022</v>
      </c>
      <c r="AA3212" t="str">
        <f t="shared" si="702"/>
        <v>octubre</v>
      </c>
      <c r="AB3212">
        <f>YEAR(BD_PONDERACIONES[[#This Row],[Fecha de Inspección]])</f>
        <v>2022</v>
      </c>
      <c r="AC3212">
        <f t="shared" si="703"/>
        <v>0.5</v>
      </c>
      <c r="AD3212">
        <f t="shared" si="704"/>
        <v>0.5</v>
      </c>
      <c r="AE3212">
        <f t="shared" si="705"/>
        <v>0.5</v>
      </c>
      <c r="AF3212">
        <f t="shared" si="706"/>
        <v>0.5</v>
      </c>
      <c r="AG3212">
        <f t="shared" si="707"/>
        <v>0.5</v>
      </c>
      <c r="AH3212">
        <f t="shared" si="708"/>
        <v>0.5</v>
      </c>
      <c r="AI3212">
        <f t="shared" si="709"/>
        <v>0.25</v>
      </c>
      <c r="AJ3212">
        <f t="shared" si="710"/>
        <v>0.25</v>
      </c>
      <c r="AK3212">
        <f t="shared" si="711"/>
        <v>0.5</v>
      </c>
      <c r="AL3212">
        <f t="shared" si="712"/>
        <v>0.32500000000000001</v>
      </c>
      <c r="AM3212">
        <f t="shared" si="713"/>
        <v>0.5</v>
      </c>
      <c r="AN3212" s="6">
        <f t="shared" si="701"/>
        <v>0.96500000000000008</v>
      </c>
      <c r="AO3212" t="str">
        <f>VLOOKUP(BD_PONDERACIONES[[#This Row],[Comuna]],Tabla3[#All],2,0)</f>
        <v>Florida</v>
      </c>
    </row>
    <row r="3213" spans="1:41" x14ac:dyDescent="0.35">
      <c r="A3213" t="s">
        <v>15395</v>
      </c>
      <c r="B3213" t="s">
        <v>15396</v>
      </c>
      <c r="C3213" t="s">
        <v>15397</v>
      </c>
      <c r="D3213" s="5">
        <v>44840</v>
      </c>
      <c r="E3213" s="5">
        <v>44732</v>
      </c>
      <c r="F3213" t="s">
        <v>763</v>
      </c>
      <c r="G3213" t="s">
        <v>15398</v>
      </c>
      <c r="H3213" t="s">
        <v>3799</v>
      </c>
      <c r="J3213" t="s">
        <v>756</v>
      </c>
      <c r="K3213" t="s">
        <v>756</v>
      </c>
      <c r="L3213" t="s">
        <v>757</v>
      </c>
      <c r="M3213" t="s">
        <v>757</v>
      </c>
      <c r="N3213" t="s">
        <v>756</v>
      </c>
      <c r="O3213" t="s">
        <v>756</v>
      </c>
      <c r="P3213" t="s">
        <v>758</v>
      </c>
      <c r="Q3213" t="s">
        <v>759</v>
      </c>
      <c r="R3213" t="s">
        <v>759</v>
      </c>
      <c r="S3213" t="s">
        <v>757</v>
      </c>
      <c r="T3213" t="s">
        <v>757</v>
      </c>
      <c r="U3213" t="s">
        <v>757</v>
      </c>
      <c r="V3213" t="s">
        <v>773</v>
      </c>
      <c r="W3213" t="s">
        <v>773</v>
      </c>
      <c r="X3213" t="s">
        <v>15399</v>
      </c>
      <c r="Y3213" t="str">
        <f t="shared" si="700"/>
        <v>junio</v>
      </c>
      <c r="Z3213">
        <f>YEAR(BD_PONDERACIONES[[#This Row],[Fecha Ejecución del Ticket]])</f>
        <v>2022</v>
      </c>
      <c r="AA3213" t="str">
        <f t="shared" si="702"/>
        <v>octubre</v>
      </c>
      <c r="AB3213">
        <f>YEAR(BD_PONDERACIONES[[#This Row],[Fecha de Inspección]])</f>
        <v>2022</v>
      </c>
      <c r="AC3213">
        <f t="shared" si="703"/>
        <v>0.5</v>
      </c>
      <c r="AD3213">
        <f t="shared" si="704"/>
        <v>0.5</v>
      </c>
      <c r="AE3213">
        <f t="shared" si="705"/>
        <v>0.5</v>
      </c>
      <c r="AF3213">
        <f t="shared" si="706"/>
        <v>0.5</v>
      </c>
      <c r="AG3213">
        <f t="shared" si="707"/>
        <v>0.5</v>
      </c>
      <c r="AH3213">
        <f t="shared" si="708"/>
        <v>0.5</v>
      </c>
      <c r="AI3213">
        <f t="shared" si="709"/>
        <v>0.25</v>
      </c>
      <c r="AJ3213">
        <f t="shared" si="710"/>
        <v>0.25</v>
      </c>
      <c r="AK3213">
        <f t="shared" si="711"/>
        <v>0.5</v>
      </c>
      <c r="AL3213">
        <f t="shared" si="712"/>
        <v>0</v>
      </c>
      <c r="AM3213">
        <f t="shared" si="713"/>
        <v>0</v>
      </c>
      <c r="AN3213" s="6">
        <f t="shared" si="701"/>
        <v>0.8</v>
      </c>
      <c r="AO3213" t="str">
        <f>VLOOKUP(BD_PONDERACIONES[[#This Row],[Comuna]],Tabla3[#All],2,0)</f>
        <v>Florida</v>
      </c>
    </row>
    <row r="3214" spans="1:41" x14ac:dyDescent="0.35">
      <c r="A3214" t="s">
        <v>15400</v>
      </c>
      <c r="B3214" t="s">
        <v>15401</v>
      </c>
      <c r="C3214" t="s">
        <v>15402</v>
      </c>
      <c r="D3214" s="5">
        <v>44840</v>
      </c>
      <c r="E3214" s="5">
        <v>44726</v>
      </c>
      <c r="F3214" t="s">
        <v>753</v>
      </c>
      <c r="G3214" t="s">
        <v>15403</v>
      </c>
      <c r="H3214" t="s">
        <v>2755</v>
      </c>
      <c r="J3214" t="s">
        <v>773</v>
      </c>
      <c r="K3214" t="s">
        <v>773</v>
      </c>
      <c r="L3214" t="s">
        <v>757</v>
      </c>
      <c r="M3214" t="s">
        <v>757</v>
      </c>
      <c r="N3214" t="s">
        <v>773</v>
      </c>
      <c r="O3214" t="s">
        <v>773</v>
      </c>
      <c r="P3214" t="s">
        <v>765</v>
      </c>
      <c r="Q3214" t="s">
        <v>15404</v>
      </c>
      <c r="R3214" t="s">
        <v>15405</v>
      </c>
      <c r="S3214" t="s">
        <v>757</v>
      </c>
      <c r="T3214" t="s">
        <v>757</v>
      </c>
      <c r="U3214" t="s">
        <v>757</v>
      </c>
      <c r="V3214" t="s">
        <v>756</v>
      </c>
      <c r="W3214" t="s">
        <v>768</v>
      </c>
      <c r="X3214" t="s">
        <v>15406</v>
      </c>
      <c r="Y3214" t="str">
        <f t="shared" si="700"/>
        <v>junio</v>
      </c>
      <c r="Z3214">
        <f>YEAR(BD_PONDERACIONES[[#This Row],[Fecha Ejecución del Ticket]])</f>
        <v>2022</v>
      </c>
      <c r="AA3214" t="str">
        <f t="shared" si="702"/>
        <v>octubre</v>
      </c>
      <c r="AB3214">
        <f>YEAR(BD_PONDERACIONES[[#This Row],[Fecha de Inspección]])</f>
        <v>2022</v>
      </c>
      <c r="AC3214">
        <f t="shared" si="703"/>
        <v>0</v>
      </c>
      <c r="AD3214">
        <f t="shared" si="704"/>
        <v>0</v>
      </c>
      <c r="AE3214">
        <f t="shared" si="705"/>
        <v>0.5</v>
      </c>
      <c r="AF3214">
        <f t="shared" si="706"/>
        <v>0.5</v>
      </c>
      <c r="AG3214">
        <f t="shared" si="707"/>
        <v>0</v>
      </c>
      <c r="AH3214">
        <f t="shared" si="708"/>
        <v>0</v>
      </c>
      <c r="AI3214">
        <f t="shared" si="709"/>
        <v>0.25</v>
      </c>
      <c r="AJ3214">
        <f t="shared" si="710"/>
        <v>0.25</v>
      </c>
      <c r="AK3214">
        <f t="shared" si="711"/>
        <v>0.5</v>
      </c>
      <c r="AL3214">
        <f t="shared" si="712"/>
        <v>0.5</v>
      </c>
      <c r="AM3214">
        <f t="shared" si="713"/>
        <v>0.17499999999999999</v>
      </c>
      <c r="AN3214" s="6">
        <f t="shared" si="701"/>
        <v>0.58499999999999996</v>
      </c>
      <c r="AO3214" t="str">
        <f>VLOOKUP(BD_PONDERACIONES[[#This Row],[Comuna]],Tabla3[#All],2,0)</f>
        <v>Florida</v>
      </c>
    </row>
    <row r="3215" spans="1:41" x14ac:dyDescent="0.35">
      <c r="A3215" t="s">
        <v>15407</v>
      </c>
      <c r="B3215" t="s">
        <v>15408</v>
      </c>
      <c r="C3215" t="s">
        <v>15409</v>
      </c>
      <c r="D3215" s="5">
        <v>44840</v>
      </c>
      <c r="E3215" s="5">
        <v>44732</v>
      </c>
      <c r="F3215" t="s">
        <v>763</v>
      </c>
      <c r="G3215" t="s">
        <v>15410</v>
      </c>
      <c r="H3215" t="s">
        <v>3799</v>
      </c>
      <c r="J3215" t="s">
        <v>756</v>
      </c>
      <c r="K3215" t="s">
        <v>756</v>
      </c>
      <c r="L3215" t="s">
        <v>757</v>
      </c>
      <c r="M3215" t="s">
        <v>757</v>
      </c>
      <c r="N3215" t="s">
        <v>756</v>
      </c>
      <c r="O3215" t="s">
        <v>756</v>
      </c>
      <c r="P3215" t="s">
        <v>758</v>
      </c>
      <c r="Q3215" t="s">
        <v>759</v>
      </c>
      <c r="R3215" t="s">
        <v>759</v>
      </c>
      <c r="S3215" t="s">
        <v>757</v>
      </c>
      <c r="T3215" t="s">
        <v>757</v>
      </c>
      <c r="U3215" t="s">
        <v>757</v>
      </c>
      <c r="V3215" t="s">
        <v>768</v>
      </c>
      <c r="W3215" t="s">
        <v>756</v>
      </c>
      <c r="X3215" t="s">
        <v>15411</v>
      </c>
      <c r="Y3215" t="str">
        <f t="shared" si="700"/>
        <v>junio</v>
      </c>
      <c r="Z3215">
        <f>YEAR(BD_PONDERACIONES[[#This Row],[Fecha Ejecución del Ticket]])</f>
        <v>2022</v>
      </c>
      <c r="AA3215" t="str">
        <f t="shared" si="702"/>
        <v>octubre</v>
      </c>
      <c r="AB3215">
        <f>YEAR(BD_PONDERACIONES[[#This Row],[Fecha de Inspección]])</f>
        <v>2022</v>
      </c>
      <c r="AC3215">
        <f t="shared" si="703"/>
        <v>0.5</v>
      </c>
      <c r="AD3215">
        <f t="shared" si="704"/>
        <v>0.5</v>
      </c>
      <c r="AE3215">
        <f t="shared" si="705"/>
        <v>0.5</v>
      </c>
      <c r="AF3215">
        <f t="shared" si="706"/>
        <v>0.5</v>
      </c>
      <c r="AG3215">
        <f t="shared" si="707"/>
        <v>0.5</v>
      </c>
      <c r="AH3215">
        <f t="shared" si="708"/>
        <v>0.5</v>
      </c>
      <c r="AI3215">
        <f t="shared" si="709"/>
        <v>0.25</v>
      </c>
      <c r="AJ3215">
        <f t="shared" si="710"/>
        <v>0.25</v>
      </c>
      <c r="AK3215">
        <f t="shared" si="711"/>
        <v>0.5</v>
      </c>
      <c r="AL3215">
        <f t="shared" si="712"/>
        <v>0.17499999999999999</v>
      </c>
      <c r="AM3215">
        <f t="shared" si="713"/>
        <v>0.5</v>
      </c>
      <c r="AN3215" s="6">
        <f t="shared" si="701"/>
        <v>0.93500000000000005</v>
      </c>
      <c r="AO3215" t="str">
        <f>VLOOKUP(BD_PONDERACIONES[[#This Row],[Comuna]],Tabla3[#All],2,0)</f>
        <v>Florida</v>
      </c>
    </row>
    <row r="3216" spans="1:41" x14ac:dyDescent="0.35">
      <c r="A3216" t="s">
        <v>15412</v>
      </c>
      <c r="B3216" t="s">
        <v>15413</v>
      </c>
      <c r="C3216" t="s">
        <v>15414</v>
      </c>
      <c r="D3216" s="5">
        <v>44840</v>
      </c>
      <c r="E3216" s="5">
        <v>44726</v>
      </c>
      <c r="F3216" t="s">
        <v>753</v>
      </c>
      <c r="G3216" t="s">
        <v>15415</v>
      </c>
      <c r="H3216" t="s">
        <v>2755</v>
      </c>
      <c r="J3216" t="s">
        <v>756</v>
      </c>
      <c r="K3216" t="s">
        <v>756</v>
      </c>
      <c r="L3216" t="s">
        <v>757</v>
      </c>
      <c r="M3216" t="s">
        <v>757</v>
      </c>
      <c r="N3216" t="s">
        <v>756</v>
      </c>
      <c r="O3216" t="s">
        <v>756</v>
      </c>
      <c r="P3216" t="s">
        <v>758</v>
      </c>
      <c r="Q3216" t="s">
        <v>759</v>
      </c>
      <c r="R3216" t="s">
        <v>759</v>
      </c>
      <c r="S3216" t="s">
        <v>757</v>
      </c>
      <c r="T3216" t="s">
        <v>757</v>
      </c>
      <c r="U3216" t="s">
        <v>757</v>
      </c>
      <c r="V3216" t="s">
        <v>756</v>
      </c>
      <c r="W3216" t="s">
        <v>756</v>
      </c>
      <c r="X3216" t="s">
        <v>15416</v>
      </c>
      <c r="Y3216" t="str">
        <f t="shared" si="700"/>
        <v>junio</v>
      </c>
      <c r="Z3216">
        <f>YEAR(BD_PONDERACIONES[[#This Row],[Fecha Ejecución del Ticket]])</f>
        <v>2022</v>
      </c>
      <c r="AA3216" t="str">
        <f t="shared" si="702"/>
        <v>octubre</v>
      </c>
      <c r="AB3216">
        <f>YEAR(BD_PONDERACIONES[[#This Row],[Fecha de Inspección]])</f>
        <v>2022</v>
      </c>
      <c r="AC3216">
        <f t="shared" si="703"/>
        <v>0.5</v>
      </c>
      <c r="AD3216">
        <f t="shared" si="704"/>
        <v>0.5</v>
      </c>
      <c r="AE3216">
        <f t="shared" si="705"/>
        <v>0.5</v>
      </c>
      <c r="AF3216">
        <f t="shared" si="706"/>
        <v>0.5</v>
      </c>
      <c r="AG3216">
        <f t="shared" si="707"/>
        <v>0.5</v>
      </c>
      <c r="AH3216">
        <f t="shared" si="708"/>
        <v>0.5</v>
      </c>
      <c r="AI3216">
        <f t="shared" si="709"/>
        <v>0.25</v>
      </c>
      <c r="AJ3216">
        <f t="shared" si="710"/>
        <v>0.25</v>
      </c>
      <c r="AK3216">
        <f t="shared" si="711"/>
        <v>0.5</v>
      </c>
      <c r="AL3216">
        <f t="shared" si="712"/>
        <v>0.5</v>
      </c>
      <c r="AM3216">
        <f t="shared" si="713"/>
        <v>0.5</v>
      </c>
      <c r="AN3216" s="6">
        <f t="shared" si="701"/>
        <v>1</v>
      </c>
      <c r="AO3216" t="str">
        <f>VLOOKUP(BD_PONDERACIONES[[#This Row],[Comuna]],Tabla3[#All],2,0)</f>
        <v>Florida</v>
      </c>
    </row>
    <row r="3217" spans="1:41" x14ac:dyDescent="0.35">
      <c r="A3217" t="s">
        <v>15417</v>
      </c>
      <c r="B3217" t="s">
        <v>15418</v>
      </c>
      <c r="C3217" t="s">
        <v>15419</v>
      </c>
      <c r="D3217" s="5">
        <v>44840</v>
      </c>
      <c r="E3217" s="5">
        <v>44733</v>
      </c>
      <c r="F3217" t="s">
        <v>763</v>
      </c>
      <c r="G3217" t="s">
        <v>15420</v>
      </c>
      <c r="H3217" t="s">
        <v>3799</v>
      </c>
      <c r="J3217" t="s">
        <v>756</v>
      </c>
      <c r="K3217" t="s">
        <v>756</v>
      </c>
      <c r="L3217" t="s">
        <v>757</v>
      </c>
      <c r="M3217" t="s">
        <v>757</v>
      </c>
      <c r="N3217" t="s">
        <v>756</v>
      </c>
      <c r="O3217" t="s">
        <v>756</v>
      </c>
      <c r="P3217" t="s">
        <v>758</v>
      </c>
      <c r="Q3217" t="s">
        <v>759</v>
      </c>
      <c r="R3217" t="s">
        <v>759</v>
      </c>
      <c r="S3217" t="s">
        <v>757</v>
      </c>
      <c r="T3217" t="s">
        <v>757</v>
      </c>
      <c r="U3217" t="s">
        <v>757</v>
      </c>
      <c r="V3217" t="s">
        <v>756</v>
      </c>
      <c r="W3217" t="s">
        <v>768</v>
      </c>
      <c r="X3217" t="s">
        <v>13828</v>
      </c>
      <c r="Y3217" t="str">
        <f t="shared" ref="Y3217:Y3280" si="714">TEXT(E3217,"MMMM")</f>
        <v>junio</v>
      </c>
      <c r="Z3217">
        <f>YEAR(BD_PONDERACIONES[[#This Row],[Fecha Ejecución del Ticket]])</f>
        <v>2022</v>
      </c>
      <c r="AA3217" t="str">
        <f t="shared" si="702"/>
        <v>octubre</v>
      </c>
      <c r="AB3217">
        <f>YEAR(BD_PONDERACIONES[[#This Row],[Fecha de Inspección]])</f>
        <v>2022</v>
      </c>
      <c r="AC3217">
        <f t="shared" si="703"/>
        <v>0.5</v>
      </c>
      <c r="AD3217">
        <f t="shared" si="704"/>
        <v>0.5</v>
      </c>
      <c r="AE3217">
        <f t="shared" si="705"/>
        <v>0.5</v>
      </c>
      <c r="AF3217">
        <f t="shared" si="706"/>
        <v>0.5</v>
      </c>
      <c r="AG3217">
        <f t="shared" si="707"/>
        <v>0.5</v>
      </c>
      <c r="AH3217">
        <f t="shared" si="708"/>
        <v>0.5</v>
      </c>
      <c r="AI3217">
        <f t="shared" si="709"/>
        <v>0.25</v>
      </c>
      <c r="AJ3217">
        <f t="shared" si="710"/>
        <v>0.25</v>
      </c>
      <c r="AK3217">
        <f t="shared" si="711"/>
        <v>0.5</v>
      </c>
      <c r="AL3217">
        <f t="shared" si="712"/>
        <v>0.5</v>
      </c>
      <c r="AM3217">
        <f t="shared" si="713"/>
        <v>0.17499999999999999</v>
      </c>
      <c r="AN3217" s="6">
        <f t="shared" ref="AN3217:AN3280" si="715">((AC3217+AD3217)*0.2)+((AE3217+AF3217)*0.3)+((AG3217+AH3217)*0.15)+((AI3217+AJ3217+AK3217)*0.15)+((AL3217+AM3217)*0.2)</f>
        <v>0.93500000000000005</v>
      </c>
      <c r="AO3217" t="str">
        <f>VLOOKUP(BD_PONDERACIONES[[#This Row],[Comuna]],Tabla3[#All],2,0)</f>
        <v>Florida</v>
      </c>
    </row>
    <row r="3218" spans="1:41" x14ac:dyDescent="0.35">
      <c r="A3218" t="s">
        <v>15421</v>
      </c>
      <c r="B3218" t="s">
        <v>15422</v>
      </c>
      <c r="C3218" t="s">
        <v>15423</v>
      </c>
      <c r="D3218" s="5">
        <v>44840</v>
      </c>
      <c r="E3218" s="5">
        <v>44727</v>
      </c>
      <c r="F3218" t="s">
        <v>753</v>
      </c>
      <c r="G3218" t="s">
        <v>15415</v>
      </c>
      <c r="H3218" t="s">
        <v>2755</v>
      </c>
      <c r="J3218" t="s">
        <v>756</v>
      </c>
      <c r="K3218" t="s">
        <v>756</v>
      </c>
      <c r="L3218" t="s">
        <v>757</v>
      </c>
      <c r="M3218" t="s">
        <v>757</v>
      </c>
      <c r="N3218" t="s">
        <v>756</v>
      </c>
      <c r="O3218" t="s">
        <v>756</v>
      </c>
      <c r="P3218" t="s">
        <v>758</v>
      </c>
      <c r="Q3218" t="s">
        <v>759</v>
      </c>
      <c r="R3218" t="s">
        <v>759</v>
      </c>
      <c r="S3218" t="s">
        <v>757</v>
      </c>
      <c r="T3218" t="s">
        <v>757</v>
      </c>
      <c r="U3218" t="s">
        <v>757</v>
      </c>
      <c r="V3218" t="s">
        <v>756</v>
      </c>
      <c r="W3218" t="s">
        <v>756</v>
      </c>
      <c r="X3218" t="s">
        <v>885</v>
      </c>
      <c r="Y3218" t="str">
        <f t="shared" si="714"/>
        <v>junio</v>
      </c>
      <c r="Z3218">
        <f>YEAR(BD_PONDERACIONES[[#This Row],[Fecha Ejecución del Ticket]])</f>
        <v>2022</v>
      </c>
      <c r="AA3218" t="str">
        <f t="shared" si="702"/>
        <v>octubre</v>
      </c>
      <c r="AB3218">
        <f>YEAR(BD_PONDERACIONES[[#This Row],[Fecha de Inspección]])</f>
        <v>2022</v>
      </c>
      <c r="AC3218">
        <f t="shared" si="703"/>
        <v>0.5</v>
      </c>
      <c r="AD3218">
        <f t="shared" si="704"/>
        <v>0.5</v>
      </c>
      <c r="AE3218">
        <f t="shared" si="705"/>
        <v>0.5</v>
      </c>
      <c r="AF3218">
        <f t="shared" si="706"/>
        <v>0.5</v>
      </c>
      <c r="AG3218">
        <f t="shared" si="707"/>
        <v>0.5</v>
      </c>
      <c r="AH3218">
        <f t="shared" si="708"/>
        <v>0.5</v>
      </c>
      <c r="AI3218">
        <f t="shared" si="709"/>
        <v>0.25</v>
      </c>
      <c r="AJ3218">
        <f t="shared" si="710"/>
        <v>0.25</v>
      </c>
      <c r="AK3218">
        <f t="shared" si="711"/>
        <v>0.5</v>
      </c>
      <c r="AL3218">
        <f t="shared" si="712"/>
        <v>0.5</v>
      </c>
      <c r="AM3218">
        <f t="shared" si="713"/>
        <v>0.5</v>
      </c>
      <c r="AN3218" s="6">
        <f t="shared" si="715"/>
        <v>1</v>
      </c>
      <c r="AO3218" t="str">
        <f>VLOOKUP(BD_PONDERACIONES[[#This Row],[Comuna]],Tabla3[#All],2,0)</f>
        <v>Florida</v>
      </c>
    </row>
    <row r="3219" spans="1:41" x14ac:dyDescent="0.35">
      <c r="A3219" t="s">
        <v>15424</v>
      </c>
      <c r="B3219" t="s">
        <v>15425</v>
      </c>
      <c r="C3219" t="s">
        <v>15426</v>
      </c>
      <c r="D3219" s="5">
        <v>44840</v>
      </c>
      <c r="E3219" s="5">
        <v>44733</v>
      </c>
      <c r="F3219" t="s">
        <v>763</v>
      </c>
      <c r="G3219" t="s">
        <v>15427</v>
      </c>
      <c r="H3219" t="s">
        <v>3799</v>
      </c>
      <c r="J3219" t="s">
        <v>756</v>
      </c>
      <c r="K3219" t="s">
        <v>756</v>
      </c>
      <c r="L3219" t="s">
        <v>757</v>
      </c>
      <c r="M3219" t="s">
        <v>757</v>
      </c>
      <c r="N3219" t="s">
        <v>756</v>
      </c>
      <c r="O3219" t="s">
        <v>756</v>
      </c>
      <c r="P3219" t="s">
        <v>758</v>
      </c>
      <c r="Q3219" t="s">
        <v>759</v>
      </c>
      <c r="R3219" t="s">
        <v>759</v>
      </c>
      <c r="S3219" t="s">
        <v>757</v>
      </c>
      <c r="T3219" t="s">
        <v>757</v>
      </c>
      <c r="U3219" t="s">
        <v>757</v>
      </c>
      <c r="V3219" t="s">
        <v>756</v>
      </c>
      <c r="W3219" t="s">
        <v>768</v>
      </c>
      <c r="X3219" t="s">
        <v>15428</v>
      </c>
      <c r="Y3219" t="str">
        <f t="shared" si="714"/>
        <v>junio</v>
      </c>
      <c r="Z3219">
        <f>YEAR(BD_PONDERACIONES[[#This Row],[Fecha Ejecución del Ticket]])</f>
        <v>2022</v>
      </c>
      <c r="AA3219" t="str">
        <f t="shared" si="702"/>
        <v>octubre</v>
      </c>
      <c r="AB3219">
        <f>YEAR(BD_PONDERACIONES[[#This Row],[Fecha de Inspección]])</f>
        <v>2022</v>
      </c>
      <c r="AC3219">
        <f t="shared" si="703"/>
        <v>0.5</v>
      </c>
      <c r="AD3219">
        <f t="shared" si="704"/>
        <v>0.5</v>
      </c>
      <c r="AE3219">
        <f t="shared" si="705"/>
        <v>0.5</v>
      </c>
      <c r="AF3219">
        <f t="shared" si="706"/>
        <v>0.5</v>
      </c>
      <c r="AG3219">
        <f t="shared" si="707"/>
        <v>0.5</v>
      </c>
      <c r="AH3219">
        <f t="shared" si="708"/>
        <v>0.5</v>
      </c>
      <c r="AI3219">
        <f t="shared" si="709"/>
        <v>0.25</v>
      </c>
      <c r="AJ3219">
        <f t="shared" si="710"/>
        <v>0.25</v>
      </c>
      <c r="AK3219">
        <f t="shared" si="711"/>
        <v>0.5</v>
      </c>
      <c r="AL3219">
        <f t="shared" si="712"/>
        <v>0.5</v>
      </c>
      <c r="AM3219">
        <f t="shared" si="713"/>
        <v>0.17499999999999999</v>
      </c>
      <c r="AN3219" s="6">
        <f t="shared" si="715"/>
        <v>0.93500000000000005</v>
      </c>
      <c r="AO3219" t="str">
        <f>VLOOKUP(BD_PONDERACIONES[[#This Row],[Comuna]],Tabla3[#All],2,0)</f>
        <v>Florida</v>
      </c>
    </row>
    <row r="3220" spans="1:41" x14ac:dyDescent="0.35">
      <c r="A3220" t="s">
        <v>15429</v>
      </c>
      <c r="B3220" t="s">
        <v>15430</v>
      </c>
      <c r="C3220" t="s">
        <v>15431</v>
      </c>
      <c r="D3220" s="5">
        <v>44840</v>
      </c>
      <c r="E3220" s="5">
        <v>44724</v>
      </c>
      <c r="F3220" t="s">
        <v>753</v>
      </c>
      <c r="G3220" t="s">
        <v>15432</v>
      </c>
      <c r="H3220" t="s">
        <v>2755</v>
      </c>
      <c r="J3220" t="s">
        <v>756</v>
      </c>
      <c r="K3220" t="s">
        <v>756</v>
      </c>
      <c r="L3220" t="s">
        <v>757</v>
      </c>
      <c r="M3220" t="s">
        <v>757</v>
      </c>
      <c r="N3220" t="s">
        <v>756</v>
      </c>
      <c r="O3220" t="s">
        <v>756</v>
      </c>
      <c r="P3220" t="s">
        <v>758</v>
      </c>
      <c r="Q3220" t="s">
        <v>759</v>
      </c>
      <c r="R3220" t="s">
        <v>759</v>
      </c>
      <c r="S3220" t="s">
        <v>757</v>
      </c>
      <c r="T3220" t="s">
        <v>757</v>
      </c>
      <c r="U3220" t="s">
        <v>757</v>
      </c>
      <c r="V3220" t="s">
        <v>756</v>
      </c>
      <c r="W3220" t="s">
        <v>756</v>
      </c>
      <c r="X3220" t="s">
        <v>885</v>
      </c>
      <c r="Y3220" t="str">
        <f t="shared" si="714"/>
        <v>junio</v>
      </c>
      <c r="Z3220">
        <f>YEAR(BD_PONDERACIONES[[#This Row],[Fecha Ejecución del Ticket]])</f>
        <v>2022</v>
      </c>
      <c r="AA3220" t="str">
        <f t="shared" si="702"/>
        <v>octubre</v>
      </c>
      <c r="AB3220">
        <f>YEAR(BD_PONDERACIONES[[#This Row],[Fecha de Inspección]])</f>
        <v>2022</v>
      </c>
      <c r="AC3220">
        <f t="shared" si="703"/>
        <v>0.5</v>
      </c>
      <c r="AD3220">
        <f t="shared" si="704"/>
        <v>0.5</v>
      </c>
      <c r="AE3220">
        <f t="shared" si="705"/>
        <v>0.5</v>
      </c>
      <c r="AF3220">
        <f t="shared" si="706"/>
        <v>0.5</v>
      </c>
      <c r="AG3220">
        <f t="shared" si="707"/>
        <v>0.5</v>
      </c>
      <c r="AH3220">
        <f t="shared" si="708"/>
        <v>0.5</v>
      </c>
      <c r="AI3220">
        <f t="shared" si="709"/>
        <v>0.25</v>
      </c>
      <c r="AJ3220">
        <f t="shared" si="710"/>
        <v>0.25</v>
      </c>
      <c r="AK3220">
        <f t="shared" si="711"/>
        <v>0.5</v>
      </c>
      <c r="AL3220">
        <f t="shared" si="712"/>
        <v>0.5</v>
      </c>
      <c r="AM3220">
        <f t="shared" si="713"/>
        <v>0.5</v>
      </c>
      <c r="AN3220" s="6">
        <f t="shared" si="715"/>
        <v>1</v>
      </c>
      <c r="AO3220" t="str">
        <f>VLOOKUP(BD_PONDERACIONES[[#This Row],[Comuna]],Tabla3[#All],2,0)</f>
        <v>Florida</v>
      </c>
    </row>
    <row r="3221" spans="1:41" x14ac:dyDescent="0.35">
      <c r="A3221" t="s">
        <v>15433</v>
      </c>
      <c r="B3221" t="s">
        <v>15434</v>
      </c>
      <c r="C3221" t="s">
        <v>15435</v>
      </c>
      <c r="D3221" s="5">
        <v>44840</v>
      </c>
      <c r="E3221" s="5">
        <v>44732</v>
      </c>
      <c r="F3221" t="s">
        <v>763</v>
      </c>
      <c r="G3221" t="s">
        <v>15436</v>
      </c>
      <c r="H3221" t="s">
        <v>3799</v>
      </c>
      <c r="J3221" t="s">
        <v>756</v>
      </c>
      <c r="K3221" t="s">
        <v>756</v>
      </c>
      <c r="L3221" t="s">
        <v>757</v>
      </c>
      <c r="M3221" t="s">
        <v>757</v>
      </c>
      <c r="N3221" t="s">
        <v>756</v>
      </c>
      <c r="O3221" t="s">
        <v>756</v>
      </c>
      <c r="P3221" t="s">
        <v>758</v>
      </c>
      <c r="Q3221" t="s">
        <v>759</v>
      </c>
      <c r="R3221" t="s">
        <v>759</v>
      </c>
      <c r="S3221" t="s">
        <v>757</v>
      </c>
      <c r="T3221" t="s">
        <v>757</v>
      </c>
      <c r="U3221" t="s">
        <v>757</v>
      </c>
      <c r="V3221" t="s">
        <v>773</v>
      </c>
      <c r="W3221" t="s">
        <v>773</v>
      </c>
      <c r="X3221" t="s">
        <v>15437</v>
      </c>
      <c r="Y3221" t="str">
        <f t="shared" si="714"/>
        <v>junio</v>
      </c>
      <c r="Z3221">
        <f>YEAR(BD_PONDERACIONES[[#This Row],[Fecha Ejecución del Ticket]])</f>
        <v>2022</v>
      </c>
      <c r="AA3221" t="str">
        <f t="shared" si="702"/>
        <v>octubre</v>
      </c>
      <c r="AB3221">
        <f>YEAR(BD_PONDERACIONES[[#This Row],[Fecha de Inspección]])</f>
        <v>2022</v>
      </c>
      <c r="AC3221">
        <f t="shared" si="703"/>
        <v>0.5</v>
      </c>
      <c r="AD3221">
        <f t="shared" si="704"/>
        <v>0.5</v>
      </c>
      <c r="AE3221">
        <f t="shared" si="705"/>
        <v>0.5</v>
      </c>
      <c r="AF3221">
        <f t="shared" si="706"/>
        <v>0.5</v>
      </c>
      <c r="AG3221">
        <f t="shared" si="707"/>
        <v>0.5</v>
      </c>
      <c r="AH3221">
        <f t="shared" si="708"/>
        <v>0.5</v>
      </c>
      <c r="AI3221">
        <f t="shared" si="709"/>
        <v>0.25</v>
      </c>
      <c r="AJ3221">
        <f t="shared" si="710"/>
        <v>0.25</v>
      </c>
      <c r="AK3221">
        <f t="shared" si="711"/>
        <v>0.5</v>
      </c>
      <c r="AL3221">
        <f t="shared" si="712"/>
        <v>0</v>
      </c>
      <c r="AM3221">
        <f t="shared" si="713"/>
        <v>0</v>
      </c>
      <c r="AN3221" s="6">
        <f t="shared" si="715"/>
        <v>0.8</v>
      </c>
      <c r="AO3221" t="str">
        <f>VLOOKUP(BD_PONDERACIONES[[#This Row],[Comuna]],Tabla3[#All],2,0)</f>
        <v>Florida</v>
      </c>
    </row>
    <row r="3222" spans="1:41" x14ac:dyDescent="0.35">
      <c r="A3222" t="s">
        <v>15438</v>
      </c>
      <c r="B3222" t="s">
        <v>15439</v>
      </c>
      <c r="C3222" t="s">
        <v>15440</v>
      </c>
      <c r="D3222" s="5">
        <v>44840</v>
      </c>
      <c r="E3222" s="5">
        <v>44722</v>
      </c>
      <c r="F3222" t="s">
        <v>753</v>
      </c>
      <c r="G3222" t="s">
        <v>15441</v>
      </c>
      <c r="H3222" t="s">
        <v>2755</v>
      </c>
      <c r="J3222" t="s">
        <v>756</v>
      </c>
      <c r="K3222" t="s">
        <v>756</v>
      </c>
      <c r="L3222" t="s">
        <v>757</v>
      </c>
      <c r="M3222" t="s">
        <v>757</v>
      </c>
      <c r="N3222" t="s">
        <v>756</v>
      </c>
      <c r="O3222" t="s">
        <v>756</v>
      </c>
      <c r="P3222" t="s">
        <v>765</v>
      </c>
      <c r="Q3222" t="s">
        <v>15442</v>
      </c>
      <c r="R3222" t="s">
        <v>15443</v>
      </c>
      <c r="S3222" t="s">
        <v>756</v>
      </c>
      <c r="T3222" t="s">
        <v>756</v>
      </c>
      <c r="U3222" t="s">
        <v>756</v>
      </c>
      <c r="V3222" t="s">
        <v>756</v>
      </c>
      <c r="W3222" t="s">
        <v>756</v>
      </c>
      <c r="X3222" t="s">
        <v>994</v>
      </c>
      <c r="Y3222" t="str">
        <f t="shared" si="714"/>
        <v>junio</v>
      </c>
      <c r="Z3222">
        <f>YEAR(BD_PONDERACIONES[[#This Row],[Fecha Ejecución del Ticket]])</f>
        <v>2022</v>
      </c>
      <c r="AA3222" t="str">
        <f t="shared" si="702"/>
        <v>octubre</v>
      </c>
      <c r="AB3222">
        <f>YEAR(BD_PONDERACIONES[[#This Row],[Fecha de Inspección]])</f>
        <v>2022</v>
      </c>
      <c r="AC3222">
        <f t="shared" si="703"/>
        <v>0.5</v>
      </c>
      <c r="AD3222">
        <f t="shared" si="704"/>
        <v>0.5</v>
      </c>
      <c r="AE3222">
        <f t="shared" si="705"/>
        <v>0.5</v>
      </c>
      <c r="AF3222">
        <f t="shared" si="706"/>
        <v>0.5</v>
      </c>
      <c r="AG3222">
        <f t="shared" si="707"/>
        <v>0.5</v>
      </c>
      <c r="AH3222">
        <f t="shared" si="708"/>
        <v>0.5</v>
      </c>
      <c r="AI3222">
        <f t="shared" si="709"/>
        <v>0.25</v>
      </c>
      <c r="AJ3222">
        <f t="shared" si="710"/>
        <v>0.25</v>
      </c>
      <c r="AK3222">
        <f t="shared" si="711"/>
        <v>0.5</v>
      </c>
      <c r="AL3222">
        <f t="shared" si="712"/>
        <v>0.5</v>
      </c>
      <c r="AM3222">
        <f t="shared" si="713"/>
        <v>0.5</v>
      </c>
      <c r="AN3222" s="6">
        <f t="shared" si="715"/>
        <v>1</v>
      </c>
      <c r="AO3222" t="str">
        <f>VLOOKUP(BD_PONDERACIONES[[#This Row],[Comuna]],Tabla3[#All],2,0)</f>
        <v>Florida</v>
      </c>
    </row>
    <row r="3223" spans="1:41" x14ac:dyDescent="0.35">
      <c r="A3223" t="s">
        <v>15444</v>
      </c>
      <c r="B3223" t="s">
        <v>15445</v>
      </c>
      <c r="C3223" t="s">
        <v>15446</v>
      </c>
      <c r="D3223" s="5">
        <v>44840</v>
      </c>
      <c r="E3223" s="5">
        <v>44741</v>
      </c>
      <c r="F3223" t="s">
        <v>763</v>
      </c>
      <c r="G3223" t="s">
        <v>15447</v>
      </c>
      <c r="H3223" t="s">
        <v>3799</v>
      </c>
      <c r="J3223" t="s">
        <v>756</v>
      </c>
      <c r="K3223" t="s">
        <v>756</v>
      </c>
      <c r="L3223" t="s">
        <v>757</v>
      </c>
      <c r="M3223" t="s">
        <v>757</v>
      </c>
      <c r="N3223" t="s">
        <v>756</v>
      </c>
      <c r="O3223" t="s">
        <v>756</v>
      </c>
      <c r="P3223" t="s">
        <v>758</v>
      </c>
      <c r="Q3223" t="s">
        <v>759</v>
      </c>
      <c r="R3223" t="s">
        <v>759</v>
      </c>
      <c r="S3223" t="s">
        <v>757</v>
      </c>
      <c r="T3223" t="s">
        <v>757</v>
      </c>
      <c r="U3223" t="s">
        <v>757</v>
      </c>
      <c r="V3223" t="s">
        <v>756</v>
      </c>
      <c r="W3223" t="s">
        <v>768</v>
      </c>
      <c r="X3223" t="s">
        <v>15448</v>
      </c>
      <c r="Y3223" t="str">
        <f t="shared" si="714"/>
        <v>junio</v>
      </c>
      <c r="Z3223">
        <f>YEAR(BD_PONDERACIONES[[#This Row],[Fecha Ejecución del Ticket]])</f>
        <v>2022</v>
      </c>
      <c r="AA3223" t="str">
        <f t="shared" si="702"/>
        <v>octubre</v>
      </c>
      <c r="AB3223">
        <f>YEAR(BD_PONDERACIONES[[#This Row],[Fecha de Inspección]])</f>
        <v>2022</v>
      </c>
      <c r="AC3223">
        <f t="shared" si="703"/>
        <v>0.5</v>
      </c>
      <c r="AD3223">
        <f t="shared" si="704"/>
        <v>0.5</v>
      </c>
      <c r="AE3223">
        <f t="shared" si="705"/>
        <v>0.5</v>
      </c>
      <c r="AF3223">
        <f t="shared" si="706"/>
        <v>0.5</v>
      </c>
      <c r="AG3223">
        <f t="shared" si="707"/>
        <v>0.5</v>
      </c>
      <c r="AH3223">
        <f t="shared" si="708"/>
        <v>0.5</v>
      </c>
      <c r="AI3223">
        <f t="shared" si="709"/>
        <v>0.25</v>
      </c>
      <c r="AJ3223">
        <f t="shared" si="710"/>
        <v>0.25</v>
      </c>
      <c r="AK3223">
        <f t="shared" si="711"/>
        <v>0.5</v>
      </c>
      <c r="AL3223">
        <f t="shared" si="712"/>
        <v>0.5</v>
      </c>
      <c r="AM3223">
        <f t="shared" si="713"/>
        <v>0.17499999999999999</v>
      </c>
      <c r="AN3223" s="6">
        <f t="shared" si="715"/>
        <v>0.93500000000000005</v>
      </c>
      <c r="AO3223" t="str">
        <f>VLOOKUP(BD_PONDERACIONES[[#This Row],[Comuna]],Tabla3[#All],2,0)</f>
        <v>Florida</v>
      </c>
    </row>
    <row r="3224" spans="1:41" x14ac:dyDescent="0.35">
      <c r="A3224" t="s">
        <v>15449</v>
      </c>
      <c r="B3224" t="s">
        <v>15450</v>
      </c>
      <c r="C3224" t="s">
        <v>15451</v>
      </c>
      <c r="D3224" s="5">
        <v>44840</v>
      </c>
      <c r="E3224" s="5">
        <v>44720</v>
      </c>
      <c r="F3224" t="s">
        <v>753</v>
      </c>
      <c r="G3224" t="s">
        <v>15452</v>
      </c>
      <c r="H3224" t="s">
        <v>2755</v>
      </c>
      <c r="J3224" t="s">
        <v>756</v>
      </c>
      <c r="K3224" t="s">
        <v>756</v>
      </c>
      <c r="L3224" t="s">
        <v>757</v>
      </c>
      <c r="M3224" t="s">
        <v>757</v>
      </c>
      <c r="N3224" t="s">
        <v>756</v>
      </c>
      <c r="O3224" t="s">
        <v>756</v>
      </c>
      <c r="P3224" t="s">
        <v>758</v>
      </c>
      <c r="Q3224" t="s">
        <v>759</v>
      </c>
      <c r="R3224" t="s">
        <v>759</v>
      </c>
      <c r="S3224" t="s">
        <v>757</v>
      </c>
      <c r="T3224" t="s">
        <v>757</v>
      </c>
      <c r="U3224" t="s">
        <v>757</v>
      </c>
      <c r="V3224" t="s">
        <v>756</v>
      </c>
      <c r="W3224" t="s">
        <v>768</v>
      </c>
      <c r="X3224" t="s">
        <v>15453</v>
      </c>
      <c r="Y3224" t="str">
        <f t="shared" si="714"/>
        <v>junio</v>
      </c>
      <c r="Z3224">
        <f>YEAR(BD_PONDERACIONES[[#This Row],[Fecha Ejecución del Ticket]])</f>
        <v>2022</v>
      </c>
      <c r="AA3224" t="str">
        <f t="shared" si="702"/>
        <v>octubre</v>
      </c>
      <c r="AB3224">
        <f>YEAR(BD_PONDERACIONES[[#This Row],[Fecha de Inspección]])</f>
        <v>2022</v>
      </c>
      <c r="AC3224">
        <f t="shared" si="703"/>
        <v>0.5</v>
      </c>
      <c r="AD3224">
        <f t="shared" si="704"/>
        <v>0.5</v>
      </c>
      <c r="AE3224">
        <f t="shared" si="705"/>
        <v>0.5</v>
      </c>
      <c r="AF3224">
        <f t="shared" si="706"/>
        <v>0.5</v>
      </c>
      <c r="AG3224">
        <f t="shared" si="707"/>
        <v>0.5</v>
      </c>
      <c r="AH3224">
        <f t="shared" si="708"/>
        <v>0.5</v>
      </c>
      <c r="AI3224">
        <f t="shared" si="709"/>
        <v>0.25</v>
      </c>
      <c r="AJ3224">
        <f t="shared" si="710"/>
        <v>0.25</v>
      </c>
      <c r="AK3224">
        <f t="shared" si="711"/>
        <v>0.5</v>
      </c>
      <c r="AL3224">
        <f t="shared" si="712"/>
        <v>0.5</v>
      </c>
      <c r="AM3224">
        <f t="shared" si="713"/>
        <v>0.17499999999999999</v>
      </c>
      <c r="AN3224" s="6">
        <f t="shared" si="715"/>
        <v>0.93500000000000005</v>
      </c>
      <c r="AO3224" t="str">
        <f>VLOOKUP(BD_PONDERACIONES[[#This Row],[Comuna]],Tabla3[#All],2,0)</f>
        <v>Florida</v>
      </c>
    </row>
    <row r="3225" spans="1:41" x14ac:dyDescent="0.35">
      <c r="A3225" t="s">
        <v>15454</v>
      </c>
      <c r="B3225" t="s">
        <v>15455</v>
      </c>
      <c r="C3225" t="s">
        <v>15456</v>
      </c>
      <c r="D3225" s="5">
        <v>44840</v>
      </c>
      <c r="E3225" s="5">
        <v>44732</v>
      </c>
      <c r="F3225" t="s">
        <v>763</v>
      </c>
      <c r="G3225" t="s">
        <v>15457</v>
      </c>
      <c r="H3225" t="s">
        <v>3799</v>
      </c>
      <c r="J3225" t="s">
        <v>756</v>
      </c>
      <c r="K3225" t="s">
        <v>756</v>
      </c>
      <c r="L3225" t="s">
        <v>757</v>
      </c>
      <c r="M3225" t="s">
        <v>757</v>
      </c>
      <c r="N3225" t="s">
        <v>756</v>
      </c>
      <c r="O3225" t="s">
        <v>756</v>
      </c>
      <c r="P3225" t="s">
        <v>758</v>
      </c>
      <c r="Q3225" t="s">
        <v>759</v>
      </c>
      <c r="R3225" t="s">
        <v>759</v>
      </c>
      <c r="S3225" t="s">
        <v>757</v>
      </c>
      <c r="T3225" t="s">
        <v>757</v>
      </c>
      <c r="U3225" t="s">
        <v>757</v>
      </c>
      <c r="V3225" t="s">
        <v>773</v>
      </c>
      <c r="W3225" t="s">
        <v>768</v>
      </c>
      <c r="X3225" t="s">
        <v>15458</v>
      </c>
      <c r="Y3225" t="str">
        <f t="shared" si="714"/>
        <v>junio</v>
      </c>
      <c r="Z3225">
        <f>YEAR(BD_PONDERACIONES[[#This Row],[Fecha Ejecución del Ticket]])</f>
        <v>2022</v>
      </c>
      <c r="AA3225" t="str">
        <f t="shared" si="702"/>
        <v>octubre</v>
      </c>
      <c r="AB3225">
        <f>YEAR(BD_PONDERACIONES[[#This Row],[Fecha de Inspección]])</f>
        <v>2022</v>
      </c>
      <c r="AC3225">
        <f t="shared" si="703"/>
        <v>0.5</v>
      </c>
      <c r="AD3225">
        <f t="shared" si="704"/>
        <v>0.5</v>
      </c>
      <c r="AE3225">
        <f t="shared" si="705"/>
        <v>0.5</v>
      </c>
      <c r="AF3225">
        <f t="shared" si="706"/>
        <v>0.5</v>
      </c>
      <c r="AG3225">
        <f t="shared" si="707"/>
        <v>0.5</v>
      </c>
      <c r="AH3225">
        <f t="shared" si="708"/>
        <v>0.5</v>
      </c>
      <c r="AI3225">
        <f t="shared" si="709"/>
        <v>0.25</v>
      </c>
      <c r="AJ3225">
        <f t="shared" si="710"/>
        <v>0.25</v>
      </c>
      <c r="AK3225">
        <f t="shared" si="711"/>
        <v>0.5</v>
      </c>
      <c r="AL3225">
        <f t="shared" si="712"/>
        <v>0</v>
      </c>
      <c r="AM3225">
        <f t="shared" si="713"/>
        <v>0.17499999999999999</v>
      </c>
      <c r="AN3225" s="6">
        <f t="shared" si="715"/>
        <v>0.83500000000000008</v>
      </c>
      <c r="AO3225" t="str">
        <f>VLOOKUP(BD_PONDERACIONES[[#This Row],[Comuna]],Tabla3[#All],2,0)</f>
        <v>Florida</v>
      </c>
    </row>
    <row r="3226" spans="1:41" x14ac:dyDescent="0.35">
      <c r="A3226" t="s">
        <v>15459</v>
      </c>
      <c r="B3226" t="s">
        <v>15460</v>
      </c>
      <c r="C3226" t="s">
        <v>15461</v>
      </c>
      <c r="D3226" s="5">
        <v>44840</v>
      </c>
      <c r="E3226" s="5">
        <v>44721</v>
      </c>
      <c r="F3226" t="s">
        <v>753</v>
      </c>
      <c r="G3226" t="s">
        <v>15462</v>
      </c>
      <c r="H3226" t="s">
        <v>2755</v>
      </c>
      <c r="J3226" t="s">
        <v>756</v>
      </c>
      <c r="K3226" t="s">
        <v>756</v>
      </c>
      <c r="L3226" t="s">
        <v>757</v>
      </c>
      <c r="M3226" t="s">
        <v>757</v>
      </c>
      <c r="N3226" t="s">
        <v>756</v>
      </c>
      <c r="O3226" t="s">
        <v>756</v>
      </c>
      <c r="P3226" t="s">
        <v>758</v>
      </c>
      <c r="Q3226" t="s">
        <v>759</v>
      </c>
      <c r="R3226" t="s">
        <v>759</v>
      </c>
      <c r="S3226" t="s">
        <v>757</v>
      </c>
      <c r="T3226" t="s">
        <v>757</v>
      </c>
      <c r="U3226" t="s">
        <v>757</v>
      </c>
      <c r="V3226" t="s">
        <v>756</v>
      </c>
      <c r="W3226" t="s">
        <v>756</v>
      </c>
      <c r="X3226" t="s">
        <v>15463</v>
      </c>
      <c r="Y3226" t="str">
        <f t="shared" si="714"/>
        <v>junio</v>
      </c>
      <c r="Z3226">
        <f>YEAR(BD_PONDERACIONES[[#This Row],[Fecha Ejecución del Ticket]])</f>
        <v>2022</v>
      </c>
      <c r="AA3226" t="str">
        <f t="shared" si="702"/>
        <v>octubre</v>
      </c>
      <c r="AB3226">
        <f>YEAR(BD_PONDERACIONES[[#This Row],[Fecha de Inspección]])</f>
        <v>2022</v>
      </c>
      <c r="AC3226">
        <f t="shared" si="703"/>
        <v>0.5</v>
      </c>
      <c r="AD3226">
        <f t="shared" si="704"/>
        <v>0.5</v>
      </c>
      <c r="AE3226">
        <f t="shared" si="705"/>
        <v>0.5</v>
      </c>
      <c r="AF3226">
        <f t="shared" si="706"/>
        <v>0.5</v>
      </c>
      <c r="AG3226">
        <f t="shared" si="707"/>
        <v>0.5</v>
      </c>
      <c r="AH3226">
        <f t="shared" si="708"/>
        <v>0.5</v>
      </c>
      <c r="AI3226">
        <f t="shared" si="709"/>
        <v>0.25</v>
      </c>
      <c r="AJ3226">
        <f t="shared" si="710"/>
        <v>0.25</v>
      </c>
      <c r="AK3226">
        <f t="shared" si="711"/>
        <v>0.5</v>
      </c>
      <c r="AL3226">
        <f t="shared" si="712"/>
        <v>0.5</v>
      </c>
      <c r="AM3226">
        <f t="shared" si="713"/>
        <v>0.5</v>
      </c>
      <c r="AN3226" s="6">
        <f t="shared" si="715"/>
        <v>1</v>
      </c>
      <c r="AO3226" t="str">
        <f>VLOOKUP(BD_PONDERACIONES[[#This Row],[Comuna]],Tabla3[#All],2,0)</f>
        <v>Florida</v>
      </c>
    </row>
    <row r="3227" spans="1:41" x14ac:dyDescent="0.35">
      <c r="A3227" t="s">
        <v>15464</v>
      </c>
      <c r="B3227" t="s">
        <v>15465</v>
      </c>
      <c r="C3227" t="s">
        <v>15466</v>
      </c>
      <c r="D3227" s="5">
        <v>44840</v>
      </c>
      <c r="E3227" s="5">
        <v>44721</v>
      </c>
      <c r="F3227" t="s">
        <v>753</v>
      </c>
      <c r="G3227" t="s">
        <v>15467</v>
      </c>
      <c r="H3227" t="s">
        <v>2755</v>
      </c>
      <c r="J3227" t="s">
        <v>756</v>
      </c>
      <c r="K3227" t="s">
        <v>756</v>
      </c>
      <c r="L3227" t="s">
        <v>757</v>
      </c>
      <c r="M3227" t="s">
        <v>757</v>
      </c>
      <c r="N3227" t="s">
        <v>756</v>
      </c>
      <c r="O3227" t="s">
        <v>756</v>
      </c>
      <c r="P3227" t="s">
        <v>758</v>
      </c>
      <c r="Q3227" t="s">
        <v>759</v>
      </c>
      <c r="R3227" t="s">
        <v>759</v>
      </c>
      <c r="S3227" t="s">
        <v>757</v>
      </c>
      <c r="T3227" t="s">
        <v>757</v>
      </c>
      <c r="U3227" t="s">
        <v>757</v>
      </c>
      <c r="V3227" t="s">
        <v>756</v>
      </c>
      <c r="W3227" t="s">
        <v>756</v>
      </c>
      <c r="X3227" t="s">
        <v>15468</v>
      </c>
      <c r="Y3227" t="str">
        <f t="shared" si="714"/>
        <v>junio</v>
      </c>
      <c r="Z3227">
        <f>YEAR(BD_PONDERACIONES[[#This Row],[Fecha Ejecución del Ticket]])</f>
        <v>2022</v>
      </c>
      <c r="AA3227" t="str">
        <f t="shared" si="702"/>
        <v>octubre</v>
      </c>
      <c r="AB3227">
        <f>YEAR(BD_PONDERACIONES[[#This Row],[Fecha de Inspección]])</f>
        <v>2022</v>
      </c>
      <c r="AC3227">
        <f t="shared" si="703"/>
        <v>0.5</v>
      </c>
      <c r="AD3227">
        <f t="shared" si="704"/>
        <v>0.5</v>
      </c>
      <c r="AE3227">
        <f t="shared" si="705"/>
        <v>0.5</v>
      </c>
      <c r="AF3227">
        <f t="shared" si="706"/>
        <v>0.5</v>
      </c>
      <c r="AG3227">
        <f t="shared" si="707"/>
        <v>0.5</v>
      </c>
      <c r="AH3227">
        <f t="shared" si="708"/>
        <v>0.5</v>
      </c>
      <c r="AI3227">
        <f t="shared" si="709"/>
        <v>0.25</v>
      </c>
      <c r="AJ3227">
        <f t="shared" si="710"/>
        <v>0.25</v>
      </c>
      <c r="AK3227">
        <f t="shared" si="711"/>
        <v>0.5</v>
      </c>
      <c r="AL3227">
        <f t="shared" si="712"/>
        <v>0.5</v>
      </c>
      <c r="AM3227">
        <f t="shared" si="713"/>
        <v>0.5</v>
      </c>
      <c r="AN3227" s="6">
        <f t="shared" si="715"/>
        <v>1</v>
      </c>
      <c r="AO3227" t="str">
        <f>VLOOKUP(BD_PONDERACIONES[[#This Row],[Comuna]],Tabla3[#All],2,0)</f>
        <v>Florida</v>
      </c>
    </row>
    <row r="3228" spans="1:41" x14ac:dyDescent="0.35">
      <c r="A3228" t="s">
        <v>15469</v>
      </c>
      <c r="B3228" t="s">
        <v>15470</v>
      </c>
      <c r="C3228" t="s">
        <v>15471</v>
      </c>
      <c r="D3228" s="5">
        <v>44841</v>
      </c>
      <c r="E3228" s="5">
        <v>44733</v>
      </c>
      <c r="F3228" t="s">
        <v>763</v>
      </c>
      <c r="G3228" t="s">
        <v>15472</v>
      </c>
      <c r="H3228" t="s">
        <v>3799</v>
      </c>
      <c r="J3228" t="s">
        <v>756</v>
      </c>
      <c r="K3228" t="s">
        <v>756</v>
      </c>
      <c r="L3228" t="s">
        <v>757</v>
      </c>
      <c r="M3228" t="s">
        <v>757</v>
      </c>
      <c r="N3228" t="s">
        <v>756</v>
      </c>
      <c r="O3228" t="s">
        <v>756</v>
      </c>
      <c r="P3228" t="s">
        <v>758</v>
      </c>
      <c r="Q3228" t="s">
        <v>759</v>
      </c>
      <c r="R3228" t="s">
        <v>759</v>
      </c>
      <c r="S3228" t="s">
        <v>757</v>
      </c>
      <c r="T3228" t="s">
        <v>757</v>
      </c>
      <c r="U3228" t="s">
        <v>757</v>
      </c>
      <c r="V3228" t="s">
        <v>756</v>
      </c>
      <c r="W3228" t="s">
        <v>756</v>
      </c>
      <c r="X3228" t="s">
        <v>15473</v>
      </c>
      <c r="Y3228" t="str">
        <f t="shared" si="714"/>
        <v>junio</v>
      </c>
      <c r="Z3228">
        <f>YEAR(BD_PONDERACIONES[[#This Row],[Fecha Ejecución del Ticket]])</f>
        <v>2022</v>
      </c>
      <c r="AA3228" t="str">
        <f t="shared" si="702"/>
        <v>octubre</v>
      </c>
      <c r="AB3228">
        <f>YEAR(BD_PONDERACIONES[[#This Row],[Fecha de Inspección]])</f>
        <v>2022</v>
      </c>
      <c r="AC3228">
        <f t="shared" si="703"/>
        <v>0.5</v>
      </c>
      <c r="AD3228">
        <f t="shared" si="704"/>
        <v>0.5</v>
      </c>
      <c r="AE3228">
        <f t="shared" si="705"/>
        <v>0.5</v>
      </c>
      <c r="AF3228">
        <f t="shared" si="706"/>
        <v>0.5</v>
      </c>
      <c r="AG3228">
        <f t="shared" si="707"/>
        <v>0.5</v>
      </c>
      <c r="AH3228">
        <f t="shared" si="708"/>
        <v>0.5</v>
      </c>
      <c r="AI3228">
        <f t="shared" si="709"/>
        <v>0.25</v>
      </c>
      <c r="AJ3228">
        <f t="shared" si="710"/>
        <v>0.25</v>
      </c>
      <c r="AK3228">
        <f t="shared" si="711"/>
        <v>0.5</v>
      </c>
      <c r="AL3228">
        <f t="shared" si="712"/>
        <v>0.5</v>
      </c>
      <c r="AM3228">
        <f t="shared" si="713"/>
        <v>0.5</v>
      </c>
      <c r="AN3228" s="6">
        <f t="shared" si="715"/>
        <v>1</v>
      </c>
      <c r="AO3228" t="str">
        <f>VLOOKUP(BD_PONDERACIONES[[#This Row],[Comuna]],Tabla3[#All],2,0)</f>
        <v>Florida</v>
      </c>
    </row>
    <row r="3229" spans="1:41" x14ac:dyDescent="0.35">
      <c r="A3229" t="s">
        <v>15474</v>
      </c>
      <c r="B3229" t="s">
        <v>15475</v>
      </c>
      <c r="C3229" t="s">
        <v>13980</v>
      </c>
      <c r="D3229" s="5">
        <v>44841</v>
      </c>
      <c r="E3229" s="5">
        <v>44715</v>
      </c>
      <c r="F3229" t="s">
        <v>753</v>
      </c>
      <c r="G3229" t="s">
        <v>15476</v>
      </c>
      <c r="H3229" t="s">
        <v>2755</v>
      </c>
      <c r="J3229" t="s">
        <v>756</v>
      </c>
      <c r="K3229" t="s">
        <v>756</v>
      </c>
      <c r="L3229" t="s">
        <v>756</v>
      </c>
      <c r="M3229" t="s">
        <v>756</v>
      </c>
      <c r="N3229" t="s">
        <v>756</v>
      </c>
      <c r="O3229" t="s">
        <v>756</v>
      </c>
      <c r="P3229" t="s">
        <v>758</v>
      </c>
      <c r="Q3229" t="s">
        <v>759</v>
      </c>
      <c r="R3229" t="s">
        <v>759</v>
      </c>
      <c r="S3229" t="s">
        <v>757</v>
      </c>
      <c r="T3229" t="s">
        <v>757</v>
      </c>
      <c r="U3229" t="s">
        <v>757</v>
      </c>
      <c r="V3229" t="s">
        <v>756</v>
      </c>
      <c r="W3229" t="s">
        <v>756</v>
      </c>
      <c r="X3229" t="s">
        <v>15477</v>
      </c>
      <c r="Y3229" t="str">
        <f t="shared" si="714"/>
        <v>junio</v>
      </c>
      <c r="Z3229">
        <f>YEAR(BD_PONDERACIONES[[#This Row],[Fecha Ejecución del Ticket]])</f>
        <v>2022</v>
      </c>
      <c r="AA3229" t="str">
        <f t="shared" si="702"/>
        <v>octubre</v>
      </c>
      <c r="AB3229">
        <f>YEAR(BD_PONDERACIONES[[#This Row],[Fecha de Inspección]])</f>
        <v>2022</v>
      </c>
      <c r="AC3229">
        <f t="shared" si="703"/>
        <v>0.5</v>
      </c>
      <c r="AD3229">
        <f t="shared" si="704"/>
        <v>0.5</v>
      </c>
      <c r="AE3229">
        <f t="shared" si="705"/>
        <v>0.5</v>
      </c>
      <c r="AF3229">
        <f t="shared" si="706"/>
        <v>0.5</v>
      </c>
      <c r="AG3229">
        <f t="shared" si="707"/>
        <v>0.5</v>
      </c>
      <c r="AH3229">
        <f t="shared" si="708"/>
        <v>0.5</v>
      </c>
      <c r="AI3229">
        <f t="shared" si="709"/>
        <v>0.25</v>
      </c>
      <c r="AJ3229">
        <f t="shared" si="710"/>
        <v>0.25</v>
      </c>
      <c r="AK3229">
        <f t="shared" si="711"/>
        <v>0.5</v>
      </c>
      <c r="AL3229">
        <f t="shared" si="712"/>
        <v>0.5</v>
      </c>
      <c r="AM3229">
        <f t="shared" si="713"/>
        <v>0.5</v>
      </c>
      <c r="AN3229" s="6">
        <f t="shared" si="715"/>
        <v>1</v>
      </c>
      <c r="AO3229" t="str">
        <f>VLOOKUP(BD_PONDERACIONES[[#This Row],[Comuna]],Tabla3[#All],2,0)</f>
        <v>Florida</v>
      </c>
    </row>
    <row r="3230" spans="1:41" x14ac:dyDescent="0.35">
      <c r="A3230" t="s">
        <v>15478</v>
      </c>
      <c r="B3230" t="s">
        <v>15479</v>
      </c>
      <c r="C3230" t="s">
        <v>15480</v>
      </c>
      <c r="D3230" s="5">
        <v>44841</v>
      </c>
      <c r="E3230" s="5">
        <v>44720</v>
      </c>
      <c r="F3230" t="s">
        <v>753</v>
      </c>
      <c r="G3230" t="s">
        <v>15481</v>
      </c>
      <c r="H3230" t="s">
        <v>2755</v>
      </c>
      <c r="J3230" t="s">
        <v>756</v>
      </c>
      <c r="K3230" t="s">
        <v>756</v>
      </c>
      <c r="L3230" t="s">
        <v>757</v>
      </c>
      <c r="M3230" t="s">
        <v>757</v>
      </c>
      <c r="N3230" t="s">
        <v>756</v>
      </c>
      <c r="O3230" t="s">
        <v>756</v>
      </c>
      <c r="P3230" t="s">
        <v>758</v>
      </c>
      <c r="Q3230" t="s">
        <v>759</v>
      </c>
      <c r="R3230" t="s">
        <v>759</v>
      </c>
      <c r="S3230" t="s">
        <v>757</v>
      </c>
      <c r="T3230" t="s">
        <v>757</v>
      </c>
      <c r="U3230" t="s">
        <v>757</v>
      </c>
      <c r="V3230" t="s">
        <v>756</v>
      </c>
      <c r="W3230" t="s">
        <v>756</v>
      </c>
      <c r="X3230" t="s">
        <v>15482</v>
      </c>
      <c r="Y3230" t="str">
        <f t="shared" si="714"/>
        <v>junio</v>
      </c>
      <c r="Z3230">
        <f>YEAR(BD_PONDERACIONES[[#This Row],[Fecha Ejecución del Ticket]])</f>
        <v>2022</v>
      </c>
      <c r="AA3230" t="str">
        <f t="shared" si="702"/>
        <v>octubre</v>
      </c>
      <c r="AB3230">
        <f>YEAR(BD_PONDERACIONES[[#This Row],[Fecha de Inspección]])</f>
        <v>2022</v>
      </c>
      <c r="AC3230">
        <f t="shared" si="703"/>
        <v>0.5</v>
      </c>
      <c r="AD3230">
        <f t="shared" si="704"/>
        <v>0.5</v>
      </c>
      <c r="AE3230">
        <f t="shared" si="705"/>
        <v>0.5</v>
      </c>
      <c r="AF3230">
        <f t="shared" si="706"/>
        <v>0.5</v>
      </c>
      <c r="AG3230">
        <f t="shared" si="707"/>
        <v>0.5</v>
      </c>
      <c r="AH3230">
        <f t="shared" si="708"/>
        <v>0.5</v>
      </c>
      <c r="AI3230">
        <f t="shared" si="709"/>
        <v>0.25</v>
      </c>
      <c r="AJ3230">
        <f t="shared" si="710"/>
        <v>0.25</v>
      </c>
      <c r="AK3230">
        <f t="shared" si="711"/>
        <v>0.5</v>
      </c>
      <c r="AL3230">
        <f t="shared" si="712"/>
        <v>0.5</v>
      </c>
      <c r="AM3230">
        <f t="shared" si="713"/>
        <v>0.5</v>
      </c>
      <c r="AN3230" s="6">
        <f t="shared" si="715"/>
        <v>1</v>
      </c>
      <c r="AO3230" t="str">
        <f>VLOOKUP(BD_PONDERACIONES[[#This Row],[Comuna]],Tabla3[#All],2,0)</f>
        <v>Florida</v>
      </c>
    </row>
    <row r="3231" spans="1:41" x14ac:dyDescent="0.35">
      <c r="A3231" t="s">
        <v>15483</v>
      </c>
      <c r="B3231" t="s">
        <v>15484</v>
      </c>
      <c r="C3231" t="s">
        <v>15485</v>
      </c>
      <c r="D3231" s="5">
        <v>44841</v>
      </c>
      <c r="E3231" s="5">
        <v>44728</v>
      </c>
      <c r="F3231" t="s">
        <v>753</v>
      </c>
      <c r="G3231" t="s">
        <v>15486</v>
      </c>
      <c r="H3231" t="s">
        <v>2755</v>
      </c>
      <c r="J3231" t="s">
        <v>756</v>
      </c>
      <c r="K3231" t="s">
        <v>756</v>
      </c>
      <c r="L3231" t="s">
        <v>757</v>
      </c>
      <c r="M3231" t="s">
        <v>757</v>
      </c>
      <c r="N3231" t="s">
        <v>756</v>
      </c>
      <c r="O3231" t="s">
        <v>756</v>
      </c>
      <c r="P3231" t="s">
        <v>758</v>
      </c>
      <c r="Q3231" t="s">
        <v>759</v>
      </c>
      <c r="R3231" t="s">
        <v>759</v>
      </c>
      <c r="S3231" t="s">
        <v>757</v>
      </c>
      <c r="T3231" t="s">
        <v>757</v>
      </c>
      <c r="U3231" t="s">
        <v>757</v>
      </c>
      <c r="V3231" t="s">
        <v>756</v>
      </c>
      <c r="W3231" t="s">
        <v>756</v>
      </c>
      <c r="X3231" t="s">
        <v>15487</v>
      </c>
      <c r="Y3231" t="str">
        <f t="shared" si="714"/>
        <v>junio</v>
      </c>
      <c r="Z3231">
        <f>YEAR(BD_PONDERACIONES[[#This Row],[Fecha Ejecución del Ticket]])</f>
        <v>2022</v>
      </c>
      <c r="AA3231" t="str">
        <f t="shared" si="702"/>
        <v>octubre</v>
      </c>
      <c r="AB3231">
        <f>YEAR(BD_PONDERACIONES[[#This Row],[Fecha de Inspección]])</f>
        <v>2022</v>
      </c>
      <c r="AC3231">
        <f t="shared" si="703"/>
        <v>0.5</v>
      </c>
      <c r="AD3231">
        <f t="shared" si="704"/>
        <v>0.5</v>
      </c>
      <c r="AE3231">
        <f t="shared" si="705"/>
        <v>0.5</v>
      </c>
      <c r="AF3231">
        <f t="shared" si="706"/>
        <v>0.5</v>
      </c>
      <c r="AG3231">
        <f t="shared" si="707"/>
        <v>0.5</v>
      </c>
      <c r="AH3231">
        <f t="shared" si="708"/>
        <v>0.5</v>
      </c>
      <c r="AI3231">
        <f t="shared" si="709"/>
        <v>0.25</v>
      </c>
      <c r="AJ3231">
        <f t="shared" si="710"/>
        <v>0.25</v>
      </c>
      <c r="AK3231">
        <f t="shared" si="711"/>
        <v>0.5</v>
      </c>
      <c r="AL3231">
        <f t="shared" si="712"/>
        <v>0.5</v>
      </c>
      <c r="AM3231">
        <f t="shared" si="713"/>
        <v>0.5</v>
      </c>
      <c r="AN3231" s="6">
        <f t="shared" si="715"/>
        <v>1</v>
      </c>
      <c r="AO3231" t="str">
        <f>VLOOKUP(BD_PONDERACIONES[[#This Row],[Comuna]],Tabla3[#All],2,0)</f>
        <v>Florida</v>
      </c>
    </row>
    <row r="3232" spans="1:41" x14ac:dyDescent="0.35">
      <c r="A3232" t="s">
        <v>15488</v>
      </c>
      <c r="B3232" t="s">
        <v>15489</v>
      </c>
      <c r="C3232" t="s">
        <v>15490</v>
      </c>
      <c r="D3232" s="5">
        <v>44841</v>
      </c>
      <c r="E3232" s="5">
        <v>44733</v>
      </c>
      <c r="F3232" t="s">
        <v>763</v>
      </c>
      <c r="G3232" t="s">
        <v>15491</v>
      </c>
      <c r="H3232" t="s">
        <v>3783</v>
      </c>
      <c r="J3232" t="s">
        <v>756</v>
      </c>
      <c r="K3232" t="s">
        <v>756</v>
      </c>
      <c r="L3232" t="s">
        <v>757</v>
      </c>
      <c r="M3232" t="s">
        <v>757</v>
      </c>
      <c r="N3232" t="s">
        <v>756</v>
      </c>
      <c r="O3232" t="s">
        <v>756</v>
      </c>
      <c r="P3232" t="s">
        <v>758</v>
      </c>
      <c r="Q3232" t="s">
        <v>759</v>
      </c>
      <c r="R3232" t="s">
        <v>759</v>
      </c>
      <c r="S3232" t="s">
        <v>757</v>
      </c>
      <c r="T3232" t="s">
        <v>757</v>
      </c>
      <c r="U3232" t="s">
        <v>757</v>
      </c>
      <c r="V3232" t="s">
        <v>773</v>
      </c>
      <c r="W3232" t="s">
        <v>773</v>
      </c>
      <c r="X3232" t="s">
        <v>15492</v>
      </c>
      <c r="Y3232" t="str">
        <f t="shared" si="714"/>
        <v>junio</v>
      </c>
      <c r="Z3232">
        <f>YEAR(BD_PONDERACIONES[[#This Row],[Fecha Ejecución del Ticket]])</f>
        <v>2022</v>
      </c>
      <c r="AA3232" t="str">
        <f t="shared" si="702"/>
        <v>octubre</v>
      </c>
      <c r="AB3232">
        <f>YEAR(BD_PONDERACIONES[[#This Row],[Fecha de Inspección]])</f>
        <v>2022</v>
      </c>
      <c r="AC3232">
        <f t="shared" si="703"/>
        <v>0.5</v>
      </c>
      <c r="AD3232">
        <f t="shared" si="704"/>
        <v>0.5</v>
      </c>
      <c r="AE3232">
        <f t="shared" si="705"/>
        <v>0.5</v>
      </c>
      <c r="AF3232">
        <f t="shared" si="706"/>
        <v>0.5</v>
      </c>
      <c r="AG3232">
        <f t="shared" si="707"/>
        <v>0.5</v>
      </c>
      <c r="AH3232">
        <f t="shared" si="708"/>
        <v>0.5</v>
      </c>
      <c r="AI3232">
        <f t="shared" si="709"/>
        <v>0.25</v>
      </c>
      <c r="AJ3232">
        <f t="shared" si="710"/>
        <v>0.25</v>
      </c>
      <c r="AK3232">
        <f t="shared" si="711"/>
        <v>0.5</v>
      </c>
      <c r="AL3232">
        <f t="shared" si="712"/>
        <v>0</v>
      </c>
      <c r="AM3232">
        <f t="shared" si="713"/>
        <v>0</v>
      </c>
      <c r="AN3232" s="6">
        <f t="shared" si="715"/>
        <v>0.8</v>
      </c>
      <c r="AO3232" t="str">
        <f>VLOOKUP(BD_PONDERACIONES[[#This Row],[Comuna]],Tabla3[#All],2,0)</f>
        <v>Florida</v>
      </c>
    </row>
    <row r="3233" spans="1:41" x14ac:dyDescent="0.35">
      <c r="A3233" t="s">
        <v>15493</v>
      </c>
      <c r="B3233" t="s">
        <v>15494</v>
      </c>
      <c r="C3233" t="s">
        <v>15495</v>
      </c>
      <c r="D3233" s="5">
        <v>44841</v>
      </c>
      <c r="E3233" s="5">
        <v>44723</v>
      </c>
      <c r="F3233" t="s">
        <v>753</v>
      </c>
      <c r="G3233" t="s">
        <v>15496</v>
      </c>
      <c r="H3233" t="s">
        <v>2755</v>
      </c>
      <c r="J3233" t="s">
        <v>756</v>
      </c>
      <c r="K3233" t="s">
        <v>756</v>
      </c>
      <c r="L3233" t="s">
        <v>757</v>
      </c>
      <c r="M3233" t="s">
        <v>757</v>
      </c>
      <c r="N3233" t="s">
        <v>756</v>
      </c>
      <c r="O3233" t="s">
        <v>756</v>
      </c>
      <c r="P3233" t="s">
        <v>758</v>
      </c>
      <c r="Q3233" t="s">
        <v>759</v>
      </c>
      <c r="R3233" t="s">
        <v>759</v>
      </c>
      <c r="S3233" t="s">
        <v>757</v>
      </c>
      <c r="T3233" t="s">
        <v>757</v>
      </c>
      <c r="U3233" t="s">
        <v>757</v>
      </c>
      <c r="V3233" t="s">
        <v>756</v>
      </c>
      <c r="W3233" t="s">
        <v>768</v>
      </c>
      <c r="X3233" t="s">
        <v>5192</v>
      </c>
      <c r="Y3233" t="str">
        <f t="shared" si="714"/>
        <v>junio</v>
      </c>
      <c r="Z3233">
        <f>YEAR(BD_PONDERACIONES[[#This Row],[Fecha Ejecución del Ticket]])</f>
        <v>2022</v>
      </c>
      <c r="AA3233" t="str">
        <f t="shared" si="702"/>
        <v>octubre</v>
      </c>
      <c r="AB3233">
        <f>YEAR(BD_PONDERACIONES[[#This Row],[Fecha de Inspección]])</f>
        <v>2022</v>
      </c>
      <c r="AC3233">
        <f t="shared" si="703"/>
        <v>0.5</v>
      </c>
      <c r="AD3233">
        <f t="shared" si="704"/>
        <v>0.5</v>
      </c>
      <c r="AE3233">
        <f t="shared" si="705"/>
        <v>0.5</v>
      </c>
      <c r="AF3233">
        <f t="shared" si="706"/>
        <v>0.5</v>
      </c>
      <c r="AG3233">
        <f t="shared" si="707"/>
        <v>0.5</v>
      </c>
      <c r="AH3233">
        <f t="shared" si="708"/>
        <v>0.5</v>
      </c>
      <c r="AI3233">
        <f t="shared" si="709"/>
        <v>0.25</v>
      </c>
      <c r="AJ3233">
        <f t="shared" si="710"/>
        <v>0.25</v>
      </c>
      <c r="AK3233">
        <f t="shared" si="711"/>
        <v>0.5</v>
      </c>
      <c r="AL3233">
        <f t="shared" si="712"/>
        <v>0.5</v>
      </c>
      <c r="AM3233">
        <f t="shared" si="713"/>
        <v>0.17499999999999999</v>
      </c>
      <c r="AN3233" s="6">
        <f t="shared" si="715"/>
        <v>0.93500000000000005</v>
      </c>
      <c r="AO3233" t="str">
        <f>VLOOKUP(BD_PONDERACIONES[[#This Row],[Comuna]],Tabla3[#All],2,0)</f>
        <v>Florida</v>
      </c>
    </row>
    <row r="3234" spans="1:41" x14ac:dyDescent="0.35">
      <c r="A3234" t="s">
        <v>15497</v>
      </c>
      <c r="B3234" t="s">
        <v>15498</v>
      </c>
      <c r="C3234" t="s">
        <v>15499</v>
      </c>
      <c r="D3234" s="5">
        <v>44841</v>
      </c>
      <c r="E3234" s="5">
        <v>44733</v>
      </c>
      <c r="F3234" t="s">
        <v>763</v>
      </c>
      <c r="G3234" t="s">
        <v>15500</v>
      </c>
      <c r="H3234" t="s">
        <v>3783</v>
      </c>
      <c r="J3234" t="s">
        <v>757</v>
      </c>
      <c r="K3234" t="s">
        <v>757</v>
      </c>
      <c r="L3234" t="s">
        <v>757</v>
      </c>
      <c r="M3234" t="s">
        <v>757</v>
      </c>
      <c r="N3234" t="s">
        <v>756</v>
      </c>
      <c r="O3234" t="s">
        <v>756</v>
      </c>
      <c r="P3234" t="s">
        <v>758</v>
      </c>
      <c r="Q3234" t="s">
        <v>759</v>
      </c>
      <c r="R3234" t="s">
        <v>759</v>
      </c>
      <c r="S3234" t="s">
        <v>757</v>
      </c>
      <c r="T3234" t="s">
        <v>757</v>
      </c>
      <c r="U3234" t="s">
        <v>757</v>
      </c>
      <c r="V3234" t="s">
        <v>756</v>
      </c>
      <c r="W3234" t="s">
        <v>768</v>
      </c>
      <c r="X3234" t="s">
        <v>15501</v>
      </c>
      <c r="Y3234" t="str">
        <f t="shared" si="714"/>
        <v>junio</v>
      </c>
      <c r="Z3234">
        <f>YEAR(BD_PONDERACIONES[[#This Row],[Fecha Ejecución del Ticket]])</f>
        <v>2022</v>
      </c>
      <c r="AA3234" t="str">
        <f t="shared" si="702"/>
        <v>octubre</v>
      </c>
      <c r="AB3234">
        <f>YEAR(BD_PONDERACIONES[[#This Row],[Fecha de Inspección]])</f>
        <v>2022</v>
      </c>
      <c r="AC3234">
        <f t="shared" si="703"/>
        <v>0.5</v>
      </c>
      <c r="AD3234">
        <f t="shared" si="704"/>
        <v>0.5</v>
      </c>
      <c r="AE3234">
        <f t="shared" si="705"/>
        <v>0.5</v>
      </c>
      <c r="AF3234">
        <f t="shared" si="706"/>
        <v>0.5</v>
      </c>
      <c r="AG3234">
        <f t="shared" si="707"/>
        <v>0.5</v>
      </c>
      <c r="AH3234">
        <f t="shared" si="708"/>
        <v>0.5</v>
      </c>
      <c r="AI3234">
        <f t="shared" si="709"/>
        <v>0.25</v>
      </c>
      <c r="AJ3234">
        <f t="shared" si="710"/>
        <v>0.25</v>
      </c>
      <c r="AK3234">
        <f t="shared" si="711"/>
        <v>0.5</v>
      </c>
      <c r="AL3234">
        <f t="shared" si="712"/>
        <v>0.5</v>
      </c>
      <c r="AM3234">
        <f t="shared" si="713"/>
        <v>0.17499999999999999</v>
      </c>
      <c r="AN3234" s="6">
        <f t="shared" si="715"/>
        <v>0.93500000000000005</v>
      </c>
      <c r="AO3234" t="str">
        <f>VLOOKUP(BD_PONDERACIONES[[#This Row],[Comuna]],Tabla3[#All],2,0)</f>
        <v>Florida</v>
      </c>
    </row>
    <row r="3235" spans="1:41" x14ac:dyDescent="0.35">
      <c r="A3235" t="s">
        <v>15502</v>
      </c>
      <c r="B3235" t="s">
        <v>15503</v>
      </c>
      <c r="C3235" t="s">
        <v>15504</v>
      </c>
      <c r="D3235" s="5">
        <v>44841</v>
      </c>
      <c r="E3235" s="5">
        <v>44723</v>
      </c>
      <c r="F3235" t="s">
        <v>753</v>
      </c>
      <c r="G3235" t="s">
        <v>15505</v>
      </c>
      <c r="H3235" t="s">
        <v>2755</v>
      </c>
      <c r="J3235" t="s">
        <v>756</v>
      </c>
      <c r="K3235" t="s">
        <v>756</v>
      </c>
      <c r="L3235" t="s">
        <v>756</v>
      </c>
      <c r="M3235" t="s">
        <v>756</v>
      </c>
      <c r="N3235" t="s">
        <v>756</v>
      </c>
      <c r="O3235" t="s">
        <v>756</v>
      </c>
      <c r="P3235" t="s">
        <v>758</v>
      </c>
      <c r="Q3235" t="s">
        <v>759</v>
      </c>
      <c r="R3235" t="s">
        <v>759</v>
      </c>
      <c r="S3235" t="s">
        <v>757</v>
      </c>
      <c r="T3235" t="s">
        <v>757</v>
      </c>
      <c r="U3235" t="s">
        <v>757</v>
      </c>
      <c r="V3235" t="s">
        <v>768</v>
      </c>
      <c r="W3235" t="s">
        <v>768</v>
      </c>
      <c r="X3235" t="s">
        <v>15506</v>
      </c>
      <c r="Y3235" t="str">
        <f t="shared" si="714"/>
        <v>junio</v>
      </c>
      <c r="Z3235">
        <f>YEAR(BD_PONDERACIONES[[#This Row],[Fecha Ejecución del Ticket]])</f>
        <v>2022</v>
      </c>
      <c r="AA3235" t="str">
        <f t="shared" si="702"/>
        <v>octubre</v>
      </c>
      <c r="AB3235">
        <f>YEAR(BD_PONDERACIONES[[#This Row],[Fecha de Inspección]])</f>
        <v>2022</v>
      </c>
      <c r="AC3235">
        <f t="shared" si="703"/>
        <v>0.5</v>
      </c>
      <c r="AD3235">
        <f t="shared" si="704"/>
        <v>0.5</v>
      </c>
      <c r="AE3235">
        <f t="shared" si="705"/>
        <v>0.5</v>
      </c>
      <c r="AF3235">
        <f t="shared" si="706"/>
        <v>0.5</v>
      </c>
      <c r="AG3235">
        <f t="shared" si="707"/>
        <v>0.5</v>
      </c>
      <c r="AH3235">
        <f t="shared" si="708"/>
        <v>0.5</v>
      </c>
      <c r="AI3235">
        <f t="shared" si="709"/>
        <v>0.25</v>
      </c>
      <c r="AJ3235">
        <f t="shared" si="710"/>
        <v>0.25</v>
      </c>
      <c r="AK3235">
        <f t="shared" si="711"/>
        <v>0.5</v>
      </c>
      <c r="AL3235">
        <f t="shared" si="712"/>
        <v>0.17499999999999999</v>
      </c>
      <c r="AM3235">
        <f t="shared" si="713"/>
        <v>0.17499999999999999</v>
      </c>
      <c r="AN3235" s="6">
        <f t="shared" si="715"/>
        <v>0.87</v>
      </c>
      <c r="AO3235" t="str">
        <f>VLOOKUP(BD_PONDERACIONES[[#This Row],[Comuna]],Tabla3[#All],2,0)</f>
        <v>Florida</v>
      </c>
    </row>
    <row r="3236" spans="1:41" x14ac:dyDescent="0.35">
      <c r="A3236" t="s">
        <v>15507</v>
      </c>
      <c r="B3236" t="s">
        <v>15508</v>
      </c>
      <c r="C3236" t="s">
        <v>15509</v>
      </c>
      <c r="D3236" s="5">
        <v>44841</v>
      </c>
      <c r="E3236" s="5">
        <v>44733</v>
      </c>
      <c r="F3236" t="s">
        <v>763</v>
      </c>
      <c r="G3236" t="s">
        <v>15510</v>
      </c>
      <c r="H3236" t="s">
        <v>3783</v>
      </c>
      <c r="J3236" t="s">
        <v>756</v>
      </c>
      <c r="K3236" t="s">
        <v>756</v>
      </c>
      <c r="L3236" t="s">
        <v>757</v>
      </c>
      <c r="M3236" t="s">
        <v>757</v>
      </c>
      <c r="N3236" t="s">
        <v>756</v>
      </c>
      <c r="O3236" t="s">
        <v>756</v>
      </c>
      <c r="P3236" t="s">
        <v>758</v>
      </c>
      <c r="Q3236" t="s">
        <v>759</v>
      </c>
      <c r="R3236" t="s">
        <v>759</v>
      </c>
      <c r="S3236" t="s">
        <v>757</v>
      </c>
      <c r="T3236" t="s">
        <v>757</v>
      </c>
      <c r="U3236" t="s">
        <v>757</v>
      </c>
      <c r="V3236" t="s">
        <v>756</v>
      </c>
      <c r="W3236" t="s">
        <v>768</v>
      </c>
      <c r="X3236" t="s">
        <v>11923</v>
      </c>
      <c r="Y3236" t="str">
        <f t="shared" si="714"/>
        <v>junio</v>
      </c>
      <c r="Z3236">
        <f>YEAR(BD_PONDERACIONES[[#This Row],[Fecha Ejecución del Ticket]])</f>
        <v>2022</v>
      </c>
      <c r="AA3236" t="str">
        <f t="shared" si="702"/>
        <v>octubre</v>
      </c>
      <c r="AB3236">
        <f>YEAR(BD_PONDERACIONES[[#This Row],[Fecha de Inspección]])</f>
        <v>2022</v>
      </c>
      <c r="AC3236">
        <f t="shared" si="703"/>
        <v>0.5</v>
      </c>
      <c r="AD3236">
        <f t="shared" si="704"/>
        <v>0.5</v>
      </c>
      <c r="AE3236">
        <f t="shared" si="705"/>
        <v>0.5</v>
      </c>
      <c r="AF3236">
        <f t="shared" si="706"/>
        <v>0.5</v>
      </c>
      <c r="AG3236">
        <f t="shared" si="707"/>
        <v>0.5</v>
      </c>
      <c r="AH3236">
        <f t="shared" si="708"/>
        <v>0.5</v>
      </c>
      <c r="AI3236">
        <f t="shared" si="709"/>
        <v>0.25</v>
      </c>
      <c r="AJ3236">
        <f t="shared" si="710"/>
        <v>0.25</v>
      </c>
      <c r="AK3236">
        <f t="shared" si="711"/>
        <v>0.5</v>
      </c>
      <c r="AL3236">
        <f t="shared" si="712"/>
        <v>0.5</v>
      </c>
      <c r="AM3236">
        <f t="shared" si="713"/>
        <v>0.17499999999999999</v>
      </c>
      <c r="AN3236" s="6">
        <f t="shared" si="715"/>
        <v>0.93500000000000005</v>
      </c>
      <c r="AO3236" t="str">
        <f>VLOOKUP(BD_PONDERACIONES[[#This Row],[Comuna]],Tabla3[#All],2,0)</f>
        <v>Florida</v>
      </c>
    </row>
    <row r="3237" spans="1:41" x14ac:dyDescent="0.35">
      <c r="A3237" t="s">
        <v>15511</v>
      </c>
      <c r="B3237" t="s">
        <v>15512</v>
      </c>
      <c r="C3237" t="s">
        <v>15513</v>
      </c>
      <c r="D3237" s="5">
        <v>44841</v>
      </c>
      <c r="E3237" s="5">
        <v>44719</v>
      </c>
      <c r="F3237" t="s">
        <v>753</v>
      </c>
      <c r="G3237" t="s">
        <v>15514</v>
      </c>
      <c r="H3237" t="s">
        <v>2755</v>
      </c>
      <c r="J3237" t="s">
        <v>756</v>
      </c>
      <c r="K3237" t="s">
        <v>756</v>
      </c>
      <c r="L3237" t="s">
        <v>757</v>
      </c>
      <c r="M3237" t="s">
        <v>757</v>
      </c>
      <c r="N3237" t="s">
        <v>756</v>
      </c>
      <c r="O3237" t="s">
        <v>756</v>
      </c>
      <c r="P3237" t="s">
        <v>765</v>
      </c>
      <c r="Q3237" t="s">
        <v>15515</v>
      </c>
      <c r="R3237" t="s">
        <v>15516</v>
      </c>
      <c r="S3237" t="s">
        <v>756</v>
      </c>
      <c r="T3237" t="s">
        <v>756</v>
      </c>
      <c r="U3237" t="s">
        <v>756</v>
      </c>
      <c r="V3237" t="s">
        <v>756</v>
      </c>
      <c r="W3237" t="s">
        <v>756</v>
      </c>
      <c r="X3237" t="s">
        <v>15517</v>
      </c>
      <c r="Y3237" t="str">
        <f t="shared" si="714"/>
        <v>junio</v>
      </c>
      <c r="Z3237">
        <f>YEAR(BD_PONDERACIONES[[#This Row],[Fecha Ejecución del Ticket]])</f>
        <v>2022</v>
      </c>
      <c r="AA3237" t="str">
        <f t="shared" si="702"/>
        <v>octubre</v>
      </c>
      <c r="AB3237">
        <f>YEAR(BD_PONDERACIONES[[#This Row],[Fecha de Inspección]])</f>
        <v>2022</v>
      </c>
      <c r="AC3237">
        <f t="shared" si="703"/>
        <v>0.5</v>
      </c>
      <c r="AD3237">
        <f t="shared" si="704"/>
        <v>0.5</v>
      </c>
      <c r="AE3237">
        <f t="shared" si="705"/>
        <v>0.5</v>
      </c>
      <c r="AF3237">
        <f t="shared" si="706"/>
        <v>0.5</v>
      </c>
      <c r="AG3237">
        <f t="shared" si="707"/>
        <v>0.5</v>
      </c>
      <c r="AH3237">
        <f t="shared" si="708"/>
        <v>0.5</v>
      </c>
      <c r="AI3237">
        <f t="shared" si="709"/>
        <v>0.25</v>
      </c>
      <c r="AJ3237">
        <f t="shared" si="710"/>
        <v>0.25</v>
      </c>
      <c r="AK3237">
        <f t="shared" si="711"/>
        <v>0.5</v>
      </c>
      <c r="AL3237">
        <f t="shared" si="712"/>
        <v>0.5</v>
      </c>
      <c r="AM3237">
        <f t="shared" si="713"/>
        <v>0.5</v>
      </c>
      <c r="AN3237" s="6">
        <f t="shared" si="715"/>
        <v>1</v>
      </c>
      <c r="AO3237" t="str">
        <f>VLOOKUP(BD_PONDERACIONES[[#This Row],[Comuna]],Tabla3[#All],2,0)</f>
        <v>Florida</v>
      </c>
    </row>
    <row r="3238" spans="1:41" x14ac:dyDescent="0.35">
      <c r="A3238" t="s">
        <v>15518</v>
      </c>
      <c r="B3238" t="s">
        <v>15519</v>
      </c>
      <c r="C3238" t="s">
        <v>15520</v>
      </c>
      <c r="D3238" s="5">
        <v>44841</v>
      </c>
      <c r="E3238" s="5">
        <v>44719</v>
      </c>
      <c r="F3238" t="s">
        <v>753</v>
      </c>
      <c r="G3238" t="s">
        <v>15521</v>
      </c>
      <c r="H3238" t="s">
        <v>2755</v>
      </c>
      <c r="J3238" t="s">
        <v>756</v>
      </c>
      <c r="K3238" t="s">
        <v>756</v>
      </c>
      <c r="L3238" t="s">
        <v>757</v>
      </c>
      <c r="M3238" t="s">
        <v>757</v>
      </c>
      <c r="N3238" t="s">
        <v>756</v>
      </c>
      <c r="O3238" t="s">
        <v>756</v>
      </c>
      <c r="P3238" t="s">
        <v>765</v>
      </c>
      <c r="Q3238" t="s">
        <v>759</v>
      </c>
      <c r="R3238" t="s">
        <v>759</v>
      </c>
      <c r="S3238" t="s">
        <v>756</v>
      </c>
      <c r="T3238" t="s">
        <v>756</v>
      </c>
      <c r="U3238" t="s">
        <v>756</v>
      </c>
      <c r="V3238" t="s">
        <v>768</v>
      </c>
      <c r="W3238" t="s">
        <v>756</v>
      </c>
      <c r="X3238" t="s">
        <v>15522</v>
      </c>
      <c r="Y3238" t="str">
        <f t="shared" si="714"/>
        <v>junio</v>
      </c>
      <c r="Z3238">
        <f>YEAR(BD_PONDERACIONES[[#This Row],[Fecha Ejecución del Ticket]])</f>
        <v>2022</v>
      </c>
      <c r="AA3238" t="str">
        <f t="shared" si="702"/>
        <v>octubre</v>
      </c>
      <c r="AB3238">
        <f>YEAR(BD_PONDERACIONES[[#This Row],[Fecha de Inspección]])</f>
        <v>2022</v>
      </c>
      <c r="AC3238">
        <f t="shared" si="703"/>
        <v>0.5</v>
      </c>
      <c r="AD3238">
        <f t="shared" si="704"/>
        <v>0.5</v>
      </c>
      <c r="AE3238">
        <f t="shared" si="705"/>
        <v>0.5</v>
      </c>
      <c r="AF3238">
        <f t="shared" si="706"/>
        <v>0.5</v>
      </c>
      <c r="AG3238">
        <f t="shared" si="707"/>
        <v>0.5</v>
      </c>
      <c r="AH3238">
        <f t="shared" si="708"/>
        <v>0.5</v>
      </c>
      <c r="AI3238">
        <f t="shared" si="709"/>
        <v>0.25</v>
      </c>
      <c r="AJ3238">
        <f t="shared" si="710"/>
        <v>0.25</v>
      </c>
      <c r="AK3238">
        <f t="shared" si="711"/>
        <v>0.5</v>
      </c>
      <c r="AL3238">
        <f t="shared" si="712"/>
        <v>0.17499999999999999</v>
      </c>
      <c r="AM3238">
        <f t="shared" si="713"/>
        <v>0.5</v>
      </c>
      <c r="AN3238" s="6">
        <f t="shared" si="715"/>
        <v>0.93500000000000005</v>
      </c>
      <c r="AO3238" t="str">
        <f>VLOOKUP(BD_PONDERACIONES[[#This Row],[Comuna]],Tabla3[#All],2,0)</f>
        <v>Florida</v>
      </c>
    </row>
    <row r="3239" spans="1:41" x14ac:dyDescent="0.35">
      <c r="A3239" t="s">
        <v>15523</v>
      </c>
      <c r="B3239" t="s">
        <v>15524</v>
      </c>
      <c r="C3239" t="s">
        <v>15525</v>
      </c>
      <c r="D3239" s="5">
        <v>44841</v>
      </c>
      <c r="E3239" s="5">
        <v>44726</v>
      </c>
      <c r="F3239" t="s">
        <v>753</v>
      </c>
      <c r="G3239" t="s">
        <v>15526</v>
      </c>
      <c r="H3239" t="s">
        <v>2755</v>
      </c>
      <c r="J3239" t="s">
        <v>756</v>
      </c>
      <c r="K3239" t="s">
        <v>756</v>
      </c>
      <c r="L3239" t="s">
        <v>757</v>
      </c>
      <c r="M3239" t="s">
        <v>757</v>
      </c>
      <c r="N3239" t="s">
        <v>756</v>
      </c>
      <c r="O3239" t="s">
        <v>756</v>
      </c>
      <c r="P3239" t="s">
        <v>758</v>
      </c>
      <c r="Q3239" t="s">
        <v>759</v>
      </c>
      <c r="R3239" t="s">
        <v>759</v>
      </c>
      <c r="S3239" t="s">
        <v>757</v>
      </c>
      <c r="T3239" t="s">
        <v>757</v>
      </c>
      <c r="U3239" t="s">
        <v>757</v>
      </c>
      <c r="V3239" t="s">
        <v>756</v>
      </c>
      <c r="W3239" t="s">
        <v>756</v>
      </c>
      <c r="X3239" t="s">
        <v>885</v>
      </c>
      <c r="Y3239" t="str">
        <f t="shared" si="714"/>
        <v>junio</v>
      </c>
      <c r="Z3239">
        <f>YEAR(BD_PONDERACIONES[[#This Row],[Fecha Ejecución del Ticket]])</f>
        <v>2022</v>
      </c>
      <c r="AA3239" t="str">
        <f t="shared" si="702"/>
        <v>octubre</v>
      </c>
      <c r="AB3239">
        <f>YEAR(BD_PONDERACIONES[[#This Row],[Fecha de Inspección]])</f>
        <v>2022</v>
      </c>
      <c r="AC3239">
        <f t="shared" si="703"/>
        <v>0.5</v>
      </c>
      <c r="AD3239">
        <f t="shared" si="704"/>
        <v>0.5</v>
      </c>
      <c r="AE3239">
        <f t="shared" si="705"/>
        <v>0.5</v>
      </c>
      <c r="AF3239">
        <f t="shared" si="706"/>
        <v>0.5</v>
      </c>
      <c r="AG3239">
        <f t="shared" si="707"/>
        <v>0.5</v>
      </c>
      <c r="AH3239">
        <f t="shared" si="708"/>
        <v>0.5</v>
      </c>
      <c r="AI3239">
        <f t="shared" si="709"/>
        <v>0.25</v>
      </c>
      <c r="AJ3239">
        <f t="shared" si="710"/>
        <v>0.25</v>
      </c>
      <c r="AK3239">
        <f t="shared" si="711"/>
        <v>0.5</v>
      </c>
      <c r="AL3239">
        <f t="shared" si="712"/>
        <v>0.5</v>
      </c>
      <c r="AM3239">
        <f t="shared" si="713"/>
        <v>0.5</v>
      </c>
      <c r="AN3239" s="6">
        <f t="shared" si="715"/>
        <v>1</v>
      </c>
      <c r="AO3239" t="str">
        <f>VLOOKUP(BD_PONDERACIONES[[#This Row],[Comuna]],Tabla3[#All],2,0)</f>
        <v>Florida</v>
      </c>
    </row>
    <row r="3240" spans="1:41" x14ac:dyDescent="0.35">
      <c r="A3240" t="s">
        <v>15527</v>
      </c>
      <c r="B3240" t="s">
        <v>15528</v>
      </c>
      <c r="C3240" t="s">
        <v>15529</v>
      </c>
      <c r="D3240" s="5">
        <v>44841</v>
      </c>
      <c r="E3240" s="5">
        <v>44726</v>
      </c>
      <c r="F3240" t="s">
        <v>753</v>
      </c>
      <c r="G3240" t="s">
        <v>15530</v>
      </c>
      <c r="H3240" t="s">
        <v>2755</v>
      </c>
      <c r="J3240" t="s">
        <v>756</v>
      </c>
      <c r="K3240" t="s">
        <v>756</v>
      </c>
      <c r="L3240" t="s">
        <v>757</v>
      </c>
      <c r="M3240" t="s">
        <v>757</v>
      </c>
      <c r="N3240" t="s">
        <v>756</v>
      </c>
      <c r="O3240" t="s">
        <v>756</v>
      </c>
      <c r="P3240" t="s">
        <v>758</v>
      </c>
      <c r="Q3240" t="s">
        <v>759</v>
      </c>
      <c r="R3240" t="s">
        <v>759</v>
      </c>
      <c r="S3240" t="s">
        <v>757</v>
      </c>
      <c r="T3240" t="s">
        <v>757</v>
      </c>
      <c r="U3240" t="s">
        <v>757</v>
      </c>
      <c r="V3240" t="s">
        <v>756</v>
      </c>
      <c r="W3240" t="s">
        <v>756</v>
      </c>
      <c r="X3240" t="s">
        <v>15531</v>
      </c>
      <c r="Y3240" t="str">
        <f t="shared" si="714"/>
        <v>junio</v>
      </c>
      <c r="Z3240">
        <f>YEAR(BD_PONDERACIONES[[#This Row],[Fecha Ejecución del Ticket]])</f>
        <v>2022</v>
      </c>
      <c r="AA3240" t="str">
        <f t="shared" si="702"/>
        <v>octubre</v>
      </c>
      <c r="AB3240">
        <f>YEAR(BD_PONDERACIONES[[#This Row],[Fecha de Inspección]])</f>
        <v>2022</v>
      </c>
      <c r="AC3240">
        <f t="shared" si="703"/>
        <v>0.5</v>
      </c>
      <c r="AD3240">
        <f t="shared" si="704"/>
        <v>0.5</v>
      </c>
      <c r="AE3240">
        <f t="shared" si="705"/>
        <v>0.5</v>
      </c>
      <c r="AF3240">
        <f t="shared" si="706"/>
        <v>0.5</v>
      </c>
      <c r="AG3240">
        <f t="shared" si="707"/>
        <v>0.5</v>
      </c>
      <c r="AH3240">
        <f t="shared" si="708"/>
        <v>0.5</v>
      </c>
      <c r="AI3240">
        <f t="shared" si="709"/>
        <v>0.25</v>
      </c>
      <c r="AJ3240">
        <f t="shared" si="710"/>
        <v>0.25</v>
      </c>
      <c r="AK3240">
        <f t="shared" si="711"/>
        <v>0.5</v>
      </c>
      <c r="AL3240">
        <f t="shared" si="712"/>
        <v>0.5</v>
      </c>
      <c r="AM3240">
        <f t="shared" si="713"/>
        <v>0.5</v>
      </c>
      <c r="AN3240" s="6">
        <f t="shared" si="715"/>
        <v>1</v>
      </c>
      <c r="AO3240" t="str">
        <f>VLOOKUP(BD_PONDERACIONES[[#This Row],[Comuna]],Tabla3[#All],2,0)</f>
        <v>Florida</v>
      </c>
    </row>
    <row r="3241" spans="1:41" x14ac:dyDescent="0.35">
      <c r="A3241" t="s">
        <v>15532</v>
      </c>
      <c r="B3241" t="s">
        <v>15533</v>
      </c>
      <c r="C3241" t="s">
        <v>15534</v>
      </c>
      <c r="D3241" s="5">
        <v>44841</v>
      </c>
      <c r="E3241" s="5">
        <v>44722</v>
      </c>
      <c r="F3241" t="s">
        <v>753</v>
      </c>
      <c r="G3241" t="s">
        <v>15535</v>
      </c>
      <c r="H3241" t="s">
        <v>2755</v>
      </c>
      <c r="J3241" t="s">
        <v>756</v>
      </c>
      <c r="K3241" t="s">
        <v>756</v>
      </c>
      <c r="L3241" t="s">
        <v>757</v>
      </c>
      <c r="M3241" t="s">
        <v>757</v>
      </c>
      <c r="N3241" t="s">
        <v>756</v>
      </c>
      <c r="O3241" t="s">
        <v>756</v>
      </c>
      <c r="P3241" t="s">
        <v>758</v>
      </c>
      <c r="Q3241" t="s">
        <v>759</v>
      </c>
      <c r="R3241" t="s">
        <v>759</v>
      </c>
      <c r="S3241" t="s">
        <v>757</v>
      </c>
      <c r="T3241" t="s">
        <v>757</v>
      </c>
      <c r="U3241" t="s">
        <v>757</v>
      </c>
      <c r="V3241" t="s">
        <v>904</v>
      </c>
      <c r="W3241" t="s">
        <v>768</v>
      </c>
      <c r="X3241" t="s">
        <v>15536</v>
      </c>
      <c r="Y3241" t="str">
        <f t="shared" si="714"/>
        <v>junio</v>
      </c>
      <c r="Z3241">
        <f>YEAR(BD_PONDERACIONES[[#This Row],[Fecha Ejecución del Ticket]])</f>
        <v>2022</v>
      </c>
      <c r="AA3241" t="str">
        <f t="shared" si="702"/>
        <v>octubre</v>
      </c>
      <c r="AB3241">
        <f>YEAR(BD_PONDERACIONES[[#This Row],[Fecha de Inspección]])</f>
        <v>2022</v>
      </c>
      <c r="AC3241">
        <f t="shared" si="703"/>
        <v>0.5</v>
      </c>
      <c r="AD3241">
        <f t="shared" si="704"/>
        <v>0.5</v>
      </c>
      <c r="AE3241">
        <f t="shared" si="705"/>
        <v>0.5</v>
      </c>
      <c r="AF3241">
        <f t="shared" si="706"/>
        <v>0.5</v>
      </c>
      <c r="AG3241">
        <f t="shared" si="707"/>
        <v>0.5</v>
      </c>
      <c r="AH3241">
        <f t="shared" si="708"/>
        <v>0.5</v>
      </c>
      <c r="AI3241">
        <f t="shared" si="709"/>
        <v>0.25</v>
      </c>
      <c r="AJ3241">
        <f t="shared" si="710"/>
        <v>0.25</v>
      </c>
      <c r="AK3241">
        <f t="shared" si="711"/>
        <v>0.5</v>
      </c>
      <c r="AL3241">
        <f t="shared" si="712"/>
        <v>0.32500000000000001</v>
      </c>
      <c r="AM3241">
        <f t="shared" si="713"/>
        <v>0.17499999999999999</v>
      </c>
      <c r="AN3241" s="6">
        <f t="shared" si="715"/>
        <v>0.9</v>
      </c>
      <c r="AO3241" t="str">
        <f>VLOOKUP(BD_PONDERACIONES[[#This Row],[Comuna]],Tabla3[#All],2,0)</f>
        <v>Florida</v>
      </c>
    </row>
    <row r="3242" spans="1:41" x14ac:dyDescent="0.35">
      <c r="A3242" t="s">
        <v>15537</v>
      </c>
      <c r="B3242" t="s">
        <v>15538</v>
      </c>
      <c r="C3242" t="s">
        <v>15539</v>
      </c>
      <c r="D3242" s="5">
        <v>44841</v>
      </c>
      <c r="E3242" s="5">
        <v>44719</v>
      </c>
      <c r="F3242" t="s">
        <v>753</v>
      </c>
      <c r="G3242" t="s">
        <v>15540</v>
      </c>
      <c r="H3242" t="s">
        <v>2755</v>
      </c>
      <c r="J3242" t="s">
        <v>756</v>
      </c>
      <c r="K3242" t="s">
        <v>756</v>
      </c>
      <c r="L3242" t="s">
        <v>757</v>
      </c>
      <c r="M3242" t="s">
        <v>757</v>
      </c>
      <c r="N3242" t="s">
        <v>756</v>
      </c>
      <c r="O3242" t="s">
        <v>756</v>
      </c>
      <c r="P3242" t="s">
        <v>758</v>
      </c>
      <c r="Q3242" t="s">
        <v>759</v>
      </c>
      <c r="R3242" t="s">
        <v>759</v>
      </c>
      <c r="S3242" t="s">
        <v>757</v>
      </c>
      <c r="T3242" t="s">
        <v>757</v>
      </c>
      <c r="U3242" t="s">
        <v>757</v>
      </c>
      <c r="V3242" t="s">
        <v>768</v>
      </c>
      <c r="W3242" t="s">
        <v>756</v>
      </c>
      <c r="X3242" t="s">
        <v>885</v>
      </c>
      <c r="Y3242" t="str">
        <f t="shared" si="714"/>
        <v>junio</v>
      </c>
      <c r="Z3242">
        <f>YEAR(BD_PONDERACIONES[[#This Row],[Fecha Ejecución del Ticket]])</f>
        <v>2022</v>
      </c>
      <c r="AA3242" t="str">
        <f t="shared" si="702"/>
        <v>octubre</v>
      </c>
      <c r="AB3242">
        <f>YEAR(BD_PONDERACIONES[[#This Row],[Fecha de Inspección]])</f>
        <v>2022</v>
      </c>
      <c r="AC3242">
        <f t="shared" si="703"/>
        <v>0.5</v>
      </c>
      <c r="AD3242">
        <f t="shared" si="704"/>
        <v>0.5</v>
      </c>
      <c r="AE3242">
        <f t="shared" si="705"/>
        <v>0.5</v>
      </c>
      <c r="AF3242">
        <f t="shared" si="706"/>
        <v>0.5</v>
      </c>
      <c r="AG3242">
        <f t="shared" si="707"/>
        <v>0.5</v>
      </c>
      <c r="AH3242">
        <f t="shared" si="708"/>
        <v>0.5</v>
      </c>
      <c r="AI3242">
        <f t="shared" si="709"/>
        <v>0.25</v>
      </c>
      <c r="AJ3242">
        <f t="shared" si="710"/>
        <v>0.25</v>
      </c>
      <c r="AK3242">
        <f t="shared" si="711"/>
        <v>0.5</v>
      </c>
      <c r="AL3242">
        <f t="shared" si="712"/>
        <v>0.17499999999999999</v>
      </c>
      <c r="AM3242">
        <f t="shared" si="713"/>
        <v>0.5</v>
      </c>
      <c r="AN3242" s="6">
        <f t="shared" si="715"/>
        <v>0.93500000000000005</v>
      </c>
      <c r="AO3242" t="str">
        <f>VLOOKUP(BD_PONDERACIONES[[#This Row],[Comuna]],Tabla3[#All],2,0)</f>
        <v>Florida</v>
      </c>
    </row>
    <row r="3243" spans="1:41" x14ac:dyDescent="0.35">
      <c r="A3243" t="s">
        <v>15541</v>
      </c>
      <c r="B3243" t="s">
        <v>15542</v>
      </c>
      <c r="C3243" t="s">
        <v>15543</v>
      </c>
      <c r="D3243" s="5">
        <v>44841</v>
      </c>
      <c r="E3243" s="5">
        <v>44721</v>
      </c>
      <c r="F3243" t="s">
        <v>753</v>
      </c>
      <c r="G3243" t="s">
        <v>15544</v>
      </c>
      <c r="H3243" t="s">
        <v>2755</v>
      </c>
      <c r="J3243" t="s">
        <v>756</v>
      </c>
      <c r="K3243" t="s">
        <v>756</v>
      </c>
      <c r="L3243" t="s">
        <v>757</v>
      </c>
      <c r="M3243" t="s">
        <v>757</v>
      </c>
      <c r="N3243" t="s">
        <v>756</v>
      </c>
      <c r="O3243" t="s">
        <v>756</v>
      </c>
      <c r="P3243" t="s">
        <v>758</v>
      </c>
      <c r="Q3243" t="s">
        <v>759</v>
      </c>
      <c r="R3243" t="s">
        <v>759</v>
      </c>
      <c r="S3243" t="s">
        <v>757</v>
      </c>
      <c r="T3243" t="s">
        <v>757</v>
      </c>
      <c r="U3243" t="s">
        <v>757</v>
      </c>
      <c r="V3243" t="s">
        <v>904</v>
      </c>
      <c r="W3243" t="s">
        <v>768</v>
      </c>
      <c r="X3243" t="s">
        <v>885</v>
      </c>
      <c r="Y3243" t="str">
        <f t="shared" si="714"/>
        <v>junio</v>
      </c>
      <c r="Z3243">
        <f>YEAR(BD_PONDERACIONES[[#This Row],[Fecha Ejecución del Ticket]])</f>
        <v>2022</v>
      </c>
      <c r="AA3243" t="str">
        <f t="shared" si="702"/>
        <v>octubre</v>
      </c>
      <c r="AB3243">
        <f>YEAR(BD_PONDERACIONES[[#This Row],[Fecha de Inspección]])</f>
        <v>2022</v>
      </c>
      <c r="AC3243">
        <f t="shared" si="703"/>
        <v>0.5</v>
      </c>
      <c r="AD3243">
        <f t="shared" si="704"/>
        <v>0.5</v>
      </c>
      <c r="AE3243">
        <f t="shared" si="705"/>
        <v>0.5</v>
      </c>
      <c r="AF3243">
        <f t="shared" si="706"/>
        <v>0.5</v>
      </c>
      <c r="AG3243">
        <f t="shared" si="707"/>
        <v>0.5</v>
      </c>
      <c r="AH3243">
        <f t="shared" si="708"/>
        <v>0.5</v>
      </c>
      <c r="AI3243">
        <f t="shared" si="709"/>
        <v>0.25</v>
      </c>
      <c r="AJ3243">
        <f t="shared" si="710"/>
        <v>0.25</v>
      </c>
      <c r="AK3243">
        <f t="shared" si="711"/>
        <v>0.5</v>
      </c>
      <c r="AL3243">
        <f t="shared" si="712"/>
        <v>0.32500000000000001</v>
      </c>
      <c r="AM3243">
        <f t="shared" si="713"/>
        <v>0.17499999999999999</v>
      </c>
      <c r="AN3243" s="6">
        <f t="shared" si="715"/>
        <v>0.9</v>
      </c>
      <c r="AO3243" t="str">
        <f>VLOOKUP(BD_PONDERACIONES[[#This Row],[Comuna]],Tabla3[#All],2,0)</f>
        <v>Florida</v>
      </c>
    </row>
    <row r="3244" spans="1:41" x14ac:dyDescent="0.35">
      <c r="A3244" t="s">
        <v>15545</v>
      </c>
      <c r="B3244" t="s">
        <v>15546</v>
      </c>
      <c r="C3244" t="s">
        <v>15547</v>
      </c>
      <c r="D3244" s="5">
        <v>44841</v>
      </c>
      <c r="E3244" s="5">
        <v>44723</v>
      </c>
      <c r="F3244" t="s">
        <v>753</v>
      </c>
      <c r="G3244" t="s">
        <v>15548</v>
      </c>
      <c r="H3244" t="s">
        <v>2755</v>
      </c>
      <c r="J3244" t="s">
        <v>756</v>
      </c>
      <c r="K3244" t="s">
        <v>756</v>
      </c>
      <c r="L3244" t="s">
        <v>756</v>
      </c>
      <c r="M3244" t="s">
        <v>756</v>
      </c>
      <c r="N3244" t="s">
        <v>756</v>
      </c>
      <c r="O3244" t="s">
        <v>756</v>
      </c>
      <c r="P3244" t="s">
        <v>758</v>
      </c>
      <c r="Q3244" t="s">
        <v>759</v>
      </c>
      <c r="R3244" t="s">
        <v>759</v>
      </c>
      <c r="S3244" t="s">
        <v>757</v>
      </c>
      <c r="T3244" t="s">
        <v>757</v>
      </c>
      <c r="U3244" t="s">
        <v>757</v>
      </c>
      <c r="V3244" t="s">
        <v>756</v>
      </c>
      <c r="W3244" t="s">
        <v>756</v>
      </c>
      <c r="X3244" t="s">
        <v>15549</v>
      </c>
      <c r="Y3244" t="str">
        <f t="shared" si="714"/>
        <v>junio</v>
      </c>
      <c r="Z3244">
        <f>YEAR(BD_PONDERACIONES[[#This Row],[Fecha Ejecución del Ticket]])</f>
        <v>2022</v>
      </c>
      <c r="AA3244" t="str">
        <f t="shared" si="702"/>
        <v>octubre</v>
      </c>
      <c r="AB3244">
        <f>YEAR(BD_PONDERACIONES[[#This Row],[Fecha de Inspección]])</f>
        <v>2022</v>
      </c>
      <c r="AC3244">
        <f t="shared" si="703"/>
        <v>0.5</v>
      </c>
      <c r="AD3244">
        <f t="shared" si="704"/>
        <v>0.5</v>
      </c>
      <c r="AE3244">
        <f t="shared" si="705"/>
        <v>0.5</v>
      </c>
      <c r="AF3244">
        <f t="shared" si="706"/>
        <v>0.5</v>
      </c>
      <c r="AG3244">
        <f t="shared" si="707"/>
        <v>0.5</v>
      </c>
      <c r="AH3244">
        <f t="shared" si="708"/>
        <v>0.5</v>
      </c>
      <c r="AI3244">
        <f t="shared" si="709"/>
        <v>0.25</v>
      </c>
      <c r="AJ3244">
        <f t="shared" si="710"/>
        <v>0.25</v>
      </c>
      <c r="AK3244">
        <f t="shared" si="711"/>
        <v>0.5</v>
      </c>
      <c r="AL3244">
        <f t="shared" si="712"/>
        <v>0.5</v>
      </c>
      <c r="AM3244">
        <f t="shared" si="713"/>
        <v>0.5</v>
      </c>
      <c r="AN3244" s="6">
        <f t="shared" si="715"/>
        <v>1</v>
      </c>
      <c r="AO3244" t="str">
        <f>VLOOKUP(BD_PONDERACIONES[[#This Row],[Comuna]],Tabla3[#All],2,0)</f>
        <v>Florida</v>
      </c>
    </row>
    <row r="3245" spans="1:41" x14ac:dyDescent="0.35">
      <c r="A3245" t="s">
        <v>15550</v>
      </c>
      <c r="B3245" t="s">
        <v>15551</v>
      </c>
      <c r="C3245" t="s">
        <v>15552</v>
      </c>
      <c r="D3245" s="5">
        <v>44841</v>
      </c>
      <c r="E3245" s="5">
        <v>44718</v>
      </c>
      <c r="F3245" t="s">
        <v>753</v>
      </c>
      <c r="G3245" t="s">
        <v>15553</v>
      </c>
      <c r="H3245" t="s">
        <v>2755</v>
      </c>
      <c r="J3245" t="s">
        <v>756</v>
      </c>
      <c r="K3245" t="s">
        <v>756</v>
      </c>
      <c r="L3245" t="s">
        <v>757</v>
      </c>
      <c r="M3245" t="s">
        <v>757</v>
      </c>
      <c r="N3245" t="s">
        <v>756</v>
      </c>
      <c r="O3245" t="s">
        <v>756</v>
      </c>
      <c r="P3245" t="s">
        <v>765</v>
      </c>
      <c r="Q3245" t="s">
        <v>15554</v>
      </c>
      <c r="R3245" t="s">
        <v>759</v>
      </c>
      <c r="S3245" t="s">
        <v>756</v>
      </c>
      <c r="T3245" t="s">
        <v>756</v>
      </c>
      <c r="U3245" t="s">
        <v>756</v>
      </c>
      <c r="V3245" t="s">
        <v>768</v>
      </c>
      <c r="W3245" t="s">
        <v>768</v>
      </c>
      <c r="X3245" t="s">
        <v>13935</v>
      </c>
      <c r="Y3245" t="str">
        <f t="shared" si="714"/>
        <v>junio</v>
      </c>
      <c r="Z3245">
        <f>YEAR(BD_PONDERACIONES[[#This Row],[Fecha Ejecución del Ticket]])</f>
        <v>2022</v>
      </c>
      <c r="AA3245" t="str">
        <f t="shared" si="702"/>
        <v>octubre</v>
      </c>
      <c r="AB3245">
        <f>YEAR(BD_PONDERACIONES[[#This Row],[Fecha de Inspección]])</f>
        <v>2022</v>
      </c>
      <c r="AC3245">
        <f t="shared" si="703"/>
        <v>0.5</v>
      </c>
      <c r="AD3245">
        <f t="shared" si="704"/>
        <v>0.5</v>
      </c>
      <c r="AE3245">
        <f t="shared" si="705"/>
        <v>0.5</v>
      </c>
      <c r="AF3245">
        <f t="shared" si="706"/>
        <v>0.5</v>
      </c>
      <c r="AG3245">
        <f t="shared" si="707"/>
        <v>0.5</v>
      </c>
      <c r="AH3245">
        <f t="shared" si="708"/>
        <v>0.5</v>
      </c>
      <c r="AI3245">
        <f t="shared" si="709"/>
        <v>0.25</v>
      </c>
      <c r="AJ3245">
        <f t="shared" si="710"/>
        <v>0.25</v>
      </c>
      <c r="AK3245">
        <f t="shared" si="711"/>
        <v>0.5</v>
      </c>
      <c r="AL3245">
        <f t="shared" si="712"/>
        <v>0.17499999999999999</v>
      </c>
      <c r="AM3245">
        <f t="shared" si="713"/>
        <v>0.17499999999999999</v>
      </c>
      <c r="AN3245" s="6">
        <f t="shared" si="715"/>
        <v>0.87</v>
      </c>
      <c r="AO3245" t="str">
        <f>VLOOKUP(BD_PONDERACIONES[[#This Row],[Comuna]],Tabla3[#All],2,0)</f>
        <v>Florida</v>
      </c>
    </row>
    <row r="3246" spans="1:41" x14ac:dyDescent="0.35">
      <c r="A3246" t="s">
        <v>15555</v>
      </c>
      <c r="B3246" t="s">
        <v>15556</v>
      </c>
      <c r="C3246" t="s">
        <v>15557</v>
      </c>
      <c r="D3246" s="5">
        <v>44841</v>
      </c>
      <c r="E3246" s="5">
        <v>44725</v>
      </c>
      <c r="F3246" t="s">
        <v>753</v>
      </c>
      <c r="G3246" t="s">
        <v>15558</v>
      </c>
      <c r="H3246" t="s">
        <v>2755</v>
      </c>
      <c r="J3246" t="s">
        <v>756</v>
      </c>
      <c r="K3246" t="s">
        <v>756</v>
      </c>
      <c r="L3246" t="s">
        <v>756</v>
      </c>
      <c r="M3246" t="s">
        <v>756</v>
      </c>
      <c r="N3246" t="s">
        <v>756</v>
      </c>
      <c r="O3246" t="s">
        <v>756</v>
      </c>
      <c r="P3246" t="s">
        <v>765</v>
      </c>
      <c r="Q3246" t="s">
        <v>15559</v>
      </c>
      <c r="R3246" t="s">
        <v>15560</v>
      </c>
      <c r="S3246" t="s">
        <v>756</v>
      </c>
      <c r="T3246" t="s">
        <v>756</v>
      </c>
      <c r="U3246" t="s">
        <v>756</v>
      </c>
      <c r="V3246" t="s">
        <v>756</v>
      </c>
      <c r="W3246" t="s">
        <v>768</v>
      </c>
      <c r="X3246" t="s">
        <v>15561</v>
      </c>
      <c r="Y3246" t="str">
        <f t="shared" si="714"/>
        <v>junio</v>
      </c>
      <c r="Z3246">
        <f>YEAR(BD_PONDERACIONES[[#This Row],[Fecha Ejecución del Ticket]])</f>
        <v>2022</v>
      </c>
      <c r="AA3246" t="str">
        <f t="shared" si="702"/>
        <v>octubre</v>
      </c>
      <c r="AB3246">
        <f>YEAR(BD_PONDERACIONES[[#This Row],[Fecha de Inspección]])</f>
        <v>2022</v>
      </c>
      <c r="AC3246">
        <f t="shared" si="703"/>
        <v>0.5</v>
      </c>
      <c r="AD3246">
        <f t="shared" si="704"/>
        <v>0.5</v>
      </c>
      <c r="AE3246">
        <f t="shared" si="705"/>
        <v>0.5</v>
      </c>
      <c r="AF3246">
        <f t="shared" si="706"/>
        <v>0.5</v>
      </c>
      <c r="AG3246">
        <f t="shared" si="707"/>
        <v>0.5</v>
      </c>
      <c r="AH3246">
        <f t="shared" si="708"/>
        <v>0.5</v>
      </c>
      <c r="AI3246">
        <f t="shared" si="709"/>
        <v>0.25</v>
      </c>
      <c r="AJ3246">
        <f t="shared" si="710"/>
        <v>0.25</v>
      </c>
      <c r="AK3246">
        <f t="shared" si="711"/>
        <v>0.5</v>
      </c>
      <c r="AL3246">
        <f t="shared" si="712"/>
        <v>0.5</v>
      </c>
      <c r="AM3246">
        <f t="shared" si="713"/>
        <v>0.17499999999999999</v>
      </c>
      <c r="AN3246" s="6">
        <f t="shared" si="715"/>
        <v>0.93500000000000005</v>
      </c>
      <c r="AO3246" t="str">
        <f>VLOOKUP(BD_PONDERACIONES[[#This Row],[Comuna]],Tabla3[#All],2,0)</f>
        <v>Florida</v>
      </c>
    </row>
    <row r="3247" spans="1:41" x14ac:dyDescent="0.35">
      <c r="A3247" t="s">
        <v>15562</v>
      </c>
      <c r="B3247" t="s">
        <v>15563</v>
      </c>
      <c r="C3247" t="s">
        <v>15564</v>
      </c>
      <c r="D3247" s="5">
        <v>44841</v>
      </c>
      <c r="E3247" s="5">
        <v>44713</v>
      </c>
      <c r="F3247" t="s">
        <v>753</v>
      </c>
      <c r="G3247" t="s">
        <v>15565</v>
      </c>
      <c r="H3247" t="s">
        <v>2755</v>
      </c>
      <c r="J3247" t="s">
        <v>756</v>
      </c>
      <c r="K3247" t="s">
        <v>756</v>
      </c>
      <c r="L3247" t="s">
        <v>757</v>
      </c>
      <c r="M3247" t="s">
        <v>757</v>
      </c>
      <c r="N3247" t="s">
        <v>756</v>
      </c>
      <c r="O3247" t="s">
        <v>756</v>
      </c>
      <c r="P3247" t="s">
        <v>765</v>
      </c>
      <c r="Q3247" t="s">
        <v>759</v>
      </c>
      <c r="R3247" t="s">
        <v>759</v>
      </c>
      <c r="S3247" t="s">
        <v>756</v>
      </c>
      <c r="T3247" t="s">
        <v>756</v>
      </c>
      <c r="U3247" t="s">
        <v>756</v>
      </c>
      <c r="V3247" t="s">
        <v>756</v>
      </c>
      <c r="W3247" t="s">
        <v>756</v>
      </c>
      <c r="X3247" t="s">
        <v>994</v>
      </c>
      <c r="Y3247" t="str">
        <f t="shared" si="714"/>
        <v>junio</v>
      </c>
      <c r="Z3247">
        <f>YEAR(BD_PONDERACIONES[[#This Row],[Fecha Ejecución del Ticket]])</f>
        <v>2022</v>
      </c>
      <c r="AA3247" t="str">
        <f t="shared" si="702"/>
        <v>octubre</v>
      </c>
      <c r="AB3247">
        <f>YEAR(BD_PONDERACIONES[[#This Row],[Fecha de Inspección]])</f>
        <v>2022</v>
      </c>
      <c r="AC3247">
        <f t="shared" si="703"/>
        <v>0.5</v>
      </c>
      <c r="AD3247">
        <f t="shared" si="704"/>
        <v>0.5</v>
      </c>
      <c r="AE3247">
        <f t="shared" si="705"/>
        <v>0.5</v>
      </c>
      <c r="AF3247">
        <f t="shared" si="706"/>
        <v>0.5</v>
      </c>
      <c r="AG3247">
        <f t="shared" si="707"/>
        <v>0.5</v>
      </c>
      <c r="AH3247">
        <f t="shared" si="708"/>
        <v>0.5</v>
      </c>
      <c r="AI3247">
        <f t="shared" si="709"/>
        <v>0.25</v>
      </c>
      <c r="AJ3247">
        <f t="shared" si="710"/>
        <v>0.25</v>
      </c>
      <c r="AK3247">
        <f t="shared" si="711"/>
        <v>0.5</v>
      </c>
      <c r="AL3247">
        <f t="shared" si="712"/>
        <v>0.5</v>
      </c>
      <c r="AM3247">
        <f t="shared" si="713"/>
        <v>0.5</v>
      </c>
      <c r="AN3247" s="6">
        <f t="shared" si="715"/>
        <v>1</v>
      </c>
      <c r="AO3247" t="str">
        <f>VLOOKUP(BD_PONDERACIONES[[#This Row],[Comuna]],Tabla3[#All],2,0)</f>
        <v>Florida</v>
      </c>
    </row>
    <row r="3248" spans="1:41" x14ac:dyDescent="0.35">
      <c r="A3248" t="s">
        <v>15566</v>
      </c>
      <c r="B3248" t="s">
        <v>15567</v>
      </c>
      <c r="C3248" t="s">
        <v>15568</v>
      </c>
      <c r="D3248" s="5">
        <v>44841</v>
      </c>
      <c r="E3248" s="5">
        <v>44733</v>
      </c>
      <c r="F3248" t="s">
        <v>763</v>
      </c>
      <c r="G3248" t="s">
        <v>15569</v>
      </c>
      <c r="H3248" t="s">
        <v>3799</v>
      </c>
      <c r="J3248" t="s">
        <v>756</v>
      </c>
      <c r="K3248" t="s">
        <v>756</v>
      </c>
      <c r="L3248" t="s">
        <v>757</v>
      </c>
      <c r="M3248" t="s">
        <v>757</v>
      </c>
      <c r="N3248" t="s">
        <v>756</v>
      </c>
      <c r="O3248" t="s">
        <v>756</v>
      </c>
      <c r="P3248" t="s">
        <v>758</v>
      </c>
      <c r="Q3248" t="s">
        <v>759</v>
      </c>
      <c r="R3248" t="s">
        <v>759</v>
      </c>
      <c r="S3248" t="s">
        <v>757</v>
      </c>
      <c r="T3248" t="s">
        <v>757</v>
      </c>
      <c r="U3248" t="s">
        <v>757</v>
      </c>
      <c r="V3248" t="s">
        <v>756</v>
      </c>
      <c r="W3248" t="s">
        <v>768</v>
      </c>
      <c r="X3248" t="s">
        <v>15570</v>
      </c>
      <c r="Y3248" t="str">
        <f t="shared" si="714"/>
        <v>junio</v>
      </c>
      <c r="Z3248">
        <f>YEAR(BD_PONDERACIONES[[#This Row],[Fecha Ejecución del Ticket]])</f>
        <v>2022</v>
      </c>
      <c r="AA3248" t="str">
        <f t="shared" si="702"/>
        <v>octubre</v>
      </c>
      <c r="AB3248">
        <f>YEAR(BD_PONDERACIONES[[#This Row],[Fecha de Inspección]])</f>
        <v>2022</v>
      </c>
      <c r="AC3248">
        <f t="shared" si="703"/>
        <v>0.5</v>
      </c>
      <c r="AD3248">
        <f t="shared" si="704"/>
        <v>0.5</v>
      </c>
      <c r="AE3248">
        <f t="shared" si="705"/>
        <v>0.5</v>
      </c>
      <c r="AF3248">
        <f t="shared" si="706"/>
        <v>0.5</v>
      </c>
      <c r="AG3248">
        <f t="shared" si="707"/>
        <v>0.5</v>
      </c>
      <c r="AH3248">
        <f t="shared" si="708"/>
        <v>0.5</v>
      </c>
      <c r="AI3248">
        <f t="shared" si="709"/>
        <v>0.25</v>
      </c>
      <c r="AJ3248">
        <f t="shared" si="710"/>
        <v>0.25</v>
      </c>
      <c r="AK3248">
        <f t="shared" si="711"/>
        <v>0.5</v>
      </c>
      <c r="AL3248">
        <f t="shared" si="712"/>
        <v>0.5</v>
      </c>
      <c r="AM3248">
        <f t="shared" si="713"/>
        <v>0.17499999999999999</v>
      </c>
      <c r="AN3248" s="6">
        <f t="shared" si="715"/>
        <v>0.93500000000000005</v>
      </c>
      <c r="AO3248" t="str">
        <f>VLOOKUP(BD_PONDERACIONES[[#This Row],[Comuna]],Tabla3[#All],2,0)</f>
        <v>Florida</v>
      </c>
    </row>
    <row r="3249" spans="1:41" x14ac:dyDescent="0.35">
      <c r="A3249" t="s">
        <v>15571</v>
      </c>
      <c r="B3249" t="s">
        <v>15572</v>
      </c>
      <c r="C3249" t="s">
        <v>15573</v>
      </c>
      <c r="D3249" s="5">
        <v>44841</v>
      </c>
      <c r="E3249" s="5">
        <v>44719</v>
      </c>
      <c r="F3249" t="s">
        <v>753</v>
      </c>
      <c r="G3249" t="s">
        <v>15574</v>
      </c>
      <c r="H3249" t="s">
        <v>2755</v>
      </c>
      <c r="J3249" t="s">
        <v>756</v>
      </c>
      <c r="K3249" t="s">
        <v>756</v>
      </c>
      <c r="L3249" t="s">
        <v>757</v>
      </c>
      <c r="M3249" t="s">
        <v>757</v>
      </c>
      <c r="N3249" t="s">
        <v>756</v>
      </c>
      <c r="O3249" t="s">
        <v>756</v>
      </c>
      <c r="P3249" t="s">
        <v>758</v>
      </c>
      <c r="Q3249" t="s">
        <v>759</v>
      </c>
      <c r="R3249" t="s">
        <v>759</v>
      </c>
      <c r="S3249" t="s">
        <v>757</v>
      </c>
      <c r="T3249" t="s">
        <v>757</v>
      </c>
      <c r="U3249" t="s">
        <v>757</v>
      </c>
      <c r="V3249" t="s">
        <v>756</v>
      </c>
      <c r="W3249" t="s">
        <v>756</v>
      </c>
      <c r="X3249" t="s">
        <v>15575</v>
      </c>
      <c r="Y3249" t="str">
        <f t="shared" si="714"/>
        <v>junio</v>
      </c>
      <c r="Z3249">
        <f>YEAR(BD_PONDERACIONES[[#This Row],[Fecha Ejecución del Ticket]])</f>
        <v>2022</v>
      </c>
      <c r="AA3249" t="str">
        <f t="shared" si="702"/>
        <v>octubre</v>
      </c>
      <c r="AB3249">
        <f>YEAR(BD_PONDERACIONES[[#This Row],[Fecha de Inspección]])</f>
        <v>2022</v>
      </c>
      <c r="AC3249">
        <f t="shared" si="703"/>
        <v>0.5</v>
      </c>
      <c r="AD3249">
        <f t="shared" si="704"/>
        <v>0.5</v>
      </c>
      <c r="AE3249">
        <f t="shared" si="705"/>
        <v>0.5</v>
      </c>
      <c r="AF3249">
        <f t="shared" si="706"/>
        <v>0.5</v>
      </c>
      <c r="AG3249">
        <f t="shared" si="707"/>
        <v>0.5</v>
      </c>
      <c r="AH3249">
        <f t="shared" si="708"/>
        <v>0.5</v>
      </c>
      <c r="AI3249">
        <f t="shared" si="709"/>
        <v>0.25</v>
      </c>
      <c r="AJ3249">
        <f t="shared" si="710"/>
        <v>0.25</v>
      </c>
      <c r="AK3249">
        <f t="shared" si="711"/>
        <v>0.5</v>
      </c>
      <c r="AL3249">
        <f t="shared" si="712"/>
        <v>0.5</v>
      </c>
      <c r="AM3249">
        <f t="shared" si="713"/>
        <v>0.5</v>
      </c>
      <c r="AN3249" s="6">
        <f t="shared" si="715"/>
        <v>1</v>
      </c>
      <c r="AO3249" t="str">
        <f>VLOOKUP(BD_PONDERACIONES[[#This Row],[Comuna]],Tabla3[#All],2,0)</f>
        <v>Florida</v>
      </c>
    </row>
    <row r="3250" spans="1:41" x14ac:dyDescent="0.35">
      <c r="A3250" t="s">
        <v>15576</v>
      </c>
      <c r="B3250" t="s">
        <v>15577</v>
      </c>
      <c r="C3250" t="s">
        <v>15578</v>
      </c>
      <c r="D3250" s="5">
        <v>44841</v>
      </c>
      <c r="E3250" s="5">
        <v>44735</v>
      </c>
      <c r="F3250" t="s">
        <v>763</v>
      </c>
      <c r="G3250" t="s">
        <v>15579</v>
      </c>
      <c r="H3250" t="s">
        <v>3799</v>
      </c>
      <c r="J3250" t="s">
        <v>756</v>
      </c>
      <c r="K3250" t="s">
        <v>756</v>
      </c>
      <c r="L3250" t="s">
        <v>757</v>
      </c>
      <c r="M3250" t="s">
        <v>757</v>
      </c>
      <c r="N3250" t="s">
        <v>756</v>
      </c>
      <c r="O3250" t="s">
        <v>756</v>
      </c>
      <c r="P3250" t="s">
        <v>758</v>
      </c>
      <c r="Q3250" t="s">
        <v>759</v>
      </c>
      <c r="R3250" t="s">
        <v>759</v>
      </c>
      <c r="S3250" t="s">
        <v>757</v>
      </c>
      <c r="T3250" t="s">
        <v>757</v>
      </c>
      <c r="U3250" t="s">
        <v>757</v>
      </c>
      <c r="V3250" t="s">
        <v>756</v>
      </c>
      <c r="W3250" t="s">
        <v>756</v>
      </c>
      <c r="X3250" t="s">
        <v>15580</v>
      </c>
      <c r="Y3250" t="str">
        <f t="shared" si="714"/>
        <v>junio</v>
      </c>
      <c r="Z3250">
        <f>YEAR(BD_PONDERACIONES[[#This Row],[Fecha Ejecución del Ticket]])</f>
        <v>2022</v>
      </c>
      <c r="AA3250" t="str">
        <f t="shared" si="702"/>
        <v>octubre</v>
      </c>
      <c r="AB3250">
        <f>YEAR(BD_PONDERACIONES[[#This Row],[Fecha de Inspección]])</f>
        <v>2022</v>
      </c>
      <c r="AC3250">
        <f t="shared" si="703"/>
        <v>0.5</v>
      </c>
      <c r="AD3250">
        <f t="shared" si="704"/>
        <v>0.5</v>
      </c>
      <c r="AE3250">
        <f t="shared" si="705"/>
        <v>0.5</v>
      </c>
      <c r="AF3250">
        <f t="shared" si="706"/>
        <v>0.5</v>
      </c>
      <c r="AG3250">
        <f t="shared" si="707"/>
        <v>0.5</v>
      </c>
      <c r="AH3250">
        <f t="shared" si="708"/>
        <v>0.5</v>
      </c>
      <c r="AI3250">
        <f t="shared" si="709"/>
        <v>0.25</v>
      </c>
      <c r="AJ3250">
        <f t="shared" si="710"/>
        <v>0.25</v>
      </c>
      <c r="AK3250">
        <f t="shared" si="711"/>
        <v>0.5</v>
      </c>
      <c r="AL3250">
        <f t="shared" si="712"/>
        <v>0.5</v>
      </c>
      <c r="AM3250">
        <f t="shared" si="713"/>
        <v>0.5</v>
      </c>
      <c r="AN3250" s="6">
        <f t="shared" si="715"/>
        <v>1</v>
      </c>
      <c r="AO3250" t="str">
        <f>VLOOKUP(BD_PONDERACIONES[[#This Row],[Comuna]],Tabla3[#All],2,0)</f>
        <v>Florida</v>
      </c>
    </row>
    <row r="3251" spans="1:41" x14ac:dyDescent="0.35">
      <c r="A3251" t="s">
        <v>15581</v>
      </c>
      <c r="B3251" t="s">
        <v>15582</v>
      </c>
      <c r="C3251" t="s">
        <v>15583</v>
      </c>
      <c r="D3251" s="5">
        <v>44841</v>
      </c>
      <c r="E3251" s="5">
        <v>44735</v>
      </c>
      <c r="F3251" t="s">
        <v>763</v>
      </c>
      <c r="G3251" t="s">
        <v>15584</v>
      </c>
      <c r="H3251" t="s">
        <v>3799</v>
      </c>
      <c r="J3251" t="s">
        <v>756</v>
      </c>
      <c r="K3251" t="s">
        <v>756</v>
      </c>
      <c r="L3251" t="s">
        <v>757</v>
      </c>
      <c r="M3251" t="s">
        <v>757</v>
      </c>
      <c r="N3251" t="s">
        <v>756</v>
      </c>
      <c r="O3251" t="s">
        <v>756</v>
      </c>
      <c r="P3251" t="s">
        <v>758</v>
      </c>
      <c r="Q3251" t="s">
        <v>759</v>
      </c>
      <c r="R3251" t="s">
        <v>759</v>
      </c>
      <c r="S3251" t="s">
        <v>757</v>
      </c>
      <c r="T3251" t="s">
        <v>757</v>
      </c>
      <c r="U3251" t="s">
        <v>757</v>
      </c>
      <c r="V3251" t="s">
        <v>756</v>
      </c>
      <c r="W3251" t="s">
        <v>756</v>
      </c>
      <c r="X3251" t="s">
        <v>15585</v>
      </c>
      <c r="Y3251" t="str">
        <f t="shared" si="714"/>
        <v>junio</v>
      </c>
      <c r="Z3251">
        <f>YEAR(BD_PONDERACIONES[[#This Row],[Fecha Ejecución del Ticket]])</f>
        <v>2022</v>
      </c>
      <c r="AA3251" t="str">
        <f t="shared" si="702"/>
        <v>octubre</v>
      </c>
      <c r="AB3251">
        <f>YEAR(BD_PONDERACIONES[[#This Row],[Fecha de Inspección]])</f>
        <v>2022</v>
      </c>
      <c r="AC3251">
        <f t="shared" si="703"/>
        <v>0.5</v>
      </c>
      <c r="AD3251">
        <f t="shared" si="704"/>
        <v>0.5</v>
      </c>
      <c r="AE3251">
        <f t="shared" si="705"/>
        <v>0.5</v>
      </c>
      <c r="AF3251">
        <f t="shared" si="706"/>
        <v>0.5</v>
      </c>
      <c r="AG3251">
        <f t="shared" si="707"/>
        <v>0.5</v>
      </c>
      <c r="AH3251">
        <f t="shared" si="708"/>
        <v>0.5</v>
      </c>
      <c r="AI3251">
        <f t="shared" si="709"/>
        <v>0.25</v>
      </c>
      <c r="AJ3251">
        <f t="shared" si="710"/>
        <v>0.25</v>
      </c>
      <c r="AK3251">
        <f t="shared" si="711"/>
        <v>0.5</v>
      </c>
      <c r="AL3251">
        <f t="shared" si="712"/>
        <v>0.5</v>
      </c>
      <c r="AM3251">
        <f t="shared" si="713"/>
        <v>0.5</v>
      </c>
      <c r="AN3251" s="6">
        <f t="shared" si="715"/>
        <v>1</v>
      </c>
      <c r="AO3251" t="str">
        <f>VLOOKUP(BD_PONDERACIONES[[#This Row],[Comuna]],Tabla3[#All],2,0)</f>
        <v>Florida</v>
      </c>
    </row>
    <row r="3252" spans="1:41" x14ac:dyDescent="0.35">
      <c r="A3252" t="s">
        <v>15586</v>
      </c>
      <c r="B3252" t="s">
        <v>15587</v>
      </c>
      <c r="C3252" t="s">
        <v>15588</v>
      </c>
      <c r="D3252" s="5">
        <v>44841</v>
      </c>
      <c r="E3252" s="5">
        <v>44719</v>
      </c>
      <c r="F3252" t="s">
        <v>753</v>
      </c>
      <c r="G3252" t="s">
        <v>15589</v>
      </c>
      <c r="H3252" t="s">
        <v>2755</v>
      </c>
      <c r="J3252" t="s">
        <v>756</v>
      </c>
      <c r="K3252" t="s">
        <v>756</v>
      </c>
      <c r="L3252" t="s">
        <v>757</v>
      </c>
      <c r="M3252" t="s">
        <v>757</v>
      </c>
      <c r="N3252" t="s">
        <v>756</v>
      </c>
      <c r="O3252" t="s">
        <v>756</v>
      </c>
      <c r="P3252" t="s">
        <v>765</v>
      </c>
      <c r="Q3252" t="s">
        <v>15590</v>
      </c>
      <c r="R3252" t="s">
        <v>759</v>
      </c>
      <c r="S3252" t="s">
        <v>756</v>
      </c>
      <c r="T3252" t="s">
        <v>756</v>
      </c>
      <c r="U3252" t="s">
        <v>756</v>
      </c>
      <c r="V3252" t="s">
        <v>768</v>
      </c>
      <c r="W3252" t="s">
        <v>768</v>
      </c>
      <c r="X3252" t="s">
        <v>15522</v>
      </c>
      <c r="Y3252" t="str">
        <f t="shared" si="714"/>
        <v>junio</v>
      </c>
      <c r="Z3252">
        <f>YEAR(BD_PONDERACIONES[[#This Row],[Fecha Ejecución del Ticket]])</f>
        <v>2022</v>
      </c>
      <c r="AA3252" t="str">
        <f t="shared" si="702"/>
        <v>octubre</v>
      </c>
      <c r="AB3252">
        <f>YEAR(BD_PONDERACIONES[[#This Row],[Fecha de Inspección]])</f>
        <v>2022</v>
      </c>
      <c r="AC3252">
        <f t="shared" si="703"/>
        <v>0.5</v>
      </c>
      <c r="AD3252">
        <f t="shared" si="704"/>
        <v>0.5</v>
      </c>
      <c r="AE3252">
        <f t="shared" si="705"/>
        <v>0.5</v>
      </c>
      <c r="AF3252">
        <f t="shared" si="706"/>
        <v>0.5</v>
      </c>
      <c r="AG3252">
        <f t="shared" si="707"/>
        <v>0.5</v>
      </c>
      <c r="AH3252">
        <f t="shared" si="708"/>
        <v>0.5</v>
      </c>
      <c r="AI3252">
        <f t="shared" si="709"/>
        <v>0.25</v>
      </c>
      <c r="AJ3252">
        <f t="shared" si="710"/>
        <v>0.25</v>
      </c>
      <c r="AK3252">
        <f t="shared" si="711"/>
        <v>0.5</v>
      </c>
      <c r="AL3252">
        <f t="shared" si="712"/>
        <v>0.17499999999999999</v>
      </c>
      <c r="AM3252">
        <f t="shared" si="713"/>
        <v>0.17499999999999999</v>
      </c>
      <c r="AN3252" s="6">
        <f t="shared" si="715"/>
        <v>0.87</v>
      </c>
      <c r="AO3252" t="str">
        <f>VLOOKUP(BD_PONDERACIONES[[#This Row],[Comuna]],Tabla3[#All],2,0)</f>
        <v>Florida</v>
      </c>
    </row>
    <row r="3253" spans="1:41" x14ac:dyDescent="0.35">
      <c r="A3253" t="s">
        <v>15591</v>
      </c>
      <c r="B3253" t="s">
        <v>15592</v>
      </c>
      <c r="C3253" t="s">
        <v>15593</v>
      </c>
      <c r="D3253" s="5">
        <v>44841</v>
      </c>
      <c r="E3253" s="5">
        <v>44733</v>
      </c>
      <c r="F3253" t="s">
        <v>763</v>
      </c>
      <c r="G3253" t="s">
        <v>15594</v>
      </c>
      <c r="H3253" t="s">
        <v>3799</v>
      </c>
      <c r="J3253" t="s">
        <v>756</v>
      </c>
      <c r="K3253" t="s">
        <v>756</v>
      </c>
      <c r="L3253" t="s">
        <v>757</v>
      </c>
      <c r="M3253" t="s">
        <v>757</v>
      </c>
      <c r="N3253" t="s">
        <v>756</v>
      </c>
      <c r="O3253" t="s">
        <v>756</v>
      </c>
      <c r="P3253" t="s">
        <v>758</v>
      </c>
      <c r="Q3253" t="s">
        <v>759</v>
      </c>
      <c r="R3253" t="s">
        <v>759</v>
      </c>
      <c r="S3253" t="s">
        <v>757</v>
      </c>
      <c r="T3253" t="s">
        <v>757</v>
      </c>
      <c r="U3253" t="s">
        <v>757</v>
      </c>
      <c r="V3253" t="s">
        <v>756</v>
      </c>
      <c r="W3253" t="s">
        <v>768</v>
      </c>
      <c r="X3253" t="s">
        <v>15595</v>
      </c>
      <c r="Y3253" t="str">
        <f t="shared" si="714"/>
        <v>junio</v>
      </c>
      <c r="Z3253">
        <f>YEAR(BD_PONDERACIONES[[#This Row],[Fecha Ejecución del Ticket]])</f>
        <v>2022</v>
      </c>
      <c r="AA3253" t="str">
        <f t="shared" si="702"/>
        <v>octubre</v>
      </c>
      <c r="AB3253">
        <f>YEAR(BD_PONDERACIONES[[#This Row],[Fecha de Inspección]])</f>
        <v>2022</v>
      </c>
      <c r="AC3253">
        <f t="shared" si="703"/>
        <v>0.5</v>
      </c>
      <c r="AD3253">
        <f t="shared" si="704"/>
        <v>0.5</v>
      </c>
      <c r="AE3253">
        <f t="shared" si="705"/>
        <v>0.5</v>
      </c>
      <c r="AF3253">
        <f t="shared" si="706"/>
        <v>0.5</v>
      </c>
      <c r="AG3253">
        <f t="shared" si="707"/>
        <v>0.5</v>
      </c>
      <c r="AH3253">
        <f t="shared" si="708"/>
        <v>0.5</v>
      </c>
      <c r="AI3253">
        <f t="shared" si="709"/>
        <v>0.25</v>
      </c>
      <c r="AJ3253">
        <f t="shared" si="710"/>
        <v>0.25</v>
      </c>
      <c r="AK3253">
        <f t="shared" si="711"/>
        <v>0.5</v>
      </c>
      <c r="AL3253">
        <f t="shared" si="712"/>
        <v>0.5</v>
      </c>
      <c r="AM3253">
        <f t="shared" si="713"/>
        <v>0.17499999999999999</v>
      </c>
      <c r="AN3253" s="6">
        <f t="shared" si="715"/>
        <v>0.93500000000000005</v>
      </c>
      <c r="AO3253" t="str">
        <f>VLOOKUP(BD_PONDERACIONES[[#This Row],[Comuna]],Tabla3[#All],2,0)</f>
        <v>Florida</v>
      </c>
    </row>
    <row r="3254" spans="1:41" x14ac:dyDescent="0.35">
      <c r="A3254" t="s">
        <v>15596</v>
      </c>
      <c r="B3254" t="s">
        <v>15597</v>
      </c>
      <c r="C3254" t="s">
        <v>15598</v>
      </c>
      <c r="D3254" s="5">
        <v>44841</v>
      </c>
      <c r="E3254" s="5">
        <v>44735</v>
      </c>
      <c r="F3254" t="s">
        <v>763</v>
      </c>
      <c r="G3254" t="s">
        <v>15599</v>
      </c>
      <c r="H3254" t="s">
        <v>3799</v>
      </c>
      <c r="J3254" t="s">
        <v>756</v>
      </c>
      <c r="K3254" t="s">
        <v>756</v>
      </c>
      <c r="L3254" t="s">
        <v>773</v>
      </c>
      <c r="M3254" t="s">
        <v>773</v>
      </c>
      <c r="N3254" t="s">
        <v>756</v>
      </c>
      <c r="O3254" t="s">
        <v>756</v>
      </c>
      <c r="P3254" t="s">
        <v>758</v>
      </c>
      <c r="Q3254" t="s">
        <v>759</v>
      </c>
      <c r="R3254" t="s">
        <v>759</v>
      </c>
      <c r="S3254" t="s">
        <v>757</v>
      </c>
      <c r="T3254" t="s">
        <v>757</v>
      </c>
      <c r="U3254" t="s">
        <v>757</v>
      </c>
      <c r="V3254" t="s">
        <v>768</v>
      </c>
      <c r="W3254" t="s">
        <v>768</v>
      </c>
      <c r="X3254" t="s">
        <v>15600</v>
      </c>
      <c r="Y3254" t="str">
        <f t="shared" si="714"/>
        <v>junio</v>
      </c>
      <c r="Z3254">
        <f>YEAR(BD_PONDERACIONES[[#This Row],[Fecha Ejecución del Ticket]])</f>
        <v>2022</v>
      </c>
      <c r="AA3254" t="str">
        <f t="shared" si="702"/>
        <v>octubre</v>
      </c>
      <c r="AB3254">
        <f>YEAR(BD_PONDERACIONES[[#This Row],[Fecha de Inspección]])</f>
        <v>2022</v>
      </c>
      <c r="AC3254">
        <f t="shared" si="703"/>
        <v>0.5</v>
      </c>
      <c r="AD3254">
        <f t="shared" si="704"/>
        <v>0.5</v>
      </c>
      <c r="AE3254">
        <f t="shared" si="705"/>
        <v>0</v>
      </c>
      <c r="AF3254">
        <f t="shared" si="706"/>
        <v>0</v>
      </c>
      <c r="AG3254">
        <f t="shared" si="707"/>
        <v>0.5</v>
      </c>
      <c r="AH3254">
        <f t="shared" si="708"/>
        <v>0.5</v>
      </c>
      <c r="AI3254">
        <f t="shared" si="709"/>
        <v>0.25</v>
      </c>
      <c r="AJ3254">
        <f t="shared" si="710"/>
        <v>0.25</v>
      </c>
      <c r="AK3254">
        <f t="shared" si="711"/>
        <v>0.5</v>
      </c>
      <c r="AL3254">
        <f t="shared" si="712"/>
        <v>0.17499999999999999</v>
      </c>
      <c r="AM3254">
        <f t="shared" si="713"/>
        <v>0.17499999999999999</v>
      </c>
      <c r="AN3254" s="6">
        <f t="shared" si="715"/>
        <v>0.56999999999999995</v>
      </c>
      <c r="AO3254" t="str">
        <f>VLOOKUP(BD_PONDERACIONES[[#This Row],[Comuna]],Tabla3[#All],2,0)</f>
        <v>Florida</v>
      </c>
    </row>
    <row r="3255" spans="1:41" x14ac:dyDescent="0.35">
      <c r="A3255" t="s">
        <v>15601</v>
      </c>
      <c r="B3255" t="s">
        <v>15602</v>
      </c>
      <c r="C3255" t="s">
        <v>15603</v>
      </c>
      <c r="D3255" s="5">
        <v>44841</v>
      </c>
      <c r="E3255" s="5">
        <v>44735</v>
      </c>
      <c r="F3255" t="s">
        <v>763</v>
      </c>
      <c r="G3255" t="s">
        <v>15604</v>
      </c>
      <c r="H3255" t="s">
        <v>3799</v>
      </c>
      <c r="J3255" t="s">
        <v>756</v>
      </c>
      <c r="K3255" t="s">
        <v>756</v>
      </c>
      <c r="L3255" t="s">
        <v>757</v>
      </c>
      <c r="M3255" t="s">
        <v>757</v>
      </c>
      <c r="N3255" t="s">
        <v>756</v>
      </c>
      <c r="O3255" t="s">
        <v>756</v>
      </c>
      <c r="P3255" t="s">
        <v>758</v>
      </c>
      <c r="Q3255" t="s">
        <v>759</v>
      </c>
      <c r="R3255" t="s">
        <v>759</v>
      </c>
      <c r="S3255" t="s">
        <v>757</v>
      </c>
      <c r="T3255" t="s">
        <v>757</v>
      </c>
      <c r="U3255" t="s">
        <v>757</v>
      </c>
      <c r="V3255" t="s">
        <v>773</v>
      </c>
      <c r="W3255" t="s">
        <v>773</v>
      </c>
      <c r="X3255" t="s">
        <v>15605</v>
      </c>
      <c r="Y3255" t="str">
        <f t="shared" si="714"/>
        <v>junio</v>
      </c>
      <c r="Z3255">
        <f>YEAR(BD_PONDERACIONES[[#This Row],[Fecha Ejecución del Ticket]])</f>
        <v>2022</v>
      </c>
      <c r="AA3255" t="str">
        <f t="shared" si="702"/>
        <v>octubre</v>
      </c>
      <c r="AB3255">
        <f>YEAR(BD_PONDERACIONES[[#This Row],[Fecha de Inspección]])</f>
        <v>2022</v>
      </c>
      <c r="AC3255">
        <f t="shared" si="703"/>
        <v>0.5</v>
      </c>
      <c r="AD3255">
        <f t="shared" si="704"/>
        <v>0.5</v>
      </c>
      <c r="AE3255">
        <f t="shared" si="705"/>
        <v>0.5</v>
      </c>
      <c r="AF3255">
        <f t="shared" si="706"/>
        <v>0.5</v>
      </c>
      <c r="AG3255">
        <f t="shared" si="707"/>
        <v>0.5</v>
      </c>
      <c r="AH3255">
        <f t="shared" si="708"/>
        <v>0.5</v>
      </c>
      <c r="AI3255">
        <f t="shared" si="709"/>
        <v>0.25</v>
      </c>
      <c r="AJ3255">
        <f t="shared" si="710"/>
        <v>0.25</v>
      </c>
      <c r="AK3255">
        <f t="shared" si="711"/>
        <v>0.5</v>
      </c>
      <c r="AL3255">
        <f t="shared" si="712"/>
        <v>0</v>
      </c>
      <c r="AM3255">
        <f t="shared" si="713"/>
        <v>0</v>
      </c>
      <c r="AN3255" s="6">
        <f t="shared" si="715"/>
        <v>0.8</v>
      </c>
      <c r="AO3255" t="str">
        <f>VLOOKUP(BD_PONDERACIONES[[#This Row],[Comuna]],Tabla3[#All],2,0)</f>
        <v>Florida</v>
      </c>
    </row>
    <row r="3256" spans="1:41" x14ac:dyDescent="0.35">
      <c r="A3256" t="s">
        <v>15606</v>
      </c>
      <c r="B3256" t="s">
        <v>15607</v>
      </c>
      <c r="C3256" t="s">
        <v>15608</v>
      </c>
      <c r="D3256" s="5">
        <v>44841</v>
      </c>
      <c r="E3256" s="5">
        <v>44736</v>
      </c>
      <c r="F3256" t="s">
        <v>763</v>
      </c>
      <c r="G3256" t="s">
        <v>15609</v>
      </c>
      <c r="H3256" t="s">
        <v>3799</v>
      </c>
      <c r="J3256" t="s">
        <v>756</v>
      </c>
      <c r="K3256" t="s">
        <v>756</v>
      </c>
      <c r="L3256" t="s">
        <v>757</v>
      </c>
      <c r="M3256" t="s">
        <v>757</v>
      </c>
      <c r="N3256" t="s">
        <v>756</v>
      </c>
      <c r="O3256" t="s">
        <v>756</v>
      </c>
      <c r="P3256" t="s">
        <v>758</v>
      </c>
      <c r="Q3256" t="s">
        <v>759</v>
      </c>
      <c r="R3256" t="s">
        <v>759</v>
      </c>
      <c r="S3256" t="s">
        <v>757</v>
      </c>
      <c r="T3256" t="s">
        <v>757</v>
      </c>
      <c r="U3256" t="s">
        <v>757</v>
      </c>
      <c r="V3256" t="s">
        <v>756</v>
      </c>
      <c r="W3256" t="s">
        <v>768</v>
      </c>
      <c r="X3256" t="s">
        <v>14501</v>
      </c>
      <c r="Y3256" t="str">
        <f t="shared" si="714"/>
        <v>junio</v>
      </c>
      <c r="Z3256">
        <f>YEAR(BD_PONDERACIONES[[#This Row],[Fecha Ejecución del Ticket]])</f>
        <v>2022</v>
      </c>
      <c r="AA3256" t="str">
        <f t="shared" si="702"/>
        <v>octubre</v>
      </c>
      <c r="AB3256">
        <f>YEAR(BD_PONDERACIONES[[#This Row],[Fecha de Inspección]])</f>
        <v>2022</v>
      </c>
      <c r="AC3256">
        <f t="shared" si="703"/>
        <v>0.5</v>
      </c>
      <c r="AD3256">
        <f t="shared" si="704"/>
        <v>0.5</v>
      </c>
      <c r="AE3256">
        <f t="shared" si="705"/>
        <v>0.5</v>
      </c>
      <c r="AF3256">
        <f t="shared" si="706"/>
        <v>0.5</v>
      </c>
      <c r="AG3256">
        <f t="shared" si="707"/>
        <v>0.5</v>
      </c>
      <c r="AH3256">
        <f t="shared" si="708"/>
        <v>0.5</v>
      </c>
      <c r="AI3256">
        <f t="shared" si="709"/>
        <v>0.25</v>
      </c>
      <c r="AJ3256">
        <f t="shared" si="710"/>
        <v>0.25</v>
      </c>
      <c r="AK3256">
        <f t="shared" si="711"/>
        <v>0.5</v>
      </c>
      <c r="AL3256">
        <f t="shared" si="712"/>
        <v>0.5</v>
      </c>
      <c r="AM3256">
        <f t="shared" si="713"/>
        <v>0.17499999999999999</v>
      </c>
      <c r="AN3256" s="6">
        <f t="shared" si="715"/>
        <v>0.93500000000000005</v>
      </c>
      <c r="AO3256" t="str">
        <f>VLOOKUP(BD_PONDERACIONES[[#This Row],[Comuna]],Tabla3[#All],2,0)</f>
        <v>Florida</v>
      </c>
    </row>
    <row r="3257" spans="1:41" x14ac:dyDescent="0.35">
      <c r="A3257" t="s">
        <v>15610</v>
      </c>
      <c r="B3257" t="s">
        <v>15611</v>
      </c>
      <c r="C3257" t="s">
        <v>15612</v>
      </c>
      <c r="D3257" s="5">
        <v>44841</v>
      </c>
      <c r="E3257" s="5">
        <v>44735</v>
      </c>
      <c r="F3257" t="s">
        <v>763</v>
      </c>
      <c r="G3257" t="s">
        <v>15613</v>
      </c>
      <c r="H3257" t="s">
        <v>3799</v>
      </c>
      <c r="J3257" t="s">
        <v>756</v>
      </c>
      <c r="K3257" t="s">
        <v>756</v>
      </c>
      <c r="L3257" t="s">
        <v>756</v>
      </c>
      <c r="M3257" t="s">
        <v>756</v>
      </c>
      <c r="N3257" t="s">
        <v>756</v>
      </c>
      <c r="O3257" t="s">
        <v>756</v>
      </c>
      <c r="P3257" t="s">
        <v>758</v>
      </c>
      <c r="Q3257" t="s">
        <v>759</v>
      </c>
      <c r="R3257" t="s">
        <v>759</v>
      </c>
      <c r="S3257" t="s">
        <v>757</v>
      </c>
      <c r="T3257" t="s">
        <v>757</v>
      </c>
      <c r="U3257" t="s">
        <v>757</v>
      </c>
      <c r="V3257" t="s">
        <v>756</v>
      </c>
      <c r="W3257" t="s">
        <v>768</v>
      </c>
      <c r="X3257" t="s">
        <v>15614</v>
      </c>
      <c r="Y3257" t="str">
        <f t="shared" si="714"/>
        <v>junio</v>
      </c>
      <c r="Z3257">
        <f>YEAR(BD_PONDERACIONES[[#This Row],[Fecha Ejecución del Ticket]])</f>
        <v>2022</v>
      </c>
      <c r="AA3257" t="str">
        <f t="shared" si="702"/>
        <v>octubre</v>
      </c>
      <c r="AB3257">
        <f>YEAR(BD_PONDERACIONES[[#This Row],[Fecha de Inspección]])</f>
        <v>2022</v>
      </c>
      <c r="AC3257">
        <f t="shared" si="703"/>
        <v>0.5</v>
      </c>
      <c r="AD3257">
        <f t="shared" si="704"/>
        <v>0.5</v>
      </c>
      <c r="AE3257">
        <f t="shared" si="705"/>
        <v>0.5</v>
      </c>
      <c r="AF3257">
        <f t="shared" si="706"/>
        <v>0.5</v>
      </c>
      <c r="AG3257">
        <f t="shared" si="707"/>
        <v>0.5</v>
      </c>
      <c r="AH3257">
        <f t="shared" si="708"/>
        <v>0.5</v>
      </c>
      <c r="AI3257">
        <f t="shared" si="709"/>
        <v>0.25</v>
      </c>
      <c r="AJ3257">
        <f t="shared" si="710"/>
        <v>0.25</v>
      </c>
      <c r="AK3257">
        <f t="shared" si="711"/>
        <v>0.5</v>
      </c>
      <c r="AL3257">
        <f t="shared" si="712"/>
        <v>0.5</v>
      </c>
      <c r="AM3257">
        <f t="shared" si="713"/>
        <v>0.17499999999999999</v>
      </c>
      <c r="AN3257" s="6">
        <f t="shared" si="715"/>
        <v>0.93500000000000005</v>
      </c>
      <c r="AO3257" t="str">
        <f>VLOOKUP(BD_PONDERACIONES[[#This Row],[Comuna]],Tabla3[#All],2,0)</f>
        <v>Florida</v>
      </c>
    </row>
    <row r="3258" spans="1:41" x14ac:dyDescent="0.35">
      <c r="A3258" t="s">
        <v>15615</v>
      </c>
      <c r="B3258" t="s">
        <v>15616</v>
      </c>
      <c r="C3258" t="s">
        <v>15617</v>
      </c>
      <c r="D3258" s="5">
        <v>44841</v>
      </c>
      <c r="E3258" s="5">
        <v>44735</v>
      </c>
      <c r="F3258" t="s">
        <v>763</v>
      </c>
      <c r="G3258" t="s">
        <v>15618</v>
      </c>
      <c r="H3258" t="s">
        <v>3799</v>
      </c>
      <c r="J3258" t="s">
        <v>756</v>
      </c>
      <c r="K3258" t="s">
        <v>756</v>
      </c>
      <c r="L3258" t="s">
        <v>757</v>
      </c>
      <c r="M3258" t="s">
        <v>757</v>
      </c>
      <c r="N3258" t="s">
        <v>756</v>
      </c>
      <c r="O3258" t="s">
        <v>756</v>
      </c>
      <c r="P3258" t="s">
        <v>758</v>
      </c>
      <c r="Q3258" t="s">
        <v>759</v>
      </c>
      <c r="R3258" t="s">
        <v>759</v>
      </c>
      <c r="S3258" t="s">
        <v>757</v>
      </c>
      <c r="T3258" t="s">
        <v>757</v>
      </c>
      <c r="U3258" t="s">
        <v>757</v>
      </c>
      <c r="V3258" t="s">
        <v>756</v>
      </c>
      <c r="W3258" t="s">
        <v>756</v>
      </c>
      <c r="X3258" t="s">
        <v>15619</v>
      </c>
      <c r="Y3258" t="str">
        <f t="shared" si="714"/>
        <v>junio</v>
      </c>
      <c r="Z3258">
        <f>YEAR(BD_PONDERACIONES[[#This Row],[Fecha Ejecución del Ticket]])</f>
        <v>2022</v>
      </c>
      <c r="AA3258" t="str">
        <f t="shared" si="702"/>
        <v>octubre</v>
      </c>
      <c r="AB3258">
        <f>YEAR(BD_PONDERACIONES[[#This Row],[Fecha de Inspección]])</f>
        <v>2022</v>
      </c>
      <c r="AC3258">
        <f t="shared" si="703"/>
        <v>0.5</v>
      </c>
      <c r="AD3258">
        <f t="shared" si="704"/>
        <v>0.5</v>
      </c>
      <c r="AE3258">
        <f t="shared" si="705"/>
        <v>0.5</v>
      </c>
      <c r="AF3258">
        <f t="shared" si="706"/>
        <v>0.5</v>
      </c>
      <c r="AG3258">
        <f t="shared" si="707"/>
        <v>0.5</v>
      </c>
      <c r="AH3258">
        <f t="shared" si="708"/>
        <v>0.5</v>
      </c>
      <c r="AI3258">
        <f t="shared" si="709"/>
        <v>0.25</v>
      </c>
      <c r="AJ3258">
        <f t="shared" si="710"/>
        <v>0.25</v>
      </c>
      <c r="AK3258">
        <f t="shared" si="711"/>
        <v>0.5</v>
      </c>
      <c r="AL3258">
        <f t="shared" si="712"/>
        <v>0.5</v>
      </c>
      <c r="AM3258">
        <f t="shared" si="713"/>
        <v>0.5</v>
      </c>
      <c r="AN3258" s="6">
        <f t="shared" si="715"/>
        <v>1</v>
      </c>
      <c r="AO3258" t="str">
        <f>VLOOKUP(BD_PONDERACIONES[[#This Row],[Comuna]],Tabla3[#All],2,0)</f>
        <v>Florida</v>
      </c>
    </row>
    <row r="3259" spans="1:41" x14ac:dyDescent="0.35">
      <c r="A3259" t="s">
        <v>15620</v>
      </c>
      <c r="B3259" t="s">
        <v>15621</v>
      </c>
      <c r="C3259" t="s">
        <v>15622</v>
      </c>
      <c r="D3259" s="5">
        <v>44841</v>
      </c>
      <c r="E3259" s="5">
        <v>44736</v>
      </c>
      <c r="F3259" t="s">
        <v>763</v>
      </c>
      <c r="G3259" t="s">
        <v>15623</v>
      </c>
      <c r="H3259" t="s">
        <v>3799</v>
      </c>
      <c r="J3259" t="s">
        <v>756</v>
      </c>
      <c r="K3259" t="s">
        <v>756</v>
      </c>
      <c r="L3259" t="s">
        <v>757</v>
      </c>
      <c r="M3259" t="s">
        <v>757</v>
      </c>
      <c r="N3259" t="s">
        <v>756</v>
      </c>
      <c r="O3259" t="s">
        <v>756</v>
      </c>
      <c r="P3259" t="s">
        <v>759</v>
      </c>
      <c r="Q3259" t="s">
        <v>759</v>
      </c>
      <c r="R3259" t="s">
        <v>759</v>
      </c>
      <c r="S3259" t="s">
        <v>757</v>
      </c>
      <c r="T3259" t="s">
        <v>757</v>
      </c>
      <c r="U3259" t="s">
        <v>757</v>
      </c>
      <c r="V3259" t="s">
        <v>756</v>
      </c>
      <c r="W3259" t="s">
        <v>768</v>
      </c>
      <c r="X3259" t="s">
        <v>14501</v>
      </c>
      <c r="Y3259" t="str">
        <f t="shared" si="714"/>
        <v>junio</v>
      </c>
      <c r="Z3259">
        <f>YEAR(BD_PONDERACIONES[[#This Row],[Fecha Ejecución del Ticket]])</f>
        <v>2022</v>
      </c>
      <c r="AA3259" t="str">
        <f t="shared" si="702"/>
        <v>octubre</v>
      </c>
      <c r="AB3259">
        <f>YEAR(BD_PONDERACIONES[[#This Row],[Fecha de Inspección]])</f>
        <v>2022</v>
      </c>
      <c r="AC3259">
        <f t="shared" si="703"/>
        <v>0.5</v>
      </c>
      <c r="AD3259">
        <f t="shared" si="704"/>
        <v>0.5</v>
      </c>
      <c r="AE3259">
        <f t="shared" si="705"/>
        <v>0.5</v>
      </c>
      <c r="AF3259">
        <f t="shared" si="706"/>
        <v>0.5</v>
      </c>
      <c r="AG3259">
        <f t="shared" si="707"/>
        <v>0.5</v>
      </c>
      <c r="AH3259">
        <f t="shared" si="708"/>
        <v>0.5</v>
      </c>
      <c r="AI3259">
        <f t="shared" si="709"/>
        <v>0.25</v>
      </c>
      <c r="AJ3259">
        <f t="shared" si="710"/>
        <v>0.25</v>
      </c>
      <c r="AK3259">
        <f t="shared" si="711"/>
        <v>0.5</v>
      </c>
      <c r="AL3259">
        <f t="shared" si="712"/>
        <v>0.5</v>
      </c>
      <c r="AM3259">
        <f t="shared" si="713"/>
        <v>0.17499999999999999</v>
      </c>
      <c r="AN3259" s="6">
        <f t="shared" si="715"/>
        <v>0.93500000000000005</v>
      </c>
      <c r="AO3259" t="str">
        <f>VLOOKUP(BD_PONDERACIONES[[#This Row],[Comuna]],Tabla3[#All],2,0)</f>
        <v>Florida</v>
      </c>
    </row>
    <row r="3260" spans="1:41" x14ac:dyDescent="0.35">
      <c r="A3260" t="s">
        <v>15624</v>
      </c>
      <c r="B3260" t="s">
        <v>15625</v>
      </c>
      <c r="C3260" t="s">
        <v>15626</v>
      </c>
      <c r="D3260" s="5">
        <v>44841</v>
      </c>
      <c r="E3260" s="5">
        <v>44736</v>
      </c>
      <c r="F3260" t="s">
        <v>763</v>
      </c>
      <c r="G3260" t="s">
        <v>15627</v>
      </c>
      <c r="H3260" t="s">
        <v>3799</v>
      </c>
      <c r="J3260" t="s">
        <v>756</v>
      </c>
      <c r="K3260" t="s">
        <v>756</v>
      </c>
      <c r="L3260" t="s">
        <v>757</v>
      </c>
      <c r="M3260" t="s">
        <v>757</v>
      </c>
      <c r="N3260" t="s">
        <v>756</v>
      </c>
      <c r="O3260" t="s">
        <v>756</v>
      </c>
      <c r="P3260" t="s">
        <v>758</v>
      </c>
      <c r="Q3260" t="s">
        <v>759</v>
      </c>
      <c r="R3260" t="s">
        <v>759</v>
      </c>
      <c r="S3260" t="s">
        <v>757</v>
      </c>
      <c r="T3260" t="s">
        <v>757</v>
      </c>
      <c r="U3260" t="s">
        <v>757</v>
      </c>
      <c r="V3260" t="s">
        <v>756</v>
      </c>
      <c r="W3260" t="s">
        <v>756</v>
      </c>
      <c r="X3260" t="s">
        <v>804</v>
      </c>
      <c r="Y3260" t="str">
        <f t="shared" si="714"/>
        <v>junio</v>
      </c>
      <c r="Z3260">
        <f>YEAR(BD_PONDERACIONES[[#This Row],[Fecha Ejecución del Ticket]])</f>
        <v>2022</v>
      </c>
      <c r="AA3260" t="str">
        <f t="shared" si="702"/>
        <v>octubre</v>
      </c>
      <c r="AB3260">
        <f>YEAR(BD_PONDERACIONES[[#This Row],[Fecha de Inspección]])</f>
        <v>2022</v>
      </c>
      <c r="AC3260">
        <f t="shared" si="703"/>
        <v>0.5</v>
      </c>
      <c r="AD3260">
        <f t="shared" si="704"/>
        <v>0.5</v>
      </c>
      <c r="AE3260">
        <f t="shared" si="705"/>
        <v>0.5</v>
      </c>
      <c r="AF3260">
        <f t="shared" si="706"/>
        <v>0.5</v>
      </c>
      <c r="AG3260">
        <f t="shared" si="707"/>
        <v>0.5</v>
      </c>
      <c r="AH3260">
        <f t="shared" si="708"/>
        <v>0.5</v>
      </c>
      <c r="AI3260">
        <f t="shared" si="709"/>
        <v>0.25</v>
      </c>
      <c r="AJ3260">
        <f t="shared" si="710"/>
        <v>0.25</v>
      </c>
      <c r="AK3260">
        <f t="shared" si="711"/>
        <v>0.5</v>
      </c>
      <c r="AL3260">
        <f t="shared" si="712"/>
        <v>0.5</v>
      </c>
      <c r="AM3260">
        <f t="shared" si="713"/>
        <v>0.5</v>
      </c>
      <c r="AN3260" s="6">
        <f t="shared" si="715"/>
        <v>1</v>
      </c>
      <c r="AO3260" t="str">
        <f>VLOOKUP(BD_PONDERACIONES[[#This Row],[Comuna]],Tabla3[#All],2,0)</f>
        <v>Florida</v>
      </c>
    </row>
    <row r="3261" spans="1:41" x14ac:dyDescent="0.35">
      <c r="A3261" t="s">
        <v>15628</v>
      </c>
      <c r="B3261" t="s">
        <v>15629</v>
      </c>
      <c r="C3261" t="s">
        <v>15630</v>
      </c>
      <c r="D3261" s="5">
        <v>44841</v>
      </c>
      <c r="E3261" s="5">
        <v>44736</v>
      </c>
      <c r="F3261" t="s">
        <v>763</v>
      </c>
      <c r="G3261" t="s">
        <v>15631</v>
      </c>
      <c r="H3261" t="s">
        <v>3799</v>
      </c>
      <c r="J3261" t="s">
        <v>756</v>
      </c>
      <c r="K3261" t="s">
        <v>756</v>
      </c>
      <c r="L3261" t="s">
        <v>757</v>
      </c>
      <c r="M3261" t="s">
        <v>757</v>
      </c>
      <c r="N3261" t="s">
        <v>756</v>
      </c>
      <c r="O3261" t="s">
        <v>756</v>
      </c>
      <c r="P3261" t="s">
        <v>758</v>
      </c>
      <c r="Q3261" t="s">
        <v>759</v>
      </c>
      <c r="R3261" t="s">
        <v>759</v>
      </c>
      <c r="S3261" t="s">
        <v>757</v>
      </c>
      <c r="T3261" t="s">
        <v>757</v>
      </c>
      <c r="U3261" t="s">
        <v>757</v>
      </c>
      <c r="V3261" t="s">
        <v>756</v>
      </c>
      <c r="W3261" t="s">
        <v>756</v>
      </c>
      <c r="X3261" t="s">
        <v>13384</v>
      </c>
      <c r="Y3261" t="str">
        <f t="shared" si="714"/>
        <v>junio</v>
      </c>
      <c r="Z3261">
        <f>YEAR(BD_PONDERACIONES[[#This Row],[Fecha Ejecución del Ticket]])</f>
        <v>2022</v>
      </c>
      <c r="AA3261" t="str">
        <f t="shared" si="702"/>
        <v>octubre</v>
      </c>
      <c r="AB3261">
        <f>YEAR(BD_PONDERACIONES[[#This Row],[Fecha de Inspección]])</f>
        <v>2022</v>
      </c>
      <c r="AC3261">
        <f t="shared" si="703"/>
        <v>0.5</v>
      </c>
      <c r="AD3261">
        <f t="shared" si="704"/>
        <v>0.5</v>
      </c>
      <c r="AE3261">
        <f t="shared" si="705"/>
        <v>0.5</v>
      </c>
      <c r="AF3261">
        <f t="shared" si="706"/>
        <v>0.5</v>
      </c>
      <c r="AG3261">
        <f t="shared" si="707"/>
        <v>0.5</v>
      </c>
      <c r="AH3261">
        <f t="shared" si="708"/>
        <v>0.5</v>
      </c>
      <c r="AI3261">
        <f t="shared" si="709"/>
        <v>0.25</v>
      </c>
      <c r="AJ3261">
        <f t="shared" si="710"/>
        <v>0.25</v>
      </c>
      <c r="AK3261">
        <f t="shared" si="711"/>
        <v>0.5</v>
      </c>
      <c r="AL3261">
        <f t="shared" si="712"/>
        <v>0.5</v>
      </c>
      <c r="AM3261">
        <f t="shared" si="713"/>
        <v>0.5</v>
      </c>
      <c r="AN3261" s="6">
        <f t="shared" si="715"/>
        <v>1</v>
      </c>
      <c r="AO3261" t="str">
        <f>VLOOKUP(BD_PONDERACIONES[[#This Row],[Comuna]],Tabla3[#All],2,0)</f>
        <v>Florida</v>
      </c>
    </row>
    <row r="3262" spans="1:41" x14ac:dyDescent="0.35">
      <c r="A3262" t="s">
        <v>15632</v>
      </c>
      <c r="B3262" t="s">
        <v>15633</v>
      </c>
      <c r="C3262" t="s">
        <v>15634</v>
      </c>
      <c r="D3262" s="5">
        <v>44841</v>
      </c>
      <c r="E3262" s="5">
        <v>44733</v>
      </c>
      <c r="F3262" t="s">
        <v>763</v>
      </c>
      <c r="G3262" t="s">
        <v>15635</v>
      </c>
      <c r="H3262" t="s">
        <v>3799</v>
      </c>
      <c r="J3262" t="s">
        <v>756</v>
      </c>
      <c r="K3262" t="s">
        <v>756</v>
      </c>
      <c r="L3262" t="s">
        <v>757</v>
      </c>
      <c r="M3262" t="s">
        <v>757</v>
      </c>
      <c r="N3262" t="s">
        <v>756</v>
      </c>
      <c r="O3262" t="s">
        <v>756</v>
      </c>
      <c r="P3262" t="s">
        <v>758</v>
      </c>
      <c r="Q3262" t="s">
        <v>759</v>
      </c>
      <c r="R3262" t="s">
        <v>759</v>
      </c>
      <c r="S3262" t="s">
        <v>757</v>
      </c>
      <c r="T3262" t="s">
        <v>757</v>
      </c>
      <c r="U3262" t="s">
        <v>757</v>
      </c>
      <c r="V3262" t="s">
        <v>756</v>
      </c>
      <c r="W3262" t="s">
        <v>756</v>
      </c>
      <c r="X3262" t="s">
        <v>13384</v>
      </c>
      <c r="Y3262" t="str">
        <f t="shared" si="714"/>
        <v>junio</v>
      </c>
      <c r="Z3262">
        <f>YEAR(BD_PONDERACIONES[[#This Row],[Fecha Ejecución del Ticket]])</f>
        <v>2022</v>
      </c>
      <c r="AA3262" t="str">
        <f t="shared" si="702"/>
        <v>octubre</v>
      </c>
      <c r="AB3262">
        <f>YEAR(BD_PONDERACIONES[[#This Row],[Fecha de Inspección]])</f>
        <v>2022</v>
      </c>
      <c r="AC3262">
        <f t="shared" si="703"/>
        <v>0.5</v>
      </c>
      <c r="AD3262">
        <f t="shared" si="704"/>
        <v>0.5</v>
      </c>
      <c r="AE3262">
        <f t="shared" si="705"/>
        <v>0.5</v>
      </c>
      <c r="AF3262">
        <f t="shared" si="706"/>
        <v>0.5</v>
      </c>
      <c r="AG3262">
        <f t="shared" si="707"/>
        <v>0.5</v>
      </c>
      <c r="AH3262">
        <f t="shared" si="708"/>
        <v>0.5</v>
      </c>
      <c r="AI3262">
        <f t="shared" si="709"/>
        <v>0.25</v>
      </c>
      <c r="AJ3262">
        <f t="shared" si="710"/>
        <v>0.25</v>
      </c>
      <c r="AK3262">
        <f t="shared" si="711"/>
        <v>0.5</v>
      </c>
      <c r="AL3262">
        <f t="shared" si="712"/>
        <v>0.5</v>
      </c>
      <c r="AM3262">
        <f t="shared" si="713"/>
        <v>0.5</v>
      </c>
      <c r="AN3262" s="6">
        <f t="shared" si="715"/>
        <v>1</v>
      </c>
      <c r="AO3262" t="str">
        <f>VLOOKUP(BD_PONDERACIONES[[#This Row],[Comuna]],Tabla3[#All],2,0)</f>
        <v>Florida</v>
      </c>
    </row>
    <row r="3263" spans="1:41" x14ac:dyDescent="0.35">
      <c r="A3263" t="s">
        <v>15636</v>
      </c>
      <c r="B3263" t="s">
        <v>15637</v>
      </c>
      <c r="C3263" t="s">
        <v>15638</v>
      </c>
      <c r="D3263" s="5">
        <v>44845</v>
      </c>
      <c r="E3263" s="5">
        <v>44733</v>
      </c>
      <c r="F3263" t="s">
        <v>763</v>
      </c>
      <c r="G3263" t="s">
        <v>15639</v>
      </c>
      <c r="H3263" t="s">
        <v>3786</v>
      </c>
      <c r="J3263" t="s">
        <v>756</v>
      </c>
      <c r="K3263" t="s">
        <v>756</v>
      </c>
      <c r="L3263" t="s">
        <v>757</v>
      </c>
      <c r="M3263" t="s">
        <v>757</v>
      </c>
      <c r="N3263" t="s">
        <v>756</v>
      </c>
      <c r="O3263" t="s">
        <v>756</v>
      </c>
      <c r="P3263" t="s">
        <v>758</v>
      </c>
      <c r="Q3263" t="s">
        <v>759</v>
      </c>
      <c r="R3263" t="s">
        <v>759</v>
      </c>
      <c r="S3263" t="s">
        <v>757</v>
      </c>
      <c r="T3263" t="s">
        <v>757</v>
      </c>
      <c r="U3263" t="s">
        <v>757</v>
      </c>
      <c r="V3263" t="s">
        <v>773</v>
      </c>
      <c r="W3263" t="s">
        <v>773</v>
      </c>
      <c r="X3263" t="s">
        <v>15640</v>
      </c>
      <c r="Y3263" t="str">
        <f t="shared" si="714"/>
        <v>junio</v>
      </c>
      <c r="Z3263">
        <f>YEAR(BD_PONDERACIONES[[#This Row],[Fecha Ejecución del Ticket]])</f>
        <v>2022</v>
      </c>
      <c r="AA3263" t="str">
        <f t="shared" si="702"/>
        <v>octubre</v>
      </c>
      <c r="AB3263">
        <f>YEAR(BD_PONDERACIONES[[#This Row],[Fecha de Inspección]])</f>
        <v>2022</v>
      </c>
      <c r="AC3263">
        <f t="shared" si="703"/>
        <v>0.5</v>
      </c>
      <c r="AD3263">
        <f t="shared" si="704"/>
        <v>0.5</v>
      </c>
      <c r="AE3263">
        <f t="shared" si="705"/>
        <v>0.5</v>
      </c>
      <c r="AF3263">
        <f t="shared" si="706"/>
        <v>0.5</v>
      </c>
      <c r="AG3263">
        <f t="shared" si="707"/>
        <v>0.5</v>
      </c>
      <c r="AH3263">
        <f t="shared" si="708"/>
        <v>0.5</v>
      </c>
      <c r="AI3263">
        <f t="shared" si="709"/>
        <v>0.25</v>
      </c>
      <c r="AJ3263">
        <f t="shared" si="710"/>
        <v>0.25</v>
      </c>
      <c r="AK3263">
        <f t="shared" si="711"/>
        <v>0.5</v>
      </c>
      <c r="AL3263">
        <f t="shared" si="712"/>
        <v>0</v>
      </c>
      <c r="AM3263">
        <f t="shared" si="713"/>
        <v>0</v>
      </c>
      <c r="AN3263" s="6">
        <f t="shared" si="715"/>
        <v>0.8</v>
      </c>
      <c r="AO3263" t="str">
        <f>VLOOKUP(BD_PONDERACIONES[[#This Row],[Comuna]],Tabla3[#All],2,0)</f>
        <v>Florida</v>
      </c>
    </row>
    <row r="3264" spans="1:41" x14ac:dyDescent="0.35">
      <c r="A3264" t="s">
        <v>15641</v>
      </c>
      <c r="B3264" t="s">
        <v>15642</v>
      </c>
      <c r="C3264" t="s">
        <v>15643</v>
      </c>
      <c r="D3264" s="5">
        <v>44845</v>
      </c>
      <c r="E3264" s="5">
        <v>44729</v>
      </c>
      <c r="F3264" t="s">
        <v>753</v>
      </c>
      <c r="G3264" t="s">
        <v>15644</v>
      </c>
      <c r="H3264" t="s">
        <v>2755</v>
      </c>
      <c r="J3264" t="s">
        <v>756</v>
      </c>
      <c r="K3264" t="s">
        <v>756</v>
      </c>
      <c r="L3264" t="s">
        <v>757</v>
      </c>
      <c r="M3264" t="s">
        <v>757</v>
      </c>
      <c r="N3264" t="s">
        <v>756</v>
      </c>
      <c r="O3264" t="s">
        <v>756</v>
      </c>
      <c r="P3264" t="s">
        <v>758</v>
      </c>
      <c r="Q3264" t="s">
        <v>759</v>
      </c>
      <c r="R3264" t="s">
        <v>759</v>
      </c>
      <c r="S3264" t="s">
        <v>757</v>
      </c>
      <c r="T3264" t="s">
        <v>757</v>
      </c>
      <c r="U3264" t="s">
        <v>757</v>
      </c>
      <c r="V3264" t="s">
        <v>756</v>
      </c>
      <c r="W3264" t="s">
        <v>756</v>
      </c>
      <c r="X3264" t="s">
        <v>15645</v>
      </c>
      <c r="Y3264" t="str">
        <f t="shared" si="714"/>
        <v>junio</v>
      </c>
      <c r="Z3264">
        <f>YEAR(BD_PONDERACIONES[[#This Row],[Fecha Ejecución del Ticket]])</f>
        <v>2022</v>
      </c>
      <c r="AA3264" t="str">
        <f t="shared" si="702"/>
        <v>octubre</v>
      </c>
      <c r="AB3264">
        <f>YEAR(BD_PONDERACIONES[[#This Row],[Fecha de Inspección]])</f>
        <v>2022</v>
      </c>
      <c r="AC3264">
        <f t="shared" si="703"/>
        <v>0.5</v>
      </c>
      <c r="AD3264">
        <f t="shared" si="704"/>
        <v>0.5</v>
      </c>
      <c r="AE3264">
        <f t="shared" si="705"/>
        <v>0.5</v>
      </c>
      <c r="AF3264">
        <f t="shared" si="706"/>
        <v>0.5</v>
      </c>
      <c r="AG3264">
        <f t="shared" si="707"/>
        <v>0.5</v>
      </c>
      <c r="AH3264">
        <f t="shared" si="708"/>
        <v>0.5</v>
      </c>
      <c r="AI3264">
        <f t="shared" si="709"/>
        <v>0.25</v>
      </c>
      <c r="AJ3264">
        <f t="shared" si="710"/>
        <v>0.25</v>
      </c>
      <c r="AK3264">
        <f t="shared" si="711"/>
        <v>0.5</v>
      </c>
      <c r="AL3264">
        <f t="shared" si="712"/>
        <v>0.5</v>
      </c>
      <c r="AM3264">
        <f t="shared" si="713"/>
        <v>0.5</v>
      </c>
      <c r="AN3264" s="6">
        <f t="shared" si="715"/>
        <v>1</v>
      </c>
      <c r="AO3264" t="str">
        <f>VLOOKUP(BD_PONDERACIONES[[#This Row],[Comuna]],Tabla3[#All],2,0)</f>
        <v>Florida</v>
      </c>
    </row>
    <row r="3265" spans="1:41" x14ac:dyDescent="0.35">
      <c r="A3265" t="s">
        <v>15646</v>
      </c>
      <c r="B3265" t="s">
        <v>15647</v>
      </c>
      <c r="C3265" t="s">
        <v>15648</v>
      </c>
      <c r="D3265" s="5">
        <v>44845</v>
      </c>
      <c r="E3265" s="5">
        <v>44720</v>
      </c>
      <c r="F3265" t="s">
        <v>753</v>
      </c>
      <c r="G3265" t="s">
        <v>15649</v>
      </c>
      <c r="H3265" t="s">
        <v>2755</v>
      </c>
      <c r="J3265" t="s">
        <v>756</v>
      </c>
      <c r="K3265" t="s">
        <v>756</v>
      </c>
      <c r="L3265" t="s">
        <v>757</v>
      </c>
      <c r="M3265" t="s">
        <v>757</v>
      </c>
      <c r="N3265" t="s">
        <v>756</v>
      </c>
      <c r="O3265" t="s">
        <v>756</v>
      </c>
      <c r="P3265" t="s">
        <v>758</v>
      </c>
      <c r="Q3265" t="s">
        <v>759</v>
      </c>
      <c r="R3265" t="s">
        <v>759</v>
      </c>
      <c r="S3265" t="s">
        <v>757</v>
      </c>
      <c r="T3265" t="s">
        <v>757</v>
      </c>
      <c r="U3265" t="s">
        <v>757</v>
      </c>
      <c r="V3265" t="s">
        <v>904</v>
      </c>
      <c r="W3265" t="s">
        <v>756</v>
      </c>
      <c r="X3265" t="s">
        <v>8238</v>
      </c>
      <c r="Y3265" t="str">
        <f t="shared" si="714"/>
        <v>junio</v>
      </c>
      <c r="Z3265">
        <f>YEAR(BD_PONDERACIONES[[#This Row],[Fecha Ejecución del Ticket]])</f>
        <v>2022</v>
      </c>
      <c r="AA3265" t="str">
        <f t="shared" si="702"/>
        <v>octubre</v>
      </c>
      <c r="AB3265">
        <f>YEAR(BD_PONDERACIONES[[#This Row],[Fecha de Inspección]])</f>
        <v>2022</v>
      </c>
      <c r="AC3265">
        <f t="shared" si="703"/>
        <v>0.5</v>
      </c>
      <c r="AD3265">
        <f t="shared" si="704"/>
        <v>0.5</v>
      </c>
      <c r="AE3265">
        <f t="shared" si="705"/>
        <v>0.5</v>
      </c>
      <c r="AF3265">
        <f t="shared" si="706"/>
        <v>0.5</v>
      </c>
      <c r="AG3265">
        <f t="shared" si="707"/>
        <v>0.5</v>
      </c>
      <c r="AH3265">
        <f t="shared" si="708"/>
        <v>0.5</v>
      </c>
      <c r="AI3265">
        <f t="shared" si="709"/>
        <v>0.25</v>
      </c>
      <c r="AJ3265">
        <f t="shared" si="710"/>
        <v>0.25</v>
      </c>
      <c r="AK3265">
        <f t="shared" si="711"/>
        <v>0.5</v>
      </c>
      <c r="AL3265">
        <f t="shared" si="712"/>
        <v>0.32500000000000001</v>
      </c>
      <c r="AM3265">
        <f t="shared" si="713"/>
        <v>0.5</v>
      </c>
      <c r="AN3265" s="6">
        <f t="shared" si="715"/>
        <v>0.96500000000000008</v>
      </c>
      <c r="AO3265" t="str">
        <f>VLOOKUP(BD_PONDERACIONES[[#This Row],[Comuna]],Tabla3[#All],2,0)</f>
        <v>Florida</v>
      </c>
    </row>
    <row r="3266" spans="1:41" x14ac:dyDescent="0.35">
      <c r="A3266" t="s">
        <v>15650</v>
      </c>
      <c r="B3266" t="s">
        <v>15651</v>
      </c>
      <c r="C3266" t="s">
        <v>15652</v>
      </c>
      <c r="D3266" s="5">
        <v>44845</v>
      </c>
      <c r="E3266" s="5">
        <v>44720</v>
      </c>
      <c r="F3266" t="s">
        <v>753</v>
      </c>
      <c r="G3266" t="s">
        <v>15653</v>
      </c>
      <c r="H3266" t="s">
        <v>2755</v>
      </c>
      <c r="J3266" t="s">
        <v>756</v>
      </c>
      <c r="K3266" t="s">
        <v>756</v>
      </c>
      <c r="L3266" t="s">
        <v>757</v>
      </c>
      <c r="M3266" t="s">
        <v>757</v>
      </c>
      <c r="N3266" t="s">
        <v>756</v>
      </c>
      <c r="O3266" t="s">
        <v>756</v>
      </c>
      <c r="P3266" t="s">
        <v>765</v>
      </c>
      <c r="Q3266" t="s">
        <v>15654</v>
      </c>
      <c r="R3266" t="s">
        <v>759</v>
      </c>
      <c r="S3266" t="s">
        <v>757</v>
      </c>
      <c r="T3266" t="s">
        <v>757</v>
      </c>
      <c r="U3266" t="s">
        <v>756</v>
      </c>
      <c r="V3266" t="s">
        <v>756</v>
      </c>
      <c r="W3266" t="s">
        <v>756</v>
      </c>
      <c r="X3266" t="s">
        <v>15655</v>
      </c>
      <c r="Y3266" t="str">
        <f t="shared" si="714"/>
        <v>junio</v>
      </c>
      <c r="Z3266">
        <f>YEAR(BD_PONDERACIONES[[#This Row],[Fecha Ejecución del Ticket]])</f>
        <v>2022</v>
      </c>
      <c r="AA3266" t="str">
        <f t="shared" ref="AA3266:AA3329" si="716">TEXT(D3266,"MMMM")</f>
        <v>octubre</v>
      </c>
      <c r="AB3266">
        <f>YEAR(BD_PONDERACIONES[[#This Row],[Fecha de Inspección]])</f>
        <v>2022</v>
      </c>
      <c r="AC3266">
        <f t="shared" ref="AC3266:AC3329" si="717">IF(OR(J3266="Cumple",J3266="No Aplica"),0.5,0)</f>
        <v>0.5</v>
      </c>
      <c r="AD3266">
        <f t="shared" ref="AD3266:AD3329" si="718">IF(OR(K3266="CUMPLE",K3266="No Aplica"),0.5,0)</f>
        <v>0.5</v>
      </c>
      <c r="AE3266">
        <f t="shared" ref="AE3266:AE3329" si="719">IF(OR(L3266="CUMPLE",L3266="No Aplica"),0.5,0)</f>
        <v>0.5</v>
      </c>
      <c r="AF3266">
        <f t="shared" ref="AF3266:AF3329" si="720">IF(OR(M3266="CUMPLE",M3266="No Aplica"),0.5,0)</f>
        <v>0.5</v>
      </c>
      <c r="AG3266">
        <f t="shared" ref="AG3266:AG3329" si="721">IF(OR(N3266="CUMPLE",N3266="No Aplica"),0.5,IF(N3266="Cumple Mayormente",0.325,IF(N3266="Cumple Parcialmente",0.175,0)))</f>
        <v>0.5</v>
      </c>
      <c r="AH3266">
        <f t="shared" ref="AH3266:AH3329" si="722">IF(OR(O3266="CUMPLE",O3266="No Aplica"),0.5,IF(O3266="Cumple Mayormente",0.325,IF(O3266="Cumple Parcialmente",0.175,0)))</f>
        <v>0.5</v>
      </c>
      <c r="AI3266">
        <f t="shared" ref="AI3266:AI3329" si="723">IF(OR(S3266="CUMPLE",S3266="No Aplica"),0.25,IF(S3266="Cumple Mayormente",0.1625,IF(S3266="Cumple Parcialmente",0.0875,0)))</f>
        <v>0.25</v>
      </c>
      <c r="AJ3266">
        <f t="shared" ref="AJ3266:AJ3329" si="724">IF(OR(T3266="CUMPLE",T3266="No Aplica"),0.25,IF(T3266="Cumple Mayormente",0.1625,IF(T3266="Cumple Parcialmente",0.0875,0)))</f>
        <v>0.25</v>
      </c>
      <c r="AK3266">
        <f t="shared" ref="AK3266:AK3329" si="725">IF(OR(U3266="CUMPLE",U3266="No Aplica"),0.5,IF(U3266="Cumple Mayormente",0.325,IF(U3266="Cumple Parcialmente",0.175,0)))</f>
        <v>0.5</v>
      </c>
      <c r="AL3266">
        <f t="shared" ref="AL3266:AL3329" si="726">IF(OR(V3266="CUMPLE",V3266="No Aplica"),0.5,IF(V3266="Cumple Mayormente",0.325,IF(V3266="Cumple Parcialmente",0.175,0)))</f>
        <v>0.5</v>
      </c>
      <c r="AM3266">
        <f t="shared" ref="AM3266:AM3329" si="727">IF(OR(W3266="CUMPLE",W3266="No Aplica"),0.5,IF(W3266="Cumple Mayormente",0.325,IF(W3266="Cumple Parcialmente",0.175,0)))</f>
        <v>0.5</v>
      </c>
      <c r="AN3266" s="6">
        <f t="shared" si="715"/>
        <v>1</v>
      </c>
      <c r="AO3266" t="str">
        <f>VLOOKUP(BD_PONDERACIONES[[#This Row],[Comuna]],Tabla3[#All],2,0)</f>
        <v>Florida</v>
      </c>
    </row>
    <row r="3267" spans="1:41" x14ac:dyDescent="0.35">
      <c r="A3267" t="s">
        <v>15656</v>
      </c>
      <c r="B3267" t="s">
        <v>15657</v>
      </c>
      <c r="C3267" t="s">
        <v>15658</v>
      </c>
      <c r="D3267" s="5">
        <v>44845</v>
      </c>
      <c r="E3267" s="5">
        <v>44742</v>
      </c>
      <c r="F3267" t="s">
        <v>763</v>
      </c>
      <c r="G3267" t="s">
        <v>15659</v>
      </c>
      <c r="H3267" t="s">
        <v>3786</v>
      </c>
      <c r="J3267" t="s">
        <v>756</v>
      </c>
      <c r="K3267" t="s">
        <v>756</v>
      </c>
      <c r="L3267" t="s">
        <v>757</v>
      </c>
      <c r="M3267" t="s">
        <v>757</v>
      </c>
      <c r="N3267" t="s">
        <v>756</v>
      </c>
      <c r="O3267" t="s">
        <v>756</v>
      </c>
      <c r="P3267" t="s">
        <v>758</v>
      </c>
      <c r="Q3267" t="s">
        <v>759</v>
      </c>
      <c r="R3267" t="s">
        <v>759</v>
      </c>
      <c r="S3267" t="s">
        <v>757</v>
      </c>
      <c r="T3267" t="s">
        <v>757</v>
      </c>
      <c r="U3267" t="s">
        <v>757</v>
      </c>
      <c r="V3267" t="s">
        <v>773</v>
      </c>
      <c r="W3267" t="s">
        <v>773</v>
      </c>
      <c r="X3267" t="s">
        <v>15660</v>
      </c>
      <c r="Y3267" t="str">
        <f t="shared" si="714"/>
        <v>junio</v>
      </c>
      <c r="Z3267">
        <f>YEAR(BD_PONDERACIONES[[#This Row],[Fecha Ejecución del Ticket]])</f>
        <v>2022</v>
      </c>
      <c r="AA3267" t="str">
        <f t="shared" si="716"/>
        <v>octubre</v>
      </c>
      <c r="AB3267">
        <f>YEAR(BD_PONDERACIONES[[#This Row],[Fecha de Inspección]])</f>
        <v>2022</v>
      </c>
      <c r="AC3267">
        <f t="shared" si="717"/>
        <v>0.5</v>
      </c>
      <c r="AD3267">
        <f t="shared" si="718"/>
        <v>0.5</v>
      </c>
      <c r="AE3267">
        <f t="shared" si="719"/>
        <v>0.5</v>
      </c>
      <c r="AF3267">
        <f t="shared" si="720"/>
        <v>0.5</v>
      </c>
      <c r="AG3267">
        <f t="shared" si="721"/>
        <v>0.5</v>
      </c>
      <c r="AH3267">
        <f t="shared" si="722"/>
        <v>0.5</v>
      </c>
      <c r="AI3267">
        <f t="shared" si="723"/>
        <v>0.25</v>
      </c>
      <c r="AJ3267">
        <f t="shared" si="724"/>
        <v>0.25</v>
      </c>
      <c r="AK3267">
        <f t="shared" si="725"/>
        <v>0.5</v>
      </c>
      <c r="AL3267">
        <f t="shared" si="726"/>
        <v>0</v>
      </c>
      <c r="AM3267">
        <f t="shared" si="727"/>
        <v>0</v>
      </c>
      <c r="AN3267" s="6">
        <f t="shared" si="715"/>
        <v>0.8</v>
      </c>
      <c r="AO3267" t="str">
        <f>VLOOKUP(BD_PONDERACIONES[[#This Row],[Comuna]],Tabla3[#All],2,0)</f>
        <v>Florida</v>
      </c>
    </row>
    <row r="3268" spans="1:41" x14ac:dyDescent="0.35">
      <c r="A3268" t="s">
        <v>15661</v>
      </c>
      <c r="B3268" t="s">
        <v>15662</v>
      </c>
      <c r="C3268" t="s">
        <v>15663</v>
      </c>
      <c r="D3268" s="5">
        <v>44845</v>
      </c>
      <c r="E3268" s="5">
        <v>44725</v>
      </c>
      <c r="F3268" t="s">
        <v>753</v>
      </c>
      <c r="G3268" t="s">
        <v>15664</v>
      </c>
      <c r="H3268" t="s">
        <v>2755</v>
      </c>
      <c r="J3268" t="s">
        <v>756</v>
      </c>
      <c r="K3268" t="s">
        <v>756</v>
      </c>
      <c r="L3268" t="s">
        <v>756</v>
      </c>
      <c r="M3268" t="s">
        <v>756</v>
      </c>
      <c r="N3268" t="s">
        <v>756</v>
      </c>
      <c r="O3268" t="s">
        <v>756</v>
      </c>
      <c r="P3268" t="s">
        <v>758</v>
      </c>
      <c r="Q3268" t="s">
        <v>759</v>
      </c>
      <c r="R3268" t="s">
        <v>759</v>
      </c>
      <c r="S3268" t="s">
        <v>757</v>
      </c>
      <c r="T3268" t="s">
        <v>757</v>
      </c>
      <c r="U3268" t="s">
        <v>757</v>
      </c>
      <c r="V3268" t="s">
        <v>756</v>
      </c>
      <c r="W3268" t="s">
        <v>756</v>
      </c>
      <c r="X3268" t="s">
        <v>8238</v>
      </c>
      <c r="Y3268" t="str">
        <f t="shared" si="714"/>
        <v>junio</v>
      </c>
      <c r="Z3268">
        <f>YEAR(BD_PONDERACIONES[[#This Row],[Fecha Ejecución del Ticket]])</f>
        <v>2022</v>
      </c>
      <c r="AA3268" t="str">
        <f t="shared" si="716"/>
        <v>octubre</v>
      </c>
      <c r="AB3268">
        <f>YEAR(BD_PONDERACIONES[[#This Row],[Fecha de Inspección]])</f>
        <v>2022</v>
      </c>
      <c r="AC3268">
        <f t="shared" si="717"/>
        <v>0.5</v>
      </c>
      <c r="AD3268">
        <f t="shared" si="718"/>
        <v>0.5</v>
      </c>
      <c r="AE3268">
        <f t="shared" si="719"/>
        <v>0.5</v>
      </c>
      <c r="AF3268">
        <f t="shared" si="720"/>
        <v>0.5</v>
      </c>
      <c r="AG3268">
        <f t="shared" si="721"/>
        <v>0.5</v>
      </c>
      <c r="AH3268">
        <f t="shared" si="722"/>
        <v>0.5</v>
      </c>
      <c r="AI3268">
        <f t="shared" si="723"/>
        <v>0.25</v>
      </c>
      <c r="AJ3268">
        <f t="shared" si="724"/>
        <v>0.25</v>
      </c>
      <c r="AK3268">
        <f t="shared" si="725"/>
        <v>0.5</v>
      </c>
      <c r="AL3268">
        <f t="shared" si="726"/>
        <v>0.5</v>
      </c>
      <c r="AM3268">
        <f t="shared" si="727"/>
        <v>0.5</v>
      </c>
      <c r="AN3268" s="6">
        <f t="shared" si="715"/>
        <v>1</v>
      </c>
      <c r="AO3268" t="str">
        <f>VLOOKUP(BD_PONDERACIONES[[#This Row],[Comuna]],Tabla3[#All],2,0)</f>
        <v>Florida</v>
      </c>
    </row>
    <row r="3269" spans="1:41" x14ac:dyDescent="0.35">
      <c r="A3269" t="s">
        <v>15665</v>
      </c>
      <c r="B3269" t="s">
        <v>15666</v>
      </c>
      <c r="C3269" t="s">
        <v>15667</v>
      </c>
      <c r="D3269" s="5">
        <v>44845</v>
      </c>
      <c r="E3269" s="5">
        <v>44726</v>
      </c>
      <c r="F3269" t="s">
        <v>753</v>
      </c>
      <c r="G3269" t="s">
        <v>15668</v>
      </c>
      <c r="H3269" t="s">
        <v>2755</v>
      </c>
      <c r="J3269" t="s">
        <v>756</v>
      </c>
      <c r="K3269" t="s">
        <v>756</v>
      </c>
      <c r="L3269" t="s">
        <v>757</v>
      </c>
      <c r="M3269" t="s">
        <v>757</v>
      </c>
      <c r="N3269" t="s">
        <v>756</v>
      </c>
      <c r="O3269" t="s">
        <v>756</v>
      </c>
      <c r="P3269" t="s">
        <v>758</v>
      </c>
      <c r="Q3269" t="s">
        <v>759</v>
      </c>
      <c r="R3269" t="s">
        <v>759</v>
      </c>
      <c r="S3269" t="s">
        <v>757</v>
      </c>
      <c r="T3269" t="s">
        <v>757</v>
      </c>
      <c r="U3269" t="s">
        <v>757</v>
      </c>
      <c r="V3269" t="s">
        <v>756</v>
      </c>
      <c r="W3269" t="s">
        <v>768</v>
      </c>
      <c r="X3269" t="s">
        <v>4101</v>
      </c>
      <c r="Y3269" t="str">
        <f t="shared" si="714"/>
        <v>junio</v>
      </c>
      <c r="Z3269">
        <f>YEAR(BD_PONDERACIONES[[#This Row],[Fecha Ejecución del Ticket]])</f>
        <v>2022</v>
      </c>
      <c r="AA3269" t="str">
        <f t="shared" si="716"/>
        <v>octubre</v>
      </c>
      <c r="AB3269">
        <f>YEAR(BD_PONDERACIONES[[#This Row],[Fecha de Inspección]])</f>
        <v>2022</v>
      </c>
      <c r="AC3269">
        <f t="shared" si="717"/>
        <v>0.5</v>
      </c>
      <c r="AD3269">
        <f t="shared" si="718"/>
        <v>0.5</v>
      </c>
      <c r="AE3269">
        <f t="shared" si="719"/>
        <v>0.5</v>
      </c>
      <c r="AF3269">
        <f t="shared" si="720"/>
        <v>0.5</v>
      </c>
      <c r="AG3269">
        <f t="shared" si="721"/>
        <v>0.5</v>
      </c>
      <c r="AH3269">
        <f t="shared" si="722"/>
        <v>0.5</v>
      </c>
      <c r="AI3269">
        <f t="shared" si="723"/>
        <v>0.25</v>
      </c>
      <c r="AJ3269">
        <f t="shared" si="724"/>
        <v>0.25</v>
      </c>
      <c r="AK3269">
        <f t="shared" si="725"/>
        <v>0.5</v>
      </c>
      <c r="AL3269">
        <f t="shared" si="726"/>
        <v>0.5</v>
      </c>
      <c r="AM3269">
        <f t="shared" si="727"/>
        <v>0.17499999999999999</v>
      </c>
      <c r="AN3269" s="6">
        <f t="shared" si="715"/>
        <v>0.93500000000000005</v>
      </c>
      <c r="AO3269" t="str">
        <f>VLOOKUP(BD_PONDERACIONES[[#This Row],[Comuna]],Tabla3[#All],2,0)</f>
        <v>Florida</v>
      </c>
    </row>
    <row r="3270" spans="1:41" x14ac:dyDescent="0.35">
      <c r="A3270" t="s">
        <v>15669</v>
      </c>
      <c r="B3270" t="s">
        <v>15670</v>
      </c>
      <c r="C3270" t="s">
        <v>15671</v>
      </c>
      <c r="D3270" s="5">
        <v>44845</v>
      </c>
      <c r="E3270" s="5">
        <v>44733</v>
      </c>
      <c r="F3270" t="s">
        <v>763</v>
      </c>
      <c r="G3270" t="s">
        <v>15672</v>
      </c>
      <c r="H3270" t="s">
        <v>3799</v>
      </c>
      <c r="J3270" t="s">
        <v>756</v>
      </c>
      <c r="K3270" t="s">
        <v>756</v>
      </c>
      <c r="L3270" t="s">
        <v>756</v>
      </c>
      <c r="M3270" t="s">
        <v>756</v>
      </c>
      <c r="N3270" t="s">
        <v>756</v>
      </c>
      <c r="O3270" t="s">
        <v>756</v>
      </c>
      <c r="P3270" t="s">
        <v>758</v>
      </c>
      <c r="Q3270" t="s">
        <v>759</v>
      </c>
      <c r="R3270" t="s">
        <v>759</v>
      </c>
      <c r="S3270" t="s">
        <v>757</v>
      </c>
      <c r="T3270" t="s">
        <v>757</v>
      </c>
      <c r="U3270" t="s">
        <v>757</v>
      </c>
      <c r="V3270" t="s">
        <v>773</v>
      </c>
      <c r="W3270" t="s">
        <v>773</v>
      </c>
      <c r="X3270" t="s">
        <v>15673</v>
      </c>
      <c r="Y3270" t="str">
        <f t="shared" si="714"/>
        <v>junio</v>
      </c>
      <c r="Z3270">
        <f>YEAR(BD_PONDERACIONES[[#This Row],[Fecha Ejecución del Ticket]])</f>
        <v>2022</v>
      </c>
      <c r="AA3270" t="str">
        <f t="shared" si="716"/>
        <v>octubre</v>
      </c>
      <c r="AB3270">
        <f>YEAR(BD_PONDERACIONES[[#This Row],[Fecha de Inspección]])</f>
        <v>2022</v>
      </c>
      <c r="AC3270">
        <f t="shared" si="717"/>
        <v>0.5</v>
      </c>
      <c r="AD3270">
        <f t="shared" si="718"/>
        <v>0.5</v>
      </c>
      <c r="AE3270">
        <f t="shared" si="719"/>
        <v>0.5</v>
      </c>
      <c r="AF3270">
        <f t="shared" si="720"/>
        <v>0.5</v>
      </c>
      <c r="AG3270">
        <f t="shared" si="721"/>
        <v>0.5</v>
      </c>
      <c r="AH3270">
        <f t="shared" si="722"/>
        <v>0.5</v>
      </c>
      <c r="AI3270">
        <f t="shared" si="723"/>
        <v>0.25</v>
      </c>
      <c r="AJ3270">
        <f t="shared" si="724"/>
        <v>0.25</v>
      </c>
      <c r="AK3270">
        <f t="shared" si="725"/>
        <v>0.5</v>
      </c>
      <c r="AL3270">
        <f t="shared" si="726"/>
        <v>0</v>
      </c>
      <c r="AM3270">
        <f t="shared" si="727"/>
        <v>0</v>
      </c>
      <c r="AN3270" s="6">
        <f t="shared" si="715"/>
        <v>0.8</v>
      </c>
      <c r="AO3270" t="str">
        <f>VLOOKUP(BD_PONDERACIONES[[#This Row],[Comuna]],Tabla3[#All],2,0)</f>
        <v>Florida</v>
      </c>
    </row>
    <row r="3271" spans="1:41" x14ac:dyDescent="0.35">
      <c r="A3271" t="s">
        <v>15674</v>
      </c>
      <c r="B3271" t="s">
        <v>15675</v>
      </c>
      <c r="C3271" t="s">
        <v>15676</v>
      </c>
      <c r="D3271" s="5">
        <v>44845</v>
      </c>
      <c r="E3271" s="5">
        <v>44733</v>
      </c>
      <c r="F3271" t="s">
        <v>763</v>
      </c>
      <c r="G3271" t="s">
        <v>15677</v>
      </c>
      <c r="H3271" t="s">
        <v>3799</v>
      </c>
      <c r="J3271" t="s">
        <v>756</v>
      </c>
      <c r="K3271" t="s">
        <v>756</v>
      </c>
      <c r="L3271" t="s">
        <v>757</v>
      </c>
      <c r="M3271" t="s">
        <v>757</v>
      </c>
      <c r="N3271" t="s">
        <v>756</v>
      </c>
      <c r="O3271" t="s">
        <v>756</v>
      </c>
      <c r="P3271" t="s">
        <v>758</v>
      </c>
      <c r="Q3271" t="s">
        <v>759</v>
      </c>
      <c r="R3271" t="s">
        <v>759</v>
      </c>
      <c r="S3271" t="s">
        <v>757</v>
      </c>
      <c r="T3271" t="s">
        <v>757</v>
      </c>
      <c r="U3271" t="s">
        <v>757</v>
      </c>
      <c r="V3271" t="s">
        <v>773</v>
      </c>
      <c r="W3271" t="s">
        <v>773</v>
      </c>
      <c r="X3271" t="s">
        <v>15678</v>
      </c>
      <c r="Y3271" t="str">
        <f t="shared" si="714"/>
        <v>junio</v>
      </c>
      <c r="Z3271">
        <f>YEAR(BD_PONDERACIONES[[#This Row],[Fecha Ejecución del Ticket]])</f>
        <v>2022</v>
      </c>
      <c r="AA3271" t="str">
        <f t="shared" si="716"/>
        <v>octubre</v>
      </c>
      <c r="AB3271">
        <f>YEAR(BD_PONDERACIONES[[#This Row],[Fecha de Inspección]])</f>
        <v>2022</v>
      </c>
      <c r="AC3271">
        <f t="shared" si="717"/>
        <v>0.5</v>
      </c>
      <c r="AD3271">
        <f t="shared" si="718"/>
        <v>0.5</v>
      </c>
      <c r="AE3271">
        <f t="shared" si="719"/>
        <v>0.5</v>
      </c>
      <c r="AF3271">
        <f t="shared" si="720"/>
        <v>0.5</v>
      </c>
      <c r="AG3271">
        <f t="shared" si="721"/>
        <v>0.5</v>
      </c>
      <c r="AH3271">
        <f t="shared" si="722"/>
        <v>0.5</v>
      </c>
      <c r="AI3271">
        <f t="shared" si="723"/>
        <v>0.25</v>
      </c>
      <c r="AJ3271">
        <f t="shared" si="724"/>
        <v>0.25</v>
      </c>
      <c r="AK3271">
        <f t="shared" si="725"/>
        <v>0.5</v>
      </c>
      <c r="AL3271">
        <f t="shared" si="726"/>
        <v>0</v>
      </c>
      <c r="AM3271">
        <f t="shared" si="727"/>
        <v>0</v>
      </c>
      <c r="AN3271" s="6">
        <f t="shared" si="715"/>
        <v>0.8</v>
      </c>
      <c r="AO3271" t="str">
        <f>VLOOKUP(BD_PONDERACIONES[[#This Row],[Comuna]],Tabla3[#All],2,0)</f>
        <v>Florida</v>
      </c>
    </row>
    <row r="3272" spans="1:41" x14ac:dyDescent="0.35">
      <c r="A3272" t="s">
        <v>15679</v>
      </c>
      <c r="B3272" t="s">
        <v>15680</v>
      </c>
      <c r="C3272" t="s">
        <v>15681</v>
      </c>
      <c r="D3272" s="5">
        <v>44845</v>
      </c>
      <c r="E3272" s="5">
        <v>44733</v>
      </c>
      <c r="F3272" t="s">
        <v>763</v>
      </c>
      <c r="G3272" t="s">
        <v>15682</v>
      </c>
      <c r="H3272" t="s">
        <v>3799</v>
      </c>
      <c r="J3272" t="s">
        <v>756</v>
      </c>
      <c r="K3272" t="s">
        <v>756</v>
      </c>
      <c r="L3272" t="s">
        <v>757</v>
      </c>
      <c r="M3272" t="s">
        <v>757</v>
      </c>
      <c r="N3272" t="s">
        <v>756</v>
      </c>
      <c r="O3272" t="s">
        <v>756</v>
      </c>
      <c r="P3272" t="s">
        <v>758</v>
      </c>
      <c r="Q3272" t="s">
        <v>759</v>
      </c>
      <c r="R3272" t="s">
        <v>759</v>
      </c>
      <c r="S3272" t="s">
        <v>757</v>
      </c>
      <c r="T3272" t="s">
        <v>757</v>
      </c>
      <c r="U3272" t="s">
        <v>757</v>
      </c>
      <c r="V3272" t="s">
        <v>773</v>
      </c>
      <c r="W3272" t="s">
        <v>773</v>
      </c>
      <c r="X3272" t="s">
        <v>15683</v>
      </c>
      <c r="Y3272" t="str">
        <f t="shared" si="714"/>
        <v>junio</v>
      </c>
      <c r="Z3272">
        <f>YEAR(BD_PONDERACIONES[[#This Row],[Fecha Ejecución del Ticket]])</f>
        <v>2022</v>
      </c>
      <c r="AA3272" t="str">
        <f t="shared" si="716"/>
        <v>octubre</v>
      </c>
      <c r="AB3272">
        <f>YEAR(BD_PONDERACIONES[[#This Row],[Fecha de Inspección]])</f>
        <v>2022</v>
      </c>
      <c r="AC3272">
        <f t="shared" si="717"/>
        <v>0.5</v>
      </c>
      <c r="AD3272">
        <f t="shared" si="718"/>
        <v>0.5</v>
      </c>
      <c r="AE3272">
        <f t="shared" si="719"/>
        <v>0.5</v>
      </c>
      <c r="AF3272">
        <f t="shared" si="720"/>
        <v>0.5</v>
      </c>
      <c r="AG3272">
        <f t="shared" si="721"/>
        <v>0.5</v>
      </c>
      <c r="AH3272">
        <f t="shared" si="722"/>
        <v>0.5</v>
      </c>
      <c r="AI3272">
        <f t="shared" si="723"/>
        <v>0.25</v>
      </c>
      <c r="AJ3272">
        <f t="shared" si="724"/>
        <v>0.25</v>
      </c>
      <c r="AK3272">
        <f t="shared" si="725"/>
        <v>0.5</v>
      </c>
      <c r="AL3272">
        <f t="shared" si="726"/>
        <v>0</v>
      </c>
      <c r="AM3272">
        <f t="shared" si="727"/>
        <v>0</v>
      </c>
      <c r="AN3272" s="6">
        <f t="shared" si="715"/>
        <v>0.8</v>
      </c>
      <c r="AO3272" t="str">
        <f>VLOOKUP(BD_PONDERACIONES[[#This Row],[Comuna]],Tabla3[#All],2,0)</f>
        <v>Florida</v>
      </c>
    </row>
    <row r="3273" spans="1:41" x14ac:dyDescent="0.35">
      <c r="A3273" t="s">
        <v>15684</v>
      </c>
      <c r="B3273" t="s">
        <v>15685</v>
      </c>
      <c r="C3273" t="s">
        <v>15686</v>
      </c>
      <c r="D3273" s="5">
        <v>44845</v>
      </c>
      <c r="E3273" s="5">
        <v>44733</v>
      </c>
      <c r="F3273" t="s">
        <v>763</v>
      </c>
      <c r="G3273" t="s">
        <v>15687</v>
      </c>
      <c r="H3273" t="s">
        <v>3799</v>
      </c>
      <c r="J3273" t="s">
        <v>756</v>
      </c>
      <c r="K3273" t="s">
        <v>756</v>
      </c>
      <c r="L3273" t="s">
        <v>756</v>
      </c>
      <c r="M3273" t="s">
        <v>756</v>
      </c>
      <c r="N3273" t="s">
        <v>756</v>
      </c>
      <c r="O3273" t="s">
        <v>756</v>
      </c>
      <c r="P3273" t="s">
        <v>758</v>
      </c>
      <c r="Q3273" t="s">
        <v>759</v>
      </c>
      <c r="R3273" t="s">
        <v>759</v>
      </c>
      <c r="S3273" t="s">
        <v>757</v>
      </c>
      <c r="T3273" t="s">
        <v>757</v>
      </c>
      <c r="U3273" t="s">
        <v>757</v>
      </c>
      <c r="V3273" t="s">
        <v>768</v>
      </c>
      <c r="W3273" t="s">
        <v>768</v>
      </c>
      <c r="X3273" t="s">
        <v>15688</v>
      </c>
      <c r="Y3273" t="str">
        <f t="shared" si="714"/>
        <v>junio</v>
      </c>
      <c r="Z3273">
        <f>YEAR(BD_PONDERACIONES[[#This Row],[Fecha Ejecución del Ticket]])</f>
        <v>2022</v>
      </c>
      <c r="AA3273" t="str">
        <f t="shared" si="716"/>
        <v>octubre</v>
      </c>
      <c r="AB3273">
        <f>YEAR(BD_PONDERACIONES[[#This Row],[Fecha de Inspección]])</f>
        <v>2022</v>
      </c>
      <c r="AC3273">
        <f t="shared" si="717"/>
        <v>0.5</v>
      </c>
      <c r="AD3273">
        <f t="shared" si="718"/>
        <v>0.5</v>
      </c>
      <c r="AE3273">
        <f t="shared" si="719"/>
        <v>0.5</v>
      </c>
      <c r="AF3273">
        <f t="shared" si="720"/>
        <v>0.5</v>
      </c>
      <c r="AG3273">
        <f t="shared" si="721"/>
        <v>0.5</v>
      </c>
      <c r="AH3273">
        <f t="shared" si="722"/>
        <v>0.5</v>
      </c>
      <c r="AI3273">
        <f t="shared" si="723"/>
        <v>0.25</v>
      </c>
      <c r="AJ3273">
        <f t="shared" si="724"/>
        <v>0.25</v>
      </c>
      <c r="AK3273">
        <f t="shared" si="725"/>
        <v>0.5</v>
      </c>
      <c r="AL3273">
        <f t="shared" si="726"/>
        <v>0.17499999999999999</v>
      </c>
      <c r="AM3273">
        <f t="shared" si="727"/>
        <v>0.17499999999999999</v>
      </c>
      <c r="AN3273" s="6">
        <f t="shared" si="715"/>
        <v>0.87</v>
      </c>
      <c r="AO3273" t="str">
        <f>VLOOKUP(BD_PONDERACIONES[[#This Row],[Comuna]],Tabla3[#All],2,0)</f>
        <v>Florida</v>
      </c>
    </row>
    <row r="3274" spans="1:41" x14ac:dyDescent="0.35">
      <c r="A3274" t="s">
        <v>15689</v>
      </c>
      <c r="B3274" t="s">
        <v>15690</v>
      </c>
      <c r="C3274" t="s">
        <v>15691</v>
      </c>
      <c r="D3274" s="5">
        <v>44845</v>
      </c>
      <c r="E3274" s="5">
        <v>44733</v>
      </c>
      <c r="F3274" t="s">
        <v>763</v>
      </c>
      <c r="G3274" t="s">
        <v>15692</v>
      </c>
      <c r="H3274" t="s">
        <v>3799</v>
      </c>
      <c r="J3274" t="s">
        <v>756</v>
      </c>
      <c r="K3274" t="s">
        <v>756</v>
      </c>
      <c r="L3274" t="s">
        <v>757</v>
      </c>
      <c r="M3274" t="s">
        <v>757</v>
      </c>
      <c r="N3274" t="s">
        <v>756</v>
      </c>
      <c r="O3274" t="s">
        <v>756</v>
      </c>
      <c r="P3274" t="s">
        <v>758</v>
      </c>
      <c r="Q3274" t="s">
        <v>759</v>
      </c>
      <c r="R3274" t="s">
        <v>759</v>
      </c>
      <c r="S3274" t="s">
        <v>757</v>
      </c>
      <c r="T3274" t="s">
        <v>757</v>
      </c>
      <c r="U3274" t="s">
        <v>757</v>
      </c>
      <c r="V3274" t="s">
        <v>773</v>
      </c>
      <c r="W3274" t="s">
        <v>773</v>
      </c>
      <c r="X3274" t="s">
        <v>15693</v>
      </c>
      <c r="Y3274" t="str">
        <f t="shared" si="714"/>
        <v>junio</v>
      </c>
      <c r="Z3274">
        <f>YEAR(BD_PONDERACIONES[[#This Row],[Fecha Ejecución del Ticket]])</f>
        <v>2022</v>
      </c>
      <c r="AA3274" t="str">
        <f t="shared" si="716"/>
        <v>octubre</v>
      </c>
      <c r="AB3274">
        <f>YEAR(BD_PONDERACIONES[[#This Row],[Fecha de Inspección]])</f>
        <v>2022</v>
      </c>
      <c r="AC3274">
        <f t="shared" si="717"/>
        <v>0.5</v>
      </c>
      <c r="AD3274">
        <f t="shared" si="718"/>
        <v>0.5</v>
      </c>
      <c r="AE3274">
        <f t="shared" si="719"/>
        <v>0.5</v>
      </c>
      <c r="AF3274">
        <f t="shared" si="720"/>
        <v>0.5</v>
      </c>
      <c r="AG3274">
        <f t="shared" si="721"/>
        <v>0.5</v>
      </c>
      <c r="AH3274">
        <f t="shared" si="722"/>
        <v>0.5</v>
      </c>
      <c r="AI3274">
        <f t="shared" si="723"/>
        <v>0.25</v>
      </c>
      <c r="AJ3274">
        <f t="shared" si="724"/>
        <v>0.25</v>
      </c>
      <c r="AK3274">
        <f t="shared" si="725"/>
        <v>0.5</v>
      </c>
      <c r="AL3274">
        <f t="shared" si="726"/>
        <v>0</v>
      </c>
      <c r="AM3274">
        <f t="shared" si="727"/>
        <v>0</v>
      </c>
      <c r="AN3274" s="6">
        <f t="shared" si="715"/>
        <v>0.8</v>
      </c>
      <c r="AO3274" t="str">
        <f>VLOOKUP(BD_PONDERACIONES[[#This Row],[Comuna]],Tabla3[#All],2,0)</f>
        <v>Florida</v>
      </c>
    </row>
    <row r="3275" spans="1:41" x14ac:dyDescent="0.35">
      <c r="A3275" t="s">
        <v>15694</v>
      </c>
      <c r="B3275" t="s">
        <v>15695</v>
      </c>
      <c r="C3275" t="s">
        <v>15696</v>
      </c>
      <c r="D3275" s="5">
        <v>44845</v>
      </c>
      <c r="E3275" s="5">
        <v>44733</v>
      </c>
      <c r="F3275" t="s">
        <v>763</v>
      </c>
      <c r="G3275" t="s">
        <v>15697</v>
      </c>
      <c r="H3275" t="s">
        <v>3799</v>
      </c>
      <c r="J3275" t="s">
        <v>756</v>
      </c>
      <c r="K3275" t="s">
        <v>756</v>
      </c>
      <c r="L3275" t="s">
        <v>756</v>
      </c>
      <c r="M3275" t="s">
        <v>756</v>
      </c>
      <c r="N3275" t="s">
        <v>756</v>
      </c>
      <c r="O3275" t="s">
        <v>756</v>
      </c>
      <c r="P3275" t="s">
        <v>758</v>
      </c>
      <c r="Q3275" t="s">
        <v>759</v>
      </c>
      <c r="R3275" t="s">
        <v>759</v>
      </c>
      <c r="S3275" t="s">
        <v>757</v>
      </c>
      <c r="T3275" t="s">
        <v>757</v>
      </c>
      <c r="U3275" t="s">
        <v>757</v>
      </c>
      <c r="V3275" t="s">
        <v>756</v>
      </c>
      <c r="W3275" t="s">
        <v>768</v>
      </c>
      <c r="X3275" t="s">
        <v>13343</v>
      </c>
      <c r="Y3275" t="str">
        <f t="shared" si="714"/>
        <v>junio</v>
      </c>
      <c r="Z3275">
        <f>YEAR(BD_PONDERACIONES[[#This Row],[Fecha Ejecución del Ticket]])</f>
        <v>2022</v>
      </c>
      <c r="AA3275" t="str">
        <f t="shared" si="716"/>
        <v>octubre</v>
      </c>
      <c r="AB3275">
        <f>YEAR(BD_PONDERACIONES[[#This Row],[Fecha de Inspección]])</f>
        <v>2022</v>
      </c>
      <c r="AC3275">
        <f t="shared" si="717"/>
        <v>0.5</v>
      </c>
      <c r="AD3275">
        <f t="shared" si="718"/>
        <v>0.5</v>
      </c>
      <c r="AE3275">
        <f t="shared" si="719"/>
        <v>0.5</v>
      </c>
      <c r="AF3275">
        <f t="shared" si="720"/>
        <v>0.5</v>
      </c>
      <c r="AG3275">
        <f t="shared" si="721"/>
        <v>0.5</v>
      </c>
      <c r="AH3275">
        <f t="shared" si="722"/>
        <v>0.5</v>
      </c>
      <c r="AI3275">
        <f t="shared" si="723"/>
        <v>0.25</v>
      </c>
      <c r="AJ3275">
        <f t="shared" si="724"/>
        <v>0.25</v>
      </c>
      <c r="AK3275">
        <f t="shared" si="725"/>
        <v>0.5</v>
      </c>
      <c r="AL3275">
        <f t="shared" si="726"/>
        <v>0.5</v>
      </c>
      <c r="AM3275">
        <f t="shared" si="727"/>
        <v>0.17499999999999999</v>
      </c>
      <c r="AN3275" s="6">
        <f t="shared" si="715"/>
        <v>0.93500000000000005</v>
      </c>
      <c r="AO3275" t="str">
        <f>VLOOKUP(BD_PONDERACIONES[[#This Row],[Comuna]],Tabla3[#All],2,0)</f>
        <v>Florida</v>
      </c>
    </row>
    <row r="3276" spans="1:41" x14ac:dyDescent="0.35">
      <c r="A3276" t="s">
        <v>15698</v>
      </c>
      <c r="B3276" t="s">
        <v>15699</v>
      </c>
      <c r="C3276" t="s">
        <v>15700</v>
      </c>
      <c r="D3276" s="5">
        <v>44846</v>
      </c>
      <c r="E3276" s="5">
        <v>44730</v>
      </c>
      <c r="F3276" t="s">
        <v>763</v>
      </c>
      <c r="G3276" t="s">
        <v>15701</v>
      </c>
      <c r="H3276" t="s">
        <v>3799</v>
      </c>
      <c r="J3276" t="s">
        <v>756</v>
      </c>
      <c r="K3276" t="s">
        <v>756</v>
      </c>
      <c r="L3276" t="s">
        <v>757</v>
      </c>
      <c r="M3276" t="s">
        <v>757</v>
      </c>
      <c r="N3276" t="s">
        <v>756</v>
      </c>
      <c r="O3276" t="s">
        <v>756</v>
      </c>
      <c r="P3276" t="s">
        <v>758</v>
      </c>
      <c r="Q3276" t="s">
        <v>759</v>
      </c>
      <c r="R3276" t="s">
        <v>759</v>
      </c>
      <c r="S3276" t="s">
        <v>757</v>
      </c>
      <c r="T3276" t="s">
        <v>757</v>
      </c>
      <c r="U3276" t="s">
        <v>757</v>
      </c>
      <c r="V3276" t="s">
        <v>756</v>
      </c>
      <c r="W3276" t="s">
        <v>768</v>
      </c>
      <c r="X3276" t="s">
        <v>11980</v>
      </c>
      <c r="Y3276" t="str">
        <f t="shared" si="714"/>
        <v>junio</v>
      </c>
      <c r="Z3276">
        <f>YEAR(BD_PONDERACIONES[[#This Row],[Fecha Ejecución del Ticket]])</f>
        <v>2022</v>
      </c>
      <c r="AA3276" t="str">
        <f t="shared" si="716"/>
        <v>octubre</v>
      </c>
      <c r="AB3276">
        <f>YEAR(BD_PONDERACIONES[[#This Row],[Fecha de Inspección]])</f>
        <v>2022</v>
      </c>
      <c r="AC3276">
        <f t="shared" si="717"/>
        <v>0.5</v>
      </c>
      <c r="AD3276">
        <f t="shared" si="718"/>
        <v>0.5</v>
      </c>
      <c r="AE3276">
        <f t="shared" si="719"/>
        <v>0.5</v>
      </c>
      <c r="AF3276">
        <f t="shared" si="720"/>
        <v>0.5</v>
      </c>
      <c r="AG3276">
        <f t="shared" si="721"/>
        <v>0.5</v>
      </c>
      <c r="AH3276">
        <f t="shared" si="722"/>
        <v>0.5</v>
      </c>
      <c r="AI3276">
        <f t="shared" si="723"/>
        <v>0.25</v>
      </c>
      <c r="AJ3276">
        <f t="shared" si="724"/>
        <v>0.25</v>
      </c>
      <c r="AK3276">
        <f t="shared" si="725"/>
        <v>0.5</v>
      </c>
      <c r="AL3276">
        <f t="shared" si="726"/>
        <v>0.5</v>
      </c>
      <c r="AM3276">
        <f t="shared" si="727"/>
        <v>0.17499999999999999</v>
      </c>
      <c r="AN3276" s="6">
        <f t="shared" si="715"/>
        <v>0.93500000000000005</v>
      </c>
      <c r="AO3276" t="str">
        <f>VLOOKUP(BD_PONDERACIONES[[#This Row],[Comuna]],Tabla3[#All],2,0)</f>
        <v>Florida</v>
      </c>
    </row>
    <row r="3277" spans="1:41" x14ac:dyDescent="0.35">
      <c r="A3277" t="s">
        <v>15702</v>
      </c>
      <c r="B3277" t="s">
        <v>15703</v>
      </c>
      <c r="C3277" t="s">
        <v>15704</v>
      </c>
      <c r="D3277" s="5">
        <v>44846</v>
      </c>
      <c r="E3277" s="5">
        <v>44719</v>
      </c>
      <c r="F3277" t="s">
        <v>753</v>
      </c>
      <c r="G3277" t="s">
        <v>15705</v>
      </c>
      <c r="H3277" t="s">
        <v>2755</v>
      </c>
      <c r="J3277" t="s">
        <v>756</v>
      </c>
      <c r="K3277" t="s">
        <v>756</v>
      </c>
      <c r="L3277" t="s">
        <v>757</v>
      </c>
      <c r="M3277" t="s">
        <v>757</v>
      </c>
      <c r="N3277" t="s">
        <v>756</v>
      </c>
      <c r="O3277" t="s">
        <v>756</v>
      </c>
      <c r="P3277" t="s">
        <v>758</v>
      </c>
      <c r="Q3277" t="s">
        <v>759</v>
      </c>
      <c r="R3277" t="s">
        <v>759</v>
      </c>
      <c r="S3277" t="s">
        <v>757</v>
      </c>
      <c r="T3277" t="s">
        <v>757</v>
      </c>
      <c r="U3277" t="s">
        <v>757</v>
      </c>
      <c r="V3277" t="s">
        <v>756</v>
      </c>
      <c r="W3277" t="s">
        <v>756</v>
      </c>
      <c r="X3277" t="s">
        <v>9988</v>
      </c>
      <c r="Y3277" t="str">
        <f t="shared" si="714"/>
        <v>junio</v>
      </c>
      <c r="Z3277">
        <f>YEAR(BD_PONDERACIONES[[#This Row],[Fecha Ejecución del Ticket]])</f>
        <v>2022</v>
      </c>
      <c r="AA3277" t="str">
        <f t="shared" si="716"/>
        <v>octubre</v>
      </c>
      <c r="AB3277">
        <f>YEAR(BD_PONDERACIONES[[#This Row],[Fecha de Inspección]])</f>
        <v>2022</v>
      </c>
      <c r="AC3277">
        <f t="shared" si="717"/>
        <v>0.5</v>
      </c>
      <c r="AD3277">
        <f t="shared" si="718"/>
        <v>0.5</v>
      </c>
      <c r="AE3277">
        <f t="shared" si="719"/>
        <v>0.5</v>
      </c>
      <c r="AF3277">
        <f t="shared" si="720"/>
        <v>0.5</v>
      </c>
      <c r="AG3277">
        <f t="shared" si="721"/>
        <v>0.5</v>
      </c>
      <c r="AH3277">
        <f t="shared" si="722"/>
        <v>0.5</v>
      </c>
      <c r="AI3277">
        <f t="shared" si="723"/>
        <v>0.25</v>
      </c>
      <c r="AJ3277">
        <f t="shared" si="724"/>
        <v>0.25</v>
      </c>
      <c r="AK3277">
        <f t="shared" si="725"/>
        <v>0.5</v>
      </c>
      <c r="AL3277">
        <f t="shared" si="726"/>
        <v>0.5</v>
      </c>
      <c r="AM3277">
        <f t="shared" si="727"/>
        <v>0.5</v>
      </c>
      <c r="AN3277" s="6">
        <f t="shared" si="715"/>
        <v>1</v>
      </c>
      <c r="AO3277" t="str">
        <f>VLOOKUP(BD_PONDERACIONES[[#This Row],[Comuna]],Tabla3[#All],2,0)</f>
        <v>Florida</v>
      </c>
    </row>
    <row r="3278" spans="1:41" x14ac:dyDescent="0.35">
      <c r="A3278" t="s">
        <v>15706</v>
      </c>
      <c r="B3278" t="s">
        <v>15707</v>
      </c>
      <c r="C3278" t="s">
        <v>15708</v>
      </c>
      <c r="D3278" s="5">
        <v>44846</v>
      </c>
      <c r="E3278" s="5">
        <v>44713</v>
      </c>
      <c r="F3278" t="s">
        <v>753</v>
      </c>
      <c r="G3278" t="s">
        <v>15709</v>
      </c>
      <c r="H3278" t="s">
        <v>2755</v>
      </c>
      <c r="J3278" t="s">
        <v>756</v>
      </c>
      <c r="K3278" t="s">
        <v>756</v>
      </c>
      <c r="L3278" t="s">
        <v>756</v>
      </c>
      <c r="M3278" t="s">
        <v>756</v>
      </c>
      <c r="N3278" t="s">
        <v>756</v>
      </c>
      <c r="O3278" t="s">
        <v>756</v>
      </c>
      <c r="P3278" t="s">
        <v>758</v>
      </c>
      <c r="Q3278" t="s">
        <v>759</v>
      </c>
      <c r="R3278" t="s">
        <v>759</v>
      </c>
      <c r="S3278" t="s">
        <v>757</v>
      </c>
      <c r="T3278" t="s">
        <v>757</v>
      </c>
      <c r="U3278" t="s">
        <v>757</v>
      </c>
      <c r="V3278" t="s">
        <v>756</v>
      </c>
      <c r="W3278" t="s">
        <v>756</v>
      </c>
      <c r="X3278" t="s">
        <v>15710</v>
      </c>
      <c r="Y3278" t="str">
        <f t="shared" si="714"/>
        <v>junio</v>
      </c>
      <c r="Z3278">
        <f>YEAR(BD_PONDERACIONES[[#This Row],[Fecha Ejecución del Ticket]])</f>
        <v>2022</v>
      </c>
      <c r="AA3278" t="str">
        <f t="shared" si="716"/>
        <v>octubre</v>
      </c>
      <c r="AB3278">
        <f>YEAR(BD_PONDERACIONES[[#This Row],[Fecha de Inspección]])</f>
        <v>2022</v>
      </c>
      <c r="AC3278">
        <f t="shared" si="717"/>
        <v>0.5</v>
      </c>
      <c r="AD3278">
        <f t="shared" si="718"/>
        <v>0.5</v>
      </c>
      <c r="AE3278">
        <f t="shared" si="719"/>
        <v>0.5</v>
      </c>
      <c r="AF3278">
        <f t="shared" si="720"/>
        <v>0.5</v>
      </c>
      <c r="AG3278">
        <f t="shared" si="721"/>
        <v>0.5</v>
      </c>
      <c r="AH3278">
        <f t="shared" si="722"/>
        <v>0.5</v>
      </c>
      <c r="AI3278">
        <f t="shared" si="723"/>
        <v>0.25</v>
      </c>
      <c r="AJ3278">
        <f t="shared" si="724"/>
        <v>0.25</v>
      </c>
      <c r="AK3278">
        <f t="shared" si="725"/>
        <v>0.5</v>
      </c>
      <c r="AL3278">
        <f t="shared" si="726"/>
        <v>0.5</v>
      </c>
      <c r="AM3278">
        <f t="shared" si="727"/>
        <v>0.5</v>
      </c>
      <c r="AN3278" s="6">
        <f t="shared" si="715"/>
        <v>1</v>
      </c>
      <c r="AO3278" t="str">
        <f>VLOOKUP(BD_PONDERACIONES[[#This Row],[Comuna]],Tabla3[#All],2,0)</f>
        <v>Florida</v>
      </c>
    </row>
    <row r="3279" spans="1:41" x14ac:dyDescent="0.35">
      <c r="A3279" t="s">
        <v>15711</v>
      </c>
      <c r="B3279" t="s">
        <v>15712</v>
      </c>
      <c r="C3279" t="s">
        <v>15713</v>
      </c>
      <c r="D3279" s="5">
        <v>44846</v>
      </c>
      <c r="E3279" s="5">
        <v>44730</v>
      </c>
      <c r="F3279" t="s">
        <v>763</v>
      </c>
      <c r="G3279" t="s">
        <v>15714</v>
      </c>
      <c r="H3279" t="s">
        <v>3799</v>
      </c>
      <c r="J3279" t="s">
        <v>756</v>
      </c>
      <c r="K3279" t="s">
        <v>756</v>
      </c>
      <c r="L3279" t="s">
        <v>757</v>
      </c>
      <c r="M3279" t="s">
        <v>757</v>
      </c>
      <c r="N3279" t="s">
        <v>756</v>
      </c>
      <c r="O3279" t="s">
        <v>756</v>
      </c>
      <c r="P3279" t="s">
        <v>758</v>
      </c>
      <c r="Q3279" t="s">
        <v>759</v>
      </c>
      <c r="R3279" t="s">
        <v>759</v>
      </c>
      <c r="S3279" t="s">
        <v>757</v>
      </c>
      <c r="T3279" t="s">
        <v>757</v>
      </c>
      <c r="U3279" t="s">
        <v>757</v>
      </c>
      <c r="V3279" t="s">
        <v>756</v>
      </c>
      <c r="W3279" t="s">
        <v>768</v>
      </c>
      <c r="X3279" t="s">
        <v>15715</v>
      </c>
      <c r="Y3279" t="str">
        <f t="shared" si="714"/>
        <v>junio</v>
      </c>
      <c r="Z3279">
        <f>YEAR(BD_PONDERACIONES[[#This Row],[Fecha Ejecución del Ticket]])</f>
        <v>2022</v>
      </c>
      <c r="AA3279" t="str">
        <f t="shared" si="716"/>
        <v>octubre</v>
      </c>
      <c r="AB3279">
        <f>YEAR(BD_PONDERACIONES[[#This Row],[Fecha de Inspección]])</f>
        <v>2022</v>
      </c>
      <c r="AC3279">
        <f t="shared" si="717"/>
        <v>0.5</v>
      </c>
      <c r="AD3279">
        <f t="shared" si="718"/>
        <v>0.5</v>
      </c>
      <c r="AE3279">
        <f t="shared" si="719"/>
        <v>0.5</v>
      </c>
      <c r="AF3279">
        <f t="shared" si="720"/>
        <v>0.5</v>
      </c>
      <c r="AG3279">
        <f t="shared" si="721"/>
        <v>0.5</v>
      </c>
      <c r="AH3279">
        <f t="shared" si="722"/>
        <v>0.5</v>
      </c>
      <c r="AI3279">
        <f t="shared" si="723"/>
        <v>0.25</v>
      </c>
      <c r="AJ3279">
        <f t="shared" si="724"/>
        <v>0.25</v>
      </c>
      <c r="AK3279">
        <f t="shared" si="725"/>
        <v>0.5</v>
      </c>
      <c r="AL3279">
        <f t="shared" si="726"/>
        <v>0.5</v>
      </c>
      <c r="AM3279">
        <f t="shared" si="727"/>
        <v>0.17499999999999999</v>
      </c>
      <c r="AN3279" s="6">
        <f t="shared" si="715"/>
        <v>0.93500000000000005</v>
      </c>
      <c r="AO3279" t="str">
        <f>VLOOKUP(BD_PONDERACIONES[[#This Row],[Comuna]],Tabla3[#All],2,0)</f>
        <v>Florida</v>
      </c>
    </row>
    <row r="3280" spans="1:41" x14ac:dyDescent="0.35">
      <c r="A3280" t="s">
        <v>15716</v>
      </c>
      <c r="B3280" t="s">
        <v>15717</v>
      </c>
      <c r="C3280" t="s">
        <v>15718</v>
      </c>
      <c r="D3280" s="5">
        <v>44846</v>
      </c>
      <c r="E3280" s="5">
        <v>44734</v>
      </c>
      <c r="F3280" t="s">
        <v>763</v>
      </c>
      <c r="G3280" t="s">
        <v>15719</v>
      </c>
      <c r="H3280" t="s">
        <v>3799</v>
      </c>
      <c r="J3280" t="s">
        <v>756</v>
      </c>
      <c r="K3280" t="s">
        <v>756</v>
      </c>
      <c r="L3280" t="s">
        <v>757</v>
      </c>
      <c r="M3280" t="s">
        <v>757</v>
      </c>
      <c r="N3280" t="s">
        <v>756</v>
      </c>
      <c r="O3280" t="s">
        <v>756</v>
      </c>
      <c r="P3280" t="s">
        <v>758</v>
      </c>
      <c r="Q3280" t="s">
        <v>759</v>
      </c>
      <c r="R3280" t="s">
        <v>759</v>
      </c>
      <c r="S3280" t="s">
        <v>757</v>
      </c>
      <c r="T3280" t="s">
        <v>757</v>
      </c>
      <c r="U3280" t="s">
        <v>757</v>
      </c>
      <c r="V3280" t="s">
        <v>756</v>
      </c>
      <c r="W3280" t="s">
        <v>768</v>
      </c>
      <c r="X3280" t="s">
        <v>15720</v>
      </c>
      <c r="Y3280" t="str">
        <f t="shared" si="714"/>
        <v>junio</v>
      </c>
      <c r="Z3280">
        <f>YEAR(BD_PONDERACIONES[[#This Row],[Fecha Ejecución del Ticket]])</f>
        <v>2022</v>
      </c>
      <c r="AA3280" t="str">
        <f t="shared" si="716"/>
        <v>octubre</v>
      </c>
      <c r="AB3280">
        <f>YEAR(BD_PONDERACIONES[[#This Row],[Fecha de Inspección]])</f>
        <v>2022</v>
      </c>
      <c r="AC3280">
        <f t="shared" si="717"/>
        <v>0.5</v>
      </c>
      <c r="AD3280">
        <f t="shared" si="718"/>
        <v>0.5</v>
      </c>
      <c r="AE3280">
        <f t="shared" si="719"/>
        <v>0.5</v>
      </c>
      <c r="AF3280">
        <f t="shared" si="720"/>
        <v>0.5</v>
      </c>
      <c r="AG3280">
        <f t="shared" si="721"/>
        <v>0.5</v>
      </c>
      <c r="AH3280">
        <f t="shared" si="722"/>
        <v>0.5</v>
      </c>
      <c r="AI3280">
        <f t="shared" si="723"/>
        <v>0.25</v>
      </c>
      <c r="AJ3280">
        <f t="shared" si="724"/>
        <v>0.25</v>
      </c>
      <c r="AK3280">
        <f t="shared" si="725"/>
        <v>0.5</v>
      </c>
      <c r="AL3280">
        <f t="shared" si="726"/>
        <v>0.5</v>
      </c>
      <c r="AM3280">
        <f t="shared" si="727"/>
        <v>0.17499999999999999</v>
      </c>
      <c r="AN3280" s="6">
        <f t="shared" si="715"/>
        <v>0.93500000000000005</v>
      </c>
      <c r="AO3280" t="str">
        <f>VLOOKUP(BD_PONDERACIONES[[#This Row],[Comuna]],Tabla3[#All],2,0)</f>
        <v>Florida</v>
      </c>
    </row>
    <row r="3281" spans="1:41" x14ac:dyDescent="0.35">
      <c r="A3281" t="s">
        <v>15721</v>
      </c>
      <c r="B3281" t="s">
        <v>15722</v>
      </c>
      <c r="C3281" t="s">
        <v>15723</v>
      </c>
      <c r="D3281" s="5">
        <v>44846</v>
      </c>
      <c r="E3281" s="5">
        <v>44734</v>
      </c>
      <c r="F3281" t="s">
        <v>763</v>
      </c>
      <c r="G3281" t="s">
        <v>15724</v>
      </c>
      <c r="H3281" t="s">
        <v>3799</v>
      </c>
      <c r="J3281" t="s">
        <v>756</v>
      </c>
      <c r="K3281" t="s">
        <v>756</v>
      </c>
      <c r="L3281" t="s">
        <v>757</v>
      </c>
      <c r="M3281" t="s">
        <v>757</v>
      </c>
      <c r="N3281" t="s">
        <v>756</v>
      </c>
      <c r="O3281" t="s">
        <v>756</v>
      </c>
      <c r="P3281" t="s">
        <v>758</v>
      </c>
      <c r="Q3281" t="s">
        <v>759</v>
      </c>
      <c r="R3281" t="s">
        <v>759</v>
      </c>
      <c r="S3281" t="s">
        <v>757</v>
      </c>
      <c r="T3281" t="s">
        <v>757</v>
      </c>
      <c r="U3281" t="s">
        <v>757</v>
      </c>
      <c r="V3281" t="s">
        <v>768</v>
      </c>
      <c r="W3281" t="s">
        <v>768</v>
      </c>
      <c r="X3281" t="s">
        <v>15725</v>
      </c>
      <c r="Y3281" t="str">
        <f t="shared" ref="Y3281:Y3344" si="728">TEXT(E3281,"MMMM")</f>
        <v>junio</v>
      </c>
      <c r="Z3281">
        <f>YEAR(BD_PONDERACIONES[[#This Row],[Fecha Ejecución del Ticket]])</f>
        <v>2022</v>
      </c>
      <c r="AA3281" t="str">
        <f t="shared" si="716"/>
        <v>octubre</v>
      </c>
      <c r="AB3281">
        <f>YEAR(BD_PONDERACIONES[[#This Row],[Fecha de Inspección]])</f>
        <v>2022</v>
      </c>
      <c r="AC3281">
        <f t="shared" si="717"/>
        <v>0.5</v>
      </c>
      <c r="AD3281">
        <f t="shared" si="718"/>
        <v>0.5</v>
      </c>
      <c r="AE3281">
        <f t="shared" si="719"/>
        <v>0.5</v>
      </c>
      <c r="AF3281">
        <f t="shared" si="720"/>
        <v>0.5</v>
      </c>
      <c r="AG3281">
        <f t="shared" si="721"/>
        <v>0.5</v>
      </c>
      <c r="AH3281">
        <f t="shared" si="722"/>
        <v>0.5</v>
      </c>
      <c r="AI3281">
        <f t="shared" si="723"/>
        <v>0.25</v>
      </c>
      <c r="AJ3281">
        <f t="shared" si="724"/>
        <v>0.25</v>
      </c>
      <c r="AK3281">
        <f t="shared" si="725"/>
        <v>0.5</v>
      </c>
      <c r="AL3281">
        <f t="shared" si="726"/>
        <v>0.17499999999999999</v>
      </c>
      <c r="AM3281">
        <f t="shared" si="727"/>
        <v>0.17499999999999999</v>
      </c>
      <c r="AN3281" s="6">
        <f t="shared" ref="AN3281:AN3344" si="729">((AC3281+AD3281)*0.2)+((AE3281+AF3281)*0.3)+((AG3281+AH3281)*0.15)+((AI3281+AJ3281+AK3281)*0.15)+((AL3281+AM3281)*0.2)</f>
        <v>0.87</v>
      </c>
      <c r="AO3281" t="str">
        <f>VLOOKUP(BD_PONDERACIONES[[#This Row],[Comuna]],Tabla3[#All],2,0)</f>
        <v>Florida</v>
      </c>
    </row>
    <row r="3282" spans="1:41" x14ac:dyDescent="0.35">
      <c r="A3282" t="s">
        <v>15726</v>
      </c>
      <c r="B3282" t="s">
        <v>15727</v>
      </c>
      <c r="C3282" t="s">
        <v>15728</v>
      </c>
      <c r="D3282" s="5">
        <v>44846</v>
      </c>
      <c r="E3282" s="5">
        <v>44718</v>
      </c>
      <c r="F3282" t="s">
        <v>753</v>
      </c>
      <c r="G3282" t="s">
        <v>15729</v>
      </c>
      <c r="H3282" t="s">
        <v>2755</v>
      </c>
      <c r="J3282" t="s">
        <v>756</v>
      </c>
      <c r="K3282" t="s">
        <v>756</v>
      </c>
      <c r="L3282" t="s">
        <v>757</v>
      </c>
      <c r="M3282" t="s">
        <v>757</v>
      </c>
      <c r="N3282" t="s">
        <v>756</v>
      </c>
      <c r="O3282" t="s">
        <v>756</v>
      </c>
      <c r="P3282" t="s">
        <v>758</v>
      </c>
      <c r="Q3282" t="s">
        <v>759</v>
      </c>
      <c r="R3282" t="s">
        <v>759</v>
      </c>
      <c r="S3282" t="s">
        <v>757</v>
      </c>
      <c r="T3282" t="s">
        <v>757</v>
      </c>
      <c r="U3282" t="s">
        <v>757</v>
      </c>
      <c r="V3282" t="s">
        <v>756</v>
      </c>
      <c r="W3282" t="s">
        <v>756</v>
      </c>
      <c r="X3282" t="s">
        <v>15730</v>
      </c>
      <c r="Y3282" t="str">
        <f t="shared" si="728"/>
        <v>junio</v>
      </c>
      <c r="Z3282">
        <f>YEAR(BD_PONDERACIONES[[#This Row],[Fecha Ejecución del Ticket]])</f>
        <v>2022</v>
      </c>
      <c r="AA3282" t="str">
        <f t="shared" si="716"/>
        <v>octubre</v>
      </c>
      <c r="AB3282">
        <f>YEAR(BD_PONDERACIONES[[#This Row],[Fecha de Inspección]])</f>
        <v>2022</v>
      </c>
      <c r="AC3282">
        <f t="shared" si="717"/>
        <v>0.5</v>
      </c>
      <c r="AD3282">
        <f t="shared" si="718"/>
        <v>0.5</v>
      </c>
      <c r="AE3282">
        <f t="shared" si="719"/>
        <v>0.5</v>
      </c>
      <c r="AF3282">
        <f t="shared" si="720"/>
        <v>0.5</v>
      </c>
      <c r="AG3282">
        <f t="shared" si="721"/>
        <v>0.5</v>
      </c>
      <c r="AH3282">
        <f t="shared" si="722"/>
        <v>0.5</v>
      </c>
      <c r="AI3282">
        <f t="shared" si="723"/>
        <v>0.25</v>
      </c>
      <c r="AJ3282">
        <f t="shared" si="724"/>
        <v>0.25</v>
      </c>
      <c r="AK3282">
        <f t="shared" si="725"/>
        <v>0.5</v>
      </c>
      <c r="AL3282">
        <f t="shared" si="726"/>
        <v>0.5</v>
      </c>
      <c r="AM3282">
        <f t="shared" si="727"/>
        <v>0.5</v>
      </c>
      <c r="AN3282" s="6">
        <f t="shared" si="729"/>
        <v>1</v>
      </c>
      <c r="AO3282" t="str">
        <f>VLOOKUP(BD_PONDERACIONES[[#This Row],[Comuna]],Tabla3[#All],2,0)</f>
        <v>Florida</v>
      </c>
    </row>
    <row r="3283" spans="1:41" x14ac:dyDescent="0.35">
      <c r="A3283" t="s">
        <v>15731</v>
      </c>
      <c r="B3283" t="s">
        <v>15732</v>
      </c>
      <c r="C3283" t="s">
        <v>15733</v>
      </c>
      <c r="D3283" s="5">
        <v>44846</v>
      </c>
      <c r="E3283" s="5">
        <v>44737</v>
      </c>
      <c r="F3283" t="s">
        <v>763</v>
      </c>
      <c r="G3283" t="s">
        <v>15734</v>
      </c>
      <c r="H3283" t="s">
        <v>3799</v>
      </c>
      <c r="J3283" t="s">
        <v>756</v>
      </c>
      <c r="K3283" t="s">
        <v>756</v>
      </c>
      <c r="L3283" t="s">
        <v>757</v>
      </c>
      <c r="M3283" t="s">
        <v>757</v>
      </c>
      <c r="N3283" t="s">
        <v>756</v>
      </c>
      <c r="O3283" t="s">
        <v>756</v>
      </c>
      <c r="P3283" t="s">
        <v>758</v>
      </c>
      <c r="Q3283" t="s">
        <v>759</v>
      </c>
      <c r="R3283" t="s">
        <v>759</v>
      </c>
      <c r="S3283" t="s">
        <v>757</v>
      </c>
      <c r="T3283" t="s">
        <v>757</v>
      </c>
      <c r="U3283" t="s">
        <v>757</v>
      </c>
      <c r="V3283" t="s">
        <v>756</v>
      </c>
      <c r="W3283" t="s">
        <v>756</v>
      </c>
      <c r="X3283" t="s">
        <v>15735</v>
      </c>
      <c r="Y3283" t="str">
        <f t="shared" si="728"/>
        <v>junio</v>
      </c>
      <c r="Z3283">
        <f>YEAR(BD_PONDERACIONES[[#This Row],[Fecha Ejecución del Ticket]])</f>
        <v>2022</v>
      </c>
      <c r="AA3283" t="str">
        <f t="shared" si="716"/>
        <v>octubre</v>
      </c>
      <c r="AB3283">
        <f>YEAR(BD_PONDERACIONES[[#This Row],[Fecha de Inspección]])</f>
        <v>2022</v>
      </c>
      <c r="AC3283">
        <f t="shared" si="717"/>
        <v>0.5</v>
      </c>
      <c r="AD3283">
        <f t="shared" si="718"/>
        <v>0.5</v>
      </c>
      <c r="AE3283">
        <f t="shared" si="719"/>
        <v>0.5</v>
      </c>
      <c r="AF3283">
        <f t="shared" si="720"/>
        <v>0.5</v>
      </c>
      <c r="AG3283">
        <f t="shared" si="721"/>
        <v>0.5</v>
      </c>
      <c r="AH3283">
        <f t="shared" si="722"/>
        <v>0.5</v>
      </c>
      <c r="AI3283">
        <f t="shared" si="723"/>
        <v>0.25</v>
      </c>
      <c r="AJ3283">
        <f t="shared" si="724"/>
        <v>0.25</v>
      </c>
      <c r="AK3283">
        <f t="shared" si="725"/>
        <v>0.5</v>
      </c>
      <c r="AL3283">
        <f t="shared" si="726"/>
        <v>0.5</v>
      </c>
      <c r="AM3283">
        <f t="shared" si="727"/>
        <v>0.5</v>
      </c>
      <c r="AN3283" s="6">
        <f t="shared" si="729"/>
        <v>1</v>
      </c>
      <c r="AO3283" t="str">
        <f>VLOOKUP(BD_PONDERACIONES[[#This Row],[Comuna]],Tabla3[#All],2,0)</f>
        <v>Florida</v>
      </c>
    </row>
    <row r="3284" spans="1:41" x14ac:dyDescent="0.35">
      <c r="A3284" t="s">
        <v>15736</v>
      </c>
      <c r="B3284" t="s">
        <v>15737</v>
      </c>
      <c r="C3284" t="s">
        <v>15738</v>
      </c>
      <c r="D3284" s="5">
        <v>44846</v>
      </c>
      <c r="E3284" s="5">
        <v>44723</v>
      </c>
      <c r="F3284" t="s">
        <v>753</v>
      </c>
      <c r="G3284" t="s">
        <v>15739</v>
      </c>
      <c r="H3284" t="s">
        <v>2755</v>
      </c>
      <c r="J3284" t="s">
        <v>756</v>
      </c>
      <c r="K3284" t="s">
        <v>756</v>
      </c>
      <c r="L3284" t="s">
        <v>757</v>
      </c>
      <c r="M3284" t="s">
        <v>757</v>
      </c>
      <c r="N3284" t="s">
        <v>756</v>
      </c>
      <c r="O3284" t="s">
        <v>756</v>
      </c>
      <c r="P3284" t="s">
        <v>758</v>
      </c>
      <c r="Q3284" t="s">
        <v>759</v>
      </c>
      <c r="R3284" t="s">
        <v>759</v>
      </c>
      <c r="S3284" t="s">
        <v>757</v>
      </c>
      <c r="T3284" t="s">
        <v>757</v>
      </c>
      <c r="U3284" t="s">
        <v>757</v>
      </c>
      <c r="V3284" t="s">
        <v>756</v>
      </c>
      <c r="W3284" t="s">
        <v>768</v>
      </c>
      <c r="X3284" t="s">
        <v>885</v>
      </c>
      <c r="Y3284" t="str">
        <f t="shared" si="728"/>
        <v>junio</v>
      </c>
      <c r="Z3284">
        <f>YEAR(BD_PONDERACIONES[[#This Row],[Fecha Ejecución del Ticket]])</f>
        <v>2022</v>
      </c>
      <c r="AA3284" t="str">
        <f t="shared" si="716"/>
        <v>octubre</v>
      </c>
      <c r="AB3284">
        <f>YEAR(BD_PONDERACIONES[[#This Row],[Fecha de Inspección]])</f>
        <v>2022</v>
      </c>
      <c r="AC3284">
        <f t="shared" si="717"/>
        <v>0.5</v>
      </c>
      <c r="AD3284">
        <f t="shared" si="718"/>
        <v>0.5</v>
      </c>
      <c r="AE3284">
        <f t="shared" si="719"/>
        <v>0.5</v>
      </c>
      <c r="AF3284">
        <f t="shared" si="720"/>
        <v>0.5</v>
      </c>
      <c r="AG3284">
        <f t="shared" si="721"/>
        <v>0.5</v>
      </c>
      <c r="AH3284">
        <f t="shared" si="722"/>
        <v>0.5</v>
      </c>
      <c r="AI3284">
        <f t="shared" si="723"/>
        <v>0.25</v>
      </c>
      <c r="AJ3284">
        <f t="shared" si="724"/>
        <v>0.25</v>
      </c>
      <c r="AK3284">
        <f t="shared" si="725"/>
        <v>0.5</v>
      </c>
      <c r="AL3284">
        <f t="shared" si="726"/>
        <v>0.5</v>
      </c>
      <c r="AM3284">
        <f t="shared" si="727"/>
        <v>0.17499999999999999</v>
      </c>
      <c r="AN3284" s="6">
        <f t="shared" si="729"/>
        <v>0.93500000000000005</v>
      </c>
      <c r="AO3284" t="str">
        <f>VLOOKUP(BD_PONDERACIONES[[#This Row],[Comuna]],Tabla3[#All],2,0)</f>
        <v>Florida</v>
      </c>
    </row>
    <row r="3285" spans="1:41" x14ac:dyDescent="0.35">
      <c r="A3285" t="s">
        <v>15740</v>
      </c>
      <c r="B3285" t="s">
        <v>15741</v>
      </c>
      <c r="C3285" t="s">
        <v>15742</v>
      </c>
      <c r="D3285" s="5">
        <v>44846</v>
      </c>
      <c r="E3285" s="5">
        <v>44731</v>
      </c>
      <c r="F3285" t="s">
        <v>763</v>
      </c>
      <c r="G3285" t="s">
        <v>15743</v>
      </c>
      <c r="H3285" t="s">
        <v>3799</v>
      </c>
      <c r="J3285" t="s">
        <v>756</v>
      </c>
      <c r="K3285" t="s">
        <v>756</v>
      </c>
      <c r="L3285" t="s">
        <v>757</v>
      </c>
      <c r="M3285" t="s">
        <v>757</v>
      </c>
      <c r="N3285" t="s">
        <v>756</v>
      </c>
      <c r="O3285" t="s">
        <v>756</v>
      </c>
      <c r="P3285" t="s">
        <v>758</v>
      </c>
      <c r="Q3285" t="s">
        <v>759</v>
      </c>
      <c r="R3285" t="s">
        <v>759</v>
      </c>
      <c r="S3285" t="s">
        <v>757</v>
      </c>
      <c r="T3285" t="s">
        <v>757</v>
      </c>
      <c r="U3285" t="s">
        <v>757</v>
      </c>
      <c r="V3285" t="s">
        <v>756</v>
      </c>
      <c r="W3285" t="s">
        <v>756</v>
      </c>
      <c r="X3285" t="s">
        <v>15744</v>
      </c>
      <c r="Y3285" t="str">
        <f t="shared" si="728"/>
        <v>junio</v>
      </c>
      <c r="Z3285">
        <f>YEAR(BD_PONDERACIONES[[#This Row],[Fecha Ejecución del Ticket]])</f>
        <v>2022</v>
      </c>
      <c r="AA3285" t="str">
        <f t="shared" si="716"/>
        <v>octubre</v>
      </c>
      <c r="AB3285">
        <f>YEAR(BD_PONDERACIONES[[#This Row],[Fecha de Inspección]])</f>
        <v>2022</v>
      </c>
      <c r="AC3285">
        <f t="shared" si="717"/>
        <v>0.5</v>
      </c>
      <c r="AD3285">
        <f t="shared" si="718"/>
        <v>0.5</v>
      </c>
      <c r="AE3285">
        <f t="shared" si="719"/>
        <v>0.5</v>
      </c>
      <c r="AF3285">
        <f t="shared" si="720"/>
        <v>0.5</v>
      </c>
      <c r="AG3285">
        <f t="shared" si="721"/>
        <v>0.5</v>
      </c>
      <c r="AH3285">
        <f t="shared" si="722"/>
        <v>0.5</v>
      </c>
      <c r="AI3285">
        <f t="shared" si="723"/>
        <v>0.25</v>
      </c>
      <c r="AJ3285">
        <f t="shared" si="724"/>
        <v>0.25</v>
      </c>
      <c r="AK3285">
        <f t="shared" si="725"/>
        <v>0.5</v>
      </c>
      <c r="AL3285">
        <f t="shared" si="726"/>
        <v>0.5</v>
      </c>
      <c r="AM3285">
        <f t="shared" si="727"/>
        <v>0.5</v>
      </c>
      <c r="AN3285" s="6">
        <f t="shared" si="729"/>
        <v>1</v>
      </c>
      <c r="AO3285" t="str">
        <f>VLOOKUP(BD_PONDERACIONES[[#This Row],[Comuna]],Tabla3[#All],2,0)</f>
        <v>Florida</v>
      </c>
    </row>
    <row r="3286" spans="1:41" x14ac:dyDescent="0.35">
      <c r="A3286" t="s">
        <v>15745</v>
      </c>
      <c r="B3286" t="s">
        <v>15746</v>
      </c>
      <c r="C3286" t="s">
        <v>15747</v>
      </c>
      <c r="D3286" s="5">
        <v>44846</v>
      </c>
      <c r="E3286" s="5">
        <v>44722</v>
      </c>
      <c r="F3286" t="s">
        <v>753</v>
      </c>
      <c r="G3286" t="s">
        <v>15748</v>
      </c>
      <c r="H3286" t="s">
        <v>2755</v>
      </c>
      <c r="J3286" t="s">
        <v>756</v>
      </c>
      <c r="K3286" t="s">
        <v>756</v>
      </c>
      <c r="L3286" t="s">
        <v>757</v>
      </c>
      <c r="M3286" t="s">
        <v>757</v>
      </c>
      <c r="N3286" t="s">
        <v>756</v>
      </c>
      <c r="O3286" t="s">
        <v>756</v>
      </c>
      <c r="P3286" t="s">
        <v>765</v>
      </c>
      <c r="Q3286" t="s">
        <v>759</v>
      </c>
      <c r="R3286" t="s">
        <v>759</v>
      </c>
      <c r="S3286" t="s">
        <v>757</v>
      </c>
      <c r="T3286" t="s">
        <v>757</v>
      </c>
      <c r="U3286" t="s">
        <v>756</v>
      </c>
      <c r="V3286" t="s">
        <v>904</v>
      </c>
      <c r="W3286" t="s">
        <v>768</v>
      </c>
      <c r="X3286" t="s">
        <v>6086</v>
      </c>
      <c r="Y3286" t="str">
        <f t="shared" si="728"/>
        <v>junio</v>
      </c>
      <c r="Z3286">
        <f>YEAR(BD_PONDERACIONES[[#This Row],[Fecha Ejecución del Ticket]])</f>
        <v>2022</v>
      </c>
      <c r="AA3286" t="str">
        <f t="shared" si="716"/>
        <v>octubre</v>
      </c>
      <c r="AB3286">
        <f>YEAR(BD_PONDERACIONES[[#This Row],[Fecha de Inspección]])</f>
        <v>2022</v>
      </c>
      <c r="AC3286">
        <f t="shared" si="717"/>
        <v>0.5</v>
      </c>
      <c r="AD3286">
        <f t="shared" si="718"/>
        <v>0.5</v>
      </c>
      <c r="AE3286">
        <f t="shared" si="719"/>
        <v>0.5</v>
      </c>
      <c r="AF3286">
        <f t="shared" si="720"/>
        <v>0.5</v>
      </c>
      <c r="AG3286">
        <f t="shared" si="721"/>
        <v>0.5</v>
      </c>
      <c r="AH3286">
        <f t="shared" si="722"/>
        <v>0.5</v>
      </c>
      <c r="AI3286">
        <f t="shared" si="723"/>
        <v>0.25</v>
      </c>
      <c r="AJ3286">
        <f t="shared" si="724"/>
        <v>0.25</v>
      </c>
      <c r="AK3286">
        <f t="shared" si="725"/>
        <v>0.5</v>
      </c>
      <c r="AL3286">
        <f t="shared" si="726"/>
        <v>0.32500000000000001</v>
      </c>
      <c r="AM3286">
        <f t="shared" si="727"/>
        <v>0.17499999999999999</v>
      </c>
      <c r="AN3286" s="6">
        <f t="shared" si="729"/>
        <v>0.9</v>
      </c>
      <c r="AO3286" t="str">
        <f>VLOOKUP(BD_PONDERACIONES[[#This Row],[Comuna]],Tabla3[#All],2,0)</f>
        <v>Florida</v>
      </c>
    </row>
    <row r="3287" spans="1:41" x14ac:dyDescent="0.35">
      <c r="A3287" t="s">
        <v>15749</v>
      </c>
      <c r="B3287" t="s">
        <v>15750</v>
      </c>
      <c r="C3287" t="s">
        <v>15751</v>
      </c>
      <c r="D3287" s="5">
        <v>44846</v>
      </c>
      <c r="E3287" s="5">
        <v>44714</v>
      </c>
      <c r="F3287" t="s">
        <v>753</v>
      </c>
      <c r="G3287" t="s">
        <v>15752</v>
      </c>
      <c r="H3287" t="s">
        <v>2755</v>
      </c>
      <c r="J3287" t="s">
        <v>756</v>
      </c>
      <c r="K3287" t="s">
        <v>756</v>
      </c>
      <c r="L3287" t="s">
        <v>773</v>
      </c>
      <c r="M3287" t="s">
        <v>773</v>
      </c>
      <c r="N3287" t="s">
        <v>756</v>
      </c>
      <c r="O3287" t="s">
        <v>756</v>
      </c>
      <c r="P3287" t="s">
        <v>758</v>
      </c>
      <c r="Q3287" t="s">
        <v>759</v>
      </c>
      <c r="R3287" t="s">
        <v>759</v>
      </c>
      <c r="S3287" t="s">
        <v>757</v>
      </c>
      <c r="T3287" t="s">
        <v>757</v>
      </c>
      <c r="U3287" t="s">
        <v>757</v>
      </c>
      <c r="V3287" t="s">
        <v>756</v>
      </c>
      <c r="W3287" t="s">
        <v>756</v>
      </c>
      <c r="X3287" t="s">
        <v>15753</v>
      </c>
      <c r="Y3287" t="str">
        <f t="shared" si="728"/>
        <v>junio</v>
      </c>
      <c r="Z3287">
        <f>YEAR(BD_PONDERACIONES[[#This Row],[Fecha Ejecución del Ticket]])</f>
        <v>2022</v>
      </c>
      <c r="AA3287" t="str">
        <f t="shared" si="716"/>
        <v>octubre</v>
      </c>
      <c r="AB3287">
        <f>YEAR(BD_PONDERACIONES[[#This Row],[Fecha de Inspección]])</f>
        <v>2022</v>
      </c>
      <c r="AC3287">
        <f t="shared" si="717"/>
        <v>0.5</v>
      </c>
      <c r="AD3287">
        <f t="shared" si="718"/>
        <v>0.5</v>
      </c>
      <c r="AE3287">
        <f t="shared" si="719"/>
        <v>0</v>
      </c>
      <c r="AF3287">
        <f t="shared" si="720"/>
        <v>0</v>
      </c>
      <c r="AG3287">
        <f t="shared" si="721"/>
        <v>0.5</v>
      </c>
      <c r="AH3287">
        <f t="shared" si="722"/>
        <v>0.5</v>
      </c>
      <c r="AI3287">
        <f t="shared" si="723"/>
        <v>0.25</v>
      </c>
      <c r="AJ3287">
        <f t="shared" si="724"/>
        <v>0.25</v>
      </c>
      <c r="AK3287">
        <f t="shared" si="725"/>
        <v>0.5</v>
      </c>
      <c r="AL3287">
        <f t="shared" si="726"/>
        <v>0.5</v>
      </c>
      <c r="AM3287">
        <f t="shared" si="727"/>
        <v>0.5</v>
      </c>
      <c r="AN3287" s="6">
        <f t="shared" si="729"/>
        <v>0.7</v>
      </c>
      <c r="AO3287" t="str">
        <f>VLOOKUP(BD_PONDERACIONES[[#This Row],[Comuna]],Tabla3[#All],2,0)</f>
        <v>Florida</v>
      </c>
    </row>
    <row r="3288" spans="1:41" x14ac:dyDescent="0.35">
      <c r="A3288" t="s">
        <v>15754</v>
      </c>
      <c r="B3288" t="s">
        <v>15755</v>
      </c>
      <c r="C3288" t="s">
        <v>15756</v>
      </c>
      <c r="D3288" s="5">
        <v>44846</v>
      </c>
      <c r="E3288" s="5">
        <v>44720</v>
      </c>
      <c r="F3288" t="s">
        <v>753</v>
      </c>
      <c r="G3288" t="s">
        <v>15757</v>
      </c>
      <c r="H3288" t="s">
        <v>2755</v>
      </c>
      <c r="J3288" t="s">
        <v>756</v>
      </c>
      <c r="K3288" t="s">
        <v>756</v>
      </c>
      <c r="L3288" t="s">
        <v>757</v>
      </c>
      <c r="M3288" t="s">
        <v>757</v>
      </c>
      <c r="N3288" t="s">
        <v>756</v>
      </c>
      <c r="O3288" t="s">
        <v>756</v>
      </c>
      <c r="P3288" t="s">
        <v>758</v>
      </c>
      <c r="Q3288" t="s">
        <v>759</v>
      </c>
      <c r="R3288" t="s">
        <v>759</v>
      </c>
      <c r="S3288" t="s">
        <v>757</v>
      </c>
      <c r="T3288" t="s">
        <v>757</v>
      </c>
      <c r="U3288" t="s">
        <v>757</v>
      </c>
      <c r="V3288" t="s">
        <v>768</v>
      </c>
      <c r="W3288" t="s">
        <v>756</v>
      </c>
      <c r="X3288" t="s">
        <v>14658</v>
      </c>
      <c r="Y3288" t="str">
        <f t="shared" si="728"/>
        <v>junio</v>
      </c>
      <c r="Z3288">
        <f>YEAR(BD_PONDERACIONES[[#This Row],[Fecha Ejecución del Ticket]])</f>
        <v>2022</v>
      </c>
      <c r="AA3288" t="str">
        <f t="shared" si="716"/>
        <v>octubre</v>
      </c>
      <c r="AB3288">
        <f>YEAR(BD_PONDERACIONES[[#This Row],[Fecha de Inspección]])</f>
        <v>2022</v>
      </c>
      <c r="AC3288">
        <f t="shared" si="717"/>
        <v>0.5</v>
      </c>
      <c r="AD3288">
        <f t="shared" si="718"/>
        <v>0.5</v>
      </c>
      <c r="AE3288">
        <f t="shared" si="719"/>
        <v>0.5</v>
      </c>
      <c r="AF3288">
        <f t="shared" si="720"/>
        <v>0.5</v>
      </c>
      <c r="AG3288">
        <f t="shared" si="721"/>
        <v>0.5</v>
      </c>
      <c r="AH3288">
        <f t="shared" si="722"/>
        <v>0.5</v>
      </c>
      <c r="AI3288">
        <f t="shared" si="723"/>
        <v>0.25</v>
      </c>
      <c r="AJ3288">
        <f t="shared" si="724"/>
        <v>0.25</v>
      </c>
      <c r="AK3288">
        <f t="shared" si="725"/>
        <v>0.5</v>
      </c>
      <c r="AL3288">
        <f t="shared" si="726"/>
        <v>0.17499999999999999</v>
      </c>
      <c r="AM3288">
        <f t="shared" si="727"/>
        <v>0.5</v>
      </c>
      <c r="AN3288" s="6">
        <f t="shared" si="729"/>
        <v>0.93500000000000005</v>
      </c>
      <c r="AO3288" t="str">
        <f>VLOOKUP(BD_PONDERACIONES[[#This Row],[Comuna]],Tabla3[#All],2,0)</f>
        <v>Florida</v>
      </c>
    </row>
    <row r="3289" spans="1:41" x14ac:dyDescent="0.35">
      <c r="A3289" t="s">
        <v>15758</v>
      </c>
      <c r="B3289" t="s">
        <v>15759</v>
      </c>
      <c r="C3289" t="s">
        <v>15760</v>
      </c>
      <c r="D3289" s="5">
        <v>44846</v>
      </c>
      <c r="E3289" s="5">
        <v>44732</v>
      </c>
      <c r="F3289" t="s">
        <v>763</v>
      </c>
      <c r="G3289" t="s">
        <v>15761</v>
      </c>
      <c r="H3289" t="s">
        <v>3799</v>
      </c>
      <c r="J3289" t="s">
        <v>756</v>
      </c>
      <c r="K3289" t="s">
        <v>756</v>
      </c>
      <c r="L3289" t="s">
        <v>757</v>
      </c>
      <c r="M3289" t="s">
        <v>757</v>
      </c>
      <c r="N3289" t="s">
        <v>756</v>
      </c>
      <c r="O3289" t="s">
        <v>756</v>
      </c>
      <c r="P3289" t="s">
        <v>758</v>
      </c>
      <c r="Q3289" t="s">
        <v>759</v>
      </c>
      <c r="R3289" t="s">
        <v>759</v>
      </c>
      <c r="S3289" t="s">
        <v>757</v>
      </c>
      <c r="T3289" t="s">
        <v>757</v>
      </c>
      <c r="U3289" t="s">
        <v>757</v>
      </c>
      <c r="V3289" t="s">
        <v>773</v>
      </c>
      <c r="W3289" t="s">
        <v>773</v>
      </c>
      <c r="X3289" t="s">
        <v>15762</v>
      </c>
      <c r="Y3289" t="str">
        <f t="shared" si="728"/>
        <v>junio</v>
      </c>
      <c r="Z3289">
        <f>YEAR(BD_PONDERACIONES[[#This Row],[Fecha Ejecución del Ticket]])</f>
        <v>2022</v>
      </c>
      <c r="AA3289" t="str">
        <f t="shared" si="716"/>
        <v>octubre</v>
      </c>
      <c r="AB3289">
        <f>YEAR(BD_PONDERACIONES[[#This Row],[Fecha de Inspección]])</f>
        <v>2022</v>
      </c>
      <c r="AC3289">
        <f t="shared" si="717"/>
        <v>0.5</v>
      </c>
      <c r="AD3289">
        <f t="shared" si="718"/>
        <v>0.5</v>
      </c>
      <c r="AE3289">
        <f t="shared" si="719"/>
        <v>0.5</v>
      </c>
      <c r="AF3289">
        <f t="shared" si="720"/>
        <v>0.5</v>
      </c>
      <c r="AG3289">
        <f t="shared" si="721"/>
        <v>0.5</v>
      </c>
      <c r="AH3289">
        <f t="shared" si="722"/>
        <v>0.5</v>
      </c>
      <c r="AI3289">
        <f t="shared" si="723"/>
        <v>0.25</v>
      </c>
      <c r="AJ3289">
        <f t="shared" si="724"/>
        <v>0.25</v>
      </c>
      <c r="AK3289">
        <f t="shared" si="725"/>
        <v>0.5</v>
      </c>
      <c r="AL3289">
        <f t="shared" si="726"/>
        <v>0</v>
      </c>
      <c r="AM3289">
        <f t="shared" si="727"/>
        <v>0</v>
      </c>
      <c r="AN3289" s="6">
        <f t="shared" si="729"/>
        <v>0.8</v>
      </c>
      <c r="AO3289" t="str">
        <f>VLOOKUP(BD_PONDERACIONES[[#This Row],[Comuna]],Tabla3[#All],2,0)</f>
        <v>Florida</v>
      </c>
    </row>
    <row r="3290" spans="1:41" x14ac:dyDescent="0.35">
      <c r="A3290" t="s">
        <v>15763</v>
      </c>
      <c r="B3290" t="s">
        <v>15764</v>
      </c>
      <c r="C3290" t="s">
        <v>15765</v>
      </c>
      <c r="D3290" s="5">
        <v>44846</v>
      </c>
      <c r="E3290" s="5">
        <v>44732</v>
      </c>
      <c r="F3290" t="s">
        <v>763</v>
      </c>
      <c r="G3290" t="s">
        <v>15766</v>
      </c>
      <c r="H3290" t="s">
        <v>3799</v>
      </c>
      <c r="J3290" t="s">
        <v>756</v>
      </c>
      <c r="K3290" t="s">
        <v>756</v>
      </c>
      <c r="L3290" t="s">
        <v>757</v>
      </c>
      <c r="M3290" t="s">
        <v>757</v>
      </c>
      <c r="N3290" t="s">
        <v>756</v>
      </c>
      <c r="O3290" t="s">
        <v>756</v>
      </c>
      <c r="P3290" t="s">
        <v>758</v>
      </c>
      <c r="Q3290" t="s">
        <v>759</v>
      </c>
      <c r="R3290" t="s">
        <v>759</v>
      </c>
      <c r="S3290" t="s">
        <v>757</v>
      </c>
      <c r="T3290" t="s">
        <v>757</v>
      </c>
      <c r="U3290" t="s">
        <v>757</v>
      </c>
      <c r="V3290" t="s">
        <v>756</v>
      </c>
      <c r="W3290" t="s">
        <v>768</v>
      </c>
      <c r="X3290" t="s">
        <v>15767</v>
      </c>
      <c r="Y3290" t="str">
        <f t="shared" si="728"/>
        <v>junio</v>
      </c>
      <c r="Z3290">
        <f>YEAR(BD_PONDERACIONES[[#This Row],[Fecha Ejecución del Ticket]])</f>
        <v>2022</v>
      </c>
      <c r="AA3290" t="str">
        <f t="shared" si="716"/>
        <v>octubre</v>
      </c>
      <c r="AB3290">
        <f>YEAR(BD_PONDERACIONES[[#This Row],[Fecha de Inspección]])</f>
        <v>2022</v>
      </c>
      <c r="AC3290">
        <f t="shared" si="717"/>
        <v>0.5</v>
      </c>
      <c r="AD3290">
        <f t="shared" si="718"/>
        <v>0.5</v>
      </c>
      <c r="AE3290">
        <f t="shared" si="719"/>
        <v>0.5</v>
      </c>
      <c r="AF3290">
        <f t="shared" si="720"/>
        <v>0.5</v>
      </c>
      <c r="AG3290">
        <f t="shared" si="721"/>
        <v>0.5</v>
      </c>
      <c r="AH3290">
        <f t="shared" si="722"/>
        <v>0.5</v>
      </c>
      <c r="AI3290">
        <f t="shared" si="723"/>
        <v>0.25</v>
      </c>
      <c r="AJ3290">
        <f t="shared" si="724"/>
        <v>0.25</v>
      </c>
      <c r="AK3290">
        <f t="shared" si="725"/>
        <v>0.5</v>
      </c>
      <c r="AL3290">
        <f t="shared" si="726"/>
        <v>0.5</v>
      </c>
      <c r="AM3290">
        <f t="shared" si="727"/>
        <v>0.17499999999999999</v>
      </c>
      <c r="AN3290" s="6">
        <f t="shared" si="729"/>
        <v>0.93500000000000005</v>
      </c>
      <c r="AO3290" t="str">
        <f>VLOOKUP(BD_PONDERACIONES[[#This Row],[Comuna]],Tabla3[#All],2,0)</f>
        <v>Florida</v>
      </c>
    </row>
    <row r="3291" spans="1:41" x14ac:dyDescent="0.35">
      <c r="A3291" t="s">
        <v>15768</v>
      </c>
      <c r="B3291" t="s">
        <v>15769</v>
      </c>
      <c r="C3291" t="s">
        <v>15770</v>
      </c>
      <c r="D3291" s="5">
        <v>44846</v>
      </c>
      <c r="E3291" s="5">
        <v>44722</v>
      </c>
      <c r="F3291" t="s">
        <v>753</v>
      </c>
      <c r="G3291" t="s">
        <v>15771</v>
      </c>
      <c r="H3291" t="s">
        <v>2755</v>
      </c>
      <c r="J3291" t="s">
        <v>756</v>
      </c>
      <c r="K3291" t="s">
        <v>756</v>
      </c>
      <c r="L3291" t="s">
        <v>757</v>
      </c>
      <c r="M3291" t="s">
        <v>757</v>
      </c>
      <c r="N3291" t="s">
        <v>757</v>
      </c>
      <c r="O3291" t="s">
        <v>757</v>
      </c>
      <c r="P3291" t="s">
        <v>765</v>
      </c>
      <c r="Q3291" t="s">
        <v>759</v>
      </c>
      <c r="R3291" t="s">
        <v>759</v>
      </c>
      <c r="S3291" t="s">
        <v>773</v>
      </c>
      <c r="T3291" t="s">
        <v>773</v>
      </c>
      <c r="U3291" t="s">
        <v>773</v>
      </c>
      <c r="V3291" t="s">
        <v>768</v>
      </c>
      <c r="W3291" t="s">
        <v>768</v>
      </c>
      <c r="X3291" t="s">
        <v>15772</v>
      </c>
      <c r="Y3291" t="str">
        <f t="shared" si="728"/>
        <v>junio</v>
      </c>
      <c r="Z3291">
        <f>YEAR(BD_PONDERACIONES[[#This Row],[Fecha Ejecución del Ticket]])</f>
        <v>2022</v>
      </c>
      <c r="AA3291" t="str">
        <f t="shared" si="716"/>
        <v>octubre</v>
      </c>
      <c r="AB3291">
        <f>YEAR(BD_PONDERACIONES[[#This Row],[Fecha de Inspección]])</f>
        <v>2022</v>
      </c>
      <c r="AC3291">
        <f t="shared" si="717"/>
        <v>0.5</v>
      </c>
      <c r="AD3291">
        <f t="shared" si="718"/>
        <v>0.5</v>
      </c>
      <c r="AE3291">
        <f t="shared" si="719"/>
        <v>0.5</v>
      </c>
      <c r="AF3291">
        <f t="shared" si="720"/>
        <v>0.5</v>
      </c>
      <c r="AG3291">
        <f t="shared" si="721"/>
        <v>0.5</v>
      </c>
      <c r="AH3291">
        <f t="shared" si="722"/>
        <v>0.5</v>
      </c>
      <c r="AI3291">
        <f t="shared" si="723"/>
        <v>0</v>
      </c>
      <c r="AJ3291">
        <f t="shared" si="724"/>
        <v>0</v>
      </c>
      <c r="AK3291">
        <f t="shared" si="725"/>
        <v>0</v>
      </c>
      <c r="AL3291">
        <f t="shared" si="726"/>
        <v>0.17499999999999999</v>
      </c>
      <c r="AM3291">
        <f t="shared" si="727"/>
        <v>0.17499999999999999</v>
      </c>
      <c r="AN3291" s="6">
        <f t="shared" si="729"/>
        <v>0.72</v>
      </c>
      <c r="AO3291" t="str">
        <f>VLOOKUP(BD_PONDERACIONES[[#This Row],[Comuna]],Tabla3[#All],2,0)</f>
        <v>Florida</v>
      </c>
    </row>
    <row r="3292" spans="1:41" x14ac:dyDescent="0.35">
      <c r="A3292" t="s">
        <v>15773</v>
      </c>
      <c r="B3292" t="s">
        <v>15774</v>
      </c>
      <c r="C3292" t="s">
        <v>15775</v>
      </c>
      <c r="D3292" s="5">
        <v>44846</v>
      </c>
      <c r="E3292" s="5">
        <v>44736</v>
      </c>
      <c r="F3292" t="s">
        <v>763</v>
      </c>
      <c r="G3292" t="s">
        <v>15776</v>
      </c>
      <c r="H3292" t="s">
        <v>3799</v>
      </c>
      <c r="J3292" t="s">
        <v>756</v>
      </c>
      <c r="K3292" t="s">
        <v>756</v>
      </c>
      <c r="L3292" t="s">
        <v>757</v>
      </c>
      <c r="M3292" t="s">
        <v>757</v>
      </c>
      <c r="N3292" t="s">
        <v>756</v>
      </c>
      <c r="O3292" t="s">
        <v>756</v>
      </c>
      <c r="P3292" t="s">
        <v>758</v>
      </c>
      <c r="Q3292" t="s">
        <v>759</v>
      </c>
      <c r="R3292" t="s">
        <v>759</v>
      </c>
      <c r="S3292" t="s">
        <v>757</v>
      </c>
      <c r="T3292" t="s">
        <v>757</v>
      </c>
      <c r="U3292" t="s">
        <v>757</v>
      </c>
      <c r="V3292" t="s">
        <v>756</v>
      </c>
      <c r="W3292" t="s">
        <v>756</v>
      </c>
      <c r="X3292" t="s">
        <v>15777</v>
      </c>
      <c r="Y3292" t="str">
        <f t="shared" si="728"/>
        <v>junio</v>
      </c>
      <c r="Z3292">
        <f>YEAR(BD_PONDERACIONES[[#This Row],[Fecha Ejecución del Ticket]])</f>
        <v>2022</v>
      </c>
      <c r="AA3292" t="str">
        <f t="shared" si="716"/>
        <v>octubre</v>
      </c>
      <c r="AB3292">
        <f>YEAR(BD_PONDERACIONES[[#This Row],[Fecha de Inspección]])</f>
        <v>2022</v>
      </c>
      <c r="AC3292">
        <f t="shared" si="717"/>
        <v>0.5</v>
      </c>
      <c r="AD3292">
        <f t="shared" si="718"/>
        <v>0.5</v>
      </c>
      <c r="AE3292">
        <f t="shared" si="719"/>
        <v>0.5</v>
      </c>
      <c r="AF3292">
        <f t="shared" si="720"/>
        <v>0.5</v>
      </c>
      <c r="AG3292">
        <f t="shared" si="721"/>
        <v>0.5</v>
      </c>
      <c r="AH3292">
        <f t="shared" si="722"/>
        <v>0.5</v>
      </c>
      <c r="AI3292">
        <f t="shared" si="723"/>
        <v>0.25</v>
      </c>
      <c r="AJ3292">
        <f t="shared" si="724"/>
        <v>0.25</v>
      </c>
      <c r="AK3292">
        <f t="shared" si="725"/>
        <v>0.5</v>
      </c>
      <c r="AL3292">
        <f t="shared" si="726"/>
        <v>0.5</v>
      </c>
      <c r="AM3292">
        <f t="shared" si="727"/>
        <v>0.5</v>
      </c>
      <c r="AN3292" s="6">
        <f t="shared" si="729"/>
        <v>1</v>
      </c>
      <c r="AO3292" t="str">
        <f>VLOOKUP(BD_PONDERACIONES[[#This Row],[Comuna]],Tabla3[#All],2,0)</f>
        <v>Florida</v>
      </c>
    </row>
    <row r="3293" spans="1:41" x14ac:dyDescent="0.35">
      <c r="A3293" t="s">
        <v>15778</v>
      </c>
      <c r="B3293" t="s">
        <v>15779</v>
      </c>
      <c r="C3293" t="s">
        <v>15780</v>
      </c>
      <c r="D3293" s="5">
        <v>44846</v>
      </c>
      <c r="E3293" s="5">
        <v>44732</v>
      </c>
      <c r="F3293" t="s">
        <v>763</v>
      </c>
      <c r="G3293" t="s">
        <v>15781</v>
      </c>
      <c r="H3293" t="s">
        <v>3799</v>
      </c>
      <c r="J3293" t="s">
        <v>756</v>
      </c>
      <c r="K3293" t="s">
        <v>756</v>
      </c>
      <c r="L3293" t="s">
        <v>756</v>
      </c>
      <c r="M3293" t="s">
        <v>756</v>
      </c>
      <c r="N3293" t="s">
        <v>756</v>
      </c>
      <c r="O3293" t="s">
        <v>756</v>
      </c>
      <c r="P3293" t="s">
        <v>758</v>
      </c>
      <c r="Q3293" t="s">
        <v>759</v>
      </c>
      <c r="R3293" t="s">
        <v>759</v>
      </c>
      <c r="S3293" t="s">
        <v>757</v>
      </c>
      <c r="T3293" t="s">
        <v>757</v>
      </c>
      <c r="U3293" t="s">
        <v>757</v>
      </c>
      <c r="V3293" t="s">
        <v>756</v>
      </c>
      <c r="W3293" t="s">
        <v>756</v>
      </c>
      <c r="X3293" t="s">
        <v>4426</v>
      </c>
      <c r="Y3293" t="str">
        <f t="shared" si="728"/>
        <v>junio</v>
      </c>
      <c r="Z3293">
        <f>YEAR(BD_PONDERACIONES[[#This Row],[Fecha Ejecución del Ticket]])</f>
        <v>2022</v>
      </c>
      <c r="AA3293" t="str">
        <f t="shared" si="716"/>
        <v>octubre</v>
      </c>
      <c r="AB3293">
        <f>YEAR(BD_PONDERACIONES[[#This Row],[Fecha de Inspección]])</f>
        <v>2022</v>
      </c>
      <c r="AC3293">
        <f t="shared" si="717"/>
        <v>0.5</v>
      </c>
      <c r="AD3293">
        <f t="shared" si="718"/>
        <v>0.5</v>
      </c>
      <c r="AE3293">
        <f t="shared" si="719"/>
        <v>0.5</v>
      </c>
      <c r="AF3293">
        <f t="shared" si="720"/>
        <v>0.5</v>
      </c>
      <c r="AG3293">
        <f t="shared" si="721"/>
        <v>0.5</v>
      </c>
      <c r="AH3293">
        <f t="shared" si="722"/>
        <v>0.5</v>
      </c>
      <c r="AI3293">
        <f t="shared" si="723"/>
        <v>0.25</v>
      </c>
      <c r="AJ3293">
        <f t="shared" si="724"/>
        <v>0.25</v>
      </c>
      <c r="AK3293">
        <f t="shared" si="725"/>
        <v>0.5</v>
      </c>
      <c r="AL3293">
        <f t="shared" si="726"/>
        <v>0.5</v>
      </c>
      <c r="AM3293">
        <f t="shared" si="727"/>
        <v>0.5</v>
      </c>
      <c r="AN3293" s="6">
        <f t="shared" si="729"/>
        <v>1</v>
      </c>
      <c r="AO3293" t="str">
        <f>VLOOKUP(BD_PONDERACIONES[[#This Row],[Comuna]],Tabla3[#All],2,0)</f>
        <v>Florida</v>
      </c>
    </row>
    <row r="3294" spans="1:41" x14ac:dyDescent="0.35">
      <c r="A3294" t="s">
        <v>15782</v>
      </c>
      <c r="B3294" t="s">
        <v>15783</v>
      </c>
      <c r="C3294" t="s">
        <v>15784</v>
      </c>
      <c r="D3294" s="5">
        <v>44846</v>
      </c>
      <c r="E3294" s="5">
        <v>44732</v>
      </c>
      <c r="F3294" t="s">
        <v>763</v>
      </c>
      <c r="G3294" t="s">
        <v>15785</v>
      </c>
      <c r="H3294" t="s">
        <v>3799</v>
      </c>
      <c r="J3294" t="s">
        <v>756</v>
      </c>
      <c r="K3294" t="s">
        <v>756</v>
      </c>
      <c r="L3294" t="s">
        <v>757</v>
      </c>
      <c r="M3294" t="s">
        <v>757</v>
      </c>
      <c r="N3294" t="s">
        <v>756</v>
      </c>
      <c r="O3294" t="s">
        <v>756</v>
      </c>
      <c r="P3294" t="s">
        <v>758</v>
      </c>
      <c r="Q3294" t="s">
        <v>759</v>
      </c>
      <c r="R3294" t="s">
        <v>759</v>
      </c>
      <c r="S3294" t="s">
        <v>757</v>
      </c>
      <c r="T3294" t="s">
        <v>757</v>
      </c>
      <c r="U3294" t="s">
        <v>757</v>
      </c>
      <c r="V3294" t="s">
        <v>756</v>
      </c>
      <c r="W3294" t="s">
        <v>768</v>
      </c>
      <c r="X3294" t="s">
        <v>15046</v>
      </c>
      <c r="Y3294" t="str">
        <f t="shared" si="728"/>
        <v>junio</v>
      </c>
      <c r="Z3294">
        <f>YEAR(BD_PONDERACIONES[[#This Row],[Fecha Ejecución del Ticket]])</f>
        <v>2022</v>
      </c>
      <c r="AA3294" t="str">
        <f t="shared" si="716"/>
        <v>octubre</v>
      </c>
      <c r="AB3294">
        <f>YEAR(BD_PONDERACIONES[[#This Row],[Fecha de Inspección]])</f>
        <v>2022</v>
      </c>
      <c r="AC3294">
        <f t="shared" si="717"/>
        <v>0.5</v>
      </c>
      <c r="AD3294">
        <f t="shared" si="718"/>
        <v>0.5</v>
      </c>
      <c r="AE3294">
        <f t="shared" si="719"/>
        <v>0.5</v>
      </c>
      <c r="AF3294">
        <f t="shared" si="720"/>
        <v>0.5</v>
      </c>
      <c r="AG3294">
        <f t="shared" si="721"/>
        <v>0.5</v>
      </c>
      <c r="AH3294">
        <f t="shared" si="722"/>
        <v>0.5</v>
      </c>
      <c r="AI3294">
        <f t="shared" si="723"/>
        <v>0.25</v>
      </c>
      <c r="AJ3294">
        <f t="shared" si="724"/>
        <v>0.25</v>
      </c>
      <c r="AK3294">
        <f t="shared" si="725"/>
        <v>0.5</v>
      </c>
      <c r="AL3294">
        <f t="shared" si="726"/>
        <v>0.5</v>
      </c>
      <c r="AM3294">
        <f t="shared" si="727"/>
        <v>0.17499999999999999</v>
      </c>
      <c r="AN3294" s="6">
        <f t="shared" si="729"/>
        <v>0.93500000000000005</v>
      </c>
      <c r="AO3294" t="str">
        <f>VLOOKUP(BD_PONDERACIONES[[#This Row],[Comuna]],Tabla3[#All],2,0)</f>
        <v>Florida</v>
      </c>
    </row>
    <row r="3295" spans="1:41" x14ac:dyDescent="0.35">
      <c r="A3295" t="s">
        <v>15786</v>
      </c>
      <c r="B3295" t="s">
        <v>15787</v>
      </c>
      <c r="C3295" t="s">
        <v>15788</v>
      </c>
      <c r="D3295" s="5">
        <v>44846</v>
      </c>
      <c r="E3295" s="5">
        <v>44719</v>
      </c>
      <c r="F3295" t="s">
        <v>753</v>
      </c>
      <c r="G3295" t="s">
        <v>15789</v>
      </c>
      <c r="H3295" t="s">
        <v>2755</v>
      </c>
      <c r="J3295" t="s">
        <v>756</v>
      </c>
      <c r="K3295" t="s">
        <v>756</v>
      </c>
      <c r="L3295" t="s">
        <v>756</v>
      </c>
      <c r="M3295" t="s">
        <v>756</v>
      </c>
      <c r="N3295" t="s">
        <v>756</v>
      </c>
      <c r="O3295" t="s">
        <v>756</v>
      </c>
      <c r="P3295" t="s">
        <v>758</v>
      </c>
      <c r="Q3295" t="s">
        <v>759</v>
      </c>
      <c r="R3295" t="s">
        <v>759</v>
      </c>
      <c r="S3295" t="s">
        <v>757</v>
      </c>
      <c r="T3295" t="s">
        <v>757</v>
      </c>
      <c r="U3295" t="s">
        <v>757</v>
      </c>
      <c r="V3295" t="s">
        <v>756</v>
      </c>
      <c r="W3295" t="s">
        <v>756</v>
      </c>
      <c r="X3295" t="s">
        <v>15790</v>
      </c>
      <c r="Y3295" t="str">
        <f t="shared" si="728"/>
        <v>junio</v>
      </c>
      <c r="Z3295">
        <f>YEAR(BD_PONDERACIONES[[#This Row],[Fecha Ejecución del Ticket]])</f>
        <v>2022</v>
      </c>
      <c r="AA3295" t="str">
        <f t="shared" si="716"/>
        <v>octubre</v>
      </c>
      <c r="AB3295">
        <f>YEAR(BD_PONDERACIONES[[#This Row],[Fecha de Inspección]])</f>
        <v>2022</v>
      </c>
      <c r="AC3295">
        <f t="shared" si="717"/>
        <v>0.5</v>
      </c>
      <c r="AD3295">
        <f t="shared" si="718"/>
        <v>0.5</v>
      </c>
      <c r="AE3295">
        <f t="shared" si="719"/>
        <v>0.5</v>
      </c>
      <c r="AF3295">
        <f t="shared" si="720"/>
        <v>0.5</v>
      </c>
      <c r="AG3295">
        <f t="shared" si="721"/>
        <v>0.5</v>
      </c>
      <c r="AH3295">
        <f t="shared" si="722"/>
        <v>0.5</v>
      </c>
      <c r="AI3295">
        <f t="shared" si="723"/>
        <v>0.25</v>
      </c>
      <c r="AJ3295">
        <f t="shared" si="724"/>
        <v>0.25</v>
      </c>
      <c r="AK3295">
        <f t="shared" si="725"/>
        <v>0.5</v>
      </c>
      <c r="AL3295">
        <f t="shared" si="726"/>
        <v>0.5</v>
      </c>
      <c r="AM3295">
        <f t="shared" si="727"/>
        <v>0.5</v>
      </c>
      <c r="AN3295" s="6">
        <f t="shared" si="729"/>
        <v>1</v>
      </c>
      <c r="AO3295" t="str">
        <f>VLOOKUP(BD_PONDERACIONES[[#This Row],[Comuna]],Tabla3[#All],2,0)</f>
        <v>Florida</v>
      </c>
    </row>
    <row r="3296" spans="1:41" x14ac:dyDescent="0.35">
      <c r="A3296" t="s">
        <v>15791</v>
      </c>
      <c r="B3296" t="s">
        <v>15792</v>
      </c>
      <c r="C3296" t="s">
        <v>15793</v>
      </c>
      <c r="D3296" s="5">
        <v>44846</v>
      </c>
      <c r="E3296" s="5">
        <v>44718</v>
      </c>
      <c r="F3296" t="s">
        <v>753</v>
      </c>
      <c r="G3296" t="s">
        <v>15794</v>
      </c>
      <c r="H3296" t="s">
        <v>2755</v>
      </c>
      <c r="J3296" t="s">
        <v>756</v>
      </c>
      <c r="K3296" t="s">
        <v>756</v>
      </c>
      <c r="L3296" t="s">
        <v>773</v>
      </c>
      <c r="M3296" t="s">
        <v>773</v>
      </c>
      <c r="N3296" t="s">
        <v>756</v>
      </c>
      <c r="O3296" t="s">
        <v>756</v>
      </c>
      <c r="P3296" t="s">
        <v>758</v>
      </c>
      <c r="Q3296" t="s">
        <v>759</v>
      </c>
      <c r="R3296" t="s">
        <v>759</v>
      </c>
      <c r="S3296" t="s">
        <v>757</v>
      </c>
      <c r="T3296" t="s">
        <v>757</v>
      </c>
      <c r="U3296" t="s">
        <v>757</v>
      </c>
      <c r="V3296" t="s">
        <v>756</v>
      </c>
      <c r="W3296" t="s">
        <v>756</v>
      </c>
      <c r="X3296" t="s">
        <v>15795</v>
      </c>
      <c r="Y3296" t="str">
        <f t="shared" si="728"/>
        <v>junio</v>
      </c>
      <c r="Z3296">
        <f>YEAR(BD_PONDERACIONES[[#This Row],[Fecha Ejecución del Ticket]])</f>
        <v>2022</v>
      </c>
      <c r="AA3296" t="str">
        <f t="shared" si="716"/>
        <v>octubre</v>
      </c>
      <c r="AB3296">
        <f>YEAR(BD_PONDERACIONES[[#This Row],[Fecha de Inspección]])</f>
        <v>2022</v>
      </c>
      <c r="AC3296">
        <f t="shared" si="717"/>
        <v>0.5</v>
      </c>
      <c r="AD3296">
        <f t="shared" si="718"/>
        <v>0.5</v>
      </c>
      <c r="AE3296">
        <f t="shared" si="719"/>
        <v>0</v>
      </c>
      <c r="AF3296">
        <f t="shared" si="720"/>
        <v>0</v>
      </c>
      <c r="AG3296">
        <f t="shared" si="721"/>
        <v>0.5</v>
      </c>
      <c r="AH3296">
        <f t="shared" si="722"/>
        <v>0.5</v>
      </c>
      <c r="AI3296">
        <f t="shared" si="723"/>
        <v>0.25</v>
      </c>
      <c r="AJ3296">
        <f t="shared" si="724"/>
        <v>0.25</v>
      </c>
      <c r="AK3296">
        <f t="shared" si="725"/>
        <v>0.5</v>
      </c>
      <c r="AL3296">
        <f t="shared" si="726"/>
        <v>0.5</v>
      </c>
      <c r="AM3296">
        <f t="shared" si="727"/>
        <v>0.5</v>
      </c>
      <c r="AN3296" s="6">
        <f t="shared" si="729"/>
        <v>0.7</v>
      </c>
      <c r="AO3296" t="str">
        <f>VLOOKUP(BD_PONDERACIONES[[#This Row],[Comuna]],Tabla3[#All],2,0)</f>
        <v>Florida</v>
      </c>
    </row>
    <row r="3297" spans="1:41" x14ac:dyDescent="0.35">
      <c r="A3297" t="s">
        <v>15796</v>
      </c>
      <c r="B3297" t="s">
        <v>15797</v>
      </c>
      <c r="C3297" t="s">
        <v>15798</v>
      </c>
      <c r="D3297" s="5">
        <v>44846</v>
      </c>
      <c r="E3297" s="5">
        <v>44718</v>
      </c>
      <c r="F3297" t="s">
        <v>753</v>
      </c>
      <c r="G3297" t="s">
        <v>15799</v>
      </c>
      <c r="H3297" t="s">
        <v>2755</v>
      </c>
      <c r="J3297" t="s">
        <v>756</v>
      </c>
      <c r="K3297" t="s">
        <v>756</v>
      </c>
      <c r="L3297" t="s">
        <v>773</v>
      </c>
      <c r="M3297" t="s">
        <v>773</v>
      </c>
      <c r="N3297" t="s">
        <v>756</v>
      </c>
      <c r="O3297" t="s">
        <v>756</v>
      </c>
      <c r="P3297" t="s">
        <v>758</v>
      </c>
      <c r="Q3297" t="s">
        <v>759</v>
      </c>
      <c r="R3297" t="s">
        <v>759</v>
      </c>
      <c r="S3297" t="s">
        <v>757</v>
      </c>
      <c r="T3297" t="s">
        <v>757</v>
      </c>
      <c r="U3297" t="s">
        <v>757</v>
      </c>
      <c r="V3297" t="s">
        <v>756</v>
      </c>
      <c r="W3297" t="s">
        <v>756</v>
      </c>
      <c r="X3297" t="s">
        <v>15800</v>
      </c>
      <c r="Y3297" t="str">
        <f t="shared" si="728"/>
        <v>junio</v>
      </c>
      <c r="Z3297">
        <f>YEAR(BD_PONDERACIONES[[#This Row],[Fecha Ejecución del Ticket]])</f>
        <v>2022</v>
      </c>
      <c r="AA3297" t="str">
        <f t="shared" si="716"/>
        <v>octubre</v>
      </c>
      <c r="AB3297">
        <f>YEAR(BD_PONDERACIONES[[#This Row],[Fecha de Inspección]])</f>
        <v>2022</v>
      </c>
      <c r="AC3297">
        <f t="shared" si="717"/>
        <v>0.5</v>
      </c>
      <c r="AD3297">
        <f t="shared" si="718"/>
        <v>0.5</v>
      </c>
      <c r="AE3297">
        <f t="shared" si="719"/>
        <v>0</v>
      </c>
      <c r="AF3297">
        <f t="shared" si="720"/>
        <v>0</v>
      </c>
      <c r="AG3297">
        <f t="shared" si="721"/>
        <v>0.5</v>
      </c>
      <c r="AH3297">
        <f t="shared" si="722"/>
        <v>0.5</v>
      </c>
      <c r="AI3297">
        <f t="shared" si="723"/>
        <v>0.25</v>
      </c>
      <c r="AJ3297">
        <f t="shared" si="724"/>
        <v>0.25</v>
      </c>
      <c r="AK3297">
        <f t="shared" si="725"/>
        <v>0.5</v>
      </c>
      <c r="AL3297">
        <f t="shared" si="726"/>
        <v>0.5</v>
      </c>
      <c r="AM3297">
        <f t="shared" si="727"/>
        <v>0.5</v>
      </c>
      <c r="AN3297" s="6">
        <f t="shared" si="729"/>
        <v>0.7</v>
      </c>
      <c r="AO3297" t="str">
        <f>VLOOKUP(BD_PONDERACIONES[[#This Row],[Comuna]],Tabla3[#All],2,0)</f>
        <v>Florida</v>
      </c>
    </row>
    <row r="3298" spans="1:41" x14ac:dyDescent="0.35">
      <c r="A3298" t="s">
        <v>15801</v>
      </c>
      <c r="B3298" t="s">
        <v>15802</v>
      </c>
      <c r="C3298" t="s">
        <v>15803</v>
      </c>
      <c r="D3298" s="5">
        <v>44846</v>
      </c>
      <c r="E3298" s="5">
        <v>44734</v>
      </c>
      <c r="F3298" t="s">
        <v>763</v>
      </c>
      <c r="G3298" t="s">
        <v>15804</v>
      </c>
      <c r="H3298" t="s">
        <v>3799</v>
      </c>
      <c r="J3298" t="s">
        <v>757</v>
      </c>
      <c r="K3298" t="s">
        <v>757</v>
      </c>
      <c r="L3298" t="s">
        <v>757</v>
      </c>
      <c r="M3298" t="s">
        <v>757</v>
      </c>
      <c r="N3298" t="s">
        <v>756</v>
      </c>
      <c r="O3298" t="s">
        <v>756</v>
      </c>
      <c r="P3298" t="s">
        <v>758</v>
      </c>
      <c r="Q3298" t="s">
        <v>759</v>
      </c>
      <c r="R3298" t="s">
        <v>759</v>
      </c>
      <c r="S3298" t="s">
        <v>757</v>
      </c>
      <c r="T3298" t="s">
        <v>757</v>
      </c>
      <c r="U3298" t="s">
        <v>757</v>
      </c>
      <c r="V3298" t="s">
        <v>773</v>
      </c>
      <c r="W3298" t="s">
        <v>773</v>
      </c>
      <c r="X3298" t="s">
        <v>15805</v>
      </c>
      <c r="Y3298" t="str">
        <f t="shared" si="728"/>
        <v>junio</v>
      </c>
      <c r="Z3298">
        <f>YEAR(BD_PONDERACIONES[[#This Row],[Fecha Ejecución del Ticket]])</f>
        <v>2022</v>
      </c>
      <c r="AA3298" t="str">
        <f t="shared" si="716"/>
        <v>octubre</v>
      </c>
      <c r="AB3298">
        <f>YEAR(BD_PONDERACIONES[[#This Row],[Fecha de Inspección]])</f>
        <v>2022</v>
      </c>
      <c r="AC3298">
        <f t="shared" si="717"/>
        <v>0.5</v>
      </c>
      <c r="AD3298">
        <f t="shared" si="718"/>
        <v>0.5</v>
      </c>
      <c r="AE3298">
        <f t="shared" si="719"/>
        <v>0.5</v>
      </c>
      <c r="AF3298">
        <f t="shared" si="720"/>
        <v>0.5</v>
      </c>
      <c r="AG3298">
        <f t="shared" si="721"/>
        <v>0.5</v>
      </c>
      <c r="AH3298">
        <f t="shared" si="722"/>
        <v>0.5</v>
      </c>
      <c r="AI3298">
        <f t="shared" si="723"/>
        <v>0.25</v>
      </c>
      <c r="AJ3298">
        <f t="shared" si="724"/>
        <v>0.25</v>
      </c>
      <c r="AK3298">
        <f t="shared" si="725"/>
        <v>0.5</v>
      </c>
      <c r="AL3298">
        <f t="shared" si="726"/>
        <v>0</v>
      </c>
      <c r="AM3298">
        <f t="shared" si="727"/>
        <v>0</v>
      </c>
      <c r="AN3298" s="6">
        <f t="shared" si="729"/>
        <v>0.8</v>
      </c>
      <c r="AO3298" t="str">
        <f>VLOOKUP(BD_PONDERACIONES[[#This Row],[Comuna]],Tabla3[#All],2,0)</f>
        <v>Florida</v>
      </c>
    </row>
    <row r="3299" spans="1:41" x14ac:dyDescent="0.35">
      <c r="A3299" t="s">
        <v>15806</v>
      </c>
      <c r="B3299" t="s">
        <v>15807</v>
      </c>
      <c r="C3299" t="s">
        <v>15808</v>
      </c>
      <c r="D3299" s="5">
        <v>44846</v>
      </c>
      <c r="E3299" s="5">
        <v>44727</v>
      </c>
      <c r="F3299" t="s">
        <v>753</v>
      </c>
      <c r="G3299" t="s">
        <v>15809</v>
      </c>
      <c r="H3299" t="s">
        <v>2755</v>
      </c>
      <c r="J3299" t="s">
        <v>756</v>
      </c>
      <c r="K3299" t="s">
        <v>756</v>
      </c>
      <c r="L3299" t="s">
        <v>756</v>
      </c>
      <c r="M3299" t="s">
        <v>756</v>
      </c>
      <c r="N3299" t="s">
        <v>756</v>
      </c>
      <c r="O3299" t="s">
        <v>756</v>
      </c>
      <c r="P3299" t="s">
        <v>758</v>
      </c>
      <c r="Q3299" t="s">
        <v>759</v>
      </c>
      <c r="R3299" t="s">
        <v>759</v>
      </c>
      <c r="S3299" t="s">
        <v>757</v>
      </c>
      <c r="T3299" t="s">
        <v>757</v>
      </c>
      <c r="U3299" t="s">
        <v>757</v>
      </c>
      <c r="V3299" t="s">
        <v>756</v>
      </c>
      <c r="W3299" t="s">
        <v>756</v>
      </c>
      <c r="X3299" t="s">
        <v>15810</v>
      </c>
      <c r="Y3299" t="str">
        <f t="shared" si="728"/>
        <v>junio</v>
      </c>
      <c r="Z3299">
        <f>YEAR(BD_PONDERACIONES[[#This Row],[Fecha Ejecución del Ticket]])</f>
        <v>2022</v>
      </c>
      <c r="AA3299" t="str">
        <f t="shared" si="716"/>
        <v>octubre</v>
      </c>
      <c r="AB3299">
        <f>YEAR(BD_PONDERACIONES[[#This Row],[Fecha de Inspección]])</f>
        <v>2022</v>
      </c>
      <c r="AC3299">
        <f t="shared" si="717"/>
        <v>0.5</v>
      </c>
      <c r="AD3299">
        <f t="shared" si="718"/>
        <v>0.5</v>
      </c>
      <c r="AE3299">
        <f t="shared" si="719"/>
        <v>0.5</v>
      </c>
      <c r="AF3299">
        <f t="shared" si="720"/>
        <v>0.5</v>
      </c>
      <c r="AG3299">
        <f t="shared" si="721"/>
        <v>0.5</v>
      </c>
      <c r="AH3299">
        <f t="shared" si="722"/>
        <v>0.5</v>
      </c>
      <c r="AI3299">
        <f t="shared" si="723"/>
        <v>0.25</v>
      </c>
      <c r="AJ3299">
        <f t="shared" si="724"/>
        <v>0.25</v>
      </c>
      <c r="AK3299">
        <f t="shared" si="725"/>
        <v>0.5</v>
      </c>
      <c r="AL3299">
        <f t="shared" si="726"/>
        <v>0.5</v>
      </c>
      <c r="AM3299">
        <f t="shared" si="727"/>
        <v>0.5</v>
      </c>
      <c r="AN3299" s="6">
        <f t="shared" si="729"/>
        <v>1</v>
      </c>
      <c r="AO3299" t="str">
        <f>VLOOKUP(BD_PONDERACIONES[[#This Row],[Comuna]],Tabla3[#All],2,0)</f>
        <v>Florida</v>
      </c>
    </row>
    <row r="3300" spans="1:41" x14ac:dyDescent="0.35">
      <c r="A3300" t="s">
        <v>15811</v>
      </c>
      <c r="B3300" t="s">
        <v>15812</v>
      </c>
      <c r="C3300" t="s">
        <v>15813</v>
      </c>
      <c r="D3300" s="5">
        <v>44846</v>
      </c>
      <c r="E3300" s="5">
        <v>44737</v>
      </c>
      <c r="F3300" t="s">
        <v>763</v>
      </c>
      <c r="G3300" t="s">
        <v>15814</v>
      </c>
      <c r="H3300" t="s">
        <v>3799</v>
      </c>
      <c r="J3300" t="s">
        <v>756</v>
      </c>
      <c r="K3300" t="s">
        <v>756</v>
      </c>
      <c r="L3300" t="s">
        <v>757</v>
      </c>
      <c r="M3300" t="s">
        <v>757</v>
      </c>
      <c r="N3300" t="s">
        <v>756</v>
      </c>
      <c r="O3300" t="s">
        <v>756</v>
      </c>
      <c r="P3300" t="s">
        <v>758</v>
      </c>
      <c r="Q3300" t="s">
        <v>759</v>
      </c>
      <c r="R3300" t="s">
        <v>759</v>
      </c>
      <c r="S3300" t="s">
        <v>757</v>
      </c>
      <c r="T3300" t="s">
        <v>757</v>
      </c>
      <c r="U3300" t="s">
        <v>757</v>
      </c>
      <c r="V3300" t="s">
        <v>773</v>
      </c>
      <c r="W3300" t="s">
        <v>768</v>
      </c>
      <c r="X3300" t="s">
        <v>15815</v>
      </c>
      <c r="Y3300" t="str">
        <f t="shared" si="728"/>
        <v>junio</v>
      </c>
      <c r="Z3300">
        <f>YEAR(BD_PONDERACIONES[[#This Row],[Fecha Ejecución del Ticket]])</f>
        <v>2022</v>
      </c>
      <c r="AA3300" t="str">
        <f t="shared" si="716"/>
        <v>octubre</v>
      </c>
      <c r="AB3300">
        <f>YEAR(BD_PONDERACIONES[[#This Row],[Fecha de Inspección]])</f>
        <v>2022</v>
      </c>
      <c r="AC3300">
        <f t="shared" si="717"/>
        <v>0.5</v>
      </c>
      <c r="AD3300">
        <f t="shared" si="718"/>
        <v>0.5</v>
      </c>
      <c r="AE3300">
        <f t="shared" si="719"/>
        <v>0.5</v>
      </c>
      <c r="AF3300">
        <f t="shared" si="720"/>
        <v>0.5</v>
      </c>
      <c r="AG3300">
        <f t="shared" si="721"/>
        <v>0.5</v>
      </c>
      <c r="AH3300">
        <f t="shared" si="722"/>
        <v>0.5</v>
      </c>
      <c r="AI3300">
        <f t="shared" si="723"/>
        <v>0.25</v>
      </c>
      <c r="AJ3300">
        <f t="shared" si="724"/>
        <v>0.25</v>
      </c>
      <c r="AK3300">
        <f t="shared" si="725"/>
        <v>0.5</v>
      </c>
      <c r="AL3300">
        <f t="shared" si="726"/>
        <v>0</v>
      </c>
      <c r="AM3300">
        <f t="shared" si="727"/>
        <v>0.17499999999999999</v>
      </c>
      <c r="AN3300" s="6">
        <f t="shared" si="729"/>
        <v>0.83500000000000008</v>
      </c>
      <c r="AO3300" t="str">
        <f>VLOOKUP(BD_PONDERACIONES[[#This Row],[Comuna]],Tabla3[#All],2,0)</f>
        <v>Florida</v>
      </c>
    </row>
    <row r="3301" spans="1:41" x14ac:dyDescent="0.35">
      <c r="A3301" t="s">
        <v>15816</v>
      </c>
      <c r="B3301" t="s">
        <v>15817</v>
      </c>
      <c r="C3301" t="s">
        <v>15818</v>
      </c>
      <c r="D3301" s="5">
        <v>44846</v>
      </c>
      <c r="E3301" s="5">
        <v>44730</v>
      </c>
      <c r="F3301" t="s">
        <v>763</v>
      </c>
      <c r="G3301" t="s">
        <v>15819</v>
      </c>
      <c r="H3301" t="s">
        <v>3799</v>
      </c>
      <c r="J3301" t="s">
        <v>756</v>
      </c>
      <c r="K3301" t="s">
        <v>756</v>
      </c>
      <c r="L3301" t="s">
        <v>757</v>
      </c>
      <c r="M3301" t="s">
        <v>757</v>
      </c>
      <c r="N3301" t="s">
        <v>756</v>
      </c>
      <c r="O3301" t="s">
        <v>756</v>
      </c>
      <c r="P3301" t="s">
        <v>758</v>
      </c>
      <c r="Q3301" t="s">
        <v>759</v>
      </c>
      <c r="R3301" t="s">
        <v>759</v>
      </c>
      <c r="S3301" t="s">
        <v>757</v>
      </c>
      <c r="T3301" t="s">
        <v>757</v>
      </c>
      <c r="U3301" t="s">
        <v>757</v>
      </c>
      <c r="V3301" t="s">
        <v>756</v>
      </c>
      <c r="W3301" t="s">
        <v>768</v>
      </c>
      <c r="X3301" t="s">
        <v>11923</v>
      </c>
      <c r="Y3301" t="str">
        <f t="shared" si="728"/>
        <v>junio</v>
      </c>
      <c r="Z3301">
        <f>YEAR(BD_PONDERACIONES[[#This Row],[Fecha Ejecución del Ticket]])</f>
        <v>2022</v>
      </c>
      <c r="AA3301" t="str">
        <f t="shared" si="716"/>
        <v>octubre</v>
      </c>
      <c r="AB3301">
        <f>YEAR(BD_PONDERACIONES[[#This Row],[Fecha de Inspección]])</f>
        <v>2022</v>
      </c>
      <c r="AC3301">
        <f t="shared" si="717"/>
        <v>0.5</v>
      </c>
      <c r="AD3301">
        <f t="shared" si="718"/>
        <v>0.5</v>
      </c>
      <c r="AE3301">
        <f t="shared" si="719"/>
        <v>0.5</v>
      </c>
      <c r="AF3301">
        <f t="shared" si="720"/>
        <v>0.5</v>
      </c>
      <c r="AG3301">
        <f t="shared" si="721"/>
        <v>0.5</v>
      </c>
      <c r="AH3301">
        <f t="shared" si="722"/>
        <v>0.5</v>
      </c>
      <c r="AI3301">
        <f t="shared" si="723"/>
        <v>0.25</v>
      </c>
      <c r="AJ3301">
        <f t="shared" si="724"/>
        <v>0.25</v>
      </c>
      <c r="AK3301">
        <f t="shared" si="725"/>
        <v>0.5</v>
      </c>
      <c r="AL3301">
        <f t="shared" si="726"/>
        <v>0.5</v>
      </c>
      <c r="AM3301">
        <f t="shared" si="727"/>
        <v>0.17499999999999999</v>
      </c>
      <c r="AN3301" s="6">
        <f t="shared" si="729"/>
        <v>0.93500000000000005</v>
      </c>
      <c r="AO3301" t="str">
        <f>VLOOKUP(BD_PONDERACIONES[[#This Row],[Comuna]],Tabla3[#All],2,0)</f>
        <v>Florida</v>
      </c>
    </row>
    <row r="3302" spans="1:41" x14ac:dyDescent="0.35">
      <c r="A3302" t="s">
        <v>15820</v>
      </c>
      <c r="B3302" t="s">
        <v>15821</v>
      </c>
      <c r="C3302" t="s">
        <v>15822</v>
      </c>
      <c r="D3302" s="5">
        <v>44846</v>
      </c>
      <c r="E3302" s="5">
        <v>44723</v>
      </c>
      <c r="F3302" t="s">
        <v>753</v>
      </c>
      <c r="G3302" t="s">
        <v>15823</v>
      </c>
      <c r="H3302" t="s">
        <v>2755</v>
      </c>
      <c r="J3302" t="s">
        <v>756</v>
      </c>
      <c r="K3302" t="s">
        <v>756</v>
      </c>
      <c r="L3302" t="s">
        <v>756</v>
      </c>
      <c r="M3302" t="s">
        <v>756</v>
      </c>
      <c r="N3302" t="s">
        <v>756</v>
      </c>
      <c r="O3302" t="s">
        <v>756</v>
      </c>
      <c r="P3302" t="s">
        <v>758</v>
      </c>
      <c r="Q3302" t="s">
        <v>759</v>
      </c>
      <c r="R3302" t="s">
        <v>759</v>
      </c>
      <c r="S3302" t="s">
        <v>757</v>
      </c>
      <c r="T3302" t="s">
        <v>757</v>
      </c>
      <c r="U3302" t="s">
        <v>757</v>
      </c>
      <c r="V3302" t="s">
        <v>756</v>
      </c>
      <c r="W3302" t="s">
        <v>756</v>
      </c>
      <c r="X3302" t="s">
        <v>8238</v>
      </c>
      <c r="Y3302" t="str">
        <f t="shared" si="728"/>
        <v>junio</v>
      </c>
      <c r="Z3302">
        <f>YEAR(BD_PONDERACIONES[[#This Row],[Fecha Ejecución del Ticket]])</f>
        <v>2022</v>
      </c>
      <c r="AA3302" t="str">
        <f t="shared" si="716"/>
        <v>octubre</v>
      </c>
      <c r="AB3302">
        <f>YEAR(BD_PONDERACIONES[[#This Row],[Fecha de Inspección]])</f>
        <v>2022</v>
      </c>
      <c r="AC3302">
        <f t="shared" si="717"/>
        <v>0.5</v>
      </c>
      <c r="AD3302">
        <f t="shared" si="718"/>
        <v>0.5</v>
      </c>
      <c r="AE3302">
        <f t="shared" si="719"/>
        <v>0.5</v>
      </c>
      <c r="AF3302">
        <f t="shared" si="720"/>
        <v>0.5</v>
      </c>
      <c r="AG3302">
        <f t="shared" si="721"/>
        <v>0.5</v>
      </c>
      <c r="AH3302">
        <f t="shared" si="722"/>
        <v>0.5</v>
      </c>
      <c r="AI3302">
        <f t="shared" si="723"/>
        <v>0.25</v>
      </c>
      <c r="AJ3302">
        <f t="shared" si="724"/>
        <v>0.25</v>
      </c>
      <c r="AK3302">
        <f t="shared" si="725"/>
        <v>0.5</v>
      </c>
      <c r="AL3302">
        <f t="shared" si="726"/>
        <v>0.5</v>
      </c>
      <c r="AM3302">
        <f t="shared" si="727"/>
        <v>0.5</v>
      </c>
      <c r="AN3302" s="6">
        <f t="shared" si="729"/>
        <v>1</v>
      </c>
      <c r="AO3302" t="str">
        <f>VLOOKUP(BD_PONDERACIONES[[#This Row],[Comuna]],Tabla3[#All],2,0)</f>
        <v>Florida</v>
      </c>
    </row>
    <row r="3303" spans="1:41" x14ac:dyDescent="0.35">
      <c r="A3303" t="s">
        <v>15824</v>
      </c>
      <c r="B3303" t="s">
        <v>15825</v>
      </c>
      <c r="C3303" t="s">
        <v>15826</v>
      </c>
      <c r="D3303" s="5">
        <v>44846</v>
      </c>
      <c r="E3303" s="5">
        <v>44742</v>
      </c>
      <c r="F3303" t="s">
        <v>763</v>
      </c>
      <c r="G3303" t="s">
        <v>15827</v>
      </c>
      <c r="H3303" t="s">
        <v>3799</v>
      </c>
      <c r="J3303" t="s">
        <v>756</v>
      </c>
      <c r="K3303" t="s">
        <v>756</v>
      </c>
      <c r="L3303" t="s">
        <v>757</v>
      </c>
      <c r="M3303" t="s">
        <v>757</v>
      </c>
      <c r="N3303" t="s">
        <v>757</v>
      </c>
      <c r="O3303" t="s">
        <v>757</v>
      </c>
      <c r="P3303" t="s">
        <v>758</v>
      </c>
      <c r="Q3303" t="s">
        <v>759</v>
      </c>
      <c r="R3303" t="s">
        <v>759</v>
      </c>
      <c r="S3303" t="s">
        <v>757</v>
      </c>
      <c r="T3303" t="s">
        <v>757</v>
      </c>
      <c r="U3303" t="s">
        <v>757</v>
      </c>
      <c r="V3303" t="s">
        <v>773</v>
      </c>
      <c r="W3303" t="s">
        <v>773</v>
      </c>
      <c r="X3303" t="s">
        <v>15828</v>
      </c>
      <c r="Y3303" t="str">
        <f t="shared" si="728"/>
        <v>junio</v>
      </c>
      <c r="Z3303">
        <f>YEAR(BD_PONDERACIONES[[#This Row],[Fecha Ejecución del Ticket]])</f>
        <v>2022</v>
      </c>
      <c r="AA3303" t="str">
        <f t="shared" si="716"/>
        <v>octubre</v>
      </c>
      <c r="AB3303">
        <f>YEAR(BD_PONDERACIONES[[#This Row],[Fecha de Inspección]])</f>
        <v>2022</v>
      </c>
      <c r="AC3303">
        <f t="shared" si="717"/>
        <v>0.5</v>
      </c>
      <c r="AD3303">
        <f t="shared" si="718"/>
        <v>0.5</v>
      </c>
      <c r="AE3303">
        <f t="shared" si="719"/>
        <v>0.5</v>
      </c>
      <c r="AF3303">
        <f t="shared" si="720"/>
        <v>0.5</v>
      </c>
      <c r="AG3303">
        <f t="shared" si="721"/>
        <v>0.5</v>
      </c>
      <c r="AH3303">
        <f t="shared" si="722"/>
        <v>0.5</v>
      </c>
      <c r="AI3303">
        <f t="shared" si="723"/>
        <v>0.25</v>
      </c>
      <c r="AJ3303">
        <f t="shared" si="724"/>
        <v>0.25</v>
      </c>
      <c r="AK3303">
        <f t="shared" si="725"/>
        <v>0.5</v>
      </c>
      <c r="AL3303">
        <f t="shared" si="726"/>
        <v>0</v>
      </c>
      <c r="AM3303">
        <f t="shared" si="727"/>
        <v>0</v>
      </c>
      <c r="AN3303" s="6">
        <f t="shared" si="729"/>
        <v>0.8</v>
      </c>
      <c r="AO3303" t="str">
        <f>VLOOKUP(BD_PONDERACIONES[[#This Row],[Comuna]],Tabla3[#All],2,0)</f>
        <v>Florida</v>
      </c>
    </row>
    <row r="3304" spans="1:41" x14ac:dyDescent="0.35">
      <c r="A3304" t="s">
        <v>15829</v>
      </c>
      <c r="B3304" t="s">
        <v>15830</v>
      </c>
      <c r="C3304" t="s">
        <v>15831</v>
      </c>
      <c r="D3304" s="5">
        <v>44846</v>
      </c>
      <c r="E3304" s="5">
        <v>44722</v>
      </c>
      <c r="F3304" t="s">
        <v>753</v>
      </c>
      <c r="G3304" t="s">
        <v>15832</v>
      </c>
      <c r="H3304" t="s">
        <v>2755</v>
      </c>
      <c r="J3304" t="s">
        <v>756</v>
      </c>
      <c r="K3304" t="s">
        <v>756</v>
      </c>
      <c r="L3304" t="s">
        <v>757</v>
      </c>
      <c r="M3304" t="s">
        <v>757</v>
      </c>
      <c r="N3304" t="s">
        <v>756</v>
      </c>
      <c r="O3304" t="s">
        <v>756</v>
      </c>
      <c r="P3304" t="s">
        <v>758</v>
      </c>
      <c r="Q3304" t="s">
        <v>759</v>
      </c>
      <c r="R3304" t="s">
        <v>759</v>
      </c>
      <c r="S3304" t="s">
        <v>757</v>
      </c>
      <c r="T3304" t="s">
        <v>757</v>
      </c>
      <c r="U3304" t="s">
        <v>757</v>
      </c>
      <c r="V3304" t="s">
        <v>756</v>
      </c>
      <c r="W3304" t="s">
        <v>756</v>
      </c>
      <c r="X3304" t="s">
        <v>9831</v>
      </c>
      <c r="Y3304" t="str">
        <f t="shared" si="728"/>
        <v>junio</v>
      </c>
      <c r="Z3304">
        <f>YEAR(BD_PONDERACIONES[[#This Row],[Fecha Ejecución del Ticket]])</f>
        <v>2022</v>
      </c>
      <c r="AA3304" t="str">
        <f t="shared" si="716"/>
        <v>octubre</v>
      </c>
      <c r="AB3304">
        <f>YEAR(BD_PONDERACIONES[[#This Row],[Fecha de Inspección]])</f>
        <v>2022</v>
      </c>
      <c r="AC3304">
        <f t="shared" si="717"/>
        <v>0.5</v>
      </c>
      <c r="AD3304">
        <f t="shared" si="718"/>
        <v>0.5</v>
      </c>
      <c r="AE3304">
        <f t="shared" si="719"/>
        <v>0.5</v>
      </c>
      <c r="AF3304">
        <f t="shared" si="720"/>
        <v>0.5</v>
      </c>
      <c r="AG3304">
        <f t="shared" si="721"/>
        <v>0.5</v>
      </c>
      <c r="AH3304">
        <f t="shared" si="722"/>
        <v>0.5</v>
      </c>
      <c r="AI3304">
        <f t="shared" si="723"/>
        <v>0.25</v>
      </c>
      <c r="AJ3304">
        <f t="shared" si="724"/>
        <v>0.25</v>
      </c>
      <c r="AK3304">
        <f t="shared" si="725"/>
        <v>0.5</v>
      </c>
      <c r="AL3304">
        <f t="shared" si="726"/>
        <v>0.5</v>
      </c>
      <c r="AM3304">
        <f t="shared" si="727"/>
        <v>0.5</v>
      </c>
      <c r="AN3304" s="6">
        <f t="shared" si="729"/>
        <v>1</v>
      </c>
      <c r="AO3304" t="str">
        <f>VLOOKUP(BD_PONDERACIONES[[#This Row],[Comuna]],Tabla3[#All],2,0)</f>
        <v>Florida</v>
      </c>
    </row>
    <row r="3305" spans="1:41" x14ac:dyDescent="0.35">
      <c r="A3305" t="s">
        <v>15833</v>
      </c>
      <c r="B3305" t="s">
        <v>15834</v>
      </c>
      <c r="C3305" t="s">
        <v>15835</v>
      </c>
      <c r="D3305" s="5">
        <v>44846</v>
      </c>
      <c r="E3305" s="5">
        <v>44730</v>
      </c>
      <c r="F3305" t="s">
        <v>763</v>
      </c>
      <c r="G3305" t="s">
        <v>15836</v>
      </c>
      <c r="H3305" t="s">
        <v>3799</v>
      </c>
      <c r="J3305" t="s">
        <v>756</v>
      </c>
      <c r="K3305" t="s">
        <v>756</v>
      </c>
      <c r="L3305" t="s">
        <v>757</v>
      </c>
      <c r="M3305" t="s">
        <v>757</v>
      </c>
      <c r="N3305" t="s">
        <v>756</v>
      </c>
      <c r="O3305" t="s">
        <v>756</v>
      </c>
      <c r="P3305" t="s">
        <v>758</v>
      </c>
      <c r="Q3305" t="s">
        <v>759</v>
      </c>
      <c r="R3305" t="s">
        <v>759</v>
      </c>
      <c r="S3305" t="s">
        <v>757</v>
      </c>
      <c r="T3305" t="s">
        <v>757</v>
      </c>
      <c r="U3305" t="s">
        <v>757</v>
      </c>
      <c r="V3305" t="s">
        <v>756</v>
      </c>
      <c r="W3305" t="s">
        <v>768</v>
      </c>
      <c r="X3305" t="s">
        <v>15837</v>
      </c>
      <c r="Y3305" t="str">
        <f t="shared" si="728"/>
        <v>junio</v>
      </c>
      <c r="Z3305">
        <f>YEAR(BD_PONDERACIONES[[#This Row],[Fecha Ejecución del Ticket]])</f>
        <v>2022</v>
      </c>
      <c r="AA3305" t="str">
        <f t="shared" si="716"/>
        <v>octubre</v>
      </c>
      <c r="AB3305">
        <f>YEAR(BD_PONDERACIONES[[#This Row],[Fecha de Inspección]])</f>
        <v>2022</v>
      </c>
      <c r="AC3305">
        <f t="shared" si="717"/>
        <v>0.5</v>
      </c>
      <c r="AD3305">
        <f t="shared" si="718"/>
        <v>0.5</v>
      </c>
      <c r="AE3305">
        <f t="shared" si="719"/>
        <v>0.5</v>
      </c>
      <c r="AF3305">
        <f t="shared" si="720"/>
        <v>0.5</v>
      </c>
      <c r="AG3305">
        <f t="shared" si="721"/>
        <v>0.5</v>
      </c>
      <c r="AH3305">
        <f t="shared" si="722"/>
        <v>0.5</v>
      </c>
      <c r="AI3305">
        <f t="shared" si="723"/>
        <v>0.25</v>
      </c>
      <c r="AJ3305">
        <f t="shared" si="724"/>
        <v>0.25</v>
      </c>
      <c r="AK3305">
        <f t="shared" si="725"/>
        <v>0.5</v>
      </c>
      <c r="AL3305">
        <f t="shared" si="726"/>
        <v>0.5</v>
      </c>
      <c r="AM3305">
        <f t="shared" si="727"/>
        <v>0.17499999999999999</v>
      </c>
      <c r="AN3305" s="6">
        <f t="shared" si="729"/>
        <v>0.93500000000000005</v>
      </c>
      <c r="AO3305" t="str">
        <f>VLOOKUP(BD_PONDERACIONES[[#This Row],[Comuna]],Tabla3[#All],2,0)</f>
        <v>Florida</v>
      </c>
    </row>
    <row r="3306" spans="1:41" x14ac:dyDescent="0.35">
      <c r="A3306" t="s">
        <v>15838</v>
      </c>
      <c r="B3306" t="s">
        <v>15839</v>
      </c>
      <c r="C3306" t="s">
        <v>15840</v>
      </c>
      <c r="D3306" s="5">
        <v>44846</v>
      </c>
      <c r="E3306" s="5">
        <v>44728</v>
      </c>
      <c r="F3306" t="s">
        <v>753</v>
      </c>
      <c r="G3306" t="s">
        <v>15841</v>
      </c>
      <c r="H3306" t="s">
        <v>2755</v>
      </c>
      <c r="J3306" t="s">
        <v>756</v>
      </c>
      <c r="K3306" t="s">
        <v>756</v>
      </c>
      <c r="L3306" t="s">
        <v>773</v>
      </c>
      <c r="M3306" t="s">
        <v>773</v>
      </c>
      <c r="N3306" t="s">
        <v>756</v>
      </c>
      <c r="O3306" t="s">
        <v>756</v>
      </c>
      <c r="P3306" t="s">
        <v>758</v>
      </c>
      <c r="Q3306" t="s">
        <v>759</v>
      </c>
      <c r="R3306" t="s">
        <v>759</v>
      </c>
      <c r="S3306" t="s">
        <v>757</v>
      </c>
      <c r="T3306" t="s">
        <v>757</v>
      </c>
      <c r="U3306" t="s">
        <v>757</v>
      </c>
      <c r="V3306" t="s">
        <v>756</v>
      </c>
      <c r="W3306" t="s">
        <v>756</v>
      </c>
      <c r="X3306" t="s">
        <v>15842</v>
      </c>
      <c r="Y3306" t="str">
        <f t="shared" si="728"/>
        <v>junio</v>
      </c>
      <c r="Z3306">
        <f>YEAR(BD_PONDERACIONES[[#This Row],[Fecha Ejecución del Ticket]])</f>
        <v>2022</v>
      </c>
      <c r="AA3306" t="str">
        <f t="shared" si="716"/>
        <v>octubre</v>
      </c>
      <c r="AB3306">
        <f>YEAR(BD_PONDERACIONES[[#This Row],[Fecha de Inspección]])</f>
        <v>2022</v>
      </c>
      <c r="AC3306">
        <f t="shared" si="717"/>
        <v>0.5</v>
      </c>
      <c r="AD3306">
        <f t="shared" si="718"/>
        <v>0.5</v>
      </c>
      <c r="AE3306">
        <f t="shared" si="719"/>
        <v>0</v>
      </c>
      <c r="AF3306">
        <f t="shared" si="720"/>
        <v>0</v>
      </c>
      <c r="AG3306">
        <f t="shared" si="721"/>
        <v>0.5</v>
      </c>
      <c r="AH3306">
        <f t="shared" si="722"/>
        <v>0.5</v>
      </c>
      <c r="AI3306">
        <f t="shared" si="723"/>
        <v>0.25</v>
      </c>
      <c r="AJ3306">
        <f t="shared" si="724"/>
        <v>0.25</v>
      </c>
      <c r="AK3306">
        <f t="shared" si="725"/>
        <v>0.5</v>
      </c>
      <c r="AL3306">
        <f t="shared" si="726"/>
        <v>0.5</v>
      </c>
      <c r="AM3306">
        <f t="shared" si="727"/>
        <v>0.5</v>
      </c>
      <c r="AN3306" s="6">
        <f t="shared" si="729"/>
        <v>0.7</v>
      </c>
      <c r="AO3306" t="str">
        <f>VLOOKUP(BD_PONDERACIONES[[#This Row],[Comuna]],Tabla3[#All],2,0)</f>
        <v>Florida</v>
      </c>
    </row>
    <row r="3307" spans="1:41" x14ac:dyDescent="0.35">
      <c r="A3307" t="s">
        <v>15843</v>
      </c>
      <c r="B3307" t="s">
        <v>15844</v>
      </c>
      <c r="C3307" t="s">
        <v>15845</v>
      </c>
      <c r="D3307" s="5">
        <v>44846</v>
      </c>
      <c r="E3307" s="5">
        <v>44727</v>
      </c>
      <c r="F3307" t="s">
        <v>753</v>
      </c>
      <c r="G3307" t="s">
        <v>15846</v>
      </c>
      <c r="H3307" t="s">
        <v>2755</v>
      </c>
      <c r="J3307" t="s">
        <v>756</v>
      </c>
      <c r="K3307" t="s">
        <v>756</v>
      </c>
      <c r="L3307" t="s">
        <v>757</v>
      </c>
      <c r="M3307" t="s">
        <v>757</v>
      </c>
      <c r="N3307" t="s">
        <v>756</v>
      </c>
      <c r="O3307" t="s">
        <v>756</v>
      </c>
      <c r="P3307" t="s">
        <v>758</v>
      </c>
      <c r="Q3307" t="s">
        <v>759</v>
      </c>
      <c r="R3307" t="s">
        <v>759</v>
      </c>
      <c r="S3307" t="s">
        <v>757</v>
      </c>
      <c r="T3307" t="s">
        <v>757</v>
      </c>
      <c r="U3307" t="s">
        <v>757</v>
      </c>
      <c r="V3307" t="s">
        <v>756</v>
      </c>
      <c r="W3307" t="s">
        <v>768</v>
      </c>
      <c r="X3307" t="s">
        <v>15847</v>
      </c>
      <c r="Y3307" t="str">
        <f t="shared" si="728"/>
        <v>junio</v>
      </c>
      <c r="Z3307">
        <f>YEAR(BD_PONDERACIONES[[#This Row],[Fecha Ejecución del Ticket]])</f>
        <v>2022</v>
      </c>
      <c r="AA3307" t="str">
        <f t="shared" si="716"/>
        <v>octubre</v>
      </c>
      <c r="AB3307">
        <f>YEAR(BD_PONDERACIONES[[#This Row],[Fecha de Inspección]])</f>
        <v>2022</v>
      </c>
      <c r="AC3307">
        <f t="shared" si="717"/>
        <v>0.5</v>
      </c>
      <c r="AD3307">
        <f t="shared" si="718"/>
        <v>0.5</v>
      </c>
      <c r="AE3307">
        <f t="shared" si="719"/>
        <v>0.5</v>
      </c>
      <c r="AF3307">
        <f t="shared" si="720"/>
        <v>0.5</v>
      </c>
      <c r="AG3307">
        <f t="shared" si="721"/>
        <v>0.5</v>
      </c>
      <c r="AH3307">
        <f t="shared" si="722"/>
        <v>0.5</v>
      </c>
      <c r="AI3307">
        <f t="shared" si="723"/>
        <v>0.25</v>
      </c>
      <c r="AJ3307">
        <f t="shared" si="724"/>
        <v>0.25</v>
      </c>
      <c r="AK3307">
        <f t="shared" si="725"/>
        <v>0.5</v>
      </c>
      <c r="AL3307">
        <f t="shared" si="726"/>
        <v>0.5</v>
      </c>
      <c r="AM3307">
        <f t="shared" si="727"/>
        <v>0.17499999999999999</v>
      </c>
      <c r="AN3307" s="6">
        <f t="shared" si="729"/>
        <v>0.93500000000000005</v>
      </c>
      <c r="AO3307" t="str">
        <f>VLOOKUP(BD_PONDERACIONES[[#This Row],[Comuna]],Tabla3[#All],2,0)</f>
        <v>Florida</v>
      </c>
    </row>
    <row r="3308" spans="1:41" x14ac:dyDescent="0.35">
      <c r="A3308" t="s">
        <v>15848</v>
      </c>
      <c r="B3308" t="s">
        <v>15849</v>
      </c>
      <c r="C3308" t="s">
        <v>15850</v>
      </c>
      <c r="D3308" s="5">
        <v>44846</v>
      </c>
      <c r="E3308" s="5">
        <v>44718</v>
      </c>
      <c r="F3308" t="s">
        <v>753</v>
      </c>
      <c r="G3308" t="s">
        <v>15851</v>
      </c>
      <c r="H3308" t="s">
        <v>2755</v>
      </c>
      <c r="J3308" t="s">
        <v>756</v>
      </c>
      <c r="K3308" t="s">
        <v>756</v>
      </c>
      <c r="L3308" t="s">
        <v>757</v>
      </c>
      <c r="M3308" t="s">
        <v>757</v>
      </c>
      <c r="N3308" t="s">
        <v>768</v>
      </c>
      <c r="O3308" t="s">
        <v>768</v>
      </c>
      <c r="P3308" t="s">
        <v>758</v>
      </c>
      <c r="Q3308" t="s">
        <v>759</v>
      </c>
      <c r="R3308" t="s">
        <v>759</v>
      </c>
      <c r="S3308" t="s">
        <v>757</v>
      </c>
      <c r="T3308" t="s">
        <v>757</v>
      </c>
      <c r="U3308" t="s">
        <v>757</v>
      </c>
      <c r="V3308" t="s">
        <v>756</v>
      </c>
      <c r="W3308" t="s">
        <v>768</v>
      </c>
      <c r="X3308" t="s">
        <v>15852</v>
      </c>
      <c r="Y3308" t="str">
        <f t="shared" si="728"/>
        <v>junio</v>
      </c>
      <c r="Z3308">
        <f>YEAR(BD_PONDERACIONES[[#This Row],[Fecha Ejecución del Ticket]])</f>
        <v>2022</v>
      </c>
      <c r="AA3308" t="str">
        <f t="shared" si="716"/>
        <v>octubre</v>
      </c>
      <c r="AB3308">
        <f>YEAR(BD_PONDERACIONES[[#This Row],[Fecha de Inspección]])</f>
        <v>2022</v>
      </c>
      <c r="AC3308">
        <f t="shared" si="717"/>
        <v>0.5</v>
      </c>
      <c r="AD3308">
        <f t="shared" si="718"/>
        <v>0.5</v>
      </c>
      <c r="AE3308">
        <f t="shared" si="719"/>
        <v>0.5</v>
      </c>
      <c r="AF3308">
        <f t="shared" si="720"/>
        <v>0.5</v>
      </c>
      <c r="AG3308">
        <f t="shared" si="721"/>
        <v>0.17499999999999999</v>
      </c>
      <c r="AH3308">
        <f t="shared" si="722"/>
        <v>0.17499999999999999</v>
      </c>
      <c r="AI3308">
        <f t="shared" si="723"/>
        <v>0.25</v>
      </c>
      <c r="AJ3308">
        <f t="shared" si="724"/>
        <v>0.25</v>
      </c>
      <c r="AK3308">
        <f t="shared" si="725"/>
        <v>0.5</v>
      </c>
      <c r="AL3308">
        <f t="shared" si="726"/>
        <v>0.5</v>
      </c>
      <c r="AM3308">
        <f t="shared" si="727"/>
        <v>0.17499999999999999</v>
      </c>
      <c r="AN3308" s="6">
        <f t="shared" si="729"/>
        <v>0.83750000000000002</v>
      </c>
      <c r="AO3308" t="str">
        <f>VLOOKUP(BD_PONDERACIONES[[#This Row],[Comuna]],Tabla3[#All],2,0)</f>
        <v>Florida</v>
      </c>
    </row>
    <row r="3309" spans="1:41" x14ac:dyDescent="0.35">
      <c r="A3309" t="s">
        <v>15853</v>
      </c>
      <c r="B3309" t="s">
        <v>15854</v>
      </c>
      <c r="C3309" t="s">
        <v>15855</v>
      </c>
      <c r="D3309" s="5">
        <v>44846</v>
      </c>
      <c r="E3309" s="5">
        <v>44719</v>
      </c>
      <c r="F3309" t="s">
        <v>753</v>
      </c>
      <c r="G3309" t="s">
        <v>15856</v>
      </c>
      <c r="H3309" t="s">
        <v>2755</v>
      </c>
      <c r="J3309" t="s">
        <v>756</v>
      </c>
      <c r="K3309" t="s">
        <v>756</v>
      </c>
      <c r="L3309" t="s">
        <v>756</v>
      </c>
      <c r="M3309" t="s">
        <v>756</v>
      </c>
      <c r="N3309" t="s">
        <v>756</v>
      </c>
      <c r="O3309" t="s">
        <v>756</v>
      </c>
      <c r="P3309" t="s">
        <v>758</v>
      </c>
      <c r="Q3309" t="s">
        <v>759</v>
      </c>
      <c r="R3309" t="s">
        <v>759</v>
      </c>
      <c r="S3309" t="s">
        <v>757</v>
      </c>
      <c r="T3309" t="s">
        <v>757</v>
      </c>
      <c r="U3309" t="s">
        <v>757</v>
      </c>
      <c r="V3309" t="s">
        <v>756</v>
      </c>
      <c r="W3309" t="s">
        <v>768</v>
      </c>
      <c r="X3309" t="s">
        <v>8238</v>
      </c>
      <c r="Y3309" t="str">
        <f t="shared" si="728"/>
        <v>junio</v>
      </c>
      <c r="Z3309">
        <f>YEAR(BD_PONDERACIONES[[#This Row],[Fecha Ejecución del Ticket]])</f>
        <v>2022</v>
      </c>
      <c r="AA3309" t="str">
        <f t="shared" si="716"/>
        <v>octubre</v>
      </c>
      <c r="AB3309">
        <f>YEAR(BD_PONDERACIONES[[#This Row],[Fecha de Inspección]])</f>
        <v>2022</v>
      </c>
      <c r="AC3309">
        <f t="shared" si="717"/>
        <v>0.5</v>
      </c>
      <c r="AD3309">
        <f t="shared" si="718"/>
        <v>0.5</v>
      </c>
      <c r="AE3309">
        <f t="shared" si="719"/>
        <v>0.5</v>
      </c>
      <c r="AF3309">
        <f t="shared" si="720"/>
        <v>0.5</v>
      </c>
      <c r="AG3309">
        <f t="shared" si="721"/>
        <v>0.5</v>
      </c>
      <c r="AH3309">
        <f t="shared" si="722"/>
        <v>0.5</v>
      </c>
      <c r="AI3309">
        <f t="shared" si="723"/>
        <v>0.25</v>
      </c>
      <c r="AJ3309">
        <f t="shared" si="724"/>
        <v>0.25</v>
      </c>
      <c r="AK3309">
        <f t="shared" si="725"/>
        <v>0.5</v>
      </c>
      <c r="AL3309">
        <f t="shared" si="726"/>
        <v>0.5</v>
      </c>
      <c r="AM3309">
        <f t="shared" si="727"/>
        <v>0.17499999999999999</v>
      </c>
      <c r="AN3309" s="6">
        <f t="shared" si="729"/>
        <v>0.93500000000000005</v>
      </c>
      <c r="AO3309" t="str">
        <f>VLOOKUP(BD_PONDERACIONES[[#This Row],[Comuna]],Tabla3[#All],2,0)</f>
        <v>Florida</v>
      </c>
    </row>
    <row r="3310" spans="1:41" x14ac:dyDescent="0.35">
      <c r="A3310" t="s">
        <v>15857</v>
      </c>
      <c r="B3310" t="s">
        <v>15858</v>
      </c>
      <c r="C3310" t="s">
        <v>15859</v>
      </c>
      <c r="D3310" s="5">
        <v>44847</v>
      </c>
      <c r="E3310" s="5">
        <v>44738</v>
      </c>
      <c r="F3310" t="s">
        <v>763</v>
      </c>
      <c r="G3310" t="s">
        <v>15860</v>
      </c>
      <c r="H3310" t="s">
        <v>3783</v>
      </c>
      <c r="J3310" t="s">
        <v>756</v>
      </c>
      <c r="K3310" t="s">
        <v>756</v>
      </c>
      <c r="L3310" t="s">
        <v>757</v>
      </c>
      <c r="M3310" t="s">
        <v>757</v>
      </c>
      <c r="N3310" t="s">
        <v>756</v>
      </c>
      <c r="O3310" t="s">
        <v>756</v>
      </c>
      <c r="P3310" t="s">
        <v>758</v>
      </c>
      <c r="Q3310" t="s">
        <v>759</v>
      </c>
      <c r="R3310" t="s">
        <v>759</v>
      </c>
      <c r="S3310" t="s">
        <v>757</v>
      </c>
      <c r="T3310" t="s">
        <v>757</v>
      </c>
      <c r="U3310" t="s">
        <v>757</v>
      </c>
      <c r="V3310" t="s">
        <v>773</v>
      </c>
      <c r="W3310" t="s">
        <v>773</v>
      </c>
      <c r="X3310" t="s">
        <v>15861</v>
      </c>
      <c r="Y3310" t="str">
        <f t="shared" si="728"/>
        <v>junio</v>
      </c>
      <c r="Z3310">
        <f>YEAR(BD_PONDERACIONES[[#This Row],[Fecha Ejecución del Ticket]])</f>
        <v>2022</v>
      </c>
      <c r="AA3310" t="str">
        <f t="shared" si="716"/>
        <v>octubre</v>
      </c>
      <c r="AB3310">
        <f>YEAR(BD_PONDERACIONES[[#This Row],[Fecha de Inspección]])</f>
        <v>2022</v>
      </c>
      <c r="AC3310">
        <f t="shared" si="717"/>
        <v>0.5</v>
      </c>
      <c r="AD3310">
        <f t="shared" si="718"/>
        <v>0.5</v>
      </c>
      <c r="AE3310">
        <f t="shared" si="719"/>
        <v>0.5</v>
      </c>
      <c r="AF3310">
        <f t="shared" si="720"/>
        <v>0.5</v>
      </c>
      <c r="AG3310">
        <f t="shared" si="721"/>
        <v>0.5</v>
      </c>
      <c r="AH3310">
        <f t="shared" si="722"/>
        <v>0.5</v>
      </c>
      <c r="AI3310">
        <f t="shared" si="723"/>
        <v>0.25</v>
      </c>
      <c r="AJ3310">
        <f t="shared" si="724"/>
        <v>0.25</v>
      </c>
      <c r="AK3310">
        <f t="shared" si="725"/>
        <v>0.5</v>
      </c>
      <c r="AL3310">
        <f t="shared" si="726"/>
        <v>0</v>
      </c>
      <c r="AM3310">
        <f t="shared" si="727"/>
        <v>0</v>
      </c>
      <c r="AN3310" s="6">
        <f t="shared" si="729"/>
        <v>0.8</v>
      </c>
      <c r="AO3310" t="str">
        <f>VLOOKUP(BD_PONDERACIONES[[#This Row],[Comuna]],Tabla3[#All],2,0)</f>
        <v>Florida</v>
      </c>
    </row>
    <row r="3311" spans="1:41" x14ac:dyDescent="0.35">
      <c r="A3311" t="s">
        <v>15862</v>
      </c>
      <c r="B3311" t="s">
        <v>15863</v>
      </c>
      <c r="C3311" t="s">
        <v>15864</v>
      </c>
      <c r="D3311" s="5">
        <v>44847</v>
      </c>
      <c r="E3311" s="5">
        <v>44730</v>
      </c>
      <c r="F3311" t="s">
        <v>763</v>
      </c>
      <c r="G3311" t="s">
        <v>15865</v>
      </c>
      <c r="H3311" t="s">
        <v>3783</v>
      </c>
      <c r="J3311" t="s">
        <v>756</v>
      </c>
      <c r="K3311" t="s">
        <v>756</v>
      </c>
      <c r="L3311" t="s">
        <v>757</v>
      </c>
      <c r="M3311" t="s">
        <v>757</v>
      </c>
      <c r="N3311" t="s">
        <v>756</v>
      </c>
      <c r="O3311" t="s">
        <v>756</v>
      </c>
      <c r="P3311" t="s">
        <v>758</v>
      </c>
      <c r="Q3311" t="s">
        <v>759</v>
      </c>
      <c r="R3311" t="s">
        <v>759</v>
      </c>
      <c r="S3311" t="s">
        <v>757</v>
      </c>
      <c r="T3311" t="s">
        <v>757</v>
      </c>
      <c r="U3311" t="s">
        <v>757</v>
      </c>
      <c r="V3311" t="s">
        <v>756</v>
      </c>
      <c r="W3311" t="s">
        <v>768</v>
      </c>
      <c r="X3311" t="s">
        <v>15866</v>
      </c>
      <c r="Y3311" t="str">
        <f t="shared" si="728"/>
        <v>junio</v>
      </c>
      <c r="Z3311">
        <f>YEAR(BD_PONDERACIONES[[#This Row],[Fecha Ejecución del Ticket]])</f>
        <v>2022</v>
      </c>
      <c r="AA3311" t="str">
        <f t="shared" si="716"/>
        <v>octubre</v>
      </c>
      <c r="AB3311">
        <f>YEAR(BD_PONDERACIONES[[#This Row],[Fecha de Inspección]])</f>
        <v>2022</v>
      </c>
      <c r="AC3311">
        <f t="shared" si="717"/>
        <v>0.5</v>
      </c>
      <c r="AD3311">
        <f t="shared" si="718"/>
        <v>0.5</v>
      </c>
      <c r="AE3311">
        <f t="shared" si="719"/>
        <v>0.5</v>
      </c>
      <c r="AF3311">
        <f t="shared" si="720"/>
        <v>0.5</v>
      </c>
      <c r="AG3311">
        <f t="shared" si="721"/>
        <v>0.5</v>
      </c>
      <c r="AH3311">
        <f t="shared" si="722"/>
        <v>0.5</v>
      </c>
      <c r="AI3311">
        <f t="shared" si="723"/>
        <v>0.25</v>
      </c>
      <c r="AJ3311">
        <f t="shared" si="724"/>
        <v>0.25</v>
      </c>
      <c r="AK3311">
        <f t="shared" si="725"/>
        <v>0.5</v>
      </c>
      <c r="AL3311">
        <f t="shared" si="726"/>
        <v>0.5</v>
      </c>
      <c r="AM3311">
        <f t="shared" si="727"/>
        <v>0.17499999999999999</v>
      </c>
      <c r="AN3311" s="6">
        <f t="shared" si="729"/>
        <v>0.93500000000000005</v>
      </c>
      <c r="AO3311" t="str">
        <f>VLOOKUP(BD_PONDERACIONES[[#This Row],[Comuna]],Tabla3[#All],2,0)</f>
        <v>Florida</v>
      </c>
    </row>
    <row r="3312" spans="1:41" x14ac:dyDescent="0.35">
      <c r="A3312" t="s">
        <v>15867</v>
      </c>
      <c r="B3312" t="s">
        <v>15868</v>
      </c>
      <c r="C3312" t="s">
        <v>15869</v>
      </c>
      <c r="D3312" s="5">
        <v>44847</v>
      </c>
      <c r="E3312" s="5">
        <v>44713</v>
      </c>
      <c r="F3312" t="s">
        <v>753</v>
      </c>
      <c r="G3312" t="s">
        <v>15870</v>
      </c>
      <c r="H3312" t="s">
        <v>2755</v>
      </c>
      <c r="J3312" t="s">
        <v>756</v>
      </c>
      <c r="K3312" t="s">
        <v>756</v>
      </c>
      <c r="L3312" t="s">
        <v>756</v>
      </c>
      <c r="M3312" t="s">
        <v>756</v>
      </c>
      <c r="N3312" t="s">
        <v>756</v>
      </c>
      <c r="O3312" t="s">
        <v>756</v>
      </c>
      <c r="P3312" t="s">
        <v>758</v>
      </c>
      <c r="Q3312" t="s">
        <v>759</v>
      </c>
      <c r="R3312" t="s">
        <v>759</v>
      </c>
      <c r="S3312" t="s">
        <v>757</v>
      </c>
      <c r="T3312" t="s">
        <v>757</v>
      </c>
      <c r="U3312" t="s">
        <v>757</v>
      </c>
      <c r="V3312" t="s">
        <v>756</v>
      </c>
      <c r="W3312" t="s">
        <v>768</v>
      </c>
      <c r="X3312" t="s">
        <v>15871</v>
      </c>
      <c r="Y3312" t="str">
        <f t="shared" si="728"/>
        <v>junio</v>
      </c>
      <c r="Z3312">
        <f>YEAR(BD_PONDERACIONES[[#This Row],[Fecha Ejecución del Ticket]])</f>
        <v>2022</v>
      </c>
      <c r="AA3312" t="str">
        <f t="shared" si="716"/>
        <v>octubre</v>
      </c>
      <c r="AB3312">
        <f>YEAR(BD_PONDERACIONES[[#This Row],[Fecha de Inspección]])</f>
        <v>2022</v>
      </c>
      <c r="AC3312">
        <f t="shared" si="717"/>
        <v>0.5</v>
      </c>
      <c r="AD3312">
        <f t="shared" si="718"/>
        <v>0.5</v>
      </c>
      <c r="AE3312">
        <f t="shared" si="719"/>
        <v>0.5</v>
      </c>
      <c r="AF3312">
        <f t="shared" si="720"/>
        <v>0.5</v>
      </c>
      <c r="AG3312">
        <f t="shared" si="721"/>
        <v>0.5</v>
      </c>
      <c r="AH3312">
        <f t="shared" si="722"/>
        <v>0.5</v>
      </c>
      <c r="AI3312">
        <f t="shared" si="723"/>
        <v>0.25</v>
      </c>
      <c r="AJ3312">
        <f t="shared" si="724"/>
        <v>0.25</v>
      </c>
      <c r="AK3312">
        <f t="shared" si="725"/>
        <v>0.5</v>
      </c>
      <c r="AL3312">
        <f t="shared" si="726"/>
        <v>0.5</v>
      </c>
      <c r="AM3312">
        <f t="shared" si="727"/>
        <v>0.17499999999999999</v>
      </c>
      <c r="AN3312" s="6">
        <f t="shared" si="729"/>
        <v>0.93500000000000005</v>
      </c>
      <c r="AO3312" t="str">
        <f>VLOOKUP(BD_PONDERACIONES[[#This Row],[Comuna]],Tabla3[#All],2,0)</f>
        <v>Florida</v>
      </c>
    </row>
    <row r="3313" spans="1:41" x14ac:dyDescent="0.35">
      <c r="A3313" t="s">
        <v>15872</v>
      </c>
      <c r="B3313" t="s">
        <v>15873</v>
      </c>
      <c r="C3313" t="s">
        <v>15874</v>
      </c>
      <c r="D3313" s="5">
        <v>44847</v>
      </c>
      <c r="E3313" s="5">
        <v>44723</v>
      </c>
      <c r="F3313" t="s">
        <v>753</v>
      </c>
      <c r="G3313" t="s">
        <v>15875</v>
      </c>
      <c r="H3313" t="s">
        <v>2755</v>
      </c>
      <c r="J3313" t="s">
        <v>756</v>
      </c>
      <c r="K3313" t="s">
        <v>756</v>
      </c>
      <c r="L3313" t="s">
        <v>757</v>
      </c>
      <c r="M3313" t="s">
        <v>757</v>
      </c>
      <c r="N3313" t="s">
        <v>756</v>
      </c>
      <c r="O3313" t="s">
        <v>756</v>
      </c>
      <c r="P3313" t="s">
        <v>758</v>
      </c>
      <c r="Q3313" t="s">
        <v>759</v>
      </c>
      <c r="R3313" t="s">
        <v>759</v>
      </c>
      <c r="S3313" t="s">
        <v>757</v>
      </c>
      <c r="T3313" t="s">
        <v>757</v>
      </c>
      <c r="U3313" t="s">
        <v>757</v>
      </c>
      <c r="V3313" t="s">
        <v>756</v>
      </c>
      <c r="W3313" t="s">
        <v>756</v>
      </c>
      <c r="X3313" t="s">
        <v>7995</v>
      </c>
      <c r="Y3313" t="str">
        <f t="shared" si="728"/>
        <v>junio</v>
      </c>
      <c r="Z3313">
        <f>YEAR(BD_PONDERACIONES[[#This Row],[Fecha Ejecución del Ticket]])</f>
        <v>2022</v>
      </c>
      <c r="AA3313" t="str">
        <f t="shared" si="716"/>
        <v>octubre</v>
      </c>
      <c r="AB3313">
        <f>YEAR(BD_PONDERACIONES[[#This Row],[Fecha de Inspección]])</f>
        <v>2022</v>
      </c>
      <c r="AC3313">
        <f t="shared" si="717"/>
        <v>0.5</v>
      </c>
      <c r="AD3313">
        <f t="shared" si="718"/>
        <v>0.5</v>
      </c>
      <c r="AE3313">
        <f t="shared" si="719"/>
        <v>0.5</v>
      </c>
      <c r="AF3313">
        <f t="shared" si="720"/>
        <v>0.5</v>
      </c>
      <c r="AG3313">
        <f t="shared" si="721"/>
        <v>0.5</v>
      </c>
      <c r="AH3313">
        <f t="shared" si="722"/>
        <v>0.5</v>
      </c>
      <c r="AI3313">
        <f t="shared" si="723"/>
        <v>0.25</v>
      </c>
      <c r="AJ3313">
        <f t="shared" si="724"/>
        <v>0.25</v>
      </c>
      <c r="AK3313">
        <f t="shared" si="725"/>
        <v>0.5</v>
      </c>
      <c r="AL3313">
        <f t="shared" si="726"/>
        <v>0.5</v>
      </c>
      <c r="AM3313">
        <f t="shared" si="727"/>
        <v>0.5</v>
      </c>
      <c r="AN3313" s="6">
        <f t="shared" si="729"/>
        <v>1</v>
      </c>
      <c r="AO3313" t="str">
        <f>VLOOKUP(BD_PONDERACIONES[[#This Row],[Comuna]],Tabla3[#All],2,0)</f>
        <v>Florida</v>
      </c>
    </row>
    <row r="3314" spans="1:41" x14ac:dyDescent="0.35">
      <c r="A3314" t="s">
        <v>15876</v>
      </c>
      <c r="B3314" t="s">
        <v>15877</v>
      </c>
      <c r="C3314" t="s">
        <v>15878</v>
      </c>
      <c r="D3314" s="5">
        <v>44847</v>
      </c>
      <c r="E3314" s="5">
        <v>44730</v>
      </c>
      <c r="F3314" t="s">
        <v>763</v>
      </c>
      <c r="G3314" t="s">
        <v>15879</v>
      </c>
      <c r="H3314" t="s">
        <v>3783</v>
      </c>
      <c r="J3314" t="s">
        <v>756</v>
      </c>
      <c r="K3314" t="s">
        <v>756</v>
      </c>
      <c r="L3314" t="s">
        <v>757</v>
      </c>
      <c r="M3314" t="s">
        <v>757</v>
      </c>
      <c r="N3314" t="s">
        <v>756</v>
      </c>
      <c r="O3314" t="s">
        <v>756</v>
      </c>
      <c r="P3314" t="s">
        <v>758</v>
      </c>
      <c r="Q3314" t="s">
        <v>759</v>
      </c>
      <c r="R3314" t="s">
        <v>759</v>
      </c>
      <c r="S3314" t="s">
        <v>757</v>
      </c>
      <c r="T3314" t="s">
        <v>757</v>
      </c>
      <c r="U3314" t="s">
        <v>757</v>
      </c>
      <c r="V3314" t="s">
        <v>756</v>
      </c>
      <c r="W3314" t="s">
        <v>768</v>
      </c>
      <c r="X3314" t="s">
        <v>12185</v>
      </c>
      <c r="Y3314" t="str">
        <f t="shared" si="728"/>
        <v>junio</v>
      </c>
      <c r="Z3314">
        <f>YEAR(BD_PONDERACIONES[[#This Row],[Fecha Ejecución del Ticket]])</f>
        <v>2022</v>
      </c>
      <c r="AA3314" t="str">
        <f t="shared" si="716"/>
        <v>octubre</v>
      </c>
      <c r="AB3314">
        <f>YEAR(BD_PONDERACIONES[[#This Row],[Fecha de Inspección]])</f>
        <v>2022</v>
      </c>
      <c r="AC3314">
        <f t="shared" si="717"/>
        <v>0.5</v>
      </c>
      <c r="AD3314">
        <f t="shared" si="718"/>
        <v>0.5</v>
      </c>
      <c r="AE3314">
        <f t="shared" si="719"/>
        <v>0.5</v>
      </c>
      <c r="AF3314">
        <f t="shared" si="720"/>
        <v>0.5</v>
      </c>
      <c r="AG3314">
        <f t="shared" si="721"/>
        <v>0.5</v>
      </c>
      <c r="AH3314">
        <f t="shared" si="722"/>
        <v>0.5</v>
      </c>
      <c r="AI3314">
        <f t="shared" si="723"/>
        <v>0.25</v>
      </c>
      <c r="AJ3314">
        <f t="shared" si="724"/>
        <v>0.25</v>
      </c>
      <c r="AK3314">
        <f t="shared" si="725"/>
        <v>0.5</v>
      </c>
      <c r="AL3314">
        <f t="shared" si="726"/>
        <v>0.5</v>
      </c>
      <c r="AM3314">
        <f t="shared" si="727"/>
        <v>0.17499999999999999</v>
      </c>
      <c r="AN3314" s="6">
        <f t="shared" si="729"/>
        <v>0.93500000000000005</v>
      </c>
      <c r="AO3314" t="str">
        <f>VLOOKUP(BD_PONDERACIONES[[#This Row],[Comuna]],Tabla3[#All],2,0)</f>
        <v>Florida</v>
      </c>
    </row>
    <row r="3315" spans="1:41" x14ac:dyDescent="0.35">
      <c r="A3315" t="s">
        <v>15880</v>
      </c>
      <c r="B3315" t="s">
        <v>15881</v>
      </c>
      <c r="C3315" t="s">
        <v>15882</v>
      </c>
      <c r="D3315" s="5">
        <v>44847</v>
      </c>
      <c r="E3315" s="5">
        <v>44722</v>
      </c>
      <c r="F3315" t="s">
        <v>753</v>
      </c>
      <c r="G3315" t="s">
        <v>15883</v>
      </c>
      <c r="H3315" t="s">
        <v>2755</v>
      </c>
      <c r="J3315" t="s">
        <v>756</v>
      </c>
      <c r="K3315" t="s">
        <v>756</v>
      </c>
      <c r="L3315" t="s">
        <v>757</v>
      </c>
      <c r="M3315" t="s">
        <v>757</v>
      </c>
      <c r="N3315" t="s">
        <v>756</v>
      </c>
      <c r="O3315" t="s">
        <v>756</v>
      </c>
      <c r="P3315" t="s">
        <v>758</v>
      </c>
      <c r="Q3315" t="s">
        <v>759</v>
      </c>
      <c r="R3315" t="s">
        <v>759</v>
      </c>
      <c r="S3315" t="s">
        <v>757</v>
      </c>
      <c r="T3315" t="s">
        <v>757</v>
      </c>
      <c r="U3315" t="s">
        <v>757</v>
      </c>
      <c r="V3315" t="s">
        <v>768</v>
      </c>
      <c r="W3315" t="s">
        <v>756</v>
      </c>
      <c r="X3315" t="s">
        <v>8238</v>
      </c>
      <c r="Y3315" t="str">
        <f t="shared" si="728"/>
        <v>junio</v>
      </c>
      <c r="Z3315">
        <f>YEAR(BD_PONDERACIONES[[#This Row],[Fecha Ejecución del Ticket]])</f>
        <v>2022</v>
      </c>
      <c r="AA3315" t="str">
        <f t="shared" si="716"/>
        <v>octubre</v>
      </c>
      <c r="AB3315">
        <f>YEAR(BD_PONDERACIONES[[#This Row],[Fecha de Inspección]])</f>
        <v>2022</v>
      </c>
      <c r="AC3315">
        <f t="shared" si="717"/>
        <v>0.5</v>
      </c>
      <c r="AD3315">
        <f t="shared" si="718"/>
        <v>0.5</v>
      </c>
      <c r="AE3315">
        <f t="shared" si="719"/>
        <v>0.5</v>
      </c>
      <c r="AF3315">
        <f t="shared" si="720"/>
        <v>0.5</v>
      </c>
      <c r="AG3315">
        <f t="shared" si="721"/>
        <v>0.5</v>
      </c>
      <c r="AH3315">
        <f t="shared" si="722"/>
        <v>0.5</v>
      </c>
      <c r="AI3315">
        <f t="shared" si="723"/>
        <v>0.25</v>
      </c>
      <c r="AJ3315">
        <f t="shared" si="724"/>
        <v>0.25</v>
      </c>
      <c r="AK3315">
        <f t="shared" si="725"/>
        <v>0.5</v>
      </c>
      <c r="AL3315">
        <f t="shared" si="726"/>
        <v>0.17499999999999999</v>
      </c>
      <c r="AM3315">
        <f t="shared" si="727"/>
        <v>0.5</v>
      </c>
      <c r="AN3315" s="6">
        <f t="shared" si="729"/>
        <v>0.93500000000000005</v>
      </c>
      <c r="AO3315" t="str">
        <f>VLOOKUP(BD_PONDERACIONES[[#This Row],[Comuna]],Tabla3[#All],2,0)</f>
        <v>Florida</v>
      </c>
    </row>
    <row r="3316" spans="1:41" x14ac:dyDescent="0.35">
      <c r="A3316" t="s">
        <v>15884</v>
      </c>
      <c r="B3316" t="s">
        <v>15885</v>
      </c>
      <c r="C3316" t="s">
        <v>15886</v>
      </c>
      <c r="D3316" s="5">
        <v>44847</v>
      </c>
      <c r="E3316" s="5">
        <v>44727</v>
      </c>
      <c r="F3316" t="s">
        <v>753</v>
      </c>
      <c r="G3316" t="s">
        <v>15887</v>
      </c>
      <c r="H3316" t="s">
        <v>2755</v>
      </c>
      <c r="J3316" t="s">
        <v>756</v>
      </c>
      <c r="K3316" t="s">
        <v>756</v>
      </c>
      <c r="L3316" t="s">
        <v>756</v>
      </c>
      <c r="M3316" t="s">
        <v>756</v>
      </c>
      <c r="N3316" t="s">
        <v>756</v>
      </c>
      <c r="O3316" t="s">
        <v>756</v>
      </c>
      <c r="P3316" t="s">
        <v>758</v>
      </c>
      <c r="Q3316" t="s">
        <v>759</v>
      </c>
      <c r="R3316" t="s">
        <v>759</v>
      </c>
      <c r="S3316" t="s">
        <v>757</v>
      </c>
      <c r="T3316" t="s">
        <v>757</v>
      </c>
      <c r="U3316" t="s">
        <v>757</v>
      </c>
      <c r="V3316" t="s">
        <v>756</v>
      </c>
      <c r="W3316" t="s">
        <v>756</v>
      </c>
      <c r="X3316" t="s">
        <v>15888</v>
      </c>
      <c r="Y3316" t="str">
        <f t="shared" si="728"/>
        <v>junio</v>
      </c>
      <c r="Z3316">
        <f>YEAR(BD_PONDERACIONES[[#This Row],[Fecha Ejecución del Ticket]])</f>
        <v>2022</v>
      </c>
      <c r="AA3316" t="str">
        <f t="shared" si="716"/>
        <v>octubre</v>
      </c>
      <c r="AB3316">
        <f>YEAR(BD_PONDERACIONES[[#This Row],[Fecha de Inspección]])</f>
        <v>2022</v>
      </c>
      <c r="AC3316">
        <f t="shared" si="717"/>
        <v>0.5</v>
      </c>
      <c r="AD3316">
        <f t="shared" si="718"/>
        <v>0.5</v>
      </c>
      <c r="AE3316">
        <f t="shared" si="719"/>
        <v>0.5</v>
      </c>
      <c r="AF3316">
        <f t="shared" si="720"/>
        <v>0.5</v>
      </c>
      <c r="AG3316">
        <f t="shared" si="721"/>
        <v>0.5</v>
      </c>
      <c r="AH3316">
        <f t="shared" si="722"/>
        <v>0.5</v>
      </c>
      <c r="AI3316">
        <f t="shared" si="723"/>
        <v>0.25</v>
      </c>
      <c r="AJ3316">
        <f t="shared" si="724"/>
        <v>0.25</v>
      </c>
      <c r="AK3316">
        <f t="shared" si="725"/>
        <v>0.5</v>
      </c>
      <c r="AL3316">
        <f t="shared" si="726"/>
        <v>0.5</v>
      </c>
      <c r="AM3316">
        <f t="shared" si="727"/>
        <v>0.5</v>
      </c>
      <c r="AN3316" s="6">
        <f t="shared" si="729"/>
        <v>1</v>
      </c>
      <c r="AO3316" t="str">
        <f>VLOOKUP(BD_PONDERACIONES[[#This Row],[Comuna]],Tabla3[#All],2,0)</f>
        <v>Florida</v>
      </c>
    </row>
    <row r="3317" spans="1:41" x14ac:dyDescent="0.35">
      <c r="A3317" t="s">
        <v>15889</v>
      </c>
      <c r="B3317" t="s">
        <v>15890</v>
      </c>
      <c r="C3317" t="s">
        <v>15891</v>
      </c>
      <c r="D3317" s="5">
        <v>44847</v>
      </c>
      <c r="E3317" s="5">
        <v>44725</v>
      </c>
      <c r="F3317" t="s">
        <v>753</v>
      </c>
      <c r="G3317" t="s">
        <v>15892</v>
      </c>
      <c r="H3317" t="s">
        <v>2755</v>
      </c>
      <c r="J3317" t="s">
        <v>756</v>
      </c>
      <c r="K3317" t="s">
        <v>756</v>
      </c>
      <c r="L3317" t="s">
        <v>757</v>
      </c>
      <c r="M3317" t="s">
        <v>757</v>
      </c>
      <c r="N3317" t="s">
        <v>756</v>
      </c>
      <c r="O3317" t="s">
        <v>756</v>
      </c>
      <c r="P3317" t="s">
        <v>758</v>
      </c>
      <c r="Q3317" t="s">
        <v>759</v>
      </c>
      <c r="R3317" t="s">
        <v>759</v>
      </c>
      <c r="S3317" t="s">
        <v>757</v>
      </c>
      <c r="T3317" t="s">
        <v>757</v>
      </c>
      <c r="U3317" t="s">
        <v>757</v>
      </c>
      <c r="V3317" t="s">
        <v>756</v>
      </c>
      <c r="W3317" t="s">
        <v>756</v>
      </c>
      <c r="X3317" t="s">
        <v>15893</v>
      </c>
      <c r="Y3317" t="str">
        <f t="shared" si="728"/>
        <v>junio</v>
      </c>
      <c r="Z3317">
        <f>YEAR(BD_PONDERACIONES[[#This Row],[Fecha Ejecución del Ticket]])</f>
        <v>2022</v>
      </c>
      <c r="AA3317" t="str">
        <f t="shared" si="716"/>
        <v>octubre</v>
      </c>
      <c r="AB3317">
        <f>YEAR(BD_PONDERACIONES[[#This Row],[Fecha de Inspección]])</f>
        <v>2022</v>
      </c>
      <c r="AC3317">
        <f t="shared" si="717"/>
        <v>0.5</v>
      </c>
      <c r="AD3317">
        <f t="shared" si="718"/>
        <v>0.5</v>
      </c>
      <c r="AE3317">
        <f t="shared" si="719"/>
        <v>0.5</v>
      </c>
      <c r="AF3317">
        <f t="shared" si="720"/>
        <v>0.5</v>
      </c>
      <c r="AG3317">
        <f t="shared" si="721"/>
        <v>0.5</v>
      </c>
      <c r="AH3317">
        <f t="shared" si="722"/>
        <v>0.5</v>
      </c>
      <c r="AI3317">
        <f t="shared" si="723"/>
        <v>0.25</v>
      </c>
      <c r="AJ3317">
        <f t="shared" si="724"/>
        <v>0.25</v>
      </c>
      <c r="AK3317">
        <f t="shared" si="725"/>
        <v>0.5</v>
      </c>
      <c r="AL3317">
        <f t="shared" si="726"/>
        <v>0.5</v>
      </c>
      <c r="AM3317">
        <f t="shared" si="727"/>
        <v>0.5</v>
      </c>
      <c r="AN3317" s="6">
        <f t="shared" si="729"/>
        <v>1</v>
      </c>
      <c r="AO3317" t="str">
        <f>VLOOKUP(BD_PONDERACIONES[[#This Row],[Comuna]],Tabla3[#All],2,0)</f>
        <v>Florida</v>
      </c>
    </row>
    <row r="3318" spans="1:41" x14ac:dyDescent="0.35">
      <c r="A3318" t="s">
        <v>15894</v>
      </c>
      <c r="B3318" t="s">
        <v>15895</v>
      </c>
      <c r="C3318" t="s">
        <v>15896</v>
      </c>
      <c r="D3318" s="5">
        <v>44847</v>
      </c>
      <c r="E3318" s="5">
        <v>44721</v>
      </c>
      <c r="F3318" t="s">
        <v>753</v>
      </c>
      <c r="G3318" t="s">
        <v>15897</v>
      </c>
      <c r="H3318" t="s">
        <v>2755</v>
      </c>
      <c r="J3318" t="s">
        <v>756</v>
      </c>
      <c r="K3318" t="s">
        <v>756</v>
      </c>
      <c r="L3318" t="s">
        <v>756</v>
      </c>
      <c r="M3318" t="s">
        <v>756</v>
      </c>
      <c r="N3318" t="s">
        <v>756</v>
      </c>
      <c r="O3318" t="s">
        <v>756</v>
      </c>
      <c r="P3318" t="s">
        <v>758</v>
      </c>
      <c r="Q3318" t="s">
        <v>759</v>
      </c>
      <c r="R3318" t="s">
        <v>759</v>
      </c>
      <c r="S3318" t="s">
        <v>757</v>
      </c>
      <c r="T3318" t="s">
        <v>757</v>
      </c>
      <c r="U3318" t="s">
        <v>757</v>
      </c>
      <c r="V3318" t="s">
        <v>756</v>
      </c>
      <c r="W3318" t="s">
        <v>768</v>
      </c>
      <c r="X3318" t="s">
        <v>15898</v>
      </c>
      <c r="Y3318" t="str">
        <f t="shared" si="728"/>
        <v>junio</v>
      </c>
      <c r="Z3318">
        <f>YEAR(BD_PONDERACIONES[[#This Row],[Fecha Ejecución del Ticket]])</f>
        <v>2022</v>
      </c>
      <c r="AA3318" t="str">
        <f t="shared" si="716"/>
        <v>octubre</v>
      </c>
      <c r="AB3318">
        <f>YEAR(BD_PONDERACIONES[[#This Row],[Fecha de Inspección]])</f>
        <v>2022</v>
      </c>
      <c r="AC3318">
        <f t="shared" si="717"/>
        <v>0.5</v>
      </c>
      <c r="AD3318">
        <f t="shared" si="718"/>
        <v>0.5</v>
      </c>
      <c r="AE3318">
        <f t="shared" si="719"/>
        <v>0.5</v>
      </c>
      <c r="AF3318">
        <f t="shared" si="720"/>
        <v>0.5</v>
      </c>
      <c r="AG3318">
        <f t="shared" si="721"/>
        <v>0.5</v>
      </c>
      <c r="AH3318">
        <f t="shared" si="722"/>
        <v>0.5</v>
      </c>
      <c r="AI3318">
        <f t="shared" si="723"/>
        <v>0.25</v>
      </c>
      <c r="AJ3318">
        <f t="shared" si="724"/>
        <v>0.25</v>
      </c>
      <c r="AK3318">
        <f t="shared" si="725"/>
        <v>0.5</v>
      </c>
      <c r="AL3318">
        <f t="shared" si="726"/>
        <v>0.5</v>
      </c>
      <c r="AM3318">
        <f t="shared" si="727"/>
        <v>0.17499999999999999</v>
      </c>
      <c r="AN3318" s="6">
        <f t="shared" si="729"/>
        <v>0.93500000000000005</v>
      </c>
      <c r="AO3318" t="str">
        <f>VLOOKUP(BD_PONDERACIONES[[#This Row],[Comuna]],Tabla3[#All],2,0)</f>
        <v>Florida</v>
      </c>
    </row>
    <row r="3319" spans="1:41" x14ac:dyDescent="0.35">
      <c r="A3319" t="s">
        <v>15899</v>
      </c>
      <c r="B3319" t="s">
        <v>15900</v>
      </c>
      <c r="C3319" t="s">
        <v>15901</v>
      </c>
      <c r="D3319" s="5">
        <v>44847</v>
      </c>
      <c r="E3319" s="5">
        <v>44737</v>
      </c>
      <c r="F3319" t="s">
        <v>763</v>
      </c>
      <c r="G3319" t="s">
        <v>15902</v>
      </c>
      <c r="H3319" t="s">
        <v>3783</v>
      </c>
      <c r="J3319" t="s">
        <v>756</v>
      </c>
      <c r="K3319" t="s">
        <v>756</v>
      </c>
      <c r="L3319" t="s">
        <v>757</v>
      </c>
      <c r="M3319" t="s">
        <v>757</v>
      </c>
      <c r="N3319" t="s">
        <v>756</v>
      </c>
      <c r="O3319" t="s">
        <v>756</v>
      </c>
      <c r="P3319" t="s">
        <v>758</v>
      </c>
      <c r="Q3319" t="s">
        <v>759</v>
      </c>
      <c r="R3319" t="s">
        <v>759</v>
      </c>
      <c r="S3319" t="s">
        <v>757</v>
      </c>
      <c r="T3319" t="s">
        <v>757</v>
      </c>
      <c r="U3319" t="s">
        <v>756</v>
      </c>
      <c r="V3319" t="s">
        <v>756</v>
      </c>
      <c r="W3319" t="s">
        <v>768</v>
      </c>
      <c r="X3319" t="s">
        <v>13828</v>
      </c>
      <c r="Y3319" t="str">
        <f t="shared" si="728"/>
        <v>junio</v>
      </c>
      <c r="Z3319">
        <f>YEAR(BD_PONDERACIONES[[#This Row],[Fecha Ejecución del Ticket]])</f>
        <v>2022</v>
      </c>
      <c r="AA3319" t="str">
        <f t="shared" si="716"/>
        <v>octubre</v>
      </c>
      <c r="AB3319">
        <f>YEAR(BD_PONDERACIONES[[#This Row],[Fecha de Inspección]])</f>
        <v>2022</v>
      </c>
      <c r="AC3319">
        <f t="shared" si="717"/>
        <v>0.5</v>
      </c>
      <c r="AD3319">
        <f t="shared" si="718"/>
        <v>0.5</v>
      </c>
      <c r="AE3319">
        <f t="shared" si="719"/>
        <v>0.5</v>
      </c>
      <c r="AF3319">
        <f t="shared" si="720"/>
        <v>0.5</v>
      </c>
      <c r="AG3319">
        <f t="shared" si="721"/>
        <v>0.5</v>
      </c>
      <c r="AH3319">
        <f t="shared" si="722"/>
        <v>0.5</v>
      </c>
      <c r="AI3319">
        <f t="shared" si="723"/>
        <v>0.25</v>
      </c>
      <c r="AJ3319">
        <f t="shared" si="724"/>
        <v>0.25</v>
      </c>
      <c r="AK3319">
        <f t="shared" si="725"/>
        <v>0.5</v>
      </c>
      <c r="AL3319">
        <f t="shared" si="726"/>
        <v>0.5</v>
      </c>
      <c r="AM3319">
        <f t="shared" si="727"/>
        <v>0.17499999999999999</v>
      </c>
      <c r="AN3319" s="6">
        <f t="shared" si="729"/>
        <v>0.93500000000000005</v>
      </c>
      <c r="AO3319" t="str">
        <f>VLOOKUP(BD_PONDERACIONES[[#This Row],[Comuna]],Tabla3[#All],2,0)</f>
        <v>Florida</v>
      </c>
    </row>
    <row r="3320" spans="1:41" x14ac:dyDescent="0.35">
      <c r="A3320" t="s">
        <v>15903</v>
      </c>
      <c r="B3320" t="s">
        <v>15904</v>
      </c>
      <c r="C3320" t="s">
        <v>15905</v>
      </c>
      <c r="D3320" s="5">
        <v>44847</v>
      </c>
      <c r="E3320" s="5">
        <v>44732</v>
      </c>
      <c r="F3320" t="s">
        <v>763</v>
      </c>
      <c r="G3320" t="s">
        <v>15906</v>
      </c>
      <c r="H3320" t="s">
        <v>3783</v>
      </c>
      <c r="J3320" t="s">
        <v>756</v>
      </c>
      <c r="K3320" t="s">
        <v>756</v>
      </c>
      <c r="L3320" t="s">
        <v>757</v>
      </c>
      <c r="M3320" t="s">
        <v>757</v>
      </c>
      <c r="N3320" t="s">
        <v>756</v>
      </c>
      <c r="O3320" t="s">
        <v>756</v>
      </c>
      <c r="P3320" t="s">
        <v>758</v>
      </c>
      <c r="Q3320" t="s">
        <v>759</v>
      </c>
      <c r="R3320" t="s">
        <v>759</v>
      </c>
      <c r="S3320" t="s">
        <v>757</v>
      </c>
      <c r="T3320" t="s">
        <v>757</v>
      </c>
      <c r="U3320" t="s">
        <v>757</v>
      </c>
      <c r="V3320" t="s">
        <v>756</v>
      </c>
      <c r="W3320" t="s">
        <v>768</v>
      </c>
      <c r="X3320" t="s">
        <v>15907</v>
      </c>
      <c r="Y3320" t="str">
        <f t="shared" si="728"/>
        <v>junio</v>
      </c>
      <c r="Z3320">
        <f>YEAR(BD_PONDERACIONES[[#This Row],[Fecha Ejecución del Ticket]])</f>
        <v>2022</v>
      </c>
      <c r="AA3320" t="str">
        <f t="shared" si="716"/>
        <v>octubre</v>
      </c>
      <c r="AB3320">
        <f>YEAR(BD_PONDERACIONES[[#This Row],[Fecha de Inspección]])</f>
        <v>2022</v>
      </c>
      <c r="AC3320">
        <f t="shared" si="717"/>
        <v>0.5</v>
      </c>
      <c r="AD3320">
        <f t="shared" si="718"/>
        <v>0.5</v>
      </c>
      <c r="AE3320">
        <f t="shared" si="719"/>
        <v>0.5</v>
      </c>
      <c r="AF3320">
        <f t="shared" si="720"/>
        <v>0.5</v>
      </c>
      <c r="AG3320">
        <f t="shared" si="721"/>
        <v>0.5</v>
      </c>
      <c r="AH3320">
        <f t="shared" si="722"/>
        <v>0.5</v>
      </c>
      <c r="AI3320">
        <f t="shared" si="723"/>
        <v>0.25</v>
      </c>
      <c r="AJ3320">
        <f t="shared" si="724"/>
        <v>0.25</v>
      </c>
      <c r="AK3320">
        <f t="shared" si="725"/>
        <v>0.5</v>
      </c>
      <c r="AL3320">
        <f t="shared" si="726"/>
        <v>0.5</v>
      </c>
      <c r="AM3320">
        <f t="shared" si="727"/>
        <v>0.17499999999999999</v>
      </c>
      <c r="AN3320" s="6">
        <f t="shared" si="729"/>
        <v>0.93500000000000005</v>
      </c>
      <c r="AO3320" t="str">
        <f>VLOOKUP(BD_PONDERACIONES[[#This Row],[Comuna]],Tabla3[#All],2,0)</f>
        <v>Florida</v>
      </c>
    </row>
    <row r="3321" spans="1:41" x14ac:dyDescent="0.35">
      <c r="A3321" t="s">
        <v>15908</v>
      </c>
      <c r="B3321" t="s">
        <v>15909</v>
      </c>
      <c r="C3321" t="s">
        <v>15910</v>
      </c>
      <c r="D3321" s="5">
        <v>44847</v>
      </c>
      <c r="E3321" s="5">
        <v>44719</v>
      </c>
      <c r="F3321" t="s">
        <v>753</v>
      </c>
      <c r="G3321" t="s">
        <v>15911</v>
      </c>
      <c r="H3321" t="s">
        <v>2755</v>
      </c>
      <c r="J3321" t="s">
        <v>756</v>
      </c>
      <c r="K3321" t="s">
        <v>756</v>
      </c>
      <c r="L3321" t="s">
        <v>756</v>
      </c>
      <c r="M3321" t="s">
        <v>756</v>
      </c>
      <c r="N3321" t="s">
        <v>756</v>
      </c>
      <c r="O3321" t="s">
        <v>756</v>
      </c>
      <c r="P3321" t="s">
        <v>765</v>
      </c>
      <c r="Q3321" t="s">
        <v>15912</v>
      </c>
      <c r="R3321" t="s">
        <v>759</v>
      </c>
      <c r="S3321" t="s">
        <v>756</v>
      </c>
      <c r="T3321" t="s">
        <v>756</v>
      </c>
      <c r="U3321" t="s">
        <v>756</v>
      </c>
      <c r="V3321" t="s">
        <v>768</v>
      </c>
      <c r="W3321" t="s">
        <v>756</v>
      </c>
      <c r="X3321" t="s">
        <v>15913</v>
      </c>
      <c r="Y3321" t="str">
        <f t="shared" si="728"/>
        <v>junio</v>
      </c>
      <c r="Z3321">
        <f>YEAR(BD_PONDERACIONES[[#This Row],[Fecha Ejecución del Ticket]])</f>
        <v>2022</v>
      </c>
      <c r="AA3321" t="str">
        <f t="shared" si="716"/>
        <v>octubre</v>
      </c>
      <c r="AB3321">
        <f>YEAR(BD_PONDERACIONES[[#This Row],[Fecha de Inspección]])</f>
        <v>2022</v>
      </c>
      <c r="AC3321">
        <f t="shared" si="717"/>
        <v>0.5</v>
      </c>
      <c r="AD3321">
        <f t="shared" si="718"/>
        <v>0.5</v>
      </c>
      <c r="AE3321">
        <f t="shared" si="719"/>
        <v>0.5</v>
      </c>
      <c r="AF3321">
        <f t="shared" si="720"/>
        <v>0.5</v>
      </c>
      <c r="AG3321">
        <f t="shared" si="721"/>
        <v>0.5</v>
      </c>
      <c r="AH3321">
        <f t="shared" si="722"/>
        <v>0.5</v>
      </c>
      <c r="AI3321">
        <f t="shared" si="723"/>
        <v>0.25</v>
      </c>
      <c r="AJ3321">
        <f t="shared" si="724"/>
        <v>0.25</v>
      </c>
      <c r="AK3321">
        <f t="shared" si="725"/>
        <v>0.5</v>
      </c>
      <c r="AL3321">
        <f t="shared" si="726"/>
        <v>0.17499999999999999</v>
      </c>
      <c r="AM3321">
        <f t="shared" si="727"/>
        <v>0.5</v>
      </c>
      <c r="AN3321" s="6">
        <f t="shared" si="729"/>
        <v>0.93500000000000005</v>
      </c>
      <c r="AO3321" t="str">
        <f>VLOOKUP(BD_PONDERACIONES[[#This Row],[Comuna]],Tabla3[#All],2,0)</f>
        <v>Florida</v>
      </c>
    </row>
    <row r="3322" spans="1:41" x14ac:dyDescent="0.35">
      <c r="A3322" t="s">
        <v>15914</v>
      </c>
      <c r="B3322" t="s">
        <v>15915</v>
      </c>
      <c r="C3322" t="s">
        <v>15916</v>
      </c>
      <c r="D3322" s="5">
        <v>44847</v>
      </c>
      <c r="E3322" s="5">
        <v>44721</v>
      </c>
      <c r="F3322" t="s">
        <v>753</v>
      </c>
      <c r="G3322" t="s">
        <v>15917</v>
      </c>
      <c r="H3322" t="s">
        <v>2755</v>
      </c>
      <c r="J3322" t="s">
        <v>756</v>
      </c>
      <c r="K3322" t="s">
        <v>756</v>
      </c>
      <c r="L3322" t="s">
        <v>773</v>
      </c>
      <c r="M3322" t="s">
        <v>773</v>
      </c>
      <c r="N3322" t="s">
        <v>756</v>
      </c>
      <c r="O3322" t="s">
        <v>756</v>
      </c>
      <c r="P3322" t="s">
        <v>758</v>
      </c>
      <c r="Q3322" t="s">
        <v>759</v>
      </c>
      <c r="R3322" t="s">
        <v>759</v>
      </c>
      <c r="S3322" t="s">
        <v>757</v>
      </c>
      <c r="T3322" t="s">
        <v>757</v>
      </c>
      <c r="U3322" t="s">
        <v>757</v>
      </c>
      <c r="V3322" t="s">
        <v>756</v>
      </c>
      <c r="W3322" t="s">
        <v>756</v>
      </c>
      <c r="X3322" t="s">
        <v>15918</v>
      </c>
      <c r="Y3322" t="str">
        <f t="shared" si="728"/>
        <v>junio</v>
      </c>
      <c r="Z3322">
        <f>YEAR(BD_PONDERACIONES[[#This Row],[Fecha Ejecución del Ticket]])</f>
        <v>2022</v>
      </c>
      <c r="AA3322" t="str">
        <f t="shared" si="716"/>
        <v>octubre</v>
      </c>
      <c r="AB3322">
        <f>YEAR(BD_PONDERACIONES[[#This Row],[Fecha de Inspección]])</f>
        <v>2022</v>
      </c>
      <c r="AC3322">
        <f t="shared" si="717"/>
        <v>0.5</v>
      </c>
      <c r="AD3322">
        <f t="shared" si="718"/>
        <v>0.5</v>
      </c>
      <c r="AE3322">
        <f t="shared" si="719"/>
        <v>0</v>
      </c>
      <c r="AF3322">
        <f t="shared" si="720"/>
        <v>0</v>
      </c>
      <c r="AG3322">
        <f t="shared" si="721"/>
        <v>0.5</v>
      </c>
      <c r="AH3322">
        <f t="shared" si="722"/>
        <v>0.5</v>
      </c>
      <c r="AI3322">
        <f t="shared" si="723"/>
        <v>0.25</v>
      </c>
      <c r="AJ3322">
        <f t="shared" si="724"/>
        <v>0.25</v>
      </c>
      <c r="AK3322">
        <f t="shared" si="725"/>
        <v>0.5</v>
      </c>
      <c r="AL3322">
        <f t="shared" si="726"/>
        <v>0.5</v>
      </c>
      <c r="AM3322">
        <f t="shared" si="727"/>
        <v>0.5</v>
      </c>
      <c r="AN3322" s="6">
        <f t="shared" si="729"/>
        <v>0.7</v>
      </c>
      <c r="AO3322" t="str">
        <f>VLOOKUP(BD_PONDERACIONES[[#This Row],[Comuna]],Tabla3[#All],2,0)</f>
        <v>Florida</v>
      </c>
    </row>
    <row r="3323" spans="1:41" x14ac:dyDescent="0.35">
      <c r="A3323" t="s">
        <v>15919</v>
      </c>
      <c r="B3323" t="s">
        <v>15920</v>
      </c>
      <c r="C3323" t="s">
        <v>15921</v>
      </c>
      <c r="D3323" s="5">
        <v>44847</v>
      </c>
      <c r="E3323" s="5">
        <v>44738</v>
      </c>
      <c r="F3323" t="s">
        <v>763</v>
      </c>
      <c r="G3323" t="s">
        <v>15922</v>
      </c>
      <c r="H3323" t="s">
        <v>3783</v>
      </c>
      <c r="J3323" t="s">
        <v>756</v>
      </c>
      <c r="K3323" t="s">
        <v>756</v>
      </c>
      <c r="L3323" t="s">
        <v>757</v>
      </c>
      <c r="M3323" t="s">
        <v>757</v>
      </c>
      <c r="N3323" t="s">
        <v>756</v>
      </c>
      <c r="O3323" t="s">
        <v>756</v>
      </c>
      <c r="P3323" t="s">
        <v>758</v>
      </c>
      <c r="Q3323" t="s">
        <v>759</v>
      </c>
      <c r="R3323" t="s">
        <v>759</v>
      </c>
      <c r="S3323" t="s">
        <v>757</v>
      </c>
      <c r="T3323" t="s">
        <v>757</v>
      </c>
      <c r="U3323" t="s">
        <v>757</v>
      </c>
      <c r="V3323" t="s">
        <v>756</v>
      </c>
      <c r="W3323" t="s">
        <v>756</v>
      </c>
      <c r="X3323" t="s">
        <v>15923</v>
      </c>
      <c r="Y3323" t="str">
        <f t="shared" si="728"/>
        <v>junio</v>
      </c>
      <c r="Z3323">
        <f>YEAR(BD_PONDERACIONES[[#This Row],[Fecha Ejecución del Ticket]])</f>
        <v>2022</v>
      </c>
      <c r="AA3323" t="str">
        <f t="shared" si="716"/>
        <v>octubre</v>
      </c>
      <c r="AB3323">
        <f>YEAR(BD_PONDERACIONES[[#This Row],[Fecha de Inspección]])</f>
        <v>2022</v>
      </c>
      <c r="AC3323">
        <f t="shared" si="717"/>
        <v>0.5</v>
      </c>
      <c r="AD3323">
        <f t="shared" si="718"/>
        <v>0.5</v>
      </c>
      <c r="AE3323">
        <f t="shared" si="719"/>
        <v>0.5</v>
      </c>
      <c r="AF3323">
        <f t="shared" si="720"/>
        <v>0.5</v>
      </c>
      <c r="AG3323">
        <f t="shared" si="721"/>
        <v>0.5</v>
      </c>
      <c r="AH3323">
        <f t="shared" si="722"/>
        <v>0.5</v>
      </c>
      <c r="AI3323">
        <f t="shared" si="723"/>
        <v>0.25</v>
      </c>
      <c r="AJ3323">
        <f t="shared" si="724"/>
        <v>0.25</v>
      </c>
      <c r="AK3323">
        <f t="shared" si="725"/>
        <v>0.5</v>
      </c>
      <c r="AL3323">
        <f t="shared" si="726"/>
        <v>0.5</v>
      </c>
      <c r="AM3323">
        <f t="shared" si="727"/>
        <v>0.5</v>
      </c>
      <c r="AN3323" s="6">
        <f t="shared" si="729"/>
        <v>1</v>
      </c>
      <c r="AO3323" t="str">
        <f>VLOOKUP(BD_PONDERACIONES[[#This Row],[Comuna]],Tabla3[#All],2,0)</f>
        <v>Florida</v>
      </c>
    </row>
    <row r="3324" spans="1:41" x14ac:dyDescent="0.35">
      <c r="A3324" t="s">
        <v>15924</v>
      </c>
      <c r="B3324" t="s">
        <v>15925</v>
      </c>
      <c r="C3324" t="s">
        <v>15926</v>
      </c>
      <c r="D3324" s="5">
        <v>44847</v>
      </c>
      <c r="E3324" s="5">
        <v>44730</v>
      </c>
      <c r="F3324" t="s">
        <v>763</v>
      </c>
      <c r="G3324" t="s">
        <v>15927</v>
      </c>
      <c r="H3324" t="s">
        <v>3783</v>
      </c>
      <c r="J3324" t="s">
        <v>756</v>
      </c>
      <c r="K3324" t="s">
        <v>756</v>
      </c>
      <c r="L3324" t="s">
        <v>757</v>
      </c>
      <c r="M3324" t="s">
        <v>757</v>
      </c>
      <c r="N3324" t="s">
        <v>756</v>
      </c>
      <c r="O3324" t="s">
        <v>756</v>
      </c>
      <c r="P3324" t="s">
        <v>758</v>
      </c>
      <c r="Q3324" t="s">
        <v>759</v>
      </c>
      <c r="R3324" t="s">
        <v>759</v>
      </c>
      <c r="S3324" t="s">
        <v>757</v>
      </c>
      <c r="T3324" t="s">
        <v>757</v>
      </c>
      <c r="U3324" t="s">
        <v>757</v>
      </c>
      <c r="V3324" t="s">
        <v>756</v>
      </c>
      <c r="W3324" t="s">
        <v>768</v>
      </c>
      <c r="X3324" t="s">
        <v>15928</v>
      </c>
      <c r="Y3324" t="str">
        <f t="shared" si="728"/>
        <v>junio</v>
      </c>
      <c r="Z3324">
        <f>YEAR(BD_PONDERACIONES[[#This Row],[Fecha Ejecución del Ticket]])</f>
        <v>2022</v>
      </c>
      <c r="AA3324" t="str">
        <f t="shared" si="716"/>
        <v>octubre</v>
      </c>
      <c r="AB3324">
        <f>YEAR(BD_PONDERACIONES[[#This Row],[Fecha de Inspección]])</f>
        <v>2022</v>
      </c>
      <c r="AC3324">
        <f t="shared" si="717"/>
        <v>0.5</v>
      </c>
      <c r="AD3324">
        <f t="shared" si="718"/>
        <v>0.5</v>
      </c>
      <c r="AE3324">
        <f t="shared" si="719"/>
        <v>0.5</v>
      </c>
      <c r="AF3324">
        <f t="shared" si="720"/>
        <v>0.5</v>
      </c>
      <c r="AG3324">
        <f t="shared" si="721"/>
        <v>0.5</v>
      </c>
      <c r="AH3324">
        <f t="shared" si="722"/>
        <v>0.5</v>
      </c>
      <c r="AI3324">
        <f t="shared" si="723"/>
        <v>0.25</v>
      </c>
      <c r="AJ3324">
        <f t="shared" si="724"/>
        <v>0.25</v>
      </c>
      <c r="AK3324">
        <f t="shared" si="725"/>
        <v>0.5</v>
      </c>
      <c r="AL3324">
        <f t="shared" si="726"/>
        <v>0.5</v>
      </c>
      <c r="AM3324">
        <f t="shared" si="727"/>
        <v>0.17499999999999999</v>
      </c>
      <c r="AN3324" s="6">
        <f t="shared" si="729"/>
        <v>0.93500000000000005</v>
      </c>
      <c r="AO3324" t="str">
        <f>VLOOKUP(BD_PONDERACIONES[[#This Row],[Comuna]],Tabla3[#All],2,0)</f>
        <v>Florida</v>
      </c>
    </row>
    <row r="3325" spans="1:41" x14ac:dyDescent="0.35">
      <c r="A3325" t="s">
        <v>15929</v>
      </c>
      <c r="B3325" t="s">
        <v>15930</v>
      </c>
      <c r="C3325" t="s">
        <v>15931</v>
      </c>
      <c r="D3325" s="5">
        <v>44847</v>
      </c>
      <c r="E3325" s="5">
        <v>44718</v>
      </c>
      <c r="F3325" t="s">
        <v>753</v>
      </c>
      <c r="G3325" t="s">
        <v>15932</v>
      </c>
      <c r="H3325" t="s">
        <v>2755</v>
      </c>
      <c r="J3325" t="s">
        <v>756</v>
      </c>
      <c r="K3325" t="s">
        <v>756</v>
      </c>
      <c r="L3325" t="s">
        <v>757</v>
      </c>
      <c r="M3325" t="s">
        <v>757</v>
      </c>
      <c r="N3325" t="s">
        <v>756</v>
      </c>
      <c r="O3325" t="s">
        <v>756</v>
      </c>
      <c r="P3325" t="s">
        <v>765</v>
      </c>
      <c r="Q3325" t="s">
        <v>759</v>
      </c>
      <c r="R3325" t="s">
        <v>759</v>
      </c>
      <c r="S3325" t="s">
        <v>757</v>
      </c>
      <c r="T3325" t="s">
        <v>757</v>
      </c>
      <c r="U3325" t="s">
        <v>756</v>
      </c>
      <c r="V3325" t="s">
        <v>756</v>
      </c>
      <c r="W3325" t="s">
        <v>756</v>
      </c>
      <c r="X3325" t="s">
        <v>6086</v>
      </c>
      <c r="Y3325" t="str">
        <f t="shared" si="728"/>
        <v>junio</v>
      </c>
      <c r="Z3325">
        <f>YEAR(BD_PONDERACIONES[[#This Row],[Fecha Ejecución del Ticket]])</f>
        <v>2022</v>
      </c>
      <c r="AA3325" t="str">
        <f t="shared" si="716"/>
        <v>octubre</v>
      </c>
      <c r="AB3325">
        <f>YEAR(BD_PONDERACIONES[[#This Row],[Fecha de Inspección]])</f>
        <v>2022</v>
      </c>
      <c r="AC3325">
        <f t="shared" si="717"/>
        <v>0.5</v>
      </c>
      <c r="AD3325">
        <f t="shared" si="718"/>
        <v>0.5</v>
      </c>
      <c r="AE3325">
        <f t="shared" si="719"/>
        <v>0.5</v>
      </c>
      <c r="AF3325">
        <f t="shared" si="720"/>
        <v>0.5</v>
      </c>
      <c r="AG3325">
        <f t="shared" si="721"/>
        <v>0.5</v>
      </c>
      <c r="AH3325">
        <f t="shared" si="722"/>
        <v>0.5</v>
      </c>
      <c r="AI3325">
        <f t="shared" si="723"/>
        <v>0.25</v>
      </c>
      <c r="AJ3325">
        <f t="shared" si="724"/>
        <v>0.25</v>
      </c>
      <c r="AK3325">
        <f t="shared" si="725"/>
        <v>0.5</v>
      </c>
      <c r="AL3325">
        <f t="shared" si="726"/>
        <v>0.5</v>
      </c>
      <c r="AM3325">
        <f t="shared" si="727"/>
        <v>0.5</v>
      </c>
      <c r="AN3325" s="6">
        <f t="shared" si="729"/>
        <v>1</v>
      </c>
      <c r="AO3325" t="str">
        <f>VLOOKUP(BD_PONDERACIONES[[#This Row],[Comuna]],Tabla3[#All],2,0)</f>
        <v>Florida</v>
      </c>
    </row>
    <row r="3326" spans="1:41" x14ac:dyDescent="0.35">
      <c r="A3326" t="s">
        <v>15933</v>
      </c>
      <c r="B3326" t="s">
        <v>15934</v>
      </c>
      <c r="C3326" t="s">
        <v>15935</v>
      </c>
      <c r="D3326" s="5">
        <v>44847</v>
      </c>
      <c r="E3326" s="5">
        <v>44730</v>
      </c>
      <c r="F3326" t="s">
        <v>763</v>
      </c>
      <c r="G3326" t="s">
        <v>15936</v>
      </c>
      <c r="H3326" t="s">
        <v>3783</v>
      </c>
      <c r="J3326" t="s">
        <v>756</v>
      </c>
      <c r="K3326" t="s">
        <v>756</v>
      </c>
      <c r="L3326" t="s">
        <v>757</v>
      </c>
      <c r="M3326" t="s">
        <v>757</v>
      </c>
      <c r="N3326" t="s">
        <v>756</v>
      </c>
      <c r="O3326" t="s">
        <v>756</v>
      </c>
      <c r="P3326" t="s">
        <v>758</v>
      </c>
      <c r="Q3326" t="s">
        <v>759</v>
      </c>
      <c r="R3326" t="s">
        <v>759</v>
      </c>
      <c r="S3326" t="s">
        <v>757</v>
      </c>
      <c r="T3326" t="s">
        <v>757</v>
      </c>
      <c r="U3326" t="s">
        <v>757</v>
      </c>
      <c r="V3326" t="s">
        <v>756</v>
      </c>
      <c r="W3326" t="s">
        <v>768</v>
      </c>
      <c r="X3326" t="s">
        <v>11980</v>
      </c>
      <c r="Y3326" t="str">
        <f t="shared" si="728"/>
        <v>junio</v>
      </c>
      <c r="Z3326">
        <f>YEAR(BD_PONDERACIONES[[#This Row],[Fecha Ejecución del Ticket]])</f>
        <v>2022</v>
      </c>
      <c r="AA3326" t="str">
        <f t="shared" si="716"/>
        <v>octubre</v>
      </c>
      <c r="AB3326">
        <f>YEAR(BD_PONDERACIONES[[#This Row],[Fecha de Inspección]])</f>
        <v>2022</v>
      </c>
      <c r="AC3326">
        <f t="shared" si="717"/>
        <v>0.5</v>
      </c>
      <c r="AD3326">
        <f t="shared" si="718"/>
        <v>0.5</v>
      </c>
      <c r="AE3326">
        <f t="shared" si="719"/>
        <v>0.5</v>
      </c>
      <c r="AF3326">
        <f t="shared" si="720"/>
        <v>0.5</v>
      </c>
      <c r="AG3326">
        <f t="shared" si="721"/>
        <v>0.5</v>
      </c>
      <c r="AH3326">
        <f t="shared" si="722"/>
        <v>0.5</v>
      </c>
      <c r="AI3326">
        <f t="shared" si="723"/>
        <v>0.25</v>
      </c>
      <c r="AJ3326">
        <f t="shared" si="724"/>
        <v>0.25</v>
      </c>
      <c r="AK3326">
        <f t="shared" si="725"/>
        <v>0.5</v>
      </c>
      <c r="AL3326">
        <f t="shared" si="726"/>
        <v>0.5</v>
      </c>
      <c r="AM3326">
        <f t="shared" si="727"/>
        <v>0.17499999999999999</v>
      </c>
      <c r="AN3326" s="6">
        <f t="shared" si="729"/>
        <v>0.93500000000000005</v>
      </c>
      <c r="AO3326" t="str">
        <f>VLOOKUP(BD_PONDERACIONES[[#This Row],[Comuna]],Tabla3[#All],2,0)</f>
        <v>Florida</v>
      </c>
    </row>
    <row r="3327" spans="1:41" x14ac:dyDescent="0.35">
      <c r="A3327" t="s">
        <v>15937</v>
      </c>
      <c r="B3327" t="s">
        <v>15938</v>
      </c>
      <c r="C3327" t="s">
        <v>15939</v>
      </c>
      <c r="D3327" s="5">
        <v>44847</v>
      </c>
      <c r="E3327" s="5">
        <v>44720</v>
      </c>
      <c r="F3327" t="s">
        <v>753</v>
      </c>
      <c r="G3327" t="s">
        <v>15940</v>
      </c>
      <c r="H3327" t="s">
        <v>2755</v>
      </c>
      <c r="J3327" t="s">
        <v>756</v>
      </c>
      <c r="K3327" t="s">
        <v>756</v>
      </c>
      <c r="L3327" t="s">
        <v>773</v>
      </c>
      <c r="M3327" t="s">
        <v>773</v>
      </c>
      <c r="N3327" t="s">
        <v>757</v>
      </c>
      <c r="O3327" t="s">
        <v>757</v>
      </c>
      <c r="P3327" t="s">
        <v>765</v>
      </c>
      <c r="Q3327" t="s">
        <v>759</v>
      </c>
      <c r="R3327" t="s">
        <v>759</v>
      </c>
      <c r="S3327" t="s">
        <v>757</v>
      </c>
      <c r="T3327" t="s">
        <v>757</v>
      </c>
      <c r="U3327" t="s">
        <v>757</v>
      </c>
      <c r="V3327" t="s">
        <v>773</v>
      </c>
      <c r="W3327" t="s">
        <v>773</v>
      </c>
      <c r="X3327" t="s">
        <v>14831</v>
      </c>
      <c r="Y3327" t="str">
        <f t="shared" si="728"/>
        <v>junio</v>
      </c>
      <c r="Z3327">
        <f>YEAR(BD_PONDERACIONES[[#This Row],[Fecha Ejecución del Ticket]])</f>
        <v>2022</v>
      </c>
      <c r="AA3327" t="str">
        <f t="shared" si="716"/>
        <v>octubre</v>
      </c>
      <c r="AB3327">
        <f>YEAR(BD_PONDERACIONES[[#This Row],[Fecha de Inspección]])</f>
        <v>2022</v>
      </c>
      <c r="AC3327">
        <f t="shared" si="717"/>
        <v>0.5</v>
      </c>
      <c r="AD3327">
        <f t="shared" si="718"/>
        <v>0.5</v>
      </c>
      <c r="AE3327">
        <f t="shared" si="719"/>
        <v>0</v>
      </c>
      <c r="AF3327">
        <f t="shared" si="720"/>
        <v>0</v>
      </c>
      <c r="AG3327">
        <f t="shared" si="721"/>
        <v>0.5</v>
      </c>
      <c r="AH3327">
        <f t="shared" si="722"/>
        <v>0.5</v>
      </c>
      <c r="AI3327">
        <f t="shared" si="723"/>
        <v>0.25</v>
      </c>
      <c r="AJ3327">
        <f t="shared" si="724"/>
        <v>0.25</v>
      </c>
      <c r="AK3327">
        <f t="shared" si="725"/>
        <v>0.5</v>
      </c>
      <c r="AL3327">
        <f t="shared" si="726"/>
        <v>0</v>
      </c>
      <c r="AM3327">
        <f t="shared" si="727"/>
        <v>0</v>
      </c>
      <c r="AN3327" s="6">
        <f t="shared" si="729"/>
        <v>0.5</v>
      </c>
      <c r="AO3327" t="str">
        <f>VLOOKUP(BD_PONDERACIONES[[#This Row],[Comuna]],Tabla3[#All],2,0)</f>
        <v>Florida</v>
      </c>
    </row>
    <row r="3328" spans="1:41" x14ac:dyDescent="0.35">
      <c r="A3328" t="s">
        <v>15941</v>
      </c>
      <c r="B3328" t="s">
        <v>15942</v>
      </c>
      <c r="C3328" t="s">
        <v>15943</v>
      </c>
      <c r="D3328" s="5">
        <v>44847</v>
      </c>
      <c r="E3328" s="5">
        <v>44738</v>
      </c>
      <c r="F3328" t="s">
        <v>763</v>
      </c>
      <c r="G3328" t="s">
        <v>15944</v>
      </c>
      <c r="H3328" t="s">
        <v>3783</v>
      </c>
      <c r="J3328" t="s">
        <v>756</v>
      </c>
      <c r="K3328" t="s">
        <v>756</v>
      </c>
      <c r="L3328" t="s">
        <v>757</v>
      </c>
      <c r="M3328" t="s">
        <v>757</v>
      </c>
      <c r="N3328" t="s">
        <v>756</v>
      </c>
      <c r="O3328" t="s">
        <v>756</v>
      </c>
      <c r="P3328" t="s">
        <v>758</v>
      </c>
      <c r="Q3328" t="s">
        <v>759</v>
      </c>
      <c r="R3328" t="s">
        <v>759</v>
      </c>
      <c r="S3328" t="s">
        <v>757</v>
      </c>
      <c r="T3328" t="s">
        <v>757</v>
      </c>
      <c r="U3328" t="s">
        <v>757</v>
      </c>
      <c r="V3328" t="s">
        <v>756</v>
      </c>
      <c r="W3328" t="s">
        <v>768</v>
      </c>
      <c r="X3328" t="s">
        <v>13729</v>
      </c>
      <c r="Y3328" t="str">
        <f t="shared" si="728"/>
        <v>junio</v>
      </c>
      <c r="Z3328">
        <f>YEAR(BD_PONDERACIONES[[#This Row],[Fecha Ejecución del Ticket]])</f>
        <v>2022</v>
      </c>
      <c r="AA3328" t="str">
        <f t="shared" si="716"/>
        <v>octubre</v>
      </c>
      <c r="AB3328">
        <f>YEAR(BD_PONDERACIONES[[#This Row],[Fecha de Inspección]])</f>
        <v>2022</v>
      </c>
      <c r="AC3328">
        <f t="shared" si="717"/>
        <v>0.5</v>
      </c>
      <c r="AD3328">
        <f t="shared" si="718"/>
        <v>0.5</v>
      </c>
      <c r="AE3328">
        <f t="shared" si="719"/>
        <v>0.5</v>
      </c>
      <c r="AF3328">
        <f t="shared" si="720"/>
        <v>0.5</v>
      </c>
      <c r="AG3328">
        <f t="shared" si="721"/>
        <v>0.5</v>
      </c>
      <c r="AH3328">
        <f t="shared" si="722"/>
        <v>0.5</v>
      </c>
      <c r="AI3328">
        <f t="shared" si="723"/>
        <v>0.25</v>
      </c>
      <c r="AJ3328">
        <f t="shared" si="724"/>
        <v>0.25</v>
      </c>
      <c r="AK3328">
        <f t="shared" si="725"/>
        <v>0.5</v>
      </c>
      <c r="AL3328">
        <f t="shared" si="726"/>
        <v>0.5</v>
      </c>
      <c r="AM3328">
        <f t="shared" si="727"/>
        <v>0.17499999999999999</v>
      </c>
      <c r="AN3328" s="6">
        <f t="shared" si="729"/>
        <v>0.93500000000000005</v>
      </c>
      <c r="AO3328" t="str">
        <f>VLOOKUP(BD_PONDERACIONES[[#This Row],[Comuna]],Tabla3[#All],2,0)</f>
        <v>Florida</v>
      </c>
    </row>
    <row r="3329" spans="1:41" x14ac:dyDescent="0.35">
      <c r="A3329" t="s">
        <v>15945</v>
      </c>
      <c r="B3329" t="s">
        <v>15946</v>
      </c>
      <c r="C3329" t="s">
        <v>15947</v>
      </c>
      <c r="D3329" s="5">
        <v>44847</v>
      </c>
      <c r="E3329" s="5">
        <v>44730</v>
      </c>
      <c r="F3329" t="s">
        <v>763</v>
      </c>
      <c r="G3329" t="s">
        <v>15948</v>
      </c>
      <c r="H3329" t="s">
        <v>3783</v>
      </c>
      <c r="J3329" t="s">
        <v>756</v>
      </c>
      <c r="K3329" t="s">
        <v>756</v>
      </c>
      <c r="L3329" t="s">
        <v>757</v>
      </c>
      <c r="M3329" t="s">
        <v>757</v>
      </c>
      <c r="N3329" t="s">
        <v>756</v>
      </c>
      <c r="O3329" t="s">
        <v>756</v>
      </c>
      <c r="P3329" t="s">
        <v>758</v>
      </c>
      <c r="Q3329" t="s">
        <v>759</v>
      </c>
      <c r="R3329" t="s">
        <v>759</v>
      </c>
      <c r="S3329" t="s">
        <v>757</v>
      </c>
      <c r="T3329" t="s">
        <v>757</v>
      </c>
      <c r="U3329" t="s">
        <v>757</v>
      </c>
      <c r="V3329" t="s">
        <v>756</v>
      </c>
      <c r="W3329" t="s">
        <v>756</v>
      </c>
      <c r="X3329" t="s">
        <v>15949</v>
      </c>
      <c r="Y3329" t="str">
        <f t="shared" si="728"/>
        <v>junio</v>
      </c>
      <c r="Z3329">
        <f>YEAR(BD_PONDERACIONES[[#This Row],[Fecha Ejecución del Ticket]])</f>
        <v>2022</v>
      </c>
      <c r="AA3329" t="str">
        <f t="shared" si="716"/>
        <v>octubre</v>
      </c>
      <c r="AB3329">
        <f>YEAR(BD_PONDERACIONES[[#This Row],[Fecha de Inspección]])</f>
        <v>2022</v>
      </c>
      <c r="AC3329">
        <f t="shared" si="717"/>
        <v>0.5</v>
      </c>
      <c r="AD3329">
        <f t="shared" si="718"/>
        <v>0.5</v>
      </c>
      <c r="AE3329">
        <f t="shared" si="719"/>
        <v>0.5</v>
      </c>
      <c r="AF3329">
        <f t="shared" si="720"/>
        <v>0.5</v>
      </c>
      <c r="AG3329">
        <f t="shared" si="721"/>
        <v>0.5</v>
      </c>
      <c r="AH3329">
        <f t="shared" si="722"/>
        <v>0.5</v>
      </c>
      <c r="AI3329">
        <f t="shared" si="723"/>
        <v>0.25</v>
      </c>
      <c r="AJ3329">
        <f t="shared" si="724"/>
        <v>0.25</v>
      </c>
      <c r="AK3329">
        <f t="shared" si="725"/>
        <v>0.5</v>
      </c>
      <c r="AL3329">
        <f t="shared" si="726"/>
        <v>0.5</v>
      </c>
      <c r="AM3329">
        <f t="shared" si="727"/>
        <v>0.5</v>
      </c>
      <c r="AN3329" s="6">
        <f t="shared" si="729"/>
        <v>1</v>
      </c>
      <c r="AO3329" t="str">
        <f>VLOOKUP(BD_PONDERACIONES[[#This Row],[Comuna]],Tabla3[#All],2,0)</f>
        <v>Florida</v>
      </c>
    </row>
    <row r="3330" spans="1:41" x14ac:dyDescent="0.35">
      <c r="A3330" t="s">
        <v>15950</v>
      </c>
      <c r="B3330" t="s">
        <v>15951</v>
      </c>
      <c r="C3330" t="s">
        <v>15952</v>
      </c>
      <c r="D3330" s="5">
        <v>44847</v>
      </c>
      <c r="E3330" s="5">
        <v>44713</v>
      </c>
      <c r="F3330" t="s">
        <v>753</v>
      </c>
      <c r="G3330" t="s">
        <v>15953</v>
      </c>
      <c r="H3330" t="s">
        <v>2755</v>
      </c>
      <c r="J3330" t="s">
        <v>756</v>
      </c>
      <c r="K3330" t="s">
        <v>756</v>
      </c>
      <c r="L3330" t="s">
        <v>756</v>
      </c>
      <c r="M3330" t="s">
        <v>756</v>
      </c>
      <c r="N3330" t="s">
        <v>756</v>
      </c>
      <c r="O3330" t="s">
        <v>756</v>
      </c>
      <c r="P3330" t="s">
        <v>758</v>
      </c>
      <c r="Q3330" t="s">
        <v>759</v>
      </c>
      <c r="R3330" t="s">
        <v>759</v>
      </c>
      <c r="S3330" t="s">
        <v>757</v>
      </c>
      <c r="T3330" t="s">
        <v>757</v>
      </c>
      <c r="U3330" t="s">
        <v>757</v>
      </c>
      <c r="V3330" t="s">
        <v>756</v>
      </c>
      <c r="W3330" t="s">
        <v>756</v>
      </c>
      <c r="X3330" t="s">
        <v>15954</v>
      </c>
      <c r="Y3330" t="str">
        <f t="shared" si="728"/>
        <v>junio</v>
      </c>
      <c r="Z3330">
        <f>YEAR(BD_PONDERACIONES[[#This Row],[Fecha Ejecución del Ticket]])</f>
        <v>2022</v>
      </c>
      <c r="AA3330" t="str">
        <f t="shared" ref="AA3330:AA3393" si="730">TEXT(D3330,"MMMM")</f>
        <v>octubre</v>
      </c>
      <c r="AB3330">
        <f>YEAR(BD_PONDERACIONES[[#This Row],[Fecha de Inspección]])</f>
        <v>2022</v>
      </c>
      <c r="AC3330">
        <f t="shared" ref="AC3330:AC3393" si="731">IF(OR(J3330="Cumple",J3330="No Aplica"),0.5,0)</f>
        <v>0.5</v>
      </c>
      <c r="AD3330">
        <f t="shared" ref="AD3330:AD3393" si="732">IF(OR(K3330="CUMPLE",K3330="No Aplica"),0.5,0)</f>
        <v>0.5</v>
      </c>
      <c r="AE3330">
        <f t="shared" ref="AE3330:AE3393" si="733">IF(OR(L3330="CUMPLE",L3330="No Aplica"),0.5,0)</f>
        <v>0.5</v>
      </c>
      <c r="AF3330">
        <f t="shared" ref="AF3330:AF3393" si="734">IF(OR(M3330="CUMPLE",M3330="No Aplica"),0.5,0)</f>
        <v>0.5</v>
      </c>
      <c r="AG3330">
        <f t="shared" ref="AG3330:AG3393" si="735">IF(OR(N3330="CUMPLE",N3330="No Aplica"),0.5,IF(N3330="Cumple Mayormente",0.325,IF(N3330="Cumple Parcialmente",0.175,0)))</f>
        <v>0.5</v>
      </c>
      <c r="AH3330">
        <f t="shared" ref="AH3330:AH3393" si="736">IF(OR(O3330="CUMPLE",O3330="No Aplica"),0.5,IF(O3330="Cumple Mayormente",0.325,IF(O3330="Cumple Parcialmente",0.175,0)))</f>
        <v>0.5</v>
      </c>
      <c r="AI3330">
        <f t="shared" ref="AI3330:AI3393" si="737">IF(OR(S3330="CUMPLE",S3330="No Aplica"),0.25,IF(S3330="Cumple Mayormente",0.1625,IF(S3330="Cumple Parcialmente",0.0875,0)))</f>
        <v>0.25</v>
      </c>
      <c r="AJ3330">
        <f t="shared" ref="AJ3330:AJ3393" si="738">IF(OR(T3330="CUMPLE",T3330="No Aplica"),0.25,IF(T3330="Cumple Mayormente",0.1625,IF(T3330="Cumple Parcialmente",0.0875,0)))</f>
        <v>0.25</v>
      </c>
      <c r="AK3330">
        <f t="shared" ref="AK3330:AK3393" si="739">IF(OR(U3330="CUMPLE",U3330="No Aplica"),0.5,IF(U3330="Cumple Mayormente",0.325,IF(U3330="Cumple Parcialmente",0.175,0)))</f>
        <v>0.5</v>
      </c>
      <c r="AL3330">
        <f t="shared" ref="AL3330:AL3393" si="740">IF(OR(V3330="CUMPLE",V3330="No Aplica"),0.5,IF(V3330="Cumple Mayormente",0.325,IF(V3330="Cumple Parcialmente",0.175,0)))</f>
        <v>0.5</v>
      </c>
      <c r="AM3330">
        <f t="shared" ref="AM3330:AM3393" si="741">IF(OR(W3330="CUMPLE",W3330="No Aplica"),0.5,IF(W3330="Cumple Mayormente",0.325,IF(W3330="Cumple Parcialmente",0.175,0)))</f>
        <v>0.5</v>
      </c>
      <c r="AN3330" s="6">
        <f t="shared" si="729"/>
        <v>1</v>
      </c>
      <c r="AO3330" t="str">
        <f>VLOOKUP(BD_PONDERACIONES[[#This Row],[Comuna]],Tabla3[#All],2,0)</f>
        <v>Florida</v>
      </c>
    </row>
    <row r="3331" spans="1:41" x14ac:dyDescent="0.35">
      <c r="A3331" t="s">
        <v>15955</v>
      </c>
      <c r="B3331" t="s">
        <v>15956</v>
      </c>
      <c r="C3331" t="s">
        <v>15957</v>
      </c>
      <c r="D3331" s="5">
        <v>44847</v>
      </c>
      <c r="E3331" s="5">
        <v>44738</v>
      </c>
      <c r="F3331" t="s">
        <v>763</v>
      </c>
      <c r="G3331" t="s">
        <v>15958</v>
      </c>
      <c r="H3331" t="s">
        <v>3783</v>
      </c>
      <c r="J3331" t="s">
        <v>756</v>
      </c>
      <c r="K3331" t="s">
        <v>756</v>
      </c>
      <c r="L3331" t="s">
        <v>757</v>
      </c>
      <c r="M3331" t="s">
        <v>757</v>
      </c>
      <c r="N3331" t="s">
        <v>756</v>
      </c>
      <c r="O3331" t="s">
        <v>756</v>
      </c>
      <c r="P3331" t="s">
        <v>758</v>
      </c>
      <c r="Q3331" t="s">
        <v>759</v>
      </c>
      <c r="R3331" t="s">
        <v>759</v>
      </c>
      <c r="S3331" t="s">
        <v>757</v>
      </c>
      <c r="T3331" t="s">
        <v>757</v>
      </c>
      <c r="U3331" t="s">
        <v>757</v>
      </c>
      <c r="V3331" t="s">
        <v>768</v>
      </c>
      <c r="W3331" t="s">
        <v>768</v>
      </c>
      <c r="X3331" t="s">
        <v>15959</v>
      </c>
      <c r="Y3331" t="str">
        <f t="shared" si="728"/>
        <v>junio</v>
      </c>
      <c r="Z3331">
        <f>YEAR(BD_PONDERACIONES[[#This Row],[Fecha Ejecución del Ticket]])</f>
        <v>2022</v>
      </c>
      <c r="AA3331" t="str">
        <f t="shared" si="730"/>
        <v>octubre</v>
      </c>
      <c r="AB3331">
        <f>YEAR(BD_PONDERACIONES[[#This Row],[Fecha de Inspección]])</f>
        <v>2022</v>
      </c>
      <c r="AC3331">
        <f t="shared" si="731"/>
        <v>0.5</v>
      </c>
      <c r="AD3331">
        <f t="shared" si="732"/>
        <v>0.5</v>
      </c>
      <c r="AE3331">
        <f t="shared" si="733"/>
        <v>0.5</v>
      </c>
      <c r="AF3331">
        <f t="shared" si="734"/>
        <v>0.5</v>
      </c>
      <c r="AG3331">
        <f t="shared" si="735"/>
        <v>0.5</v>
      </c>
      <c r="AH3331">
        <f t="shared" si="736"/>
        <v>0.5</v>
      </c>
      <c r="AI3331">
        <f t="shared" si="737"/>
        <v>0.25</v>
      </c>
      <c r="AJ3331">
        <f t="shared" si="738"/>
        <v>0.25</v>
      </c>
      <c r="AK3331">
        <f t="shared" si="739"/>
        <v>0.5</v>
      </c>
      <c r="AL3331">
        <f t="shared" si="740"/>
        <v>0.17499999999999999</v>
      </c>
      <c r="AM3331">
        <f t="shared" si="741"/>
        <v>0.17499999999999999</v>
      </c>
      <c r="AN3331" s="6">
        <f t="shared" si="729"/>
        <v>0.87</v>
      </c>
      <c r="AO3331" t="str">
        <f>VLOOKUP(BD_PONDERACIONES[[#This Row],[Comuna]],Tabla3[#All],2,0)</f>
        <v>Florida</v>
      </c>
    </row>
    <row r="3332" spans="1:41" x14ac:dyDescent="0.35">
      <c r="A3332" t="s">
        <v>15960</v>
      </c>
      <c r="B3332" t="s">
        <v>15961</v>
      </c>
      <c r="C3332" t="s">
        <v>15962</v>
      </c>
      <c r="D3332" s="5">
        <v>44847</v>
      </c>
      <c r="E3332" s="5">
        <v>44734</v>
      </c>
      <c r="F3332" t="s">
        <v>763</v>
      </c>
      <c r="G3332" t="s">
        <v>15963</v>
      </c>
      <c r="H3332" t="s">
        <v>3783</v>
      </c>
      <c r="J3332" t="s">
        <v>756</v>
      </c>
      <c r="K3332" t="s">
        <v>756</v>
      </c>
      <c r="L3332" t="s">
        <v>757</v>
      </c>
      <c r="M3332" t="s">
        <v>757</v>
      </c>
      <c r="N3332" t="s">
        <v>756</v>
      </c>
      <c r="O3332" t="s">
        <v>756</v>
      </c>
      <c r="P3332" t="s">
        <v>758</v>
      </c>
      <c r="Q3332" t="s">
        <v>759</v>
      </c>
      <c r="R3332" t="s">
        <v>759</v>
      </c>
      <c r="S3332" t="s">
        <v>757</v>
      </c>
      <c r="T3332" t="s">
        <v>757</v>
      </c>
      <c r="U3332" t="s">
        <v>757</v>
      </c>
      <c r="V3332" t="s">
        <v>773</v>
      </c>
      <c r="W3332" t="s">
        <v>773</v>
      </c>
      <c r="X3332" t="s">
        <v>15964</v>
      </c>
      <c r="Y3332" t="str">
        <f t="shared" si="728"/>
        <v>junio</v>
      </c>
      <c r="Z3332">
        <f>YEAR(BD_PONDERACIONES[[#This Row],[Fecha Ejecución del Ticket]])</f>
        <v>2022</v>
      </c>
      <c r="AA3332" t="str">
        <f t="shared" si="730"/>
        <v>octubre</v>
      </c>
      <c r="AB3332">
        <f>YEAR(BD_PONDERACIONES[[#This Row],[Fecha de Inspección]])</f>
        <v>2022</v>
      </c>
      <c r="AC3332">
        <f t="shared" si="731"/>
        <v>0.5</v>
      </c>
      <c r="AD3332">
        <f t="shared" si="732"/>
        <v>0.5</v>
      </c>
      <c r="AE3332">
        <f t="shared" si="733"/>
        <v>0.5</v>
      </c>
      <c r="AF3332">
        <f t="shared" si="734"/>
        <v>0.5</v>
      </c>
      <c r="AG3332">
        <f t="shared" si="735"/>
        <v>0.5</v>
      </c>
      <c r="AH3332">
        <f t="shared" si="736"/>
        <v>0.5</v>
      </c>
      <c r="AI3332">
        <f t="shared" si="737"/>
        <v>0.25</v>
      </c>
      <c r="AJ3332">
        <f t="shared" si="738"/>
        <v>0.25</v>
      </c>
      <c r="AK3332">
        <f t="shared" si="739"/>
        <v>0.5</v>
      </c>
      <c r="AL3332">
        <f t="shared" si="740"/>
        <v>0</v>
      </c>
      <c r="AM3332">
        <f t="shared" si="741"/>
        <v>0</v>
      </c>
      <c r="AN3332" s="6">
        <f t="shared" si="729"/>
        <v>0.8</v>
      </c>
      <c r="AO3332" t="str">
        <f>VLOOKUP(BD_PONDERACIONES[[#This Row],[Comuna]],Tabla3[#All],2,0)</f>
        <v>Florida</v>
      </c>
    </row>
    <row r="3333" spans="1:41" x14ac:dyDescent="0.35">
      <c r="A3333" t="s">
        <v>15965</v>
      </c>
      <c r="B3333" t="s">
        <v>15966</v>
      </c>
      <c r="C3333" t="s">
        <v>15967</v>
      </c>
      <c r="D3333" s="5">
        <v>44847</v>
      </c>
      <c r="E3333" s="5">
        <v>44737</v>
      </c>
      <c r="F3333" t="s">
        <v>763</v>
      </c>
      <c r="G3333" t="s">
        <v>15968</v>
      </c>
      <c r="H3333" t="s">
        <v>3783</v>
      </c>
      <c r="J3333" t="s">
        <v>756</v>
      </c>
      <c r="K3333" t="s">
        <v>756</v>
      </c>
      <c r="L3333" t="s">
        <v>757</v>
      </c>
      <c r="M3333" t="s">
        <v>757</v>
      </c>
      <c r="N3333" t="s">
        <v>756</v>
      </c>
      <c r="O3333" t="s">
        <v>756</v>
      </c>
      <c r="P3333" t="s">
        <v>765</v>
      </c>
      <c r="Q3333" t="s">
        <v>759</v>
      </c>
      <c r="R3333" t="s">
        <v>759</v>
      </c>
      <c r="S3333" t="s">
        <v>757</v>
      </c>
      <c r="T3333" t="s">
        <v>757</v>
      </c>
      <c r="U3333" t="s">
        <v>757</v>
      </c>
      <c r="V3333" t="s">
        <v>773</v>
      </c>
      <c r="W3333" t="s">
        <v>773</v>
      </c>
      <c r="X3333" t="s">
        <v>15969</v>
      </c>
      <c r="Y3333" t="str">
        <f t="shared" si="728"/>
        <v>junio</v>
      </c>
      <c r="Z3333">
        <f>YEAR(BD_PONDERACIONES[[#This Row],[Fecha Ejecución del Ticket]])</f>
        <v>2022</v>
      </c>
      <c r="AA3333" t="str">
        <f t="shared" si="730"/>
        <v>octubre</v>
      </c>
      <c r="AB3333">
        <f>YEAR(BD_PONDERACIONES[[#This Row],[Fecha de Inspección]])</f>
        <v>2022</v>
      </c>
      <c r="AC3333">
        <f t="shared" si="731"/>
        <v>0.5</v>
      </c>
      <c r="AD3333">
        <f t="shared" si="732"/>
        <v>0.5</v>
      </c>
      <c r="AE3333">
        <f t="shared" si="733"/>
        <v>0.5</v>
      </c>
      <c r="AF3333">
        <f t="shared" si="734"/>
        <v>0.5</v>
      </c>
      <c r="AG3333">
        <f t="shared" si="735"/>
        <v>0.5</v>
      </c>
      <c r="AH3333">
        <f t="shared" si="736"/>
        <v>0.5</v>
      </c>
      <c r="AI3333">
        <f t="shared" si="737"/>
        <v>0.25</v>
      </c>
      <c r="AJ3333">
        <f t="shared" si="738"/>
        <v>0.25</v>
      </c>
      <c r="AK3333">
        <f t="shared" si="739"/>
        <v>0.5</v>
      </c>
      <c r="AL3333">
        <f t="shared" si="740"/>
        <v>0</v>
      </c>
      <c r="AM3333">
        <f t="shared" si="741"/>
        <v>0</v>
      </c>
      <c r="AN3333" s="6">
        <f t="shared" si="729"/>
        <v>0.8</v>
      </c>
      <c r="AO3333" t="str">
        <f>VLOOKUP(BD_PONDERACIONES[[#This Row],[Comuna]],Tabla3[#All],2,0)</f>
        <v>Florida</v>
      </c>
    </row>
    <row r="3334" spans="1:41" x14ac:dyDescent="0.35">
      <c r="A3334" t="s">
        <v>15970</v>
      </c>
      <c r="B3334" t="s">
        <v>15971</v>
      </c>
      <c r="C3334" t="s">
        <v>15972</v>
      </c>
      <c r="D3334" s="5">
        <v>44848</v>
      </c>
      <c r="E3334" s="5">
        <v>44739</v>
      </c>
      <c r="F3334" t="s">
        <v>763</v>
      </c>
      <c r="G3334" t="s">
        <v>15973</v>
      </c>
      <c r="H3334" t="s">
        <v>3783</v>
      </c>
      <c r="J3334" t="s">
        <v>756</v>
      </c>
      <c r="K3334" t="s">
        <v>756</v>
      </c>
      <c r="L3334" t="s">
        <v>757</v>
      </c>
      <c r="M3334" t="s">
        <v>757</v>
      </c>
      <c r="N3334" t="s">
        <v>756</v>
      </c>
      <c r="O3334" t="s">
        <v>756</v>
      </c>
      <c r="P3334" t="s">
        <v>758</v>
      </c>
      <c r="Q3334" t="s">
        <v>759</v>
      </c>
      <c r="R3334" t="s">
        <v>759</v>
      </c>
      <c r="S3334" t="s">
        <v>757</v>
      </c>
      <c r="T3334" t="s">
        <v>757</v>
      </c>
      <c r="U3334" t="s">
        <v>757</v>
      </c>
      <c r="V3334" t="s">
        <v>756</v>
      </c>
      <c r="W3334" t="s">
        <v>756</v>
      </c>
      <c r="X3334" t="s">
        <v>12299</v>
      </c>
      <c r="Y3334" t="str">
        <f t="shared" si="728"/>
        <v>junio</v>
      </c>
      <c r="Z3334">
        <f>YEAR(BD_PONDERACIONES[[#This Row],[Fecha Ejecución del Ticket]])</f>
        <v>2022</v>
      </c>
      <c r="AA3334" t="str">
        <f t="shared" si="730"/>
        <v>octubre</v>
      </c>
      <c r="AB3334">
        <f>YEAR(BD_PONDERACIONES[[#This Row],[Fecha de Inspección]])</f>
        <v>2022</v>
      </c>
      <c r="AC3334">
        <f t="shared" si="731"/>
        <v>0.5</v>
      </c>
      <c r="AD3334">
        <f t="shared" si="732"/>
        <v>0.5</v>
      </c>
      <c r="AE3334">
        <f t="shared" si="733"/>
        <v>0.5</v>
      </c>
      <c r="AF3334">
        <f t="shared" si="734"/>
        <v>0.5</v>
      </c>
      <c r="AG3334">
        <f t="shared" si="735"/>
        <v>0.5</v>
      </c>
      <c r="AH3334">
        <f t="shared" si="736"/>
        <v>0.5</v>
      </c>
      <c r="AI3334">
        <f t="shared" si="737"/>
        <v>0.25</v>
      </c>
      <c r="AJ3334">
        <f t="shared" si="738"/>
        <v>0.25</v>
      </c>
      <c r="AK3334">
        <f t="shared" si="739"/>
        <v>0.5</v>
      </c>
      <c r="AL3334">
        <f t="shared" si="740"/>
        <v>0.5</v>
      </c>
      <c r="AM3334">
        <f t="shared" si="741"/>
        <v>0.5</v>
      </c>
      <c r="AN3334" s="6">
        <f t="shared" si="729"/>
        <v>1</v>
      </c>
      <c r="AO3334" t="str">
        <f>VLOOKUP(BD_PONDERACIONES[[#This Row],[Comuna]],Tabla3[#All],2,0)</f>
        <v>Florida</v>
      </c>
    </row>
    <row r="3335" spans="1:41" x14ac:dyDescent="0.35">
      <c r="A3335" t="s">
        <v>15974</v>
      </c>
      <c r="B3335" t="s">
        <v>15975</v>
      </c>
      <c r="C3335" t="s">
        <v>15976</v>
      </c>
      <c r="D3335" s="5">
        <v>44848</v>
      </c>
      <c r="E3335" s="5">
        <v>44736</v>
      </c>
      <c r="F3335" t="s">
        <v>763</v>
      </c>
      <c r="G3335" t="s">
        <v>15977</v>
      </c>
      <c r="H3335" t="s">
        <v>3783</v>
      </c>
      <c r="J3335" t="s">
        <v>756</v>
      </c>
      <c r="K3335" t="s">
        <v>756</v>
      </c>
      <c r="L3335" t="s">
        <v>757</v>
      </c>
      <c r="M3335" t="s">
        <v>757</v>
      </c>
      <c r="N3335" t="s">
        <v>756</v>
      </c>
      <c r="O3335" t="s">
        <v>756</v>
      </c>
      <c r="P3335" t="s">
        <v>758</v>
      </c>
      <c r="Q3335" t="s">
        <v>759</v>
      </c>
      <c r="R3335" t="s">
        <v>759</v>
      </c>
      <c r="S3335" t="s">
        <v>757</v>
      </c>
      <c r="T3335" t="s">
        <v>757</v>
      </c>
      <c r="U3335" t="s">
        <v>757</v>
      </c>
      <c r="V3335" t="s">
        <v>756</v>
      </c>
      <c r="W3335" t="s">
        <v>756</v>
      </c>
      <c r="X3335" t="s">
        <v>13384</v>
      </c>
      <c r="Y3335" t="str">
        <f t="shared" si="728"/>
        <v>junio</v>
      </c>
      <c r="Z3335">
        <f>YEAR(BD_PONDERACIONES[[#This Row],[Fecha Ejecución del Ticket]])</f>
        <v>2022</v>
      </c>
      <c r="AA3335" t="str">
        <f t="shared" si="730"/>
        <v>octubre</v>
      </c>
      <c r="AB3335">
        <f>YEAR(BD_PONDERACIONES[[#This Row],[Fecha de Inspección]])</f>
        <v>2022</v>
      </c>
      <c r="AC3335">
        <f t="shared" si="731"/>
        <v>0.5</v>
      </c>
      <c r="AD3335">
        <f t="shared" si="732"/>
        <v>0.5</v>
      </c>
      <c r="AE3335">
        <f t="shared" si="733"/>
        <v>0.5</v>
      </c>
      <c r="AF3335">
        <f t="shared" si="734"/>
        <v>0.5</v>
      </c>
      <c r="AG3335">
        <f t="shared" si="735"/>
        <v>0.5</v>
      </c>
      <c r="AH3335">
        <f t="shared" si="736"/>
        <v>0.5</v>
      </c>
      <c r="AI3335">
        <f t="shared" si="737"/>
        <v>0.25</v>
      </c>
      <c r="AJ3335">
        <f t="shared" si="738"/>
        <v>0.25</v>
      </c>
      <c r="AK3335">
        <f t="shared" si="739"/>
        <v>0.5</v>
      </c>
      <c r="AL3335">
        <f t="shared" si="740"/>
        <v>0.5</v>
      </c>
      <c r="AM3335">
        <f t="shared" si="741"/>
        <v>0.5</v>
      </c>
      <c r="AN3335" s="6">
        <f t="shared" si="729"/>
        <v>1</v>
      </c>
      <c r="AO3335" t="str">
        <f>VLOOKUP(BD_PONDERACIONES[[#This Row],[Comuna]],Tabla3[#All],2,0)</f>
        <v>Florida</v>
      </c>
    </row>
    <row r="3336" spans="1:41" x14ac:dyDescent="0.35">
      <c r="A3336" t="s">
        <v>15978</v>
      </c>
      <c r="B3336" t="s">
        <v>15979</v>
      </c>
      <c r="C3336" t="s">
        <v>15980</v>
      </c>
      <c r="D3336" s="5">
        <v>44848</v>
      </c>
      <c r="E3336" s="5">
        <v>44733</v>
      </c>
      <c r="F3336" t="s">
        <v>763</v>
      </c>
      <c r="G3336" t="s">
        <v>15981</v>
      </c>
      <c r="H3336" t="s">
        <v>3783</v>
      </c>
      <c r="J3336" t="s">
        <v>756</v>
      </c>
      <c r="K3336" t="s">
        <v>756</v>
      </c>
      <c r="L3336" t="s">
        <v>757</v>
      </c>
      <c r="M3336" t="s">
        <v>757</v>
      </c>
      <c r="N3336" t="s">
        <v>756</v>
      </c>
      <c r="O3336" t="s">
        <v>756</v>
      </c>
      <c r="P3336" t="s">
        <v>758</v>
      </c>
      <c r="Q3336" t="s">
        <v>759</v>
      </c>
      <c r="R3336" t="s">
        <v>759</v>
      </c>
      <c r="S3336" t="s">
        <v>757</v>
      </c>
      <c r="T3336" t="s">
        <v>757</v>
      </c>
      <c r="U3336" t="s">
        <v>757</v>
      </c>
      <c r="V3336" t="s">
        <v>773</v>
      </c>
      <c r="W3336" t="s">
        <v>773</v>
      </c>
      <c r="X3336" t="s">
        <v>15982</v>
      </c>
      <c r="Y3336" t="str">
        <f t="shared" si="728"/>
        <v>junio</v>
      </c>
      <c r="Z3336">
        <f>YEAR(BD_PONDERACIONES[[#This Row],[Fecha Ejecución del Ticket]])</f>
        <v>2022</v>
      </c>
      <c r="AA3336" t="str">
        <f t="shared" si="730"/>
        <v>octubre</v>
      </c>
      <c r="AB3336">
        <f>YEAR(BD_PONDERACIONES[[#This Row],[Fecha de Inspección]])</f>
        <v>2022</v>
      </c>
      <c r="AC3336">
        <f t="shared" si="731"/>
        <v>0.5</v>
      </c>
      <c r="AD3336">
        <f t="shared" si="732"/>
        <v>0.5</v>
      </c>
      <c r="AE3336">
        <f t="shared" si="733"/>
        <v>0.5</v>
      </c>
      <c r="AF3336">
        <f t="shared" si="734"/>
        <v>0.5</v>
      </c>
      <c r="AG3336">
        <f t="shared" si="735"/>
        <v>0.5</v>
      </c>
      <c r="AH3336">
        <f t="shared" si="736"/>
        <v>0.5</v>
      </c>
      <c r="AI3336">
        <f t="shared" si="737"/>
        <v>0.25</v>
      </c>
      <c r="AJ3336">
        <f t="shared" si="738"/>
        <v>0.25</v>
      </c>
      <c r="AK3336">
        <f t="shared" si="739"/>
        <v>0.5</v>
      </c>
      <c r="AL3336">
        <f t="shared" si="740"/>
        <v>0</v>
      </c>
      <c r="AM3336">
        <f t="shared" si="741"/>
        <v>0</v>
      </c>
      <c r="AN3336" s="6">
        <f t="shared" si="729"/>
        <v>0.8</v>
      </c>
      <c r="AO3336" t="str">
        <f>VLOOKUP(BD_PONDERACIONES[[#This Row],[Comuna]],Tabla3[#All],2,0)</f>
        <v>Florida</v>
      </c>
    </row>
    <row r="3337" spans="1:41" x14ac:dyDescent="0.35">
      <c r="A3337" t="s">
        <v>15983</v>
      </c>
      <c r="B3337" t="s">
        <v>15984</v>
      </c>
      <c r="C3337" t="s">
        <v>15985</v>
      </c>
      <c r="D3337" s="5">
        <v>44848</v>
      </c>
      <c r="E3337" s="5">
        <v>44733</v>
      </c>
      <c r="F3337" t="s">
        <v>763</v>
      </c>
      <c r="G3337" t="s">
        <v>15986</v>
      </c>
      <c r="H3337" t="s">
        <v>3783</v>
      </c>
      <c r="J3337" t="s">
        <v>756</v>
      </c>
      <c r="K3337" t="s">
        <v>756</v>
      </c>
      <c r="L3337" t="s">
        <v>756</v>
      </c>
      <c r="M3337" t="s">
        <v>756</v>
      </c>
      <c r="N3337" t="s">
        <v>756</v>
      </c>
      <c r="O3337" t="s">
        <v>756</v>
      </c>
      <c r="P3337" t="s">
        <v>758</v>
      </c>
      <c r="Q3337" t="s">
        <v>759</v>
      </c>
      <c r="R3337" t="s">
        <v>759</v>
      </c>
      <c r="S3337" t="s">
        <v>757</v>
      </c>
      <c r="T3337" t="s">
        <v>757</v>
      </c>
      <c r="U3337" t="s">
        <v>757</v>
      </c>
      <c r="V3337" t="s">
        <v>756</v>
      </c>
      <c r="W3337" t="s">
        <v>756</v>
      </c>
      <c r="X3337" t="s">
        <v>12299</v>
      </c>
      <c r="Y3337" t="str">
        <f t="shared" si="728"/>
        <v>junio</v>
      </c>
      <c r="Z3337">
        <f>YEAR(BD_PONDERACIONES[[#This Row],[Fecha Ejecución del Ticket]])</f>
        <v>2022</v>
      </c>
      <c r="AA3337" t="str">
        <f t="shared" si="730"/>
        <v>octubre</v>
      </c>
      <c r="AB3337">
        <f>YEAR(BD_PONDERACIONES[[#This Row],[Fecha de Inspección]])</f>
        <v>2022</v>
      </c>
      <c r="AC3337">
        <f t="shared" si="731"/>
        <v>0.5</v>
      </c>
      <c r="AD3337">
        <f t="shared" si="732"/>
        <v>0.5</v>
      </c>
      <c r="AE3337">
        <f t="shared" si="733"/>
        <v>0.5</v>
      </c>
      <c r="AF3337">
        <f t="shared" si="734"/>
        <v>0.5</v>
      </c>
      <c r="AG3337">
        <f t="shared" si="735"/>
        <v>0.5</v>
      </c>
      <c r="AH3337">
        <f t="shared" si="736"/>
        <v>0.5</v>
      </c>
      <c r="AI3337">
        <f t="shared" si="737"/>
        <v>0.25</v>
      </c>
      <c r="AJ3337">
        <f t="shared" si="738"/>
        <v>0.25</v>
      </c>
      <c r="AK3337">
        <f t="shared" si="739"/>
        <v>0.5</v>
      </c>
      <c r="AL3337">
        <f t="shared" si="740"/>
        <v>0.5</v>
      </c>
      <c r="AM3337">
        <f t="shared" si="741"/>
        <v>0.5</v>
      </c>
      <c r="AN3337" s="6">
        <f t="shared" si="729"/>
        <v>1</v>
      </c>
      <c r="AO3337" t="str">
        <f>VLOOKUP(BD_PONDERACIONES[[#This Row],[Comuna]],Tabla3[#All],2,0)</f>
        <v>Florida</v>
      </c>
    </row>
    <row r="3338" spans="1:41" x14ac:dyDescent="0.35">
      <c r="A3338" t="s">
        <v>15987</v>
      </c>
      <c r="B3338" t="s">
        <v>15988</v>
      </c>
      <c r="C3338" t="s">
        <v>15989</v>
      </c>
      <c r="D3338" s="5">
        <v>44848</v>
      </c>
      <c r="E3338" s="5">
        <v>44742</v>
      </c>
      <c r="F3338" t="s">
        <v>763</v>
      </c>
      <c r="G3338" t="s">
        <v>15990</v>
      </c>
      <c r="H3338" t="s">
        <v>3783</v>
      </c>
      <c r="J3338" t="s">
        <v>756</v>
      </c>
      <c r="K3338" t="s">
        <v>756</v>
      </c>
      <c r="L3338" t="s">
        <v>757</v>
      </c>
      <c r="M3338" t="s">
        <v>757</v>
      </c>
      <c r="N3338" t="s">
        <v>756</v>
      </c>
      <c r="O3338" t="s">
        <v>756</v>
      </c>
      <c r="P3338" t="s">
        <v>758</v>
      </c>
      <c r="Q3338" t="s">
        <v>759</v>
      </c>
      <c r="R3338" t="s">
        <v>759</v>
      </c>
      <c r="S3338" t="s">
        <v>757</v>
      </c>
      <c r="T3338" t="s">
        <v>757</v>
      </c>
      <c r="U3338" t="s">
        <v>757</v>
      </c>
      <c r="V3338" t="s">
        <v>773</v>
      </c>
      <c r="W3338" t="s">
        <v>773</v>
      </c>
      <c r="X3338" t="s">
        <v>12039</v>
      </c>
      <c r="Y3338" t="str">
        <f t="shared" si="728"/>
        <v>junio</v>
      </c>
      <c r="Z3338">
        <f>YEAR(BD_PONDERACIONES[[#This Row],[Fecha Ejecución del Ticket]])</f>
        <v>2022</v>
      </c>
      <c r="AA3338" t="str">
        <f t="shared" si="730"/>
        <v>octubre</v>
      </c>
      <c r="AB3338">
        <f>YEAR(BD_PONDERACIONES[[#This Row],[Fecha de Inspección]])</f>
        <v>2022</v>
      </c>
      <c r="AC3338">
        <f t="shared" si="731"/>
        <v>0.5</v>
      </c>
      <c r="AD3338">
        <f t="shared" si="732"/>
        <v>0.5</v>
      </c>
      <c r="AE3338">
        <f t="shared" si="733"/>
        <v>0.5</v>
      </c>
      <c r="AF3338">
        <f t="shared" si="734"/>
        <v>0.5</v>
      </c>
      <c r="AG3338">
        <f t="shared" si="735"/>
        <v>0.5</v>
      </c>
      <c r="AH3338">
        <f t="shared" si="736"/>
        <v>0.5</v>
      </c>
      <c r="AI3338">
        <f t="shared" si="737"/>
        <v>0.25</v>
      </c>
      <c r="AJ3338">
        <f t="shared" si="738"/>
        <v>0.25</v>
      </c>
      <c r="AK3338">
        <f t="shared" si="739"/>
        <v>0.5</v>
      </c>
      <c r="AL3338">
        <f t="shared" si="740"/>
        <v>0</v>
      </c>
      <c r="AM3338">
        <f t="shared" si="741"/>
        <v>0</v>
      </c>
      <c r="AN3338" s="6">
        <f t="shared" si="729"/>
        <v>0.8</v>
      </c>
      <c r="AO3338" t="str">
        <f>VLOOKUP(BD_PONDERACIONES[[#This Row],[Comuna]],Tabla3[#All],2,0)</f>
        <v>Florida</v>
      </c>
    </row>
    <row r="3339" spans="1:41" x14ac:dyDescent="0.35">
      <c r="A3339" t="s">
        <v>15991</v>
      </c>
      <c r="B3339" t="s">
        <v>15992</v>
      </c>
      <c r="C3339" t="s">
        <v>15993</v>
      </c>
      <c r="D3339" s="5">
        <v>44848</v>
      </c>
      <c r="E3339" s="5">
        <v>44740</v>
      </c>
      <c r="F3339" t="s">
        <v>763</v>
      </c>
      <c r="G3339" t="s">
        <v>15994</v>
      </c>
      <c r="H3339" t="s">
        <v>3783</v>
      </c>
      <c r="J3339" t="s">
        <v>756</v>
      </c>
      <c r="K3339" t="s">
        <v>756</v>
      </c>
      <c r="L3339" t="s">
        <v>757</v>
      </c>
      <c r="M3339" t="s">
        <v>757</v>
      </c>
      <c r="N3339" t="s">
        <v>756</v>
      </c>
      <c r="O3339" t="s">
        <v>756</v>
      </c>
      <c r="P3339" t="s">
        <v>765</v>
      </c>
      <c r="Q3339" t="s">
        <v>759</v>
      </c>
      <c r="R3339" t="s">
        <v>759</v>
      </c>
      <c r="S3339" t="s">
        <v>757</v>
      </c>
      <c r="T3339" t="s">
        <v>757</v>
      </c>
      <c r="U3339" t="s">
        <v>757</v>
      </c>
      <c r="V3339" t="s">
        <v>756</v>
      </c>
      <c r="W3339" t="s">
        <v>756</v>
      </c>
      <c r="X3339" t="s">
        <v>15995</v>
      </c>
      <c r="Y3339" t="str">
        <f t="shared" si="728"/>
        <v>junio</v>
      </c>
      <c r="Z3339">
        <f>YEAR(BD_PONDERACIONES[[#This Row],[Fecha Ejecución del Ticket]])</f>
        <v>2022</v>
      </c>
      <c r="AA3339" t="str">
        <f t="shared" si="730"/>
        <v>octubre</v>
      </c>
      <c r="AB3339">
        <f>YEAR(BD_PONDERACIONES[[#This Row],[Fecha de Inspección]])</f>
        <v>2022</v>
      </c>
      <c r="AC3339">
        <f t="shared" si="731"/>
        <v>0.5</v>
      </c>
      <c r="AD3339">
        <f t="shared" si="732"/>
        <v>0.5</v>
      </c>
      <c r="AE3339">
        <f t="shared" si="733"/>
        <v>0.5</v>
      </c>
      <c r="AF3339">
        <f t="shared" si="734"/>
        <v>0.5</v>
      </c>
      <c r="AG3339">
        <f t="shared" si="735"/>
        <v>0.5</v>
      </c>
      <c r="AH3339">
        <f t="shared" si="736"/>
        <v>0.5</v>
      </c>
      <c r="AI3339">
        <f t="shared" si="737"/>
        <v>0.25</v>
      </c>
      <c r="AJ3339">
        <f t="shared" si="738"/>
        <v>0.25</v>
      </c>
      <c r="AK3339">
        <f t="shared" si="739"/>
        <v>0.5</v>
      </c>
      <c r="AL3339">
        <f t="shared" si="740"/>
        <v>0.5</v>
      </c>
      <c r="AM3339">
        <f t="shared" si="741"/>
        <v>0.5</v>
      </c>
      <c r="AN3339" s="6">
        <f t="shared" si="729"/>
        <v>1</v>
      </c>
      <c r="AO3339" t="str">
        <f>VLOOKUP(BD_PONDERACIONES[[#This Row],[Comuna]],Tabla3[#All],2,0)</f>
        <v>Florida</v>
      </c>
    </row>
    <row r="3340" spans="1:41" x14ac:dyDescent="0.35">
      <c r="A3340" t="s">
        <v>15996</v>
      </c>
      <c r="B3340" t="s">
        <v>15997</v>
      </c>
      <c r="C3340" t="s">
        <v>15998</v>
      </c>
      <c r="D3340" s="5">
        <v>44848</v>
      </c>
      <c r="E3340" s="5">
        <v>44732</v>
      </c>
      <c r="F3340" t="s">
        <v>763</v>
      </c>
      <c r="G3340" t="s">
        <v>15999</v>
      </c>
      <c r="H3340" t="s">
        <v>3783</v>
      </c>
      <c r="J3340" t="s">
        <v>756</v>
      </c>
      <c r="K3340" t="s">
        <v>756</v>
      </c>
      <c r="L3340" t="s">
        <v>757</v>
      </c>
      <c r="M3340" t="s">
        <v>757</v>
      </c>
      <c r="N3340" t="s">
        <v>756</v>
      </c>
      <c r="O3340" t="s">
        <v>756</v>
      </c>
      <c r="P3340" t="s">
        <v>765</v>
      </c>
      <c r="Q3340" t="s">
        <v>759</v>
      </c>
      <c r="R3340" t="s">
        <v>759</v>
      </c>
      <c r="S3340" t="s">
        <v>757</v>
      </c>
      <c r="T3340" t="s">
        <v>757</v>
      </c>
      <c r="U3340" t="s">
        <v>757</v>
      </c>
      <c r="V3340" t="s">
        <v>756</v>
      </c>
      <c r="W3340" t="s">
        <v>756</v>
      </c>
      <c r="X3340" t="s">
        <v>16000</v>
      </c>
      <c r="Y3340" t="str">
        <f t="shared" si="728"/>
        <v>junio</v>
      </c>
      <c r="Z3340">
        <f>YEAR(BD_PONDERACIONES[[#This Row],[Fecha Ejecución del Ticket]])</f>
        <v>2022</v>
      </c>
      <c r="AA3340" t="str">
        <f t="shared" si="730"/>
        <v>octubre</v>
      </c>
      <c r="AB3340">
        <f>YEAR(BD_PONDERACIONES[[#This Row],[Fecha de Inspección]])</f>
        <v>2022</v>
      </c>
      <c r="AC3340">
        <f t="shared" si="731"/>
        <v>0.5</v>
      </c>
      <c r="AD3340">
        <f t="shared" si="732"/>
        <v>0.5</v>
      </c>
      <c r="AE3340">
        <f t="shared" si="733"/>
        <v>0.5</v>
      </c>
      <c r="AF3340">
        <f t="shared" si="734"/>
        <v>0.5</v>
      </c>
      <c r="AG3340">
        <f t="shared" si="735"/>
        <v>0.5</v>
      </c>
      <c r="AH3340">
        <f t="shared" si="736"/>
        <v>0.5</v>
      </c>
      <c r="AI3340">
        <f t="shared" si="737"/>
        <v>0.25</v>
      </c>
      <c r="AJ3340">
        <f t="shared" si="738"/>
        <v>0.25</v>
      </c>
      <c r="AK3340">
        <f t="shared" si="739"/>
        <v>0.5</v>
      </c>
      <c r="AL3340">
        <f t="shared" si="740"/>
        <v>0.5</v>
      </c>
      <c r="AM3340">
        <f t="shared" si="741"/>
        <v>0.5</v>
      </c>
      <c r="AN3340" s="6">
        <f t="shared" si="729"/>
        <v>1</v>
      </c>
      <c r="AO3340" t="str">
        <f>VLOOKUP(BD_PONDERACIONES[[#This Row],[Comuna]],Tabla3[#All],2,0)</f>
        <v>Florida</v>
      </c>
    </row>
    <row r="3341" spans="1:41" x14ac:dyDescent="0.35">
      <c r="A3341" t="s">
        <v>16001</v>
      </c>
      <c r="B3341" t="s">
        <v>16002</v>
      </c>
      <c r="C3341" t="s">
        <v>16003</v>
      </c>
      <c r="D3341" s="5">
        <v>44848</v>
      </c>
      <c r="E3341" s="5">
        <v>44733</v>
      </c>
      <c r="F3341" t="s">
        <v>763</v>
      </c>
      <c r="G3341" t="s">
        <v>16004</v>
      </c>
      <c r="H3341" t="s">
        <v>3783</v>
      </c>
      <c r="J3341" t="s">
        <v>756</v>
      </c>
      <c r="K3341" t="s">
        <v>756</v>
      </c>
      <c r="L3341" t="s">
        <v>757</v>
      </c>
      <c r="M3341" t="s">
        <v>757</v>
      </c>
      <c r="N3341" t="s">
        <v>756</v>
      </c>
      <c r="O3341" t="s">
        <v>756</v>
      </c>
      <c r="P3341" t="s">
        <v>758</v>
      </c>
      <c r="Q3341" t="s">
        <v>759</v>
      </c>
      <c r="R3341" t="s">
        <v>759</v>
      </c>
      <c r="S3341" t="s">
        <v>757</v>
      </c>
      <c r="T3341" t="s">
        <v>757</v>
      </c>
      <c r="U3341" t="s">
        <v>757</v>
      </c>
      <c r="V3341" t="s">
        <v>773</v>
      </c>
      <c r="W3341" t="s">
        <v>768</v>
      </c>
      <c r="X3341" t="s">
        <v>16005</v>
      </c>
      <c r="Y3341" t="str">
        <f t="shared" si="728"/>
        <v>junio</v>
      </c>
      <c r="Z3341">
        <f>YEAR(BD_PONDERACIONES[[#This Row],[Fecha Ejecución del Ticket]])</f>
        <v>2022</v>
      </c>
      <c r="AA3341" t="str">
        <f t="shared" si="730"/>
        <v>octubre</v>
      </c>
      <c r="AB3341">
        <f>YEAR(BD_PONDERACIONES[[#This Row],[Fecha de Inspección]])</f>
        <v>2022</v>
      </c>
      <c r="AC3341">
        <f t="shared" si="731"/>
        <v>0.5</v>
      </c>
      <c r="AD3341">
        <f t="shared" si="732"/>
        <v>0.5</v>
      </c>
      <c r="AE3341">
        <f t="shared" si="733"/>
        <v>0.5</v>
      </c>
      <c r="AF3341">
        <f t="shared" si="734"/>
        <v>0.5</v>
      </c>
      <c r="AG3341">
        <f t="shared" si="735"/>
        <v>0.5</v>
      </c>
      <c r="AH3341">
        <f t="shared" si="736"/>
        <v>0.5</v>
      </c>
      <c r="AI3341">
        <f t="shared" si="737"/>
        <v>0.25</v>
      </c>
      <c r="AJ3341">
        <f t="shared" si="738"/>
        <v>0.25</v>
      </c>
      <c r="AK3341">
        <f t="shared" si="739"/>
        <v>0.5</v>
      </c>
      <c r="AL3341">
        <f t="shared" si="740"/>
        <v>0</v>
      </c>
      <c r="AM3341">
        <f t="shared" si="741"/>
        <v>0.17499999999999999</v>
      </c>
      <c r="AN3341" s="6">
        <f t="shared" si="729"/>
        <v>0.83500000000000008</v>
      </c>
      <c r="AO3341" t="str">
        <f>VLOOKUP(BD_PONDERACIONES[[#This Row],[Comuna]],Tabla3[#All],2,0)</f>
        <v>Florida</v>
      </c>
    </row>
    <row r="3342" spans="1:41" x14ac:dyDescent="0.35">
      <c r="A3342" t="s">
        <v>16006</v>
      </c>
      <c r="B3342" t="s">
        <v>16007</v>
      </c>
      <c r="C3342" t="s">
        <v>16008</v>
      </c>
      <c r="D3342" s="5">
        <v>44848</v>
      </c>
      <c r="E3342" s="5">
        <v>44742</v>
      </c>
      <c r="F3342" t="s">
        <v>763</v>
      </c>
      <c r="G3342" t="s">
        <v>16009</v>
      </c>
      <c r="H3342" t="s">
        <v>3783</v>
      </c>
      <c r="J3342" t="s">
        <v>756</v>
      </c>
      <c r="K3342" t="s">
        <v>756</v>
      </c>
      <c r="L3342" t="s">
        <v>773</v>
      </c>
      <c r="M3342" t="s">
        <v>773</v>
      </c>
      <c r="N3342" t="s">
        <v>756</v>
      </c>
      <c r="O3342" t="s">
        <v>756</v>
      </c>
      <c r="P3342" t="s">
        <v>758</v>
      </c>
      <c r="Q3342" t="s">
        <v>759</v>
      </c>
      <c r="R3342" t="s">
        <v>759</v>
      </c>
      <c r="S3342" t="s">
        <v>757</v>
      </c>
      <c r="T3342" t="s">
        <v>757</v>
      </c>
      <c r="U3342" t="s">
        <v>757</v>
      </c>
      <c r="V3342" t="s">
        <v>756</v>
      </c>
      <c r="W3342" t="s">
        <v>756</v>
      </c>
      <c r="X3342" t="s">
        <v>804</v>
      </c>
      <c r="Y3342" t="str">
        <f t="shared" si="728"/>
        <v>junio</v>
      </c>
      <c r="Z3342">
        <f>YEAR(BD_PONDERACIONES[[#This Row],[Fecha Ejecución del Ticket]])</f>
        <v>2022</v>
      </c>
      <c r="AA3342" t="str">
        <f t="shared" si="730"/>
        <v>octubre</v>
      </c>
      <c r="AB3342">
        <f>YEAR(BD_PONDERACIONES[[#This Row],[Fecha de Inspección]])</f>
        <v>2022</v>
      </c>
      <c r="AC3342">
        <f t="shared" si="731"/>
        <v>0.5</v>
      </c>
      <c r="AD3342">
        <f t="shared" si="732"/>
        <v>0.5</v>
      </c>
      <c r="AE3342">
        <f t="shared" si="733"/>
        <v>0</v>
      </c>
      <c r="AF3342">
        <f t="shared" si="734"/>
        <v>0</v>
      </c>
      <c r="AG3342">
        <f t="shared" si="735"/>
        <v>0.5</v>
      </c>
      <c r="AH3342">
        <f t="shared" si="736"/>
        <v>0.5</v>
      </c>
      <c r="AI3342">
        <f t="shared" si="737"/>
        <v>0.25</v>
      </c>
      <c r="AJ3342">
        <f t="shared" si="738"/>
        <v>0.25</v>
      </c>
      <c r="AK3342">
        <f t="shared" si="739"/>
        <v>0.5</v>
      </c>
      <c r="AL3342">
        <f t="shared" si="740"/>
        <v>0.5</v>
      </c>
      <c r="AM3342">
        <f t="shared" si="741"/>
        <v>0.5</v>
      </c>
      <c r="AN3342" s="6">
        <f t="shared" si="729"/>
        <v>0.7</v>
      </c>
      <c r="AO3342" t="str">
        <f>VLOOKUP(BD_PONDERACIONES[[#This Row],[Comuna]],Tabla3[#All],2,0)</f>
        <v>Florida</v>
      </c>
    </row>
    <row r="3343" spans="1:41" x14ac:dyDescent="0.35">
      <c r="A3343" t="s">
        <v>16010</v>
      </c>
      <c r="B3343" t="s">
        <v>16011</v>
      </c>
      <c r="C3343" t="s">
        <v>16012</v>
      </c>
      <c r="D3343" s="5">
        <v>44848</v>
      </c>
      <c r="E3343" s="5">
        <v>44742</v>
      </c>
      <c r="F3343" t="s">
        <v>763</v>
      </c>
      <c r="G3343" t="s">
        <v>16013</v>
      </c>
      <c r="H3343" t="s">
        <v>3783</v>
      </c>
      <c r="J3343" t="s">
        <v>756</v>
      </c>
      <c r="K3343" t="s">
        <v>756</v>
      </c>
      <c r="L3343" t="s">
        <v>757</v>
      </c>
      <c r="M3343" t="s">
        <v>757</v>
      </c>
      <c r="N3343" t="s">
        <v>756</v>
      </c>
      <c r="O3343" t="s">
        <v>756</v>
      </c>
      <c r="P3343" t="s">
        <v>758</v>
      </c>
      <c r="Q3343" t="s">
        <v>759</v>
      </c>
      <c r="R3343" t="s">
        <v>759</v>
      </c>
      <c r="S3343" t="s">
        <v>757</v>
      </c>
      <c r="T3343" t="s">
        <v>757</v>
      </c>
      <c r="U3343" t="s">
        <v>757</v>
      </c>
      <c r="V3343" t="s">
        <v>773</v>
      </c>
      <c r="W3343" t="s">
        <v>773</v>
      </c>
      <c r="X3343" t="s">
        <v>16014</v>
      </c>
      <c r="Y3343" t="str">
        <f t="shared" si="728"/>
        <v>junio</v>
      </c>
      <c r="Z3343">
        <f>YEAR(BD_PONDERACIONES[[#This Row],[Fecha Ejecución del Ticket]])</f>
        <v>2022</v>
      </c>
      <c r="AA3343" t="str">
        <f t="shared" si="730"/>
        <v>octubre</v>
      </c>
      <c r="AB3343">
        <f>YEAR(BD_PONDERACIONES[[#This Row],[Fecha de Inspección]])</f>
        <v>2022</v>
      </c>
      <c r="AC3343">
        <f t="shared" si="731"/>
        <v>0.5</v>
      </c>
      <c r="AD3343">
        <f t="shared" si="732"/>
        <v>0.5</v>
      </c>
      <c r="AE3343">
        <f t="shared" si="733"/>
        <v>0.5</v>
      </c>
      <c r="AF3343">
        <f t="shared" si="734"/>
        <v>0.5</v>
      </c>
      <c r="AG3343">
        <f t="shared" si="735"/>
        <v>0.5</v>
      </c>
      <c r="AH3343">
        <f t="shared" si="736"/>
        <v>0.5</v>
      </c>
      <c r="AI3343">
        <f t="shared" si="737"/>
        <v>0.25</v>
      </c>
      <c r="AJ3343">
        <f t="shared" si="738"/>
        <v>0.25</v>
      </c>
      <c r="AK3343">
        <f t="shared" si="739"/>
        <v>0.5</v>
      </c>
      <c r="AL3343">
        <f t="shared" si="740"/>
        <v>0</v>
      </c>
      <c r="AM3343">
        <f t="shared" si="741"/>
        <v>0</v>
      </c>
      <c r="AN3343" s="6">
        <f t="shared" si="729"/>
        <v>0.8</v>
      </c>
      <c r="AO3343" t="str">
        <f>VLOOKUP(BD_PONDERACIONES[[#This Row],[Comuna]],Tabla3[#All],2,0)</f>
        <v>Florida</v>
      </c>
    </row>
    <row r="3344" spans="1:41" x14ac:dyDescent="0.35">
      <c r="A3344" t="s">
        <v>16015</v>
      </c>
      <c r="B3344" t="s">
        <v>16016</v>
      </c>
      <c r="C3344" t="s">
        <v>16017</v>
      </c>
      <c r="D3344" s="5">
        <v>44848</v>
      </c>
      <c r="E3344" s="5">
        <v>44735</v>
      </c>
      <c r="F3344" t="s">
        <v>763</v>
      </c>
      <c r="G3344" t="s">
        <v>16018</v>
      </c>
      <c r="H3344" t="s">
        <v>3783</v>
      </c>
      <c r="J3344" t="s">
        <v>756</v>
      </c>
      <c r="K3344" t="s">
        <v>756</v>
      </c>
      <c r="L3344" t="s">
        <v>756</v>
      </c>
      <c r="M3344" t="s">
        <v>756</v>
      </c>
      <c r="N3344" t="s">
        <v>756</v>
      </c>
      <c r="O3344" t="s">
        <v>756</v>
      </c>
      <c r="P3344" t="s">
        <v>758</v>
      </c>
      <c r="Q3344" t="s">
        <v>759</v>
      </c>
      <c r="R3344" t="s">
        <v>759</v>
      </c>
      <c r="S3344" t="s">
        <v>757</v>
      </c>
      <c r="T3344" t="s">
        <v>757</v>
      </c>
      <c r="U3344" t="s">
        <v>757</v>
      </c>
      <c r="V3344" t="s">
        <v>756</v>
      </c>
      <c r="W3344" t="s">
        <v>756</v>
      </c>
      <c r="X3344" t="s">
        <v>16019</v>
      </c>
      <c r="Y3344" t="str">
        <f t="shared" si="728"/>
        <v>junio</v>
      </c>
      <c r="Z3344">
        <f>YEAR(BD_PONDERACIONES[[#This Row],[Fecha Ejecución del Ticket]])</f>
        <v>2022</v>
      </c>
      <c r="AA3344" t="str">
        <f t="shared" si="730"/>
        <v>octubre</v>
      </c>
      <c r="AB3344">
        <f>YEAR(BD_PONDERACIONES[[#This Row],[Fecha de Inspección]])</f>
        <v>2022</v>
      </c>
      <c r="AC3344">
        <f t="shared" si="731"/>
        <v>0.5</v>
      </c>
      <c r="AD3344">
        <f t="shared" si="732"/>
        <v>0.5</v>
      </c>
      <c r="AE3344">
        <f t="shared" si="733"/>
        <v>0.5</v>
      </c>
      <c r="AF3344">
        <f t="shared" si="734"/>
        <v>0.5</v>
      </c>
      <c r="AG3344">
        <f t="shared" si="735"/>
        <v>0.5</v>
      </c>
      <c r="AH3344">
        <f t="shared" si="736"/>
        <v>0.5</v>
      </c>
      <c r="AI3344">
        <f t="shared" si="737"/>
        <v>0.25</v>
      </c>
      <c r="AJ3344">
        <f t="shared" si="738"/>
        <v>0.25</v>
      </c>
      <c r="AK3344">
        <f t="shared" si="739"/>
        <v>0.5</v>
      </c>
      <c r="AL3344">
        <f t="shared" si="740"/>
        <v>0.5</v>
      </c>
      <c r="AM3344">
        <f t="shared" si="741"/>
        <v>0.5</v>
      </c>
      <c r="AN3344" s="6">
        <f t="shared" si="729"/>
        <v>1</v>
      </c>
      <c r="AO3344" t="str">
        <f>VLOOKUP(BD_PONDERACIONES[[#This Row],[Comuna]],Tabla3[#All],2,0)</f>
        <v>Florida</v>
      </c>
    </row>
    <row r="3345" spans="1:41" x14ac:dyDescent="0.35">
      <c r="A3345" t="s">
        <v>16020</v>
      </c>
      <c r="B3345" t="s">
        <v>16021</v>
      </c>
      <c r="C3345" t="s">
        <v>16022</v>
      </c>
      <c r="D3345" s="5">
        <v>44848</v>
      </c>
      <c r="E3345" s="5">
        <v>44742</v>
      </c>
      <c r="F3345" t="s">
        <v>763</v>
      </c>
      <c r="G3345" t="s">
        <v>16023</v>
      </c>
      <c r="H3345" t="s">
        <v>3783</v>
      </c>
      <c r="J3345" t="s">
        <v>756</v>
      </c>
      <c r="K3345" t="s">
        <v>756</v>
      </c>
      <c r="L3345" t="s">
        <v>757</v>
      </c>
      <c r="M3345" t="s">
        <v>757</v>
      </c>
      <c r="N3345" t="s">
        <v>756</v>
      </c>
      <c r="O3345" t="s">
        <v>756</v>
      </c>
      <c r="P3345" t="s">
        <v>758</v>
      </c>
      <c r="Q3345" t="s">
        <v>759</v>
      </c>
      <c r="R3345" t="s">
        <v>759</v>
      </c>
      <c r="S3345" t="s">
        <v>757</v>
      </c>
      <c r="T3345" t="s">
        <v>757</v>
      </c>
      <c r="U3345" t="s">
        <v>757</v>
      </c>
      <c r="V3345" t="s">
        <v>773</v>
      </c>
      <c r="W3345" t="s">
        <v>768</v>
      </c>
      <c r="X3345" t="s">
        <v>16024</v>
      </c>
      <c r="Y3345" t="str">
        <f t="shared" ref="Y3345:Y3408" si="742">TEXT(E3345,"MMMM")</f>
        <v>junio</v>
      </c>
      <c r="Z3345">
        <f>YEAR(BD_PONDERACIONES[[#This Row],[Fecha Ejecución del Ticket]])</f>
        <v>2022</v>
      </c>
      <c r="AA3345" t="str">
        <f t="shared" si="730"/>
        <v>octubre</v>
      </c>
      <c r="AB3345">
        <f>YEAR(BD_PONDERACIONES[[#This Row],[Fecha de Inspección]])</f>
        <v>2022</v>
      </c>
      <c r="AC3345">
        <f t="shared" si="731"/>
        <v>0.5</v>
      </c>
      <c r="AD3345">
        <f t="shared" si="732"/>
        <v>0.5</v>
      </c>
      <c r="AE3345">
        <f t="shared" si="733"/>
        <v>0.5</v>
      </c>
      <c r="AF3345">
        <f t="shared" si="734"/>
        <v>0.5</v>
      </c>
      <c r="AG3345">
        <f t="shared" si="735"/>
        <v>0.5</v>
      </c>
      <c r="AH3345">
        <f t="shared" si="736"/>
        <v>0.5</v>
      </c>
      <c r="AI3345">
        <f t="shared" si="737"/>
        <v>0.25</v>
      </c>
      <c r="AJ3345">
        <f t="shared" si="738"/>
        <v>0.25</v>
      </c>
      <c r="AK3345">
        <f t="shared" si="739"/>
        <v>0.5</v>
      </c>
      <c r="AL3345">
        <f t="shared" si="740"/>
        <v>0</v>
      </c>
      <c r="AM3345">
        <f t="shared" si="741"/>
        <v>0.17499999999999999</v>
      </c>
      <c r="AN3345" s="6">
        <f t="shared" ref="AN3345:AN3408" si="743">((AC3345+AD3345)*0.2)+((AE3345+AF3345)*0.3)+((AG3345+AH3345)*0.15)+((AI3345+AJ3345+AK3345)*0.15)+((AL3345+AM3345)*0.2)</f>
        <v>0.83500000000000008</v>
      </c>
      <c r="AO3345" t="str">
        <f>VLOOKUP(BD_PONDERACIONES[[#This Row],[Comuna]],Tabla3[#All],2,0)</f>
        <v>Florida</v>
      </c>
    </row>
    <row r="3346" spans="1:41" x14ac:dyDescent="0.35">
      <c r="A3346" t="s">
        <v>16025</v>
      </c>
      <c r="B3346" t="s">
        <v>16026</v>
      </c>
      <c r="C3346" t="s">
        <v>16027</v>
      </c>
      <c r="D3346" s="5">
        <v>44848</v>
      </c>
      <c r="E3346" s="5">
        <v>44736</v>
      </c>
      <c r="F3346" t="s">
        <v>763</v>
      </c>
      <c r="G3346" t="s">
        <v>16028</v>
      </c>
      <c r="H3346" t="s">
        <v>3783</v>
      </c>
      <c r="J3346" t="s">
        <v>756</v>
      </c>
      <c r="K3346" t="s">
        <v>756</v>
      </c>
      <c r="L3346" t="s">
        <v>757</v>
      </c>
      <c r="M3346" t="s">
        <v>757</v>
      </c>
      <c r="N3346" t="s">
        <v>756</v>
      </c>
      <c r="O3346" t="s">
        <v>756</v>
      </c>
      <c r="P3346" t="s">
        <v>765</v>
      </c>
      <c r="Q3346" t="s">
        <v>759</v>
      </c>
      <c r="R3346" t="s">
        <v>759</v>
      </c>
      <c r="S3346" t="s">
        <v>757</v>
      </c>
      <c r="T3346" t="s">
        <v>757</v>
      </c>
      <c r="U3346" t="s">
        <v>757</v>
      </c>
      <c r="V3346" t="s">
        <v>756</v>
      </c>
      <c r="W3346" t="s">
        <v>756</v>
      </c>
      <c r="X3346" t="s">
        <v>16029</v>
      </c>
      <c r="Y3346" t="str">
        <f t="shared" si="742"/>
        <v>junio</v>
      </c>
      <c r="Z3346">
        <f>YEAR(BD_PONDERACIONES[[#This Row],[Fecha Ejecución del Ticket]])</f>
        <v>2022</v>
      </c>
      <c r="AA3346" t="str">
        <f t="shared" si="730"/>
        <v>octubre</v>
      </c>
      <c r="AB3346">
        <f>YEAR(BD_PONDERACIONES[[#This Row],[Fecha de Inspección]])</f>
        <v>2022</v>
      </c>
      <c r="AC3346">
        <f t="shared" si="731"/>
        <v>0.5</v>
      </c>
      <c r="AD3346">
        <f t="shared" si="732"/>
        <v>0.5</v>
      </c>
      <c r="AE3346">
        <f t="shared" si="733"/>
        <v>0.5</v>
      </c>
      <c r="AF3346">
        <f t="shared" si="734"/>
        <v>0.5</v>
      </c>
      <c r="AG3346">
        <f t="shared" si="735"/>
        <v>0.5</v>
      </c>
      <c r="AH3346">
        <f t="shared" si="736"/>
        <v>0.5</v>
      </c>
      <c r="AI3346">
        <f t="shared" si="737"/>
        <v>0.25</v>
      </c>
      <c r="AJ3346">
        <f t="shared" si="738"/>
        <v>0.25</v>
      </c>
      <c r="AK3346">
        <f t="shared" si="739"/>
        <v>0.5</v>
      </c>
      <c r="AL3346">
        <f t="shared" si="740"/>
        <v>0.5</v>
      </c>
      <c r="AM3346">
        <f t="shared" si="741"/>
        <v>0.5</v>
      </c>
      <c r="AN3346" s="6">
        <f t="shared" si="743"/>
        <v>1</v>
      </c>
      <c r="AO3346" t="str">
        <f>VLOOKUP(BD_PONDERACIONES[[#This Row],[Comuna]],Tabla3[#All],2,0)</f>
        <v>Florida</v>
      </c>
    </row>
    <row r="3347" spans="1:41" x14ac:dyDescent="0.35">
      <c r="A3347" t="s">
        <v>16030</v>
      </c>
      <c r="B3347" t="s">
        <v>16031</v>
      </c>
      <c r="C3347" t="s">
        <v>16032</v>
      </c>
      <c r="D3347" s="5">
        <v>44848</v>
      </c>
      <c r="E3347" s="5">
        <v>44732</v>
      </c>
      <c r="F3347" t="s">
        <v>763</v>
      </c>
      <c r="G3347" t="s">
        <v>16033</v>
      </c>
      <c r="H3347" t="s">
        <v>3783</v>
      </c>
      <c r="J3347" t="s">
        <v>756</v>
      </c>
      <c r="K3347" t="s">
        <v>756</v>
      </c>
      <c r="L3347" t="s">
        <v>757</v>
      </c>
      <c r="M3347" t="s">
        <v>757</v>
      </c>
      <c r="N3347" t="s">
        <v>756</v>
      </c>
      <c r="O3347" t="s">
        <v>756</v>
      </c>
      <c r="P3347" t="s">
        <v>758</v>
      </c>
      <c r="Q3347" t="s">
        <v>759</v>
      </c>
      <c r="R3347" t="s">
        <v>759</v>
      </c>
      <c r="S3347" t="s">
        <v>757</v>
      </c>
      <c r="T3347" t="s">
        <v>757</v>
      </c>
      <c r="U3347" t="s">
        <v>757</v>
      </c>
      <c r="V3347" t="s">
        <v>756</v>
      </c>
      <c r="W3347" t="s">
        <v>756</v>
      </c>
      <c r="X3347" t="s">
        <v>13384</v>
      </c>
      <c r="Y3347" t="str">
        <f t="shared" si="742"/>
        <v>junio</v>
      </c>
      <c r="Z3347">
        <f>YEAR(BD_PONDERACIONES[[#This Row],[Fecha Ejecución del Ticket]])</f>
        <v>2022</v>
      </c>
      <c r="AA3347" t="str">
        <f t="shared" si="730"/>
        <v>octubre</v>
      </c>
      <c r="AB3347">
        <f>YEAR(BD_PONDERACIONES[[#This Row],[Fecha de Inspección]])</f>
        <v>2022</v>
      </c>
      <c r="AC3347">
        <f t="shared" si="731"/>
        <v>0.5</v>
      </c>
      <c r="AD3347">
        <f t="shared" si="732"/>
        <v>0.5</v>
      </c>
      <c r="AE3347">
        <f t="shared" si="733"/>
        <v>0.5</v>
      </c>
      <c r="AF3347">
        <f t="shared" si="734"/>
        <v>0.5</v>
      </c>
      <c r="AG3347">
        <f t="shared" si="735"/>
        <v>0.5</v>
      </c>
      <c r="AH3347">
        <f t="shared" si="736"/>
        <v>0.5</v>
      </c>
      <c r="AI3347">
        <f t="shared" si="737"/>
        <v>0.25</v>
      </c>
      <c r="AJ3347">
        <f t="shared" si="738"/>
        <v>0.25</v>
      </c>
      <c r="AK3347">
        <f t="shared" si="739"/>
        <v>0.5</v>
      </c>
      <c r="AL3347">
        <f t="shared" si="740"/>
        <v>0.5</v>
      </c>
      <c r="AM3347">
        <f t="shared" si="741"/>
        <v>0.5</v>
      </c>
      <c r="AN3347" s="6">
        <f t="shared" si="743"/>
        <v>1</v>
      </c>
      <c r="AO3347" t="str">
        <f>VLOOKUP(BD_PONDERACIONES[[#This Row],[Comuna]],Tabla3[#All],2,0)</f>
        <v>Florida</v>
      </c>
    </row>
    <row r="3348" spans="1:41" x14ac:dyDescent="0.35">
      <c r="A3348" t="s">
        <v>16034</v>
      </c>
      <c r="B3348" t="s">
        <v>16035</v>
      </c>
      <c r="C3348" t="s">
        <v>16036</v>
      </c>
      <c r="D3348" s="5">
        <v>44848</v>
      </c>
      <c r="E3348" s="5">
        <v>44735</v>
      </c>
      <c r="F3348" t="s">
        <v>763</v>
      </c>
      <c r="G3348" t="s">
        <v>16037</v>
      </c>
      <c r="H3348" t="s">
        <v>3783</v>
      </c>
      <c r="J3348" t="s">
        <v>756</v>
      </c>
      <c r="K3348" t="s">
        <v>756</v>
      </c>
      <c r="L3348" t="s">
        <v>756</v>
      </c>
      <c r="M3348" t="s">
        <v>756</v>
      </c>
      <c r="N3348" t="s">
        <v>756</v>
      </c>
      <c r="O3348" t="s">
        <v>756</v>
      </c>
      <c r="P3348" t="s">
        <v>758</v>
      </c>
      <c r="Q3348" t="s">
        <v>759</v>
      </c>
      <c r="R3348" t="s">
        <v>759</v>
      </c>
      <c r="S3348" t="s">
        <v>757</v>
      </c>
      <c r="T3348" t="s">
        <v>757</v>
      </c>
      <c r="U3348" t="s">
        <v>757</v>
      </c>
      <c r="V3348" t="s">
        <v>773</v>
      </c>
      <c r="W3348" t="s">
        <v>768</v>
      </c>
      <c r="X3348" t="s">
        <v>12431</v>
      </c>
      <c r="Y3348" t="str">
        <f t="shared" si="742"/>
        <v>junio</v>
      </c>
      <c r="Z3348">
        <f>YEAR(BD_PONDERACIONES[[#This Row],[Fecha Ejecución del Ticket]])</f>
        <v>2022</v>
      </c>
      <c r="AA3348" t="str">
        <f t="shared" si="730"/>
        <v>octubre</v>
      </c>
      <c r="AB3348">
        <f>YEAR(BD_PONDERACIONES[[#This Row],[Fecha de Inspección]])</f>
        <v>2022</v>
      </c>
      <c r="AC3348">
        <f t="shared" si="731"/>
        <v>0.5</v>
      </c>
      <c r="AD3348">
        <f t="shared" si="732"/>
        <v>0.5</v>
      </c>
      <c r="AE3348">
        <f t="shared" si="733"/>
        <v>0.5</v>
      </c>
      <c r="AF3348">
        <f t="shared" si="734"/>
        <v>0.5</v>
      </c>
      <c r="AG3348">
        <f t="shared" si="735"/>
        <v>0.5</v>
      </c>
      <c r="AH3348">
        <f t="shared" si="736"/>
        <v>0.5</v>
      </c>
      <c r="AI3348">
        <f t="shared" si="737"/>
        <v>0.25</v>
      </c>
      <c r="AJ3348">
        <f t="shared" si="738"/>
        <v>0.25</v>
      </c>
      <c r="AK3348">
        <f t="shared" si="739"/>
        <v>0.5</v>
      </c>
      <c r="AL3348">
        <f t="shared" si="740"/>
        <v>0</v>
      </c>
      <c r="AM3348">
        <f t="shared" si="741"/>
        <v>0.17499999999999999</v>
      </c>
      <c r="AN3348" s="6">
        <f t="shared" si="743"/>
        <v>0.83500000000000008</v>
      </c>
      <c r="AO3348" t="str">
        <f>VLOOKUP(BD_PONDERACIONES[[#This Row],[Comuna]],Tabla3[#All],2,0)</f>
        <v>Florida</v>
      </c>
    </row>
    <row r="3349" spans="1:41" x14ac:dyDescent="0.35">
      <c r="A3349" t="s">
        <v>16038</v>
      </c>
      <c r="B3349" t="s">
        <v>16039</v>
      </c>
      <c r="C3349" t="s">
        <v>16040</v>
      </c>
      <c r="D3349" s="5">
        <v>44851</v>
      </c>
      <c r="E3349" s="5">
        <v>44742</v>
      </c>
      <c r="F3349" t="s">
        <v>763</v>
      </c>
      <c r="G3349" t="s">
        <v>16041</v>
      </c>
      <c r="H3349" t="s">
        <v>3786</v>
      </c>
      <c r="J3349" t="s">
        <v>756</v>
      </c>
      <c r="K3349" t="s">
        <v>756</v>
      </c>
      <c r="L3349" t="s">
        <v>757</v>
      </c>
      <c r="M3349" t="s">
        <v>757</v>
      </c>
      <c r="N3349" t="s">
        <v>756</v>
      </c>
      <c r="O3349" t="s">
        <v>756</v>
      </c>
      <c r="P3349" t="s">
        <v>758</v>
      </c>
      <c r="Q3349" t="s">
        <v>759</v>
      </c>
      <c r="R3349" t="s">
        <v>759</v>
      </c>
      <c r="S3349" t="s">
        <v>757</v>
      </c>
      <c r="T3349" t="s">
        <v>757</v>
      </c>
      <c r="U3349" t="s">
        <v>757</v>
      </c>
      <c r="V3349" t="s">
        <v>773</v>
      </c>
      <c r="W3349" t="s">
        <v>768</v>
      </c>
      <c r="X3349" t="s">
        <v>16042</v>
      </c>
      <c r="Y3349" t="str">
        <f t="shared" si="742"/>
        <v>junio</v>
      </c>
      <c r="Z3349">
        <f>YEAR(BD_PONDERACIONES[[#This Row],[Fecha Ejecución del Ticket]])</f>
        <v>2022</v>
      </c>
      <c r="AA3349" t="str">
        <f t="shared" si="730"/>
        <v>octubre</v>
      </c>
      <c r="AB3349">
        <f>YEAR(BD_PONDERACIONES[[#This Row],[Fecha de Inspección]])</f>
        <v>2022</v>
      </c>
      <c r="AC3349">
        <f t="shared" si="731"/>
        <v>0.5</v>
      </c>
      <c r="AD3349">
        <f t="shared" si="732"/>
        <v>0.5</v>
      </c>
      <c r="AE3349">
        <f t="shared" si="733"/>
        <v>0.5</v>
      </c>
      <c r="AF3349">
        <f t="shared" si="734"/>
        <v>0.5</v>
      </c>
      <c r="AG3349">
        <f t="shared" si="735"/>
        <v>0.5</v>
      </c>
      <c r="AH3349">
        <f t="shared" si="736"/>
        <v>0.5</v>
      </c>
      <c r="AI3349">
        <f t="shared" si="737"/>
        <v>0.25</v>
      </c>
      <c r="AJ3349">
        <f t="shared" si="738"/>
        <v>0.25</v>
      </c>
      <c r="AK3349">
        <f t="shared" si="739"/>
        <v>0.5</v>
      </c>
      <c r="AL3349">
        <f t="shared" si="740"/>
        <v>0</v>
      </c>
      <c r="AM3349">
        <f t="shared" si="741"/>
        <v>0.17499999999999999</v>
      </c>
      <c r="AN3349" s="6">
        <f t="shared" si="743"/>
        <v>0.83500000000000008</v>
      </c>
      <c r="AO3349" t="str">
        <f>VLOOKUP(BD_PONDERACIONES[[#This Row],[Comuna]],Tabla3[#All],2,0)</f>
        <v>Florida</v>
      </c>
    </row>
    <row r="3350" spans="1:41" x14ac:dyDescent="0.35">
      <c r="A3350" t="s">
        <v>16043</v>
      </c>
      <c r="B3350" t="s">
        <v>16044</v>
      </c>
      <c r="C3350" t="s">
        <v>16045</v>
      </c>
      <c r="D3350" s="5">
        <v>44851</v>
      </c>
      <c r="E3350" s="5">
        <v>44733</v>
      </c>
      <c r="F3350" t="s">
        <v>763</v>
      </c>
      <c r="G3350" t="s">
        <v>16046</v>
      </c>
      <c r="H3350" t="s">
        <v>3786</v>
      </c>
      <c r="J3350" t="s">
        <v>756</v>
      </c>
      <c r="K3350" t="s">
        <v>756</v>
      </c>
      <c r="L3350" t="s">
        <v>757</v>
      </c>
      <c r="M3350" t="s">
        <v>757</v>
      </c>
      <c r="N3350" t="s">
        <v>756</v>
      </c>
      <c r="O3350" t="s">
        <v>756</v>
      </c>
      <c r="P3350" t="s">
        <v>758</v>
      </c>
      <c r="Q3350" t="s">
        <v>759</v>
      </c>
      <c r="R3350" t="s">
        <v>759</v>
      </c>
      <c r="S3350" t="s">
        <v>757</v>
      </c>
      <c r="T3350" t="s">
        <v>757</v>
      </c>
      <c r="U3350" t="s">
        <v>757</v>
      </c>
      <c r="V3350" t="s">
        <v>756</v>
      </c>
      <c r="W3350" t="s">
        <v>768</v>
      </c>
      <c r="X3350" t="s">
        <v>11786</v>
      </c>
      <c r="Y3350" t="str">
        <f t="shared" si="742"/>
        <v>junio</v>
      </c>
      <c r="Z3350">
        <f>YEAR(BD_PONDERACIONES[[#This Row],[Fecha Ejecución del Ticket]])</f>
        <v>2022</v>
      </c>
      <c r="AA3350" t="str">
        <f t="shared" si="730"/>
        <v>octubre</v>
      </c>
      <c r="AB3350">
        <f>YEAR(BD_PONDERACIONES[[#This Row],[Fecha de Inspección]])</f>
        <v>2022</v>
      </c>
      <c r="AC3350">
        <f t="shared" si="731"/>
        <v>0.5</v>
      </c>
      <c r="AD3350">
        <f t="shared" si="732"/>
        <v>0.5</v>
      </c>
      <c r="AE3350">
        <f t="shared" si="733"/>
        <v>0.5</v>
      </c>
      <c r="AF3350">
        <f t="shared" si="734"/>
        <v>0.5</v>
      </c>
      <c r="AG3350">
        <f t="shared" si="735"/>
        <v>0.5</v>
      </c>
      <c r="AH3350">
        <f t="shared" si="736"/>
        <v>0.5</v>
      </c>
      <c r="AI3350">
        <f t="shared" si="737"/>
        <v>0.25</v>
      </c>
      <c r="AJ3350">
        <f t="shared" si="738"/>
        <v>0.25</v>
      </c>
      <c r="AK3350">
        <f t="shared" si="739"/>
        <v>0.5</v>
      </c>
      <c r="AL3350">
        <f t="shared" si="740"/>
        <v>0.5</v>
      </c>
      <c r="AM3350">
        <f t="shared" si="741"/>
        <v>0.17499999999999999</v>
      </c>
      <c r="AN3350" s="6">
        <f t="shared" si="743"/>
        <v>0.93500000000000005</v>
      </c>
      <c r="AO3350" t="str">
        <f>VLOOKUP(BD_PONDERACIONES[[#This Row],[Comuna]],Tabla3[#All],2,0)</f>
        <v>Florida</v>
      </c>
    </row>
    <row r="3351" spans="1:41" x14ac:dyDescent="0.35">
      <c r="A3351" t="s">
        <v>16047</v>
      </c>
      <c r="B3351" t="s">
        <v>16048</v>
      </c>
      <c r="C3351" t="s">
        <v>16049</v>
      </c>
      <c r="D3351" s="5">
        <v>44851</v>
      </c>
      <c r="E3351" s="5">
        <v>44729</v>
      </c>
      <c r="F3351" t="s">
        <v>763</v>
      </c>
      <c r="G3351" t="s">
        <v>16050</v>
      </c>
      <c r="H3351" t="s">
        <v>3786</v>
      </c>
      <c r="J3351" t="s">
        <v>756</v>
      </c>
      <c r="K3351" t="s">
        <v>756</v>
      </c>
      <c r="L3351" t="s">
        <v>757</v>
      </c>
      <c r="M3351" t="s">
        <v>757</v>
      </c>
      <c r="N3351" t="s">
        <v>756</v>
      </c>
      <c r="O3351" t="s">
        <v>756</v>
      </c>
      <c r="P3351" t="s">
        <v>758</v>
      </c>
      <c r="Q3351" t="s">
        <v>759</v>
      </c>
      <c r="R3351" t="s">
        <v>759</v>
      </c>
      <c r="S3351" t="s">
        <v>757</v>
      </c>
      <c r="T3351" t="s">
        <v>757</v>
      </c>
      <c r="U3351" t="s">
        <v>757</v>
      </c>
      <c r="V3351" t="s">
        <v>756</v>
      </c>
      <c r="W3351" t="s">
        <v>756</v>
      </c>
      <c r="X3351" t="s">
        <v>15314</v>
      </c>
      <c r="Y3351" t="str">
        <f t="shared" si="742"/>
        <v>junio</v>
      </c>
      <c r="Z3351">
        <f>YEAR(BD_PONDERACIONES[[#This Row],[Fecha Ejecución del Ticket]])</f>
        <v>2022</v>
      </c>
      <c r="AA3351" t="str">
        <f t="shared" si="730"/>
        <v>octubre</v>
      </c>
      <c r="AB3351">
        <f>YEAR(BD_PONDERACIONES[[#This Row],[Fecha de Inspección]])</f>
        <v>2022</v>
      </c>
      <c r="AC3351">
        <f t="shared" si="731"/>
        <v>0.5</v>
      </c>
      <c r="AD3351">
        <f t="shared" si="732"/>
        <v>0.5</v>
      </c>
      <c r="AE3351">
        <f t="shared" si="733"/>
        <v>0.5</v>
      </c>
      <c r="AF3351">
        <f t="shared" si="734"/>
        <v>0.5</v>
      </c>
      <c r="AG3351">
        <f t="shared" si="735"/>
        <v>0.5</v>
      </c>
      <c r="AH3351">
        <f t="shared" si="736"/>
        <v>0.5</v>
      </c>
      <c r="AI3351">
        <f t="shared" si="737"/>
        <v>0.25</v>
      </c>
      <c r="AJ3351">
        <f t="shared" si="738"/>
        <v>0.25</v>
      </c>
      <c r="AK3351">
        <f t="shared" si="739"/>
        <v>0.5</v>
      </c>
      <c r="AL3351">
        <f t="shared" si="740"/>
        <v>0.5</v>
      </c>
      <c r="AM3351">
        <f t="shared" si="741"/>
        <v>0.5</v>
      </c>
      <c r="AN3351" s="6">
        <f t="shared" si="743"/>
        <v>1</v>
      </c>
      <c r="AO3351" t="str">
        <f>VLOOKUP(BD_PONDERACIONES[[#This Row],[Comuna]],Tabla3[#All],2,0)</f>
        <v>Florida</v>
      </c>
    </row>
    <row r="3352" spans="1:41" x14ac:dyDescent="0.35">
      <c r="A3352" t="s">
        <v>16051</v>
      </c>
      <c r="B3352" t="s">
        <v>16052</v>
      </c>
      <c r="C3352" t="s">
        <v>16053</v>
      </c>
      <c r="D3352" s="5">
        <v>44851</v>
      </c>
      <c r="E3352" s="5">
        <v>44740</v>
      </c>
      <c r="F3352" t="s">
        <v>763</v>
      </c>
      <c r="G3352" t="s">
        <v>16054</v>
      </c>
      <c r="H3352" t="s">
        <v>3786</v>
      </c>
      <c r="J3352" t="s">
        <v>756</v>
      </c>
      <c r="K3352" t="s">
        <v>756</v>
      </c>
      <c r="L3352" t="s">
        <v>757</v>
      </c>
      <c r="M3352" t="s">
        <v>757</v>
      </c>
      <c r="N3352" t="s">
        <v>756</v>
      </c>
      <c r="O3352" t="s">
        <v>756</v>
      </c>
      <c r="P3352" t="s">
        <v>758</v>
      </c>
      <c r="Q3352" t="s">
        <v>759</v>
      </c>
      <c r="R3352" t="s">
        <v>759</v>
      </c>
      <c r="S3352" t="s">
        <v>757</v>
      </c>
      <c r="T3352" t="s">
        <v>757</v>
      </c>
      <c r="U3352" t="s">
        <v>757</v>
      </c>
      <c r="V3352" t="s">
        <v>756</v>
      </c>
      <c r="W3352" t="s">
        <v>756</v>
      </c>
      <c r="X3352" t="s">
        <v>15314</v>
      </c>
      <c r="Y3352" t="str">
        <f t="shared" si="742"/>
        <v>junio</v>
      </c>
      <c r="Z3352">
        <f>YEAR(BD_PONDERACIONES[[#This Row],[Fecha Ejecución del Ticket]])</f>
        <v>2022</v>
      </c>
      <c r="AA3352" t="str">
        <f t="shared" si="730"/>
        <v>octubre</v>
      </c>
      <c r="AB3352">
        <f>YEAR(BD_PONDERACIONES[[#This Row],[Fecha de Inspección]])</f>
        <v>2022</v>
      </c>
      <c r="AC3352">
        <f t="shared" si="731"/>
        <v>0.5</v>
      </c>
      <c r="AD3352">
        <f t="shared" si="732"/>
        <v>0.5</v>
      </c>
      <c r="AE3352">
        <f t="shared" si="733"/>
        <v>0.5</v>
      </c>
      <c r="AF3352">
        <f t="shared" si="734"/>
        <v>0.5</v>
      </c>
      <c r="AG3352">
        <f t="shared" si="735"/>
        <v>0.5</v>
      </c>
      <c r="AH3352">
        <f t="shared" si="736"/>
        <v>0.5</v>
      </c>
      <c r="AI3352">
        <f t="shared" si="737"/>
        <v>0.25</v>
      </c>
      <c r="AJ3352">
        <f t="shared" si="738"/>
        <v>0.25</v>
      </c>
      <c r="AK3352">
        <f t="shared" si="739"/>
        <v>0.5</v>
      </c>
      <c r="AL3352">
        <f t="shared" si="740"/>
        <v>0.5</v>
      </c>
      <c r="AM3352">
        <f t="shared" si="741"/>
        <v>0.5</v>
      </c>
      <c r="AN3352" s="6">
        <f t="shared" si="743"/>
        <v>1</v>
      </c>
      <c r="AO3352" t="str">
        <f>VLOOKUP(BD_PONDERACIONES[[#This Row],[Comuna]],Tabla3[#All],2,0)</f>
        <v>Florida</v>
      </c>
    </row>
    <row r="3353" spans="1:41" x14ac:dyDescent="0.35">
      <c r="A3353" t="s">
        <v>16055</v>
      </c>
      <c r="B3353" t="s">
        <v>16056</v>
      </c>
      <c r="C3353" t="s">
        <v>16057</v>
      </c>
      <c r="D3353" s="5">
        <v>44851</v>
      </c>
      <c r="E3353" s="5">
        <v>44737</v>
      </c>
      <c r="F3353" t="s">
        <v>763</v>
      </c>
      <c r="G3353" t="s">
        <v>15020</v>
      </c>
      <c r="H3353" t="s">
        <v>3799</v>
      </c>
      <c r="J3353" t="s">
        <v>756</v>
      </c>
      <c r="K3353" t="s">
        <v>756</v>
      </c>
      <c r="L3353" t="s">
        <v>757</v>
      </c>
      <c r="M3353" t="s">
        <v>757</v>
      </c>
      <c r="N3353" t="s">
        <v>756</v>
      </c>
      <c r="O3353" t="s">
        <v>756</v>
      </c>
      <c r="P3353" t="s">
        <v>758</v>
      </c>
      <c r="Q3353" t="s">
        <v>759</v>
      </c>
      <c r="R3353" t="s">
        <v>759</v>
      </c>
      <c r="S3353" t="s">
        <v>757</v>
      </c>
      <c r="T3353" t="s">
        <v>757</v>
      </c>
      <c r="U3353" t="s">
        <v>757</v>
      </c>
      <c r="V3353" t="s">
        <v>756</v>
      </c>
      <c r="W3353" t="s">
        <v>768</v>
      </c>
      <c r="X3353" t="s">
        <v>16058</v>
      </c>
      <c r="Y3353" t="str">
        <f t="shared" si="742"/>
        <v>junio</v>
      </c>
      <c r="Z3353">
        <f>YEAR(BD_PONDERACIONES[[#This Row],[Fecha Ejecución del Ticket]])</f>
        <v>2022</v>
      </c>
      <c r="AA3353" t="str">
        <f t="shared" si="730"/>
        <v>octubre</v>
      </c>
      <c r="AB3353">
        <f>YEAR(BD_PONDERACIONES[[#This Row],[Fecha de Inspección]])</f>
        <v>2022</v>
      </c>
      <c r="AC3353">
        <f t="shared" si="731"/>
        <v>0.5</v>
      </c>
      <c r="AD3353">
        <f t="shared" si="732"/>
        <v>0.5</v>
      </c>
      <c r="AE3353">
        <f t="shared" si="733"/>
        <v>0.5</v>
      </c>
      <c r="AF3353">
        <f t="shared" si="734"/>
        <v>0.5</v>
      </c>
      <c r="AG3353">
        <f t="shared" si="735"/>
        <v>0.5</v>
      </c>
      <c r="AH3353">
        <f t="shared" si="736"/>
        <v>0.5</v>
      </c>
      <c r="AI3353">
        <f t="shared" si="737"/>
        <v>0.25</v>
      </c>
      <c r="AJ3353">
        <f t="shared" si="738"/>
        <v>0.25</v>
      </c>
      <c r="AK3353">
        <f t="shared" si="739"/>
        <v>0.5</v>
      </c>
      <c r="AL3353">
        <f t="shared" si="740"/>
        <v>0.5</v>
      </c>
      <c r="AM3353">
        <f t="shared" si="741"/>
        <v>0.17499999999999999</v>
      </c>
      <c r="AN3353" s="6">
        <f t="shared" si="743"/>
        <v>0.93500000000000005</v>
      </c>
      <c r="AO3353" t="str">
        <f>VLOOKUP(BD_PONDERACIONES[[#This Row],[Comuna]],Tabla3[#All],2,0)</f>
        <v>Florida</v>
      </c>
    </row>
    <row r="3354" spans="1:41" x14ac:dyDescent="0.35">
      <c r="A3354" t="s">
        <v>16059</v>
      </c>
      <c r="B3354" t="s">
        <v>16060</v>
      </c>
      <c r="C3354" t="s">
        <v>16061</v>
      </c>
      <c r="D3354" s="5">
        <v>44851</v>
      </c>
      <c r="E3354" s="5">
        <v>44729</v>
      </c>
      <c r="F3354" t="s">
        <v>763</v>
      </c>
      <c r="G3354" t="s">
        <v>16062</v>
      </c>
      <c r="H3354" t="s">
        <v>3799</v>
      </c>
      <c r="J3354" t="s">
        <v>756</v>
      </c>
      <c r="K3354" t="s">
        <v>756</v>
      </c>
      <c r="L3354" t="s">
        <v>757</v>
      </c>
      <c r="M3354" t="s">
        <v>757</v>
      </c>
      <c r="N3354" t="s">
        <v>756</v>
      </c>
      <c r="O3354" t="s">
        <v>756</v>
      </c>
      <c r="P3354" t="s">
        <v>758</v>
      </c>
      <c r="Q3354" t="s">
        <v>759</v>
      </c>
      <c r="R3354" t="s">
        <v>759</v>
      </c>
      <c r="S3354" t="s">
        <v>757</v>
      </c>
      <c r="T3354" t="s">
        <v>757</v>
      </c>
      <c r="U3354" t="s">
        <v>757</v>
      </c>
      <c r="V3354" t="s">
        <v>773</v>
      </c>
      <c r="W3354" t="s">
        <v>768</v>
      </c>
      <c r="X3354" t="s">
        <v>16063</v>
      </c>
      <c r="Y3354" t="str">
        <f t="shared" si="742"/>
        <v>junio</v>
      </c>
      <c r="Z3354">
        <f>YEAR(BD_PONDERACIONES[[#This Row],[Fecha Ejecución del Ticket]])</f>
        <v>2022</v>
      </c>
      <c r="AA3354" t="str">
        <f t="shared" si="730"/>
        <v>octubre</v>
      </c>
      <c r="AB3354">
        <f>YEAR(BD_PONDERACIONES[[#This Row],[Fecha de Inspección]])</f>
        <v>2022</v>
      </c>
      <c r="AC3354">
        <f t="shared" si="731"/>
        <v>0.5</v>
      </c>
      <c r="AD3354">
        <f t="shared" si="732"/>
        <v>0.5</v>
      </c>
      <c r="AE3354">
        <f t="shared" si="733"/>
        <v>0.5</v>
      </c>
      <c r="AF3354">
        <f t="shared" si="734"/>
        <v>0.5</v>
      </c>
      <c r="AG3354">
        <f t="shared" si="735"/>
        <v>0.5</v>
      </c>
      <c r="AH3354">
        <f t="shared" si="736"/>
        <v>0.5</v>
      </c>
      <c r="AI3354">
        <f t="shared" si="737"/>
        <v>0.25</v>
      </c>
      <c r="AJ3354">
        <f t="shared" si="738"/>
        <v>0.25</v>
      </c>
      <c r="AK3354">
        <f t="shared" si="739"/>
        <v>0.5</v>
      </c>
      <c r="AL3354">
        <f t="shared" si="740"/>
        <v>0</v>
      </c>
      <c r="AM3354">
        <f t="shared" si="741"/>
        <v>0.17499999999999999</v>
      </c>
      <c r="AN3354" s="6">
        <f t="shared" si="743"/>
        <v>0.83500000000000008</v>
      </c>
      <c r="AO3354" t="str">
        <f>VLOOKUP(BD_PONDERACIONES[[#This Row],[Comuna]],Tabla3[#All],2,0)</f>
        <v>Florida</v>
      </c>
    </row>
    <row r="3355" spans="1:41" x14ac:dyDescent="0.35">
      <c r="A3355" t="s">
        <v>16064</v>
      </c>
      <c r="B3355" t="s">
        <v>16065</v>
      </c>
      <c r="C3355" t="s">
        <v>16066</v>
      </c>
      <c r="D3355" s="5">
        <v>44851</v>
      </c>
      <c r="E3355" s="5">
        <v>44736</v>
      </c>
      <c r="F3355" t="s">
        <v>763</v>
      </c>
      <c r="G3355" t="s">
        <v>16067</v>
      </c>
      <c r="H3355" t="s">
        <v>3799</v>
      </c>
      <c r="J3355" t="s">
        <v>756</v>
      </c>
      <c r="K3355" t="s">
        <v>756</v>
      </c>
      <c r="L3355" t="s">
        <v>757</v>
      </c>
      <c r="M3355" t="s">
        <v>757</v>
      </c>
      <c r="N3355" t="s">
        <v>756</v>
      </c>
      <c r="O3355" t="s">
        <v>756</v>
      </c>
      <c r="P3355" t="s">
        <v>758</v>
      </c>
      <c r="Q3355" t="s">
        <v>759</v>
      </c>
      <c r="R3355" t="s">
        <v>759</v>
      </c>
      <c r="S3355" t="s">
        <v>757</v>
      </c>
      <c r="T3355" t="s">
        <v>757</v>
      </c>
      <c r="U3355" t="s">
        <v>757</v>
      </c>
      <c r="V3355" t="s">
        <v>756</v>
      </c>
      <c r="W3355" t="s">
        <v>756</v>
      </c>
      <c r="X3355" t="s">
        <v>15225</v>
      </c>
      <c r="Y3355" t="str">
        <f t="shared" si="742"/>
        <v>junio</v>
      </c>
      <c r="Z3355">
        <f>YEAR(BD_PONDERACIONES[[#This Row],[Fecha Ejecución del Ticket]])</f>
        <v>2022</v>
      </c>
      <c r="AA3355" t="str">
        <f t="shared" si="730"/>
        <v>octubre</v>
      </c>
      <c r="AB3355">
        <f>YEAR(BD_PONDERACIONES[[#This Row],[Fecha de Inspección]])</f>
        <v>2022</v>
      </c>
      <c r="AC3355">
        <f t="shared" si="731"/>
        <v>0.5</v>
      </c>
      <c r="AD3355">
        <f t="shared" si="732"/>
        <v>0.5</v>
      </c>
      <c r="AE3355">
        <f t="shared" si="733"/>
        <v>0.5</v>
      </c>
      <c r="AF3355">
        <f t="shared" si="734"/>
        <v>0.5</v>
      </c>
      <c r="AG3355">
        <f t="shared" si="735"/>
        <v>0.5</v>
      </c>
      <c r="AH3355">
        <f t="shared" si="736"/>
        <v>0.5</v>
      </c>
      <c r="AI3355">
        <f t="shared" si="737"/>
        <v>0.25</v>
      </c>
      <c r="AJ3355">
        <f t="shared" si="738"/>
        <v>0.25</v>
      </c>
      <c r="AK3355">
        <f t="shared" si="739"/>
        <v>0.5</v>
      </c>
      <c r="AL3355">
        <f t="shared" si="740"/>
        <v>0.5</v>
      </c>
      <c r="AM3355">
        <f t="shared" si="741"/>
        <v>0.5</v>
      </c>
      <c r="AN3355" s="6">
        <f t="shared" si="743"/>
        <v>1</v>
      </c>
      <c r="AO3355" t="str">
        <f>VLOOKUP(BD_PONDERACIONES[[#This Row],[Comuna]],Tabla3[#All],2,0)</f>
        <v>Florida</v>
      </c>
    </row>
    <row r="3356" spans="1:41" x14ac:dyDescent="0.35">
      <c r="A3356" t="s">
        <v>16068</v>
      </c>
      <c r="B3356" t="s">
        <v>16069</v>
      </c>
      <c r="C3356" t="s">
        <v>16070</v>
      </c>
      <c r="D3356" s="5">
        <v>44851</v>
      </c>
      <c r="E3356" s="5">
        <v>44733</v>
      </c>
      <c r="F3356" t="s">
        <v>763</v>
      </c>
      <c r="G3356" t="s">
        <v>16071</v>
      </c>
      <c r="H3356" t="s">
        <v>3799</v>
      </c>
      <c r="J3356" t="s">
        <v>756</v>
      </c>
      <c r="K3356" t="s">
        <v>756</v>
      </c>
      <c r="L3356" t="s">
        <v>757</v>
      </c>
      <c r="M3356" t="s">
        <v>757</v>
      </c>
      <c r="N3356" t="s">
        <v>756</v>
      </c>
      <c r="O3356" t="s">
        <v>756</v>
      </c>
      <c r="P3356" t="s">
        <v>758</v>
      </c>
      <c r="Q3356" t="s">
        <v>759</v>
      </c>
      <c r="R3356" t="s">
        <v>759</v>
      </c>
      <c r="S3356" t="s">
        <v>757</v>
      </c>
      <c r="T3356" t="s">
        <v>757</v>
      </c>
      <c r="U3356" t="s">
        <v>757</v>
      </c>
      <c r="V3356" t="s">
        <v>773</v>
      </c>
      <c r="W3356" t="s">
        <v>768</v>
      </c>
      <c r="X3356" t="s">
        <v>16072</v>
      </c>
      <c r="Y3356" t="str">
        <f t="shared" si="742"/>
        <v>junio</v>
      </c>
      <c r="Z3356">
        <f>YEAR(BD_PONDERACIONES[[#This Row],[Fecha Ejecución del Ticket]])</f>
        <v>2022</v>
      </c>
      <c r="AA3356" t="str">
        <f t="shared" si="730"/>
        <v>octubre</v>
      </c>
      <c r="AB3356">
        <f>YEAR(BD_PONDERACIONES[[#This Row],[Fecha de Inspección]])</f>
        <v>2022</v>
      </c>
      <c r="AC3356">
        <f t="shared" si="731"/>
        <v>0.5</v>
      </c>
      <c r="AD3356">
        <f t="shared" si="732"/>
        <v>0.5</v>
      </c>
      <c r="AE3356">
        <f t="shared" si="733"/>
        <v>0.5</v>
      </c>
      <c r="AF3356">
        <f t="shared" si="734"/>
        <v>0.5</v>
      </c>
      <c r="AG3356">
        <f t="shared" si="735"/>
        <v>0.5</v>
      </c>
      <c r="AH3356">
        <f t="shared" si="736"/>
        <v>0.5</v>
      </c>
      <c r="AI3356">
        <f t="shared" si="737"/>
        <v>0.25</v>
      </c>
      <c r="AJ3356">
        <f t="shared" si="738"/>
        <v>0.25</v>
      </c>
      <c r="AK3356">
        <f t="shared" si="739"/>
        <v>0.5</v>
      </c>
      <c r="AL3356">
        <f t="shared" si="740"/>
        <v>0</v>
      </c>
      <c r="AM3356">
        <f t="shared" si="741"/>
        <v>0.17499999999999999</v>
      </c>
      <c r="AN3356" s="6">
        <f t="shared" si="743"/>
        <v>0.83500000000000008</v>
      </c>
      <c r="AO3356" t="str">
        <f>VLOOKUP(BD_PONDERACIONES[[#This Row],[Comuna]],Tabla3[#All],2,0)</f>
        <v>Florida</v>
      </c>
    </row>
    <row r="3357" spans="1:41" x14ac:dyDescent="0.35">
      <c r="A3357" t="s">
        <v>16073</v>
      </c>
      <c r="B3357" t="s">
        <v>16074</v>
      </c>
      <c r="C3357" t="s">
        <v>16075</v>
      </c>
      <c r="D3357" s="5">
        <v>44851</v>
      </c>
      <c r="E3357" s="5">
        <v>44736</v>
      </c>
      <c r="F3357" t="s">
        <v>763</v>
      </c>
      <c r="G3357" t="s">
        <v>16076</v>
      </c>
      <c r="H3357" t="s">
        <v>3799</v>
      </c>
      <c r="J3357" t="s">
        <v>756</v>
      </c>
      <c r="K3357" t="s">
        <v>756</v>
      </c>
      <c r="L3357" t="s">
        <v>757</v>
      </c>
      <c r="M3357" t="s">
        <v>757</v>
      </c>
      <c r="N3357" t="s">
        <v>756</v>
      </c>
      <c r="O3357" t="s">
        <v>756</v>
      </c>
      <c r="P3357" t="s">
        <v>758</v>
      </c>
      <c r="Q3357" t="s">
        <v>759</v>
      </c>
      <c r="R3357" t="s">
        <v>759</v>
      </c>
      <c r="S3357" t="s">
        <v>757</v>
      </c>
      <c r="T3357" t="s">
        <v>757</v>
      </c>
      <c r="U3357" t="s">
        <v>757</v>
      </c>
      <c r="V3357" t="s">
        <v>773</v>
      </c>
      <c r="W3357" t="s">
        <v>768</v>
      </c>
      <c r="X3357" t="s">
        <v>16077</v>
      </c>
      <c r="Y3357" t="str">
        <f t="shared" si="742"/>
        <v>junio</v>
      </c>
      <c r="Z3357">
        <f>YEAR(BD_PONDERACIONES[[#This Row],[Fecha Ejecución del Ticket]])</f>
        <v>2022</v>
      </c>
      <c r="AA3357" t="str">
        <f t="shared" si="730"/>
        <v>octubre</v>
      </c>
      <c r="AB3357">
        <f>YEAR(BD_PONDERACIONES[[#This Row],[Fecha de Inspección]])</f>
        <v>2022</v>
      </c>
      <c r="AC3357">
        <f t="shared" si="731"/>
        <v>0.5</v>
      </c>
      <c r="AD3357">
        <f t="shared" si="732"/>
        <v>0.5</v>
      </c>
      <c r="AE3357">
        <f t="shared" si="733"/>
        <v>0.5</v>
      </c>
      <c r="AF3357">
        <f t="shared" si="734"/>
        <v>0.5</v>
      </c>
      <c r="AG3357">
        <f t="shared" si="735"/>
        <v>0.5</v>
      </c>
      <c r="AH3357">
        <f t="shared" si="736"/>
        <v>0.5</v>
      </c>
      <c r="AI3357">
        <f t="shared" si="737"/>
        <v>0.25</v>
      </c>
      <c r="AJ3357">
        <f t="shared" si="738"/>
        <v>0.25</v>
      </c>
      <c r="AK3357">
        <f t="shared" si="739"/>
        <v>0.5</v>
      </c>
      <c r="AL3357">
        <f t="shared" si="740"/>
        <v>0</v>
      </c>
      <c r="AM3357">
        <f t="shared" si="741"/>
        <v>0.17499999999999999</v>
      </c>
      <c r="AN3357" s="6">
        <f t="shared" si="743"/>
        <v>0.83500000000000008</v>
      </c>
      <c r="AO3357" t="str">
        <f>VLOOKUP(BD_PONDERACIONES[[#This Row],[Comuna]],Tabla3[#All],2,0)</f>
        <v>Florida</v>
      </c>
    </row>
    <row r="3358" spans="1:41" x14ac:dyDescent="0.35">
      <c r="A3358" t="s">
        <v>16078</v>
      </c>
      <c r="B3358" t="s">
        <v>16079</v>
      </c>
      <c r="C3358" t="s">
        <v>16080</v>
      </c>
      <c r="D3358" s="5">
        <v>44851</v>
      </c>
      <c r="E3358" s="5">
        <v>44737</v>
      </c>
      <c r="F3358" t="s">
        <v>763</v>
      </c>
      <c r="G3358" t="s">
        <v>16081</v>
      </c>
      <c r="H3358" t="s">
        <v>3799</v>
      </c>
      <c r="J3358" t="s">
        <v>756</v>
      </c>
      <c r="K3358" t="s">
        <v>756</v>
      </c>
      <c r="L3358" t="s">
        <v>757</v>
      </c>
      <c r="M3358" t="s">
        <v>757</v>
      </c>
      <c r="N3358" t="s">
        <v>756</v>
      </c>
      <c r="O3358" t="s">
        <v>756</v>
      </c>
      <c r="P3358" t="s">
        <v>758</v>
      </c>
      <c r="Q3358" t="s">
        <v>759</v>
      </c>
      <c r="R3358" t="s">
        <v>759</v>
      </c>
      <c r="S3358" t="s">
        <v>757</v>
      </c>
      <c r="T3358" t="s">
        <v>757</v>
      </c>
      <c r="U3358" t="s">
        <v>757</v>
      </c>
      <c r="V3358" t="s">
        <v>773</v>
      </c>
      <c r="W3358" t="s">
        <v>773</v>
      </c>
      <c r="X3358" t="s">
        <v>16082</v>
      </c>
      <c r="Y3358" t="str">
        <f t="shared" si="742"/>
        <v>junio</v>
      </c>
      <c r="Z3358">
        <f>YEAR(BD_PONDERACIONES[[#This Row],[Fecha Ejecución del Ticket]])</f>
        <v>2022</v>
      </c>
      <c r="AA3358" t="str">
        <f t="shared" si="730"/>
        <v>octubre</v>
      </c>
      <c r="AB3358">
        <f>YEAR(BD_PONDERACIONES[[#This Row],[Fecha de Inspección]])</f>
        <v>2022</v>
      </c>
      <c r="AC3358">
        <f t="shared" si="731"/>
        <v>0.5</v>
      </c>
      <c r="AD3358">
        <f t="shared" si="732"/>
        <v>0.5</v>
      </c>
      <c r="AE3358">
        <f t="shared" si="733"/>
        <v>0.5</v>
      </c>
      <c r="AF3358">
        <f t="shared" si="734"/>
        <v>0.5</v>
      </c>
      <c r="AG3358">
        <f t="shared" si="735"/>
        <v>0.5</v>
      </c>
      <c r="AH3358">
        <f t="shared" si="736"/>
        <v>0.5</v>
      </c>
      <c r="AI3358">
        <f t="shared" si="737"/>
        <v>0.25</v>
      </c>
      <c r="AJ3358">
        <f t="shared" si="738"/>
        <v>0.25</v>
      </c>
      <c r="AK3358">
        <f t="shared" si="739"/>
        <v>0.5</v>
      </c>
      <c r="AL3358">
        <f t="shared" si="740"/>
        <v>0</v>
      </c>
      <c r="AM3358">
        <f t="shared" si="741"/>
        <v>0</v>
      </c>
      <c r="AN3358" s="6">
        <f t="shared" si="743"/>
        <v>0.8</v>
      </c>
      <c r="AO3358" t="str">
        <f>VLOOKUP(BD_PONDERACIONES[[#This Row],[Comuna]],Tabla3[#All],2,0)</f>
        <v>Florida</v>
      </c>
    </row>
    <row r="3359" spans="1:41" x14ac:dyDescent="0.35">
      <c r="A3359" t="s">
        <v>16083</v>
      </c>
      <c r="B3359" t="s">
        <v>16084</v>
      </c>
      <c r="C3359" t="s">
        <v>16085</v>
      </c>
      <c r="D3359" s="5">
        <v>44851</v>
      </c>
      <c r="E3359" s="5">
        <v>44737</v>
      </c>
      <c r="F3359" t="s">
        <v>763</v>
      </c>
      <c r="G3359" t="s">
        <v>16086</v>
      </c>
      <c r="H3359" t="s">
        <v>3799</v>
      </c>
      <c r="J3359" t="s">
        <v>756</v>
      </c>
      <c r="K3359" t="s">
        <v>756</v>
      </c>
      <c r="L3359" t="s">
        <v>757</v>
      </c>
      <c r="M3359" t="s">
        <v>757</v>
      </c>
      <c r="N3359" t="s">
        <v>756</v>
      </c>
      <c r="O3359" t="s">
        <v>756</v>
      </c>
      <c r="P3359" t="s">
        <v>758</v>
      </c>
      <c r="Q3359" t="s">
        <v>759</v>
      </c>
      <c r="R3359" t="s">
        <v>759</v>
      </c>
      <c r="S3359" t="s">
        <v>757</v>
      </c>
      <c r="T3359" t="s">
        <v>757</v>
      </c>
      <c r="U3359" t="s">
        <v>757</v>
      </c>
      <c r="V3359" t="s">
        <v>756</v>
      </c>
      <c r="W3359" t="s">
        <v>768</v>
      </c>
      <c r="X3359" t="s">
        <v>16087</v>
      </c>
      <c r="Y3359" t="str">
        <f t="shared" si="742"/>
        <v>junio</v>
      </c>
      <c r="Z3359">
        <f>YEAR(BD_PONDERACIONES[[#This Row],[Fecha Ejecución del Ticket]])</f>
        <v>2022</v>
      </c>
      <c r="AA3359" t="str">
        <f t="shared" si="730"/>
        <v>octubre</v>
      </c>
      <c r="AB3359">
        <f>YEAR(BD_PONDERACIONES[[#This Row],[Fecha de Inspección]])</f>
        <v>2022</v>
      </c>
      <c r="AC3359">
        <f t="shared" si="731"/>
        <v>0.5</v>
      </c>
      <c r="AD3359">
        <f t="shared" si="732"/>
        <v>0.5</v>
      </c>
      <c r="AE3359">
        <f t="shared" si="733"/>
        <v>0.5</v>
      </c>
      <c r="AF3359">
        <f t="shared" si="734"/>
        <v>0.5</v>
      </c>
      <c r="AG3359">
        <f t="shared" si="735"/>
        <v>0.5</v>
      </c>
      <c r="AH3359">
        <f t="shared" si="736"/>
        <v>0.5</v>
      </c>
      <c r="AI3359">
        <f t="shared" si="737"/>
        <v>0.25</v>
      </c>
      <c r="AJ3359">
        <f t="shared" si="738"/>
        <v>0.25</v>
      </c>
      <c r="AK3359">
        <f t="shared" si="739"/>
        <v>0.5</v>
      </c>
      <c r="AL3359">
        <f t="shared" si="740"/>
        <v>0.5</v>
      </c>
      <c r="AM3359">
        <f t="shared" si="741"/>
        <v>0.17499999999999999</v>
      </c>
      <c r="AN3359" s="6">
        <f t="shared" si="743"/>
        <v>0.93500000000000005</v>
      </c>
      <c r="AO3359" t="str">
        <f>VLOOKUP(BD_PONDERACIONES[[#This Row],[Comuna]],Tabla3[#All],2,0)</f>
        <v>Florida</v>
      </c>
    </row>
    <row r="3360" spans="1:41" x14ac:dyDescent="0.35">
      <c r="A3360" t="s">
        <v>16088</v>
      </c>
      <c r="B3360" t="s">
        <v>16089</v>
      </c>
      <c r="C3360" t="s">
        <v>16090</v>
      </c>
      <c r="D3360" s="5">
        <v>44851</v>
      </c>
      <c r="E3360" s="5">
        <v>44737</v>
      </c>
      <c r="F3360" t="s">
        <v>763</v>
      </c>
      <c r="G3360" t="s">
        <v>16091</v>
      </c>
      <c r="H3360" t="s">
        <v>3799</v>
      </c>
      <c r="J3360" t="s">
        <v>756</v>
      </c>
      <c r="K3360" t="s">
        <v>756</v>
      </c>
      <c r="L3360" t="s">
        <v>757</v>
      </c>
      <c r="M3360" t="s">
        <v>757</v>
      </c>
      <c r="N3360" t="s">
        <v>756</v>
      </c>
      <c r="O3360" t="s">
        <v>756</v>
      </c>
      <c r="P3360" t="s">
        <v>758</v>
      </c>
      <c r="Q3360" t="s">
        <v>759</v>
      </c>
      <c r="R3360" t="s">
        <v>759</v>
      </c>
      <c r="S3360" t="s">
        <v>757</v>
      </c>
      <c r="T3360" t="s">
        <v>757</v>
      </c>
      <c r="U3360" t="s">
        <v>757</v>
      </c>
      <c r="V3360" t="s">
        <v>773</v>
      </c>
      <c r="W3360" t="s">
        <v>773</v>
      </c>
      <c r="X3360" t="s">
        <v>16092</v>
      </c>
      <c r="Y3360" t="str">
        <f t="shared" si="742"/>
        <v>junio</v>
      </c>
      <c r="Z3360">
        <f>YEAR(BD_PONDERACIONES[[#This Row],[Fecha Ejecución del Ticket]])</f>
        <v>2022</v>
      </c>
      <c r="AA3360" t="str">
        <f t="shared" si="730"/>
        <v>octubre</v>
      </c>
      <c r="AB3360">
        <f>YEAR(BD_PONDERACIONES[[#This Row],[Fecha de Inspección]])</f>
        <v>2022</v>
      </c>
      <c r="AC3360">
        <f t="shared" si="731"/>
        <v>0.5</v>
      </c>
      <c r="AD3360">
        <f t="shared" si="732"/>
        <v>0.5</v>
      </c>
      <c r="AE3360">
        <f t="shared" si="733"/>
        <v>0.5</v>
      </c>
      <c r="AF3360">
        <f t="shared" si="734"/>
        <v>0.5</v>
      </c>
      <c r="AG3360">
        <f t="shared" si="735"/>
        <v>0.5</v>
      </c>
      <c r="AH3360">
        <f t="shared" si="736"/>
        <v>0.5</v>
      </c>
      <c r="AI3360">
        <f t="shared" si="737"/>
        <v>0.25</v>
      </c>
      <c r="AJ3360">
        <f t="shared" si="738"/>
        <v>0.25</v>
      </c>
      <c r="AK3360">
        <f t="shared" si="739"/>
        <v>0.5</v>
      </c>
      <c r="AL3360">
        <f t="shared" si="740"/>
        <v>0</v>
      </c>
      <c r="AM3360">
        <f t="shared" si="741"/>
        <v>0</v>
      </c>
      <c r="AN3360" s="6">
        <f t="shared" si="743"/>
        <v>0.8</v>
      </c>
      <c r="AO3360" t="str">
        <f>VLOOKUP(BD_PONDERACIONES[[#This Row],[Comuna]],Tabla3[#All],2,0)</f>
        <v>Florida</v>
      </c>
    </row>
    <row r="3361" spans="1:41" x14ac:dyDescent="0.35">
      <c r="A3361" t="s">
        <v>16093</v>
      </c>
      <c r="B3361" t="s">
        <v>16094</v>
      </c>
      <c r="C3361" t="s">
        <v>16095</v>
      </c>
      <c r="D3361" s="5">
        <v>44851</v>
      </c>
      <c r="E3361" s="5">
        <v>44737</v>
      </c>
      <c r="F3361" t="s">
        <v>763</v>
      </c>
      <c r="G3361" t="s">
        <v>16096</v>
      </c>
      <c r="H3361" t="s">
        <v>3799</v>
      </c>
      <c r="J3361" t="s">
        <v>756</v>
      </c>
      <c r="K3361" t="s">
        <v>756</v>
      </c>
      <c r="L3361" t="s">
        <v>757</v>
      </c>
      <c r="M3361" t="s">
        <v>757</v>
      </c>
      <c r="N3361" t="s">
        <v>756</v>
      </c>
      <c r="O3361" t="s">
        <v>756</v>
      </c>
      <c r="P3361" t="s">
        <v>758</v>
      </c>
      <c r="Q3361" t="s">
        <v>759</v>
      </c>
      <c r="R3361" t="s">
        <v>759</v>
      </c>
      <c r="S3361" t="s">
        <v>757</v>
      </c>
      <c r="T3361" t="s">
        <v>757</v>
      </c>
      <c r="U3361" t="s">
        <v>757</v>
      </c>
      <c r="V3361" t="s">
        <v>773</v>
      </c>
      <c r="W3361" t="s">
        <v>773</v>
      </c>
      <c r="X3361" t="s">
        <v>16097</v>
      </c>
      <c r="Y3361" t="str">
        <f t="shared" si="742"/>
        <v>junio</v>
      </c>
      <c r="Z3361">
        <f>YEAR(BD_PONDERACIONES[[#This Row],[Fecha Ejecución del Ticket]])</f>
        <v>2022</v>
      </c>
      <c r="AA3361" t="str">
        <f t="shared" si="730"/>
        <v>octubre</v>
      </c>
      <c r="AB3361">
        <f>YEAR(BD_PONDERACIONES[[#This Row],[Fecha de Inspección]])</f>
        <v>2022</v>
      </c>
      <c r="AC3361">
        <f t="shared" si="731"/>
        <v>0.5</v>
      </c>
      <c r="AD3361">
        <f t="shared" si="732"/>
        <v>0.5</v>
      </c>
      <c r="AE3361">
        <f t="shared" si="733"/>
        <v>0.5</v>
      </c>
      <c r="AF3361">
        <f t="shared" si="734"/>
        <v>0.5</v>
      </c>
      <c r="AG3361">
        <f t="shared" si="735"/>
        <v>0.5</v>
      </c>
      <c r="AH3361">
        <f t="shared" si="736"/>
        <v>0.5</v>
      </c>
      <c r="AI3361">
        <f t="shared" si="737"/>
        <v>0.25</v>
      </c>
      <c r="AJ3361">
        <f t="shared" si="738"/>
        <v>0.25</v>
      </c>
      <c r="AK3361">
        <f t="shared" si="739"/>
        <v>0.5</v>
      </c>
      <c r="AL3361">
        <f t="shared" si="740"/>
        <v>0</v>
      </c>
      <c r="AM3361">
        <f t="shared" si="741"/>
        <v>0</v>
      </c>
      <c r="AN3361" s="6">
        <f t="shared" si="743"/>
        <v>0.8</v>
      </c>
      <c r="AO3361" t="str">
        <f>VLOOKUP(BD_PONDERACIONES[[#This Row],[Comuna]],Tabla3[#All],2,0)</f>
        <v>Florida</v>
      </c>
    </row>
    <row r="3362" spans="1:41" x14ac:dyDescent="0.35">
      <c r="A3362" t="s">
        <v>16098</v>
      </c>
      <c r="B3362" t="s">
        <v>16099</v>
      </c>
      <c r="C3362" t="s">
        <v>16100</v>
      </c>
      <c r="D3362" s="5">
        <v>44851</v>
      </c>
      <c r="E3362" s="5">
        <v>44736</v>
      </c>
      <c r="F3362" t="s">
        <v>763</v>
      </c>
      <c r="G3362" t="s">
        <v>16101</v>
      </c>
      <c r="H3362" t="s">
        <v>3799</v>
      </c>
      <c r="J3362" t="s">
        <v>756</v>
      </c>
      <c r="K3362" t="s">
        <v>756</v>
      </c>
      <c r="L3362" t="s">
        <v>757</v>
      </c>
      <c r="M3362" t="s">
        <v>757</v>
      </c>
      <c r="N3362" t="s">
        <v>756</v>
      </c>
      <c r="O3362" t="s">
        <v>756</v>
      </c>
      <c r="P3362" t="s">
        <v>758</v>
      </c>
      <c r="Q3362" t="s">
        <v>759</v>
      </c>
      <c r="R3362" t="s">
        <v>759</v>
      </c>
      <c r="S3362" t="s">
        <v>757</v>
      </c>
      <c r="T3362" t="s">
        <v>757</v>
      </c>
      <c r="U3362" t="s">
        <v>757</v>
      </c>
      <c r="V3362" t="s">
        <v>756</v>
      </c>
      <c r="W3362" t="s">
        <v>756</v>
      </c>
      <c r="X3362" t="s">
        <v>1712</v>
      </c>
      <c r="Y3362" t="str">
        <f t="shared" si="742"/>
        <v>junio</v>
      </c>
      <c r="Z3362">
        <f>YEAR(BD_PONDERACIONES[[#This Row],[Fecha Ejecución del Ticket]])</f>
        <v>2022</v>
      </c>
      <c r="AA3362" t="str">
        <f t="shared" si="730"/>
        <v>octubre</v>
      </c>
      <c r="AB3362">
        <f>YEAR(BD_PONDERACIONES[[#This Row],[Fecha de Inspección]])</f>
        <v>2022</v>
      </c>
      <c r="AC3362">
        <f t="shared" si="731"/>
        <v>0.5</v>
      </c>
      <c r="AD3362">
        <f t="shared" si="732"/>
        <v>0.5</v>
      </c>
      <c r="AE3362">
        <f t="shared" si="733"/>
        <v>0.5</v>
      </c>
      <c r="AF3362">
        <f t="shared" si="734"/>
        <v>0.5</v>
      </c>
      <c r="AG3362">
        <f t="shared" si="735"/>
        <v>0.5</v>
      </c>
      <c r="AH3362">
        <f t="shared" si="736"/>
        <v>0.5</v>
      </c>
      <c r="AI3362">
        <f t="shared" si="737"/>
        <v>0.25</v>
      </c>
      <c r="AJ3362">
        <f t="shared" si="738"/>
        <v>0.25</v>
      </c>
      <c r="AK3362">
        <f t="shared" si="739"/>
        <v>0.5</v>
      </c>
      <c r="AL3362">
        <f t="shared" si="740"/>
        <v>0.5</v>
      </c>
      <c r="AM3362">
        <f t="shared" si="741"/>
        <v>0.5</v>
      </c>
      <c r="AN3362" s="6">
        <f t="shared" si="743"/>
        <v>1</v>
      </c>
      <c r="AO3362" t="str">
        <f>VLOOKUP(BD_PONDERACIONES[[#This Row],[Comuna]],Tabla3[#All],2,0)</f>
        <v>Florida</v>
      </c>
    </row>
    <row r="3363" spans="1:41" x14ac:dyDescent="0.35">
      <c r="A3363" t="s">
        <v>16102</v>
      </c>
      <c r="B3363" t="s">
        <v>16103</v>
      </c>
      <c r="C3363" t="s">
        <v>16104</v>
      </c>
      <c r="D3363" s="5">
        <v>44851</v>
      </c>
      <c r="E3363" s="5">
        <v>44737</v>
      </c>
      <c r="F3363" t="s">
        <v>763</v>
      </c>
      <c r="G3363" t="s">
        <v>16105</v>
      </c>
      <c r="H3363" t="s">
        <v>3799</v>
      </c>
      <c r="J3363" t="s">
        <v>756</v>
      </c>
      <c r="K3363" t="s">
        <v>756</v>
      </c>
      <c r="L3363" t="s">
        <v>756</v>
      </c>
      <c r="M3363" t="s">
        <v>756</v>
      </c>
      <c r="N3363" t="s">
        <v>756</v>
      </c>
      <c r="O3363" t="s">
        <v>756</v>
      </c>
      <c r="P3363" t="s">
        <v>758</v>
      </c>
      <c r="Q3363" t="s">
        <v>759</v>
      </c>
      <c r="R3363" t="s">
        <v>759</v>
      </c>
      <c r="S3363" t="s">
        <v>757</v>
      </c>
      <c r="T3363" t="s">
        <v>757</v>
      </c>
      <c r="U3363" t="s">
        <v>757</v>
      </c>
      <c r="V3363" t="s">
        <v>756</v>
      </c>
      <c r="W3363" t="s">
        <v>768</v>
      </c>
      <c r="X3363" t="s">
        <v>16106</v>
      </c>
      <c r="Y3363" t="str">
        <f t="shared" si="742"/>
        <v>junio</v>
      </c>
      <c r="Z3363">
        <f>YEAR(BD_PONDERACIONES[[#This Row],[Fecha Ejecución del Ticket]])</f>
        <v>2022</v>
      </c>
      <c r="AA3363" t="str">
        <f t="shared" si="730"/>
        <v>octubre</v>
      </c>
      <c r="AB3363">
        <f>YEAR(BD_PONDERACIONES[[#This Row],[Fecha de Inspección]])</f>
        <v>2022</v>
      </c>
      <c r="AC3363">
        <f t="shared" si="731"/>
        <v>0.5</v>
      </c>
      <c r="AD3363">
        <f t="shared" si="732"/>
        <v>0.5</v>
      </c>
      <c r="AE3363">
        <f t="shared" si="733"/>
        <v>0.5</v>
      </c>
      <c r="AF3363">
        <f t="shared" si="734"/>
        <v>0.5</v>
      </c>
      <c r="AG3363">
        <f t="shared" si="735"/>
        <v>0.5</v>
      </c>
      <c r="AH3363">
        <f t="shared" si="736"/>
        <v>0.5</v>
      </c>
      <c r="AI3363">
        <f t="shared" si="737"/>
        <v>0.25</v>
      </c>
      <c r="AJ3363">
        <f t="shared" si="738"/>
        <v>0.25</v>
      </c>
      <c r="AK3363">
        <f t="shared" si="739"/>
        <v>0.5</v>
      </c>
      <c r="AL3363">
        <f t="shared" si="740"/>
        <v>0.5</v>
      </c>
      <c r="AM3363">
        <f t="shared" si="741"/>
        <v>0.17499999999999999</v>
      </c>
      <c r="AN3363" s="6">
        <f t="shared" si="743"/>
        <v>0.93500000000000005</v>
      </c>
      <c r="AO3363" t="str">
        <f>VLOOKUP(BD_PONDERACIONES[[#This Row],[Comuna]],Tabla3[#All],2,0)</f>
        <v>Florida</v>
      </c>
    </row>
    <row r="3364" spans="1:41" x14ac:dyDescent="0.35">
      <c r="A3364" t="s">
        <v>16107</v>
      </c>
      <c r="B3364" t="s">
        <v>16108</v>
      </c>
      <c r="C3364" t="s">
        <v>16109</v>
      </c>
      <c r="D3364" s="5">
        <v>44851</v>
      </c>
      <c r="E3364" s="5">
        <v>44737</v>
      </c>
      <c r="F3364" t="s">
        <v>763</v>
      </c>
      <c r="G3364" t="s">
        <v>16110</v>
      </c>
      <c r="H3364" t="s">
        <v>3799</v>
      </c>
      <c r="J3364" t="s">
        <v>756</v>
      </c>
      <c r="K3364" t="s">
        <v>756</v>
      </c>
      <c r="L3364" t="s">
        <v>757</v>
      </c>
      <c r="M3364" t="s">
        <v>757</v>
      </c>
      <c r="N3364" t="s">
        <v>756</v>
      </c>
      <c r="O3364" t="s">
        <v>756</v>
      </c>
      <c r="P3364" t="s">
        <v>758</v>
      </c>
      <c r="Q3364" t="s">
        <v>759</v>
      </c>
      <c r="R3364" t="s">
        <v>759</v>
      </c>
      <c r="S3364" t="s">
        <v>757</v>
      </c>
      <c r="T3364" t="s">
        <v>757</v>
      </c>
      <c r="U3364" t="s">
        <v>757</v>
      </c>
      <c r="V3364" t="s">
        <v>756</v>
      </c>
      <c r="W3364" t="s">
        <v>768</v>
      </c>
      <c r="X3364" t="s">
        <v>15614</v>
      </c>
      <c r="Y3364" t="str">
        <f t="shared" si="742"/>
        <v>junio</v>
      </c>
      <c r="Z3364">
        <f>YEAR(BD_PONDERACIONES[[#This Row],[Fecha Ejecución del Ticket]])</f>
        <v>2022</v>
      </c>
      <c r="AA3364" t="str">
        <f t="shared" si="730"/>
        <v>octubre</v>
      </c>
      <c r="AB3364">
        <f>YEAR(BD_PONDERACIONES[[#This Row],[Fecha de Inspección]])</f>
        <v>2022</v>
      </c>
      <c r="AC3364">
        <f t="shared" si="731"/>
        <v>0.5</v>
      </c>
      <c r="AD3364">
        <f t="shared" si="732"/>
        <v>0.5</v>
      </c>
      <c r="AE3364">
        <f t="shared" si="733"/>
        <v>0.5</v>
      </c>
      <c r="AF3364">
        <f t="shared" si="734"/>
        <v>0.5</v>
      </c>
      <c r="AG3364">
        <f t="shared" si="735"/>
        <v>0.5</v>
      </c>
      <c r="AH3364">
        <f t="shared" si="736"/>
        <v>0.5</v>
      </c>
      <c r="AI3364">
        <f t="shared" si="737"/>
        <v>0.25</v>
      </c>
      <c r="AJ3364">
        <f t="shared" si="738"/>
        <v>0.25</v>
      </c>
      <c r="AK3364">
        <f t="shared" si="739"/>
        <v>0.5</v>
      </c>
      <c r="AL3364">
        <f t="shared" si="740"/>
        <v>0.5</v>
      </c>
      <c r="AM3364">
        <f t="shared" si="741"/>
        <v>0.17499999999999999</v>
      </c>
      <c r="AN3364" s="6">
        <f t="shared" si="743"/>
        <v>0.93500000000000005</v>
      </c>
      <c r="AO3364" t="str">
        <f>VLOOKUP(BD_PONDERACIONES[[#This Row],[Comuna]],Tabla3[#All],2,0)</f>
        <v>Florida</v>
      </c>
    </row>
    <row r="3365" spans="1:41" x14ac:dyDescent="0.35">
      <c r="A3365" t="s">
        <v>16111</v>
      </c>
      <c r="B3365" t="s">
        <v>16112</v>
      </c>
      <c r="C3365" t="s">
        <v>16113</v>
      </c>
      <c r="D3365" s="5">
        <v>44851</v>
      </c>
      <c r="E3365" s="5">
        <v>44737</v>
      </c>
      <c r="F3365" t="s">
        <v>763</v>
      </c>
      <c r="G3365" t="s">
        <v>16114</v>
      </c>
      <c r="H3365" t="s">
        <v>3799</v>
      </c>
      <c r="J3365" t="s">
        <v>756</v>
      </c>
      <c r="K3365" t="s">
        <v>756</v>
      </c>
      <c r="L3365" t="s">
        <v>757</v>
      </c>
      <c r="M3365" t="s">
        <v>757</v>
      </c>
      <c r="N3365" t="s">
        <v>756</v>
      </c>
      <c r="O3365" t="s">
        <v>756</v>
      </c>
      <c r="P3365" t="s">
        <v>758</v>
      </c>
      <c r="Q3365" t="s">
        <v>759</v>
      </c>
      <c r="R3365" t="s">
        <v>759</v>
      </c>
      <c r="S3365" t="s">
        <v>757</v>
      </c>
      <c r="T3365" t="s">
        <v>757</v>
      </c>
      <c r="U3365" t="s">
        <v>757</v>
      </c>
      <c r="V3365" t="s">
        <v>773</v>
      </c>
      <c r="W3365" t="s">
        <v>773</v>
      </c>
      <c r="X3365" t="s">
        <v>15693</v>
      </c>
      <c r="Y3365" t="str">
        <f t="shared" si="742"/>
        <v>junio</v>
      </c>
      <c r="Z3365">
        <f>YEAR(BD_PONDERACIONES[[#This Row],[Fecha Ejecución del Ticket]])</f>
        <v>2022</v>
      </c>
      <c r="AA3365" t="str">
        <f t="shared" si="730"/>
        <v>octubre</v>
      </c>
      <c r="AB3365">
        <f>YEAR(BD_PONDERACIONES[[#This Row],[Fecha de Inspección]])</f>
        <v>2022</v>
      </c>
      <c r="AC3365">
        <f t="shared" si="731"/>
        <v>0.5</v>
      </c>
      <c r="AD3365">
        <f t="shared" si="732"/>
        <v>0.5</v>
      </c>
      <c r="AE3365">
        <f t="shared" si="733"/>
        <v>0.5</v>
      </c>
      <c r="AF3365">
        <f t="shared" si="734"/>
        <v>0.5</v>
      </c>
      <c r="AG3365">
        <f t="shared" si="735"/>
        <v>0.5</v>
      </c>
      <c r="AH3365">
        <f t="shared" si="736"/>
        <v>0.5</v>
      </c>
      <c r="AI3365">
        <f t="shared" si="737"/>
        <v>0.25</v>
      </c>
      <c r="AJ3365">
        <f t="shared" si="738"/>
        <v>0.25</v>
      </c>
      <c r="AK3365">
        <f t="shared" si="739"/>
        <v>0.5</v>
      </c>
      <c r="AL3365">
        <f t="shared" si="740"/>
        <v>0</v>
      </c>
      <c r="AM3365">
        <f t="shared" si="741"/>
        <v>0</v>
      </c>
      <c r="AN3365" s="6">
        <f t="shared" si="743"/>
        <v>0.8</v>
      </c>
      <c r="AO3365" t="str">
        <f>VLOOKUP(BD_PONDERACIONES[[#This Row],[Comuna]],Tabla3[#All],2,0)</f>
        <v>Florida</v>
      </c>
    </row>
    <row r="3366" spans="1:41" x14ac:dyDescent="0.35">
      <c r="A3366" t="s">
        <v>16115</v>
      </c>
      <c r="B3366" t="s">
        <v>16116</v>
      </c>
      <c r="C3366" t="s">
        <v>16117</v>
      </c>
      <c r="D3366" s="5">
        <v>44852</v>
      </c>
      <c r="E3366" s="5">
        <v>44733</v>
      </c>
      <c r="F3366" t="s">
        <v>763</v>
      </c>
      <c r="G3366" t="s">
        <v>16118</v>
      </c>
      <c r="H3366" t="s">
        <v>3786</v>
      </c>
      <c r="J3366" t="s">
        <v>756</v>
      </c>
      <c r="K3366" t="s">
        <v>756</v>
      </c>
      <c r="L3366" t="s">
        <v>757</v>
      </c>
      <c r="M3366" t="s">
        <v>757</v>
      </c>
      <c r="N3366" t="s">
        <v>756</v>
      </c>
      <c r="O3366" t="s">
        <v>756</v>
      </c>
      <c r="P3366" t="s">
        <v>758</v>
      </c>
      <c r="Q3366" t="s">
        <v>759</v>
      </c>
      <c r="R3366" t="s">
        <v>759</v>
      </c>
      <c r="S3366" t="s">
        <v>757</v>
      </c>
      <c r="T3366" t="s">
        <v>757</v>
      </c>
      <c r="U3366" t="s">
        <v>757</v>
      </c>
      <c r="V3366" t="s">
        <v>773</v>
      </c>
      <c r="W3366" t="s">
        <v>773</v>
      </c>
      <c r="X3366" t="s">
        <v>16119</v>
      </c>
      <c r="Y3366" t="str">
        <f t="shared" si="742"/>
        <v>junio</v>
      </c>
      <c r="Z3366">
        <f>YEAR(BD_PONDERACIONES[[#This Row],[Fecha Ejecución del Ticket]])</f>
        <v>2022</v>
      </c>
      <c r="AA3366" t="str">
        <f t="shared" si="730"/>
        <v>octubre</v>
      </c>
      <c r="AB3366">
        <f>YEAR(BD_PONDERACIONES[[#This Row],[Fecha de Inspección]])</f>
        <v>2022</v>
      </c>
      <c r="AC3366">
        <f t="shared" si="731"/>
        <v>0.5</v>
      </c>
      <c r="AD3366">
        <f t="shared" si="732"/>
        <v>0.5</v>
      </c>
      <c r="AE3366">
        <f t="shared" si="733"/>
        <v>0.5</v>
      </c>
      <c r="AF3366">
        <f t="shared" si="734"/>
        <v>0.5</v>
      </c>
      <c r="AG3366">
        <f t="shared" si="735"/>
        <v>0.5</v>
      </c>
      <c r="AH3366">
        <f t="shared" si="736"/>
        <v>0.5</v>
      </c>
      <c r="AI3366">
        <f t="shared" si="737"/>
        <v>0.25</v>
      </c>
      <c r="AJ3366">
        <f t="shared" si="738"/>
        <v>0.25</v>
      </c>
      <c r="AK3366">
        <f t="shared" si="739"/>
        <v>0.5</v>
      </c>
      <c r="AL3366">
        <f t="shared" si="740"/>
        <v>0</v>
      </c>
      <c r="AM3366">
        <f t="shared" si="741"/>
        <v>0</v>
      </c>
      <c r="AN3366" s="6">
        <f t="shared" si="743"/>
        <v>0.8</v>
      </c>
      <c r="AO3366" t="str">
        <f>VLOOKUP(BD_PONDERACIONES[[#This Row],[Comuna]],Tabla3[#All],2,0)</f>
        <v>Florida</v>
      </c>
    </row>
    <row r="3367" spans="1:41" x14ac:dyDescent="0.35">
      <c r="A3367" t="s">
        <v>16120</v>
      </c>
      <c r="B3367" t="s">
        <v>16121</v>
      </c>
      <c r="C3367" t="s">
        <v>16122</v>
      </c>
      <c r="D3367" s="5">
        <v>44852</v>
      </c>
      <c r="E3367" s="5">
        <v>44719</v>
      </c>
      <c r="F3367" t="s">
        <v>753</v>
      </c>
      <c r="G3367" t="s">
        <v>16123</v>
      </c>
      <c r="H3367" t="s">
        <v>2755</v>
      </c>
      <c r="J3367" t="s">
        <v>756</v>
      </c>
      <c r="K3367" t="s">
        <v>756</v>
      </c>
      <c r="L3367" t="s">
        <v>757</v>
      </c>
      <c r="M3367" t="s">
        <v>757</v>
      </c>
      <c r="N3367" t="s">
        <v>756</v>
      </c>
      <c r="O3367" t="s">
        <v>756</v>
      </c>
      <c r="P3367" t="s">
        <v>758</v>
      </c>
      <c r="Q3367" t="s">
        <v>759</v>
      </c>
      <c r="R3367" t="s">
        <v>759</v>
      </c>
      <c r="S3367" t="s">
        <v>757</v>
      </c>
      <c r="T3367" t="s">
        <v>757</v>
      </c>
      <c r="U3367" t="s">
        <v>757</v>
      </c>
      <c r="V3367" t="s">
        <v>756</v>
      </c>
      <c r="W3367" t="s">
        <v>756</v>
      </c>
      <c r="X3367" t="s">
        <v>16124</v>
      </c>
      <c r="Y3367" t="str">
        <f t="shared" si="742"/>
        <v>junio</v>
      </c>
      <c r="Z3367">
        <f>YEAR(BD_PONDERACIONES[[#This Row],[Fecha Ejecución del Ticket]])</f>
        <v>2022</v>
      </c>
      <c r="AA3367" t="str">
        <f t="shared" si="730"/>
        <v>octubre</v>
      </c>
      <c r="AB3367">
        <f>YEAR(BD_PONDERACIONES[[#This Row],[Fecha de Inspección]])</f>
        <v>2022</v>
      </c>
      <c r="AC3367">
        <f t="shared" si="731"/>
        <v>0.5</v>
      </c>
      <c r="AD3367">
        <f t="shared" si="732"/>
        <v>0.5</v>
      </c>
      <c r="AE3367">
        <f t="shared" si="733"/>
        <v>0.5</v>
      </c>
      <c r="AF3367">
        <f t="shared" si="734"/>
        <v>0.5</v>
      </c>
      <c r="AG3367">
        <f t="shared" si="735"/>
        <v>0.5</v>
      </c>
      <c r="AH3367">
        <f t="shared" si="736"/>
        <v>0.5</v>
      </c>
      <c r="AI3367">
        <f t="shared" si="737"/>
        <v>0.25</v>
      </c>
      <c r="AJ3367">
        <f t="shared" si="738"/>
        <v>0.25</v>
      </c>
      <c r="AK3367">
        <f t="shared" si="739"/>
        <v>0.5</v>
      </c>
      <c r="AL3367">
        <f t="shared" si="740"/>
        <v>0.5</v>
      </c>
      <c r="AM3367">
        <f t="shared" si="741"/>
        <v>0.5</v>
      </c>
      <c r="AN3367" s="6">
        <f t="shared" si="743"/>
        <v>1</v>
      </c>
      <c r="AO3367" t="str">
        <f>VLOOKUP(BD_PONDERACIONES[[#This Row],[Comuna]],Tabla3[#All],2,0)</f>
        <v>Florida</v>
      </c>
    </row>
    <row r="3368" spans="1:41" x14ac:dyDescent="0.35">
      <c r="A3368" t="s">
        <v>16125</v>
      </c>
      <c r="B3368" t="s">
        <v>16126</v>
      </c>
      <c r="C3368" t="s">
        <v>16127</v>
      </c>
      <c r="D3368" s="5">
        <v>44852</v>
      </c>
      <c r="E3368" s="5">
        <v>44713</v>
      </c>
      <c r="F3368" t="s">
        <v>753</v>
      </c>
      <c r="G3368" t="s">
        <v>16128</v>
      </c>
      <c r="H3368" t="s">
        <v>2755</v>
      </c>
      <c r="J3368" t="s">
        <v>756</v>
      </c>
      <c r="K3368" t="s">
        <v>756</v>
      </c>
      <c r="L3368" t="s">
        <v>757</v>
      </c>
      <c r="M3368" t="s">
        <v>757</v>
      </c>
      <c r="N3368" t="s">
        <v>756</v>
      </c>
      <c r="O3368" t="s">
        <v>756</v>
      </c>
      <c r="P3368" t="s">
        <v>765</v>
      </c>
      <c r="Q3368" t="s">
        <v>16129</v>
      </c>
      <c r="R3368" t="s">
        <v>759</v>
      </c>
      <c r="S3368" t="s">
        <v>756</v>
      </c>
      <c r="T3368" t="s">
        <v>756</v>
      </c>
      <c r="U3368" t="s">
        <v>756</v>
      </c>
      <c r="V3368" t="s">
        <v>768</v>
      </c>
      <c r="W3368" t="s">
        <v>756</v>
      </c>
      <c r="X3368" t="s">
        <v>16130</v>
      </c>
      <c r="Y3368" t="str">
        <f t="shared" si="742"/>
        <v>junio</v>
      </c>
      <c r="Z3368">
        <f>YEAR(BD_PONDERACIONES[[#This Row],[Fecha Ejecución del Ticket]])</f>
        <v>2022</v>
      </c>
      <c r="AA3368" t="str">
        <f t="shared" si="730"/>
        <v>octubre</v>
      </c>
      <c r="AB3368">
        <f>YEAR(BD_PONDERACIONES[[#This Row],[Fecha de Inspección]])</f>
        <v>2022</v>
      </c>
      <c r="AC3368">
        <f t="shared" si="731"/>
        <v>0.5</v>
      </c>
      <c r="AD3368">
        <f t="shared" si="732"/>
        <v>0.5</v>
      </c>
      <c r="AE3368">
        <f t="shared" si="733"/>
        <v>0.5</v>
      </c>
      <c r="AF3368">
        <f t="shared" si="734"/>
        <v>0.5</v>
      </c>
      <c r="AG3368">
        <f t="shared" si="735"/>
        <v>0.5</v>
      </c>
      <c r="AH3368">
        <f t="shared" si="736"/>
        <v>0.5</v>
      </c>
      <c r="AI3368">
        <f t="shared" si="737"/>
        <v>0.25</v>
      </c>
      <c r="AJ3368">
        <f t="shared" si="738"/>
        <v>0.25</v>
      </c>
      <c r="AK3368">
        <f t="shared" si="739"/>
        <v>0.5</v>
      </c>
      <c r="AL3368">
        <f t="shared" si="740"/>
        <v>0.17499999999999999</v>
      </c>
      <c r="AM3368">
        <f t="shared" si="741"/>
        <v>0.5</v>
      </c>
      <c r="AN3368" s="6">
        <f t="shared" si="743"/>
        <v>0.93500000000000005</v>
      </c>
      <c r="AO3368" t="str">
        <f>VLOOKUP(BD_PONDERACIONES[[#This Row],[Comuna]],Tabla3[#All],2,0)</f>
        <v>Florida</v>
      </c>
    </row>
    <row r="3369" spans="1:41" x14ac:dyDescent="0.35">
      <c r="A3369" t="s">
        <v>16131</v>
      </c>
      <c r="B3369" t="s">
        <v>16132</v>
      </c>
      <c r="C3369" t="s">
        <v>16133</v>
      </c>
      <c r="D3369" s="5">
        <v>44852</v>
      </c>
      <c r="E3369" s="5">
        <v>44727</v>
      </c>
      <c r="F3369" t="s">
        <v>753</v>
      </c>
      <c r="G3369" t="s">
        <v>16134</v>
      </c>
      <c r="H3369" t="s">
        <v>2755</v>
      </c>
      <c r="J3369" t="s">
        <v>756</v>
      </c>
      <c r="K3369" t="s">
        <v>756</v>
      </c>
      <c r="L3369" t="s">
        <v>756</v>
      </c>
      <c r="M3369" t="s">
        <v>756</v>
      </c>
      <c r="N3369" t="s">
        <v>756</v>
      </c>
      <c r="O3369" t="s">
        <v>756</v>
      </c>
      <c r="P3369" t="s">
        <v>758</v>
      </c>
      <c r="Q3369" t="s">
        <v>759</v>
      </c>
      <c r="R3369" t="s">
        <v>759</v>
      </c>
      <c r="S3369" t="s">
        <v>757</v>
      </c>
      <c r="T3369" t="s">
        <v>757</v>
      </c>
      <c r="U3369" t="s">
        <v>757</v>
      </c>
      <c r="V3369" t="s">
        <v>756</v>
      </c>
      <c r="W3369" t="s">
        <v>756</v>
      </c>
      <c r="X3369" t="s">
        <v>16135</v>
      </c>
      <c r="Y3369" t="str">
        <f t="shared" si="742"/>
        <v>junio</v>
      </c>
      <c r="Z3369">
        <f>YEAR(BD_PONDERACIONES[[#This Row],[Fecha Ejecución del Ticket]])</f>
        <v>2022</v>
      </c>
      <c r="AA3369" t="str">
        <f t="shared" si="730"/>
        <v>octubre</v>
      </c>
      <c r="AB3369">
        <f>YEAR(BD_PONDERACIONES[[#This Row],[Fecha de Inspección]])</f>
        <v>2022</v>
      </c>
      <c r="AC3369">
        <f t="shared" si="731"/>
        <v>0.5</v>
      </c>
      <c r="AD3369">
        <f t="shared" si="732"/>
        <v>0.5</v>
      </c>
      <c r="AE3369">
        <f t="shared" si="733"/>
        <v>0.5</v>
      </c>
      <c r="AF3369">
        <f t="shared" si="734"/>
        <v>0.5</v>
      </c>
      <c r="AG3369">
        <f t="shared" si="735"/>
        <v>0.5</v>
      </c>
      <c r="AH3369">
        <f t="shared" si="736"/>
        <v>0.5</v>
      </c>
      <c r="AI3369">
        <f t="shared" si="737"/>
        <v>0.25</v>
      </c>
      <c r="AJ3369">
        <f t="shared" si="738"/>
        <v>0.25</v>
      </c>
      <c r="AK3369">
        <f t="shared" si="739"/>
        <v>0.5</v>
      </c>
      <c r="AL3369">
        <f t="shared" si="740"/>
        <v>0.5</v>
      </c>
      <c r="AM3369">
        <f t="shared" si="741"/>
        <v>0.5</v>
      </c>
      <c r="AN3369" s="6">
        <f t="shared" si="743"/>
        <v>1</v>
      </c>
      <c r="AO3369" t="str">
        <f>VLOOKUP(BD_PONDERACIONES[[#This Row],[Comuna]],Tabla3[#All],2,0)</f>
        <v>Florida</v>
      </c>
    </row>
    <row r="3370" spans="1:41" x14ac:dyDescent="0.35">
      <c r="A3370" t="s">
        <v>16136</v>
      </c>
      <c r="B3370" t="s">
        <v>16137</v>
      </c>
      <c r="C3370" t="s">
        <v>16138</v>
      </c>
      <c r="D3370" s="5">
        <v>44852</v>
      </c>
      <c r="E3370" s="5">
        <v>44716</v>
      </c>
      <c r="F3370" t="s">
        <v>753</v>
      </c>
      <c r="G3370" t="s">
        <v>16139</v>
      </c>
      <c r="H3370" t="s">
        <v>2755</v>
      </c>
      <c r="J3370" t="s">
        <v>756</v>
      </c>
      <c r="K3370" t="s">
        <v>756</v>
      </c>
      <c r="L3370" t="s">
        <v>757</v>
      </c>
      <c r="M3370" t="s">
        <v>757</v>
      </c>
      <c r="N3370" t="s">
        <v>756</v>
      </c>
      <c r="O3370" t="s">
        <v>756</v>
      </c>
      <c r="P3370" t="s">
        <v>758</v>
      </c>
      <c r="Q3370" t="s">
        <v>759</v>
      </c>
      <c r="R3370" t="s">
        <v>759</v>
      </c>
      <c r="S3370" t="s">
        <v>757</v>
      </c>
      <c r="T3370" t="s">
        <v>757</v>
      </c>
      <c r="U3370" t="s">
        <v>757</v>
      </c>
      <c r="V3370" t="s">
        <v>756</v>
      </c>
      <c r="W3370" t="s">
        <v>756</v>
      </c>
      <c r="X3370" t="s">
        <v>13956</v>
      </c>
      <c r="Y3370" t="str">
        <f t="shared" si="742"/>
        <v>junio</v>
      </c>
      <c r="Z3370">
        <f>YEAR(BD_PONDERACIONES[[#This Row],[Fecha Ejecución del Ticket]])</f>
        <v>2022</v>
      </c>
      <c r="AA3370" t="str">
        <f t="shared" si="730"/>
        <v>octubre</v>
      </c>
      <c r="AB3370">
        <f>YEAR(BD_PONDERACIONES[[#This Row],[Fecha de Inspección]])</f>
        <v>2022</v>
      </c>
      <c r="AC3370">
        <f t="shared" si="731"/>
        <v>0.5</v>
      </c>
      <c r="AD3370">
        <f t="shared" si="732"/>
        <v>0.5</v>
      </c>
      <c r="AE3370">
        <f t="shared" si="733"/>
        <v>0.5</v>
      </c>
      <c r="AF3370">
        <f t="shared" si="734"/>
        <v>0.5</v>
      </c>
      <c r="AG3370">
        <f t="shared" si="735"/>
        <v>0.5</v>
      </c>
      <c r="AH3370">
        <f t="shared" si="736"/>
        <v>0.5</v>
      </c>
      <c r="AI3370">
        <f t="shared" si="737"/>
        <v>0.25</v>
      </c>
      <c r="AJ3370">
        <f t="shared" si="738"/>
        <v>0.25</v>
      </c>
      <c r="AK3370">
        <f t="shared" si="739"/>
        <v>0.5</v>
      </c>
      <c r="AL3370">
        <f t="shared" si="740"/>
        <v>0.5</v>
      </c>
      <c r="AM3370">
        <f t="shared" si="741"/>
        <v>0.5</v>
      </c>
      <c r="AN3370" s="6">
        <f t="shared" si="743"/>
        <v>1</v>
      </c>
      <c r="AO3370" t="str">
        <f>VLOOKUP(BD_PONDERACIONES[[#This Row],[Comuna]],Tabla3[#All],2,0)</f>
        <v>Florida</v>
      </c>
    </row>
    <row r="3371" spans="1:41" x14ac:dyDescent="0.35">
      <c r="A3371" t="s">
        <v>16140</v>
      </c>
      <c r="B3371" t="s">
        <v>16141</v>
      </c>
      <c r="C3371" t="s">
        <v>16142</v>
      </c>
      <c r="D3371" s="5">
        <v>44852</v>
      </c>
      <c r="E3371" s="5">
        <v>44714</v>
      </c>
      <c r="F3371" t="s">
        <v>753</v>
      </c>
      <c r="G3371" t="s">
        <v>16143</v>
      </c>
      <c r="H3371" t="s">
        <v>2755</v>
      </c>
      <c r="J3371" t="s">
        <v>756</v>
      </c>
      <c r="K3371" t="s">
        <v>756</v>
      </c>
      <c r="L3371" t="s">
        <v>757</v>
      </c>
      <c r="M3371" t="s">
        <v>757</v>
      </c>
      <c r="N3371" t="s">
        <v>756</v>
      </c>
      <c r="O3371" t="s">
        <v>756</v>
      </c>
      <c r="P3371" t="s">
        <v>758</v>
      </c>
      <c r="Q3371" t="s">
        <v>759</v>
      </c>
      <c r="R3371" t="s">
        <v>759</v>
      </c>
      <c r="S3371" t="s">
        <v>757</v>
      </c>
      <c r="T3371" t="s">
        <v>757</v>
      </c>
      <c r="U3371" t="s">
        <v>757</v>
      </c>
      <c r="V3371" t="s">
        <v>904</v>
      </c>
      <c r="W3371" t="s">
        <v>768</v>
      </c>
      <c r="X3371" t="s">
        <v>8238</v>
      </c>
      <c r="Y3371" t="str">
        <f t="shared" si="742"/>
        <v>junio</v>
      </c>
      <c r="Z3371">
        <f>YEAR(BD_PONDERACIONES[[#This Row],[Fecha Ejecución del Ticket]])</f>
        <v>2022</v>
      </c>
      <c r="AA3371" t="str">
        <f t="shared" si="730"/>
        <v>octubre</v>
      </c>
      <c r="AB3371">
        <f>YEAR(BD_PONDERACIONES[[#This Row],[Fecha de Inspección]])</f>
        <v>2022</v>
      </c>
      <c r="AC3371">
        <f t="shared" si="731"/>
        <v>0.5</v>
      </c>
      <c r="AD3371">
        <f t="shared" si="732"/>
        <v>0.5</v>
      </c>
      <c r="AE3371">
        <f t="shared" si="733"/>
        <v>0.5</v>
      </c>
      <c r="AF3371">
        <f t="shared" si="734"/>
        <v>0.5</v>
      </c>
      <c r="AG3371">
        <f t="shared" si="735"/>
        <v>0.5</v>
      </c>
      <c r="AH3371">
        <f t="shared" si="736"/>
        <v>0.5</v>
      </c>
      <c r="AI3371">
        <f t="shared" si="737"/>
        <v>0.25</v>
      </c>
      <c r="AJ3371">
        <f t="shared" si="738"/>
        <v>0.25</v>
      </c>
      <c r="AK3371">
        <f t="shared" si="739"/>
        <v>0.5</v>
      </c>
      <c r="AL3371">
        <f t="shared" si="740"/>
        <v>0.32500000000000001</v>
      </c>
      <c r="AM3371">
        <f t="shared" si="741"/>
        <v>0.17499999999999999</v>
      </c>
      <c r="AN3371" s="6">
        <f t="shared" si="743"/>
        <v>0.9</v>
      </c>
      <c r="AO3371" t="str">
        <f>VLOOKUP(BD_PONDERACIONES[[#This Row],[Comuna]],Tabla3[#All],2,0)</f>
        <v>Florida</v>
      </c>
    </row>
    <row r="3372" spans="1:41" x14ac:dyDescent="0.35">
      <c r="A3372" t="s">
        <v>16144</v>
      </c>
      <c r="B3372" t="s">
        <v>16145</v>
      </c>
      <c r="C3372" t="s">
        <v>16146</v>
      </c>
      <c r="D3372" s="5">
        <v>44852</v>
      </c>
      <c r="E3372" s="5">
        <v>44720</v>
      </c>
      <c r="F3372" t="s">
        <v>753</v>
      </c>
      <c r="G3372" t="s">
        <v>16147</v>
      </c>
      <c r="H3372" t="s">
        <v>2755</v>
      </c>
      <c r="J3372" t="s">
        <v>756</v>
      </c>
      <c r="K3372" t="s">
        <v>756</v>
      </c>
      <c r="L3372" t="s">
        <v>757</v>
      </c>
      <c r="M3372" t="s">
        <v>757</v>
      </c>
      <c r="N3372" t="s">
        <v>756</v>
      </c>
      <c r="O3372" t="s">
        <v>756</v>
      </c>
      <c r="P3372" t="s">
        <v>758</v>
      </c>
      <c r="Q3372" t="s">
        <v>759</v>
      </c>
      <c r="R3372" t="s">
        <v>759</v>
      </c>
      <c r="S3372" t="s">
        <v>757</v>
      </c>
      <c r="T3372" t="s">
        <v>757</v>
      </c>
      <c r="U3372" t="s">
        <v>757</v>
      </c>
      <c r="V3372" t="s">
        <v>904</v>
      </c>
      <c r="W3372" t="s">
        <v>904</v>
      </c>
      <c r="X3372" t="s">
        <v>16148</v>
      </c>
      <c r="Y3372" t="str">
        <f t="shared" si="742"/>
        <v>junio</v>
      </c>
      <c r="Z3372">
        <f>YEAR(BD_PONDERACIONES[[#This Row],[Fecha Ejecución del Ticket]])</f>
        <v>2022</v>
      </c>
      <c r="AA3372" t="str">
        <f t="shared" si="730"/>
        <v>octubre</v>
      </c>
      <c r="AB3372">
        <f>YEAR(BD_PONDERACIONES[[#This Row],[Fecha de Inspección]])</f>
        <v>2022</v>
      </c>
      <c r="AC3372">
        <f t="shared" si="731"/>
        <v>0.5</v>
      </c>
      <c r="AD3372">
        <f t="shared" si="732"/>
        <v>0.5</v>
      </c>
      <c r="AE3372">
        <f t="shared" si="733"/>
        <v>0.5</v>
      </c>
      <c r="AF3372">
        <f t="shared" si="734"/>
        <v>0.5</v>
      </c>
      <c r="AG3372">
        <f t="shared" si="735"/>
        <v>0.5</v>
      </c>
      <c r="AH3372">
        <f t="shared" si="736"/>
        <v>0.5</v>
      </c>
      <c r="AI3372">
        <f t="shared" si="737"/>
        <v>0.25</v>
      </c>
      <c r="AJ3372">
        <f t="shared" si="738"/>
        <v>0.25</v>
      </c>
      <c r="AK3372">
        <f t="shared" si="739"/>
        <v>0.5</v>
      </c>
      <c r="AL3372">
        <f t="shared" si="740"/>
        <v>0.32500000000000001</v>
      </c>
      <c r="AM3372">
        <f t="shared" si="741"/>
        <v>0.32500000000000001</v>
      </c>
      <c r="AN3372" s="6">
        <f t="shared" si="743"/>
        <v>0.93</v>
      </c>
      <c r="AO3372" t="str">
        <f>VLOOKUP(BD_PONDERACIONES[[#This Row],[Comuna]],Tabla3[#All],2,0)</f>
        <v>Florida</v>
      </c>
    </row>
    <row r="3373" spans="1:41" x14ac:dyDescent="0.35">
      <c r="A3373" t="s">
        <v>16149</v>
      </c>
      <c r="B3373" t="s">
        <v>16150</v>
      </c>
      <c r="C3373" t="s">
        <v>16151</v>
      </c>
      <c r="D3373" s="5">
        <v>44852</v>
      </c>
      <c r="E3373" s="5">
        <v>44730</v>
      </c>
      <c r="F3373" t="s">
        <v>763</v>
      </c>
      <c r="G3373" t="s">
        <v>6150</v>
      </c>
      <c r="H3373" t="s">
        <v>3786</v>
      </c>
      <c r="J3373" t="s">
        <v>756</v>
      </c>
      <c r="K3373" t="s">
        <v>756</v>
      </c>
      <c r="L3373" t="s">
        <v>757</v>
      </c>
      <c r="M3373" t="s">
        <v>757</v>
      </c>
      <c r="N3373" t="s">
        <v>756</v>
      </c>
      <c r="O3373" t="s">
        <v>756</v>
      </c>
      <c r="P3373" t="s">
        <v>758</v>
      </c>
      <c r="Q3373" t="s">
        <v>759</v>
      </c>
      <c r="R3373" t="s">
        <v>759</v>
      </c>
      <c r="S3373" t="s">
        <v>757</v>
      </c>
      <c r="T3373" t="s">
        <v>757</v>
      </c>
      <c r="U3373" t="s">
        <v>757</v>
      </c>
      <c r="V3373" t="s">
        <v>756</v>
      </c>
      <c r="W3373" t="s">
        <v>768</v>
      </c>
      <c r="X3373" t="s">
        <v>16152</v>
      </c>
      <c r="Y3373" t="str">
        <f t="shared" si="742"/>
        <v>junio</v>
      </c>
      <c r="Z3373">
        <f>YEAR(BD_PONDERACIONES[[#This Row],[Fecha Ejecución del Ticket]])</f>
        <v>2022</v>
      </c>
      <c r="AA3373" t="str">
        <f t="shared" si="730"/>
        <v>octubre</v>
      </c>
      <c r="AB3373">
        <f>YEAR(BD_PONDERACIONES[[#This Row],[Fecha de Inspección]])</f>
        <v>2022</v>
      </c>
      <c r="AC3373">
        <f t="shared" si="731"/>
        <v>0.5</v>
      </c>
      <c r="AD3373">
        <f t="shared" si="732"/>
        <v>0.5</v>
      </c>
      <c r="AE3373">
        <f t="shared" si="733"/>
        <v>0.5</v>
      </c>
      <c r="AF3373">
        <f t="shared" si="734"/>
        <v>0.5</v>
      </c>
      <c r="AG3373">
        <f t="shared" si="735"/>
        <v>0.5</v>
      </c>
      <c r="AH3373">
        <f t="shared" si="736"/>
        <v>0.5</v>
      </c>
      <c r="AI3373">
        <f t="shared" si="737"/>
        <v>0.25</v>
      </c>
      <c r="AJ3373">
        <f t="shared" si="738"/>
        <v>0.25</v>
      </c>
      <c r="AK3373">
        <f t="shared" si="739"/>
        <v>0.5</v>
      </c>
      <c r="AL3373">
        <f t="shared" si="740"/>
        <v>0.5</v>
      </c>
      <c r="AM3373">
        <f t="shared" si="741"/>
        <v>0.17499999999999999</v>
      </c>
      <c r="AN3373" s="6">
        <f t="shared" si="743"/>
        <v>0.93500000000000005</v>
      </c>
      <c r="AO3373" t="str">
        <f>VLOOKUP(BD_PONDERACIONES[[#This Row],[Comuna]],Tabla3[#All],2,0)</f>
        <v>Florida</v>
      </c>
    </row>
    <row r="3374" spans="1:41" x14ac:dyDescent="0.35">
      <c r="A3374" t="s">
        <v>16153</v>
      </c>
      <c r="B3374" t="s">
        <v>16154</v>
      </c>
      <c r="C3374" t="s">
        <v>16155</v>
      </c>
      <c r="D3374" s="5">
        <v>44852</v>
      </c>
      <c r="E3374" s="5">
        <v>44724</v>
      </c>
      <c r="F3374" t="s">
        <v>753</v>
      </c>
      <c r="G3374" t="s">
        <v>16156</v>
      </c>
      <c r="H3374" t="s">
        <v>2755</v>
      </c>
      <c r="J3374" t="s">
        <v>756</v>
      </c>
      <c r="K3374" t="s">
        <v>756</v>
      </c>
      <c r="L3374" t="s">
        <v>757</v>
      </c>
      <c r="M3374" t="s">
        <v>757</v>
      </c>
      <c r="N3374" t="s">
        <v>756</v>
      </c>
      <c r="O3374" t="s">
        <v>756</v>
      </c>
      <c r="P3374" t="s">
        <v>758</v>
      </c>
      <c r="Q3374" t="s">
        <v>759</v>
      </c>
      <c r="R3374" t="s">
        <v>759</v>
      </c>
      <c r="S3374" t="s">
        <v>757</v>
      </c>
      <c r="T3374" t="s">
        <v>757</v>
      </c>
      <c r="U3374" t="s">
        <v>757</v>
      </c>
      <c r="V3374" t="s">
        <v>756</v>
      </c>
      <c r="W3374" t="s">
        <v>768</v>
      </c>
      <c r="X3374" t="s">
        <v>885</v>
      </c>
      <c r="Y3374" t="str">
        <f t="shared" si="742"/>
        <v>junio</v>
      </c>
      <c r="Z3374">
        <f>YEAR(BD_PONDERACIONES[[#This Row],[Fecha Ejecución del Ticket]])</f>
        <v>2022</v>
      </c>
      <c r="AA3374" t="str">
        <f t="shared" si="730"/>
        <v>octubre</v>
      </c>
      <c r="AB3374">
        <f>YEAR(BD_PONDERACIONES[[#This Row],[Fecha de Inspección]])</f>
        <v>2022</v>
      </c>
      <c r="AC3374">
        <f t="shared" si="731"/>
        <v>0.5</v>
      </c>
      <c r="AD3374">
        <f t="shared" si="732"/>
        <v>0.5</v>
      </c>
      <c r="AE3374">
        <f t="shared" si="733"/>
        <v>0.5</v>
      </c>
      <c r="AF3374">
        <f t="shared" si="734"/>
        <v>0.5</v>
      </c>
      <c r="AG3374">
        <f t="shared" si="735"/>
        <v>0.5</v>
      </c>
      <c r="AH3374">
        <f t="shared" si="736"/>
        <v>0.5</v>
      </c>
      <c r="AI3374">
        <f t="shared" si="737"/>
        <v>0.25</v>
      </c>
      <c r="AJ3374">
        <f t="shared" si="738"/>
        <v>0.25</v>
      </c>
      <c r="AK3374">
        <f t="shared" si="739"/>
        <v>0.5</v>
      </c>
      <c r="AL3374">
        <f t="shared" si="740"/>
        <v>0.5</v>
      </c>
      <c r="AM3374">
        <f t="shared" si="741"/>
        <v>0.17499999999999999</v>
      </c>
      <c r="AN3374" s="6">
        <f t="shared" si="743"/>
        <v>0.93500000000000005</v>
      </c>
      <c r="AO3374" t="str">
        <f>VLOOKUP(BD_PONDERACIONES[[#This Row],[Comuna]],Tabla3[#All],2,0)</f>
        <v>Florida</v>
      </c>
    </row>
    <row r="3375" spans="1:41" x14ac:dyDescent="0.35">
      <c r="A3375" t="s">
        <v>16157</v>
      </c>
      <c r="B3375" t="s">
        <v>16158</v>
      </c>
      <c r="C3375" t="s">
        <v>16159</v>
      </c>
      <c r="D3375" s="5">
        <v>44852</v>
      </c>
      <c r="E3375" s="5">
        <v>44722</v>
      </c>
      <c r="F3375" t="s">
        <v>753</v>
      </c>
      <c r="G3375" t="s">
        <v>16160</v>
      </c>
      <c r="H3375" t="s">
        <v>2755</v>
      </c>
      <c r="J3375" t="s">
        <v>756</v>
      </c>
      <c r="K3375" t="s">
        <v>756</v>
      </c>
      <c r="L3375" t="s">
        <v>757</v>
      </c>
      <c r="M3375" t="s">
        <v>757</v>
      </c>
      <c r="N3375" t="s">
        <v>756</v>
      </c>
      <c r="O3375" t="s">
        <v>756</v>
      </c>
      <c r="P3375" t="s">
        <v>758</v>
      </c>
      <c r="Q3375" t="s">
        <v>759</v>
      </c>
      <c r="R3375" t="s">
        <v>759</v>
      </c>
      <c r="S3375" t="s">
        <v>757</v>
      </c>
      <c r="T3375" t="s">
        <v>757</v>
      </c>
      <c r="U3375" t="s">
        <v>757</v>
      </c>
      <c r="V3375" t="s">
        <v>756</v>
      </c>
      <c r="W3375" t="s">
        <v>756</v>
      </c>
      <c r="X3375" t="s">
        <v>8238</v>
      </c>
      <c r="Y3375" t="str">
        <f t="shared" si="742"/>
        <v>junio</v>
      </c>
      <c r="Z3375">
        <f>YEAR(BD_PONDERACIONES[[#This Row],[Fecha Ejecución del Ticket]])</f>
        <v>2022</v>
      </c>
      <c r="AA3375" t="str">
        <f t="shared" si="730"/>
        <v>octubre</v>
      </c>
      <c r="AB3375">
        <f>YEAR(BD_PONDERACIONES[[#This Row],[Fecha de Inspección]])</f>
        <v>2022</v>
      </c>
      <c r="AC3375">
        <f t="shared" si="731"/>
        <v>0.5</v>
      </c>
      <c r="AD3375">
        <f t="shared" si="732"/>
        <v>0.5</v>
      </c>
      <c r="AE3375">
        <f t="shared" si="733"/>
        <v>0.5</v>
      </c>
      <c r="AF3375">
        <f t="shared" si="734"/>
        <v>0.5</v>
      </c>
      <c r="AG3375">
        <f t="shared" si="735"/>
        <v>0.5</v>
      </c>
      <c r="AH3375">
        <f t="shared" si="736"/>
        <v>0.5</v>
      </c>
      <c r="AI3375">
        <f t="shared" si="737"/>
        <v>0.25</v>
      </c>
      <c r="AJ3375">
        <f t="shared" si="738"/>
        <v>0.25</v>
      </c>
      <c r="AK3375">
        <f t="shared" si="739"/>
        <v>0.5</v>
      </c>
      <c r="AL3375">
        <f t="shared" si="740"/>
        <v>0.5</v>
      </c>
      <c r="AM3375">
        <f t="shared" si="741"/>
        <v>0.5</v>
      </c>
      <c r="AN3375" s="6">
        <f t="shared" si="743"/>
        <v>1</v>
      </c>
      <c r="AO3375" t="str">
        <f>VLOOKUP(BD_PONDERACIONES[[#This Row],[Comuna]],Tabla3[#All],2,0)</f>
        <v>Florida</v>
      </c>
    </row>
    <row r="3376" spans="1:41" x14ac:dyDescent="0.35">
      <c r="A3376" t="s">
        <v>16161</v>
      </c>
      <c r="B3376" t="s">
        <v>16162</v>
      </c>
      <c r="C3376" t="s">
        <v>16163</v>
      </c>
      <c r="D3376" s="5">
        <v>44852</v>
      </c>
      <c r="E3376" s="5">
        <v>44720</v>
      </c>
      <c r="F3376" t="s">
        <v>753</v>
      </c>
      <c r="G3376" t="s">
        <v>16164</v>
      </c>
      <c r="H3376" t="s">
        <v>2755</v>
      </c>
      <c r="J3376" t="s">
        <v>756</v>
      </c>
      <c r="K3376" t="s">
        <v>756</v>
      </c>
      <c r="L3376" t="s">
        <v>773</v>
      </c>
      <c r="M3376" t="s">
        <v>773</v>
      </c>
      <c r="N3376" t="s">
        <v>756</v>
      </c>
      <c r="O3376" t="s">
        <v>756</v>
      </c>
      <c r="P3376" t="s">
        <v>758</v>
      </c>
      <c r="Q3376" t="s">
        <v>759</v>
      </c>
      <c r="R3376" t="s">
        <v>759</v>
      </c>
      <c r="S3376" t="s">
        <v>757</v>
      </c>
      <c r="T3376" t="s">
        <v>757</v>
      </c>
      <c r="U3376" t="s">
        <v>757</v>
      </c>
      <c r="V3376" t="s">
        <v>756</v>
      </c>
      <c r="W3376" t="s">
        <v>756</v>
      </c>
      <c r="X3376" t="s">
        <v>16165</v>
      </c>
      <c r="Y3376" t="str">
        <f t="shared" si="742"/>
        <v>junio</v>
      </c>
      <c r="Z3376">
        <f>YEAR(BD_PONDERACIONES[[#This Row],[Fecha Ejecución del Ticket]])</f>
        <v>2022</v>
      </c>
      <c r="AA3376" t="str">
        <f t="shared" si="730"/>
        <v>octubre</v>
      </c>
      <c r="AB3376">
        <f>YEAR(BD_PONDERACIONES[[#This Row],[Fecha de Inspección]])</f>
        <v>2022</v>
      </c>
      <c r="AC3376">
        <f t="shared" si="731"/>
        <v>0.5</v>
      </c>
      <c r="AD3376">
        <f t="shared" si="732"/>
        <v>0.5</v>
      </c>
      <c r="AE3376">
        <f t="shared" si="733"/>
        <v>0</v>
      </c>
      <c r="AF3376">
        <f t="shared" si="734"/>
        <v>0</v>
      </c>
      <c r="AG3376">
        <f t="shared" si="735"/>
        <v>0.5</v>
      </c>
      <c r="AH3376">
        <f t="shared" si="736"/>
        <v>0.5</v>
      </c>
      <c r="AI3376">
        <f t="shared" si="737"/>
        <v>0.25</v>
      </c>
      <c r="AJ3376">
        <f t="shared" si="738"/>
        <v>0.25</v>
      </c>
      <c r="AK3376">
        <f t="shared" si="739"/>
        <v>0.5</v>
      </c>
      <c r="AL3376">
        <f t="shared" si="740"/>
        <v>0.5</v>
      </c>
      <c r="AM3376">
        <f t="shared" si="741"/>
        <v>0.5</v>
      </c>
      <c r="AN3376" s="6">
        <f t="shared" si="743"/>
        <v>0.7</v>
      </c>
      <c r="AO3376" t="str">
        <f>VLOOKUP(BD_PONDERACIONES[[#This Row],[Comuna]],Tabla3[#All],2,0)</f>
        <v>Florida</v>
      </c>
    </row>
    <row r="3377" spans="1:41" x14ac:dyDescent="0.35">
      <c r="A3377" t="s">
        <v>16166</v>
      </c>
      <c r="B3377" t="s">
        <v>16167</v>
      </c>
      <c r="C3377" t="s">
        <v>16168</v>
      </c>
      <c r="D3377" s="5">
        <v>44852</v>
      </c>
      <c r="E3377" s="5">
        <v>44732</v>
      </c>
      <c r="F3377" t="s">
        <v>763</v>
      </c>
      <c r="G3377" t="s">
        <v>16169</v>
      </c>
      <c r="H3377" t="s">
        <v>3786</v>
      </c>
      <c r="J3377" t="s">
        <v>756</v>
      </c>
      <c r="K3377" t="s">
        <v>756</v>
      </c>
      <c r="L3377" t="s">
        <v>757</v>
      </c>
      <c r="M3377" t="s">
        <v>757</v>
      </c>
      <c r="N3377" t="s">
        <v>756</v>
      </c>
      <c r="O3377" t="s">
        <v>756</v>
      </c>
      <c r="P3377" t="s">
        <v>758</v>
      </c>
      <c r="Q3377" t="s">
        <v>759</v>
      </c>
      <c r="R3377" t="s">
        <v>759</v>
      </c>
      <c r="S3377" t="s">
        <v>757</v>
      </c>
      <c r="T3377" t="s">
        <v>757</v>
      </c>
      <c r="U3377" t="s">
        <v>757</v>
      </c>
      <c r="V3377" t="s">
        <v>756</v>
      </c>
      <c r="W3377" t="s">
        <v>756</v>
      </c>
      <c r="X3377" t="s">
        <v>16170</v>
      </c>
      <c r="Y3377" t="str">
        <f t="shared" si="742"/>
        <v>junio</v>
      </c>
      <c r="Z3377">
        <f>YEAR(BD_PONDERACIONES[[#This Row],[Fecha Ejecución del Ticket]])</f>
        <v>2022</v>
      </c>
      <c r="AA3377" t="str">
        <f t="shared" si="730"/>
        <v>octubre</v>
      </c>
      <c r="AB3377">
        <f>YEAR(BD_PONDERACIONES[[#This Row],[Fecha de Inspección]])</f>
        <v>2022</v>
      </c>
      <c r="AC3377">
        <f t="shared" si="731"/>
        <v>0.5</v>
      </c>
      <c r="AD3377">
        <f t="shared" si="732"/>
        <v>0.5</v>
      </c>
      <c r="AE3377">
        <f t="shared" si="733"/>
        <v>0.5</v>
      </c>
      <c r="AF3377">
        <f t="shared" si="734"/>
        <v>0.5</v>
      </c>
      <c r="AG3377">
        <f t="shared" si="735"/>
        <v>0.5</v>
      </c>
      <c r="AH3377">
        <f t="shared" si="736"/>
        <v>0.5</v>
      </c>
      <c r="AI3377">
        <f t="shared" si="737"/>
        <v>0.25</v>
      </c>
      <c r="AJ3377">
        <f t="shared" si="738"/>
        <v>0.25</v>
      </c>
      <c r="AK3377">
        <f t="shared" si="739"/>
        <v>0.5</v>
      </c>
      <c r="AL3377">
        <f t="shared" si="740"/>
        <v>0.5</v>
      </c>
      <c r="AM3377">
        <f t="shared" si="741"/>
        <v>0.5</v>
      </c>
      <c r="AN3377" s="6">
        <f t="shared" si="743"/>
        <v>1</v>
      </c>
      <c r="AO3377" t="str">
        <f>VLOOKUP(BD_PONDERACIONES[[#This Row],[Comuna]],Tabla3[#All],2,0)</f>
        <v>Florida</v>
      </c>
    </row>
    <row r="3378" spans="1:41" x14ac:dyDescent="0.35">
      <c r="A3378" t="s">
        <v>16171</v>
      </c>
      <c r="B3378" t="s">
        <v>16172</v>
      </c>
      <c r="C3378" t="s">
        <v>16173</v>
      </c>
      <c r="D3378" s="5">
        <v>44852</v>
      </c>
      <c r="E3378" s="5">
        <v>44715</v>
      </c>
      <c r="F3378" t="s">
        <v>753</v>
      </c>
      <c r="G3378" t="s">
        <v>16174</v>
      </c>
      <c r="H3378" t="s">
        <v>2755</v>
      </c>
      <c r="J3378" t="s">
        <v>756</v>
      </c>
      <c r="K3378" t="s">
        <v>756</v>
      </c>
      <c r="L3378" t="s">
        <v>757</v>
      </c>
      <c r="M3378" t="s">
        <v>757</v>
      </c>
      <c r="N3378" t="s">
        <v>756</v>
      </c>
      <c r="O3378" t="s">
        <v>756</v>
      </c>
      <c r="P3378" t="s">
        <v>758</v>
      </c>
      <c r="Q3378" t="s">
        <v>759</v>
      </c>
      <c r="R3378" t="s">
        <v>759</v>
      </c>
      <c r="S3378" t="s">
        <v>757</v>
      </c>
      <c r="T3378" t="s">
        <v>757</v>
      </c>
      <c r="U3378" t="s">
        <v>757</v>
      </c>
      <c r="V3378" t="s">
        <v>904</v>
      </c>
      <c r="W3378" t="s">
        <v>756</v>
      </c>
      <c r="X3378" t="s">
        <v>16175</v>
      </c>
      <c r="Y3378" t="str">
        <f t="shared" si="742"/>
        <v>junio</v>
      </c>
      <c r="Z3378">
        <f>YEAR(BD_PONDERACIONES[[#This Row],[Fecha Ejecución del Ticket]])</f>
        <v>2022</v>
      </c>
      <c r="AA3378" t="str">
        <f t="shared" si="730"/>
        <v>octubre</v>
      </c>
      <c r="AB3378">
        <f>YEAR(BD_PONDERACIONES[[#This Row],[Fecha de Inspección]])</f>
        <v>2022</v>
      </c>
      <c r="AC3378">
        <f t="shared" si="731"/>
        <v>0.5</v>
      </c>
      <c r="AD3378">
        <f t="shared" si="732"/>
        <v>0.5</v>
      </c>
      <c r="AE3378">
        <f t="shared" si="733"/>
        <v>0.5</v>
      </c>
      <c r="AF3378">
        <f t="shared" si="734"/>
        <v>0.5</v>
      </c>
      <c r="AG3378">
        <f t="shared" si="735"/>
        <v>0.5</v>
      </c>
      <c r="AH3378">
        <f t="shared" si="736"/>
        <v>0.5</v>
      </c>
      <c r="AI3378">
        <f t="shared" si="737"/>
        <v>0.25</v>
      </c>
      <c r="AJ3378">
        <f t="shared" si="738"/>
        <v>0.25</v>
      </c>
      <c r="AK3378">
        <f t="shared" si="739"/>
        <v>0.5</v>
      </c>
      <c r="AL3378">
        <f t="shared" si="740"/>
        <v>0.32500000000000001</v>
      </c>
      <c r="AM3378">
        <f t="shared" si="741"/>
        <v>0.5</v>
      </c>
      <c r="AN3378" s="6">
        <f t="shared" si="743"/>
        <v>0.96500000000000008</v>
      </c>
      <c r="AO3378" t="str">
        <f>VLOOKUP(BD_PONDERACIONES[[#This Row],[Comuna]],Tabla3[#All],2,0)</f>
        <v>Florida</v>
      </c>
    </row>
    <row r="3379" spans="1:41" x14ac:dyDescent="0.35">
      <c r="A3379" t="s">
        <v>16176</v>
      </c>
      <c r="B3379" t="s">
        <v>16177</v>
      </c>
      <c r="C3379" t="s">
        <v>16178</v>
      </c>
      <c r="D3379" s="5">
        <v>44852</v>
      </c>
      <c r="E3379" s="5">
        <v>44742</v>
      </c>
      <c r="F3379" t="s">
        <v>763</v>
      </c>
      <c r="G3379" t="s">
        <v>16179</v>
      </c>
      <c r="H3379" t="s">
        <v>3786</v>
      </c>
      <c r="J3379" t="s">
        <v>756</v>
      </c>
      <c r="K3379" t="s">
        <v>756</v>
      </c>
      <c r="L3379" t="s">
        <v>773</v>
      </c>
      <c r="M3379" t="s">
        <v>773</v>
      </c>
      <c r="N3379" t="s">
        <v>756</v>
      </c>
      <c r="O3379" t="s">
        <v>756</v>
      </c>
      <c r="P3379" t="s">
        <v>758</v>
      </c>
      <c r="Q3379" t="s">
        <v>759</v>
      </c>
      <c r="R3379" t="s">
        <v>759</v>
      </c>
      <c r="S3379" t="s">
        <v>757</v>
      </c>
      <c r="T3379" t="s">
        <v>757</v>
      </c>
      <c r="U3379" t="s">
        <v>757</v>
      </c>
      <c r="V3379" t="s">
        <v>756</v>
      </c>
      <c r="W3379" t="s">
        <v>756</v>
      </c>
      <c r="X3379" t="s">
        <v>16180</v>
      </c>
      <c r="Y3379" t="str">
        <f t="shared" si="742"/>
        <v>junio</v>
      </c>
      <c r="Z3379">
        <f>YEAR(BD_PONDERACIONES[[#This Row],[Fecha Ejecución del Ticket]])</f>
        <v>2022</v>
      </c>
      <c r="AA3379" t="str">
        <f t="shared" si="730"/>
        <v>octubre</v>
      </c>
      <c r="AB3379">
        <f>YEAR(BD_PONDERACIONES[[#This Row],[Fecha de Inspección]])</f>
        <v>2022</v>
      </c>
      <c r="AC3379">
        <f t="shared" si="731"/>
        <v>0.5</v>
      </c>
      <c r="AD3379">
        <f t="shared" si="732"/>
        <v>0.5</v>
      </c>
      <c r="AE3379">
        <f t="shared" si="733"/>
        <v>0</v>
      </c>
      <c r="AF3379">
        <f t="shared" si="734"/>
        <v>0</v>
      </c>
      <c r="AG3379">
        <f t="shared" si="735"/>
        <v>0.5</v>
      </c>
      <c r="AH3379">
        <f t="shared" si="736"/>
        <v>0.5</v>
      </c>
      <c r="AI3379">
        <f t="shared" si="737"/>
        <v>0.25</v>
      </c>
      <c r="AJ3379">
        <f t="shared" si="738"/>
        <v>0.25</v>
      </c>
      <c r="AK3379">
        <f t="shared" si="739"/>
        <v>0.5</v>
      </c>
      <c r="AL3379">
        <f t="shared" si="740"/>
        <v>0.5</v>
      </c>
      <c r="AM3379">
        <f t="shared" si="741"/>
        <v>0.5</v>
      </c>
      <c r="AN3379" s="6">
        <f t="shared" si="743"/>
        <v>0.7</v>
      </c>
      <c r="AO3379" t="str">
        <f>VLOOKUP(BD_PONDERACIONES[[#This Row],[Comuna]],Tabla3[#All],2,0)</f>
        <v>Florida</v>
      </c>
    </row>
    <row r="3380" spans="1:41" x14ac:dyDescent="0.35">
      <c r="A3380" t="s">
        <v>16181</v>
      </c>
      <c r="B3380" t="s">
        <v>16182</v>
      </c>
      <c r="C3380" t="s">
        <v>16183</v>
      </c>
      <c r="D3380" s="5">
        <v>44852</v>
      </c>
      <c r="E3380" s="5">
        <v>44715</v>
      </c>
      <c r="F3380" t="s">
        <v>753</v>
      </c>
      <c r="G3380" t="s">
        <v>16184</v>
      </c>
      <c r="H3380" t="s">
        <v>2755</v>
      </c>
      <c r="J3380" t="s">
        <v>756</v>
      </c>
      <c r="K3380" t="s">
        <v>756</v>
      </c>
      <c r="L3380" t="s">
        <v>773</v>
      </c>
      <c r="M3380" t="s">
        <v>773</v>
      </c>
      <c r="N3380" t="s">
        <v>756</v>
      </c>
      <c r="O3380" t="s">
        <v>756</v>
      </c>
      <c r="P3380" t="s">
        <v>758</v>
      </c>
      <c r="Q3380" t="s">
        <v>759</v>
      </c>
      <c r="R3380" t="s">
        <v>759</v>
      </c>
      <c r="S3380" t="s">
        <v>757</v>
      </c>
      <c r="T3380" t="s">
        <v>757</v>
      </c>
      <c r="U3380" t="s">
        <v>757</v>
      </c>
      <c r="V3380" t="s">
        <v>768</v>
      </c>
      <c r="W3380" t="s">
        <v>756</v>
      </c>
      <c r="X3380" t="s">
        <v>16185</v>
      </c>
      <c r="Y3380" t="str">
        <f t="shared" si="742"/>
        <v>junio</v>
      </c>
      <c r="Z3380">
        <f>YEAR(BD_PONDERACIONES[[#This Row],[Fecha Ejecución del Ticket]])</f>
        <v>2022</v>
      </c>
      <c r="AA3380" t="str">
        <f t="shared" si="730"/>
        <v>octubre</v>
      </c>
      <c r="AB3380">
        <f>YEAR(BD_PONDERACIONES[[#This Row],[Fecha de Inspección]])</f>
        <v>2022</v>
      </c>
      <c r="AC3380">
        <f t="shared" si="731"/>
        <v>0.5</v>
      </c>
      <c r="AD3380">
        <f t="shared" si="732"/>
        <v>0.5</v>
      </c>
      <c r="AE3380">
        <f t="shared" si="733"/>
        <v>0</v>
      </c>
      <c r="AF3380">
        <f t="shared" si="734"/>
        <v>0</v>
      </c>
      <c r="AG3380">
        <f t="shared" si="735"/>
        <v>0.5</v>
      </c>
      <c r="AH3380">
        <f t="shared" si="736"/>
        <v>0.5</v>
      </c>
      <c r="AI3380">
        <f t="shared" si="737"/>
        <v>0.25</v>
      </c>
      <c r="AJ3380">
        <f t="shared" si="738"/>
        <v>0.25</v>
      </c>
      <c r="AK3380">
        <f t="shared" si="739"/>
        <v>0.5</v>
      </c>
      <c r="AL3380">
        <f t="shared" si="740"/>
        <v>0.17499999999999999</v>
      </c>
      <c r="AM3380">
        <f t="shared" si="741"/>
        <v>0.5</v>
      </c>
      <c r="AN3380" s="6">
        <f t="shared" si="743"/>
        <v>0.63500000000000001</v>
      </c>
      <c r="AO3380" t="str">
        <f>VLOOKUP(BD_PONDERACIONES[[#This Row],[Comuna]],Tabla3[#All],2,0)</f>
        <v>Florida</v>
      </c>
    </row>
    <row r="3381" spans="1:41" x14ac:dyDescent="0.35">
      <c r="A3381" t="s">
        <v>16186</v>
      </c>
      <c r="B3381" t="s">
        <v>16187</v>
      </c>
      <c r="C3381" t="s">
        <v>16188</v>
      </c>
      <c r="D3381" s="5">
        <v>44852</v>
      </c>
      <c r="E3381" s="5">
        <v>44737</v>
      </c>
      <c r="F3381" t="s">
        <v>763</v>
      </c>
      <c r="G3381" t="s">
        <v>16189</v>
      </c>
      <c r="H3381" t="s">
        <v>3799</v>
      </c>
      <c r="J3381" t="s">
        <v>756</v>
      </c>
      <c r="K3381" t="s">
        <v>756</v>
      </c>
      <c r="L3381" t="s">
        <v>773</v>
      </c>
      <c r="M3381" t="s">
        <v>773</v>
      </c>
      <c r="N3381" t="s">
        <v>756</v>
      </c>
      <c r="O3381" t="s">
        <v>756</v>
      </c>
      <c r="P3381" t="s">
        <v>758</v>
      </c>
      <c r="Q3381" t="s">
        <v>759</v>
      </c>
      <c r="R3381" t="s">
        <v>759</v>
      </c>
      <c r="S3381" t="s">
        <v>757</v>
      </c>
      <c r="T3381" t="s">
        <v>757</v>
      </c>
      <c r="U3381" t="s">
        <v>757</v>
      </c>
      <c r="V3381" t="s">
        <v>756</v>
      </c>
      <c r="W3381" t="s">
        <v>756</v>
      </c>
      <c r="X3381" t="s">
        <v>16190</v>
      </c>
      <c r="Y3381" t="str">
        <f t="shared" si="742"/>
        <v>junio</v>
      </c>
      <c r="Z3381">
        <f>YEAR(BD_PONDERACIONES[[#This Row],[Fecha Ejecución del Ticket]])</f>
        <v>2022</v>
      </c>
      <c r="AA3381" t="str">
        <f t="shared" si="730"/>
        <v>octubre</v>
      </c>
      <c r="AB3381">
        <f>YEAR(BD_PONDERACIONES[[#This Row],[Fecha de Inspección]])</f>
        <v>2022</v>
      </c>
      <c r="AC3381">
        <f t="shared" si="731"/>
        <v>0.5</v>
      </c>
      <c r="AD3381">
        <f t="shared" si="732"/>
        <v>0.5</v>
      </c>
      <c r="AE3381">
        <f t="shared" si="733"/>
        <v>0</v>
      </c>
      <c r="AF3381">
        <f t="shared" si="734"/>
        <v>0</v>
      </c>
      <c r="AG3381">
        <f t="shared" si="735"/>
        <v>0.5</v>
      </c>
      <c r="AH3381">
        <f t="shared" si="736"/>
        <v>0.5</v>
      </c>
      <c r="AI3381">
        <f t="shared" si="737"/>
        <v>0.25</v>
      </c>
      <c r="AJ3381">
        <f t="shared" si="738"/>
        <v>0.25</v>
      </c>
      <c r="AK3381">
        <f t="shared" si="739"/>
        <v>0.5</v>
      </c>
      <c r="AL3381">
        <f t="shared" si="740"/>
        <v>0.5</v>
      </c>
      <c r="AM3381">
        <f t="shared" si="741"/>
        <v>0.5</v>
      </c>
      <c r="AN3381" s="6">
        <f t="shared" si="743"/>
        <v>0.7</v>
      </c>
      <c r="AO3381" t="str">
        <f>VLOOKUP(BD_PONDERACIONES[[#This Row],[Comuna]],Tabla3[#All],2,0)</f>
        <v>Florida</v>
      </c>
    </row>
    <row r="3382" spans="1:41" x14ac:dyDescent="0.35">
      <c r="A3382" t="s">
        <v>16191</v>
      </c>
      <c r="B3382" t="s">
        <v>16192</v>
      </c>
      <c r="C3382" t="s">
        <v>16193</v>
      </c>
      <c r="D3382" s="5">
        <v>44852</v>
      </c>
      <c r="E3382" s="5">
        <v>44734</v>
      </c>
      <c r="F3382" t="s">
        <v>763</v>
      </c>
      <c r="G3382" t="s">
        <v>16194</v>
      </c>
      <c r="H3382" t="s">
        <v>3786</v>
      </c>
      <c r="J3382" t="s">
        <v>756</v>
      </c>
      <c r="K3382" t="s">
        <v>756</v>
      </c>
      <c r="L3382" t="s">
        <v>757</v>
      </c>
      <c r="M3382" t="s">
        <v>757</v>
      </c>
      <c r="N3382" t="s">
        <v>756</v>
      </c>
      <c r="O3382" t="s">
        <v>756</v>
      </c>
      <c r="P3382" t="s">
        <v>758</v>
      </c>
      <c r="Q3382" t="s">
        <v>759</v>
      </c>
      <c r="R3382" t="s">
        <v>759</v>
      </c>
      <c r="S3382" t="s">
        <v>757</v>
      </c>
      <c r="T3382" t="s">
        <v>757</v>
      </c>
      <c r="U3382" t="s">
        <v>757</v>
      </c>
      <c r="V3382" t="s">
        <v>756</v>
      </c>
      <c r="W3382" t="s">
        <v>768</v>
      </c>
      <c r="X3382" t="s">
        <v>16195</v>
      </c>
      <c r="Y3382" t="str">
        <f t="shared" si="742"/>
        <v>junio</v>
      </c>
      <c r="Z3382">
        <f>YEAR(BD_PONDERACIONES[[#This Row],[Fecha Ejecución del Ticket]])</f>
        <v>2022</v>
      </c>
      <c r="AA3382" t="str">
        <f t="shared" si="730"/>
        <v>octubre</v>
      </c>
      <c r="AB3382">
        <f>YEAR(BD_PONDERACIONES[[#This Row],[Fecha de Inspección]])</f>
        <v>2022</v>
      </c>
      <c r="AC3382">
        <f t="shared" si="731"/>
        <v>0.5</v>
      </c>
      <c r="AD3382">
        <f t="shared" si="732"/>
        <v>0.5</v>
      </c>
      <c r="AE3382">
        <f t="shared" si="733"/>
        <v>0.5</v>
      </c>
      <c r="AF3382">
        <f t="shared" si="734"/>
        <v>0.5</v>
      </c>
      <c r="AG3382">
        <f t="shared" si="735"/>
        <v>0.5</v>
      </c>
      <c r="AH3382">
        <f t="shared" si="736"/>
        <v>0.5</v>
      </c>
      <c r="AI3382">
        <f t="shared" si="737"/>
        <v>0.25</v>
      </c>
      <c r="AJ3382">
        <f t="shared" si="738"/>
        <v>0.25</v>
      </c>
      <c r="AK3382">
        <f t="shared" si="739"/>
        <v>0.5</v>
      </c>
      <c r="AL3382">
        <f t="shared" si="740"/>
        <v>0.5</v>
      </c>
      <c r="AM3382">
        <f t="shared" si="741"/>
        <v>0.17499999999999999</v>
      </c>
      <c r="AN3382" s="6">
        <f t="shared" si="743"/>
        <v>0.93500000000000005</v>
      </c>
      <c r="AO3382" t="str">
        <f>VLOOKUP(BD_PONDERACIONES[[#This Row],[Comuna]],Tabla3[#All],2,0)</f>
        <v>Florida</v>
      </c>
    </row>
    <row r="3383" spans="1:41" x14ac:dyDescent="0.35">
      <c r="A3383" t="s">
        <v>16196</v>
      </c>
      <c r="B3383" t="s">
        <v>16197</v>
      </c>
      <c r="C3383" t="s">
        <v>16198</v>
      </c>
      <c r="D3383" s="5">
        <v>44852</v>
      </c>
      <c r="E3383" s="5">
        <v>44739</v>
      </c>
      <c r="F3383" t="s">
        <v>763</v>
      </c>
      <c r="G3383" t="s">
        <v>16199</v>
      </c>
      <c r="H3383" t="s">
        <v>3799</v>
      </c>
      <c r="J3383" t="s">
        <v>756</v>
      </c>
      <c r="K3383" t="s">
        <v>756</v>
      </c>
      <c r="L3383" t="s">
        <v>757</v>
      </c>
      <c r="M3383" t="s">
        <v>757</v>
      </c>
      <c r="N3383" t="s">
        <v>756</v>
      </c>
      <c r="O3383" t="s">
        <v>756</v>
      </c>
      <c r="P3383" t="s">
        <v>758</v>
      </c>
      <c r="Q3383" t="s">
        <v>759</v>
      </c>
      <c r="R3383" t="s">
        <v>759</v>
      </c>
      <c r="S3383" t="s">
        <v>757</v>
      </c>
      <c r="T3383" t="s">
        <v>757</v>
      </c>
      <c r="U3383" t="s">
        <v>757</v>
      </c>
      <c r="V3383" t="s">
        <v>756</v>
      </c>
      <c r="W3383" t="s">
        <v>768</v>
      </c>
      <c r="X3383" t="s">
        <v>11980</v>
      </c>
      <c r="Y3383" t="str">
        <f t="shared" si="742"/>
        <v>junio</v>
      </c>
      <c r="Z3383">
        <f>YEAR(BD_PONDERACIONES[[#This Row],[Fecha Ejecución del Ticket]])</f>
        <v>2022</v>
      </c>
      <c r="AA3383" t="str">
        <f t="shared" si="730"/>
        <v>octubre</v>
      </c>
      <c r="AB3383">
        <f>YEAR(BD_PONDERACIONES[[#This Row],[Fecha de Inspección]])</f>
        <v>2022</v>
      </c>
      <c r="AC3383">
        <f t="shared" si="731"/>
        <v>0.5</v>
      </c>
      <c r="AD3383">
        <f t="shared" si="732"/>
        <v>0.5</v>
      </c>
      <c r="AE3383">
        <f t="shared" si="733"/>
        <v>0.5</v>
      </c>
      <c r="AF3383">
        <f t="shared" si="734"/>
        <v>0.5</v>
      </c>
      <c r="AG3383">
        <f t="shared" si="735"/>
        <v>0.5</v>
      </c>
      <c r="AH3383">
        <f t="shared" si="736"/>
        <v>0.5</v>
      </c>
      <c r="AI3383">
        <f t="shared" si="737"/>
        <v>0.25</v>
      </c>
      <c r="AJ3383">
        <f t="shared" si="738"/>
        <v>0.25</v>
      </c>
      <c r="AK3383">
        <f t="shared" si="739"/>
        <v>0.5</v>
      </c>
      <c r="AL3383">
        <f t="shared" si="740"/>
        <v>0.5</v>
      </c>
      <c r="AM3383">
        <f t="shared" si="741"/>
        <v>0.17499999999999999</v>
      </c>
      <c r="AN3383" s="6">
        <f t="shared" si="743"/>
        <v>0.93500000000000005</v>
      </c>
      <c r="AO3383" t="str">
        <f>VLOOKUP(BD_PONDERACIONES[[#This Row],[Comuna]],Tabla3[#All],2,0)</f>
        <v>Florida</v>
      </c>
    </row>
    <row r="3384" spans="1:41" x14ac:dyDescent="0.35">
      <c r="A3384" t="s">
        <v>16200</v>
      </c>
      <c r="B3384" t="s">
        <v>16201</v>
      </c>
      <c r="C3384" t="s">
        <v>16202</v>
      </c>
      <c r="D3384" s="5">
        <v>44852</v>
      </c>
      <c r="E3384" s="5">
        <v>44742</v>
      </c>
      <c r="F3384" t="s">
        <v>763</v>
      </c>
      <c r="G3384" t="s">
        <v>16203</v>
      </c>
      <c r="H3384" t="s">
        <v>3786</v>
      </c>
      <c r="J3384" t="s">
        <v>756</v>
      </c>
      <c r="K3384" t="s">
        <v>756</v>
      </c>
      <c r="L3384" t="s">
        <v>773</v>
      </c>
      <c r="M3384" t="s">
        <v>773</v>
      </c>
      <c r="N3384" t="s">
        <v>756</v>
      </c>
      <c r="O3384" t="s">
        <v>756</v>
      </c>
      <c r="P3384" t="s">
        <v>758</v>
      </c>
      <c r="Q3384" t="s">
        <v>759</v>
      </c>
      <c r="R3384" t="s">
        <v>759</v>
      </c>
      <c r="S3384" t="s">
        <v>757</v>
      </c>
      <c r="T3384" t="s">
        <v>757</v>
      </c>
      <c r="U3384" t="s">
        <v>757</v>
      </c>
      <c r="V3384" t="s">
        <v>756</v>
      </c>
      <c r="W3384" t="s">
        <v>756</v>
      </c>
      <c r="X3384" t="s">
        <v>16204</v>
      </c>
      <c r="Y3384" t="str">
        <f t="shared" si="742"/>
        <v>junio</v>
      </c>
      <c r="Z3384">
        <f>YEAR(BD_PONDERACIONES[[#This Row],[Fecha Ejecución del Ticket]])</f>
        <v>2022</v>
      </c>
      <c r="AA3384" t="str">
        <f t="shared" si="730"/>
        <v>octubre</v>
      </c>
      <c r="AB3384">
        <f>YEAR(BD_PONDERACIONES[[#This Row],[Fecha de Inspección]])</f>
        <v>2022</v>
      </c>
      <c r="AC3384">
        <f t="shared" si="731"/>
        <v>0.5</v>
      </c>
      <c r="AD3384">
        <f t="shared" si="732"/>
        <v>0.5</v>
      </c>
      <c r="AE3384">
        <f t="shared" si="733"/>
        <v>0</v>
      </c>
      <c r="AF3384">
        <f t="shared" si="734"/>
        <v>0</v>
      </c>
      <c r="AG3384">
        <f t="shared" si="735"/>
        <v>0.5</v>
      </c>
      <c r="AH3384">
        <f t="shared" si="736"/>
        <v>0.5</v>
      </c>
      <c r="AI3384">
        <f t="shared" si="737"/>
        <v>0.25</v>
      </c>
      <c r="AJ3384">
        <f t="shared" si="738"/>
        <v>0.25</v>
      </c>
      <c r="AK3384">
        <f t="shared" si="739"/>
        <v>0.5</v>
      </c>
      <c r="AL3384">
        <f t="shared" si="740"/>
        <v>0.5</v>
      </c>
      <c r="AM3384">
        <f t="shared" si="741"/>
        <v>0.5</v>
      </c>
      <c r="AN3384" s="6">
        <f t="shared" si="743"/>
        <v>0.7</v>
      </c>
      <c r="AO3384" t="str">
        <f>VLOOKUP(BD_PONDERACIONES[[#This Row],[Comuna]],Tabla3[#All],2,0)</f>
        <v>Florida</v>
      </c>
    </row>
    <row r="3385" spans="1:41" x14ac:dyDescent="0.35">
      <c r="A3385" t="s">
        <v>16205</v>
      </c>
      <c r="B3385" t="s">
        <v>16206</v>
      </c>
      <c r="C3385" t="s">
        <v>16207</v>
      </c>
      <c r="D3385" s="5">
        <v>44852</v>
      </c>
      <c r="E3385" s="5">
        <v>44742</v>
      </c>
      <c r="F3385" t="s">
        <v>763</v>
      </c>
      <c r="G3385" t="s">
        <v>16208</v>
      </c>
      <c r="H3385" t="s">
        <v>3786</v>
      </c>
      <c r="J3385" t="s">
        <v>756</v>
      </c>
      <c r="K3385" t="s">
        <v>756</v>
      </c>
      <c r="L3385" t="s">
        <v>757</v>
      </c>
      <c r="M3385" t="s">
        <v>757</v>
      </c>
      <c r="N3385" t="s">
        <v>756</v>
      </c>
      <c r="O3385" t="s">
        <v>756</v>
      </c>
      <c r="P3385" t="s">
        <v>758</v>
      </c>
      <c r="Q3385" t="s">
        <v>759</v>
      </c>
      <c r="R3385" t="s">
        <v>759</v>
      </c>
      <c r="S3385" t="s">
        <v>757</v>
      </c>
      <c r="T3385" t="s">
        <v>757</v>
      </c>
      <c r="U3385" t="s">
        <v>757</v>
      </c>
      <c r="V3385" t="s">
        <v>756</v>
      </c>
      <c r="W3385" t="s">
        <v>756</v>
      </c>
      <c r="X3385" t="s">
        <v>16209</v>
      </c>
      <c r="Y3385" t="str">
        <f t="shared" si="742"/>
        <v>junio</v>
      </c>
      <c r="Z3385">
        <f>YEAR(BD_PONDERACIONES[[#This Row],[Fecha Ejecución del Ticket]])</f>
        <v>2022</v>
      </c>
      <c r="AA3385" t="str">
        <f t="shared" si="730"/>
        <v>octubre</v>
      </c>
      <c r="AB3385">
        <f>YEAR(BD_PONDERACIONES[[#This Row],[Fecha de Inspección]])</f>
        <v>2022</v>
      </c>
      <c r="AC3385">
        <f t="shared" si="731"/>
        <v>0.5</v>
      </c>
      <c r="AD3385">
        <f t="shared" si="732"/>
        <v>0.5</v>
      </c>
      <c r="AE3385">
        <f t="shared" si="733"/>
        <v>0.5</v>
      </c>
      <c r="AF3385">
        <f t="shared" si="734"/>
        <v>0.5</v>
      </c>
      <c r="AG3385">
        <f t="shared" si="735"/>
        <v>0.5</v>
      </c>
      <c r="AH3385">
        <f t="shared" si="736"/>
        <v>0.5</v>
      </c>
      <c r="AI3385">
        <f t="shared" si="737"/>
        <v>0.25</v>
      </c>
      <c r="AJ3385">
        <f t="shared" si="738"/>
        <v>0.25</v>
      </c>
      <c r="AK3385">
        <f t="shared" si="739"/>
        <v>0.5</v>
      </c>
      <c r="AL3385">
        <f t="shared" si="740"/>
        <v>0.5</v>
      </c>
      <c r="AM3385">
        <f t="shared" si="741"/>
        <v>0.5</v>
      </c>
      <c r="AN3385" s="6">
        <f t="shared" si="743"/>
        <v>1</v>
      </c>
      <c r="AO3385" t="str">
        <f>VLOOKUP(BD_PONDERACIONES[[#This Row],[Comuna]],Tabla3[#All],2,0)</f>
        <v>Florida</v>
      </c>
    </row>
    <row r="3386" spans="1:41" x14ac:dyDescent="0.35">
      <c r="A3386" t="s">
        <v>16210</v>
      </c>
      <c r="B3386" t="s">
        <v>16211</v>
      </c>
      <c r="C3386" t="s">
        <v>16212</v>
      </c>
      <c r="D3386" s="5">
        <v>44852</v>
      </c>
      <c r="E3386" s="5">
        <v>44737</v>
      </c>
      <c r="F3386" t="s">
        <v>763</v>
      </c>
      <c r="G3386" t="s">
        <v>16213</v>
      </c>
      <c r="H3386" t="s">
        <v>3786</v>
      </c>
      <c r="J3386" t="s">
        <v>756</v>
      </c>
      <c r="K3386" t="s">
        <v>756</v>
      </c>
      <c r="L3386" t="s">
        <v>757</v>
      </c>
      <c r="M3386" t="s">
        <v>757</v>
      </c>
      <c r="N3386" t="s">
        <v>756</v>
      </c>
      <c r="O3386" t="s">
        <v>756</v>
      </c>
      <c r="P3386" t="s">
        <v>765</v>
      </c>
      <c r="Q3386" t="s">
        <v>759</v>
      </c>
      <c r="R3386" t="s">
        <v>759</v>
      </c>
      <c r="S3386" t="s">
        <v>757</v>
      </c>
      <c r="T3386" t="s">
        <v>757</v>
      </c>
      <c r="U3386" t="s">
        <v>757</v>
      </c>
      <c r="V3386" t="s">
        <v>756</v>
      </c>
      <c r="W3386" t="s">
        <v>756</v>
      </c>
      <c r="X3386" t="s">
        <v>16214</v>
      </c>
      <c r="Y3386" t="str">
        <f t="shared" si="742"/>
        <v>junio</v>
      </c>
      <c r="Z3386">
        <f>YEAR(BD_PONDERACIONES[[#This Row],[Fecha Ejecución del Ticket]])</f>
        <v>2022</v>
      </c>
      <c r="AA3386" t="str">
        <f t="shared" si="730"/>
        <v>octubre</v>
      </c>
      <c r="AB3386">
        <f>YEAR(BD_PONDERACIONES[[#This Row],[Fecha de Inspección]])</f>
        <v>2022</v>
      </c>
      <c r="AC3386">
        <f t="shared" si="731"/>
        <v>0.5</v>
      </c>
      <c r="AD3386">
        <f t="shared" si="732"/>
        <v>0.5</v>
      </c>
      <c r="AE3386">
        <f t="shared" si="733"/>
        <v>0.5</v>
      </c>
      <c r="AF3386">
        <f t="shared" si="734"/>
        <v>0.5</v>
      </c>
      <c r="AG3386">
        <f t="shared" si="735"/>
        <v>0.5</v>
      </c>
      <c r="AH3386">
        <f t="shared" si="736"/>
        <v>0.5</v>
      </c>
      <c r="AI3386">
        <f t="shared" si="737"/>
        <v>0.25</v>
      </c>
      <c r="AJ3386">
        <f t="shared" si="738"/>
        <v>0.25</v>
      </c>
      <c r="AK3386">
        <f t="shared" si="739"/>
        <v>0.5</v>
      </c>
      <c r="AL3386">
        <f t="shared" si="740"/>
        <v>0.5</v>
      </c>
      <c r="AM3386">
        <f t="shared" si="741"/>
        <v>0.5</v>
      </c>
      <c r="AN3386" s="6">
        <f t="shared" si="743"/>
        <v>1</v>
      </c>
      <c r="AO3386" t="str">
        <f>VLOOKUP(BD_PONDERACIONES[[#This Row],[Comuna]],Tabla3[#All],2,0)</f>
        <v>Florida</v>
      </c>
    </row>
    <row r="3387" spans="1:41" x14ac:dyDescent="0.35">
      <c r="A3387" t="s">
        <v>16215</v>
      </c>
      <c r="B3387" t="s">
        <v>16216</v>
      </c>
      <c r="C3387" t="s">
        <v>16217</v>
      </c>
      <c r="D3387" s="5">
        <v>44852</v>
      </c>
      <c r="E3387" s="5">
        <v>44731</v>
      </c>
      <c r="F3387" t="s">
        <v>763</v>
      </c>
      <c r="G3387" t="s">
        <v>16218</v>
      </c>
      <c r="H3387" t="s">
        <v>3786</v>
      </c>
      <c r="J3387" t="s">
        <v>756</v>
      </c>
      <c r="K3387" t="s">
        <v>756</v>
      </c>
      <c r="L3387" t="s">
        <v>757</v>
      </c>
      <c r="M3387" t="s">
        <v>757</v>
      </c>
      <c r="N3387" t="s">
        <v>756</v>
      </c>
      <c r="O3387" t="s">
        <v>756</v>
      </c>
      <c r="P3387" t="s">
        <v>758</v>
      </c>
      <c r="Q3387" t="s">
        <v>759</v>
      </c>
      <c r="R3387" t="s">
        <v>759</v>
      </c>
      <c r="S3387" t="s">
        <v>757</v>
      </c>
      <c r="T3387" t="s">
        <v>757</v>
      </c>
      <c r="U3387" t="s">
        <v>757</v>
      </c>
      <c r="V3387" t="s">
        <v>756</v>
      </c>
      <c r="W3387" t="s">
        <v>756</v>
      </c>
      <c r="X3387" t="s">
        <v>16219</v>
      </c>
      <c r="Y3387" t="str">
        <f t="shared" si="742"/>
        <v>junio</v>
      </c>
      <c r="Z3387">
        <f>YEAR(BD_PONDERACIONES[[#This Row],[Fecha Ejecución del Ticket]])</f>
        <v>2022</v>
      </c>
      <c r="AA3387" t="str">
        <f t="shared" si="730"/>
        <v>octubre</v>
      </c>
      <c r="AB3387">
        <f>YEAR(BD_PONDERACIONES[[#This Row],[Fecha de Inspección]])</f>
        <v>2022</v>
      </c>
      <c r="AC3387">
        <f t="shared" si="731"/>
        <v>0.5</v>
      </c>
      <c r="AD3387">
        <f t="shared" si="732"/>
        <v>0.5</v>
      </c>
      <c r="AE3387">
        <f t="shared" si="733"/>
        <v>0.5</v>
      </c>
      <c r="AF3387">
        <f t="shared" si="734"/>
        <v>0.5</v>
      </c>
      <c r="AG3387">
        <f t="shared" si="735"/>
        <v>0.5</v>
      </c>
      <c r="AH3387">
        <f t="shared" si="736"/>
        <v>0.5</v>
      </c>
      <c r="AI3387">
        <f t="shared" si="737"/>
        <v>0.25</v>
      </c>
      <c r="AJ3387">
        <f t="shared" si="738"/>
        <v>0.25</v>
      </c>
      <c r="AK3387">
        <f t="shared" si="739"/>
        <v>0.5</v>
      </c>
      <c r="AL3387">
        <f t="shared" si="740"/>
        <v>0.5</v>
      </c>
      <c r="AM3387">
        <f t="shared" si="741"/>
        <v>0.5</v>
      </c>
      <c r="AN3387" s="6">
        <f t="shared" si="743"/>
        <v>1</v>
      </c>
      <c r="AO3387" t="str">
        <f>VLOOKUP(BD_PONDERACIONES[[#This Row],[Comuna]],Tabla3[#All],2,0)</f>
        <v>Florida</v>
      </c>
    </row>
    <row r="3388" spans="1:41" x14ac:dyDescent="0.35">
      <c r="A3388" t="s">
        <v>16220</v>
      </c>
      <c r="B3388" t="s">
        <v>16221</v>
      </c>
      <c r="C3388" t="s">
        <v>16222</v>
      </c>
      <c r="D3388" s="5">
        <v>44852</v>
      </c>
      <c r="E3388" s="5">
        <v>44732</v>
      </c>
      <c r="F3388" t="s">
        <v>763</v>
      </c>
      <c r="G3388" t="s">
        <v>16223</v>
      </c>
      <c r="H3388" t="s">
        <v>3786</v>
      </c>
      <c r="J3388" t="s">
        <v>756</v>
      </c>
      <c r="K3388" t="s">
        <v>756</v>
      </c>
      <c r="L3388" t="s">
        <v>757</v>
      </c>
      <c r="M3388" t="s">
        <v>757</v>
      </c>
      <c r="N3388" t="s">
        <v>756</v>
      </c>
      <c r="O3388" t="s">
        <v>756</v>
      </c>
      <c r="P3388" t="s">
        <v>758</v>
      </c>
      <c r="Q3388" t="s">
        <v>759</v>
      </c>
      <c r="R3388" t="s">
        <v>759</v>
      </c>
      <c r="S3388" t="s">
        <v>757</v>
      </c>
      <c r="T3388" t="s">
        <v>757</v>
      </c>
      <c r="U3388" t="s">
        <v>757</v>
      </c>
      <c r="V3388" t="s">
        <v>756</v>
      </c>
      <c r="W3388" t="s">
        <v>756</v>
      </c>
      <c r="X3388" t="s">
        <v>1712</v>
      </c>
      <c r="Y3388" t="str">
        <f t="shared" si="742"/>
        <v>junio</v>
      </c>
      <c r="Z3388">
        <f>YEAR(BD_PONDERACIONES[[#This Row],[Fecha Ejecución del Ticket]])</f>
        <v>2022</v>
      </c>
      <c r="AA3388" t="str">
        <f t="shared" si="730"/>
        <v>octubre</v>
      </c>
      <c r="AB3388">
        <f>YEAR(BD_PONDERACIONES[[#This Row],[Fecha de Inspección]])</f>
        <v>2022</v>
      </c>
      <c r="AC3388">
        <f t="shared" si="731"/>
        <v>0.5</v>
      </c>
      <c r="AD3388">
        <f t="shared" si="732"/>
        <v>0.5</v>
      </c>
      <c r="AE3388">
        <f t="shared" si="733"/>
        <v>0.5</v>
      </c>
      <c r="AF3388">
        <f t="shared" si="734"/>
        <v>0.5</v>
      </c>
      <c r="AG3388">
        <f t="shared" si="735"/>
        <v>0.5</v>
      </c>
      <c r="AH3388">
        <f t="shared" si="736"/>
        <v>0.5</v>
      </c>
      <c r="AI3388">
        <f t="shared" si="737"/>
        <v>0.25</v>
      </c>
      <c r="AJ3388">
        <f t="shared" si="738"/>
        <v>0.25</v>
      </c>
      <c r="AK3388">
        <f t="shared" si="739"/>
        <v>0.5</v>
      </c>
      <c r="AL3388">
        <f t="shared" si="740"/>
        <v>0.5</v>
      </c>
      <c r="AM3388">
        <f t="shared" si="741"/>
        <v>0.5</v>
      </c>
      <c r="AN3388" s="6">
        <f t="shared" si="743"/>
        <v>1</v>
      </c>
      <c r="AO3388" t="str">
        <f>VLOOKUP(BD_PONDERACIONES[[#This Row],[Comuna]],Tabla3[#All],2,0)</f>
        <v>Florida</v>
      </c>
    </row>
    <row r="3389" spans="1:41" x14ac:dyDescent="0.35">
      <c r="A3389" t="s">
        <v>16224</v>
      </c>
      <c r="B3389" t="s">
        <v>16225</v>
      </c>
      <c r="C3389" t="s">
        <v>16226</v>
      </c>
      <c r="D3389" s="5">
        <v>44853</v>
      </c>
      <c r="E3389" s="5">
        <v>44739</v>
      </c>
      <c r="F3389" t="s">
        <v>763</v>
      </c>
      <c r="G3389" t="s">
        <v>16227</v>
      </c>
      <c r="H3389" t="s">
        <v>3783</v>
      </c>
      <c r="J3389" t="s">
        <v>756</v>
      </c>
      <c r="K3389" t="s">
        <v>756</v>
      </c>
      <c r="L3389" t="s">
        <v>757</v>
      </c>
      <c r="M3389" t="s">
        <v>757</v>
      </c>
      <c r="N3389" t="s">
        <v>756</v>
      </c>
      <c r="O3389" t="s">
        <v>756</v>
      </c>
      <c r="P3389" t="s">
        <v>758</v>
      </c>
      <c r="Q3389" t="s">
        <v>759</v>
      </c>
      <c r="R3389" t="s">
        <v>759</v>
      </c>
      <c r="S3389" t="s">
        <v>757</v>
      </c>
      <c r="T3389" t="s">
        <v>757</v>
      </c>
      <c r="U3389" t="s">
        <v>757</v>
      </c>
      <c r="V3389" t="s">
        <v>773</v>
      </c>
      <c r="W3389" t="s">
        <v>768</v>
      </c>
      <c r="X3389" t="s">
        <v>16228</v>
      </c>
      <c r="Y3389" t="str">
        <f t="shared" si="742"/>
        <v>junio</v>
      </c>
      <c r="Z3389">
        <f>YEAR(BD_PONDERACIONES[[#This Row],[Fecha Ejecución del Ticket]])</f>
        <v>2022</v>
      </c>
      <c r="AA3389" t="str">
        <f t="shared" si="730"/>
        <v>octubre</v>
      </c>
      <c r="AB3389">
        <f>YEAR(BD_PONDERACIONES[[#This Row],[Fecha de Inspección]])</f>
        <v>2022</v>
      </c>
      <c r="AC3389">
        <f t="shared" si="731"/>
        <v>0.5</v>
      </c>
      <c r="AD3389">
        <f t="shared" si="732"/>
        <v>0.5</v>
      </c>
      <c r="AE3389">
        <f t="shared" si="733"/>
        <v>0.5</v>
      </c>
      <c r="AF3389">
        <f t="shared" si="734"/>
        <v>0.5</v>
      </c>
      <c r="AG3389">
        <f t="shared" si="735"/>
        <v>0.5</v>
      </c>
      <c r="AH3389">
        <f t="shared" si="736"/>
        <v>0.5</v>
      </c>
      <c r="AI3389">
        <f t="shared" si="737"/>
        <v>0.25</v>
      </c>
      <c r="AJ3389">
        <f t="shared" si="738"/>
        <v>0.25</v>
      </c>
      <c r="AK3389">
        <f t="shared" si="739"/>
        <v>0.5</v>
      </c>
      <c r="AL3389">
        <f t="shared" si="740"/>
        <v>0</v>
      </c>
      <c r="AM3389">
        <f t="shared" si="741"/>
        <v>0.17499999999999999</v>
      </c>
      <c r="AN3389" s="6">
        <f t="shared" si="743"/>
        <v>0.83500000000000008</v>
      </c>
      <c r="AO3389" t="str">
        <f>VLOOKUP(BD_PONDERACIONES[[#This Row],[Comuna]],Tabla3[#All],2,0)</f>
        <v>Florida</v>
      </c>
    </row>
    <row r="3390" spans="1:41" x14ac:dyDescent="0.35">
      <c r="A3390" t="s">
        <v>16229</v>
      </c>
      <c r="B3390" t="s">
        <v>16230</v>
      </c>
      <c r="C3390" t="s">
        <v>16231</v>
      </c>
      <c r="D3390" s="5">
        <v>44853</v>
      </c>
      <c r="E3390" s="5">
        <v>44741</v>
      </c>
      <c r="F3390" t="s">
        <v>763</v>
      </c>
      <c r="G3390" t="s">
        <v>16232</v>
      </c>
      <c r="H3390" t="s">
        <v>3783</v>
      </c>
      <c r="J3390" t="s">
        <v>756</v>
      </c>
      <c r="K3390" t="s">
        <v>756</v>
      </c>
      <c r="L3390" t="s">
        <v>757</v>
      </c>
      <c r="M3390" t="s">
        <v>757</v>
      </c>
      <c r="N3390" t="s">
        <v>756</v>
      </c>
      <c r="O3390" t="s">
        <v>756</v>
      </c>
      <c r="P3390" t="s">
        <v>758</v>
      </c>
      <c r="Q3390" t="s">
        <v>759</v>
      </c>
      <c r="R3390" t="s">
        <v>759</v>
      </c>
      <c r="S3390" t="s">
        <v>757</v>
      </c>
      <c r="T3390" t="s">
        <v>757</v>
      </c>
      <c r="U3390" t="s">
        <v>757</v>
      </c>
      <c r="V3390" t="s">
        <v>756</v>
      </c>
      <c r="W3390" t="s">
        <v>768</v>
      </c>
      <c r="X3390" t="s">
        <v>11923</v>
      </c>
      <c r="Y3390" t="str">
        <f t="shared" si="742"/>
        <v>junio</v>
      </c>
      <c r="Z3390">
        <f>YEAR(BD_PONDERACIONES[[#This Row],[Fecha Ejecución del Ticket]])</f>
        <v>2022</v>
      </c>
      <c r="AA3390" t="str">
        <f t="shared" si="730"/>
        <v>octubre</v>
      </c>
      <c r="AB3390">
        <f>YEAR(BD_PONDERACIONES[[#This Row],[Fecha de Inspección]])</f>
        <v>2022</v>
      </c>
      <c r="AC3390">
        <f t="shared" si="731"/>
        <v>0.5</v>
      </c>
      <c r="AD3390">
        <f t="shared" si="732"/>
        <v>0.5</v>
      </c>
      <c r="AE3390">
        <f t="shared" si="733"/>
        <v>0.5</v>
      </c>
      <c r="AF3390">
        <f t="shared" si="734"/>
        <v>0.5</v>
      </c>
      <c r="AG3390">
        <f t="shared" si="735"/>
        <v>0.5</v>
      </c>
      <c r="AH3390">
        <f t="shared" si="736"/>
        <v>0.5</v>
      </c>
      <c r="AI3390">
        <f t="shared" si="737"/>
        <v>0.25</v>
      </c>
      <c r="AJ3390">
        <f t="shared" si="738"/>
        <v>0.25</v>
      </c>
      <c r="AK3390">
        <f t="shared" si="739"/>
        <v>0.5</v>
      </c>
      <c r="AL3390">
        <f t="shared" si="740"/>
        <v>0.5</v>
      </c>
      <c r="AM3390">
        <f t="shared" si="741"/>
        <v>0.17499999999999999</v>
      </c>
      <c r="AN3390" s="6">
        <f t="shared" si="743"/>
        <v>0.93500000000000005</v>
      </c>
      <c r="AO3390" t="str">
        <f>VLOOKUP(BD_PONDERACIONES[[#This Row],[Comuna]],Tabla3[#All],2,0)</f>
        <v>Florida</v>
      </c>
    </row>
    <row r="3391" spans="1:41" x14ac:dyDescent="0.35">
      <c r="A3391" t="s">
        <v>16233</v>
      </c>
      <c r="B3391" t="s">
        <v>16234</v>
      </c>
      <c r="C3391" t="s">
        <v>16235</v>
      </c>
      <c r="D3391" s="5">
        <v>44853</v>
      </c>
      <c r="E3391" s="5">
        <v>44731</v>
      </c>
      <c r="F3391" t="s">
        <v>763</v>
      </c>
      <c r="G3391" t="s">
        <v>16236</v>
      </c>
      <c r="H3391" t="s">
        <v>3783</v>
      </c>
      <c r="J3391" t="s">
        <v>756</v>
      </c>
      <c r="K3391" t="s">
        <v>756</v>
      </c>
      <c r="L3391" t="s">
        <v>757</v>
      </c>
      <c r="M3391" t="s">
        <v>757</v>
      </c>
      <c r="N3391" t="s">
        <v>756</v>
      </c>
      <c r="O3391" t="s">
        <v>756</v>
      </c>
      <c r="P3391" t="s">
        <v>758</v>
      </c>
      <c r="Q3391" t="s">
        <v>759</v>
      </c>
      <c r="R3391" t="s">
        <v>759</v>
      </c>
      <c r="S3391" t="s">
        <v>757</v>
      </c>
      <c r="T3391" t="s">
        <v>757</v>
      </c>
      <c r="U3391" t="s">
        <v>757</v>
      </c>
      <c r="V3391" t="s">
        <v>773</v>
      </c>
      <c r="W3391" t="s">
        <v>768</v>
      </c>
      <c r="X3391" t="s">
        <v>16237</v>
      </c>
      <c r="Y3391" t="str">
        <f t="shared" si="742"/>
        <v>junio</v>
      </c>
      <c r="Z3391">
        <f>YEAR(BD_PONDERACIONES[[#This Row],[Fecha Ejecución del Ticket]])</f>
        <v>2022</v>
      </c>
      <c r="AA3391" t="str">
        <f t="shared" si="730"/>
        <v>octubre</v>
      </c>
      <c r="AB3391">
        <f>YEAR(BD_PONDERACIONES[[#This Row],[Fecha de Inspección]])</f>
        <v>2022</v>
      </c>
      <c r="AC3391">
        <f t="shared" si="731"/>
        <v>0.5</v>
      </c>
      <c r="AD3391">
        <f t="shared" si="732"/>
        <v>0.5</v>
      </c>
      <c r="AE3391">
        <f t="shared" si="733"/>
        <v>0.5</v>
      </c>
      <c r="AF3391">
        <f t="shared" si="734"/>
        <v>0.5</v>
      </c>
      <c r="AG3391">
        <f t="shared" si="735"/>
        <v>0.5</v>
      </c>
      <c r="AH3391">
        <f t="shared" si="736"/>
        <v>0.5</v>
      </c>
      <c r="AI3391">
        <f t="shared" si="737"/>
        <v>0.25</v>
      </c>
      <c r="AJ3391">
        <f t="shared" si="738"/>
        <v>0.25</v>
      </c>
      <c r="AK3391">
        <f t="shared" si="739"/>
        <v>0.5</v>
      </c>
      <c r="AL3391">
        <f t="shared" si="740"/>
        <v>0</v>
      </c>
      <c r="AM3391">
        <f t="shared" si="741"/>
        <v>0.17499999999999999</v>
      </c>
      <c r="AN3391" s="6">
        <f t="shared" si="743"/>
        <v>0.83500000000000008</v>
      </c>
      <c r="AO3391" t="str">
        <f>VLOOKUP(BD_PONDERACIONES[[#This Row],[Comuna]],Tabla3[#All],2,0)</f>
        <v>Florida</v>
      </c>
    </row>
    <row r="3392" spans="1:41" x14ac:dyDescent="0.35">
      <c r="A3392" t="s">
        <v>16238</v>
      </c>
      <c r="B3392" t="s">
        <v>16239</v>
      </c>
      <c r="C3392" t="s">
        <v>16240</v>
      </c>
      <c r="D3392" s="5">
        <v>44853</v>
      </c>
      <c r="E3392" s="5">
        <v>44732</v>
      </c>
      <c r="F3392" t="s">
        <v>763</v>
      </c>
      <c r="G3392" t="s">
        <v>16241</v>
      </c>
      <c r="H3392" t="s">
        <v>3783</v>
      </c>
      <c r="J3392" t="s">
        <v>756</v>
      </c>
      <c r="K3392" t="s">
        <v>756</v>
      </c>
      <c r="L3392" t="s">
        <v>757</v>
      </c>
      <c r="M3392" t="s">
        <v>757</v>
      </c>
      <c r="N3392" t="s">
        <v>756</v>
      </c>
      <c r="O3392" t="s">
        <v>756</v>
      </c>
      <c r="P3392" t="s">
        <v>758</v>
      </c>
      <c r="Q3392" t="s">
        <v>759</v>
      </c>
      <c r="R3392" t="s">
        <v>759</v>
      </c>
      <c r="S3392" t="s">
        <v>757</v>
      </c>
      <c r="T3392" t="s">
        <v>757</v>
      </c>
      <c r="U3392" t="s">
        <v>757</v>
      </c>
      <c r="V3392" t="s">
        <v>768</v>
      </c>
      <c r="W3392" t="s">
        <v>756</v>
      </c>
      <c r="X3392" t="s">
        <v>16242</v>
      </c>
      <c r="Y3392" t="str">
        <f t="shared" si="742"/>
        <v>junio</v>
      </c>
      <c r="Z3392">
        <f>YEAR(BD_PONDERACIONES[[#This Row],[Fecha Ejecución del Ticket]])</f>
        <v>2022</v>
      </c>
      <c r="AA3392" t="str">
        <f t="shared" si="730"/>
        <v>octubre</v>
      </c>
      <c r="AB3392">
        <f>YEAR(BD_PONDERACIONES[[#This Row],[Fecha de Inspección]])</f>
        <v>2022</v>
      </c>
      <c r="AC3392">
        <f t="shared" si="731"/>
        <v>0.5</v>
      </c>
      <c r="AD3392">
        <f t="shared" si="732"/>
        <v>0.5</v>
      </c>
      <c r="AE3392">
        <f t="shared" si="733"/>
        <v>0.5</v>
      </c>
      <c r="AF3392">
        <f t="shared" si="734"/>
        <v>0.5</v>
      </c>
      <c r="AG3392">
        <f t="shared" si="735"/>
        <v>0.5</v>
      </c>
      <c r="AH3392">
        <f t="shared" si="736"/>
        <v>0.5</v>
      </c>
      <c r="AI3392">
        <f t="shared" si="737"/>
        <v>0.25</v>
      </c>
      <c r="AJ3392">
        <f t="shared" si="738"/>
        <v>0.25</v>
      </c>
      <c r="AK3392">
        <f t="shared" si="739"/>
        <v>0.5</v>
      </c>
      <c r="AL3392">
        <f t="shared" si="740"/>
        <v>0.17499999999999999</v>
      </c>
      <c r="AM3392">
        <f t="shared" si="741"/>
        <v>0.5</v>
      </c>
      <c r="AN3392" s="6">
        <f t="shared" si="743"/>
        <v>0.93500000000000005</v>
      </c>
      <c r="AO3392" t="str">
        <f>VLOOKUP(BD_PONDERACIONES[[#This Row],[Comuna]],Tabla3[#All],2,0)</f>
        <v>Florida</v>
      </c>
    </row>
    <row r="3393" spans="1:41" x14ac:dyDescent="0.35">
      <c r="A3393" t="s">
        <v>16243</v>
      </c>
      <c r="B3393" t="s">
        <v>16244</v>
      </c>
      <c r="C3393" t="s">
        <v>16245</v>
      </c>
      <c r="D3393" s="5">
        <v>44853</v>
      </c>
      <c r="E3393" s="5">
        <v>44741</v>
      </c>
      <c r="F3393" t="s">
        <v>763</v>
      </c>
      <c r="G3393" t="s">
        <v>16246</v>
      </c>
      <c r="H3393" t="s">
        <v>3783</v>
      </c>
      <c r="J3393" t="s">
        <v>756</v>
      </c>
      <c r="K3393" t="s">
        <v>756</v>
      </c>
      <c r="L3393" t="s">
        <v>757</v>
      </c>
      <c r="M3393" t="s">
        <v>757</v>
      </c>
      <c r="N3393" t="s">
        <v>756</v>
      </c>
      <c r="O3393" t="s">
        <v>756</v>
      </c>
      <c r="P3393" t="s">
        <v>758</v>
      </c>
      <c r="Q3393" t="s">
        <v>759</v>
      </c>
      <c r="R3393" t="s">
        <v>759</v>
      </c>
      <c r="S3393" t="s">
        <v>757</v>
      </c>
      <c r="T3393" t="s">
        <v>757</v>
      </c>
      <c r="U3393" t="s">
        <v>757</v>
      </c>
      <c r="V3393" t="s">
        <v>756</v>
      </c>
      <c r="W3393" t="s">
        <v>756</v>
      </c>
      <c r="X3393" t="s">
        <v>12299</v>
      </c>
      <c r="Y3393" t="str">
        <f t="shared" si="742"/>
        <v>junio</v>
      </c>
      <c r="Z3393">
        <f>YEAR(BD_PONDERACIONES[[#This Row],[Fecha Ejecución del Ticket]])</f>
        <v>2022</v>
      </c>
      <c r="AA3393" t="str">
        <f t="shared" si="730"/>
        <v>octubre</v>
      </c>
      <c r="AB3393">
        <f>YEAR(BD_PONDERACIONES[[#This Row],[Fecha de Inspección]])</f>
        <v>2022</v>
      </c>
      <c r="AC3393">
        <f t="shared" si="731"/>
        <v>0.5</v>
      </c>
      <c r="AD3393">
        <f t="shared" si="732"/>
        <v>0.5</v>
      </c>
      <c r="AE3393">
        <f t="shared" si="733"/>
        <v>0.5</v>
      </c>
      <c r="AF3393">
        <f t="shared" si="734"/>
        <v>0.5</v>
      </c>
      <c r="AG3393">
        <f t="shared" si="735"/>
        <v>0.5</v>
      </c>
      <c r="AH3393">
        <f t="shared" si="736"/>
        <v>0.5</v>
      </c>
      <c r="AI3393">
        <f t="shared" si="737"/>
        <v>0.25</v>
      </c>
      <c r="AJ3393">
        <f t="shared" si="738"/>
        <v>0.25</v>
      </c>
      <c r="AK3393">
        <f t="shared" si="739"/>
        <v>0.5</v>
      </c>
      <c r="AL3393">
        <f t="shared" si="740"/>
        <v>0.5</v>
      </c>
      <c r="AM3393">
        <f t="shared" si="741"/>
        <v>0.5</v>
      </c>
      <c r="AN3393" s="6">
        <f t="shared" si="743"/>
        <v>1</v>
      </c>
      <c r="AO3393" t="str">
        <f>VLOOKUP(BD_PONDERACIONES[[#This Row],[Comuna]],Tabla3[#All],2,0)</f>
        <v>Florida</v>
      </c>
    </row>
    <row r="3394" spans="1:41" x14ac:dyDescent="0.35">
      <c r="A3394" t="s">
        <v>16247</v>
      </c>
      <c r="B3394" t="s">
        <v>16248</v>
      </c>
      <c r="C3394" t="s">
        <v>16249</v>
      </c>
      <c r="D3394" s="5">
        <v>44853</v>
      </c>
      <c r="E3394" s="5">
        <v>44731</v>
      </c>
      <c r="F3394" t="s">
        <v>763</v>
      </c>
      <c r="G3394" t="s">
        <v>16250</v>
      </c>
      <c r="H3394" t="s">
        <v>3783</v>
      </c>
      <c r="J3394" t="s">
        <v>756</v>
      </c>
      <c r="K3394" t="s">
        <v>756</v>
      </c>
      <c r="L3394" t="s">
        <v>757</v>
      </c>
      <c r="M3394" t="s">
        <v>757</v>
      </c>
      <c r="N3394" t="s">
        <v>756</v>
      </c>
      <c r="O3394" t="s">
        <v>756</v>
      </c>
      <c r="P3394" t="s">
        <v>758</v>
      </c>
      <c r="Q3394" t="s">
        <v>759</v>
      </c>
      <c r="R3394" t="s">
        <v>759</v>
      </c>
      <c r="S3394" t="s">
        <v>757</v>
      </c>
      <c r="T3394" t="s">
        <v>757</v>
      </c>
      <c r="U3394" t="s">
        <v>757</v>
      </c>
      <c r="V3394" t="s">
        <v>773</v>
      </c>
      <c r="W3394" t="s">
        <v>768</v>
      </c>
      <c r="X3394" t="s">
        <v>16251</v>
      </c>
      <c r="Y3394" t="str">
        <f t="shared" si="742"/>
        <v>junio</v>
      </c>
      <c r="Z3394">
        <f>YEAR(BD_PONDERACIONES[[#This Row],[Fecha Ejecución del Ticket]])</f>
        <v>2022</v>
      </c>
      <c r="AA3394" t="str">
        <f t="shared" ref="AA3394:AA3457" si="744">TEXT(D3394,"MMMM")</f>
        <v>octubre</v>
      </c>
      <c r="AB3394">
        <f>YEAR(BD_PONDERACIONES[[#This Row],[Fecha de Inspección]])</f>
        <v>2022</v>
      </c>
      <c r="AC3394">
        <f t="shared" ref="AC3394:AC3457" si="745">IF(OR(J3394="Cumple",J3394="No Aplica"),0.5,0)</f>
        <v>0.5</v>
      </c>
      <c r="AD3394">
        <f t="shared" ref="AD3394:AD3457" si="746">IF(OR(K3394="CUMPLE",K3394="No Aplica"),0.5,0)</f>
        <v>0.5</v>
      </c>
      <c r="AE3394">
        <f t="shared" ref="AE3394:AE3457" si="747">IF(OR(L3394="CUMPLE",L3394="No Aplica"),0.5,0)</f>
        <v>0.5</v>
      </c>
      <c r="AF3394">
        <f t="shared" ref="AF3394:AF3457" si="748">IF(OR(M3394="CUMPLE",M3394="No Aplica"),0.5,0)</f>
        <v>0.5</v>
      </c>
      <c r="AG3394">
        <f t="shared" ref="AG3394:AG3457" si="749">IF(OR(N3394="CUMPLE",N3394="No Aplica"),0.5,IF(N3394="Cumple Mayormente",0.325,IF(N3394="Cumple Parcialmente",0.175,0)))</f>
        <v>0.5</v>
      </c>
      <c r="AH3394">
        <f t="shared" ref="AH3394:AH3457" si="750">IF(OR(O3394="CUMPLE",O3394="No Aplica"),0.5,IF(O3394="Cumple Mayormente",0.325,IF(O3394="Cumple Parcialmente",0.175,0)))</f>
        <v>0.5</v>
      </c>
      <c r="AI3394">
        <f t="shared" ref="AI3394:AI3457" si="751">IF(OR(S3394="CUMPLE",S3394="No Aplica"),0.25,IF(S3394="Cumple Mayormente",0.1625,IF(S3394="Cumple Parcialmente",0.0875,0)))</f>
        <v>0.25</v>
      </c>
      <c r="AJ3394">
        <f t="shared" ref="AJ3394:AJ3457" si="752">IF(OR(T3394="CUMPLE",T3394="No Aplica"),0.25,IF(T3394="Cumple Mayormente",0.1625,IF(T3394="Cumple Parcialmente",0.0875,0)))</f>
        <v>0.25</v>
      </c>
      <c r="AK3394">
        <f t="shared" ref="AK3394:AK3457" si="753">IF(OR(U3394="CUMPLE",U3394="No Aplica"),0.5,IF(U3394="Cumple Mayormente",0.325,IF(U3394="Cumple Parcialmente",0.175,0)))</f>
        <v>0.5</v>
      </c>
      <c r="AL3394">
        <f t="shared" ref="AL3394:AL3457" si="754">IF(OR(V3394="CUMPLE",V3394="No Aplica"),0.5,IF(V3394="Cumple Mayormente",0.325,IF(V3394="Cumple Parcialmente",0.175,0)))</f>
        <v>0</v>
      </c>
      <c r="AM3394">
        <f t="shared" ref="AM3394:AM3457" si="755">IF(OR(W3394="CUMPLE",W3394="No Aplica"),0.5,IF(W3394="Cumple Mayormente",0.325,IF(W3394="Cumple Parcialmente",0.175,0)))</f>
        <v>0.17499999999999999</v>
      </c>
      <c r="AN3394" s="6">
        <f t="shared" si="743"/>
        <v>0.83500000000000008</v>
      </c>
      <c r="AO3394" t="str">
        <f>VLOOKUP(BD_PONDERACIONES[[#This Row],[Comuna]],Tabla3[#All],2,0)</f>
        <v>Florida</v>
      </c>
    </row>
    <row r="3395" spans="1:41" x14ac:dyDescent="0.35">
      <c r="A3395" t="s">
        <v>16252</v>
      </c>
      <c r="B3395" t="s">
        <v>16253</v>
      </c>
      <c r="C3395" t="s">
        <v>16254</v>
      </c>
      <c r="D3395" s="5">
        <v>44853</v>
      </c>
      <c r="E3395" s="5">
        <v>44732</v>
      </c>
      <c r="F3395" t="s">
        <v>763</v>
      </c>
      <c r="G3395" t="s">
        <v>16255</v>
      </c>
      <c r="H3395" t="s">
        <v>3783</v>
      </c>
      <c r="J3395" t="s">
        <v>756</v>
      </c>
      <c r="K3395" t="s">
        <v>756</v>
      </c>
      <c r="L3395" t="s">
        <v>757</v>
      </c>
      <c r="M3395" t="s">
        <v>757</v>
      </c>
      <c r="N3395" t="s">
        <v>756</v>
      </c>
      <c r="O3395" t="s">
        <v>756</v>
      </c>
      <c r="P3395" t="s">
        <v>758</v>
      </c>
      <c r="Q3395" t="s">
        <v>759</v>
      </c>
      <c r="R3395" t="s">
        <v>759</v>
      </c>
      <c r="S3395" t="s">
        <v>757</v>
      </c>
      <c r="T3395" t="s">
        <v>757</v>
      </c>
      <c r="U3395" t="s">
        <v>757</v>
      </c>
      <c r="V3395" t="s">
        <v>756</v>
      </c>
      <c r="W3395" t="s">
        <v>756</v>
      </c>
      <c r="X3395" t="s">
        <v>16256</v>
      </c>
      <c r="Y3395" t="str">
        <f t="shared" si="742"/>
        <v>junio</v>
      </c>
      <c r="Z3395">
        <f>YEAR(BD_PONDERACIONES[[#This Row],[Fecha Ejecución del Ticket]])</f>
        <v>2022</v>
      </c>
      <c r="AA3395" t="str">
        <f t="shared" si="744"/>
        <v>octubre</v>
      </c>
      <c r="AB3395">
        <f>YEAR(BD_PONDERACIONES[[#This Row],[Fecha de Inspección]])</f>
        <v>2022</v>
      </c>
      <c r="AC3395">
        <f t="shared" si="745"/>
        <v>0.5</v>
      </c>
      <c r="AD3395">
        <f t="shared" si="746"/>
        <v>0.5</v>
      </c>
      <c r="AE3395">
        <f t="shared" si="747"/>
        <v>0.5</v>
      </c>
      <c r="AF3395">
        <f t="shared" si="748"/>
        <v>0.5</v>
      </c>
      <c r="AG3395">
        <f t="shared" si="749"/>
        <v>0.5</v>
      </c>
      <c r="AH3395">
        <f t="shared" si="750"/>
        <v>0.5</v>
      </c>
      <c r="AI3395">
        <f t="shared" si="751"/>
        <v>0.25</v>
      </c>
      <c r="AJ3395">
        <f t="shared" si="752"/>
        <v>0.25</v>
      </c>
      <c r="AK3395">
        <f t="shared" si="753"/>
        <v>0.5</v>
      </c>
      <c r="AL3395">
        <f t="shared" si="754"/>
        <v>0.5</v>
      </c>
      <c r="AM3395">
        <f t="shared" si="755"/>
        <v>0.5</v>
      </c>
      <c r="AN3395" s="6">
        <f t="shared" si="743"/>
        <v>1</v>
      </c>
      <c r="AO3395" t="str">
        <f>VLOOKUP(BD_PONDERACIONES[[#This Row],[Comuna]],Tabla3[#All],2,0)</f>
        <v>Florida</v>
      </c>
    </row>
    <row r="3396" spans="1:41" x14ac:dyDescent="0.35">
      <c r="A3396" t="s">
        <v>16257</v>
      </c>
      <c r="B3396" t="s">
        <v>16258</v>
      </c>
      <c r="C3396" t="s">
        <v>16259</v>
      </c>
      <c r="D3396" s="5">
        <v>44853</v>
      </c>
      <c r="E3396" s="5">
        <v>44733</v>
      </c>
      <c r="F3396" t="s">
        <v>763</v>
      </c>
      <c r="G3396" t="s">
        <v>16260</v>
      </c>
      <c r="H3396" t="s">
        <v>3783</v>
      </c>
      <c r="J3396" t="s">
        <v>756</v>
      </c>
      <c r="K3396" t="s">
        <v>756</v>
      </c>
      <c r="L3396" t="s">
        <v>757</v>
      </c>
      <c r="M3396" t="s">
        <v>757</v>
      </c>
      <c r="N3396" t="s">
        <v>756</v>
      </c>
      <c r="O3396" t="s">
        <v>756</v>
      </c>
      <c r="P3396" t="s">
        <v>758</v>
      </c>
      <c r="Q3396" t="s">
        <v>759</v>
      </c>
      <c r="R3396" t="s">
        <v>759</v>
      </c>
      <c r="S3396" t="s">
        <v>757</v>
      </c>
      <c r="T3396" t="s">
        <v>757</v>
      </c>
      <c r="U3396" t="s">
        <v>757</v>
      </c>
      <c r="V3396" t="s">
        <v>756</v>
      </c>
      <c r="W3396" t="s">
        <v>768</v>
      </c>
      <c r="X3396" t="s">
        <v>11923</v>
      </c>
      <c r="Y3396" t="str">
        <f t="shared" si="742"/>
        <v>junio</v>
      </c>
      <c r="Z3396">
        <f>YEAR(BD_PONDERACIONES[[#This Row],[Fecha Ejecución del Ticket]])</f>
        <v>2022</v>
      </c>
      <c r="AA3396" t="str">
        <f t="shared" si="744"/>
        <v>octubre</v>
      </c>
      <c r="AB3396">
        <f>YEAR(BD_PONDERACIONES[[#This Row],[Fecha de Inspección]])</f>
        <v>2022</v>
      </c>
      <c r="AC3396">
        <f t="shared" si="745"/>
        <v>0.5</v>
      </c>
      <c r="AD3396">
        <f t="shared" si="746"/>
        <v>0.5</v>
      </c>
      <c r="AE3396">
        <f t="shared" si="747"/>
        <v>0.5</v>
      </c>
      <c r="AF3396">
        <f t="shared" si="748"/>
        <v>0.5</v>
      </c>
      <c r="AG3396">
        <f t="shared" si="749"/>
        <v>0.5</v>
      </c>
      <c r="AH3396">
        <f t="shared" si="750"/>
        <v>0.5</v>
      </c>
      <c r="AI3396">
        <f t="shared" si="751"/>
        <v>0.25</v>
      </c>
      <c r="AJ3396">
        <f t="shared" si="752"/>
        <v>0.25</v>
      </c>
      <c r="AK3396">
        <f t="shared" si="753"/>
        <v>0.5</v>
      </c>
      <c r="AL3396">
        <f t="shared" si="754"/>
        <v>0.5</v>
      </c>
      <c r="AM3396">
        <f t="shared" si="755"/>
        <v>0.17499999999999999</v>
      </c>
      <c r="AN3396" s="6">
        <f t="shared" si="743"/>
        <v>0.93500000000000005</v>
      </c>
      <c r="AO3396" t="str">
        <f>VLOOKUP(BD_PONDERACIONES[[#This Row],[Comuna]],Tabla3[#All],2,0)</f>
        <v>Florida</v>
      </c>
    </row>
    <row r="3397" spans="1:41" x14ac:dyDescent="0.35">
      <c r="A3397" t="s">
        <v>16261</v>
      </c>
      <c r="B3397" t="s">
        <v>16262</v>
      </c>
      <c r="C3397" t="s">
        <v>16263</v>
      </c>
      <c r="D3397" s="5">
        <v>44853</v>
      </c>
      <c r="E3397" s="5">
        <v>44733</v>
      </c>
      <c r="F3397" t="s">
        <v>763</v>
      </c>
      <c r="G3397" t="s">
        <v>16264</v>
      </c>
      <c r="H3397" t="s">
        <v>3783</v>
      </c>
      <c r="J3397" t="s">
        <v>756</v>
      </c>
      <c r="K3397" t="s">
        <v>756</v>
      </c>
      <c r="L3397" t="s">
        <v>757</v>
      </c>
      <c r="M3397" t="s">
        <v>757</v>
      </c>
      <c r="N3397" t="s">
        <v>756</v>
      </c>
      <c r="O3397" t="s">
        <v>756</v>
      </c>
      <c r="P3397" t="s">
        <v>758</v>
      </c>
      <c r="Q3397" t="s">
        <v>759</v>
      </c>
      <c r="R3397" t="s">
        <v>759</v>
      </c>
      <c r="S3397" t="s">
        <v>757</v>
      </c>
      <c r="T3397" t="s">
        <v>757</v>
      </c>
      <c r="U3397" t="s">
        <v>757</v>
      </c>
      <c r="V3397" t="s">
        <v>756</v>
      </c>
      <c r="W3397" t="s">
        <v>768</v>
      </c>
      <c r="X3397" t="s">
        <v>16265</v>
      </c>
      <c r="Y3397" t="str">
        <f t="shared" si="742"/>
        <v>junio</v>
      </c>
      <c r="Z3397">
        <f>YEAR(BD_PONDERACIONES[[#This Row],[Fecha Ejecución del Ticket]])</f>
        <v>2022</v>
      </c>
      <c r="AA3397" t="str">
        <f t="shared" si="744"/>
        <v>octubre</v>
      </c>
      <c r="AB3397">
        <f>YEAR(BD_PONDERACIONES[[#This Row],[Fecha de Inspección]])</f>
        <v>2022</v>
      </c>
      <c r="AC3397">
        <f t="shared" si="745"/>
        <v>0.5</v>
      </c>
      <c r="AD3397">
        <f t="shared" si="746"/>
        <v>0.5</v>
      </c>
      <c r="AE3397">
        <f t="shared" si="747"/>
        <v>0.5</v>
      </c>
      <c r="AF3397">
        <f t="shared" si="748"/>
        <v>0.5</v>
      </c>
      <c r="AG3397">
        <f t="shared" si="749"/>
        <v>0.5</v>
      </c>
      <c r="AH3397">
        <f t="shared" si="750"/>
        <v>0.5</v>
      </c>
      <c r="AI3397">
        <f t="shared" si="751"/>
        <v>0.25</v>
      </c>
      <c r="AJ3397">
        <f t="shared" si="752"/>
        <v>0.25</v>
      </c>
      <c r="AK3397">
        <f t="shared" si="753"/>
        <v>0.5</v>
      </c>
      <c r="AL3397">
        <f t="shared" si="754"/>
        <v>0.5</v>
      </c>
      <c r="AM3397">
        <f t="shared" si="755"/>
        <v>0.17499999999999999</v>
      </c>
      <c r="AN3397" s="6">
        <f t="shared" si="743"/>
        <v>0.93500000000000005</v>
      </c>
      <c r="AO3397" t="str">
        <f>VLOOKUP(BD_PONDERACIONES[[#This Row],[Comuna]],Tabla3[#All],2,0)</f>
        <v>Florida</v>
      </c>
    </row>
    <row r="3398" spans="1:41" x14ac:dyDescent="0.35">
      <c r="A3398" t="s">
        <v>16266</v>
      </c>
      <c r="B3398" t="s">
        <v>16267</v>
      </c>
      <c r="C3398" t="s">
        <v>16268</v>
      </c>
      <c r="D3398" s="5">
        <v>44853</v>
      </c>
      <c r="E3398" s="5">
        <v>44733</v>
      </c>
      <c r="F3398" t="s">
        <v>763</v>
      </c>
      <c r="G3398" t="s">
        <v>16269</v>
      </c>
      <c r="H3398" t="s">
        <v>3783</v>
      </c>
      <c r="J3398" t="s">
        <v>756</v>
      </c>
      <c r="K3398" t="s">
        <v>756</v>
      </c>
      <c r="L3398" t="s">
        <v>757</v>
      </c>
      <c r="M3398" t="s">
        <v>757</v>
      </c>
      <c r="N3398" t="s">
        <v>756</v>
      </c>
      <c r="O3398" t="s">
        <v>756</v>
      </c>
      <c r="P3398" t="s">
        <v>758</v>
      </c>
      <c r="Q3398" t="s">
        <v>759</v>
      </c>
      <c r="R3398" t="s">
        <v>759</v>
      </c>
      <c r="S3398" t="s">
        <v>757</v>
      </c>
      <c r="T3398" t="s">
        <v>757</v>
      </c>
      <c r="U3398" t="s">
        <v>757</v>
      </c>
      <c r="V3398" t="s">
        <v>773</v>
      </c>
      <c r="W3398" t="s">
        <v>768</v>
      </c>
      <c r="X3398" t="s">
        <v>16270</v>
      </c>
      <c r="Y3398" t="str">
        <f t="shared" si="742"/>
        <v>junio</v>
      </c>
      <c r="Z3398">
        <f>YEAR(BD_PONDERACIONES[[#This Row],[Fecha Ejecución del Ticket]])</f>
        <v>2022</v>
      </c>
      <c r="AA3398" t="str">
        <f t="shared" si="744"/>
        <v>octubre</v>
      </c>
      <c r="AB3398">
        <f>YEAR(BD_PONDERACIONES[[#This Row],[Fecha de Inspección]])</f>
        <v>2022</v>
      </c>
      <c r="AC3398">
        <f t="shared" si="745"/>
        <v>0.5</v>
      </c>
      <c r="AD3398">
        <f t="shared" si="746"/>
        <v>0.5</v>
      </c>
      <c r="AE3398">
        <f t="shared" si="747"/>
        <v>0.5</v>
      </c>
      <c r="AF3398">
        <f t="shared" si="748"/>
        <v>0.5</v>
      </c>
      <c r="AG3398">
        <f t="shared" si="749"/>
        <v>0.5</v>
      </c>
      <c r="AH3398">
        <f t="shared" si="750"/>
        <v>0.5</v>
      </c>
      <c r="AI3398">
        <f t="shared" si="751"/>
        <v>0.25</v>
      </c>
      <c r="AJ3398">
        <f t="shared" si="752"/>
        <v>0.25</v>
      </c>
      <c r="AK3398">
        <f t="shared" si="753"/>
        <v>0.5</v>
      </c>
      <c r="AL3398">
        <f t="shared" si="754"/>
        <v>0</v>
      </c>
      <c r="AM3398">
        <f t="shared" si="755"/>
        <v>0.17499999999999999</v>
      </c>
      <c r="AN3398" s="6">
        <f t="shared" si="743"/>
        <v>0.83500000000000008</v>
      </c>
      <c r="AO3398" t="str">
        <f>VLOOKUP(BD_PONDERACIONES[[#This Row],[Comuna]],Tabla3[#All],2,0)</f>
        <v>Florida</v>
      </c>
    </row>
    <row r="3399" spans="1:41" x14ac:dyDescent="0.35">
      <c r="A3399" t="s">
        <v>16271</v>
      </c>
      <c r="B3399" t="s">
        <v>16272</v>
      </c>
      <c r="C3399" t="s">
        <v>16273</v>
      </c>
      <c r="D3399" s="5">
        <v>44853</v>
      </c>
      <c r="E3399" s="5">
        <v>44732</v>
      </c>
      <c r="F3399" t="s">
        <v>763</v>
      </c>
      <c r="G3399" t="s">
        <v>16274</v>
      </c>
      <c r="H3399" t="s">
        <v>3783</v>
      </c>
      <c r="J3399" t="s">
        <v>756</v>
      </c>
      <c r="K3399" t="s">
        <v>756</v>
      </c>
      <c r="L3399" t="s">
        <v>757</v>
      </c>
      <c r="M3399" t="s">
        <v>757</v>
      </c>
      <c r="N3399" t="s">
        <v>756</v>
      </c>
      <c r="O3399" t="s">
        <v>756</v>
      </c>
      <c r="P3399" t="s">
        <v>758</v>
      </c>
      <c r="Q3399" t="s">
        <v>759</v>
      </c>
      <c r="R3399" t="s">
        <v>759</v>
      </c>
      <c r="S3399" t="s">
        <v>757</v>
      </c>
      <c r="T3399" t="s">
        <v>757</v>
      </c>
      <c r="U3399" t="s">
        <v>757</v>
      </c>
      <c r="V3399" t="s">
        <v>773</v>
      </c>
      <c r="W3399" t="s">
        <v>768</v>
      </c>
      <c r="X3399" t="s">
        <v>16275</v>
      </c>
      <c r="Y3399" t="str">
        <f t="shared" si="742"/>
        <v>junio</v>
      </c>
      <c r="Z3399">
        <f>YEAR(BD_PONDERACIONES[[#This Row],[Fecha Ejecución del Ticket]])</f>
        <v>2022</v>
      </c>
      <c r="AA3399" t="str">
        <f t="shared" si="744"/>
        <v>octubre</v>
      </c>
      <c r="AB3399">
        <f>YEAR(BD_PONDERACIONES[[#This Row],[Fecha de Inspección]])</f>
        <v>2022</v>
      </c>
      <c r="AC3399">
        <f t="shared" si="745"/>
        <v>0.5</v>
      </c>
      <c r="AD3399">
        <f t="shared" si="746"/>
        <v>0.5</v>
      </c>
      <c r="AE3399">
        <f t="shared" si="747"/>
        <v>0.5</v>
      </c>
      <c r="AF3399">
        <f t="shared" si="748"/>
        <v>0.5</v>
      </c>
      <c r="AG3399">
        <f t="shared" si="749"/>
        <v>0.5</v>
      </c>
      <c r="AH3399">
        <f t="shared" si="750"/>
        <v>0.5</v>
      </c>
      <c r="AI3399">
        <f t="shared" si="751"/>
        <v>0.25</v>
      </c>
      <c r="AJ3399">
        <f t="shared" si="752"/>
        <v>0.25</v>
      </c>
      <c r="AK3399">
        <f t="shared" si="753"/>
        <v>0.5</v>
      </c>
      <c r="AL3399">
        <f t="shared" si="754"/>
        <v>0</v>
      </c>
      <c r="AM3399">
        <f t="shared" si="755"/>
        <v>0.17499999999999999</v>
      </c>
      <c r="AN3399" s="6">
        <f t="shared" si="743"/>
        <v>0.83500000000000008</v>
      </c>
      <c r="AO3399" t="str">
        <f>VLOOKUP(BD_PONDERACIONES[[#This Row],[Comuna]],Tabla3[#All],2,0)</f>
        <v>Florida</v>
      </c>
    </row>
    <row r="3400" spans="1:41" x14ac:dyDescent="0.35">
      <c r="A3400" t="s">
        <v>16276</v>
      </c>
      <c r="B3400" t="s">
        <v>16277</v>
      </c>
      <c r="C3400" t="s">
        <v>16278</v>
      </c>
      <c r="D3400" s="5">
        <v>44853</v>
      </c>
      <c r="E3400" s="5">
        <v>44738</v>
      </c>
      <c r="F3400" t="s">
        <v>763</v>
      </c>
      <c r="G3400" t="s">
        <v>16279</v>
      </c>
      <c r="H3400" t="s">
        <v>3783</v>
      </c>
      <c r="J3400" t="s">
        <v>756</v>
      </c>
      <c r="K3400" t="s">
        <v>756</v>
      </c>
      <c r="L3400" t="s">
        <v>757</v>
      </c>
      <c r="M3400" t="s">
        <v>757</v>
      </c>
      <c r="N3400" t="s">
        <v>756</v>
      </c>
      <c r="O3400" t="s">
        <v>756</v>
      </c>
      <c r="P3400" t="s">
        <v>758</v>
      </c>
      <c r="Q3400" t="s">
        <v>759</v>
      </c>
      <c r="R3400" t="s">
        <v>759</v>
      </c>
      <c r="S3400" t="s">
        <v>757</v>
      </c>
      <c r="T3400" t="s">
        <v>757</v>
      </c>
      <c r="U3400" t="s">
        <v>757</v>
      </c>
      <c r="V3400" t="s">
        <v>756</v>
      </c>
      <c r="W3400" t="s">
        <v>768</v>
      </c>
      <c r="X3400" t="s">
        <v>11923</v>
      </c>
      <c r="Y3400" t="str">
        <f t="shared" si="742"/>
        <v>junio</v>
      </c>
      <c r="Z3400">
        <f>YEAR(BD_PONDERACIONES[[#This Row],[Fecha Ejecución del Ticket]])</f>
        <v>2022</v>
      </c>
      <c r="AA3400" t="str">
        <f t="shared" si="744"/>
        <v>octubre</v>
      </c>
      <c r="AB3400">
        <f>YEAR(BD_PONDERACIONES[[#This Row],[Fecha de Inspección]])</f>
        <v>2022</v>
      </c>
      <c r="AC3400">
        <f t="shared" si="745"/>
        <v>0.5</v>
      </c>
      <c r="AD3400">
        <f t="shared" si="746"/>
        <v>0.5</v>
      </c>
      <c r="AE3400">
        <f t="shared" si="747"/>
        <v>0.5</v>
      </c>
      <c r="AF3400">
        <f t="shared" si="748"/>
        <v>0.5</v>
      </c>
      <c r="AG3400">
        <f t="shared" si="749"/>
        <v>0.5</v>
      </c>
      <c r="AH3400">
        <f t="shared" si="750"/>
        <v>0.5</v>
      </c>
      <c r="AI3400">
        <f t="shared" si="751"/>
        <v>0.25</v>
      </c>
      <c r="AJ3400">
        <f t="shared" si="752"/>
        <v>0.25</v>
      </c>
      <c r="AK3400">
        <f t="shared" si="753"/>
        <v>0.5</v>
      </c>
      <c r="AL3400">
        <f t="shared" si="754"/>
        <v>0.5</v>
      </c>
      <c r="AM3400">
        <f t="shared" si="755"/>
        <v>0.17499999999999999</v>
      </c>
      <c r="AN3400" s="6">
        <f t="shared" si="743"/>
        <v>0.93500000000000005</v>
      </c>
      <c r="AO3400" t="str">
        <f>VLOOKUP(BD_PONDERACIONES[[#This Row],[Comuna]],Tabla3[#All],2,0)</f>
        <v>Florida</v>
      </c>
    </row>
    <row r="3401" spans="1:41" x14ac:dyDescent="0.35">
      <c r="A3401" t="s">
        <v>16280</v>
      </c>
      <c r="B3401" t="s">
        <v>16281</v>
      </c>
      <c r="C3401" t="s">
        <v>16282</v>
      </c>
      <c r="D3401" s="5">
        <v>44853</v>
      </c>
      <c r="E3401" s="5">
        <v>44734</v>
      </c>
      <c r="F3401" t="s">
        <v>763</v>
      </c>
      <c r="G3401" t="s">
        <v>16283</v>
      </c>
      <c r="H3401" t="s">
        <v>3783</v>
      </c>
      <c r="J3401" t="s">
        <v>756</v>
      </c>
      <c r="K3401" t="s">
        <v>756</v>
      </c>
      <c r="L3401" t="s">
        <v>757</v>
      </c>
      <c r="M3401" t="s">
        <v>757</v>
      </c>
      <c r="N3401" t="s">
        <v>756</v>
      </c>
      <c r="O3401" t="s">
        <v>756</v>
      </c>
      <c r="P3401" t="s">
        <v>758</v>
      </c>
      <c r="Q3401" t="s">
        <v>759</v>
      </c>
      <c r="R3401" t="s">
        <v>759</v>
      </c>
      <c r="S3401" t="s">
        <v>757</v>
      </c>
      <c r="T3401" t="s">
        <v>757</v>
      </c>
      <c r="U3401" t="s">
        <v>757</v>
      </c>
      <c r="V3401" t="s">
        <v>756</v>
      </c>
      <c r="W3401" t="s">
        <v>768</v>
      </c>
      <c r="X3401" t="s">
        <v>16284</v>
      </c>
      <c r="Y3401" t="str">
        <f t="shared" si="742"/>
        <v>junio</v>
      </c>
      <c r="Z3401">
        <f>YEAR(BD_PONDERACIONES[[#This Row],[Fecha Ejecución del Ticket]])</f>
        <v>2022</v>
      </c>
      <c r="AA3401" t="str">
        <f t="shared" si="744"/>
        <v>octubre</v>
      </c>
      <c r="AB3401">
        <f>YEAR(BD_PONDERACIONES[[#This Row],[Fecha de Inspección]])</f>
        <v>2022</v>
      </c>
      <c r="AC3401">
        <f t="shared" si="745"/>
        <v>0.5</v>
      </c>
      <c r="AD3401">
        <f t="shared" si="746"/>
        <v>0.5</v>
      </c>
      <c r="AE3401">
        <f t="shared" si="747"/>
        <v>0.5</v>
      </c>
      <c r="AF3401">
        <f t="shared" si="748"/>
        <v>0.5</v>
      </c>
      <c r="AG3401">
        <f t="shared" si="749"/>
        <v>0.5</v>
      </c>
      <c r="AH3401">
        <f t="shared" si="750"/>
        <v>0.5</v>
      </c>
      <c r="AI3401">
        <f t="shared" si="751"/>
        <v>0.25</v>
      </c>
      <c r="AJ3401">
        <f t="shared" si="752"/>
        <v>0.25</v>
      </c>
      <c r="AK3401">
        <f t="shared" si="753"/>
        <v>0.5</v>
      </c>
      <c r="AL3401">
        <f t="shared" si="754"/>
        <v>0.5</v>
      </c>
      <c r="AM3401">
        <f t="shared" si="755"/>
        <v>0.17499999999999999</v>
      </c>
      <c r="AN3401" s="6">
        <f t="shared" si="743"/>
        <v>0.93500000000000005</v>
      </c>
      <c r="AO3401" t="str">
        <f>VLOOKUP(BD_PONDERACIONES[[#This Row],[Comuna]],Tabla3[#All],2,0)</f>
        <v>Florida</v>
      </c>
    </row>
    <row r="3402" spans="1:41" x14ac:dyDescent="0.35">
      <c r="A3402" t="s">
        <v>16285</v>
      </c>
      <c r="B3402" t="s">
        <v>16286</v>
      </c>
      <c r="C3402" t="s">
        <v>16287</v>
      </c>
      <c r="D3402" s="5">
        <v>44853</v>
      </c>
      <c r="E3402" s="5">
        <v>44730</v>
      </c>
      <c r="F3402" t="s">
        <v>763</v>
      </c>
      <c r="G3402" t="s">
        <v>16288</v>
      </c>
      <c r="H3402" t="s">
        <v>3783</v>
      </c>
      <c r="J3402" t="s">
        <v>756</v>
      </c>
      <c r="K3402" t="s">
        <v>756</v>
      </c>
      <c r="L3402" t="s">
        <v>757</v>
      </c>
      <c r="M3402" t="s">
        <v>757</v>
      </c>
      <c r="N3402" t="s">
        <v>756</v>
      </c>
      <c r="O3402" t="s">
        <v>756</v>
      </c>
      <c r="P3402" t="s">
        <v>758</v>
      </c>
      <c r="Q3402" t="s">
        <v>759</v>
      </c>
      <c r="R3402" t="s">
        <v>759</v>
      </c>
      <c r="S3402" t="s">
        <v>757</v>
      </c>
      <c r="T3402" t="s">
        <v>757</v>
      </c>
      <c r="U3402" t="s">
        <v>757</v>
      </c>
      <c r="V3402" t="s">
        <v>756</v>
      </c>
      <c r="W3402" t="s">
        <v>756</v>
      </c>
      <c r="X3402" t="s">
        <v>16289</v>
      </c>
      <c r="Y3402" t="str">
        <f t="shared" si="742"/>
        <v>junio</v>
      </c>
      <c r="Z3402">
        <f>YEAR(BD_PONDERACIONES[[#This Row],[Fecha Ejecución del Ticket]])</f>
        <v>2022</v>
      </c>
      <c r="AA3402" t="str">
        <f t="shared" si="744"/>
        <v>octubre</v>
      </c>
      <c r="AB3402">
        <f>YEAR(BD_PONDERACIONES[[#This Row],[Fecha de Inspección]])</f>
        <v>2022</v>
      </c>
      <c r="AC3402">
        <f t="shared" si="745"/>
        <v>0.5</v>
      </c>
      <c r="AD3402">
        <f t="shared" si="746"/>
        <v>0.5</v>
      </c>
      <c r="AE3402">
        <f t="shared" si="747"/>
        <v>0.5</v>
      </c>
      <c r="AF3402">
        <f t="shared" si="748"/>
        <v>0.5</v>
      </c>
      <c r="AG3402">
        <f t="shared" si="749"/>
        <v>0.5</v>
      </c>
      <c r="AH3402">
        <f t="shared" si="750"/>
        <v>0.5</v>
      </c>
      <c r="AI3402">
        <f t="shared" si="751"/>
        <v>0.25</v>
      </c>
      <c r="AJ3402">
        <f t="shared" si="752"/>
        <v>0.25</v>
      </c>
      <c r="AK3402">
        <f t="shared" si="753"/>
        <v>0.5</v>
      </c>
      <c r="AL3402">
        <f t="shared" si="754"/>
        <v>0.5</v>
      </c>
      <c r="AM3402">
        <f t="shared" si="755"/>
        <v>0.5</v>
      </c>
      <c r="AN3402" s="6">
        <f t="shared" si="743"/>
        <v>1</v>
      </c>
      <c r="AO3402" t="str">
        <f>VLOOKUP(BD_PONDERACIONES[[#This Row],[Comuna]],Tabla3[#All],2,0)</f>
        <v>Florida</v>
      </c>
    </row>
    <row r="3403" spans="1:41" x14ac:dyDescent="0.35">
      <c r="A3403" t="s">
        <v>16290</v>
      </c>
      <c r="B3403" t="s">
        <v>16291</v>
      </c>
      <c r="C3403" t="s">
        <v>16292</v>
      </c>
      <c r="D3403" s="5">
        <v>44853</v>
      </c>
      <c r="E3403" s="5">
        <v>44736</v>
      </c>
      <c r="F3403" t="s">
        <v>763</v>
      </c>
      <c r="G3403" t="s">
        <v>16293</v>
      </c>
      <c r="H3403" t="s">
        <v>3783</v>
      </c>
      <c r="J3403" t="s">
        <v>756</v>
      </c>
      <c r="K3403" t="s">
        <v>756</v>
      </c>
      <c r="L3403" t="s">
        <v>773</v>
      </c>
      <c r="M3403" t="s">
        <v>773</v>
      </c>
      <c r="N3403" t="s">
        <v>756</v>
      </c>
      <c r="O3403" t="s">
        <v>756</v>
      </c>
      <c r="P3403" t="s">
        <v>758</v>
      </c>
      <c r="Q3403" t="s">
        <v>759</v>
      </c>
      <c r="R3403" t="s">
        <v>759</v>
      </c>
      <c r="S3403" t="s">
        <v>757</v>
      </c>
      <c r="T3403" t="s">
        <v>757</v>
      </c>
      <c r="U3403" t="s">
        <v>757</v>
      </c>
      <c r="V3403" t="s">
        <v>773</v>
      </c>
      <c r="W3403" t="s">
        <v>773</v>
      </c>
      <c r="X3403" t="s">
        <v>12039</v>
      </c>
      <c r="Y3403" t="str">
        <f t="shared" si="742"/>
        <v>junio</v>
      </c>
      <c r="Z3403">
        <f>YEAR(BD_PONDERACIONES[[#This Row],[Fecha Ejecución del Ticket]])</f>
        <v>2022</v>
      </c>
      <c r="AA3403" t="str">
        <f t="shared" si="744"/>
        <v>octubre</v>
      </c>
      <c r="AB3403">
        <f>YEAR(BD_PONDERACIONES[[#This Row],[Fecha de Inspección]])</f>
        <v>2022</v>
      </c>
      <c r="AC3403">
        <f t="shared" si="745"/>
        <v>0.5</v>
      </c>
      <c r="AD3403">
        <f t="shared" si="746"/>
        <v>0.5</v>
      </c>
      <c r="AE3403">
        <f t="shared" si="747"/>
        <v>0</v>
      </c>
      <c r="AF3403">
        <f t="shared" si="748"/>
        <v>0</v>
      </c>
      <c r="AG3403">
        <f t="shared" si="749"/>
        <v>0.5</v>
      </c>
      <c r="AH3403">
        <f t="shared" si="750"/>
        <v>0.5</v>
      </c>
      <c r="AI3403">
        <f t="shared" si="751"/>
        <v>0.25</v>
      </c>
      <c r="AJ3403">
        <f t="shared" si="752"/>
        <v>0.25</v>
      </c>
      <c r="AK3403">
        <f t="shared" si="753"/>
        <v>0.5</v>
      </c>
      <c r="AL3403">
        <f t="shared" si="754"/>
        <v>0</v>
      </c>
      <c r="AM3403">
        <f t="shared" si="755"/>
        <v>0</v>
      </c>
      <c r="AN3403" s="6">
        <f t="shared" si="743"/>
        <v>0.5</v>
      </c>
      <c r="AO3403" t="str">
        <f>VLOOKUP(BD_PONDERACIONES[[#This Row],[Comuna]],Tabla3[#All],2,0)</f>
        <v>Florida</v>
      </c>
    </row>
    <row r="3404" spans="1:41" x14ac:dyDescent="0.35">
      <c r="A3404" t="s">
        <v>16294</v>
      </c>
      <c r="B3404" t="s">
        <v>16295</v>
      </c>
      <c r="C3404" t="s">
        <v>16296</v>
      </c>
      <c r="D3404" s="5">
        <v>44854</v>
      </c>
      <c r="E3404" s="5">
        <v>44739</v>
      </c>
      <c r="F3404" t="s">
        <v>763</v>
      </c>
      <c r="G3404" t="s">
        <v>16297</v>
      </c>
      <c r="H3404" t="s">
        <v>3783</v>
      </c>
      <c r="J3404" t="s">
        <v>756</v>
      </c>
      <c r="K3404" t="s">
        <v>756</v>
      </c>
      <c r="L3404" t="s">
        <v>757</v>
      </c>
      <c r="M3404" t="s">
        <v>757</v>
      </c>
      <c r="N3404" t="s">
        <v>756</v>
      </c>
      <c r="O3404" t="s">
        <v>756</v>
      </c>
      <c r="P3404" t="s">
        <v>758</v>
      </c>
      <c r="Q3404" t="s">
        <v>759</v>
      </c>
      <c r="R3404" t="s">
        <v>759</v>
      </c>
      <c r="S3404" t="s">
        <v>757</v>
      </c>
      <c r="T3404" t="s">
        <v>757</v>
      </c>
      <c r="U3404" t="s">
        <v>757</v>
      </c>
      <c r="V3404" t="s">
        <v>773</v>
      </c>
      <c r="W3404" t="s">
        <v>773</v>
      </c>
      <c r="X3404" t="s">
        <v>16298</v>
      </c>
      <c r="Y3404" t="str">
        <f t="shared" si="742"/>
        <v>junio</v>
      </c>
      <c r="Z3404">
        <f>YEAR(BD_PONDERACIONES[[#This Row],[Fecha Ejecución del Ticket]])</f>
        <v>2022</v>
      </c>
      <c r="AA3404" t="str">
        <f t="shared" si="744"/>
        <v>octubre</v>
      </c>
      <c r="AB3404">
        <f>YEAR(BD_PONDERACIONES[[#This Row],[Fecha de Inspección]])</f>
        <v>2022</v>
      </c>
      <c r="AC3404">
        <f t="shared" si="745"/>
        <v>0.5</v>
      </c>
      <c r="AD3404">
        <f t="shared" si="746"/>
        <v>0.5</v>
      </c>
      <c r="AE3404">
        <f t="shared" si="747"/>
        <v>0.5</v>
      </c>
      <c r="AF3404">
        <f t="shared" si="748"/>
        <v>0.5</v>
      </c>
      <c r="AG3404">
        <f t="shared" si="749"/>
        <v>0.5</v>
      </c>
      <c r="AH3404">
        <f t="shared" si="750"/>
        <v>0.5</v>
      </c>
      <c r="AI3404">
        <f t="shared" si="751"/>
        <v>0.25</v>
      </c>
      <c r="AJ3404">
        <f t="shared" si="752"/>
        <v>0.25</v>
      </c>
      <c r="AK3404">
        <f t="shared" si="753"/>
        <v>0.5</v>
      </c>
      <c r="AL3404">
        <f t="shared" si="754"/>
        <v>0</v>
      </c>
      <c r="AM3404">
        <f t="shared" si="755"/>
        <v>0</v>
      </c>
      <c r="AN3404" s="6">
        <f t="shared" si="743"/>
        <v>0.8</v>
      </c>
      <c r="AO3404" t="str">
        <f>VLOOKUP(BD_PONDERACIONES[[#This Row],[Comuna]],Tabla3[#All],2,0)</f>
        <v>Florida</v>
      </c>
    </row>
    <row r="3405" spans="1:41" x14ac:dyDescent="0.35">
      <c r="A3405" t="s">
        <v>16299</v>
      </c>
      <c r="B3405" t="s">
        <v>16300</v>
      </c>
      <c r="C3405" t="s">
        <v>16301</v>
      </c>
      <c r="D3405" s="5">
        <v>44854</v>
      </c>
      <c r="E3405" s="5">
        <v>44731</v>
      </c>
      <c r="F3405" t="s">
        <v>763</v>
      </c>
      <c r="G3405" t="s">
        <v>16302</v>
      </c>
      <c r="H3405" t="s">
        <v>3783</v>
      </c>
      <c r="J3405" t="s">
        <v>756</v>
      </c>
      <c r="K3405" t="s">
        <v>756</v>
      </c>
      <c r="L3405" t="s">
        <v>757</v>
      </c>
      <c r="M3405" t="s">
        <v>757</v>
      </c>
      <c r="N3405" t="s">
        <v>756</v>
      </c>
      <c r="O3405" t="s">
        <v>756</v>
      </c>
      <c r="P3405" t="s">
        <v>758</v>
      </c>
      <c r="Q3405" t="s">
        <v>759</v>
      </c>
      <c r="R3405" t="s">
        <v>759</v>
      </c>
      <c r="S3405" t="s">
        <v>757</v>
      </c>
      <c r="T3405" t="s">
        <v>757</v>
      </c>
      <c r="U3405" t="s">
        <v>757</v>
      </c>
      <c r="V3405" t="s">
        <v>773</v>
      </c>
      <c r="W3405" t="s">
        <v>773</v>
      </c>
      <c r="X3405" t="s">
        <v>16303</v>
      </c>
      <c r="Y3405" t="str">
        <f t="shared" si="742"/>
        <v>junio</v>
      </c>
      <c r="Z3405">
        <f>YEAR(BD_PONDERACIONES[[#This Row],[Fecha Ejecución del Ticket]])</f>
        <v>2022</v>
      </c>
      <c r="AA3405" t="str">
        <f t="shared" si="744"/>
        <v>octubre</v>
      </c>
      <c r="AB3405">
        <f>YEAR(BD_PONDERACIONES[[#This Row],[Fecha de Inspección]])</f>
        <v>2022</v>
      </c>
      <c r="AC3405">
        <f t="shared" si="745"/>
        <v>0.5</v>
      </c>
      <c r="AD3405">
        <f t="shared" si="746"/>
        <v>0.5</v>
      </c>
      <c r="AE3405">
        <f t="shared" si="747"/>
        <v>0.5</v>
      </c>
      <c r="AF3405">
        <f t="shared" si="748"/>
        <v>0.5</v>
      </c>
      <c r="AG3405">
        <f t="shared" si="749"/>
        <v>0.5</v>
      </c>
      <c r="AH3405">
        <f t="shared" si="750"/>
        <v>0.5</v>
      </c>
      <c r="AI3405">
        <f t="shared" si="751"/>
        <v>0.25</v>
      </c>
      <c r="AJ3405">
        <f t="shared" si="752"/>
        <v>0.25</v>
      </c>
      <c r="AK3405">
        <f t="shared" si="753"/>
        <v>0.5</v>
      </c>
      <c r="AL3405">
        <f t="shared" si="754"/>
        <v>0</v>
      </c>
      <c r="AM3405">
        <f t="shared" si="755"/>
        <v>0</v>
      </c>
      <c r="AN3405" s="6">
        <f t="shared" si="743"/>
        <v>0.8</v>
      </c>
      <c r="AO3405" t="str">
        <f>VLOOKUP(BD_PONDERACIONES[[#This Row],[Comuna]],Tabla3[#All],2,0)</f>
        <v>Florida</v>
      </c>
    </row>
    <row r="3406" spans="1:41" x14ac:dyDescent="0.35">
      <c r="A3406" t="s">
        <v>16304</v>
      </c>
      <c r="B3406" t="s">
        <v>16305</v>
      </c>
      <c r="C3406" t="s">
        <v>16306</v>
      </c>
      <c r="D3406" s="5">
        <v>44854</v>
      </c>
      <c r="E3406" s="5">
        <v>44722</v>
      </c>
      <c r="F3406" t="s">
        <v>753</v>
      </c>
      <c r="G3406" t="s">
        <v>16307</v>
      </c>
      <c r="H3406" t="s">
        <v>2755</v>
      </c>
      <c r="J3406" t="s">
        <v>756</v>
      </c>
      <c r="K3406" t="s">
        <v>756</v>
      </c>
      <c r="L3406" t="s">
        <v>757</v>
      </c>
      <c r="M3406" t="s">
        <v>757</v>
      </c>
      <c r="N3406" t="s">
        <v>757</v>
      </c>
      <c r="O3406" t="s">
        <v>757</v>
      </c>
      <c r="P3406" t="s">
        <v>758</v>
      </c>
      <c r="Q3406" t="s">
        <v>759</v>
      </c>
      <c r="R3406" t="s">
        <v>759</v>
      </c>
      <c r="S3406" t="s">
        <v>757</v>
      </c>
      <c r="T3406" t="s">
        <v>757</v>
      </c>
      <c r="U3406" t="s">
        <v>757</v>
      </c>
      <c r="V3406" t="s">
        <v>768</v>
      </c>
      <c r="W3406" t="s">
        <v>768</v>
      </c>
      <c r="X3406" t="s">
        <v>16308</v>
      </c>
      <c r="Y3406" t="str">
        <f t="shared" si="742"/>
        <v>junio</v>
      </c>
      <c r="Z3406">
        <f>YEAR(BD_PONDERACIONES[[#This Row],[Fecha Ejecución del Ticket]])</f>
        <v>2022</v>
      </c>
      <c r="AA3406" t="str">
        <f t="shared" si="744"/>
        <v>octubre</v>
      </c>
      <c r="AB3406">
        <f>YEAR(BD_PONDERACIONES[[#This Row],[Fecha de Inspección]])</f>
        <v>2022</v>
      </c>
      <c r="AC3406">
        <f t="shared" si="745"/>
        <v>0.5</v>
      </c>
      <c r="AD3406">
        <f t="shared" si="746"/>
        <v>0.5</v>
      </c>
      <c r="AE3406">
        <f t="shared" si="747"/>
        <v>0.5</v>
      </c>
      <c r="AF3406">
        <f t="shared" si="748"/>
        <v>0.5</v>
      </c>
      <c r="AG3406">
        <f t="shared" si="749"/>
        <v>0.5</v>
      </c>
      <c r="AH3406">
        <f t="shared" si="750"/>
        <v>0.5</v>
      </c>
      <c r="AI3406">
        <f t="shared" si="751"/>
        <v>0.25</v>
      </c>
      <c r="AJ3406">
        <f t="shared" si="752"/>
        <v>0.25</v>
      </c>
      <c r="AK3406">
        <f t="shared" si="753"/>
        <v>0.5</v>
      </c>
      <c r="AL3406">
        <f t="shared" si="754"/>
        <v>0.17499999999999999</v>
      </c>
      <c r="AM3406">
        <f t="shared" si="755"/>
        <v>0.17499999999999999</v>
      </c>
      <c r="AN3406" s="6">
        <f t="shared" si="743"/>
        <v>0.87</v>
      </c>
      <c r="AO3406" t="str">
        <f>VLOOKUP(BD_PONDERACIONES[[#This Row],[Comuna]],Tabla3[#All],2,0)</f>
        <v>Florida</v>
      </c>
    </row>
    <row r="3407" spans="1:41" x14ac:dyDescent="0.35">
      <c r="A3407" t="s">
        <v>16309</v>
      </c>
      <c r="B3407" t="s">
        <v>16310</v>
      </c>
      <c r="C3407" t="s">
        <v>16311</v>
      </c>
      <c r="D3407" s="5">
        <v>44854</v>
      </c>
      <c r="E3407" s="5">
        <v>44714</v>
      </c>
      <c r="F3407" t="s">
        <v>753</v>
      </c>
      <c r="G3407" t="s">
        <v>16312</v>
      </c>
      <c r="H3407" t="s">
        <v>2755</v>
      </c>
      <c r="J3407" t="s">
        <v>756</v>
      </c>
      <c r="K3407" t="s">
        <v>756</v>
      </c>
      <c r="L3407" t="s">
        <v>757</v>
      </c>
      <c r="M3407" t="s">
        <v>757</v>
      </c>
      <c r="N3407" t="s">
        <v>756</v>
      </c>
      <c r="O3407" t="s">
        <v>756</v>
      </c>
      <c r="P3407" t="s">
        <v>765</v>
      </c>
      <c r="Q3407" t="s">
        <v>16313</v>
      </c>
      <c r="R3407" t="s">
        <v>759</v>
      </c>
      <c r="S3407" t="s">
        <v>756</v>
      </c>
      <c r="T3407" t="s">
        <v>756</v>
      </c>
      <c r="U3407" t="s">
        <v>756</v>
      </c>
      <c r="V3407" t="s">
        <v>756</v>
      </c>
      <c r="W3407" t="s">
        <v>768</v>
      </c>
      <c r="X3407" t="s">
        <v>16314</v>
      </c>
      <c r="Y3407" t="str">
        <f t="shared" si="742"/>
        <v>junio</v>
      </c>
      <c r="Z3407">
        <f>YEAR(BD_PONDERACIONES[[#This Row],[Fecha Ejecución del Ticket]])</f>
        <v>2022</v>
      </c>
      <c r="AA3407" t="str">
        <f t="shared" si="744"/>
        <v>octubre</v>
      </c>
      <c r="AB3407">
        <f>YEAR(BD_PONDERACIONES[[#This Row],[Fecha de Inspección]])</f>
        <v>2022</v>
      </c>
      <c r="AC3407">
        <f t="shared" si="745"/>
        <v>0.5</v>
      </c>
      <c r="AD3407">
        <f t="shared" si="746"/>
        <v>0.5</v>
      </c>
      <c r="AE3407">
        <f t="shared" si="747"/>
        <v>0.5</v>
      </c>
      <c r="AF3407">
        <f t="shared" si="748"/>
        <v>0.5</v>
      </c>
      <c r="AG3407">
        <f t="shared" si="749"/>
        <v>0.5</v>
      </c>
      <c r="AH3407">
        <f t="shared" si="750"/>
        <v>0.5</v>
      </c>
      <c r="AI3407">
        <f t="shared" si="751"/>
        <v>0.25</v>
      </c>
      <c r="AJ3407">
        <f t="shared" si="752"/>
        <v>0.25</v>
      </c>
      <c r="AK3407">
        <f t="shared" si="753"/>
        <v>0.5</v>
      </c>
      <c r="AL3407">
        <f t="shared" si="754"/>
        <v>0.5</v>
      </c>
      <c r="AM3407">
        <f t="shared" si="755"/>
        <v>0.17499999999999999</v>
      </c>
      <c r="AN3407" s="6">
        <f t="shared" si="743"/>
        <v>0.93500000000000005</v>
      </c>
      <c r="AO3407" t="str">
        <f>VLOOKUP(BD_PONDERACIONES[[#This Row],[Comuna]],Tabla3[#All],2,0)</f>
        <v>Florida</v>
      </c>
    </row>
    <row r="3408" spans="1:41" x14ac:dyDescent="0.35">
      <c r="A3408" t="s">
        <v>16315</v>
      </c>
      <c r="B3408" t="s">
        <v>16316</v>
      </c>
      <c r="C3408" t="s">
        <v>16317</v>
      </c>
      <c r="D3408" s="5">
        <v>44854</v>
      </c>
      <c r="E3408" s="5">
        <v>44714</v>
      </c>
      <c r="F3408" t="s">
        <v>753</v>
      </c>
      <c r="G3408" t="s">
        <v>16318</v>
      </c>
      <c r="H3408" t="s">
        <v>2755</v>
      </c>
      <c r="J3408" t="s">
        <v>756</v>
      </c>
      <c r="K3408" t="s">
        <v>756</v>
      </c>
      <c r="L3408" t="s">
        <v>773</v>
      </c>
      <c r="M3408" t="s">
        <v>773</v>
      </c>
      <c r="N3408" t="s">
        <v>756</v>
      </c>
      <c r="O3408" t="s">
        <v>756</v>
      </c>
      <c r="P3408" t="s">
        <v>758</v>
      </c>
      <c r="Q3408" t="s">
        <v>759</v>
      </c>
      <c r="R3408" t="s">
        <v>759</v>
      </c>
      <c r="S3408" t="s">
        <v>757</v>
      </c>
      <c r="T3408" t="s">
        <v>757</v>
      </c>
      <c r="U3408" t="s">
        <v>757</v>
      </c>
      <c r="V3408" t="s">
        <v>756</v>
      </c>
      <c r="W3408" t="s">
        <v>768</v>
      </c>
      <c r="X3408" t="s">
        <v>8648</v>
      </c>
      <c r="Y3408" t="str">
        <f t="shared" si="742"/>
        <v>junio</v>
      </c>
      <c r="Z3408">
        <f>YEAR(BD_PONDERACIONES[[#This Row],[Fecha Ejecución del Ticket]])</f>
        <v>2022</v>
      </c>
      <c r="AA3408" t="str">
        <f t="shared" si="744"/>
        <v>octubre</v>
      </c>
      <c r="AB3408">
        <f>YEAR(BD_PONDERACIONES[[#This Row],[Fecha de Inspección]])</f>
        <v>2022</v>
      </c>
      <c r="AC3408">
        <f t="shared" si="745"/>
        <v>0.5</v>
      </c>
      <c r="AD3408">
        <f t="shared" si="746"/>
        <v>0.5</v>
      </c>
      <c r="AE3408">
        <f t="shared" si="747"/>
        <v>0</v>
      </c>
      <c r="AF3408">
        <f t="shared" si="748"/>
        <v>0</v>
      </c>
      <c r="AG3408">
        <f t="shared" si="749"/>
        <v>0.5</v>
      </c>
      <c r="AH3408">
        <f t="shared" si="750"/>
        <v>0.5</v>
      </c>
      <c r="AI3408">
        <f t="shared" si="751"/>
        <v>0.25</v>
      </c>
      <c r="AJ3408">
        <f t="shared" si="752"/>
        <v>0.25</v>
      </c>
      <c r="AK3408">
        <f t="shared" si="753"/>
        <v>0.5</v>
      </c>
      <c r="AL3408">
        <f t="shared" si="754"/>
        <v>0.5</v>
      </c>
      <c r="AM3408">
        <f t="shared" si="755"/>
        <v>0.17499999999999999</v>
      </c>
      <c r="AN3408" s="6">
        <f t="shared" si="743"/>
        <v>0.63500000000000001</v>
      </c>
      <c r="AO3408" t="str">
        <f>VLOOKUP(BD_PONDERACIONES[[#This Row],[Comuna]],Tabla3[#All],2,0)</f>
        <v>Florida</v>
      </c>
    </row>
    <row r="3409" spans="1:41" x14ac:dyDescent="0.35">
      <c r="A3409" t="s">
        <v>16319</v>
      </c>
      <c r="B3409" t="s">
        <v>16320</v>
      </c>
      <c r="C3409" t="s">
        <v>16321</v>
      </c>
      <c r="D3409" s="5">
        <v>44854</v>
      </c>
      <c r="E3409" s="5">
        <v>44719</v>
      </c>
      <c r="F3409" t="s">
        <v>753</v>
      </c>
      <c r="G3409" t="s">
        <v>16322</v>
      </c>
      <c r="H3409" t="s">
        <v>2755</v>
      </c>
      <c r="J3409" t="s">
        <v>756</v>
      </c>
      <c r="K3409" t="s">
        <v>756</v>
      </c>
      <c r="L3409" t="s">
        <v>757</v>
      </c>
      <c r="M3409" t="s">
        <v>757</v>
      </c>
      <c r="N3409" t="s">
        <v>756</v>
      </c>
      <c r="O3409" t="s">
        <v>756</v>
      </c>
      <c r="P3409" t="s">
        <v>758</v>
      </c>
      <c r="Q3409" t="s">
        <v>759</v>
      </c>
      <c r="R3409" t="s">
        <v>759</v>
      </c>
      <c r="S3409" t="s">
        <v>757</v>
      </c>
      <c r="T3409" t="s">
        <v>757</v>
      </c>
      <c r="U3409" t="s">
        <v>757</v>
      </c>
      <c r="V3409" t="s">
        <v>756</v>
      </c>
      <c r="W3409" t="s">
        <v>756</v>
      </c>
      <c r="X3409" t="s">
        <v>16323</v>
      </c>
      <c r="Y3409" t="str">
        <f t="shared" ref="Y3409:Y3472" si="756">TEXT(E3409,"MMMM")</f>
        <v>junio</v>
      </c>
      <c r="Z3409">
        <f>YEAR(BD_PONDERACIONES[[#This Row],[Fecha Ejecución del Ticket]])</f>
        <v>2022</v>
      </c>
      <c r="AA3409" t="str">
        <f t="shared" si="744"/>
        <v>octubre</v>
      </c>
      <c r="AB3409">
        <f>YEAR(BD_PONDERACIONES[[#This Row],[Fecha de Inspección]])</f>
        <v>2022</v>
      </c>
      <c r="AC3409">
        <f t="shared" si="745"/>
        <v>0.5</v>
      </c>
      <c r="AD3409">
        <f t="shared" si="746"/>
        <v>0.5</v>
      </c>
      <c r="AE3409">
        <f t="shared" si="747"/>
        <v>0.5</v>
      </c>
      <c r="AF3409">
        <f t="shared" si="748"/>
        <v>0.5</v>
      </c>
      <c r="AG3409">
        <f t="shared" si="749"/>
        <v>0.5</v>
      </c>
      <c r="AH3409">
        <f t="shared" si="750"/>
        <v>0.5</v>
      </c>
      <c r="AI3409">
        <f t="shared" si="751"/>
        <v>0.25</v>
      </c>
      <c r="AJ3409">
        <f t="shared" si="752"/>
        <v>0.25</v>
      </c>
      <c r="AK3409">
        <f t="shared" si="753"/>
        <v>0.5</v>
      </c>
      <c r="AL3409">
        <f t="shared" si="754"/>
        <v>0.5</v>
      </c>
      <c r="AM3409">
        <f t="shared" si="755"/>
        <v>0.5</v>
      </c>
      <c r="AN3409" s="6">
        <f t="shared" ref="AN3409:AN3472" si="757">((AC3409+AD3409)*0.2)+((AE3409+AF3409)*0.3)+((AG3409+AH3409)*0.15)+((AI3409+AJ3409+AK3409)*0.15)+((AL3409+AM3409)*0.2)</f>
        <v>1</v>
      </c>
      <c r="AO3409" t="str">
        <f>VLOOKUP(BD_PONDERACIONES[[#This Row],[Comuna]],Tabla3[#All],2,0)</f>
        <v>Florida</v>
      </c>
    </row>
    <row r="3410" spans="1:41" x14ac:dyDescent="0.35">
      <c r="A3410" t="s">
        <v>16324</v>
      </c>
      <c r="B3410" t="s">
        <v>16325</v>
      </c>
      <c r="C3410" t="s">
        <v>16326</v>
      </c>
      <c r="D3410" s="5">
        <v>44854</v>
      </c>
      <c r="E3410" s="5">
        <v>44722</v>
      </c>
      <c r="F3410" t="s">
        <v>753</v>
      </c>
      <c r="G3410" t="s">
        <v>16327</v>
      </c>
      <c r="H3410" t="s">
        <v>2755</v>
      </c>
      <c r="J3410" t="s">
        <v>756</v>
      </c>
      <c r="K3410" t="s">
        <v>756</v>
      </c>
      <c r="L3410" t="s">
        <v>756</v>
      </c>
      <c r="M3410" t="s">
        <v>756</v>
      </c>
      <c r="N3410" t="s">
        <v>756</v>
      </c>
      <c r="O3410" t="s">
        <v>756</v>
      </c>
      <c r="P3410" t="s">
        <v>765</v>
      </c>
      <c r="Q3410" t="s">
        <v>759</v>
      </c>
      <c r="R3410" t="s">
        <v>759</v>
      </c>
      <c r="S3410" t="s">
        <v>756</v>
      </c>
      <c r="T3410" t="s">
        <v>756</v>
      </c>
      <c r="U3410" t="s">
        <v>756</v>
      </c>
      <c r="V3410" t="s">
        <v>756</v>
      </c>
      <c r="W3410" t="s">
        <v>768</v>
      </c>
      <c r="X3410" t="s">
        <v>16328</v>
      </c>
      <c r="Y3410" t="str">
        <f t="shared" si="756"/>
        <v>junio</v>
      </c>
      <c r="Z3410">
        <f>YEAR(BD_PONDERACIONES[[#This Row],[Fecha Ejecución del Ticket]])</f>
        <v>2022</v>
      </c>
      <c r="AA3410" t="str">
        <f t="shared" si="744"/>
        <v>octubre</v>
      </c>
      <c r="AB3410">
        <f>YEAR(BD_PONDERACIONES[[#This Row],[Fecha de Inspección]])</f>
        <v>2022</v>
      </c>
      <c r="AC3410">
        <f t="shared" si="745"/>
        <v>0.5</v>
      </c>
      <c r="AD3410">
        <f t="shared" si="746"/>
        <v>0.5</v>
      </c>
      <c r="AE3410">
        <f t="shared" si="747"/>
        <v>0.5</v>
      </c>
      <c r="AF3410">
        <f t="shared" si="748"/>
        <v>0.5</v>
      </c>
      <c r="AG3410">
        <f t="shared" si="749"/>
        <v>0.5</v>
      </c>
      <c r="AH3410">
        <f t="shared" si="750"/>
        <v>0.5</v>
      </c>
      <c r="AI3410">
        <f t="shared" si="751"/>
        <v>0.25</v>
      </c>
      <c r="AJ3410">
        <f t="shared" si="752"/>
        <v>0.25</v>
      </c>
      <c r="AK3410">
        <f t="shared" si="753"/>
        <v>0.5</v>
      </c>
      <c r="AL3410">
        <f t="shared" si="754"/>
        <v>0.5</v>
      </c>
      <c r="AM3410">
        <f t="shared" si="755"/>
        <v>0.17499999999999999</v>
      </c>
      <c r="AN3410" s="6">
        <f t="shared" si="757"/>
        <v>0.93500000000000005</v>
      </c>
      <c r="AO3410" t="str">
        <f>VLOOKUP(BD_PONDERACIONES[[#This Row],[Comuna]],Tabla3[#All],2,0)</f>
        <v>Florida</v>
      </c>
    </row>
    <row r="3411" spans="1:41" x14ac:dyDescent="0.35">
      <c r="A3411" t="s">
        <v>16329</v>
      </c>
      <c r="B3411" t="s">
        <v>16330</v>
      </c>
      <c r="C3411" t="s">
        <v>16331</v>
      </c>
      <c r="D3411" s="5">
        <v>44854</v>
      </c>
      <c r="E3411" s="5">
        <v>44723</v>
      </c>
      <c r="F3411" t="s">
        <v>753</v>
      </c>
      <c r="G3411" t="s">
        <v>16332</v>
      </c>
      <c r="H3411" t="s">
        <v>2755</v>
      </c>
      <c r="J3411" t="s">
        <v>756</v>
      </c>
      <c r="K3411" t="s">
        <v>756</v>
      </c>
      <c r="L3411" t="s">
        <v>756</v>
      </c>
      <c r="M3411" t="s">
        <v>756</v>
      </c>
      <c r="N3411" t="s">
        <v>756</v>
      </c>
      <c r="O3411" t="s">
        <v>756</v>
      </c>
      <c r="P3411" t="s">
        <v>758</v>
      </c>
      <c r="Q3411" t="s">
        <v>759</v>
      </c>
      <c r="R3411" t="s">
        <v>759</v>
      </c>
      <c r="S3411" t="s">
        <v>757</v>
      </c>
      <c r="T3411" t="s">
        <v>757</v>
      </c>
      <c r="U3411" t="s">
        <v>757</v>
      </c>
      <c r="V3411" t="s">
        <v>756</v>
      </c>
      <c r="W3411" t="s">
        <v>768</v>
      </c>
      <c r="X3411" t="s">
        <v>16333</v>
      </c>
      <c r="Y3411" t="str">
        <f t="shared" si="756"/>
        <v>junio</v>
      </c>
      <c r="Z3411">
        <f>YEAR(BD_PONDERACIONES[[#This Row],[Fecha Ejecución del Ticket]])</f>
        <v>2022</v>
      </c>
      <c r="AA3411" t="str">
        <f t="shared" si="744"/>
        <v>octubre</v>
      </c>
      <c r="AB3411">
        <f>YEAR(BD_PONDERACIONES[[#This Row],[Fecha de Inspección]])</f>
        <v>2022</v>
      </c>
      <c r="AC3411">
        <f t="shared" si="745"/>
        <v>0.5</v>
      </c>
      <c r="AD3411">
        <f t="shared" si="746"/>
        <v>0.5</v>
      </c>
      <c r="AE3411">
        <f t="shared" si="747"/>
        <v>0.5</v>
      </c>
      <c r="AF3411">
        <f t="shared" si="748"/>
        <v>0.5</v>
      </c>
      <c r="AG3411">
        <f t="shared" si="749"/>
        <v>0.5</v>
      </c>
      <c r="AH3411">
        <f t="shared" si="750"/>
        <v>0.5</v>
      </c>
      <c r="AI3411">
        <f t="shared" si="751"/>
        <v>0.25</v>
      </c>
      <c r="AJ3411">
        <f t="shared" si="752"/>
        <v>0.25</v>
      </c>
      <c r="AK3411">
        <f t="shared" si="753"/>
        <v>0.5</v>
      </c>
      <c r="AL3411">
        <f t="shared" si="754"/>
        <v>0.5</v>
      </c>
      <c r="AM3411">
        <f t="shared" si="755"/>
        <v>0.17499999999999999</v>
      </c>
      <c r="AN3411" s="6">
        <f t="shared" si="757"/>
        <v>0.93500000000000005</v>
      </c>
      <c r="AO3411" t="str">
        <f>VLOOKUP(BD_PONDERACIONES[[#This Row],[Comuna]],Tabla3[#All],2,0)</f>
        <v>Florida</v>
      </c>
    </row>
    <row r="3412" spans="1:41" x14ac:dyDescent="0.35">
      <c r="A3412" t="s">
        <v>16334</v>
      </c>
      <c r="B3412" t="s">
        <v>16335</v>
      </c>
      <c r="C3412" t="s">
        <v>16336</v>
      </c>
      <c r="D3412" s="5">
        <v>44854</v>
      </c>
      <c r="E3412" s="5">
        <v>44719</v>
      </c>
      <c r="F3412" t="s">
        <v>753</v>
      </c>
      <c r="G3412" t="s">
        <v>16337</v>
      </c>
      <c r="H3412" t="s">
        <v>2755</v>
      </c>
      <c r="J3412" t="s">
        <v>756</v>
      </c>
      <c r="K3412" t="s">
        <v>756</v>
      </c>
      <c r="L3412" t="s">
        <v>757</v>
      </c>
      <c r="M3412" t="s">
        <v>757</v>
      </c>
      <c r="N3412" t="s">
        <v>757</v>
      </c>
      <c r="O3412" t="s">
        <v>757</v>
      </c>
      <c r="P3412" t="s">
        <v>765</v>
      </c>
      <c r="Q3412" t="s">
        <v>759</v>
      </c>
      <c r="R3412" t="s">
        <v>759</v>
      </c>
      <c r="S3412" t="s">
        <v>757</v>
      </c>
      <c r="T3412" t="s">
        <v>757</v>
      </c>
      <c r="U3412" t="s">
        <v>757</v>
      </c>
      <c r="V3412" t="s">
        <v>768</v>
      </c>
      <c r="W3412" t="s">
        <v>756</v>
      </c>
      <c r="X3412" t="s">
        <v>16338</v>
      </c>
      <c r="Y3412" t="str">
        <f t="shared" si="756"/>
        <v>junio</v>
      </c>
      <c r="Z3412">
        <f>YEAR(BD_PONDERACIONES[[#This Row],[Fecha Ejecución del Ticket]])</f>
        <v>2022</v>
      </c>
      <c r="AA3412" t="str">
        <f t="shared" si="744"/>
        <v>octubre</v>
      </c>
      <c r="AB3412">
        <f>YEAR(BD_PONDERACIONES[[#This Row],[Fecha de Inspección]])</f>
        <v>2022</v>
      </c>
      <c r="AC3412">
        <f t="shared" si="745"/>
        <v>0.5</v>
      </c>
      <c r="AD3412">
        <f t="shared" si="746"/>
        <v>0.5</v>
      </c>
      <c r="AE3412">
        <f t="shared" si="747"/>
        <v>0.5</v>
      </c>
      <c r="AF3412">
        <f t="shared" si="748"/>
        <v>0.5</v>
      </c>
      <c r="AG3412">
        <f t="shared" si="749"/>
        <v>0.5</v>
      </c>
      <c r="AH3412">
        <f t="shared" si="750"/>
        <v>0.5</v>
      </c>
      <c r="AI3412">
        <f t="shared" si="751"/>
        <v>0.25</v>
      </c>
      <c r="AJ3412">
        <f t="shared" si="752"/>
        <v>0.25</v>
      </c>
      <c r="AK3412">
        <f t="shared" si="753"/>
        <v>0.5</v>
      </c>
      <c r="AL3412">
        <f t="shared" si="754"/>
        <v>0.17499999999999999</v>
      </c>
      <c r="AM3412">
        <f t="shared" si="755"/>
        <v>0.5</v>
      </c>
      <c r="AN3412" s="6">
        <f t="shared" si="757"/>
        <v>0.93500000000000005</v>
      </c>
      <c r="AO3412" t="str">
        <f>VLOOKUP(BD_PONDERACIONES[[#This Row],[Comuna]],Tabla3[#All],2,0)</f>
        <v>Florida</v>
      </c>
    </row>
    <row r="3413" spans="1:41" x14ac:dyDescent="0.35">
      <c r="A3413" t="s">
        <v>16339</v>
      </c>
      <c r="B3413" t="s">
        <v>16340</v>
      </c>
      <c r="C3413" t="s">
        <v>16341</v>
      </c>
      <c r="D3413" s="5">
        <v>44854</v>
      </c>
      <c r="E3413" s="5">
        <v>44719</v>
      </c>
      <c r="F3413" t="s">
        <v>753</v>
      </c>
      <c r="G3413" t="s">
        <v>16342</v>
      </c>
      <c r="H3413" t="s">
        <v>2755</v>
      </c>
      <c r="J3413" t="s">
        <v>756</v>
      </c>
      <c r="K3413" t="s">
        <v>756</v>
      </c>
      <c r="L3413" t="s">
        <v>756</v>
      </c>
      <c r="M3413" t="s">
        <v>756</v>
      </c>
      <c r="N3413" t="s">
        <v>756</v>
      </c>
      <c r="O3413" t="s">
        <v>756</v>
      </c>
      <c r="P3413" t="s">
        <v>758</v>
      </c>
      <c r="Q3413" t="s">
        <v>759</v>
      </c>
      <c r="R3413" t="s">
        <v>759</v>
      </c>
      <c r="S3413" t="s">
        <v>757</v>
      </c>
      <c r="T3413" t="s">
        <v>757</v>
      </c>
      <c r="U3413" t="s">
        <v>757</v>
      </c>
      <c r="V3413" t="s">
        <v>904</v>
      </c>
      <c r="W3413" t="s">
        <v>768</v>
      </c>
      <c r="X3413" t="s">
        <v>16343</v>
      </c>
      <c r="Y3413" t="str">
        <f t="shared" si="756"/>
        <v>junio</v>
      </c>
      <c r="Z3413">
        <f>YEAR(BD_PONDERACIONES[[#This Row],[Fecha Ejecución del Ticket]])</f>
        <v>2022</v>
      </c>
      <c r="AA3413" t="str">
        <f t="shared" si="744"/>
        <v>octubre</v>
      </c>
      <c r="AB3413">
        <f>YEAR(BD_PONDERACIONES[[#This Row],[Fecha de Inspección]])</f>
        <v>2022</v>
      </c>
      <c r="AC3413">
        <f t="shared" si="745"/>
        <v>0.5</v>
      </c>
      <c r="AD3413">
        <f t="shared" si="746"/>
        <v>0.5</v>
      </c>
      <c r="AE3413">
        <f t="shared" si="747"/>
        <v>0.5</v>
      </c>
      <c r="AF3413">
        <f t="shared" si="748"/>
        <v>0.5</v>
      </c>
      <c r="AG3413">
        <f t="shared" si="749"/>
        <v>0.5</v>
      </c>
      <c r="AH3413">
        <f t="shared" si="750"/>
        <v>0.5</v>
      </c>
      <c r="AI3413">
        <f t="shared" si="751"/>
        <v>0.25</v>
      </c>
      <c r="AJ3413">
        <f t="shared" si="752"/>
        <v>0.25</v>
      </c>
      <c r="AK3413">
        <f t="shared" si="753"/>
        <v>0.5</v>
      </c>
      <c r="AL3413">
        <f t="shared" si="754"/>
        <v>0.32500000000000001</v>
      </c>
      <c r="AM3413">
        <f t="shared" si="755"/>
        <v>0.17499999999999999</v>
      </c>
      <c r="AN3413" s="6">
        <f t="shared" si="757"/>
        <v>0.9</v>
      </c>
      <c r="AO3413" t="str">
        <f>VLOOKUP(BD_PONDERACIONES[[#This Row],[Comuna]],Tabla3[#All],2,0)</f>
        <v>Florida</v>
      </c>
    </row>
    <row r="3414" spans="1:41" x14ac:dyDescent="0.35">
      <c r="A3414" t="s">
        <v>16344</v>
      </c>
      <c r="B3414" t="s">
        <v>16345</v>
      </c>
      <c r="C3414" t="s">
        <v>16346</v>
      </c>
      <c r="D3414" s="5">
        <v>44854</v>
      </c>
      <c r="E3414" s="5">
        <v>44719</v>
      </c>
      <c r="F3414" t="s">
        <v>753</v>
      </c>
      <c r="G3414" t="s">
        <v>16347</v>
      </c>
      <c r="H3414" t="s">
        <v>2755</v>
      </c>
      <c r="J3414" t="s">
        <v>756</v>
      </c>
      <c r="K3414" t="s">
        <v>756</v>
      </c>
      <c r="L3414" t="s">
        <v>757</v>
      </c>
      <c r="M3414" t="s">
        <v>757</v>
      </c>
      <c r="N3414" t="s">
        <v>756</v>
      </c>
      <c r="O3414" t="s">
        <v>756</v>
      </c>
      <c r="P3414" t="s">
        <v>758</v>
      </c>
      <c r="Q3414" t="s">
        <v>759</v>
      </c>
      <c r="R3414" t="s">
        <v>759</v>
      </c>
      <c r="S3414" t="s">
        <v>757</v>
      </c>
      <c r="T3414" t="s">
        <v>757</v>
      </c>
      <c r="U3414" t="s">
        <v>757</v>
      </c>
      <c r="V3414" t="s">
        <v>768</v>
      </c>
      <c r="W3414" t="s">
        <v>768</v>
      </c>
      <c r="X3414" t="s">
        <v>8000</v>
      </c>
      <c r="Y3414" t="str">
        <f t="shared" si="756"/>
        <v>junio</v>
      </c>
      <c r="Z3414">
        <f>YEAR(BD_PONDERACIONES[[#This Row],[Fecha Ejecución del Ticket]])</f>
        <v>2022</v>
      </c>
      <c r="AA3414" t="str">
        <f t="shared" si="744"/>
        <v>octubre</v>
      </c>
      <c r="AB3414">
        <f>YEAR(BD_PONDERACIONES[[#This Row],[Fecha de Inspección]])</f>
        <v>2022</v>
      </c>
      <c r="AC3414">
        <f t="shared" si="745"/>
        <v>0.5</v>
      </c>
      <c r="AD3414">
        <f t="shared" si="746"/>
        <v>0.5</v>
      </c>
      <c r="AE3414">
        <f t="shared" si="747"/>
        <v>0.5</v>
      </c>
      <c r="AF3414">
        <f t="shared" si="748"/>
        <v>0.5</v>
      </c>
      <c r="AG3414">
        <f t="shared" si="749"/>
        <v>0.5</v>
      </c>
      <c r="AH3414">
        <f t="shared" si="750"/>
        <v>0.5</v>
      </c>
      <c r="AI3414">
        <f t="shared" si="751"/>
        <v>0.25</v>
      </c>
      <c r="AJ3414">
        <f t="shared" si="752"/>
        <v>0.25</v>
      </c>
      <c r="AK3414">
        <f t="shared" si="753"/>
        <v>0.5</v>
      </c>
      <c r="AL3414">
        <f t="shared" si="754"/>
        <v>0.17499999999999999</v>
      </c>
      <c r="AM3414">
        <f t="shared" si="755"/>
        <v>0.17499999999999999</v>
      </c>
      <c r="AN3414" s="6">
        <f t="shared" si="757"/>
        <v>0.87</v>
      </c>
      <c r="AO3414" t="str">
        <f>VLOOKUP(BD_PONDERACIONES[[#This Row],[Comuna]],Tabla3[#All],2,0)</f>
        <v>Florida</v>
      </c>
    </row>
    <row r="3415" spans="1:41" x14ac:dyDescent="0.35">
      <c r="A3415" t="s">
        <v>16348</v>
      </c>
      <c r="B3415" t="s">
        <v>16349</v>
      </c>
      <c r="C3415" t="s">
        <v>16350</v>
      </c>
      <c r="D3415" s="5">
        <v>44854</v>
      </c>
      <c r="E3415" s="5">
        <v>44741</v>
      </c>
      <c r="F3415" t="s">
        <v>763</v>
      </c>
      <c r="G3415" t="s">
        <v>16351</v>
      </c>
      <c r="H3415" t="s">
        <v>3783</v>
      </c>
      <c r="J3415" t="s">
        <v>756</v>
      </c>
      <c r="K3415" t="s">
        <v>756</v>
      </c>
      <c r="L3415" t="s">
        <v>757</v>
      </c>
      <c r="M3415" t="s">
        <v>757</v>
      </c>
      <c r="N3415" t="s">
        <v>756</v>
      </c>
      <c r="O3415" t="s">
        <v>756</v>
      </c>
      <c r="P3415" t="s">
        <v>758</v>
      </c>
      <c r="Q3415" t="s">
        <v>759</v>
      </c>
      <c r="R3415" t="s">
        <v>759</v>
      </c>
      <c r="S3415" t="s">
        <v>757</v>
      </c>
      <c r="T3415" t="s">
        <v>757</v>
      </c>
      <c r="U3415" t="s">
        <v>757</v>
      </c>
      <c r="V3415" t="s">
        <v>773</v>
      </c>
      <c r="W3415" t="s">
        <v>773</v>
      </c>
      <c r="X3415" t="s">
        <v>16352</v>
      </c>
      <c r="Y3415" t="str">
        <f t="shared" si="756"/>
        <v>junio</v>
      </c>
      <c r="Z3415">
        <f>YEAR(BD_PONDERACIONES[[#This Row],[Fecha Ejecución del Ticket]])</f>
        <v>2022</v>
      </c>
      <c r="AA3415" t="str">
        <f t="shared" si="744"/>
        <v>octubre</v>
      </c>
      <c r="AB3415">
        <f>YEAR(BD_PONDERACIONES[[#This Row],[Fecha de Inspección]])</f>
        <v>2022</v>
      </c>
      <c r="AC3415">
        <f t="shared" si="745"/>
        <v>0.5</v>
      </c>
      <c r="AD3415">
        <f t="shared" si="746"/>
        <v>0.5</v>
      </c>
      <c r="AE3415">
        <f t="shared" si="747"/>
        <v>0.5</v>
      </c>
      <c r="AF3415">
        <f t="shared" si="748"/>
        <v>0.5</v>
      </c>
      <c r="AG3415">
        <f t="shared" si="749"/>
        <v>0.5</v>
      </c>
      <c r="AH3415">
        <f t="shared" si="750"/>
        <v>0.5</v>
      </c>
      <c r="AI3415">
        <f t="shared" si="751"/>
        <v>0.25</v>
      </c>
      <c r="AJ3415">
        <f t="shared" si="752"/>
        <v>0.25</v>
      </c>
      <c r="AK3415">
        <f t="shared" si="753"/>
        <v>0.5</v>
      </c>
      <c r="AL3415">
        <f t="shared" si="754"/>
        <v>0</v>
      </c>
      <c r="AM3415">
        <f t="shared" si="755"/>
        <v>0</v>
      </c>
      <c r="AN3415" s="6">
        <f t="shared" si="757"/>
        <v>0.8</v>
      </c>
      <c r="AO3415" t="str">
        <f>VLOOKUP(BD_PONDERACIONES[[#This Row],[Comuna]],Tabla3[#All],2,0)</f>
        <v>Florida</v>
      </c>
    </row>
    <row r="3416" spans="1:41" x14ac:dyDescent="0.35">
      <c r="A3416" t="s">
        <v>16353</v>
      </c>
      <c r="B3416" t="s">
        <v>16354</v>
      </c>
      <c r="C3416" t="s">
        <v>16355</v>
      </c>
      <c r="D3416" s="5">
        <v>44854</v>
      </c>
      <c r="E3416" s="5">
        <v>44720</v>
      </c>
      <c r="F3416" t="s">
        <v>753</v>
      </c>
      <c r="G3416" t="s">
        <v>16356</v>
      </c>
      <c r="H3416" t="s">
        <v>2755</v>
      </c>
      <c r="J3416" t="s">
        <v>756</v>
      </c>
      <c r="K3416" t="s">
        <v>756</v>
      </c>
      <c r="L3416" t="s">
        <v>757</v>
      </c>
      <c r="M3416" t="s">
        <v>757</v>
      </c>
      <c r="N3416" t="s">
        <v>756</v>
      </c>
      <c r="O3416" t="s">
        <v>756</v>
      </c>
      <c r="P3416" t="s">
        <v>758</v>
      </c>
      <c r="Q3416" t="s">
        <v>759</v>
      </c>
      <c r="R3416" t="s">
        <v>759</v>
      </c>
      <c r="S3416" t="s">
        <v>757</v>
      </c>
      <c r="T3416" t="s">
        <v>757</v>
      </c>
      <c r="U3416" t="s">
        <v>757</v>
      </c>
      <c r="V3416" t="s">
        <v>756</v>
      </c>
      <c r="W3416" t="s">
        <v>756</v>
      </c>
      <c r="X3416" t="s">
        <v>16357</v>
      </c>
      <c r="Y3416" t="str">
        <f t="shared" si="756"/>
        <v>junio</v>
      </c>
      <c r="Z3416">
        <f>YEAR(BD_PONDERACIONES[[#This Row],[Fecha Ejecución del Ticket]])</f>
        <v>2022</v>
      </c>
      <c r="AA3416" t="str">
        <f t="shared" si="744"/>
        <v>octubre</v>
      </c>
      <c r="AB3416">
        <f>YEAR(BD_PONDERACIONES[[#This Row],[Fecha de Inspección]])</f>
        <v>2022</v>
      </c>
      <c r="AC3416">
        <f t="shared" si="745"/>
        <v>0.5</v>
      </c>
      <c r="AD3416">
        <f t="shared" si="746"/>
        <v>0.5</v>
      </c>
      <c r="AE3416">
        <f t="shared" si="747"/>
        <v>0.5</v>
      </c>
      <c r="AF3416">
        <f t="shared" si="748"/>
        <v>0.5</v>
      </c>
      <c r="AG3416">
        <f t="shared" si="749"/>
        <v>0.5</v>
      </c>
      <c r="AH3416">
        <f t="shared" si="750"/>
        <v>0.5</v>
      </c>
      <c r="AI3416">
        <f t="shared" si="751"/>
        <v>0.25</v>
      </c>
      <c r="AJ3416">
        <f t="shared" si="752"/>
        <v>0.25</v>
      </c>
      <c r="AK3416">
        <f t="shared" si="753"/>
        <v>0.5</v>
      </c>
      <c r="AL3416">
        <f t="shared" si="754"/>
        <v>0.5</v>
      </c>
      <c r="AM3416">
        <f t="shared" si="755"/>
        <v>0.5</v>
      </c>
      <c r="AN3416" s="6">
        <f t="shared" si="757"/>
        <v>1</v>
      </c>
      <c r="AO3416" t="str">
        <f>VLOOKUP(BD_PONDERACIONES[[#This Row],[Comuna]],Tabla3[#All],2,0)</f>
        <v>Florida</v>
      </c>
    </row>
    <row r="3417" spans="1:41" x14ac:dyDescent="0.35">
      <c r="A3417" t="s">
        <v>16358</v>
      </c>
      <c r="B3417" t="s">
        <v>16359</v>
      </c>
      <c r="C3417" t="s">
        <v>16360</v>
      </c>
      <c r="D3417" s="5">
        <v>44854</v>
      </c>
      <c r="E3417" s="5">
        <v>44718</v>
      </c>
      <c r="F3417" t="s">
        <v>753</v>
      </c>
      <c r="G3417" t="s">
        <v>16361</v>
      </c>
      <c r="H3417" t="s">
        <v>2755</v>
      </c>
      <c r="J3417" t="s">
        <v>756</v>
      </c>
      <c r="K3417" t="s">
        <v>756</v>
      </c>
      <c r="L3417" t="s">
        <v>756</v>
      </c>
      <c r="M3417" t="s">
        <v>756</v>
      </c>
      <c r="N3417" t="s">
        <v>756</v>
      </c>
      <c r="O3417" t="s">
        <v>756</v>
      </c>
      <c r="P3417" t="s">
        <v>758</v>
      </c>
      <c r="Q3417" t="s">
        <v>759</v>
      </c>
      <c r="R3417" t="s">
        <v>759</v>
      </c>
      <c r="S3417" t="s">
        <v>757</v>
      </c>
      <c r="T3417" t="s">
        <v>757</v>
      </c>
      <c r="U3417" t="s">
        <v>757</v>
      </c>
      <c r="V3417" t="s">
        <v>756</v>
      </c>
      <c r="W3417" t="s">
        <v>756</v>
      </c>
      <c r="X3417" t="s">
        <v>16362</v>
      </c>
      <c r="Y3417" t="str">
        <f t="shared" si="756"/>
        <v>junio</v>
      </c>
      <c r="Z3417">
        <f>YEAR(BD_PONDERACIONES[[#This Row],[Fecha Ejecución del Ticket]])</f>
        <v>2022</v>
      </c>
      <c r="AA3417" t="str">
        <f t="shared" si="744"/>
        <v>octubre</v>
      </c>
      <c r="AB3417">
        <f>YEAR(BD_PONDERACIONES[[#This Row],[Fecha de Inspección]])</f>
        <v>2022</v>
      </c>
      <c r="AC3417">
        <f t="shared" si="745"/>
        <v>0.5</v>
      </c>
      <c r="AD3417">
        <f t="shared" si="746"/>
        <v>0.5</v>
      </c>
      <c r="AE3417">
        <f t="shared" si="747"/>
        <v>0.5</v>
      </c>
      <c r="AF3417">
        <f t="shared" si="748"/>
        <v>0.5</v>
      </c>
      <c r="AG3417">
        <f t="shared" si="749"/>
        <v>0.5</v>
      </c>
      <c r="AH3417">
        <f t="shared" si="750"/>
        <v>0.5</v>
      </c>
      <c r="AI3417">
        <f t="shared" si="751"/>
        <v>0.25</v>
      </c>
      <c r="AJ3417">
        <f t="shared" si="752"/>
        <v>0.25</v>
      </c>
      <c r="AK3417">
        <f t="shared" si="753"/>
        <v>0.5</v>
      </c>
      <c r="AL3417">
        <f t="shared" si="754"/>
        <v>0.5</v>
      </c>
      <c r="AM3417">
        <f t="shared" si="755"/>
        <v>0.5</v>
      </c>
      <c r="AN3417" s="6">
        <f t="shared" si="757"/>
        <v>1</v>
      </c>
      <c r="AO3417" t="str">
        <f>VLOOKUP(BD_PONDERACIONES[[#This Row],[Comuna]],Tabla3[#All],2,0)</f>
        <v>Florida</v>
      </c>
    </row>
    <row r="3418" spans="1:41" x14ac:dyDescent="0.35">
      <c r="A3418" t="s">
        <v>16363</v>
      </c>
      <c r="B3418" t="s">
        <v>16364</v>
      </c>
      <c r="C3418" t="s">
        <v>16365</v>
      </c>
      <c r="D3418" s="5">
        <v>44854</v>
      </c>
      <c r="E3418" s="5">
        <v>44740</v>
      </c>
      <c r="F3418" t="s">
        <v>763</v>
      </c>
      <c r="G3418" t="s">
        <v>16366</v>
      </c>
      <c r="H3418" t="s">
        <v>3783</v>
      </c>
      <c r="J3418" t="s">
        <v>756</v>
      </c>
      <c r="K3418" t="s">
        <v>756</v>
      </c>
      <c r="L3418" t="s">
        <v>757</v>
      </c>
      <c r="M3418" t="s">
        <v>757</v>
      </c>
      <c r="N3418" t="s">
        <v>756</v>
      </c>
      <c r="O3418" t="s">
        <v>756</v>
      </c>
      <c r="P3418" t="s">
        <v>758</v>
      </c>
      <c r="Q3418" t="s">
        <v>759</v>
      </c>
      <c r="R3418" t="s">
        <v>759</v>
      </c>
      <c r="S3418" t="s">
        <v>757</v>
      </c>
      <c r="T3418" t="s">
        <v>757</v>
      </c>
      <c r="U3418" t="s">
        <v>757</v>
      </c>
      <c r="V3418" t="s">
        <v>756</v>
      </c>
      <c r="W3418" t="s">
        <v>768</v>
      </c>
      <c r="X3418" t="s">
        <v>14501</v>
      </c>
      <c r="Y3418" t="str">
        <f t="shared" si="756"/>
        <v>junio</v>
      </c>
      <c r="Z3418">
        <f>YEAR(BD_PONDERACIONES[[#This Row],[Fecha Ejecución del Ticket]])</f>
        <v>2022</v>
      </c>
      <c r="AA3418" t="str">
        <f t="shared" si="744"/>
        <v>octubre</v>
      </c>
      <c r="AB3418">
        <f>YEAR(BD_PONDERACIONES[[#This Row],[Fecha de Inspección]])</f>
        <v>2022</v>
      </c>
      <c r="AC3418">
        <f t="shared" si="745"/>
        <v>0.5</v>
      </c>
      <c r="AD3418">
        <f t="shared" si="746"/>
        <v>0.5</v>
      </c>
      <c r="AE3418">
        <f t="shared" si="747"/>
        <v>0.5</v>
      </c>
      <c r="AF3418">
        <f t="shared" si="748"/>
        <v>0.5</v>
      </c>
      <c r="AG3418">
        <f t="shared" si="749"/>
        <v>0.5</v>
      </c>
      <c r="AH3418">
        <f t="shared" si="750"/>
        <v>0.5</v>
      </c>
      <c r="AI3418">
        <f t="shared" si="751"/>
        <v>0.25</v>
      </c>
      <c r="AJ3418">
        <f t="shared" si="752"/>
        <v>0.25</v>
      </c>
      <c r="AK3418">
        <f t="shared" si="753"/>
        <v>0.5</v>
      </c>
      <c r="AL3418">
        <f t="shared" si="754"/>
        <v>0.5</v>
      </c>
      <c r="AM3418">
        <f t="shared" si="755"/>
        <v>0.17499999999999999</v>
      </c>
      <c r="AN3418" s="6">
        <f t="shared" si="757"/>
        <v>0.93500000000000005</v>
      </c>
      <c r="AO3418" t="str">
        <f>VLOOKUP(BD_PONDERACIONES[[#This Row],[Comuna]],Tabla3[#All],2,0)</f>
        <v>Florida</v>
      </c>
    </row>
    <row r="3419" spans="1:41" x14ac:dyDescent="0.35">
      <c r="A3419" t="s">
        <v>16367</v>
      </c>
      <c r="B3419" t="s">
        <v>16368</v>
      </c>
      <c r="C3419" t="s">
        <v>16369</v>
      </c>
      <c r="D3419" s="5">
        <v>44854</v>
      </c>
      <c r="E3419" s="5">
        <v>44722</v>
      </c>
      <c r="F3419" t="s">
        <v>753</v>
      </c>
      <c r="G3419" t="s">
        <v>16370</v>
      </c>
      <c r="H3419" t="s">
        <v>2755</v>
      </c>
      <c r="J3419" t="s">
        <v>756</v>
      </c>
      <c r="K3419" t="s">
        <v>756</v>
      </c>
      <c r="L3419" t="s">
        <v>757</v>
      </c>
      <c r="M3419" t="s">
        <v>757</v>
      </c>
      <c r="N3419" t="s">
        <v>756</v>
      </c>
      <c r="O3419" t="s">
        <v>756</v>
      </c>
      <c r="P3419" t="s">
        <v>758</v>
      </c>
      <c r="Q3419" t="s">
        <v>759</v>
      </c>
      <c r="R3419" t="s">
        <v>759</v>
      </c>
      <c r="S3419" t="s">
        <v>757</v>
      </c>
      <c r="T3419" t="s">
        <v>757</v>
      </c>
      <c r="U3419" t="s">
        <v>757</v>
      </c>
      <c r="V3419" t="s">
        <v>756</v>
      </c>
      <c r="W3419" t="s">
        <v>756</v>
      </c>
      <c r="X3419" t="s">
        <v>16371</v>
      </c>
      <c r="Y3419" t="str">
        <f t="shared" si="756"/>
        <v>junio</v>
      </c>
      <c r="Z3419">
        <f>YEAR(BD_PONDERACIONES[[#This Row],[Fecha Ejecución del Ticket]])</f>
        <v>2022</v>
      </c>
      <c r="AA3419" t="str">
        <f t="shared" si="744"/>
        <v>octubre</v>
      </c>
      <c r="AB3419">
        <f>YEAR(BD_PONDERACIONES[[#This Row],[Fecha de Inspección]])</f>
        <v>2022</v>
      </c>
      <c r="AC3419">
        <f t="shared" si="745"/>
        <v>0.5</v>
      </c>
      <c r="AD3419">
        <f t="shared" si="746"/>
        <v>0.5</v>
      </c>
      <c r="AE3419">
        <f t="shared" si="747"/>
        <v>0.5</v>
      </c>
      <c r="AF3419">
        <f t="shared" si="748"/>
        <v>0.5</v>
      </c>
      <c r="AG3419">
        <f t="shared" si="749"/>
        <v>0.5</v>
      </c>
      <c r="AH3419">
        <f t="shared" si="750"/>
        <v>0.5</v>
      </c>
      <c r="AI3419">
        <f t="shared" si="751"/>
        <v>0.25</v>
      </c>
      <c r="AJ3419">
        <f t="shared" si="752"/>
        <v>0.25</v>
      </c>
      <c r="AK3419">
        <f t="shared" si="753"/>
        <v>0.5</v>
      </c>
      <c r="AL3419">
        <f t="shared" si="754"/>
        <v>0.5</v>
      </c>
      <c r="AM3419">
        <f t="shared" si="755"/>
        <v>0.5</v>
      </c>
      <c r="AN3419" s="6">
        <f t="shared" si="757"/>
        <v>1</v>
      </c>
      <c r="AO3419" t="str">
        <f>VLOOKUP(BD_PONDERACIONES[[#This Row],[Comuna]],Tabla3[#All],2,0)</f>
        <v>Florida</v>
      </c>
    </row>
    <row r="3420" spans="1:41" x14ac:dyDescent="0.35">
      <c r="A3420" t="s">
        <v>16372</v>
      </c>
      <c r="B3420" t="s">
        <v>16373</v>
      </c>
      <c r="C3420" t="s">
        <v>16374</v>
      </c>
      <c r="D3420" s="5">
        <v>44854</v>
      </c>
      <c r="E3420" s="5">
        <v>44741</v>
      </c>
      <c r="F3420" t="s">
        <v>763</v>
      </c>
      <c r="G3420" t="s">
        <v>16375</v>
      </c>
      <c r="H3420" t="s">
        <v>3783</v>
      </c>
      <c r="J3420" t="s">
        <v>756</v>
      </c>
      <c r="K3420" t="s">
        <v>756</v>
      </c>
      <c r="L3420" t="s">
        <v>757</v>
      </c>
      <c r="M3420" t="s">
        <v>757</v>
      </c>
      <c r="N3420" t="s">
        <v>756</v>
      </c>
      <c r="O3420" t="s">
        <v>756</v>
      </c>
      <c r="P3420" t="s">
        <v>758</v>
      </c>
      <c r="Q3420" t="s">
        <v>759</v>
      </c>
      <c r="R3420" t="s">
        <v>759</v>
      </c>
      <c r="S3420" t="s">
        <v>757</v>
      </c>
      <c r="T3420" t="s">
        <v>757</v>
      </c>
      <c r="U3420" t="s">
        <v>757</v>
      </c>
      <c r="V3420" t="s">
        <v>756</v>
      </c>
      <c r="W3420" t="s">
        <v>756</v>
      </c>
      <c r="X3420" t="s">
        <v>16376</v>
      </c>
      <c r="Y3420" t="str">
        <f t="shared" si="756"/>
        <v>junio</v>
      </c>
      <c r="Z3420">
        <f>YEAR(BD_PONDERACIONES[[#This Row],[Fecha Ejecución del Ticket]])</f>
        <v>2022</v>
      </c>
      <c r="AA3420" t="str">
        <f t="shared" si="744"/>
        <v>octubre</v>
      </c>
      <c r="AB3420">
        <f>YEAR(BD_PONDERACIONES[[#This Row],[Fecha de Inspección]])</f>
        <v>2022</v>
      </c>
      <c r="AC3420">
        <f t="shared" si="745"/>
        <v>0.5</v>
      </c>
      <c r="AD3420">
        <f t="shared" si="746"/>
        <v>0.5</v>
      </c>
      <c r="AE3420">
        <f t="shared" si="747"/>
        <v>0.5</v>
      </c>
      <c r="AF3420">
        <f t="shared" si="748"/>
        <v>0.5</v>
      </c>
      <c r="AG3420">
        <f t="shared" si="749"/>
        <v>0.5</v>
      </c>
      <c r="AH3420">
        <f t="shared" si="750"/>
        <v>0.5</v>
      </c>
      <c r="AI3420">
        <f t="shared" si="751"/>
        <v>0.25</v>
      </c>
      <c r="AJ3420">
        <f t="shared" si="752"/>
        <v>0.25</v>
      </c>
      <c r="AK3420">
        <f t="shared" si="753"/>
        <v>0.5</v>
      </c>
      <c r="AL3420">
        <f t="shared" si="754"/>
        <v>0.5</v>
      </c>
      <c r="AM3420">
        <f t="shared" si="755"/>
        <v>0.5</v>
      </c>
      <c r="AN3420" s="6">
        <f t="shared" si="757"/>
        <v>1</v>
      </c>
      <c r="AO3420" t="str">
        <f>VLOOKUP(BD_PONDERACIONES[[#This Row],[Comuna]],Tabla3[#All],2,0)</f>
        <v>Florida</v>
      </c>
    </row>
    <row r="3421" spans="1:41" x14ac:dyDescent="0.35">
      <c r="A3421" t="s">
        <v>16377</v>
      </c>
      <c r="B3421" t="s">
        <v>16378</v>
      </c>
      <c r="C3421" t="s">
        <v>16379</v>
      </c>
      <c r="D3421" s="5">
        <v>44854</v>
      </c>
      <c r="E3421" s="5">
        <v>44740</v>
      </c>
      <c r="F3421" t="s">
        <v>763</v>
      </c>
      <c r="G3421" t="s">
        <v>16380</v>
      </c>
      <c r="H3421" t="s">
        <v>3783</v>
      </c>
      <c r="J3421" t="s">
        <v>756</v>
      </c>
      <c r="K3421" t="s">
        <v>756</v>
      </c>
      <c r="L3421" t="s">
        <v>757</v>
      </c>
      <c r="M3421" t="s">
        <v>757</v>
      </c>
      <c r="N3421" t="s">
        <v>756</v>
      </c>
      <c r="O3421" t="s">
        <v>756</v>
      </c>
      <c r="P3421" t="s">
        <v>758</v>
      </c>
      <c r="Q3421" t="s">
        <v>759</v>
      </c>
      <c r="R3421" t="s">
        <v>759</v>
      </c>
      <c r="S3421" t="s">
        <v>757</v>
      </c>
      <c r="T3421" t="s">
        <v>757</v>
      </c>
      <c r="U3421" t="s">
        <v>757</v>
      </c>
      <c r="V3421" t="s">
        <v>756</v>
      </c>
      <c r="W3421" t="s">
        <v>756</v>
      </c>
      <c r="X3421" t="s">
        <v>12299</v>
      </c>
      <c r="Y3421" t="str">
        <f t="shared" si="756"/>
        <v>junio</v>
      </c>
      <c r="Z3421">
        <f>YEAR(BD_PONDERACIONES[[#This Row],[Fecha Ejecución del Ticket]])</f>
        <v>2022</v>
      </c>
      <c r="AA3421" t="str">
        <f t="shared" si="744"/>
        <v>octubre</v>
      </c>
      <c r="AB3421">
        <f>YEAR(BD_PONDERACIONES[[#This Row],[Fecha de Inspección]])</f>
        <v>2022</v>
      </c>
      <c r="AC3421">
        <f t="shared" si="745"/>
        <v>0.5</v>
      </c>
      <c r="AD3421">
        <f t="shared" si="746"/>
        <v>0.5</v>
      </c>
      <c r="AE3421">
        <f t="shared" si="747"/>
        <v>0.5</v>
      </c>
      <c r="AF3421">
        <f t="shared" si="748"/>
        <v>0.5</v>
      </c>
      <c r="AG3421">
        <f t="shared" si="749"/>
        <v>0.5</v>
      </c>
      <c r="AH3421">
        <f t="shared" si="750"/>
        <v>0.5</v>
      </c>
      <c r="AI3421">
        <f t="shared" si="751"/>
        <v>0.25</v>
      </c>
      <c r="AJ3421">
        <f t="shared" si="752"/>
        <v>0.25</v>
      </c>
      <c r="AK3421">
        <f t="shared" si="753"/>
        <v>0.5</v>
      </c>
      <c r="AL3421">
        <f t="shared" si="754"/>
        <v>0.5</v>
      </c>
      <c r="AM3421">
        <f t="shared" si="755"/>
        <v>0.5</v>
      </c>
      <c r="AN3421" s="6">
        <f t="shared" si="757"/>
        <v>1</v>
      </c>
      <c r="AO3421" t="str">
        <f>VLOOKUP(BD_PONDERACIONES[[#This Row],[Comuna]],Tabla3[#All],2,0)</f>
        <v>Florida</v>
      </c>
    </row>
    <row r="3422" spans="1:41" x14ac:dyDescent="0.35">
      <c r="A3422" t="s">
        <v>16381</v>
      </c>
      <c r="B3422" t="s">
        <v>16382</v>
      </c>
      <c r="C3422" t="s">
        <v>16383</v>
      </c>
      <c r="D3422" s="5">
        <v>44854</v>
      </c>
      <c r="E3422" s="5">
        <v>44715</v>
      </c>
      <c r="F3422" t="s">
        <v>753</v>
      </c>
      <c r="G3422" t="s">
        <v>16384</v>
      </c>
      <c r="H3422" t="s">
        <v>2755</v>
      </c>
      <c r="J3422" t="s">
        <v>756</v>
      </c>
      <c r="K3422" t="s">
        <v>756</v>
      </c>
      <c r="L3422" t="s">
        <v>757</v>
      </c>
      <c r="M3422" t="s">
        <v>757</v>
      </c>
      <c r="N3422" t="s">
        <v>756</v>
      </c>
      <c r="O3422" t="s">
        <v>756</v>
      </c>
      <c r="P3422" t="s">
        <v>758</v>
      </c>
      <c r="Q3422" t="s">
        <v>759</v>
      </c>
      <c r="R3422" t="s">
        <v>759</v>
      </c>
      <c r="S3422" t="s">
        <v>757</v>
      </c>
      <c r="T3422" t="s">
        <v>757</v>
      </c>
      <c r="U3422" t="s">
        <v>757</v>
      </c>
      <c r="V3422" t="s">
        <v>756</v>
      </c>
      <c r="W3422" t="s">
        <v>756</v>
      </c>
      <c r="X3422" t="s">
        <v>9978</v>
      </c>
      <c r="Y3422" t="str">
        <f t="shared" si="756"/>
        <v>junio</v>
      </c>
      <c r="Z3422">
        <f>YEAR(BD_PONDERACIONES[[#This Row],[Fecha Ejecución del Ticket]])</f>
        <v>2022</v>
      </c>
      <c r="AA3422" t="str">
        <f t="shared" si="744"/>
        <v>octubre</v>
      </c>
      <c r="AB3422">
        <f>YEAR(BD_PONDERACIONES[[#This Row],[Fecha de Inspección]])</f>
        <v>2022</v>
      </c>
      <c r="AC3422">
        <f t="shared" si="745"/>
        <v>0.5</v>
      </c>
      <c r="AD3422">
        <f t="shared" si="746"/>
        <v>0.5</v>
      </c>
      <c r="AE3422">
        <f t="shared" si="747"/>
        <v>0.5</v>
      </c>
      <c r="AF3422">
        <f t="shared" si="748"/>
        <v>0.5</v>
      </c>
      <c r="AG3422">
        <f t="shared" si="749"/>
        <v>0.5</v>
      </c>
      <c r="AH3422">
        <f t="shared" si="750"/>
        <v>0.5</v>
      </c>
      <c r="AI3422">
        <f t="shared" si="751"/>
        <v>0.25</v>
      </c>
      <c r="AJ3422">
        <f t="shared" si="752"/>
        <v>0.25</v>
      </c>
      <c r="AK3422">
        <f t="shared" si="753"/>
        <v>0.5</v>
      </c>
      <c r="AL3422">
        <f t="shared" si="754"/>
        <v>0.5</v>
      </c>
      <c r="AM3422">
        <f t="shared" si="755"/>
        <v>0.5</v>
      </c>
      <c r="AN3422" s="6">
        <f t="shared" si="757"/>
        <v>1</v>
      </c>
      <c r="AO3422" t="str">
        <f>VLOOKUP(BD_PONDERACIONES[[#This Row],[Comuna]],Tabla3[#All],2,0)</f>
        <v>Florida</v>
      </c>
    </row>
    <row r="3423" spans="1:41" x14ac:dyDescent="0.35">
      <c r="A3423" t="s">
        <v>16385</v>
      </c>
      <c r="B3423" t="s">
        <v>16386</v>
      </c>
      <c r="C3423" t="s">
        <v>16387</v>
      </c>
      <c r="D3423" s="5">
        <v>44854</v>
      </c>
      <c r="E3423" s="5">
        <v>44741</v>
      </c>
      <c r="F3423" t="s">
        <v>763</v>
      </c>
      <c r="G3423" t="s">
        <v>16388</v>
      </c>
      <c r="H3423" t="s">
        <v>3783</v>
      </c>
      <c r="J3423" t="s">
        <v>756</v>
      </c>
      <c r="K3423" t="s">
        <v>756</v>
      </c>
      <c r="L3423" t="s">
        <v>773</v>
      </c>
      <c r="M3423" t="s">
        <v>757</v>
      </c>
      <c r="N3423" t="s">
        <v>756</v>
      </c>
      <c r="O3423" t="s">
        <v>756</v>
      </c>
      <c r="P3423" t="s">
        <v>758</v>
      </c>
      <c r="Q3423" t="s">
        <v>759</v>
      </c>
      <c r="R3423" t="s">
        <v>759</v>
      </c>
      <c r="S3423" t="s">
        <v>757</v>
      </c>
      <c r="T3423" t="s">
        <v>757</v>
      </c>
      <c r="U3423" t="s">
        <v>757</v>
      </c>
      <c r="V3423" t="s">
        <v>756</v>
      </c>
      <c r="W3423" t="s">
        <v>756</v>
      </c>
      <c r="X3423" t="s">
        <v>16389</v>
      </c>
      <c r="Y3423" t="str">
        <f t="shared" si="756"/>
        <v>junio</v>
      </c>
      <c r="Z3423">
        <f>YEAR(BD_PONDERACIONES[[#This Row],[Fecha Ejecución del Ticket]])</f>
        <v>2022</v>
      </c>
      <c r="AA3423" t="str">
        <f t="shared" si="744"/>
        <v>octubre</v>
      </c>
      <c r="AB3423">
        <f>YEAR(BD_PONDERACIONES[[#This Row],[Fecha de Inspección]])</f>
        <v>2022</v>
      </c>
      <c r="AC3423">
        <f t="shared" si="745"/>
        <v>0.5</v>
      </c>
      <c r="AD3423">
        <f t="shared" si="746"/>
        <v>0.5</v>
      </c>
      <c r="AE3423">
        <f t="shared" si="747"/>
        <v>0</v>
      </c>
      <c r="AF3423">
        <f t="shared" si="748"/>
        <v>0.5</v>
      </c>
      <c r="AG3423">
        <f t="shared" si="749"/>
        <v>0.5</v>
      </c>
      <c r="AH3423">
        <f t="shared" si="750"/>
        <v>0.5</v>
      </c>
      <c r="AI3423">
        <f t="shared" si="751"/>
        <v>0.25</v>
      </c>
      <c r="AJ3423">
        <f t="shared" si="752"/>
        <v>0.25</v>
      </c>
      <c r="AK3423">
        <f t="shared" si="753"/>
        <v>0.5</v>
      </c>
      <c r="AL3423">
        <f t="shared" si="754"/>
        <v>0.5</v>
      </c>
      <c r="AM3423">
        <f t="shared" si="755"/>
        <v>0.5</v>
      </c>
      <c r="AN3423" s="6">
        <f t="shared" si="757"/>
        <v>0.85000000000000009</v>
      </c>
      <c r="AO3423" t="str">
        <f>VLOOKUP(BD_PONDERACIONES[[#This Row],[Comuna]],Tabla3[#All],2,0)</f>
        <v>Florida</v>
      </c>
    </row>
    <row r="3424" spans="1:41" x14ac:dyDescent="0.35">
      <c r="A3424" t="s">
        <v>16390</v>
      </c>
      <c r="B3424" t="s">
        <v>16391</v>
      </c>
      <c r="C3424" t="s">
        <v>16392</v>
      </c>
      <c r="D3424" s="5">
        <v>44854</v>
      </c>
      <c r="E3424" s="5">
        <v>44717</v>
      </c>
      <c r="F3424" t="s">
        <v>753</v>
      </c>
      <c r="G3424" t="s">
        <v>16393</v>
      </c>
      <c r="H3424" t="s">
        <v>2755</v>
      </c>
      <c r="J3424" t="s">
        <v>756</v>
      </c>
      <c r="K3424" t="s">
        <v>756</v>
      </c>
      <c r="L3424" t="s">
        <v>756</v>
      </c>
      <c r="M3424" t="s">
        <v>756</v>
      </c>
      <c r="N3424" t="s">
        <v>756</v>
      </c>
      <c r="O3424" t="s">
        <v>756</v>
      </c>
      <c r="P3424" t="s">
        <v>758</v>
      </c>
      <c r="Q3424" t="s">
        <v>759</v>
      </c>
      <c r="R3424" t="s">
        <v>759</v>
      </c>
      <c r="S3424" t="s">
        <v>757</v>
      </c>
      <c r="T3424" t="s">
        <v>757</v>
      </c>
      <c r="U3424" t="s">
        <v>757</v>
      </c>
      <c r="V3424" t="s">
        <v>756</v>
      </c>
      <c r="W3424" t="s">
        <v>756</v>
      </c>
      <c r="X3424" t="s">
        <v>16394</v>
      </c>
      <c r="Y3424" t="str">
        <f t="shared" si="756"/>
        <v>junio</v>
      </c>
      <c r="Z3424">
        <f>YEAR(BD_PONDERACIONES[[#This Row],[Fecha Ejecución del Ticket]])</f>
        <v>2022</v>
      </c>
      <c r="AA3424" t="str">
        <f t="shared" si="744"/>
        <v>octubre</v>
      </c>
      <c r="AB3424">
        <f>YEAR(BD_PONDERACIONES[[#This Row],[Fecha de Inspección]])</f>
        <v>2022</v>
      </c>
      <c r="AC3424">
        <f t="shared" si="745"/>
        <v>0.5</v>
      </c>
      <c r="AD3424">
        <f t="shared" si="746"/>
        <v>0.5</v>
      </c>
      <c r="AE3424">
        <f t="shared" si="747"/>
        <v>0.5</v>
      </c>
      <c r="AF3424">
        <f t="shared" si="748"/>
        <v>0.5</v>
      </c>
      <c r="AG3424">
        <f t="shared" si="749"/>
        <v>0.5</v>
      </c>
      <c r="AH3424">
        <f t="shared" si="750"/>
        <v>0.5</v>
      </c>
      <c r="AI3424">
        <f t="shared" si="751"/>
        <v>0.25</v>
      </c>
      <c r="AJ3424">
        <f t="shared" si="752"/>
        <v>0.25</v>
      </c>
      <c r="AK3424">
        <f t="shared" si="753"/>
        <v>0.5</v>
      </c>
      <c r="AL3424">
        <f t="shared" si="754"/>
        <v>0.5</v>
      </c>
      <c r="AM3424">
        <f t="shared" si="755"/>
        <v>0.5</v>
      </c>
      <c r="AN3424" s="6">
        <f t="shared" si="757"/>
        <v>1</v>
      </c>
      <c r="AO3424" t="str">
        <f>VLOOKUP(BD_PONDERACIONES[[#This Row],[Comuna]],Tabla3[#All],2,0)</f>
        <v>Florida</v>
      </c>
    </row>
    <row r="3425" spans="1:41" x14ac:dyDescent="0.35">
      <c r="A3425" t="s">
        <v>16395</v>
      </c>
      <c r="B3425" t="s">
        <v>16396</v>
      </c>
      <c r="C3425" t="s">
        <v>16397</v>
      </c>
      <c r="D3425" s="5">
        <v>44854</v>
      </c>
      <c r="E3425" s="5">
        <v>44739</v>
      </c>
      <c r="F3425" t="s">
        <v>763</v>
      </c>
      <c r="G3425" t="s">
        <v>16398</v>
      </c>
      <c r="H3425" t="s">
        <v>3783</v>
      </c>
      <c r="J3425" t="s">
        <v>756</v>
      </c>
      <c r="K3425" t="s">
        <v>756</v>
      </c>
      <c r="L3425" t="s">
        <v>757</v>
      </c>
      <c r="M3425" t="s">
        <v>757</v>
      </c>
      <c r="N3425" t="s">
        <v>756</v>
      </c>
      <c r="O3425" t="s">
        <v>756</v>
      </c>
      <c r="P3425" t="s">
        <v>758</v>
      </c>
      <c r="Q3425" t="s">
        <v>759</v>
      </c>
      <c r="R3425" t="s">
        <v>759</v>
      </c>
      <c r="S3425" t="s">
        <v>757</v>
      </c>
      <c r="T3425" t="s">
        <v>757</v>
      </c>
      <c r="U3425" t="s">
        <v>757</v>
      </c>
      <c r="V3425" t="s">
        <v>756</v>
      </c>
      <c r="W3425" t="s">
        <v>756</v>
      </c>
      <c r="X3425" t="s">
        <v>1712</v>
      </c>
      <c r="Y3425" t="str">
        <f t="shared" si="756"/>
        <v>junio</v>
      </c>
      <c r="Z3425">
        <f>YEAR(BD_PONDERACIONES[[#This Row],[Fecha Ejecución del Ticket]])</f>
        <v>2022</v>
      </c>
      <c r="AA3425" t="str">
        <f t="shared" si="744"/>
        <v>octubre</v>
      </c>
      <c r="AB3425">
        <f>YEAR(BD_PONDERACIONES[[#This Row],[Fecha de Inspección]])</f>
        <v>2022</v>
      </c>
      <c r="AC3425">
        <f t="shared" si="745"/>
        <v>0.5</v>
      </c>
      <c r="AD3425">
        <f t="shared" si="746"/>
        <v>0.5</v>
      </c>
      <c r="AE3425">
        <f t="shared" si="747"/>
        <v>0.5</v>
      </c>
      <c r="AF3425">
        <f t="shared" si="748"/>
        <v>0.5</v>
      </c>
      <c r="AG3425">
        <f t="shared" si="749"/>
        <v>0.5</v>
      </c>
      <c r="AH3425">
        <f t="shared" si="750"/>
        <v>0.5</v>
      </c>
      <c r="AI3425">
        <f t="shared" si="751"/>
        <v>0.25</v>
      </c>
      <c r="AJ3425">
        <f t="shared" si="752"/>
        <v>0.25</v>
      </c>
      <c r="AK3425">
        <f t="shared" si="753"/>
        <v>0.5</v>
      </c>
      <c r="AL3425">
        <f t="shared" si="754"/>
        <v>0.5</v>
      </c>
      <c r="AM3425">
        <f t="shared" si="755"/>
        <v>0.5</v>
      </c>
      <c r="AN3425" s="6">
        <f t="shared" si="757"/>
        <v>1</v>
      </c>
      <c r="AO3425" t="str">
        <f>VLOOKUP(BD_PONDERACIONES[[#This Row],[Comuna]],Tabla3[#All],2,0)</f>
        <v>Florida</v>
      </c>
    </row>
    <row r="3426" spans="1:41" x14ac:dyDescent="0.35">
      <c r="A3426" t="s">
        <v>16399</v>
      </c>
      <c r="B3426" t="s">
        <v>16400</v>
      </c>
      <c r="C3426" t="s">
        <v>16401</v>
      </c>
      <c r="D3426" s="5">
        <v>44854</v>
      </c>
      <c r="E3426" s="5">
        <v>44714</v>
      </c>
      <c r="F3426" t="s">
        <v>753</v>
      </c>
      <c r="G3426" t="s">
        <v>16402</v>
      </c>
      <c r="H3426" t="s">
        <v>2755</v>
      </c>
      <c r="J3426" t="s">
        <v>756</v>
      </c>
      <c r="K3426" t="s">
        <v>756</v>
      </c>
      <c r="L3426" t="s">
        <v>757</v>
      </c>
      <c r="M3426" t="s">
        <v>757</v>
      </c>
      <c r="N3426" t="s">
        <v>756</v>
      </c>
      <c r="O3426" t="s">
        <v>756</v>
      </c>
      <c r="P3426" t="s">
        <v>758</v>
      </c>
      <c r="Q3426" t="s">
        <v>759</v>
      </c>
      <c r="R3426" t="s">
        <v>759</v>
      </c>
      <c r="S3426" t="s">
        <v>757</v>
      </c>
      <c r="T3426" t="s">
        <v>757</v>
      </c>
      <c r="U3426" t="s">
        <v>757</v>
      </c>
      <c r="V3426" t="s">
        <v>756</v>
      </c>
      <c r="W3426" t="s">
        <v>768</v>
      </c>
      <c r="X3426" t="s">
        <v>16403</v>
      </c>
      <c r="Y3426" t="str">
        <f t="shared" si="756"/>
        <v>junio</v>
      </c>
      <c r="Z3426">
        <f>YEAR(BD_PONDERACIONES[[#This Row],[Fecha Ejecución del Ticket]])</f>
        <v>2022</v>
      </c>
      <c r="AA3426" t="str">
        <f t="shared" si="744"/>
        <v>octubre</v>
      </c>
      <c r="AB3426">
        <f>YEAR(BD_PONDERACIONES[[#This Row],[Fecha de Inspección]])</f>
        <v>2022</v>
      </c>
      <c r="AC3426">
        <f t="shared" si="745"/>
        <v>0.5</v>
      </c>
      <c r="AD3426">
        <f t="shared" si="746"/>
        <v>0.5</v>
      </c>
      <c r="AE3426">
        <f t="shared" si="747"/>
        <v>0.5</v>
      </c>
      <c r="AF3426">
        <f t="shared" si="748"/>
        <v>0.5</v>
      </c>
      <c r="AG3426">
        <f t="shared" si="749"/>
        <v>0.5</v>
      </c>
      <c r="AH3426">
        <f t="shared" si="750"/>
        <v>0.5</v>
      </c>
      <c r="AI3426">
        <f t="shared" si="751"/>
        <v>0.25</v>
      </c>
      <c r="AJ3426">
        <f t="shared" si="752"/>
        <v>0.25</v>
      </c>
      <c r="AK3426">
        <f t="shared" si="753"/>
        <v>0.5</v>
      </c>
      <c r="AL3426">
        <f t="shared" si="754"/>
        <v>0.5</v>
      </c>
      <c r="AM3426">
        <f t="shared" si="755"/>
        <v>0.17499999999999999</v>
      </c>
      <c r="AN3426" s="6">
        <f t="shared" si="757"/>
        <v>0.93500000000000005</v>
      </c>
      <c r="AO3426" t="str">
        <f>VLOOKUP(BD_PONDERACIONES[[#This Row],[Comuna]],Tabla3[#All],2,0)</f>
        <v>Florida</v>
      </c>
    </row>
    <row r="3427" spans="1:41" x14ac:dyDescent="0.35">
      <c r="A3427" t="s">
        <v>16404</v>
      </c>
      <c r="B3427" t="s">
        <v>16405</v>
      </c>
      <c r="C3427" t="s">
        <v>16406</v>
      </c>
      <c r="D3427" s="5">
        <v>44854</v>
      </c>
      <c r="E3427" s="5">
        <v>44741</v>
      </c>
      <c r="F3427" t="s">
        <v>763</v>
      </c>
      <c r="G3427" t="s">
        <v>16407</v>
      </c>
      <c r="H3427" t="s">
        <v>3783</v>
      </c>
      <c r="J3427" t="s">
        <v>756</v>
      </c>
      <c r="K3427" t="s">
        <v>756</v>
      </c>
      <c r="L3427" t="s">
        <v>757</v>
      </c>
      <c r="M3427" t="s">
        <v>757</v>
      </c>
      <c r="N3427" t="s">
        <v>756</v>
      </c>
      <c r="O3427" t="s">
        <v>756</v>
      </c>
      <c r="P3427" t="s">
        <v>758</v>
      </c>
      <c r="Q3427" t="s">
        <v>759</v>
      </c>
      <c r="R3427" t="s">
        <v>759</v>
      </c>
      <c r="S3427" t="s">
        <v>757</v>
      </c>
      <c r="T3427" t="s">
        <v>757</v>
      </c>
      <c r="U3427" t="s">
        <v>757</v>
      </c>
      <c r="V3427" t="s">
        <v>773</v>
      </c>
      <c r="W3427" t="s">
        <v>768</v>
      </c>
      <c r="X3427" t="s">
        <v>16408</v>
      </c>
      <c r="Y3427" t="str">
        <f t="shared" si="756"/>
        <v>junio</v>
      </c>
      <c r="Z3427">
        <f>YEAR(BD_PONDERACIONES[[#This Row],[Fecha Ejecución del Ticket]])</f>
        <v>2022</v>
      </c>
      <c r="AA3427" t="str">
        <f t="shared" si="744"/>
        <v>octubre</v>
      </c>
      <c r="AB3427">
        <f>YEAR(BD_PONDERACIONES[[#This Row],[Fecha de Inspección]])</f>
        <v>2022</v>
      </c>
      <c r="AC3427">
        <f t="shared" si="745"/>
        <v>0.5</v>
      </c>
      <c r="AD3427">
        <f t="shared" si="746"/>
        <v>0.5</v>
      </c>
      <c r="AE3427">
        <f t="shared" si="747"/>
        <v>0.5</v>
      </c>
      <c r="AF3427">
        <f t="shared" si="748"/>
        <v>0.5</v>
      </c>
      <c r="AG3427">
        <f t="shared" si="749"/>
        <v>0.5</v>
      </c>
      <c r="AH3427">
        <f t="shared" si="750"/>
        <v>0.5</v>
      </c>
      <c r="AI3427">
        <f t="shared" si="751"/>
        <v>0.25</v>
      </c>
      <c r="AJ3427">
        <f t="shared" si="752"/>
        <v>0.25</v>
      </c>
      <c r="AK3427">
        <f t="shared" si="753"/>
        <v>0.5</v>
      </c>
      <c r="AL3427">
        <f t="shared" si="754"/>
        <v>0</v>
      </c>
      <c r="AM3427">
        <f t="shared" si="755"/>
        <v>0.17499999999999999</v>
      </c>
      <c r="AN3427" s="6">
        <f t="shared" si="757"/>
        <v>0.83500000000000008</v>
      </c>
      <c r="AO3427" t="str">
        <f>VLOOKUP(BD_PONDERACIONES[[#This Row],[Comuna]],Tabla3[#All],2,0)</f>
        <v>Florida</v>
      </c>
    </row>
    <row r="3428" spans="1:41" x14ac:dyDescent="0.35">
      <c r="A3428" t="s">
        <v>16409</v>
      </c>
      <c r="B3428" t="s">
        <v>16410</v>
      </c>
      <c r="C3428" t="s">
        <v>16411</v>
      </c>
      <c r="D3428" s="5">
        <v>44854</v>
      </c>
      <c r="E3428" s="5">
        <v>44741</v>
      </c>
      <c r="F3428" t="s">
        <v>763</v>
      </c>
      <c r="G3428" t="s">
        <v>16412</v>
      </c>
      <c r="H3428" t="s">
        <v>3783</v>
      </c>
      <c r="J3428" t="s">
        <v>756</v>
      </c>
      <c r="K3428" t="s">
        <v>756</v>
      </c>
      <c r="L3428" t="s">
        <v>757</v>
      </c>
      <c r="M3428" t="s">
        <v>757</v>
      </c>
      <c r="N3428" t="s">
        <v>756</v>
      </c>
      <c r="O3428" t="s">
        <v>756</v>
      </c>
      <c r="P3428" t="s">
        <v>758</v>
      </c>
      <c r="Q3428" t="s">
        <v>759</v>
      </c>
      <c r="R3428" t="s">
        <v>759</v>
      </c>
      <c r="S3428" t="s">
        <v>757</v>
      </c>
      <c r="T3428" t="s">
        <v>757</v>
      </c>
      <c r="U3428" t="s">
        <v>757</v>
      </c>
      <c r="V3428" t="s">
        <v>756</v>
      </c>
      <c r="W3428" t="s">
        <v>768</v>
      </c>
      <c r="X3428" t="s">
        <v>16413</v>
      </c>
      <c r="Y3428" t="str">
        <f t="shared" si="756"/>
        <v>junio</v>
      </c>
      <c r="Z3428">
        <f>YEAR(BD_PONDERACIONES[[#This Row],[Fecha Ejecución del Ticket]])</f>
        <v>2022</v>
      </c>
      <c r="AA3428" t="str">
        <f t="shared" si="744"/>
        <v>octubre</v>
      </c>
      <c r="AB3428">
        <f>YEAR(BD_PONDERACIONES[[#This Row],[Fecha de Inspección]])</f>
        <v>2022</v>
      </c>
      <c r="AC3428">
        <f t="shared" si="745"/>
        <v>0.5</v>
      </c>
      <c r="AD3428">
        <f t="shared" si="746"/>
        <v>0.5</v>
      </c>
      <c r="AE3428">
        <f t="shared" si="747"/>
        <v>0.5</v>
      </c>
      <c r="AF3428">
        <f t="shared" si="748"/>
        <v>0.5</v>
      </c>
      <c r="AG3428">
        <f t="shared" si="749"/>
        <v>0.5</v>
      </c>
      <c r="AH3428">
        <f t="shared" si="750"/>
        <v>0.5</v>
      </c>
      <c r="AI3428">
        <f t="shared" si="751"/>
        <v>0.25</v>
      </c>
      <c r="AJ3428">
        <f t="shared" si="752"/>
        <v>0.25</v>
      </c>
      <c r="AK3428">
        <f t="shared" si="753"/>
        <v>0.5</v>
      </c>
      <c r="AL3428">
        <f t="shared" si="754"/>
        <v>0.5</v>
      </c>
      <c r="AM3428">
        <f t="shared" si="755"/>
        <v>0.17499999999999999</v>
      </c>
      <c r="AN3428" s="6">
        <f t="shared" si="757"/>
        <v>0.93500000000000005</v>
      </c>
      <c r="AO3428" t="str">
        <f>VLOOKUP(BD_PONDERACIONES[[#This Row],[Comuna]],Tabla3[#All],2,0)</f>
        <v>Florida</v>
      </c>
    </row>
    <row r="3429" spans="1:41" x14ac:dyDescent="0.35">
      <c r="A3429" t="s">
        <v>16414</v>
      </c>
      <c r="B3429" t="s">
        <v>16415</v>
      </c>
      <c r="C3429" t="s">
        <v>16416</v>
      </c>
      <c r="D3429" s="5">
        <v>44854</v>
      </c>
      <c r="E3429" s="5">
        <v>44714</v>
      </c>
      <c r="F3429" t="s">
        <v>753</v>
      </c>
      <c r="G3429" t="s">
        <v>16417</v>
      </c>
      <c r="H3429" t="s">
        <v>2755</v>
      </c>
      <c r="J3429" t="s">
        <v>756</v>
      </c>
      <c r="K3429" t="s">
        <v>756</v>
      </c>
      <c r="L3429" t="s">
        <v>757</v>
      </c>
      <c r="M3429" t="s">
        <v>757</v>
      </c>
      <c r="N3429" t="s">
        <v>756</v>
      </c>
      <c r="O3429" t="s">
        <v>756</v>
      </c>
      <c r="P3429" t="s">
        <v>758</v>
      </c>
      <c r="Q3429" t="s">
        <v>759</v>
      </c>
      <c r="R3429" t="s">
        <v>759</v>
      </c>
      <c r="S3429" t="s">
        <v>757</v>
      </c>
      <c r="T3429" t="s">
        <v>757</v>
      </c>
      <c r="U3429" t="s">
        <v>757</v>
      </c>
      <c r="V3429" t="s">
        <v>756</v>
      </c>
      <c r="W3429" t="s">
        <v>768</v>
      </c>
      <c r="X3429" t="s">
        <v>16418</v>
      </c>
      <c r="Y3429" t="str">
        <f t="shared" si="756"/>
        <v>junio</v>
      </c>
      <c r="Z3429">
        <f>YEAR(BD_PONDERACIONES[[#This Row],[Fecha Ejecución del Ticket]])</f>
        <v>2022</v>
      </c>
      <c r="AA3429" t="str">
        <f t="shared" si="744"/>
        <v>octubre</v>
      </c>
      <c r="AB3429">
        <f>YEAR(BD_PONDERACIONES[[#This Row],[Fecha de Inspección]])</f>
        <v>2022</v>
      </c>
      <c r="AC3429">
        <f t="shared" si="745"/>
        <v>0.5</v>
      </c>
      <c r="AD3429">
        <f t="shared" si="746"/>
        <v>0.5</v>
      </c>
      <c r="AE3429">
        <f t="shared" si="747"/>
        <v>0.5</v>
      </c>
      <c r="AF3429">
        <f t="shared" si="748"/>
        <v>0.5</v>
      </c>
      <c r="AG3429">
        <f t="shared" si="749"/>
        <v>0.5</v>
      </c>
      <c r="AH3429">
        <f t="shared" si="750"/>
        <v>0.5</v>
      </c>
      <c r="AI3429">
        <f t="shared" si="751"/>
        <v>0.25</v>
      </c>
      <c r="AJ3429">
        <f t="shared" si="752"/>
        <v>0.25</v>
      </c>
      <c r="AK3429">
        <f t="shared" si="753"/>
        <v>0.5</v>
      </c>
      <c r="AL3429">
        <f t="shared" si="754"/>
        <v>0.5</v>
      </c>
      <c r="AM3429">
        <f t="shared" si="755"/>
        <v>0.17499999999999999</v>
      </c>
      <c r="AN3429" s="6">
        <f t="shared" si="757"/>
        <v>0.93500000000000005</v>
      </c>
      <c r="AO3429" t="str">
        <f>VLOOKUP(BD_PONDERACIONES[[#This Row],[Comuna]],Tabla3[#All],2,0)</f>
        <v>Florida</v>
      </c>
    </row>
    <row r="3430" spans="1:41" x14ac:dyDescent="0.35">
      <c r="A3430" t="s">
        <v>16419</v>
      </c>
      <c r="B3430" t="s">
        <v>16420</v>
      </c>
      <c r="C3430" t="s">
        <v>16421</v>
      </c>
      <c r="D3430" s="5">
        <v>44854</v>
      </c>
      <c r="E3430" s="5">
        <v>44741</v>
      </c>
      <c r="F3430" t="s">
        <v>763</v>
      </c>
      <c r="G3430" t="s">
        <v>16422</v>
      </c>
      <c r="H3430" t="s">
        <v>3783</v>
      </c>
      <c r="J3430" t="s">
        <v>756</v>
      </c>
      <c r="K3430" t="s">
        <v>756</v>
      </c>
      <c r="L3430" t="s">
        <v>757</v>
      </c>
      <c r="M3430" t="s">
        <v>757</v>
      </c>
      <c r="N3430" t="s">
        <v>756</v>
      </c>
      <c r="O3430" t="s">
        <v>756</v>
      </c>
      <c r="P3430" t="s">
        <v>758</v>
      </c>
      <c r="Q3430" t="s">
        <v>759</v>
      </c>
      <c r="R3430" t="s">
        <v>759</v>
      </c>
      <c r="S3430" t="s">
        <v>757</v>
      </c>
      <c r="T3430" t="s">
        <v>757</v>
      </c>
      <c r="U3430" t="s">
        <v>757</v>
      </c>
      <c r="V3430" t="s">
        <v>756</v>
      </c>
      <c r="W3430" t="s">
        <v>768</v>
      </c>
      <c r="X3430" t="s">
        <v>16423</v>
      </c>
      <c r="Y3430" t="str">
        <f t="shared" si="756"/>
        <v>junio</v>
      </c>
      <c r="Z3430">
        <f>YEAR(BD_PONDERACIONES[[#This Row],[Fecha Ejecución del Ticket]])</f>
        <v>2022</v>
      </c>
      <c r="AA3430" t="str">
        <f t="shared" si="744"/>
        <v>octubre</v>
      </c>
      <c r="AB3430">
        <f>YEAR(BD_PONDERACIONES[[#This Row],[Fecha de Inspección]])</f>
        <v>2022</v>
      </c>
      <c r="AC3430">
        <f t="shared" si="745"/>
        <v>0.5</v>
      </c>
      <c r="AD3430">
        <f t="shared" si="746"/>
        <v>0.5</v>
      </c>
      <c r="AE3430">
        <f t="shared" si="747"/>
        <v>0.5</v>
      </c>
      <c r="AF3430">
        <f t="shared" si="748"/>
        <v>0.5</v>
      </c>
      <c r="AG3430">
        <f t="shared" si="749"/>
        <v>0.5</v>
      </c>
      <c r="AH3430">
        <f t="shared" si="750"/>
        <v>0.5</v>
      </c>
      <c r="AI3430">
        <f t="shared" si="751"/>
        <v>0.25</v>
      </c>
      <c r="AJ3430">
        <f t="shared" si="752"/>
        <v>0.25</v>
      </c>
      <c r="AK3430">
        <f t="shared" si="753"/>
        <v>0.5</v>
      </c>
      <c r="AL3430">
        <f t="shared" si="754"/>
        <v>0.5</v>
      </c>
      <c r="AM3430">
        <f t="shared" si="755"/>
        <v>0.17499999999999999</v>
      </c>
      <c r="AN3430" s="6">
        <f t="shared" si="757"/>
        <v>0.93500000000000005</v>
      </c>
      <c r="AO3430" t="str">
        <f>VLOOKUP(BD_PONDERACIONES[[#This Row],[Comuna]],Tabla3[#All],2,0)</f>
        <v>Florida</v>
      </c>
    </row>
    <row r="3431" spans="1:41" x14ac:dyDescent="0.35">
      <c r="A3431" t="s">
        <v>16424</v>
      </c>
      <c r="B3431" t="s">
        <v>16425</v>
      </c>
      <c r="C3431" t="s">
        <v>16426</v>
      </c>
      <c r="D3431" s="5">
        <v>44854</v>
      </c>
      <c r="E3431" s="5">
        <v>44742</v>
      </c>
      <c r="F3431" t="s">
        <v>763</v>
      </c>
      <c r="G3431" t="s">
        <v>16427</v>
      </c>
      <c r="H3431" t="s">
        <v>3783</v>
      </c>
      <c r="J3431" t="s">
        <v>756</v>
      </c>
      <c r="K3431" t="s">
        <v>756</v>
      </c>
      <c r="L3431" t="s">
        <v>757</v>
      </c>
      <c r="M3431" t="s">
        <v>757</v>
      </c>
      <c r="N3431" t="s">
        <v>756</v>
      </c>
      <c r="O3431" t="s">
        <v>756</v>
      </c>
      <c r="P3431" t="s">
        <v>758</v>
      </c>
      <c r="Q3431" t="s">
        <v>759</v>
      </c>
      <c r="R3431" t="s">
        <v>759</v>
      </c>
      <c r="S3431" t="s">
        <v>757</v>
      </c>
      <c r="T3431" t="s">
        <v>757</v>
      </c>
      <c r="U3431" t="s">
        <v>757</v>
      </c>
      <c r="V3431" t="s">
        <v>773</v>
      </c>
      <c r="W3431" t="s">
        <v>768</v>
      </c>
      <c r="X3431" t="s">
        <v>16428</v>
      </c>
      <c r="Y3431" t="str">
        <f t="shared" si="756"/>
        <v>junio</v>
      </c>
      <c r="Z3431">
        <f>YEAR(BD_PONDERACIONES[[#This Row],[Fecha Ejecución del Ticket]])</f>
        <v>2022</v>
      </c>
      <c r="AA3431" t="str">
        <f t="shared" si="744"/>
        <v>octubre</v>
      </c>
      <c r="AB3431">
        <f>YEAR(BD_PONDERACIONES[[#This Row],[Fecha de Inspección]])</f>
        <v>2022</v>
      </c>
      <c r="AC3431">
        <f t="shared" si="745"/>
        <v>0.5</v>
      </c>
      <c r="AD3431">
        <f t="shared" si="746"/>
        <v>0.5</v>
      </c>
      <c r="AE3431">
        <f t="shared" si="747"/>
        <v>0.5</v>
      </c>
      <c r="AF3431">
        <f t="shared" si="748"/>
        <v>0.5</v>
      </c>
      <c r="AG3431">
        <f t="shared" si="749"/>
        <v>0.5</v>
      </c>
      <c r="AH3431">
        <f t="shared" si="750"/>
        <v>0.5</v>
      </c>
      <c r="AI3431">
        <f t="shared" si="751"/>
        <v>0.25</v>
      </c>
      <c r="AJ3431">
        <f t="shared" si="752"/>
        <v>0.25</v>
      </c>
      <c r="AK3431">
        <f t="shared" si="753"/>
        <v>0.5</v>
      </c>
      <c r="AL3431">
        <f t="shared" si="754"/>
        <v>0</v>
      </c>
      <c r="AM3431">
        <f t="shared" si="755"/>
        <v>0.17499999999999999</v>
      </c>
      <c r="AN3431" s="6">
        <f t="shared" si="757"/>
        <v>0.83500000000000008</v>
      </c>
      <c r="AO3431" t="str">
        <f>VLOOKUP(BD_PONDERACIONES[[#This Row],[Comuna]],Tabla3[#All],2,0)</f>
        <v>Florida</v>
      </c>
    </row>
    <row r="3432" spans="1:41" x14ac:dyDescent="0.35">
      <c r="A3432" t="s">
        <v>16429</v>
      </c>
      <c r="B3432" t="s">
        <v>16430</v>
      </c>
      <c r="C3432" t="s">
        <v>16431</v>
      </c>
      <c r="D3432" s="5">
        <v>44854</v>
      </c>
      <c r="E3432" s="5">
        <v>44738</v>
      </c>
      <c r="F3432" t="s">
        <v>763</v>
      </c>
      <c r="G3432" t="s">
        <v>16432</v>
      </c>
      <c r="H3432" t="s">
        <v>3783</v>
      </c>
      <c r="J3432" t="s">
        <v>756</v>
      </c>
      <c r="K3432" t="s">
        <v>756</v>
      </c>
      <c r="L3432" t="s">
        <v>773</v>
      </c>
      <c r="M3432" t="s">
        <v>773</v>
      </c>
      <c r="N3432" t="s">
        <v>756</v>
      </c>
      <c r="O3432" t="s">
        <v>756</v>
      </c>
      <c r="P3432" t="s">
        <v>758</v>
      </c>
      <c r="Q3432" t="s">
        <v>759</v>
      </c>
      <c r="R3432" t="s">
        <v>759</v>
      </c>
      <c r="S3432" t="s">
        <v>757</v>
      </c>
      <c r="T3432" t="s">
        <v>757</v>
      </c>
      <c r="U3432" t="s">
        <v>757</v>
      </c>
      <c r="V3432" t="s">
        <v>756</v>
      </c>
      <c r="W3432" t="s">
        <v>756</v>
      </c>
      <c r="X3432" t="s">
        <v>13384</v>
      </c>
      <c r="Y3432" t="str">
        <f t="shared" si="756"/>
        <v>junio</v>
      </c>
      <c r="Z3432">
        <f>YEAR(BD_PONDERACIONES[[#This Row],[Fecha Ejecución del Ticket]])</f>
        <v>2022</v>
      </c>
      <c r="AA3432" t="str">
        <f t="shared" si="744"/>
        <v>octubre</v>
      </c>
      <c r="AB3432">
        <f>YEAR(BD_PONDERACIONES[[#This Row],[Fecha de Inspección]])</f>
        <v>2022</v>
      </c>
      <c r="AC3432">
        <f t="shared" si="745"/>
        <v>0.5</v>
      </c>
      <c r="AD3432">
        <f t="shared" si="746"/>
        <v>0.5</v>
      </c>
      <c r="AE3432">
        <f t="shared" si="747"/>
        <v>0</v>
      </c>
      <c r="AF3432">
        <f t="shared" si="748"/>
        <v>0</v>
      </c>
      <c r="AG3432">
        <f t="shared" si="749"/>
        <v>0.5</v>
      </c>
      <c r="AH3432">
        <f t="shared" si="750"/>
        <v>0.5</v>
      </c>
      <c r="AI3432">
        <f t="shared" si="751"/>
        <v>0.25</v>
      </c>
      <c r="AJ3432">
        <f t="shared" si="752"/>
        <v>0.25</v>
      </c>
      <c r="AK3432">
        <f t="shared" si="753"/>
        <v>0.5</v>
      </c>
      <c r="AL3432">
        <f t="shared" si="754"/>
        <v>0.5</v>
      </c>
      <c r="AM3432">
        <f t="shared" si="755"/>
        <v>0.5</v>
      </c>
      <c r="AN3432" s="6">
        <f t="shared" si="757"/>
        <v>0.7</v>
      </c>
      <c r="AO3432" t="str">
        <f>VLOOKUP(BD_PONDERACIONES[[#This Row],[Comuna]],Tabla3[#All],2,0)</f>
        <v>Florida</v>
      </c>
    </row>
    <row r="3433" spans="1:41" x14ac:dyDescent="0.35">
      <c r="A3433" t="s">
        <v>16433</v>
      </c>
      <c r="B3433" t="s">
        <v>16434</v>
      </c>
      <c r="C3433" t="s">
        <v>16435</v>
      </c>
      <c r="D3433" s="5">
        <v>44854</v>
      </c>
      <c r="E3433" s="5">
        <v>44731</v>
      </c>
      <c r="F3433" t="s">
        <v>763</v>
      </c>
      <c r="G3433" t="s">
        <v>16436</v>
      </c>
      <c r="H3433" t="s">
        <v>3783</v>
      </c>
      <c r="J3433" t="s">
        <v>756</v>
      </c>
      <c r="K3433" t="s">
        <v>756</v>
      </c>
      <c r="L3433" t="s">
        <v>757</v>
      </c>
      <c r="M3433" t="s">
        <v>757</v>
      </c>
      <c r="N3433" t="s">
        <v>756</v>
      </c>
      <c r="O3433" t="s">
        <v>756</v>
      </c>
      <c r="P3433" t="s">
        <v>758</v>
      </c>
      <c r="Q3433" t="s">
        <v>759</v>
      </c>
      <c r="R3433" t="s">
        <v>759</v>
      </c>
      <c r="S3433" t="s">
        <v>757</v>
      </c>
      <c r="T3433" t="s">
        <v>757</v>
      </c>
      <c r="U3433" t="s">
        <v>757</v>
      </c>
      <c r="V3433" t="s">
        <v>773</v>
      </c>
      <c r="W3433" t="s">
        <v>773</v>
      </c>
      <c r="X3433" t="s">
        <v>16437</v>
      </c>
      <c r="Y3433" t="str">
        <f t="shared" si="756"/>
        <v>junio</v>
      </c>
      <c r="Z3433">
        <f>YEAR(BD_PONDERACIONES[[#This Row],[Fecha Ejecución del Ticket]])</f>
        <v>2022</v>
      </c>
      <c r="AA3433" t="str">
        <f t="shared" si="744"/>
        <v>octubre</v>
      </c>
      <c r="AB3433">
        <f>YEAR(BD_PONDERACIONES[[#This Row],[Fecha de Inspección]])</f>
        <v>2022</v>
      </c>
      <c r="AC3433">
        <f t="shared" si="745"/>
        <v>0.5</v>
      </c>
      <c r="AD3433">
        <f t="shared" si="746"/>
        <v>0.5</v>
      </c>
      <c r="AE3433">
        <f t="shared" si="747"/>
        <v>0.5</v>
      </c>
      <c r="AF3433">
        <f t="shared" si="748"/>
        <v>0.5</v>
      </c>
      <c r="AG3433">
        <f t="shared" si="749"/>
        <v>0.5</v>
      </c>
      <c r="AH3433">
        <f t="shared" si="750"/>
        <v>0.5</v>
      </c>
      <c r="AI3433">
        <f t="shared" si="751"/>
        <v>0.25</v>
      </c>
      <c r="AJ3433">
        <f t="shared" si="752"/>
        <v>0.25</v>
      </c>
      <c r="AK3433">
        <f t="shared" si="753"/>
        <v>0.5</v>
      </c>
      <c r="AL3433">
        <f t="shared" si="754"/>
        <v>0</v>
      </c>
      <c r="AM3433">
        <f t="shared" si="755"/>
        <v>0</v>
      </c>
      <c r="AN3433" s="6">
        <f t="shared" si="757"/>
        <v>0.8</v>
      </c>
      <c r="AO3433" t="str">
        <f>VLOOKUP(BD_PONDERACIONES[[#This Row],[Comuna]],Tabla3[#All],2,0)</f>
        <v>Florida</v>
      </c>
    </row>
    <row r="3434" spans="1:41" x14ac:dyDescent="0.35">
      <c r="A3434" t="s">
        <v>16438</v>
      </c>
      <c r="B3434" t="s">
        <v>16439</v>
      </c>
      <c r="C3434" t="s">
        <v>16440</v>
      </c>
      <c r="D3434" s="5">
        <v>44855</v>
      </c>
      <c r="E3434" s="5">
        <v>44728</v>
      </c>
      <c r="F3434" t="s">
        <v>753</v>
      </c>
      <c r="G3434" t="s">
        <v>16441</v>
      </c>
      <c r="H3434" t="s">
        <v>2755</v>
      </c>
      <c r="J3434" t="s">
        <v>756</v>
      </c>
      <c r="K3434" t="s">
        <v>756</v>
      </c>
      <c r="L3434" t="s">
        <v>773</v>
      </c>
      <c r="M3434" t="s">
        <v>773</v>
      </c>
      <c r="N3434" t="s">
        <v>756</v>
      </c>
      <c r="O3434" t="s">
        <v>756</v>
      </c>
      <c r="P3434" t="s">
        <v>758</v>
      </c>
      <c r="Q3434" t="s">
        <v>759</v>
      </c>
      <c r="R3434" t="s">
        <v>759</v>
      </c>
      <c r="S3434" t="s">
        <v>757</v>
      </c>
      <c r="T3434" t="s">
        <v>757</v>
      </c>
      <c r="U3434" t="s">
        <v>757</v>
      </c>
      <c r="V3434" t="s">
        <v>756</v>
      </c>
      <c r="W3434" t="s">
        <v>756</v>
      </c>
      <c r="X3434" t="s">
        <v>16442</v>
      </c>
      <c r="Y3434" t="str">
        <f t="shared" si="756"/>
        <v>junio</v>
      </c>
      <c r="Z3434">
        <f>YEAR(BD_PONDERACIONES[[#This Row],[Fecha Ejecución del Ticket]])</f>
        <v>2022</v>
      </c>
      <c r="AA3434" t="str">
        <f t="shared" si="744"/>
        <v>octubre</v>
      </c>
      <c r="AB3434">
        <f>YEAR(BD_PONDERACIONES[[#This Row],[Fecha de Inspección]])</f>
        <v>2022</v>
      </c>
      <c r="AC3434">
        <f t="shared" si="745"/>
        <v>0.5</v>
      </c>
      <c r="AD3434">
        <f t="shared" si="746"/>
        <v>0.5</v>
      </c>
      <c r="AE3434">
        <f t="shared" si="747"/>
        <v>0</v>
      </c>
      <c r="AF3434">
        <f t="shared" si="748"/>
        <v>0</v>
      </c>
      <c r="AG3434">
        <f t="shared" si="749"/>
        <v>0.5</v>
      </c>
      <c r="AH3434">
        <f t="shared" si="750"/>
        <v>0.5</v>
      </c>
      <c r="AI3434">
        <f t="shared" si="751"/>
        <v>0.25</v>
      </c>
      <c r="AJ3434">
        <f t="shared" si="752"/>
        <v>0.25</v>
      </c>
      <c r="AK3434">
        <f t="shared" si="753"/>
        <v>0.5</v>
      </c>
      <c r="AL3434">
        <f t="shared" si="754"/>
        <v>0.5</v>
      </c>
      <c r="AM3434">
        <f t="shared" si="755"/>
        <v>0.5</v>
      </c>
      <c r="AN3434" s="6">
        <f t="shared" si="757"/>
        <v>0.7</v>
      </c>
      <c r="AO3434" t="str">
        <f>VLOOKUP(BD_PONDERACIONES[[#This Row],[Comuna]],Tabla3[#All],2,0)</f>
        <v>Florida</v>
      </c>
    </row>
    <row r="3435" spans="1:41" x14ac:dyDescent="0.35">
      <c r="A3435" t="s">
        <v>16443</v>
      </c>
      <c r="B3435" t="s">
        <v>16444</v>
      </c>
      <c r="C3435" t="s">
        <v>16445</v>
      </c>
      <c r="D3435" s="5">
        <v>44855</v>
      </c>
      <c r="E3435" s="5">
        <v>44737</v>
      </c>
      <c r="F3435" t="s">
        <v>763</v>
      </c>
      <c r="G3435" t="s">
        <v>16446</v>
      </c>
      <c r="H3435" t="s">
        <v>1809</v>
      </c>
      <c r="J3435" t="s">
        <v>756</v>
      </c>
      <c r="K3435" t="s">
        <v>756</v>
      </c>
      <c r="L3435" t="s">
        <v>757</v>
      </c>
      <c r="M3435" t="s">
        <v>757</v>
      </c>
      <c r="N3435" t="s">
        <v>756</v>
      </c>
      <c r="O3435" t="s">
        <v>756</v>
      </c>
      <c r="P3435" t="s">
        <v>758</v>
      </c>
      <c r="Q3435" t="s">
        <v>759</v>
      </c>
      <c r="R3435" t="s">
        <v>759</v>
      </c>
      <c r="S3435" t="s">
        <v>757</v>
      </c>
      <c r="T3435" t="s">
        <v>757</v>
      </c>
      <c r="U3435" t="s">
        <v>757</v>
      </c>
      <c r="V3435" t="s">
        <v>756</v>
      </c>
      <c r="W3435" t="s">
        <v>756</v>
      </c>
      <c r="X3435" t="s">
        <v>16447</v>
      </c>
      <c r="Y3435" t="str">
        <f t="shared" si="756"/>
        <v>junio</v>
      </c>
      <c r="Z3435">
        <f>YEAR(BD_PONDERACIONES[[#This Row],[Fecha Ejecución del Ticket]])</f>
        <v>2022</v>
      </c>
      <c r="AA3435" t="str">
        <f t="shared" si="744"/>
        <v>octubre</v>
      </c>
      <c r="AB3435">
        <f>YEAR(BD_PONDERACIONES[[#This Row],[Fecha de Inspección]])</f>
        <v>2022</v>
      </c>
      <c r="AC3435">
        <f t="shared" si="745"/>
        <v>0.5</v>
      </c>
      <c r="AD3435">
        <f t="shared" si="746"/>
        <v>0.5</v>
      </c>
      <c r="AE3435">
        <f t="shared" si="747"/>
        <v>0.5</v>
      </c>
      <c r="AF3435">
        <f t="shared" si="748"/>
        <v>0.5</v>
      </c>
      <c r="AG3435">
        <f t="shared" si="749"/>
        <v>0.5</v>
      </c>
      <c r="AH3435">
        <f t="shared" si="750"/>
        <v>0.5</v>
      </c>
      <c r="AI3435">
        <f t="shared" si="751"/>
        <v>0.25</v>
      </c>
      <c r="AJ3435">
        <f t="shared" si="752"/>
        <v>0.25</v>
      </c>
      <c r="AK3435">
        <f t="shared" si="753"/>
        <v>0.5</v>
      </c>
      <c r="AL3435">
        <f t="shared" si="754"/>
        <v>0.5</v>
      </c>
      <c r="AM3435">
        <f t="shared" si="755"/>
        <v>0.5</v>
      </c>
      <c r="AN3435" s="6">
        <f t="shared" si="757"/>
        <v>1</v>
      </c>
      <c r="AO3435" t="str">
        <f>VLOOKUP(BD_PONDERACIONES[[#This Row],[Comuna]],Tabla3[#All],2,0)</f>
        <v>Florida</v>
      </c>
    </row>
    <row r="3436" spans="1:41" x14ac:dyDescent="0.35">
      <c r="A3436" t="s">
        <v>16448</v>
      </c>
      <c r="B3436" t="s">
        <v>16449</v>
      </c>
      <c r="C3436" t="s">
        <v>16450</v>
      </c>
      <c r="D3436" s="5">
        <v>44855</v>
      </c>
      <c r="E3436" s="5">
        <v>44729</v>
      </c>
      <c r="F3436" t="s">
        <v>753</v>
      </c>
      <c r="G3436" t="s">
        <v>16451</v>
      </c>
      <c r="H3436" t="s">
        <v>2755</v>
      </c>
      <c r="J3436" t="s">
        <v>756</v>
      </c>
      <c r="K3436" t="s">
        <v>756</v>
      </c>
      <c r="L3436" t="s">
        <v>773</v>
      </c>
      <c r="M3436" t="s">
        <v>773</v>
      </c>
      <c r="N3436" t="s">
        <v>756</v>
      </c>
      <c r="O3436" t="s">
        <v>756</v>
      </c>
      <c r="P3436" t="s">
        <v>758</v>
      </c>
      <c r="Q3436" t="s">
        <v>759</v>
      </c>
      <c r="R3436" t="s">
        <v>759</v>
      </c>
      <c r="S3436" t="s">
        <v>757</v>
      </c>
      <c r="T3436" t="s">
        <v>757</v>
      </c>
      <c r="U3436" t="s">
        <v>757</v>
      </c>
      <c r="V3436" t="s">
        <v>756</v>
      </c>
      <c r="W3436" t="s">
        <v>756</v>
      </c>
      <c r="X3436" t="s">
        <v>16452</v>
      </c>
      <c r="Y3436" t="str">
        <f t="shared" si="756"/>
        <v>junio</v>
      </c>
      <c r="Z3436">
        <f>YEAR(BD_PONDERACIONES[[#This Row],[Fecha Ejecución del Ticket]])</f>
        <v>2022</v>
      </c>
      <c r="AA3436" t="str">
        <f t="shared" si="744"/>
        <v>octubre</v>
      </c>
      <c r="AB3436">
        <f>YEAR(BD_PONDERACIONES[[#This Row],[Fecha de Inspección]])</f>
        <v>2022</v>
      </c>
      <c r="AC3436">
        <f t="shared" si="745"/>
        <v>0.5</v>
      </c>
      <c r="AD3436">
        <f t="shared" si="746"/>
        <v>0.5</v>
      </c>
      <c r="AE3436">
        <f t="shared" si="747"/>
        <v>0</v>
      </c>
      <c r="AF3436">
        <f t="shared" si="748"/>
        <v>0</v>
      </c>
      <c r="AG3436">
        <f t="shared" si="749"/>
        <v>0.5</v>
      </c>
      <c r="AH3436">
        <f t="shared" si="750"/>
        <v>0.5</v>
      </c>
      <c r="AI3436">
        <f t="shared" si="751"/>
        <v>0.25</v>
      </c>
      <c r="AJ3436">
        <f t="shared" si="752"/>
        <v>0.25</v>
      </c>
      <c r="AK3436">
        <f t="shared" si="753"/>
        <v>0.5</v>
      </c>
      <c r="AL3436">
        <f t="shared" si="754"/>
        <v>0.5</v>
      </c>
      <c r="AM3436">
        <f t="shared" si="755"/>
        <v>0.5</v>
      </c>
      <c r="AN3436" s="6">
        <f t="shared" si="757"/>
        <v>0.7</v>
      </c>
      <c r="AO3436" t="str">
        <f>VLOOKUP(BD_PONDERACIONES[[#This Row],[Comuna]],Tabla3[#All],2,0)</f>
        <v>Florida</v>
      </c>
    </row>
    <row r="3437" spans="1:41" x14ac:dyDescent="0.35">
      <c r="A3437" t="s">
        <v>16453</v>
      </c>
      <c r="B3437" t="s">
        <v>16454</v>
      </c>
      <c r="C3437" t="s">
        <v>16455</v>
      </c>
      <c r="D3437" s="5">
        <v>44855</v>
      </c>
      <c r="E3437" s="5">
        <v>44727</v>
      </c>
      <c r="F3437" t="s">
        <v>753</v>
      </c>
      <c r="G3437" t="s">
        <v>16456</v>
      </c>
      <c r="H3437" t="s">
        <v>2755</v>
      </c>
      <c r="J3437" t="s">
        <v>756</v>
      </c>
      <c r="K3437" t="s">
        <v>756</v>
      </c>
      <c r="L3437" t="s">
        <v>756</v>
      </c>
      <c r="M3437" t="s">
        <v>756</v>
      </c>
      <c r="N3437" t="s">
        <v>756</v>
      </c>
      <c r="O3437" t="s">
        <v>756</v>
      </c>
      <c r="P3437" t="s">
        <v>758</v>
      </c>
      <c r="Q3437" t="s">
        <v>759</v>
      </c>
      <c r="R3437" t="s">
        <v>759</v>
      </c>
      <c r="S3437" t="s">
        <v>757</v>
      </c>
      <c r="T3437" t="s">
        <v>757</v>
      </c>
      <c r="U3437" t="s">
        <v>757</v>
      </c>
      <c r="V3437" t="s">
        <v>756</v>
      </c>
      <c r="W3437" t="s">
        <v>756</v>
      </c>
      <c r="X3437" t="s">
        <v>16457</v>
      </c>
      <c r="Y3437" t="str">
        <f t="shared" si="756"/>
        <v>junio</v>
      </c>
      <c r="Z3437">
        <f>YEAR(BD_PONDERACIONES[[#This Row],[Fecha Ejecución del Ticket]])</f>
        <v>2022</v>
      </c>
      <c r="AA3437" t="str">
        <f t="shared" si="744"/>
        <v>octubre</v>
      </c>
      <c r="AB3437">
        <f>YEAR(BD_PONDERACIONES[[#This Row],[Fecha de Inspección]])</f>
        <v>2022</v>
      </c>
      <c r="AC3437">
        <f t="shared" si="745"/>
        <v>0.5</v>
      </c>
      <c r="AD3437">
        <f t="shared" si="746"/>
        <v>0.5</v>
      </c>
      <c r="AE3437">
        <f t="shared" si="747"/>
        <v>0.5</v>
      </c>
      <c r="AF3437">
        <f t="shared" si="748"/>
        <v>0.5</v>
      </c>
      <c r="AG3437">
        <f t="shared" si="749"/>
        <v>0.5</v>
      </c>
      <c r="AH3437">
        <f t="shared" si="750"/>
        <v>0.5</v>
      </c>
      <c r="AI3437">
        <f t="shared" si="751"/>
        <v>0.25</v>
      </c>
      <c r="AJ3437">
        <f t="shared" si="752"/>
        <v>0.25</v>
      </c>
      <c r="AK3437">
        <f t="shared" si="753"/>
        <v>0.5</v>
      </c>
      <c r="AL3437">
        <f t="shared" si="754"/>
        <v>0.5</v>
      </c>
      <c r="AM3437">
        <f t="shared" si="755"/>
        <v>0.5</v>
      </c>
      <c r="AN3437" s="6">
        <f t="shared" si="757"/>
        <v>1</v>
      </c>
      <c r="AO3437" t="str">
        <f>VLOOKUP(BD_PONDERACIONES[[#This Row],[Comuna]],Tabla3[#All],2,0)</f>
        <v>Florida</v>
      </c>
    </row>
    <row r="3438" spans="1:41" x14ac:dyDescent="0.35">
      <c r="A3438" t="s">
        <v>16458</v>
      </c>
      <c r="B3438" t="s">
        <v>16459</v>
      </c>
      <c r="C3438" t="s">
        <v>16460</v>
      </c>
      <c r="D3438" s="5">
        <v>44855</v>
      </c>
      <c r="E3438" s="5">
        <v>44726</v>
      </c>
      <c r="F3438" t="s">
        <v>753</v>
      </c>
      <c r="G3438" t="s">
        <v>16461</v>
      </c>
      <c r="H3438" t="s">
        <v>2755</v>
      </c>
      <c r="J3438" t="s">
        <v>756</v>
      </c>
      <c r="K3438" t="s">
        <v>756</v>
      </c>
      <c r="L3438" t="s">
        <v>757</v>
      </c>
      <c r="M3438" t="s">
        <v>757</v>
      </c>
      <c r="N3438" t="s">
        <v>756</v>
      </c>
      <c r="O3438" t="s">
        <v>756</v>
      </c>
      <c r="P3438" t="s">
        <v>765</v>
      </c>
      <c r="Q3438" t="s">
        <v>16462</v>
      </c>
      <c r="R3438" t="s">
        <v>759</v>
      </c>
      <c r="S3438" t="s">
        <v>756</v>
      </c>
      <c r="T3438" t="s">
        <v>756</v>
      </c>
      <c r="U3438" t="s">
        <v>756</v>
      </c>
      <c r="V3438" t="s">
        <v>756</v>
      </c>
      <c r="W3438" t="s">
        <v>768</v>
      </c>
      <c r="X3438" t="s">
        <v>7849</v>
      </c>
      <c r="Y3438" t="str">
        <f t="shared" si="756"/>
        <v>junio</v>
      </c>
      <c r="Z3438">
        <f>YEAR(BD_PONDERACIONES[[#This Row],[Fecha Ejecución del Ticket]])</f>
        <v>2022</v>
      </c>
      <c r="AA3438" t="str">
        <f t="shared" si="744"/>
        <v>octubre</v>
      </c>
      <c r="AB3438">
        <f>YEAR(BD_PONDERACIONES[[#This Row],[Fecha de Inspección]])</f>
        <v>2022</v>
      </c>
      <c r="AC3438">
        <f t="shared" si="745"/>
        <v>0.5</v>
      </c>
      <c r="AD3438">
        <f t="shared" si="746"/>
        <v>0.5</v>
      </c>
      <c r="AE3438">
        <f t="shared" si="747"/>
        <v>0.5</v>
      </c>
      <c r="AF3438">
        <f t="shared" si="748"/>
        <v>0.5</v>
      </c>
      <c r="AG3438">
        <f t="shared" si="749"/>
        <v>0.5</v>
      </c>
      <c r="AH3438">
        <f t="shared" si="750"/>
        <v>0.5</v>
      </c>
      <c r="AI3438">
        <f t="shared" si="751"/>
        <v>0.25</v>
      </c>
      <c r="AJ3438">
        <f t="shared" si="752"/>
        <v>0.25</v>
      </c>
      <c r="AK3438">
        <f t="shared" si="753"/>
        <v>0.5</v>
      </c>
      <c r="AL3438">
        <f t="shared" si="754"/>
        <v>0.5</v>
      </c>
      <c r="AM3438">
        <f t="shared" si="755"/>
        <v>0.17499999999999999</v>
      </c>
      <c r="AN3438" s="6">
        <f t="shared" si="757"/>
        <v>0.93500000000000005</v>
      </c>
      <c r="AO3438" t="str">
        <f>VLOOKUP(BD_PONDERACIONES[[#This Row],[Comuna]],Tabla3[#All],2,0)</f>
        <v>Florida</v>
      </c>
    </row>
    <row r="3439" spans="1:41" x14ac:dyDescent="0.35">
      <c r="A3439" t="s">
        <v>16463</v>
      </c>
      <c r="B3439" t="s">
        <v>16464</v>
      </c>
      <c r="C3439" t="s">
        <v>16465</v>
      </c>
      <c r="D3439" s="5">
        <v>44855</v>
      </c>
      <c r="E3439" s="5">
        <v>44727</v>
      </c>
      <c r="F3439" t="s">
        <v>753</v>
      </c>
      <c r="G3439" t="s">
        <v>16466</v>
      </c>
      <c r="H3439" t="s">
        <v>2755</v>
      </c>
      <c r="J3439" t="s">
        <v>756</v>
      </c>
      <c r="K3439" t="s">
        <v>756</v>
      </c>
      <c r="L3439" t="s">
        <v>756</v>
      </c>
      <c r="M3439" t="s">
        <v>756</v>
      </c>
      <c r="N3439" t="s">
        <v>756</v>
      </c>
      <c r="O3439" t="s">
        <v>756</v>
      </c>
      <c r="P3439" t="s">
        <v>758</v>
      </c>
      <c r="Q3439" t="s">
        <v>759</v>
      </c>
      <c r="R3439" t="s">
        <v>759</v>
      </c>
      <c r="S3439" t="s">
        <v>757</v>
      </c>
      <c r="T3439" t="s">
        <v>757</v>
      </c>
      <c r="U3439" t="s">
        <v>757</v>
      </c>
      <c r="V3439" t="s">
        <v>756</v>
      </c>
      <c r="W3439" t="s">
        <v>756</v>
      </c>
      <c r="X3439" t="s">
        <v>16467</v>
      </c>
      <c r="Y3439" t="str">
        <f t="shared" si="756"/>
        <v>junio</v>
      </c>
      <c r="Z3439">
        <f>YEAR(BD_PONDERACIONES[[#This Row],[Fecha Ejecución del Ticket]])</f>
        <v>2022</v>
      </c>
      <c r="AA3439" t="str">
        <f t="shared" si="744"/>
        <v>octubre</v>
      </c>
      <c r="AB3439">
        <f>YEAR(BD_PONDERACIONES[[#This Row],[Fecha de Inspección]])</f>
        <v>2022</v>
      </c>
      <c r="AC3439">
        <f t="shared" si="745"/>
        <v>0.5</v>
      </c>
      <c r="AD3439">
        <f t="shared" si="746"/>
        <v>0.5</v>
      </c>
      <c r="AE3439">
        <f t="shared" si="747"/>
        <v>0.5</v>
      </c>
      <c r="AF3439">
        <f t="shared" si="748"/>
        <v>0.5</v>
      </c>
      <c r="AG3439">
        <f t="shared" si="749"/>
        <v>0.5</v>
      </c>
      <c r="AH3439">
        <f t="shared" si="750"/>
        <v>0.5</v>
      </c>
      <c r="AI3439">
        <f t="shared" si="751"/>
        <v>0.25</v>
      </c>
      <c r="AJ3439">
        <f t="shared" si="752"/>
        <v>0.25</v>
      </c>
      <c r="AK3439">
        <f t="shared" si="753"/>
        <v>0.5</v>
      </c>
      <c r="AL3439">
        <f t="shared" si="754"/>
        <v>0.5</v>
      </c>
      <c r="AM3439">
        <f t="shared" si="755"/>
        <v>0.5</v>
      </c>
      <c r="AN3439" s="6">
        <f t="shared" si="757"/>
        <v>1</v>
      </c>
      <c r="AO3439" t="str">
        <f>VLOOKUP(BD_PONDERACIONES[[#This Row],[Comuna]],Tabla3[#All],2,0)</f>
        <v>Florida</v>
      </c>
    </row>
    <row r="3440" spans="1:41" x14ac:dyDescent="0.35">
      <c r="A3440" t="s">
        <v>16468</v>
      </c>
      <c r="B3440" t="s">
        <v>16469</v>
      </c>
      <c r="C3440" t="s">
        <v>16470</v>
      </c>
      <c r="D3440" s="5">
        <v>44855</v>
      </c>
      <c r="E3440" s="5">
        <v>44724</v>
      </c>
      <c r="F3440" t="s">
        <v>753</v>
      </c>
      <c r="G3440" t="s">
        <v>16471</v>
      </c>
      <c r="H3440" t="s">
        <v>2755</v>
      </c>
      <c r="J3440" t="s">
        <v>756</v>
      </c>
      <c r="K3440" t="s">
        <v>756</v>
      </c>
      <c r="L3440" t="s">
        <v>757</v>
      </c>
      <c r="M3440" t="s">
        <v>757</v>
      </c>
      <c r="N3440" t="s">
        <v>756</v>
      </c>
      <c r="O3440" t="s">
        <v>756</v>
      </c>
      <c r="P3440" t="s">
        <v>758</v>
      </c>
      <c r="Q3440" t="s">
        <v>759</v>
      </c>
      <c r="R3440" t="s">
        <v>759</v>
      </c>
      <c r="S3440" t="s">
        <v>757</v>
      </c>
      <c r="T3440" t="s">
        <v>757</v>
      </c>
      <c r="U3440" t="s">
        <v>757</v>
      </c>
      <c r="V3440" t="s">
        <v>904</v>
      </c>
      <c r="W3440" t="s">
        <v>768</v>
      </c>
      <c r="X3440" t="s">
        <v>16472</v>
      </c>
      <c r="Y3440" t="str">
        <f t="shared" si="756"/>
        <v>junio</v>
      </c>
      <c r="Z3440">
        <f>YEAR(BD_PONDERACIONES[[#This Row],[Fecha Ejecución del Ticket]])</f>
        <v>2022</v>
      </c>
      <c r="AA3440" t="str">
        <f t="shared" si="744"/>
        <v>octubre</v>
      </c>
      <c r="AB3440">
        <f>YEAR(BD_PONDERACIONES[[#This Row],[Fecha de Inspección]])</f>
        <v>2022</v>
      </c>
      <c r="AC3440">
        <f t="shared" si="745"/>
        <v>0.5</v>
      </c>
      <c r="AD3440">
        <f t="shared" si="746"/>
        <v>0.5</v>
      </c>
      <c r="AE3440">
        <f t="shared" si="747"/>
        <v>0.5</v>
      </c>
      <c r="AF3440">
        <f t="shared" si="748"/>
        <v>0.5</v>
      </c>
      <c r="AG3440">
        <f t="shared" si="749"/>
        <v>0.5</v>
      </c>
      <c r="AH3440">
        <f t="shared" si="750"/>
        <v>0.5</v>
      </c>
      <c r="AI3440">
        <f t="shared" si="751"/>
        <v>0.25</v>
      </c>
      <c r="AJ3440">
        <f t="shared" si="752"/>
        <v>0.25</v>
      </c>
      <c r="AK3440">
        <f t="shared" si="753"/>
        <v>0.5</v>
      </c>
      <c r="AL3440">
        <f t="shared" si="754"/>
        <v>0.32500000000000001</v>
      </c>
      <c r="AM3440">
        <f t="shared" si="755"/>
        <v>0.17499999999999999</v>
      </c>
      <c r="AN3440" s="6">
        <f t="shared" si="757"/>
        <v>0.9</v>
      </c>
      <c r="AO3440" t="str">
        <f>VLOOKUP(BD_PONDERACIONES[[#This Row],[Comuna]],Tabla3[#All],2,0)</f>
        <v>Florida</v>
      </c>
    </row>
    <row r="3441" spans="1:41" x14ac:dyDescent="0.35">
      <c r="A3441" t="s">
        <v>16473</v>
      </c>
      <c r="B3441" t="s">
        <v>16474</v>
      </c>
      <c r="C3441" t="s">
        <v>16475</v>
      </c>
      <c r="D3441" s="5">
        <v>44855</v>
      </c>
      <c r="E3441" s="5">
        <v>44725</v>
      </c>
      <c r="F3441" t="s">
        <v>753</v>
      </c>
      <c r="G3441" t="s">
        <v>16476</v>
      </c>
      <c r="H3441" t="s">
        <v>2755</v>
      </c>
      <c r="J3441" t="s">
        <v>756</v>
      </c>
      <c r="K3441" t="s">
        <v>756</v>
      </c>
      <c r="L3441" t="s">
        <v>756</v>
      </c>
      <c r="M3441" t="s">
        <v>756</v>
      </c>
      <c r="N3441" t="s">
        <v>756</v>
      </c>
      <c r="O3441" t="s">
        <v>756</v>
      </c>
      <c r="P3441" t="s">
        <v>758</v>
      </c>
      <c r="Q3441" t="s">
        <v>759</v>
      </c>
      <c r="R3441" t="s">
        <v>759</v>
      </c>
      <c r="S3441" t="s">
        <v>757</v>
      </c>
      <c r="T3441" t="s">
        <v>757</v>
      </c>
      <c r="U3441" t="s">
        <v>757</v>
      </c>
      <c r="V3441" t="s">
        <v>756</v>
      </c>
      <c r="W3441" t="s">
        <v>756</v>
      </c>
      <c r="X3441" t="s">
        <v>16477</v>
      </c>
      <c r="Y3441" t="str">
        <f t="shared" si="756"/>
        <v>junio</v>
      </c>
      <c r="Z3441">
        <f>YEAR(BD_PONDERACIONES[[#This Row],[Fecha Ejecución del Ticket]])</f>
        <v>2022</v>
      </c>
      <c r="AA3441" t="str">
        <f t="shared" si="744"/>
        <v>octubre</v>
      </c>
      <c r="AB3441">
        <f>YEAR(BD_PONDERACIONES[[#This Row],[Fecha de Inspección]])</f>
        <v>2022</v>
      </c>
      <c r="AC3441">
        <f t="shared" si="745"/>
        <v>0.5</v>
      </c>
      <c r="AD3441">
        <f t="shared" si="746"/>
        <v>0.5</v>
      </c>
      <c r="AE3441">
        <f t="shared" si="747"/>
        <v>0.5</v>
      </c>
      <c r="AF3441">
        <f t="shared" si="748"/>
        <v>0.5</v>
      </c>
      <c r="AG3441">
        <f t="shared" si="749"/>
        <v>0.5</v>
      </c>
      <c r="AH3441">
        <f t="shared" si="750"/>
        <v>0.5</v>
      </c>
      <c r="AI3441">
        <f t="shared" si="751"/>
        <v>0.25</v>
      </c>
      <c r="AJ3441">
        <f t="shared" si="752"/>
        <v>0.25</v>
      </c>
      <c r="AK3441">
        <f t="shared" si="753"/>
        <v>0.5</v>
      </c>
      <c r="AL3441">
        <f t="shared" si="754"/>
        <v>0.5</v>
      </c>
      <c r="AM3441">
        <f t="shared" si="755"/>
        <v>0.5</v>
      </c>
      <c r="AN3441" s="6">
        <f t="shared" si="757"/>
        <v>1</v>
      </c>
      <c r="AO3441" t="str">
        <f>VLOOKUP(BD_PONDERACIONES[[#This Row],[Comuna]],Tabla3[#All],2,0)</f>
        <v>Florida</v>
      </c>
    </row>
    <row r="3442" spans="1:41" x14ac:dyDescent="0.35">
      <c r="A3442" t="s">
        <v>16478</v>
      </c>
      <c r="B3442" t="s">
        <v>16479</v>
      </c>
      <c r="C3442" t="s">
        <v>16480</v>
      </c>
      <c r="D3442" s="5">
        <v>44855</v>
      </c>
      <c r="E3442" s="5">
        <v>44725</v>
      </c>
      <c r="F3442" t="s">
        <v>753</v>
      </c>
      <c r="G3442" t="s">
        <v>16481</v>
      </c>
      <c r="H3442" t="s">
        <v>2755</v>
      </c>
      <c r="J3442" t="s">
        <v>756</v>
      </c>
      <c r="K3442" t="s">
        <v>756</v>
      </c>
      <c r="L3442" t="s">
        <v>757</v>
      </c>
      <c r="M3442" t="s">
        <v>757</v>
      </c>
      <c r="N3442" t="s">
        <v>756</v>
      </c>
      <c r="O3442" t="s">
        <v>756</v>
      </c>
      <c r="P3442" t="s">
        <v>765</v>
      </c>
      <c r="Q3442" t="s">
        <v>759</v>
      </c>
      <c r="R3442" t="s">
        <v>759</v>
      </c>
      <c r="S3442" t="s">
        <v>756</v>
      </c>
      <c r="T3442" t="s">
        <v>756</v>
      </c>
      <c r="U3442" t="s">
        <v>756</v>
      </c>
      <c r="V3442" t="s">
        <v>756</v>
      </c>
      <c r="W3442" t="s">
        <v>756</v>
      </c>
      <c r="X3442" t="s">
        <v>7849</v>
      </c>
      <c r="Y3442" t="str">
        <f t="shared" si="756"/>
        <v>junio</v>
      </c>
      <c r="Z3442">
        <f>YEAR(BD_PONDERACIONES[[#This Row],[Fecha Ejecución del Ticket]])</f>
        <v>2022</v>
      </c>
      <c r="AA3442" t="str">
        <f t="shared" si="744"/>
        <v>octubre</v>
      </c>
      <c r="AB3442">
        <f>YEAR(BD_PONDERACIONES[[#This Row],[Fecha de Inspección]])</f>
        <v>2022</v>
      </c>
      <c r="AC3442">
        <f t="shared" si="745"/>
        <v>0.5</v>
      </c>
      <c r="AD3442">
        <f t="shared" si="746"/>
        <v>0.5</v>
      </c>
      <c r="AE3442">
        <f t="shared" si="747"/>
        <v>0.5</v>
      </c>
      <c r="AF3442">
        <f t="shared" si="748"/>
        <v>0.5</v>
      </c>
      <c r="AG3442">
        <f t="shared" si="749"/>
        <v>0.5</v>
      </c>
      <c r="AH3442">
        <f t="shared" si="750"/>
        <v>0.5</v>
      </c>
      <c r="AI3442">
        <f t="shared" si="751"/>
        <v>0.25</v>
      </c>
      <c r="AJ3442">
        <f t="shared" si="752"/>
        <v>0.25</v>
      </c>
      <c r="AK3442">
        <f t="shared" si="753"/>
        <v>0.5</v>
      </c>
      <c r="AL3442">
        <f t="shared" si="754"/>
        <v>0.5</v>
      </c>
      <c r="AM3442">
        <f t="shared" si="755"/>
        <v>0.5</v>
      </c>
      <c r="AN3442" s="6">
        <f t="shared" si="757"/>
        <v>1</v>
      </c>
      <c r="AO3442" t="str">
        <f>VLOOKUP(BD_PONDERACIONES[[#This Row],[Comuna]],Tabla3[#All],2,0)</f>
        <v>Florida</v>
      </c>
    </row>
    <row r="3443" spans="1:41" x14ac:dyDescent="0.35">
      <c r="A3443" t="s">
        <v>16482</v>
      </c>
      <c r="B3443" t="s">
        <v>16483</v>
      </c>
      <c r="C3443" t="s">
        <v>16484</v>
      </c>
      <c r="D3443" s="5">
        <v>44855</v>
      </c>
      <c r="E3443" s="5">
        <v>44719</v>
      </c>
      <c r="F3443" t="s">
        <v>753</v>
      </c>
      <c r="G3443" t="s">
        <v>16485</v>
      </c>
      <c r="H3443" t="s">
        <v>2755</v>
      </c>
      <c r="J3443" t="s">
        <v>756</v>
      </c>
      <c r="K3443" t="s">
        <v>756</v>
      </c>
      <c r="L3443" t="s">
        <v>757</v>
      </c>
      <c r="M3443" t="s">
        <v>757</v>
      </c>
      <c r="N3443" t="s">
        <v>756</v>
      </c>
      <c r="O3443" t="s">
        <v>756</v>
      </c>
      <c r="P3443" t="s">
        <v>758</v>
      </c>
      <c r="Q3443" t="s">
        <v>759</v>
      </c>
      <c r="R3443" t="s">
        <v>759</v>
      </c>
      <c r="S3443" t="s">
        <v>757</v>
      </c>
      <c r="T3443" t="s">
        <v>757</v>
      </c>
      <c r="U3443" t="s">
        <v>757</v>
      </c>
      <c r="V3443" t="s">
        <v>756</v>
      </c>
      <c r="W3443" t="s">
        <v>756</v>
      </c>
      <c r="X3443" t="s">
        <v>16486</v>
      </c>
      <c r="Y3443" t="str">
        <f t="shared" si="756"/>
        <v>junio</v>
      </c>
      <c r="Z3443">
        <f>YEAR(BD_PONDERACIONES[[#This Row],[Fecha Ejecución del Ticket]])</f>
        <v>2022</v>
      </c>
      <c r="AA3443" t="str">
        <f t="shared" si="744"/>
        <v>octubre</v>
      </c>
      <c r="AB3443">
        <f>YEAR(BD_PONDERACIONES[[#This Row],[Fecha de Inspección]])</f>
        <v>2022</v>
      </c>
      <c r="AC3443">
        <f t="shared" si="745"/>
        <v>0.5</v>
      </c>
      <c r="AD3443">
        <f t="shared" si="746"/>
        <v>0.5</v>
      </c>
      <c r="AE3443">
        <f t="shared" si="747"/>
        <v>0.5</v>
      </c>
      <c r="AF3443">
        <f t="shared" si="748"/>
        <v>0.5</v>
      </c>
      <c r="AG3443">
        <f t="shared" si="749"/>
        <v>0.5</v>
      </c>
      <c r="AH3443">
        <f t="shared" si="750"/>
        <v>0.5</v>
      </c>
      <c r="AI3443">
        <f t="shared" si="751"/>
        <v>0.25</v>
      </c>
      <c r="AJ3443">
        <f t="shared" si="752"/>
        <v>0.25</v>
      </c>
      <c r="AK3443">
        <f t="shared" si="753"/>
        <v>0.5</v>
      </c>
      <c r="AL3443">
        <f t="shared" si="754"/>
        <v>0.5</v>
      </c>
      <c r="AM3443">
        <f t="shared" si="755"/>
        <v>0.5</v>
      </c>
      <c r="AN3443" s="6">
        <f t="shared" si="757"/>
        <v>1</v>
      </c>
      <c r="AO3443" t="str">
        <f>VLOOKUP(BD_PONDERACIONES[[#This Row],[Comuna]],Tabla3[#All],2,0)</f>
        <v>Florida</v>
      </c>
    </row>
    <row r="3444" spans="1:41" x14ac:dyDescent="0.35">
      <c r="A3444" t="s">
        <v>16487</v>
      </c>
      <c r="B3444" t="s">
        <v>16488</v>
      </c>
      <c r="C3444" t="s">
        <v>16489</v>
      </c>
      <c r="D3444" s="5">
        <v>44855</v>
      </c>
      <c r="E3444" s="5">
        <v>44734</v>
      </c>
      <c r="F3444" t="s">
        <v>763</v>
      </c>
      <c r="G3444" t="s">
        <v>16490</v>
      </c>
      <c r="H3444" t="s">
        <v>1809</v>
      </c>
      <c r="J3444" t="s">
        <v>756</v>
      </c>
      <c r="K3444" t="s">
        <v>756</v>
      </c>
      <c r="L3444" t="s">
        <v>757</v>
      </c>
      <c r="M3444" t="s">
        <v>757</v>
      </c>
      <c r="N3444" t="s">
        <v>756</v>
      </c>
      <c r="O3444" t="s">
        <v>756</v>
      </c>
      <c r="P3444" t="s">
        <v>758</v>
      </c>
      <c r="Q3444" t="s">
        <v>759</v>
      </c>
      <c r="R3444" t="s">
        <v>759</v>
      </c>
      <c r="S3444" t="s">
        <v>757</v>
      </c>
      <c r="T3444" t="s">
        <v>757</v>
      </c>
      <c r="U3444" t="s">
        <v>757</v>
      </c>
      <c r="V3444" t="s">
        <v>756</v>
      </c>
      <c r="W3444" t="s">
        <v>768</v>
      </c>
      <c r="X3444" t="s">
        <v>14501</v>
      </c>
      <c r="Y3444" t="str">
        <f t="shared" si="756"/>
        <v>junio</v>
      </c>
      <c r="Z3444">
        <f>YEAR(BD_PONDERACIONES[[#This Row],[Fecha Ejecución del Ticket]])</f>
        <v>2022</v>
      </c>
      <c r="AA3444" t="str">
        <f t="shared" si="744"/>
        <v>octubre</v>
      </c>
      <c r="AB3444">
        <f>YEAR(BD_PONDERACIONES[[#This Row],[Fecha de Inspección]])</f>
        <v>2022</v>
      </c>
      <c r="AC3444">
        <f t="shared" si="745"/>
        <v>0.5</v>
      </c>
      <c r="AD3444">
        <f t="shared" si="746"/>
        <v>0.5</v>
      </c>
      <c r="AE3444">
        <f t="shared" si="747"/>
        <v>0.5</v>
      </c>
      <c r="AF3444">
        <f t="shared" si="748"/>
        <v>0.5</v>
      </c>
      <c r="AG3444">
        <f t="shared" si="749"/>
        <v>0.5</v>
      </c>
      <c r="AH3444">
        <f t="shared" si="750"/>
        <v>0.5</v>
      </c>
      <c r="AI3444">
        <f t="shared" si="751"/>
        <v>0.25</v>
      </c>
      <c r="AJ3444">
        <f t="shared" si="752"/>
        <v>0.25</v>
      </c>
      <c r="AK3444">
        <f t="shared" si="753"/>
        <v>0.5</v>
      </c>
      <c r="AL3444">
        <f t="shared" si="754"/>
        <v>0.5</v>
      </c>
      <c r="AM3444">
        <f t="shared" si="755"/>
        <v>0.17499999999999999</v>
      </c>
      <c r="AN3444" s="6">
        <f t="shared" si="757"/>
        <v>0.93500000000000005</v>
      </c>
      <c r="AO3444" t="str">
        <f>VLOOKUP(BD_PONDERACIONES[[#This Row],[Comuna]],Tabla3[#All],2,0)</f>
        <v>Florida</v>
      </c>
    </row>
    <row r="3445" spans="1:41" x14ac:dyDescent="0.35">
      <c r="A3445" t="s">
        <v>16491</v>
      </c>
      <c r="B3445" t="s">
        <v>16492</v>
      </c>
      <c r="C3445" t="s">
        <v>16493</v>
      </c>
      <c r="D3445" s="5">
        <v>44855</v>
      </c>
      <c r="E3445" s="5">
        <v>44721</v>
      </c>
      <c r="F3445" t="s">
        <v>753</v>
      </c>
      <c r="G3445" t="s">
        <v>16494</v>
      </c>
      <c r="H3445" t="s">
        <v>2755</v>
      </c>
      <c r="J3445" t="s">
        <v>756</v>
      </c>
      <c r="K3445" t="s">
        <v>756</v>
      </c>
      <c r="L3445" t="s">
        <v>757</v>
      </c>
      <c r="M3445" t="s">
        <v>757</v>
      </c>
      <c r="N3445" t="s">
        <v>756</v>
      </c>
      <c r="O3445" t="s">
        <v>756</v>
      </c>
      <c r="P3445" t="s">
        <v>758</v>
      </c>
      <c r="Q3445" t="s">
        <v>759</v>
      </c>
      <c r="R3445" t="s">
        <v>759</v>
      </c>
      <c r="S3445" t="s">
        <v>757</v>
      </c>
      <c r="T3445" t="s">
        <v>757</v>
      </c>
      <c r="U3445" t="s">
        <v>757</v>
      </c>
      <c r="V3445" t="s">
        <v>904</v>
      </c>
      <c r="W3445" t="s">
        <v>768</v>
      </c>
      <c r="X3445" t="s">
        <v>16495</v>
      </c>
      <c r="Y3445" t="str">
        <f t="shared" si="756"/>
        <v>junio</v>
      </c>
      <c r="Z3445">
        <f>YEAR(BD_PONDERACIONES[[#This Row],[Fecha Ejecución del Ticket]])</f>
        <v>2022</v>
      </c>
      <c r="AA3445" t="str">
        <f t="shared" si="744"/>
        <v>octubre</v>
      </c>
      <c r="AB3445">
        <f>YEAR(BD_PONDERACIONES[[#This Row],[Fecha de Inspección]])</f>
        <v>2022</v>
      </c>
      <c r="AC3445">
        <f t="shared" si="745"/>
        <v>0.5</v>
      </c>
      <c r="AD3445">
        <f t="shared" si="746"/>
        <v>0.5</v>
      </c>
      <c r="AE3445">
        <f t="shared" si="747"/>
        <v>0.5</v>
      </c>
      <c r="AF3445">
        <f t="shared" si="748"/>
        <v>0.5</v>
      </c>
      <c r="AG3445">
        <f t="shared" si="749"/>
        <v>0.5</v>
      </c>
      <c r="AH3445">
        <f t="shared" si="750"/>
        <v>0.5</v>
      </c>
      <c r="AI3445">
        <f t="shared" si="751"/>
        <v>0.25</v>
      </c>
      <c r="AJ3445">
        <f t="shared" si="752"/>
        <v>0.25</v>
      </c>
      <c r="AK3445">
        <f t="shared" si="753"/>
        <v>0.5</v>
      </c>
      <c r="AL3445">
        <f t="shared" si="754"/>
        <v>0.32500000000000001</v>
      </c>
      <c r="AM3445">
        <f t="shared" si="755"/>
        <v>0.17499999999999999</v>
      </c>
      <c r="AN3445" s="6">
        <f t="shared" si="757"/>
        <v>0.9</v>
      </c>
      <c r="AO3445" t="str">
        <f>VLOOKUP(BD_PONDERACIONES[[#This Row],[Comuna]],Tabla3[#All],2,0)</f>
        <v>Florida</v>
      </c>
    </row>
    <row r="3446" spans="1:41" x14ac:dyDescent="0.35">
      <c r="A3446" t="s">
        <v>16496</v>
      </c>
      <c r="B3446" t="s">
        <v>16497</v>
      </c>
      <c r="C3446" t="s">
        <v>16498</v>
      </c>
      <c r="D3446" s="5">
        <v>44855</v>
      </c>
      <c r="E3446" s="5">
        <v>44737</v>
      </c>
      <c r="F3446" t="s">
        <v>763</v>
      </c>
      <c r="G3446" t="s">
        <v>16499</v>
      </c>
      <c r="H3446" t="s">
        <v>1809</v>
      </c>
      <c r="J3446" t="s">
        <v>756</v>
      </c>
      <c r="K3446" t="s">
        <v>756</v>
      </c>
      <c r="L3446" t="s">
        <v>757</v>
      </c>
      <c r="M3446" t="s">
        <v>757</v>
      </c>
      <c r="N3446" t="s">
        <v>756</v>
      </c>
      <c r="O3446" t="s">
        <v>756</v>
      </c>
      <c r="P3446" t="s">
        <v>758</v>
      </c>
      <c r="Q3446" t="s">
        <v>759</v>
      </c>
      <c r="R3446" t="s">
        <v>759</v>
      </c>
      <c r="S3446" t="s">
        <v>757</v>
      </c>
      <c r="T3446" t="s">
        <v>757</v>
      </c>
      <c r="U3446" t="s">
        <v>757</v>
      </c>
      <c r="V3446" t="s">
        <v>756</v>
      </c>
      <c r="W3446" t="s">
        <v>756</v>
      </c>
      <c r="X3446" t="s">
        <v>1712</v>
      </c>
      <c r="Y3446" t="str">
        <f t="shared" si="756"/>
        <v>junio</v>
      </c>
      <c r="Z3446">
        <f>YEAR(BD_PONDERACIONES[[#This Row],[Fecha Ejecución del Ticket]])</f>
        <v>2022</v>
      </c>
      <c r="AA3446" t="str">
        <f t="shared" si="744"/>
        <v>octubre</v>
      </c>
      <c r="AB3446">
        <f>YEAR(BD_PONDERACIONES[[#This Row],[Fecha de Inspección]])</f>
        <v>2022</v>
      </c>
      <c r="AC3446">
        <f t="shared" si="745"/>
        <v>0.5</v>
      </c>
      <c r="AD3446">
        <f t="shared" si="746"/>
        <v>0.5</v>
      </c>
      <c r="AE3446">
        <f t="shared" si="747"/>
        <v>0.5</v>
      </c>
      <c r="AF3446">
        <f t="shared" si="748"/>
        <v>0.5</v>
      </c>
      <c r="AG3446">
        <f t="shared" si="749"/>
        <v>0.5</v>
      </c>
      <c r="AH3446">
        <f t="shared" si="750"/>
        <v>0.5</v>
      </c>
      <c r="AI3446">
        <f t="shared" si="751"/>
        <v>0.25</v>
      </c>
      <c r="AJ3446">
        <f t="shared" si="752"/>
        <v>0.25</v>
      </c>
      <c r="AK3446">
        <f t="shared" si="753"/>
        <v>0.5</v>
      </c>
      <c r="AL3446">
        <f t="shared" si="754"/>
        <v>0.5</v>
      </c>
      <c r="AM3446">
        <f t="shared" si="755"/>
        <v>0.5</v>
      </c>
      <c r="AN3446" s="6">
        <f t="shared" si="757"/>
        <v>1</v>
      </c>
      <c r="AO3446" t="str">
        <f>VLOOKUP(BD_PONDERACIONES[[#This Row],[Comuna]],Tabla3[#All],2,0)</f>
        <v>Florida</v>
      </c>
    </row>
    <row r="3447" spans="1:41" x14ac:dyDescent="0.35">
      <c r="A3447" t="s">
        <v>16500</v>
      </c>
      <c r="B3447" t="s">
        <v>16501</v>
      </c>
      <c r="C3447" t="s">
        <v>16502</v>
      </c>
      <c r="D3447" s="5">
        <v>44855</v>
      </c>
      <c r="E3447" s="5">
        <v>44735</v>
      </c>
      <c r="F3447" t="s">
        <v>763</v>
      </c>
      <c r="G3447" t="s">
        <v>16503</v>
      </c>
      <c r="H3447" t="s">
        <v>1809</v>
      </c>
      <c r="J3447" t="s">
        <v>756</v>
      </c>
      <c r="K3447" t="s">
        <v>756</v>
      </c>
      <c r="L3447" t="s">
        <v>757</v>
      </c>
      <c r="M3447" t="s">
        <v>757</v>
      </c>
      <c r="N3447" t="s">
        <v>756</v>
      </c>
      <c r="O3447" t="s">
        <v>756</v>
      </c>
      <c r="P3447" t="s">
        <v>758</v>
      </c>
      <c r="Q3447" t="s">
        <v>759</v>
      </c>
      <c r="R3447" t="s">
        <v>759</v>
      </c>
      <c r="S3447" t="s">
        <v>757</v>
      </c>
      <c r="T3447" t="s">
        <v>757</v>
      </c>
      <c r="U3447" t="s">
        <v>757</v>
      </c>
      <c r="V3447" t="s">
        <v>773</v>
      </c>
      <c r="W3447" t="s">
        <v>768</v>
      </c>
      <c r="X3447" t="s">
        <v>16504</v>
      </c>
      <c r="Y3447" t="str">
        <f t="shared" si="756"/>
        <v>junio</v>
      </c>
      <c r="Z3447">
        <f>YEAR(BD_PONDERACIONES[[#This Row],[Fecha Ejecución del Ticket]])</f>
        <v>2022</v>
      </c>
      <c r="AA3447" t="str">
        <f t="shared" si="744"/>
        <v>octubre</v>
      </c>
      <c r="AB3447">
        <f>YEAR(BD_PONDERACIONES[[#This Row],[Fecha de Inspección]])</f>
        <v>2022</v>
      </c>
      <c r="AC3447">
        <f t="shared" si="745"/>
        <v>0.5</v>
      </c>
      <c r="AD3447">
        <f t="shared" si="746"/>
        <v>0.5</v>
      </c>
      <c r="AE3447">
        <f t="shared" si="747"/>
        <v>0.5</v>
      </c>
      <c r="AF3447">
        <f t="shared" si="748"/>
        <v>0.5</v>
      </c>
      <c r="AG3447">
        <f t="shared" si="749"/>
        <v>0.5</v>
      </c>
      <c r="AH3447">
        <f t="shared" si="750"/>
        <v>0.5</v>
      </c>
      <c r="AI3447">
        <f t="shared" si="751"/>
        <v>0.25</v>
      </c>
      <c r="AJ3447">
        <f t="shared" si="752"/>
        <v>0.25</v>
      </c>
      <c r="AK3447">
        <f t="shared" si="753"/>
        <v>0.5</v>
      </c>
      <c r="AL3447">
        <f t="shared" si="754"/>
        <v>0</v>
      </c>
      <c r="AM3447">
        <f t="shared" si="755"/>
        <v>0.17499999999999999</v>
      </c>
      <c r="AN3447" s="6">
        <f t="shared" si="757"/>
        <v>0.83500000000000008</v>
      </c>
      <c r="AO3447" t="str">
        <f>VLOOKUP(BD_PONDERACIONES[[#This Row],[Comuna]],Tabla3[#All],2,0)</f>
        <v>Florida</v>
      </c>
    </row>
    <row r="3448" spans="1:41" x14ac:dyDescent="0.35">
      <c r="A3448" t="s">
        <v>16505</v>
      </c>
      <c r="B3448" t="s">
        <v>16506</v>
      </c>
      <c r="C3448" t="s">
        <v>16507</v>
      </c>
      <c r="D3448" s="5">
        <v>44855</v>
      </c>
      <c r="E3448" s="5">
        <v>44730</v>
      </c>
      <c r="F3448" t="s">
        <v>763</v>
      </c>
      <c r="G3448" t="s">
        <v>16508</v>
      </c>
      <c r="H3448" t="s">
        <v>1809</v>
      </c>
      <c r="J3448" t="s">
        <v>756</v>
      </c>
      <c r="K3448" t="s">
        <v>756</v>
      </c>
      <c r="L3448" t="s">
        <v>756</v>
      </c>
      <c r="M3448" t="s">
        <v>756</v>
      </c>
      <c r="N3448" t="s">
        <v>756</v>
      </c>
      <c r="O3448" t="s">
        <v>756</v>
      </c>
      <c r="P3448" t="s">
        <v>758</v>
      </c>
      <c r="Q3448" t="s">
        <v>759</v>
      </c>
      <c r="R3448" t="s">
        <v>759</v>
      </c>
      <c r="S3448" t="s">
        <v>757</v>
      </c>
      <c r="T3448" t="s">
        <v>757</v>
      </c>
      <c r="U3448" t="s">
        <v>757</v>
      </c>
      <c r="V3448" t="s">
        <v>756</v>
      </c>
      <c r="W3448" t="s">
        <v>756</v>
      </c>
      <c r="X3448" t="s">
        <v>16509</v>
      </c>
      <c r="Y3448" t="str">
        <f t="shared" si="756"/>
        <v>junio</v>
      </c>
      <c r="Z3448">
        <f>YEAR(BD_PONDERACIONES[[#This Row],[Fecha Ejecución del Ticket]])</f>
        <v>2022</v>
      </c>
      <c r="AA3448" t="str">
        <f t="shared" si="744"/>
        <v>octubre</v>
      </c>
      <c r="AB3448">
        <f>YEAR(BD_PONDERACIONES[[#This Row],[Fecha de Inspección]])</f>
        <v>2022</v>
      </c>
      <c r="AC3448">
        <f t="shared" si="745"/>
        <v>0.5</v>
      </c>
      <c r="AD3448">
        <f t="shared" si="746"/>
        <v>0.5</v>
      </c>
      <c r="AE3448">
        <f t="shared" si="747"/>
        <v>0.5</v>
      </c>
      <c r="AF3448">
        <f t="shared" si="748"/>
        <v>0.5</v>
      </c>
      <c r="AG3448">
        <f t="shared" si="749"/>
        <v>0.5</v>
      </c>
      <c r="AH3448">
        <f t="shared" si="750"/>
        <v>0.5</v>
      </c>
      <c r="AI3448">
        <f t="shared" si="751"/>
        <v>0.25</v>
      </c>
      <c r="AJ3448">
        <f t="shared" si="752"/>
        <v>0.25</v>
      </c>
      <c r="AK3448">
        <f t="shared" si="753"/>
        <v>0.5</v>
      </c>
      <c r="AL3448">
        <f t="shared" si="754"/>
        <v>0.5</v>
      </c>
      <c r="AM3448">
        <f t="shared" si="755"/>
        <v>0.5</v>
      </c>
      <c r="AN3448" s="6">
        <f t="shared" si="757"/>
        <v>1</v>
      </c>
      <c r="AO3448" t="str">
        <f>VLOOKUP(BD_PONDERACIONES[[#This Row],[Comuna]],Tabla3[#All],2,0)</f>
        <v>Florida</v>
      </c>
    </row>
    <row r="3449" spans="1:41" x14ac:dyDescent="0.35">
      <c r="A3449" t="s">
        <v>16510</v>
      </c>
      <c r="B3449" t="s">
        <v>16511</v>
      </c>
      <c r="C3449" t="s">
        <v>16512</v>
      </c>
      <c r="D3449" s="5">
        <v>44855</v>
      </c>
      <c r="E3449" s="5">
        <v>44735</v>
      </c>
      <c r="F3449" t="s">
        <v>763</v>
      </c>
      <c r="G3449" t="s">
        <v>16513</v>
      </c>
      <c r="H3449" t="s">
        <v>1809</v>
      </c>
      <c r="J3449" t="s">
        <v>756</v>
      </c>
      <c r="K3449" t="s">
        <v>756</v>
      </c>
      <c r="L3449" t="s">
        <v>757</v>
      </c>
      <c r="M3449" t="s">
        <v>757</v>
      </c>
      <c r="N3449" t="s">
        <v>756</v>
      </c>
      <c r="O3449" t="s">
        <v>756</v>
      </c>
      <c r="P3449" t="s">
        <v>758</v>
      </c>
      <c r="Q3449" t="s">
        <v>759</v>
      </c>
      <c r="R3449" t="s">
        <v>759</v>
      </c>
      <c r="S3449" t="s">
        <v>757</v>
      </c>
      <c r="T3449" t="s">
        <v>757</v>
      </c>
      <c r="U3449" t="s">
        <v>757</v>
      </c>
      <c r="V3449" t="s">
        <v>773</v>
      </c>
      <c r="W3449" t="s">
        <v>773</v>
      </c>
      <c r="X3449" t="s">
        <v>16514</v>
      </c>
      <c r="Y3449" t="str">
        <f t="shared" si="756"/>
        <v>junio</v>
      </c>
      <c r="Z3449">
        <f>YEAR(BD_PONDERACIONES[[#This Row],[Fecha Ejecución del Ticket]])</f>
        <v>2022</v>
      </c>
      <c r="AA3449" t="str">
        <f t="shared" si="744"/>
        <v>octubre</v>
      </c>
      <c r="AB3449">
        <f>YEAR(BD_PONDERACIONES[[#This Row],[Fecha de Inspección]])</f>
        <v>2022</v>
      </c>
      <c r="AC3449">
        <f t="shared" si="745"/>
        <v>0.5</v>
      </c>
      <c r="AD3449">
        <f t="shared" si="746"/>
        <v>0.5</v>
      </c>
      <c r="AE3449">
        <f t="shared" si="747"/>
        <v>0.5</v>
      </c>
      <c r="AF3449">
        <f t="shared" si="748"/>
        <v>0.5</v>
      </c>
      <c r="AG3449">
        <f t="shared" si="749"/>
        <v>0.5</v>
      </c>
      <c r="AH3449">
        <f t="shared" si="750"/>
        <v>0.5</v>
      </c>
      <c r="AI3449">
        <f t="shared" si="751"/>
        <v>0.25</v>
      </c>
      <c r="AJ3449">
        <f t="shared" si="752"/>
        <v>0.25</v>
      </c>
      <c r="AK3449">
        <f t="shared" si="753"/>
        <v>0.5</v>
      </c>
      <c r="AL3449">
        <f t="shared" si="754"/>
        <v>0</v>
      </c>
      <c r="AM3449">
        <f t="shared" si="755"/>
        <v>0</v>
      </c>
      <c r="AN3449" s="6">
        <f t="shared" si="757"/>
        <v>0.8</v>
      </c>
      <c r="AO3449" t="str">
        <f>VLOOKUP(BD_PONDERACIONES[[#This Row],[Comuna]],Tabla3[#All],2,0)</f>
        <v>Florida</v>
      </c>
    </row>
    <row r="3450" spans="1:41" x14ac:dyDescent="0.35">
      <c r="A3450" t="s">
        <v>16515</v>
      </c>
      <c r="B3450" t="s">
        <v>16516</v>
      </c>
      <c r="C3450" t="s">
        <v>16517</v>
      </c>
      <c r="D3450" s="5">
        <v>44855</v>
      </c>
      <c r="E3450" s="5">
        <v>44734</v>
      </c>
      <c r="F3450" t="s">
        <v>763</v>
      </c>
      <c r="G3450" t="s">
        <v>16518</v>
      </c>
      <c r="H3450" t="s">
        <v>1809</v>
      </c>
      <c r="J3450" t="s">
        <v>756</v>
      </c>
      <c r="K3450" t="s">
        <v>756</v>
      </c>
      <c r="L3450" t="s">
        <v>757</v>
      </c>
      <c r="M3450" t="s">
        <v>757</v>
      </c>
      <c r="N3450" t="s">
        <v>756</v>
      </c>
      <c r="O3450" t="s">
        <v>756</v>
      </c>
      <c r="P3450" t="s">
        <v>758</v>
      </c>
      <c r="Q3450" t="s">
        <v>759</v>
      </c>
      <c r="R3450" t="s">
        <v>759</v>
      </c>
      <c r="S3450" t="s">
        <v>757</v>
      </c>
      <c r="T3450" t="s">
        <v>757</v>
      </c>
      <c r="U3450" t="s">
        <v>757</v>
      </c>
      <c r="V3450" t="s">
        <v>756</v>
      </c>
      <c r="W3450" t="s">
        <v>756</v>
      </c>
      <c r="X3450" t="s">
        <v>16519</v>
      </c>
      <c r="Y3450" t="str">
        <f t="shared" si="756"/>
        <v>junio</v>
      </c>
      <c r="Z3450">
        <f>YEAR(BD_PONDERACIONES[[#This Row],[Fecha Ejecución del Ticket]])</f>
        <v>2022</v>
      </c>
      <c r="AA3450" t="str">
        <f t="shared" si="744"/>
        <v>octubre</v>
      </c>
      <c r="AB3450">
        <f>YEAR(BD_PONDERACIONES[[#This Row],[Fecha de Inspección]])</f>
        <v>2022</v>
      </c>
      <c r="AC3450">
        <f t="shared" si="745"/>
        <v>0.5</v>
      </c>
      <c r="AD3450">
        <f t="shared" si="746"/>
        <v>0.5</v>
      </c>
      <c r="AE3450">
        <f t="shared" si="747"/>
        <v>0.5</v>
      </c>
      <c r="AF3450">
        <f t="shared" si="748"/>
        <v>0.5</v>
      </c>
      <c r="AG3450">
        <f t="shared" si="749"/>
        <v>0.5</v>
      </c>
      <c r="AH3450">
        <f t="shared" si="750"/>
        <v>0.5</v>
      </c>
      <c r="AI3450">
        <f t="shared" si="751"/>
        <v>0.25</v>
      </c>
      <c r="AJ3450">
        <f t="shared" si="752"/>
        <v>0.25</v>
      </c>
      <c r="AK3450">
        <f t="shared" si="753"/>
        <v>0.5</v>
      </c>
      <c r="AL3450">
        <f t="shared" si="754"/>
        <v>0.5</v>
      </c>
      <c r="AM3450">
        <f t="shared" si="755"/>
        <v>0.5</v>
      </c>
      <c r="AN3450" s="6">
        <f t="shared" si="757"/>
        <v>1</v>
      </c>
      <c r="AO3450" t="str">
        <f>VLOOKUP(BD_PONDERACIONES[[#This Row],[Comuna]],Tabla3[#All],2,0)</f>
        <v>Florida</v>
      </c>
    </row>
    <row r="3451" spans="1:41" x14ac:dyDescent="0.35">
      <c r="A3451" t="s">
        <v>16520</v>
      </c>
      <c r="B3451" t="s">
        <v>16521</v>
      </c>
      <c r="C3451" t="s">
        <v>16522</v>
      </c>
      <c r="D3451" s="5">
        <v>44855</v>
      </c>
      <c r="E3451" s="5">
        <v>44734</v>
      </c>
      <c r="F3451" t="s">
        <v>763</v>
      </c>
      <c r="G3451" t="s">
        <v>16523</v>
      </c>
      <c r="H3451" t="s">
        <v>1809</v>
      </c>
      <c r="J3451" t="s">
        <v>756</v>
      </c>
      <c r="K3451" t="s">
        <v>756</v>
      </c>
      <c r="L3451" t="s">
        <v>757</v>
      </c>
      <c r="M3451" t="s">
        <v>757</v>
      </c>
      <c r="N3451" t="s">
        <v>756</v>
      </c>
      <c r="O3451" t="s">
        <v>756</v>
      </c>
      <c r="P3451" t="s">
        <v>758</v>
      </c>
      <c r="Q3451" t="s">
        <v>759</v>
      </c>
      <c r="R3451" t="s">
        <v>759</v>
      </c>
      <c r="S3451" t="s">
        <v>757</v>
      </c>
      <c r="T3451" t="s">
        <v>757</v>
      </c>
      <c r="U3451" t="s">
        <v>757</v>
      </c>
      <c r="V3451" t="s">
        <v>756</v>
      </c>
      <c r="W3451" t="s">
        <v>768</v>
      </c>
      <c r="X3451" t="s">
        <v>16524</v>
      </c>
      <c r="Y3451" t="str">
        <f t="shared" si="756"/>
        <v>junio</v>
      </c>
      <c r="Z3451">
        <f>YEAR(BD_PONDERACIONES[[#This Row],[Fecha Ejecución del Ticket]])</f>
        <v>2022</v>
      </c>
      <c r="AA3451" t="str">
        <f t="shared" si="744"/>
        <v>octubre</v>
      </c>
      <c r="AB3451">
        <f>YEAR(BD_PONDERACIONES[[#This Row],[Fecha de Inspección]])</f>
        <v>2022</v>
      </c>
      <c r="AC3451">
        <f t="shared" si="745"/>
        <v>0.5</v>
      </c>
      <c r="AD3451">
        <f t="shared" si="746"/>
        <v>0.5</v>
      </c>
      <c r="AE3451">
        <f t="shared" si="747"/>
        <v>0.5</v>
      </c>
      <c r="AF3451">
        <f t="shared" si="748"/>
        <v>0.5</v>
      </c>
      <c r="AG3451">
        <f t="shared" si="749"/>
        <v>0.5</v>
      </c>
      <c r="AH3451">
        <f t="shared" si="750"/>
        <v>0.5</v>
      </c>
      <c r="AI3451">
        <f t="shared" si="751"/>
        <v>0.25</v>
      </c>
      <c r="AJ3451">
        <f t="shared" si="752"/>
        <v>0.25</v>
      </c>
      <c r="AK3451">
        <f t="shared" si="753"/>
        <v>0.5</v>
      </c>
      <c r="AL3451">
        <f t="shared" si="754"/>
        <v>0.5</v>
      </c>
      <c r="AM3451">
        <f t="shared" si="755"/>
        <v>0.17499999999999999</v>
      </c>
      <c r="AN3451" s="6">
        <f t="shared" si="757"/>
        <v>0.93500000000000005</v>
      </c>
      <c r="AO3451" t="str">
        <f>VLOOKUP(BD_PONDERACIONES[[#This Row],[Comuna]],Tabla3[#All],2,0)</f>
        <v>Florida</v>
      </c>
    </row>
    <row r="3452" spans="1:41" x14ac:dyDescent="0.35">
      <c r="A3452" t="s">
        <v>16525</v>
      </c>
      <c r="B3452" t="s">
        <v>16526</v>
      </c>
      <c r="C3452" t="s">
        <v>16527</v>
      </c>
      <c r="D3452" s="5">
        <v>44855</v>
      </c>
      <c r="E3452" s="5">
        <v>44732</v>
      </c>
      <c r="F3452" t="s">
        <v>763</v>
      </c>
      <c r="G3452" t="s">
        <v>16528</v>
      </c>
      <c r="H3452" t="s">
        <v>1809</v>
      </c>
      <c r="J3452" t="s">
        <v>756</v>
      </c>
      <c r="K3452" t="s">
        <v>756</v>
      </c>
      <c r="L3452" t="s">
        <v>756</v>
      </c>
      <c r="M3452" t="s">
        <v>756</v>
      </c>
      <c r="N3452" t="s">
        <v>756</v>
      </c>
      <c r="O3452" t="s">
        <v>756</v>
      </c>
      <c r="P3452" t="s">
        <v>758</v>
      </c>
      <c r="Q3452" t="s">
        <v>759</v>
      </c>
      <c r="R3452" t="s">
        <v>759</v>
      </c>
      <c r="S3452" t="s">
        <v>757</v>
      </c>
      <c r="T3452" t="s">
        <v>757</v>
      </c>
      <c r="U3452" t="s">
        <v>757</v>
      </c>
      <c r="V3452" t="s">
        <v>756</v>
      </c>
      <c r="W3452" t="s">
        <v>756</v>
      </c>
      <c r="X3452" t="s">
        <v>13384</v>
      </c>
      <c r="Y3452" t="str">
        <f t="shared" si="756"/>
        <v>junio</v>
      </c>
      <c r="Z3452">
        <f>YEAR(BD_PONDERACIONES[[#This Row],[Fecha Ejecución del Ticket]])</f>
        <v>2022</v>
      </c>
      <c r="AA3452" t="str">
        <f t="shared" si="744"/>
        <v>octubre</v>
      </c>
      <c r="AB3452">
        <f>YEAR(BD_PONDERACIONES[[#This Row],[Fecha de Inspección]])</f>
        <v>2022</v>
      </c>
      <c r="AC3452">
        <f t="shared" si="745"/>
        <v>0.5</v>
      </c>
      <c r="AD3452">
        <f t="shared" si="746"/>
        <v>0.5</v>
      </c>
      <c r="AE3452">
        <f t="shared" si="747"/>
        <v>0.5</v>
      </c>
      <c r="AF3452">
        <f t="shared" si="748"/>
        <v>0.5</v>
      </c>
      <c r="AG3452">
        <f t="shared" si="749"/>
        <v>0.5</v>
      </c>
      <c r="AH3452">
        <f t="shared" si="750"/>
        <v>0.5</v>
      </c>
      <c r="AI3452">
        <f t="shared" si="751"/>
        <v>0.25</v>
      </c>
      <c r="AJ3452">
        <f t="shared" si="752"/>
        <v>0.25</v>
      </c>
      <c r="AK3452">
        <f t="shared" si="753"/>
        <v>0.5</v>
      </c>
      <c r="AL3452">
        <f t="shared" si="754"/>
        <v>0.5</v>
      </c>
      <c r="AM3452">
        <f t="shared" si="755"/>
        <v>0.5</v>
      </c>
      <c r="AN3452" s="6">
        <f t="shared" si="757"/>
        <v>1</v>
      </c>
      <c r="AO3452" t="str">
        <f>VLOOKUP(BD_PONDERACIONES[[#This Row],[Comuna]],Tabla3[#All],2,0)</f>
        <v>Florida</v>
      </c>
    </row>
    <row r="3453" spans="1:41" x14ac:dyDescent="0.35">
      <c r="A3453" t="s">
        <v>16529</v>
      </c>
      <c r="B3453" t="s">
        <v>16530</v>
      </c>
      <c r="C3453" t="s">
        <v>16531</v>
      </c>
      <c r="D3453" s="5">
        <v>44855</v>
      </c>
      <c r="E3453" s="5">
        <v>44736</v>
      </c>
      <c r="F3453" t="s">
        <v>763</v>
      </c>
      <c r="G3453" t="s">
        <v>16532</v>
      </c>
      <c r="H3453" t="s">
        <v>1809</v>
      </c>
      <c r="J3453" t="s">
        <v>756</v>
      </c>
      <c r="K3453" t="s">
        <v>756</v>
      </c>
      <c r="L3453" t="s">
        <v>773</v>
      </c>
      <c r="M3453" t="s">
        <v>773</v>
      </c>
      <c r="N3453" t="s">
        <v>756</v>
      </c>
      <c r="O3453" t="s">
        <v>756</v>
      </c>
      <c r="P3453" t="s">
        <v>765</v>
      </c>
      <c r="Q3453" t="s">
        <v>759</v>
      </c>
      <c r="R3453" t="s">
        <v>759</v>
      </c>
      <c r="S3453" t="s">
        <v>757</v>
      </c>
      <c r="T3453" t="s">
        <v>757</v>
      </c>
      <c r="U3453" t="s">
        <v>757</v>
      </c>
      <c r="V3453" t="s">
        <v>768</v>
      </c>
      <c r="W3453" t="s">
        <v>768</v>
      </c>
      <c r="X3453" t="s">
        <v>16533</v>
      </c>
      <c r="Y3453" t="str">
        <f t="shared" si="756"/>
        <v>junio</v>
      </c>
      <c r="Z3453">
        <f>YEAR(BD_PONDERACIONES[[#This Row],[Fecha Ejecución del Ticket]])</f>
        <v>2022</v>
      </c>
      <c r="AA3453" t="str">
        <f t="shared" si="744"/>
        <v>octubre</v>
      </c>
      <c r="AB3453">
        <f>YEAR(BD_PONDERACIONES[[#This Row],[Fecha de Inspección]])</f>
        <v>2022</v>
      </c>
      <c r="AC3453">
        <f t="shared" si="745"/>
        <v>0.5</v>
      </c>
      <c r="AD3453">
        <f t="shared" si="746"/>
        <v>0.5</v>
      </c>
      <c r="AE3453">
        <f t="shared" si="747"/>
        <v>0</v>
      </c>
      <c r="AF3453">
        <f t="shared" si="748"/>
        <v>0</v>
      </c>
      <c r="AG3453">
        <f t="shared" si="749"/>
        <v>0.5</v>
      </c>
      <c r="AH3453">
        <f t="shared" si="750"/>
        <v>0.5</v>
      </c>
      <c r="AI3453">
        <f t="shared" si="751"/>
        <v>0.25</v>
      </c>
      <c r="AJ3453">
        <f t="shared" si="752"/>
        <v>0.25</v>
      </c>
      <c r="AK3453">
        <f t="shared" si="753"/>
        <v>0.5</v>
      </c>
      <c r="AL3453">
        <f t="shared" si="754"/>
        <v>0.17499999999999999</v>
      </c>
      <c r="AM3453">
        <f t="shared" si="755"/>
        <v>0.17499999999999999</v>
      </c>
      <c r="AN3453" s="6">
        <f t="shared" si="757"/>
        <v>0.56999999999999995</v>
      </c>
      <c r="AO3453" t="str">
        <f>VLOOKUP(BD_PONDERACIONES[[#This Row],[Comuna]],Tabla3[#All],2,0)</f>
        <v>Florida</v>
      </c>
    </row>
    <row r="3454" spans="1:41" x14ac:dyDescent="0.35">
      <c r="A3454" t="s">
        <v>16534</v>
      </c>
      <c r="B3454" t="s">
        <v>16535</v>
      </c>
      <c r="C3454" t="s">
        <v>16536</v>
      </c>
      <c r="D3454" s="5">
        <v>44855</v>
      </c>
      <c r="E3454" s="5">
        <v>44730</v>
      </c>
      <c r="F3454" t="s">
        <v>763</v>
      </c>
      <c r="G3454" t="s">
        <v>16537</v>
      </c>
      <c r="H3454" t="s">
        <v>1809</v>
      </c>
      <c r="J3454" t="s">
        <v>756</v>
      </c>
      <c r="K3454" t="s">
        <v>756</v>
      </c>
      <c r="L3454" t="s">
        <v>757</v>
      </c>
      <c r="M3454" t="s">
        <v>757</v>
      </c>
      <c r="N3454" t="s">
        <v>756</v>
      </c>
      <c r="O3454" t="s">
        <v>756</v>
      </c>
      <c r="P3454" t="s">
        <v>758</v>
      </c>
      <c r="Q3454" t="s">
        <v>759</v>
      </c>
      <c r="R3454" t="s">
        <v>759</v>
      </c>
      <c r="S3454" t="s">
        <v>757</v>
      </c>
      <c r="T3454" t="s">
        <v>757</v>
      </c>
      <c r="U3454" t="s">
        <v>757</v>
      </c>
      <c r="V3454" t="s">
        <v>756</v>
      </c>
      <c r="W3454" t="s">
        <v>756</v>
      </c>
      <c r="X3454" t="s">
        <v>13384</v>
      </c>
      <c r="Y3454" t="str">
        <f t="shared" si="756"/>
        <v>junio</v>
      </c>
      <c r="Z3454">
        <f>YEAR(BD_PONDERACIONES[[#This Row],[Fecha Ejecución del Ticket]])</f>
        <v>2022</v>
      </c>
      <c r="AA3454" t="str">
        <f t="shared" si="744"/>
        <v>octubre</v>
      </c>
      <c r="AB3454">
        <f>YEAR(BD_PONDERACIONES[[#This Row],[Fecha de Inspección]])</f>
        <v>2022</v>
      </c>
      <c r="AC3454">
        <f t="shared" si="745"/>
        <v>0.5</v>
      </c>
      <c r="AD3454">
        <f t="shared" si="746"/>
        <v>0.5</v>
      </c>
      <c r="AE3454">
        <f t="shared" si="747"/>
        <v>0.5</v>
      </c>
      <c r="AF3454">
        <f t="shared" si="748"/>
        <v>0.5</v>
      </c>
      <c r="AG3454">
        <f t="shared" si="749"/>
        <v>0.5</v>
      </c>
      <c r="AH3454">
        <f t="shared" si="750"/>
        <v>0.5</v>
      </c>
      <c r="AI3454">
        <f t="shared" si="751"/>
        <v>0.25</v>
      </c>
      <c r="AJ3454">
        <f t="shared" si="752"/>
        <v>0.25</v>
      </c>
      <c r="AK3454">
        <f t="shared" si="753"/>
        <v>0.5</v>
      </c>
      <c r="AL3454">
        <f t="shared" si="754"/>
        <v>0.5</v>
      </c>
      <c r="AM3454">
        <f t="shared" si="755"/>
        <v>0.5</v>
      </c>
      <c r="AN3454" s="6">
        <f t="shared" si="757"/>
        <v>1</v>
      </c>
      <c r="AO3454" t="str">
        <f>VLOOKUP(BD_PONDERACIONES[[#This Row],[Comuna]],Tabla3[#All],2,0)</f>
        <v>Florida</v>
      </c>
    </row>
    <row r="3455" spans="1:41" x14ac:dyDescent="0.35">
      <c r="A3455" t="s">
        <v>16538</v>
      </c>
      <c r="B3455" t="s">
        <v>16539</v>
      </c>
      <c r="C3455" t="s">
        <v>16540</v>
      </c>
      <c r="D3455" s="5">
        <v>44855</v>
      </c>
      <c r="E3455" s="5">
        <v>44737</v>
      </c>
      <c r="F3455" t="s">
        <v>763</v>
      </c>
      <c r="G3455" t="s">
        <v>16541</v>
      </c>
      <c r="H3455" t="s">
        <v>1809</v>
      </c>
      <c r="J3455" t="s">
        <v>756</v>
      </c>
      <c r="K3455" t="s">
        <v>756</v>
      </c>
      <c r="L3455" t="s">
        <v>757</v>
      </c>
      <c r="M3455" t="s">
        <v>757</v>
      </c>
      <c r="N3455" t="s">
        <v>756</v>
      </c>
      <c r="O3455" t="s">
        <v>756</v>
      </c>
      <c r="P3455" t="s">
        <v>758</v>
      </c>
      <c r="Q3455" t="s">
        <v>759</v>
      </c>
      <c r="R3455" t="s">
        <v>759</v>
      </c>
      <c r="S3455" t="s">
        <v>757</v>
      </c>
      <c r="T3455" t="s">
        <v>757</v>
      </c>
      <c r="U3455" t="s">
        <v>757</v>
      </c>
      <c r="V3455" t="s">
        <v>756</v>
      </c>
      <c r="W3455" t="s">
        <v>756</v>
      </c>
      <c r="X3455" t="s">
        <v>16542</v>
      </c>
      <c r="Y3455" t="str">
        <f t="shared" si="756"/>
        <v>junio</v>
      </c>
      <c r="Z3455">
        <f>YEAR(BD_PONDERACIONES[[#This Row],[Fecha Ejecución del Ticket]])</f>
        <v>2022</v>
      </c>
      <c r="AA3455" t="str">
        <f t="shared" si="744"/>
        <v>octubre</v>
      </c>
      <c r="AB3455">
        <f>YEAR(BD_PONDERACIONES[[#This Row],[Fecha de Inspección]])</f>
        <v>2022</v>
      </c>
      <c r="AC3455">
        <f t="shared" si="745"/>
        <v>0.5</v>
      </c>
      <c r="AD3455">
        <f t="shared" si="746"/>
        <v>0.5</v>
      </c>
      <c r="AE3455">
        <f t="shared" si="747"/>
        <v>0.5</v>
      </c>
      <c r="AF3455">
        <f t="shared" si="748"/>
        <v>0.5</v>
      </c>
      <c r="AG3455">
        <f t="shared" si="749"/>
        <v>0.5</v>
      </c>
      <c r="AH3455">
        <f t="shared" si="750"/>
        <v>0.5</v>
      </c>
      <c r="AI3455">
        <f t="shared" si="751"/>
        <v>0.25</v>
      </c>
      <c r="AJ3455">
        <f t="shared" si="752"/>
        <v>0.25</v>
      </c>
      <c r="AK3455">
        <f t="shared" si="753"/>
        <v>0.5</v>
      </c>
      <c r="AL3455">
        <f t="shared" si="754"/>
        <v>0.5</v>
      </c>
      <c r="AM3455">
        <f t="shared" si="755"/>
        <v>0.5</v>
      </c>
      <c r="AN3455" s="6">
        <f t="shared" si="757"/>
        <v>1</v>
      </c>
      <c r="AO3455" t="str">
        <f>VLOOKUP(BD_PONDERACIONES[[#This Row],[Comuna]],Tabla3[#All],2,0)</f>
        <v>Florida</v>
      </c>
    </row>
    <row r="3456" spans="1:41" x14ac:dyDescent="0.35">
      <c r="A3456" t="s">
        <v>16543</v>
      </c>
      <c r="B3456" t="s">
        <v>16544</v>
      </c>
      <c r="C3456" t="s">
        <v>16545</v>
      </c>
      <c r="D3456" s="5">
        <v>44855</v>
      </c>
      <c r="E3456" s="5">
        <v>44736</v>
      </c>
      <c r="F3456" t="s">
        <v>763</v>
      </c>
      <c r="G3456" t="s">
        <v>16546</v>
      </c>
      <c r="H3456" t="s">
        <v>3783</v>
      </c>
      <c r="J3456" t="s">
        <v>756</v>
      </c>
      <c r="K3456" t="s">
        <v>756</v>
      </c>
      <c r="L3456" t="s">
        <v>757</v>
      </c>
      <c r="M3456" t="s">
        <v>757</v>
      </c>
      <c r="N3456" t="s">
        <v>756</v>
      </c>
      <c r="O3456" t="s">
        <v>756</v>
      </c>
      <c r="P3456" t="s">
        <v>758</v>
      </c>
      <c r="Q3456" t="s">
        <v>759</v>
      </c>
      <c r="R3456" t="s">
        <v>759</v>
      </c>
      <c r="S3456" t="s">
        <v>757</v>
      </c>
      <c r="T3456" t="s">
        <v>757</v>
      </c>
      <c r="U3456" t="s">
        <v>757</v>
      </c>
      <c r="V3456" t="s">
        <v>756</v>
      </c>
      <c r="W3456" t="s">
        <v>768</v>
      </c>
      <c r="X3456" t="s">
        <v>16547</v>
      </c>
      <c r="Y3456" t="str">
        <f t="shared" si="756"/>
        <v>junio</v>
      </c>
      <c r="Z3456">
        <f>YEAR(BD_PONDERACIONES[[#This Row],[Fecha Ejecución del Ticket]])</f>
        <v>2022</v>
      </c>
      <c r="AA3456" t="str">
        <f t="shared" si="744"/>
        <v>octubre</v>
      </c>
      <c r="AB3456">
        <f>YEAR(BD_PONDERACIONES[[#This Row],[Fecha de Inspección]])</f>
        <v>2022</v>
      </c>
      <c r="AC3456">
        <f t="shared" si="745"/>
        <v>0.5</v>
      </c>
      <c r="AD3456">
        <f t="shared" si="746"/>
        <v>0.5</v>
      </c>
      <c r="AE3456">
        <f t="shared" si="747"/>
        <v>0.5</v>
      </c>
      <c r="AF3456">
        <f t="shared" si="748"/>
        <v>0.5</v>
      </c>
      <c r="AG3456">
        <f t="shared" si="749"/>
        <v>0.5</v>
      </c>
      <c r="AH3456">
        <f t="shared" si="750"/>
        <v>0.5</v>
      </c>
      <c r="AI3456">
        <f t="shared" si="751"/>
        <v>0.25</v>
      </c>
      <c r="AJ3456">
        <f t="shared" si="752"/>
        <v>0.25</v>
      </c>
      <c r="AK3456">
        <f t="shared" si="753"/>
        <v>0.5</v>
      </c>
      <c r="AL3456">
        <f t="shared" si="754"/>
        <v>0.5</v>
      </c>
      <c r="AM3456">
        <f t="shared" si="755"/>
        <v>0.17499999999999999</v>
      </c>
      <c r="AN3456" s="6">
        <f t="shared" si="757"/>
        <v>0.93500000000000005</v>
      </c>
      <c r="AO3456" t="str">
        <f>VLOOKUP(BD_PONDERACIONES[[#This Row],[Comuna]],Tabla3[#All],2,0)</f>
        <v>Florida</v>
      </c>
    </row>
    <row r="3457" spans="1:41" x14ac:dyDescent="0.35">
      <c r="A3457" t="s">
        <v>16548</v>
      </c>
      <c r="B3457" t="s">
        <v>16549</v>
      </c>
      <c r="C3457" t="s">
        <v>16550</v>
      </c>
      <c r="D3457" s="5">
        <v>44855</v>
      </c>
      <c r="E3457" s="5">
        <v>44732</v>
      </c>
      <c r="F3457" t="s">
        <v>763</v>
      </c>
      <c r="G3457" t="s">
        <v>16551</v>
      </c>
      <c r="H3457" t="s">
        <v>3783</v>
      </c>
      <c r="J3457" t="s">
        <v>756</v>
      </c>
      <c r="K3457" t="s">
        <v>756</v>
      </c>
      <c r="L3457" t="s">
        <v>757</v>
      </c>
      <c r="M3457" t="s">
        <v>757</v>
      </c>
      <c r="N3457" t="s">
        <v>756</v>
      </c>
      <c r="O3457" t="s">
        <v>756</v>
      </c>
      <c r="P3457" t="s">
        <v>758</v>
      </c>
      <c r="Q3457" t="s">
        <v>759</v>
      </c>
      <c r="R3457" t="s">
        <v>759</v>
      </c>
      <c r="S3457" t="s">
        <v>757</v>
      </c>
      <c r="T3457" t="s">
        <v>757</v>
      </c>
      <c r="U3457" t="s">
        <v>757</v>
      </c>
      <c r="V3457" t="s">
        <v>756</v>
      </c>
      <c r="W3457" t="s">
        <v>756</v>
      </c>
      <c r="X3457" t="s">
        <v>16552</v>
      </c>
      <c r="Y3457" t="str">
        <f t="shared" si="756"/>
        <v>junio</v>
      </c>
      <c r="Z3457">
        <f>YEAR(BD_PONDERACIONES[[#This Row],[Fecha Ejecución del Ticket]])</f>
        <v>2022</v>
      </c>
      <c r="AA3457" t="str">
        <f t="shared" si="744"/>
        <v>octubre</v>
      </c>
      <c r="AB3457">
        <f>YEAR(BD_PONDERACIONES[[#This Row],[Fecha de Inspección]])</f>
        <v>2022</v>
      </c>
      <c r="AC3457">
        <f t="shared" si="745"/>
        <v>0.5</v>
      </c>
      <c r="AD3457">
        <f t="shared" si="746"/>
        <v>0.5</v>
      </c>
      <c r="AE3457">
        <f t="shared" si="747"/>
        <v>0.5</v>
      </c>
      <c r="AF3457">
        <f t="shared" si="748"/>
        <v>0.5</v>
      </c>
      <c r="AG3457">
        <f t="shared" si="749"/>
        <v>0.5</v>
      </c>
      <c r="AH3457">
        <f t="shared" si="750"/>
        <v>0.5</v>
      </c>
      <c r="AI3457">
        <f t="shared" si="751"/>
        <v>0.25</v>
      </c>
      <c r="AJ3457">
        <f t="shared" si="752"/>
        <v>0.25</v>
      </c>
      <c r="AK3457">
        <f t="shared" si="753"/>
        <v>0.5</v>
      </c>
      <c r="AL3457">
        <f t="shared" si="754"/>
        <v>0.5</v>
      </c>
      <c r="AM3457">
        <f t="shared" si="755"/>
        <v>0.5</v>
      </c>
      <c r="AN3457" s="6">
        <f t="shared" si="757"/>
        <v>1</v>
      </c>
      <c r="AO3457" t="str">
        <f>VLOOKUP(BD_PONDERACIONES[[#This Row],[Comuna]],Tabla3[#All],2,0)</f>
        <v>Florida</v>
      </c>
    </row>
    <row r="3458" spans="1:41" x14ac:dyDescent="0.35">
      <c r="A3458" t="s">
        <v>16553</v>
      </c>
      <c r="B3458" t="s">
        <v>16554</v>
      </c>
      <c r="C3458" t="s">
        <v>16555</v>
      </c>
      <c r="D3458" s="5">
        <v>44855</v>
      </c>
      <c r="E3458" s="5">
        <v>44736</v>
      </c>
      <c r="F3458" t="s">
        <v>763</v>
      </c>
      <c r="G3458" t="s">
        <v>16556</v>
      </c>
      <c r="H3458" t="s">
        <v>3783</v>
      </c>
      <c r="J3458" t="s">
        <v>756</v>
      </c>
      <c r="K3458" t="s">
        <v>756</v>
      </c>
      <c r="L3458" t="s">
        <v>757</v>
      </c>
      <c r="M3458" t="s">
        <v>757</v>
      </c>
      <c r="N3458" t="s">
        <v>756</v>
      </c>
      <c r="O3458" t="s">
        <v>756</v>
      </c>
      <c r="P3458" t="s">
        <v>758</v>
      </c>
      <c r="Q3458" t="s">
        <v>759</v>
      </c>
      <c r="R3458" t="s">
        <v>759</v>
      </c>
      <c r="S3458" t="s">
        <v>757</v>
      </c>
      <c r="T3458" t="s">
        <v>757</v>
      </c>
      <c r="U3458" t="s">
        <v>757</v>
      </c>
      <c r="V3458" t="s">
        <v>756</v>
      </c>
      <c r="W3458" t="s">
        <v>756</v>
      </c>
      <c r="X3458" t="s">
        <v>16557</v>
      </c>
      <c r="Y3458" t="str">
        <f t="shared" si="756"/>
        <v>junio</v>
      </c>
      <c r="Z3458">
        <f>YEAR(BD_PONDERACIONES[[#This Row],[Fecha Ejecución del Ticket]])</f>
        <v>2022</v>
      </c>
      <c r="AA3458" t="str">
        <f t="shared" ref="AA3458:AA3521" si="758">TEXT(D3458,"MMMM")</f>
        <v>octubre</v>
      </c>
      <c r="AB3458">
        <f>YEAR(BD_PONDERACIONES[[#This Row],[Fecha de Inspección]])</f>
        <v>2022</v>
      </c>
      <c r="AC3458">
        <f t="shared" ref="AC3458:AC3521" si="759">IF(OR(J3458="Cumple",J3458="No Aplica"),0.5,0)</f>
        <v>0.5</v>
      </c>
      <c r="AD3458">
        <f t="shared" ref="AD3458:AD3521" si="760">IF(OR(K3458="CUMPLE",K3458="No Aplica"),0.5,0)</f>
        <v>0.5</v>
      </c>
      <c r="AE3458">
        <f t="shared" ref="AE3458:AE3521" si="761">IF(OR(L3458="CUMPLE",L3458="No Aplica"),0.5,0)</f>
        <v>0.5</v>
      </c>
      <c r="AF3458">
        <f t="shared" ref="AF3458:AF3521" si="762">IF(OR(M3458="CUMPLE",M3458="No Aplica"),0.5,0)</f>
        <v>0.5</v>
      </c>
      <c r="AG3458">
        <f t="shared" ref="AG3458:AG3521" si="763">IF(OR(N3458="CUMPLE",N3458="No Aplica"),0.5,IF(N3458="Cumple Mayormente",0.325,IF(N3458="Cumple Parcialmente",0.175,0)))</f>
        <v>0.5</v>
      </c>
      <c r="AH3458">
        <f t="shared" ref="AH3458:AH3521" si="764">IF(OR(O3458="CUMPLE",O3458="No Aplica"),0.5,IF(O3458="Cumple Mayormente",0.325,IF(O3458="Cumple Parcialmente",0.175,0)))</f>
        <v>0.5</v>
      </c>
      <c r="AI3458">
        <f t="shared" ref="AI3458:AI3521" si="765">IF(OR(S3458="CUMPLE",S3458="No Aplica"),0.25,IF(S3458="Cumple Mayormente",0.1625,IF(S3458="Cumple Parcialmente",0.0875,0)))</f>
        <v>0.25</v>
      </c>
      <c r="AJ3458">
        <f t="shared" ref="AJ3458:AJ3521" si="766">IF(OR(T3458="CUMPLE",T3458="No Aplica"),0.25,IF(T3458="Cumple Mayormente",0.1625,IF(T3458="Cumple Parcialmente",0.0875,0)))</f>
        <v>0.25</v>
      </c>
      <c r="AK3458">
        <f t="shared" ref="AK3458:AK3521" si="767">IF(OR(U3458="CUMPLE",U3458="No Aplica"),0.5,IF(U3458="Cumple Mayormente",0.325,IF(U3458="Cumple Parcialmente",0.175,0)))</f>
        <v>0.5</v>
      </c>
      <c r="AL3458">
        <f t="shared" ref="AL3458:AL3521" si="768">IF(OR(V3458="CUMPLE",V3458="No Aplica"),0.5,IF(V3458="Cumple Mayormente",0.325,IF(V3458="Cumple Parcialmente",0.175,0)))</f>
        <v>0.5</v>
      </c>
      <c r="AM3458">
        <f t="shared" ref="AM3458:AM3521" si="769">IF(OR(W3458="CUMPLE",W3458="No Aplica"),0.5,IF(W3458="Cumple Mayormente",0.325,IF(W3458="Cumple Parcialmente",0.175,0)))</f>
        <v>0.5</v>
      </c>
      <c r="AN3458" s="6">
        <f t="shared" si="757"/>
        <v>1</v>
      </c>
      <c r="AO3458" t="str">
        <f>VLOOKUP(BD_PONDERACIONES[[#This Row],[Comuna]],Tabla3[#All],2,0)</f>
        <v>Florida</v>
      </c>
    </row>
    <row r="3459" spans="1:41" x14ac:dyDescent="0.35">
      <c r="A3459" t="s">
        <v>16558</v>
      </c>
      <c r="B3459" t="s">
        <v>16559</v>
      </c>
      <c r="C3459" t="s">
        <v>16560</v>
      </c>
      <c r="D3459" s="5">
        <v>44858</v>
      </c>
      <c r="E3459" s="5">
        <v>44740</v>
      </c>
      <c r="F3459" t="s">
        <v>763</v>
      </c>
      <c r="G3459" t="s">
        <v>16561</v>
      </c>
      <c r="H3459" t="s">
        <v>1809</v>
      </c>
      <c r="J3459" t="s">
        <v>756</v>
      </c>
      <c r="K3459" t="s">
        <v>756</v>
      </c>
      <c r="L3459" t="s">
        <v>757</v>
      </c>
      <c r="M3459" t="s">
        <v>757</v>
      </c>
      <c r="N3459" t="s">
        <v>756</v>
      </c>
      <c r="O3459" t="s">
        <v>756</v>
      </c>
      <c r="P3459" t="s">
        <v>758</v>
      </c>
      <c r="Q3459" t="s">
        <v>759</v>
      </c>
      <c r="R3459" t="s">
        <v>759</v>
      </c>
      <c r="S3459" t="s">
        <v>757</v>
      </c>
      <c r="T3459" t="s">
        <v>757</v>
      </c>
      <c r="U3459" t="s">
        <v>757</v>
      </c>
      <c r="V3459" t="s">
        <v>756</v>
      </c>
      <c r="W3459" t="s">
        <v>756</v>
      </c>
      <c r="X3459" t="s">
        <v>16562</v>
      </c>
      <c r="Y3459" t="str">
        <f t="shared" si="756"/>
        <v>junio</v>
      </c>
      <c r="Z3459">
        <f>YEAR(BD_PONDERACIONES[[#This Row],[Fecha Ejecución del Ticket]])</f>
        <v>2022</v>
      </c>
      <c r="AA3459" t="str">
        <f t="shared" si="758"/>
        <v>octubre</v>
      </c>
      <c r="AB3459">
        <f>YEAR(BD_PONDERACIONES[[#This Row],[Fecha de Inspección]])</f>
        <v>2022</v>
      </c>
      <c r="AC3459">
        <f t="shared" si="759"/>
        <v>0.5</v>
      </c>
      <c r="AD3459">
        <f t="shared" si="760"/>
        <v>0.5</v>
      </c>
      <c r="AE3459">
        <f t="shared" si="761"/>
        <v>0.5</v>
      </c>
      <c r="AF3459">
        <f t="shared" si="762"/>
        <v>0.5</v>
      </c>
      <c r="AG3459">
        <f t="shared" si="763"/>
        <v>0.5</v>
      </c>
      <c r="AH3459">
        <f t="shared" si="764"/>
        <v>0.5</v>
      </c>
      <c r="AI3459">
        <f t="shared" si="765"/>
        <v>0.25</v>
      </c>
      <c r="AJ3459">
        <f t="shared" si="766"/>
        <v>0.25</v>
      </c>
      <c r="AK3459">
        <f t="shared" si="767"/>
        <v>0.5</v>
      </c>
      <c r="AL3459">
        <f t="shared" si="768"/>
        <v>0.5</v>
      </c>
      <c r="AM3459">
        <f t="shared" si="769"/>
        <v>0.5</v>
      </c>
      <c r="AN3459" s="6">
        <f t="shared" si="757"/>
        <v>1</v>
      </c>
      <c r="AO3459" t="str">
        <f>VLOOKUP(BD_PONDERACIONES[[#This Row],[Comuna]],Tabla3[#All],2,0)</f>
        <v>Florida</v>
      </c>
    </row>
    <row r="3460" spans="1:41" x14ac:dyDescent="0.35">
      <c r="A3460" t="s">
        <v>16563</v>
      </c>
      <c r="B3460" t="s">
        <v>16564</v>
      </c>
      <c r="C3460" t="s">
        <v>16565</v>
      </c>
      <c r="D3460" s="5">
        <v>44858</v>
      </c>
      <c r="E3460" s="5">
        <v>44738</v>
      </c>
      <c r="F3460" t="s">
        <v>763</v>
      </c>
      <c r="G3460" t="s">
        <v>16566</v>
      </c>
      <c r="H3460" t="s">
        <v>1809</v>
      </c>
      <c r="J3460" t="s">
        <v>756</v>
      </c>
      <c r="K3460" t="s">
        <v>756</v>
      </c>
      <c r="L3460" t="s">
        <v>757</v>
      </c>
      <c r="M3460" t="s">
        <v>757</v>
      </c>
      <c r="N3460" t="s">
        <v>756</v>
      </c>
      <c r="O3460" t="s">
        <v>756</v>
      </c>
      <c r="P3460" t="s">
        <v>758</v>
      </c>
      <c r="Q3460" t="s">
        <v>759</v>
      </c>
      <c r="R3460" t="s">
        <v>759</v>
      </c>
      <c r="S3460" t="s">
        <v>757</v>
      </c>
      <c r="T3460" t="s">
        <v>757</v>
      </c>
      <c r="U3460" t="s">
        <v>757</v>
      </c>
      <c r="V3460" t="s">
        <v>773</v>
      </c>
      <c r="W3460" t="s">
        <v>773</v>
      </c>
      <c r="X3460" t="s">
        <v>16567</v>
      </c>
      <c r="Y3460" t="str">
        <f t="shared" si="756"/>
        <v>junio</v>
      </c>
      <c r="Z3460">
        <f>YEAR(BD_PONDERACIONES[[#This Row],[Fecha Ejecución del Ticket]])</f>
        <v>2022</v>
      </c>
      <c r="AA3460" t="str">
        <f t="shared" si="758"/>
        <v>octubre</v>
      </c>
      <c r="AB3460">
        <f>YEAR(BD_PONDERACIONES[[#This Row],[Fecha de Inspección]])</f>
        <v>2022</v>
      </c>
      <c r="AC3460">
        <f t="shared" si="759"/>
        <v>0.5</v>
      </c>
      <c r="AD3460">
        <f t="shared" si="760"/>
        <v>0.5</v>
      </c>
      <c r="AE3460">
        <f t="shared" si="761"/>
        <v>0.5</v>
      </c>
      <c r="AF3460">
        <f t="shared" si="762"/>
        <v>0.5</v>
      </c>
      <c r="AG3460">
        <f t="shared" si="763"/>
        <v>0.5</v>
      </c>
      <c r="AH3460">
        <f t="shared" si="764"/>
        <v>0.5</v>
      </c>
      <c r="AI3460">
        <f t="shared" si="765"/>
        <v>0.25</v>
      </c>
      <c r="AJ3460">
        <f t="shared" si="766"/>
        <v>0.25</v>
      </c>
      <c r="AK3460">
        <f t="shared" si="767"/>
        <v>0.5</v>
      </c>
      <c r="AL3460">
        <f t="shared" si="768"/>
        <v>0</v>
      </c>
      <c r="AM3460">
        <f t="shared" si="769"/>
        <v>0</v>
      </c>
      <c r="AN3460" s="6">
        <f t="shared" si="757"/>
        <v>0.8</v>
      </c>
      <c r="AO3460" t="str">
        <f>VLOOKUP(BD_PONDERACIONES[[#This Row],[Comuna]],Tabla3[#All],2,0)</f>
        <v>Florida</v>
      </c>
    </row>
    <row r="3461" spans="1:41" x14ac:dyDescent="0.35">
      <c r="A3461" t="s">
        <v>16568</v>
      </c>
      <c r="B3461" t="s">
        <v>16569</v>
      </c>
      <c r="C3461" t="s">
        <v>16570</v>
      </c>
      <c r="D3461" s="5">
        <v>44858</v>
      </c>
      <c r="E3461" s="5">
        <v>44739</v>
      </c>
      <c r="F3461" t="s">
        <v>763</v>
      </c>
      <c r="G3461" t="s">
        <v>16571</v>
      </c>
      <c r="H3461" t="s">
        <v>1809</v>
      </c>
      <c r="J3461" t="s">
        <v>756</v>
      </c>
      <c r="K3461" t="s">
        <v>756</v>
      </c>
      <c r="L3461" t="s">
        <v>757</v>
      </c>
      <c r="M3461" t="s">
        <v>757</v>
      </c>
      <c r="N3461" t="s">
        <v>756</v>
      </c>
      <c r="O3461" t="s">
        <v>756</v>
      </c>
      <c r="P3461" t="s">
        <v>758</v>
      </c>
      <c r="Q3461" t="s">
        <v>759</v>
      </c>
      <c r="R3461" t="s">
        <v>759</v>
      </c>
      <c r="S3461" t="s">
        <v>757</v>
      </c>
      <c r="T3461" t="s">
        <v>757</v>
      </c>
      <c r="U3461" t="s">
        <v>757</v>
      </c>
      <c r="V3461" t="s">
        <v>756</v>
      </c>
      <c r="W3461" t="s">
        <v>756</v>
      </c>
      <c r="X3461" t="s">
        <v>16572</v>
      </c>
      <c r="Y3461" t="str">
        <f t="shared" si="756"/>
        <v>junio</v>
      </c>
      <c r="Z3461">
        <f>YEAR(BD_PONDERACIONES[[#This Row],[Fecha Ejecución del Ticket]])</f>
        <v>2022</v>
      </c>
      <c r="AA3461" t="str">
        <f t="shared" si="758"/>
        <v>octubre</v>
      </c>
      <c r="AB3461">
        <f>YEAR(BD_PONDERACIONES[[#This Row],[Fecha de Inspección]])</f>
        <v>2022</v>
      </c>
      <c r="AC3461">
        <f t="shared" si="759"/>
        <v>0.5</v>
      </c>
      <c r="AD3461">
        <f t="shared" si="760"/>
        <v>0.5</v>
      </c>
      <c r="AE3461">
        <f t="shared" si="761"/>
        <v>0.5</v>
      </c>
      <c r="AF3461">
        <f t="shared" si="762"/>
        <v>0.5</v>
      </c>
      <c r="AG3461">
        <f t="shared" si="763"/>
        <v>0.5</v>
      </c>
      <c r="AH3461">
        <f t="shared" si="764"/>
        <v>0.5</v>
      </c>
      <c r="AI3461">
        <f t="shared" si="765"/>
        <v>0.25</v>
      </c>
      <c r="AJ3461">
        <f t="shared" si="766"/>
        <v>0.25</v>
      </c>
      <c r="AK3461">
        <f t="shared" si="767"/>
        <v>0.5</v>
      </c>
      <c r="AL3461">
        <f t="shared" si="768"/>
        <v>0.5</v>
      </c>
      <c r="AM3461">
        <f t="shared" si="769"/>
        <v>0.5</v>
      </c>
      <c r="AN3461" s="6">
        <f t="shared" si="757"/>
        <v>1</v>
      </c>
      <c r="AO3461" t="str">
        <f>VLOOKUP(BD_PONDERACIONES[[#This Row],[Comuna]],Tabla3[#All],2,0)</f>
        <v>Florida</v>
      </c>
    </row>
    <row r="3462" spans="1:41" x14ac:dyDescent="0.35">
      <c r="A3462" t="s">
        <v>16573</v>
      </c>
      <c r="B3462" t="s">
        <v>16574</v>
      </c>
      <c r="C3462" t="s">
        <v>16575</v>
      </c>
      <c r="D3462" s="5">
        <v>44858</v>
      </c>
      <c r="E3462" s="5">
        <v>44730</v>
      </c>
      <c r="F3462" t="s">
        <v>763</v>
      </c>
      <c r="G3462" t="s">
        <v>14339</v>
      </c>
      <c r="H3462" t="s">
        <v>1809</v>
      </c>
      <c r="J3462" t="s">
        <v>756</v>
      </c>
      <c r="K3462" t="s">
        <v>756</v>
      </c>
      <c r="L3462" t="s">
        <v>756</v>
      </c>
      <c r="M3462" t="s">
        <v>756</v>
      </c>
      <c r="N3462" t="s">
        <v>757</v>
      </c>
      <c r="O3462" t="s">
        <v>757</v>
      </c>
      <c r="P3462" t="s">
        <v>758</v>
      </c>
      <c r="Q3462" t="s">
        <v>759</v>
      </c>
      <c r="R3462" t="s">
        <v>759</v>
      </c>
      <c r="S3462" t="s">
        <v>757</v>
      </c>
      <c r="T3462" t="s">
        <v>757</v>
      </c>
      <c r="U3462" t="s">
        <v>757</v>
      </c>
      <c r="V3462" t="s">
        <v>756</v>
      </c>
      <c r="W3462" t="s">
        <v>756</v>
      </c>
      <c r="X3462" t="s">
        <v>16576</v>
      </c>
      <c r="Y3462" t="str">
        <f t="shared" si="756"/>
        <v>junio</v>
      </c>
      <c r="Z3462">
        <f>YEAR(BD_PONDERACIONES[[#This Row],[Fecha Ejecución del Ticket]])</f>
        <v>2022</v>
      </c>
      <c r="AA3462" t="str">
        <f t="shared" si="758"/>
        <v>octubre</v>
      </c>
      <c r="AB3462">
        <f>YEAR(BD_PONDERACIONES[[#This Row],[Fecha de Inspección]])</f>
        <v>2022</v>
      </c>
      <c r="AC3462">
        <f t="shared" si="759"/>
        <v>0.5</v>
      </c>
      <c r="AD3462">
        <f t="shared" si="760"/>
        <v>0.5</v>
      </c>
      <c r="AE3462">
        <f t="shared" si="761"/>
        <v>0.5</v>
      </c>
      <c r="AF3462">
        <f t="shared" si="762"/>
        <v>0.5</v>
      </c>
      <c r="AG3462">
        <f t="shared" si="763"/>
        <v>0.5</v>
      </c>
      <c r="AH3462">
        <f t="shared" si="764"/>
        <v>0.5</v>
      </c>
      <c r="AI3462">
        <f t="shared" si="765"/>
        <v>0.25</v>
      </c>
      <c r="AJ3462">
        <f t="shared" si="766"/>
        <v>0.25</v>
      </c>
      <c r="AK3462">
        <f t="shared" si="767"/>
        <v>0.5</v>
      </c>
      <c r="AL3462">
        <f t="shared" si="768"/>
        <v>0.5</v>
      </c>
      <c r="AM3462">
        <f t="shared" si="769"/>
        <v>0.5</v>
      </c>
      <c r="AN3462" s="6">
        <f t="shared" si="757"/>
        <v>1</v>
      </c>
      <c r="AO3462" t="str">
        <f>VLOOKUP(BD_PONDERACIONES[[#This Row],[Comuna]],Tabla3[#All],2,0)</f>
        <v>Florida</v>
      </c>
    </row>
    <row r="3463" spans="1:41" x14ac:dyDescent="0.35">
      <c r="A3463" t="s">
        <v>16577</v>
      </c>
      <c r="B3463" t="s">
        <v>16578</v>
      </c>
      <c r="C3463" t="s">
        <v>16579</v>
      </c>
      <c r="D3463" s="5">
        <v>44858</v>
      </c>
      <c r="E3463" s="5">
        <v>44719</v>
      </c>
      <c r="F3463" t="s">
        <v>753</v>
      </c>
      <c r="G3463" t="s">
        <v>16580</v>
      </c>
      <c r="H3463" t="s">
        <v>2755</v>
      </c>
      <c r="J3463" t="s">
        <v>756</v>
      </c>
      <c r="K3463" t="s">
        <v>756</v>
      </c>
      <c r="L3463" t="s">
        <v>757</v>
      </c>
      <c r="M3463" t="s">
        <v>757</v>
      </c>
      <c r="N3463" t="s">
        <v>756</v>
      </c>
      <c r="O3463" t="s">
        <v>756</v>
      </c>
      <c r="P3463" t="s">
        <v>758</v>
      </c>
      <c r="Q3463" t="s">
        <v>759</v>
      </c>
      <c r="R3463" t="s">
        <v>759</v>
      </c>
      <c r="S3463" t="s">
        <v>757</v>
      </c>
      <c r="T3463" t="s">
        <v>757</v>
      </c>
      <c r="U3463" t="s">
        <v>757</v>
      </c>
      <c r="V3463" t="s">
        <v>904</v>
      </c>
      <c r="W3463" t="s">
        <v>768</v>
      </c>
      <c r="X3463" t="s">
        <v>16581</v>
      </c>
      <c r="Y3463" t="str">
        <f t="shared" si="756"/>
        <v>junio</v>
      </c>
      <c r="Z3463">
        <f>YEAR(BD_PONDERACIONES[[#This Row],[Fecha Ejecución del Ticket]])</f>
        <v>2022</v>
      </c>
      <c r="AA3463" t="str">
        <f t="shared" si="758"/>
        <v>octubre</v>
      </c>
      <c r="AB3463">
        <f>YEAR(BD_PONDERACIONES[[#This Row],[Fecha de Inspección]])</f>
        <v>2022</v>
      </c>
      <c r="AC3463">
        <f t="shared" si="759"/>
        <v>0.5</v>
      </c>
      <c r="AD3463">
        <f t="shared" si="760"/>
        <v>0.5</v>
      </c>
      <c r="AE3463">
        <f t="shared" si="761"/>
        <v>0.5</v>
      </c>
      <c r="AF3463">
        <f t="shared" si="762"/>
        <v>0.5</v>
      </c>
      <c r="AG3463">
        <f t="shared" si="763"/>
        <v>0.5</v>
      </c>
      <c r="AH3463">
        <f t="shared" si="764"/>
        <v>0.5</v>
      </c>
      <c r="AI3463">
        <f t="shared" si="765"/>
        <v>0.25</v>
      </c>
      <c r="AJ3463">
        <f t="shared" si="766"/>
        <v>0.25</v>
      </c>
      <c r="AK3463">
        <f t="shared" si="767"/>
        <v>0.5</v>
      </c>
      <c r="AL3463">
        <f t="shared" si="768"/>
        <v>0.32500000000000001</v>
      </c>
      <c r="AM3463">
        <f t="shared" si="769"/>
        <v>0.17499999999999999</v>
      </c>
      <c r="AN3463" s="6">
        <f t="shared" si="757"/>
        <v>0.9</v>
      </c>
      <c r="AO3463" t="str">
        <f>VLOOKUP(BD_PONDERACIONES[[#This Row],[Comuna]],Tabla3[#All],2,0)</f>
        <v>Florida</v>
      </c>
    </row>
    <row r="3464" spans="1:41" x14ac:dyDescent="0.35">
      <c r="A3464" t="s">
        <v>16582</v>
      </c>
      <c r="B3464" t="s">
        <v>16583</v>
      </c>
      <c r="C3464" t="s">
        <v>16584</v>
      </c>
      <c r="D3464" s="5">
        <v>44858</v>
      </c>
      <c r="E3464" s="5">
        <v>44719</v>
      </c>
      <c r="F3464" t="s">
        <v>753</v>
      </c>
      <c r="G3464" t="s">
        <v>16585</v>
      </c>
      <c r="H3464" t="s">
        <v>2755</v>
      </c>
      <c r="J3464" t="s">
        <v>756</v>
      </c>
      <c r="K3464" t="s">
        <v>756</v>
      </c>
      <c r="L3464" t="s">
        <v>757</v>
      </c>
      <c r="M3464" t="s">
        <v>757</v>
      </c>
      <c r="N3464" t="s">
        <v>756</v>
      </c>
      <c r="O3464" t="s">
        <v>756</v>
      </c>
      <c r="P3464" t="s">
        <v>758</v>
      </c>
      <c r="Q3464" t="s">
        <v>759</v>
      </c>
      <c r="R3464" t="s">
        <v>759</v>
      </c>
      <c r="S3464" t="s">
        <v>757</v>
      </c>
      <c r="T3464" t="s">
        <v>757</v>
      </c>
      <c r="U3464" t="s">
        <v>757</v>
      </c>
      <c r="V3464" t="s">
        <v>768</v>
      </c>
      <c r="W3464" t="s">
        <v>768</v>
      </c>
      <c r="X3464" t="s">
        <v>16586</v>
      </c>
      <c r="Y3464" t="str">
        <f t="shared" si="756"/>
        <v>junio</v>
      </c>
      <c r="Z3464">
        <f>YEAR(BD_PONDERACIONES[[#This Row],[Fecha Ejecución del Ticket]])</f>
        <v>2022</v>
      </c>
      <c r="AA3464" t="str">
        <f t="shared" si="758"/>
        <v>octubre</v>
      </c>
      <c r="AB3464">
        <f>YEAR(BD_PONDERACIONES[[#This Row],[Fecha de Inspección]])</f>
        <v>2022</v>
      </c>
      <c r="AC3464">
        <f t="shared" si="759"/>
        <v>0.5</v>
      </c>
      <c r="AD3464">
        <f t="shared" si="760"/>
        <v>0.5</v>
      </c>
      <c r="AE3464">
        <f t="shared" si="761"/>
        <v>0.5</v>
      </c>
      <c r="AF3464">
        <f t="shared" si="762"/>
        <v>0.5</v>
      </c>
      <c r="AG3464">
        <f t="shared" si="763"/>
        <v>0.5</v>
      </c>
      <c r="AH3464">
        <f t="shared" si="764"/>
        <v>0.5</v>
      </c>
      <c r="AI3464">
        <f t="shared" si="765"/>
        <v>0.25</v>
      </c>
      <c r="AJ3464">
        <f t="shared" si="766"/>
        <v>0.25</v>
      </c>
      <c r="AK3464">
        <f t="shared" si="767"/>
        <v>0.5</v>
      </c>
      <c r="AL3464">
        <f t="shared" si="768"/>
        <v>0.17499999999999999</v>
      </c>
      <c r="AM3464">
        <f t="shared" si="769"/>
        <v>0.17499999999999999</v>
      </c>
      <c r="AN3464" s="6">
        <f t="shared" si="757"/>
        <v>0.87</v>
      </c>
      <c r="AO3464" t="str">
        <f>VLOOKUP(BD_PONDERACIONES[[#This Row],[Comuna]],Tabla3[#All],2,0)</f>
        <v>Florida</v>
      </c>
    </row>
    <row r="3465" spans="1:41" x14ac:dyDescent="0.35">
      <c r="A3465" t="s">
        <v>16587</v>
      </c>
      <c r="B3465" t="s">
        <v>16588</v>
      </c>
      <c r="C3465" t="s">
        <v>16589</v>
      </c>
      <c r="D3465" s="5">
        <v>44858</v>
      </c>
      <c r="E3465" s="5">
        <v>44720</v>
      </c>
      <c r="F3465" t="s">
        <v>753</v>
      </c>
      <c r="G3465" t="s">
        <v>16590</v>
      </c>
      <c r="H3465" t="s">
        <v>2755</v>
      </c>
      <c r="J3465" t="s">
        <v>756</v>
      </c>
      <c r="K3465" t="s">
        <v>756</v>
      </c>
      <c r="L3465" t="s">
        <v>757</v>
      </c>
      <c r="M3465" t="s">
        <v>757</v>
      </c>
      <c r="N3465" t="s">
        <v>756</v>
      </c>
      <c r="O3465" t="s">
        <v>756</v>
      </c>
      <c r="P3465" t="s">
        <v>758</v>
      </c>
      <c r="Q3465" t="s">
        <v>759</v>
      </c>
      <c r="R3465" t="s">
        <v>759</v>
      </c>
      <c r="S3465" t="s">
        <v>757</v>
      </c>
      <c r="T3465" t="s">
        <v>757</v>
      </c>
      <c r="U3465" t="s">
        <v>757</v>
      </c>
      <c r="V3465" t="s">
        <v>768</v>
      </c>
      <c r="W3465" t="s">
        <v>756</v>
      </c>
      <c r="X3465" t="s">
        <v>16591</v>
      </c>
      <c r="Y3465" t="str">
        <f t="shared" si="756"/>
        <v>junio</v>
      </c>
      <c r="Z3465">
        <f>YEAR(BD_PONDERACIONES[[#This Row],[Fecha Ejecución del Ticket]])</f>
        <v>2022</v>
      </c>
      <c r="AA3465" t="str">
        <f t="shared" si="758"/>
        <v>octubre</v>
      </c>
      <c r="AB3465">
        <f>YEAR(BD_PONDERACIONES[[#This Row],[Fecha de Inspección]])</f>
        <v>2022</v>
      </c>
      <c r="AC3465">
        <f t="shared" si="759"/>
        <v>0.5</v>
      </c>
      <c r="AD3465">
        <f t="shared" si="760"/>
        <v>0.5</v>
      </c>
      <c r="AE3465">
        <f t="shared" si="761"/>
        <v>0.5</v>
      </c>
      <c r="AF3465">
        <f t="shared" si="762"/>
        <v>0.5</v>
      </c>
      <c r="AG3465">
        <f t="shared" si="763"/>
        <v>0.5</v>
      </c>
      <c r="AH3465">
        <f t="shared" si="764"/>
        <v>0.5</v>
      </c>
      <c r="AI3465">
        <f t="shared" si="765"/>
        <v>0.25</v>
      </c>
      <c r="AJ3465">
        <f t="shared" si="766"/>
        <v>0.25</v>
      </c>
      <c r="AK3465">
        <f t="shared" si="767"/>
        <v>0.5</v>
      </c>
      <c r="AL3465">
        <f t="shared" si="768"/>
        <v>0.17499999999999999</v>
      </c>
      <c r="AM3465">
        <f t="shared" si="769"/>
        <v>0.5</v>
      </c>
      <c r="AN3465" s="6">
        <f t="shared" si="757"/>
        <v>0.93500000000000005</v>
      </c>
      <c r="AO3465" t="str">
        <f>VLOOKUP(BD_PONDERACIONES[[#This Row],[Comuna]],Tabla3[#All],2,0)</f>
        <v>Florida</v>
      </c>
    </row>
    <row r="3466" spans="1:41" x14ac:dyDescent="0.35">
      <c r="A3466" t="s">
        <v>16592</v>
      </c>
      <c r="B3466" t="s">
        <v>16593</v>
      </c>
      <c r="C3466" t="s">
        <v>16594</v>
      </c>
      <c r="D3466" s="5">
        <v>44858</v>
      </c>
      <c r="E3466" s="5">
        <v>44715</v>
      </c>
      <c r="F3466" t="s">
        <v>753</v>
      </c>
      <c r="G3466" t="s">
        <v>16595</v>
      </c>
      <c r="H3466" t="s">
        <v>2755</v>
      </c>
      <c r="J3466" t="s">
        <v>756</v>
      </c>
      <c r="K3466" t="s">
        <v>756</v>
      </c>
      <c r="L3466" t="s">
        <v>757</v>
      </c>
      <c r="M3466" t="s">
        <v>757</v>
      </c>
      <c r="N3466" t="s">
        <v>756</v>
      </c>
      <c r="O3466" t="s">
        <v>756</v>
      </c>
      <c r="P3466" t="s">
        <v>758</v>
      </c>
      <c r="Q3466" t="s">
        <v>759</v>
      </c>
      <c r="R3466" t="s">
        <v>759</v>
      </c>
      <c r="S3466" t="s">
        <v>757</v>
      </c>
      <c r="T3466" t="s">
        <v>757</v>
      </c>
      <c r="U3466" t="s">
        <v>757</v>
      </c>
      <c r="V3466" t="s">
        <v>756</v>
      </c>
      <c r="W3466" t="s">
        <v>756</v>
      </c>
      <c r="X3466" t="s">
        <v>9978</v>
      </c>
      <c r="Y3466" t="str">
        <f t="shared" si="756"/>
        <v>junio</v>
      </c>
      <c r="Z3466">
        <f>YEAR(BD_PONDERACIONES[[#This Row],[Fecha Ejecución del Ticket]])</f>
        <v>2022</v>
      </c>
      <c r="AA3466" t="str">
        <f t="shared" si="758"/>
        <v>octubre</v>
      </c>
      <c r="AB3466">
        <f>YEAR(BD_PONDERACIONES[[#This Row],[Fecha de Inspección]])</f>
        <v>2022</v>
      </c>
      <c r="AC3466">
        <f t="shared" si="759"/>
        <v>0.5</v>
      </c>
      <c r="AD3466">
        <f t="shared" si="760"/>
        <v>0.5</v>
      </c>
      <c r="AE3466">
        <f t="shared" si="761"/>
        <v>0.5</v>
      </c>
      <c r="AF3466">
        <f t="shared" si="762"/>
        <v>0.5</v>
      </c>
      <c r="AG3466">
        <f t="shared" si="763"/>
        <v>0.5</v>
      </c>
      <c r="AH3466">
        <f t="shared" si="764"/>
        <v>0.5</v>
      </c>
      <c r="AI3466">
        <f t="shared" si="765"/>
        <v>0.25</v>
      </c>
      <c r="AJ3466">
        <f t="shared" si="766"/>
        <v>0.25</v>
      </c>
      <c r="AK3466">
        <f t="shared" si="767"/>
        <v>0.5</v>
      </c>
      <c r="AL3466">
        <f t="shared" si="768"/>
        <v>0.5</v>
      </c>
      <c r="AM3466">
        <f t="shared" si="769"/>
        <v>0.5</v>
      </c>
      <c r="AN3466" s="6">
        <f t="shared" si="757"/>
        <v>1</v>
      </c>
      <c r="AO3466" t="str">
        <f>VLOOKUP(BD_PONDERACIONES[[#This Row],[Comuna]],Tabla3[#All],2,0)</f>
        <v>Florida</v>
      </c>
    </row>
    <row r="3467" spans="1:41" x14ac:dyDescent="0.35">
      <c r="A3467" t="s">
        <v>16596</v>
      </c>
      <c r="B3467" t="s">
        <v>16597</v>
      </c>
      <c r="C3467" t="s">
        <v>16598</v>
      </c>
      <c r="D3467" s="5">
        <v>44858</v>
      </c>
      <c r="E3467" s="5">
        <v>44739</v>
      </c>
      <c r="F3467" t="s">
        <v>763</v>
      </c>
      <c r="G3467" t="s">
        <v>16599</v>
      </c>
      <c r="H3467" t="s">
        <v>1809</v>
      </c>
      <c r="J3467" t="s">
        <v>756</v>
      </c>
      <c r="K3467" t="s">
        <v>756</v>
      </c>
      <c r="L3467" t="s">
        <v>757</v>
      </c>
      <c r="M3467" t="s">
        <v>757</v>
      </c>
      <c r="N3467" t="s">
        <v>756</v>
      </c>
      <c r="O3467" t="s">
        <v>756</v>
      </c>
      <c r="P3467" t="s">
        <v>758</v>
      </c>
      <c r="Q3467" t="s">
        <v>759</v>
      </c>
      <c r="R3467" t="s">
        <v>759</v>
      </c>
      <c r="S3467" t="s">
        <v>757</v>
      </c>
      <c r="T3467" t="s">
        <v>757</v>
      </c>
      <c r="U3467" t="s">
        <v>757</v>
      </c>
      <c r="V3467" t="s">
        <v>773</v>
      </c>
      <c r="W3467" t="s">
        <v>773</v>
      </c>
      <c r="X3467" t="s">
        <v>16600</v>
      </c>
      <c r="Y3467" t="str">
        <f t="shared" si="756"/>
        <v>junio</v>
      </c>
      <c r="Z3467">
        <f>YEAR(BD_PONDERACIONES[[#This Row],[Fecha Ejecución del Ticket]])</f>
        <v>2022</v>
      </c>
      <c r="AA3467" t="str">
        <f t="shared" si="758"/>
        <v>octubre</v>
      </c>
      <c r="AB3467">
        <f>YEAR(BD_PONDERACIONES[[#This Row],[Fecha de Inspección]])</f>
        <v>2022</v>
      </c>
      <c r="AC3467">
        <f t="shared" si="759"/>
        <v>0.5</v>
      </c>
      <c r="AD3467">
        <f t="shared" si="760"/>
        <v>0.5</v>
      </c>
      <c r="AE3467">
        <f t="shared" si="761"/>
        <v>0.5</v>
      </c>
      <c r="AF3467">
        <f t="shared" si="762"/>
        <v>0.5</v>
      </c>
      <c r="AG3467">
        <f t="shared" si="763"/>
        <v>0.5</v>
      </c>
      <c r="AH3467">
        <f t="shared" si="764"/>
        <v>0.5</v>
      </c>
      <c r="AI3467">
        <f t="shared" si="765"/>
        <v>0.25</v>
      </c>
      <c r="AJ3467">
        <f t="shared" si="766"/>
        <v>0.25</v>
      </c>
      <c r="AK3467">
        <f t="shared" si="767"/>
        <v>0.5</v>
      </c>
      <c r="AL3467">
        <f t="shared" si="768"/>
        <v>0</v>
      </c>
      <c r="AM3467">
        <f t="shared" si="769"/>
        <v>0</v>
      </c>
      <c r="AN3467" s="6">
        <f t="shared" si="757"/>
        <v>0.8</v>
      </c>
      <c r="AO3467" t="str">
        <f>VLOOKUP(BD_PONDERACIONES[[#This Row],[Comuna]],Tabla3[#All],2,0)</f>
        <v>Florida</v>
      </c>
    </row>
    <row r="3468" spans="1:41" x14ac:dyDescent="0.35">
      <c r="A3468" t="s">
        <v>16601</v>
      </c>
      <c r="B3468" t="s">
        <v>16602</v>
      </c>
      <c r="C3468" t="s">
        <v>16603</v>
      </c>
      <c r="D3468" s="5">
        <v>44858</v>
      </c>
      <c r="E3468" s="5">
        <v>44716</v>
      </c>
      <c r="F3468" t="s">
        <v>753</v>
      </c>
      <c r="G3468" t="s">
        <v>16604</v>
      </c>
      <c r="H3468" t="s">
        <v>2755</v>
      </c>
      <c r="J3468" t="s">
        <v>756</v>
      </c>
      <c r="K3468" t="s">
        <v>756</v>
      </c>
      <c r="L3468" t="s">
        <v>757</v>
      </c>
      <c r="M3468" t="s">
        <v>757</v>
      </c>
      <c r="N3468" t="s">
        <v>756</v>
      </c>
      <c r="O3468" t="s">
        <v>756</v>
      </c>
      <c r="P3468" t="s">
        <v>758</v>
      </c>
      <c r="Q3468" t="s">
        <v>759</v>
      </c>
      <c r="R3468" t="s">
        <v>759</v>
      </c>
      <c r="S3468" t="s">
        <v>757</v>
      </c>
      <c r="T3468" t="s">
        <v>757</v>
      </c>
      <c r="U3468" t="s">
        <v>757</v>
      </c>
      <c r="V3468" t="s">
        <v>756</v>
      </c>
      <c r="W3468" t="s">
        <v>756</v>
      </c>
      <c r="X3468" t="s">
        <v>16605</v>
      </c>
      <c r="Y3468" t="str">
        <f t="shared" si="756"/>
        <v>junio</v>
      </c>
      <c r="Z3468">
        <f>YEAR(BD_PONDERACIONES[[#This Row],[Fecha Ejecución del Ticket]])</f>
        <v>2022</v>
      </c>
      <c r="AA3468" t="str">
        <f t="shared" si="758"/>
        <v>octubre</v>
      </c>
      <c r="AB3468">
        <f>YEAR(BD_PONDERACIONES[[#This Row],[Fecha de Inspección]])</f>
        <v>2022</v>
      </c>
      <c r="AC3468">
        <f t="shared" si="759"/>
        <v>0.5</v>
      </c>
      <c r="AD3468">
        <f t="shared" si="760"/>
        <v>0.5</v>
      </c>
      <c r="AE3468">
        <f t="shared" si="761"/>
        <v>0.5</v>
      </c>
      <c r="AF3468">
        <f t="shared" si="762"/>
        <v>0.5</v>
      </c>
      <c r="AG3468">
        <f t="shared" si="763"/>
        <v>0.5</v>
      </c>
      <c r="AH3468">
        <f t="shared" si="764"/>
        <v>0.5</v>
      </c>
      <c r="AI3468">
        <f t="shared" si="765"/>
        <v>0.25</v>
      </c>
      <c r="AJ3468">
        <f t="shared" si="766"/>
        <v>0.25</v>
      </c>
      <c r="AK3468">
        <f t="shared" si="767"/>
        <v>0.5</v>
      </c>
      <c r="AL3468">
        <f t="shared" si="768"/>
        <v>0.5</v>
      </c>
      <c r="AM3468">
        <f t="shared" si="769"/>
        <v>0.5</v>
      </c>
      <c r="AN3468" s="6">
        <f t="shared" si="757"/>
        <v>1</v>
      </c>
      <c r="AO3468" t="str">
        <f>VLOOKUP(BD_PONDERACIONES[[#This Row],[Comuna]],Tabla3[#All],2,0)</f>
        <v>Florida</v>
      </c>
    </row>
    <row r="3469" spans="1:41" x14ac:dyDescent="0.35">
      <c r="A3469" t="s">
        <v>16606</v>
      </c>
      <c r="B3469" t="s">
        <v>16607</v>
      </c>
      <c r="C3469" t="s">
        <v>16608</v>
      </c>
      <c r="D3469" s="5">
        <v>44858</v>
      </c>
      <c r="E3469" s="5">
        <v>44723</v>
      </c>
      <c r="F3469" t="s">
        <v>753</v>
      </c>
      <c r="G3469" t="s">
        <v>16609</v>
      </c>
      <c r="H3469" t="s">
        <v>2755</v>
      </c>
      <c r="J3469" t="s">
        <v>756</v>
      </c>
      <c r="K3469" t="s">
        <v>756</v>
      </c>
      <c r="L3469" t="s">
        <v>757</v>
      </c>
      <c r="M3469" t="s">
        <v>757</v>
      </c>
      <c r="N3469" t="s">
        <v>756</v>
      </c>
      <c r="O3469" t="s">
        <v>756</v>
      </c>
      <c r="P3469" t="s">
        <v>758</v>
      </c>
      <c r="Q3469" t="s">
        <v>759</v>
      </c>
      <c r="R3469" t="s">
        <v>759</v>
      </c>
      <c r="S3469" t="s">
        <v>757</v>
      </c>
      <c r="T3469" t="s">
        <v>757</v>
      </c>
      <c r="U3469" t="s">
        <v>757</v>
      </c>
      <c r="V3469" t="s">
        <v>756</v>
      </c>
      <c r="W3469" t="s">
        <v>756</v>
      </c>
      <c r="X3469" t="s">
        <v>16610</v>
      </c>
      <c r="Y3469" t="str">
        <f t="shared" si="756"/>
        <v>junio</v>
      </c>
      <c r="Z3469">
        <f>YEAR(BD_PONDERACIONES[[#This Row],[Fecha Ejecución del Ticket]])</f>
        <v>2022</v>
      </c>
      <c r="AA3469" t="str">
        <f t="shared" si="758"/>
        <v>octubre</v>
      </c>
      <c r="AB3469">
        <f>YEAR(BD_PONDERACIONES[[#This Row],[Fecha de Inspección]])</f>
        <v>2022</v>
      </c>
      <c r="AC3469">
        <f t="shared" si="759"/>
        <v>0.5</v>
      </c>
      <c r="AD3469">
        <f t="shared" si="760"/>
        <v>0.5</v>
      </c>
      <c r="AE3469">
        <f t="shared" si="761"/>
        <v>0.5</v>
      </c>
      <c r="AF3469">
        <f t="shared" si="762"/>
        <v>0.5</v>
      </c>
      <c r="AG3469">
        <f t="shared" si="763"/>
        <v>0.5</v>
      </c>
      <c r="AH3469">
        <f t="shared" si="764"/>
        <v>0.5</v>
      </c>
      <c r="AI3469">
        <f t="shared" si="765"/>
        <v>0.25</v>
      </c>
      <c r="AJ3469">
        <f t="shared" si="766"/>
        <v>0.25</v>
      </c>
      <c r="AK3469">
        <f t="shared" si="767"/>
        <v>0.5</v>
      </c>
      <c r="AL3469">
        <f t="shared" si="768"/>
        <v>0.5</v>
      </c>
      <c r="AM3469">
        <f t="shared" si="769"/>
        <v>0.5</v>
      </c>
      <c r="AN3469" s="6">
        <f t="shared" si="757"/>
        <v>1</v>
      </c>
      <c r="AO3469" t="str">
        <f>VLOOKUP(BD_PONDERACIONES[[#This Row],[Comuna]],Tabla3[#All],2,0)</f>
        <v>Florida</v>
      </c>
    </row>
    <row r="3470" spans="1:41" x14ac:dyDescent="0.35">
      <c r="A3470" t="s">
        <v>16611</v>
      </c>
      <c r="B3470" t="s">
        <v>16612</v>
      </c>
      <c r="C3470" t="s">
        <v>16613</v>
      </c>
      <c r="D3470" s="5">
        <v>44858</v>
      </c>
      <c r="E3470" s="5">
        <v>44739</v>
      </c>
      <c r="F3470" t="s">
        <v>763</v>
      </c>
      <c r="G3470" t="s">
        <v>16614</v>
      </c>
      <c r="H3470" t="s">
        <v>1809</v>
      </c>
      <c r="J3470" t="s">
        <v>756</v>
      </c>
      <c r="K3470" t="s">
        <v>756</v>
      </c>
      <c r="L3470" t="s">
        <v>757</v>
      </c>
      <c r="M3470" t="s">
        <v>757</v>
      </c>
      <c r="N3470" t="s">
        <v>756</v>
      </c>
      <c r="O3470" t="s">
        <v>756</v>
      </c>
      <c r="P3470" t="s">
        <v>758</v>
      </c>
      <c r="Q3470" t="s">
        <v>759</v>
      </c>
      <c r="R3470" t="s">
        <v>759</v>
      </c>
      <c r="S3470" t="s">
        <v>757</v>
      </c>
      <c r="T3470" t="s">
        <v>757</v>
      </c>
      <c r="U3470" t="s">
        <v>757</v>
      </c>
      <c r="V3470" t="s">
        <v>756</v>
      </c>
      <c r="W3470" t="s">
        <v>756</v>
      </c>
      <c r="X3470" t="s">
        <v>16615</v>
      </c>
      <c r="Y3470" t="str">
        <f t="shared" si="756"/>
        <v>junio</v>
      </c>
      <c r="Z3470">
        <f>YEAR(BD_PONDERACIONES[[#This Row],[Fecha Ejecución del Ticket]])</f>
        <v>2022</v>
      </c>
      <c r="AA3470" t="str">
        <f t="shared" si="758"/>
        <v>octubre</v>
      </c>
      <c r="AB3470">
        <f>YEAR(BD_PONDERACIONES[[#This Row],[Fecha de Inspección]])</f>
        <v>2022</v>
      </c>
      <c r="AC3470">
        <f t="shared" si="759"/>
        <v>0.5</v>
      </c>
      <c r="AD3470">
        <f t="shared" si="760"/>
        <v>0.5</v>
      </c>
      <c r="AE3470">
        <f t="shared" si="761"/>
        <v>0.5</v>
      </c>
      <c r="AF3470">
        <f t="shared" si="762"/>
        <v>0.5</v>
      </c>
      <c r="AG3470">
        <f t="shared" si="763"/>
        <v>0.5</v>
      </c>
      <c r="AH3470">
        <f t="shared" si="764"/>
        <v>0.5</v>
      </c>
      <c r="AI3470">
        <f t="shared" si="765"/>
        <v>0.25</v>
      </c>
      <c r="AJ3470">
        <f t="shared" si="766"/>
        <v>0.25</v>
      </c>
      <c r="AK3470">
        <f t="shared" si="767"/>
        <v>0.5</v>
      </c>
      <c r="AL3470">
        <f t="shared" si="768"/>
        <v>0.5</v>
      </c>
      <c r="AM3470">
        <f t="shared" si="769"/>
        <v>0.5</v>
      </c>
      <c r="AN3470" s="6">
        <f t="shared" si="757"/>
        <v>1</v>
      </c>
      <c r="AO3470" t="str">
        <f>VLOOKUP(BD_PONDERACIONES[[#This Row],[Comuna]],Tabla3[#All],2,0)</f>
        <v>Florida</v>
      </c>
    </row>
    <row r="3471" spans="1:41" x14ac:dyDescent="0.35">
      <c r="A3471" t="s">
        <v>16616</v>
      </c>
      <c r="B3471" t="s">
        <v>16617</v>
      </c>
      <c r="C3471" t="s">
        <v>16618</v>
      </c>
      <c r="D3471" s="5">
        <v>44858</v>
      </c>
      <c r="E3471" s="5">
        <v>44713</v>
      </c>
      <c r="F3471" t="s">
        <v>753</v>
      </c>
      <c r="G3471" t="s">
        <v>16619</v>
      </c>
      <c r="H3471" t="s">
        <v>2755</v>
      </c>
      <c r="J3471" t="s">
        <v>756</v>
      </c>
      <c r="K3471" t="s">
        <v>756</v>
      </c>
      <c r="L3471" t="s">
        <v>757</v>
      </c>
      <c r="M3471" t="s">
        <v>757</v>
      </c>
      <c r="N3471" t="s">
        <v>756</v>
      </c>
      <c r="O3471" t="s">
        <v>756</v>
      </c>
      <c r="P3471" t="s">
        <v>758</v>
      </c>
      <c r="Q3471" t="s">
        <v>759</v>
      </c>
      <c r="R3471" t="s">
        <v>759</v>
      </c>
      <c r="S3471" t="s">
        <v>757</v>
      </c>
      <c r="T3471" t="s">
        <v>757</v>
      </c>
      <c r="U3471" t="s">
        <v>757</v>
      </c>
      <c r="V3471" t="s">
        <v>756</v>
      </c>
      <c r="W3471" t="s">
        <v>756</v>
      </c>
      <c r="X3471" t="s">
        <v>16620</v>
      </c>
      <c r="Y3471" t="str">
        <f t="shared" si="756"/>
        <v>junio</v>
      </c>
      <c r="Z3471">
        <f>YEAR(BD_PONDERACIONES[[#This Row],[Fecha Ejecución del Ticket]])</f>
        <v>2022</v>
      </c>
      <c r="AA3471" t="str">
        <f t="shared" si="758"/>
        <v>octubre</v>
      </c>
      <c r="AB3471">
        <f>YEAR(BD_PONDERACIONES[[#This Row],[Fecha de Inspección]])</f>
        <v>2022</v>
      </c>
      <c r="AC3471">
        <f t="shared" si="759"/>
        <v>0.5</v>
      </c>
      <c r="AD3471">
        <f t="shared" si="760"/>
        <v>0.5</v>
      </c>
      <c r="AE3471">
        <f t="shared" si="761"/>
        <v>0.5</v>
      </c>
      <c r="AF3471">
        <f t="shared" si="762"/>
        <v>0.5</v>
      </c>
      <c r="AG3471">
        <f t="shared" si="763"/>
        <v>0.5</v>
      </c>
      <c r="AH3471">
        <f t="shared" si="764"/>
        <v>0.5</v>
      </c>
      <c r="AI3471">
        <f t="shared" si="765"/>
        <v>0.25</v>
      </c>
      <c r="AJ3471">
        <f t="shared" si="766"/>
        <v>0.25</v>
      </c>
      <c r="AK3471">
        <f t="shared" si="767"/>
        <v>0.5</v>
      </c>
      <c r="AL3471">
        <f t="shared" si="768"/>
        <v>0.5</v>
      </c>
      <c r="AM3471">
        <f t="shared" si="769"/>
        <v>0.5</v>
      </c>
      <c r="AN3471" s="6">
        <f t="shared" si="757"/>
        <v>1</v>
      </c>
      <c r="AO3471" t="str">
        <f>VLOOKUP(BD_PONDERACIONES[[#This Row],[Comuna]],Tabla3[#All],2,0)</f>
        <v>Florida</v>
      </c>
    </row>
    <row r="3472" spans="1:41" x14ac:dyDescent="0.35">
      <c r="A3472" t="s">
        <v>16621</v>
      </c>
      <c r="B3472" t="s">
        <v>16622</v>
      </c>
      <c r="C3472" t="s">
        <v>16623</v>
      </c>
      <c r="D3472" s="5">
        <v>44858</v>
      </c>
      <c r="E3472" s="5">
        <v>44738</v>
      </c>
      <c r="F3472" t="s">
        <v>763</v>
      </c>
      <c r="G3472" t="s">
        <v>16624</v>
      </c>
      <c r="H3472" t="s">
        <v>1809</v>
      </c>
      <c r="J3472" t="s">
        <v>756</v>
      </c>
      <c r="K3472" t="s">
        <v>756</v>
      </c>
      <c r="L3472" t="s">
        <v>757</v>
      </c>
      <c r="M3472" t="s">
        <v>757</v>
      </c>
      <c r="N3472" t="s">
        <v>756</v>
      </c>
      <c r="O3472" t="s">
        <v>756</v>
      </c>
      <c r="P3472" t="s">
        <v>758</v>
      </c>
      <c r="Q3472" t="s">
        <v>759</v>
      </c>
      <c r="R3472" t="s">
        <v>759</v>
      </c>
      <c r="S3472" t="s">
        <v>757</v>
      </c>
      <c r="T3472" t="s">
        <v>757</v>
      </c>
      <c r="U3472" t="s">
        <v>757</v>
      </c>
      <c r="V3472" t="s">
        <v>756</v>
      </c>
      <c r="W3472" t="s">
        <v>768</v>
      </c>
      <c r="X3472" t="s">
        <v>16423</v>
      </c>
      <c r="Y3472" t="str">
        <f t="shared" si="756"/>
        <v>junio</v>
      </c>
      <c r="Z3472">
        <f>YEAR(BD_PONDERACIONES[[#This Row],[Fecha Ejecución del Ticket]])</f>
        <v>2022</v>
      </c>
      <c r="AA3472" t="str">
        <f t="shared" si="758"/>
        <v>octubre</v>
      </c>
      <c r="AB3472">
        <f>YEAR(BD_PONDERACIONES[[#This Row],[Fecha de Inspección]])</f>
        <v>2022</v>
      </c>
      <c r="AC3472">
        <f t="shared" si="759"/>
        <v>0.5</v>
      </c>
      <c r="AD3472">
        <f t="shared" si="760"/>
        <v>0.5</v>
      </c>
      <c r="AE3472">
        <f t="shared" si="761"/>
        <v>0.5</v>
      </c>
      <c r="AF3472">
        <f t="shared" si="762"/>
        <v>0.5</v>
      </c>
      <c r="AG3472">
        <f t="shared" si="763"/>
        <v>0.5</v>
      </c>
      <c r="AH3472">
        <f t="shared" si="764"/>
        <v>0.5</v>
      </c>
      <c r="AI3472">
        <f t="shared" si="765"/>
        <v>0.25</v>
      </c>
      <c r="AJ3472">
        <f t="shared" si="766"/>
        <v>0.25</v>
      </c>
      <c r="AK3472">
        <f t="shared" si="767"/>
        <v>0.5</v>
      </c>
      <c r="AL3472">
        <f t="shared" si="768"/>
        <v>0.5</v>
      </c>
      <c r="AM3472">
        <f t="shared" si="769"/>
        <v>0.17499999999999999</v>
      </c>
      <c r="AN3472" s="6">
        <f t="shared" si="757"/>
        <v>0.93500000000000005</v>
      </c>
      <c r="AO3472" t="str">
        <f>VLOOKUP(BD_PONDERACIONES[[#This Row],[Comuna]],Tabla3[#All],2,0)</f>
        <v>Florida</v>
      </c>
    </row>
    <row r="3473" spans="1:41" x14ac:dyDescent="0.35">
      <c r="A3473" t="s">
        <v>16625</v>
      </c>
      <c r="B3473" t="s">
        <v>16626</v>
      </c>
      <c r="C3473" t="s">
        <v>16627</v>
      </c>
      <c r="D3473" s="5">
        <v>44858</v>
      </c>
      <c r="E3473" s="5">
        <v>44738</v>
      </c>
      <c r="F3473" t="s">
        <v>763</v>
      </c>
      <c r="G3473" t="s">
        <v>16628</v>
      </c>
      <c r="H3473" t="s">
        <v>1809</v>
      </c>
      <c r="J3473" t="s">
        <v>756</v>
      </c>
      <c r="K3473" t="s">
        <v>756</v>
      </c>
      <c r="L3473" t="s">
        <v>757</v>
      </c>
      <c r="M3473" t="s">
        <v>757</v>
      </c>
      <c r="N3473" t="s">
        <v>756</v>
      </c>
      <c r="O3473" t="s">
        <v>756</v>
      </c>
      <c r="P3473" t="s">
        <v>758</v>
      </c>
      <c r="Q3473" t="s">
        <v>759</v>
      </c>
      <c r="R3473" t="s">
        <v>759</v>
      </c>
      <c r="S3473" t="s">
        <v>757</v>
      </c>
      <c r="T3473" t="s">
        <v>757</v>
      </c>
      <c r="U3473" t="s">
        <v>757</v>
      </c>
      <c r="V3473" t="s">
        <v>756</v>
      </c>
      <c r="W3473" t="s">
        <v>756</v>
      </c>
      <c r="X3473" t="s">
        <v>1712</v>
      </c>
      <c r="Y3473" t="str">
        <f t="shared" ref="Y3473:Y3536" si="770">TEXT(E3473,"MMMM")</f>
        <v>junio</v>
      </c>
      <c r="Z3473">
        <f>YEAR(BD_PONDERACIONES[[#This Row],[Fecha Ejecución del Ticket]])</f>
        <v>2022</v>
      </c>
      <c r="AA3473" t="str">
        <f t="shared" si="758"/>
        <v>octubre</v>
      </c>
      <c r="AB3473">
        <f>YEAR(BD_PONDERACIONES[[#This Row],[Fecha de Inspección]])</f>
        <v>2022</v>
      </c>
      <c r="AC3473">
        <f t="shared" si="759"/>
        <v>0.5</v>
      </c>
      <c r="AD3473">
        <f t="shared" si="760"/>
        <v>0.5</v>
      </c>
      <c r="AE3473">
        <f t="shared" si="761"/>
        <v>0.5</v>
      </c>
      <c r="AF3473">
        <f t="shared" si="762"/>
        <v>0.5</v>
      </c>
      <c r="AG3473">
        <f t="shared" si="763"/>
        <v>0.5</v>
      </c>
      <c r="AH3473">
        <f t="shared" si="764"/>
        <v>0.5</v>
      </c>
      <c r="AI3473">
        <f t="shared" si="765"/>
        <v>0.25</v>
      </c>
      <c r="AJ3473">
        <f t="shared" si="766"/>
        <v>0.25</v>
      </c>
      <c r="AK3473">
        <f t="shared" si="767"/>
        <v>0.5</v>
      </c>
      <c r="AL3473">
        <f t="shared" si="768"/>
        <v>0.5</v>
      </c>
      <c r="AM3473">
        <f t="shared" si="769"/>
        <v>0.5</v>
      </c>
      <c r="AN3473" s="6">
        <f t="shared" ref="AN3473:AN3536" si="771">((AC3473+AD3473)*0.2)+((AE3473+AF3473)*0.3)+((AG3473+AH3473)*0.15)+((AI3473+AJ3473+AK3473)*0.15)+((AL3473+AM3473)*0.2)</f>
        <v>1</v>
      </c>
      <c r="AO3473" t="str">
        <f>VLOOKUP(BD_PONDERACIONES[[#This Row],[Comuna]],Tabla3[#All],2,0)</f>
        <v>Florida</v>
      </c>
    </row>
    <row r="3474" spans="1:41" x14ac:dyDescent="0.35">
      <c r="A3474" t="s">
        <v>16629</v>
      </c>
      <c r="B3474" t="s">
        <v>16630</v>
      </c>
      <c r="C3474" t="s">
        <v>16631</v>
      </c>
      <c r="D3474" s="5">
        <v>44858</v>
      </c>
      <c r="E3474" s="5">
        <v>44731</v>
      </c>
      <c r="F3474" t="s">
        <v>763</v>
      </c>
      <c r="G3474" t="s">
        <v>16632</v>
      </c>
      <c r="H3474" t="s">
        <v>1809</v>
      </c>
      <c r="J3474" t="s">
        <v>756</v>
      </c>
      <c r="K3474" t="s">
        <v>756</v>
      </c>
      <c r="L3474" t="s">
        <v>756</v>
      </c>
      <c r="M3474" t="s">
        <v>756</v>
      </c>
      <c r="N3474" t="s">
        <v>756</v>
      </c>
      <c r="O3474" t="s">
        <v>756</v>
      </c>
      <c r="P3474" t="s">
        <v>758</v>
      </c>
      <c r="Q3474" t="s">
        <v>759</v>
      </c>
      <c r="R3474" t="s">
        <v>759</v>
      </c>
      <c r="S3474" t="s">
        <v>757</v>
      </c>
      <c r="T3474" t="s">
        <v>757</v>
      </c>
      <c r="U3474" t="s">
        <v>757</v>
      </c>
      <c r="V3474" t="s">
        <v>756</v>
      </c>
      <c r="W3474" t="s">
        <v>768</v>
      </c>
      <c r="X3474" t="s">
        <v>16633</v>
      </c>
      <c r="Y3474" t="str">
        <f t="shared" si="770"/>
        <v>junio</v>
      </c>
      <c r="Z3474">
        <f>YEAR(BD_PONDERACIONES[[#This Row],[Fecha Ejecución del Ticket]])</f>
        <v>2022</v>
      </c>
      <c r="AA3474" t="str">
        <f t="shared" si="758"/>
        <v>octubre</v>
      </c>
      <c r="AB3474">
        <f>YEAR(BD_PONDERACIONES[[#This Row],[Fecha de Inspección]])</f>
        <v>2022</v>
      </c>
      <c r="AC3474">
        <f t="shared" si="759"/>
        <v>0.5</v>
      </c>
      <c r="AD3474">
        <f t="shared" si="760"/>
        <v>0.5</v>
      </c>
      <c r="AE3474">
        <f t="shared" si="761"/>
        <v>0.5</v>
      </c>
      <c r="AF3474">
        <f t="shared" si="762"/>
        <v>0.5</v>
      </c>
      <c r="AG3474">
        <f t="shared" si="763"/>
        <v>0.5</v>
      </c>
      <c r="AH3474">
        <f t="shared" si="764"/>
        <v>0.5</v>
      </c>
      <c r="AI3474">
        <f t="shared" si="765"/>
        <v>0.25</v>
      </c>
      <c r="AJ3474">
        <f t="shared" si="766"/>
        <v>0.25</v>
      </c>
      <c r="AK3474">
        <f t="shared" si="767"/>
        <v>0.5</v>
      </c>
      <c r="AL3474">
        <f t="shared" si="768"/>
        <v>0.5</v>
      </c>
      <c r="AM3474">
        <f t="shared" si="769"/>
        <v>0.17499999999999999</v>
      </c>
      <c r="AN3474" s="6">
        <f t="shared" si="771"/>
        <v>0.93500000000000005</v>
      </c>
      <c r="AO3474" t="str">
        <f>VLOOKUP(BD_PONDERACIONES[[#This Row],[Comuna]],Tabla3[#All],2,0)</f>
        <v>Florida</v>
      </c>
    </row>
    <row r="3475" spans="1:41" x14ac:dyDescent="0.35">
      <c r="A3475" t="s">
        <v>16634</v>
      </c>
      <c r="B3475" t="s">
        <v>16635</v>
      </c>
      <c r="C3475" t="s">
        <v>16636</v>
      </c>
      <c r="D3475" s="5">
        <v>44858</v>
      </c>
      <c r="E3475" s="5">
        <v>44728</v>
      </c>
      <c r="F3475" t="s">
        <v>753</v>
      </c>
      <c r="G3475" t="s">
        <v>16637</v>
      </c>
      <c r="H3475" t="s">
        <v>2755</v>
      </c>
      <c r="J3475" t="s">
        <v>756</v>
      </c>
      <c r="K3475" t="s">
        <v>756</v>
      </c>
      <c r="L3475" t="s">
        <v>757</v>
      </c>
      <c r="M3475" t="s">
        <v>757</v>
      </c>
      <c r="N3475" t="s">
        <v>756</v>
      </c>
      <c r="O3475" t="s">
        <v>756</v>
      </c>
      <c r="P3475" t="s">
        <v>758</v>
      </c>
      <c r="Q3475" t="s">
        <v>759</v>
      </c>
      <c r="R3475" t="s">
        <v>759</v>
      </c>
      <c r="S3475" t="s">
        <v>757</v>
      </c>
      <c r="T3475" t="s">
        <v>757</v>
      </c>
      <c r="U3475" t="s">
        <v>757</v>
      </c>
      <c r="V3475" t="s">
        <v>768</v>
      </c>
      <c r="W3475" t="s">
        <v>756</v>
      </c>
      <c r="X3475" t="s">
        <v>16638</v>
      </c>
      <c r="Y3475" t="str">
        <f t="shared" si="770"/>
        <v>junio</v>
      </c>
      <c r="Z3475">
        <f>YEAR(BD_PONDERACIONES[[#This Row],[Fecha Ejecución del Ticket]])</f>
        <v>2022</v>
      </c>
      <c r="AA3475" t="str">
        <f t="shared" si="758"/>
        <v>octubre</v>
      </c>
      <c r="AB3475">
        <f>YEAR(BD_PONDERACIONES[[#This Row],[Fecha de Inspección]])</f>
        <v>2022</v>
      </c>
      <c r="AC3475">
        <f t="shared" si="759"/>
        <v>0.5</v>
      </c>
      <c r="AD3475">
        <f t="shared" si="760"/>
        <v>0.5</v>
      </c>
      <c r="AE3475">
        <f t="shared" si="761"/>
        <v>0.5</v>
      </c>
      <c r="AF3475">
        <f t="shared" si="762"/>
        <v>0.5</v>
      </c>
      <c r="AG3475">
        <f t="shared" si="763"/>
        <v>0.5</v>
      </c>
      <c r="AH3475">
        <f t="shared" si="764"/>
        <v>0.5</v>
      </c>
      <c r="AI3475">
        <f t="shared" si="765"/>
        <v>0.25</v>
      </c>
      <c r="AJ3475">
        <f t="shared" si="766"/>
        <v>0.25</v>
      </c>
      <c r="AK3475">
        <f t="shared" si="767"/>
        <v>0.5</v>
      </c>
      <c r="AL3475">
        <f t="shared" si="768"/>
        <v>0.17499999999999999</v>
      </c>
      <c r="AM3475">
        <f t="shared" si="769"/>
        <v>0.5</v>
      </c>
      <c r="AN3475" s="6">
        <f t="shared" si="771"/>
        <v>0.93500000000000005</v>
      </c>
      <c r="AO3475" t="str">
        <f>VLOOKUP(BD_PONDERACIONES[[#This Row],[Comuna]],Tabla3[#All],2,0)</f>
        <v>Florida</v>
      </c>
    </row>
    <row r="3476" spans="1:41" x14ac:dyDescent="0.35">
      <c r="A3476" t="s">
        <v>16639</v>
      </c>
      <c r="B3476" t="s">
        <v>16640</v>
      </c>
      <c r="C3476" t="s">
        <v>16641</v>
      </c>
      <c r="D3476" s="5">
        <v>44858</v>
      </c>
      <c r="E3476" s="5">
        <v>44730</v>
      </c>
      <c r="F3476" t="s">
        <v>763</v>
      </c>
      <c r="G3476" t="s">
        <v>16642</v>
      </c>
      <c r="H3476" t="s">
        <v>1809</v>
      </c>
      <c r="J3476" t="s">
        <v>756</v>
      </c>
      <c r="K3476" t="s">
        <v>756</v>
      </c>
      <c r="L3476" t="s">
        <v>757</v>
      </c>
      <c r="M3476" t="s">
        <v>757</v>
      </c>
      <c r="N3476" t="s">
        <v>756</v>
      </c>
      <c r="O3476" t="s">
        <v>756</v>
      </c>
      <c r="P3476" t="s">
        <v>758</v>
      </c>
      <c r="Q3476" t="s">
        <v>759</v>
      </c>
      <c r="R3476" t="s">
        <v>759</v>
      </c>
      <c r="S3476" t="s">
        <v>757</v>
      </c>
      <c r="T3476" t="s">
        <v>757</v>
      </c>
      <c r="U3476" t="s">
        <v>757</v>
      </c>
      <c r="V3476" t="s">
        <v>756</v>
      </c>
      <c r="W3476" t="s">
        <v>756</v>
      </c>
      <c r="X3476" t="s">
        <v>16643</v>
      </c>
      <c r="Y3476" t="str">
        <f t="shared" si="770"/>
        <v>junio</v>
      </c>
      <c r="Z3476">
        <f>YEAR(BD_PONDERACIONES[[#This Row],[Fecha Ejecución del Ticket]])</f>
        <v>2022</v>
      </c>
      <c r="AA3476" t="str">
        <f t="shared" si="758"/>
        <v>octubre</v>
      </c>
      <c r="AB3476">
        <f>YEAR(BD_PONDERACIONES[[#This Row],[Fecha de Inspección]])</f>
        <v>2022</v>
      </c>
      <c r="AC3476">
        <f t="shared" si="759"/>
        <v>0.5</v>
      </c>
      <c r="AD3476">
        <f t="shared" si="760"/>
        <v>0.5</v>
      </c>
      <c r="AE3476">
        <f t="shared" si="761"/>
        <v>0.5</v>
      </c>
      <c r="AF3476">
        <f t="shared" si="762"/>
        <v>0.5</v>
      </c>
      <c r="AG3476">
        <f t="shared" si="763"/>
        <v>0.5</v>
      </c>
      <c r="AH3476">
        <f t="shared" si="764"/>
        <v>0.5</v>
      </c>
      <c r="AI3476">
        <f t="shared" si="765"/>
        <v>0.25</v>
      </c>
      <c r="AJ3476">
        <f t="shared" si="766"/>
        <v>0.25</v>
      </c>
      <c r="AK3476">
        <f t="shared" si="767"/>
        <v>0.5</v>
      </c>
      <c r="AL3476">
        <f t="shared" si="768"/>
        <v>0.5</v>
      </c>
      <c r="AM3476">
        <f t="shared" si="769"/>
        <v>0.5</v>
      </c>
      <c r="AN3476" s="6">
        <f t="shared" si="771"/>
        <v>1</v>
      </c>
      <c r="AO3476" t="str">
        <f>VLOOKUP(BD_PONDERACIONES[[#This Row],[Comuna]],Tabla3[#All],2,0)</f>
        <v>Florida</v>
      </c>
    </row>
    <row r="3477" spans="1:41" x14ac:dyDescent="0.35">
      <c r="A3477" t="s">
        <v>16644</v>
      </c>
      <c r="B3477" t="s">
        <v>16645</v>
      </c>
      <c r="C3477" t="s">
        <v>16646</v>
      </c>
      <c r="D3477" s="5">
        <v>44858</v>
      </c>
      <c r="E3477" s="5">
        <v>44728</v>
      </c>
      <c r="F3477" t="s">
        <v>753</v>
      </c>
      <c r="G3477" t="s">
        <v>16647</v>
      </c>
      <c r="H3477" t="s">
        <v>2755</v>
      </c>
      <c r="J3477" t="s">
        <v>756</v>
      </c>
      <c r="K3477" t="s">
        <v>756</v>
      </c>
      <c r="L3477" t="s">
        <v>757</v>
      </c>
      <c r="M3477" t="s">
        <v>757</v>
      </c>
      <c r="N3477" t="s">
        <v>756</v>
      </c>
      <c r="O3477" t="s">
        <v>756</v>
      </c>
      <c r="P3477" t="s">
        <v>758</v>
      </c>
      <c r="Q3477" t="s">
        <v>759</v>
      </c>
      <c r="R3477" t="s">
        <v>759</v>
      </c>
      <c r="S3477" t="s">
        <v>757</v>
      </c>
      <c r="T3477" t="s">
        <v>757</v>
      </c>
      <c r="U3477" t="s">
        <v>757</v>
      </c>
      <c r="V3477" t="s">
        <v>756</v>
      </c>
      <c r="W3477" t="s">
        <v>768</v>
      </c>
      <c r="X3477" t="s">
        <v>16648</v>
      </c>
      <c r="Y3477" t="str">
        <f t="shared" si="770"/>
        <v>junio</v>
      </c>
      <c r="Z3477">
        <f>YEAR(BD_PONDERACIONES[[#This Row],[Fecha Ejecución del Ticket]])</f>
        <v>2022</v>
      </c>
      <c r="AA3477" t="str">
        <f t="shared" si="758"/>
        <v>octubre</v>
      </c>
      <c r="AB3477">
        <f>YEAR(BD_PONDERACIONES[[#This Row],[Fecha de Inspección]])</f>
        <v>2022</v>
      </c>
      <c r="AC3477">
        <f t="shared" si="759"/>
        <v>0.5</v>
      </c>
      <c r="AD3477">
        <f t="shared" si="760"/>
        <v>0.5</v>
      </c>
      <c r="AE3477">
        <f t="shared" si="761"/>
        <v>0.5</v>
      </c>
      <c r="AF3477">
        <f t="shared" si="762"/>
        <v>0.5</v>
      </c>
      <c r="AG3477">
        <f t="shared" si="763"/>
        <v>0.5</v>
      </c>
      <c r="AH3477">
        <f t="shared" si="764"/>
        <v>0.5</v>
      </c>
      <c r="AI3477">
        <f t="shared" si="765"/>
        <v>0.25</v>
      </c>
      <c r="AJ3477">
        <f t="shared" si="766"/>
        <v>0.25</v>
      </c>
      <c r="AK3477">
        <f t="shared" si="767"/>
        <v>0.5</v>
      </c>
      <c r="AL3477">
        <f t="shared" si="768"/>
        <v>0.5</v>
      </c>
      <c r="AM3477">
        <f t="shared" si="769"/>
        <v>0.17499999999999999</v>
      </c>
      <c r="AN3477" s="6">
        <f t="shared" si="771"/>
        <v>0.93500000000000005</v>
      </c>
      <c r="AO3477" t="str">
        <f>VLOOKUP(BD_PONDERACIONES[[#This Row],[Comuna]],Tabla3[#All],2,0)</f>
        <v>Florida</v>
      </c>
    </row>
    <row r="3478" spans="1:41" x14ac:dyDescent="0.35">
      <c r="A3478" t="s">
        <v>16649</v>
      </c>
      <c r="B3478" t="s">
        <v>16650</v>
      </c>
      <c r="C3478" t="s">
        <v>16651</v>
      </c>
      <c r="D3478" s="5">
        <v>44858</v>
      </c>
      <c r="E3478" s="5">
        <v>44732</v>
      </c>
      <c r="F3478" t="s">
        <v>763</v>
      </c>
      <c r="G3478" t="s">
        <v>16652</v>
      </c>
      <c r="H3478" t="s">
        <v>1809</v>
      </c>
      <c r="J3478" t="s">
        <v>756</v>
      </c>
      <c r="K3478" t="s">
        <v>756</v>
      </c>
      <c r="L3478" t="s">
        <v>757</v>
      </c>
      <c r="M3478" t="s">
        <v>757</v>
      </c>
      <c r="N3478" t="s">
        <v>756</v>
      </c>
      <c r="O3478" t="s">
        <v>756</v>
      </c>
      <c r="P3478" t="s">
        <v>758</v>
      </c>
      <c r="Q3478" t="s">
        <v>759</v>
      </c>
      <c r="R3478" t="s">
        <v>759</v>
      </c>
      <c r="S3478" t="s">
        <v>757</v>
      </c>
      <c r="T3478" t="s">
        <v>757</v>
      </c>
      <c r="U3478" t="s">
        <v>757</v>
      </c>
      <c r="V3478" t="s">
        <v>756</v>
      </c>
      <c r="W3478" t="s">
        <v>756</v>
      </c>
      <c r="X3478" t="s">
        <v>16653</v>
      </c>
      <c r="Y3478" t="str">
        <f t="shared" si="770"/>
        <v>junio</v>
      </c>
      <c r="Z3478">
        <f>YEAR(BD_PONDERACIONES[[#This Row],[Fecha Ejecución del Ticket]])</f>
        <v>2022</v>
      </c>
      <c r="AA3478" t="str">
        <f t="shared" si="758"/>
        <v>octubre</v>
      </c>
      <c r="AB3478">
        <f>YEAR(BD_PONDERACIONES[[#This Row],[Fecha de Inspección]])</f>
        <v>2022</v>
      </c>
      <c r="AC3478">
        <f t="shared" si="759"/>
        <v>0.5</v>
      </c>
      <c r="AD3478">
        <f t="shared" si="760"/>
        <v>0.5</v>
      </c>
      <c r="AE3478">
        <f t="shared" si="761"/>
        <v>0.5</v>
      </c>
      <c r="AF3478">
        <f t="shared" si="762"/>
        <v>0.5</v>
      </c>
      <c r="AG3478">
        <f t="shared" si="763"/>
        <v>0.5</v>
      </c>
      <c r="AH3478">
        <f t="shared" si="764"/>
        <v>0.5</v>
      </c>
      <c r="AI3478">
        <f t="shared" si="765"/>
        <v>0.25</v>
      </c>
      <c r="AJ3478">
        <f t="shared" si="766"/>
        <v>0.25</v>
      </c>
      <c r="AK3478">
        <f t="shared" si="767"/>
        <v>0.5</v>
      </c>
      <c r="AL3478">
        <f t="shared" si="768"/>
        <v>0.5</v>
      </c>
      <c r="AM3478">
        <f t="shared" si="769"/>
        <v>0.5</v>
      </c>
      <c r="AN3478" s="6">
        <f t="shared" si="771"/>
        <v>1</v>
      </c>
      <c r="AO3478" t="str">
        <f>VLOOKUP(BD_PONDERACIONES[[#This Row],[Comuna]],Tabla3[#All],2,0)</f>
        <v>Florida</v>
      </c>
    </row>
    <row r="3479" spans="1:41" x14ac:dyDescent="0.35">
      <c r="A3479" t="s">
        <v>16654</v>
      </c>
      <c r="B3479" t="s">
        <v>16655</v>
      </c>
      <c r="C3479" t="s">
        <v>16656</v>
      </c>
      <c r="D3479" s="5">
        <v>44858</v>
      </c>
      <c r="E3479" s="5">
        <v>44727</v>
      </c>
      <c r="F3479" t="s">
        <v>753</v>
      </c>
      <c r="G3479" t="s">
        <v>16657</v>
      </c>
      <c r="H3479" t="s">
        <v>2755</v>
      </c>
      <c r="J3479" t="s">
        <v>756</v>
      </c>
      <c r="K3479" t="s">
        <v>756</v>
      </c>
      <c r="L3479" t="s">
        <v>756</v>
      </c>
      <c r="M3479" t="s">
        <v>756</v>
      </c>
      <c r="N3479" t="s">
        <v>756</v>
      </c>
      <c r="O3479" t="s">
        <v>756</v>
      </c>
      <c r="P3479" t="s">
        <v>765</v>
      </c>
      <c r="Q3479" t="s">
        <v>16658</v>
      </c>
      <c r="R3479" t="s">
        <v>16659</v>
      </c>
      <c r="S3479" t="s">
        <v>756</v>
      </c>
      <c r="T3479" t="s">
        <v>756</v>
      </c>
      <c r="U3479" t="s">
        <v>756</v>
      </c>
      <c r="V3479" t="s">
        <v>756</v>
      </c>
      <c r="W3479" t="s">
        <v>768</v>
      </c>
      <c r="X3479" t="s">
        <v>16660</v>
      </c>
      <c r="Y3479" t="str">
        <f t="shared" si="770"/>
        <v>junio</v>
      </c>
      <c r="Z3479">
        <f>YEAR(BD_PONDERACIONES[[#This Row],[Fecha Ejecución del Ticket]])</f>
        <v>2022</v>
      </c>
      <c r="AA3479" t="str">
        <f t="shared" si="758"/>
        <v>octubre</v>
      </c>
      <c r="AB3479">
        <f>YEAR(BD_PONDERACIONES[[#This Row],[Fecha de Inspección]])</f>
        <v>2022</v>
      </c>
      <c r="AC3479">
        <f t="shared" si="759"/>
        <v>0.5</v>
      </c>
      <c r="AD3479">
        <f t="shared" si="760"/>
        <v>0.5</v>
      </c>
      <c r="AE3479">
        <f t="shared" si="761"/>
        <v>0.5</v>
      </c>
      <c r="AF3479">
        <f t="shared" si="762"/>
        <v>0.5</v>
      </c>
      <c r="AG3479">
        <f t="shared" si="763"/>
        <v>0.5</v>
      </c>
      <c r="AH3479">
        <f t="shared" si="764"/>
        <v>0.5</v>
      </c>
      <c r="AI3479">
        <f t="shared" si="765"/>
        <v>0.25</v>
      </c>
      <c r="AJ3479">
        <f t="shared" si="766"/>
        <v>0.25</v>
      </c>
      <c r="AK3479">
        <f t="shared" si="767"/>
        <v>0.5</v>
      </c>
      <c r="AL3479">
        <f t="shared" si="768"/>
        <v>0.5</v>
      </c>
      <c r="AM3479">
        <f t="shared" si="769"/>
        <v>0.17499999999999999</v>
      </c>
      <c r="AN3479" s="6">
        <f t="shared" si="771"/>
        <v>0.93500000000000005</v>
      </c>
      <c r="AO3479" t="str">
        <f>VLOOKUP(BD_PONDERACIONES[[#This Row],[Comuna]],Tabla3[#All],2,0)</f>
        <v>Florida</v>
      </c>
    </row>
    <row r="3480" spans="1:41" x14ac:dyDescent="0.35">
      <c r="A3480" t="s">
        <v>16661</v>
      </c>
      <c r="B3480" t="s">
        <v>16662</v>
      </c>
      <c r="C3480" t="s">
        <v>16663</v>
      </c>
      <c r="D3480" s="5">
        <v>44858</v>
      </c>
      <c r="E3480" s="5">
        <v>44740</v>
      </c>
      <c r="F3480" t="s">
        <v>763</v>
      </c>
      <c r="G3480" t="s">
        <v>16664</v>
      </c>
      <c r="H3480" t="s">
        <v>1809</v>
      </c>
      <c r="J3480" t="s">
        <v>756</v>
      </c>
      <c r="K3480" t="s">
        <v>756</v>
      </c>
      <c r="L3480" t="s">
        <v>757</v>
      </c>
      <c r="M3480" t="s">
        <v>757</v>
      </c>
      <c r="N3480" t="s">
        <v>756</v>
      </c>
      <c r="O3480" t="s">
        <v>756</v>
      </c>
      <c r="P3480" t="s">
        <v>758</v>
      </c>
      <c r="Q3480" t="s">
        <v>759</v>
      </c>
      <c r="R3480" t="s">
        <v>759</v>
      </c>
      <c r="S3480" t="s">
        <v>757</v>
      </c>
      <c r="T3480" t="s">
        <v>757</v>
      </c>
      <c r="U3480" t="s">
        <v>757</v>
      </c>
      <c r="V3480" t="s">
        <v>773</v>
      </c>
      <c r="W3480" t="s">
        <v>773</v>
      </c>
      <c r="X3480" t="s">
        <v>16665</v>
      </c>
      <c r="Y3480" t="str">
        <f t="shared" si="770"/>
        <v>junio</v>
      </c>
      <c r="Z3480">
        <f>YEAR(BD_PONDERACIONES[[#This Row],[Fecha Ejecución del Ticket]])</f>
        <v>2022</v>
      </c>
      <c r="AA3480" t="str">
        <f t="shared" si="758"/>
        <v>octubre</v>
      </c>
      <c r="AB3480">
        <f>YEAR(BD_PONDERACIONES[[#This Row],[Fecha de Inspección]])</f>
        <v>2022</v>
      </c>
      <c r="AC3480">
        <f t="shared" si="759"/>
        <v>0.5</v>
      </c>
      <c r="AD3480">
        <f t="shared" si="760"/>
        <v>0.5</v>
      </c>
      <c r="AE3480">
        <f t="shared" si="761"/>
        <v>0.5</v>
      </c>
      <c r="AF3480">
        <f t="shared" si="762"/>
        <v>0.5</v>
      </c>
      <c r="AG3480">
        <f t="shared" si="763"/>
        <v>0.5</v>
      </c>
      <c r="AH3480">
        <f t="shared" si="764"/>
        <v>0.5</v>
      </c>
      <c r="AI3480">
        <f t="shared" si="765"/>
        <v>0.25</v>
      </c>
      <c r="AJ3480">
        <f t="shared" si="766"/>
        <v>0.25</v>
      </c>
      <c r="AK3480">
        <f t="shared" si="767"/>
        <v>0.5</v>
      </c>
      <c r="AL3480">
        <f t="shared" si="768"/>
        <v>0</v>
      </c>
      <c r="AM3480">
        <f t="shared" si="769"/>
        <v>0</v>
      </c>
      <c r="AN3480" s="6">
        <f t="shared" si="771"/>
        <v>0.8</v>
      </c>
      <c r="AO3480" t="str">
        <f>VLOOKUP(BD_PONDERACIONES[[#This Row],[Comuna]],Tabla3[#All],2,0)</f>
        <v>Florida</v>
      </c>
    </row>
    <row r="3481" spans="1:41" x14ac:dyDescent="0.35">
      <c r="A3481" t="s">
        <v>16666</v>
      </c>
      <c r="B3481" t="s">
        <v>16667</v>
      </c>
      <c r="C3481" t="s">
        <v>16668</v>
      </c>
      <c r="D3481" s="5">
        <v>44858</v>
      </c>
      <c r="E3481" s="5">
        <v>44734</v>
      </c>
      <c r="F3481" t="s">
        <v>763</v>
      </c>
      <c r="G3481" t="s">
        <v>16669</v>
      </c>
      <c r="H3481" t="s">
        <v>1809</v>
      </c>
      <c r="J3481" t="s">
        <v>756</v>
      </c>
      <c r="K3481" t="s">
        <v>756</v>
      </c>
      <c r="L3481" t="s">
        <v>757</v>
      </c>
      <c r="M3481" t="s">
        <v>757</v>
      </c>
      <c r="N3481" t="s">
        <v>756</v>
      </c>
      <c r="O3481" t="s">
        <v>756</v>
      </c>
      <c r="P3481" t="s">
        <v>758</v>
      </c>
      <c r="Q3481" t="s">
        <v>759</v>
      </c>
      <c r="R3481" t="s">
        <v>759</v>
      </c>
      <c r="S3481" t="s">
        <v>757</v>
      </c>
      <c r="T3481" t="s">
        <v>757</v>
      </c>
      <c r="U3481" t="s">
        <v>757</v>
      </c>
      <c r="V3481" t="s">
        <v>756</v>
      </c>
      <c r="W3481" t="s">
        <v>756</v>
      </c>
      <c r="X3481" t="s">
        <v>1712</v>
      </c>
      <c r="Y3481" t="str">
        <f t="shared" si="770"/>
        <v>junio</v>
      </c>
      <c r="Z3481">
        <f>YEAR(BD_PONDERACIONES[[#This Row],[Fecha Ejecución del Ticket]])</f>
        <v>2022</v>
      </c>
      <c r="AA3481" t="str">
        <f t="shared" si="758"/>
        <v>octubre</v>
      </c>
      <c r="AB3481">
        <f>YEAR(BD_PONDERACIONES[[#This Row],[Fecha de Inspección]])</f>
        <v>2022</v>
      </c>
      <c r="AC3481">
        <f t="shared" si="759"/>
        <v>0.5</v>
      </c>
      <c r="AD3481">
        <f t="shared" si="760"/>
        <v>0.5</v>
      </c>
      <c r="AE3481">
        <f t="shared" si="761"/>
        <v>0.5</v>
      </c>
      <c r="AF3481">
        <f t="shared" si="762"/>
        <v>0.5</v>
      </c>
      <c r="AG3481">
        <f t="shared" si="763"/>
        <v>0.5</v>
      </c>
      <c r="AH3481">
        <f t="shared" si="764"/>
        <v>0.5</v>
      </c>
      <c r="AI3481">
        <f t="shared" si="765"/>
        <v>0.25</v>
      </c>
      <c r="AJ3481">
        <f t="shared" si="766"/>
        <v>0.25</v>
      </c>
      <c r="AK3481">
        <f t="shared" si="767"/>
        <v>0.5</v>
      </c>
      <c r="AL3481">
        <f t="shared" si="768"/>
        <v>0.5</v>
      </c>
      <c r="AM3481">
        <f t="shared" si="769"/>
        <v>0.5</v>
      </c>
      <c r="AN3481" s="6">
        <f t="shared" si="771"/>
        <v>1</v>
      </c>
      <c r="AO3481" t="str">
        <f>VLOOKUP(BD_PONDERACIONES[[#This Row],[Comuna]],Tabla3[#All],2,0)</f>
        <v>Florida</v>
      </c>
    </row>
    <row r="3482" spans="1:41" x14ac:dyDescent="0.35">
      <c r="A3482" t="s">
        <v>16670</v>
      </c>
      <c r="B3482" t="s">
        <v>16671</v>
      </c>
      <c r="C3482" t="s">
        <v>16672</v>
      </c>
      <c r="D3482" s="5">
        <v>44858</v>
      </c>
      <c r="E3482" s="5">
        <v>44727</v>
      </c>
      <c r="F3482" t="s">
        <v>753</v>
      </c>
      <c r="G3482" t="s">
        <v>16673</v>
      </c>
      <c r="H3482" t="s">
        <v>2755</v>
      </c>
      <c r="J3482" t="s">
        <v>756</v>
      </c>
      <c r="K3482" t="s">
        <v>756</v>
      </c>
      <c r="L3482" t="s">
        <v>757</v>
      </c>
      <c r="M3482" t="s">
        <v>757</v>
      </c>
      <c r="N3482" t="s">
        <v>756</v>
      </c>
      <c r="O3482" t="s">
        <v>756</v>
      </c>
      <c r="P3482" t="s">
        <v>758</v>
      </c>
      <c r="Q3482" t="s">
        <v>759</v>
      </c>
      <c r="R3482" t="s">
        <v>759</v>
      </c>
      <c r="S3482" t="s">
        <v>757</v>
      </c>
      <c r="T3482" t="s">
        <v>757</v>
      </c>
      <c r="U3482" t="s">
        <v>757</v>
      </c>
      <c r="V3482" t="s">
        <v>904</v>
      </c>
      <c r="W3482" t="s">
        <v>768</v>
      </c>
      <c r="X3482" t="s">
        <v>16674</v>
      </c>
      <c r="Y3482" t="str">
        <f t="shared" si="770"/>
        <v>junio</v>
      </c>
      <c r="Z3482">
        <f>YEAR(BD_PONDERACIONES[[#This Row],[Fecha Ejecución del Ticket]])</f>
        <v>2022</v>
      </c>
      <c r="AA3482" t="str">
        <f t="shared" si="758"/>
        <v>octubre</v>
      </c>
      <c r="AB3482">
        <f>YEAR(BD_PONDERACIONES[[#This Row],[Fecha de Inspección]])</f>
        <v>2022</v>
      </c>
      <c r="AC3482">
        <f t="shared" si="759"/>
        <v>0.5</v>
      </c>
      <c r="AD3482">
        <f t="shared" si="760"/>
        <v>0.5</v>
      </c>
      <c r="AE3482">
        <f t="shared" si="761"/>
        <v>0.5</v>
      </c>
      <c r="AF3482">
        <f t="shared" si="762"/>
        <v>0.5</v>
      </c>
      <c r="AG3482">
        <f t="shared" si="763"/>
        <v>0.5</v>
      </c>
      <c r="AH3482">
        <f t="shared" si="764"/>
        <v>0.5</v>
      </c>
      <c r="AI3482">
        <f t="shared" si="765"/>
        <v>0.25</v>
      </c>
      <c r="AJ3482">
        <f t="shared" si="766"/>
        <v>0.25</v>
      </c>
      <c r="AK3482">
        <f t="shared" si="767"/>
        <v>0.5</v>
      </c>
      <c r="AL3482">
        <f t="shared" si="768"/>
        <v>0.32500000000000001</v>
      </c>
      <c r="AM3482">
        <f t="shared" si="769"/>
        <v>0.17499999999999999</v>
      </c>
      <c r="AN3482" s="6">
        <f t="shared" si="771"/>
        <v>0.9</v>
      </c>
      <c r="AO3482" t="str">
        <f>VLOOKUP(BD_PONDERACIONES[[#This Row],[Comuna]],Tabla3[#All],2,0)</f>
        <v>Florida</v>
      </c>
    </row>
    <row r="3483" spans="1:41" x14ac:dyDescent="0.35">
      <c r="A3483" t="s">
        <v>16675</v>
      </c>
      <c r="B3483" t="s">
        <v>16676</v>
      </c>
      <c r="C3483" t="s">
        <v>16677</v>
      </c>
      <c r="D3483" s="5">
        <v>44858</v>
      </c>
      <c r="E3483" s="5">
        <v>44740</v>
      </c>
      <c r="F3483" t="s">
        <v>763</v>
      </c>
      <c r="G3483" t="s">
        <v>16678</v>
      </c>
      <c r="H3483" t="s">
        <v>1809</v>
      </c>
      <c r="J3483" t="s">
        <v>756</v>
      </c>
      <c r="K3483" t="s">
        <v>756</v>
      </c>
      <c r="L3483" t="s">
        <v>757</v>
      </c>
      <c r="M3483" t="s">
        <v>757</v>
      </c>
      <c r="N3483" t="s">
        <v>756</v>
      </c>
      <c r="O3483" t="s">
        <v>756</v>
      </c>
      <c r="P3483" t="s">
        <v>758</v>
      </c>
      <c r="Q3483" t="s">
        <v>759</v>
      </c>
      <c r="R3483" t="s">
        <v>759</v>
      </c>
      <c r="S3483" t="s">
        <v>757</v>
      </c>
      <c r="T3483" t="s">
        <v>757</v>
      </c>
      <c r="U3483" t="s">
        <v>757</v>
      </c>
      <c r="V3483" t="s">
        <v>756</v>
      </c>
      <c r="W3483" t="s">
        <v>768</v>
      </c>
      <c r="X3483" t="s">
        <v>16679</v>
      </c>
      <c r="Y3483" t="str">
        <f t="shared" si="770"/>
        <v>junio</v>
      </c>
      <c r="Z3483">
        <f>YEAR(BD_PONDERACIONES[[#This Row],[Fecha Ejecución del Ticket]])</f>
        <v>2022</v>
      </c>
      <c r="AA3483" t="str">
        <f t="shared" si="758"/>
        <v>octubre</v>
      </c>
      <c r="AB3483">
        <f>YEAR(BD_PONDERACIONES[[#This Row],[Fecha de Inspección]])</f>
        <v>2022</v>
      </c>
      <c r="AC3483">
        <f t="shared" si="759"/>
        <v>0.5</v>
      </c>
      <c r="AD3483">
        <f t="shared" si="760"/>
        <v>0.5</v>
      </c>
      <c r="AE3483">
        <f t="shared" si="761"/>
        <v>0.5</v>
      </c>
      <c r="AF3483">
        <f t="shared" si="762"/>
        <v>0.5</v>
      </c>
      <c r="AG3483">
        <f t="shared" si="763"/>
        <v>0.5</v>
      </c>
      <c r="AH3483">
        <f t="shared" si="764"/>
        <v>0.5</v>
      </c>
      <c r="AI3483">
        <f t="shared" si="765"/>
        <v>0.25</v>
      </c>
      <c r="AJ3483">
        <f t="shared" si="766"/>
        <v>0.25</v>
      </c>
      <c r="AK3483">
        <f t="shared" si="767"/>
        <v>0.5</v>
      </c>
      <c r="AL3483">
        <f t="shared" si="768"/>
        <v>0.5</v>
      </c>
      <c r="AM3483">
        <f t="shared" si="769"/>
        <v>0.17499999999999999</v>
      </c>
      <c r="AN3483" s="6">
        <f t="shared" si="771"/>
        <v>0.93500000000000005</v>
      </c>
      <c r="AO3483" t="str">
        <f>VLOOKUP(BD_PONDERACIONES[[#This Row],[Comuna]],Tabla3[#All],2,0)</f>
        <v>Florida</v>
      </c>
    </row>
    <row r="3484" spans="1:41" x14ac:dyDescent="0.35">
      <c r="A3484" t="s">
        <v>16680</v>
      </c>
      <c r="B3484" t="s">
        <v>16681</v>
      </c>
      <c r="C3484" t="s">
        <v>16682</v>
      </c>
      <c r="D3484" s="5">
        <v>44858</v>
      </c>
      <c r="E3484" s="5">
        <v>44731</v>
      </c>
      <c r="F3484" t="s">
        <v>763</v>
      </c>
      <c r="G3484" t="s">
        <v>16683</v>
      </c>
      <c r="H3484" t="s">
        <v>1809</v>
      </c>
      <c r="J3484" t="s">
        <v>756</v>
      </c>
      <c r="K3484" t="s">
        <v>756</v>
      </c>
      <c r="L3484" t="s">
        <v>757</v>
      </c>
      <c r="M3484" t="s">
        <v>757</v>
      </c>
      <c r="N3484" t="s">
        <v>756</v>
      </c>
      <c r="O3484" t="s">
        <v>756</v>
      </c>
      <c r="P3484" t="s">
        <v>758</v>
      </c>
      <c r="Q3484" t="s">
        <v>759</v>
      </c>
      <c r="R3484" t="s">
        <v>759</v>
      </c>
      <c r="S3484" t="s">
        <v>757</v>
      </c>
      <c r="T3484" t="s">
        <v>757</v>
      </c>
      <c r="U3484" t="s">
        <v>757</v>
      </c>
      <c r="V3484" t="s">
        <v>773</v>
      </c>
      <c r="W3484" t="s">
        <v>756</v>
      </c>
      <c r="X3484" t="s">
        <v>16684</v>
      </c>
      <c r="Y3484" t="str">
        <f t="shared" si="770"/>
        <v>junio</v>
      </c>
      <c r="Z3484">
        <f>YEAR(BD_PONDERACIONES[[#This Row],[Fecha Ejecución del Ticket]])</f>
        <v>2022</v>
      </c>
      <c r="AA3484" t="str">
        <f t="shared" si="758"/>
        <v>octubre</v>
      </c>
      <c r="AB3484">
        <f>YEAR(BD_PONDERACIONES[[#This Row],[Fecha de Inspección]])</f>
        <v>2022</v>
      </c>
      <c r="AC3484">
        <f t="shared" si="759"/>
        <v>0.5</v>
      </c>
      <c r="AD3484">
        <f t="shared" si="760"/>
        <v>0.5</v>
      </c>
      <c r="AE3484">
        <f t="shared" si="761"/>
        <v>0.5</v>
      </c>
      <c r="AF3484">
        <f t="shared" si="762"/>
        <v>0.5</v>
      </c>
      <c r="AG3484">
        <f t="shared" si="763"/>
        <v>0.5</v>
      </c>
      <c r="AH3484">
        <f t="shared" si="764"/>
        <v>0.5</v>
      </c>
      <c r="AI3484">
        <f t="shared" si="765"/>
        <v>0.25</v>
      </c>
      <c r="AJ3484">
        <f t="shared" si="766"/>
        <v>0.25</v>
      </c>
      <c r="AK3484">
        <f t="shared" si="767"/>
        <v>0.5</v>
      </c>
      <c r="AL3484">
        <f t="shared" si="768"/>
        <v>0</v>
      </c>
      <c r="AM3484">
        <f t="shared" si="769"/>
        <v>0.5</v>
      </c>
      <c r="AN3484" s="6">
        <f t="shared" si="771"/>
        <v>0.9</v>
      </c>
      <c r="AO3484" t="str">
        <f>VLOOKUP(BD_PONDERACIONES[[#This Row],[Comuna]],Tabla3[#All],2,0)</f>
        <v>Florida</v>
      </c>
    </row>
    <row r="3485" spans="1:41" x14ac:dyDescent="0.35">
      <c r="A3485" t="s">
        <v>16685</v>
      </c>
      <c r="B3485" t="s">
        <v>16686</v>
      </c>
      <c r="C3485" t="s">
        <v>16687</v>
      </c>
      <c r="D3485" s="5">
        <v>44858</v>
      </c>
      <c r="E3485" s="5">
        <v>44740</v>
      </c>
      <c r="F3485" t="s">
        <v>763</v>
      </c>
      <c r="G3485" t="s">
        <v>16688</v>
      </c>
      <c r="H3485" t="s">
        <v>1809</v>
      </c>
      <c r="J3485" t="s">
        <v>756</v>
      </c>
      <c r="K3485" t="s">
        <v>756</v>
      </c>
      <c r="L3485" t="s">
        <v>757</v>
      </c>
      <c r="M3485" t="s">
        <v>757</v>
      </c>
      <c r="N3485" t="s">
        <v>756</v>
      </c>
      <c r="O3485" t="s">
        <v>756</v>
      </c>
      <c r="P3485" t="s">
        <v>758</v>
      </c>
      <c r="Q3485" t="s">
        <v>759</v>
      </c>
      <c r="R3485" t="s">
        <v>759</v>
      </c>
      <c r="S3485" t="s">
        <v>757</v>
      </c>
      <c r="T3485" t="s">
        <v>757</v>
      </c>
      <c r="U3485" t="s">
        <v>757</v>
      </c>
      <c r="V3485" t="s">
        <v>756</v>
      </c>
      <c r="W3485" t="s">
        <v>756</v>
      </c>
      <c r="X3485" t="s">
        <v>16019</v>
      </c>
      <c r="Y3485" t="str">
        <f t="shared" si="770"/>
        <v>junio</v>
      </c>
      <c r="Z3485">
        <f>YEAR(BD_PONDERACIONES[[#This Row],[Fecha Ejecución del Ticket]])</f>
        <v>2022</v>
      </c>
      <c r="AA3485" t="str">
        <f t="shared" si="758"/>
        <v>octubre</v>
      </c>
      <c r="AB3485">
        <f>YEAR(BD_PONDERACIONES[[#This Row],[Fecha de Inspección]])</f>
        <v>2022</v>
      </c>
      <c r="AC3485">
        <f t="shared" si="759"/>
        <v>0.5</v>
      </c>
      <c r="AD3485">
        <f t="shared" si="760"/>
        <v>0.5</v>
      </c>
      <c r="AE3485">
        <f t="shared" si="761"/>
        <v>0.5</v>
      </c>
      <c r="AF3485">
        <f t="shared" si="762"/>
        <v>0.5</v>
      </c>
      <c r="AG3485">
        <f t="shared" si="763"/>
        <v>0.5</v>
      </c>
      <c r="AH3485">
        <f t="shared" si="764"/>
        <v>0.5</v>
      </c>
      <c r="AI3485">
        <f t="shared" si="765"/>
        <v>0.25</v>
      </c>
      <c r="AJ3485">
        <f t="shared" si="766"/>
        <v>0.25</v>
      </c>
      <c r="AK3485">
        <f t="shared" si="767"/>
        <v>0.5</v>
      </c>
      <c r="AL3485">
        <f t="shared" si="768"/>
        <v>0.5</v>
      </c>
      <c r="AM3485">
        <f t="shared" si="769"/>
        <v>0.5</v>
      </c>
      <c r="AN3485" s="6">
        <f t="shared" si="771"/>
        <v>1</v>
      </c>
      <c r="AO3485" t="str">
        <f>VLOOKUP(BD_PONDERACIONES[[#This Row],[Comuna]],Tabla3[#All],2,0)</f>
        <v>Florida</v>
      </c>
    </row>
    <row r="3486" spans="1:41" x14ac:dyDescent="0.35">
      <c r="A3486" t="s">
        <v>16689</v>
      </c>
      <c r="B3486" t="s">
        <v>16690</v>
      </c>
      <c r="C3486" t="s">
        <v>16691</v>
      </c>
      <c r="D3486" s="5">
        <v>44859</v>
      </c>
      <c r="E3486" s="5">
        <v>44742</v>
      </c>
      <c r="F3486" t="s">
        <v>763</v>
      </c>
      <c r="G3486" t="s">
        <v>16692</v>
      </c>
      <c r="H3486" t="s">
        <v>1809</v>
      </c>
      <c r="J3486" t="s">
        <v>756</v>
      </c>
      <c r="K3486" t="s">
        <v>756</v>
      </c>
      <c r="L3486" t="s">
        <v>757</v>
      </c>
      <c r="M3486" t="s">
        <v>757</v>
      </c>
      <c r="N3486" t="s">
        <v>756</v>
      </c>
      <c r="O3486" t="s">
        <v>756</v>
      </c>
      <c r="P3486" t="s">
        <v>758</v>
      </c>
      <c r="Q3486" t="s">
        <v>759</v>
      </c>
      <c r="R3486" t="s">
        <v>759</v>
      </c>
      <c r="S3486" t="s">
        <v>757</v>
      </c>
      <c r="T3486" t="s">
        <v>757</v>
      </c>
      <c r="U3486" t="s">
        <v>757</v>
      </c>
      <c r="V3486" t="s">
        <v>756</v>
      </c>
      <c r="W3486" t="s">
        <v>756</v>
      </c>
      <c r="X3486" t="s">
        <v>1712</v>
      </c>
      <c r="Y3486" t="str">
        <f t="shared" si="770"/>
        <v>junio</v>
      </c>
      <c r="Z3486">
        <f>YEAR(BD_PONDERACIONES[[#This Row],[Fecha Ejecución del Ticket]])</f>
        <v>2022</v>
      </c>
      <c r="AA3486" t="str">
        <f t="shared" si="758"/>
        <v>octubre</v>
      </c>
      <c r="AB3486">
        <f>YEAR(BD_PONDERACIONES[[#This Row],[Fecha de Inspección]])</f>
        <v>2022</v>
      </c>
      <c r="AC3486">
        <f t="shared" si="759"/>
        <v>0.5</v>
      </c>
      <c r="AD3486">
        <f t="shared" si="760"/>
        <v>0.5</v>
      </c>
      <c r="AE3486">
        <f t="shared" si="761"/>
        <v>0.5</v>
      </c>
      <c r="AF3486">
        <f t="shared" si="762"/>
        <v>0.5</v>
      </c>
      <c r="AG3486">
        <f t="shared" si="763"/>
        <v>0.5</v>
      </c>
      <c r="AH3486">
        <f t="shared" si="764"/>
        <v>0.5</v>
      </c>
      <c r="AI3486">
        <f t="shared" si="765"/>
        <v>0.25</v>
      </c>
      <c r="AJ3486">
        <f t="shared" si="766"/>
        <v>0.25</v>
      </c>
      <c r="AK3486">
        <f t="shared" si="767"/>
        <v>0.5</v>
      </c>
      <c r="AL3486">
        <f t="shared" si="768"/>
        <v>0.5</v>
      </c>
      <c r="AM3486">
        <f t="shared" si="769"/>
        <v>0.5</v>
      </c>
      <c r="AN3486" s="6">
        <f t="shared" si="771"/>
        <v>1</v>
      </c>
      <c r="AO3486" t="str">
        <f>VLOOKUP(BD_PONDERACIONES[[#This Row],[Comuna]],Tabla3[#All],2,0)</f>
        <v>Florida</v>
      </c>
    </row>
    <row r="3487" spans="1:41" x14ac:dyDescent="0.35">
      <c r="A3487" t="s">
        <v>16693</v>
      </c>
      <c r="B3487" t="s">
        <v>16694</v>
      </c>
      <c r="C3487" t="s">
        <v>16695</v>
      </c>
      <c r="D3487" s="5">
        <v>44859</v>
      </c>
      <c r="E3487" s="5">
        <v>44741</v>
      </c>
      <c r="F3487" t="s">
        <v>763</v>
      </c>
      <c r="G3487" t="s">
        <v>16696</v>
      </c>
      <c r="H3487" t="s">
        <v>1809</v>
      </c>
      <c r="J3487" t="s">
        <v>756</v>
      </c>
      <c r="K3487" t="s">
        <v>756</v>
      </c>
      <c r="L3487" t="s">
        <v>757</v>
      </c>
      <c r="M3487" t="s">
        <v>757</v>
      </c>
      <c r="N3487" t="s">
        <v>756</v>
      </c>
      <c r="O3487" t="s">
        <v>756</v>
      </c>
      <c r="P3487" t="s">
        <v>758</v>
      </c>
      <c r="Q3487" t="s">
        <v>759</v>
      </c>
      <c r="R3487" t="s">
        <v>759</v>
      </c>
      <c r="S3487" t="s">
        <v>757</v>
      </c>
      <c r="T3487" t="s">
        <v>757</v>
      </c>
      <c r="U3487" t="s">
        <v>757</v>
      </c>
      <c r="V3487" t="s">
        <v>756</v>
      </c>
      <c r="W3487" t="s">
        <v>756</v>
      </c>
      <c r="X3487" t="s">
        <v>16697</v>
      </c>
      <c r="Y3487" t="str">
        <f t="shared" si="770"/>
        <v>junio</v>
      </c>
      <c r="Z3487">
        <f>YEAR(BD_PONDERACIONES[[#This Row],[Fecha Ejecución del Ticket]])</f>
        <v>2022</v>
      </c>
      <c r="AA3487" t="str">
        <f t="shared" si="758"/>
        <v>octubre</v>
      </c>
      <c r="AB3487">
        <f>YEAR(BD_PONDERACIONES[[#This Row],[Fecha de Inspección]])</f>
        <v>2022</v>
      </c>
      <c r="AC3487">
        <f t="shared" si="759"/>
        <v>0.5</v>
      </c>
      <c r="AD3487">
        <f t="shared" si="760"/>
        <v>0.5</v>
      </c>
      <c r="AE3487">
        <f t="shared" si="761"/>
        <v>0.5</v>
      </c>
      <c r="AF3487">
        <f t="shared" si="762"/>
        <v>0.5</v>
      </c>
      <c r="AG3487">
        <f t="shared" si="763"/>
        <v>0.5</v>
      </c>
      <c r="AH3487">
        <f t="shared" si="764"/>
        <v>0.5</v>
      </c>
      <c r="AI3487">
        <f t="shared" si="765"/>
        <v>0.25</v>
      </c>
      <c r="AJ3487">
        <f t="shared" si="766"/>
        <v>0.25</v>
      </c>
      <c r="AK3487">
        <f t="shared" si="767"/>
        <v>0.5</v>
      </c>
      <c r="AL3487">
        <f t="shared" si="768"/>
        <v>0.5</v>
      </c>
      <c r="AM3487">
        <f t="shared" si="769"/>
        <v>0.5</v>
      </c>
      <c r="AN3487" s="6">
        <f t="shared" si="771"/>
        <v>1</v>
      </c>
      <c r="AO3487" t="str">
        <f>VLOOKUP(BD_PONDERACIONES[[#This Row],[Comuna]],Tabla3[#All],2,0)</f>
        <v>Florida</v>
      </c>
    </row>
    <row r="3488" spans="1:41" x14ac:dyDescent="0.35">
      <c r="A3488" t="s">
        <v>16698</v>
      </c>
      <c r="B3488" t="s">
        <v>16699</v>
      </c>
      <c r="C3488" t="s">
        <v>16700</v>
      </c>
      <c r="D3488" s="5">
        <v>44859</v>
      </c>
      <c r="E3488" s="5">
        <v>44742</v>
      </c>
      <c r="F3488" t="s">
        <v>763</v>
      </c>
      <c r="G3488" t="s">
        <v>16701</v>
      </c>
      <c r="H3488" t="s">
        <v>1809</v>
      </c>
      <c r="J3488" t="s">
        <v>756</v>
      </c>
      <c r="K3488" t="s">
        <v>756</v>
      </c>
      <c r="L3488" t="s">
        <v>757</v>
      </c>
      <c r="M3488" t="s">
        <v>757</v>
      </c>
      <c r="N3488" t="s">
        <v>756</v>
      </c>
      <c r="O3488" t="s">
        <v>756</v>
      </c>
      <c r="P3488" t="s">
        <v>758</v>
      </c>
      <c r="Q3488" t="s">
        <v>759</v>
      </c>
      <c r="R3488" t="s">
        <v>759</v>
      </c>
      <c r="S3488" t="s">
        <v>757</v>
      </c>
      <c r="T3488" t="s">
        <v>757</v>
      </c>
      <c r="U3488" t="s">
        <v>757</v>
      </c>
      <c r="V3488" t="s">
        <v>773</v>
      </c>
      <c r="W3488" t="s">
        <v>773</v>
      </c>
      <c r="X3488" t="s">
        <v>16702</v>
      </c>
      <c r="Y3488" t="str">
        <f t="shared" si="770"/>
        <v>junio</v>
      </c>
      <c r="Z3488">
        <f>YEAR(BD_PONDERACIONES[[#This Row],[Fecha Ejecución del Ticket]])</f>
        <v>2022</v>
      </c>
      <c r="AA3488" t="str">
        <f t="shared" si="758"/>
        <v>octubre</v>
      </c>
      <c r="AB3488">
        <f>YEAR(BD_PONDERACIONES[[#This Row],[Fecha de Inspección]])</f>
        <v>2022</v>
      </c>
      <c r="AC3488">
        <f t="shared" si="759"/>
        <v>0.5</v>
      </c>
      <c r="AD3488">
        <f t="shared" si="760"/>
        <v>0.5</v>
      </c>
      <c r="AE3488">
        <f t="shared" si="761"/>
        <v>0.5</v>
      </c>
      <c r="AF3488">
        <f t="shared" si="762"/>
        <v>0.5</v>
      </c>
      <c r="AG3488">
        <f t="shared" si="763"/>
        <v>0.5</v>
      </c>
      <c r="AH3488">
        <f t="shared" si="764"/>
        <v>0.5</v>
      </c>
      <c r="AI3488">
        <f t="shared" si="765"/>
        <v>0.25</v>
      </c>
      <c r="AJ3488">
        <f t="shared" si="766"/>
        <v>0.25</v>
      </c>
      <c r="AK3488">
        <f t="shared" si="767"/>
        <v>0.5</v>
      </c>
      <c r="AL3488">
        <f t="shared" si="768"/>
        <v>0</v>
      </c>
      <c r="AM3488">
        <f t="shared" si="769"/>
        <v>0</v>
      </c>
      <c r="AN3488" s="6">
        <f t="shared" si="771"/>
        <v>0.8</v>
      </c>
      <c r="AO3488" t="str">
        <f>VLOOKUP(BD_PONDERACIONES[[#This Row],[Comuna]],Tabla3[#All],2,0)</f>
        <v>Florida</v>
      </c>
    </row>
    <row r="3489" spans="1:41" x14ac:dyDescent="0.35">
      <c r="A3489" t="s">
        <v>16703</v>
      </c>
      <c r="B3489" t="s">
        <v>16704</v>
      </c>
      <c r="C3489" t="s">
        <v>16705</v>
      </c>
      <c r="D3489" s="5">
        <v>44859</v>
      </c>
      <c r="E3489" s="5">
        <v>44742</v>
      </c>
      <c r="F3489" t="s">
        <v>763</v>
      </c>
      <c r="G3489" t="s">
        <v>16706</v>
      </c>
      <c r="H3489" t="s">
        <v>1809</v>
      </c>
      <c r="J3489" t="s">
        <v>757</v>
      </c>
      <c r="K3489" t="s">
        <v>757</v>
      </c>
      <c r="L3489" t="s">
        <v>757</v>
      </c>
      <c r="M3489" t="s">
        <v>757</v>
      </c>
      <c r="N3489" t="s">
        <v>756</v>
      </c>
      <c r="O3489" t="s">
        <v>756</v>
      </c>
      <c r="P3489" t="s">
        <v>758</v>
      </c>
      <c r="Q3489" t="s">
        <v>759</v>
      </c>
      <c r="R3489" t="s">
        <v>759</v>
      </c>
      <c r="S3489" t="s">
        <v>757</v>
      </c>
      <c r="T3489" t="s">
        <v>757</v>
      </c>
      <c r="U3489" t="s">
        <v>757</v>
      </c>
      <c r="V3489" t="s">
        <v>756</v>
      </c>
      <c r="W3489" t="s">
        <v>756</v>
      </c>
      <c r="X3489" t="s">
        <v>16707</v>
      </c>
      <c r="Y3489" t="str">
        <f t="shared" si="770"/>
        <v>junio</v>
      </c>
      <c r="Z3489">
        <f>YEAR(BD_PONDERACIONES[[#This Row],[Fecha Ejecución del Ticket]])</f>
        <v>2022</v>
      </c>
      <c r="AA3489" t="str">
        <f t="shared" si="758"/>
        <v>octubre</v>
      </c>
      <c r="AB3489">
        <f>YEAR(BD_PONDERACIONES[[#This Row],[Fecha de Inspección]])</f>
        <v>2022</v>
      </c>
      <c r="AC3489">
        <f t="shared" si="759"/>
        <v>0.5</v>
      </c>
      <c r="AD3489">
        <f t="shared" si="760"/>
        <v>0.5</v>
      </c>
      <c r="AE3489">
        <f t="shared" si="761"/>
        <v>0.5</v>
      </c>
      <c r="AF3489">
        <f t="shared" si="762"/>
        <v>0.5</v>
      </c>
      <c r="AG3489">
        <f t="shared" si="763"/>
        <v>0.5</v>
      </c>
      <c r="AH3489">
        <f t="shared" si="764"/>
        <v>0.5</v>
      </c>
      <c r="AI3489">
        <f t="shared" si="765"/>
        <v>0.25</v>
      </c>
      <c r="AJ3489">
        <f t="shared" si="766"/>
        <v>0.25</v>
      </c>
      <c r="AK3489">
        <f t="shared" si="767"/>
        <v>0.5</v>
      </c>
      <c r="AL3489">
        <f t="shared" si="768"/>
        <v>0.5</v>
      </c>
      <c r="AM3489">
        <f t="shared" si="769"/>
        <v>0.5</v>
      </c>
      <c r="AN3489" s="6">
        <f t="shared" si="771"/>
        <v>1</v>
      </c>
      <c r="AO3489" t="str">
        <f>VLOOKUP(BD_PONDERACIONES[[#This Row],[Comuna]],Tabla3[#All],2,0)</f>
        <v>Florida</v>
      </c>
    </row>
    <row r="3490" spans="1:41" x14ac:dyDescent="0.35">
      <c r="A3490" t="s">
        <v>16708</v>
      </c>
      <c r="B3490" t="s">
        <v>16709</v>
      </c>
      <c r="C3490" t="s">
        <v>16710</v>
      </c>
      <c r="D3490" s="5">
        <v>44859</v>
      </c>
      <c r="E3490" s="5">
        <v>44742</v>
      </c>
      <c r="F3490" t="s">
        <v>763</v>
      </c>
      <c r="G3490" t="s">
        <v>16711</v>
      </c>
      <c r="H3490" t="s">
        <v>1809</v>
      </c>
      <c r="J3490" t="s">
        <v>756</v>
      </c>
      <c r="K3490" t="s">
        <v>756</v>
      </c>
      <c r="L3490" t="s">
        <v>773</v>
      </c>
      <c r="M3490" t="s">
        <v>773</v>
      </c>
      <c r="N3490" t="s">
        <v>756</v>
      </c>
      <c r="O3490" t="s">
        <v>756</v>
      </c>
      <c r="P3490" t="s">
        <v>758</v>
      </c>
      <c r="Q3490" t="s">
        <v>759</v>
      </c>
      <c r="R3490" t="s">
        <v>759</v>
      </c>
      <c r="S3490" t="s">
        <v>757</v>
      </c>
      <c r="T3490" t="s">
        <v>757</v>
      </c>
      <c r="U3490" t="s">
        <v>757</v>
      </c>
      <c r="V3490" t="s">
        <v>756</v>
      </c>
      <c r="W3490" t="s">
        <v>756</v>
      </c>
      <c r="X3490" t="s">
        <v>1712</v>
      </c>
      <c r="Y3490" t="str">
        <f t="shared" si="770"/>
        <v>junio</v>
      </c>
      <c r="Z3490">
        <f>YEAR(BD_PONDERACIONES[[#This Row],[Fecha Ejecución del Ticket]])</f>
        <v>2022</v>
      </c>
      <c r="AA3490" t="str">
        <f t="shared" si="758"/>
        <v>octubre</v>
      </c>
      <c r="AB3490">
        <f>YEAR(BD_PONDERACIONES[[#This Row],[Fecha de Inspección]])</f>
        <v>2022</v>
      </c>
      <c r="AC3490">
        <f t="shared" si="759"/>
        <v>0.5</v>
      </c>
      <c r="AD3490">
        <f t="shared" si="760"/>
        <v>0.5</v>
      </c>
      <c r="AE3490">
        <f t="shared" si="761"/>
        <v>0</v>
      </c>
      <c r="AF3490">
        <f t="shared" si="762"/>
        <v>0</v>
      </c>
      <c r="AG3490">
        <f t="shared" si="763"/>
        <v>0.5</v>
      </c>
      <c r="AH3490">
        <f t="shared" si="764"/>
        <v>0.5</v>
      </c>
      <c r="AI3490">
        <f t="shared" si="765"/>
        <v>0.25</v>
      </c>
      <c r="AJ3490">
        <f t="shared" si="766"/>
        <v>0.25</v>
      </c>
      <c r="AK3490">
        <f t="shared" si="767"/>
        <v>0.5</v>
      </c>
      <c r="AL3490">
        <f t="shared" si="768"/>
        <v>0.5</v>
      </c>
      <c r="AM3490">
        <f t="shared" si="769"/>
        <v>0.5</v>
      </c>
      <c r="AN3490" s="6">
        <f t="shared" si="771"/>
        <v>0.7</v>
      </c>
      <c r="AO3490" t="str">
        <f>VLOOKUP(BD_PONDERACIONES[[#This Row],[Comuna]],Tabla3[#All],2,0)</f>
        <v>Florida</v>
      </c>
    </row>
    <row r="3491" spans="1:41" x14ac:dyDescent="0.35">
      <c r="A3491" t="s">
        <v>16712</v>
      </c>
      <c r="B3491" t="s">
        <v>16713</v>
      </c>
      <c r="C3491" t="s">
        <v>16714</v>
      </c>
      <c r="D3491" s="5">
        <v>44859</v>
      </c>
      <c r="E3491" s="5">
        <v>44718</v>
      </c>
      <c r="F3491" t="s">
        <v>753</v>
      </c>
      <c r="G3491" t="s">
        <v>16715</v>
      </c>
      <c r="H3491" t="s">
        <v>1809</v>
      </c>
      <c r="J3491" t="s">
        <v>756</v>
      </c>
      <c r="K3491" t="s">
        <v>756</v>
      </c>
      <c r="L3491" t="s">
        <v>757</v>
      </c>
      <c r="M3491" t="s">
        <v>757</v>
      </c>
      <c r="N3491" t="s">
        <v>756</v>
      </c>
      <c r="O3491" t="s">
        <v>756</v>
      </c>
      <c r="P3491" t="s">
        <v>765</v>
      </c>
      <c r="Q3491" t="s">
        <v>759</v>
      </c>
      <c r="R3491" t="s">
        <v>759</v>
      </c>
      <c r="S3491" t="s">
        <v>757</v>
      </c>
      <c r="T3491" t="s">
        <v>757</v>
      </c>
      <c r="U3491" t="s">
        <v>756</v>
      </c>
      <c r="V3491" t="s">
        <v>773</v>
      </c>
      <c r="W3491" t="s">
        <v>773</v>
      </c>
      <c r="X3491" t="s">
        <v>16716</v>
      </c>
      <c r="Y3491" t="str">
        <f t="shared" si="770"/>
        <v>junio</v>
      </c>
      <c r="Z3491">
        <f>YEAR(BD_PONDERACIONES[[#This Row],[Fecha Ejecución del Ticket]])</f>
        <v>2022</v>
      </c>
      <c r="AA3491" t="str">
        <f t="shared" si="758"/>
        <v>octubre</v>
      </c>
      <c r="AB3491">
        <f>YEAR(BD_PONDERACIONES[[#This Row],[Fecha de Inspección]])</f>
        <v>2022</v>
      </c>
      <c r="AC3491">
        <f t="shared" si="759"/>
        <v>0.5</v>
      </c>
      <c r="AD3491">
        <f t="shared" si="760"/>
        <v>0.5</v>
      </c>
      <c r="AE3491">
        <f t="shared" si="761"/>
        <v>0.5</v>
      </c>
      <c r="AF3491">
        <f t="shared" si="762"/>
        <v>0.5</v>
      </c>
      <c r="AG3491">
        <f t="shared" si="763"/>
        <v>0.5</v>
      </c>
      <c r="AH3491">
        <f t="shared" si="764"/>
        <v>0.5</v>
      </c>
      <c r="AI3491">
        <f t="shared" si="765"/>
        <v>0.25</v>
      </c>
      <c r="AJ3491">
        <f t="shared" si="766"/>
        <v>0.25</v>
      </c>
      <c r="AK3491">
        <f t="shared" si="767"/>
        <v>0.5</v>
      </c>
      <c r="AL3491">
        <f t="shared" si="768"/>
        <v>0</v>
      </c>
      <c r="AM3491">
        <f t="shared" si="769"/>
        <v>0</v>
      </c>
      <c r="AN3491" s="6">
        <f t="shared" si="771"/>
        <v>0.8</v>
      </c>
      <c r="AO3491" t="str">
        <f>VLOOKUP(BD_PONDERACIONES[[#This Row],[Comuna]],Tabla3[#All],2,0)</f>
        <v>Florida</v>
      </c>
    </row>
    <row r="3492" spans="1:41" x14ac:dyDescent="0.35">
      <c r="A3492" t="s">
        <v>16717</v>
      </c>
      <c r="B3492" t="s">
        <v>16718</v>
      </c>
      <c r="C3492" t="s">
        <v>16719</v>
      </c>
      <c r="D3492" s="5">
        <v>44859</v>
      </c>
      <c r="E3492" s="5">
        <v>44714</v>
      </c>
      <c r="F3492" t="s">
        <v>753</v>
      </c>
      <c r="G3492" t="s">
        <v>16720</v>
      </c>
      <c r="H3492" t="s">
        <v>1809</v>
      </c>
      <c r="J3492" t="s">
        <v>756</v>
      </c>
      <c r="K3492" t="s">
        <v>756</v>
      </c>
      <c r="L3492" t="s">
        <v>757</v>
      </c>
      <c r="M3492" t="s">
        <v>757</v>
      </c>
      <c r="N3492" t="s">
        <v>756</v>
      </c>
      <c r="O3492" t="s">
        <v>756</v>
      </c>
      <c r="P3492" t="s">
        <v>758</v>
      </c>
      <c r="Q3492" t="s">
        <v>759</v>
      </c>
      <c r="R3492" t="s">
        <v>759</v>
      </c>
      <c r="S3492" t="s">
        <v>757</v>
      </c>
      <c r="T3492" t="s">
        <v>757</v>
      </c>
      <c r="U3492" t="s">
        <v>757</v>
      </c>
      <c r="V3492" t="s">
        <v>756</v>
      </c>
      <c r="W3492" t="s">
        <v>768</v>
      </c>
      <c r="X3492" t="s">
        <v>16721</v>
      </c>
      <c r="Y3492" t="str">
        <f t="shared" si="770"/>
        <v>junio</v>
      </c>
      <c r="Z3492">
        <f>YEAR(BD_PONDERACIONES[[#This Row],[Fecha Ejecución del Ticket]])</f>
        <v>2022</v>
      </c>
      <c r="AA3492" t="str">
        <f t="shared" si="758"/>
        <v>octubre</v>
      </c>
      <c r="AB3492">
        <f>YEAR(BD_PONDERACIONES[[#This Row],[Fecha de Inspección]])</f>
        <v>2022</v>
      </c>
      <c r="AC3492">
        <f t="shared" si="759"/>
        <v>0.5</v>
      </c>
      <c r="AD3492">
        <f t="shared" si="760"/>
        <v>0.5</v>
      </c>
      <c r="AE3492">
        <f t="shared" si="761"/>
        <v>0.5</v>
      </c>
      <c r="AF3492">
        <f t="shared" si="762"/>
        <v>0.5</v>
      </c>
      <c r="AG3492">
        <f t="shared" si="763"/>
        <v>0.5</v>
      </c>
      <c r="AH3492">
        <f t="shared" si="764"/>
        <v>0.5</v>
      </c>
      <c r="AI3492">
        <f t="shared" si="765"/>
        <v>0.25</v>
      </c>
      <c r="AJ3492">
        <f t="shared" si="766"/>
        <v>0.25</v>
      </c>
      <c r="AK3492">
        <f t="shared" si="767"/>
        <v>0.5</v>
      </c>
      <c r="AL3492">
        <f t="shared" si="768"/>
        <v>0.5</v>
      </c>
      <c r="AM3492">
        <f t="shared" si="769"/>
        <v>0.17499999999999999</v>
      </c>
      <c r="AN3492" s="6">
        <f t="shared" si="771"/>
        <v>0.93500000000000005</v>
      </c>
      <c r="AO3492" t="str">
        <f>VLOOKUP(BD_PONDERACIONES[[#This Row],[Comuna]],Tabla3[#All],2,0)</f>
        <v>Florida</v>
      </c>
    </row>
    <row r="3493" spans="1:41" x14ac:dyDescent="0.35">
      <c r="A3493" t="s">
        <v>16722</v>
      </c>
      <c r="B3493" t="s">
        <v>16723</v>
      </c>
      <c r="C3493" t="s">
        <v>16724</v>
      </c>
      <c r="D3493" s="5">
        <v>44859</v>
      </c>
      <c r="E3493" s="5">
        <v>44716</v>
      </c>
      <c r="F3493" t="s">
        <v>753</v>
      </c>
      <c r="G3493" t="s">
        <v>16725</v>
      </c>
      <c r="H3493" t="s">
        <v>1809</v>
      </c>
      <c r="J3493" t="s">
        <v>756</v>
      </c>
      <c r="K3493" t="s">
        <v>756</v>
      </c>
      <c r="L3493" t="s">
        <v>756</v>
      </c>
      <c r="M3493" t="s">
        <v>756</v>
      </c>
      <c r="N3493" t="s">
        <v>756</v>
      </c>
      <c r="O3493" t="s">
        <v>756</v>
      </c>
      <c r="P3493" t="s">
        <v>758</v>
      </c>
      <c r="Q3493" t="s">
        <v>759</v>
      </c>
      <c r="R3493" t="s">
        <v>759</v>
      </c>
      <c r="S3493" t="s">
        <v>757</v>
      </c>
      <c r="T3493" t="s">
        <v>757</v>
      </c>
      <c r="U3493" t="s">
        <v>757</v>
      </c>
      <c r="V3493" t="s">
        <v>756</v>
      </c>
      <c r="W3493" t="s">
        <v>768</v>
      </c>
      <c r="X3493" t="s">
        <v>16726</v>
      </c>
      <c r="Y3493" t="str">
        <f t="shared" si="770"/>
        <v>junio</v>
      </c>
      <c r="Z3493">
        <f>YEAR(BD_PONDERACIONES[[#This Row],[Fecha Ejecución del Ticket]])</f>
        <v>2022</v>
      </c>
      <c r="AA3493" t="str">
        <f t="shared" si="758"/>
        <v>octubre</v>
      </c>
      <c r="AB3493">
        <f>YEAR(BD_PONDERACIONES[[#This Row],[Fecha de Inspección]])</f>
        <v>2022</v>
      </c>
      <c r="AC3493">
        <f t="shared" si="759"/>
        <v>0.5</v>
      </c>
      <c r="AD3493">
        <f t="shared" si="760"/>
        <v>0.5</v>
      </c>
      <c r="AE3493">
        <f t="shared" si="761"/>
        <v>0.5</v>
      </c>
      <c r="AF3493">
        <f t="shared" si="762"/>
        <v>0.5</v>
      </c>
      <c r="AG3493">
        <f t="shared" si="763"/>
        <v>0.5</v>
      </c>
      <c r="AH3493">
        <f t="shared" si="764"/>
        <v>0.5</v>
      </c>
      <c r="AI3493">
        <f t="shared" si="765"/>
        <v>0.25</v>
      </c>
      <c r="AJ3493">
        <f t="shared" si="766"/>
        <v>0.25</v>
      </c>
      <c r="AK3493">
        <f t="shared" si="767"/>
        <v>0.5</v>
      </c>
      <c r="AL3493">
        <f t="shared" si="768"/>
        <v>0.5</v>
      </c>
      <c r="AM3493">
        <f t="shared" si="769"/>
        <v>0.17499999999999999</v>
      </c>
      <c r="AN3493" s="6">
        <f t="shared" si="771"/>
        <v>0.93500000000000005</v>
      </c>
      <c r="AO3493" t="str">
        <f>VLOOKUP(BD_PONDERACIONES[[#This Row],[Comuna]],Tabla3[#All],2,0)</f>
        <v>Florida</v>
      </c>
    </row>
    <row r="3494" spans="1:41" x14ac:dyDescent="0.35">
      <c r="A3494" t="s">
        <v>16727</v>
      </c>
      <c r="B3494" t="s">
        <v>16728</v>
      </c>
      <c r="C3494" t="s">
        <v>16729</v>
      </c>
      <c r="D3494" s="5">
        <v>44859</v>
      </c>
      <c r="E3494" s="5">
        <v>44729</v>
      </c>
      <c r="F3494" t="s">
        <v>753</v>
      </c>
      <c r="G3494" t="s">
        <v>16730</v>
      </c>
      <c r="H3494" t="s">
        <v>1809</v>
      </c>
      <c r="J3494" t="s">
        <v>756</v>
      </c>
      <c r="K3494" t="s">
        <v>756</v>
      </c>
      <c r="L3494" t="s">
        <v>757</v>
      </c>
      <c r="M3494" t="s">
        <v>757</v>
      </c>
      <c r="N3494" t="s">
        <v>756</v>
      </c>
      <c r="O3494" t="s">
        <v>756</v>
      </c>
      <c r="P3494" t="s">
        <v>758</v>
      </c>
      <c r="Q3494" t="s">
        <v>759</v>
      </c>
      <c r="R3494" t="s">
        <v>759</v>
      </c>
      <c r="S3494" t="s">
        <v>757</v>
      </c>
      <c r="T3494" t="s">
        <v>757</v>
      </c>
      <c r="U3494" t="s">
        <v>757</v>
      </c>
      <c r="V3494" t="s">
        <v>768</v>
      </c>
      <c r="W3494" t="s">
        <v>756</v>
      </c>
      <c r="X3494" t="s">
        <v>16731</v>
      </c>
      <c r="Y3494" t="str">
        <f t="shared" si="770"/>
        <v>junio</v>
      </c>
      <c r="Z3494">
        <f>YEAR(BD_PONDERACIONES[[#This Row],[Fecha Ejecución del Ticket]])</f>
        <v>2022</v>
      </c>
      <c r="AA3494" t="str">
        <f t="shared" si="758"/>
        <v>octubre</v>
      </c>
      <c r="AB3494">
        <f>YEAR(BD_PONDERACIONES[[#This Row],[Fecha de Inspección]])</f>
        <v>2022</v>
      </c>
      <c r="AC3494">
        <f t="shared" si="759"/>
        <v>0.5</v>
      </c>
      <c r="AD3494">
        <f t="shared" si="760"/>
        <v>0.5</v>
      </c>
      <c r="AE3494">
        <f t="shared" si="761"/>
        <v>0.5</v>
      </c>
      <c r="AF3494">
        <f t="shared" si="762"/>
        <v>0.5</v>
      </c>
      <c r="AG3494">
        <f t="shared" si="763"/>
        <v>0.5</v>
      </c>
      <c r="AH3494">
        <f t="shared" si="764"/>
        <v>0.5</v>
      </c>
      <c r="AI3494">
        <f t="shared" si="765"/>
        <v>0.25</v>
      </c>
      <c r="AJ3494">
        <f t="shared" si="766"/>
        <v>0.25</v>
      </c>
      <c r="AK3494">
        <f t="shared" si="767"/>
        <v>0.5</v>
      </c>
      <c r="AL3494">
        <f t="shared" si="768"/>
        <v>0.17499999999999999</v>
      </c>
      <c r="AM3494">
        <f t="shared" si="769"/>
        <v>0.5</v>
      </c>
      <c r="AN3494" s="6">
        <f t="shared" si="771"/>
        <v>0.93500000000000005</v>
      </c>
      <c r="AO3494" t="str">
        <f>VLOOKUP(BD_PONDERACIONES[[#This Row],[Comuna]],Tabla3[#All],2,0)</f>
        <v>Florida</v>
      </c>
    </row>
    <row r="3495" spans="1:41" x14ac:dyDescent="0.35">
      <c r="A3495" t="s">
        <v>16732</v>
      </c>
      <c r="B3495" t="s">
        <v>16733</v>
      </c>
      <c r="C3495" t="s">
        <v>16734</v>
      </c>
      <c r="D3495" s="5">
        <v>44859</v>
      </c>
      <c r="E3495" s="5">
        <v>44721</v>
      </c>
      <c r="F3495" t="s">
        <v>753</v>
      </c>
      <c r="G3495" t="s">
        <v>16735</v>
      </c>
      <c r="H3495" t="s">
        <v>1809</v>
      </c>
      <c r="J3495" t="s">
        <v>756</v>
      </c>
      <c r="K3495" t="s">
        <v>756</v>
      </c>
      <c r="L3495" t="s">
        <v>757</v>
      </c>
      <c r="M3495" t="s">
        <v>757</v>
      </c>
      <c r="N3495" t="s">
        <v>756</v>
      </c>
      <c r="O3495" t="s">
        <v>756</v>
      </c>
      <c r="P3495" t="s">
        <v>758</v>
      </c>
      <c r="Q3495" t="s">
        <v>759</v>
      </c>
      <c r="R3495" t="s">
        <v>759</v>
      </c>
      <c r="S3495" t="s">
        <v>757</v>
      </c>
      <c r="T3495" t="s">
        <v>757</v>
      </c>
      <c r="U3495" t="s">
        <v>757</v>
      </c>
      <c r="V3495" t="s">
        <v>773</v>
      </c>
      <c r="W3495" t="s">
        <v>773</v>
      </c>
      <c r="X3495" t="s">
        <v>16736</v>
      </c>
      <c r="Y3495" t="str">
        <f t="shared" si="770"/>
        <v>junio</v>
      </c>
      <c r="Z3495">
        <f>YEAR(BD_PONDERACIONES[[#This Row],[Fecha Ejecución del Ticket]])</f>
        <v>2022</v>
      </c>
      <c r="AA3495" t="str">
        <f t="shared" si="758"/>
        <v>octubre</v>
      </c>
      <c r="AB3495">
        <f>YEAR(BD_PONDERACIONES[[#This Row],[Fecha de Inspección]])</f>
        <v>2022</v>
      </c>
      <c r="AC3495">
        <f t="shared" si="759"/>
        <v>0.5</v>
      </c>
      <c r="AD3495">
        <f t="shared" si="760"/>
        <v>0.5</v>
      </c>
      <c r="AE3495">
        <f t="shared" si="761"/>
        <v>0.5</v>
      </c>
      <c r="AF3495">
        <f t="shared" si="762"/>
        <v>0.5</v>
      </c>
      <c r="AG3495">
        <f t="shared" si="763"/>
        <v>0.5</v>
      </c>
      <c r="AH3495">
        <f t="shared" si="764"/>
        <v>0.5</v>
      </c>
      <c r="AI3495">
        <f t="shared" si="765"/>
        <v>0.25</v>
      </c>
      <c r="AJ3495">
        <f t="shared" si="766"/>
        <v>0.25</v>
      </c>
      <c r="AK3495">
        <f t="shared" si="767"/>
        <v>0.5</v>
      </c>
      <c r="AL3495">
        <f t="shared" si="768"/>
        <v>0</v>
      </c>
      <c r="AM3495">
        <f t="shared" si="769"/>
        <v>0</v>
      </c>
      <c r="AN3495" s="6">
        <f t="shared" si="771"/>
        <v>0.8</v>
      </c>
      <c r="AO3495" t="str">
        <f>VLOOKUP(BD_PONDERACIONES[[#This Row],[Comuna]],Tabla3[#All],2,0)</f>
        <v>Florida</v>
      </c>
    </row>
    <row r="3496" spans="1:41" x14ac:dyDescent="0.35">
      <c r="A3496" t="s">
        <v>16737</v>
      </c>
      <c r="B3496" t="s">
        <v>16738</v>
      </c>
      <c r="C3496" t="s">
        <v>16739</v>
      </c>
      <c r="D3496" s="5">
        <v>44859</v>
      </c>
      <c r="E3496" s="5">
        <v>44721</v>
      </c>
      <c r="F3496" t="s">
        <v>753</v>
      </c>
      <c r="G3496" t="s">
        <v>16740</v>
      </c>
      <c r="H3496" t="s">
        <v>1809</v>
      </c>
      <c r="J3496" t="s">
        <v>756</v>
      </c>
      <c r="K3496" t="s">
        <v>756</v>
      </c>
      <c r="L3496" t="s">
        <v>757</v>
      </c>
      <c r="M3496" t="s">
        <v>757</v>
      </c>
      <c r="N3496" t="s">
        <v>756</v>
      </c>
      <c r="O3496" t="s">
        <v>756</v>
      </c>
      <c r="P3496" t="s">
        <v>758</v>
      </c>
      <c r="Q3496" t="s">
        <v>759</v>
      </c>
      <c r="R3496" t="s">
        <v>759</v>
      </c>
      <c r="S3496" t="s">
        <v>757</v>
      </c>
      <c r="T3496" t="s">
        <v>757</v>
      </c>
      <c r="U3496" t="s">
        <v>757</v>
      </c>
      <c r="V3496" t="s">
        <v>756</v>
      </c>
      <c r="W3496" t="s">
        <v>768</v>
      </c>
      <c r="X3496" t="s">
        <v>16741</v>
      </c>
      <c r="Y3496" t="str">
        <f t="shared" si="770"/>
        <v>junio</v>
      </c>
      <c r="Z3496">
        <f>YEAR(BD_PONDERACIONES[[#This Row],[Fecha Ejecución del Ticket]])</f>
        <v>2022</v>
      </c>
      <c r="AA3496" t="str">
        <f t="shared" si="758"/>
        <v>octubre</v>
      </c>
      <c r="AB3496">
        <f>YEAR(BD_PONDERACIONES[[#This Row],[Fecha de Inspección]])</f>
        <v>2022</v>
      </c>
      <c r="AC3496">
        <f t="shared" si="759"/>
        <v>0.5</v>
      </c>
      <c r="AD3496">
        <f t="shared" si="760"/>
        <v>0.5</v>
      </c>
      <c r="AE3496">
        <f t="shared" si="761"/>
        <v>0.5</v>
      </c>
      <c r="AF3496">
        <f t="shared" si="762"/>
        <v>0.5</v>
      </c>
      <c r="AG3496">
        <f t="shared" si="763"/>
        <v>0.5</v>
      </c>
      <c r="AH3496">
        <f t="shared" si="764"/>
        <v>0.5</v>
      </c>
      <c r="AI3496">
        <f t="shared" si="765"/>
        <v>0.25</v>
      </c>
      <c r="AJ3496">
        <f t="shared" si="766"/>
        <v>0.25</v>
      </c>
      <c r="AK3496">
        <f t="shared" si="767"/>
        <v>0.5</v>
      </c>
      <c r="AL3496">
        <f t="shared" si="768"/>
        <v>0.5</v>
      </c>
      <c r="AM3496">
        <f t="shared" si="769"/>
        <v>0.17499999999999999</v>
      </c>
      <c r="AN3496" s="6">
        <f t="shared" si="771"/>
        <v>0.93500000000000005</v>
      </c>
      <c r="AO3496" t="str">
        <f>VLOOKUP(BD_PONDERACIONES[[#This Row],[Comuna]],Tabla3[#All],2,0)</f>
        <v>Florida</v>
      </c>
    </row>
    <row r="3497" spans="1:41" x14ac:dyDescent="0.35">
      <c r="A3497" t="s">
        <v>16742</v>
      </c>
      <c r="B3497" t="s">
        <v>16743</v>
      </c>
      <c r="C3497" t="s">
        <v>16744</v>
      </c>
      <c r="D3497" s="5">
        <v>44859</v>
      </c>
      <c r="E3497" s="5">
        <v>44740</v>
      </c>
      <c r="F3497" t="s">
        <v>763</v>
      </c>
      <c r="G3497" t="s">
        <v>16745</v>
      </c>
      <c r="H3497" t="s">
        <v>1809</v>
      </c>
      <c r="J3497" t="s">
        <v>756</v>
      </c>
      <c r="K3497" t="s">
        <v>756</v>
      </c>
      <c r="L3497" t="s">
        <v>757</v>
      </c>
      <c r="M3497" t="s">
        <v>757</v>
      </c>
      <c r="N3497" t="s">
        <v>756</v>
      </c>
      <c r="O3497" t="s">
        <v>756</v>
      </c>
      <c r="P3497" t="s">
        <v>758</v>
      </c>
      <c r="Q3497" t="s">
        <v>759</v>
      </c>
      <c r="R3497" t="s">
        <v>759</v>
      </c>
      <c r="S3497" t="s">
        <v>757</v>
      </c>
      <c r="T3497" t="s">
        <v>757</v>
      </c>
      <c r="U3497" t="s">
        <v>757</v>
      </c>
      <c r="V3497" t="s">
        <v>756</v>
      </c>
      <c r="W3497" t="s">
        <v>768</v>
      </c>
      <c r="X3497" t="s">
        <v>16413</v>
      </c>
      <c r="Y3497" t="str">
        <f t="shared" si="770"/>
        <v>junio</v>
      </c>
      <c r="Z3497">
        <f>YEAR(BD_PONDERACIONES[[#This Row],[Fecha Ejecución del Ticket]])</f>
        <v>2022</v>
      </c>
      <c r="AA3497" t="str">
        <f t="shared" si="758"/>
        <v>octubre</v>
      </c>
      <c r="AB3497">
        <f>YEAR(BD_PONDERACIONES[[#This Row],[Fecha de Inspección]])</f>
        <v>2022</v>
      </c>
      <c r="AC3497">
        <f t="shared" si="759"/>
        <v>0.5</v>
      </c>
      <c r="AD3497">
        <f t="shared" si="760"/>
        <v>0.5</v>
      </c>
      <c r="AE3497">
        <f t="shared" si="761"/>
        <v>0.5</v>
      </c>
      <c r="AF3497">
        <f t="shared" si="762"/>
        <v>0.5</v>
      </c>
      <c r="AG3497">
        <f t="shared" si="763"/>
        <v>0.5</v>
      </c>
      <c r="AH3497">
        <f t="shared" si="764"/>
        <v>0.5</v>
      </c>
      <c r="AI3497">
        <f t="shared" si="765"/>
        <v>0.25</v>
      </c>
      <c r="AJ3497">
        <f t="shared" si="766"/>
        <v>0.25</v>
      </c>
      <c r="AK3497">
        <f t="shared" si="767"/>
        <v>0.5</v>
      </c>
      <c r="AL3497">
        <f t="shared" si="768"/>
        <v>0.5</v>
      </c>
      <c r="AM3497">
        <f t="shared" si="769"/>
        <v>0.17499999999999999</v>
      </c>
      <c r="AN3497" s="6">
        <f t="shared" si="771"/>
        <v>0.93500000000000005</v>
      </c>
      <c r="AO3497" t="str">
        <f>VLOOKUP(BD_PONDERACIONES[[#This Row],[Comuna]],Tabla3[#All],2,0)</f>
        <v>Florida</v>
      </c>
    </row>
    <row r="3498" spans="1:41" x14ac:dyDescent="0.35">
      <c r="A3498" t="s">
        <v>16746</v>
      </c>
      <c r="B3498" t="s">
        <v>16747</v>
      </c>
      <c r="C3498" t="s">
        <v>16748</v>
      </c>
      <c r="D3498" s="5">
        <v>44859</v>
      </c>
      <c r="E3498" s="5">
        <v>44727</v>
      </c>
      <c r="F3498" t="s">
        <v>753</v>
      </c>
      <c r="G3498" t="s">
        <v>16749</v>
      </c>
      <c r="H3498" t="s">
        <v>1809</v>
      </c>
      <c r="J3498" t="s">
        <v>756</v>
      </c>
      <c r="K3498" t="s">
        <v>756</v>
      </c>
      <c r="L3498" t="s">
        <v>757</v>
      </c>
      <c r="M3498" t="s">
        <v>757</v>
      </c>
      <c r="N3498" t="s">
        <v>756</v>
      </c>
      <c r="O3498" t="s">
        <v>756</v>
      </c>
      <c r="P3498" t="s">
        <v>758</v>
      </c>
      <c r="Q3498" t="s">
        <v>759</v>
      </c>
      <c r="R3498" t="s">
        <v>759</v>
      </c>
      <c r="S3498" t="s">
        <v>757</v>
      </c>
      <c r="T3498" t="s">
        <v>757</v>
      </c>
      <c r="U3498" t="s">
        <v>757</v>
      </c>
      <c r="V3498" t="s">
        <v>756</v>
      </c>
      <c r="W3498" t="s">
        <v>756</v>
      </c>
      <c r="X3498" t="s">
        <v>16750</v>
      </c>
      <c r="Y3498" t="str">
        <f t="shared" si="770"/>
        <v>junio</v>
      </c>
      <c r="Z3498">
        <f>YEAR(BD_PONDERACIONES[[#This Row],[Fecha Ejecución del Ticket]])</f>
        <v>2022</v>
      </c>
      <c r="AA3498" t="str">
        <f t="shared" si="758"/>
        <v>octubre</v>
      </c>
      <c r="AB3498">
        <f>YEAR(BD_PONDERACIONES[[#This Row],[Fecha de Inspección]])</f>
        <v>2022</v>
      </c>
      <c r="AC3498">
        <f t="shared" si="759"/>
        <v>0.5</v>
      </c>
      <c r="AD3498">
        <f t="shared" si="760"/>
        <v>0.5</v>
      </c>
      <c r="AE3498">
        <f t="shared" si="761"/>
        <v>0.5</v>
      </c>
      <c r="AF3498">
        <f t="shared" si="762"/>
        <v>0.5</v>
      </c>
      <c r="AG3498">
        <f t="shared" si="763"/>
        <v>0.5</v>
      </c>
      <c r="AH3498">
        <f t="shared" si="764"/>
        <v>0.5</v>
      </c>
      <c r="AI3498">
        <f t="shared" si="765"/>
        <v>0.25</v>
      </c>
      <c r="AJ3498">
        <f t="shared" si="766"/>
        <v>0.25</v>
      </c>
      <c r="AK3498">
        <f t="shared" si="767"/>
        <v>0.5</v>
      </c>
      <c r="AL3498">
        <f t="shared" si="768"/>
        <v>0.5</v>
      </c>
      <c r="AM3498">
        <f t="shared" si="769"/>
        <v>0.5</v>
      </c>
      <c r="AN3498" s="6">
        <f t="shared" si="771"/>
        <v>1</v>
      </c>
      <c r="AO3498" t="str">
        <f>VLOOKUP(BD_PONDERACIONES[[#This Row],[Comuna]],Tabla3[#All],2,0)</f>
        <v>Florida</v>
      </c>
    </row>
    <row r="3499" spans="1:41" x14ac:dyDescent="0.35">
      <c r="A3499" t="s">
        <v>16751</v>
      </c>
      <c r="B3499" t="s">
        <v>16752</v>
      </c>
      <c r="C3499" t="s">
        <v>16753</v>
      </c>
      <c r="D3499" s="5">
        <v>44859</v>
      </c>
      <c r="E3499" s="5">
        <v>44727</v>
      </c>
      <c r="F3499" t="s">
        <v>753</v>
      </c>
      <c r="G3499" t="s">
        <v>16754</v>
      </c>
      <c r="H3499" t="s">
        <v>1809</v>
      </c>
      <c r="J3499" t="s">
        <v>756</v>
      </c>
      <c r="K3499" t="s">
        <v>756</v>
      </c>
      <c r="L3499" t="s">
        <v>773</v>
      </c>
      <c r="M3499" t="s">
        <v>773</v>
      </c>
      <c r="N3499" t="s">
        <v>756</v>
      </c>
      <c r="O3499" t="s">
        <v>756</v>
      </c>
      <c r="P3499" t="s">
        <v>758</v>
      </c>
      <c r="Q3499" t="s">
        <v>759</v>
      </c>
      <c r="R3499" t="s">
        <v>759</v>
      </c>
      <c r="S3499" t="s">
        <v>757</v>
      </c>
      <c r="T3499" t="s">
        <v>757</v>
      </c>
      <c r="U3499" t="s">
        <v>757</v>
      </c>
      <c r="V3499" t="s">
        <v>756</v>
      </c>
      <c r="W3499" t="s">
        <v>756</v>
      </c>
      <c r="X3499" t="s">
        <v>16755</v>
      </c>
      <c r="Y3499" t="str">
        <f t="shared" si="770"/>
        <v>junio</v>
      </c>
      <c r="Z3499">
        <f>YEAR(BD_PONDERACIONES[[#This Row],[Fecha Ejecución del Ticket]])</f>
        <v>2022</v>
      </c>
      <c r="AA3499" t="str">
        <f t="shared" si="758"/>
        <v>octubre</v>
      </c>
      <c r="AB3499">
        <f>YEAR(BD_PONDERACIONES[[#This Row],[Fecha de Inspección]])</f>
        <v>2022</v>
      </c>
      <c r="AC3499">
        <f t="shared" si="759"/>
        <v>0.5</v>
      </c>
      <c r="AD3499">
        <f t="shared" si="760"/>
        <v>0.5</v>
      </c>
      <c r="AE3499">
        <f t="shared" si="761"/>
        <v>0</v>
      </c>
      <c r="AF3499">
        <f t="shared" si="762"/>
        <v>0</v>
      </c>
      <c r="AG3499">
        <f t="shared" si="763"/>
        <v>0.5</v>
      </c>
      <c r="AH3499">
        <f t="shared" si="764"/>
        <v>0.5</v>
      </c>
      <c r="AI3499">
        <f t="shared" si="765"/>
        <v>0.25</v>
      </c>
      <c r="AJ3499">
        <f t="shared" si="766"/>
        <v>0.25</v>
      </c>
      <c r="AK3499">
        <f t="shared" si="767"/>
        <v>0.5</v>
      </c>
      <c r="AL3499">
        <f t="shared" si="768"/>
        <v>0.5</v>
      </c>
      <c r="AM3499">
        <f t="shared" si="769"/>
        <v>0.5</v>
      </c>
      <c r="AN3499" s="6">
        <f t="shared" si="771"/>
        <v>0.7</v>
      </c>
      <c r="AO3499" t="str">
        <f>VLOOKUP(BD_PONDERACIONES[[#This Row],[Comuna]],Tabla3[#All],2,0)</f>
        <v>Florida</v>
      </c>
    </row>
    <row r="3500" spans="1:41" x14ac:dyDescent="0.35">
      <c r="A3500" t="s">
        <v>16756</v>
      </c>
      <c r="B3500" t="s">
        <v>16757</v>
      </c>
      <c r="C3500" t="s">
        <v>16758</v>
      </c>
      <c r="D3500" s="5">
        <v>44859</v>
      </c>
      <c r="E3500" s="5">
        <v>44726</v>
      </c>
      <c r="F3500" t="s">
        <v>753</v>
      </c>
      <c r="G3500" t="s">
        <v>16759</v>
      </c>
      <c r="H3500" t="s">
        <v>1809</v>
      </c>
      <c r="J3500" t="s">
        <v>756</v>
      </c>
      <c r="K3500" t="s">
        <v>756</v>
      </c>
      <c r="L3500" t="s">
        <v>757</v>
      </c>
      <c r="M3500" t="s">
        <v>757</v>
      </c>
      <c r="N3500" t="s">
        <v>756</v>
      </c>
      <c r="O3500" t="s">
        <v>904</v>
      </c>
      <c r="P3500" t="s">
        <v>758</v>
      </c>
      <c r="Q3500" t="s">
        <v>759</v>
      </c>
      <c r="R3500" t="s">
        <v>759</v>
      </c>
      <c r="S3500" t="s">
        <v>757</v>
      </c>
      <c r="T3500" t="s">
        <v>757</v>
      </c>
      <c r="U3500" t="s">
        <v>757</v>
      </c>
      <c r="V3500" t="s">
        <v>756</v>
      </c>
      <c r="W3500" t="s">
        <v>756</v>
      </c>
      <c r="X3500" t="s">
        <v>9978</v>
      </c>
      <c r="Y3500" t="str">
        <f t="shared" si="770"/>
        <v>junio</v>
      </c>
      <c r="Z3500">
        <f>YEAR(BD_PONDERACIONES[[#This Row],[Fecha Ejecución del Ticket]])</f>
        <v>2022</v>
      </c>
      <c r="AA3500" t="str">
        <f t="shared" si="758"/>
        <v>octubre</v>
      </c>
      <c r="AB3500">
        <f>YEAR(BD_PONDERACIONES[[#This Row],[Fecha de Inspección]])</f>
        <v>2022</v>
      </c>
      <c r="AC3500">
        <f t="shared" si="759"/>
        <v>0.5</v>
      </c>
      <c r="AD3500">
        <f t="shared" si="760"/>
        <v>0.5</v>
      </c>
      <c r="AE3500">
        <f t="shared" si="761"/>
        <v>0.5</v>
      </c>
      <c r="AF3500">
        <f t="shared" si="762"/>
        <v>0.5</v>
      </c>
      <c r="AG3500">
        <f t="shared" si="763"/>
        <v>0.5</v>
      </c>
      <c r="AH3500">
        <f t="shared" si="764"/>
        <v>0.32500000000000001</v>
      </c>
      <c r="AI3500">
        <f t="shared" si="765"/>
        <v>0.25</v>
      </c>
      <c r="AJ3500">
        <f t="shared" si="766"/>
        <v>0.25</v>
      </c>
      <c r="AK3500">
        <f t="shared" si="767"/>
        <v>0.5</v>
      </c>
      <c r="AL3500">
        <f t="shared" si="768"/>
        <v>0.5</v>
      </c>
      <c r="AM3500">
        <f t="shared" si="769"/>
        <v>0.5</v>
      </c>
      <c r="AN3500" s="6">
        <f t="shared" si="771"/>
        <v>0.97375000000000012</v>
      </c>
      <c r="AO3500" t="str">
        <f>VLOOKUP(BD_PONDERACIONES[[#This Row],[Comuna]],Tabla3[#All],2,0)</f>
        <v>Florida</v>
      </c>
    </row>
    <row r="3501" spans="1:41" x14ac:dyDescent="0.35">
      <c r="A3501" t="s">
        <v>16760</v>
      </c>
      <c r="B3501" t="s">
        <v>16761</v>
      </c>
      <c r="C3501" t="s">
        <v>16762</v>
      </c>
      <c r="D3501" s="5">
        <v>44859</v>
      </c>
      <c r="E3501" s="5">
        <v>44723</v>
      </c>
      <c r="F3501" t="s">
        <v>753</v>
      </c>
      <c r="G3501" t="s">
        <v>16763</v>
      </c>
      <c r="H3501" t="s">
        <v>1809</v>
      </c>
      <c r="J3501" t="s">
        <v>756</v>
      </c>
      <c r="K3501" t="s">
        <v>756</v>
      </c>
      <c r="L3501" t="s">
        <v>756</v>
      </c>
      <c r="M3501" t="s">
        <v>756</v>
      </c>
      <c r="N3501" t="s">
        <v>756</v>
      </c>
      <c r="O3501" t="s">
        <v>756</v>
      </c>
      <c r="P3501" t="s">
        <v>765</v>
      </c>
      <c r="Q3501" t="s">
        <v>16764</v>
      </c>
      <c r="R3501" t="s">
        <v>759</v>
      </c>
      <c r="S3501" t="s">
        <v>756</v>
      </c>
      <c r="T3501" t="s">
        <v>756</v>
      </c>
      <c r="U3501" t="s">
        <v>756</v>
      </c>
      <c r="V3501" t="s">
        <v>756</v>
      </c>
      <c r="W3501" t="s">
        <v>768</v>
      </c>
      <c r="X3501" t="s">
        <v>6086</v>
      </c>
      <c r="Y3501" t="str">
        <f t="shared" si="770"/>
        <v>junio</v>
      </c>
      <c r="Z3501">
        <f>YEAR(BD_PONDERACIONES[[#This Row],[Fecha Ejecución del Ticket]])</f>
        <v>2022</v>
      </c>
      <c r="AA3501" t="str">
        <f t="shared" si="758"/>
        <v>octubre</v>
      </c>
      <c r="AB3501">
        <f>YEAR(BD_PONDERACIONES[[#This Row],[Fecha de Inspección]])</f>
        <v>2022</v>
      </c>
      <c r="AC3501">
        <f t="shared" si="759"/>
        <v>0.5</v>
      </c>
      <c r="AD3501">
        <f t="shared" si="760"/>
        <v>0.5</v>
      </c>
      <c r="AE3501">
        <f t="shared" si="761"/>
        <v>0.5</v>
      </c>
      <c r="AF3501">
        <f t="shared" si="762"/>
        <v>0.5</v>
      </c>
      <c r="AG3501">
        <f t="shared" si="763"/>
        <v>0.5</v>
      </c>
      <c r="AH3501">
        <f t="shared" si="764"/>
        <v>0.5</v>
      </c>
      <c r="AI3501">
        <f t="shared" si="765"/>
        <v>0.25</v>
      </c>
      <c r="AJ3501">
        <f t="shared" si="766"/>
        <v>0.25</v>
      </c>
      <c r="AK3501">
        <f t="shared" si="767"/>
        <v>0.5</v>
      </c>
      <c r="AL3501">
        <f t="shared" si="768"/>
        <v>0.5</v>
      </c>
      <c r="AM3501">
        <f t="shared" si="769"/>
        <v>0.17499999999999999</v>
      </c>
      <c r="AN3501" s="6">
        <f t="shared" si="771"/>
        <v>0.93500000000000005</v>
      </c>
      <c r="AO3501" t="str">
        <f>VLOOKUP(BD_PONDERACIONES[[#This Row],[Comuna]],Tabla3[#All],2,0)</f>
        <v>Florida</v>
      </c>
    </row>
    <row r="3502" spans="1:41" x14ac:dyDescent="0.35">
      <c r="A3502" t="s">
        <v>16765</v>
      </c>
      <c r="B3502" t="s">
        <v>16766</v>
      </c>
      <c r="C3502" t="s">
        <v>16767</v>
      </c>
      <c r="D3502" s="5">
        <v>44859</v>
      </c>
      <c r="E3502" s="5">
        <v>44719</v>
      </c>
      <c r="F3502" t="s">
        <v>753</v>
      </c>
      <c r="G3502" t="s">
        <v>16768</v>
      </c>
      <c r="H3502" t="s">
        <v>1809</v>
      </c>
      <c r="J3502" t="s">
        <v>756</v>
      </c>
      <c r="K3502" t="s">
        <v>756</v>
      </c>
      <c r="L3502" t="s">
        <v>756</v>
      </c>
      <c r="M3502" t="s">
        <v>756</v>
      </c>
      <c r="N3502" t="s">
        <v>756</v>
      </c>
      <c r="O3502" t="s">
        <v>756</v>
      </c>
      <c r="P3502" t="s">
        <v>765</v>
      </c>
      <c r="Q3502" t="s">
        <v>759</v>
      </c>
      <c r="R3502" t="s">
        <v>759</v>
      </c>
      <c r="S3502" t="s">
        <v>756</v>
      </c>
      <c r="T3502" t="s">
        <v>756</v>
      </c>
      <c r="U3502" t="s">
        <v>756</v>
      </c>
      <c r="V3502" t="s">
        <v>756</v>
      </c>
      <c r="W3502" t="s">
        <v>768</v>
      </c>
      <c r="X3502" t="s">
        <v>6086</v>
      </c>
      <c r="Y3502" t="str">
        <f t="shared" si="770"/>
        <v>junio</v>
      </c>
      <c r="Z3502">
        <f>YEAR(BD_PONDERACIONES[[#This Row],[Fecha Ejecución del Ticket]])</f>
        <v>2022</v>
      </c>
      <c r="AA3502" t="str">
        <f t="shared" si="758"/>
        <v>octubre</v>
      </c>
      <c r="AB3502">
        <f>YEAR(BD_PONDERACIONES[[#This Row],[Fecha de Inspección]])</f>
        <v>2022</v>
      </c>
      <c r="AC3502">
        <f t="shared" si="759"/>
        <v>0.5</v>
      </c>
      <c r="AD3502">
        <f t="shared" si="760"/>
        <v>0.5</v>
      </c>
      <c r="AE3502">
        <f t="shared" si="761"/>
        <v>0.5</v>
      </c>
      <c r="AF3502">
        <f t="shared" si="762"/>
        <v>0.5</v>
      </c>
      <c r="AG3502">
        <f t="shared" si="763"/>
        <v>0.5</v>
      </c>
      <c r="AH3502">
        <f t="shared" si="764"/>
        <v>0.5</v>
      </c>
      <c r="AI3502">
        <f t="shared" si="765"/>
        <v>0.25</v>
      </c>
      <c r="AJ3502">
        <f t="shared" si="766"/>
        <v>0.25</v>
      </c>
      <c r="AK3502">
        <f t="shared" si="767"/>
        <v>0.5</v>
      </c>
      <c r="AL3502">
        <f t="shared" si="768"/>
        <v>0.5</v>
      </c>
      <c r="AM3502">
        <f t="shared" si="769"/>
        <v>0.17499999999999999</v>
      </c>
      <c r="AN3502" s="6">
        <f t="shared" si="771"/>
        <v>0.93500000000000005</v>
      </c>
      <c r="AO3502" t="str">
        <f>VLOOKUP(BD_PONDERACIONES[[#This Row],[Comuna]],Tabla3[#All],2,0)</f>
        <v>Florida</v>
      </c>
    </row>
    <row r="3503" spans="1:41" x14ac:dyDescent="0.35">
      <c r="A3503" t="s">
        <v>16769</v>
      </c>
      <c r="B3503" t="s">
        <v>16770</v>
      </c>
      <c r="C3503" t="s">
        <v>16771</v>
      </c>
      <c r="D3503" s="5">
        <v>44859</v>
      </c>
      <c r="E3503" s="5">
        <v>44714</v>
      </c>
      <c r="F3503" t="s">
        <v>753</v>
      </c>
      <c r="G3503" t="s">
        <v>16772</v>
      </c>
      <c r="H3503" t="s">
        <v>1809</v>
      </c>
      <c r="J3503" t="s">
        <v>756</v>
      </c>
      <c r="K3503" t="s">
        <v>756</v>
      </c>
      <c r="L3503" t="s">
        <v>756</v>
      </c>
      <c r="M3503" t="s">
        <v>756</v>
      </c>
      <c r="N3503" t="s">
        <v>756</v>
      </c>
      <c r="O3503" t="s">
        <v>756</v>
      </c>
      <c r="P3503" t="s">
        <v>758</v>
      </c>
      <c r="Q3503" t="s">
        <v>759</v>
      </c>
      <c r="R3503" t="s">
        <v>759</v>
      </c>
      <c r="S3503" t="s">
        <v>757</v>
      </c>
      <c r="T3503" t="s">
        <v>757</v>
      </c>
      <c r="U3503" t="s">
        <v>757</v>
      </c>
      <c r="V3503" t="s">
        <v>756</v>
      </c>
      <c r="W3503" t="s">
        <v>756</v>
      </c>
      <c r="X3503" t="s">
        <v>16773</v>
      </c>
      <c r="Y3503" t="str">
        <f t="shared" si="770"/>
        <v>junio</v>
      </c>
      <c r="Z3503">
        <f>YEAR(BD_PONDERACIONES[[#This Row],[Fecha Ejecución del Ticket]])</f>
        <v>2022</v>
      </c>
      <c r="AA3503" t="str">
        <f t="shared" si="758"/>
        <v>octubre</v>
      </c>
      <c r="AB3503">
        <f>YEAR(BD_PONDERACIONES[[#This Row],[Fecha de Inspección]])</f>
        <v>2022</v>
      </c>
      <c r="AC3503">
        <f t="shared" si="759"/>
        <v>0.5</v>
      </c>
      <c r="AD3503">
        <f t="shared" si="760"/>
        <v>0.5</v>
      </c>
      <c r="AE3503">
        <f t="shared" si="761"/>
        <v>0.5</v>
      </c>
      <c r="AF3503">
        <f t="shared" si="762"/>
        <v>0.5</v>
      </c>
      <c r="AG3503">
        <f t="shared" si="763"/>
        <v>0.5</v>
      </c>
      <c r="AH3503">
        <f t="shared" si="764"/>
        <v>0.5</v>
      </c>
      <c r="AI3503">
        <f t="shared" si="765"/>
        <v>0.25</v>
      </c>
      <c r="AJ3503">
        <f t="shared" si="766"/>
        <v>0.25</v>
      </c>
      <c r="AK3503">
        <f t="shared" si="767"/>
        <v>0.5</v>
      </c>
      <c r="AL3503">
        <f t="shared" si="768"/>
        <v>0.5</v>
      </c>
      <c r="AM3503">
        <f t="shared" si="769"/>
        <v>0.5</v>
      </c>
      <c r="AN3503" s="6">
        <f t="shared" si="771"/>
        <v>1</v>
      </c>
      <c r="AO3503" t="str">
        <f>VLOOKUP(BD_PONDERACIONES[[#This Row],[Comuna]],Tabla3[#All],2,0)</f>
        <v>Florida</v>
      </c>
    </row>
    <row r="3504" spans="1:41" x14ac:dyDescent="0.35">
      <c r="A3504" t="s">
        <v>16774</v>
      </c>
      <c r="B3504" t="s">
        <v>16775</v>
      </c>
      <c r="C3504" t="s">
        <v>16776</v>
      </c>
      <c r="D3504" s="5">
        <v>44859</v>
      </c>
      <c r="E3504" s="5">
        <v>44859</v>
      </c>
      <c r="F3504" t="s">
        <v>763</v>
      </c>
      <c r="G3504" t="s">
        <v>16777</v>
      </c>
      <c r="H3504" t="s">
        <v>1809</v>
      </c>
      <c r="J3504" t="s">
        <v>756</v>
      </c>
      <c r="K3504" t="s">
        <v>756</v>
      </c>
      <c r="L3504" t="s">
        <v>757</v>
      </c>
      <c r="M3504" t="s">
        <v>757</v>
      </c>
      <c r="N3504" t="s">
        <v>756</v>
      </c>
      <c r="O3504" t="s">
        <v>756</v>
      </c>
      <c r="P3504" t="s">
        <v>758</v>
      </c>
      <c r="Q3504" t="s">
        <v>759</v>
      </c>
      <c r="R3504" t="s">
        <v>759</v>
      </c>
      <c r="S3504" t="s">
        <v>757</v>
      </c>
      <c r="T3504" t="s">
        <v>757</v>
      </c>
      <c r="U3504" t="s">
        <v>757</v>
      </c>
      <c r="V3504" t="s">
        <v>773</v>
      </c>
      <c r="W3504" t="s">
        <v>773</v>
      </c>
      <c r="X3504" t="s">
        <v>16778</v>
      </c>
      <c r="Y3504" t="str">
        <f t="shared" si="770"/>
        <v>octubre</v>
      </c>
      <c r="Z3504">
        <f>YEAR(BD_PONDERACIONES[[#This Row],[Fecha Ejecución del Ticket]])</f>
        <v>2022</v>
      </c>
      <c r="AA3504" t="str">
        <f t="shared" si="758"/>
        <v>octubre</v>
      </c>
      <c r="AB3504">
        <f>YEAR(BD_PONDERACIONES[[#This Row],[Fecha de Inspección]])</f>
        <v>2022</v>
      </c>
      <c r="AC3504">
        <f t="shared" si="759"/>
        <v>0.5</v>
      </c>
      <c r="AD3504">
        <f t="shared" si="760"/>
        <v>0.5</v>
      </c>
      <c r="AE3504">
        <f t="shared" si="761"/>
        <v>0.5</v>
      </c>
      <c r="AF3504">
        <f t="shared" si="762"/>
        <v>0.5</v>
      </c>
      <c r="AG3504">
        <f t="shared" si="763"/>
        <v>0.5</v>
      </c>
      <c r="AH3504">
        <f t="shared" si="764"/>
        <v>0.5</v>
      </c>
      <c r="AI3504">
        <f t="shared" si="765"/>
        <v>0.25</v>
      </c>
      <c r="AJ3504">
        <f t="shared" si="766"/>
        <v>0.25</v>
      </c>
      <c r="AK3504">
        <f t="shared" si="767"/>
        <v>0.5</v>
      </c>
      <c r="AL3504">
        <f t="shared" si="768"/>
        <v>0</v>
      </c>
      <c r="AM3504">
        <f t="shared" si="769"/>
        <v>0</v>
      </c>
      <c r="AN3504" s="6">
        <f t="shared" si="771"/>
        <v>0.8</v>
      </c>
      <c r="AO3504" t="str">
        <f>VLOOKUP(BD_PONDERACIONES[[#This Row],[Comuna]],Tabla3[#All],2,0)</f>
        <v>Florida</v>
      </c>
    </row>
    <row r="3505" spans="1:41" x14ac:dyDescent="0.35">
      <c r="A3505" t="s">
        <v>16779</v>
      </c>
      <c r="B3505" t="s">
        <v>16780</v>
      </c>
      <c r="C3505" t="s">
        <v>16781</v>
      </c>
      <c r="D3505" s="5">
        <v>44859</v>
      </c>
      <c r="E3505" s="5">
        <v>44716</v>
      </c>
      <c r="F3505" t="s">
        <v>753</v>
      </c>
      <c r="G3505" t="s">
        <v>16782</v>
      </c>
      <c r="H3505" t="s">
        <v>1809</v>
      </c>
      <c r="J3505" t="s">
        <v>756</v>
      </c>
      <c r="K3505" t="s">
        <v>756</v>
      </c>
      <c r="L3505" t="s">
        <v>757</v>
      </c>
      <c r="M3505" t="s">
        <v>757</v>
      </c>
      <c r="N3505" t="s">
        <v>756</v>
      </c>
      <c r="O3505" t="s">
        <v>756</v>
      </c>
      <c r="P3505" t="s">
        <v>758</v>
      </c>
      <c r="Q3505" t="s">
        <v>759</v>
      </c>
      <c r="R3505" t="s">
        <v>759</v>
      </c>
      <c r="S3505" t="s">
        <v>757</v>
      </c>
      <c r="T3505" t="s">
        <v>757</v>
      </c>
      <c r="U3505" t="s">
        <v>757</v>
      </c>
      <c r="V3505" t="s">
        <v>756</v>
      </c>
      <c r="W3505" t="s">
        <v>768</v>
      </c>
      <c r="X3505" t="s">
        <v>16783</v>
      </c>
      <c r="Y3505" t="str">
        <f t="shared" si="770"/>
        <v>junio</v>
      </c>
      <c r="Z3505">
        <f>YEAR(BD_PONDERACIONES[[#This Row],[Fecha Ejecución del Ticket]])</f>
        <v>2022</v>
      </c>
      <c r="AA3505" t="str">
        <f t="shared" si="758"/>
        <v>octubre</v>
      </c>
      <c r="AB3505">
        <f>YEAR(BD_PONDERACIONES[[#This Row],[Fecha de Inspección]])</f>
        <v>2022</v>
      </c>
      <c r="AC3505">
        <f t="shared" si="759"/>
        <v>0.5</v>
      </c>
      <c r="AD3505">
        <f t="shared" si="760"/>
        <v>0.5</v>
      </c>
      <c r="AE3505">
        <f t="shared" si="761"/>
        <v>0.5</v>
      </c>
      <c r="AF3505">
        <f t="shared" si="762"/>
        <v>0.5</v>
      </c>
      <c r="AG3505">
        <f t="shared" si="763"/>
        <v>0.5</v>
      </c>
      <c r="AH3505">
        <f t="shared" si="764"/>
        <v>0.5</v>
      </c>
      <c r="AI3505">
        <f t="shared" si="765"/>
        <v>0.25</v>
      </c>
      <c r="AJ3505">
        <f t="shared" si="766"/>
        <v>0.25</v>
      </c>
      <c r="AK3505">
        <f t="shared" si="767"/>
        <v>0.5</v>
      </c>
      <c r="AL3505">
        <f t="shared" si="768"/>
        <v>0.5</v>
      </c>
      <c r="AM3505">
        <f t="shared" si="769"/>
        <v>0.17499999999999999</v>
      </c>
      <c r="AN3505" s="6">
        <f t="shared" si="771"/>
        <v>0.93500000000000005</v>
      </c>
      <c r="AO3505" t="str">
        <f>VLOOKUP(BD_PONDERACIONES[[#This Row],[Comuna]],Tabla3[#All],2,0)</f>
        <v>Florida</v>
      </c>
    </row>
    <row r="3506" spans="1:41" x14ac:dyDescent="0.35">
      <c r="A3506" t="s">
        <v>16784</v>
      </c>
      <c r="B3506" t="s">
        <v>16785</v>
      </c>
      <c r="C3506" t="s">
        <v>16786</v>
      </c>
      <c r="D3506" s="5">
        <v>44859</v>
      </c>
      <c r="E3506" s="5">
        <v>44731</v>
      </c>
      <c r="F3506" t="s">
        <v>763</v>
      </c>
      <c r="G3506" t="s">
        <v>16787</v>
      </c>
      <c r="H3506" t="s">
        <v>1809</v>
      </c>
      <c r="J3506" t="s">
        <v>756</v>
      </c>
      <c r="K3506" t="s">
        <v>756</v>
      </c>
      <c r="L3506" t="s">
        <v>757</v>
      </c>
      <c r="M3506" t="s">
        <v>757</v>
      </c>
      <c r="N3506" t="s">
        <v>756</v>
      </c>
      <c r="O3506" t="s">
        <v>756</v>
      </c>
      <c r="P3506" t="s">
        <v>758</v>
      </c>
      <c r="Q3506" t="s">
        <v>759</v>
      </c>
      <c r="R3506" t="s">
        <v>759</v>
      </c>
      <c r="S3506" t="s">
        <v>757</v>
      </c>
      <c r="T3506" t="s">
        <v>757</v>
      </c>
      <c r="U3506" t="s">
        <v>757</v>
      </c>
      <c r="V3506" t="s">
        <v>756</v>
      </c>
      <c r="W3506" t="s">
        <v>756</v>
      </c>
      <c r="X3506" t="s">
        <v>16788</v>
      </c>
      <c r="Y3506" t="str">
        <f t="shared" si="770"/>
        <v>junio</v>
      </c>
      <c r="Z3506">
        <f>YEAR(BD_PONDERACIONES[[#This Row],[Fecha Ejecución del Ticket]])</f>
        <v>2022</v>
      </c>
      <c r="AA3506" t="str">
        <f t="shared" si="758"/>
        <v>octubre</v>
      </c>
      <c r="AB3506">
        <f>YEAR(BD_PONDERACIONES[[#This Row],[Fecha de Inspección]])</f>
        <v>2022</v>
      </c>
      <c r="AC3506">
        <f t="shared" si="759"/>
        <v>0.5</v>
      </c>
      <c r="AD3506">
        <f t="shared" si="760"/>
        <v>0.5</v>
      </c>
      <c r="AE3506">
        <f t="shared" si="761"/>
        <v>0.5</v>
      </c>
      <c r="AF3506">
        <f t="shared" si="762"/>
        <v>0.5</v>
      </c>
      <c r="AG3506">
        <f t="shared" si="763"/>
        <v>0.5</v>
      </c>
      <c r="AH3506">
        <f t="shared" si="764"/>
        <v>0.5</v>
      </c>
      <c r="AI3506">
        <f t="shared" si="765"/>
        <v>0.25</v>
      </c>
      <c r="AJ3506">
        <f t="shared" si="766"/>
        <v>0.25</v>
      </c>
      <c r="AK3506">
        <f t="shared" si="767"/>
        <v>0.5</v>
      </c>
      <c r="AL3506">
        <f t="shared" si="768"/>
        <v>0.5</v>
      </c>
      <c r="AM3506">
        <f t="shared" si="769"/>
        <v>0.5</v>
      </c>
      <c r="AN3506" s="6">
        <f t="shared" si="771"/>
        <v>1</v>
      </c>
      <c r="AO3506" t="str">
        <f>VLOOKUP(BD_PONDERACIONES[[#This Row],[Comuna]],Tabla3[#All],2,0)</f>
        <v>Florida</v>
      </c>
    </row>
    <row r="3507" spans="1:41" x14ac:dyDescent="0.35">
      <c r="A3507" t="s">
        <v>16789</v>
      </c>
      <c r="B3507" t="s">
        <v>16790</v>
      </c>
      <c r="C3507" t="s">
        <v>16791</v>
      </c>
      <c r="D3507" s="5">
        <v>44859</v>
      </c>
      <c r="E3507" s="5">
        <v>44721</v>
      </c>
      <c r="F3507" t="s">
        <v>753</v>
      </c>
      <c r="G3507" t="s">
        <v>16792</v>
      </c>
      <c r="H3507" t="s">
        <v>1809</v>
      </c>
      <c r="J3507" t="s">
        <v>756</v>
      </c>
      <c r="K3507" t="s">
        <v>756</v>
      </c>
      <c r="L3507" t="s">
        <v>757</v>
      </c>
      <c r="M3507" t="s">
        <v>757</v>
      </c>
      <c r="N3507" t="s">
        <v>756</v>
      </c>
      <c r="O3507" t="s">
        <v>756</v>
      </c>
      <c r="P3507" t="s">
        <v>765</v>
      </c>
      <c r="Q3507" t="s">
        <v>759</v>
      </c>
      <c r="R3507" t="s">
        <v>759</v>
      </c>
      <c r="S3507" t="s">
        <v>756</v>
      </c>
      <c r="T3507" t="s">
        <v>756</v>
      </c>
      <c r="U3507" t="s">
        <v>756</v>
      </c>
      <c r="V3507" t="s">
        <v>768</v>
      </c>
      <c r="W3507" t="s">
        <v>768</v>
      </c>
      <c r="X3507" t="s">
        <v>16793</v>
      </c>
      <c r="Y3507" t="str">
        <f t="shared" si="770"/>
        <v>junio</v>
      </c>
      <c r="Z3507">
        <f>YEAR(BD_PONDERACIONES[[#This Row],[Fecha Ejecución del Ticket]])</f>
        <v>2022</v>
      </c>
      <c r="AA3507" t="str">
        <f t="shared" si="758"/>
        <v>octubre</v>
      </c>
      <c r="AB3507">
        <f>YEAR(BD_PONDERACIONES[[#This Row],[Fecha de Inspección]])</f>
        <v>2022</v>
      </c>
      <c r="AC3507">
        <f t="shared" si="759"/>
        <v>0.5</v>
      </c>
      <c r="AD3507">
        <f t="shared" si="760"/>
        <v>0.5</v>
      </c>
      <c r="AE3507">
        <f t="shared" si="761"/>
        <v>0.5</v>
      </c>
      <c r="AF3507">
        <f t="shared" si="762"/>
        <v>0.5</v>
      </c>
      <c r="AG3507">
        <f t="shared" si="763"/>
        <v>0.5</v>
      </c>
      <c r="AH3507">
        <f t="shared" si="764"/>
        <v>0.5</v>
      </c>
      <c r="AI3507">
        <f t="shared" si="765"/>
        <v>0.25</v>
      </c>
      <c r="AJ3507">
        <f t="shared" si="766"/>
        <v>0.25</v>
      </c>
      <c r="AK3507">
        <f t="shared" si="767"/>
        <v>0.5</v>
      </c>
      <c r="AL3507">
        <f t="shared" si="768"/>
        <v>0.17499999999999999</v>
      </c>
      <c r="AM3507">
        <f t="shared" si="769"/>
        <v>0.17499999999999999</v>
      </c>
      <c r="AN3507" s="6">
        <f t="shared" si="771"/>
        <v>0.87</v>
      </c>
      <c r="AO3507" t="str">
        <f>VLOOKUP(BD_PONDERACIONES[[#This Row],[Comuna]],Tabla3[#All],2,0)</f>
        <v>Florida</v>
      </c>
    </row>
    <row r="3508" spans="1:41" x14ac:dyDescent="0.35">
      <c r="A3508" t="s">
        <v>16794</v>
      </c>
      <c r="B3508" t="s">
        <v>16795</v>
      </c>
      <c r="C3508" t="s">
        <v>16796</v>
      </c>
      <c r="D3508" s="5">
        <v>44859</v>
      </c>
      <c r="E3508" s="5">
        <v>44728</v>
      </c>
      <c r="F3508" t="s">
        <v>753</v>
      </c>
      <c r="G3508" t="s">
        <v>16797</v>
      </c>
      <c r="H3508" t="s">
        <v>1809</v>
      </c>
      <c r="J3508" t="s">
        <v>756</v>
      </c>
      <c r="K3508" t="s">
        <v>756</v>
      </c>
      <c r="L3508" t="s">
        <v>757</v>
      </c>
      <c r="M3508" t="s">
        <v>757</v>
      </c>
      <c r="N3508" t="s">
        <v>756</v>
      </c>
      <c r="O3508" t="s">
        <v>756</v>
      </c>
      <c r="P3508" t="s">
        <v>758</v>
      </c>
      <c r="Q3508" t="s">
        <v>759</v>
      </c>
      <c r="R3508" t="s">
        <v>759</v>
      </c>
      <c r="S3508" t="s">
        <v>757</v>
      </c>
      <c r="T3508" t="s">
        <v>757</v>
      </c>
      <c r="U3508" t="s">
        <v>757</v>
      </c>
      <c r="V3508" t="s">
        <v>904</v>
      </c>
      <c r="W3508" t="s">
        <v>768</v>
      </c>
      <c r="X3508" t="s">
        <v>16798</v>
      </c>
      <c r="Y3508" t="str">
        <f t="shared" si="770"/>
        <v>junio</v>
      </c>
      <c r="Z3508">
        <f>YEAR(BD_PONDERACIONES[[#This Row],[Fecha Ejecución del Ticket]])</f>
        <v>2022</v>
      </c>
      <c r="AA3508" t="str">
        <f t="shared" si="758"/>
        <v>octubre</v>
      </c>
      <c r="AB3508">
        <f>YEAR(BD_PONDERACIONES[[#This Row],[Fecha de Inspección]])</f>
        <v>2022</v>
      </c>
      <c r="AC3508">
        <f t="shared" si="759"/>
        <v>0.5</v>
      </c>
      <c r="AD3508">
        <f t="shared" si="760"/>
        <v>0.5</v>
      </c>
      <c r="AE3508">
        <f t="shared" si="761"/>
        <v>0.5</v>
      </c>
      <c r="AF3508">
        <f t="shared" si="762"/>
        <v>0.5</v>
      </c>
      <c r="AG3508">
        <f t="shared" si="763"/>
        <v>0.5</v>
      </c>
      <c r="AH3508">
        <f t="shared" si="764"/>
        <v>0.5</v>
      </c>
      <c r="AI3508">
        <f t="shared" si="765"/>
        <v>0.25</v>
      </c>
      <c r="AJ3508">
        <f t="shared" si="766"/>
        <v>0.25</v>
      </c>
      <c r="AK3508">
        <f t="shared" si="767"/>
        <v>0.5</v>
      </c>
      <c r="AL3508">
        <f t="shared" si="768"/>
        <v>0.32500000000000001</v>
      </c>
      <c r="AM3508">
        <f t="shared" si="769"/>
        <v>0.17499999999999999</v>
      </c>
      <c r="AN3508" s="6">
        <f t="shared" si="771"/>
        <v>0.9</v>
      </c>
      <c r="AO3508" t="str">
        <f>VLOOKUP(BD_PONDERACIONES[[#This Row],[Comuna]],Tabla3[#All],2,0)</f>
        <v>Florida</v>
      </c>
    </row>
    <row r="3509" spans="1:41" x14ac:dyDescent="0.35">
      <c r="A3509" t="s">
        <v>16799</v>
      </c>
      <c r="B3509" t="s">
        <v>16800</v>
      </c>
      <c r="C3509" t="s">
        <v>16801</v>
      </c>
      <c r="D3509" s="5">
        <v>44859</v>
      </c>
      <c r="E3509" s="5">
        <v>44722</v>
      </c>
      <c r="F3509" t="s">
        <v>753</v>
      </c>
      <c r="G3509" t="s">
        <v>16802</v>
      </c>
      <c r="H3509" t="s">
        <v>1809</v>
      </c>
      <c r="J3509" t="s">
        <v>756</v>
      </c>
      <c r="K3509" t="s">
        <v>756</v>
      </c>
      <c r="L3509" t="s">
        <v>757</v>
      </c>
      <c r="M3509" t="s">
        <v>757</v>
      </c>
      <c r="N3509" t="s">
        <v>756</v>
      </c>
      <c r="O3509" t="s">
        <v>756</v>
      </c>
      <c r="P3509" t="s">
        <v>758</v>
      </c>
      <c r="Q3509" t="s">
        <v>759</v>
      </c>
      <c r="R3509" t="s">
        <v>759</v>
      </c>
      <c r="S3509" t="s">
        <v>757</v>
      </c>
      <c r="T3509" t="s">
        <v>757</v>
      </c>
      <c r="U3509" t="s">
        <v>757</v>
      </c>
      <c r="V3509" t="s">
        <v>756</v>
      </c>
      <c r="W3509" t="s">
        <v>756</v>
      </c>
      <c r="X3509" t="s">
        <v>885</v>
      </c>
      <c r="Y3509" t="str">
        <f t="shared" si="770"/>
        <v>junio</v>
      </c>
      <c r="Z3509">
        <f>YEAR(BD_PONDERACIONES[[#This Row],[Fecha Ejecución del Ticket]])</f>
        <v>2022</v>
      </c>
      <c r="AA3509" t="str">
        <f t="shared" si="758"/>
        <v>octubre</v>
      </c>
      <c r="AB3509">
        <f>YEAR(BD_PONDERACIONES[[#This Row],[Fecha de Inspección]])</f>
        <v>2022</v>
      </c>
      <c r="AC3509">
        <f t="shared" si="759"/>
        <v>0.5</v>
      </c>
      <c r="AD3509">
        <f t="shared" si="760"/>
        <v>0.5</v>
      </c>
      <c r="AE3509">
        <f t="shared" si="761"/>
        <v>0.5</v>
      </c>
      <c r="AF3509">
        <f t="shared" si="762"/>
        <v>0.5</v>
      </c>
      <c r="AG3509">
        <f t="shared" si="763"/>
        <v>0.5</v>
      </c>
      <c r="AH3509">
        <f t="shared" si="764"/>
        <v>0.5</v>
      </c>
      <c r="AI3509">
        <f t="shared" si="765"/>
        <v>0.25</v>
      </c>
      <c r="AJ3509">
        <f t="shared" si="766"/>
        <v>0.25</v>
      </c>
      <c r="AK3509">
        <f t="shared" si="767"/>
        <v>0.5</v>
      </c>
      <c r="AL3509">
        <f t="shared" si="768"/>
        <v>0.5</v>
      </c>
      <c r="AM3509">
        <f t="shared" si="769"/>
        <v>0.5</v>
      </c>
      <c r="AN3509" s="6">
        <f t="shared" si="771"/>
        <v>1</v>
      </c>
      <c r="AO3509" t="str">
        <f>VLOOKUP(BD_PONDERACIONES[[#This Row],[Comuna]],Tabla3[#All],2,0)</f>
        <v>Florida</v>
      </c>
    </row>
    <row r="3510" spans="1:41" x14ac:dyDescent="0.35">
      <c r="A3510" t="s">
        <v>16803</v>
      </c>
      <c r="B3510" t="s">
        <v>16804</v>
      </c>
      <c r="C3510" t="s">
        <v>16805</v>
      </c>
      <c r="D3510" s="5">
        <v>44859</v>
      </c>
      <c r="E3510" s="5">
        <v>44734</v>
      </c>
      <c r="F3510" t="s">
        <v>763</v>
      </c>
      <c r="G3510" t="s">
        <v>16806</v>
      </c>
      <c r="H3510" t="s">
        <v>1809</v>
      </c>
      <c r="J3510" t="s">
        <v>756</v>
      </c>
      <c r="K3510" t="s">
        <v>756</v>
      </c>
      <c r="L3510" t="s">
        <v>757</v>
      </c>
      <c r="M3510" t="s">
        <v>757</v>
      </c>
      <c r="N3510" t="s">
        <v>756</v>
      </c>
      <c r="O3510" t="s">
        <v>756</v>
      </c>
      <c r="P3510" t="s">
        <v>758</v>
      </c>
      <c r="Q3510" t="s">
        <v>759</v>
      </c>
      <c r="R3510" t="s">
        <v>759</v>
      </c>
      <c r="S3510" t="s">
        <v>757</v>
      </c>
      <c r="T3510" t="s">
        <v>757</v>
      </c>
      <c r="U3510" t="s">
        <v>757</v>
      </c>
      <c r="V3510" t="s">
        <v>756</v>
      </c>
      <c r="W3510" t="s">
        <v>756</v>
      </c>
      <c r="X3510" t="s">
        <v>16807</v>
      </c>
      <c r="Y3510" t="str">
        <f t="shared" si="770"/>
        <v>junio</v>
      </c>
      <c r="Z3510">
        <f>YEAR(BD_PONDERACIONES[[#This Row],[Fecha Ejecución del Ticket]])</f>
        <v>2022</v>
      </c>
      <c r="AA3510" t="str">
        <f t="shared" si="758"/>
        <v>octubre</v>
      </c>
      <c r="AB3510">
        <f>YEAR(BD_PONDERACIONES[[#This Row],[Fecha de Inspección]])</f>
        <v>2022</v>
      </c>
      <c r="AC3510">
        <f t="shared" si="759"/>
        <v>0.5</v>
      </c>
      <c r="AD3510">
        <f t="shared" si="760"/>
        <v>0.5</v>
      </c>
      <c r="AE3510">
        <f t="shared" si="761"/>
        <v>0.5</v>
      </c>
      <c r="AF3510">
        <f t="shared" si="762"/>
        <v>0.5</v>
      </c>
      <c r="AG3510">
        <f t="shared" si="763"/>
        <v>0.5</v>
      </c>
      <c r="AH3510">
        <f t="shared" si="764"/>
        <v>0.5</v>
      </c>
      <c r="AI3510">
        <f t="shared" si="765"/>
        <v>0.25</v>
      </c>
      <c r="AJ3510">
        <f t="shared" si="766"/>
        <v>0.25</v>
      </c>
      <c r="AK3510">
        <f t="shared" si="767"/>
        <v>0.5</v>
      </c>
      <c r="AL3510">
        <f t="shared" si="768"/>
        <v>0.5</v>
      </c>
      <c r="AM3510">
        <f t="shared" si="769"/>
        <v>0.5</v>
      </c>
      <c r="AN3510" s="6">
        <f t="shared" si="771"/>
        <v>1</v>
      </c>
      <c r="AO3510" t="str">
        <f>VLOOKUP(BD_PONDERACIONES[[#This Row],[Comuna]],Tabla3[#All],2,0)</f>
        <v>Florida</v>
      </c>
    </row>
    <row r="3511" spans="1:41" x14ac:dyDescent="0.35">
      <c r="A3511" t="s">
        <v>16808</v>
      </c>
      <c r="B3511" t="s">
        <v>16809</v>
      </c>
      <c r="C3511" t="s">
        <v>16810</v>
      </c>
      <c r="D3511" s="5">
        <v>44859</v>
      </c>
      <c r="E3511" s="5">
        <v>44713</v>
      </c>
      <c r="F3511" t="s">
        <v>753</v>
      </c>
      <c r="G3511" t="s">
        <v>16811</v>
      </c>
      <c r="H3511" t="s">
        <v>1809</v>
      </c>
      <c r="J3511" t="s">
        <v>756</v>
      </c>
      <c r="K3511" t="s">
        <v>756</v>
      </c>
      <c r="L3511" t="s">
        <v>756</v>
      </c>
      <c r="M3511" t="s">
        <v>756</v>
      </c>
      <c r="N3511" t="s">
        <v>756</v>
      </c>
      <c r="O3511" t="s">
        <v>756</v>
      </c>
      <c r="P3511" t="s">
        <v>758</v>
      </c>
      <c r="Q3511" t="s">
        <v>759</v>
      </c>
      <c r="R3511" t="s">
        <v>759</v>
      </c>
      <c r="S3511" t="s">
        <v>757</v>
      </c>
      <c r="T3511" t="s">
        <v>757</v>
      </c>
      <c r="U3511" t="s">
        <v>757</v>
      </c>
      <c r="V3511" t="s">
        <v>756</v>
      </c>
      <c r="W3511" t="s">
        <v>756</v>
      </c>
      <c r="X3511" t="s">
        <v>16812</v>
      </c>
      <c r="Y3511" t="str">
        <f t="shared" si="770"/>
        <v>junio</v>
      </c>
      <c r="Z3511">
        <f>YEAR(BD_PONDERACIONES[[#This Row],[Fecha Ejecución del Ticket]])</f>
        <v>2022</v>
      </c>
      <c r="AA3511" t="str">
        <f t="shared" si="758"/>
        <v>octubre</v>
      </c>
      <c r="AB3511">
        <f>YEAR(BD_PONDERACIONES[[#This Row],[Fecha de Inspección]])</f>
        <v>2022</v>
      </c>
      <c r="AC3511">
        <f t="shared" si="759"/>
        <v>0.5</v>
      </c>
      <c r="AD3511">
        <f t="shared" si="760"/>
        <v>0.5</v>
      </c>
      <c r="AE3511">
        <f t="shared" si="761"/>
        <v>0.5</v>
      </c>
      <c r="AF3511">
        <f t="shared" si="762"/>
        <v>0.5</v>
      </c>
      <c r="AG3511">
        <f t="shared" si="763"/>
        <v>0.5</v>
      </c>
      <c r="AH3511">
        <f t="shared" si="764"/>
        <v>0.5</v>
      </c>
      <c r="AI3511">
        <f t="shared" si="765"/>
        <v>0.25</v>
      </c>
      <c r="AJ3511">
        <f t="shared" si="766"/>
        <v>0.25</v>
      </c>
      <c r="AK3511">
        <f t="shared" si="767"/>
        <v>0.5</v>
      </c>
      <c r="AL3511">
        <f t="shared" si="768"/>
        <v>0.5</v>
      </c>
      <c r="AM3511">
        <f t="shared" si="769"/>
        <v>0.5</v>
      </c>
      <c r="AN3511" s="6">
        <f t="shared" si="771"/>
        <v>1</v>
      </c>
      <c r="AO3511" t="str">
        <f>VLOOKUP(BD_PONDERACIONES[[#This Row],[Comuna]],Tabla3[#All],2,0)</f>
        <v>Florida</v>
      </c>
    </row>
    <row r="3512" spans="1:41" x14ac:dyDescent="0.35">
      <c r="A3512" t="s">
        <v>16813</v>
      </c>
      <c r="B3512" t="s">
        <v>16814</v>
      </c>
      <c r="C3512" t="s">
        <v>16815</v>
      </c>
      <c r="D3512" s="5">
        <v>44859</v>
      </c>
      <c r="E3512" s="5">
        <v>44740</v>
      </c>
      <c r="F3512" t="s">
        <v>763</v>
      </c>
      <c r="G3512" t="s">
        <v>16816</v>
      </c>
      <c r="H3512" t="s">
        <v>1809</v>
      </c>
      <c r="J3512" t="s">
        <v>756</v>
      </c>
      <c r="K3512" t="s">
        <v>756</v>
      </c>
      <c r="L3512" t="s">
        <v>757</v>
      </c>
      <c r="M3512" t="s">
        <v>757</v>
      </c>
      <c r="N3512" t="s">
        <v>756</v>
      </c>
      <c r="O3512" t="s">
        <v>756</v>
      </c>
      <c r="P3512" t="s">
        <v>758</v>
      </c>
      <c r="Q3512" t="s">
        <v>759</v>
      </c>
      <c r="R3512" t="s">
        <v>759</v>
      </c>
      <c r="S3512" t="s">
        <v>757</v>
      </c>
      <c r="T3512" t="s">
        <v>757</v>
      </c>
      <c r="U3512" t="s">
        <v>757</v>
      </c>
      <c r="V3512" t="s">
        <v>756</v>
      </c>
      <c r="W3512" t="s">
        <v>756</v>
      </c>
      <c r="X3512" t="s">
        <v>16817</v>
      </c>
      <c r="Y3512" t="str">
        <f t="shared" si="770"/>
        <v>junio</v>
      </c>
      <c r="Z3512">
        <f>YEAR(BD_PONDERACIONES[[#This Row],[Fecha Ejecución del Ticket]])</f>
        <v>2022</v>
      </c>
      <c r="AA3512" t="str">
        <f t="shared" si="758"/>
        <v>octubre</v>
      </c>
      <c r="AB3512">
        <f>YEAR(BD_PONDERACIONES[[#This Row],[Fecha de Inspección]])</f>
        <v>2022</v>
      </c>
      <c r="AC3512">
        <f t="shared" si="759"/>
        <v>0.5</v>
      </c>
      <c r="AD3512">
        <f t="shared" si="760"/>
        <v>0.5</v>
      </c>
      <c r="AE3512">
        <f t="shared" si="761"/>
        <v>0.5</v>
      </c>
      <c r="AF3512">
        <f t="shared" si="762"/>
        <v>0.5</v>
      </c>
      <c r="AG3512">
        <f t="shared" si="763"/>
        <v>0.5</v>
      </c>
      <c r="AH3512">
        <f t="shared" si="764"/>
        <v>0.5</v>
      </c>
      <c r="AI3512">
        <f t="shared" si="765"/>
        <v>0.25</v>
      </c>
      <c r="AJ3512">
        <f t="shared" si="766"/>
        <v>0.25</v>
      </c>
      <c r="AK3512">
        <f t="shared" si="767"/>
        <v>0.5</v>
      </c>
      <c r="AL3512">
        <f t="shared" si="768"/>
        <v>0.5</v>
      </c>
      <c r="AM3512">
        <f t="shared" si="769"/>
        <v>0.5</v>
      </c>
      <c r="AN3512" s="6">
        <f t="shared" si="771"/>
        <v>1</v>
      </c>
      <c r="AO3512" t="str">
        <f>VLOOKUP(BD_PONDERACIONES[[#This Row],[Comuna]],Tabla3[#All],2,0)</f>
        <v>Florida</v>
      </c>
    </row>
    <row r="3513" spans="1:41" x14ac:dyDescent="0.35">
      <c r="A3513" t="s">
        <v>16818</v>
      </c>
      <c r="B3513" t="s">
        <v>16819</v>
      </c>
      <c r="C3513" t="s">
        <v>16820</v>
      </c>
      <c r="D3513" s="5">
        <v>44859</v>
      </c>
      <c r="E3513" s="5">
        <v>44727</v>
      </c>
      <c r="F3513" t="s">
        <v>753</v>
      </c>
      <c r="G3513" t="s">
        <v>16821</v>
      </c>
      <c r="H3513" t="s">
        <v>1809</v>
      </c>
      <c r="J3513" t="s">
        <v>756</v>
      </c>
      <c r="K3513" t="s">
        <v>756</v>
      </c>
      <c r="L3513" t="s">
        <v>773</v>
      </c>
      <c r="M3513" t="s">
        <v>773</v>
      </c>
      <c r="N3513" t="s">
        <v>756</v>
      </c>
      <c r="O3513" t="s">
        <v>756</v>
      </c>
      <c r="P3513" t="s">
        <v>758</v>
      </c>
      <c r="Q3513" t="s">
        <v>759</v>
      </c>
      <c r="R3513" t="s">
        <v>759</v>
      </c>
      <c r="S3513" t="s">
        <v>757</v>
      </c>
      <c r="T3513" t="s">
        <v>757</v>
      </c>
      <c r="U3513" t="s">
        <v>757</v>
      </c>
      <c r="V3513" t="s">
        <v>756</v>
      </c>
      <c r="W3513" t="s">
        <v>756</v>
      </c>
      <c r="X3513" t="s">
        <v>16822</v>
      </c>
      <c r="Y3513" t="str">
        <f t="shared" si="770"/>
        <v>junio</v>
      </c>
      <c r="Z3513">
        <f>YEAR(BD_PONDERACIONES[[#This Row],[Fecha Ejecución del Ticket]])</f>
        <v>2022</v>
      </c>
      <c r="AA3513" t="str">
        <f t="shared" si="758"/>
        <v>octubre</v>
      </c>
      <c r="AB3513">
        <f>YEAR(BD_PONDERACIONES[[#This Row],[Fecha de Inspección]])</f>
        <v>2022</v>
      </c>
      <c r="AC3513">
        <f t="shared" si="759"/>
        <v>0.5</v>
      </c>
      <c r="AD3513">
        <f t="shared" si="760"/>
        <v>0.5</v>
      </c>
      <c r="AE3513">
        <f t="shared" si="761"/>
        <v>0</v>
      </c>
      <c r="AF3513">
        <f t="shared" si="762"/>
        <v>0</v>
      </c>
      <c r="AG3513">
        <f t="shared" si="763"/>
        <v>0.5</v>
      </c>
      <c r="AH3513">
        <f t="shared" si="764"/>
        <v>0.5</v>
      </c>
      <c r="AI3513">
        <f t="shared" si="765"/>
        <v>0.25</v>
      </c>
      <c r="AJ3513">
        <f t="shared" si="766"/>
        <v>0.25</v>
      </c>
      <c r="AK3513">
        <f t="shared" si="767"/>
        <v>0.5</v>
      </c>
      <c r="AL3513">
        <f t="shared" si="768"/>
        <v>0.5</v>
      </c>
      <c r="AM3513">
        <f t="shared" si="769"/>
        <v>0.5</v>
      </c>
      <c r="AN3513" s="6">
        <f t="shared" si="771"/>
        <v>0.7</v>
      </c>
      <c r="AO3513" t="str">
        <f>VLOOKUP(BD_PONDERACIONES[[#This Row],[Comuna]],Tabla3[#All],2,0)</f>
        <v>Florida</v>
      </c>
    </row>
    <row r="3514" spans="1:41" x14ac:dyDescent="0.35">
      <c r="A3514" t="s">
        <v>16823</v>
      </c>
      <c r="B3514" t="s">
        <v>16824</v>
      </c>
      <c r="C3514" t="s">
        <v>16825</v>
      </c>
      <c r="D3514" s="5">
        <v>44859</v>
      </c>
      <c r="E3514" s="5">
        <v>44742</v>
      </c>
      <c r="F3514" t="s">
        <v>763</v>
      </c>
      <c r="G3514" t="s">
        <v>16826</v>
      </c>
      <c r="H3514" t="s">
        <v>1809</v>
      </c>
      <c r="J3514" t="s">
        <v>756</v>
      </c>
      <c r="K3514" t="s">
        <v>756</v>
      </c>
      <c r="L3514" t="s">
        <v>757</v>
      </c>
      <c r="M3514" t="s">
        <v>757</v>
      </c>
      <c r="N3514" t="s">
        <v>756</v>
      </c>
      <c r="O3514" t="s">
        <v>756</v>
      </c>
      <c r="P3514" t="s">
        <v>758</v>
      </c>
      <c r="Q3514" t="s">
        <v>759</v>
      </c>
      <c r="R3514" t="s">
        <v>759</v>
      </c>
      <c r="S3514" t="s">
        <v>757</v>
      </c>
      <c r="T3514" t="s">
        <v>757</v>
      </c>
      <c r="U3514" t="s">
        <v>757</v>
      </c>
      <c r="V3514" t="s">
        <v>773</v>
      </c>
      <c r="W3514" t="s">
        <v>756</v>
      </c>
      <c r="X3514" t="s">
        <v>16827</v>
      </c>
      <c r="Y3514" t="str">
        <f t="shared" si="770"/>
        <v>junio</v>
      </c>
      <c r="Z3514">
        <f>YEAR(BD_PONDERACIONES[[#This Row],[Fecha Ejecución del Ticket]])</f>
        <v>2022</v>
      </c>
      <c r="AA3514" t="str">
        <f t="shared" si="758"/>
        <v>octubre</v>
      </c>
      <c r="AB3514">
        <f>YEAR(BD_PONDERACIONES[[#This Row],[Fecha de Inspección]])</f>
        <v>2022</v>
      </c>
      <c r="AC3514">
        <f t="shared" si="759"/>
        <v>0.5</v>
      </c>
      <c r="AD3514">
        <f t="shared" si="760"/>
        <v>0.5</v>
      </c>
      <c r="AE3514">
        <f t="shared" si="761"/>
        <v>0.5</v>
      </c>
      <c r="AF3514">
        <f t="shared" si="762"/>
        <v>0.5</v>
      </c>
      <c r="AG3514">
        <f t="shared" si="763"/>
        <v>0.5</v>
      </c>
      <c r="AH3514">
        <f t="shared" si="764"/>
        <v>0.5</v>
      </c>
      <c r="AI3514">
        <f t="shared" si="765"/>
        <v>0.25</v>
      </c>
      <c r="AJ3514">
        <f t="shared" si="766"/>
        <v>0.25</v>
      </c>
      <c r="AK3514">
        <f t="shared" si="767"/>
        <v>0.5</v>
      </c>
      <c r="AL3514">
        <f t="shared" si="768"/>
        <v>0</v>
      </c>
      <c r="AM3514">
        <f t="shared" si="769"/>
        <v>0.5</v>
      </c>
      <c r="AN3514" s="6">
        <f t="shared" si="771"/>
        <v>0.9</v>
      </c>
      <c r="AO3514" t="str">
        <f>VLOOKUP(BD_PONDERACIONES[[#This Row],[Comuna]],Tabla3[#All],2,0)</f>
        <v>Florida</v>
      </c>
    </row>
    <row r="3515" spans="1:41" x14ac:dyDescent="0.35">
      <c r="A3515" t="s">
        <v>16828</v>
      </c>
      <c r="B3515" t="s">
        <v>16829</v>
      </c>
      <c r="C3515" t="s">
        <v>16830</v>
      </c>
      <c r="D3515" s="5">
        <v>44859</v>
      </c>
      <c r="E3515" s="5">
        <v>44742</v>
      </c>
      <c r="F3515" t="s">
        <v>763</v>
      </c>
      <c r="G3515" t="s">
        <v>16831</v>
      </c>
      <c r="H3515" t="s">
        <v>1809</v>
      </c>
      <c r="J3515" t="s">
        <v>756</v>
      </c>
      <c r="K3515" t="s">
        <v>756</v>
      </c>
      <c r="L3515" t="s">
        <v>757</v>
      </c>
      <c r="M3515" t="s">
        <v>757</v>
      </c>
      <c r="N3515" t="s">
        <v>756</v>
      </c>
      <c r="O3515" t="s">
        <v>756</v>
      </c>
      <c r="P3515" t="s">
        <v>758</v>
      </c>
      <c r="Q3515" t="s">
        <v>759</v>
      </c>
      <c r="R3515" t="s">
        <v>759</v>
      </c>
      <c r="S3515" t="s">
        <v>757</v>
      </c>
      <c r="T3515" t="s">
        <v>757</v>
      </c>
      <c r="U3515" t="s">
        <v>757</v>
      </c>
      <c r="V3515" t="s">
        <v>756</v>
      </c>
      <c r="W3515" t="s">
        <v>756</v>
      </c>
      <c r="X3515" t="s">
        <v>13384</v>
      </c>
      <c r="Y3515" t="str">
        <f t="shared" si="770"/>
        <v>junio</v>
      </c>
      <c r="Z3515">
        <f>YEAR(BD_PONDERACIONES[[#This Row],[Fecha Ejecución del Ticket]])</f>
        <v>2022</v>
      </c>
      <c r="AA3515" t="str">
        <f t="shared" si="758"/>
        <v>octubre</v>
      </c>
      <c r="AB3515">
        <f>YEAR(BD_PONDERACIONES[[#This Row],[Fecha de Inspección]])</f>
        <v>2022</v>
      </c>
      <c r="AC3515">
        <f t="shared" si="759"/>
        <v>0.5</v>
      </c>
      <c r="AD3515">
        <f t="shared" si="760"/>
        <v>0.5</v>
      </c>
      <c r="AE3515">
        <f t="shared" si="761"/>
        <v>0.5</v>
      </c>
      <c r="AF3515">
        <f t="shared" si="762"/>
        <v>0.5</v>
      </c>
      <c r="AG3515">
        <f t="shared" si="763"/>
        <v>0.5</v>
      </c>
      <c r="AH3515">
        <f t="shared" si="764"/>
        <v>0.5</v>
      </c>
      <c r="AI3515">
        <f t="shared" si="765"/>
        <v>0.25</v>
      </c>
      <c r="AJ3515">
        <f t="shared" si="766"/>
        <v>0.25</v>
      </c>
      <c r="AK3515">
        <f t="shared" si="767"/>
        <v>0.5</v>
      </c>
      <c r="AL3515">
        <f t="shared" si="768"/>
        <v>0.5</v>
      </c>
      <c r="AM3515">
        <f t="shared" si="769"/>
        <v>0.5</v>
      </c>
      <c r="AN3515" s="6">
        <f t="shared" si="771"/>
        <v>1</v>
      </c>
      <c r="AO3515" t="str">
        <f>VLOOKUP(BD_PONDERACIONES[[#This Row],[Comuna]],Tabla3[#All],2,0)</f>
        <v>Florida</v>
      </c>
    </row>
    <row r="3516" spans="1:41" x14ac:dyDescent="0.35">
      <c r="A3516" t="s">
        <v>16832</v>
      </c>
      <c r="B3516" t="s">
        <v>16833</v>
      </c>
      <c r="C3516" t="s">
        <v>16834</v>
      </c>
      <c r="D3516" s="5">
        <v>44859</v>
      </c>
      <c r="E3516" s="5">
        <v>44741</v>
      </c>
      <c r="F3516" t="s">
        <v>763</v>
      </c>
      <c r="G3516" t="s">
        <v>16835</v>
      </c>
      <c r="H3516" t="s">
        <v>1809</v>
      </c>
      <c r="J3516" t="s">
        <v>756</v>
      </c>
      <c r="K3516" t="s">
        <v>756</v>
      </c>
      <c r="L3516" t="s">
        <v>757</v>
      </c>
      <c r="M3516" t="s">
        <v>757</v>
      </c>
      <c r="N3516" t="s">
        <v>756</v>
      </c>
      <c r="O3516" t="s">
        <v>756</v>
      </c>
      <c r="P3516" t="s">
        <v>758</v>
      </c>
      <c r="Q3516" t="s">
        <v>759</v>
      </c>
      <c r="R3516" t="s">
        <v>759</v>
      </c>
      <c r="S3516" t="s">
        <v>757</v>
      </c>
      <c r="T3516" t="s">
        <v>757</v>
      </c>
      <c r="U3516" t="s">
        <v>757</v>
      </c>
      <c r="V3516" t="s">
        <v>756</v>
      </c>
      <c r="W3516" t="s">
        <v>756</v>
      </c>
      <c r="X3516" t="s">
        <v>16836</v>
      </c>
      <c r="Y3516" t="str">
        <f t="shared" si="770"/>
        <v>junio</v>
      </c>
      <c r="Z3516">
        <f>YEAR(BD_PONDERACIONES[[#This Row],[Fecha Ejecución del Ticket]])</f>
        <v>2022</v>
      </c>
      <c r="AA3516" t="str">
        <f t="shared" si="758"/>
        <v>octubre</v>
      </c>
      <c r="AB3516">
        <f>YEAR(BD_PONDERACIONES[[#This Row],[Fecha de Inspección]])</f>
        <v>2022</v>
      </c>
      <c r="AC3516">
        <f t="shared" si="759"/>
        <v>0.5</v>
      </c>
      <c r="AD3516">
        <f t="shared" si="760"/>
        <v>0.5</v>
      </c>
      <c r="AE3516">
        <f t="shared" si="761"/>
        <v>0.5</v>
      </c>
      <c r="AF3516">
        <f t="shared" si="762"/>
        <v>0.5</v>
      </c>
      <c r="AG3516">
        <f t="shared" si="763"/>
        <v>0.5</v>
      </c>
      <c r="AH3516">
        <f t="shared" si="764"/>
        <v>0.5</v>
      </c>
      <c r="AI3516">
        <f t="shared" si="765"/>
        <v>0.25</v>
      </c>
      <c r="AJ3516">
        <f t="shared" si="766"/>
        <v>0.25</v>
      </c>
      <c r="AK3516">
        <f t="shared" si="767"/>
        <v>0.5</v>
      </c>
      <c r="AL3516">
        <f t="shared" si="768"/>
        <v>0.5</v>
      </c>
      <c r="AM3516">
        <f t="shared" si="769"/>
        <v>0.5</v>
      </c>
      <c r="AN3516" s="6">
        <f t="shared" si="771"/>
        <v>1</v>
      </c>
      <c r="AO3516" t="str">
        <f>VLOOKUP(BD_PONDERACIONES[[#This Row],[Comuna]],Tabla3[#All],2,0)</f>
        <v>Florida</v>
      </c>
    </row>
    <row r="3517" spans="1:41" x14ac:dyDescent="0.35">
      <c r="A3517" t="s">
        <v>16837</v>
      </c>
      <c r="B3517" t="s">
        <v>16838</v>
      </c>
      <c r="C3517" t="s">
        <v>16839</v>
      </c>
      <c r="D3517" s="5">
        <v>44859</v>
      </c>
      <c r="E3517" s="5">
        <v>44742</v>
      </c>
      <c r="F3517" t="s">
        <v>763</v>
      </c>
      <c r="G3517" t="s">
        <v>16840</v>
      </c>
      <c r="H3517" t="s">
        <v>1809</v>
      </c>
      <c r="J3517" t="s">
        <v>756</v>
      </c>
      <c r="K3517" t="s">
        <v>756</v>
      </c>
      <c r="L3517" t="s">
        <v>757</v>
      </c>
      <c r="M3517" t="s">
        <v>757</v>
      </c>
      <c r="N3517" t="s">
        <v>756</v>
      </c>
      <c r="O3517" t="s">
        <v>756</v>
      </c>
      <c r="P3517" t="s">
        <v>758</v>
      </c>
      <c r="Q3517" t="s">
        <v>759</v>
      </c>
      <c r="R3517" t="s">
        <v>759</v>
      </c>
      <c r="S3517" t="s">
        <v>757</v>
      </c>
      <c r="T3517" t="s">
        <v>757</v>
      </c>
      <c r="U3517" t="s">
        <v>757</v>
      </c>
      <c r="V3517" t="s">
        <v>756</v>
      </c>
      <c r="W3517" t="s">
        <v>756</v>
      </c>
      <c r="X3517" t="s">
        <v>16841</v>
      </c>
      <c r="Y3517" t="str">
        <f t="shared" si="770"/>
        <v>junio</v>
      </c>
      <c r="Z3517">
        <f>YEAR(BD_PONDERACIONES[[#This Row],[Fecha Ejecución del Ticket]])</f>
        <v>2022</v>
      </c>
      <c r="AA3517" t="str">
        <f t="shared" si="758"/>
        <v>octubre</v>
      </c>
      <c r="AB3517">
        <f>YEAR(BD_PONDERACIONES[[#This Row],[Fecha de Inspección]])</f>
        <v>2022</v>
      </c>
      <c r="AC3517">
        <f t="shared" si="759"/>
        <v>0.5</v>
      </c>
      <c r="AD3517">
        <f t="shared" si="760"/>
        <v>0.5</v>
      </c>
      <c r="AE3517">
        <f t="shared" si="761"/>
        <v>0.5</v>
      </c>
      <c r="AF3517">
        <f t="shared" si="762"/>
        <v>0.5</v>
      </c>
      <c r="AG3517">
        <f t="shared" si="763"/>
        <v>0.5</v>
      </c>
      <c r="AH3517">
        <f t="shared" si="764"/>
        <v>0.5</v>
      </c>
      <c r="AI3517">
        <f t="shared" si="765"/>
        <v>0.25</v>
      </c>
      <c r="AJ3517">
        <f t="shared" si="766"/>
        <v>0.25</v>
      </c>
      <c r="AK3517">
        <f t="shared" si="767"/>
        <v>0.5</v>
      </c>
      <c r="AL3517">
        <f t="shared" si="768"/>
        <v>0.5</v>
      </c>
      <c r="AM3517">
        <f t="shared" si="769"/>
        <v>0.5</v>
      </c>
      <c r="AN3517" s="6">
        <f t="shared" si="771"/>
        <v>1</v>
      </c>
      <c r="AO3517" t="str">
        <f>VLOOKUP(BD_PONDERACIONES[[#This Row],[Comuna]],Tabla3[#All],2,0)</f>
        <v>Florida</v>
      </c>
    </row>
    <row r="3518" spans="1:41" x14ac:dyDescent="0.35">
      <c r="A3518" t="s">
        <v>16842</v>
      </c>
      <c r="B3518" t="s">
        <v>16843</v>
      </c>
      <c r="C3518" t="s">
        <v>16844</v>
      </c>
      <c r="D3518" s="5">
        <v>44859</v>
      </c>
      <c r="E3518" s="5">
        <v>44742</v>
      </c>
      <c r="F3518" t="s">
        <v>763</v>
      </c>
      <c r="G3518" t="s">
        <v>16845</v>
      </c>
      <c r="H3518" t="s">
        <v>1809</v>
      </c>
      <c r="J3518" t="s">
        <v>756</v>
      </c>
      <c r="K3518" t="s">
        <v>756</v>
      </c>
      <c r="L3518" t="s">
        <v>757</v>
      </c>
      <c r="M3518" t="s">
        <v>757</v>
      </c>
      <c r="N3518" t="s">
        <v>756</v>
      </c>
      <c r="O3518" t="s">
        <v>756</v>
      </c>
      <c r="P3518" t="s">
        <v>758</v>
      </c>
      <c r="Q3518" t="s">
        <v>759</v>
      </c>
      <c r="R3518" t="s">
        <v>759</v>
      </c>
      <c r="S3518" t="s">
        <v>757</v>
      </c>
      <c r="T3518" t="s">
        <v>757</v>
      </c>
      <c r="U3518" t="s">
        <v>757</v>
      </c>
      <c r="V3518" t="s">
        <v>756</v>
      </c>
      <c r="W3518" t="s">
        <v>756</v>
      </c>
      <c r="X3518" t="s">
        <v>16846</v>
      </c>
      <c r="Y3518" t="str">
        <f t="shared" si="770"/>
        <v>junio</v>
      </c>
      <c r="Z3518">
        <f>YEAR(BD_PONDERACIONES[[#This Row],[Fecha Ejecución del Ticket]])</f>
        <v>2022</v>
      </c>
      <c r="AA3518" t="str">
        <f t="shared" si="758"/>
        <v>octubre</v>
      </c>
      <c r="AB3518">
        <f>YEAR(BD_PONDERACIONES[[#This Row],[Fecha de Inspección]])</f>
        <v>2022</v>
      </c>
      <c r="AC3518">
        <f t="shared" si="759"/>
        <v>0.5</v>
      </c>
      <c r="AD3518">
        <f t="shared" si="760"/>
        <v>0.5</v>
      </c>
      <c r="AE3518">
        <f t="shared" si="761"/>
        <v>0.5</v>
      </c>
      <c r="AF3518">
        <f t="shared" si="762"/>
        <v>0.5</v>
      </c>
      <c r="AG3518">
        <f t="shared" si="763"/>
        <v>0.5</v>
      </c>
      <c r="AH3518">
        <f t="shared" si="764"/>
        <v>0.5</v>
      </c>
      <c r="AI3518">
        <f t="shared" si="765"/>
        <v>0.25</v>
      </c>
      <c r="AJ3518">
        <f t="shared" si="766"/>
        <v>0.25</v>
      </c>
      <c r="AK3518">
        <f t="shared" si="767"/>
        <v>0.5</v>
      </c>
      <c r="AL3518">
        <f t="shared" si="768"/>
        <v>0.5</v>
      </c>
      <c r="AM3518">
        <f t="shared" si="769"/>
        <v>0.5</v>
      </c>
      <c r="AN3518" s="6">
        <f t="shared" si="771"/>
        <v>1</v>
      </c>
      <c r="AO3518" t="str">
        <f>VLOOKUP(BD_PONDERACIONES[[#This Row],[Comuna]],Tabla3[#All],2,0)</f>
        <v>Florida</v>
      </c>
    </row>
    <row r="3519" spans="1:41" x14ac:dyDescent="0.35">
      <c r="A3519" t="s">
        <v>16847</v>
      </c>
      <c r="B3519" t="s">
        <v>16848</v>
      </c>
      <c r="C3519" t="s">
        <v>16849</v>
      </c>
      <c r="D3519" s="5">
        <v>44859</v>
      </c>
      <c r="E3519" s="5">
        <v>44733</v>
      </c>
      <c r="F3519" t="s">
        <v>763</v>
      </c>
      <c r="G3519" t="s">
        <v>16850</v>
      </c>
      <c r="H3519" t="s">
        <v>1809</v>
      </c>
      <c r="J3519" t="s">
        <v>756</v>
      </c>
      <c r="K3519" t="s">
        <v>756</v>
      </c>
      <c r="L3519" t="s">
        <v>757</v>
      </c>
      <c r="M3519" t="s">
        <v>757</v>
      </c>
      <c r="N3519" t="s">
        <v>756</v>
      </c>
      <c r="O3519" t="s">
        <v>756</v>
      </c>
      <c r="P3519" t="s">
        <v>765</v>
      </c>
      <c r="Q3519" t="s">
        <v>16851</v>
      </c>
      <c r="R3519" t="s">
        <v>759</v>
      </c>
      <c r="S3519" t="s">
        <v>756</v>
      </c>
      <c r="T3519" t="s">
        <v>756</v>
      </c>
      <c r="U3519" t="s">
        <v>756</v>
      </c>
      <c r="V3519" t="s">
        <v>756</v>
      </c>
      <c r="W3519" t="s">
        <v>768</v>
      </c>
      <c r="X3519" t="s">
        <v>16852</v>
      </c>
      <c r="Y3519" t="str">
        <f t="shared" si="770"/>
        <v>junio</v>
      </c>
      <c r="Z3519">
        <f>YEAR(BD_PONDERACIONES[[#This Row],[Fecha Ejecución del Ticket]])</f>
        <v>2022</v>
      </c>
      <c r="AA3519" t="str">
        <f t="shared" si="758"/>
        <v>octubre</v>
      </c>
      <c r="AB3519">
        <f>YEAR(BD_PONDERACIONES[[#This Row],[Fecha de Inspección]])</f>
        <v>2022</v>
      </c>
      <c r="AC3519">
        <f t="shared" si="759"/>
        <v>0.5</v>
      </c>
      <c r="AD3519">
        <f t="shared" si="760"/>
        <v>0.5</v>
      </c>
      <c r="AE3519">
        <f t="shared" si="761"/>
        <v>0.5</v>
      </c>
      <c r="AF3519">
        <f t="shared" si="762"/>
        <v>0.5</v>
      </c>
      <c r="AG3519">
        <f t="shared" si="763"/>
        <v>0.5</v>
      </c>
      <c r="AH3519">
        <f t="shared" si="764"/>
        <v>0.5</v>
      </c>
      <c r="AI3519">
        <f t="shared" si="765"/>
        <v>0.25</v>
      </c>
      <c r="AJ3519">
        <f t="shared" si="766"/>
        <v>0.25</v>
      </c>
      <c r="AK3519">
        <f t="shared" si="767"/>
        <v>0.5</v>
      </c>
      <c r="AL3519">
        <f t="shared" si="768"/>
        <v>0.5</v>
      </c>
      <c r="AM3519">
        <f t="shared" si="769"/>
        <v>0.17499999999999999</v>
      </c>
      <c r="AN3519" s="6">
        <f t="shared" si="771"/>
        <v>0.93500000000000005</v>
      </c>
      <c r="AO3519" t="str">
        <f>VLOOKUP(BD_PONDERACIONES[[#This Row],[Comuna]],Tabla3[#All],2,0)</f>
        <v>Florida</v>
      </c>
    </row>
    <row r="3520" spans="1:41" x14ac:dyDescent="0.35">
      <c r="A3520" t="s">
        <v>16853</v>
      </c>
      <c r="B3520" t="s">
        <v>16854</v>
      </c>
      <c r="C3520" t="s">
        <v>16855</v>
      </c>
      <c r="D3520" s="5">
        <v>44860</v>
      </c>
      <c r="E3520" s="5">
        <v>44730</v>
      </c>
      <c r="F3520" t="s">
        <v>763</v>
      </c>
      <c r="G3520" t="s">
        <v>16856</v>
      </c>
      <c r="H3520" t="s">
        <v>2755</v>
      </c>
      <c r="J3520" t="s">
        <v>756</v>
      </c>
      <c r="K3520" t="s">
        <v>756</v>
      </c>
      <c r="L3520" t="s">
        <v>757</v>
      </c>
      <c r="M3520" t="s">
        <v>757</v>
      </c>
      <c r="N3520" t="s">
        <v>756</v>
      </c>
      <c r="O3520" t="s">
        <v>756</v>
      </c>
      <c r="P3520" t="s">
        <v>758</v>
      </c>
      <c r="Q3520" t="s">
        <v>759</v>
      </c>
      <c r="R3520" t="s">
        <v>759</v>
      </c>
      <c r="S3520" t="s">
        <v>757</v>
      </c>
      <c r="T3520" t="s">
        <v>757</v>
      </c>
      <c r="U3520" t="s">
        <v>757</v>
      </c>
      <c r="V3520" t="s">
        <v>756</v>
      </c>
      <c r="W3520" t="s">
        <v>756</v>
      </c>
      <c r="X3520" t="s">
        <v>16857</v>
      </c>
      <c r="Y3520" t="str">
        <f t="shared" si="770"/>
        <v>junio</v>
      </c>
      <c r="Z3520">
        <f>YEAR(BD_PONDERACIONES[[#This Row],[Fecha Ejecución del Ticket]])</f>
        <v>2022</v>
      </c>
      <c r="AA3520" t="str">
        <f t="shared" si="758"/>
        <v>octubre</v>
      </c>
      <c r="AB3520">
        <f>YEAR(BD_PONDERACIONES[[#This Row],[Fecha de Inspección]])</f>
        <v>2022</v>
      </c>
      <c r="AC3520">
        <f t="shared" si="759"/>
        <v>0.5</v>
      </c>
      <c r="AD3520">
        <f t="shared" si="760"/>
        <v>0.5</v>
      </c>
      <c r="AE3520">
        <f t="shared" si="761"/>
        <v>0.5</v>
      </c>
      <c r="AF3520">
        <f t="shared" si="762"/>
        <v>0.5</v>
      </c>
      <c r="AG3520">
        <f t="shared" si="763"/>
        <v>0.5</v>
      </c>
      <c r="AH3520">
        <f t="shared" si="764"/>
        <v>0.5</v>
      </c>
      <c r="AI3520">
        <f t="shared" si="765"/>
        <v>0.25</v>
      </c>
      <c r="AJ3520">
        <f t="shared" si="766"/>
        <v>0.25</v>
      </c>
      <c r="AK3520">
        <f t="shared" si="767"/>
        <v>0.5</v>
      </c>
      <c r="AL3520">
        <f t="shared" si="768"/>
        <v>0.5</v>
      </c>
      <c r="AM3520">
        <f t="shared" si="769"/>
        <v>0.5</v>
      </c>
      <c r="AN3520" s="6">
        <f t="shared" si="771"/>
        <v>1</v>
      </c>
      <c r="AO3520" t="str">
        <f>VLOOKUP(BD_PONDERACIONES[[#This Row],[Comuna]],Tabla3[#All],2,0)</f>
        <v>Florida</v>
      </c>
    </row>
    <row r="3521" spans="1:41" x14ac:dyDescent="0.35">
      <c r="A3521" t="s">
        <v>16858</v>
      </c>
      <c r="B3521" t="s">
        <v>16859</v>
      </c>
      <c r="C3521" t="s">
        <v>16860</v>
      </c>
      <c r="D3521" s="5">
        <v>44860</v>
      </c>
      <c r="E3521" s="5">
        <v>44731</v>
      </c>
      <c r="F3521" t="s">
        <v>763</v>
      </c>
      <c r="G3521" t="s">
        <v>16861</v>
      </c>
      <c r="H3521" t="s">
        <v>2755</v>
      </c>
      <c r="J3521" t="s">
        <v>756</v>
      </c>
      <c r="K3521" t="s">
        <v>756</v>
      </c>
      <c r="L3521" t="s">
        <v>756</v>
      </c>
      <c r="M3521" t="s">
        <v>756</v>
      </c>
      <c r="N3521" t="s">
        <v>756</v>
      </c>
      <c r="O3521" t="s">
        <v>756</v>
      </c>
      <c r="P3521" t="s">
        <v>758</v>
      </c>
      <c r="Q3521" t="s">
        <v>759</v>
      </c>
      <c r="R3521" t="s">
        <v>759</v>
      </c>
      <c r="S3521" t="s">
        <v>757</v>
      </c>
      <c r="T3521" t="s">
        <v>757</v>
      </c>
      <c r="U3521" t="s">
        <v>757</v>
      </c>
      <c r="V3521" t="s">
        <v>773</v>
      </c>
      <c r="W3521" t="s">
        <v>768</v>
      </c>
      <c r="X3521" t="s">
        <v>16862</v>
      </c>
      <c r="Y3521" t="str">
        <f t="shared" si="770"/>
        <v>junio</v>
      </c>
      <c r="Z3521">
        <f>YEAR(BD_PONDERACIONES[[#This Row],[Fecha Ejecución del Ticket]])</f>
        <v>2022</v>
      </c>
      <c r="AA3521" t="str">
        <f t="shared" si="758"/>
        <v>octubre</v>
      </c>
      <c r="AB3521">
        <f>YEAR(BD_PONDERACIONES[[#This Row],[Fecha de Inspección]])</f>
        <v>2022</v>
      </c>
      <c r="AC3521">
        <f t="shared" si="759"/>
        <v>0.5</v>
      </c>
      <c r="AD3521">
        <f t="shared" si="760"/>
        <v>0.5</v>
      </c>
      <c r="AE3521">
        <f t="shared" si="761"/>
        <v>0.5</v>
      </c>
      <c r="AF3521">
        <f t="shared" si="762"/>
        <v>0.5</v>
      </c>
      <c r="AG3521">
        <f t="shared" si="763"/>
        <v>0.5</v>
      </c>
      <c r="AH3521">
        <f t="shared" si="764"/>
        <v>0.5</v>
      </c>
      <c r="AI3521">
        <f t="shared" si="765"/>
        <v>0.25</v>
      </c>
      <c r="AJ3521">
        <f t="shared" si="766"/>
        <v>0.25</v>
      </c>
      <c r="AK3521">
        <f t="shared" si="767"/>
        <v>0.5</v>
      </c>
      <c r="AL3521">
        <f t="shared" si="768"/>
        <v>0</v>
      </c>
      <c r="AM3521">
        <f t="shared" si="769"/>
        <v>0.17499999999999999</v>
      </c>
      <c r="AN3521" s="6">
        <f t="shared" si="771"/>
        <v>0.83500000000000008</v>
      </c>
      <c r="AO3521" t="str">
        <f>VLOOKUP(BD_PONDERACIONES[[#This Row],[Comuna]],Tabla3[#All],2,0)</f>
        <v>Florida</v>
      </c>
    </row>
    <row r="3522" spans="1:41" x14ac:dyDescent="0.35">
      <c r="A3522" t="s">
        <v>16863</v>
      </c>
      <c r="B3522" t="s">
        <v>16864</v>
      </c>
      <c r="C3522" t="s">
        <v>16865</v>
      </c>
      <c r="D3522" s="5">
        <v>44860</v>
      </c>
      <c r="E3522" s="5">
        <v>44732</v>
      </c>
      <c r="F3522" t="s">
        <v>763</v>
      </c>
      <c r="G3522" t="s">
        <v>16866</v>
      </c>
      <c r="H3522" t="s">
        <v>2755</v>
      </c>
      <c r="J3522" t="s">
        <v>756</v>
      </c>
      <c r="K3522" t="s">
        <v>756</v>
      </c>
      <c r="L3522" t="s">
        <v>756</v>
      </c>
      <c r="M3522" t="s">
        <v>756</v>
      </c>
      <c r="N3522" t="s">
        <v>756</v>
      </c>
      <c r="O3522" t="s">
        <v>756</v>
      </c>
      <c r="P3522" t="s">
        <v>765</v>
      </c>
      <c r="Q3522" t="s">
        <v>759</v>
      </c>
      <c r="R3522" t="s">
        <v>759</v>
      </c>
      <c r="S3522" t="s">
        <v>757</v>
      </c>
      <c r="T3522" t="s">
        <v>757</v>
      </c>
      <c r="U3522" t="s">
        <v>757</v>
      </c>
      <c r="V3522" t="s">
        <v>756</v>
      </c>
      <c r="W3522" t="s">
        <v>756</v>
      </c>
      <c r="X3522" t="s">
        <v>16867</v>
      </c>
      <c r="Y3522" t="str">
        <f t="shared" si="770"/>
        <v>junio</v>
      </c>
      <c r="Z3522">
        <f>YEAR(BD_PONDERACIONES[[#This Row],[Fecha Ejecución del Ticket]])</f>
        <v>2022</v>
      </c>
      <c r="AA3522" t="str">
        <f t="shared" ref="AA3522:AA3585" si="772">TEXT(D3522,"MMMM")</f>
        <v>octubre</v>
      </c>
      <c r="AB3522">
        <f>YEAR(BD_PONDERACIONES[[#This Row],[Fecha de Inspección]])</f>
        <v>2022</v>
      </c>
      <c r="AC3522">
        <f t="shared" ref="AC3522:AC3585" si="773">IF(OR(J3522="Cumple",J3522="No Aplica"),0.5,0)</f>
        <v>0.5</v>
      </c>
      <c r="AD3522">
        <f t="shared" ref="AD3522:AD3585" si="774">IF(OR(K3522="CUMPLE",K3522="No Aplica"),0.5,0)</f>
        <v>0.5</v>
      </c>
      <c r="AE3522">
        <f t="shared" ref="AE3522:AE3585" si="775">IF(OR(L3522="CUMPLE",L3522="No Aplica"),0.5,0)</f>
        <v>0.5</v>
      </c>
      <c r="AF3522">
        <f t="shared" ref="AF3522:AF3585" si="776">IF(OR(M3522="CUMPLE",M3522="No Aplica"),0.5,0)</f>
        <v>0.5</v>
      </c>
      <c r="AG3522">
        <f t="shared" ref="AG3522:AG3585" si="777">IF(OR(N3522="CUMPLE",N3522="No Aplica"),0.5,IF(N3522="Cumple Mayormente",0.325,IF(N3522="Cumple Parcialmente",0.175,0)))</f>
        <v>0.5</v>
      </c>
      <c r="AH3522">
        <f t="shared" ref="AH3522:AH3585" si="778">IF(OR(O3522="CUMPLE",O3522="No Aplica"),0.5,IF(O3522="Cumple Mayormente",0.325,IF(O3522="Cumple Parcialmente",0.175,0)))</f>
        <v>0.5</v>
      </c>
      <c r="AI3522">
        <f t="shared" ref="AI3522:AI3585" si="779">IF(OR(S3522="CUMPLE",S3522="No Aplica"),0.25,IF(S3522="Cumple Mayormente",0.1625,IF(S3522="Cumple Parcialmente",0.0875,0)))</f>
        <v>0.25</v>
      </c>
      <c r="AJ3522">
        <f t="shared" ref="AJ3522:AJ3585" si="780">IF(OR(T3522="CUMPLE",T3522="No Aplica"),0.25,IF(T3522="Cumple Mayormente",0.1625,IF(T3522="Cumple Parcialmente",0.0875,0)))</f>
        <v>0.25</v>
      </c>
      <c r="AK3522">
        <f t="shared" ref="AK3522:AK3585" si="781">IF(OR(U3522="CUMPLE",U3522="No Aplica"),0.5,IF(U3522="Cumple Mayormente",0.325,IF(U3522="Cumple Parcialmente",0.175,0)))</f>
        <v>0.5</v>
      </c>
      <c r="AL3522">
        <f t="shared" ref="AL3522:AL3585" si="782">IF(OR(V3522="CUMPLE",V3522="No Aplica"),0.5,IF(V3522="Cumple Mayormente",0.325,IF(V3522="Cumple Parcialmente",0.175,0)))</f>
        <v>0.5</v>
      </c>
      <c r="AM3522">
        <f t="shared" ref="AM3522:AM3585" si="783">IF(OR(W3522="CUMPLE",W3522="No Aplica"),0.5,IF(W3522="Cumple Mayormente",0.325,IF(W3522="Cumple Parcialmente",0.175,0)))</f>
        <v>0.5</v>
      </c>
      <c r="AN3522" s="6">
        <f t="shared" si="771"/>
        <v>1</v>
      </c>
      <c r="AO3522" t="str">
        <f>VLOOKUP(BD_PONDERACIONES[[#This Row],[Comuna]],Tabla3[#All],2,0)</f>
        <v>Florida</v>
      </c>
    </row>
    <row r="3523" spans="1:41" x14ac:dyDescent="0.35">
      <c r="A3523" t="s">
        <v>16868</v>
      </c>
      <c r="B3523" t="s">
        <v>16869</v>
      </c>
      <c r="C3523" t="s">
        <v>16870</v>
      </c>
      <c r="D3523" s="5">
        <v>44860</v>
      </c>
      <c r="E3523" s="5">
        <v>44732</v>
      </c>
      <c r="F3523" t="s">
        <v>763</v>
      </c>
      <c r="G3523" t="s">
        <v>16871</v>
      </c>
      <c r="H3523" t="s">
        <v>2755</v>
      </c>
      <c r="J3523" t="s">
        <v>756</v>
      </c>
      <c r="K3523" t="s">
        <v>756</v>
      </c>
      <c r="L3523" t="s">
        <v>773</v>
      </c>
      <c r="M3523" t="s">
        <v>773</v>
      </c>
      <c r="N3523" t="s">
        <v>756</v>
      </c>
      <c r="O3523" t="s">
        <v>756</v>
      </c>
      <c r="P3523" t="s">
        <v>758</v>
      </c>
      <c r="Q3523" t="s">
        <v>759</v>
      </c>
      <c r="R3523" t="s">
        <v>759</v>
      </c>
      <c r="S3523" t="s">
        <v>757</v>
      </c>
      <c r="T3523" t="s">
        <v>757</v>
      </c>
      <c r="U3523" t="s">
        <v>757</v>
      </c>
      <c r="V3523" t="s">
        <v>756</v>
      </c>
      <c r="W3523" t="s">
        <v>756</v>
      </c>
      <c r="X3523" t="s">
        <v>13384</v>
      </c>
      <c r="Y3523" t="str">
        <f t="shared" si="770"/>
        <v>junio</v>
      </c>
      <c r="Z3523">
        <f>YEAR(BD_PONDERACIONES[[#This Row],[Fecha Ejecución del Ticket]])</f>
        <v>2022</v>
      </c>
      <c r="AA3523" t="str">
        <f t="shared" si="772"/>
        <v>octubre</v>
      </c>
      <c r="AB3523">
        <f>YEAR(BD_PONDERACIONES[[#This Row],[Fecha de Inspección]])</f>
        <v>2022</v>
      </c>
      <c r="AC3523">
        <f t="shared" si="773"/>
        <v>0.5</v>
      </c>
      <c r="AD3523">
        <f t="shared" si="774"/>
        <v>0.5</v>
      </c>
      <c r="AE3523">
        <f t="shared" si="775"/>
        <v>0</v>
      </c>
      <c r="AF3523">
        <f t="shared" si="776"/>
        <v>0</v>
      </c>
      <c r="AG3523">
        <f t="shared" si="777"/>
        <v>0.5</v>
      </c>
      <c r="AH3523">
        <f t="shared" si="778"/>
        <v>0.5</v>
      </c>
      <c r="AI3523">
        <f t="shared" si="779"/>
        <v>0.25</v>
      </c>
      <c r="AJ3523">
        <f t="shared" si="780"/>
        <v>0.25</v>
      </c>
      <c r="AK3523">
        <f t="shared" si="781"/>
        <v>0.5</v>
      </c>
      <c r="AL3523">
        <f t="shared" si="782"/>
        <v>0.5</v>
      </c>
      <c r="AM3523">
        <f t="shared" si="783"/>
        <v>0.5</v>
      </c>
      <c r="AN3523" s="6">
        <f t="shared" si="771"/>
        <v>0.7</v>
      </c>
      <c r="AO3523" t="str">
        <f>VLOOKUP(BD_PONDERACIONES[[#This Row],[Comuna]],Tabla3[#All],2,0)</f>
        <v>Florida</v>
      </c>
    </row>
    <row r="3524" spans="1:41" x14ac:dyDescent="0.35">
      <c r="A3524" t="s">
        <v>16872</v>
      </c>
      <c r="B3524" t="s">
        <v>16873</v>
      </c>
      <c r="C3524" t="s">
        <v>16874</v>
      </c>
      <c r="D3524" s="5">
        <v>44860</v>
      </c>
      <c r="E3524" s="5">
        <v>44716</v>
      </c>
      <c r="F3524" t="s">
        <v>753</v>
      </c>
      <c r="G3524" t="s">
        <v>16875</v>
      </c>
      <c r="H3524" t="s">
        <v>1809</v>
      </c>
      <c r="J3524" t="s">
        <v>756</v>
      </c>
      <c r="K3524" t="s">
        <v>756</v>
      </c>
      <c r="L3524" t="s">
        <v>756</v>
      </c>
      <c r="M3524" t="s">
        <v>756</v>
      </c>
      <c r="N3524" t="s">
        <v>756</v>
      </c>
      <c r="O3524" t="s">
        <v>756</v>
      </c>
      <c r="P3524" t="s">
        <v>758</v>
      </c>
      <c r="Q3524" t="s">
        <v>759</v>
      </c>
      <c r="R3524" t="s">
        <v>759</v>
      </c>
      <c r="S3524" t="s">
        <v>757</v>
      </c>
      <c r="T3524" t="s">
        <v>757</v>
      </c>
      <c r="U3524" t="s">
        <v>757</v>
      </c>
      <c r="V3524" t="s">
        <v>756</v>
      </c>
      <c r="W3524" t="s">
        <v>756</v>
      </c>
      <c r="X3524" t="s">
        <v>8372</v>
      </c>
      <c r="Y3524" t="str">
        <f t="shared" si="770"/>
        <v>junio</v>
      </c>
      <c r="Z3524">
        <f>YEAR(BD_PONDERACIONES[[#This Row],[Fecha Ejecución del Ticket]])</f>
        <v>2022</v>
      </c>
      <c r="AA3524" t="str">
        <f t="shared" si="772"/>
        <v>octubre</v>
      </c>
      <c r="AB3524">
        <f>YEAR(BD_PONDERACIONES[[#This Row],[Fecha de Inspección]])</f>
        <v>2022</v>
      </c>
      <c r="AC3524">
        <f t="shared" si="773"/>
        <v>0.5</v>
      </c>
      <c r="AD3524">
        <f t="shared" si="774"/>
        <v>0.5</v>
      </c>
      <c r="AE3524">
        <f t="shared" si="775"/>
        <v>0.5</v>
      </c>
      <c r="AF3524">
        <f t="shared" si="776"/>
        <v>0.5</v>
      </c>
      <c r="AG3524">
        <f t="shared" si="777"/>
        <v>0.5</v>
      </c>
      <c r="AH3524">
        <f t="shared" si="778"/>
        <v>0.5</v>
      </c>
      <c r="AI3524">
        <f t="shared" si="779"/>
        <v>0.25</v>
      </c>
      <c r="AJ3524">
        <f t="shared" si="780"/>
        <v>0.25</v>
      </c>
      <c r="AK3524">
        <f t="shared" si="781"/>
        <v>0.5</v>
      </c>
      <c r="AL3524">
        <f t="shared" si="782"/>
        <v>0.5</v>
      </c>
      <c r="AM3524">
        <f t="shared" si="783"/>
        <v>0.5</v>
      </c>
      <c r="AN3524" s="6">
        <f t="shared" si="771"/>
        <v>1</v>
      </c>
      <c r="AO3524" t="str">
        <f>VLOOKUP(BD_PONDERACIONES[[#This Row],[Comuna]],Tabla3[#All],2,0)</f>
        <v>Florida</v>
      </c>
    </row>
    <row r="3525" spans="1:41" x14ac:dyDescent="0.35">
      <c r="A3525" t="s">
        <v>16876</v>
      </c>
      <c r="B3525" t="s">
        <v>16877</v>
      </c>
      <c r="C3525" t="s">
        <v>16878</v>
      </c>
      <c r="D3525" s="5">
        <v>44860</v>
      </c>
      <c r="E3525" s="5">
        <v>44725</v>
      </c>
      <c r="F3525" t="s">
        <v>753</v>
      </c>
      <c r="G3525" t="s">
        <v>16879</v>
      </c>
      <c r="H3525" t="s">
        <v>1809</v>
      </c>
      <c r="J3525" t="s">
        <v>756</v>
      </c>
      <c r="K3525" t="s">
        <v>756</v>
      </c>
      <c r="L3525" t="s">
        <v>757</v>
      </c>
      <c r="M3525" t="s">
        <v>757</v>
      </c>
      <c r="N3525" t="s">
        <v>756</v>
      </c>
      <c r="O3525" t="s">
        <v>756</v>
      </c>
      <c r="P3525" t="s">
        <v>765</v>
      </c>
      <c r="Q3525" t="s">
        <v>16880</v>
      </c>
      <c r="R3525" t="s">
        <v>759</v>
      </c>
      <c r="S3525" t="s">
        <v>756</v>
      </c>
      <c r="T3525" t="s">
        <v>756</v>
      </c>
      <c r="U3525" t="s">
        <v>756</v>
      </c>
      <c r="V3525" t="s">
        <v>756</v>
      </c>
      <c r="W3525" t="s">
        <v>768</v>
      </c>
      <c r="X3525" t="s">
        <v>994</v>
      </c>
      <c r="Y3525" t="str">
        <f t="shared" si="770"/>
        <v>junio</v>
      </c>
      <c r="Z3525">
        <f>YEAR(BD_PONDERACIONES[[#This Row],[Fecha Ejecución del Ticket]])</f>
        <v>2022</v>
      </c>
      <c r="AA3525" t="str">
        <f t="shared" si="772"/>
        <v>octubre</v>
      </c>
      <c r="AB3525">
        <f>YEAR(BD_PONDERACIONES[[#This Row],[Fecha de Inspección]])</f>
        <v>2022</v>
      </c>
      <c r="AC3525">
        <f t="shared" si="773"/>
        <v>0.5</v>
      </c>
      <c r="AD3525">
        <f t="shared" si="774"/>
        <v>0.5</v>
      </c>
      <c r="AE3525">
        <f t="shared" si="775"/>
        <v>0.5</v>
      </c>
      <c r="AF3525">
        <f t="shared" si="776"/>
        <v>0.5</v>
      </c>
      <c r="AG3525">
        <f t="shared" si="777"/>
        <v>0.5</v>
      </c>
      <c r="AH3525">
        <f t="shared" si="778"/>
        <v>0.5</v>
      </c>
      <c r="AI3525">
        <f t="shared" si="779"/>
        <v>0.25</v>
      </c>
      <c r="AJ3525">
        <f t="shared" si="780"/>
        <v>0.25</v>
      </c>
      <c r="AK3525">
        <f t="shared" si="781"/>
        <v>0.5</v>
      </c>
      <c r="AL3525">
        <f t="shared" si="782"/>
        <v>0.5</v>
      </c>
      <c r="AM3525">
        <f t="shared" si="783"/>
        <v>0.17499999999999999</v>
      </c>
      <c r="AN3525" s="6">
        <f t="shared" si="771"/>
        <v>0.93500000000000005</v>
      </c>
      <c r="AO3525" t="str">
        <f>VLOOKUP(BD_PONDERACIONES[[#This Row],[Comuna]],Tabla3[#All],2,0)</f>
        <v>Florida</v>
      </c>
    </row>
    <row r="3526" spans="1:41" x14ac:dyDescent="0.35">
      <c r="A3526" t="s">
        <v>16881</v>
      </c>
      <c r="B3526" t="s">
        <v>16882</v>
      </c>
      <c r="C3526" t="s">
        <v>16883</v>
      </c>
      <c r="D3526" s="5">
        <v>44860</v>
      </c>
      <c r="E3526" s="5">
        <v>44720</v>
      </c>
      <c r="F3526" t="s">
        <v>753</v>
      </c>
      <c r="G3526" t="s">
        <v>16884</v>
      </c>
      <c r="H3526" t="s">
        <v>1809</v>
      </c>
      <c r="J3526" t="s">
        <v>756</v>
      </c>
      <c r="K3526" t="s">
        <v>756</v>
      </c>
      <c r="L3526" t="s">
        <v>773</v>
      </c>
      <c r="M3526" t="s">
        <v>773</v>
      </c>
      <c r="N3526" t="s">
        <v>756</v>
      </c>
      <c r="O3526" t="s">
        <v>756</v>
      </c>
      <c r="P3526" t="s">
        <v>765</v>
      </c>
      <c r="Q3526" t="s">
        <v>16885</v>
      </c>
      <c r="R3526" t="s">
        <v>759</v>
      </c>
      <c r="S3526" t="s">
        <v>757</v>
      </c>
      <c r="T3526" t="s">
        <v>756</v>
      </c>
      <c r="U3526" t="s">
        <v>756</v>
      </c>
      <c r="V3526" t="s">
        <v>756</v>
      </c>
      <c r="W3526" t="s">
        <v>768</v>
      </c>
      <c r="X3526" t="s">
        <v>16886</v>
      </c>
      <c r="Y3526" t="str">
        <f t="shared" si="770"/>
        <v>junio</v>
      </c>
      <c r="Z3526">
        <f>YEAR(BD_PONDERACIONES[[#This Row],[Fecha Ejecución del Ticket]])</f>
        <v>2022</v>
      </c>
      <c r="AA3526" t="str">
        <f t="shared" si="772"/>
        <v>octubre</v>
      </c>
      <c r="AB3526">
        <f>YEAR(BD_PONDERACIONES[[#This Row],[Fecha de Inspección]])</f>
        <v>2022</v>
      </c>
      <c r="AC3526">
        <f t="shared" si="773"/>
        <v>0.5</v>
      </c>
      <c r="AD3526">
        <f t="shared" si="774"/>
        <v>0.5</v>
      </c>
      <c r="AE3526">
        <f t="shared" si="775"/>
        <v>0</v>
      </c>
      <c r="AF3526">
        <f t="shared" si="776"/>
        <v>0</v>
      </c>
      <c r="AG3526">
        <f t="shared" si="777"/>
        <v>0.5</v>
      </c>
      <c r="AH3526">
        <f t="shared" si="778"/>
        <v>0.5</v>
      </c>
      <c r="AI3526">
        <f t="shared" si="779"/>
        <v>0.25</v>
      </c>
      <c r="AJ3526">
        <f t="shared" si="780"/>
        <v>0.25</v>
      </c>
      <c r="AK3526">
        <f t="shared" si="781"/>
        <v>0.5</v>
      </c>
      <c r="AL3526">
        <f t="shared" si="782"/>
        <v>0.5</v>
      </c>
      <c r="AM3526">
        <f t="shared" si="783"/>
        <v>0.17499999999999999</v>
      </c>
      <c r="AN3526" s="6">
        <f t="shared" si="771"/>
        <v>0.63500000000000001</v>
      </c>
      <c r="AO3526" t="str">
        <f>VLOOKUP(BD_PONDERACIONES[[#This Row],[Comuna]],Tabla3[#All],2,0)</f>
        <v>Florida</v>
      </c>
    </row>
    <row r="3527" spans="1:41" x14ac:dyDescent="0.35">
      <c r="A3527" t="s">
        <v>16887</v>
      </c>
      <c r="B3527" t="s">
        <v>16888</v>
      </c>
      <c r="C3527" t="s">
        <v>16889</v>
      </c>
      <c r="D3527" s="5">
        <v>44860</v>
      </c>
      <c r="E3527" s="5">
        <v>44719</v>
      </c>
      <c r="F3527" t="s">
        <v>753</v>
      </c>
      <c r="G3527" t="s">
        <v>16890</v>
      </c>
      <c r="H3527" t="s">
        <v>1809</v>
      </c>
      <c r="J3527" t="s">
        <v>756</v>
      </c>
      <c r="K3527" t="s">
        <v>756</v>
      </c>
      <c r="L3527" t="s">
        <v>757</v>
      </c>
      <c r="M3527" t="s">
        <v>757</v>
      </c>
      <c r="N3527" t="s">
        <v>756</v>
      </c>
      <c r="O3527" t="s">
        <v>756</v>
      </c>
      <c r="P3527" t="s">
        <v>765</v>
      </c>
      <c r="Q3527" t="s">
        <v>759</v>
      </c>
      <c r="R3527" t="s">
        <v>759</v>
      </c>
      <c r="S3527" t="s">
        <v>757</v>
      </c>
      <c r="T3527" t="s">
        <v>757</v>
      </c>
      <c r="U3527" t="s">
        <v>756</v>
      </c>
      <c r="V3527" t="s">
        <v>756</v>
      </c>
      <c r="W3527" t="s">
        <v>768</v>
      </c>
      <c r="X3527" t="s">
        <v>16891</v>
      </c>
      <c r="Y3527" t="str">
        <f t="shared" si="770"/>
        <v>junio</v>
      </c>
      <c r="Z3527">
        <f>YEAR(BD_PONDERACIONES[[#This Row],[Fecha Ejecución del Ticket]])</f>
        <v>2022</v>
      </c>
      <c r="AA3527" t="str">
        <f t="shared" si="772"/>
        <v>octubre</v>
      </c>
      <c r="AB3527">
        <f>YEAR(BD_PONDERACIONES[[#This Row],[Fecha de Inspección]])</f>
        <v>2022</v>
      </c>
      <c r="AC3527">
        <f t="shared" si="773"/>
        <v>0.5</v>
      </c>
      <c r="AD3527">
        <f t="shared" si="774"/>
        <v>0.5</v>
      </c>
      <c r="AE3527">
        <f t="shared" si="775"/>
        <v>0.5</v>
      </c>
      <c r="AF3527">
        <f t="shared" si="776"/>
        <v>0.5</v>
      </c>
      <c r="AG3527">
        <f t="shared" si="777"/>
        <v>0.5</v>
      </c>
      <c r="AH3527">
        <f t="shared" si="778"/>
        <v>0.5</v>
      </c>
      <c r="AI3527">
        <f t="shared" si="779"/>
        <v>0.25</v>
      </c>
      <c r="AJ3527">
        <f t="shared" si="780"/>
        <v>0.25</v>
      </c>
      <c r="AK3527">
        <f t="shared" si="781"/>
        <v>0.5</v>
      </c>
      <c r="AL3527">
        <f t="shared" si="782"/>
        <v>0.5</v>
      </c>
      <c r="AM3527">
        <f t="shared" si="783"/>
        <v>0.17499999999999999</v>
      </c>
      <c r="AN3527" s="6">
        <f t="shared" si="771"/>
        <v>0.93500000000000005</v>
      </c>
      <c r="AO3527" t="str">
        <f>VLOOKUP(BD_PONDERACIONES[[#This Row],[Comuna]],Tabla3[#All],2,0)</f>
        <v>Florida</v>
      </c>
    </row>
    <row r="3528" spans="1:41" x14ac:dyDescent="0.35">
      <c r="A3528" t="s">
        <v>16892</v>
      </c>
      <c r="B3528" t="s">
        <v>16893</v>
      </c>
      <c r="C3528" t="s">
        <v>16894</v>
      </c>
      <c r="D3528" s="5">
        <v>44860</v>
      </c>
      <c r="E3528" s="5">
        <v>44732</v>
      </c>
      <c r="F3528" t="s">
        <v>763</v>
      </c>
      <c r="G3528" t="s">
        <v>16895</v>
      </c>
      <c r="H3528" t="s">
        <v>2755</v>
      </c>
      <c r="J3528" t="s">
        <v>756</v>
      </c>
      <c r="K3528" t="s">
        <v>756</v>
      </c>
      <c r="L3528" t="s">
        <v>757</v>
      </c>
      <c r="M3528" t="s">
        <v>757</v>
      </c>
      <c r="N3528" t="s">
        <v>756</v>
      </c>
      <c r="O3528" t="s">
        <v>756</v>
      </c>
      <c r="P3528" t="s">
        <v>758</v>
      </c>
      <c r="Q3528" t="s">
        <v>759</v>
      </c>
      <c r="R3528" t="s">
        <v>759</v>
      </c>
      <c r="S3528" t="s">
        <v>757</v>
      </c>
      <c r="T3528" t="s">
        <v>757</v>
      </c>
      <c r="U3528" t="s">
        <v>757</v>
      </c>
      <c r="V3528" t="s">
        <v>773</v>
      </c>
      <c r="W3528" t="s">
        <v>773</v>
      </c>
      <c r="X3528" t="s">
        <v>16896</v>
      </c>
      <c r="Y3528" t="str">
        <f t="shared" si="770"/>
        <v>junio</v>
      </c>
      <c r="Z3528">
        <f>YEAR(BD_PONDERACIONES[[#This Row],[Fecha Ejecución del Ticket]])</f>
        <v>2022</v>
      </c>
      <c r="AA3528" t="str">
        <f t="shared" si="772"/>
        <v>octubre</v>
      </c>
      <c r="AB3528">
        <f>YEAR(BD_PONDERACIONES[[#This Row],[Fecha de Inspección]])</f>
        <v>2022</v>
      </c>
      <c r="AC3528">
        <f t="shared" si="773"/>
        <v>0.5</v>
      </c>
      <c r="AD3528">
        <f t="shared" si="774"/>
        <v>0.5</v>
      </c>
      <c r="AE3528">
        <f t="shared" si="775"/>
        <v>0.5</v>
      </c>
      <c r="AF3528">
        <f t="shared" si="776"/>
        <v>0.5</v>
      </c>
      <c r="AG3528">
        <f t="shared" si="777"/>
        <v>0.5</v>
      </c>
      <c r="AH3528">
        <f t="shared" si="778"/>
        <v>0.5</v>
      </c>
      <c r="AI3528">
        <f t="shared" si="779"/>
        <v>0.25</v>
      </c>
      <c r="AJ3528">
        <f t="shared" si="780"/>
        <v>0.25</v>
      </c>
      <c r="AK3528">
        <f t="shared" si="781"/>
        <v>0.5</v>
      </c>
      <c r="AL3528">
        <f t="shared" si="782"/>
        <v>0</v>
      </c>
      <c r="AM3528">
        <f t="shared" si="783"/>
        <v>0</v>
      </c>
      <c r="AN3528" s="6">
        <f t="shared" si="771"/>
        <v>0.8</v>
      </c>
      <c r="AO3528" t="str">
        <f>VLOOKUP(BD_PONDERACIONES[[#This Row],[Comuna]],Tabla3[#All],2,0)</f>
        <v>Florida</v>
      </c>
    </row>
    <row r="3529" spans="1:41" x14ac:dyDescent="0.35">
      <c r="A3529" t="s">
        <v>16897</v>
      </c>
      <c r="B3529" t="s">
        <v>16898</v>
      </c>
      <c r="C3529" t="s">
        <v>16899</v>
      </c>
      <c r="D3529" s="5">
        <v>44860</v>
      </c>
      <c r="E3529" s="5">
        <v>44721</v>
      </c>
      <c r="F3529" t="s">
        <v>753</v>
      </c>
      <c r="G3529" t="s">
        <v>16900</v>
      </c>
      <c r="H3529" t="s">
        <v>1809</v>
      </c>
      <c r="J3529" t="s">
        <v>756</v>
      </c>
      <c r="K3529" t="s">
        <v>756</v>
      </c>
      <c r="L3529" t="s">
        <v>757</v>
      </c>
      <c r="M3529" t="s">
        <v>757</v>
      </c>
      <c r="N3529" t="s">
        <v>756</v>
      </c>
      <c r="O3529" t="s">
        <v>756</v>
      </c>
      <c r="P3529" t="s">
        <v>758</v>
      </c>
      <c r="Q3529" t="s">
        <v>759</v>
      </c>
      <c r="R3529" t="s">
        <v>759</v>
      </c>
      <c r="S3529" t="s">
        <v>757</v>
      </c>
      <c r="T3529" t="s">
        <v>757</v>
      </c>
      <c r="U3529" t="s">
        <v>757</v>
      </c>
      <c r="V3529" t="s">
        <v>756</v>
      </c>
      <c r="W3529" t="s">
        <v>768</v>
      </c>
      <c r="X3529" t="s">
        <v>16467</v>
      </c>
      <c r="Y3529" t="str">
        <f t="shared" si="770"/>
        <v>junio</v>
      </c>
      <c r="Z3529">
        <f>YEAR(BD_PONDERACIONES[[#This Row],[Fecha Ejecución del Ticket]])</f>
        <v>2022</v>
      </c>
      <c r="AA3529" t="str">
        <f t="shared" si="772"/>
        <v>octubre</v>
      </c>
      <c r="AB3529">
        <f>YEAR(BD_PONDERACIONES[[#This Row],[Fecha de Inspección]])</f>
        <v>2022</v>
      </c>
      <c r="AC3529">
        <f t="shared" si="773"/>
        <v>0.5</v>
      </c>
      <c r="AD3529">
        <f t="shared" si="774"/>
        <v>0.5</v>
      </c>
      <c r="AE3529">
        <f t="shared" si="775"/>
        <v>0.5</v>
      </c>
      <c r="AF3529">
        <f t="shared" si="776"/>
        <v>0.5</v>
      </c>
      <c r="AG3529">
        <f t="shared" si="777"/>
        <v>0.5</v>
      </c>
      <c r="AH3529">
        <f t="shared" si="778"/>
        <v>0.5</v>
      </c>
      <c r="AI3529">
        <f t="shared" si="779"/>
        <v>0.25</v>
      </c>
      <c r="AJ3529">
        <f t="shared" si="780"/>
        <v>0.25</v>
      </c>
      <c r="AK3529">
        <f t="shared" si="781"/>
        <v>0.5</v>
      </c>
      <c r="AL3529">
        <f t="shared" si="782"/>
        <v>0.5</v>
      </c>
      <c r="AM3529">
        <f t="shared" si="783"/>
        <v>0.17499999999999999</v>
      </c>
      <c r="AN3529" s="6">
        <f t="shared" si="771"/>
        <v>0.93500000000000005</v>
      </c>
      <c r="AO3529" t="str">
        <f>VLOOKUP(BD_PONDERACIONES[[#This Row],[Comuna]],Tabla3[#All],2,0)</f>
        <v>Florida</v>
      </c>
    </row>
    <row r="3530" spans="1:41" x14ac:dyDescent="0.35">
      <c r="A3530" t="s">
        <v>16901</v>
      </c>
      <c r="B3530" t="s">
        <v>16902</v>
      </c>
      <c r="C3530" t="s">
        <v>16903</v>
      </c>
      <c r="D3530" s="5">
        <v>44860</v>
      </c>
      <c r="E3530" s="5">
        <v>44728</v>
      </c>
      <c r="F3530" t="s">
        <v>753</v>
      </c>
      <c r="G3530" t="s">
        <v>16904</v>
      </c>
      <c r="H3530" t="s">
        <v>1809</v>
      </c>
      <c r="J3530" t="s">
        <v>756</v>
      </c>
      <c r="K3530" t="s">
        <v>756</v>
      </c>
      <c r="L3530" t="s">
        <v>757</v>
      </c>
      <c r="M3530" t="s">
        <v>757</v>
      </c>
      <c r="N3530" t="s">
        <v>756</v>
      </c>
      <c r="O3530" t="s">
        <v>756</v>
      </c>
      <c r="P3530" t="s">
        <v>758</v>
      </c>
      <c r="Q3530" t="s">
        <v>759</v>
      </c>
      <c r="R3530" t="s">
        <v>759</v>
      </c>
      <c r="S3530" t="s">
        <v>757</v>
      </c>
      <c r="T3530" t="s">
        <v>757</v>
      </c>
      <c r="U3530" t="s">
        <v>757</v>
      </c>
      <c r="V3530" t="s">
        <v>904</v>
      </c>
      <c r="W3530" t="s">
        <v>756</v>
      </c>
      <c r="X3530" t="s">
        <v>16905</v>
      </c>
      <c r="Y3530" t="str">
        <f t="shared" si="770"/>
        <v>junio</v>
      </c>
      <c r="Z3530">
        <f>YEAR(BD_PONDERACIONES[[#This Row],[Fecha Ejecución del Ticket]])</f>
        <v>2022</v>
      </c>
      <c r="AA3530" t="str">
        <f t="shared" si="772"/>
        <v>octubre</v>
      </c>
      <c r="AB3530">
        <f>YEAR(BD_PONDERACIONES[[#This Row],[Fecha de Inspección]])</f>
        <v>2022</v>
      </c>
      <c r="AC3530">
        <f t="shared" si="773"/>
        <v>0.5</v>
      </c>
      <c r="AD3530">
        <f t="shared" si="774"/>
        <v>0.5</v>
      </c>
      <c r="AE3530">
        <f t="shared" si="775"/>
        <v>0.5</v>
      </c>
      <c r="AF3530">
        <f t="shared" si="776"/>
        <v>0.5</v>
      </c>
      <c r="AG3530">
        <f t="shared" si="777"/>
        <v>0.5</v>
      </c>
      <c r="AH3530">
        <f t="shared" si="778"/>
        <v>0.5</v>
      </c>
      <c r="AI3530">
        <f t="shared" si="779"/>
        <v>0.25</v>
      </c>
      <c r="AJ3530">
        <f t="shared" si="780"/>
        <v>0.25</v>
      </c>
      <c r="AK3530">
        <f t="shared" si="781"/>
        <v>0.5</v>
      </c>
      <c r="AL3530">
        <f t="shared" si="782"/>
        <v>0.32500000000000001</v>
      </c>
      <c r="AM3530">
        <f t="shared" si="783"/>
        <v>0.5</v>
      </c>
      <c r="AN3530" s="6">
        <f t="shared" si="771"/>
        <v>0.96500000000000008</v>
      </c>
      <c r="AO3530" t="str">
        <f>VLOOKUP(BD_PONDERACIONES[[#This Row],[Comuna]],Tabla3[#All],2,0)</f>
        <v>Florida</v>
      </c>
    </row>
    <row r="3531" spans="1:41" x14ac:dyDescent="0.35">
      <c r="A3531" t="s">
        <v>16906</v>
      </c>
      <c r="B3531" t="s">
        <v>16907</v>
      </c>
      <c r="C3531" t="s">
        <v>16908</v>
      </c>
      <c r="D3531" s="5">
        <v>44860</v>
      </c>
      <c r="E3531" s="5">
        <v>44716</v>
      </c>
      <c r="F3531" t="s">
        <v>753</v>
      </c>
      <c r="G3531" t="s">
        <v>16909</v>
      </c>
      <c r="H3531" t="s">
        <v>1809</v>
      </c>
      <c r="J3531" t="s">
        <v>756</v>
      </c>
      <c r="K3531" t="s">
        <v>756</v>
      </c>
      <c r="L3531" t="s">
        <v>773</v>
      </c>
      <c r="M3531" t="s">
        <v>773</v>
      </c>
      <c r="N3531" t="s">
        <v>756</v>
      </c>
      <c r="O3531" t="s">
        <v>756</v>
      </c>
      <c r="P3531" t="s">
        <v>758</v>
      </c>
      <c r="Q3531" t="s">
        <v>759</v>
      </c>
      <c r="R3531" t="s">
        <v>759</v>
      </c>
      <c r="S3531" t="s">
        <v>757</v>
      </c>
      <c r="T3531" t="s">
        <v>757</v>
      </c>
      <c r="U3531" t="s">
        <v>757</v>
      </c>
      <c r="V3531" t="s">
        <v>756</v>
      </c>
      <c r="W3531" t="s">
        <v>756</v>
      </c>
      <c r="X3531" t="s">
        <v>16910</v>
      </c>
      <c r="Y3531" t="str">
        <f t="shared" si="770"/>
        <v>junio</v>
      </c>
      <c r="Z3531">
        <f>YEAR(BD_PONDERACIONES[[#This Row],[Fecha Ejecución del Ticket]])</f>
        <v>2022</v>
      </c>
      <c r="AA3531" t="str">
        <f t="shared" si="772"/>
        <v>octubre</v>
      </c>
      <c r="AB3531">
        <f>YEAR(BD_PONDERACIONES[[#This Row],[Fecha de Inspección]])</f>
        <v>2022</v>
      </c>
      <c r="AC3531">
        <f t="shared" si="773"/>
        <v>0.5</v>
      </c>
      <c r="AD3531">
        <f t="shared" si="774"/>
        <v>0.5</v>
      </c>
      <c r="AE3531">
        <f t="shared" si="775"/>
        <v>0</v>
      </c>
      <c r="AF3531">
        <f t="shared" si="776"/>
        <v>0</v>
      </c>
      <c r="AG3531">
        <f t="shared" si="777"/>
        <v>0.5</v>
      </c>
      <c r="AH3531">
        <f t="shared" si="778"/>
        <v>0.5</v>
      </c>
      <c r="AI3531">
        <f t="shared" si="779"/>
        <v>0.25</v>
      </c>
      <c r="AJ3531">
        <f t="shared" si="780"/>
        <v>0.25</v>
      </c>
      <c r="AK3531">
        <f t="shared" si="781"/>
        <v>0.5</v>
      </c>
      <c r="AL3531">
        <f t="shared" si="782"/>
        <v>0.5</v>
      </c>
      <c r="AM3531">
        <f t="shared" si="783"/>
        <v>0.5</v>
      </c>
      <c r="AN3531" s="6">
        <f t="shared" si="771"/>
        <v>0.7</v>
      </c>
      <c r="AO3531" t="str">
        <f>VLOOKUP(BD_PONDERACIONES[[#This Row],[Comuna]],Tabla3[#All],2,0)</f>
        <v>Florida</v>
      </c>
    </row>
    <row r="3532" spans="1:41" x14ac:dyDescent="0.35">
      <c r="A3532" t="s">
        <v>16911</v>
      </c>
      <c r="B3532" t="s">
        <v>16912</v>
      </c>
      <c r="C3532" t="s">
        <v>16913</v>
      </c>
      <c r="D3532" s="5">
        <v>44860</v>
      </c>
      <c r="E3532" s="5">
        <v>44728</v>
      </c>
      <c r="F3532" t="s">
        <v>753</v>
      </c>
      <c r="G3532" t="s">
        <v>16914</v>
      </c>
      <c r="H3532" t="s">
        <v>1809</v>
      </c>
      <c r="J3532" t="s">
        <v>756</v>
      </c>
      <c r="K3532" t="s">
        <v>756</v>
      </c>
      <c r="L3532" t="s">
        <v>757</v>
      </c>
      <c r="M3532" t="s">
        <v>757</v>
      </c>
      <c r="N3532" t="s">
        <v>756</v>
      </c>
      <c r="O3532" t="s">
        <v>756</v>
      </c>
      <c r="P3532" t="s">
        <v>758</v>
      </c>
      <c r="Q3532" t="s">
        <v>759</v>
      </c>
      <c r="R3532" t="s">
        <v>759</v>
      </c>
      <c r="S3532" t="s">
        <v>757</v>
      </c>
      <c r="T3532" t="s">
        <v>757</v>
      </c>
      <c r="U3532" t="s">
        <v>757</v>
      </c>
      <c r="V3532" t="s">
        <v>773</v>
      </c>
      <c r="W3532" t="s">
        <v>773</v>
      </c>
      <c r="X3532" t="s">
        <v>16915</v>
      </c>
      <c r="Y3532" t="str">
        <f t="shared" si="770"/>
        <v>junio</v>
      </c>
      <c r="Z3532">
        <f>YEAR(BD_PONDERACIONES[[#This Row],[Fecha Ejecución del Ticket]])</f>
        <v>2022</v>
      </c>
      <c r="AA3532" t="str">
        <f t="shared" si="772"/>
        <v>octubre</v>
      </c>
      <c r="AB3532">
        <f>YEAR(BD_PONDERACIONES[[#This Row],[Fecha de Inspección]])</f>
        <v>2022</v>
      </c>
      <c r="AC3532">
        <f t="shared" si="773"/>
        <v>0.5</v>
      </c>
      <c r="AD3532">
        <f t="shared" si="774"/>
        <v>0.5</v>
      </c>
      <c r="AE3532">
        <f t="shared" si="775"/>
        <v>0.5</v>
      </c>
      <c r="AF3532">
        <f t="shared" si="776"/>
        <v>0.5</v>
      </c>
      <c r="AG3532">
        <f t="shared" si="777"/>
        <v>0.5</v>
      </c>
      <c r="AH3532">
        <f t="shared" si="778"/>
        <v>0.5</v>
      </c>
      <c r="AI3532">
        <f t="shared" si="779"/>
        <v>0.25</v>
      </c>
      <c r="AJ3532">
        <f t="shared" si="780"/>
        <v>0.25</v>
      </c>
      <c r="AK3532">
        <f t="shared" si="781"/>
        <v>0.5</v>
      </c>
      <c r="AL3532">
        <f t="shared" si="782"/>
        <v>0</v>
      </c>
      <c r="AM3532">
        <f t="shared" si="783"/>
        <v>0</v>
      </c>
      <c r="AN3532" s="6">
        <f t="shared" si="771"/>
        <v>0.8</v>
      </c>
      <c r="AO3532" t="str">
        <f>VLOOKUP(BD_PONDERACIONES[[#This Row],[Comuna]],Tabla3[#All],2,0)</f>
        <v>Florida</v>
      </c>
    </row>
    <row r="3533" spans="1:41" x14ac:dyDescent="0.35">
      <c r="A3533" t="s">
        <v>16916</v>
      </c>
      <c r="B3533" t="s">
        <v>16917</v>
      </c>
      <c r="C3533" t="s">
        <v>16918</v>
      </c>
      <c r="D3533" s="5">
        <v>44860</v>
      </c>
      <c r="E3533" s="5">
        <v>44728</v>
      </c>
      <c r="F3533" t="s">
        <v>753</v>
      </c>
      <c r="G3533" t="s">
        <v>16919</v>
      </c>
      <c r="H3533" t="s">
        <v>1809</v>
      </c>
      <c r="J3533" t="s">
        <v>756</v>
      </c>
      <c r="K3533" t="s">
        <v>756</v>
      </c>
      <c r="L3533" t="s">
        <v>757</v>
      </c>
      <c r="M3533" t="s">
        <v>757</v>
      </c>
      <c r="N3533" t="s">
        <v>756</v>
      </c>
      <c r="O3533" t="s">
        <v>756</v>
      </c>
      <c r="P3533" t="s">
        <v>758</v>
      </c>
      <c r="Q3533" t="s">
        <v>759</v>
      </c>
      <c r="R3533" t="s">
        <v>759</v>
      </c>
      <c r="S3533" t="s">
        <v>757</v>
      </c>
      <c r="T3533" t="s">
        <v>757</v>
      </c>
      <c r="U3533" t="s">
        <v>757</v>
      </c>
      <c r="V3533" t="s">
        <v>773</v>
      </c>
      <c r="W3533" t="s">
        <v>773</v>
      </c>
      <c r="X3533" t="s">
        <v>16920</v>
      </c>
      <c r="Y3533" t="str">
        <f t="shared" si="770"/>
        <v>junio</v>
      </c>
      <c r="Z3533">
        <f>YEAR(BD_PONDERACIONES[[#This Row],[Fecha Ejecución del Ticket]])</f>
        <v>2022</v>
      </c>
      <c r="AA3533" t="str">
        <f t="shared" si="772"/>
        <v>octubre</v>
      </c>
      <c r="AB3533">
        <f>YEAR(BD_PONDERACIONES[[#This Row],[Fecha de Inspección]])</f>
        <v>2022</v>
      </c>
      <c r="AC3533">
        <f t="shared" si="773"/>
        <v>0.5</v>
      </c>
      <c r="AD3533">
        <f t="shared" si="774"/>
        <v>0.5</v>
      </c>
      <c r="AE3533">
        <f t="shared" si="775"/>
        <v>0.5</v>
      </c>
      <c r="AF3533">
        <f t="shared" si="776"/>
        <v>0.5</v>
      </c>
      <c r="AG3533">
        <f t="shared" si="777"/>
        <v>0.5</v>
      </c>
      <c r="AH3533">
        <f t="shared" si="778"/>
        <v>0.5</v>
      </c>
      <c r="AI3533">
        <f t="shared" si="779"/>
        <v>0.25</v>
      </c>
      <c r="AJ3533">
        <f t="shared" si="780"/>
        <v>0.25</v>
      </c>
      <c r="AK3533">
        <f t="shared" si="781"/>
        <v>0.5</v>
      </c>
      <c r="AL3533">
        <f t="shared" si="782"/>
        <v>0</v>
      </c>
      <c r="AM3533">
        <f t="shared" si="783"/>
        <v>0</v>
      </c>
      <c r="AN3533" s="6">
        <f t="shared" si="771"/>
        <v>0.8</v>
      </c>
      <c r="AO3533" t="str">
        <f>VLOOKUP(BD_PONDERACIONES[[#This Row],[Comuna]],Tabla3[#All],2,0)</f>
        <v>Florida</v>
      </c>
    </row>
    <row r="3534" spans="1:41" x14ac:dyDescent="0.35">
      <c r="A3534" t="s">
        <v>16921</v>
      </c>
      <c r="B3534" t="s">
        <v>16922</v>
      </c>
      <c r="C3534" t="s">
        <v>16923</v>
      </c>
      <c r="D3534" s="5">
        <v>44860</v>
      </c>
      <c r="E3534" s="5">
        <v>44728</v>
      </c>
      <c r="F3534" t="s">
        <v>753</v>
      </c>
      <c r="G3534" t="s">
        <v>16924</v>
      </c>
      <c r="H3534" t="s">
        <v>1809</v>
      </c>
      <c r="J3534" t="s">
        <v>756</v>
      </c>
      <c r="K3534" t="s">
        <v>756</v>
      </c>
      <c r="L3534" t="s">
        <v>756</v>
      </c>
      <c r="M3534" t="s">
        <v>756</v>
      </c>
      <c r="N3534" t="s">
        <v>756</v>
      </c>
      <c r="O3534" t="s">
        <v>756</v>
      </c>
      <c r="P3534" t="s">
        <v>758</v>
      </c>
      <c r="Q3534" t="s">
        <v>759</v>
      </c>
      <c r="R3534" t="s">
        <v>759</v>
      </c>
      <c r="S3534" t="s">
        <v>757</v>
      </c>
      <c r="T3534" t="s">
        <v>757</v>
      </c>
      <c r="U3534" t="s">
        <v>757</v>
      </c>
      <c r="V3534" t="s">
        <v>756</v>
      </c>
      <c r="W3534" t="s">
        <v>756</v>
      </c>
      <c r="X3534" t="s">
        <v>16925</v>
      </c>
      <c r="Y3534" t="str">
        <f t="shared" si="770"/>
        <v>junio</v>
      </c>
      <c r="Z3534">
        <f>YEAR(BD_PONDERACIONES[[#This Row],[Fecha Ejecución del Ticket]])</f>
        <v>2022</v>
      </c>
      <c r="AA3534" t="str">
        <f t="shared" si="772"/>
        <v>octubre</v>
      </c>
      <c r="AB3534">
        <f>YEAR(BD_PONDERACIONES[[#This Row],[Fecha de Inspección]])</f>
        <v>2022</v>
      </c>
      <c r="AC3534">
        <f t="shared" si="773"/>
        <v>0.5</v>
      </c>
      <c r="AD3534">
        <f t="shared" si="774"/>
        <v>0.5</v>
      </c>
      <c r="AE3534">
        <f t="shared" si="775"/>
        <v>0.5</v>
      </c>
      <c r="AF3534">
        <f t="shared" si="776"/>
        <v>0.5</v>
      </c>
      <c r="AG3534">
        <f t="shared" si="777"/>
        <v>0.5</v>
      </c>
      <c r="AH3534">
        <f t="shared" si="778"/>
        <v>0.5</v>
      </c>
      <c r="AI3534">
        <f t="shared" si="779"/>
        <v>0.25</v>
      </c>
      <c r="AJ3534">
        <f t="shared" si="780"/>
        <v>0.25</v>
      </c>
      <c r="AK3534">
        <f t="shared" si="781"/>
        <v>0.5</v>
      </c>
      <c r="AL3534">
        <f t="shared" si="782"/>
        <v>0.5</v>
      </c>
      <c r="AM3534">
        <f t="shared" si="783"/>
        <v>0.5</v>
      </c>
      <c r="AN3534" s="6">
        <f t="shared" si="771"/>
        <v>1</v>
      </c>
      <c r="AO3534" t="str">
        <f>VLOOKUP(BD_PONDERACIONES[[#This Row],[Comuna]],Tabla3[#All],2,0)</f>
        <v>Florida</v>
      </c>
    </row>
    <row r="3535" spans="1:41" x14ac:dyDescent="0.35">
      <c r="A3535" t="s">
        <v>16926</v>
      </c>
      <c r="B3535" t="s">
        <v>16927</v>
      </c>
      <c r="C3535" t="s">
        <v>16928</v>
      </c>
      <c r="D3535" s="5">
        <v>44860</v>
      </c>
      <c r="E3535" s="5">
        <v>44731</v>
      </c>
      <c r="F3535" t="s">
        <v>763</v>
      </c>
      <c r="G3535" t="s">
        <v>16929</v>
      </c>
      <c r="H3535" t="s">
        <v>2755</v>
      </c>
      <c r="J3535" t="s">
        <v>756</v>
      </c>
      <c r="K3535" t="s">
        <v>756</v>
      </c>
      <c r="L3535" t="s">
        <v>756</v>
      </c>
      <c r="M3535" t="s">
        <v>756</v>
      </c>
      <c r="N3535" t="s">
        <v>756</v>
      </c>
      <c r="O3535" t="s">
        <v>756</v>
      </c>
      <c r="P3535" t="s">
        <v>758</v>
      </c>
      <c r="Q3535" t="s">
        <v>759</v>
      </c>
      <c r="R3535" t="s">
        <v>759</v>
      </c>
      <c r="S3535" t="s">
        <v>757</v>
      </c>
      <c r="T3535" t="s">
        <v>757</v>
      </c>
      <c r="U3535" t="s">
        <v>757</v>
      </c>
      <c r="V3535" t="s">
        <v>773</v>
      </c>
      <c r="W3535" t="s">
        <v>768</v>
      </c>
      <c r="X3535" t="s">
        <v>16930</v>
      </c>
      <c r="Y3535" t="str">
        <f t="shared" si="770"/>
        <v>junio</v>
      </c>
      <c r="Z3535">
        <f>YEAR(BD_PONDERACIONES[[#This Row],[Fecha Ejecución del Ticket]])</f>
        <v>2022</v>
      </c>
      <c r="AA3535" t="str">
        <f t="shared" si="772"/>
        <v>octubre</v>
      </c>
      <c r="AB3535">
        <f>YEAR(BD_PONDERACIONES[[#This Row],[Fecha de Inspección]])</f>
        <v>2022</v>
      </c>
      <c r="AC3535">
        <f t="shared" si="773"/>
        <v>0.5</v>
      </c>
      <c r="AD3535">
        <f t="shared" si="774"/>
        <v>0.5</v>
      </c>
      <c r="AE3535">
        <f t="shared" si="775"/>
        <v>0.5</v>
      </c>
      <c r="AF3535">
        <f t="shared" si="776"/>
        <v>0.5</v>
      </c>
      <c r="AG3535">
        <f t="shared" si="777"/>
        <v>0.5</v>
      </c>
      <c r="AH3535">
        <f t="shared" si="778"/>
        <v>0.5</v>
      </c>
      <c r="AI3535">
        <f t="shared" si="779"/>
        <v>0.25</v>
      </c>
      <c r="AJ3535">
        <f t="shared" si="780"/>
        <v>0.25</v>
      </c>
      <c r="AK3535">
        <f t="shared" si="781"/>
        <v>0.5</v>
      </c>
      <c r="AL3535">
        <f t="shared" si="782"/>
        <v>0</v>
      </c>
      <c r="AM3535">
        <f t="shared" si="783"/>
        <v>0.17499999999999999</v>
      </c>
      <c r="AN3535" s="6">
        <f t="shared" si="771"/>
        <v>0.83500000000000008</v>
      </c>
      <c r="AO3535" t="str">
        <f>VLOOKUP(BD_PONDERACIONES[[#This Row],[Comuna]],Tabla3[#All],2,0)</f>
        <v>Florida</v>
      </c>
    </row>
    <row r="3536" spans="1:41" x14ac:dyDescent="0.35">
      <c r="A3536" t="s">
        <v>16931</v>
      </c>
      <c r="B3536" t="s">
        <v>16932</v>
      </c>
      <c r="C3536" t="s">
        <v>16933</v>
      </c>
      <c r="D3536" s="5">
        <v>44860</v>
      </c>
      <c r="E3536" s="5">
        <v>44725</v>
      </c>
      <c r="F3536" t="s">
        <v>753</v>
      </c>
      <c r="G3536" t="s">
        <v>16924</v>
      </c>
      <c r="H3536" t="s">
        <v>1809</v>
      </c>
      <c r="J3536" t="s">
        <v>756</v>
      </c>
      <c r="K3536" t="s">
        <v>756</v>
      </c>
      <c r="L3536" t="s">
        <v>756</v>
      </c>
      <c r="M3536" t="s">
        <v>756</v>
      </c>
      <c r="N3536" t="s">
        <v>756</v>
      </c>
      <c r="O3536" t="s">
        <v>756</v>
      </c>
      <c r="P3536" t="s">
        <v>758</v>
      </c>
      <c r="Q3536" t="s">
        <v>759</v>
      </c>
      <c r="R3536" t="s">
        <v>759</v>
      </c>
      <c r="S3536" t="s">
        <v>757</v>
      </c>
      <c r="T3536" t="s">
        <v>757</v>
      </c>
      <c r="U3536" t="s">
        <v>757</v>
      </c>
      <c r="V3536" t="s">
        <v>756</v>
      </c>
      <c r="W3536" t="s">
        <v>756</v>
      </c>
      <c r="X3536" t="s">
        <v>16925</v>
      </c>
      <c r="Y3536" t="str">
        <f t="shared" si="770"/>
        <v>junio</v>
      </c>
      <c r="Z3536">
        <f>YEAR(BD_PONDERACIONES[[#This Row],[Fecha Ejecución del Ticket]])</f>
        <v>2022</v>
      </c>
      <c r="AA3536" t="str">
        <f t="shared" si="772"/>
        <v>octubre</v>
      </c>
      <c r="AB3536">
        <f>YEAR(BD_PONDERACIONES[[#This Row],[Fecha de Inspección]])</f>
        <v>2022</v>
      </c>
      <c r="AC3536">
        <f t="shared" si="773"/>
        <v>0.5</v>
      </c>
      <c r="AD3536">
        <f t="shared" si="774"/>
        <v>0.5</v>
      </c>
      <c r="AE3536">
        <f t="shared" si="775"/>
        <v>0.5</v>
      </c>
      <c r="AF3536">
        <f t="shared" si="776"/>
        <v>0.5</v>
      </c>
      <c r="AG3536">
        <f t="shared" si="777"/>
        <v>0.5</v>
      </c>
      <c r="AH3536">
        <f t="shared" si="778"/>
        <v>0.5</v>
      </c>
      <c r="AI3536">
        <f t="shared" si="779"/>
        <v>0.25</v>
      </c>
      <c r="AJ3536">
        <f t="shared" si="780"/>
        <v>0.25</v>
      </c>
      <c r="AK3536">
        <f t="shared" si="781"/>
        <v>0.5</v>
      </c>
      <c r="AL3536">
        <f t="shared" si="782"/>
        <v>0.5</v>
      </c>
      <c r="AM3536">
        <f t="shared" si="783"/>
        <v>0.5</v>
      </c>
      <c r="AN3536" s="6">
        <f t="shared" si="771"/>
        <v>1</v>
      </c>
      <c r="AO3536" t="str">
        <f>VLOOKUP(BD_PONDERACIONES[[#This Row],[Comuna]],Tabla3[#All],2,0)</f>
        <v>Florida</v>
      </c>
    </row>
    <row r="3537" spans="1:41" x14ac:dyDescent="0.35">
      <c r="A3537" t="s">
        <v>16934</v>
      </c>
      <c r="B3537" t="s">
        <v>16935</v>
      </c>
      <c r="C3537" t="s">
        <v>16936</v>
      </c>
      <c r="D3537" s="5">
        <v>44860</v>
      </c>
      <c r="E3537" s="5">
        <v>44716</v>
      </c>
      <c r="F3537" t="s">
        <v>753</v>
      </c>
      <c r="G3537" t="s">
        <v>16924</v>
      </c>
      <c r="H3537" t="s">
        <v>1809</v>
      </c>
      <c r="J3537" t="s">
        <v>756</v>
      </c>
      <c r="K3537" t="s">
        <v>756</v>
      </c>
      <c r="L3537" t="s">
        <v>756</v>
      </c>
      <c r="M3537" t="s">
        <v>756</v>
      </c>
      <c r="N3537" t="s">
        <v>756</v>
      </c>
      <c r="O3537" t="s">
        <v>756</v>
      </c>
      <c r="P3537" t="s">
        <v>758</v>
      </c>
      <c r="Q3537" t="s">
        <v>759</v>
      </c>
      <c r="R3537" t="s">
        <v>759</v>
      </c>
      <c r="S3537" t="s">
        <v>757</v>
      </c>
      <c r="T3537" t="s">
        <v>757</v>
      </c>
      <c r="U3537" t="s">
        <v>757</v>
      </c>
      <c r="V3537" t="s">
        <v>756</v>
      </c>
      <c r="W3537" t="s">
        <v>768</v>
      </c>
      <c r="X3537" t="s">
        <v>16925</v>
      </c>
      <c r="Y3537" t="str">
        <f t="shared" ref="Y3537:Y3600" si="784">TEXT(E3537,"MMMM")</f>
        <v>junio</v>
      </c>
      <c r="Z3537">
        <f>YEAR(BD_PONDERACIONES[[#This Row],[Fecha Ejecución del Ticket]])</f>
        <v>2022</v>
      </c>
      <c r="AA3537" t="str">
        <f t="shared" si="772"/>
        <v>octubre</v>
      </c>
      <c r="AB3537">
        <f>YEAR(BD_PONDERACIONES[[#This Row],[Fecha de Inspección]])</f>
        <v>2022</v>
      </c>
      <c r="AC3537">
        <f t="shared" si="773"/>
        <v>0.5</v>
      </c>
      <c r="AD3537">
        <f t="shared" si="774"/>
        <v>0.5</v>
      </c>
      <c r="AE3537">
        <f t="shared" si="775"/>
        <v>0.5</v>
      </c>
      <c r="AF3537">
        <f t="shared" si="776"/>
        <v>0.5</v>
      </c>
      <c r="AG3537">
        <f t="shared" si="777"/>
        <v>0.5</v>
      </c>
      <c r="AH3537">
        <f t="shared" si="778"/>
        <v>0.5</v>
      </c>
      <c r="AI3537">
        <f t="shared" si="779"/>
        <v>0.25</v>
      </c>
      <c r="AJ3537">
        <f t="shared" si="780"/>
        <v>0.25</v>
      </c>
      <c r="AK3537">
        <f t="shared" si="781"/>
        <v>0.5</v>
      </c>
      <c r="AL3537">
        <f t="shared" si="782"/>
        <v>0.5</v>
      </c>
      <c r="AM3537">
        <f t="shared" si="783"/>
        <v>0.17499999999999999</v>
      </c>
      <c r="AN3537" s="6">
        <f t="shared" ref="AN3537:AN3600" si="785">((AC3537+AD3537)*0.2)+((AE3537+AF3537)*0.3)+((AG3537+AH3537)*0.15)+((AI3537+AJ3537+AK3537)*0.15)+((AL3537+AM3537)*0.2)</f>
        <v>0.93500000000000005</v>
      </c>
      <c r="AO3537" t="str">
        <f>VLOOKUP(BD_PONDERACIONES[[#This Row],[Comuna]],Tabla3[#All],2,0)</f>
        <v>Florida</v>
      </c>
    </row>
    <row r="3538" spans="1:41" x14ac:dyDescent="0.35">
      <c r="A3538" t="s">
        <v>16937</v>
      </c>
      <c r="B3538" t="s">
        <v>16938</v>
      </c>
      <c r="C3538" t="s">
        <v>16939</v>
      </c>
      <c r="D3538" s="5">
        <v>44860</v>
      </c>
      <c r="E3538" s="5">
        <v>44727</v>
      </c>
      <c r="F3538" t="s">
        <v>753</v>
      </c>
      <c r="G3538" t="s">
        <v>16940</v>
      </c>
      <c r="H3538" t="s">
        <v>1809</v>
      </c>
      <c r="J3538" t="s">
        <v>756</v>
      </c>
      <c r="K3538" t="s">
        <v>756</v>
      </c>
      <c r="L3538" t="s">
        <v>773</v>
      </c>
      <c r="M3538" t="s">
        <v>773</v>
      </c>
      <c r="N3538" t="s">
        <v>756</v>
      </c>
      <c r="O3538" t="s">
        <v>756</v>
      </c>
      <c r="P3538" t="s">
        <v>758</v>
      </c>
      <c r="Q3538" t="s">
        <v>759</v>
      </c>
      <c r="R3538" t="s">
        <v>759</v>
      </c>
      <c r="S3538" t="s">
        <v>757</v>
      </c>
      <c r="T3538" t="s">
        <v>757</v>
      </c>
      <c r="U3538" t="s">
        <v>757</v>
      </c>
      <c r="V3538" t="s">
        <v>756</v>
      </c>
      <c r="W3538" t="s">
        <v>756</v>
      </c>
      <c r="X3538" t="s">
        <v>16941</v>
      </c>
      <c r="Y3538" t="str">
        <f t="shared" si="784"/>
        <v>junio</v>
      </c>
      <c r="Z3538">
        <f>YEAR(BD_PONDERACIONES[[#This Row],[Fecha Ejecución del Ticket]])</f>
        <v>2022</v>
      </c>
      <c r="AA3538" t="str">
        <f t="shared" si="772"/>
        <v>octubre</v>
      </c>
      <c r="AB3538">
        <f>YEAR(BD_PONDERACIONES[[#This Row],[Fecha de Inspección]])</f>
        <v>2022</v>
      </c>
      <c r="AC3538">
        <f t="shared" si="773"/>
        <v>0.5</v>
      </c>
      <c r="AD3538">
        <f t="shared" si="774"/>
        <v>0.5</v>
      </c>
      <c r="AE3538">
        <f t="shared" si="775"/>
        <v>0</v>
      </c>
      <c r="AF3538">
        <f t="shared" si="776"/>
        <v>0</v>
      </c>
      <c r="AG3538">
        <f t="shared" si="777"/>
        <v>0.5</v>
      </c>
      <c r="AH3538">
        <f t="shared" si="778"/>
        <v>0.5</v>
      </c>
      <c r="AI3538">
        <f t="shared" si="779"/>
        <v>0.25</v>
      </c>
      <c r="AJ3538">
        <f t="shared" si="780"/>
        <v>0.25</v>
      </c>
      <c r="AK3538">
        <f t="shared" si="781"/>
        <v>0.5</v>
      </c>
      <c r="AL3538">
        <f t="shared" si="782"/>
        <v>0.5</v>
      </c>
      <c r="AM3538">
        <f t="shared" si="783"/>
        <v>0.5</v>
      </c>
      <c r="AN3538" s="6">
        <f t="shared" si="785"/>
        <v>0.7</v>
      </c>
      <c r="AO3538" t="str">
        <f>VLOOKUP(BD_PONDERACIONES[[#This Row],[Comuna]],Tabla3[#All],2,0)</f>
        <v>Florida</v>
      </c>
    </row>
    <row r="3539" spans="1:41" x14ac:dyDescent="0.35">
      <c r="A3539" t="s">
        <v>16942</v>
      </c>
      <c r="B3539" t="s">
        <v>16943</v>
      </c>
      <c r="C3539" t="s">
        <v>16944</v>
      </c>
      <c r="D3539" s="5">
        <v>44860</v>
      </c>
      <c r="E3539" s="5">
        <v>44727</v>
      </c>
      <c r="F3539" t="s">
        <v>753</v>
      </c>
      <c r="G3539" t="s">
        <v>16945</v>
      </c>
      <c r="H3539" t="s">
        <v>1809</v>
      </c>
      <c r="J3539" t="s">
        <v>756</v>
      </c>
      <c r="K3539" t="s">
        <v>756</v>
      </c>
      <c r="L3539" t="s">
        <v>773</v>
      </c>
      <c r="M3539" t="s">
        <v>773</v>
      </c>
      <c r="N3539" t="s">
        <v>756</v>
      </c>
      <c r="O3539" t="s">
        <v>756</v>
      </c>
      <c r="P3539" t="s">
        <v>758</v>
      </c>
      <c r="Q3539" t="s">
        <v>759</v>
      </c>
      <c r="R3539" t="s">
        <v>759</v>
      </c>
      <c r="S3539" t="s">
        <v>757</v>
      </c>
      <c r="T3539" t="s">
        <v>757</v>
      </c>
      <c r="U3539" t="s">
        <v>757</v>
      </c>
      <c r="V3539" t="s">
        <v>773</v>
      </c>
      <c r="W3539" t="s">
        <v>773</v>
      </c>
      <c r="X3539" t="s">
        <v>16946</v>
      </c>
      <c r="Y3539" t="str">
        <f t="shared" si="784"/>
        <v>junio</v>
      </c>
      <c r="Z3539">
        <f>YEAR(BD_PONDERACIONES[[#This Row],[Fecha Ejecución del Ticket]])</f>
        <v>2022</v>
      </c>
      <c r="AA3539" t="str">
        <f t="shared" si="772"/>
        <v>octubre</v>
      </c>
      <c r="AB3539">
        <f>YEAR(BD_PONDERACIONES[[#This Row],[Fecha de Inspección]])</f>
        <v>2022</v>
      </c>
      <c r="AC3539">
        <f t="shared" si="773"/>
        <v>0.5</v>
      </c>
      <c r="AD3539">
        <f t="shared" si="774"/>
        <v>0.5</v>
      </c>
      <c r="AE3539">
        <f t="shared" si="775"/>
        <v>0</v>
      </c>
      <c r="AF3539">
        <f t="shared" si="776"/>
        <v>0</v>
      </c>
      <c r="AG3539">
        <f t="shared" si="777"/>
        <v>0.5</v>
      </c>
      <c r="AH3539">
        <f t="shared" si="778"/>
        <v>0.5</v>
      </c>
      <c r="AI3539">
        <f t="shared" si="779"/>
        <v>0.25</v>
      </c>
      <c r="AJ3539">
        <f t="shared" si="780"/>
        <v>0.25</v>
      </c>
      <c r="AK3539">
        <f t="shared" si="781"/>
        <v>0.5</v>
      </c>
      <c r="AL3539">
        <f t="shared" si="782"/>
        <v>0</v>
      </c>
      <c r="AM3539">
        <f t="shared" si="783"/>
        <v>0</v>
      </c>
      <c r="AN3539" s="6">
        <f t="shared" si="785"/>
        <v>0.5</v>
      </c>
      <c r="AO3539" t="str">
        <f>VLOOKUP(BD_PONDERACIONES[[#This Row],[Comuna]],Tabla3[#All],2,0)</f>
        <v>Florida</v>
      </c>
    </row>
    <row r="3540" spans="1:41" x14ac:dyDescent="0.35">
      <c r="A3540" t="s">
        <v>16947</v>
      </c>
      <c r="B3540" t="s">
        <v>16948</v>
      </c>
      <c r="C3540" t="s">
        <v>16949</v>
      </c>
      <c r="D3540" s="5">
        <v>44860</v>
      </c>
      <c r="E3540" s="5">
        <v>44730</v>
      </c>
      <c r="F3540" t="s">
        <v>763</v>
      </c>
      <c r="G3540" t="s">
        <v>16950</v>
      </c>
      <c r="H3540" t="s">
        <v>2755</v>
      </c>
      <c r="J3540" t="s">
        <v>756</v>
      </c>
      <c r="K3540" t="s">
        <v>756</v>
      </c>
      <c r="L3540" t="s">
        <v>757</v>
      </c>
      <c r="M3540" t="s">
        <v>757</v>
      </c>
      <c r="N3540" t="s">
        <v>756</v>
      </c>
      <c r="O3540" t="s">
        <v>756</v>
      </c>
      <c r="P3540" t="s">
        <v>758</v>
      </c>
      <c r="Q3540" t="s">
        <v>759</v>
      </c>
      <c r="R3540" t="s">
        <v>759</v>
      </c>
      <c r="S3540" t="s">
        <v>757</v>
      </c>
      <c r="T3540" t="s">
        <v>757</v>
      </c>
      <c r="U3540" t="s">
        <v>757</v>
      </c>
      <c r="V3540" t="s">
        <v>756</v>
      </c>
      <c r="W3540" t="s">
        <v>756</v>
      </c>
      <c r="X3540" t="s">
        <v>16951</v>
      </c>
      <c r="Y3540" t="str">
        <f t="shared" si="784"/>
        <v>junio</v>
      </c>
      <c r="Z3540">
        <f>YEAR(BD_PONDERACIONES[[#This Row],[Fecha Ejecución del Ticket]])</f>
        <v>2022</v>
      </c>
      <c r="AA3540" t="str">
        <f t="shared" si="772"/>
        <v>octubre</v>
      </c>
      <c r="AB3540">
        <f>YEAR(BD_PONDERACIONES[[#This Row],[Fecha de Inspección]])</f>
        <v>2022</v>
      </c>
      <c r="AC3540">
        <f t="shared" si="773"/>
        <v>0.5</v>
      </c>
      <c r="AD3540">
        <f t="shared" si="774"/>
        <v>0.5</v>
      </c>
      <c r="AE3540">
        <f t="shared" si="775"/>
        <v>0.5</v>
      </c>
      <c r="AF3540">
        <f t="shared" si="776"/>
        <v>0.5</v>
      </c>
      <c r="AG3540">
        <f t="shared" si="777"/>
        <v>0.5</v>
      </c>
      <c r="AH3540">
        <f t="shared" si="778"/>
        <v>0.5</v>
      </c>
      <c r="AI3540">
        <f t="shared" si="779"/>
        <v>0.25</v>
      </c>
      <c r="AJ3540">
        <f t="shared" si="780"/>
        <v>0.25</v>
      </c>
      <c r="AK3540">
        <f t="shared" si="781"/>
        <v>0.5</v>
      </c>
      <c r="AL3540">
        <f t="shared" si="782"/>
        <v>0.5</v>
      </c>
      <c r="AM3540">
        <f t="shared" si="783"/>
        <v>0.5</v>
      </c>
      <c r="AN3540" s="6">
        <f t="shared" si="785"/>
        <v>1</v>
      </c>
      <c r="AO3540" t="str">
        <f>VLOOKUP(BD_PONDERACIONES[[#This Row],[Comuna]],Tabla3[#All],2,0)</f>
        <v>Florida</v>
      </c>
    </row>
    <row r="3541" spans="1:41" x14ac:dyDescent="0.35">
      <c r="A3541" t="s">
        <v>16952</v>
      </c>
      <c r="B3541" t="s">
        <v>16953</v>
      </c>
      <c r="C3541" t="s">
        <v>16954</v>
      </c>
      <c r="D3541" s="5">
        <v>44860</v>
      </c>
      <c r="E3541" s="5">
        <v>44713</v>
      </c>
      <c r="F3541" t="s">
        <v>753</v>
      </c>
      <c r="G3541" t="s">
        <v>16955</v>
      </c>
      <c r="H3541" t="s">
        <v>1809</v>
      </c>
      <c r="J3541" t="s">
        <v>756</v>
      </c>
      <c r="K3541" t="s">
        <v>756</v>
      </c>
      <c r="L3541" t="s">
        <v>773</v>
      </c>
      <c r="M3541" t="s">
        <v>773</v>
      </c>
      <c r="N3541" t="s">
        <v>756</v>
      </c>
      <c r="O3541" t="s">
        <v>756</v>
      </c>
      <c r="P3541" t="s">
        <v>758</v>
      </c>
      <c r="Q3541" t="s">
        <v>759</v>
      </c>
      <c r="R3541" t="s">
        <v>759</v>
      </c>
      <c r="S3541" t="s">
        <v>757</v>
      </c>
      <c r="T3541" t="s">
        <v>757</v>
      </c>
      <c r="U3541" t="s">
        <v>757</v>
      </c>
      <c r="V3541" t="s">
        <v>904</v>
      </c>
      <c r="W3541" t="s">
        <v>756</v>
      </c>
      <c r="X3541" t="s">
        <v>16956</v>
      </c>
      <c r="Y3541" t="str">
        <f t="shared" si="784"/>
        <v>junio</v>
      </c>
      <c r="Z3541">
        <f>YEAR(BD_PONDERACIONES[[#This Row],[Fecha Ejecución del Ticket]])</f>
        <v>2022</v>
      </c>
      <c r="AA3541" t="str">
        <f t="shared" si="772"/>
        <v>octubre</v>
      </c>
      <c r="AB3541">
        <f>YEAR(BD_PONDERACIONES[[#This Row],[Fecha de Inspección]])</f>
        <v>2022</v>
      </c>
      <c r="AC3541">
        <f t="shared" si="773"/>
        <v>0.5</v>
      </c>
      <c r="AD3541">
        <f t="shared" si="774"/>
        <v>0.5</v>
      </c>
      <c r="AE3541">
        <f t="shared" si="775"/>
        <v>0</v>
      </c>
      <c r="AF3541">
        <f t="shared" si="776"/>
        <v>0</v>
      </c>
      <c r="AG3541">
        <f t="shared" si="777"/>
        <v>0.5</v>
      </c>
      <c r="AH3541">
        <f t="shared" si="778"/>
        <v>0.5</v>
      </c>
      <c r="AI3541">
        <f t="shared" si="779"/>
        <v>0.25</v>
      </c>
      <c r="AJ3541">
        <f t="shared" si="780"/>
        <v>0.25</v>
      </c>
      <c r="AK3541">
        <f t="shared" si="781"/>
        <v>0.5</v>
      </c>
      <c r="AL3541">
        <f t="shared" si="782"/>
        <v>0.32500000000000001</v>
      </c>
      <c r="AM3541">
        <f t="shared" si="783"/>
        <v>0.5</v>
      </c>
      <c r="AN3541" s="6">
        <f t="shared" si="785"/>
        <v>0.66500000000000004</v>
      </c>
      <c r="AO3541" t="str">
        <f>VLOOKUP(BD_PONDERACIONES[[#This Row],[Comuna]],Tabla3[#All],2,0)</f>
        <v>Florida</v>
      </c>
    </row>
    <row r="3542" spans="1:41" x14ac:dyDescent="0.35">
      <c r="A3542" t="s">
        <v>16957</v>
      </c>
      <c r="B3542" t="s">
        <v>16958</v>
      </c>
      <c r="C3542" t="s">
        <v>16959</v>
      </c>
      <c r="D3542" s="5">
        <v>44860</v>
      </c>
      <c r="E3542" s="5">
        <v>44730</v>
      </c>
      <c r="F3542" t="s">
        <v>763</v>
      </c>
      <c r="G3542" t="s">
        <v>16960</v>
      </c>
      <c r="H3542" t="s">
        <v>2755</v>
      </c>
      <c r="J3542" t="s">
        <v>756</v>
      </c>
      <c r="K3542" t="s">
        <v>756</v>
      </c>
      <c r="L3542" t="s">
        <v>757</v>
      </c>
      <c r="M3542" t="s">
        <v>757</v>
      </c>
      <c r="N3542" t="s">
        <v>756</v>
      </c>
      <c r="O3542" t="s">
        <v>756</v>
      </c>
      <c r="P3542" t="s">
        <v>758</v>
      </c>
      <c r="Q3542" t="s">
        <v>759</v>
      </c>
      <c r="R3542" t="s">
        <v>759</v>
      </c>
      <c r="S3542" t="s">
        <v>757</v>
      </c>
      <c r="T3542" t="s">
        <v>757</v>
      </c>
      <c r="U3542" t="s">
        <v>757</v>
      </c>
      <c r="V3542" t="s">
        <v>773</v>
      </c>
      <c r="W3542" t="s">
        <v>773</v>
      </c>
      <c r="X3542" t="s">
        <v>16961</v>
      </c>
      <c r="Y3542" t="str">
        <f t="shared" si="784"/>
        <v>junio</v>
      </c>
      <c r="Z3542">
        <f>YEAR(BD_PONDERACIONES[[#This Row],[Fecha Ejecución del Ticket]])</f>
        <v>2022</v>
      </c>
      <c r="AA3542" t="str">
        <f t="shared" si="772"/>
        <v>octubre</v>
      </c>
      <c r="AB3542">
        <f>YEAR(BD_PONDERACIONES[[#This Row],[Fecha de Inspección]])</f>
        <v>2022</v>
      </c>
      <c r="AC3542">
        <f t="shared" si="773"/>
        <v>0.5</v>
      </c>
      <c r="AD3542">
        <f t="shared" si="774"/>
        <v>0.5</v>
      </c>
      <c r="AE3542">
        <f t="shared" si="775"/>
        <v>0.5</v>
      </c>
      <c r="AF3542">
        <f t="shared" si="776"/>
        <v>0.5</v>
      </c>
      <c r="AG3542">
        <f t="shared" si="777"/>
        <v>0.5</v>
      </c>
      <c r="AH3542">
        <f t="shared" si="778"/>
        <v>0.5</v>
      </c>
      <c r="AI3542">
        <f t="shared" si="779"/>
        <v>0.25</v>
      </c>
      <c r="AJ3542">
        <f t="shared" si="780"/>
        <v>0.25</v>
      </c>
      <c r="AK3542">
        <f t="shared" si="781"/>
        <v>0.5</v>
      </c>
      <c r="AL3542">
        <f t="shared" si="782"/>
        <v>0</v>
      </c>
      <c r="AM3542">
        <f t="shared" si="783"/>
        <v>0</v>
      </c>
      <c r="AN3542" s="6">
        <f t="shared" si="785"/>
        <v>0.8</v>
      </c>
      <c r="AO3542" t="str">
        <f>VLOOKUP(BD_PONDERACIONES[[#This Row],[Comuna]],Tabla3[#All],2,0)</f>
        <v>Florida</v>
      </c>
    </row>
    <row r="3543" spans="1:41" x14ac:dyDescent="0.35">
      <c r="A3543" t="s">
        <v>16962</v>
      </c>
      <c r="B3543" t="s">
        <v>16963</v>
      </c>
      <c r="C3543" t="s">
        <v>16964</v>
      </c>
      <c r="D3543" s="5">
        <v>44860</v>
      </c>
      <c r="E3543" s="5">
        <v>44728</v>
      </c>
      <c r="F3543" t="s">
        <v>753</v>
      </c>
      <c r="G3543" t="s">
        <v>16965</v>
      </c>
      <c r="H3543" t="s">
        <v>1809</v>
      </c>
      <c r="J3543" t="s">
        <v>756</v>
      </c>
      <c r="K3543" t="s">
        <v>756</v>
      </c>
      <c r="L3543" t="s">
        <v>757</v>
      </c>
      <c r="M3543" t="s">
        <v>757</v>
      </c>
      <c r="N3543" t="s">
        <v>756</v>
      </c>
      <c r="O3543" t="s">
        <v>756</v>
      </c>
      <c r="P3543" t="s">
        <v>758</v>
      </c>
      <c r="Q3543" t="s">
        <v>759</v>
      </c>
      <c r="R3543" t="s">
        <v>759</v>
      </c>
      <c r="S3543" t="s">
        <v>757</v>
      </c>
      <c r="T3543" t="s">
        <v>757</v>
      </c>
      <c r="U3543" t="s">
        <v>757</v>
      </c>
      <c r="V3543" t="s">
        <v>904</v>
      </c>
      <c r="W3543" t="s">
        <v>756</v>
      </c>
      <c r="X3543" t="s">
        <v>16966</v>
      </c>
      <c r="Y3543" t="str">
        <f t="shared" si="784"/>
        <v>junio</v>
      </c>
      <c r="Z3543">
        <f>YEAR(BD_PONDERACIONES[[#This Row],[Fecha Ejecución del Ticket]])</f>
        <v>2022</v>
      </c>
      <c r="AA3543" t="str">
        <f t="shared" si="772"/>
        <v>octubre</v>
      </c>
      <c r="AB3543">
        <f>YEAR(BD_PONDERACIONES[[#This Row],[Fecha de Inspección]])</f>
        <v>2022</v>
      </c>
      <c r="AC3543">
        <f t="shared" si="773"/>
        <v>0.5</v>
      </c>
      <c r="AD3543">
        <f t="shared" si="774"/>
        <v>0.5</v>
      </c>
      <c r="AE3543">
        <f t="shared" si="775"/>
        <v>0.5</v>
      </c>
      <c r="AF3543">
        <f t="shared" si="776"/>
        <v>0.5</v>
      </c>
      <c r="AG3543">
        <f t="shared" si="777"/>
        <v>0.5</v>
      </c>
      <c r="AH3543">
        <f t="shared" si="778"/>
        <v>0.5</v>
      </c>
      <c r="AI3543">
        <f t="shared" si="779"/>
        <v>0.25</v>
      </c>
      <c r="AJ3543">
        <f t="shared" si="780"/>
        <v>0.25</v>
      </c>
      <c r="AK3543">
        <f t="shared" si="781"/>
        <v>0.5</v>
      </c>
      <c r="AL3543">
        <f t="shared" si="782"/>
        <v>0.32500000000000001</v>
      </c>
      <c r="AM3543">
        <f t="shared" si="783"/>
        <v>0.5</v>
      </c>
      <c r="AN3543" s="6">
        <f t="shared" si="785"/>
        <v>0.96500000000000008</v>
      </c>
      <c r="AO3543" t="str">
        <f>VLOOKUP(BD_PONDERACIONES[[#This Row],[Comuna]],Tabla3[#All],2,0)</f>
        <v>Florida</v>
      </c>
    </row>
    <row r="3544" spans="1:41" x14ac:dyDescent="0.35">
      <c r="A3544" t="s">
        <v>16967</v>
      </c>
      <c r="B3544" t="s">
        <v>16968</v>
      </c>
      <c r="C3544" t="s">
        <v>16969</v>
      </c>
      <c r="D3544" s="5">
        <v>44860</v>
      </c>
      <c r="E3544" s="5">
        <v>44730</v>
      </c>
      <c r="F3544" t="s">
        <v>763</v>
      </c>
      <c r="G3544" t="s">
        <v>16970</v>
      </c>
      <c r="H3544" t="s">
        <v>2755</v>
      </c>
      <c r="J3544" t="s">
        <v>756</v>
      </c>
      <c r="K3544" t="s">
        <v>756</v>
      </c>
      <c r="L3544" t="s">
        <v>757</v>
      </c>
      <c r="M3544" t="s">
        <v>757</v>
      </c>
      <c r="N3544" t="s">
        <v>756</v>
      </c>
      <c r="O3544" t="s">
        <v>756</v>
      </c>
      <c r="P3544" t="s">
        <v>758</v>
      </c>
      <c r="Q3544" t="s">
        <v>759</v>
      </c>
      <c r="R3544" t="s">
        <v>759</v>
      </c>
      <c r="S3544" t="s">
        <v>757</v>
      </c>
      <c r="T3544" t="s">
        <v>757</v>
      </c>
      <c r="U3544" t="s">
        <v>757</v>
      </c>
      <c r="V3544" t="s">
        <v>773</v>
      </c>
      <c r="W3544" t="s">
        <v>773</v>
      </c>
      <c r="X3544" t="s">
        <v>16971</v>
      </c>
      <c r="Y3544" t="str">
        <f t="shared" si="784"/>
        <v>junio</v>
      </c>
      <c r="Z3544">
        <f>YEAR(BD_PONDERACIONES[[#This Row],[Fecha Ejecución del Ticket]])</f>
        <v>2022</v>
      </c>
      <c r="AA3544" t="str">
        <f t="shared" si="772"/>
        <v>octubre</v>
      </c>
      <c r="AB3544">
        <f>YEAR(BD_PONDERACIONES[[#This Row],[Fecha de Inspección]])</f>
        <v>2022</v>
      </c>
      <c r="AC3544">
        <f t="shared" si="773"/>
        <v>0.5</v>
      </c>
      <c r="AD3544">
        <f t="shared" si="774"/>
        <v>0.5</v>
      </c>
      <c r="AE3544">
        <f t="shared" si="775"/>
        <v>0.5</v>
      </c>
      <c r="AF3544">
        <f t="shared" si="776"/>
        <v>0.5</v>
      </c>
      <c r="AG3544">
        <f t="shared" si="777"/>
        <v>0.5</v>
      </c>
      <c r="AH3544">
        <f t="shared" si="778"/>
        <v>0.5</v>
      </c>
      <c r="AI3544">
        <f t="shared" si="779"/>
        <v>0.25</v>
      </c>
      <c r="AJ3544">
        <f t="shared" si="780"/>
        <v>0.25</v>
      </c>
      <c r="AK3544">
        <f t="shared" si="781"/>
        <v>0.5</v>
      </c>
      <c r="AL3544">
        <f t="shared" si="782"/>
        <v>0</v>
      </c>
      <c r="AM3544">
        <f t="shared" si="783"/>
        <v>0</v>
      </c>
      <c r="AN3544" s="6">
        <f t="shared" si="785"/>
        <v>0.8</v>
      </c>
      <c r="AO3544" t="str">
        <f>VLOOKUP(BD_PONDERACIONES[[#This Row],[Comuna]],Tabla3[#All],2,0)</f>
        <v>Florida</v>
      </c>
    </row>
    <row r="3545" spans="1:41" x14ac:dyDescent="0.35">
      <c r="A3545" t="s">
        <v>16972</v>
      </c>
      <c r="B3545" t="s">
        <v>16973</v>
      </c>
      <c r="C3545" t="s">
        <v>16974</v>
      </c>
      <c r="D3545" s="5">
        <v>44860</v>
      </c>
      <c r="E3545" s="5">
        <v>44721</v>
      </c>
      <c r="F3545" t="s">
        <v>753</v>
      </c>
      <c r="G3545" t="s">
        <v>16975</v>
      </c>
      <c r="H3545" t="s">
        <v>1809</v>
      </c>
      <c r="J3545" t="s">
        <v>756</v>
      </c>
      <c r="K3545" t="s">
        <v>756</v>
      </c>
      <c r="L3545" t="s">
        <v>757</v>
      </c>
      <c r="M3545" t="s">
        <v>757</v>
      </c>
      <c r="N3545" t="s">
        <v>756</v>
      </c>
      <c r="O3545" t="s">
        <v>756</v>
      </c>
      <c r="P3545" t="s">
        <v>758</v>
      </c>
      <c r="Q3545" t="s">
        <v>759</v>
      </c>
      <c r="R3545" t="s">
        <v>759</v>
      </c>
      <c r="S3545" t="s">
        <v>757</v>
      </c>
      <c r="T3545" t="s">
        <v>757</v>
      </c>
      <c r="U3545" t="s">
        <v>757</v>
      </c>
      <c r="V3545" t="s">
        <v>756</v>
      </c>
      <c r="W3545" t="s">
        <v>768</v>
      </c>
      <c r="X3545" t="s">
        <v>16976</v>
      </c>
      <c r="Y3545" t="str">
        <f t="shared" si="784"/>
        <v>junio</v>
      </c>
      <c r="Z3545">
        <f>YEAR(BD_PONDERACIONES[[#This Row],[Fecha Ejecución del Ticket]])</f>
        <v>2022</v>
      </c>
      <c r="AA3545" t="str">
        <f t="shared" si="772"/>
        <v>octubre</v>
      </c>
      <c r="AB3545">
        <f>YEAR(BD_PONDERACIONES[[#This Row],[Fecha de Inspección]])</f>
        <v>2022</v>
      </c>
      <c r="AC3545">
        <f t="shared" si="773"/>
        <v>0.5</v>
      </c>
      <c r="AD3545">
        <f t="shared" si="774"/>
        <v>0.5</v>
      </c>
      <c r="AE3545">
        <f t="shared" si="775"/>
        <v>0.5</v>
      </c>
      <c r="AF3545">
        <f t="shared" si="776"/>
        <v>0.5</v>
      </c>
      <c r="AG3545">
        <f t="shared" si="777"/>
        <v>0.5</v>
      </c>
      <c r="AH3545">
        <f t="shared" si="778"/>
        <v>0.5</v>
      </c>
      <c r="AI3545">
        <f t="shared" si="779"/>
        <v>0.25</v>
      </c>
      <c r="AJ3545">
        <f t="shared" si="780"/>
        <v>0.25</v>
      </c>
      <c r="AK3545">
        <f t="shared" si="781"/>
        <v>0.5</v>
      </c>
      <c r="AL3545">
        <f t="shared" si="782"/>
        <v>0.5</v>
      </c>
      <c r="AM3545">
        <f t="shared" si="783"/>
        <v>0.17499999999999999</v>
      </c>
      <c r="AN3545" s="6">
        <f t="shared" si="785"/>
        <v>0.93500000000000005</v>
      </c>
      <c r="AO3545" t="str">
        <f>VLOOKUP(BD_PONDERACIONES[[#This Row],[Comuna]],Tabla3[#All],2,0)</f>
        <v>Florida</v>
      </c>
    </row>
    <row r="3546" spans="1:41" x14ac:dyDescent="0.35">
      <c r="A3546" t="s">
        <v>16977</v>
      </c>
      <c r="B3546" t="s">
        <v>16978</v>
      </c>
      <c r="C3546" t="s">
        <v>16979</v>
      </c>
      <c r="D3546" s="5">
        <v>44860</v>
      </c>
      <c r="E3546" s="5">
        <v>44730</v>
      </c>
      <c r="F3546" t="s">
        <v>763</v>
      </c>
      <c r="G3546" t="s">
        <v>16980</v>
      </c>
      <c r="H3546" t="s">
        <v>2755</v>
      </c>
      <c r="J3546" t="s">
        <v>756</v>
      </c>
      <c r="K3546" t="s">
        <v>756</v>
      </c>
      <c r="L3546" t="s">
        <v>773</v>
      </c>
      <c r="M3546" t="s">
        <v>773</v>
      </c>
      <c r="N3546" t="s">
        <v>756</v>
      </c>
      <c r="O3546" t="s">
        <v>756</v>
      </c>
      <c r="P3546" t="s">
        <v>758</v>
      </c>
      <c r="Q3546" t="s">
        <v>759</v>
      </c>
      <c r="R3546" t="s">
        <v>759</v>
      </c>
      <c r="S3546" t="s">
        <v>757</v>
      </c>
      <c r="T3546" t="s">
        <v>757</v>
      </c>
      <c r="U3546" t="s">
        <v>757</v>
      </c>
      <c r="V3546" t="s">
        <v>756</v>
      </c>
      <c r="W3546" t="s">
        <v>768</v>
      </c>
      <c r="X3546" t="s">
        <v>11786</v>
      </c>
      <c r="Y3546" t="str">
        <f t="shared" si="784"/>
        <v>junio</v>
      </c>
      <c r="Z3546">
        <f>YEAR(BD_PONDERACIONES[[#This Row],[Fecha Ejecución del Ticket]])</f>
        <v>2022</v>
      </c>
      <c r="AA3546" t="str">
        <f t="shared" si="772"/>
        <v>octubre</v>
      </c>
      <c r="AB3546">
        <f>YEAR(BD_PONDERACIONES[[#This Row],[Fecha de Inspección]])</f>
        <v>2022</v>
      </c>
      <c r="AC3546">
        <f t="shared" si="773"/>
        <v>0.5</v>
      </c>
      <c r="AD3546">
        <f t="shared" si="774"/>
        <v>0.5</v>
      </c>
      <c r="AE3546">
        <f t="shared" si="775"/>
        <v>0</v>
      </c>
      <c r="AF3546">
        <f t="shared" si="776"/>
        <v>0</v>
      </c>
      <c r="AG3546">
        <f t="shared" si="777"/>
        <v>0.5</v>
      </c>
      <c r="AH3546">
        <f t="shared" si="778"/>
        <v>0.5</v>
      </c>
      <c r="AI3546">
        <f t="shared" si="779"/>
        <v>0.25</v>
      </c>
      <c r="AJ3546">
        <f t="shared" si="780"/>
        <v>0.25</v>
      </c>
      <c r="AK3546">
        <f t="shared" si="781"/>
        <v>0.5</v>
      </c>
      <c r="AL3546">
        <f t="shared" si="782"/>
        <v>0.5</v>
      </c>
      <c r="AM3546">
        <f t="shared" si="783"/>
        <v>0.17499999999999999</v>
      </c>
      <c r="AN3546" s="6">
        <f t="shared" si="785"/>
        <v>0.63500000000000001</v>
      </c>
      <c r="AO3546" t="str">
        <f>VLOOKUP(BD_PONDERACIONES[[#This Row],[Comuna]],Tabla3[#All],2,0)</f>
        <v>Florida</v>
      </c>
    </row>
    <row r="3547" spans="1:41" x14ac:dyDescent="0.35">
      <c r="A3547" t="s">
        <v>16981</v>
      </c>
      <c r="B3547" t="s">
        <v>16982</v>
      </c>
      <c r="C3547" t="s">
        <v>16983</v>
      </c>
      <c r="D3547" s="5">
        <v>44860</v>
      </c>
      <c r="E3547" s="5">
        <v>44721</v>
      </c>
      <c r="F3547" t="s">
        <v>753</v>
      </c>
      <c r="G3547" t="s">
        <v>2504</v>
      </c>
      <c r="H3547" t="s">
        <v>1809</v>
      </c>
      <c r="J3547" t="s">
        <v>756</v>
      </c>
      <c r="K3547" t="s">
        <v>756</v>
      </c>
      <c r="L3547" t="s">
        <v>773</v>
      </c>
      <c r="M3547" t="s">
        <v>773</v>
      </c>
      <c r="N3547" t="s">
        <v>756</v>
      </c>
      <c r="O3547" t="s">
        <v>756</v>
      </c>
      <c r="P3547" t="s">
        <v>758</v>
      </c>
      <c r="Q3547" t="s">
        <v>759</v>
      </c>
      <c r="R3547" t="s">
        <v>759</v>
      </c>
      <c r="S3547" t="s">
        <v>757</v>
      </c>
      <c r="T3547" t="s">
        <v>757</v>
      </c>
      <c r="U3547" t="s">
        <v>757</v>
      </c>
      <c r="V3547" t="s">
        <v>756</v>
      </c>
      <c r="W3547" t="s">
        <v>768</v>
      </c>
      <c r="X3547" t="s">
        <v>8648</v>
      </c>
      <c r="Y3547" t="str">
        <f t="shared" si="784"/>
        <v>junio</v>
      </c>
      <c r="Z3547">
        <f>YEAR(BD_PONDERACIONES[[#This Row],[Fecha Ejecución del Ticket]])</f>
        <v>2022</v>
      </c>
      <c r="AA3547" t="str">
        <f t="shared" si="772"/>
        <v>octubre</v>
      </c>
      <c r="AB3547">
        <f>YEAR(BD_PONDERACIONES[[#This Row],[Fecha de Inspección]])</f>
        <v>2022</v>
      </c>
      <c r="AC3547">
        <f t="shared" si="773"/>
        <v>0.5</v>
      </c>
      <c r="AD3547">
        <f t="shared" si="774"/>
        <v>0.5</v>
      </c>
      <c r="AE3547">
        <f t="shared" si="775"/>
        <v>0</v>
      </c>
      <c r="AF3547">
        <f t="shared" si="776"/>
        <v>0</v>
      </c>
      <c r="AG3547">
        <f t="shared" si="777"/>
        <v>0.5</v>
      </c>
      <c r="AH3547">
        <f t="shared" si="778"/>
        <v>0.5</v>
      </c>
      <c r="AI3547">
        <f t="shared" si="779"/>
        <v>0.25</v>
      </c>
      <c r="AJ3547">
        <f t="shared" si="780"/>
        <v>0.25</v>
      </c>
      <c r="AK3547">
        <f t="shared" si="781"/>
        <v>0.5</v>
      </c>
      <c r="AL3547">
        <f t="shared" si="782"/>
        <v>0.5</v>
      </c>
      <c r="AM3547">
        <f t="shared" si="783"/>
        <v>0.17499999999999999</v>
      </c>
      <c r="AN3547" s="6">
        <f t="shared" si="785"/>
        <v>0.63500000000000001</v>
      </c>
      <c r="AO3547" t="str">
        <f>VLOOKUP(BD_PONDERACIONES[[#This Row],[Comuna]],Tabla3[#All],2,0)</f>
        <v>Florida</v>
      </c>
    </row>
    <row r="3548" spans="1:41" x14ac:dyDescent="0.35">
      <c r="A3548" t="s">
        <v>16984</v>
      </c>
      <c r="B3548" t="s">
        <v>16985</v>
      </c>
      <c r="C3548" t="s">
        <v>16986</v>
      </c>
      <c r="D3548" s="5">
        <v>44860</v>
      </c>
      <c r="E3548" s="5">
        <v>44732</v>
      </c>
      <c r="F3548" t="s">
        <v>763</v>
      </c>
      <c r="G3548" t="s">
        <v>16987</v>
      </c>
      <c r="H3548" t="s">
        <v>2755</v>
      </c>
      <c r="J3548" t="s">
        <v>756</v>
      </c>
      <c r="K3548" t="s">
        <v>756</v>
      </c>
      <c r="L3548" t="s">
        <v>773</v>
      </c>
      <c r="M3548" t="s">
        <v>773</v>
      </c>
      <c r="N3548" t="s">
        <v>756</v>
      </c>
      <c r="O3548" t="s">
        <v>756</v>
      </c>
      <c r="P3548" t="s">
        <v>758</v>
      </c>
      <c r="Q3548" t="s">
        <v>759</v>
      </c>
      <c r="R3548" t="s">
        <v>759</v>
      </c>
      <c r="S3548" t="s">
        <v>757</v>
      </c>
      <c r="T3548" t="s">
        <v>757</v>
      </c>
      <c r="U3548" t="s">
        <v>757</v>
      </c>
      <c r="V3548" t="s">
        <v>756</v>
      </c>
      <c r="W3548" t="s">
        <v>768</v>
      </c>
      <c r="X3548" t="s">
        <v>15907</v>
      </c>
      <c r="Y3548" t="str">
        <f t="shared" si="784"/>
        <v>junio</v>
      </c>
      <c r="Z3548">
        <f>YEAR(BD_PONDERACIONES[[#This Row],[Fecha Ejecución del Ticket]])</f>
        <v>2022</v>
      </c>
      <c r="AA3548" t="str">
        <f t="shared" si="772"/>
        <v>octubre</v>
      </c>
      <c r="AB3548">
        <f>YEAR(BD_PONDERACIONES[[#This Row],[Fecha de Inspección]])</f>
        <v>2022</v>
      </c>
      <c r="AC3548">
        <f t="shared" si="773"/>
        <v>0.5</v>
      </c>
      <c r="AD3548">
        <f t="shared" si="774"/>
        <v>0.5</v>
      </c>
      <c r="AE3548">
        <f t="shared" si="775"/>
        <v>0</v>
      </c>
      <c r="AF3548">
        <f t="shared" si="776"/>
        <v>0</v>
      </c>
      <c r="AG3548">
        <f t="shared" si="777"/>
        <v>0.5</v>
      </c>
      <c r="AH3548">
        <f t="shared" si="778"/>
        <v>0.5</v>
      </c>
      <c r="AI3548">
        <f t="shared" si="779"/>
        <v>0.25</v>
      </c>
      <c r="AJ3548">
        <f t="shared" si="780"/>
        <v>0.25</v>
      </c>
      <c r="AK3548">
        <f t="shared" si="781"/>
        <v>0.5</v>
      </c>
      <c r="AL3548">
        <f t="shared" si="782"/>
        <v>0.5</v>
      </c>
      <c r="AM3548">
        <f t="shared" si="783"/>
        <v>0.17499999999999999</v>
      </c>
      <c r="AN3548" s="6">
        <f t="shared" si="785"/>
        <v>0.63500000000000001</v>
      </c>
      <c r="AO3548" t="str">
        <f>VLOOKUP(BD_PONDERACIONES[[#This Row],[Comuna]],Tabla3[#All],2,0)</f>
        <v>Florida</v>
      </c>
    </row>
    <row r="3549" spans="1:41" x14ac:dyDescent="0.35">
      <c r="A3549" t="s">
        <v>16988</v>
      </c>
      <c r="B3549" t="s">
        <v>16989</v>
      </c>
      <c r="C3549" t="s">
        <v>16990</v>
      </c>
      <c r="D3549" s="5">
        <v>44860</v>
      </c>
      <c r="E3549" s="5">
        <v>44724</v>
      </c>
      <c r="F3549" t="s">
        <v>753</v>
      </c>
      <c r="G3549" t="s">
        <v>16991</v>
      </c>
      <c r="H3549" t="s">
        <v>1809</v>
      </c>
      <c r="J3549" t="s">
        <v>756</v>
      </c>
      <c r="K3549" t="s">
        <v>756</v>
      </c>
      <c r="L3549" t="s">
        <v>756</v>
      </c>
      <c r="M3549" t="s">
        <v>756</v>
      </c>
      <c r="N3549" t="s">
        <v>756</v>
      </c>
      <c r="O3549" t="s">
        <v>756</v>
      </c>
      <c r="P3549" t="s">
        <v>758</v>
      </c>
      <c r="Q3549" t="s">
        <v>759</v>
      </c>
      <c r="R3549" t="s">
        <v>759</v>
      </c>
      <c r="S3549" t="s">
        <v>757</v>
      </c>
      <c r="T3549" t="s">
        <v>757</v>
      </c>
      <c r="U3549" t="s">
        <v>757</v>
      </c>
      <c r="V3549" t="s">
        <v>756</v>
      </c>
      <c r="W3549" t="s">
        <v>756</v>
      </c>
      <c r="X3549" t="s">
        <v>16992</v>
      </c>
      <c r="Y3549" t="str">
        <f t="shared" si="784"/>
        <v>junio</v>
      </c>
      <c r="Z3549">
        <f>YEAR(BD_PONDERACIONES[[#This Row],[Fecha Ejecución del Ticket]])</f>
        <v>2022</v>
      </c>
      <c r="AA3549" t="str">
        <f t="shared" si="772"/>
        <v>octubre</v>
      </c>
      <c r="AB3549">
        <f>YEAR(BD_PONDERACIONES[[#This Row],[Fecha de Inspección]])</f>
        <v>2022</v>
      </c>
      <c r="AC3549">
        <f t="shared" si="773"/>
        <v>0.5</v>
      </c>
      <c r="AD3549">
        <f t="shared" si="774"/>
        <v>0.5</v>
      </c>
      <c r="AE3549">
        <f t="shared" si="775"/>
        <v>0.5</v>
      </c>
      <c r="AF3549">
        <f t="shared" si="776"/>
        <v>0.5</v>
      </c>
      <c r="AG3549">
        <f t="shared" si="777"/>
        <v>0.5</v>
      </c>
      <c r="AH3549">
        <f t="shared" si="778"/>
        <v>0.5</v>
      </c>
      <c r="AI3549">
        <f t="shared" si="779"/>
        <v>0.25</v>
      </c>
      <c r="AJ3549">
        <f t="shared" si="780"/>
        <v>0.25</v>
      </c>
      <c r="AK3549">
        <f t="shared" si="781"/>
        <v>0.5</v>
      </c>
      <c r="AL3549">
        <f t="shared" si="782"/>
        <v>0.5</v>
      </c>
      <c r="AM3549">
        <f t="shared" si="783"/>
        <v>0.5</v>
      </c>
      <c r="AN3549" s="6">
        <f t="shared" si="785"/>
        <v>1</v>
      </c>
      <c r="AO3549" t="str">
        <f>VLOOKUP(BD_PONDERACIONES[[#This Row],[Comuna]],Tabla3[#All],2,0)</f>
        <v>Florida</v>
      </c>
    </row>
    <row r="3550" spans="1:41" x14ac:dyDescent="0.35">
      <c r="A3550" t="s">
        <v>16993</v>
      </c>
      <c r="B3550" t="s">
        <v>16994</v>
      </c>
      <c r="C3550" t="s">
        <v>16995</v>
      </c>
      <c r="D3550" s="5">
        <v>44860</v>
      </c>
      <c r="E3550" s="5">
        <v>44731</v>
      </c>
      <c r="F3550" t="s">
        <v>763</v>
      </c>
      <c r="G3550" t="s">
        <v>16996</v>
      </c>
      <c r="H3550" t="s">
        <v>2755</v>
      </c>
      <c r="J3550" t="s">
        <v>756</v>
      </c>
      <c r="K3550" t="s">
        <v>756</v>
      </c>
      <c r="L3550" t="s">
        <v>757</v>
      </c>
      <c r="M3550" t="s">
        <v>757</v>
      </c>
      <c r="N3550" t="s">
        <v>756</v>
      </c>
      <c r="O3550" t="s">
        <v>756</v>
      </c>
      <c r="P3550" t="s">
        <v>765</v>
      </c>
      <c r="Q3550" t="s">
        <v>16997</v>
      </c>
      <c r="R3550" t="s">
        <v>16998</v>
      </c>
      <c r="S3550" t="s">
        <v>756</v>
      </c>
      <c r="T3550" t="s">
        <v>756</v>
      </c>
      <c r="U3550" t="s">
        <v>756</v>
      </c>
      <c r="V3550" t="s">
        <v>773</v>
      </c>
      <c r="W3550" t="s">
        <v>768</v>
      </c>
      <c r="X3550" t="s">
        <v>16999</v>
      </c>
      <c r="Y3550" t="str">
        <f t="shared" si="784"/>
        <v>junio</v>
      </c>
      <c r="Z3550">
        <f>YEAR(BD_PONDERACIONES[[#This Row],[Fecha Ejecución del Ticket]])</f>
        <v>2022</v>
      </c>
      <c r="AA3550" t="str">
        <f t="shared" si="772"/>
        <v>octubre</v>
      </c>
      <c r="AB3550">
        <f>YEAR(BD_PONDERACIONES[[#This Row],[Fecha de Inspección]])</f>
        <v>2022</v>
      </c>
      <c r="AC3550">
        <f t="shared" si="773"/>
        <v>0.5</v>
      </c>
      <c r="AD3550">
        <f t="shared" si="774"/>
        <v>0.5</v>
      </c>
      <c r="AE3550">
        <f t="shared" si="775"/>
        <v>0.5</v>
      </c>
      <c r="AF3550">
        <f t="shared" si="776"/>
        <v>0.5</v>
      </c>
      <c r="AG3550">
        <f t="shared" si="777"/>
        <v>0.5</v>
      </c>
      <c r="AH3550">
        <f t="shared" si="778"/>
        <v>0.5</v>
      </c>
      <c r="AI3550">
        <f t="shared" si="779"/>
        <v>0.25</v>
      </c>
      <c r="AJ3550">
        <f t="shared" si="780"/>
        <v>0.25</v>
      </c>
      <c r="AK3550">
        <f t="shared" si="781"/>
        <v>0.5</v>
      </c>
      <c r="AL3550">
        <f t="shared" si="782"/>
        <v>0</v>
      </c>
      <c r="AM3550">
        <f t="shared" si="783"/>
        <v>0.17499999999999999</v>
      </c>
      <c r="AN3550" s="6">
        <f t="shared" si="785"/>
        <v>0.83500000000000008</v>
      </c>
      <c r="AO3550" t="str">
        <f>VLOOKUP(BD_PONDERACIONES[[#This Row],[Comuna]],Tabla3[#All],2,0)</f>
        <v>Florida</v>
      </c>
    </row>
    <row r="3551" spans="1:41" x14ac:dyDescent="0.35">
      <c r="A3551" t="s">
        <v>17000</v>
      </c>
      <c r="B3551" t="s">
        <v>17001</v>
      </c>
      <c r="C3551" t="s">
        <v>17002</v>
      </c>
      <c r="D3551" s="5">
        <v>44860</v>
      </c>
      <c r="E3551" s="5">
        <v>44731</v>
      </c>
      <c r="F3551" t="s">
        <v>763</v>
      </c>
      <c r="G3551" t="s">
        <v>17003</v>
      </c>
      <c r="H3551" t="s">
        <v>2755</v>
      </c>
      <c r="J3551" t="s">
        <v>756</v>
      </c>
      <c r="K3551" t="s">
        <v>756</v>
      </c>
      <c r="L3551" t="s">
        <v>757</v>
      </c>
      <c r="M3551" t="s">
        <v>757</v>
      </c>
      <c r="N3551" t="s">
        <v>756</v>
      </c>
      <c r="O3551" t="s">
        <v>756</v>
      </c>
      <c r="P3551" t="s">
        <v>758</v>
      </c>
      <c r="Q3551" t="s">
        <v>759</v>
      </c>
      <c r="R3551" t="s">
        <v>759</v>
      </c>
      <c r="S3551" t="s">
        <v>757</v>
      </c>
      <c r="T3551" t="s">
        <v>757</v>
      </c>
      <c r="U3551" t="s">
        <v>757</v>
      </c>
      <c r="V3551" t="s">
        <v>756</v>
      </c>
      <c r="W3551" t="s">
        <v>768</v>
      </c>
      <c r="X3551" t="s">
        <v>11786</v>
      </c>
      <c r="Y3551" t="str">
        <f t="shared" si="784"/>
        <v>junio</v>
      </c>
      <c r="Z3551">
        <f>YEAR(BD_PONDERACIONES[[#This Row],[Fecha Ejecución del Ticket]])</f>
        <v>2022</v>
      </c>
      <c r="AA3551" t="str">
        <f t="shared" si="772"/>
        <v>octubre</v>
      </c>
      <c r="AB3551">
        <f>YEAR(BD_PONDERACIONES[[#This Row],[Fecha de Inspección]])</f>
        <v>2022</v>
      </c>
      <c r="AC3551">
        <f t="shared" si="773"/>
        <v>0.5</v>
      </c>
      <c r="AD3551">
        <f t="shared" si="774"/>
        <v>0.5</v>
      </c>
      <c r="AE3551">
        <f t="shared" si="775"/>
        <v>0.5</v>
      </c>
      <c r="AF3551">
        <f t="shared" si="776"/>
        <v>0.5</v>
      </c>
      <c r="AG3551">
        <f t="shared" si="777"/>
        <v>0.5</v>
      </c>
      <c r="AH3551">
        <f t="shared" si="778"/>
        <v>0.5</v>
      </c>
      <c r="AI3551">
        <f t="shared" si="779"/>
        <v>0.25</v>
      </c>
      <c r="AJ3551">
        <f t="shared" si="780"/>
        <v>0.25</v>
      </c>
      <c r="AK3551">
        <f t="shared" si="781"/>
        <v>0.5</v>
      </c>
      <c r="AL3551">
        <f t="shared" si="782"/>
        <v>0.5</v>
      </c>
      <c r="AM3551">
        <f t="shared" si="783"/>
        <v>0.17499999999999999</v>
      </c>
      <c r="AN3551" s="6">
        <f t="shared" si="785"/>
        <v>0.93500000000000005</v>
      </c>
      <c r="AO3551" t="str">
        <f>VLOOKUP(BD_PONDERACIONES[[#This Row],[Comuna]],Tabla3[#All],2,0)</f>
        <v>Florida</v>
      </c>
    </row>
    <row r="3552" spans="1:41" x14ac:dyDescent="0.35">
      <c r="A3552" t="s">
        <v>17004</v>
      </c>
      <c r="B3552" t="s">
        <v>17005</v>
      </c>
      <c r="C3552" t="s">
        <v>17006</v>
      </c>
      <c r="D3552" s="5">
        <v>44860</v>
      </c>
      <c r="E3552" s="5">
        <v>44730</v>
      </c>
      <c r="F3552" t="s">
        <v>763</v>
      </c>
      <c r="G3552" t="s">
        <v>17007</v>
      </c>
      <c r="H3552" t="s">
        <v>2755</v>
      </c>
      <c r="J3552" t="s">
        <v>756</v>
      </c>
      <c r="K3552" t="s">
        <v>756</v>
      </c>
      <c r="L3552" t="s">
        <v>756</v>
      </c>
      <c r="M3552" t="s">
        <v>756</v>
      </c>
      <c r="N3552" t="s">
        <v>756</v>
      </c>
      <c r="O3552" t="s">
        <v>756</v>
      </c>
      <c r="P3552" t="s">
        <v>758</v>
      </c>
      <c r="Q3552" t="s">
        <v>759</v>
      </c>
      <c r="R3552" t="s">
        <v>759</v>
      </c>
      <c r="S3552" t="s">
        <v>757</v>
      </c>
      <c r="T3552" t="s">
        <v>757</v>
      </c>
      <c r="U3552" t="s">
        <v>757</v>
      </c>
      <c r="V3552" t="s">
        <v>756</v>
      </c>
      <c r="W3552" t="s">
        <v>756</v>
      </c>
      <c r="X3552" t="s">
        <v>16836</v>
      </c>
      <c r="Y3552" t="str">
        <f t="shared" si="784"/>
        <v>junio</v>
      </c>
      <c r="Z3552">
        <f>YEAR(BD_PONDERACIONES[[#This Row],[Fecha Ejecución del Ticket]])</f>
        <v>2022</v>
      </c>
      <c r="AA3552" t="str">
        <f t="shared" si="772"/>
        <v>octubre</v>
      </c>
      <c r="AB3552">
        <f>YEAR(BD_PONDERACIONES[[#This Row],[Fecha de Inspección]])</f>
        <v>2022</v>
      </c>
      <c r="AC3552">
        <f t="shared" si="773"/>
        <v>0.5</v>
      </c>
      <c r="AD3552">
        <f t="shared" si="774"/>
        <v>0.5</v>
      </c>
      <c r="AE3552">
        <f t="shared" si="775"/>
        <v>0.5</v>
      </c>
      <c r="AF3552">
        <f t="shared" si="776"/>
        <v>0.5</v>
      </c>
      <c r="AG3552">
        <f t="shared" si="777"/>
        <v>0.5</v>
      </c>
      <c r="AH3552">
        <f t="shared" si="778"/>
        <v>0.5</v>
      </c>
      <c r="AI3552">
        <f t="shared" si="779"/>
        <v>0.25</v>
      </c>
      <c r="AJ3552">
        <f t="shared" si="780"/>
        <v>0.25</v>
      </c>
      <c r="AK3552">
        <f t="shared" si="781"/>
        <v>0.5</v>
      </c>
      <c r="AL3552">
        <f t="shared" si="782"/>
        <v>0.5</v>
      </c>
      <c r="AM3552">
        <f t="shared" si="783"/>
        <v>0.5</v>
      </c>
      <c r="AN3552" s="6">
        <f t="shared" si="785"/>
        <v>1</v>
      </c>
      <c r="AO3552" t="str">
        <f>VLOOKUP(BD_PONDERACIONES[[#This Row],[Comuna]],Tabla3[#All],2,0)</f>
        <v>Florida</v>
      </c>
    </row>
    <row r="3553" spans="1:41" x14ac:dyDescent="0.35">
      <c r="A3553" t="s">
        <v>17008</v>
      </c>
      <c r="B3553" t="s">
        <v>17009</v>
      </c>
      <c r="C3553" t="s">
        <v>17010</v>
      </c>
      <c r="D3553" s="5">
        <v>44860</v>
      </c>
      <c r="E3553" s="5">
        <v>44742</v>
      </c>
      <c r="F3553" t="s">
        <v>763</v>
      </c>
      <c r="G3553" t="s">
        <v>17011</v>
      </c>
      <c r="H3553" t="s">
        <v>1809</v>
      </c>
      <c r="J3553" t="s">
        <v>756</v>
      </c>
      <c r="K3553" t="s">
        <v>756</v>
      </c>
      <c r="L3553" t="s">
        <v>757</v>
      </c>
      <c r="M3553" t="s">
        <v>757</v>
      </c>
      <c r="N3553" t="s">
        <v>756</v>
      </c>
      <c r="O3553" t="s">
        <v>756</v>
      </c>
      <c r="P3553" t="s">
        <v>765</v>
      </c>
      <c r="Q3553" t="s">
        <v>759</v>
      </c>
      <c r="R3553" t="s">
        <v>759</v>
      </c>
      <c r="S3553" t="s">
        <v>757</v>
      </c>
      <c r="T3553" t="s">
        <v>757</v>
      </c>
      <c r="U3553" t="s">
        <v>757</v>
      </c>
      <c r="V3553" t="s">
        <v>756</v>
      </c>
      <c r="W3553" t="s">
        <v>756</v>
      </c>
      <c r="X3553" t="s">
        <v>17012</v>
      </c>
      <c r="Y3553" t="str">
        <f t="shared" si="784"/>
        <v>junio</v>
      </c>
      <c r="Z3553">
        <f>YEAR(BD_PONDERACIONES[[#This Row],[Fecha Ejecución del Ticket]])</f>
        <v>2022</v>
      </c>
      <c r="AA3553" t="str">
        <f t="shared" si="772"/>
        <v>octubre</v>
      </c>
      <c r="AB3553">
        <f>YEAR(BD_PONDERACIONES[[#This Row],[Fecha de Inspección]])</f>
        <v>2022</v>
      </c>
      <c r="AC3553">
        <f t="shared" si="773"/>
        <v>0.5</v>
      </c>
      <c r="AD3553">
        <f t="shared" si="774"/>
        <v>0.5</v>
      </c>
      <c r="AE3553">
        <f t="shared" si="775"/>
        <v>0.5</v>
      </c>
      <c r="AF3553">
        <f t="shared" si="776"/>
        <v>0.5</v>
      </c>
      <c r="AG3553">
        <f t="shared" si="777"/>
        <v>0.5</v>
      </c>
      <c r="AH3553">
        <f t="shared" si="778"/>
        <v>0.5</v>
      </c>
      <c r="AI3553">
        <f t="shared" si="779"/>
        <v>0.25</v>
      </c>
      <c r="AJ3553">
        <f t="shared" si="780"/>
        <v>0.25</v>
      </c>
      <c r="AK3553">
        <f t="shared" si="781"/>
        <v>0.5</v>
      </c>
      <c r="AL3553">
        <f t="shared" si="782"/>
        <v>0.5</v>
      </c>
      <c r="AM3553">
        <f t="shared" si="783"/>
        <v>0.5</v>
      </c>
      <c r="AN3553" s="6">
        <f t="shared" si="785"/>
        <v>1</v>
      </c>
      <c r="AO3553" t="str">
        <f>VLOOKUP(BD_PONDERACIONES[[#This Row],[Comuna]],Tabla3[#All],2,0)</f>
        <v>Florida</v>
      </c>
    </row>
    <row r="3554" spans="1:41" x14ac:dyDescent="0.35">
      <c r="A3554" t="s">
        <v>17013</v>
      </c>
      <c r="B3554" t="s">
        <v>17014</v>
      </c>
      <c r="C3554" t="s">
        <v>17015</v>
      </c>
      <c r="D3554" s="5">
        <v>44861</v>
      </c>
      <c r="E3554" s="5">
        <v>44738</v>
      </c>
      <c r="F3554" t="s">
        <v>763</v>
      </c>
      <c r="G3554" t="s">
        <v>17016</v>
      </c>
      <c r="H3554" t="s">
        <v>2755</v>
      </c>
      <c r="J3554" t="s">
        <v>756</v>
      </c>
      <c r="K3554" t="s">
        <v>756</v>
      </c>
      <c r="L3554" t="s">
        <v>757</v>
      </c>
      <c r="M3554" t="s">
        <v>757</v>
      </c>
      <c r="N3554" t="s">
        <v>756</v>
      </c>
      <c r="O3554" t="s">
        <v>756</v>
      </c>
      <c r="P3554" t="s">
        <v>758</v>
      </c>
      <c r="Q3554" t="s">
        <v>759</v>
      </c>
      <c r="R3554" t="s">
        <v>759</v>
      </c>
      <c r="S3554" t="s">
        <v>757</v>
      </c>
      <c r="T3554" t="s">
        <v>757</v>
      </c>
      <c r="U3554" t="s">
        <v>757</v>
      </c>
      <c r="V3554" t="s">
        <v>756</v>
      </c>
      <c r="W3554" t="s">
        <v>756</v>
      </c>
      <c r="X3554" t="s">
        <v>13384</v>
      </c>
      <c r="Y3554" t="str">
        <f t="shared" si="784"/>
        <v>junio</v>
      </c>
      <c r="Z3554">
        <f>YEAR(BD_PONDERACIONES[[#This Row],[Fecha Ejecución del Ticket]])</f>
        <v>2022</v>
      </c>
      <c r="AA3554" t="str">
        <f t="shared" si="772"/>
        <v>octubre</v>
      </c>
      <c r="AB3554">
        <f>YEAR(BD_PONDERACIONES[[#This Row],[Fecha de Inspección]])</f>
        <v>2022</v>
      </c>
      <c r="AC3554">
        <f t="shared" si="773"/>
        <v>0.5</v>
      </c>
      <c r="AD3554">
        <f t="shared" si="774"/>
        <v>0.5</v>
      </c>
      <c r="AE3554">
        <f t="shared" si="775"/>
        <v>0.5</v>
      </c>
      <c r="AF3554">
        <f t="shared" si="776"/>
        <v>0.5</v>
      </c>
      <c r="AG3554">
        <f t="shared" si="777"/>
        <v>0.5</v>
      </c>
      <c r="AH3554">
        <f t="shared" si="778"/>
        <v>0.5</v>
      </c>
      <c r="AI3554">
        <f t="shared" si="779"/>
        <v>0.25</v>
      </c>
      <c r="AJ3554">
        <f t="shared" si="780"/>
        <v>0.25</v>
      </c>
      <c r="AK3554">
        <f t="shared" si="781"/>
        <v>0.5</v>
      </c>
      <c r="AL3554">
        <f t="shared" si="782"/>
        <v>0.5</v>
      </c>
      <c r="AM3554">
        <f t="shared" si="783"/>
        <v>0.5</v>
      </c>
      <c r="AN3554" s="6">
        <f t="shared" si="785"/>
        <v>1</v>
      </c>
      <c r="AO3554" t="str">
        <f>VLOOKUP(BD_PONDERACIONES[[#This Row],[Comuna]],Tabla3[#All],2,0)</f>
        <v>Florida</v>
      </c>
    </row>
    <row r="3555" spans="1:41" x14ac:dyDescent="0.35">
      <c r="A3555" t="s">
        <v>17017</v>
      </c>
      <c r="B3555" t="s">
        <v>17018</v>
      </c>
      <c r="C3555" t="s">
        <v>17019</v>
      </c>
      <c r="D3555" s="5">
        <v>44861</v>
      </c>
      <c r="E3555" s="5">
        <v>44728</v>
      </c>
      <c r="F3555" t="s">
        <v>753</v>
      </c>
      <c r="G3555" t="s">
        <v>17020</v>
      </c>
      <c r="H3555" t="s">
        <v>1809</v>
      </c>
      <c r="J3555" t="s">
        <v>756</v>
      </c>
      <c r="K3555" t="s">
        <v>756</v>
      </c>
      <c r="L3555" t="s">
        <v>757</v>
      </c>
      <c r="M3555" t="s">
        <v>757</v>
      </c>
      <c r="N3555" t="s">
        <v>756</v>
      </c>
      <c r="O3555" t="s">
        <v>756</v>
      </c>
      <c r="P3555" t="s">
        <v>758</v>
      </c>
      <c r="Q3555" t="s">
        <v>759</v>
      </c>
      <c r="R3555" t="s">
        <v>759</v>
      </c>
      <c r="S3555" t="s">
        <v>757</v>
      </c>
      <c r="T3555" t="s">
        <v>757</v>
      </c>
      <c r="U3555" t="s">
        <v>757</v>
      </c>
      <c r="V3555" t="s">
        <v>756</v>
      </c>
      <c r="W3555" t="s">
        <v>768</v>
      </c>
      <c r="X3555" t="s">
        <v>17021</v>
      </c>
      <c r="Y3555" t="str">
        <f t="shared" si="784"/>
        <v>junio</v>
      </c>
      <c r="Z3555">
        <f>YEAR(BD_PONDERACIONES[[#This Row],[Fecha Ejecución del Ticket]])</f>
        <v>2022</v>
      </c>
      <c r="AA3555" t="str">
        <f t="shared" si="772"/>
        <v>octubre</v>
      </c>
      <c r="AB3555">
        <f>YEAR(BD_PONDERACIONES[[#This Row],[Fecha de Inspección]])</f>
        <v>2022</v>
      </c>
      <c r="AC3555">
        <f t="shared" si="773"/>
        <v>0.5</v>
      </c>
      <c r="AD3555">
        <f t="shared" si="774"/>
        <v>0.5</v>
      </c>
      <c r="AE3555">
        <f t="shared" si="775"/>
        <v>0.5</v>
      </c>
      <c r="AF3555">
        <f t="shared" si="776"/>
        <v>0.5</v>
      </c>
      <c r="AG3555">
        <f t="shared" si="777"/>
        <v>0.5</v>
      </c>
      <c r="AH3555">
        <f t="shared" si="778"/>
        <v>0.5</v>
      </c>
      <c r="AI3555">
        <f t="shared" si="779"/>
        <v>0.25</v>
      </c>
      <c r="AJ3555">
        <f t="shared" si="780"/>
        <v>0.25</v>
      </c>
      <c r="AK3555">
        <f t="shared" si="781"/>
        <v>0.5</v>
      </c>
      <c r="AL3555">
        <f t="shared" si="782"/>
        <v>0.5</v>
      </c>
      <c r="AM3555">
        <f t="shared" si="783"/>
        <v>0.17499999999999999</v>
      </c>
      <c r="AN3555" s="6">
        <f t="shared" si="785"/>
        <v>0.93500000000000005</v>
      </c>
      <c r="AO3555" t="str">
        <f>VLOOKUP(BD_PONDERACIONES[[#This Row],[Comuna]],Tabla3[#All],2,0)</f>
        <v>Florida</v>
      </c>
    </row>
    <row r="3556" spans="1:41" x14ac:dyDescent="0.35">
      <c r="A3556" t="s">
        <v>17022</v>
      </c>
      <c r="B3556" t="s">
        <v>17023</v>
      </c>
      <c r="C3556" t="s">
        <v>17024</v>
      </c>
      <c r="D3556" s="5">
        <v>44861</v>
      </c>
      <c r="E3556" s="5">
        <v>44723</v>
      </c>
      <c r="F3556" t="s">
        <v>753</v>
      </c>
      <c r="G3556" t="s">
        <v>17025</v>
      </c>
      <c r="H3556" t="s">
        <v>1809</v>
      </c>
      <c r="J3556" t="s">
        <v>756</v>
      </c>
      <c r="K3556" t="s">
        <v>756</v>
      </c>
      <c r="L3556" t="s">
        <v>757</v>
      </c>
      <c r="M3556" t="s">
        <v>757</v>
      </c>
      <c r="N3556" t="s">
        <v>756</v>
      </c>
      <c r="O3556" t="s">
        <v>756</v>
      </c>
      <c r="P3556" t="s">
        <v>758</v>
      </c>
      <c r="Q3556" t="s">
        <v>759</v>
      </c>
      <c r="R3556" t="s">
        <v>759</v>
      </c>
      <c r="S3556" t="s">
        <v>757</v>
      </c>
      <c r="T3556" t="s">
        <v>757</v>
      </c>
      <c r="U3556" t="s">
        <v>757</v>
      </c>
      <c r="V3556" t="s">
        <v>773</v>
      </c>
      <c r="W3556" t="s">
        <v>773</v>
      </c>
      <c r="X3556" t="s">
        <v>17026</v>
      </c>
      <c r="Y3556" t="str">
        <f t="shared" si="784"/>
        <v>junio</v>
      </c>
      <c r="Z3556">
        <f>YEAR(BD_PONDERACIONES[[#This Row],[Fecha Ejecución del Ticket]])</f>
        <v>2022</v>
      </c>
      <c r="AA3556" t="str">
        <f t="shared" si="772"/>
        <v>octubre</v>
      </c>
      <c r="AB3556">
        <f>YEAR(BD_PONDERACIONES[[#This Row],[Fecha de Inspección]])</f>
        <v>2022</v>
      </c>
      <c r="AC3556">
        <f t="shared" si="773"/>
        <v>0.5</v>
      </c>
      <c r="AD3556">
        <f t="shared" si="774"/>
        <v>0.5</v>
      </c>
      <c r="AE3556">
        <f t="shared" si="775"/>
        <v>0.5</v>
      </c>
      <c r="AF3556">
        <f t="shared" si="776"/>
        <v>0.5</v>
      </c>
      <c r="AG3556">
        <f t="shared" si="777"/>
        <v>0.5</v>
      </c>
      <c r="AH3556">
        <f t="shared" si="778"/>
        <v>0.5</v>
      </c>
      <c r="AI3556">
        <f t="shared" si="779"/>
        <v>0.25</v>
      </c>
      <c r="AJ3556">
        <f t="shared" si="780"/>
        <v>0.25</v>
      </c>
      <c r="AK3556">
        <f t="shared" si="781"/>
        <v>0.5</v>
      </c>
      <c r="AL3556">
        <f t="shared" si="782"/>
        <v>0</v>
      </c>
      <c r="AM3556">
        <f t="shared" si="783"/>
        <v>0</v>
      </c>
      <c r="AN3556" s="6">
        <f t="shared" si="785"/>
        <v>0.8</v>
      </c>
      <c r="AO3556" t="str">
        <f>VLOOKUP(BD_PONDERACIONES[[#This Row],[Comuna]],Tabla3[#All],2,0)</f>
        <v>Florida</v>
      </c>
    </row>
    <row r="3557" spans="1:41" x14ac:dyDescent="0.35">
      <c r="A3557" t="s">
        <v>17027</v>
      </c>
      <c r="B3557" t="s">
        <v>17028</v>
      </c>
      <c r="C3557" t="s">
        <v>17029</v>
      </c>
      <c r="D3557" s="5">
        <v>44861</v>
      </c>
      <c r="E3557" s="5">
        <v>44723</v>
      </c>
      <c r="F3557" t="s">
        <v>753</v>
      </c>
      <c r="G3557" t="s">
        <v>17030</v>
      </c>
      <c r="H3557" t="s">
        <v>1809</v>
      </c>
      <c r="J3557" t="s">
        <v>756</v>
      </c>
      <c r="K3557" t="s">
        <v>756</v>
      </c>
      <c r="L3557" t="s">
        <v>756</v>
      </c>
      <c r="M3557" t="s">
        <v>756</v>
      </c>
      <c r="N3557" t="s">
        <v>756</v>
      </c>
      <c r="O3557" t="s">
        <v>756</v>
      </c>
      <c r="P3557" t="s">
        <v>758</v>
      </c>
      <c r="Q3557" t="s">
        <v>759</v>
      </c>
      <c r="R3557" t="s">
        <v>759</v>
      </c>
      <c r="S3557" t="s">
        <v>757</v>
      </c>
      <c r="T3557" t="s">
        <v>757</v>
      </c>
      <c r="U3557" t="s">
        <v>757</v>
      </c>
      <c r="V3557" t="s">
        <v>756</v>
      </c>
      <c r="W3557" t="s">
        <v>756</v>
      </c>
      <c r="X3557" t="s">
        <v>17031</v>
      </c>
      <c r="Y3557" t="str">
        <f t="shared" si="784"/>
        <v>junio</v>
      </c>
      <c r="Z3557">
        <f>YEAR(BD_PONDERACIONES[[#This Row],[Fecha Ejecución del Ticket]])</f>
        <v>2022</v>
      </c>
      <c r="AA3557" t="str">
        <f t="shared" si="772"/>
        <v>octubre</v>
      </c>
      <c r="AB3557">
        <f>YEAR(BD_PONDERACIONES[[#This Row],[Fecha de Inspección]])</f>
        <v>2022</v>
      </c>
      <c r="AC3557">
        <f t="shared" si="773"/>
        <v>0.5</v>
      </c>
      <c r="AD3557">
        <f t="shared" si="774"/>
        <v>0.5</v>
      </c>
      <c r="AE3557">
        <f t="shared" si="775"/>
        <v>0.5</v>
      </c>
      <c r="AF3557">
        <f t="shared" si="776"/>
        <v>0.5</v>
      </c>
      <c r="AG3557">
        <f t="shared" si="777"/>
        <v>0.5</v>
      </c>
      <c r="AH3557">
        <f t="shared" si="778"/>
        <v>0.5</v>
      </c>
      <c r="AI3557">
        <f t="shared" si="779"/>
        <v>0.25</v>
      </c>
      <c r="AJ3557">
        <f t="shared" si="780"/>
        <v>0.25</v>
      </c>
      <c r="AK3557">
        <f t="shared" si="781"/>
        <v>0.5</v>
      </c>
      <c r="AL3557">
        <f t="shared" si="782"/>
        <v>0.5</v>
      </c>
      <c r="AM3557">
        <f t="shared" si="783"/>
        <v>0.5</v>
      </c>
      <c r="AN3557" s="6">
        <f t="shared" si="785"/>
        <v>1</v>
      </c>
      <c r="AO3557" t="str">
        <f>VLOOKUP(BD_PONDERACIONES[[#This Row],[Comuna]],Tabla3[#All],2,0)</f>
        <v>Florida</v>
      </c>
    </row>
    <row r="3558" spans="1:41" x14ac:dyDescent="0.35">
      <c r="A3558" t="s">
        <v>17032</v>
      </c>
      <c r="B3558" t="s">
        <v>17033</v>
      </c>
      <c r="C3558" t="s">
        <v>17034</v>
      </c>
      <c r="D3558" s="5">
        <v>44861</v>
      </c>
      <c r="E3558" s="5">
        <v>44736</v>
      </c>
      <c r="F3558" t="s">
        <v>763</v>
      </c>
      <c r="G3558" t="s">
        <v>17035</v>
      </c>
      <c r="H3558" t="s">
        <v>2755</v>
      </c>
      <c r="J3558" t="s">
        <v>756</v>
      </c>
      <c r="K3558" t="s">
        <v>756</v>
      </c>
      <c r="L3558" t="s">
        <v>757</v>
      </c>
      <c r="M3558" t="s">
        <v>757</v>
      </c>
      <c r="N3558" t="s">
        <v>756</v>
      </c>
      <c r="O3558" t="s">
        <v>756</v>
      </c>
      <c r="P3558" t="s">
        <v>758</v>
      </c>
      <c r="Q3558" t="s">
        <v>759</v>
      </c>
      <c r="R3558" t="s">
        <v>759</v>
      </c>
      <c r="S3558" t="s">
        <v>757</v>
      </c>
      <c r="T3558" t="s">
        <v>757</v>
      </c>
      <c r="U3558" t="s">
        <v>757</v>
      </c>
      <c r="V3558" t="s">
        <v>756</v>
      </c>
      <c r="W3558" t="s">
        <v>756</v>
      </c>
      <c r="X3558" t="s">
        <v>13384</v>
      </c>
      <c r="Y3558" t="str">
        <f t="shared" si="784"/>
        <v>junio</v>
      </c>
      <c r="Z3558">
        <f>YEAR(BD_PONDERACIONES[[#This Row],[Fecha Ejecución del Ticket]])</f>
        <v>2022</v>
      </c>
      <c r="AA3558" t="str">
        <f t="shared" si="772"/>
        <v>octubre</v>
      </c>
      <c r="AB3558">
        <f>YEAR(BD_PONDERACIONES[[#This Row],[Fecha de Inspección]])</f>
        <v>2022</v>
      </c>
      <c r="AC3558">
        <f t="shared" si="773"/>
        <v>0.5</v>
      </c>
      <c r="AD3558">
        <f t="shared" si="774"/>
        <v>0.5</v>
      </c>
      <c r="AE3558">
        <f t="shared" si="775"/>
        <v>0.5</v>
      </c>
      <c r="AF3558">
        <f t="shared" si="776"/>
        <v>0.5</v>
      </c>
      <c r="AG3558">
        <f t="shared" si="777"/>
        <v>0.5</v>
      </c>
      <c r="AH3558">
        <f t="shared" si="778"/>
        <v>0.5</v>
      </c>
      <c r="AI3558">
        <f t="shared" si="779"/>
        <v>0.25</v>
      </c>
      <c r="AJ3558">
        <f t="shared" si="780"/>
        <v>0.25</v>
      </c>
      <c r="AK3558">
        <f t="shared" si="781"/>
        <v>0.5</v>
      </c>
      <c r="AL3558">
        <f t="shared" si="782"/>
        <v>0.5</v>
      </c>
      <c r="AM3558">
        <f t="shared" si="783"/>
        <v>0.5</v>
      </c>
      <c r="AN3558" s="6">
        <f t="shared" si="785"/>
        <v>1</v>
      </c>
      <c r="AO3558" t="str">
        <f>VLOOKUP(BD_PONDERACIONES[[#This Row],[Comuna]],Tabla3[#All],2,0)</f>
        <v>Florida</v>
      </c>
    </row>
    <row r="3559" spans="1:41" x14ac:dyDescent="0.35">
      <c r="A3559" t="s">
        <v>17036</v>
      </c>
      <c r="B3559" t="s">
        <v>17037</v>
      </c>
      <c r="C3559" t="s">
        <v>17038</v>
      </c>
      <c r="D3559" s="5">
        <v>44861</v>
      </c>
      <c r="E3559" s="5">
        <v>44728</v>
      </c>
      <c r="F3559" t="s">
        <v>753</v>
      </c>
      <c r="G3559" t="s">
        <v>17039</v>
      </c>
      <c r="H3559" t="s">
        <v>1809</v>
      </c>
      <c r="J3559" t="s">
        <v>756</v>
      </c>
      <c r="K3559" t="s">
        <v>756</v>
      </c>
      <c r="L3559" t="s">
        <v>757</v>
      </c>
      <c r="M3559" t="s">
        <v>757</v>
      </c>
      <c r="N3559" t="s">
        <v>756</v>
      </c>
      <c r="O3559" t="s">
        <v>756</v>
      </c>
      <c r="P3559" t="s">
        <v>758</v>
      </c>
      <c r="Q3559" t="s">
        <v>759</v>
      </c>
      <c r="R3559" t="s">
        <v>759</v>
      </c>
      <c r="S3559" t="s">
        <v>757</v>
      </c>
      <c r="T3559" t="s">
        <v>757</v>
      </c>
      <c r="U3559" t="s">
        <v>757</v>
      </c>
      <c r="V3559" t="s">
        <v>756</v>
      </c>
      <c r="W3559" t="s">
        <v>756</v>
      </c>
      <c r="X3559" t="s">
        <v>885</v>
      </c>
      <c r="Y3559" t="str">
        <f t="shared" si="784"/>
        <v>junio</v>
      </c>
      <c r="Z3559">
        <f>YEAR(BD_PONDERACIONES[[#This Row],[Fecha Ejecución del Ticket]])</f>
        <v>2022</v>
      </c>
      <c r="AA3559" t="str">
        <f t="shared" si="772"/>
        <v>octubre</v>
      </c>
      <c r="AB3559">
        <f>YEAR(BD_PONDERACIONES[[#This Row],[Fecha de Inspección]])</f>
        <v>2022</v>
      </c>
      <c r="AC3559">
        <f t="shared" si="773"/>
        <v>0.5</v>
      </c>
      <c r="AD3559">
        <f t="shared" si="774"/>
        <v>0.5</v>
      </c>
      <c r="AE3559">
        <f t="shared" si="775"/>
        <v>0.5</v>
      </c>
      <c r="AF3559">
        <f t="shared" si="776"/>
        <v>0.5</v>
      </c>
      <c r="AG3559">
        <f t="shared" si="777"/>
        <v>0.5</v>
      </c>
      <c r="AH3559">
        <f t="shared" si="778"/>
        <v>0.5</v>
      </c>
      <c r="AI3559">
        <f t="shared" si="779"/>
        <v>0.25</v>
      </c>
      <c r="AJ3559">
        <f t="shared" si="780"/>
        <v>0.25</v>
      </c>
      <c r="AK3559">
        <f t="shared" si="781"/>
        <v>0.5</v>
      </c>
      <c r="AL3559">
        <f t="shared" si="782"/>
        <v>0.5</v>
      </c>
      <c r="AM3559">
        <f t="shared" si="783"/>
        <v>0.5</v>
      </c>
      <c r="AN3559" s="6">
        <f t="shared" si="785"/>
        <v>1</v>
      </c>
      <c r="AO3559" t="str">
        <f>VLOOKUP(BD_PONDERACIONES[[#This Row],[Comuna]],Tabla3[#All],2,0)</f>
        <v>Florida</v>
      </c>
    </row>
    <row r="3560" spans="1:41" x14ac:dyDescent="0.35">
      <c r="A3560" t="s">
        <v>17040</v>
      </c>
      <c r="B3560" t="s">
        <v>17041</v>
      </c>
      <c r="C3560" t="s">
        <v>17042</v>
      </c>
      <c r="D3560" s="5">
        <v>44861</v>
      </c>
      <c r="E3560" s="5">
        <v>44719</v>
      </c>
      <c r="F3560" t="s">
        <v>753</v>
      </c>
      <c r="G3560" t="s">
        <v>17043</v>
      </c>
      <c r="H3560" t="s">
        <v>1809</v>
      </c>
      <c r="J3560" t="s">
        <v>756</v>
      </c>
      <c r="K3560" t="s">
        <v>756</v>
      </c>
      <c r="L3560" t="s">
        <v>757</v>
      </c>
      <c r="M3560" t="s">
        <v>757</v>
      </c>
      <c r="N3560" t="s">
        <v>756</v>
      </c>
      <c r="O3560" t="s">
        <v>756</v>
      </c>
      <c r="P3560" t="s">
        <v>758</v>
      </c>
      <c r="Q3560" t="s">
        <v>759</v>
      </c>
      <c r="R3560" t="s">
        <v>759</v>
      </c>
      <c r="S3560" t="s">
        <v>757</v>
      </c>
      <c r="T3560" t="s">
        <v>757</v>
      </c>
      <c r="U3560" t="s">
        <v>757</v>
      </c>
      <c r="V3560" t="s">
        <v>756</v>
      </c>
      <c r="W3560" t="s">
        <v>768</v>
      </c>
      <c r="X3560" t="s">
        <v>8238</v>
      </c>
      <c r="Y3560" t="str">
        <f t="shared" si="784"/>
        <v>junio</v>
      </c>
      <c r="Z3560">
        <f>YEAR(BD_PONDERACIONES[[#This Row],[Fecha Ejecución del Ticket]])</f>
        <v>2022</v>
      </c>
      <c r="AA3560" t="str">
        <f t="shared" si="772"/>
        <v>octubre</v>
      </c>
      <c r="AB3560">
        <f>YEAR(BD_PONDERACIONES[[#This Row],[Fecha de Inspección]])</f>
        <v>2022</v>
      </c>
      <c r="AC3560">
        <f t="shared" si="773"/>
        <v>0.5</v>
      </c>
      <c r="AD3560">
        <f t="shared" si="774"/>
        <v>0.5</v>
      </c>
      <c r="AE3560">
        <f t="shared" si="775"/>
        <v>0.5</v>
      </c>
      <c r="AF3560">
        <f t="shared" si="776"/>
        <v>0.5</v>
      </c>
      <c r="AG3560">
        <f t="shared" si="777"/>
        <v>0.5</v>
      </c>
      <c r="AH3560">
        <f t="shared" si="778"/>
        <v>0.5</v>
      </c>
      <c r="AI3560">
        <f t="shared" si="779"/>
        <v>0.25</v>
      </c>
      <c r="AJ3560">
        <f t="shared" si="780"/>
        <v>0.25</v>
      </c>
      <c r="AK3560">
        <f t="shared" si="781"/>
        <v>0.5</v>
      </c>
      <c r="AL3560">
        <f t="shared" si="782"/>
        <v>0.5</v>
      </c>
      <c r="AM3560">
        <f t="shared" si="783"/>
        <v>0.17499999999999999</v>
      </c>
      <c r="AN3560" s="6">
        <f t="shared" si="785"/>
        <v>0.93500000000000005</v>
      </c>
      <c r="AO3560" t="str">
        <f>VLOOKUP(BD_PONDERACIONES[[#This Row],[Comuna]],Tabla3[#All],2,0)</f>
        <v>Florida</v>
      </c>
    </row>
    <row r="3561" spans="1:41" x14ac:dyDescent="0.35">
      <c r="A3561" t="s">
        <v>17044</v>
      </c>
      <c r="B3561" t="s">
        <v>17045</v>
      </c>
      <c r="C3561" t="s">
        <v>17046</v>
      </c>
      <c r="D3561" s="5">
        <v>44861</v>
      </c>
      <c r="E3561" s="5">
        <v>44736</v>
      </c>
      <c r="F3561" t="s">
        <v>763</v>
      </c>
      <c r="G3561" t="s">
        <v>17047</v>
      </c>
      <c r="H3561" t="s">
        <v>2755</v>
      </c>
      <c r="J3561" t="s">
        <v>756</v>
      </c>
      <c r="K3561" t="s">
        <v>756</v>
      </c>
      <c r="L3561" t="s">
        <v>757</v>
      </c>
      <c r="M3561" t="s">
        <v>757</v>
      </c>
      <c r="N3561" t="s">
        <v>756</v>
      </c>
      <c r="O3561" t="s">
        <v>756</v>
      </c>
      <c r="P3561" t="s">
        <v>758</v>
      </c>
      <c r="Q3561" t="s">
        <v>759</v>
      </c>
      <c r="R3561" t="s">
        <v>759</v>
      </c>
      <c r="S3561" t="s">
        <v>757</v>
      </c>
      <c r="T3561" t="s">
        <v>757</v>
      </c>
      <c r="U3561" t="s">
        <v>757</v>
      </c>
      <c r="V3561" t="s">
        <v>773</v>
      </c>
      <c r="W3561" t="s">
        <v>773</v>
      </c>
      <c r="X3561" t="s">
        <v>15075</v>
      </c>
      <c r="Y3561" t="str">
        <f t="shared" si="784"/>
        <v>junio</v>
      </c>
      <c r="Z3561">
        <f>YEAR(BD_PONDERACIONES[[#This Row],[Fecha Ejecución del Ticket]])</f>
        <v>2022</v>
      </c>
      <c r="AA3561" t="str">
        <f t="shared" si="772"/>
        <v>octubre</v>
      </c>
      <c r="AB3561">
        <f>YEAR(BD_PONDERACIONES[[#This Row],[Fecha de Inspección]])</f>
        <v>2022</v>
      </c>
      <c r="AC3561">
        <f t="shared" si="773"/>
        <v>0.5</v>
      </c>
      <c r="AD3561">
        <f t="shared" si="774"/>
        <v>0.5</v>
      </c>
      <c r="AE3561">
        <f t="shared" si="775"/>
        <v>0.5</v>
      </c>
      <c r="AF3561">
        <f t="shared" si="776"/>
        <v>0.5</v>
      </c>
      <c r="AG3561">
        <f t="shared" si="777"/>
        <v>0.5</v>
      </c>
      <c r="AH3561">
        <f t="shared" si="778"/>
        <v>0.5</v>
      </c>
      <c r="AI3561">
        <f t="shared" si="779"/>
        <v>0.25</v>
      </c>
      <c r="AJ3561">
        <f t="shared" si="780"/>
        <v>0.25</v>
      </c>
      <c r="AK3561">
        <f t="shared" si="781"/>
        <v>0.5</v>
      </c>
      <c r="AL3561">
        <f t="shared" si="782"/>
        <v>0</v>
      </c>
      <c r="AM3561">
        <f t="shared" si="783"/>
        <v>0</v>
      </c>
      <c r="AN3561" s="6">
        <f t="shared" si="785"/>
        <v>0.8</v>
      </c>
      <c r="AO3561" t="str">
        <f>VLOOKUP(BD_PONDERACIONES[[#This Row],[Comuna]],Tabla3[#All],2,0)</f>
        <v>Florida</v>
      </c>
    </row>
    <row r="3562" spans="1:41" x14ac:dyDescent="0.35">
      <c r="A3562" t="s">
        <v>17048</v>
      </c>
      <c r="B3562" t="s">
        <v>17049</v>
      </c>
      <c r="C3562" t="s">
        <v>17050</v>
      </c>
      <c r="D3562" s="5">
        <v>44861</v>
      </c>
      <c r="E3562" s="5">
        <v>44719</v>
      </c>
      <c r="F3562" t="s">
        <v>753</v>
      </c>
      <c r="G3562" t="s">
        <v>17051</v>
      </c>
      <c r="H3562" t="s">
        <v>1809</v>
      </c>
      <c r="J3562" t="s">
        <v>756</v>
      </c>
      <c r="K3562" t="s">
        <v>756</v>
      </c>
      <c r="L3562" t="s">
        <v>757</v>
      </c>
      <c r="M3562" t="s">
        <v>757</v>
      </c>
      <c r="N3562" t="s">
        <v>756</v>
      </c>
      <c r="O3562" t="s">
        <v>756</v>
      </c>
      <c r="P3562" t="s">
        <v>765</v>
      </c>
      <c r="Q3562" t="s">
        <v>759</v>
      </c>
      <c r="R3562" t="s">
        <v>759</v>
      </c>
      <c r="S3562" t="s">
        <v>756</v>
      </c>
      <c r="T3562" t="s">
        <v>756</v>
      </c>
      <c r="U3562" t="s">
        <v>756</v>
      </c>
      <c r="V3562" t="s">
        <v>756</v>
      </c>
      <c r="W3562" t="s">
        <v>768</v>
      </c>
      <c r="X3562" t="s">
        <v>17052</v>
      </c>
      <c r="Y3562" t="str">
        <f t="shared" si="784"/>
        <v>junio</v>
      </c>
      <c r="Z3562">
        <f>YEAR(BD_PONDERACIONES[[#This Row],[Fecha Ejecución del Ticket]])</f>
        <v>2022</v>
      </c>
      <c r="AA3562" t="str">
        <f t="shared" si="772"/>
        <v>octubre</v>
      </c>
      <c r="AB3562">
        <f>YEAR(BD_PONDERACIONES[[#This Row],[Fecha de Inspección]])</f>
        <v>2022</v>
      </c>
      <c r="AC3562">
        <f t="shared" si="773"/>
        <v>0.5</v>
      </c>
      <c r="AD3562">
        <f t="shared" si="774"/>
        <v>0.5</v>
      </c>
      <c r="AE3562">
        <f t="shared" si="775"/>
        <v>0.5</v>
      </c>
      <c r="AF3562">
        <f t="shared" si="776"/>
        <v>0.5</v>
      </c>
      <c r="AG3562">
        <f t="shared" si="777"/>
        <v>0.5</v>
      </c>
      <c r="AH3562">
        <f t="shared" si="778"/>
        <v>0.5</v>
      </c>
      <c r="AI3562">
        <f t="shared" si="779"/>
        <v>0.25</v>
      </c>
      <c r="AJ3562">
        <f t="shared" si="780"/>
        <v>0.25</v>
      </c>
      <c r="AK3562">
        <f t="shared" si="781"/>
        <v>0.5</v>
      </c>
      <c r="AL3562">
        <f t="shared" si="782"/>
        <v>0.5</v>
      </c>
      <c r="AM3562">
        <f t="shared" si="783"/>
        <v>0.17499999999999999</v>
      </c>
      <c r="AN3562" s="6">
        <f t="shared" si="785"/>
        <v>0.93500000000000005</v>
      </c>
      <c r="AO3562" t="str">
        <f>VLOOKUP(BD_PONDERACIONES[[#This Row],[Comuna]],Tabla3[#All],2,0)</f>
        <v>Florida</v>
      </c>
    </row>
    <row r="3563" spans="1:41" x14ac:dyDescent="0.35">
      <c r="A3563" t="s">
        <v>17053</v>
      </c>
      <c r="B3563" t="s">
        <v>17054</v>
      </c>
      <c r="C3563" t="s">
        <v>17055</v>
      </c>
      <c r="D3563" s="5">
        <v>44861</v>
      </c>
      <c r="E3563" s="5">
        <v>44729</v>
      </c>
      <c r="F3563" t="s">
        <v>753</v>
      </c>
      <c r="G3563" t="s">
        <v>17056</v>
      </c>
      <c r="H3563" t="s">
        <v>1809</v>
      </c>
      <c r="J3563" t="s">
        <v>756</v>
      </c>
      <c r="K3563" t="s">
        <v>756</v>
      </c>
      <c r="L3563" t="s">
        <v>756</v>
      </c>
      <c r="M3563" t="s">
        <v>756</v>
      </c>
      <c r="N3563" t="s">
        <v>756</v>
      </c>
      <c r="O3563" t="s">
        <v>756</v>
      </c>
      <c r="P3563" t="s">
        <v>758</v>
      </c>
      <c r="Q3563" t="s">
        <v>759</v>
      </c>
      <c r="R3563" t="s">
        <v>759</v>
      </c>
      <c r="S3563" t="s">
        <v>757</v>
      </c>
      <c r="T3563" t="s">
        <v>757</v>
      </c>
      <c r="U3563" t="s">
        <v>757</v>
      </c>
      <c r="V3563" t="s">
        <v>904</v>
      </c>
      <c r="W3563" t="s">
        <v>756</v>
      </c>
      <c r="X3563" t="s">
        <v>17057</v>
      </c>
      <c r="Y3563" t="str">
        <f t="shared" si="784"/>
        <v>junio</v>
      </c>
      <c r="Z3563">
        <f>YEAR(BD_PONDERACIONES[[#This Row],[Fecha Ejecución del Ticket]])</f>
        <v>2022</v>
      </c>
      <c r="AA3563" t="str">
        <f t="shared" si="772"/>
        <v>octubre</v>
      </c>
      <c r="AB3563">
        <f>YEAR(BD_PONDERACIONES[[#This Row],[Fecha de Inspección]])</f>
        <v>2022</v>
      </c>
      <c r="AC3563">
        <f t="shared" si="773"/>
        <v>0.5</v>
      </c>
      <c r="AD3563">
        <f t="shared" si="774"/>
        <v>0.5</v>
      </c>
      <c r="AE3563">
        <f t="shared" si="775"/>
        <v>0.5</v>
      </c>
      <c r="AF3563">
        <f t="shared" si="776"/>
        <v>0.5</v>
      </c>
      <c r="AG3563">
        <f t="shared" si="777"/>
        <v>0.5</v>
      </c>
      <c r="AH3563">
        <f t="shared" si="778"/>
        <v>0.5</v>
      </c>
      <c r="AI3563">
        <f t="shared" si="779"/>
        <v>0.25</v>
      </c>
      <c r="AJ3563">
        <f t="shared" si="780"/>
        <v>0.25</v>
      </c>
      <c r="AK3563">
        <f t="shared" si="781"/>
        <v>0.5</v>
      </c>
      <c r="AL3563">
        <f t="shared" si="782"/>
        <v>0.32500000000000001</v>
      </c>
      <c r="AM3563">
        <f t="shared" si="783"/>
        <v>0.5</v>
      </c>
      <c r="AN3563" s="6">
        <f t="shared" si="785"/>
        <v>0.96500000000000008</v>
      </c>
      <c r="AO3563" t="str">
        <f>VLOOKUP(BD_PONDERACIONES[[#This Row],[Comuna]],Tabla3[#All],2,0)</f>
        <v>Florida</v>
      </c>
    </row>
    <row r="3564" spans="1:41" x14ac:dyDescent="0.35">
      <c r="A3564" t="s">
        <v>17058</v>
      </c>
      <c r="B3564" t="s">
        <v>17059</v>
      </c>
      <c r="C3564" t="s">
        <v>17060</v>
      </c>
      <c r="D3564" s="5">
        <v>44861</v>
      </c>
      <c r="E3564" s="5">
        <v>44727</v>
      </c>
      <c r="F3564" t="s">
        <v>753</v>
      </c>
      <c r="G3564" t="s">
        <v>17056</v>
      </c>
      <c r="H3564" t="s">
        <v>1809</v>
      </c>
      <c r="J3564" t="s">
        <v>756</v>
      </c>
      <c r="K3564" t="s">
        <v>756</v>
      </c>
      <c r="L3564" t="s">
        <v>773</v>
      </c>
      <c r="M3564" t="s">
        <v>773</v>
      </c>
      <c r="N3564" t="s">
        <v>756</v>
      </c>
      <c r="O3564" t="s">
        <v>756</v>
      </c>
      <c r="P3564" t="s">
        <v>758</v>
      </c>
      <c r="Q3564" t="s">
        <v>759</v>
      </c>
      <c r="R3564" t="s">
        <v>759</v>
      </c>
      <c r="S3564" t="s">
        <v>757</v>
      </c>
      <c r="T3564" t="s">
        <v>757</v>
      </c>
      <c r="U3564" t="s">
        <v>757</v>
      </c>
      <c r="V3564" t="s">
        <v>756</v>
      </c>
      <c r="W3564" t="s">
        <v>756</v>
      </c>
      <c r="X3564" t="s">
        <v>17061</v>
      </c>
      <c r="Y3564" t="str">
        <f t="shared" si="784"/>
        <v>junio</v>
      </c>
      <c r="Z3564">
        <f>YEAR(BD_PONDERACIONES[[#This Row],[Fecha Ejecución del Ticket]])</f>
        <v>2022</v>
      </c>
      <c r="AA3564" t="str">
        <f t="shared" si="772"/>
        <v>octubre</v>
      </c>
      <c r="AB3564">
        <f>YEAR(BD_PONDERACIONES[[#This Row],[Fecha de Inspección]])</f>
        <v>2022</v>
      </c>
      <c r="AC3564">
        <f t="shared" si="773"/>
        <v>0.5</v>
      </c>
      <c r="AD3564">
        <f t="shared" si="774"/>
        <v>0.5</v>
      </c>
      <c r="AE3564">
        <f t="shared" si="775"/>
        <v>0</v>
      </c>
      <c r="AF3564">
        <f t="shared" si="776"/>
        <v>0</v>
      </c>
      <c r="AG3564">
        <f t="shared" si="777"/>
        <v>0.5</v>
      </c>
      <c r="AH3564">
        <f t="shared" si="778"/>
        <v>0.5</v>
      </c>
      <c r="AI3564">
        <f t="shared" si="779"/>
        <v>0.25</v>
      </c>
      <c r="AJ3564">
        <f t="shared" si="780"/>
        <v>0.25</v>
      </c>
      <c r="AK3564">
        <f t="shared" si="781"/>
        <v>0.5</v>
      </c>
      <c r="AL3564">
        <f t="shared" si="782"/>
        <v>0.5</v>
      </c>
      <c r="AM3564">
        <f t="shared" si="783"/>
        <v>0.5</v>
      </c>
      <c r="AN3564" s="6">
        <f t="shared" si="785"/>
        <v>0.7</v>
      </c>
      <c r="AO3564" t="str">
        <f>VLOOKUP(BD_PONDERACIONES[[#This Row],[Comuna]],Tabla3[#All],2,0)</f>
        <v>Florida</v>
      </c>
    </row>
    <row r="3565" spans="1:41" x14ac:dyDescent="0.35">
      <c r="A3565" t="s">
        <v>17062</v>
      </c>
      <c r="B3565" t="s">
        <v>17063</v>
      </c>
      <c r="C3565" t="s">
        <v>17064</v>
      </c>
      <c r="D3565" s="5">
        <v>44861</v>
      </c>
      <c r="E3565" s="5">
        <v>44728</v>
      </c>
      <c r="F3565" t="s">
        <v>753</v>
      </c>
      <c r="G3565" t="s">
        <v>17065</v>
      </c>
      <c r="H3565" t="s">
        <v>1809</v>
      </c>
      <c r="J3565" t="s">
        <v>756</v>
      </c>
      <c r="K3565" t="s">
        <v>756</v>
      </c>
      <c r="L3565" t="s">
        <v>773</v>
      </c>
      <c r="M3565" t="s">
        <v>773</v>
      </c>
      <c r="N3565" t="s">
        <v>756</v>
      </c>
      <c r="O3565" t="s">
        <v>756</v>
      </c>
      <c r="P3565" t="s">
        <v>758</v>
      </c>
      <c r="Q3565" t="s">
        <v>759</v>
      </c>
      <c r="R3565" t="s">
        <v>759</v>
      </c>
      <c r="S3565" t="s">
        <v>757</v>
      </c>
      <c r="T3565" t="s">
        <v>757</v>
      </c>
      <c r="U3565" t="s">
        <v>757</v>
      </c>
      <c r="V3565" t="s">
        <v>756</v>
      </c>
      <c r="W3565" t="s">
        <v>768</v>
      </c>
      <c r="X3565" t="s">
        <v>13743</v>
      </c>
      <c r="Y3565" t="str">
        <f t="shared" si="784"/>
        <v>junio</v>
      </c>
      <c r="Z3565">
        <f>YEAR(BD_PONDERACIONES[[#This Row],[Fecha Ejecución del Ticket]])</f>
        <v>2022</v>
      </c>
      <c r="AA3565" t="str">
        <f t="shared" si="772"/>
        <v>octubre</v>
      </c>
      <c r="AB3565">
        <f>YEAR(BD_PONDERACIONES[[#This Row],[Fecha de Inspección]])</f>
        <v>2022</v>
      </c>
      <c r="AC3565">
        <f t="shared" si="773"/>
        <v>0.5</v>
      </c>
      <c r="AD3565">
        <f t="shared" si="774"/>
        <v>0.5</v>
      </c>
      <c r="AE3565">
        <f t="shared" si="775"/>
        <v>0</v>
      </c>
      <c r="AF3565">
        <f t="shared" si="776"/>
        <v>0</v>
      </c>
      <c r="AG3565">
        <f t="shared" si="777"/>
        <v>0.5</v>
      </c>
      <c r="AH3565">
        <f t="shared" si="778"/>
        <v>0.5</v>
      </c>
      <c r="AI3565">
        <f t="shared" si="779"/>
        <v>0.25</v>
      </c>
      <c r="AJ3565">
        <f t="shared" si="780"/>
        <v>0.25</v>
      </c>
      <c r="AK3565">
        <f t="shared" si="781"/>
        <v>0.5</v>
      </c>
      <c r="AL3565">
        <f t="shared" si="782"/>
        <v>0.5</v>
      </c>
      <c r="AM3565">
        <f t="shared" si="783"/>
        <v>0.17499999999999999</v>
      </c>
      <c r="AN3565" s="6">
        <f t="shared" si="785"/>
        <v>0.63500000000000001</v>
      </c>
      <c r="AO3565" t="str">
        <f>VLOOKUP(BD_PONDERACIONES[[#This Row],[Comuna]],Tabla3[#All],2,0)</f>
        <v>Florida</v>
      </c>
    </row>
    <row r="3566" spans="1:41" x14ac:dyDescent="0.35">
      <c r="A3566" t="s">
        <v>17066</v>
      </c>
      <c r="B3566" t="s">
        <v>17067</v>
      </c>
      <c r="C3566" t="s">
        <v>17068</v>
      </c>
      <c r="D3566" s="5">
        <v>44861</v>
      </c>
      <c r="E3566" s="5">
        <v>44713</v>
      </c>
      <c r="F3566" t="s">
        <v>753</v>
      </c>
      <c r="G3566" t="s">
        <v>17069</v>
      </c>
      <c r="H3566" t="s">
        <v>1809</v>
      </c>
      <c r="J3566" t="s">
        <v>756</v>
      </c>
      <c r="K3566" t="s">
        <v>756</v>
      </c>
      <c r="L3566" t="s">
        <v>756</v>
      </c>
      <c r="M3566" t="s">
        <v>756</v>
      </c>
      <c r="N3566" t="s">
        <v>756</v>
      </c>
      <c r="O3566" t="s">
        <v>756</v>
      </c>
      <c r="P3566" t="s">
        <v>758</v>
      </c>
      <c r="Q3566" t="s">
        <v>759</v>
      </c>
      <c r="R3566" t="s">
        <v>759</v>
      </c>
      <c r="S3566" t="s">
        <v>757</v>
      </c>
      <c r="T3566" t="s">
        <v>757</v>
      </c>
      <c r="U3566" t="s">
        <v>757</v>
      </c>
      <c r="V3566" t="s">
        <v>756</v>
      </c>
      <c r="W3566" t="s">
        <v>756</v>
      </c>
      <c r="X3566" t="s">
        <v>17070</v>
      </c>
      <c r="Y3566" t="str">
        <f t="shared" si="784"/>
        <v>junio</v>
      </c>
      <c r="Z3566">
        <f>YEAR(BD_PONDERACIONES[[#This Row],[Fecha Ejecución del Ticket]])</f>
        <v>2022</v>
      </c>
      <c r="AA3566" t="str">
        <f t="shared" si="772"/>
        <v>octubre</v>
      </c>
      <c r="AB3566">
        <f>YEAR(BD_PONDERACIONES[[#This Row],[Fecha de Inspección]])</f>
        <v>2022</v>
      </c>
      <c r="AC3566">
        <f t="shared" si="773"/>
        <v>0.5</v>
      </c>
      <c r="AD3566">
        <f t="shared" si="774"/>
        <v>0.5</v>
      </c>
      <c r="AE3566">
        <f t="shared" si="775"/>
        <v>0.5</v>
      </c>
      <c r="AF3566">
        <f t="shared" si="776"/>
        <v>0.5</v>
      </c>
      <c r="AG3566">
        <f t="shared" si="777"/>
        <v>0.5</v>
      </c>
      <c r="AH3566">
        <f t="shared" si="778"/>
        <v>0.5</v>
      </c>
      <c r="AI3566">
        <f t="shared" si="779"/>
        <v>0.25</v>
      </c>
      <c r="AJ3566">
        <f t="shared" si="780"/>
        <v>0.25</v>
      </c>
      <c r="AK3566">
        <f t="shared" si="781"/>
        <v>0.5</v>
      </c>
      <c r="AL3566">
        <f t="shared" si="782"/>
        <v>0.5</v>
      </c>
      <c r="AM3566">
        <f t="shared" si="783"/>
        <v>0.5</v>
      </c>
      <c r="AN3566" s="6">
        <f t="shared" si="785"/>
        <v>1</v>
      </c>
      <c r="AO3566" t="str">
        <f>VLOOKUP(BD_PONDERACIONES[[#This Row],[Comuna]],Tabla3[#All],2,0)</f>
        <v>Florida</v>
      </c>
    </row>
    <row r="3567" spans="1:41" x14ac:dyDescent="0.35">
      <c r="A3567" t="s">
        <v>17071</v>
      </c>
      <c r="B3567" t="s">
        <v>17072</v>
      </c>
      <c r="C3567" t="s">
        <v>17073</v>
      </c>
      <c r="D3567" s="5">
        <v>44861</v>
      </c>
      <c r="E3567" s="5">
        <v>44713</v>
      </c>
      <c r="F3567" t="s">
        <v>753</v>
      </c>
      <c r="G3567" t="s">
        <v>17074</v>
      </c>
      <c r="H3567" t="s">
        <v>1809</v>
      </c>
      <c r="J3567" t="s">
        <v>756</v>
      </c>
      <c r="K3567" t="s">
        <v>756</v>
      </c>
      <c r="L3567" t="s">
        <v>757</v>
      </c>
      <c r="M3567" t="s">
        <v>757</v>
      </c>
      <c r="N3567" t="s">
        <v>756</v>
      </c>
      <c r="O3567" t="s">
        <v>756</v>
      </c>
      <c r="P3567" t="s">
        <v>758</v>
      </c>
      <c r="Q3567" t="s">
        <v>759</v>
      </c>
      <c r="R3567" t="s">
        <v>759</v>
      </c>
      <c r="S3567" t="s">
        <v>757</v>
      </c>
      <c r="T3567" t="s">
        <v>757</v>
      </c>
      <c r="U3567" t="s">
        <v>757</v>
      </c>
      <c r="V3567" t="s">
        <v>773</v>
      </c>
      <c r="W3567" t="s">
        <v>773</v>
      </c>
      <c r="X3567" t="s">
        <v>17075</v>
      </c>
      <c r="Y3567" t="str">
        <f t="shared" si="784"/>
        <v>junio</v>
      </c>
      <c r="Z3567">
        <f>YEAR(BD_PONDERACIONES[[#This Row],[Fecha Ejecución del Ticket]])</f>
        <v>2022</v>
      </c>
      <c r="AA3567" t="str">
        <f t="shared" si="772"/>
        <v>octubre</v>
      </c>
      <c r="AB3567">
        <f>YEAR(BD_PONDERACIONES[[#This Row],[Fecha de Inspección]])</f>
        <v>2022</v>
      </c>
      <c r="AC3567">
        <f t="shared" si="773"/>
        <v>0.5</v>
      </c>
      <c r="AD3567">
        <f t="shared" si="774"/>
        <v>0.5</v>
      </c>
      <c r="AE3567">
        <f t="shared" si="775"/>
        <v>0.5</v>
      </c>
      <c r="AF3567">
        <f t="shared" si="776"/>
        <v>0.5</v>
      </c>
      <c r="AG3567">
        <f t="shared" si="777"/>
        <v>0.5</v>
      </c>
      <c r="AH3567">
        <f t="shared" si="778"/>
        <v>0.5</v>
      </c>
      <c r="AI3567">
        <f t="shared" si="779"/>
        <v>0.25</v>
      </c>
      <c r="AJ3567">
        <f t="shared" si="780"/>
        <v>0.25</v>
      </c>
      <c r="AK3567">
        <f t="shared" si="781"/>
        <v>0.5</v>
      </c>
      <c r="AL3567">
        <f t="shared" si="782"/>
        <v>0</v>
      </c>
      <c r="AM3567">
        <f t="shared" si="783"/>
        <v>0</v>
      </c>
      <c r="AN3567" s="6">
        <f t="shared" si="785"/>
        <v>0.8</v>
      </c>
      <c r="AO3567" t="str">
        <f>VLOOKUP(BD_PONDERACIONES[[#This Row],[Comuna]],Tabla3[#All],2,0)</f>
        <v>Florida</v>
      </c>
    </row>
    <row r="3568" spans="1:41" x14ac:dyDescent="0.35">
      <c r="A3568" t="s">
        <v>17076</v>
      </c>
      <c r="B3568" t="s">
        <v>17077</v>
      </c>
      <c r="C3568" t="s">
        <v>17078</v>
      </c>
      <c r="D3568" s="5">
        <v>44861</v>
      </c>
      <c r="E3568" s="5">
        <v>44715</v>
      </c>
      <c r="F3568" t="s">
        <v>753</v>
      </c>
      <c r="G3568" t="s">
        <v>17079</v>
      </c>
      <c r="H3568" t="s">
        <v>1809</v>
      </c>
      <c r="J3568" t="s">
        <v>756</v>
      </c>
      <c r="K3568" t="s">
        <v>756</v>
      </c>
      <c r="L3568" t="s">
        <v>757</v>
      </c>
      <c r="M3568" t="s">
        <v>757</v>
      </c>
      <c r="N3568" t="s">
        <v>756</v>
      </c>
      <c r="O3568" t="s">
        <v>756</v>
      </c>
      <c r="P3568" t="s">
        <v>758</v>
      </c>
      <c r="Q3568" t="s">
        <v>759</v>
      </c>
      <c r="R3568" t="s">
        <v>759</v>
      </c>
      <c r="S3568" t="s">
        <v>757</v>
      </c>
      <c r="T3568" t="s">
        <v>757</v>
      </c>
      <c r="U3568" t="s">
        <v>757</v>
      </c>
      <c r="V3568" t="s">
        <v>768</v>
      </c>
      <c r="W3568" t="s">
        <v>756</v>
      </c>
      <c r="X3568" t="s">
        <v>885</v>
      </c>
      <c r="Y3568" t="str">
        <f t="shared" si="784"/>
        <v>junio</v>
      </c>
      <c r="Z3568">
        <f>YEAR(BD_PONDERACIONES[[#This Row],[Fecha Ejecución del Ticket]])</f>
        <v>2022</v>
      </c>
      <c r="AA3568" t="str">
        <f t="shared" si="772"/>
        <v>octubre</v>
      </c>
      <c r="AB3568">
        <f>YEAR(BD_PONDERACIONES[[#This Row],[Fecha de Inspección]])</f>
        <v>2022</v>
      </c>
      <c r="AC3568">
        <f t="shared" si="773"/>
        <v>0.5</v>
      </c>
      <c r="AD3568">
        <f t="shared" si="774"/>
        <v>0.5</v>
      </c>
      <c r="AE3568">
        <f t="shared" si="775"/>
        <v>0.5</v>
      </c>
      <c r="AF3568">
        <f t="shared" si="776"/>
        <v>0.5</v>
      </c>
      <c r="AG3568">
        <f t="shared" si="777"/>
        <v>0.5</v>
      </c>
      <c r="AH3568">
        <f t="shared" si="778"/>
        <v>0.5</v>
      </c>
      <c r="AI3568">
        <f t="shared" si="779"/>
        <v>0.25</v>
      </c>
      <c r="AJ3568">
        <f t="shared" si="780"/>
        <v>0.25</v>
      </c>
      <c r="AK3568">
        <f t="shared" si="781"/>
        <v>0.5</v>
      </c>
      <c r="AL3568">
        <f t="shared" si="782"/>
        <v>0.17499999999999999</v>
      </c>
      <c r="AM3568">
        <f t="shared" si="783"/>
        <v>0.5</v>
      </c>
      <c r="AN3568" s="6">
        <f t="shared" si="785"/>
        <v>0.93500000000000005</v>
      </c>
      <c r="AO3568" t="str">
        <f>VLOOKUP(BD_PONDERACIONES[[#This Row],[Comuna]],Tabla3[#All],2,0)</f>
        <v>Florida</v>
      </c>
    </row>
    <row r="3569" spans="1:41" x14ac:dyDescent="0.35">
      <c r="A3569" t="s">
        <v>17080</v>
      </c>
      <c r="B3569" t="s">
        <v>17081</v>
      </c>
      <c r="C3569" t="s">
        <v>17082</v>
      </c>
      <c r="D3569" s="5">
        <v>44861</v>
      </c>
      <c r="E3569" s="5">
        <v>44720</v>
      </c>
      <c r="F3569" t="s">
        <v>753</v>
      </c>
      <c r="G3569" t="s">
        <v>17083</v>
      </c>
      <c r="H3569" t="s">
        <v>1809</v>
      </c>
      <c r="J3569" t="s">
        <v>756</v>
      </c>
      <c r="K3569" t="s">
        <v>756</v>
      </c>
      <c r="L3569" t="s">
        <v>756</v>
      </c>
      <c r="M3569" t="s">
        <v>756</v>
      </c>
      <c r="N3569" t="s">
        <v>756</v>
      </c>
      <c r="O3569" t="s">
        <v>756</v>
      </c>
      <c r="P3569" t="s">
        <v>758</v>
      </c>
      <c r="Q3569" t="s">
        <v>759</v>
      </c>
      <c r="R3569" t="s">
        <v>759</v>
      </c>
      <c r="S3569" t="s">
        <v>757</v>
      </c>
      <c r="T3569" t="s">
        <v>757</v>
      </c>
      <c r="U3569" t="s">
        <v>757</v>
      </c>
      <c r="V3569" t="s">
        <v>756</v>
      </c>
      <c r="W3569" t="s">
        <v>756</v>
      </c>
      <c r="X3569" t="s">
        <v>17084</v>
      </c>
      <c r="Y3569" t="str">
        <f t="shared" si="784"/>
        <v>junio</v>
      </c>
      <c r="Z3569">
        <f>YEAR(BD_PONDERACIONES[[#This Row],[Fecha Ejecución del Ticket]])</f>
        <v>2022</v>
      </c>
      <c r="AA3569" t="str">
        <f t="shared" si="772"/>
        <v>octubre</v>
      </c>
      <c r="AB3569">
        <f>YEAR(BD_PONDERACIONES[[#This Row],[Fecha de Inspección]])</f>
        <v>2022</v>
      </c>
      <c r="AC3569">
        <f t="shared" si="773"/>
        <v>0.5</v>
      </c>
      <c r="AD3569">
        <f t="shared" si="774"/>
        <v>0.5</v>
      </c>
      <c r="AE3569">
        <f t="shared" si="775"/>
        <v>0.5</v>
      </c>
      <c r="AF3569">
        <f t="shared" si="776"/>
        <v>0.5</v>
      </c>
      <c r="AG3569">
        <f t="shared" si="777"/>
        <v>0.5</v>
      </c>
      <c r="AH3569">
        <f t="shared" si="778"/>
        <v>0.5</v>
      </c>
      <c r="AI3569">
        <f t="shared" si="779"/>
        <v>0.25</v>
      </c>
      <c r="AJ3569">
        <f t="shared" si="780"/>
        <v>0.25</v>
      </c>
      <c r="AK3569">
        <f t="shared" si="781"/>
        <v>0.5</v>
      </c>
      <c r="AL3569">
        <f t="shared" si="782"/>
        <v>0.5</v>
      </c>
      <c r="AM3569">
        <f t="shared" si="783"/>
        <v>0.5</v>
      </c>
      <c r="AN3569" s="6">
        <f t="shared" si="785"/>
        <v>1</v>
      </c>
      <c r="AO3569" t="str">
        <f>VLOOKUP(BD_PONDERACIONES[[#This Row],[Comuna]],Tabla3[#All],2,0)</f>
        <v>Florida</v>
      </c>
    </row>
    <row r="3570" spans="1:41" x14ac:dyDescent="0.35">
      <c r="A3570" t="s">
        <v>17085</v>
      </c>
      <c r="B3570" t="s">
        <v>17086</v>
      </c>
      <c r="C3570" t="s">
        <v>17087</v>
      </c>
      <c r="D3570" s="5">
        <v>44861</v>
      </c>
      <c r="E3570" s="5">
        <v>44713</v>
      </c>
      <c r="F3570" t="s">
        <v>753</v>
      </c>
      <c r="G3570" t="s">
        <v>17088</v>
      </c>
      <c r="H3570" t="s">
        <v>1809</v>
      </c>
      <c r="J3570" t="s">
        <v>756</v>
      </c>
      <c r="K3570" t="s">
        <v>756</v>
      </c>
      <c r="L3570" t="s">
        <v>756</v>
      </c>
      <c r="M3570" t="s">
        <v>756</v>
      </c>
      <c r="N3570" t="s">
        <v>756</v>
      </c>
      <c r="O3570" t="s">
        <v>756</v>
      </c>
      <c r="P3570" t="s">
        <v>758</v>
      </c>
      <c r="Q3570" t="s">
        <v>759</v>
      </c>
      <c r="R3570" t="s">
        <v>759</v>
      </c>
      <c r="S3570" t="s">
        <v>757</v>
      </c>
      <c r="T3570" t="s">
        <v>757</v>
      </c>
      <c r="U3570" t="s">
        <v>757</v>
      </c>
      <c r="V3570" t="s">
        <v>768</v>
      </c>
      <c r="W3570" t="s">
        <v>756</v>
      </c>
      <c r="X3570" t="s">
        <v>17089</v>
      </c>
      <c r="Y3570" t="str">
        <f t="shared" si="784"/>
        <v>junio</v>
      </c>
      <c r="Z3570">
        <f>YEAR(BD_PONDERACIONES[[#This Row],[Fecha Ejecución del Ticket]])</f>
        <v>2022</v>
      </c>
      <c r="AA3570" t="str">
        <f t="shared" si="772"/>
        <v>octubre</v>
      </c>
      <c r="AB3570">
        <f>YEAR(BD_PONDERACIONES[[#This Row],[Fecha de Inspección]])</f>
        <v>2022</v>
      </c>
      <c r="AC3570">
        <f t="shared" si="773"/>
        <v>0.5</v>
      </c>
      <c r="AD3570">
        <f t="shared" si="774"/>
        <v>0.5</v>
      </c>
      <c r="AE3570">
        <f t="shared" si="775"/>
        <v>0.5</v>
      </c>
      <c r="AF3570">
        <f t="shared" si="776"/>
        <v>0.5</v>
      </c>
      <c r="AG3570">
        <f t="shared" si="777"/>
        <v>0.5</v>
      </c>
      <c r="AH3570">
        <f t="shared" si="778"/>
        <v>0.5</v>
      </c>
      <c r="AI3570">
        <f t="shared" si="779"/>
        <v>0.25</v>
      </c>
      <c r="AJ3570">
        <f t="shared" si="780"/>
        <v>0.25</v>
      </c>
      <c r="AK3570">
        <f t="shared" si="781"/>
        <v>0.5</v>
      </c>
      <c r="AL3570">
        <f t="shared" si="782"/>
        <v>0.17499999999999999</v>
      </c>
      <c r="AM3570">
        <f t="shared" si="783"/>
        <v>0.5</v>
      </c>
      <c r="AN3570" s="6">
        <f t="shared" si="785"/>
        <v>0.93500000000000005</v>
      </c>
      <c r="AO3570" t="str">
        <f>VLOOKUP(BD_PONDERACIONES[[#This Row],[Comuna]],Tabla3[#All],2,0)</f>
        <v>Florida</v>
      </c>
    </row>
    <row r="3571" spans="1:41" x14ac:dyDescent="0.35">
      <c r="A3571" t="s">
        <v>17090</v>
      </c>
      <c r="B3571" t="s">
        <v>17091</v>
      </c>
      <c r="C3571" t="s">
        <v>17092</v>
      </c>
      <c r="D3571" s="5">
        <v>44861</v>
      </c>
      <c r="E3571" s="5">
        <v>44729</v>
      </c>
      <c r="F3571" t="s">
        <v>763</v>
      </c>
      <c r="G3571" t="s">
        <v>17093</v>
      </c>
      <c r="H3571" t="s">
        <v>2755</v>
      </c>
      <c r="J3571" t="s">
        <v>756</v>
      </c>
      <c r="K3571" t="s">
        <v>756</v>
      </c>
      <c r="L3571" t="s">
        <v>757</v>
      </c>
      <c r="M3571" t="s">
        <v>757</v>
      </c>
      <c r="N3571" t="s">
        <v>756</v>
      </c>
      <c r="O3571" t="s">
        <v>756</v>
      </c>
      <c r="P3571" t="s">
        <v>765</v>
      </c>
      <c r="Q3571" t="s">
        <v>17094</v>
      </c>
      <c r="R3571" t="s">
        <v>17095</v>
      </c>
      <c r="S3571" t="s">
        <v>757</v>
      </c>
      <c r="T3571" t="s">
        <v>757</v>
      </c>
      <c r="U3571" t="s">
        <v>757</v>
      </c>
      <c r="V3571" t="s">
        <v>773</v>
      </c>
      <c r="W3571" t="s">
        <v>773</v>
      </c>
      <c r="X3571" t="s">
        <v>17096</v>
      </c>
      <c r="Y3571" t="str">
        <f t="shared" si="784"/>
        <v>junio</v>
      </c>
      <c r="Z3571">
        <f>YEAR(BD_PONDERACIONES[[#This Row],[Fecha Ejecución del Ticket]])</f>
        <v>2022</v>
      </c>
      <c r="AA3571" t="str">
        <f t="shared" si="772"/>
        <v>octubre</v>
      </c>
      <c r="AB3571">
        <f>YEAR(BD_PONDERACIONES[[#This Row],[Fecha de Inspección]])</f>
        <v>2022</v>
      </c>
      <c r="AC3571">
        <f t="shared" si="773"/>
        <v>0.5</v>
      </c>
      <c r="AD3571">
        <f t="shared" si="774"/>
        <v>0.5</v>
      </c>
      <c r="AE3571">
        <f t="shared" si="775"/>
        <v>0.5</v>
      </c>
      <c r="AF3571">
        <f t="shared" si="776"/>
        <v>0.5</v>
      </c>
      <c r="AG3571">
        <f t="shared" si="777"/>
        <v>0.5</v>
      </c>
      <c r="AH3571">
        <f t="shared" si="778"/>
        <v>0.5</v>
      </c>
      <c r="AI3571">
        <f t="shared" si="779"/>
        <v>0.25</v>
      </c>
      <c r="AJ3571">
        <f t="shared" si="780"/>
        <v>0.25</v>
      </c>
      <c r="AK3571">
        <f t="shared" si="781"/>
        <v>0.5</v>
      </c>
      <c r="AL3571">
        <f t="shared" si="782"/>
        <v>0</v>
      </c>
      <c r="AM3571">
        <f t="shared" si="783"/>
        <v>0</v>
      </c>
      <c r="AN3571" s="6">
        <f t="shared" si="785"/>
        <v>0.8</v>
      </c>
      <c r="AO3571" t="str">
        <f>VLOOKUP(BD_PONDERACIONES[[#This Row],[Comuna]],Tabla3[#All],2,0)</f>
        <v>Florida</v>
      </c>
    </row>
    <row r="3572" spans="1:41" x14ac:dyDescent="0.35">
      <c r="A3572" t="s">
        <v>17097</v>
      </c>
      <c r="B3572" t="s">
        <v>17098</v>
      </c>
      <c r="C3572" t="s">
        <v>17099</v>
      </c>
      <c r="D3572" s="5">
        <v>44861</v>
      </c>
      <c r="E3572" s="5">
        <v>44713</v>
      </c>
      <c r="F3572" t="s">
        <v>753</v>
      </c>
      <c r="G3572" t="s">
        <v>17100</v>
      </c>
      <c r="H3572" t="s">
        <v>1809</v>
      </c>
      <c r="J3572" t="s">
        <v>756</v>
      </c>
      <c r="K3572" t="s">
        <v>756</v>
      </c>
      <c r="L3572" t="s">
        <v>773</v>
      </c>
      <c r="M3572" t="s">
        <v>773</v>
      </c>
      <c r="N3572" t="s">
        <v>756</v>
      </c>
      <c r="O3572" t="s">
        <v>756</v>
      </c>
      <c r="P3572" t="s">
        <v>758</v>
      </c>
      <c r="Q3572" t="s">
        <v>759</v>
      </c>
      <c r="R3572" t="s">
        <v>759</v>
      </c>
      <c r="S3572" t="s">
        <v>757</v>
      </c>
      <c r="T3572" t="s">
        <v>757</v>
      </c>
      <c r="U3572" t="s">
        <v>757</v>
      </c>
      <c r="V3572" t="s">
        <v>773</v>
      </c>
      <c r="W3572" t="s">
        <v>773</v>
      </c>
      <c r="X3572" t="s">
        <v>17101</v>
      </c>
      <c r="Y3572" t="str">
        <f t="shared" si="784"/>
        <v>junio</v>
      </c>
      <c r="Z3572">
        <f>YEAR(BD_PONDERACIONES[[#This Row],[Fecha Ejecución del Ticket]])</f>
        <v>2022</v>
      </c>
      <c r="AA3572" t="str">
        <f t="shared" si="772"/>
        <v>octubre</v>
      </c>
      <c r="AB3572">
        <f>YEAR(BD_PONDERACIONES[[#This Row],[Fecha de Inspección]])</f>
        <v>2022</v>
      </c>
      <c r="AC3572">
        <f t="shared" si="773"/>
        <v>0.5</v>
      </c>
      <c r="AD3572">
        <f t="shared" si="774"/>
        <v>0.5</v>
      </c>
      <c r="AE3572">
        <f t="shared" si="775"/>
        <v>0</v>
      </c>
      <c r="AF3572">
        <f t="shared" si="776"/>
        <v>0</v>
      </c>
      <c r="AG3572">
        <f t="shared" si="777"/>
        <v>0.5</v>
      </c>
      <c r="AH3572">
        <f t="shared" si="778"/>
        <v>0.5</v>
      </c>
      <c r="AI3572">
        <f t="shared" si="779"/>
        <v>0.25</v>
      </c>
      <c r="AJ3572">
        <f t="shared" si="780"/>
        <v>0.25</v>
      </c>
      <c r="AK3572">
        <f t="shared" si="781"/>
        <v>0.5</v>
      </c>
      <c r="AL3572">
        <f t="shared" si="782"/>
        <v>0</v>
      </c>
      <c r="AM3572">
        <f t="shared" si="783"/>
        <v>0</v>
      </c>
      <c r="AN3572" s="6">
        <f t="shared" si="785"/>
        <v>0.5</v>
      </c>
      <c r="AO3572" t="str">
        <f>VLOOKUP(BD_PONDERACIONES[[#This Row],[Comuna]],Tabla3[#All],2,0)</f>
        <v>Florida</v>
      </c>
    </row>
    <row r="3573" spans="1:41" x14ac:dyDescent="0.35">
      <c r="A3573" t="s">
        <v>17102</v>
      </c>
      <c r="B3573" t="s">
        <v>17103</v>
      </c>
      <c r="C3573" t="s">
        <v>17104</v>
      </c>
      <c r="D3573" s="5">
        <v>44861</v>
      </c>
      <c r="E3573" s="5">
        <v>44736</v>
      </c>
      <c r="F3573" t="s">
        <v>763</v>
      </c>
      <c r="G3573" t="s">
        <v>17105</v>
      </c>
      <c r="H3573" t="s">
        <v>2755</v>
      </c>
      <c r="J3573" t="s">
        <v>756</v>
      </c>
      <c r="K3573" t="s">
        <v>756</v>
      </c>
      <c r="L3573" t="s">
        <v>757</v>
      </c>
      <c r="M3573" t="s">
        <v>757</v>
      </c>
      <c r="N3573" t="s">
        <v>756</v>
      </c>
      <c r="O3573" t="s">
        <v>756</v>
      </c>
      <c r="P3573" t="s">
        <v>758</v>
      </c>
      <c r="Q3573" t="s">
        <v>759</v>
      </c>
      <c r="R3573" t="s">
        <v>759</v>
      </c>
      <c r="S3573" t="s">
        <v>757</v>
      </c>
      <c r="T3573" t="s">
        <v>757</v>
      </c>
      <c r="U3573" t="s">
        <v>757</v>
      </c>
      <c r="V3573" t="s">
        <v>756</v>
      </c>
      <c r="W3573" t="s">
        <v>756</v>
      </c>
      <c r="X3573" t="s">
        <v>17106</v>
      </c>
      <c r="Y3573" t="str">
        <f t="shared" si="784"/>
        <v>junio</v>
      </c>
      <c r="Z3573">
        <f>YEAR(BD_PONDERACIONES[[#This Row],[Fecha Ejecución del Ticket]])</f>
        <v>2022</v>
      </c>
      <c r="AA3573" t="str">
        <f t="shared" si="772"/>
        <v>octubre</v>
      </c>
      <c r="AB3573">
        <f>YEAR(BD_PONDERACIONES[[#This Row],[Fecha de Inspección]])</f>
        <v>2022</v>
      </c>
      <c r="AC3573">
        <f t="shared" si="773"/>
        <v>0.5</v>
      </c>
      <c r="AD3573">
        <f t="shared" si="774"/>
        <v>0.5</v>
      </c>
      <c r="AE3573">
        <f t="shared" si="775"/>
        <v>0.5</v>
      </c>
      <c r="AF3573">
        <f t="shared" si="776"/>
        <v>0.5</v>
      </c>
      <c r="AG3573">
        <f t="shared" si="777"/>
        <v>0.5</v>
      </c>
      <c r="AH3573">
        <f t="shared" si="778"/>
        <v>0.5</v>
      </c>
      <c r="AI3573">
        <f t="shared" si="779"/>
        <v>0.25</v>
      </c>
      <c r="AJ3573">
        <f t="shared" si="780"/>
        <v>0.25</v>
      </c>
      <c r="AK3573">
        <f t="shared" si="781"/>
        <v>0.5</v>
      </c>
      <c r="AL3573">
        <f t="shared" si="782"/>
        <v>0.5</v>
      </c>
      <c r="AM3573">
        <f t="shared" si="783"/>
        <v>0.5</v>
      </c>
      <c r="AN3573" s="6">
        <f t="shared" si="785"/>
        <v>1</v>
      </c>
      <c r="AO3573" t="str">
        <f>VLOOKUP(BD_PONDERACIONES[[#This Row],[Comuna]],Tabla3[#All],2,0)</f>
        <v>Florida</v>
      </c>
    </row>
    <row r="3574" spans="1:41" x14ac:dyDescent="0.35">
      <c r="A3574" t="s">
        <v>17107</v>
      </c>
      <c r="B3574" t="s">
        <v>17108</v>
      </c>
      <c r="C3574" t="s">
        <v>17109</v>
      </c>
      <c r="D3574" s="5">
        <v>44861</v>
      </c>
      <c r="E3574" s="5">
        <v>44730</v>
      </c>
      <c r="F3574" t="s">
        <v>763</v>
      </c>
      <c r="G3574" t="s">
        <v>17110</v>
      </c>
      <c r="H3574" t="s">
        <v>2755</v>
      </c>
      <c r="J3574" t="s">
        <v>756</v>
      </c>
      <c r="K3574" t="s">
        <v>756</v>
      </c>
      <c r="L3574" t="s">
        <v>757</v>
      </c>
      <c r="M3574" t="s">
        <v>757</v>
      </c>
      <c r="N3574" t="s">
        <v>756</v>
      </c>
      <c r="O3574" t="s">
        <v>756</v>
      </c>
      <c r="P3574" t="s">
        <v>758</v>
      </c>
      <c r="Q3574" t="s">
        <v>759</v>
      </c>
      <c r="R3574" t="s">
        <v>759</v>
      </c>
      <c r="S3574" t="s">
        <v>757</v>
      </c>
      <c r="T3574" t="s">
        <v>757</v>
      </c>
      <c r="U3574" t="s">
        <v>757</v>
      </c>
      <c r="V3574" t="s">
        <v>773</v>
      </c>
      <c r="W3574" t="s">
        <v>773</v>
      </c>
      <c r="X3574" t="s">
        <v>17111</v>
      </c>
      <c r="Y3574" t="str">
        <f t="shared" si="784"/>
        <v>junio</v>
      </c>
      <c r="Z3574">
        <f>YEAR(BD_PONDERACIONES[[#This Row],[Fecha Ejecución del Ticket]])</f>
        <v>2022</v>
      </c>
      <c r="AA3574" t="str">
        <f t="shared" si="772"/>
        <v>octubre</v>
      </c>
      <c r="AB3574">
        <f>YEAR(BD_PONDERACIONES[[#This Row],[Fecha de Inspección]])</f>
        <v>2022</v>
      </c>
      <c r="AC3574">
        <f t="shared" si="773"/>
        <v>0.5</v>
      </c>
      <c r="AD3574">
        <f t="shared" si="774"/>
        <v>0.5</v>
      </c>
      <c r="AE3574">
        <f t="shared" si="775"/>
        <v>0.5</v>
      </c>
      <c r="AF3574">
        <f t="shared" si="776"/>
        <v>0.5</v>
      </c>
      <c r="AG3574">
        <f t="shared" si="777"/>
        <v>0.5</v>
      </c>
      <c r="AH3574">
        <f t="shared" si="778"/>
        <v>0.5</v>
      </c>
      <c r="AI3574">
        <f t="shared" si="779"/>
        <v>0.25</v>
      </c>
      <c r="AJ3574">
        <f t="shared" si="780"/>
        <v>0.25</v>
      </c>
      <c r="AK3574">
        <f t="shared" si="781"/>
        <v>0.5</v>
      </c>
      <c r="AL3574">
        <f t="shared" si="782"/>
        <v>0</v>
      </c>
      <c r="AM3574">
        <f t="shared" si="783"/>
        <v>0</v>
      </c>
      <c r="AN3574" s="6">
        <f t="shared" si="785"/>
        <v>0.8</v>
      </c>
      <c r="AO3574" t="str">
        <f>VLOOKUP(BD_PONDERACIONES[[#This Row],[Comuna]],Tabla3[#All],2,0)</f>
        <v>Florida</v>
      </c>
    </row>
    <row r="3575" spans="1:41" x14ac:dyDescent="0.35">
      <c r="A3575" t="s">
        <v>17112</v>
      </c>
      <c r="B3575" t="s">
        <v>17113</v>
      </c>
      <c r="C3575" t="s">
        <v>17114</v>
      </c>
      <c r="D3575" s="5">
        <v>44861</v>
      </c>
      <c r="E3575" s="5">
        <v>44728</v>
      </c>
      <c r="F3575" t="s">
        <v>753</v>
      </c>
      <c r="G3575" t="s">
        <v>17115</v>
      </c>
      <c r="H3575" t="s">
        <v>1809</v>
      </c>
      <c r="J3575" t="s">
        <v>756</v>
      </c>
      <c r="K3575" t="s">
        <v>756</v>
      </c>
      <c r="L3575" t="s">
        <v>757</v>
      </c>
      <c r="M3575" t="s">
        <v>757</v>
      </c>
      <c r="N3575" t="s">
        <v>756</v>
      </c>
      <c r="O3575" t="s">
        <v>756</v>
      </c>
      <c r="P3575" t="s">
        <v>758</v>
      </c>
      <c r="Q3575" t="s">
        <v>759</v>
      </c>
      <c r="R3575" t="s">
        <v>759</v>
      </c>
      <c r="S3575" t="s">
        <v>757</v>
      </c>
      <c r="T3575" t="s">
        <v>757</v>
      </c>
      <c r="U3575" t="s">
        <v>757</v>
      </c>
      <c r="V3575" t="s">
        <v>756</v>
      </c>
      <c r="W3575" t="s">
        <v>768</v>
      </c>
      <c r="X3575" t="s">
        <v>17116</v>
      </c>
      <c r="Y3575" t="str">
        <f t="shared" si="784"/>
        <v>junio</v>
      </c>
      <c r="Z3575">
        <f>YEAR(BD_PONDERACIONES[[#This Row],[Fecha Ejecución del Ticket]])</f>
        <v>2022</v>
      </c>
      <c r="AA3575" t="str">
        <f t="shared" si="772"/>
        <v>octubre</v>
      </c>
      <c r="AB3575">
        <f>YEAR(BD_PONDERACIONES[[#This Row],[Fecha de Inspección]])</f>
        <v>2022</v>
      </c>
      <c r="AC3575">
        <f t="shared" si="773"/>
        <v>0.5</v>
      </c>
      <c r="AD3575">
        <f t="shared" si="774"/>
        <v>0.5</v>
      </c>
      <c r="AE3575">
        <f t="shared" si="775"/>
        <v>0.5</v>
      </c>
      <c r="AF3575">
        <f t="shared" si="776"/>
        <v>0.5</v>
      </c>
      <c r="AG3575">
        <f t="shared" si="777"/>
        <v>0.5</v>
      </c>
      <c r="AH3575">
        <f t="shared" si="778"/>
        <v>0.5</v>
      </c>
      <c r="AI3575">
        <f t="shared" si="779"/>
        <v>0.25</v>
      </c>
      <c r="AJ3575">
        <f t="shared" si="780"/>
        <v>0.25</v>
      </c>
      <c r="AK3575">
        <f t="shared" si="781"/>
        <v>0.5</v>
      </c>
      <c r="AL3575">
        <f t="shared" si="782"/>
        <v>0.5</v>
      </c>
      <c r="AM3575">
        <f t="shared" si="783"/>
        <v>0.17499999999999999</v>
      </c>
      <c r="AN3575" s="6">
        <f t="shared" si="785"/>
        <v>0.93500000000000005</v>
      </c>
      <c r="AO3575" t="str">
        <f>VLOOKUP(BD_PONDERACIONES[[#This Row],[Comuna]],Tabla3[#All],2,0)</f>
        <v>Florida</v>
      </c>
    </row>
    <row r="3576" spans="1:41" x14ac:dyDescent="0.35">
      <c r="A3576" t="s">
        <v>17117</v>
      </c>
      <c r="B3576" t="s">
        <v>17118</v>
      </c>
      <c r="C3576" t="s">
        <v>17119</v>
      </c>
      <c r="D3576" s="5">
        <v>44861</v>
      </c>
      <c r="E3576" s="5">
        <v>44719</v>
      </c>
      <c r="F3576" t="s">
        <v>753</v>
      </c>
      <c r="G3576" t="s">
        <v>17120</v>
      </c>
      <c r="H3576" t="s">
        <v>1809</v>
      </c>
      <c r="J3576" t="s">
        <v>756</v>
      </c>
      <c r="K3576" t="s">
        <v>756</v>
      </c>
      <c r="L3576" t="s">
        <v>757</v>
      </c>
      <c r="M3576" t="s">
        <v>757</v>
      </c>
      <c r="N3576" t="s">
        <v>756</v>
      </c>
      <c r="O3576" t="s">
        <v>756</v>
      </c>
      <c r="P3576" t="s">
        <v>758</v>
      </c>
      <c r="Q3576" t="s">
        <v>759</v>
      </c>
      <c r="R3576" t="s">
        <v>759</v>
      </c>
      <c r="S3576" t="s">
        <v>757</v>
      </c>
      <c r="T3576" t="s">
        <v>757</v>
      </c>
      <c r="U3576" t="s">
        <v>757</v>
      </c>
      <c r="V3576" t="s">
        <v>756</v>
      </c>
      <c r="W3576" t="s">
        <v>768</v>
      </c>
      <c r="X3576" t="s">
        <v>17121</v>
      </c>
      <c r="Y3576" t="str">
        <f t="shared" si="784"/>
        <v>junio</v>
      </c>
      <c r="Z3576">
        <f>YEAR(BD_PONDERACIONES[[#This Row],[Fecha Ejecución del Ticket]])</f>
        <v>2022</v>
      </c>
      <c r="AA3576" t="str">
        <f t="shared" si="772"/>
        <v>octubre</v>
      </c>
      <c r="AB3576">
        <f>YEAR(BD_PONDERACIONES[[#This Row],[Fecha de Inspección]])</f>
        <v>2022</v>
      </c>
      <c r="AC3576">
        <f t="shared" si="773"/>
        <v>0.5</v>
      </c>
      <c r="AD3576">
        <f t="shared" si="774"/>
        <v>0.5</v>
      </c>
      <c r="AE3576">
        <f t="shared" si="775"/>
        <v>0.5</v>
      </c>
      <c r="AF3576">
        <f t="shared" si="776"/>
        <v>0.5</v>
      </c>
      <c r="AG3576">
        <f t="shared" si="777"/>
        <v>0.5</v>
      </c>
      <c r="AH3576">
        <f t="shared" si="778"/>
        <v>0.5</v>
      </c>
      <c r="AI3576">
        <f t="shared" si="779"/>
        <v>0.25</v>
      </c>
      <c r="AJ3576">
        <f t="shared" si="780"/>
        <v>0.25</v>
      </c>
      <c r="AK3576">
        <f t="shared" si="781"/>
        <v>0.5</v>
      </c>
      <c r="AL3576">
        <f t="shared" si="782"/>
        <v>0.5</v>
      </c>
      <c r="AM3576">
        <f t="shared" si="783"/>
        <v>0.17499999999999999</v>
      </c>
      <c r="AN3576" s="6">
        <f t="shared" si="785"/>
        <v>0.93500000000000005</v>
      </c>
      <c r="AO3576" t="str">
        <f>VLOOKUP(BD_PONDERACIONES[[#This Row],[Comuna]],Tabla3[#All],2,0)</f>
        <v>Florida</v>
      </c>
    </row>
    <row r="3577" spans="1:41" x14ac:dyDescent="0.35">
      <c r="A3577" t="s">
        <v>17122</v>
      </c>
      <c r="B3577" t="s">
        <v>17123</v>
      </c>
      <c r="C3577" t="s">
        <v>17124</v>
      </c>
      <c r="D3577" s="5">
        <v>44861</v>
      </c>
      <c r="E3577" s="5">
        <v>44737</v>
      </c>
      <c r="F3577" t="s">
        <v>763</v>
      </c>
      <c r="G3577" t="s">
        <v>17125</v>
      </c>
      <c r="H3577" t="s">
        <v>2755</v>
      </c>
      <c r="J3577" t="s">
        <v>756</v>
      </c>
      <c r="K3577" t="s">
        <v>756</v>
      </c>
      <c r="L3577" t="s">
        <v>757</v>
      </c>
      <c r="M3577" t="s">
        <v>757</v>
      </c>
      <c r="N3577" t="s">
        <v>756</v>
      </c>
      <c r="O3577" t="s">
        <v>756</v>
      </c>
      <c r="P3577" t="s">
        <v>758</v>
      </c>
      <c r="Q3577" t="s">
        <v>759</v>
      </c>
      <c r="R3577" t="s">
        <v>759</v>
      </c>
      <c r="S3577" t="s">
        <v>757</v>
      </c>
      <c r="T3577" t="s">
        <v>757</v>
      </c>
      <c r="U3577" t="s">
        <v>757</v>
      </c>
      <c r="V3577" t="s">
        <v>773</v>
      </c>
      <c r="W3577" t="s">
        <v>773</v>
      </c>
      <c r="X3577" t="s">
        <v>16352</v>
      </c>
      <c r="Y3577" t="str">
        <f t="shared" si="784"/>
        <v>junio</v>
      </c>
      <c r="Z3577">
        <f>YEAR(BD_PONDERACIONES[[#This Row],[Fecha Ejecución del Ticket]])</f>
        <v>2022</v>
      </c>
      <c r="AA3577" t="str">
        <f t="shared" si="772"/>
        <v>octubre</v>
      </c>
      <c r="AB3577">
        <f>YEAR(BD_PONDERACIONES[[#This Row],[Fecha de Inspección]])</f>
        <v>2022</v>
      </c>
      <c r="AC3577">
        <f t="shared" si="773"/>
        <v>0.5</v>
      </c>
      <c r="AD3577">
        <f t="shared" si="774"/>
        <v>0.5</v>
      </c>
      <c r="AE3577">
        <f t="shared" si="775"/>
        <v>0.5</v>
      </c>
      <c r="AF3577">
        <f t="shared" si="776"/>
        <v>0.5</v>
      </c>
      <c r="AG3577">
        <f t="shared" si="777"/>
        <v>0.5</v>
      </c>
      <c r="AH3577">
        <f t="shared" si="778"/>
        <v>0.5</v>
      </c>
      <c r="AI3577">
        <f t="shared" si="779"/>
        <v>0.25</v>
      </c>
      <c r="AJ3577">
        <f t="shared" si="780"/>
        <v>0.25</v>
      </c>
      <c r="AK3577">
        <f t="shared" si="781"/>
        <v>0.5</v>
      </c>
      <c r="AL3577">
        <f t="shared" si="782"/>
        <v>0</v>
      </c>
      <c r="AM3577">
        <f t="shared" si="783"/>
        <v>0</v>
      </c>
      <c r="AN3577" s="6">
        <f t="shared" si="785"/>
        <v>0.8</v>
      </c>
      <c r="AO3577" t="str">
        <f>VLOOKUP(BD_PONDERACIONES[[#This Row],[Comuna]],Tabla3[#All],2,0)</f>
        <v>Florida</v>
      </c>
    </row>
    <row r="3578" spans="1:41" x14ac:dyDescent="0.35">
      <c r="A3578" t="s">
        <v>17126</v>
      </c>
      <c r="B3578" t="s">
        <v>17127</v>
      </c>
      <c r="C3578" t="s">
        <v>17128</v>
      </c>
      <c r="D3578" s="5">
        <v>44861</v>
      </c>
      <c r="E3578" s="5">
        <v>44713</v>
      </c>
      <c r="F3578" t="s">
        <v>753</v>
      </c>
      <c r="G3578" t="s">
        <v>17129</v>
      </c>
      <c r="H3578" t="s">
        <v>1809</v>
      </c>
      <c r="J3578" t="s">
        <v>756</v>
      </c>
      <c r="K3578" t="s">
        <v>756</v>
      </c>
      <c r="L3578" t="s">
        <v>756</v>
      </c>
      <c r="M3578" t="s">
        <v>756</v>
      </c>
      <c r="N3578" t="s">
        <v>756</v>
      </c>
      <c r="O3578" t="s">
        <v>756</v>
      </c>
      <c r="P3578" t="s">
        <v>758</v>
      </c>
      <c r="Q3578" t="s">
        <v>759</v>
      </c>
      <c r="R3578" t="s">
        <v>759</v>
      </c>
      <c r="S3578" t="s">
        <v>757</v>
      </c>
      <c r="T3578" t="s">
        <v>757</v>
      </c>
      <c r="U3578" t="s">
        <v>757</v>
      </c>
      <c r="V3578" t="s">
        <v>756</v>
      </c>
      <c r="W3578" t="s">
        <v>756</v>
      </c>
      <c r="X3578" t="s">
        <v>17130</v>
      </c>
      <c r="Y3578" t="str">
        <f t="shared" si="784"/>
        <v>junio</v>
      </c>
      <c r="Z3578">
        <f>YEAR(BD_PONDERACIONES[[#This Row],[Fecha Ejecución del Ticket]])</f>
        <v>2022</v>
      </c>
      <c r="AA3578" t="str">
        <f t="shared" si="772"/>
        <v>octubre</v>
      </c>
      <c r="AB3578">
        <f>YEAR(BD_PONDERACIONES[[#This Row],[Fecha de Inspección]])</f>
        <v>2022</v>
      </c>
      <c r="AC3578">
        <f t="shared" si="773"/>
        <v>0.5</v>
      </c>
      <c r="AD3578">
        <f t="shared" si="774"/>
        <v>0.5</v>
      </c>
      <c r="AE3578">
        <f t="shared" si="775"/>
        <v>0.5</v>
      </c>
      <c r="AF3578">
        <f t="shared" si="776"/>
        <v>0.5</v>
      </c>
      <c r="AG3578">
        <f t="shared" si="777"/>
        <v>0.5</v>
      </c>
      <c r="AH3578">
        <f t="shared" si="778"/>
        <v>0.5</v>
      </c>
      <c r="AI3578">
        <f t="shared" si="779"/>
        <v>0.25</v>
      </c>
      <c r="AJ3578">
        <f t="shared" si="780"/>
        <v>0.25</v>
      </c>
      <c r="AK3578">
        <f t="shared" si="781"/>
        <v>0.5</v>
      </c>
      <c r="AL3578">
        <f t="shared" si="782"/>
        <v>0.5</v>
      </c>
      <c r="AM3578">
        <f t="shared" si="783"/>
        <v>0.5</v>
      </c>
      <c r="AN3578" s="6">
        <f t="shared" si="785"/>
        <v>1</v>
      </c>
      <c r="AO3578" t="str">
        <f>VLOOKUP(BD_PONDERACIONES[[#This Row],[Comuna]],Tabla3[#All],2,0)</f>
        <v>Florida</v>
      </c>
    </row>
    <row r="3579" spans="1:41" x14ac:dyDescent="0.35">
      <c r="A3579" t="s">
        <v>17131</v>
      </c>
      <c r="B3579" t="s">
        <v>17132</v>
      </c>
      <c r="C3579" t="s">
        <v>17133</v>
      </c>
      <c r="D3579" s="5">
        <v>44861</v>
      </c>
      <c r="E3579" s="5">
        <v>44737</v>
      </c>
      <c r="F3579" t="s">
        <v>763</v>
      </c>
      <c r="G3579" t="s">
        <v>17134</v>
      </c>
      <c r="H3579" t="s">
        <v>2755</v>
      </c>
      <c r="J3579" t="s">
        <v>756</v>
      </c>
      <c r="K3579" t="s">
        <v>756</v>
      </c>
      <c r="L3579" t="s">
        <v>757</v>
      </c>
      <c r="M3579" t="s">
        <v>757</v>
      </c>
      <c r="N3579" t="s">
        <v>756</v>
      </c>
      <c r="O3579" t="s">
        <v>756</v>
      </c>
      <c r="P3579" t="s">
        <v>758</v>
      </c>
      <c r="Q3579" t="s">
        <v>759</v>
      </c>
      <c r="R3579" t="s">
        <v>759</v>
      </c>
      <c r="S3579" t="s">
        <v>757</v>
      </c>
      <c r="T3579" t="s">
        <v>757</v>
      </c>
      <c r="U3579" t="s">
        <v>757</v>
      </c>
      <c r="V3579" t="s">
        <v>756</v>
      </c>
      <c r="W3579" t="s">
        <v>756</v>
      </c>
      <c r="X3579" t="s">
        <v>17135</v>
      </c>
      <c r="Y3579" t="str">
        <f t="shared" si="784"/>
        <v>junio</v>
      </c>
      <c r="Z3579">
        <f>YEAR(BD_PONDERACIONES[[#This Row],[Fecha Ejecución del Ticket]])</f>
        <v>2022</v>
      </c>
      <c r="AA3579" t="str">
        <f t="shared" si="772"/>
        <v>octubre</v>
      </c>
      <c r="AB3579">
        <f>YEAR(BD_PONDERACIONES[[#This Row],[Fecha de Inspección]])</f>
        <v>2022</v>
      </c>
      <c r="AC3579">
        <f t="shared" si="773"/>
        <v>0.5</v>
      </c>
      <c r="AD3579">
        <f t="shared" si="774"/>
        <v>0.5</v>
      </c>
      <c r="AE3579">
        <f t="shared" si="775"/>
        <v>0.5</v>
      </c>
      <c r="AF3579">
        <f t="shared" si="776"/>
        <v>0.5</v>
      </c>
      <c r="AG3579">
        <f t="shared" si="777"/>
        <v>0.5</v>
      </c>
      <c r="AH3579">
        <f t="shared" si="778"/>
        <v>0.5</v>
      </c>
      <c r="AI3579">
        <f t="shared" si="779"/>
        <v>0.25</v>
      </c>
      <c r="AJ3579">
        <f t="shared" si="780"/>
        <v>0.25</v>
      </c>
      <c r="AK3579">
        <f t="shared" si="781"/>
        <v>0.5</v>
      </c>
      <c r="AL3579">
        <f t="shared" si="782"/>
        <v>0.5</v>
      </c>
      <c r="AM3579">
        <f t="shared" si="783"/>
        <v>0.5</v>
      </c>
      <c r="AN3579" s="6">
        <f t="shared" si="785"/>
        <v>1</v>
      </c>
      <c r="AO3579" t="str">
        <f>VLOOKUP(BD_PONDERACIONES[[#This Row],[Comuna]],Tabla3[#All],2,0)</f>
        <v>Florida</v>
      </c>
    </row>
    <row r="3580" spans="1:41" x14ac:dyDescent="0.35">
      <c r="A3580" t="s">
        <v>17136</v>
      </c>
      <c r="B3580" t="s">
        <v>17137</v>
      </c>
      <c r="C3580" t="s">
        <v>17138</v>
      </c>
      <c r="D3580" s="5">
        <v>44861</v>
      </c>
      <c r="E3580" s="5">
        <v>44734</v>
      </c>
      <c r="F3580" t="s">
        <v>763</v>
      </c>
      <c r="G3580" t="s">
        <v>17139</v>
      </c>
      <c r="H3580" t="s">
        <v>2755</v>
      </c>
      <c r="J3580" t="s">
        <v>756</v>
      </c>
      <c r="K3580" t="s">
        <v>756</v>
      </c>
      <c r="L3580" t="s">
        <v>757</v>
      </c>
      <c r="M3580" t="s">
        <v>757</v>
      </c>
      <c r="N3580" t="s">
        <v>756</v>
      </c>
      <c r="O3580" t="s">
        <v>756</v>
      </c>
      <c r="P3580" t="s">
        <v>758</v>
      </c>
      <c r="Q3580" t="s">
        <v>759</v>
      </c>
      <c r="R3580" t="s">
        <v>759</v>
      </c>
      <c r="S3580" t="s">
        <v>757</v>
      </c>
      <c r="T3580" t="s">
        <v>757</v>
      </c>
      <c r="U3580" t="s">
        <v>757</v>
      </c>
      <c r="V3580" t="s">
        <v>756</v>
      </c>
      <c r="W3580" t="s">
        <v>756</v>
      </c>
      <c r="X3580" t="s">
        <v>17140</v>
      </c>
      <c r="Y3580" t="str">
        <f t="shared" si="784"/>
        <v>junio</v>
      </c>
      <c r="Z3580">
        <f>YEAR(BD_PONDERACIONES[[#This Row],[Fecha Ejecución del Ticket]])</f>
        <v>2022</v>
      </c>
      <c r="AA3580" t="str">
        <f t="shared" si="772"/>
        <v>octubre</v>
      </c>
      <c r="AB3580">
        <f>YEAR(BD_PONDERACIONES[[#This Row],[Fecha de Inspección]])</f>
        <v>2022</v>
      </c>
      <c r="AC3580">
        <f t="shared" si="773"/>
        <v>0.5</v>
      </c>
      <c r="AD3580">
        <f t="shared" si="774"/>
        <v>0.5</v>
      </c>
      <c r="AE3580">
        <f t="shared" si="775"/>
        <v>0.5</v>
      </c>
      <c r="AF3580">
        <f t="shared" si="776"/>
        <v>0.5</v>
      </c>
      <c r="AG3580">
        <f t="shared" si="777"/>
        <v>0.5</v>
      </c>
      <c r="AH3580">
        <f t="shared" si="778"/>
        <v>0.5</v>
      </c>
      <c r="AI3580">
        <f t="shared" si="779"/>
        <v>0.25</v>
      </c>
      <c r="AJ3580">
        <f t="shared" si="780"/>
        <v>0.25</v>
      </c>
      <c r="AK3580">
        <f t="shared" si="781"/>
        <v>0.5</v>
      </c>
      <c r="AL3580">
        <f t="shared" si="782"/>
        <v>0.5</v>
      </c>
      <c r="AM3580">
        <f t="shared" si="783"/>
        <v>0.5</v>
      </c>
      <c r="AN3580" s="6">
        <f t="shared" si="785"/>
        <v>1</v>
      </c>
      <c r="AO3580" t="str">
        <f>VLOOKUP(BD_PONDERACIONES[[#This Row],[Comuna]],Tabla3[#All],2,0)</f>
        <v>Florida</v>
      </c>
    </row>
    <row r="3581" spans="1:41" x14ac:dyDescent="0.35">
      <c r="A3581" t="s">
        <v>17141</v>
      </c>
      <c r="B3581" t="s">
        <v>17142</v>
      </c>
      <c r="C3581" t="s">
        <v>17143</v>
      </c>
      <c r="D3581" s="5">
        <v>44861</v>
      </c>
      <c r="E3581" s="5">
        <v>44737</v>
      </c>
      <c r="F3581" t="s">
        <v>763</v>
      </c>
      <c r="G3581" t="s">
        <v>17144</v>
      </c>
      <c r="H3581" t="s">
        <v>2755</v>
      </c>
      <c r="J3581" t="s">
        <v>756</v>
      </c>
      <c r="K3581" t="s">
        <v>756</v>
      </c>
      <c r="L3581" t="s">
        <v>757</v>
      </c>
      <c r="M3581" t="s">
        <v>757</v>
      </c>
      <c r="N3581" t="s">
        <v>756</v>
      </c>
      <c r="O3581" t="s">
        <v>756</v>
      </c>
      <c r="P3581" t="s">
        <v>765</v>
      </c>
      <c r="Q3581" t="s">
        <v>759</v>
      </c>
      <c r="R3581" t="s">
        <v>759</v>
      </c>
      <c r="S3581" t="s">
        <v>757</v>
      </c>
      <c r="T3581" t="s">
        <v>757</v>
      </c>
      <c r="U3581" t="s">
        <v>757</v>
      </c>
      <c r="V3581" t="s">
        <v>756</v>
      </c>
      <c r="W3581" t="s">
        <v>756</v>
      </c>
      <c r="X3581" t="s">
        <v>17145</v>
      </c>
      <c r="Y3581" t="str">
        <f t="shared" si="784"/>
        <v>junio</v>
      </c>
      <c r="Z3581">
        <f>YEAR(BD_PONDERACIONES[[#This Row],[Fecha Ejecución del Ticket]])</f>
        <v>2022</v>
      </c>
      <c r="AA3581" t="str">
        <f t="shared" si="772"/>
        <v>octubre</v>
      </c>
      <c r="AB3581">
        <f>YEAR(BD_PONDERACIONES[[#This Row],[Fecha de Inspección]])</f>
        <v>2022</v>
      </c>
      <c r="AC3581">
        <f t="shared" si="773"/>
        <v>0.5</v>
      </c>
      <c r="AD3581">
        <f t="shared" si="774"/>
        <v>0.5</v>
      </c>
      <c r="AE3581">
        <f t="shared" si="775"/>
        <v>0.5</v>
      </c>
      <c r="AF3581">
        <f t="shared" si="776"/>
        <v>0.5</v>
      </c>
      <c r="AG3581">
        <f t="shared" si="777"/>
        <v>0.5</v>
      </c>
      <c r="AH3581">
        <f t="shared" si="778"/>
        <v>0.5</v>
      </c>
      <c r="AI3581">
        <f t="shared" si="779"/>
        <v>0.25</v>
      </c>
      <c r="AJ3581">
        <f t="shared" si="780"/>
        <v>0.25</v>
      </c>
      <c r="AK3581">
        <f t="shared" si="781"/>
        <v>0.5</v>
      </c>
      <c r="AL3581">
        <f t="shared" si="782"/>
        <v>0.5</v>
      </c>
      <c r="AM3581">
        <f t="shared" si="783"/>
        <v>0.5</v>
      </c>
      <c r="AN3581" s="6">
        <f t="shared" si="785"/>
        <v>1</v>
      </c>
      <c r="AO3581" t="str">
        <f>VLOOKUP(BD_PONDERACIONES[[#This Row],[Comuna]],Tabla3[#All],2,0)</f>
        <v>Florida</v>
      </c>
    </row>
    <row r="3582" spans="1:41" x14ac:dyDescent="0.35">
      <c r="A3582" t="s">
        <v>17146</v>
      </c>
      <c r="B3582" t="s">
        <v>17147</v>
      </c>
      <c r="C3582" t="s">
        <v>17148</v>
      </c>
      <c r="D3582" s="5">
        <v>44861</v>
      </c>
      <c r="E3582" s="5">
        <v>44737</v>
      </c>
      <c r="F3582" t="s">
        <v>763</v>
      </c>
      <c r="G3582" t="s">
        <v>17149</v>
      </c>
      <c r="H3582" t="s">
        <v>2755</v>
      </c>
      <c r="J3582" t="s">
        <v>756</v>
      </c>
      <c r="K3582" t="s">
        <v>756</v>
      </c>
      <c r="L3582" t="s">
        <v>757</v>
      </c>
      <c r="M3582" t="s">
        <v>757</v>
      </c>
      <c r="N3582" t="s">
        <v>756</v>
      </c>
      <c r="O3582" t="s">
        <v>756</v>
      </c>
      <c r="P3582" t="s">
        <v>758</v>
      </c>
      <c r="Q3582" t="s">
        <v>759</v>
      </c>
      <c r="R3582" t="s">
        <v>759</v>
      </c>
      <c r="S3582" t="s">
        <v>757</v>
      </c>
      <c r="T3582" t="s">
        <v>757</v>
      </c>
      <c r="U3582" t="s">
        <v>757</v>
      </c>
      <c r="V3582" t="s">
        <v>756</v>
      </c>
      <c r="W3582" t="s">
        <v>756</v>
      </c>
      <c r="X3582" t="s">
        <v>17150</v>
      </c>
      <c r="Y3582" t="str">
        <f t="shared" si="784"/>
        <v>junio</v>
      </c>
      <c r="Z3582">
        <f>YEAR(BD_PONDERACIONES[[#This Row],[Fecha Ejecución del Ticket]])</f>
        <v>2022</v>
      </c>
      <c r="AA3582" t="str">
        <f t="shared" si="772"/>
        <v>octubre</v>
      </c>
      <c r="AB3582">
        <f>YEAR(BD_PONDERACIONES[[#This Row],[Fecha de Inspección]])</f>
        <v>2022</v>
      </c>
      <c r="AC3582">
        <f t="shared" si="773"/>
        <v>0.5</v>
      </c>
      <c r="AD3582">
        <f t="shared" si="774"/>
        <v>0.5</v>
      </c>
      <c r="AE3582">
        <f t="shared" si="775"/>
        <v>0.5</v>
      </c>
      <c r="AF3582">
        <f t="shared" si="776"/>
        <v>0.5</v>
      </c>
      <c r="AG3582">
        <f t="shared" si="777"/>
        <v>0.5</v>
      </c>
      <c r="AH3582">
        <f t="shared" si="778"/>
        <v>0.5</v>
      </c>
      <c r="AI3582">
        <f t="shared" si="779"/>
        <v>0.25</v>
      </c>
      <c r="AJ3582">
        <f t="shared" si="780"/>
        <v>0.25</v>
      </c>
      <c r="AK3582">
        <f t="shared" si="781"/>
        <v>0.5</v>
      </c>
      <c r="AL3582">
        <f t="shared" si="782"/>
        <v>0.5</v>
      </c>
      <c r="AM3582">
        <f t="shared" si="783"/>
        <v>0.5</v>
      </c>
      <c r="AN3582" s="6">
        <f t="shared" si="785"/>
        <v>1</v>
      </c>
      <c r="AO3582" t="str">
        <f>VLOOKUP(BD_PONDERACIONES[[#This Row],[Comuna]],Tabla3[#All],2,0)</f>
        <v>Florida</v>
      </c>
    </row>
    <row r="3583" spans="1:41" x14ac:dyDescent="0.35">
      <c r="A3583" t="s">
        <v>17151</v>
      </c>
      <c r="B3583" t="s">
        <v>17152</v>
      </c>
      <c r="C3583" t="s">
        <v>17153</v>
      </c>
      <c r="D3583" s="5">
        <v>44861</v>
      </c>
      <c r="E3583" s="5">
        <v>44734</v>
      </c>
      <c r="F3583" t="s">
        <v>763</v>
      </c>
      <c r="G3583" t="s">
        <v>17154</v>
      </c>
      <c r="H3583" t="s">
        <v>2755</v>
      </c>
      <c r="J3583" t="s">
        <v>756</v>
      </c>
      <c r="K3583" t="s">
        <v>756</v>
      </c>
      <c r="L3583" t="s">
        <v>756</v>
      </c>
      <c r="M3583" t="s">
        <v>756</v>
      </c>
      <c r="N3583" t="s">
        <v>756</v>
      </c>
      <c r="O3583" t="s">
        <v>756</v>
      </c>
      <c r="P3583" t="s">
        <v>758</v>
      </c>
      <c r="Q3583" t="s">
        <v>759</v>
      </c>
      <c r="R3583" t="s">
        <v>759</v>
      </c>
      <c r="S3583" t="s">
        <v>757</v>
      </c>
      <c r="T3583" t="s">
        <v>757</v>
      </c>
      <c r="U3583" t="s">
        <v>757</v>
      </c>
      <c r="V3583" t="s">
        <v>756</v>
      </c>
      <c r="W3583" t="s">
        <v>756</v>
      </c>
      <c r="X3583" t="s">
        <v>16836</v>
      </c>
      <c r="Y3583" t="str">
        <f t="shared" si="784"/>
        <v>junio</v>
      </c>
      <c r="Z3583">
        <f>YEAR(BD_PONDERACIONES[[#This Row],[Fecha Ejecución del Ticket]])</f>
        <v>2022</v>
      </c>
      <c r="AA3583" t="str">
        <f t="shared" si="772"/>
        <v>octubre</v>
      </c>
      <c r="AB3583">
        <f>YEAR(BD_PONDERACIONES[[#This Row],[Fecha de Inspección]])</f>
        <v>2022</v>
      </c>
      <c r="AC3583">
        <f t="shared" si="773"/>
        <v>0.5</v>
      </c>
      <c r="AD3583">
        <f t="shared" si="774"/>
        <v>0.5</v>
      </c>
      <c r="AE3583">
        <f t="shared" si="775"/>
        <v>0.5</v>
      </c>
      <c r="AF3583">
        <f t="shared" si="776"/>
        <v>0.5</v>
      </c>
      <c r="AG3583">
        <f t="shared" si="777"/>
        <v>0.5</v>
      </c>
      <c r="AH3583">
        <f t="shared" si="778"/>
        <v>0.5</v>
      </c>
      <c r="AI3583">
        <f t="shared" si="779"/>
        <v>0.25</v>
      </c>
      <c r="AJ3583">
        <f t="shared" si="780"/>
        <v>0.25</v>
      </c>
      <c r="AK3583">
        <f t="shared" si="781"/>
        <v>0.5</v>
      </c>
      <c r="AL3583">
        <f t="shared" si="782"/>
        <v>0.5</v>
      </c>
      <c r="AM3583">
        <f t="shared" si="783"/>
        <v>0.5</v>
      </c>
      <c r="AN3583" s="6">
        <f t="shared" si="785"/>
        <v>1</v>
      </c>
      <c r="AO3583" t="str">
        <f>VLOOKUP(BD_PONDERACIONES[[#This Row],[Comuna]],Tabla3[#All],2,0)</f>
        <v>Florida</v>
      </c>
    </row>
    <row r="3584" spans="1:41" x14ac:dyDescent="0.35">
      <c r="A3584" t="s">
        <v>17155</v>
      </c>
      <c r="B3584" t="s">
        <v>17156</v>
      </c>
      <c r="C3584" t="s">
        <v>17157</v>
      </c>
      <c r="D3584" s="5">
        <v>44861</v>
      </c>
      <c r="E3584" s="5">
        <v>44735</v>
      </c>
      <c r="F3584" t="s">
        <v>763</v>
      </c>
      <c r="G3584" t="s">
        <v>17158</v>
      </c>
      <c r="H3584" t="s">
        <v>2755</v>
      </c>
      <c r="J3584" t="s">
        <v>756</v>
      </c>
      <c r="K3584" t="s">
        <v>756</v>
      </c>
      <c r="L3584" t="s">
        <v>756</v>
      </c>
      <c r="M3584" t="s">
        <v>756</v>
      </c>
      <c r="N3584" t="s">
        <v>757</v>
      </c>
      <c r="O3584" t="s">
        <v>757</v>
      </c>
      <c r="P3584" t="s">
        <v>765</v>
      </c>
      <c r="Q3584" t="s">
        <v>17159</v>
      </c>
      <c r="R3584" t="s">
        <v>17160</v>
      </c>
      <c r="S3584" t="s">
        <v>757</v>
      </c>
      <c r="T3584" t="s">
        <v>757</v>
      </c>
      <c r="U3584" t="s">
        <v>757</v>
      </c>
      <c r="V3584" t="s">
        <v>756</v>
      </c>
      <c r="W3584" t="s">
        <v>756</v>
      </c>
      <c r="X3584" t="s">
        <v>17161</v>
      </c>
      <c r="Y3584" t="str">
        <f t="shared" si="784"/>
        <v>junio</v>
      </c>
      <c r="Z3584">
        <f>YEAR(BD_PONDERACIONES[[#This Row],[Fecha Ejecución del Ticket]])</f>
        <v>2022</v>
      </c>
      <c r="AA3584" t="str">
        <f t="shared" si="772"/>
        <v>octubre</v>
      </c>
      <c r="AB3584">
        <f>YEAR(BD_PONDERACIONES[[#This Row],[Fecha de Inspección]])</f>
        <v>2022</v>
      </c>
      <c r="AC3584">
        <f t="shared" si="773"/>
        <v>0.5</v>
      </c>
      <c r="AD3584">
        <f t="shared" si="774"/>
        <v>0.5</v>
      </c>
      <c r="AE3584">
        <f t="shared" si="775"/>
        <v>0.5</v>
      </c>
      <c r="AF3584">
        <f t="shared" si="776"/>
        <v>0.5</v>
      </c>
      <c r="AG3584">
        <f t="shared" si="777"/>
        <v>0.5</v>
      </c>
      <c r="AH3584">
        <f t="shared" si="778"/>
        <v>0.5</v>
      </c>
      <c r="AI3584">
        <f t="shared" si="779"/>
        <v>0.25</v>
      </c>
      <c r="AJ3584">
        <f t="shared" si="780"/>
        <v>0.25</v>
      </c>
      <c r="AK3584">
        <f t="shared" si="781"/>
        <v>0.5</v>
      </c>
      <c r="AL3584">
        <f t="shared" si="782"/>
        <v>0.5</v>
      </c>
      <c r="AM3584">
        <f t="shared" si="783"/>
        <v>0.5</v>
      </c>
      <c r="AN3584" s="6">
        <f t="shared" si="785"/>
        <v>1</v>
      </c>
      <c r="AO3584" t="str">
        <f>VLOOKUP(BD_PONDERACIONES[[#This Row],[Comuna]],Tabla3[#All],2,0)</f>
        <v>Florida</v>
      </c>
    </row>
    <row r="3585" spans="1:41" x14ac:dyDescent="0.35">
      <c r="A3585" t="s">
        <v>17162</v>
      </c>
      <c r="B3585" t="s">
        <v>17163</v>
      </c>
      <c r="C3585" t="s">
        <v>17164</v>
      </c>
      <c r="D3585" s="5">
        <v>44862</v>
      </c>
      <c r="E3585" s="5">
        <v>44738</v>
      </c>
      <c r="F3585" t="s">
        <v>763</v>
      </c>
      <c r="G3585" t="s">
        <v>17165</v>
      </c>
      <c r="H3585" t="s">
        <v>2755</v>
      </c>
      <c r="J3585" t="s">
        <v>756</v>
      </c>
      <c r="K3585" t="s">
        <v>756</v>
      </c>
      <c r="L3585" t="s">
        <v>757</v>
      </c>
      <c r="M3585" t="s">
        <v>757</v>
      </c>
      <c r="N3585" t="s">
        <v>756</v>
      </c>
      <c r="O3585" t="s">
        <v>756</v>
      </c>
      <c r="P3585" t="s">
        <v>758</v>
      </c>
      <c r="Q3585" t="s">
        <v>759</v>
      </c>
      <c r="R3585" t="s">
        <v>759</v>
      </c>
      <c r="S3585" t="s">
        <v>757</v>
      </c>
      <c r="T3585" t="s">
        <v>757</v>
      </c>
      <c r="U3585" t="s">
        <v>757</v>
      </c>
      <c r="V3585" t="s">
        <v>756</v>
      </c>
      <c r="W3585" t="s">
        <v>756</v>
      </c>
      <c r="X3585" t="s">
        <v>17166</v>
      </c>
      <c r="Y3585" t="str">
        <f t="shared" si="784"/>
        <v>junio</v>
      </c>
      <c r="Z3585">
        <f>YEAR(BD_PONDERACIONES[[#This Row],[Fecha Ejecución del Ticket]])</f>
        <v>2022</v>
      </c>
      <c r="AA3585" t="str">
        <f t="shared" si="772"/>
        <v>octubre</v>
      </c>
      <c r="AB3585">
        <f>YEAR(BD_PONDERACIONES[[#This Row],[Fecha de Inspección]])</f>
        <v>2022</v>
      </c>
      <c r="AC3585">
        <f t="shared" si="773"/>
        <v>0.5</v>
      </c>
      <c r="AD3585">
        <f t="shared" si="774"/>
        <v>0.5</v>
      </c>
      <c r="AE3585">
        <f t="shared" si="775"/>
        <v>0.5</v>
      </c>
      <c r="AF3585">
        <f t="shared" si="776"/>
        <v>0.5</v>
      </c>
      <c r="AG3585">
        <f t="shared" si="777"/>
        <v>0.5</v>
      </c>
      <c r="AH3585">
        <f t="shared" si="778"/>
        <v>0.5</v>
      </c>
      <c r="AI3585">
        <f t="shared" si="779"/>
        <v>0.25</v>
      </c>
      <c r="AJ3585">
        <f t="shared" si="780"/>
        <v>0.25</v>
      </c>
      <c r="AK3585">
        <f t="shared" si="781"/>
        <v>0.5</v>
      </c>
      <c r="AL3585">
        <f t="shared" si="782"/>
        <v>0.5</v>
      </c>
      <c r="AM3585">
        <f t="shared" si="783"/>
        <v>0.5</v>
      </c>
      <c r="AN3585" s="6">
        <f t="shared" si="785"/>
        <v>1</v>
      </c>
      <c r="AO3585" t="str">
        <f>VLOOKUP(BD_PONDERACIONES[[#This Row],[Comuna]],Tabla3[#All],2,0)</f>
        <v>Florida</v>
      </c>
    </row>
    <row r="3586" spans="1:41" x14ac:dyDescent="0.35">
      <c r="A3586" t="s">
        <v>17167</v>
      </c>
      <c r="B3586" t="s">
        <v>17168</v>
      </c>
      <c r="C3586" t="s">
        <v>17169</v>
      </c>
      <c r="D3586" s="5">
        <v>44862</v>
      </c>
      <c r="E3586" s="5">
        <v>44738</v>
      </c>
      <c r="F3586" t="s">
        <v>763</v>
      </c>
      <c r="G3586" t="s">
        <v>17170</v>
      </c>
      <c r="H3586" t="s">
        <v>2755</v>
      </c>
      <c r="J3586" t="s">
        <v>756</v>
      </c>
      <c r="K3586" t="s">
        <v>756</v>
      </c>
      <c r="L3586" t="s">
        <v>757</v>
      </c>
      <c r="M3586" t="s">
        <v>757</v>
      </c>
      <c r="N3586" t="s">
        <v>756</v>
      </c>
      <c r="O3586" t="s">
        <v>756</v>
      </c>
      <c r="P3586" t="s">
        <v>758</v>
      </c>
      <c r="Q3586" t="s">
        <v>759</v>
      </c>
      <c r="R3586" t="s">
        <v>759</v>
      </c>
      <c r="S3586" t="s">
        <v>757</v>
      </c>
      <c r="T3586" t="s">
        <v>757</v>
      </c>
      <c r="U3586" t="s">
        <v>757</v>
      </c>
      <c r="V3586" t="s">
        <v>756</v>
      </c>
      <c r="W3586" t="s">
        <v>756</v>
      </c>
      <c r="X3586" t="s">
        <v>17171</v>
      </c>
      <c r="Y3586" t="str">
        <f t="shared" si="784"/>
        <v>junio</v>
      </c>
      <c r="Z3586">
        <f>YEAR(BD_PONDERACIONES[[#This Row],[Fecha Ejecución del Ticket]])</f>
        <v>2022</v>
      </c>
      <c r="AA3586" t="str">
        <f t="shared" ref="AA3586:AA3649" si="786">TEXT(D3586,"MMMM")</f>
        <v>octubre</v>
      </c>
      <c r="AB3586">
        <f>YEAR(BD_PONDERACIONES[[#This Row],[Fecha de Inspección]])</f>
        <v>2022</v>
      </c>
      <c r="AC3586">
        <f t="shared" ref="AC3586:AC3649" si="787">IF(OR(J3586="Cumple",J3586="No Aplica"),0.5,0)</f>
        <v>0.5</v>
      </c>
      <c r="AD3586">
        <f t="shared" ref="AD3586:AD3649" si="788">IF(OR(K3586="CUMPLE",K3586="No Aplica"),0.5,0)</f>
        <v>0.5</v>
      </c>
      <c r="AE3586">
        <f t="shared" ref="AE3586:AE3649" si="789">IF(OR(L3586="CUMPLE",L3586="No Aplica"),0.5,0)</f>
        <v>0.5</v>
      </c>
      <c r="AF3586">
        <f t="shared" ref="AF3586:AF3649" si="790">IF(OR(M3586="CUMPLE",M3586="No Aplica"),0.5,0)</f>
        <v>0.5</v>
      </c>
      <c r="AG3586">
        <f t="shared" ref="AG3586:AG3649" si="791">IF(OR(N3586="CUMPLE",N3586="No Aplica"),0.5,IF(N3586="Cumple Mayormente",0.325,IF(N3586="Cumple Parcialmente",0.175,0)))</f>
        <v>0.5</v>
      </c>
      <c r="AH3586">
        <f t="shared" ref="AH3586:AH3649" si="792">IF(OR(O3586="CUMPLE",O3586="No Aplica"),0.5,IF(O3586="Cumple Mayormente",0.325,IF(O3586="Cumple Parcialmente",0.175,0)))</f>
        <v>0.5</v>
      </c>
      <c r="AI3586">
        <f t="shared" ref="AI3586:AI3649" si="793">IF(OR(S3586="CUMPLE",S3586="No Aplica"),0.25,IF(S3586="Cumple Mayormente",0.1625,IF(S3586="Cumple Parcialmente",0.0875,0)))</f>
        <v>0.25</v>
      </c>
      <c r="AJ3586">
        <f t="shared" ref="AJ3586:AJ3649" si="794">IF(OR(T3586="CUMPLE",T3586="No Aplica"),0.25,IF(T3586="Cumple Mayormente",0.1625,IF(T3586="Cumple Parcialmente",0.0875,0)))</f>
        <v>0.25</v>
      </c>
      <c r="AK3586">
        <f t="shared" ref="AK3586:AK3649" si="795">IF(OR(U3586="CUMPLE",U3586="No Aplica"),0.5,IF(U3586="Cumple Mayormente",0.325,IF(U3586="Cumple Parcialmente",0.175,0)))</f>
        <v>0.5</v>
      </c>
      <c r="AL3586">
        <f t="shared" ref="AL3586:AL3649" si="796">IF(OR(V3586="CUMPLE",V3586="No Aplica"),0.5,IF(V3586="Cumple Mayormente",0.325,IF(V3586="Cumple Parcialmente",0.175,0)))</f>
        <v>0.5</v>
      </c>
      <c r="AM3586">
        <f t="shared" ref="AM3586:AM3649" si="797">IF(OR(W3586="CUMPLE",W3586="No Aplica"),0.5,IF(W3586="Cumple Mayormente",0.325,IF(W3586="Cumple Parcialmente",0.175,0)))</f>
        <v>0.5</v>
      </c>
      <c r="AN3586" s="6">
        <f t="shared" si="785"/>
        <v>1</v>
      </c>
      <c r="AO3586" t="str">
        <f>VLOOKUP(BD_PONDERACIONES[[#This Row],[Comuna]],Tabla3[#All],2,0)</f>
        <v>Florida</v>
      </c>
    </row>
    <row r="3587" spans="1:41" x14ac:dyDescent="0.35">
      <c r="A3587" t="s">
        <v>17172</v>
      </c>
      <c r="B3587" t="s">
        <v>17173</v>
      </c>
      <c r="C3587" t="s">
        <v>17174</v>
      </c>
      <c r="D3587" s="5">
        <v>44862</v>
      </c>
      <c r="E3587" s="5">
        <v>44739</v>
      </c>
      <c r="F3587" t="s">
        <v>763</v>
      </c>
      <c r="G3587" t="s">
        <v>17175</v>
      </c>
      <c r="H3587" t="s">
        <v>2755</v>
      </c>
      <c r="J3587" t="s">
        <v>756</v>
      </c>
      <c r="K3587" t="s">
        <v>756</v>
      </c>
      <c r="L3587" t="s">
        <v>757</v>
      </c>
      <c r="M3587" t="s">
        <v>757</v>
      </c>
      <c r="N3587" t="s">
        <v>756</v>
      </c>
      <c r="O3587" t="s">
        <v>756</v>
      </c>
      <c r="P3587" t="s">
        <v>758</v>
      </c>
      <c r="Q3587" t="s">
        <v>759</v>
      </c>
      <c r="R3587" t="s">
        <v>759</v>
      </c>
      <c r="S3587" t="s">
        <v>757</v>
      </c>
      <c r="T3587" t="s">
        <v>757</v>
      </c>
      <c r="U3587" t="s">
        <v>757</v>
      </c>
      <c r="V3587" t="s">
        <v>756</v>
      </c>
      <c r="W3587" t="s">
        <v>756</v>
      </c>
      <c r="X3587" t="s">
        <v>13644</v>
      </c>
      <c r="Y3587" t="str">
        <f t="shared" si="784"/>
        <v>junio</v>
      </c>
      <c r="Z3587">
        <f>YEAR(BD_PONDERACIONES[[#This Row],[Fecha Ejecución del Ticket]])</f>
        <v>2022</v>
      </c>
      <c r="AA3587" t="str">
        <f t="shared" si="786"/>
        <v>octubre</v>
      </c>
      <c r="AB3587">
        <f>YEAR(BD_PONDERACIONES[[#This Row],[Fecha de Inspección]])</f>
        <v>2022</v>
      </c>
      <c r="AC3587">
        <f t="shared" si="787"/>
        <v>0.5</v>
      </c>
      <c r="AD3587">
        <f t="shared" si="788"/>
        <v>0.5</v>
      </c>
      <c r="AE3587">
        <f t="shared" si="789"/>
        <v>0.5</v>
      </c>
      <c r="AF3587">
        <f t="shared" si="790"/>
        <v>0.5</v>
      </c>
      <c r="AG3587">
        <f t="shared" si="791"/>
        <v>0.5</v>
      </c>
      <c r="AH3587">
        <f t="shared" si="792"/>
        <v>0.5</v>
      </c>
      <c r="AI3587">
        <f t="shared" si="793"/>
        <v>0.25</v>
      </c>
      <c r="AJ3587">
        <f t="shared" si="794"/>
        <v>0.25</v>
      </c>
      <c r="AK3587">
        <f t="shared" si="795"/>
        <v>0.5</v>
      </c>
      <c r="AL3587">
        <f t="shared" si="796"/>
        <v>0.5</v>
      </c>
      <c r="AM3587">
        <f t="shared" si="797"/>
        <v>0.5</v>
      </c>
      <c r="AN3587" s="6">
        <f t="shared" si="785"/>
        <v>1</v>
      </c>
      <c r="AO3587" t="str">
        <f>VLOOKUP(BD_PONDERACIONES[[#This Row],[Comuna]],Tabla3[#All],2,0)</f>
        <v>Florida</v>
      </c>
    </row>
    <row r="3588" spans="1:41" x14ac:dyDescent="0.35">
      <c r="A3588" t="s">
        <v>17176</v>
      </c>
      <c r="B3588" t="s">
        <v>17177</v>
      </c>
      <c r="C3588" t="s">
        <v>17178</v>
      </c>
      <c r="D3588" s="5">
        <v>44862</v>
      </c>
      <c r="E3588" s="5">
        <v>44716</v>
      </c>
      <c r="F3588" t="s">
        <v>753</v>
      </c>
      <c r="G3588" t="s">
        <v>17179</v>
      </c>
      <c r="H3588" t="s">
        <v>1809</v>
      </c>
      <c r="J3588" t="s">
        <v>756</v>
      </c>
      <c r="K3588" t="s">
        <v>756</v>
      </c>
      <c r="L3588" t="s">
        <v>756</v>
      </c>
      <c r="M3588" t="s">
        <v>756</v>
      </c>
      <c r="N3588" t="s">
        <v>756</v>
      </c>
      <c r="O3588" t="s">
        <v>756</v>
      </c>
      <c r="P3588" t="s">
        <v>758</v>
      </c>
      <c r="Q3588" t="s">
        <v>759</v>
      </c>
      <c r="R3588" t="s">
        <v>759</v>
      </c>
      <c r="S3588" t="s">
        <v>757</v>
      </c>
      <c r="T3588" t="s">
        <v>757</v>
      </c>
      <c r="U3588" t="s">
        <v>757</v>
      </c>
      <c r="V3588" t="s">
        <v>756</v>
      </c>
      <c r="W3588" t="s">
        <v>756</v>
      </c>
      <c r="X3588" t="s">
        <v>17180</v>
      </c>
      <c r="Y3588" t="str">
        <f t="shared" si="784"/>
        <v>junio</v>
      </c>
      <c r="Z3588">
        <f>YEAR(BD_PONDERACIONES[[#This Row],[Fecha Ejecución del Ticket]])</f>
        <v>2022</v>
      </c>
      <c r="AA3588" t="str">
        <f t="shared" si="786"/>
        <v>octubre</v>
      </c>
      <c r="AB3588">
        <f>YEAR(BD_PONDERACIONES[[#This Row],[Fecha de Inspección]])</f>
        <v>2022</v>
      </c>
      <c r="AC3588">
        <f t="shared" si="787"/>
        <v>0.5</v>
      </c>
      <c r="AD3588">
        <f t="shared" si="788"/>
        <v>0.5</v>
      </c>
      <c r="AE3588">
        <f t="shared" si="789"/>
        <v>0.5</v>
      </c>
      <c r="AF3588">
        <f t="shared" si="790"/>
        <v>0.5</v>
      </c>
      <c r="AG3588">
        <f t="shared" si="791"/>
        <v>0.5</v>
      </c>
      <c r="AH3588">
        <f t="shared" si="792"/>
        <v>0.5</v>
      </c>
      <c r="AI3588">
        <f t="shared" si="793"/>
        <v>0.25</v>
      </c>
      <c r="AJ3588">
        <f t="shared" si="794"/>
        <v>0.25</v>
      </c>
      <c r="AK3588">
        <f t="shared" si="795"/>
        <v>0.5</v>
      </c>
      <c r="AL3588">
        <f t="shared" si="796"/>
        <v>0.5</v>
      </c>
      <c r="AM3588">
        <f t="shared" si="797"/>
        <v>0.5</v>
      </c>
      <c r="AN3588" s="6">
        <f t="shared" si="785"/>
        <v>1</v>
      </c>
      <c r="AO3588" t="str">
        <f>VLOOKUP(BD_PONDERACIONES[[#This Row],[Comuna]],Tabla3[#All],2,0)</f>
        <v>Florida</v>
      </c>
    </row>
    <row r="3589" spans="1:41" x14ac:dyDescent="0.35">
      <c r="A3589" t="s">
        <v>17181</v>
      </c>
      <c r="B3589" t="s">
        <v>17182</v>
      </c>
      <c r="C3589" t="s">
        <v>17183</v>
      </c>
      <c r="D3589" s="5">
        <v>44862</v>
      </c>
      <c r="E3589" s="5">
        <v>44737</v>
      </c>
      <c r="F3589" t="s">
        <v>763</v>
      </c>
      <c r="G3589" t="s">
        <v>17184</v>
      </c>
      <c r="H3589" t="s">
        <v>2755</v>
      </c>
      <c r="J3589" t="s">
        <v>757</v>
      </c>
      <c r="K3589" t="s">
        <v>757</v>
      </c>
      <c r="L3589" t="s">
        <v>757</v>
      </c>
      <c r="M3589" t="s">
        <v>757</v>
      </c>
      <c r="N3589" t="s">
        <v>756</v>
      </c>
      <c r="O3589" t="s">
        <v>756</v>
      </c>
      <c r="P3589" t="s">
        <v>758</v>
      </c>
      <c r="Q3589" t="s">
        <v>759</v>
      </c>
      <c r="R3589" t="s">
        <v>759</v>
      </c>
      <c r="S3589" t="s">
        <v>757</v>
      </c>
      <c r="T3589" t="s">
        <v>757</v>
      </c>
      <c r="U3589" t="s">
        <v>757</v>
      </c>
      <c r="V3589" t="s">
        <v>756</v>
      </c>
      <c r="W3589" t="s">
        <v>756</v>
      </c>
      <c r="X3589" t="s">
        <v>17185</v>
      </c>
      <c r="Y3589" t="str">
        <f t="shared" si="784"/>
        <v>junio</v>
      </c>
      <c r="Z3589">
        <f>YEAR(BD_PONDERACIONES[[#This Row],[Fecha Ejecución del Ticket]])</f>
        <v>2022</v>
      </c>
      <c r="AA3589" t="str">
        <f t="shared" si="786"/>
        <v>octubre</v>
      </c>
      <c r="AB3589">
        <f>YEAR(BD_PONDERACIONES[[#This Row],[Fecha de Inspección]])</f>
        <v>2022</v>
      </c>
      <c r="AC3589">
        <f t="shared" si="787"/>
        <v>0.5</v>
      </c>
      <c r="AD3589">
        <f t="shared" si="788"/>
        <v>0.5</v>
      </c>
      <c r="AE3589">
        <f t="shared" si="789"/>
        <v>0.5</v>
      </c>
      <c r="AF3589">
        <f t="shared" si="790"/>
        <v>0.5</v>
      </c>
      <c r="AG3589">
        <f t="shared" si="791"/>
        <v>0.5</v>
      </c>
      <c r="AH3589">
        <f t="shared" si="792"/>
        <v>0.5</v>
      </c>
      <c r="AI3589">
        <f t="shared" si="793"/>
        <v>0.25</v>
      </c>
      <c r="AJ3589">
        <f t="shared" si="794"/>
        <v>0.25</v>
      </c>
      <c r="AK3589">
        <f t="shared" si="795"/>
        <v>0.5</v>
      </c>
      <c r="AL3589">
        <f t="shared" si="796"/>
        <v>0.5</v>
      </c>
      <c r="AM3589">
        <f t="shared" si="797"/>
        <v>0.5</v>
      </c>
      <c r="AN3589" s="6">
        <f t="shared" si="785"/>
        <v>1</v>
      </c>
      <c r="AO3589" t="str">
        <f>VLOOKUP(BD_PONDERACIONES[[#This Row],[Comuna]],Tabla3[#All],2,0)</f>
        <v>Florida</v>
      </c>
    </row>
    <row r="3590" spans="1:41" x14ac:dyDescent="0.35">
      <c r="A3590" t="s">
        <v>17186</v>
      </c>
      <c r="B3590" t="s">
        <v>17187</v>
      </c>
      <c r="C3590" t="s">
        <v>17188</v>
      </c>
      <c r="D3590" s="5">
        <v>44862</v>
      </c>
      <c r="E3590" s="5">
        <v>44714</v>
      </c>
      <c r="F3590" t="s">
        <v>753</v>
      </c>
      <c r="G3590" t="s">
        <v>17189</v>
      </c>
      <c r="H3590" t="s">
        <v>1809</v>
      </c>
      <c r="J3590" t="s">
        <v>756</v>
      </c>
      <c r="K3590" t="s">
        <v>756</v>
      </c>
      <c r="L3590" t="s">
        <v>756</v>
      </c>
      <c r="M3590" t="s">
        <v>756</v>
      </c>
      <c r="N3590" t="s">
        <v>756</v>
      </c>
      <c r="O3590" t="s">
        <v>756</v>
      </c>
      <c r="P3590" t="s">
        <v>758</v>
      </c>
      <c r="Q3590" t="s">
        <v>759</v>
      </c>
      <c r="R3590" t="s">
        <v>759</v>
      </c>
      <c r="S3590" t="s">
        <v>757</v>
      </c>
      <c r="T3590" t="s">
        <v>757</v>
      </c>
      <c r="U3590" t="s">
        <v>757</v>
      </c>
      <c r="V3590" t="s">
        <v>756</v>
      </c>
      <c r="W3590" t="s">
        <v>756</v>
      </c>
      <c r="X3590" t="s">
        <v>17180</v>
      </c>
      <c r="Y3590" t="str">
        <f t="shared" si="784"/>
        <v>junio</v>
      </c>
      <c r="Z3590">
        <f>YEAR(BD_PONDERACIONES[[#This Row],[Fecha Ejecución del Ticket]])</f>
        <v>2022</v>
      </c>
      <c r="AA3590" t="str">
        <f t="shared" si="786"/>
        <v>octubre</v>
      </c>
      <c r="AB3590">
        <f>YEAR(BD_PONDERACIONES[[#This Row],[Fecha de Inspección]])</f>
        <v>2022</v>
      </c>
      <c r="AC3590">
        <f t="shared" si="787"/>
        <v>0.5</v>
      </c>
      <c r="AD3590">
        <f t="shared" si="788"/>
        <v>0.5</v>
      </c>
      <c r="AE3590">
        <f t="shared" si="789"/>
        <v>0.5</v>
      </c>
      <c r="AF3590">
        <f t="shared" si="790"/>
        <v>0.5</v>
      </c>
      <c r="AG3590">
        <f t="shared" si="791"/>
        <v>0.5</v>
      </c>
      <c r="AH3590">
        <f t="shared" si="792"/>
        <v>0.5</v>
      </c>
      <c r="AI3590">
        <f t="shared" si="793"/>
        <v>0.25</v>
      </c>
      <c r="AJ3590">
        <f t="shared" si="794"/>
        <v>0.25</v>
      </c>
      <c r="AK3590">
        <f t="shared" si="795"/>
        <v>0.5</v>
      </c>
      <c r="AL3590">
        <f t="shared" si="796"/>
        <v>0.5</v>
      </c>
      <c r="AM3590">
        <f t="shared" si="797"/>
        <v>0.5</v>
      </c>
      <c r="AN3590" s="6">
        <f t="shared" si="785"/>
        <v>1</v>
      </c>
      <c r="AO3590" t="str">
        <f>VLOOKUP(BD_PONDERACIONES[[#This Row],[Comuna]],Tabla3[#All],2,0)</f>
        <v>Florida</v>
      </c>
    </row>
    <row r="3591" spans="1:41" x14ac:dyDescent="0.35">
      <c r="A3591" t="s">
        <v>17190</v>
      </c>
      <c r="B3591" t="s">
        <v>17191</v>
      </c>
      <c r="C3591" t="s">
        <v>17192</v>
      </c>
      <c r="D3591" s="5">
        <v>44862</v>
      </c>
      <c r="E3591" s="5">
        <v>44738</v>
      </c>
      <c r="F3591" t="s">
        <v>763</v>
      </c>
      <c r="G3591" t="s">
        <v>17193</v>
      </c>
      <c r="H3591" t="s">
        <v>2755</v>
      </c>
      <c r="J3591" t="s">
        <v>756</v>
      </c>
      <c r="K3591" t="s">
        <v>756</v>
      </c>
      <c r="L3591" t="s">
        <v>757</v>
      </c>
      <c r="M3591" t="s">
        <v>757</v>
      </c>
      <c r="N3591" t="s">
        <v>756</v>
      </c>
      <c r="O3591" t="s">
        <v>756</v>
      </c>
      <c r="P3591" t="s">
        <v>758</v>
      </c>
      <c r="Q3591" t="s">
        <v>759</v>
      </c>
      <c r="R3591" t="s">
        <v>759</v>
      </c>
      <c r="S3591" t="s">
        <v>757</v>
      </c>
      <c r="T3591" t="s">
        <v>757</v>
      </c>
      <c r="U3591" t="s">
        <v>757</v>
      </c>
      <c r="V3591" t="s">
        <v>756</v>
      </c>
      <c r="W3591" t="s">
        <v>756</v>
      </c>
      <c r="X3591" t="s">
        <v>1712</v>
      </c>
      <c r="Y3591" t="str">
        <f t="shared" si="784"/>
        <v>junio</v>
      </c>
      <c r="Z3591">
        <f>YEAR(BD_PONDERACIONES[[#This Row],[Fecha Ejecución del Ticket]])</f>
        <v>2022</v>
      </c>
      <c r="AA3591" t="str">
        <f t="shared" si="786"/>
        <v>octubre</v>
      </c>
      <c r="AB3591">
        <f>YEAR(BD_PONDERACIONES[[#This Row],[Fecha de Inspección]])</f>
        <v>2022</v>
      </c>
      <c r="AC3591">
        <f t="shared" si="787"/>
        <v>0.5</v>
      </c>
      <c r="AD3591">
        <f t="shared" si="788"/>
        <v>0.5</v>
      </c>
      <c r="AE3591">
        <f t="shared" si="789"/>
        <v>0.5</v>
      </c>
      <c r="AF3591">
        <f t="shared" si="790"/>
        <v>0.5</v>
      </c>
      <c r="AG3591">
        <f t="shared" si="791"/>
        <v>0.5</v>
      </c>
      <c r="AH3591">
        <f t="shared" si="792"/>
        <v>0.5</v>
      </c>
      <c r="AI3591">
        <f t="shared" si="793"/>
        <v>0.25</v>
      </c>
      <c r="AJ3591">
        <f t="shared" si="794"/>
        <v>0.25</v>
      </c>
      <c r="AK3591">
        <f t="shared" si="795"/>
        <v>0.5</v>
      </c>
      <c r="AL3591">
        <f t="shared" si="796"/>
        <v>0.5</v>
      </c>
      <c r="AM3591">
        <f t="shared" si="797"/>
        <v>0.5</v>
      </c>
      <c r="AN3591" s="6">
        <f t="shared" si="785"/>
        <v>1</v>
      </c>
      <c r="AO3591" t="str">
        <f>VLOOKUP(BD_PONDERACIONES[[#This Row],[Comuna]],Tabla3[#All],2,0)</f>
        <v>Florida</v>
      </c>
    </row>
    <row r="3592" spans="1:41" x14ac:dyDescent="0.35">
      <c r="A3592" t="s">
        <v>17194</v>
      </c>
      <c r="B3592" t="s">
        <v>17195</v>
      </c>
      <c r="C3592" t="s">
        <v>17196</v>
      </c>
      <c r="D3592" s="5">
        <v>44862</v>
      </c>
      <c r="E3592" s="5">
        <v>44714</v>
      </c>
      <c r="F3592" t="s">
        <v>753</v>
      </c>
      <c r="G3592" t="s">
        <v>17197</v>
      </c>
      <c r="H3592" t="s">
        <v>1809</v>
      </c>
      <c r="J3592" t="s">
        <v>757</v>
      </c>
      <c r="K3592" t="s">
        <v>757</v>
      </c>
      <c r="L3592" t="s">
        <v>757</v>
      </c>
      <c r="M3592" t="s">
        <v>757</v>
      </c>
      <c r="N3592" t="s">
        <v>757</v>
      </c>
      <c r="O3592" t="s">
        <v>757</v>
      </c>
      <c r="P3592" t="s">
        <v>765</v>
      </c>
      <c r="Q3592" t="s">
        <v>759</v>
      </c>
      <c r="R3592" t="s">
        <v>759</v>
      </c>
      <c r="S3592" t="s">
        <v>757</v>
      </c>
      <c r="T3592" t="s">
        <v>757</v>
      </c>
      <c r="U3592" t="s">
        <v>757</v>
      </c>
      <c r="V3592" t="s">
        <v>773</v>
      </c>
      <c r="W3592" t="s">
        <v>773</v>
      </c>
      <c r="X3592" t="s">
        <v>17198</v>
      </c>
      <c r="Y3592" t="str">
        <f t="shared" si="784"/>
        <v>junio</v>
      </c>
      <c r="Z3592">
        <f>YEAR(BD_PONDERACIONES[[#This Row],[Fecha Ejecución del Ticket]])</f>
        <v>2022</v>
      </c>
      <c r="AA3592" t="str">
        <f t="shared" si="786"/>
        <v>octubre</v>
      </c>
      <c r="AB3592">
        <f>YEAR(BD_PONDERACIONES[[#This Row],[Fecha de Inspección]])</f>
        <v>2022</v>
      </c>
      <c r="AC3592">
        <f t="shared" si="787"/>
        <v>0.5</v>
      </c>
      <c r="AD3592">
        <f t="shared" si="788"/>
        <v>0.5</v>
      </c>
      <c r="AE3592">
        <f t="shared" si="789"/>
        <v>0.5</v>
      </c>
      <c r="AF3592">
        <f t="shared" si="790"/>
        <v>0.5</v>
      </c>
      <c r="AG3592">
        <f t="shared" si="791"/>
        <v>0.5</v>
      </c>
      <c r="AH3592">
        <f t="shared" si="792"/>
        <v>0.5</v>
      </c>
      <c r="AI3592">
        <f t="shared" si="793"/>
        <v>0.25</v>
      </c>
      <c r="AJ3592">
        <f t="shared" si="794"/>
        <v>0.25</v>
      </c>
      <c r="AK3592">
        <f t="shared" si="795"/>
        <v>0.5</v>
      </c>
      <c r="AL3592">
        <f t="shared" si="796"/>
        <v>0</v>
      </c>
      <c r="AM3592">
        <f t="shared" si="797"/>
        <v>0</v>
      </c>
      <c r="AN3592" s="6">
        <f t="shared" si="785"/>
        <v>0.8</v>
      </c>
      <c r="AO3592" t="str">
        <f>VLOOKUP(BD_PONDERACIONES[[#This Row],[Comuna]],Tabla3[#All],2,0)</f>
        <v>Florida</v>
      </c>
    </row>
    <row r="3593" spans="1:41" x14ac:dyDescent="0.35">
      <c r="A3593" t="s">
        <v>17199</v>
      </c>
      <c r="B3593" t="s">
        <v>17200</v>
      </c>
      <c r="C3593" t="s">
        <v>17201</v>
      </c>
      <c r="D3593" s="5">
        <v>44862</v>
      </c>
      <c r="E3593" s="5">
        <v>44720</v>
      </c>
      <c r="F3593" t="s">
        <v>753</v>
      </c>
      <c r="G3593" t="s">
        <v>17202</v>
      </c>
      <c r="H3593" t="s">
        <v>1809</v>
      </c>
      <c r="J3593" t="s">
        <v>756</v>
      </c>
      <c r="K3593" t="s">
        <v>756</v>
      </c>
      <c r="L3593" t="s">
        <v>773</v>
      </c>
      <c r="M3593" t="s">
        <v>773</v>
      </c>
      <c r="N3593" t="s">
        <v>756</v>
      </c>
      <c r="O3593" t="s">
        <v>756</v>
      </c>
      <c r="P3593" t="s">
        <v>765</v>
      </c>
      <c r="Q3593" t="s">
        <v>759</v>
      </c>
      <c r="R3593" t="s">
        <v>759</v>
      </c>
      <c r="S3593" t="s">
        <v>757</v>
      </c>
      <c r="T3593" t="s">
        <v>757</v>
      </c>
      <c r="U3593" t="s">
        <v>757</v>
      </c>
      <c r="V3593" t="s">
        <v>756</v>
      </c>
      <c r="W3593" t="s">
        <v>768</v>
      </c>
      <c r="X3593" t="s">
        <v>17203</v>
      </c>
      <c r="Y3593" t="str">
        <f t="shared" si="784"/>
        <v>junio</v>
      </c>
      <c r="Z3593">
        <f>YEAR(BD_PONDERACIONES[[#This Row],[Fecha Ejecución del Ticket]])</f>
        <v>2022</v>
      </c>
      <c r="AA3593" t="str">
        <f t="shared" si="786"/>
        <v>octubre</v>
      </c>
      <c r="AB3593">
        <f>YEAR(BD_PONDERACIONES[[#This Row],[Fecha de Inspección]])</f>
        <v>2022</v>
      </c>
      <c r="AC3593">
        <f t="shared" si="787"/>
        <v>0.5</v>
      </c>
      <c r="AD3593">
        <f t="shared" si="788"/>
        <v>0.5</v>
      </c>
      <c r="AE3593">
        <f t="shared" si="789"/>
        <v>0</v>
      </c>
      <c r="AF3593">
        <f t="shared" si="790"/>
        <v>0</v>
      </c>
      <c r="AG3593">
        <f t="shared" si="791"/>
        <v>0.5</v>
      </c>
      <c r="AH3593">
        <f t="shared" si="792"/>
        <v>0.5</v>
      </c>
      <c r="AI3593">
        <f t="shared" si="793"/>
        <v>0.25</v>
      </c>
      <c r="AJ3593">
        <f t="shared" si="794"/>
        <v>0.25</v>
      </c>
      <c r="AK3593">
        <f t="shared" si="795"/>
        <v>0.5</v>
      </c>
      <c r="AL3593">
        <f t="shared" si="796"/>
        <v>0.5</v>
      </c>
      <c r="AM3593">
        <f t="shared" si="797"/>
        <v>0.17499999999999999</v>
      </c>
      <c r="AN3593" s="6">
        <f t="shared" si="785"/>
        <v>0.63500000000000001</v>
      </c>
      <c r="AO3593" t="str">
        <f>VLOOKUP(BD_PONDERACIONES[[#This Row],[Comuna]],Tabla3[#All],2,0)</f>
        <v>Florida</v>
      </c>
    </row>
    <row r="3594" spans="1:41" x14ac:dyDescent="0.35">
      <c r="A3594" t="s">
        <v>17204</v>
      </c>
      <c r="B3594" t="s">
        <v>17205</v>
      </c>
      <c r="C3594" t="s">
        <v>17206</v>
      </c>
      <c r="D3594" s="5">
        <v>44862</v>
      </c>
      <c r="E3594" s="5">
        <v>44718</v>
      </c>
      <c r="F3594" t="s">
        <v>753</v>
      </c>
      <c r="G3594" t="s">
        <v>17207</v>
      </c>
      <c r="H3594" t="s">
        <v>1809</v>
      </c>
      <c r="J3594" t="s">
        <v>756</v>
      </c>
      <c r="K3594" t="s">
        <v>756</v>
      </c>
      <c r="L3594" t="s">
        <v>757</v>
      </c>
      <c r="M3594" t="s">
        <v>757</v>
      </c>
      <c r="N3594" t="s">
        <v>756</v>
      </c>
      <c r="O3594" t="s">
        <v>756</v>
      </c>
      <c r="P3594" t="s">
        <v>765</v>
      </c>
      <c r="Q3594" t="s">
        <v>17208</v>
      </c>
      <c r="R3594" t="s">
        <v>759</v>
      </c>
      <c r="S3594" t="s">
        <v>756</v>
      </c>
      <c r="T3594" t="s">
        <v>756</v>
      </c>
      <c r="U3594" t="s">
        <v>756</v>
      </c>
      <c r="V3594" t="s">
        <v>756</v>
      </c>
      <c r="W3594" t="s">
        <v>756</v>
      </c>
      <c r="X3594" t="s">
        <v>17209</v>
      </c>
      <c r="Y3594" t="str">
        <f t="shared" si="784"/>
        <v>junio</v>
      </c>
      <c r="Z3594">
        <f>YEAR(BD_PONDERACIONES[[#This Row],[Fecha Ejecución del Ticket]])</f>
        <v>2022</v>
      </c>
      <c r="AA3594" t="str">
        <f t="shared" si="786"/>
        <v>octubre</v>
      </c>
      <c r="AB3594">
        <f>YEAR(BD_PONDERACIONES[[#This Row],[Fecha de Inspección]])</f>
        <v>2022</v>
      </c>
      <c r="AC3594">
        <f t="shared" si="787"/>
        <v>0.5</v>
      </c>
      <c r="AD3594">
        <f t="shared" si="788"/>
        <v>0.5</v>
      </c>
      <c r="AE3594">
        <f t="shared" si="789"/>
        <v>0.5</v>
      </c>
      <c r="AF3594">
        <f t="shared" si="790"/>
        <v>0.5</v>
      </c>
      <c r="AG3594">
        <f t="shared" si="791"/>
        <v>0.5</v>
      </c>
      <c r="AH3594">
        <f t="shared" si="792"/>
        <v>0.5</v>
      </c>
      <c r="AI3594">
        <f t="shared" si="793"/>
        <v>0.25</v>
      </c>
      <c r="AJ3594">
        <f t="shared" si="794"/>
        <v>0.25</v>
      </c>
      <c r="AK3594">
        <f t="shared" si="795"/>
        <v>0.5</v>
      </c>
      <c r="AL3594">
        <f t="shared" si="796"/>
        <v>0.5</v>
      </c>
      <c r="AM3594">
        <f t="shared" si="797"/>
        <v>0.5</v>
      </c>
      <c r="AN3594" s="6">
        <f t="shared" si="785"/>
        <v>1</v>
      </c>
      <c r="AO3594" t="str">
        <f>VLOOKUP(BD_PONDERACIONES[[#This Row],[Comuna]],Tabla3[#All],2,0)</f>
        <v>Florida</v>
      </c>
    </row>
    <row r="3595" spans="1:41" x14ac:dyDescent="0.35">
      <c r="A3595" t="s">
        <v>17210</v>
      </c>
      <c r="B3595" t="s">
        <v>17211</v>
      </c>
      <c r="C3595" t="s">
        <v>17212</v>
      </c>
      <c r="D3595" s="5">
        <v>44862</v>
      </c>
      <c r="E3595" s="5">
        <v>44719</v>
      </c>
      <c r="F3595" t="s">
        <v>753</v>
      </c>
      <c r="G3595" t="s">
        <v>17213</v>
      </c>
      <c r="H3595" t="s">
        <v>1809</v>
      </c>
      <c r="J3595" t="s">
        <v>756</v>
      </c>
      <c r="K3595" t="s">
        <v>756</v>
      </c>
      <c r="L3595" t="s">
        <v>757</v>
      </c>
      <c r="M3595" t="s">
        <v>757</v>
      </c>
      <c r="N3595" t="s">
        <v>756</v>
      </c>
      <c r="O3595" t="s">
        <v>756</v>
      </c>
      <c r="P3595" t="s">
        <v>758</v>
      </c>
      <c r="Q3595" t="s">
        <v>759</v>
      </c>
      <c r="R3595" t="s">
        <v>759</v>
      </c>
      <c r="S3595" t="s">
        <v>757</v>
      </c>
      <c r="T3595" t="s">
        <v>757</v>
      </c>
      <c r="U3595" t="s">
        <v>757</v>
      </c>
      <c r="V3595" t="s">
        <v>756</v>
      </c>
      <c r="W3595" t="s">
        <v>768</v>
      </c>
      <c r="X3595" t="s">
        <v>17214</v>
      </c>
      <c r="Y3595" t="str">
        <f t="shared" si="784"/>
        <v>junio</v>
      </c>
      <c r="Z3595">
        <f>YEAR(BD_PONDERACIONES[[#This Row],[Fecha Ejecución del Ticket]])</f>
        <v>2022</v>
      </c>
      <c r="AA3595" t="str">
        <f t="shared" si="786"/>
        <v>octubre</v>
      </c>
      <c r="AB3595">
        <f>YEAR(BD_PONDERACIONES[[#This Row],[Fecha de Inspección]])</f>
        <v>2022</v>
      </c>
      <c r="AC3595">
        <f t="shared" si="787"/>
        <v>0.5</v>
      </c>
      <c r="AD3595">
        <f t="shared" si="788"/>
        <v>0.5</v>
      </c>
      <c r="AE3595">
        <f t="shared" si="789"/>
        <v>0.5</v>
      </c>
      <c r="AF3595">
        <f t="shared" si="790"/>
        <v>0.5</v>
      </c>
      <c r="AG3595">
        <f t="shared" si="791"/>
        <v>0.5</v>
      </c>
      <c r="AH3595">
        <f t="shared" si="792"/>
        <v>0.5</v>
      </c>
      <c r="AI3595">
        <f t="shared" si="793"/>
        <v>0.25</v>
      </c>
      <c r="AJ3595">
        <f t="shared" si="794"/>
        <v>0.25</v>
      </c>
      <c r="AK3595">
        <f t="shared" si="795"/>
        <v>0.5</v>
      </c>
      <c r="AL3595">
        <f t="shared" si="796"/>
        <v>0.5</v>
      </c>
      <c r="AM3595">
        <f t="shared" si="797"/>
        <v>0.17499999999999999</v>
      </c>
      <c r="AN3595" s="6">
        <f t="shared" si="785"/>
        <v>0.93500000000000005</v>
      </c>
      <c r="AO3595" t="str">
        <f>VLOOKUP(BD_PONDERACIONES[[#This Row],[Comuna]],Tabla3[#All],2,0)</f>
        <v>Florida</v>
      </c>
    </row>
    <row r="3596" spans="1:41" x14ac:dyDescent="0.35">
      <c r="A3596" t="s">
        <v>17215</v>
      </c>
      <c r="B3596" t="s">
        <v>17216</v>
      </c>
      <c r="C3596" t="s">
        <v>17217</v>
      </c>
      <c r="D3596" s="5">
        <v>44862</v>
      </c>
      <c r="E3596" s="5">
        <v>44739</v>
      </c>
      <c r="F3596" t="s">
        <v>763</v>
      </c>
      <c r="G3596" t="s">
        <v>17218</v>
      </c>
      <c r="H3596" t="s">
        <v>2755</v>
      </c>
      <c r="J3596" t="s">
        <v>756</v>
      </c>
      <c r="K3596" t="s">
        <v>756</v>
      </c>
      <c r="L3596" t="s">
        <v>757</v>
      </c>
      <c r="M3596" t="s">
        <v>757</v>
      </c>
      <c r="N3596" t="s">
        <v>756</v>
      </c>
      <c r="O3596" t="s">
        <v>756</v>
      </c>
      <c r="P3596" t="s">
        <v>758</v>
      </c>
      <c r="Q3596" t="s">
        <v>759</v>
      </c>
      <c r="R3596" t="s">
        <v>759</v>
      </c>
      <c r="S3596" t="s">
        <v>757</v>
      </c>
      <c r="T3596" t="s">
        <v>757</v>
      </c>
      <c r="U3596" t="s">
        <v>757</v>
      </c>
      <c r="V3596" t="s">
        <v>756</v>
      </c>
      <c r="W3596" t="s">
        <v>756</v>
      </c>
      <c r="X3596" t="s">
        <v>1712</v>
      </c>
      <c r="Y3596" t="str">
        <f t="shared" si="784"/>
        <v>junio</v>
      </c>
      <c r="Z3596">
        <f>YEAR(BD_PONDERACIONES[[#This Row],[Fecha Ejecución del Ticket]])</f>
        <v>2022</v>
      </c>
      <c r="AA3596" t="str">
        <f t="shared" si="786"/>
        <v>octubre</v>
      </c>
      <c r="AB3596">
        <f>YEAR(BD_PONDERACIONES[[#This Row],[Fecha de Inspección]])</f>
        <v>2022</v>
      </c>
      <c r="AC3596">
        <f t="shared" si="787"/>
        <v>0.5</v>
      </c>
      <c r="AD3596">
        <f t="shared" si="788"/>
        <v>0.5</v>
      </c>
      <c r="AE3596">
        <f t="shared" si="789"/>
        <v>0.5</v>
      </c>
      <c r="AF3596">
        <f t="shared" si="790"/>
        <v>0.5</v>
      </c>
      <c r="AG3596">
        <f t="shared" si="791"/>
        <v>0.5</v>
      </c>
      <c r="AH3596">
        <f t="shared" si="792"/>
        <v>0.5</v>
      </c>
      <c r="AI3596">
        <f t="shared" si="793"/>
        <v>0.25</v>
      </c>
      <c r="AJ3596">
        <f t="shared" si="794"/>
        <v>0.25</v>
      </c>
      <c r="AK3596">
        <f t="shared" si="795"/>
        <v>0.5</v>
      </c>
      <c r="AL3596">
        <f t="shared" si="796"/>
        <v>0.5</v>
      </c>
      <c r="AM3596">
        <f t="shared" si="797"/>
        <v>0.5</v>
      </c>
      <c r="AN3596" s="6">
        <f t="shared" si="785"/>
        <v>1</v>
      </c>
      <c r="AO3596" t="str">
        <f>VLOOKUP(BD_PONDERACIONES[[#This Row],[Comuna]],Tabla3[#All],2,0)</f>
        <v>Florida</v>
      </c>
    </row>
    <row r="3597" spans="1:41" x14ac:dyDescent="0.35">
      <c r="A3597" t="s">
        <v>17219</v>
      </c>
      <c r="B3597" t="s">
        <v>17220</v>
      </c>
      <c r="C3597" t="s">
        <v>17221</v>
      </c>
      <c r="D3597" s="5">
        <v>44862</v>
      </c>
      <c r="E3597" s="5">
        <v>44716</v>
      </c>
      <c r="F3597" t="s">
        <v>753</v>
      </c>
      <c r="G3597" t="s">
        <v>17222</v>
      </c>
      <c r="H3597" t="s">
        <v>1809</v>
      </c>
      <c r="J3597" t="s">
        <v>756</v>
      </c>
      <c r="K3597" t="s">
        <v>756</v>
      </c>
      <c r="L3597" t="s">
        <v>757</v>
      </c>
      <c r="M3597" t="s">
        <v>757</v>
      </c>
      <c r="N3597" t="s">
        <v>756</v>
      </c>
      <c r="O3597" t="s">
        <v>756</v>
      </c>
      <c r="P3597" t="s">
        <v>765</v>
      </c>
      <c r="Q3597" t="s">
        <v>759</v>
      </c>
      <c r="R3597" t="s">
        <v>759</v>
      </c>
      <c r="S3597" t="s">
        <v>757</v>
      </c>
      <c r="T3597" t="s">
        <v>757</v>
      </c>
      <c r="U3597" t="s">
        <v>756</v>
      </c>
      <c r="V3597" t="s">
        <v>756</v>
      </c>
      <c r="W3597" t="s">
        <v>768</v>
      </c>
      <c r="X3597" t="s">
        <v>12190</v>
      </c>
      <c r="Y3597" t="str">
        <f t="shared" si="784"/>
        <v>junio</v>
      </c>
      <c r="Z3597">
        <f>YEAR(BD_PONDERACIONES[[#This Row],[Fecha Ejecución del Ticket]])</f>
        <v>2022</v>
      </c>
      <c r="AA3597" t="str">
        <f t="shared" si="786"/>
        <v>octubre</v>
      </c>
      <c r="AB3597">
        <f>YEAR(BD_PONDERACIONES[[#This Row],[Fecha de Inspección]])</f>
        <v>2022</v>
      </c>
      <c r="AC3597">
        <f t="shared" si="787"/>
        <v>0.5</v>
      </c>
      <c r="AD3597">
        <f t="shared" si="788"/>
        <v>0.5</v>
      </c>
      <c r="AE3597">
        <f t="shared" si="789"/>
        <v>0.5</v>
      </c>
      <c r="AF3597">
        <f t="shared" si="790"/>
        <v>0.5</v>
      </c>
      <c r="AG3597">
        <f t="shared" si="791"/>
        <v>0.5</v>
      </c>
      <c r="AH3597">
        <f t="shared" si="792"/>
        <v>0.5</v>
      </c>
      <c r="AI3597">
        <f t="shared" si="793"/>
        <v>0.25</v>
      </c>
      <c r="AJ3597">
        <f t="shared" si="794"/>
        <v>0.25</v>
      </c>
      <c r="AK3597">
        <f t="shared" si="795"/>
        <v>0.5</v>
      </c>
      <c r="AL3597">
        <f t="shared" si="796"/>
        <v>0.5</v>
      </c>
      <c r="AM3597">
        <f t="shared" si="797"/>
        <v>0.17499999999999999</v>
      </c>
      <c r="AN3597" s="6">
        <f t="shared" si="785"/>
        <v>0.93500000000000005</v>
      </c>
      <c r="AO3597" t="str">
        <f>VLOOKUP(BD_PONDERACIONES[[#This Row],[Comuna]],Tabla3[#All],2,0)</f>
        <v>Florida</v>
      </c>
    </row>
    <row r="3598" spans="1:41" x14ac:dyDescent="0.35">
      <c r="A3598" t="s">
        <v>17223</v>
      </c>
      <c r="B3598" t="s">
        <v>17224</v>
      </c>
      <c r="C3598" t="s">
        <v>17225</v>
      </c>
      <c r="D3598" s="5">
        <v>44862</v>
      </c>
      <c r="E3598" s="5">
        <v>44719</v>
      </c>
      <c r="F3598" t="s">
        <v>753</v>
      </c>
      <c r="G3598" t="s">
        <v>17226</v>
      </c>
      <c r="H3598" t="s">
        <v>1809</v>
      </c>
      <c r="J3598" t="s">
        <v>756</v>
      </c>
      <c r="K3598" t="s">
        <v>756</v>
      </c>
      <c r="L3598" t="s">
        <v>757</v>
      </c>
      <c r="M3598" t="s">
        <v>757</v>
      </c>
      <c r="N3598" t="s">
        <v>756</v>
      </c>
      <c r="O3598" t="s">
        <v>756</v>
      </c>
      <c r="P3598" t="s">
        <v>758</v>
      </c>
      <c r="Q3598" t="s">
        <v>759</v>
      </c>
      <c r="R3598" t="s">
        <v>759</v>
      </c>
      <c r="S3598" t="s">
        <v>757</v>
      </c>
      <c r="T3598" t="s">
        <v>757</v>
      </c>
      <c r="U3598" t="s">
        <v>757</v>
      </c>
      <c r="V3598" t="s">
        <v>756</v>
      </c>
      <c r="W3598" t="s">
        <v>756</v>
      </c>
      <c r="X3598" t="s">
        <v>9176</v>
      </c>
      <c r="Y3598" t="str">
        <f t="shared" si="784"/>
        <v>junio</v>
      </c>
      <c r="Z3598">
        <f>YEAR(BD_PONDERACIONES[[#This Row],[Fecha Ejecución del Ticket]])</f>
        <v>2022</v>
      </c>
      <c r="AA3598" t="str">
        <f t="shared" si="786"/>
        <v>octubre</v>
      </c>
      <c r="AB3598">
        <f>YEAR(BD_PONDERACIONES[[#This Row],[Fecha de Inspección]])</f>
        <v>2022</v>
      </c>
      <c r="AC3598">
        <f t="shared" si="787"/>
        <v>0.5</v>
      </c>
      <c r="AD3598">
        <f t="shared" si="788"/>
        <v>0.5</v>
      </c>
      <c r="AE3598">
        <f t="shared" si="789"/>
        <v>0.5</v>
      </c>
      <c r="AF3598">
        <f t="shared" si="790"/>
        <v>0.5</v>
      </c>
      <c r="AG3598">
        <f t="shared" si="791"/>
        <v>0.5</v>
      </c>
      <c r="AH3598">
        <f t="shared" si="792"/>
        <v>0.5</v>
      </c>
      <c r="AI3598">
        <f t="shared" si="793"/>
        <v>0.25</v>
      </c>
      <c r="AJ3598">
        <f t="shared" si="794"/>
        <v>0.25</v>
      </c>
      <c r="AK3598">
        <f t="shared" si="795"/>
        <v>0.5</v>
      </c>
      <c r="AL3598">
        <f t="shared" si="796"/>
        <v>0.5</v>
      </c>
      <c r="AM3598">
        <f t="shared" si="797"/>
        <v>0.5</v>
      </c>
      <c r="AN3598" s="6">
        <f t="shared" si="785"/>
        <v>1</v>
      </c>
      <c r="AO3598" t="str">
        <f>VLOOKUP(BD_PONDERACIONES[[#This Row],[Comuna]],Tabla3[#All],2,0)</f>
        <v>Florida</v>
      </c>
    </row>
    <row r="3599" spans="1:41" x14ac:dyDescent="0.35">
      <c r="A3599" t="s">
        <v>17227</v>
      </c>
      <c r="B3599" t="s">
        <v>17228</v>
      </c>
      <c r="C3599" t="s">
        <v>17229</v>
      </c>
      <c r="D3599" s="5">
        <v>44862</v>
      </c>
      <c r="E3599" s="5">
        <v>44728</v>
      </c>
      <c r="F3599" t="s">
        <v>753</v>
      </c>
      <c r="G3599" t="s">
        <v>17230</v>
      </c>
      <c r="H3599" t="s">
        <v>1809</v>
      </c>
      <c r="J3599" t="s">
        <v>756</v>
      </c>
      <c r="K3599" t="s">
        <v>756</v>
      </c>
      <c r="L3599" t="s">
        <v>756</v>
      </c>
      <c r="M3599" t="s">
        <v>756</v>
      </c>
      <c r="N3599" t="s">
        <v>756</v>
      </c>
      <c r="O3599" t="s">
        <v>756</v>
      </c>
      <c r="P3599" t="s">
        <v>765</v>
      </c>
      <c r="Q3599" t="s">
        <v>17231</v>
      </c>
      <c r="R3599" t="s">
        <v>759</v>
      </c>
      <c r="S3599" t="s">
        <v>756</v>
      </c>
      <c r="T3599" t="s">
        <v>756</v>
      </c>
      <c r="U3599" t="s">
        <v>756</v>
      </c>
      <c r="V3599" t="s">
        <v>756</v>
      </c>
      <c r="W3599" t="s">
        <v>756</v>
      </c>
      <c r="X3599" t="s">
        <v>17232</v>
      </c>
      <c r="Y3599" t="str">
        <f t="shared" si="784"/>
        <v>junio</v>
      </c>
      <c r="Z3599">
        <f>YEAR(BD_PONDERACIONES[[#This Row],[Fecha Ejecución del Ticket]])</f>
        <v>2022</v>
      </c>
      <c r="AA3599" t="str">
        <f t="shared" si="786"/>
        <v>octubre</v>
      </c>
      <c r="AB3599">
        <f>YEAR(BD_PONDERACIONES[[#This Row],[Fecha de Inspección]])</f>
        <v>2022</v>
      </c>
      <c r="AC3599">
        <f t="shared" si="787"/>
        <v>0.5</v>
      </c>
      <c r="AD3599">
        <f t="shared" si="788"/>
        <v>0.5</v>
      </c>
      <c r="AE3599">
        <f t="shared" si="789"/>
        <v>0.5</v>
      </c>
      <c r="AF3599">
        <f t="shared" si="790"/>
        <v>0.5</v>
      </c>
      <c r="AG3599">
        <f t="shared" si="791"/>
        <v>0.5</v>
      </c>
      <c r="AH3599">
        <f t="shared" si="792"/>
        <v>0.5</v>
      </c>
      <c r="AI3599">
        <f t="shared" si="793"/>
        <v>0.25</v>
      </c>
      <c r="AJ3599">
        <f t="shared" si="794"/>
        <v>0.25</v>
      </c>
      <c r="AK3599">
        <f t="shared" si="795"/>
        <v>0.5</v>
      </c>
      <c r="AL3599">
        <f t="shared" si="796"/>
        <v>0.5</v>
      </c>
      <c r="AM3599">
        <f t="shared" si="797"/>
        <v>0.5</v>
      </c>
      <c r="AN3599" s="6">
        <f t="shared" si="785"/>
        <v>1</v>
      </c>
      <c r="AO3599" t="str">
        <f>VLOOKUP(BD_PONDERACIONES[[#This Row],[Comuna]],Tabla3[#All],2,0)</f>
        <v>Florida</v>
      </c>
    </row>
    <row r="3600" spans="1:41" x14ac:dyDescent="0.35">
      <c r="A3600" t="s">
        <v>17233</v>
      </c>
      <c r="B3600" t="s">
        <v>17234</v>
      </c>
      <c r="C3600" t="s">
        <v>17235</v>
      </c>
      <c r="D3600" s="5">
        <v>44862</v>
      </c>
      <c r="E3600" s="5">
        <v>44719</v>
      </c>
      <c r="F3600" t="s">
        <v>753</v>
      </c>
      <c r="G3600" t="s">
        <v>17236</v>
      </c>
      <c r="H3600" t="s">
        <v>1809</v>
      </c>
      <c r="J3600" t="s">
        <v>756</v>
      </c>
      <c r="K3600" t="s">
        <v>756</v>
      </c>
      <c r="L3600" t="s">
        <v>757</v>
      </c>
      <c r="M3600" t="s">
        <v>757</v>
      </c>
      <c r="N3600" t="s">
        <v>757</v>
      </c>
      <c r="O3600" t="s">
        <v>757</v>
      </c>
      <c r="P3600" t="s">
        <v>758</v>
      </c>
      <c r="Q3600" t="s">
        <v>759</v>
      </c>
      <c r="R3600" t="s">
        <v>759</v>
      </c>
      <c r="S3600" t="s">
        <v>757</v>
      </c>
      <c r="T3600" t="s">
        <v>757</v>
      </c>
      <c r="U3600" t="s">
        <v>757</v>
      </c>
      <c r="V3600" t="s">
        <v>756</v>
      </c>
      <c r="W3600" t="s">
        <v>768</v>
      </c>
      <c r="X3600" t="s">
        <v>17237</v>
      </c>
      <c r="Y3600" t="str">
        <f t="shared" si="784"/>
        <v>junio</v>
      </c>
      <c r="Z3600">
        <f>YEAR(BD_PONDERACIONES[[#This Row],[Fecha Ejecución del Ticket]])</f>
        <v>2022</v>
      </c>
      <c r="AA3600" t="str">
        <f t="shared" si="786"/>
        <v>octubre</v>
      </c>
      <c r="AB3600">
        <f>YEAR(BD_PONDERACIONES[[#This Row],[Fecha de Inspección]])</f>
        <v>2022</v>
      </c>
      <c r="AC3600">
        <f t="shared" si="787"/>
        <v>0.5</v>
      </c>
      <c r="AD3600">
        <f t="shared" si="788"/>
        <v>0.5</v>
      </c>
      <c r="AE3600">
        <f t="shared" si="789"/>
        <v>0.5</v>
      </c>
      <c r="AF3600">
        <f t="shared" si="790"/>
        <v>0.5</v>
      </c>
      <c r="AG3600">
        <f t="shared" si="791"/>
        <v>0.5</v>
      </c>
      <c r="AH3600">
        <f t="shared" si="792"/>
        <v>0.5</v>
      </c>
      <c r="AI3600">
        <f t="shared" si="793"/>
        <v>0.25</v>
      </c>
      <c r="AJ3600">
        <f t="shared" si="794"/>
        <v>0.25</v>
      </c>
      <c r="AK3600">
        <f t="shared" si="795"/>
        <v>0.5</v>
      </c>
      <c r="AL3600">
        <f t="shared" si="796"/>
        <v>0.5</v>
      </c>
      <c r="AM3600">
        <f t="shared" si="797"/>
        <v>0.17499999999999999</v>
      </c>
      <c r="AN3600" s="6">
        <f t="shared" si="785"/>
        <v>0.93500000000000005</v>
      </c>
      <c r="AO3600" t="str">
        <f>VLOOKUP(BD_PONDERACIONES[[#This Row],[Comuna]],Tabla3[#All],2,0)</f>
        <v>Florida</v>
      </c>
    </row>
    <row r="3601" spans="1:41" x14ac:dyDescent="0.35">
      <c r="A3601" t="s">
        <v>17238</v>
      </c>
      <c r="B3601" t="s">
        <v>17239</v>
      </c>
      <c r="C3601" t="s">
        <v>17240</v>
      </c>
      <c r="D3601" s="5">
        <v>44862</v>
      </c>
      <c r="E3601" s="5">
        <v>44714</v>
      </c>
      <c r="F3601" t="s">
        <v>753</v>
      </c>
      <c r="G3601" t="s">
        <v>17241</v>
      </c>
      <c r="H3601" t="s">
        <v>1809</v>
      </c>
      <c r="J3601" t="s">
        <v>756</v>
      </c>
      <c r="K3601" t="s">
        <v>756</v>
      </c>
      <c r="L3601" t="s">
        <v>756</v>
      </c>
      <c r="M3601" t="s">
        <v>756</v>
      </c>
      <c r="N3601" t="s">
        <v>756</v>
      </c>
      <c r="O3601" t="s">
        <v>756</v>
      </c>
      <c r="P3601" t="s">
        <v>758</v>
      </c>
      <c r="Q3601" t="s">
        <v>759</v>
      </c>
      <c r="R3601" t="s">
        <v>759</v>
      </c>
      <c r="S3601" t="s">
        <v>757</v>
      </c>
      <c r="T3601" t="s">
        <v>757</v>
      </c>
      <c r="U3601" t="s">
        <v>757</v>
      </c>
      <c r="V3601" t="s">
        <v>756</v>
      </c>
      <c r="W3601" t="s">
        <v>756</v>
      </c>
      <c r="X3601" t="s">
        <v>17242</v>
      </c>
      <c r="Y3601" t="str">
        <f t="shared" ref="Y3601:Y3664" si="798">TEXT(E3601,"MMMM")</f>
        <v>junio</v>
      </c>
      <c r="Z3601">
        <f>YEAR(BD_PONDERACIONES[[#This Row],[Fecha Ejecución del Ticket]])</f>
        <v>2022</v>
      </c>
      <c r="AA3601" t="str">
        <f t="shared" si="786"/>
        <v>octubre</v>
      </c>
      <c r="AB3601">
        <f>YEAR(BD_PONDERACIONES[[#This Row],[Fecha de Inspección]])</f>
        <v>2022</v>
      </c>
      <c r="AC3601">
        <f t="shared" si="787"/>
        <v>0.5</v>
      </c>
      <c r="AD3601">
        <f t="shared" si="788"/>
        <v>0.5</v>
      </c>
      <c r="AE3601">
        <f t="shared" si="789"/>
        <v>0.5</v>
      </c>
      <c r="AF3601">
        <f t="shared" si="790"/>
        <v>0.5</v>
      </c>
      <c r="AG3601">
        <f t="shared" si="791"/>
        <v>0.5</v>
      </c>
      <c r="AH3601">
        <f t="shared" si="792"/>
        <v>0.5</v>
      </c>
      <c r="AI3601">
        <f t="shared" si="793"/>
        <v>0.25</v>
      </c>
      <c r="AJ3601">
        <f t="shared" si="794"/>
        <v>0.25</v>
      </c>
      <c r="AK3601">
        <f t="shared" si="795"/>
        <v>0.5</v>
      </c>
      <c r="AL3601">
        <f t="shared" si="796"/>
        <v>0.5</v>
      </c>
      <c r="AM3601">
        <f t="shared" si="797"/>
        <v>0.5</v>
      </c>
      <c r="AN3601" s="6">
        <f t="shared" ref="AN3601:AN3664" si="799">((AC3601+AD3601)*0.2)+((AE3601+AF3601)*0.3)+((AG3601+AH3601)*0.15)+((AI3601+AJ3601+AK3601)*0.15)+((AL3601+AM3601)*0.2)</f>
        <v>1</v>
      </c>
      <c r="AO3601" t="str">
        <f>VLOOKUP(BD_PONDERACIONES[[#This Row],[Comuna]],Tabla3[#All],2,0)</f>
        <v>Florida</v>
      </c>
    </row>
    <row r="3602" spans="1:41" x14ac:dyDescent="0.35">
      <c r="A3602" t="s">
        <v>17243</v>
      </c>
      <c r="B3602" t="s">
        <v>17244</v>
      </c>
      <c r="C3602" t="s">
        <v>17245</v>
      </c>
      <c r="D3602" s="5">
        <v>44862</v>
      </c>
      <c r="E3602" s="5">
        <v>44739</v>
      </c>
      <c r="F3602" t="s">
        <v>763</v>
      </c>
      <c r="G3602" t="s">
        <v>17246</v>
      </c>
      <c r="H3602" t="s">
        <v>2755</v>
      </c>
      <c r="J3602" t="s">
        <v>756</v>
      </c>
      <c r="K3602" t="s">
        <v>756</v>
      </c>
      <c r="L3602" t="s">
        <v>757</v>
      </c>
      <c r="M3602" t="s">
        <v>757</v>
      </c>
      <c r="N3602" t="s">
        <v>756</v>
      </c>
      <c r="O3602" t="s">
        <v>756</v>
      </c>
      <c r="P3602" t="s">
        <v>758</v>
      </c>
      <c r="Q3602" t="s">
        <v>759</v>
      </c>
      <c r="R3602" t="s">
        <v>759</v>
      </c>
      <c r="S3602" t="s">
        <v>757</v>
      </c>
      <c r="T3602" t="s">
        <v>757</v>
      </c>
      <c r="U3602" t="s">
        <v>757</v>
      </c>
      <c r="V3602" t="s">
        <v>756</v>
      </c>
      <c r="W3602" t="s">
        <v>756</v>
      </c>
      <c r="X3602" t="s">
        <v>17247</v>
      </c>
      <c r="Y3602" t="str">
        <f t="shared" si="798"/>
        <v>junio</v>
      </c>
      <c r="Z3602">
        <f>YEAR(BD_PONDERACIONES[[#This Row],[Fecha Ejecución del Ticket]])</f>
        <v>2022</v>
      </c>
      <c r="AA3602" t="str">
        <f t="shared" si="786"/>
        <v>octubre</v>
      </c>
      <c r="AB3602">
        <f>YEAR(BD_PONDERACIONES[[#This Row],[Fecha de Inspección]])</f>
        <v>2022</v>
      </c>
      <c r="AC3602">
        <f t="shared" si="787"/>
        <v>0.5</v>
      </c>
      <c r="AD3602">
        <f t="shared" si="788"/>
        <v>0.5</v>
      </c>
      <c r="AE3602">
        <f t="shared" si="789"/>
        <v>0.5</v>
      </c>
      <c r="AF3602">
        <f t="shared" si="790"/>
        <v>0.5</v>
      </c>
      <c r="AG3602">
        <f t="shared" si="791"/>
        <v>0.5</v>
      </c>
      <c r="AH3602">
        <f t="shared" si="792"/>
        <v>0.5</v>
      </c>
      <c r="AI3602">
        <f t="shared" si="793"/>
        <v>0.25</v>
      </c>
      <c r="AJ3602">
        <f t="shared" si="794"/>
        <v>0.25</v>
      </c>
      <c r="AK3602">
        <f t="shared" si="795"/>
        <v>0.5</v>
      </c>
      <c r="AL3602">
        <f t="shared" si="796"/>
        <v>0.5</v>
      </c>
      <c r="AM3602">
        <f t="shared" si="797"/>
        <v>0.5</v>
      </c>
      <c r="AN3602" s="6">
        <f t="shared" si="799"/>
        <v>1</v>
      </c>
      <c r="AO3602" t="str">
        <f>VLOOKUP(BD_PONDERACIONES[[#This Row],[Comuna]],Tabla3[#All],2,0)</f>
        <v>Florida</v>
      </c>
    </row>
    <row r="3603" spans="1:41" x14ac:dyDescent="0.35">
      <c r="A3603" t="s">
        <v>17248</v>
      </c>
      <c r="B3603" t="s">
        <v>17249</v>
      </c>
      <c r="C3603" t="s">
        <v>17250</v>
      </c>
      <c r="D3603" s="5">
        <v>44862</v>
      </c>
      <c r="E3603" s="5">
        <v>44714</v>
      </c>
      <c r="F3603" t="s">
        <v>753</v>
      </c>
      <c r="G3603" t="s">
        <v>17251</v>
      </c>
      <c r="H3603" t="s">
        <v>1809</v>
      </c>
      <c r="J3603" t="s">
        <v>756</v>
      </c>
      <c r="K3603" t="s">
        <v>756</v>
      </c>
      <c r="L3603" t="s">
        <v>757</v>
      </c>
      <c r="M3603" t="s">
        <v>757</v>
      </c>
      <c r="N3603" t="s">
        <v>756</v>
      </c>
      <c r="O3603" t="s">
        <v>756</v>
      </c>
      <c r="P3603" t="s">
        <v>758</v>
      </c>
      <c r="Q3603" t="s">
        <v>759</v>
      </c>
      <c r="R3603" t="s">
        <v>759</v>
      </c>
      <c r="S3603" t="s">
        <v>757</v>
      </c>
      <c r="T3603" t="s">
        <v>757</v>
      </c>
      <c r="U3603" t="s">
        <v>757</v>
      </c>
      <c r="V3603" t="s">
        <v>768</v>
      </c>
      <c r="W3603" t="s">
        <v>768</v>
      </c>
      <c r="X3603" t="s">
        <v>8238</v>
      </c>
      <c r="Y3603" t="str">
        <f t="shared" si="798"/>
        <v>junio</v>
      </c>
      <c r="Z3603">
        <f>YEAR(BD_PONDERACIONES[[#This Row],[Fecha Ejecución del Ticket]])</f>
        <v>2022</v>
      </c>
      <c r="AA3603" t="str">
        <f t="shared" si="786"/>
        <v>octubre</v>
      </c>
      <c r="AB3603">
        <f>YEAR(BD_PONDERACIONES[[#This Row],[Fecha de Inspección]])</f>
        <v>2022</v>
      </c>
      <c r="AC3603">
        <f t="shared" si="787"/>
        <v>0.5</v>
      </c>
      <c r="AD3603">
        <f t="shared" si="788"/>
        <v>0.5</v>
      </c>
      <c r="AE3603">
        <f t="shared" si="789"/>
        <v>0.5</v>
      </c>
      <c r="AF3603">
        <f t="shared" si="790"/>
        <v>0.5</v>
      </c>
      <c r="AG3603">
        <f t="shared" si="791"/>
        <v>0.5</v>
      </c>
      <c r="AH3603">
        <f t="shared" si="792"/>
        <v>0.5</v>
      </c>
      <c r="AI3603">
        <f t="shared" si="793"/>
        <v>0.25</v>
      </c>
      <c r="AJ3603">
        <f t="shared" si="794"/>
        <v>0.25</v>
      </c>
      <c r="AK3603">
        <f t="shared" si="795"/>
        <v>0.5</v>
      </c>
      <c r="AL3603">
        <f t="shared" si="796"/>
        <v>0.17499999999999999</v>
      </c>
      <c r="AM3603">
        <f t="shared" si="797"/>
        <v>0.17499999999999999</v>
      </c>
      <c r="AN3603" s="6">
        <f t="shared" si="799"/>
        <v>0.87</v>
      </c>
      <c r="AO3603" t="str">
        <f>VLOOKUP(BD_PONDERACIONES[[#This Row],[Comuna]],Tabla3[#All],2,0)</f>
        <v>Florida</v>
      </c>
    </row>
    <row r="3604" spans="1:41" x14ac:dyDescent="0.35">
      <c r="A3604" t="s">
        <v>17252</v>
      </c>
      <c r="B3604" t="s">
        <v>17253</v>
      </c>
      <c r="C3604" t="s">
        <v>17254</v>
      </c>
      <c r="D3604" s="5">
        <v>44862</v>
      </c>
      <c r="E3604" s="5">
        <v>44721</v>
      </c>
      <c r="F3604" t="s">
        <v>753</v>
      </c>
      <c r="G3604" t="s">
        <v>17255</v>
      </c>
      <c r="H3604" t="s">
        <v>1809</v>
      </c>
      <c r="J3604" t="s">
        <v>756</v>
      </c>
      <c r="K3604" t="s">
        <v>756</v>
      </c>
      <c r="L3604" t="s">
        <v>757</v>
      </c>
      <c r="M3604" t="s">
        <v>757</v>
      </c>
      <c r="N3604" t="s">
        <v>756</v>
      </c>
      <c r="O3604" t="s">
        <v>756</v>
      </c>
      <c r="P3604" t="s">
        <v>758</v>
      </c>
      <c r="Q3604" t="s">
        <v>759</v>
      </c>
      <c r="R3604" t="s">
        <v>759</v>
      </c>
      <c r="S3604" t="s">
        <v>757</v>
      </c>
      <c r="T3604" t="s">
        <v>757</v>
      </c>
      <c r="U3604" t="s">
        <v>757</v>
      </c>
      <c r="V3604" t="s">
        <v>756</v>
      </c>
      <c r="W3604" t="s">
        <v>756</v>
      </c>
      <c r="X3604" t="s">
        <v>885</v>
      </c>
      <c r="Y3604" t="str">
        <f t="shared" si="798"/>
        <v>junio</v>
      </c>
      <c r="Z3604">
        <f>YEAR(BD_PONDERACIONES[[#This Row],[Fecha Ejecución del Ticket]])</f>
        <v>2022</v>
      </c>
      <c r="AA3604" t="str">
        <f t="shared" si="786"/>
        <v>octubre</v>
      </c>
      <c r="AB3604">
        <f>YEAR(BD_PONDERACIONES[[#This Row],[Fecha de Inspección]])</f>
        <v>2022</v>
      </c>
      <c r="AC3604">
        <f t="shared" si="787"/>
        <v>0.5</v>
      </c>
      <c r="AD3604">
        <f t="shared" si="788"/>
        <v>0.5</v>
      </c>
      <c r="AE3604">
        <f t="shared" si="789"/>
        <v>0.5</v>
      </c>
      <c r="AF3604">
        <f t="shared" si="790"/>
        <v>0.5</v>
      </c>
      <c r="AG3604">
        <f t="shared" si="791"/>
        <v>0.5</v>
      </c>
      <c r="AH3604">
        <f t="shared" si="792"/>
        <v>0.5</v>
      </c>
      <c r="AI3604">
        <f t="shared" si="793"/>
        <v>0.25</v>
      </c>
      <c r="AJ3604">
        <f t="shared" si="794"/>
        <v>0.25</v>
      </c>
      <c r="AK3604">
        <f t="shared" si="795"/>
        <v>0.5</v>
      </c>
      <c r="AL3604">
        <f t="shared" si="796"/>
        <v>0.5</v>
      </c>
      <c r="AM3604">
        <f t="shared" si="797"/>
        <v>0.5</v>
      </c>
      <c r="AN3604" s="6">
        <f t="shared" si="799"/>
        <v>1</v>
      </c>
      <c r="AO3604" t="str">
        <f>VLOOKUP(BD_PONDERACIONES[[#This Row],[Comuna]],Tabla3[#All],2,0)</f>
        <v>Florida</v>
      </c>
    </row>
    <row r="3605" spans="1:41" x14ac:dyDescent="0.35">
      <c r="A3605" t="s">
        <v>17256</v>
      </c>
      <c r="B3605" t="s">
        <v>17257</v>
      </c>
      <c r="C3605" t="s">
        <v>17258</v>
      </c>
      <c r="D3605" s="5">
        <v>44862</v>
      </c>
      <c r="E3605" s="5">
        <v>44734</v>
      </c>
      <c r="F3605" t="s">
        <v>763</v>
      </c>
      <c r="G3605" t="s">
        <v>17259</v>
      </c>
      <c r="H3605" t="s">
        <v>2755</v>
      </c>
      <c r="J3605" t="s">
        <v>756</v>
      </c>
      <c r="K3605" t="s">
        <v>756</v>
      </c>
      <c r="L3605" t="s">
        <v>757</v>
      </c>
      <c r="M3605" t="s">
        <v>757</v>
      </c>
      <c r="N3605" t="s">
        <v>756</v>
      </c>
      <c r="O3605" t="s">
        <v>756</v>
      </c>
      <c r="P3605" t="s">
        <v>758</v>
      </c>
      <c r="Q3605" t="s">
        <v>759</v>
      </c>
      <c r="R3605" t="s">
        <v>759</v>
      </c>
      <c r="S3605" t="s">
        <v>757</v>
      </c>
      <c r="T3605" t="s">
        <v>757</v>
      </c>
      <c r="U3605" t="s">
        <v>757</v>
      </c>
      <c r="V3605" t="s">
        <v>756</v>
      </c>
      <c r="W3605" t="s">
        <v>756</v>
      </c>
      <c r="X3605" t="s">
        <v>1712</v>
      </c>
      <c r="Y3605" t="str">
        <f t="shared" si="798"/>
        <v>junio</v>
      </c>
      <c r="Z3605">
        <f>YEAR(BD_PONDERACIONES[[#This Row],[Fecha Ejecución del Ticket]])</f>
        <v>2022</v>
      </c>
      <c r="AA3605" t="str">
        <f t="shared" si="786"/>
        <v>octubre</v>
      </c>
      <c r="AB3605">
        <f>YEAR(BD_PONDERACIONES[[#This Row],[Fecha de Inspección]])</f>
        <v>2022</v>
      </c>
      <c r="AC3605">
        <f t="shared" si="787"/>
        <v>0.5</v>
      </c>
      <c r="AD3605">
        <f t="shared" si="788"/>
        <v>0.5</v>
      </c>
      <c r="AE3605">
        <f t="shared" si="789"/>
        <v>0.5</v>
      </c>
      <c r="AF3605">
        <f t="shared" si="790"/>
        <v>0.5</v>
      </c>
      <c r="AG3605">
        <f t="shared" si="791"/>
        <v>0.5</v>
      </c>
      <c r="AH3605">
        <f t="shared" si="792"/>
        <v>0.5</v>
      </c>
      <c r="AI3605">
        <f t="shared" si="793"/>
        <v>0.25</v>
      </c>
      <c r="AJ3605">
        <f t="shared" si="794"/>
        <v>0.25</v>
      </c>
      <c r="AK3605">
        <f t="shared" si="795"/>
        <v>0.5</v>
      </c>
      <c r="AL3605">
        <f t="shared" si="796"/>
        <v>0.5</v>
      </c>
      <c r="AM3605">
        <f t="shared" si="797"/>
        <v>0.5</v>
      </c>
      <c r="AN3605" s="6">
        <f t="shared" si="799"/>
        <v>1</v>
      </c>
      <c r="AO3605" t="str">
        <f>VLOOKUP(BD_PONDERACIONES[[#This Row],[Comuna]],Tabla3[#All],2,0)</f>
        <v>Florida</v>
      </c>
    </row>
    <row r="3606" spans="1:41" x14ac:dyDescent="0.35">
      <c r="A3606" t="s">
        <v>17260</v>
      </c>
      <c r="B3606" t="s">
        <v>17261</v>
      </c>
      <c r="C3606" t="s">
        <v>17262</v>
      </c>
      <c r="D3606" s="5">
        <v>44862</v>
      </c>
      <c r="E3606" s="5">
        <v>44733</v>
      </c>
      <c r="F3606" t="s">
        <v>763</v>
      </c>
      <c r="G3606" t="s">
        <v>17263</v>
      </c>
      <c r="H3606" t="s">
        <v>2755</v>
      </c>
      <c r="J3606" t="s">
        <v>756</v>
      </c>
      <c r="K3606" t="s">
        <v>756</v>
      </c>
      <c r="L3606" t="s">
        <v>757</v>
      </c>
      <c r="M3606" t="s">
        <v>757</v>
      </c>
      <c r="N3606" t="s">
        <v>756</v>
      </c>
      <c r="O3606" t="s">
        <v>756</v>
      </c>
      <c r="P3606" t="s">
        <v>758</v>
      </c>
      <c r="Q3606" t="s">
        <v>759</v>
      </c>
      <c r="R3606" t="s">
        <v>759</v>
      </c>
      <c r="S3606" t="s">
        <v>757</v>
      </c>
      <c r="T3606" t="s">
        <v>757</v>
      </c>
      <c r="U3606" t="s">
        <v>757</v>
      </c>
      <c r="V3606" t="s">
        <v>756</v>
      </c>
      <c r="W3606" t="s">
        <v>756</v>
      </c>
      <c r="X3606" t="s">
        <v>17264</v>
      </c>
      <c r="Y3606" t="str">
        <f t="shared" si="798"/>
        <v>junio</v>
      </c>
      <c r="Z3606">
        <f>YEAR(BD_PONDERACIONES[[#This Row],[Fecha Ejecución del Ticket]])</f>
        <v>2022</v>
      </c>
      <c r="AA3606" t="str">
        <f t="shared" si="786"/>
        <v>octubre</v>
      </c>
      <c r="AB3606">
        <f>YEAR(BD_PONDERACIONES[[#This Row],[Fecha de Inspección]])</f>
        <v>2022</v>
      </c>
      <c r="AC3606">
        <f t="shared" si="787"/>
        <v>0.5</v>
      </c>
      <c r="AD3606">
        <f t="shared" si="788"/>
        <v>0.5</v>
      </c>
      <c r="AE3606">
        <f t="shared" si="789"/>
        <v>0.5</v>
      </c>
      <c r="AF3606">
        <f t="shared" si="790"/>
        <v>0.5</v>
      </c>
      <c r="AG3606">
        <f t="shared" si="791"/>
        <v>0.5</v>
      </c>
      <c r="AH3606">
        <f t="shared" si="792"/>
        <v>0.5</v>
      </c>
      <c r="AI3606">
        <f t="shared" si="793"/>
        <v>0.25</v>
      </c>
      <c r="AJ3606">
        <f t="shared" si="794"/>
        <v>0.25</v>
      </c>
      <c r="AK3606">
        <f t="shared" si="795"/>
        <v>0.5</v>
      </c>
      <c r="AL3606">
        <f t="shared" si="796"/>
        <v>0.5</v>
      </c>
      <c r="AM3606">
        <f t="shared" si="797"/>
        <v>0.5</v>
      </c>
      <c r="AN3606" s="6">
        <f t="shared" si="799"/>
        <v>1</v>
      </c>
      <c r="AO3606" t="str">
        <f>VLOOKUP(BD_PONDERACIONES[[#This Row],[Comuna]],Tabla3[#All],2,0)</f>
        <v>Florida</v>
      </c>
    </row>
    <row r="3607" spans="1:41" x14ac:dyDescent="0.35">
      <c r="A3607" t="s">
        <v>17265</v>
      </c>
      <c r="B3607" t="s">
        <v>17266</v>
      </c>
      <c r="C3607" t="s">
        <v>17267</v>
      </c>
      <c r="D3607" s="5">
        <v>44862</v>
      </c>
      <c r="E3607" s="5">
        <v>44736</v>
      </c>
      <c r="F3607" t="s">
        <v>763</v>
      </c>
      <c r="G3607" t="s">
        <v>17268</v>
      </c>
      <c r="H3607" t="s">
        <v>2755</v>
      </c>
      <c r="J3607" t="s">
        <v>756</v>
      </c>
      <c r="K3607" t="s">
        <v>756</v>
      </c>
      <c r="L3607" t="s">
        <v>756</v>
      </c>
      <c r="M3607" t="s">
        <v>756</v>
      </c>
      <c r="N3607" t="s">
        <v>756</v>
      </c>
      <c r="O3607" t="s">
        <v>756</v>
      </c>
      <c r="P3607" t="s">
        <v>758</v>
      </c>
      <c r="Q3607" t="s">
        <v>759</v>
      </c>
      <c r="R3607" t="s">
        <v>759</v>
      </c>
      <c r="S3607" t="s">
        <v>757</v>
      </c>
      <c r="T3607" t="s">
        <v>757</v>
      </c>
      <c r="U3607" t="s">
        <v>757</v>
      </c>
      <c r="V3607" t="s">
        <v>756</v>
      </c>
      <c r="W3607" t="s">
        <v>756</v>
      </c>
      <c r="X3607" t="s">
        <v>17269</v>
      </c>
      <c r="Y3607" t="str">
        <f t="shared" si="798"/>
        <v>junio</v>
      </c>
      <c r="Z3607">
        <f>YEAR(BD_PONDERACIONES[[#This Row],[Fecha Ejecución del Ticket]])</f>
        <v>2022</v>
      </c>
      <c r="AA3607" t="str">
        <f t="shared" si="786"/>
        <v>octubre</v>
      </c>
      <c r="AB3607">
        <f>YEAR(BD_PONDERACIONES[[#This Row],[Fecha de Inspección]])</f>
        <v>2022</v>
      </c>
      <c r="AC3607">
        <f t="shared" si="787"/>
        <v>0.5</v>
      </c>
      <c r="AD3607">
        <f t="shared" si="788"/>
        <v>0.5</v>
      </c>
      <c r="AE3607">
        <f t="shared" si="789"/>
        <v>0.5</v>
      </c>
      <c r="AF3607">
        <f t="shared" si="790"/>
        <v>0.5</v>
      </c>
      <c r="AG3607">
        <f t="shared" si="791"/>
        <v>0.5</v>
      </c>
      <c r="AH3607">
        <f t="shared" si="792"/>
        <v>0.5</v>
      </c>
      <c r="AI3607">
        <f t="shared" si="793"/>
        <v>0.25</v>
      </c>
      <c r="AJ3607">
        <f t="shared" si="794"/>
        <v>0.25</v>
      </c>
      <c r="AK3607">
        <f t="shared" si="795"/>
        <v>0.5</v>
      </c>
      <c r="AL3607">
        <f t="shared" si="796"/>
        <v>0.5</v>
      </c>
      <c r="AM3607">
        <f t="shared" si="797"/>
        <v>0.5</v>
      </c>
      <c r="AN3607" s="6">
        <f t="shared" si="799"/>
        <v>1</v>
      </c>
      <c r="AO3607" t="str">
        <f>VLOOKUP(BD_PONDERACIONES[[#This Row],[Comuna]],Tabla3[#All],2,0)</f>
        <v>Florida</v>
      </c>
    </row>
    <row r="3608" spans="1:41" x14ac:dyDescent="0.35">
      <c r="A3608" t="s">
        <v>17270</v>
      </c>
      <c r="B3608" t="s">
        <v>17271</v>
      </c>
      <c r="C3608" t="s">
        <v>17272</v>
      </c>
      <c r="D3608" s="5">
        <v>44862</v>
      </c>
      <c r="E3608" s="5">
        <v>44739</v>
      </c>
      <c r="F3608" t="s">
        <v>763</v>
      </c>
      <c r="G3608" t="s">
        <v>17273</v>
      </c>
      <c r="H3608" t="s">
        <v>2755</v>
      </c>
      <c r="J3608" t="s">
        <v>756</v>
      </c>
      <c r="K3608" t="s">
        <v>756</v>
      </c>
      <c r="L3608" t="s">
        <v>757</v>
      </c>
      <c r="M3608" t="s">
        <v>757</v>
      </c>
      <c r="N3608" t="s">
        <v>756</v>
      </c>
      <c r="O3608" t="s">
        <v>756</v>
      </c>
      <c r="P3608" t="s">
        <v>758</v>
      </c>
      <c r="Q3608" t="s">
        <v>759</v>
      </c>
      <c r="R3608" t="s">
        <v>759</v>
      </c>
      <c r="S3608" t="s">
        <v>757</v>
      </c>
      <c r="T3608" t="s">
        <v>757</v>
      </c>
      <c r="U3608" t="s">
        <v>757</v>
      </c>
      <c r="V3608" t="s">
        <v>756</v>
      </c>
      <c r="W3608" t="s">
        <v>756</v>
      </c>
      <c r="X3608" t="s">
        <v>13384</v>
      </c>
      <c r="Y3608" t="str">
        <f t="shared" si="798"/>
        <v>junio</v>
      </c>
      <c r="Z3608">
        <f>YEAR(BD_PONDERACIONES[[#This Row],[Fecha Ejecución del Ticket]])</f>
        <v>2022</v>
      </c>
      <c r="AA3608" t="str">
        <f t="shared" si="786"/>
        <v>octubre</v>
      </c>
      <c r="AB3608">
        <f>YEAR(BD_PONDERACIONES[[#This Row],[Fecha de Inspección]])</f>
        <v>2022</v>
      </c>
      <c r="AC3608">
        <f t="shared" si="787"/>
        <v>0.5</v>
      </c>
      <c r="AD3608">
        <f t="shared" si="788"/>
        <v>0.5</v>
      </c>
      <c r="AE3608">
        <f t="shared" si="789"/>
        <v>0.5</v>
      </c>
      <c r="AF3608">
        <f t="shared" si="790"/>
        <v>0.5</v>
      </c>
      <c r="AG3608">
        <f t="shared" si="791"/>
        <v>0.5</v>
      </c>
      <c r="AH3608">
        <f t="shared" si="792"/>
        <v>0.5</v>
      </c>
      <c r="AI3608">
        <f t="shared" si="793"/>
        <v>0.25</v>
      </c>
      <c r="AJ3608">
        <f t="shared" si="794"/>
        <v>0.25</v>
      </c>
      <c r="AK3608">
        <f t="shared" si="795"/>
        <v>0.5</v>
      </c>
      <c r="AL3608">
        <f t="shared" si="796"/>
        <v>0.5</v>
      </c>
      <c r="AM3608">
        <f t="shared" si="797"/>
        <v>0.5</v>
      </c>
      <c r="AN3608" s="6">
        <f t="shared" si="799"/>
        <v>1</v>
      </c>
      <c r="AO3608" t="str">
        <f>VLOOKUP(BD_PONDERACIONES[[#This Row],[Comuna]],Tabla3[#All],2,0)</f>
        <v>Florida</v>
      </c>
    </row>
    <row r="3609" spans="1:41" x14ac:dyDescent="0.35">
      <c r="A3609" t="s">
        <v>17274</v>
      </c>
      <c r="B3609" t="s">
        <v>17275</v>
      </c>
      <c r="C3609" t="s">
        <v>17276</v>
      </c>
      <c r="D3609" s="5">
        <v>44862</v>
      </c>
      <c r="E3609" s="5">
        <v>44739</v>
      </c>
      <c r="F3609" t="s">
        <v>763</v>
      </c>
      <c r="G3609" t="s">
        <v>17277</v>
      </c>
      <c r="H3609" t="s">
        <v>2755</v>
      </c>
      <c r="J3609" t="s">
        <v>756</v>
      </c>
      <c r="K3609" t="s">
        <v>756</v>
      </c>
      <c r="L3609" t="s">
        <v>756</v>
      </c>
      <c r="M3609" t="s">
        <v>756</v>
      </c>
      <c r="N3609" t="s">
        <v>756</v>
      </c>
      <c r="O3609" t="s">
        <v>756</v>
      </c>
      <c r="P3609" t="s">
        <v>758</v>
      </c>
      <c r="Q3609" t="s">
        <v>759</v>
      </c>
      <c r="R3609" t="s">
        <v>759</v>
      </c>
      <c r="S3609" t="s">
        <v>757</v>
      </c>
      <c r="T3609" t="s">
        <v>757</v>
      </c>
      <c r="U3609" t="s">
        <v>757</v>
      </c>
      <c r="V3609" t="s">
        <v>756</v>
      </c>
      <c r="W3609" t="s">
        <v>768</v>
      </c>
      <c r="X3609" t="s">
        <v>11980</v>
      </c>
      <c r="Y3609" t="str">
        <f t="shared" si="798"/>
        <v>junio</v>
      </c>
      <c r="Z3609">
        <f>YEAR(BD_PONDERACIONES[[#This Row],[Fecha Ejecución del Ticket]])</f>
        <v>2022</v>
      </c>
      <c r="AA3609" t="str">
        <f t="shared" si="786"/>
        <v>octubre</v>
      </c>
      <c r="AB3609">
        <f>YEAR(BD_PONDERACIONES[[#This Row],[Fecha de Inspección]])</f>
        <v>2022</v>
      </c>
      <c r="AC3609">
        <f t="shared" si="787"/>
        <v>0.5</v>
      </c>
      <c r="AD3609">
        <f t="shared" si="788"/>
        <v>0.5</v>
      </c>
      <c r="AE3609">
        <f t="shared" si="789"/>
        <v>0.5</v>
      </c>
      <c r="AF3609">
        <f t="shared" si="790"/>
        <v>0.5</v>
      </c>
      <c r="AG3609">
        <f t="shared" si="791"/>
        <v>0.5</v>
      </c>
      <c r="AH3609">
        <f t="shared" si="792"/>
        <v>0.5</v>
      </c>
      <c r="AI3609">
        <f t="shared" si="793"/>
        <v>0.25</v>
      </c>
      <c r="AJ3609">
        <f t="shared" si="794"/>
        <v>0.25</v>
      </c>
      <c r="AK3609">
        <f t="shared" si="795"/>
        <v>0.5</v>
      </c>
      <c r="AL3609">
        <f t="shared" si="796"/>
        <v>0.5</v>
      </c>
      <c r="AM3609">
        <f t="shared" si="797"/>
        <v>0.17499999999999999</v>
      </c>
      <c r="AN3609" s="6">
        <f t="shared" si="799"/>
        <v>0.93500000000000005</v>
      </c>
      <c r="AO3609" t="str">
        <f>VLOOKUP(BD_PONDERACIONES[[#This Row],[Comuna]],Tabla3[#All],2,0)</f>
        <v>Florida</v>
      </c>
    </row>
    <row r="3610" spans="1:41" x14ac:dyDescent="0.35">
      <c r="A3610" t="s">
        <v>17278</v>
      </c>
      <c r="B3610" t="s">
        <v>17279</v>
      </c>
      <c r="C3610" t="s">
        <v>17280</v>
      </c>
      <c r="D3610" s="5">
        <v>44862</v>
      </c>
      <c r="E3610" s="5">
        <v>44729</v>
      </c>
      <c r="F3610" t="s">
        <v>763</v>
      </c>
      <c r="G3610" t="s">
        <v>17281</v>
      </c>
      <c r="H3610" t="s">
        <v>2755</v>
      </c>
      <c r="J3610" t="s">
        <v>756</v>
      </c>
      <c r="K3610" t="s">
        <v>756</v>
      </c>
      <c r="L3610" t="s">
        <v>757</v>
      </c>
      <c r="M3610" t="s">
        <v>757</v>
      </c>
      <c r="N3610" t="s">
        <v>756</v>
      </c>
      <c r="O3610" t="s">
        <v>756</v>
      </c>
      <c r="P3610" t="s">
        <v>758</v>
      </c>
      <c r="Q3610" t="s">
        <v>759</v>
      </c>
      <c r="R3610" t="s">
        <v>759</v>
      </c>
      <c r="S3610" t="s">
        <v>757</v>
      </c>
      <c r="T3610" t="s">
        <v>757</v>
      </c>
      <c r="U3610" t="s">
        <v>757</v>
      </c>
      <c r="V3610" t="s">
        <v>773</v>
      </c>
      <c r="W3610" t="s">
        <v>773</v>
      </c>
      <c r="X3610" t="s">
        <v>17282</v>
      </c>
      <c r="Y3610" t="str">
        <f t="shared" si="798"/>
        <v>junio</v>
      </c>
      <c r="Z3610">
        <f>YEAR(BD_PONDERACIONES[[#This Row],[Fecha Ejecución del Ticket]])</f>
        <v>2022</v>
      </c>
      <c r="AA3610" t="str">
        <f t="shared" si="786"/>
        <v>octubre</v>
      </c>
      <c r="AB3610">
        <f>YEAR(BD_PONDERACIONES[[#This Row],[Fecha de Inspección]])</f>
        <v>2022</v>
      </c>
      <c r="AC3610">
        <f t="shared" si="787"/>
        <v>0.5</v>
      </c>
      <c r="AD3610">
        <f t="shared" si="788"/>
        <v>0.5</v>
      </c>
      <c r="AE3610">
        <f t="shared" si="789"/>
        <v>0.5</v>
      </c>
      <c r="AF3610">
        <f t="shared" si="790"/>
        <v>0.5</v>
      </c>
      <c r="AG3610">
        <f t="shared" si="791"/>
        <v>0.5</v>
      </c>
      <c r="AH3610">
        <f t="shared" si="792"/>
        <v>0.5</v>
      </c>
      <c r="AI3610">
        <f t="shared" si="793"/>
        <v>0.25</v>
      </c>
      <c r="AJ3610">
        <f t="shared" si="794"/>
        <v>0.25</v>
      </c>
      <c r="AK3610">
        <f t="shared" si="795"/>
        <v>0.5</v>
      </c>
      <c r="AL3610">
        <f t="shared" si="796"/>
        <v>0</v>
      </c>
      <c r="AM3610">
        <f t="shared" si="797"/>
        <v>0</v>
      </c>
      <c r="AN3610" s="6">
        <f t="shared" si="799"/>
        <v>0.8</v>
      </c>
      <c r="AO3610" t="str">
        <f>VLOOKUP(BD_PONDERACIONES[[#This Row],[Comuna]],Tabla3[#All],2,0)</f>
        <v>Florida</v>
      </c>
    </row>
    <row r="3611" spans="1:41" x14ac:dyDescent="0.35">
      <c r="A3611" t="s">
        <v>17283</v>
      </c>
      <c r="B3611" t="s">
        <v>17284</v>
      </c>
      <c r="C3611" t="s">
        <v>17285</v>
      </c>
      <c r="D3611" s="5">
        <v>44862</v>
      </c>
      <c r="E3611" s="5">
        <v>44738</v>
      </c>
      <c r="F3611" t="s">
        <v>763</v>
      </c>
      <c r="G3611" t="s">
        <v>17286</v>
      </c>
      <c r="H3611" t="s">
        <v>2755</v>
      </c>
      <c r="J3611" t="s">
        <v>756</v>
      </c>
      <c r="K3611" t="s">
        <v>756</v>
      </c>
      <c r="L3611" t="s">
        <v>757</v>
      </c>
      <c r="M3611" t="s">
        <v>757</v>
      </c>
      <c r="N3611" t="s">
        <v>756</v>
      </c>
      <c r="O3611" t="s">
        <v>756</v>
      </c>
      <c r="P3611" t="s">
        <v>758</v>
      </c>
      <c r="Q3611" t="s">
        <v>759</v>
      </c>
      <c r="R3611" t="s">
        <v>759</v>
      </c>
      <c r="S3611" t="s">
        <v>757</v>
      </c>
      <c r="T3611" t="s">
        <v>757</v>
      </c>
      <c r="U3611" t="s">
        <v>757</v>
      </c>
      <c r="V3611" t="s">
        <v>773</v>
      </c>
      <c r="W3611" t="s">
        <v>773</v>
      </c>
      <c r="X3611" t="s">
        <v>17287</v>
      </c>
      <c r="Y3611" t="str">
        <f t="shared" si="798"/>
        <v>junio</v>
      </c>
      <c r="Z3611">
        <f>YEAR(BD_PONDERACIONES[[#This Row],[Fecha Ejecución del Ticket]])</f>
        <v>2022</v>
      </c>
      <c r="AA3611" t="str">
        <f t="shared" si="786"/>
        <v>octubre</v>
      </c>
      <c r="AB3611">
        <f>YEAR(BD_PONDERACIONES[[#This Row],[Fecha de Inspección]])</f>
        <v>2022</v>
      </c>
      <c r="AC3611">
        <f t="shared" si="787"/>
        <v>0.5</v>
      </c>
      <c r="AD3611">
        <f t="shared" si="788"/>
        <v>0.5</v>
      </c>
      <c r="AE3611">
        <f t="shared" si="789"/>
        <v>0.5</v>
      </c>
      <c r="AF3611">
        <f t="shared" si="790"/>
        <v>0.5</v>
      </c>
      <c r="AG3611">
        <f t="shared" si="791"/>
        <v>0.5</v>
      </c>
      <c r="AH3611">
        <f t="shared" si="792"/>
        <v>0.5</v>
      </c>
      <c r="AI3611">
        <f t="shared" si="793"/>
        <v>0.25</v>
      </c>
      <c r="AJ3611">
        <f t="shared" si="794"/>
        <v>0.25</v>
      </c>
      <c r="AK3611">
        <f t="shared" si="795"/>
        <v>0.5</v>
      </c>
      <c r="AL3611">
        <f t="shared" si="796"/>
        <v>0</v>
      </c>
      <c r="AM3611">
        <f t="shared" si="797"/>
        <v>0</v>
      </c>
      <c r="AN3611" s="6">
        <f t="shared" si="799"/>
        <v>0.8</v>
      </c>
      <c r="AO3611" t="str">
        <f>VLOOKUP(BD_PONDERACIONES[[#This Row],[Comuna]],Tabla3[#All],2,0)</f>
        <v>Florida</v>
      </c>
    </row>
    <row r="3612" spans="1:41" x14ac:dyDescent="0.35">
      <c r="A3612" t="s">
        <v>17288</v>
      </c>
      <c r="B3612" t="s">
        <v>17289</v>
      </c>
      <c r="C3612" t="s">
        <v>17290</v>
      </c>
      <c r="D3612" s="5">
        <v>44862</v>
      </c>
      <c r="E3612" s="5">
        <v>44739</v>
      </c>
      <c r="F3612" t="s">
        <v>763</v>
      </c>
      <c r="G3612" t="s">
        <v>17291</v>
      </c>
      <c r="H3612" t="s">
        <v>2755</v>
      </c>
      <c r="J3612" t="s">
        <v>756</v>
      </c>
      <c r="K3612" t="s">
        <v>756</v>
      </c>
      <c r="L3612" t="s">
        <v>757</v>
      </c>
      <c r="M3612" t="s">
        <v>757</v>
      </c>
      <c r="N3612" t="s">
        <v>756</v>
      </c>
      <c r="O3612" t="s">
        <v>756</v>
      </c>
      <c r="P3612" t="s">
        <v>765</v>
      </c>
      <c r="Q3612" t="s">
        <v>759</v>
      </c>
      <c r="R3612" t="s">
        <v>759</v>
      </c>
      <c r="S3612" t="s">
        <v>757</v>
      </c>
      <c r="T3612" t="s">
        <v>757</v>
      </c>
      <c r="U3612" t="s">
        <v>757</v>
      </c>
      <c r="V3612" t="s">
        <v>756</v>
      </c>
      <c r="W3612" t="s">
        <v>756</v>
      </c>
      <c r="X3612" t="s">
        <v>17292</v>
      </c>
      <c r="Y3612" t="str">
        <f t="shared" si="798"/>
        <v>junio</v>
      </c>
      <c r="Z3612">
        <f>YEAR(BD_PONDERACIONES[[#This Row],[Fecha Ejecución del Ticket]])</f>
        <v>2022</v>
      </c>
      <c r="AA3612" t="str">
        <f t="shared" si="786"/>
        <v>octubre</v>
      </c>
      <c r="AB3612">
        <f>YEAR(BD_PONDERACIONES[[#This Row],[Fecha de Inspección]])</f>
        <v>2022</v>
      </c>
      <c r="AC3612">
        <f t="shared" si="787"/>
        <v>0.5</v>
      </c>
      <c r="AD3612">
        <f t="shared" si="788"/>
        <v>0.5</v>
      </c>
      <c r="AE3612">
        <f t="shared" si="789"/>
        <v>0.5</v>
      </c>
      <c r="AF3612">
        <f t="shared" si="790"/>
        <v>0.5</v>
      </c>
      <c r="AG3612">
        <f t="shared" si="791"/>
        <v>0.5</v>
      </c>
      <c r="AH3612">
        <f t="shared" si="792"/>
        <v>0.5</v>
      </c>
      <c r="AI3612">
        <f t="shared" si="793"/>
        <v>0.25</v>
      </c>
      <c r="AJ3612">
        <f t="shared" si="794"/>
        <v>0.25</v>
      </c>
      <c r="AK3612">
        <f t="shared" si="795"/>
        <v>0.5</v>
      </c>
      <c r="AL3612">
        <f t="shared" si="796"/>
        <v>0.5</v>
      </c>
      <c r="AM3612">
        <f t="shared" si="797"/>
        <v>0.5</v>
      </c>
      <c r="AN3612" s="6">
        <f t="shared" si="799"/>
        <v>1</v>
      </c>
      <c r="AO3612" t="str">
        <f>VLOOKUP(BD_PONDERACIONES[[#This Row],[Comuna]],Tabla3[#All],2,0)</f>
        <v>Florida</v>
      </c>
    </row>
    <row r="3613" spans="1:41" x14ac:dyDescent="0.35">
      <c r="A3613" t="s">
        <v>17293</v>
      </c>
      <c r="B3613" t="s">
        <v>17294</v>
      </c>
      <c r="C3613" t="s">
        <v>17295</v>
      </c>
      <c r="D3613" s="5">
        <v>44862</v>
      </c>
      <c r="E3613" s="5">
        <v>44736</v>
      </c>
      <c r="F3613" t="s">
        <v>763</v>
      </c>
      <c r="G3613" t="s">
        <v>17296</v>
      </c>
      <c r="H3613" t="s">
        <v>2755</v>
      </c>
      <c r="J3613" t="s">
        <v>756</v>
      </c>
      <c r="K3613" t="s">
        <v>756</v>
      </c>
      <c r="L3613" t="s">
        <v>757</v>
      </c>
      <c r="M3613" t="s">
        <v>757</v>
      </c>
      <c r="N3613" t="s">
        <v>756</v>
      </c>
      <c r="O3613" t="s">
        <v>756</v>
      </c>
      <c r="P3613" t="s">
        <v>758</v>
      </c>
      <c r="Q3613" t="s">
        <v>759</v>
      </c>
      <c r="R3613" t="s">
        <v>759</v>
      </c>
      <c r="S3613" t="s">
        <v>757</v>
      </c>
      <c r="T3613" t="s">
        <v>757</v>
      </c>
      <c r="U3613" t="s">
        <v>757</v>
      </c>
      <c r="V3613" t="s">
        <v>756</v>
      </c>
      <c r="W3613" t="s">
        <v>756</v>
      </c>
      <c r="X3613" t="s">
        <v>17297</v>
      </c>
      <c r="Y3613" t="str">
        <f t="shared" si="798"/>
        <v>junio</v>
      </c>
      <c r="Z3613">
        <f>YEAR(BD_PONDERACIONES[[#This Row],[Fecha Ejecución del Ticket]])</f>
        <v>2022</v>
      </c>
      <c r="AA3613" t="str">
        <f t="shared" si="786"/>
        <v>octubre</v>
      </c>
      <c r="AB3613">
        <f>YEAR(BD_PONDERACIONES[[#This Row],[Fecha de Inspección]])</f>
        <v>2022</v>
      </c>
      <c r="AC3613">
        <f t="shared" si="787"/>
        <v>0.5</v>
      </c>
      <c r="AD3613">
        <f t="shared" si="788"/>
        <v>0.5</v>
      </c>
      <c r="AE3613">
        <f t="shared" si="789"/>
        <v>0.5</v>
      </c>
      <c r="AF3613">
        <f t="shared" si="790"/>
        <v>0.5</v>
      </c>
      <c r="AG3613">
        <f t="shared" si="791"/>
        <v>0.5</v>
      </c>
      <c r="AH3613">
        <f t="shared" si="792"/>
        <v>0.5</v>
      </c>
      <c r="AI3613">
        <f t="shared" si="793"/>
        <v>0.25</v>
      </c>
      <c r="AJ3613">
        <f t="shared" si="794"/>
        <v>0.25</v>
      </c>
      <c r="AK3613">
        <f t="shared" si="795"/>
        <v>0.5</v>
      </c>
      <c r="AL3613">
        <f t="shared" si="796"/>
        <v>0.5</v>
      </c>
      <c r="AM3613">
        <f t="shared" si="797"/>
        <v>0.5</v>
      </c>
      <c r="AN3613" s="6">
        <f t="shared" si="799"/>
        <v>1</v>
      </c>
      <c r="AO3613" t="str">
        <f>VLOOKUP(BD_PONDERACIONES[[#This Row],[Comuna]],Tabla3[#All],2,0)</f>
        <v>Florida</v>
      </c>
    </row>
    <row r="3614" spans="1:41" x14ac:dyDescent="0.35">
      <c r="A3614" t="s">
        <v>17298</v>
      </c>
      <c r="B3614" t="s">
        <v>17299</v>
      </c>
      <c r="C3614" t="s">
        <v>17300</v>
      </c>
      <c r="D3614" s="5">
        <v>44867</v>
      </c>
      <c r="E3614" s="5">
        <v>44730</v>
      </c>
      <c r="F3614" t="s">
        <v>763</v>
      </c>
      <c r="G3614" t="s">
        <v>17301</v>
      </c>
      <c r="H3614" t="s">
        <v>1389</v>
      </c>
      <c r="J3614" t="s">
        <v>756</v>
      </c>
      <c r="K3614" t="s">
        <v>756</v>
      </c>
      <c r="L3614" t="s">
        <v>757</v>
      </c>
      <c r="M3614" t="s">
        <v>757</v>
      </c>
      <c r="N3614" t="s">
        <v>756</v>
      </c>
      <c r="O3614" t="s">
        <v>756</v>
      </c>
      <c r="P3614" t="s">
        <v>758</v>
      </c>
      <c r="Q3614" t="s">
        <v>759</v>
      </c>
      <c r="R3614" t="s">
        <v>759</v>
      </c>
      <c r="S3614" t="s">
        <v>757</v>
      </c>
      <c r="T3614" t="s">
        <v>757</v>
      </c>
      <c r="U3614" t="s">
        <v>757</v>
      </c>
      <c r="V3614" t="s">
        <v>756</v>
      </c>
      <c r="W3614" t="s">
        <v>768</v>
      </c>
      <c r="X3614" t="s">
        <v>14134</v>
      </c>
      <c r="Y3614" t="str">
        <f t="shared" si="798"/>
        <v>junio</v>
      </c>
      <c r="Z3614">
        <f>YEAR(BD_PONDERACIONES[[#This Row],[Fecha Ejecución del Ticket]])</f>
        <v>2022</v>
      </c>
      <c r="AA3614" t="str">
        <f t="shared" si="786"/>
        <v>noviembre</v>
      </c>
      <c r="AB3614">
        <f>YEAR(BD_PONDERACIONES[[#This Row],[Fecha de Inspección]])</f>
        <v>2022</v>
      </c>
      <c r="AC3614">
        <f t="shared" si="787"/>
        <v>0.5</v>
      </c>
      <c r="AD3614">
        <f t="shared" si="788"/>
        <v>0.5</v>
      </c>
      <c r="AE3614">
        <f t="shared" si="789"/>
        <v>0.5</v>
      </c>
      <c r="AF3614">
        <f t="shared" si="790"/>
        <v>0.5</v>
      </c>
      <c r="AG3614">
        <f t="shared" si="791"/>
        <v>0.5</v>
      </c>
      <c r="AH3614">
        <f t="shared" si="792"/>
        <v>0.5</v>
      </c>
      <c r="AI3614">
        <f t="shared" si="793"/>
        <v>0.25</v>
      </c>
      <c r="AJ3614">
        <f t="shared" si="794"/>
        <v>0.25</v>
      </c>
      <c r="AK3614">
        <f t="shared" si="795"/>
        <v>0.5</v>
      </c>
      <c r="AL3614">
        <f t="shared" si="796"/>
        <v>0.5</v>
      </c>
      <c r="AM3614">
        <f t="shared" si="797"/>
        <v>0.17499999999999999</v>
      </c>
      <c r="AN3614" s="6">
        <f t="shared" si="799"/>
        <v>0.93500000000000005</v>
      </c>
      <c r="AO3614" t="str">
        <f>VLOOKUP(BD_PONDERACIONES[[#This Row],[Comuna]],Tabla3[#All],2,0)</f>
        <v>Florida</v>
      </c>
    </row>
    <row r="3615" spans="1:41" x14ac:dyDescent="0.35">
      <c r="A3615" t="s">
        <v>17302</v>
      </c>
      <c r="B3615" t="s">
        <v>17303</v>
      </c>
      <c r="C3615" t="s">
        <v>17304</v>
      </c>
      <c r="D3615" s="5">
        <v>44867</v>
      </c>
      <c r="E3615" s="5">
        <v>44732</v>
      </c>
      <c r="F3615" t="s">
        <v>763</v>
      </c>
      <c r="G3615" t="s">
        <v>17305</v>
      </c>
      <c r="H3615" t="s">
        <v>1389</v>
      </c>
      <c r="J3615" t="s">
        <v>756</v>
      </c>
      <c r="K3615" t="s">
        <v>756</v>
      </c>
      <c r="L3615" t="s">
        <v>757</v>
      </c>
      <c r="M3615" t="s">
        <v>757</v>
      </c>
      <c r="N3615" t="s">
        <v>756</v>
      </c>
      <c r="O3615" t="s">
        <v>756</v>
      </c>
      <c r="P3615" t="s">
        <v>758</v>
      </c>
      <c r="Q3615" t="s">
        <v>759</v>
      </c>
      <c r="R3615" t="s">
        <v>759</v>
      </c>
      <c r="S3615" t="s">
        <v>757</v>
      </c>
      <c r="T3615" t="s">
        <v>757</v>
      </c>
      <c r="U3615" t="s">
        <v>757</v>
      </c>
      <c r="V3615" t="s">
        <v>756</v>
      </c>
      <c r="W3615" t="s">
        <v>756</v>
      </c>
      <c r="X3615" t="s">
        <v>17306</v>
      </c>
      <c r="Y3615" t="str">
        <f t="shared" si="798"/>
        <v>junio</v>
      </c>
      <c r="Z3615">
        <f>YEAR(BD_PONDERACIONES[[#This Row],[Fecha Ejecución del Ticket]])</f>
        <v>2022</v>
      </c>
      <c r="AA3615" t="str">
        <f t="shared" si="786"/>
        <v>noviembre</v>
      </c>
      <c r="AB3615">
        <f>YEAR(BD_PONDERACIONES[[#This Row],[Fecha de Inspección]])</f>
        <v>2022</v>
      </c>
      <c r="AC3615">
        <f t="shared" si="787"/>
        <v>0.5</v>
      </c>
      <c r="AD3615">
        <f t="shared" si="788"/>
        <v>0.5</v>
      </c>
      <c r="AE3615">
        <f t="shared" si="789"/>
        <v>0.5</v>
      </c>
      <c r="AF3615">
        <f t="shared" si="790"/>
        <v>0.5</v>
      </c>
      <c r="AG3615">
        <f t="shared" si="791"/>
        <v>0.5</v>
      </c>
      <c r="AH3615">
        <f t="shared" si="792"/>
        <v>0.5</v>
      </c>
      <c r="AI3615">
        <f t="shared" si="793"/>
        <v>0.25</v>
      </c>
      <c r="AJ3615">
        <f t="shared" si="794"/>
        <v>0.25</v>
      </c>
      <c r="AK3615">
        <f t="shared" si="795"/>
        <v>0.5</v>
      </c>
      <c r="AL3615">
        <f t="shared" si="796"/>
        <v>0.5</v>
      </c>
      <c r="AM3615">
        <f t="shared" si="797"/>
        <v>0.5</v>
      </c>
      <c r="AN3615" s="6">
        <f t="shared" si="799"/>
        <v>1</v>
      </c>
      <c r="AO3615" t="str">
        <f>VLOOKUP(BD_PONDERACIONES[[#This Row],[Comuna]],Tabla3[#All],2,0)</f>
        <v>Florida</v>
      </c>
    </row>
    <row r="3616" spans="1:41" x14ac:dyDescent="0.35">
      <c r="A3616" t="s">
        <v>17307</v>
      </c>
      <c r="B3616" t="s">
        <v>17308</v>
      </c>
      <c r="C3616" t="s">
        <v>17309</v>
      </c>
      <c r="D3616" s="5">
        <v>44867</v>
      </c>
      <c r="E3616" s="5">
        <v>44732</v>
      </c>
      <c r="F3616" t="s">
        <v>763</v>
      </c>
      <c r="G3616" t="s">
        <v>17310</v>
      </c>
      <c r="H3616" t="s">
        <v>1389</v>
      </c>
      <c r="J3616" t="s">
        <v>756</v>
      </c>
      <c r="K3616" t="s">
        <v>756</v>
      </c>
      <c r="L3616" t="s">
        <v>756</v>
      </c>
      <c r="M3616" t="s">
        <v>756</v>
      </c>
      <c r="N3616" t="s">
        <v>756</v>
      </c>
      <c r="O3616" t="s">
        <v>756</v>
      </c>
      <c r="P3616" t="s">
        <v>758</v>
      </c>
      <c r="Q3616" t="s">
        <v>759</v>
      </c>
      <c r="R3616" t="s">
        <v>759</v>
      </c>
      <c r="S3616" t="s">
        <v>757</v>
      </c>
      <c r="T3616" t="s">
        <v>757</v>
      </c>
      <c r="U3616" t="s">
        <v>757</v>
      </c>
      <c r="V3616" t="s">
        <v>756</v>
      </c>
      <c r="W3616" t="s">
        <v>768</v>
      </c>
      <c r="X3616" t="s">
        <v>17311</v>
      </c>
      <c r="Y3616" t="str">
        <f t="shared" si="798"/>
        <v>junio</v>
      </c>
      <c r="Z3616">
        <f>YEAR(BD_PONDERACIONES[[#This Row],[Fecha Ejecución del Ticket]])</f>
        <v>2022</v>
      </c>
      <c r="AA3616" t="str">
        <f t="shared" si="786"/>
        <v>noviembre</v>
      </c>
      <c r="AB3616">
        <f>YEAR(BD_PONDERACIONES[[#This Row],[Fecha de Inspección]])</f>
        <v>2022</v>
      </c>
      <c r="AC3616">
        <f t="shared" si="787"/>
        <v>0.5</v>
      </c>
      <c r="AD3616">
        <f t="shared" si="788"/>
        <v>0.5</v>
      </c>
      <c r="AE3616">
        <f t="shared" si="789"/>
        <v>0.5</v>
      </c>
      <c r="AF3616">
        <f t="shared" si="790"/>
        <v>0.5</v>
      </c>
      <c r="AG3616">
        <f t="shared" si="791"/>
        <v>0.5</v>
      </c>
      <c r="AH3616">
        <f t="shared" si="792"/>
        <v>0.5</v>
      </c>
      <c r="AI3616">
        <f t="shared" si="793"/>
        <v>0.25</v>
      </c>
      <c r="AJ3616">
        <f t="shared" si="794"/>
        <v>0.25</v>
      </c>
      <c r="AK3616">
        <f t="shared" si="795"/>
        <v>0.5</v>
      </c>
      <c r="AL3616">
        <f t="shared" si="796"/>
        <v>0.5</v>
      </c>
      <c r="AM3616">
        <f t="shared" si="797"/>
        <v>0.17499999999999999</v>
      </c>
      <c r="AN3616" s="6">
        <f t="shared" si="799"/>
        <v>0.93500000000000005</v>
      </c>
      <c r="AO3616" t="str">
        <f>VLOOKUP(BD_PONDERACIONES[[#This Row],[Comuna]],Tabla3[#All],2,0)</f>
        <v>Florida</v>
      </c>
    </row>
    <row r="3617" spans="1:41" x14ac:dyDescent="0.35">
      <c r="A3617" t="s">
        <v>17312</v>
      </c>
      <c r="B3617" t="s">
        <v>17313</v>
      </c>
      <c r="C3617" t="s">
        <v>17314</v>
      </c>
      <c r="D3617" s="5">
        <v>44867</v>
      </c>
      <c r="E3617" s="5">
        <v>44730</v>
      </c>
      <c r="F3617" t="s">
        <v>763</v>
      </c>
      <c r="G3617" t="s">
        <v>17315</v>
      </c>
      <c r="H3617" t="s">
        <v>1389</v>
      </c>
      <c r="J3617" t="s">
        <v>756</v>
      </c>
      <c r="K3617" t="s">
        <v>756</v>
      </c>
      <c r="L3617" t="s">
        <v>757</v>
      </c>
      <c r="M3617" t="s">
        <v>757</v>
      </c>
      <c r="N3617" t="s">
        <v>756</v>
      </c>
      <c r="O3617" t="s">
        <v>756</v>
      </c>
      <c r="P3617" t="s">
        <v>758</v>
      </c>
      <c r="Q3617" t="s">
        <v>759</v>
      </c>
      <c r="R3617" t="s">
        <v>759</v>
      </c>
      <c r="S3617" t="s">
        <v>757</v>
      </c>
      <c r="T3617" t="s">
        <v>757</v>
      </c>
      <c r="U3617" t="s">
        <v>757</v>
      </c>
      <c r="V3617" t="s">
        <v>756</v>
      </c>
      <c r="W3617" t="s">
        <v>756</v>
      </c>
      <c r="X3617" t="s">
        <v>17316</v>
      </c>
      <c r="Y3617" t="str">
        <f t="shared" si="798"/>
        <v>junio</v>
      </c>
      <c r="Z3617">
        <f>YEAR(BD_PONDERACIONES[[#This Row],[Fecha Ejecución del Ticket]])</f>
        <v>2022</v>
      </c>
      <c r="AA3617" t="str">
        <f t="shared" si="786"/>
        <v>noviembre</v>
      </c>
      <c r="AB3617">
        <f>YEAR(BD_PONDERACIONES[[#This Row],[Fecha de Inspección]])</f>
        <v>2022</v>
      </c>
      <c r="AC3617">
        <f t="shared" si="787"/>
        <v>0.5</v>
      </c>
      <c r="AD3617">
        <f t="shared" si="788"/>
        <v>0.5</v>
      </c>
      <c r="AE3617">
        <f t="shared" si="789"/>
        <v>0.5</v>
      </c>
      <c r="AF3617">
        <f t="shared" si="790"/>
        <v>0.5</v>
      </c>
      <c r="AG3617">
        <f t="shared" si="791"/>
        <v>0.5</v>
      </c>
      <c r="AH3617">
        <f t="shared" si="792"/>
        <v>0.5</v>
      </c>
      <c r="AI3617">
        <f t="shared" si="793"/>
        <v>0.25</v>
      </c>
      <c r="AJ3617">
        <f t="shared" si="794"/>
        <v>0.25</v>
      </c>
      <c r="AK3617">
        <f t="shared" si="795"/>
        <v>0.5</v>
      </c>
      <c r="AL3617">
        <f t="shared" si="796"/>
        <v>0.5</v>
      </c>
      <c r="AM3617">
        <f t="shared" si="797"/>
        <v>0.5</v>
      </c>
      <c r="AN3617" s="6">
        <f t="shared" si="799"/>
        <v>1</v>
      </c>
      <c r="AO3617" t="str">
        <f>VLOOKUP(BD_PONDERACIONES[[#This Row],[Comuna]],Tabla3[#All],2,0)</f>
        <v>Florida</v>
      </c>
    </row>
    <row r="3618" spans="1:41" x14ac:dyDescent="0.35">
      <c r="A3618" t="s">
        <v>17317</v>
      </c>
      <c r="B3618" t="s">
        <v>17318</v>
      </c>
      <c r="C3618" t="s">
        <v>17319</v>
      </c>
      <c r="D3618" s="5">
        <v>44867</v>
      </c>
      <c r="E3618" s="5">
        <v>44732</v>
      </c>
      <c r="F3618" t="s">
        <v>763</v>
      </c>
      <c r="G3618" t="s">
        <v>17320</v>
      </c>
      <c r="H3618" t="s">
        <v>1389</v>
      </c>
      <c r="J3618" t="s">
        <v>756</v>
      </c>
      <c r="K3618" t="s">
        <v>756</v>
      </c>
      <c r="L3618" t="s">
        <v>757</v>
      </c>
      <c r="M3618" t="s">
        <v>757</v>
      </c>
      <c r="N3618" t="s">
        <v>756</v>
      </c>
      <c r="O3618" t="s">
        <v>756</v>
      </c>
      <c r="P3618" t="s">
        <v>758</v>
      </c>
      <c r="Q3618" t="s">
        <v>759</v>
      </c>
      <c r="R3618" t="s">
        <v>759</v>
      </c>
      <c r="S3618" t="s">
        <v>757</v>
      </c>
      <c r="T3618" t="s">
        <v>757</v>
      </c>
      <c r="U3618" t="s">
        <v>757</v>
      </c>
      <c r="V3618" t="s">
        <v>756</v>
      </c>
      <c r="W3618" t="s">
        <v>768</v>
      </c>
      <c r="X3618" t="s">
        <v>17321</v>
      </c>
      <c r="Y3618" t="str">
        <f t="shared" si="798"/>
        <v>junio</v>
      </c>
      <c r="Z3618">
        <f>YEAR(BD_PONDERACIONES[[#This Row],[Fecha Ejecución del Ticket]])</f>
        <v>2022</v>
      </c>
      <c r="AA3618" t="str">
        <f t="shared" si="786"/>
        <v>noviembre</v>
      </c>
      <c r="AB3618">
        <f>YEAR(BD_PONDERACIONES[[#This Row],[Fecha de Inspección]])</f>
        <v>2022</v>
      </c>
      <c r="AC3618">
        <f t="shared" si="787"/>
        <v>0.5</v>
      </c>
      <c r="AD3618">
        <f t="shared" si="788"/>
        <v>0.5</v>
      </c>
      <c r="AE3618">
        <f t="shared" si="789"/>
        <v>0.5</v>
      </c>
      <c r="AF3618">
        <f t="shared" si="790"/>
        <v>0.5</v>
      </c>
      <c r="AG3618">
        <f t="shared" si="791"/>
        <v>0.5</v>
      </c>
      <c r="AH3618">
        <f t="shared" si="792"/>
        <v>0.5</v>
      </c>
      <c r="AI3618">
        <f t="shared" si="793"/>
        <v>0.25</v>
      </c>
      <c r="AJ3618">
        <f t="shared" si="794"/>
        <v>0.25</v>
      </c>
      <c r="AK3618">
        <f t="shared" si="795"/>
        <v>0.5</v>
      </c>
      <c r="AL3618">
        <f t="shared" si="796"/>
        <v>0.5</v>
      </c>
      <c r="AM3618">
        <f t="shared" si="797"/>
        <v>0.17499999999999999</v>
      </c>
      <c r="AN3618" s="6">
        <f t="shared" si="799"/>
        <v>0.93500000000000005</v>
      </c>
      <c r="AO3618" t="str">
        <f>VLOOKUP(BD_PONDERACIONES[[#This Row],[Comuna]],Tabla3[#All],2,0)</f>
        <v>Florida</v>
      </c>
    </row>
    <row r="3619" spans="1:41" x14ac:dyDescent="0.35">
      <c r="A3619" t="s">
        <v>17322</v>
      </c>
      <c r="B3619" t="s">
        <v>17323</v>
      </c>
      <c r="C3619" t="s">
        <v>17324</v>
      </c>
      <c r="D3619" s="5">
        <v>44867</v>
      </c>
      <c r="E3619" s="5">
        <v>44728</v>
      </c>
      <c r="F3619" t="s">
        <v>753</v>
      </c>
      <c r="G3619" t="s">
        <v>17325</v>
      </c>
      <c r="H3619" t="s">
        <v>1809</v>
      </c>
      <c r="J3619" t="s">
        <v>756</v>
      </c>
      <c r="K3619" t="s">
        <v>756</v>
      </c>
      <c r="L3619" t="s">
        <v>756</v>
      </c>
      <c r="M3619" t="s">
        <v>756</v>
      </c>
      <c r="N3619" t="s">
        <v>756</v>
      </c>
      <c r="O3619" t="s">
        <v>756</v>
      </c>
      <c r="P3619" t="s">
        <v>758</v>
      </c>
      <c r="Q3619" t="s">
        <v>759</v>
      </c>
      <c r="R3619" t="s">
        <v>759</v>
      </c>
      <c r="S3619" t="s">
        <v>757</v>
      </c>
      <c r="T3619" t="s">
        <v>757</v>
      </c>
      <c r="U3619" t="s">
        <v>757</v>
      </c>
      <c r="V3619" t="s">
        <v>756</v>
      </c>
      <c r="W3619" t="s">
        <v>756</v>
      </c>
      <c r="X3619" t="s">
        <v>17326</v>
      </c>
      <c r="Y3619" t="str">
        <f t="shared" si="798"/>
        <v>junio</v>
      </c>
      <c r="Z3619">
        <f>YEAR(BD_PONDERACIONES[[#This Row],[Fecha Ejecución del Ticket]])</f>
        <v>2022</v>
      </c>
      <c r="AA3619" t="str">
        <f t="shared" si="786"/>
        <v>noviembre</v>
      </c>
      <c r="AB3619">
        <f>YEAR(BD_PONDERACIONES[[#This Row],[Fecha de Inspección]])</f>
        <v>2022</v>
      </c>
      <c r="AC3619">
        <f t="shared" si="787"/>
        <v>0.5</v>
      </c>
      <c r="AD3619">
        <f t="shared" si="788"/>
        <v>0.5</v>
      </c>
      <c r="AE3619">
        <f t="shared" si="789"/>
        <v>0.5</v>
      </c>
      <c r="AF3619">
        <f t="shared" si="790"/>
        <v>0.5</v>
      </c>
      <c r="AG3619">
        <f t="shared" si="791"/>
        <v>0.5</v>
      </c>
      <c r="AH3619">
        <f t="shared" si="792"/>
        <v>0.5</v>
      </c>
      <c r="AI3619">
        <f t="shared" si="793"/>
        <v>0.25</v>
      </c>
      <c r="AJ3619">
        <f t="shared" si="794"/>
        <v>0.25</v>
      </c>
      <c r="AK3619">
        <f t="shared" si="795"/>
        <v>0.5</v>
      </c>
      <c r="AL3619">
        <f t="shared" si="796"/>
        <v>0.5</v>
      </c>
      <c r="AM3619">
        <f t="shared" si="797"/>
        <v>0.5</v>
      </c>
      <c r="AN3619" s="6">
        <f t="shared" si="799"/>
        <v>1</v>
      </c>
      <c r="AO3619" t="str">
        <f>VLOOKUP(BD_PONDERACIONES[[#This Row],[Comuna]],Tabla3[#All],2,0)</f>
        <v>Florida</v>
      </c>
    </row>
    <row r="3620" spans="1:41" x14ac:dyDescent="0.35">
      <c r="A3620" t="s">
        <v>17327</v>
      </c>
      <c r="B3620" t="s">
        <v>17328</v>
      </c>
      <c r="C3620" t="s">
        <v>17329</v>
      </c>
      <c r="D3620" s="5">
        <v>44867</v>
      </c>
      <c r="E3620" s="5">
        <v>44728</v>
      </c>
      <c r="F3620" t="s">
        <v>753</v>
      </c>
      <c r="G3620" t="s">
        <v>17330</v>
      </c>
      <c r="H3620" t="s">
        <v>1809</v>
      </c>
      <c r="J3620" t="s">
        <v>756</v>
      </c>
      <c r="K3620" t="s">
        <v>756</v>
      </c>
      <c r="L3620" t="s">
        <v>757</v>
      </c>
      <c r="M3620" t="s">
        <v>757</v>
      </c>
      <c r="N3620" t="s">
        <v>756</v>
      </c>
      <c r="O3620" t="s">
        <v>756</v>
      </c>
      <c r="P3620" t="s">
        <v>758</v>
      </c>
      <c r="Q3620" t="s">
        <v>759</v>
      </c>
      <c r="R3620" t="s">
        <v>759</v>
      </c>
      <c r="S3620" t="s">
        <v>757</v>
      </c>
      <c r="T3620" t="s">
        <v>757</v>
      </c>
      <c r="U3620" t="s">
        <v>757</v>
      </c>
      <c r="V3620" t="s">
        <v>756</v>
      </c>
      <c r="W3620" t="s">
        <v>768</v>
      </c>
      <c r="X3620" t="s">
        <v>9978</v>
      </c>
      <c r="Y3620" t="str">
        <f t="shared" si="798"/>
        <v>junio</v>
      </c>
      <c r="Z3620">
        <f>YEAR(BD_PONDERACIONES[[#This Row],[Fecha Ejecución del Ticket]])</f>
        <v>2022</v>
      </c>
      <c r="AA3620" t="str">
        <f t="shared" si="786"/>
        <v>noviembre</v>
      </c>
      <c r="AB3620">
        <f>YEAR(BD_PONDERACIONES[[#This Row],[Fecha de Inspección]])</f>
        <v>2022</v>
      </c>
      <c r="AC3620">
        <f t="shared" si="787"/>
        <v>0.5</v>
      </c>
      <c r="AD3620">
        <f t="shared" si="788"/>
        <v>0.5</v>
      </c>
      <c r="AE3620">
        <f t="shared" si="789"/>
        <v>0.5</v>
      </c>
      <c r="AF3620">
        <f t="shared" si="790"/>
        <v>0.5</v>
      </c>
      <c r="AG3620">
        <f t="shared" si="791"/>
        <v>0.5</v>
      </c>
      <c r="AH3620">
        <f t="shared" si="792"/>
        <v>0.5</v>
      </c>
      <c r="AI3620">
        <f t="shared" si="793"/>
        <v>0.25</v>
      </c>
      <c r="AJ3620">
        <f t="shared" si="794"/>
        <v>0.25</v>
      </c>
      <c r="AK3620">
        <f t="shared" si="795"/>
        <v>0.5</v>
      </c>
      <c r="AL3620">
        <f t="shared" si="796"/>
        <v>0.5</v>
      </c>
      <c r="AM3620">
        <f t="shared" si="797"/>
        <v>0.17499999999999999</v>
      </c>
      <c r="AN3620" s="6">
        <f t="shared" si="799"/>
        <v>0.93500000000000005</v>
      </c>
      <c r="AO3620" t="str">
        <f>VLOOKUP(BD_PONDERACIONES[[#This Row],[Comuna]],Tabla3[#All],2,0)</f>
        <v>Florida</v>
      </c>
    </row>
    <row r="3621" spans="1:41" x14ac:dyDescent="0.35">
      <c r="A3621" t="s">
        <v>17331</v>
      </c>
      <c r="B3621" t="s">
        <v>17332</v>
      </c>
      <c r="C3621" t="s">
        <v>17333</v>
      </c>
      <c r="D3621" s="5">
        <v>44867</v>
      </c>
      <c r="E3621" s="5">
        <v>44727</v>
      </c>
      <c r="F3621" t="s">
        <v>753</v>
      </c>
      <c r="G3621" t="s">
        <v>17334</v>
      </c>
      <c r="H3621" t="s">
        <v>1809</v>
      </c>
      <c r="J3621" t="s">
        <v>756</v>
      </c>
      <c r="K3621" t="s">
        <v>756</v>
      </c>
      <c r="L3621" t="s">
        <v>773</v>
      </c>
      <c r="M3621" t="s">
        <v>773</v>
      </c>
      <c r="N3621" t="s">
        <v>756</v>
      </c>
      <c r="O3621" t="s">
        <v>756</v>
      </c>
      <c r="P3621" t="s">
        <v>758</v>
      </c>
      <c r="Q3621" t="s">
        <v>759</v>
      </c>
      <c r="R3621" t="s">
        <v>759</v>
      </c>
      <c r="S3621" t="s">
        <v>757</v>
      </c>
      <c r="T3621" t="s">
        <v>757</v>
      </c>
      <c r="U3621" t="s">
        <v>757</v>
      </c>
      <c r="V3621" t="s">
        <v>756</v>
      </c>
      <c r="W3621" t="s">
        <v>756</v>
      </c>
      <c r="X3621" t="s">
        <v>17335</v>
      </c>
      <c r="Y3621" t="str">
        <f t="shared" si="798"/>
        <v>junio</v>
      </c>
      <c r="Z3621">
        <f>YEAR(BD_PONDERACIONES[[#This Row],[Fecha Ejecución del Ticket]])</f>
        <v>2022</v>
      </c>
      <c r="AA3621" t="str">
        <f t="shared" si="786"/>
        <v>noviembre</v>
      </c>
      <c r="AB3621">
        <f>YEAR(BD_PONDERACIONES[[#This Row],[Fecha de Inspección]])</f>
        <v>2022</v>
      </c>
      <c r="AC3621">
        <f t="shared" si="787"/>
        <v>0.5</v>
      </c>
      <c r="AD3621">
        <f t="shared" si="788"/>
        <v>0.5</v>
      </c>
      <c r="AE3621">
        <f t="shared" si="789"/>
        <v>0</v>
      </c>
      <c r="AF3621">
        <f t="shared" si="790"/>
        <v>0</v>
      </c>
      <c r="AG3621">
        <f t="shared" si="791"/>
        <v>0.5</v>
      </c>
      <c r="AH3621">
        <f t="shared" si="792"/>
        <v>0.5</v>
      </c>
      <c r="AI3621">
        <f t="shared" si="793"/>
        <v>0.25</v>
      </c>
      <c r="AJ3621">
        <f t="shared" si="794"/>
        <v>0.25</v>
      </c>
      <c r="AK3621">
        <f t="shared" si="795"/>
        <v>0.5</v>
      </c>
      <c r="AL3621">
        <f t="shared" si="796"/>
        <v>0.5</v>
      </c>
      <c r="AM3621">
        <f t="shared" si="797"/>
        <v>0.5</v>
      </c>
      <c r="AN3621" s="6">
        <f t="shared" si="799"/>
        <v>0.7</v>
      </c>
      <c r="AO3621" t="str">
        <f>VLOOKUP(BD_PONDERACIONES[[#This Row],[Comuna]],Tabla3[#All],2,0)</f>
        <v>Florida</v>
      </c>
    </row>
    <row r="3622" spans="1:41" x14ac:dyDescent="0.35">
      <c r="A3622" t="s">
        <v>17336</v>
      </c>
      <c r="B3622" t="s">
        <v>17337</v>
      </c>
      <c r="C3622" t="s">
        <v>17338</v>
      </c>
      <c r="D3622" s="5">
        <v>44867</v>
      </c>
      <c r="E3622" s="5">
        <v>44726</v>
      </c>
      <c r="F3622" t="s">
        <v>753</v>
      </c>
      <c r="G3622" t="s">
        <v>17339</v>
      </c>
      <c r="H3622" t="s">
        <v>1809</v>
      </c>
      <c r="J3622" t="s">
        <v>756</v>
      </c>
      <c r="K3622" t="s">
        <v>756</v>
      </c>
      <c r="L3622" t="s">
        <v>773</v>
      </c>
      <c r="M3622" t="s">
        <v>773</v>
      </c>
      <c r="N3622" t="s">
        <v>756</v>
      </c>
      <c r="O3622" t="s">
        <v>756</v>
      </c>
      <c r="P3622" t="s">
        <v>758</v>
      </c>
      <c r="Q3622" t="s">
        <v>759</v>
      </c>
      <c r="R3622" t="s">
        <v>759</v>
      </c>
      <c r="S3622" t="s">
        <v>757</v>
      </c>
      <c r="T3622" t="s">
        <v>757</v>
      </c>
      <c r="U3622" t="s">
        <v>757</v>
      </c>
      <c r="V3622" t="s">
        <v>756</v>
      </c>
      <c r="W3622" t="s">
        <v>756</v>
      </c>
      <c r="X3622" t="s">
        <v>17340</v>
      </c>
      <c r="Y3622" t="str">
        <f t="shared" si="798"/>
        <v>junio</v>
      </c>
      <c r="Z3622">
        <f>YEAR(BD_PONDERACIONES[[#This Row],[Fecha Ejecución del Ticket]])</f>
        <v>2022</v>
      </c>
      <c r="AA3622" t="str">
        <f t="shared" si="786"/>
        <v>noviembre</v>
      </c>
      <c r="AB3622">
        <f>YEAR(BD_PONDERACIONES[[#This Row],[Fecha de Inspección]])</f>
        <v>2022</v>
      </c>
      <c r="AC3622">
        <f t="shared" si="787"/>
        <v>0.5</v>
      </c>
      <c r="AD3622">
        <f t="shared" si="788"/>
        <v>0.5</v>
      </c>
      <c r="AE3622">
        <f t="shared" si="789"/>
        <v>0</v>
      </c>
      <c r="AF3622">
        <f t="shared" si="790"/>
        <v>0</v>
      </c>
      <c r="AG3622">
        <f t="shared" si="791"/>
        <v>0.5</v>
      </c>
      <c r="AH3622">
        <f t="shared" si="792"/>
        <v>0.5</v>
      </c>
      <c r="AI3622">
        <f t="shared" si="793"/>
        <v>0.25</v>
      </c>
      <c r="AJ3622">
        <f t="shared" si="794"/>
        <v>0.25</v>
      </c>
      <c r="AK3622">
        <f t="shared" si="795"/>
        <v>0.5</v>
      </c>
      <c r="AL3622">
        <f t="shared" si="796"/>
        <v>0.5</v>
      </c>
      <c r="AM3622">
        <f t="shared" si="797"/>
        <v>0.5</v>
      </c>
      <c r="AN3622" s="6">
        <f t="shared" si="799"/>
        <v>0.7</v>
      </c>
      <c r="AO3622" t="str">
        <f>VLOOKUP(BD_PONDERACIONES[[#This Row],[Comuna]],Tabla3[#All],2,0)</f>
        <v>Florida</v>
      </c>
    </row>
    <row r="3623" spans="1:41" x14ac:dyDescent="0.35">
      <c r="A3623" t="s">
        <v>17341</v>
      </c>
      <c r="B3623" t="s">
        <v>17342</v>
      </c>
      <c r="C3623" t="s">
        <v>17343</v>
      </c>
      <c r="D3623" s="5">
        <v>44867</v>
      </c>
      <c r="E3623" s="5">
        <v>44720</v>
      </c>
      <c r="F3623" t="s">
        <v>753</v>
      </c>
      <c r="G3623" t="s">
        <v>17344</v>
      </c>
      <c r="H3623" t="s">
        <v>1809</v>
      </c>
      <c r="J3623" t="s">
        <v>756</v>
      </c>
      <c r="K3623" t="s">
        <v>756</v>
      </c>
      <c r="L3623" t="s">
        <v>757</v>
      </c>
      <c r="M3623" t="s">
        <v>757</v>
      </c>
      <c r="N3623" t="s">
        <v>756</v>
      </c>
      <c r="O3623" t="s">
        <v>756</v>
      </c>
      <c r="P3623" t="s">
        <v>758</v>
      </c>
      <c r="Q3623" t="s">
        <v>759</v>
      </c>
      <c r="R3623" t="s">
        <v>759</v>
      </c>
      <c r="S3623" t="s">
        <v>757</v>
      </c>
      <c r="T3623" t="s">
        <v>757</v>
      </c>
      <c r="U3623" t="s">
        <v>757</v>
      </c>
      <c r="V3623" t="s">
        <v>756</v>
      </c>
      <c r="W3623" t="s">
        <v>756</v>
      </c>
      <c r="X3623" t="s">
        <v>17345</v>
      </c>
      <c r="Y3623" t="str">
        <f t="shared" si="798"/>
        <v>junio</v>
      </c>
      <c r="Z3623">
        <f>YEAR(BD_PONDERACIONES[[#This Row],[Fecha Ejecución del Ticket]])</f>
        <v>2022</v>
      </c>
      <c r="AA3623" t="str">
        <f t="shared" si="786"/>
        <v>noviembre</v>
      </c>
      <c r="AB3623">
        <f>YEAR(BD_PONDERACIONES[[#This Row],[Fecha de Inspección]])</f>
        <v>2022</v>
      </c>
      <c r="AC3623">
        <f t="shared" si="787"/>
        <v>0.5</v>
      </c>
      <c r="AD3623">
        <f t="shared" si="788"/>
        <v>0.5</v>
      </c>
      <c r="AE3623">
        <f t="shared" si="789"/>
        <v>0.5</v>
      </c>
      <c r="AF3623">
        <f t="shared" si="790"/>
        <v>0.5</v>
      </c>
      <c r="AG3623">
        <f t="shared" si="791"/>
        <v>0.5</v>
      </c>
      <c r="AH3623">
        <f t="shared" si="792"/>
        <v>0.5</v>
      </c>
      <c r="AI3623">
        <f t="shared" si="793"/>
        <v>0.25</v>
      </c>
      <c r="AJ3623">
        <f t="shared" si="794"/>
        <v>0.25</v>
      </c>
      <c r="AK3623">
        <f t="shared" si="795"/>
        <v>0.5</v>
      </c>
      <c r="AL3623">
        <f t="shared" si="796"/>
        <v>0.5</v>
      </c>
      <c r="AM3623">
        <f t="shared" si="797"/>
        <v>0.5</v>
      </c>
      <c r="AN3623" s="6">
        <f t="shared" si="799"/>
        <v>1</v>
      </c>
      <c r="AO3623" t="str">
        <f>VLOOKUP(BD_PONDERACIONES[[#This Row],[Comuna]],Tabla3[#All],2,0)</f>
        <v>Florida</v>
      </c>
    </row>
    <row r="3624" spans="1:41" x14ac:dyDescent="0.35">
      <c r="A3624" t="s">
        <v>17346</v>
      </c>
      <c r="B3624" t="s">
        <v>17347</v>
      </c>
      <c r="C3624" t="s">
        <v>17348</v>
      </c>
      <c r="D3624" s="5">
        <v>44867</v>
      </c>
      <c r="E3624" s="5">
        <v>44733</v>
      </c>
      <c r="F3624" t="s">
        <v>763</v>
      </c>
      <c r="G3624" t="s">
        <v>17349</v>
      </c>
      <c r="H3624" t="s">
        <v>1389</v>
      </c>
      <c r="J3624" t="s">
        <v>756</v>
      </c>
      <c r="K3624" t="s">
        <v>756</v>
      </c>
      <c r="L3624" t="s">
        <v>756</v>
      </c>
      <c r="M3624" t="s">
        <v>756</v>
      </c>
      <c r="N3624" t="s">
        <v>756</v>
      </c>
      <c r="O3624" t="s">
        <v>756</v>
      </c>
      <c r="P3624" t="s">
        <v>758</v>
      </c>
      <c r="Q3624" t="s">
        <v>759</v>
      </c>
      <c r="R3624" t="s">
        <v>759</v>
      </c>
      <c r="S3624" t="s">
        <v>757</v>
      </c>
      <c r="T3624" t="s">
        <v>757</v>
      </c>
      <c r="U3624" t="s">
        <v>757</v>
      </c>
      <c r="V3624" t="s">
        <v>756</v>
      </c>
      <c r="W3624" t="s">
        <v>756</v>
      </c>
      <c r="X3624" t="s">
        <v>17350</v>
      </c>
      <c r="Y3624" t="str">
        <f t="shared" si="798"/>
        <v>junio</v>
      </c>
      <c r="Z3624">
        <f>YEAR(BD_PONDERACIONES[[#This Row],[Fecha Ejecución del Ticket]])</f>
        <v>2022</v>
      </c>
      <c r="AA3624" t="str">
        <f t="shared" si="786"/>
        <v>noviembre</v>
      </c>
      <c r="AB3624">
        <f>YEAR(BD_PONDERACIONES[[#This Row],[Fecha de Inspección]])</f>
        <v>2022</v>
      </c>
      <c r="AC3624">
        <f t="shared" si="787"/>
        <v>0.5</v>
      </c>
      <c r="AD3624">
        <f t="shared" si="788"/>
        <v>0.5</v>
      </c>
      <c r="AE3624">
        <f t="shared" si="789"/>
        <v>0.5</v>
      </c>
      <c r="AF3624">
        <f t="shared" si="790"/>
        <v>0.5</v>
      </c>
      <c r="AG3624">
        <f t="shared" si="791"/>
        <v>0.5</v>
      </c>
      <c r="AH3624">
        <f t="shared" si="792"/>
        <v>0.5</v>
      </c>
      <c r="AI3624">
        <f t="shared" si="793"/>
        <v>0.25</v>
      </c>
      <c r="AJ3624">
        <f t="shared" si="794"/>
        <v>0.25</v>
      </c>
      <c r="AK3624">
        <f t="shared" si="795"/>
        <v>0.5</v>
      </c>
      <c r="AL3624">
        <f t="shared" si="796"/>
        <v>0.5</v>
      </c>
      <c r="AM3624">
        <f t="shared" si="797"/>
        <v>0.5</v>
      </c>
      <c r="AN3624" s="6">
        <f t="shared" si="799"/>
        <v>1</v>
      </c>
      <c r="AO3624" t="str">
        <f>VLOOKUP(BD_PONDERACIONES[[#This Row],[Comuna]],Tabla3[#All],2,0)</f>
        <v>Florida</v>
      </c>
    </row>
    <row r="3625" spans="1:41" x14ac:dyDescent="0.35">
      <c r="A3625" t="s">
        <v>17351</v>
      </c>
      <c r="B3625" t="s">
        <v>17352</v>
      </c>
      <c r="C3625" t="s">
        <v>17353</v>
      </c>
      <c r="D3625" s="5">
        <v>44867</v>
      </c>
      <c r="E3625" s="5">
        <v>44714</v>
      </c>
      <c r="F3625" t="s">
        <v>753</v>
      </c>
      <c r="G3625" t="s">
        <v>17354</v>
      </c>
      <c r="H3625" t="s">
        <v>1809</v>
      </c>
      <c r="J3625" t="s">
        <v>756</v>
      </c>
      <c r="K3625" t="s">
        <v>756</v>
      </c>
      <c r="L3625" t="s">
        <v>757</v>
      </c>
      <c r="M3625" t="s">
        <v>757</v>
      </c>
      <c r="N3625" t="s">
        <v>756</v>
      </c>
      <c r="O3625" t="s">
        <v>756</v>
      </c>
      <c r="P3625" t="s">
        <v>758</v>
      </c>
      <c r="Q3625" t="s">
        <v>759</v>
      </c>
      <c r="R3625" t="s">
        <v>759</v>
      </c>
      <c r="S3625" t="s">
        <v>757</v>
      </c>
      <c r="T3625" t="s">
        <v>757</v>
      </c>
      <c r="U3625" t="s">
        <v>757</v>
      </c>
      <c r="V3625" t="s">
        <v>773</v>
      </c>
      <c r="W3625" t="s">
        <v>773</v>
      </c>
      <c r="X3625" t="s">
        <v>17355</v>
      </c>
      <c r="Y3625" t="str">
        <f t="shared" si="798"/>
        <v>junio</v>
      </c>
      <c r="Z3625">
        <f>YEAR(BD_PONDERACIONES[[#This Row],[Fecha Ejecución del Ticket]])</f>
        <v>2022</v>
      </c>
      <c r="AA3625" t="str">
        <f t="shared" si="786"/>
        <v>noviembre</v>
      </c>
      <c r="AB3625">
        <f>YEAR(BD_PONDERACIONES[[#This Row],[Fecha de Inspección]])</f>
        <v>2022</v>
      </c>
      <c r="AC3625">
        <f t="shared" si="787"/>
        <v>0.5</v>
      </c>
      <c r="AD3625">
        <f t="shared" si="788"/>
        <v>0.5</v>
      </c>
      <c r="AE3625">
        <f t="shared" si="789"/>
        <v>0.5</v>
      </c>
      <c r="AF3625">
        <f t="shared" si="790"/>
        <v>0.5</v>
      </c>
      <c r="AG3625">
        <f t="shared" si="791"/>
        <v>0.5</v>
      </c>
      <c r="AH3625">
        <f t="shared" si="792"/>
        <v>0.5</v>
      </c>
      <c r="AI3625">
        <f t="shared" si="793"/>
        <v>0.25</v>
      </c>
      <c r="AJ3625">
        <f t="shared" si="794"/>
        <v>0.25</v>
      </c>
      <c r="AK3625">
        <f t="shared" si="795"/>
        <v>0.5</v>
      </c>
      <c r="AL3625">
        <f t="shared" si="796"/>
        <v>0</v>
      </c>
      <c r="AM3625">
        <f t="shared" si="797"/>
        <v>0</v>
      </c>
      <c r="AN3625" s="6">
        <f t="shared" si="799"/>
        <v>0.8</v>
      </c>
      <c r="AO3625" t="str">
        <f>VLOOKUP(BD_PONDERACIONES[[#This Row],[Comuna]],Tabla3[#All],2,0)</f>
        <v>Florida</v>
      </c>
    </row>
    <row r="3626" spans="1:41" x14ac:dyDescent="0.35">
      <c r="A3626" t="s">
        <v>17356</v>
      </c>
      <c r="B3626" t="s">
        <v>17357</v>
      </c>
      <c r="C3626" t="s">
        <v>17358</v>
      </c>
      <c r="D3626" s="5">
        <v>44867</v>
      </c>
      <c r="E3626" s="5">
        <v>44732</v>
      </c>
      <c r="F3626" t="s">
        <v>763</v>
      </c>
      <c r="G3626" t="s">
        <v>17359</v>
      </c>
      <c r="H3626" t="s">
        <v>1389</v>
      </c>
      <c r="J3626" t="s">
        <v>756</v>
      </c>
      <c r="K3626" t="s">
        <v>756</v>
      </c>
      <c r="L3626" t="s">
        <v>757</v>
      </c>
      <c r="M3626" t="s">
        <v>757</v>
      </c>
      <c r="N3626" t="s">
        <v>756</v>
      </c>
      <c r="O3626" t="s">
        <v>756</v>
      </c>
      <c r="P3626" t="s">
        <v>758</v>
      </c>
      <c r="Q3626" t="s">
        <v>759</v>
      </c>
      <c r="R3626" t="s">
        <v>759</v>
      </c>
      <c r="S3626" t="s">
        <v>757</v>
      </c>
      <c r="T3626" t="s">
        <v>757</v>
      </c>
      <c r="U3626" t="s">
        <v>757</v>
      </c>
      <c r="V3626" t="s">
        <v>756</v>
      </c>
      <c r="W3626" t="s">
        <v>768</v>
      </c>
      <c r="X3626" t="s">
        <v>11786</v>
      </c>
      <c r="Y3626" t="str">
        <f t="shared" si="798"/>
        <v>junio</v>
      </c>
      <c r="Z3626">
        <f>YEAR(BD_PONDERACIONES[[#This Row],[Fecha Ejecución del Ticket]])</f>
        <v>2022</v>
      </c>
      <c r="AA3626" t="str">
        <f t="shared" si="786"/>
        <v>noviembre</v>
      </c>
      <c r="AB3626">
        <f>YEAR(BD_PONDERACIONES[[#This Row],[Fecha de Inspección]])</f>
        <v>2022</v>
      </c>
      <c r="AC3626">
        <f t="shared" si="787"/>
        <v>0.5</v>
      </c>
      <c r="AD3626">
        <f t="shared" si="788"/>
        <v>0.5</v>
      </c>
      <c r="AE3626">
        <f t="shared" si="789"/>
        <v>0.5</v>
      </c>
      <c r="AF3626">
        <f t="shared" si="790"/>
        <v>0.5</v>
      </c>
      <c r="AG3626">
        <f t="shared" si="791"/>
        <v>0.5</v>
      </c>
      <c r="AH3626">
        <f t="shared" si="792"/>
        <v>0.5</v>
      </c>
      <c r="AI3626">
        <f t="shared" si="793"/>
        <v>0.25</v>
      </c>
      <c r="AJ3626">
        <f t="shared" si="794"/>
        <v>0.25</v>
      </c>
      <c r="AK3626">
        <f t="shared" si="795"/>
        <v>0.5</v>
      </c>
      <c r="AL3626">
        <f t="shared" si="796"/>
        <v>0.5</v>
      </c>
      <c r="AM3626">
        <f t="shared" si="797"/>
        <v>0.17499999999999999</v>
      </c>
      <c r="AN3626" s="6">
        <f t="shared" si="799"/>
        <v>0.93500000000000005</v>
      </c>
      <c r="AO3626" t="str">
        <f>VLOOKUP(BD_PONDERACIONES[[#This Row],[Comuna]],Tabla3[#All],2,0)</f>
        <v>Florida</v>
      </c>
    </row>
    <row r="3627" spans="1:41" x14ac:dyDescent="0.35">
      <c r="A3627" t="s">
        <v>17360</v>
      </c>
      <c r="B3627" t="s">
        <v>17361</v>
      </c>
      <c r="C3627" t="s">
        <v>17362</v>
      </c>
      <c r="D3627" s="5">
        <v>44867</v>
      </c>
      <c r="E3627" s="5">
        <v>44719</v>
      </c>
      <c r="F3627" t="s">
        <v>753</v>
      </c>
      <c r="G3627" t="s">
        <v>17363</v>
      </c>
      <c r="H3627" t="s">
        <v>1809</v>
      </c>
      <c r="J3627" t="s">
        <v>756</v>
      </c>
      <c r="K3627" t="s">
        <v>756</v>
      </c>
      <c r="L3627" t="s">
        <v>757</v>
      </c>
      <c r="M3627" t="s">
        <v>757</v>
      </c>
      <c r="N3627" t="s">
        <v>756</v>
      </c>
      <c r="O3627" t="s">
        <v>756</v>
      </c>
      <c r="P3627" t="s">
        <v>758</v>
      </c>
      <c r="Q3627" t="s">
        <v>759</v>
      </c>
      <c r="R3627" t="s">
        <v>759</v>
      </c>
      <c r="S3627" t="s">
        <v>757</v>
      </c>
      <c r="T3627" t="s">
        <v>757</v>
      </c>
      <c r="U3627" t="s">
        <v>757</v>
      </c>
      <c r="V3627" t="s">
        <v>756</v>
      </c>
      <c r="W3627" t="s">
        <v>768</v>
      </c>
      <c r="X3627" t="s">
        <v>17364</v>
      </c>
      <c r="Y3627" t="str">
        <f t="shared" si="798"/>
        <v>junio</v>
      </c>
      <c r="Z3627">
        <f>YEAR(BD_PONDERACIONES[[#This Row],[Fecha Ejecución del Ticket]])</f>
        <v>2022</v>
      </c>
      <c r="AA3627" t="str">
        <f t="shared" si="786"/>
        <v>noviembre</v>
      </c>
      <c r="AB3627">
        <f>YEAR(BD_PONDERACIONES[[#This Row],[Fecha de Inspección]])</f>
        <v>2022</v>
      </c>
      <c r="AC3627">
        <f t="shared" si="787"/>
        <v>0.5</v>
      </c>
      <c r="AD3627">
        <f t="shared" si="788"/>
        <v>0.5</v>
      </c>
      <c r="AE3627">
        <f t="shared" si="789"/>
        <v>0.5</v>
      </c>
      <c r="AF3627">
        <f t="shared" si="790"/>
        <v>0.5</v>
      </c>
      <c r="AG3627">
        <f t="shared" si="791"/>
        <v>0.5</v>
      </c>
      <c r="AH3627">
        <f t="shared" si="792"/>
        <v>0.5</v>
      </c>
      <c r="AI3627">
        <f t="shared" si="793"/>
        <v>0.25</v>
      </c>
      <c r="AJ3627">
        <f t="shared" si="794"/>
        <v>0.25</v>
      </c>
      <c r="AK3627">
        <f t="shared" si="795"/>
        <v>0.5</v>
      </c>
      <c r="AL3627">
        <f t="shared" si="796"/>
        <v>0.5</v>
      </c>
      <c r="AM3627">
        <f t="shared" si="797"/>
        <v>0.17499999999999999</v>
      </c>
      <c r="AN3627" s="6">
        <f t="shared" si="799"/>
        <v>0.93500000000000005</v>
      </c>
      <c r="AO3627" t="str">
        <f>VLOOKUP(BD_PONDERACIONES[[#This Row],[Comuna]],Tabla3[#All],2,0)</f>
        <v>Florida</v>
      </c>
    </row>
    <row r="3628" spans="1:41" x14ac:dyDescent="0.35">
      <c r="A3628" t="s">
        <v>17365</v>
      </c>
      <c r="B3628" t="s">
        <v>17366</v>
      </c>
      <c r="C3628" t="s">
        <v>17367</v>
      </c>
      <c r="D3628" s="5">
        <v>44867</v>
      </c>
      <c r="E3628" s="5">
        <v>44731</v>
      </c>
      <c r="F3628" t="s">
        <v>763</v>
      </c>
      <c r="G3628" t="s">
        <v>17368</v>
      </c>
      <c r="H3628" t="s">
        <v>1389</v>
      </c>
      <c r="J3628" t="s">
        <v>756</v>
      </c>
      <c r="K3628" t="s">
        <v>756</v>
      </c>
      <c r="L3628" t="s">
        <v>757</v>
      </c>
      <c r="M3628" t="s">
        <v>757</v>
      </c>
      <c r="N3628" t="s">
        <v>756</v>
      </c>
      <c r="O3628" t="s">
        <v>756</v>
      </c>
      <c r="P3628" t="s">
        <v>758</v>
      </c>
      <c r="Q3628" t="s">
        <v>759</v>
      </c>
      <c r="R3628" t="s">
        <v>759</v>
      </c>
      <c r="S3628" t="s">
        <v>757</v>
      </c>
      <c r="T3628" t="s">
        <v>757</v>
      </c>
      <c r="U3628" t="s">
        <v>757</v>
      </c>
      <c r="V3628" t="s">
        <v>756</v>
      </c>
      <c r="W3628" t="s">
        <v>756</v>
      </c>
      <c r="X3628" t="s">
        <v>15177</v>
      </c>
      <c r="Y3628" t="str">
        <f t="shared" si="798"/>
        <v>junio</v>
      </c>
      <c r="Z3628">
        <f>YEAR(BD_PONDERACIONES[[#This Row],[Fecha Ejecución del Ticket]])</f>
        <v>2022</v>
      </c>
      <c r="AA3628" t="str">
        <f t="shared" si="786"/>
        <v>noviembre</v>
      </c>
      <c r="AB3628">
        <f>YEAR(BD_PONDERACIONES[[#This Row],[Fecha de Inspección]])</f>
        <v>2022</v>
      </c>
      <c r="AC3628">
        <f t="shared" si="787"/>
        <v>0.5</v>
      </c>
      <c r="AD3628">
        <f t="shared" si="788"/>
        <v>0.5</v>
      </c>
      <c r="AE3628">
        <f t="shared" si="789"/>
        <v>0.5</v>
      </c>
      <c r="AF3628">
        <f t="shared" si="790"/>
        <v>0.5</v>
      </c>
      <c r="AG3628">
        <f t="shared" si="791"/>
        <v>0.5</v>
      </c>
      <c r="AH3628">
        <f t="shared" si="792"/>
        <v>0.5</v>
      </c>
      <c r="AI3628">
        <f t="shared" si="793"/>
        <v>0.25</v>
      </c>
      <c r="AJ3628">
        <f t="shared" si="794"/>
        <v>0.25</v>
      </c>
      <c r="AK3628">
        <f t="shared" si="795"/>
        <v>0.5</v>
      </c>
      <c r="AL3628">
        <f t="shared" si="796"/>
        <v>0.5</v>
      </c>
      <c r="AM3628">
        <f t="shared" si="797"/>
        <v>0.5</v>
      </c>
      <c r="AN3628" s="6">
        <f t="shared" si="799"/>
        <v>1</v>
      </c>
      <c r="AO3628" t="str">
        <f>VLOOKUP(BD_PONDERACIONES[[#This Row],[Comuna]],Tabla3[#All],2,0)</f>
        <v>Florida</v>
      </c>
    </row>
    <row r="3629" spans="1:41" x14ac:dyDescent="0.35">
      <c r="A3629" t="s">
        <v>17369</v>
      </c>
      <c r="B3629" t="s">
        <v>17370</v>
      </c>
      <c r="C3629" t="s">
        <v>17371</v>
      </c>
      <c r="D3629" s="5">
        <v>44867</v>
      </c>
      <c r="E3629" s="5">
        <v>44728</v>
      </c>
      <c r="F3629" t="s">
        <v>753</v>
      </c>
      <c r="G3629" t="s">
        <v>17372</v>
      </c>
      <c r="H3629" t="s">
        <v>1809</v>
      </c>
      <c r="J3629" t="s">
        <v>756</v>
      </c>
      <c r="K3629" t="s">
        <v>756</v>
      </c>
      <c r="L3629" t="s">
        <v>757</v>
      </c>
      <c r="M3629" t="s">
        <v>757</v>
      </c>
      <c r="N3629" t="s">
        <v>756</v>
      </c>
      <c r="O3629" t="s">
        <v>756</v>
      </c>
      <c r="P3629" t="s">
        <v>758</v>
      </c>
      <c r="Q3629" t="s">
        <v>759</v>
      </c>
      <c r="R3629" t="s">
        <v>759</v>
      </c>
      <c r="S3629" t="s">
        <v>757</v>
      </c>
      <c r="T3629" t="s">
        <v>757</v>
      </c>
      <c r="U3629" t="s">
        <v>757</v>
      </c>
      <c r="V3629" t="s">
        <v>756</v>
      </c>
      <c r="W3629" t="s">
        <v>1342</v>
      </c>
      <c r="X3629" t="s">
        <v>17373</v>
      </c>
      <c r="Y3629" t="str">
        <f t="shared" si="798"/>
        <v>junio</v>
      </c>
      <c r="Z3629">
        <f>YEAR(BD_PONDERACIONES[[#This Row],[Fecha Ejecución del Ticket]])</f>
        <v>2022</v>
      </c>
      <c r="AA3629" t="str">
        <f t="shared" si="786"/>
        <v>noviembre</v>
      </c>
      <c r="AB3629">
        <f>YEAR(BD_PONDERACIONES[[#This Row],[Fecha de Inspección]])</f>
        <v>2022</v>
      </c>
      <c r="AC3629">
        <f t="shared" si="787"/>
        <v>0.5</v>
      </c>
      <c r="AD3629">
        <f t="shared" si="788"/>
        <v>0.5</v>
      </c>
      <c r="AE3629">
        <f t="shared" si="789"/>
        <v>0.5</v>
      </c>
      <c r="AF3629">
        <f t="shared" si="790"/>
        <v>0.5</v>
      </c>
      <c r="AG3629">
        <f t="shared" si="791"/>
        <v>0.5</v>
      </c>
      <c r="AH3629">
        <f t="shared" si="792"/>
        <v>0.5</v>
      </c>
      <c r="AI3629">
        <f t="shared" si="793"/>
        <v>0.25</v>
      </c>
      <c r="AJ3629">
        <f t="shared" si="794"/>
        <v>0.25</v>
      </c>
      <c r="AK3629">
        <f t="shared" si="795"/>
        <v>0.5</v>
      </c>
      <c r="AL3629">
        <f t="shared" si="796"/>
        <v>0.5</v>
      </c>
      <c r="AM3629">
        <f t="shared" si="797"/>
        <v>0</v>
      </c>
      <c r="AN3629" s="6">
        <f t="shared" si="799"/>
        <v>0.9</v>
      </c>
      <c r="AO3629" t="str">
        <f>VLOOKUP(BD_PONDERACIONES[[#This Row],[Comuna]],Tabla3[#All],2,0)</f>
        <v>Florida</v>
      </c>
    </row>
    <row r="3630" spans="1:41" x14ac:dyDescent="0.35">
      <c r="A3630" t="s">
        <v>17374</v>
      </c>
      <c r="B3630" t="s">
        <v>17375</v>
      </c>
      <c r="C3630" t="s">
        <v>17376</v>
      </c>
      <c r="D3630" s="5">
        <v>44867</v>
      </c>
      <c r="E3630" s="5">
        <v>44727</v>
      </c>
      <c r="F3630" t="s">
        <v>753</v>
      </c>
      <c r="G3630" t="s">
        <v>17377</v>
      </c>
      <c r="H3630" t="s">
        <v>1809</v>
      </c>
      <c r="J3630" t="s">
        <v>756</v>
      </c>
      <c r="K3630" t="s">
        <v>756</v>
      </c>
      <c r="L3630" t="s">
        <v>756</v>
      </c>
      <c r="M3630" t="s">
        <v>756</v>
      </c>
      <c r="N3630" t="s">
        <v>756</v>
      </c>
      <c r="O3630" t="s">
        <v>756</v>
      </c>
      <c r="P3630" t="s">
        <v>758</v>
      </c>
      <c r="Q3630" t="s">
        <v>759</v>
      </c>
      <c r="R3630" t="s">
        <v>759</v>
      </c>
      <c r="S3630" t="s">
        <v>757</v>
      </c>
      <c r="T3630" t="s">
        <v>757</v>
      </c>
      <c r="U3630" t="s">
        <v>757</v>
      </c>
      <c r="V3630" t="s">
        <v>756</v>
      </c>
      <c r="W3630" t="s">
        <v>756</v>
      </c>
      <c r="X3630" t="s">
        <v>17378</v>
      </c>
      <c r="Y3630" t="str">
        <f t="shared" si="798"/>
        <v>junio</v>
      </c>
      <c r="Z3630">
        <f>YEAR(BD_PONDERACIONES[[#This Row],[Fecha Ejecución del Ticket]])</f>
        <v>2022</v>
      </c>
      <c r="AA3630" t="str">
        <f t="shared" si="786"/>
        <v>noviembre</v>
      </c>
      <c r="AB3630">
        <f>YEAR(BD_PONDERACIONES[[#This Row],[Fecha de Inspección]])</f>
        <v>2022</v>
      </c>
      <c r="AC3630">
        <f t="shared" si="787"/>
        <v>0.5</v>
      </c>
      <c r="AD3630">
        <f t="shared" si="788"/>
        <v>0.5</v>
      </c>
      <c r="AE3630">
        <f t="shared" si="789"/>
        <v>0.5</v>
      </c>
      <c r="AF3630">
        <f t="shared" si="790"/>
        <v>0.5</v>
      </c>
      <c r="AG3630">
        <f t="shared" si="791"/>
        <v>0.5</v>
      </c>
      <c r="AH3630">
        <f t="shared" si="792"/>
        <v>0.5</v>
      </c>
      <c r="AI3630">
        <f t="shared" si="793"/>
        <v>0.25</v>
      </c>
      <c r="AJ3630">
        <f t="shared" si="794"/>
        <v>0.25</v>
      </c>
      <c r="AK3630">
        <f t="shared" si="795"/>
        <v>0.5</v>
      </c>
      <c r="AL3630">
        <f t="shared" si="796"/>
        <v>0.5</v>
      </c>
      <c r="AM3630">
        <f t="shared" si="797"/>
        <v>0.5</v>
      </c>
      <c r="AN3630" s="6">
        <f t="shared" si="799"/>
        <v>1</v>
      </c>
      <c r="AO3630" t="str">
        <f>VLOOKUP(BD_PONDERACIONES[[#This Row],[Comuna]],Tabla3[#All],2,0)</f>
        <v>Florida</v>
      </c>
    </row>
    <row r="3631" spans="1:41" x14ac:dyDescent="0.35">
      <c r="A3631" t="s">
        <v>17379</v>
      </c>
      <c r="B3631" t="s">
        <v>17380</v>
      </c>
      <c r="C3631" t="s">
        <v>17381</v>
      </c>
      <c r="D3631" s="5">
        <v>44867</v>
      </c>
      <c r="E3631" s="5">
        <v>44719</v>
      </c>
      <c r="F3631" t="s">
        <v>753</v>
      </c>
      <c r="G3631" t="s">
        <v>17382</v>
      </c>
      <c r="H3631" t="s">
        <v>1809</v>
      </c>
      <c r="J3631" t="s">
        <v>756</v>
      </c>
      <c r="K3631" t="s">
        <v>756</v>
      </c>
      <c r="L3631" t="s">
        <v>757</v>
      </c>
      <c r="M3631" t="s">
        <v>757</v>
      </c>
      <c r="N3631" t="s">
        <v>756</v>
      </c>
      <c r="O3631" t="s">
        <v>756</v>
      </c>
      <c r="P3631" t="s">
        <v>758</v>
      </c>
      <c r="Q3631" t="s">
        <v>759</v>
      </c>
      <c r="R3631" t="s">
        <v>759</v>
      </c>
      <c r="S3631" t="s">
        <v>757</v>
      </c>
      <c r="T3631" t="s">
        <v>757</v>
      </c>
      <c r="U3631" t="s">
        <v>757</v>
      </c>
      <c r="V3631" t="s">
        <v>756</v>
      </c>
      <c r="W3631" t="s">
        <v>768</v>
      </c>
      <c r="X3631" t="s">
        <v>14658</v>
      </c>
      <c r="Y3631" t="str">
        <f t="shared" si="798"/>
        <v>junio</v>
      </c>
      <c r="Z3631">
        <f>YEAR(BD_PONDERACIONES[[#This Row],[Fecha Ejecución del Ticket]])</f>
        <v>2022</v>
      </c>
      <c r="AA3631" t="str">
        <f t="shared" si="786"/>
        <v>noviembre</v>
      </c>
      <c r="AB3631">
        <f>YEAR(BD_PONDERACIONES[[#This Row],[Fecha de Inspección]])</f>
        <v>2022</v>
      </c>
      <c r="AC3631">
        <f t="shared" si="787"/>
        <v>0.5</v>
      </c>
      <c r="AD3631">
        <f t="shared" si="788"/>
        <v>0.5</v>
      </c>
      <c r="AE3631">
        <f t="shared" si="789"/>
        <v>0.5</v>
      </c>
      <c r="AF3631">
        <f t="shared" si="790"/>
        <v>0.5</v>
      </c>
      <c r="AG3631">
        <f t="shared" si="791"/>
        <v>0.5</v>
      </c>
      <c r="AH3631">
        <f t="shared" si="792"/>
        <v>0.5</v>
      </c>
      <c r="AI3631">
        <f t="shared" si="793"/>
        <v>0.25</v>
      </c>
      <c r="AJ3631">
        <f t="shared" si="794"/>
        <v>0.25</v>
      </c>
      <c r="AK3631">
        <f t="shared" si="795"/>
        <v>0.5</v>
      </c>
      <c r="AL3631">
        <f t="shared" si="796"/>
        <v>0.5</v>
      </c>
      <c r="AM3631">
        <f t="shared" si="797"/>
        <v>0.17499999999999999</v>
      </c>
      <c r="AN3631" s="6">
        <f t="shared" si="799"/>
        <v>0.93500000000000005</v>
      </c>
      <c r="AO3631" t="str">
        <f>VLOOKUP(BD_PONDERACIONES[[#This Row],[Comuna]],Tabla3[#All],2,0)</f>
        <v>Florida</v>
      </c>
    </row>
    <row r="3632" spans="1:41" x14ac:dyDescent="0.35">
      <c r="A3632" t="s">
        <v>17383</v>
      </c>
      <c r="B3632" t="s">
        <v>17384</v>
      </c>
      <c r="C3632" t="s">
        <v>17385</v>
      </c>
      <c r="D3632" s="5">
        <v>44867</v>
      </c>
      <c r="E3632" s="5">
        <v>44714</v>
      </c>
      <c r="F3632" t="s">
        <v>753</v>
      </c>
      <c r="G3632" t="s">
        <v>17386</v>
      </c>
      <c r="H3632" t="s">
        <v>1809</v>
      </c>
      <c r="J3632" t="s">
        <v>756</v>
      </c>
      <c r="K3632" t="s">
        <v>756</v>
      </c>
      <c r="L3632" t="s">
        <v>757</v>
      </c>
      <c r="M3632" t="s">
        <v>757</v>
      </c>
      <c r="N3632" t="s">
        <v>756</v>
      </c>
      <c r="O3632" t="s">
        <v>756</v>
      </c>
      <c r="P3632" t="s">
        <v>758</v>
      </c>
      <c r="Q3632" t="s">
        <v>759</v>
      </c>
      <c r="R3632" t="s">
        <v>759</v>
      </c>
      <c r="S3632" t="s">
        <v>757</v>
      </c>
      <c r="T3632" t="s">
        <v>757</v>
      </c>
      <c r="U3632" t="s">
        <v>757</v>
      </c>
      <c r="V3632" t="s">
        <v>756</v>
      </c>
      <c r="W3632" t="s">
        <v>756</v>
      </c>
      <c r="X3632" t="s">
        <v>14658</v>
      </c>
      <c r="Y3632" t="str">
        <f t="shared" si="798"/>
        <v>junio</v>
      </c>
      <c r="Z3632">
        <f>YEAR(BD_PONDERACIONES[[#This Row],[Fecha Ejecución del Ticket]])</f>
        <v>2022</v>
      </c>
      <c r="AA3632" t="str">
        <f t="shared" si="786"/>
        <v>noviembre</v>
      </c>
      <c r="AB3632">
        <f>YEAR(BD_PONDERACIONES[[#This Row],[Fecha de Inspección]])</f>
        <v>2022</v>
      </c>
      <c r="AC3632">
        <f t="shared" si="787"/>
        <v>0.5</v>
      </c>
      <c r="AD3632">
        <f t="shared" si="788"/>
        <v>0.5</v>
      </c>
      <c r="AE3632">
        <f t="shared" si="789"/>
        <v>0.5</v>
      </c>
      <c r="AF3632">
        <f t="shared" si="790"/>
        <v>0.5</v>
      </c>
      <c r="AG3632">
        <f t="shared" si="791"/>
        <v>0.5</v>
      </c>
      <c r="AH3632">
        <f t="shared" si="792"/>
        <v>0.5</v>
      </c>
      <c r="AI3632">
        <f t="shared" si="793"/>
        <v>0.25</v>
      </c>
      <c r="AJ3632">
        <f t="shared" si="794"/>
        <v>0.25</v>
      </c>
      <c r="AK3632">
        <f t="shared" si="795"/>
        <v>0.5</v>
      </c>
      <c r="AL3632">
        <f t="shared" si="796"/>
        <v>0.5</v>
      </c>
      <c r="AM3632">
        <f t="shared" si="797"/>
        <v>0.5</v>
      </c>
      <c r="AN3632" s="6">
        <f t="shared" si="799"/>
        <v>1</v>
      </c>
      <c r="AO3632" t="str">
        <f>VLOOKUP(BD_PONDERACIONES[[#This Row],[Comuna]],Tabla3[#All],2,0)</f>
        <v>Florida</v>
      </c>
    </row>
    <row r="3633" spans="1:41" x14ac:dyDescent="0.35">
      <c r="A3633" t="s">
        <v>17387</v>
      </c>
      <c r="B3633" t="s">
        <v>17388</v>
      </c>
      <c r="C3633" t="s">
        <v>17389</v>
      </c>
      <c r="D3633" s="5">
        <v>44867</v>
      </c>
      <c r="E3633" s="5">
        <v>44731</v>
      </c>
      <c r="F3633" t="s">
        <v>763</v>
      </c>
      <c r="G3633" t="s">
        <v>17390</v>
      </c>
      <c r="H3633" t="s">
        <v>1389</v>
      </c>
      <c r="J3633" t="s">
        <v>756</v>
      </c>
      <c r="K3633" t="s">
        <v>756</v>
      </c>
      <c r="L3633" t="s">
        <v>773</v>
      </c>
      <c r="M3633" t="s">
        <v>773</v>
      </c>
      <c r="N3633" t="s">
        <v>756</v>
      </c>
      <c r="O3633" t="s">
        <v>756</v>
      </c>
      <c r="P3633" t="s">
        <v>758</v>
      </c>
      <c r="Q3633" t="s">
        <v>759</v>
      </c>
      <c r="R3633" t="s">
        <v>759</v>
      </c>
      <c r="S3633" t="s">
        <v>757</v>
      </c>
      <c r="T3633" t="s">
        <v>757</v>
      </c>
      <c r="U3633" t="s">
        <v>757</v>
      </c>
      <c r="V3633" t="s">
        <v>756</v>
      </c>
      <c r="W3633" t="s">
        <v>756</v>
      </c>
      <c r="X3633" t="s">
        <v>13384</v>
      </c>
      <c r="Y3633" t="str">
        <f t="shared" si="798"/>
        <v>junio</v>
      </c>
      <c r="Z3633">
        <f>YEAR(BD_PONDERACIONES[[#This Row],[Fecha Ejecución del Ticket]])</f>
        <v>2022</v>
      </c>
      <c r="AA3633" t="str">
        <f t="shared" si="786"/>
        <v>noviembre</v>
      </c>
      <c r="AB3633">
        <f>YEAR(BD_PONDERACIONES[[#This Row],[Fecha de Inspección]])</f>
        <v>2022</v>
      </c>
      <c r="AC3633">
        <f t="shared" si="787"/>
        <v>0.5</v>
      </c>
      <c r="AD3633">
        <f t="shared" si="788"/>
        <v>0.5</v>
      </c>
      <c r="AE3633">
        <f t="shared" si="789"/>
        <v>0</v>
      </c>
      <c r="AF3633">
        <f t="shared" si="790"/>
        <v>0</v>
      </c>
      <c r="AG3633">
        <f t="shared" si="791"/>
        <v>0.5</v>
      </c>
      <c r="AH3633">
        <f t="shared" si="792"/>
        <v>0.5</v>
      </c>
      <c r="AI3633">
        <f t="shared" si="793"/>
        <v>0.25</v>
      </c>
      <c r="AJ3633">
        <f t="shared" si="794"/>
        <v>0.25</v>
      </c>
      <c r="AK3633">
        <f t="shared" si="795"/>
        <v>0.5</v>
      </c>
      <c r="AL3633">
        <f t="shared" si="796"/>
        <v>0.5</v>
      </c>
      <c r="AM3633">
        <f t="shared" si="797"/>
        <v>0.5</v>
      </c>
      <c r="AN3633" s="6">
        <f t="shared" si="799"/>
        <v>0.7</v>
      </c>
      <c r="AO3633" t="str">
        <f>VLOOKUP(BD_PONDERACIONES[[#This Row],[Comuna]],Tabla3[#All],2,0)</f>
        <v>Florida</v>
      </c>
    </row>
    <row r="3634" spans="1:41" x14ac:dyDescent="0.35">
      <c r="A3634" t="s">
        <v>17391</v>
      </c>
      <c r="B3634" t="s">
        <v>17392</v>
      </c>
      <c r="C3634" t="s">
        <v>17393</v>
      </c>
      <c r="D3634" s="5">
        <v>44867</v>
      </c>
      <c r="E3634" s="5">
        <v>44729</v>
      </c>
      <c r="F3634" t="s">
        <v>763</v>
      </c>
      <c r="G3634" t="s">
        <v>17394</v>
      </c>
      <c r="H3634" t="s">
        <v>1389</v>
      </c>
      <c r="J3634" t="s">
        <v>756</v>
      </c>
      <c r="K3634" t="s">
        <v>756</v>
      </c>
      <c r="L3634" t="s">
        <v>757</v>
      </c>
      <c r="M3634" t="s">
        <v>757</v>
      </c>
      <c r="N3634" t="s">
        <v>756</v>
      </c>
      <c r="O3634" t="s">
        <v>756</v>
      </c>
      <c r="P3634" t="s">
        <v>758</v>
      </c>
      <c r="Q3634" t="s">
        <v>759</v>
      </c>
      <c r="R3634" t="s">
        <v>759</v>
      </c>
      <c r="S3634" t="s">
        <v>757</v>
      </c>
      <c r="T3634" t="s">
        <v>757</v>
      </c>
      <c r="U3634" t="s">
        <v>757</v>
      </c>
      <c r="V3634" t="s">
        <v>756</v>
      </c>
      <c r="W3634" t="s">
        <v>756</v>
      </c>
      <c r="X3634" t="s">
        <v>13384</v>
      </c>
      <c r="Y3634" t="str">
        <f t="shared" si="798"/>
        <v>junio</v>
      </c>
      <c r="Z3634">
        <f>YEAR(BD_PONDERACIONES[[#This Row],[Fecha Ejecución del Ticket]])</f>
        <v>2022</v>
      </c>
      <c r="AA3634" t="str">
        <f t="shared" si="786"/>
        <v>noviembre</v>
      </c>
      <c r="AB3634">
        <f>YEAR(BD_PONDERACIONES[[#This Row],[Fecha de Inspección]])</f>
        <v>2022</v>
      </c>
      <c r="AC3634">
        <f t="shared" si="787"/>
        <v>0.5</v>
      </c>
      <c r="AD3634">
        <f t="shared" si="788"/>
        <v>0.5</v>
      </c>
      <c r="AE3634">
        <f t="shared" si="789"/>
        <v>0.5</v>
      </c>
      <c r="AF3634">
        <f t="shared" si="790"/>
        <v>0.5</v>
      </c>
      <c r="AG3634">
        <f t="shared" si="791"/>
        <v>0.5</v>
      </c>
      <c r="AH3634">
        <f t="shared" si="792"/>
        <v>0.5</v>
      </c>
      <c r="AI3634">
        <f t="shared" si="793"/>
        <v>0.25</v>
      </c>
      <c r="AJ3634">
        <f t="shared" si="794"/>
        <v>0.25</v>
      </c>
      <c r="AK3634">
        <f t="shared" si="795"/>
        <v>0.5</v>
      </c>
      <c r="AL3634">
        <f t="shared" si="796"/>
        <v>0.5</v>
      </c>
      <c r="AM3634">
        <f t="shared" si="797"/>
        <v>0.5</v>
      </c>
      <c r="AN3634" s="6">
        <f t="shared" si="799"/>
        <v>1</v>
      </c>
      <c r="AO3634" t="str">
        <f>VLOOKUP(BD_PONDERACIONES[[#This Row],[Comuna]],Tabla3[#All],2,0)</f>
        <v>Florida</v>
      </c>
    </row>
    <row r="3635" spans="1:41" x14ac:dyDescent="0.35">
      <c r="A3635" t="s">
        <v>17395</v>
      </c>
      <c r="B3635" t="s">
        <v>17396</v>
      </c>
      <c r="C3635" t="s">
        <v>17397</v>
      </c>
      <c r="D3635" s="5">
        <v>44867</v>
      </c>
      <c r="E3635" s="5">
        <v>44730</v>
      </c>
      <c r="F3635" t="s">
        <v>763</v>
      </c>
      <c r="G3635" t="s">
        <v>17398</v>
      </c>
      <c r="H3635" t="s">
        <v>1389</v>
      </c>
      <c r="J3635" t="s">
        <v>756</v>
      </c>
      <c r="K3635" t="s">
        <v>756</v>
      </c>
      <c r="L3635" t="s">
        <v>756</v>
      </c>
      <c r="M3635" t="s">
        <v>756</v>
      </c>
      <c r="N3635" t="s">
        <v>757</v>
      </c>
      <c r="O3635" t="s">
        <v>757</v>
      </c>
      <c r="P3635" t="s">
        <v>758</v>
      </c>
      <c r="Q3635" t="s">
        <v>759</v>
      </c>
      <c r="R3635" t="s">
        <v>759</v>
      </c>
      <c r="S3635" t="s">
        <v>757</v>
      </c>
      <c r="T3635" t="s">
        <v>757</v>
      </c>
      <c r="U3635" t="s">
        <v>757</v>
      </c>
      <c r="V3635" t="s">
        <v>756</v>
      </c>
      <c r="W3635" t="s">
        <v>756</v>
      </c>
      <c r="X3635" t="s">
        <v>1712</v>
      </c>
      <c r="Y3635" t="str">
        <f t="shared" si="798"/>
        <v>junio</v>
      </c>
      <c r="Z3635">
        <f>YEAR(BD_PONDERACIONES[[#This Row],[Fecha Ejecución del Ticket]])</f>
        <v>2022</v>
      </c>
      <c r="AA3635" t="str">
        <f t="shared" si="786"/>
        <v>noviembre</v>
      </c>
      <c r="AB3635">
        <f>YEAR(BD_PONDERACIONES[[#This Row],[Fecha de Inspección]])</f>
        <v>2022</v>
      </c>
      <c r="AC3635">
        <f t="shared" si="787"/>
        <v>0.5</v>
      </c>
      <c r="AD3635">
        <f t="shared" si="788"/>
        <v>0.5</v>
      </c>
      <c r="AE3635">
        <f t="shared" si="789"/>
        <v>0.5</v>
      </c>
      <c r="AF3635">
        <f t="shared" si="790"/>
        <v>0.5</v>
      </c>
      <c r="AG3635">
        <f t="shared" si="791"/>
        <v>0.5</v>
      </c>
      <c r="AH3635">
        <f t="shared" si="792"/>
        <v>0.5</v>
      </c>
      <c r="AI3635">
        <f t="shared" si="793"/>
        <v>0.25</v>
      </c>
      <c r="AJ3635">
        <f t="shared" si="794"/>
        <v>0.25</v>
      </c>
      <c r="AK3635">
        <f t="shared" si="795"/>
        <v>0.5</v>
      </c>
      <c r="AL3635">
        <f t="shared" si="796"/>
        <v>0.5</v>
      </c>
      <c r="AM3635">
        <f t="shared" si="797"/>
        <v>0.5</v>
      </c>
      <c r="AN3635" s="6">
        <f t="shared" si="799"/>
        <v>1</v>
      </c>
      <c r="AO3635" t="str">
        <f>VLOOKUP(BD_PONDERACIONES[[#This Row],[Comuna]],Tabla3[#All],2,0)</f>
        <v>Florida</v>
      </c>
    </row>
    <row r="3636" spans="1:41" x14ac:dyDescent="0.35">
      <c r="A3636" t="s">
        <v>17399</v>
      </c>
      <c r="B3636" t="s">
        <v>17400</v>
      </c>
      <c r="C3636" t="s">
        <v>17401</v>
      </c>
      <c r="D3636" s="5">
        <v>44867</v>
      </c>
      <c r="E3636" s="5">
        <v>44731</v>
      </c>
      <c r="F3636" t="s">
        <v>763</v>
      </c>
      <c r="G3636" t="s">
        <v>17402</v>
      </c>
      <c r="H3636" t="s">
        <v>1389</v>
      </c>
      <c r="J3636" t="s">
        <v>756</v>
      </c>
      <c r="K3636" t="s">
        <v>756</v>
      </c>
      <c r="L3636" t="s">
        <v>757</v>
      </c>
      <c r="M3636" t="s">
        <v>757</v>
      </c>
      <c r="N3636" t="s">
        <v>756</v>
      </c>
      <c r="O3636" t="s">
        <v>756</v>
      </c>
      <c r="P3636" t="s">
        <v>758</v>
      </c>
      <c r="Q3636" t="s">
        <v>759</v>
      </c>
      <c r="R3636" t="s">
        <v>759</v>
      </c>
      <c r="S3636" t="s">
        <v>757</v>
      </c>
      <c r="T3636" t="s">
        <v>757</v>
      </c>
      <c r="U3636" t="s">
        <v>757</v>
      </c>
      <c r="V3636" t="s">
        <v>756</v>
      </c>
      <c r="W3636" t="s">
        <v>768</v>
      </c>
      <c r="X3636" t="s">
        <v>17403</v>
      </c>
      <c r="Y3636" t="str">
        <f t="shared" si="798"/>
        <v>junio</v>
      </c>
      <c r="Z3636">
        <f>YEAR(BD_PONDERACIONES[[#This Row],[Fecha Ejecución del Ticket]])</f>
        <v>2022</v>
      </c>
      <c r="AA3636" t="str">
        <f t="shared" si="786"/>
        <v>noviembre</v>
      </c>
      <c r="AB3636">
        <f>YEAR(BD_PONDERACIONES[[#This Row],[Fecha de Inspección]])</f>
        <v>2022</v>
      </c>
      <c r="AC3636">
        <f t="shared" si="787"/>
        <v>0.5</v>
      </c>
      <c r="AD3636">
        <f t="shared" si="788"/>
        <v>0.5</v>
      </c>
      <c r="AE3636">
        <f t="shared" si="789"/>
        <v>0.5</v>
      </c>
      <c r="AF3636">
        <f t="shared" si="790"/>
        <v>0.5</v>
      </c>
      <c r="AG3636">
        <f t="shared" si="791"/>
        <v>0.5</v>
      </c>
      <c r="AH3636">
        <f t="shared" si="792"/>
        <v>0.5</v>
      </c>
      <c r="AI3636">
        <f t="shared" si="793"/>
        <v>0.25</v>
      </c>
      <c r="AJ3636">
        <f t="shared" si="794"/>
        <v>0.25</v>
      </c>
      <c r="AK3636">
        <f t="shared" si="795"/>
        <v>0.5</v>
      </c>
      <c r="AL3636">
        <f t="shared" si="796"/>
        <v>0.5</v>
      </c>
      <c r="AM3636">
        <f t="shared" si="797"/>
        <v>0.17499999999999999</v>
      </c>
      <c r="AN3636" s="6">
        <f t="shared" si="799"/>
        <v>0.93500000000000005</v>
      </c>
      <c r="AO3636" t="str">
        <f>VLOOKUP(BD_PONDERACIONES[[#This Row],[Comuna]],Tabla3[#All],2,0)</f>
        <v>Florida</v>
      </c>
    </row>
    <row r="3637" spans="1:41" x14ac:dyDescent="0.35">
      <c r="A3637" t="s">
        <v>17404</v>
      </c>
      <c r="B3637" t="s">
        <v>17405</v>
      </c>
      <c r="C3637" t="s">
        <v>17406</v>
      </c>
      <c r="D3637" s="5">
        <v>44867</v>
      </c>
      <c r="E3637" s="5">
        <v>44729</v>
      </c>
      <c r="F3637" t="s">
        <v>763</v>
      </c>
      <c r="G3637" t="s">
        <v>17407</v>
      </c>
      <c r="H3637" t="s">
        <v>1389</v>
      </c>
      <c r="J3637" t="s">
        <v>756</v>
      </c>
      <c r="K3637" t="s">
        <v>756</v>
      </c>
      <c r="L3637" t="s">
        <v>757</v>
      </c>
      <c r="M3637" t="s">
        <v>757</v>
      </c>
      <c r="N3637" t="s">
        <v>756</v>
      </c>
      <c r="O3637" t="s">
        <v>756</v>
      </c>
      <c r="P3637" t="s">
        <v>758</v>
      </c>
      <c r="Q3637" t="s">
        <v>759</v>
      </c>
      <c r="R3637" t="s">
        <v>759</v>
      </c>
      <c r="S3637" t="s">
        <v>757</v>
      </c>
      <c r="T3637" t="s">
        <v>757</v>
      </c>
      <c r="U3637" t="s">
        <v>757</v>
      </c>
      <c r="V3637" t="s">
        <v>756</v>
      </c>
      <c r="W3637" t="s">
        <v>756</v>
      </c>
      <c r="X3637" t="s">
        <v>17408</v>
      </c>
      <c r="Y3637" t="str">
        <f t="shared" si="798"/>
        <v>junio</v>
      </c>
      <c r="Z3637">
        <f>YEAR(BD_PONDERACIONES[[#This Row],[Fecha Ejecución del Ticket]])</f>
        <v>2022</v>
      </c>
      <c r="AA3637" t="str">
        <f t="shared" si="786"/>
        <v>noviembre</v>
      </c>
      <c r="AB3637">
        <f>YEAR(BD_PONDERACIONES[[#This Row],[Fecha de Inspección]])</f>
        <v>2022</v>
      </c>
      <c r="AC3637">
        <f t="shared" si="787"/>
        <v>0.5</v>
      </c>
      <c r="AD3637">
        <f t="shared" si="788"/>
        <v>0.5</v>
      </c>
      <c r="AE3637">
        <f t="shared" si="789"/>
        <v>0.5</v>
      </c>
      <c r="AF3637">
        <f t="shared" si="790"/>
        <v>0.5</v>
      </c>
      <c r="AG3637">
        <f t="shared" si="791"/>
        <v>0.5</v>
      </c>
      <c r="AH3637">
        <f t="shared" si="792"/>
        <v>0.5</v>
      </c>
      <c r="AI3637">
        <f t="shared" si="793"/>
        <v>0.25</v>
      </c>
      <c r="AJ3637">
        <f t="shared" si="794"/>
        <v>0.25</v>
      </c>
      <c r="AK3637">
        <f t="shared" si="795"/>
        <v>0.5</v>
      </c>
      <c r="AL3637">
        <f t="shared" si="796"/>
        <v>0.5</v>
      </c>
      <c r="AM3637">
        <f t="shared" si="797"/>
        <v>0.5</v>
      </c>
      <c r="AN3637" s="6">
        <f t="shared" si="799"/>
        <v>1</v>
      </c>
      <c r="AO3637" t="str">
        <f>VLOOKUP(BD_PONDERACIONES[[#This Row],[Comuna]],Tabla3[#All],2,0)</f>
        <v>Florida</v>
      </c>
    </row>
    <row r="3638" spans="1:41" x14ac:dyDescent="0.35">
      <c r="A3638" t="s">
        <v>17409</v>
      </c>
      <c r="B3638" t="s">
        <v>17410</v>
      </c>
      <c r="C3638" t="s">
        <v>17411</v>
      </c>
      <c r="D3638" s="5">
        <v>44867</v>
      </c>
      <c r="E3638" s="5">
        <v>44732</v>
      </c>
      <c r="F3638" t="s">
        <v>763</v>
      </c>
      <c r="G3638" t="s">
        <v>17412</v>
      </c>
      <c r="H3638" t="s">
        <v>1389</v>
      </c>
      <c r="J3638" t="s">
        <v>756</v>
      </c>
      <c r="K3638" t="s">
        <v>756</v>
      </c>
      <c r="L3638" t="s">
        <v>756</v>
      </c>
      <c r="M3638" t="s">
        <v>756</v>
      </c>
      <c r="N3638" t="s">
        <v>757</v>
      </c>
      <c r="O3638" t="s">
        <v>757</v>
      </c>
      <c r="P3638" t="s">
        <v>758</v>
      </c>
      <c r="Q3638" t="s">
        <v>759</v>
      </c>
      <c r="R3638" t="s">
        <v>759</v>
      </c>
      <c r="S3638" t="s">
        <v>757</v>
      </c>
      <c r="T3638" t="s">
        <v>757</v>
      </c>
      <c r="U3638" t="s">
        <v>757</v>
      </c>
      <c r="V3638" t="s">
        <v>756</v>
      </c>
      <c r="W3638" t="s">
        <v>756</v>
      </c>
      <c r="X3638" t="s">
        <v>13384</v>
      </c>
      <c r="Y3638" t="str">
        <f t="shared" si="798"/>
        <v>junio</v>
      </c>
      <c r="Z3638">
        <f>YEAR(BD_PONDERACIONES[[#This Row],[Fecha Ejecución del Ticket]])</f>
        <v>2022</v>
      </c>
      <c r="AA3638" t="str">
        <f t="shared" si="786"/>
        <v>noviembre</v>
      </c>
      <c r="AB3638">
        <f>YEAR(BD_PONDERACIONES[[#This Row],[Fecha de Inspección]])</f>
        <v>2022</v>
      </c>
      <c r="AC3638">
        <f t="shared" si="787"/>
        <v>0.5</v>
      </c>
      <c r="AD3638">
        <f t="shared" si="788"/>
        <v>0.5</v>
      </c>
      <c r="AE3638">
        <f t="shared" si="789"/>
        <v>0.5</v>
      </c>
      <c r="AF3638">
        <f t="shared" si="790"/>
        <v>0.5</v>
      </c>
      <c r="AG3638">
        <f t="shared" si="791"/>
        <v>0.5</v>
      </c>
      <c r="AH3638">
        <f t="shared" si="792"/>
        <v>0.5</v>
      </c>
      <c r="AI3638">
        <f t="shared" si="793"/>
        <v>0.25</v>
      </c>
      <c r="AJ3638">
        <f t="shared" si="794"/>
        <v>0.25</v>
      </c>
      <c r="AK3638">
        <f t="shared" si="795"/>
        <v>0.5</v>
      </c>
      <c r="AL3638">
        <f t="shared" si="796"/>
        <v>0.5</v>
      </c>
      <c r="AM3638">
        <f t="shared" si="797"/>
        <v>0.5</v>
      </c>
      <c r="AN3638" s="6">
        <f t="shared" si="799"/>
        <v>1</v>
      </c>
      <c r="AO3638" t="str">
        <f>VLOOKUP(BD_PONDERACIONES[[#This Row],[Comuna]],Tabla3[#All],2,0)</f>
        <v>Florida</v>
      </c>
    </row>
    <row r="3639" spans="1:41" x14ac:dyDescent="0.35">
      <c r="A3639" t="s">
        <v>17413</v>
      </c>
      <c r="B3639" t="s">
        <v>17414</v>
      </c>
      <c r="C3639" t="s">
        <v>17415</v>
      </c>
      <c r="D3639" s="5">
        <v>44867</v>
      </c>
      <c r="E3639" s="5">
        <v>44730</v>
      </c>
      <c r="F3639" t="s">
        <v>763</v>
      </c>
      <c r="G3639" t="s">
        <v>17416</v>
      </c>
      <c r="H3639" t="s">
        <v>1389</v>
      </c>
      <c r="J3639" t="s">
        <v>756</v>
      </c>
      <c r="K3639" t="s">
        <v>756</v>
      </c>
      <c r="L3639" t="s">
        <v>756</v>
      </c>
      <c r="M3639" t="s">
        <v>756</v>
      </c>
      <c r="N3639" t="s">
        <v>756</v>
      </c>
      <c r="O3639" t="s">
        <v>756</v>
      </c>
      <c r="P3639" t="s">
        <v>758</v>
      </c>
      <c r="Q3639" t="s">
        <v>759</v>
      </c>
      <c r="R3639" t="s">
        <v>759</v>
      </c>
      <c r="S3639" t="s">
        <v>757</v>
      </c>
      <c r="T3639" t="s">
        <v>757</v>
      </c>
      <c r="U3639" t="s">
        <v>757</v>
      </c>
      <c r="V3639" t="s">
        <v>756</v>
      </c>
      <c r="W3639" t="s">
        <v>768</v>
      </c>
      <c r="X3639" t="s">
        <v>17417</v>
      </c>
      <c r="Y3639" t="str">
        <f t="shared" si="798"/>
        <v>junio</v>
      </c>
      <c r="Z3639">
        <f>YEAR(BD_PONDERACIONES[[#This Row],[Fecha Ejecución del Ticket]])</f>
        <v>2022</v>
      </c>
      <c r="AA3639" t="str">
        <f t="shared" si="786"/>
        <v>noviembre</v>
      </c>
      <c r="AB3639">
        <f>YEAR(BD_PONDERACIONES[[#This Row],[Fecha de Inspección]])</f>
        <v>2022</v>
      </c>
      <c r="AC3639">
        <f t="shared" si="787"/>
        <v>0.5</v>
      </c>
      <c r="AD3639">
        <f t="shared" si="788"/>
        <v>0.5</v>
      </c>
      <c r="AE3639">
        <f t="shared" si="789"/>
        <v>0.5</v>
      </c>
      <c r="AF3639">
        <f t="shared" si="790"/>
        <v>0.5</v>
      </c>
      <c r="AG3639">
        <f t="shared" si="791"/>
        <v>0.5</v>
      </c>
      <c r="AH3639">
        <f t="shared" si="792"/>
        <v>0.5</v>
      </c>
      <c r="AI3639">
        <f t="shared" si="793"/>
        <v>0.25</v>
      </c>
      <c r="AJ3639">
        <f t="shared" si="794"/>
        <v>0.25</v>
      </c>
      <c r="AK3639">
        <f t="shared" si="795"/>
        <v>0.5</v>
      </c>
      <c r="AL3639">
        <f t="shared" si="796"/>
        <v>0.5</v>
      </c>
      <c r="AM3639">
        <f t="shared" si="797"/>
        <v>0.17499999999999999</v>
      </c>
      <c r="AN3639" s="6">
        <f t="shared" si="799"/>
        <v>0.93500000000000005</v>
      </c>
      <c r="AO3639" t="str">
        <f>VLOOKUP(BD_PONDERACIONES[[#This Row],[Comuna]],Tabla3[#All],2,0)</f>
        <v>Florida</v>
      </c>
    </row>
    <row r="3640" spans="1:41" x14ac:dyDescent="0.35">
      <c r="A3640" t="s">
        <v>17418</v>
      </c>
      <c r="B3640" t="s">
        <v>17419</v>
      </c>
      <c r="C3640" t="s">
        <v>17420</v>
      </c>
      <c r="D3640" s="5">
        <v>44868</v>
      </c>
      <c r="E3640" s="5">
        <v>44732</v>
      </c>
      <c r="F3640" t="s">
        <v>763</v>
      </c>
      <c r="G3640" t="s">
        <v>17421</v>
      </c>
      <c r="H3640" t="s">
        <v>1389</v>
      </c>
      <c r="J3640" t="s">
        <v>756</v>
      </c>
      <c r="K3640" t="s">
        <v>756</v>
      </c>
      <c r="L3640" t="s">
        <v>757</v>
      </c>
      <c r="M3640" t="s">
        <v>757</v>
      </c>
      <c r="N3640" t="s">
        <v>756</v>
      </c>
      <c r="O3640" t="s">
        <v>756</v>
      </c>
      <c r="P3640" t="s">
        <v>758</v>
      </c>
      <c r="Q3640" t="s">
        <v>759</v>
      </c>
      <c r="R3640" t="s">
        <v>759</v>
      </c>
      <c r="S3640" t="s">
        <v>757</v>
      </c>
      <c r="T3640" t="s">
        <v>757</v>
      </c>
      <c r="U3640" t="s">
        <v>757</v>
      </c>
      <c r="V3640" t="s">
        <v>773</v>
      </c>
      <c r="W3640" t="s">
        <v>773</v>
      </c>
      <c r="X3640" t="s">
        <v>17422</v>
      </c>
      <c r="Y3640" t="str">
        <f t="shared" si="798"/>
        <v>junio</v>
      </c>
      <c r="Z3640">
        <f>YEAR(BD_PONDERACIONES[[#This Row],[Fecha Ejecución del Ticket]])</f>
        <v>2022</v>
      </c>
      <c r="AA3640" t="str">
        <f t="shared" si="786"/>
        <v>noviembre</v>
      </c>
      <c r="AB3640">
        <f>YEAR(BD_PONDERACIONES[[#This Row],[Fecha de Inspección]])</f>
        <v>2022</v>
      </c>
      <c r="AC3640">
        <f t="shared" si="787"/>
        <v>0.5</v>
      </c>
      <c r="AD3640">
        <f t="shared" si="788"/>
        <v>0.5</v>
      </c>
      <c r="AE3640">
        <f t="shared" si="789"/>
        <v>0.5</v>
      </c>
      <c r="AF3640">
        <f t="shared" si="790"/>
        <v>0.5</v>
      </c>
      <c r="AG3640">
        <f t="shared" si="791"/>
        <v>0.5</v>
      </c>
      <c r="AH3640">
        <f t="shared" si="792"/>
        <v>0.5</v>
      </c>
      <c r="AI3640">
        <f t="shared" si="793"/>
        <v>0.25</v>
      </c>
      <c r="AJ3640">
        <f t="shared" si="794"/>
        <v>0.25</v>
      </c>
      <c r="AK3640">
        <f t="shared" si="795"/>
        <v>0.5</v>
      </c>
      <c r="AL3640">
        <f t="shared" si="796"/>
        <v>0</v>
      </c>
      <c r="AM3640">
        <f t="shared" si="797"/>
        <v>0</v>
      </c>
      <c r="AN3640" s="6">
        <f t="shared" si="799"/>
        <v>0.8</v>
      </c>
      <c r="AO3640" t="str">
        <f>VLOOKUP(BD_PONDERACIONES[[#This Row],[Comuna]],Tabla3[#All],2,0)</f>
        <v>Florida</v>
      </c>
    </row>
    <row r="3641" spans="1:41" x14ac:dyDescent="0.35">
      <c r="A3641" t="s">
        <v>17423</v>
      </c>
      <c r="B3641" t="s">
        <v>17424</v>
      </c>
      <c r="C3641" t="s">
        <v>17425</v>
      </c>
      <c r="D3641" s="5">
        <v>44868</v>
      </c>
      <c r="E3641" s="5">
        <v>44727</v>
      </c>
      <c r="F3641" t="s">
        <v>753</v>
      </c>
      <c r="G3641" t="s">
        <v>17426</v>
      </c>
      <c r="H3641" t="s">
        <v>1389</v>
      </c>
      <c r="J3641" t="s">
        <v>756</v>
      </c>
      <c r="K3641" t="s">
        <v>756</v>
      </c>
      <c r="L3641" t="s">
        <v>757</v>
      </c>
      <c r="M3641" t="s">
        <v>757</v>
      </c>
      <c r="N3641" t="s">
        <v>757</v>
      </c>
      <c r="O3641" t="s">
        <v>757</v>
      </c>
      <c r="P3641" t="s">
        <v>758</v>
      </c>
      <c r="Q3641" t="s">
        <v>759</v>
      </c>
      <c r="R3641" t="s">
        <v>759</v>
      </c>
      <c r="S3641" t="s">
        <v>757</v>
      </c>
      <c r="T3641" t="s">
        <v>757</v>
      </c>
      <c r="U3641" t="s">
        <v>757</v>
      </c>
      <c r="V3641" t="s">
        <v>756</v>
      </c>
      <c r="W3641" t="s">
        <v>768</v>
      </c>
      <c r="X3641" t="s">
        <v>17427</v>
      </c>
      <c r="Y3641" t="str">
        <f t="shared" si="798"/>
        <v>junio</v>
      </c>
      <c r="Z3641">
        <f>YEAR(BD_PONDERACIONES[[#This Row],[Fecha Ejecución del Ticket]])</f>
        <v>2022</v>
      </c>
      <c r="AA3641" t="str">
        <f t="shared" si="786"/>
        <v>noviembre</v>
      </c>
      <c r="AB3641">
        <f>YEAR(BD_PONDERACIONES[[#This Row],[Fecha de Inspección]])</f>
        <v>2022</v>
      </c>
      <c r="AC3641">
        <f t="shared" si="787"/>
        <v>0.5</v>
      </c>
      <c r="AD3641">
        <f t="shared" si="788"/>
        <v>0.5</v>
      </c>
      <c r="AE3641">
        <f t="shared" si="789"/>
        <v>0.5</v>
      </c>
      <c r="AF3641">
        <f t="shared" si="790"/>
        <v>0.5</v>
      </c>
      <c r="AG3641">
        <f t="shared" si="791"/>
        <v>0.5</v>
      </c>
      <c r="AH3641">
        <f t="shared" si="792"/>
        <v>0.5</v>
      </c>
      <c r="AI3641">
        <f t="shared" si="793"/>
        <v>0.25</v>
      </c>
      <c r="AJ3641">
        <f t="shared" si="794"/>
        <v>0.25</v>
      </c>
      <c r="AK3641">
        <f t="shared" si="795"/>
        <v>0.5</v>
      </c>
      <c r="AL3641">
        <f t="shared" si="796"/>
        <v>0.5</v>
      </c>
      <c r="AM3641">
        <f t="shared" si="797"/>
        <v>0.17499999999999999</v>
      </c>
      <c r="AN3641" s="6">
        <f t="shared" si="799"/>
        <v>0.93500000000000005</v>
      </c>
      <c r="AO3641" t="str">
        <f>VLOOKUP(BD_PONDERACIONES[[#This Row],[Comuna]],Tabla3[#All],2,0)</f>
        <v>Florida</v>
      </c>
    </row>
    <row r="3642" spans="1:41" x14ac:dyDescent="0.35">
      <c r="A3642" t="s">
        <v>17428</v>
      </c>
      <c r="B3642" t="s">
        <v>17429</v>
      </c>
      <c r="C3642" t="s">
        <v>17430</v>
      </c>
      <c r="D3642" s="5">
        <v>44868</v>
      </c>
      <c r="E3642" s="5">
        <v>44733</v>
      </c>
      <c r="F3642" t="s">
        <v>763</v>
      </c>
      <c r="G3642" t="s">
        <v>17431</v>
      </c>
      <c r="H3642" t="s">
        <v>1389</v>
      </c>
      <c r="J3642" t="s">
        <v>756</v>
      </c>
      <c r="K3642" t="s">
        <v>756</v>
      </c>
      <c r="L3642" t="s">
        <v>757</v>
      </c>
      <c r="M3642" t="s">
        <v>757</v>
      </c>
      <c r="N3642" t="s">
        <v>756</v>
      </c>
      <c r="O3642" t="s">
        <v>756</v>
      </c>
      <c r="P3642" t="s">
        <v>758</v>
      </c>
      <c r="Q3642" t="s">
        <v>759</v>
      </c>
      <c r="R3642" t="s">
        <v>759</v>
      </c>
      <c r="S3642" t="s">
        <v>757</v>
      </c>
      <c r="T3642" t="s">
        <v>757</v>
      </c>
      <c r="U3642" t="s">
        <v>757</v>
      </c>
      <c r="V3642" t="s">
        <v>756</v>
      </c>
      <c r="W3642" t="s">
        <v>756</v>
      </c>
      <c r="X3642" t="s">
        <v>17432</v>
      </c>
      <c r="Y3642" t="str">
        <f t="shared" si="798"/>
        <v>junio</v>
      </c>
      <c r="Z3642">
        <f>YEAR(BD_PONDERACIONES[[#This Row],[Fecha Ejecución del Ticket]])</f>
        <v>2022</v>
      </c>
      <c r="AA3642" t="str">
        <f t="shared" si="786"/>
        <v>noviembre</v>
      </c>
      <c r="AB3642">
        <f>YEAR(BD_PONDERACIONES[[#This Row],[Fecha de Inspección]])</f>
        <v>2022</v>
      </c>
      <c r="AC3642">
        <f t="shared" si="787"/>
        <v>0.5</v>
      </c>
      <c r="AD3642">
        <f t="shared" si="788"/>
        <v>0.5</v>
      </c>
      <c r="AE3642">
        <f t="shared" si="789"/>
        <v>0.5</v>
      </c>
      <c r="AF3642">
        <f t="shared" si="790"/>
        <v>0.5</v>
      </c>
      <c r="AG3642">
        <f t="shared" si="791"/>
        <v>0.5</v>
      </c>
      <c r="AH3642">
        <f t="shared" si="792"/>
        <v>0.5</v>
      </c>
      <c r="AI3642">
        <f t="shared" si="793"/>
        <v>0.25</v>
      </c>
      <c r="AJ3642">
        <f t="shared" si="794"/>
        <v>0.25</v>
      </c>
      <c r="AK3642">
        <f t="shared" si="795"/>
        <v>0.5</v>
      </c>
      <c r="AL3642">
        <f t="shared" si="796"/>
        <v>0.5</v>
      </c>
      <c r="AM3642">
        <f t="shared" si="797"/>
        <v>0.5</v>
      </c>
      <c r="AN3642" s="6">
        <f t="shared" si="799"/>
        <v>1</v>
      </c>
      <c r="AO3642" t="str">
        <f>VLOOKUP(BD_PONDERACIONES[[#This Row],[Comuna]],Tabla3[#All],2,0)</f>
        <v>Florida</v>
      </c>
    </row>
    <row r="3643" spans="1:41" x14ac:dyDescent="0.35">
      <c r="A3643" t="s">
        <v>17433</v>
      </c>
      <c r="B3643" t="s">
        <v>17434</v>
      </c>
      <c r="C3643" t="s">
        <v>17435</v>
      </c>
      <c r="D3643" s="5">
        <v>44868</v>
      </c>
      <c r="E3643" s="5">
        <v>44729</v>
      </c>
      <c r="F3643" t="s">
        <v>753</v>
      </c>
      <c r="G3643" t="s">
        <v>17436</v>
      </c>
      <c r="H3643" t="s">
        <v>1389</v>
      </c>
      <c r="J3643" t="s">
        <v>756</v>
      </c>
      <c r="K3643" t="s">
        <v>756</v>
      </c>
      <c r="L3643" t="s">
        <v>757</v>
      </c>
      <c r="M3643" t="s">
        <v>757</v>
      </c>
      <c r="N3643" t="s">
        <v>757</v>
      </c>
      <c r="O3643" t="s">
        <v>757</v>
      </c>
      <c r="P3643" t="s">
        <v>758</v>
      </c>
      <c r="Q3643" t="s">
        <v>759</v>
      </c>
      <c r="R3643" t="s">
        <v>759</v>
      </c>
      <c r="S3643" t="s">
        <v>757</v>
      </c>
      <c r="T3643" t="s">
        <v>757</v>
      </c>
      <c r="U3643" t="s">
        <v>757</v>
      </c>
      <c r="V3643" t="s">
        <v>756</v>
      </c>
      <c r="W3643" t="s">
        <v>756</v>
      </c>
      <c r="X3643" t="s">
        <v>17437</v>
      </c>
      <c r="Y3643" t="str">
        <f t="shared" si="798"/>
        <v>junio</v>
      </c>
      <c r="Z3643">
        <f>YEAR(BD_PONDERACIONES[[#This Row],[Fecha Ejecución del Ticket]])</f>
        <v>2022</v>
      </c>
      <c r="AA3643" t="str">
        <f t="shared" si="786"/>
        <v>noviembre</v>
      </c>
      <c r="AB3643">
        <f>YEAR(BD_PONDERACIONES[[#This Row],[Fecha de Inspección]])</f>
        <v>2022</v>
      </c>
      <c r="AC3643">
        <f t="shared" si="787"/>
        <v>0.5</v>
      </c>
      <c r="AD3643">
        <f t="shared" si="788"/>
        <v>0.5</v>
      </c>
      <c r="AE3643">
        <f t="shared" si="789"/>
        <v>0.5</v>
      </c>
      <c r="AF3643">
        <f t="shared" si="790"/>
        <v>0.5</v>
      </c>
      <c r="AG3643">
        <f t="shared" si="791"/>
        <v>0.5</v>
      </c>
      <c r="AH3643">
        <f t="shared" si="792"/>
        <v>0.5</v>
      </c>
      <c r="AI3643">
        <f t="shared" si="793"/>
        <v>0.25</v>
      </c>
      <c r="AJ3643">
        <f t="shared" si="794"/>
        <v>0.25</v>
      </c>
      <c r="AK3643">
        <f t="shared" si="795"/>
        <v>0.5</v>
      </c>
      <c r="AL3643">
        <f t="shared" si="796"/>
        <v>0.5</v>
      </c>
      <c r="AM3643">
        <f t="shared" si="797"/>
        <v>0.5</v>
      </c>
      <c r="AN3643" s="6">
        <f t="shared" si="799"/>
        <v>1</v>
      </c>
      <c r="AO3643" t="str">
        <f>VLOOKUP(BD_PONDERACIONES[[#This Row],[Comuna]],Tabla3[#All],2,0)</f>
        <v>Florida</v>
      </c>
    </row>
    <row r="3644" spans="1:41" x14ac:dyDescent="0.35">
      <c r="A3644" t="s">
        <v>17438</v>
      </c>
      <c r="B3644" t="s">
        <v>17439</v>
      </c>
      <c r="C3644" t="s">
        <v>17440</v>
      </c>
      <c r="D3644" s="5">
        <v>44868</v>
      </c>
      <c r="E3644" s="5">
        <v>44719</v>
      </c>
      <c r="F3644" t="s">
        <v>753</v>
      </c>
      <c r="G3644" t="s">
        <v>17441</v>
      </c>
      <c r="H3644" t="s">
        <v>1389</v>
      </c>
      <c r="J3644" t="s">
        <v>757</v>
      </c>
      <c r="K3644" t="s">
        <v>757</v>
      </c>
      <c r="L3644" t="s">
        <v>757</v>
      </c>
      <c r="M3644" t="s">
        <v>757</v>
      </c>
      <c r="N3644" t="s">
        <v>757</v>
      </c>
      <c r="O3644" t="s">
        <v>757</v>
      </c>
      <c r="P3644" t="s">
        <v>758</v>
      </c>
      <c r="Q3644" t="s">
        <v>759</v>
      </c>
      <c r="R3644" t="s">
        <v>759</v>
      </c>
      <c r="S3644" t="s">
        <v>757</v>
      </c>
      <c r="T3644" t="s">
        <v>757</v>
      </c>
      <c r="U3644" t="s">
        <v>757</v>
      </c>
      <c r="V3644" t="s">
        <v>773</v>
      </c>
      <c r="W3644" t="s">
        <v>773</v>
      </c>
      <c r="X3644" t="s">
        <v>17442</v>
      </c>
      <c r="Y3644" t="str">
        <f t="shared" si="798"/>
        <v>junio</v>
      </c>
      <c r="Z3644">
        <f>YEAR(BD_PONDERACIONES[[#This Row],[Fecha Ejecución del Ticket]])</f>
        <v>2022</v>
      </c>
      <c r="AA3644" t="str">
        <f t="shared" si="786"/>
        <v>noviembre</v>
      </c>
      <c r="AB3644">
        <f>YEAR(BD_PONDERACIONES[[#This Row],[Fecha de Inspección]])</f>
        <v>2022</v>
      </c>
      <c r="AC3644">
        <f t="shared" si="787"/>
        <v>0.5</v>
      </c>
      <c r="AD3644">
        <f t="shared" si="788"/>
        <v>0.5</v>
      </c>
      <c r="AE3644">
        <f t="shared" si="789"/>
        <v>0.5</v>
      </c>
      <c r="AF3644">
        <f t="shared" si="790"/>
        <v>0.5</v>
      </c>
      <c r="AG3644">
        <f t="shared" si="791"/>
        <v>0.5</v>
      </c>
      <c r="AH3644">
        <f t="shared" si="792"/>
        <v>0.5</v>
      </c>
      <c r="AI3644">
        <f t="shared" si="793"/>
        <v>0.25</v>
      </c>
      <c r="AJ3644">
        <f t="shared" si="794"/>
        <v>0.25</v>
      </c>
      <c r="AK3644">
        <f t="shared" si="795"/>
        <v>0.5</v>
      </c>
      <c r="AL3644">
        <f t="shared" si="796"/>
        <v>0</v>
      </c>
      <c r="AM3644">
        <f t="shared" si="797"/>
        <v>0</v>
      </c>
      <c r="AN3644" s="6">
        <f t="shared" si="799"/>
        <v>0.8</v>
      </c>
      <c r="AO3644" t="str">
        <f>VLOOKUP(BD_PONDERACIONES[[#This Row],[Comuna]],Tabla3[#All],2,0)</f>
        <v>Florida</v>
      </c>
    </row>
    <row r="3645" spans="1:41" x14ac:dyDescent="0.35">
      <c r="A3645" t="s">
        <v>17443</v>
      </c>
      <c r="B3645" t="s">
        <v>17444</v>
      </c>
      <c r="C3645" t="s">
        <v>17445</v>
      </c>
      <c r="D3645" s="5">
        <v>44868</v>
      </c>
      <c r="E3645" s="5">
        <v>44725</v>
      </c>
      <c r="F3645" t="s">
        <v>753</v>
      </c>
      <c r="G3645" t="s">
        <v>17446</v>
      </c>
      <c r="H3645" t="s">
        <v>1389</v>
      </c>
      <c r="J3645" t="s">
        <v>756</v>
      </c>
      <c r="K3645" t="s">
        <v>756</v>
      </c>
      <c r="L3645" t="s">
        <v>757</v>
      </c>
      <c r="M3645" t="s">
        <v>757</v>
      </c>
      <c r="N3645" t="s">
        <v>756</v>
      </c>
      <c r="O3645" t="s">
        <v>756</v>
      </c>
      <c r="P3645" t="s">
        <v>758</v>
      </c>
      <c r="Q3645" t="s">
        <v>759</v>
      </c>
      <c r="R3645" t="s">
        <v>759</v>
      </c>
      <c r="S3645" t="s">
        <v>757</v>
      </c>
      <c r="T3645" t="s">
        <v>757</v>
      </c>
      <c r="U3645" t="s">
        <v>757</v>
      </c>
      <c r="V3645" t="s">
        <v>904</v>
      </c>
      <c r="W3645" t="s">
        <v>768</v>
      </c>
      <c r="X3645" t="s">
        <v>17447</v>
      </c>
      <c r="Y3645" t="str">
        <f t="shared" si="798"/>
        <v>junio</v>
      </c>
      <c r="Z3645">
        <f>YEAR(BD_PONDERACIONES[[#This Row],[Fecha Ejecución del Ticket]])</f>
        <v>2022</v>
      </c>
      <c r="AA3645" t="str">
        <f t="shared" si="786"/>
        <v>noviembre</v>
      </c>
      <c r="AB3645">
        <f>YEAR(BD_PONDERACIONES[[#This Row],[Fecha de Inspección]])</f>
        <v>2022</v>
      </c>
      <c r="AC3645">
        <f t="shared" si="787"/>
        <v>0.5</v>
      </c>
      <c r="AD3645">
        <f t="shared" si="788"/>
        <v>0.5</v>
      </c>
      <c r="AE3645">
        <f t="shared" si="789"/>
        <v>0.5</v>
      </c>
      <c r="AF3645">
        <f t="shared" si="790"/>
        <v>0.5</v>
      </c>
      <c r="AG3645">
        <f t="shared" si="791"/>
        <v>0.5</v>
      </c>
      <c r="AH3645">
        <f t="shared" si="792"/>
        <v>0.5</v>
      </c>
      <c r="AI3645">
        <f t="shared" si="793"/>
        <v>0.25</v>
      </c>
      <c r="AJ3645">
        <f t="shared" si="794"/>
        <v>0.25</v>
      </c>
      <c r="AK3645">
        <f t="shared" si="795"/>
        <v>0.5</v>
      </c>
      <c r="AL3645">
        <f t="shared" si="796"/>
        <v>0.32500000000000001</v>
      </c>
      <c r="AM3645">
        <f t="shared" si="797"/>
        <v>0.17499999999999999</v>
      </c>
      <c r="AN3645" s="6">
        <f t="shared" si="799"/>
        <v>0.9</v>
      </c>
      <c r="AO3645" t="str">
        <f>VLOOKUP(BD_PONDERACIONES[[#This Row],[Comuna]],Tabla3[#All],2,0)</f>
        <v>Florida</v>
      </c>
    </row>
    <row r="3646" spans="1:41" x14ac:dyDescent="0.35">
      <c r="A3646" t="s">
        <v>17448</v>
      </c>
      <c r="B3646" t="s">
        <v>17449</v>
      </c>
      <c r="C3646" t="s">
        <v>17450</v>
      </c>
      <c r="D3646" s="5">
        <v>44868</v>
      </c>
      <c r="E3646" s="5">
        <v>44732</v>
      </c>
      <c r="F3646" t="s">
        <v>763</v>
      </c>
      <c r="G3646" t="s">
        <v>17451</v>
      </c>
      <c r="H3646" t="s">
        <v>1389</v>
      </c>
      <c r="J3646" t="s">
        <v>756</v>
      </c>
      <c r="K3646" t="s">
        <v>756</v>
      </c>
      <c r="L3646" t="s">
        <v>757</v>
      </c>
      <c r="M3646" t="s">
        <v>757</v>
      </c>
      <c r="N3646" t="s">
        <v>756</v>
      </c>
      <c r="O3646" t="s">
        <v>756</v>
      </c>
      <c r="P3646" t="s">
        <v>758</v>
      </c>
      <c r="Q3646" t="s">
        <v>759</v>
      </c>
      <c r="R3646" t="s">
        <v>759</v>
      </c>
      <c r="S3646" t="s">
        <v>757</v>
      </c>
      <c r="T3646" t="s">
        <v>757</v>
      </c>
      <c r="U3646" t="s">
        <v>757</v>
      </c>
      <c r="V3646" t="s">
        <v>756</v>
      </c>
      <c r="W3646" t="s">
        <v>768</v>
      </c>
      <c r="X3646" t="s">
        <v>17452</v>
      </c>
      <c r="Y3646" t="str">
        <f t="shared" si="798"/>
        <v>junio</v>
      </c>
      <c r="Z3646">
        <f>YEAR(BD_PONDERACIONES[[#This Row],[Fecha Ejecución del Ticket]])</f>
        <v>2022</v>
      </c>
      <c r="AA3646" t="str">
        <f t="shared" si="786"/>
        <v>noviembre</v>
      </c>
      <c r="AB3646">
        <f>YEAR(BD_PONDERACIONES[[#This Row],[Fecha de Inspección]])</f>
        <v>2022</v>
      </c>
      <c r="AC3646">
        <f t="shared" si="787"/>
        <v>0.5</v>
      </c>
      <c r="AD3646">
        <f t="shared" si="788"/>
        <v>0.5</v>
      </c>
      <c r="AE3646">
        <f t="shared" si="789"/>
        <v>0.5</v>
      </c>
      <c r="AF3646">
        <f t="shared" si="790"/>
        <v>0.5</v>
      </c>
      <c r="AG3646">
        <f t="shared" si="791"/>
        <v>0.5</v>
      </c>
      <c r="AH3646">
        <f t="shared" si="792"/>
        <v>0.5</v>
      </c>
      <c r="AI3646">
        <f t="shared" si="793"/>
        <v>0.25</v>
      </c>
      <c r="AJ3646">
        <f t="shared" si="794"/>
        <v>0.25</v>
      </c>
      <c r="AK3646">
        <f t="shared" si="795"/>
        <v>0.5</v>
      </c>
      <c r="AL3646">
        <f t="shared" si="796"/>
        <v>0.5</v>
      </c>
      <c r="AM3646">
        <f t="shared" si="797"/>
        <v>0.17499999999999999</v>
      </c>
      <c r="AN3646" s="6">
        <f t="shared" si="799"/>
        <v>0.93500000000000005</v>
      </c>
      <c r="AO3646" t="str">
        <f>VLOOKUP(BD_PONDERACIONES[[#This Row],[Comuna]],Tabla3[#All],2,0)</f>
        <v>Florida</v>
      </c>
    </row>
    <row r="3647" spans="1:41" x14ac:dyDescent="0.35">
      <c r="A3647" t="s">
        <v>17453</v>
      </c>
      <c r="B3647" t="s">
        <v>17454</v>
      </c>
      <c r="C3647" t="s">
        <v>17455</v>
      </c>
      <c r="D3647" s="5">
        <v>44868</v>
      </c>
      <c r="E3647" s="5">
        <v>44721</v>
      </c>
      <c r="F3647" t="s">
        <v>753</v>
      </c>
      <c r="G3647" t="s">
        <v>17456</v>
      </c>
      <c r="H3647" t="s">
        <v>1389</v>
      </c>
      <c r="J3647" t="s">
        <v>756</v>
      </c>
      <c r="K3647" t="s">
        <v>756</v>
      </c>
      <c r="L3647" t="s">
        <v>757</v>
      </c>
      <c r="M3647" t="s">
        <v>757</v>
      </c>
      <c r="N3647" t="s">
        <v>756</v>
      </c>
      <c r="O3647" t="s">
        <v>756</v>
      </c>
      <c r="P3647" t="s">
        <v>758</v>
      </c>
      <c r="Q3647" t="s">
        <v>759</v>
      </c>
      <c r="R3647" t="s">
        <v>759</v>
      </c>
      <c r="S3647" t="s">
        <v>757</v>
      </c>
      <c r="T3647" t="s">
        <v>757</v>
      </c>
      <c r="U3647" t="s">
        <v>757</v>
      </c>
      <c r="V3647" t="s">
        <v>756</v>
      </c>
      <c r="W3647" t="s">
        <v>756</v>
      </c>
      <c r="X3647" t="s">
        <v>17457</v>
      </c>
      <c r="Y3647" t="str">
        <f t="shared" si="798"/>
        <v>junio</v>
      </c>
      <c r="Z3647">
        <f>YEAR(BD_PONDERACIONES[[#This Row],[Fecha Ejecución del Ticket]])</f>
        <v>2022</v>
      </c>
      <c r="AA3647" t="str">
        <f t="shared" si="786"/>
        <v>noviembre</v>
      </c>
      <c r="AB3647">
        <f>YEAR(BD_PONDERACIONES[[#This Row],[Fecha de Inspección]])</f>
        <v>2022</v>
      </c>
      <c r="AC3647">
        <f t="shared" si="787"/>
        <v>0.5</v>
      </c>
      <c r="AD3647">
        <f t="shared" si="788"/>
        <v>0.5</v>
      </c>
      <c r="AE3647">
        <f t="shared" si="789"/>
        <v>0.5</v>
      </c>
      <c r="AF3647">
        <f t="shared" si="790"/>
        <v>0.5</v>
      </c>
      <c r="AG3647">
        <f t="shared" si="791"/>
        <v>0.5</v>
      </c>
      <c r="AH3647">
        <f t="shared" si="792"/>
        <v>0.5</v>
      </c>
      <c r="AI3647">
        <f t="shared" si="793"/>
        <v>0.25</v>
      </c>
      <c r="AJ3647">
        <f t="shared" si="794"/>
        <v>0.25</v>
      </c>
      <c r="AK3647">
        <f t="shared" si="795"/>
        <v>0.5</v>
      </c>
      <c r="AL3647">
        <f t="shared" si="796"/>
        <v>0.5</v>
      </c>
      <c r="AM3647">
        <f t="shared" si="797"/>
        <v>0.5</v>
      </c>
      <c r="AN3647" s="6">
        <f t="shared" si="799"/>
        <v>1</v>
      </c>
      <c r="AO3647" t="str">
        <f>VLOOKUP(BD_PONDERACIONES[[#This Row],[Comuna]],Tabla3[#All],2,0)</f>
        <v>Florida</v>
      </c>
    </row>
    <row r="3648" spans="1:41" x14ac:dyDescent="0.35">
      <c r="A3648" t="s">
        <v>17458</v>
      </c>
      <c r="B3648" t="s">
        <v>17459</v>
      </c>
      <c r="C3648" t="s">
        <v>17460</v>
      </c>
      <c r="D3648" s="5">
        <v>44868</v>
      </c>
      <c r="E3648" s="5">
        <v>44732</v>
      </c>
      <c r="F3648" t="s">
        <v>763</v>
      </c>
      <c r="G3648" t="s">
        <v>17461</v>
      </c>
      <c r="H3648" t="s">
        <v>1389</v>
      </c>
      <c r="J3648" t="s">
        <v>756</v>
      </c>
      <c r="K3648" t="s">
        <v>756</v>
      </c>
      <c r="L3648" t="s">
        <v>756</v>
      </c>
      <c r="M3648" t="s">
        <v>756</v>
      </c>
      <c r="N3648" t="s">
        <v>756</v>
      </c>
      <c r="O3648" t="s">
        <v>756</v>
      </c>
      <c r="P3648" t="s">
        <v>758</v>
      </c>
      <c r="Q3648" t="s">
        <v>759</v>
      </c>
      <c r="R3648" t="s">
        <v>759</v>
      </c>
      <c r="S3648" t="s">
        <v>757</v>
      </c>
      <c r="T3648" t="s">
        <v>757</v>
      </c>
      <c r="U3648" t="s">
        <v>757</v>
      </c>
      <c r="V3648" t="s">
        <v>756</v>
      </c>
      <c r="W3648" t="s">
        <v>768</v>
      </c>
      <c r="X3648" t="s">
        <v>17462</v>
      </c>
      <c r="Y3648" t="str">
        <f t="shared" si="798"/>
        <v>junio</v>
      </c>
      <c r="Z3648">
        <f>YEAR(BD_PONDERACIONES[[#This Row],[Fecha Ejecución del Ticket]])</f>
        <v>2022</v>
      </c>
      <c r="AA3648" t="str">
        <f t="shared" si="786"/>
        <v>noviembre</v>
      </c>
      <c r="AB3648">
        <f>YEAR(BD_PONDERACIONES[[#This Row],[Fecha de Inspección]])</f>
        <v>2022</v>
      </c>
      <c r="AC3648">
        <f t="shared" si="787"/>
        <v>0.5</v>
      </c>
      <c r="AD3648">
        <f t="shared" si="788"/>
        <v>0.5</v>
      </c>
      <c r="AE3648">
        <f t="shared" si="789"/>
        <v>0.5</v>
      </c>
      <c r="AF3648">
        <f t="shared" si="790"/>
        <v>0.5</v>
      </c>
      <c r="AG3648">
        <f t="shared" si="791"/>
        <v>0.5</v>
      </c>
      <c r="AH3648">
        <f t="shared" si="792"/>
        <v>0.5</v>
      </c>
      <c r="AI3648">
        <f t="shared" si="793"/>
        <v>0.25</v>
      </c>
      <c r="AJ3648">
        <f t="shared" si="794"/>
        <v>0.25</v>
      </c>
      <c r="AK3648">
        <f t="shared" si="795"/>
        <v>0.5</v>
      </c>
      <c r="AL3648">
        <f t="shared" si="796"/>
        <v>0.5</v>
      </c>
      <c r="AM3648">
        <f t="shared" si="797"/>
        <v>0.17499999999999999</v>
      </c>
      <c r="AN3648" s="6">
        <f t="shared" si="799"/>
        <v>0.93500000000000005</v>
      </c>
      <c r="AO3648" t="str">
        <f>VLOOKUP(BD_PONDERACIONES[[#This Row],[Comuna]],Tabla3[#All],2,0)</f>
        <v>Florida</v>
      </c>
    </row>
    <row r="3649" spans="1:41" x14ac:dyDescent="0.35">
      <c r="A3649" t="s">
        <v>17463</v>
      </c>
      <c r="B3649" t="s">
        <v>17464</v>
      </c>
      <c r="C3649" t="s">
        <v>17465</v>
      </c>
      <c r="D3649" s="5">
        <v>44868</v>
      </c>
      <c r="E3649" s="5">
        <v>44718</v>
      </c>
      <c r="F3649" t="s">
        <v>753</v>
      </c>
      <c r="G3649" t="s">
        <v>17466</v>
      </c>
      <c r="H3649" t="s">
        <v>1389</v>
      </c>
      <c r="J3649" t="s">
        <v>756</v>
      </c>
      <c r="K3649" t="s">
        <v>756</v>
      </c>
      <c r="L3649" t="s">
        <v>756</v>
      </c>
      <c r="M3649" t="s">
        <v>756</v>
      </c>
      <c r="N3649" t="s">
        <v>756</v>
      </c>
      <c r="O3649" t="s">
        <v>756</v>
      </c>
      <c r="P3649" t="s">
        <v>758</v>
      </c>
      <c r="Q3649" t="s">
        <v>759</v>
      </c>
      <c r="R3649" t="s">
        <v>759</v>
      </c>
      <c r="S3649" t="s">
        <v>757</v>
      </c>
      <c r="T3649" t="s">
        <v>757</v>
      </c>
      <c r="U3649" t="s">
        <v>757</v>
      </c>
      <c r="V3649" t="s">
        <v>756</v>
      </c>
      <c r="W3649" t="s">
        <v>768</v>
      </c>
      <c r="X3649" t="s">
        <v>17467</v>
      </c>
      <c r="Y3649" t="str">
        <f t="shared" si="798"/>
        <v>junio</v>
      </c>
      <c r="Z3649">
        <f>YEAR(BD_PONDERACIONES[[#This Row],[Fecha Ejecución del Ticket]])</f>
        <v>2022</v>
      </c>
      <c r="AA3649" t="str">
        <f t="shared" si="786"/>
        <v>noviembre</v>
      </c>
      <c r="AB3649">
        <f>YEAR(BD_PONDERACIONES[[#This Row],[Fecha de Inspección]])</f>
        <v>2022</v>
      </c>
      <c r="AC3649">
        <f t="shared" si="787"/>
        <v>0.5</v>
      </c>
      <c r="AD3649">
        <f t="shared" si="788"/>
        <v>0.5</v>
      </c>
      <c r="AE3649">
        <f t="shared" si="789"/>
        <v>0.5</v>
      </c>
      <c r="AF3649">
        <f t="shared" si="790"/>
        <v>0.5</v>
      </c>
      <c r="AG3649">
        <f t="shared" si="791"/>
        <v>0.5</v>
      </c>
      <c r="AH3649">
        <f t="shared" si="792"/>
        <v>0.5</v>
      </c>
      <c r="AI3649">
        <f t="shared" si="793"/>
        <v>0.25</v>
      </c>
      <c r="AJ3649">
        <f t="shared" si="794"/>
        <v>0.25</v>
      </c>
      <c r="AK3649">
        <f t="shared" si="795"/>
        <v>0.5</v>
      </c>
      <c r="AL3649">
        <f t="shared" si="796"/>
        <v>0.5</v>
      </c>
      <c r="AM3649">
        <f t="shared" si="797"/>
        <v>0.17499999999999999</v>
      </c>
      <c r="AN3649" s="6">
        <f t="shared" si="799"/>
        <v>0.93500000000000005</v>
      </c>
      <c r="AO3649" t="str">
        <f>VLOOKUP(BD_PONDERACIONES[[#This Row],[Comuna]],Tabla3[#All],2,0)</f>
        <v>Florida</v>
      </c>
    </row>
    <row r="3650" spans="1:41" x14ac:dyDescent="0.35">
      <c r="A3650" t="s">
        <v>17468</v>
      </c>
      <c r="B3650" t="s">
        <v>17469</v>
      </c>
      <c r="C3650" t="s">
        <v>17470</v>
      </c>
      <c r="D3650" s="5">
        <v>44868</v>
      </c>
      <c r="E3650" s="5">
        <v>44715</v>
      </c>
      <c r="F3650" t="s">
        <v>753</v>
      </c>
      <c r="G3650" t="s">
        <v>17471</v>
      </c>
      <c r="H3650" t="s">
        <v>1389</v>
      </c>
      <c r="J3650" t="s">
        <v>756</v>
      </c>
      <c r="K3650" t="s">
        <v>756</v>
      </c>
      <c r="L3650" t="s">
        <v>773</v>
      </c>
      <c r="M3650" t="s">
        <v>773</v>
      </c>
      <c r="N3650" t="s">
        <v>756</v>
      </c>
      <c r="O3650" t="s">
        <v>756</v>
      </c>
      <c r="P3650" t="s">
        <v>765</v>
      </c>
      <c r="Q3650" t="s">
        <v>17472</v>
      </c>
      <c r="R3650" t="s">
        <v>759</v>
      </c>
      <c r="S3650" t="s">
        <v>756</v>
      </c>
      <c r="T3650" t="s">
        <v>756</v>
      </c>
      <c r="U3650" t="s">
        <v>756</v>
      </c>
      <c r="V3650" t="s">
        <v>756</v>
      </c>
      <c r="W3650" t="s">
        <v>768</v>
      </c>
      <c r="X3650" t="s">
        <v>17473</v>
      </c>
      <c r="Y3650" t="str">
        <f t="shared" si="798"/>
        <v>junio</v>
      </c>
      <c r="Z3650">
        <f>YEAR(BD_PONDERACIONES[[#This Row],[Fecha Ejecución del Ticket]])</f>
        <v>2022</v>
      </c>
      <c r="AA3650" t="str">
        <f t="shared" ref="AA3650:AA3713" si="800">TEXT(D3650,"MMMM")</f>
        <v>noviembre</v>
      </c>
      <c r="AB3650">
        <f>YEAR(BD_PONDERACIONES[[#This Row],[Fecha de Inspección]])</f>
        <v>2022</v>
      </c>
      <c r="AC3650">
        <f t="shared" ref="AC3650:AC3713" si="801">IF(OR(J3650="Cumple",J3650="No Aplica"),0.5,0)</f>
        <v>0.5</v>
      </c>
      <c r="AD3650">
        <f t="shared" ref="AD3650:AD3713" si="802">IF(OR(K3650="CUMPLE",K3650="No Aplica"),0.5,0)</f>
        <v>0.5</v>
      </c>
      <c r="AE3650">
        <f t="shared" ref="AE3650:AE3713" si="803">IF(OR(L3650="CUMPLE",L3650="No Aplica"),0.5,0)</f>
        <v>0</v>
      </c>
      <c r="AF3650">
        <f t="shared" ref="AF3650:AF3713" si="804">IF(OR(M3650="CUMPLE",M3650="No Aplica"),0.5,0)</f>
        <v>0</v>
      </c>
      <c r="AG3650">
        <f t="shared" ref="AG3650:AG3713" si="805">IF(OR(N3650="CUMPLE",N3650="No Aplica"),0.5,IF(N3650="Cumple Mayormente",0.325,IF(N3650="Cumple Parcialmente",0.175,0)))</f>
        <v>0.5</v>
      </c>
      <c r="AH3650">
        <f t="shared" ref="AH3650:AH3713" si="806">IF(OR(O3650="CUMPLE",O3650="No Aplica"),0.5,IF(O3650="Cumple Mayormente",0.325,IF(O3650="Cumple Parcialmente",0.175,0)))</f>
        <v>0.5</v>
      </c>
      <c r="AI3650">
        <f t="shared" ref="AI3650:AI3713" si="807">IF(OR(S3650="CUMPLE",S3650="No Aplica"),0.25,IF(S3650="Cumple Mayormente",0.1625,IF(S3650="Cumple Parcialmente",0.0875,0)))</f>
        <v>0.25</v>
      </c>
      <c r="AJ3650">
        <f t="shared" ref="AJ3650:AJ3713" si="808">IF(OR(T3650="CUMPLE",T3650="No Aplica"),0.25,IF(T3650="Cumple Mayormente",0.1625,IF(T3650="Cumple Parcialmente",0.0875,0)))</f>
        <v>0.25</v>
      </c>
      <c r="AK3650">
        <f t="shared" ref="AK3650:AK3713" si="809">IF(OR(U3650="CUMPLE",U3650="No Aplica"),0.5,IF(U3650="Cumple Mayormente",0.325,IF(U3650="Cumple Parcialmente",0.175,0)))</f>
        <v>0.5</v>
      </c>
      <c r="AL3650">
        <f t="shared" ref="AL3650:AL3713" si="810">IF(OR(V3650="CUMPLE",V3650="No Aplica"),0.5,IF(V3650="Cumple Mayormente",0.325,IF(V3650="Cumple Parcialmente",0.175,0)))</f>
        <v>0.5</v>
      </c>
      <c r="AM3650">
        <f t="shared" ref="AM3650:AM3713" si="811">IF(OR(W3650="CUMPLE",W3650="No Aplica"),0.5,IF(W3650="Cumple Mayormente",0.325,IF(W3650="Cumple Parcialmente",0.175,0)))</f>
        <v>0.17499999999999999</v>
      </c>
      <c r="AN3650" s="6">
        <f t="shared" si="799"/>
        <v>0.63500000000000001</v>
      </c>
      <c r="AO3650" t="str">
        <f>VLOOKUP(BD_PONDERACIONES[[#This Row],[Comuna]],Tabla3[#All],2,0)</f>
        <v>Florida</v>
      </c>
    </row>
    <row r="3651" spans="1:41" x14ac:dyDescent="0.35">
      <c r="A3651" t="s">
        <v>17474</v>
      </c>
      <c r="B3651" t="s">
        <v>17475</v>
      </c>
      <c r="C3651" t="s">
        <v>17476</v>
      </c>
      <c r="D3651" s="5">
        <v>44868</v>
      </c>
      <c r="E3651" s="5">
        <v>44718</v>
      </c>
      <c r="F3651" t="s">
        <v>753</v>
      </c>
      <c r="G3651" t="s">
        <v>17477</v>
      </c>
      <c r="H3651" t="s">
        <v>1389</v>
      </c>
      <c r="J3651" t="s">
        <v>756</v>
      </c>
      <c r="K3651" t="s">
        <v>756</v>
      </c>
      <c r="L3651" t="s">
        <v>773</v>
      </c>
      <c r="M3651" t="s">
        <v>773</v>
      </c>
      <c r="N3651" t="s">
        <v>756</v>
      </c>
      <c r="O3651" t="s">
        <v>756</v>
      </c>
      <c r="P3651" t="s">
        <v>758</v>
      </c>
      <c r="Q3651" t="s">
        <v>759</v>
      </c>
      <c r="R3651" t="s">
        <v>759</v>
      </c>
      <c r="S3651" t="s">
        <v>757</v>
      </c>
      <c r="T3651" t="s">
        <v>757</v>
      </c>
      <c r="U3651" t="s">
        <v>757</v>
      </c>
      <c r="V3651" t="s">
        <v>756</v>
      </c>
      <c r="W3651" t="s">
        <v>768</v>
      </c>
      <c r="X3651" t="s">
        <v>17478</v>
      </c>
      <c r="Y3651" t="str">
        <f t="shared" si="798"/>
        <v>junio</v>
      </c>
      <c r="Z3651">
        <f>YEAR(BD_PONDERACIONES[[#This Row],[Fecha Ejecución del Ticket]])</f>
        <v>2022</v>
      </c>
      <c r="AA3651" t="str">
        <f t="shared" si="800"/>
        <v>noviembre</v>
      </c>
      <c r="AB3651">
        <f>YEAR(BD_PONDERACIONES[[#This Row],[Fecha de Inspección]])</f>
        <v>2022</v>
      </c>
      <c r="AC3651">
        <f t="shared" si="801"/>
        <v>0.5</v>
      </c>
      <c r="AD3651">
        <f t="shared" si="802"/>
        <v>0.5</v>
      </c>
      <c r="AE3651">
        <f t="shared" si="803"/>
        <v>0</v>
      </c>
      <c r="AF3651">
        <f t="shared" si="804"/>
        <v>0</v>
      </c>
      <c r="AG3651">
        <f t="shared" si="805"/>
        <v>0.5</v>
      </c>
      <c r="AH3651">
        <f t="shared" si="806"/>
        <v>0.5</v>
      </c>
      <c r="AI3651">
        <f t="shared" si="807"/>
        <v>0.25</v>
      </c>
      <c r="AJ3651">
        <f t="shared" si="808"/>
        <v>0.25</v>
      </c>
      <c r="AK3651">
        <f t="shared" si="809"/>
        <v>0.5</v>
      </c>
      <c r="AL3651">
        <f t="shared" si="810"/>
        <v>0.5</v>
      </c>
      <c r="AM3651">
        <f t="shared" si="811"/>
        <v>0.17499999999999999</v>
      </c>
      <c r="AN3651" s="6">
        <f t="shared" si="799"/>
        <v>0.63500000000000001</v>
      </c>
      <c r="AO3651" t="str">
        <f>VLOOKUP(BD_PONDERACIONES[[#This Row],[Comuna]],Tabla3[#All],2,0)</f>
        <v>Florida</v>
      </c>
    </row>
    <row r="3652" spans="1:41" x14ac:dyDescent="0.35">
      <c r="A3652" t="s">
        <v>17479</v>
      </c>
      <c r="B3652" t="s">
        <v>17480</v>
      </c>
      <c r="C3652" t="s">
        <v>17481</v>
      </c>
      <c r="D3652" s="5">
        <v>44868</v>
      </c>
      <c r="E3652" s="5">
        <v>44718</v>
      </c>
      <c r="F3652" t="s">
        <v>753</v>
      </c>
      <c r="G3652" t="s">
        <v>17482</v>
      </c>
      <c r="H3652" t="s">
        <v>1389</v>
      </c>
      <c r="J3652" t="s">
        <v>756</v>
      </c>
      <c r="K3652" t="s">
        <v>756</v>
      </c>
      <c r="L3652" t="s">
        <v>757</v>
      </c>
      <c r="M3652" t="s">
        <v>757</v>
      </c>
      <c r="N3652" t="s">
        <v>757</v>
      </c>
      <c r="O3652" t="s">
        <v>757</v>
      </c>
      <c r="P3652" t="s">
        <v>758</v>
      </c>
      <c r="Q3652" t="s">
        <v>759</v>
      </c>
      <c r="R3652" t="s">
        <v>759</v>
      </c>
      <c r="S3652" t="s">
        <v>757</v>
      </c>
      <c r="T3652" t="s">
        <v>757</v>
      </c>
      <c r="U3652" t="s">
        <v>757</v>
      </c>
      <c r="V3652" t="s">
        <v>768</v>
      </c>
      <c r="W3652" t="s">
        <v>756</v>
      </c>
      <c r="X3652" t="s">
        <v>8238</v>
      </c>
      <c r="Y3652" t="str">
        <f t="shared" si="798"/>
        <v>junio</v>
      </c>
      <c r="Z3652">
        <f>YEAR(BD_PONDERACIONES[[#This Row],[Fecha Ejecución del Ticket]])</f>
        <v>2022</v>
      </c>
      <c r="AA3652" t="str">
        <f t="shared" si="800"/>
        <v>noviembre</v>
      </c>
      <c r="AB3652">
        <f>YEAR(BD_PONDERACIONES[[#This Row],[Fecha de Inspección]])</f>
        <v>2022</v>
      </c>
      <c r="AC3652">
        <f t="shared" si="801"/>
        <v>0.5</v>
      </c>
      <c r="AD3652">
        <f t="shared" si="802"/>
        <v>0.5</v>
      </c>
      <c r="AE3652">
        <f t="shared" si="803"/>
        <v>0.5</v>
      </c>
      <c r="AF3652">
        <f t="shared" si="804"/>
        <v>0.5</v>
      </c>
      <c r="AG3652">
        <f t="shared" si="805"/>
        <v>0.5</v>
      </c>
      <c r="AH3652">
        <f t="shared" si="806"/>
        <v>0.5</v>
      </c>
      <c r="AI3652">
        <f t="shared" si="807"/>
        <v>0.25</v>
      </c>
      <c r="AJ3652">
        <f t="shared" si="808"/>
        <v>0.25</v>
      </c>
      <c r="AK3652">
        <f t="shared" si="809"/>
        <v>0.5</v>
      </c>
      <c r="AL3652">
        <f t="shared" si="810"/>
        <v>0.17499999999999999</v>
      </c>
      <c r="AM3652">
        <f t="shared" si="811"/>
        <v>0.5</v>
      </c>
      <c r="AN3652" s="6">
        <f t="shared" si="799"/>
        <v>0.93500000000000005</v>
      </c>
      <c r="AO3652" t="str">
        <f>VLOOKUP(BD_PONDERACIONES[[#This Row],[Comuna]],Tabla3[#All],2,0)</f>
        <v>Florida</v>
      </c>
    </row>
    <row r="3653" spans="1:41" x14ac:dyDescent="0.35">
      <c r="A3653" t="s">
        <v>17483</v>
      </c>
      <c r="B3653" t="s">
        <v>17484</v>
      </c>
      <c r="C3653" t="s">
        <v>17485</v>
      </c>
      <c r="D3653" s="5">
        <v>44868</v>
      </c>
      <c r="E3653" s="5">
        <v>44719</v>
      </c>
      <c r="F3653" t="s">
        <v>753</v>
      </c>
      <c r="G3653" t="s">
        <v>17486</v>
      </c>
      <c r="H3653" t="s">
        <v>1389</v>
      </c>
      <c r="J3653" t="s">
        <v>756</v>
      </c>
      <c r="K3653" t="s">
        <v>756</v>
      </c>
      <c r="L3653" t="s">
        <v>757</v>
      </c>
      <c r="M3653" t="s">
        <v>757</v>
      </c>
      <c r="N3653" t="s">
        <v>756</v>
      </c>
      <c r="O3653" t="s">
        <v>756</v>
      </c>
      <c r="P3653" t="s">
        <v>758</v>
      </c>
      <c r="Q3653" t="s">
        <v>759</v>
      </c>
      <c r="R3653" t="s">
        <v>759</v>
      </c>
      <c r="S3653" t="s">
        <v>757</v>
      </c>
      <c r="T3653" t="s">
        <v>757</v>
      </c>
      <c r="U3653" t="s">
        <v>757</v>
      </c>
      <c r="V3653" t="s">
        <v>756</v>
      </c>
      <c r="W3653" t="s">
        <v>756</v>
      </c>
      <c r="X3653" t="s">
        <v>885</v>
      </c>
      <c r="Y3653" t="str">
        <f t="shared" si="798"/>
        <v>junio</v>
      </c>
      <c r="Z3653">
        <f>YEAR(BD_PONDERACIONES[[#This Row],[Fecha Ejecución del Ticket]])</f>
        <v>2022</v>
      </c>
      <c r="AA3653" t="str">
        <f t="shared" si="800"/>
        <v>noviembre</v>
      </c>
      <c r="AB3653">
        <f>YEAR(BD_PONDERACIONES[[#This Row],[Fecha de Inspección]])</f>
        <v>2022</v>
      </c>
      <c r="AC3653">
        <f t="shared" si="801"/>
        <v>0.5</v>
      </c>
      <c r="AD3653">
        <f t="shared" si="802"/>
        <v>0.5</v>
      </c>
      <c r="AE3653">
        <f t="shared" si="803"/>
        <v>0.5</v>
      </c>
      <c r="AF3653">
        <f t="shared" si="804"/>
        <v>0.5</v>
      </c>
      <c r="AG3653">
        <f t="shared" si="805"/>
        <v>0.5</v>
      </c>
      <c r="AH3653">
        <f t="shared" si="806"/>
        <v>0.5</v>
      </c>
      <c r="AI3653">
        <f t="shared" si="807"/>
        <v>0.25</v>
      </c>
      <c r="AJ3653">
        <f t="shared" si="808"/>
        <v>0.25</v>
      </c>
      <c r="AK3653">
        <f t="shared" si="809"/>
        <v>0.5</v>
      </c>
      <c r="AL3653">
        <f t="shared" si="810"/>
        <v>0.5</v>
      </c>
      <c r="AM3653">
        <f t="shared" si="811"/>
        <v>0.5</v>
      </c>
      <c r="AN3653" s="6">
        <f t="shared" si="799"/>
        <v>1</v>
      </c>
      <c r="AO3653" t="str">
        <f>VLOOKUP(BD_PONDERACIONES[[#This Row],[Comuna]],Tabla3[#All],2,0)</f>
        <v>Florida</v>
      </c>
    </row>
    <row r="3654" spans="1:41" x14ac:dyDescent="0.35">
      <c r="A3654" t="s">
        <v>17487</v>
      </c>
      <c r="B3654" t="s">
        <v>17488</v>
      </c>
      <c r="C3654" t="s">
        <v>17489</v>
      </c>
      <c r="D3654" s="5">
        <v>44868</v>
      </c>
      <c r="E3654" s="5">
        <v>44733</v>
      </c>
      <c r="F3654" t="s">
        <v>763</v>
      </c>
      <c r="G3654" t="s">
        <v>17490</v>
      </c>
      <c r="H3654" t="s">
        <v>1389</v>
      </c>
      <c r="J3654" t="s">
        <v>756</v>
      </c>
      <c r="K3654" t="s">
        <v>756</v>
      </c>
      <c r="L3654" t="s">
        <v>757</v>
      </c>
      <c r="M3654" t="s">
        <v>757</v>
      </c>
      <c r="N3654" t="s">
        <v>756</v>
      </c>
      <c r="O3654" t="s">
        <v>756</v>
      </c>
      <c r="P3654" t="s">
        <v>758</v>
      </c>
      <c r="Q3654" t="s">
        <v>759</v>
      </c>
      <c r="R3654" t="s">
        <v>759</v>
      </c>
      <c r="S3654" t="s">
        <v>757</v>
      </c>
      <c r="T3654" t="s">
        <v>757</v>
      </c>
      <c r="U3654" t="s">
        <v>757</v>
      </c>
      <c r="V3654" t="s">
        <v>756</v>
      </c>
      <c r="W3654" t="s">
        <v>756</v>
      </c>
      <c r="X3654" t="s">
        <v>1712</v>
      </c>
      <c r="Y3654" t="str">
        <f t="shared" si="798"/>
        <v>junio</v>
      </c>
      <c r="Z3654">
        <f>YEAR(BD_PONDERACIONES[[#This Row],[Fecha Ejecución del Ticket]])</f>
        <v>2022</v>
      </c>
      <c r="AA3654" t="str">
        <f t="shared" si="800"/>
        <v>noviembre</v>
      </c>
      <c r="AB3654">
        <f>YEAR(BD_PONDERACIONES[[#This Row],[Fecha de Inspección]])</f>
        <v>2022</v>
      </c>
      <c r="AC3654">
        <f t="shared" si="801"/>
        <v>0.5</v>
      </c>
      <c r="AD3654">
        <f t="shared" si="802"/>
        <v>0.5</v>
      </c>
      <c r="AE3654">
        <f t="shared" si="803"/>
        <v>0.5</v>
      </c>
      <c r="AF3654">
        <f t="shared" si="804"/>
        <v>0.5</v>
      </c>
      <c r="AG3654">
        <f t="shared" si="805"/>
        <v>0.5</v>
      </c>
      <c r="AH3654">
        <f t="shared" si="806"/>
        <v>0.5</v>
      </c>
      <c r="AI3654">
        <f t="shared" si="807"/>
        <v>0.25</v>
      </c>
      <c r="AJ3654">
        <f t="shared" si="808"/>
        <v>0.25</v>
      </c>
      <c r="AK3654">
        <f t="shared" si="809"/>
        <v>0.5</v>
      </c>
      <c r="AL3654">
        <f t="shared" si="810"/>
        <v>0.5</v>
      </c>
      <c r="AM3654">
        <f t="shared" si="811"/>
        <v>0.5</v>
      </c>
      <c r="AN3654" s="6">
        <f t="shared" si="799"/>
        <v>1</v>
      </c>
      <c r="AO3654" t="str">
        <f>VLOOKUP(BD_PONDERACIONES[[#This Row],[Comuna]],Tabla3[#All],2,0)</f>
        <v>Florida</v>
      </c>
    </row>
    <row r="3655" spans="1:41" x14ac:dyDescent="0.35">
      <c r="A3655" t="s">
        <v>17491</v>
      </c>
      <c r="B3655" t="s">
        <v>17492</v>
      </c>
      <c r="C3655" t="s">
        <v>17493</v>
      </c>
      <c r="D3655" s="5">
        <v>44868</v>
      </c>
      <c r="E3655" s="5">
        <v>44716</v>
      </c>
      <c r="F3655" t="s">
        <v>753</v>
      </c>
      <c r="G3655" t="s">
        <v>17494</v>
      </c>
      <c r="H3655" t="s">
        <v>1389</v>
      </c>
      <c r="J3655" t="s">
        <v>756</v>
      </c>
      <c r="K3655" t="s">
        <v>756</v>
      </c>
      <c r="L3655" t="s">
        <v>756</v>
      </c>
      <c r="M3655" t="s">
        <v>756</v>
      </c>
      <c r="N3655" t="s">
        <v>756</v>
      </c>
      <c r="O3655" t="s">
        <v>756</v>
      </c>
      <c r="P3655" t="s">
        <v>765</v>
      </c>
      <c r="Q3655" t="s">
        <v>17495</v>
      </c>
      <c r="R3655" t="s">
        <v>17496</v>
      </c>
      <c r="S3655" t="s">
        <v>756</v>
      </c>
      <c r="T3655" t="s">
        <v>756</v>
      </c>
      <c r="U3655" t="s">
        <v>756</v>
      </c>
      <c r="V3655" t="s">
        <v>768</v>
      </c>
      <c r="W3655" t="s">
        <v>768</v>
      </c>
      <c r="X3655" t="s">
        <v>17497</v>
      </c>
      <c r="Y3655" t="str">
        <f t="shared" si="798"/>
        <v>junio</v>
      </c>
      <c r="Z3655">
        <f>YEAR(BD_PONDERACIONES[[#This Row],[Fecha Ejecución del Ticket]])</f>
        <v>2022</v>
      </c>
      <c r="AA3655" t="str">
        <f t="shared" si="800"/>
        <v>noviembre</v>
      </c>
      <c r="AB3655">
        <f>YEAR(BD_PONDERACIONES[[#This Row],[Fecha de Inspección]])</f>
        <v>2022</v>
      </c>
      <c r="AC3655">
        <f t="shared" si="801"/>
        <v>0.5</v>
      </c>
      <c r="AD3655">
        <f t="shared" si="802"/>
        <v>0.5</v>
      </c>
      <c r="AE3655">
        <f t="shared" si="803"/>
        <v>0.5</v>
      </c>
      <c r="AF3655">
        <f t="shared" si="804"/>
        <v>0.5</v>
      </c>
      <c r="AG3655">
        <f t="shared" si="805"/>
        <v>0.5</v>
      </c>
      <c r="AH3655">
        <f t="shared" si="806"/>
        <v>0.5</v>
      </c>
      <c r="AI3655">
        <f t="shared" si="807"/>
        <v>0.25</v>
      </c>
      <c r="AJ3655">
        <f t="shared" si="808"/>
        <v>0.25</v>
      </c>
      <c r="AK3655">
        <f t="shared" si="809"/>
        <v>0.5</v>
      </c>
      <c r="AL3655">
        <f t="shared" si="810"/>
        <v>0.17499999999999999</v>
      </c>
      <c r="AM3655">
        <f t="shared" si="811"/>
        <v>0.17499999999999999</v>
      </c>
      <c r="AN3655" s="6">
        <f t="shared" si="799"/>
        <v>0.87</v>
      </c>
      <c r="AO3655" t="str">
        <f>VLOOKUP(BD_PONDERACIONES[[#This Row],[Comuna]],Tabla3[#All],2,0)</f>
        <v>Florida</v>
      </c>
    </row>
    <row r="3656" spans="1:41" x14ac:dyDescent="0.35">
      <c r="A3656" t="s">
        <v>17498</v>
      </c>
      <c r="B3656" t="s">
        <v>17499</v>
      </c>
      <c r="C3656" t="s">
        <v>17500</v>
      </c>
      <c r="D3656" s="5">
        <v>44868</v>
      </c>
      <c r="E3656" s="5">
        <v>44721</v>
      </c>
      <c r="F3656" t="s">
        <v>753</v>
      </c>
      <c r="G3656" t="s">
        <v>17501</v>
      </c>
      <c r="H3656" t="s">
        <v>1389</v>
      </c>
      <c r="J3656" t="s">
        <v>756</v>
      </c>
      <c r="K3656" t="s">
        <v>756</v>
      </c>
      <c r="L3656" t="s">
        <v>756</v>
      </c>
      <c r="M3656" t="s">
        <v>756</v>
      </c>
      <c r="N3656" t="s">
        <v>756</v>
      </c>
      <c r="O3656" t="s">
        <v>756</v>
      </c>
      <c r="P3656" t="s">
        <v>758</v>
      </c>
      <c r="Q3656" t="s">
        <v>759</v>
      </c>
      <c r="R3656" t="s">
        <v>759</v>
      </c>
      <c r="S3656" t="s">
        <v>757</v>
      </c>
      <c r="T3656" t="s">
        <v>757</v>
      </c>
      <c r="U3656" t="s">
        <v>757</v>
      </c>
      <c r="V3656" t="s">
        <v>756</v>
      </c>
      <c r="W3656" t="s">
        <v>756</v>
      </c>
      <c r="X3656" t="s">
        <v>17502</v>
      </c>
      <c r="Y3656" t="str">
        <f t="shared" si="798"/>
        <v>junio</v>
      </c>
      <c r="Z3656">
        <f>YEAR(BD_PONDERACIONES[[#This Row],[Fecha Ejecución del Ticket]])</f>
        <v>2022</v>
      </c>
      <c r="AA3656" t="str">
        <f t="shared" si="800"/>
        <v>noviembre</v>
      </c>
      <c r="AB3656">
        <f>YEAR(BD_PONDERACIONES[[#This Row],[Fecha de Inspección]])</f>
        <v>2022</v>
      </c>
      <c r="AC3656">
        <f t="shared" si="801"/>
        <v>0.5</v>
      </c>
      <c r="AD3656">
        <f t="shared" si="802"/>
        <v>0.5</v>
      </c>
      <c r="AE3656">
        <f t="shared" si="803"/>
        <v>0.5</v>
      </c>
      <c r="AF3656">
        <f t="shared" si="804"/>
        <v>0.5</v>
      </c>
      <c r="AG3656">
        <f t="shared" si="805"/>
        <v>0.5</v>
      </c>
      <c r="AH3656">
        <f t="shared" si="806"/>
        <v>0.5</v>
      </c>
      <c r="AI3656">
        <f t="shared" si="807"/>
        <v>0.25</v>
      </c>
      <c r="AJ3656">
        <f t="shared" si="808"/>
        <v>0.25</v>
      </c>
      <c r="AK3656">
        <f t="shared" si="809"/>
        <v>0.5</v>
      </c>
      <c r="AL3656">
        <f t="shared" si="810"/>
        <v>0.5</v>
      </c>
      <c r="AM3656">
        <f t="shared" si="811"/>
        <v>0.5</v>
      </c>
      <c r="AN3656" s="6">
        <f t="shared" si="799"/>
        <v>1</v>
      </c>
      <c r="AO3656" t="str">
        <f>VLOOKUP(BD_PONDERACIONES[[#This Row],[Comuna]],Tabla3[#All],2,0)</f>
        <v>Florida</v>
      </c>
    </row>
    <row r="3657" spans="1:41" x14ac:dyDescent="0.35">
      <c r="A3657" t="s">
        <v>17503</v>
      </c>
      <c r="B3657" t="s">
        <v>17504</v>
      </c>
      <c r="C3657" t="s">
        <v>17505</v>
      </c>
      <c r="D3657" s="5">
        <v>44868</v>
      </c>
      <c r="E3657" s="5">
        <v>44721</v>
      </c>
      <c r="F3657" t="s">
        <v>753</v>
      </c>
      <c r="G3657" t="s">
        <v>17506</v>
      </c>
      <c r="H3657" t="s">
        <v>1389</v>
      </c>
      <c r="J3657" t="s">
        <v>756</v>
      </c>
      <c r="K3657" t="s">
        <v>756</v>
      </c>
      <c r="L3657" t="s">
        <v>757</v>
      </c>
      <c r="M3657" t="s">
        <v>757</v>
      </c>
      <c r="N3657" t="s">
        <v>757</v>
      </c>
      <c r="O3657" t="s">
        <v>757</v>
      </c>
      <c r="P3657" t="s">
        <v>758</v>
      </c>
      <c r="Q3657" t="s">
        <v>759</v>
      </c>
      <c r="R3657" t="s">
        <v>759</v>
      </c>
      <c r="S3657" t="s">
        <v>757</v>
      </c>
      <c r="T3657" t="s">
        <v>757</v>
      </c>
      <c r="U3657" t="s">
        <v>757</v>
      </c>
      <c r="V3657" t="s">
        <v>756</v>
      </c>
      <c r="W3657" t="s">
        <v>756</v>
      </c>
      <c r="X3657" t="s">
        <v>17507</v>
      </c>
      <c r="Y3657" t="str">
        <f t="shared" si="798"/>
        <v>junio</v>
      </c>
      <c r="Z3657">
        <f>YEAR(BD_PONDERACIONES[[#This Row],[Fecha Ejecución del Ticket]])</f>
        <v>2022</v>
      </c>
      <c r="AA3657" t="str">
        <f t="shared" si="800"/>
        <v>noviembre</v>
      </c>
      <c r="AB3657">
        <f>YEAR(BD_PONDERACIONES[[#This Row],[Fecha de Inspección]])</f>
        <v>2022</v>
      </c>
      <c r="AC3657">
        <f t="shared" si="801"/>
        <v>0.5</v>
      </c>
      <c r="AD3657">
        <f t="shared" si="802"/>
        <v>0.5</v>
      </c>
      <c r="AE3657">
        <f t="shared" si="803"/>
        <v>0.5</v>
      </c>
      <c r="AF3657">
        <f t="shared" si="804"/>
        <v>0.5</v>
      </c>
      <c r="AG3657">
        <f t="shared" si="805"/>
        <v>0.5</v>
      </c>
      <c r="AH3657">
        <f t="shared" si="806"/>
        <v>0.5</v>
      </c>
      <c r="AI3657">
        <f t="shared" si="807"/>
        <v>0.25</v>
      </c>
      <c r="AJ3657">
        <f t="shared" si="808"/>
        <v>0.25</v>
      </c>
      <c r="AK3657">
        <f t="shared" si="809"/>
        <v>0.5</v>
      </c>
      <c r="AL3657">
        <f t="shared" si="810"/>
        <v>0.5</v>
      </c>
      <c r="AM3657">
        <f t="shared" si="811"/>
        <v>0.5</v>
      </c>
      <c r="AN3657" s="6">
        <f t="shared" si="799"/>
        <v>1</v>
      </c>
      <c r="AO3657" t="str">
        <f>VLOOKUP(BD_PONDERACIONES[[#This Row],[Comuna]],Tabla3[#All],2,0)</f>
        <v>Florida</v>
      </c>
    </row>
    <row r="3658" spans="1:41" x14ac:dyDescent="0.35">
      <c r="A3658" t="s">
        <v>17508</v>
      </c>
      <c r="B3658" t="s">
        <v>17509</v>
      </c>
      <c r="C3658" t="s">
        <v>17510</v>
      </c>
      <c r="D3658" s="5">
        <v>44868</v>
      </c>
      <c r="E3658" s="5">
        <v>44721</v>
      </c>
      <c r="F3658" t="s">
        <v>753</v>
      </c>
      <c r="G3658" t="s">
        <v>17511</v>
      </c>
      <c r="H3658" t="s">
        <v>1389</v>
      </c>
      <c r="J3658" t="s">
        <v>756</v>
      </c>
      <c r="K3658" t="s">
        <v>756</v>
      </c>
      <c r="L3658" t="s">
        <v>773</v>
      </c>
      <c r="M3658" t="s">
        <v>773</v>
      </c>
      <c r="N3658" t="s">
        <v>756</v>
      </c>
      <c r="O3658" t="s">
        <v>756</v>
      </c>
      <c r="P3658" t="s">
        <v>758</v>
      </c>
      <c r="Q3658" t="s">
        <v>759</v>
      </c>
      <c r="R3658" t="s">
        <v>759</v>
      </c>
      <c r="S3658" t="s">
        <v>757</v>
      </c>
      <c r="T3658" t="s">
        <v>757</v>
      </c>
      <c r="U3658" t="s">
        <v>757</v>
      </c>
      <c r="V3658" t="s">
        <v>756</v>
      </c>
      <c r="W3658" t="s">
        <v>768</v>
      </c>
      <c r="X3658" t="s">
        <v>17512</v>
      </c>
      <c r="Y3658" t="str">
        <f t="shared" si="798"/>
        <v>junio</v>
      </c>
      <c r="Z3658">
        <f>YEAR(BD_PONDERACIONES[[#This Row],[Fecha Ejecución del Ticket]])</f>
        <v>2022</v>
      </c>
      <c r="AA3658" t="str">
        <f t="shared" si="800"/>
        <v>noviembre</v>
      </c>
      <c r="AB3658">
        <f>YEAR(BD_PONDERACIONES[[#This Row],[Fecha de Inspección]])</f>
        <v>2022</v>
      </c>
      <c r="AC3658">
        <f t="shared" si="801"/>
        <v>0.5</v>
      </c>
      <c r="AD3658">
        <f t="shared" si="802"/>
        <v>0.5</v>
      </c>
      <c r="AE3658">
        <f t="shared" si="803"/>
        <v>0</v>
      </c>
      <c r="AF3658">
        <f t="shared" si="804"/>
        <v>0</v>
      </c>
      <c r="AG3658">
        <f t="shared" si="805"/>
        <v>0.5</v>
      </c>
      <c r="AH3658">
        <f t="shared" si="806"/>
        <v>0.5</v>
      </c>
      <c r="AI3658">
        <f t="shared" si="807"/>
        <v>0.25</v>
      </c>
      <c r="AJ3658">
        <f t="shared" si="808"/>
        <v>0.25</v>
      </c>
      <c r="AK3658">
        <f t="shared" si="809"/>
        <v>0.5</v>
      </c>
      <c r="AL3658">
        <f t="shared" si="810"/>
        <v>0.5</v>
      </c>
      <c r="AM3658">
        <f t="shared" si="811"/>
        <v>0.17499999999999999</v>
      </c>
      <c r="AN3658" s="6">
        <f t="shared" si="799"/>
        <v>0.63500000000000001</v>
      </c>
      <c r="AO3658" t="str">
        <f>VLOOKUP(BD_PONDERACIONES[[#This Row],[Comuna]],Tabla3[#All],2,0)</f>
        <v>Florida</v>
      </c>
    </row>
    <row r="3659" spans="1:41" x14ac:dyDescent="0.35">
      <c r="A3659" t="s">
        <v>17513</v>
      </c>
      <c r="B3659" t="s">
        <v>17514</v>
      </c>
      <c r="C3659" t="s">
        <v>17515</v>
      </c>
      <c r="D3659" s="5">
        <v>44868</v>
      </c>
      <c r="E3659" s="5">
        <v>44730</v>
      </c>
      <c r="F3659" t="s">
        <v>763</v>
      </c>
      <c r="G3659" t="s">
        <v>17516</v>
      </c>
      <c r="H3659" t="s">
        <v>1389</v>
      </c>
      <c r="J3659" t="s">
        <v>756</v>
      </c>
      <c r="K3659" t="s">
        <v>756</v>
      </c>
      <c r="L3659" t="s">
        <v>757</v>
      </c>
      <c r="M3659" t="s">
        <v>757</v>
      </c>
      <c r="N3659" t="s">
        <v>756</v>
      </c>
      <c r="O3659" t="s">
        <v>756</v>
      </c>
      <c r="P3659" t="s">
        <v>758</v>
      </c>
      <c r="Q3659" t="s">
        <v>759</v>
      </c>
      <c r="R3659" t="s">
        <v>759</v>
      </c>
      <c r="S3659" t="s">
        <v>757</v>
      </c>
      <c r="T3659" t="s">
        <v>757</v>
      </c>
      <c r="U3659" t="s">
        <v>757</v>
      </c>
      <c r="V3659" t="s">
        <v>756</v>
      </c>
      <c r="W3659" t="s">
        <v>756</v>
      </c>
      <c r="X3659" t="s">
        <v>17517</v>
      </c>
      <c r="Y3659" t="str">
        <f t="shared" si="798"/>
        <v>junio</v>
      </c>
      <c r="Z3659">
        <f>YEAR(BD_PONDERACIONES[[#This Row],[Fecha Ejecución del Ticket]])</f>
        <v>2022</v>
      </c>
      <c r="AA3659" t="str">
        <f t="shared" si="800"/>
        <v>noviembre</v>
      </c>
      <c r="AB3659">
        <f>YEAR(BD_PONDERACIONES[[#This Row],[Fecha de Inspección]])</f>
        <v>2022</v>
      </c>
      <c r="AC3659">
        <f t="shared" si="801"/>
        <v>0.5</v>
      </c>
      <c r="AD3659">
        <f t="shared" si="802"/>
        <v>0.5</v>
      </c>
      <c r="AE3659">
        <f t="shared" si="803"/>
        <v>0.5</v>
      </c>
      <c r="AF3659">
        <f t="shared" si="804"/>
        <v>0.5</v>
      </c>
      <c r="AG3659">
        <f t="shared" si="805"/>
        <v>0.5</v>
      </c>
      <c r="AH3659">
        <f t="shared" si="806"/>
        <v>0.5</v>
      </c>
      <c r="AI3659">
        <f t="shared" si="807"/>
        <v>0.25</v>
      </c>
      <c r="AJ3659">
        <f t="shared" si="808"/>
        <v>0.25</v>
      </c>
      <c r="AK3659">
        <f t="shared" si="809"/>
        <v>0.5</v>
      </c>
      <c r="AL3659">
        <f t="shared" si="810"/>
        <v>0.5</v>
      </c>
      <c r="AM3659">
        <f t="shared" si="811"/>
        <v>0.5</v>
      </c>
      <c r="AN3659" s="6">
        <f t="shared" si="799"/>
        <v>1</v>
      </c>
      <c r="AO3659" t="str">
        <f>VLOOKUP(BD_PONDERACIONES[[#This Row],[Comuna]],Tabla3[#All],2,0)</f>
        <v>Florida</v>
      </c>
    </row>
    <row r="3660" spans="1:41" x14ac:dyDescent="0.35">
      <c r="A3660" t="s">
        <v>17518</v>
      </c>
      <c r="B3660" t="s">
        <v>17519</v>
      </c>
      <c r="C3660" t="s">
        <v>17520</v>
      </c>
      <c r="D3660" s="5">
        <v>44868</v>
      </c>
      <c r="E3660" s="5">
        <v>44723</v>
      </c>
      <c r="F3660" t="s">
        <v>753</v>
      </c>
      <c r="G3660" t="s">
        <v>17521</v>
      </c>
      <c r="H3660" t="s">
        <v>1389</v>
      </c>
      <c r="J3660" t="s">
        <v>756</v>
      </c>
      <c r="K3660" t="s">
        <v>756</v>
      </c>
      <c r="L3660" t="s">
        <v>773</v>
      </c>
      <c r="M3660" t="s">
        <v>773</v>
      </c>
      <c r="N3660" t="s">
        <v>756</v>
      </c>
      <c r="O3660" t="s">
        <v>756</v>
      </c>
      <c r="P3660" t="s">
        <v>758</v>
      </c>
      <c r="Q3660" t="s">
        <v>759</v>
      </c>
      <c r="R3660" t="s">
        <v>759</v>
      </c>
      <c r="S3660" t="s">
        <v>757</v>
      </c>
      <c r="T3660" t="s">
        <v>757</v>
      </c>
      <c r="U3660" t="s">
        <v>757</v>
      </c>
      <c r="V3660" t="s">
        <v>756</v>
      </c>
      <c r="W3660" t="s">
        <v>768</v>
      </c>
      <c r="X3660" t="s">
        <v>5192</v>
      </c>
      <c r="Y3660" t="str">
        <f t="shared" si="798"/>
        <v>junio</v>
      </c>
      <c r="Z3660">
        <f>YEAR(BD_PONDERACIONES[[#This Row],[Fecha Ejecución del Ticket]])</f>
        <v>2022</v>
      </c>
      <c r="AA3660" t="str">
        <f t="shared" si="800"/>
        <v>noviembre</v>
      </c>
      <c r="AB3660">
        <f>YEAR(BD_PONDERACIONES[[#This Row],[Fecha de Inspección]])</f>
        <v>2022</v>
      </c>
      <c r="AC3660">
        <f t="shared" si="801"/>
        <v>0.5</v>
      </c>
      <c r="AD3660">
        <f t="shared" si="802"/>
        <v>0.5</v>
      </c>
      <c r="AE3660">
        <f t="shared" si="803"/>
        <v>0</v>
      </c>
      <c r="AF3660">
        <f t="shared" si="804"/>
        <v>0</v>
      </c>
      <c r="AG3660">
        <f t="shared" si="805"/>
        <v>0.5</v>
      </c>
      <c r="AH3660">
        <f t="shared" si="806"/>
        <v>0.5</v>
      </c>
      <c r="AI3660">
        <f t="shared" si="807"/>
        <v>0.25</v>
      </c>
      <c r="AJ3660">
        <f t="shared" si="808"/>
        <v>0.25</v>
      </c>
      <c r="AK3660">
        <f t="shared" si="809"/>
        <v>0.5</v>
      </c>
      <c r="AL3660">
        <f t="shared" si="810"/>
        <v>0.5</v>
      </c>
      <c r="AM3660">
        <f t="shared" si="811"/>
        <v>0.17499999999999999</v>
      </c>
      <c r="AN3660" s="6">
        <f t="shared" si="799"/>
        <v>0.63500000000000001</v>
      </c>
      <c r="AO3660" t="str">
        <f>VLOOKUP(BD_PONDERACIONES[[#This Row],[Comuna]],Tabla3[#All],2,0)</f>
        <v>Florida</v>
      </c>
    </row>
    <row r="3661" spans="1:41" x14ac:dyDescent="0.35">
      <c r="A3661" t="s">
        <v>17522</v>
      </c>
      <c r="B3661" t="s">
        <v>17523</v>
      </c>
      <c r="C3661" t="s">
        <v>17524</v>
      </c>
      <c r="D3661" s="5">
        <v>44868</v>
      </c>
      <c r="E3661" s="5">
        <v>44732</v>
      </c>
      <c r="F3661" t="s">
        <v>763</v>
      </c>
      <c r="G3661" t="s">
        <v>17525</v>
      </c>
      <c r="H3661" t="s">
        <v>1389</v>
      </c>
      <c r="J3661" t="s">
        <v>756</v>
      </c>
      <c r="K3661" t="s">
        <v>756</v>
      </c>
      <c r="L3661" t="s">
        <v>757</v>
      </c>
      <c r="M3661" t="s">
        <v>757</v>
      </c>
      <c r="N3661" t="s">
        <v>756</v>
      </c>
      <c r="O3661" t="s">
        <v>756</v>
      </c>
      <c r="P3661" t="s">
        <v>758</v>
      </c>
      <c r="Q3661" t="s">
        <v>759</v>
      </c>
      <c r="R3661" t="s">
        <v>759</v>
      </c>
      <c r="S3661" t="s">
        <v>757</v>
      </c>
      <c r="T3661" t="s">
        <v>757</v>
      </c>
      <c r="U3661" t="s">
        <v>757</v>
      </c>
      <c r="V3661" t="s">
        <v>756</v>
      </c>
      <c r="W3661" t="s">
        <v>756</v>
      </c>
      <c r="X3661" t="s">
        <v>17526</v>
      </c>
      <c r="Y3661" t="str">
        <f t="shared" si="798"/>
        <v>junio</v>
      </c>
      <c r="Z3661">
        <f>YEAR(BD_PONDERACIONES[[#This Row],[Fecha Ejecución del Ticket]])</f>
        <v>2022</v>
      </c>
      <c r="AA3661" t="str">
        <f t="shared" si="800"/>
        <v>noviembre</v>
      </c>
      <c r="AB3661">
        <f>YEAR(BD_PONDERACIONES[[#This Row],[Fecha de Inspección]])</f>
        <v>2022</v>
      </c>
      <c r="AC3661">
        <f t="shared" si="801"/>
        <v>0.5</v>
      </c>
      <c r="AD3661">
        <f t="shared" si="802"/>
        <v>0.5</v>
      </c>
      <c r="AE3661">
        <f t="shared" si="803"/>
        <v>0.5</v>
      </c>
      <c r="AF3661">
        <f t="shared" si="804"/>
        <v>0.5</v>
      </c>
      <c r="AG3661">
        <f t="shared" si="805"/>
        <v>0.5</v>
      </c>
      <c r="AH3661">
        <f t="shared" si="806"/>
        <v>0.5</v>
      </c>
      <c r="AI3661">
        <f t="shared" si="807"/>
        <v>0.25</v>
      </c>
      <c r="AJ3661">
        <f t="shared" si="808"/>
        <v>0.25</v>
      </c>
      <c r="AK3661">
        <f t="shared" si="809"/>
        <v>0.5</v>
      </c>
      <c r="AL3661">
        <f t="shared" si="810"/>
        <v>0.5</v>
      </c>
      <c r="AM3661">
        <f t="shared" si="811"/>
        <v>0.5</v>
      </c>
      <c r="AN3661" s="6">
        <f t="shared" si="799"/>
        <v>1</v>
      </c>
      <c r="AO3661" t="str">
        <f>VLOOKUP(BD_PONDERACIONES[[#This Row],[Comuna]],Tabla3[#All],2,0)</f>
        <v>Florida</v>
      </c>
    </row>
    <row r="3662" spans="1:41" x14ac:dyDescent="0.35">
      <c r="A3662" t="s">
        <v>17527</v>
      </c>
      <c r="B3662" t="s">
        <v>17528</v>
      </c>
      <c r="C3662" t="s">
        <v>17529</v>
      </c>
      <c r="D3662" s="5">
        <v>44868</v>
      </c>
      <c r="E3662" s="5">
        <v>44715</v>
      </c>
      <c r="F3662" t="s">
        <v>753</v>
      </c>
      <c r="G3662" t="s">
        <v>17530</v>
      </c>
      <c r="H3662" t="s">
        <v>1389</v>
      </c>
      <c r="J3662" t="s">
        <v>756</v>
      </c>
      <c r="K3662" t="s">
        <v>756</v>
      </c>
      <c r="L3662" t="s">
        <v>773</v>
      </c>
      <c r="M3662" t="s">
        <v>773</v>
      </c>
      <c r="N3662" t="s">
        <v>756</v>
      </c>
      <c r="O3662" t="s">
        <v>756</v>
      </c>
      <c r="P3662" t="s">
        <v>758</v>
      </c>
      <c r="Q3662" t="s">
        <v>759</v>
      </c>
      <c r="R3662" t="s">
        <v>759</v>
      </c>
      <c r="S3662" t="s">
        <v>757</v>
      </c>
      <c r="T3662" t="s">
        <v>757</v>
      </c>
      <c r="U3662" t="s">
        <v>757</v>
      </c>
      <c r="V3662" t="s">
        <v>904</v>
      </c>
      <c r="W3662" t="s">
        <v>768</v>
      </c>
      <c r="X3662" t="s">
        <v>17531</v>
      </c>
      <c r="Y3662" t="str">
        <f t="shared" si="798"/>
        <v>junio</v>
      </c>
      <c r="Z3662">
        <f>YEAR(BD_PONDERACIONES[[#This Row],[Fecha Ejecución del Ticket]])</f>
        <v>2022</v>
      </c>
      <c r="AA3662" t="str">
        <f t="shared" si="800"/>
        <v>noviembre</v>
      </c>
      <c r="AB3662">
        <f>YEAR(BD_PONDERACIONES[[#This Row],[Fecha de Inspección]])</f>
        <v>2022</v>
      </c>
      <c r="AC3662">
        <f t="shared" si="801"/>
        <v>0.5</v>
      </c>
      <c r="AD3662">
        <f t="shared" si="802"/>
        <v>0.5</v>
      </c>
      <c r="AE3662">
        <f t="shared" si="803"/>
        <v>0</v>
      </c>
      <c r="AF3662">
        <f t="shared" si="804"/>
        <v>0</v>
      </c>
      <c r="AG3662">
        <f t="shared" si="805"/>
        <v>0.5</v>
      </c>
      <c r="AH3662">
        <f t="shared" si="806"/>
        <v>0.5</v>
      </c>
      <c r="AI3662">
        <f t="shared" si="807"/>
        <v>0.25</v>
      </c>
      <c r="AJ3662">
        <f t="shared" si="808"/>
        <v>0.25</v>
      </c>
      <c r="AK3662">
        <f t="shared" si="809"/>
        <v>0.5</v>
      </c>
      <c r="AL3662">
        <f t="shared" si="810"/>
        <v>0.32500000000000001</v>
      </c>
      <c r="AM3662">
        <f t="shared" si="811"/>
        <v>0.17499999999999999</v>
      </c>
      <c r="AN3662" s="6">
        <f t="shared" si="799"/>
        <v>0.6</v>
      </c>
      <c r="AO3662" t="str">
        <f>VLOOKUP(BD_PONDERACIONES[[#This Row],[Comuna]],Tabla3[#All],2,0)</f>
        <v>Florida</v>
      </c>
    </row>
    <row r="3663" spans="1:41" x14ac:dyDescent="0.35">
      <c r="A3663" t="s">
        <v>17532</v>
      </c>
      <c r="B3663" t="s">
        <v>17533</v>
      </c>
      <c r="C3663" t="s">
        <v>17534</v>
      </c>
      <c r="D3663" s="5">
        <v>44868</v>
      </c>
      <c r="E3663" s="5">
        <v>44733</v>
      </c>
      <c r="F3663" t="s">
        <v>763</v>
      </c>
      <c r="G3663" t="s">
        <v>17535</v>
      </c>
      <c r="H3663" t="s">
        <v>1389</v>
      </c>
      <c r="J3663" t="s">
        <v>756</v>
      </c>
      <c r="K3663" t="s">
        <v>756</v>
      </c>
      <c r="L3663" t="s">
        <v>757</v>
      </c>
      <c r="M3663" t="s">
        <v>757</v>
      </c>
      <c r="N3663" t="s">
        <v>756</v>
      </c>
      <c r="O3663" t="s">
        <v>756</v>
      </c>
      <c r="P3663" t="s">
        <v>758</v>
      </c>
      <c r="Q3663" t="s">
        <v>759</v>
      </c>
      <c r="R3663" t="s">
        <v>759</v>
      </c>
      <c r="S3663" t="s">
        <v>757</v>
      </c>
      <c r="T3663" t="s">
        <v>757</v>
      </c>
      <c r="U3663" t="s">
        <v>757</v>
      </c>
      <c r="V3663" t="s">
        <v>756</v>
      </c>
      <c r="W3663" t="s">
        <v>756</v>
      </c>
      <c r="X3663" t="s">
        <v>17536</v>
      </c>
      <c r="Y3663" t="str">
        <f t="shared" si="798"/>
        <v>junio</v>
      </c>
      <c r="Z3663">
        <f>YEAR(BD_PONDERACIONES[[#This Row],[Fecha Ejecución del Ticket]])</f>
        <v>2022</v>
      </c>
      <c r="AA3663" t="str">
        <f t="shared" si="800"/>
        <v>noviembre</v>
      </c>
      <c r="AB3663">
        <f>YEAR(BD_PONDERACIONES[[#This Row],[Fecha de Inspección]])</f>
        <v>2022</v>
      </c>
      <c r="AC3663">
        <f t="shared" si="801"/>
        <v>0.5</v>
      </c>
      <c r="AD3663">
        <f t="shared" si="802"/>
        <v>0.5</v>
      </c>
      <c r="AE3663">
        <f t="shared" si="803"/>
        <v>0.5</v>
      </c>
      <c r="AF3663">
        <f t="shared" si="804"/>
        <v>0.5</v>
      </c>
      <c r="AG3663">
        <f t="shared" si="805"/>
        <v>0.5</v>
      </c>
      <c r="AH3663">
        <f t="shared" si="806"/>
        <v>0.5</v>
      </c>
      <c r="AI3663">
        <f t="shared" si="807"/>
        <v>0.25</v>
      </c>
      <c r="AJ3663">
        <f t="shared" si="808"/>
        <v>0.25</v>
      </c>
      <c r="AK3663">
        <f t="shared" si="809"/>
        <v>0.5</v>
      </c>
      <c r="AL3663">
        <f t="shared" si="810"/>
        <v>0.5</v>
      </c>
      <c r="AM3663">
        <f t="shared" si="811"/>
        <v>0.5</v>
      </c>
      <c r="AN3663" s="6">
        <f t="shared" si="799"/>
        <v>1</v>
      </c>
      <c r="AO3663" t="str">
        <f>VLOOKUP(BD_PONDERACIONES[[#This Row],[Comuna]],Tabla3[#All],2,0)</f>
        <v>Florida</v>
      </c>
    </row>
    <row r="3664" spans="1:41" x14ac:dyDescent="0.35">
      <c r="A3664" t="s">
        <v>17537</v>
      </c>
      <c r="B3664" t="s">
        <v>17538</v>
      </c>
      <c r="C3664" t="s">
        <v>17539</v>
      </c>
      <c r="D3664" s="5">
        <v>44868</v>
      </c>
      <c r="E3664" s="5">
        <v>44730</v>
      </c>
      <c r="F3664" t="s">
        <v>763</v>
      </c>
      <c r="G3664" t="s">
        <v>17540</v>
      </c>
      <c r="H3664" t="s">
        <v>1389</v>
      </c>
      <c r="J3664" t="s">
        <v>756</v>
      </c>
      <c r="K3664" t="s">
        <v>756</v>
      </c>
      <c r="L3664" t="s">
        <v>757</v>
      </c>
      <c r="M3664" t="s">
        <v>757</v>
      </c>
      <c r="N3664" t="s">
        <v>756</v>
      </c>
      <c r="O3664" t="s">
        <v>756</v>
      </c>
      <c r="P3664" t="s">
        <v>758</v>
      </c>
      <c r="Q3664" t="s">
        <v>759</v>
      </c>
      <c r="R3664" t="s">
        <v>759</v>
      </c>
      <c r="S3664" t="s">
        <v>757</v>
      </c>
      <c r="T3664" t="s">
        <v>757</v>
      </c>
      <c r="U3664" t="s">
        <v>757</v>
      </c>
      <c r="V3664" t="s">
        <v>773</v>
      </c>
      <c r="W3664" t="s">
        <v>768</v>
      </c>
      <c r="X3664" t="s">
        <v>17541</v>
      </c>
      <c r="Y3664" t="str">
        <f t="shared" si="798"/>
        <v>junio</v>
      </c>
      <c r="Z3664">
        <f>YEAR(BD_PONDERACIONES[[#This Row],[Fecha Ejecución del Ticket]])</f>
        <v>2022</v>
      </c>
      <c r="AA3664" t="str">
        <f t="shared" si="800"/>
        <v>noviembre</v>
      </c>
      <c r="AB3664">
        <f>YEAR(BD_PONDERACIONES[[#This Row],[Fecha de Inspección]])</f>
        <v>2022</v>
      </c>
      <c r="AC3664">
        <f t="shared" si="801"/>
        <v>0.5</v>
      </c>
      <c r="AD3664">
        <f t="shared" si="802"/>
        <v>0.5</v>
      </c>
      <c r="AE3664">
        <f t="shared" si="803"/>
        <v>0.5</v>
      </c>
      <c r="AF3664">
        <f t="shared" si="804"/>
        <v>0.5</v>
      </c>
      <c r="AG3664">
        <f t="shared" si="805"/>
        <v>0.5</v>
      </c>
      <c r="AH3664">
        <f t="shared" si="806"/>
        <v>0.5</v>
      </c>
      <c r="AI3664">
        <f t="shared" si="807"/>
        <v>0.25</v>
      </c>
      <c r="AJ3664">
        <f t="shared" si="808"/>
        <v>0.25</v>
      </c>
      <c r="AK3664">
        <f t="shared" si="809"/>
        <v>0.5</v>
      </c>
      <c r="AL3664">
        <f t="shared" si="810"/>
        <v>0</v>
      </c>
      <c r="AM3664">
        <f t="shared" si="811"/>
        <v>0.17499999999999999</v>
      </c>
      <c r="AN3664" s="6">
        <f t="shared" si="799"/>
        <v>0.83500000000000008</v>
      </c>
      <c r="AO3664" t="str">
        <f>VLOOKUP(BD_PONDERACIONES[[#This Row],[Comuna]],Tabla3[#All],2,0)</f>
        <v>Florida</v>
      </c>
    </row>
    <row r="3665" spans="1:41" x14ac:dyDescent="0.35">
      <c r="A3665" t="s">
        <v>17542</v>
      </c>
      <c r="B3665" t="s">
        <v>17543</v>
      </c>
      <c r="C3665" t="s">
        <v>17544</v>
      </c>
      <c r="D3665" s="5">
        <v>44868</v>
      </c>
      <c r="E3665" s="5">
        <v>44733</v>
      </c>
      <c r="F3665" t="s">
        <v>763</v>
      </c>
      <c r="G3665" t="s">
        <v>17545</v>
      </c>
      <c r="H3665" t="s">
        <v>1389</v>
      </c>
      <c r="J3665" t="s">
        <v>756</v>
      </c>
      <c r="K3665" t="s">
        <v>756</v>
      </c>
      <c r="L3665" t="s">
        <v>757</v>
      </c>
      <c r="M3665" t="s">
        <v>757</v>
      </c>
      <c r="N3665" t="s">
        <v>756</v>
      </c>
      <c r="O3665" t="s">
        <v>756</v>
      </c>
      <c r="P3665" t="s">
        <v>758</v>
      </c>
      <c r="Q3665" t="s">
        <v>759</v>
      </c>
      <c r="R3665" t="s">
        <v>759</v>
      </c>
      <c r="S3665" t="s">
        <v>757</v>
      </c>
      <c r="T3665" t="s">
        <v>757</v>
      </c>
      <c r="U3665" t="s">
        <v>757</v>
      </c>
      <c r="V3665" t="s">
        <v>756</v>
      </c>
      <c r="W3665" t="s">
        <v>756</v>
      </c>
      <c r="X3665" t="s">
        <v>17546</v>
      </c>
      <c r="Y3665" t="str">
        <f t="shared" ref="Y3665:Y3728" si="812">TEXT(E3665,"MMMM")</f>
        <v>junio</v>
      </c>
      <c r="Z3665">
        <f>YEAR(BD_PONDERACIONES[[#This Row],[Fecha Ejecución del Ticket]])</f>
        <v>2022</v>
      </c>
      <c r="AA3665" t="str">
        <f t="shared" si="800"/>
        <v>noviembre</v>
      </c>
      <c r="AB3665">
        <f>YEAR(BD_PONDERACIONES[[#This Row],[Fecha de Inspección]])</f>
        <v>2022</v>
      </c>
      <c r="AC3665">
        <f t="shared" si="801"/>
        <v>0.5</v>
      </c>
      <c r="AD3665">
        <f t="shared" si="802"/>
        <v>0.5</v>
      </c>
      <c r="AE3665">
        <f t="shared" si="803"/>
        <v>0.5</v>
      </c>
      <c r="AF3665">
        <f t="shared" si="804"/>
        <v>0.5</v>
      </c>
      <c r="AG3665">
        <f t="shared" si="805"/>
        <v>0.5</v>
      </c>
      <c r="AH3665">
        <f t="shared" si="806"/>
        <v>0.5</v>
      </c>
      <c r="AI3665">
        <f t="shared" si="807"/>
        <v>0.25</v>
      </c>
      <c r="AJ3665">
        <f t="shared" si="808"/>
        <v>0.25</v>
      </c>
      <c r="AK3665">
        <f t="shared" si="809"/>
        <v>0.5</v>
      </c>
      <c r="AL3665">
        <f t="shared" si="810"/>
        <v>0.5</v>
      </c>
      <c r="AM3665">
        <f t="shared" si="811"/>
        <v>0.5</v>
      </c>
      <c r="AN3665" s="6">
        <f t="shared" ref="AN3665:AN3728" si="813">((AC3665+AD3665)*0.2)+((AE3665+AF3665)*0.3)+((AG3665+AH3665)*0.15)+((AI3665+AJ3665+AK3665)*0.15)+((AL3665+AM3665)*0.2)</f>
        <v>1</v>
      </c>
      <c r="AO3665" t="str">
        <f>VLOOKUP(BD_PONDERACIONES[[#This Row],[Comuna]],Tabla3[#All],2,0)</f>
        <v>Florida</v>
      </c>
    </row>
    <row r="3666" spans="1:41" x14ac:dyDescent="0.35">
      <c r="A3666" t="s">
        <v>17547</v>
      </c>
      <c r="B3666" t="s">
        <v>17548</v>
      </c>
      <c r="C3666" t="s">
        <v>17549</v>
      </c>
      <c r="D3666" s="5">
        <v>44868</v>
      </c>
      <c r="E3666" s="5">
        <v>44733</v>
      </c>
      <c r="F3666" t="s">
        <v>763</v>
      </c>
      <c r="G3666" t="s">
        <v>17550</v>
      </c>
      <c r="H3666" t="s">
        <v>1389</v>
      </c>
      <c r="J3666" t="s">
        <v>756</v>
      </c>
      <c r="K3666" t="s">
        <v>756</v>
      </c>
      <c r="L3666" t="s">
        <v>757</v>
      </c>
      <c r="M3666" t="s">
        <v>757</v>
      </c>
      <c r="N3666" t="s">
        <v>756</v>
      </c>
      <c r="O3666" t="s">
        <v>756</v>
      </c>
      <c r="P3666" t="s">
        <v>758</v>
      </c>
      <c r="Q3666" t="s">
        <v>759</v>
      </c>
      <c r="R3666" t="s">
        <v>759</v>
      </c>
      <c r="S3666" t="s">
        <v>757</v>
      </c>
      <c r="T3666" t="s">
        <v>757</v>
      </c>
      <c r="U3666" t="s">
        <v>757</v>
      </c>
      <c r="V3666" t="s">
        <v>756</v>
      </c>
      <c r="W3666" t="s">
        <v>768</v>
      </c>
      <c r="X3666" t="s">
        <v>17551</v>
      </c>
      <c r="Y3666" t="str">
        <f t="shared" si="812"/>
        <v>junio</v>
      </c>
      <c r="Z3666">
        <f>YEAR(BD_PONDERACIONES[[#This Row],[Fecha Ejecución del Ticket]])</f>
        <v>2022</v>
      </c>
      <c r="AA3666" t="str">
        <f t="shared" si="800"/>
        <v>noviembre</v>
      </c>
      <c r="AB3666">
        <f>YEAR(BD_PONDERACIONES[[#This Row],[Fecha de Inspección]])</f>
        <v>2022</v>
      </c>
      <c r="AC3666">
        <f t="shared" si="801"/>
        <v>0.5</v>
      </c>
      <c r="AD3666">
        <f t="shared" si="802"/>
        <v>0.5</v>
      </c>
      <c r="AE3666">
        <f t="shared" si="803"/>
        <v>0.5</v>
      </c>
      <c r="AF3666">
        <f t="shared" si="804"/>
        <v>0.5</v>
      </c>
      <c r="AG3666">
        <f t="shared" si="805"/>
        <v>0.5</v>
      </c>
      <c r="AH3666">
        <f t="shared" si="806"/>
        <v>0.5</v>
      </c>
      <c r="AI3666">
        <f t="shared" si="807"/>
        <v>0.25</v>
      </c>
      <c r="AJ3666">
        <f t="shared" si="808"/>
        <v>0.25</v>
      </c>
      <c r="AK3666">
        <f t="shared" si="809"/>
        <v>0.5</v>
      </c>
      <c r="AL3666">
        <f t="shared" si="810"/>
        <v>0.5</v>
      </c>
      <c r="AM3666">
        <f t="shared" si="811"/>
        <v>0.17499999999999999</v>
      </c>
      <c r="AN3666" s="6">
        <f t="shared" si="813"/>
        <v>0.93500000000000005</v>
      </c>
      <c r="AO3666" t="str">
        <f>VLOOKUP(BD_PONDERACIONES[[#This Row],[Comuna]],Tabla3[#All],2,0)</f>
        <v>Florida</v>
      </c>
    </row>
    <row r="3667" spans="1:41" x14ac:dyDescent="0.35">
      <c r="A3667" t="s">
        <v>17552</v>
      </c>
      <c r="B3667" t="s">
        <v>17553</v>
      </c>
      <c r="C3667" t="s">
        <v>17554</v>
      </c>
      <c r="D3667" s="5">
        <v>44868</v>
      </c>
      <c r="E3667" s="5">
        <v>44732</v>
      </c>
      <c r="F3667" t="s">
        <v>763</v>
      </c>
      <c r="G3667" t="s">
        <v>17555</v>
      </c>
      <c r="H3667" t="s">
        <v>1389</v>
      </c>
      <c r="J3667" t="s">
        <v>756</v>
      </c>
      <c r="K3667" t="s">
        <v>756</v>
      </c>
      <c r="L3667" t="s">
        <v>757</v>
      </c>
      <c r="M3667" t="s">
        <v>757</v>
      </c>
      <c r="N3667" t="s">
        <v>756</v>
      </c>
      <c r="O3667" t="s">
        <v>756</v>
      </c>
      <c r="P3667" t="s">
        <v>758</v>
      </c>
      <c r="Q3667" t="s">
        <v>759</v>
      </c>
      <c r="R3667" t="s">
        <v>759</v>
      </c>
      <c r="S3667" t="s">
        <v>757</v>
      </c>
      <c r="T3667" t="s">
        <v>757</v>
      </c>
      <c r="U3667" t="s">
        <v>757</v>
      </c>
      <c r="V3667" t="s">
        <v>756</v>
      </c>
      <c r="W3667" t="s">
        <v>768</v>
      </c>
      <c r="X3667" t="s">
        <v>17556</v>
      </c>
      <c r="Y3667" t="str">
        <f t="shared" si="812"/>
        <v>junio</v>
      </c>
      <c r="Z3667">
        <f>YEAR(BD_PONDERACIONES[[#This Row],[Fecha Ejecución del Ticket]])</f>
        <v>2022</v>
      </c>
      <c r="AA3667" t="str">
        <f t="shared" si="800"/>
        <v>noviembre</v>
      </c>
      <c r="AB3667">
        <f>YEAR(BD_PONDERACIONES[[#This Row],[Fecha de Inspección]])</f>
        <v>2022</v>
      </c>
      <c r="AC3667">
        <f t="shared" si="801"/>
        <v>0.5</v>
      </c>
      <c r="AD3667">
        <f t="shared" si="802"/>
        <v>0.5</v>
      </c>
      <c r="AE3667">
        <f t="shared" si="803"/>
        <v>0.5</v>
      </c>
      <c r="AF3667">
        <f t="shared" si="804"/>
        <v>0.5</v>
      </c>
      <c r="AG3667">
        <f t="shared" si="805"/>
        <v>0.5</v>
      </c>
      <c r="AH3667">
        <f t="shared" si="806"/>
        <v>0.5</v>
      </c>
      <c r="AI3667">
        <f t="shared" si="807"/>
        <v>0.25</v>
      </c>
      <c r="AJ3667">
        <f t="shared" si="808"/>
        <v>0.25</v>
      </c>
      <c r="AK3667">
        <f t="shared" si="809"/>
        <v>0.5</v>
      </c>
      <c r="AL3667">
        <f t="shared" si="810"/>
        <v>0.5</v>
      </c>
      <c r="AM3667">
        <f t="shared" si="811"/>
        <v>0.17499999999999999</v>
      </c>
      <c r="AN3667" s="6">
        <f t="shared" si="813"/>
        <v>0.93500000000000005</v>
      </c>
      <c r="AO3667" t="str">
        <f>VLOOKUP(BD_PONDERACIONES[[#This Row],[Comuna]],Tabla3[#All],2,0)</f>
        <v>Florida</v>
      </c>
    </row>
    <row r="3668" spans="1:41" x14ac:dyDescent="0.35">
      <c r="A3668" t="s">
        <v>17557</v>
      </c>
      <c r="B3668" t="s">
        <v>17558</v>
      </c>
      <c r="C3668" t="s">
        <v>17559</v>
      </c>
      <c r="D3668" s="5">
        <v>44868</v>
      </c>
      <c r="E3668" s="5">
        <v>44732</v>
      </c>
      <c r="F3668" t="s">
        <v>763</v>
      </c>
      <c r="G3668" t="s">
        <v>17560</v>
      </c>
      <c r="H3668" t="s">
        <v>1389</v>
      </c>
      <c r="J3668" t="s">
        <v>756</v>
      </c>
      <c r="K3668" t="s">
        <v>756</v>
      </c>
      <c r="L3668" t="s">
        <v>757</v>
      </c>
      <c r="M3668" t="s">
        <v>757</v>
      </c>
      <c r="N3668" t="s">
        <v>756</v>
      </c>
      <c r="O3668" t="s">
        <v>756</v>
      </c>
      <c r="P3668" t="s">
        <v>758</v>
      </c>
      <c r="Q3668" t="s">
        <v>759</v>
      </c>
      <c r="R3668" t="s">
        <v>759</v>
      </c>
      <c r="S3668" t="s">
        <v>757</v>
      </c>
      <c r="T3668" t="s">
        <v>757</v>
      </c>
      <c r="U3668" t="s">
        <v>757</v>
      </c>
      <c r="V3668" t="s">
        <v>756</v>
      </c>
      <c r="W3668" t="s">
        <v>768</v>
      </c>
      <c r="X3668" t="s">
        <v>17561</v>
      </c>
      <c r="Y3668" t="str">
        <f t="shared" si="812"/>
        <v>junio</v>
      </c>
      <c r="Z3668">
        <f>YEAR(BD_PONDERACIONES[[#This Row],[Fecha Ejecución del Ticket]])</f>
        <v>2022</v>
      </c>
      <c r="AA3668" t="str">
        <f t="shared" si="800"/>
        <v>noviembre</v>
      </c>
      <c r="AB3668">
        <f>YEAR(BD_PONDERACIONES[[#This Row],[Fecha de Inspección]])</f>
        <v>2022</v>
      </c>
      <c r="AC3668">
        <f t="shared" si="801"/>
        <v>0.5</v>
      </c>
      <c r="AD3668">
        <f t="shared" si="802"/>
        <v>0.5</v>
      </c>
      <c r="AE3668">
        <f t="shared" si="803"/>
        <v>0.5</v>
      </c>
      <c r="AF3668">
        <f t="shared" si="804"/>
        <v>0.5</v>
      </c>
      <c r="AG3668">
        <f t="shared" si="805"/>
        <v>0.5</v>
      </c>
      <c r="AH3668">
        <f t="shared" si="806"/>
        <v>0.5</v>
      </c>
      <c r="AI3668">
        <f t="shared" si="807"/>
        <v>0.25</v>
      </c>
      <c r="AJ3668">
        <f t="shared" si="808"/>
        <v>0.25</v>
      </c>
      <c r="AK3668">
        <f t="shared" si="809"/>
        <v>0.5</v>
      </c>
      <c r="AL3668">
        <f t="shared" si="810"/>
        <v>0.5</v>
      </c>
      <c r="AM3668">
        <f t="shared" si="811"/>
        <v>0.17499999999999999</v>
      </c>
      <c r="AN3668" s="6">
        <f t="shared" si="813"/>
        <v>0.93500000000000005</v>
      </c>
      <c r="AO3668" t="str">
        <f>VLOOKUP(BD_PONDERACIONES[[#This Row],[Comuna]],Tabla3[#All],2,0)</f>
        <v>Florida</v>
      </c>
    </row>
    <row r="3669" spans="1:41" x14ac:dyDescent="0.35">
      <c r="A3669" t="s">
        <v>17562</v>
      </c>
      <c r="B3669" t="s">
        <v>17563</v>
      </c>
      <c r="C3669" t="s">
        <v>17564</v>
      </c>
      <c r="D3669" s="5">
        <v>44868</v>
      </c>
      <c r="E3669" s="5">
        <v>44730</v>
      </c>
      <c r="F3669" t="s">
        <v>763</v>
      </c>
      <c r="G3669" t="s">
        <v>17565</v>
      </c>
      <c r="H3669" t="s">
        <v>1389</v>
      </c>
      <c r="J3669" t="s">
        <v>756</v>
      </c>
      <c r="K3669" t="s">
        <v>756</v>
      </c>
      <c r="L3669" t="s">
        <v>773</v>
      </c>
      <c r="M3669" t="s">
        <v>773</v>
      </c>
      <c r="N3669" t="s">
        <v>756</v>
      </c>
      <c r="O3669" t="s">
        <v>756</v>
      </c>
      <c r="P3669" t="s">
        <v>758</v>
      </c>
      <c r="Q3669" t="s">
        <v>759</v>
      </c>
      <c r="R3669" t="s">
        <v>759</v>
      </c>
      <c r="S3669" t="s">
        <v>757</v>
      </c>
      <c r="T3669" t="s">
        <v>757</v>
      </c>
      <c r="U3669" t="s">
        <v>757</v>
      </c>
      <c r="V3669" t="s">
        <v>756</v>
      </c>
      <c r="W3669" t="s">
        <v>768</v>
      </c>
      <c r="X3669" t="s">
        <v>11980</v>
      </c>
      <c r="Y3669" t="str">
        <f t="shared" si="812"/>
        <v>junio</v>
      </c>
      <c r="Z3669">
        <f>YEAR(BD_PONDERACIONES[[#This Row],[Fecha Ejecución del Ticket]])</f>
        <v>2022</v>
      </c>
      <c r="AA3669" t="str">
        <f t="shared" si="800"/>
        <v>noviembre</v>
      </c>
      <c r="AB3669">
        <f>YEAR(BD_PONDERACIONES[[#This Row],[Fecha de Inspección]])</f>
        <v>2022</v>
      </c>
      <c r="AC3669">
        <f t="shared" si="801"/>
        <v>0.5</v>
      </c>
      <c r="AD3669">
        <f t="shared" si="802"/>
        <v>0.5</v>
      </c>
      <c r="AE3669">
        <f t="shared" si="803"/>
        <v>0</v>
      </c>
      <c r="AF3669">
        <f t="shared" si="804"/>
        <v>0</v>
      </c>
      <c r="AG3669">
        <f t="shared" si="805"/>
        <v>0.5</v>
      </c>
      <c r="AH3669">
        <f t="shared" si="806"/>
        <v>0.5</v>
      </c>
      <c r="AI3669">
        <f t="shared" si="807"/>
        <v>0.25</v>
      </c>
      <c r="AJ3669">
        <f t="shared" si="808"/>
        <v>0.25</v>
      </c>
      <c r="AK3669">
        <f t="shared" si="809"/>
        <v>0.5</v>
      </c>
      <c r="AL3669">
        <f t="shared" si="810"/>
        <v>0.5</v>
      </c>
      <c r="AM3669">
        <f t="shared" si="811"/>
        <v>0.17499999999999999</v>
      </c>
      <c r="AN3669" s="6">
        <f t="shared" si="813"/>
        <v>0.63500000000000001</v>
      </c>
      <c r="AO3669" t="str">
        <f>VLOOKUP(BD_PONDERACIONES[[#This Row],[Comuna]],Tabla3[#All],2,0)</f>
        <v>Florida</v>
      </c>
    </row>
    <row r="3670" spans="1:41" x14ac:dyDescent="0.35">
      <c r="A3670" t="s">
        <v>17566</v>
      </c>
      <c r="B3670" t="s">
        <v>17567</v>
      </c>
      <c r="C3670" t="s">
        <v>17568</v>
      </c>
      <c r="D3670" s="5">
        <v>44868</v>
      </c>
      <c r="E3670" s="5">
        <v>44732</v>
      </c>
      <c r="F3670" t="s">
        <v>763</v>
      </c>
      <c r="G3670" t="s">
        <v>17569</v>
      </c>
      <c r="H3670" t="s">
        <v>1389</v>
      </c>
      <c r="J3670" t="s">
        <v>756</v>
      </c>
      <c r="K3670" t="s">
        <v>756</v>
      </c>
      <c r="L3670" t="s">
        <v>757</v>
      </c>
      <c r="M3670" t="s">
        <v>757</v>
      </c>
      <c r="N3670" t="s">
        <v>756</v>
      </c>
      <c r="O3670" t="s">
        <v>756</v>
      </c>
      <c r="P3670" t="s">
        <v>758</v>
      </c>
      <c r="Q3670" t="s">
        <v>759</v>
      </c>
      <c r="R3670" t="s">
        <v>759</v>
      </c>
      <c r="S3670" t="s">
        <v>757</v>
      </c>
      <c r="T3670" t="s">
        <v>757</v>
      </c>
      <c r="U3670" t="s">
        <v>757</v>
      </c>
      <c r="V3670" t="s">
        <v>773</v>
      </c>
      <c r="W3670" t="s">
        <v>773</v>
      </c>
      <c r="X3670" t="s">
        <v>17570</v>
      </c>
      <c r="Y3670" t="str">
        <f t="shared" si="812"/>
        <v>junio</v>
      </c>
      <c r="Z3670">
        <f>YEAR(BD_PONDERACIONES[[#This Row],[Fecha Ejecución del Ticket]])</f>
        <v>2022</v>
      </c>
      <c r="AA3670" t="str">
        <f t="shared" si="800"/>
        <v>noviembre</v>
      </c>
      <c r="AB3670">
        <f>YEAR(BD_PONDERACIONES[[#This Row],[Fecha de Inspección]])</f>
        <v>2022</v>
      </c>
      <c r="AC3670">
        <f t="shared" si="801"/>
        <v>0.5</v>
      </c>
      <c r="AD3670">
        <f t="shared" si="802"/>
        <v>0.5</v>
      </c>
      <c r="AE3670">
        <f t="shared" si="803"/>
        <v>0.5</v>
      </c>
      <c r="AF3670">
        <f t="shared" si="804"/>
        <v>0.5</v>
      </c>
      <c r="AG3670">
        <f t="shared" si="805"/>
        <v>0.5</v>
      </c>
      <c r="AH3670">
        <f t="shared" si="806"/>
        <v>0.5</v>
      </c>
      <c r="AI3670">
        <f t="shared" si="807"/>
        <v>0.25</v>
      </c>
      <c r="AJ3670">
        <f t="shared" si="808"/>
        <v>0.25</v>
      </c>
      <c r="AK3670">
        <f t="shared" si="809"/>
        <v>0.5</v>
      </c>
      <c r="AL3670">
        <f t="shared" si="810"/>
        <v>0</v>
      </c>
      <c r="AM3670">
        <f t="shared" si="811"/>
        <v>0</v>
      </c>
      <c r="AN3670" s="6">
        <f t="shared" si="813"/>
        <v>0.8</v>
      </c>
      <c r="AO3670" t="str">
        <f>VLOOKUP(BD_PONDERACIONES[[#This Row],[Comuna]],Tabla3[#All],2,0)</f>
        <v>Florida</v>
      </c>
    </row>
    <row r="3671" spans="1:41" x14ac:dyDescent="0.35">
      <c r="A3671" t="s">
        <v>17571</v>
      </c>
      <c r="B3671" t="s">
        <v>17572</v>
      </c>
      <c r="C3671" t="s">
        <v>17573</v>
      </c>
      <c r="D3671" s="5">
        <v>44869</v>
      </c>
      <c r="E3671" s="5">
        <v>44735</v>
      </c>
      <c r="F3671" t="s">
        <v>763</v>
      </c>
      <c r="G3671" t="s">
        <v>17574</v>
      </c>
      <c r="H3671" t="s">
        <v>1389</v>
      </c>
      <c r="J3671" t="s">
        <v>756</v>
      </c>
      <c r="K3671" t="s">
        <v>756</v>
      </c>
      <c r="L3671" t="s">
        <v>773</v>
      </c>
      <c r="M3671" t="s">
        <v>773</v>
      </c>
      <c r="N3671" t="s">
        <v>756</v>
      </c>
      <c r="O3671" t="s">
        <v>756</v>
      </c>
      <c r="P3671" t="s">
        <v>758</v>
      </c>
      <c r="Q3671" t="s">
        <v>759</v>
      </c>
      <c r="R3671" t="s">
        <v>759</v>
      </c>
      <c r="S3671" t="s">
        <v>757</v>
      </c>
      <c r="T3671" t="s">
        <v>757</v>
      </c>
      <c r="U3671" t="s">
        <v>757</v>
      </c>
      <c r="V3671" t="s">
        <v>756</v>
      </c>
      <c r="W3671" t="s">
        <v>768</v>
      </c>
      <c r="X3671" t="s">
        <v>17575</v>
      </c>
      <c r="Y3671" t="str">
        <f t="shared" si="812"/>
        <v>junio</v>
      </c>
      <c r="Z3671">
        <f>YEAR(BD_PONDERACIONES[[#This Row],[Fecha Ejecución del Ticket]])</f>
        <v>2022</v>
      </c>
      <c r="AA3671" t="str">
        <f t="shared" si="800"/>
        <v>noviembre</v>
      </c>
      <c r="AB3671">
        <f>YEAR(BD_PONDERACIONES[[#This Row],[Fecha de Inspección]])</f>
        <v>2022</v>
      </c>
      <c r="AC3671">
        <f t="shared" si="801"/>
        <v>0.5</v>
      </c>
      <c r="AD3671">
        <f t="shared" si="802"/>
        <v>0.5</v>
      </c>
      <c r="AE3671">
        <f t="shared" si="803"/>
        <v>0</v>
      </c>
      <c r="AF3671">
        <f t="shared" si="804"/>
        <v>0</v>
      </c>
      <c r="AG3671">
        <f t="shared" si="805"/>
        <v>0.5</v>
      </c>
      <c r="AH3671">
        <f t="shared" si="806"/>
        <v>0.5</v>
      </c>
      <c r="AI3671">
        <f t="shared" si="807"/>
        <v>0.25</v>
      </c>
      <c r="AJ3671">
        <f t="shared" si="808"/>
        <v>0.25</v>
      </c>
      <c r="AK3671">
        <f t="shared" si="809"/>
        <v>0.5</v>
      </c>
      <c r="AL3671">
        <f t="shared" si="810"/>
        <v>0.5</v>
      </c>
      <c r="AM3671">
        <f t="shared" si="811"/>
        <v>0.17499999999999999</v>
      </c>
      <c r="AN3671" s="6">
        <f t="shared" si="813"/>
        <v>0.63500000000000001</v>
      </c>
      <c r="AO3671" t="str">
        <f>VLOOKUP(BD_PONDERACIONES[[#This Row],[Comuna]],Tabla3[#All],2,0)</f>
        <v>Florida</v>
      </c>
    </row>
    <row r="3672" spans="1:41" x14ac:dyDescent="0.35">
      <c r="A3672" t="s">
        <v>17576</v>
      </c>
      <c r="B3672" t="s">
        <v>17577</v>
      </c>
      <c r="C3672" t="s">
        <v>17578</v>
      </c>
      <c r="D3672" s="5">
        <v>44869</v>
      </c>
      <c r="E3672" s="5">
        <v>44734</v>
      </c>
      <c r="F3672" t="s">
        <v>763</v>
      </c>
      <c r="G3672" t="s">
        <v>17579</v>
      </c>
      <c r="H3672" t="s">
        <v>1389</v>
      </c>
      <c r="J3672" t="s">
        <v>756</v>
      </c>
      <c r="K3672" t="s">
        <v>756</v>
      </c>
      <c r="L3672" t="s">
        <v>757</v>
      </c>
      <c r="M3672" t="s">
        <v>757</v>
      </c>
      <c r="N3672" t="s">
        <v>756</v>
      </c>
      <c r="O3672" t="s">
        <v>756</v>
      </c>
      <c r="P3672" t="s">
        <v>758</v>
      </c>
      <c r="Q3672" t="s">
        <v>759</v>
      </c>
      <c r="R3672" t="s">
        <v>759</v>
      </c>
      <c r="S3672" t="s">
        <v>757</v>
      </c>
      <c r="T3672" t="s">
        <v>757</v>
      </c>
      <c r="U3672" t="s">
        <v>757</v>
      </c>
      <c r="V3672" t="s">
        <v>756</v>
      </c>
      <c r="W3672" t="s">
        <v>756</v>
      </c>
      <c r="X3672" t="s">
        <v>17580</v>
      </c>
      <c r="Y3672" t="str">
        <f t="shared" si="812"/>
        <v>junio</v>
      </c>
      <c r="Z3672">
        <f>YEAR(BD_PONDERACIONES[[#This Row],[Fecha Ejecución del Ticket]])</f>
        <v>2022</v>
      </c>
      <c r="AA3672" t="str">
        <f t="shared" si="800"/>
        <v>noviembre</v>
      </c>
      <c r="AB3672">
        <f>YEAR(BD_PONDERACIONES[[#This Row],[Fecha de Inspección]])</f>
        <v>2022</v>
      </c>
      <c r="AC3672">
        <f t="shared" si="801"/>
        <v>0.5</v>
      </c>
      <c r="AD3672">
        <f t="shared" si="802"/>
        <v>0.5</v>
      </c>
      <c r="AE3672">
        <f t="shared" si="803"/>
        <v>0.5</v>
      </c>
      <c r="AF3672">
        <f t="shared" si="804"/>
        <v>0.5</v>
      </c>
      <c r="AG3672">
        <f t="shared" si="805"/>
        <v>0.5</v>
      </c>
      <c r="AH3672">
        <f t="shared" si="806"/>
        <v>0.5</v>
      </c>
      <c r="AI3672">
        <f t="shared" si="807"/>
        <v>0.25</v>
      </c>
      <c r="AJ3672">
        <f t="shared" si="808"/>
        <v>0.25</v>
      </c>
      <c r="AK3672">
        <f t="shared" si="809"/>
        <v>0.5</v>
      </c>
      <c r="AL3672">
        <f t="shared" si="810"/>
        <v>0.5</v>
      </c>
      <c r="AM3672">
        <f t="shared" si="811"/>
        <v>0.5</v>
      </c>
      <c r="AN3672" s="6">
        <f t="shared" si="813"/>
        <v>1</v>
      </c>
      <c r="AO3672" t="str">
        <f>VLOOKUP(BD_PONDERACIONES[[#This Row],[Comuna]],Tabla3[#All],2,0)</f>
        <v>Florida</v>
      </c>
    </row>
    <row r="3673" spans="1:41" x14ac:dyDescent="0.35">
      <c r="A3673" t="s">
        <v>17581</v>
      </c>
      <c r="B3673" t="s">
        <v>17582</v>
      </c>
      <c r="C3673" t="s">
        <v>17583</v>
      </c>
      <c r="D3673" s="5">
        <v>44869</v>
      </c>
      <c r="E3673" s="5">
        <v>44733</v>
      </c>
      <c r="F3673" t="s">
        <v>763</v>
      </c>
      <c r="G3673" t="s">
        <v>17584</v>
      </c>
      <c r="H3673" t="s">
        <v>1389</v>
      </c>
      <c r="J3673" t="s">
        <v>756</v>
      </c>
      <c r="K3673" t="s">
        <v>756</v>
      </c>
      <c r="L3673" t="s">
        <v>757</v>
      </c>
      <c r="M3673" t="s">
        <v>757</v>
      </c>
      <c r="N3673" t="s">
        <v>756</v>
      </c>
      <c r="O3673" t="s">
        <v>756</v>
      </c>
      <c r="P3673" t="s">
        <v>758</v>
      </c>
      <c r="Q3673" t="s">
        <v>759</v>
      </c>
      <c r="R3673" t="s">
        <v>759</v>
      </c>
      <c r="S3673" t="s">
        <v>757</v>
      </c>
      <c r="T3673" t="s">
        <v>757</v>
      </c>
      <c r="U3673" t="s">
        <v>757</v>
      </c>
      <c r="V3673" t="s">
        <v>773</v>
      </c>
      <c r="W3673" t="s">
        <v>773</v>
      </c>
      <c r="X3673" t="s">
        <v>17585</v>
      </c>
      <c r="Y3673" t="str">
        <f t="shared" si="812"/>
        <v>junio</v>
      </c>
      <c r="Z3673">
        <f>YEAR(BD_PONDERACIONES[[#This Row],[Fecha Ejecución del Ticket]])</f>
        <v>2022</v>
      </c>
      <c r="AA3673" t="str">
        <f t="shared" si="800"/>
        <v>noviembre</v>
      </c>
      <c r="AB3673">
        <f>YEAR(BD_PONDERACIONES[[#This Row],[Fecha de Inspección]])</f>
        <v>2022</v>
      </c>
      <c r="AC3673">
        <f t="shared" si="801"/>
        <v>0.5</v>
      </c>
      <c r="AD3673">
        <f t="shared" si="802"/>
        <v>0.5</v>
      </c>
      <c r="AE3673">
        <f t="shared" si="803"/>
        <v>0.5</v>
      </c>
      <c r="AF3673">
        <f t="shared" si="804"/>
        <v>0.5</v>
      </c>
      <c r="AG3673">
        <f t="shared" si="805"/>
        <v>0.5</v>
      </c>
      <c r="AH3673">
        <f t="shared" si="806"/>
        <v>0.5</v>
      </c>
      <c r="AI3673">
        <f t="shared" si="807"/>
        <v>0.25</v>
      </c>
      <c r="AJ3673">
        <f t="shared" si="808"/>
        <v>0.25</v>
      </c>
      <c r="AK3673">
        <f t="shared" si="809"/>
        <v>0.5</v>
      </c>
      <c r="AL3673">
        <f t="shared" si="810"/>
        <v>0</v>
      </c>
      <c r="AM3673">
        <f t="shared" si="811"/>
        <v>0</v>
      </c>
      <c r="AN3673" s="6">
        <f t="shared" si="813"/>
        <v>0.8</v>
      </c>
      <c r="AO3673" t="str">
        <f>VLOOKUP(BD_PONDERACIONES[[#This Row],[Comuna]],Tabla3[#All],2,0)</f>
        <v>Florida</v>
      </c>
    </row>
    <row r="3674" spans="1:41" x14ac:dyDescent="0.35">
      <c r="A3674" t="s">
        <v>17586</v>
      </c>
      <c r="B3674" t="s">
        <v>17587</v>
      </c>
      <c r="C3674" t="s">
        <v>17588</v>
      </c>
      <c r="D3674" s="5">
        <v>44869</v>
      </c>
      <c r="E3674" s="5">
        <v>44716</v>
      </c>
      <c r="F3674" t="s">
        <v>753</v>
      </c>
      <c r="G3674" t="s">
        <v>17589</v>
      </c>
      <c r="H3674" t="s">
        <v>1389</v>
      </c>
      <c r="J3674" t="s">
        <v>756</v>
      </c>
      <c r="K3674" t="s">
        <v>756</v>
      </c>
      <c r="L3674" t="s">
        <v>757</v>
      </c>
      <c r="M3674" t="s">
        <v>757</v>
      </c>
      <c r="N3674" t="s">
        <v>756</v>
      </c>
      <c r="O3674" t="s">
        <v>756</v>
      </c>
      <c r="P3674" t="s">
        <v>765</v>
      </c>
      <c r="Q3674" t="s">
        <v>759</v>
      </c>
      <c r="R3674" t="s">
        <v>759</v>
      </c>
      <c r="S3674" t="s">
        <v>757</v>
      </c>
      <c r="T3674" t="s">
        <v>757</v>
      </c>
      <c r="U3674" t="s">
        <v>756</v>
      </c>
      <c r="V3674" t="s">
        <v>768</v>
      </c>
      <c r="W3674" t="s">
        <v>756</v>
      </c>
      <c r="X3674" t="s">
        <v>17590</v>
      </c>
      <c r="Y3674" t="str">
        <f t="shared" si="812"/>
        <v>junio</v>
      </c>
      <c r="Z3674">
        <f>YEAR(BD_PONDERACIONES[[#This Row],[Fecha Ejecución del Ticket]])</f>
        <v>2022</v>
      </c>
      <c r="AA3674" t="str">
        <f t="shared" si="800"/>
        <v>noviembre</v>
      </c>
      <c r="AB3674">
        <f>YEAR(BD_PONDERACIONES[[#This Row],[Fecha de Inspección]])</f>
        <v>2022</v>
      </c>
      <c r="AC3674">
        <f t="shared" si="801"/>
        <v>0.5</v>
      </c>
      <c r="AD3674">
        <f t="shared" si="802"/>
        <v>0.5</v>
      </c>
      <c r="AE3674">
        <f t="shared" si="803"/>
        <v>0.5</v>
      </c>
      <c r="AF3674">
        <f t="shared" si="804"/>
        <v>0.5</v>
      </c>
      <c r="AG3674">
        <f t="shared" si="805"/>
        <v>0.5</v>
      </c>
      <c r="AH3674">
        <f t="shared" si="806"/>
        <v>0.5</v>
      </c>
      <c r="AI3674">
        <f t="shared" si="807"/>
        <v>0.25</v>
      </c>
      <c r="AJ3674">
        <f t="shared" si="808"/>
        <v>0.25</v>
      </c>
      <c r="AK3674">
        <f t="shared" si="809"/>
        <v>0.5</v>
      </c>
      <c r="AL3674">
        <f t="shared" si="810"/>
        <v>0.17499999999999999</v>
      </c>
      <c r="AM3674">
        <f t="shared" si="811"/>
        <v>0.5</v>
      </c>
      <c r="AN3674" s="6">
        <f t="shared" si="813"/>
        <v>0.93500000000000005</v>
      </c>
      <c r="AO3674" t="str">
        <f>VLOOKUP(BD_PONDERACIONES[[#This Row],[Comuna]],Tabla3[#All],2,0)</f>
        <v>Florida</v>
      </c>
    </row>
    <row r="3675" spans="1:41" x14ac:dyDescent="0.35">
      <c r="A3675" t="s">
        <v>17591</v>
      </c>
      <c r="B3675" t="s">
        <v>17592</v>
      </c>
      <c r="C3675" t="s">
        <v>17593</v>
      </c>
      <c r="D3675" s="5">
        <v>44869</v>
      </c>
      <c r="E3675" s="5">
        <v>44733</v>
      </c>
      <c r="F3675" t="s">
        <v>763</v>
      </c>
      <c r="G3675" t="s">
        <v>17594</v>
      </c>
      <c r="H3675" t="s">
        <v>1389</v>
      </c>
      <c r="J3675" t="s">
        <v>756</v>
      </c>
      <c r="K3675" t="s">
        <v>756</v>
      </c>
      <c r="L3675" t="s">
        <v>757</v>
      </c>
      <c r="M3675" t="s">
        <v>757</v>
      </c>
      <c r="N3675" t="s">
        <v>756</v>
      </c>
      <c r="O3675" t="s">
        <v>756</v>
      </c>
      <c r="P3675" t="s">
        <v>758</v>
      </c>
      <c r="Q3675" t="s">
        <v>759</v>
      </c>
      <c r="R3675" t="s">
        <v>759</v>
      </c>
      <c r="S3675" t="s">
        <v>757</v>
      </c>
      <c r="T3675" t="s">
        <v>757</v>
      </c>
      <c r="U3675" t="s">
        <v>757</v>
      </c>
      <c r="V3675" t="s">
        <v>756</v>
      </c>
      <c r="W3675" t="s">
        <v>768</v>
      </c>
      <c r="X3675" t="s">
        <v>17595</v>
      </c>
      <c r="Y3675" t="str">
        <f t="shared" si="812"/>
        <v>junio</v>
      </c>
      <c r="Z3675">
        <f>YEAR(BD_PONDERACIONES[[#This Row],[Fecha Ejecución del Ticket]])</f>
        <v>2022</v>
      </c>
      <c r="AA3675" t="str">
        <f t="shared" si="800"/>
        <v>noviembre</v>
      </c>
      <c r="AB3675">
        <f>YEAR(BD_PONDERACIONES[[#This Row],[Fecha de Inspección]])</f>
        <v>2022</v>
      </c>
      <c r="AC3675">
        <f t="shared" si="801"/>
        <v>0.5</v>
      </c>
      <c r="AD3675">
        <f t="shared" si="802"/>
        <v>0.5</v>
      </c>
      <c r="AE3675">
        <f t="shared" si="803"/>
        <v>0.5</v>
      </c>
      <c r="AF3675">
        <f t="shared" si="804"/>
        <v>0.5</v>
      </c>
      <c r="AG3675">
        <f t="shared" si="805"/>
        <v>0.5</v>
      </c>
      <c r="AH3675">
        <f t="shared" si="806"/>
        <v>0.5</v>
      </c>
      <c r="AI3675">
        <f t="shared" si="807"/>
        <v>0.25</v>
      </c>
      <c r="AJ3675">
        <f t="shared" si="808"/>
        <v>0.25</v>
      </c>
      <c r="AK3675">
        <f t="shared" si="809"/>
        <v>0.5</v>
      </c>
      <c r="AL3675">
        <f t="shared" si="810"/>
        <v>0.5</v>
      </c>
      <c r="AM3675">
        <f t="shared" si="811"/>
        <v>0.17499999999999999</v>
      </c>
      <c r="AN3675" s="6">
        <f t="shared" si="813"/>
        <v>0.93500000000000005</v>
      </c>
      <c r="AO3675" t="str">
        <f>VLOOKUP(BD_PONDERACIONES[[#This Row],[Comuna]],Tabla3[#All],2,0)</f>
        <v>Florida</v>
      </c>
    </row>
    <row r="3676" spans="1:41" x14ac:dyDescent="0.35">
      <c r="A3676" t="s">
        <v>17596</v>
      </c>
      <c r="B3676" t="s">
        <v>17597</v>
      </c>
      <c r="C3676" t="s">
        <v>17598</v>
      </c>
      <c r="D3676" s="5">
        <v>44869</v>
      </c>
      <c r="E3676" s="5">
        <v>44716</v>
      </c>
      <c r="F3676" t="s">
        <v>753</v>
      </c>
      <c r="G3676" t="s">
        <v>17599</v>
      </c>
      <c r="H3676" t="s">
        <v>1389</v>
      </c>
      <c r="J3676" t="s">
        <v>756</v>
      </c>
      <c r="K3676" t="s">
        <v>756</v>
      </c>
      <c r="L3676" t="s">
        <v>757</v>
      </c>
      <c r="M3676" t="s">
        <v>757</v>
      </c>
      <c r="N3676" t="s">
        <v>756</v>
      </c>
      <c r="O3676" t="s">
        <v>756</v>
      </c>
      <c r="P3676" t="s">
        <v>758</v>
      </c>
      <c r="Q3676" t="s">
        <v>759</v>
      </c>
      <c r="R3676" t="s">
        <v>759</v>
      </c>
      <c r="S3676" t="s">
        <v>757</v>
      </c>
      <c r="T3676" t="s">
        <v>757</v>
      </c>
      <c r="U3676" t="s">
        <v>757</v>
      </c>
      <c r="V3676" t="s">
        <v>756</v>
      </c>
      <c r="W3676" t="s">
        <v>756</v>
      </c>
      <c r="X3676" t="s">
        <v>885</v>
      </c>
      <c r="Y3676" t="str">
        <f t="shared" si="812"/>
        <v>junio</v>
      </c>
      <c r="Z3676">
        <f>YEAR(BD_PONDERACIONES[[#This Row],[Fecha Ejecución del Ticket]])</f>
        <v>2022</v>
      </c>
      <c r="AA3676" t="str">
        <f t="shared" si="800"/>
        <v>noviembre</v>
      </c>
      <c r="AB3676">
        <f>YEAR(BD_PONDERACIONES[[#This Row],[Fecha de Inspección]])</f>
        <v>2022</v>
      </c>
      <c r="AC3676">
        <f t="shared" si="801"/>
        <v>0.5</v>
      </c>
      <c r="AD3676">
        <f t="shared" si="802"/>
        <v>0.5</v>
      </c>
      <c r="AE3676">
        <f t="shared" si="803"/>
        <v>0.5</v>
      </c>
      <c r="AF3676">
        <f t="shared" si="804"/>
        <v>0.5</v>
      </c>
      <c r="AG3676">
        <f t="shared" si="805"/>
        <v>0.5</v>
      </c>
      <c r="AH3676">
        <f t="shared" si="806"/>
        <v>0.5</v>
      </c>
      <c r="AI3676">
        <f t="shared" si="807"/>
        <v>0.25</v>
      </c>
      <c r="AJ3676">
        <f t="shared" si="808"/>
        <v>0.25</v>
      </c>
      <c r="AK3676">
        <f t="shared" si="809"/>
        <v>0.5</v>
      </c>
      <c r="AL3676">
        <f t="shared" si="810"/>
        <v>0.5</v>
      </c>
      <c r="AM3676">
        <f t="shared" si="811"/>
        <v>0.5</v>
      </c>
      <c r="AN3676" s="6">
        <f t="shared" si="813"/>
        <v>1</v>
      </c>
      <c r="AO3676" t="str">
        <f>VLOOKUP(BD_PONDERACIONES[[#This Row],[Comuna]],Tabla3[#All],2,0)</f>
        <v>Florida</v>
      </c>
    </row>
    <row r="3677" spans="1:41" x14ac:dyDescent="0.35">
      <c r="A3677" t="s">
        <v>17600</v>
      </c>
      <c r="B3677" t="s">
        <v>17601</v>
      </c>
      <c r="C3677" t="s">
        <v>17602</v>
      </c>
      <c r="D3677" s="5">
        <v>44869</v>
      </c>
      <c r="E3677" s="5">
        <v>44713</v>
      </c>
      <c r="F3677" t="s">
        <v>753</v>
      </c>
      <c r="G3677" t="s">
        <v>17603</v>
      </c>
      <c r="H3677" t="s">
        <v>1389</v>
      </c>
      <c r="J3677" t="s">
        <v>756</v>
      </c>
      <c r="K3677" t="s">
        <v>756</v>
      </c>
      <c r="L3677" t="s">
        <v>757</v>
      </c>
      <c r="M3677" t="s">
        <v>757</v>
      </c>
      <c r="N3677" t="s">
        <v>756</v>
      </c>
      <c r="O3677" t="s">
        <v>756</v>
      </c>
      <c r="P3677" t="s">
        <v>758</v>
      </c>
      <c r="Q3677" t="s">
        <v>759</v>
      </c>
      <c r="R3677" t="s">
        <v>759</v>
      </c>
      <c r="S3677" t="s">
        <v>757</v>
      </c>
      <c r="T3677" t="s">
        <v>757</v>
      </c>
      <c r="U3677" t="s">
        <v>757</v>
      </c>
      <c r="V3677" t="s">
        <v>904</v>
      </c>
      <c r="W3677" t="s">
        <v>768</v>
      </c>
      <c r="X3677" t="s">
        <v>17604</v>
      </c>
      <c r="Y3677" t="str">
        <f t="shared" si="812"/>
        <v>junio</v>
      </c>
      <c r="Z3677">
        <f>YEAR(BD_PONDERACIONES[[#This Row],[Fecha Ejecución del Ticket]])</f>
        <v>2022</v>
      </c>
      <c r="AA3677" t="str">
        <f t="shared" si="800"/>
        <v>noviembre</v>
      </c>
      <c r="AB3677">
        <f>YEAR(BD_PONDERACIONES[[#This Row],[Fecha de Inspección]])</f>
        <v>2022</v>
      </c>
      <c r="AC3677">
        <f t="shared" si="801"/>
        <v>0.5</v>
      </c>
      <c r="AD3677">
        <f t="shared" si="802"/>
        <v>0.5</v>
      </c>
      <c r="AE3677">
        <f t="shared" si="803"/>
        <v>0.5</v>
      </c>
      <c r="AF3677">
        <f t="shared" si="804"/>
        <v>0.5</v>
      </c>
      <c r="AG3677">
        <f t="shared" si="805"/>
        <v>0.5</v>
      </c>
      <c r="AH3677">
        <f t="shared" si="806"/>
        <v>0.5</v>
      </c>
      <c r="AI3677">
        <f t="shared" si="807"/>
        <v>0.25</v>
      </c>
      <c r="AJ3677">
        <f t="shared" si="808"/>
        <v>0.25</v>
      </c>
      <c r="AK3677">
        <f t="shared" si="809"/>
        <v>0.5</v>
      </c>
      <c r="AL3677">
        <f t="shared" si="810"/>
        <v>0.32500000000000001</v>
      </c>
      <c r="AM3677">
        <f t="shared" si="811"/>
        <v>0.17499999999999999</v>
      </c>
      <c r="AN3677" s="6">
        <f t="shared" si="813"/>
        <v>0.9</v>
      </c>
      <c r="AO3677" t="str">
        <f>VLOOKUP(BD_PONDERACIONES[[#This Row],[Comuna]],Tabla3[#All],2,0)</f>
        <v>Florida</v>
      </c>
    </row>
    <row r="3678" spans="1:41" x14ac:dyDescent="0.35">
      <c r="A3678" t="s">
        <v>17605</v>
      </c>
      <c r="B3678" t="s">
        <v>17606</v>
      </c>
      <c r="C3678" t="s">
        <v>17607</v>
      </c>
      <c r="D3678" s="5">
        <v>44869</v>
      </c>
      <c r="E3678" s="5">
        <v>44734</v>
      </c>
      <c r="F3678" t="s">
        <v>763</v>
      </c>
      <c r="G3678" t="s">
        <v>17608</v>
      </c>
      <c r="H3678" t="s">
        <v>1389</v>
      </c>
      <c r="J3678" t="s">
        <v>756</v>
      </c>
      <c r="K3678" t="s">
        <v>756</v>
      </c>
      <c r="L3678" t="s">
        <v>757</v>
      </c>
      <c r="M3678" t="s">
        <v>757</v>
      </c>
      <c r="N3678" t="s">
        <v>756</v>
      </c>
      <c r="O3678" t="s">
        <v>756</v>
      </c>
      <c r="P3678" t="s">
        <v>758</v>
      </c>
      <c r="Q3678" t="s">
        <v>759</v>
      </c>
      <c r="R3678" t="s">
        <v>759</v>
      </c>
      <c r="S3678" t="s">
        <v>757</v>
      </c>
      <c r="T3678" t="s">
        <v>757</v>
      </c>
      <c r="U3678" t="s">
        <v>757</v>
      </c>
      <c r="V3678" t="s">
        <v>756</v>
      </c>
      <c r="W3678" t="s">
        <v>756</v>
      </c>
      <c r="X3678" t="s">
        <v>17609</v>
      </c>
      <c r="Y3678" t="str">
        <f t="shared" si="812"/>
        <v>junio</v>
      </c>
      <c r="Z3678">
        <f>YEAR(BD_PONDERACIONES[[#This Row],[Fecha Ejecución del Ticket]])</f>
        <v>2022</v>
      </c>
      <c r="AA3678" t="str">
        <f t="shared" si="800"/>
        <v>noviembre</v>
      </c>
      <c r="AB3678">
        <f>YEAR(BD_PONDERACIONES[[#This Row],[Fecha de Inspección]])</f>
        <v>2022</v>
      </c>
      <c r="AC3678">
        <f t="shared" si="801"/>
        <v>0.5</v>
      </c>
      <c r="AD3678">
        <f t="shared" si="802"/>
        <v>0.5</v>
      </c>
      <c r="AE3678">
        <f t="shared" si="803"/>
        <v>0.5</v>
      </c>
      <c r="AF3678">
        <f t="shared" si="804"/>
        <v>0.5</v>
      </c>
      <c r="AG3678">
        <f t="shared" si="805"/>
        <v>0.5</v>
      </c>
      <c r="AH3678">
        <f t="shared" si="806"/>
        <v>0.5</v>
      </c>
      <c r="AI3678">
        <f t="shared" si="807"/>
        <v>0.25</v>
      </c>
      <c r="AJ3678">
        <f t="shared" si="808"/>
        <v>0.25</v>
      </c>
      <c r="AK3678">
        <f t="shared" si="809"/>
        <v>0.5</v>
      </c>
      <c r="AL3678">
        <f t="shared" si="810"/>
        <v>0.5</v>
      </c>
      <c r="AM3678">
        <f t="shared" si="811"/>
        <v>0.5</v>
      </c>
      <c r="AN3678" s="6">
        <f t="shared" si="813"/>
        <v>1</v>
      </c>
      <c r="AO3678" t="str">
        <f>VLOOKUP(BD_PONDERACIONES[[#This Row],[Comuna]],Tabla3[#All],2,0)</f>
        <v>Florida</v>
      </c>
    </row>
    <row r="3679" spans="1:41" x14ac:dyDescent="0.35">
      <c r="A3679" t="s">
        <v>17610</v>
      </c>
      <c r="B3679" t="s">
        <v>17611</v>
      </c>
      <c r="C3679" t="s">
        <v>17612</v>
      </c>
      <c r="D3679" s="5">
        <v>44869</v>
      </c>
      <c r="E3679" s="5">
        <v>44713</v>
      </c>
      <c r="F3679" t="s">
        <v>753</v>
      </c>
      <c r="G3679" t="s">
        <v>17613</v>
      </c>
      <c r="H3679" t="s">
        <v>1389</v>
      </c>
      <c r="J3679" t="s">
        <v>756</v>
      </c>
      <c r="K3679" t="s">
        <v>756</v>
      </c>
      <c r="L3679" t="s">
        <v>773</v>
      </c>
      <c r="M3679" t="s">
        <v>773</v>
      </c>
      <c r="N3679" t="s">
        <v>756</v>
      </c>
      <c r="O3679" t="s">
        <v>756</v>
      </c>
      <c r="P3679" t="s">
        <v>758</v>
      </c>
      <c r="Q3679" t="s">
        <v>759</v>
      </c>
      <c r="R3679" t="s">
        <v>759</v>
      </c>
      <c r="S3679" t="s">
        <v>757</v>
      </c>
      <c r="T3679" t="s">
        <v>757</v>
      </c>
      <c r="U3679" t="s">
        <v>757</v>
      </c>
      <c r="V3679" t="s">
        <v>904</v>
      </c>
      <c r="W3679" t="s">
        <v>768</v>
      </c>
      <c r="X3679" t="s">
        <v>17614</v>
      </c>
      <c r="Y3679" t="str">
        <f t="shared" si="812"/>
        <v>junio</v>
      </c>
      <c r="Z3679">
        <f>YEAR(BD_PONDERACIONES[[#This Row],[Fecha Ejecución del Ticket]])</f>
        <v>2022</v>
      </c>
      <c r="AA3679" t="str">
        <f t="shared" si="800"/>
        <v>noviembre</v>
      </c>
      <c r="AB3679">
        <f>YEAR(BD_PONDERACIONES[[#This Row],[Fecha de Inspección]])</f>
        <v>2022</v>
      </c>
      <c r="AC3679">
        <f t="shared" si="801"/>
        <v>0.5</v>
      </c>
      <c r="AD3679">
        <f t="shared" si="802"/>
        <v>0.5</v>
      </c>
      <c r="AE3679">
        <f t="shared" si="803"/>
        <v>0</v>
      </c>
      <c r="AF3679">
        <f t="shared" si="804"/>
        <v>0</v>
      </c>
      <c r="AG3679">
        <f t="shared" si="805"/>
        <v>0.5</v>
      </c>
      <c r="AH3679">
        <f t="shared" si="806"/>
        <v>0.5</v>
      </c>
      <c r="AI3679">
        <f t="shared" si="807"/>
        <v>0.25</v>
      </c>
      <c r="AJ3679">
        <f t="shared" si="808"/>
        <v>0.25</v>
      </c>
      <c r="AK3679">
        <f t="shared" si="809"/>
        <v>0.5</v>
      </c>
      <c r="AL3679">
        <f t="shared" si="810"/>
        <v>0.32500000000000001</v>
      </c>
      <c r="AM3679">
        <f t="shared" si="811"/>
        <v>0.17499999999999999</v>
      </c>
      <c r="AN3679" s="6">
        <f t="shared" si="813"/>
        <v>0.6</v>
      </c>
      <c r="AO3679" t="str">
        <f>VLOOKUP(BD_PONDERACIONES[[#This Row],[Comuna]],Tabla3[#All],2,0)</f>
        <v>Florida</v>
      </c>
    </row>
    <row r="3680" spans="1:41" x14ac:dyDescent="0.35">
      <c r="A3680" t="s">
        <v>17615</v>
      </c>
      <c r="B3680" t="s">
        <v>17616</v>
      </c>
      <c r="C3680" t="s">
        <v>17617</v>
      </c>
      <c r="D3680" s="5">
        <v>44869</v>
      </c>
      <c r="E3680" s="5">
        <v>44734</v>
      </c>
      <c r="F3680" t="s">
        <v>763</v>
      </c>
      <c r="G3680" t="s">
        <v>17618</v>
      </c>
      <c r="H3680" t="s">
        <v>1389</v>
      </c>
      <c r="J3680" t="s">
        <v>756</v>
      </c>
      <c r="K3680" t="s">
        <v>756</v>
      </c>
      <c r="L3680" t="s">
        <v>757</v>
      </c>
      <c r="M3680" t="s">
        <v>757</v>
      </c>
      <c r="N3680" t="s">
        <v>756</v>
      </c>
      <c r="O3680" t="s">
        <v>756</v>
      </c>
      <c r="P3680" t="s">
        <v>758</v>
      </c>
      <c r="Q3680" t="s">
        <v>759</v>
      </c>
      <c r="R3680" t="s">
        <v>759</v>
      </c>
      <c r="S3680" t="s">
        <v>757</v>
      </c>
      <c r="T3680" t="s">
        <v>757</v>
      </c>
      <c r="U3680" t="s">
        <v>757</v>
      </c>
      <c r="V3680" t="s">
        <v>756</v>
      </c>
      <c r="W3680" t="s">
        <v>768</v>
      </c>
      <c r="X3680" t="s">
        <v>17619</v>
      </c>
      <c r="Y3680" t="str">
        <f t="shared" si="812"/>
        <v>junio</v>
      </c>
      <c r="Z3680">
        <f>YEAR(BD_PONDERACIONES[[#This Row],[Fecha Ejecución del Ticket]])</f>
        <v>2022</v>
      </c>
      <c r="AA3680" t="str">
        <f t="shared" si="800"/>
        <v>noviembre</v>
      </c>
      <c r="AB3680">
        <f>YEAR(BD_PONDERACIONES[[#This Row],[Fecha de Inspección]])</f>
        <v>2022</v>
      </c>
      <c r="AC3680">
        <f t="shared" si="801"/>
        <v>0.5</v>
      </c>
      <c r="AD3680">
        <f t="shared" si="802"/>
        <v>0.5</v>
      </c>
      <c r="AE3680">
        <f t="shared" si="803"/>
        <v>0.5</v>
      </c>
      <c r="AF3680">
        <f t="shared" si="804"/>
        <v>0.5</v>
      </c>
      <c r="AG3680">
        <f t="shared" si="805"/>
        <v>0.5</v>
      </c>
      <c r="AH3680">
        <f t="shared" si="806"/>
        <v>0.5</v>
      </c>
      <c r="AI3680">
        <f t="shared" si="807"/>
        <v>0.25</v>
      </c>
      <c r="AJ3680">
        <f t="shared" si="808"/>
        <v>0.25</v>
      </c>
      <c r="AK3680">
        <f t="shared" si="809"/>
        <v>0.5</v>
      </c>
      <c r="AL3680">
        <f t="shared" si="810"/>
        <v>0.5</v>
      </c>
      <c r="AM3680">
        <f t="shared" si="811"/>
        <v>0.17499999999999999</v>
      </c>
      <c r="AN3680" s="6">
        <f t="shared" si="813"/>
        <v>0.93500000000000005</v>
      </c>
      <c r="AO3680" t="str">
        <f>VLOOKUP(BD_PONDERACIONES[[#This Row],[Comuna]],Tabla3[#All],2,0)</f>
        <v>Florida</v>
      </c>
    </row>
    <row r="3681" spans="1:41" x14ac:dyDescent="0.35">
      <c r="A3681" t="s">
        <v>17620</v>
      </c>
      <c r="B3681" t="s">
        <v>17621</v>
      </c>
      <c r="C3681" t="s">
        <v>17622</v>
      </c>
      <c r="D3681" s="5">
        <v>44869</v>
      </c>
      <c r="E3681" s="5">
        <v>44716</v>
      </c>
      <c r="F3681" t="s">
        <v>753</v>
      </c>
      <c r="G3681" t="s">
        <v>17623</v>
      </c>
      <c r="H3681" t="s">
        <v>1389</v>
      </c>
      <c r="J3681" t="s">
        <v>756</v>
      </c>
      <c r="K3681" t="s">
        <v>756</v>
      </c>
      <c r="L3681" t="s">
        <v>757</v>
      </c>
      <c r="M3681" t="s">
        <v>757</v>
      </c>
      <c r="N3681" t="s">
        <v>756</v>
      </c>
      <c r="O3681" t="s">
        <v>756</v>
      </c>
      <c r="P3681" t="s">
        <v>758</v>
      </c>
      <c r="Q3681" t="s">
        <v>759</v>
      </c>
      <c r="R3681" t="s">
        <v>759</v>
      </c>
      <c r="S3681" t="s">
        <v>757</v>
      </c>
      <c r="T3681" t="s">
        <v>757</v>
      </c>
      <c r="U3681" t="s">
        <v>757</v>
      </c>
      <c r="V3681" t="s">
        <v>756</v>
      </c>
      <c r="W3681" t="s">
        <v>756</v>
      </c>
      <c r="X3681" t="s">
        <v>17624</v>
      </c>
      <c r="Y3681" t="str">
        <f t="shared" si="812"/>
        <v>junio</v>
      </c>
      <c r="Z3681">
        <f>YEAR(BD_PONDERACIONES[[#This Row],[Fecha Ejecución del Ticket]])</f>
        <v>2022</v>
      </c>
      <c r="AA3681" t="str">
        <f t="shared" si="800"/>
        <v>noviembre</v>
      </c>
      <c r="AB3681">
        <f>YEAR(BD_PONDERACIONES[[#This Row],[Fecha de Inspección]])</f>
        <v>2022</v>
      </c>
      <c r="AC3681">
        <f t="shared" si="801"/>
        <v>0.5</v>
      </c>
      <c r="AD3681">
        <f t="shared" si="802"/>
        <v>0.5</v>
      </c>
      <c r="AE3681">
        <f t="shared" si="803"/>
        <v>0.5</v>
      </c>
      <c r="AF3681">
        <f t="shared" si="804"/>
        <v>0.5</v>
      </c>
      <c r="AG3681">
        <f t="shared" si="805"/>
        <v>0.5</v>
      </c>
      <c r="AH3681">
        <f t="shared" si="806"/>
        <v>0.5</v>
      </c>
      <c r="AI3681">
        <f t="shared" si="807"/>
        <v>0.25</v>
      </c>
      <c r="AJ3681">
        <f t="shared" si="808"/>
        <v>0.25</v>
      </c>
      <c r="AK3681">
        <f t="shared" si="809"/>
        <v>0.5</v>
      </c>
      <c r="AL3681">
        <f t="shared" si="810"/>
        <v>0.5</v>
      </c>
      <c r="AM3681">
        <f t="shared" si="811"/>
        <v>0.5</v>
      </c>
      <c r="AN3681" s="6">
        <f t="shared" si="813"/>
        <v>1</v>
      </c>
      <c r="AO3681" t="str">
        <f>VLOOKUP(BD_PONDERACIONES[[#This Row],[Comuna]],Tabla3[#All],2,0)</f>
        <v>Florida</v>
      </c>
    </row>
    <row r="3682" spans="1:41" x14ac:dyDescent="0.35">
      <c r="A3682" t="s">
        <v>17625</v>
      </c>
      <c r="B3682" t="s">
        <v>17626</v>
      </c>
      <c r="C3682" t="s">
        <v>17627</v>
      </c>
      <c r="D3682" s="5">
        <v>44869</v>
      </c>
      <c r="E3682" s="5">
        <v>44734</v>
      </c>
      <c r="F3682" t="s">
        <v>763</v>
      </c>
      <c r="G3682" t="s">
        <v>17628</v>
      </c>
      <c r="H3682" t="s">
        <v>1389</v>
      </c>
      <c r="J3682" t="s">
        <v>756</v>
      </c>
      <c r="K3682" t="s">
        <v>756</v>
      </c>
      <c r="L3682" t="s">
        <v>757</v>
      </c>
      <c r="M3682" t="s">
        <v>757</v>
      </c>
      <c r="N3682" t="s">
        <v>756</v>
      </c>
      <c r="O3682" t="s">
        <v>756</v>
      </c>
      <c r="P3682" t="s">
        <v>758</v>
      </c>
      <c r="Q3682" t="s">
        <v>759</v>
      </c>
      <c r="R3682" t="s">
        <v>759</v>
      </c>
      <c r="S3682" t="s">
        <v>757</v>
      </c>
      <c r="T3682" t="s">
        <v>757</v>
      </c>
      <c r="U3682" t="s">
        <v>757</v>
      </c>
      <c r="V3682" t="s">
        <v>756</v>
      </c>
      <c r="W3682" t="s">
        <v>768</v>
      </c>
      <c r="X3682" t="s">
        <v>17629</v>
      </c>
      <c r="Y3682" t="str">
        <f t="shared" si="812"/>
        <v>junio</v>
      </c>
      <c r="Z3682">
        <f>YEAR(BD_PONDERACIONES[[#This Row],[Fecha Ejecución del Ticket]])</f>
        <v>2022</v>
      </c>
      <c r="AA3682" t="str">
        <f t="shared" si="800"/>
        <v>noviembre</v>
      </c>
      <c r="AB3682">
        <f>YEAR(BD_PONDERACIONES[[#This Row],[Fecha de Inspección]])</f>
        <v>2022</v>
      </c>
      <c r="AC3682">
        <f t="shared" si="801"/>
        <v>0.5</v>
      </c>
      <c r="AD3682">
        <f t="shared" si="802"/>
        <v>0.5</v>
      </c>
      <c r="AE3682">
        <f t="shared" si="803"/>
        <v>0.5</v>
      </c>
      <c r="AF3682">
        <f t="shared" si="804"/>
        <v>0.5</v>
      </c>
      <c r="AG3682">
        <f t="shared" si="805"/>
        <v>0.5</v>
      </c>
      <c r="AH3682">
        <f t="shared" si="806"/>
        <v>0.5</v>
      </c>
      <c r="AI3682">
        <f t="shared" si="807"/>
        <v>0.25</v>
      </c>
      <c r="AJ3682">
        <f t="shared" si="808"/>
        <v>0.25</v>
      </c>
      <c r="AK3682">
        <f t="shared" si="809"/>
        <v>0.5</v>
      </c>
      <c r="AL3682">
        <f t="shared" si="810"/>
        <v>0.5</v>
      </c>
      <c r="AM3682">
        <f t="shared" si="811"/>
        <v>0.17499999999999999</v>
      </c>
      <c r="AN3682" s="6">
        <f t="shared" si="813"/>
        <v>0.93500000000000005</v>
      </c>
      <c r="AO3682" t="str">
        <f>VLOOKUP(BD_PONDERACIONES[[#This Row],[Comuna]],Tabla3[#All],2,0)</f>
        <v>Florida</v>
      </c>
    </row>
    <row r="3683" spans="1:41" x14ac:dyDescent="0.35">
      <c r="A3683" t="s">
        <v>17630</v>
      </c>
      <c r="B3683" t="s">
        <v>17631</v>
      </c>
      <c r="C3683" t="s">
        <v>17632</v>
      </c>
      <c r="D3683" s="5">
        <v>44869</v>
      </c>
      <c r="E3683" s="5">
        <v>44733</v>
      </c>
      <c r="F3683" t="s">
        <v>763</v>
      </c>
      <c r="G3683" t="s">
        <v>17633</v>
      </c>
      <c r="H3683" t="s">
        <v>1389</v>
      </c>
      <c r="J3683" t="s">
        <v>756</v>
      </c>
      <c r="K3683" t="s">
        <v>756</v>
      </c>
      <c r="L3683" t="s">
        <v>757</v>
      </c>
      <c r="M3683" t="s">
        <v>757</v>
      </c>
      <c r="N3683" t="s">
        <v>756</v>
      </c>
      <c r="O3683" t="s">
        <v>756</v>
      </c>
      <c r="P3683" t="s">
        <v>758</v>
      </c>
      <c r="Q3683" t="s">
        <v>759</v>
      </c>
      <c r="R3683" t="s">
        <v>759</v>
      </c>
      <c r="S3683" t="s">
        <v>757</v>
      </c>
      <c r="T3683" t="s">
        <v>757</v>
      </c>
      <c r="U3683" t="s">
        <v>757</v>
      </c>
      <c r="V3683" t="s">
        <v>756</v>
      </c>
      <c r="W3683" t="s">
        <v>768</v>
      </c>
      <c r="X3683" t="s">
        <v>17634</v>
      </c>
      <c r="Y3683" t="str">
        <f t="shared" si="812"/>
        <v>junio</v>
      </c>
      <c r="Z3683">
        <f>YEAR(BD_PONDERACIONES[[#This Row],[Fecha Ejecución del Ticket]])</f>
        <v>2022</v>
      </c>
      <c r="AA3683" t="str">
        <f t="shared" si="800"/>
        <v>noviembre</v>
      </c>
      <c r="AB3683">
        <f>YEAR(BD_PONDERACIONES[[#This Row],[Fecha de Inspección]])</f>
        <v>2022</v>
      </c>
      <c r="AC3683">
        <f t="shared" si="801"/>
        <v>0.5</v>
      </c>
      <c r="AD3683">
        <f t="shared" si="802"/>
        <v>0.5</v>
      </c>
      <c r="AE3683">
        <f t="shared" si="803"/>
        <v>0.5</v>
      </c>
      <c r="AF3683">
        <f t="shared" si="804"/>
        <v>0.5</v>
      </c>
      <c r="AG3683">
        <f t="shared" si="805"/>
        <v>0.5</v>
      </c>
      <c r="AH3683">
        <f t="shared" si="806"/>
        <v>0.5</v>
      </c>
      <c r="AI3683">
        <f t="shared" si="807"/>
        <v>0.25</v>
      </c>
      <c r="AJ3683">
        <f t="shared" si="808"/>
        <v>0.25</v>
      </c>
      <c r="AK3683">
        <f t="shared" si="809"/>
        <v>0.5</v>
      </c>
      <c r="AL3683">
        <f t="shared" si="810"/>
        <v>0.5</v>
      </c>
      <c r="AM3683">
        <f t="shared" si="811"/>
        <v>0.17499999999999999</v>
      </c>
      <c r="AN3683" s="6">
        <f t="shared" si="813"/>
        <v>0.93500000000000005</v>
      </c>
      <c r="AO3683" t="str">
        <f>VLOOKUP(BD_PONDERACIONES[[#This Row],[Comuna]],Tabla3[#All],2,0)</f>
        <v>Florida</v>
      </c>
    </row>
    <row r="3684" spans="1:41" x14ac:dyDescent="0.35">
      <c r="A3684" t="s">
        <v>17635</v>
      </c>
      <c r="B3684" t="s">
        <v>17636</v>
      </c>
      <c r="C3684" t="s">
        <v>17637</v>
      </c>
      <c r="D3684" s="5">
        <v>44869</v>
      </c>
      <c r="E3684" s="5">
        <v>44733</v>
      </c>
      <c r="F3684" t="s">
        <v>763</v>
      </c>
      <c r="G3684" t="s">
        <v>17638</v>
      </c>
      <c r="H3684" t="s">
        <v>1389</v>
      </c>
      <c r="J3684" t="s">
        <v>756</v>
      </c>
      <c r="K3684" t="s">
        <v>756</v>
      </c>
      <c r="L3684" t="s">
        <v>757</v>
      </c>
      <c r="M3684" t="s">
        <v>757</v>
      </c>
      <c r="N3684" t="s">
        <v>756</v>
      </c>
      <c r="O3684" t="s">
        <v>756</v>
      </c>
      <c r="P3684" t="s">
        <v>758</v>
      </c>
      <c r="Q3684" t="s">
        <v>759</v>
      </c>
      <c r="R3684" t="s">
        <v>759</v>
      </c>
      <c r="S3684" t="s">
        <v>757</v>
      </c>
      <c r="T3684" t="s">
        <v>757</v>
      </c>
      <c r="U3684" t="s">
        <v>757</v>
      </c>
      <c r="V3684" t="s">
        <v>756</v>
      </c>
      <c r="W3684" t="s">
        <v>756</v>
      </c>
      <c r="X3684" t="s">
        <v>17639</v>
      </c>
      <c r="Y3684" t="str">
        <f t="shared" si="812"/>
        <v>junio</v>
      </c>
      <c r="Z3684">
        <f>YEAR(BD_PONDERACIONES[[#This Row],[Fecha Ejecución del Ticket]])</f>
        <v>2022</v>
      </c>
      <c r="AA3684" t="str">
        <f t="shared" si="800"/>
        <v>noviembre</v>
      </c>
      <c r="AB3684">
        <f>YEAR(BD_PONDERACIONES[[#This Row],[Fecha de Inspección]])</f>
        <v>2022</v>
      </c>
      <c r="AC3684">
        <f t="shared" si="801"/>
        <v>0.5</v>
      </c>
      <c r="AD3684">
        <f t="shared" si="802"/>
        <v>0.5</v>
      </c>
      <c r="AE3684">
        <f t="shared" si="803"/>
        <v>0.5</v>
      </c>
      <c r="AF3684">
        <f t="shared" si="804"/>
        <v>0.5</v>
      </c>
      <c r="AG3684">
        <f t="shared" si="805"/>
        <v>0.5</v>
      </c>
      <c r="AH3684">
        <f t="shared" si="806"/>
        <v>0.5</v>
      </c>
      <c r="AI3684">
        <f t="shared" si="807"/>
        <v>0.25</v>
      </c>
      <c r="AJ3684">
        <f t="shared" si="808"/>
        <v>0.25</v>
      </c>
      <c r="AK3684">
        <f t="shared" si="809"/>
        <v>0.5</v>
      </c>
      <c r="AL3684">
        <f t="shared" si="810"/>
        <v>0.5</v>
      </c>
      <c r="AM3684">
        <f t="shared" si="811"/>
        <v>0.5</v>
      </c>
      <c r="AN3684" s="6">
        <f t="shared" si="813"/>
        <v>1</v>
      </c>
      <c r="AO3684" t="str">
        <f>VLOOKUP(BD_PONDERACIONES[[#This Row],[Comuna]],Tabla3[#All],2,0)</f>
        <v>Florida</v>
      </c>
    </row>
    <row r="3685" spans="1:41" x14ac:dyDescent="0.35">
      <c r="A3685" t="s">
        <v>17640</v>
      </c>
      <c r="B3685" t="s">
        <v>17641</v>
      </c>
      <c r="C3685" t="s">
        <v>17642</v>
      </c>
      <c r="D3685" s="5">
        <v>44869</v>
      </c>
      <c r="E3685" s="5">
        <v>44733</v>
      </c>
      <c r="F3685" t="s">
        <v>763</v>
      </c>
      <c r="G3685" t="s">
        <v>17643</v>
      </c>
      <c r="H3685" t="s">
        <v>1389</v>
      </c>
      <c r="J3685" t="s">
        <v>756</v>
      </c>
      <c r="K3685" t="s">
        <v>756</v>
      </c>
      <c r="L3685" t="s">
        <v>773</v>
      </c>
      <c r="M3685" t="s">
        <v>773</v>
      </c>
      <c r="N3685" t="s">
        <v>756</v>
      </c>
      <c r="O3685" t="s">
        <v>756</v>
      </c>
      <c r="P3685" t="s">
        <v>758</v>
      </c>
      <c r="Q3685" t="s">
        <v>759</v>
      </c>
      <c r="R3685" t="s">
        <v>759</v>
      </c>
      <c r="S3685" t="s">
        <v>757</v>
      </c>
      <c r="T3685" t="s">
        <v>757</v>
      </c>
      <c r="U3685" t="s">
        <v>757</v>
      </c>
      <c r="V3685" t="s">
        <v>756</v>
      </c>
      <c r="W3685" t="s">
        <v>756</v>
      </c>
      <c r="X3685" t="s">
        <v>17644</v>
      </c>
      <c r="Y3685" t="str">
        <f t="shared" si="812"/>
        <v>junio</v>
      </c>
      <c r="Z3685">
        <f>YEAR(BD_PONDERACIONES[[#This Row],[Fecha Ejecución del Ticket]])</f>
        <v>2022</v>
      </c>
      <c r="AA3685" t="str">
        <f t="shared" si="800"/>
        <v>noviembre</v>
      </c>
      <c r="AB3685">
        <f>YEAR(BD_PONDERACIONES[[#This Row],[Fecha de Inspección]])</f>
        <v>2022</v>
      </c>
      <c r="AC3685">
        <f t="shared" si="801"/>
        <v>0.5</v>
      </c>
      <c r="AD3685">
        <f t="shared" si="802"/>
        <v>0.5</v>
      </c>
      <c r="AE3685">
        <f t="shared" si="803"/>
        <v>0</v>
      </c>
      <c r="AF3685">
        <f t="shared" si="804"/>
        <v>0</v>
      </c>
      <c r="AG3685">
        <f t="shared" si="805"/>
        <v>0.5</v>
      </c>
      <c r="AH3685">
        <f t="shared" si="806"/>
        <v>0.5</v>
      </c>
      <c r="AI3685">
        <f t="shared" si="807"/>
        <v>0.25</v>
      </c>
      <c r="AJ3685">
        <f t="shared" si="808"/>
        <v>0.25</v>
      </c>
      <c r="AK3685">
        <f t="shared" si="809"/>
        <v>0.5</v>
      </c>
      <c r="AL3685">
        <f t="shared" si="810"/>
        <v>0.5</v>
      </c>
      <c r="AM3685">
        <f t="shared" si="811"/>
        <v>0.5</v>
      </c>
      <c r="AN3685" s="6">
        <f t="shared" si="813"/>
        <v>0.7</v>
      </c>
      <c r="AO3685" t="str">
        <f>VLOOKUP(BD_PONDERACIONES[[#This Row],[Comuna]],Tabla3[#All],2,0)</f>
        <v>Florida</v>
      </c>
    </row>
    <row r="3686" spans="1:41" x14ac:dyDescent="0.35">
      <c r="A3686" t="s">
        <v>17645</v>
      </c>
      <c r="B3686" t="s">
        <v>17646</v>
      </c>
      <c r="C3686" t="s">
        <v>17647</v>
      </c>
      <c r="D3686" s="5">
        <v>44869</v>
      </c>
      <c r="E3686" s="5">
        <v>44732</v>
      </c>
      <c r="F3686" t="s">
        <v>763</v>
      </c>
      <c r="G3686" t="s">
        <v>17648</v>
      </c>
      <c r="H3686" t="s">
        <v>1389</v>
      </c>
      <c r="J3686" t="s">
        <v>756</v>
      </c>
      <c r="K3686" t="s">
        <v>756</v>
      </c>
      <c r="L3686" t="s">
        <v>757</v>
      </c>
      <c r="M3686" t="s">
        <v>757</v>
      </c>
      <c r="N3686" t="s">
        <v>756</v>
      </c>
      <c r="O3686" t="s">
        <v>756</v>
      </c>
      <c r="P3686" t="s">
        <v>758</v>
      </c>
      <c r="Q3686" t="s">
        <v>759</v>
      </c>
      <c r="R3686" t="s">
        <v>759</v>
      </c>
      <c r="S3686" t="s">
        <v>757</v>
      </c>
      <c r="T3686" t="s">
        <v>757</v>
      </c>
      <c r="U3686" t="s">
        <v>757</v>
      </c>
      <c r="V3686" t="s">
        <v>756</v>
      </c>
      <c r="W3686" t="s">
        <v>768</v>
      </c>
      <c r="X3686" t="s">
        <v>17649</v>
      </c>
      <c r="Y3686" t="str">
        <f t="shared" si="812"/>
        <v>junio</v>
      </c>
      <c r="Z3686">
        <f>YEAR(BD_PONDERACIONES[[#This Row],[Fecha Ejecución del Ticket]])</f>
        <v>2022</v>
      </c>
      <c r="AA3686" t="str">
        <f t="shared" si="800"/>
        <v>noviembre</v>
      </c>
      <c r="AB3686">
        <f>YEAR(BD_PONDERACIONES[[#This Row],[Fecha de Inspección]])</f>
        <v>2022</v>
      </c>
      <c r="AC3686">
        <f t="shared" si="801"/>
        <v>0.5</v>
      </c>
      <c r="AD3686">
        <f t="shared" si="802"/>
        <v>0.5</v>
      </c>
      <c r="AE3686">
        <f t="shared" si="803"/>
        <v>0.5</v>
      </c>
      <c r="AF3686">
        <f t="shared" si="804"/>
        <v>0.5</v>
      </c>
      <c r="AG3686">
        <f t="shared" si="805"/>
        <v>0.5</v>
      </c>
      <c r="AH3686">
        <f t="shared" si="806"/>
        <v>0.5</v>
      </c>
      <c r="AI3686">
        <f t="shared" si="807"/>
        <v>0.25</v>
      </c>
      <c r="AJ3686">
        <f t="shared" si="808"/>
        <v>0.25</v>
      </c>
      <c r="AK3686">
        <f t="shared" si="809"/>
        <v>0.5</v>
      </c>
      <c r="AL3686">
        <f t="shared" si="810"/>
        <v>0.5</v>
      </c>
      <c r="AM3686">
        <f t="shared" si="811"/>
        <v>0.17499999999999999</v>
      </c>
      <c r="AN3686" s="6">
        <f t="shared" si="813"/>
        <v>0.93500000000000005</v>
      </c>
      <c r="AO3686" t="str">
        <f>VLOOKUP(BD_PONDERACIONES[[#This Row],[Comuna]],Tabla3[#All],2,0)</f>
        <v>Florida</v>
      </c>
    </row>
    <row r="3687" spans="1:41" x14ac:dyDescent="0.35">
      <c r="A3687" t="s">
        <v>17650</v>
      </c>
      <c r="B3687" t="s">
        <v>17651</v>
      </c>
      <c r="C3687" t="s">
        <v>17652</v>
      </c>
      <c r="D3687" s="5">
        <v>44872</v>
      </c>
      <c r="E3687" s="5">
        <v>44734</v>
      </c>
      <c r="F3687" t="s">
        <v>763</v>
      </c>
      <c r="G3687" t="s">
        <v>17653</v>
      </c>
      <c r="H3687" t="s">
        <v>1389</v>
      </c>
      <c r="J3687" t="s">
        <v>756</v>
      </c>
      <c r="K3687" t="s">
        <v>756</v>
      </c>
      <c r="L3687" t="s">
        <v>773</v>
      </c>
      <c r="M3687" t="s">
        <v>773</v>
      </c>
      <c r="N3687" t="s">
        <v>756</v>
      </c>
      <c r="O3687" t="s">
        <v>756</v>
      </c>
      <c r="P3687" t="s">
        <v>758</v>
      </c>
      <c r="Q3687" t="s">
        <v>759</v>
      </c>
      <c r="R3687" t="s">
        <v>759</v>
      </c>
      <c r="S3687" t="s">
        <v>757</v>
      </c>
      <c r="T3687" t="s">
        <v>757</v>
      </c>
      <c r="U3687" t="s">
        <v>757</v>
      </c>
      <c r="V3687" t="s">
        <v>756</v>
      </c>
      <c r="W3687" t="s">
        <v>768</v>
      </c>
      <c r="X3687" t="s">
        <v>14841</v>
      </c>
      <c r="Y3687" t="str">
        <f t="shared" si="812"/>
        <v>junio</v>
      </c>
      <c r="Z3687">
        <f>YEAR(BD_PONDERACIONES[[#This Row],[Fecha Ejecución del Ticket]])</f>
        <v>2022</v>
      </c>
      <c r="AA3687" t="str">
        <f t="shared" si="800"/>
        <v>noviembre</v>
      </c>
      <c r="AB3687">
        <f>YEAR(BD_PONDERACIONES[[#This Row],[Fecha de Inspección]])</f>
        <v>2022</v>
      </c>
      <c r="AC3687">
        <f t="shared" si="801"/>
        <v>0.5</v>
      </c>
      <c r="AD3687">
        <f t="shared" si="802"/>
        <v>0.5</v>
      </c>
      <c r="AE3687">
        <f t="shared" si="803"/>
        <v>0</v>
      </c>
      <c r="AF3687">
        <f t="shared" si="804"/>
        <v>0</v>
      </c>
      <c r="AG3687">
        <f t="shared" si="805"/>
        <v>0.5</v>
      </c>
      <c r="AH3687">
        <f t="shared" si="806"/>
        <v>0.5</v>
      </c>
      <c r="AI3687">
        <f t="shared" si="807"/>
        <v>0.25</v>
      </c>
      <c r="AJ3687">
        <f t="shared" si="808"/>
        <v>0.25</v>
      </c>
      <c r="AK3687">
        <f t="shared" si="809"/>
        <v>0.5</v>
      </c>
      <c r="AL3687">
        <f t="shared" si="810"/>
        <v>0.5</v>
      </c>
      <c r="AM3687">
        <f t="shared" si="811"/>
        <v>0.17499999999999999</v>
      </c>
      <c r="AN3687" s="6">
        <f t="shared" si="813"/>
        <v>0.63500000000000001</v>
      </c>
      <c r="AO3687" t="str">
        <f>VLOOKUP(BD_PONDERACIONES[[#This Row],[Comuna]],Tabla3[#All],2,0)</f>
        <v>Florida</v>
      </c>
    </row>
    <row r="3688" spans="1:41" x14ac:dyDescent="0.35">
      <c r="A3688" t="s">
        <v>17654</v>
      </c>
      <c r="B3688" t="s">
        <v>17655</v>
      </c>
      <c r="C3688" t="s">
        <v>17656</v>
      </c>
      <c r="D3688" s="5">
        <v>44872</v>
      </c>
      <c r="E3688" s="5">
        <v>44736</v>
      </c>
      <c r="F3688" t="s">
        <v>763</v>
      </c>
      <c r="G3688" t="s">
        <v>17657</v>
      </c>
      <c r="H3688" t="s">
        <v>1389</v>
      </c>
      <c r="J3688" t="s">
        <v>756</v>
      </c>
      <c r="K3688" t="s">
        <v>756</v>
      </c>
      <c r="L3688" t="s">
        <v>757</v>
      </c>
      <c r="M3688" t="s">
        <v>757</v>
      </c>
      <c r="N3688" t="s">
        <v>757</v>
      </c>
      <c r="O3688" t="s">
        <v>757</v>
      </c>
      <c r="P3688" t="s">
        <v>758</v>
      </c>
      <c r="Q3688" t="s">
        <v>759</v>
      </c>
      <c r="R3688" t="s">
        <v>759</v>
      </c>
      <c r="S3688" t="s">
        <v>757</v>
      </c>
      <c r="T3688" t="s">
        <v>757</v>
      </c>
      <c r="U3688" t="s">
        <v>757</v>
      </c>
      <c r="V3688" t="s">
        <v>756</v>
      </c>
      <c r="W3688" t="s">
        <v>768</v>
      </c>
      <c r="X3688" t="s">
        <v>17658</v>
      </c>
      <c r="Y3688" t="str">
        <f t="shared" si="812"/>
        <v>junio</v>
      </c>
      <c r="Z3688">
        <f>YEAR(BD_PONDERACIONES[[#This Row],[Fecha Ejecución del Ticket]])</f>
        <v>2022</v>
      </c>
      <c r="AA3688" t="str">
        <f t="shared" si="800"/>
        <v>noviembre</v>
      </c>
      <c r="AB3688">
        <f>YEAR(BD_PONDERACIONES[[#This Row],[Fecha de Inspección]])</f>
        <v>2022</v>
      </c>
      <c r="AC3688">
        <f t="shared" si="801"/>
        <v>0.5</v>
      </c>
      <c r="AD3688">
        <f t="shared" si="802"/>
        <v>0.5</v>
      </c>
      <c r="AE3688">
        <f t="shared" si="803"/>
        <v>0.5</v>
      </c>
      <c r="AF3688">
        <f t="shared" si="804"/>
        <v>0.5</v>
      </c>
      <c r="AG3688">
        <f t="shared" si="805"/>
        <v>0.5</v>
      </c>
      <c r="AH3688">
        <f t="shared" si="806"/>
        <v>0.5</v>
      </c>
      <c r="AI3688">
        <f t="shared" si="807"/>
        <v>0.25</v>
      </c>
      <c r="AJ3688">
        <f t="shared" si="808"/>
        <v>0.25</v>
      </c>
      <c r="AK3688">
        <f t="shared" si="809"/>
        <v>0.5</v>
      </c>
      <c r="AL3688">
        <f t="shared" si="810"/>
        <v>0.5</v>
      </c>
      <c r="AM3688">
        <f t="shared" si="811"/>
        <v>0.17499999999999999</v>
      </c>
      <c r="AN3688" s="6">
        <f t="shared" si="813"/>
        <v>0.93500000000000005</v>
      </c>
      <c r="AO3688" t="str">
        <f>VLOOKUP(BD_PONDERACIONES[[#This Row],[Comuna]],Tabla3[#All],2,0)</f>
        <v>Florida</v>
      </c>
    </row>
    <row r="3689" spans="1:41" x14ac:dyDescent="0.35">
      <c r="A3689" t="s">
        <v>17659</v>
      </c>
      <c r="B3689" t="s">
        <v>17660</v>
      </c>
      <c r="C3689" t="s">
        <v>17661</v>
      </c>
      <c r="D3689" s="5">
        <v>44872</v>
      </c>
      <c r="E3689" s="5">
        <v>44716</v>
      </c>
      <c r="F3689" t="s">
        <v>753</v>
      </c>
      <c r="G3689" t="s">
        <v>17662</v>
      </c>
      <c r="H3689" t="s">
        <v>1389</v>
      </c>
      <c r="J3689" t="s">
        <v>756</v>
      </c>
      <c r="K3689" t="s">
        <v>756</v>
      </c>
      <c r="L3689" t="s">
        <v>757</v>
      </c>
      <c r="M3689" t="s">
        <v>757</v>
      </c>
      <c r="N3689" t="s">
        <v>756</v>
      </c>
      <c r="O3689" t="s">
        <v>756</v>
      </c>
      <c r="P3689" t="s">
        <v>765</v>
      </c>
      <c r="Q3689" t="s">
        <v>17663</v>
      </c>
      <c r="R3689" t="s">
        <v>17664</v>
      </c>
      <c r="S3689" t="s">
        <v>756</v>
      </c>
      <c r="T3689" t="s">
        <v>756</v>
      </c>
      <c r="U3689" t="s">
        <v>756</v>
      </c>
      <c r="V3689" t="s">
        <v>768</v>
      </c>
      <c r="W3689" t="s">
        <v>756</v>
      </c>
      <c r="X3689" t="s">
        <v>17665</v>
      </c>
      <c r="Y3689" t="str">
        <f t="shared" si="812"/>
        <v>junio</v>
      </c>
      <c r="Z3689">
        <f>YEAR(BD_PONDERACIONES[[#This Row],[Fecha Ejecución del Ticket]])</f>
        <v>2022</v>
      </c>
      <c r="AA3689" t="str">
        <f t="shared" si="800"/>
        <v>noviembre</v>
      </c>
      <c r="AB3689">
        <f>YEAR(BD_PONDERACIONES[[#This Row],[Fecha de Inspección]])</f>
        <v>2022</v>
      </c>
      <c r="AC3689">
        <f t="shared" si="801"/>
        <v>0.5</v>
      </c>
      <c r="AD3689">
        <f t="shared" si="802"/>
        <v>0.5</v>
      </c>
      <c r="AE3689">
        <f t="shared" si="803"/>
        <v>0.5</v>
      </c>
      <c r="AF3689">
        <f t="shared" si="804"/>
        <v>0.5</v>
      </c>
      <c r="AG3689">
        <f t="shared" si="805"/>
        <v>0.5</v>
      </c>
      <c r="AH3689">
        <f t="shared" si="806"/>
        <v>0.5</v>
      </c>
      <c r="AI3689">
        <f t="shared" si="807"/>
        <v>0.25</v>
      </c>
      <c r="AJ3689">
        <f t="shared" si="808"/>
        <v>0.25</v>
      </c>
      <c r="AK3689">
        <f t="shared" si="809"/>
        <v>0.5</v>
      </c>
      <c r="AL3689">
        <f t="shared" si="810"/>
        <v>0.17499999999999999</v>
      </c>
      <c r="AM3689">
        <f t="shared" si="811"/>
        <v>0.5</v>
      </c>
      <c r="AN3689" s="6">
        <f t="shared" si="813"/>
        <v>0.93500000000000005</v>
      </c>
      <c r="AO3689" t="str">
        <f>VLOOKUP(BD_PONDERACIONES[[#This Row],[Comuna]],Tabla3[#All],2,0)</f>
        <v>Florida</v>
      </c>
    </row>
    <row r="3690" spans="1:41" x14ac:dyDescent="0.35">
      <c r="A3690" t="s">
        <v>17666</v>
      </c>
      <c r="B3690" t="s">
        <v>17667</v>
      </c>
      <c r="C3690" t="s">
        <v>17668</v>
      </c>
      <c r="D3690" s="5">
        <v>44872</v>
      </c>
      <c r="E3690" s="5">
        <v>44735</v>
      </c>
      <c r="F3690" t="s">
        <v>763</v>
      </c>
      <c r="G3690" t="s">
        <v>17669</v>
      </c>
      <c r="H3690" t="s">
        <v>1389</v>
      </c>
      <c r="J3690" t="s">
        <v>756</v>
      </c>
      <c r="K3690" t="s">
        <v>756</v>
      </c>
      <c r="L3690" t="s">
        <v>757</v>
      </c>
      <c r="M3690" t="s">
        <v>757</v>
      </c>
      <c r="N3690" t="s">
        <v>756</v>
      </c>
      <c r="O3690" t="s">
        <v>756</v>
      </c>
      <c r="P3690" t="s">
        <v>758</v>
      </c>
      <c r="Q3690" t="s">
        <v>759</v>
      </c>
      <c r="R3690" t="s">
        <v>759</v>
      </c>
      <c r="S3690" t="s">
        <v>757</v>
      </c>
      <c r="T3690" t="s">
        <v>757</v>
      </c>
      <c r="U3690" t="s">
        <v>757</v>
      </c>
      <c r="V3690" t="s">
        <v>773</v>
      </c>
      <c r="W3690" t="s">
        <v>773</v>
      </c>
      <c r="X3690" t="s">
        <v>17670</v>
      </c>
      <c r="Y3690" t="str">
        <f t="shared" si="812"/>
        <v>junio</v>
      </c>
      <c r="Z3690">
        <f>YEAR(BD_PONDERACIONES[[#This Row],[Fecha Ejecución del Ticket]])</f>
        <v>2022</v>
      </c>
      <c r="AA3690" t="str">
        <f t="shared" si="800"/>
        <v>noviembre</v>
      </c>
      <c r="AB3690">
        <f>YEAR(BD_PONDERACIONES[[#This Row],[Fecha de Inspección]])</f>
        <v>2022</v>
      </c>
      <c r="AC3690">
        <f t="shared" si="801"/>
        <v>0.5</v>
      </c>
      <c r="AD3690">
        <f t="shared" si="802"/>
        <v>0.5</v>
      </c>
      <c r="AE3690">
        <f t="shared" si="803"/>
        <v>0.5</v>
      </c>
      <c r="AF3690">
        <f t="shared" si="804"/>
        <v>0.5</v>
      </c>
      <c r="AG3690">
        <f t="shared" si="805"/>
        <v>0.5</v>
      </c>
      <c r="AH3690">
        <f t="shared" si="806"/>
        <v>0.5</v>
      </c>
      <c r="AI3690">
        <f t="shared" si="807"/>
        <v>0.25</v>
      </c>
      <c r="AJ3690">
        <f t="shared" si="808"/>
        <v>0.25</v>
      </c>
      <c r="AK3690">
        <f t="shared" si="809"/>
        <v>0.5</v>
      </c>
      <c r="AL3690">
        <f t="shared" si="810"/>
        <v>0</v>
      </c>
      <c r="AM3690">
        <f t="shared" si="811"/>
        <v>0</v>
      </c>
      <c r="AN3690" s="6">
        <f t="shared" si="813"/>
        <v>0.8</v>
      </c>
      <c r="AO3690" t="str">
        <f>VLOOKUP(BD_PONDERACIONES[[#This Row],[Comuna]],Tabla3[#All],2,0)</f>
        <v>Florida</v>
      </c>
    </row>
    <row r="3691" spans="1:41" x14ac:dyDescent="0.35">
      <c r="A3691" t="s">
        <v>17671</v>
      </c>
      <c r="B3691" t="s">
        <v>17672</v>
      </c>
      <c r="C3691" t="s">
        <v>17673</v>
      </c>
      <c r="D3691" s="5">
        <v>44872</v>
      </c>
      <c r="E3691" s="5">
        <v>44735</v>
      </c>
      <c r="F3691" t="s">
        <v>763</v>
      </c>
      <c r="G3691" t="s">
        <v>17674</v>
      </c>
      <c r="H3691" t="s">
        <v>1389</v>
      </c>
      <c r="J3691" t="s">
        <v>756</v>
      </c>
      <c r="K3691" t="s">
        <v>756</v>
      </c>
      <c r="L3691" t="s">
        <v>757</v>
      </c>
      <c r="M3691" t="s">
        <v>757</v>
      </c>
      <c r="N3691" t="s">
        <v>756</v>
      </c>
      <c r="O3691" t="s">
        <v>756</v>
      </c>
      <c r="P3691" t="s">
        <v>758</v>
      </c>
      <c r="Q3691" t="s">
        <v>759</v>
      </c>
      <c r="R3691" t="s">
        <v>759</v>
      </c>
      <c r="S3691" t="s">
        <v>757</v>
      </c>
      <c r="T3691" t="s">
        <v>757</v>
      </c>
      <c r="U3691" t="s">
        <v>757</v>
      </c>
      <c r="V3691" t="s">
        <v>756</v>
      </c>
      <c r="W3691" t="s">
        <v>768</v>
      </c>
      <c r="X3691" t="s">
        <v>11786</v>
      </c>
      <c r="Y3691" t="str">
        <f t="shared" si="812"/>
        <v>junio</v>
      </c>
      <c r="Z3691">
        <f>YEAR(BD_PONDERACIONES[[#This Row],[Fecha Ejecución del Ticket]])</f>
        <v>2022</v>
      </c>
      <c r="AA3691" t="str">
        <f t="shared" si="800"/>
        <v>noviembre</v>
      </c>
      <c r="AB3691">
        <f>YEAR(BD_PONDERACIONES[[#This Row],[Fecha de Inspección]])</f>
        <v>2022</v>
      </c>
      <c r="AC3691">
        <f t="shared" si="801"/>
        <v>0.5</v>
      </c>
      <c r="AD3691">
        <f t="shared" si="802"/>
        <v>0.5</v>
      </c>
      <c r="AE3691">
        <f t="shared" si="803"/>
        <v>0.5</v>
      </c>
      <c r="AF3691">
        <f t="shared" si="804"/>
        <v>0.5</v>
      </c>
      <c r="AG3691">
        <f t="shared" si="805"/>
        <v>0.5</v>
      </c>
      <c r="AH3691">
        <f t="shared" si="806"/>
        <v>0.5</v>
      </c>
      <c r="AI3691">
        <f t="shared" si="807"/>
        <v>0.25</v>
      </c>
      <c r="AJ3691">
        <f t="shared" si="808"/>
        <v>0.25</v>
      </c>
      <c r="AK3691">
        <f t="shared" si="809"/>
        <v>0.5</v>
      </c>
      <c r="AL3691">
        <f t="shared" si="810"/>
        <v>0.5</v>
      </c>
      <c r="AM3691">
        <f t="shared" si="811"/>
        <v>0.17499999999999999</v>
      </c>
      <c r="AN3691" s="6">
        <f t="shared" si="813"/>
        <v>0.93500000000000005</v>
      </c>
      <c r="AO3691" t="str">
        <f>VLOOKUP(BD_PONDERACIONES[[#This Row],[Comuna]],Tabla3[#All],2,0)</f>
        <v>Florida</v>
      </c>
    </row>
    <row r="3692" spans="1:41" x14ac:dyDescent="0.35">
      <c r="A3692" t="s">
        <v>17675</v>
      </c>
      <c r="B3692" t="s">
        <v>17676</v>
      </c>
      <c r="C3692" t="s">
        <v>17677</v>
      </c>
      <c r="D3692" s="5">
        <v>44872</v>
      </c>
      <c r="E3692" s="5">
        <v>44729</v>
      </c>
      <c r="F3692" t="s">
        <v>753</v>
      </c>
      <c r="G3692" t="s">
        <v>17678</v>
      </c>
      <c r="H3692" t="s">
        <v>1389</v>
      </c>
      <c r="J3692" t="s">
        <v>756</v>
      </c>
      <c r="K3692" t="s">
        <v>756</v>
      </c>
      <c r="L3692" t="s">
        <v>757</v>
      </c>
      <c r="M3692" t="s">
        <v>757</v>
      </c>
      <c r="N3692" t="s">
        <v>757</v>
      </c>
      <c r="O3692" t="s">
        <v>757</v>
      </c>
      <c r="P3692" t="s">
        <v>758</v>
      </c>
      <c r="Q3692" t="s">
        <v>759</v>
      </c>
      <c r="R3692" t="s">
        <v>759</v>
      </c>
      <c r="S3692" t="s">
        <v>757</v>
      </c>
      <c r="T3692" t="s">
        <v>757</v>
      </c>
      <c r="U3692" t="s">
        <v>757</v>
      </c>
      <c r="V3692" t="s">
        <v>756</v>
      </c>
      <c r="W3692" t="s">
        <v>768</v>
      </c>
      <c r="X3692" t="s">
        <v>17679</v>
      </c>
      <c r="Y3692" t="str">
        <f t="shared" si="812"/>
        <v>junio</v>
      </c>
      <c r="Z3692">
        <f>YEAR(BD_PONDERACIONES[[#This Row],[Fecha Ejecución del Ticket]])</f>
        <v>2022</v>
      </c>
      <c r="AA3692" t="str">
        <f t="shared" si="800"/>
        <v>noviembre</v>
      </c>
      <c r="AB3692">
        <f>YEAR(BD_PONDERACIONES[[#This Row],[Fecha de Inspección]])</f>
        <v>2022</v>
      </c>
      <c r="AC3692">
        <f t="shared" si="801"/>
        <v>0.5</v>
      </c>
      <c r="AD3692">
        <f t="shared" si="802"/>
        <v>0.5</v>
      </c>
      <c r="AE3692">
        <f t="shared" si="803"/>
        <v>0.5</v>
      </c>
      <c r="AF3692">
        <f t="shared" si="804"/>
        <v>0.5</v>
      </c>
      <c r="AG3692">
        <f t="shared" si="805"/>
        <v>0.5</v>
      </c>
      <c r="AH3692">
        <f t="shared" si="806"/>
        <v>0.5</v>
      </c>
      <c r="AI3692">
        <f t="shared" si="807"/>
        <v>0.25</v>
      </c>
      <c r="AJ3692">
        <f t="shared" si="808"/>
        <v>0.25</v>
      </c>
      <c r="AK3692">
        <f t="shared" si="809"/>
        <v>0.5</v>
      </c>
      <c r="AL3692">
        <f t="shared" si="810"/>
        <v>0.5</v>
      </c>
      <c r="AM3692">
        <f t="shared" si="811"/>
        <v>0.17499999999999999</v>
      </c>
      <c r="AN3692" s="6">
        <f t="shared" si="813"/>
        <v>0.93500000000000005</v>
      </c>
      <c r="AO3692" t="str">
        <f>VLOOKUP(BD_PONDERACIONES[[#This Row],[Comuna]],Tabla3[#All],2,0)</f>
        <v>Florida</v>
      </c>
    </row>
    <row r="3693" spans="1:41" x14ac:dyDescent="0.35">
      <c r="A3693" t="s">
        <v>17680</v>
      </c>
      <c r="B3693" t="s">
        <v>17681</v>
      </c>
      <c r="C3693" t="s">
        <v>17682</v>
      </c>
      <c r="D3693" s="5">
        <v>44872</v>
      </c>
      <c r="E3693" s="5">
        <v>44735</v>
      </c>
      <c r="F3693" t="s">
        <v>763</v>
      </c>
      <c r="G3693" t="s">
        <v>17683</v>
      </c>
      <c r="H3693" t="s">
        <v>1389</v>
      </c>
      <c r="J3693" t="s">
        <v>756</v>
      </c>
      <c r="K3693" t="s">
        <v>756</v>
      </c>
      <c r="L3693" t="s">
        <v>773</v>
      </c>
      <c r="M3693" t="s">
        <v>773</v>
      </c>
      <c r="N3693" t="s">
        <v>756</v>
      </c>
      <c r="O3693" t="s">
        <v>756</v>
      </c>
      <c r="P3693" t="s">
        <v>758</v>
      </c>
      <c r="Q3693" t="s">
        <v>759</v>
      </c>
      <c r="R3693" t="s">
        <v>759</v>
      </c>
      <c r="S3693" t="s">
        <v>757</v>
      </c>
      <c r="T3693" t="s">
        <v>757</v>
      </c>
      <c r="U3693" t="s">
        <v>757</v>
      </c>
      <c r="V3693" t="s">
        <v>773</v>
      </c>
      <c r="W3693" t="s">
        <v>773</v>
      </c>
      <c r="X3693" t="s">
        <v>17684</v>
      </c>
      <c r="Y3693" t="str">
        <f t="shared" si="812"/>
        <v>junio</v>
      </c>
      <c r="Z3693">
        <f>YEAR(BD_PONDERACIONES[[#This Row],[Fecha Ejecución del Ticket]])</f>
        <v>2022</v>
      </c>
      <c r="AA3693" t="str">
        <f t="shared" si="800"/>
        <v>noviembre</v>
      </c>
      <c r="AB3693">
        <f>YEAR(BD_PONDERACIONES[[#This Row],[Fecha de Inspección]])</f>
        <v>2022</v>
      </c>
      <c r="AC3693">
        <f t="shared" si="801"/>
        <v>0.5</v>
      </c>
      <c r="AD3693">
        <f t="shared" si="802"/>
        <v>0.5</v>
      </c>
      <c r="AE3693">
        <f t="shared" si="803"/>
        <v>0</v>
      </c>
      <c r="AF3693">
        <f t="shared" si="804"/>
        <v>0</v>
      </c>
      <c r="AG3693">
        <f t="shared" si="805"/>
        <v>0.5</v>
      </c>
      <c r="AH3693">
        <f t="shared" si="806"/>
        <v>0.5</v>
      </c>
      <c r="AI3693">
        <f t="shared" si="807"/>
        <v>0.25</v>
      </c>
      <c r="AJ3693">
        <f t="shared" si="808"/>
        <v>0.25</v>
      </c>
      <c r="AK3693">
        <f t="shared" si="809"/>
        <v>0.5</v>
      </c>
      <c r="AL3693">
        <f t="shared" si="810"/>
        <v>0</v>
      </c>
      <c r="AM3693">
        <f t="shared" si="811"/>
        <v>0</v>
      </c>
      <c r="AN3693" s="6">
        <f t="shared" si="813"/>
        <v>0.5</v>
      </c>
      <c r="AO3693" t="str">
        <f>VLOOKUP(BD_PONDERACIONES[[#This Row],[Comuna]],Tabla3[#All],2,0)</f>
        <v>Florida</v>
      </c>
    </row>
    <row r="3694" spans="1:41" x14ac:dyDescent="0.35">
      <c r="A3694" t="s">
        <v>17685</v>
      </c>
      <c r="B3694" t="s">
        <v>17686</v>
      </c>
      <c r="C3694" t="s">
        <v>17687</v>
      </c>
      <c r="D3694" s="5">
        <v>44872</v>
      </c>
      <c r="E3694" s="5">
        <v>44724</v>
      </c>
      <c r="F3694" t="s">
        <v>753</v>
      </c>
      <c r="G3694" t="s">
        <v>17688</v>
      </c>
      <c r="H3694" t="s">
        <v>1389</v>
      </c>
      <c r="J3694" t="s">
        <v>756</v>
      </c>
      <c r="K3694" t="s">
        <v>756</v>
      </c>
      <c r="L3694" t="s">
        <v>756</v>
      </c>
      <c r="M3694" t="s">
        <v>756</v>
      </c>
      <c r="N3694" t="s">
        <v>756</v>
      </c>
      <c r="O3694" t="s">
        <v>756</v>
      </c>
      <c r="P3694" t="s">
        <v>758</v>
      </c>
      <c r="Q3694" t="s">
        <v>759</v>
      </c>
      <c r="R3694" t="s">
        <v>759</v>
      </c>
      <c r="S3694" t="s">
        <v>757</v>
      </c>
      <c r="T3694" t="s">
        <v>757</v>
      </c>
      <c r="U3694" t="s">
        <v>757</v>
      </c>
      <c r="V3694" t="s">
        <v>756</v>
      </c>
      <c r="W3694" t="s">
        <v>756</v>
      </c>
      <c r="X3694" t="s">
        <v>885</v>
      </c>
      <c r="Y3694" t="str">
        <f t="shared" si="812"/>
        <v>junio</v>
      </c>
      <c r="Z3694">
        <f>YEAR(BD_PONDERACIONES[[#This Row],[Fecha Ejecución del Ticket]])</f>
        <v>2022</v>
      </c>
      <c r="AA3694" t="str">
        <f t="shared" si="800"/>
        <v>noviembre</v>
      </c>
      <c r="AB3694">
        <f>YEAR(BD_PONDERACIONES[[#This Row],[Fecha de Inspección]])</f>
        <v>2022</v>
      </c>
      <c r="AC3694">
        <f t="shared" si="801"/>
        <v>0.5</v>
      </c>
      <c r="AD3694">
        <f t="shared" si="802"/>
        <v>0.5</v>
      </c>
      <c r="AE3694">
        <f t="shared" si="803"/>
        <v>0.5</v>
      </c>
      <c r="AF3694">
        <f t="shared" si="804"/>
        <v>0.5</v>
      </c>
      <c r="AG3694">
        <f t="shared" si="805"/>
        <v>0.5</v>
      </c>
      <c r="AH3694">
        <f t="shared" si="806"/>
        <v>0.5</v>
      </c>
      <c r="AI3694">
        <f t="shared" si="807"/>
        <v>0.25</v>
      </c>
      <c r="AJ3694">
        <f t="shared" si="808"/>
        <v>0.25</v>
      </c>
      <c r="AK3694">
        <f t="shared" si="809"/>
        <v>0.5</v>
      </c>
      <c r="AL3694">
        <f t="shared" si="810"/>
        <v>0.5</v>
      </c>
      <c r="AM3694">
        <f t="shared" si="811"/>
        <v>0.5</v>
      </c>
      <c r="AN3694" s="6">
        <f t="shared" si="813"/>
        <v>1</v>
      </c>
      <c r="AO3694" t="str">
        <f>VLOOKUP(BD_PONDERACIONES[[#This Row],[Comuna]],Tabla3[#All],2,0)</f>
        <v>Florida</v>
      </c>
    </row>
    <row r="3695" spans="1:41" x14ac:dyDescent="0.35">
      <c r="A3695" t="s">
        <v>17689</v>
      </c>
      <c r="B3695" t="s">
        <v>17690</v>
      </c>
      <c r="C3695" t="s">
        <v>17691</v>
      </c>
      <c r="D3695" s="5">
        <v>44872</v>
      </c>
      <c r="E3695" s="5">
        <v>44720</v>
      </c>
      <c r="F3695" t="s">
        <v>753</v>
      </c>
      <c r="G3695" t="s">
        <v>17692</v>
      </c>
      <c r="H3695" t="s">
        <v>1389</v>
      </c>
      <c r="J3695" t="s">
        <v>756</v>
      </c>
      <c r="K3695" t="s">
        <v>756</v>
      </c>
      <c r="L3695" t="s">
        <v>757</v>
      </c>
      <c r="M3695" t="s">
        <v>757</v>
      </c>
      <c r="N3695" t="s">
        <v>756</v>
      </c>
      <c r="O3695" t="s">
        <v>756</v>
      </c>
      <c r="P3695" t="s">
        <v>758</v>
      </c>
      <c r="Q3695" t="s">
        <v>759</v>
      </c>
      <c r="R3695" t="s">
        <v>759</v>
      </c>
      <c r="S3695" t="s">
        <v>757</v>
      </c>
      <c r="T3695" t="s">
        <v>757</v>
      </c>
      <c r="U3695" t="s">
        <v>757</v>
      </c>
      <c r="V3695" t="s">
        <v>904</v>
      </c>
      <c r="W3695" t="s">
        <v>768</v>
      </c>
      <c r="X3695" t="s">
        <v>17693</v>
      </c>
      <c r="Y3695" t="str">
        <f t="shared" si="812"/>
        <v>junio</v>
      </c>
      <c r="Z3695">
        <f>YEAR(BD_PONDERACIONES[[#This Row],[Fecha Ejecución del Ticket]])</f>
        <v>2022</v>
      </c>
      <c r="AA3695" t="str">
        <f t="shared" si="800"/>
        <v>noviembre</v>
      </c>
      <c r="AB3695">
        <f>YEAR(BD_PONDERACIONES[[#This Row],[Fecha de Inspección]])</f>
        <v>2022</v>
      </c>
      <c r="AC3695">
        <f t="shared" si="801"/>
        <v>0.5</v>
      </c>
      <c r="AD3695">
        <f t="shared" si="802"/>
        <v>0.5</v>
      </c>
      <c r="AE3695">
        <f t="shared" si="803"/>
        <v>0.5</v>
      </c>
      <c r="AF3695">
        <f t="shared" si="804"/>
        <v>0.5</v>
      </c>
      <c r="AG3695">
        <f t="shared" si="805"/>
        <v>0.5</v>
      </c>
      <c r="AH3695">
        <f t="shared" si="806"/>
        <v>0.5</v>
      </c>
      <c r="AI3695">
        <f t="shared" si="807"/>
        <v>0.25</v>
      </c>
      <c r="AJ3695">
        <f t="shared" si="808"/>
        <v>0.25</v>
      </c>
      <c r="AK3695">
        <f t="shared" si="809"/>
        <v>0.5</v>
      </c>
      <c r="AL3695">
        <f t="shared" si="810"/>
        <v>0.32500000000000001</v>
      </c>
      <c r="AM3695">
        <f t="shared" si="811"/>
        <v>0.17499999999999999</v>
      </c>
      <c r="AN3695" s="6">
        <f t="shared" si="813"/>
        <v>0.9</v>
      </c>
      <c r="AO3695" t="str">
        <f>VLOOKUP(BD_PONDERACIONES[[#This Row],[Comuna]],Tabla3[#All],2,0)</f>
        <v>Florida</v>
      </c>
    </row>
    <row r="3696" spans="1:41" x14ac:dyDescent="0.35">
      <c r="A3696" t="s">
        <v>17694</v>
      </c>
      <c r="B3696" t="s">
        <v>17695</v>
      </c>
      <c r="C3696" t="s">
        <v>17696</v>
      </c>
      <c r="D3696" s="5">
        <v>44872</v>
      </c>
      <c r="E3696" s="5">
        <v>44729</v>
      </c>
      <c r="F3696" t="s">
        <v>753</v>
      </c>
      <c r="G3696" t="s">
        <v>17697</v>
      </c>
      <c r="H3696" t="s">
        <v>1389</v>
      </c>
      <c r="J3696" t="s">
        <v>756</v>
      </c>
      <c r="K3696" t="s">
        <v>756</v>
      </c>
      <c r="L3696" t="s">
        <v>757</v>
      </c>
      <c r="M3696" t="s">
        <v>757</v>
      </c>
      <c r="N3696" t="s">
        <v>756</v>
      </c>
      <c r="O3696" t="s">
        <v>756</v>
      </c>
      <c r="P3696" t="s">
        <v>758</v>
      </c>
      <c r="Q3696" t="s">
        <v>759</v>
      </c>
      <c r="R3696" t="s">
        <v>759</v>
      </c>
      <c r="S3696" t="s">
        <v>757</v>
      </c>
      <c r="T3696" t="s">
        <v>757</v>
      </c>
      <c r="U3696" t="s">
        <v>757</v>
      </c>
      <c r="V3696" t="s">
        <v>756</v>
      </c>
      <c r="W3696" t="s">
        <v>756</v>
      </c>
      <c r="X3696" t="s">
        <v>885</v>
      </c>
      <c r="Y3696" t="str">
        <f t="shared" si="812"/>
        <v>junio</v>
      </c>
      <c r="Z3696">
        <f>YEAR(BD_PONDERACIONES[[#This Row],[Fecha Ejecución del Ticket]])</f>
        <v>2022</v>
      </c>
      <c r="AA3696" t="str">
        <f t="shared" si="800"/>
        <v>noviembre</v>
      </c>
      <c r="AB3696">
        <f>YEAR(BD_PONDERACIONES[[#This Row],[Fecha de Inspección]])</f>
        <v>2022</v>
      </c>
      <c r="AC3696">
        <f t="shared" si="801"/>
        <v>0.5</v>
      </c>
      <c r="AD3696">
        <f t="shared" si="802"/>
        <v>0.5</v>
      </c>
      <c r="AE3696">
        <f t="shared" si="803"/>
        <v>0.5</v>
      </c>
      <c r="AF3696">
        <f t="shared" si="804"/>
        <v>0.5</v>
      </c>
      <c r="AG3696">
        <f t="shared" si="805"/>
        <v>0.5</v>
      </c>
      <c r="AH3696">
        <f t="shared" si="806"/>
        <v>0.5</v>
      </c>
      <c r="AI3696">
        <f t="shared" si="807"/>
        <v>0.25</v>
      </c>
      <c r="AJ3696">
        <f t="shared" si="808"/>
        <v>0.25</v>
      </c>
      <c r="AK3696">
        <f t="shared" si="809"/>
        <v>0.5</v>
      </c>
      <c r="AL3696">
        <f t="shared" si="810"/>
        <v>0.5</v>
      </c>
      <c r="AM3696">
        <f t="shared" si="811"/>
        <v>0.5</v>
      </c>
      <c r="AN3696" s="6">
        <f t="shared" si="813"/>
        <v>1</v>
      </c>
      <c r="AO3696" t="str">
        <f>VLOOKUP(BD_PONDERACIONES[[#This Row],[Comuna]],Tabla3[#All],2,0)</f>
        <v>Florida</v>
      </c>
    </row>
    <row r="3697" spans="1:41" x14ac:dyDescent="0.35">
      <c r="A3697" t="s">
        <v>17698</v>
      </c>
      <c r="B3697" t="s">
        <v>17699</v>
      </c>
      <c r="C3697" t="s">
        <v>17700</v>
      </c>
      <c r="D3697" s="5">
        <v>44872</v>
      </c>
      <c r="E3697" s="5">
        <v>44719</v>
      </c>
      <c r="F3697" t="s">
        <v>753</v>
      </c>
      <c r="G3697" t="s">
        <v>17701</v>
      </c>
      <c r="H3697" t="s">
        <v>1389</v>
      </c>
      <c r="J3697" t="s">
        <v>756</v>
      </c>
      <c r="K3697" t="s">
        <v>756</v>
      </c>
      <c r="L3697" t="s">
        <v>773</v>
      </c>
      <c r="M3697" t="s">
        <v>773</v>
      </c>
      <c r="N3697" t="s">
        <v>756</v>
      </c>
      <c r="O3697" t="s">
        <v>756</v>
      </c>
      <c r="P3697" t="s">
        <v>758</v>
      </c>
      <c r="Q3697" t="s">
        <v>759</v>
      </c>
      <c r="R3697" t="s">
        <v>759</v>
      </c>
      <c r="S3697" t="s">
        <v>757</v>
      </c>
      <c r="T3697" t="s">
        <v>757</v>
      </c>
      <c r="U3697" t="s">
        <v>757</v>
      </c>
      <c r="V3697" t="s">
        <v>756</v>
      </c>
      <c r="W3697" t="s">
        <v>756</v>
      </c>
      <c r="X3697" t="s">
        <v>17702</v>
      </c>
      <c r="Y3697" t="str">
        <f t="shared" si="812"/>
        <v>junio</v>
      </c>
      <c r="Z3697">
        <f>YEAR(BD_PONDERACIONES[[#This Row],[Fecha Ejecución del Ticket]])</f>
        <v>2022</v>
      </c>
      <c r="AA3697" t="str">
        <f t="shared" si="800"/>
        <v>noviembre</v>
      </c>
      <c r="AB3697">
        <f>YEAR(BD_PONDERACIONES[[#This Row],[Fecha de Inspección]])</f>
        <v>2022</v>
      </c>
      <c r="AC3697">
        <f t="shared" si="801"/>
        <v>0.5</v>
      </c>
      <c r="AD3697">
        <f t="shared" si="802"/>
        <v>0.5</v>
      </c>
      <c r="AE3697">
        <f t="shared" si="803"/>
        <v>0</v>
      </c>
      <c r="AF3697">
        <f t="shared" si="804"/>
        <v>0</v>
      </c>
      <c r="AG3697">
        <f t="shared" si="805"/>
        <v>0.5</v>
      </c>
      <c r="AH3697">
        <f t="shared" si="806"/>
        <v>0.5</v>
      </c>
      <c r="AI3697">
        <f t="shared" si="807"/>
        <v>0.25</v>
      </c>
      <c r="AJ3697">
        <f t="shared" si="808"/>
        <v>0.25</v>
      </c>
      <c r="AK3697">
        <f t="shared" si="809"/>
        <v>0.5</v>
      </c>
      <c r="AL3697">
        <f t="shared" si="810"/>
        <v>0.5</v>
      </c>
      <c r="AM3697">
        <f t="shared" si="811"/>
        <v>0.5</v>
      </c>
      <c r="AN3697" s="6">
        <f t="shared" si="813"/>
        <v>0.7</v>
      </c>
      <c r="AO3697" t="str">
        <f>VLOOKUP(BD_PONDERACIONES[[#This Row],[Comuna]],Tabla3[#All],2,0)</f>
        <v>Florida</v>
      </c>
    </row>
    <row r="3698" spans="1:41" x14ac:dyDescent="0.35">
      <c r="A3698" t="s">
        <v>17703</v>
      </c>
      <c r="B3698" t="s">
        <v>17704</v>
      </c>
      <c r="C3698" t="s">
        <v>17705</v>
      </c>
      <c r="D3698" s="5">
        <v>44872</v>
      </c>
      <c r="E3698" s="5">
        <v>44726</v>
      </c>
      <c r="F3698" t="s">
        <v>753</v>
      </c>
      <c r="G3698" t="s">
        <v>17706</v>
      </c>
      <c r="H3698" t="s">
        <v>1389</v>
      </c>
      <c r="J3698" t="s">
        <v>756</v>
      </c>
      <c r="K3698" t="s">
        <v>756</v>
      </c>
      <c r="L3698" t="s">
        <v>773</v>
      </c>
      <c r="M3698" t="s">
        <v>773</v>
      </c>
      <c r="N3698" t="s">
        <v>756</v>
      </c>
      <c r="O3698" t="s">
        <v>756</v>
      </c>
      <c r="P3698" t="s">
        <v>758</v>
      </c>
      <c r="Q3698" t="s">
        <v>759</v>
      </c>
      <c r="R3698" t="s">
        <v>759</v>
      </c>
      <c r="S3698" t="s">
        <v>757</v>
      </c>
      <c r="T3698" t="s">
        <v>757</v>
      </c>
      <c r="U3698" t="s">
        <v>757</v>
      </c>
      <c r="V3698" t="s">
        <v>768</v>
      </c>
      <c r="W3698" t="s">
        <v>768</v>
      </c>
      <c r="X3698" t="s">
        <v>17707</v>
      </c>
      <c r="Y3698" t="str">
        <f t="shared" si="812"/>
        <v>junio</v>
      </c>
      <c r="Z3698">
        <f>YEAR(BD_PONDERACIONES[[#This Row],[Fecha Ejecución del Ticket]])</f>
        <v>2022</v>
      </c>
      <c r="AA3698" t="str">
        <f t="shared" si="800"/>
        <v>noviembre</v>
      </c>
      <c r="AB3698">
        <f>YEAR(BD_PONDERACIONES[[#This Row],[Fecha de Inspección]])</f>
        <v>2022</v>
      </c>
      <c r="AC3698">
        <f t="shared" si="801"/>
        <v>0.5</v>
      </c>
      <c r="AD3698">
        <f t="shared" si="802"/>
        <v>0.5</v>
      </c>
      <c r="AE3698">
        <f t="shared" si="803"/>
        <v>0</v>
      </c>
      <c r="AF3698">
        <f t="shared" si="804"/>
        <v>0</v>
      </c>
      <c r="AG3698">
        <f t="shared" si="805"/>
        <v>0.5</v>
      </c>
      <c r="AH3698">
        <f t="shared" si="806"/>
        <v>0.5</v>
      </c>
      <c r="AI3698">
        <f t="shared" si="807"/>
        <v>0.25</v>
      </c>
      <c r="AJ3698">
        <f t="shared" si="808"/>
        <v>0.25</v>
      </c>
      <c r="AK3698">
        <f t="shared" si="809"/>
        <v>0.5</v>
      </c>
      <c r="AL3698">
        <f t="shared" si="810"/>
        <v>0.17499999999999999</v>
      </c>
      <c r="AM3698">
        <f t="shared" si="811"/>
        <v>0.17499999999999999</v>
      </c>
      <c r="AN3698" s="6">
        <f t="shared" si="813"/>
        <v>0.56999999999999995</v>
      </c>
      <c r="AO3698" t="str">
        <f>VLOOKUP(BD_PONDERACIONES[[#This Row],[Comuna]],Tabla3[#All],2,0)</f>
        <v>Florida</v>
      </c>
    </row>
    <row r="3699" spans="1:41" x14ac:dyDescent="0.35">
      <c r="A3699" t="s">
        <v>17708</v>
      </c>
      <c r="B3699" t="s">
        <v>17709</v>
      </c>
      <c r="C3699" t="s">
        <v>17710</v>
      </c>
      <c r="D3699" s="5">
        <v>44872</v>
      </c>
      <c r="E3699" s="5">
        <v>44727</v>
      </c>
      <c r="F3699" t="s">
        <v>753</v>
      </c>
      <c r="G3699" t="s">
        <v>17711</v>
      </c>
      <c r="H3699" t="s">
        <v>1389</v>
      </c>
      <c r="J3699" t="s">
        <v>756</v>
      </c>
      <c r="K3699" t="s">
        <v>756</v>
      </c>
      <c r="L3699" t="s">
        <v>773</v>
      </c>
      <c r="M3699" t="s">
        <v>773</v>
      </c>
      <c r="N3699" t="s">
        <v>756</v>
      </c>
      <c r="O3699" t="s">
        <v>756</v>
      </c>
      <c r="P3699" t="s">
        <v>758</v>
      </c>
      <c r="Q3699" t="s">
        <v>759</v>
      </c>
      <c r="R3699" t="s">
        <v>759</v>
      </c>
      <c r="S3699" t="s">
        <v>757</v>
      </c>
      <c r="T3699" t="s">
        <v>757</v>
      </c>
      <c r="U3699" t="s">
        <v>757</v>
      </c>
      <c r="V3699" t="s">
        <v>756</v>
      </c>
      <c r="W3699" t="s">
        <v>768</v>
      </c>
      <c r="X3699" t="s">
        <v>17707</v>
      </c>
      <c r="Y3699" t="str">
        <f t="shared" si="812"/>
        <v>junio</v>
      </c>
      <c r="Z3699">
        <f>YEAR(BD_PONDERACIONES[[#This Row],[Fecha Ejecución del Ticket]])</f>
        <v>2022</v>
      </c>
      <c r="AA3699" t="str">
        <f t="shared" si="800"/>
        <v>noviembre</v>
      </c>
      <c r="AB3699">
        <f>YEAR(BD_PONDERACIONES[[#This Row],[Fecha de Inspección]])</f>
        <v>2022</v>
      </c>
      <c r="AC3699">
        <f t="shared" si="801"/>
        <v>0.5</v>
      </c>
      <c r="AD3699">
        <f t="shared" si="802"/>
        <v>0.5</v>
      </c>
      <c r="AE3699">
        <f t="shared" si="803"/>
        <v>0</v>
      </c>
      <c r="AF3699">
        <f t="shared" si="804"/>
        <v>0</v>
      </c>
      <c r="AG3699">
        <f t="shared" si="805"/>
        <v>0.5</v>
      </c>
      <c r="AH3699">
        <f t="shared" si="806"/>
        <v>0.5</v>
      </c>
      <c r="AI3699">
        <f t="shared" si="807"/>
        <v>0.25</v>
      </c>
      <c r="AJ3699">
        <f t="shared" si="808"/>
        <v>0.25</v>
      </c>
      <c r="AK3699">
        <f t="shared" si="809"/>
        <v>0.5</v>
      </c>
      <c r="AL3699">
        <f t="shared" si="810"/>
        <v>0.5</v>
      </c>
      <c r="AM3699">
        <f t="shared" si="811"/>
        <v>0.17499999999999999</v>
      </c>
      <c r="AN3699" s="6">
        <f t="shared" si="813"/>
        <v>0.63500000000000001</v>
      </c>
      <c r="AO3699" t="str">
        <f>VLOOKUP(BD_PONDERACIONES[[#This Row],[Comuna]],Tabla3[#All],2,0)</f>
        <v>Florida</v>
      </c>
    </row>
    <row r="3700" spans="1:41" x14ac:dyDescent="0.35">
      <c r="A3700" t="s">
        <v>17712</v>
      </c>
      <c r="B3700" t="s">
        <v>17713</v>
      </c>
      <c r="C3700" t="s">
        <v>17714</v>
      </c>
      <c r="D3700" s="5">
        <v>44872</v>
      </c>
      <c r="E3700" s="5">
        <v>44714</v>
      </c>
      <c r="F3700" t="s">
        <v>753</v>
      </c>
      <c r="G3700" t="s">
        <v>17715</v>
      </c>
      <c r="H3700" t="s">
        <v>1389</v>
      </c>
      <c r="J3700" t="s">
        <v>756</v>
      </c>
      <c r="K3700" t="s">
        <v>756</v>
      </c>
      <c r="L3700" t="s">
        <v>773</v>
      </c>
      <c r="M3700" t="s">
        <v>773</v>
      </c>
      <c r="N3700" t="s">
        <v>756</v>
      </c>
      <c r="O3700" t="s">
        <v>756</v>
      </c>
      <c r="P3700" t="s">
        <v>758</v>
      </c>
      <c r="Q3700" t="s">
        <v>759</v>
      </c>
      <c r="R3700" t="s">
        <v>759</v>
      </c>
      <c r="S3700" t="s">
        <v>757</v>
      </c>
      <c r="T3700" t="s">
        <v>757</v>
      </c>
      <c r="U3700" t="s">
        <v>757</v>
      </c>
      <c r="V3700" t="s">
        <v>756</v>
      </c>
      <c r="W3700" t="s">
        <v>756</v>
      </c>
      <c r="X3700" t="s">
        <v>17716</v>
      </c>
      <c r="Y3700" t="str">
        <f t="shared" si="812"/>
        <v>junio</v>
      </c>
      <c r="Z3700">
        <f>YEAR(BD_PONDERACIONES[[#This Row],[Fecha Ejecución del Ticket]])</f>
        <v>2022</v>
      </c>
      <c r="AA3700" t="str">
        <f t="shared" si="800"/>
        <v>noviembre</v>
      </c>
      <c r="AB3700">
        <f>YEAR(BD_PONDERACIONES[[#This Row],[Fecha de Inspección]])</f>
        <v>2022</v>
      </c>
      <c r="AC3700">
        <f t="shared" si="801"/>
        <v>0.5</v>
      </c>
      <c r="AD3700">
        <f t="shared" si="802"/>
        <v>0.5</v>
      </c>
      <c r="AE3700">
        <f t="shared" si="803"/>
        <v>0</v>
      </c>
      <c r="AF3700">
        <f t="shared" si="804"/>
        <v>0</v>
      </c>
      <c r="AG3700">
        <f t="shared" si="805"/>
        <v>0.5</v>
      </c>
      <c r="AH3700">
        <f t="shared" si="806"/>
        <v>0.5</v>
      </c>
      <c r="AI3700">
        <f t="shared" si="807"/>
        <v>0.25</v>
      </c>
      <c r="AJ3700">
        <f t="shared" si="808"/>
        <v>0.25</v>
      </c>
      <c r="AK3700">
        <f t="shared" si="809"/>
        <v>0.5</v>
      </c>
      <c r="AL3700">
        <f t="shared" si="810"/>
        <v>0.5</v>
      </c>
      <c r="AM3700">
        <f t="shared" si="811"/>
        <v>0.5</v>
      </c>
      <c r="AN3700" s="6">
        <f t="shared" si="813"/>
        <v>0.7</v>
      </c>
      <c r="AO3700" t="str">
        <f>VLOOKUP(BD_PONDERACIONES[[#This Row],[Comuna]],Tabla3[#All],2,0)</f>
        <v>Florida</v>
      </c>
    </row>
    <row r="3701" spans="1:41" x14ac:dyDescent="0.35">
      <c r="A3701" t="s">
        <v>17717</v>
      </c>
      <c r="B3701" t="s">
        <v>17718</v>
      </c>
      <c r="C3701" t="s">
        <v>17719</v>
      </c>
      <c r="D3701" s="5">
        <v>44872</v>
      </c>
      <c r="E3701" s="5">
        <v>44715</v>
      </c>
      <c r="F3701" t="s">
        <v>753</v>
      </c>
      <c r="G3701" t="s">
        <v>17720</v>
      </c>
      <c r="H3701" t="s">
        <v>1389</v>
      </c>
      <c r="J3701" t="s">
        <v>756</v>
      </c>
      <c r="K3701" t="s">
        <v>756</v>
      </c>
      <c r="L3701" t="s">
        <v>773</v>
      </c>
      <c r="M3701" t="s">
        <v>773</v>
      </c>
      <c r="N3701" t="s">
        <v>756</v>
      </c>
      <c r="O3701" t="s">
        <v>756</v>
      </c>
      <c r="P3701" t="s">
        <v>758</v>
      </c>
      <c r="Q3701" t="s">
        <v>759</v>
      </c>
      <c r="R3701" t="s">
        <v>759</v>
      </c>
      <c r="S3701" t="s">
        <v>757</v>
      </c>
      <c r="T3701" t="s">
        <v>757</v>
      </c>
      <c r="U3701" t="s">
        <v>757</v>
      </c>
      <c r="V3701" t="s">
        <v>756</v>
      </c>
      <c r="W3701" t="s">
        <v>756</v>
      </c>
      <c r="X3701" t="s">
        <v>17721</v>
      </c>
      <c r="Y3701" t="str">
        <f t="shared" si="812"/>
        <v>junio</v>
      </c>
      <c r="Z3701">
        <f>YEAR(BD_PONDERACIONES[[#This Row],[Fecha Ejecución del Ticket]])</f>
        <v>2022</v>
      </c>
      <c r="AA3701" t="str">
        <f t="shared" si="800"/>
        <v>noviembre</v>
      </c>
      <c r="AB3701">
        <f>YEAR(BD_PONDERACIONES[[#This Row],[Fecha de Inspección]])</f>
        <v>2022</v>
      </c>
      <c r="AC3701">
        <f t="shared" si="801"/>
        <v>0.5</v>
      </c>
      <c r="AD3701">
        <f t="shared" si="802"/>
        <v>0.5</v>
      </c>
      <c r="AE3701">
        <f t="shared" si="803"/>
        <v>0</v>
      </c>
      <c r="AF3701">
        <f t="shared" si="804"/>
        <v>0</v>
      </c>
      <c r="AG3701">
        <f t="shared" si="805"/>
        <v>0.5</v>
      </c>
      <c r="AH3701">
        <f t="shared" si="806"/>
        <v>0.5</v>
      </c>
      <c r="AI3701">
        <f t="shared" si="807"/>
        <v>0.25</v>
      </c>
      <c r="AJ3701">
        <f t="shared" si="808"/>
        <v>0.25</v>
      </c>
      <c r="AK3701">
        <f t="shared" si="809"/>
        <v>0.5</v>
      </c>
      <c r="AL3701">
        <f t="shared" si="810"/>
        <v>0.5</v>
      </c>
      <c r="AM3701">
        <f t="shared" si="811"/>
        <v>0.5</v>
      </c>
      <c r="AN3701" s="6">
        <f t="shared" si="813"/>
        <v>0.7</v>
      </c>
      <c r="AO3701" t="str">
        <f>VLOOKUP(BD_PONDERACIONES[[#This Row],[Comuna]],Tabla3[#All],2,0)</f>
        <v>Florida</v>
      </c>
    </row>
    <row r="3702" spans="1:41" x14ac:dyDescent="0.35">
      <c r="A3702" t="s">
        <v>17722</v>
      </c>
      <c r="B3702" t="s">
        <v>17723</v>
      </c>
      <c r="C3702" t="s">
        <v>17724</v>
      </c>
      <c r="D3702" s="5">
        <v>44872</v>
      </c>
      <c r="E3702" s="5">
        <v>44734</v>
      </c>
      <c r="F3702" t="s">
        <v>763</v>
      </c>
      <c r="G3702" t="s">
        <v>17725</v>
      </c>
      <c r="H3702" t="s">
        <v>1389</v>
      </c>
      <c r="J3702" t="s">
        <v>756</v>
      </c>
      <c r="K3702" t="s">
        <v>756</v>
      </c>
      <c r="L3702" t="s">
        <v>757</v>
      </c>
      <c r="M3702" t="s">
        <v>757</v>
      </c>
      <c r="N3702" t="s">
        <v>756</v>
      </c>
      <c r="O3702" t="s">
        <v>756</v>
      </c>
      <c r="P3702" t="s">
        <v>758</v>
      </c>
      <c r="Q3702" t="s">
        <v>759</v>
      </c>
      <c r="R3702" t="s">
        <v>759</v>
      </c>
      <c r="S3702" t="s">
        <v>757</v>
      </c>
      <c r="T3702" t="s">
        <v>757</v>
      </c>
      <c r="U3702" t="s">
        <v>757</v>
      </c>
      <c r="V3702" t="s">
        <v>756</v>
      </c>
      <c r="W3702" t="s">
        <v>756</v>
      </c>
      <c r="X3702" t="s">
        <v>17726</v>
      </c>
      <c r="Y3702" t="str">
        <f t="shared" si="812"/>
        <v>junio</v>
      </c>
      <c r="Z3702">
        <f>YEAR(BD_PONDERACIONES[[#This Row],[Fecha Ejecución del Ticket]])</f>
        <v>2022</v>
      </c>
      <c r="AA3702" t="str">
        <f t="shared" si="800"/>
        <v>noviembre</v>
      </c>
      <c r="AB3702">
        <f>YEAR(BD_PONDERACIONES[[#This Row],[Fecha de Inspección]])</f>
        <v>2022</v>
      </c>
      <c r="AC3702">
        <f t="shared" si="801"/>
        <v>0.5</v>
      </c>
      <c r="AD3702">
        <f t="shared" si="802"/>
        <v>0.5</v>
      </c>
      <c r="AE3702">
        <f t="shared" si="803"/>
        <v>0.5</v>
      </c>
      <c r="AF3702">
        <f t="shared" si="804"/>
        <v>0.5</v>
      </c>
      <c r="AG3702">
        <f t="shared" si="805"/>
        <v>0.5</v>
      </c>
      <c r="AH3702">
        <f t="shared" si="806"/>
        <v>0.5</v>
      </c>
      <c r="AI3702">
        <f t="shared" si="807"/>
        <v>0.25</v>
      </c>
      <c r="AJ3702">
        <f t="shared" si="808"/>
        <v>0.25</v>
      </c>
      <c r="AK3702">
        <f t="shared" si="809"/>
        <v>0.5</v>
      </c>
      <c r="AL3702">
        <f t="shared" si="810"/>
        <v>0.5</v>
      </c>
      <c r="AM3702">
        <f t="shared" si="811"/>
        <v>0.5</v>
      </c>
      <c r="AN3702" s="6">
        <f t="shared" si="813"/>
        <v>1</v>
      </c>
      <c r="AO3702" t="str">
        <f>VLOOKUP(BD_PONDERACIONES[[#This Row],[Comuna]],Tabla3[#All],2,0)</f>
        <v>Florida</v>
      </c>
    </row>
    <row r="3703" spans="1:41" x14ac:dyDescent="0.35">
      <c r="A3703" t="s">
        <v>17727</v>
      </c>
      <c r="B3703" t="s">
        <v>17728</v>
      </c>
      <c r="C3703" t="s">
        <v>17729</v>
      </c>
      <c r="D3703" s="5">
        <v>44872</v>
      </c>
      <c r="E3703" s="5">
        <v>44734</v>
      </c>
      <c r="F3703" t="s">
        <v>763</v>
      </c>
      <c r="G3703" t="s">
        <v>17730</v>
      </c>
      <c r="H3703" t="s">
        <v>1389</v>
      </c>
      <c r="J3703" t="s">
        <v>756</v>
      </c>
      <c r="K3703" t="s">
        <v>756</v>
      </c>
      <c r="L3703" t="s">
        <v>757</v>
      </c>
      <c r="M3703" t="s">
        <v>757</v>
      </c>
      <c r="N3703" t="s">
        <v>756</v>
      </c>
      <c r="O3703" t="s">
        <v>756</v>
      </c>
      <c r="P3703" t="s">
        <v>758</v>
      </c>
      <c r="Q3703" t="s">
        <v>759</v>
      </c>
      <c r="R3703" t="s">
        <v>759</v>
      </c>
      <c r="S3703" t="s">
        <v>757</v>
      </c>
      <c r="T3703" t="s">
        <v>757</v>
      </c>
      <c r="U3703" t="s">
        <v>757</v>
      </c>
      <c r="V3703" t="s">
        <v>756</v>
      </c>
      <c r="W3703" t="s">
        <v>756</v>
      </c>
      <c r="X3703" t="s">
        <v>17731</v>
      </c>
      <c r="Y3703" t="str">
        <f t="shared" si="812"/>
        <v>junio</v>
      </c>
      <c r="Z3703">
        <f>YEAR(BD_PONDERACIONES[[#This Row],[Fecha Ejecución del Ticket]])</f>
        <v>2022</v>
      </c>
      <c r="AA3703" t="str">
        <f t="shared" si="800"/>
        <v>noviembre</v>
      </c>
      <c r="AB3703">
        <f>YEAR(BD_PONDERACIONES[[#This Row],[Fecha de Inspección]])</f>
        <v>2022</v>
      </c>
      <c r="AC3703">
        <f t="shared" si="801"/>
        <v>0.5</v>
      </c>
      <c r="AD3703">
        <f t="shared" si="802"/>
        <v>0.5</v>
      </c>
      <c r="AE3703">
        <f t="shared" si="803"/>
        <v>0.5</v>
      </c>
      <c r="AF3703">
        <f t="shared" si="804"/>
        <v>0.5</v>
      </c>
      <c r="AG3703">
        <f t="shared" si="805"/>
        <v>0.5</v>
      </c>
      <c r="AH3703">
        <f t="shared" si="806"/>
        <v>0.5</v>
      </c>
      <c r="AI3703">
        <f t="shared" si="807"/>
        <v>0.25</v>
      </c>
      <c r="AJ3703">
        <f t="shared" si="808"/>
        <v>0.25</v>
      </c>
      <c r="AK3703">
        <f t="shared" si="809"/>
        <v>0.5</v>
      </c>
      <c r="AL3703">
        <f t="shared" si="810"/>
        <v>0.5</v>
      </c>
      <c r="AM3703">
        <f t="shared" si="811"/>
        <v>0.5</v>
      </c>
      <c r="AN3703" s="6">
        <f t="shared" si="813"/>
        <v>1</v>
      </c>
      <c r="AO3703" t="str">
        <f>VLOOKUP(BD_PONDERACIONES[[#This Row],[Comuna]],Tabla3[#All],2,0)</f>
        <v>Florida</v>
      </c>
    </row>
    <row r="3704" spans="1:41" x14ac:dyDescent="0.35">
      <c r="A3704" t="s">
        <v>17732</v>
      </c>
      <c r="B3704" t="s">
        <v>17733</v>
      </c>
      <c r="C3704" t="s">
        <v>17734</v>
      </c>
      <c r="D3704" s="5">
        <v>44872</v>
      </c>
      <c r="E3704" s="5">
        <v>44733</v>
      </c>
      <c r="F3704" t="s">
        <v>763</v>
      </c>
      <c r="G3704" t="s">
        <v>17735</v>
      </c>
      <c r="H3704" t="s">
        <v>1389</v>
      </c>
      <c r="J3704" t="s">
        <v>756</v>
      </c>
      <c r="K3704" t="s">
        <v>756</v>
      </c>
      <c r="L3704" t="s">
        <v>773</v>
      </c>
      <c r="M3704" t="s">
        <v>773</v>
      </c>
      <c r="N3704" t="s">
        <v>756</v>
      </c>
      <c r="O3704" t="s">
        <v>756</v>
      </c>
      <c r="P3704" t="s">
        <v>758</v>
      </c>
      <c r="Q3704" t="s">
        <v>759</v>
      </c>
      <c r="R3704" t="s">
        <v>759</v>
      </c>
      <c r="S3704" t="s">
        <v>757</v>
      </c>
      <c r="T3704" t="s">
        <v>757</v>
      </c>
      <c r="U3704" t="s">
        <v>757</v>
      </c>
      <c r="V3704" t="s">
        <v>756</v>
      </c>
      <c r="W3704" t="s">
        <v>768</v>
      </c>
      <c r="X3704" t="s">
        <v>17736</v>
      </c>
      <c r="Y3704" t="str">
        <f t="shared" si="812"/>
        <v>junio</v>
      </c>
      <c r="Z3704">
        <f>YEAR(BD_PONDERACIONES[[#This Row],[Fecha Ejecución del Ticket]])</f>
        <v>2022</v>
      </c>
      <c r="AA3704" t="str">
        <f t="shared" si="800"/>
        <v>noviembre</v>
      </c>
      <c r="AB3704">
        <f>YEAR(BD_PONDERACIONES[[#This Row],[Fecha de Inspección]])</f>
        <v>2022</v>
      </c>
      <c r="AC3704">
        <f t="shared" si="801"/>
        <v>0.5</v>
      </c>
      <c r="AD3704">
        <f t="shared" si="802"/>
        <v>0.5</v>
      </c>
      <c r="AE3704">
        <f t="shared" si="803"/>
        <v>0</v>
      </c>
      <c r="AF3704">
        <f t="shared" si="804"/>
        <v>0</v>
      </c>
      <c r="AG3704">
        <f t="shared" si="805"/>
        <v>0.5</v>
      </c>
      <c r="AH3704">
        <f t="shared" si="806"/>
        <v>0.5</v>
      </c>
      <c r="AI3704">
        <f t="shared" si="807"/>
        <v>0.25</v>
      </c>
      <c r="AJ3704">
        <f t="shared" si="808"/>
        <v>0.25</v>
      </c>
      <c r="AK3704">
        <f t="shared" si="809"/>
        <v>0.5</v>
      </c>
      <c r="AL3704">
        <f t="shared" si="810"/>
        <v>0.5</v>
      </c>
      <c r="AM3704">
        <f t="shared" si="811"/>
        <v>0.17499999999999999</v>
      </c>
      <c r="AN3704" s="6">
        <f t="shared" si="813"/>
        <v>0.63500000000000001</v>
      </c>
      <c r="AO3704" t="str">
        <f>VLOOKUP(BD_PONDERACIONES[[#This Row],[Comuna]],Tabla3[#All],2,0)</f>
        <v>Florida</v>
      </c>
    </row>
    <row r="3705" spans="1:41" x14ac:dyDescent="0.35">
      <c r="A3705" t="s">
        <v>17737</v>
      </c>
      <c r="B3705" t="s">
        <v>17738</v>
      </c>
      <c r="C3705" t="s">
        <v>17739</v>
      </c>
      <c r="D3705" s="5">
        <v>44872</v>
      </c>
      <c r="E3705" s="5">
        <v>44730</v>
      </c>
      <c r="F3705" t="s">
        <v>763</v>
      </c>
      <c r="G3705" t="s">
        <v>17740</v>
      </c>
      <c r="H3705" t="s">
        <v>1389</v>
      </c>
      <c r="J3705" t="s">
        <v>756</v>
      </c>
      <c r="K3705" t="s">
        <v>756</v>
      </c>
      <c r="L3705" t="s">
        <v>757</v>
      </c>
      <c r="M3705" t="s">
        <v>757</v>
      </c>
      <c r="N3705" t="s">
        <v>756</v>
      </c>
      <c r="O3705" t="s">
        <v>756</v>
      </c>
      <c r="P3705" t="s">
        <v>758</v>
      </c>
      <c r="Q3705" t="s">
        <v>759</v>
      </c>
      <c r="R3705" t="s">
        <v>759</v>
      </c>
      <c r="S3705" t="s">
        <v>757</v>
      </c>
      <c r="T3705" t="s">
        <v>757</v>
      </c>
      <c r="U3705" t="s">
        <v>757</v>
      </c>
      <c r="V3705" t="s">
        <v>756</v>
      </c>
      <c r="W3705" t="s">
        <v>768</v>
      </c>
      <c r="X3705" t="s">
        <v>17741</v>
      </c>
      <c r="Y3705" t="str">
        <f t="shared" si="812"/>
        <v>junio</v>
      </c>
      <c r="Z3705">
        <f>YEAR(BD_PONDERACIONES[[#This Row],[Fecha Ejecución del Ticket]])</f>
        <v>2022</v>
      </c>
      <c r="AA3705" t="str">
        <f t="shared" si="800"/>
        <v>noviembre</v>
      </c>
      <c r="AB3705">
        <f>YEAR(BD_PONDERACIONES[[#This Row],[Fecha de Inspección]])</f>
        <v>2022</v>
      </c>
      <c r="AC3705">
        <f t="shared" si="801"/>
        <v>0.5</v>
      </c>
      <c r="AD3705">
        <f t="shared" si="802"/>
        <v>0.5</v>
      </c>
      <c r="AE3705">
        <f t="shared" si="803"/>
        <v>0.5</v>
      </c>
      <c r="AF3705">
        <f t="shared" si="804"/>
        <v>0.5</v>
      </c>
      <c r="AG3705">
        <f t="shared" si="805"/>
        <v>0.5</v>
      </c>
      <c r="AH3705">
        <f t="shared" si="806"/>
        <v>0.5</v>
      </c>
      <c r="AI3705">
        <f t="shared" si="807"/>
        <v>0.25</v>
      </c>
      <c r="AJ3705">
        <f t="shared" si="808"/>
        <v>0.25</v>
      </c>
      <c r="AK3705">
        <f t="shared" si="809"/>
        <v>0.5</v>
      </c>
      <c r="AL3705">
        <f t="shared" si="810"/>
        <v>0.5</v>
      </c>
      <c r="AM3705">
        <f t="shared" si="811"/>
        <v>0.17499999999999999</v>
      </c>
      <c r="AN3705" s="6">
        <f t="shared" si="813"/>
        <v>0.93500000000000005</v>
      </c>
      <c r="AO3705" t="str">
        <f>VLOOKUP(BD_PONDERACIONES[[#This Row],[Comuna]],Tabla3[#All],2,0)</f>
        <v>Florida</v>
      </c>
    </row>
    <row r="3706" spans="1:41" x14ac:dyDescent="0.35">
      <c r="A3706" t="s">
        <v>17742</v>
      </c>
      <c r="B3706" t="s">
        <v>17743</v>
      </c>
      <c r="C3706" t="s">
        <v>17744</v>
      </c>
      <c r="D3706" s="5">
        <v>44872</v>
      </c>
      <c r="E3706" s="5">
        <v>44731</v>
      </c>
      <c r="F3706" t="s">
        <v>763</v>
      </c>
      <c r="G3706" t="s">
        <v>17745</v>
      </c>
      <c r="H3706" t="s">
        <v>1389</v>
      </c>
      <c r="J3706" t="s">
        <v>756</v>
      </c>
      <c r="K3706" t="s">
        <v>756</v>
      </c>
      <c r="L3706" t="s">
        <v>756</v>
      </c>
      <c r="M3706" t="s">
        <v>756</v>
      </c>
      <c r="N3706" t="s">
        <v>756</v>
      </c>
      <c r="O3706" t="s">
        <v>756</v>
      </c>
      <c r="P3706" t="s">
        <v>758</v>
      </c>
      <c r="Q3706" t="s">
        <v>759</v>
      </c>
      <c r="R3706" t="s">
        <v>759</v>
      </c>
      <c r="S3706" t="s">
        <v>757</v>
      </c>
      <c r="T3706" t="s">
        <v>757</v>
      </c>
      <c r="U3706" t="s">
        <v>757</v>
      </c>
      <c r="V3706" t="s">
        <v>773</v>
      </c>
      <c r="W3706" t="s">
        <v>773</v>
      </c>
      <c r="X3706" t="s">
        <v>12039</v>
      </c>
      <c r="Y3706" t="str">
        <f t="shared" si="812"/>
        <v>junio</v>
      </c>
      <c r="Z3706">
        <f>YEAR(BD_PONDERACIONES[[#This Row],[Fecha Ejecución del Ticket]])</f>
        <v>2022</v>
      </c>
      <c r="AA3706" t="str">
        <f t="shared" si="800"/>
        <v>noviembre</v>
      </c>
      <c r="AB3706">
        <f>YEAR(BD_PONDERACIONES[[#This Row],[Fecha de Inspección]])</f>
        <v>2022</v>
      </c>
      <c r="AC3706">
        <f t="shared" si="801"/>
        <v>0.5</v>
      </c>
      <c r="AD3706">
        <f t="shared" si="802"/>
        <v>0.5</v>
      </c>
      <c r="AE3706">
        <f t="shared" si="803"/>
        <v>0.5</v>
      </c>
      <c r="AF3706">
        <f t="shared" si="804"/>
        <v>0.5</v>
      </c>
      <c r="AG3706">
        <f t="shared" si="805"/>
        <v>0.5</v>
      </c>
      <c r="AH3706">
        <f t="shared" si="806"/>
        <v>0.5</v>
      </c>
      <c r="AI3706">
        <f t="shared" si="807"/>
        <v>0.25</v>
      </c>
      <c r="AJ3706">
        <f t="shared" si="808"/>
        <v>0.25</v>
      </c>
      <c r="AK3706">
        <f t="shared" si="809"/>
        <v>0.5</v>
      </c>
      <c r="AL3706">
        <f t="shared" si="810"/>
        <v>0</v>
      </c>
      <c r="AM3706">
        <f t="shared" si="811"/>
        <v>0</v>
      </c>
      <c r="AN3706" s="6">
        <f t="shared" si="813"/>
        <v>0.8</v>
      </c>
      <c r="AO3706" t="str">
        <f>VLOOKUP(BD_PONDERACIONES[[#This Row],[Comuna]],Tabla3[#All],2,0)</f>
        <v>Florida</v>
      </c>
    </row>
    <row r="3707" spans="1:41" x14ac:dyDescent="0.35">
      <c r="A3707" t="s">
        <v>17746</v>
      </c>
      <c r="B3707" t="s">
        <v>17747</v>
      </c>
      <c r="C3707" t="s">
        <v>17748</v>
      </c>
      <c r="D3707" s="5">
        <v>44872</v>
      </c>
      <c r="E3707" s="5">
        <v>44733</v>
      </c>
      <c r="F3707" t="s">
        <v>763</v>
      </c>
      <c r="G3707" t="s">
        <v>17749</v>
      </c>
      <c r="H3707" t="s">
        <v>1389</v>
      </c>
      <c r="J3707" t="s">
        <v>756</v>
      </c>
      <c r="K3707" t="s">
        <v>756</v>
      </c>
      <c r="L3707" t="s">
        <v>773</v>
      </c>
      <c r="M3707" t="s">
        <v>773</v>
      </c>
      <c r="N3707" t="s">
        <v>756</v>
      </c>
      <c r="O3707" t="s">
        <v>756</v>
      </c>
      <c r="P3707" t="s">
        <v>758</v>
      </c>
      <c r="Q3707" t="s">
        <v>759</v>
      </c>
      <c r="R3707" t="s">
        <v>759</v>
      </c>
      <c r="S3707" t="s">
        <v>757</v>
      </c>
      <c r="T3707" t="s">
        <v>757</v>
      </c>
      <c r="U3707" t="s">
        <v>757</v>
      </c>
      <c r="V3707" t="s">
        <v>756</v>
      </c>
      <c r="W3707" t="s">
        <v>756</v>
      </c>
      <c r="X3707" t="s">
        <v>14076</v>
      </c>
      <c r="Y3707" t="str">
        <f t="shared" si="812"/>
        <v>junio</v>
      </c>
      <c r="Z3707">
        <f>YEAR(BD_PONDERACIONES[[#This Row],[Fecha Ejecución del Ticket]])</f>
        <v>2022</v>
      </c>
      <c r="AA3707" t="str">
        <f t="shared" si="800"/>
        <v>noviembre</v>
      </c>
      <c r="AB3707">
        <f>YEAR(BD_PONDERACIONES[[#This Row],[Fecha de Inspección]])</f>
        <v>2022</v>
      </c>
      <c r="AC3707">
        <f t="shared" si="801"/>
        <v>0.5</v>
      </c>
      <c r="AD3707">
        <f t="shared" si="802"/>
        <v>0.5</v>
      </c>
      <c r="AE3707">
        <f t="shared" si="803"/>
        <v>0</v>
      </c>
      <c r="AF3707">
        <f t="shared" si="804"/>
        <v>0</v>
      </c>
      <c r="AG3707">
        <f t="shared" si="805"/>
        <v>0.5</v>
      </c>
      <c r="AH3707">
        <f t="shared" si="806"/>
        <v>0.5</v>
      </c>
      <c r="AI3707">
        <f t="shared" si="807"/>
        <v>0.25</v>
      </c>
      <c r="AJ3707">
        <f t="shared" si="808"/>
        <v>0.25</v>
      </c>
      <c r="AK3707">
        <f t="shared" si="809"/>
        <v>0.5</v>
      </c>
      <c r="AL3707">
        <f t="shared" si="810"/>
        <v>0.5</v>
      </c>
      <c r="AM3707">
        <f t="shared" si="811"/>
        <v>0.5</v>
      </c>
      <c r="AN3707" s="6">
        <f t="shared" si="813"/>
        <v>0.7</v>
      </c>
      <c r="AO3707" t="str">
        <f>VLOOKUP(BD_PONDERACIONES[[#This Row],[Comuna]],Tabla3[#All],2,0)</f>
        <v>Florida</v>
      </c>
    </row>
    <row r="3708" spans="1:41" x14ac:dyDescent="0.35">
      <c r="A3708" t="s">
        <v>17750</v>
      </c>
      <c r="B3708" t="s">
        <v>17751</v>
      </c>
      <c r="C3708" t="s">
        <v>17752</v>
      </c>
      <c r="D3708" s="5">
        <v>44872</v>
      </c>
      <c r="E3708" s="5">
        <v>44732</v>
      </c>
      <c r="F3708" t="s">
        <v>763</v>
      </c>
      <c r="G3708" t="s">
        <v>17753</v>
      </c>
      <c r="H3708" t="s">
        <v>1389</v>
      </c>
      <c r="J3708" t="s">
        <v>756</v>
      </c>
      <c r="K3708" t="s">
        <v>756</v>
      </c>
      <c r="L3708" t="s">
        <v>757</v>
      </c>
      <c r="M3708" t="s">
        <v>757</v>
      </c>
      <c r="N3708" t="s">
        <v>756</v>
      </c>
      <c r="O3708" t="s">
        <v>756</v>
      </c>
      <c r="P3708" t="s">
        <v>758</v>
      </c>
      <c r="Q3708" t="s">
        <v>759</v>
      </c>
      <c r="R3708" t="s">
        <v>759</v>
      </c>
      <c r="S3708" t="s">
        <v>757</v>
      </c>
      <c r="T3708" t="s">
        <v>757</v>
      </c>
      <c r="U3708" t="s">
        <v>757</v>
      </c>
      <c r="V3708" t="s">
        <v>756</v>
      </c>
      <c r="W3708" t="s">
        <v>768</v>
      </c>
      <c r="X3708" t="s">
        <v>17754</v>
      </c>
      <c r="Y3708" t="str">
        <f t="shared" si="812"/>
        <v>junio</v>
      </c>
      <c r="Z3708">
        <f>YEAR(BD_PONDERACIONES[[#This Row],[Fecha Ejecución del Ticket]])</f>
        <v>2022</v>
      </c>
      <c r="AA3708" t="str">
        <f t="shared" si="800"/>
        <v>noviembre</v>
      </c>
      <c r="AB3708">
        <f>YEAR(BD_PONDERACIONES[[#This Row],[Fecha de Inspección]])</f>
        <v>2022</v>
      </c>
      <c r="AC3708">
        <f t="shared" si="801"/>
        <v>0.5</v>
      </c>
      <c r="AD3708">
        <f t="shared" si="802"/>
        <v>0.5</v>
      </c>
      <c r="AE3708">
        <f t="shared" si="803"/>
        <v>0.5</v>
      </c>
      <c r="AF3708">
        <f t="shared" si="804"/>
        <v>0.5</v>
      </c>
      <c r="AG3708">
        <f t="shared" si="805"/>
        <v>0.5</v>
      </c>
      <c r="AH3708">
        <f t="shared" si="806"/>
        <v>0.5</v>
      </c>
      <c r="AI3708">
        <f t="shared" si="807"/>
        <v>0.25</v>
      </c>
      <c r="AJ3708">
        <f t="shared" si="808"/>
        <v>0.25</v>
      </c>
      <c r="AK3708">
        <f t="shared" si="809"/>
        <v>0.5</v>
      </c>
      <c r="AL3708">
        <f t="shared" si="810"/>
        <v>0.5</v>
      </c>
      <c r="AM3708">
        <f t="shared" si="811"/>
        <v>0.17499999999999999</v>
      </c>
      <c r="AN3708" s="6">
        <f t="shared" si="813"/>
        <v>0.93500000000000005</v>
      </c>
      <c r="AO3708" t="str">
        <f>VLOOKUP(BD_PONDERACIONES[[#This Row],[Comuna]],Tabla3[#All],2,0)</f>
        <v>Florida</v>
      </c>
    </row>
    <row r="3709" spans="1:41" x14ac:dyDescent="0.35">
      <c r="A3709" t="s">
        <v>17755</v>
      </c>
      <c r="B3709" t="s">
        <v>17756</v>
      </c>
      <c r="C3709" t="s">
        <v>17757</v>
      </c>
      <c r="D3709" s="5">
        <v>44872</v>
      </c>
      <c r="E3709" s="5">
        <v>44731</v>
      </c>
      <c r="F3709" t="s">
        <v>763</v>
      </c>
      <c r="G3709" t="s">
        <v>17758</v>
      </c>
      <c r="H3709" t="s">
        <v>1389</v>
      </c>
      <c r="J3709" t="s">
        <v>756</v>
      </c>
      <c r="K3709" t="s">
        <v>756</v>
      </c>
      <c r="L3709" t="s">
        <v>757</v>
      </c>
      <c r="M3709" t="s">
        <v>757</v>
      </c>
      <c r="N3709" t="s">
        <v>756</v>
      </c>
      <c r="O3709" t="s">
        <v>756</v>
      </c>
      <c r="P3709" t="s">
        <v>758</v>
      </c>
      <c r="Q3709" t="s">
        <v>759</v>
      </c>
      <c r="R3709" t="s">
        <v>759</v>
      </c>
      <c r="S3709" t="s">
        <v>757</v>
      </c>
      <c r="T3709" t="s">
        <v>757</v>
      </c>
      <c r="U3709" t="s">
        <v>757</v>
      </c>
      <c r="V3709" t="s">
        <v>756</v>
      </c>
      <c r="W3709" t="s">
        <v>768</v>
      </c>
      <c r="X3709" t="s">
        <v>17759</v>
      </c>
      <c r="Y3709" t="str">
        <f t="shared" si="812"/>
        <v>junio</v>
      </c>
      <c r="Z3709">
        <f>YEAR(BD_PONDERACIONES[[#This Row],[Fecha Ejecución del Ticket]])</f>
        <v>2022</v>
      </c>
      <c r="AA3709" t="str">
        <f t="shared" si="800"/>
        <v>noviembre</v>
      </c>
      <c r="AB3709">
        <f>YEAR(BD_PONDERACIONES[[#This Row],[Fecha de Inspección]])</f>
        <v>2022</v>
      </c>
      <c r="AC3709">
        <f t="shared" si="801"/>
        <v>0.5</v>
      </c>
      <c r="AD3709">
        <f t="shared" si="802"/>
        <v>0.5</v>
      </c>
      <c r="AE3709">
        <f t="shared" si="803"/>
        <v>0.5</v>
      </c>
      <c r="AF3709">
        <f t="shared" si="804"/>
        <v>0.5</v>
      </c>
      <c r="AG3709">
        <f t="shared" si="805"/>
        <v>0.5</v>
      </c>
      <c r="AH3709">
        <f t="shared" si="806"/>
        <v>0.5</v>
      </c>
      <c r="AI3709">
        <f t="shared" si="807"/>
        <v>0.25</v>
      </c>
      <c r="AJ3709">
        <f t="shared" si="808"/>
        <v>0.25</v>
      </c>
      <c r="AK3709">
        <f t="shared" si="809"/>
        <v>0.5</v>
      </c>
      <c r="AL3709">
        <f t="shared" si="810"/>
        <v>0.5</v>
      </c>
      <c r="AM3709">
        <f t="shared" si="811"/>
        <v>0.17499999999999999</v>
      </c>
      <c r="AN3709" s="6">
        <f t="shared" si="813"/>
        <v>0.93500000000000005</v>
      </c>
      <c r="AO3709" t="str">
        <f>VLOOKUP(BD_PONDERACIONES[[#This Row],[Comuna]],Tabla3[#All],2,0)</f>
        <v>Florida</v>
      </c>
    </row>
    <row r="3710" spans="1:41" x14ac:dyDescent="0.35">
      <c r="A3710" t="s">
        <v>17760</v>
      </c>
      <c r="B3710" t="s">
        <v>17761</v>
      </c>
      <c r="C3710" t="s">
        <v>17762</v>
      </c>
      <c r="D3710" s="5">
        <v>44872</v>
      </c>
      <c r="E3710" s="5">
        <v>44733</v>
      </c>
      <c r="F3710" t="s">
        <v>763</v>
      </c>
      <c r="G3710" t="s">
        <v>17763</v>
      </c>
      <c r="H3710" t="s">
        <v>1389</v>
      </c>
      <c r="J3710" t="s">
        <v>756</v>
      </c>
      <c r="K3710" t="s">
        <v>756</v>
      </c>
      <c r="L3710" t="s">
        <v>757</v>
      </c>
      <c r="M3710" t="s">
        <v>757</v>
      </c>
      <c r="N3710" t="s">
        <v>756</v>
      </c>
      <c r="O3710" t="s">
        <v>756</v>
      </c>
      <c r="P3710" t="s">
        <v>765</v>
      </c>
      <c r="Q3710" t="s">
        <v>759</v>
      </c>
      <c r="R3710" t="s">
        <v>759</v>
      </c>
      <c r="S3710" t="s">
        <v>757</v>
      </c>
      <c r="T3710" t="s">
        <v>757</v>
      </c>
      <c r="U3710" t="s">
        <v>757</v>
      </c>
      <c r="V3710" t="s">
        <v>756</v>
      </c>
      <c r="W3710" t="s">
        <v>768</v>
      </c>
      <c r="X3710" t="s">
        <v>17764</v>
      </c>
      <c r="Y3710" t="str">
        <f t="shared" si="812"/>
        <v>junio</v>
      </c>
      <c r="Z3710">
        <f>YEAR(BD_PONDERACIONES[[#This Row],[Fecha Ejecución del Ticket]])</f>
        <v>2022</v>
      </c>
      <c r="AA3710" t="str">
        <f t="shared" si="800"/>
        <v>noviembre</v>
      </c>
      <c r="AB3710">
        <f>YEAR(BD_PONDERACIONES[[#This Row],[Fecha de Inspección]])</f>
        <v>2022</v>
      </c>
      <c r="AC3710">
        <f t="shared" si="801"/>
        <v>0.5</v>
      </c>
      <c r="AD3710">
        <f t="shared" si="802"/>
        <v>0.5</v>
      </c>
      <c r="AE3710">
        <f t="shared" si="803"/>
        <v>0.5</v>
      </c>
      <c r="AF3710">
        <f t="shared" si="804"/>
        <v>0.5</v>
      </c>
      <c r="AG3710">
        <f t="shared" si="805"/>
        <v>0.5</v>
      </c>
      <c r="AH3710">
        <f t="shared" si="806"/>
        <v>0.5</v>
      </c>
      <c r="AI3710">
        <f t="shared" si="807"/>
        <v>0.25</v>
      </c>
      <c r="AJ3710">
        <f t="shared" si="808"/>
        <v>0.25</v>
      </c>
      <c r="AK3710">
        <f t="shared" si="809"/>
        <v>0.5</v>
      </c>
      <c r="AL3710">
        <f t="shared" si="810"/>
        <v>0.5</v>
      </c>
      <c r="AM3710">
        <f t="shared" si="811"/>
        <v>0.17499999999999999</v>
      </c>
      <c r="AN3710" s="6">
        <f t="shared" si="813"/>
        <v>0.93500000000000005</v>
      </c>
      <c r="AO3710" t="str">
        <f>VLOOKUP(BD_PONDERACIONES[[#This Row],[Comuna]],Tabla3[#All],2,0)</f>
        <v>Florida</v>
      </c>
    </row>
    <row r="3711" spans="1:41" x14ac:dyDescent="0.35">
      <c r="A3711" t="s">
        <v>17765</v>
      </c>
      <c r="B3711" t="s">
        <v>17766</v>
      </c>
      <c r="C3711" t="s">
        <v>17767</v>
      </c>
      <c r="D3711" s="5">
        <v>44872</v>
      </c>
      <c r="E3711" s="5">
        <v>44732</v>
      </c>
      <c r="F3711" t="s">
        <v>763</v>
      </c>
      <c r="G3711" t="s">
        <v>17768</v>
      </c>
      <c r="H3711" t="s">
        <v>1389</v>
      </c>
      <c r="J3711" t="s">
        <v>756</v>
      </c>
      <c r="K3711" t="s">
        <v>756</v>
      </c>
      <c r="L3711" t="s">
        <v>757</v>
      </c>
      <c r="M3711" t="s">
        <v>757</v>
      </c>
      <c r="N3711" t="s">
        <v>756</v>
      </c>
      <c r="O3711" t="s">
        <v>756</v>
      </c>
      <c r="P3711" t="s">
        <v>758</v>
      </c>
      <c r="Q3711" t="s">
        <v>759</v>
      </c>
      <c r="R3711" t="s">
        <v>759</v>
      </c>
      <c r="S3711" t="s">
        <v>757</v>
      </c>
      <c r="T3711" t="s">
        <v>757</v>
      </c>
      <c r="U3711" t="s">
        <v>757</v>
      </c>
      <c r="V3711" t="s">
        <v>773</v>
      </c>
      <c r="W3711" t="s">
        <v>773</v>
      </c>
      <c r="X3711" t="s">
        <v>17769</v>
      </c>
      <c r="Y3711" t="str">
        <f t="shared" si="812"/>
        <v>junio</v>
      </c>
      <c r="Z3711">
        <f>YEAR(BD_PONDERACIONES[[#This Row],[Fecha Ejecución del Ticket]])</f>
        <v>2022</v>
      </c>
      <c r="AA3711" t="str">
        <f t="shared" si="800"/>
        <v>noviembre</v>
      </c>
      <c r="AB3711">
        <f>YEAR(BD_PONDERACIONES[[#This Row],[Fecha de Inspección]])</f>
        <v>2022</v>
      </c>
      <c r="AC3711">
        <f t="shared" si="801"/>
        <v>0.5</v>
      </c>
      <c r="AD3711">
        <f t="shared" si="802"/>
        <v>0.5</v>
      </c>
      <c r="AE3711">
        <f t="shared" si="803"/>
        <v>0.5</v>
      </c>
      <c r="AF3711">
        <f t="shared" si="804"/>
        <v>0.5</v>
      </c>
      <c r="AG3711">
        <f t="shared" si="805"/>
        <v>0.5</v>
      </c>
      <c r="AH3711">
        <f t="shared" si="806"/>
        <v>0.5</v>
      </c>
      <c r="AI3711">
        <f t="shared" si="807"/>
        <v>0.25</v>
      </c>
      <c r="AJ3711">
        <f t="shared" si="808"/>
        <v>0.25</v>
      </c>
      <c r="AK3711">
        <f t="shared" si="809"/>
        <v>0.5</v>
      </c>
      <c r="AL3711">
        <f t="shared" si="810"/>
        <v>0</v>
      </c>
      <c r="AM3711">
        <f t="shared" si="811"/>
        <v>0</v>
      </c>
      <c r="AN3711" s="6">
        <f t="shared" si="813"/>
        <v>0.8</v>
      </c>
      <c r="AO3711" t="str">
        <f>VLOOKUP(BD_PONDERACIONES[[#This Row],[Comuna]],Tabla3[#All],2,0)</f>
        <v>Florida</v>
      </c>
    </row>
    <row r="3712" spans="1:41" x14ac:dyDescent="0.35">
      <c r="A3712" t="s">
        <v>17770</v>
      </c>
      <c r="B3712" t="s">
        <v>17771</v>
      </c>
      <c r="C3712" t="s">
        <v>17772</v>
      </c>
      <c r="D3712" s="5">
        <v>44872</v>
      </c>
      <c r="E3712" s="5">
        <v>44729</v>
      </c>
      <c r="F3712" t="s">
        <v>763</v>
      </c>
      <c r="G3712" t="s">
        <v>17773</v>
      </c>
      <c r="H3712" t="s">
        <v>1389</v>
      </c>
      <c r="J3712" t="s">
        <v>756</v>
      </c>
      <c r="K3712" t="s">
        <v>756</v>
      </c>
      <c r="L3712" t="s">
        <v>756</v>
      </c>
      <c r="M3712" t="s">
        <v>756</v>
      </c>
      <c r="N3712" t="s">
        <v>756</v>
      </c>
      <c r="O3712" t="s">
        <v>756</v>
      </c>
      <c r="P3712" t="s">
        <v>758</v>
      </c>
      <c r="Q3712" t="s">
        <v>759</v>
      </c>
      <c r="R3712" t="s">
        <v>759</v>
      </c>
      <c r="S3712" t="s">
        <v>757</v>
      </c>
      <c r="T3712" t="s">
        <v>757</v>
      </c>
      <c r="U3712" t="s">
        <v>757</v>
      </c>
      <c r="V3712" t="s">
        <v>756</v>
      </c>
      <c r="W3712" t="s">
        <v>756</v>
      </c>
      <c r="X3712" t="s">
        <v>17774</v>
      </c>
      <c r="Y3712" t="str">
        <f t="shared" si="812"/>
        <v>junio</v>
      </c>
      <c r="Z3712">
        <f>YEAR(BD_PONDERACIONES[[#This Row],[Fecha Ejecución del Ticket]])</f>
        <v>2022</v>
      </c>
      <c r="AA3712" t="str">
        <f t="shared" si="800"/>
        <v>noviembre</v>
      </c>
      <c r="AB3712">
        <f>YEAR(BD_PONDERACIONES[[#This Row],[Fecha de Inspección]])</f>
        <v>2022</v>
      </c>
      <c r="AC3712">
        <f t="shared" si="801"/>
        <v>0.5</v>
      </c>
      <c r="AD3712">
        <f t="shared" si="802"/>
        <v>0.5</v>
      </c>
      <c r="AE3712">
        <f t="shared" si="803"/>
        <v>0.5</v>
      </c>
      <c r="AF3712">
        <f t="shared" si="804"/>
        <v>0.5</v>
      </c>
      <c r="AG3712">
        <f t="shared" si="805"/>
        <v>0.5</v>
      </c>
      <c r="AH3712">
        <f t="shared" si="806"/>
        <v>0.5</v>
      </c>
      <c r="AI3712">
        <f t="shared" si="807"/>
        <v>0.25</v>
      </c>
      <c r="AJ3712">
        <f t="shared" si="808"/>
        <v>0.25</v>
      </c>
      <c r="AK3712">
        <f t="shared" si="809"/>
        <v>0.5</v>
      </c>
      <c r="AL3712">
        <f t="shared" si="810"/>
        <v>0.5</v>
      </c>
      <c r="AM3712">
        <f t="shared" si="811"/>
        <v>0.5</v>
      </c>
      <c r="AN3712" s="6">
        <f t="shared" si="813"/>
        <v>1</v>
      </c>
      <c r="AO3712" t="str">
        <f>VLOOKUP(BD_PONDERACIONES[[#This Row],[Comuna]],Tabla3[#All],2,0)</f>
        <v>Florida</v>
      </c>
    </row>
    <row r="3713" spans="1:41" x14ac:dyDescent="0.35">
      <c r="A3713" t="s">
        <v>17775</v>
      </c>
      <c r="B3713" t="s">
        <v>17776</v>
      </c>
      <c r="C3713" t="s">
        <v>17777</v>
      </c>
      <c r="D3713" s="5">
        <v>44873</v>
      </c>
      <c r="E3713" s="5">
        <v>44862</v>
      </c>
      <c r="F3713" t="s">
        <v>763</v>
      </c>
      <c r="G3713" t="s">
        <v>17778</v>
      </c>
      <c r="H3713" t="s">
        <v>1886</v>
      </c>
      <c r="J3713" t="s">
        <v>756</v>
      </c>
      <c r="K3713" t="s">
        <v>756</v>
      </c>
      <c r="L3713" t="s">
        <v>757</v>
      </c>
      <c r="M3713" t="s">
        <v>757</v>
      </c>
      <c r="N3713" t="s">
        <v>756</v>
      </c>
      <c r="O3713" t="s">
        <v>756</v>
      </c>
      <c r="P3713" t="s">
        <v>758</v>
      </c>
      <c r="Q3713" t="s">
        <v>759</v>
      </c>
      <c r="R3713" t="s">
        <v>759</v>
      </c>
      <c r="S3713" t="s">
        <v>757</v>
      </c>
      <c r="T3713" t="s">
        <v>757</v>
      </c>
      <c r="U3713" t="s">
        <v>757</v>
      </c>
      <c r="V3713" t="s">
        <v>756</v>
      </c>
      <c r="W3713" t="s">
        <v>756</v>
      </c>
      <c r="X3713" t="s">
        <v>13384</v>
      </c>
      <c r="Y3713" t="str">
        <f t="shared" si="812"/>
        <v>octubre</v>
      </c>
      <c r="Z3713">
        <f>YEAR(BD_PONDERACIONES[[#This Row],[Fecha Ejecución del Ticket]])</f>
        <v>2022</v>
      </c>
      <c r="AA3713" t="str">
        <f t="shared" si="800"/>
        <v>noviembre</v>
      </c>
      <c r="AB3713">
        <f>YEAR(BD_PONDERACIONES[[#This Row],[Fecha de Inspección]])</f>
        <v>2022</v>
      </c>
      <c r="AC3713">
        <f t="shared" si="801"/>
        <v>0.5</v>
      </c>
      <c r="AD3713">
        <f t="shared" si="802"/>
        <v>0.5</v>
      </c>
      <c r="AE3713">
        <f t="shared" si="803"/>
        <v>0.5</v>
      </c>
      <c r="AF3713">
        <f t="shared" si="804"/>
        <v>0.5</v>
      </c>
      <c r="AG3713">
        <f t="shared" si="805"/>
        <v>0.5</v>
      </c>
      <c r="AH3713">
        <f t="shared" si="806"/>
        <v>0.5</v>
      </c>
      <c r="AI3713">
        <f t="shared" si="807"/>
        <v>0.25</v>
      </c>
      <c r="AJ3713">
        <f t="shared" si="808"/>
        <v>0.25</v>
      </c>
      <c r="AK3713">
        <f t="shared" si="809"/>
        <v>0.5</v>
      </c>
      <c r="AL3713">
        <f t="shared" si="810"/>
        <v>0.5</v>
      </c>
      <c r="AM3713">
        <f t="shared" si="811"/>
        <v>0.5</v>
      </c>
      <c r="AN3713" s="6">
        <f t="shared" si="813"/>
        <v>1</v>
      </c>
      <c r="AO3713" t="str">
        <f>VLOOKUP(BD_PONDERACIONES[[#This Row],[Comuna]],Tabla3[#All],2,0)</f>
        <v>Cordillera</v>
      </c>
    </row>
    <row r="3714" spans="1:41" x14ac:dyDescent="0.35">
      <c r="A3714" t="s">
        <v>17779</v>
      </c>
      <c r="B3714" t="s">
        <v>17780</v>
      </c>
      <c r="C3714" t="s">
        <v>17781</v>
      </c>
      <c r="D3714" s="5">
        <v>44873</v>
      </c>
      <c r="E3714" s="5">
        <v>44837</v>
      </c>
      <c r="F3714" t="s">
        <v>753</v>
      </c>
      <c r="G3714" t="s">
        <v>17782</v>
      </c>
      <c r="H3714" t="s">
        <v>1886</v>
      </c>
      <c r="J3714" t="s">
        <v>756</v>
      </c>
      <c r="K3714" t="s">
        <v>756</v>
      </c>
      <c r="L3714" t="s">
        <v>773</v>
      </c>
      <c r="M3714" t="s">
        <v>773</v>
      </c>
      <c r="N3714" t="s">
        <v>756</v>
      </c>
      <c r="O3714" t="s">
        <v>756</v>
      </c>
      <c r="P3714" t="s">
        <v>765</v>
      </c>
      <c r="Q3714" t="s">
        <v>17783</v>
      </c>
      <c r="R3714" t="s">
        <v>17784</v>
      </c>
      <c r="S3714" t="s">
        <v>756</v>
      </c>
      <c r="T3714" t="s">
        <v>756</v>
      </c>
      <c r="U3714" t="s">
        <v>756</v>
      </c>
      <c r="V3714" t="s">
        <v>756</v>
      </c>
      <c r="W3714" t="s">
        <v>756</v>
      </c>
      <c r="X3714" t="s">
        <v>17785</v>
      </c>
      <c r="Y3714" t="str">
        <f t="shared" si="812"/>
        <v>octubre</v>
      </c>
      <c r="Z3714">
        <f>YEAR(BD_PONDERACIONES[[#This Row],[Fecha Ejecución del Ticket]])</f>
        <v>2022</v>
      </c>
      <c r="AA3714" t="str">
        <f t="shared" ref="AA3714:AA3777" si="814">TEXT(D3714,"MMMM")</f>
        <v>noviembre</v>
      </c>
      <c r="AB3714">
        <f>YEAR(BD_PONDERACIONES[[#This Row],[Fecha de Inspección]])</f>
        <v>2022</v>
      </c>
      <c r="AC3714">
        <f t="shared" ref="AC3714:AC3777" si="815">IF(OR(J3714="Cumple",J3714="No Aplica"),0.5,0)</f>
        <v>0.5</v>
      </c>
      <c r="AD3714">
        <f t="shared" ref="AD3714:AD3777" si="816">IF(OR(K3714="CUMPLE",K3714="No Aplica"),0.5,0)</f>
        <v>0.5</v>
      </c>
      <c r="AE3714">
        <f t="shared" ref="AE3714:AE3777" si="817">IF(OR(L3714="CUMPLE",L3714="No Aplica"),0.5,0)</f>
        <v>0</v>
      </c>
      <c r="AF3714">
        <f t="shared" ref="AF3714:AF3777" si="818">IF(OR(M3714="CUMPLE",M3714="No Aplica"),0.5,0)</f>
        <v>0</v>
      </c>
      <c r="AG3714">
        <f t="shared" ref="AG3714:AG3777" si="819">IF(OR(N3714="CUMPLE",N3714="No Aplica"),0.5,IF(N3714="Cumple Mayormente",0.325,IF(N3714="Cumple Parcialmente",0.175,0)))</f>
        <v>0.5</v>
      </c>
      <c r="AH3714">
        <f t="shared" ref="AH3714:AH3777" si="820">IF(OR(O3714="CUMPLE",O3714="No Aplica"),0.5,IF(O3714="Cumple Mayormente",0.325,IF(O3714="Cumple Parcialmente",0.175,0)))</f>
        <v>0.5</v>
      </c>
      <c r="AI3714">
        <f t="shared" ref="AI3714:AI3777" si="821">IF(OR(S3714="CUMPLE",S3714="No Aplica"),0.25,IF(S3714="Cumple Mayormente",0.1625,IF(S3714="Cumple Parcialmente",0.0875,0)))</f>
        <v>0.25</v>
      </c>
      <c r="AJ3714">
        <f t="shared" ref="AJ3714:AJ3777" si="822">IF(OR(T3714="CUMPLE",T3714="No Aplica"),0.25,IF(T3714="Cumple Mayormente",0.1625,IF(T3714="Cumple Parcialmente",0.0875,0)))</f>
        <v>0.25</v>
      </c>
      <c r="AK3714">
        <f t="shared" ref="AK3714:AK3777" si="823">IF(OR(U3714="CUMPLE",U3714="No Aplica"),0.5,IF(U3714="Cumple Mayormente",0.325,IF(U3714="Cumple Parcialmente",0.175,0)))</f>
        <v>0.5</v>
      </c>
      <c r="AL3714">
        <f t="shared" ref="AL3714:AL3777" si="824">IF(OR(V3714="CUMPLE",V3714="No Aplica"),0.5,IF(V3714="Cumple Mayormente",0.325,IF(V3714="Cumple Parcialmente",0.175,0)))</f>
        <v>0.5</v>
      </c>
      <c r="AM3714">
        <f t="shared" ref="AM3714:AM3777" si="825">IF(OR(W3714="CUMPLE",W3714="No Aplica"),0.5,IF(W3714="Cumple Mayormente",0.325,IF(W3714="Cumple Parcialmente",0.175,0)))</f>
        <v>0.5</v>
      </c>
      <c r="AN3714" s="6">
        <f t="shared" si="813"/>
        <v>0.7</v>
      </c>
      <c r="AO3714" t="str">
        <f>VLOOKUP(BD_PONDERACIONES[[#This Row],[Comuna]],Tabla3[#All],2,0)</f>
        <v>Cordillera</v>
      </c>
    </row>
    <row r="3715" spans="1:41" x14ac:dyDescent="0.35">
      <c r="A3715" t="s">
        <v>17786</v>
      </c>
      <c r="B3715" t="s">
        <v>17787</v>
      </c>
      <c r="C3715" t="s">
        <v>17788</v>
      </c>
      <c r="D3715" s="5">
        <v>44873</v>
      </c>
      <c r="E3715" s="5">
        <v>44839</v>
      </c>
      <c r="F3715" t="s">
        <v>753</v>
      </c>
      <c r="G3715" t="s">
        <v>17789</v>
      </c>
      <c r="H3715" t="s">
        <v>1886</v>
      </c>
      <c r="J3715" t="s">
        <v>756</v>
      </c>
      <c r="K3715" t="s">
        <v>756</v>
      </c>
      <c r="L3715" t="s">
        <v>757</v>
      </c>
      <c r="M3715" t="s">
        <v>757</v>
      </c>
      <c r="N3715" t="s">
        <v>756</v>
      </c>
      <c r="O3715" t="s">
        <v>756</v>
      </c>
      <c r="P3715" t="s">
        <v>765</v>
      </c>
      <c r="Q3715" t="s">
        <v>759</v>
      </c>
      <c r="R3715" t="s">
        <v>759</v>
      </c>
      <c r="S3715" t="s">
        <v>756</v>
      </c>
      <c r="T3715" t="s">
        <v>756</v>
      </c>
      <c r="U3715" t="s">
        <v>756</v>
      </c>
      <c r="V3715" t="s">
        <v>756</v>
      </c>
      <c r="W3715" t="s">
        <v>756</v>
      </c>
      <c r="X3715" t="s">
        <v>17790</v>
      </c>
      <c r="Y3715" t="str">
        <f t="shared" si="812"/>
        <v>octubre</v>
      </c>
      <c r="Z3715">
        <f>YEAR(BD_PONDERACIONES[[#This Row],[Fecha Ejecución del Ticket]])</f>
        <v>2022</v>
      </c>
      <c r="AA3715" t="str">
        <f t="shared" si="814"/>
        <v>noviembre</v>
      </c>
      <c r="AB3715">
        <f>YEAR(BD_PONDERACIONES[[#This Row],[Fecha de Inspección]])</f>
        <v>2022</v>
      </c>
      <c r="AC3715">
        <f t="shared" si="815"/>
        <v>0.5</v>
      </c>
      <c r="AD3715">
        <f t="shared" si="816"/>
        <v>0.5</v>
      </c>
      <c r="AE3715">
        <f t="shared" si="817"/>
        <v>0.5</v>
      </c>
      <c r="AF3715">
        <f t="shared" si="818"/>
        <v>0.5</v>
      </c>
      <c r="AG3715">
        <f t="shared" si="819"/>
        <v>0.5</v>
      </c>
      <c r="AH3715">
        <f t="shared" si="820"/>
        <v>0.5</v>
      </c>
      <c r="AI3715">
        <f t="shared" si="821"/>
        <v>0.25</v>
      </c>
      <c r="AJ3715">
        <f t="shared" si="822"/>
        <v>0.25</v>
      </c>
      <c r="AK3715">
        <f t="shared" si="823"/>
        <v>0.5</v>
      </c>
      <c r="AL3715">
        <f t="shared" si="824"/>
        <v>0.5</v>
      </c>
      <c r="AM3715">
        <f t="shared" si="825"/>
        <v>0.5</v>
      </c>
      <c r="AN3715" s="6">
        <f t="shared" si="813"/>
        <v>1</v>
      </c>
      <c r="AO3715" t="str">
        <f>VLOOKUP(BD_PONDERACIONES[[#This Row],[Comuna]],Tabla3[#All],2,0)</f>
        <v>Cordillera</v>
      </c>
    </row>
    <row r="3716" spans="1:41" x14ac:dyDescent="0.35">
      <c r="A3716" t="s">
        <v>17791</v>
      </c>
      <c r="B3716" t="s">
        <v>17792</v>
      </c>
      <c r="C3716" t="s">
        <v>17793</v>
      </c>
      <c r="D3716" s="5">
        <v>44873</v>
      </c>
      <c r="E3716" s="5">
        <v>44855</v>
      </c>
      <c r="F3716" t="s">
        <v>763</v>
      </c>
      <c r="G3716" t="s">
        <v>17794</v>
      </c>
      <c r="H3716" t="s">
        <v>1886</v>
      </c>
      <c r="J3716" t="s">
        <v>756</v>
      </c>
      <c r="K3716" t="s">
        <v>756</v>
      </c>
      <c r="L3716" t="s">
        <v>757</v>
      </c>
      <c r="M3716" t="s">
        <v>757</v>
      </c>
      <c r="N3716" t="s">
        <v>756</v>
      </c>
      <c r="O3716" t="s">
        <v>756</v>
      </c>
      <c r="P3716" t="s">
        <v>758</v>
      </c>
      <c r="Q3716" t="s">
        <v>759</v>
      </c>
      <c r="R3716" t="s">
        <v>759</v>
      </c>
      <c r="S3716" t="s">
        <v>757</v>
      </c>
      <c r="T3716" t="s">
        <v>757</v>
      </c>
      <c r="U3716" t="s">
        <v>757</v>
      </c>
      <c r="V3716" t="s">
        <v>756</v>
      </c>
      <c r="W3716" t="s">
        <v>756</v>
      </c>
      <c r="X3716" t="s">
        <v>17795</v>
      </c>
      <c r="Y3716" t="str">
        <f t="shared" si="812"/>
        <v>octubre</v>
      </c>
      <c r="Z3716">
        <f>YEAR(BD_PONDERACIONES[[#This Row],[Fecha Ejecución del Ticket]])</f>
        <v>2022</v>
      </c>
      <c r="AA3716" t="str">
        <f t="shared" si="814"/>
        <v>noviembre</v>
      </c>
      <c r="AB3716">
        <f>YEAR(BD_PONDERACIONES[[#This Row],[Fecha de Inspección]])</f>
        <v>2022</v>
      </c>
      <c r="AC3716">
        <f t="shared" si="815"/>
        <v>0.5</v>
      </c>
      <c r="AD3716">
        <f t="shared" si="816"/>
        <v>0.5</v>
      </c>
      <c r="AE3716">
        <f t="shared" si="817"/>
        <v>0.5</v>
      </c>
      <c r="AF3716">
        <f t="shared" si="818"/>
        <v>0.5</v>
      </c>
      <c r="AG3716">
        <f t="shared" si="819"/>
        <v>0.5</v>
      </c>
      <c r="AH3716">
        <f t="shared" si="820"/>
        <v>0.5</v>
      </c>
      <c r="AI3716">
        <f t="shared" si="821"/>
        <v>0.25</v>
      </c>
      <c r="AJ3716">
        <f t="shared" si="822"/>
        <v>0.25</v>
      </c>
      <c r="AK3716">
        <f t="shared" si="823"/>
        <v>0.5</v>
      </c>
      <c r="AL3716">
        <f t="shared" si="824"/>
        <v>0.5</v>
      </c>
      <c r="AM3716">
        <f t="shared" si="825"/>
        <v>0.5</v>
      </c>
      <c r="AN3716" s="6">
        <f t="shared" si="813"/>
        <v>1</v>
      </c>
      <c r="AO3716" t="str">
        <f>VLOOKUP(BD_PONDERACIONES[[#This Row],[Comuna]],Tabla3[#All],2,0)</f>
        <v>Cordillera</v>
      </c>
    </row>
    <row r="3717" spans="1:41" x14ac:dyDescent="0.35">
      <c r="A3717" t="s">
        <v>17796</v>
      </c>
      <c r="B3717" t="s">
        <v>17797</v>
      </c>
      <c r="C3717" t="s">
        <v>17798</v>
      </c>
      <c r="D3717" s="5">
        <v>44873</v>
      </c>
      <c r="E3717" s="5">
        <v>44837</v>
      </c>
      <c r="F3717" t="s">
        <v>753</v>
      </c>
      <c r="G3717" t="s">
        <v>17799</v>
      </c>
      <c r="H3717" t="s">
        <v>1886</v>
      </c>
      <c r="J3717" t="s">
        <v>756</v>
      </c>
      <c r="K3717" t="s">
        <v>756</v>
      </c>
      <c r="L3717" t="s">
        <v>773</v>
      </c>
      <c r="M3717" t="s">
        <v>773</v>
      </c>
      <c r="N3717" t="s">
        <v>756</v>
      </c>
      <c r="O3717" t="s">
        <v>756</v>
      </c>
      <c r="P3717" t="s">
        <v>758</v>
      </c>
      <c r="Q3717" t="s">
        <v>759</v>
      </c>
      <c r="R3717" t="s">
        <v>759</v>
      </c>
      <c r="S3717" t="s">
        <v>757</v>
      </c>
      <c r="T3717" t="s">
        <v>757</v>
      </c>
      <c r="U3717" t="s">
        <v>757</v>
      </c>
      <c r="V3717" t="s">
        <v>756</v>
      </c>
      <c r="W3717" t="s">
        <v>756</v>
      </c>
      <c r="X3717" t="s">
        <v>17800</v>
      </c>
      <c r="Y3717" t="str">
        <f t="shared" si="812"/>
        <v>octubre</v>
      </c>
      <c r="Z3717">
        <f>YEAR(BD_PONDERACIONES[[#This Row],[Fecha Ejecución del Ticket]])</f>
        <v>2022</v>
      </c>
      <c r="AA3717" t="str">
        <f t="shared" si="814"/>
        <v>noviembre</v>
      </c>
      <c r="AB3717">
        <f>YEAR(BD_PONDERACIONES[[#This Row],[Fecha de Inspección]])</f>
        <v>2022</v>
      </c>
      <c r="AC3717">
        <f t="shared" si="815"/>
        <v>0.5</v>
      </c>
      <c r="AD3717">
        <f t="shared" si="816"/>
        <v>0.5</v>
      </c>
      <c r="AE3717">
        <f t="shared" si="817"/>
        <v>0</v>
      </c>
      <c r="AF3717">
        <f t="shared" si="818"/>
        <v>0</v>
      </c>
      <c r="AG3717">
        <f t="shared" si="819"/>
        <v>0.5</v>
      </c>
      <c r="AH3717">
        <f t="shared" si="820"/>
        <v>0.5</v>
      </c>
      <c r="AI3717">
        <f t="shared" si="821"/>
        <v>0.25</v>
      </c>
      <c r="AJ3717">
        <f t="shared" si="822"/>
        <v>0.25</v>
      </c>
      <c r="AK3717">
        <f t="shared" si="823"/>
        <v>0.5</v>
      </c>
      <c r="AL3717">
        <f t="shared" si="824"/>
        <v>0.5</v>
      </c>
      <c r="AM3717">
        <f t="shared" si="825"/>
        <v>0.5</v>
      </c>
      <c r="AN3717" s="6">
        <f t="shared" si="813"/>
        <v>0.7</v>
      </c>
      <c r="AO3717" t="str">
        <f>VLOOKUP(BD_PONDERACIONES[[#This Row],[Comuna]],Tabla3[#All],2,0)</f>
        <v>Cordillera</v>
      </c>
    </row>
    <row r="3718" spans="1:41" x14ac:dyDescent="0.35">
      <c r="A3718" t="s">
        <v>17801</v>
      </c>
      <c r="B3718" t="s">
        <v>17802</v>
      </c>
      <c r="C3718" t="s">
        <v>17803</v>
      </c>
      <c r="D3718" s="5">
        <v>44873</v>
      </c>
      <c r="E3718" s="5">
        <v>44858</v>
      </c>
      <c r="F3718" t="s">
        <v>763</v>
      </c>
      <c r="G3718" t="s">
        <v>17804</v>
      </c>
      <c r="H3718" t="s">
        <v>1886</v>
      </c>
      <c r="J3718" t="s">
        <v>756</v>
      </c>
      <c r="K3718" t="s">
        <v>756</v>
      </c>
      <c r="L3718" t="s">
        <v>773</v>
      </c>
      <c r="M3718" t="s">
        <v>773</v>
      </c>
      <c r="N3718" t="s">
        <v>756</v>
      </c>
      <c r="O3718" t="s">
        <v>756</v>
      </c>
      <c r="P3718" t="s">
        <v>758</v>
      </c>
      <c r="Q3718" t="s">
        <v>759</v>
      </c>
      <c r="R3718" t="s">
        <v>759</v>
      </c>
      <c r="S3718" t="s">
        <v>757</v>
      </c>
      <c r="T3718" t="s">
        <v>757</v>
      </c>
      <c r="U3718" t="s">
        <v>757</v>
      </c>
      <c r="V3718" t="s">
        <v>756</v>
      </c>
      <c r="W3718" t="s">
        <v>756</v>
      </c>
      <c r="X3718" t="s">
        <v>13384</v>
      </c>
      <c r="Y3718" t="str">
        <f t="shared" si="812"/>
        <v>octubre</v>
      </c>
      <c r="Z3718">
        <f>YEAR(BD_PONDERACIONES[[#This Row],[Fecha Ejecución del Ticket]])</f>
        <v>2022</v>
      </c>
      <c r="AA3718" t="str">
        <f t="shared" si="814"/>
        <v>noviembre</v>
      </c>
      <c r="AB3718">
        <f>YEAR(BD_PONDERACIONES[[#This Row],[Fecha de Inspección]])</f>
        <v>2022</v>
      </c>
      <c r="AC3718">
        <f t="shared" si="815"/>
        <v>0.5</v>
      </c>
      <c r="AD3718">
        <f t="shared" si="816"/>
        <v>0.5</v>
      </c>
      <c r="AE3718">
        <f t="shared" si="817"/>
        <v>0</v>
      </c>
      <c r="AF3718">
        <f t="shared" si="818"/>
        <v>0</v>
      </c>
      <c r="AG3718">
        <f t="shared" si="819"/>
        <v>0.5</v>
      </c>
      <c r="AH3718">
        <f t="shared" si="820"/>
        <v>0.5</v>
      </c>
      <c r="AI3718">
        <f t="shared" si="821"/>
        <v>0.25</v>
      </c>
      <c r="AJ3718">
        <f t="shared" si="822"/>
        <v>0.25</v>
      </c>
      <c r="AK3718">
        <f t="shared" si="823"/>
        <v>0.5</v>
      </c>
      <c r="AL3718">
        <f t="shared" si="824"/>
        <v>0.5</v>
      </c>
      <c r="AM3718">
        <f t="shared" si="825"/>
        <v>0.5</v>
      </c>
      <c r="AN3718" s="6">
        <f t="shared" si="813"/>
        <v>0.7</v>
      </c>
      <c r="AO3718" t="str">
        <f>VLOOKUP(BD_PONDERACIONES[[#This Row],[Comuna]],Tabla3[#All],2,0)</f>
        <v>Cordillera</v>
      </c>
    </row>
    <row r="3719" spans="1:41" x14ac:dyDescent="0.35">
      <c r="A3719" t="s">
        <v>17805</v>
      </c>
      <c r="B3719" t="s">
        <v>17806</v>
      </c>
      <c r="C3719" t="s">
        <v>17807</v>
      </c>
      <c r="D3719" s="5">
        <v>44873</v>
      </c>
      <c r="E3719" s="5">
        <v>44843</v>
      </c>
      <c r="F3719" t="s">
        <v>753</v>
      </c>
      <c r="G3719" t="s">
        <v>17808</v>
      </c>
      <c r="H3719" t="s">
        <v>1886</v>
      </c>
      <c r="J3719" t="s">
        <v>756</v>
      </c>
      <c r="K3719" t="s">
        <v>756</v>
      </c>
      <c r="L3719" t="s">
        <v>757</v>
      </c>
      <c r="M3719" t="s">
        <v>757</v>
      </c>
      <c r="N3719" t="s">
        <v>756</v>
      </c>
      <c r="O3719" t="s">
        <v>756</v>
      </c>
      <c r="P3719" t="s">
        <v>765</v>
      </c>
      <c r="Q3719" t="s">
        <v>759</v>
      </c>
      <c r="R3719" t="s">
        <v>759</v>
      </c>
      <c r="S3719" t="s">
        <v>756</v>
      </c>
      <c r="T3719" t="s">
        <v>756</v>
      </c>
      <c r="U3719" t="s">
        <v>756</v>
      </c>
      <c r="V3719" t="s">
        <v>756</v>
      </c>
      <c r="W3719" t="s">
        <v>756</v>
      </c>
      <c r="X3719" t="s">
        <v>17809</v>
      </c>
      <c r="Y3719" t="str">
        <f t="shared" si="812"/>
        <v>octubre</v>
      </c>
      <c r="Z3719">
        <f>YEAR(BD_PONDERACIONES[[#This Row],[Fecha Ejecución del Ticket]])</f>
        <v>2022</v>
      </c>
      <c r="AA3719" t="str">
        <f t="shared" si="814"/>
        <v>noviembre</v>
      </c>
      <c r="AB3719">
        <f>YEAR(BD_PONDERACIONES[[#This Row],[Fecha de Inspección]])</f>
        <v>2022</v>
      </c>
      <c r="AC3719">
        <f t="shared" si="815"/>
        <v>0.5</v>
      </c>
      <c r="AD3719">
        <f t="shared" si="816"/>
        <v>0.5</v>
      </c>
      <c r="AE3719">
        <f t="shared" si="817"/>
        <v>0.5</v>
      </c>
      <c r="AF3719">
        <f t="shared" si="818"/>
        <v>0.5</v>
      </c>
      <c r="AG3719">
        <f t="shared" si="819"/>
        <v>0.5</v>
      </c>
      <c r="AH3719">
        <f t="shared" si="820"/>
        <v>0.5</v>
      </c>
      <c r="AI3719">
        <f t="shared" si="821"/>
        <v>0.25</v>
      </c>
      <c r="AJ3719">
        <f t="shared" si="822"/>
        <v>0.25</v>
      </c>
      <c r="AK3719">
        <f t="shared" si="823"/>
        <v>0.5</v>
      </c>
      <c r="AL3719">
        <f t="shared" si="824"/>
        <v>0.5</v>
      </c>
      <c r="AM3719">
        <f t="shared" si="825"/>
        <v>0.5</v>
      </c>
      <c r="AN3719" s="6">
        <f t="shared" si="813"/>
        <v>1</v>
      </c>
      <c r="AO3719" t="str">
        <f>VLOOKUP(BD_PONDERACIONES[[#This Row],[Comuna]],Tabla3[#All],2,0)</f>
        <v>Cordillera</v>
      </c>
    </row>
    <row r="3720" spans="1:41" x14ac:dyDescent="0.35">
      <c r="A3720" t="s">
        <v>17810</v>
      </c>
      <c r="B3720" t="s">
        <v>17811</v>
      </c>
      <c r="C3720" t="s">
        <v>17812</v>
      </c>
      <c r="D3720" s="5">
        <v>44873</v>
      </c>
      <c r="E3720" s="5">
        <v>44859</v>
      </c>
      <c r="F3720" t="s">
        <v>763</v>
      </c>
      <c r="G3720" t="s">
        <v>17813</v>
      </c>
      <c r="H3720" t="s">
        <v>1886</v>
      </c>
      <c r="J3720" t="s">
        <v>756</v>
      </c>
      <c r="K3720" t="s">
        <v>756</v>
      </c>
      <c r="L3720" t="s">
        <v>757</v>
      </c>
      <c r="M3720" t="s">
        <v>757</v>
      </c>
      <c r="N3720" t="s">
        <v>756</v>
      </c>
      <c r="O3720" t="s">
        <v>756</v>
      </c>
      <c r="P3720" t="s">
        <v>758</v>
      </c>
      <c r="Q3720" t="s">
        <v>759</v>
      </c>
      <c r="R3720" t="s">
        <v>759</v>
      </c>
      <c r="S3720" t="s">
        <v>757</v>
      </c>
      <c r="T3720" t="s">
        <v>757</v>
      </c>
      <c r="U3720" t="s">
        <v>757</v>
      </c>
      <c r="V3720" t="s">
        <v>756</v>
      </c>
      <c r="W3720" t="s">
        <v>756</v>
      </c>
      <c r="X3720" t="s">
        <v>17814</v>
      </c>
      <c r="Y3720" t="str">
        <f t="shared" si="812"/>
        <v>octubre</v>
      </c>
      <c r="Z3720">
        <f>YEAR(BD_PONDERACIONES[[#This Row],[Fecha Ejecución del Ticket]])</f>
        <v>2022</v>
      </c>
      <c r="AA3720" t="str">
        <f t="shared" si="814"/>
        <v>noviembre</v>
      </c>
      <c r="AB3720">
        <f>YEAR(BD_PONDERACIONES[[#This Row],[Fecha de Inspección]])</f>
        <v>2022</v>
      </c>
      <c r="AC3720">
        <f t="shared" si="815"/>
        <v>0.5</v>
      </c>
      <c r="AD3720">
        <f t="shared" si="816"/>
        <v>0.5</v>
      </c>
      <c r="AE3720">
        <f t="shared" si="817"/>
        <v>0.5</v>
      </c>
      <c r="AF3720">
        <f t="shared" si="818"/>
        <v>0.5</v>
      </c>
      <c r="AG3720">
        <f t="shared" si="819"/>
        <v>0.5</v>
      </c>
      <c r="AH3720">
        <f t="shared" si="820"/>
        <v>0.5</v>
      </c>
      <c r="AI3720">
        <f t="shared" si="821"/>
        <v>0.25</v>
      </c>
      <c r="AJ3720">
        <f t="shared" si="822"/>
        <v>0.25</v>
      </c>
      <c r="AK3720">
        <f t="shared" si="823"/>
        <v>0.5</v>
      </c>
      <c r="AL3720">
        <f t="shared" si="824"/>
        <v>0.5</v>
      </c>
      <c r="AM3720">
        <f t="shared" si="825"/>
        <v>0.5</v>
      </c>
      <c r="AN3720" s="6">
        <f t="shared" si="813"/>
        <v>1</v>
      </c>
      <c r="AO3720" t="str">
        <f>VLOOKUP(BD_PONDERACIONES[[#This Row],[Comuna]],Tabla3[#All],2,0)</f>
        <v>Cordillera</v>
      </c>
    </row>
    <row r="3721" spans="1:41" x14ac:dyDescent="0.35">
      <c r="A3721" t="s">
        <v>17815</v>
      </c>
      <c r="B3721" t="s">
        <v>17816</v>
      </c>
      <c r="C3721" t="s">
        <v>17817</v>
      </c>
      <c r="D3721" s="5">
        <v>44873</v>
      </c>
      <c r="E3721" s="5">
        <v>44837</v>
      </c>
      <c r="F3721" t="s">
        <v>753</v>
      </c>
      <c r="G3721" t="s">
        <v>17818</v>
      </c>
      <c r="H3721" t="s">
        <v>1886</v>
      </c>
      <c r="J3721" t="s">
        <v>756</v>
      </c>
      <c r="K3721" t="s">
        <v>756</v>
      </c>
      <c r="L3721" t="s">
        <v>757</v>
      </c>
      <c r="M3721" t="s">
        <v>757</v>
      </c>
      <c r="N3721" t="s">
        <v>757</v>
      </c>
      <c r="O3721" t="s">
        <v>757</v>
      </c>
      <c r="P3721" t="s">
        <v>758</v>
      </c>
      <c r="Q3721" t="s">
        <v>759</v>
      </c>
      <c r="R3721" t="s">
        <v>759</v>
      </c>
      <c r="S3721" t="s">
        <v>757</v>
      </c>
      <c r="T3721" t="s">
        <v>757</v>
      </c>
      <c r="U3721" t="s">
        <v>757</v>
      </c>
      <c r="V3721" t="s">
        <v>904</v>
      </c>
      <c r="W3721" t="s">
        <v>768</v>
      </c>
      <c r="X3721" t="s">
        <v>17819</v>
      </c>
      <c r="Y3721" t="str">
        <f t="shared" si="812"/>
        <v>octubre</v>
      </c>
      <c r="Z3721">
        <f>YEAR(BD_PONDERACIONES[[#This Row],[Fecha Ejecución del Ticket]])</f>
        <v>2022</v>
      </c>
      <c r="AA3721" t="str">
        <f t="shared" si="814"/>
        <v>noviembre</v>
      </c>
      <c r="AB3721">
        <f>YEAR(BD_PONDERACIONES[[#This Row],[Fecha de Inspección]])</f>
        <v>2022</v>
      </c>
      <c r="AC3721">
        <f t="shared" si="815"/>
        <v>0.5</v>
      </c>
      <c r="AD3721">
        <f t="shared" si="816"/>
        <v>0.5</v>
      </c>
      <c r="AE3721">
        <f t="shared" si="817"/>
        <v>0.5</v>
      </c>
      <c r="AF3721">
        <f t="shared" si="818"/>
        <v>0.5</v>
      </c>
      <c r="AG3721">
        <f t="shared" si="819"/>
        <v>0.5</v>
      </c>
      <c r="AH3721">
        <f t="shared" si="820"/>
        <v>0.5</v>
      </c>
      <c r="AI3721">
        <f t="shared" si="821"/>
        <v>0.25</v>
      </c>
      <c r="AJ3721">
        <f t="shared" si="822"/>
        <v>0.25</v>
      </c>
      <c r="AK3721">
        <f t="shared" si="823"/>
        <v>0.5</v>
      </c>
      <c r="AL3721">
        <f t="shared" si="824"/>
        <v>0.32500000000000001</v>
      </c>
      <c r="AM3721">
        <f t="shared" si="825"/>
        <v>0.17499999999999999</v>
      </c>
      <c r="AN3721" s="6">
        <f t="shared" si="813"/>
        <v>0.9</v>
      </c>
      <c r="AO3721" t="str">
        <f>VLOOKUP(BD_PONDERACIONES[[#This Row],[Comuna]],Tabla3[#All],2,0)</f>
        <v>Cordillera</v>
      </c>
    </row>
    <row r="3722" spans="1:41" x14ac:dyDescent="0.35">
      <c r="A3722" t="s">
        <v>17820</v>
      </c>
      <c r="B3722" t="s">
        <v>17821</v>
      </c>
      <c r="C3722" t="s">
        <v>17822</v>
      </c>
      <c r="D3722" s="5">
        <v>44873</v>
      </c>
      <c r="E3722" s="5">
        <v>44845</v>
      </c>
      <c r="F3722" t="s">
        <v>753</v>
      </c>
      <c r="G3722" t="s">
        <v>17823</v>
      </c>
      <c r="H3722" t="s">
        <v>1886</v>
      </c>
      <c r="J3722" t="s">
        <v>756</v>
      </c>
      <c r="K3722" t="s">
        <v>756</v>
      </c>
      <c r="L3722" t="s">
        <v>757</v>
      </c>
      <c r="M3722" t="s">
        <v>757</v>
      </c>
      <c r="N3722" t="s">
        <v>757</v>
      </c>
      <c r="O3722" t="s">
        <v>757</v>
      </c>
      <c r="P3722" t="s">
        <v>765</v>
      </c>
      <c r="Q3722" t="s">
        <v>759</v>
      </c>
      <c r="R3722" t="s">
        <v>759</v>
      </c>
      <c r="S3722" t="s">
        <v>757</v>
      </c>
      <c r="T3722" t="s">
        <v>757</v>
      </c>
      <c r="U3722" t="s">
        <v>757</v>
      </c>
      <c r="V3722" t="s">
        <v>756</v>
      </c>
      <c r="W3722" t="s">
        <v>756</v>
      </c>
      <c r="X3722" t="s">
        <v>17824</v>
      </c>
      <c r="Y3722" t="str">
        <f t="shared" si="812"/>
        <v>octubre</v>
      </c>
      <c r="Z3722">
        <f>YEAR(BD_PONDERACIONES[[#This Row],[Fecha Ejecución del Ticket]])</f>
        <v>2022</v>
      </c>
      <c r="AA3722" t="str">
        <f t="shared" si="814"/>
        <v>noviembre</v>
      </c>
      <c r="AB3722">
        <f>YEAR(BD_PONDERACIONES[[#This Row],[Fecha de Inspección]])</f>
        <v>2022</v>
      </c>
      <c r="AC3722">
        <f t="shared" si="815"/>
        <v>0.5</v>
      </c>
      <c r="AD3722">
        <f t="shared" si="816"/>
        <v>0.5</v>
      </c>
      <c r="AE3722">
        <f t="shared" si="817"/>
        <v>0.5</v>
      </c>
      <c r="AF3722">
        <f t="shared" si="818"/>
        <v>0.5</v>
      </c>
      <c r="AG3722">
        <f t="shared" si="819"/>
        <v>0.5</v>
      </c>
      <c r="AH3722">
        <f t="shared" si="820"/>
        <v>0.5</v>
      </c>
      <c r="AI3722">
        <f t="shared" si="821"/>
        <v>0.25</v>
      </c>
      <c r="AJ3722">
        <f t="shared" si="822"/>
        <v>0.25</v>
      </c>
      <c r="AK3722">
        <f t="shared" si="823"/>
        <v>0.5</v>
      </c>
      <c r="AL3722">
        <f t="shared" si="824"/>
        <v>0.5</v>
      </c>
      <c r="AM3722">
        <f t="shared" si="825"/>
        <v>0.5</v>
      </c>
      <c r="AN3722" s="6">
        <f t="shared" si="813"/>
        <v>1</v>
      </c>
      <c r="AO3722" t="str">
        <f>VLOOKUP(BD_PONDERACIONES[[#This Row],[Comuna]],Tabla3[#All],2,0)</f>
        <v>Cordillera</v>
      </c>
    </row>
    <row r="3723" spans="1:41" x14ac:dyDescent="0.35">
      <c r="A3723" t="s">
        <v>17825</v>
      </c>
      <c r="B3723" t="s">
        <v>17826</v>
      </c>
      <c r="C3723" t="s">
        <v>17827</v>
      </c>
      <c r="D3723" s="5">
        <v>44873</v>
      </c>
      <c r="E3723" s="5">
        <v>44836</v>
      </c>
      <c r="F3723" t="s">
        <v>753</v>
      </c>
      <c r="G3723" t="s">
        <v>17828</v>
      </c>
      <c r="H3723" t="s">
        <v>1886</v>
      </c>
      <c r="J3723" t="s">
        <v>756</v>
      </c>
      <c r="K3723" t="s">
        <v>756</v>
      </c>
      <c r="L3723" t="s">
        <v>773</v>
      </c>
      <c r="M3723" t="s">
        <v>773</v>
      </c>
      <c r="N3723" t="s">
        <v>756</v>
      </c>
      <c r="O3723" t="s">
        <v>756</v>
      </c>
      <c r="P3723" t="s">
        <v>765</v>
      </c>
      <c r="Q3723" t="s">
        <v>759</v>
      </c>
      <c r="R3723" t="s">
        <v>759</v>
      </c>
      <c r="S3723" t="s">
        <v>757</v>
      </c>
      <c r="T3723" t="s">
        <v>757</v>
      </c>
      <c r="U3723" t="s">
        <v>756</v>
      </c>
      <c r="V3723" t="s">
        <v>756</v>
      </c>
      <c r="W3723" t="s">
        <v>756</v>
      </c>
      <c r="X3723" t="s">
        <v>17829</v>
      </c>
      <c r="Y3723" t="str">
        <f t="shared" si="812"/>
        <v>octubre</v>
      </c>
      <c r="Z3723">
        <f>YEAR(BD_PONDERACIONES[[#This Row],[Fecha Ejecución del Ticket]])</f>
        <v>2022</v>
      </c>
      <c r="AA3723" t="str">
        <f t="shared" si="814"/>
        <v>noviembre</v>
      </c>
      <c r="AB3723">
        <f>YEAR(BD_PONDERACIONES[[#This Row],[Fecha de Inspección]])</f>
        <v>2022</v>
      </c>
      <c r="AC3723">
        <f t="shared" si="815"/>
        <v>0.5</v>
      </c>
      <c r="AD3723">
        <f t="shared" si="816"/>
        <v>0.5</v>
      </c>
      <c r="AE3723">
        <f t="shared" si="817"/>
        <v>0</v>
      </c>
      <c r="AF3723">
        <f t="shared" si="818"/>
        <v>0</v>
      </c>
      <c r="AG3723">
        <f t="shared" si="819"/>
        <v>0.5</v>
      </c>
      <c r="AH3723">
        <f t="shared" si="820"/>
        <v>0.5</v>
      </c>
      <c r="AI3723">
        <f t="shared" si="821"/>
        <v>0.25</v>
      </c>
      <c r="AJ3723">
        <f t="shared" si="822"/>
        <v>0.25</v>
      </c>
      <c r="AK3723">
        <f t="shared" si="823"/>
        <v>0.5</v>
      </c>
      <c r="AL3723">
        <f t="shared" si="824"/>
        <v>0.5</v>
      </c>
      <c r="AM3723">
        <f t="shared" si="825"/>
        <v>0.5</v>
      </c>
      <c r="AN3723" s="6">
        <f t="shared" si="813"/>
        <v>0.7</v>
      </c>
      <c r="AO3723" t="str">
        <f>VLOOKUP(BD_PONDERACIONES[[#This Row],[Comuna]],Tabla3[#All],2,0)</f>
        <v>Cordillera</v>
      </c>
    </row>
    <row r="3724" spans="1:41" x14ac:dyDescent="0.35">
      <c r="A3724" t="s">
        <v>17830</v>
      </c>
      <c r="B3724" t="s">
        <v>17831</v>
      </c>
      <c r="C3724" t="s">
        <v>17832</v>
      </c>
      <c r="D3724" s="5">
        <v>44873</v>
      </c>
      <c r="E3724" s="5">
        <v>44839</v>
      </c>
      <c r="F3724" t="s">
        <v>753</v>
      </c>
      <c r="G3724" t="s">
        <v>17833</v>
      </c>
      <c r="H3724" t="s">
        <v>1886</v>
      </c>
      <c r="J3724" t="s">
        <v>756</v>
      </c>
      <c r="K3724" t="s">
        <v>756</v>
      </c>
      <c r="L3724" t="s">
        <v>757</v>
      </c>
      <c r="M3724" t="s">
        <v>757</v>
      </c>
      <c r="N3724" t="s">
        <v>756</v>
      </c>
      <c r="O3724" t="s">
        <v>756</v>
      </c>
      <c r="P3724" t="s">
        <v>758</v>
      </c>
      <c r="Q3724" t="s">
        <v>759</v>
      </c>
      <c r="R3724" t="s">
        <v>759</v>
      </c>
      <c r="S3724" t="s">
        <v>757</v>
      </c>
      <c r="T3724" t="s">
        <v>757</v>
      </c>
      <c r="U3724" t="s">
        <v>757</v>
      </c>
      <c r="V3724" t="s">
        <v>756</v>
      </c>
      <c r="W3724" t="s">
        <v>756</v>
      </c>
      <c r="X3724" t="s">
        <v>17834</v>
      </c>
      <c r="Y3724" t="str">
        <f t="shared" si="812"/>
        <v>octubre</v>
      </c>
      <c r="Z3724">
        <f>YEAR(BD_PONDERACIONES[[#This Row],[Fecha Ejecución del Ticket]])</f>
        <v>2022</v>
      </c>
      <c r="AA3724" t="str">
        <f t="shared" si="814"/>
        <v>noviembre</v>
      </c>
      <c r="AB3724">
        <f>YEAR(BD_PONDERACIONES[[#This Row],[Fecha de Inspección]])</f>
        <v>2022</v>
      </c>
      <c r="AC3724">
        <f t="shared" si="815"/>
        <v>0.5</v>
      </c>
      <c r="AD3724">
        <f t="shared" si="816"/>
        <v>0.5</v>
      </c>
      <c r="AE3724">
        <f t="shared" si="817"/>
        <v>0.5</v>
      </c>
      <c r="AF3724">
        <f t="shared" si="818"/>
        <v>0.5</v>
      </c>
      <c r="AG3724">
        <f t="shared" si="819"/>
        <v>0.5</v>
      </c>
      <c r="AH3724">
        <f t="shared" si="820"/>
        <v>0.5</v>
      </c>
      <c r="AI3724">
        <f t="shared" si="821"/>
        <v>0.25</v>
      </c>
      <c r="AJ3724">
        <f t="shared" si="822"/>
        <v>0.25</v>
      </c>
      <c r="AK3724">
        <f t="shared" si="823"/>
        <v>0.5</v>
      </c>
      <c r="AL3724">
        <f t="shared" si="824"/>
        <v>0.5</v>
      </c>
      <c r="AM3724">
        <f t="shared" si="825"/>
        <v>0.5</v>
      </c>
      <c r="AN3724" s="6">
        <f t="shared" si="813"/>
        <v>1</v>
      </c>
      <c r="AO3724" t="str">
        <f>VLOOKUP(BD_PONDERACIONES[[#This Row],[Comuna]],Tabla3[#All],2,0)</f>
        <v>Cordillera</v>
      </c>
    </row>
    <row r="3725" spans="1:41" x14ac:dyDescent="0.35">
      <c r="A3725" t="s">
        <v>17835</v>
      </c>
      <c r="B3725" t="s">
        <v>17836</v>
      </c>
      <c r="C3725" t="s">
        <v>17837</v>
      </c>
      <c r="D3725" s="5">
        <v>44873</v>
      </c>
      <c r="E3725" s="5">
        <v>44847</v>
      </c>
      <c r="F3725" t="s">
        <v>763</v>
      </c>
      <c r="G3725" t="s">
        <v>17838</v>
      </c>
      <c r="H3725" t="s">
        <v>1886</v>
      </c>
      <c r="J3725" t="s">
        <v>756</v>
      </c>
      <c r="K3725" t="s">
        <v>756</v>
      </c>
      <c r="L3725" t="s">
        <v>757</v>
      </c>
      <c r="M3725" t="s">
        <v>757</v>
      </c>
      <c r="N3725" t="s">
        <v>756</v>
      </c>
      <c r="O3725" t="s">
        <v>756</v>
      </c>
      <c r="P3725" t="s">
        <v>758</v>
      </c>
      <c r="Q3725" t="s">
        <v>759</v>
      </c>
      <c r="R3725" t="s">
        <v>759</v>
      </c>
      <c r="S3725" t="s">
        <v>757</v>
      </c>
      <c r="T3725" t="s">
        <v>757</v>
      </c>
      <c r="U3725" t="s">
        <v>757</v>
      </c>
      <c r="V3725" t="s">
        <v>756</v>
      </c>
      <c r="W3725" t="s">
        <v>768</v>
      </c>
      <c r="X3725" t="s">
        <v>17839</v>
      </c>
      <c r="Y3725" t="str">
        <f t="shared" si="812"/>
        <v>octubre</v>
      </c>
      <c r="Z3725">
        <f>YEAR(BD_PONDERACIONES[[#This Row],[Fecha Ejecución del Ticket]])</f>
        <v>2022</v>
      </c>
      <c r="AA3725" t="str">
        <f t="shared" si="814"/>
        <v>noviembre</v>
      </c>
      <c r="AB3725">
        <f>YEAR(BD_PONDERACIONES[[#This Row],[Fecha de Inspección]])</f>
        <v>2022</v>
      </c>
      <c r="AC3725">
        <f t="shared" si="815"/>
        <v>0.5</v>
      </c>
      <c r="AD3725">
        <f t="shared" si="816"/>
        <v>0.5</v>
      </c>
      <c r="AE3725">
        <f t="shared" si="817"/>
        <v>0.5</v>
      </c>
      <c r="AF3725">
        <f t="shared" si="818"/>
        <v>0.5</v>
      </c>
      <c r="AG3725">
        <f t="shared" si="819"/>
        <v>0.5</v>
      </c>
      <c r="AH3725">
        <f t="shared" si="820"/>
        <v>0.5</v>
      </c>
      <c r="AI3725">
        <f t="shared" si="821"/>
        <v>0.25</v>
      </c>
      <c r="AJ3725">
        <f t="shared" si="822"/>
        <v>0.25</v>
      </c>
      <c r="AK3725">
        <f t="shared" si="823"/>
        <v>0.5</v>
      </c>
      <c r="AL3725">
        <f t="shared" si="824"/>
        <v>0.5</v>
      </c>
      <c r="AM3725">
        <f t="shared" si="825"/>
        <v>0.17499999999999999</v>
      </c>
      <c r="AN3725" s="6">
        <f t="shared" si="813"/>
        <v>0.93500000000000005</v>
      </c>
      <c r="AO3725" t="str">
        <f>VLOOKUP(BD_PONDERACIONES[[#This Row],[Comuna]],Tabla3[#All],2,0)</f>
        <v>Cordillera</v>
      </c>
    </row>
    <row r="3726" spans="1:41" x14ac:dyDescent="0.35">
      <c r="A3726" t="s">
        <v>17840</v>
      </c>
      <c r="B3726" t="s">
        <v>17841</v>
      </c>
      <c r="C3726" t="s">
        <v>17842</v>
      </c>
      <c r="D3726" s="5">
        <v>44873</v>
      </c>
      <c r="E3726" s="5">
        <v>44838</v>
      </c>
      <c r="F3726" t="s">
        <v>753</v>
      </c>
      <c r="G3726" t="s">
        <v>17843</v>
      </c>
      <c r="H3726" t="s">
        <v>1886</v>
      </c>
      <c r="J3726" t="s">
        <v>756</v>
      </c>
      <c r="K3726" t="s">
        <v>756</v>
      </c>
      <c r="L3726" t="s">
        <v>757</v>
      </c>
      <c r="M3726" t="s">
        <v>757</v>
      </c>
      <c r="N3726" t="s">
        <v>756</v>
      </c>
      <c r="O3726" t="s">
        <v>756</v>
      </c>
      <c r="P3726" t="s">
        <v>758</v>
      </c>
      <c r="Q3726" t="s">
        <v>759</v>
      </c>
      <c r="R3726" t="s">
        <v>759</v>
      </c>
      <c r="S3726" t="s">
        <v>757</v>
      </c>
      <c r="T3726" t="s">
        <v>757</v>
      </c>
      <c r="U3726" t="s">
        <v>757</v>
      </c>
      <c r="V3726" t="s">
        <v>756</v>
      </c>
      <c r="W3726" t="s">
        <v>756</v>
      </c>
      <c r="X3726" t="s">
        <v>17844</v>
      </c>
      <c r="Y3726" t="str">
        <f t="shared" si="812"/>
        <v>octubre</v>
      </c>
      <c r="Z3726">
        <f>YEAR(BD_PONDERACIONES[[#This Row],[Fecha Ejecución del Ticket]])</f>
        <v>2022</v>
      </c>
      <c r="AA3726" t="str">
        <f t="shared" si="814"/>
        <v>noviembre</v>
      </c>
      <c r="AB3726">
        <f>YEAR(BD_PONDERACIONES[[#This Row],[Fecha de Inspección]])</f>
        <v>2022</v>
      </c>
      <c r="AC3726">
        <f t="shared" si="815"/>
        <v>0.5</v>
      </c>
      <c r="AD3726">
        <f t="shared" si="816"/>
        <v>0.5</v>
      </c>
      <c r="AE3726">
        <f t="shared" si="817"/>
        <v>0.5</v>
      </c>
      <c r="AF3726">
        <f t="shared" si="818"/>
        <v>0.5</v>
      </c>
      <c r="AG3726">
        <f t="shared" si="819"/>
        <v>0.5</v>
      </c>
      <c r="AH3726">
        <f t="shared" si="820"/>
        <v>0.5</v>
      </c>
      <c r="AI3726">
        <f t="shared" si="821"/>
        <v>0.25</v>
      </c>
      <c r="AJ3726">
        <f t="shared" si="822"/>
        <v>0.25</v>
      </c>
      <c r="AK3726">
        <f t="shared" si="823"/>
        <v>0.5</v>
      </c>
      <c r="AL3726">
        <f t="shared" si="824"/>
        <v>0.5</v>
      </c>
      <c r="AM3726">
        <f t="shared" si="825"/>
        <v>0.5</v>
      </c>
      <c r="AN3726" s="6">
        <f t="shared" si="813"/>
        <v>1</v>
      </c>
      <c r="AO3726" t="str">
        <f>VLOOKUP(BD_PONDERACIONES[[#This Row],[Comuna]],Tabla3[#All],2,0)</f>
        <v>Cordillera</v>
      </c>
    </row>
    <row r="3727" spans="1:41" x14ac:dyDescent="0.35">
      <c r="A3727" t="s">
        <v>17845</v>
      </c>
      <c r="B3727" t="s">
        <v>17846</v>
      </c>
      <c r="C3727" t="s">
        <v>17847</v>
      </c>
      <c r="D3727" s="5">
        <v>44873</v>
      </c>
      <c r="E3727" s="5">
        <v>44841</v>
      </c>
      <c r="F3727" t="s">
        <v>753</v>
      </c>
      <c r="G3727" t="s">
        <v>17848</v>
      </c>
      <c r="H3727" t="s">
        <v>1886</v>
      </c>
      <c r="J3727" t="s">
        <v>756</v>
      </c>
      <c r="K3727" t="s">
        <v>756</v>
      </c>
      <c r="L3727" t="s">
        <v>757</v>
      </c>
      <c r="M3727" t="s">
        <v>757</v>
      </c>
      <c r="N3727" t="s">
        <v>756</v>
      </c>
      <c r="O3727" t="s">
        <v>756</v>
      </c>
      <c r="P3727" t="s">
        <v>758</v>
      </c>
      <c r="Q3727" t="s">
        <v>759</v>
      </c>
      <c r="R3727" t="s">
        <v>759</v>
      </c>
      <c r="S3727" t="s">
        <v>757</v>
      </c>
      <c r="T3727" t="s">
        <v>757</v>
      </c>
      <c r="U3727" t="s">
        <v>757</v>
      </c>
      <c r="V3727" t="s">
        <v>756</v>
      </c>
      <c r="W3727" t="s">
        <v>756</v>
      </c>
      <c r="X3727" t="s">
        <v>17849</v>
      </c>
      <c r="Y3727" t="str">
        <f t="shared" si="812"/>
        <v>octubre</v>
      </c>
      <c r="Z3727">
        <f>YEAR(BD_PONDERACIONES[[#This Row],[Fecha Ejecución del Ticket]])</f>
        <v>2022</v>
      </c>
      <c r="AA3727" t="str">
        <f t="shared" si="814"/>
        <v>noviembre</v>
      </c>
      <c r="AB3727">
        <f>YEAR(BD_PONDERACIONES[[#This Row],[Fecha de Inspección]])</f>
        <v>2022</v>
      </c>
      <c r="AC3727">
        <f t="shared" si="815"/>
        <v>0.5</v>
      </c>
      <c r="AD3727">
        <f t="shared" si="816"/>
        <v>0.5</v>
      </c>
      <c r="AE3727">
        <f t="shared" si="817"/>
        <v>0.5</v>
      </c>
      <c r="AF3727">
        <f t="shared" si="818"/>
        <v>0.5</v>
      </c>
      <c r="AG3727">
        <f t="shared" si="819"/>
        <v>0.5</v>
      </c>
      <c r="AH3727">
        <f t="shared" si="820"/>
        <v>0.5</v>
      </c>
      <c r="AI3727">
        <f t="shared" si="821"/>
        <v>0.25</v>
      </c>
      <c r="AJ3727">
        <f t="shared" si="822"/>
        <v>0.25</v>
      </c>
      <c r="AK3727">
        <f t="shared" si="823"/>
        <v>0.5</v>
      </c>
      <c r="AL3727">
        <f t="shared" si="824"/>
        <v>0.5</v>
      </c>
      <c r="AM3727">
        <f t="shared" si="825"/>
        <v>0.5</v>
      </c>
      <c r="AN3727" s="6">
        <f t="shared" si="813"/>
        <v>1</v>
      </c>
      <c r="AO3727" t="str">
        <f>VLOOKUP(BD_PONDERACIONES[[#This Row],[Comuna]],Tabla3[#All],2,0)</f>
        <v>Cordillera</v>
      </c>
    </row>
    <row r="3728" spans="1:41" x14ac:dyDescent="0.35">
      <c r="A3728" t="s">
        <v>17850</v>
      </c>
      <c r="B3728" t="s">
        <v>17851</v>
      </c>
      <c r="C3728" t="s">
        <v>17852</v>
      </c>
      <c r="D3728" s="5">
        <v>44873</v>
      </c>
      <c r="E3728" s="5">
        <v>44855</v>
      </c>
      <c r="F3728" t="s">
        <v>763</v>
      </c>
      <c r="G3728" t="s">
        <v>17853</v>
      </c>
      <c r="H3728" t="s">
        <v>1886</v>
      </c>
      <c r="J3728" t="s">
        <v>756</v>
      </c>
      <c r="K3728" t="s">
        <v>756</v>
      </c>
      <c r="L3728" t="s">
        <v>757</v>
      </c>
      <c r="M3728" t="s">
        <v>757</v>
      </c>
      <c r="N3728" t="s">
        <v>756</v>
      </c>
      <c r="O3728" t="s">
        <v>756</v>
      </c>
      <c r="P3728" t="s">
        <v>765</v>
      </c>
      <c r="Q3728" t="s">
        <v>759</v>
      </c>
      <c r="R3728" t="s">
        <v>759</v>
      </c>
      <c r="S3728" t="s">
        <v>757</v>
      </c>
      <c r="T3728" t="s">
        <v>757</v>
      </c>
      <c r="U3728" t="s">
        <v>757</v>
      </c>
      <c r="V3728" t="s">
        <v>773</v>
      </c>
      <c r="W3728" t="s">
        <v>773</v>
      </c>
      <c r="X3728" t="s">
        <v>17854</v>
      </c>
      <c r="Y3728" t="str">
        <f t="shared" si="812"/>
        <v>octubre</v>
      </c>
      <c r="Z3728">
        <f>YEAR(BD_PONDERACIONES[[#This Row],[Fecha Ejecución del Ticket]])</f>
        <v>2022</v>
      </c>
      <c r="AA3728" t="str">
        <f t="shared" si="814"/>
        <v>noviembre</v>
      </c>
      <c r="AB3728">
        <f>YEAR(BD_PONDERACIONES[[#This Row],[Fecha de Inspección]])</f>
        <v>2022</v>
      </c>
      <c r="AC3728">
        <f t="shared" si="815"/>
        <v>0.5</v>
      </c>
      <c r="AD3728">
        <f t="shared" si="816"/>
        <v>0.5</v>
      </c>
      <c r="AE3728">
        <f t="shared" si="817"/>
        <v>0.5</v>
      </c>
      <c r="AF3728">
        <f t="shared" si="818"/>
        <v>0.5</v>
      </c>
      <c r="AG3728">
        <f t="shared" si="819"/>
        <v>0.5</v>
      </c>
      <c r="AH3728">
        <f t="shared" si="820"/>
        <v>0.5</v>
      </c>
      <c r="AI3728">
        <f t="shared" si="821"/>
        <v>0.25</v>
      </c>
      <c r="AJ3728">
        <f t="shared" si="822"/>
        <v>0.25</v>
      </c>
      <c r="AK3728">
        <f t="shared" si="823"/>
        <v>0.5</v>
      </c>
      <c r="AL3728">
        <f t="shared" si="824"/>
        <v>0</v>
      </c>
      <c r="AM3728">
        <f t="shared" si="825"/>
        <v>0</v>
      </c>
      <c r="AN3728" s="6">
        <f t="shared" si="813"/>
        <v>0.8</v>
      </c>
      <c r="AO3728" t="str">
        <f>VLOOKUP(BD_PONDERACIONES[[#This Row],[Comuna]],Tabla3[#All],2,0)</f>
        <v>Cordillera</v>
      </c>
    </row>
    <row r="3729" spans="1:41" x14ac:dyDescent="0.35">
      <c r="A3729" t="s">
        <v>17855</v>
      </c>
      <c r="B3729" t="s">
        <v>17856</v>
      </c>
      <c r="C3729" t="s">
        <v>17857</v>
      </c>
      <c r="D3729" s="5">
        <v>44873</v>
      </c>
      <c r="E3729" s="5">
        <v>44859</v>
      </c>
      <c r="F3729" t="s">
        <v>763</v>
      </c>
      <c r="G3729" t="s">
        <v>17858</v>
      </c>
      <c r="H3729" t="s">
        <v>1886</v>
      </c>
      <c r="J3729" t="s">
        <v>756</v>
      </c>
      <c r="K3729" t="s">
        <v>756</v>
      </c>
      <c r="L3729" t="s">
        <v>757</v>
      </c>
      <c r="M3729" t="s">
        <v>757</v>
      </c>
      <c r="N3729" t="s">
        <v>756</v>
      </c>
      <c r="O3729" t="s">
        <v>756</v>
      </c>
      <c r="P3729" t="s">
        <v>758</v>
      </c>
      <c r="Q3729" t="s">
        <v>759</v>
      </c>
      <c r="R3729" t="s">
        <v>759</v>
      </c>
      <c r="S3729" t="s">
        <v>757</v>
      </c>
      <c r="T3729" t="s">
        <v>757</v>
      </c>
      <c r="U3729" t="s">
        <v>757</v>
      </c>
      <c r="V3729" t="s">
        <v>756</v>
      </c>
      <c r="W3729" t="s">
        <v>756</v>
      </c>
      <c r="X3729" t="s">
        <v>17859</v>
      </c>
      <c r="Y3729" t="str">
        <f t="shared" ref="Y3729:Y3792" si="826">TEXT(E3729,"MMMM")</f>
        <v>octubre</v>
      </c>
      <c r="Z3729">
        <f>YEAR(BD_PONDERACIONES[[#This Row],[Fecha Ejecución del Ticket]])</f>
        <v>2022</v>
      </c>
      <c r="AA3729" t="str">
        <f t="shared" si="814"/>
        <v>noviembre</v>
      </c>
      <c r="AB3729">
        <f>YEAR(BD_PONDERACIONES[[#This Row],[Fecha de Inspección]])</f>
        <v>2022</v>
      </c>
      <c r="AC3729">
        <f t="shared" si="815"/>
        <v>0.5</v>
      </c>
      <c r="AD3729">
        <f t="shared" si="816"/>
        <v>0.5</v>
      </c>
      <c r="AE3729">
        <f t="shared" si="817"/>
        <v>0.5</v>
      </c>
      <c r="AF3729">
        <f t="shared" si="818"/>
        <v>0.5</v>
      </c>
      <c r="AG3729">
        <f t="shared" si="819"/>
        <v>0.5</v>
      </c>
      <c r="AH3729">
        <f t="shared" si="820"/>
        <v>0.5</v>
      </c>
      <c r="AI3729">
        <f t="shared" si="821"/>
        <v>0.25</v>
      </c>
      <c r="AJ3729">
        <f t="shared" si="822"/>
        <v>0.25</v>
      </c>
      <c r="AK3729">
        <f t="shared" si="823"/>
        <v>0.5</v>
      </c>
      <c r="AL3729">
        <f t="shared" si="824"/>
        <v>0.5</v>
      </c>
      <c r="AM3729">
        <f t="shared" si="825"/>
        <v>0.5</v>
      </c>
      <c r="AN3729" s="6">
        <f t="shared" ref="AN3729:AN3792" si="827">((AC3729+AD3729)*0.2)+((AE3729+AF3729)*0.3)+((AG3729+AH3729)*0.15)+((AI3729+AJ3729+AK3729)*0.15)+((AL3729+AM3729)*0.2)</f>
        <v>1</v>
      </c>
      <c r="AO3729" t="str">
        <f>VLOOKUP(BD_PONDERACIONES[[#This Row],[Comuna]],Tabla3[#All],2,0)</f>
        <v>Cordillera</v>
      </c>
    </row>
    <row r="3730" spans="1:41" x14ac:dyDescent="0.35">
      <c r="A3730" t="s">
        <v>17860</v>
      </c>
      <c r="B3730" t="s">
        <v>17861</v>
      </c>
      <c r="C3730" t="s">
        <v>17862</v>
      </c>
      <c r="D3730" s="5">
        <v>44873</v>
      </c>
      <c r="E3730" s="5">
        <v>44842</v>
      </c>
      <c r="F3730" t="s">
        <v>753</v>
      </c>
      <c r="G3730" t="s">
        <v>17863</v>
      </c>
      <c r="H3730" t="s">
        <v>1886</v>
      </c>
      <c r="J3730" t="s">
        <v>756</v>
      </c>
      <c r="K3730" t="s">
        <v>756</v>
      </c>
      <c r="L3730" t="s">
        <v>757</v>
      </c>
      <c r="M3730" t="s">
        <v>757</v>
      </c>
      <c r="N3730" t="s">
        <v>756</v>
      </c>
      <c r="O3730" t="s">
        <v>756</v>
      </c>
      <c r="P3730" t="s">
        <v>758</v>
      </c>
      <c r="Q3730" t="s">
        <v>759</v>
      </c>
      <c r="R3730" t="s">
        <v>759</v>
      </c>
      <c r="S3730" t="s">
        <v>757</v>
      </c>
      <c r="T3730" t="s">
        <v>757</v>
      </c>
      <c r="U3730" t="s">
        <v>757</v>
      </c>
      <c r="V3730" t="s">
        <v>756</v>
      </c>
      <c r="W3730" t="s">
        <v>756</v>
      </c>
      <c r="X3730" t="s">
        <v>16467</v>
      </c>
      <c r="Y3730" t="str">
        <f t="shared" si="826"/>
        <v>octubre</v>
      </c>
      <c r="Z3730">
        <f>YEAR(BD_PONDERACIONES[[#This Row],[Fecha Ejecución del Ticket]])</f>
        <v>2022</v>
      </c>
      <c r="AA3730" t="str">
        <f t="shared" si="814"/>
        <v>noviembre</v>
      </c>
      <c r="AB3730">
        <f>YEAR(BD_PONDERACIONES[[#This Row],[Fecha de Inspección]])</f>
        <v>2022</v>
      </c>
      <c r="AC3730">
        <f t="shared" si="815"/>
        <v>0.5</v>
      </c>
      <c r="AD3730">
        <f t="shared" si="816"/>
        <v>0.5</v>
      </c>
      <c r="AE3730">
        <f t="shared" si="817"/>
        <v>0.5</v>
      </c>
      <c r="AF3730">
        <f t="shared" si="818"/>
        <v>0.5</v>
      </c>
      <c r="AG3730">
        <f t="shared" si="819"/>
        <v>0.5</v>
      </c>
      <c r="AH3730">
        <f t="shared" si="820"/>
        <v>0.5</v>
      </c>
      <c r="AI3730">
        <f t="shared" si="821"/>
        <v>0.25</v>
      </c>
      <c r="AJ3730">
        <f t="shared" si="822"/>
        <v>0.25</v>
      </c>
      <c r="AK3730">
        <f t="shared" si="823"/>
        <v>0.5</v>
      </c>
      <c r="AL3730">
        <f t="shared" si="824"/>
        <v>0.5</v>
      </c>
      <c r="AM3730">
        <f t="shared" si="825"/>
        <v>0.5</v>
      </c>
      <c r="AN3730" s="6">
        <f t="shared" si="827"/>
        <v>1</v>
      </c>
      <c r="AO3730" t="str">
        <f>VLOOKUP(BD_PONDERACIONES[[#This Row],[Comuna]],Tabla3[#All],2,0)</f>
        <v>Cordillera</v>
      </c>
    </row>
    <row r="3731" spans="1:41" x14ac:dyDescent="0.35">
      <c r="A3731" t="s">
        <v>17864</v>
      </c>
      <c r="B3731" t="s">
        <v>17865</v>
      </c>
      <c r="C3731" t="s">
        <v>17866</v>
      </c>
      <c r="D3731" s="5">
        <v>44873</v>
      </c>
      <c r="E3731" s="5">
        <v>44857</v>
      </c>
      <c r="F3731" t="s">
        <v>763</v>
      </c>
      <c r="G3731" t="s">
        <v>17867</v>
      </c>
      <c r="H3731" t="s">
        <v>1886</v>
      </c>
      <c r="J3731" t="s">
        <v>756</v>
      </c>
      <c r="K3731" t="s">
        <v>756</v>
      </c>
      <c r="L3731" t="s">
        <v>757</v>
      </c>
      <c r="M3731" t="s">
        <v>757</v>
      </c>
      <c r="N3731" t="s">
        <v>756</v>
      </c>
      <c r="O3731" t="s">
        <v>756</v>
      </c>
      <c r="P3731" t="s">
        <v>758</v>
      </c>
      <c r="Q3731" t="s">
        <v>759</v>
      </c>
      <c r="R3731" t="s">
        <v>759</v>
      </c>
      <c r="S3731" t="s">
        <v>757</v>
      </c>
      <c r="T3731" t="s">
        <v>757</v>
      </c>
      <c r="U3731" t="s">
        <v>757</v>
      </c>
      <c r="V3731" t="s">
        <v>756</v>
      </c>
      <c r="W3731" t="s">
        <v>756</v>
      </c>
      <c r="X3731" t="s">
        <v>17868</v>
      </c>
      <c r="Y3731" t="str">
        <f t="shared" si="826"/>
        <v>octubre</v>
      </c>
      <c r="Z3731">
        <f>YEAR(BD_PONDERACIONES[[#This Row],[Fecha Ejecución del Ticket]])</f>
        <v>2022</v>
      </c>
      <c r="AA3731" t="str">
        <f t="shared" si="814"/>
        <v>noviembre</v>
      </c>
      <c r="AB3731">
        <f>YEAR(BD_PONDERACIONES[[#This Row],[Fecha de Inspección]])</f>
        <v>2022</v>
      </c>
      <c r="AC3731">
        <f t="shared" si="815"/>
        <v>0.5</v>
      </c>
      <c r="AD3731">
        <f t="shared" si="816"/>
        <v>0.5</v>
      </c>
      <c r="AE3731">
        <f t="shared" si="817"/>
        <v>0.5</v>
      </c>
      <c r="AF3731">
        <f t="shared" si="818"/>
        <v>0.5</v>
      </c>
      <c r="AG3731">
        <f t="shared" si="819"/>
        <v>0.5</v>
      </c>
      <c r="AH3731">
        <f t="shared" si="820"/>
        <v>0.5</v>
      </c>
      <c r="AI3731">
        <f t="shared" si="821"/>
        <v>0.25</v>
      </c>
      <c r="AJ3731">
        <f t="shared" si="822"/>
        <v>0.25</v>
      </c>
      <c r="AK3731">
        <f t="shared" si="823"/>
        <v>0.5</v>
      </c>
      <c r="AL3731">
        <f t="shared" si="824"/>
        <v>0.5</v>
      </c>
      <c r="AM3731">
        <f t="shared" si="825"/>
        <v>0.5</v>
      </c>
      <c r="AN3731" s="6">
        <f t="shared" si="827"/>
        <v>1</v>
      </c>
      <c r="AO3731" t="str">
        <f>VLOOKUP(BD_PONDERACIONES[[#This Row],[Comuna]],Tabla3[#All],2,0)</f>
        <v>Cordillera</v>
      </c>
    </row>
    <row r="3732" spans="1:41" x14ac:dyDescent="0.35">
      <c r="A3732" t="s">
        <v>17869</v>
      </c>
      <c r="B3732" t="s">
        <v>17870</v>
      </c>
      <c r="C3732" t="s">
        <v>17871</v>
      </c>
      <c r="D3732" s="5">
        <v>44873</v>
      </c>
      <c r="E3732" s="5">
        <v>44840</v>
      </c>
      <c r="F3732" t="s">
        <v>753</v>
      </c>
      <c r="G3732" t="s">
        <v>17872</v>
      </c>
      <c r="H3732" t="s">
        <v>1886</v>
      </c>
      <c r="J3732" t="s">
        <v>756</v>
      </c>
      <c r="K3732" t="s">
        <v>756</v>
      </c>
      <c r="L3732" t="s">
        <v>757</v>
      </c>
      <c r="M3732" t="s">
        <v>757</v>
      </c>
      <c r="N3732" t="s">
        <v>756</v>
      </c>
      <c r="O3732" t="s">
        <v>756</v>
      </c>
      <c r="P3732" t="s">
        <v>758</v>
      </c>
      <c r="Q3732" t="s">
        <v>759</v>
      </c>
      <c r="R3732" t="s">
        <v>759</v>
      </c>
      <c r="S3732" t="s">
        <v>757</v>
      </c>
      <c r="T3732" t="s">
        <v>757</v>
      </c>
      <c r="U3732" t="s">
        <v>757</v>
      </c>
      <c r="V3732" t="s">
        <v>756</v>
      </c>
      <c r="W3732" t="s">
        <v>768</v>
      </c>
      <c r="X3732" t="s">
        <v>8238</v>
      </c>
      <c r="Y3732" t="str">
        <f t="shared" si="826"/>
        <v>octubre</v>
      </c>
      <c r="Z3732">
        <f>YEAR(BD_PONDERACIONES[[#This Row],[Fecha Ejecución del Ticket]])</f>
        <v>2022</v>
      </c>
      <c r="AA3732" t="str">
        <f t="shared" si="814"/>
        <v>noviembre</v>
      </c>
      <c r="AB3732">
        <f>YEAR(BD_PONDERACIONES[[#This Row],[Fecha de Inspección]])</f>
        <v>2022</v>
      </c>
      <c r="AC3732">
        <f t="shared" si="815"/>
        <v>0.5</v>
      </c>
      <c r="AD3732">
        <f t="shared" si="816"/>
        <v>0.5</v>
      </c>
      <c r="AE3732">
        <f t="shared" si="817"/>
        <v>0.5</v>
      </c>
      <c r="AF3732">
        <f t="shared" si="818"/>
        <v>0.5</v>
      </c>
      <c r="AG3732">
        <f t="shared" si="819"/>
        <v>0.5</v>
      </c>
      <c r="AH3732">
        <f t="shared" si="820"/>
        <v>0.5</v>
      </c>
      <c r="AI3732">
        <f t="shared" si="821"/>
        <v>0.25</v>
      </c>
      <c r="AJ3732">
        <f t="shared" si="822"/>
        <v>0.25</v>
      </c>
      <c r="AK3732">
        <f t="shared" si="823"/>
        <v>0.5</v>
      </c>
      <c r="AL3732">
        <f t="shared" si="824"/>
        <v>0.5</v>
      </c>
      <c r="AM3732">
        <f t="shared" si="825"/>
        <v>0.17499999999999999</v>
      </c>
      <c r="AN3732" s="6">
        <f t="shared" si="827"/>
        <v>0.93500000000000005</v>
      </c>
      <c r="AO3732" t="str">
        <f>VLOOKUP(BD_PONDERACIONES[[#This Row],[Comuna]],Tabla3[#All],2,0)</f>
        <v>Cordillera</v>
      </c>
    </row>
    <row r="3733" spans="1:41" x14ac:dyDescent="0.35">
      <c r="A3733" t="s">
        <v>17873</v>
      </c>
      <c r="B3733" t="s">
        <v>17874</v>
      </c>
      <c r="C3733" t="s">
        <v>17875</v>
      </c>
      <c r="D3733" s="5">
        <v>44873</v>
      </c>
      <c r="E3733" s="5">
        <v>44855</v>
      </c>
      <c r="F3733" t="s">
        <v>763</v>
      </c>
      <c r="G3733" t="s">
        <v>17876</v>
      </c>
      <c r="H3733" t="s">
        <v>1886</v>
      </c>
      <c r="J3733" t="s">
        <v>756</v>
      </c>
      <c r="K3733" t="s">
        <v>756</v>
      </c>
      <c r="L3733" t="s">
        <v>757</v>
      </c>
      <c r="M3733" t="s">
        <v>757</v>
      </c>
      <c r="N3733" t="s">
        <v>756</v>
      </c>
      <c r="O3733" t="s">
        <v>756</v>
      </c>
      <c r="P3733" t="s">
        <v>758</v>
      </c>
      <c r="Q3733" t="s">
        <v>759</v>
      </c>
      <c r="R3733" t="s">
        <v>759</v>
      </c>
      <c r="S3733" t="s">
        <v>757</v>
      </c>
      <c r="T3733" t="s">
        <v>757</v>
      </c>
      <c r="U3733" t="s">
        <v>757</v>
      </c>
      <c r="V3733" t="s">
        <v>756</v>
      </c>
      <c r="W3733" t="s">
        <v>756</v>
      </c>
      <c r="X3733" t="s">
        <v>1712</v>
      </c>
      <c r="Y3733" t="str">
        <f t="shared" si="826"/>
        <v>octubre</v>
      </c>
      <c r="Z3733">
        <f>YEAR(BD_PONDERACIONES[[#This Row],[Fecha Ejecución del Ticket]])</f>
        <v>2022</v>
      </c>
      <c r="AA3733" t="str">
        <f t="shared" si="814"/>
        <v>noviembre</v>
      </c>
      <c r="AB3733">
        <f>YEAR(BD_PONDERACIONES[[#This Row],[Fecha de Inspección]])</f>
        <v>2022</v>
      </c>
      <c r="AC3733">
        <f t="shared" si="815"/>
        <v>0.5</v>
      </c>
      <c r="AD3733">
        <f t="shared" si="816"/>
        <v>0.5</v>
      </c>
      <c r="AE3733">
        <f t="shared" si="817"/>
        <v>0.5</v>
      </c>
      <c r="AF3733">
        <f t="shared" si="818"/>
        <v>0.5</v>
      </c>
      <c r="AG3733">
        <f t="shared" si="819"/>
        <v>0.5</v>
      </c>
      <c r="AH3733">
        <f t="shared" si="820"/>
        <v>0.5</v>
      </c>
      <c r="AI3733">
        <f t="shared" si="821"/>
        <v>0.25</v>
      </c>
      <c r="AJ3733">
        <f t="shared" si="822"/>
        <v>0.25</v>
      </c>
      <c r="AK3733">
        <f t="shared" si="823"/>
        <v>0.5</v>
      </c>
      <c r="AL3733">
        <f t="shared" si="824"/>
        <v>0.5</v>
      </c>
      <c r="AM3733">
        <f t="shared" si="825"/>
        <v>0.5</v>
      </c>
      <c r="AN3733" s="6">
        <f t="shared" si="827"/>
        <v>1</v>
      </c>
      <c r="AO3733" t="str">
        <f>VLOOKUP(BD_PONDERACIONES[[#This Row],[Comuna]],Tabla3[#All],2,0)</f>
        <v>Cordillera</v>
      </c>
    </row>
    <row r="3734" spans="1:41" x14ac:dyDescent="0.35">
      <c r="A3734" t="s">
        <v>17877</v>
      </c>
      <c r="B3734" t="s">
        <v>17878</v>
      </c>
      <c r="C3734" t="s">
        <v>17879</v>
      </c>
      <c r="D3734" s="5">
        <v>44873</v>
      </c>
      <c r="E3734" s="5">
        <v>44846</v>
      </c>
      <c r="F3734" t="s">
        <v>753</v>
      </c>
      <c r="G3734" t="s">
        <v>17880</v>
      </c>
      <c r="H3734" t="s">
        <v>1886</v>
      </c>
      <c r="J3734" t="s">
        <v>756</v>
      </c>
      <c r="K3734" t="s">
        <v>756</v>
      </c>
      <c r="L3734" t="s">
        <v>773</v>
      </c>
      <c r="M3734" t="s">
        <v>773</v>
      </c>
      <c r="N3734" t="s">
        <v>756</v>
      </c>
      <c r="O3734" t="s">
        <v>756</v>
      </c>
      <c r="P3734" t="s">
        <v>758</v>
      </c>
      <c r="Q3734" t="s">
        <v>759</v>
      </c>
      <c r="R3734" t="s">
        <v>759</v>
      </c>
      <c r="S3734" t="s">
        <v>757</v>
      </c>
      <c r="T3734" t="s">
        <v>757</v>
      </c>
      <c r="U3734" t="s">
        <v>757</v>
      </c>
      <c r="V3734" t="s">
        <v>756</v>
      </c>
      <c r="W3734" t="s">
        <v>756</v>
      </c>
      <c r="X3734" t="s">
        <v>17881</v>
      </c>
      <c r="Y3734" t="str">
        <f t="shared" si="826"/>
        <v>octubre</v>
      </c>
      <c r="Z3734">
        <f>YEAR(BD_PONDERACIONES[[#This Row],[Fecha Ejecución del Ticket]])</f>
        <v>2022</v>
      </c>
      <c r="AA3734" t="str">
        <f t="shared" si="814"/>
        <v>noviembre</v>
      </c>
      <c r="AB3734">
        <f>YEAR(BD_PONDERACIONES[[#This Row],[Fecha de Inspección]])</f>
        <v>2022</v>
      </c>
      <c r="AC3734">
        <f t="shared" si="815"/>
        <v>0.5</v>
      </c>
      <c r="AD3734">
        <f t="shared" si="816"/>
        <v>0.5</v>
      </c>
      <c r="AE3734">
        <f t="shared" si="817"/>
        <v>0</v>
      </c>
      <c r="AF3734">
        <f t="shared" si="818"/>
        <v>0</v>
      </c>
      <c r="AG3734">
        <f t="shared" si="819"/>
        <v>0.5</v>
      </c>
      <c r="AH3734">
        <f t="shared" si="820"/>
        <v>0.5</v>
      </c>
      <c r="AI3734">
        <f t="shared" si="821"/>
        <v>0.25</v>
      </c>
      <c r="AJ3734">
        <f t="shared" si="822"/>
        <v>0.25</v>
      </c>
      <c r="AK3734">
        <f t="shared" si="823"/>
        <v>0.5</v>
      </c>
      <c r="AL3734">
        <f t="shared" si="824"/>
        <v>0.5</v>
      </c>
      <c r="AM3734">
        <f t="shared" si="825"/>
        <v>0.5</v>
      </c>
      <c r="AN3734" s="6">
        <f t="shared" si="827"/>
        <v>0.7</v>
      </c>
      <c r="AO3734" t="str">
        <f>VLOOKUP(BD_PONDERACIONES[[#This Row],[Comuna]],Tabla3[#All],2,0)</f>
        <v>Cordillera</v>
      </c>
    </row>
    <row r="3735" spans="1:41" x14ac:dyDescent="0.35">
      <c r="A3735" t="s">
        <v>17882</v>
      </c>
      <c r="B3735" t="s">
        <v>17883</v>
      </c>
      <c r="C3735" t="s">
        <v>17884</v>
      </c>
      <c r="D3735" s="5">
        <v>44873</v>
      </c>
      <c r="E3735" s="5">
        <v>44855</v>
      </c>
      <c r="F3735" t="s">
        <v>763</v>
      </c>
      <c r="G3735" t="s">
        <v>17885</v>
      </c>
      <c r="H3735" t="s">
        <v>1886</v>
      </c>
      <c r="J3735" t="s">
        <v>756</v>
      </c>
      <c r="K3735" t="s">
        <v>756</v>
      </c>
      <c r="L3735" t="s">
        <v>757</v>
      </c>
      <c r="M3735" t="s">
        <v>757</v>
      </c>
      <c r="N3735" t="s">
        <v>756</v>
      </c>
      <c r="O3735" t="s">
        <v>756</v>
      </c>
      <c r="P3735" t="s">
        <v>758</v>
      </c>
      <c r="Q3735" t="s">
        <v>759</v>
      </c>
      <c r="R3735" t="s">
        <v>759</v>
      </c>
      <c r="S3735" t="s">
        <v>757</v>
      </c>
      <c r="T3735" t="s">
        <v>757</v>
      </c>
      <c r="U3735" t="s">
        <v>757</v>
      </c>
      <c r="V3735" t="s">
        <v>756</v>
      </c>
      <c r="W3735" t="s">
        <v>756</v>
      </c>
      <c r="X3735" t="s">
        <v>17886</v>
      </c>
      <c r="Y3735" t="str">
        <f t="shared" si="826"/>
        <v>octubre</v>
      </c>
      <c r="Z3735">
        <f>YEAR(BD_PONDERACIONES[[#This Row],[Fecha Ejecución del Ticket]])</f>
        <v>2022</v>
      </c>
      <c r="AA3735" t="str">
        <f t="shared" si="814"/>
        <v>noviembre</v>
      </c>
      <c r="AB3735">
        <f>YEAR(BD_PONDERACIONES[[#This Row],[Fecha de Inspección]])</f>
        <v>2022</v>
      </c>
      <c r="AC3735">
        <f t="shared" si="815"/>
        <v>0.5</v>
      </c>
      <c r="AD3735">
        <f t="shared" si="816"/>
        <v>0.5</v>
      </c>
      <c r="AE3735">
        <f t="shared" si="817"/>
        <v>0.5</v>
      </c>
      <c r="AF3735">
        <f t="shared" si="818"/>
        <v>0.5</v>
      </c>
      <c r="AG3735">
        <f t="shared" si="819"/>
        <v>0.5</v>
      </c>
      <c r="AH3735">
        <f t="shared" si="820"/>
        <v>0.5</v>
      </c>
      <c r="AI3735">
        <f t="shared" si="821"/>
        <v>0.25</v>
      </c>
      <c r="AJ3735">
        <f t="shared" si="822"/>
        <v>0.25</v>
      </c>
      <c r="AK3735">
        <f t="shared" si="823"/>
        <v>0.5</v>
      </c>
      <c r="AL3735">
        <f t="shared" si="824"/>
        <v>0.5</v>
      </c>
      <c r="AM3735">
        <f t="shared" si="825"/>
        <v>0.5</v>
      </c>
      <c r="AN3735" s="6">
        <f t="shared" si="827"/>
        <v>1</v>
      </c>
      <c r="AO3735" t="str">
        <f>VLOOKUP(BD_PONDERACIONES[[#This Row],[Comuna]],Tabla3[#All],2,0)</f>
        <v>Cordillera</v>
      </c>
    </row>
    <row r="3736" spans="1:41" x14ac:dyDescent="0.35">
      <c r="A3736" t="s">
        <v>17887</v>
      </c>
      <c r="B3736" t="s">
        <v>17888</v>
      </c>
      <c r="C3736" t="s">
        <v>17889</v>
      </c>
      <c r="D3736" s="5">
        <v>44873</v>
      </c>
      <c r="E3736" s="5">
        <v>44848</v>
      </c>
      <c r="F3736" t="s">
        <v>763</v>
      </c>
      <c r="G3736" t="s">
        <v>17890</v>
      </c>
      <c r="H3736" t="s">
        <v>1886</v>
      </c>
      <c r="J3736" t="s">
        <v>756</v>
      </c>
      <c r="K3736" t="s">
        <v>756</v>
      </c>
      <c r="L3736" t="s">
        <v>757</v>
      </c>
      <c r="M3736" t="s">
        <v>757</v>
      </c>
      <c r="N3736" t="s">
        <v>756</v>
      </c>
      <c r="O3736" t="s">
        <v>756</v>
      </c>
      <c r="P3736" t="s">
        <v>758</v>
      </c>
      <c r="Q3736" t="s">
        <v>759</v>
      </c>
      <c r="R3736" t="s">
        <v>759</v>
      </c>
      <c r="S3736" t="s">
        <v>757</v>
      </c>
      <c r="T3736" t="s">
        <v>757</v>
      </c>
      <c r="U3736" t="s">
        <v>757</v>
      </c>
      <c r="V3736" t="s">
        <v>756</v>
      </c>
      <c r="W3736" t="s">
        <v>768</v>
      </c>
      <c r="X3736" t="s">
        <v>11786</v>
      </c>
      <c r="Y3736" t="str">
        <f t="shared" si="826"/>
        <v>octubre</v>
      </c>
      <c r="Z3736">
        <f>YEAR(BD_PONDERACIONES[[#This Row],[Fecha Ejecución del Ticket]])</f>
        <v>2022</v>
      </c>
      <c r="AA3736" t="str">
        <f t="shared" si="814"/>
        <v>noviembre</v>
      </c>
      <c r="AB3736">
        <f>YEAR(BD_PONDERACIONES[[#This Row],[Fecha de Inspección]])</f>
        <v>2022</v>
      </c>
      <c r="AC3736">
        <f t="shared" si="815"/>
        <v>0.5</v>
      </c>
      <c r="AD3736">
        <f t="shared" si="816"/>
        <v>0.5</v>
      </c>
      <c r="AE3736">
        <f t="shared" si="817"/>
        <v>0.5</v>
      </c>
      <c r="AF3736">
        <f t="shared" si="818"/>
        <v>0.5</v>
      </c>
      <c r="AG3736">
        <f t="shared" si="819"/>
        <v>0.5</v>
      </c>
      <c r="AH3736">
        <f t="shared" si="820"/>
        <v>0.5</v>
      </c>
      <c r="AI3736">
        <f t="shared" si="821"/>
        <v>0.25</v>
      </c>
      <c r="AJ3736">
        <f t="shared" si="822"/>
        <v>0.25</v>
      </c>
      <c r="AK3736">
        <f t="shared" si="823"/>
        <v>0.5</v>
      </c>
      <c r="AL3736">
        <f t="shared" si="824"/>
        <v>0.5</v>
      </c>
      <c r="AM3736">
        <f t="shared" si="825"/>
        <v>0.17499999999999999</v>
      </c>
      <c r="AN3736" s="6">
        <f t="shared" si="827"/>
        <v>0.93500000000000005</v>
      </c>
      <c r="AO3736" t="str">
        <f>VLOOKUP(BD_PONDERACIONES[[#This Row],[Comuna]],Tabla3[#All],2,0)</f>
        <v>Cordillera</v>
      </c>
    </row>
    <row r="3737" spans="1:41" x14ac:dyDescent="0.35">
      <c r="A3737" t="s">
        <v>17891</v>
      </c>
      <c r="B3737" t="s">
        <v>17892</v>
      </c>
      <c r="C3737" t="s">
        <v>17893</v>
      </c>
      <c r="D3737" s="5">
        <v>44873</v>
      </c>
      <c r="E3737" s="5">
        <v>44858</v>
      </c>
      <c r="F3737" t="s">
        <v>763</v>
      </c>
      <c r="G3737" t="s">
        <v>17894</v>
      </c>
      <c r="H3737" t="s">
        <v>1886</v>
      </c>
      <c r="J3737" t="s">
        <v>756</v>
      </c>
      <c r="K3737" t="s">
        <v>756</v>
      </c>
      <c r="L3737" t="s">
        <v>757</v>
      </c>
      <c r="M3737" t="s">
        <v>757</v>
      </c>
      <c r="N3737" t="s">
        <v>756</v>
      </c>
      <c r="O3737" t="s">
        <v>756</v>
      </c>
      <c r="P3737" t="s">
        <v>758</v>
      </c>
      <c r="Q3737" t="s">
        <v>759</v>
      </c>
      <c r="R3737" t="s">
        <v>759</v>
      </c>
      <c r="S3737" t="s">
        <v>757</v>
      </c>
      <c r="T3737" t="s">
        <v>757</v>
      </c>
      <c r="U3737" t="s">
        <v>757</v>
      </c>
      <c r="V3737" t="s">
        <v>756</v>
      </c>
      <c r="W3737" t="s">
        <v>756</v>
      </c>
      <c r="X3737" t="s">
        <v>17895</v>
      </c>
      <c r="Y3737" t="str">
        <f t="shared" si="826"/>
        <v>octubre</v>
      </c>
      <c r="Z3737">
        <f>YEAR(BD_PONDERACIONES[[#This Row],[Fecha Ejecución del Ticket]])</f>
        <v>2022</v>
      </c>
      <c r="AA3737" t="str">
        <f t="shared" si="814"/>
        <v>noviembre</v>
      </c>
      <c r="AB3737">
        <f>YEAR(BD_PONDERACIONES[[#This Row],[Fecha de Inspección]])</f>
        <v>2022</v>
      </c>
      <c r="AC3737">
        <f t="shared" si="815"/>
        <v>0.5</v>
      </c>
      <c r="AD3737">
        <f t="shared" si="816"/>
        <v>0.5</v>
      </c>
      <c r="AE3737">
        <f t="shared" si="817"/>
        <v>0.5</v>
      </c>
      <c r="AF3737">
        <f t="shared" si="818"/>
        <v>0.5</v>
      </c>
      <c r="AG3737">
        <f t="shared" si="819"/>
        <v>0.5</v>
      </c>
      <c r="AH3737">
        <f t="shared" si="820"/>
        <v>0.5</v>
      </c>
      <c r="AI3737">
        <f t="shared" si="821"/>
        <v>0.25</v>
      </c>
      <c r="AJ3737">
        <f t="shared" si="822"/>
        <v>0.25</v>
      </c>
      <c r="AK3737">
        <f t="shared" si="823"/>
        <v>0.5</v>
      </c>
      <c r="AL3737">
        <f t="shared" si="824"/>
        <v>0.5</v>
      </c>
      <c r="AM3737">
        <f t="shared" si="825"/>
        <v>0.5</v>
      </c>
      <c r="AN3737" s="6">
        <f t="shared" si="827"/>
        <v>1</v>
      </c>
      <c r="AO3737" t="str">
        <f>VLOOKUP(BD_PONDERACIONES[[#This Row],[Comuna]],Tabla3[#All],2,0)</f>
        <v>Cordillera</v>
      </c>
    </row>
    <row r="3738" spans="1:41" x14ac:dyDescent="0.35">
      <c r="A3738" t="s">
        <v>17896</v>
      </c>
      <c r="B3738" t="s">
        <v>17897</v>
      </c>
      <c r="C3738" t="s">
        <v>17898</v>
      </c>
      <c r="D3738" s="5">
        <v>44873</v>
      </c>
      <c r="E3738" s="5">
        <v>44847</v>
      </c>
      <c r="F3738" t="s">
        <v>763</v>
      </c>
      <c r="G3738" t="s">
        <v>17899</v>
      </c>
      <c r="H3738" t="s">
        <v>1886</v>
      </c>
      <c r="J3738" t="s">
        <v>756</v>
      </c>
      <c r="K3738" t="s">
        <v>756</v>
      </c>
      <c r="L3738" t="s">
        <v>757</v>
      </c>
      <c r="M3738" t="s">
        <v>757</v>
      </c>
      <c r="N3738" t="s">
        <v>756</v>
      </c>
      <c r="O3738" t="s">
        <v>756</v>
      </c>
      <c r="P3738" t="s">
        <v>758</v>
      </c>
      <c r="Q3738" t="s">
        <v>759</v>
      </c>
      <c r="R3738" t="s">
        <v>759</v>
      </c>
      <c r="S3738" t="s">
        <v>757</v>
      </c>
      <c r="T3738" t="s">
        <v>757</v>
      </c>
      <c r="U3738" t="s">
        <v>757</v>
      </c>
      <c r="V3738" t="s">
        <v>756</v>
      </c>
      <c r="W3738" t="s">
        <v>756</v>
      </c>
      <c r="X3738" t="s">
        <v>17900</v>
      </c>
      <c r="Y3738" t="str">
        <f t="shared" si="826"/>
        <v>octubre</v>
      </c>
      <c r="Z3738">
        <f>YEAR(BD_PONDERACIONES[[#This Row],[Fecha Ejecución del Ticket]])</f>
        <v>2022</v>
      </c>
      <c r="AA3738" t="str">
        <f t="shared" si="814"/>
        <v>noviembre</v>
      </c>
      <c r="AB3738">
        <f>YEAR(BD_PONDERACIONES[[#This Row],[Fecha de Inspección]])</f>
        <v>2022</v>
      </c>
      <c r="AC3738">
        <f t="shared" si="815"/>
        <v>0.5</v>
      </c>
      <c r="AD3738">
        <f t="shared" si="816"/>
        <v>0.5</v>
      </c>
      <c r="AE3738">
        <f t="shared" si="817"/>
        <v>0.5</v>
      </c>
      <c r="AF3738">
        <f t="shared" si="818"/>
        <v>0.5</v>
      </c>
      <c r="AG3738">
        <f t="shared" si="819"/>
        <v>0.5</v>
      </c>
      <c r="AH3738">
        <f t="shared" si="820"/>
        <v>0.5</v>
      </c>
      <c r="AI3738">
        <f t="shared" si="821"/>
        <v>0.25</v>
      </c>
      <c r="AJ3738">
        <f t="shared" si="822"/>
        <v>0.25</v>
      </c>
      <c r="AK3738">
        <f t="shared" si="823"/>
        <v>0.5</v>
      </c>
      <c r="AL3738">
        <f t="shared" si="824"/>
        <v>0.5</v>
      </c>
      <c r="AM3738">
        <f t="shared" si="825"/>
        <v>0.5</v>
      </c>
      <c r="AN3738" s="6">
        <f t="shared" si="827"/>
        <v>1</v>
      </c>
      <c r="AO3738" t="str">
        <f>VLOOKUP(BD_PONDERACIONES[[#This Row],[Comuna]],Tabla3[#All],2,0)</f>
        <v>Cordillera</v>
      </c>
    </row>
    <row r="3739" spans="1:41" x14ac:dyDescent="0.35">
      <c r="A3739" t="s">
        <v>17901</v>
      </c>
      <c r="B3739" t="s">
        <v>17902</v>
      </c>
      <c r="C3739" t="s">
        <v>17903</v>
      </c>
      <c r="D3739" s="5">
        <v>44873</v>
      </c>
      <c r="E3739" s="5">
        <v>44848</v>
      </c>
      <c r="F3739" t="s">
        <v>763</v>
      </c>
      <c r="G3739" t="s">
        <v>17904</v>
      </c>
      <c r="H3739" t="s">
        <v>1886</v>
      </c>
      <c r="J3739" t="s">
        <v>756</v>
      </c>
      <c r="K3739" t="s">
        <v>756</v>
      </c>
      <c r="L3739" t="s">
        <v>773</v>
      </c>
      <c r="M3739" t="s">
        <v>773</v>
      </c>
      <c r="N3739" t="s">
        <v>756</v>
      </c>
      <c r="O3739" t="s">
        <v>756</v>
      </c>
      <c r="P3739" t="s">
        <v>758</v>
      </c>
      <c r="Q3739" t="s">
        <v>759</v>
      </c>
      <c r="R3739" t="s">
        <v>759</v>
      </c>
      <c r="S3739" t="s">
        <v>757</v>
      </c>
      <c r="T3739" t="s">
        <v>757</v>
      </c>
      <c r="U3739" t="s">
        <v>757</v>
      </c>
      <c r="V3739" t="s">
        <v>756</v>
      </c>
      <c r="W3739" t="s">
        <v>756</v>
      </c>
      <c r="X3739" t="s">
        <v>17905</v>
      </c>
      <c r="Y3739" t="str">
        <f t="shared" si="826"/>
        <v>octubre</v>
      </c>
      <c r="Z3739">
        <f>YEAR(BD_PONDERACIONES[[#This Row],[Fecha Ejecución del Ticket]])</f>
        <v>2022</v>
      </c>
      <c r="AA3739" t="str">
        <f t="shared" si="814"/>
        <v>noviembre</v>
      </c>
      <c r="AB3739">
        <f>YEAR(BD_PONDERACIONES[[#This Row],[Fecha de Inspección]])</f>
        <v>2022</v>
      </c>
      <c r="AC3739">
        <f t="shared" si="815"/>
        <v>0.5</v>
      </c>
      <c r="AD3739">
        <f t="shared" si="816"/>
        <v>0.5</v>
      </c>
      <c r="AE3739">
        <f t="shared" si="817"/>
        <v>0</v>
      </c>
      <c r="AF3739">
        <f t="shared" si="818"/>
        <v>0</v>
      </c>
      <c r="AG3739">
        <f t="shared" si="819"/>
        <v>0.5</v>
      </c>
      <c r="AH3739">
        <f t="shared" si="820"/>
        <v>0.5</v>
      </c>
      <c r="AI3739">
        <f t="shared" si="821"/>
        <v>0.25</v>
      </c>
      <c r="AJ3739">
        <f t="shared" si="822"/>
        <v>0.25</v>
      </c>
      <c r="AK3739">
        <f t="shared" si="823"/>
        <v>0.5</v>
      </c>
      <c r="AL3739">
        <f t="shared" si="824"/>
        <v>0.5</v>
      </c>
      <c r="AM3739">
        <f t="shared" si="825"/>
        <v>0.5</v>
      </c>
      <c r="AN3739" s="6">
        <f t="shared" si="827"/>
        <v>0.7</v>
      </c>
      <c r="AO3739" t="str">
        <f>VLOOKUP(BD_PONDERACIONES[[#This Row],[Comuna]],Tabla3[#All],2,0)</f>
        <v>Cordillera</v>
      </c>
    </row>
    <row r="3740" spans="1:41" x14ac:dyDescent="0.35">
      <c r="A3740" t="s">
        <v>17906</v>
      </c>
      <c r="B3740" t="s">
        <v>17907</v>
      </c>
      <c r="C3740" t="s">
        <v>17908</v>
      </c>
      <c r="D3740" s="5">
        <v>44873</v>
      </c>
      <c r="E3740" s="5">
        <v>44848</v>
      </c>
      <c r="F3740" t="s">
        <v>763</v>
      </c>
      <c r="G3740" t="s">
        <v>17909</v>
      </c>
      <c r="H3740" t="s">
        <v>1886</v>
      </c>
      <c r="J3740" t="s">
        <v>756</v>
      </c>
      <c r="K3740" t="s">
        <v>756</v>
      </c>
      <c r="L3740" t="s">
        <v>757</v>
      </c>
      <c r="M3740" t="s">
        <v>757</v>
      </c>
      <c r="N3740" t="s">
        <v>756</v>
      </c>
      <c r="O3740" t="s">
        <v>756</v>
      </c>
      <c r="P3740" t="s">
        <v>758</v>
      </c>
      <c r="Q3740" t="s">
        <v>759</v>
      </c>
      <c r="R3740" t="s">
        <v>759</v>
      </c>
      <c r="S3740" t="s">
        <v>757</v>
      </c>
      <c r="T3740" t="s">
        <v>757</v>
      </c>
      <c r="U3740" t="s">
        <v>757</v>
      </c>
      <c r="V3740" t="s">
        <v>756</v>
      </c>
      <c r="W3740" t="s">
        <v>768</v>
      </c>
      <c r="X3740" t="s">
        <v>17910</v>
      </c>
      <c r="Y3740" t="str">
        <f t="shared" si="826"/>
        <v>octubre</v>
      </c>
      <c r="Z3740">
        <f>YEAR(BD_PONDERACIONES[[#This Row],[Fecha Ejecución del Ticket]])</f>
        <v>2022</v>
      </c>
      <c r="AA3740" t="str">
        <f t="shared" si="814"/>
        <v>noviembre</v>
      </c>
      <c r="AB3740">
        <f>YEAR(BD_PONDERACIONES[[#This Row],[Fecha de Inspección]])</f>
        <v>2022</v>
      </c>
      <c r="AC3740">
        <f t="shared" si="815"/>
        <v>0.5</v>
      </c>
      <c r="AD3740">
        <f t="shared" si="816"/>
        <v>0.5</v>
      </c>
      <c r="AE3740">
        <f t="shared" si="817"/>
        <v>0.5</v>
      </c>
      <c r="AF3740">
        <f t="shared" si="818"/>
        <v>0.5</v>
      </c>
      <c r="AG3740">
        <f t="shared" si="819"/>
        <v>0.5</v>
      </c>
      <c r="AH3740">
        <f t="shared" si="820"/>
        <v>0.5</v>
      </c>
      <c r="AI3740">
        <f t="shared" si="821"/>
        <v>0.25</v>
      </c>
      <c r="AJ3740">
        <f t="shared" si="822"/>
        <v>0.25</v>
      </c>
      <c r="AK3740">
        <f t="shared" si="823"/>
        <v>0.5</v>
      </c>
      <c r="AL3740">
        <f t="shared" si="824"/>
        <v>0.5</v>
      </c>
      <c r="AM3740">
        <f t="shared" si="825"/>
        <v>0.17499999999999999</v>
      </c>
      <c r="AN3740" s="6">
        <f t="shared" si="827"/>
        <v>0.93500000000000005</v>
      </c>
      <c r="AO3740" t="str">
        <f>VLOOKUP(BD_PONDERACIONES[[#This Row],[Comuna]],Tabla3[#All],2,0)</f>
        <v>Cordillera</v>
      </c>
    </row>
    <row r="3741" spans="1:41" x14ac:dyDescent="0.35">
      <c r="A3741" t="s">
        <v>17911</v>
      </c>
      <c r="B3741" t="s">
        <v>17912</v>
      </c>
      <c r="C3741" t="s">
        <v>17913</v>
      </c>
      <c r="D3741" s="5">
        <v>44874</v>
      </c>
      <c r="E3741" s="5">
        <v>44854</v>
      </c>
      <c r="F3741" t="s">
        <v>763</v>
      </c>
      <c r="G3741" t="s">
        <v>17914</v>
      </c>
      <c r="H3741" t="s">
        <v>3800</v>
      </c>
      <c r="J3741" t="s">
        <v>756</v>
      </c>
      <c r="K3741" t="s">
        <v>756</v>
      </c>
      <c r="L3741" t="s">
        <v>773</v>
      </c>
      <c r="M3741" t="s">
        <v>773</v>
      </c>
      <c r="N3741" t="s">
        <v>756</v>
      </c>
      <c r="O3741" t="s">
        <v>756</v>
      </c>
      <c r="P3741" t="s">
        <v>758</v>
      </c>
      <c r="Q3741" t="s">
        <v>759</v>
      </c>
      <c r="R3741" t="s">
        <v>759</v>
      </c>
      <c r="S3741" t="s">
        <v>757</v>
      </c>
      <c r="T3741" t="s">
        <v>757</v>
      </c>
      <c r="U3741" t="s">
        <v>757</v>
      </c>
      <c r="V3741" t="s">
        <v>773</v>
      </c>
      <c r="W3741" t="s">
        <v>773</v>
      </c>
      <c r="X3741" t="s">
        <v>13644</v>
      </c>
      <c r="Y3741" t="str">
        <f t="shared" si="826"/>
        <v>octubre</v>
      </c>
      <c r="Z3741">
        <f>YEAR(BD_PONDERACIONES[[#This Row],[Fecha Ejecución del Ticket]])</f>
        <v>2022</v>
      </c>
      <c r="AA3741" t="str">
        <f t="shared" si="814"/>
        <v>noviembre</v>
      </c>
      <c r="AB3741">
        <f>YEAR(BD_PONDERACIONES[[#This Row],[Fecha de Inspección]])</f>
        <v>2022</v>
      </c>
      <c r="AC3741">
        <f t="shared" si="815"/>
        <v>0.5</v>
      </c>
      <c r="AD3741">
        <f t="shared" si="816"/>
        <v>0.5</v>
      </c>
      <c r="AE3741">
        <f t="shared" si="817"/>
        <v>0</v>
      </c>
      <c r="AF3741">
        <f t="shared" si="818"/>
        <v>0</v>
      </c>
      <c r="AG3741">
        <f t="shared" si="819"/>
        <v>0.5</v>
      </c>
      <c r="AH3741">
        <f t="shared" si="820"/>
        <v>0.5</v>
      </c>
      <c r="AI3741">
        <f t="shared" si="821"/>
        <v>0.25</v>
      </c>
      <c r="AJ3741">
        <f t="shared" si="822"/>
        <v>0.25</v>
      </c>
      <c r="AK3741">
        <f t="shared" si="823"/>
        <v>0.5</v>
      </c>
      <c r="AL3741">
        <f t="shared" si="824"/>
        <v>0</v>
      </c>
      <c r="AM3741">
        <f t="shared" si="825"/>
        <v>0</v>
      </c>
      <c r="AN3741" s="6">
        <f t="shared" si="827"/>
        <v>0.5</v>
      </c>
      <c r="AO3741" t="str">
        <f>VLOOKUP(BD_PONDERACIONES[[#This Row],[Comuna]],Tabla3[#All],2,0)</f>
        <v>Cordillera</v>
      </c>
    </row>
    <row r="3742" spans="1:41" x14ac:dyDescent="0.35">
      <c r="A3742" t="s">
        <v>17915</v>
      </c>
      <c r="B3742" t="s">
        <v>17916</v>
      </c>
      <c r="C3742" t="s">
        <v>17917</v>
      </c>
      <c r="D3742" s="5">
        <v>44874</v>
      </c>
      <c r="E3742" s="5">
        <v>44858</v>
      </c>
      <c r="F3742" t="s">
        <v>763</v>
      </c>
      <c r="G3742" t="s">
        <v>17918</v>
      </c>
      <c r="H3742" t="s">
        <v>3800</v>
      </c>
      <c r="J3742" t="s">
        <v>756</v>
      </c>
      <c r="K3742" t="s">
        <v>756</v>
      </c>
      <c r="L3742" t="s">
        <v>773</v>
      </c>
      <c r="M3742" t="s">
        <v>773</v>
      </c>
      <c r="N3742" t="s">
        <v>756</v>
      </c>
      <c r="O3742" t="s">
        <v>756</v>
      </c>
      <c r="P3742" t="s">
        <v>758</v>
      </c>
      <c r="Q3742" t="s">
        <v>759</v>
      </c>
      <c r="R3742" t="s">
        <v>759</v>
      </c>
      <c r="S3742" t="s">
        <v>757</v>
      </c>
      <c r="T3742" t="s">
        <v>757</v>
      </c>
      <c r="U3742" t="s">
        <v>757</v>
      </c>
      <c r="V3742" t="s">
        <v>756</v>
      </c>
      <c r="W3742" t="s">
        <v>756</v>
      </c>
      <c r="X3742" t="s">
        <v>17919</v>
      </c>
      <c r="Y3742" t="str">
        <f t="shared" si="826"/>
        <v>octubre</v>
      </c>
      <c r="Z3742">
        <f>YEAR(BD_PONDERACIONES[[#This Row],[Fecha Ejecución del Ticket]])</f>
        <v>2022</v>
      </c>
      <c r="AA3742" t="str">
        <f t="shared" si="814"/>
        <v>noviembre</v>
      </c>
      <c r="AB3742">
        <f>YEAR(BD_PONDERACIONES[[#This Row],[Fecha de Inspección]])</f>
        <v>2022</v>
      </c>
      <c r="AC3742">
        <f t="shared" si="815"/>
        <v>0.5</v>
      </c>
      <c r="AD3742">
        <f t="shared" si="816"/>
        <v>0.5</v>
      </c>
      <c r="AE3742">
        <f t="shared" si="817"/>
        <v>0</v>
      </c>
      <c r="AF3742">
        <f t="shared" si="818"/>
        <v>0</v>
      </c>
      <c r="AG3742">
        <f t="shared" si="819"/>
        <v>0.5</v>
      </c>
      <c r="AH3742">
        <f t="shared" si="820"/>
        <v>0.5</v>
      </c>
      <c r="AI3742">
        <f t="shared" si="821"/>
        <v>0.25</v>
      </c>
      <c r="AJ3742">
        <f t="shared" si="822"/>
        <v>0.25</v>
      </c>
      <c r="AK3742">
        <f t="shared" si="823"/>
        <v>0.5</v>
      </c>
      <c r="AL3742">
        <f t="shared" si="824"/>
        <v>0.5</v>
      </c>
      <c r="AM3742">
        <f t="shared" si="825"/>
        <v>0.5</v>
      </c>
      <c r="AN3742" s="6">
        <f t="shared" si="827"/>
        <v>0.7</v>
      </c>
      <c r="AO3742" t="str">
        <f>VLOOKUP(BD_PONDERACIONES[[#This Row],[Comuna]],Tabla3[#All],2,0)</f>
        <v>Cordillera</v>
      </c>
    </row>
    <row r="3743" spans="1:41" x14ac:dyDescent="0.35">
      <c r="A3743" t="s">
        <v>17920</v>
      </c>
      <c r="B3743" t="s">
        <v>17921</v>
      </c>
      <c r="C3743" t="s">
        <v>17922</v>
      </c>
      <c r="D3743" s="5">
        <v>44874</v>
      </c>
      <c r="E3743" s="5">
        <v>44862</v>
      </c>
      <c r="F3743" t="s">
        <v>763</v>
      </c>
      <c r="G3743" t="s">
        <v>17923</v>
      </c>
      <c r="H3743" t="s">
        <v>3800</v>
      </c>
      <c r="J3743" t="s">
        <v>756</v>
      </c>
      <c r="K3743" t="s">
        <v>756</v>
      </c>
      <c r="L3743" t="s">
        <v>757</v>
      </c>
      <c r="M3743" t="s">
        <v>757</v>
      </c>
      <c r="N3743" t="s">
        <v>756</v>
      </c>
      <c r="O3743" t="s">
        <v>756</v>
      </c>
      <c r="P3743" t="s">
        <v>765</v>
      </c>
      <c r="Q3743" t="s">
        <v>759</v>
      </c>
      <c r="R3743" t="s">
        <v>759</v>
      </c>
      <c r="S3743" t="s">
        <v>756</v>
      </c>
      <c r="T3743" t="s">
        <v>756</v>
      </c>
      <c r="U3743" t="s">
        <v>756</v>
      </c>
      <c r="V3743" t="s">
        <v>756</v>
      </c>
      <c r="W3743" t="s">
        <v>756</v>
      </c>
      <c r="X3743" t="s">
        <v>17924</v>
      </c>
      <c r="Y3743" t="str">
        <f t="shared" si="826"/>
        <v>octubre</v>
      </c>
      <c r="Z3743">
        <f>YEAR(BD_PONDERACIONES[[#This Row],[Fecha Ejecución del Ticket]])</f>
        <v>2022</v>
      </c>
      <c r="AA3743" t="str">
        <f t="shared" si="814"/>
        <v>noviembre</v>
      </c>
      <c r="AB3743">
        <f>YEAR(BD_PONDERACIONES[[#This Row],[Fecha de Inspección]])</f>
        <v>2022</v>
      </c>
      <c r="AC3743">
        <f t="shared" si="815"/>
        <v>0.5</v>
      </c>
      <c r="AD3743">
        <f t="shared" si="816"/>
        <v>0.5</v>
      </c>
      <c r="AE3743">
        <f t="shared" si="817"/>
        <v>0.5</v>
      </c>
      <c r="AF3743">
        <f t="shared" si="818"/>
        <v>0.5</v>
      </c>
      <c r="AG3743">
        <f t="shared" si="819"/>
        <v>0.5</v>
      </c>
      <c r="AH3743">
        <f t="shared" si="820"/>
        <v>0.5</v>
      </c>
      <c r="AI3743">
        <f t="shared" si="821"/>
        <v>0.25</v>
      </c>
      <c r="AJ3743">
        <f t="shared" si="822"/>
        <v>0.25</v>
      </c>
      <c r="AK3743">
        <f t="shared" si="823"/>
        <v>0.5</v>
      </c>
      <c r="AL3743">
        <f t="shared" si="824"/>
        <v>0.5</v>
      </c>
      <c r="AM3743">
        <f t="shared" si="825"/>
        <v>0.5</v>
      </c>
      <c r="AN3743" s="6">
        <f t="shared" si="827"/>
        <v>1</v>
      </c>
      <c r="AO3743" t="str">
        <f>VLOOKUP(BD_PONDERACIONES[[#This Row],[Comuna]],Tabla3[#All],2,0)</f>
        <v>Cordillera</v>
      </c>
    </row>
    <row r="3744" spans="1:41" x14ac:dyDescent="0.35">
      <c r="A3744" t="s">
        <v>17925</v>
      </c>
      <c r="B3744" t="s">
        <v>17926</v>
      </c>
      <c r="C3744" t="s">
        <v>17927</v>
      </c>
      <c r="D3744" s="5">
        <v>44874</v>
      </c>
      <c r="E3744" s="5">
        <v>44864</v>
      </c>
      <c r="F3744" t="s">
        <v>763</v>
      </c>
      <c r="G3744" t="s">
        <v>17928</v>
      </c>
      <c r="H3744" t="s">
        <v>3800</v>
      </c>
      <c r="J3744" t="s">
        <v>756</v>
      </c>
      <c r="K3744" t="s">
        <v>756</v>
      </c>
      <c r="L3744" t="s">
        <v>757</v>
      </c>
      <c r="M3744" t="s">
        <v>757</v>
      </c>
      <c r="N3744" t="s">
        <v>756</v>
      </c>
      <c r="O3744" t="s">
        <v>756</v>
      </c>
      <c r="P3744" t="s">
        <v>765</v>
      </c>
      <c r="Q3744" t="s">
        <v>759</v>
      </c>
      <c r="R3744" t="s">
        <v>759</v>
      </c>
      <c r="S3744" t="s">
        <v>757</v>
      </c>
      <c r="T3744" t="s">
        <v>757</v>
      </c>
      <c r="U3744" t="s">
        <v>757</v>
      </c>
      <c r="V3744" t="s">
        <v>756</v>
      </c>
      <c r="W3744" t="s">
        <v>768</v>
      </c>
      <c r="X3744" t="s">
        <v>17929</v>
      </c>
      <c r="Y3744" t="str">
        <f t="shared" si="826"/>
        <v>octubre</v>
      </c>
      <c r="Z3744">
        <f>YEAR(BD_PONDERACIONES[[#This Row],[Fecha Ejecución del Ticket]])</f>
        <v>2022</v>
      </c>
      <c r="AA3744" t="str">
        <f t="shared" si="814"/>
        <v>noviembre</v>
      </c>
      <c r="AB3744">
        <f>YEAR(BD_PONDERACIONES[[#This Row],[Fecha de Inspección]])</f>
        <v>2022</v>
      </c>
      <c r="AC3744">
        <f t="shared" si="815"/>
        <v>0.5</v>
      </c>
      <c r="AD3744">
        <f t="shared" si="816"/>
        <v>0.5</v>
      </c>
      <c r="AE3744">
        <f t="shared" si="817"/>
        <v>0.5</v>
      </c>
      <c r="AF3744">
        <f t="shared" si="818"/>
        <v>0.5</v>
      </c>
      <c r="AG3744">
        <f t="shared" si="819"/>
        <v>0.5</v>
      </c>
      <c r="AH3744">
        <f t="shared" si="820"/>
        <v>0.5</v>
      </c>
      <c r="AI3744">
        <f t="shared" si="821"/>
        <v>0.25</v>
      </c>
      <c r="AJ3744">
        <f t="shared" si="822"/>
        <v>0.25</v>
      </c>
      <c r="AK3744">
        <f t="shared" si="823"/>
        <v>0.5</v>
      </c>
      <c r="AL3744">
        <f t="shared" si="824"/>
        <v>0.5</v>
      </c>
      <c r="AM3744">
        <f t="shared" si="825"/>
        <v>0.17499999999999999</v>
      </c>
      <c r="AN3744" s="6">
        <f t="shared" si="827"/>
        <v>0.93500000000000005</v>
      </c>
      <c r="AO3744" t="str">
        <f>VLOOKUP(BD_PONDERACIONES[[#This Row],[Comuna]],Tabla3[#All],2,0)</f>
        <v>Cordillera</v>
      </c>
    </row>
    <row r="3745" spans="1:41" x14ac:dyDescent="0.35">
      <c r="A3745" t="s">
        <v>17930</v>
      </c>
      <c r="B3745" t="s">
        <v>17931</v>
      </c>
      <c r="C3745" t="s">
        <v>17932</v>
      </c>
      <c r="D3745" s="5">
        <v>44874</v>
      </c>
      <c r="E3745" s="5">
        <v>44864</v>
      </c>
      <c r="F3745" t="s">
        <v>763</v>
      </c>
      <c r="G3745" t="s">
        <v>17933</v>
      </c>
      <c r="H3745" t="s">
        <v>3800</v>
      </c>
      <c r="J3745" t="s">
        <v>756</v>
      </c>
      <c r="K3745" t="s">
        <v>756</v>
      </c>
      <c r="L3745" t="s">
        <v>757</v>
      </c>
      <c r="M3745" t="s">
        <v>757</v>
      </c>
      <c r="N3745" t="s">
        <v>756</v>
      </c>
      <c r="O3745" t="s">
        <v>756</v>
      </c>
      <c r="P3745" t="s">
        <v>765</v>
      </c>
      <c r="Q3745" t="s">
        <v>759</v>
      </c>
      <c r="R3745" t="s">
        <v>759</v>
      </c>
      <c r="S3745" t="s">
        <v>756</v>
      </c>
      <c r="T3745" t="s">
        <v>756</v>
      </c>
      <c r="U3745" t="s">
        <v>756</v>
      </c>
      <c r="V3745" t="s">
        <v>756</v>
      </c>
      <c r="W3745" t="s">
        <v>768</v>
      </c>
      <c r="X3745" t="s">
        <v>17934</v>
      </c>
      <c r="Y3745" t="str">
        <f t="shared" si="826"/>
        <v>octubre</v>
      </c>
      <c r="Z3745">
        <f>YEAR(BD_PONDERACIONES[[#This Row],[Fecha Ejecución del Ticket]])</f>
        <v>2022</v>
      </c>
      <c r="AA3745" t="str">
        <f t="shared" si="814"/>
        <v>noviembre</v>
      </c>
      <c r="AB3745">
        <f>YEAR(BD_PONDERACIONES[[#This Row],[Fecha de Inspección]])</f>
        <v>2022</v>
      </c>
      <c r="AC3745">
        <f t="shared" si="815"/>
        <v>0.5</v>
      </c>
      <c r="AD3745">
        <f t="shared" si="816"/>
        <v>0.5</v>
      </c>
      <c r="AE3745">
        <f t="shared" si="817"/>
        <v>0.5</v>
      </c>
      <c r="AF3745">
        <f t="shared" si="818"/>
        <v>0.5</v>
      </c>
      <c r="AG3745">
        <f t="shared" si="819"/>
        <v>0.5</v>
      </c>
      <c r="AH3745">
        <f t="shared" si="820"/>
        <v>0.5</v>
      </c>
      <c r="AI3745">
        <f t="shared" si="821"/>
        <v>0.25</v>
      </c>
      <c r="AJ3745">
        <f t="shared" si="822"/>
        <v>0.25</v>
      </c>
      <c r="AK3745">
        <f t="shared" si="823"/>
        <v>0.5</v>
      </c>
      <c r="AL3745">
        <f t="shared" si="824"/>
        <v>0.5</v>
      </c>
      <c r="AM3745">
        <f t="shared" si="825"/>
        <v>0.17499999999999999</v>
      </c>
      <c r="AN3745" s="6">
        <f t="shared" si="827"/>
        <v>0.93500000000000005</v>
      </c>
      <c r="AO3745" t="str">
        <f>VLOOKUP(BD_PONDERACIONES[[#This Row],[Comuna]],Tabla3[#All],2,0)</f>
        <v>Cordillera</v>
      </c>
    </row>
    <row r="3746" spans="1:41" x14ac:dyDescent="0.35">
      <c r="A3746" t="s">
        <v>17935</v>
      </c>
      <c r="B3746" t="s">
        <v>17936</v>
      </c>
      <c r="C3746" t="s">
        <v>17937</v>
      </c>
      <c r="D3746" s="5">
        <v>44874</v>
      </c>
      <c r="E3746" s="5">
        <v>44861</v>
      </c>
      <c r="F3746" t="s">
        <v>763</v>
      </c>
      <c r="G3746" t="s">
        <v>17938</v>
      </c>
      <c r="H3746" t="s">
        <v>3800</v>
      </c>
      <c r="J3746" t="s">
        <v>756</v>
      </c>
      <c r="K3746" t="s">
        <v>756</v>
      </c>
      <c r="L3746" t="s">
        <v>773</v>
      </c>
      <c r="M3746" t="s">
        <v>773</v>
      </c>
      <c r="N3746" t="s">
        <v>756</v>
      </c>
      <c r="O3746" t="s">
        <v>756</v>
      </c>
      <c r="P3746" t="s">
        <v>758</v>
      </c>
      <c r="Q3746" t="s">
        <v>759</v>
      </c>
      <c r="R3746" t="s">
        <v>759</v>
      </c>
      <c r="S3746" t="s">
        <v>757</v>
      </c>
      <c r="T3746" t="s">
        <v>757</v>
      </c>
      <c r="U3746" t="s">
        <v>757</v>
      </c>
      <c r="V3746" t="s">
        <v>756</v>
      </c>
      <c r="W3746" t="s">
        <v>756</v>
      </c>
      <c r="X3746" t="s">
        <v>804</v>
      </c>
      <c r="Y3746" t="str">
        <f t="shared" si="826"/>
        <v>octubre</v>
      </c>
      <c r="Z3746">
        <f>YEAR(BD_PONDERACIONES[[#This Row],[Fecha Ejecución del Ticket]])</f>
        <v>2022</v>
      </c>
      <c r="AA3746" t="str">
        <f t="shared" si="814"/>
        <v>noviembre</v>
      </c>
      <c r="AB3746">
        <f>YEAR(BD_PONDERACIONES[[#This Row],[Fecha de Inspección]])</f>
        <v>2022</v>
      </c>
      <c r="AC3746">
        <f t="shared" si="815"/>
        <v>0.5</v>
      </c>
      <c r="AD3746">
        <f t="shared" si="816"/>
        <v>0.5</v>
      </c>
      <c r="AE3746">
        <f t="shared" si="817"/>
        <v>0</v>
      </c>
      <c r="AF3746">
        <f t="shared" si="818"/>
        <v>0</v>
      </c>
      <c r="AG3746">
        <f t="shared" si="819"/>
        <v>0.5</v>
      </c>
      <c r="AH3746">
        <f t="shared" si="820"/>
        <v>0.5</v>
      </c>
      <c r="AI3746">
        <f t="shared" si="821"/>
        <v>0.25</v>
      </c>
      <c r="AJ3746">
        <f t="shared" si="822"/>
        <v>0.25</v>
      </c>
      <c r="AK3746">
        <f t="shared" si="823"/>
        <v>0.5</v>
      </c>
      <c r="AL3746">
        <f t="shared" si="824"/>
        <v>0.5</v>
      </c>
      <c r="AM3746">
        <f t="shared" si="825"/>
        <v>0.5</v>
      </c>
      <c r="AN3746" s="6">
        <f t="shared" si="827"/>
        <v>0.7</v>
      </c>
      <c r="AO3746" t="str">
        <f>VLOOKUP(BD_PONDERACIONES[[#This Row],[Comuna]],Tabla3[#All],2,0)</f>
        <v>Cordillera</v>
      </c>
    </row>
    <row r="3747" spans="1:41" x14ac:dyDescent="0.35">
      <c r="A3747" t="s">
        <v>17939</v>
      </c>
      <c r="B3747" t="s">
        <v>17940</v>
      </c>
      <c r="C3747" t="s">
        <v>17941</v>
      </c>
      <c r="D3747" s="5">
        <v>44874</v>
      </c>
      <c r="E3747" s="5">
        <v>44851</v>
      </c>
      <c r="F3747" t="s">
        <v>763</v>
      </c>
      <c r="G3747" t="s">
        <v>17942</v>
      </c>
      <c r="H3747" t="s">
        <v>3800</v>
      </c>
      <c r="J3747" t="s">
        <v>756</v>
      </c>
      <c r="K3747" t="s">
        <v>756</v>
      </c>
      <c r="L3747" t="s">
        <v>757</v>
      </c>
      <c r="M3747" t="s">
        <v>757</v>
      </c>
      <c r="N3747" t="s">
        <v>756</v>
      </c>
      <c r="O3747" t="s">
        <v>756</v>
      </c>
      <c r="P3747" t="s">
        <v>758</v>
      </c>
      <c r="Q3747" t="s">
        <v>759</v>
      </c>
      <c r="R3747" t="s">
        <v>759</v>
      </c>
      <c r="S3747" t="s">
        <v>757</v>
      </c>
      <c r="T3747" t="s">
        <v>757</v>
      </c>
      <c r="U3747" t="s">
        <v>757</v>
      </c>
      <c r="V3747" t="s">
        <v>756</v>
      </c>
      <c r="W3747" t="s">
        <v>756</v>
      </c>
      <c r="X3747" t="s">
        <v>804</v>
      </c>
      <c r="Y3747" t="str">
        <f t="shared" si="826"/>
        <v>octubre</v>
      </c>
      <c r="Z3747">
        <f>YEAR(BD_PONDERACIONES[[#This Row],[Fecha Ejecución del Ticket]])</f>
        <v>2022</v>
      </c>
      <c r="AA3747" t="str">
        <f t="shared" si="814"/>
        <v>noviembre</v>
      </c>
      <c r="AB3747">
        <f>YEAR(BD_PONDERACIONES[[#This Row],[Fecha de Inspección]])</f>
        <v>2022</v>
      </c>
      <c r="AC3747">
        <f t="shared" si="815"/>
        <v>0.5</v>
      </c>
      <c r="AD3747">
        <f t="shared" si="816"/>
        <v>0.5</v>
      </c>
      <c r="AE3747">
        <f t="shared" si="817"/>
        <v>0.5</v>
      </c>
      <c r="AF3747">
        <f t="shared" si="818"/>
        <v>0.5</v>
      </c>
      <c r="AG3747">
        <f t="shared" si="819"/>
        <v>0.5</v>
      </c>
      <c r="AH3747">
        <f t="shared" si="820"/>
        <v>0.5</v>
      </c>
      <c r="AI3747">
        <f t="shared" si="821"/>
        <v>0.25</v>
      </c>
      <c r="AJ3747">
        <f t="shared" si="822"/>
        <v>0.25</v>
      </c>
      <c r="AK3747">
        <f t="shared" si="823"/>
        <v>0.5</v>
      </c>
      <c r="AL3747">
        <f t="shared" si="824"/>
        <v>0.5</v>
      </c>
      <c r="AM3747">
        <f t="shared" si="825"/>
        <v>0.5</v>
      </c>
      <c r="AN3747" s="6">
        <f t="shared" si="827"/>
        <v>1</v>
      </c>
      <c r="AO3747" t="str">
        <f>VLOOKUP(BD_PONDERACIONES[[#This Row],[Comuna]],Tabla3[#All],2,0)</f>
        <v>Cordillera</v>
      </c>
    </row>
    <row r="3748" spans="1:41" x14ac:dyDescent="0.35">
      <c r="A3748" t="s">
        <v>17943</v>
      </c>
      <c r="B3748" t="s">
        <v>17944</v>
      </c>
      <c r="C3748" t="s">
        <v>17945</v>
      </c>
      <c r="D3748" s="5">
        <v>44874</v>
      </c>
      <c r="E3748" s="5">
        <v>44854</v>
      </c>
      <c r="F3748" t="s">
        <v>763</v>
      </c>
      <c r="G3748" t="s">
        <v>17946</v>
      </c>
      <c r="H3748" t="s">
        <v>3800</v>
      </c>
      <c r="J3748" t="s">
        <v>756</v>
      </c>
      <c r="K3748" t="s">
        <v>756</v>
      </c>
      <c r="L3748" t="s">
        <v>757</v>
      </c>
      <c r="M3748" t="s">
        <v>757</v>
      </c>
      <c r="N3748" t="s">
        <v>756</v>
      </c>
      <c r="O3748" t="s">
        <v>756</v>
      </c>
      <c r="P3748" t="s">
        <v>758</v>
      </c>
      <c r="Q3748" t="s">
        <v>759</v>
      </c>
      <c r="R3748" t="s">
        <v>759</v>
      </c>
      <c r="S3748" t="s">
        <v>757</v>
      </c>
      <c r="T3748" t="s">
        <v>757</v>
      </c>
      <c r="U3748" t="s">
        <v>757</v>
      </c>
      <c r="V3748" t="s">
        <v>756</v>
      </c>
      <c r="W3748" t="s">
        <v>756</v>
      </c>
      <c r="X3748" t="s">
        <v>17947</v>
      </c>
      <c r="Y3748" t="str">
        <f t="shared" si="826"/>
        <v>octubre</v>
      </c>
      <c r="Z3748">
        <f>YEAR(BD_PONDERACIONES[[#This Row],[Fecha Ejecución del Ticket]])</f>
        <v>2022</v>
      </c>
      <c r="AA3748" t="str">
        <f t="shared" si="814"/>
        <v>noviembre</v>
      </c>
      <c r="AB3748">
        <f>YEAR(BD_PONDERACIONES[[#This Row],[Fecha de Inspección]])</f>
        <v>2022</v>
      </c>
      <c r="AC3748">
        <f t="shared" si="815"/>
        <v>0.5</v>
      </c>
      <c r="AD3748">
        <f t="shared" si="816"/>
        <v>0.5</v>
      </c>
      <c r="AE3748">
        <f t="shared" si="817"/>
        <v>0.5</v>
      </c>
      <c r="AF3748">
        <f t="shared" si="818"/>
        <v>0.5</v>
      </c>
      <c r="AG3748">
        <f t="shared" si="819"/>
        <v>0.5</v>
      </c>
      <c r="AH3748">
        <f t="shared" si="820"/>
        <v>0.5</v>
      </c>
      <c r="AI3748">
        <f t="shared" si="821"/>
        <v>0.25</v>
      </c>
      <c r="AJ3748">
        <f t="shared" si="822"/>
        <v>0.25</v>
      </c>
      <c r="AK3748">
        <f t="shared" si="823"/>
        <v>0.5</v>
      </c>
      <c r="AL3748">
        <f t="shared" si="824"/>
        <v>0.5</v>
      </c>
      <c r="AM3748">
        <f t="shared" si="825"/>
        <v>0.5</v>
      </c>
      <c r="AN3748" s="6">
        <f t="shared" si="827"/>
        <v>1</v>
      </c>
      <c r="AO3748" t="str">
        <f>VLOOKUP(BD_PONDERACIONES[[#This Row],[Comuna]],Tabla3[#All],2,0)</f>
        <v>Cordillera</v>
      </c>
    </row>
    <row r="3749" spans="1:41" x14ac:dyDescent="0.35">
      <c r="A3749" t="s">
        <v>17948</v>
      </c>
      <c r="B3749" t="s">
        <v>17949</v>
      </c>
      <c r="C3749" t="s">
        <v>17950</v>
      </c>
      <c r="D3749" s="5">
        <v>44874</v>
      </c>
      <c r="E3749" s="5">
        <v>44854</v>
      </c>
      <c r="F3749" t="s">
        <v>763</v>
      </c>
      <c r="G3749" t="s">
        <v>17951</v>
      </c>
      <c r="H3749" t="s">
        <v>3800</v>
      </c>
      <c r="J3749" t="s">
        <v>756</v>
      </c>
      <c r="K3749" t="s">
        <v>756</v>
      </c>
      <c r="L3749" t="s">
        <v>773</v>
      </c>
      <c r="M3749" t="s">
        <v>773</v>
      </c>
      <c r="N3749" t="s">
        <v>756</v>
      </c>
      <c r="O3749" t="s">
        <v>756</v>
      </c>
      <c r="P3749" t="s">
        <v>758</v>
      </c>
      <c r="Q3749" t="s">
        <v>759</v>
      </c>
      <c r="R3749" t="s">
        <v>759</v>
      </c>
      <c r="S3749" t="s">
        <v>757</v>
      </c>
      <c r="T3749" t="s">
        <v>757</v>
      </c>
      <c r="U3749" t="s">
        <v>757</v>
      </c>
      <c r="V3749" t="s">
        <v>756</v>
      </c>
      <c r="W3749" t="s">
        <v>756</v>
      </c>
      <c r="X3749" t="s">
        <v>17952</v>
      </c>
      <c r="Y3749" t="str">
        <f t="shared" si="826"/>
        <v>octubre</v>
      </c>
      <c r="Z3749">
        <f>YEAR(BD_PONDERACIONES[[#This Row],[Fecha Ejecución del Ticket]])</f>
        <v>2022</v>
      </c>
      <c r="AA3749" t="str">
        <f t="shared" si="814"/>
        <v>noviembre</v>
      </c>
      <c r="AB3749">
        <f>YEAR(BD_PONDERACIONES[[#This Row],[Fecha de Inspección]])</f>
        <v>2022</v>
      </c>
      <c r="AC3749">
        <f t="shared" si="815"/>
        <v>0.5</v>
      </c>
      <c r="AD3749">
        <f t="shared" si="816"/>
        <v>0.5</v>
      </c>
      <c r="AE3749">
        <f t="shared" si="817"/>
        <v>0</v>
      </c>
      <c r="AF3749">
        <f t="shared" si="818"/>
        <v>0</v>
      </c>
      <c r="AG3749">
        <f t="shared" si="819"/>
        <v>0.5</v>
      </c>
      <c r="AH3749">
        <f t="shared" si="820"/>
        <v>0.5</v>
      </c>
      <c r="AI3749">
        <f t="shared" si="821"/>
        <v>0.25</v>
      </c>
      <c r="AJ3749">
        <f t="shared" si="822"/>
        <v>0.25</v>
      </c>
      <c r="AK3749">
        <f t="shared" si="823"/>
        <v>0.5</v>
      </c>
      <c r="AL3749">
        <f t="shared" si="824"/>
        <v>0.5</v>
      </c>
      <c r="AM3749">
        <f t="shared" si="825"/>
        <v>0.5</v>
      </c>
      <c r="AN3749" s="6">
        <f t="shared" si="827"/>
        <v>0.7</v>
      </c>
      <c r="AO3749" t="str">
        <f>VLOOKUP(BD_PONDERACIONES[[#This Row],[Comuna]],Tabla3[#All],2,0)</f>
        <v>Cordillera</v>
      </c>
    </row>
    <row r="3750" spans="1:41" x14ac:dyDescent="0.35">
      <c r="A3750" t="s">
        <v>17953</v>
      </c>
      <c r="B3750" t="s">
        <v>17954</v>
      </c>
      <c r="C3750" t="s">
        <v>17955</v>
      </c>
      <c r="D3750" s="5">
        <v>44874</v>
      </c>
      <c r="E3750" s="5">
        <v>44854</v>
      </c>
      <c r="F3750" t="s">
        <v>763</v>
      </c>
      <c r="G3750" t="s">
        <v>17956</v>
      </c>
      <c r="H3750" t="s">
        <v>3800</v>
      </c>
      <c r="J3750" t="s">
        <v>756</v>
      </c>
      <c r="K3750" t="s">
        <v>756</v>
      </c>
      <c r="L3750" t="s">
        <v>757</v>
      </c>
      <c r="M3750" t="s">
        <v>757</v>
      </c>
      <c r="N3750" t="s">
        <v>756</v>
      </c>
      <c r="O3750" t="s">
        <v>756</v>
      </c>
      <c r="P3750" t="s">
        <v>758</v>
      </c>
      <c r="Q3750" t="s">
        <v>759</v>
      </c>
      <c r="R3750" t="s">
        <v>759</v>
      </c>
      <c r="S3750" t="s">
        <v>757</v>
      </c>
      <c r="T3750" t="s">
        <v>757</v>
      </c>
      <c r="U3750" t="s">
        <v>757</v>
      </c>
      <c r="V3750" t="s">
        <v>773</v>
      </c>
      <c r="W3750" t="s">
        <v>773</v>
      </c>
      <c r="X3750" t="s">
        <v>12039</v>
      </c>
      <c r="Y3750" t="str">
        <f t="shared" si="826"/>
        <v>octubre</v>
      </c>
      <c r="Z3750">
        <f>YEAR(BD_PONDERACIONES[[#This Row],[Fecha Ejecución del Ticket]])</f>
        <v>2022</v>
      </c>
      <c r="AA3750" t="str">
        <f t="shared" si="814"/>
        <v>noviembre</v>
      </c>
      <c r="AB3750">
        <f>YEAR(BD_PONDERACIONES[[#This Row],[Fecha de Inspección]])</f>
        <v>2022</v>
      </c>
      <c r="AC3750">
        <f t="shared" si="815"/>
        <v>0.5</v>
      </c>
      <c r="AD3750">
        <f t="shared" si="816"/>
        <v>0.5</v>
      </c>
      <c r="AE3750">
        <f t="shared" si="817"/>
        <v>0.5</v>
      </c>
      <c r="AF3750">
        <f t="shared" si="818"/>
        <v>0.5</v>
      </c>
      <c r="AG3750">
        <f t="shared" si="819"/>
        <v>0.5</v>
      </c>
      <c r="AH3750">
        <f t="shared" si="820"/>
        <v>0.5</v>
      </c>
      <c r="AI3750">
        <f t="shared" si="821"/>
        <v>0.25</v>
      </c>
      <c r="AJ3750">
        <f t="shared" si="822"/>
        <v>0.25</v>
      </c>
      <c r="AK3750">
        <f t="shared" si="823"/>
        <v>0.5</v>
      </c>
      <c r="AL3750">
        <f t="shared" si="824"/>
        <v>0</v>
      </c>
      <c r="AM3750">
        <f t="shared" si="825"/>
        <v>0</v>
      </c>
      <c r="AN3750" s="6">
        <f t="shared" si="827"/>
        <v>0.8</v>
      </c>
      <c r="AO3750" t="str">
        <f>VLOOKUP(BD_PONDERACIONES[[#This Row],[Comuna]],Tabla3[#All],2,0)</f>
        <v>Cordillera</v>
      </c>
    </row>
    <row r="3751" spans="1:41" x14ac:dyDescent="0.35">
      <c r="A3751" t="s">
        <v>17957</v>
      </c>
      <c r="B3751" t="s">
        <v>17958</v>
      </c>
      <c r="C3751" t="s">
        <v>17959</v>
      </c>
      <c r="D3751" s="5">
        <v>44874</v>
      </c>
      <c r="E3751" s="5">
        <v>44848</v>
      </c>
      <c r="F3751" t="s">
        <v>763</v>
      </c>
      <c r="G3751" t="s">
        <v>17960</v>
      </c>
      <c r="H3751" t="s">
        <v>3800</v>
      </c>
      <c r="J3751" t="s">
        <v>756</v>
      </c>
      <c r="K3751" t="s">
        <v>756</v>
      </c>
      <c r="L3751" t="s">
        <v>757</v>
      </c>
      <c r="M3751" t="s">
        <v>757</v>
      </c>
      <c r="N3751" t="s">
        <v>756</v>
      </c>
      <c r="O3751" t="s">
        <v>756</v>
      </c>
      <c r="P3751" t="s">
        <v>758</v>
      </c>
      <c r="Q3751" t="s">
        <v>759</v>
      </c>
      <c r="R3751" t="s">
        <v>759</v>
      </c>
      <c r="S3751" t="s">
        <v>757</v>
      </c>
      <c r="T3751" t="s">
        <v>757</v>
      </c>
      <c r="U3751" t="s">
        <v>757</v>
      </c>
      <c r="V3751" t="s">
        <v>756</v>
      </c>
      <c r="W3751" t="s">
        <v>756</v>
      </c>
      <c r="X3751" t="s">
        <v>1712</v>
      </c>
      <c r="Y3751" t="str">
        <f t="shared" si="826"/>
        <v>octubre</v>
      </c>
      <c r="Z3751">
        <f>YEAR(BD_PONDERACIONES[[#This Row],[Fecha Ejecución del Ticket]])</f>
        <v>2022</v>
      </c>
      <c r="AA3751" t="str">
        <f t="shared" si="814"/>
        <v>noviembre</v>
      </c>
      <c r="AB3751">
        <f>YEAR(BD_PONDERACIONES[[#This Row],[Fecha de Inspección]])</f>
        <v>2022</v>
      </c>
      <c r="AC3751">
        <f t="shared" si="815"/>
        <v>0.5</v>
      </c>
      <c r="AD3751">
        <f t="shared" si="816"/>
        <v>0.5</v>
      </c>
      <c r="AE3751">
        <f t="shared" si="817"/>
        <v>0.5</v>
      </c>
      <c r="AF3751">
        <f t="shared" si="818"/>
        <v>0.5</v>
      </c>
      <c r="AG3751">
        <f t="shared" si="819"/>
        <v>0.5</v>
      </c>
      <c r="AH3751">
        <f t="shared" si="820"/>
        <v>0.5</v>
      </c>
      <c r="AI3751">
        <f t="shared" si="821"/>
        <v>0.25</v>
      </c>
      <c r="AJ3751">
        <f t="shared" si="822"/>
        <v>0.25</v>
      </c>
      <c r="AK3751">
        <f t="shared" si="823"/>
        <v>0.5</v>
      </c>
      <c r="AL3751">
        <f t="shared" si="824"/>
        <v>0.5</v>
      </c>
      <c r="AM3751">
        <f t="shared" si="825"/>
        <v>0.5</v>
      </c>
      <c r="AN3751" s="6">
        <f t="shared" si="827"/>
        <v>1</v>
      </c>
      <c r="AO3751" t="str">
        <f>VLOOKUP(BD_PONDERACIONES[[#This Row],[Comuna]],Tabla3[#All],2,0)</f>
        <v>Cordillera</v>
      </c>
    </row>
    <row r="3752" spans="1:41" x14ac:dyDescent="0.35">
      <c r="A3752" t="s">
        <v>17961</v>
      </c>
      <c r="B3752" t="s">
        <v>17962</v>
      </c>
      <c r="C3752" t="s">
        <v>17963</v>
      </c>
      <c r="D3752" s="5">
        <v>44874</v>
      </c>
      <c r="E3752" s="5">
        <v>44848</v>
      </c>
      <c r="F3752" t="s">
        <v>763</v>
      </c>
      <c r="G3752" t="s">
        <v>17964</v>
      </c>
      <c r="H3752" t="s">
        <v>3800</v>
      </c>
      <c r="J3752" t="s">
        <v>756</v>
      </c>
      <c r="K3752" t="s">
        <v>756</v>
      </c>
      <c r="L3752" t="s">
        <v>757</v>
      </c>
      <c r="M3752" t="s">
        <v>757</v>
      </c>
      <c r="N3752" t="s">
        <v>756</v>
      </c>
      <c r="O3752" t="s">
        <v>756</v>
      </c>
      <c r="P3752" t="s">
        <v>758</v>
      </c>
      <c r="Q3752" t="s">
        <v>759</v>
      </c>
      <c r="R3752" t="s">
        <v>759</v>
      </c>
      <c r="S3752" t="s">
        <v>757</v>
      </c>
      <c r="T3752" t="s">
        <v>757</v>
      </c>
      <c r="U3752" t="s">
        <v>757</v>
      </c>
      <c r="V3752" t="s">
        <v>756</v>
      </c>
      <c r="W3752" t="s">
        <v>756</v>
      </c>
      <c r="X3752" t="s">
        <v>17965</v>
      </c>
      <c r="Y3752" t="str">
        <f t="shared" si="826"/>
        <v>octubre</v>
      </c>
      <c r="Z3752">
        <f>YEAR(BD_PONDERACIONES[[#This Row],[Fecha Ejecución del Ticket]])</f>
        <v>2022</v>
      </c>
      <c r="AA3752" t="str">
        <f t="shared" si="814"/>
        <v>noviembre</v>
      </c>
      <c r="AB3752">
        <f>YEAR(BD_PONDERACIONES[[#This Row],[Fecha de Inspección]])</f>
        <v>2022</v>
      </c>
      <c r="AC3752">
        <f t="shared" si="815"/>
        <v>0.5</v>
      </c>
      <c r="AD3752">
        <f t="shared" si="816"/>
        <v>0.5</v>
      </c>
      <c r="AE3752">
        <f t="shared" si="817"/>
        <v>0.5</v>
      </c>
      <c r="AF3752">
        <f t="shared" si="818"/>
        <v>0.5</v>
      </c>
      <c r="AG3752">
        <f t="shared" si="819"/>
        <v>0.5</v>
      </c>
      <c r="AH3752">
        <f t="shared" si="820"/>
        <v>0.5</v>
      </c>
      <c r="AI3752">
        <f t="shared" si="821"/>
        <v>0.25</v>
      </c>
      <c r="AJ3752">
        <f t="shared" si="822"/>
        <v>0.25</v>
      </c>
      <c r="AK3752">
        <f t="shared" si="823"/>
        <v>0.5</v>
      </c>
      <c r="AL3752">
        <f t="shared" si="824"/>
        <v>0.5</v>
      </c>
      <c r="AM3752">
        <f t="shared" si="825"/>
        <v>0.5</v>
      </c>
      <c r="AN3752" s="6">
        <f t="shared" si="827"/>
        <v>1</v>
      </c>
      <c r="AO3752" t="str">
        <f>VLOOKUP(BD_PONDERACIONES[[#This Row],[Comuna]],Tabla3[#All],2,0)</f>
        <v>Cordillera</v>
      </c>
    </row>
    <row r="3753" spans="1:41" x14ac:dyDescent="0.35">
      <c r="A3753" t="s">
        <v>17966</v>
      </c>
      <c r="B3753" t="s">
        <v>17967</v>
      </c>
      <c r="C3753" t="s">
        <v>17968</v>
      </c>
      <c r="D3753" s="5">
        <v>44874</v>
      </c>
      <c r="E3753" s="5">
        <v>44848</v>
      </c>
      <c r="F3753" t="s">
        <v>763</v>
      </c>
      <c r="G3753" t="s">
        <v>17969</v>
      </c>
      <c r="H3753" t="s">
        <v>3800</v>
      </c>
      <c r="J3753" t="s">
        <v>756</v>
      </c>
      <c r="K3753" t="s">
        <v>756</v>
      </c>
      <c r="L3753" t="s">
        <v>757</v>
      </c>
      <c r="M3753" t="s">
        <v>757</v>
      </c>
      <c r="N3753" t="s">
        <v>756</v>
      </c>
      <c r="O3753" t="s">
        <v>756</v>
      </c>
      <c r="P3753" t="s">
        <v>765</v>
      </c>
      <c r="Q3753" t="s">
        <v>759</v>
      </c>
      <c r="R3753" t="s">
        <v>759</v>
      </c>
      <c r="S3753" t="s">
        <v>757</v>
      </c>
      <c r="T3753" t="s">
        <v>757</v>
      </c>
      <c r="U3753" t="s">
        <v>757</v>
      </c>
      <c r="V3753" t="s">
        <v>756</v>
      </c>
      <c r="W3753" t="s">
        <v>768</v>
      </c>
      <c r="X3753" t="s">
        <v>17970</v>
      </c>
      <c r="Y3753" t="str">
        <f t="shared" si="826"/>
        <v>octubre</v>
      </c>
      <c r="Z3753">
        <f>YEAR(BD_PONDERACIONES[[#This Row],[Fecha Ejecución del Ticket]])</f>
        <v>2022</v>
      </c>
      <c r="AA3753" t="str">
        <f t="shared" si="814"/>
        <v>noviembre</v>
      </c>
      <c r="AB3753">
        <f>YEAR(BD_PONDERACIONES[[#This Row],[Fecha de Inspección]])</f>
        <v>2022</v>
      </c>
      <c r="AC3753">
        <f t="shared" si="815"/>
        <v>0.5</v>
      </c>
      <c r="AD3753">
        <f t="shared" si="816"/>
        <v>0.5</v>
      </c>
      <c r="AE3753">
        <f t="shared" si="817"/>
        <v>0.5</v>
      </c>
      <c r="AF3753">
        <f t="shared" si="818"/>
        <v>0.5</v>
      </c>
      <c r="AG3753">
        <f t="shared" si="819"/>
        <v>0.5</v>
      </c>
      <c r="AH3753">
        <f t="shared" si="820"/>
        <v>0.5</v>
      </c>
      <c r="AI3753">
        <f t="shared" si="821"/>
        <v>0.25</v>
      </c>
      <c r="AJ3753">
        <f t="shared" si="822"/>
        <v>0.25</v>
      </c>
      <c r="AK3753">
        <f t="shared" si="823"/>
        <v>0.5</v>
      </c>
      <c r="AL3753">
        <f t="shared" si="824"/>
        <v>0.5</v>
      </c>
      <c r="AM3753">
        <f t="shared" si="825"/>
        <v>0.17499999999999999</v>
      </c>
      <c r="AN3753" s="6">
        <f t="shared" si="827"/>
        <v>0.93500000000000005</v>
      </c>
      <c r="AO3753" t="str">
        <f>VLOOKUP(BD_PONDERACIONES[[#This Row],[Comuna]],Tabla3[#All],2,0)</f>
        <v>Cordillera</v>
      </c>
    </row>
    <row r="3754" spans="1:41" x14ac:dyDescent="0.35">
      <c r="A3754" t="s">
        <v>17971</v>
      </c>
      <c r="B3754" t="s">
        <v>17972</v>
      </c>
      <c r="C3754" t="s">
        <v>17973</v>
      </c>
      <c r="D3754" s="5">
        <v>44874</v>
      </c>
      <c r="E3754" s="5">
        <v>44848</v>
      </c>
      <c r="F3754" t="s">
        <v>763</v>
      </c>
      <c r="G3754" t="s">
        <v>17974</v>
      </c>
      <c r="H3754" t="s">
        <v>3800</v>
      </c>
      <c r="J3754" t="s">
        <v>756</v>
      </c>
      <c r="K3754" t="s">
        <v>756</v>
      </c>
      <c r="L3754" t="s">
        <v>757</v>
      </c>
      <c r="M3754" t="s">
        <v>757</v>
      </c>
      <c r="N3754" t="s">
        <v>756</v>
      </c>
      <c r="O3754" t="s">
        <v>756</v>
      </c>
      <c r="P3754" t="s">
        <v>765</v>
      </c>
      <c r="Q3754" t="s">
        <v>17975</v>
      </c>
      <c r="R3754" t="s">
        <v>17976</v>
      </c>
      <c r="S3754" t="s">
        <v>756</v>
      </c>
      <c r="T3754" t="s">
        <v>756</v>
      </c>
      <c r="U3754" t="s">
        <v>756</v>
      </c>
      <c r="V3754" t="s">
        <v>756</v>
      </c>
      <c r="W3754" t="s">
        <v>768</v>
      </c>
      <c r="X3754" t="s">
        <v>17977</v>
      </c>
      <c r="Y3754" t="str">
        <f t="shared" si="826"/>
        <v>octubre</v>
      </c>
      <c r="Z3754">
        <f>YEAR(BD_PONDERACIONES[[#This Row],[Fecha Ejecución del Ticket]])</f>
        <v>2022</v>
      </c>
      <c r="AA3754" t="str">
        <f t="shared" si="814"/>
        <v>noviembre</v>
      </c>
      <c r="AB3754">
        <f>YEAR(BD_PONDERACIONES[[#This Row],[Fecha de Inspección]])</f>
        <v>2022</v>
      </c>
      <c r="AC3754">
        <f t="shared" si="815"/>
        <v>0.5</v>
      </c>
      <c r="AD3754">
        <f t="shared" si="816"/>
        <v>0.5</v>
      </c>
      <c r="AE3754">
        <f t="shared" si="817"/>
        <v>0.5</v>
      </c>
      <c r="AF3754">
        <f t="shared" si="818"/>
        <v>0.5</v>
      </c>
      <c r="AG3754">
        <f t="shared" si="819"/>
        <v>0.5</v>
      </c>
      <c r="AH3754">
        <f t="shared" si="820"/>
        <v>0.5</v>
      </c>
      <c r="AI3754">
        <f t="shared" si="821"/>
        <v>0.25</v>
      </c>
      <c r="AJ3754">
        <f t="shared" si="822"/>
        <v>0.25</v>
      </c>
      <c r="AK3754">
        <f t="shared" si="823"/>
        <v>0.5</v>
      </c>
      <c r="AL3754">
        <f t="shared" si="824"/>
        <v>0.5</v>
      </c>
      <c r="AM3754">
        <f t="shared" si="825"/>
        <v>0.17499999999999999</v>
      </c>
      <c r="AN3754" s="6">
        <f t="shared" si="827"/>
        <v>0.93500000000000005</v>
      </c>
      <c r="AO3754" t="str">
        <f>VLOOKUP(BD_PONDERACIONES[[#This Row],[Comuna]],Tabla3[#All],2,0)</f>
        <v>Cordillera</v>
      </c>
    </row>
    <row r="3755" spans="1:41" x14ac:dyDescent="0.35">
      <c r="A3755" t="s">
        <v>17978</v>
      </c>
      <c r="B3755" t="s">
        <v>17979</v>
      </c>
      <c r="C3755" t="s">
        <v>17980</v>
      </c>
      <c r="D3755" s="5">
        <v>44874</v>
      </c>
      <c r="E3755" s="5">
        <v>44849</v>
      </c>
      <c r="F3755" t="s">
        <v>763</v>
      </c>
      <c r="G3755" t="s">
        <v>17981</v>
      </c>
      <c r="H3755" t="s">
        <v>3800</v>
      </c>
      <c r="J3755" t="s">
        <v>756</v>
      </c>
      <c r="K3755" t="s">
        <v>756</v>
      </c>
      <c r="L3755" t="s">
        <v>757</v>
      </c>
      <c r="M3755" t="s">
        <v>757</v>
      </c>
      <c r="N3755" t="s">
        <v>756</v>
      </c>
      <c r="O3755" t="s">
        <v>756</v>
      </c>
      <c r="P3755" t="s">
        <v>765</v>
      </c>
      <c r="Q3755" t="s">
        <v>17982</v>
      </c>
      <c r="R3755" t="s">
        <v>17983</v>
      </c>
      <c r="S3755" t="s">
        <v>756</v>
      </c>
      <c r="T3755" t="s">
        <v>756</v>
      </c>
      <c r="U3755" t="s">
        <v>756</v>
      </c>
      <c r="V3755" t="s">
        <v>756</v>
      </c>
      <c r="W3755" t="s">
        <v>756</v>
      </c>
      <c r="X3755" t="s">
        <v>17984</v>
      </c>
      <c r="Y3755" t="str">
        <f t="shared" si="826"/>
        <v>octubre</v>
      </c>
      <c r="Z3755">
        <f>YEAR(BD_PONDERACIONES[[#This Row],[Fecha Ejecución del Ticket]])</f>
        <v>2022</v>
      </c>
      <c r="AA3755" t="str">
        <f t="shared" si="814"/>
        <v>noviembre</v>
      </c>
      <c r="AB3755">
        <f>YEAR(BD_PONDERACIONES[[#This Row],[Fecha de Inspección]])</f>
        <v>2022</v>
      </c>
      <c r="AC3755">
        <f t="shared" si="815"/>
        <v>0.5</v>
      </c>
      <c r="AD3755">
        <f t="shared" si="816"/>
        <v>0.5</v>
      </c>
      <c r="AE3755">
        <f t="shared" si="817"/>
        <v>0.5</v>
      </c>
      <c r="AF3755">
        <f t="shared" si="818"/>
        <v>0.5</v>
      </c>
      <c r="AG3755">
        <f t="shared" si="819"/>
        <v>0.5</v>
      </c>
      <c r="AH3755">
        <f t="shared" si="820"/>
        <v>0.5</v>
      </c>
      <c r="AI3755">
        <f t="shared" si="821"/>
        <v>0.25</v>
      </c>
      <c r="AJ3755">
        <f t="shared" si="822"/>
        <v>0.25</v>
      </c>
      <c r="AK3755">
        <f t="shared" si="823"/>
        <v>0.5</v>
      </c>
      <c r="AL3755">
        <f t="shared" si="824"/>
        <v>0.5</v>
      </c>
      <c r="AM3755">
        <f t="shared" si="825"/>
        <v>0.5</v>
      </c>
      <c r="AN3755" s="6">
        <f t="shared" si="827"/>
        <v>1</v>
      </c>
      <c r="AO3755" t="str">
        <f>VLOOKUP(BD_PONDERACIONES[[#This Row],[Comuna]],Tabla3[#All],2,0)</f>
        <v>Cordillera</v>
      </c>
    </row>
    <row r="3756" spans="1:41" x14ac:dyDescent="0.35">
      <c r="A3756" t="s">
        <v>17985</v>
      </c>
      <c r="B3756" t="s">
        <v>17986</v>
      </c>
      <c r="C3756" t="s">
        <v>17987</v>
      </c>
      <c r="D3756" s="5">
        <v>44875</v>
      </c>
      <c r="E3756" s="5">
        <v>44848</v>
      </c>
      <c r="F3756" t="s">
        <v>763</v>
      </c>
      <c r="G3756" t="s">
        <v>17988</v>
      </c>
      <c r="H3756" t="s">
        <v>3795</v>
      </c>
      <c r="J3756" t="s">
        <v>756</v>
      </c>
      <c r="K3756" t="s">
        <v>756</v>
      </c>
      <c r="L3756" t="s">
        <v>757</v>
      </c>
      <c r="M3756" t="s">
        <v>757</v>
      </c>
      <c r="N3756" t="s">
        <v>756</v>
      </c>
      <c r="O3756" t="s">
        <v>756</v>
      </c>
      <c r="P3756" t="s">
        <v>758</v>
      </c>
      <c r="Q3756" t="s">
        <v>759</v>
      </c>
      <c r="R3756" t="s">
        <v>759</v>
      </c>
      <c r="S3756" t="s">
        <v>757</v>
      </c>
      <c r="T3756" t="s">
        <v>757</v>
      </c>
      <c r="U3756" t="s">
        <v>757</v>
      </c>
      <c r="V3756" t="s">
        <v>756</v>
      </c>
      <c r="W3756" t="s">
        <v>756</v>
      </c>
      <c r="X3756" t="s">
        <v>17989</v>
      </c>
      <c r="Y3756" t="str">
        <f t="shared" si="826"/>
        <v>octubre</v>
      </c>
      <c r="Z3756">
        <f>YEAR(BD_PONDERACIONES[[#This Row],[Fecha Ejecución del Ticket]])</f>
        <v>2022</v>
      </c>
      <c r="AA3756" t="str">
        <f t="shared" si="814"/>
        <v>noviembre</v>
      </c>
      <c r="AB3756">
        <f>YEAR(BD_PONDERACIONES[[#This Row],[Fecha de Inspección]])</f>
        <v>2022</v>
      </c>
      <c r="AC3756">
        <f t="shared" si="815"/>
        <v>0.5</v>
      </c>
      <c r="AD3756">
        <f t="shared" si="816"/>
        <v>0.5</v>
      </c>
      <c r="AE3756">
        <f t="shared" si="817"/>
        <v>0.5</v>
      </c>
      <c r="AF3756">
        <f t="shared" si="818"/>
        <v>0.5</v>
      </c>
      <c r="AG3756">
        <f t="shared" si="819"/>
        <v>0.5</v>
      </c>
      <c r="AH3756">
        <f t="shared" si="820"/>
        <v>0.5</v>
      </c>
      <c r="AI3756">
        <f t="shared" si="821"/>
        <v>0.25</v>
      </c>
      <c r="AJ3756">
        <f t="shared" si="822"/>
        <v>0.25</v>
      </c>
      <c r="AK3756">
        <f t="shared" si="823"/>
        <v>0.5</v>
      </c>
      <c r="AL3756">
        <f t="shared" si="824"/>
        <v>0.5</v>
      </c>
      <c r="AM3756">
        <f t="shared" si="825"/>
        <v>0.5</v>
      </c>
      <c r="AN3756" s="6">
        <f t="shared" si="827"/>
        <v>1</v>
      </c>
      <c r="AO3756" t="str">
        <f>VLOOKUP(BD_PONDERACIONES[[#This Row],[Comuna]],Tabla3[#All],2,0)</f>
        <v>Cordillera</v>
      </c>
    </row>
    <row r="3757" spans="1:41" x14ac:dyDescent="0.35">
      <c r="A3757" t="s">
        <v>17990</v>
      </c>
      <c r="B3757" t="s">
        <v>17991</v>
      </c>
      <c r="C3757" t="s">
        <v>17992</v>
      </c>
      <c r="D3757" s="5">
        <v>44875</v>
      </c>
      <c r="E3757" s="5">
        <v>44847</v>
      </c>
      <c r="F3757" t="s">
        <v>763</v>
      </c>
      <c r="G3757" t="s">
        <v>17993</v>
      </c>
      <c r="H3757" t="s">
        <v>3795</v>
      </c>
      <c r="J3757" t="s">
        <v>756</v>
      </c>
      <c r="K3757" t="s">
        <v>756</v>
      </c>
      <c r="L3757" t="s">
        <v>757</v>
      </c>
      <c r="M3757" t="s">
        <v>757</v>
      </c>
      <c r="N3757" t="s">
        <v>756</v>
      </c>
      <c r="O3757" t="s">
        <v>756</v>
      </c>
      <c r="P3757" t="s">
        <v>758</v>
      </c>
      <c r="Q3757" t="s">
        <v>759</v>
      </c>
      <c r="R3757" t="s">
        <v>759</v>
      </c>
      <c r="S3757" t="s">
        <v>757</v>
      </c>
      <c r="T3757" t="s">
        <v>757</v>
      </c>
      <c r="U3757" t="s">
        <v>757</v>
      </c>
      <c r="V3757" t="s">
        <v>756</v>
      </c>
      <c r="W3757" t="s">
        <v>768</v>
      </c>
      <c r="X3757" t="s">
        <v>17994</v>
      </c>
      <c r="Y3757" t="str">
        <f t="shared" si="826"/>
        <v>octubre</v>
      </c>
      <c r="Z3757">
        <f>YEAR(BD_PONDERACIONES[[#This Row],[Fecha Ejecución del Ticket]])</f>
        <v>2022</v>
      </c>
      <c r="AA3757" t="str">
        <f t="shared" si="814"/>
        <v>noviembre</v>
      </c>
      <c r="AB3757">
        <f>YEAR(BD_PONDERACIONES[[#This Row],[Fecha de Inspección]])</f>
        <v>2022</v>
      </c>
      <c r="AC3757">
        <f t="shared" si="815"/>
        <v>0.5</v>
      </c>
      <c r="AD3757">
        <f t="shared" si="816"/>
        <v>0.5</v>
      </c>
      <c r="AE3757">
        <f t="shared" si="817"/>
        <v>0.5</v>
      </c>
      <c r="AF3757">
        <f t="shared" si="818"/>
        <v>0.5</v>
      </c>
      <c r="AG3757">
        <f t="shared" si="819"/>
        <v>0.5</v>
      </c>
      <c r="AH3757">
        <f t="shared" si="820"/>
        <v>0.5</v>
      </c>
      <c r="AI3757">
        <f t="shared" si="821"/>
        <v>0.25</v>
      </c>
      <c r="AJ3757">
        <f t="shared" si="822"/>
        <v>0.25</v>
      </c>
      <c r="AK3757">
        <f t="shared" si="823"/>
        <v>0.5</v>
      </c>
      <c r="AL3757">
        <f t="shared" si="824"/>
        <v>0.5</v>
      </c>
      <c r="AM3757">
        <f t="shared" si="825"/>
        <v>0.17499999999999999</v>
      </c>
      <c r="AN3757" s="6">
        <f t="shared" si="827"/>
        <v>0.93500000000000005</v>
      </c>
      <c r="AO3757" t="str">
        <f>VLOOKUP(BD_PONDERACIONES[[#This Row],[Comuna]],Tabla3[#All],2,0)</f>
        <v>Cordillera</v>
      </c>
    </row>
    <row r="3758" spans="1:41" x14ac:dyDescent="0.35">
      <c r="A3758" t="s">
        <v>17995</v>
      </c>
      <c r="B3758" t="s">
        <v>17996</v>
      </c>
      <c r="C3758" t="s">
        <v>17997</v>
      </c>
      <c r="D3758" s="5">
        <v>44875</v>
      </c>
      <c r="E3758" s="5">
        <v>44858</v>
      </c>
      <c r="F3758" t="s">
        <v>763</v>
      </c>
      <c r="G3758" t="s">
        <v>17998</v>
      </c>
      <c r="H3758" t="s">
        <v>3795</v>
      </c>
      <c r="J3758" t="s">
        <v>756</v>
      </c>
      <c r="K3758" t="s">
        <v>756</v>
      </c>
      <c r="L3758" t="s">
        <v>757</v>
      </c>
      <c r="M3758" t="s">
        <v>757</v>
      </c>
      <c r="N3758" t="s">
        <v>756</v>
      </c>
      <c r="O3758" t="s">
        <v>756</v>
      </c>
      <c r="P3758" t="s">
        <v>758</v>
      </c>
      <c r="Q3758" t="s">
        <v>759</v>
      </c>
      <c r="R3758" t="s">
        <v>759</v>
      </c>
      <c r="S3758" t="s">
        <v>757</v>
      </c>
      <c r="T3758" t="s">
        <v>757</v>
      </c>
      <c r="U3758" t="s">
        <v>757</v>
      </c>
      <c r="V3758" t="s">
        <v>756</v>
      </c>
      <c r="W3758" t="s">
        <v>768</v>
      </c>
      <c r="X3758" t="s">
        <v>17999</v>
      </c>
      <c r="Y3758" t="str">
        <f t="shared" si="826"/>
        <v>octubre</v>
      </c>
      <c r="Z3758">
        <f>YEAR(BD_PONDERACIONES[[#This Row],[Fecha Ejecución del Ticket]])</f>
        <v>2022</v>
      </c>
      <c r="AA3758" t="str">
        <f t="shared" si="814"/>
        <v>noviembre</v>
      </c>
      <c r="AB3758">
        <f>YEAR(BD_PONDERACIONES[[#This Row],[Fecha de Inspección]])</f>
        <v>2022</v>
      </c>
      <c r="AC3758">
        <f t="shared" si="815"/>
        <v>0.5</v>
      </c>
      <c r="AD3758">
        <f t="shared" si="816"/>
        <v>0.5</v>
      </c>
      <c r="AE3758">
        <f t="shared" si="817"/>
        <v>0.5</v>
      </c>
      <c r="AF3758">
        <f t="shared" si="818"/>
        <v>0.5</v>
      </c>
      <c r="AG3758">
        <f t="shared" si="819"/>
        <v>0.5</v>
      </c>
      <c r="AH3758">
        <f t="shared" si="820"/>
        <v>0.5</v>
      </c>
      <c r="AI3758">
        <f t="shared" si="821"/>
        <v>0.25</v>
      </c>
      <c r="AJ3758">
        <f t="shared" si="822"/>
        <v>0.25</v>
      </c>
      <c r="AK3758">
        <f t="shared" si="823"/>
        <v>0.5</v>
      </c>
      <c r="AL3758">
        <f t="shared" si="824"/>
        <v>0.5</v>
      </c>
      <c r="AM3758">
        <f t="shared" si="825"/>
        <v>0.17499999999999999</v>
      </c>
      <c r="AN3758" s="6">
        <f t="shared" si="827"/>
        <v>0.93500000000000005</v>
      </c>
      <c r="AO3758" t="str">
        <f>VLOOKUP(BD_PONDERACIONES[[#This Row],[Comuna]],Tabla3[#All],2,0)</f>
        <v>Cordillera</v>
      </c>
    </row>
    <row r="3759" spans="1:41" x14ac:dyDescent="0.35">
      <c r="A3759" t="s">
        <v>18000</v>
      </c>
      <c r="B3759" t="s">
        <v>18001</v>
      </c>
      <c r="C3759" t="s">
        <v>18002</v>
      </c>
      <c r="D3759" s="5">
        <v>44875</v>
      </c>
      <c r="E3759" s="5">
        <v>44853</v>
      </c>
      <c r="F3759" t="s">
        <v>763</v>
      </c>
      <c r="G3759" t="s">
        <v>18003</v>
      </c>
      <c r="H3759" t="s">
        <v>3795</v>
      </c>
      <c r="J3759" t="s">
        <v>756</v>
      </c>
      <c r="K3759" t="s">
        <v>756</v>
      </c>
      <c r="L3759" t="s">
        <v>773</v>
      </c>
      <c r="M3759" t="s">
        <v>773</v>
      </c>
      <c r="N3759" t="s">
        <v>756</v>
      </c>
      <c r="O3759" t="s">
        <v>756</v>
      </c>
      <c r="P3759" t="s">
        <v>758</v>
      </c>
      <c r="Q3759" t="s">
        <v>759</v>
      </c>
      <c r="R3759" t="s">
        <v>759</v>
      </c>
      <c r="S3759" t="s">
        <v>757</v>
      </c>
      <c r="T3759" t="s">
        <v>757</v>
      </c>
      <c r="U3759" t="s">
        <v>757</v>
      </c>
      <c r="V3759" t="s">
        <v>756</v>
      </c>
      <c r="W3759" t="s">
        <v>756</v>
      </c>
      <c r="X3759" t="s">
        <v>13384</v>
      </c>
      <c r="Y3759" t="str">
        <f t="shared" si="826"/>
        <v>octubre</v>
      </c>
      <c r="Z3759">
        <f>YEAR(BD_PONDERACIONES[[#This Row],[Fecha Ejecución del Ticket]])</f>
        <v>2022</v>
      </c>
      <c r="AA3759" t="str">
        <f t="shared" si="814"/>
        <v>noviembre</v>
      </c>
      <c r="AB3759">
        <f>YEAR(BD_PONDERACIONES[[#This Row],[Fecha de Inspección]])</f>
        <v>2022</v>
      </c>
      <c r="AC3759">
        <f t="shared" si="815"/>
        <v>0.5</v>
      </c>
      <c r="AD3759">
        <f t="shared" si="816"/>
        <v>0.5</v>
      </c>
      <c r="AE3759">
        <f t="shared" si="817"/>
        <v>0</v>
      </c>
      <c r="AF3759">
        <f t="shared" si="818"/>
        <v>0</v>
      </c>
      <c r="AG3759">
        <f t="shared" si="819"/>
        <v>0.5</v>
      </c>
      <c r="AH3759">
        <f t="shared" si="820"/>
        <v>0.5</v>
      </c>
      <c r="AI3759">
        <f t="shared" si="821"/>
        <v>0.25</v>
      </c>
      <c r="AJ3759">
        <f t="shared" si="822"/>
        <v>0.25</v>
      </c>
      <c r="AK3759">
        <f t="shared" si="823"/>
        <v>0.5</v>
      </c>
      <c r="AL3759">
        <f t="shared" si="824"/>
        <v>0.5</v>
      </c>
      <c r="AM3759">
        <f t="shared" si="825"/>
        <v>0.5</v>
      </c>
      <c r="AN3759" s="6">
        <f t="shared" si="827"/>
        <v>0.7</v>
      </c>
      <c r="AO3759" t="str">
        <f>VLOOKUP(BD_PONDERACIONES[[#This Row],[Comuna]],Tabla3[#All],2,0)</f>
        <v>Cordillera</v>
      </c>
    </row>
    <row r="3760" spans="1:41" x14ac:dyDescent="0.35">
      <c r="A3760" t="s">
        <v>18004</v>
      </c>
      <c r="B3760" t="s">
        <v>18005</v>
      </c>
      <c r="C3760" t="s">
        <v>18006</v>
      </c>
      <c r="D3760" s="5">
        <v>44875</v>
      </c>
      <c r="E3760" s="5">
        <v>44861</v>
      </c>
      <c r="F3760" t="s">
        <v>763</v>
      </c>
      <c r="G3760" t="s">
        <v>18007</v>
      </c>
      <c r="H3760" t="s">
        <v>3795</v>
      </c>
      <c r="J3760" t="s">
        <v>756</v>
      </c>
      <c r="K3760" t="s">
        <v>756</v>
      </c>
      <c r="L3760" t="s">
        <v>757</v>
      </c>
      <c r="M3760" t="s">
        <v>757</v>
      </c>
      <c r="N3760" t="s">
        <v>756</v>
      </c>
      <c r="O3760" t="s">
        <v>756</v>
      </c>
      <c r="P3760" t="s">
        <v>758</v>
      </c>
      <c r="Q3760" t="s">
        <v>759</v>
      </c>
      <c r="R3760" t="s">
        <v>759</v>
      </c>
      <c r="S3760" t="s">
        <v>757</v>
      </c>
      <c r="T3760" t="s">
        <v>757</v>
      </c>
      <c r="U3760" t="s">
        <v>757</v>
      </c>
      <c r="V3760" t="s">
        <v>756</v>
      </c>
      <c r="W3760" t="s">
        <v>756</v>
      </c>
      <c r="X3760" t="s">
        <v>18008</v>
      </c>
      <c r="Y3760" t="str">
        <f t="shared" si="826"/>
        <v>octubre</v>
      </c>
      <c r="Z3760">
        <f>YEAR(BD_PONDERACIONES[[#This Row],[Fecha Ejecución del Ticket]])</f>
        <v>2022</v>
      </c>
      <c r="AA3760" t="str">
        <f t="shared" si="814"/>
        <v>noviembre</v>
      </c>
      <c r="AB3760">
        <f>YEAR(BD_PONDERACIONES[[#This Row],[Fecha de Inspección]])</f>
        <v>2022</v>
      </c>
      <c r="AC3760">
        <f t="shared" si="815"/>
        <v>0.5</v>
      </c>
      <c r="AD3760">
        <f t="shared" si="816"/>
        <v>0.5</v>
      </c>
      <c r="AE3760">
        <f t="shared" si="817"/>
        <v>0.5</v>
      </c>
      <c r="AF3760">
        <f t="shared" si="818"/>
        <v>0.5</v>
      </c>
      <c r="AG3760">
        <f t="shared" si="819"/>
        <v>0.5</v>
      </c>
      <c r="AH3760">
        <f t="shared" si="820"/>
        <v>0.5</v>
      </c>
      <c r="AI3760">
        <f t="shared" si="821"/>
        <v>0.25</v>
      </c>
      <c r="AJ3760">
        <f t="shared" si="822"/>
        <v>0.25</v>
      </c>
      <c r="AK3760">
        <f t="shared" si="823"/>
        <v>0.5</v>
      </c>
      <c r="AL3760">
        <f t="shared" si="824"/>
        <v>0.5</v>
      </c>
      <c r="AM3760">
        <f t="shared" si="825"/>
        <v>0.5</v>
      </c>
      <c r="AN3760" s="6">
        <f t="shared" si="827"/>
        <v>1</v>
      </c>
      <c r="AO3760" t="str">
        <f>VLOOKUP(BD_PONDERACIONES[[#This Row],[Comuna]],Tabla3[#All],2,0)</f>
        <v>Cordillera</v>
      </c>
    </row>
    <row r="3761" spans="1:41" x14ac:dyDescent="0.35">
      <c r="A3761" t="s">
        <v>18009</v>
      </c>
      <c r="B3761" t="s">
        <v>18010</v>
      </c>
      <c r="C3761" t="s">
        <v>18011</v>
      </c>
      <c r="D3761" s="5">
        <v>44875</v>
      </c>
      <c r="E3761" s="5">
        <v>44842</v>
      </c>
      <c r="F3761" t="s">
        <v>753</v>
      </c>
      <c r="G3761" t="s">
        <v>18012</v>
      </c>
      <c r="H3761" t="s">
        <v>1886</v>
      </c>
      <c r="J3761" t="s">
        <v>756</v>
      </c>
      <c r="K3761" t="s">
        <v>756</v>
      </c>
      <c r="L3761" t="s">
        <v>773</v>
      </c>
      <c r="M3761" t="s">
        <v>773</v>
      </c>
      <c r="N3761" t="s">
        <v>904</v>
      </c>
      <c r="O3761" t="s">
        <v>756</v>
      </c>
      <c r="P3761" t="s">
        <v>765</v>
      </c>
      <c r="Q3761" t="s">
        <v>759</v>
      </c>
      <c r="R3761" t="s">
        <v>759</v>
      </c>
      <c r="S3761" t="s">
        <v>756</v>
      </c>
      <c r="T3761" t="s">
        <v>756</v>
      </c>
      <c r="U3761" t="s">
        <v>756</v>
      </c>
      <c r="V3761" t="s">
        <v>756</v>
      </c>
      <c r="W3761" t="s">
        <v>756</v>
      </c>
      <c r="X3761" t="s">
        <v>18013</v>
      </c>
      <c r="Y3761" t="str">
        <f t="shared" si="826"/>
        <v>octubre</v>
      </c>
      <c r="Z3761">
        <f>YEAR(BD_PONDERACIONES[[#This Row],[Fecha Ejecución del Ticket]])</f>
        <v>2022</v>
      </c>
      <c r="AA3761" t="str">
        <f t="shared" si="814"/>
        <v>noviembre</v>
      </c>
      <c r="AB3761">
        <f>YEAR(BD_PONDERACIONES[[#This Row],[Fecha de Inspección]])</f>
        <v>2022</v>
      </c>
      <c r="AC3761">
        <f t="shared" si="815"/>
        <v>0.5</v>
      </c>
      <c r="AD3761">
        <f t="shared" si="816"/>
        <v>0.5</v>
      </c>
      <c r="AE3761">
        <f t="shared" si="817"/>
        <v>0</v>
      </c>
      <c r="AF3761">
        <f t="shared" si="818"/>
        <v>0</v>
      </c>
      <c r="AG3761">
        <f t="shared" si="819"/>
        <v>0.32500000000000001</v>
      </c>
      <c r="AH3761">
        <f t="shared" si="820"/>
        <v>0.5</v>
      </c>
      <c r="AI3761">
        <f t="shared" si="821"/>
        <v>0.25</v>
      </c>
      <c r="AJ3761">
        <f t="shared" si="822"/>
        <v>0.25</v>
      </c>
      <c r="AK3761">
        <f t="shared" si="823"/>
        <v>0.5</v>
      </c>
      <c r="AL3761">
        <f t="shared" si="824"/>
        <v>0.5</v>
      </c>
      <c r="AM3761">
        <f t="shared" si="825"/>
        <v>0.5</v>
      </c>
      <c r="AN3761" s="6">
        <f t="shared" si="827"/>
        <v>0.67375000000000007</v>
      </c>
      <c r="AO3761" t="str">
        <f>VLOOKUP(BD_PONDERACIONES[[#This Row],[Comuna]],Tabla3[#All],2,0)</f>
        <v>Cordillera</v>
      </c>
    </row>
    <row r="3762" spans="1:41" x14ac:dyDescent="0.35">
      <c r="A3762" t="s">
        <v>18014</v>
      </c>
      <c r="B3762" t="s">
        <v>18015</v>
      </c>
      <c r="C3762" t="s">
        <v>18016</v>
      </c>
      <c r="D3762" s="5">
        <v>44875</v>
      </c>
      <c r="E3762" s="5">
        <v>44840</v>
      </c>
      <c r="F3762" t="s">
        <v>753</v>
      </c>
      <c r="G3762" t="s">
        <v>18017</v>
      </c>
      <c r="H3762" t="s">
        <v>1886</v>
      </c>
      <c r="J3762" t="s">
        <v>756</v>
      </c>
      <c r="K3762" t="s">
        <v>756</v>
      </c>
      <c r="L3762" t="s">
        <v>757</v>
      </c>
      <c r="M3762" t="s">
        <v>757</v>
      </c>
      <c r="N3762" t="s">
        <v>756</v>
      </c>
      <c r="O3762" t="s">
        <v>756</v>
      </c>
      <c r="P3762" t="s">
        <v>758</v>
      </c>
      <c r="Q3762" t="s">
        <v>759</v>
      </c>
      <c r="R3762" t="s">
        <v>759</v>
      </c>
      <c r="S3762" t="s">
        <v>757</v>
      </c>
      <c r="T3762" t="s">
        <v>757</v>
      </c>
      <c r="U3762" t="s">
        <v>757</v>
      </c>
      <c r="V3762" t="s">
        <v>756</v>
      </c>
      <c r="W3762" t="s">
        <v>756</v>
      </c>
      <c r="X3762" t="s">
        <v>18018</v>
      </c>
      <c r="Y3762" t="str">
        <f t="shared" si="826"/>
        <v>octubre</v>
      </c>
      <c r="Z3762">
        <f>YEAR(BD_PONDERACIONES[[#This Row],[Fecha Ejecución del Ticket]])</f>
        <v>2022</v>
      </c>
      <c r="AA3762" t="str">
        <f t="shared" si="814"/>
        <v>noviembre</v>
      </c>
      <c r="AB3762">
        <f>YEAR(BD_PONDERACIONES[[#This Row],[Fecha de Inspección]])</f>
        <v>2022</v>
      </c>
      <c r="AC3762">
        <f t="shared" si="815"/>
        <v>0.5</v>
      </c>
      <c r="AD3762">
        <f t="shared" si="816"/>
        <v>0.5</v>
      </c>
      <c r="AE3762">
        <f t="shared" si="817"/>
        <v>0.5</v>
      </c>
      <c r="AF3762">
        <f t="shared" si="818"/>
        <v>0.5</v>
      </c>
      <c r="AG3762">
        <f t="shared" si="819"/>
        <v>0.5</v>
      </c>
      <c r="AH3762">
        <f t="shared" si="820"/>
        <v>0.5</v>
      </c>
      <c r="AI3762">
        <f t="shared" si="821"/>
        <v>0.25</v>
      </c>
      <c r="AJ3762">
        <f t="shared" si="822"/>
        <v>0.25</v>
      </c>
      <c r="AK3762">
        <f t="shared" si="823"/>
        <v>0.5</v>
      </c>
      <c r="AL3762">
        <f t="shared" si="824"/>
        <v>0.5</v>
      </c>
      <c r="AM3762">
        <f t="shared" si="825"/>
        <v>0.5</v>
      </c>
      <c r="AN3762" s="6">
        <f t="shared" si="827"/>
        <v>1</v>
      </c>
      <c r="AO3762" t="str">
        <f>VLOOKUP(BD_PONDERACIONES[[#This Row],[Comuna]],Tabla3[#All],2,0)</f>
        <v>Cordillera</v>
      </c>
    </row>
    <row r="3763" spans="1:41" x14ac:dyDescent="0.35">
      <c r="A3763" t="s">
        <v>18019</v>
      </c>
      <c r="B3763" t="s">
        <v>18020</v>
      </c>
      <c r="C3763" t="s">
        <v>18021</v>
      </c>
      <c r="D3763" s="5">
        <v>44875</v>
      </c>
      <c r="E3763" s="5">
        <v>44855</v>
      </c>
      <c r="F3763" t="s">
        <v>763</v>
      </c>
      <c r="G3763" t="s">
        <v>18022</v>
      </c>
      <c r="H3763" t="s">
        <v>3795</v>
      </c>
      <c r="J3763" t="s">
        <v>756</v>
      </c>
      <c r="K3763" t="s">
        <v>756</v>
      </c>
      <c r="L3763" t="s">
        <v>773</v>
      </c>
      <c r="M3763" t="s">
        <v>773</v>
      </c>
      <c r="N3763" t="s">
        <v>756</v>
      </c>
      <c r="O3763" t="s">
        <v>756</v>
      </c>
      <c r="P3763" t="s">
        <v>758</v>
      </c>
      <c r="Q3763" t="s">
        <v>759</v>
      </c>
      <c r="R3763" t="s">
        <v>759</v>
      </c>
      <c r="S3763" t="s">
        <v>757</v>
      </c>
      <c r="T3763" t="s">
        <v>757</v>
      </c>
      <c r="U3763" t="s">
        <v>757</v>
      </c>
      <c r="V3763" t="s">
        <v>756</v>
      </c>
      <c r="W3763" t="s">
        <v>756</v>
      </c>
      <c r="X3763" t="s">
        <v>13384</v>
      </c>
      <c r="Y3763" t="str">
        <f t="shared" si="826"/>
        <v>octubre</v>
      </c>
      <c r="Z3763">
        <f>YEAR(BD_PONDERACIONES[[#This Row],[Fecha Ejecución del Ticket]])</f>
        <v>2022</v>
      </c>
      <c r="AA3763" t="str">
        <f t="shared" si="814"/>
        <v>noviembre</v>
      </c>
      <c r="AB3763">
        <f>YEAR(BD_PONDERACIONES[[#This Row],[Fecha de Inspección]])</f>
        <v>2022</v>
      </c>
      <c r="AC3763">
        <f t="shared" si="815"/>
        <v>0.5</v>
      </c>
      <c r="AD3763">
        <f t="shared" si="816"/>
        <v>0.5</v>
      </c>
      <c r="AE3763">
        <f t="shared" si="817"/>
        <v>0</v>
      </c>
      <c r="AF3763">
        <f t="shared" si="818"/>
        <v>0</v>
      </c>
      <c r="AG3763">
        <f t="shared" si="819"/>
        <v>0.5</v>
      </c>
      <c r="AH3763">
        <f t="shared" si="820"/>
        <v>0.5</v>
      </c>
      <c r="AI3763">
        <f t="shared" si="821"/>
        <v>0.25</v>
      </c>
      <c r="AJ3763">
        <f t="shared" si="822"/>
        <v>0.25</v>
      </c>
      <c r="AK3763">
        <f t="shared" si="823"/>
        <v>0.5</v>
      </c>
      <c r="AL3763">
        <f t="shared" si="824"/>
        <v>0.5</v>
      </c>
      <c r="AM3763">
        <f t="shared" si="825"/>
        <v>0.5</v>
      </c>
      <c r="AN3763" s="6">
        <f t="shared" si="827"/>
        <v>0.7</v>
      </c>
      <c r="AO3763" t="str">
        <f>VLOOKUP(BD_PONDERACIONES[[#This Row],[Comuna]],Tabla3[#All],2,0)</f>
        <v>Cordillera</v>
      </c>
    </row>
    <row r="3764" spans="1:41" x14ac:dyDescent="0.35">
      <c r="A3764" t="s">
        <v>18023</v>
      </c>
      <c r="B3764" t="s">
        <v>18024</v>
      </c>
      <c r="C3764" t="s">
        <v>18025</v>
      </c>
      <c r="D3764" s="5">
        <v>44875</v>
      </c>
      <c r="E3764" s="5">
        <v>44837</v>
      </c>
      <c r="F3764" t="s">
        <v>753</v>
      </c>
      <c r="G3764" t="s">
        <v>18026</v>
      </c>
      <c r="H3764" t="s">
        <v>1886</v>
      </c>
      <c r="J3764" t="s">
        <v>756</v>
      </c>
      <c r="K3764" t="s">
        <v>756</v>
      </c>
      <c r="L3764" t="s">
        <v>757</v>
      </c>
      <c r="M3764" t="s">
        <v>757</v>
      </c>
      <c r="N3764" t="s">
        <v>756</v>
      </c>
      <c r="O3764" t="s">
        <v>756</v>
      </c>
      <c r="P3764" t="s">
        <v>765</v>
      </c>
      <c r="Q3764" t="s">
        <v>759</v>
      </c>
      <c r="R3764" t="s">
        <v>759</v>
      </c>
      <c r="S3764" t="s">
        <v>757</v>
      </c>
      <c r="T3764" t="s">
        <v>757</v>
      </c>
      <c r="U3764" t="s">
        <v>756</v>
      </c>
      <c r="V3764" t="s">
        <v>756</v>
      </c>
      <c r="W3764" t="s">
        <v>756</v>
      </c>
      <c r="X3764" t="s">
        <v>18027</v>
      </c>
      <c r="Y3764" t="str">
        <f t="shared" si="826"/>
        <v>octubre</v>
      </c>
      <c r="Z3764">
        <f>YEAR(BD_PONDERACIONES[[#This Row],[Fecha Ejecución del Ticket]])</f>
        <v>2022</v>
      </c>
      <c r="AA3764" t="str">
        <f t="shared" si="814"/>
        <v>noviembre</v>
      </c>
      <c r="AB3764">
        <f>YEAR(BD_PONDERACIONES[[#This Row],[Fecha de Inspección]])</f>
        <v>2022</v>
      </c>
      <c r="AC3764">
        <f t="shared" si="815"/>
        <v>0.5</v>
      </c>
      <c r="AD3764">
        <f t="shared" si="816"/>
        <v>0.5</v>
      </c>
      <c r="AE3764">
        <f t="shared" si="817"/>
        <v>0.5</v>
      </c>
      <c r="AF3764">
        <f t="shared" si="818"/>
        <v>0.5</v>
      </c>
      <c r="AG3764">
        <f t="shared" si="819"/>
        <v>0.5</v>
      </c>
      <c r="AH3764">
        <f t="shared" si="820"/>
        <v>0.5</v>
      </c>
      <c r="AI3764">
        <f t="shared" si="821"/>
        <v>0.25</v>
      </c>
      <c r="AJ3764">
        <f t="shared" si="822"/>
        <v>0.25</v>
      </c>
      <c r="AK3764">
        <f t="shared" si="823"/>
        <v>0.5</v>
      </c>
      <c r="AL3764">
        <f t="shared" si="824"/>
        <v>0.5</v>
      </c>
      <c r="AM3764">
        <f t="shared" si="825"/>
        <v>0.5</v>
      </c>
      <c r="AN3764" s="6">
        <f t="shared" si="827"/>
        <v>1</v>
      </c>
      <c r="AO3764" t="str">
        <f>VLOOKUP(BD_PONDERACIONES[[#This Row],[Comuna]],Tabla3[#All],2,0)</f>
        <v>Cordillera</v>
      </c>
    </row>
    <row r="3765" spans="1:41" x14ac:dyDescent="0.35">
      <c r="A3765" t="s">
        <v>18028</v>
      </c>
      <c r="B3765" t="s">
        <v>18029</v>
      </c>
      <c r="C3765" t="s">
        <v>18030</v>
      </c>
      <c r="D3765" s="5">
        <v>44875</v>
      </c>
      <c r="E3765" s="5">
        <v>44855</v>
      </c>
      <c r="F3765" t="s">
        <v>763</v>
      </c>
      <c r="G3765" t="s">
        <v>18031</v>
      </c>
      <c r="H3765" t="s">
        <v>3795</v>
      </c>
      <c r="J3765" t="s">
        <v>756</v>
      </c>
      <c r="K3765" t="s">
        <v>756</v>
      </c>
      <c r="L3765" t="s">
        <v>757</v>
      </c>
      <c r="M3765" t="s">
        <v>757</v>
      </c>
      <c r="N3765" t="s">
        <v>756</v>
      </c>
      <c r="O3765" t="s">
        <v>756</v>
      </c>
      <c r="P3765" t="s">
        <v>758</v>
      </c>
      <c r="Q3765" t="s">
        <v>759</v>
      </c>
      <c r="R3765" t="s">
        <v>759</v>
      </c>
      <c r="S3765" t="s">
        <v>757</v>
      </c>
      <c r="T3765" t="s">
        <v>757</v>
      </c>
      <c r="U3765" t="s">
        <v>757</v>
      </c>
      <c r="V3765" t="s">
        <v>756</v>
      </c>
      <c r="W3765" t="s">
        <v>756</v>
      </c>
      <c r="X3765" t="s">
        <v>18032</v>
      </c>
      <c r="Y3765" t="str">
        <f t="shared" si="826"/>
        <v>octubre</v>
      </c>
      <c r="Z3765">
        <f>YEAR(BD_PONDERACIONES[[#This Row],[Fecha Ejecución del Ticket]])</f>
        <v>2022</v>
      </c>
      <c r="AA3765" t="str">
        <f t="shared" si="814"/>
        <v>noviembre</v>
      </c>
      <c r="AB3765">
        <f>YEAR(BD_PONDERACIONES[[#This Row],[Fecha de Inspección]])</f>
        <v>2022</v>
      </c>
      <c r="AC3765">
        <f t="shared" si="815"/>
        <v>0.5</v>
      </c>
      <c r="AD3765">
        <f t="shared" si="816"/>
        <v>0.5</v>
      </c>
      <c r="AE3765">
        <f t="shared" si="817"/>
        <v>0.5</v>
      </c>
      <c r="AF3765">
        <f t="shared" si="818"/>
        <v>0.5</v>
      </c>
      <c r="AG3765">
        <f t="shared" si="819"/>
        <v>0.5</v>
      </c>
      <c r="AH3765">
        <f t="shared" si="820"/>
        <v>0.5</v>
      </c>
      <c r="AI3765">
        <f t="shared" si="821"/>
        <v>0.25</v>
      </c>
      <c r="AJ3765">
        <f t="shared" si="822"/>
        <v>0.25</v>
      </c>
      <c r="AK3765">
        <f t="shared" si="823"/>
        <v>0.5</v>
      </c>
      <c r="AL3765">
        <f t="shared" si="824"/>
        <v>0.5</v>
      </c>
      <c r="AM3765">
        <f t="shared" si="825"/>
        <v>0.5</v>
      </c>
      <c r="AN3765" s="6">
        <f t="shared" si="827"/>
        <v>1</v>
      </c>
      <c r="AO3765" t="str">
        <f>VLOOKUP(BD_PONDERACIONES[[#This Row],[Comuna]],Tabla3[#All],2,0)</f>
        <v>Cordillera</v>
      </c>
    </row>
    <row r="3766" spans="1:41" x14ac:dyDescent="0.35">
      <c r="A3766" t="s">
        <v>18033</v>
      </c>
      <c r="B3766" t="s">
        <v>18034</v>
      </c>
      <c r="C3766" t="s">
        <v>18035</v>
      </c>
      <c r="D3766" s="5">
        <v>44875</v>
      </c>
      <c r="E3766" s="5">
        <v>44837</v>
      </c>
      <c r="F3766" t="s">
        <v>753</v>
      </c>
      <c r="G3766" t="s">
        <v>18036</v>
      </c>
      <c r="H3766" t="s">
        <v>1886</v>
      </c>
      <c r="J3766" t="s">
        <v>756</v>
      </c>
      <c r="K3766" t="s">
        <v>756</v>
      </c>
      <c r="L3766" t="s">
        <v>757</v>
      </c>
      <c r="M3766" t="s">
        <v>757</v>
      </c>
      <c r="N3766" t="s">
        <v>756</v>
      </c>
      <c r="O3766" t="s">
        <v>756</v>
      </c>
      <c r="P3766" t="s">
        <v>758</v>
      </c>
      <c r="Q3766" t="s">
        <v>759</v>
      </c>
      <c r="R3766" t="s">
        <v>759</v>
      </c>
      <c r="S3766" t="s">
        <v>757</v>
      </c>
      <c r="T3766" t="s">
        <v>757</v>
      </c>
      <c r="U3766" t="s">
        <v>757</v>
      </c>
      <c r="V3766" t="s">
        <v>756</v>
      </c>
      <c r="W3766" t="s">
        <v>756</v>
      </c>
      <c r="X3766" t="s">
        <v>8238</v>
      </c>
      <c r="Y3766" t="str">
        <f t="shared" si="826"/>
        <v>octubre</v>
      </c>
      <c r="Z3766">
        <f>YEAR(BD_PONDERACIONES[[#This Row],[Fecha Ejecución del Ticket]])</f>
        <v>2022</v>
      </c>
      <c r="AA3766" t="str">
        <f t="shared" si="814"/>
        <v>noviembre</v>
      </c>
      <c r="AB3766">
        <f>YEAR(BD_PONDERACIONES[[#This Row],[Fecha de Inspección]])</f>
        <v>2022</v>
      </c>
      <c r="AC3766">
        <f t="shared" si="815"/>
        <v>0.5</v>
      </c>
      <c r="AD3766">
        <f t="shared" si="816"/>
        <v>0.5</v>
      </c>
      <c r="AE3766">
        <f t="shared" si="817"/>
        <v>0.5</v>
      </c>
      <c r="AF3766">
        <f t="shared" si="818"/>
        <v>0.5</v>
      </c>
      <c r="AG3766">
        <f t="shared" si="819"/>
        <v>0.5</v>
      </c>
      <c r="AH3766">
        <f t="shared" si="820"/>
        <v>0.5</v>
      </c>
      <c r="AI3766">
        <f t="shared" si="821"/>
        <v>0.25</v>
      </c>
      <c r="AJ3766">
        <f t="shared" si="822"/>
        <v>0.25</v>
      </c>
      <c r="AK3766">
        <f t="shared" si="823"/>
        <v>0.5</v>
      </c>
      <c r="AL3766">
        <f t="shared" si="824"/>
        <v>0.5</v>
      </c>
      <c r="AM3766">
        <f t="shared" si="825"/>
        <v>0.5</v>
      </c>
      <c r="AN3766" s="6">
        <f t="shared" si="827"/>
        <v>1</v>
      </c>
      <c r="AO3766" t="str">
        <f>VLOOKUP(BD_PONDERACIONES[[#This Row],[Comuna]],Tabla3[#All],2,0)</f>
        <v>Cordillera</v>
      </c>
    </row>
    <row r="3767" spans="1:41" x14ac:dyDescent="0.35">
      <c r="A3767" t="s">
        <v>18037</v>
      </c>
      <c r="B3767" t="s">
        <v>18038</v>
      </c>
      <c r="C3767" t="s">
        <v>18039</v>
      </c>
      <c r="D3767" s="5">
        <v>44875</v>
      </c>
      <c r="E3767" s="5">
        <v>44854</v>
      </c>
      <c r="F3767" t="s">
        <v>763</v>
      </c>
      <c r="G3767" t="s">
        <v>18040</v>
      </c>
      <c r="H3767" t="s">
        <v>3795</v>
      </c>
      <c r="J3767" t="s">
        <v>756</v>
      </c>
      <c r="K3767" t="s">
        <v>756</v>
      </c>
      <c r="L3767" t="s">
        <v>757</v>
      </c>
      <c r="M3767" t="s">
        <v>757</v>
      </c>
      <c r="N3767" t="s">
        <v>756</v>
      </c>
      <c r="O3767" t="s">
        <v>756</v>
      </c>
      <c r="P3767" t="s">
        <v>765</v>
      </c>
      <c r="Q3767" t="s">
        <v>18041</v>
      </c>
      <c r="R3767" t="s">
        <v>18042</v>
      </c>
      <c r="S3767" t="s">
        <v>756</v>
      </c>
      <c r="T3767" t="s">
        <v>756</v>
      </c>
      <c r="U3767" t="s">
        <v>756</v>
      </c>
      <c r="V3767" t="s">
        <v>756</v>
      </c>
      <c r="W3767" t="s">
        <v>756</v>
      </c>
      <c r="X3767" t="s">
        <v>18043</v>
      </c>
      <c r="Y3767" t="str">
        <f t="shared" si="826"/>
        <v>octubre</v>
      </c>
      <c r="Z3767">
        <f>YEAR(BD_PONDERACIONES[[#This Row],[Fecha Ejecución del Ticket]])</f>
        <v>2022</v>
      </c>
      <c r="AA3767" t="str">
        <f t="shared" si="814"/>
        <v>noviembre</v>
      </c>
      <c r="AB3767">
        <f>YEAR(BD_PONDERACIONES[[#This Row],[Fecha de Inspección]])</f>
        <v>2022</v>
      </c>
      <c r="AC3767">
        <f t="shared" si="815"/>
        <v>0.5</v>
      </c>
      <c r="AD3767">
        <f t="shared" si="816"/>
        <v>0.5</v>
      </c>
      <c r="AE3767">
        <f t="shared" si="817"/>
        <v>0.5</v>
      </c>
      <c r="AF3767">
        <f t="shared" si="818"/>
        <v>0.5</v>
      </c>
      <c r="AG3767">
        <f t="shared" si="819"/>
        <v>0.5</v>
      </c>
      <c r="AH3767">
        <f t="shared" si="820"/>
        <v>0.5</v>
      </c>
      <c r="AI3767">
        <f t="shared" si="821"/>
        <v>0.25</v>
      </c>
      <c r="AJ3767">
        <f t="shared" si="822"/>
        <v>0.25</v>
      </c>
      <c r="AK3767">
        <f t="shared" si="823"/>
        <v>0.5</v>
      </c>
      <c r="AL3767">
        <f t="shared" si="824"/>
        <v>0.5</v>
      </c>
      <c r="AM3767">
        <f t="shared" si="825"/>
        <v>0.5</v>
      </c>
      <c r="AN3767" s="6">
        <f t="shared" si="827"/>
        <v>1</v>
      </c>
      <c r="AO3767" t="str">
        <f>VLOOKUP(BD_PONDERACIONES[[#This Row],[Comuna]],Tabla3[#All],2,0)</f>
        <v>Cordillera</v>
      </c>
    </row>
    <row r="3768" spans="1:41" x14ac:dyDescent="0.35">
      <c r="A3768" t="s">
        <v>18044</v>
      </c>
      <c r="B3768" t="s">
        <v>18045</v>
      </c>
      <c r="C3768" t="s">
        <v>18046</v>
      </c>
      <c r="D3768" s="5">
        <v>44875</v>
      </c>
      <c r="E3768" s="5">
        <v>44853</v>
      </c>
      <c r="F3768" t="s">
        <v>763</v>
      </c>
      <c r="G3768" t="s">
        <v>18047</v>
      </c>
      <c r="H3768" t="s">
        <v>3795</v>
      </c>
      <c r="J3768" t="s">
        <v>756</v>
      </c>
      <c r="K3768" t="s">
        <v>756</v>
      </c>
      <c r="L3768" t="s">
        <v>773</v>
      </c>
      <c r="M3768" t="s">
        <v>773</v>
      </c>
      <c r="N3768" t="s">
        <v>756</v>
      </c>
      <c r="O3768" t="s">
        <v>756</v>
      </c>
      <c r="P3768" t="s">
        <v>758</v>
      </c>
      <c r="Q3768" t="s">
        <v>759</v>
      </c>
      <c r="R3768" t="s">
        <v>759</v>
      </c>
      <c r="S3768" t="s">
        <v>757</v>
      </c>
      <c r="T3768" t="s">
        <v>757</v>
      </c>
      <c r="U3768" t="s">
        <v>757</v>
      </c>
      <c r="V3768" t="s">
        <v>756</v>
      </c>
      <c r="W3768" t="s">
        <v>756</v>
      </c>
      <c r="X3768" t="s">
        <v>18048</v>
      </c>
      <c r="Y3768" t="str">
        <f t="shared" si="826"/>
        <v>octubre</v>
      </c>
      <c r="Z3768">
        <f>YEAR(BD_PONDERACIONES[[#This Row],[Fecha Ejecución del Ticket]])</f>
        <v>2022</v>
      </c>
      <c r="AA3768" t="str">
        <f t="shared" si="814"/>
        <v>noviembre</v>
      </c>
      <c r="AB3768">
        <f>YEAR(BD_PONDERACIONES[[#This Row],[Fecha de Inspección]])</f>
        <v>2022</v>
      </c>
      <c r="AC3768">
        <f t="shared" si="815"/>
        <v>0.5</v>
      </c>
      <c r="AD3768">
        <f t="shared" si="816"/>
        <v>0.5</v>
      </c>
      <c r="AE3768">
        <f t="shared" si="817"/>
        <v>0</v>
      </c>
      <c r="AF3768">
        <f t="shared" si="818"/>
        <v>0</v>
      </c>
      <c r="AG3768">
        <f t="shared" si="819"/>
        <v>0.5</v>
      </c>
      <c r="AH3768">
        <f t="shared" si="820"/>
        <v>0.5</v>
      </c>
      <c r="AI3768">
        <f t="shared" si="821"/>
        <v>0.25</v>
      </c>
      <c r="AJ3768">
        <f t="shared" si="822"/>
        <v>0.25</v>
      </c>
      <c r="AK3768">
        <f t="shared" si="823"/>
        <v>0.5</v>
      </c>
      <c r="AL3768">
        <f t="shared" si="824"/>
        <v>0.5</v>
      </c>
      <c r="AM3768">
        <f t="shared" si="825"/>
        <v>0.5</v>
      </c>
      <c r="AN3768" s="6">
        <f t="shared" si="827"/>
        <v>0.7</v>
      </c>
      <c r="AO3768" t="str">
        <f>VLOOKUP(BD_PONDERACIONES[[#This Row],[Comuna]],Tabla3[#All],2,0)</f>
        <v>Cordillera</v>
      </c>
    </row>
    <row r="3769" spans="1:41" x14ac:dyDescent="0.35">
      <c r="A3769" t="s">
        <v>18049</v>
      </c>
      <c r="B3769" t="s">
        <v>18050</v>
      </c>
      <c r="C3769" t="s">
        <v>18051</v>
      </c>
      <c r="D3769" s="5">
        <v>44875</v>
      </c>
      <c r="E3769" s="5">
        <v>44838</v>
      </c>
      <c r="F3769" t="s">
        <v>753</v>
      </c>
      <c r="G3769" t="s">
        <v>18052</v>
      </c>
      <c r="H3769" t="s">
        <v>1886</v>
      </c>
      <c r="J3769" t="s">
        <v>756</v>
      </c>
      <c r="K3769" t="s">
        <v>756</v>
      </c>
      <c r="L3769" t="s">
        <v>757</v>
      </c>
      <c r="M3769" t="s">
        <v>757</v>
      </c>
      <c r="N3769" t="s">
        <v>756</v>
      </c>
      <c r="O3769" t="s">
        <v>756</v>
      </c>
      <c r="P3769" t="s">
        <v>758</v>
      </c>
      <c r="Q3769" t="s">
        <v>759</v>
      </c>
      <c r="R3769" t="s">
        <v>759</v>
      </c>
      <c r="S3769" t="s">
        <v>757</v>
      </c>
      <c r="T3769" t="s">
        <v>757</v>
      </c>
      <c r="U3769" t="s">
        <v>757</v>
      </c>
      <c r="V3769" t="s">
        <v>756</v>
      </c>
      <c r="W3769" t="s">
        <v>756</v>
      </c>
      <c r="X3769" t="s">
        <v>18053</v>
      </c>
      <c r="Y3769" t="str">
        <f t="shared" si="826"/>
        <v>octubre</v>
      </c>
      <c r="Z3769">
        <f>YEAR(BD_PONDERACIONES[[#This Row],[Fecha Ejecución del Ticket]])</f>
        <v>2022</v>
      </c>
      <c r="AA3769" t="str">
        <f t="shared" si="814"/>
        <v>noviembre</v>
      </c>
      <c r="AB3769">
        <f>YEAR(BD_PONDERACIONES[[#This Row],[Fecha de Inspección]])</f>
        <v>2022</v>
      </c>
      <c r="AC3769">
        <f t="shared" si="815"/>
        <v>0.5</v>
      </c>
      <c r="AD3769">
        <f t="shared" si="816"/>
        <v>0.5</v>
      </c>
      <c r="AE3769">
        <f t="shared" si="817"/>
        <v>0.5</v>
      </c>
      <c r="AF3769">
        <f t="shared" si="818"/>
        <v>0.5</v>
      </c>
      <c r="AG3769">
        <f t="shared" si="819"/>
        <v>0.5</v>
      </c>
      <c r="AH3769">
        <f t="shared" si="820"/>
        <v>0.5</v>
      </c>
      <c r="AI3769">
        <f t="shared" si="821"/>
        <v>0.25</v>
      </c>
      <c r="AJ3769">
        <f t="shared" si="822"/>
        <v>0.25</v>
      </c>
      <c r="AK3769">
        <f t="shared" si="823"/>
        <v>0.5</v>
      </c>
      <c r="AL3769">
        <f t="shared" si="824"/>
        <v>0.5</v>
      </c>
      <c r="AM3769">
        <f t="shared" si="825"/>
        <v>0.5</v>
      </c>
      <c r="AN3769" s="6">
        <f t="shared" si="827"/>
        <v>1</v>
      </c>
      <c r="AO3769" t="str">
        <f>VLOOKUP(BD_PONDERACIONES[[#This Row],[Comuna]],Tabla3[#All],2,0)</f>
        <v>Cordillera</v>
      </c>
    </row>
    <row r="3770" spans="1:41" x14ac:dyDescent="0.35">
      <c r="A3770" t="s">
        <v>18054</v>
      </c>
      <c r="B3770" t="s">
        <v>18055</v>
      </c>
      <c r="C3770" t="s">
        <v>18056</v>
      </c>
      <c r="D3770" s="5">
        <v>44875</v>
      </c>
      <c r="E3770" s="5">
        <v>44853</v>
      </c>
      <c r="F3770" t="s">
        <v>763</v>
      </c>
      <c r="G3770" t="s">
        <v>18057</v>
      </c>
      <c r="H3770" t="s">
        <v>3795</v>
      </c>
      <c r="J3770" t="s">
        <v>756</v>
      </c>
      <c r="K3770" t="s">
        <v>756</v>
      </c>
      <c r="L3770" t="s">
        <v>773</v>
      </c>
      <c r="M3770" t="s">
        <v>773</v>
      </c>
      <c r="N3770" t="s">
        <v>756</v>
      </c>
      <c r="O3770" t="s">
        <v>756</v>
      </c>
      <c r="P3770" t="s">
        <v>765</v>
      </c>
      <c r="Q3770" t="s">
        <v>18058</v>
      </c>
      <c r="R3770" t="s">
        <v>18059</v>
      </c>
      <c r="S3770" t="s">
        <v>756</v>
      </c>
      <c r="T3770" t="s">
        <v>756</v>
      </c>
      <c r="U3770" t="s">
        <v>756</v>
      </c>
      <c r="V3770" t="s">
        <v>756</v>
      </c>
      <c r="W3770" t="s">
        <v>756</v>
      </c>
      <c r="X3770" t="s">
        <v>18043</v>
      </c>
      <c r="Y3770" t="str">
        <f t="shared" si="826"/>
        <v>octubre</v>
      </c>
      <c r="Z3770">
        <f>YEAR(BD_PONDERACIONES[[#This Row],[Fecha Ejecución del Ticket]])</f>
        <v>2022</v>
      </c>
      <c r="AA3770" t="str">
        <f t="shared" si="814"/>
        <v>noviembre</v>
      </c>
      <c r="AB3770">
        <f>YEAR(BD_PONDERACIONES[[#This Row],[Fecha de Inspección]])</f>
        <v>2022</v>
      </c>
      <c r="AC3770">
        <f t="shared" si="815"/>
        <v>0.5</v>
      </c>
      <c r="AD3770">
        <f t="shared" si="816"/>
        <v>0.5</v>
      </c>
      <c r="AE3770">
        <f t="shared" si="817"/>
        <v>0</v>
      </c>
      <c r="AF3770">
        <f t="shared" si="818"/>
        <v>0</v>
      </c>
      <c r="AG3770">
        <f t="shared" si="819"/>
        <v>0.5</v>
      </c>
      <c r="AH3770">
        <f t="shared" si="820"/>
        <v>0.5</v>
      </c>
      <c r="AI3770">
        <f t="shared" si="821"/>
        <v>0.25</v>
      </c>
      <c r="AJ3770">
        <f t="shared" si="822"/>
        <v>0.25</v>
      </c>
      <c r="AK3770">
        <f t="shared" si="823"/>
        <v>0.5</v>
      </c>
      <c r="AL3770">
        <f t="shared" si="824"/>
        <v>0.5</v>
      </c>
      <c r="AM3770">
        <f t="shared" si="825"/>
        <v>0.5</v>
      </c>
      <c r="AN3770" s="6">
        <f t="shared" si="827"/>
        <v>0.7</v>
      </c>
      <c r="AO3770" t="str">
        <f>VLOOKUP(BD_PONDERACIONES[[#This Row],[Comuna]],Tabla3[#All],2,0)</f>
        <v>Cordillera</v>
      </c>
    </row>
    <row r="3771" spans="1:41" x14ac:dyDescent="0.35">
      <c r="A3771" t="s">
        <v>18060</v>
      </c>
      <c r="B3771" t="s">
        <v>18061</v>
      </c>
      <c r="C3771" t="s">
        <v>18062</v>
      </c>
      <c r="D3771" s="5">
        <v>44875</v>
      </c>
      <c r="E3771" s="5">
        <v>44853</v>
      </c>
      <c r="F3771" t="s">
        <v>763</v>
      </c>
      <c r="G3771" t="s">
        <v>18063</v>
      </c>
      <c r="H3771" t="s">
        <v>3795</v>
      </c>
      <c r="J3771" t="s">
        <v>756</v>
      </c>
      <c r="K3771" t="s">
        <v>756</v>
      </c>
      <c r="L3771" t="s">
        <v>773</v>
      </c>
      <c r="M3771" t="s">
        <v>773</v>
      </c>
      <c r="N3771" t="s">
        <v>756</v>
      </c>
      <c r="O3771" t="s">
        <v>756</v>
      </c>
      <c r="P3771" t="s">
        <v>758</v>
      </c>
      <c r="Q3771" t="s">
        <v>759</v>
      </c>
      <c r="R3771" t="s">
        <v>759</v>
      </c>
      <c r="S3771" t="s">
        <v>757</v>
      </c>
      <c r="T3771" t="s">
        <v>757</v>
      </c>
      <c r="U3771" t="s">
        <v>757</v>
      </c>
      <c r="V3771" t="s">
        <v>756</v>
      </c>
      <c r="W3771" t="s">
        <v>756</v>
      </c>
      <c r="X3771" t="s">
        <v>18064</v>
      </c>
      <c r="Y3771" t="str">
        <f t="shared" si="826"/>
        <v>octubre</v>
      </c>
      <c r="Z3771">
        <f>YEAR(BD_PONDERACIONES[[#This Row],[Fecha Ejecución del Ticket]])</f>
        <v>2022</v>
      </c>
      <c r="AA3771" t="str">
        <f t="shared" si="814"/>
        <v>noviembre</v>
      </c>
      <c r="AB3771">
        <f>YEAR(BD_PONDERACIONES[[#This Row],[Fecha de Inspección]])</f>
        <v>2022</v>
      </c>
      <c r="AC3771">
        <f t="shared" si="815"/>
        <v>0.5</v>
      </c>
      <c r="AD3771">
        <f t="shared" si="816"/>
        <v>0.5</v>
      </c>
      <c r="AE3771">
        <f t="shared" si="817"/>
        <v>0</v>
      </c>
      <c r="AF3771">
        <f t="shared" si="818"/>
        <v>0</v>
      </c>
      <c r="AG3771">
        <f t="shared" si="819"/>
        <v>0.5</v>
      </c>
      <c r="AH3771">
        <f t="shared" si="820"/>
        <v>0.5</v>
      </c>
      <c r="AI3771">
        <f t="shared" si="821"/>
        <v>0.25</v>
      </c>
      <c r="AJ3771">
        <f t="shared" si="822"/>
        <v>0.25</v>
      </c>
      <c r="AK3771">
        <f t="shared" si="823"/>
        <v>0.5</v>
      </c>
      <c r="AL3771">
        <f t="shared" si="824"/>
        <v>0.5</v>
      </c>
      <c r="AM3771">
        <f t="shared" si="825"/>
        <v>0.5</v>
      </c>
      <c r="AN3771" s="6">
        <f t="shared" si="827"/>
        <v>0.7</v>
      </c>
      <c r="AO3771" t="str">
        <f>VLOOKUP(BD_PONDERACIONES[[#This Row],[Comuna]],Tabla3[#All],2,0)</f>
        <v>Cordillera</v>
      </c>
    </row>
    <row r="3772" spans="1:41" x14ac:dyDescent="0.35">
      <c r="A3772" t="s">
        <v>18065</v>
      </c>
      <c r="B3772" t="s">
        <v>18066</v>
      </c>
      <c r="C3772" t="s">
        <v>18067</v>
      </c>
      <c r="D3772" s="5">
        <v>44875</v>
      </c>
      <c r="E3772" s="5">
        <v>44846</v>
      </c>
      <c r="F3772" t="s">
        <v>753</v>
      </c>
      <c r="G3772" t="s">
        <v>18068</v>
      </c>
      <c r="H3772" t="s">
        <v>1886</v>
      </c>
      <c r="J3772" t="s">
        <v>756</v>
      </c>
      <c r="K3772" t="s">
        <v>756</v>
      </c>
      <c r="L3772" t="s">
        <v>757</v>
      </c>
      <c r="M3772" t="s">
        <v>757</v>
      </c>
      <c r="N3772" t="s">
        <v>756</v>
      </c>
      <c r="O3772" t="s">
        <v>756</v>
      </c>
      <c r="P3772" t="s">
        <v>765</v>
      </c>
      <c r="Q3772" t="s">
        <v>759</v>
      </c>
      <c r="R3772" t="s">
        <v>759</v>
      </c>
      <c r="S3772" t="s">
        <v>756</v>
      </c>
      <c r="T3772" t="s">
        <v>756</v>
      </c>
      <c r="U3772" t="s">
        <v>756</v>
      </c>
      <c r="V3772" t="s">
        <v>756</v>
      </c>
      <c r="W3772" t="s">
        <v>756</v>
      </c>
      <c r="X3772" t="s">
        <v>18069</v>
      </c>
      <c r="Y3772" t="str">
        <f t="shared" si="826"/>
        <v>octubre</v>
      </c>
      <c r="Z3772">
        <f>YEAR(BD_PONDERACIONES[[#This Row],[Fecha Ejecución del Ticket]])</f>
        <v>2022</v>
      </c>
      <c r="AA3772" t="str">
        <f t="shared" si="814"/>
        <v>noviembre</v>
      </c>
      <c r="AB3772">
        <f>YEAR(BD_PONDERACIONES[[#This Row],[Fecha de Inspección]])</f>
        <v>2022</v>
      </c>
      <c r="AC3772">
        <f t="shared" si="815"/>
        <v>0.5</v>
      </c>
      <c r="AD3772">
        <f t="shared" si="816"/>
        <v>0.5</v>
      </c>
      <c r="AE3772">
        <f t="shared" si="817"/>
        <v>0.5</v>
      </c>
      <c r="AF3772">
        <f t="shared" si="818"/>
        <v>0.5</v>
      </c>
      <c r="AG3772">
        <f t="shared" si="819"/>
        <v>0.5</v>
      </c>
      <c r="AH3772">
        <f t="shared" si="820"/>
        <v>0.5</v>
      </c>
      <c r="AI3772">
        <f t="shared" si="821"/>
        <v>0.25</v>
      </c>
      <c r="AJ3772">
        <f t="shared" si="822"/>
        <v>0.25</v>
      </c>
      <c r="AK3772">
        <f t="shared" si="823"/>
        <v>0.5</v>
      </c>
      <c r="AL3772">
        <f t="shared" si="824"/>
        <v>0.5</v>
      </c>
      <c r="AM3772">
        <f t="shared" si="825"/>
        <v>0.5</v>
      </c>
      <c r="AN3772" s="6">
        <f t="shared" si="827"/>
        <v>1</v>
      </c>
      <c r="AO3772" t="str">
        <f>VLOOKUP(BD_PONDERACIONES[[#This Row],[Comuna]],Tabla3[#All],2,0)</f>
        <v>Cordillera</v>
      </c>
    </row>
    <row r="3773" spans="1:41" x14ac:dyDescent="0.35">
      <c r="A3773" t="s">
        <v>18070</v>
      </c>
      <c r="B3773" t="s">
        <v>18071</v>
      </c>
      <c r="C3773" t="s">
        <v>18072</v>
      </c>
      <c r="D3773" s="5">
        <v>44875</v>
      </c>
      <c r="E3773" s="5">
        <v>44848</v>
      </c>
      <c r="F3773" t="s">
        <v>763</v>
      </c>
      <c r="G3773" t="s">
        <v>18073</v>
      </c>
      <c r="H3773" t="s">
        <v>3795</v>
      </c>
      <c r="J3773" t="s">
        <v>756</v>
      </c>
      <c r="K3773" t="s">
        <v>756</v>
      </c>
      <c r="L3773" t="s">
        <v>757</v>
      </c>
      <c r="M3773" t="s">
        <v>757</v>
      </c>
      <c r="N3773" t="s">
        <v>756</v>
      </c>
      <c r="O3773" t="s">
        <v>756</v>
      </c>
      <c r="P3773" t="s">
        <v>758</v>
      </c>
      <c r="Q3773" t="s">
        <v>759</v>
      </c>
      <c r="R3773" t="s">
        <v>759</v>
      </c>
      <c r="S3773" t="s">
        <v>757</v>
      </c>
      <c r="T3773" t="s">
        <v>757</v>
      </c>
      <c r="U3773" t="s">
        <v>757</v>
      </c>
      <c r="V3773" t="s">
        <v>756</v>
      </c>
      <c r="W3773" t="s">
        <v>768</v>
      </c>
      <c r="X3773" t="s">
        <v>18074</v>
      </c>
      <c r="Y3773" t="str">
        <f t="shared" si="826"/>
        <v>octubre</v>
      </c>
      <c r="Z3773">
        <f>YEAR(BD_PONDERACIONES[[#This Row],[Fecha Ejecución del Ticket]])</f>
        <v>2022</v>
      </c>
      <c r="AA3773" t="str">
        <f t="shared" si="814"/>
        <v>noviembre</v>
      </c>
      <c r="AB3773">
        <f>YEAR(BD_PONDERACIONES[[#This Row],[Fecha de Inspección]])</f>
        <v>2022</v>
      </c>
      <c r="AC3773">
        <f t="shared" si="815"/>
        <v>0.5</v>
      </c>
      <c r="AD3773">
        <f t="shared" si="816"/>
        <v>0.5</v>
      </c>
      <c r="AE3773">
        <f t="shared" si="817"/>
        <v>0.5</v>
      </c>
      <c r="AF3773">
        <f t="shared" si="818"/>
        <v>0.5</v>
      </c>
      <c r="AG3773">
        <f t="shared" si="819"/>
        <v>0.5</v>
      </c>
      <c r="AH3773">
        <f t="shared" si="820"/>
        <v>0.5</v>
      </c>
      <c r="AI3773">
        <f t="shared" si="821"/>
        <v>0.25</v>
      </c>
      <c r="AJ3773">
        <f t="shared" si="822"/>
        <v>0.25</v>
      </c>
      <c r="AK3773">
        <f t="shared" si="823"/>
        <v>0.5</v>
      </c>
      <c r="AL3773">
        <f t="shared" si="824"/>
        <v>0.5</v>
      </c>
      <c r="AM3773">
        <f t="shared" si="825"/>
        <v>0.17499999999999999</v>
      </c>
      <c r="AN3773" s="6">
        <f t="shared" si="827"/>
        <v>0.93500000000000005</v>
      </c>
      <c r="AO3773" t="str">
        <f>VLOOKUP(BD_PONDERACIONES[[#This Row],[Comuna]],Tabla3[#All],2,0)</f>
        <v>Cordillera</v>
      </c>
    </row>
    <row r="3774" spans="1:41" x14ac:dyDescent="0.35">
      <c r="A3774" t="s">
        <v>18075</v>
      </c>
      <c r="B3774" t="s">
        <v>18076</v>
      </c>
      <c r="C3774" t="s">
        <v>18077</v>
      </c>
      <c r="D3774" s="5">
        <v>44875</v>
      </c>
      <c r="E3774" s="5">
        <v>44843</v>
      </c>
      <c r="F3774" t="s">
        <v>753</v>
      </c>
      <c r="G3774" t="s">
        <v>18078</v>
      </c>
      <c r="H3774" t="s">
        <v>1886</v>
      </c>
      <c r="J3774" t="s">
        <v>756</v>
      </c>
      <c r="K3774" t="s">
        <v>756</v>
      </c>
      <c r="L3774" t="s">
        <v>773</v>
      </c>
      <c r="M3774" t="s">
        <v>773</v>
      </c>
      <c r="N3774" t="s">
        <v>756</v>
      </c>
      <c r="O3774" t="s">
        <v>756</v>
      </c>
      <c r="P3774" t="s">
        <v>758</v>
      </c>
      <c r="Q3774" t="s">
        <v>759</v>
      </c>
      <c r="R3774" t="s">
        <v>759</v>
      </c>
      <c r="S3774" t="s">
        <v>757</v>
      </c>
      <c r="T3774" t="s">
        <v>757</v>
      </c>
      <c r="U3774" t="s">
        <v>757</v>
      </c>
      <c r="V3774" t="s">
        <v>756</v>
      </c>
      <c r="W3774" t="s">
        <v>756</v>
      </c>
      <c r="X3774" t="s">
        <v>18079</v>
      </c>
      <c r="Y3774" t="str">
        <f t="shared" si="826"/>
        <v>octubre</v>
      </c>
      <c r="Z3774">
        <f>YEAR(BD_PONDERACIONES[[#This Row],[Fecha Ejecución del Ticket]])</f>
        <v>2022</v>
      </c>
      <c r="AA3774" t="str">
        <f t="shared" si="814"/>
        <v>noviembre</v>
      </c>
      <c r="AB3774">
        <f>YEAR(BD_PONDERACIONES[[#This Row],[Fecha de Inspección]])</f>
        <v>2022</v>
      </c>
      <c r="AC3774">
        <f t="shared" si="815"/>
        <v>0.5</v>
      </c>
      <c r="AD3774">
        <f t="shared" si="816"/>
        <v>0.5</v>
      </c>
      <c r="AE3774">
        <f t="shared" si="817"/>
        <v>0</v>
      </c>
      <c r="AF3774">
        <f t="shared" si="818"/>
        <v>0</v>
      </c>
      <c r="AG3774">
        <f t="shared" si="819"/>
        <v>0.5</v>
      </c>
      <c r="AH3774">
        <f t="shared" si="820"/>
        <v>0.5</v>
      </c>
      <c r="AI3774">
        <f t="shared" si="821"/>
        <v>0.25</v>
      </c>
      <c r="AJ3774">
        <f t="shared" si="822"/>
        <v>0.25</v>
      </c>
      <c r="AK3774">
        <f t="shared" si="823"/>
        <v>0.5</v>
      </c>
      <c r="AL3774">
        <f t="shared" si="824"/>
        <v>0.5</v>
      </c>
      <c r="AM3774">
        <f t="shared" si="825"/>
        <v>0.5</v>
      </c>
      <c r="AN3774" s="6">
        <f t="shared" si="827"/>
        <v>0.7</v>
      </c>
      <c r="AO3774" t="str">
        <f>VLOOKUP(BD_PONDERACIONES[[#This Row],[Comuna]],Tabla3[#All],2,0)</f>
        <v>Cordillera</v>
      </c>
    </row>
    <row r="3775" spans="1:41" x14ac:dyDescent="0.35">
      <c r="A3775" t="s">
        <v>18080</v>
      </c>
      <c r="B3775" t="s">
        <v>18081</v>
      </c>
      <c r="C3775" t="s">
        <v>18082</v>
      </c>
      <c r="D3775" s="5">
        <v>44875</v>
      </c>
      <c r="E3775" s="5">
        <v>44852</v>
      </c>
      <c r="F3775" t="s">
        <v>763</v>
      </c>
      <c r="G3775" t="s">
        <v>18083</v>
      </c>
      <c r="H3775" t="s">
        <v>3795</v>
      </c>
      <c r="J3775" t="s">
        <v>756</v>
      </c>
      <c r="K3775" t="s">
        <v>756</v>
      </c>
      <c r="L3775" t="s">
        <v>757</v>
      </c>
      <c r="M3775" t="s">
        <v>757</v>
      </c>
      <c r="N3775" t="s">
        <v>756</v>
      </c>
      <c r="O3775" t="s">
        <v>756</v>
      </c>
      <c r="P3775" t="s">
        <v>758</v>
      </c>
      <c r="Q3775" t="s">
        <v>759</v>
      </c>
      <c r="R3775" t="s">
        <v>759</v>
      </c>
      <c r="S3775" t="s">
        <v>757</v>
      </c>
      <c r="T3775" t="s">
        <v>757</v>
      </c>
      <c r="U3775" t="s">
        <v>757</v>
      </c>
      <c r="V3775" t="s">
        <v>756</v>
      </c>
      <c r="W3775" t="s">
        <v>768</v>
      </c>
      <c r="X3775" t="s">
        <v>18084</v>
      </c>
      <c r="Y3775" t="str">
        <f t="shared" si="826"/>
        <v>octubre</v>
      </c>
      <c r="Z3775">
        <f>YEAR(BD_PONDERACIONES[[#This Row],[Fecha Ejecución del Ticket]])</f>
        <v>2022</v>
      </c>
      <c r="AA3775" t="str">
        <f t="shared" si="814"/>
        <v>noviembre</v>
      </c>
      <c r="AB3775">
        <f>YEAR(BD_PONDERACIONES[[#This Row],[Fecha de Inspección]])</f>
        <v>2022</v>
      </c>
      <c r="AC3775">
        <f t="shared" si="815"/>
        <v>0.5</v>
      </c>
      <c r="AD3775">
        <f t="shared" si="816"/>
        <v>0.5</v>
      </c>
      <c r="AE3775">
        <f t="shared" si="817"/>
        <v>0.5</v>
      </c>
      <c r="AF3775">
        <f t="shared" si="818"/>
        <v>0.5</v>
      </c>
      <c r="AG3775">
        <f t="shared" si="819"/>
        <v>0.5</v>
      </c>
      <c r="AH3775">
        <f t="shared" si="820"/>
        <v>0.5</v>
      </c>
      <c r="AI3775">
        <f t="shared" si="821"/>
        <v>0.25</v>
      </c>
      <c r="AJ3775">
        <f t="shared" si="822"/>
        <v>0.25</v>
      </c>
      <c r="AK3775">
        <f t="shared" si="823"/>
        <v>0.5</v>
      </c>
      <c r="AL3775">
        <f t="shared" si="824"/>
        <v>0.5</v>
      </c>
      <c r="AM3775">
        <f t="shared" si="825"/>
        <v>0.17499999999999999</v>
      </c>
      <c r="AN3775" s="6">
        <f t="shared" si="827"/>
        <v>0.93500000000000005</v>
      </c>
      <c r="AO3775" t="str">
        <f>VLOOKUP(BD_PONDERACIONES[[#This Row],[Comuna]],Tabla3[#All],2,0)</f>
        <v>Cordillera</v>
      </c>
    </row>
    <row r="3776" spans="1:41" x14ac:dyDescent="0.35">
      <c r="A3776" t="s">
        <v>18085</v>
      </c>
      <c r="B3776" t="s">
        <v>18086</v>
      </c>
      <c r="C3776" t="s">
        <v>18087</v>
      </c>
      <c r="D3776" s="5">
        <v>44875</v>
      </c>
      <c r="E3776" s="5">
        <v>44851</v>
      </c>
      <c r="F3776" t="s">
        <v>763</v>
      </c>
      <c r="G3776" t="s">
        <v>18088</v>
      </c>
      <c r="H3776" t="s">
        <v>3795</v>
      </c>
      <c r="J3776" t="s">
        <v>756</v>
      </c>
      <c r="K3776" t="s">
        <v>756</v>
      </c>
      <c r="L3776" t="s">
        <v>757</v>
      </c>
      <c r="M3776" t="s">
        <v>757</v>
      </c>
      <c r="N3776" t="s">
        <v>756</v>
      </c>
      <c r="O3776" t="s">
        <v>756</v>
      </c>
      <c r="P3776" t="s">
        <v>758</v>
      </c>
      <c r="Q3776" t="s">
        <v>759</v>
      </c>
      <c r="R3776" t="s">
        <v>759</v>
      </c>
      <c r="S3776" t="s">
        <v>757</v>
      </c>
      <c r="T3776" t="s">
        <v>757</v>
      </c>
      <c r="U3776" t="s">
        <v>757</v>
      </c>
      <c r="V3776" t="s">
        <v>773</v>
      </c>
      <c r="W3776" t="s">
        <v>773</v>
      </c>
      <c r="X3776" t="s">
        <v>16827</v>
      </c>
      <c r="Y3776" t="str">
        <f t="shared" si="826"/>
        <v>octubre</v>
      </c>
      <c r="Z3776">
        <f>YEAR(BD_PONDERACIONES[[#This Row],[Fecha Ejecución del Ticket]])</f>
        <v>2022</v>
      </c>
      <c r="AA3776" t="str">
        <f t="shared" si="814"/>
        <v>noviembre</v>
      </c>
      <c r="AB3776">
        <f>YEAR(BD_PONDERACIONES[[#This Row],[Fecha de Inspección]])</f>
        <v>2022</v>
      </c>
      <c r="AC3776">
        <f t="shared" si="815"/>
        <v>0.5</v>
      </c>
      <c r="AD3776">
        <f t="shared" si="816"/>
        <v>0.5</v>
      </c>
      <c r="AE3776">
        <f t="shared" si="817"/>
        <v>0.5</v>
      </c>
      <c r="AF3776">
        <f t="shared" si="818"/>
        <v>0.5</v>
      </c>
      <c r="AG3776">
        <f t="shared" si="819"/>
        <v>0.5</v>
      </c>
      <c r="AH3776">
        <f t="shared" si="820"/>
        <v>0.5</v>
      </c>
      <c r="AI3776">
        <f t="shared" si="821"/>
        <v>0.25</v>
      </c>
      <c r="AJ3776">
        <f t="shared" si="822"/>
        <v>0.25</v>
      </c>
      <c r="AK3776">
        <f t="shared" si="823"/>
        <v>0.5</v>
      </c>
      <c r="AL3776">
        <f t="shared" si="824"/>
        <v>0</v>
      </c>
      <c r="AM3776">
        <f t="shared" si="825"/>
        <v>0</v>
      </c>
      <c r="AN3776" s="6">
        <f t="shared" si="827"/>
        <v>0.8</v>
      </c>
      <c r="AO3776" t="str">
        <f>VLOOKUP(BD_PONDERACIONES[[#This Row],[Comuna]],Tabla3[#All],2,0)</f>
        <v>Cordillera</v>
      </c>
    </row>
    <row r="3777" spans="1:41" x14ac:dyDescent="0.35">
      <c r="A3777" t="s">
        <v>18089</v>
      </c>
      <c r="B3777" t="s">
        <v>18090</v>
      </c>
      <c r="C3777" t="s">
        <v>18091</v>
      </c>
      <c r="D3777" s="5">
        <v>44875</v>
      </c>
      <c r="E3777" s="5">
        <v>44849</v>
      </c>
      <c r="F3777" t="s">
        <v>763</v>
      </c>
      <c r="G3777" t="s">
        <v>18092</v>
      </c>
      <c r="H3777" t="s">
        <v>3795</v>
      </c>
      <c r="J3777" t="s">
        <v>756</v>
      </c>
      <c r="K3777" t="s">
        <v>756</v>
      </c>
      <c r="L3777" t="s">
        <v>757</v>
      </c>
      <c r="M3777" t="s">
        <v>757</v>
      </c>
      <c r="N3777" t="s">
        <v>756</v>
      </c>
      <c r="O3777" t="s">
        <v>756</v>
      </c>
      <c r="P3777" t="s">
        <v>758</v>
      </c>
      <c r="Q3777" t="s">
        <v>759</v>
      </c>
      <c r="R3777" t="s">
        <v>759</v>
      </c>
      <c r="S3777" t="s">
        <v>757</v>
      </c>
      <c r="T3777" t="s">
        <v>757</v>
      </c>
      <c r="U3777" t="s">
        <v>757</v>
      </c>
      <c r="V3777" t="s">
        <v>756</v>
      </c>
      <c r="W3777" t="s">
        <v>756</v>
      </c>
      <c r="X3777" t="s">
        <v>13384</v>
      </c>
      <c r="Y3777" t="str">
        <f t="shared" si="826"/>
        <v>octubre</v>
      </c>
      <c r="Z3777">
        <f>YEAR(BD_PONDERACIONES[[#This Row],[Fecha Ejecución del Ticket]])</f>
        <v>2022</v>
      </c>
      <c r="AA3777" t="str">
        <f t="shared" si="814"/>
        <v>noviembre</v>
      </c>
      <c r="AB3777">
        <f>YEAR(BD_PONDERACIONES[[#This Row],[Fecha de Inspección]])</f>
        <v>2022</v>
      </c>
      <c r="AC3777">
        <f t="shared" si="815"/>
        <v>0.5</v>
      </c>
      <c r="AD3777">
        <f t="shared" si="816"/>
        <v>0.5</v>
      </c>
      <c r="AE3777">
        <f t="shared" si="817"/>
        <v>0.5</v>
      </c>
      <c r="AF3777">
        <f t="shared" si="818"/>
        <v>0.5</v>
      </c>
      <c r="AG3777">
        <f t="shared" si="819"/>
        <v>0.5</v>
      </c>
      <c r="AH3777">
        <f t="shared" si="820"/>
        <v>0.5</v>
      </c>
      <c r="AI3777">
        <f t="shared" si="821"/>
        <v>0.25</v>
      </c>
      <c r="AJ3777">
        <f t="shared" si="822"/>
        <v>0.25</v>
      </c>
      <c r="AK3777">
        <f t="shared" si="823"/>
        <v>0.5</v>
      </c>
      <c r="AL3777">
        <f t="shared" si="824"/>
        <v>0.5</v>
      </c>
      <c r="AM3777">
        <f t="shared" si="825"/>
        <v>0.5</v>
      </c>
      <c r="AN3777" s="6">
        <f t="shared" si="827"/>
        <v>1</v>
      </c>
      <c r="AO3777" t="str">
        <f>VLOOKUP(BD_PONDERACIONES[[#This Row],[Comuna]],Tabla3[#All],2,0)</f>
        <v>Cordillera</v>
      </c>
    </row>
    <row r="3778" spans="1:41" x14ac:dyDescent="0.35">
      <c r="A3778" t="s">
        <v>18093</v>
      </c>
      <c r="B3778" t="s">
        <v>18094</v>
      </c>
      <c r="C3778" t="s">
        <v>18095</v>
      </c>
      <c r="D3778" s="5">
        <v>44875</v>
      </c>
      <c r="E3778" s="5">
        <v>44847</v>
      </c>
      <c r="F3778" t="s">
        <v>763</v>
      </c>
      <c r="G3778" t="s">
        <v>18096</v>
      </c>
      <c r="H3778" t="s">
        <v>3795</v>
      </c>
      <c r="J3778" t="s">
        <v>756</v>
      </c>
      <c r="K3778" t="s">
        <v>756</v>
      </c>
      <c r="L3778" t="s">
        <v>757</v>
      </c>
      <c r="M3778" t="s">
        <v>757</v>
      </c>
      <c r="N3778" t="s">
        <v>756</v>
      </c>
      <c r="O3778" t="s">
        <v>756</v>
      </c>
      <c r="P3778" t="s">
        <v>758</v>
      </c>
      <c r="Q3778" t="s">
        <v>759</v>
      </c>
      <c r="R3778" t="s">
        <v>759</v>
      </c>
      <c r="S3778" t="s">
        <v>757</v>
      </c>
      <c r="T3778" t="s">
        <v>757</v>
      </c>
      <c r="U3778" t="s">
        <v>757</v>
      </c>
      <c r="V3778" t="s">
        <v>756</v>
      </c>
      <c r="W3778" t="s">
        <v>756</v>
      </c>
      <c r="X3778" t="s">
        <v>18097</v>
      </c>
      <c r="Y3778" t="str">
        <f t="shared" si="826"/>
        <v>octubre</v>
      </c>
      <c r="Z3778">
        <f>YEAR(BD_PONDERACIONES[[#This Row],[Fecha Ejecución del Ticket]])</f>
        <v>2022</v>
      </c>
      <c r="AA3778" t="str">
        <f t="shared" ref="AA3778:AA3841" si="828">TEXT(D3778,"MMMM")</f>
        <v>noviembre</v>
      </c>
      <c r="AB3778">
        <f>YEAR(BD_PONDERACIONES[[#This Row],[Fecha de Inspección]])</f>
        <v>2022</v>
      </c>
      <c r="AC3778">
        <f t="shared" ref="AC3778:AC3841" si="829">IF(OR(J3778="Cumple",J3778="No Aplica"),0.5,0)</f>
        <v>0.5</v>
      </c>
      <c r="AD3778">
        <f t="shared" ref="AD3778:AD3841" si="830">IF(OR(K3778="CUMPLE",K3778="No Aplica"),0.5,0)</f>
        <v>0.5</v>
      </c>
      <c r="AE3778">
        <f t="shared" ref="AE3778:AE3841" si="831">IF(OR(L3778="CUMPLE",L3778="No Aplica"),0.5,0)</f>
        <v>0.5</v>
      </c>
      <c r="AF3778">
        <f t="shared" ref="AF3778:AF3841" si="832">IF(OR(M3778="CUMPLE",M3778="No Aplica"),0.5,0)</f>
        <v>0.5</v>
      </c>
      <c r="AG3778">
        <f t="shared" ref="AG3778:AG3841" si="833">IF(OR(N3778="CUMPLE",N3778="No Aplica"),0.5,IF(N3778="Cumple Mayormente",0.325,IF(N3778="Cumple Parcialmente",0.175,0)))</f>
        <v>0.5</v>
      </c>
      <c r="AH3778">
        <f t="shared" ref="AH3778:AH3841" si="834">IF(OR(O3778="CUMPLE",O3778="No Aplica"),0.5,IF(O3778="Cumple Mayormente",0.325,IF(O3778="Cumple Parcialmente",0.175,0)))</f>
        <v>0.5</v>
      </c>
      <c r="AI3778">
        <f t="shared" ref="AI3778:AI3841" si="835">IF(OR(S3778="CUMPLE",S3778="No Aplica"),0.25,IF(S3778="Cumple Mayormente",0.1625,IF(S3778="Cumple Parcialmente",0.0875,0)))</f>
        <v>0.25</v>
      </c>
      <c r="AJ3778">
        <f t="shared" ref="AJ3778:AJ3841" si="836">IF(OR(T3778="CUMPLE",T3778="No Aplica"),0.25,IF(T3778="Cumple Mayormente",0.1625,IF(T3778="Cumple Parcialmente",0.0875,0)))</f>
        <v>0.25</v>
      </c>
      <c r="AK3778">
        <f t="shared" ref="AK3778:AK3841" si="837">IF(OR(U3778="CUMPLE",U3778="No Aplica"),0.5,IF(U3778="Cumple Mayormente",0.325,IF(U3778="Cumple Parcialmente",0.175,0)))</f>
        <v>0.5</v>
      </c>
      <c r="AL3778">
        <f t="shared" ref="AL3778:AL3841" si="838">IF(OR(V3778="CUMPLE",V3778="No Aplica"),0.5,IF(V3778="Cumple Mayormente",0.325,IF(V3778="Cumple Parcialmente",0.175,0)))</f>
        <v>0.5</v>
      </c>
      <c r="AM3778">
        <f t="shared" ref="AM3778:AM3841" si="839">IF(OR(W3778="CUMPLE",W3778="No Aplica"),0.5,IF(W3778="Cumple Mayormente",0.325,IF(W3778="Cumple Parcialmente",0.175,0)))</f>
        <v>0.5</v>
      </c>
      <c r="AN3778" s="6">
        <f t="shared" si="827"/>
        <v>1</v>
      </c>
      <c r="AO3778" t="str">
        <f>VLOOKUP(BD_PONDERACIONES[[#This Row],[Comuna]],Tabla3[#All],2,0)</f>
        <v>Cordillera</v>
      </c>
    </row>
    <row r="3779" spans="1:41" x14ac:dyDescent="0.35">
      <c r="A3779" t="s">
        <v>18098</v>
      </c>
      <c r="B3779" t="s">
        <v>18099</v>
      </c>
      <c r="C3779" t="s">
        <v>18100</v>
      </c>
      <c r="D3779" s="5">
        <v>44876</v>
      </c>
      <c r="E3779" s="5">
        <v>44860</v>
      </c>
      <c r="F3779" t="s">
        <v>763</v>
      </c>
      <c r="G3779" t="s">
        <v>18101</v>
      </c>
      <c r="H3779" t="s">
        <v>3800</v>
      </c>
      <c r="J3779" t="s">
        <v>756</v>
      </c>
      <c r="K3779" t="s">
        <v>756</v>
      </c>
      <c r="L3779" t="s">
        <v>757</v>
      </c>
      <c r="M3779" t="s">
        <v>757</v>
      </c>
      <c r="N3779" t="s">
        <v>756</v>
      </c>
      <c r="O3779" t="s">
        <v>756</v>
      </c>
      <c r="P3779" t="s">
        <v>758</v>
      </c>
      <c r="Q3779" t="s">
        <v>759</v>
      </c>
      <c r="R3779" t="s">
        <v>759</v>
      </c>
      <c r="S3779" t="s">
        <v>757</v>
      </c>
      <c r="T3779" t="s">
        <v>757</v>
      </c>
      <c r="U3779" t="s">
        <v>757</v>
      </c>
      <c r="V3779" t="s">
        <v>756</v>
      </c>
      <c r="W3779" t="s">
        <v>756</v>
      </c>
      <c r="X3779" t="s">
        <v>804</v>
      </c>
      <c r="Y3779" t="str">
        <f t="shared" si="826"/>
        <v>octubre</v>
      </c>
      <c r="Z3779">
        <f>YEAR(BD_PONDERACIONES[[#This Row],[Fecha Ejecución del Ticket]])</f>
        <v>2022</v>
      </c>
      <c r="AA3779" t="str">
        <f t="shared" si="828"/>
        <v>noviembre</v>
      </c>
      <c r="AB3779">
        <f>YEAR(BD_PONDERACIONES[[#This Row],[Fecha de Inspección]])</f>
        <v>2022</v>
      </c>
      <c r="AC3779">
        <f t="shared" si="829"/>
        <v>0.5</v>
      </c>
      <c r="AD3779">
        <f t="shared" si="830"/>
        <v>0.5</v>
      </c>
      <c r="AE3779">
        <f t="shared" si="831"/>
        <v>0.5</v>
      </c>
      <c r="AF3779">
        <f t="shared" si="832"/>
        <v>0.5</v>
      </c>
      <c r="AG3779">
        <f t="shared" si="833"/>
        <v>0.5</v>
      </c>
      <c r="AH3779">
        <f t="shared" si="834"/>
        <v>0.5</v>
      </c>
      <c r="AI3779">
        <f t="shared" si="835"/>
        <v>0.25</v>
      </c>
      <c r="AJ3779">
        <f t="shared" si="836"/>
        <v>0.25</v>
      </c>
      <c r="AK3779">
        <f t="shared" si="837"/>
        <v>0.5</v>
      </c>
      <c r="AL3779">
        <f t="shared" si="838"/>
        <v>0.5</v>
      </c>
      <c r="AM3779">
        <f t="shared" si="839"/>
        <v>0.5</v>
      </c>
      <c r="AN3779" s="6">
        <f t="shared" si="827"/>
        <v>1</v>
      </c>
      <c r="AO3779" t="str">
        <f>VLOOKUP(BD_PONDERACIONES[[#This Row],[Comuna]],Tabla3[#All],2,0)</f>
        <v>Cordillera</v>
      </c>
    </row>
    <row r="3780" spans="1:41" x14ac:dyDescent="0.35">
      <c r="A3780" t="s">
        <v>18102</v>
      </c>
      <c r="B3780" t="s">
        <v>18103</v>
      </c>
      <c r="C3780" t="s">
        <v>18104</v>
      </c>
      <c r="D3780" s="5">
        <v>44876</v>
      </c>
      <c r="E3780" s="5">
        <v>44840</v>
      </c>
      <c r="F3780" t="s">
        <v>753</v>
      </c>
      <c r="G3780" t="s">
        <v>18105</v>
      </c>
      <c r="H3780" t="s">
        <v>2860</v>
      </c>
      <c r="J3780" t="s">
        <v>756</v>
      </c>
      <c r="K3780" t="s">
        <v>756</v>
      </c>
      <c r="L3780" t="s">
        <v>773</v>
      </c>
      <c r="M3780" t="s">
        <v>773</v>
      </c>
      <c r="N3780" t="s">
        <v>756</v>
      </c>
      <c r="O3780" t="s">
        <v>756</v>
      </c>
      <c r="P3780" t="s">
        <v>765</v>
      </c>
      <c r="Q3780" t="s">
        <v>759</v>
      </c>
      <c r="R3780" t="s">
        <v>759</v>
      </c>
      <c r="S3780" t="s">
        <v>756</v>
      </c>
      <c r="T3780" t="s">
        <v>756</v>
      </c>
      <c r="U3780" t="s">
        <v>756</v>
      </c>
      <c r="V3780" t="s">
        <v>756</v>
      </c>
      <c r="W3780" t="s">
        <v>756</v>
      </c>
      <c r="X3780" t="s">
        <v>18106</v>
      </c>
      <c r="Y3780" t="str">
        <f t="shared" si="826"/>
        <v>octubre</v>
      </c>
      <c r="Z3780">
        <f>YEAR(BD_PONDERACIONES[[#This Row],[Fecha Ejecución del Ticket]])</f>
        <v>2022</v>
      </c>
      <c r="AA3780" t="str">
        <f t="shared" si="828"/>
        <v>noviembre</v>
      </c>
      <c r="AB3780">
        <f>YEAR(BD_PONDERACIONES[[#This Row],[Fecha de Inspección]])</f>
        <v>2022</v>
      </c>
      <c r="AC3780">
        <f t="shared" si="829"/>
        <v>0.5</v>
      </c>
      <c r="AD3780">
        <f t="shared" si="830"/>
        <v>0.5</v>
      </c>
      <c r="AE3780">
        <f t="shared" si="831"/>
        <v>0</v>
      </c>
      <c r="AF3780">
        <f t="shared" si="832"/>
        <v>0</v>
      </c>
      <c r="AG3780">
        <f t="shared" si="833"/>
        <v>0.5</v>
      </c>
      <c r="AH3780">
        <f t="shared" si="834"/>
        <v>0.5</v>
      </c>
      <c r="AI3780">
        <f t="shared" si="835"/>
        <v>0.25</v>
      </c>
      <c r="AJ3780">
        <f t="shared" si="836"/>
        <v>0.25</v>
      </c>
      <c r="AK3780">
        <f t="shared" si="837"/>
        <v>0.5</v>
      </c>
      <c r="AL3780">
        <f t="shared" si="838"/>
        <v>0.5</v>
      </c>
      <c r="AM3780">
        <f t="shared" si="839"/>
        <v>0.5</v>
      </c>
      <c r="AN3780" s="6">
        <f t="shared" si="827"/>
        <v>0.7</v>
      </c>
      <c r="AO3780" t="str">
        <f>VLOOKUP(BD_PONDERACIONES[[#This Row],[Comuna]],Tabla3[#All],2,0)</f>
        <v>Cordillera</v>
      </c>
    </row>
    <row r="3781" spans="1:41" x14ac:dyDescent="0.35">
      <c r="A3781" t="s">
        <v>18107</v>
      </c>
      <c r="B3781" t="s">
        <v>18108</v>
      </c>
      <c r="C3781" t="s">
        <v>18109</v>
      </c>
      <c r="D3781" s="5">
        <v>44876</v>
      </c>
      <c r="E3781" s="5">
        <v>44847</v>
      </c>
      <c r="F3781" t="s">
        <v>763</v>
      </c>
      <c r="G3781" t="s">
        <v>18110</v>
      </c>
      <c r="H3781" t="s">
        <v>3800</v>
      </c>
      <c r="J3781" t="s">
        <v>756</v>
      </c>
      <c r="K3781" t="s">
        <v>756</v>
      </c>
      <c r="L3781" t="s">
        <v>773</v>
      </c>
      <c r="M3781" t="s">
        <v>773</v>
      </c>
      <c r="N3781" t="s">
        <v>756</v>
      </c>
      <c r="O3781" t="s">
        <v>756</v>
      </c>
      <c r="P3781" t="s">
        <v>758</v>
      </c>
      <c r="Q3781" t="s">
        <v>759</v>
      </c>
      <c r="R3781" t="s">
        <v>759</v>
      </c>
      <c r="S3781" t="s">
        <v>757</v>
      </c>
      <c r="T3781" t="s">
        <v>757</v>
      </c>
      <c r="U3781" t="s">
        <v>757</v>
      </c>
      <c r="V3781" t="s">
        <v>756</v>
      </c>
      <c r="W3781" t="s">
        <v>756</v>
      </c>
      <c r="X3781" t="s">
        <v>18111</v>
      </c>
      <c r="Y3781" t="str">
        <f t="shared" si="826"/>
        <v>octubre</v>
      </c>
      <c r="Z3781">
        <f>YEAR(BD_PONDERACIONES[[#This Row],[Fecha Ejecución del Ticket]])</f>
        <v>2022</v>
      </c>
      <c r="AA3781" t="str">
        <f t="shared" si="828"/>
        <v>noviembre</v>
      </c>
      <c r="AB3781">
        <f>YEAR(BD_PONDERACIONES[[#This Row],[Fecha de Inspección]])</f>
        <v>2022</v>
      </c>
      <c r="AC3781">
        <f t="shared" si="829"/>
        <v>0.5</v>
      </c>
      <c r="AD3781">
        <f t="shared" si="830"/>
        <v>0.5</v>
      </c>
      <c r="AE3781">
        <f t="shared" si="831"/>
        <v>0</v>
      </c>
      <c r="AF3781">
        <f t="shared" si="832"/>
        <v>0</v>
      </c>
      <c r="AG3781">
        <f t="shared" si="833"/>
        <v>0.5</v>
      </c>
      <c r="AH3781">
        <f t="shared" si="834"/>
        <v>0.5</v>
      </c>
      <c r="AI3781">
        <f t="shared" si="835"/>
        <v>0.25</v>
      </c>
      <c r="AJ3781">
        <f t="shared" si="836"/>
        <v>0.25</v>
      </c>
      <c r="AK3781">
        <f t="shared" si="837"/>
        <v>0.5</v>
      </c>
      <c r="AL3781">
        <f t="shared" si="838"/>
        <v>0.5</v>
      </c>
      <c r="AM3781">
        <f t="shared" si="839"/>
        <v>0.5</v>
      </c>
      <c r="AN3781" s="6">
        <f t="shared" si="827"/>
        <v>0.7</v>
      </c>
      <c r="AO3781" t="str">
        <f>VLOOKUP(BD_PONDERACIONES[[#This Row],[Comuna]],Tabla3[#All],2,0)</f>
        <v>Cordillera</v>
      </c>
    </row>
    <row r="3782" spans="1:41" x14ac:dyDescent="0.35">
      <c r="A3782" t="s">
        <v>18112</v>
      </c>
      <c r="B3782" t="s">
        <v>18113</v>
      </c>
      <c r="C3782" t="s">
        <v>18114</v>
      </c>
      <c r="D3782" s="5">
        <v>44876</v>
      </c>
      <c r="E3782" s="5">
        <v>44839</v>
      </c>
      <c r="F3782" t="s">
        <v>753</v>
      </c>
      <c r="G3782" t="s">
        <v>18115</v>
      </c>
      <c r="H3782" t="s">
        <v>2860</v>
      </c>
      <c r="J3782" t="s">
        <v>756</v>
      </c>
      <c r="K3782" t="s">
        <v>756</v>
      </c>
      <c r="L3782" t="s">
        <v>757</v>
      </c>
      <c r="M3782" t="s">
        <v>757</v>
      </c>
      <c r="N3782" t="s">
        <v>756</v>
      </c>
      <c r="O3782" t="s">
        <v>756</v>
      </c>
      <c r="P3782" t="s">
        <v>765</v>
      </c>
      <c r="Q3782" t="s">
        <v>759</v>
      </c>
      <c r="R3782" t="s">
        <v>759</v>
      </c>
      <c r="S3782" t="s">
        <v>756</v>
      </c>
      <c r="T3782" t="s">
        <v>756</v>
      </c>
      <c r="U3782" t="s">
        <v>756</v>
      </c>
      <c r="V3782" t="s">
        <v>756</v>
      </c>
      <c r="W3782" t="s">
        <v>756</v>
      </c>
      <c r="X3782" t="s">
        <v>18116</v>
      </c>
      <c r="Y3782" t="str">
        <f t="shared" si="826"/>
        <v>octubre</v>
      </c>
      <c r="Z3782">
        <f>YEAR(BD_PONDERACIONES[[#This Row],[Fecha Ejecución del Ticket]])</f>
        <v>2022</v>
      </c>
      <c r="AA3782" t="str">
        <f t="shared" si="828"/>
        <v>noviembre</v>
      </c>
      <c r="AB3782">
        <f>YEAR(BD_PONDERACIONES[[#This Row],[Fecha de Inspección]])</f>
        <v>2022</v>
      </c>
      <c r="AC3782">
        <f t="shared" si="829"/>
        <v>0.5</v>
      </c>
      <c r="AD3782">
        <f t="shared" si="830"/>
        <v>0.5</v>
      </c>
      <c r="AE3782">
        <f t="shared" si="831"/>
        <v>0.5</v>
      </c>
      <c r="AF3782">
        <f t="shared" si="832"/>
        <v>0.5</v>
      </c>
      <c r="AG3782">
        <f t="shared" si="833"/>
        <v>0.5</v>
      </c>
      <c r="AH3782">
        <f t="shared" si="834"/>
        <v>0.5</v>
      </c>
      <c r="AI3782">
        <f t="shared" si="835"/>
        <v>0.25</v>
      </c>
      <c r="AJ3782">
        <f t="shared" si="836"/>
        <v>0.25</v>
      </c>
      <c r="AK3782">
        <f t="shared" si="837"/>
        <v>0.5</v>
      </c>
      <c r="AL3782">
        <f t="shared" si="838"/>
        <v>0.5</v>
      </c>
      <c r="AM3782">
        <f t="shared" si="839"/>
        <v>0.5</v>
      </c>
      <c r="AN3782" s="6">
        <f t="shared" si="827"/>
        <v>1</v>
      </c>
      <c r="AO3782" t="str">
        <f>VLOOKUP(BD_PONDERACIONES[[#This Row],[Comuna]],Tabla3[#All],2,0)</f>
        <v>Cordillera</v>
      </c>
    </row>
    <row r="3783" spans="1:41" x14ac:dyDescent="0.35">
      <c r="A3783" t="s">
        <v>18117</v>
      </c>
      <c r="B3783" t="s">
        <v>18118</v>
      </c>
      <c r="C3783" t="s">
        <v>18119</v>
      </c>
      <c r="D3783" s="5">
        <v>44876</v>
      </c>
      <c r="E3783" s="5">
        <v>44839</v>
      </c>
      <c r="F3783" t="s">
        <v>753</v>
      </c>
      <c r="G3783" t="s">
        <v>18120</v>
      </c>
      <c r="H3783" t="s">
        <v>2860</v>
      </c>
      <c r="J3783" t="s">
        <v>756</v>
      </c>
      <c r="K3783" t="s">
        <v>756</v>
      </c>
      <c r="L3783" t="s">
        <v>757</v>
      </c>
      <c r="M3783" t="s">
        <v>757</v>
      </c>
      <c r="N3783" t="s">
        <v>756</v>
      </c>
      <c r="O3783" t="s">
        <v>756</v>
      </c>
      <c r="P3783" t="s">
        <v>758</v>
      </c>
      <c r="Q3783" t="s">
        <v>759</v>
      </c>
      <c r="R3783" t="s">
        <v>759</v>
      </c>
      <c r="S3783" t="s">
        <v>757</v>
      </c>
      <c r="T3783" t="s">
        <v>757</v>
      </c>
      <c r="U3783" t="s">
        <v>757</v>
      </c>
      <c r="V3783" t="s">
        <v>756</v>
      </c>
      <c r="W3783" t="s">
        <v>756</v>
      </c>
      <c r="X3783" t="s">
        <v>18121</v>
      </c>
      <c r="Y3783" t="str">
        <f t="shared" si="826"/>
        <v>octubre</v>
      </c>
      <c r="Z3783">
        <f>YEAR(BD_PONDERACIONES[[#This Row],[Fecha Ejecución del Ticket]])</f>
        <v>2022</v>
      </c>
      <c r="AA3783" t="str">
        <f t="shared" si="828"/>
        <v>noviembre</v>
      </c>
      <c r="AB3783">
        <f>YEAR(BD_PONDERACIONES[[#This Row],[Fecha de Inspección]])</f>
        <v>2022</v>
      </c>
      <c r="AC3783">
        <f t="shared" si="829"/>
        <v>0.5</v>
      </c>
      <c r="AD3783">
        <f t="shared" si="830"/>
        <v>0.5</v>
      </c>
      <c r="AE3783">
        <f t="shared" si="831"/>
        <v>0.5</v>
      </c>
      <c r="AF3783">
        <f t="shared" si="832"/>
        <v>0.5</v>
      </c>
      <c r="AG3783">
        <f t="shared" si="833"/>
        <v>0.5</v>
      </c>
      <c r="AH3783">
        <f t="shared" si="834"/>
        <v>0.5</v>
      </c>
      <c r="AI3783">
        <f t="shared" si="835"/>
        <v>0.25</v>
      </c>
      <c r="AJ3783">
        <f t="shared" si="836"/>
        <v>0.25</v>
      </c>
      <c r="AK3783">
        <f t="shared" si="837"/>
        <v>0.5</v>
      </c>
      <c r="AL3783">
        <f t="shared" si="838"/>
        <v>0.5</v>
      </c>
      <c r="AM3783">
        <f t="shared" si="839"/>
        <v>0.5</v>
      </c>
      <c r="AN3783" s="6">
        <f t="shared" si="827"/>
        <v>1</v>
      </c>
      <c r="AO3783" t="str">
        <f>VLOOKUP(BD_PONDERACIONES[[#This Row],[Comuna]],Tabla3[#All],2,0)</f>
        <v>Cordillera</v>
      </c>
    </row>
    <row r="3784" spans="1:41" x14ac:dyDescent="0.35">
      <c r="A3784" t="s">
        <v>18122</v>
      </c>
      <c r="B3784" t="s">
        <v>18123</v>
      </c>
      <c r="C3784" t="s">
        <v>18124</v>
      </c>
      <c r="D3784" s="5">
        <v>44876</v>
      </c>
      <c r="E3784" s="5">
        <v>44848</v>
      </c>
      <c r="F3784" t="s">
        <v>763</v>
      </c>
      <c r="G3784" t="s">
        <v>18125</v>
      </c>
      <c r="H3784" t="s">
        <v>3800</v>
      </c>
      <c r="J3784" t="s">
        <v>756</v>
      </c>
      <c r="K3784" t="s">
        <v>756</v>
      </c>
      <c r="L3784" t="s">
        <v>757</v>
      </c>
      <c r="M3784" t="s">
        <v>757</v>
      </c>
      <c r="N3784" t="s">
        <v>756</v>
      </c>
      <c r="O3784" t="s">
        <v>756</v>
      </c>
      <c r="P3784" t="s">
        <v>758</v>
      </c>
      <c r="Q3784" t="s">
        <v>759</v>
      </c>
      <c r="R3784" t="s">
        <v>759</v>
      </c>
      <c r="S3784" t="s">
        <v>757</v>
      </c>
      <c r="T3784" t="s">
        <v>757</v>
      </c>
      <c r="U3784" t="s">
        <v>757</v>
      </c>
      <c r="V3784" t="s">
        <v>773</v>
      </c>
      <c r="W3784" t="s">
        <v>773</v>
      </c>
      <c r="X3784" t="s">
        <v>18126</v>
      </c>
      <c r="Y3784" t="str">
        <f t="shared" si="826"/>
        <v>octubre</v>
      </c>
      <c r="Z3784">
        <f>YEAR(BD_PONDERACIONES[[#This Row],[Fecha Ejecución del Ticket]])</f>
        <v>2022</v>
      </c>
      <c r="AA3784" t="str">
        <f t="shared" si="828"/>
        <v>noviembre</v>
      </c>
      <c r="AB3784">
        <f>YEAR(BD_PONDERACIONES[[#This Row],[Fecha de Inspección]])</f>
        <v>2022</v>
      </c>
      <c r="AC3784">
        <f t="shared" si="829"/>
        <v>0.5</v>
      </c>
      <c r="AD3784">
        <f t="shared" si="830"/>
        <v>0.5</v>
      </c>
      <c r="AE3784">
        <f t="shared" si="831"/>
        <v>0.5</v>
      </c>
      <c r="AF3784">
        <f t="shared" si="832"/>
        <v>0.5</v>
      </c>
      <c r="AG3784">
        <f t="shared" si="833"/>
        <v>0.5</v>
      </c>
      <c r="AH3784">
        <f t="shared" si="834"/>
        <v>0.5</v>
      </c>
      <c r="AI3784">
        <f t="shared" si="835"/>
        <v>0.25</v>
      </c>
      <c r="AJ3784">
        <f t="shared" si="836"/>
        <v>0.25</v>
      </c>
      <c r="AK3784">
        <f t="shared" si="837"/>
        <v>0.5</v>
      </c>
      <c r="AL3784">
        <f t="shared" si="838"/>
        <v>0</v>
      </c>
      <c r="AM3784">
        <f t="shared" si="839"/>
        <v>0</v>
      </c>
      <c r="AN3784" s="6">
        <f t="shared" si="827"/>
        <v>0.8</v>
      </c>
      <c r="AO3784" t="str">
        <f>VLOOKUP(BD_PONDERACIONES[[#This Row],[Comuna]],Tabla3[#All],2,0)</f>
        <v>Cordillera</v>
      </c>
    </row>
    <row r="3785" spans="1:41" x14ac:dyDescent="0.35">
      <c r="A3785" t="s">
        <v>18127</v>
      </c>
      <c r="B3785" t="s">
        <v>18128</v>
      </c>
      <c r="C3785" t="s">
        <v>18129</v>
      </c>
      <c r="D3785" s="5">
        <v>44876</v>
      </c>
      <c r="E3785" s="5">
        <v>44846</v>
      </c>
      <c r="F3785" t="s">
        <v>753</v>
      </c>
      <c r="G3785" t="s">
        <v>18130</v>
      </c>
      <c r="H3785" t="s">
        <v>2860</v>
      </c>
      <c r="J3785" t="s">
        <v>756</v>
      </c>
      <c r="K3785" t="s">
        <v>756</v>
      </c>
      <c r="L3785" t="s">
        <v>757</v>
      </c>
      <c r="M3785" t="s">
        <v>757</v>
      </c>
      <c r="N3785" t="s">
        <v>756</v>
      </c>
      <c r="O3785" t="s">
        <v>756</v>
      </c>
      <c r="P3785" t="s">
        <v>758</v>
      </c>
      <c r="Q3785" t="s">
        <v>759</v>
      </c>
      <c r="R3785" t="s">
        <v>759</v>
      </c>
      <c r="S3785" t="s">
        <v>757</v>
      </c>
      <c r="T3785" t="s">
        <v>757</v>
      </c>
      <c r="U3785" t="s">
        <v>757</v>
      </c>
      <c r="V3785" t="s">
        <v>756</v>
      </c>
      <c r="W3785" t="s">
        <v>756</v>
      </c>
      <c r="X3785" t="s">
        <v>18131</v>
      </c>
      <c r="Y3785" t="str">
        <f t="shared" si="826"/>
        <v>octubre</v>
      </c>
      <c r="Z3785">
        <f>YEAR(BD_PONDERACIONES[[#This Row],[Fecha Ejecución del Ticket]])</f>
        <v>2022</v>
      </c>
      <c r="AA3785" t="str">
        <f t="shared" si="828"/>
        <v>noviembre</v>
      </c>
      <c r="AB3785">
        <f>YEAR(BD_PONDERACIONES[[#This Row],[Fecha de Inspección]])</f>
        <v>2022</v>
      </c>
      <c r="AC3785">
        <f t="shared" si="829"/>
        <v>0.5</v>
      </c>
      <c r="AD3785">
        <f t="shared" si="830"/>
        <v>0.5</v>
      </c>
      <c r="AE3785">
        <f t="shared" si="831"/>
        <v>0.5</v>
      </c>
      <c r="AF3785">
        <f t="shared" si="832"/>
        <v>0.5</v>
      </c>
      <c r="AG3785">
        <f t="shared" si="833"/>
        <v>0.5</v>
      </c>
      <c r="AH3785">
        <f t="shared" si="834"/>
        <v>0.5</v>
      </c>
      <c r="AI3785">
        <f t="shared" si="835"/>
        <v>0.25</v>
      </c>
      <c r="AJ3785">
        <f t="shared" si="836"/>
        <v>0.25</v>
      </c>
      <c r="AK3785">
        <f t="shared" si="837"/>
        <v>0.5</v>
      </c>
      <c r="AL3785">
        <f t="shared" si="838"/>
        <v>0.5</v>
      </c>
      <c r="AM3785">
        <f t="shared" si="839"/>
        <v>0.5</v>
      </c>
      <c r="AN3785" s="6">
        <f t="shared" si="827"/>
        <v>1</v>
      </c>
      <c r="AO3785" t="str">
        <f>VLOOKUP(BD_PONDERACIONES[[#This Row],[Comuna]],Tabla3[#All],2,0)</f>
        <v>Cordillera</v>
      </c>
    </row>
    <row r="3786" spans="1:41" x14ac:dyDescent="0.35">
      <c r="A3786" t="s">
        <v>18132</v>
      </c>
      <c r="B3786" t="s">
        <v>18133</v>
      </c>
      <c r="C3786" t="s">
        <v>18134</v>
      </c>
      <c r="D3786" s="5">
        <v>44876</v>
      </c>
      <c r="E3786" s="5">
        <v>44843</v>
      </c>
      <c r="F3786" t="s">
        <v>753</v>
      </c>
      <c r="G3786" t="s">
        <v>18135</v>
      </c>
      <c r="H3786" t="s">
        <v>2860</v>
      </c>
      <c r="J3786" t="s">
        <v>756</v>
      </c>
      <c r="K3786" t="s">
        <v>756</v>
      </c>
      <c r="L3786" t="s">
        <v>757</v>
      </c>
      <c r="M3786" t="s">
        <v>757</v>
      </c>
      <c r="N3786" t="s">
        <v>756</v>
      </c>
      <c r="O3786" t="s">
        <v>756</v>
      </c>
      <c r="P3786" t="s">
        <v>758</v>
      </c>
      <c r="Q3786" t="s">
        <v>759</v>
      </c>
      <c r="R3786" t="s">
        <v>759</v>
      </c>
      <c r="S3786" t="s">
        <v>757</v>
      </c>
      <c r="T3786" t="s">
        <v>757</v>
      </c>
      <c r="U3786" t="s">
        <v>757</v>
      </c>
      <c r="V3786" t="s">
        <v>756</v>
      </c>
      <c r="W3786" t="s">
        <v>756</v>
      </c>
      <c r="X3786" t="s">
        <v>18136</v>
      </c>
      <c r="Y3786" t="str">
        <f t="shared" si="826"/>
        <v>octubre</v>
      </c>
      <c r="Z3786">
        <f>YEAR(BD_PONDERACIONES[[#This Row],[Fecha Ejecución del Ticket]])</f>
        <v>2022</v>
      </c>
      <c r="AA3786" t="str">
        <f t="shared" si="828"/>
        <v>noviembre</v>
      </c>
      <c r="AB3786">
        <f>YEAR(BD_PONDERACIONES[[#This Row],[Fecha de Inspección]])</f>
        <v>2022</v>
      </c>
      <c r="AC3786">
        <f t="shared" si="829"/>
        <v>0.5</v>
      </c>
      <c r="AD3786">
        <f t="shared" si="830"/>
        <v>0.5</v>
      </c>
      <c r="AE3786">
        <f t="shared" si="831"/>
        <v>0.5</v>
      </c>
      <c r="AF3786">
        <f t="shared" si="832"/>
        <v>0.5</v>
      </c>
      <c r="AG3786">
        <f t="shared" si="833"/>
        <v>0.5</v>
      </c>
      <c r="AH3786">
        <f t="shared" si="834"/>
        <v>0.5</v>
      </c>
      <c r="AI3786">
        <f t="shared" si="835"/>
        <v>0.25</v>
      </c>
      <c r="AJ3786">
        <f t="shared" si="836"/>
        <v>0.25</v>
      </c>
      <c r="AK3786">
        <f t="shared" si="837"/>
        <v>0.5</v>
      </c>
      <c r="AL3786">
        <f t="shared" si="838"/>
        <v>0.5</v>
      </c>
      <c r="AM3786">
        <f t="shared" si="839"/>
        <v>0.5</v>
      </c>
      <c r="AN3786" s="6">
        <f t="shared" si="827"/>
        <v>1</v>
      </c>
      <c r="AO3786" t="str">
        <f>VLOOKUP(BD_PONDERACIONES[[#This Row],[Comuna]],Tabla3[#All],2,0)</f>
        <v>Cordillera</v>
      </c>
    </row>
    <row r="3787" spans="1:41" x14ac:dyDescent="0.35">
      <c r="A3787" t="s">
        <v>18137</v>
      </c>
      <c r="B3787" t="s">
        <v>18138</v>
      </c>
      <c r="C3787" t="s">
        <v>18139</v>
      </c>
      <c r="D3787" s="5">
        <v>44876</v>
      </c>
      <c r="E3787" s="5">
        <v>44836</v>
      </c>
      <c r="F3787" t="s">
        <v>753</v>
      </c>
      <c r="G3787" t="s">
        <v>18140</v>
      </c>
      <c r="H3787" t="s">
        <v>2860</v>
      </c>
      <c r="J3787" t="s">
        <v>756</v>
      </c>
      <c r="K3787" t="s">
        <v>756</v>
      </c>
      <c r="L3787" t="s">
        <v>773</v>
      </c>
      <c r="M3787" t="s">
        <v>773</v>
      </c>
      <c r="N3787" t="s">
        <v>756</v>
      </c>
      <c r="O3787" t="s">
        <v>756</v>
      </c>
      <c r="P3787" t="s">
        <v>758</v>
      </c>
      <c r="Q3787" t="s">
        <v>759</v>
      </c>
      <c r="R3787" t="s">
        <v>759</v>
      </c>
      <c r="S3787" t="s">
        <v>757</v>
      </c>
      <c r="T3787" t="s">
        <v>757</v>
      </c>
      <c r="U3787" t="s">
        <v>757</v>
      </c>
      <c r="V3787" t="s">
        <v>756</v>
      </c>
      <c r="W3787" t="s">
        <v>756</v>
      </c>
      <c r="X3787" t="s">
        <v>18141</v>
      </c>
      <c r="Y3787" t="str">
        <f t="shared" si="826"/>
        <v>octubre</v>
      </c>
      <c r="Z3787">
        <f>YEAR(BD_PONDERACIONES[[#This Row],[Fecha Ejecución del Ticket]])</f>
        <v>2022</v>
      </c>
      <c r="AA3787" t="str">
        <f t="shared" si="828"/>
        <v>noviembre</v>
      </c>
      <c r="AB3787">
        <f>YEAR(BD_PONDERACIONES[[#This Row],[Fecha de Inspección]])</f>
        <v>2022</v>
      </c>
      <c r="AC3787">
        <f t="shared" si="829"/>
        <v>0.5</v>
      </c>
      <c r="AD3787">
        <f t="shared" si="830"/>
        <v>0.5</v>
      </c>
      <c r="AE3787">
        <f t="shared" si="831"/>
        <v>0</v>
      </c>
      <c r="AF3787">
        <f t="shared" si="832"/>
        <v>0</v>
      </c>
      <c r="AG3787">
        <f t="shared" si="833"/>
        <v>0.5</v>
      </c>
      <c r="AH3787">
        <f t="shared" si="834"/>
        <v>0.5</v>
      </c>
      <c r="AI3787">
        <f t="shared" si="835"/>
        <v>0.25</v>
      </c>
      <c r="AJ3787">
        <f t="shared" si="836"/>
        <v>0.25</v>
      </c>
      <c r="AK3787">
        <f t="shared" si="837"/>
        <v>0.5</v>
      </c>
      <c r="AL3787">
        <f t="shared" si="838"/>
        <v>0.5</v>
      </c>
      <c r="AM3787">
        <f t="shared" si="839"/>
        <v>0.5</v>
      </c>
      <c r="AN3787" s="6">
        <f t="shared" si="827"/>
        <v>0.7</v>
      </c>
      <c r="AO3787" t="str">
        <f>VLOOKUP(BD_PONDERACIONES[[#This Row],[Comuna]],Tabla3[#All],2,0)</f>
        <v>Cordillera</v>
      </c>
    </row>
    <row r="3788" spans="1:41" x14ac:dyDescent="0.35">
      <c r="A3788" t="s">
        <v>18142</v>
      </c>
      <c r="B3788" t="s">
        <v>18143</v>
      </c>
      <c r="C3788" t="s">
        <v>18144</v>
      </c>
      <c r="D3788" s="5">
        <v>44876</v>
      </c>
      <c r="E3788" s="5">
        <v>44845</v>
      </c>
      <c r="F3788" t="s">
        <v>753</v>
      </c>
      <c r="G3788" t="s">
        <v>18145</v>
      </c>
      <c r="H3788" t="s">
        <v>2860</v>
      </c>
      <c r="J3788" t="s">
        <v>756</v>
      </c>
      <c r="K3788" t="s">
        <v>756</v>
      </c>
      <c r="L3788" t="s">
        <v>757</v>
      </c>
      <c r="M3788" t="s">
        <v>757</v>
      </c>
      <c r="N3788" t="s">
        <v>756</v>
      </c>
      <c r="O3788" t="s">
        <v>756</v>
      </c>
      <c r="P3788" t="s">
        <v>758</v>
      </c>
      <c r="Q3788" t="s">
        <v>759</v>
      </c>
      <c r="R3788" t="s">
        <v>759</v>
      </c>
      <c r="S3788" t="s">
        <v>757</v>
      </c>
      <c r="T3788" t="s">
        <v>757</v>
      </c>
      <c r="U3788" t="s">
        <v>757</v>
      </c>
      <c r="V3788" t="s">
        <v>756</v>
      </c>
      <c r="W3788" t="s">
        <v>756</v>
      </c>
      <c r="X3788" t="s">
        <v>18146</v>
      </c>
      <c r="Y3788" t="str">
        <f t="shared" si="826"/>
        <v>octubre</v>
      </c>
      <c r="Z3788">
        <f>YEAR(BD_PONDERACIONES[[#This Row],[Fecha Ejecución del Ticket]])</f>
        <v>2022</v>
      </c>
      <c r="AA3788" t="str">
        <f t="shared" si="828"/>
        <v>noviembre</v>
      </c>
      <c r="AB3788">
        <f>YEAR(BD_PONDERACIONES[[#This Row],[Fecha de Inspección]])</f>
        <v>2022</v>
      </c>
      <c r="AC3788">
        <f t="shared" si="829"/>
        <v>0.5</v>
      </c>
      <c r="AD3788">
        <f t="shared" si="830"/>
        <v>0.5</v>
      </c>
      <c r="AE3788">
        <f t="shared" si="831"/>
        <v>0.5</v>
      </c>
      <c r="AF3788">
        <f t="shared" si="832"/>
        <v>0.5</v>
      </c>
      <c r="AG3788">
        <f t="shared" si="833"/>
        <v>0.5</v>
      </c>
      <c r="AH3788">
        <f t="shared" si="834"/>
        <v>0.5</v>
      </c>
      <c r="AI3788">
        <f t="shared" si="835"/>
        <v>0.25</v>
      </c>
      <c r="AJ3788">
        <f t="shared" si="836"/>
        <v>0.25</v>
      </c>
      <c r="AK3788">
        <f t="shared" si="837"/>
        <v>0.5</v>
      </c>
      <c r="AL3788">
        <f t="shared" si="838"/>
        <v>0.5</v>
      </c>
      <c r="AM3788">
        <f t="shared" si="839"/>
        <v>0.5</v>
      </c>
      <c r="AN3788" s="6">
        <f t="shared" si="827"/>
        <v>1</v>
      </c>
      <c r="AO3788" t="str">
        <f>VLOOKUP(BD_PONDERACIONES[[#This Row],[Comuna]],Tabla3[#All],2,0)</f>
        <v>Cordillera</v>
      </c>
    </row>
    <row r="3789" spans="1:41" x14ac:dyDescent="0.35">
      <c r="A3789" t="s">
        <v>18147</v>
      </c>
      <c r="B3789" t="s">
        <v>18148</v>
      </c>
      <c r="C3789" t="s">
        <v>18149</v>
      </c>
      <c r="D3789" s="5">
        <v>44876</v>
      </c>
      <c r="E3789" s="5">
        <v>44836</v>
      </c>
      <c r="F3789" t="s">
        <v>753</v>
      </c>
      <c r="G3789" t="s">
        <v>18150</v>
      </c>
      <c r="H3789" t="s">
        <v>2860</v>
      </c>
      <c r="J3789" t="s">
        <v>756</v>
      </c>
      <c r="K3789" t="s">
        <v>756</v>
      </c>
      <c r="L3789" t="s">
        <v>757</v>
      </c>
      <c r="M3789" t="s">
        <v>757</v>
      </c>
      <c r="N3789" t="s">
        <v>756</v>
      </c>
      <c r="O3789" t="s">
        <v>756</v>
      </c>
      <c r="P3789" t="s">
        <v>765</v>
      </c>
      <c r="Q3789" t="s">
        <v>18151</v>
      </c>
      <c r="R3789" t="s">
        <v>759</v>
      </c>
      <c r="S3789" t="s">
        <v>756</v>
      </c>
      <c r="T3789" t="s">
        <v>756</v>
      </c>
      <c r="U3789" t="s">
        <v>756</v>
      </c>
      <c r="V3789" t="s">
        <v>756</v>
      </c>
      <c r="W3789" t="s">
        <v>756</v>
      </c>
      <c r="X3789" t="s">
        <v>18152</v>
      </c>
      <c r="Y3789" t="str">
        <f t="shared" si="826"/>
        <v>octubre</v>
      </c>
      <c r="Z3789">
        <f>YEAR(BD_PONDERACIONES[[#This Row],[Fecha Ejecución del Ticket]])</f>
        <v>2022</v>
      </c>
      <c r="AA3789" t="str">
        <f t="shared" si="828"/>
        <v>noviembre</v>
      </c>
      <c r="AB3789">
        <f>YEAR(BD_PONDERACIONES[[#This Row],[Fecha de Inspección]])</f>
        <v>2022</v>
      </c>
      <c r="AC3789">
        <f t="shared" si="829"/>
        <v>0.5</v>
      </c>
      <c r="AD3789">
        <f t="shared" si="830"/>
        <v>0.5</v>
      </c>
      <c r="AE3789">
        <f t="shared" si="831"/>
        <v>0.5</v>
      </c>
      <c r="AF3789">
        <f t="shared" si="832"/>
        <v>0.5</v>
      </c>
      <c r="AG3789">
        <f t="shared" si="833"/>
        <v>0.5</v>
      </c>
      <c r="AH3789">
        <f t="shared" si="834"/>
        <v>0.5</v>
      </c>
      <c r="AI3789">
        <f t="shared" si="835"/>
        <v>0.25</v>
      </c>
      <c r="AJ3789">
        <f t="shared" si="836"/>
        <v>0.25</v>
      </c>
      <c r="AK3789">
        <f t="shared" si="837"/>
        <v>0.5</v>
      </c>
      <c r="AL3789">
        <f t="shared" si="838"/>
        <v>0.5</v>
      </c>
      <c r="AM3789">
        <f t="shared" si="839"/>
        <v>0.5</v>
      </c>
      <c r="AN3789" s="6">
        <f t="shared" si="827"/>
        <v>1</v>
      </c>
      <c r="AO3789" t="str">
        <f>VLOOKUP(BD_PONDERACIONES[[#This Row],[Comuna]],Tabla3[#All],2,0)</f>
        <v>Cordillera</v>
      </c>
    </row>
    <row r="3790" spans="1:41" x14ac:dyDescent="0.35">
      <c r="A3790" t="s">
        <v>18153</v>
      </c>
      <c r="B3790" t="s">
        <v>18154</v>
      </c>
      <c r="C3790" t="s">
        <v>18155</v>
      </c>
      <c r="D3790" s="5">
        <v>44876</v>
      </c>
      <c r="E3790" s="5">
        <v>44836</v>
      </c>
      <c r="F3790" t="s">
        <v>753</v>
      </c>
      <c r="G3790" t="s">
        <v>18156</v>
      </c>
      <c r="H3790" t="s">
        <v>2860</v>
      </c>
      <c r="J3790" t="s">
        <v>756</v>
      </c>
      <c r="K3790" t="s">
        <v>756</v>
      </c>
      <c r="L3790" t="s">
        <v>757</v>
      </c>
      <c r="M3790" t="s">
        <v>757</v>
      </c>
      <c r="N3790" t="s">
        <v>756</v>
      </c>
      <c r="O3790" t="s">
        <v>756</v>
      </c>
      <c r="P3790" t="s">
        <v>765</v>
      </c>
      <c r="Q3790" t="s">
        <v>759</v>
      </c>
      <c r="R3790" t="s">
        <v>759</v>
      </c>
      <c r="S3790" t="s">
        <v>757</v>
      </c>
      <c r="T3790" t="s">
        <v>757</v>
      </c>
      <c r="U3790" t="s">
        <v>756</v>
      </c>
      <c r="V3790" t="s">
        <v>756</v>
      </c>
      <c r="W3790" t="s">
        <v>756</v>
      </c>
      <c r="X3790" t="s">
        <v>11647</v>
      </c>
      <c r="Y3790" t="str">
        <f t="shared" si="826"/>
        <v>octubre</v>
      </c>
      <c r="Z3790">
        <f>YEAR(BD_PONDERACIONES[[#This Row],[Fecha Ejecución del Ticket]])</f>
        <v>2022</v>
      </c>
      <c r="AA3790" t="str">
        <f t="shared" si="828"/>
        <v>noviembre</v>
      </c>
      <c r="AB3790">
        <f>YEAR(BD_PONDERACIONES[[#This Row],[Fecha de Inspección]])</f>
        <v>2022</v>
      </c>
      <c r="AC3790">
        <f t="shared" si="829"/>
        <v>0.5</v>
      </c>
      <c r="AD3790">
        <f t="shared" si="830"/>
        <v>0.5</v>
      </c>
      <c r="AE3790">
        <f t="shared" si="831"/>
        <v>0.5</v>
      </c>
      <c r="AF3790">
        <f t="shared" si="832"/>
        <v>0.5</v>
      </c>
      <c r="AG3790">
        <f t="shared" si="833"/>
        <v>0.5</v>
      </c>
      <c r="AH3790">
        <f t="shared" si="834"/>
        <v>0.5</v>
      </c>
      <c r="AI3790">
        <f t="shared" si="835"/>
        <v>0.25</v>
      </c>
      <c r="AJ3790">
        <f t="shared" si="836"/>
        <v>0.25</v>
      </c>
      <c r="AK3790">
        <f t="shared" si="837"/>
        <v>0.5</v>
      </c>
      <c r="AL3790">
        <f t="shared" si="838"/>
        <v>0.5</v>
      </c>
      <c r="AM3790">
        <f t="shared" si="839"/>
        <v>0.5</v>
      </c>
      <c r="AN3790" s="6">
        <f t="shared" si="827"/>
        <v>1</v>
      </c>
      <c r="AO3790" t="str">
        <f>VLOOKUP(BD_PONDERACIONES[[#This Row],[Comuna]],Tabla3[#All],2,0)</f>
        <v>Cordillera</v>
      </c>
    </row>
    <row r="3791" spans="1:41" x14ac:dyDescent="0.35">
      <c r="A3791" t="s">
        <v>18157</v>
      </c>
      <c r="B3791" t="s">
        <v>18158</v>
      </c>
      <c r="C3791" t="s">
        <v>18159</v>
      </c>
      <c r="D3791" s="5">
        <v>44876</v>
      </c>
      <c r="E3791" s="5">
        <v>44840</v>
      </c>
      <c r="F3791" t="s">
        <v>753</v>
      </c>
      <c r="G3791" t="s">
        <v>18160</v>
      </c>
      <c r="H3791" t="s">
        <v>2860</v>
      </c>
      <c r="J3791" t="s">
        <v>756</v>
      </c>
      <c r="K3791" t="s">
        <v>756</v>
      </c>
      <c r="L3791" t="s">
        <v>773</v>
      </c>
      <c r="M3791" t="s">
        <v>773</v>
      </c>
      <c r="N3791" t="s">
        <v>756</v>
      </c>
      <c r="O3791" t="s">
        <v>756</v>
      </c>
      <c r="P3791" t="s">
        <v>758</v>
      </c>
      <c r="Q3791" t="s">
        <v>759</v>
      </c>
      <c r="R3791" t="s">
        <v>759</v>
      </c>
      <c r="S3791" t="s">
        <v>757</v>
      </c>
      <c r="T3791" t="s">
        <v>757</v>
      </c>
      <c r="U3791" t="s">
        <v>757</v>
      </c>
      <c r="V3791" t="s">
        <v>756</v>
      </c>
      <c r="W3791" t="s">
        <v>756</v>
      </c>
      <c r="X3791" t="s">
        <v>18161</v>
      </c>
      <c r="Y3791" t="str">
        <f t="shared" si="826"/>
        <v>octubre</v>
      </c>
      <c r="Z3791">
        <f>YEAR(BD_PONDERACIONES[[#This Row],[Fecha Ejecución del Ticket]])</f>
        <v>2022</v>
      </c>
      <c r="AA3791" t="str">
        <f t="shared" si="828"/>
        <v>noviembre</v>
      </c>
      <c r="AB3791">
        <f>YEAR(BD_PONDERACIONES[[#This Row],[Fecha de Inspección]])</f>
        <v>2022</v>
      </c>
      <c r="AC3791">
        <f t="shared" si="829"/>
        <v>0.5</v>
      </c>
      <c r="AD3791">
        <f t="shared" si="830"/>
        <v>0.5</v>
      </c>
      <c r="AE3791">
        <f t="shared" si="831"/>
        <v>0</v>
      </c>
      <c r="AF3791">
        <f t="shared" si="832"/>
        <v>0</v>
      </c>
      <c r="AG3791">
        <f t="shared" si="833"/>
        <v>0.5</v>
      </c>
      <c r="AH3791">
        <f t="shared" si="834"/>
        <v>0.5</v>
      </c>
      <c r="AI3791">
        <f t="shared" si="835"/>
        <v>0.25</v>
      </c>
      <c r="AJ3791">
        <f t="shared" si="836"/>
        <v>0.25</v>
      </c>
      <c r="AK3791">
        <f t="shared" si="837"/>
        <v>0.5</v>
      </c>
      <c r="AL3791">
        <f t="shared" si="838"/>
        <v>0.5</v>
      </c>
      <c r="AM3791">
        <f t="shared" si="839"/>
        <v>0.5</v>
      </c>
      <c r="AN3791" s="6">
        <f t="shared" si="827"/>
        <v>0.7</v>
      </c>
      <c r="AO3791" t="str">
        <f>VLOOKUP(BD_PONDERACIONES[[#This Row],[Comuna]],Tabla3[#All],2,0)</f>
        <v>Cordillera</v>
      </c>
    </row>
    <row r="3792" spans="1:41" x14ac:dyDescent="0.35">
      <c r="A3792" t="s">
        <v>18162</v>
      </c>
      <c r="B3792" t="s">
        <v>18163</v>
      </c>
      <c r="C3792" t="s">
        <v>18164</v>
      </c>
      <c r="D3792" s="5">
        <v>44876</v>
      </c>
      <c r="E3792" s="5">
        <v>44840</v>
      </c>
      <c r="F3792" t="s">
        <v>753</v>
      </c>
      <c r="G3792" t="s">
        <v>18165</v>
      </c>
      <c r="H3792" t="s">
        <v>2860</v>
      </c>
      <c r="J3792" t="s">
        <v>756</v>
      </c>
      <c r="K3792" t="s">
        <v>756</v>
      </c>
      <c r="L3792" t="s">
        <v>757</v>
      </c>
      <c r="M3792" t="s">
        <v>757</v>
      </c>
      <c r="N3792" t="s">
        <v>756</v>
      </c>
      <c r="O3792" t="s">
        <v>756</v>
      </c>
      <c r="P3792" t="s">
        <v>758</v>
      </c>
      <c r="Q3792" t="s">
        <v>759</v>
      </c>
      <c r="R3792" t="s">
        <v>759</v>
      </c>
      <c r="S3792" t="s">
        <v>757</v>
      </c>
      <c r="T3792" t="s">
        <v>757</v>
      </c>
      <c r="U3792" t="s">
        <v>757</v>
      </c>
      <c r="V3792" t="s">
        <v>756</v>
      </c>
      <c r="W3792" t="s">
        <v>756</v>
      </c>
      <c r="X3792" t="s">
        <v>18166</v>
      </c>
      <c r="Y3792" t="str">
        <f t="shared" si="826"/>
        <v>octubre</v>
      </c>
      <c r="Z3792">
        <f>YEAR(BD_PONDERACIONES[[#This Row],[Fecha Ejecución del Ticket]])</f>
        <v>2022</v>
      </c>
      <c r="AA3792" t="str">
        <f t="shared" si="828"/>
        <v>noviembre</v>
      </c>
      <c r="AB3792">
        <f>YEAR(BD_PONDERACIONES[[#This Row],[Fecha de Inspección]])</f>
        <v>2022</v>
      </c>
      <c r="AC3792">
        <f t="shared" si="829"/>
        <v>0.5</v>
      </c>
      <c r="AD3792">
        <f t="shared" si="830"/>
        <v>0.5</v>
      </c>
      <c r="AE3792">
        <f t="shared" si="831"/>
        <v>0.5</v>
      </c>
      <c r="AF3792">
        <f t="shared" si="832"/>
        <v>0.5</v>
      </c>
      <c r="AG3792">
        <f t="shared" si="833"/>
        <v>0.5</v>
      </c>
      <c r="AH3792">
        <f t="shared" si="834"/>
        <v>0.5</v>
      </c>
      <c r="AI3792">
        <f t="shared" si="835"/>
        <v>0.25</v>
      </c>
      <c r="AJ3792">
        <f t="shared" si="836"/>
        <v>0.25</v>
      </c>
      <c r="AK3792">
        <f t="shared" si="837"/>
        <v>0.5</v>
      </c>
      <c r="AL3792">
        <f t="shared" si="838"/>
        <v>0.5</v>
      </c>
      <c r="AM3792">
        <f t="shared" si="839"/>
        <v>0.5</v>
      </c>
      <c r="AN3792" s="6">
        <f t="shared" si="827"/>
        <v>1</v>
      </c>
      <c r="AO3792" t="str">
        <f>VLOOKUP(BD_PONDERACIONES[[#This Row],[Comuna]],Tabla3[#All],2,0)</f>
        <v>Cordillera</v>
      </c>
    </row>
    <row r="3793" spans="1:41" x14ac:dyDescent="0.35">
      <c r="A3793" t="s">
        <v>18167</v>
      </c>
      <c r="B3793" t="s">
        <v>18168</v>
      </c>
      <c r="C3793" t="s">
        <v>18169</v>
      </c>
      <c r="D3793" s="5">
        <v>44876</v>
      </c>
      <c r="E3793" s="5">
        <v>44850</v>
      </c>
      <c r="F3793" t="s">
        <v>763</v>
      </c>
      <c r="G3793" t="s">
        <v>18170</v>
      </c>
      <c r="H3793" t="s">
        <v>3800</v>
      </c>
      <c r="J3793" t="s">
        <v>756</v>
      </c>
      <c r="K3793" t="s">
        <v>756</v>
      </c>
      <c r="L3793" t="s">
        <v>757</v>
      </c>
      <c r="M3793" t="s">
        <v>757</v>
      </c>
      <c r="N3793" t="s">
        <v>756</v>
      </c>
      <c r="O3793" t="s">
        <v>756</v>
      </c>
      <c r="P3793" t="s">
        <v>758</v>
      </c>
      <c r="Q3793" t="s">
        <v>759</v>
      </c>
      <c r="R3793" t="s">
        <v>759</v>
      </c>
      <c r="S3793" t="s">
        <v>757</v>
      </c>
      <c r="T3793" t="s">
        <v>757</v>
      </c>
      <c r="U3793" t="s">
        <v>757</v>
      </c>
      <c r="V3793" t="s">
        <v>756</v>
      </c>
      <c r="W3793" t="s">
        <v>756</v>
      </c>
      <c r="X3793" t="s">
        <v>13467</v>
      </c>
      <c r="Y3793" t="str">
        <f t="shared" ref="Y3793:Y3856" si="840">TEXT(E3793,"MMMM")</f>
        <v>octubre</v>
      </c>
      <c r="Z3793">
        <f>YEAR(BD_PONDERACIONES[[#This Row],[Fecha Ejecución del Ticket]])</f>
        <v>2022</v>
      </c>
      <c r="AA3793" t="str">
        <f t="shared" si="828"/>
        <v>noviembre</v>
      </c>
      <c r="AB3793">
        <f>YEAR(BD_PONDERACIONES[[#This Row],[Fecha de Inspección]])</f>
        <v>2022</v>
      </c>
      <c r="AC3793">
        <f t="shared" si="829"/>
        <v>0.5</v>
      </c>
      <c r="AD3793">
        <f t="shared" si="830"/>
        <v>0.5</v>
      </c>
      <c r="AE3793">
        <f t="shared" si="831"/>
        <v>0.5</v>
      </c>
      <c r="AF3793">
        <f t="shared" si="832"/>
        <v>0.5</v>
      </c>
      <c r="AG3793">
        <f t="shared" si="833"/>
        <v>0.5</v>
      </c>
      <c r="AH3793">
        <f t="shared" si="834"/>
        <v>0.5</v>
      </c>
      <c r="AI3793">
        <f t="shared" si="835"/>
        <v>0.25</v>
      </c>
      <c r="AJ3793">
        <f t="shared" si="836"/>
        <v>0.25</v>
      </c>
      <c r="AK3793">
        <f t="shared" si="837"/>
        <v>0.5</v>
      </c>
      <c r="AL3793">
        <f t="shared" si="838"/>
        <v>0.5</v>
      </c>
      <c r="AM3793">
        <f t="shared" si="839"/>
        <v>0.5</v>
      </c>
      <c r="AN3793" s="6">
        <f t="shared" ref="AN3793:AN3856" si="841">((AC3793+AD3793)*0.2)+((AE3793+AF3793)*0.3)+((AG3793+AH3793)*0.15)+((AI3793+AJ3793+AK3793)*0.15)+((AL3793+AM3793)*0.2)</f>
        <v>1</v>
      </c>
      <c r="AO3793" t="str">
        <f>VLOOKUP(BD_PONDERACIONES[[#This Row],[Comuna]],Tabla3[#All],2,0)</f>
        <v>Cordillera</v>
      </c>
    </row>
    <row r="3794" spans="1:41" x14ac:dyDescent="0.35">
      <c r="A3794" t="s">
        <v>18171</v>
      </c>
      <c r="B3794" t="s">
        <v>18172</v>
      </c>
      <c r="C3794" t="s">
        <v>18173</v>
      </c>
      <c r="D3794" s="5">
        <v>44876</v>
      </c>
      <c r="E3794" s="5">
        <v>44838</v>
      </c>
      <c r="F3794" t="s">
        <v>753</v>
      </c>
      <c r="G3794" t="s">
        <v>18174</v>
      </c>
      <c r="H3794" t="s">
        <v>2860</v>
      </c>
      <c r="J3794" t="s">
        <v>756</v>
      </c>
      <c r="K3794" t="s">
        <v>756</v>
      </c>
      <c r="L3794" t="s">
        <v>757</v>
      </c>
      <c r="M3794" t="s">
        <v>757</v>
      </c>
      <c r="N3794" t="s">
        <v>756</v>
      </c>
      <c r="O3794" t="s">
        <v>756</v>
      </c>
      <c r="P3794" t="s">
        <v>758</v>
      </c>
      <c r="Q3794" t="s">
        <v>759</v>
      </c>
      <c r="R3794" t="s">
        <v>759</v>
      </c>
      <c r="S3794" t="s">
        <v>757</v>
      </c>
      <c r="T3794" t="s">
        <v>757</v>
      </c>
      <c r="U3794" t="s">
        <v>757</v>
      </c>
      <c r="V3794" t="s">
        <v>756</v>
      </c>
      <c r="W3794" t="s">
        <v>756</v>
      </c>
      <c r="X3794" t="s">
        <v>18175</v>
      </c>
      <c r="Y3794" t="str">
        <f t="shared" si="840"/>
        <v>octubre</v>
      </c>
      <c r="Z3794">
        <f>YEAR(BD_PONDERACIONES[[#This Row],[Fecha Ejecución del Ticket]])</f>
        <v>2022</v>
      </c>
      <c r="AA3794" t="str">
        <f t="shared" si="828"/>
        <v>noviembre</v>
      </c>
      <c r="AB3794">
        <f>YEAR(BD_PONDERACIONES[[#This Row],[Fecha de Inspección]])</f>
        <v>2022</v>
      </c>
      <c r="AC3794">
        <f t="shared" si="829"/>
        <v>0.5</v>
      </c>
      <c r="AD3794">
        <f t="shared" si="830"/>
        <v>0.5</v>
      </c>
      <c r="AE3794">
        <f t="shared" si="831"/>
        <v>0.5</v>
      </c>
      <c r="AF3794">
        <f t="shared" si="832"/>
        <v>0.5</v>
      </c>
      <c r="AG3794">
        <f t="shared" si="833"/>
        <v>0.5</v>
      </c>
      <c r="AH3794">
        <f t="shared" si="834"/>
        <v>0.5</v>
      </c>
      <c r="AI3794">
        <f t="shared" si="835"/>
        <v>0.25</v>
      </c>
      <c r="AJ3794">
        <f t="shared" si="836"/>
        <v>0.25</v>
      </c>
      <c r="AK3794">
        <f t="shared" si="837"/>
        <v>0.5</v>
      </c>
      <c r="AL3794">
        <f t="shared" si="838"/>
        <v>0.5</v>
      </c>
      <c r="AM3794">
        <f t="shared" si="839"/>
        <v>0.5</v>
      </c>
      <c r="AN3794" s="6">
        <f t="shared" si="841"/>
        <v>1</v>
      </c>
      <c r="AO3794" t="str">
        <f>VLOOKUP(BD_PONDERACIONES[[#This Row],[Comuna]],Tabla3[#All],2,0)</f>
        <v>Cordillera</v>
      </c>
    </row>
    <row r="3795" spans="1:41" x14ac:dyDescent="0.35">
      <c r="A3795" t="s">
        <v>18176</v>
      </c>
      <c r="B3795" t="s">
        <v>18177</v>
      </c>
      <c r="C3795" t="s">
        <v>18178</v>
      </c>
      <c r="D3795" s="5">
        <v>44876</v>
      </c>
      <c r="E3795" s="5">
        <v>44864</v>
      </c>
      <c r="F3795" t="s">
        <v>763</v>
      </c>
      <c r="G3795" t="s">
        <v>18179</v>
      </c>
      <c r="H3795" t="s">
        <v>3800</v>
      </c>
      <c r="J3795" t="s">
        <v>756</v>
      </c>
      <c r="K3795" t="s">
        <v>756</v>
      </c>
      <c r="L3795" t="s">
        <v>757</v>
      </c>
      <c r="M3795" t="s">
        <v>757</v>
      </c>
      <c r="N3795" t="s">
        <v>756</v>
      </c>
      <c r="O3795" t="s">
        <v>756</v>
      </c>
      <c r="P3795" t="s">
        <v>758</v>
      </c>
      <c r="Q3795" t="s">
        <v>759</v>
      </c>
      <c r="R3795" t="s">
        <v>759</v>
      </c>
      <c r="S3795" t="s">
        <v>757</v>
      </c>
      <c r="T3795" t="s">
        <v>757</v>
      </c>
      <c r="U3795" t="s">
        <v>757</v>
      </c>
      <c r="V3795" t="s">
        <v>756</v>
      </c>
      <c r="W3795" t="s">
        <v>756</v>
      </c>
      <c r="X3795" t="s">
        <v>11675</v>
      </c>
      <c r="Y3795" t="str">
        <f t="shared" si="840"/>
        <v>octubre</v>
      </c>
      <c r="Z3795">
        <f>YEAR(BD_PONDERACIONES[[#This Row],[Fecha Ejecución del Ticket]])</f>
        <v>2022</v>
      </c>
      <c r="AA3795" t="str">
        <f t="shared" si="828"/>
        <v>noviembre</v>
      </c>
      <c r="AB3795">
        <f>YEAR(BD_PONDERACIONES[[#This Row],[Fecha de Inspección]])</f>
        <v>2022</v>
      </c>
      <c r="AC3795">
        <f t="shared" si="829"/>
        <v>0.5</v>
      </c>
      <c r="AD3795">
        <f t="shared" si="830"/>
        <v>0.5</v>
      </c>
      <c r="AE3795">
        <f t="shared" si="831"/>
        <v>0.5</v>
      </c>
      <c r="AF3795">
        <f t="shared" si="832"/>
        <v>0.5</v>
      </c>
      <c r="AG3795">
        <f t="shared" si="833"/>
        <v>0.5</v>
      </c>
      <c r="AH3795">
        <f t="shared" si="834"/>
        <v>0.5</v>
      </c>
      <c r="AI3795">
        <f t="shared" si="835"/>
        <v>0.25</v>
      </c>
      <c r="AJ3795">
        <f t="shared" si="836"/>
        <v>0.25</v>
      </c>
      <c r="AK3795">
        <f t="shared" si="837"/>
        <v>0.5</v>
      </c>
      <c r="AL3795">
        <f t="shared" si="838"/>
        <v>0.5</v>
      </c>
      <c r="AM3795">
        <f t="shared" si="839"/>
        <v>0.5</v>
      </c>
      <c r="AN3795" s="6">
        <f t="shared" si="841"/>
        <v>1</v>
      </c>
      <c r="AO3795" t="str">
        <f>VLOOKUP(BD_PONDERACIONES[[#This Row],[Comuna]],Tabla3[#All],2,0)</f>
        <v>Cordillera</v>
      </c>
    </row>
    <row r="3796" spans="1:41" x14ac:dyDescent="0.35">
      <c r="A3796" t="s">
        <v>18180</v>
      </c>
      <c r="B3796" t="s">
        <v>18181</v>
      </c>
      <c r="C3796" t="s">
        <v>18182</v>
      </c>
      <c r="D3796" s="5">
        <v>44876</v>
      </c>
      <c r="E3796" s="5">
        <v>44863</v>
      </c>
      <c r="F3796" t="s">
        <v>763</v>
      </c>
      <c r="G3796" t="s">
        <v>18183</v>
      </c>
      <c r="H3796" t="s">
        <v>3800</v>
      </c>
      <c r="J3796" t="s">
        <v>756</v>
      </c>
      <c r="K3796" t="s">
        <v>756</v>
      </c>
      <c r="L3796" t="s">
        <v>757</v>
      </c>
      <c r="M3796" t="s">
        <v>757</v>
      </c>
      <c r="N3796" t="s">
        <v>756</v>
      </c>
      <c r="O3796" t="s">
        <v>756</v>
      </c>
      <c r="P3796" t="s">
        <v>758</v>
      </c>
      <c r="Q3796" t="s">
        <v>759</v>
      </c>
      <c r="R3796" t="s">
        <v>759</v>
      </c>
      <c r="S3796" t="s">
        <v>757</v>
      </c>
      <c r="T3796" t="s">
        <v>757</v>
      </c>
      <c r="U3796" t="s">
        <v>757</v>
      </c>
      <c r="V3796" t="s">
        <v>756</v>
      </c>
      <c r="W3796" t="s">
        <v>756</v>
      </c>
      <c r="X3796" t="s">
        <v>1712</v>
      </c>
      <c r="Y3796" t="str">
        <f t="shared" si="840"/>
        <v>octubre</v>
      </c>
      <c r="Z3796">
        <f>YEAR(BD_PONDERACIONES[[#This Row],[Fecha Ejecución del Ticket]])</f>
        <v>2022</v>
      </c>
      <c r="AA3796" t="str">
        <f t="shared" si="828"/>
        <v>noviembre</v>
      </c>
      <c r="AB3796">
        <f>YEAR(BD_PONDERACIONES[[#This Row],[Fecha de Inspección]])</f>
        <v>2022</v>
      </c>
      <c r="AC3796">
        <f t="shared" si="829"/>
        <v>0.5</v>
      </c>
      <c r="AD3796">
        <f t="shared" si="830"/>
        <v>0.5</v>
      </c>
      <c r="AE3796">
        <f t="shared" si="831"/>
        <v>0.5</v>
      </c>
      <c r="AF3796">
        <f t="shared" si="832"/>
        <v>0.5</v>
      </c>
      <c r="AG3796">
        <f t="shared" si="833"/>
        <v>0.5</v>
      </c>
      <c r="AH3796">
        <f t="shared" si="834"/>
        <v>0.5</v>
      </c>
      <c r="AI3796">
        <f t="shared" si="835"/>
        <v>0.25</v>
      </c>
      <c r="AJ3796">
        <f t="shared" si="836"/>
        <v>0.25</v>
      </c>
      <c r="AK3796">
        <f t="shared" si="837"/>
        <v>0.5</v>
      </c>
      <c r="AL3796">
        <f t="shared" si="838"/>
        <v>0.5</v>
      </c>
      <c r="AM3796">
        <f t="shared" si="839"/>
        <v>0.5</v>
      </c>
      <c r="AN3796" s="6">
        <f t="shared" si="841"/>
        <v>1</v>
      </c>
      <c r="AO3796" t="str">
        <f>VLOOKUP(BD_PONDERACIONES[[#This Row],[Comuna]],Tabla3[#All],2,0)</f>
        <v>Cordillera</v>
      </c>
    </row>
    <row r="3797" spans="1:41" x14ac:dyDescent="0.35">
      <c r="A3797" t="s">
        <v>18184</v>
      </c>
      <c r="B3797" t="s">
        <v>18185</v>
      </c>
      <c r="C3797" t="s">
        <v>18186</v>
      </c>
      <c r="D3797" s="5">
        <v>44876</v>
      </c>
      <c r="E3797" s="5">
        <v>44845</v>
      </c>
      <c r="F3797" t="s">
        <v>753</v>
      </c>
      <c r="G3797" t="s">
        <v>18187</v>
      </c>
      <c r="H3797" t="s">
        <v>2860</v>
      </c>
      <c r="J3797" t="s">
        <v>756</v>
      </c>
      <c r="K3797" t="s">
        <v>756</v>
      </c>
      <c r="L3797" t="s">
        <v>773</v>
      </c>
      <c r="M3797" t="s">
        <v>773</v>
      </c>
      <c r="N3797" t="s">
        <v>756</v>
      </c>
      <c r="O3797" t="s">
        <v>756</v>
      </c>
      <c r="P3797" t="s">
        <v>765</v>
      </c>
      <c r="Q3797" t="s">
        <v>759</v>
      </c>
      <c r="R3797" t="s">
        <v>759</v>
      </c>
      <c r="S3797" t="s">
        <v>756</v>
      </c>
      <c r="T3797" t="s">
        <v>756</v>
      </c>
      <c r="U3797" t="s">
        <v>756</v>
      </c>
      <c r="V3797" t="s">
        <v>756</v>
      </c>
      <c r="W3797" t="s">
        <v>756</v>
      </c>
      <c r="X3797" t="s">
        <v>18188</v>
      </c>
      <c r="Y3797" t="str">
        <f t="shared" si="840"/>
        <v>octubre</v>
      </c>
      <c r="Z3797">
        <f>YEAR(BD_PONDERACIONES[[#This Row],[Fecha Ejecución del Ticket]])</f>
        <v>2022</v>
      </c>
      <c r="AA3797" t="str">
        <f t="shared" si="828"/>
        <v>noviembre</v>
      </c>
      <c r="AB3797">
        <f>YEAR(BD_PONDERACIONES[[#This Row],[Fecha de Inspección]])</f>
        <v>2022</v>
      </c>
      <c r="AC3797">
        <f t="shared" si="829"/>
        <v>0.5</v>
      </c>
      <c r="AD3797">
        <f t="shared" si="830"/>
        <v>0.5</v>
      </c>
      <c r="AE3797">
        <f t="shared" si="831"/>
        <v>0</v>
      </c>
      <c r="AF3797">
        <f t="shared" si="832"/>
        <v>0</v>
      </c>
      <c r="AG3797">
        <f t="shared" si="833"/>
        <v>0.5</v>
      </c>
      <c r="AH3797">
        <f t="shared" si="834"/>
        <v>0.5</v>
      </c>
      <c r="AI3797">
        <f t="shared" si="835"/>
        <v>0.25</v>
      </c>
      <c r="AJ3797">
        <f t="shared" si="836"/>
        <v>0.25</v>
      </c>
      <c r="AK3797">
        <f t="shared" si="837"/>
        <v>0.5</v>
      </c>
      <c r="AL3797">
        <f t="shared" si="838"/>
        <v>0.5</v>
      </c>
      <c r="AM3797">
        <f t="shared" si="839"/>
        <v>0.5</v>
      </c>
      <c r="AN3797" s="6">
        <f t="shared" si="841"/>
        <v>0.7</v>
      </c>
      <c r="AO3797" t="str">
        <f>VLOOKUP(BD_PONDERACIONES[[#This Row],[Comuna]],Tabla3[#All],2,0)</f>
        <v>Cordillera</v>
      </c>
    </row>
    <row r="3798" spans="1:41" x14ac:dyDescent="0.35">
      <c r="A3798" t="s">
        <v>18189</v>
      </c>
      <c r="B3798" t="s">
        <v>18190</v>
      </c>
      <c r="C3798" t="s">
        <v>18191</v>
      </c>
      <c r="D3798" s="5">
        <v>44876</v>
      </c>
      <c r="E3798" s="5">
        <v>44847</v>
      </c>
      <c r="F3798" t="s">
        <v>763</v>
      </c>
      <c r="G3798" t="s">
        <v>18192</v>
      </c>
      <c r="H3798" t="s">
        <v>3800</v>
      </c>
      <c r="J3798" t="s">
        <v>756</v>
      </c>
      <c r="K3798" t="s">
        <v>756</v>
      </c>
      <c r="L3798" t="s">
        <v>773</v>
      </c>
      <c r="M3798" t="s">
        <v>773</v>
      </c>
      <c r="N3798" t="s">
        <v>756</v>
      </c>
      <c r="O3798" t="s">
        <v>756</v>
      </c>
      <c r="P3798" t="s">
        <v>765</v>
      </c>
      <c r="Q3798" t="s">
        <v>759</v>
      </c>
      <c r="R3798" t="s">
        <v>759</v>
      </c>
      <c r="S3798" t="s">
        <v>757</v>
      </c>
      <c r="T3798" t="s">
        <v>757</v>
      </c>
      <c r="U3798" t="s">
        <v>757</v>
      </c>
      <c r="V3798" t="s">
        <v>756</v>
      </c>
      <c r="W3798" t="s">
        <v>756</v>
      </c>
      <c r="X3798" t="s">
        <v>18193</v>
      </c>
      <c r="Y3798" t="str">
        <f t="shared" si="840"/>
        <v>octubre</v>
      </c>
      <c r="Z3798">
        <f>YEAR(BD_PONDERACIONES[[#This Row],[Fecha Ejecución del Ticket]])</f>
        <v>2022</v>
      </c>
      <c r="AA3798" t="str">
        <f t="shared" si="828"/>
        <v>noviembre</v>
      </c>
      <c r="AB3798">
        <f>YEAR(BD_PONDERACIONES[[#This Row],[Fecha de Inspección]])</f>
        <v>2022</v>
      </c>
      <c r="AC3798">
        <f t="shared" si="829"/>
        <v>0.5</v>
      </c>
      <c r="AD3798">
        <f t="shared" si="830"/>
        <v>0.5</v>
      </c>
      <c r="AE3798">
        <f t="shared" si="831"/>
        <v>0</v>
      </c>
      <c r="AF3798">
        <f t="shared" si="832"/>
        <v>0</v>
      </c>
      <c r="AG3798">
        <f t="shared" si="833"/>
        <v>0.5</v>
      </c>
      <c r="AH3798">
        <f t="shared" si="834"/>
        <v>0.5</v>
      </c>
      <c r="AI3798">
        <f t="shared" si="835"/>
        <v>0.25</v>
      </c>
      <c r="AJ3798">
        <f t="shared" si="836"/>
        <v>0.25</v>
      </c>
      <c r="AK3798">
        <f t="shared" si="837"/>
        <v>0.5</v>
      </c>
      <c r="AL3798">
        <f t="shared" si="838"/>
        <v>0.5</v>
      </c>
      <c r="AM3798">
        <f t="shared" si="839"/>
        <v>0.5</v>
      </c>
      <c r="AN3798" s="6">
        <f t="shared" si="841"/>
        <v>0.7</v>
      </c>
      <c r="AO3798" t="str">
        <f>VLOOKUP(BD_PONDERACIONES[[#This Row],[Comuna]],Tabla3[#All],2,0)</f>
        <v>Cordillera</v>
      </c>
    </row>
    <row r="3799" spans="1:41" x14ac:dyDescent="0.35">
      <c r="A3799" t="s">
        <v>18194</v>
      </c>
      <c r="B3799" t="s">
        <v>18195</v>
      </c>
      <c r="C3799" t="s">
        <v>18196</v>
      </c>
      <c r="D3799" s="5">
        <v>44876</v>
      </c>
      <c r="E3799" s="5">
        <v>44836</v>
      </c>
      <c r="F3799" t="s">
        <v>753</v>
      </c>
      <c r="G3799" t="s">
        <v>18197</v>
      </c>
      <c r="H3799" t="s">
        <v>2860</v>
      </c>
      <c r="J3799" t="s">
        <v>756</v>
      </c>
      <c r="K3799" t="s">
        <v>756</v>
      </c>
      <c r="L3799" t="s">
        <v>757</v>
      </c>
      <c r="M3799" t="s">
        <v>757</v>
      </c>
      <c r="N3799" t="s">
        <v>756</v>
      </c>
      <c r="O3799" t="s">
        <v>756</v>
      </c>
      <c r="P3799" t="s">
        <v>758</v>
      </c>
      <c r="Q3799" t="s">
        <v>759</v>
      </c>
      <c r="R3799" t="s">
        <v>759</v>
      </c>
      <c r="S3799" t="s">
        <v>757</v>
      </c>
      <c r="T3799" t="s">
        <v>757</v>
      </c>
      <c r="U3799" t="s">
        <v>757</v>
      </c>
      <c r="V3799" t="s">
        <v>756</v>
      </c>
      <c r="W3799" t="s">
        <v>756</v>
      </c>
      <c r="X3799" t="s">
        <v>18198</v>
      </c>
      <c r="Y3799" t="str">
        <f t="shared" si="840"/>
        <v>octubre</v>
      </c>
      <c r="Z3799">
        <f>YEAR(BD_PONDERACIONES[[#This Row],[Fecha Ejecución del Ticket]])</f>
        <v>2022</v>
      </c>
      <c r="AA3799" t="str">
        <f t="shared" si="828"/>
        <v>noviembre</v>
      </c>
      <c r="AB3799">
        <f>YEAR(BD_PONDERACIONES[[#This Row],[Fecha de Inspección]])</f>
        <v>2022</v>
      </c>
      <c r="AC3799">
        <f t="shared" si="829"/>
        <v>0.5</v>
      </c>
      <c r="AD3799">
        <f t="shared" si="830"/>
        <v>0.5</v>
      </c>
      <c r="AE3799">
        <f t="shared" si="831"/>
        <v>0.5</v>
      </c>
      <c r="AF3799">
        <f t="shared" si="832"/>
        <v>0.5</v>
      </c>
      <c r="AG3799">
        <f t="shared" si="833"/>
        <v>0.5</v>
      </c>
      <c r="AH3799">
        <f t="shared" si="834"/>
        <v>0.5</v>
      </c>
      <c r="AI3799">
        <f t="shared" si="835"/>
        <v>0.25</v>
      </c>
      <c r="AJ3799">
        <f t="shared" si="836"/>
        <v>0.25</v>
      </c>
      <c r="AK3799">
        <f t="shared" si="837"/>
        <v>0.5</v>
      </c>
      <c r="AL3799">
        <f t="shared" si="838"/>
        <v>0.5</v>
      </c>
      <c r="AM3799">
        <f t="shared" si="839"/>
        <v>0.5</v>
      </c>
      <c r="AN3799" s="6">
        <f t="shared" si="841"/>
        <v>1</v>
      </c>
      <c r="AO3799" t="str">
        <f>VLOOKUP(BD_PONDERACIONES[[#This Row],[Comuna]],Tabla3[#All],2,0)</f>
        <v>Cordillera</v>
      </c>
    </row>
    <row r="3800" spans="1:41" x14ac:dyDescent="0.35">
      <c r="A3800" t="s">
        <v>18199</v>
      </c>
      <c r="B3800" t="s">
        <v>18200</v>
      </c>
      <c r="C3800" t="s">
        <v>18201</v>
      </c>
      <c r="D3800" s="5">
        <v>44876</v>
      </c>
      <c r="E3800" s="5">
        <v>44855</v>
      </c>
      <c r="F3800" t="s">
        <v>763</v>
      </c>
      <c r="G3800" t="s">
        <v>18202</v>
      </c>
      <c r="H3800" t="s">
        <v>3800</v>
      </c>
      <c r="J3800" t="s">
        <v>756</v>
      </c>
      <c r="K3800" t="s">
        <v>756</v>
      </c>
      <c r="L3800" t="s">
        <v>773</v>
      </c>
      <c r="M3800" t="s">
        <v>773</v>
      </c>
      <c r="N3800" t="s">
        <v>756</v>
      </c>
      <c r="O3800" t="s">
        <v>756</v>
      </c>
      <c r="P3800" t="s">
        <v>758</v>
      </c>
      <c r="Q3800" t="s">
        <v>759</v>
      </c>
      <c r="R3800" t="s">
        <v>759</v>
      </c>
      <c r="S3800" t="s">
        <v>757</v>
      </c>
      <c r="T3800" t="s">
        <v>757</v>
      </c>
      <c r="U3800" t="s">
        <v>757</v>
      </c>
      <c r="V3800" t="s">
        <v>773</v>
      </c>
      <c r="W3800" t="s">
        <v>773</v>
      </c>
      <c r="X3800" t="s">
        <v>18203</v>
      </c>
      <c r="Y3800" t="str">
        <f t="shared" si="840"/>
        <v>octubre</v>
      </c>
      <c r="Z3800">
        <f>YEAR(BD_PONDERACIONES[[#This Row],[Fecha Ejecución del Ticket]])</f>
        <v>2022</v>
      </c>
      <c r="AA3800" t="str">
        <f t="shared" si="828"/>
        <v>noviembre</v>
      </c>
      <c r="AB3800">
        <f>YEAR(BD_PONDERACIONES[[#This Row],[Fecha de Inspección]])</f>
        <v>2022</v>
      </c>
      <c r="AC3800">
        <f t="shared" si="829"/>
        <v>0.5</v>
      </c>
      <c r="AD3800">
        <f t="shared" si="830"/>
        <v>0.5</v>
      </c>
      <c r="AE3800">
        <f t="shared" si="831"/>
        <v>0</v>
      </c>
      <c r="AF3800">
        <f t="shared" si="832"/>
        <v>0</v>
      </c>
      <c r="AG3800">
        <f t="shared" si="833"/>
        <v>0.5</v>
      </c>
      <c r="AH3800">
        <f t="shared" si="834"/>
        <v>0.5</v>
      </c>
      <c r="AI3800">
        <f t="shared" si="835"/>
        <v>0.25</v>
      </c>
      <c r="AJ3800">
        <f t="shared" si="836"/>
        <v>0.25</v>
      </c>
      <c r="AK3800">
        <f t="shared" si="837"/>
        <v>0.5</v>
      </c>
      <c r="AL3800">
        <f t="shared" si="838"/>
        <v>0</v>
      </c>
      <c r="AM3800">
        <f t="shared" si="839"/>
        <v>0</v>
      </c>
      <c r="AN3800" s="6">
        <f t="shared" si="841"/>
        <v>0.5</v>
      </c>
      <c r="AO3800" t="str">
        <f>VLOOKUP(BD_PONDERACIONES[[#This Row],[Comuna]],Tabla3[#All],2,0)</f>
        <v>Cordillera</v>
      </c>
    </row>
    <row r="3801" spans="1:41" x14ac:dyDescent="0.35">
      <c r="A3801" t="s">
        <v>18204</v>
      </c>
      <c r="B3801" t="s">
        <v>18205</v>
      </c>
      <c r="C3801" t="s">
        <v>18206</v>
      </c>
      <c r="D3801" s="5">
        <v>44876</v>
      </c>
      <c r="E3801" s="5">
        <v>44855</v>
      </c>
      <c r="F3801" t="s">
        <v>763</v>
      </c>
      <c r="G3801" t="s">
        <v>18207</v>
      </c>
      <c r="H3801" t="s">
        <v>3800</v>
      </c>
      <c r="J3801" t="s">
        <v>756</v>
      </c>
      <c r="K3801" t="s">
        <v>756</v>
      </c>
      <c r="L3801" t="s">
        <v>757</v>
      </c>
      <c r="M3801" t="s">
        <v>757</v>
      </c>
      <c r="N3801" t="s">
        <v>757</v>
      </c>
      <c r="O3801" t="s">
        <v>757</v>
      </c>
      <c r="P3801" t="s">
        <v>758</v>
      </c>
      <c r="Q3801" t="s">
        <v>759</v>
      </c>
      <c r="R3801" t="s">
        <v>759</v>
      </c>
      <c r="S3801" t="s">
        <v>757</v>
      </c>
      <c r="T3801" t="s">
        <v>757</v>
      </c>
      <c r="U3801" t="s">
        <v>757</v>
      </c>
      <c r="V3801" t="s">
        <v>756</v>
      </c>
      <c r="W3801" t="s">
        <v>756</v>
      </c>
      <c r="X3801" t="s">
        <v>13467</v>
      </c>
      <c r="Y3801" t="str">
        <f t="shared" si="840"/>
        <v>octubre</v>
      </c>
      <c r="Z3801">
        <f>YEAR(BD_PONDERACIONES[[#This Row],[Fecha Ejecución del Ticket]])</f>
        <v>2022</v>
      </c>
      <c r="AA3801" t="str">
        <f t="shared" si="828"/>
        <v>noviembre</v>
      </c>
      <c r="AB3801">
        <f>YEAR(BD_PONDERACIONES[[#This Row],[Fecha de Inspección]])</f>
        <v>2022</v>
      </c>
      <c r="AC3801">
        <f t="shared" si="829"/>
        <v>0.5</v>
      </c>
      <c r="AD3801">
        <f t="shared" si="830"/>
        <v>0.5</v>
      </c>
      <c r="AE3801">
        <f t="shared" si="831"/>
        <v>0.5</v>
      </c>
      <c r="AF3801">
        <f t="shared" si="832"/>
        <v>0.5</v>
      </c>
      <c r="AG3801">
        <f t="shared" si="833"/>
        <v>0.5</v>
      </c>
      <c r="AH3801">
        <f t="shared" si="834"/>
        <v>0.5</v>
      </c>
      <c r="AI3801">
        <f t="shared" si="835"/>
        <v>0.25</v>
      </c>
      <c r="AJ3801">
        <f t="shared" si="836"/>
        <v>0.25</v>
      </c>
      <c r="AK3801">
        <f t="shared" si="837"/>
        <v>0.5</v>
      </c>
      <c r="AL3801">
        <f t="shared" si="838"/>
        <v>0.5</v>
      </c>
      <c r="AM3801">
        <f t="shared" si="839"/>
        <v>0.5</v>
      </c>
      <c r="AN3801" s="6">
        <f t="shared" si="841"/>
        <v>1</v>
      </c>
      <c r="AO3801" t="str">
        <f>VLOOKUP(BD_PONDERACIONES[[#This Row],[Comuna]],Tabla3[#All],2,0)</f>
        <v>Cordillera</v>
      </c>
    </row>
    <row r="3802" spans="1:41" x14ac:dyDescent="0.35">
      <c r="A3802" t="s">
        <v>18208</v>
      </c>
      <c r="B3802" t="s">
        <v>18209</v>
      </c>
      <c r="C3802" t="s">
        <v>18210</v>
      </c>
      <c r="D3802" s="5">
        <v>44876</v>
      </c>
      <c r="E3802" s="5">
        <v>44847</v>
      </c>
      <c r="F3802" t="s">
        <v>763</v>
      </c>
      <c r="G3802" t="s">
        <v>18211</v>
      </c>
      <c r="H3802" t="s">
        <v>3800</v>
      </c>
      <c r="J3802" t="s">
        <v>756</v>
      </c>
      <c r="K3802" t="s">
        <v>756</v>
      </c>
      <c r="L3802" t="s">
        <v>757</v>
      </c>
      <c r="M3802" t="s">
        <v>757</v>
      </c>
      <c r="N3802" t="s">
        <v>756</v>
      </c>
      <c r="O3802" t="s">
        <v>756</v>
      </c>
      <c r="P3802" t="s">
        <v>758</v>
      </c>
      <c r="Q3802" t="s">
        <v>759</v>
      </c>
      <c r="R3802" t="s">
        <v>759</v>
      </c>
      <c r="S3802" t="s">
        <v>757</v>
      </c>
      <c r="T3802" t="s">
        <v>757</v>
      </c>
      <c r="U3802" t="s">
        <v>757</v>
      </c>
      <c r="V3802" t="s">
        <v>756</v>
      </c>
      <c r="W3802" t="s">
        <v>768</v>
      </c>
      <c r="X3802" t="s">
        <v>18212</v>
      </c>
      <c r="Y3802" t="str">
        <f t="shared" si="840"/>
        <v>octubre</v>
      </c>
      <c r="Z3802">
        <f>YEAR(BD_PONDERACIONES[[#This Row],[Fecha Ejecución del Ticket]])</f>
        <v>2022</v>
      </c>
      <c r="AA3802" t="str">
        <f t="shared" si="828"/>
        <v>noviembre</v>
      </c>
      <c r="AB3802">
        <f>YEAR(BD_PONDERACIONES[[#This Row],[Fecha de Inspección]])</f>
        <v>2022</v>
      </c>
      <c r="AC3802">
        <f t="shared" si="829"/>
        <v>0.5</v>
      </c>
      <c r="AD3802">
        <f t="shared" si="830"/>
        <v>0.5</v>
      </c>
      <c r="AE3802">
        <f t="shared" si="831"/>
        <v>0.5</v>
      </c>
      <c r="AF3802">
        <f t="shared" si="832"/>
        <v>0.5</v>
      </c>
      <c r="AG3802">
        <f t="shared" si="833"/>
        <v>0.5</v>
      </c>
      <c r="AH3802">
        <f t="shared" si="834"/>
        <v>0.5</v>
      </c>
      <c r="AI3802">
        <f t="shared" si="835"/>
        <v>0.25</v>
      </c>
      <c r="AJ3802">
        <f t="shared" si="836"/>
        <v>0.25</v>
      </c>
      <c r="AK3802">
        <f t="shared" si="837"/>
        <v>0.5</v>
      </c>
      <c r="AL3802">
        <f t="shared" si="838"/>
        <v>0.5</v>
      </c>
      <c r="AM3802">
        <f t="shared" si="839"/>
        <v>0.17499999999999999</v>
      </c>
      <c r="AN3802" s="6">
        <f t="shared" si="841"/>
        <v>0.93500000000000005</v>
      </c>
      <c r="AO3802" t="str">
        <f>VLOOKUP(BD_PONDERACIONES[[#This Row],[Comuna]],Tabla3[#All],2,0)</f>
        <v>Cordillera</v>
      </c>
    </row>
    <row r="3803" spans="1:41" x14ac:dyDescent="0.35">
      <c r="A3803" t="s">
        <v>18213</v>
      </c>
      <c r="B3803" t="s">
        <v>18214</v>
      </c>
      <c r="C3803" t="s">
        <v>18215</v>
      </c>
      <c r="D3803" s="5">
        <v>44876</v>
      </c>
      <c r="E3803" s="5">
        <v>44860</v>
      </c>
      <c r="F3803" t="s">
        <v>763</v>
      </c>
      <c r="G3803" t="s">
        <v>18216</v>
      </c>
      <c r="H3803" t="s">
        <v>3800</v>
      </c>
      <c r="J3803" t="s">
        <v>756</v>
      </c>
      <c r="K3803" t="s">
        <v>756</v>
      </c>
      <c r="L3803" t="s">
        <v>757</v>
      </c>
      <c r="M3803" t="s">
        <v>757</v>
      </c>
      <c r="N3803" t="s">
        <v>756</v>
      </c>
      <c r="O3803" t="s">
        <v>756</v>
      </c>
      <c r="P3803" t="s">
        <v>765</v>
      </c>
      <c r="Q3803" t="s">
        <v>18217</v>
      </c>
      <c r="R3803" t="s">
        <v>759</v>
      </c>
      <c r="S3803" t="s">
        <v>757</v>
      </c>
      <c r="T3803" t="s">
        <v>757</v>
      </c>
      <c r="U3803" t="s">
        <v>757</v>
      </c>
      <c r="V3803" t="s">
        <v>756</v>
      </c>
      <c r="W3803" t="s">
        <v>756</v>
      </c>
      <c r="X3803" t="s">
        <v>18218</v>
      </c>
      <c r="Y3803" t="str">
        <f t="shared" si="840"/>
        <v>octubre</v>
      </c>
      <c r="Z3803">
        <f>YEAR(BD_PONDERACIONES[[#This Row],[Fecha Ejecución del Ticket]])</f>
        <v>2022</v>
      </c>
      <c r="AA3803" t="str">
        <f t="shared" si="828"/>
        <v>noviembre</v>
      </c>
      <c r="AB3803">
        <f>YEAR(BD_PONDERACIONES[[#This Row],[Fecha de Inspección]])</f>
        <v>2022</v>
      </c>
      <c r="AC3803">
        <f t="shared" si="829"/>
        <v>0.5</v>
      </c>
      <c r="AD3803">
        <f t="shared" si="830"/>
        <v>0.5</v>
      </c>
      <c r="AE3803">
        <f t="shared" si="831"/>
        <v>0.5</v>
      </c>
      <c r="AF3803">
        <f t="shared" si="832"/>
        <v>0.5</v>
      </c>
      <c r="AG3803">
        <f t="shared" si="833"/>
        <v>0.5</v>
      </c>
      <c r="AH3803">
        <f t="shared" si="834"/>
        <v>0.5</v>
      </c>
      <c r="AI3803">
        <f t="shared" si="835"/>
        <v>0.25</v>
      </c>
      <c r="AJ3803">
        <f t="shared" si="836"/>
        <v>0.25</v>
      </c>
      <c r="AK3803">
        <f t="shared" si="837"/>
        <v>0.5</v>
      </c>
      <c r="AL3803">
        <f t="shared" si="838"/>
        <v>0.5</v>
      </c>
      <c r="AM3803">
        <f t="shared" si="839"/>
        <v>0.5</v>
      </c>
      <c r="AN3803" s="6">
        <f t="shared" si="841"/>
        <v>1</v>
      </c>
      <c r="AO3803" t="str">
        <f>VLOOKUP(BD_PONDERACIONES[[#This Row],[Comuna]],Tabla3[#All],2,0)</f>
        <v>Cordillera</v>
      </c>
    </row>
    <row r="3804" spans="1:41" x14ac:dyDescent="0.35">
      <c r="A3804" t="s">
        <v>18219</v>
      </c>
      <c r="B3804" t="s">
        <v>18220</v>
      </c>
      <c r="C3804" t="s">
        <v>18221</v>
      </c>
      <c r="D3804" s="5">
        <v>44876</v>
      </c>
      <c r="E3804" s="5">
        <v>44848</v>
      </c>
      <c r="F3804" t="s">
        <v>763</v>
      </c>
      <c r="G3804" t="s">
        <v>18222</v>
      </c>
      <c r="H3804" t="s">
        <v>3800</v>
      </c>
      <c r="J3804" t="s">
        <v>756</v>
      </c>
      <c r="K3804" t="s">
        <v>756</v>
      </c>
      <c r="L3804" t="s">
        <v>773</v>
      </c>
      <c r="M3804" t="s">
        <v>773</v>
      </c>
      <c r="N3804" t="s">
        <v>756</v>
      </c>
      <c r="O3804" t="s">
        <v>756</v>
      </c>
      <c r="P3804" t="s">
        <v>758</v>
      </c>
      <c r="Q3804" t="s">
        <v>759</v>
      </c>
      <c r="R3804" t="s">
        <v>759</v>
      </c>
      <c r="S3804" t="s">
        <v>757</v>
      </c>
      <c r="T3804" t="s">
        <v>757</v>
      </c>
      <c r="U3804" t="s">
        <v>757</v>
      </c>
      <c r="V3804" t="s">
        <v>756</v>
      </c>
      <c r="W3804" t="s">
        <v>756</v>
      </c>
      <c r="X3804" t="s">
        <v>13384</v>
      </c>
      <c r="Y3804" t="str">
        <f t="shared" si="840"/>
        <v>octubre</v>
      </c>
      <c r="Z3804">
        <f>YEAR(BD_PONDERACIONES[[#This Row],[Fecha Ejecución del Ticket]])</f>
        <v>2022</v>
      </c>
      <c r="AA3804" t="str">
        <f t="shared" si="828"/>
        <v>noviembre</v>
      </c>
      <c r="AB3804">
        <f>YEAR(BD_PONDERACIONES[[#This Row],[Fecha de Inspección]])</f>
        <v>2022</v>
      </c>
      <c r="AC3804">
        <f t="shared" si="829"/>
        <v>0.5</v>
      </c>
      <c r="AD3804">
        <f t="shared" si="830"/>
        <v>0.5</v>
      </c>
      <c r="AE3804">
        <f t="shared" si="831"/>
        <v>0</v>
      </c>
      <c r="AF3804">
        <f t="shared" si="832"/>
        <v>0</v>
      </c>
      <c r="AG3804">
        <f t="shared" si="833"/>
        <v>0.5</v>
      </c>
      <c r="AH3804">
        <f t="shared" si="834"/>
        <v>0.5</v>
      </c>
      <c r="AI3804">
        <f t="shared" si="835"/>
        <v>0.25</v>
      </c>
      <c r="AJ3804">
        <f t="shared" si="836"/>
        <v>0.25</v>
      </c>
      <c r="AK3804">
        <f t="shared" si="837"/>
        <v>0.5</v>
      </c>
      <c r="AL3804">
        <f t="shared" si="838"/>
        <v>0.5</v>
      </c>
      <c r="AM3804">
        <f t="shared" si="839"/>
        <v>0.5</v>
      </c>
      <c r="AN3804" s="6">
        <f t="shared" si="841"/>
        <v>0.7</v>
      </c>
      <c r="AO3804" t="str">
        <f>VLOOKUP(BD_PONDERACIONES[[#This Row],[Comuna]],Tabla3[#All],2,0)</f>
        <v>Cordillera</v>
      </c>
    </row>
    <row r="3805" spans="1:41" x14ac:dyDescent="0.35">
      <c r="A3805" t="s">
        <v>18223</v>
      </c>
      <c r="B3805" t="s">
        <v>18224</v>
      </c>
      <c r="C3805" t="s">
        <v>18225</v>
      </c>
      <c r="D3805" s="5">
        <v>44876</v>
      </c>
      <c r="E3805" s="5">
        <v>44862</v>
      </c>
      <c r="F3805" t="s">
        <v>763</v>
      </c>
      <c r="G3805" t="s">
        <v>18226</v>
      </c>
      <c r="H3805" t="s">
        <v>3800</v>
      </c>
      <c r="J3805" t="s">
        <v>756</v>
      </c>
      <c r="K3805" t="s">
        <v>756</v>
      </c>
      <c r="L3805" t="s">
        <v>757</v>
      </c>
      <c r="M3805" t="s">
        <v>757</v>
      </c>
      <c r="N3805" t="s">
        <v>756</v>
      </c>
      <c r="O3805" t="s">
        <v>756</v>
      </c>
      <c r="P3805" t="s">
        <v>758</v>
      </c>
      <c r="Q3805" t="s">
        <v>759</v>
      </c>
      <c r="R3805" t="s">
        <v>759</v>
      </c>
      <c r="S3805" t="s">
        <v>757</v>
      </c>
      <c r="T3805" t="s">
        <v>757</v>
      </c>
      <c r="U3805" t="s">
        <v>757</v>
      </c>
      <c r="V3805" t="s">
        <v>768</v>
      </c>
      <c r="W3805" t="s">
        <v>756</v>
      </c>
      <c r="X3805" t="s">
        <v>18227</v>
      </c>
      <c r="Y3805" t="str">
        <f t="shared" si="840"/>
        <v>octubre</v>
      </c>
      <c r="Z3805">
        <f>YEAR(BD_PONDERACIONES[[#This Row],[Fecha Ejecución del Ticket]])</f>
        <v>2022</v>
      </c>
      <c r="AA3805" t="str">
        <f t="shared" si="828"/>
        <v>noviembre</v>
      </c>
      <c r="AB3805">
        <f>YEAR(BD_PONDERACIONES[[#This Row],[Fecha de Inspección]])</f>
        <v>2022</v>
      </c>
      <c r="AC3805">
        <f t="shared" si="829"/>
        <v>0.5</v>
      </c>
      <c r="AD3805">
        <f t="shared" si="830"/>
        <v>0.5</v>
      </c>
      <c r="AE3805">
        <f t="shared" si="831"/>
        <v>0.5</v>
      </c>
      <c r="AF3805">
        <f t="shared" si="832"/>
        <v>0.5</v>
      </c>
      <c r="AG3805">
        <f t="shared" si="833"/>
        <v>0.5</v>
      </c>
      <c r="AH3805">
        <f t="shared" si="834"/>
        <v>0.5</v>
      </c>
      <c r="AI3805">
        <f t="shared" si="835"/>
        <v>0.25</v>
      </c>
      <c r="AJ3805">
        <f t="shared" si="836"/>
        <v>0.25</v>
      </c>
      <c r="AK3805">
        <f t="shared" si="837"/>
        <v>0.5</v>
      </c>
      <c r="AL3805">
        <f t="shared" si="838"/>
        <v>0.17499999999999999</v>
      </c>
      <c r="AM3805">
        <f t="shared" si="839"/>
        <v>0.5</v>
      </c>
      <c r="AN3805" s="6">
        <f t="shared" si="841"/>
        <v>0.93500000000000005</v>
      </c>
      <c r="AO3805" t="str">
        <f>VLOOKUP(BD_PONDERACIONES[[#This Row],[Comuna]],Tabla3[#All],2,0)</f>
        <v>Cordillera</v>
      </c>
    </row>
    <row r="3806" spans="1:41" x14ac:dyDescent="0.35">
      <c r="A3806" t="s">
        <v>18228</v>
      </c>
      <c r="B3806" t="s">
        <v>18229</v>
      </c>
      <c r="C3806" t="s">
        <v>18230</v>
      </c>
      <c r="D3806" s="5">
        <v>44876</v>
      </c>
      <c r="E3806" s="5">
        <v>44848</v>
      </c>
      <c r="F3806" t="s">
        <v>763</v>
      </c>
      <c r="G3806" t="s">
        <v>18231</v>
      </c>
      <c r="H3806" t="s">
        <v>3800</v>
      </c>
      <c r="J3806" t="s">
        <v>756</v>
      </c>
      <c r="K3806" t="s">
        <v>756</v>
      </c>
      <c r="L3806" t="s">
        <v>757</v>
      </c>
      <c r="M3806" t="s">
        <v>757</v>
      </c>
      <c r="N3806" t="s">
        <v>756</v>
      </c>
      <c r="O3806" t="s">
        <v>756</v>
      </c>
      <c r="P3806" t="s">
        <v>758</v>
      </c>
      <c r="Q3806" t="s">
        <v>759</v>
      </c>
      <c r="R3806" t="s">
        <v>759</v>
      </c>
      <c r="S3806" t="s">
        <v>757</v>
      </c>
      <c r="T3806" t="s">
        <v>757</v>
      </c>
      <c r="U3806" t="s">
        <v>757</v>
      </c>
      <c r="V3806" t="s">
        <v>756</v>
      </c>
      <c r="W3806" t="s">
        <v>756</v>
      </c>
      <c r="X3806" t="s">
        <v>18232</v>
      </c>
      <c r="Y3806" t="str">
        <f t="shared" si="840"/>
        <v>octubre</v>
      </c>
      <c r="Z3806">
        <f>YEAR(BD_PONDERACIONES[[#This Row],[Fecha Ejecución del Ticket]])</f>
        <v>2022</v>
      </c>
      <c r="AA3806" t="str">
        <f t="shared" si="828"/>
        <v>noviembre</v>
      </c>
      <c r="AB3806">
        <f>YEAR(BD_PONDERACIONES[[#This Row],[Fecha de Inspección]])</f>
        <v>2022</v>
      </c>
      <c r="AC3806">
        <f t="shared" si="829"/>
        <v>0.5</v>
      </c>
      <c r="AD3806">
        <f t="shared" si="830"/>
        <v>0.5</v>
      </c>
      <c r="AE3806">
        <f t="shared" si="831"/>
        <v>0.5</v>
      </c>
      <c r="AF3806">
        <f t="shared" si="832"/>
        <v>0.5</v>
      </c>
      <c r="AG3806">
        <f t="shared" si="833"/>
        <v>0.5</v>
      </c>
      <c r="AH3806">
        <f t="shared" si="834"/>
        <v>0.5</v>
      </c>
      <c r="AI3806">
        <f t="shared" si="835"/>
        <v>0.25</v>
      </c>
      <c r="AJ3806">
        <f t="shared" si="836"/>
        <v>0.25</v>
      </c>
      <c r="AK3806">
        <f t="shared" si="837"/>
        <v>0.5</v>
      </c>
      <c r="AL3806">
        <f t="shared" si="838"/>
        <v>0.5</v>
      </c>
      <c r="AM3806">
        <f t="shared" si="839"/>
        <v>0.5</v>
      </c>
      <c r="AN3806" s="6">
        <f t="shared" si="841"/>
        <v>1</v>
      </c>
      <c r="AO3806" t="str">
        <f>VLOOKUP(BD_PONDERACIONES[[#This Row],[Comuna]],Tabla3[#All],2,0)</f>
        <v>Cordillera</v>
      </c>
    </row>
    <row r="3807" spans="1:41" x14ac:dyDescent="0.35">
      <c r="A3807" t="s">
        <v>18233</v>
      </c>
      <c r="B3807" t="s">
        <v>18234</v>
      </c>
      <c r="C3807" t="s">
        <v>18235</v>
      </c>
      <c r="D3807" s="5">
        <v>44877</v>
      </c>
      <c r="E3807" s="5">
        <v>44844</v>
      </c>
      <c r="F3807" t="s">
        <v>753</v>
      </c>
      <c r="G3807" t="s">
        <v>18236</v>
      </c>
      <c r="H3807" t="s">
        <v>2860</v>
      </c>
      <c r="J3807" t="s">
        <v>756</v>
      </c>
      <c r="K3807" t="s">
        <v>756</v>
      </c>
      <c r="L3807" t="s">
        <v>757</v>
      </c>
      <c r="M3807" t="s">
        <v>757</v>
      </c>
      <c r="N3807" t="s">
        <v>756</v>
      </c>
      <c r="O3807" t="s">
        <v>756</v>
      </c>
      <c r="P3807" t="s">
        <v>758</v>
      </c>
      <c r="Q3807" t="s">
        <v>759</v>
      </c>
      <c r="R3807" t="s">
        <v>759</v>
      </c>
      <c r="S3807" t="s">
        <v>757</v>
      </c>
      <c r="T3807" t="s">
        <v>757</v>
      </c>
      <c r="U3807" t="s">
        <v>757</v>
      </c>
      <c r="V3807" t="s">
        <v>756</v>
      </c>
      <c r="W3807" t="s">
        <v>756</v>
      </c>
      <c r="X3807" t="s">
        <v>18237</v>
      </c>
      <c r="Y3807" t="str">
        <f t="shared" si="840"/>
        <v>octubre</v>
      </c>
      <c r="Z3807">
        <f>YEAR(BD_PONDERACIONES[[#This Row],[Fecha Ejecución del Ticket]])</f>
        <v>2022</v>
      </c>
      <c r="AA3807" t="str">
        <f t="shared" si="828"/>
        <v>noviembre</v>
      </c>
      <c r="AB3807">
        <f>YEAR(BD_PONDERACIONES[[#This Row],[Fecha de Inspección]])</f>
        <v>2022</v>
      </c>
      <c r="AC3807">
        <f t="shared" si="829"/>
        <v>0.5</v>
      </c>
      <c r="AD3807">
        <f t="shared" si="830"/>
        <v>0.5</v>
      </c>
      <c r="AE3807">
        <f t="shared" si="831"/>
        <v>0.5</v>
      </c>
      <c r="AF3807">
        <f t="shared" si="832"/>
        <v>0.5</v>
      </c>
      <c r="AG3807">
        <f t="shared" si="833"/>
        <v>0.5</v>
      </c>
      <c r="AH3807">
        <f t="shared" si="834"/>
        <v>0.5</v>
      </c>
      <c r="AI3807">
        <f t="shared" si="835"/>
        <v>0.25</v>
      </c>
      <c r="AJ3807">
        <f t="shared" si="836"/>
        <v>0.25</v>
      </c>
      <c r="AK3807">
        <f t="shared" si="837"/>
        <v>0.5</v>
      </c>
      <c r="AL3807">
        <f t="shared" si="838"/>
        <v>0.5</v>
      </c>
      <c r="AM3807">
        <f t="shared" si="839"/>
        <v>0.5</v>
      </c>
      <c r="AN3807" s="6">
        <f t="shared" si="841"/>
        <v>1</v>
      </c>
      <c r="AO3807" t="str">
        <f>VLOOKUP(BD_PONDERACIONES[[#This Row],[Comuna]],Tabla3[#All],2,0)</f>
        <v>Cordillera</v>
      </c>
    </row>
    <row r="3808" spans="1:41" x14ac:dyDescent="0.35">
      <c r="A3808" t="s">
        <v>18238</v>
      </c>
      <c r="B3808" t="s">
        <v>18239</v>
      </c>
      <c r="C3808" t="s">
        <v>18240</v>
      </c>
      <c r="D3808" s="5">
        <v>44877</v>
      </c>
      <c r="E3808" s="5">
        <v>44842</v>
      </c>
      <c r="F3808" t="s">
        <v>753</v>
      </c>
      <c r="G3808" t="s">
        <v>18241</v>
      </c>
      <c r="H3808" t="s">
        <v>2860</v>
      </c>
      <c r="J3808" t="s">
        <v>756</v>
      </c>
      <c r="K3808" t="s">
        <v>756</v>
      </c>
      <c r="L3808" t="s">
        <v>773</v>
      </c>
      <c r="M3808" t="s">
        <v>773</v>
      </c>
      <c r="N3808" t="s">
        <v>756</v>
      </c>
      <c r="O3808" t="s">
        <v>756</v>
      </c>
      <c r="P3808" t="s">
        <v>758</v>
      </c>
      <c r="Q3808" t="s">
        <v>759</v>
      </c>
      <c r="R3808" t="s">
        <v>759</v>
      </c>
      <c r="S3808" t="s">
        <v>757</v>
      </c>
      <c r="T3808" t="s">
        <v>757</v>
      </c>
      <c r="U3808" t="s">
        <v>757</v>
      </c>
      <c r="V3808" t="s">
        <v>756</v>
      </c>
      <c r="W3808" t="s">
        <v>756</v>
      </c>
      <c r="X3808" t="s">
        <v>18242</v>
      </c>
      <c r="Y3808" t="str">
        <f t="shared" si="840"/>
        <v>octubre</v>
      </c>
      <c r="Z3808">
        <f>YEAR(BD_PONDERACIONES[[#This Row],[Fecha Ejecución del Ticket]])</f>
        <v>2022</v>
      </c>
      <c r="AA3808" t="str">
        <f t="shared" si="828"/>
        <v>noviembre</v>
      </c>
      <c r="AB3808">
        <f>YEAR(BD_PONDERACIONES[[#This Row],[Fecha de Inspección]])</f>
        <v>2022</v>
      </c>
      <c r="AC3808">
        <f t="shared" si="829"/>
        <v>0.5</v>
      </c>
      <c r="AD3808">
        <f t="shared" si="830"/>
        <v>0.5</v>
      </c>
      <c r="AE3808">
        <f t="shared" si="831"/>
        <v>0</v>
      </c>
      <c r="AF3808">
        <f t="shared" si="832"/>
        <v>0</v>
      </c>
      <c r="AG3808">
        <f t="shared" si="833"/>
        <v>0.5</v>
      </c>
      <c r="AH3808">
        <f t="shared" si="834"/>
        <v>0.5</v>
      </c>
      <c r="AI3808">
        <f t="shared" si="835"/>
        <v>0.25</v>
      </c>
      <c r="AJ3808">
        <f t="shared" si="836"/>
        <v>0.25</v>
      </c>
      <c r="AK3808">
        <f t="shared" si="837"/>
        <v>0.5</v>
      </c>
      <c r="AL3808">
        <f t="shared" si="838"/>
        <v>0.5</v>
      </c>
      <c r="AM3808">
        <f t="shared" si="839"/>
        <v>0.5</v>
      </c>
      <c r="AN3808" s="6">
        <f t="shared" si="841"/>
        <v>0.7</v>
      </c>
      <c r="AO3808" t="str">
        <f>VLOOKUP(BD_PONDERACIONES[[#This Row],[Comuna]],Tabla3[#All],2,0)</f>
        <v>Cordillera</v>
      </c>
    </row>
    <row r="3809" spans="1:41" x14ac:dyDescent="0.35">
      <c r="A3809" t="s">
        <v>18243</v>
      </c>
      <c r="B3809" t="s">
        <v>18244</v>
      </c>
      <c r="C3809" t="s">
        <v>18245</v>
      </c>
      <c r="D3809" s="5">
        <v>44877</v>
      </c>
      <c r="E3809" s="5">
        <v>44845</v>
      </c>
      <c r="F3809" t="s">
        <v>753</v>
      </c>
      <c r="G3809" t="s">
        <v>18246</v>
      </c>
      <c r="H3809" t="s">
        <v>2860</v>
      </c>
      <c r="J3809" t="s">
        <v>756</v>
      </c>
      <c r="K3809" t="s">
        <v>756</v>
      </c>
      <c r="L3809" t="s">
        <v>773</v>
      </c>
      <c r="M3809" t="s">
        <v>773</v>
      </c>
      <c r="N3809" t="s">
        <v>756</v>
      </c>
      <c r="O3809" t="s">
        <v>756</v>
      </c>
      <c r="P3809" t="s">
        <v>758</v>
      </c>
      <c r="Q3809" t="s">
        <v>759</v>
      </c>
      <c r="R3809" t="s">
        <v>759</v>
      </c>
      <c r="S3809" t="s">
        <v>757</v>
      </c>
      <c r="T3809" t="s">
        <v>757</v>
      </c>
      <c r="U3809" t="s">
        <v>757</v>
      </c>
      <c r="V3809" t="s">
        <v>756</v>
      </c>
      <c r="W3809" t="s">
        <v>756</v>
      </c>
      <c r="X3809" t="s">
        <v>18247</v>
      </c>
      <c r="Y3809" t="str">
        <f t="shared" si="840"/>
        <v>octubre</v>
      </c>
      <c r="Z3809">
        <f>YEAR(BD_PONDERACIONES[[#This Row],[Fecha Ejecución del Ticket]])</f>
        <v>2022</v>
      </c>
      <c r="AA3809" t="str">
        <f t="shared" si="828"/>
        <v>noviembre</v>
      </c>
      <c r="AB3809">
        <f>YEAR(BD_PONDERACIONES[[#This Row],[Fecha de Inspección]])</f>
        <v>2022</v>
      </c>
      <c r="AC3809">
        <f t="shared" si="829"/>
        <v>0.5</v>
      </c>
      <c r="AD3809">
        <f t="shared" si="830"/>
        <v>0.5</v>
      </c>
      <c r="AE3809">
        <f t="shared" si="831"/>
        <v>0</v>
      </c>
      <c r="AF3809">
        <f t="shared" si="832"/>
        <v>0</v>
      </c>
      <c r="AG3809">
        <f t="shared" si="833"/>
        <v>0.5</v>
      </c>
      <c r="AH3809">
        <f t="shared" si="834"/>
        <v>0.5</v>
      </c>
      <c r="AI3809">
        <f t="shared" si="835"/>
        <v>0.25</v>
      </c>
      <c r="AJ3809">
        <f t="shared" si="836"/>
        <v>0.25</v>
      </c>
      <c r="AK3809">
        <f t="shared" si="837"/>
        <v>0.5</v>
      </c>
      <c r="AL3809">
        <f t="shared" si="838"/>
        <v>0.5</v>
      </c>
      <c r="AM3809">
        <f t="shared" si="839"/>
        <v>0.5</v>
      </c>
      <c r="AN3809" s="6">
        <f t="shared" si="841"/>
        <v>0.7</v>
      </c>
      <c r="AO3809" t="str">
        <f>VLOOKUP(BD_PONDERACIONES[[#This Row],[Comuna]],Tabla3[#All],2,0)</f>
        <v>Cordillera</v>
      </c>
    </row>
    <row r="3810" spans="1:41" x14ac:dyDescent="0.35">
      <c r="A3810" t="s">
        <v>18248</v>
      </c>
      <c r="B3810" t="s">
        <v>18249</v>
      </c>
      <c r="C3810" t="s">
        <v>18250</v>
      </c>
      <c r="D3810" s="5">
        <v>44877</v>
      </c>
      <c r="E3810" s="5">
        <v>44839</v>
      </c>
      <c r="F3810" t="s">
        <v>753</v>
      </c>
      <c r="G3810" t="s">
        <v>18251</v>
      </c>
      <c r="H3810" t="s">
        <v>2860</v>
      </c>
      <c r="J3810" t="s">
        <v>756</v>
      </c>
      <c r="K3810" t="s">
        <v>756</v>
      </c>
      <c r="L3810" t="s">
        <v>757</v>
      </c>
      <c r="M3810" t="s">
        <v>757</v>
      </c>
      <c r="N3810" t="s">
        <v>756</v>
      </c>
      <c r="O3810" t="s">
        <v>756</v>
      </c>
      <c r="P3810" t="s">
        <v>758</v>
      </c>
      <c r="Q3810" t="s">
        <v>759</v>
      </c>
      <c r="R3810" t="s">
        <v>759</v>
      </c>
      <c r="S3810" t="s">
        <v>757</v>
      </c>
      <c r="T3810" t="s">
        <v>757</v>
      </c>
      <c r="U3810" t="s">
        <v>757</v>
      </c>
      <c r="V3810" t="s">
        <v>756</v>
      </c>
      <c r="W3810" t="s">
        <v>756</v>
      </c>
      <c r="X3810" t="s">
        <v>18252</v>
      </c>
      <c r="Y3810" t="str">
        <f t="shared" si="840"/>
        <v>octubre</v>
      </c>
      <c r="Z3810">
        <f>YEAR(BD_PONDERACIONES[[#This Row],[Fecha Ejecución del Ticket]])</f>
        <v>2022</v>
      </c>
      <c r="AA3810" t="str">
        <f t="shared" si="828"/>
        <v>noviembre</v>
      </c>
      <c r="AB3810">
        <f>YEAR(BD_PONDERACIONES[[#This Row],[Fecha de Inspección]])</f>
        <v>2022</v>
      </c>
      <c r="AC3810">
        <f t="shared" si="829"/>
        <v>0.5</v>
      </c>
      <c r="AD3810">
        <f t="shared" si="830"/>
        <v>0.5</v>
      </c>
      <c r="AE3810">
        <f t="shared" si="831"/>
        <v>0.5</v>
      </c>
      <c r="AF3810">
        <f t="shared" si="832"/>
        <v>0.5</v>
      </c>
      <c r="AG3810">
        <f t="shared" si="833"/>
        <v>0.5</v>
      </c>
      <c r="AH3810">
        <f t="shared" si="834"/>
        <v>0.5</v>
      </c>
      <c r="AI3810">
        <f t="shared" si="835"/>
        <v>0.25</v>
      </c>
      <c r="AJ3810">
        <f t="shared" si="836"/>
        <v>0.25</v>
      </c>
      <c r="AK3810">
        <f t="shared" si="837"/>
        <v>0.5</v>
      </c>
      <c r="AL3810">
        <f t="shared" si="838"/>
        <v>0.5</v>
      </c>
      <c r="AM3810">
        <f t="shared" si="839"/>
        <v>0.5</v>
      </c>
      <c r="AN3810" s="6">
        <f t="shared" si="841"/>
        <v>1</v>
      </c>
      <c r="AO3810" t="str">
        <f>VLOOKUP(BD_PONDERACIONES[[#This Row],[Comuna]],Tabla3[#All],2,0)</f>
        <v>Cordillera</v>
      </c>
    </row>
    <row r="3811" spans="1:41" x14ac:dyDescent="0.35">
      <c r="A3811" t="s">
        <v>18253</v>
      </c>
      <c r="B3811" t="s">
        <v>18254</v>
      </c>
      <c r="C3811" t="s">
        <v>18255</v>
      </c>
      <c r="D3811" s="5">
        <v>44877</v>
      </c>
      <c r="E3811" s="5">
        <v>44842</v>
      </c>
      <c r="F3811" t="s">
        <v>753</v>
      </c>
      <c r="G3811" t="s">
        <v>18256</v>
      </c>
      <c r="H3811" t="s">
        <v>2860</v>
      </c>
      <c r="J3811" t="s">
        <v>756</v>
      </c>
      <c r="K3811" t="s">
        <v>756</v>
      </c>
      <c r="L3811" t="s">
        <v>757</v>
      </c>
      <c r="M3811" t="s">
        <v>757</v>
      </c>
      <c r="N3811" t="s">
        <v>756</v>
      </c>
      <c r="O3811" t="s">
        <v>756</v>
      </c>
      <c r="P3811" t="s">
        <v>758</v>
      </c>
      <c r="Q3811" t="s">
        <v>759</v>
      </c>
      <c r="R3811" t="s">
        <v>759</v>
      </c>
      <c r="S3811" t="s">
        <v>757</v>
      </c>
      <c r="T3811" t="s">
        <v>757</v>
      </c>
      <c r="U3811" t="s">
        <v>757</v>
      </c>
      <c r="V3811" t="s">
        <v>904</v>
      </c>
      <c r="W3811" t="s">
        <v>756</v>
      </c>
      <c r="X3811" t="s">
        <v>16581</v>
      </c>
      <c r="Y3811" t="str">
        <f t="shared" si="840"/>
        <v>octubre</v>
      </c>
      <c r="Z3811">
        <f>YEAR(BD_PONDERACIONES[[#This Row],[Fecha Ejecución del Ticket]])</f>
        <v>2022</v>
      </c>
      <c r="AA3811" t="str">
        <f t="shared" si="828"/>
        <v>noviembre</v>
      </c>
      <c r="AB3811">
        <f>YEAR(BD_PONDERACIONES[[#This Row],[Fecha de Inspección]])</f>
        <v>2022</v>
      </c>
      <c r="AC3811">
        <f t="shared" si="829"/>
        <v>0.5</v>
      </c>
      <c r="AD3811">
        <f t="shared" si="830"/>
        <v>0.5</v>
      </c>
      <c r="AE3811">
        <f t="shared" si="831"/>
        <v>0.5</v>
      </c>
      <c r="AF3811">
        <f t="shared" si="832"/>
        <v>0.5</v>
      </c>
      <c r="AG3811">
        <f t="shared" si="833"/>
        <v>0.5</v>
      </c>
      <c r="AH3811">
        <f t="shared" si="834"/>
        <v>0.5</v>
      </c>
      <c r="AI3811">
        <f t="shared" si="835"/>
        <v>0.25</v>
      </c>
      <c r="AJ3811">
        <f t="shared" si="836"/>
        <v>0.25</v>
      </c>
      <c r="AK3811">
        <f t="shared" si="837"/>
        <v>0.5</v>
      </c>
      <c r="AL3811">
        <f t="shared" si="838"/>
        <v>0.32500000000000001</v>
      </c>
      <c r="AM3811">
        <f t="shared" si="839"/>
        <v>0.5</v>
      </c>
      <c r="AN3811" s="6">
        <f t="shared" si="841"/>
        <v>0.96500000000000008</v>
      </c>
      <c r="AO3811" t="str">
        <f>VLOOKUP(BD_PONDERACIONES[[#This Row],[Comuna]],Tabla3[#All],2,0)</f>
        <v>Cordillera</v>
      </c>
    </row>
    <row r="3812" spans="1:41" x14ac:dyDescent="0.35">
      <c r="A3812" t="s">
        <v>18257</v>
      </c>
      <c r="B3812" t="s">
        <v>18258</v>
      </c>
      <c r="C3812" t="s">
        <v>18259</v>
      </c>
      <c r="D3812" s="5">
        <v>44877</v>
      </c>
      <c r="E3812" s="5">
        <v>44846</v>
      </c>
      <c r="F3812" t="s">
        <v>753</v>
      </c>
      <c r="G3812" t="s">
        <v>18260</v>
      </c>
      <c r="H3812" t="s">
        <v>2860</v>
      </c>
      <c r="J3812" t="s">
        <v>756</v>
      </c>
      <c r="K3812" t="s">
        <v>756</v>
      </c>
      <c r="L3812" t="s">
        <v>757</v>
      </c>
      <c r="M3812" t="s">
        <v>757</v>
      </c>
      <c r="N3812" t="s">
        <v>756</v>
      </c>
      <c r="O3812" t="s">
        <v>756</v>
      </c>
      <c r="P3812" t="s">
        <v>765</v>
      </c>
      <c r="Q3812" t="s">
        <v>759</v>
      </c>
      <c r="R3812" t="s">
        <v>759</v>
      </c>
      <c r="S3812" t="s">
        <v>756</v>
      </c>
      <c r="T3812" t="s">
        <v>756</v>
      </c>
      <c r="U3812" t="s">
        <v>756</v>
      </c>
      <c r="V3812" t="s">
        <v>756</v>
      </c>
      <c r="W3812" t="s">
        <v>756</v>
      </c>
      <c r="X3812" t="s">
        <v>18261</v>
      </c>
      <c r="Y3812" t="str">
        <f t="shared" si="840"/>
        <v>octubre</v>
      </c>
      <c r="Z3812">
        <f>YEAR(BD_PONDERACIONES[[#This Row],[Fecha Ejecución del Ticket]])</f>
        <v>2022</v>
      </c>
      <c r="AA3812" t="str">
        <f t="shared" si="828"/>
        <v>noviembre</v>
      </c>
      <c r="AB3812">
        <f>YEAR(BD_PONDERACIONES[[#This Row],[Fecha de Inspección]])</f>
        <v>2022</v>
      </c>
      <c r="AC3812">
        <f t="shared" si="829"/>
        <v>0.5</v>
      </c>
      <c r="AD3812">
        <f t="shared" si="830"/>
        <v>0.5</v>
      </c>
      <c r="AE3812">
        <f t="shared" si="831"/>
        <v>0.5</v>
      </c>
      <c r="AF3812">
        <f t="shared" si="832"/>
        <v>0.5</v>
      </c>
      <c r="AG3812">
        <f t="shared" si="833"/>
        <v>0.5</v>
      </c>
      <c r="AH3812">
        <f t="shared" si="834"/>
        <v>0.5</v>
      </c>
      <c r="AI3812">
        <f t="shared" si="835"/>
        <v>0.25</v>
      </c>
      <c r="AJ3812">
        <f t="shared" si="836"/>
        <v>0.25</v>
      </c>
      <c r="AK3812">
        <f t="shared" si="837"/>
        <v>0.5</v>
      </c>
      <c r="AL3812">
        <f t="shared" si="838"/>
        <v>0.5</v>
      </c>
      <c r="AM3812">
        <f t="shared" si="839"/>
        <v>0.5</v>
      </c>
      <c r="AN3812" s="6">
        <f t="shared" si="841"/>
        <v>1</v>
      </c>
      <c r="AO3812" t="str">
        <f>VLOOKUP(BD_PONDERACIONES[[#This Row],[Comuna]],Tabla3[#All],2,0)</f>
        <v>Cordillera</v>
      </c>
    </row>
    <row r="3813" spans="1:41" x14ac:dyDescent="0.35">
      <c r="A3813" t="s">
        <v>18262</v>
      </c>
      <c r="B3813" t="s">
        <v>18263</v>
      </c>
      <c r="C3813" t="s">
        <v>18264</v>
      </c>
      <c r="D3813" s="5">
        <v>44877</v>
      </c>
      <c r="E3813" s="5">
        <v>44845</v>
      </c>
      <c r="F3813" t="s">
        <v>753</v>
      </c>
      <c r="G3813" t="s">
        <v>18265</v>
      </c>
      <c r="H3813" t="s">
        <v>2860</v>
      </c>
      <c r="J3813" t="s">
        <v>756</v>
      </c>
      <c r="K3813" t="s">
        <v>756</v>
      </c>
      <c r="L3813" t="s">
        <v>757</v>
      </c>
      <c r="M3813" t="s">
        <v>757</v>
      </c>
      <c r="N3813" t="s">
        <v>756</v>
      </c>
      <c r="O3813" t="s">
        <v>756</v>
      </c>
      <c r="P3813" t="s">
        <v>758</v>
      </c>
      <c r="Q3813" t="s">
        <v>759</v>
      </c>
      <c r="R3813" t="s">
        <v>759</v>
      </c>
      <c r="S3813" t="s">
        <v>757</v>
      </c>
      <c r="T3813" t="s">
        <v>757</v>
      </c>
      <c r="U3813" t="s">
        <v>757</v>
      </c>
      <c r="V3813" t="s">
        <v>756</v>
      </c>
      <c r="W3813" t="s">
        <v>756</v>
      </c>
      <c r="X3813" t="s">
        <v>18266</v>
      </c>
      <c r="Y3813" t="str">
        <f t="shared" si="840"/>
        <v>octubre</v>
      </c>
      <c r="Z3813">
        <f>YEAR(BD_PONDERACIONES[[#This Row],[Fecha Ejecución del Ticket]])</f>
        <v>2022</v>
      </c>
      <c r="AA3813" t="str">
        <f t="shared" si="828"/>
        <v>noviembre</v>
      </c>
      <c r="AB3813">
        <f>YEAR(BD_PONDERACIONES[[#This Row],[Fecha de Inspección]])</f>
        <v>2022</v>
      </c>
      <c r="AC3813">
        <f t="shared" si="829"/>
        <v>0.5</v>
      </c>
      <c r="AD3813">
        <f t="shared" si="830"/>
        <v>0.5</v>
      </c>
      <c r="AE3813">
        <f t="shared" si="831"/>
        <v>0.5</v>
      </c>
      <c r="AF3813">
        <f t="shared" si="832"/>
        <v>0.5</v>
      </c>
      <c r="AG3813">
        <f t="shared" si="833"/>
        <v>0.5</v>
      </c>
      <c r="AH3813">
        <f t="shared" si="834"/>
        <v>0.5</v>
      </c>
      <c r="AI3813">
        <f t="shared" si="835"/>
        <v>0.25</v>
      </c>
      <c r="AJ3813">
        <f t="shared" si="836"/>
        <v>0.25</v>
      </c>
      <c r="AK3813">
        <f t="shared" si="837"/>
        <v>0.5</v>
      </c>
      <c r="AL3813">
        <f t="shared" si="838"/>
        <v>0.5</v>
      </c>
      <c r="AM3813">
        <f t="shared" si="839"/>
        <v>0.5</v>
      </c>
      <c r="AN3813" s="6">
        <f t="shared" si="841"/>
        <v>1</v>
      </c>
      <c r="AO3813" t="str">
        <f>VLOOKUP(BD_PONDERACIONES[[#This Row],[Comuna]],Tabla3[#All],2,0)</f>
        <v>Cordillera</v>
      </c>
    </row>
    <row r="3814" spans="1:41" x14ac:dyDescent="0.35">
      <c r="A3814" t="s">
        <v>18267</v>
      </c>
      <c r="B3814" t="s">
        <v>18268</v>
      </c>
      <c r="C3814" t="s">
        <v>18269</v>
      </c>
      <c r="D3814" s="5">
        <v>44877</v>
      </c>
      <c r="E3814" s="5">
        <v>44837</v>
      </c>
      <c r="F3814" t="s">
        <v>753</v>
      </c>
      <c r="G3814" t="s">
        <v>18270</v>
      </c>
      <c r="H3814" t="s">
        <v>2860</v>
      </c>
      <c r="J3814" t="s">
        <v>756</v>
      </c>
      <c r="K3814" t="s">
        <v>756</v>
      </c>
      <c r="L3814" t="s">
        <v>757</v>
      </c>
      <c r="M3814" t="s">
        <v>757</v>
      </c>
      <c r="N3814" t="s">
        <v>756</v>
      </c>
      <c r="O3814" t="s">
        <v>756</v>
      </c>
      <c r="P3814" t="s">
        <v>758</v>
      </c>
      <c r="Q3814" t="s">
        <v>759</v>
      </c>
      <c r="R3814" t="s">
        <v>759</v>
      </c>
      <c r="S3814" t="s">
        <v>757</v>
      </c>
      <c r="T3814" t="s">
        <v>757</v>
      </c>
      <c r="U3814" t="s">
        <v>757</v>
      </c>
      <c r="V3814" t="s">
        <v>756</v>
      </c>
      <c r="W3814" t="s">
        <v>756</v>
      </c>
      <c r="X3814" t="s">
        <v>18271</v>
      </c>
      <c r="Y3814" t="str">
        <f t="shared" si="840"/>
        <v>octubre</v>
      </c>
      <c r="Z3814">
        <f>YEAR(BD_PONDERACIONES[[#This Row],[Fecha Ejecución del Ticket]])</f>
        <v>2022</v>
      </c>
      <c r="AA3814" t="str">
        <f t="shared" si="828"/>
        <v>noviembre</v>
      </c>
      <c r="AB3814">
        <f>YEAR(BD_PONDERACIONES[[#This Row],[Fecha de Inspección]])</f>
        <v>2022</v>
      </c>
      <c r="AC3814">
        <f t="shared" si="829"/>
        <v>0.5</v>
      </c>
      <c r="AD3814">
        <f t="shared" si="830"/>
        <v>0.5</v>
      </c>
      <c r="AE3814">
        <f t="shared" si="831"/>
        <v>0.5</v>
      </c>
      <c r="AF3814">
        <f t="shared" si="832"/>
        <v>0.5</v>
      </c>
      <c r="AG3814">
        <f t="shared" si="833"/>
        <v>0.5</v>
      </c>
      <c r="AH3814">
        <f t="shared" si="834"/>
        <v>0.5</v>
      </c>
      <c r="AI3814">
        <f t="shared" si="835"/>
        <v>0.25</v>
      </c>
      <c r="AJ3814">
        <f t="shared" si="836"/>
        <v>0.25</v>
      </c>
      <c r="AK3814">
        <f t="shared" si="837"/>
        <v>0.5</v>
      </c>
      <c r="AL3814">
        <f t="shared" si="838"/>
        <v>0.5</v>
      </c>
      <c r="AM3814">
        <f t="shared" si="839"/>
        <v>0.5</v>
      </c>
      <c r="AN3814" s="6">
        <f t="shared" si="841"/>
        <v>1</v>
      </c>
      <c r="AO3814" t="str">
        <f>VLOOKUP(BD_PONDERACIONES[[#This Row],[Comuna]],Tabla3[#All],2,0)</f>
        <v>Cordillera</v>
      </c>
    </row>
    <row r="3815" spans="1:41" x14ac:dyDescent="0.35">
      <c r="A3815" t="s">
        <v>18272</v>
      </c>
      <c r="B3815" t="s">
        <v>18273</v>
      </c>
      <c r="C3815" t="s">
        <v>18274</v>
      </c>
      <c r="D3815" s="5">
        <v>44877</v>
      </c>
      <c r="E3815" s="5">
        <v>44841</v>
      </c>
      <c r="F3815" t="s">
        <v>753</v>
      </c>
      <c r="G3815" t="s">
        <v>18275</v>
      </c>
      <c r="H3815" t="s">
        <v>2860</v>
      </c>
      <c r="J3815" t="s">
        <v>756</v>
      </c>
      <c r="K3815" t="s">
        <v>756</v>
      </c>
      <c r="L3815" t="s">
        <v>757</v>
      </c>
      <c r="M3815" t="s">
        <v>757</v>
      </c>
      <c r="N3815" t="s">
        <v>756</v>
      </c>
      <c r="O3815" t="s">
        <v>756</v>
      </c>
      <c r="P3815" t="s">
        <v>758</v>
      </c>
      <c r="Q3815" t="s">
        <v>759</v>
      </c>
      <c r="R3815" t="s">
        <v>759</v>
      </c>
      <c r="S3815" t="s">
        <v>757</v>
      </c>
      <c r="T3815" t="s">
        <v>757</v>
      </c>
      <c r="U3815" t="s">
        <v>757</v>
      </c>
      <c r="V3815" t="s">
        <v>756</v>
      </c>
      <c r="W3815" t="s">
        <v>756</v>
      </c>
      <c r="X3815" t="s">
        <v>18276</v>
      </c>
      <c r="Y3815" t="str">
        <f t="shared" si="840"/>
        <v>octubre</v>
      </c>
      <c r="Z3815">
        <f>YEAR(BD_PONDERACIONES[[#This Row],[Fecha Ejecución del Ticket]])</f>
        <v>2022</v>
      </c>
      <c r="AA3815" t="str">
        <f t="shared" si="828"/>
        <v>noviembre</v>
      </c>
      <c r="AB3815">
        <f>YEAR(BD_PONDERACIONES[[#This Row],[Fecha de Inspección]])</f>
        <v>2022</v>
      </c>
      <c r="AC3815">
        <f t="shared" si="829"/>
        <v>0.5</v>
      </c>
      <c r="AD3815">
        <f t="shared" si="830"/>
        <v>0.5</v>
      </c>
      <c r="AE3815">
        <f t="shared" si="831"/>
        <v>0.5</v>
      </c>
      <c r="AF3815">
        <f t="shared" si="832"/>
        <v>0.5</v>
      </c>
      <c r="AG3815">
        <f t="shared" si="833"/>
        <v>0.5</v>
      </c>
      <c r="AH3815">
        <f t="shared" si="834"/>
        <v>0.5</v>
      </c>
      <c r="AI3815">
        <f t="shared" si="835"/>
        <v>0.25</v>
      </c>
      <c r="AJ3815">
        <f t="shared" si="836"/>
        <v>0.25</v>
      </c>
      <c r="AK3815">
        <f t="shared" si="837"/>
        <v>0.5</v>
      </c>
      <c r="AL3815">
        <f t="shared" si="838"/>
        <v>0.5</v>
      </c>
      <c r="AM3815">
        <f t="shared" si="839"/>
        <v>0.5</v>
      </c>
      <c r="AN3815" s="6">
        <f t="shared" si="841"/>
        <v>1</v>
      </c>
      <c r="AO3815" t="str">
        <f>VLOOKUP(BD_PONDERACIONES[[#This Row],[Comuna]],Tabla3[#All],2,0)</f>
        <v>Cordillera</v>
      </c>
    </row>
    <row r="3816" spans="1:41" x14ac:dyDescent="0.35">
      <c r="A3816" t="s">
        <v>18277</v>
      </c>
      <c r="B3816" t="s">
        <v>18278</v>
      </c>
      <c r="C3816" t="s">
        <v>18279</v>
      </c>
      <c r="D3816" s="5">
        <v>44877</v>
      </c>
      <c r="E3816" s="5">
        <v>44842</v>
      </c>
      <c r="F3816" t="s">
        <v>753</v>
      </c>
      <c r="G3816" t="s">
        <v>18280</v>
      </c>
      <c r="H3816" t="s">
        <v>2860</v>
      </c>
      <c r="J3816" t="s">
        <v>756</v>
      </c>
      <c r="K3816" t="s">
        <v>756</v>
      </c>
      <c r="L3816" t="s">
        <v>757</v>
      </c>
      <c r="M3816" t="s">
        <v>757</v>
      </c>
      <c r="N3816" t="s">
        <v>756</v>
      </c>
      <c r="O3816" t="s">
        <v>756</v>
      </c>
      <c r="P3816" t="s">
        <v>758</v>
      </c>
      <c r="Q3816" t="s">
        <v>759</v>
      </c>
      <c r="R3816" t="s">
        <v>759</v>
      </c>
      <c r="S3816" t="s">
        <v>757</v>
      </c>
      <c r="T3816" t="s">
        <v>757</v>
      </c>
      <c r="U3816" t="s">
        <v>757</v>
      </c>
      <c r="V3816" t="s">
        <v>756</v>
      </c>
      <c r="W3816" t="s">
        <v>756</v>
      </c>
      <c r="X3816" t="s">
        <v>9978</v>
      </c>
      <c r="Y3816" t="str">
        <f t="shared" si="840"/>
        <v>octubre</v>
      </c>
      <c r="Z3816">
        <f>YEAR(BD_PONDERACIONES[[#This Row],[Fecha Ejecución del Ticket]])</f>
        <v>2022</v>
      </c>
      <c r="AA3816" t="str">
        <f t="shared" si="828"/>
        <v>noviembre</v>
      </c>
      <c r="AB3816">
        <f>YEAR(BD_PONDERACIONES[[#This Row],[Fecha de Inspección]])</f>
        <v>2022</v>
      </c>
      <c r="AC3816">
        <f t="shared" si="829"/>
        <v>0.5</v>
      </c>
      <c r="AD3816">
        <f t="shared" si="830"/>
        <v>0.5</v>
      </c>
      <c r="AE3816">
        <f t="shared" si="831"/>
        <v>0.5</v>
      </c>
      <c r="AF3816">
        <f t="shared" si="832"/>
        <v>0.5</v>
      </c>
      <c r="AG3816">
        <f t="shared" si="833"/>
        <v>0.5</v>
      </c>
      <c r="AH3816">
        <f t="shared" si="834"/>
        <v>0.5</v>
      </c>
      <c r="AI3816">
        <f t="shared" si="835"/>
        <v>0.25</v>
      </c>
      <c r="AJ3816">
        <f t="shared" si="836"/>
        <v>0.25</v>
      </c>
      <c r="AK3816">
        <f t="shared" si="837"/>
        <v>0.5</v>
      </c>
      <c r="AL3816">
        <f t="shared" si="838"/>
        <v>0.5</v>
      </c>
      <c r="AM3816">
        <f t="shared" si="839"/>
        <v>0.5</v>
      </c>
      <c r="AN3816" s="6">
        <f t="shared" si="841"/>
        <v>1</v>
      </c>
      <c r="AO3816" t="str">
        <f>VLOOKUP(BD_PONDERACIONES[[#This Row],[Comuna]],Tabla3[#All],2,0)</f>
        <v>Cordillera</v>
      </c>
    </row>
    <row r="3817" spans="1:41" x14ac:dyDescent="0.35">
      <c r="A3817" t="s">
        <v>18281</v>
      </c>
      <c r="B3817" t="s">
        <v>18282</v>
      </c>
      <c r="C3817" t="s">
        <v>18283</v>
      </c>
      <c r="D3817" s="5">
        <v>44877</v>
      </c>
      <c r="E3817" s="5">
        <v>44842</v>
      </c>
      <c r="F3817" t="s">
        <v>753</v>
      </c>
      <c r="G3817" t="s">
        <v>18284</v>
      </c>
      <c r="H3817" t="s">
        <v>2860</v>
      </c>
      <c r="J3817" t="s">
        <v>756</v>
      </c>
      <c r="K3817" t="s">
        <v>756</v>
      </c>
      <c r="L3817" t="s">
        <v>757</v>
      </c>
      <c r="M3817" t="s">
        <v>757</v>
      </c>
      <c r="N3817" t="s">
        <v>756</v>
      </c>
      <c r="O3817" t="s">
        <v>756</v>
      </c>
      <c r="P3817" t="s">
        <v>758</v>
      </c>
      <c r="Q3817" t="s">
        <v>759</v>
      </c>
      <c r="R3817" t="s">
        <v>759</v>
      </c>
      <c r="S3817" t="s">
        <v>757</v>
      </c>
      <c r="T3817" t="s">
        <v>757</v>
      </c>
      <c r="U3817" t="s">
        <v>757</v>
      </c>
      <c r="V3817" t="s">
        <v>756</v>
      </c>
      <c r="W3817" t="s">
        <v>756</v>
      </c>
      <c r="X3817" t="s">
        <v>8238</v>
      </c>
      <c r="Y3817" t="str">
        <f t="shared" si="840"/>
        <v>octubre</v>
      </c>
      <c r="Z3817">
        <f>YEAR(BD_PONDERACIONES[[#This Row],[Fecha Ejecución del Ticket]])</f>
        <v>2022</v>
      </c>
      <c r="AA3817" t="str">
        <f t="shared" si="828"/>
        <v>noviembre</v>
      </c>
      <c r="AB3817">
        <f>YEAR(BD_PONDERACIONES[[#This Row],[Fecha de Inspección]])</f>
        <v>2022</v>
      </c>
      <c r="AC3817">
        <f t="shared" si="829"/>
        <v>0.5</v>
      </c>
      <c r="AD3817">
        <f t="shared" si="830"/>
        <v>0.5</v>
      </c>
      <c r="AE3817">
        <f t="shared" si="831"/>
        <v>0.5</v>
      </c>
      <c r="AF3817">
        <f t="shared" si="832"/>
        <v>0.5</v>
      </c>
      <c r="AG3817">
        <f t="shared" si="833"/>
        <v>0.5</v>
      </c>
      <c r="AH3817">
        <f t="shared" si="834"/>
        <v>0.5</v>
      </c>
      <c r="AI3817">
        <f t="shared" si="835"/>
        <v>0.25</v>
      </c>
      <c r="AJ3817">
        <f t="shared" si="836"/>
        <v>0.25</v>
      </c>
      <c r="AK3817">
        <f t="shared" si="837"/>
        <v>0.5</v>
      </c>
      <c r="AL3817">
        <f t="shared" si="838"/>
        <v>0.5</v>
      </c>
      <c r="AM3817">
        <f t="shared" si="839"/>
        <v>0.5</v>
      </c>
      <c r="AN3817" s="6">
        <f t="shared" si="841"/>
        <v>1</v>
      </c>
      <c r="AO3817" t="str">
        <f>VLOOKUP(BD_PONDERACIONES[[#This Row],[Comuna]],Tabla3[#All],2,0)</f>
        <v>Cordillera</v>
      </c>
    </row>
    <row r="3818" spans="1:41" x14ac:dyDescent="0.35">
      <c r="A3818" t="s">
        <v>18285</v>
      </c>
      <c r="B3818" t="s">
        <v>18286</v>
      </c>
      <c r="C3818" t="s">
        <v>18287</v>
      </c>
      <c r="D3818" s="5">
        <v>44877</v>
      </c>
      <c r="E3818" s="5">
        <v>44845</v>
      </c>
      <c r="F3818" t="s">
        <v>753</v>
      </c>
      <c r="G3818" t="s">
        <v>18288</v>
      </c>
      <c r="H3818" t="s">
        <v>2860</v>
      </c>
      <c r="J3818" t="s">
        <v>756</v>
      </c>
      <c r="K3818" t="s">
        <v>756</v>
      </c>
      <c r="L3818" t="s">
        <v>773</v>
      </c>
      <c r="M3818" t="s">
        <v>773</v>
      </c>
      <c r="N3818" t="s">
        <v>756</v>
      </c>
      <c r="O3818" t="s">
        <v>756</v>
      </c>
      <c r="P3818" t="s">
        <v>758</v>
      </c>
      <c r="Q3818" t="s">
        <v>759</v>
      </c>
      <c r="R3818" t="s">
        <v>759</v>
      </c>
      <c r="S3818" t="s">
        <v>757</v>
      </c>
      <c r="T3818" t="s">
        <v>757</v>
      </c>
      <c r="U3818" t="s">
        <v>757</v>
      </c>
      <c r="V3818" t="s">
        <v>756</v>
      </c>
      <c r="W3818" t="s">
        <v>756</v>
      </c>
      <c r="X3818" t="s">
        <v>18289</v>
      </c>
      <c r="Y3818" t="str">
        <f t="shared" si="840"/>
        <v>octubre</v>
      </c>
      <c r="Z3818">
        <f>YEAR(BD_PONDERACIONES[[#This Row],[Fecha Ejecución del Ticket]])</f>
        <v>2022</v>
      </c>
      <c r="AA3818" t="str">
        <f t="shared" si="828"/>
        <v>noviembre</v>
      </c>
      <c r="AB3818">
        <f>YEAR(BD_PONDERACIONES[[#This Row],[Fecha de Inspección]])</f>
        <v>2022</v>
      </c>
      <c r="AC3818">
        <f t="shared" si="829"/>
        <v>0.5</v>
      </c>
      <c r="AD3818">
        <f t="shared" si="830"/>
        <v>0.5</v>
      </c>
      <c r="AE3818">
        <f t="shared" si="831"/>
        <v>0</v>
      </c>
      <c r="AF3818">
        <f t="shared" si="832"/>
        <v>0</v>
      </c>
      <c r="AG3818">
        <f t="shared" si="833"/>
        <v>0.5</v>
      </c>
      <c r="AH3818">
        <f t="shared" si="834"/>
        <v>0.5</v>
      </c>
      <c r="AI3818">
        <f t="shared" si="835"/>
        <v>0.25</v>
      </c>
      <c r="AJ3818">
        <f t="shared" si="836"/>
        <v>0.25</v>
      </c>
      <c r="AK3818">
        <f t="shared" si="837"/>
        <v>0.5</v>
      </c>
      <c r="AL3818">
        <f t="shared" si="838"/>
        <v>0.5</v>
      </c>
      <c r="AM3818">
        <f t="shared" si="839"/>
        <v>0.5</v>
      </c>
      <c r="AN3818" s="6">
        <f t="shared" si="841"/>
        <v>0.7</v>
      </c>
      <c r="AO3818" t="str">
        <f>VLOOKUP(BD_PONDERACIONES[[#This Row],[Comuna]],Tabla3[#All],2,0)</f>
        <v>Cordillera</v>
      </c>
    </row>
    <row r="3819" spans="1:41" x14ac:dyDescent="0.35">
      <c r="A3819" t="s">
        <v>18290</v>
      </c>
      <c r="B3819" t="s">
        <v>18291</v>
      </c>
      <c r="C3819" t="s">
        <v>18292</v>
      </c>
      <c r="D3819" s="5">
        <v>44877</v>
      </c>
      <c r="E3819" s="5">
        <v>44845</v>
      </c>
      <c r="F3819" t="s">
        <v>753</v>
      </c>
      <c r="G3819" t="s">
        <v>18293</v>
      </c>
      <c r="H3819" t="s">
        <v>2860</v>
      </c>
      <c r="J3819" t="s">
        <v>756</v>
      </c>
      <c r="K3819" t="s">
        <v>756</v>
      </c>
      <c r="L3819" t="s">
        <v>757</v>
      </c>
      <c r="M3819" t="s">
        <v>757</v>
      </c>
      <c r="N3819" t="s">
        <v>756</v>
      </c>
      <c r="O3819" t="s">
        <v>756</v>
      </c>
      <c r="P3819" t="s">
        <v>758</v>
      </c>
      <c r="Q3819" t="s">
        <v>759</v>
      </c>
      <c r="R3819" t="s">
        <v>759</v>
      </c>
      <c r="S3819" t="s">
        <v>757</v>
      </c>
      <c r="T3819" t="s">
        <v>757</v>
      </c>
      <c r="U3819" t="s">
        <v>757</v>
      </c>
      <c r="V3819" t="s">
        <v>756</v>
      </c>
      <c r="W3819" t="s">
        <v>756</v>
      </c>
      <c r="X3819" t="s">
        <v>9978</v>
      </c>
      <c r="Y3819" t="str">
        <f t="shared" si="840"/>
        <v>octubre</v>
      </c>
      <c r="Z3819">
        <f>YEAR(BD_PONDERACIONES[[#This Row],[Fecha Ejecución del Ticket]])</f>
        <v>2022</v>
      </c>
      <c r="AA3819" t="str">
        <f t="shared" si="828"/>
        <v>noviembre</v>
      </c>
      <c r="AB3819">
        <f>YEAR(BD_PONDERACIONES[[#This Row],[Fecha de Inspección]])</f>
        <v>2022</v>
      </c>
      <c r="AC3819">
        <f t="shared" si="829"/>
        <v>0.5</v>
      </c>
      <c r="AD3819">
        <f t="shared" si="830"/>
        <v>0.5</v>
      </c>
      <c r="AE3819">
        <f t="shared" si="831"/>
        <v>0.5</v>
      </c>
      <c r="AF3819">
        <f t="shared" si="832"/>
        <v>0.5</v>
      </c>
      <c r="AG3819">
        <f t="shared" si="833"/>
        <v>0.5</v>
      </c>
      <c r="AH3819">
        <f t="shared" si="834"/>
        <v>0.5</v>
      </c>
      <c r="AI3819">
        <f t="shared" si="835"/>
        <v>0.25</v>
      </c>
      <c r="AJ3819">
        <f t="shared" si="836"/>
        <v>0.25</v>
      </c>
      <c r="AK3819">
        <f t="shared" si="837"/>
        <v>0.5</v>
      </c>
      <c r="AL3819">
        <f t="shared" si="838"/>
        <v>0.5</v>
      </c>
      <c r="AM3819">
        <f t="shared" si="839"/>
        <v>0.5</v>
      </c>
      <c r="AN3819" s="6">
        <f t="shared" si="841"/>
        <v>1</v>
      </c>
      <c r="AO3819" t="str">
        <f>VLOOKUP(BD_PONDERACIONES[[#This Row],[Comuna]],Tabla3[#All],2,0)</f>
        <v>Cordillera</v>
      </c>
    </row>
    <row r="3820" spans="1:41" x14ac:dyDescent="0.35">
      <c r="A3820" t="s">
        <v>18294</v>
      </c>
      <c r="B3820" t="s">
        <v>18295</v>
      </c>
      <c r="C3820" t="s">
        <v>18296</v>
      </c>
      <c r="D3820" s="5">
        <v>44877</v>
      </c>
      <c r="E3820" s="5">
        <v>44837</v>
      </c>
      <c r="F3820" t="s">
        <v>753</v>
      </c>
      <c r="G3820" t="s">
        <v>18297</v>
      </c>
      <c r="H3820" t="s">
        <v>2860</v>
      </c>
      <c r="J3820" t="s">
        <v>756</v>
      </c>
      <c r="K3820" t="s">
        <v>756</v>
      </c>
      <c r="L3820" t="s">
        <v>773</v>
      </c>
      <c r="M3820" t="s">
        <v>773</v>
      </c>
      <c r="N3820" t="s">
        <v>756</v>
      </c>
      <c r="O3820" t="s">
        <v>756</v>
      </c>
      <c r="P3820" t="s">
        <v>758</v>
      </c>
      <c r="Q3820" t="s">
        <v>759</v>
      </c>
      <c r="R3820" t="s">
        <v>759</v>
      </c>
      <c r="S3820" t="s">
        <v>757</v>
      </c>
      <c r="T3820" t="s">
        <v>757</v>
      </c>
      <c r="U3820" t="s">
        <v>757</v>
      </c>
      <c r="V3820" t="s">
        <v>756</v>
      </c>
      <c r="W3820" t="s">
        <v>756</v>
      </c>
      <c r="X3820" t="s">
        <v>9978</v>
      </c>
      <c r="Y3820" t="str">
        <f t="shared" si="840"/>
        <v>octubre</v>
      </c>
      <c r="Z3820">
        <f>YEAR(BD_PONDERACIONES[[#This Row],[Fecha Ejecución del Ticket]])</f>
        <v>2022</v>
      </c>
      <c r="AA3820" t="str">
        <f t="shared" si="828"/>
        <v>noviembre</v>
      </c>
      <c r="AB3820">
        <f>YEAR(BD_PONDERACIONES[[#This Row],[Fecha de Inspección]])</f>
        <v>2022</v>
      </c>
      <c r="AC3820">
        <f t="shared" si="829"/>
        <v>0.5</v>
      </c>
      <c r="AD3820">
        <f t="shared" si="830"/>
        <v>0.5</v>
      </c>
      <c r="AE3820">
        <f t="shared" si="831"/>
        <v>0</v>
      </c>
      <c r="AF3820">
        <f t="shared" si="832"/>
        <v>0</v>
      </c>
      <c r="AG3820">
        <f t="shared" si="833"/>
        <v>0.5</v>
      </c>
      <c r="AH3820">
        <f t="shared" si="834"/>
        <v>0.5</v>
      </c>
      <c r="AI3820">
        <f t="shared" si="835"/>
        <v>0.25</v>
      </c>
      <c r="AJ3820">
        <f t="shared" si="836"/>
        <v>0.25</v>
      </c>
      <c r="AK3820">
        <f t="shared" si="837"/>
        <v>0.5</v>
      </c>
      <c r="AL3820">
        <f t="shared" si="838"/>
        <v>0.5</v>
      </c>
      <c r="AM3820">
        <f t="shared" si="839"/>
        <v>0.5</v>
      </c>
      <c r="AN3820" s="6">
        <f t="shared" si="841"/>
        <v>0.7</v>
      </c>
      <c r="AO3820" t="str">
        <f>VLOOKUP(BD_PONDERACIONES[[#This Row],[Comuna]],Tabla3[#All],2,0)</f>
        <v>Cordillera</v>
      </c>
    </row>
    <row r="3821" spans="1:41" x14ac:dyDescent="0.35">
      <c r="A3821" t="s">
        <v>18298</v>
      </c>
      <c r="B3821" t="s">
        <v>18299</v>
      </c>
      <c r="C3821" t="s">
        <v>18300</v>
      </c>
      <c r="D3821" s="5">
        <v>44877</v>
      </c>
      <c r="E3821" s="5">
        <v>44842</v>
      </c>
      <c r="F3821" t="s">
        <v>753</v>
      </c>
      <c r="G3821" t="s">
        <v>18301</v>
      </c>
      <c r="H3821" t="s">
        <v>2860</v>
      </c>
      <c r="J3821" t="s">
        <v>756</v>
      </c>
      <c r="K3821" t="s">
        <v>756</v>
      </c>
      <c r="L3821" t="s">
        <v>757</v>
      </c>
      <c r="M3821" t="s">
        <v>757</v>
      </c>
      <c r="N3821" t="s">
        <v>756</v>
      </c>
      <c r="O3821" t="s">
        <v>756</v>
      </c>
      <c r="P3821" t="s">
        <v>758</v>
      </c>
      <c r="Q3821" t="s">
        <v>759</v>
      </c>
      <c r="R3821" t="s">
        <v>759</v>
      </c>
      <c r="S3821" t="s">
        <v>757</v>
      </c>
      <c r="T3821" t="s">
        <v>757</v>
      </c>
      <c r="U3821" t="s">
        <v>757</v>
      </c>
      <c r="V3821" t="s">
        <v>756</v>
      </c>
      <c r="W3821" t="s">
        <v>756</v>
      </c>
      <c r="X3821" t="s">
        <v>885</v>
      </c>
      <c r="Y3821" t="str">
        <f t="shared" si="840"/>
        <v>octubre</v>
      </c>
      <c r="Z3821">
        <f>YEAR(BD_PONDERACIONES[[#This Row],[Fecha Ejecución del Ticket]])</f>
        <v>2022</v>
      </c>
      <c r="AA3821" t="str">
        <f t="shared" si="828"/>
        <v>noviembre</v>
      </c>
      <c r="AB3821">
        <f>YEAR(BD_PONDERACIONES[[#This Row],[Fecha de Inspección]])</f>
        <v>2022</v>
      </c>
      <c r="AC3821">
        <f t="shared" si="829"/>
        <v>0.5</v>
      </c>
      <c r="AD3821">
        <f t="shared" si="830"/>
        <v>0.5</v>
      </c>
      <c r="AE3821">
        <f t="shared" si="831"/>
        <v>0.5</v>
      </c>
      <c r="AF3821">
        <f t="shared" si="832"/>
        <v>0.5</v>
      </c>
      <c r="AG3821">
        <f t="shared" si="833"/>
        <v>0.5</v>
      </c>
      <c r="AH3821">
        <f t="shared" si="834"/>
        <v>0.5</v>
      </c>
      <c r="AI3821">
        <f t="shared" si="835"/>
        <v>0.25</v>
      </c>
      <c r="AJ3821">
        <f t="shared" si="836"/>
        <v>0.25</v>
      </c>
      <c r="AK3821">
        <f t="shared" si="837"/>
        <v>0.5</v>
      </c>
      <c r="AL3821">
        <f t="shared" si="838"/>
        <v>0.5</v>
      </c>
      <c r="AM3821">
        <f t="shared" si="839"/>
        <v>0.5</v>
      </c>
      <c r="AN3821" s="6">
        <f t="shared" si="841"/>
        <v>1</v>
      </c>
      <c r="AO3821" t="str">
        <f>VLOOKUP(BD_PONDERACIONES[[#This Row],[Comuna]],Tabla3[#All],2,0)</f>
        <v>Cordillera</v>
      </c>
    </row>
    <row r="3822" spans="1:41" x14ac:dyDescent="0.35">
      <c r="A3822" t="s">
        <v>18302</v>
      </c>
      <c r="B3822" t="s">
        <v>18303</v>
      </c>
      <c r="C3822" t="s">
        <v>18304</v>
      </c>
      <c r="D3822" s="5">
        <v>44879</v>
      </c>
      <c r="E3822" s="5">
        <v>44862</v>
      </c>
      <c r="F3822" t="s">
        <v>763</v>
      </c>
      <c r="G3822" t="s">
        <v>18305</v>
      </c>
      <c r="H3822" t="s">
        <v>3800</v>
      </c>
      <c r="J3822" t="s">
        <v>756</v>
      </c>
      <c r="K3822" t="s">
        <v>756</v>
      </c>
      <c r="L3822" t="s">
        <v>757</v>
      </c>
      <c r="M3822" t="s">
        <v>757</v>
      </c>
      <c r="N3822" t="s">
        <v>756</v>
      </c>
      <c r="O3822" t="s">
        <v>756</v>
      </c>
      <c r="P3822" t="s">
        <v>758</v>
      </c>
      <c r="Q3822" t="s">
        <v>759</v>
      </c>
      <c r="R3822" t="s">
        <v>759</v>
      </c>
      <c r="S3822" t="s">
        <v>757</v>
      </c>
      <c r="T3822" t="s">
        <v>757</v>
      </c>
      <c r="U3822" t="s">
        <v>757</v>
      </c>
      <c r="V3822" t="s">
        <v>756</v>
      </c>
      <c r="W3822" t="s">
        <v>756</v>
      </c>
      <c r="X3822" t="s">
        <v>18306</v>
      </c>
      <c r="Y3822" t="str">
        <f t="shared" si="840"/>
        <v>octubre</v>
      </c>
      <c r="Z3822">
        <f>YEAR(BD_PONDERACIONES[[#This Row],[Fecha Ejecución del Ticket]])</f>
        <v>2022</v>
      </c>
      <c r="AA3822" t="str">
        <f t="shared" si="828"/>
        <v>noviembre</v>
      </c>
      <c r="AB3822">
        <f>YEAR(BD_PONDERACIONES[[#This Row],[Fecha de Inspección]])</f>
        <v>2022</v>
      </c>
      <c r="AC3822">
        <f t="shared" si="829"/>
        <v>0.5</v>
      </c>
      <c r="AD3822">
        <f t="shared" si="830"/>
        <v>0.5</v>
      </c>
      <c r="AE3822">
        <f t="shared" si="831"/>
        <v>0.5</v>
      </c>
      <c r="AF3822">
        <f t="shared" si="832"/>
        <v>0.5</v>
      </c>
      <c r="AG3822">
        <f t="shared" si="833"/>
        <v>0.5</v>
      </c>
      <c r="AH3822">
        <f t="shared" si="834"/>
        <v>0.5</v>
      </c>
      <c r="AI3822">
        <f t="shared" si="835"/>
        <v>0.25</v>
      </c>
      <c r="AJ3822">
        <f t="shared" si="836"/>
        <v>0.25</v>
      </c>
      <c r="AK3822">
        <f t="shared" si="837"/>
        <v>0.5</v>
      </c>
      <c r="AL3822">
        <f t="shared" si="838"/>
        <v>0.5</v>
      </c>
      <c r="AM3822">
        <f t="shared" si="839"/>
        <v>0.5</v>
      </c>
      <c r="AN3822" s="6">
        <f t="shared" si="841"/>
        <v>1</v>
      </c>
      <c r="AO3822" t="str">
        <f>VLOOKUP(BD_PONDERACIONES[[#This Row],[Comuna]],Tabla3[#All],2,0)</f>
        <v>Cordillera</v>
      </c>
    </row>
    <row r="3823" spans="1:41" x14ac:dyDescent="0.35">
      <c r="A3823" t="s">
        <v>18307</v>
      </c>
      <c r="B3823" t="s">
        <v>18308</v>
      </c>
      <c r="C3823" t="s">
        <v>18309</v>
      </c>
      <c r="D3823" s="5">
        <v>44879</v>
      </c>
      <c r="E3823" s="5">
        <v>44858</v>
      </c>
      <c r="F3823" t="s">
        <v>763</v>
      </c>
      <c r="G3823" t="s">
        <v>18310</v>
      </c>
      <c r="H3823" t="s">
        <v>3800</v>
      </c>
      <c r="J3823" t="s">
        <v>756</v>
      </c>
      <c r="K3823" t="s">
        <v>756</v>
      </c>
      <c r="L3823" t="s">
        <v>757</v>
      </c>
      <c r="M3823" t="s">
        <v>757</v>
      </c>
      <c r="N3823" t="s">
        <v>756</v>
      </c>
      <c r="O3823" t="s">
        <v>756</v>
      </c>
      <c r="P3823" t="s">
        <v>758</v>
      </c>
      <c r="Q3823" t="s">
        <v>759</v>
      </c>
      <c r="R3823" t="s">
        <v>759</v>
      </c>
      <c r="S3823" t="s">
        <v>757</v>
      </c>
      <c r="T3823" t="s">
        <v>757</v>
      </c>
      <c r="U3823" t="s">
        <v>757</v>
      </c>
      <c r="V3823" t="s">
        <v>756</v>
      </c>
      <c r="W3823" t="s">
        <v>756</v>
      </c>
      <c r="X3823" t="s">
        <v>18311</v>
      </c>
      <c r="Y3823" t="str">
        <f t="shared" si="840"/>
        <v>octubre</v>
      </c>
      <c r="Z3823">
        <f>YEAR(BD_PONDERACIONES[[#This Row],[Fecha Ejecución del Ticket]])</f>
        <v>2022</v>
      </c>
      <c r="AA3823" t="str">
        <f t="shared" si="828"/>
        <v>noviembre</v>
      </c>
      <c r="AB3823">
        <f>YEAR(BD_PONDERACIONES[[#This Row],[Fecha de Inspección]])</f>
        <v>2022</v>
      </c>
      <c r="AC3823">
        <f t="shared" si="829"/>
        <v>0.5</v>
      </c>
      <c r="AD3823">
        <f t="shared" si="830"/>
        <v>0.5</v>
      </c>
      <c r="AE3823">
        <f t="shared" si="831"/>
        <v>0.5</v>
      </c>
      <c r="AF3823">
        <f t="shared" si="832"/>
        <v>0.5</v>
      </c>
      <c r="AG3823">
        <f t="shared" si="833"/>
        <v>0.5</v>
      </c>
      <c r="AH3823">
        <f t="shared" si="834"/>
        <v>0.5</v>
      </c>
      <c r="AI3823">
        <f t="shared" si="835"/>
        <v>0.25</v>
      </c>
      <c r="AJ3823">
        <f t="shared" si="836"/>
        <v>0.25</v>
      </c>
      <c r="AK3823">
        <f t="shared" si="837"/>
        <v>0.5</v>
      </c>
      <c r="AL3823">
        <f t="shared" si="838"/>
        <v>0.5</v>
      </c>
      <c r="AM3823">
        <f t="shared" si="839"/>
        <v>0.5</v>
      </c>
      <c r="AN3823" s="6">
        <f t="shared" si="841"/>
        <v>1</v>
      </c>
      <c r="AO3823" t="str">
        <f>VLOOKUP(BD_PONDERACIONES[[#This Row],[Comuna]],Tabla3[#All],2,0)</f>
        <v>Cordillera</v>
      </c>
    </row>
    <row r="3824" spans="1:41" x14ac:dyDescent="0.35">
      <c r="A3824" t="s">
        <v>18312</v>
      </c>
      <c r="B3824" t="s">
        <v>18313</v>
      </c>
      <c r="C3824" t="s">
        <v>18314</v>
      </c>
      <c r="D3824" s="5">
        <v>44879</v>
      </c>
      <c r="E3824" s="5">
        <v>44857</v>
      </c>
      <c r="F3824" t="s">
        <v>763</v>
      </c>
      <c r="G3824" t="s">
        <v>18315</v>
      </c>
      <c r="H3824" t="s">
        <v>3800</v>
      </c>
      <c r="J3824" t="s">
        <v>756</v>
      </c>
      <c r="K3824" t="s">
        <v>756</v>
      </c>
      <c r="L3824" t="s">
        <v>757</v>
      </c>
      <c r="M3824" t="s">
        <v>757</v>
      </c>
      <c r="N3824" t="s">
        <v>756</v>
      </c>
      <c r="O3824" t="s">
        <v>756</v>
      </c>
      <c r="P3824" t="s">
        <v>758</v>
      </c>
      <c r="Q3824" t="s">
        <v>759</v>
      </c>
      <c r="R3824" t="s">
        <v>759</v>
      </c>
      <c r="S3824" t="s">
        <v>757</v>
      </c>
      <c r="T3824" t="s">
        <v>757</v>
      </c>
      <c r="U3824" t="s">
        <v>757</v>
      </c>
      <c r="V3824" t="s">
        <v>756</v>
      </c>
      <c r="W3824" t="s">
        <v>756</v>
      </c>
      <c r="X3824" t="s">
        <v>18316</v>
      </c>
      <c r="Y3824" t="str">
        <f t="shared" si="840"/>
        <v>octubre</v>
      </c>
      <c r="Z3824">
        <f>YEAR(BD_PONDERACIONES[[#This Row],[Fecha Ejecución del Ticket]])</f>
        <v>2022</v>
      </c>
      <c r="AA3824" t="str">
        <f t="shared" si="828"/>
        <v>noviembre</v>
      </c>
      <c r="AB3824">
        <f>YEAR(BD_PONDERACIONES[[#This Row],[Fecha de Inspección]])</f>
        <v>2022</v>
      </c>
      <c r="AC3824">
        <f t="shared" si="829"/>
        <v>0.5</v>
      </c>
      <c r="AD3824">
        <f t="shared" si="830"/>
        <v>0.5</v>
      </c>
      <c r="AE3824">
        <f t="shared" si="831"/>
        <v>0.5</v>
      </c>
      <c r="AF3824">
        <f t="shared" si="832"/>
        <v>0.5</v>
      </c>
      <c r="AG3824">
        <f t="shared" si="833"/>
        <v>0.5</v>
      </c>
      <c r="AH3824">
        <f t="shared" si="834"/>
        <v>0.5</v>
      </c>
      <c r="AI3824">
        <f t="shared" si="835"/>
        <v>0.25</v>
      </c>
      <c r="AJ3824">
        <f t="shared" si="836"/>
        <v>0.25</v>
      </c>
      <c r="AK3824">
        <f t="shared" si="837"/>
        <v>0.5</v>
      </c>
      <c r="AL3824">
        <f t="shared" si="838"/>
        <v>0.5</v>
      </c>
      <c r="AM3824">
        <f t="shared" si="839"/>
        <v>0.5</v>
      </c>
      <c r="AN3824" s="6">
        <f t="shared" si="841"/>
        <v>1</v>
      </c>
      <c r="AO3824" t="str">
        <f>VLOOKUP(BD_PONDERACIONES[[#This Row],[Comuna]],Tabla3[#All],2,0)</f>
        <v>Cordillera</v>
      </c>
    </row>
    <row r="3825" spans="1:41" x14ac:dyDescent="0.35">
      <c r="A3825" t="s">
        <v>18317</v>
      </c>
      <c r="B3825" t="s">
        <v>18318</v>
      </c>
      <c r="C3825" t="s">
        <v>18319</v>
      </c>
      <c r="D3825" s="5">
        <v>44879</v>
      </c>
      <c r="E3825" s="5">
        <v>44852</v>
      </c>
      <c r="F3825" t="s">
        <v>763</v>
      </c>
      <c r="G3825" t="s">
        <v>18320</v>
      </c>
      <c r="H3825" t="s">
        <v>3800</v>
      </c>
      <c r="J3825" t="s">
        <v>756</v>
      </c>
      <c r="K3825" t="s">
        <v>756</v>
      </c>
      <c r="L3825" t="s">
        <v>757</v>
      </c>
      <c r="M3825" t="s">
        <v>757</v>
      </c>
      <c r="N3825" t="s">
        <v>756</v>
      </c>
      <c r="O3825" t="s">
        <v>756</v>
      </c>
      <c r="P3825" t="s">
        <v>758</v>
      </c>
      <c r="Q3825" t="s">
        <v>759</v>
      </c>
      <c r="R3825" t="s">
        <v>759</v>
      </c>
      <c r="S3825" t="s">
        <v>757</v>
      </c>
      <c r="T3825" t="s">
        <v>757</v>
      </c>
      <c r="U3825" t="s">
        <v>757</v>
      </c>
      <c r="V3825" t="s">
        <v>756</v>
      </c>
      <c r="W3825" t="s">
        <v>756</v>
      </c>
      <c r="X3825" t="s">
        <v>13644</v>
      </c>
      <c r="Y3825" t="str">
        <f t="shared" si="840"/>
        <v>octubre</v>
      </c>
      <c r="Z3825">
        <f>YEAR(BD_PONDERACIONES[[#This Row],[Fecha Ejecución del Ticket]])</f>
        <v>2022</v>
      </c>
      <c r="AA3825" t="str">
        <f t="shared" si="828"/>
        <v>noviembre</v>
      </c>
      <c r="AB3825">
        <f>YEAR(BD_PONDERACIONES[[#This Row],[Fecha de Inspección]])</f>
        <v>2022</v>
      </c>
      <c r="AC3825">
        <f t="shared" si="829"/>
        <v>0.5</v>
      </c>
      <c r="AD3825">
        <f t="shared" si="830"/>
        <v>0.5</v>
      </c>
      <c r="AE3825">
        <f t="shared" si="831"/>
        <v>0.5</v>
      </c>
      <c r="AF3825">
        <f t="shared" si="832"/>
        <v>0.5</v>
      </c>
      <c r="AG3825">
        <f t="shared" si="833"/>
        <v>0.5</v>
      </c>
      <c r="AH3825">
        <f t="shared" si="834"/>
        <v>0.5</v>
      </c>
      <c r="AI3825">
        <f t="shared" si="835"/>
        <v>0.25</v>
      </c>
      <c r="AJ3825">
        <f t="shared" si="836"/>
        <v>0.25</v>
      </c>
      <c r="AK3825">
        <f t="shared" si="837"/>
        <v>0.5</v>
      </c>
      <c r="AL3825">
        <f t="shared" si="838"/>
        <v>0.5</v>
      </c>
      <c r="AM3825">
        <f t="shared" si="839"/>
        <v>0.5</v>
      </c>
      <c r="AN3825" s="6">
        <f t="shared" si="841"/>
        <v>1</v>
      </c>
      <c r="AO3825" t="str">
        <f>VLOOKUP(BD_PONDERACIONES[[#This Row],[Comuna]],Tabla3[#All],2,0)</f>
        <v>Cordillera</v>
      </c>
    </row>
    <row r="3826" spans="1:41" x14ac:dyDescent="0.35">
      <c r="A3826" t="s">
        <v>18321</v>
      </c>
      <c r="B3826" t="s">
        <v>18322</v>
      </c>
      <c r="C3826" t="s">
        <v>18323</v>
      </c>
      <c r="D3826" s="5">
        <v>44879</v>
      </c>
      <c r="E3826" s="5">
        <v>44847</v>
      </c>
      <c r="F3826" t="s">
        <v>763</v>
      </c>
      <c r="G3826" t="s">
        <v>18324</v>
      </c>
      <c r="H3826" t="s">
        <v>3800</v>
      </c>
      <c r="J3826" t="s">
        <v>756</v>
      </c>
      <c r="K3826" t="s">
        <v>756</v>
      </c>
      <c r="L3826" t="s">
        <v>757</v>
      </c>
      <c r="M3826" t="s">
        <v>757</v>
      </c>
      <c r="N3826" t="s">
        <v>756</v>
      </c>
      <c r="O3826" t="s">
        <v>756</v>
      </c>
      <c r="P3826" t="s">
        <v>758</v>
      </c>
      <c r="Q3826" t="s">
        <v>759</v>
      </c>
      <c r="R3826" t="s">
        <v>759</v>
      </c>
      <c r="S3826" t="s">
        <v>757</v>
      </c>
      <c r="T3826" t="s">
        <v>757</v>
      </c>
      <c r="U3826" t="s">
        <v>757</v>
      </c>
      <c r="V3826" t="s">
        <v>756</v>
      </c>
      <c r="W3826" t="s">
        <v>768</v>
      </c>
      <c r="X3826" t="s">
        <v>18325</v>
      </c>
      <c r="Y3826" t="str">
        <f t="shared" si="840"/>
        <v>octubre</v>
      </c>
      <c r="Z3826">
        <f>YEAR(BD_PONDERACIONES[[#This Row],[Fecha Ejecución del Ticket]])</f>
        <v>2022</v>
      </c>
      <c r="AA3826" t="str">
        <f t="shared" si="828"/>
        <v>noviembre</v>
      </c>
      <c r="AB3826">
        <f>YEAR(BD_PONDERACIONES[[#This Row],[Fecha de Inspección]])</f>
        <v>2022</v>
      </c>
      <c r="AC3826">
        <f t="shared" si="829"/>
        <v>0.5</v>
      </c>
      <c r="AD3826">
        <f t="shared" si="830"/>
        <v>0.5</v>
      </c>
      <c r="AE3826">
        <f t="shared" si="831"/>
        <v>0.5</v>
      </c>
      <c r="AF3826">
        <f t="shared" si="832"/>
        <v>0.5</v>
      </c>
      <c r="AG3826">
        <f t="shared" si="833"/>
        <v>0.5</v>
      </c>
      <c r="AH3826">
        <f t="shared" si="834"/>
        <v>0.5</v>
      </c>
      <c r="AI3826">
        <f t="shared" si="835"/>
        <v>0.25</v>
      </c>
      <c r="AJ3826">
        <f t="shared" si="836"/>
        <v>0.25</v>
      </c>
      <c r="AK3826">
        <f t="shared" si="837"/>
        <v>0.5</v>
      </c>
      <c r="AL3826">
        <f t="shared" si="838"/>
        <v>0.5</v>
      </c>
      <c r="AM3826">
        <f t="shared" si="839"/>
        <v>0.17499999999999999</v>
      </c>
      <c r="AN3826" s="6">
        <f t="shared" si="841"/>
        <v>0.93500000000000005</v>
      </c>
      <c r="AO3826" t="str">
        <f>VLOOKUP(BD_PONDERACIONES[[#This Row],[Comuna]],Tabla3[#All],2,0)</f>
        <v>Cordillera</v>
      </c>
    </row>
    <row r="3827" spans="1:41" x14ac:dyDescent="0.35">
      <c r="A3827" t="s">
        <v>18326</v>
      </c>
      <c r="B3827" t="s">
        <v>18327</v>
      </c>
      <c r="C3827" t="s">
        <v>18328</v>
      </c>
      <c r="D3827" s="5">
        <v>44879</v>
      </c>
      <c r="E3827" s="5">
        <v>44853</v>
      </c>
      <c r="F3827" t="s">
        <v>763</v>
      </c>
      <c r="G3827" t="s">
        <v>18329</v>
      </c>
      <c r="H3827" t="s">
        <v>3800</v>
      </c>
      <c r="J3827" t="s">
        <v>756</v>
      </c>
      <c r="K3827" t="s">
        <v>756</v>
      </c>
      <c r="L3827" t="s">
        <v>757</v>
      </c>
      <c r="M3827" t="s">
        <v>757</v>
      </c>
      <c r="N3827" t="s">
        <v>756</v>
      </c>
      <c r="O3827" t="s">
        <v>756</v>
      </c>
      <c r="P3827" t="s">
        <v>758</v>
      </c>
      <c r="Q3827" t="s">
        <v>759</v>
      </c>
      <c r="R3827" t="s">
        <v>759</v>
      </c>
      <c r="S3827" t="s">
        <v>757</v>
      </c>
      <c r="T3827" t="s">
        <v>757</v>
      </c>
      <c r="U3827" t="s">
        <v>757</v>
      </c>
      <c r="V3827" t="s">
        <v>756</v>
      </c>
      <c r="W3827" t="s">
        <v>756</v>
      </c>
      <c r="X3827" t="s">
        <v>18330</v>
      </c>
      <c r="Y3827" t="str">
        <f t="shared" si="840"/>
        <v>octubre</v>
      </c>
      <c r="Z3827">
        <f>YEAR(BD_PONDERACIONES[[#This Row],[Fecha Ejecución del Ticket]])</f>
        <v>2022</v>
      </c>
      <c r="AA3827" t="str">
        <f t="shared" si="828"/>
        <v>noviembre</v>
      </c>
      <c r="AB3827">
        <f>YEAR(BD_PONDERACIONES[[#This Row],[Fecha de Inspección]])</f>
        <v>2022</v>
      </c>
      <c r="AC3827">
        <f t="shared" si="829"/>
        <v>0.5</v>
      </c>
      <c r="AD3827">
        <f t="shared" si="830"/>
        <v>0.5</v>
      </c>
      <c r="AE3827">
        <f t="shared" si="831"/>
        <v>0.5</v>
      </c>
      <c r="AF3827">
        <f t="shared" si="832"/>
        <v>0.5</v>
      </c>
      <c r="AG3827">
        <f t="shared" si="833"/>
        <v>0.5</v>
      </c>
      <c r="AH3827">
        <f t="shared" si="834"/>
        <v>0.5</v>
      </c>
      <c r="AI3827">
        <f t="shared" si="835"/>
        <v>0.25</v>
      </c>
      <c r="AJ3827">
        <f t="shared" si="836"/>
        <v>0.25</v>
      </c>
      <c r="AK3827">
        <f t="shared" si="837"/>
        <v>0.5</v>
      </c>
      <c r="AL3827">
        <f t="shared" si="838"/>
        <v>0.5</v>
      </c>
      <c r="AM3827">
        <f t="shared" si="839"/>
        <v>0.5</v>
      </c>
      <c r="AN3827" s="6">
        <f t="shared" si="841"/>
        <v>1</v>
      </c>
      <c r="AO3827" t="str">
        <f>VLOOKUP(BD_PONDERACIONES[[#This Row],[Comuna]],Tabla3[#All],2,0)</f>
        <v>Cordillera</v>
      </c>
    </row>
    <row r="3828" spans="1:41" x14ac:dyDescent="0.35">
      <c r="A3828" t="s">
        <v>18331</v>
      </c>
      <c r="B3828" t="s">
        <v>18332</v>
      </c>
      <c r="C3828" t="s">
        <v>18333</v>
      </c>
      <c r="D3828" s="5">
        <v>44879</v>
      </c>
      <c r="E3828" s="5">
        <v>44858</v>
      </c>
      <c r="F3828" t="s">
        <v>763</v>
      </c>
      <c r="G3828" t="s">
        <v>18334</v>
      </c>
      <c r="H3828" t="s">
        <v>3800</v>
      </c>
      <c r="J3828" t="s">
        <v>756</v>
      </c>
      <c r="K3828" t="s">
        <v>756</v>
      </c>
      <c r="L3828" t="s">
        <v>757</v>
      </c>
      <c r="M3828" t="s">
        <v>757</v>
      </c>
      <c r="N3828" t="s">
        <v>756</v>
      </c>
      <c r="O3828" t="s">
        <v>756</v>
      </c>
      <c r="P3828" t="s">
        <v>758</v>
      </c>
      <c r="Q3828" t="s">
        <v>759</v>
      </c>
      <c r="R3828" t="s">
        <v>759</v>
      </c>
      <c r="S3828" t="s">
        <v>757</v>
      </c>
      <c r="T3828" t="s">
        <v>757</v>
      </c>
      <c r="U3828" t="s">
        <v>757</v>
      </c>
      <c r="V3828" t="s">
        <v>756</v>
      </c>
      <c r="W3828" t="s">
        <v>756</v>
      </c>
      <c r="X3828" t="s">
        <v>804</v>
      </c>
      <c r="Y3828" t="str">
        <f t="shared" si="840"/>
        <v>octubre</v>
      </c>
      <c r="Z3828">
        <f>YEAR(BD_PONDERACIONES[[#This Row],[Fecha Ejecución del Ticket]])</f>
        <v>2022</v>
      </c>
      <c r="AA3828" t="str">
        <f t="shared" si="828"/>
        <v>noviembre</v>
      </c>
      <c r="AB3828">
        <f>YEAR(BD_PONDERACIONES[[#This Row],[Fecha de Inspección]])</f>
        <v>2022</v>
      </c>
      <c r="AC3828">
        <f t="shared" si="829"/>
        <v>0.5</v>
      </c>
      <c r="AD3828">
        <f t="shared" si="830"/>
        <v>0.5</v>
      </c>
      <c r="AE3828">
        <f t="shared" si="831"/>
        <v>0.5</v>
      </c>
      <c r="AF3828">
        <f t="shared" si="832"/>
        <v>0.5</v>
      </c>
      <c r="AG3828">
        <f t="shared" si="833"/>
        <v>0.5</v>
      </c>
      <c r="AH3828">
        <f t="shared" si="834"/>
        <v>0.5</v>
      </c>
      <c r="AI3828">
        <f t="shared" si="835"/>
        <v>0.25</v>
      </c>
      <c r="AJ3828">
        <f t="shared" si="836"/>
        <v>0.25</v>
      </c>
      <c r="AK3828">
        <f t="shared" si="837"/>
        <v>0.5</v>
      </c>
      <c r="AL3828">
        <f t="shared" si="838"/>
        <v>0.5</v>
      </c>
      <c r="AM3828">
        <f t="shared" si="839"/>
        <v>0.5</v>
      </c>
      <c r="AN3828" s="6">
        <f t="shared" si="841"/>
        <v>1</v>
      </c>
      <c r="AO3828" t="str">
        <f>VLOOKUP(BD_PONDERACIONES[[#This Row],[Comuna]],Tabla3[#All],2,0)</f>
        <v>Cordillera</v>
      </c>
    </row>
    <row r="3829" spans="1:41" x14ac:dyDescent="0.35">
      <c r="A3829" t="s">
        <v>18335</v>
      </c>
      <c r="B3829" t="s">
        <v>18336</v>
      </c>
      <c r="C3829" t="s">
        <v>18337</v>
      </c>
      <c r="D3829" s="5">
        <v>44879</v>
      </c>
      <c r="E3829" s="5">
        <v>44856</v>
      </c>
      <c r="F3829" t="s">
        <v>763</v>
      </c>
      <c r="G3829" t="s">
        <v>18338</v>
      </c>
      <c r="H3829" t="s">
        <v>3800</v>
      </c>
      <c r="J3829" t="s">
        <v>756</v>
      </c>
      <c r="K3829" t="s">
        <v>756</v>
      </c>
      <c r="L3829" t="s">
        <v>757</v>
      </c>
      <c r="M3829" t="s">
        <v>757</v>
      </c>
      <c r="N3829" t="s">
        <v>756</v>
      </c>
      <c r="O3829" t="s">
        <v>756</v>
      </c>
      <c r="P3829" t="s">
        <v>758</v>
      </c>
      <c r="Q3829" t="s">
        <v>759</v>
      </c>
      <c r="R3829" t="s">
        <v>759</v>
      </c>
      <c r="S3829" t="s">
        <v>757</v>
      </c>
      <c r="T3829" t="s">
        <v>757</v>
      </c>
      <c r="U3829" t="s">
        <v>757</v>
      </c>
      <c r="V3829" t="s">
        <v>756</v>
      </c>
      <c r="W3829" t="s">
        <v>756</v>
      </c>
      <c r="X3829" t="s">
        <v>18339</v>
      </c>
      <c r="Y3829" t="str">
        <f t="shared" si="840"/>
        <v>octubre</v>
      </c>
      <c r="Z3829">
        <f>YEAR(BD_PONDERACIONES[[#This Row],[Fecha Ejecución del Ticket]])</f>
        <v>2022</v>
      </c>
      <c r="AA3829" t="str">
        <f t="shared" si="828"/>
        <v>noviembre</v>
      </c>
      <c r="AB3829">
        <f>YEAR(BD_PONDERACIONES[[#This Row],[Fecha de Inspección]])</f>
        <v>2022</v>
      </c>
      <c r="AC3829">
        <f t="shared" si="829"/>
        <v>0.5</v>
      </c>
      <c r="AD3829">
        <f t="shared" si="830"/>
        <v>0.5</v>
      </c>
      <c r="AE3829">
        <f t="shared" si="831"/>
        <v>0.5</v>
      </c>
      <c r="AF3829">
        <f t="shared" si="832"/>
        <v>0.5</v>
      </c>
      <c r="AG3829">
        <f t="shared" si="833"/>
        <v>0.5</v>
      </c>
      <c r="AH3829">
        <f t="shared" si="834"/>
        <v>0.5</v>
      </c>
      <c r="AI3829">
        <f t="shared" si="835"/>
        <v>0.25</v>
      </c>
      <c r="AJ3829">
        <f t="shared" si="836"/>
        <v>0.25</v>
      </c>
      <c r="AK3829">
        <f t="shared" si="837"/>
        <v>0.5</v>
      </c>
      <c r="AL3829">
        <f t="shared" si="838"/>
        <v>0.5</v>
      </c>
      <c r="AM3829">
        <f t="shared" si="839"/>
        <v>0.5</v>
      </c>
      <c r="AN3829" s="6">
        <f t="shared" si="841"/>
        <v>1</v>
      </c>
      <c r="AO3829" t="str">
        <f>VLOOKUP(BD_PONDERACIONES[[#This Row],[Comuna]],Tabla3[#All],2,0)</f>
        <v>Cordillera</v>
      </c>
    </row>
    <row r="3830" spans="1:41" x14ac:dyDescent="0.35">
      <c r="A3830" t="s">
        <v>18340</v>
      </c>
      <c r="B3830" t="s">
        <v>18341</v>
      </c>
      <c r="C3830" t="s">
        <v>18342</v>
      </c>
      <c r="D3830" s="5">
        <v>44879</v>
      </c>
      <c r="E3830" s="5">
        <v>44847</v>
      </c>
      <c r="F3830" t="s">
        <v>763</v>
      </c>
      <c r="G3830" t="s">
        <v>18343</v>
      </c>
      <c r="H3830" t="s">
        <v>3800</v>
      </c>
      <c r="J3830" t="s">
        <v>756</v>
      </c>
      <c r="K3830" t="s">
        <v>756</v>
      </c>
      <c r="L3830" t="s">
        <v>757</v>
      </c>
      <c r="M3830" t="s">
        <v>757</v>
      </c>
      <c r="N3830" t="s">
        <v>756</v>
      </c>
      <c r="O3830" t="s">
        <v>756</v>
      </c>
      <c r="P3830" t="s">
        <v>765</v>
      </c>
      <c r="Q3830" t="s">
        <v>18344</v>
      </c>
      <c r="R3830" t="s">
        <v>18345</v>
      </c>
      <c r="S3830" t="s">
        <v>756</v>
      </c>
      <c r="T3830" t="s">
        <v>756</v>
      </c>
      <c r="U3830" t="s">
        <v>756</v>
      </c>
      <c r="V3830" t="s">
        <v>756</v>
      </c>
      <c r="W3830" t="s">
        <v>768</v>
      </c>
      <c r="X3830" t="s">
        <v>769</v>
      </c>
      <c r="Y3830" t="str">
        <f t="shared" si="840"/>
        <v>octubre</v>
      </c>
      <c r="Z3830">
        <f>YEAR(BD_PONDERACIONES[[#This Row],[Fecha Ejecución del Ticket]])</f>
        <v>2022</v>
      </c>
      <c r="AA3830" t="str">
        <f t="shared" si="828"/>
        <v>noviembre</v>
      </c>
      <c r="AB3830">
        <f>YEAR(BD_PONDERACIONES[[#This Row],[Fecha de Inspección]])</f>
        <v>2022</v>
      </c>
      <c r="AC3830">
        <f t="shared" si="829"/>
        <v>0.5</v>
      </c>
      <c r="AD3830">
        <f t="shared" si="830"/>
        <v>0.5</v>
      </c>
      <c r="AE3830">
        <f t="shared" si="831"/>
        <v>0.5</v>
      </c>
      <c r="AF3830">
        <f t="shared" si="832"/>
        <v>0.5</v>
      </c>
      <c r="AG3830">
        <f t="shared" si="833"/>
        <v>0.5</v>
      </c>
      <c r="AH3830">
        <f t="shared" si="834"/>
        <v>0.5</v>
      </c>
      <c r="AI3830">
        <f t="shared" si="835"/>
        <v>0.25</v>
      </c>
      <c r="AJ3830">
        <f t="shared" si="836"/>
        <v>0.25</v>
      </c>
      <c r="AK3830">
        <f t="shared" si="837"/>
        <v>0.5</v>
      </c>
      <c r="AL3830">
        <f t="shared" si="838"/>
        <v>0.5</v>
      </c>
      <c r="AM3830">
        <f t="shared" si="839"/>
        <v>0.17499999999999999</v>
      </c>
      <c r="AN3830" s="6">
        <f t="shared" si="841"/>
        <v>0.93500000000000005</v>
      </c>
      <c r="AO3830" t="str">
        <f>VLOOKUP(BD_PONDERACIONES[[#This Row],[Comuna]],Tabla3[#All],2,0)</f>
        <v>Cordillera</v>
      </c>
    </row>
    <row r="3831" spans="1:41" x14ac:dyDescent="0.35">
      <c r="A3831" t="s">
        <v>18346</v>
      </c>
      <c r="B3831" t="s">
        <v>18347</v>
      </c>
      <c r="C3831" t="s">
        <v>18348</v>
      </c>
      <c r="D3831" s="5">
        <v>44879</v>
      </c>
      <c r="E3831" s="5">
        <v>44849</v>
      </c>
      <c r="F3831" t="s">
        <v>763</v>
      </c>
      <c r="G3831" t="s">
        <v>18349</v>
      </c>
      <c r="H3831" t="s">
        <v>3800</v>
      </c>
      <c r="J3831" t="s">
        <v>756</v>
      </c>
      <c r="K3831" t="s">
        <v>756</v>
      </c>
      <c r="L3831" t="s">
        <v>773</v>
      </c>
      <c r="M3831" t="s">
        <v>773</v>
      </c>
      <c r="N3831" t="s">
        <v>756</v>
      </c>
      <c r="O3831" t="s">
        <v>756</v>
      </c>
      <c r="P3831" t="s">
        <v>765</v>
      </c>
      <c r="Q3831" t="s">
        <v>18350</v>
      </c>
      <c r="R3831" t="s">
        <v>11104</v>
      </c>
      <c r="S3831" t="s">
        <v>756</v>
      </c>
      <c r="T3831" t="s">
        <v>756</v>
      </c>
      <c r="U3831" t="s">
        <v>756</v>
      </c>
      <c r="V3831" t="s">
        <v>756</v>
      </c>
      <c r="W3831" t="s">
        <v>756</v>
      </c>
      <c r="X3831" t="s">
        <v>769</v>
      </c>
      <c r="Y3831" t="str">
        <f t="shared" si="840"/>
        <v>octubre</v>
      </c>
      <c r="Z3831">
        <f>YEAR(BD_PONDERACIONES[[#This Row],[Fecha Ejecución del Ticket]])</f>
        <v>2022</v>
      </c>
      <c r="AA3831" t="str">
        <f t="shared" si="828"/>
        <v>noviembre</v>
      </c>
      <c r="AB3831">
        <f>YEAR(BD_PONDERACIONES[[#This Row],[Fecha de Inspección]])</f>
        <v>2022</v>
      </c>
      <c r="AC3831">
        <f t="shared" si="829"/>
        <v>0.5</v>
      </c>
      <c r="AD3831">
        <f t="shared" si="830"/>
        <v>0.5</v>
      </c>
      <c r="AE3831">
        <f t="shared" si="831"/>
        <v>0</v>
      </c>
      <c r="AF3831">
        <f t="shared" si="832"/>
        <v>0</v>
      </c>
      <c r="AG3831">
        <f t="shared" si="833"/>
        <v>0.5</v>
      </c>
      <c r="AH3831">
        <f t="shared" si="834"/>
        <v>0.5</v>
      </c>
      <c r="AI3831">
        <f t="shared" si="835"/>
        <v>0.25</v>
      </c>
      <c r="AJ3831">
        <f t="shared" si="836"/>
        <v>0.25</v>
      </c>
      <c r="AK3831">
        <f t="shared" si="837"/>
        <v>0.5</v>
      </c>
      <c r="AL3831">
        <f t="shared" si="838"/>
        <v>0.5</v>
      </c>
      <c r="AM3831">
        <f t="shared" si="839"/>
        <v>0.5</v>
      </c>
      <c r="AN3831" s="6">
        <f t="shared" si="841"/>
        <v>0.7</v>
      </c>
      <c r="AO3831" t="str">
        <f>VLOOKUP(BD_PONDERACIONES[[#This Row],[Comuna]],Tabla3[#All],2,0)</f>
        <v>Cordillera</v>
      </c>
    </row>
    <row r="3832" spans="1:41" x14ac:dyDescent="0.35">
      <c r="A3832" t="s">
        <v>18351</v>
      </c>
      <c r="B3832" t="s">
        <v>18352</v>
      </c>
      <c r="C3832" t="s">
        <v>18353</v>
      </c>
      <c r="D3832" s="5">
        <v>44879</v>
      </c>
      <c r="E3832" s="5">
        <v>44847</v>
      </c>
      <c r="F3832" t="s">
        <v>763</v>
      </c>
      <c r="G3832" t="s">
        <v>18354</v>
      </c>
      <c r="H3832" t="s">
        <v>3800</v>
      </c>
      <c r="J3832" t="s">
        <v>756</v>
      </c>
      <c r="K3832" t="s">
        <v>756</v>
      </c>
      <c r="L3832" t="s">
        <v>757</v>
      </c>
      <c r="M3832" t="s">
        <v>757</v>
      </c>
      <c r="N3832" t="s">
        <v>756</v>
      </c>
      <c r="O3832" t="s">
        <v>756</v>
      </c>
      <c r="P3832" t="s">
        <v>765</v>
      </c>
      <c r="Q3832" t="s">
        <v>18355</v>
      </c>
      <c r="R3832" t="s">
        <v>11104</v>
      </c>
      <c r="S3832" t="s">
        <v>756</v>
      </c>
      <c r="T3832" t="s">
        <v>756</v>
      </c>
      <c r="U3832" t="s">
        <v>756</v>
      </c>
      <c r="V3832" t="s">
        <v>756</v>
      </c>
      <c r="W3832" t="s">
        <v>768</v>
      </c>
      <c r="X3832" t="s">
        <v>12003</v>
      </c>
      <c r="Y3832" t="str">
        <f t="shared" si="840"/>
        <v>octubre</v>
      </c>
      <c r="Z3832">
        <f>YEAR(BD_PONDERACIONES[[#This Row],[Fecha Ejecución del Ticket]])</f>
        <v>2022</v>
      </c>
      <c r="AA3832" t="str">
        <f t="shared" si="828"/>
        <v>noviembre</v>
      </c>
      <c r="AB3832">
        <f>YEAR(BD_PONDERACIONES[[#This Row],[Fecha de Inspección]])</f>
        <v>2022</v>
      </c>
      <c r="AC3832">
        <f t="shared" si="829"/>
        <v>0.5</v>
      </c>
      <c r="AD3832">
        <f t="shared" si="830"/>
        <v>0.5</v>
      </c>
      <c r="AE3832">
        <f t="shared" si="831"/>
        <v>0.5</v>
      </c>
      <c r="AF3832">
        <f t="shared" si="832"/>
        <v>0.5</v>
      </c>
      <c r="AG3832">
        <f t="shared" si="833"/>
        <v>0.5</v>
      </c>
      <c r="AH3832">
        <f t="shared" si="834"/>
        <v>0.5</v>
      </c>
      <c r="AI3832">
        <f t="shared" si="835"/>
        <v>0.25</v>
      </c>
      <c r="AJ3832">
        <f t="shared" si="836"/>
        <v>0.25</v>
      </c>
      <c r="AK3832">
        <f t="shared" si="837"/>
        <v>0.5</v>
      </c>
      <c r="AL3832">
        <f t="shared" si="838"/>
        <v>0.5</v>
      </c>
      <c r="AM3832">
        <f t="shared" si="839"/>
        <v>0.17499999999999999</v>
      </c>
      <c r="AN3832" s="6">
        <f t="shared" si="841"/>
        <v>0.93500000000000005</v>
      </c>
      <c r="AO3832" t="str">
        <f>VLOOKUP(BD_PONDERACIONES[[#This Row],[Comuna]],Tabla3[#All],2,0)</f>
        <v>Cordillera</v>
      </c>
    </row>
    <row r="3833" spans="1:41" x14ac:dyDescent="0.35">
      <c r="A3833" t="s">
        <v>18356</v>
      </c>
      <c r="B3833" t="s">
        <v>18357</v>
      </c>
      <c r="C3833" t="s">
        <v>18358</v>
      </c>
      <c r="D3833" s="5">
        <v>44880</v>
      </c>
      <c r="E3833" s="5">
        <v>44853</v>
      </c>
      <c r="F3833" t="s">
        <v>763</v>
      </c>
      <c r="G3833" t="s">
        <v>18359</v>
      </c>
      <c r="H3833" t="s">
        <v>3456</v>
      </c>
      <c r="J3833" t="s">
        <v>756</v>
      </c>
      <c r="K3833" t="s">
        <v>756</v>
      </c>
      <c r="L3833" t="s">
        <v>757</v>
      </c>
      <c r="M3833" t="s">
        <v>757</v>
      </c>
      <c r="N3833" t="s">
        <v>756</v>
      </c>
      <c r="O3833" t="s">
        <v>756</v>
      </c>
      <c r="P3833" t="s">
        <v>758</v>
      </c>
      <c r="Q3833" t="s">
        <v>759</v>
      </c>
      <c r="R3833" t="s">
        <v>759</v>
      </c>
      <c r="S3833" t="s">
        <v>757</v>
      </c>
      <c r="T3833" t="s">
        <v>757</v>
      </c>
      <c r="U3833" t="s">
        <v>757</v>
      </c>
      <c r="V3833" t="s">
        <v>756</v>
      </c>
      <c r="W3833" t="s">
        <v>768</v>
      </c>
      <c r="X3833" t="s">
        <v>18360</v>
      </c>
      <c r="Y3833" t="str">
        <f t="shared" si="840"/>
        <v>octubre</v>
      </c>
      <c r="Z3833">
        <f>YEAR(BD_PONDERACIONES[[#This Row],[Fecha Ejecución del Ticket]])</f>
        <v>2022</v>
      </c>
      <c r="AA3833" t="str">
        <f t="shared" si="828"/>
        <v>noviembre</v>
      </c>
      <c r="AB3833">
        <f>YEAR(BD_PONDERACIONES[[#This Row],[Fecha de Inspección]])</f>
        <v>2022</v>
      </c>
      <c r="AC3833">
        <f t="shared" si="829"/>
        <v>0.5</v>
      </c>
      <c r="AD3833">
        <f t="shared" si="830"/>
        <v>0.5</v>
      </c>
      <c r="AE3833">
        <f t="shared" si="831"/>
        <v>0.5</v>
      </c>
      <c r="AF3833">
        <f t="shared" si="832"/>
        <v>0.5</v>
      </c>
      <c r="AG3833">
        <f t="shared" si="833"/>
        <v>0.5</v>
      </c>
      <c r="AH3833">
        <f t="shared" si="834"/>
        <v>0.5</v>
      </c>
      <c r="AI3833">
        <f t="shared" si="835"/>
        <v>0.25</v>
      </c>
      <c r="AJ3833">
        <f t="shared" si="836"/>
        <v>0.25</v>
      </c>
      <c r="AK3833">
        <f t="shared" si="837"/>
        <v>0.5</v>
      </c>
      <c r="AL3833">
        <f t="shared" si="838"/>
        <v>0.5</v>
      </c>
      <c r="AM3833">
        <f t="shared" si="839"/>
        <v>0.17499999999999999</v>
      </c>
      <c r="AN3833" s="6">
        <f t="shared" si="841"/>
        <v>0.93500000000000005</v>
      </c>
      <c r="AO3833" t="str">
        <f>VLOOKUP(BD_PONDERACIONES[[#This Row],[Comuna]],Tabla3[#All],2,0)</f>
        <v>Cordillera</v>
      </c>
    </row>
    <row r="3834" spans="1:41" x14ac:dyDescent="0.35">
      <c r="A3834" t="s">
        <v>18361</v>
      </c>
      <c r="B3834" t="s">
        <v>18362</v>
      </c>
      <c r="C3834" t="s">
        <v>18363</v>
      </c>
      <c r="D3834" s="5">
        <v>44880</v>
      </c>
      <c r="E3834" s="5">
        <v>44854</v>
      </c>
      <c r="F3834" t="s">
        <v>763</v>
      </c>
      <c r="G3834" t="s">
        <v>18364</v>
      </c>
      <c r="H3834" t="s">
        <v>3456</v>
      </c>
      <c r="J3834" t="s">
        <v>756</v>
      </c>
      <c r="K3834" t="s">
        <v>756</v>
      </c>
      <c r="L3834" t="s">
        <v>757</v>
      </c>
      <c r="M3834" t="s">
        <v>757</v>
      </c>
      <c r="N3834" t="s">
        <v>756</v>
      </c>
      <c r="O3834" t="s">
        <v>756</v>
      </c>
      <c r="P3834" t="s">
        <v>758</v>
      </c>
      <c r="Q3834" t="s">
        <v>759</v>
      </c>
      <c r="R3834" t="s">
        <v>759</v>
      </c>
      <c r="S3834" t="s">
        <v>757</v>
      </c>
      <c r="T3834" t="s">
        <v>757</v>
      </c>
      <c r="U3834" t="s">
        <v>757</v>
      </c>
      <c r="V3834" t="s">
        <v>756</v>
      </c>
      <c r="W3834" t="s">
        <v>756</v>
      </c>
      <c r="X3834" t="s">
        <v>1712</v>
      </c>
      <c r="Y3834" t="str">
        <f t="shared" si="840"/>
        <v>octubre</v>
      </c>
      <c r="Z3834">
        <f>YEAR(BD_PONDERACIONES[[#This Row],[Fecha Ejecución del Ticket]])</f>
        <v>2022</v>
      </c>
      <c r="AA3834" t="str">
        <f t="shared" si="828"/>
        <v>noviembre</v>
      </c>
      <c r="AB3834">
        <f>YEAR(BD_PONDERACIONES[[#This Row],[Fecha de Inspección]])</f>
        <v>2022</v>
      </c>
      <c r="AC3834">
        <f t="shared" si="829"/>
        <v>0.5</v>
      </c>
      <c r="AD3834">
        <f t="shared" si="830"/>
        <v>0.5</v>
      </c>
      <c r="AE3834">
        <f t="shared" si="831"/>
        <v>0.5</v>
      </c>
      <c r="AF3834">
        <f t="shared" si="832"/>
        <v>0.5</v>
      </c>
      <c r="AG3834">
        <f t="shared" si="833"/>
        <v>0.5</v>
      </c>
      <c r="AH3834">
        <f t="shared" si="834"/>
        <v>0.5</v>
      </c>
      <c r="AI3834">
        <f t="shared" si="835"/>
        <v>0.25</v>
      </c>
      <c r="AJ3834">
        <f t="shared" si="836"/>
        <v>0.25</v>
      </c>
      <c r="AK3834">
        <f t="shared" si="837"/>
        <v>0.5</v>
      </c>
      <c r="AL3834">
        <f t="shared" si="838"/>
        <v>0.5</v>
      </c>
      <c r="AM3834">
        <f t="shared" si="839"/>
        <v>0.5</v>
      </c>
      <c r="AN3834" s="6">
        <f t="shared" si="841"/>
        <v>1</v>
      </c>
      <c r="AO3834" t="str">
        <f>VLOOKUP(BD_PONDERACIONES[[#This Row],[Comuna]],Tabla3[#All],2,0)</f>
        <v>Cordillera</v>
      </c>
    </row>
    <row r="3835" spans="1:41" x14ac:dyDescent="0.35">
      <c r="A3835" t="s">
        <v>18365</v>
      </c>
      <c r="B3835" t="s">
        <v>18366</v>
      </c>
      <c r="C3835" t="s">
        <v>18367</v>
      </c>
      <c r="D3835" s="5">
        <v>44880</v>
      </c>
      <c r="E3835" s="5">
        <v>44860</v>
      </c>
      <c r="F3835" t="s">
        <v>763</v>
      </c>
      <c r="G3835" t="s">
        <v>18368</v>
      </c>
      <c r="H3835" t="s">
        <v>3456</v>
      </c>
      <c r="J3835" t="s">
        <v>756</v>
      </c>
      <c r="K3835" t="s">
        <v>756</v>
      </c>
      <c r="L3835" t="s">
        <v>757</v>
      </c>
      <c r="M3835" t="s">
        <v>757</v>
      </c>
      <c r="N3835" t="s">
        <v>756</v>
      </c>
      <c r="O3835" t="s">
        <v>756</v>
      </c>
      <c r="P3835" t="s">
        <v>758</v>
      </c>
      <c r="Q3835" t="s">
        <v>759</v>
      </c>
      <c r="R3835" t="s">
        <v>759</v>
      </c>
      <c r="S3835" t="s">
        <v>757</v>
      </c>
      <c r="T3835" t="s">
        <v>757</v>
      </c>
      <c r="U3835" t="s">
        <v>757</v>
      </c>
      <c r="V3835" t="s">
        <v>756</v>
      </c>
      <c r="W3835" t="s">
        <v>756</v>
      </c>
      <c r="X3835" t="s">
        <v>18369</v>
      </c>
      <c r="Y3835" t="str">
        <f t="shared" si="840"/>
        <v>octubre</v>
      </c>
      <c r="Z3835">
        <f>YEAR(BD_PONDERACIONES[[#This Row],[Fecha Ejecución del Ticket]])</f>
        <v>2022</v>
      </c>
      <c r="AA3835" t="str">
        <f t="shared" si="828"/>
        <v>noviembre</v>
      </c>
      <c r="AB3835">
        <f>YEAR(BD_PONDERACIONES[[#This Row],[Fecha de Inspección]])</f>
        <v>2022</v>
      </c>
      <c r="AC3835">
        <f t="shared" si="829"/>
        <v>0.5</v>
      </c>
      <c r="AD3835">
        <f t="shared" si="830"/>
        <v>0.5</v>
      </c>
      <c r="AE3835">
        <f t="shared" si="831"/>
        <v>0.5</v>
      </c>
      <c r="AF3835">
        <f t="shared" si="832"/>
        <v>0.5</v>
      </c>
      <c r="AG3835">
        <f t="shared" si="833"/>
        <v>0.5</v>
      </c>
      <c r="AH3835">
        <f t="shared" si="834"/>
        <v>0.5</v>
      </c>
      <c r="AI3835">
        <f t="shared" si="835"/>
        <v>0.25</v>
      </c>
      <c r="AJ3835">
        <f t="shared" si="836"/>
        <v>0.25</v>
      </c>
      <c r="AK3835">
        <f t="shared" si="837"/>
        <v>0.5</v>
      </c>
      <c r="AL3835">
        <f t="shared" si="838"/>
        <v>0.5</v>
      </c>
      <c r="AM3835">
        <f t="shared" si="839"/>
        <v>0.5</v>
      </c>
      <c r="AN3835" s="6">
        <f t="shared" si="841"/>
        <v>1</v>
      </c>
      <c r="AO3835" t="str">
        <f>VLOOKUP(BD_PONDERACIONES[[#This Row],[Comuna]],Tabla3[#All],2,0)</f>
        <v>Cordillera</v>
      </c>
    </row>
    <row r="3836" spans="1:41" x14ac:dyDescent="0.35">
      <c r="A3836" t="s">
        <v>18370</v>
      </c>
      <c r="B3836" t="s">
        <v>18371</v>
      </c>
      <c r="C3836" t="s">
        <v>18372</v>
      </c>
      <c r="D3836" s="5">
        <v>44880</v>
      </c>
      <c r="E3836" s="5">
        <v>44847</v>
      </c>
      <c r="F3836" t="s">
        <v>763</v>
      </c>
      <c r="G3836" t="s">
        <v>18373</v>
      </c>
      <c r="H3836" t="s">
        <v>3456</v>
      </c>
      <c r="J3836" t="s">
        <v>756</v>
      </c>
      <c r="K3836" t="s">
        <v>756</v>
      </c>
      <c r="L3836" t="s">
        <v>757</v>
      </c>
      <c r="M3836" t="s">
        <v>757</v>
      </c>
      <c r="N3836" t="s">
        <v>756</v>
      </c>
      <c r="O3836" t="s">
        <v>756</v>
      </c>
      <c r="P3836" t="s">
        <v>758</v>
      </c>
      <c r="Q3836" t="s">
        <v>759</v>
      </c>
      <c r="R3836" t="s">
        <v>759</v>
      </c>
      <c r="S3836" t="s">
        <v>757</v>
      </c>
      <c r="T3836" t="s">
        <v>757</v>
      </c>
      <c r="U3836" t="s">
        <v>757</v>
      </c>
      <c r="V3836" t="s">
        <v>756</v>
      </c>
      <c r="W3836" t="s">
        <v>756</v>
      </c>
      <c r="X3836" t="s">
        <v>18374</v>
      </c>
      <c r="Y3836" t="str">
        <f t="shared" si="840"/>
        <v>octubre</v>
      </c>
      <c r="Z3836">
        <f>YEAR(BD_PONDERACIONES[[#This Row],[Fecha Ejecución del Ticket]])</f>
        <v>2022</v>
      </c>
      <c r="AA3836" t="str">
        <f t="shared" si="828"/>
        <v>noviembre</v>
      </c>
      <c r="AB3836">
        <f>YEAR(BD_PONDERACIONES[[#This Row],[Fecha de Inspección]])</f>
        <v>2022</v>
      </c>
      <c r="AC3836">
        <f t="shared" si="829"/>
        <v>0.5</v>
      </c>
      <c r="AD3836">
        <f t="shared" si="830"/>
        <v>0.5</v>
      </c>
      <c r="AE3836">
        <f t="shared" si="831"/>
        <v>0.5</v>
      </c>
      <c r="AF3836">
        <f t="shared" si="832"/>
        <v>0.5</v>
      </c>
      <c r="AG3836">
        <f t="shared" si="833"/>
        <v>0.5</v>
      </c>
      <c r="AH3836">
        <f t="shared" si="834"/>
        <v>0.5</v>
      </c>
      <c r="AI3836">
        <f t="shared" si="835"/>
        <v>0.25</v>
      </c>
      <c r="AJ3836">
        <f t="shared" si="836"/>
        <v>0.25</v>
      </c>
      <c r="AK3836">
        <f t="shared" si="837"/>
        <v>0.5</v>
      </c>
      <c r="AL3836">
        <f t="shared" si="838"/>
        <v>0.5</v>
      </c>
      <c r="AM3836">
        <f t="shared" si="839"/>
        <v>0.5</v>
      </c>
      <c r="AN3836" s="6">
        <f t="shared" si="841"/>
        <v>1</v>
      </c>
      <c r="AO3836" t="str">
        <f>VLOOKUP(BD_PONDERACIONES[[#This Row],[Comuna]],Tabla3[#All],2,0)</f>
        <v>Cordillera</v>
      </c>
    </row>
    <row r="3837" spans="1:41" x14ac:dyDescent="0.35">
      <c r="A3837" t="s">
        <v>18375</v>
      </c>
      <c r="B3837" t="s">
        <v>18376</v>
      </c>
      <c r="C3837" t="s">
        <v>18377</v>
      </c>
      <c r="D3837" s="5">
        <v>44880</v>
      </c>
      <c r="E3837" s="5">
        <v>44851</v>
      </c>
      <c r="F3837" t="s">
        <v>763</v>
      </c>
      <c r="G3837" t="s">
        <v>18378</v>
      </c>
      <c r="H3837" t="s">
        <v>3456</v>
      </c>
      <c r="J3837" t="s">
        <v>756</v>
      </c>
      <c r="K3837" t="s">
        <v>756</v>
      </c>
      <c r="L3837" t="s">
        <v>757</v>
      </c>
      <c r="M3837" t="s">
        <v>757</v>
      </c>
      <c r="N3837" t="s">
        <v>756</v>
      </c>
      <c r="O3837" t="s">
        <v>756</v>
      </c>
      <c r="P3837" t="s">
        <v>758</v>
      </c>
      <c r="Q3837" t="s">
        <v>759</v>
      </c>
      <c r="R3837" t="s">
        <v>759</v>
      </c>
      <c r="S3837" t="s">
        <v>757</v>
      </c>
      <c r="T3837" t="s">
        <v>757</v>
      </c>
      <c r="U3837" t="s">
        <v>757</v>
      </c>
      <c r="V3837" t="s">
        <v>773</v>
      </c>
      <c r="W3837" t="s">
        <v>773</v>
      </c>
      <c r="X3837" t="s">
        <v>16352</v>
      </c>
      <c r="Y3837" t="str">
        <f t="shared" si="840"/>
        <v>octubre</v>
      </c>
      <c r="Z3837">
        <f>YEAR(BD_PONDERACIONES[[#This Row],[Fecha Ejecución del Ticket]])</f>
        <v>2022</v>
      </c>
      <c r="AA3837" t="str">
        <f t="shared" si="828"/>
        <v>noviembre</v>
      </c>
      <c r="AB3837">
        <f>YEAR(BD_PONDERACIONES[[#This Row],[Fecha de Inspección]])</f>
        <v>2022</v>
      </c>
      <c r="AC3837">
        <f t="shared" si="829"/>
        <v>0.5</v>
      </c>
      <c r="AD3837">
        <f t="shared" si="830"/>
        <v>0.5</v>
      </c>
      <c r="AE3837">
        <f t="shared" si="831"/>
        <v>0.5</v>
      </c>
      <c r="AF3837">
        <f t="shared" si="832"/>
        <v>0.5</v>
      </c>
      <c r="AG3837">
        <f t="shared" si="833"/>
        <v>0.5</v>
      </c>
      <c r="AH3837">
        <f t="shared" si="834"/>
        <v>0.5</v>
      </c>
      <c r="AI3837">
        <f t="shared" si="835"/>
        <v>0.25</v>
      </c>
      <c r="AJ3837">
        <f t="shared" si="836"/>
        <v>0.25</v>
      </c>
      <c r="AK3837">
        <f t="shared" si="837"/>
        <v>0.5</v>
      </c>
      <c r="AL3837">
        <f t="shared" si="838"/>
        <v>0</v>
      </c>
      <c r="AM3837">
        <f t="shared" si="839"/>
        <v>0</v>
      </c>
      <c r="AN3837" s="6">
        <f t="shared" si="841"/>
        <v>0.8</v>
      </c>
      <c r="AO3837" t="str">
        <f>VLOOKUP(BD_PONDERACIONES[[#This Row],[Comuna]],Tabla3[#All],2,0)</f>
        <v>Cordillera</v>
      </c>
    </row>
    <row r="3838" spans="1:41" x14ac:dyDescent="0.35">
      <c r="A3838" t="s">
        <v>18379</v>
      </c>
      <c r="B3838" t="s">
        <v>18380</v>
      </c>
      <c r="C3838" t="s">
        <v>18381</v>
      </c>
      <c r="D3838" s="5">
        <v>44880</v>
      </c>
      <c r="E3838" s="5">
        <v>44841</v>
      </c>
      <c r="F3838" t="s">
        <v>753</v>
      </c>
      <c r="G3838" t="s">
        <v>18382</v>
      </c>
      <c r="H3838" t="s">
        <v>3795</v>
      </c>
      <c r="J3838" t="s">
        <v>756</v>
      </c>
      <c r="K3838" t="s">
        <v>756</v>
      </c>
      <c r="L3838" t="s">
        <v>757</v>
      </c>
      <c r="M3838" t="s">
        <v>757</v>
      </c>
      <c r="N3838" t="s">
        <v>756</v>
      </c>
      <c r="O3838" t="s">
        <v>756</v>
      </c>
      <c r="P3838" t="s">
        <v>765</v>
      </c>
      <c r="Q3838" t="s">
        <v>18383</v>
      </c>
      <c r="R3838" t="s">
        <v>18384</v>
      </c>
      <c r="S3838" t="s">
        <v>756</v>
      </c>
      <c r="T3838" t="s">
        <v>756</v>
      </c>
      <c r="U3838" t="s">
        <v>756</v>
      </c>
      <c r="V3838" t="s">
        <v>756</v>
      </c>
      <c r="W3838" t="s">
        <v>756</v>
      </c>
      <c r="X3838" t="s">
        <v>18385</v>
      </c>
      <c r="Y3838" t="str">
        <f t="shared" si="840"/>
        <v>octubre</v>
      </c>
      <c r="Z3838">
        <f>YEAR(BD_PONDERACIONES[[#This Row],[Fecha Ejecución del Ticket]])</f>
        <v>2022</v>
      </c>
      <c r="AA3838" t="str">
        <f t="shared" si="828"/>
        <v>noviembre</v>
      </c>
      <c r="AB3838">
        <f>YEAR(BD_PONDERACIONES[[#This Row],[Fecha de Inspección]])</f>
        <v>2022</v>
      </c>
      <c r="AC3838">
        <f t="shared" si="829"/>
        <v>0.5</v>
      </c>
      <c r="AD3838">
        <f t="shared" si="830"/>
        <v>0.5</v>
      </c>
      <c r="AE3838">
        <f t="shared" si="831"/>
        <v>0.5</v>
      </c>
      <c r="AF3838">
        <f t="shared" si="832"/>
        <v>0.5</v>
      </c>
      <c r="AG3838">
        <f t="shared" si="833"/>
        <v>0.5</v>
      </c>
      <c r="AH3838">
        <f t="shared" si="834"/>
        <v>0.5</v>
      </c>
      <c r="AI3838">
        <f t="shared" si="835"/>
        <v>0.25</v>
      </c>
      <c r="AJ3838">
        <f t="shared" si="836"/>
        <v>0.25</v>
      </c>
      <c r="AK3838">
        <f t="shared" si="837"/>
        <v>0.5</v>
      </c>
      <c r="AL3838">
        <f t="shared" si="838"/>
        <v>0.5</v>
      </c>
      <c r="AM3838">
        <f t="shared" si="839"/>
        <v>0.5</v>
      </c>
      <c r="AN3838" s="6">
        <f t="shared" si="841"/>
        <v>1</v>
      </c>
      <c r="AO3838" t="str">
        <f>VLOOKUP(BD_PONDERACIONES[[#This Row],[Comuna]],Tabla3[#All],2,0)</f>
        <v>Cordillera</v>
      </c>
    </row>
    <row r="3839" spans="1:41" x14ac:dyDescent="0.35">
      <c r="A3839" t="s">
        <v>18386</v>
      </c>
      <c r="B3839" t="s">
        <v>18387</v>
      </c>
      <c r="C3839" t="s">
        <v>18388</v>
      </c>
      <c r="D3839" s="5">
        <v>44880</v>
      </c>
      <c r="E3839" s="5">
        <v>44842</v>
      </c>
      <c r="F3839" t="s">
        <v>753</v>
      </c>
      <c r="G3839" t="s">
        <v>18389</v>
      </c>
      <c r="H3839" t="s">
        <v>3795</v>
      </c>
      <c r="J3839" t="s">
        <v>756</v>
      </c>
      <c r="K3839" t="s">
        <v>756</v>
      </c>
      <c r="L3839" t="s">
        <v>773</v>
      </c>
      <c r="M3839" t="s">
        <v>773</v>
      </c>
      <c r="N3839" t="s">
        <v>756</v>
      </c>
      <c r="O3839" t="s">
        <v>756</v>
      </c>
      <c r="P3839" t="s">
        <v>758</v>
      </c>
      <c r="Q3839" t="s">
        <v>759</v>
      </c>
      <c r="R3839" t="s">
        <v>759</v>
      </c>
      <c r="S3839" t="s">
        <v>757</v>
      </c>
      <c r="T3839" t="s">
        <v>757</v>
      </c>
      <c r="U3839" t="s">
        <v>757</v>
      </c>
      <c r="V3839" t="s">
        <v>756</v>
      </c>
      <c r="W3839" t="s">
        <v>756</v>
      </c>
      <c r="X3839" t="s">
        <v>18390</v>
      </c>
      <c r="Y3839" t="str">
        <f t="shared" si="840"/>
        <v>octubre</v>
      </c>
      <c r="Z3839">
        <f>YEAR(BD_PONDERACIONES[[#This Row],[Fecha Ejecución del Ticket]])</f>
        <v>2022</v>
      </c>
      <c r="AA3839" t="str">
        <f t="shared" si="828"/>
        <v>noviembre</v>
      </c>
      <c r="AB3839">
        <f>YEAR(BD_PONDERACIONES[[#This Row],[Fecha de Inspección]])</f>
        <v>2022</v>
      </c>
      <c r="AC3839">
        <f t="shared" si="829"/>
        <v>0.5</v>
      </c>
      <c r="AD3839">
        <f t="shared" si="830"/>
        <v>0.5</v>
      </c>
      <c r="AE3839">
        <f t="shared" si="831"/>
        <v>0</v>
      </c>
      <c r="AF3839">
        <f t="shared" si="832"/>
        <v>0</v>
      </c>
      <c r="AG3839">
        <f t="shared" si="833"/>
        <v>0.5</v>
      </c>
      <c r="AH3839">
        <f t="shared" si="834"/>
        <v>0.5</v>
      </c>
      <c r="AI3839">
        <f t="shared" si="835"/>
        <v>0.25</v>
      </c>
      <c r="AJ3839">
        <f t="shared" si="836"/>
        <v>0.25</v>
      </c>
      <c r="AK3839">
        <f t="shared" si="837"/>
        <v>0.5</v>
      </c>
      <c r="AL3839">
        <f t="shared" si="838"/>
        <v>0.5</v>
      </c>
      <c r="AM3839">
        <f t="shared" si="839"/>
        <v>0.5</v>
      </c>
      <c r="AN3839" s="6">
        <f t="shared" si="841"/>
        <v>0.7</v>
      </c>
      <c r="AO3839" t="str">
        <f>VLOOKUP(BD_PONDERACIONES[[#This Row],[Comuna]],Tabla3[#All],2,0)</f>
        <v>Cordillera</v>
      </c>
    </row>
    <row r="3840" spans="1:41" x14ac:dyDescent="0.35">
      <c r="A3840" t="s">
        <v>18391</v>
      </c>
      <c r="B3840" t="s">
        <v>18392</v>
      </c>
      <c r="C3840" t="s">
        <v>18393</v>
      </c>
      <c r="D3840" s="5">
        <v>44880</v>
      </c>
      <c r="E3840" s="5">
        <v>44843</v>
      </c>
      <c r="F3840" t="s">
        <v>753</v>
      </c>
      <c r="G3840" t="s">
        <v>18394</v>
      </c>
      <c r="H3840" t="s">
        <v>3795</v>
      </c>
      <c r="J3840" t="s">
        <v>756</v>
      </c>
      <c r="K3840" t="s">
        <v>756</v>
      </c>
      <c r="L3840" t="s">
        <v>757</v>
      </c>
      <c r="M3840" t="s">
        <v>757</v>
      </c>
      <c r="N3840" t="s">
        <v>756</v>
      </c>
      <c r="O3840" t="s">
        <v>756</v>
      </c>
      <c r="P3840" t="s">
        <v>758</v>
      </c>
      <c r="Q3840" t="s">
        <v>759</v>
      </c>
      <c r="R3840" t="s">
        <v>759</v>
      </c>
      <c r="S3840" t="s">
        <v>757</v>
      </c>
      <c r="T3840" t="s">
        <v>757</v>
      </c>
      <c r="U3840" t="s">
        <v>757</v>
      </c>
      <c r="V3840" t="s">
        <v>756</v>
      </c>
      <c r="W3840" t="s">
        <v>756</v>
      </c>
      <c r="X3840" t="s">
        <v>18395</v>
      </c>
      <c r="Y3840" t="str">
        <f t="shared" si="840"/>
        <v>octubre</v>
      </c>
      <c r="Z3840">
        <f>YEAR(BD_PONDERACIONES[[#This Row],[Fecha Ejecución del Ticket]])</f>
        <v>2022</v>
      </c>
      <c r="AA3840" t="str">
        <f t="shared" si="828"/>
        <v>noviembre</v>
      </c>
      <c r="AB3840">
        <f>YEAR(BD_PONDERACIONES[[#This Row],[Fecha de Inspección]])</f>
        <v>2022</v>
      </c>
      <c r="AC3840">
        <f t="shared" si="829"/>
        <v>0.5</v>
      </c>
      <c r="AD3840">
        <f t="shared" si="830"/>
        <v>0.5</v>
      </c>
      <c r="AE3840">
        <f t="shared" si="831"/>
        <v>0.5</v>
      </c>
      <c r="AF3840">
        <f t="shared" si="832"/>
        <v>0.5</v>
      </c>
      <c r="AG3840">
        <f t="shared" si="833"/>
        <v>0.5</v>
      </c>
      <c r="AH3840">
        <f t="shared" si="834"/>
        <v>0.5</v>
      </c>
      <c r="AI3840">
        <f t="shared" si="835"/>
        <v>0.25</v>
      </c>
      <c r="AJ3840">
        <f t="shared" si="836"/>
        <v>0.25</v>
      </c>
      <c r="AK3840">
        <f t="shared" si="837"/>
        <v>0.5</v>
      </c>
      <c r="AL3840">
        <f t="shared" si="838"/>
        <v>0.5</v>
      </c>
      <c r="AM3840">
        <f t="shared" si="839"/>
        <v>0.5</v>
      </c>
      <c r="AN3840" s="6">
        <f t="shared" si="841"/>
        <v>1</v>
      </c>
      <c r="AO3840" t="str">
        <f>VLOOKUP(BD_PONDERACIONES[[#This Row],[Comuna]],Tabla3[#All],2,0)</f>
        <v>Cordillera</v>
      </c>
    </row>
    <row r="3841" spans="1:41" x14ac:dyDescent="0.35">
      <c r="A3841" t="s">
        <v>18396</v>
      </c>
      <c r="B3841" t="s">
        <v>18397</v>
      </c>
      <c r="C3841" t="s">
        <v>18398</v>
      </c>
      <c r="D3841" s="5">
        <v>44880</v>
      </c>
      <c r="E3841" s="5">
        <v>44842</v>
      </c>
      <c r="F3841" t="s">
        <v>753</v>
      </c>
      <c r="G3841" t="s">
        <v>18399</v>
      </c>
      <c r="H3841" t="s">
        <v>3795</v>
      </c>
      <c r="J3841" t="s">
        <v>756</v>
      </c>
      <c r="K3841" t="s">
        <v>756</v>
      </c>
      <c r="L3841" t="s">
        <v>773</v>
      </c>
      <c r="M3841" t="s">
        <v>773</v>
      </c>
      <c r="N3841" t="s">
        <v>756</v>
      </c>
      <c r="O3841" t="s">
        <v>756</v>
      </c>
      <c r="P3841" t="s">
        <v>758</v>
      </c>
      <c r="Q3841" t="s">
        <v>759</v>
      </c>
      <c r="R3841" t="s">
        <v>759</v>
      </c>
      <c r="S3841" t="s">
        <v>757</v>
      </c>
      <c r="T3841" t="s">
        <v>757</v>
      </c>
      <c r="U3841" t="s">
        <v>757</v>
      </c>
      <c r="V3841" t="s">
        <v>756</v>
      </c>
      <c r="W3841" t="s">
        <v>756</v>
      </c>
      <c r="X3841" t="s">
        <v>18400</v>
      </c>
      <c r="Y3841" t="str">
        <f t="shared" si="840"/>
        <v>octubre</v>
      </c>
      <c r="Z3841">
        <f>YEAR(BD_PONDERACIONES[[#This Row],[Fecha Ejecución del Ticket]])</f>
        <v>2022</v>
      </c>
      <c r="AA3841" t="str">
        <f t="shared" si="828"/>
        <v>noviembre</v>
      </c>
      <c r="AB3841">
        <f>YEAR(BD_PONDERACIONES[[#This Row],[Fecha de Inspección]])</f>
        <v>2022</v>
      </c>
      <c r="AC3841">
        <f t="shared" si="829"/>
        <v>0.5</v>
      </c>
      <c r="AD3841">
        <f t="shared" si="830"/>
        <v>0.5</v>
      </c>
      <c r="AE3841">
        <f t="shared" si="831"/>
        <v>0</v>
      </c>
      <c r="AF3841">
        <f t="shared" si="832"/>
        <v>0</v>
      </c>
      <c r="AG3841">
        <f t="shared" si="833"/>
        <v>0.5</v>
      </c>
      <c r="AH3841">
        <f t="shared" si="834"/>
        <v>0.5</v>
      </c>
      <c r="AI3841">
        <f t="shared" si="835"/>
        <v>0.25</v>
      </c>
      <c r="AJ3841">
        <f t="shared" si="836"/>
        <v>0.25</v>
      </c>
      <c r="AK3841">
        <f t="shared" si="837"/>
        <v>0.5</v>
      </c>
      <c r="AL3841">
        <f t="shared" si="838"/>
        <v>0.5</v>
      </c>
      <c r="AM3841">
        <f t="shared" si="839"/>
        <v>0.5</v>
      </c>
      <c r="AN3841" s="6">
        <f t="shared" si="841"/>
        <v>0.7</v>
      </c>
      <c r="AO3841" t="str">
        <f>VLOOKUP(BD_PONDERACIONES[[#This Row],[Comuna]],Tabla3[#All],2,0)</f>
        <v>Cordillera</v>
      </c>
    </row>
    <row r="3842" spans="1:41" x14ac:dyDescent="0.35">
      <c r="A3842" t="s">
        <v>18401</v>
      </c>
      <c r="B3842" t="s">
        <v>18402</v>
      </c>
      <c r="C3842" t="s">
        <v>18403</v>
      </c>
      <c r="D3842" s="5">
        <v>44880</v>
      </c>
      <c r="E3842" s="5">
        <v>44845</v>
      </c>
      <c r="F3842" t="s">
        <v>753</v>
      </c>
      <c r="G3842" t="s">
        <v>18404</v>
      </c>
      <c r="H3842" t="s">
        <v>3795</v>
      </c>
      <c r="J3842" t="s">
        <v>756</v>
      </c>
      <c r="K3842" t="s">
        <v>756</v>
      </c>
      <c r="L3842" t="s">
        <v>757</v>
      </c>
      <c r="M3842" t="s">
        <v>757</v>
      </c>
      <c r="N3842" t="s">
        <v>756</v>
      </c>
      <c r="O3842" t="s">
        <v>756</v>
      </c>
      <c r="P3842" t="s">
        <v>765</v>
      </c>
      <c r="Q3842" t="s">
        <v>18405</v>
      </c>
      <c r="R3842" t="s">
        <v>18406</v>
      </c>
      <c r="S3842" t="s">
        <v>756</v>
      </c>
      <c r="T3842" t="s">
        <v>756</v>
      </c>
      <c r="U3842" t="s">
        <v>756</v>
      </c>
      <c r="V3842" t="s">
        <v>756</v>
      </c>
      <c r="W3842" t="s">
        <v>756</v>
      </c>
      <c r="X3842" t="s">
        <v>18407</v>
      </c>
      <c r="Y3842" t="str">
        <f t="shared" si="840"/>
        <v>octubre</v>
      </c>
      <c r="Z3842">
        <f>YEAR(BD_PONDERACIONES[[#This Row],[Fecha Ejecución del Ticket]])</f>
        <v>2022</v>
      </c>
      <c r="AA3842" t="str">
        <f t="shared" ref="AA3842:AA3905" si="842">TEXT(D3842,"MMMM")</f>
        <v>noviembre</v>
      </c>
      <c r="AB3842">
        <f>YEAR(BD_PONDERACIONES[[#This Row],[Fecha de Inspección]])</f>
        <v>2022</v>
      </c>
      <c r="AC3842">
        <f t="shared" ref="AC3842:AC3905" si="843">IF(OR(J3842="Cumple",J3842="No Aplica"),0.5,0)</f>
        <v>0.5</v>
      </c>
      <c r="AD3842">
        <f t="shared" ref="AD3842:AD3905" si="844">IF(OR(K3842="CUMPLE",K3842="No Aplica"),0.5,0)</f>
        <v>0.5</v>
      </c>
      <c r="AE3842">
        <f t="shared" ref="AE3842:AE3905" si="845">IF(OR(L3842="CUMPLE",L3842="No Aplica"),0.5,0)</f>
        <v>0.5</v>
      </c>
      <c r="AF3842">
        <f t="shared" ref="AF3842:AF3905" si="846">IF(OR(M3842="CUMPLE",M3842="No Aplica"),0.5,0)</f>
        <v>0.5</v>
      </c>
      <c r="AG3842">
        <f t="shared" ref="AG3842:AG3905" si="847">IF(OR(N3842="CUMPLE",N3842="No Aplica"),0.5,IF(N3842="Cumple Mayormente",0.325,IF(N3842="Cumple Parcialmente",0.175,0)))</f>
        <v>0.5</v>
      </c>
      <c r="AH3842">
        <f t="shared" ref="AH3842:AH3905" si="848">IF(OR(O3842="CUMPLE",O3842="No Aplica"),0.5,IF(O3842="Cumple Mayormente",0.325,IF(O3842="Cumple Parcialmente",0.175,0)))</f>
        <v>0.5</v>
      </c>
      <c r="AI3842">
        <f t="shared" ref="AI3842:AI3905" si="849">IF(OR(S3842="CUMPLE",S3842="No Aplica"),0.25,IF(S3842="Cumple Mayormente",0.1625,IF(S3842="Cumple Parcialmente",0.0875,0)))</f>
        <v>0.25</v>
      </c>
      <c r="AJ3842">
        <f t="shared" ref="AJ3842:AJ3905" si="850">IF(OR(T3842="CUMPLE",T3842="No Aplica"),0.25,IF(T3842="Cumple Mayormente",0.1625,IF(T3842="Cumple Parcialmente",0.0875,0)))</f>
        <v>0.25</v>
      </c>
      <c r="AK3842">
        <f t="shared" ref="AK3842:AK3905" si="851">IF(OR(U3842="CUMPLE",U3842="No Aplica"),0.5,IF(U3842="Cumple Mayormente",0.325,IF(U3842="Cumple Parcialmente",0.175,0)))</f>
        <v>0.5</v>
      </c>
      <c r="AL3842">
        <f t="shared" ref="AL3842:AL3905" si="852">IF(OR(V3842="CUMPLE",V3842="No Aplica"),0.5,IF(V3842="Cumple Mayormente",0.325,IF(V3842="Cumple Parcialmente",0.175,0)))</f>
        <v>0.5</v>
      </c>
      <c r="AM3842">
        <f t="shared" ref="AM3842:AM3905" si="853">IF(OR(W3842="CUMPLE",W3842="No Aplica"),0.5,IF(W3842="Cumple Mayormente",0.325,IF(W3842="Cumple Parcialmente",0.175,0)))</f>
        <v>0.5</v>
      </c>
      <c r="AN3842" s="6">
        <f t="shared" si="841"/>
        <v>1</v>
      </c>
      <c r="AO3842" t="str">
        <f>VLOOKUP(BD_PONDERACIONES[[#This Row],[Comuna]],Tabla3[#All],2,0)</f>
        <v>Cordillera</v>
      </c>
    </row>
    <row r="3843" spans="1:41" x14ac:dyDescent="0.35">
      <c r="A3843" t="s">
        <v>18408</v>
      </c>
      <c r="B3843" t="s">
        <v>18409</v>
      </c>
      <c r="C3843" t="s">
        <v>18410</v>
      </c>
      <c r="D3843" s="5">
        <v>44880</v>
      </c>
      <c r="E3843" s="5">
        <v>44839</v>
      </c>
      <c r="F3843" t="s">
        <v>753</v>
      </c>
      <c r="G3843" t="s">
        <v>18411</v>
      </c>
      <c r="H3843" t="s">
        <v>3795</v>
      </c>
      <c r="J3843" t="s">
        <v>756</v>
      </c>
      <c r="K3843" t="s">
        <v>756</v>
      </c>
      <c r="L3843" t="s">
        <v>773</v>
      </c>
      <c r="M3843" t="s">
        <v>773</v>
      </c>
      <c r="N3843" t="s">
        <v>756</v>
      </c>
      <c r="O3843" t="s">
        <v>756</v>
      </c>
      <c r="P3843" t="s">
        <v>758</v>
      </c>
      <c r="Q3843" t="s">
        <v>759</v>
      </c>
      <c r="R3843" t="s">
        <v>759</v>
      </c>
      <c r="S3843" t="s">
        <v>757</v>
      </c>
      <c r="T3843" t="s">
        <v>757</v>
      </c>
      <c r="U3843" t="s">
        <v>757</v>
      </c>
      <c r="V3843" t="s">
        <v>756</v>
      </c>
      <c r="W3843" t="s">
        <v>756</v>
      </c>
      <c r="X3843" t="s">
        <v>18412</v>
      </c>
      <c r="Y3843" t="str">
        <f t="shared" si="840"/>
        <v>octubre</v>
      </c>
      <c r="Z3843">
        <f>YEAR(BD_PONDERACIONES[[#This Row],[Fecha Ejecución del Ticket]])</f>
        <v>2022</v>
      </c>
      <c r="AA3843" t="str">
        <f t="shared" si="842"/>
        <v>noviembre</v>
      </c>
      <c r="AB3843">
        <f>YEAR(BD_PONDERACIONES[[#This Row],[Fecha de Inspección]])</f>
        <v>2022</v>
      </c>
      <c r="AC3843">
        <f t="shared" si="843"/>
        <v>0.5</v>
      </c>
      <c r="AD3843">
        <f t="shared" si="844"/>
        <v>0.5</v>
      </c>
      <c r="AE3843">
        <f t="shared" si="845"/>
        <v>0</v>
      </c>
      <c r="AF3843">
        <f t="shared" si="846"/>
        <v>0</v>
      </c>
      <c r="AG3843">
        <f t="shared" si="847"/>
        <v>0.5</v>
      </c>
      <c r="AH3843">
        <f t="shared" si="848"/>
        <v>0.5</v>
      </c>
      <c r="AI3843">
        <f t="shared" si="849"/>
        <v>0.25</v>
      </c>
      <c r="AJ3843">
        <f t="shared" si="850"/>
        <v>0.25</v>
      </c>
      <c r="AK3843">
        <f t="shared" si="851"/>
        <v>0.5</v>
      </c>
      <c r="AL3843">
        <f t="shared" si="852"/>
        <v>0.5</v>
      </c>
      <c r="AM3843">
        <f t="shared" si="853"/>
        <v>0.5</v>
      </c>
      <c r="AN3843" s="6">
        <f t="shared" si="841"/>
        <v>0.7</v>
      </c>
      <c r="AO3843" t="str">
        <f>VLOOKUP(BD_PONDERACIONES[[#This Row],[Comuna]],Tabla3[#All],2,0)</f>
        <v>Cordillera</v>
      </c>
    </row>
    <row r="3844" spans="1:41" x14ac:dyDescent="0.35">
      <c r="A3844" t="s">
        <v>18413</v>
      </c>
      <c r="B3844" t="s">
        <v>18414</v>
      </c>
      <c r="C3844" t="s">
        <v>18415</v>
      </c>
      <c r="D3844" s="5">
        <v>44880</v>
      </c>
      <c r="E3844" s="5">
        <v>44857</v>
      </c>
      <c r="F3844" t="s">
        <v>763</v>
      </c>
      <c r="G3844" t="s">
        <v>18416</v>
      </c>
      <c r="H3844" t="s">
        <v>3456</v>
      </c>
      <c r="J3844" t="s">
        <v>756</v>
      </c>
      <c r="K3844" t="s">
        <v>756</v>
      </c>
      <c r="L3844" t="s">
        <v>757</v>
      </c>
      <c r="M3844" t="s">
        <v>757</v>
      </c>
      <c r="N3844" t="s">
        <v>756</v>
      </c>
      <c r="O3844" t="s">
        <v>756</v>
      </c>
      <c r="P3844" t="s">
        <v>758</v>
      </c>
      <c r="Q3844" t="s">
        <v>759</v>
      </c>
      <c r="R3844" t="s">
        <v>759</v>
      </c>
      <c r="S3844" t="s">
        <v>757</v>
      </c>
      <c r="T3844" t="s">
        <v>757</v>
      </c>
      <c r="U3844" t="s">
        <v>757</v>
      </c>
      <c r="V3844" t="s">
        <v>756</v>
      </c>
      <c r="W3844" t="s">
        <v>756</v>
      </c>
      <c r="X3844" t="s">
        <v>18417</v>
      </c>
      <c r="Y3844" t="str">
        <f t="shared" si="840"/>
        <v>octubre</v>
      </c>
      <c r="Z3844">
        <f>YEAR(BD_PONDERACIONES[[#This Row],[Fecha Ejecución del Ticket]])</f>
        <v>2022</v>
      </c>
      <c r="AA3844" t="str">
        <f t="shared" si="842"/>
        <v>noviembre</v>
      </c>
      <c r="AB3844">
        <f>YEAR(BD_PONDERACIONES[[#This Row],[Fecha de Inspección]])</f>
        <v>2022</v>
      </c>
      <c r="AC3844">
        <f t="shared" si="843"/>
        <v>0.5</v>
      </c>
      <c r="AD3844">
        <f t="shared" si="844"/>
        <v>0.5</v>
      </c>
      <c r="AE3844">
        <f t="shared" si="845"/>
        <v>0.5</v>
      </c>
      <c r="AF3844">
        <f t="shared" si="846"/>
        <v>0.5</v>
      </c>
      <c r="AG3844">
        <f t="shared" si="847"/>
        <v>0.5</v>
      </c>
      <c r="AH3844">
        <f t="shared" si="848"/>
        <v>0.5</v>
      </c>
      <c r="AI3844">
        <f t="shared" si="849"/>
        <v>0.25</v>
      </c>
      <c r="AJ3844">
        <f t="shared" si="850"/>
        <v>0.25</v>
      </c>
      <c r="AK3844">
        <f t="shared" si="851"/>
        <v>0.5</v>
      </c>
      <c r="AL3844">
        <f t="shared" si="852"/>
        <v>0.5</v>
      </c>
      <c r="AM3844">
        <f t="shared" si="853"/>
        <v>0.5</v>
      </c>
      <c r="AN3844" s="6">
        <f t="shared" si="841"/>
        <v>1</v>
      </c>
      <c r="AO3844" t="str">
        <f>VLOOKUP(BD_PONDERACIONES[[#This Row],[Comuna]],Tabla3[#All],2,0)</f>
        <v>Cordillera</v>
      </c>
    </row>
    <row r="3845" spans="1:41" x14ac:dyDescent="0.35">
      <c r="A3845" t="s">
        <v>18418</v>
      </c>
      <c r="B3845" t="s">
        <v>18419</v>
      </c>
      <c r="C3845" t="s">
        <v>18420</v>
      </c>
      <c r="D3845" s="5">
        <v>44880</v>
      </c>
      <c r="E3845" s="5">
        <v>44837</v>
      </c>
      <c r="F3845" t="s">
        <v>753</v>
      </c>
      <c r="G3845" t="s">
        <v>18421</v>
      </c>
      <c r="H3845" t="s">
        <v>3795</v>
      </c>
      <c r="J3845" t="s">
        <v>756</v>
      </c>
      <c r="K3845" t="s">
        <v>756</v>
      </c>
      <c r="L3845" t="s">
        <v>773</v>
      </c>
      <c r="M3845" t="s">
        <v>773</v>
      </c>
      <c r="N3845" t="s">
        <v>756</v>
      </c>
      <c r="O3845" t="s">
        <v>756</v>
      </c>
      <c r="P3845" t="s">
        <v>758</v>
      </c>
      <c r="Q3845" t="s">
        <v>759</v>
      </c>
      <c r="R3845" t="s">
        <v>759</v>
      </c>
      <c r="S3845" t="s">
        <v>757</v>
      </c>
      <c r="T3845" t="s">
        <v>757</v>
      </c>
      <c r="U3845" t="s">
        <v>757</v>
      </c>
      <c r="V3845" t="s">
        <v>756</v>
      </c>
      <c r="W3845" t="s">
        <v>756</v>
      </c>
      <c r="X3845" t="s">
        <v>18422</v>
      </c>
      <c r="Y3845" t="str">
        <f t="shared" si="840"/>
        <v>octubre</v>
      </c>
      <c r="Z3845">
        <f>YEAR(BD_PONDERACIONES[[#This Row],[Fecha Ejecución del Ticket]])</f>
        <v>2022</v>
      </c>
      <c r="AA3845" t="str">
        <f t="shared" si="842"/>
        <v>noviembre</v>
      </c>
      <c r="AB3845">
        <f>YEAR(BD_PONDERACIONES[[#This Row],[Fecha de Inspección]])</f>
        <v>2022</v>
      </c>
      <c r="AC3845">
        <f t="shared" si="843"/>
        <v>0.5</v>
      </c>
      <c r="AD3845">
        <f t="shared" si="844"/>
        <v>0.5</v>
      </c>
      <c r="AE3845">
        <f t="shared" si="845"/>
        <v>0</v>
      </c>
      <c r="AF3845">
        <f t="shared" si="846"/>
        <v>0</v>
      </c>
      <c r="AG3845">
        <f t="shared" si="847"/>
        <v>0.5</v>
      </c>
      <c r="AH3845">
        <f t="shared" si="848"/>
        <v>0.5</v>
      </c>
      <c r="AI3845">
        <f t="shared" si="849"/>
        <v>0.25</v>
      </c>
      <c r="AJ3845">
        <f t="shared" si="850"/>
        <v>0.25</v>
      </c>
      <c r="AK3845">
        <f t="shared" si="851"/>
        <v>0.5</v>
      </c>
      <c r="AL3845">
        <f t="shared" si="852"/>
        <v>0.5</v>
      </c>
      <c r="AM3845">
        <f t="shared" si="853"/>
        <v>0.5</v>
      </c>
      <c r="AN3845" s="6">
        <f t="shared" si="841"/>
        <v>0.7</v>
      </c>
      <c r="AO3845" t="str">
        <f>VLOOKUP(BD_PONDERACIONES[[#This Row],[Comuna]],Tabla3[#All],2,0)</f>
        <v>Cordillera</v>
      </c>
    </row>
    <row r="3846" spans="1:41" x14ac:dyDescent="0.35">
      <c r="A3846" t="s">
        <v>18423</v>
      </c>
      <c r="B3846" t="s">
        <v>18424</v>
      </c>
      <c r="C3846" t="s">
        <v>18425</v>
      </c>
      <c r="D3846" s="5">
        <v>44880</v>
      </c>
      <c r="E3846" s="5">
        <v>44836</v>
      </c>
      <c r="F3846" t="s">
        <v>753</v>
      </c>
      <c r="G3846" t="s">
        <v>18426</v>
      </c>
      <c r="H3846" t="s">
        <v>3795</v>
      </c>
      <c r="J3846" t="s">
        <v>756</v>
      </c>
      <c r="K3846" t="s">
        <v>756</v>
      </c>
      <c r="L3846" t="s">
        <v>757</v>
      </c>
      <c r="M3846" t="s">
        <v>757</v>
      </c>
      <c r="N3846" t="s">
        <v>756</v>
      </c>
      <c r="O3846" t="s">
        <v>756</v>
      </c>
      <c r="P3846" t="s">
        <v>758</v>
      </c>
      <c r="Q3846" t="s">
        <v>759</v>
      </c>
      <c r="R3846" t="s">
        <v>759</v>
      </c>
      <c r="S3846" t="s">
        <v>757</v>
      </c>
      <c r="T3846" t="s">
        <v>757</v>
      </c>
      <c r="U3846" t="s">
        <v>757</v>
      </c>
      <c r="V3846" t="s">
        <v>756</v>
      </c>
      <c r="W3846" t="s">
        <v>756</v>
      </c>
      <c r="X3846" t="s">
        <v>18427</v>
      </c>
      <c r="Y3846" t="str">
        <f t="shared" si="840"/>
        <v>octubre</v>
      </c>
      <c r="Z3846">
        <f>YEAR(BD_PONDERACIONES[[#This Row],[Fecha Ejecución del Ticket]])</f>
        <v>2022</v>
      </c>
      <c r="AA3846" t="str">
        <f t="shared" si="842"/>
        <v>noviembre</v>
      </c>
      <c r="AB3846">
        <f>YEAR(BD_PONDERACIONES[[#This Row],[Fecha de Inspección]])</f>
        <v>2022</v>
      </c>
      <c r="AC3846">
        <f t="shared" si="843"/>
        <v>0.5</v>
      </c>
      <c r="AD3846">
        <f t="shared" si="844"/>
        <v>0.5</v>
      </c>
      <c r="AE3846">
        <f t="shared" si="845"/>
        <v>0.5</v>
      </c>
      <c r="AF3846">
        <f t="shared" si="846"/>
        <v>0.5</v>
      </c>
      <c r="AG3846">
        <f t="shared" si="847"/>
        <v>0.5</v>
      </c>
      <c r="AH3846">
        <f t="shared" si="848"/>
        <v>0.5</v>
      </c>
      <c r="AI3846">
        <f t="shared" si="849"/>
        <v>0.25</v>
      </c>
      <c r="AJ3846">
        <f t="shared" si="850"/>
        <v>0.25</v>
      </c>
      <c r="AK3846">
        <f t="shared" si="851"/>
        <v>0.5</v>
      </c>
      <c r="AL3846">
        <f t="shared" si="852"/>
        <v>0.5</v>
      </c>
      <c r="AM3846">
        <f t="shared" si="853"/>
        <v>0.5</v>
      </c>
      <c r="AN3846" s="6">
        <f t="shared" si="841"/>
        <v>1</v>
      </c>
      <c r="AO3846" t="str">
        <f>VLOOKUP(BD_PONDERACIONES[[#This Row],[Comuna]],Tabla3[#All],2,0)</f>
        <v>Cordillera</v>
      </c>
    </row>
    <row r="3847" spans="1:41" x14ac:dyDescent="0.35">
      <c r="A3847" t="s">
        <v>18428</v>
      </c>
      <c r="B3847" t="s">
        <v>18429</v>
      </c>
      <c r="C3847" t="s">
        <v>18430</v>
      </c>
      <c r="D3847" s="5">
        <v>44880</v>
      </c>
      <c r="E3847" s="5">
        <v>44837</v>
      </c>
      <c r="F3847" t="s">
        <v>753</v>
      </c>
      <c r="G3847" t="s">
        <v>18431</v>
      </c>
      <c r="H3847" t="s">
        <v>3795</v>
      </c>
      <c r="J3847" t="s">
        <v>756</v>
      </c>
      <c r="K3847" t="s">
        <v>756</v>
      </c>
      <c r="L3847" t="s">
        <v>757</v>
      </c>
      <c r="M3847" t="s">
        <v>757</v>
      </c>
      <c r="N3847" t="s">
        <v>756</v>
      </c>
      <c r="O3847" t="s">
        <v>756</v>
      </c>
      <c r="P3847" t="s">
        <v>765</v>
      </c>
      <c r="Q3847" t="s">
        <v>18432</v>
      </c>
      <c r="R3847" t="s">
        <v>759</v>
      </c>
      <c r="S3847" t="s">
        <v>756</v>
      </c>
      <c r="T3847" t="s">
        <v>756</v>
      </c>
      <c r="U3847" t="s">
        <v>756</v>
      </c>
      <c r="V3847" t="s">
        <v>756</v>
      </c>
      <c r="W3847" t="s">
        <v>756</v>
      </c>
      <c r="X3847" t="s">
        <v>7849</v>
      </c>
      <c r="Y3847" t="str">
        <f t="shared" si="840"/>
        <v>octubre</v>
      </c>
      <c r="Z3847">
        <f>YEAR(BD_PONDERACIONES[[#This Row],[Fecha Ejecución del Ticket]])</f>
        <v>2022</v>
      </c>
      <c r="AA3847" t="str">
        <f t="shared" si="842"/>
        <v>noviembre</v>
      </c>
      <c r="AB3847">
        <f>YEAR(BD_PONDERACIONES[[#This Row],[Fecha de Inspección]])</f>
        <v>2022</v>
      </c>
      <c r="AC3847">
        <f t="shared" si="843"/>
        <v>0.5</v>
      </c>
      <c r="AD3847">
        <f t="shared" si="844"/>
        <v>0.5</v>
      </c>
      <c r="AE3847">
        <f t="shared" si="845"/>
        <v>0.5</v>
      </c>
      <c r="AF3847">
        <f t="shared" si="846"/>
        <v>0.5</v>
      </c>
      <c r="AG3847">
        <f t="shared" si="847"/>
        <v>0.5</v>
      </c>
      <c r="AH3847">
        <f t="shared" si="848"/>
        <v>0.5</v>
      </c>
      <c r="AI3847">
        <f t="shared" si="849"/>
        <v>0.25</v>
      </c>
      <c r="AJ3847">
        <f t="shared" si="850"/>
        <v>0.25</v>
      </c>
      <c r="AK3847">
        <f t="shared" si="851"/>
        <v>0.5</v>
      </c>
      <c r="AL3847">
        <f t="shared" si="852"/>
        <v>0.5</v>
      </c>
      <c r="AM3847">
        <f t="shared" si="853"/>
        <v>0.5</v>
      </c>
      <c r="AN3847" s="6">
        <f t="shared" si="841"/>
        <v>1</v>
      </c>
      <c r="AO3847" t="str">
        <f>VLOOKUP(BD_PONDERACIONES[[#This Row],[Comuna]],Tabla3[#All],2,0)</f>
        <v>Cordillera</v>
      </c>
    </row>
    <row r="3848" spans="1:41" x14ac:dyDescent="0.35">
      <c r="A3848" t="s">
        <v>18433</v>
      </c>
      <c r="B3848" t="s">
        <v>18434</v>
      </c>
      <c r="C3848" t="s">
        <v>18435</v>
      </c>
      <c r="D3848" s="5">
        <v>44880</v>
      </c>
      <c r="E3848" s="5">
        <v>44852</v>
      </c>
      <c r="F3848" t="s">
        <v>763</v>
      </c>
      <c r="G3848" t="s">
        <v>18436</v>
      </c>
      <c r="H3848" t="s">
        <v>3456</v>
      </c>
      <c r="J3848" t="s">
        <v>756</v>
      </c>
      <c r="K3848" t="s">
        <v>756</v>
      </c>
      <c r="L3848" t="s">
        <v>757</v>
      </c>
      <c r="M3848" t="s">
        <v>757</v>
      </c>
      <c r="N3848" t="s">
        <v>756</v>
      </c>
      <c r="O3848" t="s">
        <v>756</v>
      </c>
      <c r="P3848" t="s">
        <v>758</v>
      </c>
      <c r="Q3848" t="s">
        <v>759</v>
      </c>
      <c r="R3848" t="s">
        <v>759</v>
      </c>
      <c r="S3848" t="s">
        <v>757</v>
      </c>
      <c r="T3848" t="s">
        <v>757</v>
      </c>
      <c r="U3848" t="s">
        <v>757</v>
      </c>
      <c r="V3848" t="s">
        <v>756</v>
      </c>
      <c r="W3848" t="s">
        <v>756</v>
      </c>
      <c r="X3848" t="s">
        <v>18437</v>
      </c>
      <c r="Y3848" t="str">
        <f t="shared" si="840"/>
        <v>octubre</v>
      </c>
      <c r="Z3848">
        <f>YEAR(BD_PONDERACIONES[[#This Row],[Fecha Ejecución del Ticket]])</f>
        <v>2022</v>
      </c>
      <c r="AA3848" t="str">
        <f t="shared" si="842"/>
        <v>noviembre</v>
      </c>
      <c r="AB3848">
        <f>YEAR(BD_PONDERACIONES[[#This Row],[Fecha de Inspección]])</f>
        <v>2022</v>
      </c>
      <c r="AC3848">
        <f t="shared" si="843"/>
        <v>0.5</v>
      </c>
      <c r="AD3848">
        <f t="shared" si="844"/>
        <v>0.5</v>
      </c>
      <c r="AE3848">
        <f t="shared" si="845"/>
        <v>0.5</v>
      </c>
      <c r="AF3848">
        <f t="shared" si="846"/>
        <v>0.5</v>
      </c>
      <c r="AG3848">
        <f t="shared" si="847"/>
        <v>0.5</v>
      </c>
      <c r="AH3848">
        <f t="shared" si="848"/>
        <v>0.5</v>
      </c>
      <c r="AI3848">
        <f t="shared" si="849"/>
        <v>0.25</v>
      </c>
      <c r="AJ3848">
        <f t="shared" si="850"/>
        <v>0.25</v>
      </c>
      <c r="AK3848">
        <f t="shared" si="851"/>
        <v>0.5</v>
      </c>
      <c r="AL3848">
        <f t="shared" si="852"/>
        <v>0.5</v>
      </c>
      <c r="AM3848">
        <f t="shared" si="853"/>
        <v>0.5</v>
      </c>
      <c r="AN3848" s="6">
        <f t="shared" si="841"/>
        <v>1</v>
      </c>
      <c r="AO3848" t="str">
        <f>VLOOKUP(BD_PONDERACIONES[[#This Row],[Comuna]],Tabla3[#All],2,0)</f>
        <v>Cordillera</v>
      </c>
    </row>
    <row r="3849" spans="1:41" x14ac:dyDescent="0.35">
      <c r="A3849" t="s">
        <v>18438</v>
      </c>
      <c r="B3849" t="s">
        <v>18439</v>
      </c>
      <c r="C3849" t="s">
        <v>18440</v>
      </c>
      <c r="D3849" s="5">
        <v>44880</v>
      </c>
      <c r="E3849" s="5">
        <v>44840</v>
      </c>
      <c r="F3849" t="s">
        <v>753</v>
      </c>
      <c r="G3849" t="s">
        <v>18441</v>
      </c>
      <c r="H3849" t="s">
        <v>3795</v>
      </c>
      <c r="J3849" t="s">
        <v>756</v>
      </c>
      <c r="K3849" t="s">
        <v>756</v>
      </c>
      <c r="L3849" t="s">
        <v>757</v>
      </c>
      <c r="M3849" t="s">
        <v>757</v>
      </c>
      <c r="N3849" t="s">
        <v>756</v>
      </c>
      <c r="O3849" t="s">
        <v>756</v>
      </c>
      <c r="P3849" t="s">
        <v>765</v>
      </c>
      <c r="Q3849" t="s">
        <v>759</v>
      </c>
      <c r="R3849" t="s">
        <v>759</v>
      </c>
      <c r="S3849" t="s">
        <v>757</v>
      </c>
      <c r="T3849" t="s">
        <v>757</v>
      </c>
      <c r="U3849" t="s">
        <v>757</v>
      </c>
      <c r="V3849" t="s">
        <v>756</v>
      </c>
      <c r="W3849" t="s">
        <v>756</v>
      </c>
      <c r="X3849" t="s">
        <v>18442</v>
      </c>
      <c r="Y3849" t="str">
        <f t="shared" si="840"/>
        <v>octubre</v>
      </c>
      <c r="Z3849">
        <f>YEAR(BD_PONDERACIONES[[#This Row],[Fecha Ejecución del Ticket]])</f>
        <v>2022</v>
      </c>
      <c r="AA3849" t="str">
        <f t="shared" si="842"/>
        <v>noviembre</v>
      </c>
      <c r="AB3849">
        <f>YEAR(BD_PONDERACIONES[[#This Row],[Fecha de Inspección]])</f>
        <v>2022</v>
      </c>
      <c r="AC3849">
        <f t="shared" si="843"/>
        <v>0.5</v>
      </c>
      <c r="AD3849">
        <f t="shared" si="844"/>
        <v>0.5</v>
      </c>
      <c r="AE3849">
        <f t="shared" si="845"/>
        <v>0.5</v>
      </c>
      <c r="AF3849">
        <f t="shared" si="846"/>
        <v>0.5</v>
      </c>
      <c r="AG3849">
        <f t="shared" si="847"/>
        <v>0.5</v>
      </c>
      <c r="AH3849">
        <f t="shared" si="848"/>
        <v>0.5</v>
      </c>
      <c r="AI3849">
        <f t="shared" si="849"/>
        <v>0.25</v>
      </c>
      <c r="AJ3849">
        <f t="shared" si="850"/>
        <v>0.25</v>
      </c>
      <c r="AK3849">
        <f t="shared" si="851"/>
        <v>0.5</v>
      </c>
      <c r="AL3849">
        <f t="shared" si="852"/>
        <v>0.5</v>
      </c>
      <c r="AM3849">
        <f t="shared" si="853"/>
        <v>0.5</v>
      </c>
      <c r="AN3849" s="6">
        <f t="shared" si="841"/>
        <v>1</v>
      </c>
      <c r="AO3849" t="str">
        <f>VLOOKUP(BD_PONDERACIONES[[#This Row],[Comuna]],Tabla3[#All],2,0)</f>
        <v>Cordillera</v>
      </c>
    </row>
    <row r="3850" spans="1:41" x14ac:dyDescent="0.35">
      <c r="A3850" t="s">
        <v>18443</v>
      </c>
      <c r="B3850" t="s">
        <v>18444</v>
      </c>
      <c r="C3850" t="s">
        <v>18445</v>
      </c>
      <c r="D3850" s="5">
        <v>44880</v>
      </c>
      <c r="E3850" s="5">
        <v>44859</v>
      </c>
      <c r="F3850" t="s">
        <v>763</v>
      </c>
      <c r="G3850" t="s">
        <v>18446</v>
      </c>
      <c r="H3850" t="s">
        <v>3456</v>
      </c>
      <c r="J3850" t="s">
        <v>756</v>
      </c>
      <c r="K3850" t="s">
        <v>756</v>
      </c>
      <c r="L3850" t="s">
        <v>773</v>
      </c>
      <c r="M3850" t="s">
        <v>773</v>
      </c>
      <c r="N3850" t="s">
        <v>756</v>
      </c>
      <c r="O3850" t="s">
        <v>756</v>
      </c>
      <c r="P3850" t="s">
        <v>758</v>
      </c>
      <c r="Q3850" t="s">
        <v>759</v>
      </c>
      <c r="R3850" t="s">
        <v>759</v>
      </c>
      <c r="S3850" t="s">
        <v>757</v>
      </c>
      <c r="T3850" t="s">
        <v>757</v>
      </c>
      <c r="U3850" t="s">
        <v>757</v>
      </c>
      <c r="V3850" t="s">
        <v>756</v>
      </c>
      <c r="W3850" t="s">
        <v>756</v>
      </c>
      <c r="X3850" t="s">
        <v>804</v>
      </c>
      <c r="Y3850" t="str">
        <f t="shared" si="840"/>
        <v>octubre</v>
      </c>
      <c r="Z3850">
        <f>YEAR(BD_PONDERACIONES[[#This Row],[Fecha Ejecución del Ticket]])</f>
        <v>2022</v>
      </c>
      <c r="AA3850" t="str">
        <f t="shared" si="842"/>
        <v>noviembre</v>
      </c>
      <c r="AB3850">
        <f>YEAR(BD_PONDERACIONES[[#This Row],[Fecha de Inspección]])</f>
        <v>2022</v>
      </c>
      <c r="AC3850">
        <f t="shared" si="843"/>
        <v>0.5</v>
      </c>
      <c r="AD3850">
        <f t="shared" si="844"/>
        <v>0.5</v>
      </c>
      <c r="AE3850">
        <f t="shared" si="845"/>
        <v>0</v>
      </c>
      <c r="AF3850">
        <f t="shared" si="846"/>
        <v>0</v>
      </c>
      <c r="AG3850">
        <f t="shared" si="847"/>
        <v>0.5</v>
      </c>
      <c r="AH3850">
        <f t="shared" si="848"/>
        <v>0.5</v>
      </c>
      <c r="AI3850">
        <f t="shared" si="849"/>
        <v>0.25</v>
      </c>
      <c r="AJ3850">
        <f t="shared" si="850"/>
        <v>0.25</v>
      </c>
      <c r="AK3850">
        <f t="shared" si="851"/>
        <v>0.5</v>
      </c>
      <c r="AL3850">
        <f t="shared" si="852"/>
        <v>0.5</v>
      </c>
      <c r="AM3850">
        <f t="shared" si="853"/>
        <v>0.5</v>
      </c>
      <c r="AN3850" s="6">
        <f t="shared" si="841"/>
        <v>0.7</v>
      </c>
      <c r="AO3850" t="str">
        <f>VLOOKUP(BD_PONDERACIONES[[#This Row],[Comuna]],Tabla3[#All],2,0)</f>
        <v>Cordillera</v>
      </c>
    </row>
    <row r="3851" spans="1:41" x14ac:dyDescent="0.35">
      <c r="A3851" t="s">
        <v>18447</v>
      </c>
      <c r="B3851" t="s">
        <v>18448</v>
      </c>
      <c r="C3851" t="s">
        <v>18449</v>
      </c>
      <c r="D3851" s="5">
        <v>44880</v>
      </c>
      <c r="E3851" s="5">
        <v>44840</v>
      </c>
      <c r="F3851" t="s">
        <v>753</v>
      </c>
      <c r="G3851" t="s">
        <v>18450</v>
      </c>
      <c r="H3851" t="s">
        <v>3795</v>
      </c>
      <c r="J3851" t="s">
        <v>756</v>
      </c>
      <c r="K3851" t="s">
        <v>756</v>
      </c>
      <c r="L3851" t="s">
        <v>757</v>
      </c>
      <c r="M3851" t="s">
        <v>757</v>
      </c>
      <c r="N3851" t="s">
        <v>756</v>
      </c>
      <c r="O3851" t="s">
        <v>756</v>
      </c>
      <c r="P3851" t="s">
        <v>758</v>
      </c>
      <c r="Q3851" t="s">
        <v>759</v>
      </c>
      <c r="R3851" t="s">
        <v>759</v>
      </c>
      <c r="S3851" t="s">
        <v>757</v>
      </c>
      <c r="T3851" t="s">
        <v>757</v>
      </c>
      <c r="U3851" t="s">
        <v>757</v>
      </c>
      <c r="V3851" t="s">
        <v>756</v>
      </c>
      <c r="W3851" t="s">
        <v>756</v>
      </c>
      <c r="X3851" t="s">
        <v>18451</v>
      </c>
      <c r="Y3851" t="str">
        <f t="shared" si="840"/>
        <v>octubre</v>
      </c>
      <c r="Z3851">
        <f>YEAR(BD_PONDERACIONES[[#This Row],[Fecha Ejecución del Ticket]])</f>
        <v>2022</v>
      </c>
      <c r="AA3851" t="str">
        <f t="shared" si="842"/>
        <v>noviembre</v>
      </c>
      <c r="AB3851">
        <f>YEAR(BD_PONDERACIONES[[#This Row],[Fecha de Inspección]])</f>
        <v>2022</v>
      </c>
      <c r="AC3851">
        <f t="shared" si="843"/>
        <v>0.5</v>
      </c>
      <c r="AD3851">
        <f t="shared" si="844"/>
        <v>0.5</v>
      </c>
      <c r="AE3851">
        <f t="shared" si="845"/>
        <v>0.5</v>
      </c>
      <c r="AF3851">
        <f t="shared" si="846"/>
        <v>0.5</v>
      </c>
      <c r="AG3851">
        <f t="shared" si="847"/>
        <v>0.5</v>
      </c>
      <c r="AH3851">
        <f t="shared" si="848"/>
        <v>0.5</v>
      </c>
      <c r="AI3851">
        <f t="shared" si="849"/>
        <v>0.25</v>
      </c>
      <c r="AJ3851">
        <f t="shared" si="850"/>
        <v>0.25</v>
      </c>
      <c r="AK3851">
        <f t="shared" si="851"/>
        <v>0.5</v>
      </c>
      <c r="AL3851">
        <f t="shared" si="852"/>
        <v>0.5</v>
      </c>
      <c r="AM3851">
        <f t="shared" si="853"/>
        <v>0.5</v>
      </c>
      <c r="AN3851" s="6">
        <f t="shared" si="841"/>
        <v>1</v>
      </c>
      <c r="AO3851" t="str">
        <f>VLOOKUP(BD_PONDERACIONES[[#This Row],[Comuna]],Tabla3[#All],2,0)</f>
        <v>Cordillera</v>
      </c>
    </row>
    <row r="3852" spans="1:41" x14ac:dyDescent="0.35">
      <c r="A3852" t="s">
        <v>18452</v>
      </c>
      <c r="B3852" t="s">
        <v>18453</v>
      </c>
      <c r="C3852" t="s">
        <v>18454</v>
      </c>
      <c r="D3852" s="5">
        <v>44880</v>
      </c>
      <c r="E3852" s="5">
        <v>44857</v>
      </c>
      <c r="F3852" t="s">
        <v>763</v>
      </c>
      <c r="G3852" t="s">
        <v>18455</v>
      </c>
      <c r="H3852" t="s">
        <v>3456</v>
      </c>
      <c r="J3852" t="s">
        <v>756</v>
      </c>
      <c r="K3852" t="s">
        <v>756</v>
      </c>
      <c r="L3852" t="s">
        <v>757</v>
      </c>
      <c r="M3852" t="s">
        <v>757</v>
      </c>
      <c r="N3852" t="s">
        <v>756</v>
      </c>
      <c r="O3852" t="s">
        <v>756</v>
      </c>
      <c r="P3852" t="s">
        <v>758</v>
      </c>
      <c r="Q3852" t="s">
        <v>759</v>
      </c>
      <c r="R3852" t="s">
        <v>759</v>
      </c>
      <c r="S3852" t="s">
        <v>757</v>
      </c>
      <c r="T3852" t="s">
        <v>757</v>
      </c>
      <c r="U3852" t="s">
        <v>757</v>
      </c>
      <c r="V3852" t="s">
        <v>756</v>
      </c>
      <c r="W3852" t="s">
        <v>768</v>
      </c>
      <c r="X3852" t="s">
        <v>18456</v>
      </c>
      <c r="Y3852" t="str">
        <f t="shared" si="840"/>
        <v>octubre</v>
      </c>
      <c r="Z3852">
        <f>YEAR(BD_PONDERACIONES[[#This Row],[Fecha Ejecución del Ticket]])</f>
        <v>2022</v>
      </c>
      <c r="AA3852" t="str">
        <f t="shared" si="842"/>
        <v>noviembre</v>
      </c>
      <c r="AB3852">
        <f>YEAR(BD_PONDERACIONES[[#This Row],[Fecha de Inspección]])</f>
        <v>2022</v>
      </c>
      <c r="AC3852">
        <f t="shared" si="843"/>
        <v>0.5</v>
      </c>
      <c r="AD3852">
        <f t="shared" si="844"/>
        <v>0.5</v>
      </c>
      <c r="AE3852">
        <f t="shared" si="845"/>
        <v>0.5</v>
      </c>
      <c r="AF3852">
        <f t="shared" si="846"/>
        <v>0.5</v>
      </c>
      <c r="AG3852">
        <f t="shared" si="847"/>
        <v>0.5</v>
      </c>
      <c r="AH3852">
        <f t="shared" si="848"/>
        <v>0.5</v>
      </c>
      <c r="AI3852">
        <f t="shared" si="849"/>
        <v>0.25</v>
      </c>
      <c r="AJ3852">
        <f t="shared" si="850"/>
        <v>0.25</v>
      </c>
      <c r="AK3852">
        <f t="shared" si="851"/>
        <v>0.5</v>
      </c>
      <c r="AL3852">
        <f t="shared" si="852"/>
        <v>0.5</v>
      </c>
      <c r="AM3852">
        <f t="shared" si="853"/>
        <v>0.17499999999999999</v>
      </c>
      <c r="AN3852" s="6">
        <f t="shared" si="841"/>
        <v>0.93500000000000005</v>
      </c>
      <c r="AO3852" t="str">
        <f>VLOOKUP(BD_PONDERACIONES[[#This Row],[Comuna]],Tabla3[#All],2,0)</f>
        <v>Cordillera</v>
      </c>
    </row>
    <row r="3853" spans="1:41" x14ac:dyDescent="0.35">
      <c r="A3853" t="s">
        <v>18457</v>
      </c>
      <c r="B3853" t="s">
        <v>18458</v>
      </c>
      <c r="C3853" t="s">
        <v>18459</v>
      </c>
      <c r="D3853" s="5">
        <v>44880</v>
      </c>
      <c r="E3853" s="5">
        <v>44845</v>
      </c>
      <c r="F3853" t="s">
        <v>753</v>
      </c>
      <c r="G3853" t="s">
        <v>18460</v>
      </c>
      <c r="H3853" t="s">
        <v>3795</v>
      </c>
      <c r="J3853" t="s">
        <v>756</v>
      </c>
      <c r="K3853" t="s">
        <v>756</v>
      </c>
      <c r="L3853" t="s">
        <v>757</v>
      </c>
      <c r="M3853" t="s">
        <v>757</v>
      </c>
      <c r="N3853" t="s">
        <v>756</v>
      </c>
      <c r="O3853" t="s">
        <v>756</v>
      </c>
      <c r="P3853" t="s">
        <v>765</v>
      </c>
      <c r="Q3853" t="s">
        <v>759</v>
      </c>
      <c r="R3853" t="s">
        <v>759</v>
      </c>
      <c r="S3853" t="s">
        <v>757</v>
      </c>
      <c r="T3853" t="s">
        <v>757</v>
      </c>
      <c r="U3853" t="s">
        <v>756</v>
      </c>
      <c r="V3853" t="s">
        <v>756</v>
      </c>
      <c r="W3853" t="s">
        <v>756</v>
      </c>
      <c r="X3853" t="s">
        <v>18461</v>
      </c>
      <c r="Y3853" t="str">
        <f t="shared" si="840"/>
        <v>octubre</v>
      </c>
      <c r="Z3853">
        <f>YEAR(BD_PONDERACIONES[[#This Row],[Fecha Ejecución del Ticket]])</f>
        <v>2022</v>
      </c>
      <c r="AA3853" t="str">
        <f t="shared" si="842"/>
        <v>noviembre</v>
      </c>
      <c r="AB3853">
        <f>YEAR(BD_PONDERACIONES[[#This Row],[Fecha de Inspección]])</f>
        <v>2022</v>
      </c>
      <c r="AC3853">
        <f t="shared" si="843"/>
        <v>0.5</v>
      </c>
      <c r="AD3853">
        <f t="shared" si="844"/>
        <v>0.5</v>
      </c>
      <c r="AE3853">
        <f t="shared" si="845"/>
        <v>0.5</v>
      </c>
      <c r="AF3853">
        <f t="shared" si="846"/>
        <v>0.5</v>
      </c>
      <c r="AG3853">
        <f t="shared" si="847"/>
        <v>0.5</v>
      </c>
      <c r="AH3853">
        <f t="shared" si="848"/>
        <v>0.5</v>
      </c>
      <c r="AI3853">
        <f t="shared" si="849"/>
        <v>0.25</v>
      </c>
      <c r="AJ3853">
        <f t="shared" si="850"/>
        <v>0.25</v>
      </c>
      <c r="AK3853">
        <f t="shared" si="851"/>
        <v>0.5</v>
      </c>
      <c r="AL3853">
        <f t="shared" si="852"/>
        <v>0.5</v>
      </c>
      <c r="AM3853">
        <f t="shared" si="853"/>
        <v>0.5</v>
      </c>
      <c r="AN3853" s="6">
        <f t="shared" si="841"/>
        <v>1</v>
      </c>
      <c r="AO3853" t="str">
        <f>VLOOKUP(BD_PONDERACIONES[[#This Row],[Comuna]],Tabla3[#All],2,0)</f>
        <v>Cordillera</v>
      </c>
    </row>
    <row r="3854" spans="1:41" x14ac:dyDescent="0.35">
      <c r="A3854" t="s">
        <v>18462</v>
      </c>
      <c r="B3854" t="s">
        <v>18463</v>
      </c>
      <c r="C3854" t="s">
        <v>18464</v>
      </c>
      <c r="D3854" s="5">
        <v>44880</v>
      </c>
      <c r="E3854" s="5">
        <v>44847</v>
      </c>
      <c r="F3854" t="s">
        <v>763</v>
      </c>
      <c r="G3854" t="s">
        <v>18465</v>
      </c>
      <c r="H3854" t="s">
        <v>3456</v>
      </c>
      <c r="J3854" t="s">
        <v>756</v>
      </c>
      <c r="K3854" t="s">
        <v>756</v>
      </c>
      <c r="L3854" t="s">
        <v>757</v>
      </c>
      <c r="M3854" t="s">
        <v>757</v>
      </c>
      <c r="N3854" t="s">
        <v>756</v>
      </c>
      <c r="O3854" t="s">
        <v>756</v>
      </c>
      <c r="P3854" t="s">
        <v>765</v>
      </c>
      <c r="Q3854" t="s">
        <v>759</v>
      </c>
      <c r="R3854" t="s">
        <v>759</v>
      </c>
      <c r="S3854" t="s">
        <v>757</v>
      </c>
      <c r="T3854" t="s">
        <v>757</v>
      </c>
      <c r="U3854" t="s">
        <v>757</v>
      </c>
      <c r="V3854" t="s">
        <v>756</v>
      </c>
      <c r="W3854" t="s">
        <v>756</v>
      </c>
      <c r="X3854" t="s">
        <v>18466</v>
      </c>
      <c r="Y3854" t="str">
        <f t="shared" si="840"/>
        <v>octubre</v>
      </c>
      <c r="Z3854">
        <f>YEAR(BD_PONDERACIONES[[#This Row],[Fecha Ejecución del Ticket]])</f>
        <v>2022</v>
      </c>
      <c r="AA3854" t="str">
        <f t="shared" si="842"/>
        <v>noviembre</v>
      </c>
      <c r="AB3854">
        <f>YEAR(BD_PONDERACIONES[[#This Row],[Fecha de Inspección]])</f>
        <v>2022</v>
      </c>
      <c r="AC3854">
        <f t="shared" si="843"/>
        <v>0.5</v>
      </c>
      <c r="AD3854">
        <f t="shared" si="844"/>
        <v>0.5</v>
      </c>
      <c r="AE3854">
        <f t="shared" si="845"/>
        <v>0.5</v>
      </c>
      <c r="AF3854">
        <f t="shared" si="846"/>
        <v>0.5</v>
      </c>
      <c r="AG3854">
        <f t="shared" si="847"/>
        <v>0.5</v>
      </c>
      <c r="AH3854">
        <f t="shared" si="848"/>
        <v>0.5</v>
      </c>
      <c r="AI3854">
        <f t="shared" si="849"/>
        <v>0.25</v>
      </c>
      <c r="AJ3854">
        <f t="shared" si="850"/>
        <v>0.25</v>
      </c>
      <c r="AK3854">
        <f t="shared" si="851"/>
        <v>0.5</v>
      </c>
      <c r="AL3854">
        <f t="shared" si="852"/>
        <v>0.5</v>
      </c>
      <c r="AM3854">
        <f t="shared" si="853"/>
        <v>0.5</v>
      </c>
      <c r="AN3854" s="6">
        <f t="shared" si="841"/>
        <v>1</v>
      </c>
      <c r="AO3854" t="str">
        <f>VLOOKUP(BD_PONDERACIONES[[#This Row],[Comuna]],Tabla3[#All],2,0)</f>
        <v>Cordillera</v>
      </c>
    </row>
    <row r="3855" spans="1:41" x14ac:dyDescent="0.35">
      <c r="A3855" t="s">
        <v>18467</v>
      </c>
      <c r="B3855" t="s">
        <v>18468</v>
      </c>
      <c r="C3855" t="s">
        <v>18469</v>
      </c>
      <c r="D3855" s="5">
        <v>44880</v>
      </c>
      <c r="E3855" s="5">
        <v>44854</v>
      </c>
      <c r="F3855" t="s">
        <v>763</v>
      </c>
      <c r="G3855" t="s">
        <v>18470</v>
      </c>
      <c r="H3855" t="s">
        <v>3456</v>
      </c>
      <c r="J3855" t="s">
        <v>756</v>
      </c>
      <c r="K3855" t="s">
        <v>756</v>
      </c>
      <c r="L3855" t="s">
        <v>757</v>
      </c>
      <c r="M3855" t="s">
        <v>757</v>
      </c>
      <c r="N3855" t="s">
        <v>756</v>
      </c>
      <c r="O3855" t="s">
        <v>756</v>
      </c>
      <c r="P3855" t="s">
        <v>758</v>
      </c>
      <c r="Q3855" t="s">
        <v>759</v>
      </c>
      <c r="R3855" t="s">
        <v>759</v>
      </c>
      <c r="S3855" t="s">
        <v>757</v>
      </c>
      <c r="T3855" t="s">
        <v>757</v>
      </c>
      <c r="U3855" t="s">
        <v>757</v>
      </c>
      <c r="V3855" t="s">
        <v>756</v>
      </c>
      <c r="W3855" t="s">
        <v>768</v>
      </c>
      <c r="X3855" t="s">
        <v>18471</v>
      </c>
      <c r="Y3855" t="str">
        <f t="shared" si="840"/>
        <v>octubre</v>
      </c>
      <c r="Z3855">
        <f>YEAR(BD_PONDERACIONES[[#This Row],[Fecha Ejecución del Ticket]])</f>
        <v>2022</v>
      </c>
      <c r="AA3855" t="str">
        <f t="shared" si="842"/>
        <v>noviembre</v>
      </c>
      <c r="AB3855">
        <f>YEAR(BD_PONDERACIONES[[#This Row],[Fecha de Inspección]])</f>
        <v>2022</v>
      </c>
      <c r="AC3855">
        <f t="shared" si="843"/>
        <v>0.5</v>
      </c>
      <c r="AD3855">
        <f t="shared" si="844"/>
        <v>0.5</v>
      </c>
      <c r="AE3855">
        <f t="shared" si="845"/>
        <v>0.5</v>
      </c>
      <c r="AF3855">
        <f t="shared" si="846"/>
        <v>0.5</v>
      </c>
      <c r="AG3855">
        <f t="shared" si="847"/>
        <v>0.5</v>
      </c>
      <c r="AH3855">
        <f t="shared" si="848"/>
        <v>0.5</v>
      </c>
      <c r="AI3855">
        <f t="shared" si="849"/>
        <v>0.25</v>
      </c>
      <c r="AJ3855">
        <f t="shared" si="850"/>
        <v>0.25</v>
      </c>
      <c r="AK3855">
        <f t="shared" si="851"/>
        <v>0.5</v>
      </c>
      <c r="AL3855">
        <f t="shared" si="852"/>
        <v>0.5</v>
      </c>
      <c r="AM3855">
        <f t="shared" si="853"/>
        <v>0.17499999999999999</v>
      </c>
      <c r="AN3855" s="6">
        <f t="shared" si="841"/>
        <v>0.93500000000000005</v>
      </c>
      <c r="AO3855" t="str">
        <f>VLOOKUP(BD_PONDERACIONES[[#This Row],[Comuna]],Tabla3[#All],2,0)</f>
        <v>Cordillera</v>
      </c>
    </row>
    <row r="3856" spans="1:41" x14ac:dyDescent="0.35">
      <c r="A3856" t="s">
        <v>18472</v>
      </c>
      <c r="B3856" t="s">
        <v>18473</v>
      </c>
      <c r="C3856" t="s">
        <v>18474</v>
      </c>
      <c r="D3856" s="5">
        <v>44880</v>
      </c>
      <c r="E3856" s="5">
        <v>44839</v>
      </c>
      <c r="F3856" t="s">
        <v>753</v>
      </c>
      <c r="G3856" t="s">
        <v>18475</v>
      </c>
      <c r="H3856" t="s">
        <v>3795</v>
      </c>
      <c r="J3856" t="s">
        <v>756</v>
      </c>
      <c r="K3856" t="s">
        <v>756</v>
      </c>
      <c r="L3856" t="s">
        <v>757</v>
      </c>
      <c r="M3856" t="s">
        <v>757</v>
      </c>
      <c r="N3856" t="s">
        <v>756</v>
      </c>
      <c r="O3856" t="s">
        <v>756</v>
      </c>
      <c r="P3856" t="s">
        <v>758</v>
      </c>
      <c r="Q3856" t="s">
        <v>759</v>
      </c>
      <c r="R3856" t="s">
        <v>759</v>
      </c>
      <c r="S3856" t="s">
        <v>757</v>
      </c>
      <c r="T3856" t="s">
        <v>757</v>
      </c>
      <c r="U3856" t="s">
        <v>757</v>
      </c>
      <c r="V3856" t="s">
        <v>756</v>
      </c>
      <c r="W3856" t="s">
        <v>756</v>
      </c>
      <c r="X3856" t="s">
        <v>18476</v>
      </c>
      <c r="Y3856" t="str">
        <f t="shared" si="840"/>
        <v>octubre</v>
      </c>
      <c r="Z3856">
        <f>YEAR(BD_PONDERACIONES[[#This Row],[Fecha Ejecución del Ticket]])</f>
        <v>2022</v>
      </c>
      <c r="AA3856" t="str">
        <f t="shared" si="842"/>
        <v>noviembre</v>
      </c>
      <c r="AB3856">
        <f>YEAR(BD_PONDERACIONES[[#This Row],[Fecha de Inspección]])</f>
        <v>2022</v>
      </c>
      <c r="AC3856">
        <f t="shared" si="843"/>
        <v>0.5</v>
      </c>
      <c r="AD3856">
        <f t="shared" si="844"/>
        <v>0.5</v>
      </c>
      <c r="AE3856">
        <f t="shared" si="845"/>
        <v>0.5</v>
      </c>
      <c r="AF3856">
        <f t="shared" si="846"/>
        <v>0.5</v>
      </c>
      <c r="AG3856">
        <f t="shared" si="847"/>
        <v>0.5</v>
      </c>
      <c r="AH3856">
        <f t="shared" si="848"/>
        <v>0.5</v>
      </c>
      <c r="AI3856">
        <f t="shared" si="849"/>
        <v>0.25</v>
      </c>
      <c r="AJ3856">
        <f t="shared" si="850"/>
        <v>0.25</v>
      </c>
      <c r="AK3856">
        <f t="shared" si="851"/>
        <v>0.5</v>
      </c>
      <c r="AL3856">
        <f t="shared" si="852"/>
        <v>0.5</v>
      </c>
      <c r="AM3856">
        <f t="shared" si="853"/>
        <v>0.5</v>
      </c>
      <c r="AN3856" s="6">
        <f t="shared" si="841"/>
        <v>1</v>
      </c>
      <c r="AO3856" t="str">
        <f>VLOOKUP(BD_PONDERACIONES[[#This Row],[Comuna]],Tabla3[#All],2,0)</f>
        <v>Cordillera</v>
      </c>
    </row>
    <row r="3857" spans="1:41" x14ac:dyDescent="0.35">
      <c r="A3857" t="s">
        <v>18477</v>
      </c>
      <c r="B3857" t="s">
        <v>18478</v>
      </c>
      <c r="C3857" t="s">
        <v>18479</v>
      </c>
      <c r="D3857" s="5">
        <v>44880</v>
      </c>
      <c r="E3857" s="5">
        <v>44861</v>
      </c>
      <c r="F3857" t="s">
        <v>763</v>
      </c>
      <c r="G3857" t="s">
        <v>18480</v>
      </c>
      <c r="H3857" t="s">
        <v>3456</v>
      </c>
      <c r="J3857" t="s">
        <v>756</v>
      </c>
      <c r="K3857" t="s">
        <v>756</v>
      </c>
      <c r="L3857" t="s">
        <v>757</v>
      </c>
      <c r="M3857" t="s">
        <v>757</v>
      </c>
      <c r="N3857" t="s">
        <v>756</v>
      </c>
      <c r="O3857" t="s">
        <v>756</v>
      </c>
      <c r="P3857" t="s">
        <v>758</v>
      </c>
      <c r="Q3857" t="s">
        <v>759</v>
      </c>
      <c r="R3857" t="s">
        <v>759</v>
      </c>
      <c r="S3857" t="s">
        <v>757</v>
      </c>
      <c r="T3857" t="s">
        <v>757</v>
      </c>
      <c r="U3857" t="s">
        <v>757</v>
      </c>
      <c r="V3857" t="s">
        <v>756</v>
      </c>
      <c r="W3857" t="s">
        <v>756</v>
      </c>
      <c r="X3857" t="s">
        <v>18481</v>
      </c>
      <c r="Y3857" t="str">
        <f t="shared" ref="Y3857:Y3920" si="854">TEXT(E3857,"MMMM")</f>
        <v>octubre</v>
      </c>
      <c r="Z3857">
        <f>YEAR(BD_PONDERACIONES[[#This Row],[Fecha Ejecución del Ticket]])</f>
        <v>2022</v>
      </c>
      <c r="AA3857" t="str">
        <f t="shared" si="842"/>
        <v>noviembre</v>
      </c>
      <c r="AB3857">
        <f>YEAR(BD_PONDERACIONES[[#This Row],[Fecha de Inspección]])</f>
        <v>2022</v>
      </c>
      <c r="AC3857">
        <f t="shared" si="843"/>
        <v>0.5</v>
      </c>
      <c r="AD3857">
        <f t="shared" si="844"/>
        <v>0.5</v>
      </c>
      <c r="AE3857">
        <f t="shared" si="845"/>
        <v>0.5</v>
      </c>
      <c r="AF3857">
        <f t="shared" si="846"/>
        <v>0.5</v>
      </c>
      <c r="AG3857">
        <f t="shared" si="847"/>
        <v>0.5</v>
      </c>
      <c r="AH3857">
        <f t="shared" si="848"/>
        <v>0.5</v>
      </c>
      <c r="AI3857">
        <f t="shared" si="849"/>
        <v>0.25</v>
      </c>
      <c r="AJ3857">
        <f t="shared" si="850"/>
        <v>0.25</v>
      </c>
      <c r="AK3857">
        <f t="shared" si="851"/>
        <v>0.5</v>
      </c>
      <c r="AL3857">
        <f t="shared" si="852"/>
        <v>0.5</v>
      </c>
      <c r="AM3857">
        <f t="shared" si="853"/>
        <v>0.5</v>
      </c>
      <c r="AN3857" s="6">
        <f t="shared" ref="AN3857:AN3920" si="855">((AC3857+AD3857)*0.2)+((AE3857+AF3857)*0.3)+((AG3857+AH3857)*0.15)+((AI3857+AJ3857+AK3857)*0.15)+((AL3857+AM3857)*0.2)</f>
        <v>1</v>
      </c>
      <c r="AO3857" t="str">
        <f>VLOOKUP(BD_PONDERACIONES[[#This Row],[Comuna]],Tabla3[#All],2,0)</f>
        <v>Cordillera</v>
      </c>
    </row>
    <row r="3858" spans="1:41" x14ac:dyDescent="0.35">
      <c r="A3858" t="s">
        <v>18482</v>
      </c>
      <c r="B3858" t="s">
        <v>18483</v>
      </c>
      <c r="C3858" t="s">
        <v>18484</v>
      </c>
      <c r="D3858" s="5">
        <v>44880</v>
      </c>
      <c r="E3858" s="5">
        <v>44839</v>
      </c>
      <c r="F3858" t="s">
        <v>753</v>
      </c>
      <c r="G3858" t="s">
        <v>18485</v>
      </c>
      <c r="H3858" t="s">
        <v>3795</v>
      </c>
      <c r="J3858" t="s">
        <v>756</v>
      </c>
      <c r="K3858" t="s">
        <v>756</v>
      </c>
      <c r="L3858" t="s">
        <v>773</v>
      </c>
      <c r="M3858" t="s">
        <v>773</v>
      </c>
      <c r="N3858" t="s">
        <v>756</v>
      </c>
      <c r="O3858" t="s">
        <v>756</v>
      </c>
      <c r="P3858" t="s">
        <v>765</v>
      </c>
      <c r="Q3858" t="s">
        <v>759</v>
      </c>
      <c r="R3858" t="s">
        <v>759</v>
      </c>
      <c r="S3858" t="s">
        <v>756</v>
      </c>
      <c r="T3858" t="s">
        <v>756</v>
      </c>
      <c r="U3858" t="s">
        <v>756</v>
      </c>
      <c r="V3858" t="s">
        <v>756</v>
      </c>
      <c r="W3858" t="s">
        <v>756</v>
      </c>
      <c r="X3858" t="s">
        <v>18486</v>
      </c>
      <c r="Y3858" t="str">
        <f t="shared" si="854"/>
        <v>octubre</v>
      </c>
      <c r="Z3858">
        <f>YEAR(BD_PONDERACIONES[[#This Row],[Fecha Ejecución del Ticket]])</f>
        <v>2022</v>
      </c>
      <c r="AA3858" t="str">
        <f t="shared" si="842"/>
        <v>noviembre</v>
      </c>
      <c r="AB3858">
        <f>YEAR(BD_PONDERACIONES[[#This Row],[Fecha de Inspección]])</f>
        <v>2022</v>
      </c>
      <c r="AC3858">
        <f t="shared" si="843"/>
        <v>0.5</v>
      </c>
      <c r="AD3858">
        <f t="shared" si="844"/>
        <v>0.5</v>
      </c>
      <c r="AE3858">
        <f t="shared" si="845"/>
        <v>0</v>
      </c>
      <c r="AF3858">
        <f t="shared" si="846"/>
        <v>0</v>
      </c>
      <c r="AG3858">
        <f t="shared" si="847"/>
        <v>0.5</v>
      </c>
      <c r="AH3858">
        <f t="shared" si="848"/>
        <v>0.5</v>
      </c>
      <c r="AI3858">
        <f t="shared" si="849"/>
        <v>0.25</v>
      </c>
      <c r="AJ3858">
        <f t="shared" si="850"/>
        <v>0.25</v>
      </c>
      <c r="AK3858">
        <f t="shared" si="851"/>
        <v>0.5</v>
      </c>
      <c r="AL3858">
        <f t="shared" si="852"/>
        <v>0.5</v>
      </c>
      <c r="AM3858">
        <f t="shared" si="853"/>
        <v>0.5</v>
      </c>
      <c r="AN3858" s="6">
        <f t="shared" si="855"/>
        <v>0.7</v>
      </c>
      <c r="AO3858" t="str">
        <f>VLOOKUP(BD_PONDERACIONES[[#This Row],[Comuna]],Tabla3[#All],2,0)</f>
        <v>Cordillera</v>
      </c>
    </row>
    <row r="3859" spans="1:41" x14ac:dyDescent="0.35">
      <c r="A3859" t="s">
        <v>18487</v>
      </c>
      <c r="B3859" t="s">
        <v>18488</v>
      </c>
      <c r="C3859" t="s">
        <v>18489</v>
      </c>
      <c r="D3859" s="5">
        <v>44880</v>
      </c>
      <c r="E3859" s="5">
        <v>44847</v>
      </c>
      <c r="F3859" t="s">
        <v>763</v>
      </c>
      <c r="G3859" t="s">
        <v>18490</v>
      </c>
      <c r="H3859" t="s">
        <v>3456</v>
      </c>
      <c r="J3859" t="s">
        <v>756</v>
      </c>
      <c r="K3859" t="s">
        <v>756</v>
      </c>
      <c r="L3859" t="s">
        <v>757</v>
      </c>
      <c r="M3859" t="s">
        <v>757</v>
      </c>
      <c r="N3859" t="s">
        <v>756</v>
      </c>
      <c r="O3859" t="s">
        <v>756</v>
      </c>
      <c r="P3859" t="s">
        <v>758</v>
      </c>
      <c r="Q3859" t="s">
        <v>759</v>
      </c>
      <c r="R3859" t="s">
        <v>759</v>
      </c>
      <c r="S3859" t="s">
        <v>757</v>
      </c>
      <c r="T3859" t="s">
        <v>757</v>
      </c>
      <c r="U3859" t="s">
        <v>757</v>
      </c>
      <c r="V3859" t="s">
        <v>756</v>
      </c>
      <c r="W3859" t="s">
        <v>756</v>
      </c>
      <c r="X3859" t="s">
        <v>18491</v>
      </c>
      <c r="Y3859" t="str">
        <f t="shared" si="854"/>
        <v>octubre</v>
      </c>
      <c r="Z3859">
        <f>YEAR(BD_PONDERACIONES[[#This Row],[Fecha Ejecución del Ticket]])</f>
        <v>2022</v>
      </c>
      <c r="AA3859" t="str">
        <f t="shared" si="842"/>
        <v>noviembre</v>
      </c>
      <c r="AB3859">
        <f>YEAR(BD_PONDERACIONES[[#This Row],[Fecha de Inspección]])</f>
        <v>2022</v>
      </c>
      <c r="AC3859">
        <f t="shared" si="843"/>
        <v>0.5</v>
      </c>
      <c r="AD3859">
        <f t="shared" si="844"/>
        <v>0.5</v>
      </c>
      <c r="AE3859">
        <f t="shared" si="845"/>
        <v>0.5</v>
      </c>
      <c r="AF3859">
        <f t="shared" si="846"/>
        <v>0.5</v>
      </c>
      <c r="AG3859">
        <f t="shared" si="847"/>
        <v>0.5</v>
      </c>
      <c r="AH3859">
        <f t="shared" si="848"/>
        <v>0.5</v>
      </c>
      <c r="AI3859">
        <f t="shared" si="849"/>
        <v>0.25</v>
      </c>
      <c r="AJ3859">
        <f t="shared" si="850"/>
        <v>0.25</v>
      </c>
      <c r="AK3859">
        <f t="shared" si="851"/>
        <v>0.5</v>
      </c>
      <c r="AL3859">
        <f t="shared" si="852"/>
        <v>0.5</v>
      </c>
      <c r="AM3859">
        <f t="shared" si="853"/>
        <v>0.5</v>
      </c>
      <c r="AN3859" s="6">
        <f t="shared" si="855"/>
        <v>1</v>
      </c>
      <c r="AO3859" t="str">
        <f>VLOOKUP(BD_PONDERACIONES[[#This Row],[Comuna]],Tabla3[#All],2,0)</f>
        <v>Cordillera</v>
      </c>
    </row>
    <row r="3860" spans="1:41" x14ac:dyDescent="0.35">
      <c r="A3860" t="s">
        <v>18492</v>
      </c>
      <c r="B3860" t="s">
        <v>18493</v>
      </c>
      <c r="C3860" t="s">
        <v>18494</v>
      </c>
      <c r="D3860" s="5">
        <v>44880</v>
      </c>
      <c r="E3860" s="5">
        <v>44856</v>
      </c>
      <c r="F3860" t="s">
        <v>763</v>
      </c>
      <c r="G3860" t="s">
        <v>18495</v>
      </c>
      <c r="H3860" t="s">
        <v>3456</v>
      </c>
      <c r="J3860" t="s">
        <v>756</v>
      </c>
      <c r="K3860" t="s">
        <v>756</v>
      </c>
      <c r="L3860" t="s">
        <v>773</v>
      </c>
      <c r="M3860" t="s">
        <v>773</v>
      </c>
      <c r="N3860" t="s">
        <v>756</v>
      </c>
      <c r="O3860" t="s">
        <v>756</v>
      </c>
      <c r="P3860" t="s">
        <v>758</v>
      </c>
      <c r="Q3860" t="s">
        <v>759</v>
      </c>
      <c r="R3860" t="s">
        <v>759</v>
      </c>
      <c r="S3860" t="s">
        <v>757</v>
      </c>
      <c r="T3860" t="s">
        <v>757</v>
      </c>
      <c r="U3860" t="s">
        <v>757</v>
      </c>
      <c r="V3860" t="s">
        <v>756</v>
      </c>
      <c r="W3860" t="s">
        <v>756</v>
      </c>
      <c r="X3860" t="s">
        <v>1712</v>
      </c>
      <c r="Y3860" t="str">
        <f t="shared" si="854"/>
        <v>octubre</v>
      </c>
      <c r="Z3860">
        <f>YEAR(BD_PONDERACIONES[[#This Row],[Fecha Ejecución del Ticket]])</f>
        <v>2022</v>
      </c>
      <c r="AA3860" t="str">
        <f t="shared" si="842"/>
        <v>noviembre</v>
      </c>
      <c r="AB3860">
        <f>YEAR(BD_PONDERACIONES[[#This Row],[Fecha de Inspección]])</f>
        <v>2022</v>
      </c>
      <c r="AC3860">
        <f t="shared" si="843"/>
        <v>0.5</v>
      </c>
      <c r="AD3860">
        <f t="shared" si="844"/>
        <v>0.5</v>
      </c>
      <c r="AE3860">
        <f t="shared" si="845"/>
        <v>0</v>
      </c>
      <c r="AF3860">
        <f t="shared" si="846"/>
        <v>0</v>
      </c>
      <c r="AG3860">
        <f t="shared" si="847"/>
        <v>0.5</v>
      </c>
      <c r="AH3860">
        <f t="shared" si="848"/>
        <v>0.5</v>
      </c>
      <c r="AI3860">
        <f t="shared" si="849"/>
        <v>0.25</v>
      </c>
      <c r="AJ3860">
        <f t="shared" si="850"/>
        <v>0.25</v>
      </c>
      <c r="AK3860">
        <f t="shared" si="851"/>
        <v>0.5</v>
      </c>
      <c r="AL3860">
        <f t="shared" si="852"/>
        <v>0.5</v>
      </c>
      <c r="AM3860">
        <f t="shared" si="853"/>
        <v>0.5</v>
      </c>
      <c r="AN3860" s="6">
        <f t="shared" si="855"/>
        <v>0.7</v>
      </c>
      <c r="AO3860" t="str">
        <f>VLOOKUP(BD_PONDERACIONES[[#This Row],[Comuna]],Tabla3[#All],2,0)</f>
        <v>Cordillera</v>
      </c>
    </row>
    <row r="3861" spans="1:41" x14ac:dyDescent="0.35">
      <c r="A3861" t="s">
        <v>18496</v>
      </c>
      <c r="B3861" t="s">
        <v>18497</v>
      </c>
      <c r="C3861" t="s">
        <v>18498</v>
      </c>
      <c r="D3861" s="5">
        <v>44880</v>
      </c>
      <c r="E3861" s="5">
        <v>44861</v>
      </c>
      <c r="F3861" t="s">
        <v>763</v>
      </c>
      <c r="G3861" t="s">
        <v>18499</v>
      </c>
      <c r="H3861" t="s">
        <v>3456</v>
      </c>
      <c r="J3861" t="s">
        <v>756</v>
      </c>
      <c r="K3861" t="s">
        <v>756</v>
      </c>
      <c r="L3861" t="s">
        <v>757</v>
      </c>
      <c r="M3861" t="s">
        <v>757</v>
      </c>
      <c r="N3861" t="s">
        <v>756</v>
      </c>
      <c r="O3861" t="s">
        <v>756</v>
      </c>
      <c r="P3861" t="s">
        <v>758</v>
      </c>
      <c r="Q3861" t="s">
        <v>759</v>
      </c>
      <c r="R3861" t="s">
        <v>759</v>
      </c>
      <c r="S3861" t="s">
        <v>757</v>
      </c>
      <c r="T3861" t="s">
        <v>757</v>
      </c>
      <c r="U3861" t="s">
        <v>757</v>
      </c>
      <c r="V3861" t="s">
        <v>756</v>
      </c>
      <c r="W3861" t="s">
        <v>756</v>
      </c>
      <c r="X3861" t="s">
        <v>18500</v>
      </c>
      <c r="Y3861" t="str">
        <f t="shared" si="854"/>
        <v>octubre</v>
      </c>
      <c r="Z3861">
        <f>YEAR(BD_PONDERACIONES[[#This Row],[Fecha Ejecución del Ticket]])</f>
        <v>2022</v>
      </c>
      <c r="AA3861" t="str">
        <f t="shared" si="842"/>
        <v>noviembre</v>
      </c>
      <c r="AB3861">
        <f>YEAR(BD_PONDERACIONES[[#This Row],[Fecha de Inspección]])</f>
        <v>2022</v>
      </c>
      <c r="AC3861">
        <f t="shared" si="843"/>
        <v>0.5</v>
      </c>
      <c r="AD3861">
        <f t="shared" si="844"/>
        <v>0.5</v>
      </c>
      <c r="AE3861">
        <f t="shared" si="845"/>
        <v>0.5</v>
      </c>
      <c r="AF3861">
        <f t="shared" si="846"/>
        <v>0.5</v>
      </c>
      <c r="AG3861">
        <f t="shared" si="847"/>
        <v>0.5</v>
      </c>
      <c r="AH3861">
        <f t="shared" si="848"/>
        <v>0.5</v>
      </c>
      <c r="AI3861">
        <f t="shared" si="849"/>
        <v>0.25</v>
      </c>
      <c r="AJ3861">
        <f t="shared" si="850"/>
        <v>0.25</v>
      </c>
      <c r="AK3861">
        <f t="shared" si="851"/>
        <v>0.5</v>
      </c>
      <c r="AL3861">
        <f t="shared" si="852"/>
        <v>0.5</v>
      </c>
      <c r="AM3861">
        <f t="shared" si="853"/>
        <v>0.5</v>
      </c>
      <c r="AN3861" s="6">
        <f t="shared" si="855"/>
        <v>1</v>
      </c>
      <c r="AO3861" t="str">
        <f>VLOOKUP(BD_PONDERACIONES[[#This Row],[Comuna]],Tabla3[#All],2,0)</f>
        <v>Cordillera</v>
      </c>
    </row>
    <row r="3862" spans="1:41" x14ac:dyDescent="0.35">
      <c r="A3862" t="s">
        <v>18501</v>
      </c>
      <c r="B3862" t="s">
        <v>18502</v>
      </c>
      <c r="C3862" t="s">
        <v>18503</v>
      </c>
      <c r="D3862" s="5">
        <v>44881</v>
      </c>
      <c r="E3862" s="5">
        <v>44858</v>
      </c>
      <c r="F3862" t="s">
        <v>763</v>
      </c>
      <c r="G3862" t="s">
        <v>18504</v>
      </c>
      <c r="H3862" t="s">
        <v>2882</v>
      </c>
      <c r="J3862" t="s">
        <v>756</v>
      </c>
      <c r="K3862" t="s">
        <v>756</v>
      </c>
      <c r="L3862" t="s">
        <v>757</v>
      </c>
      <c r="M3862" t="s">
        <v>757</v>
      </c>
      <c r="N3862" t="s">
        <v>756</v>
      </c>
      <c r="O3862" t="s">
        <v>756</v>
      </c>
      <c r="P3862" t="s">
        <v>758</v>
      </c>
      <c r="Q3862" t="s">
        <v>759</v>
      </c>
      <c r="R3862" t="s">
        <v>759</v>
      </c>
      <c r="S3862" t="s">
        <v>757</v>
      </c>
      <c r="T3862" t="s">
        <v>757</v>
      </c>
      <c r="U3862" t="s">
        <v>757</v>
      </c>
      <c r="V3862" t="s">
        <v>756</v>
      </c>
      <c r="W3862" t="s">
        <v>756</v>
      </c>
      <c r="X3862" t="s">
        <v>804</v>
      </c>
      <c r="Y3862" t="str">
        <f t="shared" si="854"/>
        <v>octubre</v>
      </c>
      <c r="Z3862">
        <f>YEAR(BD_PONDERACIONES[[#This Row],[Fecha Ejecución del Ticket]])</f>
        <v>2022</v>
      </c>
      <c r="AA3862" t="str">
        <f t="shared" si="842"/>
        <v>noviembre</v>
      </c>
      <c r="AB3862">
        <f>YEAR(BD_PONDERACIONES[[#This Row],[Fecha de Inspección]])</f>
        <v>2022</v>
      </c>
      <c r="AC3862">
        <f t="shared" si="843"/>
        <v>0.5</v>
      </c>
      <c r="AD3862">
        <f t="shared" si="844"/>
        <v>0.5</v>
      </c>
      <c r="AE3862">
        <f t="shared" si="845"/>
        <v>0.5</v>
      </c>
      <c r="AF3862">
        <f t="shared" si="846"/>
        <v>0.5</v>
      </c>
      <c r="AG3862">
        <f t="shared" si="847"/>
        <v>0.5</v>
      </c>
      <c r="AH3862">
        <f t="shared" si="848"/>
        <v>0.5</v>
      </c>
      <c r="AI3862">
        <f t="shared" si="849"/>
        <v>0.25</v>
      </c>
      <c r="AJ3862">
        <f t="shared" si="850"/>
        <v>0.25</v>
      </c>
      <c r="AK3862">
        <f t="shared" si="851"/>
        <v>0.5</v>
      </c>
      <c r="AL3862">
        <f t="shared" si="852"/>
        <v>0.5</v>
      </c>
      <c r="AM3862">
        <f t="shared" si="853"/>
        <v>0.5</v>
      </c>
      <c r="AN3862" s="6">
        <f t="shared" si="855"/>
        <v>1</v>
      </c>
      <c r="AO3862" t="str">
        <f>VLOOKUP(BD_PONDERACIONES[[#This Row],[Comuna]],Tabla3[#All],2,0)</f>
        <v>Cordillera</v>
      </c>
    </row>
    <row r="3863" spans="1:41" x14ac:dyDescent="0.35">
      <c r="A3863" t="s">
        <v>18505</v>
      </c>
      <c r="B3863" t="s">
        <v>18506</v>
      </c>
      <c r="C3863" t="s">
        <v>18507</v>
      </c>
      <c r="D3863" s="5">
        <v>44881</v>
      </c>
      <c r="E3863" s="5">
        <v>44855</v>
      </c>
      <c r="F3863" t="s">
        <v>763</v>
      </c>
      <c r="G3863" t="s">
        <v>18508</v>
      </c>
      <c r="H3863" t="s">
        <v>2882</v>
      </c>
      <c r="J3863" t="s">
        <v>756</v>
      </c>
      <c r="K3863" t="s">
        <v>756</v>
      </c>
      <c r="L3863" t="s">
        <v>757</v>
      </c>
      <c r="M3863" t="s">
        <v>757</v>
      </c>
      <c r="N3863" t="s">
        <v>756</v>
      </c>
      <c r="O3863" t="s">
        <v>756</v>
      </c>
      <c r="P3863" t="s">
        <v>758</v>
      </c>
      <c r="Q3863" t="s">
        <v>759</v>
      </c>
      <c r="R3863" t="s">
        <v>759</v>
      </c>
      <c r="S3863" t="s">
        <v>757</v>
      </c>
      <c r="T3863" t="s">
        <v>757</v>
      </c>
      <c r="U3863" t="s">
        <v>757</v>
      </c>
      <c r="V3863" t="s">
        <v>756</v>
      </c>
      <c r="W3863" t="s">
        <v>756</v>
      </c>
      <c r="X3863" t="s">
        <v>18509</v>
      </c>
      <c r="Y3863" t="str">
        <f t="shared" si="854"/>
        <v>octubre</v>
      </c>
      <c r="Z3863">
        <f>YEAR(BD_PONDERACIONES[[#This Row],[Fecha Ejecución del Ticket]])</f>
        <v>2022</v>
      </c>
      <c r="AA3863" t="str">
        <f t="shared" si="842"/>
        <v>noviembre</v>
      </c>
      <c r="AB3863">
        <f>YEAR(BD_PONDERACIONES[[#This Row],[Fecha de Inspección]])</f>
        <v>2022</v>
      </c>
      <c r="AC3863">
        <f t="shared" si="843"/>
        <v>0.5</v>
      </c>
      <c r="AD3863">
        <f t="shared" si="844"/>
        <v>0.5</v>
      </c>
      <c r="AE3863">
        <f t="shared" si="845"/>
        <v>0.5</v>
      </c>
      <c r="AF3863">
        <f t="shared" si="846"/>
        <v>0.5</v>
      </c>
      <c r="AG3863">
        <f t="shared" si="847"/>
        <v>0.5</v>
      </c>
      <c r="AH3863">
        <f t="shared" si="848"/>
        <v>0.5</v>
      </c>
      <c r="AI3863">
        <f t="shared" si="849"/>
        <v>0.25</v>
      </c>
      <c r="AJ3863">
        <f t="shared" si="850"/>
        <v>0.25</v>
      </c>
      <c r="AK3863">
        <f t="shared" si="851"/>
        <v>0.5</v>
      </c>
      <c r="AL3863">
        <f t="shared" si="852"/>
        <v>0.5</v>
      </c>
      <c r="AM3863">
        <f t="shared" si="853"/>
        <v>0.5</v>
      </c>
      <c r="AN3863" s="6">
        <f t="shared" si="855"/>
        <v>1</v>
      </c>
      <c r="AO3863" t="str">
        <f>VLOOKUP(BD_PONDERACIONES[[#This Row],[Comuna]],Tabla3[#All],2,0)</f>
        <v>Cordillera</v>
      </c>
    </row>
    <row r="3864" spans="1:41" x14ac:dyDescent="0.35">
      <c r="A3864" t="s">
        <v>18510</v>
      </c>
      <c r="B3864" t="s">
        <v>18511</v>
      </c>
      <c r="C3864" t="s">
        <v>18512</v>
      </c>
      <c r="D3864" s="5">
        <v>44881</v>
      </c>
      <c r="E3864" s="5">
        <v>44837</v>
      </c>
      <c r="F3864" t="s">
        <v>753</v>
      </c>
      <c r="G3864" t="s">
        <v>18513</v>
      </c>
      <c r="H3864" t="s">
        <v>3795</v>
      </c>
      <c r="J3864" t="s">
        <v>756</v>
      </c>
      <c r="K3864" t="s">
        <v>756</v>
      </c>
      <c r="L3864" t="s">
        <v>773</v>
      </c>
      <c r="M3864" t="s">
        <v>773</v>
      </c>
      <c r="N3864" t="s">
        <v>756</v>
      </c>
      <c r="O3864" t="s">
        <v>756</v>
      </c>
      <c r="P3864" t="s">
        <v>758</v>
      </c>
      <c r="Q3864" t="s">
        <v>759</v>
      </c>
      <c r="R3864" t="s">
        <v>759</v>
      </c>
      <c r="S3864" t="s">
        <v>757</v>
      </c>
      <c r="T3864" t="s">
        <v>757</v>
      </c>
      <c r="U3864" t="s">
        <v>757</v>
      </c>
      <c r="V3864" t="s">
        <v>756</v>
      </c>
      <c r="W3864" t="s">
        <v>756</v>
      </c>
      <c r="X3864" t="s">
        <v>18514</v>
      </c>
      <c r="Y3864" t="str">
        <f t="shared" si="854"/>
        <v>octubre</v>
      </c>
      <c r="Z3864">
        <f>YEAR(BD_PONDERACIONES[[#This Row],[Fecha Ejecución del Ticket]])</f>
        <v>2022</v>
      </c>
      <c r="AA3864" t="str">
        <f t="shared" si="842"/>
        <v>noviembre</v>
      </c>
      <c r="AB3864">
        <f>YEAR(BD_PONDERACIONES[[#This Row],[Fecha de Inspección]])</f>
        <v>2022</v>
      </c>
      <c r="AC3864">
        <f t="shared" si="843"/>
        <v>0.5</v>
      </c>
      <c r="AD3864">
        <f t="shared" si="844"/>
        <v>0.5</v>
      </c>
      <c r="AE3864">
        <f t="shared" si="845"/>
        <v>0</v>
      </c>
      <c r="AF3864">
        <f t="shared" si="846"/>
        <v>0</v>
      </c>
      <c r="AG3864">
        <f t="shared" si="847"/>
        <v>0.5</v>
      </c>
      <c r="AH3864">
        <f t="shared" si="848"/>
        <v>0.5</v>
      </c>
      <c r="AI3864">
        <f t="shared" si="849"/>
        <v>0.25</v>
      </c>
      <c r="AJ3864">
        <f t="shared" si="850"/>
        <v>0.25</v>
      </c>
      <c r="AK3864">
        <f t="shared" si="851"/>
        <v>0.5</v>
      </c>
      <c r="AL3864">
        <f t="shared" si="852"/>
        <v>0.5</v>
      </c>
      <c r="AM3864">
        <f t="shared" si="853"/>
        <v>0.5</v>
      </c>
      <c r="AN3864" s="6">
        <f t="shared" si="855"/>
        <v>0.7</v>
      </c>
      <c r="AO3864" t="str">
        <f>VLOOKUP(BD_PONDERACIONES[[#This Row],[Comuna]],Tabla3[#All],2,0)</f>
        <v>Cordillera</v>
      </c>
    </row>
    <row r="3865" spans="1:41" x14ac:dyDescent="0.35">
      <c r="A3865" t="s">
        <v>18515</v>
      </c>
      <c r="B3865" t="s">
        <v>18516</v>
      </c>
      <c r="C3865" t="s">
        <v>18517</v>
      </c>
      <c r="D3865" s="5">
        <v>44881</v>
      </c>
      <c r="E3865" s="5">
        <v>44792</v>
      </c>
      <c r="F3865" t="s">
        <v>763</v>
      </c>
      <c r="G3865" t="s">
        <v>18518</v>
      </c>
      <c r="H3865" t="s">
        <v>2882</v>
      </c>
      <c r="J3865" t="s">
        <v>756</v>
      </c>
      <c r="K3865" t="s">
        <v>756</v>
      </c>
      <c r="L3865" t="s">
        <v>757</v>
      </c>
      <c r="M3865" t="s">
        <v>757</v>
      </c>
      <c r="N3865" t="s">
        <v>756</v>
      </c>
      <c r="O3865" t="s">
        <v>756</v>
      </c>
      <c r="P3865" t="s">
        <v>758</v>
      </c>
      <c r="Q3865" t="s">
        <v>759</v>
      </c>
      <c r="R3865" t="s">
        <v>759</v>
      </c>
      <c r="S3865" t="s">
        <v>757</v>
      </c>
      <c r="T3865" t="s">
        <v>757</v>
      </c>
      <c r="U3865" t="s">
        <v>757</v>
      </c>
      <c r="V3865" t="s">
        <v>768</v>
      </c>
      <c r="W3865" t="s">
        <v>768</v>
      </c>
      <c r="X3865" t="s">
        <v>18519</v>
      </c>
      <c r="Y3865" t="str">
        <f t="shared" si="854"/>
        <v>agosto</v>
      </c>
      <c r="Z3865">
        <f>YEAR(BD_PONDERACIONES[[#This Row],[Fecha Ejecución del Ticket]])</f>
        <v>2022</v>
      </c>
      <c r="AA3865" t="str">
        <f t="shared" si="842"/>
        <v>noviembre</v>
      </c>
      <c r="AB3865">
        <f>YEAR(BD_PONDERACIONES[[#This Row],[Fecha de Inspección]])</f>
        <v>2022</v>
      </c>
      <c r="AC3865">
        <f t="shared" si="843"/>
        <v>0.5</v>
      </c>
      <c r="AD3865">
        <f t="shared" si="844"/>
        <v>0.5</v>
      </c>
      <c r="AE3865">
        <f t="shared" si="845"/>
        <v>0.5</v>
      </c>
      <c r="AF3865">
        <f t="shared" si="846"/>
        <v>0.5</v>
      </c>
      <c r="AG3865">
        <f t="shared" si="847"/>
        <v>0.5</v>
      </c>
      <c r="AH3865">
        <f t="shared" si="848"/>
        <v>0.5</v>
      </c>
      <c r="AI3865">
        <f t="shared" si="849"/>
        <v>0.25</v>
      </c>
      <c r="AJ3865">
        <f t="shared" si="850"/>
        <v>0.25</v>
      </c>
      <c r="AK3865">
        <f t="shared" si="851"/>
        <v>0.5</v>
      </c>
      <c r="AL3865">
        <f t="shared" si="852"/>
        <v>0.17499999999999999</v>
      </c>
      <c r="AM3865">
        <f t="shared" si="853"/>
        <v>0.17499999999999999</v>
      </c>
      <c r="AN3865" s="6">
        <f t="shared" si="855"/>
        <v>0.87</v>
      </c>
      <c r="AO3865" t="str">
        <f>VLOOKUP(BD_PONDERACIONES[[#This Row],[Comuna]],Tabla3[#All],2,0)</f>
        <v>Cordillera</v>
      </c>
    </row>
    <row r="3866" spans="1:41" x14ac:dyDescent="0.35">
      <c r="A3866" t="s">
        <v>18520</v>
      </c>
      <c r="B3866" t="s">
        <v>18521</v>
      </c>
      <c r="C3866" t="s">
        <v>18522</v>
      </c>
      <c r="D3866" s="5">
        <v>44881</v>
      </c>
      <c r="E3866" s="5">
        <v>44791</v>
      </c>
      <c r="F3866" t="s">
        <v>763</v>
      </c>
      <c r="G3866" t="s">
        <v>18523</v>
      </c>
      <c r="H3866" t="s">
        <v>2882</v>
      </c>
      <c r="J3866" t="s">
        <v>756</v>
      </c>
      <c r="K3866" t="s">
        <v>756</v>
      </c>
      <c r="L3866" t="s">
        <v>757</v>
      </c>
      <c r="M3866" t="s">
        <v>757</v>
      </c>
      <c r="N3866" t="s">
        <v>756</v>
      </c>
      <c r="O3866" t="s">
        <v>756</v>
      </c>
      <c r="P3866" t="s">
        <v>758</v>
      </c>
      <c r="Q3866" t="s">
        <v>759</v>
      </c>
      <c r="R3866" t="s">
        <v>759</v>
      </c>
      <c r="S3866" t="s">
        <v>757</v>
      </c>
      <c r="T3866" t="s">
        <v>757</v>
      </c>
      <c r="U3866" t="s">
        <v>757</v>
      </c>
      <c r="V3866" t="s">
        <v>756</v>
      </c>
      <c r="W3866" t="s">
        <v>768</v>
      </c>
      <c r="X3866" t="s">
        <v>18524</v>
      </c>
      <c r="Y3866" t="str">
        <f t="shared" si="854"/>
        <v>agosto</v>
      </c>
      <c r="Z3866">
        <f>YEAR(BD_PONDERACIONES[[#This Row],[Fecha Ejecución del Ticket]])</f>
        <v>2022</v>
      </c>
      <c r="AA3866" t="str">
        <f t="shared" si="842"/>
        <v>noviembre</v>
      </c>
      <c r="AB3866">
        <f>YEAR(BD_PONDERACIONES[[#This Row],[Fecha de Inspección]])</f>
        <v>2022</v>
      </c>
      <c r="AC3866">
        <f t="shared" si="843"/>
        <v>0.5</v>
      </c>
      <c r="AD3866">
        <f t="shared" si="844"/>
        <v>0.5</v>
      </c>
      <c r="AE3866">
        <f t="shared" si="845"/>
        <v>0.5</v>
      </c>
      <c r="AF3866">
        <f t="shared" si="846"/>
        <v>0.5</v>
      </c>
      <c r="AG3866">
        <f t="shared" si="847"/>
        <v>0.5</v>
      </c>
      <c r="AH3866">
        <f t="shared" si="848"/>
        <v>0.5</v>
      </c>
      <c r="AI3866">
        <f t="shared" si="849"/>
        <v>0.25</v>
      </c>
      <c r="AJ3866">
        <f t="shared" si="850"/>
        <v>0.25</v>
      </c>
      <c r="AK3866">
        <f t="shared" si="851"/>
        <v>0.5</v>
      </c>
      <c r="AL3866">
        <f t="shared" si="852"/>
        <v>0.5</v>
      </c>
      <c r="AM3866">
        <f t="shared" si="853"/>
        <v>0.17499999999999999</v>
      </c>
      <c r="AN3866" s="6">
        <f t="shared" si="855"/>
        <v>0.93500000000000005</v>
      </c>
      <c r="AO3866" t="str">
        <f>VLOOKUP(BD_PONDERACIONES[[#This Row],[Comuna]],Tabla3[#All],2,0)</f>
        <v>Cordillera</v>
      </c>
    </row>
    <row r="3867" spans="1:41" x14ac:dyDescent="0.35">
      <c r="A3867" t="s">
        <v>18525</v>
      </c>
      <c r="B3867" t="s">
        <v>18526</v>
      </c>
      <c r="C3867" t="s">
        <v>18527</v>
      </c>
      <c r="D3867" s="5">
        <v>44881</v>
      </c>
      <c r="E3867" s="5">
        <v>44799</v>
      </c>
      <c r="F3867" t="s">
        <v>763</v>
      </c>
      <c r="G3867" t="s">
        <v>18528</v>
      </c>
      <c r="H3867" t="s">
        <v>2882</v>
      </c>
      <c r="J3867" t="s">
        <v>756</v>
      </c>
      <c r="K3867" t="s">
        <v>756</v>
      </c>
      <c r="L3867" t="s">
        <v>757</v>
      </c>
      <c r="M3867" t="s">
        <v>757</v>
      </c>
      <c r="N3867" t="s">
        <v>756</v>
      </c>
      <c r="O3867" t="s">
        <v>756</v>
      </c>
      <c r="P3867" t="s">
        <v>758</v>
      </c>
      <c r="Q3867" t="s">
        <v>759</v>
      </c>
      <c r="R3867" t="s">
        <v>759</v>
      </c>
      <c r="S3867" t="s">
        <v>757</v>
      </c>
      <c r="T3867" t="s">
        <v>757</v>
      </c>
      <c r="U3867" t="s">
        <v>757</v>
      </c>
      <c r="V3867" t="s">
        <v>756</v>
      </c>
      <c r="W3867" t="s">
        <v>768</v>
      </c>
      <c r="X3867" t="s">
        <v>18529</v>
      </c>
      <c r="Y3867" t="str">
        <f t="shared" si="854"/>
        <v>agosto</v>
      </c>
      <c r="Z3867">
        <f>YEAR(BD_PONDERACIONES[[#This Row],[Fecha Ejecución del Ticket]])</f>
        <v>2022</v>
      </c>
      <c r="AA3867" t="str">
        <f t="shared" si="842"/>
        <v>noviembre</v>
      </c>
      <c r="AB3867">
        <f>YEAR(BD_PONDERACIONES[[#This Row],[Fecha de Inspección]])</f>
        <v>2022</v>
      </c>
      <c r="AC3867">
        <f t="shared" si="843"/>
        <v>0.5</v>
      </c>
      <c r="AD3867">
        <f t="shared" si="844"/>
        <v>0.5</v>
      </c>
      <c r="AE3867">
        <f t="shared" si="845"/>
        <v>0.5</v>
      </c>
      <c r="AF3867">
        <f t="shared" si="846"/>
        <v>0.5</v>
      </c>
      <c r="AG3867">
        <f t="shared" si="847"/>
        <v>0.5</v>
      </c>
      <c r="AH3867">
        <f t="shared" si="848"/>
        <v>0.5</v>
      </c>
      <c r="AI3867">
        <f t="shared" si="849"/>
        <v>0.25</v>
      </c>
      <c r="AJ3867">
        <f t="shared" si="850"/>
        <v>0.25</v>
      </c>
      <c r="AK3867">
        <f t="shared" si="851"/>
        <v>0.5</v>
      </c>
      <c r="AL3867">
        <f t="shared" si="852"/>
        <v>0.5</v>
      </c>
      <c r="AM3867">
        <f t="shared" si="853"/>
        <v>0.17499999999999999</v>
      </c>
      <c r="AN3867" s="6">
        <f t="shared" si="855"/>
        <v>0.93500000000000005</v>
      </c>
      <c r="AO3867" t="str">
        <f>VLOOKUP(BD_PONDERACIONES[[#This Row],[Comuna]],Tabla3[#All],2,0)</f>
        <v>Cordillera</v>
      </c>
    </row>
    <row r="3868" spans="1:41" x14ac:dyDescent="0.35">
      <c r="A3868" t="s">
        <v>18530</v>
      </c>
      <c r="B3868" t="s">
        <v>18531</v>
      </c>
      <c r="C3868" t="s">
        <v>18532</v>
      </c>
      <c r="D3868" s="5">
        <v>44881</v>
      </c>
      <c r="E3868" s="5">
        <v>44840</v>
      </c>
      <c r="F3868" t="s">
        <v>753</v>
      </c>
      <c r="G3868" t="s">
        <v>18533</v>
      </c>
      <c r="H3868" t="s">
        <v>2860</v>
      </c>
      <c r="J3868" t="s">
        <v>756</v>
      </c>
      <c r="K3868" t="s">
        <v>756</v>
      </c>
      <c r="L3868" t="s">
        <v>757</v>
      </c>
      <c r="M3868" t="s">
        <v>757</v>
      </c>
      <c r="N3868" t="s">
        <v>756</v>
      </c>
      <c r="O3868" t="s">
        <v>756</v>
      </c>
      <c r="P3868" t="s">
        <v>758</v>
      </c>
      <c r="Q3868" t="s">
        <v>759</v>
      </c>
      <c r="R3868" t="s">
        <v>759</v>
      </c>
      <c r="S3868" t="s">
        <v>757</v>
      </c>
      <c r="T3868" t="s">
        <v>757</v>
      </c>
      <c r="U3868" t="s">
        <v>757</v>
      </c>
      <c r="V3868" t="s">
        <v>756</v>
      </c>
      <c r="W3868" t="s">
        <v>756</v>
      </c>
      <c r="X3868" t="s">
        <v>18534</v>
      </c>
      <c r="Y3868" t="str">
        <f t="shared" si="854"/>
        <v>octubre</v>
      </c>
      <c r="Z3868">
        <f>YEAR(BD_PONDERACIONES[[#This Row],[Fecha Ejecución del Ticket]])</f>
        <v>2022</v>
      </c>
      <c r="AA3868" t="str">
        <f t="shared" si="842"/>
        <v>noviembre</v>
      </c>
      <c r="AB3868">
        <f>YEAR(BD_PONDERACIONES[[#This Row],[Fecha de Inspección]])</f>
        <v>2022</v>
      </c>
      <c r="AC3868">
        <f t="shared" si="843"/>
        <v>0.5</v>
      </c>
      <c r="AD3868">
        <f t="shared" si="844"/>
        <v>0.5</v>
      </c>
      <c r="AE3868">
        <f t="shared" si="845"/>
        <v>0.5</v>
      </c>
      <c r="AF3868">
        <f t="shared" si="846"/>
        <v>0.5</v>
      </c>
      <c r="AG3868">
        <f t="shared" si="847"/>
        <v>0.5</v>
      </c>
      <c r="AH3868">
        <f t="shared" si="848"/>
        <v>0.5</v>
      </c>
      <c r="AI3868">
        <f t="shared" si="849"/>
        <v>0.25</v>
      </c>
      <c r="AJ3868">
        <f t="shared" si="850"/>
        <v>0.25</v>
      </c>
      <c r="AK3868">
        <f t="shared" si="851"/>
        <v>0.5</v>
      </c>
      <c r="AL3868">
        <f t="shared" si="852"/>
        <v>0.5</v>
      </c>
      <c r="AM3868">
        <f t="shared" si="853"/>
        <v>0.5</v>
      </c>
      <c r="AN3868" s="6">
        <f t="shared" si="855"/>
        <v>1</v>
      </c>
      <c r="AO3868" t="str">
        <f>VLOOKUP(BD_PONDERACIONES[[#This Row],[Comuna]],Tabla3[#All],2,0)</f>
        <v>Cordillera</v>
      </c>
    </row>
    <row r="3869" spans="1:41" x14ac:dyDescent="0.35">
      <c r="A3869" t="s">
        <v>18535</v>
      </c>
      <c r="B3869" t="s">
        <v>18536</v>
      </c>
      <c r="C3869" t="s">
        <v>18537</v>
      </c>
      <c r="D3869" s="5">
        <v>44881</v>
      </c>
      <c r="E3869" s="5">
        <v>44847</v>
      </c>
      <c r="F3869" t="s">
        <v>753</v>
      </c>
      <c r="G3869" t="s">
        <v>18538</v>
      </c>
      <c r="H3869" t="s">
        <v>2860</v>
      </c>
      <c r="J3869" t="s">
        <v>756</v>
      </c>
      <c r="K3869" t="s">
        <v>756</v>
      </c>
      <c r="L3869" t="s">
        <v>757</v>
      </c>
      <c r="M3869" t="s">
        <v>757</v>
      </c>
      <c r="N3869" t="s">
        <v>756</v>
      </c>
      <c r="O3869" t="s">
        <v>756</v>
      </c>
      <c r="P3869" t="s">
        <v>765</v>
      </c>
      <c r="Q3869" t="s">
        <v>759</v>
      </c>
      <c r="R3869" t="s">
        <v>759</v>
      </c>
      <c r="S3869" t="s">
        <v>756</v>
      </c>
      <c r="T3869" t="s">
        <v>756</v>
      </c>
      <c r="U3869" t="s">
        <v>756</v>
      </c>
      <c r="V3869" t="s">
        <v>756</v>
      </c>
      <c r="W3869" t="s">
        <v>756</v>
      </c>
      <c r="X3869" t="s">
        <v>18539</v>
      </c>
      <c r="Y3869" t="str">
        <f t="shared" si="854"/>
        <v>octubre</v>
      </c>
      <c r="Z3869">
        <f>YEAR(BD_PONDERACIONES[[#This Row],[Fecha Ejecución del Ticket]])</f>
        <v>2022</v>
      </c>
      <c r="AA3869" t="str">
        <f t="shared" si="842"/>
        <v>noviembre</v>
      </c>
      <c r="AB3869">
        <f>YEAR(BD_PONDERACIONES[[#This Row],[Fecha de Inspección]])</f>
        <v>2022</v>
      </c>
      <c r="AC3869">
        <f t="shared" si="843"/>
        <v>0.5</v>
      </c>
      <c r="AD3869">
        <f t="shared" si="844"/>
        <v>0.5</v>
      </c>
      <c r="AE3869">
        <f t="shared" si="845"/>
        <v>0.5</v>
      </c>
      <c r="AF3869">
        <f t="shared" si="846"/>
        <v>0.5</v>
      </c>
      <c r="AG3869">
        <f t="shared" si="847"/>
        <v>0.5</v>
      </c>
      <c r="AH3869">
        <f t="shared" si="848"/>
        <v>0.5</v>
      </c>
      <c r="AI3869">
        <f t="shared" si="849"/>
        <v>0.25</v>
      </c>
      <c r="AJ3869">
        <f t="shared" si="850"/>
        <v>0.25</v>
      </c>
      <c r="AK3869">
        <f t="shared" si="851"/>
        <v>0.5</v>
      </c>
      <c r="AL3869">
        <f t="shared" si="852"/>
        <v>0.5</v>
      </c>
      <c r="AM3869">
        <f t="shared" si="853"/>
        <v>0.5</v>
      </c>
      <c r="AN3869" s="6">
        <f t="shared" si="855"/>
        <v>1</v>
      </c>
      <c r="AO3869" t="str">
        <f>VLOOKUP(BD_PONDERACIONES[[#This Row],[Comuna]],Tabla3[#All],2,0)</f>
        <v>Cordillera</v>
      </c>
    </row>
    <row r="3870" spans="1:41" x14ac:dyDescent="0.35">
      <c r="A3870" t="s">
        <v>18540</v>
      </c>
      <c r="B3870" t="s">
        <v>18541</v>
      </c>
      <c r="C3870" t="s">
        <v>18542</v>
      </c>
      <c r="D3870" s="5">
        <v>44881</v>
      </c>
      <c r="E3870" s="5">
        <v>44845</v>
      </c>
      <c r="F3870" t="s">
        <v>753</v>
      </c>
      <c r="G3870" t="s">
        <v>18543</v>
      </c>
      <c r="H3870" t="s">
        <v>2860</v>
      </c>
      <c r="J3870" t="s">
        <v>756</v>
      </c>
      <c r="K3870" t="s">
        <v>756</v>
      </c>
      <c r="L3870" t="s">
        <v>757</v>
      </c>
      <c r="M3870" t="s">
        <v>757</v>
      </c>
      <c r="N3870" t="s">
        <v>756</v>
      </c>
      <c r="O3870" t="s">
        <v>756</v>
      </c>
      <c r="P3870" t="s">
        <v>758</v>
      </c>
      <c r="Q3870" t="s">
        <v>759</v>
      </c>
      <c r="R3870" t="s">
        <v>759</v>
      </c>
      <c r="S3870" t="s">
        <v>757</v>
      </c>
      <c r="T3870" t="s">
        <v>757</v>
      </c>
      <c r="U3870" t="s">
        <v>757</v>
      </c>
      <c r="V3870" t="s">
        <v>756</v>
      </c>
      <c r="W3870" t="s">
        <v>756</v>
      </c>
      <c r="X3870" t="s">
        <v>18544</v>
      </c>
      <c r="Y3870" t="str">
        <f t="shared" si="854"/>
        <v>octubre</v>
      </c>
      <c r="Z3870">
        <f>YEAR(BD_PONDERACIONES[[#This Row],[Fecha Ejecución del Ticket]])</f>
        <v>2022</v>
      </c>
      <c r="AA3870" t="str">
        <f t="shared" si="842"/>
        <v>noviembre</v>
      </c>
      <c r="AB3870">
        <f>YEAR(BD_PONDERACIONES[[#This Row],[Fecha de Inspección]])</f>
        <v>2022</v>
      </c>
      <c r="AC3870">
        <f t="shared" si="843"/>
        <v>0.5</v>
      </c>
      <c r="AD3870">
        <f t="shared" si="844"/>
        <v>0.5</v>
      </c>
      <c r="AE3870">
        <f t="shared" si="845"/>
        <v>0.5</v>
      </c>
      <c r="AF3870">
        <f t="shared" si="846"/>
        <v>0.5</v>
      </c>
      <c r="AG3870">
        <f t="shared" si="847"/>
        <v>0.5</v>
      </c>
      <c r="AH3870">
        <f t="shared" si="848"/>
        <v>0.5</v>
      </c>
      <c r="AI3870">
        <f t="shared" si="849"/>
        <v>0.25</v>
      </c>
      <c r="AJ3870">
        <f t="shared" si="850"/>
        <v>0.25</v>
      </c>
      <c r="AK3870">
        <f t="shared" si="851"/>
        <v>0.5</v>
      </c>
      <c r="AL3870">
        <f t="shared" si="852"/>
        <v>0.5</v>
      </c>
      <c r="AM3870">
        <f t="shared" si="853"/>
        <v>0.5</v>
      </c>
      <c r="AN3870" s="6">
        <f t="shared" si="855"/>
        <v>1</v>
      </c>
      <c r="AO3870" t="str">
        <f>VLOOKUP(BD_PONDERACIONES[[#This Row],[Comuna]],Tabla3[#All],2,0)</f>
        <v>Cordillera</v>
      </c>
    </row>
    <row r="3871" spans="1:41" x14ac:dyDescent="0.35">
      <c r="A3871" t="s">
        <v>18545</v>
      </c>
      <c r="B3871" t="s">
        <v>18546</v>
      </c>
      <c r="C3871" t="s">
        <v>18547</v>
      </c>
      <c r="D3871" s="5">
        <v>44881</v>
      </c>
      <c r="E3871" s="5">
        <v>44786</v>
      </c>
      <c r="F3871" t="s">
        <v>763</v>
      </c>
      <c r="G3871" t="s">
        <v>18548</v>
      </c>
      <c r="H3871" t="s">
        <v>2882</v>
      </c>
      <c r="J3871" t="s">
        <v>756</v>
      </c>
      <c r="K3871" t="s">
        <v>756</v>
      </c>
      <c r="L3871" t="s">
        <v>757</v>
      </c>
      <c r="M3871" t="s">
        <v>757</v>
      </c>
      <c r="N3871" t="s">
        <v>756</v>
      </c>
      <c r="O3871" t="s">
        <v>756</v>
      </c>
      <c r="P3871" t="s">
        <v>758</v>
      </c>
      <c r="Q3871" t="s">
        <v>759</v>
      </c>
      <c r="R3871" t="s">
        <v>759</v>
      </c>
      <c r="S3871" t="s">
        <v>757</v>
      </c>
      <c r="T3871" t="s">
        <v>757</v>
      </c>
      <c r="U3871" t="s">
        <v>757</v>
      </c>
      <c r="V3871" t="s">
        <v>756</v>
      </c>
      <c r="W3871" t="s">
        <v>756</v>
      </c>
      <c r="X3871" t="s">
        <v>18549</v>
      </c>
      <c r="Y3871" t="str">
        <f t="shared" si="854"/>
        <v>agosto</v>
      </c>
      <c r="Z3871">
        <f>YEAR(BD_PONDERACIONES[[#This Row],[Fecha Ejecución del Ticket]])</f>
        <v>2022</v>
      </c>
      <c r="AA3871" t="str">
        <f t="shared" si="842"/>
        <v>noviembre</v>
      </c>
      <c r="AB3871">
        <f>YEAR(BD_PONDERACIONES[[#This Row],[Fecha de Inspección]])</f>
        <v>2022</v>
      </c>
      <c r="AC3871">
        <f t="shared" si="843"/>
        <v>0.5</v>
      </c>
      <c r="AD3871">
        <f t="shared" si="844"/>
        <v>0.5</v>
      </c>
      <c r="AE3871">
        <f t="shared" si="845"/>
        <v>0.5</v>
      </c>
      <c r="AF3871">
        <f t="shared" si="846"/>
        <v>0.5</v>
      </c>
      <c r="AG3871">
        <f t="shared" si="847"/>
        <v>0.5</v>
      </c>
      <c r="AH3871">
        <f t="shared" si="848"/>
        <v>0.5</v>
      </c>
      <c r="AI3871">
        <f t="shared" si="849"/>
        <v>0.25</v>
      </c>
      <c r="AJ3871">
        <f t="shared" si="850"/>
        <v>0.25</v>
      </c>
      <c r="AK3871">
        <f t="shared" si="851"/>
        <v>0.5</v>
      </c>
      <c r="AL3871">
        <f t="shared" si="852"/>
        <v>0.5</v>
      </c>
      <c r="AM3871">
        <f t="shared" si="853"/>
        <v>0.5</v>
      </c>
      <c r="AN3871" s="6">
        <f t="shared" si="855"/>
        <v>1</v>
      </c>
      <c r="AO3871" t="str">
        <f>VLOOKUP(BD_PONDERACIONES[[#This Row],[Comuna]],Tabla3[#All],2,0)</f>
        <v>Cordillera</v>
      </c>
    </row>
    <row r="3872" spans="1:41" x14ac:dyDescent="0.35">
      <c r="A3872" t="s">
        <v>18550</v>
      </c>
      <c r="B3872" t="s">
        <v>18551</v>
      </c>
      <c r="C3872" t="s">
        <v>18552</v>
      </c>
      <c r="D3872" s="5">
        <v>44881</v>
      </c>
      <c r="E3872" s="5">
        <v>44795</v>
      </c>
      <c r="F3872" t="s">
        <v>763</v>
      </c>
      <c r="G3872" t="s">
        <v>18553</v>
      </c>
      <c r="H3872" t="s">
        <v>2882</v>
      </c>
      <c r="J3872" t="s">
        <v>756</v>
      </c>
      <c r="K3872" t="s">
        <v>756</v>
      </c>
      <c r="L3872" t="s">
        <v>757</v>
      </c>
      <c r="M3872" t="s">
        <v>757</v>
      </c>
      <c r="N3872" t="s">
        <v>756</v>
      </c>
      <c r="O3872" t="s">
        <v>756</v>
      </c>
      <c r="P3872" t="s">
        <v>758</v>
      </c>
      <c r="Q3872" t="s">
        <v>759</v>
      </c>
      <c r="R3872" t="s">
        <v>759</v>
      </c>
      <c r="S3872" t="s">
        <v>757</v>
      </c>
      <c r="T3872" t="s">
        <v>757</v>
      </c>
      <c r="U3872" t="s">
        <v>757</v>
      </c>
      <c r="V3872" t="s">
        <v>756</v>
      </c>
      <c r="W3872" t="s">
        <v>768</v>
      </c>
      <c r="X3872" t="s">
        <v>18554</v>
      </c>
      <c r="Y3872" t="str">
        <f t="shared" si="854"/>
        <v>agosto</v>
      </c>
      <c r="Z3872">
        <f>YEAR(BD_PONDERACIONES[[#This Row],[Fecha Ejecución del Ticket]])</f>
        <v>2022</v>
      </c>
      <c r="AA3872" t="str">
        <f t="shared" si="842"/>
        <v>noviembre</v>
      </c>
      <c r="AB3872">
        <f>YEAR(BD_PONDERACIONES[[#This Row],[Fecha de Inspección]])</f>
        <v>2022</v>
      </c>
      <c r="AC3872">
        <f t="shared" si="843"/>
        <v>0.5</v>
      </c>
      <c r="AD3872">
        <f t="shared" si="844"/>
        <v>0.5</v>
      </c>
      <c r="AE3872">
        <f t="shared" si="845"/>
        <v>0.5</v>
      </c>
      <c r="AF3872">
        <f t="shared" si="846"/>
        <v>0.5</v>
      </c>
      <c r="AG3872">
        <f t="shared" si="847"/>
        <v>0.5</v>
      </c>
      <c r="AH3872">
        <f t="shared" si="848"/>
        <v>0.5</v>
      </c>
      <c r="AI3872">
        <f t="shared" si="849"/>
        <v>0.25</v>
      </c>
      <c r="AJ3872">
        <f t="shared" si="850"/>
        <v>0.25</v>
      </c>
      <c r="AK3872">
        <f t="shared" si="851"/>
        <v>0.5</v>
      </c>
      <c r="AL3872">
        <f t="shared" si="852"/>
        <v>0.5</v>
      </c>
      <c r="AM3872">
        <f t="shared" si="853"/>
        <v>0.17499999999999999</v>
      </c>
      <c r="AN3872" s="6">
        <f t="shared" si="855"/>
        <v>0.93500000000000005</v>
      </c>
      <c r="AO3872" t="str">
        <f>VLOOKUP(BD_PONDERACIONES[[#This Row],[Comuna]],Tabla3[#All],2,0)</f>
        <v>Cordillera</v>
      </c>
    </row>
    <row r="3873" spans="1:41" x14ac:dyDescent="0.35">
      <c r="A3873" t="s">
        <v>18555</v>
      </c>
      <c r="B3873" t="s">
        <v>18556</v>
      </c>
      <c r="C3873" t="s">
        <v>18557</v>
      </c>
      <c r="D3873" s="5">
        <v>44881</v>
      </c>
      <c r="E3873" s="5">
        <v>44845</v>
      </c>
      <c r="F3873" t="s">
        <v>753</v>
      </c>
      <c r="G3873" t="s">
        <v>18558</v>
      </c>
      <c r="H3873" t="s">
        <v>2860</v>
      </c>
      <c r="J3873" t="s">
        <v>756</v>
      </c>
      <c r="K3873" t="s">
        <v>756</v>
      </c>
      <c r="L3873" t="s">
        <v>757</v>
      </c>
      <c r="M3873" t="s">
        <v>757</v>
      </c>
      <c r="N3873" t="s">
        <v>756</v>
      </c>
      <c r="O3873" t="s">
        <v>756</v>
      </c>
      <c r="P3873" t="s">
        <v>758</v>
      </c>
      <c r="Q3873" t="s">
        <v>759</v>
      </c>
      <c r="R3873" t="s">
        <v>759</v>
      </c>
      <c r="S3873" t="s">
        <v>757</v>
      </c>
      <c r="T3873" t="s">
        <v>757</v>
      </c>
      <c r="U3873" t="s">
        <v>757</v>
      </c>
      <c r="V3873" t="s">
        <v>756</v>
      </c>
      <c r="W3873" t="s">
        <v>756</v>
      </c>
      <c r="X3873" t="s">
        <v>9978</v>
      </c>
      <c r="Y3873" t="str">
        <f t="shared" si="854"/>
        <v>octubre</v>
      </c>
      <c r="Z3873">
        <f>YEAR(BD_PONDERACIONES[[#This Row],[Fecha Ejecución del Ticket]])</f>
        <v>2022</v>
      </c>
      <c r="AA3873" t="str">
        <f t="shared" si="842"/>
        <v>noviembre</v>
      </c>
      <c r="AB3873">
        <f>YEAR(BD_PONDERACIONES[[#This Row],[Fecha de Inspección]])</f>
        <v>2022</v>
      </c>
      <c r="AC3873">
        <f t="shared" si="843"/>
        <v>0.5</v>
      </c>
      <c r="AD3873">
        <f t="shared" si="844"/>
        <v>0.5</v>
      </c>
      <c r="AE3873">
        <f t="shared" si="845"/>
        <v>0.5</v>
      </c>
      <c r="AF3873">
        <f t="shared" si="846"/>
        <v>0.5</v>
      </c>
      <c r="AG3873">
        <f t="shared" si="847"/>
        <v>0.5</v>
      </c>
      <c r="AH3873">
        <f t="shared" si="848"/>
        <v>0.5</v>
      </c>
      <c r="AI3873">
        <f t="shared" si="849"/>
        <v>0.25</v>
      </c>
      <c r="AJ3873">
        <f t="shared" si="850"/>
        <v>0.25</v>
      </c>
      <c r="AK3873">
        <f t="shared" si="851"/>
        <v>0.5</v>
      </c>
      <c r="AL3873">
        <f t="shared" si="852"/>
        <v>0.5</v>
      </c>
      <c r="AM3873">
        <f t="shared" si="853"/>
        <v>0.5</v>
      </c>
      <c r="AN3873" s="6">
        <f t="shared" si="855"/>
        <v>1</v>
      </c>
      <c r="AO3873" t="str">
        <f>VLOOKUP(BD_PONDERACIONES[[#This Row],[Comuna]],Tabla3[#All],2,0)</f>
        <v>Cordillera</v>
      </c>
    </row>
    <row r="3874" spans="1:41" x14ac:dyDescent="0.35">
      <c r="A3874" t="s">
        <v>18559</v>
      </c>
      <c r="B3874" t="s">
        <v>18560</v>
      </c>
      <c r="C3874" t="s">
        <v>18561</v>
      </c>
      <c r="D3874" s="5">
        <v>44881</v>
      </c>
      <c r="E3874" s="5">
        <v>44845</v>
      </c>
      <c r="F3874" t="s">
        <v>753</v>
      </c>
      <c r="G3874" t="s">
        <v>18562</v>
      </c>
      <c r="H3874" t="s">
        <v>2860</v>
      </c>
      <c r="J3874" t="s">
        <v>756</v>
      </c>
      <c r="K3874" t="s">
        <v>756</v>
      </c>
      <c r="L3874" t="s">
        <v>757</v>
      </c>
      <c r="M3874" t="s">
        <v>757</v>
      </c>
      <c r="N3874" t="s">
        <v>756</v>
      </c>
      <c r="O3874" t="s">
        <v>756</v>
      </c>
      <c r="P3874" t="s">
        <v>765</v>
      </c>
      <c r="Q3874" t="s">
        <v>18563</v>
      </c>
      <c r="R3874" t="s">
        <v>759</v>
      </c>
      <c r="S3874" t="s">
        <v>756</v>
      </c>
      <c r="T3874" t="s">
        <v>756</v>
      </c>
      <c r="U3874" t="s">
        <v>756</v>
      </c>
      <c r="V3874" t="s">
        <v>756</v>
      </c>
      <c r="W3874" t="s">
        <v>756</v>
      </c>
      <c r="X3874" t="s">
        <v>18564</v>
      </c>
      <c r="Y3874" t="str">
        <f t="shared" si="854"/>
        <v>octubre</v>
      </c>
      <c r="Z3874">
        <f>YEAR(BD_PONDERACIONES[[#This Row],[Fecha Ejecución del Ticket]])</f>
        <v>2022</v>
      </c>
      <c r="AA3874" t="str">
        <f t="shared" si="842"/>
        <v>noviembre</v>
      </c>
      <c r="AB3874">
        <f>YEAR(BD_PONDERACIONES[[#This Row],[Fecha de Inspección]])</f>
        <v>2022</v>
      </c>
      <c r="AC3874">
        <f t="shared" si="843"/>
        <v>0.5</v>
      </c>
      <c r="AD3874">
        <f t="shared" si="844"/>
        <v>0.5</v>
      </c>
      <c r="AE3874">
        <f t="shared" si="845"/>
        <v>0.5</v>
      </c>
      <c r="AF3874">
        <f t="shared" si="846"/>
        <v>0.5</v>
      </c>
      <c r="AG3874">
        <f t="shared" si="847"/>
        <v>0.5</v>
      </c>
      <c r="AH3874">
        <f t="shared" si="848"/>
        <v>0.5</v>
      </c>
      <c r="AI3874">
        <f t="shared" si="849"/>
        <v>0.25</v>
      </c>
      <c r="AJ3874">
        <f t="shared" si="850"/>
        <v>0.25</v>
      </c>
      <c r="AK3874">
        <f t="shared" si="851"/>
        <v>0.5</v>
      </c>
      <c r="AL3874">
        <f t="shared" si="852"/>
        <v>0.5</v>
      </c>
      <c r="AM3874">
        <f t="shared" si="853"/>
        <v>0.5</v>
      </c>
      <c r="AN3874" s="6">
        <f t="shared" si="855"/>
        <v>1</v>
      </c>
      <c r="AO3874" t="str">
        <f>VLOOKUP(BD_PONDERACIONES[[#This Row],[Comuna]],Tabla3[#All],2,0)</f>
        <v>Cordillera</v>
      </c>
    </row>
    <row r="3875" spans="1:41" x14ac:dyDescent="0.35">
      <c r="A3875" t="s">
        <v>18565</v>
      </c>
      <c r="B3875" t="s">
        <v>18566</v>
      </c>
      <c r="C3875" t="s">
        <v>18567</v>
      </c>
      <c r="D3875" s="5">
        <v>44881</v>
      </c>
      <c r="E3875" s="5">
        <v>44839</v>
      </c>
      <c r="F3875" t="s">
        <v>753</v>
      </c>
      <c r="G3875" t="s">
        <v>18568</v>
      </c>
      <c r="H3875" t="s">
        <v>2860</v>
      </c>
      <c r="J3875" t="s">
        <v>756</v>
      </c>
      <c r="K3875" t="s">
        <v>756</v>
      </c>
      <c r="L3875" t="s">
        <v>757</v>
      </c>
      <c r="M3875" t="s">
        <v>757</v>
      </c>
      <c r="N3875" t="s">
        <v>756</v>
      </c>
      <c r="O3875" t="s">
        <v>756</v>
      </c>
      <c r="P3875" t="s">
        <v>765</v>
      </c>
      <c r="Q3875" t="s">
        <v>759</v>
      </c>
      <c r="R3875" t="s">
        <v>759</v>
      </c>
      <c r="S3875" t="s">
        <v>756</v>
      </c>
      <c r="T3875" t="s">
        <v>756</v>
      </c>
      <c r="U3875" t="s">
        <v>756</v>
      </c>
      <c r="V3875" t="s">
        <v>756</v>
      </c>
      <c r="W3875" t="s">
        <v>756</v>
      </c>
      <c r="X3875" t="s">
        <v>18569</v>
      </c>
      <c r="Y3875" t="str">
        <f t="shared" si="854"/>
        <v>octubre</v>
      </c>
      <c r="Z3875">
        <f>YEAR(BD_PONDERACIONES[[#This Row],[Fecha Ejecución del Ticket]])</f>
        <v>2022</v>
      </c>
      <c r="AA3875" t="str">
        <f t="shared" si="842"/>
        <v>noviembre</v>
      </c>
      <c r="AB3875">
        <f>YEAR(BD_PONDERACIONES[[#This Row],[Fecha de Inspección]])</f>
        <v>2022</v>
      </c>
      <c r="AC3875">
        <f t="shared" si="843"/>
        <v>0.5</v>
      </c>
      <c r="AD3875">
        <f t="shared" si="844"/>
        <v>0.5</v>
      </c>
      <c r="AE3875">
        <f t="shared" si="845"/>
        <v>0.5</v>
      </c>
      <c r="AF3875">
        <f t="shared" si="846"/>
        <v>0.5</v>
      </c>
      <c r="AG3875">
        <f t="shared" si="847"/>
        <v>0.5</v>
      </c>
      <c r="AH3875">
        <f t="shared" si="848"/>
        <v>0.5</v>
      </c>
      <c r="AI3875">
        <f t="shared" si="849"/>
        <v>0.25</v>
      </c>
      <c r="AJ3875">
        <f t="shared" si="850"/>
        <v>0.25</v>
      </c>
      <c r="AK3875">
        <f t="shared" si="851"/>
        <v>0.5</v>
      </c>
      <c r="AL3875">
        <f t="shared" si="852"/>
        <v>0.5</v>
      </c>
      <c r="AM3875">
        <f t="shared" si="853"/>
        <v>0.5</v>
      </c>
      <c r="AN3875" s="6">
        <f t="shared" si="855"/>
        <v>1</v>
      </c>
      <c r="AO3875" t="str">
        <f>VLOOKUP(BD_PONDERACIONES[[#This Row],[Comuna]],Tabla3[#All],2,0)</f>
        <v>Cordillera</v>
      </c>
    </row>
    <row r="3876" spans="1:41" x14ac:dyDescent="0.35">
      <c r="A3876" t="s">
        <v>18570</v>
      </c>
      <c r="B3876" t="s">
        <v>18571</v>
      </c>
      <c r="C3876" t="s">
        <v>18572</v>
      </c>
      <c r="D3876" s="5">
        <v>44881</v>
      </c>
      <c r="E3876" s="5">
        <v>44800</v>
      </c>
      <c r="F3876" t="s">
        <v>763</v>
      </c>
      <c r="G3876" t="s">
        <v>18573</v>
      </c>
      <c r="H3876" t="s">
        <v>2882</v>
      </c>
      <c r="J3876" t="s">
        <v>756</v>
      </c>
      <c r="K3876" t="s">
        <v>756</v>
      </c>
      <c r="L3876" t="s">
        <v>757</v>
      </c>
      <c r="M3876" t="s">
        <v>757</v>
      </c>
      <c r="N3876" t="s">
        <v>756</v>
      </c>
      <c r="O3876" t="s">
        <v>756</v>
      </c>
      <c r="P3876" t="s">
        <v>758</v>
      </c>
      <c r="Q3876" t="s">
        <v>759</v>
      </c>
      <c r="R3876" t="s">
        <v>759</v>
      </c>
      <c r="S3876" t="s">
        <v>757</v>
      </c>
      <c r="T3876" t="s">
        <v>757</v>
      </c>
      <c r="U3876" t="s">
        <v>757</v>
      </c>
      <c r="V3876" t="s">
        <v>756</v>
      </c>
      <c r="W3876" t="s">
        <v>756</v>
      </c>
      <c r="X3876" t="s">
        <v>18574</v>
      </c>
      <c r="Y3876" t="str">
        <f t="shared" si="854"/>
        <v>agosto</v>
      </c>
      <c r="Z3876">
        <f>YEAR(BD_PONDERACIONES[[#This Row],[Fecha Ejecución del Ticket]])</f>
        <v>2022</v>
      </c>
      <c r="AA3876" t="str">
        <f t="shared" si="842"/>
        <v>noviembre</v>
      </c>
      <c r="AB3876">
        <f>YEAR(BD_PONDERACIONES[[#This Row],[Fecha de Inspección]])</f>
        <v>2022</v>
      </c>
      <c r="AC3876">
        <f t="shared" si="843"/>
        <v>0.5</v>
      </c>
      <c r="AD3876">
        <f t="shared" si="844"/>
        <v>0.5</v>
      </c>
      <c r="AE3876">
        <f t="shared" si="845"/>
        <v>0.5</v>
      </c>
      <c r="AF3876">
        <f t="shared" si="846"/>
        <v>0.5</v>
      </c>
      <c r="AG3876">
        <f t="shared" si="847"/>
        <v>0.5</v>
      </c>
      <c r="AH3876">
        <f t="shared" si="848"/>
        <v>0.5</v>
      </c>
      <c r="AI3876">
        <f t="shared" si="849"/>
        <v>0.25</v>
      </c>
      <c r="AJ3876">
        <f t="shared" si="850"/>
        <v>0.25</v>
      </c>
      <c r="AK3876">
        <f t="shared" si="851"/>
        <v>0.5</v>
      </c>
      <c r="AL3876">
        <f t="shared" si="852"/>
        <v>0.5</v>
      </c>
      <c r="AM3876">
        <f t="shared" si="853"/>
        <v>0.5</v>
      </c>
      <c r="AN3876" s="6">
        <f t="shared" si="855"/>
        <v>1</v>
      </c>
      <c r="AO3876" t="str">
        <f>VLOOKUP(BD_PONDERACIONES[[#This Row],[Comuna]],Tabla3[#All],2,0)</f>
        <v>Cordillera</v>
      </c>
    </row>
    <row r="3877" spans="1:41" x14ac:dyDescent="0.35">
      <c r="A3877" t="s">
        <v>18575</v>
      </c>
      <c r="B3877" t="s">
        <v>18576</v>
      </c>
      <c r="C3877" t="s">
        <v>18577</v>
      </c>
      <c r="D3877" s="5">
        <v>44881</v>
      </c>
      <c r="E3877" s="5">
        <v>44844</v>
      </c>
      <c r="F3877" t="s">
        <v>753</v>
      </c>
      <c r="G3877" t="s">
        <v>18578</v>
      </c>
      <c r="H3877" t="s">
        <v>2860</v>
      </c>
      <c r="J3877" t="s">
        <v>756</v>
      </c>
      <c r="K3877" t="s">
        <v>756</v>
      </c>
      <c r="L3877" t="s">
        <v>757</v>
      </c>
      <c r="M3877" t="s">
        <v>757</v>
      </c>
      <c r="N3877" t="s">
        <v>756</v>
      </c>
      <c r="O3877" t="s">
        <v>756</v>
      </c>
      <c r="P3877" t="s">
        <v>758</v>
      </c>
      <c r="Q3877" t="s">
        <v>759</v>
      </c>
      <c r="R3877" t="s">
        <v>759</v>
      </c>
      <c r="S3877" t="s">
        <v>757</v>
      </c>
      <c r="T3877" t="s">
        <v>757</v>
      </c>
      <c r="U3877" t="s">
        <v>757</v>
      </c>
      <c r="V3877" t="s">
        <v>756</v>
      </c>
      <c r="W3877" t="s">
        <v>756</v>
      </c>
      <c r="X3877" t="s">
        <v>9978</v>
      </c>
      <c r="Y3877" t="str">
        <f t="shared" si="854"/>
        <v>octubre</v>
      </c>
      <c r="Z3877">
        <f>YEAR(BD_PONDERACIONES[[#This Row],[Fecha Ejecución del Ticket]])</f>
        <v>2022</v>
      </c>
      <c r="AA3877" t="str">
        <f t="shared" si="842"/>
        <v>noviembre</v>
      </c>
      <c r="AB3877">
        <f>YEAR(BD_PONDERACIONES[[#This Row],[Fecha de Inspección]])</f>
        <v>2022</v>
      </c>
      <c r="AC3877">
        <f t="shared" si="843"/>
        <v>0.5</v>
      </c>
      <c r="AD3877">
        <f t="shared" si="844"/>
        <v>0.5</v>
      </c>
      <c r="AE3877">
        <f t="shared" si="845"/>
        <v>0.5</v>
      </c>
      <c r="AF3877">
        <f t="shared" si="846"/>
        <v>0.5</v>
      </c>
      <c r="AG3877">
        <f t="shared" si="847"/>
        <v>0.5</v>
      </c>
      <c r="AH3877">
        <f t="shared" si="848"/>
        <v>0.5</v>
      </c>
      <c r="AI3877">
        <f t="shared" si="849"/>
        <v>0.25</v>
      </c>
      <c r="AJ3877">
        <f t="shared" si="850"/>
        <v>0.25</v>
      </c>
      <c r="AK3877">
        <f t="shared" si="851"/>
        <v>0.5</v>
      </c>
      <c r="AL3877">
        <f t="shared" si="852"/>
        <v>0.5</v>
      </c>
      <c r="AM3877">
        <f t="shared" si="853"/>
        <v>0.5</v>
      </c>
      <c r="AN3877" s="6">
        <f t="shared" si="855"/>
        <v>1</v>
      </c>
      <c r="AO3877" t="str">
        <f>VLOOKUP(BD_PONDERACIONES[[#This Row],[Comuna]],Tabla3[#All],2,0)</f>
        <v>Cordillera</v>
      </c>
    </row>
    <row r="3878" spans="1:41" x14ac:dyDescent="0.35">
      <c r="A3878" t="s">
        <v>18579</v>
      </c>
      <c r="B3878" t="s">
        <v>18580</v>
      </c>
      <c r="C3878" t="s">
        <v>18581</v>
      </c>
      <c r="D3878" s="5">
        <v>44881</v>
      </c>
      <c r="E3878" s="5">
        <v>44798</v>
      </c>
      <c r="F3878" t="s">
        <v>763</v>
      </c>
      <c r="G3878" t="s">
        <v>18582</v>
      </c>
      <c r="H3878" t="s">
        <v>2882</v>
      </c>
      <c r="J3878" t="s">
        <v>756</v>
      </c>
      <c r="K3878" t="s">
        <v>756</v>
      </c>
      <c r="L3878" t="s">
        <v>757</v>
      </c>
      <c r="M3878" t="s">
        <v>757</v>
      </c>
      <c r="N3878" t="s">
        <v>756</v>
      </c>
      <c r="O3878" t="s">
        <v>756</v>
      </c>
      <c r="P3878" t="s">
        <v>758</v>
      </c>
      <c r="Q3878" t="s">
        <v>759</v>
      </c>
      <c r="R3878" t="s">
        <v>759</v>
      </c>
      <c r="S3878" t="s">
        <v>757</v>
      </c>
      <c r="T3878" t="s">
        <v>757</v>
      </c>
      <c r="U3878" t="s">
        <v>757</v>
      </c>
      <c r="V3878" t="s">
        <v>756</v>
      </c>
      <c r="W3878" t="s">
        <v>768</v>
      </c>
      <c r="X3878" t="s">
        <v>16423</v>
      </c>
      <c r="Y3878" t="str">
        <f t="shared" si="854"/>
        <v>agosto</v>
      </c>
      <c r="Z3878">
        <f>YEAR(BD_PONDERACIONES[[#This Row],[Fecha Ejecución del Ticket]])</f>
        <v>2022</v>
      </c>
      <c r="AA3878" t="str">
        <f t="shared" si="842"/>
        <v>noviembre</v>
      </c>
      <c r="AB3878">
        <f>YEAR(BD_PONDERACIONES[[#This Row],[Fecha de Inspección]])</f>
        <v>2022</v>
      </c>
      <c r="AC3878">
        <f t="shared" si="843"/>
        <v>0.5</v>
      </c>
      <c r="AD3878">
        <f t="shared" si="844"/>
        <v>0.5</v>
      </c>
      <c r="AE3878">
        <f t="shared" si="845"/>
        <v>0.5</v>
      </c>
      <c r="AF3878">
        <f t="shared" si="846"/>
        <v>0.5</v>
      </c>
      <c r="AG3878">
        <f t="shared" si="847"/>
        <v>0.5</v>
      </c>
      <c r="AH3878">
        <f t="shared" si="848"/>
        <v>0.5</v>
      </c>
      <c r="AI3878">
        <f t="shared" si="849"/>
        <v>0.25</v>
      </c>
      <c r="AJ3878">
        <f t="shared" si="850"/>
        <v>0.25</v>
      </c>
      <c r="AK3878">
        <f t="shared" si="851"/>
        <v>0.5</v>
      </c>
      <c r="AL3878">
        <f t="shared" si="852"/>
        <v>0.5</v>
      </c>
      <c r="AM3878">
        <f t="shared" si="853"/>
        <v>0.17499999999999999</v>
      </c>
      <c r="AN3878" s="6">
        <f t="shared" si="855"/>
        <v>0.93500000000000005</v>
      </c>
      <c r="AO3878" t="str">
        <f>VLOOKUP(BD_PONDERACIONES[[#This Row],[Comuna]],Tabla3[#All],2,0)</f>
        <v>Cordillera</v>
      </c>
    </row>
    <row r="3879" spans="1:41" x14ac:dyDescent="0.35">
      <c r="A3879" t="s">
        <v>18583</v>
      </c>
      <c r="B3879" t="s">
        <v>18584</v>
      </c>
      <c r="C3879" t="s">
        <v>18585</v>
      </c>
      <c r="D3879" s="5">
        <v>44881</v>
      </c>
      <c r="E3879" s="5">
        <v>44799</v>
      </c>
      <c r="F3879" t="s">
        <v>763</v>
      </c>
      <c r="G3879" t="s">
        <v>18586</v>
      </c>
      <c r="H3879" t="s">
        <v>2882</v>
      </c>
      <c r="J3879" t="s">
        <v>756</v>
      </c>
      <c r="K3879" t="s">
        <v>756</v>
      </c>
      <c r="L3879" t="s">
        <v>757</v>
      </c>
      <c r="M3879" t="s">
        <v>757</v>
      </c>
      <c r="N3879" t="s">
        <v>756</v>
      </c>
      <c r="O3879" t="s">
        <v>756</v>
      </c>
      <c r="P3879" t="s">
        <v>758</v>
      </c>
      <c r="Q3879" t="s">
        <v>759</v>
      </c>
      <c r="R3879" t="s">
        <v>759</v>
      </c>
      <c r="S3879" t="s">
        <v>757</v>
      </c>
      <c r="T3879" t="s">
        <v>757</v>
      </c>
      <c r="U3879" t="s">
        <v>757</v>
      </c>
      <c r="V3879" t="s">
        <v>756</v>
      </c>
      <c r="W3879" t="s">
        <v>756</v>
      </c>
      <c r="X3879" t="s">
        <v>18587</v>
      </c>
      <c r="Y3879" t="str">
        <f t="shared" si="854"/>
        <v>agosto</v>
      </c>
      <c r="Z3879">
        <f>YEAR(BD_PONDERACIONES[[#This Row],[Fecha Ejecución del Ticket]])</f>
        <v>2022</v>
      </c>
      <c r="AA3879" t="str">
        <f t="shared" si="842"/>
        <v>noviembre</v>
      </c>
      <c r="AB3879">
        <f>YEAR(BD_PONDERACIONES[[#This Row],[Fecha de Inspección]])</f>
        <v>2022</v>
      </c>
      <c r="AC3879">
        <f t="shared" si="843"/>
        <v>0.5</v>
      </c>
      <c r="AD3879">
        <f t="shared" si="844"/>
        <v>0.5</v>
      </c>
      <c r="AE3879">
        <f t="shared" si="845"/>
        <v>0.5</v>
      </c>
      <c r="AF3879">
        <f t="shared" si="846"/>
        <v>0.5</v>
      </c>
      <c r="AG3879">
        <f t="shared" si="847"/>
        <v>0.5</v>
      </c>
      <c r="AH3879">
        <f t="shared" si="848"/>
        <v>0.5</v>
      </c>
      <c r="AI3879">
        <f t="shared" si="849"/>
        <v>0.25</v>
      </c>
      <c r="AJ3879">
        <f t="shared" si="850"/>
        <v>0.25</v>
      </c>
      <c r="AK3879">
        <f t="shared" si="851"/>
        <v>0.5</v>
      </c>
      <c r="AL3879">
        <f t="shared" si="852"/>
        <v>0.5</v>
      </c>
      <c r="AM3879">
        <f t="shared" si="853"/>
        <v>0.5</v>
      </c>
      <c r="AN3879" s="6">
        <f t="shared" si="855"/>
        <v>1</v>
      </c>
      <c r="AO3879" t="str">
        <f>VLOOKUP(BD_PONDERACIONES[[#This Row],[Comuna]],Tabla3[#All],2,0)</f>
        <v>Cordillera</v>
      </c>
    </row>
    <row r="3880" spans="1:41" x14ac:dyDescent="0.35">
      <c r="A3880" t="s">
        <v>18588</v>
      </c>
      <c r="B3880" t="s">
        <v>18589</v>
      </c>
      <c r="C3880" t="s">
        <v>18590</v>
      </c>
      <c r="D3880" s="5">
        <v>44881</v>
      </c>
      <c r="E3880" s="5">
        <v>44802</v>
      </c>
      <c r="F3880" t="s">
        <v>763</v>
      </c>
      <c r="G3880" t="s">
        <v>13225</v>
      </c>
      <c r="H3880" t="s">
        <v>2882</v>
      </c>
      <c r="J3880" t="s">
        <v>756</v>
      </c>
      <c r="K3880" t="s">
        <v>756</v>
      </c>
      <c r="L3880" t="s">
        <v>757</v>
      </c>
      <c r="M3880" t="s">
        <v>757</v>
      </c>
      <c r="N3880" t="s">
        <v>756</v>
      </c>
      <c r="O3880" t="s">
        <v>756</v>
      </c>
      <c r="P3880" t="s">
        <v>758</v>
      </c>
      <c r="Q3880" t="s">
        <v>759</v>
      </c>
      <c r="R3880" t="s">
        <v>759</v>
      </c>
      <c r="S3880" t="s">
        <v>757</v>
      </c>
      <c r="T3880" t="s">
        <v>757</v>
      </c>
      <c r="U3880" t="s">
        <v>757</v>
      </c>
      <c r="V3880" t="s">
        <v>756</v>
      </c>
      <c r="W3880" t="s">
        <v>756</v>
      </c>
      <c r="X3880" t="s">
        <v>18591</v>
      </c>
      <c r="Y3880" t="str">
        <f t="shared" si="854"/>
        <v>agosto</v>
      </c>
      <c r="Z3880">
        <f>YEAR(BD_PONDERACIONES[[#This Row],[Fecha Ejecución del Ticket]])</f>
        <v>2022</v>
      </c>
      <c r="AA3880" t="str">
        <f t="shared" si="842"/>
        <v>noviembre</v>
      </c>
      <c r="AB3880">
        <f>YEAR(BD_PONDERACIONES[[#This Row],[Fecha de Inspección]])</f>
        <v>2022</v>
      </c>
      <c r="AC3880">
        <f t="shared" si="843"/>
        <v>0.5</v>
      </c>
      <c r="AD3880">
        <f t="shared" si="844"/>
        <v>0.5</v>
      </c>
      <c r="AE3880">
        <f t="shared" si="845"/>
        <v>0.5</v>
      </c>
      <c r="AF3880">
        <f t="shared" si="846"/>
        <v>0.5</v>
      </c>
      <c r="AG3880">
        <f t="shared" si="847"/>
        <v>0.5</v>
      </c>
      <c r="AH3880">
        <f t="shared" si="848"/>
        <v>0.5</v>
      </c>
      <c r="AI3880">
        <f t="shared" si="849"/>
        <v>0.25</v>
      </c>
      <c r="AJ3880">
        <f t="shared" si="850"/>
        <v>0.25</v>
      </c>
      <c r="AK3880">
        <f t="shared" si="851"/>
        <v>0.5</v>
      </c>
      <c r="AL3880">
        <f t="shared" si="852"/>
        <v>0.5</v>
      </c>
      <c r="AM3880">
        <f t="shared" si="853"/>
        <v>0.5</v>
      </c>
      <c r="AN3880" s="6">
        <f t="shared" si="855"/>
        <v>1</v>
      </c>
      <c r="AO3880" t="str">
        <f>VLOOKUP(BD_PONDERACIONES[[#This Row],[Comuna]],Tabla3[#All],2,0)</f>
        <v>Cordillera</v>
      </c>
    </row>
    <row r="3881" spans="1:41" x14ac:dyDescent="0.35">
      <c r="A3881" t="s">
        <v>18592</v>
      </c>
      <c r="B3881" t="s">
        <v>18593</v>
      </c>
      <c r="C3881" t="s">
        <v>18594</v>
      </c>
      <c r="D3881" s="5">
        <v>44881</v>
      </c>
      <c r="E3881" s="5">
        <v>44802</v>
      </c>
      <c r="F3881" t="s">
        <v>763</v>
      </c>
      <c r="G3881" t="s">
        <v>13361</v>
      </c>
      <c r="H3881" t="s">
        <v>2882</v>
      </c>
      <c r="J3881" t="s">
        <v>756</v>
      </c>
      <c r="K3881" t="s">
        <v>756</v>
      </c>
      <c r="L3881" t="s">
        <v>757</v>
      </c>
      <c r="M3881" t="s">
        <v>757</v>
      </c>
      <c r="N3881" t="s">
        <v>756</v>
      </c>
      <c r="O3881" t="s">
        <v>756</v>
      </c>
      <c r="P3881" t="s">
        <v>758</v>
      </c>
      <c r="Q3881" t="s">
        <v>759</v>
      </c>
      <c r="R3881" t="s">
        <v>759</v>
      </c>
      <c r="S3881" t="s">
        <v>757</v>
      </c>
      <c r="T3881" t="s">
        <v>757</v>
      </c>
      <c r="U3881" t="s">
        <v>757</v>
      </c>
      <c r="V3881" t="s">
        <v>756</v>
      </c>
      <c r="W3881" t="s">
        <v>756</v>
      </c>
      <c r="X3881" t="s">
        <v>18595</v>
      </c>
      <c r="Y3881" t="str">
        <f t="shared" si="854"/>
        <v>agosto</v>
      </c>
      <c r="Z3881">
        <f>YEAR(BD_PONDERACIONES[[#This Row],[Fecha Ejecución del Ticket]])</f>
        <v>2022</v>
      </c>
      <c r="AA3881" t="str">
        <f t="shared" si="842"/>
        <v>noviembre</v>
      </c>
      <c r="AB3881">
        <f>YEAR(BD_PONDERACIONES[[#This Row],[Fecha de Inspección]])</f>
        <v>2022</v>
      </c>
      <c r="AC3881">
        <f t="shared" si="843"/>
        <v>0.5</v>
      </c>
      <c r="AD3881">
        <f t="shared" si="844"/>
        <v>0.5</v>
      </c>
      <c r="AE3881">
        <f t="shared" si="845"/>
        <v>0.5</v>
      </c>
      <c r="AF3881">
        <f t="shared" si="846"/>
        <v>0.5</v>
      </c>
      <c r="AG3881">
        <f t="shared" si="847"/>
        <v>0.5</v>
      </c>
      <c r="AH3881">
        <f t="shared" si="848"/>
        <v>0.5</v>
      </c>
      <c r="AI3881">
        <f t="shared" si="849"/>
        <v>0.25</v>
      </c>
      <c r="AJ3881">
        <f t="shared" si="850"/>
        <v>0.25</v>
      </c>
      <c r="AK3881">
        <f t="shared" si="851"/>
        <v>0.5</v>
      </c>
      <c r="AL3881">
        <f t="shared" si="852"/>
        <v>0.5</v>
      </c>
      <c r="AM3881">
        <f t="shared" si="853"/>
        <v>0.5</v>
      </c>
      <c r="AN3881" s="6">
        <f t="shared" si="855"/>
        <v>1</v>
      </c>
      <c r="AO3881" t="str">
        <f>VLOOKUP(BD_PONDERACIONES[[#This Row],[Comuna]],Tabla3[#All],2,0)</f>
        <v>Cordillera</v>
      </c>
    </row>
    <row r="3882" spans="1:41" x14ac:dyDescent="0.35">
      <c r="A3882" t="s">
        <v>18596</v>
      </c>
      <c r="B3882" t="s">
        <v>18597</v>
      </c>
      <c r="C3882" t="s">
        <v>18598</v>
      </c>
      <c r="D3882" s="5">
        <v>44881</v>
      </c>
      <c r="E3882" s="5">
        <v>44785</v>
      </c>
      <c r="F3882" t="s">
        <v>763</v>
      </c>
      <c r="G3882" t="s">
        <v>18599</v>
      </c>
      <c r="H3882" t="s">
        <v>2882</v>
      </c>
      <c r="J3882" t="s">
        <v>756</v>
      </c>
      <c r="K3882" t="s">
        <v>756</v>
      </c>
      <c r="L3882" t="s">
        <v>757</v>
      </c>
      <c r="M3882" t="s">
        <v>757</v>
      </c>
      <c r="N3882" t="s">
        <v>756</v>
      </c>
      <c r="O3882" t="s">
        <v>756</v>
      </c>
      <c r="P3882" t="s">
        <v>758</v>
      </c>
      <c r="Q3882" t="s">
        <v>759</v>
      </c>
      <c r="R3882" t="s">
        <v>759</v>
      </c>
      <c r="S3882" t="s">
        <v>757</v>
      </c>
      <c r="T3882" t="s">
        <v>757</v>
      </c>
      <c r="U3882" t="s">
        <v>757</v>
      </c>
      <c r="V3882" t="s">
        <v>756</v>
      </c>
      <c r="W3882" t="s">
        <v>768</v>
      </c>
      <c r="X3882" t="s">
        <v>18600</v>
      </c>
      <c r="Y3882" t="str">
        <f t="shared" si="854"/>
        <v>agosto</v>
      </c>
      <c r="Z3882">
        <f>YEAR(BD_PONDERACIONES[[#This Row],[Fecha Ejecución del Ticket]])</f>
        <v>2022</v>
      </c>
      <c r="AA3882" t="str">
        <f t="shared" si="842"/>
        <v>noviembre</v>
      </c>
      <c r="AB3882">
        <f>YEAR(BD_PONDERACIONES[[#This Row],[Fecha de Inspección]])</f>
        <v>2022</v>
      </c>
      <c r="AC3882">
        <f t="shared" si="843"/>
        <v>0.5</v>
      </c>
      <c r="AD3882">
        <f t="shared" si="844"/>
        <v>0.5</v>
      </c>
      <c r="AE3882">
        <f t="shared" si="845"/>
        <v>0.5</v>
      </c>
      <c r="AF3882">
        <f t="shared" si="846"/>
        <v>0.5</v>
      </c>
      <c r="AG3882">
        <f t="shared" si="847"/>
        <v>0.5</v>
      </c>
      <c r="AH3882">
        <f t="shared" si="848"/>
        <v>0.5</v>
      </c>
      <c r="AI3882">
        <f t="shared" si="849"/>
        <v>0.25</v>
      </c>
      <c r="AJ3882">
        <f t="shared" si="850"/>
        <v>0.25</v>
      </c>
      <c r="AK3882">
        <f t="shared" si="851"/>
        <v>0.5</v>
      </c>
      <c r="AL3882">
        <f t="shared" si="852"/>
        <v>0.5</v>
      </c>
      <c r="AM3882">
        <f t="shared" si="853"/>
        <v>0.17499999999999999</v>
      </c>
      <c r="AN3882" s="6">
        <f t="shared" si="855"/>
        <v>0.93500000000000005</v>
      </c>
      <c r="AO3882" t="str">
        <f>VLOOKUP(BD_PONDERACIONES[[#This Row],[Comuna]],Tabla3[#All],2,0)</f>
        <v>Cordillera</v>
      </c>
    </row>
    <row r="3883" spans="1:41" x14ac:dyDescent="0.35">
      <c r="A3883" t="s">
        <v>18601</v>
      </c>
      <c r="B3883" t="s">
        <v>18602</v>
      </c>
      <c r="C3883" t="s">
        <v>18603</v>
      </c>
      <c r="D3883" s="5">
        <v>44881</v>
      </c>
      <c r="E3883" s="5">
        <v>44799</v>
      </c>
      <c r="F3883" t="s">
        <v>763</v>
      </c>
      <c r="G3883" t="s">
        <v>18604</v>
      </c>
      <c r="H3883" t="s">
        <v>3456</v>
      </c>
      <c r="J3883" t="s">
        <v>756</v>
      </c>
      <c r="K3883" t="s">
        <v>756</v>
      </c>
      <c r="L3883" t="s">
        <v>757</v>
      </c>
      <c r="M3883" t="s">
        <v>757</v>
      </c>
      <c r="N3883" t="s">
        <v>756</v>
      </c>
      <c r="O3883" t="s">
        <v>756</v>
      </c>
      <c r="P3883" t="s">
        <v>758</v>
      </c>
      <c r="Q3883" t="s">
        <v>759</v>
      </c>
      <c r="R3883" t="s">
        <v>759</v>
      </c>
      <c r="S3883" t="s">
        <v>757</v>
      </c>
      <c r="T3883" t="s">
        <v>757</v>
      </c>
      <c r="U3883" t="s">
        <v>757</v>
      </c>
      <c r="V3883" t="s">
        <v>756</v>
      </c>
      <c r="W3883" t="s">
        <v>768</v>
      </c>
      <c r="X3883" t="s">
        <v>18605</v>
      </c>
      <c r="Y3883" t="str">
        <f t="shared" si="854"/>
        <v>agosto</v>
      </c>
      <c r="Z3883">
        <f>YEAR(BD_PONDERACIONES[[#This Row],[Fecha Ejecución del Ticket]])</f>
        <v>2022</v>
      </c>
      <c r="AA3883" t="str">
        <f t="shared" si="842"/>
        <v>noviembre</v>
      </c>
      <c r="AB3883">
        <f>YEAR(BD_PONDERACIONES[[#This Row],[Fecha de Inspección]])</f>
        <v>2022</v>
      </c>
      <c r="AC3883">
        <f t="shared" si="843"/>
        <v>0.5</v>
      </c>
      <c r="AD3883">
        <f t="shared" si="844"/>
        <v>0.5</v>
      </c>
      <c r="AE3883">
        <f t="shared" si="845"/>
        <v>0.5</v>
      </c>
      <c r="AF3883">
        <f t="shared" si="846"/>
        <v>0.5</v>
      </c>
      <c r="AG3883">
        <f t="shared" si="847"/>
        <v>0.5</v>
      </c>
      <c r="AH3883">
        <f t="shared" si="848"/>
        <v>0.5</v>
      </c>
      <c r="AI3883">
        <f t="shared" si="849"/>
        <v>0.25</v>
      </c>
      <c r="AJ3883">
        <f t="shared" si="850"/>
        <v>0.25</v>
      </c>
      <c r="AK3883">
        <f t="shared" si="851"/>
        <v>0.5</v>
      </c>
      <c r="AL3883">
        <f t="shared" si="852"/>
        <v>0.5</v>
      </c>
      <c r="AM3883">
        <f t="shared" si="853"/>
        <v>0.17499999999999999</v>
      </c>
      <c r="AN3883" s="6">
        <f t="shared" si="855"/>
        <v>0.93500000000000005</v>
      </c>
      <c r="AO3883" t="str">
        <f>VLOOKUP(BD_PONDERACIONES[[#This Row],[Comuna]],Tabla3[#All],2,0)</f>
        <v>Cordillera</v>
      </c>
    </row>
    <row r="3884" spans="1:41" x14ac:dyDescent="0.35">
      <c r="A3884" t="s">
        <v>18606</v>
      </c>
      <c r="B3884" t="s">
        <v>18607</v>
      </c>
      <c r="C3884" t="s">
        <v>18608</v>
      </c>
      <c r="D3884" s="5">
        <v>44881</v>
      </c>
      <c r="E3884" s="5">
        <v>44802</v>
      </c>
      <c r="F3884" t="s">
        <v>763</v>
      </c>
      <c r="G3884" t="s">
        <v>18609</v>
      </c>
      <c r="H3884" t="s">
        <v>3456</v>
      </c>
      <c r="J3884" t="s">
        <v>756</v>
      </c>
      <c r="K3884" t="s">
        <v>756</v>
      </c>
      <c r="L3884" t="s">
        <v>757</v>
      </c>
      <c r="M3884" t="s">
        <v>757</v>
      </c>
      <c r="N3884" t="s">
        <v>756</v>
      </c>
      <c r="O3884" t="s">
        <v>756</v>
      </c>
      <c r="P3884" t="s">
        <v>765</v>
      </c>
      <c r="Q3884" t="s">
        <v>18610</v>
      </c>
      <c r="R3884" t="s">
        <v>18611</v>
      </c>
      <c r="S3884" t="s">
        <v>756</v>
      </c>
      <c r="T3884" t="s">
        <v>756</v>
      </c>
      <c r="U3884" t="s">
        <v>756</v>
      </c>
      <c r="V3884" t="s">
        <v>756</v>
      </c>
      <c r="W3884" t="s">
        <v>756</v>
      </c>
      <c r="X3884" t="s">
        <v>769</v>
      </c>
      <c r="Y3884" t="str">
        <f t="shared" si="854"/>
        <v>agosto</v>
      </c>
      <c r="Z3884">
        <f>YEAR(BD_PONDERACIONES[[#This Row],[Fecha Ejecución del Ticket]])</f>
        <v>2022</v>
      </c>
      <c r="AA3884" t="str">
        <f t="shared" si="842"/>
        <v>noviembre</v>
      </c>
      <c r="AB3884">
        <f>YEAR(BD_PONDERACIONES[[#This Row],[Fecha de Inspección]])</f>
        <v>2022</v>
      </c>
      <c r="AC3884">
        <f t="shared" si="843"/>
        <v>0.5</v>
      </c>
      <c r="AD3884">
        <f t="shared" si="844"/>
        <v>0.5</v>
      </c>
      <c r="AE3884">
        <f t="shared" si="845"/>
        <v>0.5</v>
      </c>
      <c r="AF3884">
        <f t="shared" si="846"/>
        <v>0.5</v>
      </c>
      <c r="AG3884">
        <f t="shared" si="847"/>
        <v>0.5</v>
      </c>
      <c r="AH3884">
        <f t="shared" si="848"/>
        <v>0.5</v>
      </c>
      <c r="AI3884">
        <f t="shared" si="849"/>
        <v>0.25</v>
      </c>
      <c r="AJ3884">
        <f t="shared" si="850"/>
        <v>0.25</v>
      </c>
      <c r="AK3884">
        <f t="shared" si="851"/>
        <v>0.5</v>
      </c>
      <c r="AL3884">
        <f t="shared" si="852"/>
        <v>0.5</v>
      </c>
      <c r="AM3884">
        <f t="shared" si="853"/>
        <v>0.5</v>
      </c>
      <c r="AN3884" s="6">
        <f t="shared" si="855"/>
        <v>1</v>
      </c>
      <c r="AO3884" t="str">
        <f>VLOOKUP(BD_PONDERACIONES[[#This Row],[Comuna]],Tabla3[#All],2,0)</f>
        <v>Cordillera</v>
      </c>
    </row>
    <row r="3885" spans="1:41" x14ac:dyDescent="0.35">
      <c r="A3885" t="s">
        <v>18612</v>
      </c>
      <c r="B3885" t="s">
        <v>18613</v>
      </c>
      <c r="C3885" t="s">
        <v>18614</v>
      </c>
      <c r="D3885" s="5">
        <v>44881</v>
      </c>
      <c r="E3885" s="5">
        <v>44801</v>
      </c>
      <c r="F3885" t="s">
        <v>763</v>
      </c>
      <c r="G3885" t="s">
        <v>18615</v>
      </c>
      <c r="H3885" t="s">
        <v>3456</v>
      </c>
      <c r="J3885" t="s">
        <v>756</v>
      </c>
      <c r="K3885" t="s">
        <v>756</v>
      </c>
      <c r="L3885" t="s">
        <v>757</v>
      </c>
      <c r="M3885" t="s">
        <v>757</v>
      </c>
      <c r="N3885" t="s">
        <v>756</v>
      </c>
      <c r="O3885" t="s">
        <v>756</v>
      </c>
      <c r="P3885" t="s">
        <v>765</v>
      </c>
      <c r="Q3885" t="s">
        <v>759</v>
      </c>
      <c r="R3885" t="s">
        <v>759</v>
      </c>
      <c r="S3885" t="s">
        <v>757</v>
      </c>
      <c r="T3885" t="s">
        <v>757</v>
      </c>
      <c r="U3885" t="s">
        <v>757</v>
      </c>
      <c r="V3885" t="s">
        <v>773</v>
      </c>
      <c r="W3885" t="s">
        <v>773</v>
      </c>
      <c r="X3885" t="s">
        <v>18616</v>
      </c>
      <c r="Y3885" t="str">
        <f t="shared" si="854"/>
        <v>agosto</v>
      </c>
      <c r="Z3885">
        <f>YEAR(BD_PONDERACIONES[[#This Row],[Fecha Ejecución del Ticket]])</f>
        <v>2022</v>
      </c>
      <c r="AA3885" t="str">
        <f t="shared" si="842"/>
        <v>noviembre</v>
      </c>
      <c r="AB3885">
        <f>YEAR(BD_PONDERACIONES[[#This Row],[Fecha de Inspección]])</f>
        <v>2022</v>
      </c>
      <c r="AC3885">
        <f t="shared" si="843"/>
        <v>0.5</v>
      </c>
      <c r="AD3885">
        <f t="shared" si="844"/>
        <v>0.5</v>
      </c>
      <c r="AE3885">
        <f t="shared" si="845"/>
        <v>0.5</v>
      </c>
      <c r="AF3885">
        <f t="shared" si="846"/>
        <v>0.5</v>
      </c>
      <c r="AG3885">
        <f t="shared" si="847"/>
        <v>0.5</v>
      </c>
      <c r="AH3885">
        <f t="shared" si="848"/>
        <v>0.5</v>
      </c>
      <c r="AI3885">
        <f t="shared" si="849"/>
        <v>0.25</v>
      </c>
      <c r="AJ3885">
        <f t="shared" si="850"/>
        <v>0.25</v>
      </c>
      <c r="AK3885">
        <f t="shared" si="851"/>
        <v>0.5</v>
      </c>
      <c r="AL3885">
        <f t="shared" si="852"/>
        <v>0</v>
      </c>
      <c r="AM3885">
        <f t="shared" si="853"/>
        <v>0</v>
      </c>
      <c r="AN3885" s="6">
        <f t="shared" si="855"/>
        <v>0.8</v>
      </c>
      <c r="AO3885" t="str">
        <f>VLOOKUP(BD_PONDERACIONES[[#This Row],[Comuna]],Tabla3[#All],2,0)</f>
        <v>Cordillera</v>
      </c>
    </row>
    <row r="3886" spans="1:41" x14ac:dyDescent="0.35">
      <c r="A3886" t="s">
        <v>18617</v>
      </c>
      <c r="B3886" t="s">
        <v>18618</v>
      </c>
      <c r="C3886" t="s">
        <v>18619</v>
      </c>
      <c r="D3886" s="5">
        <v>44882</v>
      </c>
      <c r="E3886" s="5">
        <v>44853</v>
      </c>
      <c r="F3886" t="s">
        <v>763</v>
      </c>
      <c r="G3886" t="s">
        <v>18620</v>
      </c>
      <c r="H3886" t="s">
        <v>1886</v>
      </c>
      <c r="J3886" t="s">
        <v>756</v>
      </c>
      <c r="K3886" t="s">
        <v>756</v>
      </c>
      <c r="L3886" t="s">
        <v>757</v>
      </c>
      <c r="M3886" t="s">
        <v>757</v>
      </c>
      <c r="N3886" t="s">
        <v>756</v>
      </c>
      <c r="O3886" t="s">
        <v>756</v>
      </c>
      <c r="P3886" t="s">
        <v>765</v>
      </c>
      <c r="Q3886" t="s">
        <v>18621</v>
      </c>
      <c r="R3886" t="s">
        <v>18622</v>
      </c>
      <c r="S3886" t="s">
        <v>756</v>
      </c>
      <c r="T3886" t="s">
        <v>756</v>
      </c>
      <c r="U3886" t="s">
        <v>756</v>
      </c>
      <c r="V3886" t="s">
        <v>756</v>
      </c>
      <c r="W3886" t="s">
        <v>756</v>
      </c>
      <c r="X3886" t="s">
        <v>769</v>
      </c>
      <c r="Y3886" t="str">
        <f t="shared" si="854"/>
        <v>octubre</v>
      </c>
      <c r="Z3886">
        <f>YEAR(BD_PONDERACIONES[[#This Row],[Fecha Ejecución del Ticket]])</f>
        <v>2022</v>
      </c>
      <c r="AA3886" t="str">
        <f t="shared" si="842"/>
        <v>noviembre</v>
      </c>
      <c r="AB3886">
        <f>YEAR(BD_PONDERACIONES[[#This Row],[Fecha de Inspección]])</f>
        <v>2022</v>
      </c>
      <c r="AC3886">
        <f t="shared" si="843"/>
        <v>0.5</v>
      </c>
      <c r="AD3886">
        <f t="shared" si="844"/>
        <v>0.5</v>
      </c>
      <c r="AE3886">
        <f t="shared" si="845"/>
        <v>0.5</v>
      </c>
      <c r="AF3886">
        <f t="shared" si="846"/>
        <v>0.5</v>
      </c>
      <c r="AG3886">
        <f t="shared" si="847"/>
        <v>0.5</v>
      </c>
      <c r="AH3886">
        <f t="shared" si="848"/>
        <v>0.5</v>
      </c>
      <c r="AI3886">
        <f t="shared" si="849"/>
        <v>0.25</v>
      </c>
      <c r="AJ3886">
        <f t="shared" si="850"/>
        <v>0.25</v>
      </c>
      <c r="AK3886">
        <f t="shared" si="851"/>
        <v>0.5</v>
      </c>
      <c r="AL3886">
        <f t="shared" si="852"/>
        <v>0.5</v>
      </c>
      <c r="AM3886">
        <f t="shared" si="853"/>
        <v>0.5</v>
      </c>
      <c r="AN3886" s="6">
        <f t="shared" si="855"/>
        <v>1</v>
      </c>
      <c r="AO3886" t="str">
        <f>VLOOKUP(BD_PONDERACIONES[[#This Row],[Comuna]],Tabla3[#All],2,0)</f>
        <v>Cordillera</v>
      </c>
    </row>
    <row r="3887" spans="1:41" x14ac:dyDescent="0.35">
      <c r="A3887" t="s">
        <v>18623</v>
      </c>
      <c r="B3887" t="s">
        <v>18624</v>
      </c>
      <c r="C3887" t="s">
        <v>18625</v>
      </c>
      <c r="D3887" s="5">
        <v>44882</v>
      </c>
      <c r="E3887" s="5">
        <v>44847</v>
      </c>
      <c r="F3887" t="s">
        <v>753</v>
      </c>
      <c r="G3887" t="s">
        <v>18626</v>
      </c>
      <c r="H3887" t="s">
        <v>3795</v>
      </c>
      <c r="J3887" t="s">
        <v>756</v>
      </c>
      <c r="K3887" t="s">
        <v>756</v>
      </c>
      <c r="L3887" t="s">
        <v>757</v>
      </c>
      <c r="M3887" t="s">
        <v>757</v>
      </c>
      <c r="N3887" t="s">
        <v>756</v>
      </c>
      <c r="O3887" t="s">
        <v>756</v>
      </c>
      <c r="P3887" t="s">
        <v>758</v>
      </c>
      <c r="Q3887" t="s">
        <v>759</v>
      </c>
      <c r="R3887" t="s">
        <v>759</v>
      </c>
      <c r="S3887" t="s">
        <v>757</v>
      </c>
      <c r="T3887" t="s">
        <v>757</v>
      </c>
      <c r="U3887" t="s">
        <v>757</v>
      </c>
      <c r="V3887" t="s">
        <v>756</v>
      </c>
      <c r="W3887" t="s">
        <v>756</v>
      </c>
      <c r="X3887" t="s">
        <v>18627</v>
      </c>
      <c r="Y3887" t="str">
        <f t="shared" si="854"/>
        <v>octubre</v>
      </c>
      <c r="Z3887">
        <f>YEAR(BD_PONDERACIONES[[#This Row],[Fecha Ejecución del Ticket]])</f>
        <v>2022</v>
      </c>
      <c r="AA3887" t="str">
        <f t="shared" si="842"/>
        <v>noviembre</v>
      </c>
      <c r="AB3887">
        <f>YEAR(BD_PONDERACIONES[[#This Row],[Fecha de Inspección]])</f>
        <v>2022</v>
      </c>
      <c r="AC3887">
        <f t="shared" si="843"/>
        <v>0.5</v>
      </c>
      <c r="AD3887">
        <f t="shared" si="844"/>
        <v>0.5</v>
      </c>
      <c r="AE3887">
        <f t="shared" si="845"/>
        <v>0.5</v>
      </c>
      <c r="AF3887">
        <f t="shared" si="846"/>
        <v>0.5</v>
      </c>
      <c r="AG3887">
        <f t="shared" si="847"/>
        <v>0.5</v>
      </c>
      <c r="AH3887">
        <f t="shared" si="848"/>
        <v>0.5</v>
      </c>
      <c r="AI3887">
        <f t="shared" si="849"/>
        <v>0.25</v>
      </c>
      <c r="AJ3887">
        <f t="shared" si="850"/>
        <v>0.25</v>
      </c>
      <c r="AK3887">
        <f t="shared" si="851"/>
        <v>0.5</v>
      </c>
      <c r="AL3887">
        <f t="shared" si="852"/>
        <v>0.5</v>
      </c>
      <c r="AM3887">
        <f t="shared" si="853"/>
        <v>0.5</v>
      </c>
      <c r="AN3887" s="6">
        <f t="shared" si="855"/>
        <v>1</v>
      </c>
      <c r="AO3887" t="str">
        <f>VLOOKUP(BD_PONDERACIONES[[#This Row],[Comuna]],Tabla3[#All],2,0)</f>
        <v>Cordillera</v>
      </c>
    </row>
    <row r="3888" spans="1:41" x14ac:dyDescent="0.35">
      <c r="A3888" t="s">
        <v>18628</v>
      </c>
      <c r="B3888" t="s">
        <v>18629</v>
      </c>
      <c r="C3888" t="s">
        <v>18630</v>
      </c>
      <c r="D3888" s="5">
        <v>44882</v>
      </c>
      <c r="E3888" s="5">
        <v>44864</v>
      </c>
      <c r="F3888" t="s">
        <v>763</v>
      </c>
      <c r="G3888" t="s">
        <v>18631</v>
      </c>
      <c r="H3888" t="s">
        <v>1886</v>
      </c>
      <c r="J3888" t="s">
        <v>756</v>
      </c>
      <c r="K3888" t="s">
        <v>756</v>
      </c>
      <c r="L3888" t="s">
        <v>757</v>
      </c>
      <c r="M3888" t="s">
        <v>757</v>
      </c>
      <c r="N3888" t="s">
        <v>756</v>
      </c>
      <c r="O3888" t="s">
        <v>756</v>
      </c>
      <c r="P3888" t="s">
        <v>758</v>
      </c>
      <c r="Q3888" t="s">
        <v>759</v>
      </c>
      <c r="R3888" t="s">
        <v>759</v>
      </c>
      <c r="S3888" t="s">
        <v>757</v>
      </c>
      <c r="T3888" t="s">
        <v>757</v>
      </c>
      <c r="U3888" t="s">
        <v>757</v>
      </c>
      <c r="V3888" t="s">
        <v>773</v>
      </c>
      <c r="W3888" t="s">
        <v>773</v>
      </c>
      <c r="X3888" t="s">
        <v>16778</v>
      </c>
      <c r="Y3888" t="str">
        <f t="shared" si="854"/>
        <v>octubre</v>
      </c>
      <c r="Z3888">
        <f>YEAR(BD_PONDERACIONES[[#This Row],[Fecha Ejecución del Ticket]])</f>
        <v>2022</v>
      </c>
      <c r="AA3888" t="str">
        <f t="shared" si="842"/>
        <v>noviembre</v>
      </c>
      <c r="AB3888">
        <f>YEAR(BD_PONDERACIONES[[#This Row],[Fecha de Inspección]])</f>
        <v>2022</v>
      </c>
      <c r="AC3888">
        <f t="shared" si="843"/>
        <v>0.5</v>
      </c>
      <c r="AD3888">
        <f t="shared" si="844"/>
        <v>0.5</v>
      </c>
      <c r="AE3888">
        <f t="shared" si="845"/>
        <v>0.5</v>
      </c>
      <c r="AF3888">
        <f t="shared" si="846"/>
        <v>0.5</v>
      </c>
      <c r="AG3888">
        <f t="shared" si="847"/>
        <v>0.5</v>
      </c>
      <c r="AH3888">
        <f t="shared" si="848"/>
        <v>0.5</v>
      </c>
      <c r="AI3888">
        <f t="shared" si="849"/>
        <v>0.25</v>
      </c>
      <c r="AJ3888">
        <f t="shared" si="850"/>
        <v>0.25</v>
      </c>
      <c r="AK3888">
        <f t="shared" si="851"/>
        <v>0.5</v>
      </c>
      <c r="AL3888">
        <f t="shared" si="852"/>
        <v>0</v>
      </c>
      <c r="AM3888">
        <f t="shared" si="853"/>
        <v>0</v>
      </c>
      <c r="AN3888" s="6">
        <f t="shared" si="855"/>
        <v>0.8</v>
      </c>
      <c r="AO3888" t="str">
        <f>VLOOKUP(BD_PONDERACIONES[[#This Row],[Comuna]],Tabla3[#All],2,0)</f>
        <v>Cordillera</v>
      </c>
    </row>
    <row r="3889" spans="1:41" x14ac:dyDescent="0.35">
      <c r="A3889" t="s">
        <v>18632</v>
      </c>
      <c r="B3889" t="s">
        <v>18633</v>
      </c>
      <c r="C3889" t="s">
        <v>18634</v>
      </c>
      <c r="D3889" s="5">
        <v>44882</v>
      </c>
      <c r="E3889" s="5">
        <v>44841</v>
      </c>
      <c r="F3889" t="s">
        <v>753</v>
      </c>
      <c r="G3889" t="s">
        <v>18635</v>
      </c>
      <c r="H3889" t="s">
        <v>3795</v>
      </c>
      <c r="J3889" t="s">
        <v>756</v>
      </c>
      <c r="K3889" t="s">
        <v>756</v>
      </c>
      <c r="L3889" t="s">
        <v>773</v>
      </c>
      <c r="M3889" t="s">
        <v>773</v>
      </c>
      <c r="N3889" t="s">
        <v>756</v>
      </c>
      <c r="O3889" t="s">
        <v>756</v>
      </c>
      <c r="P3889" t="s">
        <v>758</v>
      </c>
      <c r="Q3889" t="s">
        <v>759</v>
      </c>
      <c r="R3889" t="s">
        <v>759</v>
      </c>
      <c r="S3889" t="s">
        <v>757</v>
      </c>
      <c r="T3889" t="s">
        <v>757</v>
      </c>
      <c r="U3889" t="s">
        <v>757</v>
      </c>
      <c r="V3889" t="s">
        <v>756</v>
      </c>
      <c r="W3889" t="s">
        <v>756</v>
      </c>
      <c r="X3889" t="s">
        <v>18400</v>
      </c>
      <c r="Y3889" t="str">
        <f t="shared" si="854"/>
        <v>octubre</v>
      </c>
      <c r="Z3889">
        <f>YEAR(BD_PONDERACIONES[[#This Row],[Fecha Ejecución del Ticket]])</f>
        <v>2022</v>
      </c>
      <c r="AA3889" t="str">
        <f t="shared" si="842"/>
        <v>noviembre</v>
      </c>
      <c r="AB3889">
        <f>YEAR(BD_PONDERACIONES[[#This Row],[Fecha de Inspección]])</f>
        <v>2022</v>
      </c>
      <c r="AC3889">
        <f t="shared" si="843"/>
        <v>0.5</v>
      </c>
      <c r="AD3889">
        <f t="shared" si="844"/>
        <v>0.5</v>
      </c>
      <c r="AE3889">
        <f t="shared" si="845"/>
        <v>0</v>
      </c>
      <c r="AF3889">
        <f t="shared" si="846"/>
        <v>0</v>
      </c>
      <c r="AG3889">
        <f t="shared" si="847"/>
        <v>0.5</v>
      </c>
      <c r="AH3889">
        <f t="shared" si="848"/>
        <v>0.5</v>
      </c>
      <c r="AI3889">
        <f t="shared" si="849"/>
        <v>0.25</v>
      </c>
      <c r="AJ3889">
        <f t="shared" si="850"/>
        <v>0.25</v>
      </c>
      <c r="AK3889">
        <f t="shared" si="851"/>
        <v>0.5</v>
      </c>
      <c r="AL3889">
        <f t="shared" si="852"/>
        <v>0.5</v>
      </c>
      <c r="AM3889">
        <f t="shared" si="853"/>
        <v>0.5</v>
      </c>
      <c r="AN3889" s="6">
        <f t="shared" si="855"/>
        <v>0.7</v>
      </c>
      <c r="AO3889" t="str">
        <f>VLOOKUP(BD_PONDERACIONES[[#This Row],[Comuna]],Tabla3[#All],2,0)</f>
        <v>Cordillera</v>
      </c>
    </row>
    <row r="3890" spans="1:41" x14ac:dyDescent="0.35">
      <c r="A3890" t="s">
        <v>18636</v>
      </c>
      <c r="B3890" t="s">
        <v>18637</v>
      </c>
      <c r="C3890" t="s">
        <v>18638</v>
      </c>
      <c r="D3890" s="5">
        <v>44882</v>
      </c>
      <c r="E3890" s="5">
        <v>44842</v>
      </c>
      <c r="F3890" t="s">
        <v>753</v>
      </c>
      <c r="G3890" t="s">
        <v>18639</v>
      </c>
      <c r="H3890" t="s">
        <v>3795</v>
      </c>
      <c r="J3890" t="s">
        <v>756</v>
      </c>
      <c r="K3890" t="s">
        <v>756</v>
      </c>
      <c r="L3890" t="s">
        <v>773</v>
      </c>
      <c r="M3890" t="s">
        <v>773</v>
      </c>
      <c r="N3890" t="s">
        <v>756</v>
      </c>
      <c r="O3890" t="s">
        <v>756</v>
      </c>
      <c r="P3890" t="s">
        <v>758</v>
      </c>
      <c r="Q3890" t="s">
        <v>759</v>
      </c>
      <c r="R3890" t="s">
        <v>759</v>
      </c>
      <c r="S3890" t="s">
        <v>757</v>
      </c>
      <c r="T3890" t="s">
        <v>757</v>
      </c>
      <c r="U3890" t="s">
        <v>757</v>
      </c>
      <c r="V3890" t="s">
        <v>756</v>
      </c>
      <c r="W3890" t="s">
        <v>756</v>
      </c>
      <c r="X3890" t="s">
        <v>18640</v>
      </c>
      <c r="Y3890" t="str">
        <f t="shared" si="854"/>
        <v>octubre</v>
      </c>
      <c r="Z3890">
        <f>YEAR(BD_PONDERACIONES[[#This Row],[Fecha Ejecución del Ticket]])</f>
        <v>2022</v>
      </c>
      <c r="AA3890" t="str">
        <f t="shared" si="842"/>
        <v>noviembre</v>
      </c>
      <c r="AB3890">
        <f>YEAR(BD_PONDERACIONES[[#This Row],[Fecha de Inspección]])</f>
        <v>2022</v>
      </c>
      <c r="AC3890">
        <f t="shared" si="843"/>
        <v>0.5</v>
      </c>
      <c r="AD3890">
        <f t="shared" si="844"/>
        <v>0.5</v>
      </c>
      <c r="AE3890">
        <f t="shared" si="845"/>
        <v>0</v>
      </c>
      <c r="AF3890">
        <f t="shared" si="846"/>
        <v>0</v>
      </c>
      <c r="AG3890">
        <f t="shared" si="847"/>
        <v>0.5</v>
      </c>
      <c r="AH3890">
        <f t="shared" si="848"/>
        <v>0.5</v>
      </c>
      <c r="AI3890">
        <f t="shared" si="849"/>
        <v>0.25</v>
      </c>
      <c r="AJ3890">
        <f t="shared" si="850"/>
        <v>0.25</v>
      </c>
      <c r="AK3890">
        <f t="shared" si="851"/>
        <v>0.5</v>
      </c>
      <c r="AL3890">
        <f t="shared" si="852"/>
        <v>0.5</v>
      </c>
      <c r="AM3890">
        <f t="shared" si="853"/>
        <v>0.5</v>
      </c>
      <c r="AN3890" s="6">
        <f t="shared" si="855"/>
        <v>0.7</v>
      </c>
      <c r="AO3890" t="str">
        <f>VLOOKUP(BD_PONDERACIONES[[#This Row],[Comuna]],Tabla3[#All],2,0)</f>
        <v>Cordillera</v>
      </c>
    </row>
    <row r="3891" spans="1:41" x14ac:dyDescent="0.35">
      <c r="A3891" t="s">
        <v>18641</v>
      </c>
      <c r="B3891" t="s">
        <v>18642</v>
      </c>
      <c r="C3891" t="s">
        <v>18643</v>
      </c>
      <c r="D3891" s="5">
        <v>44882</v>
      </c>
      <c r="E3891" s="5">
        <v>44847</v>
      </c>
      <c r="F3891" t="s">
        <v>763</v>
      </c>
      <c r="G3891" t="s">
        <v>18644</v>
      </c>
      <c r="H3891" t="s">
        <v>1886</v>
      </c>
      <c r="J3891" t="s">
        <v>756</v>
      </c>
      <c r="K3891" t="s">
        <v>756</v>
      </c>
      <c r="L3891" t="s">
        <v>757</v>
      </c>
      <c r="M3891" t="s">
        <v>757</v>
      </c>
      <c r="N3891" t="s">
        <v>756</v>
      </c>
      <c r="O3891" t="s">
        <v>756</v>
      </c>
      <c r="P3891" t="s">
        <v>758</v>
      </c>
      <c r="Q3891" t="s">
        <v>759</v>
      </c>
      <c r="R3891" t="s">
        <v>759</v>
      </c>
      <c r="S3891" t="s">
        <v>757</v>
      </c>
      <c r="T3891" t="s">
        <v>757</v>
      </c>
      <c r="U3891" t="s">
        <v>757</v>
      </c>
      <c r="V3891" t="s">
        <v>756</v>
      </c>
      <c r="W3891" t="s">
        <v>756</v>
      </c>
      <c r="X3891" t="s">
        <v>18645</v>
      </c>
      <c r="Y3891" t="str">
        <f t="shared" si="854"/>
        <v>octubre</v>
      </c>
      <c r="Z3891">
        <f>YEAR(BD_PONDERACIONES[[#This Row],[Fecha Ejecución del Ticket]])</f>
        <v>2022</v>
      </c>
      <c r="AA3891" t="str">
        <f t="shared" si="842"/>
        <v>noviembre</v>
      </c>
      <c r="AB3891">
        <f>YEAR(BD_PONDERACIONES[[#This Row],[Fecha de Inspección]])</f>
        <v>2022</v>
      </c>
      <c r="AC3891">
        <f t="shared" si="843"/>
        <v>0.5</v>
      </c>
      <c r="AD3891">
        <f t="shared" si="844"/>
        <v>0.5</v>
      </c>
      <c r="AE3891">
        <f t="shared" si="845"/>
        <v>0.5</v>
      </c>
      <c r="AF3891">
        <f t="shared" si="846"/>
        <v>0.5</v>
      </c>
      <c r="AG3891">
        <f t="shared" si="847"/>
        <v>0.5</v>
      </c>
      <c r="AH3891">
        <f t="shared" si="848"/>
        <v>0.5</v>
      </c>
      <c r="AI3891">
        <f t="shared" si="849"/>
        <v>0.25</v>
      </c>
      <c r="AJ3891">
        <f t="shared" si="850"/>
        <v>0.25</v>
      </c>
      <c r="AK3891">
        <f t="shared" si="851"/>
        <v>0.5</v>
      </c>
      <c r="AL3891">
        <f t="shared" si="852"/>
        <v>0.5</v>
      </c>
      <c r="AM3891">
        <f t="shared" si="853"/>
        <v>0.5</v>
      </c>
      <c r="AN3891" s="6">
        <f t="shared" si="855"/>
        <v>1</v>
      </c>
      <c r="AO3891" t="str">
        <f>VLOOKUP(BD_PONDERACIONES[[#This Row],[Comuna]],Tabla3[#All],2,0)</f>
        <v>Cordillera</v>
      </c>
    </row>
    <row r="3892" spans="1:41" x14ac:dyDescent="0.35">
      <c r="A3892" t="s">
        <v>18646</v>
      </c>
      <c r="B3892" t="s">
        <v>18647</v>
      </c>
      <c r="C3892" t="s">
        <v>18648</v>
      </c>
      <c r="D3892" s="5">
        <v>44882</v>
      </c>
      <c r="E3892" s="5">
        <v>44841</v>
      </c>
      <c r="F3892" t="s">
        <v>753</v>
      </c>
      <c r="G3892" t="s">
        <v>18649</v>
      </c>
      <c r="H3892" t="s">
        <v>3795</v>
      </c>
      <c r="J3892" t="s">
        <v>756</v>
      </c>
      <c r="K3892" t="s">
        <v>756</v>
      </c>
      <c r="L3892" t="s">
        <v>773</v>
      </c>
      <c r="M3892" t="s">
        <v>773</v>
      </c>
      <c r="N3892" t="s">
        <v>756</v>
      </c>
      <c r="O3892" t="s">
        <v>756</v>
      </c>
      <c r="P3892" t="s">
        <v>765</v>
      </c>
      <c r="Q3892" t="s">
        <v>759</v>
      </c>
      <c r="R3892" t="s">
        <v>759</v>
      </c>
      <c r="S3892" t="s">
        <v>757</v>
      </c>
      <c r="T3892" t="s">
        <v>757</v>
      </c>
      <c r="U3892" t="s">
        <v>757</v>
      </c>
      <c r="V3892" t="s">
        <v>756</v>
      </c>
      <c r="W3892" t="s">
        <v>756</v>
      </c>
      <c r="X3892" t="s">
        <v>18650</v>
      </c>
      <c r="Y3892" t="str">
        <f t="shared" si="854"/>
        <v>octubre</v>
      </c>
      <c r="Z3892">
        <f>YEAR(BD_PONDERACIONES[[#This Row],[Fecha Ejecución del Ticket]])</f>
        <v>2022</v>
      </c>
      <c r="AA3892" t="str">
        <f t="shared" si="842"/>
        <v>noviembre</v>
      </c>
      <c r="AB3892">
        <f>YEAR(BD_PONDERACIONES[[#This Row],[Fecha de Inspección]])</f>
        <v>2022</v>
      </c>
      <c r="AC3892">
        <f t="shared" si="843"/>
        <v>0.5</v>
      </c>
      <c r="AD3892">
        <f t="shared" si="844"/>
        <v>0.5</v>
      </c>
      <c r="AE3892">
        <f t="shared" si="845"/>
        <v>0</v>
      </c>
      <c r="AF3892">
        <f t="shared" si="846"/>
        <v>0</v>
      </c>
      <c r="AG3892">
        <f t="shared" si="847"/>
        <v>0.5</v>
      </c>
      <c r="AH3892">
        <f t="shared" si="848"/>
        <v>0.5</v>
      </c>
      <c r="AI3892">
        <f t="shared" si="849"/>
        <v>0.25</v>
      </c>
      <c r="AJ3892">
        <f t="shared" si="850"/>
        <v>0.25</v>
      </c>
      <c r="AK3892">
        <f t="shared" si="851"/>
        <v>0.5</v>
      </c>
      <c r="AL3892">
        <f t="shared" si="852"/>
        <v>0.5</v>
      </c>
      <c r="AM3892">
        <f t="shared" si="853"/>
        <v>0.5</v>
      </c>
      <c r="AN3892" s="6">
        <f t="shared" si="855"/>
        <v>0.7</v>
      </c>
      <c r="AO3892" t="str">
        <f>VLOOKUP(BD_PONDERACIONES[[#This Row],[Comuna]],Tabla3[#All],2,0)</f>
        <v>Cordillera</v>
      </c>
    </row>
    <row r="3893" spans="1:41" x14ac:dyDescent="0.35">
      <c r="A3893" t="s">
        <v>18651</v>
      </c>
      <c r="B3893" t="s">
        <v>18652</v>
      </c>
      <c r="C3893" t="s">
        <v>18653</v>
      </c>
      <c r="D3893" s="5">
        <v>44882</v>
      </c>
      <c r="E3893" s="5">
        <v>44841</v>
      </c>
      <c r="F3893" t="s">
        <v>753</v>
      </c>
      <c r="G3893" t="s">
        <v>18654</v>
      </c>
      <c r="H3893" t="s">
        <v>3795</v>
      </c>
      <c r="J3893" t="s">
        <v>756</v>
      </c>
      <c r="K3893" t="s">
        <v>756</v>
      </c>
      <c r="L3893" t="s">
        <v>773</v>
      </c>
      <c r="M3893" t="s">
        <v>773</v>
      </c>
      <c r="N3893" t="s">
        <v>756</v>
      </c>
      <c r="O3893" t="s">
        <v>756</v>
      </c>
      <c r="P3893" t="s">
        <v>758</v>
      </c>
      <c r="Q3893" t="s">
        <v>759</v>
      </c>
      <c r="R3893" t="s">
        <v>759</v>
      </c>
      <c r="S3893" t="s">
        <v>757</v>
      </c>
      <c r="T3893" t="s">
        <v>757</v>
      </c>
      <c r="U3893" t="s">
        <v>757</v>
      </c>
      <c r="V3893" t="s">
        <v>756</v>
      </c>
      <c r="W3893" t="s">
        <v>756</v>
      </c>
      <c r="X3893" t="s">
        <v>18655</v>
      </c>
      <c r="Y3893" t="str">
        <f t="shared" si="854"/>
        <v>octubre</v>
      </c>
      <c r="Z3893">
        <f>YEAR(BD_PONDERACIONES[[#This Row],[Fecha Ejecución del Ticket]])</f>
        <v>2022</v>
      </c>
      <c r="AA3893" t="str">
        <f t="shared" si="842"/>
        <v>noviembre</v>
      </c>
      <c r="AB3893">
        <f>YEAR(BD_PONDERACIONES[[#This Row],[Fecha de Inspección]])</f>
        <v>2022</v>
      </c>
      <c r="AC3893">
        <f t="shared" si="843"/>
        <v>0.5</v>
      </c>
      <c r="AD3893">
        <f t="shared" si="844"/>
        <v>0.5</v>
      </c>
      <c r="AE3893">
        <f t="shared" si="845"/>
        <v>0</v>
      </c>
      <c r="AF3893">
        <f t="shared" si="846"/>
        <v>0</v>
      </c>
      <c r="AG3893">
        <f t="shared" si="847"/>
        <v>0.5</v>
      </c>
      <c r="AH3893">
        <f t="shared" si="848"/>
        <v>0.5</v>
      </c>
      <c r="AI3893">
        <f t="shared" si="849"/>
        <v>0.25</v>
      </c>
      <c r="AJ3893">
        <f t="shared" si="850"/>
        <v>0.25</v>
      </c>
      <c r="AK3893">
        <f t="shared" si="851"/>
        <v>0.5</v>
      </c>
      <c r="AL3893">
        <f t="shared" si="852"/>
        <v>0.5</v>
      </c>
      <c r="AM3893">
        <f t="shared" si="853"/>
        <v>0.5</v>
      </c>
      <c r="AN3893" s="6">
        <f t="shared" si="855"/>
        <v>0.7</v>
      </c>
      <c r="AO3893" t="str">
        <f>VLOOKUP(BD_PONDERACIONES[[#This Row],[Comuna]],Tabla3[#All],2,0)</f>
        <v>Cordillera</v>
      </c>
    </row>
    <row r="3894" spans="1:41" x14ac:dyDescent="0.35">
      <c r="A3894" t="s">
        <v>18656</v>
      </c>
      <c r="B3894" t="s">
        <v>18657</v>
      </c>
      <c r="C3894" t="s">
        <v>18658</v>
      </c>
      <c r="D3894" s="5">
        <v>44882</v>
      </c>
      <c r="E3894" s="5">
        <v>44838</v>
      </c>
      <c r="F3894" t="s">
        <v>753</v>
      </c>
      <c r="G3894" t="s">
        <v>18659</v>
      </c>
      <c r="H3894" t="s">
        <v>3795</v>
      </c>
      <c r="J3894" t="s">
        <v>756</v>
      </c>
      <c r="K3894" t="s">
        <v>756</v>
      </c>
      <c r="L3894" t="s">
        <v>757</v>
      </c>
      <c r="M3894" t="s">
        <v>757</v>
      </c>
      <c r="N3894" t="s">
        <v>756</v>
      </c>
      <c r="O3894" t="s">
        <v>756</v>
      </c>
      <c r="P3894" t="s">
        <v>758</v>
      </c>
      <c r="Q3894" t="s">
        <v>759</v>
      </c>
      <c r="R3894" t="s">
        <v>759</v>
      </c>
      <c r="S3894" t="s">
        <v>757</v>
      </c>
      <c r="T3894" t="s">
        <v>757</v>
      </c>
      <c r="U3894" t="s">
        <v>757</v>
      </c>
      <c r="V3894" t="s">
        <v>756</v>
      </c>
      <c r="W3894" t="s">
        <v>756</v>
      </c>
      <c r="X3894" t="s">
        <v>885</v>
      </c>
      <c r="Y3894" t="str">
        <f t="shared" si="854"/>
        <v>octubre</v>
      </c>
      <c r="Z3894">
        <f>YEAR(BD_PONDERACIONES[[#This Row],[Fecha Ejecución del Ticket]])</f>
        <v>2022</v>
      </c>
      <c r="AA3894" t="str">
        <f t="shared" si="842"/>
        <v>noviembre</v>
      </c>
      <c r="AB3894">
        <f>YEAR(BD_PONDERACIONES[[#This Row],[Fecha de Inspección]])</f>
        <v>2022</v>
      </c>
      <c r="AC3894">
        <f t="shared" si="843"/>
        <v>0.5</v>
      </c>
      <c r="AD3894">
        <f t="shared" si="844"/>
        <v>0.5</v>
      </c>
      <c r="AE3894">
        <f t="shared" si="845"/>
        <v>0.5</v>
      </c>
      <c r="AF3894">
        <f t="shared" si="846"/>
        <v>0.5</v>
      </c>
      <c r="AG3894">
        <f t="shared" si="847"/>
        <v>0.5</v>
      </c>
      <c r="AH3894">
        <f t="shared" si="848"/>
        <v>0.5</v>
      </c>
      <c r="AI3894">
        <f t="shared" si="849"/>
        <v>0.25</v>
      </c>
      <c r="AJ3894">
        <f t="shared" si="850"/>
        <v>0.25</v>
      </c>
      <c r="AK3894">
        <f t="shared" si="851"/>
        <v>0.5</v>
      </c>
      <c r="AL3894">
        <f t="shared" si="852"/>
        <v>0.5</v>
      </c>
      <c r="AM3894">
        <f t="shared" si="853"/>
        <v>0.5</v>
      </c>
      <c r="AN3894" s="6">
        <f t="shared" si="855"/>
        <v>1</v>
      </c>
      <c r="AO3894" t="str">
        <f>VLOOKUP(BD_PONDERACIONES[[#This Row],[Comuna]],Tabla3[#All],2,0)</f>
        <v>Cordillera</v>
      </c>
    </row>
    <row r="3895" spans="1:41" x14ac:dyDescent="0.35">
      <c r="A3895" t="s">
        <v>18660</v>
      </c>
      <c r="B3895" t="s">
        <v>18661</v>
      </c>
      <c r="C3895" t="s">
        <v>18662</v>
      </c>
      <c r="D3895" s="5">
        <v>44882</v>
      </c>
      <c r="E3895" s="5">
        <v>44838</v>
      </c>
      <c r="F3895" t="s">
        <v>753</v>
      </c>
      <c r="G3895" t="s">
        <v>18663</v>
      </c>
      <c r="H3895" t="s">
        <v>3795</v>
      </c>
      <c r="J3895" t="s">
        <v>756</v>
      </c>
      <c r="K3895" t="s">
        <v>756</v>
      </c>
      <c r="L3895" t="s">
        <v>773</v>
      </c>
      <c r="M3895" t="s">
        <v>773</v>
      </c>
      <c r="N3895" t="s">
        <v>756</v>
      </c>
      <c r="O3895" t="s">
        <v>756</v>
      </c>
      <c r="P3895" t="s">
        <v>765</v>
      </c>
      <c r="Q3895" t="s">
        <v>759</v>
      </c>
      <c r="R3895" t="s">
        <v>759</v>
      </c>
      <c r="S3895" t="s">
        <v>756</v>
      </c>
      <c r="T3895" t="s">
        <v>756</v>
      </c>
      <c r="U3895" t="s">
        <v>756</v>
      </c>
      <c r="V3895" t="s">
        <v>756</v>
      </c>
      <c r="W3895" t="s">
        <v>756</v>
      </c>
      <c r="X3895" t="s">
        <v>18664</v>
      </c>
      <c r="Y3895" t="str">
        <f t="shared" si="854"/>
        <v>octubre</v>
      </c>
      <c r="Z3895">
        <f>YEAR(BD_PONDERACIONES[[#This Row],[Fecha Ejecución del Ticket]])</f>
        <v>2022</v>
      </c>
      <c r="AA3895" t="str">
        <f t="shared" si="842"/>
        <v>noviembre</v>
      </c>
      <c r="AB3895">
        <f>YEAR(BD_PONDERACIONES[[#This Row],[Fecha de Inspección]])</f>
        <v>2022</v>
      </c>
      <c r="AC3895">
        <f t="shared" si="843"/>
        <v>0.5</v>
      </c>
      <c r="AD3895">
        <f t="shared" si="844"/>
        <v>0.5</v>
      </c>
      <c r="AE3895">
        <f t="shared" si="845"/>
        <v>0</v>
      </c>
      <c r="AF3895">
        <f t="shared" si="846"/>
        <v>0</v>
      </c>
      <c r="AG3895">
        <f t="shared" si="847"/>
        <v>0.5</v>
      </c>
      <c r="AH3895">
        <f t="shared" si="848"/>
        <v>0.5</v>
      </c>
      <c r="AI3895">
        <f t="shared" si="849"/>
        <v>0.25</v>
      </c>
      <c r="AJ3895">
        <f t="shared" si="850"/>
        <v>0.25</v>
      </c>
      <c r="AK3895">
        <f t="shared" si="851"/>
        <v>0.5</v>
      </c>
      <c r="AL3895">
        <f t="shared" si="852"/>
        <v>0.5</v>
      </c>
      <c r="AM3895">
        <f t="shared" si="853"/>
        <v>0.5</v>
      </c>
      <c r="AN3895" s="6">
        <f t="shared" si="855"/>
        <v>0.7</v>
      </c>
      <c r="AO3895" t="str">
        <f>VLOOKUP(BD_PONDERACIONES[[#This Row],[Comuna]],Tabla3[#All],2,0)</f>
        <v>Cordillera</v>
      </c>
    </row>
    <row r="3896" spans="1:41" x14ac:dyDescent="0.35">
      <c r="A3896" t="s">
        <v>18665</v>
      </c>
      <c r="B3896" t="s">
        <v>18666</v>
      </c>
      <c r="C3896" t="s">
        <v>18667</v>
      </c>
      <c r="D3896" s="5">
        <v>44882</v>
      </c>
      <c r="E3896" s="5">
        <v>44852</v>
      </c>
      <c r="F3896" t="s">
        <v>763</v>
      </c>
      <c r="G3896" t="s">
        <v>18668</v>
      </c>
      <c r="H3896" t="s">
        <v>1886</v>
      </c>
      <c r="J3896" t="s">
        <v>756</v>
      </c>
      <c r="K3896" t="s">
        <v>756</v>
      </c>
      <c r="L3896" t="s">
        <v>757</v>
      </c>
      <c r="M3896" t="s">
        <v>757</v>
      </c>
      <c r="N3896" t="s">
        <v>756</v>
      </c>
      <c r="O3896" t="s">
        <v>756</v>
      </c>
      <c r="P3896" t="s">
        <v>758</v>
      </c>
      <c r="Q3896" t="s">
        <v>759</v>
      </c>
      <c r="R3896" t="s">
        <v>759</v>
      </c>
      <c r="S3896" t="s">
        <v>757</v>
      </c>
      <c r="T3896" t="s">
        <v>757</v>
      </c>
      <c r="U3896" t="s">
        <v>757</v>
      </c>
      <c r="V3896" t="s">
        <v>756</v>
      </c>
      <c r="W3896" t="s">
        <v>768</v>
      </c>
      <c r="X3896" t="s">
        <v>18669</v>
      </c>
      <c r="Y3896" t="str">
        <f t="shared" si="854"/>
        <v>octubre</v>
      </c>
      <c r="Z3896">
        <f>YEAR(BD_PONDERACIONES[[#This Row],[Fecha Ejecución del Ticket]])</f>
        <v>2022</v>
      </c>
      <c r="AA3896" t="str">
        <f t="shared" si="842"/>
        <v>noviembre</v>
      </c>
      <c r="AB3896">
        <f>YEAR(BD_PONDERACIONES[[#This Row],[Fecha de Inspección]])</f>
        <v>2022</v>
      </c>
      <c r="AC3896">
        <f t="shared" si="843"/>
        <v>0.5</v>
      </c>
      <c r="AD3896">
        <f t="shared" si="844"/>
        <v>0.5</v>
      </c>
      <c r="AE3896">
        <f t="shared" si="845"/>
        <v>0.5</v>
      </c>
      <c r="AF3896">
        <f t="shared" si="846"/>
        <v>0.5</v>
      </c>
      <c r="AG3896">
        <f t="shared" si="847"/>
        <v>0.5</v>
      </c>
      <c r="AH3896">
        <f t="shared" si="848"/>
        <v>0.5</v>
      </c>
      <c r="AI3896">
        <f t="shared" si="849"/>
        <v>0.25</v>
      </c>
      <c r="AJ3896">
        <f t="shared" si="850"/>
        <v>0.25</v>
      </c>
      <c r="AK3896">
        <f t="shared" si="851"/>
        <v>0.5</v>
      </c>
      <c r="AL3896">
        <f t="shared" si="852"/>
        <v>0.5</v>
      </c>
      <c r="AM3896">
        <f t="shared" si="853"/>
        <v>0.17499999999999999</v>
      </c>
      <c r="AN3896" s="6">
        <f t="shared" si="855"/>
        <v>0.93500000000000005</v>
      </c>
      <c r="AO3896" t="str">
        <f>VLOOKUP(BD_PONDERACIONES[[#This Row],[Comuna]],Tabla3[#All],2,0)</f>
        <v>Cordillera</v>
      </c>
    </row>
    <row r="3897" spans="1:41" x14ac:dyDescent="0.35">
      <c r="A3897" t="s">
        <v>18670</v>
      </c>
      <c r="B3897" t="s">
        <v>18671</v>
      </c>
      <c r="C3897" t="s">
        <v>18672</v>
      </c>
      <c r="D3897" s="5">
        <v>44882</v>
      </c>
      <c r="E3897" s="5">
        <v>44845</v>
      </c>
      <c r="F3897" t="s">
        <v>753</v>
      </c>
      <c r="G3897" t="s">
        <v>18673</v>
      </c>
      <c r="H3897" t="s">
        <v>3795</v>
      </c>
      <c r="J3897" t="s">
        <v>756</v>
      </c>
      <c r="K3897" t="s">
        <v>756</v>
      </c>
      <c r="L3897" t="s">
        <v>773</v>
      </c>
      <c r="M3897" t="s">
        <v>773</v>
      </c>
      <c r="N3897" t="s">
        <v>756</v>
      </c>
      <c r="O3897" t="s">
        <v>756</v>
      </c>
      <c r="P3897" t="s">
        <v>758</v>
      </c>
      <c r="Q3897" t="s">
        <v>759</v>
      </c>
      <c r="R3897" t="s">
        <v>759</v>
      </c>
      <c r="S3897" t="s">
        <v>757</v>
      </c>
      <c r="T3897" t="s">
        <v>757</v>
      </c>
      <c r="U3897" t="s">
        <v>757</v>
      </c>
      <c r="V3897" t="s">
        <v>756</v>
      </c>
      <c r="W3897" t="s">
        <v>756</v>
      </c>
      <c r="X3897" t="s">
        <v>18674</v>
      </c>
      <c r="Y3897" t="str">
        <f t="shared" si="854"/>
        <v>octubre</v>
      </c>
      <c r="Z3897">
        <f>YEAR(BD_PONDERACIONES[[#This Row],[Fecha Ejecución del Ticket]])</f>
        <v>2022</v>
      </c>
      <c r="AA3897" t="str">
        <f t="shared" si="842"/>
        <v>noviembre</v>
      </c>
      <c r="AB3897">
        <f>YEAR(BD_PONDERACIONES[[#This Row],[Fecha de Inspección]])</f>
        <v>2022</v>
      </c>
      <c r="AC3897">
        <f t="shared" si="843"/>
        <v>0.5</v>
      </c>
      <c r="AD3897">
        <f t="shared" si="844"/>
        <v>0.5</v>
      </c>
      <c r="AE3897">
        <f t="shared" si="845"/>
        <v>0</v>
      </c>
      <c r="AF3897">
        <f t="shared" si="846"/>
        <v>0</v>
      </c>
      <c r="AG3897">
        <f t="shared" si="847"/>
        <v>0.5</v>
      </c>
      <c r="AH3897">
        <f t="shared" si="848"/>
        <v>0.5</v>
      </c>
      <c r="AI3897">
        <f t="shared" si="849"/>
        <v>0.25</v>
      </c>
      <c r="AJ3897">
        <f t="shared" si="850"/>
        <v>0.25</v>
      </c>
      <c r="AK3897">
        <f t="shared" si="851"/>
        <v>0.5</v>
      </c>
      <c r="AL3897">
        <f t="shared" si="852"/>
        <v>0.5</v>
      </c>
      <c r="AM3897">
        <f t="shared" si="853"/>
        <v>0.5</v>
      </c>
      <c r="AN3897" s="6">
        <f t="shared" si="855"/>
        <v>0.7</v>
      </c>
      <c r="AO3897" t="str">
        <f>VLOOKUP(BD_PONDERACIONES[[#This Row],[Comuna]],Tabla3[#All],2,0)</f>
        <v>Cordillera</v>
      </c>
    </row>
    <row r="3898" spans="1:41" x14ac:dyDescent="0.35">
      <c r="A3898" t="s">
        <v>18675</v>
      </c>
      <c r="B3898" t="s">
        <v>18676</v>
      </c>
      <c r="C3898" t="s">
        <v>18677</v>
      </c>
      <c r="D3898" s="5">
        <v>44882</v>
      </c>
      <c r="E3898" s="5">
        <v>44846</v>
      </c>
      <c r="F3898" t="s">
        <v>753</v>
      </c>
      <c r="G3898" t="s">
        <v>18678</v>
      </c>
      <c r="H3898" t="s">
        <v>3795</v>
      </c>
      <c r="J3898" t="s">
        <v>756</v>
      </c>
      <c r="K3898" t="s">
        <v>756</v>
      </c>
      <c r="L3898" t="s">
        <v>757</v>
      </c>
      <c r="M3898" t="s">
        <v>757</v>
      </c>
      <c r="N3898" t="s">
        <v>756</v>
      </c>
      <c r="O3898" t="s">
        <v>756</v>
      </c>
      <c r="P3898" t="s">
        <v>758</v>
      </c>
      <c r="Q3898" t="s">
        <v>759</v>
      </c>
      <c r="R3898" t="s">
        <v>759</v>
      </c>
      <c r="S3898" t="s">
        <v>757</v>
      </c>
      <c r="T3898" t="s">
        <v>757</v>
      </c>
      <c r="U3898" t="s">
        <v>757</v>
      </c>
      <c r="V3898" t="s">
        <v>756</v>
      </c>
      <c r="W3898" t="s">
        <v>756</v>
      </c>
      <c r="X3898" t="s">
        <v>18679</v>
      </c>
      <c r="Y3898" t="str">
        <f t="shared" si="854"/>
        <v>octubre</v>
      </c>
      <c r="Z3898">
        <f>YEAR(BD_PONDERACIONES[[#This Row],[Fecha Ejecución del Ticket]])</f>
        <v>2022</v>
      </c>
      <c r="AA3898" t="str">
        <f t="shared" si="842"/>
        <v>noviembre</v>
      </c>
      <c r="AB3898">
        <f>YEAR(BD_PONDERACIONES[[#This Row],[Fecha de Inspección]])</f>
        <v>2022</v>
      </c>
      <c r="AC3898">
        <f t="shared" si="843"/>
        <v>0.5</v>
      </c>
      <c r="AD3898">
        <f t="shared" si="844"/>
        <v>0.5</v>
      </c>
      <c r="AE3898">
        <f t="shared" si="845"/>
        <v>0.5</v>
      </c>
      <c r="AF3898">
        <f t="shared" si="846"/>
        <v>0.5</v>
      </c>
      <c r="AG3898">
        <f t="shared" si="847"/>
        <v>0.5</v>
      </c>
      <c r="AH3898">
        <f t="shared" si="848"/>
        <v>0.5</v>
      </c>
      <c r="AI3898">
        <f t="shared" si="849"/>
        <v>0.25</v>
      </c>
      <c r="AJ3898">
        <f t="shared" si="850"/>
        <v>0.25</v>
      </c>
      <c r="AK3898">
        <f t="shared" si="851"/>
        <v>0.5</v>
      </c>
      <c r="AL3898">
        <f t="shared" si="852"/>
        <v>0.5</v>
      </c>
      <c r="AM3898">
        <f t="shared" si="853"/>
        <v>0.5</v>
      </c>
      <c r="AN3898" s="6">
        <f t="shared" si="855"/>
        <v>1</v>
      </c>
      <c r="AO3898" t="str">
        <f>VLOOKUP(BD_PONDERACIONES[[#This Row],[Comuna]],Tabla3[#All],2,0)</f>
        <v>Cordillera</v>
      </c>
    </row>
    <row r="3899" spans="1:41" x14ac:dyDescent="0.35">
      <c r="A3899" t="s">
        <v>18680</v>
      </c>
      <c r="B3899" t="s">
        <v>18681</v>
      </c>
      <c r="C3899" t="s">
        <v>18682</v>
      </c>
      <c r="D3899" s="5">
        <v>44882</v>
      </c>
      <c r="E3899" s="5">
        <v>44861</v>
      </c>
      <c r="F3899" t="s">
        <v>763</v>
      </c>
      <c r="G3899" t="s">
        <v>18683</v>
      </c>
      <c r="H3899" t="s">
        <v>1886</v>
      </c>
      <c r="J3899" t="s">
        <v>756</v>
      </c>
      <c r="K3899" t="s">
        <v>756</v>
      </c>
      <c r="L3899" t="s">
        <v>757</v>
      </c>
      <c r="M3899" t="s">
        <v>757</v>
      </c>
      <c r="N3899" t="s">
        <v>756</v>
      </c>
      <c r="O3899" t="s">
        <v>756</v>
      </c>
      <c r="P3899" t="s">
        <v>758</v>
      </c>
      <c r="Q3899" t="s">
        <v>759</v>
      </c>
      <c r="R3899" t="s">
        <v>759</v>
      </c>
      <c r="S3899" t="s">
        <v>757</v>
      </c>
      <c r="T3899" t="s">
        <v>757</v>
      </c>
      <c r="U3899" t="s">
        <v>757</v>
      </c>
      <c r="V3899" t="s">
        <v>756</v>
      </c>
      <c r="W3899" t="s">
        <v>756</v>
      </c>
      <c r="X3899" t="s">
        <v>18684</v>
      </c>
      <c r="Y3899" t="str">
        <f t="shared" si="854"/>
        <v>octubre</v>
      </c>
      <c r="Z3899">
        <f>YEAR(BD_PONDERACIONES[[#This Row],[Fecha Ejecución del Ticket]])</f>
        <v>2022</v>
      </c>
      <c r="AA3899" t="str">
        <f t="shared" si="842"/>
        <v>noviembre</v>
      </c>
      <c r="AB3899">
        <f>YEAR(BD_PONDERACIONES[[#This Row],[Fecha de Inspección]])</f>
        <v>2022</v>
      </c>
      <c r="AC3899">
        <f t="shared" si="843"/>
        <v>0.5</v>
      </c>
      <c r="AD3899">
        <f t="shared" si="844"/>
        <v>0.5</v>
      </c>
      <c r="AE3899">
        <f t="shared" si="845"/>
        <v>0.5</v>
      </c>
      <c r="AF3899">
        <f t="shared" si="846"/>
        <v>0.5</v>
      </c>
      <c r="AG3899">
        <f t="shared" si="847"/>
        <v>0.5</v>
      </c>
      <c r="AH3899">
        <f t="shared" si="848"/>
        <v>0.5</v>
      </c>
      <c r="AI3899">
        <f t="shared" si="849"/>
        <v>0.25</v>
      </c>
      <c r="AJ3899">
        <f t="shared" si="850"/>
        <v>0.25</v>
      </c>
      <c r="AK3899">
        <f t="shared" si="851"/>
        <v>0.5</v>
      </c>
      <c r="AL3899">
        <f t="shared" si="852"/>
        <v>0.5</v>
      </c>
      <c r="AM3899">
        <f t="shared" si="853"/>
        <v>0.5</v>
      </c>
      <c r="AN3899" s="6">
        <f t="shared" si="855"/>
        <v>1</v>
      </c>
      <c r="AO3899" t="str">
        <f>VLOOKUP(BD_PONDERACIONES[[#This Row],[Comuna]],Tabla3[#All],2,0)</f>
        <v>Cordillera</v>
      </c>
    </row>
    <row r="3900" spans="1:41" x14ac:dyDescent="0.35">
      <c r="A3900" t="s">
        <v>18685</v>
      </c>
      <c r="B3900" t="s">
        <v>18686</v>
      </c>
      <c r="C3900" t="s">
        <v>18687</v>
      </c>
      <c r="D3900" s="5">
        <v>44882</v>
      </c>
      <c r="E3900" s="5">
        <v>44839</v>
      </c>
      <c r="F3900" t="s">
        <v>753</v>
      </c>
      <c r="G3900" t="s">
        <v>18688</v>
      </c>
      <c r="H3900" t="s">
        <v>3795</v>
      </c>
      <c r="J3900" t="s">
        <v>756</v>
      </c>
      <c r="K3900" t="s">
        <v>756</v>
      </c>
      <c r="L3900" t="s">
        <v>757</v>
      </c>
      <c r="M3900" t="s">
        <v>757</v>
      </c>
      <c r="N3900" t="s">
        <v>756</v>
      </c>
      <c r="O3900" t="s">
        <v>756</v>
      </c>
      <c r="P3900" t="s">
        <v>758</v>
      </c>
      <c r="Q3900" t="s">
        <v>759</v>
      </c>
      <c r="R3900" t="s">
        <v>759</v>
      </c>
      <c r="S3900" t="s">
        <v>757</v>
      </c>
      <c r="T3900" t="s">
        <v>757</v>
      </c>
      <c r="U3900" t="s">
        <v>757</v>
      </c>
      <c r="V3900" t="s">
        <v>756</v>
      </c>
      <c r="W3900" t="s">
        <v>756</v>
      </c>
      <c r="X3900" t="s">
        <v>18689</v>
      </c>
      <c r="Y3900" t="str">
        <f t="shared" si="854"/>
        <v>octubre</v>
      </c>
      <c r="Z3900">
        <f>YEAR(BD_PONDERACIONES[[#This Row],[Fecha Ejecución del Ticket]])</f>
        <v>2022</v>
      </c>
      <c r="AA3900" t="str">
        <f t="shared" si="842"/>
        <v>noviembre</v>
      </c>
      <c r="AB3900">
        <f>YEAR(BD_PONDERACIONES[[#This Row],[Fecha de Inspección]])</f>
        <v>2022</v>
      </c>
      <c r="AC3900">
        <f t="shared" si="843"/>
        <v>0.5</v>
      </c>
      <c r="AD3900">
        <f t="shared" si="844"/>
        <v>0.5</v>
      </c>
      <c r="AE3900">
        <f t="shared" si="845"/>
        <v>0.5</v>
      </c>
      <c r="AF3900">
        <f t="shared" si="846"/>
        <v>0.5</v>
      </c>
      <c r="AG3900">
        <f t="shared" si="847"/>
        <v>0.5</v>
      </c>
      <c r="AH3900">
        <f t="shared" si="848"/>
        <v>0.5</v>
      </c>
      <c r="AI3900">
        <f t="shared" si="849"/>
        <v>0.25</v>
      </c>
      <c r="AJ3900">
        <f t="shared" si="850"/>
        <v>0.25</v>
      </c>
      <c r="AK3900">
        <f t="shared" si="851"/>
        <v>0.5</v>
      </c>
      <c r="AL3900">
        <f t="shared" si="852"/>
        <v>0.5</v>
      </c>
      <c r="AM3900">
        <f t="shared" si="853"/>
        <v>0.5</v>
      </c>
      <c r="AN3900" s="6">
        <f t="shared" si="855"/>
        <v>1</v>
      </c>
      <c r="AO3900" t="str">
        <f>VLOOKUP(BD_PONDERACIONES[[#This Row],[Comuna]],Tabla3[#All],2,0)</f>
        <v>Cordillera</v>
      </c>
    </row>
    <row r="3901" spans="1:41" x14ac:dyDescent="0.35">
      <c r="A3901" t="s">
        <v>18690</v>
      </c>
      <c r="B3901" t="s">
        <v>18691</v>
      </c>
      <c r="C3901" t="s">
        <v>18692</v>
      </c>
      <c r="D3901" s="5">
        <v>44882</v>
      </c>
      <c r="E3901" s="5">
        <v>44842</v>
      </c>
      <c r="F3901" t="s">
        <v>753</v>
      </c>
      <c r="G3901" t="s">
        <v>18693</v>
      </c>
      <c r="H3901" t="s">
        <v>3795</v>
      </c>
      <c r="J3901" t="s">
        <v>756</v>
      </c>
      <c r="K3901" t="s">
        <v>756</v>
      </c>
      <c r="L3901" t="s">
        <v>757</v>
      </c>
      <c r="M3901" t="s">
        <v>757</v>
      </c>
      <c r="N3901" t="s">
        <v>756</v>
      </c>
      <c r="O3901" t="s">
        <v>756</v>
      </c>
      <c r="P3901" t="s">
        <v>758</v>
      </c>
      <c r="Q3901" t="s">
        <v>759</v>
      </c>
      <c r="R3901" t="s">
        <v>759</v>
      </c>
      <c r="S3901" t="s">
        <v>757</v>
      </c>
      <c r="T3901" t="s">
        <v>757</v>
      </c>
      <c r="U3901" t="s">
        <v>757</v>
      </c>
      <c r="V3901" t="s">
        <v>756</v>
      </c>
      <c r="W3901" t="s">
        <v>756</v>
      </c>
      <c r="X3901" t="s">
        <v>7587</v>
      </c>
      <c r="Y3901" t="str">
        <f t="shared" si="854"/>
        <v>octubre</v>
      </c>
      <c r="Z3901">
        <f>YEAR(BD_PONDERACIONES[[#This Row],[Fecha Ejecución del Ticket]])</f>
        <v>2022</v>
      </c>
      <c r="AA3901" t="str">
        <f t="shared" si="842"/>
        <v>noviembre</v>
      </c>
      <c r="AB3901">
        <f>YEAR(BD_PONDERACIONES[[#This Row],[Fecha de Inspección]])</f>
        <v>2022</v>
      </c>
      <c r="AC3901">
        <f t="shared" si="843"/>
        <v>0.5</v>
      </c>
      <c r="AD3901">
        <f t="shared" si="844"/>
        <v>0.5</v>
      </c>
      <c r="AE3901">
        <f t="shared" si="845"/>
        <v>0.5</v>
      </c>
      <c r="AF3901">
        <f t="shared" si="846"/>
        <v>0.5</v>
      </c>
      <c r="AG3901">
        <f t="shared" si="847"/>
        <v>0.5</v>
      </c>
      <c r="AH3901">
        <f t="shared" si="848"/>
        <v>0.5</v>
      </c>
      <c r="AI3901">
        <f t="shared" si="849"/>
        <v>0.25</v>
      </c>
      <c r="AJ3901">
        <f t="shared" si="850"/>
        <v>0.25</v>
      </c>
      <c r="AK3901">
        <f t="shared" si="851"/>
        <v>0.5</v>
      </c>
      <c r="AL3901">
        <f t="shared" si="852"/>
        <v>0.5</v>
      </c>
      <c r="AM3901">
        <f t="shared" si="853"/>
        <v>0.5</v>
      </c>
      <c r="AN3901" s="6">
        <f t="shared" si="855"/>
        <v>1</v>
      </c>
      <c r="AO3901" t="str">
        <f>VLOOKUP(BD_PONDERACIONES[[#This Row],[Comuna]],Tabla3[#All],2,0)</f>
        <v>Cordillera</v>
      </c>
    </row>
    <row r="3902" spans="1:41" x14ac:dyDescent="0.35">
      <c r="A3902" t="s">
        <v>18694</v>
      </c>
      <c r="B3902" t="s">
        <v>18695</v>
      </c>
      <c r="C3902" t="s">
        <v>18696</v>
      </c>
      <c r="D3902" s="5">
        <v>44882</v>
      </c>
      <c r="E3902" s="5">
        <v>44859</v>
      </c>
      <c r="F3902" t="s">
        <v>763</v>
      </c>
      <c r="G3902" t="s">
        <v>18697</v>
      </c>
      <c r="H3902" t="s">
        <v>1886</v>
      </c>
      <c r="J3902" t="s">
        <v>756</v>
      </c>
      <c r="K3902" t="s">
        <v>756</v>
      </c>
      <c r="L3902" t="s">
        <v>757</v>
      </c>
      <c r="M3902" t="s">
        <v>757</v>
      </c>
      <c r="N3902" t="s">
        <v>756</v>
      </c>
      <c r="O3902" t="s">
        <v>756</v>
      </c>
      <c r="P3902" t="s">
        <v>758</v>
      </c>
      <c r="Q3902" t="s">
        <v>759</v>
      </c>
      <c r="R3902" t="s">
        <v>759</v>
      </c>
      <c r="S3902" t="s">
        <v>757</v>
      </c>
      <c r="T3902" t="s">
        <v>757</v>
      </c>
      <c r="U3902" t="s">
        <v>757</v>
      </c>
      <c r="V3902" t="s">
        <v>756</v>
      </c>
      <c r="W3902" t="s">
        <v>756</v>
      </c>
      <c r="X3902" t="s">
        <v>18698</v>
      </c>
      <c r="Y3902" t="str">
        <f t="shared" si="854"/>
        <v>octubre</v>
      </c>
      <c r="Z3902">
        <f>YEAR(BD_PONDERACIONES[[#This Row],[Fecha Ejecución del Ticket]])</f>
        <v>2022</v>
      </c>
      <c r="AA3902" t="str">
        <f t="shared" si="842"/>
        <v>noviembre</v>
      </c>
      <c r="AB3902">
        <f>YEAR(BD_PONDERACIONES[[#This Row],[Fecha de Inspección]])</f>
        <v>2022</v>
      </c>
      <c r="AC3902">
        <f t="shared" si="843"/>
        <v>0.5</v>
      </c>
      <c r="AD3902">
        <f t="shared" si="844"/>
        <v>0.5</v>
      </c>
      <c r="AE3902">
        <f t="shared" si="845"/>
        <v>0.5</v>
      </c>
      <c r="AF3902">
        <f t="shared" si="846"/>
        <v>0.5</v>
      </c>
      <c r="AG3902">
        <f t="shared" si="847"/>
        <v>0.5</v>
      </c>
      <c r="AH3902">
        <f t="shared" si="848"/>
        <v>0.5</v>
      </c>
      <c r="AI3902">
        <f t="shared" si="849"/>
        <v>0.25</v>
      </c>
      <c r="AJ3902">
        <f t="shared" si="850"/>
        <v>0.25</v>
      </c>
      <c r="AK3902">
        <f t="shared" si="851"/>
        <v>0.5</v>
      </c>
      <c r="AL3902">
        <f t="shared" si="852"/>
        <v>0.5</v>
      </c>
      <c r="AM3902">
        <f t="shared" si="853"/>
        <v>0.5</v>
      </c>
      <c r="AN3902" s="6">
        <f t="shared" si="855"/>
        <v>1</v>
      </c>
      <c r="AO3902" t="str">
        <f>VLOOKUP(BD_PONDERACIONES[[#This Row],[Comuna]],Tabla3[#All],2,0)</f>
        <v>Cordillera</v>
      </c>
    </row>
    <row r="3903" spans="1:41" x14ac:dyDescent="0.35">
      <c r="A3903" t="s">
        <v>18699</v>
      </c>
      <c r="B3903" t="s">
        <v>18700</v>
      </c>
      <c r="C3903" t="s">
        <v>18701</v>
      </c>
      <c r="D3903" s="5">
        <v>44882</v>
      </c>
      <c r="E3903" s="5">
        <v>44853</v>
      </c>
      <c r="F3903" t="s">
        <v>763</v>
      </c>
      <c r="G3903" t="s">
        <v>18702</v>
      </c>
      <c r="H3903" t="s">
        <v>1886</v>
      </c>
      <c r="J3903" t="s">
        <v>756</v>
      </c>
      <c r="K3903" t="s">
        <v>756</v>
      </c>
      <c r="L3903" t="s">
        <v>757</v>
      </c>
      <c r="M3903" t="s">
        <v>757</v>
      </c>
      <c r="N3903" t="s">
        <v>756</v>
      </c>
      <c r="O3903" t="s">
        <v>756</v>
      </c>
      <c r="P3903" t="s">
        <v>758</v>
      </c>
      <c r="Q3903" t="s">
        <v>759</v>
      </c>
      <c r="R3903" t="s">
        <v>759</v>
      </c>
      <c r="S3903" t="s">
        <v>757</v>
      </c>
      <c r="T3903" t="s">
        <v>757</v>
      </c>
      <c r="U3903" t="s">
        <v>757</v>
      </c>
      <c r="V3903" t="s">
        <v>756</v>
      </c>
      <c r="W3903" t="s">
        <v>768</v>
      </c>
      <c r="X3903" t="s">
        <v>18703</v>
      </c>
      <c r="Y3903" t="str">
        <f t="shared" si="854"/>
        <v>octubre</v>
      </c>
      <c r="Z3903">
        <f>YEAR(BD_PONDERACIONES[[#This Row],[Fecha Ejecución del Ticket]])</f>
        <v>2022</v>
      </c>
      <c r="AA3903" t="str">
        <f t="shared" si="842"/>
        <v>noviembre</v>
      </c>
      <c r="AB3903">
        <f>YEAR(BD_PONDERACIONES[[#This Row],[Fecha de Inspección]])</f>
        <v>2022</v>
      </c>
      <c r="AC3903">
        <f t="shared" si="843"/>
        <v>0.5</v>
      </c>
      <c r="AD3903">
        <f t="shared" si="844"/>
        <v>0.5</v>
      </c>
      <c r="AE3903">
        <f t="shared" si="845"/>
        <v>0.5</v>
      </c>
      <c r="AF3903">
        <f t="shared" si="846"/>
        <v>0.5</v>
      </c>
      <c r="AG3903">
        <f t="shared" si="847"/>
        <v>0.5</v>
      </c>
      <c r="AH3903">
        <f t="shared" si="848"/>
        <v>0.5</v>
      </c>
      <c r="AI3903">
        <f t="shared" si="849"/>
        <v>0.25</v>
      </c>
      <c r="AJ3903">
        <f t="shared" si="850"/>
        <v>0.25</v>
      </c>
      <c r="AK3903">
        <f t="shared" si="851"/>
        <v>0.5</v>
      </c>
      <c r="AL3903">
        <f t="shared" si="852"/>
        <v>0.5</v>
      </c>
      <c r="AM3903">
        <f t="shared" si="853"/>
        <v>0.17499999999999999</v>
      </c>
      <c r="AN3903" s="6">
        <f t="shared" si="855"/>
        <v>0.93500000000000005</v>
      </c>
      <c r="AO3903" t="str">
        <f>VLOOKUP(BD_PONDERACIONES[[#This Row],[Comuna]],Tabla3[#All],2,0)</f>
        <v>Cordillera</v>
      </c>
    </row>
    <row r="3904" spans="1:41" x14ac:dyDescent="0.35">
      <c r="A3904" t="s">
        <v>18704</v>
      </c>
      <c r="B3904" t="s">
        <v>18705</v>
      </c>
      <c r="C3904" t="s">
        <v>18706</v>
      </c>
      <c r="D3904" s="5">
        <v>44882</v>
      </c>
      <c r="E3904" s="5">
        <v>44852</v>
      </c>
      <c r="F3904" t="s">
        <v>763</v>
      </c>
      <c r="G3904" t="s">
        <v>18707</v>
      </c>
      <c r="H3904" t="s">
        <v>1886</v>
      </c>
      <c r="J3904" t="s">
        <v>756</v>
      </c>
      <c r="K3904" t="s">
        <v>756</v>
      </c>
      <c r="L3904" t="s">
        <v>757</v>
      </c>
      <c r="M3904" t="s">
        <v>757</v>
      </c>
      <c r="N3904" t="s">
        <v>756</v>
      </c>
      <c r="O3904" t="s">
        <v>756</v>
      </c>
      <c r="P3904" t="s">
        <v>758</v>
      </c>
      <c r="Q3904" t="s">
        <v>759</v>
      </c>
      <c r="R3904" t="s">
        <v>759</v>
      </c>
      <c r="S3904" t="s">
        <v>757</v>
      </c>
      <c r="T3904" t="s">
        <v>757</v>
      </c>
      <c r="U3904" t="s">
        <v>757</v>
      </c>
      <c r="V3904" t="s">
        <v>756</v>
      </c>
      <c r="W3904" t="s">
        <v>768</v>
      </c>
      <c r="X3904" t="s">
        <v>18708</v>
      </c>
      <c r="Y3904" t="str">
        <f t="shared" si="854"/>
        <v>octubre</v>
      </c>
      <c r="Z3904">
        <f>YEAR(BD_PONDERACIONES[[#This Row],[Fecha Ejecución del Ticket]])</f>
        <v>2022</v>
      </c>
      <c r="AA3904" t="str">
        <f t="shared" si="842"/>
        <v>noviembre</v>
      </c>
      <c r="AB3904">
        <f>YEAR(BD_PONDERACIONES[[#This Row],[Fecha de Inspección]])</f>
        <v>2022</v>
      </c>
      <c r="AC3904">
        <f t="shared" si="843"/>
        <v>0.5</v>
      </c>
      <c r="AD3904">
        <f t="shared" si="844"/>
        <v>0.5</v>
      </c>
      <c r="AE3904">
        <f t="shared" si="845"/>
        <v>0.5</v>
      </c>
      <c r="AF3904">
        <f t="shared" si="846"/>
        <v>0.5</v>
      </c>
      <c r="AG3904">
        <f t="shared" si="847"/>
        <v>0.5</v>
      </c>
      <c r="AH3904">
        <f t="shared" si="848"/>
        <v>0.5</v>
      </c>
      <c r="AI3904">
        <f t="shared" si="849"/>
        <v>0.25</v>
      </c>
      <c r="AJ3904">
        <f t="shared" si="850"/>
        <v>0.25</v>
      </c>
      <c r="AK3904">
        <f t="shared" si="851"/>
        <v>0.5</v>
      </c>
      <c r="AL3904">
        <f t="shared" si="852"/>
        <v>0.5</v>
      </c>
      <c r="AM3904">
        <f t="shared" si="853"/>
        <v>0.17499999999999999</v>
      </c>
      <c r="AN3904" s="6">
        <f t="shared" si="855"/>
        <v>0.93500000000000005</v>
      </c>
      <c r="AO3904" t="str">
        <f>VLOOKUP(BD_PONDERACIONES[[#This Row],[Comuna]],Tabla3[#All],2,0)</f>
        <v>Cordillera</v>
      </c>
    </row>
    <row r="3905" spans="1:41" x14ac:dyDescent="0.35">
      <c r="A3905" t="s">
        <v>18709</v>
      </c>
      <c r="B3905" t="s">
        <v>18710</v>
      </c>
      <c r="C3905" t="s">
        <v>18711</v>
      </c>
      <c r="D3905" s="5">
        <v>44882</v>
      </c>
      <c r="E3905" s="5">
        <v>44858</v>
      </c>
      <c r="F3905" t="s">
        <v>763</v>
      </c>
      <c r="G3905" t="s">
        <v>18712</v>
      </c>
      <c r="H3905" t="s">
        <v>1886</v>
      </c>
      <c r="J3905" t="s">
        <v>756</v>
      </c>
      <c r="K3905" t="s">
        <v>756</v>
      </c>
      <c r="L3905" t="s">
        <v>757</v>
      </c>
      <c r="M3905" t="s">
        <v>757</v>
      </c>
      <c r="N3905" t="s">
        <v>756</v>
      </c>
      <c r="O3905" t="s">
        <v>756</v>
      </c>
      <c r="P3905" t="s">
        <v>758</v>
      </c>
      <c r="Q3905" t="s">
        <v>759</v>
      </c>
      <c r="R3905" t="s">
        <v>759</v>
      </c>
      <c r="S3905" t="s">
        <v>757</v>
      </c>
      <c r="T3905" t="s">
        <v>757</v>
      </c>
      <c r="U3905" t="s">
        <v>757</v>
      </c>
      <c r="V3905" t="s">
        <v>773</v>
      </c>
      <c r="W3905" t="s">
        <v>773</v>
      </c>
      <c r="X3905" t="s">
        <v>4617</v>
      </c>
      <c r="Y3905" t="str">
        <f t="shared" si="854"/>
        <v>octubre</v>
      </c>
      <c r="Z3905">
        <f>YEAR(BD_PONDERACIONES[[#This Row],[Fecha Ejecución del Ticket]])</f>
        <v>2022</v>
      </c>
      <c r="AA3905" t="str">
        <f t="shared" si="842"/>
        <v>noviembre</v>
      </c>
      <c r="AB3905">
        <f>YEAR(BD_PONDERACIONES[[#This Row],[Fecha de Inspección]])</f>
        <v>2022</v>
      </c>
      <c r="AC3905">
        <f t="shared" si="843"/>
        <v>0.5</v>
      </c>
      <c r="AD3905">
        <f t="shared" si="844"/>
        <v>0.5</v>
      </c>
      <c r="AE3905">
        <f t="shared" si="845"/>
        <v>0.5</v>
      </c>
      <c r="AF3905">
        <f t="shared" si="846"/>
        <v>0.5</v>
      </c>
      <c r="AG3905">
        <f t="shared" si="847"/>
        <v>0.5</v>
      </c>
      <c r="AH3905">
        <f t="shared" si="848"/>
        <v>0.5</v>
      </c>
      <c r="AI3905">
        <f t="shared" si="849"/>
        <v>0.25</v>
      </c>
      <c r="AJ3905">
        <f t="shared" si="850"/>
        <v>0.25</v>
      </c>
      <c r="AK3905">
        <f t="shared" si="851"/>
        <v>0.5</v>
      </c>
      <c r="AL3905">
        <f t="shared" si="852"/>
        <v>0</v>
      </c>
      <c r="AM3905">
        <f t="shared" si="853"/>
        <v>0</v>
      </c>
      <c r="AN3905" s="6">
        <f t="shared" si="855"/>
        <v>0.8</v>
      </c>
      <c r="AO3905" t="str">
        <f>VLOOKUP(BD_PONDERACIONES[[#This Row],[Comuna]],Tabla3[#All],2,0)</f>
        <v>Cordillera</v>
      </c>
    </row>
    <row r="3906" spans="1:41" x14ac:dyDescent="0.35">
      <c r="A3906" t="s">
        <v>18713</v>
      </c>
      <c r="B3906" t="s">
        <v>18714</v>
      </c>
      <c r="C3906" t="s">
        <v>18715</v>
      </c>
      <c r="D3906" s="5">
        <v>44882</v>
      </c>
      <c r="E3906" s="5">
        <v>44861</v>
      </c>
      <c r="F3906" t="s">
        <v>763</v>
      </c>
      <c r="G3906" t="s">
        <v>18716</v>
      </c>
      <c r="H3906" t="s">
        <v>1886</v>
      </c>
      <c r="J3906" t="s">
        <v>756</v>
      </c>
      <c r="K3906" t="s">
        <v>756</v>
      </c>
      <c r="L3906" t="s">
        <v>757</v>
      </c>
      <c r="M3906" t="s">
        <v>757</v>
      </c>
      <c r="N3906" t="s">
        <v>756</v>
      </c>
      <c r="O3906" t="s">
        <v>756</v>
      </c>
      <c r="P3906" t="s">
        <v>758</v>
      </c>
      <c r="Q3906" t="s">
        <v>759</v>
      </c>
      <c r="R3906" t="s">
        <v>759</v>
      </c>
      <c r="S3906" t="s">
        <v>757</v>
      </c>
      <c r="T3906" t="s">
        <v>757</v>
      </c>
      <c r="U3906" t="s">
        <v>757</v>
      </c>
      <c r="V3906" t="s">
        <v>756</v>
      </c>
      <c r="W3906" t="s">
        <v>768</v>
      </c>
      <c r="X3906" t="s">
        <v>18717</v>
      </c>
      <c r="Y3906" t="str">
        <f t="shared" si="854"/>
        <v>octubre</v>
      </c>
      <c r="Z3906">
        <f>YEAR(BD_PONDERACIONES[[#This Row],[Fecha Ejecución del Ticket]])</f>
        <v>2022</v>
      </c>
      <c r="AA3906" t="str">
        <f t="shared" ref="AA3906:AA3969" si="856">TEXT(D3906,"MMMM")</f>
        <v>noviembre</v>
      </c>
      <c r="AB3906">
        <f>YEAR(BD_PONDERACIONES[[#This Row],[Fecha de Inspección]])</f>
        <v>2022</v>
      </c>
      <c r="AC3906">
        <f t="shared" ref="AC3906:AC3969" si="857">IF(OR(J3906="Cumple",J3906="No Aplica"),0.5,0)</f>
        <v>0.5</v>
      </c>
      <c r="AD3906">
        <f t="shared" ref="AD3906:AD3969" si="858">IF(OR(K3906="CUMPLE",K3906="No Aplica"),0.5,0)</f>
        <v>0.5</v>
      </c>
      <c r="AE3906">
        <f t="shared" ref="AE3906:AE3969" si="859">IF(OR(L3906="CUMPLE",L3906="No Aplica"),0.5,0)</f>
        <v>0.5</v>
      </c>
      <c r="AF3906">
        <f t="shared" ref="AF3906:AF3969" si="860">IF(OR(M3906="CUMPLE",M3906="No Aplica"),0.5,0)</f>
        <v>0.5</v>
      </c>
      <c r="AG3906">
        <f t="shared" ref="AG3906:AG3969" si="861">IF(OR(N3906="CUMPLE",N3906="No Aplica"),0.5,IF(N3906="Cumple Mayormente",0.325,IF(N3906="Cumple Parcialmente",0.175,0)))</f>
        <v>0.5</v>
      </c>
      <c r="AH3906">
        <f t="shared" ref="AH3906:AH3969" si="862">IF(OR(O3906="CUMPLE",O3906="No Aplica"),0.5,IF(O3906="Cumple Mayormente",0.325,IF(O3906="Cumple Parcialmente",0.175,0)))</f>
        <v>0.5</v>
      </c>
      <c r="AI3906">
        <f t="shared" ref="AI3906:AI3969" si="863">IF(OR(S3906="CUMPLE",S3906="No Aplica"),0.25,IF(S3906="Cumple Mayormente",0.1625,IF(S3906="Cumple Parcialmente",0.0875,0)))</f>
        <v>0.25</v>
      </c>
      <c r="AJ3906">
        <f t="shared" ref="AJ3906:AJ3969" si="864">IF(OR(T3906="CUMPLE",T3906="No Aplica"),0.25,IF(T3906="Cumple Mayormente",0.1625,IF(T3906="Cumple Parcialmente",0.0875,0)))</f>
        <v>0.25</v>
      </c>
      <c r="AK3906">
        <f t="shared" ref="AK3906:AK3969" si="865">IF(OR(U3906="CUMPLE",U3906="No Aplica"),0.5,IF(U3906="Cumple Mayormente",0.325,IF(U3906="Cumple Parcialmente",0.175,0)))</f>
        <v>0.5</v>
      </c>
      <c r="AL3906">
        <f t="shared" ref="AL3906:AL3969" si="866">IF(OR(V3906="CUMPLE",V3906="No Aplica"),0.5,IF(V3906="Cumple Mayormente",0.325,IF(V3906="Cumple Parcialmente",0.175,0)))</f>
        <v>0.5</v>
      </c>
      <c r="AM3906">
        <f t="shared" ref="AM3906:AM3969" si="867">IF(OR(W3906="CUMPLE",W3906="No Aplica"),0.5,IF(W3906="Cumple Mayormente",0.325,IF(W3906="Cumple Parcialmente",0.175,0)))</f>
        <v>0.17499999999999999</v>
      </c>
      <c r="AN3906" s="6">
        <f t="shared" si="855"/>
        <v>0.93500000000000005</v>
      </c>
      <c r="AO3906" t="str">
        <f>VLOOKUP(BD_PONDERACIONES[[#This Row],[Comuna]],Tabla3[#All],2,0)</f>
        <v>Cordillera</v>
      </c>
    </row>
    <row r="3907" spans="1:41" x14ac:dyDescent="0.35">
      <c r="A3907" t="s">
        <v>18718</v>
      </c>
      <c r="B3907" t="s">
        <v>18719</v>
      </c>
      <c r="C3907" t="s">
        <v>18720</v>
      </c>
      <c r="D3907" s="5">
        <v>44883</v>
      </c>
      <c r="E3907" s="5">
        <v>44848</v>
      </c>
      <c r="F3907" t="s">
        <v>763</v>
      </c>
      <c r="G3907" t="s">
        <v>18721</v>
      </c>
      <c r="H3907" t="s">
        <v>3795</v>
      </c>
      <c r="J3907" t="s">
        <v>756</v>
      </c>
      <c r="K3907" t="s">
        <v>756</v>
      </c>
      <c r="L3907" t="s">
        <v>757</v>
      </c>
      <c r="M3907" t="s">
        <v>757</v>
      </c>
      <c r="N3907" t="s">
        <v>756</v>
      </c>
      <c r="O3907" t="s">
        <v>756</v>
      </c>
      <c r="P3907" t="s">
        <v>765</v>
      </c>
      <c r="Q3907" t="s">
        <v>18722</v>
      </c>
      <c r="R3907" t="s">
        <v>18723</v>
      </c>
      <c r="S3907" t="s">
        <v>756</v>
      </c>
      <c r="T3907" t="s">
        <v>756</v>
      </c>
      <c r="U3907" t="s">
        <v>756</v>
      </c>
      <c r="V3907" t="s">
        <v>756</v>
      </c>
      <c r="W3907" t="s">
        <v>756</v>
      </c>
      <c r="X3907" t="s">
        <v>18724</v>
      </c>
      <c r="Y3907" t="str">
        <f t="shared" si="854"/>
        <v>octubre</v>
      </c>
      <c r="Z3907">
        <f>YEAR(BD_PONDERACIONES[[#This Row],[Fecha Ejecución del Ticket]])</f>
        <v>2022</v>
      </c>
      <c r="AA3907" t="str">
        <f t="shared" si="856"/>
        <v>noviembre</v>
      </c>
      <c r="AB3907">
        <f>YEAR(BD_PONDERACIONES[[#This Row],[Fecha de Inspección]])</f>
        <v>2022</v>
      </c>
      <c r="AC3907">
        <f t="shared" si="857"/>
        <v>0.5</v>
      </c>
      <c r="AD3907">
        <f t="shared" si="858"/>
        <v>0.5</v>
      </c>
      <c r="AE3907">
        <f t="shared" si="859"/>
        <v>0.5</v>
      </c>
      <c r="AF3907">
        <f t="shared" si="860"/>
        <v>0.5</v>
      </c>
      <c r="AG3907">
        <f t="shared" si="861"/>
        <v>0.5</v>
      </c>
      <c r="AH3907">
        <f t="shared" si="862"/>
        <v>0.5</v>
      </c>
      <c r="AI3907">
        <f t="shared" si="863"/>
        <v>0.25</v>
      </c>
      <c r="AJ3907">
        <f t="shared" si="864"/>
        <v>0.25</v>
      </c>
      <c r="AK3907">
        <f t="shared" si="865"/>
        <v>0.5</v>
      </c>
      <c r="AL3907">
        <f t="shared" si="866"/>
        <v>0.5</v>
      </c>
      <c r="AM3907">
        <f t="shared" si="867"/>
        <v>0.5</v>
      </c>
      <c r="AN3907" s="6">
        <f t="shared" si="855"/>
        <v>1</v>
      </c>
      <c r="AO3907" t="str">
        <f>VLOOKUP(BD_PONDERACIONES[[#This Row],[Comuna]],Tabla3[#All],2,0)</f>
        <v>Cordillera</v>
      </c>
    </row>
    <row r="3908" spans="1:41" x14ac:dyDescent="0.35">
      <c r="A3908" t="s">
        <v>18725</v>
      </c>
      <c r="B3908" t="s">
        <v>18726</v>
      </c>
      <c r="C3908" t="s">
        <v>18727</v>
      </c>
      <c r="D3908" s="5">
        <v>44883</v>
      </c>
      <c r="E3908" s="5">
        <v>44780</v>
      </c>
      <c r="F3908" t="s">
        <v>753</v>
      </c>
      <c r="G3908" t="s">
        <v>18728</v>
      </c>
      <c r="H3908" t="s">
        <v>2882</v>
      </c>
      <c r="J3908" t="s">
        <v>756</v>
      </c>
      <c r="K3908" t="s">
        <v>756</v>
      </c>
      <c r="L3908" t="s">
        <v>773</v>
      </c>
      <c r="M3908" t="s">
        <v>773</v>
      </c>
      <c r="N3908" t="s">
        <v>756</v>
      </c>
      <c r="O3908" t="s">
        <v>756</v>
      </c>
      <c r="P3908" t="s">
        <v>758</v>
      </c>
      <c r="Q3908" t="s">
        <v>759</v>
      </c>
      <c r="R3908" t="s">
        <v>759</v>
      </c>
      <c r="S3908" t="s">
        <v>757</v>
      </c>
      <c r="T3908" t="s">
        <v>757</v>
      </c>
      <c r="U3908" t="s">
        <v>757</v>
      </c>
      <c r="V3908" t="s">
        <v>756</v>
      </c>
      <c r="W3908" t="s">
        <v>756</v>
      </c>
      <c r="X3908" t="s">
        <v>18729</v>
      </c>
      <c r="Y3908" t="str">
        <f t="shared" si="854"/>
        <v>agosto</v>
      </c>
      <c r="Z3908">
        <f>YEAR(BD_PONDERACIONES[[#This Row],[Fecha Ejecución del Ticket]])</f>
        <v>2022</v>
      </c>
      <c r="AA3908" t="str">
        <f t="shared" si="856"/>
        <v>noviembre</v>
      </c>
      <c r="AB3908">
        <f>YEAR(BD_PONDERACIONES[[#This Row],[Fecha de Inspección]])</f>
        <v>2022</v>
      </c>
      <c r="AC3908">
        <f t="shared" si="857"/>
        <v>0.5</v>
      </c>
      <c r="AD3908">
        <f t="shared" si="858"/>
        <v>0.5</v>
      </c>
      <c r="AE3908">
        <f t="shared" si="859"/>
        <v>0</v>
      </c>
      <c r="AF3908">
        <f t="shared" si="860"/>
        <v>0</v>
      </c>
      <c r="AG3908">
        <f t="shared" si="861"/>
        <v>0.5</v>
      </c>
      <c r="AH3908">
        <f t="shared" si="862"/>
        <v>0.5</v>
      </c>
      <c r="AI3908">
        <f t="shared" si="863"/>
        <v>0.25</v>
      </c>
      <c r="AJ3908">
        <f t="shared" si="864"/>
        <v>0.25</v>
      </c>
      <c r="AK3908">
        <f t="shared" si="865"/>
        <v>0.5</v>
      </c>
      <c r="AL3908">
        <f t="shared" si="866"/>
        <v>0.5</v>
      </c>
      <c r="AM3908">
        <f t="shared" si="867"/>
        <v>0.5</v>
      </c>
      <c r="AN3908" s="6">
        <f t="shared" si="855"/>
        <v>0.7</v>
      </c>
      <c r="AO3908" t="str">
        <f>VLOOKUP(BD_PONDERACIONES[[#This Row],[Comuna]],Tabla3[#All],2,0)</f>
        <v>Cordillera</v>
      </c>
    </row>
    <row r="3909" spans="1:41" x14ac:dyDescent="0.35">
      <c r="A3909" t="s">
        <v>18730</v>
      </c>
      <c r="B3909" t="s">
        <v>18731</v>
      </c>
      <c r="C3909" t="s">
        <v>18732</v>
      </c>
      <c r="D3909" s="5">
        <v>44883</v>
      </c>
      <c r="E3909" s="5">
        <v>44776</v>
      </c>
      <c r="F3909" t="s">
        <v>753</v>
      </c>
      <c r="G3909" t="s">
        <v>18733</v>
      </c>
      <c r="H3909" t="s">
        <v>2882</v>
      </c>
      <c r="J3909" t="s">
        <v>756</v>
      </c>
      <c r="K3909" t="s">
        <v>756</v>
      </c>
      <c r="L3909" t="s">
        <v>773</v>
      </c>
      <c r="M3909" t="s">
        <v>773</v>
      </c>
      <c r="N3909" t="s">
        <v>756</v>
      </c>
      <c r="O3909" t="s">
        <v>756</v>
      </c>
      <c r="P3909" t="s">
        <v>758</v>
      </c>
      <c r="Q3909" t="s">
        <v>759</v>
      </c>
      <c r="R3909" t="s">
        <v>759</v>
      </c>
      <c r="S3909" t="s">
        <v>757</v>
      </c>
      <c r="T3909" t="s">
        <v>757</v>
      </c>
      <c r="U3909" t="s">
        <v>757</v>
      </c>
      <c r="V3909" t="s">
        <v>773</v>
      </c>
      <c r="W3909" t="s">
        <v>773</v>
      </c>
      <c r="X3909" t="s">
        <v>18734</v>
      </c>
      <c r="Y3909" t="str">
        <f t="shared" si="854"/>
        <v>agosto</v>
      </c>
      <c r="Z3909">
        <f>YEAR(BD_PONDERACIONES[[#This Row],[Fecha Ejecución del Ticket]])</f>
        <v>2022</v>
      </c>
      <c r="AA3909" t="str">
        <f t="shared" si="856"/>
        <v>noviembre</v>
      </c>
      <c r="AB3909">
        <f>YEAR(BD_PONDERACIONES[[#This Row],[Fecha de Inspección]])</f>
        <v>2022</v>
      </c>
      <c r="AC3909">
        <f t="shared" si="857"/>
        <v>0.5</v>
      </c>
      <c r="AD3909">
        <f t="shared" si="858"/>
        <v>0.5</v>
      </c>
      <c r="AE3909">
        <f t="shared" si="859"/>
        <v>0</v>
      </c>
      <c r="AF3909">
        <f t="shared" si="860"/>
        <v>0</v>
      </c>
      <c r="AG3909">
        <f t="shared" si="861"/>
        <v>0.5</v>
      </c>
      <c r="AH3909">
        <f t="shared" si="862"/>
        <v>0.5</v>
      </c>
      <c r="AI3909">
        <f t="shared" si="863"/>
        <v>0.25</v>
      </c>
      <c r="AJ3909">
        <f t="shared" si="864"/>
        <v>0.25</v>
      </c>
      <c r="AK3909">
        <f t="shared" si="865"/>
        <v>0.5</v>
      </c>
      <c r="AL3909">
        <f t="shared" si="866"/>
        <v>0</v>
      </c>
      <c r="AM3909">
        <f t="shared" si="867"/>
        <v>0</v>
      </c>
      <c r="AN3909" s="6">
        <f t="shared" si="855"/>
        <v>0.5</v>
      </c>
      <c r="AO3909" t="str">
        <f>VLOOKUP(BD_PONDERACIONES[[#This Row],[Comuna]],Tabla3[#All],2,0)</f>
        <v>Cordillera</v>
      </c>
    </row>
    <row r="3910" spans="1:41" x14ac:dyDescent="0.35">
      <c r="A3910" t="s">
        <v>18735</v>
      </c>
      <c r="B3910" t="s">
        <v>18736</v>
      </c>
      <c r="C3910" t="s">
        <v>18737</v>
      </c>
      <c r="D3910" s="5">
        <v>44883</v>
      </c>
      <c r="E3910" s="5">
        <v>44775</v>
      </c>
      <c r="F3910" t="s">
        <v>753</v>
      </c>
      <c r="G3910" t="s">
        <v>18738</v>
      </c>
      <c r="H3910" t="s">
        <v>2882</v>
      </c>
      <c r="J3910" t="s">
        <v>756</v>
      </c>
      <c r="K3910" t="s">
        <v>756</v>
      </c>
      <c r="L3910" t="s">
        <v>757</v>
      </c>
      <c r="M3910" t="s">
        <v>757</v>
      </c>
      <c r="N3910" t="s">
        <v>768</v>
      </c>
      <c r="O3910" t="s">
        <v>768</v>
      </c>
      <c r="P3910" t="s">
        <v>758</v>
      </c>
      <c r="Q3910" t="s">
        <v>759</v>
      </c>
      <c r="R3910" t="s">
        <v>759</v>
      </c>
      <c r="S3910" t="s">
        <v>757</v>
      </c>
      <c r="T3910" t="s">
        <v>757</v>
      </c>
      <c r="U3910" t="s">
        <v>757</v>
      </c>
      <c r="V3910" t="s">
        <v>756</v>
      </c>
      <c r="W3910" t="s">
        <v>768</v>
      </c>
      <c r="X3910" t="s">
        <v>18739</v>
      </c>
      <c r="Y3910" t="str">
        <f t="shared" si="854"/>
        <v>agosto</v>
      </c>
      <c r="Z3910">
        <f>YEAR(BD_PONDERACIONES[[#This Row],[Fecha Ejecución del Ticket]])</f>
        <v>2022</v>
      </c>
      <c r="AA3910" t="str">
        <f t="shared" si="856"/>
        <v>noviembre</v>
      </c>
      <c r="AB3910">
        <f>YEAR(BD_PONDERACIONES[[#This Row],[Fecha de Inspección]])</f>
        <v>2022</v>
      </c>
      <c r="AC3910">
        <f t="shared" si="857"/>
        <v>0.5</v>
      </c>
      <c r="AD3910">
        <f t="shared" si="858"/>
        <v>0.5</v>
      </c>
      <c r="AE3910">
        <f t="shared" si="859"/>
        <v>0.5</v>
      </c>
      <c r="AF3910">
        <f t="shared" si="860"/>
        <v>0.5</v>
      </c>
      <c r="AG3910">
        <f t="shared" si="861"/>
        <v>0.17499999999999999</v>
      </c>
      <c r="AH3910">
        <f t="shared" si="862"/>
        <v>0.17499999999999999</v>
      </c>
      <c r="AI3910">
        <f t="shared" si="863"/>
        <v>0.25</v>
      </c>
      <c r="AJ3910">
        <f t="shared" si="864"/>
        <v>0.25</v>
      </c>
      <c r="AK3910">
        <f t="shared" si="865"/>
        <v>0.5</v>
      </c>
      <c r="AL3910">
        <f t="shared" si="866"/>
        <v>0.5</v>
      </c>
      <c r="AM3910">
        <f t="shared" si="867"/>
        <v>0.17499999999999999</v>
      </c>
      <c r="AN3910" s="6">
        <f t="shared" si="855"/>
        <v>0.83750000000000002</v>
      </c>
      <c r="AO3910" t="str">
        <f>VLOOKUP(BD_PONDERACIONES[[#This Row],[Comuna]],Tabla3[#All],2,0)</f>
        <v>Cordillera</v>
      </c>
    </row>
    <row r="3911" spans="1:41" x14ac:dyDescent="0.35">
      <c r="A3911" t="s">
        <v>18740</v>
      </c>
      <c r="B3911" t="s">
        <v>18741</v>
      </c>
      <c r="C3911" t="s">
        <v>18742</v>
      </c>
      <c r="D3911" s="5">
        <v>44883</v>
      </c>
      <c r="E3911" s="5">
        <v>44784</v>
      </c>
      <c r="F3911" t="s">
        <v>753</v>
      </c>
      <c r="G3911" t="s">
        <v>18743</v>
      </c>
      <c r="H3911" t="s">
        <v>2882</v>
      </c>
      <c r="J3911" t="s">
        <v>756</v>
      </c>
      <c r="K3911" t="s">
        <v>756</v>
      </c>
      <c r="L3911" t="s">
        <v>773</v>
      </c>
      <c r="M3911" t="s">
        <v>773</v>
      </c>
      <c r="N3911" t="s">
        <v>756</v>
      </c>
      <c r="O3911" t="s">
        <v>756</v>
      </c>
      <c r="P3911" t="s">
        <v>758</v>
      </c>
      <c r="Q3911" t="s">
        <v>759</v>
      </c>
      <c r="R3911" t="s">
        <v>759</v>
      </c>
      <c r="S3911" t="s">
        <v>757</v>
      </c>
      <c r="T3911" t="s">
        <v>757</v>
      </c>
      <c r="U3911" t="s">
        <v>757</v>
      </c>
      <c r="V3911" t="s">
        <v>756</v>
      </c>
      <c r="W3911" t="s">
        <v>768</v>
      </c>
      <c r="X3911" t="s">
        <v>18744</v>
      </c>
      <c r="Y3911" t="str">
        <f t="shared" si="854"/>
        <v>agosto</v>
      </c>
      <c r="Z3911">
        <f>YEAR(BD_PONDERACIONES[[#This Row],[Fecha Ejecución del Ticket]])</f>
        <v>2022</v>
      </c>
      <c r="AA3911" t="str">
        <f t="shared" si="856"/>
        <v>noviembre</v>
      </c>
      <c r="AB3911">
        <f>YEAR(BD_PONDERACIONES[[#This Row],[Fecha de Inspección]])</f>
        <v>2022</v>
      </c>
      <c r="AC3911">
        <f t="shared" si="857"/>
        <v>0.5</v>
      </c>
      <c r="AD3911">
        <f t="shared" si="858"/>
        <v>0.5</v>
      </c>
      <c r="AE3911">
        <f t="shared" si="859"/>
        <v>0</v>
      </c>
      <c r="AF3911">
        <f t="shared" si="860"/>
        <v>0</v>
      </c>
      <c r="AG3911">
        <f t="shared" si="861"/>
        <v>0.5</v>
      </c>
      <c r="AH3911">
        <f t="shared" si="862"/>
        <v>0.5</v>
      </c>
      <c r="AI3911">
        <f t="shared" si="863"/>
        <v>0.25</v>
      </c>
      <c r="AJ3911">
        <f t="shared" si="864"/>
        <v>0.25</v>
      </c>
      <c r="AK3911">
        <f t="shared" si="865"/>
        <v>0.5</v>
      </c>
      <c r="AL3911">
        <f t="shared" si="866"/>
        <v>0.5</v>
      </c>
      <c r="AM3911">
        <f t="shared" si="867"/>
        <v>0.17499999999999999</v>
      </c>
      <c r="AN3911" s="6">
        <f t="shared" si="855"/>
        <v>0.63500000000000001</v>
      </c>
      <c r="AO3911" t="str">
        <f>VLOOKUP(BD_PONDERACIONES[[#This Row],[Comuna]],Tabla3[#All],2,0)</f>
        <v>Cordillera</v>
      </c>
    </row>
    <row r="3912" spans="1:41" x14ac:dyDescent="0.35">
      <c r="A3912" t="s">
        <v>18745</v>
      </c>
      <c r="B3912" t="s">
        <v>18746</v>
      </c>
      <c r="C3912" t="s">
        <v>18747</v>
      </c>
      <c r="D3912" s="5">
        <v>44883</v>
      </c>
      <c r="E3912" s="5">
        <v>44774</v>
      </c>
      <c r="F3912" t="s">
        <v>753</v>
      </c>
      <c r="G3912" t="s">
        <v>18748</v>
      </c>
      <c r="H3912" t="s">
        <v>2882</v>
      </c>
      <c r="J3912" t="s">
        <v>756</v>
      </c>
      <c r="K3912" t="s">
        <v>756</v>
      </c>
      <c r="L3912" t="s">
        <v>757</v>
      </c>
      <c r="M3912" t="s">
        <v>757</v>
      </c>
      <c r="N3912" t="s">
        <v>756</v>
      </c>
      <c r="O3912" t="s">
        <v>756</v>
      </c>
      <c r="P3912" t="s">
        <v>765</v>
      </c>
      <c r="Q3912" t="s">
        <v>759</v>
      </c>
      <c r="R3912" t="s">
        <v>759</v>
      </c>
      <c r="S3912" t="s">
        <v>756</v>
      </c>
      <c r="T3912" t="s">
        <v>756</v>
      </c>
      <c r="U3912" t="s">
        <v>756</v>
      </c>
      <c r="V3912" t="s">
        <v>756</v>
      </c>
      <c r="W3912" t="s">
        <v>768</v>
      </c>
      <c r="X3912" t="s">
        <v>18749</v>
      </c>
      <c r="Y3912" t="str">
        <f t="shared" si="854"/>
        <v>agosto</v>
      </c>
      <c r="Z3912">
        <f>YEAR(BD_PONDERACIONES[[#This Row],[Fecha Ejecución del Ticket]])</f>
        <v>2022</v>
      </c>
      <c r="AA3912" t="str">
        <f t="shared" si="856"/>
        <v>noviembre</v>
      </c>
      <c r="AB3912">
        <f>YEAR(BD_PONDERACIONES[[#This Row],[Fecha de Inspección]])</f>
        <v>2022</v>
      </c>
      <c r="AC3912">
        <f t="shared" si="857"/>
        <v>0.5</v>
      </c>
      <c r="AD3912">
        <f t="shared" si="858"/>
        <v>0.5</v>
      </c>
      <c r="AE3912">
        <f t="shared" si="859"/>
        <v>0.5</v>
      </c>
      <c r="AF3912">
        <f t="shared" si="860"/>
        <v>0.5</v>
      </c>
      <c r="AG3912">
        <f t="shared" si="861"/>
        <v>0.5</v>
      </c>
      <c r="AH3912">
        <f t="shared" si="862"/>
        <v>0.5</v>
      </c>
      <c r="AI3912">
        <f t="shared" si="863"/>
        <v>0.25</v>
      </c>
      <c r="AJ3912">
        <f t="shared" si="864"/>
        <v>0.25</v>
      </c>
      <c r="AK3912">
        <f t="shared" si="865"/>
        <v>0.5</v>
      </c>
      <c r="AL3912">
        <f t="shared" si="866"/>
        <v>0.5</v>
      </c>
      <c r="AM3912">
        <f t="shared" si="867"/>
        <v>0.17499999999999999</v>
      </c>
      <c r="AN3912" s="6">
        <f t="shared" si="855"/>
        <v>0.93500000000000005</v>
      </c>
      <c r="AO3912" t="str">
        <f>VLOOKUP(BD_PONDERACIONES[[#This Row],[Comuna]],Tabla3[#All],2,0)</f>
        <v>Cordillera</v>
      </c>
    </row>
    <row r="3913" spans="1:41" x14ac:dyDescent="0.35">
      <c r="A3913" t="s">
        <v>18750</v>
      </c>
      <c r="B3913" t="s">
        <v>18751</v>
      </c>
      <c r="C3913" t="s">
        <v>18752</v>
      </c>
      <c r="D3913" s="5">
        <v>44883</v>
      </c>
      <c r="E3913" s="5">
        <v>44781</v>
      </c>
      <c r="F3913" t="s">
        <v>753</v>
      </c>
      <c r="G3913" t="s">
        <v>18753</v>
      </c>
      <c r="H3913" t="s">
        <v>2882</v>
      </c>
      <c r="J3913" t="s">
        <v>756</v>
      </c>
      <c r="K3913" t="s">
        <v>756</v>
      </c>
      <c r="L3913" t="s">
        <v>773</v>
      </c>
      <c r="M3913" t="s">
        <v>773</v>
      </c>
      <c r="N3913" t="s">
        <v>756</v>
      </c>
      <c r="O3913" t="s">
        <v>756</v>
      </c>
      <c r="P3913" t="s">
        <v>765</v>
      </c>
      <c r="Q3913" t="s">
        <v>759</v>
      </c>
      <c r="R3913" t="s">
        <v>759</v>
      </c>
      <c r="S3913" t="s">
        <v>756</v>
      </c>
      <c r="T3913" t="s">
        <v>756</v>
      </c>
      <c r="U3913" t="s">
        <v>756</v>
      </c>
      <c r="V3913" t="s">
        <v>756</v>
      </c>
      <c r="W3913" t="s">
        <v>768</v>
      </c>
      <c r="X3913" t="s">
        <v>18486</v>
      </c>
      <c r="Y3913" t="str">
        <f t="shared" si="854"/>
        <v>agosto</v>
      </c>
      <c r="Z3913">
        <f>YEAR(BD_PONDERACIONES[[#This Row],[Fecha Ejecución del Ticket]])</f>
        <v>2022</v>
      </c>
      <c r="AA3913" t="str">
        <f t="shared" si="856"/>
        <v>noviembre</v>
      </c>
      <c r="AB3913">
        <f>YEAR(BD_PONDERACIONES[[#This Row],[Fecha de Inspección]])</f>
        <v>2022</v>
      </c>
      <c r="AC3913">
        <f t="shared" si="857"/>
        <v>0.5</v>
      </c>
      <c r="AD3913">
        <f t="shared" si="858"/>
        <v>0.5</v>
      </c>
      <c r="AE3913">
        <f t="shared" si="859"/>
        <v>0</v>
      </c>
      <c r="AF3913">
        <f t="shared" si="860"/>
        <v>0</v>
      </c>
      <c r="AG3913">
        <f t="shared" si="861"/>
        <v>0.5</v>
      </c>
      <c r="AH3913">
        <f t="shared" si="862"/>
        <v>0.5</v>
      </c>
      <c r="AI3913">
        <f t="shared" si="863"/>
        <v>0.25</v>
      </c>
      <c r="AJ3913">
        <f t="shared" si="864"/>
        <v>0.25</v>
      </c>
      <c r="AK3913">
        <f t="shared" si="865"/>
        <v>0.5</v>
      </c>
      <c r="AL3913">
        <f t="shared" si="866"/>
        <v>0.5</v>
      </c>
      <c r="AM3913">
        <f t="shared" si="867"/>
        <v>0.17499999999999999</v>
      </c>
      <c r="AN3913" s="6">
        <f t="shared" si="855"/>
        <v>0.63500000000000001</v>
      </c>
      <c r="AO3913" t="str">
        <f>VLOOKUP(BD_PONDERACIONES[[#This Row],[Comuna]],Tabla3[#All],2,0)</f>
        <v>Cordillera</v>
      </c>
    </row>
    <row r="3914" spans="1:41" x14ac:dyDescent="0.35">
      <c r="A3914" t="s">
        <v>18754</v>
      </c>
      <c r="B3914" t="s">
        <v>18755</v>
      </c>
      <c r="C3914" t="s">
        <v>18756</v>
      </c>
      <c r="D3914" s="5">
        <v>44883</v>
      </c>
      <c r="E3914" s="5">
        <v>44781</v>
      </c>
      <c r="F3914" t="s">
        <v>753</v>
      </c>
      <c r="G3914" t="s">
        <v>18757</v>
      </c>
      <c r="H3914" t="s">
        <v>2882</v>
      </c>
      <c r="J3914" t="s">
        <v>756</v>
      </c>
      <c r="K3914" t="s">
        <v>756</v>
      </c>
      <c r="L3914" t="s">
        <v>773</v>
      </c>
      <c r="M3914" t="s">
        <v>773</v>
      </c>
      <c r="N3914" t="s">
        <v>756</v>
      </c>
      <c r="O3914" t="s">
        <v>756</v>
      </c>
      <c r="P3914" t="s">
        <v>758</v>
      </c>
      <c r="Q3914" t="s">
        <v>759</v>
      </c>
      <c r="R3914" t="s">
        <v>759</v>
      </c>
      <c r="S3914" t="s">
        <v>757</v>
      </c>
      <c r="T3914" t="s">
        <v>757</v>
      </c>
      <c r="U3914" t="s">
        <v>757</v>
      </c>
      <c r="V3914" t="s">
        <v>756</v>
      </c>
      <c r="W3914" t="s">
        <v>756</v>
      </c>
      <c r="X3914" t="s">
        <v>18758</v>
      </c>
      <c r="Y3914" t="str">
        <f t="shared" si="854"/>
        <v>agosto</v>
      </c>
      <c r="Z3914">
        <f>YEAR(BD_PONDERACIONES[[#This Row],[Fecha Ejecución del Ticket]])</f>
        <v>2022</v>
      </c>
      <c r="AA3914" t="str">
        <f t="shared" si="856"/>
        <v>noviembre</v>
      </c>
      <c r="AB3914">
        <f>YEAR(BD_PONDERACIONES[[#This Row],[Fecha de Inspección]])</f>
        <v>2022</v>
      </c>
      <c r="AC3914">
        <f t="shared" si="857"/>
        <v>0.5</v>
      </c>
      <c r="AD3914">
        <f t="shared" si="858"/>
        <v>0.5</v>
      </c>
      <c r="AE3914">
        <f t="shared" si="859"/>
        <v>0</v>
      </c>
      <c r="AF3914">
        <f t="shared" si="860"/>
        <v>0</v>
      </c>
      <c r="AG3914">
        <f t="shared" si="861"/>
        <v>0.5</v>
      </c>
      <c r="AH3914">
        <f t="shared" si="862"/>
        <v>0.5</v>
      </c>
      <c r="AI3914">
        <f t="shared" si="863"/>
        <v>0.25</v>
      </c>
      <c r="AJ3914">
        <f t="shared" si="864"/>
        <v>0.25</v>
      </c>
      <c r="AK3914">
        <f t="shared" si="865"/>
        <v>0.5</v>
      </c>
      <c r="AL3914">
        <f t="shared" si="866"/>
        <v>0.5</v>
      </c>
      <c r="AM3914">
        <f t="shared" si="867"/>
        <v>0.5</v>
      </c>
      <c r="AN3914" s="6">
        <f t="shared" si="855"/>
        <v>0.7</v>
      </c>
      <c r="AO3914" t="str">
        <f>VLOOKUP(BD_PONDERACIONES[[#This Row],[Comuna]],Tabla3[#All],2,0)</f>
        <v>Cordillera</v>
      </c>
    </row>
    <row r="3915" spans="1:41" x14ac:dyDescent="0.35">
      <c r="A3915" t="s">
        <v>18759</v>
      </c>
      <c r="B3915" t="s">
        <v>18760</v>
      </c>
      <c r="C3915" t="s">
        <v>18761</v>
      </c>
      <c r="D3915" s="5">
        <v>44883</v>
      </c>
      <c r="E3915" s="5">
        <v>44861</v>
      </c>
      <c r="F3915" t="s">
        <v>763</v>
      </c>
      <c r="G3915" t="s">
        <v>18762</v>
      </c>
      <c r="H3915" t="s">
        <v>3795</v>
      </c>
      <c r="J3915" t="s">
        <v>756</v>
      </c>
      <c r="K3915" t="s">
        <v>756</v>
      </c>
      <c r="L3915" t="s">
        <v>757</v>
      </c>
      <c r="M3915" t="s">
        <v>757</v>
      </c>
      <c r="N3915" t="s">
        <v>756</v>
      </c>
      <c r="O3915" t="s">
        <v>756</v>
      </c>
      <c r="P3915" t="s">
        <v>758</v>
      </c>
      <c r="Q3915" t="s">
        <v>759</v>
      </c>
      <c r="R3915" t="s">
        <v>759</v>
      </c>
      <c r="S3915" t="s">
        <v>757</v>
      </c>
      <c r="T3915" t="s">
        <v>757</v>
      </c>
      <c r="U3915" t="s">
        <v>757</v>
      </c>
      <c r="V3915" t="s">
        <v>773</v>
      </c>
      <c r="W3915" t="s">
        <v>773</v>
      </c>
      <c r="X3915" t="s">
        <v>18763</v>
      </c>
      <c r="Y3915" t="str">
        <f t="shared" si="854"/>
        <v>octubre</v>
      </c>
      <c r="Z3915">
        <f>YEAR(BD_PONDERACIONES[[#This Row],[Fecha Ejecución del Ticket]])</f>
        <v>2022</v>
      </c>
      <c r="AA3915" t="str">
        <f t="shared" si="856"/>
        <v>noviembre</v>
      </c>
      <c r="AB3915">
        <f>YEAR(BD_PONDERACIONES[[#This Row],[Fecha de Inspección]])</f>
        <v>2022</v>
      </c>
      <c r="AC3915">
        <f t="shared" si="857"/>
        <v>0.5</v>
      </c>
      <c r="AD3915">
        <f t="shared" si="858"/>
        <v>0.5</v>
      </c>
      <c r="AE3915">
        <f t="shared" si="859"/>
        <v>0.5</v>
      </c>
      <c r="AF3915">
        <f t="shared" si="860"/>
        <v>0.5</v>
      </c>
      <c r="AG3915">
        <f t="shared" si="861"/>
        <v>0.5</v>
      </c>
      <c r="AH3915">
        <f t="shared" si="862"/>
        <v>0.5</v>
      </c>
      <c r="AI3915">
        <f t="shared" si="863"/>
        <v>0.25</v>
      </c>
      <c r="AJ3915">
        <f t="shared" si="864"/>
        <v>0.25</v>
      </c>
      <c r="AK3915">
        <f t="shared" si="865"/>
        <v>0.5</v>
      </c>
      <c r="AL3915">
        <f t="shared" si="866"/>
        <v>0</v>
      </c>
      <c r="AM3915">
        <f t="shared" si="867"/>
        <v>0</v>
      </c>
      <c r="AN3915" s="6">
        <f t="shared" si="855"/>
        <v>0.8</v>
      </c>
      <c r="AO3915" t="str">
        <f>VLOOKUP(BD_PONDERACIONES[[#This Row],[Comuna]],Tabla3[#All],2,0)</f>
        <v>Cordillera</v>
      </c>
    </row>
    <row r="3916" spans="1:41" x14ac:dyDescent="0.35">
      <c r="A3916" t="s">
        <v>18764</v>
      </c>
      <c r="B3916" t="s">
        <v>18765</v>
      </c>
      <c r="C3916" t="s">
        <v>18766</v>
      </c>
      <c r="D3916" s="5">
        <v>44883</v>
      </c>
      <c r="E3916" s="5">
        <v>44844</v>
      </c>
      <c r="F3916" t="s">
        <v>753</v>
      </c>
      <c r="G3916" t="s">
        <v>18767</v>
      </c>
      <c r="H3916" t="s">
        <v>2882</v>
      </c>
      <c r="J3916" t="s">
        <v>756</v>
      </c>
      <c r="K3916" t="s">
        <v>756</v>
      </c>
      <c r="L3916" t="s">
        <v>773</v>
      </c>
      <c r="M3916" t="s">
        <v>773</v>
      </c>
      <c r="N3916" t="s">
        <v>756</v>
      </c>
      <c r="O3916" t="s">
        <v>756</v>
      </c>
      <c r="P3916" t="s">
        <v>765</v>
      </c>
      <c r="Q3916" t="s">
        <v>18768</v>
      </c>
      <c r="R3916" t="s">
        <v>18769</v>
      </c>
      <c r="S3916" t="s">
        <v>756</v>
      </c>
      <c r="T3916" t="s">
        <v>756</v>
      </c>
      <c r="U3916" t="s">
        <v>756</v>
      </c>
      <c r="V3916" t="s">
        <v>756</v>
      </c>
      <c r="W3916" t="s">
        <v>756</v>
      </c>
      <c r="X3916" t="s">
        <v>18770</v>
      </c>
      <c r="Y3916" t="str">
        <f t="shared" si="854"/>
        <v>octubre</v>
      </c>
      <c r="Z3916">
        <f>YEAR(BD_PONDERACIONES[[#This Row],[Fecha Ejecución del Ticket]])</f>
        <v>2022</v>
      </c>
      <c r="AA3916" t="str">
        <f t="shared" si="856"/>
        <v>noviembre</v>
      </c>
      <c r="AB3916">
        <f>YEAR(BD_PONDERACIONES[[#This Row],[Fecha de Inspección]])</f>
        <v>2022</v>
      </c>
      <c r="AC3916">
        <f t="shared" si="857"/>
        <v>0.5</v>
      </c>
      <c r="AD3916">
        <f t="shared" si="858"/>
        <v>0.5</v>
      </c>
      <c r="AE3916">
        <f t="shared" si="859"/>
        <v>0</v>
      </c>
      <c r="AF3916">
        <f t="shared" si="860"/>
        <v>0</v>
      </c>
      <c r="AG3916">
        <f t="shared" si="861"/>
        <v>0.5</v>
      </c>
      <c r="AH3916">
        <f t="shared" si="862"/>
        <v>0.5</v>
      </c>
      <c r="AI3916">
        <f t="shared" si="863"/>
        <v>0.25</v>
      </c>
      <c r="AJ3916">
        <f t="shared" si="864"/>
        <v>0.25</v>
      </c>
      <c r="AK3916">
        <f t="shared" si="865"/>
        <v>0.5</v>
      </c>
      <c r="AL3916">
        <f t="shared" si="866"/>
        <v>0.5</v>
      </c>
      <c r="AM3916">
        <f t="shared" si="867"/>
        <v>0.5</v>
      </c>
      <c r="AN3916" s="6">
        <f t="shared" si="855"/>
        <v>0.7</v>
      </c>
      <c r="AO3916" t="str">
        <f>VLOOKUP(BD_PONDERACIONES[[#This Row],[Comuna]],Tabla3[#All],2,0)</f>
        <v>Cordillera</v>
      </c>
    </row>
    <row r="3917" spans="1:41" x14ac:dyDescent="0.35">
      <c r="A3917" t="s">
        <v>18771</v>
      </c>
      <c r="B3917" t="s">
        <v>18772</v>
      </c>
      <c r="C3917" t="s">
        <v>18773</v>
      </c>
      <c r="D3917" s="5">
        <v>44883</v>
      </c>
      <c r="E3917" s="5">
        <v>44775</v>
      </c>
      <c r="F3917" t="s">
        <v>753</v>
      </c>
      <c r="G3917" t="s">
        <v>18774</v>
      </c>
      <c r="H3917" t="s">
        <v>2882</v>
      </c>
      <c r="J3917" t="s">
        <v>756</v>
      </c>
      <c r="K3917" t="s">
        <v>756</v>
      </c>
      <c r="L3917" t="s">
        <v>773</v>
      </c>
      <c r="M3917" t="s">
        <v>773</v>
      </c>
      <c r="N3917" t="s">
        <v>756</v>
      </c>
      <c r="O3917" t="s">
        <v>756</v>
      </c>
      <c r="P3917" t="s">
        <v>765</v>
      </c>
      <c r="Q3917" t="s">
        <v>759</v>
      </c>
      <c r="R3917" t="s">
        <v>759</v>
      </c>
      <c r="S3917" t="s">
        <v>756</v>
      </c>
      <c r="T3917" t="s">
        <v>756</v>
      </c>
      <c r="U3917" t="s">
        <v>756</v>
      </c>
      <c r="V3917" t="s">
        <v>756</v>
      </c>
      <c r="W3917" t="s">
        <v>756</v>
      </c>
      <c r="X3917" t="s">
        <v>18775</v>
      </c>
      <c r="Y3917" t="str">
        <f t="shared" si="854"/>
        <v>agosto</v>
      </c>
      <c r="Z3917">
        <f>YEAR(BD_PONDERACIONES[[#This Row],[Fecha Ejecución del Ticket]])</f>
        <v>2022</v>
      </c>
      <c r="AA3917" t="str">
        <f t="shared" si="856"/>
        <v>noviembre</v>
      </c>
      <c r="AB3917">
        <f>YEAR(BD_PONDERACIONES[[#This Row],[Fecha de Inspección]])</f>
        <v>2022</v>
      </c>
      <c r="AC3917">
        <f t="shared" si="857"/>
        <v>0.5</v>
      </c>
      <c r="AD3917">
        <f t="shared" si="858"/>
        <v>0.5</v>
      </c>
      <c r="AE3917">
        <f t="shared" si="859"/>
        <v>0</v>
      </c>
      <c r="AF3917">
        <f t="shared" si="860"/>
        <v>0</v>
      </c>
      <c r="AG3917">
        <f t="shared" si="861"/>
        <v>0.5</v>
      </c>
      <c r="AH3917">
        <f t="shared" si="862"/>
        <v>0.5</v>
      </c>
      <c r="AI3917">
        <f t="shared" si="863"/>
        <v>0.25</v>
      </c>
      <c r="AJ3917">
        <f t="shared" si="864"/>
        <v>0.25</v>
      </c>
      <c r="AK3917">
        <f t="shared" si="865"/>
        <v>0.5</v>
      </c>
      <c r="AL3917">
        <f t="shared" si="866"/>
        <v>0.5</v>
      </c>
      <c r="AM3917">
        <f t="shared" si="867"/>
        <v>0.5</v>
      </c>
      <c r="AN3917" s="6">
        <f t="shared" si="855"/>
        <v>0.7</v>
      </c>
      <c r="AO3917" t="str">
        <f>VLOOKUP(BD_PONDERACIONES[[#This Row],[Comuna]],Tabla3[#All],2,0)</f>
        <v>Cordillera</v>
      </c>
    </row>
    <row r="3918" spans="1:41" x14ac:dyDescent="0.35">
      <c r="A3918" t="s">
        <v>18776</v>
      </c>
      <c r="B3918" t="s">
        <v>18777</v>
      </c>
      <c r="C3918" t="s">
        <v>18778</v>
      </c>
      <c r="D3918" s="5">
        <v>44883</v>
      </c>
      <c r="E3918" s="5">
        <v>44775</v>
      </c>
      <c r="F3918" t="s">
        <v>753</v>
      </c>
      <c r="G3918" t="s">
        <v>18779</v>
      </c>
      <c r="H3918" t="s">
        <v>2882</v>
      </c>
      <c r="J3918" t="s">
        <v>756</v>
      </c>
      <c r="K3918" t="s">
        <v>756</v>
      </c>
      <c r="L3918" t="s">
        <v>757</v>
      </c>
      <c r="M3918" t="s">
        <v>757</v>
      </c>
      <c r="N3918" t="s">
        <v>756</v>
      </c>
      <c r="O3918" t="s">
        <v>756</v>
      </c>
      <c r="P3918" t="s">
        <v>758</v>
      </c>
      <c r="Q3918" t="s">
        <v>759</v>
      </c>
      <c r="R3918" t="s">
        <v>759</v>
      </c>
      <c r="S3918" t="s">
        <v>757</v>
      </c>
      <c r="T3918" t="s">
        <v>757</v>
      </c>
      <c r="U3918" t="s">
        <v>757</v>
      </c>
      <c r="V3918" t="s">
        <v>768</v>
      </c>
      <c r="W3918" t="s">
        <v>768</v>
      </c>
      <c r="X3918" t="s">
        <v>8238</v>
      </c>
      <c r="Y3918" t="str">
        <f t="shared" si="854"/>
        <v>agosto</v>
      </c>
      <c r="Z3918">
        <f>YEAR(BD_PONDERACIONES[[#This Row],[Fecha Ejecución del Ticket]])</f>
        <v>2022</v>
      </c>
      <c r="AA3918" t="str">
        <f t="shared" si="856"/>
        <v>noviembre</v>
      </c>
      <c r="AB3918">
        <f>YEAR(BD_PONDERACIONES[[#This Row],[Fecha de Inspección]])</f>
        <v>2022</v>
      </c>
      <c r="AC3918">
        <f t="shared" si="857"/>
        <v>0.5</v>
      </c>
      <c r="AD3918">
        <f t="shared" si="858"/>
        <v>0.5</v>
      </c>
      <c r="AE3918">
        <f t="shared" si="859"/>
        <v>0.5</v>
      </c>
      <c r="AF3918">
        <f t="shared" si="860"/>
        <v>0.5</v>
      </c>
      <c r="AG3918">
        <f t="shared" si="861"/>
        <v>0.5</v>
      </c>
      <c r="AH3918">
        <f t="shared" si="862"/>
        <v>0.5</v>
      </c>
      <c r="AI3918">
        <f t="shared" si="863"/>
        <v>0.25</v>
      </c>
      <c r="AJ3918">
        <f t="shared" si="864"/>
        <v>0.25</v>
      </c>
      <c r="AK3918">
        <f t="shared" si="865"/>
        <v>0.5</v>
      </c>
      <c r="AL3918">
        <f t="shared" si="866"/>
        <v>0.17499999999999999</v>
      </c>
      <c r="AM3918">
        <f t="shared" si="867"/>
        <v>0.17499999999999999</v>
      </c>
      <c r="AN3918" s="6">
        <f t="shared" si="855"/>
        <v>0.87</v>
      </c>
      <c r="AO3918" t="str">
        <f>VLOOKUP(BD_PONDERACIONES[[#This Row],[Comuna]],Tabla3[#All],2,0)</f>
        <v>Cordillera</v>
      </c>
    </row>
    <row r="3919" spans="1:41" x14ac:dyDescent="0.35">
      <c r="A3919" t="s">
        <v>18780</v>
      </c>
      <c r="B3919" t="s">
        <v>18781</v>
      </c>
      <c r="C3919" t="s">
        <v>18782</v>
      </c>
      <c r="D3919" s="5">
        <v>44883</v>
      </c>
      <c r="E3919" s="5">
        <v>44775</v>
      </c>
      <c r="F3919" t="s">
        <v>753</v>
      </c>
      <c r="G3919" t="s">
        <v>18783</v>
      </c>
      <c r="H3919" t="s">
        <v>2882</v>
      </c>
      <c r="J3919" t="s">
        <v>756</v>
      </c>
      <c r="K3919" t="s">
        <v>756</v>
      </c>
      <c r="L3919" t="s">
        <v>757</v>
      </c>
      <c r="M3919" t="s">
        <v>757</v>
      </c>
      <c r="N3919" t="s">
        <v>756</v>
      </c>
      <c r="O3919" t="s">
        <v>756</v>
      </c>
      <c r="P3919" t="s">
        <v>758</v>
      </c>
      <c r="Q3919" t="s">
        <v>759</v>
      </c>
      <c r="R3919" t="s">
        <v>759</v>
      </c>
      <c r="S3919" t="s">
        <v>757</v>
      </c>
      <c r="T3919" t="s">
        <v>757</v>
      </c>
      <c r="U3919" t="s">
        <v>757</v>
      </c>
      <c r="V3919" t="s">
        <v>756</v>
      </c>
      <c r="W3919" t="s">
        <v>756</v>
      </c>
      <c r="X3919" t="s">
        <v>18784</v>
      </c>
      <c r="Y3919" t="str">
        <f t="shared" si="854"/>
        <v>agosto</v>
      </c>
      <c r="Z3919">
        <f>YEAR(BD_PONDERACIONES[[#This Row],[Fecha Ejecución del Ticket]])</f>
        <v>2022</v>
      </c>
      <c r="AA3919" t="str">
        <f t="shared" si="856"/>
        <v>noviembre</v>
      </c>
      <c r="AB3919">
        <f>YEAR(BD_PONDERACIONES[[#This Row],[Fecha de Inspección]])</f>
        <v>2022</v>
      </c>
      <c r="AC3919">
        <f t="shared" si="857"/>
        <v>0.5</v>
      </c>
      <c r="AD3919">
        <f t="shared" si="858"/>
        <v>0.5</v>
      </c>
      <c r="AE3919">
        <f t="shared" si="859"/>
        <v>0.5</v>
      </c>
      <c r="AF3919">
        <f t="shared" si="860"/>
        <v>0.5</v>
      </c>
      <c r="AG3919">
        <f t="shared" si="861"/>
        <v>0.5</v>
      </c>
      <c r="AH3919">
        <f t="shared" si="862"/>
        <v>0.5</v>
      </c>
      <c r="AI3919">
        <f t="shared" si="863"/>
        <v>0.25</v>
      </c>
      <c r="AJ3919">
        <f t="shared" si="864"/>
        <v>0.25</v>
      </c>
      <c r="AK3919">
        <f t="shared" si="865"/>
        <v>0.5</v>
      </c>
      <c r="AL3919">
        <f t="shared" si="866"/>
        <v>0.5</v>
      </c>
      <c r="AM3919">
        <f t="shared" si="867"/>
        <v>0.5</v>
      </c>
      <c r="AN3919" s="6">
        <f t="shared" si="855"/>
        <v>1</v>
      </c>
      <c r="AO3919" t="str">
        <f>VLOOKUP(BD_PONDERACIONES[[#This Row],[Comuna]],Tabla3[#All],2,0)</f>
        <v>Cordillera</v>
      </c>
    </row>
    <row r="3920" spans="1:41" x14ac:dyDescent="0.35">
      <c r="A3920" t="s">
        <v>18785</v>
      </c>
      <c r="B3920" t="s">
        <v>18786</v>
      </c>
      <c r="C3920" t="s">
        <v>18787</v>
      </c>
      <c r="D3920" s="5">
        <v>44883</v>
      </c>
      <c r="E3920" s="5">
        <v>44858</v>
      </c>
      <c r="F3920" t="s">
        <v>763</v>
      </c>
      <c r="G3920" t="s">
        <v>18788</v>
      </c>
      <c r="H3920" t="s">
        <v>3795</v>
      </c>
      <c r="J3920" t="s">
        <v>756</v>
      </c>
      <c r="K3920" t="s">
        <v>756</v>
      </c>
      <c r="L3920" t="s">
        <v>757</v>
      </c>
      <c r="M3920" t="s">
        <v>757</v>
      </c>
      <c r="N3920" t="s">
        <v>756</v>
      </c>
      <c r="O3920" t="s">
        <v>756</v>
      </c>
      <c r="P3920" t="s">
        <v>758</v>
      </c>
      <c r="Q3920" t="s">
        <v>759</v>
      </c>
      <c r="R3920" t="s">
        <v>759</v>
      </c>
      <c r="S3920" t="s">
        <v>757</v>
      </c>
      <c r="T3920" t="s">
        <v>757</v>
      </c>
      <c r="U3920" t="s">
        <v>757</v>
      </c>
      <c r="V3920" t="s">
        <v>773</v>
      </c>
      <c r="W3920" t="s">
        <v>773</v>
      </c>
      <c r="X3920" t="s">
        <v>18789</v>
      </c>
      <c r="Y3920" t="str">
        <f t="shared" si="854"/>
        <v>octubre</v>
      </c>
      <c r="Z3920">
        <f>YEAR(BD_PONDERACIONES[[#This Row],[Fecha Ejecución del Ticket]])</f>
        <v>2022</v>
      </c>
      <c r="AA3920" t="str">
        <f t="shared" si="856"/>
        <v>noviembre</v>
      </c>
      <c r="AB3920">
        <f>YEAR(BD_PONDERACIONES[[#This Row],[Fecha de Inspección]])</f>
        <v>2022</v>
      </c>
      <c r="AC3920">
        <f t="shared" si="857"/>
        <v>0.5</v>
      </c>
      <c r="AD3920">
        <f t="shared" si="858"/>
        <v>0.5</v>
      </c>
      <c r="AE3920">
        <f t="shared" si="859"/>
        <v>0.5</v>
      </c>
      <c r="AF3920">
        <f t="shared" si="860"/>
        <v>0.5</v>
      </c>
      <c r="AG3920">
        <f t="shared" si="861"/>
        <v>0.5</v>
      </c>
      <c r="AH3920">
        <f t="shared" si="862"/>
        <v>0.5</v>
      </c>
      <c r="AI3920">
        <f t="shared" si="863"/>
        <v>0.25</v>
      </c>
      <c r="AJ3920">
        <f t="shared" si="864"/>
        <v>0.25</v>
      </c>
      <c r="AK3920">
        <f t="shared" si="865"/>
        <v>0.5</v>
      </c>
      <c r="AL3920">
        <f t="shared" si="866"/>
        <v>0</v>
      </c>
      <c r="AM3920">
        <f t="shared" si="867"/>
        <v>0</v>
      </c>
      <c r="AN3920" s="6">
        <f t="shared" si="855"/>
        <v>0.8</v>
      </c>
      <c r="AO3920" t="str">
        <f>VLOOKUP(BD_PONDERACIONES[[#This Row],[Comuna]],Tabla3[#All],2,0)</f>
        <v>Cordillera</v>
      </c>
    </row>
    <row r="3921" spans="1:41" x14ac:dyDescent="0.35">
      <c r="A3921" t="s">
        <v>18790</v>
      </c>
      <c r="B3921" t="s">
        <v>18791</v>
      </c>
      <c r="C3921" t="s">
        <v>18792</v>
      </c>
      <c r="D3921" s="5">
        <v>44883</v>
      </c>
      <c r="E3921" s="5">
        <v>44856</v>
      </c>
      <c r="F3921" t="s">
        <v>763</v>
      </c>
      <c r="G3921" t="s">
        <v>18793</v>
      </c>
      <c r="H3921" t="s">
        <v>3795</v>
      </c>
      <c r="J3921" t="s">
        <v>756</v>
      </c>
      <c r="K3921" t="s">
        <v>756</v>
      </c>
      <c r="L3921" t="s">
        <v>757</v>
      </c>
      <c r="M3921" t="s">
        <v>757</v>
      </c>
      <c r="N3921" t="s">
        <v>756</v>
      </c>
      <c r="O3921" t="s">
        <v>756</v>
      </c>
      <c r="P3921" t="s">
        <v>758</v>
      </c>
      <c r="Q3921" t="s">
        <v>759</v>
      </c>
      <c r="R3921" t="s">
        <v>759</v>
      </c>
      <c r="S3921" t="s">
        <v>757</v>
      </c>
      <c r="T3921" t="s">
        <v>757</v>
      </c>
      <c r="U3921" t="s">
        <v>757</v>
      </c>
      <c r="V3921" t="s">
        <v>756</v>
      </c>
      <c r="W3921" t="s">
        <v>756</v>
      </c>
      <c r="X3921" t="s">
        <v>18794</v>
      </c>
      <c r="Y3921" t="str">
        <f t="shared" ref="Y3921:Y3984" si="868">TEXT(E3921,"MMMM")</f>
        <v>octubre</v>
      </c>
      <c r="Z3921">
        <f>YEAR(BD_PONDERACIONES[[#This Row],[Fecha Ejecución del Ticket]])</f>
        <v>2022</v>
      </c>
      <c r="AA3921" t="str">
        <f t="shared" si="856"/>
        <v>noviembre</v>
      </c>
      <c r="AB3921">
        <f>YEAR(BD_PONDERACIONES[[#This Row],[Fecha de Inspección]])</f>
        <v>2022</v>
      </c>
      <c r="AC3921">
        <f t="shared" si="857"/>
        <v>0.5</v>
      </c>
      <c r="AD3921">
        <f t="shared" si="858"/>
        <v>0.5</v>
      </c>
      <c r="AE3921">
        <f t="shared" si="859"/>
        <v>0.5</v>
      </c>
      <c r="AF3921">
        <f t="shared" si="860"/>
        <v>0.5</v>
      </c>
      <c r="AG3921">
        <f t="shared" si="861"/>
        <v>0.5</v>
      </c>
      <c r="AH3921">
        <f t="shared" si="862"/>
        <v>0.5</v>
      </c>
      <c r="AI3921">
        <f t="shared" si="863"/>
        <v>0.25</v>
      </c>
      <c r="AJ3921">
        <f t="shared" si="864"/>
        <v>0.25</v>
      </c>
      <c r="AK3921">
        <f t="shared" si="865"/>
        <v>0.5</v>
      </c>
      <c r="AL3921">
        <f t="shared" si="866"/>
        <v>0.5</v>
      </c>
      <c r="AM3921">
        <f t="shared" si="867"/>
        <v>0.5</v>
      </c>
      <c r="AN3921" s="6">
        <f t="shared" ref="AN3921:AN3984" si="869">((AC3921+AD3921)*0.2)+((AE3921+AF3921)*0.3)+((AG3921+AH3921)*0.15)+((AI3921+AJ3921+AK3921)*0.15)+((AL3921+AM3921)*0.2)</f>
        <v>1</v>
      </c>
      <c r="AO3921" t="str">
        <f>VLOOKUP(BD_PONDERACIONES[[#This Row],[Comuna]],Tabla3[#All],2,0)</f>
        <v>Cordillera</v>
      </c>
    </row>
    <row r="3922" spans="1:41" x14ac:dyDescent="0.35">
      <c r="A3922" t="s">
        <v>18795</v>
      </c>
      <c r="B3922" t="s">
        <v>18796</v>
      </c>
      <c r="C3922" t="s">
        <v>18797</v>
      </c>
      <c r="D3922" s="5">
        <v>44883</v>
      </c>
      <c r="E3922" s="5">
        <v>44854</v>
      </c>
      <c r="F3922" t="s">
        <v>763</v>
      </c>
      <c r="G3922" t="s">
        <v>18798</v>
      </c>
      <c r="H3922" t="s">
        <v>3795</v>
      </c>
      <c r="J3922" t="s">
        <v>756</v>
      </c>
      <c r="K3922" t="s">
        <v>756</v>
      </c>
      <c r="L3922" t="s">
        <v>757</v>
      </c>
      <c r="M3922" t="s">
        <v>757</v>
      </c>
      <c r="N3922" t="s">
        <v>756</v>
      </c>
      <c r="O3922" t="s">
        <v>756</v>
      </c>
      <c r="P3922" t="s">
        <v>758</v>
      </c>
      <c r="Q3922" t="s">
        <v>759</v>
      </c>
      <c r="R3922" t="s">
        <v>759</v>
      </c>
      <c r="S3922" t="s">
        <v>757</v>
      </c>
      <c r="T3922" t="s">
        <v>757</v>
      </c>
      <c r="U3922" t="s">
        <v>757</v>
      </c>
      <c r="V3922" t="s">
        <v>756</v>
      </c>
      <c r="W3922" t="s">
        <v>756</v>
      </c>
      <c r="X3922" t="s">
        <v>17868</v>
      </c>
      <c r="Y3922" t="str">
        <f t="shared" si="868"/>
        <v>octubre</v>
      </c>
      <c r="Z3922">
        <f>YEAR(BD_PONDERACIONES[[#This Row],[Fecha Ejecución del Ticket]])</f>
        <v>2022</v>
      </c>
      <c r="AA3922" t="str">
        <f t="shared" si="856"/>
        <v>noviembre</v>
      </c>
      <c r="AB3922">
        <f>YEAR(BD_PONDERACIONES[[#This Row],[Fecha de Inspección]])</f>
        <v>2022</v>
      </c>
      <c r="AC3922">
        <f t="shared" si="857"/>
        <v>0.5</v>
      </c>
      <c r="AD3922">
        <f t="shared" si="858"/>
        <v>0.5</v>
      </c>
      <c r="AE3922">
        <f t="shared" si="859"/>
        <v>0.5</v>
      </c>
      <c r="AF3922">
        <f t="shared" si="860"/>
        <v>0.5</v>
      </c>
      <c r="AG3922">
        <f t="shared" si="861"/>
        <v>0.5</v>
      </c>
      <c r="AH3922">
        <f t="shared" si="862"/>
        <v>0.5</v>
      </c>
      <c r="AI3922">
        <f t="shared" si="863"/>
        <v>0.25</v>
      </c>
      <c r="AJ3922">
        <f t="shared" si="864"/>
        <v>0.25</v>
      </c>
      <c r="AK3922">
        <f t="shared" si="865"/>
        <v>0.5</v>
      </c>
      <c r="AL3922">
        <f t="shared" si="866"/>
        <v>0.5</v>
      </c>
      <c r="AM3922">
        <f t="shared" si="867"/>
        <v>0.5</v>
      </c>
      <c r="AN3922" s="6">
        <f t="shared" si="869"/>
        <v>1</v>
      </c>
      <c r="AO3922" t="str">
        <f>VLOOKUP(BD_PONDERACIONES[[#This Row],[Comuna]],Tabla3[#All],2,0)</f>
        <v>Cordillera</v>
      </c>
    </row>
    <row r="3923" spans="1:41" x14ac:dyDescent="0.35">
      <c r="A3923" t="s">
        <v>18799</v>
      </c>
      <c r="B3923" t="s">
        <v>18800</v>
      </c>
      <c r="C3923" t="s">
        <v>18801</v>
      </c>
      <c r="D3923" s="5">
        <v>44883</v>
      </c>
      <c r="E3923" s="5">
        <v>44864</v>
      </c>
      <c r="F3923" t="s">
        <v>763</v>
      </c>
      <c r="G3923" t="s">
        <v>18802</v>
      </c>
      <c r="H3923" t="s">
        <v>3795</v>
      </c>
      <c r="J3923" t="s">
        <v>756</v>
      </c>
      <c r="K3923" t="s">
        <v>756</v>
      </c>
      <c r="L3923" t="s">
        <v>757</v>
      </c>
      <c r="M3923" t="s">
        <v>757</v>
      </c>
      <c r="N3923" t="s">
        <v>756</v>
      </c>
      <c r="O3923" t="s">
        <v>756</v>
      </c>
      <c r="P3923" t="s">
        <v>758</v>
      </c>
      <c r="Q3923" t="s">
        <v>759</v>
      </c>
      <c r="R3923" t="s">
        <v>759</v>
      </c>
      <c r="S3923" t="s">
        <v>757</v>
      </c>
      <c r="T3923" t="s">
        <v>757</v>
      </c>
      <c r="U3923" t="s">
        <v>757</v>
      </c>
      <c r="V3923" t="s">
        <v>773</v>
      </c>
      <c r="W3923" t="s">
        <v>773</v>
      </c>
      <c r="X3923" t="s">
        <v>18803</v>
      </c>
      <c r="Y3923" t="str">
        <f t="shared" si="868"/>
        <v>octubre</v>
      </c>
      <c r="Z3923">
        <f>YEAR(BD_PONDERACIONES[[#This Row],[Fecha Ejecución del Ticket]])</f>
        <v>2022</v>
      </c>
      <c r="AA3923" t="str">
        <f t="shared" si="856"/>
        <v>noviembre</v>
      </c>
      <c r="AB3923">
        <f>YEAR(BD_PONDERACIONES[[#This Row],[Fecha de Inspección]])</f>
        <v>2022</v>
      </c>
      <c r="AC3923">
        <f t="shared" si="857"/>
        <v>0.5</v>
      </c>
      <c r="AD3923">
        <f t="shared" si="858"/>
        <v>0.5</v>
      </c>
      <c r="AE3923">
        <f t="shared" si="859"/>
        <v>0.5</v>
      </c>
      <c r="AF3923">
        <f t="shared" si="860"/>
        <v>0.5</v>
      </c>
      <c r="AG3923">
        <f t="shared" si="861"/>
        <v>0.5</v>
      </c>
      <c r="AH3923">
        <f t="shared" si="862"/>
        <v>0.5</v>
      </c>
      <c r="AI3923">
        <f t="shared" si="863"/>
        <v>0.25</v>
      </c>
      <c r="AJ3923">
        <f t="shared" si="864"/>
        <v>0.25</v>
      </c>
      <c r="AK3923">
        <f t="shared" si="865"/>
        <v>0.5</v>
      </c>
      <c r="AL3923">
        <f t="shared" si="866"/>
        <v>0</v>
      </c>
      <c r="AM3923">
        <f t="shared" si="867"/>
        <v>0</v>
      </c>
      <c r="AN3923" s="6">
        <f t="shared" si="869"/>
        <v>0.8</v>
      </c>
      <c r="AO3923" t="str">
        <f>VLOOKUP(BD_PONDERACIONES[[#This Row],[Comuna]],Tabla3[#All],2,0)</f>
        <v>Cordillera</v>
      </c>
    </row>
    <row r="3924" spans="1:41" x14ac:dyDescent="0.35">
      <c r="A3924" t="s">
        <v>18804</v>
      </c>
      <c r="B3924" t="s">
        <v>18805</v>
      </c>
      <c r="C3924" t="s">
        <v>18806</v>
      </c>
      <c r="D3924" s="5">
        <v>44883</v>
      </c>
      <c r="E3924" s="5">
        <v>44855</v>
      </c>
      <c r="F3924" t="s">
        <v>763</v>
      </c>
      <c r="G3924" t="s">
        <v>18807</v>
      </c>
      <c r="H3924" t="s">
        <v>1886</v>
      </c>
      <c r="J3924" t="s">
        <v>756</v>
      </c>
      <c r="K3924" t="s">
        <v>756</v>
      </c>
      <c r="L3924" t="s">
        <v>757</v>
      </c>
      <c r="M3924" t="s">
        <v>757</v>
      </c>
      <c r="N3924" t="s">
        <v>756</v>
      </c>
      <c r="O3924" t="s">
        <v>756</v>
      </c>
      <c r="P3924" t="s">
        <v>758</v>
      </c>
      <c r="Q3924" t="s">
        <v>759</v>
      </c>
      <c r="R3924" t="s">
        <v>759</v>
      </c>
      <c r="S3924" t="s">
        <v>757</v>
      </c>
      <c r="T3924" t="s">
        <v>757</v>
      </c>
      <c r="U3924" t="s">
        <v>757</v>
      </c>
      <c r="V3924" t="s">
        <v>756</v>
      </c>
      <c r="W3924" t="s">
        <v>756</v>
      </c>
      <c r="X3924" t="s">
        <v>18808</v>
      </c>
      <c r="Y3924" t="str">
        <f t="shared" si="868"/>
        <v>octubre</v>
      </c>
      <c r="Z3924">
        <f>YEAR(BD_PONDERACIONES[[#This Row],[Fecha Ejecución del Ticket]])</f>
        <v>2022</v>
      </c>
      <c r="AA3924" t="str">
        <f t="shared" si="856"/>
        <v>noviembre</v>
      </c>
      <c r="AB3924">
        <f>YEAR(BD_PONDERACIONES[[#This Row],[Fecha de Inspección]])</f>
        <v>2022</v>
      </c>
      <c r="AC3924">
        <f t="shared" si="857"/>
        <v>0.5</v>
      </c>
      <c r="AD3924">
        <f t="shared" si="858"/>
        <v>0.5</v>
      </c>
      <c r="AE3924">
        <f t="shared" si="859"/>
        <v>0.5</v>
      </c>
      <c r="AF3924">
        <f t="shared" si="860"/>
        <v>0.5</v>
      </c>
      <c r="AG3924">
        <f t="shared" si="861"/>
        <v>0.5</v>
      </c>
      <c r="AH3924">
        <f t="shared" si="862"/>
        <v>0.5</v>
      </c>
      <c r="AI3924">
        <f t="shared" si="863"/>
        <v>0.25</v>
      </c>
      <c r="AJ3924">
        <f t="shared" si="864"/>
        <v>0.25</v>
      </c>
      <c r="AK3924">
        <f t="shared" si="865"/>
        <v>0.5</v>
      </c>
      <c r="AL3924">
        <f t="shared" si="866"/>
        <v>0.5</v>
      </c>
      <c r="AM3924">
        <f t="shared" si="867"/>
        <v>0.5</v>
      </c>
      <c r="AN3924" s="6">
        <f t="shared" si="869"/>
        <v>1</v>
      </c>
      <c r="AO3924" t="str">
        <f>VLOOKUP(BD_PONDERACIONES[[#This Row],[Comuna]],Tabla3[#All],2,0)</f>
        <v>Cordillera</v>
      </c>
    </row>
    <row r="3925" spans="1:41" x14ac:dyDescent="0.35">
      <c r="A3925" t="s">
        <v>18809</v>
      </c>
      <c r="B3925" t="s">
        <v>18810</v>
      </c>
      <c r="C3925" t="s">
        <v>18811</v>
      </c>
      <c r="D3925" s="5">
        <v>44883</v>
      </c>
      <c r="E3925" s="5">
        <v>44859</v>
      </c>
      <c r="F3925" t="s">
        <v>763</v>
      </c>
      <c r="G3925" t="s">
        <v>18812</v>
      </c>
      <c r="H3925" t="s">
        <v>1886</v>
      </c>
      <c r="J3925" t="s">
        <v>756</v>
      </c>
      <c r="K3925" t="s">
        <v>756</v>
      </c>
      <c r="L3925" t="s">
        <v>757</v>
      </c>
      <c r="M3925" t="s">
        <v>757</v>
      </c>
      <c r="N3925" t="s">
        <v>756</v>
      </c>
      <c r="O3925" t="s">
        <v>756</v>
      </c>
      <c r="P3925" t="s">
        <v>758</v>
      </c>
      <c r="Q3925" t="s">
        <v>759</v>
      </c>
      <c r="R3925" t="s">
        <v>759</v>
      </c>
      <c r="S3925" t="s">
        <v>757</v>
      </c>
      <c r="T3925" t="s">
        <v>757</v>
      </c>
      <c r="U3925" t="s">
        <v>757</v>
      </c>
      <c r="V3925" t="s">
        <v>773</v>
      </c>
      <c r="W3925" t="s">
        <v>773</v>
      </c>
      <c r="X3925" t="s">
        <v>18813</v>
      </c>
      <c r="Y3925" t="str">
        <f t="shared" si="868"/>
        <v>octubre</v>
      </c>
      <c r="Z3925">
        <f>YEAR(BD_PONDERACIONES[[#This Row],[Fecha Ejecución del Ticket]])</f>
        <v>2022</v>
      </c>
      <c r="AA3925" t="str">
        <f t="shared" si="856"/>
        <v>noviembre</v>
      </c>
      <c r="AB3925">
        <f>YEAR(BD_PONDERACIONES[[#This Row],[Fecha de Inspección]])</f>
        <v>2022</v>
      </c>
      <c r="AC3925">
        <f t="shared" si="857"/>
        <v>0.5</v>
      </c>
      <c r="AD3925">
        <f t="shared" si="858"/>
        <v>0.5</v>
      </c>
      <c r="AE3925">
        <f t="shared" si="859"/>
        <v>0.5</v>
      </c>
      <c r="AF3925">
        <f t="shared" si="860"/>
        <v>0.5</v>
      </c>
      <c r="AG3925">
        <f t="shared" si="861"/>
        <v>0.5</v>
      </c>
      <c r="AH3925">
        <f t="shared" si="862"/>
        <v>0.5</v>
      </c>
      <c r="AI3925">
        <f t="shared" si="863"/>
        <v>0.25</v>
      </c>
      <c r="AJ3925">
        <f t="shared" si="864"/>
        <v>0.25</v>
      </c>
      <c r="AK3925">
        <f t="shared" si="865"/>
        <v>0.5</v>
      </c>
      <c r="AL3925">
        <f t="shared" si="866"/>
        <v>0</v>
      </c>
      <c r="AM3925">
        <f t="shared" si="867"/>
        <v>0</v>
      </c>
      <c r="AN3925" s="6">
        <f t="shared" si="869"/>
        <v>0.8</v>
      </c>
      <c r="AO3925" t="str">
        <f>VLOOKUP(BD_PONDERACIONES[[#This Row],[Comuna]],Tabla3[#All],2,0)</f>
        <v>Cordillera</v>
      </c>
    </row>
    <row r="3926" spans="1:41" x14ac:dyDescent="0.35">
      <c r="A3926" t="s">
        <v>18814</v>
      </c>
      <c r="B3926" t="s">
        <v>18815</v>
      </c>
      <c r="C3926" t="s">
        <v>18816</v>
      </c>
      <c r="D3926" s="5">
        <v>44883</v>
      </c>
      <c r="E3926" s="5">
        <v>44847</v>
      </c>
      <c r="F3926" t="s">
        <v>763</v>
      </c>
      <c r="G3926" t="s">
        <v>18817</v>
      </c>
      <c r="H3926" t="s">
        <v>1886</v>
      </c>
      <c r="J3926" t="s">
        <v>756</v>
      </c>
      <c r="K3926" t="s">
        <v>756</v>
      </c>
      <c r="L3926" t="s">
        <v>757</v>
      </c>
      <c r="M3926" t="s">
        <v>757</v>
      </c>
      <c r="N3926" t="s">
        <v>756</v>
      </c>
      <c r="O3926" t="s">
        <v>756</v>
      </c>
      <c r="P3926" t="s">
        <v>765</v>
      </c>
      <c r="Q3926" t="s">
        <v>18818</v>
      </c>
      <c r="R3926" t="s">
        <v>18819</v>
      </c>
      <c r="S3926" t="s">
        <v>756</v>
      </c>
      <c r="T3926" t="s">
        <v>756</v>
      </c>
      <c r="U3926" t="s">
        <v>756</v>
      </c>
      <c r="V3926" t="s">
        <v>756</v>
      </c>
      <c r="W3926" t="s">
        <v>756</v>
      </c>
      <c r="X3926" t="s">
        <v>7356</v>
      </c>
      <c r="Y3926" t="str">
        <f t="shared" si="868"/>
        <v>octubre</v>
      </c>
      <c r="Z3926">
        <f>YEAR(BD_PONDERACIONES[[#This Row],[Fecha Ejecución del Ticket]])</f>
        <v>2022</v>
      </c>
      <c r="AA3926" t="str">
        <f t="shared" si="856"/>
        <v>noviembre</v>
      </c>
      <c r="AB3926">
        <f>YEAR(BD_PONDERACIONES[[#This Row],[Fecha de Inspección]])</f>
        <v>2022</v>
      </c>
      <c r="AC3926">
        <f t="shared" si="857"/>
        <v>0.5</v>
      </c>
      <c r="AD3926">
        <f t="shared" si="858"/>
        <v>0.5</v>
      </c>
      <c r="AE3926">
        <f t="shared" si="859"/>
        <v>0.5</v>
      </c>
      <c r="AF3926">
        <f t="shared" si="860"/>
        <v>0.5</v>
      </c>
      <c r="AG3926">
        <f t="shared" si="861"/>
        <v>0.5</v>
      </c>
      <c r="AH3926">
        <f t="shared" si="862"/>
        <v>0.5</v>
      </c>
      <c r="AI3926">
        <f t="shared" si="863"/>
        <v>0.25</v>
      </c>
      <c r="AJ3926">
        <f t="shared" si="864"/>
        <v>0.25</v>
      </c>
      <c r="AK3926">
        <f t="shared" si="865"/>
        <v>0.5</v>
      </c>
      <c r="AL3926">
        <f t="shared" si="866"/>
        <v>0.5</v>
      </c>
      <c r="AM3926">
        <f t="shared" si="867"/>
        <v>0.5</v>
      </c>
      <c r="AN3926" s="6">
        <f t="shared" si="869"/>
        <v>1</v>
      </c>
      <c r="AO3926" t="str">
        <f>VLOOKUP(BD_PONDERACIONES[[#This Row],[Comuna]],Tabla3[#All],2,0)</f>
        <v>Cordillera</v>
      </c>
    </row>
    <row r="3927" spans="1:41" x14ac:dyDescent="0.35">
      <c r="A3927" t="s">
        <v>18820</v>
      </c>
      <c r="B3927" t="s">
        <v>18821</v>
      </c>
      <c r="C3927" t="s">
        <v>18822</v>
      </c>
      <c r="D3927" s="5">
        <v>44883</v>
      </c>
      <c r="E3927" s="5">
        <v>44858</v>
      </c>
      <c r="F3927" t="s">
        <v>763</v>
      </c>
      <c r="G3927" t="s">
        <v>18823</v>
      </c>
      <c r="H3927" t="s">
        <v>1886</v>
      </c>
      <c r="J3927" t="s">
        <v>756</v>
      </c>
      <c r="K3927" t="s">
        <v>756</v>
      </c>
      <c r="L3927" t="s">
        <v>757</v>
      </c>
      <c r="M3927" t="s">
        <v>757</v>
      </c>
      <c r="N3927" t="s">
        <v>756</v>
      </c>
      <c r="O3927" t="s">
        <v>756</v>
      </c>
      <c r="P3927" t="s">
        <v>758</v>
      </c>
      <c r="Q3927" t="s">
        <v>759</v>
      </c>
      <c r="R3927" t="s">
        <v>759</v>
      </c>
      <c r="S3927" t="s">
        <v>757</v>
      </c>
      <c r="T3927" t="s">
        <v>757</v>
      </c>
      <c r="U3927" t="s">
        <v>757</v>
      </c>
      <c r="V3927" t="s">
        <v>756</v>
      </c>
      <c r="W3927" t="s">
        <v>756</v>
      </c>
      <c r="X3927" t="s">
        <v>18824</v>
      </c>
      <c r="Y3927" t="str">
        <f t="shared" si="868"/>
        <v>octubre</v>
      </c>
      <c r="Z3927">
        <f>YEAR(BD_PONDERACIONES[[#This Row],[Fecha Ejecución del Ticket]])</f>
        <v>2022</v>
      </c>
      <c r="AA3927" t="str">
        <f t="shared" si="856"/>
        <v>noviembre</v>
      </c>
      <c r="AB3927">
        <f>YEAR(BD_PONDERACIONES[[#This Row],[Fecha de Inspección]])</f>
        <v>2022</v>
      </c>
      <c r="AC3927">
        <f t="shared" si="857"/>
        <v>0.5</v>
      </c>
      <c r="AD3927">
        <f t="shared" si="858"/>
        <v>0.5</v>
      </c>
      <c r="AE3927">
        <f t="shared" si="859"/>
        <v>0.5</v>
      </c>
      <c r="AF3927">
        <f t="shared" si="860"/>
        <v>0.5</v>
      </c>
      <c r="AG3927">
        <f t="shared" si="861"/>
        <v>0.5</v>
      </c>
      <c r="AH3927">
        <f t="shared" si="862"/>
        <v>0.5</v>
      </c>
      <c r="AI3927">
        <f t="shared" si="863"/>
        <v>0.25</v>
      </c>
      <c r="AJ3927">
        <f t="shared" si="864"/>
        <v>0.25</v>
      </c>
      <c r="AK3927">
        <f t="shared" si="865"/>
        <v>0.5</v>
      </c>
      <c r="AL3927">
        <f t="shared" si="866"/>
        <v>0.5</v>
      </c>
      <c r="AM3927">
        <f t="shared" si="867"/>
        <v>0.5</v>
      </c>
      <c r="AN3927" s="6">
        <f t="shared" si="869"/>
        <v>1</v>
      </c>
      <c r="AO3927" t="str">
        <f>VLOOKUP(BD_PONDERACIONES[[#This Row],[Comuna]],Tabla3[#All],2,0)</f>
        <v>Cordillera</v>
      </c>
    </row>
    <row r="3928" spans="1:41" x14ac:dyDescent="0.35">
      <c r="A3928" t="s">
        <v>18825</v>
      </c>
      <c r="B3928" t="s">
        <v>18826</v>
      </c>
      <c r="C3928" t="s">
        <v>18827</v>
      </c>
      <c r="D3928" s="5">
        <v>44884</v>
      </c>
      <c r="E3928" s="5">
        <v>44718</v>
      </c>
      <c r="F3928" t="s">
        <v>753</v>
      </c>
      <c r="G3928" t="s">
        <v>18828</v>
      </c>
      <c r="H3928" t="s">
        <v>1389</v>
      </c>
      <c r="J3928" t="s">
        <v>756</v>
      </c>
      <c r="K3928" t="s">
        <v>756</v>
      </c>
      <c r="L3928" t="s">
        <v>773</v>
      </c>
      <c r="M3928" t="s">
        <v>773</v>
      </c>
      <c r="N3928" t="s">
        <v>756</v>
      </c>
      <c r="O3928" t="s">
        <v>756</v>
      </c>
      <c r="P3928" t="s">
        <v>758</v>
      </c>
      <c r="Q3928" t="s">
        <v>759</v>
      </c>
      <c r="R3928" t="s">
        <v>759</v>
      </c>
      <c r="S3928" t="s">
        <v>757</v>
      </c>
      <c r="T3928" t="s">
        <v>757</v>
      </c>
      <c r="U3928" t="s">
        <v>757</v>
      </c>
      <c r="V3928" t="s">
        <v>756</v>
      </c>
      <c r="W3928" t="s">
        <v>756</v>
      </c>
      <c r="X3928" t="s">
        <v>18829</v>
      </c>
      <c r="Y3928" t="str">
        <f t="shared" si="868"/>
        <v>junio</v>
      </c>
      <c r="Z3928">
        <f>YEAR(BD_PONDERACIONES[[#This Row],[Fecha Ejecución del Ticket]])</f>
        <v>2022</v>
      </c>
      <c r="AA3928" t="str">
        <f t="shared" si="856"/>
        <v>noviembre</v>
      </c>
      <c r="AB3928">
        <f>YEAR(BD_PONDERACIONES[[#This Row],[Fecha de Inspección]])</f>
        <v>2022</v>
      </c>
      <c r="AC3928">
        <f t="shared" si="857"/>
        <v>0.5</v>
      </c>
      <c r="AD3928">
        <f t="shared" si="858"/>
        <v>0.5</v>
      </c>
      <c r="AE3928">
        <f t="shared" si="859"/>
        <v>0</v>
      </c>
      <c r="AF3928">
        <f t="shared" si="860"/>
        <v>0</v>
      </c>
      <c r="AG3928">
        <f t="shared" si="861"/>
        <v>0.5</v>
      </c>
      <c r="AH3928">
        <f t="shared" si="862"/>
        <v>0.5</v>
      </c>
      <c r="AI3928">
        <f t="shared" si="863"/>
        <v>0.25</v>
      </c>
      <c r="AJ3928">
        <f t="shared" si="864"/>
        <v>0.25</v>
      </c>
      <c r="AK3928">
        <f t="shared" si="865"/>
        <v>0.5</v>
      </c>
      <c r="AL3928">
        <f t="shared" si="866"/>
        <v>0.5</v>
      </c>
      <c r="AM3928">
        <f t="shared" si="867"/>
        <v>0.5</v>
      </c>
      <c r="AN3928" s="6">
        <f t="shared" si="869"/>
        <v>0.7</v>
      </c>
      <c r="AO3928" t="str">
        <f>VLOOKUP(BD_PONDERACIONES[[#This Row],[Comuna]],Tabla3[#All],2,0)</f>
        <v>Florida</v>
      </c>
    </row>
    <row r="3929" spans="1:41" x14ac:dyDescent="0.35">
      <c r="A3929" t="s">
        <v>18830</v>
      </c>
      <c r="B3929" t="s">
        <v>18831</v>
      </c>
      <c r="C3929" t="s">
        <v>18832</v>
      </c>
      <c r="D3929" s="5">
        <v>44884</v>
      </c>
      <c r="E3929" s="5">
        <v>44725</v>
      </c>
      <c r="F3929" t="s">
        <v>753</v>
      </c>
      <c r="G3929" t="s">
        <v>18833</v>
      </c>
      <c r="H3929" t="s">
        <v>1389</v>
      </c>
      <c r="J3929" t="s">
        <v>756</v>
      </c>
      <c r="K3929" t="s">
        <v>756</v>
      </c>
      <c r="L3929" t="s">
        <v>757</v>
      </c>
      <c r="M3929" t="s">
        <v>757</v>
      </c>
      <c r="N3929" t="s">
        <v>756</v>
      </c>
      <c r="O3929" t="s">
        <v>756</v>
      </c>
      <c r="P3929" t="s">
        <v>758</v>
      </c>
      <c r="Q3929" t="s">
        <v>759</v>
      </c>
      <c r="R3929" t="s">
        <v>759</v>
      </c>
      <c r="S3929" t="s">
        <v>757</v>
      </c>
      <c r="T3929" t="s">
        <v>757</v>
      </c>
      <c r="U3929" t="s">
        <v>757</v>
      </c>
      <c r="V3929" t="s">
        <v>756</v>
      </c>
      <c r="W3929" t="s">
        <v>756</v>
      </c>
      <c r="X3929" t="s">
        <v>885</v>
      </c>
      <c r="Y3929" t="str">
        <f t="shared" si="868"/>
        <v>junio</v>
      </c>
      <c r="Z3929">
        <f>YEAR(BD_PONDERACIONES[[#This Row],[Fecha Ejecución del Ticket]])</f>
        <v>2022</v>
      </c>
      <c r="AA3929" t="str">
        <f t="shared" si="856"/>
        <v>noviembre</v>
      </c>
      <c r="AB3929">
        <f>YEAR(BD_PONDERACIONES[[#This Row],[Fecha de Inspección]])</f>
        <v>2022</v>
      </c>
      <c r="AC3929">
        <f t="shared" si="857"/>
        <v>0.5</v>
      </c>
      <c r="AD3929">
        <f t="shared" si="858"/>
        <v>0.5</v>
      </c>
      <c r="AE3929">
        <f t="shared" si="859"/>
        <v>0.5</v>
      </c>
      <c r="AF3929">
        <f t="shared" si="860"/>
        <v>0.5</v>
      </c>
      <c r="AG3929">
        <f t="shared" si="861"/>
        <v>0.5</v>
      </c>
      <c r="AH3929">
        <f t="shared" si="862"/>
        <v>0.5</v>
      </c>
      <c r="AI3929">
        <f t="shared" si="863"/>
        <v>0.25</v>
      </c>
      <c r="AJ3929">
        <f t="shared" si="864"/>
        <v>0.25</v>
      </c>
      <c r="AK3929">
        <f t="shared" si="865"/>
        <v>0.5</v>
      </c>
      <c r="AL3929">
        <f t="shared" si="866"/>
        <v>0.5</v>
      </c>
      <c r="AM3929">
        <f t="shared" si="867"/>
        <v>0.5</v>
      </c>
      <c r="AN3929" s="6">
        <f t="shared" si="869"/>
        <v>1</v>
      </c>
      <c r="AO3929" t="str">
        <f>VLOOKUP(BD_PONDERACIONES[[#This Row],[Comuna]],Tabla3[#All],2,0)</f>
        <v>Florida</v>
      </c>
    </row>
    <row r="3930" spans="1:41" x14ac:dyDescent="0.35">
      <c r="A3930" t="s">
        <v>18834</v>
      </c>
      <c r="B3930" t="s">
        <v>18835</v>
      </c>
      <c r="C3930" t="s">
        <v>18836</v>
      </c>
      <c r="D3930" s="5">
        <v>44884</v>
      </c>
      <c r="E3930" s="5">
        <v>44729</v>
      </c>
      <c r="F3930" t="s">
        <v>753</v>
      </c>
      <c r="G3930" t="s">
        <v>18837</v>
      </c>
      <c r="H3930" t="s">
        <v>1389</v>
      </c>
      <c r="J3930" t="s">
        <v>756</v>
      </c>
      <c r="K3930" t="s">
        <v>756</v>
      </c>
      <c r="L3930" t="s">
        <v>757</v>
      </c>
      <c r="M3930" t="s">
        <v>757</v>
      </c>
      <c r="N3930" t="s">
        <v>756</v>
      </c>
      <c r="O3930" t="s">
        <v>756</v>
      </c>
      <c r="P3930" t="s">
        <v>758</v>
      </c>
      <c r="Q3930" t="s">
        <v>759</v>
      </c>
      <c r="R3930" t="s">
        <v>759</v>
      </c>
      <c r="S3930" t="s">
        <v>757</v>
      </c>
      <c r="T3930" t="s">
        <v>757</v>
      </c>
      <c r="U3930" t="s">
        <v>757</v>
      </c>
      <c r="V3930" t="s">
        <v>756</v>
      </c>
      <c r="W3930" t="s">
        <v>756</v>
      </c>
      <c r="X3930" t="s">
        <v>18838</v>
      </c>
      <c r="Y3930" t="str">
        <f t="shared" si="868"/>
        <v>junio</v>
      </c>
      <c r="Z3930">
        <f>YEAR(BD_PONDERACIONES[[#This Row],[Fecha Ejecución del Ticket]])</f>
        <v>2022</v>
      </c>
      <c r="AA3930" t="str">
        <f t="shared" si="856"/>
        <v>noviembre</v>
      </c>
      <c r="AB3930">
        <f>YEAR(BD_PONDERACIONES[[#This Row],[Fecha de Inspección]])</f>
        <v>2022</v>
      </c>
      <c r="AC3930">
        <f t="shared" si="857"/>
        <v>0.5</v>
      </c>
      <c r="AD3930">
        <f t="shared" si="858"/>
        <v>0.5</v>
      </c>
      <c r="AE3930">
        <f t="shared" si="859"/>
        <v>0.5</v>
      </c>
      <c r="AF3930">
        <f t="shared" si="860"/>
        <v>0.5</v>
      </c>
      <c r="AG3930">
        <f t="shared" si="861"/>
        <v>0.5</v>
      </c>
      <c r="AH3930">
        <f t="shared" si="862"/>
        <v>0.5</v>
      </c>
      <c r="AI3930">
        <f t="shared" si="863"/>
        <v>0.25</v>
      </c>
      <c r="AJ3930">
        <f t="shared" si="864"/>
        <v>0.25</v>
      </c>
      <c r="AK3930">
        <f t="shared" si="865"/>
        <v>0.5</v>
      </c>
      <c r="AL3930">
        <f t="shared" si="866"/>
        <v>0.5</v>
      </c>
      <c r="AM3930">
        <f t="shared" si="867"/>
        <v>0.5</v>
      </c>
      <c r="AN3930" s="6">
        <f t="shared" si="869"/>
        <v>1</v>
      </c>
      <c r="AO3930" t="str">
        <f>VLOOKUP(BD_PONDERACIONES[[#This Row],[Comuna]],Tabla3[#All],2,0)</f>
        <v>Florida</v>
      </c>
    </row>
    <row r="3931" spans="1:41" x14ac:dyDescent="0.35">
      <c r="A3931" t="s">
        <v>18839</v>
      </c>
      <c r="B3931" t="s">
        <v>18840</v>
      </c>
      <c r="C3931" t="s">
        <v>18841</v>
      </c>
      <c r="D3931" s="5">
        <v>44884</v>
      </c>
      <c r="E3931" s="5">
        <v>44713</v>
      </c>
      <c r="F3931" t="s">
        <v>753</v>
      </c>
      <c r="G3931" t="s">
        <v>18842</v>
      </c>
      <c r="H3931" t="s">
        <v>1389</v>
      </c>
      <c r="J3931" t="s">
        <v>756</v>
      </c>
      <c r="K3931" t="s">
        <v>756</v>
      </c>
      <c r="L3931" t="s">
        <v>757</v>
      </c>
      <c r="M3931" t="s">
        <v>757</v>
      </c>
      <c r="N3931" t="s">
        <v>756</v>
      </c>
      <c r="O3931" t="s">
        <v>756</v>
      </c>
      <c r="P3931" t="s">
        <v>758</v>
      </c>
      <c r="Q3931" t="s">
        <v>759</v>
      </c>
      <c r="R3931" t="s">
        <v>759</v>
      </c>
      <c r="S3931" t="s">
        <v>757</v>
      </c>
      <c r="T3931" t="s">
        <v>757</v>
      </c>
      <c r="U3931" t="s">
        <v>757</v>
      </c>
      <c r="V3931" t="s">
        <v>768</v>
      </c>
      <c r="W3931" t="s">
        <v>756</v>
      </c>
      <c r="X3931" t="s">
        <v>9988</v>
      </c>
      <c r="Y3931" t="str">
        <f t="shared" si="868"/>
        <v>junio</v>
      </c>
      <c r="Z3931">
        <f>YEAR(BD_PONDERACIONES[[#This Row],[Fecha Ejecución del Ticket]])</f>
        <v>2022</v>
      </c>
      <c r="AA3931" t="str">
        <f t="shared" si="856"/>
        <v>noviembre</v>
      </c>
      <c r="AB3931">
        <f>YEAR(BD_PONDERACIONES[[#This Row],[Fecha de Inspección]])</f>
        <v>2022</v>
      </c>
      <c r="AC3931">
        <f t="shared" si="857"/>
        <v>0.5</v>
      </c>
      <c r="AD3931">
        <f t="shared" si="858"/>
        <v>0.5</v>
      </c>
      <c r="AE3931">
        <f t="shared" si="859"/>
        <v>0.5</v>
      </c>
      <c r="AF3931">
        <f t="shared" si="860"/>
        <v>0.5</v>
      </c>
      <c r="AG3931">
        <f t="shared" si="861"/>
        <v>0.5</v>
      </c>
      <c r="AH3931">
        <f t="shared" si="862"/>
        <v>0.5</v>
      </c>
      <c r="AI3931">
        <f t="shared" si="863"/>
        <v>0.25</v>
      </c>
      <c r="AJ3931">
        <f t="shared" si="864"/>
        <v>0.25</v>
      </c>
      <c r="AK3931">
        <f t="shared" si="865"/>
        <v>0.5</v>
      </c>
      <c r="AL3931">
        <f t="shared" si="866"/>
        <v>0.17499999999999999</v>
      </c>
      <c r="AM3931">
        <f t="shared" si="867"/>
        <v>0.5</v>
      </c>
      <c r="AN3931" s="6">
        <f t="shared" si="869"/>
        <v>0.93500000000000005</v>
      </c>
      <c r="AO3931" t="str">
        <f>VLOOKUP(BD_PONDERACIONES[[#This Row],[Comuna]],Tabla3[#All],2,0)</f>
        <v>Florida</v>
      </c>
    </row>
    <row r="3932" spans="1:41" x14ac:dyDescent="0.35">
      <c r="A3932" t="s">
        <v>18843</v>
      </c>
      <c r="B3932" t="s">
        <v>18844</v>
      </c>
      <c r="C3932" t="s">
        <v>18845</v>
      </c>
      <c r="D3932" s="5">
        <v>44884</v>
      </c>
      <c r="E3932" s="5">
        <v>44714</v>
      </c>
      <c r="F3932" t="s">
        <v>753</v>
      </c>
      <c r="G3932" t="s">
        <v>18846</v>
      </c>
      <c r="H3932" t="s">
        <v>1389</v>
      </c>
      <c r="J3932" t="s">
        <v>756</v>
      </c>
      <c r="K3932" t="s">
        <v>756</v>
      </c>
      <c r="L3932" t="s">
        <v>757</v>
      </c>
      <c r="M3932" t="s">
        <v>757</v>
      </c>
      <c r="N3932" t="s">
        <v>756</v>
      </c>
      <c r="O3932" t="s">
        <v>756</v>
      </c>
      <c r="P3932" t="s">
        <v>758</v>
      </c>
      <c r="Q3932" t="s">
        <v>759</v>
      </c>
      <c r="R3932" t="s">
        <v>759</v>
      </c>
      <c r="S3932" t="s">
        <v>757</v>
      </c>
      <c r="T3932" t="s">
        <v>757</v>
      </c>
      <c r="U3932" t="s">
        <v>757</v>
      </c>
      <c r="V3932" t="s">
        <v>756</v>
      </c>
      <c r="W3932" t="s">
        <v>768</v>
      </c>
      <c r="X3932" t="s">
        <v>9978</v>
      </c>
      <c r="Y3932" t="str">
        <f t="shared" si="868"/>
        <v>junio</v>
      </c>
      <c r="Z3932">
        <f>YEAR(BD_PONDERACIONES[[#This Row],[Fecha Ejecución del Ticket]])</f>
        <v>2022</v>
      </c>
      <c r="AA3932" t="str">
        <f t="shared" si="856"/>
        <v>noviembre</v>
      </c>
      <c r="AB3932">
        <f>YEAR(BD_PONDERACIONES[[#This Row],[Fecha de Inspección]])</f>
        <v>2022</v>
      </c>
      <c r="AC3932">
        <f t="shared" si="857"/>
        <v>0.5</v>
      </c>
      <c r="AD3932">
        <f t="shared" si="858"/>
        <v>0.5</v>
      </c>
      <c r="AE3932">
        <f t="shared" si="859"/>
        <v>0.5</v>
      </c>
      <c r="AF3932">
        <f t="shared" si="860"/>
        <v>0.5</v>
      </c>
      <c r="AG3932">
        <f t="shared" si="861"/>
        <v>0.5</v>
      </c>
      <c r="AH3932">
        <f t="shared" si="862"/>
        <v>0.5</v>
      </c>
      <c r="AI3932">
        <f t="shared" si="863"/>
        <v>0.25</v>
      </c>
      <c r="AJ3932">
        <f t="shared" si="864"/>
        <v>0.25</v>
      </c>
      <c r="AK3932">
        <f t="shared" si="865"/>
        <v>0.5</v>
      </c>
      <c r="AL3932">
        <f t="shared" si="866"/>
        <v>0.5</v>
      </c>
      <c r="AM3932">
        <f t="shared" si="867"/>
        <v>0.17499999999999999</v>
      </c>
      <c r="AN3932" s="6">
        <f t="shared" si="869"/>
        <v>0.93500000000000005</v>
      </c>
      <c r="AO3932" t="str">
        <f>VLOOKUP(BD_PONDERACIONES[[#This Row],[Comuna]],Tabla3[#All],2,0)</f>
        <v>Florida</v>
      </c>
    </row>
    <row r="3933" spans="1:41" x14ac:dyDescent="0.35">
      <c r="A3933" t="s">
        <v>18847</v>
      </c>
      <c r="B3933" t="s">
        <v>18848</v>
      </c>
      <c r="C3933" t="s">
        <v>18849</v>
      </c>
      <c r="D3933" s="5">
        <v>44884</v>
      </c>
      <c r="E3933" s="5">
        <v>44721</v>
      </c>
      <c r="F3933" t="s">
        <v>753</v>
      </c>
      <c r="G3933" t="s">
        <v>18850</v>
      </c>
      <c r="H3933" t="s">
        <v>1389</v>
      </c>
      <c r="J3933" t="s">
        <v>756</v>
      </c>
      <c r="K3933" t="s">
        <v>756</v>
      </c>
      <c r="L3933" t="s">
        <v>757</v>
      </c>
      <c r="M3933" t="s">
        <v>757</v>
      </c>
      <c r="N3933" t="s">
        <v>756</v>
      </c>
      <c r="O3933" t="s">
        <v>756</v>
      </c>
      <c r="P3933" t="s">
        <v>758</v>
      </c>
      <c r="Q3933" t="s">
        <v>759</v>
      </c>
      <c r="R3933" t="s">
        <v>759</v>
      </c>
      <c r="S3933" t="s">
        <v>757</v>
      </c>
      <c r="T3933" t="s">
        <v>757</v>
      </c>
      <c r="U3933" t="s">
        <v>757</v>
      </c>
      <c r="V3933" t="s">
        <v>756</v>
      </c>
      <c r="W3933" t="s">
        <v>756</v>
      </c>
      <c r="X3933" t="s">
        <v>885</v>
      </c>
      <c r="Y3933" t="str">
        <f t="shared" si="868"/>
        <v>junio</v>
      </c>
      <c r="Z3933">
        <f>YEAR(BD_PONDERACIONES[[#This Row],[Fecha Ejecución del Ticket]])</f>
        <v>2022</v>
      </c>
      <c r="AA3933" t="str">
        <f t="shared" si="856"/>
        <v>noviembre</v>
      </c>
      <c r="AB3933">
        <f>YEAR(BD_PONDERACIONES[[#This Row],[Fecha de Inspección]])</f>
        <v>2022</v>
      </c>
      <c r="AC3933">
        <f t="shared" si="857"/>
        <v>0.5</v>
      </c>
      <c r="AD3933">
        <f t="shared" si="858"/>
        <v>0.5</v>
      </c>
      <c r="AE3933">
        <f t="shared" si="859"/>
        <v>0.5</v>
      </c>
      <c r="AF3933">
        <f t="shared" si="860"/>
        <v>0.5</v>
      </c>
      <c r="AG3933">
        <f t="shared" si="861"/>
        <v>0.5</v>
      </c>
      <c r="AH3933">
        <f t="shared" si="862"/>
        <v>0.5</v>
      </c>
      <c r="AI3933">
        <f t="shared" si="863"/>
        <v>0.25</v>
      </c>
      <c r="AJ3933">
        <f t="shared" si="864"/>
        <v>0.25</v>
      </c>
      <c r="AK3933">
        <f t="shared" si="865"/>
        <v>0.5</v>
      </c>
      <c r="AL3933">
        <f t="shared" si="866"/>
        <v>0.5</v>
      </c>
      <c r="AM3933">
        <f t="shared" si="867"/>
        <v>0.5</v>
      </c>
      <c r="AN3933" s="6">
        <f t="shared" si="869"/>
        <v>1</v>
      </c>
      <c r="AO3933" t="str">
        <f>VLOOKUP(BD_PONDERACIONES[[#This Row],[Comuna]],Tabla3[#All],2,0)</f>
        <v>Florida</v>
      </c>
    </row>
    <row r="3934" spans="1:41" x14ac:dyDescent="0.35">
      <c r="A3934" t="s">
        <v>18851</v>
      </c>
      <c r="B3934" t="s">
        <v>18852</v>
      </c>
      <c r="C3934" t="s">
        <v>18853</v>
      </c>
      <c r="D3934" s="5">
        <v>44884</v>
      </c>
      <c r="E3934" s="5">
        <v>44713</v>
      </c>
      <c r="F3934" t="s">
        <v>753</v>
      </c>
      <c r="G3934" t="s">
        <v>18854</v>
      </c>
      <c r="H3934" t="s">
        <v>1389</v>
      </c>
      <c r="J3934" t="s">
        <v>756</v>
      </c>
      <c r="K3934" t="s">
        <v>756</v>
      </c>
      <c r="L3934" t="s">
        <v>756</v>
      </c>
      <c r="M3934" t="s">
        <v>756</v>
      </c>
      <c r="N3934" t="s">
        <v>756</v>
      </c>
      <c r="O3934" t="s">
        <v>756</v>
      </c>
      <c r="P3934" t="s">
        <v>758</v>
      </c>
      <c r="Q3934" t="s">
        <v>759</v>
      </c>
      <c r="R3934" t="s">
        <v>759</v>
      </c>
      <c r="S3934" t="s">
        <v>757</v>
      </c>
      <c r="T3934" t="s">
        <v>757</v>
      </c>
      <c r="U3934" t="s">
        <v>757</v>
      </c>
      <c r="V3934" t="s">
        <v>756</v>
      </c>
      <c r="W3934" t="s">
        <v>768</v>
      </c>
      <c r="X3934" t="s">
        <v>18855</v>
      </c>
      <c r="Y3934" t="str">
        <f t="shared" si="868"/>
        <v>junio</v>
      </c>
      <c r="Z3934">
        <f>YEAR(BD_PONDERACIONES[[#This Row],[Fecha Ejecución del Ticket]])</f>
        <v>2022</v>
      </c>
      <c r="AA3934" t="str">
        <f t="shared" si="856"/>
        <v>noviembre</v>
      </c>
      <c r="AB3934">
        <f>YEAR(BD_PONDERACIONES[[#This Row],[Fecha de Inspección]])</f>
        <v>2022</v>
      </c>
      <c r="AC3934">
        <f t="shared" si="857"/>
        <v>0.5</v>
      </c>
      <c r="AD3934">
        <f t="shared" si="858"/>
        <v>0.5</v>
      </c>
      <c r="AE3934">
        <f t="shared" si="859"/>
        <v>0.5</v>
      </c>
      <c r="AF3934">
        <f t="shared" si="860"/>
        <v>0.5</v>
      </c>
      <c r="AG3934">
        <f t="shared" si="861"/>
        <v>0.5</v>
      </c>
      <c r="AH3934">
        <f t="shared" si="862"/>
        <v>0.5</v>
      </c>
      <c r="AI3934">
        <f t="shared" si="863"/>
        <v>0.25</v>
      </c>
      <c r="AJ3934">
        <f t="shared" si="864"/>
        <v>0.25</v>
      </c>
      <c r="AK3934">
        <f t="shared" si="865"/>
        <v>0.5</v>
      </c>
      <c r="AL3934">
        <f t="shared" si="866"/>
        <v>0.5</v>
      </c>
      <c r="AM3934">
        <f t="shared" si="867"/>
        <v>0.17499999999999999</v>
      </c>
      <c r="AN3934" s="6">
        <f t="shared" si="869"/>
        <v>0.93500000000000005</v>
      </c>
      <c r="AO3934" t="str">
        <f>VLOOKUP(BD_PONDERACIONES[[#This Row],[Comuna]],Tabla3[#All],2,0)</f>
        <v>Florida</v>
      </c>
    </row>
    <row r="3935" spans="1:41" x14ac:dyDescent="0.35">
      <c r="A3935" t="s">
        <v>18856</v>
      </c>
      <c r="B3935" t="s">
        <v>18857</v>
      </c>
      <c r="C3935" t="s">
        <v>18858</v>
      </c>
      <c r="D3935" s="5">
        <v>44884</v>
      </c>
      <c r="E3935" s="5">
        <v>44724</v>
      </c>
      <c r="F3935" t="s">
        <v>753</v>
      </c>
      <c r="G3935" t="s">
        <v>18859</v>
      </c>
      <c r="H3935" t="s">
        <v>1389</v>
      </c>
      <c r="J3935" t="s">
        <v>756</v>
      </c>
      <c r="K3935" t="s">
        <v>756</v>
      </c>
      <c r="L3935" t="s">
        <v>757</v>
      </c>
      <c r="M3935" t="s">
        <v>757</v>
      </c>
      <c r="N3935" t="s">
        <v>756</v>
      </c>
      <c r="O3935" t="s">
        <v>756</v>
      </c>
      <c r="P3935" t="s">
        <v>765</v>
      </c>
      <c r="Q3935" t="s">
        <v>759</v>
      </c>
      <c r="R3935" t="s">
        <v>759</v>
      </c>
      <c r="S3935" t="s">
        <v>757</v>
      </c>
      <c r="T3935" t="s">
        <v>757</v>
      </c>
      <c r="U3935" t="s">
        <v>757</v>
      </c>
      <c r="V3935" t="s">
        <v>756</v>
      </c>
      <c r="W3935" t="s">
        <v>756</v>
      </c>
      <c r="X3935" t="s">
        <v>18860</v>
      </c>
      <c r="Y3935" t="str">
        <f t="shared" si="868"/>
        <v>junio</v>
      </c>
      <c r="Z3935">
        <f>YEAR(BD_PONDERACIONES[[#This Row],[Fecha Ejecución del Ticket]])</f>
        <v>2022</v>
      </c>
      <c r="AA3935" t="str">
        <f t="shared" si="856"/>
        <v>noviembre</v>
      </c>
      <c r="AB3935">
        <f>YEAR(BD_PONDERACIONES[[#This Row],[Fecha de Inspección]])</f>
        <v>2022</v>
      </c>
      <c r="AC3935">
        <f t="shared" si="857"/>
        <v>0.5</v>
      </c>
      <c r="AD3935">
        <f t="shared" si="858"/>
        <v>0.5</v>
      </c>
      <c r="AE3935">
        <f t="shared" si="859"/>
        <v>0.5</v>
      </c>
      <c r="AF3935">
        <f t="shared" si="860"/>
        <v>0.5</v>
      </c>
      <c r="AG3935">
        <f t="shared" si="861"/>
        <v>0.5</v>
      </c>
      <c r="AH3935">
        <f t="shared" si="862"/>
        <v>0.5</v>
      </c>
      <c r="AI3935">
        <f t="shared" si="863"/>
        <v>0.25</v>
      </c>
      <c r="AJ3935">
        <f t="shared" si="864"/>
        <v>0.25</v>
      </c>
      <c r="AK3935">
        <f t="shared" si="865"/>
        <v>0.5</v>
      </c>
      <c r="AL3935">
        <f t="shared" si="866"/>
        <v>0.5</v>
      </c>
      <c r="AM3935">
        <f t="shared" si="867"/>
        <v>0.5</v>
      </c>
      <c r="AN3935" s="6">
        <f t="shared" si="869"/>
        <v>1</v>
      </c>
      <c r="AO3935" t="str">
        <f>VLOOKUP(BD_PONDERACIONES[[#This Row],[Comuna]],Tabla3[#All],2,0)</f>
        <v>Florida</v>
      </c>
    </row>
    <row r="3936" spans="1:41" x14ac:dyDescent="0.35">
      <c r="A3936" t="s">
        <v>18861</v>
      </c>
      <c r="B3936" t="s">
        <v>18862</v>
      </c>
      <c r="C3936" t="s">
        <v>18863</v>
      </c>
      <c r="D3936" s="5">
        <v>44884</v>
      </c>
      <c r="E3936" s="5">
        <v>44716</v>
      </c>
      <c r="F3936" t="s">
        <v>753</v>
      </c>
      <c r="G3936" t="s">
        <v>18864</v>
      </c>
      <c r="H3936" t="s">
        <v>1389</v>
      </c>
      <c r="J3936" t="s">
        <v>756</v>
      </c>
      <c r="K3936" t="s">
        <v>756</v>
      </c>
      <c r="L3936" t="s">
        <v>757</v>
      </c>
      <c r="M3936" t="s">
        <v>757</v>
      </c>
      <c r="N3936" t="s">
        <v>756</v>
      </c>
      <c r="O3936" t="s">
        <v>756</v>
      </c>
      <c r="P3936" t="s">
        <v>765</v>
      </c>
      <c r="Q3936" t="s">
        <v>759</v>
      </c>
      <c r="R3936" t="s">
        <v>759</v>
      </c>
      <c r="S3936" t="s">
        <v>757</v>
      </c>
      <c r="T3936" t="s">
        <v>757</v>
      </c>
      <c r="U3936" t="s">
        <v>756</v>
      </c>
      <c r="V3936" t="s">
        <v>756</v>
      </c>
      <c r="W3936" t="s">
        <v>756</v>
      </c>
      <c r="X3936" t="s">
        <v>18865</v>
      </c>
      <c r="Y3936" t="str">
        <f t="shared" si="868"/>
        <v>junio</v>
      </c>
      <c r="Z3936">
        <f>YEAR(BD_PONDERACIONES[[#This Row],[Fecha Ejecución del Ticket]])</f>
        <v>2022</v>
      </c>
      <c r="AA3936" t="str">
        <f t="shared" si="856"/>
        <v>noviembre</v>
      </c>
      <c r="AB3936">
        <f>YEAR(BD_PONDERACIONES[[#This Row],[Fecha de Inspección]])</f>
        <v>2022</v>
      </c>
      <c r="AC3936">
        <f t="shared" si="857"/>
        <v>0.5</v>
      </c>
      <c r="AD3936">
        <f t="shared" si="858"/>
        <v>0.5</v>
      </c>
      <c r="AE3936">
        <f t="shared" si="859"/>
        <v>0.5</v>
      </c>
      <c r="AF3936">
        <f t="shared" si="860"/>
        <v>0.5</v>
      </c>
      <c r="AG3936">
        <f t="shared" si="861"/>
        <v>0.5</v>
      </c>
      <c r="AH3936">
        <f t="shared" si="862"/>
        <v>0.5</v>
      </c>
      <c r="AI3936">
        <f t="shared" si="863"/>
        <v>0.25</v>
      </c>
      <c r="AJ3936">
        <f t="shared" si="864"/>
        <v>0.25</v>
      </c>
      <c r="AK3936">
        <f t="shared" si="865"/>
        <v>0.5</v>
      </c>
      <c r="AL3936">
        <f t="shared" si="866"/>
        <v>0.5</v>
      </c>
      <c r="AM3936">
        <f t="shared" si="867"/>
        <v>0.5</v>
      </c>
      <c r="AN3936" s="6">
        <f t="shared" si="869"/>
        <v>1</v>
      </c>
      <c r="AO3936" t="str">
        <f>VLOOKUP(BD_PONDERACIONES[[#This Row],[Comuna]],Tabla3[#All],2,0)</f>
        <v>Florida</v>
      </c>
    </row>
    <row r="3937" spans="1:41" x14ac:dyDescent="0.35">
      <c r="A3937" t="s">
        <v>18866</v>
      </c>
      <c r="B3937" t="s">
        <v>18867</v>
      </c>
      <c r="C3937" t="s">
        <v>18868</v>
      </c>
      <c r="D3937" s="5">
        <v>44884</v>
      </c>
      <c r="E3937" s="5">
        <v>44713</v>
      </c>
      <c r="F3937" t="s">
        <v>753</v>
      </c>
      <c r="G3937" t="s">
        <v>18869</v>
      </c>
      <c r="H3937" t="s">
        <v>1389</v>
      </c>
      <c r="J3937" t="s">
        <v>756</v>
      </c>
      <c r="K3937" t="s">
        <v>756</v>
      </c>
      <c r="L3937" t="s">
        <v>757</v>
      </c>
      <c r="M3937" t="s">
        <v>757</v>
      </c>
      <c r="N3937" t="s">
        <v>756</v>
      </c>
      <c r="O3937" t="s">
        <v>756</v>
      </c>
      <c r="P3937" t="s">
        <v>758</v>
      </c>
      <c r="Q3937" t="s">
        <v>759</v>
      </c>
      <c r="R3937" t="s">
        <v>759</v>
      </c>
      <c r="S3937" t="s">
        <v>757</v>
      </c>
      <c r="T3937" t="s">
        <v>757</v>
      </c>
      <c r="U3937" t="s">
        <v>757</v>
      </c>
      <c r="V3937" t="s">
        <v>773</v>
      </c>
      <c r="W3937" t="s">
        <v>773</v>
      </c>
      <c r="X3937" t="s">
        <v>18870</v>
      </c>
      <c r="Y3937" t="str">
        <f t="shared" si="868"/>
        <v>junio</v>
      </c>
      <c r="Z3937">
        <f>YEAR(BD_PONDERACIONES[[#This Row],[Fecha Ejecución del Ticket]])</f>
        <v>2022</v>
      </c>
      <c r="AA3937" t="str">
        <f t="shared" si="856"/>
        <v>noviembre</v>
      </c>
      <c r="AB3937">
        <f>YEAR(BD_PONDERACIONES[[#This Row],[Fecha de Inspección]])</f>
        <v>2022</v>
      </c>
      <c r="AC3937">
        <f t="shared" si="857"/>
        <v>0.5</v>
      </c>
      <c r="AD3937">
        <f t="shared" si="858"/>
        <v>0.5</v>
      </c>
      <c r="AE3937">
        <f t="shared" si="859"/>
        <v>0.5</v>
      </c>
      <c r="AF3937">
        <f t="shared" si="860"/>
        <v>0.5</v>
      </c>
      <c r="AG3937">
        <f t="shared" si="861"/>
        <v>0.5</v>
      </c>
      <c r="AH3937">
        <f t="shared" si="862"/>
        <v>0.5</v>
      </c>
      <c r="AI3937">
        <f t="shared" si="863"/>
        <v>0.25</v>
      </c>
      <c r="AJ3937">
        <f t="shared" si="864"/>
        <v>0.25</v>
      </c>
      <c r="AK3937">
        <f t="shared" si="865"/>
        <v>0.5</v>
      </c>
      <c r="AL3937">
        <f t="shared" si="866"/>
        <v>0</v>
      </c>
      <c r="AM3937">
        <f t="shared" si="867"/>
        <v>0</v>
      </c>
      <c r="AN3937" s="6">
        <f t="shared" si="869"/>
        <v>0.8</v>
      </c>
      <c r="AO3937" t="str">
        <f>VLOOKUP(BD_PONDERACIONES[[#This Row],[Comuna]],Tabla3[#All],2,0)</f>
        <v>Florida</v>
      </c>
    </row>
    <row r="3938" spans="1:41" x14ac:dyDescent="0.35">
      <c r="A3938" t="s">
        <v>18871</v>
      </c>
      <c r="B3938" t="s">
        <v>18872</v>
      </c>
      <c r="C3938" t="s">
        <v>18873</v>
      </c>
      <c r="D3938" s="5">
        <v>44884</v>
      </c>
      <c r="E3938" s="5">
        <v>44714</v>
      </c>
      <c r="F3938" t="s">
        <v>753</v>
      </c>
      <c r="G3938" t="s">
        <v>18874</v>
      </c>
      <c r="H3938" t="s">
        <v>1389</v>
      </c>
      <c r="J3938" t="s">
        <v>756</v>
      </c>
      <c r="K3938" t="s">
        <v>756</v>
      </c>
      <c r="L3938" t="s">
        <v>757</v>
      </c>
      <c r="M3938" t="s">
        <v>757</v>
      </c>
      <c r="N3938" t="s">
        <v>756</v>
      </c>
      <c r="O3938" t="s">
        <v>756</v>
      </c>
      <c r="P3938" t="s">
        <v>758</v>
      </c>
      <c r="Q3938" t="s">
        <v>759</v>
      </c>
      <c r="R3938" t="s">
        <v>759</v>
      </c>
      <c r="S3938" t="s">
        <v>757</v>
      </c>
      <c r="T3938" t="s">
        <v>757</v>
      </c>
      <c r="U3938" t="s">
        <v>757</v>
      </c>
      <c r="V3938" t="s">
        <v>756</v>
      </c>
      <c r="W3938" t="s">
        <v>768</v>
      </c>
      <c r="X3938" t="s">
        <v>18875</v>
      </c>
      <c r="Y3938" t="str">
        <f t="shared" si="868"/>
        <v>junio</v>
      </c>
      <c r="Z3938">
        <f>YEAR(BD_PONDERACIONES[[#This Row],[Fecha Ejecución del Ticket]])</f>
        <v>2022</v>
      </c>
      <c r="AA3938" t="str">
        <f t="shared" si="856"/>
        <v>noviembre</v>
      </c>
      <c r="AB3938">
        <f>YEAR(BD_PONDERACIONES[[#This Row],[Fecha de Inspección]])</f>
        <v>2022</v>
      </c>
      <c r="AC3938">
        <f t="shared" si="857"/>
        <v>0.5</v>
      </c>
      <c r="AD3938">
        <f t="shared" si="858"/>
        <v>0.5</v>
      </c>
      <c r="AE3938">
        <f t="shared" si="859"/>
        <v>0.5</v>
      </c>
      <c r="AF3938">
        <f t="shared" si="860"/>
        <v>0.5</v>
      </c>
      <c r="AG3938">
        <f t="shared" si="861"/>
        <v>0.5</v>
      </c>
      <c r="AH3938">
        <f t="shared" si="862"/>
        <v>0.5</v>
      </c>
      <c r="AI3938">
        <f t="shared" si="863"/>
        <v>0.25</v>
      </c>
      <c r="AJ3938">
        <f t="shared" si="864"/>
        <v>0.25</v>
      </c>
      <c r="AK3938">
        <f t="shared" si="865"/>
        <v>0.5</v>
      </c>
      <c r="AL3938">
        <f t="shared" si="866"/>
        <v>0.5</v>
      </c>
      <c r="AM3938">
        <f t="shared" si="867"/>
        <v>0.17499999999999999</v>
      </c>
      <c r="AN3938" s="6">
        <f t="shared" si="869"/>
        <v>0.93500000000000005</v>
      </c>
      <c r="AO3938" t="str">
        <f>VLOOKUP(BD_PONDERACIONES[[#This Row],[Comuna]],Tabla3[#All],2,0)</f>
        <v>Florida</v>
      </c>
    </row>
    <row r="3939" spans="1:41" x14ac:dyDescent="0.35">
      <c r="A3939" t="s">
        <v>18876</v>
      </c>
      <c r="B3939" t="s">
        <v>18877</v>
      </c>
      <c r="C3939" t="s">
        <v>18878</v>
      </c>
      <c r="D3939" s="5">
        <v>44884</v>
      </c>
      <c r="E3939" s="5">
        <v>44721</v>
      </c>
      <c r="F3939" t="s">
        <v>753</v>
      </c>
      <c r="G3939" t="s">
        <v>18879</v>
      </c>
      <c r="H3939" t="s">
        <v>1389</v>
      </c>
      <c r="J3939" t="s">
        <v>756</v>
      </c>
      <c r="K3939" t="s">
        <v>756</v>
      </c>
      <c r="L3939" t="s">
        <v>757</v>
      </c>
      <c r="M3939" t="s">
        <v>757</v>
      </c>
      <c r="N3939" t="s">
        <v>756</v>
      </c>
      <c r="O3939" t="s">
        <v>756</v>
      </c>
      <c r="P3939" t="s">
        <v>758</v>
      </c>
      <c r="Q3939" t="s">
        <v>759</v>
      </c>
      <c r="R3939" t="s">
        <v>759</v>
      </c>
      <c r="S3939" t="s">
        <v>757</v>
      </c>
      <c r="T3939" t="s">
        <v>757</v>
      </c>
      <c r="U3939" t="s">
        <v>757</v>
      </c>
      <c r="V3939" t="s">
        <v>756</v>
      </c>
      <c r="W3939" t="s">
        <v>756</v>
      </c>
      <c r="X3939" t="s">
        <v>18880</v>
      </c>
      <c r="Y3939" t="str">
        <f t="shared" si="868"/>
        <v>junio</v>
      </c>
      <c r="Z3939">
        <f>YEAR(BD_PONDERACIONES[[#This Row],[Fecha Ejecución del Ticket]])</f>
        <v>2022</v>
      </c>
      <c r="AA3939" t="str">
        <f t="shared" si="856"/>
        <v>noviembre</v>
      </c>
      <c r="AB3939">
        <f>YEAR(BD_PONDERACIONES[[#This Row],[Fecha de Inspección]])</f>
        <v>2022</v>
      </c>
      <c r="AC3939">
        <f t="shared" si="857"/>
        <v>0.5</v>
      </c>
      <c r="AD3939">
        <f t="shared" si="858"/>
        <v>0.5</v>
      </c>
      <c r="AE3939">
        <f t="shared" si="859"/>
        <v>0.5</v>
      </c>
      <c r="AF3939">
        <f t="shared" si="860"/>
        <v>0.5</v>
      </c>
      <c r="AG3939">
        <f t="shared" si="861"/>
        <v>0.5</v>
      </c>
      <c r="AH3939">
        <f t="shared" si="862"/>
        <v>0.5</v>
      </c>
      <c r="AI3939">
        <f t="shared" si="863"/>
        <v>0.25</v>
      </c>
      <c r="AJ3939">
        <f t="shared" si="864"/>
        <v>0.25</v>
      </c>
      <c r="AK3939">
        <f t="shared" si="865"/>
        <v>0.5</v>
      </c>
      <c r="AL3939">
        <f t="shared" si="866"/>
        <v>0.5</v>
      </c>
      <c r="AM3939">
        <f t="shared" si="867"/>
        <v>0.5</v>
      </c>
      <c r="AN3939" s="6">
        <f t="shared" si="869"/>
        <v>1</v>
      </c>
      <c r="AO3939" t="str">
        <f>VLOOKUP(BD_PONDERACIONES[[#This Row],[Comuna]],Tabla3[#All],2,0)</f>
        <v>Florida</v>
      </c>
    </row>
    <row r="3940" spans="1:41" x14ac:dyDescent="0.35">
      <c r="A3940" t="s">
        <v>18881</v>
      </c>
      <c r="B3940" t="s">
        <v>18882</v>
      </c>
      <c r="C3940" t="s">
        <v>18883</v>
      </c>
      <c r="D3940" s="5">
        <v>44884</v>
      </c>
      <c r="E3940" s="5">
        <v>44713</v>
      </c>
      <c r="F3940" t="s">
        <v>753</v>
      </c>
      <c r="G3940" t="s">
        <v>18884</v>
      </c>
      <c r="H3940" t="s">
        <v>1389</v>
      </c>
      <c r="J3940" t="s">
        <v>756</v>
      </c>
      <c r="K3940" t="s">
        <v>756</v>
      </c>
      <c r="L3940" t="s">
        <v>773</v>
      </c>
      <c r="M3940" t="s">
        <v>773</v>
      </c>
      <c r="N3940" t="s">
        <v>756</v>
      </c>
      <c r="O3940" t="s">
        <v>756</v>
      </c>
      <c r="P3940" t="s">
        <v>758</v>
      </c>
      <c r="Q3940" t="s">
        <v>759</v>
      </c>
      <c r="R3940" t="s">
        <v>759</v>
      </c>
      <c r="S3940" t="s">
        <v>757</v>
      </c>
      <c r="T3940" t="s">
        <v>757</v>
      </c>
      <c r="U3940" t="s">
        <v>757</v>
      </c>
      <c r="V3940" t="s">
        <v>756</v>
      </c>
      <c r="W3940" t="s">
        <v>756</v>
      </c>
      <c r="X3940" t="s">
        <v>18885</v>
      </c>
      <c r="Y3940" t="str">
        <f t="shared" si="868"/>
        <v>junio</v>
      </c>
      <c r="Z3940">
        <f>YEAR(BD_PONDERACIONES[[#This Row],[Fecha Ejecución del Ticket]])</f>
        <v>2022</v>
      </c>
      <c r="AA3940" t="str">
        <f t="shared" si="856"/>
        <v>noviembre</v>
      </c>
      <c r="AB3940">
        <f>YEAR(BD_PONDERACIONES[[#This Row],[Fecha de Inspección]])</f>
        <v>2022</v>
      </c>
      <c r="AC3940">
        <f t="shared" si="857"/>
        <v>0.5</v>
      </c>
      <c r="AD3940">
        <f t="shared" si="858"/>
        <v>0.5</v>
      </c>
      <c r="AE3940">
        <f t="shared" si="859"/>
        <v>0</v>
      </c>
      <c r="AF3940">
        <f t="shared" si="860"/>
        <v>0</v>
      </c>
      <c r="AG3940">
        <f t="shared" si="861"/>
        <v>0.5</v>
      </c>
      <c r="AH3940">
        <f t="shared" si="862"/>
        <v>0.5</v>
      </c>
      <c r="AI3940">
        <f t="shared" si="863"/>
        <v>0.25</v>
      </c>
      <c r="AJ3940">
        <f t="shared" si="864"/>
        <v>0.25</v>
      </c>
      <c r="AK3940">
        <f t="shared" si="865"/>
        <v>0.5</v>
      </c>
      <c r="AL3940">
        <f t="shared" si="866"/>
        <v>0.5</v>
      </c>
      <c r="AM3940">
        <f t="shared" si="867"/>
        <v>0.5</v>
      </c>
      <c r="AN3940" s="6">
        <f t="shared" si="869"/>
        <v>0.7</v>
      </c>
      <c r="AO3940" t="str">
        <f>VLOOKUP(BD_PONDERACIONES[[#This Row],[Comuna]],Tabla3[#All],2,0)</f>
        <v>Florida</v>
      </c>
    </row>
    <row r="3941" spans="1:41" x14ac:dyDescent="0.35">
      <c r="A3941" t="s">
        <v>18886</v>
      </c>
      <c r="B3941" t="s">
        <v>18887</v>
      </c>
      <c r="C3941" t="s">
        <v>18888</v>
      </c>
      <c r="D3941" s="5">
        <v>44884</v>
      </c>
      <c r="E3941" s="5">
        <v>44729</v>
      </c>
      <c r="F3941" t="s">
        <v>753</v>
      </c>
      <c r="G3941" t="s">
        <v>18889</v>
      </c>
      <c r="H3941" t="s">
        <v>1389</v>
      </c>
      <c r="J3941" t="s">
        <v>756</v>
      </c>
      <c r="K3941" t="s">
        <v>756</v>
      </c>
      <c r="L3941" t="s">
        <v>757</v>
      </c>
      <c r="M3941" t="s">
        <v>757</v>
      </c>
      <c r="N3941" t="s">
        <v>757</v>
      </c>
      <c r="O3941" t="s">
        <v>757</v>
      </c>
      <c r="P3941" t="s">
        <v>758</v>
      </c>
      <c r="Q3941" t="s">
        <v>759</v>
      </c>
      <c r="R3941" t="s">
        <v>759</v>
      </c>
      <c r="S3941" t="s">
        <v>757</v>
      </c>
      <c r="T3941" t="s">
        <v>757</v>
      </c>
      <c r="U3941" t="s">
        <v>757</v>
      </c>
      <c r="V3941" t="s">
        <v>756</v>
      </c>
      <c r="W3941" t="s">
        <v>756</v>
      </c>
      <c r="X3941" t="s">
        <v>18890</v>
      </c>
      <c r="Y3941" t="str">
        <f t="shared" si="868"/>
        <v>junio</v>
      </c>
      <c r="Z3941">
        <f>YEAR(BD_PONDERACIONES[[#This Row],[Fecha Ejecución del Ticket]])</f>
        <v>2022</v>
      </c>
      <c r="AA3941" t="str">
        <f t="shared" si="856"/>
        <v>noviembre</v>
      </c>
      <c r="AB3941">
        <f>YEAR(BD_PONDERACIONES[[#This Row],[Fecha de Inspección]])</f>
        <v>2022</v>
      </c>
      <c r="AC3941">
        <f t="shared" si="857"/>
        <v>0.5</v>
      </c>
      <c r="AD3941">
        <f t="shared" si="858"/>
        <v>0.5</v>
      </c>
      <c r="AE3941">
        <f t="shared" si="859"/>
        <v>0.5</v>
      </c>
      <c r="AF3941">
        <f t="shared" si="860"/>
        <v>0.5</v>
      </c>
      <c r="AG3941">
        <f t="shared" si="861"/>
        <v>0.5</v>
      </c>
      <c r="AH3941">
        <f t="shared" si="862"/>
        <v>0.5</v>
      </c>
      <c r="AI3941">
        <f t="shared" si="863"/>
        <v>0.25</v>
      </c>
      <c r="AJ3941">
        <f t="shared" si="864"/>
        <v>0.25</v>
      </c>
      <c r="AK3941">
        <f t="shared" si="865"/>
        <v>0.5</v>
      </c>
      <c r="AL3941">
        <f t="shared" si="866"/>
        <v>0.5</v>
      </c>
      <c r="AM3941">
        <f t="shared" si="867"/>
        <v>0.5</v>
      </c>
      <c r="AN3941" s="6">
        <f t="shared" si="869"/>
        <v>1</v>
      </c>
      <c r="AO3941" t="str">
        <f>VLOOKUP(BD_PONDERACIONES[[#This Row],[Comuna]],Tabla3[#All],2,0)</f>
        <v>Florida</v>
      </c>
    </row>
    <row r="3942" spans="1:41" x14ac:dyDescent="0.35">
      <c r="A3942" t="s">
        <v>18891</v>
      </c>
      <c r="B3942" t="s">
        <v>18892</v>
      </c>
      <c r="C3942" t="s">
        <v>18893</v>
      </c>
      <c r="D3942" s="5">
        <v>44884</v>
      </c>
      <c r="E3942" s="5">
        <v>44729</v>
      </c>
      <c r="F3942" t="s">
        <v>753</v>
      </c>
      <c r="G3942" t="s">
        <v>18894</v>
      </c>
      <c r="H3942" t="s">
        <v>1389</v>
      </c>
      <c r="J3942" t="s">
        <v>756</v>
      </c>
      <c r="K3942" t="s">
        <v>756</v>
      </c>
      <c r="L3942" t="s">
        <v>757</v>
      </c>
      <c r="M3942" t="s">
        <v>757</v>
      </c>
      <c r="N3942" t="s">
        <v>756</v>
      </c>
      <c r="O3942" t="s">
        <v>756</v>
      </c>
      <c r="P3942" t="s">
        <v>758</v>
      </c>
      <c r="Q3942" t="s">
        <v>759</v>
      </c>
      <c r="R3942" t="s">
        <v>759</v>
      </c>
      <c r="S3942" t="s">
        <v>757</v>
      </c>
      <c r="T3942" t="s">
        <v>757</v>
      </c>
      <c r="U3942" t="s">
        <v>757</v>
      </c>
      <c r="V3942" t="s">
        <v>756</v>
      </c>
      <c r="W3942" t="s">
        <v>768</v>
      </c>
      <c r="X3942" t="s">
        <v>885</v>
      </c>
      <c r="Y3942" t="str">
        <f t="shared" si="868"/>
        <v>junio</v>
      </c>
      <c r="Z3942">
        <f>YEAR(BD_PONDERACIONES[[#This Row],[Fecha Ejecución del Ticket]])</f>
        <v>2022</v>
      </c>
      <c r="AA3942" t="str">
        <f t="shared" si="856"/>
        <v>noviembre</v>
      </c>
      <c r="AB3942">
        <f>YEAR(BD_PONDERACIONES[[#This Row],[Fecha de Inspección]])</f>
        <v>2022</v>
      </c>
      <c r="AC3942">
        <f t="shared" si="857"/>
        <v>0.5</v>
      </c>
      <c r="AD3942">
        <f t="shared" si="858"/>
        <v>0.5</v>
      </c>
      <c r="AE3942">
        <f t="shared" si="859"/>
        <v>0.5</v>
      </c>
      <c r="AF3942">
        <f t="shared" si="860"/>
        <v>0.5</v>
      </c>
      <c r="AG3942">
        <f t="shared" si="861"/>
        <v>0.5</v>
      </c>
      <c r="AH3942">
        <f t="shared" si="862"/>
        <v>0.5</v>
      </c>
      <c r="AI3942">
        <f t="shared" si="863"/>
        <v>0.25</v>
      </c>
      <c r="AJ3942">
        <f t="shared" si="864"/>
        <v>0.25</v>
      </c>
      <c r="AK3942">
        <f t="shared" si="865"/>
        <v>0.5</v>
      </c>
      <c r="AL3942">
        <f t="shared" si="866"/>
        <v>0.5</v>
      </c>
      <c r="AM3942">
        <f t="shared" si="867"/>
        <v>0.17499999999999999</v>
      </c>
      <c r="AN3942" s="6">
        <f t="shared" si="869"/>
        <v>0.93500000000000005</v>
      </c>
      <c r="AO3942" t="str">
        <f>VLOOKUP(BD_PONDERACIONES[[#This Row],[Comuna]],Tabla3[#All],2,0)</f>
        <v>Florida</v>
      </c>
    </row>
    <row r="3943" spans="1:41" x14ac:dyDescent="0.35">
      <c r="A3943" t="s">
        <v>18895</v>
      </c>
      <c r="B3943" t="s">
        <v>18896</v>
      </c>
      <c r="C3943" t="s">
        <v>18897</v>
      </c>
      <c r="D3943" s="5">
        <v>44884</v>
      </c>
      <c r="E3943" s="5">
        <v>44721</v>
      </c>
      <c r="F3943" t="s">
        <v>753</v>
      </c>
      <c r="G3943" t="s">
        <v>18898</v>
      </c>
      <c r="H3943" t="s">
        <v>1389</v>
      </c>
      <c r="J3943" t="s">
        <v>756</v>
      </c>
      <c r="K3943" t="s">
        <v>756</v>
      </c>
      <c r="L3943" t="s">
        <v>757</v>
      </c>
      <c r="M3943" t="s">
        <v>757</v>
      </c>
      <c r="N3943" t="s">
        <v>756</v>
      </c>
      <c r="O3943" t="s">
        <v>756</v>
      </c>
      <c r="P3943" t="s">
        <v>758</v>
      </c>
      <c r="Q3943" t="s">
        <v>759</v>
      </c>
      <c r="R3943" t="s">
        <v>759</v>
      </c>
      <c r="S3943" t="s">
        <v>757</v>
      </c>
      <c r="T3943" t="s">
        <v>757</v>
      </c>
      <c r="U3943" t="s">
        <v>757</v>
      </c>
      <c r="V3943" t="s">
        <v>904</v>
      </c>
      <c r="W3943" t="s">
        <v>756</v>
      </c>
      <c r="X3943" t="s">
        <v>18899</v>
      </c>
      <c r="Y3943" t="str">
        <f t="shared" si="868"/>
        <v>junio</v>
      </c>
      <c r="Z3943">
        <f>YEAR(BD_PONDERACIONES[[#This Row],[Fecha Ejecución del Ticket]])</f>
        <v>2022</v>
      </c>
      <c r="AA3943" t="str">
        <f t="shared" si="856"/>
        <v>noviembre</v>
      </c>
      <c r="AB3943">
        <f>YEAR(BD_PONDERACIONES[[#This Row],[Fecha de Inspección]])</f>
        <v>2022</v>
      </c>
      <c r="AC3943">
        <f t="shared" si="857"/>
        <v>0.5</v>
      </c>
      <c r="AD3943">
        <f t="shared" si="858"/>
        <v>0.5</v>
      </c>
      <c r="AE3943">
        <f t="shared" si="859"/>
        <v>0.5</v>
      </c>
      <c r="AF3943">
        <f t="shared" si="860"/>
        <v>0.5</v>
      </c>
      <c r="AG3943">
        <f t="shared" si="861"/>
        <v>0.5</v>
      </c>
      <c r="AH3943">
        <f t="shared" si="862"/>
        <v>0.5</v>
      </c>
      <c r="AI3943">
        <f t="shared" si="863"/>
        <v>0.25</v>
      </c>
      <c r="AJ3943">
        <f t="shared" si="864"/>
        <v>0.25</v>
      </c>
      <c r="AK3943">
        <f t="shared" si="865"/>
        <v>0.5</v>
      </c>
      <c r="AL3943">
        <f t="shared" si="866"/>
        <v>0.32500000000000001</v>
      </c>
      <c r="AM3943">
        <f t="shared" si="867"/>
        <v>0.5</v>
      </c>
      <c r="AN3943" s="6">
        <f t="shared" si="869"/>
        <v>0.96500000000000008</v>
      </c>
      <c r="AO3943" t="str">
        <f>VLOOKUP(BD_PONDERACIONES[[#This Row],[Comuna]],Tabla3[#All],2,0)</f>
        <v>Florida</v>
      </c>
    </row>
    <row r="3944" spans="1:41" x14ac:dyDescent="0.35">
      <c r="A3944" t="s">
        <v>18900</v>
      </c>
      <c r="B3944" t="s">
        <v>18901</v>
      </c>
      <c r="C3944" t="s">
        <v>18902</v>
      </c>
      <c r="D3944" s="5">
        <v>44884</v>
      </c>
      <c r="E3944" s="5">
        <v>44719</v>
      </c>
      <c r="F3944" t="s">
        <v>753</v>
      </c>
      <c r="G3944" t="s">
        <v>18903</v>
      </c>
      <c r="H3944" t="s">
        <v>1389</v>
      </c>
      <c r="J3944" t="s">
        <v>756</v>
      </c>
      <c r="K3944" t="s">
        <v>756</v>
      </c>
      <c r="L3944" t="s">
        <v>757</v>
      </c>
      <c r="M3944" t="s">
        <v>757</v>
      </c>
      <c r="N3944" t="s">
        <v>756</v>
      </c>
      <c r="O3944" t="s">
        <v>756</v>
      </c>
      <c r="P3944" t="s">
        <v>758</v>
      </c>
      <c r="Q3944" t="s">
        <v>759</v>
      </c>
      <c r="R3944" t="s">
        <v>759</v>
      </c>
      <c r="S3944" t="s">
        <v>757</v>
      </c>
      <c r="T3944" t="s">
        <v>757</v>
      </c>
      <c r="U3944" t="s">
        <v>757</v>
      </c>
      <c r="V3944" t="s">
        <v>768</v>
      </c>
      <c r="W3944" t="s">
        <v>768</v>
      </c>
      <c r="X3944" t="s">
        <v>885</v>
      </c>
      <c r="Y3944" t="str">
        <f t="shared" si="868"/>
        <v>junio</v>
      </c>
      <c r="Z3944">
        <f>YEAR(BD_PONDERACIONES[[#This Row],[Fecha Ejecución del Ticket]])</f>
        <v>2022</v>
      </c>
      <c r="AA3944" t="str">
        <f t="shared" si="856"/>
        <v>noviembre</v>
      </c>
      <c r="AB3944">
        <f>YEAR(BD_PONDERACIONES[[#This Row],[Fecha de Inspección]])</f>
        <v>2022</v>
      </c>
      <c r="AC3944">
        <f t="shared" si="857"/>
        <v>0.5</v>
      </c>
      <c r="AD3944">
        <f t="shared" si="858"/>
        <v>0.5</v>
      </c>
      <c r="AE3944">
        <f t="shared" si="859"/>
        <v>0.5</v>
      </c>
      <c r="AF3944">
        <f t="shared" si="860"/>
        <v>0.5</v>
      </c>
      <c r="AG3944">
        <f t="shared" si="861"/>
        <v>0.5</v>
      </c>
      <c r="AH3944">
        <f t="shared" si="862"/>
        <v>0.5</v>
      </c>
      <c r="AI3944">
        <f t="shared" si="863"/>
        <v>0.25</v>
      </c>
      <c r="AJ3944">
        <f t="shared" si="864"/>
        <v>0.25</v>
      </c>
      <c r="AK3944">
        <f t="shared" si="865"/>
        <v>0.5</v>
      </c>
      <c r="AL3944">
        <f t="shared" si="866"/>
        <v>0.17499999999999999</v>
      </c>
      <c r="AM3944">
        <f t="shared" si="867"/>
        <v>0.17499999999999999</v>
      </c>
      <c r="AN3944" s="6">
        <f t="shared" si="869"/>
        <v>0.87</v>
      </c>
      <c r="AO3944" t="str">
        <f>VLOOKUP(BD_PONDERACIONES[[#This Row],[Comuna]],Tabla3[#All],2,0)</f>
        <v>Florida</v>
      </c>
    </row>
    <row r="3945" spans="1:41" x14ac:dyDescent="0.35">
      <c r="A3945" t="s">
        <v>18904</v>
      </c>
      <c r="B3945" t="s">
        <v>18905</v>
      </c>
      <c r="C3945" t="s">
        <v>18906</v>
      </c>
      <c r="D3945" s="5">
        <v>44884</v>
      </c>
      <c r="E3945" s="5">
        <v>44718</v>
      </c>
      <c r="F3945" t="s">
        <v>753</v>
      </c>
      <c r="G3945" t="s">
        <v>18907</v>
      </c>
      <c r="H3945" t="s">
        <v>1389</v>
      </c>
      <c r="J3945" t="s">
        <v>756</v>
      </c>
      <c r="K3945" t="s">
        <v>756</v>
      </c>
      <c r="L3945" t="s">
        <v>756</v>
      </c>
      <c r="M3945" t="s">
        <v>756</v>
      </c>
      <c r="N3945" t="s">
        <v>756</v>
      </c>
      <c r="O3945" t="s">
        <v>756</v>
      </c>
      <c r="P3945" t="s">
        <v>758</v>
      </c>
      <c r="Q3945" t="s">
        <v>759</v>
      </c>
      <c r="R3945" t="s">
        <v>759</v>
      </c>
      <c r="S3945" t="s">
        <v>757</v>
      </c>
      <c r="T3945" t="s">
        <v>757</v>
      </c>
      <c r="U3945" t="s">
        <v>757</v>
      </c>
      <c r="V3945" t="s">
        <v>756</v>
      </c>
      <c r="W3945" t="s">
        <v>756</v>
      </c>
      <c r="X3945" t="s">
        <v>885</v>
      </c>
      <c r="Y3945" t="str">
        <f t="shared" si="868"/>
        <v>junio</v>
      </c>
      <c r="Z3945">
        <f>YEAR(BD_PONDERACIONES[[#This Row],[Fecha Ejecución del Ticket]])</f>
        <v>2022</v>
      </c>
      <c r="AA3945" t="str">
        <f t="shared" si="856"/>
        <v>noviembre</v>
      </c>
      <c r="AB3945">
        <f>YEAR(BD_PONDERACIONES[[#This Row],[Fecha de Inspección]])</f>
        <v>2022</v>
      </c>
      <c r="AC3945">
        <f t="shared" si="857"/>
        <v>0.5</v>
      </c>
      <c r="AD3945">
        <f t="shared" si="858"/>
        <v>0.5</v>
      </c>
      <c r="AE3945">
        <f t="shared" si="859"/>
        <v>0.5</v>
      </c>
      <c r="AF3945">
        <f t="shared" si="860"/>
        <v>0.5</v>
      </c>
      <c r="AG3945">
        <f t="shared" si="861"/>
        <v>0.5</v>
      </c>
      <c r="AH3945">
        <f t="shared" si="862"/>
        <v>0.5</v>
      </c>
      <c r="AI3945">
        <f t="shared" si="863"/>
        <v>0.25</v>
      </c>
      <c r="AJ3945">
        <f t="shared" si="864"/>
        <v>0.25</v>
      </c>
      <c r="AK3945">
        <f t="shared" si="865"/>
        <v>0.5</v>
      </c>
      <c r="AL3945">
        <f t="shared" si="866"/>
        <v>0.5</v>
      </c>
      <c r="AM3945">
        <f t="shared" si="867"/>
        <v>0.5</v>
      </c>
      <c r="AN3945" s="6">
        <f t="shared" si="869"/>
        <v>1</v>
      </c>
      <c r="AO3945" t="str">
        <f>VLOOKUP(BD_PONDERACIONES[[#This Row],[Comuna]],Tabla3[#All],2,0)</f>
        <v>Florida</v>
      </c>
    </row>
    <row r="3946" spans="1:41" x14ac:dyDescent="0.35">
      <c r="A3946" t="s">
        <v>18908</v>
      </c>
      <c r="B3946" t="s">
        <v>18909</v>
      </c>
      <c r="C3946" t="s">
        <v>18910</v>
      </c>
      <c r="D3946" s="5">
        <v>44886</v>
      </c>
      <c r="E3946" s="5">
        <v>44740</v>
      </c>
      <c r="F3946" t="s">
        <v>763</v>
      </c>
      <c r="G3946" t="s">
        <v>18911</v>
      </c>
      <c r="H3946" t="s">
        <v>2755</v>
      </c>
      <c r="J3946" t="s">
        <v>756</v>
      </c>
      <c r="K3946" t="s">
        <v>756</v>
      </c>
      <c r="L3946" t="s">
        <v>757</v>
      </c>
      <c r="M3946" t="s">
        <v>757</v>
      </c>
      <c r="N3946" t="s">
        <v>756</v>
      </c>
      <c r="O3946" t="s">
        <v>756</v>
      </c>
      <c r="P3946" t="s">
        <v>758</v>
      </c>
      <c r="Q3946" t="s">
        <v>759</v>
      </c>
      <c r="R3946" t="s">
        <v>759</v>
      </c>
      <c r="S3946" t="s">
        <v>757</v>
      </c>
      <c r="T3946" t="s">
        <v>757</v>
      </c>
      <c r="U3946" t="s">
        <v>757</v>
      </c>
      <c r="V3946" t="s">
        <v>756</v>
      </c>
      <c r="W3946" t="s">
        <v>756</v>
      </c>
      <c r="X3946" t="s">
        <v>17171</v>
      </c>
      <c r="Y3946" t="str">
        <f t="shared" si="868"/>
        <v>junio</v>
      </c>
      <c r="Z3946">
        <f>YEAR(BD_PONDERACIONES[[#This Row],[Fecha Ejecución del Ticket]])</f>
        <v>2022</v>
      </c>
      <c r="AA3946" t="str">
        <f t="shared" si="856"/>
        <v>noviembre</v>
      </c>
      <c r="AB3946">
        <f>YEAR(BD_PONDERACIONES[[#This Row],[Fecha de Inspección]])</f>
        <v>2022</v>
      </c>
      <c r="AC3946">
        <f t="shared" si="857"/>
        <v>0.5</v>
      </c>
      <c r="AD3946">
        <f t="shared" si="858"/>
        <v>0.5</v>
      </c>
      <c r="AE3946">
        <f t="shared" si="859"/>
        <v>0.5</v>
      </c>
      <c r="AF3946">
        <f t="shared" si="860"/>
        <v>0.5</v>
      </c>
      <c r="AG3946">
        <f t="shared" si="861"/>
        <v>0.5</v>
      </c>
      <c r="AH3946">
        <f t="shared" si="862"/>
        <v>0.5</v>
      </c>
      <c r="AI3946">
        <f t="shared" si="863"/>
        <v>0.25</v>
      </c>
      <c r="AJ3946">
        <f t="shared" si="864"/>
        <v>0.25</v>
      </c>
      <c r="AK3946">
        <f t="shared" si="865"/>
        <v>0.5</v>
      </c>
      <c r="AL3946">
        <f t="shared" si="866"/>
        <v>0.5</v>
      </c>
      <c r="AM3946">
        <f t="shared" si="867"/>
        <v>0.5</v>
      </c>
      <c r="AN3946" s="6">
        <f t="shared" si="869"/>
        <v>1</v>
      </c>
      <c r="AO3946" t="str">
        <f>VLOOKUP(BD_PONDERACIONES[[#This Row],[Comuna]],Tabla3[#All],2,0)</f>
        <v>Florida</v>
      </c>
    </row>
    <row r="3947" spans="1:41" x14ac:dyDescent="0.35">
      <c r="A3947" t="s">
        <v>18912</v>
      </c>
      <c r="B3947" t="s">
        <v>18913</v>
      </c>
      <c r="C3947" t="s">
        <v>18914</v>
      </c>
      <c r="D3947" s="5">
        <v>44886</v>
      </c>
      <c r="E3947" s="5">
        <v>44845</v>
      </c>
      <c r="F3947" t="s">
        <v>753</v>
      </c>
      <c r="G3947" t="s">
        <v>18915</v>
      </c>
      <c r="H3947" t="s">
        <v>755</v>
      </c>
      <c r="J3947" t="s">
        <v>756</v>
      </c>
      <c r="K3947" t="s">
        <v>756</v>
      </c>
      <c r="L3947" t="s">
        <v>757</v>
      </c>
      <c r="M3947" t="s">
        <v>757</v>
      </c>
      <c r="N3947" t="s">
        <v>757</v>
      </c>
      <c r="O3947" t="s">
        <v>757</v>
      </c>
      <c r="P3947" t="s">
        <v>765</v>
      </c>
      <c r="Q3947" t="s">
        <v>759</v>
      </c>
      <c r="R3947" t="s">
        <v>759</v>
      </c>
      <c r="S3947" t="s">
        <v>757</v>
      </c>
      <c r="T3947" t="s">
        <v>757</v>
      </c>
      <c r="U3947" t="s">
        <v>757</v>
      </c>
      <c r="V3947" t="s">
        <v>773</v>
      </c>
      <c r="W3947" t="s">
        <v>773</v>
      </c>
      <c r="X3947" t="s">
        <v>18916</v>
      </c>
      <c r="Y3947" t="str">
        <f t="shared" si="868"/>
        <v>octubre</v>
      </c>
      <c r="Z3947">
        <f>YEAR(BD_PONDERACIONES[[#This Row],[Fecha Ejecución del Ticket]])</f>
        <v>2022</v>
      </c>
      <c r="AA3947" t="str">
        <f t="shared" si="856"/>
        <v>noviembre</v>
      </c>
      <c r="AB3947">
        <f>YEAR(BD_PONDERACIONES[[#This Row],[Fecha de Inspección]])</f>
        <v>2022</v>
      </c>
      <c r="AC3947">
        <f t="shared" si="857"/>
        <v>0.5</v>
      </c>
      <c r="AD3947">
        <f t="shared" si="858"/>
        <v>0.5</v>
      </c>
      <c r="AE3947">
        <f t="shared" si="859"/>
        <v>0.5</v>
      </c>
      <c r="AF3947">
        <f t="shared" si="860"/>
        <v>0.5</v>
      </c>
      <c r="AG3947">
        <f t="shared" si="861"/>
        <v>0.5</v>
      </c>
      <c r="AH3947">
        <f t="shared" si="862"/>
        <v>0.5</v>
      </c>
      <c r="AI3947">
        <f t="shared" si="863"/>
        <v>0.25</v>
      </c>
      <c r="AJ3947">
        <f t="shared" si="864"/>
        <v>0.25</v>
      </c>
      <c r="AK3947">
        <f t="shared" si="865"/>
        <v>0.5</v>
      </c>
      <c r="AL3947">
        <f t="shared" si="866"/>
        <v>0</v>
      </c>
      <c r="AM3947">
        <f t="shared" si="867"/>
        <v>0</v>
      </c>
      <c r="AN3947" s="6">
        <f t="shared" si="869"/>
        <v>0.8</v>
      </c>
      <c r="AO3947" t="str">
        <f>VLOOKUP(BD_PONDERACIONES[[#This Row],[Comuna]],Tabla3[#All],2,0)</f>
        <v>Florida</v>
      </c>
    </row>
    <row r="3948" spans="1:41" x14ac:dyDescent="0.35">
      <c r="A3948" t="s">
        <v>18917</v>
      </c>
      <c r="B3948" t="s">
        <v>18918</v>
      </c>
      <c r="C3948" t="s">
        <v>18919</v>
      </c>
      <c r="D3948" s="5">
        <v>44886</v>
      </c>
      <c r="E3948" s="5">
        <v>44739</v>
      </c>
      <c r="F3948" t="s">
        <v>763</v>
      </c>
      <c r="G3948" t="s">
        <v>18920</v>
      </c>
      <c r="H3948" t="s">
        <v>2755</v>
      </c>
      <c r="J3948" t="s">
        <v>756</v>
      </c>
      <c r="K3948" t="s">
        <v>756</v>
      </c>
      <c r="L3948" t="s">
        <v>756</v>
      </c>
      <c r="M3948" t="s">
        <v>756</v>
      </c>
      <c r="N3948" t="s">
        <v>756</v>
      </c>
      <c r="O3948" t="s">
        <v>756</v>
      </c>
      <c r="P3948" t="s">
        <v>758</v>
      </c>
      <c r="Q3948" t="s">
        <v>759</v>
      </c>
      <c r="R3948" t="s">
        <v>759</v>
      </c>
      <c r="S3948" t="s">
        <v>757</v>
      </c>
      <c r="T3948" t="s">
        <v>757</v>
      </c>
      <c r="U3948" t="s">
        <v>757</v>
      </c>
      <c r="V3948" t="s">
        <v>773</v>
      </c>
      <c r="W3948" t="s">
        <v>773</v>
      </c>
      <c r="X3948" t="s">
        <v>18921</v>
      </c>
      <c r="Y3948" t="str">
        <f t="shared" si="868"/>
        <v>junio</v>
      </c>
      <c r="Z3948">
        <f>YEAR(BD_PONDERACIONES[[#This Row],[Fecha Ejecución del Ticket]])</f>
        <v>2022</v>
      </c>
      <c r="AA3948" t="str">
        <f t="shared" si="856"/>
        <v>noviembre</v>
      </c>
      <c r="AB3948">
        <f>YEAR(BD_PONDERACIONES[[#This Row],[Fecha de Inspección]])</f>
        <v>2022</v>
      </c>
      <c r="AC3948">
        <f t="shared" si="857"/>
        <v>0.5</v>
      </c>
      <c r="AD3948">
        <f t="shared" si="858"/>
        <v>0.5</v>
      </c>
      <c r="AE3948">
        <f t="shared" si="859"/>
        <v>0.5</v>
      </c>
      <c r="AF3948">
        <f t="shared" si="860"/>
        <v>0.5</v>
      </c>
      <c r="AG3948">
        <f t="shared" si="861"/>
        <v>0.5</v>
      </c>
      <c r="AH3948">
        <f t="shared" si="862"/>
        <v>0.5</v>
      </c>
      <c r="AI3948">
        <f t="shared" si="863"/>
        <v>0.25</v>
      </c>
      <c r="AJ3948">
        <f t="shared" si="864"/>
        <v>0.25</v>
      </c>
      <c r="AK3948">
        <f t="shared" si="865"/>
        <v>0.5</v>
      </c>
      <c r="AL3948">
        <f t="shared" si="866"/>
        <v>0</v>
      </c>
      <c r="AM3948">
        <f t="shared" si="867"/>
        <v>0</v>
      </c>
      <c r="AN3948" s="6">
        <f t="shared" si="869"/>
        <v>0.8</v>
      </c>
      <c r="AO3948" t="str">
        <f>VLOOKUP(BD_PONDERACIONES[[#This Row],[Comuna]],Tabla3[#All],2,0)</f>
        <v>Florida</v>
      </c>
    </row>
    <row r="3949" spans="1:41" x14ac:dyDescent="0.35">
      <c r="A3949" t="s">
        <v>18922</v>
      </c>
      <c r="B3949" t="s">
        <v>18923</v>
      </c>
      <c r="C3949" t="s">
        <v>18924</v>
      </c>
      <c r="D3949" s="5">
        <v>44886</v>
      </c>
      <c r="E3949" s="5">
        <v>44840</v>
      </c>
      <c r="F3949" t="s">
        <v>753</v>
      </c>
      <c r="G3949" t="s">
        <v>18925</v>
      </c>
      <c r="H3949" t="s">
        <v>755</v>
      </c>
      <c r="J3949" t="s">
        <v>756</v>
      </c>
      <c r="K3949" t="s">
        <v>756</v>
      </c>
      <c r="L3949" t="s">
        <v>757</v>
      </c>
      <c r="M3949" t="s">
        <v>757</v>
      </c>
      <c r="N3949" t="s">
        <v>756</v>
      </c>
      <c r="O3949" t="s">
        <v>756</v>
      </c>
      <c r="P3949" t="s">
        <v>758</v>
      </c>
      <c r="Q3949" t="s">
        <v>759</v>
      </c>
      <c r="R3949" t="s">
        <v>759</v>
      </c>
      <c r="S3949" t="s">
        <v>757</v>
      </c>
      <c r="T3949" t="s">
        <v>757</v>
      </c>
      <c r="U3949" t="s">
        <v>757</v>
      </c>
      <c r="V3949" t="s">
        <v>904</v>
      </c>
      <c r="W3949" t="s">
        <v>756</v>
      </c>
      <c r="X3949" t="s">
        <v>18926</v>
      </c>
      <c r="Y3949" t="str">
        <f t="shared" si="868"/>
        <v>octubre</v>
      </c>
      <c r="Z3949">
        <f>YEAR(BD_PONDERACIONES[[#This Row],[Fecha Ejecución del Ticket]])</f>
        <v>2022</v>
      </c>
      <c r="AA3949" t="str">
        <f t="shared" si="856"/>
        <v>noviembre</v>
      </c>
      <c r="AB3949">
        <f>YEAR(BD_PONDERACIONES[[#This Row],[Fecha de Inspección]])</f>
        <v>2022</v>
      </c>
      <c r="AC3949">
        <f t="shared" si="857"/>
        <v>0.5</v>
      </c>
      <c r="AD3949">
        <f t="shared" si="858"/>
        <v>0.5</v>
      </c>
      <c r="AE3949">
        <f t="shared" si="859"/>
        <v>0.5</v>
      </c>
      <c r="AF3949">
        <f t="shared" si="860"/>
        <v>0.5</v>
      </c>
      <c r="AG3949">
        <f t="shared" si="861"/>
        <v>0.5</v>
      </c>
      <c r="AH3949">
        <f t="shared" si="862"/>
        <v>0.5</v>
      </c>
      <c r="AI3949">
        <f t="shared" si="863"/>
        <v>0.25</v>
      </c>
      <c r="AJ3949">
        <f t="shared" si="864"/>
        <v>0.25</v>
      </c>
      <c r="AK3949">
        <f t="shared" si="865"/>
        <v>0.5</v>
      </c>
      <c r="AL3949">
        <f t="shared" si="866"/>
        <v>0.32500000000000001</v>
      </c>
      <c r="AM3949">
        <f t="shared" si="867"/>
        <v>0.5</v>
      </c>
      <c r="AN3949" s="6">
        <f t="shared" si="869"/>
        <v>0.96500000000000008</v>
      </c>
      <c r="AO3949" t="str">
        <f>VLOOKUP(BD_PONDERACIONES[[#This Row],[Comuna]],Tabla3[#All],2,0)</f>
        <v>Florida</v>
      </c>
    </row>
    <row r="3950" spans="1:41" x14ac:dyDescent="0.35">
      <c r="A3950" t="s">
        <v>18927</v>
      </c>
      <c r="B3950" t="s">
        <v>18928</v>
      </c>
      <c r="C3950" t="s">
        <v>18929</v>
      </c>
      <c r="D3950" s="5">
        <v>44886</v>
      </c>
      <c r="E3950" s="5">
        <v>44837</v>
      </c>
      <c r="F3950" t="s">
        <v>753</v>
      </c>
      <c r="G3950" t="s">
        <v>18930</v>
      </c>
      <c r="H3950" t="s">
        <v>755</v>
      </c>
      <c r="J3950" t="s">
        <v>756</v>
      </c>
      <c r="K3950" t="s">
        <v>756</v>
      </c>
      <c r="L3950" t="s">
        <v>757</v>
      </c>
      <c r="M3950" t="s">
        <v>757</v>
      </c>
      <c r="N3950" t="s">
        <v>756</v>
      </c>
      <c r="O3950" t="s">
        <v>756</v>
      </c>
      <c r="P3950" t="s">
        <v>758</v>
      </c>
      <c r="Q3950" t="s">
        <v>759</v>
      </c>
      <c r="R3950" t="s">
        <v>759</v>
      </c>
      <c r="S3950" t="s">
        <v>757</v>
      </c>
      <c r="T3950" t="s">
        <v>757</v>
      </c>
      <c r="U3950" t="s">
        <v>757</v>
      </c>
      <c r="V3950" t="s">
        <v>756</v>
      </c>
      <c r="W3950" t="s">
        <v>756</v>
      </c>
      <c r="X3950" t="s">
        <v>5202</v>
      </c>
      <c r="Y3950" t="str">
        <f t="shared" si="868"/>
        <v>octubre</v>
      </c>
      <c r="Z3950">
        <f>YEAR(BD_PONDERACIONES[[#This Row],[Fecha Ejecución del Ticket]])</f>
        <v>2022</v>
      </c>
      <c r="AA3950" t="str">
        <f t="shared" si="856"/>
        <v>noviembre</v>
      </c>
      <c r="AB3950">
        <f>YEAR(BD_PONDERACIONES[[#This Row],[Fecha de Inspección]])</f>
        <v>2022</v>
      </c>
      <c r="AC3950">
        <f t="shared" si="857"/>
        <v>0.5</v>
      </c>
      <c r="AD3950">
        <f t="shared" si="858"/>
        <v>0.5</v>
      </c>
      <c r="AE3950">
        <f t="shared" si="859"/>
        <v>0.5</v>
      </c>
      <c r="AF3950">
        <f t="shared" si="860"/>
        <v>0.5</v>
      </c>
      <c r="AG3950">
        <f t="shared" si="861"/>
        <v>0.5</v>
      </c>
      <c r="AH3950">
        <f t="shared" si="862"/>
        <v>0.5</v>
      </c>
      <c r="AI3950">
        <f t="shared" si="863"/>
        <v>0.25</v>
      </c>
      <c r="AJ3950">
        <f t="shared" si="864"/>
        <v>0.25</v>
      </c>
      <c r="AK3950">
        <f t="shared" si="865"/>
        <v>0.5</v>
      </c>
      <c r="AL3950">
        <f t="shared" si="866"/>
        <v>0.5</v>
      </c>
      <c r="AM3950">
        <f t="shared" si="867"/>
        <v>0.5</v>
      </c>
      <c r="AN3950" s="6">
        <f t="shared" si="869"/>
        <v>1</v>
      </c>
      <c r="AO3950" t="str">
        <f>VLOOKUP(BD_PONDERACIONES[[#This Row],[Comuna]],Tabla3[#All],2,0)</f>
        <v>Florida</v>
      </c>
    </row>
    <row r="3951" spans="1:41" x14ac:dyDescent="0.35">
      <c r="A3951" t="s">
        <v>18931</v>
      </c>
      <c r="B3951" t="s">
        <v>18932</v>
      </c>
      <c r="C3951" t="s">
        <v>18933</v>
      </c>
      <c r="D3951" s="5">
        <v>44886</v>
      </c>
      <c r="E3951" s="5">
        <v>44740</v>
      </c>
      <c r="F3951" t="s">
        <v>763</v>
      </c>
      <c r="G3951" t="s">
        <v>18934</v>
      </c>
      <c r="H3951" t="s">
        <v>2755</v>
      </c>
      <c r="J3951" t="s">
        <v>756</v>
      </c>
      <c r="K3951" t="s">
        <v>756</v>
      </c>
      <c r="L3951" t="s">
        <v>756</v>
      </c>
      <c r="M3951" t="s">
        <v>756</v>
      </c>
      <c r="N3951" t="s">
        <v>756</v>
      </c>
      <c r="O3951" t="s">
        <v>756</v>
      </c>
      <c r="P3951" t="s">
        <v>758</v>
      </c>
      <c r="Q3951" t="s">
        <v>759</v>
      </c>
      <c r="R3951" t="s">
        <v>759</v>
      </c>
      <c r="S3951" t="s">
        <v>757</v>
      </c>
      <c r="T3951" t="s">
        <v>757</v>
      </c>
      <c r="U3951" t="s">
        <v>757</v>
      </c>
      <c r="V3951" t="s">
        <v>756</v>
      </c>
      <c r="W3951" t="s">
        <v>756</v>
      </c>
      <c r="X3951" t="s">
        <v>804</v>
      </c>
      <c r="Y3951" t="str">
        <f t="shared" si="868"/>
        <v>junio</v>
      </c>
      <c r="Z3951">
        <f>YEAR(BD_PONDERACIONES[[#This Row],[Fecha Ejecución del Ticket]])</f>
        <v>2022</v>
      </c>
      <c r="AA3951" t="str">
        <f t="shared" si="856"/>
        <v>noviembre</v>
      </c>
      <c r="AB3951">
        <f>YEAR(BD_PONDERACIONES[[#This Row],[Fecha de Inspección]])</f>
        <v>2022</v>
      </c>
      <c r="AC3951">
        <f t="shared" si="857"/>
        <v>0.5</v>
      </c>
      <c r="AD3951">
        <f t="shared" si="858"/>
        <v>0.5</v>
      </c>
      <c r="AE3951">
        <f t="shared" si="859"/>
        <v>0.5</v>
      </c>
      <c r="AF3951">
        <f t="shared" si="860"/>
        <v>0.5</v>
      </c>
      <c r="AG3951">
        <f t="shared" si="861"/>
        <v>0.5</v>
      </c>
      <c r="AH3951">
        <f t="shared" si="862"/>
        <v>0.5</v>
      </c>
      <c r="AI3951">
        <f t="shared" si="863"/>
        <v>0.25</v>
      </c>
      <c r="AJ3951">
        <f t="shared" si="864"/>
        <v>0.25</v>
      </c>
      <c r="AK3951">
        <f t="shared" si="865"/>
        <v>0.5</v>
      </c>
      <c r="AL3951">
        <f t="shared" si="866"/>
        <v>0.5</v>
      </c>
      <c r="AM3951">
        <f t="shared" si="867"/>
        <v>0.5</v>
      </c>
      <c r="AN3951" s="6">
        <f t="shared" si="869"/>
        <v>1</v>
      </c>
      <c r="AO3951" t="str">
        <f>VLOOKUP(BD_PONDERACIONES[[#This Row],[Comuna]],Tabla3[#All],2,0)</f>
        <v>Florida</v>
      </c>
    </row>
    <row r="3952" spans="1:41" x14ac:dyDescent="0.35">
      <c r="A3952" t="s">
        <v>18935</v>
      </c>
      <c r="B3952" t="s">
        <v>18936</v>
      </c>
      <c r="C3952" t="s">
        <v>18937</v>
      </c>
      <c r="D3952" s="5">
        <v>44886</v>
      </c>
      <c r="E3952" s="5">
        <v>44854</v>
      </c>
      <c r="F3952" t="s">
        <v>763</v>
      </c>
      <c r="G3952" t="s">
        <v>18938</v>
      </c>
      <c r="H3952" t="s">
        <v>1809</v>
      </c>
      <c r="J3952" t="s">
        <v>756</v>
      </c>
      <c r="K3952" t="s">
        <v>756</v>
      </c>
      <c r="L3952" t="s">
        <v>757</v>
      </c>
      <c r="M3952" t="s">
        <v>757</v>
      </c>
      <c r="N3952" t="s">
        <v>756</v>
      </c>
      <c r="O3952" t="s">
        <v>756</v>
      </c>
      <c r="P3952" t="s">
        <v>758</v>
      </c>
      <c r="Q3952" t="s">
        <v>759</v>
      </c>
      <c r="R3952" t="s">
        <v>759</v>
      </c>
      <c r="S3952" t="s">
        <v>757</v>
      </c>
      <c r="T3952" t="s">
        <v>757</v>
      </c>
      <c r="U3952" t="s">
        <v>757</v>
      </c>
      <c r="V3952" t="s">
        <v>756</v>
      </c>
      <c r="W3952" t="s">
        <v>756</v>
      </c>
      <c r="X3952" t="s">
        <v>13384</v>
      </c>
      <c r="Y3952" t="str">
        <f t="shared" si="868"/>
        <v>octubre</v>
      </c>
      <c r="Z3952">
        <f>YEAR(BD_PONDERACIONES[[#This Row],[Fecha Ejecución del Ticket]])</f>
        <v>2022</v>
      </c>
      <c r="AA3952" t="str">
        <f t="shared" si="856"/>
        <v>noviembre</v>
      </c>
      <c r="AB3952">
        <f>YEAR(BD_PONDERACIONES[[#This Row],[Fecha de Inspección]])</f>
        <v>2022</v>
      </c>
      <c r="AC3952">
        <f t="shared" si="857"/>
        <v>0.5</v>
      </c>
      <c r="AD3952">
        <f t="shared" si="858"/>
        <v>0.5</v>
      </c>
      <c r="AE3952">
        <f t="shared" si="859"/>
        <v>0.5</v>
      </c>
      <c r="AF3952">
        <f t="shared" si="860"/>
        <v>0.5</v>
      </c>
      <c r="AG3952">
        <f t="shared" si="861"/>
        <v>0.5</v>
      </c>
      <c r="AH3952">
        <f t="shared" si="862"/>
        <v>0.5</v>
      </c>
      <c r="AI3952">
        <f t="shared" si="863"/>
        <v>0.25</v>
      </c>
      <c r="AJ3952">
        <f t="shared" si="864"/>
        <v>0.25</v>
      </c>
      <c r="AK3952">
        <f t="shared" si="865"/>
        <v>0.5</v>
      </c>
      <c r="AL3952">
        <f t="shared" si="866"/>
        <v>0.5</v>
      </c>
      <c r="AM3952">
        <f t="shared" si="867"/>
        <v>0.5</v>
      </c>
      <c r="AN3952" s="6">
        <f t="shared" si="869"/>
        <v>1</v>
      </c>
      <c r="AO3952" t="str">
        <f>VLOOKUP(BD_PONDERACIONES[[#This Row],[Comuna]],Tabla3[#All],2,0)</f>
        <v>Florida</v>
      </c>
    </row>
    <row r="3953" spans="1:41" x14ac:dyDescent="0.35">
      <c r="A3953" t="s">
        <v>18939</v>
      </c>
      <c r="B3953" t="s">
        <v>18940</v>
      </c>
      <c r="C3953" t="s">
        <v>18941</v>
      </c>
      <c r="D3953" s="5">
        <v>44886</v>
      </c>
      <c r="E3953" s="5">
        <v>44850</v>
      </c>
      <c r="F3953" t="s">
        <v>763</v>
      </c>
      <c r="G3953" t="s">
        <v>18942</v>
      </c>
      <c r="H3953" t="s">
        <v>1809</v>
      </c>
      <c r="J3953" t="s">
        <v>756</v>
      </c>
      <c r="K3953" t="s">
        <v>756</v>
      </c>
      <c r="L3953" t="s">
        <v>757</v>
      </c>
      <c r="M3953" t="s">
        <v>757</v>
      </c>
      <c r="N3953" t="s">
        <v>756</v>
      </c>
      <c r="O3953" t="s">
        <v>756</v>
      </c>
      <c r="P3953" t="s">
        <v>758</v>
      </c>
      <c r="Q3953" t="s">
        <v>759</v>
      </c>
      <c r="R3953" t="s">
        <v>759</v>
      </c>
      <c r="S3953" t="s">
        <v>757</v>
      </c>
      <c r="T3953" t="s">
        <v>757</v>
      </c>
      <c r="U3953" t="s">
        <v>757</v>
      </c>
      <c r="V3953" t="s">
        <v>756</v>
      </c>
      <c r="W3953" t="s">
        <v>768</v>
      </c>
      <c r="X3953" t="s">
        <v>18943</v>
      </c>
      <c r="Y3953" t="str">
        <f t="shared" si="868"/>
        <v>octubre</v>
      </c>
      <c r="Z3953">
        <f>YEAR(BD_PONDERACIONES[[#This Row],[Fecha Ejecución del Ticket]])</f>
        <v>2022</v>
      </c>
      <c r="AA3953" t="str">
        <f t="shared" si="856"/>
        <v>noviembre</v>
      </c>
      <c r="AB3953">
        <f>YEAR(BD_PONDERACIONES[[#This Row],[Fecha de Inspección]])</f>
        <v>2022</v>
      </c>
      <c r="AC3953">
        <f t="shared" si="857"/>
        <v>0.5</v>
      </c>
      <c r="AD3953">
        <f t="shared" si="858"/>
        <v>0.5</v>
      </c>
      <c r="AE3953">
        <f t="shared" si="859"/>
        <v>0.5</v>
      </c>
      <c r="AF3953">
        <f t="shared" si="860"/>
        <v>0.5</v>
      </c>
      <c r="AG3953">
        <f t="shared" si="861"/>
        <v>0.5</v>
      </c>
      <c r="AH3953">
        <f t="shared" si="862"/>
        <v>0.5</v>
      </c>
      <c r="AI3953">
        <f t="shared" si="863"/>
        <v>0.25</v>
      </c>
      <c r="AJ3953">
        <f t="shared" si="864"/>
        <v>0.25</v>
      </c>
      <c r="AK3953">
        <f t="shared" si="865"/>
        <v>0.5</v>
      </c>
      <c r="AL3953">
        <f t="shared" si="866"/>
        <v>0.5</v>
      </c>
      <c r="AM3953">
        <f t="shared" si="867"/>
        <v>0.17499999999999999</v>
      </c>
      <c r="AN3953" s="6">
        <f t="shared" si="869"/>
        <v>0.93500000000000005</v>
      </c>
      <c r="AO3953" t="str">
        <f>VLOOKUP(BD_PONDERACIONES[[#This Row],[Comuna]],Tabla3[#All],2,0)</f>
        <v>Florida</v>
      </c>
    </row>
    <row r="3954" spans="1:41" x14ac:dyDescent="0.35">
      <c r="A3954" t="s">
        <v>18944</v>
      </c>
      <c r="B3954" t="s">
        <v>18945</v>
      </c>
      <c r="C3954" t="s">
        <v>18946</v>
      </c>
      <c r="D3954" s="5">
        <v>44886</v>
      </c>
      <c r="E3954" s="5">
        <v>44842</v>
      </c>
      <c r="F3954" t="s">
        <v>753</v>
      </c>
      <c r="G3954" t="s">
        <v>18947</v>
      </c>
      <c r="H3954" t="s">
        <v>755</v>
      </c>
      <c r="J3954" t="s">
        <v>756</v>
      </c>
      <c r="K3954" t="s">
        <v>756</v>
      </c>
      <c r="L3954" t="s">
        <v>773</v>
      </c>
      <c r="M3954" t="s">
        <v>773</v>
      </c>
      <c r="N3954" t="s">
        <v>756</v>
      </c>
      <c r="O3954" t="s">
        <v>756</v>
      </c>
      <c r="P3954" t="s">
        <v>758</v>
      </c>
      <c r="Q3954" t="s">
        <v>759</v>
      </c>
      <c r="R3954" t="s">
        <v>759</v>
      </c>
      <c r="S3954" t="s">
        <v>757</v>
      </c>
      <c r="T3954" t="s">
        <v>757</v>
      </c>
      <c r="U3954" t="s">
        <v>757</v>
      </c>
      <c r="V3954" t="s">
        <v>756</v>
      </c>
      <c r="W3954" t="s">
        <v>756</v>
      </c>
      <c r="X3954" t="s">
        <v>18948</v>
      </c>
      <c r="Y3954" t="str">
        <f t="shared" si="868"/>
        <v>octubre</v>
      </c>
      <c r="Z3954">
        <f>YEAR(BD_PONDERACIONES[[#This Row],[Fecha Ejecución del Ticket]])</f>
        <v>2022</v>
      </c>
      <c r="AA3954" t="str">
        <f t="shared" si="856"/>
        <v>noviembre</v>
      </c>
      <c r="AB3954">
        <f>YEAR(BD_PONDERACIONES[[#This Row],[Fecha de Inspección]])</f>
        <v>2022</v>
      </c>
      <c r="AC3954">
        <f t="shared" si="857"/>
        <v>0.5</v>
      </c>
      <c r="AD3954">
        <f t="shared" si="858"/>
        <v>0.5</v>
      </c>
      <c r="AE3954">
        <f t="shared" si="859"/>
        <v>0</v>
      </c>
      <c r="AF3954">
        <f t="shared" si="860"/>
        <v>0</v>
      </c>
      <c r="AG3954">
        <f t="shared" si="861"/>
        <v>0.5</v>
      </c>
      <c r="AH3954">
        <f t="shared" si="862"/>
        <v>0.5</v>
      </c>
      <c r="AI3954">
        <f t="shared" si="863"/>
        <v>0.25</v>
      </c>
      <c r="AJ3954">
        <f t="shared" si="864"/>
        <v>0.25</v>
      </c>
      <c r="AK3954">
        <f t="shared" si="865"/>
        <v>0.5</v>
      </c>
      <c r="AL3954">
        <f t="shared" si="866"/>
        <v>0.5</v>
      </c>
      <c r="AM3954">
        <f t="shared" si="867"/>
        <v>0.5</v>
      </c>
      <c r="AN3954" s="6">
        <f t="shared" si="869"/>
        <v>0.7</v>
      </c>
      <c r="AO3954" t="str">
        <f>VLOOKUP(BD_PONDERACIONES[[#This Row],[Comuna]],Tabla3[#All],2,0)</f>
        <v>Florida</v>
      </c>
    </row>
    <row r="3955" spans="1:41" x14ac:dyDescent="0.35">
      <c r="A3955" t="s">
        <v>18949</v>
      </c>
      <c r="B3955" t="s">
        <v>18950</v>
      </c>
      <c r="C3955" t="s">
        <v>18951</v>
      </c>
      <c r="D3955" s="5">
        <v>44886</v>
      </c>
      <c r="E3955" s="5">
        <v>44852</v>
      </c>
      <c r="F3955" t="s">
        <v>763</v>
      </c>
      <c r="G3955" t="s">
        <v>18952</v>
      </c>
      <c r="H3955" t="s">
        <v>1809</v>
      </c>
      <c r="J3955" t="s">
        <v>756</v>
      </c>
      <c r="K3955" t="s">
        <v>756</v>
      </c>
      <c r="L3955" t="s">
        <v>757</v>
      </c>
      <c r="M3955" t="s">
        <v>757</v>
      </c>
      <c r="N3955" t="s">
        <v>756</v>
      </c>
      <c r="O3955" t="s">
        <v>756</v>
      </c>
      <c r="P3955" t="s">
        <v>758</v>
      </c>
      <c r="Q3955" t="s">
        <v>759</v>
      </c>
      <c r="R3955" t="s">
        <v>759</v>
      </c>
      <c r="S3955" t="s">
        <v>757</v>
      </c>
      <c r="T3955" t="s">
        <v>757</v>
      </c>
      <c r="U3955" t="s">
        <v>757</v>
      </c>
      <c r="V3955" t="s">
        <v>756</v>
      </c>
      <c r="W3955" t="s">
        <v>756</v>
      </c>
      <c r="X3955" t="s">
        <v>18953</v>
      </c>
      <c r="Y3955" t="str">
        <f t="shared" si="868"/>
        <v>octubre</v>
      </c>
      <c r="Z3955">
        <f>YEAR(BD_PONDERACIONES[[#This Row],[Fecha Ejecución del Ticket]])</f>
        <v>2022</v>
      </c>
      <c r="AA3955" t="str">
        <f t="shared" si="856"/>
        <v>noviembre</v>
      </c>
      <c r="AB3955">
        <f>YEAR(BD_PONDERACIONES[[#This Row],[Fecha de Inspección]])</f>
        <v>2022</v>
      </c>
      <c r="AC3955">
        <f t="shared" si="857"/>
        <v>0.5</v>
      </c>
      <c r="AD3955">
        <f t="shared" si="858"/>
        <v>0.5</v>
      </c>
      <c r="AE3955">
        <f t="shared" si="859"/>
        <v>0.5</v>
      </c>
      <c r="AF3955">
        <f t="shared" si="860"/>
        <v>0.5</v>
      </c>
      <c r="AG3955">
        <f t="shared" si="861"/>
        <v>0.5</v>
      </c>
      <c r="AH3955">
        <f t="shared" si="862"/>
        <v>0.5</v>
      </c>
      <c r="AI3955">
        <f t="shared" si="863"/>
        <v>0.25</v>
      </c>
      <c r="AJ3955">
        <f t="shared" si="864"/>
        <v>0.25</v>
      </c>
      <c r="AK3955">
        <f t="shared" si="865"/>
        <v>0.5</v>
      </c>
      <c r="AL3955">
        <f t="shared" si="866"/>
        <v>0.5</v>
      </c>
      <c r="AM3955">
        <f t="shared" si="867"/>
        <v>0.5</v>
      </c>
      <c r="AN3955" s="6">
        <f t="shared" si="869"/>
        <v>1</v>
      </c>
      <c r="AO3955" t="str">
        <f>VLOOKUP(BD_PONDERACIONES[[#This Row],[Comuna]],Tabla3[#All],2,0)</f>
        <v>Florida</v>
      </c>
    </row>
    <row r="3956" spans="1:41" x14ac:dyDescent="0.35">
      <c r="A3956" t="s">
        <v>18954</v>
      </c>
      <c r="B3956" t="s">
        <v>18955</v>
      </c>
      <c r="C3956" t="s">
        <v>18956</v>
      </c>
      <c r="D3956" s="5">
        <v>44886</v>
      </c>
      <c r="E3956" s="5">
        <v>44851</v>
      </c>
      <c r="F3956" t="s">
        <v>763</v>
      </c>
      <c r="G3956" t="s">
        <v>18957</v>
      </c>
      <c r="H3956" t="s">
        <v>1809</v>
      </c>
      <c r="J3956" t="s">
        <v>756</v>
      </c>
      <c r="K3956" t="s">
        <v>756</v>
      </c>
      <c r="L3956" t="s">
        <v>757</v>
      </c>
      <c r="M3956" t="s">
        <v>757</v>
      </c>
      <c r="N3956" t="s">
        <v>756</v>
      </c>
      <c r="O3956" t="s">
        <v>756</v>
      </c>
      <c r="P3956" t="s">
        <v>758</v>
      </c>
      <c r="Q3956" t="s">
        <v>759</v>
      </c>
      <c r="R3956" t="s">
        <v>759</v>
      </c>
      <c r="S3956" t="s">
        <v>757</v>
      </c>
      <c r="T3956" t="s">
        <v>757</v>
      </c>
      <c r="U3956" t="s">
        <v>757</v>
      </c>
      <c r="V3956" t="s">
        <v>756</v>
      </c>
      <c r="W3956" t="s">
        <v>756</v>
      </c>
      <c r="X3956" t="s">
        <v>18958</v>
      </c>
      <c r="Y3956" t="str">
        <f t="shared" si="868"/>
        <v>octubre</v>
      </c>
      <c r="Z3956">
        <f>YEAR(BD_PONDERACIONES[[#This Row],[Fecha Ejecución del Ticket]])</f>
        <v>2022</v>
      </c>
      <c r="AA3956" t="str">
        <f t="shared" si="856"/>
        <v>noviembre</v>
      </c>
      <c r="AB3956">
        <f>YEAR(BD_PONDERACIONES[[#This Row],[Fecha de Inspección]])</f>
        <v>2022</v>
      </c>
      <c r="AC3956">
        <f t="shared" si="857"/>
        <v>0.5</v>
      </c>
      <c r="AD3956">
        <f t="shared" si="858"/>
        <v>0.5</v>
      </c>
      <c r="AE3956">
        <f t="shared" si="859"/>
        <v>0.5</v>
      </c>
      <c r="AF3956">
        <f t="shared" si="860"/>
        <v>0.5</v>
      </c>
      <c r="AG3956">
        <f t="shared" si="861"/>
        <v>0.5</v>
      </c>
      <c r="AH3956">
        <f t="shared" si="862"/>
        <v>0.5</v>
      </c>
      <c r="AI3956">
        <f t="shared" si="863"/>
        <v>0.25</v>
      </c>
      <c r="AJ3956">
        <f t="shared" si="864"/>
        <v>0.25</v>
      </c>
      <c r="AK3956">
        <f t="shared" si="865"/>
        <v>0.5</v>
      </c>
      <c r="AL3956">
        <f t="shared" si="866"/>
        <v>0.5</v>
      </c>
      <c r="AM3956">
        <f t="shared" si="867"/>
        <v>0.5</v>
      </c>
      <c r="AN3956" s="6">
        <f t="shared" si="869"/>
        <v>1</v>
      </c>
      <c r="AO3956" t="str">
        <f>VLOOKUP(BD_PONDERACIONES[[#This Row],[Comuna]],Tabla3[#All],2,0)</f>
        <v>Florida</v>
      </c>
    </row>
    <row r="3957" spans="1:41" x14ac:dyDescent="0.35">
      <c r="A3957" t="s">
        <v>18959</v>
      </c>
      <c r="B3957" t="s">
        <v>18960</v>
      </c>
      <c r="C3957" t="s">
        <v>18961</v>
      </c>
      <c r="D3957" s="5">
        <v>44886</v>
      </c>
      <c r="E3957" s="5">
        <v>44843</v>
      </c>
      <c r="F3957" t="s">
        <v>753</v>
      </c>
      <c r="G3957" t="s">
        <v>18962</v>
      </c>
      <c r="H3957" t="s">
        <v>755</v>
      </c>
      <c r="J3957" t="s">
        <v>756</v>
      </c>
      <c r="K3957" t="s">
        <v>756</v>
      </c>
      <c r="L3957" t="s">
        <v>757</v>
      </c>
      <c r="M3957" t="s">
        <v>757</v>
      </c>
      <c r="N3957" t="s">
        <v>756</v>
      </c>
      <c r="O3957" t="s">
        <v>756</v>
      </c>
      <c r="P3957" t="s">
        <v>758</v>
      </c>
      <c r="Q3957" t="s">
        <v>759</v>
      </c>
      <c r="R3957" t="s">
        <v>759</v>
      </c>
      <c r="S3957" t="s">
        <v>757</v>
      </c>
      <c r="T3957" t="s">
        <v>757</v>
      </c>
      <c r="U3957" t="s">
        <v>757</v>
      </c>
      <c r="V3957" t="s">
        <v>756</v>
      </c>
      <c r="W3957" t="s">
        <v>756</v>
      </c>
      <c r="X3957" t="s">
        <v>18963</v>
      </c>
      <c r="Y3957" t="str">
        <f t="shared" si="868"/>
        <v>octubre</v>
      </c>
      <c r="Z3957">
        <f>YEAR(BD_PONDERACIONES[[#This Row],[Fecha Ejecución del Ticket]])</f>
        <v>2022</v>
      </c>
      <c r="AA3957" t="str">
        <f t="shared" si="856"/>
        <v>noviembre</v>
      </c>
      <c r="AB3957">
        <f>YEAR(BD_PONDERACIONES[[#This Row],[Fecha de Inspección]])</f>
        <v>2022</v>
      </c>
      <c r="AC3957">
        <f t="shared" si="857"/>
        <v>0.5</v>
      </c>
      <c r="AD3957">
        <f t="shared" si="858"/>
        <v>0.5</v>
      </c>
      <c r="AE3957">
        <f t="shared" si="859"/>
        <v>0.5</v>
      </c>
      <c r="AF3957">
        <f t="shared" si="860"/>
        <v>0.5</v>
      </c>
      <c r="AG3957">
        <f t="shared" si="861"/>
        <v>0.5</v>
      </c>
      <c r="AH3957">
        <f t="shared" si="862"/>
        <v>0.5</v>
      </c>
      <c r="AI3957">
        <f t="shared" si="863"/>
        <v>0.25</v>
      </c>
      <c r="AJ3957">
        <f t="shared" si="864"/>
        <v>0.25</v>
      </c>
      <c r="AK3957">
        <f t="shared" si="865"/>
        <v>0.5</v>
      </c>
      <c r="AL3957">
        <f t="shared" si="866"/>
        <v>0.5</v>
      </c>
      <c r="AM3957">
        <f t="shared" si="867"/>
        <v>0.5</v>
      </c>
      <c r="AN3957" s="6">
        <f t="shared" si="869"/>
        <v>1</v>
      </c>
      <c r="AO3957" t="str">
        <f>VLOOKUP(BD_PONDERACIONES[[#This Row],[Comuna]],Tabla3[#All],2,0)</f>
        <v>Florida</v>
      </c>
    </row>
    <row r="3958" spans="1:41" x14ac:dyDescent="0.35">
      <c r="A3958" t="s">
        <v>18964</v>
      </c>
      <c r="B3958" t="s">
        <v>18965</v>
      </c>
      <c r="C3958" t="s">
        <v>18966</v>
      </c>
      <c r="D3958" s="5">
        <v>44886</v>
      </c>
      <c r="E3958" s="5">
        <v>44734</v>
      </c>
      <c r="F3958" t="s">
        <v>763</v>
      </c>
      <c r="G3958" t="s">
        <v>14324</v>
      </c>
      <c r="H3958" t="s">
        <v>1809</v>
      </c>
      <c r="J3958" t="s">
        <v>756</v>
      </c>
      <c r="K3958" t="s">
        <v>756</v>
      </c>
      <c r="L3958" t="s">
        <v>757</v>
      </c>
      <c r="M3958" t="s">
        <v>757</v>
      </c>
      <c r="N3958" t="s">
        <v>756</v>
      </c>
      <c r="O3958" t="s">
        <v>756</v>
      </c>
      <c r="P3958" t="s">
        <v>758</v>
      </c>
      <c r="Q3958" t="s">
        <v>759</v>
      </c>
      <c r="R3958" t="s">
        <v>759</v>
      </c>
      <c r="S3958" t="s">
        <v>757</v>
      </c>
      <c r="T3958" t="s">
        <v>757</v>
      </c>
      <c r="U3958" t="s">
        <v>757</v>
      </c>
      <c r="V3958" t="s">
        <v>773</v>
      </c>
      <c r="W3958" t="s">
        <v>773</v>
      </c>
      <c r="X3958" t="s">
        <v>18967</v>
      </c>
      <c r="Y3958" t="str">
        <f t="shared" si="868"/>
        <v>junio</v>
      </c>
      <c r="Z3958">
        <f>YEAR(BD_PONDERACIONES[[#This Row],[Fecha Ejecución del Ticket]])</f>
        <v>2022</v>
      </c>
      <c r="AA3958" t="str">
        <f t="shared" si="856"/>
        <v>noviembre</v>
      </c>
      <c r="AB3958">
        <f>YEAR(BD_PONDERACIONES[[#This Row],[Fecha de Inspección]])</f>
        <v>2022</v>
      </c>
      <c r="AC3958">
        <f t="shared" si="857"/>
        <v>0.5</v>
      </c>
      <c r="AD3958">
        <f t="shared" si="858"/>
        <v>0.5</v>
      </c>
      <c r="AE3958">
        <f t="shared" si="859"/>
        <v>0.5</v>
      </c>
      <c r="AF3958">
        <f t="shared" si="860"/>
        <v>0.5</v>
      </c>
      <c r="AG3958">
        <f t="shared" si="861"/>
        <v>0.5</v>
      </c>
      <c r="AH3958">
        <f t="shared" si="862"/>
        <v>0.5</v>
      </c>
      <c r="AI3958">
        <f t="shared" si="863"/>
        <v>0.25</v>
      </c>
      <c r="AJ3958">
        <f t="shared" si="864"/>
        <v>0.25</v>
      </c>
      <c r="AK3958">
        <f t="shared" si="865"/>
        <v>0.5</v>
      </c>
      <c r="AL3958">
        <f t="shared" si="866"/>
        <v>0</v>
      </c>
      <c r="AM3958">
        <f t="shared" si="867"/>
        <v>0</v>
      </c>
      <c r="AN3958" s="6">
        <f t="shared" si="869"/>
        <v>0.8</v>
      </c>
      <c r="AO3958" t="str">
        <f>VLOOKUP(BD_PONDERACIONES[[#This Row],[Comuna]],Tabla3[#All],2,0)</f>
        <v>Florida</v>
      </c>
    </row>
    <row r="3959" spans="1:41" x14ac:dyDescent="0.35">
      <c r="A3959" t="s">
        <v>18968</v>
      </c>
      <c r="B3959" t="s">
        <v>18969</v>
      </c>
      <c r="C3959" t="s">
        <v>18970</v>
      </c>
      <c r="D3959" s="5">
        <v>44886</v>
      </c>
      <c r="E3959" s="5">
        <v>44840</v>
      </c>
      <c r="F3959" t="s">
        <v>753</v>
      </c>
      <c r="G3959" t="s">
        <v>18971</v>
      </c>
      <c r="H3959" t="s">
        <v>755</v>
      </c>
      <c r="J3959" t="s">
        <v>756</v>
      </c>
      <c r="K3959" t="s">
        <v>756</v>
      </c>
      <c r="L3959" t="s">
        <v>757</v>
      </c>
      <c r="M3959" t="s">
        <v>757</v>
      </c>
      <c r="N3959" t="s">
        <v>756</v>
      </c>
      <c r="O3959" t="s">
        <v>756</v>
      </c>
      <c r="P3959" t="s">
        <v>758</v>
      </c>
      <c r="Q3959" t="s">
        <v>759</v>
      </c>
      <c r="R3959" t="s">
        <v>759</v>
      </c>
      <c r="S3959" t="s">
        <v>757</v>
      </c>
      <c r="T3959" t="s">
        <v>757</v>
      </c>
      <c r="U3959" t="s">
        <v>757</v>
      </c>
      <c r="V3959" t="s">
        <v>756</v>
      </c>
      <c r="W3959" t="s">
        <v>756</v>
      </c>
      <c r="X3959" t="s">
        <v>8238</v>
      </c>
      <c r="Y3959" t="str">
        <f t="shared" si="868"/>
        <v>octubre</v>
      </c>
      <c r="Z3959">
        <f>YEAR(BD_PONDERACIONES[[#This Row],[Fecha Ejecución del Ticket]])</f>
        <v>2022</v>
      </c>
      <c r="AA3959" t="str">
        <f t="shared" si="856"/>
        <v>noviembre</v>
      </c>
      <c r="AB3959">
        <f>YEAR(BD_PONDERACIONES[[#This Row],[Fecha de Inspección]])</f>
        <v>2022</v>
      </c>
      <c r="AC3959">
        <f t="shared" si="857"/>
        <v>0.5</v>
      </c>
      <c r="AD3959">
        <f t="shared" si="858"/>
        <v>0.5</v>
      </c>
      <c r="AE3959">
        <f t="shared" si="859"/>
        <v>0.5</v>
      </c>
      <c r="AF3959">
        <f t="shared" si="860"/>
        <v>0.5</v>
      </c>
      <c r="AG3959">
        <f t="shared" si="861"/>
        <v>0.5</v>
      </c>
      <c r="AH3959">
        <f t="shared" si="862"/>
        <v>0.5</v>
      </c>
      <c r="AI3959">
        <f t="shared" si="863"/>
        <v>0.25</v>
      </c>
      <c r="AJ3959">
        <f t="shared" si="864"/>
        <v>0.25</v>
      </c>
      <c r="AK3959">
        <f t="shared" si="865"/>
        <v>0.5</v>
      </c>
      <c r="AL3959">
        <f t="shared" si="866"/>
        <v>0.5</v>
      </c>
      <c r="AM3959">
        <f t="shared" si="867"/>
        <v>0.5</v>
      </c>
      <c r="AN3959" s="6">
        <f t="shared" si="869"/>
        <v>1</v>
      </c>
      <c r="AO3959" t="str">
        <f>VLOOKUP(BD_PONDERACIONES[[#This Row],[Comuna]],Tabla3[#All],2,0)</f>
        <v>Florida</v>
      </c>
    </row>
    <row r="3960" spans="1:41" x14ac:dyDescent="0.35">
      <c r="A3960" t="s">
        <v>18972</v>
      </c>
      <c r="B3960" t="s">
        <v>18973</v>
      </c>
      <c r="C3960" t="s">
        <v>18974</v>
      </c>
      <c r="D3960" s="5">
        <v>44886</v>
      </c>
      <c r="E3960" s="5">
        <v>44838</v>
      </c>
      <c r="F3960" t="s">
        <v>753</v>
      </c>
      <c r="G3960" t="s">
        <v>18975</v>
      </c>
      <c r="H3960" t="s">
        <v>755</v>
      </c>
      <c r="J3960" t="s">
        <v>756</v>
      </c>
      <c r="K3960" t="s">
        <v>756</v>
      </c>
      <c r="L3960" t="s">
        <v>757</v>
      </c>
      <c r="M3960" t="s">
        <v>757</v>
      </c>
      <c r="N3960" t="s">
        <v>756</v>
      </c>
      <c r="O3960" t="s">
        <v>756</v>
      </c>
      <c r="P3960" t="s">
        <v>765</v>
      </c>
      <c r="Q3960" t="s">
        <v>759</v>
      </c>
      <c r="R3960" t="s">
        <v>759</v>
      </c>
      <c r="S3960" t="s">
        <v>757</v>
      </c>
      <c r="T3960" t="s">
        <v>757</v>
      </c>
      <c r="U3960" t="s">
        <v>756</v>
      </c>
      <c r="V3960" t="s">
        <v>756</v>
      </c>
      <c r="W3960" t="s">
        <v>756</v>
      </c>
      <c r="X3960" t="s">
        <v>18976</v>
      </c>
      <c r="Y3960" t="str">
        <f t="shared" si="868"/>
        <v>octubre</v>
      </c>
      <c r="Z3960">
        <f>YEAR(BD_PONDERACIONES[[#This Row],[Fecha Ejecución del Ticket]])</f>
        <v>2022</v>
      </c>
      <c r="AA3960" t="str">
        <f t="shared" si="856"/>
        <v>noviembre</v>
      </c>
      <c r="AB3960">
        <f>YEAR(BD_PONDERACIONES[[#This Row],[Fecha de Inspección]])</f>
        <v>2022</v>
      </c>
      <c r="AC3960">
        <f t="shared" si="857"/>
        <v>0.5</v>
      </c>
      <c r="AD3960">
        <f t="shared" si="858"/>
        <v>0.5</v>
      </c>
      <c r="AE3960">
        <f t="shared" si="859"/>
        <v>0.5</v>
      </c>
      <c r="AF3960">
        <f t="shared" si="860"/>
        <v>0.5</v>
      </c>
      <c r="AG3960">
        <f t="shared" si="861"/>
        <v>0.5</v>
      </c>
      <c r="AH3960">
        <f t="shared" si="862"/>
        <v>0.5</v>
      </c>
      <c r="AI3960">
        <f t="shared" si="863"/>
        <v>0.25</v>
      </c>
      <c r="AJ3960">
        <f t="shared" si="864"/>
        <v>0.25</v>
      </c>
      <c r="AK3960">
        <f t="shared" si="865"/>
        <v>0.5</v>
      </c>
      <c r="AL3960">
        <f t="shared" si="866"/>
        <v>0.5</v>
      </c>
      <c r="AM3960">
        <f t="shared" si="867"/>
        <v>0.5</v>
      </c>
      <c r="AN3960" s="6">
        <f t="shared" si="869"/>
        <v>1</v>
      </c>
      <c r="AO3960" t="str">
        <f>VLOOKUP(BD_PONDERACIONES[[#This Row],[Comuna]],Tabla3[#All],2,0)</f>
        <v>Florida</v>
      </c>
    </row>
    <row r="3961" spans="1:41" x14ac:dyDescent="0.35">
      <c r="A3961" t="s">
        <v>18977</v>
      </c>
      <c r="B3961" t="s">
        <v>18978</v>
      </c>
      <c r="C3961" t="s">
        <v>18979</v>
      </c>
      <c r="D3961" s="5">
        <v>44886</v>
      </c>
      <c r="E3961" s="5">
        <v>44838</v>
      </c>
      <c r="F3961" t="s">
        <v>753</v>
      </c>
      <c r="G3961" t="s">
        <v>18980</v>
      </c>
      <c r="H3961" t="s">
        <v>755</v>
      </c>
      <c r="J3961" t="s">
        <v>756</v>
      </c>
      <c r="K3961" t="s">
        <v>756</v>
      </c>
      <c r="L3961" t="s">
        <v>773</v>
      </c>
      <c r="M3961" t="s">
        <v>773</v>
      </c>
      <c r="N3961" t="s">
        <v>756</v>
      </c>
      <c r="O3961" t="s">
        <v>756</v>
      </c>
      <c r="P3961" t="s">
        <v>758</v>
      </c>
      <c r="Q3961" t="s">
        <v>759</v>
      </c>
      <c r="R3961" t="s">
        <v>759</v>
      </c>
      <c r="S3961" t="s">
        <v>757</v>
      </c>
      <c r="T3961" t="s">
        <v>757</v>
      </c>
      <c r="U3961" t="s">
        <v>757</v>
      </c>
      <c r="V3961" t="s">
        <v>756</v>
      </c>
      <c r="W3961" t="s">
        <v>756</v>
      </c>
      <c r="X3961" t="s">
        <v>18981</v>
      </c>
      <c r="Y3961" t="str">
        <f t="shared" si="868"/>
        <v>octubre</v>
      </c>
      <c r="Z3961">
        <f>YEAR(BD_PONDERACIONES[[#This Row],[Fecha Ejecución del Ticket]])</f>
        <v>2022</v>
      </c>
      <c r="AA3961" t="str">
        <f t="shared" si="856"/>
        <v>noviembre</v>
      </c>
      <c r="AB3961">
        <f>YEAR(BD_PONDERACIONES[[#This Row],[Fecha de Inspección]])</f>
        <v>2022</v>
      </c>
      <c r="AC3961">
        <f t="shared" si="857"/>
        <v>0.5</v>
      </c>
      <c r="AD3961">
        <f t="shared" si="858"/>
        <v>0.5</v>
      </c>
      <c r="AE3961">
        <f t="shared" si="859"/>
        <v>0</v>
      </c>
      <c r="AF3961">
        <f t="shared" si="860"/>
        <v>0</v>
      </c>
      <c r="AG3961">
        <f t="shared" si="861"/>
        <v>0.5</v>
      </c>
      <c r="AH3961">
        <f t="shared" si="862"/>
        <v>0.5</v>
      </c>
      <c r="AI3961">
        <f t="shared" si="863"/>
        <v>0.25</v>
      </c>
      <c r="AJ3961">
        <f t="shared" si="864"/>
        <v>0.25</v>
      </c>
      <c r="AK3961">
        <f t="shared" si="865"/>
        <v>0.5</v>
      </c>
      <c r="AL3961">
        <f t="shared" si="866"/>
        <v>0.5</v>
      </c>
      <c r="AM3961">
        <f t="shared" si="867"/>
        <v>0.5</v>
      </c>
      <c r="AN3961" s="6">
        <f t="shared" si="869"/>
        <v>0.7</v>
      </c>
      <c r="AO3961" t="str">
        <f>VLOOKUP(BD_PONDERACIONES[[#This Row],[Comuna]],Tabla3[#All],2,0)</f>
        <v>Florida</v>
      </c>
    </row>
    <row r="3962" spans="1:41" x14ac:dyDescent="0.35">
      <c r="A3962" t="s">
        <v>18982</v>
      </c>
      <c r="B3962" t="s">
        <v>18983</v>
      </c>
      <c r="C3962" t="s">
        <v>18984</v>
      </c>
      <c r="D3962" s="5">
        <v>44886</v>
      </c>
      <c r="E3962" s="5">
        <v>44738</v>
      </c>
      <c r="F3962" t="s">
        <v>763</v>
      </c>
      <c r="G3962" t="s">
        <v>18985</v>
      </c>
      <c r="H3962" t="s">
        <v>1809</v>
      </c>
      <c r="J3962" t="s">
        <v>756</v>
      </c>
      <c r="K3962" t="s">
        <v>756</v>
      </c>
      <c r="L3962" t="s">
        <v>757</v>
      </c>
      <c r="M3962" t="s">
        <v>757</v>
      </c>
      <c r="N3962" t="s">
        <v>756</v>
      </c>
      <c r="O3962" t="s">
        <v>756</v>
      </c>
      <c r="P3962" t="s">
        <v>758</v>
      </c>
      <c r="Q3962" t="s">
        <v>759</v>
      </c>
      <c r="R3962" t="s">
        <v>759</v>
      </c>
      <c r="S3962" t="s">
        <v>757</v>
      </c>
      <c r="T3962" t="s">
        <v>757</v>
      </c>
      <c r="U3962" t="s">
        <v>757</v>
      </c>
      <c r="V3962" t="s">
        <v>756</v>
      </c>
      <c r="W3962" t="s">
        <v>756</v>
      </c>
      <c r="X3962" t="s">
        <v>13644</v>
      </c>
      <c r="Y3962" t="str">
        <f t="shared" si="868"/>
        <v>junio</v>
      </c>
      <c r="Z3962">
        <f>YEAR(BD_PONDERACIONES[[#This Row],[Fecha Ejecución del Ticket]])</f>
        <v>2022</v>
      </c>
      <c r="AA3962" t="str">
        <f t="shared" si="856"/>
        <v>noviembre</v>
      </c>
      <c r="AB3962">
        <f>YEAR(BD_PONDERACIONES[[#This Row],[Fecha de Inspección]])</f>
        <v>2022</v>
      </c>
      <c r="AC3962">
        <f t="shared" si="857"/>
        <v>0.5</v>
      </c>
      <c r="AD3962">
        <f t="shared" si="858"/>
        <v>0.5</v>
      </c>
      <c r="AE3962">
        <f t="shared" si="859"/>
        <v>0.5</v>
      </c>
      <c r="AF3962">
        <f t="shared" si="860"/>
        <v>0.5</v>
      </c>
      <c r="AG3962">
        <f t="shared" si="861"/>
        <v>0.5</v>
      </c>
      <c r="AH3962">
        <f t="shared" si="862"/>
        <v>0.5</v>
      </c>
      <c r="AI3962">
        <f t="shared" si="863"/>
        <v>0.25</v>
      </c>
      <c r="AJ3962">
        <f t="shared" si="864"/>
        <v>0.25</v>
      </c>
      <c r="AK3962">
        <f t="shared" si="865"/>
        <v>0.5</v>
      </c>
      <c r="AL3962">
        <f t="shared" si="866"/>
        <v>0.5</v>
      </c>
      <c r="AM3962">
        <f t="shared" si="867"/>
        <v>0.5</v>
      </c>
      <c r="AN3962" s="6">
        <f t="shared" si="869"/>
        <v>1</v>
      </c>
      <c r="AO3962" t="str">
        <f>VLOOKUP(BD_PONDERACIONES[[#This Row],[Comuna]],Tabla3[#All],2,0)</f>
        <v>Florida</v>
      </c>
    </row>
    <row r="3963" spans="1:41" x14ac:dyDescent="0.35">
      <c r="A3963" t="s">
        <v>18986</v>
      </c>
      <c r="B3963" t="s">
        <v>18987</v>
      </c>
      <c r="C3963" t="s">
        <v>18988</v>
      </c>
      <c r="D3963" s="5">
        <v>44886</v>
      </c>
      <c r="E3963" s="5">
        <v>44742</v>
      </c>
      <c r="F3963" t="s">
        <v>763</v>
      </c>
      <c r="G3963" t="s">
        <v>16831</v>
      </c>
      <c r="H3963" t="s">
        <v>1809</v>
      </c>
      <c r="J3963" t="s">
        <v>756</v>
      </c>
      <c r="K3963" t="s">
        <v>756</v>
      </c>
      <c r="L3963" t="s">
        <v>757</v>
      </c>
      <c r="M3963" t="s">
        <v>757</v>
      </c>
      <c r="N3963" t="s">
        <v>756</v>
      </c>
      <c r="O3963" t="s">
        <v>756</v>
      </c>
      <c r="P3963" t="s">
        <v>758</v>
      </c>
      <c r="Q3963" t="s">
        <v>759</v>
      </c>
      <c r="R3963" t="s">
        <v>759</v>
      </c>
      <c r="S3963" t="s">
        <v>757</v>
      </c>
      <c r="T3963" t="s">
        <v>757</v>
      </c>
      <c r="U3963" t="s">
        <v>757</v>
      </c>
      <c r="V3963" t="s">
        <v>756</v>
      </c>
      <c r="W3963" t="s">
        <v>768</v>
      </c>
      <c r="X3963" t="s">
        <v>18989</v>
      </c>
      <c r="Y3963" t="str">
        <f t="shared" si="868"/>
        <v>junio</v>
      </c>
      <c r="Z3963">
        <f>YEAR(BD_PONDERACIONES[[#This Row],[Fecha Ejecución del Ticket]])</f>
        <v>2022</v>
      </c>
      <c r="AA3963" t="str">
        <f t="shared" si="856"/>
        <v>noviembre</v>
      </c>
      <c r="AB3963">
        <f>YEAR(BD_PONDERACIONES[[#This Row],[Fecha de Inspección]])</f>
        <v>2022</v>
      </c>
      <c r="AC3963">
        <f t="shared" si="857"/>
        <v>0.5</v>
      </c>
      <c r="AD3963">
        <f t="shared" si="858"/>
        <v>0.5</v>
      </c>
      <c r="AE3963">
        <f t="shared" si="859"/>
        <v>0.5</v>
      </c>
      <c r="AF3963">
        <f t="shared" si="860"/>
        <v>0.5</v>
      </c>
      <c r="AG3963">
        <f t="shared" si="861"/>
        <v>0.5</v>
      </c>
      <c r="AH3963">
        <f t="shared" si="862"/>
        <v>0.5</v>
      </c>
      <c r="AI3963">
        <f t="shared" si="863"/>
        <v>0.25</v>
      </c>
      <c r="AJ3963">
        <f t="shared" si="864"/>
        <v>0.25</v>
      </c>
      <c r="AK3963">
        <f t="shared" si="865"/>
        <v>0.5</v>
      </c>
      <c r="AL3963">
        <f t="shared" si="866"/>
        <v>0.5</v>
      </c>
      <c r="AM3963">
        <f t="shared" si="867"/>
        <v>0.17499999999999999</v>
      </c>
      <c r="AN3963" s="6">
        <f t="shared" si="869"/>
        <v>0.93500000000000005</v>
      </c>
      <c r="AO3963" t="str">
        <f>VLOOKUP(BD_PONDERACIONES[[#This Row],[Comuna]],Tabla3[#All],2,0)</f>
        <v>Florida</v>
      </c>
    </row>
    <row r="3964" spans="1:41" x14ac:dyDescent="0.35">
      <c r="A3964" t="s">
        <v>18990</v>
      </c>
      <c r="B3964" t="s">
        <v>18991</v>
      </c>
      <c r="C3964" t="s">
        <v>18992</v>
      </c>
      <c r="D3964" s="5">
        <v>44886</v>
      </c>
      <c r="E3964" s="5">
        <v>44842</v>
      </c>
      <c r="F3964" t="s">
        <v>753</v>
      </c>
      <c r="G3964" t="s">
        <v>18993</v>
      </c>
      <c r="H3964" t="s">
        <v>755</v>
      </c>
      <c r="J3964" t="s">
        <v>756</v>
      </c>
      <c r="K3964" t="s">
        <v>756</v>
      </c>
      <c r="L3964" t="s">
        <v>773</v>
      </c>
      <c r="M3964" t="s">
        <v>773</v>
      </c>
      <c r="N3964" t="s">
        <v>756</v>
      </c>
      <c r="O3964" t="s">
        <v>756</v>
      </c>
      <c r="P3964" t="s">
        <v>758</v>
      </c>
      <c r="Q3964" t="s">
        <v>759</v>
      </c>
      <c r="R3964" t="s">
        <v>759</v>
      </c>
      <c r="S3964" t="s">
        <v>757</v>
      </c>
      <c r="T3964" t="s">
        <v>757</v>
      </c>
      <c r="U3964" t="s">
        <v>757</v>
      </c>
      <c r="V3964" t="s">
        <v>756</v>
      </c>
      <c r="W3964" t="s">
        <v>756</v>
      </c>
      <c r="X3964" t="s">
        <v>18994</v>
      </c>
      <c r="Y3964" t="str">
        <f t="shared" si="868"/>
        <v>octubre</v>
      </c>
      <c r="Z3964">
        <f>YEAR(BD_PONDERACIONES[[#This Row],[Fecha Ejecución del Ticket]])</f>
        <v>2022</v>
      </c>
      <c r="AA3964" t="str">
        <f t="shared" si="856"/>
        <v>noviembre</v>
      </c>
      <c r="AB3964">
        <f>YEAR(BD_PONDERACIONES[[#This Row],[Fecha de Inspección]])</f>
        <v>2022</v>
      </c>
      <c r="AC3964">
        <f t="shared" si="857"/>
        <v>0.5</v>
      </c>
      <c r="AD3964">
        <f t="shared" si="858"/>
        <v>0.5</v>
      </c>
      <c r="AE3964">
        <f t="shared" si="859"/>
        <v>0</v>
      </c>
      <c r="AF3964">
        <f t="shared" si="860"/>
        <v>0</v>
      </c>
      <c r="AG3964">
        <f t="shared" si="861"/>
        <v>0.5</v>
      </c>
      <c r="AH3964">
        <f t="shared" si="862"/>
        <v>0.5</v>
      </c>
      <c r="AI3964">
        <f t="shared" si="863"/>
        <v>0.25</v>
      </c>
      <c r="AJ3964">
        <f t="shared" si="864"/>
        <v>0.25</v>
      </c>
      <c r="AK3964">
        <f t="shared" si="865"/>
        <v>0.5</v>
      </c>
      <c r="AL3964">
        <f t="shared" si="866"/>
        <v>0.5</v>
      </c>
      <c r="AM3964">
        <f t="shared" si="867"/>
        <v>0.5</v>
      </c>
      <c r="AN3964" s="6">
        <f t="shared" si="869"/>
        <v>0.7</v>
      </c>
      <c r="AO3964" t="str">
        <f>VLOOKUP(BD_PONDERACIONES[[#This Row],[Comuna]],Tabla3[#All],2,0)</f>
        <v>Florida</v>
      </c>
    </row>
    <row r="3965" spans="1:41" x14ac:dyDescent="0.35">
      <c r="A3965" t="s">
        <v>18995</v>
      </c>
      <c r="B3965" t="s">
        <v>18996</v>
      </c>
      <c r="C3965" t="s">
        <v>18997</v>
      </c>
      <c r="D3965" s="5">
        <v>44886</v>
      </c>
      <c r="E3965" s="5">
        <v>44848</v>
      </c>
      <c r="F3965" t="s">
        <v>763</v>
      </c>
      <c r="G3965" t="s">
        <v>18998</v>
      </c>
      <c r="H3965" t="s">
        <v>1809</v>
      </c>
      <c r="J3965" t="s">
        <v>756</v>
      </c>
      <c r="K3965" t="s">
        <v>756</v>
      </c>
      <c r="L3965" t="s">
        <v>757</v>
      </c>
      <c r="M3965" t="s">
        <v>757</v>
      </c>
      <c r="N3965" t="s">
        <v>756</v>
      </c>
      <c r="O3965" t="s">
        <v>756</v>
      </c>
      <c r="P3965" t="s">
        <v>765</v>
      </c>
      <c r="Q3965" t="s">
        <v>18999</v>
      </c>
      <c r="R3965" t="s">
        <v>19000</v>
      </c>
      <c r="S3965" t="s">
        <v>756</v>
      </c>
      <c r="T3965" t="s">
        <v>756</v>
      </c>
      <c r="U3965" t="s">
        <v>756</v>
      </c>
      <c r="V3965" t="s">
        <v>756</v>
      </c>
      <c r="W3965" t="s">
        <v>756</v>
      </c>
      <c r="X3965" t="s">
        <v>19001</v>
      </c>
      <c r="Y3965" t="str">
        <f t="shared" si="868"/>
        <v>octubre</v>
      </c>
      <c r="Z3965">
        <f>YEAR(BD_PONDERACIONES[[#This Row],[Fecha Ejecución del Ticket]])</f>
        <v>2022</v>
      </c>
      <c r="AA3965" t="str">
        <f t="shared" si="856"/>
        <v>noviembre</v>
      </c>
      <c r="AB3965">
        <f>YEAR(BD_PONDERACIONES[[#This Row],[Fecha de Inspección]])</f>
        <v>2022</v>
      </c>
      <c r="AC3965">
        <f t="shared" si="857"/>
        <v>0.5</v>
      </c>
      <c r="AD3965">
        <f t="shared" si="858"/>
        <v>0.5</v>
      </c>
      <c r="AE3965">
        <f t="shared" si="859"/>
        <v>0.5</v>
      </c>
      <c r="AF3965">
        <f t="shared" si="860"/>
        <v>0.5</v>
      </c>
      <c r="AG3965">
        <f t="shared" si="861"/>
        <v>0.5</v>
      </c>
      <c r="AH3965">
        <f t="shared" si="862"/>
        <v>0.5</v>
      </c>
      <c r="AI3965">
        <f t="shared" si="863"/>
        <v>0.25</v>
      </c>
      <c r="AJ3965">
        <f t="shared" si="864"/>
        <v>0.25</v>
      </c>
      <c r="AK3965">
        <f t="shared" si="865"/>
        <v>0.5</v>
      </c>
      <c r="AL3965">
        <f t="shared" si="866"/>
        <v>0.5</v>
      </c>
      <c r="AM3965">
        <f t="shared" si="867"/>
        <v>0.5</v>
      </c>
      <c r="AN3965" s="6">
        <f t="shared" si="869"/>
        <v>1</v>
      </c>
      <c r="AO3965" t="str">
        <f>VLOOKUP(BD_PONDERACIONES[[#This Row],[Comuna]],Tabla3[#All],2,0)</f>
        <v>Florida</v>
      </c>
    </row>
    <row r="3966" spans="1:41" x14ac:dyDescent="0.35">
      <c r="A3966" t="s">
        <v>19002</v>
      </c>
      <c r="B3966" t="s">
        <v>19003</v>
      </c>
      <c r="C3966" t="s">
        <v>19004</v>
      </c>
      <c r="D3966" s="5">
        <v>44886</v>
      </c>
      <c r="E3966" s="5">
        <v>44850</v>
      </c>
      <c r="F3966" t="s">
        <v>763</v>
      </c>
      <c r="G3966" t="s">
        <v>19005</v>
      </c>
      <c r="H3966" t="s">
        <v>1809</v>
      </c>
      <c r="J3966" t="s">
        <v>756</v>
      </c>
      <c r="K3966" t="s">
        <v>756</v>
      </c>
      <c r="L3966" t="s">
        <v>757</v>
      </c>
      <c r="M3966" t="s">
        <v>757</v>
      </c>
      <c r="N3966" t="s">
        <v>756</v>
      </c>
      <c r="O3966" t="s">
        <v>756</v>
      </c>
      <c r="P3966" t="s">
        <v>758</v>
      </c>
      <c r="Q3966" t="s">
        <v>759</v>
      </c>
      <c r="R3966" t="s">
        <v>759</v>
      </c>
      <c r="S3966" t="s">
        <v>757</v>
      </c>
      <c r="T3966" t="s">
        <v>757</v>
      </c>
      <c r="U3966" t="s">
        <v>757</v>
      </c>
      <c r="V3966" t="s">
        <v>756</v>
      </c>
      <c r="W3966" t="s">
        <v>756</v>
      </c>
      <c r="X3966" t="s">
        <v>19006</v>
      </c>
      <c r="Y3966" t="str">
        <f t="shared" si="868"/>
        <v>octubre</v>
      </c>
      <c r="Z3966">
        <f>YEAR(BD_PONDERACIONES[[#This Row],[Fecha Ejecución del Ticket]])</f>
        <v>2022</v>
      </c>
      <c r="AA3966" t="str">
        <f t="shared" si="856"/>
        <v>noviembre</v>
      </c>
      <c r="AB3966">
        <f>YEAR(BD_PONDERACIONES[[#This Row],[Fecha de Inspección]])</f>
        <v>2022</v>
      </c>
      <c r="AC3966">
        <f t="shared" si="857"/>
        <v>0.5</v>
      </c>
      <c r="AD3966">
        <f t="shared" si="858"/>
        <v>0.5</v>
      </c>
      <c r="AE3966">
        <f t="shared" si="859"/>
        <v>0.5</v>
      </c>
      <c r="AF3966">
        <f t="shared" si="860"/>
        <v>0.5</v>
      </c>
      <c r="AG3966">
        <f t="shared" si="861"/>
        <v>0.5</v>
      </c>
      <c r="AH3966">
        <f t="shared" si="862"/>
        <v>0.5</v>
      </c>
      <c r="AI3966">
        <f t="shared" si="863"/>
        <v>0.25</v>
      </c>
      <c r="AJ3966">
        <f t="shared" si="864"/>
        <v>0.25</v>
      </c>
      <c r="AK3966">
        <f t="shared" si="865"/>
        <v>0.5</v>
      </c>
      <c r="AL3966">
        <f t="shared" si="866"/>
        <v>0.5</v>
      </c>
      <c r="AM3966">
        <f t="shared" si="867"/>
        <v>0.5</v>
      </c>
      <c r="AN3966" s="6">
        <f t="shared" si="869"/>
        <v>1</v>
      </c>
      <c r="AO3966" t="str">
        <f>VLOOKUP(BD_PONDERACIONES[[#This Row],[Comuna]],Tabla3[#All],2,0)</f>
        <v>Florida</v>
      </c>
    </row>
    <row r="3967" spans="1:41" x14ac:dyDescent="0.35">
      <c r="A3967" t="s">
        <v>19007</v>
      </c>
      <c r="B3967" t="s">
        <v>19008</v>
      </c>
      <c r="C3967" t="s">
        <v>19009</v>
      </c>
      <c r="D3967" s="5">
        <v>44886</v>
      </c>
      <c r="E3967" s="5">
        <v>44841</v>
      </c>
      <c r="F3967" t="s">
        <v>753</v>
      </c>
      <c r="G3967" t="s">
        <v>19010</v>
      </c>
      <c r="H3967" t="s">
        <v>755</v>
      </c>
      <c r="J3967" t="s">
        <v>756</v>
      </c>
      <c r="K3967" t="s">
        <v>756</v>
      </c>
      <c r="L3967" t="s">
        <v>757</v>
      </c>
      <c r="M3967" t="s">
        <v>757</v>
      </c>
      <c r="N3967" t="s">
        <v>756</v>
      </c>
      <c r="O3967" t="s">
        <v>756</v>
      </c>
      <c r="P3967" t="s">
        <v>758</v>
      </c>
      <c r="Q3967" t="s">
        <v>759</v>
      </c>
      <c r="R3967" t="s">
        <v>759</v>
      </c>
      <c r="S3967" t="s">
        <v>757</v>
      </c>
      <c r="T3967" t="s">
        <v>757</v>
      </c>
      <c r="U3967" t="s">
        <v>757</v>
      </c>
      <c r="V3967" t="s">
        <v>756</v>
      </c>
      <c r="W3967" t="s">
        <v>756</v>
      </c>
      <c r="X3967" t="s">
        <v>19011</v>
      </c>
      <c r="Y3967" t="str">
        <f t="shared" si="868"/>
        <v>octubre</v>
      </c>
      <c r="Z3967">
        <f>YEAR(BD_PONDERACIONES[[#This Row],[Fecha Ejecución del Ticket]])</f>
        <v>2022</v>
      </c>
      <c r="AA3967" t="str">
        <f t="shared" si="856"/>
        <v>noviembre</v>
      </c>
      <c r="AB3967">
        <f>YEAR(BD_PONDERACIONES[[#This Row],[Fecha de Inspección]])</f>
        <v>2022</v>
      </c>
      <c r="AC3967">
        <f t="shared" si="857"/>
        <v>0.5</v>
      </c>
      <c r="AD3967">
        <f t="shared" si="858"/>
        <v>0.5</v>
      </c>
      <c r="AE3967">
        <f t="shared" si="859"/>
        <v>0.5</v>
      </c>
      <c r="AF3967">
        <f t="shared" si="860"/>
        <v>0.5</v>
      </c>
      <c r="AG3967">
        <f t="shared" si="861"/>
        <v>0.5</v>
      </c>
      <c r="AH3967">
        <f t="shared" si="862"/>
        <v>0.5</v>
      </c>
      <c r="AI3967">
        <f t="shared" si="863"/>
        <v>0.25</v>
      </c>
      <c r="AJ3967">
        <f t="shared" si="864"/>
        <v>0.25</v>
      </c>
      <c r="AK3967">
        <f t="shared" si="865"/>
        <v>0.5</v>
      </c>
      <c r="AL3967">
        <f t="shared" si="866"/>
        <v>0.5</v>
      </c>
      <c r="AM3967">
        <f t="shared" si="867"/>
        <v>0.5</v>
      </c>
      <c r="AN3967" s="6">
        <f t="shared" si="869"/>
        <v>1</v>
      </c>
      <c r="AO3967" t="str">
        <f>VLOOKUP(BD_PONDERACIONES[[#This Row],[Comuna]],Tabla3[#All],2,0)</f>
        <v>Florida</v>
      </c>
    </row>
    <row r="3968" spans="1:41" x14ac:dyDescent="0.35">
      <c r="A3968" t="s">
        <v>19012</v>
      </c>
      <c r="B3968" t="s">
        <v>19013</v>
      </c>
      <c r="C3968" t="s">
        <v>19014</v>
      </c>
      <c r="D3968" s="5">
        <v>44886</v>
      </c>
      <c r="E3968" s="5">
        <v>44845</v>
      </c>
      <c r="F3968" t="s">
        <v>753</v>
      </c>
      <c r="G3968" t="s">
        <v>19015</v>
      </c>
      <c r="H3968" t="s">
        <v>755</v>
      </c>
      <c r="J3968" t="s">
        <v>756</v>
      </c>
      <c r="K3968" t="s">
        <v>756</v>
      </c>
      <c r="L3968" t="s">
        <v>757</v>
      </c>
      <c r="M3968" t="s">
        <v>757</v>
      </c>
      <c r="N3968" t="s">
        <v>756</v>
      </c>
      <c r="O3968" t="s">
        <v>756</v>
      </c>
      <c r="P3968" t="s">
        <v>758</v>
      </c>
      <c r="Q3968" t="s">
        <v>759</v>
      </c>
      <c r="R3968" t="s">
        <v>759</v>
      </c>
      <c r="S3968" t="s">
        <v>757</v>
      </c>
      <c r="T3968" t="s">
        <v>757</v>
      </c>
      <c r="U3968" t="s">
        <v>757</v>
      </c>
      <c r="V3968" t="s">
        <v>756</v>
      </c>
      <c r="W3968" t="s">
        <v>756</v>
      </c>
      <c r="X3968" t="s">
        <v>19016</v>
      </c>
      <c r="Y3968" t="str">
        <f t="shared" si="868"/>
        <v>octubre</v>
      </c>
      <c r="Z3968">
        <f>YEAR(BD_PONDERACIONES[[#This Row],[Fecha Ejecución del Ticket]])</f>
        <v>2022</v>
      </c>
      <c r="AA3968" t="str">
        <f t="shared" si="856"/>
        <v>noviembre</v>
      </c>
      <c r="AB3968">
        <f>YEAR(BD_PONDERACIONES[[#This Row],[Fecha de Inspección]])</f>
        <v>2022</v>
      </c>
      <c r="AC3968">
        <f t="shared" si="857"/>
        <v>0.5</v>
      </c>
      <c r="AD3968">
        <f t="shared" si="858"/>
        <v>0.5</v>
      </c>
      <c r="AE3968">
        <f t="shared" si="859"/>
        <v>0.5</v>
      </c>
      <c r="AF3968">
        <f t="shared" si="860"/>
        <v>0.5</v>
      </c>
      <c r="AG3968">
        <f t="shared" si="861"/>
        <v>0.5</v>
      </c>
      <c r="AH3968">
        <f t="shared" si="862"/>
        <v>0.5</v>
      </c>
      <c r="AI3968">
        <f t="shared" si="863"/>
        <v>0.25</v>
      </c>
      <c r="AJ3968">
        <f t="shared" si="864"/>
        <v>0.25</v>
      </c>
      <c r="AK3968">
        <f t="shared" si="865"/>
        <v>0.5</v>
      </c>
      <c r="AL3968">
        <f t="shared" si="866"/>
        <v>0.5</v>
      </c>
      <c r="AM3968">
        <f t="shared" si="867"/>
        <v>0.5</v>
      </c>
      <c r="AN3968" s="6">
        <f t="shared" si="869"/>
        <v>1</v>
      </c>
      <c r="AO3968" t="str">
        <f>VLOOKUP(BD_PONDERACIONES[[#This Row],[Comuna]],Tabla3[#All],2,0)</f>
        <v>Florida</v>
      </c>
    </row>
    <row r="3969" spans="1:41" x14ac:dyDescent="0.35">
      <c r="A3969" t="s">
        <v>19017</v>
      </c>
      <c r="B3969" t="s">
        <v>19018</v>
      </c>
      <c r="C3969" t="s">
        <v>19019</v>
      </c>
      <c r="D3969" s="5">
        <v>44886</v>
      </c>
      <c r="E3969" s="5">
        <v>44852</v>
      </c>
      <c r="F3969" t="s">
        <v>763</v>
      </c>
      <c r="G3969" t="s">
        <v>19020</v>
      </c>
      <c r="H3969" t="s">
        <v>1809</v>
      </c>
      <c r="J3969" t="s">
        <v>756</v>
      </c>
      <c r="K3969" t="s">
        <v>756</v>
      </c>
      <c r="L3969" t="s">
        <v>757</v>
      </c>
      <c r="M3969" t="s">
        <v>757</v>
      </c>
      <c r="N3969" t="s">
        <v>756</v>
      </c>
      <c r="O3969" t="s">
        <v>756</v>
      </c>
      <c r="P3969" t="s">
        <v>758</v>
      </c>
      <c r="Q3969" t="s">
        <v>759</v>
      </c>
      <c r="R3969" t="s">
        <v>759</v>
      </c>
      <c r="S3969" t="s">
        <v>757</v>
      </c>
      <c r="T3969" t="s">
        <v>757</v>
      </c>
      <c r="U3969" t="s">
        <v>757</v>
      </c>
      <c r="V3969" t="s">
        <v>756</v>
      </c>
      <c r="W3969" t="s">
        <v>756</v>
      </c>
      <c r="X3969" t="s">
        <v>1712</v>
      </c>
      <c r="Y3969" t="str">
        <f t="shared" si="868"/>
        <v>octubre</v>
      </c>
      <c r="Z3969">
        <f>YEAR(BD_PONDERACIONES[[#This Row],[Fecha Ejecución del Ticket]])</f>
        <v>2022</v>
      </c>
      <c r="AA3969" t="str">
        <f t="shared" si="856"/>
        <v>noviembre</v>
      </c>
      <c r="AB3969">
        <f>YEAR(BD_PONDERACIONES[[#This Row],[Fecha de Inspección]])</f>
        <v>2022</v>
      </c>
      <c r="AC3969">
        <f t="shared" si="857"/>
        <v>0.5</v>
      </c>
      <c r="AD3969">
        <f t="shared" si="858"/>
        <v>0.5</v>
      </c>
      <c r="AE3969">
        <f t="shared" si="859"/>
        <v>0.5</v>
      </c>
      <c r="AF3969">
        <f t="shared" si="860"/>
        <v>0.5</v>
      </c>
      <c r="AG3969">
        <f t="shared" si="861"/>
        <v>0.5</v>
      </c>
      <c r="AH3969">
        <f t="shared" si="862"/>
        <v>0.5</v>
      </c>
      <c r="AI3969">
        <f t="shared" si="863"/>
        <v>0.25</v>
      </c>
      <c r="AJ3969">
        <f t="shared" si="864"/>
        <v>0.25</v>
      </c>
      <c r="AK3969">
        <f t="shared" si="865"/>
        <v>0.5</v>
      </c>
      <c r="AL3969">
        <f t="shared" si="866"/>
        <v>0.5</v>
      </c>
      <c r="AM3969">
        <f t="shared" si="867"/>
        <v>0.5</v>
      </c>
      <c r="AN3969" s="6">
        <f t="shared" si="869"/>
        <v>1</v>
      </c>
      <c r="AO3969" t="str">
        <f>VLOOKUP(BD_PONDERACIONES[[#This Row],[Comuna]],Tabla3[#All],2,0)</f>
        <v>Florida</v>
      </c>
    </row>
    <row r="3970" spans="1:41" x14ac:dyDescent="0.35">
      <c r="A3970" t="s">
        <v>19021</v>
      </c>
      <c r="B3970" t="s">
        <v>19022</v>
      </c>
      <c r="C3970" t="s">
        <v>19023</v>
      </c>
      <c r="D3970" s="5">
        <v>44886</v>
      </c>
      <c r="E3970" s="5">
        <v>44738</v>
      </c>
      <c r="F3970" t="s">
        <v>763</v>
      </c>
      <c r="G3970" t="s">
        <v>16566</v>
      </c>
      <c r="H3970" t="s">
        <v>1809</v>
      </c>
      <c r="J3970" t="s">
        <v>756</v>
      </c>
      <c r="K3970" t="s">
        <v>756</v>
      </c>
      <c r="L3970" t="s">
        <v>757</v>
      </c>
      <c r="M3970" t="s">
        <v>757</v>
      </c>
      <c r="N3970" t="s">
        <v>756</v>
      </c>
      <c r="O3970" t="s">
        <v>756</v>
      </c>
      <c r="P3970" t="s">
        <v>758</v>
      </c>
      <c r="Q3970" t="s">
        <v>759</v>
      </c>
      <c r="R3970" t="s">
        <v>759</v>
      </c>
      <c r="S3970" t="s">
        <v>757</v>
      </c>
      <c r="T3970" t="s">
        <v>757</v>
      </c>
      <c r="U3970" t="s">
        <v>757</v>
      </c>
      <c r="V3970" t="s">
        <v>756</v>
      </c>
      <c r="W3970" t="s">
        <v>768</v>
      </c>
      <c r="X3970" t="s">
        <v>19024</v>
      </c>
      <c r="Y3970" t="str">
        <f t="shared" si="868"/>
        <v>junio</v>
      </c>
      <c r="Z3970">
        <f>YEAR(BD_PONDERACIONES[[#This Row],[Fecha Ejecución del Ticket]])</f>
        <v>2022</v>
      </c>
      <c r="AA3970" t="str">
        <f t="shared" ref="AA3970:AA4033" si="870">TEXT(D3970,"MMMM")</f>
        <v>noviembre</v>
      </c>
      <c r="AB3970">
        <f>YEAR(BD_PONDERACIONES[[#This Row],[Fecha de Inspección]])</f>
        <v>2022</v>
      </c>
      <c r="AC3970">
        <f t="shared" ref="AC3970:AC4033" si="871">IF(OR(J3970="Cumple",J3970="No Aplica"),0.5,0)</f>
        <v>0.5</v>
      </c>
      <c r="AD3970">
        <f t="shared" ref="AD3970:AD4033" si="872">IF(OR(K3970="CUMPLE",K3970="No Aplica"),0.5,0)</f>
        <v>0.5</v>
      </c>
      <c r="AE3970">
        <f t="shared" ref="AE3970:AE4033" si="873">IF(OR(L3970="CUMPLE",L3970="No Aplica"),0.5,0)</f>
        <v>0.5</v>
      </c>
      <c r="AF3970">
        <f t="shared" ref="AF3970:AF4033" si="874">IF(OR(M3970="CUMPLE",M3970="No Aplica"),0.5,0)</f>
        <v>0.5</v>
      </c>
      <c r="AG3970">
        <f t="shared" ref="AG3970:AG4033" si="875">IF(OR(N3970="CUMPLE",N3970="No Aplica"),0.5,IF(N3970="Cumple Mayormente",0.325,IF(N3970="Cumple Parcialmente",0.175,0)))</f>
        <v>0.5</v>
      </c>
      <c r="AH3970">
        <f t="shared" ref="AH3970:AH4033" si="876">IF(OR(O3970="CUMPLE",O3970="No Aplica"),0.5,IF(O3970="Cumple Mayormente",0.325,IF(O3970="Cumple Parcialmente",0.175,0)))</f>
        <v>0.5</v>
      </c>
      <c r="AI3970">
        <f t="shared" ref="AI3970:AI4033" si="877">IF(OR(S3970="CUMPLE",S3970="No Aplica"),0.25,IF(S3970="Cumple Mayormente",0.1625,IF(S3970="Cumple Parcialmente",0.0875,0)))</f>
        <v>0.25</v>
      </c>
      <c r="AJ3970">
        <f t="shared" ref="AJ3970:AJ4033" si="878">IF(OR(T3970="CUMPLE",T3970="No Aplica"),0.25,IF(T3970="Cumple Mayormente",0.1625,IF(T3970="Cumple Parcialmente",0.0875,0)))</f>
        <v>0.25</v>
      </c>
      <c r="AK3970">
        <f t="shared" ref="AK3970:AK4033" si="879">IF(OR(U3970="CUMPLE",U3970="No Aplica"),0.5,IF(U3970="Cumple Mayormente",0.325,IF(U3970="Cumple Parcialmente",0.175,0)))</f>
        <v>0.5</v>
      </c>
      <c r="AL3970">
        <f t="shared" ref="AL3970:AL4033" si="880">IF(OR(V3970="CUMPLE",V3970="No Aplica"),0.5,IF(V3970="Cumple Mayormente",0.325,IF(V3970="Cumple Parcialmente",0.175,0)))</f>
        <v>0.5</v>
      </c>
      <c r="AM3970">
        <f t="shared" ref="AM3970:AM4033" si="881">IF(OR(W3970="CUMPLE",W3970="No Aplica"),0.5,IF(W3970="Cumple Mayormente",0.325,IF(W3970="Cumple Parcialmente",0.175,0)))</f>
        <v>0.17499999999999999</v>
      </c>
      <c r="AN3970" s="6">
        <f t="shared" si="869"/>
        <v>0.93500000000000005</v>
      </c>
      <c r="AO3970" t="str">
        <f>VLOOKUP(BD_PONDERACIONES[[#This Row],[Comuna]],Tabla3[#All],2,0)</f>
        <v>Florida</v>
      </c>
    </row>
    <row r="3971" spans="1:41" x14ac:dyDescent="0.35">
      <c r="A3971" t="s">
        <v>19025</v>
      </c>
      <c r="B3971" t="s">
        <v>19026</v>
      </c>
      <c r="C3971" t="s">
        <v>19027</v>
      </c>
      <c r="D3971" s="5">
        <v>44886</v>
      </c>
      <c r="E3971" s="5">
        <v>44845</v>
      </c>
      <c r="F3971" t="s">
        <v>753</v>
      </c>
      <c r="G3971" t="s">
        <v>19028</v>
      </c>
      <c r="H3971" t="s">
        <v>755</v>
      </c>
      <c r="J3971" t="s">
        <v>756</v>
      </c>
      <c r="K3971" t="s">
        <v>756</v>
      </c>
      <c r="L3971" t="s">
        <v>773</v>
      </c>
      <c r="M3971" t="s">
        <v>773</v>
      </c>
      <c r="N3971" t="s">
        <v>756</v>
      </c>
      <c r="O3971" t="s">
        <v>756</v>
      </c>
      <c r="P3971" t="s">
        <v>765</v>
      </c>
      <c r="Q3971" t="s">
        <v>759</v>
      </c>
      <c r="R3971" t="s">
        <v>759</v>
      </c>
      <c r="S3971" t="s">
        <v>756</v>
      </c>
      <c r="T3971" t="s">
        <v>756</v>
      </c>
      <c r="U3971" t="s">
        <v>756</v>
      </c>
      <c r="V3971" t="s">
        <v>756</v>
      </c>
      <c r="W3971" t="s">
        <v>756</v>
      </c>
      <c r="X3971" t="s">
        <v>19029</v>
      </c>
      <c r="Y3971" t="str">
        <f t="shared" si="868"/>
        <v>octubre</v>
      </c>
      <c r="Z3971">
        <f>YEAR(BD_PONDERACIONES[[#This Row],[Fecha Ejecución del Ticket]])</f>
        <v>2022</v>
      </c>
      <c r="AA3971" t="str">
        <f t="shared" si="870"/>
        <v>noviembre</v>
      </c>
      <c r="AB3971">
        <f>YEAR(BD_PONDERACIONES[[#This Row],[Fecha de Inspección]])</f>
        <v>2022</v>
      </c>
      <c r="AC3971">
        <f t="shared" si="871"/>
        <v>0.5</v>
      </c>
      <c r="AD3971">
        <f t="shared" si="872"/>
        <v>0.5</v>
      </c>
      <c r="AE3971">
        <f t="shared" si="873"/>
        <v>0</v>
      </c>
      <c r="AF3971">
        <f t="shared" si="874"/>
        <v>0</v>
      </c>
      <c r="AG3971">
        <f t="shared" si="875"/>
        <v>0.5</v>
      </c>
      <c r="AH3971">
        <f t="shared" si="876"/>
        <v>0.5</v>
      </c>
      <c r="AI3971">
        <f t="shared" si="877"/>
        <v>0.25</v>
      </c>
      <c r="AJ3971">
        <f t="shared" si="878"/>
        <v>0.25</v>
      </c>
      <c r="AK3971">
        <f t="shared" si="879"/>
        <v>0.5</v>
      </c>
      <c r="AL3971">
        <f t="shared" si="880"/>
        <v>0.5</v>
      </c>
      <c r="AM3971">
        <f t="shared" si="881"/>
        <v>0.5</v>
      </c>
      <c r="AN3971" s="6">
        <f t="shared" si="869"/>
        <v>0.7</v>
      </c>
      <c r="AO3971" t="str">
        <f>VLOOKUP(BD_PONDERACIONES[[#This Row],[Comuna]],Tabla3[#All],2,0)</f>
        <v>Florida</v>
      </c>
    </row>
    <row r="3972" spans="1:41" x14ac:dyDescent="0.35">
      <c r="A3972" t="s">
        <v>19030</v>
      </c>
      <c r="B3972" t="s">
        <v>19031</v>
      </c>
      <c r="C3972" t="s">
        <v>19032</v>
      </c>
      <c r="D3972" s="5">
        <v>44886</v>
      </c>
      <c r="E3972" s="5">
        <v>44847</v>
      </c>
      <c r="F3972" t="s">
        <v>763</v>
      </c>
      <c r="G3972" t="s">
        <v>19033</v>
      </c>
      <c r="H3972" t="s">
        <v>1809</v>
      </c>
      <c r="J3972" t="s">
        <v>756</v>
      </c>
      <c r="K3972" t="s">
        <v>756</v>
      </c>
      <c r="L3972" t="s">
        <v>757</v>
      </c>
      <c r="M3972" t="s">
        <v>757</v>
      </c>
      <c r="N3972" t="s">
        <v>756</v>
      </c>
      <c r="O3972" t="s">
        <v>756</v>
      </c>
      <c r="P3972" t="s">
        <v>758</v>
      </c>
      <c r="Q3972" t="s">
        <v>759</v>
      </c>
      <c r="R3972" t="s">
        <v>759</v>
      </c>
      <c r="S3972" t="s">
        <v>757</v>
      </c>
      <c r="T3972" t="s">
        <v>757</v>
      </c>
      <c r="U3972" t="s">
        <v>757</v>
      </c>
      <c r="V3972" t="s">
        <v>756</v>
      </c>
      <c r="W3972" t="s">
        <v>756</v>
      </c>
      <c r="X3972" t="s">
        <v>19034</v>
      </c>
      <c r="Y3972" t="str">
        <f t="shared" si="868"/>
        <v>octubre</v>
      </c>
      <c r="Z3972">
        <f>YEAR(BD_PONDERACIONES[[#This Row],[Fecha Ejecución del Ticket]])</f>
        <v>2022</v>
      </c>
      <c r="AA3972" t="str">
        <f t="shared" si="870"/>
        <v>noviembre</v>
      </c>
      <c r="AB3972">
        <f>YEAR(BD_PONDERACIONES[[#This Row],[Fecha de Inspección]])</f>
        <v>2022</v>
      </c>
      <c r="AC3972">
        <f t="shared" si="871"/>
        <v>0.5</v>
      </c>
      <c r="AD3972">
        <f t="shared" si="872"/>
        <v>0.5</v>
      </c>
      <c r="AE3972">
        <f t="shared" si="873"/>
        <v>0.5</v>
      </c>
      <c r="AF3972">
        <f t="shared" si="874"/>
        <v>0.5</v>
      </c>
      <c r="AG3972">
        <f t="shared" si="875"/>
        <v>0.5</v>
      </c>
      <c r="AH3972">
        <f t="shared" si="876"/>
        <v>0.5</v>
      </c>
      <c r="AI3972">
        <f t="shared" si="877"/>
        <v>0.25</v>
      </c>
      <c r="AJ3972">
        <f t="shared" si="878"/>
        <v>0.25</v>
      </c>
      <c r="AK3972">
        <f t="shared" si="879"/>
        <v>0.5</v>
      </c>
      <c r="AL3972">
        <f t="shared" si="880"/>
        <v>0.5</v>
      </c>
      <c r="AM3972">
        <f t="shared" si="881"/>
        <v>0.5</v>
      </c>
      <c r="AN3972" s="6">
        <f t="shared" si="869"/>
        <v>1</v>
      </c>
      <c r="AO3972" t="str">
        <f>VLOOKUP(BD_PONDERACIONES[[#This Row],[Comuna]],Tabla3[#All],2,0)</f>
        <v>Florida</v>
      </c>
    </row>
    <row r="3973" spans="1:41" x14ac:dyDescent="0.35">
      <c r="A3973" t="s">
        <v>19035</v>
      </c>
      <c r="B3973" t="s">
        <v>19036</v>
      </c>
      <c r="C3973" t="s">
        <v>19037</v>
      </c>
      <c r="D3973" s="5">
        <v>44887</v>
      </c>
      <c r="E3973" s="5">
        <v>44851</v>
      </c>
      <c r="F3973" t="s">
        <v>763</v>
      </c>
      <c r="G3973" t="s">
        <v>19038</v>
      </c>
      <c r="H3973" t="s">
        <v>2755</v>
      </c>
      <c r="J3973" t="s">
        <v>756</v>
      </c>
      <c r="K3973" t="s">
        <v>756</v>
      </c>
      <c r="L3973" t="s">
        <v>757</v>
      </c>
      <c r="M3973" t="s">
        <v>757</v>
      </c>
      <c r="N3973" t="s">
        <v>756</v>
      </c>
      <c r="O3973" t="s">
        <v>756</v>
      </c>
      <c r="P3973" t="s">
        <v>758</v>
      </c>
      <c r="Q3973" t="s">
        <v>759</v>
      </c>
      <c r="R3973" t="s">
        <v>759</v>
      </c>
      <c r="S3973" t="s">
        <v>757</v>
      </c>
      <c r="T3973" t="s">
        <v>757</v>
      </c>
      <c r="U3973" t="s">
        <v>757</v>
      </c>
      <c r="V3973" t="s">
        <v>756</v>
      </c>
      <c r="W3973" t="s">
        <v>756</v>
      </c>
      <c r="X3973" t="s">
        <v>19039</v>
      </c>
      <c r="Y3973" t="str">
        <f t="shared" si="868"/>
        <v>octubre</v>
      </c>
      <c r="Z3973">
        <f>YEAR(BD_PONDERACIONES[[#This Row],[Fecha Ejecución del Ticket]])</f>
        <v>2022</v>
      </c>
      <c r="AA3973" t="str">
        <f t="shared" si="870"/>
        <v>noviembre</v>
      </c>
      <c r="AB3973">
        <f>YEAR(BD_PONDERACIONES[[#This Row],[Fecha de Inspección]])</f>
        <v>2022</v>
      </c>
      <c r="AC3973">
        <f t="shared" si="871"/>
        <v>0.5</v>
      </c>
      <c r="AD3973">
        <f t="shared" si="872"/>
        <v>0.5</v>
      </c>
      <c r="AE3973">
        <f t="shared" si="873"/>
        <v>0.5</v>
      </c>
      <c r="AF3973">
        <f t="shared" si="874"/>
        <v>0.5</v>
      </c>
      <c r="AG3973">
        <f t="shared" si="875"/>
        <v>0.5</v>
      </c>
      <c r="AH3973">
        <f t="shared" si="876"/>
        <v>0.5</v>
      </c>
      <c r="AI3973">
        <f t="shared" si="877"/>
        <v>0.25</v>
      </c>
      <c r="AJ3973">
        <f t="shared" si="878"/>
        <v>0.25</v>
      </c>
      <c r="AK3973">
        <f t="shared" si="879"/>
        <v>0.5</v>
      </c>
      <c r="AL3973">
        <f t="shared" si="880"/>
        <v>0.5</v>
      </c>
      <c r="AM3973">
        <f t="shared" si="881"/>
        <v>0.5</v>
      </c>
      <c r="AN3973" s="6">
        <f t="shared" si="869"/>
        <v>1</v>
      </c>
      <c r="AO3973" t="str">
        <f>VLOOKUP(BD_PONDERACIONES[[#This Row],[Comuna]],Tabla3[#All],2,0)</f>
        <v>Florida</v>
      </c>
    </row>
    <row r="3974" spans="1:41" x14ac:dyDescent="0.35">
      <c r="A3974" t="s">
        <v>19040</v>
      </c>
      <c r="B3974" t="s">
        <v>19041</v>
      </c>
      <c r="C3974" t="s">
        <v>19042</v>
      </c>
      <c r="D3974" s="5">
        <v>44887</v>
      </c>
      <c r="E3974" s="5">
        <v>44840</v>
      </c>
      <c r="F3974" t="s">
        <v>753</v>
      </c>
      <c r="G3974" t="s">
        <v>19043</v>
      </c>
      <c r="H3974" t="s">
        <v>755</v>
      </c>
      <c r="J3974" t="s">
        <v>756</v>
      </c>
      <c r="K3974" t="s">
        <v>756</v>
      </c>
      <c r="L3974" t="s">
        <v>757</v>
      </c>
      <c r="M3974" t="s">
        <v>757</v>
      </c>
      <c r="N3974" t="s">
        <v>756</v>
      </c>
      <c r="O3974" t="s">
        <v>756</v>
      </c>
      <c r="P3974" t="s">
        <v>758</v>
      </c>
      <c r="Q3974" t="s">
        <v>759</v>
      </c>
      <c r="R3974" t="s">
        <v>759</v>
      </c>
      <c r="S3974" t="s">
        <v>757</v>
      </c>
      <c r="T3974" t="s">
        <v>757</v>
      </c>
      <c r="U3974" t="s">
        <v>757</v>
      </c>
      <c r="V3974" t="s">
        <v>756</v>
      </c>
      <c r="W3974" t="s">
        <v>756</v>
      </c>
      <c r="X3974" t="s">
        <v>19044</v>
      </c>
      <c r="Y3974" t="str">
        <f t="shared" si="868"/>
        <v>octubre</v>
      </c>
      <c r="Z3974">
        <f>YEAR(BD_PONDERACIONES[[#This Row],[Fecha Ejecución del Ticket]])</f>
        <v>2022</v>
      </c>
      <c r="AA3974" t="str">
        <f t="shared" si="870"/>
        <v>noviembre</v>
      </c>
      <c r="AB3974">
        <f>YEAR(BD_PONDERACIONES[[#This Row],[Fecha de Inspección]])</f>
        <v>2022</v>
      </c>
      <c r="AC3974">
        <f t="shared" si="871"/>
        <v>0.5</v>
      </c>
      <c r="AD3974">
        <f t="shared" si="872"/>
        <v>0.5</v>
      </c>
      <c r="AE3974">
        <f t="shared" si="873"/>
        <v>0.5</v>
      </c>
      <c r="AF3974">
        <f t="shared" si="874"/>
        <v>0.5</v>
      </c>
      <c r="AG3974">
        <f t="shared" si="875"/>
        <v>0.5</v>
      </c>
      <c r="AH3974">
        <f t="shared" si="876"/>
        <v>0.5</v>
      </c>
      <c r="AI3974">
        <f t="shared" si="877"/>
        <v>0.25</v>
      </c>
      <c r="AJ3974">
        <f t="shared" si="878"/>
        <v>0.25</v>
      </c>
      <c r="AK3974">
        <f t="shared" si="879"/>
        <v>0.5</v>
      </c>
      <c r="AL3974">
        <f t="shared" si="880"/>
        <v>0.5</v>
      </c>
      <c r="AM3974">
        <f t="shared" si="881"/>
        <v>0.5</v>
      </c>
      <c r="AN3974" s="6">
        <f t="shared" si="869"/>
        <v>1</v>
      </c>
      <c r="AO3974" t="str">
        <f>VLOOKUP(BD_PONDERACIONES[[#This Row],[Comuna]],Tabla3[#All],2,0)</f>
        <v>Florida</v>
      </c>
    </row>
    <row r="3975" spans="1:41" x14ac:dyDescent="0.35">
      <c r="A3975" t="s">
        <v>19045</v>
      </c>
      <c r="B3975" t="s">
        <v>19046</v>
      </c>
      <c r="C3975" t="s">
        <v>19047</v>
      </c>
      <c r="D3975" s="5">
        <v>44887</v>
      </c>
      <c r="E3975" s="5">
        <v>44741</v>
      </c>
      <c r="F3975" t="s">
        <v>763</v>
      </c>
      <c r="G3975" t="s">
        <v>19048</v>
      </c>
      <c r="H3975" t="s">
        <v>2755</v>
      </c>
      <c r="J3975" t="s">
        <v>756</v>
      </c>
      <c r="K3975" t="s">
        <v>756</v>
      </c>
      <c r="L3975" t="s">
        <v>757</v>
      </c>
      <c r="M3975" t="s">
        <v>757</v>
      </c>
      <c r="N3975" t="s">
        <v>756</v>
      </c>
      <c r="O3975" t="s">
        <v>756</v>
      </c>
      <c r="P3975" t="s">
        <v>758</v>
      </c>
      <c r="Q3975" t="s">
        <v>759</v>
      </c>
      <c r="R3975" t="s">
        <v>759</v>
      </c>
      <c r="S3975" t="s">
        <v>757</v>
      </c>
      <c r="T3975" t="s">
        <v>757</v>
      </c>
      <c r="U3975" t="s">
        <v>757</v>
      </c>
      <c r="V3975" t="s">
        <v>773</v>
      </c>
      <c r="W3975" t="s">
        <v>773</v>
      </c>
      <c r="X3975" t="s">
        <v>19049</v>
      </c>
      <c r="Y3975" t="str">
        <f t="shared" si="868"/>
        <v>junio</v>
      </c>
      <c r="Z3975">
        <f>YEAR(BD_PONDERACIONES[[#This Row],[Fecha Ejecución del Ticket]])</f>
        <v>2022</v>
      </c>
      <c r="AA3975" t="str">
        <f t="shared" si="870"/>
        <v>noviembre</v>
      </c>
      <c r="AB3975">
        <f>YEAR(BD_PONDERACIONES[[#This Row],[Fecha de Inspección]])</f>
        <v>2022</v>
      </c>
      <c r="AC3975">
        <f t="shared" si="871"/>
        <v>0.5</v>
      </c>
      <c r="AD3975">
        <f t="shared" si="872"/>
        <v>0.5</v>
      </c>
      <c r="AE3975">
        <f t="shared" si="873"/>
        <v>0.5</v>
      </c>
      <c r="AF3975">
        <f t="shared" si="874"/>
        <v>0.5</v>
      </c>
      <c r="AG3975">
        <f t="shared" si="875"/>
        <v>0.5</v>
      </c>
      <c r="AH3975">
        <f t="shared" si="876"/>
        <v>0.5</v>
      </c>
      <c r="AI3975">
        <f t="shared" si="877"/>
        <v>0.25</v>
      </c>
      <c r="AJ3975">
        <f t="shared" si="878"/>
        <v>0.25</v>
      </c>
      <c r="AK3975">
        <f t="shared" si="879"/>
        <v>0.5</v>
      </c>
      <c r="AL3975">
        <f t="shared" si="880"/>
        <v>0</v>
      </c>
      <c r="AM3975">
        <f t="shared" si="881"/>
        <v>0</v>
      </c>
      <c r="AN3975" s="6">
        <f t="shared" si="869"/>
        <v>0.8</v>
      </c>
      <c r="AO3975" t="str">
        <f>VLOOKUP(BD_PONDERACIONES[[#This Row],[Comuna]],Tabla3[#All],2,0)</f>
        <v>Florida</v>
      </c>
    </row>
    <row r="3976" spans="1:41" x14ac:dyDescent="0.35">
      <c r="A3976" t="s">
        <v>19050</v>
      </c>
      <c r="B3976" t="s">
        <v>19051</v>
      </c>
      <c r="C3976" t="s">
        <v>19052</v>
      </c>
      <c r="D3976" s="5">
        <v>44887</v>
      </c>
      <c r="E3976" s="5">
        <v>44741</v>
      </c>
      <c r="F3976" t="s">
        <v>763</v>
      </c>
      <c r="G3976" t="s">
        <v>19053</v>
      </c>
      <c r="H3976" t="s">
        <v>2755</v>
      </c>
      <c r="J3976" t="s">
        <v>756</v>
      </c>
      <c r="K3976" t="s">
        <v>756</v>
      </c>
      <c r="L3976" t="s">
        <v>757</v>
      </c>
      <c r="M3976" t="s">
        <v>757</v>
      </c>
      <c r="N3976" t="s">
        <v>756</v>
      </c>
      <c r="O3976" t="s">
        <v>756</v>
      </c>
      <c r="P3976" t="s">
        <v>758</v>
      </c>
      <c r="Q3976" t="s">
        <v>759</v>
      </c>
      <c r="R3976" t="s">
        <v>759</v>
      </c>
      <c r="S3976" t="s">
        <v>757</v>
      </c>
      <c r="T3976" t="s">
        <v>757</v>
      </c>
      <c r="U3976" t="s">
        <v>757</v>
      </c>
      <c r="V3976" t="s">
        <v>756</v>
      </c>
      <c r="W3976" t="s">
        <v>756</v>
      </c>
      <c r="X3976" t="s">
        <v>19054</v>
      </c>
      <c r="Y3976" t="str">
        <f t="shared" si="868"/>
        <v>junio</v>
      </c>
      <c r="Z3976">
        <f>YEAR(BD_PONDERACIONES[[#This Row],[Fecha Ejecución del Ticket]])</f>
        <v>2022</v>
      </c>
      <c r="AA3976" t="str">
        <f t="shared" si="870"/>
        <v>noviembre</v>
      </c>
      <c r="AB3976">
        <f>YEAR(BD_PONDERACIONES[[#This Row],[Fecha de Inspección]])</f>
        <v>2022</v>
      </c>
      <c r="AC3976">
        <f t="shared" si="871"/>
        <v>0.5</v>
      </c>
      <c r="AD3976">
        <f t="shared" si="872"/>
        <v>0.5</v>
      </c>
      <c r="AE3976">
        <f t="shared" si="873"/>
        <v>0.5</v>
      </c>
      <c r="AF3976">
        <f t="shared" si="874"/>
        <v>0.5</v>
      </c>
      <c r="AG3976">
        <f t="shared" si="875"/>
        <v>0.5</v>
      </c>
      <c r="AH3976">
        <f t="shared" si="876"/>
        <v>0.5</v>
      </c>
      <c r="AI3976">
        <f t="shared" si="877"/>
        <v>0.25</v>
      </c>
      <c r="AJ3976">
        <f t="shared" si="878"/>
        <v>0.25</v>
      </c>
      <c r="AK3976">
        <f t="shared" si="879"/>
        <v>0.5</v>
      </c>
      <c r="AL3976">
        <f t="shared" si="880"/>
        <v>0.5</v>
      </c>
      <c r="AM3976">
        <f t="shared" si="881"/>
        <v>0.5</v>
      </c>
      <c r="AN3976" s="6">
        <f t="shared" si="869"/>
        <v>1</v>
      </c>
      <c r="AO3976" t="str">
        <f>VLOOKUP(BD_PONDERACIONES[[#This Row],[Comuna]],Tabla3[#All],2,0)</f>
        <v>Florida</v>
      </c>
    </row>
    <row r="3977" spans="1:41" x14ac:dyDescent="0.35">
      <c r="A3977" t="s">
        <v>19055</v>
      </c>
      <c r="B3977" t="s">
        <v>19056</v>
      </c>
      <c r="C3977" t="s">
        <v>19057</v>
      </c>
      <c r="D3977" s="5">
        <v>44887</v>
      </c>
      <c r="E3977" s="5">
        <v>44835</v>
      </c>
      <c r="F3977" t="s">
        <v>753</v>
      </c>
      <c r="G3977" t="s">
        <v>19058</v>
      </c>
      <c r="H3977" t="s">
        <v>755</v>
      </c>
      <c r="J3977" t="s">
        <v>756</v>
      </c>
      <c r="K3977" t="s">
        <v>756</v>
      </c>
      <c r="L3977" t="s">
        <v>757</v>
      </c>
      <c r="M3977" t="s">
        <v>757</v>
      </c>
      <c r="N3977" t="s">
        <v>756</v>
      </c>
      <c r="O3977" t="s">
        <v>756</v>
      </c>
      <c r="P3977" t="s">
        <v>758</v>
      </c>
      <c r="Q3977" t="s">
        <v>759</v>
      </c>
      <c r="R3977" t="s">
        <v>759</v>
      </c>
      <c r="S3977" t="s">
        <v>757</v>
      </c>
      <c r="T3977" t="s">
        <v>757</v>
      </c>
      <c r="U3977" t="s">
        <v>757</v>
      </c>
      <c r="V3977" t="s">
        <v>773</v>
      </c>
      <c r="W3977" t="s">
        <v>773</v>
      </c>
      <c r="X3977" t="s">
        <v>19059</v>
      </c>
      <c r="Y3977" t="str">
        <f t="shared" si="868"/>
        <v>octubre</v>
      </c>
      <c r="Z3977">
        <f>YEAR(BD_PONDERACIONES[[#This Row],[Fecha Ejecución del Ticket]])</f>
        <v>2022</v>
      </c>
      <c r="AA3977" t="str">
        <f t="shared" si="870"/>
        <v>noviembre</v>
      </c>
      <c r="AB3977">
        <f>YEAR(BD_PONDERACIONES[[#This Row],[Fecha de Inspección]])</f>
        <v>2022</v>
      </c>
      <c r="AC3977">
        <f t="shared" si="871"/>
        <v>0.5</v>
      </c>
      <c r="AD3977">
        <f t="shared" si="872"/>
        <v>0.5</v>
      </c>
      <c r="AE3977">
        <f t="shared" si="873"/>
        <v>0.5</v>
      </c>
      <c r="AF3977">
        <f t="shared" si="874"/>
        <v>0.5</v>
      </c>
      <c r="AG3977">
        <f t="shared" si="875"/>
        <v>0.5</v>
      </c>
      <c r="AH3977">
        <f t="shared" si="876"/>
        <v>0.5</v>
      </c>
      <c r="AI3977">
        <f t="shared" si="877"/>
        <v>0.25</v>
      </c>
      <c r="AJ3977">
        <f t="shared" si="878"/>
        <v>0.25</v>
      </c>
      <c r="AK3977">
        <f t="shared" si="879"/>
        <v>0.5</v>
      </c>
      <c r="AL3977">
        <f t="shared" si="880"/>
        <v>0</v>
      </c>
      <c r="AM3977">
        <f t="shared" si="881"/>
        <v>0</v>
      </c>
      <c r="AN3977" s="6">
        <f t="shared" si="869"/>
        <v>0.8</v>
      </c>
      <c r="AO3977" t="str">
        <f>VLOOKUP(BD_PONDERACIONES[[#This Row],[Comuna]],Tabla3[#All],2,0)</f>
        <v>Florida</v>
      </c>
    </row>
    <row r="3978" spans="1:41" x14ac:dyDescent="0.35">
      <c r="A3978" t="s">
        <v>19060</v>
      </c>
      <c r="B3978" t="s">
        <v>19061</v>
      </c>
      <c r="C3978" t="s">
        <v>19062</v>
      </c>
      <c r="D3978" s="5">
        <v>44887</v>
      </c>
      <c r="E3978" s="5">
        <v>44740</v>
      </c>
      <c r="F3978" t="s">
        <v>763</v>
      </c>
      <c r="G3978" t="s">
        <v>19063</v>
      </c>
      <c r="H3978" t="s">
        <v>2755</v>
      </c>
      <c r="J3978" t="s">
        <v>756</v>
      </c>
      <c r="K3978" t="s">
        <v>756</v>
      </c>
      <c r="L3978" t="s">
        <v>757</v>
      </c>
      <c r="M3978" t="s">
        <v>757</v>
      </c>
      <c r="N3978" t="s">
        <v>756</v>
      </c>
      <c r="O3978" t="s">
        <v>756</v>
      </c>
      <c r="P3978" t="s">
        <v>758</v>
      </c>
      <c r="Q3978" t="s">
        <v>759</v>
      </c>
      <c r="R3978" t="s">
        <v>759</v>
      </c>
      <c r="S3978" t="s">
        <v>757</v>
      </c>
      <c r="T3978" t="s">
        <v>757</v>
      </c>
      <c r="U3978" t="s">
        <v>757</v>
      </c>
      <c r="V3978" t="s">
        <v>773</v>
      </c>
      <c r="W3978" t="s">
        <v>773</v>
      </c>
      <c r="X3978" t="s">
        <v>19064</v>
      </c>
      <c r="Y3978" t="str">
        <f t="shared" si="868"/>
        <v>junio</v>
      </c>
      <c r="Z3978">
        <f>YEAR(BD_PONDERACIONES[[#This Row],[Fecha Ejecución del Ticket]])</f>
        <v>2022</v>
      </c>
      <c r="AA3978" t="str">
        <f t="shared" si="870"/>
        <v>noviembre</v>
      </c>
      <c r="AB3978">
        <f>YEAR(BD_PONDERACIONES[[#This Row],[Fecha de Inspección]])</f>
        <v>2022</v>
      </c>
      <c r="AC3978">
        <f t="shared" si="871"/>
        <v>0.5</v>
      </c>
      <c r="AD3978">
        <f t="shared" si="872"/>
        <v>0.5</v>
      </c>
      <c r="AE3978">
        <f t="shared" si="873"/>
        <v>0.5</v>
      </c>
      <c r="AF3978">
        <f t="shared" si="874"/>
        <v>0.5</v>
      </c>
      <c r="AG3978">
        <f t="shared" si="875"/>
        <v>0.5</v>
      </c>
      <c r="AH3978">
        <f t="shared" si="876"/>
        <v>0.5</v>
      </c>
      <c r="AI3978">
        <f t="shared" si="877"/>
        <v>0.25</v>
      </c>
      <c r="AJ3978">
        <f t="shared" si="878"/>
        <v>0.25</v>
      </c>
      <c r="AK3978">
        <f t="shared" si="879"/>
        <v>0.5</v>
      </c>
      <c r="AL3978">
        <f t="shared" si="880"/>
        <v>0</v>
      </c>
      <c r="AM3978">
        <f t="shared" si="881"/>
        <v>0</v>
      </c>
      <c r="AN3978" s="6">
        <f t="shared" si="869"/>
        <v>0.8</v>
      </c>
      <c r="AO3978" t="str">
        <f>VLOOKUP(BD_PONDERACIONES[[#This Row],[Comuna]],Tabla3[#All],2,0)</f>
        <v>Florida</v>
      </c>
    </row>
    <row r="3979" spans="1:41" x14ac:dyDescent="0.35">
      <c r="A3979" t="s">
        <v>19065</v>
      </c>
      <c r="B3979" t="s">
        <v>19066</v>
      </c>
      <c r="C3979" t="s">
        <v>19067</v>
      </c>
      <c r="D3979" s="5">
        <v>44887</v>
      </c>
      <c r="E3979" s="5">
        <v>44839</v>
      </c>
      <c r="F3979" t="s">
        <v>753</v>
      </c>
      <c r="G3979" t="s">
        <v>19068</v>
      </c>
      <c r="H3979" t="s">
        <v>755</v>
      </c>
      <c r="J3979" t="s">
        <v>756</v>
      </c>
      <c r="K3979" t="s">
        <v>756</v>
      </c>
      <c r="L3979" t="s">
        <v>757</v>
      </c>
      <c r="M3979" t="s">
        <v>757</v>
      </c>
      <c r="N3979" t="s">
        <v>756</v>
      </c>
      <c r="O3979" t="s">
        <v>756</v>
      </c>
      <c r="P3979" t="s">
        <v>758</v>
      </c>
      <c r="Q3979" t="s">
        <v>759</v>
      </c>
      <c r="R3979" t="s">
        <v>759</v>
      </c>
      <c r="S3979" t="s">
        <v>757</v>
      </c>
      <c r="T3979" t="s">
        <v>757</v>
      </c>
      <c r="U3979" t="s">
        <v>757</v>
      </c>
      <c r="V3979" t="s">
        <v>756</v>
      </c>
      <c r="W3979" t="s">
        <v>756</v>
      </c>
      <c r="X3979" t="s">
        <v>19069</v>
      </c>
      <c r="Y3979" t="str">
        <f t="shared" si="868"/>
        <v>octubre</v>
      </c>
      <c r="Z3979">
        <f>YEAR(BD_PONDERACIONES[[#This Row],[Fecha Ejecución del Ticket]])</f>
        <v>2022</v>
      </c>
      <c r="AA3979" t="str">
        <f t="shared" si="870"/>
        <v>noviembre</v>
      </c>
      <c r="AB3979">
        <f>YEAR(BD_PONDERACIONES[[#This Row],[Fecha de Inspección]])</f>
        <v>2022</v>
      </c>
      <c r="AC3979">
        <f t="shared" si="871"/>
        <v>0.5</v>
      </c>
      <c r="AD3979">
        <f t="shared" si="872"/>
        <v>0.5</v>
      </c>
      <c r="AE3979">
        <f t="shared" si="873"/>
        <v>0.5</v>
      </c>
      <c r="AF3979">
        <f t="shared" si="874"/>
        <v>0.5</v>
      </c>
      <c r="AG3979">
        <f t="shared" si="875"/>
        <v>0.5</v>
      </c>
      <c r="AH3979">
        <f t="shared" si="876"/>
        <v>0.5</v>
      </c>
      <c r="AI3979">
        <f t="shared" si="877"/>
        <v>0.25</v>
      </c>
      <c r="AJ3979">
        <f t="shared" si="878"/>
        <v>0.25</v>
      </c>
      <c r="AK3979">
        <f t="shared" si="879"/>
        <v>0.5</v>
      </c>
      <c r="AL3979">
        <f t="shared" si="880"/>
        <v>0.5</v>
      </c>
      <c r="AM3979">
        <f t="shared" si="881"/>
        <v>0.5</v>
      </c>
      <c r="AN3979" s="6">
        <f t="shared" si="869"/>
        <v>1</v>
      </c>
      <c r="AO3979" t="str">
        <f>VLOOKUP(BD_PONDERACIONES[[#This Row],[Comuna]],Tabla3[#All],2,0)</f>
        <v>Florida</v>
      </c>
    </row>
    <row r="3980" spans="1:41" x14ac:dyDescent="0.35">
      <c r="A3980" t="s">
        <v>19070</v>
      </c>
      <c r="B3980" t="s">
        <v>19071</v>
      </c>
      <c r="C3980" t="s">
        <v>19072</v>
      </c>
      <c r="D3980" s="5">
        <v>44887</v>
      </c>
      <c r="E3980" s="5">
        <v>44839</v>
      </c>
      <c r="F3980" t="s">
        <v>753</v>
      </c>
      <c r="G3980" t="s">
        <v>19073</v>
      </c>
      <c r="H3980" t="s">
        <v>755</v>
      </c>
      <c r="J3980" t="s">
        <v>756</v>
      </c>
      <c r="K3980" t="s">
        <v>756</v>
      </c>
      <c r="L3980" t="s">
        <v>757</v>
      </c>
      <c r="M3980" t="s">
        <v>757</v>
      </c>
      <c r="N3980" t="s">
        <v>756</v>
      </c>
      <c r="O3980" t="s">
        <v>756</v>
      </c>
      <c r="P3980" t="s">
        <v>758</v>
      </c>
      <c r="Q3980" t="s">
        <v>759</v>
      </c>
      <c r="R3980" t="s">
        <v>759</v>
      </c>
      <c r="S3980" t="s">
        <v>757</v>
      </c>
      <c r="T3980" t="s">
        <v>757</v>
      </c>
      <c r="U3980" t="s">
        <v>757</v>
      </c>
      <c r="V3980" t="s">
        <v>756</v>
      </c>
      <c r="W3980" t="s">
        <v>756</v>
      </c>
      <c r="X3980" t="s">
        <v>19074</v>
      </c>
      <c r="Y3980" t="str">
        <f t="shared" si="868"/>
        <v>octubre</v>
      </c>
      <c r="Z3980">
        <f>YEAR(BD_PONDERACIONES[[#This Row],[Fecha Ejecución del Ticket]])</f>
        <v>2022</v>
      </c>
      <c r="AA3980" t="str">
        <f t="shared" si="870"/>
        <v>noviembre</v>
      </c>
      <c r="AB3980">
        <f>YEAR(BD_PONDERACIONES[[#This Row],[Fecha de Inspección]])</f>
        <v>2022</v>
      </c>
      <c r="AC3980">
        <f t="shared" si="871"/>
        <v>0.5</v>
      </c>
      <c r="AD3980">
        <f t="shared" si="872"/>
        <v>0.5</v>
      </c>
      <c r="AE3980">
        <f t="shared" si="873"/>
        <v>0.5</v>
      </c>
      <c r="AF3980">
        <f t="shared" si="874"/>
        <v>0.5</v>
      </c>
      <c r="AG3980">
        <f t="shared" si="875"/>
        <v>0.5</v>
      </c>
      <c r="AH3980">
        <f t="shared" si="876"/>
        <v>0.5</v>
      </c>
      <c r="AI3980">
        <f t="shared" si="877"/>
        <v>0.25</v>
      </c>
      <c r="AJ3980">
        <f t="shared" si="878"/>
        <v>0.25</v>
      </c>
      <c r="AK3980">
        <f t="shared" si="879"/>
        <v>0.5</v>
      </c>
      <c r="AL3980">
        <f t="shared" si="880"/>
        <v>0.5</v>
      </c>
      <c r="AM3980">
        <f t="shared" si="881"/>
        <v>0.5</v>
      </c>
      <c r="AN3980" s="6">
        <f t="shared" si="869"/>
        <v>1</v>
      </c>
      <c r="AO3980" t="str">
        <f>VLOOKUP(BD_PONDERACIONES[[#This Row],[Comuna]],Tabla3[#All],2,0)</f>
        <v>Florida</v>
      </c>
    </row>
    <row r="3981" spans="1:41" x14ac:dyDescent="0.35">
      <c r="A3981" t="s">
        <v>19075</v>
      </c>
      <c r="B3981" t="s">
        <v>19076</v>
      </c>
      <c r="C3981" t="s">
        <v>19077</v>
      </c>
      <c r="D3981" s="5">
        <v>44887</v>
      </c>
      <c r="E3981" s="5">
        <v>44844</v>
      </c>
      <c r="F3981" t="s">
        <v>753</v>
      </c>
      <c r="G3981" t="s">
        <v>19078</v>
      </c>
      <c r="H3981" t="s">
        <v>755</v>
      </c>
      <c r="J3981" t="s">
        <v>756</v>
      </c>
      <c r="K3981" t="s">
        <v>756</v>
      </c>
      <c r="L3981" t="s">
        <v>773</v>
      </c>
      <c r="M3981" t="s">
        <v>773</v>
      </c>
      <c r="N3981" t="s">
        <v>756</v>
      </c>
      <c r="O3981" t="s">
        <v>756</v>
      </c>
      <c r="P3981" t="s">
        <v>758</v>
      </c>
      <c r="Q3981" t="s">
        <v>759</v>
      </c>
      <c r="R3981" t="s">
        <v>759</v>
      </c>
      <c r="S3981" t="s">
        <v>757</v>
      </c>
      <c r="T3981" t="s">
        <v>757</v>
      </c>
      <c r="U3981" t="s">
        <v>757</v>
      </c>
      <c r="V3981" t="s">
        <v>904</v>
      </c>
      <c r="W3981" t="s">
        <v>756</v>
      </c>
      <c r="X3981" t="s">
        <v>19079</v>
      </c>
      <c r="Y3981" t="str">
        <f t="shared" si="868"/>
        <v>octubre</v>
      </c>
      <c r="Z3981">
        <f>YEAR(BD_PONDERACIONES[[#This Row],[Fecha Ejecución del Ticket]])</f>
        <v>2022</v>
      </c>
      <c r="AA3981" t="str">
        <f t="shared" si="870"/>
        <v>noviembre</v>
      </c>
      <c r="AB3981">
        <f>YEAR(BD_PONDERACIONES[[#This Row],[Fecha de Inspección]])</f>
        <v>2022</v>
      </c>
      <c r="AC3981">
        <f t="shared" si="871"/>
        <v>0.5</v>
      </c>
      <c r="AD3981">
        <f t="shared" si="872"/>
        <v>0.5</v>
      </c>
      <c r="AE3981">
        <f t="shared" si="873"/>
        <v>0</v>
      </c>
      <c r="AF3981">
        <f t="shared" si="874"/>
        <v>0</v>
      </c>
      <c r="AG3981">
        <f t="shared" si="875"/>
        <v>0.5</v>
      </c>
      <c r="AH3981">
        <f t="shared" si="876"/>
        <v>0.5</v>
      </c>
      <c r="AI3981">
        <f t="shared" si="877"/>
        <v>0.25</v>
      </c>
      <c r="AJ3981">
        <f t="shared" si="878"/>
        <v>0.25</v>
      </c>
      <c r="AK3981">
        <f t="shared" si="879"/>
        <v>0.5</v>
      </c>
      <c r="AL3981">
        <f t="shared" si="880"/>
        <v>0.32500000000000001</v>
      </c>
      <c r="AM3981">
        <f t="shared" si="881"/>
        <v>0.5</v>
      </c>
      <c r="AN3981" s="6">
        <f t="shared" si="869"/>
        <v>0.66500000000000004</v>
      </c>
      <c r="AO3981" t="str">
        <f>VLOOKUP(BD_PONDERACIONES[[#This Row],[Comuna]],Tabla3[#All],2,0)</f>
        <v>Florida</v>
      </c>
    </row>
    <row r="3982" spans="1:41" x14ac:dyDescent="0.35">
      <c r="A3982" t="s">
        <v>19080</v>
      </c>
      <c r="B3982" t="s">
        <v>19081</v>
      </c>
      <c r="C3982" t="s">
        <v>19082</v>
      </c>
      <c r="D3982" s="5">
        <v>44887</v>
      </c>
      <c r="E3982" s="5">
        <v>44730</v>
      </c>
      <c r="F3982" t="s">
        <v>763</v>
      </c>
      <c r="G3982" t="s">
        <v>16970</v>
      </c>
      <c r="H3982" t="s">
        <v>2755</v>
      </c>
      <c r="J3982" t="s">
        <v>756</v>
      </c>
      <c r="K3982" t="s">
        <v>756</v>
      </c>
      <c r="L3982" t="s">
        <v>757</v>
      </c>
      <c r="M3982" t="s">
        <v>757</v>
      </c>
      <c r="N3982" t="s">
        <v>756</v>
      </c>
      <c r="O3982" t="s">
        <v>756</v>
      </c>
      <c r="P3982" t="s">
        <v>758</v>
      </c>
      <c r="Q3982" t="s">
        <v>759</v>
      </c>
      <c r="R3982" t="s">
        <v>759</v>
      </c>
      <c r="S3982" t="s">
        <v>757</v>
      </c>
      <c r="T3982" t="s">
        <v>757</v>
      </c>
      <c r="U3982" t="s">
        <v>757</v>
      </c>
      <c r="V3982" t="s">
        <v>756</v>
      </c>
      <c r="W3982" t="s">
        <v>756</v>
      </c>
      <c r="X3982" t="s">
        <v>1712</v>
      </c>
      <c r="Y3982" t="str">
        <f t="shared" si="868"/>
        <v>junio</v>
      </c>
      <c r="Z3982">
        <f>YEAR(BD_PONDERACIONES[[#This Row],[Fecha Ejecución del Ticket]])</f>
        <v>2022</v>
      </c>
      <c r="AA3982" t="str">
        <f t="shared" si="870"/>
        <v>noviembre</v>
      </c>
      <c r="AB3982">
        <f>YEAR(BD_PONDERACIONES[[#This Row],[Fecha de Inspección]])</f>
        <v>2022</v>
      </c>
      <c r="AC3982">
        <f t="shared" si="871"/>
        <v>0.5</v>
      </c>
      <c r="AD3982">
        <f t="shared" si="872"/>
        <v>0.5</v>
      </c>
      <c r="AE3982">
        <f t="shared" si="873"/>
        <v>0.5</v>
      </c>
      <c r="AF3982">
        <f t="shared" si="874"/>
        <v>0.5</v>
      </c>
      <c r="AG3982">
        <f t="shared" si="875"/>
        <v>0.5</v>
      </c>
      <c r="AH3982">
        <f t="shared" si="876"/>
        <v>0.5</v>
      </c>
      <c r="AI3982">
        <f t="shared" si="877"/>
        <v>0.25</v>
      </c>
      <c r="AJ3982">
        <f t="shared" si="878"/>
        <v>0.25</v>
      </c>
      <c r="AK3982">
        <f t="shared" si="879"/>
        <v>0.5</v>
      </c>
      <c r="AL3982">
        <f t="shared" si="880"/>
        <v>0.5</v>
      </c>
      <c r="AM3982">
        <f t="shared" si="881"/>
        <v>0.5</v>
      </c>
      <c r="AN3982" s="6">
        <f t="shared" si="869"/>
        <v>1</v>
      </c>
      <c r="AO3982" t="str">
        <f>VLOOKUP(BD_PONDERACIONES[[#This Row],[Comuna]],Tabla3[#All],2,0)</f>
        <v>Florida</v>
      </c>
    </row>
    <row r="3983" spans="1:41" x14ac:dyDescent="0.35">
      <c r="A3983" t="s">
        <v>19083</v>
      </c>
      <c r="B3983" t="s">
        <v>19084</v>
      </c>
      <c r="C3983" t="s">
        <v>19085</v>
      </c>
      <c r="D3983" s="5">
        <v>44887</v>
      </c>
      <c r="E3983" s="5">
        <v>44741</v>
      </c>
      <c r="F3983" t="s">
        <v>763</v>
      </c>
      <c r="G3983" t="s">
        <v>19086</v>
      </c>
      <c r="H3983" t="s">
        <v>2755</v>
      </c>
      <c r="J3983" t="s">
        <v>757</v>
      </c>
      <c r="K3983" t="s">
        <v>757</v>
      </c>
      <c r="L3983" t="s">
        <v>773</v>
      </c>
      <c r="M3983" t="s">
        <v>773</v>
      </c>
      <c r="N3983" t="s">
        <v>756</v>
      </c>
      <c r="O3983" t="s">
        <v>756</v>
      </c>
      <c r="P3983" t="s">
        <v>758</v>
      </c>
      <c r="Q3983" t="s">
        <v>759</v>
      </c>
      <c r="R3983" t="s">
        <v>759</v>
      </c>
      <c r="S3983" t="s">
        <v>757</v>
      </c>
      <c r="T3983" t="s">
        <v>757</v>
      </c>
      <c r="U3983" t="s">
        <v>757</v>
      </c>
      <c r="V3983" t="s">
        <v>756</v>
      </c>
      <c r="W3983" t="s">
        <v>768</v>
      </c>
      <c r="X3983" t="s">
        <v>19087</v>
      </c>
      <c r="Y3983" t="str">
        <f t="shared" si="868"/>
        <v>junio</v>
      </c>
      <c r="Z3983">
        <f>YEAR(BD_PONDERACIONES[[#This Row],[Fecha Ejecución del Ticket]])</f>
        <v>2022</v>
      </c>
      <c r="AA3983" t="str">
        <f t="shared" si="870"/>
        <v>noviembre</v>
      </c>
      <c r="AB3983">
        <f>YEAR(BD_PONDERACIONES[[#This Row],[Fecha de Inspección]])</f>
        <v>2022</v>
      </c>
      <c r="AC3983">
        <f t="shared" si="871"/>
        <v>0.5</v>
      </c>
      <c r="AD3983">
        <f t="shared" si="872"/>
        <v>0.5</v>
      </c>
      <c r="AE3983">
        <f t="shared" si="873"/>
        <v>0</v>
      </c>
      <c r="AF3983">
        <f t="shared" si="874"/>
        <v>0</v>
      </c>
      <c r="AG3983">
        <f t="shared" si="875"/>
        <v>0.5</v>
      </c>
      <c r="AH3983">
        <f t="shared" si="876"/>
        <v>0.5</v>
      </c>
      <c r="AI3983">
        <f t="shared" si="877"/>
        <v>0.25</v>
      </c>
      <c r="AJ3983">
        <f t="shared" si="878"/>
        <v>0.25</v>
      </c>
      <c r="AK3983">
        <f t="shared" si="879"/>
        <v>0.5</v>
      </c>
      <c r="AL3983">
        <f t="shared" si="880"/>
        <v>0.5</v>
      </c>
      <c r="AM3983">
        <f t="shared" si="881"/>
        <v>0.17499999999999999</v>
      </c>
      <c r="AN3983" s="6">
        <f t="shared" si="869"/>
        <v>0.63500000000000001</v>
      </c>
      <c r="AO3983" t="str">
        <f>VLOOKUP(BD_PONDERACIONES[[#This Row],[Comuna]],Tabla3[#All],2,0)</f>
        <v>Florida</v>
      </c>
    </row>
    <row r="3984" spans="1:41" x14ac:dyDescent="0.35">
      <c r="A3984" t="s">
        <v>19088</v>
      </c>
      <c r="B3984" t="s">
        <v>19089</v>
      </c>
      <c r="C3984" t="s">
        <v>19090</v>
      </c>
      <c r="D3984" s="5">
        <v>44887</v>
      </c>
      <c r="E3984" s="5">
        <v>44741</v>
      </c>
      <c r="F3984" t="s">
        <v>763</v>
      </c>
      <c r="G3984" t="s">
        <v>19091</v>
      </c>
      <c r="H3984" t="s">
        <v>2755</v>
      </c>
      <c r="J3984" t="s">
        <v>756</v>
      </c>
      <c r="K3984" t="s">
        <v>756</v>
      </c>
      <c r="L3984" t="s">
        <v>757</v>
      </c>
      <c r="M3984" t="s">
        <v>757</v>
      </c>
      <c r="N3984" t="s">
        <v>756</v>
      </c>
      <c r="O3984" t="s">
        <v>756</v>
      </c>
      <c r="P3984" t="s">
        <v>758</v>
      </c>
      <c r="Q3984" t="s">
        <v>759</v>
      </c>
      <c r="R3984" t="s">
        <v>759</v>
      </c>
      <c r="S3984" t="s">
        <v>757</v>
      </c>
      <c r="T3984" t="s">
        <v>757</v>
      </c>
      <c r="U3984" t="s">
        <v>757</v>
      </c>
      <c r="V3984" t="s">
        <v>756</v>
      </c>
      <c r="W3984" t="s">
        <v>756</v>
      </c>
      <c r="X3984" t="s">
        <v>1712</v>
      </c>
      <c r="Y3984" t="str">
        <f t="shared" si="868"/>
        <v>junio</v>
      </c>
      <c r="Z3984">
        <f>YEAR(BD_PONDERACIONES[[#This Row],[Fecha Ejecución del Ticket]])</f>
        <v>2022</v>
      </c>
      <c r="AA3984" t="str">
        <f t="shared" si="870"/>
        <v>noviembre</v>
      </c>
      <c r="AB3984">
        <f>YEAR(BD_PONDERACIONES[[#This Row],[Fecha de Inspección]])</f>
        <v>2022</v>
      </c>
      <c r="AC3984">
        <f t="shared" si="871"/>
        <v>0.5</v>
      </c>
      <c r="AD3984">
        <f t="shared" si="872"/>
        <v>0.5</v>
      </c>
      <c r="AE3984">
        <f t="shared" si="873"/>
        <v>0.5</v>
      </c>
      <c r="AF3984">
        <f t="shared" si="874"/>
        <v>0.5</v>
      </c>
      <c r="AG3984">
        <f t="shared" si="875"/>
        <v>0.5</v>
      </c>
      <c r="AH3984">
        <f t="shared" si="876"/>
        <v>0.5</v>
      </c>
      <c r="AI3984">
        <f t="shared" si="877"/>
        <v>0.25</v>
      </c>
      <c r="AJ3984">
        <f t="shared" si="878"/>
        <v>0.25</v>
      </c>
      <c r="AK3984">
        <f t="shared" si="879"/>
        <v>0.5</v>
      </c>
      <c r="AL3984">
        <f t="shared" si="880"/>
        <v>0.5</v>
      </c>
      <c r="AM3984">
        <f t="shared" si="881"/>
        <v>0.5</v>
      </c>
      <c r="AN3984" s="6">
        <f t="shared" si="869"/>
        <v>1</v>
      </c>
      <c r="AO3984" t="str">
        <f>VLOOKUP(BD_PONDERACIONES[[#This Row],[Comuna]],Tabla3[#All],2,0)</f>
        <v>Florida</v>
      </c>
    </row>
    <row r="3985" spans="1:41" x14ac:dyDescent="0.35">
      <c r="A3985" t="s">
        <v>19092</v>
      </c>
      <c r="B3985" t="s">
        <v>19093</v>
      </c>
      <c r="C3985" t="s">
        <v>19094</v>
      </c>
      <c r="D3985" s="5">
        <v>44887</v>
      </c>
      <c r="E3985" s="5">
        <v>44741</v>
      </c>
      <c r="F3985" t="s">
        <v>763</v>
      </c>
      <c r="G3985" t="s">
        <v>17105</v>
      </c>
      <c r="H3985" t="s">
        <v>2755</v>
      </c>
      <c r="J3985" t="s">
        <v>756</v>
      </c>
      <c r="K3985" t="s">
        <v>756</v>
      </c>
      <c r="L3985" t="s">
        <v>757</v>
      </c>
      <c r="M3985" t="s">
        <v>757</v>
      </c>
      <c r="N3985" t="s">
        <v>756</v>
      </c>
      <c r="O3985" t="s">
        <v>756</v>
      </c>
      <c r="P3985" t="s">
        <v>758</v>
      </c>
      <c r="Q3985" t="s">
        <v>759</v>
      </c>
      <c r="R3985" t="s">
        <v>759</v>
      </c>
      <c r="S3985" t="s">
        <v>757</v>
      </c>
      <c r="T3985" t="s">
        <v>757</v>
      </c>
      <c r="U3985" t="s">
        <v>757</v>
      </c>
      <c r="V3985" t="s">
        <v>756</v>
      </c>
      <c r="W3985" t="s">
        <v>768</v>
      </c>
      <c r="X3985" t="s">
        <v>19095</v>
      </c>
      <c r="Y3985" t="str">
        <f t="shared" ref="Y3985:Y4048" si="882">TEXT(E3985,"MMMM")</f>
        <v>junio</v>
      </c>
      <c r="Z3985">
        <f>YEAR(BD_PONDERACIONES[[#This Row],[Fecha Ejecución del Ticket]])</f>
        <v>2022</v>
      </c>
      <c r="AA3985" t="str">
        <f t="shared" si="870"/>
        <v>noviembre</v>
      </c>
      <c r="AB3985">
        <f>YEAR(BD_PONDERACIONES[[#This Row],[Fecha de Inspección]])</f>
        <v>2022</v>
      </c>
      <c r="AC3985">
        <f t="shared" si="871"/>
        <v>0.5</v>
      </c>
      <c r="AD3985">
        <f t="shared" si="872"/>
        <v>0.5</v>
      </c>
      <c r="AE3985">
        <f t="shared" si="873"/>
        <v>0.5</v>
      </c>
      <c r="AF3985">
        <f t="shared" si="874"/>
        <v>0.5</v>
      </c>
      <c r="AG3985">
        <f t="shared" si="875"/>
        <v>0.5</v>
      </c>
      <c r="AH3985">
        <f t="shared" si="876"/>
        <v>0.5</v>
      </c>
      <c r="AI3985">
        <f t="shared" si="877"/>
        <v>0.25</v>
      </c>
      <c r="AJ3985">
        <f t="shared" si="878"/>
        <v>0.25</v>
      </c>
      <c r="AK3985">
        <f t="shared" si="879"/>
        <v>0.5</v>
      </c>
      <c r="AL3985">
        <f t="shared" si="880"/>
        <v>0.5</v>
      </c>
      <c r="AM3985">
        <f t="shared" si="881"/>
        <v>0.17499999999999999</v>
      </c>
      <c r="AN3985" s="6">
        <f t="shared" ref="AN3985:AN4048" si="883">((AC3985+AD3985)*0.2)+((AE3985+AF3985)*0.3)+((AG3985+AH3985)*0.15)+((AI3985+AJ3985+AK3985)*0.15)+((AL3985+AM3985)*0.2)</f>
        <v>0.93500000000000005</v>
      </c>
      <c r="AO3985" t="str">
        <f>VLOOKUP(BD_PONDERACIONES[[#This Row],[Comuna]],Tabla3[#All],2,0)</f>
        <v>Florida</v>
      </c>
    </row>
    <row r="3986" spans="1:41" x14ac:dyDescent="0.35">
      <c r="A3986" t="s">
        <v>19096</v>
      </c>
      <c r="B3986" t="s">
        <v>19097</v>
      </c>
      <c r="C3986" t="s">
        <v>19098</v>
      </c>
      <c r="D3986" s="5">
        <v>44887</v>
      </c>
      <c r="E3986" s="5">
        <v>44740</v>
      </c>
      <c r="F3986" t="s">
        <v>763</v>
      </c>
      <c r="G3986" t="s">
        <v>19099</v>
      </c>
      <c r="H3986" t="s">
        <v>2755</v>
      </c>
      <c r="J3986" t="s">
        <v>756</v>
      </c>
      <c r="K3986" t="s">
        <v>756</v>
      </c>
      <c r="L3986" t="s">
        <v>757</v>
      </c>
      <c r="M3986" t="s">
        <v>757</v>
      </c>
      <c r="N3986" t="s">
        <v>756</v>
      </c>
      <c r="O3986" t="s">
        <v>756</v>
      </c>
      <c r="P3986" t="s">
        <v>758</v>
      </c>
      <c r="Q3986" t="s">
        <v>759</v>
      </c>
      <c r="R3986" t="s">
        <v>759</v>
      </c>
      <c r="S3986" t="s">
        <v>757</v>
      </c>
      <c r="T3986" t="s">
        <v>757</v>
      </c>
      <c r="U3986" t="s">
        <v>757</v>
      </c>
      <c r="V3986" t="s">
        <v>756</v>
      </c>
      <c r="W3986" t="s">
        <v>768</v>
      </c>
      <c r="X3986" t="s">
        <v>19100</v>
      </c>
      <c r="Y3986" t="str">
        <f t="shared" si="882"/>
        <v>junio</v>
      </c>
      <c r="Z3986">
        <f>YEAR(BD_PONDERACIONES[[#This Row],[Fecha Ejecución del Ticket]])</f>
        <v>2022</v>
      </c>
      <c r="AA3986" t="str">
        <f t="shared" si="870"/>
        <v>noviembre</v>
      </c>
      <c r="AB3986">
        <f>YEAR(BD_PONDERACIONES[[#This Row],[Fecha de Inspección]])</f>
        <v>2022</v>
      </c>
      <c r="AC3986">
        <f t="shared" si="871"/>
        <v>0.5</v>
      </c>
      <c r="AD3986">
        <f t="shared" si="872"/>
        <v>0.5</v>
      </c>
      <c r="AE3986">
        <f t="shared" si="873"/>
        <v>0.5</v>
      </c>
      <c r="AF3986">
        <f t="shared" si="874"/>
        <v>0.5</v>
      </c>
      <c r="AG3986">
        <f t="shared" si="875"/>
        <v>0.5</v>
      </c>
      <c r="AH3986">
        <f t="shared" si="876"/>
        <v>0.5</v>
      </c>
      <c r="AI3986">
        <f t="shared" si="877"/>
        <v>0.25</v>
      </c>
      <c r="AJ3986">
        <f t="shared" si="878"/>
        <v>0.25</v>
      </c>
      <c r="AK3986">
        <f t="shared" si="879"/>
        <v>0.5</v>
      </c>
      <c r="AL3986">
        <f t="shared" si="880"/>
        <v>0.5</v>
      </c>
      <c r="AM3986">
        <f t="shared" si="881"/>
        <v>0.17499999999999999</v>
      </c>
      <c r="AN3986" s="6">
        <f t="shared" si="883"/>
        <v>0.93500000000000005</v>
      </c>
      <c r="AO3986" t="str">
        <f>VLOOKUP(BD_PONDERACIONES[[#This Row],[Comuna]],Tabla3[#All],2,0)</f>
        <v>Florida</v>
      </c>
    </row>
    <row r="3987" spans="1:41" x14ac:dyDescent="0.35">
      <c r="A3987" t="s">
        <v>19101</v>
      </c>
      <c r="B3987" t="s">
        <v>19102</v>
      </c>
      <c r="C3987" t="s">
        <v>19103</v>
      </c>
      <c r="D3987" s="5">
        <v>44887</v>
      </c>
      <c r="E3987" s="5">
        <v>44740</v>
      </c>
      <c r="F3987" t="s">
        <v>763</v>
      </c>
      <c r="G3987" t="s">
        <v>19104</v>
      </c>
      <c r="H3987" t="s">
        <v>2755</v>
      </c>
      <c r="J3987" t="s">
        <v>756</v>
      </c>
      <c r="K3987" t="s">
        <v>756</v>
      </c>
      <c r="L3987" t="s">
        <v>757</v>
      </c>
      <c r="M3987" t="s">
        <v>757</v>
      </c>
      <c r="N3987" t="s">
        <v>756</v>
      </c>
      <c r="O3987" t="s">
        <v>756</v>
      </c>
      <c r="P3987" t="s">
        <v>758</v>
      </c>
      <c r="Q3987" t="s">
        <v>759</v>
      </c>
      <c r="R3987" t="s">
        <v>759</v>
      </c>
      <c r="S3987" t="s">
        <v>757</v>
      </c>
      <c r="T3987" t="s">
        <v>757</v>
      </c>
      <c r="U3987" t="s">
        <v>757</v>
      </c>
      <c r="V3987" t="s">
        <v>773</v>
      </c>
      <c r="W3987" t="s">
        <v>773</v>
      </c>
      <c r="X3987" t="s">
        <v>19105</v>
      </c>
      <c r="Y3987" t="str">
        <f t="shared" si="882"/>
        <v>junio</v>
      </c>
      <c r="Z3987">
        <f>YEAR(BD_PONDERACIONES[[#This Row],[Fecha Ejecución del Ticket]])</f>
        <v>2022</v>
      </c>
      <c r="AA3987" t="str">
        <f t="shared" si="870"/>
        <v>noviembre</v>
      </c>
      <c r="AB3987">
        <f>YEAR(BD_PONDERACIONES[[#This Row],[Fecha de Inspección]])</f>
        <v>2022</v>
      </c>
      <c r="AC3987">
        <f t="shared" si="871"/>
        <v>0.5</v>
      </c>
      <c r="AD3987">
        <f t="shared" si="872"/>
        <v>0.5</v>
      </c>
      <c r="AE3987">
        <f t="shared" si="873"/>
        <v>0.5</v>
      </c>
      <c r="AF3987">
        <f t="shared" si="874"/>
        <v>0.5</v>
      </c>
      <c r="AG3987">
        <f t="shared" si="875"/>
        <v>0.5</v>
      </c>
      <c r="AH3987">
        <f t="shared" si="876"/>
        <v>0.5</v>
      </c>
      <c r="AI3987">
        <f t="shared" si="877"/>
        <v>0.25</v>
      </c>
      <c r="AJ3987">
        <f t="shared" si="878"/>
        <v>0.25</v>
      </c>
      <c r="AK3987">
        <f t="shared" si="879"/>
        <v>0.5</v>
      </c>
      <c r="AL3987">
        <f t="shared" si="880"/>
        <v>0</v>
      </c>
      <c r="AM3987">
        <f t="shared" si="881"/>
        <v>0</v>
      </c>
      <c r="AN3987" s="6">
        <f t="shared" si="883"/>
        <v>0.8</v>
      </c>
      <c r="AO3987" t="str">
        <f>VLOOKUP(BD_PONDERACIONES[[#This Row],[Comuna]],Tabla3[#All],2,0)</f>
        <v>Florida</v>
      </c>
    </row>
    <row r="3988" spans="1:41" x14ac:dyDescent="0.35">
      <c r="A3988" t="s">
        <v>19106</v>
      </c>
      <c r="B3988" t="s">
        <v>19107</v>
      </c>
      <c r="C3988" t="s">
        <v>19108</v>
      </c>
      <c r="D3988" s="5">
        <v>44887</v>
      </c>
      <c r="E3988" s="5">
        <v>44741</v>
      </c>
      <c r="F3988" t="s">
        <v>763</v>
      </c>
      <c r="G3988" t="s">
        <v>19109</v>
      </c>
      <c r="H3988" t="s">
        <v>2755</v>
      </c>
      <c r="J3988" t="s">
        <v>756</v>
      </c>
      <c r="K3988" t="s">
        <v>756</v>
      </c>
      <c r="L3988" t="s">
        <v>757</v>
      </c>
      <c r="M3988" t="s">
        <v>757</v>
      </c>
      <c r="N3988" t="s">
        <v>756</v>
      </c>
      <c r="O3988" t="s">
        <v>756</v>
      </c>
      <c r="P3988" t="s">
        <v>758</v>
      </c>
      <c r="Q3988" t="s">
        <v>759</v>
      </c>
      <c r="R3988" t="s">
        <v>759</v>
      </c>
      <c r="S3988" t="s">
        <v>757</v>
      </c>
      <c r="T3988" t="s">
        <v>757</v>
      </c>
      <c r="U3988" t="s">
        <v>757</v>
      </c>
      <c r="V3988" t="s">
        <v>756</v>
      </c>
      <c r="W3988" t="s">
        <v>756</v>
      </c>
      <c r="X3988" t="s">
        <v>17171</v>
      </c>
      <c r="Y3988" t="str">
        <f t="shared" si="882"/>
        <v>junio</v>
      </c>
      <c r="Z3988">
        <f>YEAR(BD_PONDERACIONES[[#This Row],[Fecha Ejecución del Ticket]])</f>
        <v>2022</v>
      </c>
      <c r="AA3988" t="str">
        <f t="shared" si="870"/>
        <v>noviembre</v>
      </c>
      <c r="AB3988">
        <f>YEAR(BD_PONDERACIONES[[#This Row],[Fecha de Inspección]])</f>
        <v>2022</v>
      </c>
      <c r="AC3988">
        <f t="shared" si="871"/>
        <v>0.5</v>
      </c>
      <c r="AD3988">
        <f t="shared" si="872"/>
        <v>0.5</v>
      </c>
      <c r="AE3988">
        <f t="shared" si="873"/>
        <v>0.5</v>
      </c>
      <c r="AF3988">
        <f t="shared" si="874"/>
        <v>0.5</v>
      </c>
      <c r="AG3988">
        <f t="shared" si="875"/>
        <v>0.5</v>
      </c>
      <c r="AH3988">
        <f t="shared" si="876"/>
        <v>0.5</v>
      </c>
      <c r="AI3988">
        <f t="shared" si="877"/>
        <v>0.25</v>
      </c>
      <c r="AJ3988">
        <f t="shared" si="878"/>
        <v>0.25</v>
      </c>
      <c r="AK3988">
        <f t="shared" si="879"/>
        <v>0.5</v>
      </c>
      <c r="AL3988">
        <f t="shared" si="880"/>
        <v>0.5</v>
      </c>
      <c r="AM3988">
        <f t="shared" si="881"/>
        <v>0.5</v>
      </c>
      <c r="AN3988" s="6">
        <f t="shared" si="883"/>
        <v>1</v>
      </c>
      <c r="AO3988" t="str">
        <f>VLOOKUP(BD_PONDERACIONES[[#This Row],[Comuna]],Tabla3[#All],2,0)</f>
        <v>Florida</v>
      </c>
    </row>
    <row r="3989" spans="1:41" x14ac:dyDescent="0.35">
      <c r="A3989" t="s">
        <v>19110</v>
      </c>
      <c r="B3989" t="s">
        <v>19111</v>
      </c>
      <c r="C3989" t="s">
        <v>19112</v>
      </c>
      <c r="D3989" s="5">
        <v>44887</v>
      </c>
      <c r="E3989" s="5">
        <v>44740</v>
      </c>
      <c r="F3989" t="s">
        <v>763</v>
      </c>
      <c r="G3989" t="s">
        <v>19113</v>
      </c>
      <c r="H3989" t="s">
        <v>2755</v>
      </c>
      <c r="J3989" t="s">
        <v>756</v>
      </c>
      <c r="K3989" t="s">
        <v>756</v>
      </c>
      <c r="L3989" t="s">
        <v>757</v>
      </c>
      <c r="M3989" t="s">
        <v>757</v>
      </c>
      <c r="N3989" t="s">
        <v>756</v>
      </c>
      <c r="O3989" t="s">
        <v>756</v>
      </c>
      <c r="P3989" t="s">
        <v>758</v>
      </c>
      <c r="Q3989" t="s">
        <v>759</v>
      </c>
      <c r="R3989" t="s">
        <v>759</v>
      </c>
      <c r="S3989" t="s">
        <v>757</v>
      </c>
      <c r="T3989" t="s">
        <v>757</v>
      </c>
      <c r="U3989" t="s">
        <v>757</v>
      </c>
      <c r="V3989" t="s">
        <v>756</v>
      </c>
      <c r="W3989" t="s">
        <v>756</v>
      </c>
      <c r="X3989" t="s">
        <v>17171</v>
      </c>
      <c r="Y3989" t="str">
        <f t="shared" si="882"/>
        <v>junio</v>
      </c>
      <c r="Z3989">
        <f>YEAR(BD_PONDERACIONES[[#This Row],[Fecha Ejecución del Ticket]])</f>
        <v>2022</v>
      </c>
      <c r="AA3989" t="str">
        <f t="shared" si="870"/>
        <v>noviembre</v>
      </c>
      <c r="AB3989">
        <f>YEAR(BD_PONDERACIONES[[#This Row],[Fecha de Inspección]])</f>
        <v>2022</v>
      </c>
      <c r="AC3989">
        <f t="shared" si="871"/>
        <v>0.5</v>
      </c>
      <c r="AD3989">
        <f t="shared" si="872"/>
        <v>0.5</v>
      </c>
      <c r="AE3989">
        <f t="shared" si="873"/>
        <v>0.5</v>
      </c>
      <c r="AF3989">
        <f t="shared" si="874"/>
        <v>0.5</v>
      </c>
      <c r="AG3989">
        <f t="shared" si="875"/>
        <v>0.5</v>
      </c>
      <c r="AH3989">
        <f t="shared" si="876"/>
        <v>0.5</v>
      </c>
      <c r="AI3989">
        <f t="shared" si="877"/>
        <v>0.25</v>
      </c>
      <c r="AJ3989">
        <f t="shared" si="878"/>
        <v>0.25</v>
      </c>
      <c r="AK3989">
        <f t="shared" si="879"/>
        <v>0.5</v>
      </c>
      <c r="AL3989">
        <f t="shared" si="880"/>
        <v>0.5</v>
      </c>
      <c r="AM3989">
        <f t="shared" si="881"/>
        <v>0.5</v>
      </c>
      <c r="AN3989" s="6">
        <f t="shared" si="883"/>
        <v>1</v>
      </c>
      <c r="AO3989" t="str">
        <f>VLOOKUP(BD_PONDERACIONES[[#This Row],[Comuna]],Tabla3[#All],2,0)</f>
        <v>Florida</v>
      </c>
    </row>
    <row r="3990" spans="1:41" x14ac:dyDescent="0.35">
      <c r="A3990" t="s">
        <v>19114</v>
      </c>
      <c r="B3990" t="s">
        <v>19115</v>
      </c>
      <c r="C3990" t="s">
        <v>19116</v>
      </c>
      <c r="D3990" s="5">
        <v>44887</v>
      </c>
      <c r="E3990" s="5">
        <v>44847</v>
      </c>
      <c r="F3990" t="s">
        <v>763</v>
      </c>
      <c r="G3990" t="s">
        <v>19117</v>
      </c>
      <c r="H3990" t="s">
        <v>2755</v>
      </c>
      <c r="J3990" t="s">
        <v>756</v>
      </c>
      <c r="K3990" t="s">
        <v>756</v>
      </c>
      <c r="L3990" t="s">
        <v>757</v>
      </c>
      <c r="M3990" t="s">
        <v>757</v>
      </c>
      <c r="N3990" t="s">
        <v>756</v>
      </c>
      <c r="O3990" t="s">
        <v>756</v>
      </c>
      <c r="P3990" t="s">
        <v>758</v>
      </c>
      <c r="Q3990" t="s">
        <v>759</v>
      </c>
      <c r="R3990" t="s">
        <v>759</v>
      </c>
      <c r="S3990" t="s">
        <v>757</v>
      </c>
      <c r="T3990" t="s">
        <v>757</v>
      </c>
      <c r="U3990" t="s">
        <v>757</v>
      </c>
      <c r="V3990" t="s">
        <v>756</v>
      </c>
      <c r="W3990" t="s">
        <v>756</v>
      </c>
      <c r="X3990" t="s">
        <v>1712</v>
      </c>
      <c r="Y3990" t="str">
        <f t="shared" si="882"/>
        <v>octubre</v>
      </c>
      <c r="Z3990">
        <f>YEAR(BD_PONDERACIONES[[#This Row],[Fecha Ejecución del Ticket]])</f>
        <v>2022</v>
      </c>
      <c r="AA3990" t="str">
        <f t="shared" si="870"/>
        <v>noviembre</v>
      </c>
      <c r="AB3990">
        <f>YEAR(BD_PONDERACIONES[[#This Row],[Fecha de Inspección]])</f>
        <v>2022</v>
      </c>
      <c r="AC3990">
        <f t="shared" si="871"/>
        <v>0.5</v>
      </c>
      <c r="AD3990">
        <f t="shared" si="872"/>
        <v>0.5</v>
      </c>
      <c r="AE3990">
        <f t="shared" si="873"/>
        <v>0.5</v>
      </c>
      <c r="AF3990">
        <f t="shared" si="874"/>
        <v>0.5</v>
      </c>
      <c r="AG3990">
        <f t="shared" si="875"/>
        <v>0.5</v>
      </c>
      <c r="AH3990">
        <f t="shared" si="876"/>
        <v>0.5</v>
      </c>
      <c r="AI3990">
        <f t="shared" si="877"/>
        <v>0.25</v>
      </c>
      <c r="AJ3990">
        <f t="shared" si="878"/>
        <v>0.25</v>
      </c>
      <c r="AK3990">
        <f t="shared" si="879"/>
        <v>0.5</v>
      </c>
      <c r="AL3990">
        <f t="shared" si="880"/>
        <v>0.5</v>
      </c>
      <c r="AM3990">
        <f t="shared" si="881"/>
        <v>0.5</v>
      </c>
      <c r="AN3990" s="6">
        <f t="shared" si="883"/>
        <v>1</v>
      </c>
      <c r="AO3990" t="str">
        <f>VLOOKUP(BD_PONDERACIONES[[#This Row],[Comuna]],Tabla3[#All],2,0)</f>
        <v>Florida</v>
      </c>
    </row>
    <row r="3991" spans="1:41" x14ac:dyDescent="0.35">
      <c r="A3991" t="s">
        <v>19118</v>
      </c>
      <c r="B3991" t="s">
        <v>19119</v>
      </c>
      <c r="C3991" t="s">
        <v>19120</v>
      </c>
      <c r="D3991" s="5">
        <v>44887</v>
      </c>
      <c r="E3991" s="5">
        <v>44854</v>
      </c>
      <c r="F3991" t="s">
        <v>763</v>
      </c>
      <c r="G3991" t="s">
        <v>19121</v>
      </c>
      <c r="H3991" t="s">
        <v>2755</v>
      </c>
      <c r="J3991" t="s">
        <v>756</v>
      </c>
      <c r="K3991" t="s">
        <v>756</v>
      </c>
      <c r="L3991" t="s">
        <v>757</v>
      </c>
      <c r="M3991" t="s">
        <v>757</v>
      </c>
      <c r="N3991" t="s">
        <v>756</v>
      </c>
      <c r="O3991" t="s">
        <v>756</v>
      </c>
      <c r="P3991" t="s">
        <v>758</v>
      </c>
      <c r="Q3991" t="s">
        <v>759</v>
      </c>
      <c r="R3991" t="s">
        <v>759</v>
      </c>
      <c r="S3991" t="s">
        <v>757</v>
      </c>
      <c r="T3991" t="s">
        <v>757</v>
      </c>
      <c r="U3991" t="s">
        <v>757</v>
      </c>
      <c r="V3991" t="s">
        <v>756</v>
      </c>
      <c r="W3991" t="s">
        <v>756</v>
      </c>
      <c r="X3991" t="s">
        <v>804</v>
      </c>
      <c r="Y3991" t="str">
        <f t="shared" si="882"/>
        <v>octubre</v>
      </c>
      <c r="Z3991">
        <f>YEAR(BD_PONDERACIONES[[#This Row],[Fecha Ejecución del Ticket]])</f>
        <v>2022</v>
      </c>
      <c r="AA3991" t="str">
        <f t="shared" si="870"/>
        <v>noviembre</v>
      </c>
      <c r="AB3991">
        <f>YEAR(BD_PONDERACIONES[[#This Row],[Fecha de Inspección]])</f>
        <v>2022</v>
      </c>
      <c r="AC3991">
        <f t="shared" si="871"/>
        <v>0.5</v>
      </c>
      <c r="AD3991">
        <f t="shared" si="872"/>
        <v>0.5</v>
      </c>
      <c r="AE3991">
        <f t="shared" si="873"/>
        <v>0.5</v>
      </c>
      <c r="AF3991">
        <f t="shared" si="874"/>
        <v>0.5</v>
      </c>
      <c r="AG3991">
        <f t="shared" si="875"/>
        <v>0.5</v>
      </c>
      <c r="AH3991">
        <f t="shared" si="876"/>
        <v>0.5</v>
      </c>
      <c r="AI3991">
        <f t="shared" si="877"/>
        <v>0.25</v>
      </c>
      <c r="AJ3991">
        <f t="shared" si="878"/>
        <v>0.25</v>
      </c>
      <c r="AK3991">
        <f t="shared" si="879"/>
        <v>0.5</v>
      </c>
      <c r="AL3991">
        <f t="shared" si="880"/>
        <v>0.5</v>
      </c>
      <c r="AM3991">
        <f t="shared" si="881"/>
        <v>0.5</v>
      </c>
      <c r="AN3991" s="6">
        <f t="shared" si="883"/>
        <v>1</v>
      </c>
      <c r="AO3991" t="str">
        <f>VLOOKUP(BD_PONDERACIONES[[#This Row],[Comuna]],Tabla3[#All],2,0)</f>
        <v>Florida</v>
      </c>
    </row>
    <row r="3992" spans="1:41" x14ac:dyDescent="0.35">
      <c r="A3992" t="s">
        <v>19122</v>
      </c>
      <c r="B3992" t="s">
        <v>19123</v>
      </c>
      <c r="C3992" t="s">
        <v>19124</v>
      </c>
      <c r="D3992" s="5">
        <v>44887</v>
      </c>
      <c r="E3992" s="5">
        <v>44740</v>
      </c>
      <c r="F3992" t="s">
        <v>763</v>
      </c>
      <c r="G3992" t="s">
        <v>19125</v>
      </c>
      <c r="H3992" t="s">
        <v>2755</v>
      </c>
      <c r="J3992" t="s">
        <v>756</v>
      </c>
      <c r="K3992" t="s">
        <v>756</v>
      </c>
      <c r="L3992" t="s">
        <v>757</v>
      </c>
      <c r="M3992" t="s">
        <v>757</v>
      </c>
      <c r="N3992" t="s">
        <v>756</v>
      </c>
      <c r="O3992" t="s">
        <v>756</v>
      </c>
      <c r="P3992" t="s">
        <v>758</v>
      </c>
      <c r="Q3992" t="s">
        <v>759</v>
      </c>
      <c r="R3992" t="s">
        <v>759</v>
      </c>
      <c r="S3992" t="s">
        <v>757</v>
      </c>
      <c r="T3992" t="s">
        <v>757</v>
      </c>
      <c r="U3992" t="s">
        <v>757</v>
      </c>
      <c r="V3992" t="s">
        <v>756</v>
      </c>
      <c r="W3992" t="s">
        <v>756</v>
      </c>
      <c r="X3992" t="s">
        <v>17947</v>
      </c>
      <c r="Y3992" t="str">
        <f t="shared" si="882"/>
        <v>junio</v>
      </c>
      <c r="Z3992">
        <f>YEAR(BD_PONDERACIONES[[#This Row],[Fecha Ejecución del Ticket]])</f>
        <v>2022</v>
      </c>
      <c r="AA3992" t="str">
        <f t="shared" si="870"/>
        <v>noviembre</v>
      </c>
      <c r="AB3992">
        <f>YEAR(BD_PONDERACIONES[[#This Row],[Fecha de Inspección]])</f>
        <v>2022</v>
      </c>
      <c r="AC3992">
        <f t="shared" si="871"/>
        <v>0.5</v>
      </c>
      <c r="AD3992">
        <f t="shared" si="872"/>
        <v>0.5</v>
      </c>
      <c r="AE3992">
        <f t="shared" si="873"/>
        <v>0.5</v>
      </c>
      <c r="AF3992">
        <f t="shared" si="874"/>
        <v>0.5</v>
      </c>
      <c r="AG3992">
        <f t="shared" si="875"/>
        <v>0.5</v>
      </c>
      <c r="AH3992">
        <f t="shared" si="876"/>
        <v>0.5</v>
      </c>
      <c r="AI3992">
        <f t="shared" si="877"/>
        <v>0.25</v>
      </c>
      <c r="AJ3992">
        <f t="shared" si="878"/>
        <v>0.25</v>
      </c>
      <c r="AK3992">
        <f t="shared" si="879"/>
        <v>0.5</v>
      </c>
      <c r="AL3992">
        <f t="shared" si="880"/>
        <v>0.5</v>
      </c>
      <c r="AM3992">
        <f t="shared" si="881"/>
        <v>0.5</v>
      </c>
      <c r="AN3992" s="6">
        <f t="shared" si="883"/>
        <v>1</v>
      </c>
      <c r="AO3992" t="str">
        <f>VLOOKUP(BD_PONDERACIONES[[#This Row],[Comuna]],Tabla3[#All],2,0)</f>
        <v>Florida</v>
      </c>
    </row>
    <row r="3993" spans="1:41" x14ac:dyDescent="0.35">
      <c r="A3993" t="s">
        <v>19126</v>
      </c>
      <c r="B3993" t="s">
        <v>19127</v>
      </c>
      <c r="C3993" t="s">
        <v>19128</v>
      </c>
      <c r="D3993" s="5">
        <v>44888</v>
      </c>
      <c r="E3993" s="5">
        <v>44735</v>
      </c>
      <c r="F3993" t="s">
        <v>763</v>
      </c>
      <c r="G3993" t="s">
        <v>19129</v>
      </c>
      <c r="H3993" t="s">
        <v>1389</v>
      </c>
      <c r="J3993" t="s">
        <v>756</v>
      </c>
      <c r="K3993" t="s">
        <v>756</v>
      </c>
      <c r="L3993" t="s">
        <v>757</v>
      </c>
      <c r="M3993" t="s">
        <v>757</v>
      </c>
      <c r="N3993" t="s">
        <v>756</v>
      </c>
      <c r="O3993" t="s">
        <v>756</v>
      </c>
      <c r="P3993" t="s">
        <v>758</v>
      </c>
      <c r="Q3993" t="s">
        <v>759</v>
      </c>
      <c r="R3993" t="s">
        <v>759</v>
      </c>
      <c r="S3993" t="s">
        <v>757</v>
      </c>
      <c r="T3993" t="s">
        <v>757</v>
      </c>
      <c r="U3993" t="s">
        <v>757</v>
      </c>
      <c r="V3993" t="s">
        <v>773</v>
      </c>
      <c r="W3993" t="s">
        <v>773</v>
      </c>
      <c r="X3993" t="s">
        <v>19130</v>
      </c>
      <c r="Y3993" t="str">
        <f t="shared" si="882"/>
        <v>junio</v>
      </c>
      <c r="Z3993">
        <f>YEAR(BD_PONDERACIONES[[#This Row],[Fecha Ejecución del Ticket]])</f>
        <v>2022</v>
      </c>
      <c r="AA3993" t="str">
        <f t="shared" si="870"/>
        <v>noviembre</v>
      </c>
      <c r="AB3993">
        <f>YEAR(BD_PONDERACIONES[[#This Row],[Fecha de Inspección]])</f>
        <v>2022</v>
      </c>
      <c r="AC3993">
        <f t="shared" si="871"/>
        <v>0.5</v>
      </c>
      <c r="AD3993">
        <f t="shared" si="872"/>
        <v>0.5</v>
      </c>
      <c r="AE3993">
        <f t="shared" si="873"/>
        <v>0.5</v>
      </c>
      <c r="AF3993">
        <f t="shared" si="874"/>
        <v>0.5</v>
      </c>
      <c r="AG3993">
        <f t="shared" si="875"/>
        <v>0.5</v>
      </c>
      <c r="AH3993">
        <f t="shared" si="876"/>
        <v>0.5</v>
      </c>
      <c r="AI3993">
        <f t="shared" si="877"/>
        <v>0.25</v>
      </c>
      <c r="AJ3993">
        <f t="shared" si="878"/>
        <v>0.25</v>
      </c>
      <c r="AK3993">
        <f t="shared" si="879"/>
        <v>0.5</v>
      </c>
      <c r="AL3993">
        <f t="shared" si="880"/>
        <v>0</v>
      </c>
      <c r="AM3993">
        <f t="shared" si="881"/>
        <v>0</v>
      </c>
      <c r="AN3993" s="6">
        <f t="shared" si="883"/>
        <v>0.8</v>
      </c>
      <c r="AO3993" t="str">
        <f>VLOOKUP(BD_PONDERACIONES[[#This Row],[Comuna]],Tabla3[#All],2,0)</f>
        <v>Florida</v>
      </c>
    </row>
    <row r="3994" spans="1:41" x14ac:dyDescent="0.35">
      <c r="A3994" t="s">
        <v>19131</v>
      </c>
      <c r="B3994" t="s">
        <v>19132</v>
      </c>
      <c r="C3994" t="s">
        <v>19133</v>
      </c>
      <c r="D3994" s="5">
        <v>44888</v>
      </c>
      <c r="E3994" s="5">
        <v>44739</v>
      </c>
      <c r="F3994" t="s">
        <v>763</v>
      </c>
      <c r="G3994" t="s">
        <v>19134</v>
      </c>
      <c r="H3994" t="s">
        <v>1389</v>
      </c>
      <c r="J3994" t="s">
        <v>756</v>
      </c>
      <c r="K3994" t="s">
        <v>756</v>
      </c>
      <c r="L3994" t="s">
        <v>757</v>
      </c>
      <c r="M3994" t="s">
        <v>757</v>
      </c>
      <c r="N3994" t="s">
        <v>756</v>
      </c>
      <c r="O3994" t="s">
        <v>756</v>
      </c>
      <c r="P3994" t="s">
        <v>758</v>
      </c>
      <c r="Q3994" t="s">
        <v>759</v>
      </c>
      <c r="R3994" t="s">
        <v>759</v>
      </c>
      <c r="S3994" t="s">
        <v>757</v>
      </c>
      <c r="T3994" t="s">
        <v>757</v>
      </c>
      <c r="U3994" t="s">
        <v>757</v>
      </c>
      <c r="V3994" t="s">
        <v>756</v>
      </c>
      <c r="W3994" t="s">
        <v>756</v>
      </c>
      <c r="X3994" t="s">
        <v>17947</v>
      </c>
      <c r="Y3994" t="str">
        <f t="shared" si="882"/>
        <v>junio</v>
      </c>
      <c r="Z3994">
        <f>YEAR(BD_PONDERACIONES[[#This Row],[Fecha Ejecución del Ticket]])</f>
        <v>2022</v>
      </c>
      <c r="AA3994" t="str">
        <f t="shared" si="870"/>
        <v>noviembre</v>
      </c>
      <c r="AB3994">
        <f>YEAR(BD_PONDERACIONES[[#This Row],[Fecha de Inspección]])</f>
        <v>2022</v>
      </c>
      <c r="AC3994">
        <f t="shared" si="871"/>
        <v>0.5</v>
      </c>
      <c r="AD3994">
        <f t="shared" si="872"/>
        <v>0.5</v>
      </c>
      <c r="AE3994">
        <f t="shared" si="873"/>
        <v>0.5</v>
      </c>
      <c r="AF3994">
        <f t="shared" si="874"/>
        <v>0.5</v>
      </c>
      <c r="AG3994">
        <f t="shared" si="875"/>
        <v>0.5</v>
      </c>
      <c r="AH3994">
        <f t="shared" si="876"/>
        <v>0.5</v>
      </c>
      <c r="AI3994">
        <f t="shared" si="877"/>
        <v>0.25</v>
      </c>
      <c r="AJ3994">
        <f t="shared" si="878"/>
        <v>0.25</v>
      </c>
      <c r="AK3994">
        <f t="shared" si="879"/>
        <v>0.5</v>
      </c>
      <c r="AL3994">
        <f t="shared" si="880"/>
        <v>0.5</v>
      </c>
      <c r="AM3994">
        <f t="shared" si="881"/>
        <v>0.5</v>
      </c>
      <c r="AN3994" s="6">
        <f t="shared" si="883"/>
        <v>1</v>
      </c>
      <c r="AO3994" t="str">
        <f>VLOOKUP(BD_PONDERACIONES[[#This Row],[Comuna]],Tabla3[#All],2,0)</f>
        <v>Florida</v>
      </c>
    </row>
    <row r="3995" spans="1:41" x14ac:dyDescent="0.35">
      <c r="A3995" t="s">
        <v>19135</v>
      </c>
      <c r="B3995" t="s">
        <v>19136</v>
      </c>
      <c r="C3995" t="s">
        <v>19137</v>
      </c>
      <c r="D3995" s="5">
        <v>44888</v>
      </c>
      <c r="E3995" s="5">
        <v>44714</v>
      </c>
      <c r="F3995" t="s">
        <v>753</v>
      </c>
      <c r="G3995" t="s">
        <v>19138</v>
      </c>
      <c r="H3995" t="s">
        <v>3783</v>
      </c>
      <c r="J3995" t="s">
        <v>756</v>
      </c>
      <c r="K3995" t="s">
        <v>756</v>
      </c>
      <c r="L3995" t="s">
        <v>757</v>
      </c>
      <c r="M3995" t="s">
        <v>757</v>
      </c>
      <c r="N3995" t="s">
        <v>756</v>
      </c>
      <c r="O3995" t="s">
        <v>756</v>
      </c>
      <c r="P3995" t="s">
        <v>758</v>
      </c>
      <c r="Q3995" t="s">
        <v>759</v>
      </c>
      <c r="R3995" t="s">
        <v>759</v>
      </c>
      <c r="S3995" t="s">
        <v>757</v>
      </c>
      <c r="T3995" t="s">
        <v>757</v>
      </c>
      <c r="U3995" t="s">
        <v>757</v>
      </c>
      <c r="V3995" t="s">
        <v>768</v>
      </c>
      <c r="W3995" t="s">
        <v>756</v>
      </c>
      <c r="X3995" t="s">
        <v>885</v>
      </c>
      <c r="Y3995" t="str">
        <f t="shared" si="882"/>
        <v>junio</v>
      </c>
      <c r="Z3995">
        <f>YEAR(BD_PONDERACIONES[[#This Row],[Fecha Ejecución del Ticket]])</f>
        <v>2022</v>
      </c>
      <c r="AA3995" t="str">
        <f t="shared" si="870"/>
        <v>noviembre</v>
      </c>
      <c r="AB3995">
        <f>YEAR(BD_PONDERACIONES[[#This Row],[Fecha de Inspección]])</f>
        <v>2022</v>
      </c>
      <c r="AC3995">
        <f t="shared" si="871"/>
        <v>0.5</v>
      </c>
      <c r="AD3995">
        <f t="shared" si="872"/>
        <v>0.5</v>
      </c>
      <c r="AE3995">
        <f t="shared" si="873"/>
        <v>0.5</v>
      </c>
      <c r="AF3995">
        <f t="shared" si="874"/>
        <v>0.5</v>
      </c>
      <c r="AG3995">
        <f t="shared" si="875"/>
        <v>0.5</v>
      </c>
      <c r="AH3995">
        <f t="shared" si="876"/>
        <v>0.5</v>
      </c>
      <c r="AI3995">
        <f t="shared" si="877"/>
        <v>0.25</v>
      </c>
      <c r="AJ3995">
        <f t="shared" si="878"/>
        <v>0.25</v>
      </c>
      <c r="AK3995">
        <f t="shared" si="879"/>
        <v>0.5</v>
      </c>
      <c r="AL3995">
        <f t="shared" si="880"/>
        <v>0.17499999999999999</v>
      </c>
      <c r="AM3995">
        <f t="shared" si="881"/>
        <v>0.5</v>
      </c>
      <c r="AN3995" s="6">
        <f t="shared" si="883"/>
        <v>0.93500000000000005</v>
      </c>
      <c r="AO3995" t="str">
        <f>VLOOKUP(BD_PONDERACIONES[[#This Row],[Comuna]],Tabla3[#All],2,0)</f>
        <v>Florida</v>
      </c>
    </row>
    <row r="3996" spans="1:41" x14ac:dyDescent="0.35">
      <c r="A3996" t="s">
        <v>19139</v>
      </c>
      <c r="B3996" t="s">
        <v>19140</v>
      </c>
      <c r="C3996" t="s">
        <v>19141</v>
      </c>
      <c r="D3996" s="5">
        <v>44888</v>
      </c>
      <c r="E3996" s="5">
        <v>44736</v>
      </c>
      <c r="F3996" t="s">
        <v>763</v>
      </c>
      <c r="G3996" t="s">
        <v>19142</v>
      </c>
      <c r="H3996" t="s">
        <v>1389</v>
      </c>
      <c r="J3996" t="s">
        <v>756</v>
      </c>
      <c r="K3996" t="s">
        <v>756</v>
      </c>
      <c r="L3996" t="s">
        <v>757</v>
      </c>
      <c r="M3996" t="s">
        <v>757</v>
      </c>
      <c r="N3996" t="s">
        <v>756</v>
      </c>
      <c r="O3996" t="s">
        <v>756</v>
      </c>
      <c r="P3996" t="s">
        <v>765</v>
      </c>
      <c r="Q3996" t="s">
        <v>759</v>
      </c>
      <c r="R3996" t="s">
        <v>759</v>
      </c>
      <c r="S3996" t="s">
        <v>757</v>
      </c>
      <c r="T3996" t="s">
        <v>757</v>
      </c>
      <c r="U3996" t="s">
        <v>757</v>
      </c>
      <c r="V3996" t="s">
        <v>756</v>
      </c>
      <c r="W3996" t="s">
        <v>756</v>
      </c>
      <c r="X3996" t="s">
        <v>19143</v>
      </c>
      <c r="Y3996" t="str">
        <f t="shared" si="882"/>
        <v>junio</v>
      </c>
      <c r="Z3996">
        <f>YEAR(BD_PONDERACIONES[[#This Row],[Fecha Ejecución del Ticket]])</f>
        <v>2022</v>
      </c>
      <c r="AA3996" t="str">
        <f t="shared" si="870"/>
        <v>noviembre</v>
      </c>
      <c r="AB3996">
        <f>YEAR(BD_PONDERACIONES[[#This Row],[Fecha de Inspección]])</f>
        <v>2022</v>
      </c>
      <c r="AC3996">
        <f t="shared" si="871"/>
        <v>0.5</v>
      </c>
      <c r="AD3996">
        <f t="shared" si="872"/>
        <v>0.5</v>
      </c>
      <c r="AE3996">
        <f t="shared" si="873"/>
        <v>0.5</v>
      </c>
      <c r="AF3996">
        <f t="shared" si="874"/>
        <v>0.5</v>
      </c>
      <c r="AG3996">
        <f t="shared" si="875"/>
        <v>0.5</v>
      </c>
      <c r="AH3996">
        <f t="shared" si="876"/>
        <v>0.5</v>
      </c>
      <c r="AI3996">
        <f t="shared" si="877"/>
        <v>0.25</v>
      </c>
      <c r="AJ3996">
        <f t="shared" si="878"/>
        <v>0.25</v>
      </c>
      <c r="AK3996">
        <f t="shared" si="879"/>
        <v>0.5</v>
      </c>
      <c r="AL3996">
        <f t="shared" si="880"/>
        <v>0.5</v>
      </c>
      <c r="AM3996">
        <f t="shared" si="881"/>
        <v>0.5</v>
      </c>
      <c r="AN3996" s="6">
        <f t="shared" si="883"/>
        <v>1</v>
      </c>
      <c r="AO3996" t="str">
        <f>VLOOKUP(BD_PONDERACIONES[[#This Row],[Comuna]],Tabla3[#All],2,0)</f>
        <v>Florida</v>
      </c>
    </row>
    <row r="3997" spans="1:41" x14ac:dyDescent="0.35">
      <c r="A3997" t="s">
        <v>19144</v>
      </c>
      <c r="B3997" t="s">
        <v>19145</v>
      </c>
      <c r="C3997" t="s">
        <v>19146</v>
      </c>
      <c r="D3997" s="5">
        <v>44888</v>
      </c>
      <c r="E3997" s="5">
        <v>44721</v>
      </c>
      <c r="F3997" t="s">
        <v>753</v>
      </c>
      <c r="G3997" t="s">
        <v>19147</v>
      </c>
      <c r="H3997" t="s">
        <v>3783</v>
      </c>
      <c r="J3997" t="s">
        <v>756</v>
      </c>
      <c r="K3997" t="s">
        <v>756</v>
      </c>
      <c r="L3997" t="s">
        <v>757</v>
      </c>
      <c r="M3997" t="s">
        <v>757</v>
      </c>
      <c r="N3997" t="s">
        <v>756</v>
      </c>
      <c r="O3997" t="s">
        <v>756</v>
      </c>
      <c r="P3997" t="s">
        <v>765</v>
      </c>
      <c r="Q3997" t="s">
        <v>19148</v>
      </c>
      <c r="R3997" t="s">
        <v>19149</v>
      </c>
      <c r="S3997" t="s">
        <v>756</v>
      </c>
      <c r="T3997" t="s">
        <v>756</v>
      </c>
      <c r="U3997" t="s">
        <v>756</v>
      </c>
      <c r="V3997" t="s">
        <v>904</v>
      </c>
      <c r="W3997" t="s">
        <v>768</v>
      </c>
      <c r="X3997" t="s">
        <v>994</v>
      </c>
      <c r="Y3997" t="str">
        <f t="shared" si="882"/>
        <v>junio</v>
      </c>
      <c r="Z3997">
        <f>YEAR(BD_PONDERACIONES[[#This Row],[Fecha Ejecución del Ticket]])</f>
        <v>2022</v>
      </c>
      <c r="AA3997" t="str">
        <f t="shared" si="870"/>
        <v>noviembre</v>
      </c>
      <c r="AB3997">
        <f>YEAR(BD_PONDERACIONES[[#This Row],[Fecha de Inspección]])</f>
        <v>2022</v>
      </c>
      <c r="AC3997">
        <f t="shared" si="871"/>
        <v>0.5</v>
      </c>
      <c r="AD3997">
        <f t="shared" si="872"/>
        <v>0.5</v>
      </c>
      <c r="AE3997">
        <f t="shared" si="873"/>
        <v>0.5</v>
      </c>
      <c r="AF3997">
        <f t="shared" si="874"/>
        <v>0.5</v>
      </c>
      <c r="AG3997">
        <f t="shared" si="875"/>
        <v>0.5</v>
      </c>
      <c r="AH3997">
        <f t="shared" si="876"/>
        <v>0.5</v>
      </c>
      <c r="AI3997">
        <f t="shared" si="877"/>
        <v>0.25</v>
      </c>
      <c r="AJ3997">
        <f t="shared" si="878"/>
        <v>0.25</v>
      </c>
      <c r="AK3997">
        <f t="shared" si="879"/>
        <v>0.5</v>
      </c>
      <c r="AL3997">
        <f t="shared" si="880"/>
        <v>0.32500000000000001</v>
      </c>
      <c r="AM3997">
        <f t="shared" si="881"/>
        <v>0.17499999999999999</v>
      </c>
      <c r="AN3997" s="6">
        <f t="shared" si="883"/>
        <v>0.9</v>
      </c>
      <c r="AO3997" t="str">
        <f>VLOOKUP(BD_PONDERACIONES[[#This Row],[Comuna]],Tabla3[#All],2,0)</f>
        <v>Florida</v>
      </c>
    </row>
    <row r="3998" spans="1:41" x14ac:dyDescent="0.35">
      <c r="A3998" t="s">
        <v>19150</v>
      </c>
      <c r="B3998" t="s">
        <v>19151</v>
      </c>
      <c r="C3998" t="s">
        <v>19152</v>
      </c>
      <c r="D3998" s="5">
        <v>44888</v>
      </c>
      <c r="E3998" s="5">
        <v>44736</v>
      </c>
      <c r="F3998" t="s">
        <v>763</v>
      </c>
      <c r="G3998" t="s">
        <v>19153</v>
      </c>
      <c r="H3998" t="s">
        <v>1389</v>
      </c>
      <c r="J3998" t="s">
        <v>756</v>
      </c>
      <c r="K3998" t="s">
        <v>756</v>
      </c>
      <c r="L3998" t="s">
        <v>757</v>
      </c>
      <c r="M3998" t="s">
        <v>757</v>
      </c>
      <c r="N3998" t="s">
        <v>756</v>
      </c>
      <c r="O3998" t="s">
        <v>756</v>
      </c>
      <c r="P3998" t="s">
        <v>758</v>
      </c>
      <c r="Q3998" t="s">
        <v>759</v>
      </c>
      <c r="R3998" t="s">
        <v>759</v>
      </c>
      <c r="S3998" t="s">
        <v>757</v>
      </c>
      <c r="T3998" t="s">
        <v>757</v>
      </c>
      <c r="U3998" t="s">
        <v>757</v>
      </c>
      <c r="V3998" t="s">
        <v>773</v>
      </c>
      <c r="W3998" t="s">
        <v>773</v>
      </c>
      <c r="X3998" t="s">
        <v>16352</v>
      </c>
      <c r="Y3998" t="str">
        <f t="shared" si="882"/>
        <v>junio</v>
      </c>
      <c r="Z3998">
        <f>YEAR(BD_PONDERACIONES[[#This Row],[Fecha Ejecución del Ticket]])</f>
        <v>2022</v>
      </c>
      <c r="AA3998" t="str">
        <f t="shared" si="870"/>
        <v>noviembre</v>
      </c>
      <c r="AB3998">
        <f>YEAR(BD_PONDERACIONES[[#This Row],[Fecha de Inspección]])</f>
        <v>2022</v>
      </c>
      <c r="AC3998">
        <f t="shared" si="871"/>
        <v>0.5</v>
      </c>
      <c r="AD3998">
        <f t="shared" si="872"/>
        <v>0.5</v>
      </c>
      <c r="AE3998">
        <f t="shared" si="873"/>
        <v>0.5</v>
      </c>
      <c r="AF3998">
        <f t="shared" si="874"/>
        <v>0.5</v>
      </c>
      <c r="AG3998">
        <f t="shared" si="875"/>
        <v>0.5</v>
      </c>
      <c r="AH3998">
        <f t="shared" si="876"/>
        <v>0.5</v>
      </c>
      <c r="AI3998">
        <f t="shared" si="877"/>
        <v>0.25</v>
      </c>
      <c r="AJ3998">
        <f t="shared" si="878"/>
        <v>0.25</v>
      </c>
      <c r="AK3998">
        <f t="shared" si="879"/>
        <v>0.5</v>
      </c>
      <c r="AL3998">
        <f t="shared" si="880"/>
        <v>0</v>
      </c>
      <c r="AM3998">
        <f t="shared" si="881"/>
        <v>0</v>
      </c>
      <c r="AN3998" s="6">
        <f t="shared" si="883"/>
        <v>0.8</v>
      </c>
      <c r="AO3998" t="str">
        <f>VLOOKUP(BD_PONDERACIONES[[#This Row],[Comuna]],Tabla3[#All],2,0)</f>
        <v>Florida</v>
      </c>
    </row>
    <row r="3999" spans="1:41" x14ac:dyDescent="0.35">
      <c r="A3999" t="s">
        <v>19154</v>
      </c>
      <c r="B3999" t="s">
        <v>19155</v>
      </c>
      <c r="C3999" t="s">
        <v>19156</v>
      </c>
      <c r="D3999" s="5">
        <v>44888</v>
      </c>
      <c r="E3999" s="5">
        <v>44735</v>
      </c>
      <c r="F3999" t="s">
        <v>763</v>
      </c>
      <c r="G3999" t="s">
        <v>19157</v>
      </c>
      <c r="H3999" t="s">
        <v>1389</v>
      </c>
      <c r="J3999" t="s">
        <v>756</v>
      </c>
      <c r="K3999" t="s">
        <v>756</v>
      </c>
      <c r="L3999" t="s">
        <v>757</v>
      </c>
      <c r="M3999" t="s">
        <v>757</v>
      </c>
      <c r="N3999" t="s">
        <v>756</v>
      </c>
      <c r="O3999" t="s">
        <v>756</v>
      </c>
      <c r="P3999" t="s">
        <v>758</v>
      </c>
      <c r="Q3999" t="s">
        <v>759</v>
      </c>
      <c r="R3999" t="s">
        <v>759</v>
      </c>
      <c r="S3999" t="s">
        <v>757</v>
      </c>
      <c r="T3999" t="s">
        <v>757</v>
      </c>
      <c r="U3999" t="s">
        <v>757</v>
      </c>
      <c r="V3999" t="s">
        <v>756</v>
      </c>
      <c r="W3999" t="s">
        <v>768</v>
      </c>
      <c r="X3999" t="s">
        <v>18524</v>
      </c>
      <c r="Y3999" t="str">
        <f t="shared" si="882"/>
        <v>junio</v>
      </c>
      <c r="Z3999">
        <f>YEAR(BD_PONDERACIONES[[#This Row],[Fecha Ejecución del Ticket]])</f>
        <v>2022</v>
      </c>
      <c r="AA3999" t="str">
        <f t="shared" si="870"/>
        <v>noviembre</v>
      </c>
      <c r="AB3999">
        <f>YEAR(BD_PONDERACIONES[[#This Row],[Fecha de Inspección]])</f>
        <v>2022</v>
      </c>
      <c r="AC3999">
        <f t="shared" si="871"/>
        <v>0.5</v>
      </c>
      <c r="AD3999">
        <f t="shared" si="872"/>
        <v>0.5</v>
      </c>
      <c r="AE3999">
        <f t="shared" si="873"/>
        <v>0.5</v>
      </c>
      <c r="AF3999">
        <f t="shared" si="874"/>
        <v>0.5</v>
      </c>
      <c r="AG3999">
        <f t="shared" si="875"/>
        <v>0.5</v>
      </c>
      <c r="AH3999">
        <f t="shared" si="876"/>
        <v>0.5</v>
      </c>
      <c r="AI3999">
        <f t="shared" si="877"/>
        <v>0.25</v>
      </c>
      <c r="AJ3999">
        <f t="shared" si="878"/>
        <v>0.25</v>
      </c>
      <c r="AK3999">
        <f t="shared" si="879"/>
        <v>0.5</v>
      </c>
      <c r="AL3999">
        <f t="shared" si="880"/>
        <v>0.5</v>
      </c>
      <c r="AM3999">
        <f t="shared" si="881"/>
        <v>0.17499999999999999</v>
      </c>
      <c r="AN3999" s="6">
        <f t="shared" si="883"/>
        <v>0.93500000000000005</v>
      </c>
      <c r="AO3999" t="str">
        <f>VLOOKUP(BD_PONDERACIONES[[#This Row],[Comuna]],Tabla3[#All],2,0)</f>
        <v>Florida</v>
      </c>
    </row>
    <row r="4000" spans="1:41" x14ac:dyDescent="0.35">
      <c r="A4000" t="s">
        <v>19158</v>
      </c>
      <c r="B4000" t="s">
        <v>19159</v>
      </c>
      <c r="C4000" t="s">
        <v>19160</v>
      </c>
      <c r="D4000" s="5">
        <v>44888</v>
      </c>
      <c r="E4000" s="5">
        <v>44718</v>
      </c>
      <c r="F4000" t="s">
        <v>753</v>
      </c>
      <c r="G4000" t="s">
        <v>19161</v>
      </c>
      <c r="H4000" t="s">
        <v>3783</v>
      </c>
      <c r="J4000" t="s">
        <v>756</v>
      </c>
      <c r="K4000" t="s">
        <v>756</v>
      </c>
      <c r="L4000" t="s">
        <v>757</v>
      </c>
      <c r="M4000" t="s">
        <v>757</v>
      </c>
      <c r="N4000" t="s">
        <v>756</v>
      </c>
      <c r="O4000" t="s">
        <v>756</v>
      </c>
      <c r="P4000" t="s">
        <v>758</v>
      </c>
      <c r="Q4000" t="s">
        <v>759</v>
      </c>
      <c r="R4000" t="s">
        <v>759</v>
      </c>
      <c r="S4000" t="s">
        <v>757</v>
      </c>
      <c r="T4000" t="s">
        <v>757</v>
      </c>
      <c r="U4000" t="s">
        <v>757</v>
      </c>
      <c r="V4000" t="s">
        <v>904</v>
      </c>
      <c r="W4000" t="s">
        <v>756</v>
      </c>
      <c r="X4000" t="s">
        <v>10148</v>
      </c>
      <c r="Y4000" t="str">
        <f t="shared" si="882"/>
        <v>junio</v>
      </c>
      <c r="Z4000">
        <f>YEAR(BD_PONDERACIONES[[#This Row],[Fecha Ejecución del Ticket]])</f>
        <v>2022</v>
      </c>
      <c r="AA4000" t="str">
        <f t="shared" si="870"/>
        <v>noviembre</v>
      </c>
      <c r="AB4000">
        <f>YEAR(BD_PONDERACIONES[[#This Row],[Fecha de Inspección]])</f>
        <v>2022</v>
      </c>
      <c r="AC4000">
        <f t="shared" si="871"/>
        <v>0.5</v>
      </c>
      <c r="AD4000">
        <f t="shared" si="872"/>
        <v>0.5</v>
      </c>
      <c r="AE4000">
        <f t="shared" si="873"/>
        <v>0.5</v>
      </c>
      <c r="AF4000">
        <f t="shared" si="874"/>
        <v>0.5</v>
      </c>
      <c r="AG4000">
        <f t="shared" si="875"/>
        <v>0.5</v>
      </c>
      <c r="AH4000">
        <f t="shared" si="876"/>
        <v>0.5</v>
      </c>
      <c r="AI4000">
        <f t="shared" si="877"/>
        <v>0.25</v>
      </c>
      <c r="AJ4000">
        <f t="shared" si="878"/>
        <v>0.25</v>
      </c>
      <c r="AK4000">
        <f t="shared" si="879"/>
        <v>0.5</v>
      </c>
      <c r="AL4000">
        <f t="shared" si="880"/>
        <v>0.32500000000000001</v>
      </c>
      <c r="AM4000">
        <f t="shared" si="881"/>
        <v>0.5</v>
      </c>
      <c r="AN4000" s="6">
        <f t="shared" si="883"/>
        <v>0.96500000000000008</v>
      </c>
      <c r="AO4000" t="str">
        <f>VLOOKUP(BD_PONDERACIONES[[#This Row],[Comuna]],Tabla3[#All],2,0)</f>
        <v>Florida</v>
      </c>
    </row>
    <row r="4001" spans="1:41" x14ac:dyDescent="0.35">
      <c r="A4001" t="s">
        <v>19162</v>
      </c>
      <c r="B4001" t="s">
        <v>19163</v>
      </c>
      <c r="C4001" t="s">
        <v>19164</v>
      </c>
      <c r="D4001" s="5">
        <v>44888</v>
      </c>
      <c r="E4001" s="5">
        <v>44737</v>
      </c>
      <c r="F4001" t="s">
        <v>763</v>
      </c>
      <c r="G4001" t="s">
        <v>19165</v>
      </c>
      <c r="H4001" t="s">
        <v>1389</v>
      </c>
      <c r="J4001" t="s">
        <v>756</v>
      </c>
      <c r="K4001" t="s">
        <v>756</v>
      </c>
      <c r="L4001" t="s">
        <v>757</v>
      </c>
      <c r="M4001" t="s">
        <v>757</v>
      </c>
      <c r="N4001" t="s">
        <v>756</v>
      </c>
      <c r="O4001" t="s">
        <v>756</v>
      </c>
      <c r="P4001" t="s">
        <v>758</v>
      </c>
      <c r="Q4001" t="s">
        <v>759</v>
      </c>
      <c r="R4001" t="s">
        <v>759</v>
      </c>
      <c r="S4001" t="s">
        <v>757</v>
      </c>
      <c r="T4001" t="s">
        <v>757</v>
      </c>
      <c r="U4001" t="s">
        <v>757</v>
      </c>
      <c r="V4001" t="s">
        <v>756</v>
      </c>
      <c r="W4001" t="s">
        <v>768</v>
      </c>
      <c r="X4001" t="s">
        <v>19166</v>
      </c>
      <c r="Y4001" t="str">
        <f t="shared" si="882"/>
        <v>junio</v>
      </c>
      <c r="Z4001">
        <f>YEAR(BD_PONDERACIONES[[#This Row],[Fecha Ejecución del Ticket]])</f>
        <v>2022</v>
      </c>
      <c r="AA4001" t="str">
        <f t="shared" si="870"/>
        <v>noviembre</v>
      </c>
      <c r="AB4001">
        <f>YEAR(BD_PONDERACIONES[[#This Row],[Fecha de Inspección]])</f>
        <v>2022</v>
      </c>
      <c r="AC4001">
        <f t="shared" si="871"/>
        <v>0.5</v>
      </c>
      <c r="AD4001">
        <f t="shared" si="872"/>
        <v>0.5</v>
      </c>
      <c r="AE4001">
        <f t="shared" si="873"/>
        <v>0.5</v>
      </c>
      <c r="AF4001">
        <f t="shared" si="874"/>
        <v>0.5</v>
      </c>
      <c r="AG4001">
        <f t="shared" si="875"/>
        <v>0.5</v>
      </c>
      <c r="AH4001">
        <f t="shared" si="876"/>
        <v>0.5</v>
      </c>
      <c r="AI4001">
        <f t="shared" si="877"/>
        <v>0.25</v>
      </c>
      <c r="AJ4001">
        <f t="shared" si="878"/>
        <v>0.25</v>
      </c>
      <c r="AK4001">
        <f t="shared" si="879"/>
        <v>0.5</v>
      </c>
      <c r="AL4001">
        <f t="shared" si="880"/>
        <v>0.5</v>
      </c>
      <c r="AM4001">
        <f t="shared" si="881"/>
        <v>0.17499999999999999</v>
      </c>
      <c r="AN4001" s="6">
        <f t="shared" si="883"/>
        <v>0.93500000000000005</v>
      </c>
      <c r="AO4001" t="str">
        <f>VLOOKUP(BD_PONDERACIONES[[#This Row],[Comuna]],Tabla3[#All],2,0)</f>
        <v>Florida</v>
      </c>
    </row>
    <row r="4002" spans="1:41" x14ac:dyDescent="0.35">
      <c r="A4002" t="s">
        <v>19167</v>
      </c>
      <c r="B4002" t="s">
        <v>19168</v>
      </c>
      <c r="C4002" t="s">
        <v>19169</v>
      </c>
      <c r="D4002" s="5">
        <v>44888</v>
      </c>
      <c r="E4002" s="5">
        <v>44715</v>
      </c>
      <c r="F4002" t="s">
        <v>753</v>
      </c>
      <c r="G4002" t="s">
        <v>19170</v>
      </c>
      <c r="H4002" t="s">
        <v>3783</v>
      </c>
      <c r="J4002" t="s">
        <v>756</v>
      </c>
      <c r="K4002" t="s">
        <v>756</v>
      </c>
      <c r="L4002" t="s">
        <v>773</v>
      </c>
      <c r="M4002" t="s">
        <v>773</v>
      </c>
      <c r="N4002" t="s">
        <v>756</v>
      </c>
      <c r="O4002" t="s">
        <v>756</v>
      </c>
      <c r="P4002" t="s">
        <v>758</v>
      </c>
      <c r="Q4002" t="s">
        <v>759</v>
      </c>
      <c r="R4002" t="s">
        <v>759</v>
      </c>
      <c r="S4002" t="s">
        <v>757</v>
      </c>
      <c r="T4002" t="s">
        <v>757</v>
      </c>
      <c r="U4002" t="s">
        <v>757</v>
      </c>
      <c r="V4002" t="s">
        <v>768</v>
      </c>
      <c r="W4002" t="s">
        <v>768</v>
      </c>
      <c r="X4002" t="s">
        <v>18400</v>
      </c>
      <c r="Y4002" t="str">
        <f t="shared" si="882"/>
        <v>junio</v>
      </c>
      <c r="Z4002">
        <f>YEAR(BD_PONDERACIONES[[#This Row],[Fecha Ejecución del Ticket]])</f>
        <v>2022</v>
      </c>
      <c r="AA4002" t="str">
        <f t="shared" si="870"/>
        <v>noviembre</v>
      </c>
      <c r="AB4002">
        <f>YEAR(BD_PONDERACIONES[[#This Row],[Fecha de Inspección]])</f>
        <v>2022</v>
      </c>
      <c r="AC4002">
        <f t="shared" si="871"/>
        <v>0.5</v>
      </c>
      <c r="AD4002">
        <f t="shared" si="872"/>
        <v>0.5</v>
      </c>
      <c r="AE4002">
        <f t="shared" si="873"/>
        <v>0</v>
      </c>
      <c r="AF4002">
        <f t="shared" si="874"/>
        <v>0</v>
      </c>
      <c r="AG4002">
        <f t="shared" si="875"/>
        <v>0.5</v>
      </c>
      <c r="AH4002">
        <f t="shared" si="876"/>
        <v>0.5</v>
      </c>
      <c r="AI4002">
        <f t="shared" si="877"/>
        <v>0.25</v>
      </c>
      <c r="AJ4002">
        <f t="shared" si="878"/>
        <v>0.25</v>
      </c>
      <c r="AK4002">
        <f t="shared" si="879"/>
        <v>0.5</v>
      </c>
      <c r="AL4002">
        <f t="shared" si="880"/>
        <v>0.17499999999999999</v>
      </c>
      <c r="AM4002">
        <f t="shared" si="881"/>
        <v>0.17499999999999999</v>
      </c>
      <c r="AN4002" s="6">
        <f t="shared" si="883"/>
        <v>0.56999999999999995</v>
      </c>
      <c r="AO4002" t="str">
        <f>VLOOKUP(BD_PONDERACIONES[[#This Row],[Comuna]],Tabla3[#All],2,0)</f>
        <v>Florida</v>
      </c>
    </row>
    <row r="4003" spans="1:41" x14ac:dyDescent="0.35">
      <c r="A4003" t="s">
        <v>19171</v>
      </c>
      <c r="B4003" t="s">
        <v>19172</v>
      </c>
      <c r="C4003" t="s">
        <v>19173</v>
      </c>
      <c r="D4003" s="5">
        <v>44888</v>
      </c>
      <c r="E4003" s="5">
        <v>44720</v>
      </c>
      <c r="F4003" t="s">
        <v>753</v>
      </c>
      <c r="G4003" t="s">
        <v>19174</v>
      </c>
      <c r="H4003" t="s">
        <v>3783</v>
      </c>
      <c r="J4003" t="s">
        <v>756</v>
      </c>
      <c r="K4003" t="s">
        <v>756</v>
      </c>
      <c r="L4003" t="s">
        <v>757</v>
      </c>
      <c r="M4003" t="s">
        <v>757</v>
      </c>
      <c r="N4003" t="s">
        <v>756</v>
      </c>
      <c r="O4003" t="s">
        <v>756</v>
      </c>
      <c r="P4003" t="s">
        <v>758</v>
      </c>
      <c r="Q4003" t="s">
        <v>759</v>
      </c>
      <c r="R4003" t="s">
        <v>759</v>
      </c>
      <c r="S4003" t="s">
        <v>757</v>
      </c>
      <c r="T4003" t="s">
        <v>757</v>
      </c>
      <c r="U4003" t="s">
        <v>757</v>
      </c>
      <c r="V4003" t="s">
        <v>756</v>
      </c>
      <c r="W4003" t="s">
        <v>768</v>
      </c>
      <c r="X4003" t="s">
        <v>19175</v>
      </c>
      <c r="Y4003" t="str">
        <f t="shared" si="882"/>
        <v>junio</v>
      </c>
      <c r="Z4003">
        <f>YEAR(BD_PONDERACIONES[[#This Row],[Fecha Ejecución del Ticket]])</f>
        <v>2022</v>
      </c>
      <c r="AA4003" t="str">
        <f t="shared" si="870"/>
        <v>noviembre</v>
      </c>
      <c r="AB4003">
        <f>YEAR(BD_PONDERACIONES[[#This Row],[Fecha de Inspección]])</f>
        <v>2022</v>
      </c>
      <c r="AC4003">
        <f t="shared" si="871"/>
        <v>0.5</v>
      </c>
      <c r="AD4003">
        <f t="shared" si="872"/>
        <v>0.5</v>
      </c>
      <c r="AE4003">
        <f t="shared" si="873"/>
        <v>0.5</v>
      </c>
      <c r="AF4003">
        <f t="shared" si="874"/>
        <v>0.5</v>
      </c>
      <c r="AG4003">
        <f t="shared" si="875"/>
        <v>0.5</v>
      </c>
      <c r="AH4003">
        <f t="shared" si="876"/>
        <v>0.5</v>
      </c>
      <c r="AI4003">
        <f t="shared" si="877"/>
        <v>0.25</v>
      </c>
      <c r="AJ4003">
        <f t="shared" si="878"/>
        <v>0.25</v>
      </c>
      <c r="AK4003">
        <f t="shared" si="879"/>
        <v>0.5</v>
      </c>
      <c r="AL4003">
        <f t="shared" si="880"/>
        <v>0.5</v>
      </c>
      <c r="AM4003">
        <f t="shared" si="881"/>
        <v>0.17499999999999999</v>
      </c>
      <c r="AN4003" s="6">
        <f t="shared" si="883"/>
        <v>0.93500000000000005</v>
      </c>
      <c r="AO4003" t="str">
        <f>VLOOKUP(BD_PONDERACIONES[[#This Row],[Comuna]],Tabla3[#All],2,0)</f>
        <v>Florida</v>
      </c>
    </row>
    <row r="4004" spans="1:41" x14ac:dyDescent="0.35">
      <c r="A4004" t="s">
        <v>19176</v>
      </c>
      <c r="B4004" t="s">
        <v>19177</v>
      </c>
      <c r="C4004" t="s">
        <v>19178</v>
      </c>
      <c r="D4004" s="5">
        <v>44888</v>
      </c>
      <c r="E4004" s="5">
        <v>44719</v>
      </c>
      <c r="F4004" t="s">
        <v>753</v>
      </c>
      <c r="G4004" t="s">
        <v>19179</v>
      </c>
      <c r="H4004" t="s">
        <v>3783</v>
      </c>
      <c r="J4004" t="s">
        <v>756</v>
      </c>
      <c r="K4004" t="s">
        <v>756</v>
      </c>
      <c r="L4004" t="s">
        <v>756</v>
      </c>
      <c r="M4004" t="s">
        <v>756</v>
      </c>
      <c r="N4004" t="s">
        <v>756</v>
      </c>
      <c r="O4004" t="s">
        <v>756</v>
      </c>
      <c r="P4004" t="s">
        <v>765</v>
      </c>
      <c r="Q4004" t="s">
        <v>19180</v>
      </c>
      <c r="R4004" t="s">
        <v>19181</v>
      </c>
      <c r="S4004" t="s">
        <v>756</v>
      </c>
      <c r="T4004" t="s">
        <v>756</v>
      </c>
      <c r="U4004" t="s">
        <v>756</v>
      </c>
      <c r="V4004" t="s">
        <v>756</v>
      </c>
      <c r="W4004" t="s">
        <v>768</v>
      </c>
      <c r="X4004" t="s">
        <v>994</v>
      </c>
      <c r="Y4004" t="str">
        <f t="shared" si="882"/>
        <v>junio</v>
      </c>
      <c r="Z4004">
        <f>YEAR(BD_PONDERACIONES[[#This Row],[Fecha Ejecución del Ticket]])</f>
        <v>2022</v>
      </c>
      <c r="AA4004" t="str">
        <f t="shared" si="870"/>
        <v>noviembre</v>
      </c>
      <c r="AB4004">
        <f>YEAR(BD_PONDERACIONES[[#This Row],[Fecha de Inspección]])</f>
        <v>2022</v>
      </c>
      <c r="AC4004">
        <f t="shared" si="871"/>
        <v>0.5</v>
      </c>
      <c r="AD4004">
        <f t="shared" si="872"/>
        <v>0.5</v>
      </c>
      <c r="AE4004">
        <f t="shared" si="873"/>
        <v>0.5</v>
      </c>
      <c r="AF4004">
        <f t="shared" si="874"/>
        <v>0.5</v>
      </c>
      <c r="AG4004">
        <f t="shared" si="875"/>
        <v>0.5</v>
      </c>
      <c r="AH4004">
        <f t="shared" si="876"/>
        <v>0.5</v>
      </c>
      <c r="AI4004">
        <f t="shared" si="877"/>
        <v>0.25</v>
      </c>
      <c r="AJ4004">
        <f t="shared" si="878"/>
        <v>0.25</v>
      </c>
      <c r="AK4004">
        <f t="shared" si="879"/>
        <v>0.5</v>
      </c>
      <c r="AL4004">
        <f t="shared" si="880"/>
        <v>0.5</v>
      </c>
      <c r="AM4004">
        <f t="shared" si="881"/>
        <v>0.17499999999999999</v>
      </c>
      <c r="AN4004" s="6">
        <f t="shared" si="883"/>
        <v>0.93500000000000005</v>
      </c>
      <c r="AO4004" t="str">
        <f>VLOOKUP(BD_PONDERACIONES[[#This Row],[Comuna]],Tabla3[#All],2,0)</f>
        <v>Florida</v>
      </c>
    </row>
    <row r="4005" spans="1:41" x14ac:dyDescent="0.35">
      <c r="A4005" t="s">
        <v>19182</v>
      </c>
      <c r="B4005" t="s">
        <v>19183</v>
      </c>
      <c r="C4005" t="s">
        <v>19184</v>
      </c>
      <c r="D4005" s="5">
        <v>44888</v>
      </c>
      <c r="E4005" s="5">
        <v>44720</v>
      </c>
      <c r="F4005" t="s">
        <v>753</v>
      </c>
      <c r="G4005" t="s">
        <v>19185</v>
      </c>
      <c r="H4005" t="s">
        <v>3783</v>
      </c>
      <c r="J4005" t="s">
        <v>756</v>
      </c>
      <c r="K4005" t="s">
        <v>756</v>
      </c>
      <c r="L4005" t="s">
        <v>757</v>
      </c>
      <c r="M4005" t="s">
        <v>757</v>
      </c>
      <c r="N4005" t="s">
        <v>757</v>
      </c>
      <c r="O4005" t="s">
        <v>757</v>
      </c>
      <c r="P4005" t="s">
        <v>758</v>
      </c>
      <c r="Q4005" t="s">
        <v>759</v>
      </c>
      <c r="R4005" t="s">
        <v>759</v>
      </c>
      <c r="S4005" t="s">
        <v>757</v>
      </c>
      <c r="T4005" t="s">
        <v>757</v>
      </c>
      <c r="U4005" t="s">
        <v>757</v>
      </c>
      <c r="V4005" t="s">
        <v>773</v>
      </c>
      <c r="W4005" t="s">
        <v>773</v>
      </c>
      <c r="X4005" t="s">
        <v>8238</v>
      </c>
      <c r="Y4005" t="str">
        <f t="shared" si="882"/>
        <v>junio</v>
      </c>
      <c r="Z4005">
        <f>YEAR(BD_PONDERACIONES[[#This Row],[Fecha Ejecución del Ticket]])</f>
        <v>2022</v>
      </c>
      <c r="AA4005" t="str">
        <f t="shared" si="870"/>
        <v>noviembre</v>
      </c>
      <c r="AB4005">
        <f>YEAR(BD_PONDERACIONES[[#This Row],[Fecha de Inspección]])</f>
        <v>2022</v>
      </c>
      <c r="AC4005">
        <f t="shared" si="871"/>
        <v>0.5</v>
      </c>
      <c r="AD4005">
        <f t="shared" si="872"/>
        <v>0.5</v>
      </c>
      <c r="AE4005">
        <f t="shared" si="873"/>
        <v>0.5</v>
      </c>
      <c r="AF4005">
        <f t="shared" si="874"/>
        <v>0.5</v>
      </c>
      <c r="AG4005">
        <f t="shared" si="875"/>
        <v>0.5</v>
      </c>
      <c r="AH4005">
        <f t="shared" si="876"/>
        <v>0.5</v>
      </c>
      <c r="AI4005">
        <f t="shared" si="877"/>
        <v>0.25</v>
      </c>
      <c r="AJ4005">
        <f t="shared" si="878"/>
        <v>0.25</v>
      </c>
      <c r="AK4005">
        <f t="shared" si="879"/>
        <v>0.5</v>
      </c>
      <c r="AL4005">
        <f t="shared" si="880"/>
        <v>0</v>
      </c>
      <c r="AM4005">
        <f t="shared" si="881"/>
        <v>0</v>
      </c>
      <c r="AN4005" s="6">
        <f t="shared" si="883"/>
        <v>0.8</v>
      </c>
      <c r="AO4005" t="str">
        <f>VLOOKUP(BD_PONDERACIONES[[#This Row],[Comuna]],Tabla3[#All],2,0)</f>
        <v>Florida</v>
      </c>
    </row>
    <row r="4006" spans="1:41" x14ac:dyDescent="0.35">
      <c r="A4006" t="s">
        <v>19186</v>
      </c>
      <c r="B4006" t="s">
        <v>19187</v>
      </c>
      <c r="C4006" t="s">
        <v>19188</v>
      </c>
      <c r="D4006" s="5">
        <v>44888</v>
      </c>
      <c r="E4006" s="5">
        <v>44721</v>
      </c>
      <c r="F4006" t="s">
        <v>753</v>
      </c>
      <c r="G4006" t="s">
        <v>19189</v>
      </c>
      <c r="H4006" t="s">
        <v>3783</v>
      </c>
      <c r="J4006" t="s">
        <v>756</v>
      </c>
      <c r="K4006" t="s">
        <v>756</v>
      </c>
      <c r="L4006" t="s">
        <v>773</v>
      </c>
      <c r="M4006" t="s">
        <v>773</v>
      </c>
      <c r="N4006" t="s">
        <v>756</v>
      </c>
      <c r="O4006" t="s">
        <v>756</v>
      </c>
      <c r="P4006" t="s">
        <v>765</v>
      </c>
      <c r="Q4006" t="s">
        <v>19190</v>
      </c>
      <c r="R4006" t="s">
        <v>19191</v>
      </c>
      <c r="S4006" t="s">
        <v>756</v>
      </c>
      <c r="T4006" t="s">
        <v>756</v>
      </c>
      <c r="U4006" t="s">
        <v>756</v>
      </c>
      <c r="V4006" t="s">
        <v>756</v>
      </c>
      <c r="W4006" t="s">
        <v>768</v>
      </c>
      <c r="X4006" t="s">
        <v>19192</v>
      </c>
      <c r="Y4006" t="str">
        <f t="shared" si="882"/>
        <v>junio</v>
      </c>
      <c r="Z4006">
        <f>YEAR(BD_PONDERACIONES[[#This Row],[Fecha Ejecución del Ticket]])</f>
        <v>2022</v>
      </c>
      <c r="AA4006" t="str">
        <f t="shared" si="870"/>
        <v>noviembre</v>
      </c>
      <c r="AB4006">
        <f>YEAR(BD_PONDERACIONES[[#This Row],[Fecha de Inspección]])</f>
        <v>2022</v>
      </c>
      <c r="AC4006">
        <f t="shared" si="871"/>
        <v>0.5</v>
      </c>
      <c r="AD4006">
        <f t="shared" si="872"/>
        <v>0.5</v>
      </c>
      <c r="AE4006">
        <f t="shared" si="873"/>
        <v>0</v>
      </c>
      <c r="AF4006">
        <f t="shared" si="874"/>
        <v>0</v>
      </c>
      <c r="AG4006">
        <f t="shared" si="875"/>
        <v>0.5</v>
      </c>
      <c r="AH4006">
        <f t="shared" si="876"/>
        <v>0.5</v>
      </c>
      <c r="AI4006">
        <f t="shared" si="877"/>
        <v>0.25</v>
      </c>
      <c r="AJ4006">
        <f t="shared" si="878"/>
        <v>0.25</v>
      </c>
      <c r="AK4006">
        <f t="shared" si="879"/>
        <v>0.5</v>
      </c>
      <c r="AL4006">
        <f t="shared" si="880"/>
        <v>0.5</v>
      </c>
      <c r="AM4006">
        <f t="shared" si="881"/>
        <v>0.17499999999999999</v>
      </c>
      <c r="AN4006" s="6">
        <f t="shared" si="883"/>
        <v>0.63500000000000001</v>
      </c>
      <c r="AO4006" t="str">
        <f>VLOOKUP(BD_PONDERACIONES[[#This Row],[Comuna]],Tabla3[#All],2,0)</f>
        <v>Florida</v>
      </c>
    </row>
    <row r="4007" spans="1:41" x14ac:dyDescent="0.35">
      <c r="A4007" t="s">
        <v>19193</v>
      </c>
      <c r="B4007" t="s">
        <v>19194</v>
      </c>
      <c r="C4007" t="s">
        <v>19195</v>
      </c>
      <c r="D4007" s="5">
        <v>44888</v>
      </c>
      <c r="E4007" s="5">
        <v>44735</v>
      </c>
      <c r="F4007" t="s">
        <v>763</v>
      </c>
      <c r="G4007" t="s">
        <v>19196</v>
      </c>
      <c r="H4007" t="s">
        <v>1389</v>
      </c>
      <c r="J4007" t="s">
        <v>756</v>
      </c>
      <c r="K4007" t="s">
        <v>756</v>
      </c>
      <c r="L4007" t="s">
        <v>757</v>
      </c>
      <c r="M4007" t="s">
        <v>757</v>
      </c>
      <c r="N4007" t="s">
        <v>756</v>
      </c>
      <c r="O4007" t="s">
        <v>756</v>
      </c>
      <c r="P4007" t="s">
        <v>758</v>
      </c>
      <c r="Q4007" t="s">
        <v>759</v>
      </c>
      <c r="R4007" t="s">
        <v>759</v>
      </c>
      <c r="S4007" t="s">
        <v>757</v>
      </c>
      <c r="T4007" t="s">
        <v>757</v>
      </c>
      <c r="U4007" t="s">
        <v>757</v>
      </c>
      <c r="V4007" t="s">
        <v>756</v>
      </c>
      <c r="W4007" t="s">
        <v>756</v>
      </c>
      <c r="X4007" t="s">
        <v>19197</v>
      </c>
      <c r="Y4007" t="str">
        <f t="shared" si="882"/>
        <v>junio</v>
      </c>
      <c r="Z4007">
        <f>YEAR(BD_PONDERACIONES[[#This Row],[Fecha Ejecución del Ticket]])</f>
        <v>2022</v>
      </c>
      <c r="AA4007" t="str">
        <f t="shared" si="870"/>
        <v>noviembre</v>
      </c>
      <c r="AB4007">
        <f>YEAR(BD_PONDERACIONES[[#This Row],[Fecha de Inspección]])</f>
        <v>2022</v>
      </c>
      <c r="AC4007">
        <f t="shared" si="871"/>
        <v>0.5</v>
      </c>
      <c r="AD4007">
        <f t="shared" si="872"/>
        <v>0.5</v>
      </c>
      <c r="AE4007">
        <f t="shared" si="873"/>
        <v>0.5</v>
      </c>
      <c r="AF4007">
        <f t="shared" si="874"/>
        <v>0.5</v>
      </c>
      <c r="AG4007">
        <f t="shared" si="875"/>
        <v>0.5</v>
      </c>
      <c r="AH4007">
        <f t="shared" si="876"/>
        <v>0.5</v>
      </c>
      <c r="AI4007">
        <f t="shared" si="877"/>
        <v>0.25</v>
      </c>
      <c r="AJ4007">
        <f t="shared" si="878"/>
        <v>0.25</v>
      </c>
      <c r="AK4007">
        <f t="shared" si="879"/>
        <v>0.5</v>
      </c>
      <c r="AL4007">
        <f t="shared" si="880"/>
        <v>0.5</v>
      </c>
      <c r="AM4007">
        <f t="shared" si="881"/>
        <v>0.5</v>
      </c>
      <c r="AN4007" s="6">
        <f t="shared" si="883"/>
        <v>1</v>
      </c>
      <c r="AO4007" t="str">
        <f>VLOOKUP(BD_PONDERACIONES[[#This Row],[Comuna]],Tabla3[#All],2,0)</f>
        <v>Florida</v>
      </c>
    </row>
    <row r="4008" spans="1:41" x14ac:dyDescent="0.35">
      <c r="A4008" t="s">
        <v>19198</v>
      </c>
      <c r="B4008" t="s">
        <v>19199</v>
      </c>
      <c r="C4008" t="s">
        <v>19200</v>
      </c>
      <c r="D4008" s="5">
        <v>44888</v>
      </c>
      <c r="E4008" s="5">
        <v>44720</v>
      </c>
      <c r="F4008" t="s">
        <v>753</v>
      </c>
      <c r="G4008" t="s">
        <v>19201</v>
      </c>
      <c r="H4008" t="s">
        <v>3783</v>
      </c>
      <c r="J4008" t="s">
        <v>756</v>
      </c>
      <c r="K4008" t="s">
        <v>756</v>
      </c>
      <c r="L4008" t="s">
        <v>757</v>
      </c>
      <c r="M4008" t="s">
        <v>757</v>
      </c>
      <c r="N4008" t="s">
        <v>756</v>
      </c>
      <c r="O4008" t="s">
        <v>756</v>
      </c>
      <c r="P4008" t="s">
        <v>758</v>
      </c>
      <c r="Q4008" t="s">
        <v>759</v>
      </c>
      <c r="R4008" t="s">
        <v>759</v>
      </c>
      <c r="S4008" t="s">
        <v>757</v>
      </c>
      <c r="T4008" t="s">
        <v>757</v>
      </c>
      <c r="U4008" t="s">
        <v>757</v>
      </c>
      <c r="V4008" t="s">
        <v>768</v>
      </c>
      <c r="W4008" t="s">
        <v>768</v>
      </c>
      <c r="X4008" t="s">
        <v>19202</v>
      </c>
      <c r="Y4008" t="str">
        <f t="shared" si="882"/>
        <v>junio</v>
      </c>
      <c r="Z4008">
        <f>YEAR(BD_PONDERACIONES[[#This Row],[Fecha Ejecución del Ticket]])</f>
        <v>2022</v>
      </c>
      <c r="AA4008" t="str">
        <f t="shared" si="870"/>
        <v>noviembre</v>
      </c>
      <c r="AB4008">
        <f>YEAR(BD_PONDERACIONES[[#This Row],[Fecha de Inspección]])</f>
        <v>2022</v>
      </c>
      <c r="AC4008">
        <f t="shared" si="871"/>
        <v>0.5</v>
      </c>
      <c r="AD4008">
        <f t="shared" si="872"/>
        <v>0.5</v>
      </c>
      <c r="AE4008">
        <f t="shared" si="873"/>
        <v>0.5</v>
      </c>
      <c r="AF4008">
        <f t="shared" si="874"/>
        <v>0.5</v>
      </c>
      <c r="AG4008">
        <f t="shared" si="875"/>
        <v>0.5</v>
      </c>
      <c r="AH4008">
        <f t="shared" si="876"/>
        <v>0.5</v>
      </c>
      <c r="AI4008">
        <f t="shared" si="877"/>
        <v>0.25</v>
      </c>
      <c r="AJ4008">
        <f t="shared" si="878"/>
        <v>0.25</v>
      </c>
      <c r="AK4008">
        <f t="shared" si="879"/>
        <v>0.5</v>
      </c>
      <c r="AL4008">
        <f t="shared" si="880"/>
        <v>0.17499999999999999</v>
      </c>
      <c r="AM4008">
        <f t="shared" si="881"/>
        <v>0.17499999999999999</v>
      </c>
      <c r="AN4008" s="6">
        <f t="shared" si="883"/>
        <v>0.87</v>
      </c>
      <c r="AO4008" t="str">
        <f>VLOOKUP(BD_PONDERACIONES[[#This Row],[Comuna]],Tabla3[#All],2,0)</f>
        <v>Florida</v>
      </c>
    </row>
    <row r="4009" spans="1:41" x14ac:dyDescent="0.35">
      <c r="A4009" t="s">
        <v>19203</v>
      </c>
      <c r="B4009" t="s">
        <v>19204</v>
      </c>
      <c r="C4009" t="s">
        <v>19205</v>
      </c>
      <c r="D4009" s="5">
        <v>44888</v>
      </c>
      <c r="E4009" s="5">
        <v>44735</v>
      </c>
      <c r="F4009" t="s">
        <v>763</v>
      </c>
      <c r="G4009" t="s">
        <v>19206</v>
      </c>
      <c r="H4009" t="s">
        <v>1389</v>
      </c>
      <c r="J4009" t="s">
        <v>756</v>
      </c>
      <c r="K4009" t="s">
        <v>756</v>
      </c>
      <c r="L4009" t="s">
        <v>757</v>
      </c>
      <c r="M4009" t="s">
        <v>757</v>
      </c>
      <c r="N4009" t="s">
        <v>756</v>
      </c>
      <c r="O4009" t="s">
        <v>756</v>
      </c>
      <c r="P4009" t="s">
        <v>758</v>
      </c>
      <c r="Q4009" t="s">
        <v>759</v>
      </c>
      <c r="R4009" t="s">
        <v>759</v>
      </c>
      <c r="S4009" t="s">
        <v>757</v>
      </c>
      <c r="T4009" t="s">
        <v>757</v>
      </c>
      <c r="U4009" t="s">
        <v>757</v>
      </c>
      <c r="V4009" t="s">
        <v>756</v>
      </c>
      <c r="W4009" t="s">
        <v>756</v>
      </c>
      <c r="X4009" t="s">
        <v>19207</v>
      </c>
      <c r="Y4009" t="str">
        <f t="shared" si="882"/>
        <v>junio</v>
      </c>
      <c r="Z4009">
        <f>YEAR(BD_PONDERACIONES[[#This Row],[Fecha Ejecución del Ticket]])</f>
        <v>2022</v>
      </c>
      <c r="AA4009" t="str">
        <f t="shared" si="870"/>
        <v>noviembre</v>
      </c>
      <c r="AB4009">
        <f>YEAR(BD_PONDERACIONES[[#This Row],[Fecha de Inspección]])</f>
        <v>2022</v>
      </c>
      <c r="AC4009">
        <f t="shared" si="871"/>
        <v>0.5</v>
      </c>
      <c r="AD4009">
        <f t="shared" si="872"/>
        <v>0.5</v>
      </c>
      <c r="AE4009">
        <f t="shared" si="873"/>
        <v>0.5</v>
      </c>
      <c r="AF4009">
        <f t="shared" si="874"/>
        <v>0.5</v>
      </c>
      <c r="AG4009">
        <f t="shared" si="875"/>
        <v>0.5</v>
      </c>
      <c r="AH4009">
        <f t="shared" si="876"/>
        <v>0.5</v>
      </c>
      <c r="AI4009">
        <f t="shared" si="877"/>
        <v>0.25</v>
      </c>
      <c r="AJ4009">
        <f t="shared" si="878"/>
        <v>0.25</v>
      </c>
      <c r="AK4009">
        <f t="shared" si="879"/>
        <v>0.5</v>
      </c>
      <c r="AL4009">
        <f t="shared" si="880"/>
        <v>0.5</v>
      </c>
      <c r="AM4009">
        <f t="shared" si="881"/>
        <v>0.5</v>
      </c>
      <c r="AN4009" s="6">
        <f t="shared" si="883"/>
        <v>1</v>
      </c>
      <c r="AO4009" t="str">
        <f>VLOOKUP(BD_PONDERACIONES[[#This Row],[Comuna]],Tabla3[#All],2,0)</f>
        <v>Florida</v>
      </c>
    </row>
    <row r="4010" spans="1:41" x14ac:dyDescent="0.35">
      <c r="A4010" t="s">
        <v>19208</v>
      </c>
      <c r="B4010" t="s">
        <v>19209</v>
      </c>
      <c r="C4010" t="s">
        <v>19210</v>
      </c>
      <c r="D4010" s="5">
        <v>44888</v>
      </c>
      <c r="E4010" s="5">
        <v>44720</v>
      </c>
      <c r="F4010" t="s">
        <v>753</v>
      </c>
      <c r="G4010" t="s">
        <v>19211</v>
      </c>
      <c r="H4010" t="s">
        <v>3783</v>
      </c>
      <c r="J4010" t="s">
        <v>756</v>
      </c>
      <c r="K4010" t="s">
        <v>756</v>
      </c>
      <c r="L4010" t="s">
        <v>773</v>
      </c>
      <c r="M4010" t="s">
        <v>773</v>
      </c>
      <c r="N4010" t="s">
        <v>756</v>
      </c>
      <c r="O4010" t="s">
        <v>756</v>
      </c>
      <c r="P4010" t="s">
        <v>765</v>
      </c>
      <c r="Q4010" t="s">
        <v>19212</v>
      </c>
      <c r="R4010" t="s">
        <v>19213</v>
      </c>
      <c r="S4010" t="s">
        <v>756</v>
      </c>
      <c r="T4010" t="s">
        <v>756</v>
      </c>
      <c r="U4010" t="s">
        <v>756</v>
      </c>
      <c r="V4010" t="s">
        <v>756</v>
      </c>
      <c r="W4010" t="s">
        <v>756</v>
      </c>
      <c r="X4010" t="s">
        <v>19214</v>
      </c>
      <c r="Y4010" t="str">
        <f t="shared" si="882"/>
        <v>junio</v>
      </c>
      <c r="Z4010">
        <f>YEAR(BD_PONDERACIONES[[#This Row],[Fecha Ejecución del Ticket]])</f>
        <v>2022</v>
      </c>
      <c r="AA4010" t="str">
        <f t="shared" si="870"/>
        <v>noviembre</v>
      </c>
      <c r="AB4010">
        <f>YEAR(BD_PONDERACIONES[[#This Row],[Fecha de Inspección]])</f>
        <v>2022</v>
      </c>
      <c r="AC4010">
        <f t="shared" si="871"/>
        <v>0.5</v>
      </c>
      <c r="AD4010">
        <f t="shared" si="872"/>
        <v>0.5</v>
      </c>
      <c r="AE4010">
        <f t="shared" si="873"/>
        <v>0</v>
      </c>
      <c r="AF4010">
        <f t="shared" si="874"/>
        <v>0</v>
      </c>
      <c r="AG4010">
        <f t="shared" si="875"/>
        <v>0.5</v>
      </c>
      <c r="AH4010">
        <f t="shared" si="876"/>
        <v>0.5</v>
      </c>
      <c r="AI4010">
        <f t="shared" si="877"/>
        <v>0.25</v>
      </c>
      <c r="AJ4010">
        <f t="shared" si="878"/>
        <v>0.25</v>
      </c>
      <c r="AK4010">
        <f t="shared" si="879"/>
        <v>0.5</v>
      </c>
      <c r="AL4010">
        <f t="shared" si="880"/>
        <v>0.5</v>
      </c>
      <c r="AM4010">
        <f t="shared" si="881"/>
        <v>0.5</v>
      </c>
      <c r="AN4010" s="6">
        <f t="shared" si="883"/>
        <v>0.7</v>
      </c>
      <c r="AO4010" t="str">
        <f>VLOOKUP(BD_PONDERACIONES[[#This Row],[Comuna]],Tabla3[#All],2,0)</f>
        <v>Florida</v>
      </c>
    </row>
    <row r="4011" spans="1:41" x14ac:dyDescent="0.35">
      <c r="A4011" t="s">
        <v>19215</v>
      </c>
      <c r="B4011" t="s">
        <v>19216</v>
      </c>
      <c r="C4011" t="s">
        <v>19217</v>
      </c>
      <c r="D4011" s="5">
        <v>44888</v>
      </c>
      <c r="E4011" s="5">
        <v>44735</v>
      </c>
      <c r="F4011" t="s">
        <v>763</v>
      </c>
      <c r="G4011" t="s">
        <v>19218</v>
      </c>
      <c r="H4011" t="s">
        <v>1389</v>
      </c>
      <c r="J4011" t="s">
        <v>756</v>
      </c>
      <c r="K4011" t="s">
        <v>756</v>
      </c>
      <c r="L4011" t="s">
        <v>757</v>
      </c>
      <c r="M4011" t="s">
        <v>757</v>
      </c>
      <c r="N4011" t="s">
        <v>756</v>
      </c>
      <c r="O4011" t="s">
        <v>756</v>
      </c>
      <c r="P4011" t="s">
        <v>758</v>
      </c>
      <c r="Q4011" t="s">
        <v>759</v>
      </c>
      <c r="R4011" t="s">
        <v>759</v>
      </c>
      <c r="S4011" t="s">
        <v>757</v>
      </c>
      <c r="T4011" t="s">
        <v>757</v>
      </c>
      <c r="U4011" t="s">
        <v>757</v>
      </c>
      <c r="V4011" t="s">
        <v>756</v>
      </c>
      <c r="W4011" t="s">
        <v>756</v>
      </c>
      <c r="X4011" t="s">
        <v>17947</v>
      </c>
      <c r="Y4011" t="str">
        <f t="shared" si="882"/>
        <v>junio</v>
      </c>
      <c r="Z4011">
        <f>YEAR(BD_PONDERACIONES[[#This Row],[Fecha Ejecución del Ticket]])</f>
        <v>2022</v>
      </c>
      <c r="AA4011" t="str">
        <f t="shared" si="870"/>
        <v>noviembre</v>
      </c>
      <c r="AB4011">
        <f>YEAR(BD_PONDERACIONES[[#This Row],[Fecha de Inspección]])</f>
        <v>2022</v>
      </c>
      <c r="AC4011">
        <f t="shared" si="871"/>
        <v>0.5</v>
      </c>
      <c r="AD4011">
        <f t="shared" si="872"/>
        <v>0.5</v>
      </c>
      <c r="AE4011">
        <f t="shared" si="873"/>
        <v>0.5</v>
      </c>
      <c r="AF4011">
        <f t="shared" si="874"/>
        <v>0.5</v>
      </c>
      <c r="AG4011">
        <f t="shared" si="875"/>
        <v>0.5</v>
      </c>
      <c r="AH4011">
        <f t="shared" si="876"/>
        <v>0.5</v>
      </c>
      <c r="AI4011">
        <f t="shared" si="877"/>
        <v>0.25</v>
      </c>
      <c r="AJ4011">
        <f t="shared" si="878"/>
        <v>0.25</v>
      </c>
      <c r="AK4011">
        <f t="shared" si="879"/>
        <v>0.5</v>
      </c>
      <c r="AL4011">
        <f t="shared" si="880"/>
        <v>0.5</v>
      </c>
      <c r="AM4011">
        <f t="shared" si="881"/>
        <v>0.5</v>
      </c>
      <c r="AN4011" s="6">
        <f t="shared" si="883"/>
        <v>1</v>
      </c>
      <c r="AO4011" t="str">
        <f>VLOOKUP(BD_PONDERACIONES[[#This Row],[Comuna]],Tabla3[#All],2,0)</f>
        <v>Florida</v>
      </c>
    </row>
    <row r="4012" spans="1:41" x14ac:dyDescent="0.35">
      <c r="A4012" t="s">
        <v>19219</v>
      </c>
      <c r="B4012" t="s">
        <v>19220</v>
      </c>
      <c r="C4012" t="s">
        <v>19221</v>
      </c>
      <c r="D4012" s="5">
        <v>44888</v>
      </c>
      <c r="E4012" s="5">
        <v>44715</v>
      </c>
      <c r="F4012" t="s">
        <v>753</v>
      </c>
      <c r="G4012" t="s">
        <v>19222</v>
      </c>
      <c r="H4012" t="s">
        <v>3783</v>
      </c>
      <c r="J4012" t="s">
        <v>756</v>
      </c>
      <c r="K4012" t="s">
        <v>756</v>
      </c>
      <c r="L4012" t="s">
        <v>757</v>
      </c>
      <c r="M4012" t="s">
        <v>757</v>
      </c>
      <c r="N4012" t="s">
        <v>756</v>
      </c>
      <c r="O4012" t="s">
        <v>756</v>
      </c>
      <c r="P4012" t="s">
        <v>758</v>
      </c>
      <c r="Q4012" t="s">
        <v>759</v>
      </c>
      <c r="R4012" t="s">
        <v>759</v>
      </c>
      <c r="S4012" t="s">
        <v>757</v>
      </c>
      <c r="T4012" t="s">
        <v>757</v>
      </c>
      <c r="U4012" t="s">
        <v>757</v>
      </c>
      <c r="V4012" t="s">
        <v>756</v>
      </c>
      <c r="W4012" t="s">
        <v>756</v>
      </c>
      <c r="X4012" t="s">
        <v>19223</v>
      </c>
      <c r="Y4012" t="str">
        <f t="shared" si="882"/>
        <v>junio</v>
      </c>
      <c r="Z4012">
        <f>YEAR(BD_PONDERACIONES[[#This Row],[Fecha Ejecución del Ticket]])</f>
        <v>2022</v>
      </c>
      <c r="AA4012" t="str">
        <f t="shared" si="870"/>
        <v>noviembre</v>
      </c>
      <c r="AB4012">
        <f>YEAR(BD_PONDERACIONES[[#This Row],[Fecha de Inspección]])</f>
        <v>2022</v>
      </c>
      <c r="AC4012">
        <f t="shared" si="871"/>
        <v>0.5</v>
      </c>
      <c r="AD4012">
        <f t="shared" si="872"/>
        <v>0.5</v>
      </c>
      <c r="AE4012">
        <f t="shared" si="873"/>
        <v>0.5</v>
      </c>
      <c r="AF4012">
        <f t="shared" si="874"/>
        <v>0.5</v>
      </c>
      <c r="AG4012">
        <f t="shared" si="875"/>
        <v>0.5</v>
      </c>
      <c r="AH4012">
        <f t="shared" si="876"/>
        <v>0.5</v>
      </c>
      <c r="AI4012">
        <f t="shared" si="877"/>
        <v>0.25</v>
      </c>
      <c r="AJ4012">
        <f t="shared" si="878"/>
        <v>0.25</v>
      </c>
      <c r="AK4012">
        <f t="shared" si="879"/>
        <v>0.5</v>
      </c>
      <c r="AL4012">
        <f t="shared" si="880"/>
        <v>0.5</v>
      </c>
      <c r="AM4012">
        <f t="shared" si="881"/>
        <v>0.5</v>
      </c>
      <c r="AN4012" s="6">
        <f t="shared" si="883"/>
        <v>1</v>
      </c>
      <c r="AO4012" t="str">
        <f>VLOOKUP(BD_PONDERACIONES[[#This Row],[Comuna]],Tabla3[#All],2,0)</f>
        <v>Florida</v>
      </c>
    </row>
    <row r="4013" spans="1:41" x14ac:dyDescent="0.35">
      <c r="A4013" t="s">
        <v>19224</v>
      </c>
      <c r="B4013" t="s">
        <v>19225</v>
      </c>
      <c r="C4013" t="s">
        <v>19226</v>
      </c>
      <c r="D4013" s="5">
        <v>44888</v>
      </c>
      <c r="E4013" s="5">
        <v>44735</v>
      </c>
      <c r="F4013" t="s">
        <v>763</v>
      </c>
      <c r="G4013" t="s">
        <v>19227</v>
      </c>
      <c r="H4013" t="s">
        <v>1389</v>
      </c>
      <c r="J4013" t="s">
        <v>756</v>
      </c>
      <c r="K4013" t="s">
        <v>756</v>
      </c>
      <c r="L4013" t="s">
        <v>757</v>
      </c>
      <c r="M4013" t="s">
        <v>757</v>
      </c>
      <c r="N4013" t="s">
        <v>756</v>
      </c>
      <c r="O4013" t="s">
        <v>756</v>
      </c>
      <c r="P4013" t="s">
        <v>758</v>
      </c>
      <c r="Q4013" t="s">
        <v>759</v>
      </c>
      <c r="R4013" t="s">
        <v>759</v>
      </c>
      <c r="S4013" t="s">
        <v>757</v>
      </c>
      <c r="T4013" t="s">
        <v>757</v>
      </c>
      <c r="U4013" t="s">
        <v>757</v>
      </c>
      <c r="V4013" t="s">
        <v>756</v>
      </c>
      <c r="W4013" t="s">
        <v>756</v>
      </c>
      <c r="X4013" t="s">
        <v>19228</v>
      </c>
      <c r="Y4013" t="str">
        <f t="shared" si="882"/>
        <v>junio</v>
      </c>
      <c r="Z4013">
        <f>YEAR(BD_PONDERACIONES[[#This Row],[Fecha Ejecución del Ticket]])</f>
        <v>2022</v>
      </c>
      <c r="AA4013" t="str">
        <f t="shared" si="870"/>
        <v>noviembre</v>
      </c>
      <c r="AB4013">
        <f>YEAR(BD_PONDERACIONES[[#This Row],[Fecha de Inspección]])</f>
        <v>2022</v>
      </c>
      <c r="AC4013">
        <f t="shared" si="871"/>
        <v>0.5</v>
      </c>
      <c r="AD4013">
        <f t="shared" si="872"/>
        <v>0.5</v>
      </c>
      <c r="AE4013">
        <f t="shared" si="873"/>
        <v>0.5</v>
      </c>
      <c r="AF4013">
        <f t="shared" si="874"/>
        <v>0.5</v>
      </c>
      <c r="AG4013">
        <f t="shared" si="875"/>
        <v>0.5</v>
      </c>
      <c r="AH4013">
        <f t="shared" si="876"/>
        <v>0.5</v>
      </c>
      <c r="AI4013">
        <f t="shared" si="877"/>
        <v>0.25</v>
      </c>
      <c r="AJ4013">
        <f t="shared" si="878"/>
        <v>0.25</v>
      </c>
      <c r="AK4013">
        <f t="shared" si="879"/>
        <v>0.5</v>
      </c>
      <c r="AL4013">
        <f t="shared" si="880"/>
        <v>0.5</v>
      </c>
      <c r="AM4013">
        <f t="shared" si="881"/>
        <v>0.5</v>
      </c>
      <c r="AN4013" s="6">
        <f t="shared" si="883"/>
        <v>1</v>
      </c>
      <c r="AO4013" t="str">
        <f>VLOOKUP(BD_PONDERACIONES[[#This Row],[Comuna]],Tabla3[#All],2,0)</f>
        <v>Florida</v>
      </c>
    </row>
    <row r="4014" spans="1:41" x14ac:dyDescent="0.35">
      <c r="A4014" t="s">
        <v>19229</v>
      </c>
      <c r="B4014" t="s">
        <v>19230</v>
      </c>
      <c r="C4014" t="s">
        <v>19231</v>
      </c>
      <c r="D4014" s="5">
        <v>44888</v>
      </c>
      <c r="E4014" s="5">
        <v>44714</v>
      </c>
      <c r="F4014" t="s">
        <v>753</v>
      </c>
      <c r="G4014" t="s">
        <v>19232</v>
      </c>
      <c r="H4014" t="s">
        <v>3783</v>
      </c>
      <c r="J4014" t="s">
        <v>756</v>
      </c>
      <c r="K4014" t="s">
        <v>756</v>
      </c>
      <c r="L4014" t="s">
        <v>757</v>
      </c>
      <c r="M4014" t="s">
        <v>757</v>
      </c>
      <c r="N4014" t="s">
        <v>756</v>
      </c>
      <c r="O4014" t="s">
        <v>756</v>
      </c>
      <c r="P4014" t="s">
        <v>758</v>
      </c>
      <c r="Q4014" t="s">
        <v>759</v>
      </c>
      <c r="R4014" t="s">
        <v>759</v>
      </c>
      <c r="S4014" t="s">
        <v>757</v>
      </c>
      <c r="T4014" t="s">
        <v>757</v>
      </c>
      <c r="U4014" t="s">
        <v>757</v>
      </c>
      <c r="V4014" t="s">
        <v>904</v>
      </c>
      <c r="W4014" t="s">
        <v>756</v>
      </c>
      <c r="X4014" t="s">
        <v>19233</v>
      </c>
      <c r="Y4014" t="str">
        <f t="shared" si="882"/>
        <v>junio</v>
      </c>
      <c r="Z4014">
        <f>YEAR(BD_PONDERACIONES[[#This Row],[Fecha Ejecución del Ticket]])</f>
        <v>2022</v>
      </c>
      <c r="AA4014" t="str">
        <f t="shared" si="870"/>
        <v>noviembre</v>
      </c>
      <c r="AB4014">
        <f>YEAR(BD_PONDERACIONES[[#This Row],[Fecha de Inspección]])</f>
        <v>2022</v>
      </c>
      <c r="AC4014">
        <f t="shared" si="871"/>
        <v>0.5</v>
      </c>
      <c r="AD4014">
        <f t="shared" si="872"/>
        <v>0.5</v>
      </c>
      <c r="AE4014">
        <f t="shared" si="873"/>
        <v>0.5</v>
      </c>
      <c r="AF4014">
        <f t="shared" si="874"/>
        <v>0.5</v>
      </c>
      <c r="AG4014">
        <f t="shared" si="875"/>
        <v>0.5</v>
      </c>
      <c r="AH4014">
        <f t="shared" si="876"/>
        <v>0.5</v>
      </c>
      <c r="AI4014">
        <f t="shared" si="877"/>
        <v>0.25</v>
      </c>
      <c r="AJ4014">
        <f t="shared" si="878"/>
        <v>0.25</v>
      </c>
      <c r="AK4014">
        <f t="shared" si="879"/>
        <v>0.5</v>
      </c>
      <c r="AL4014">
        <f t="shared" si="880"/>
        <v>0.32500000000000001</v>
      </c>
      <c r="AM4014">
        <f t="shared" si="881"/>
        <v>0.5</v>
      </c>
      <c r="AN4014" s="6">
        <f t="shared" si="883"/>
        <v>0.96500000000000008</v>
      </c>
      <c r="AO4014" t="str">
        <f>VLOOKUP(BD_PONDERACIONES[[#This Row],[Comuna]],Tabla3[#All],2,0)</f>
        <v>Florida</v>
      </c>
    </row>
    <row r="4015" spans="1:41" x14ac:dyDescent="0.35">
      <c r="A4015" t="s">
        <v>19234</v>
      </c>
      <c r="B4015" t="s">
        <v>19235</v>
      </c>
      <c r="C4015" t="s">
        <v>19236</v>
      </c>
      <c r="D4015" s="5">
        <v>44888</v>
      </c>
      <c r="E4015" s="5">
        <v>44734</v>
      </c>
      <c r="F4015" t="s">
        <v>763</v>
      </c>
      <c r="G4015" t="s">
        <v>19237</v>
      </c>
      <c r="H4015" t="s">
        <v>1389</v>
      </c>
      <c r="J4015" t="s">
        <v>756</v>
      </c>
      <c r="K4015" t="s">
        <v>756</v>
      </c>
      <c r="L4015" t="s">
        <v>757</v>
      </c>
      <c r="M4015" t="s">
        <v>757</v>
      </c>
      <c r="N4015" t="s">
        <v>756</v>
      </c>
      <c r="O4015" t="s">
        <v>756</v>
      </c>
      <c r="P4015" t="s">
        <v>758</v>
      </c>
      <c r="Q4015" t="s">
        <v>759</v>
      </c>
      <c r="R4015" t="s">
        <v>759</v>
      </c>
      <c r="S4015" t="s">
        <v>757</v>
      </c>
      <c r="T4015" t="s">
        <v>757</v>
      </c>
      <c r="U4015" t="s">
        <v>757</v>
      </c>
      <c r="V4015" t="s">
        <v>756</v>
      </c>
      <c r="W4015" t="s">
        <v>756</v>
      </c>
      <c r="X4015" t="s">
        <v>19238</v>
      </c>
      <c r="Y4015" t="str">
        <f t="shared" si="882"/>
        <v>junio</v>
      </c>
      <c r="Z4015">
        <f>YEAR(BD_PONDERACIONES[[#This Row],[Fecha Ejecución del Ticket]])</f>
        <v>2022</v>
      </c>
      <c r="AA4015" t="str">
        <f t="shared" si="870"/>
        <v>noviembre</v>
      </c>
      <c r="AB4015">
        <f>YEAR(BD_PONDERACIONES[[#This Row],[Fecha de Inspección]])</f>
        <v>2022</v>
      </c>
      <c r="AC4015">
        <f t="shared" si="871"/>
        <v>0.5</v>
      </c>
      <c r="AD4015">
        <f t="shared" si="872"/>
        <v>0.5</v>
      </c>
      <c r="AE4015">
        <f t="shared" si="873"/>
        <v>0.5</v>
      </c>
      <c r="AF4015">
        <f t="shared" si="874"/>
        <v>0.5</v>
      </c>
      <c r="AG4015">
        <f t="shared" si="875"/>
        <v>0.5</v>
      </c>
      <c r="AH4015">
        <f t="shared" si="876"/>
        <v>0.5</v>
      </c>
      <c r="AI4015">
        <f t="shared" si="877"/>
        <v>0.25</v>
      </c>
      <c r="AJ4015">
        <f t="shared" si="878"/>
        <v>0.25</v>
      </c>
      <c r="AK4015">
        <f t="shared" si="879"/>
        <v>0.5</v>
      </c>
      <c r="AL4015">
        <f t="shared" si="880"/>
        <v>0.5</v>
      </c>
      <c r="AM4015">
        <f t="shared" si="881"/>
        <v>0.5</v>
      </c>
      <c r="AN4015" s="6">
        <f t="shared" si="883"/>
        <v>1</v>
      </c>
      <c r="AO4015" t="str">
        <f>VLOOKUP(BD_PONDERACIONES[[#This Row],[Comuna]],Tabla3[#All],2,0)</f>
        <v>Florida</v>
      </c>
    </row>
    <row r="4016" spans="1:41" x14ac:dyDescent="0.35">
      <c r="A4016" t="s">
        <v>19239</v>
      </c>
      <c r="B4016" t="s">
        <v>19240</v>
      </c>
      <c r="C4016" t="s">
        <v>19241</v>
      </c>
      <c r="D4016" s="5">
        <v>44888</v>
      </c>
      <c r="E4016" s="5">
        <v>44714</v>
      </c>
      <c r="F4016" t="s">
        <v>753</v>
      </c>
      <c r="G4016" t="s">
        <v>19242</v>
      </c>
      <c r="H4016" t="s">
        <v>3783</v>
      </c>
      <c r="J4016" t="s">
        <v>756</v>
      </c>
      <c r="K4016" t="s">
        <v>756</v>
      </c>
      <c r="L4016" t="s">
        <v>773</v>
      </c>
      <c r="M4016" t="s">
        <v>773</v>
      </c>
      <c r="N4016" t="s">
        <v>756</v>
      </c>
      <c r="O4016" t="s">
        <v>756</v>
      </c>
      <c r="P4016" t="s">
        <v>758</v>
      </c>
      <c r="Q4016" t="s">
        <v>759</v>
      </c>
      <c r="R4016" t="s">
        <v>759</v>
      </c>
      <c r="S4016" t="s">
        <v>757</v>
      </c>
      <c r="T4016" t="s">
        <v>757</v>
      </c>
      <c r="U4016" t="s">
        <v>757</v>
      </c>
      <c r="V4016" t="s">
        <v>756</v>
      </c>
      <c r="W4016" t="s">
        <v>756</v>
      </c>
      <c r="X4016" t="s">
        <v>19243</v>
      </c>
      <c r="Y4016" t="str">
        <f t="shared" si="882"/>
        <v>junio</v>
      </c>
      <c r="Z4016">
        <f>YEAR(BD_PONDERACIONES[[#This Row],[Fecha Ejecución del Ticket]])</f>
        <v>2022</v>
      </c>
      <c r="AA4016" t="str">
        <f t="shared" si="870"/>
        <v>noviembre</v>
      </c>
      <c r="AB4016">
        <f>YEAR(BD_PONDERACIONES[[#This Row],[Fecha de Inspección]])</f>
        <v>2022</v>
      </c>
      <c r="AC4016">
        <f t="shared" si="871"/>
        <v>0.5</v>
      </c>
      <c r="AD4016">
        <f t="shared" si="872"/>
        <v>0.5</v>
      </c>
      <c r="AE4016">
        <f t="shared" si="873"/>
        <v>0</v>
      </c>
      <c r="AF4016">
        <f t="shared" si="874"/>
        <v>0</v>
      </c>
      <c r="AG4016">
        <f t="shared" si="875"/>
        <v>0.5</v>
      </c>
      <c r="AH4016">
        <f t="shared" si="876"/>
        <v>0.5</v>
      </c>
      <c r="AI4016">
        <f t="shared" si="877"/>
        <v>0.25</v>
      </c>
      <c r="AJ4016">
        <f t="shared" si="878"/>
        <v>0.25</v>
      </c>
      <c r="AK4016">
        <f t="shared" si="879"/>
        <v>0.5</v>
      </c>
      <c r="AL4016">
        <f t="shared" si="880"/>
        <v>0.5</v>
      </c>
      <c r="AM4016">
        <f t="shared" si="881"/>
        <v>0.5</v>
      </c>
      <c r="AN4016" s="6">
        <f t="shared" si="883"/>
        <v>0.7</v>
      </c>
      <c r="AO4016" t="str">
        <f>VLOOKUP(BD_PONDERACIONES[[#This Row],[Comuna]],Tabla3[#All],2,0)</f>
        <v>Florida</v>
      </c>
    </row>
    <row r="4017" spans="1:41" x14ac:dyDescent="0.35">
      <c r="A4017" t="s">
        <v>19244</v>
      </c>
      <c r="B4017" t="s">
        <v>19245</v>
      </c>
      <c r="C4017" t="s">
        <v>19246</v>
      </c>
      <c r="D4017" s="5">
        <v>44888</v>
      </c>
      <c r="E4017" s="5">
        <v>44722</v>
      </c>
      <c r="F4017" t="s">
        <v>753</v>
      </c>
      <c r="G4017" t="s">
        <v>19247</v>
      </c>
      <c r="H4017" t="s">
        <v>3783</v>
      </c>
      <c r="J4017" t="s">
        <v>756</v>
      </c>
      <c r="K4017" t="s">
        <v>756</v>
      </c>
      <c r="L4017" t="s">
        <v>756</v>
      </c>
      <c r="M4017" t="s">
        <v>756</v>
      </c>
      <c r="N4017" t="s">
        <v>756</v>
      </c>
      <c r="O4017" t="s">
        <v>756</v>
      </c>
      <c r="P4017" t="s">
        <v>758</v>
      </c>
      <c r="Q4017" t="s">
        <v>759</v>
      </c>
      <c r="R4017" t="s">
        <v>759</v>
      </c>
      <c r="S4017" t="s">
        <v>757</v>
      </c>
      <c r="T4017" t="s">
        <v>757</v>
      </c>
      <c r="U4017" t="s">
        <v>757</v>
      </c>
      <c r="V4017" t="s">
        <v>756</v>
      </c>
      <c r="W4017" t="s">
        <v>756</v>
      </c>
      <c r="X4017" t="s">
        <v>19248</v>
      </c>
      <c r="Y4017" t="str">
        <f t="shared" si="882"/>
        <v>junio</v>
      </c>
      <c r="Z4017">
        <f>YEAR(BD_PONDERACIONES[[#This Row],[Fecha Ejecución del Ticket]])</f>
        <v>2022</v>
      </c>
      <c r="AA4017" t="str">
        <f t="shared" si="870"/>
        <v>noviembre</v>
      </c>
      <c r="AB4017">
        <f>YEAR(BD_PONDERACIONES[[#This Row],[Fecha de Inspección]])</f>
        <v>2022</v>
      </c>
      <c r="AC4017">
        <f t="shared" si="871"/>
        <v>0.5</v>
      </c>
      <c r="AD4017">
        <f t="shared" si="872"/>
        <v>0.5</v>
      </c>
      <c r="AE4017">
        <f t="shared" si="873"/>
        <v>0.5</v>
      </c>
      <c r="AF4017">
        <f t="shared" si="874"/>
        <v>0.5</v>
      </c>
      <c r="AG4017">
        <f t="shared" si="875"/>
        <v>0.5</v>
      </c>
      <c r="AH4017">
        <f t="shared" si="876"/>
        <v>0.5</v>
      </c>
      <c r="AI4017">
        <f t="shared" si="877"/>
        <v>0.25</v>
      </c>
      <c r="AJ4017">
        <f t="shared" si="878"/>
        <v>0.25</v>
      </c>
      <c r="AK4017">
        <f t="shared" si="879"/>
        <v>0.5</v>
      </c>
      <c r="AL4017">
        <f t="shared" si="880"/>
        <v>0.5</v>
      </c>
      <c r="AM4017">
        <f t="shared" si="881"/>
        <v>0.5</v>
      </c>
      <c r="AN4017" s="6">
        <f t="shared" si="883"/>
        <v>1</v>
      </c>
      <c r="AO4017" t="str">
        <f>VLOOKUP(BD_PONDERACIONES[[#This Row],[Comuna]],Tabla3[#All],2,0)</f>
        <v>Florida</v>
      </c>
    </row>
    <row r="4018" spans="1:41" x14ac:dyDescent="0.35">
      <c r="A4018" t="s">
        <v>19249</v>
      </c>
      <c r="B4018" t="s">
        <v>19250</v>
      </c>
      <c r="C4018" t="s">
        <v>19251</v>
      </c>
      <c r="D4018" s="5">
        <v>44888</v>
      </c>
      <c r="E4018" s="5">
        <v>44736</v>
      </c>
      <c r="F4018" t="s">
        <v>763</v>
      </c>
      <c r="G4018" t="s">
        <v>19252</v>
      </c>
      <c r="H4018" t="s">
        <v>1389</v>
      </c>
      <c r="J4018" t="s">
        <v>756</v>
      </c>
      <c r="K4018" t="s">
        <v>756</v>
      </c>
      <c r="L4018" t="s">
        <v>757</v>
      </c>
      <c r="M4018" t="s">
        <v>757</v>
      </c>
      <c r="N4018" t="s">
        <v>756</v>
      </c>
      <c r="O4018" t="s">
        <v>756</v>
      </c>
      <c r="P4018" t="s">
        <v>758</v>
      </c>
      <c r="Q4018" t="s">
        <v>759</v>
      </c>
      <c r="R4018" t="s">
        <v>759</v>
      </c>
      <c r="S4018" t="s">
        <v>757</v>
      </c>
      <c r="T4018" t="s">
        <v>757</v>
      </c>
      <c r="U4018" t="s">
        <v>757</v>
      </c>
      <c r="V4018" t="s">
        <v>756</v>
      </c>
      <c r="W4018" t="s">
        <v>756</v>
      </c>
      <c r="X4018" t="s">
        <v>17171</v>
      </c>
      <c r="Y4018" t="str">
        <f t="shared" si="882"/>
        <v>junio</v>
      </c>
      <c r="Z4018">
        <f>YEAR(BD_PONDERACIONES[[#This Row],[Fecha Ejecución del Ticket]])</f>
        <v>2022</v>
      </c>
      <c r="AA4018" t="str">
        <f t="shared" si="870"/>
        <v>noviembre</v>
      </c>
      <c r="AB4018">
        <f>YEAR(BD_PONDERACIONES[[#This Row],[Fecha de Inspección]])</f>
        <v>2022</v>
      </c>
      <c r="AC4018">
        <f t="shared" si="871"/>
        <v>0.5</v>
      </c>
      <c r="AD4018">
        <f t="shared" si="872"/>
        <v>0.5</v>
      </c>
      <c r="AE4018">
        <f t="shared" si="873"/>
        <v>0.5</v>
      </c>
      <c r="AF4018">
        <f t="shared" si="874"/>
        <v>0.5</v>
      </c>
      <c r="AG4018">
        <f t="shared" si="875"/>
        <v>0.5</v>
      </c>
      <c r="AH4018">
        <f t="shared" si="876"/>
        <v>0.5</v>
      </c>
      <c r="AI4018">
        <f t="shared" si="877"/>
        <v>0.25</v>
      </c>
      <c r="AJ4018">
        <f t="shared" si="878"/>
        <v>0.25</v>
      </c>
      <c r="AK4018">
        <f t="shared" si="879"/>
        <v>0.5</v>
      </c>
      <c r="AL4018">
        <f t="shared" si="880"/>
        <v>0.5</v>
      </c>
      <c r="AM4018">
        <f t="shared" si="881"/>
        <v>0.5</v>
      </c>
      <c r="AN4018" s="6">
        <f t="shared" si="883"/>
        <v>1</v>
      </c>
      <c r="AO4018" t="str">
        <f>VLOOKUP(BD_PONDERACIONES[[#This Row],[Comuna]],Tabla3[#All],2,0)</f>
        <v>Florida</v>
      </c>
    </row>
    <row r="4019" spans="1:41" x14ac:dyDescent="0.35">
      <c r="A4019" t="s">
        <v>19253</v>
      </c>
      <c r="B4019" t="s">
        <v>19254</v>
      </c>
      <c r="C4019" t="s">
        <v>19255</v>
      </c>
      <c r="D4019" s="5">
        <v>44888</v>
      </c>
      <c r="E4019" s="5">
        <v>44736</v>
      </c>
      <c r="F4019" t="s">
        <v>763</v>
      </c>
      <c r="G4019" t="s">
        <v>19256</v>
      </c>
      <c r="H4019" t="s">
        <v>1389</v>
      </c>
      <c r="J4019" t="s">
        <v>756</v>
      </c>
      <c r="K4019" t="s">
        <v>756</v>
      </c>
      <c r="L4019" t="s">
        <v>757</v>
      </c>
      <c r="M4019" t="s">
        <v>757</v>
      </c>
      <c r="N4019" t="s">
        <v>756</v>
      </c>
      <c r="O4019" t="s">
        <v>756</v>
      </c>
      <c r="P4019" t="s">
        <v>758</v>
      </c>
      <c r="Q4019" t="s">
        <v>759</v>
      </c>
      <c r="R4019" t="s">
        <v>759</v>
      </c>
      <c r="S4019" t="s">
        <v>757</v>
      </c>
      <c r="T4019" t="s">
        <v>757</v>
      </c>
      <c r="U4019" t="s">
        <v>757</v>
      </c>
      <c r="V4019" t="s">
        <v>768</v>
      </c>
      <c r="W4019" t="s">
        <v>768</v>
      </c>
      <c r="X4019" t="s">
        <v>19257</v>
      </c>
      <c r="Y4019" t="str">
        <f t="shared" si="882"/>
        <v>junio</v>
      </c>
      <c r="Z4019">
        <f>YEAR(BD_PONDERACIONES[[#This Row],[Fecha Ejecución del Ticket]])</f>
        <v>2022</v>
      </c>
      <c r="AA4019" t="str">
        <f t="shared" si="870"/>
        <v>noviembre</v>
      </c>
      <c r="AB4019">
        <f>YEAR(BD_PONDERACIONES[[#This Row],[Fecha de Inspección]])</f>
        <v>2022</v>
      </c>
      <c r="AC4019">
        <f t="shared" si="871"/>
        <v>0.5</v>
      </c>
      <c r="AD4019">
        <f t="shared" si="872"/>
        <v>0.5</v>
      </c>
      <c r="AE4019">
        <f t="shared" si="873"/>
        <v>0.5</v>
      </c>
      <c r="AF4019">
        <f t="shared" si="874"/>
        <v>0.5</v>
      </c>
      <c r="AG4019">
        <f t="shared" si="875"/>
        <v>0.5</v>
      </c>
      <c r="AH4019">
        <f t="shared" si="876"/>
        <v>0.5</v>
      </c>
      <c r="AI4019">
        <f t="shared" si="877"/>
        <v>0.25</v>
      </c>
      <c r="AJ4019">
        <f t="shared" si="878"/>
        <v>0.25</v>
      </c>
      <c r="AK4019">
        <f t="shared" si="879"/>
        <v>0.5</v>
      </c>
      <c r="AL4019">
        <f t="shared" si="880"/>
        <v>0.17499999999999999</v>
      </c>
      <c r="AM4019">
        <f t="shared" si="881"/>
        <v>0.17499999999999999</v>
      </c>
      <c r="AN4019" s="6">
        <f t="shared" si="883"/>
        <v>0.87</v>
      </c>
      <c r="AO4019" t="str">
        <f>VLOOKUP(BD_PONDERACIONES[[#This Row],[Comuna]],Tabla3[#All],2,0)</f>
        <v>Florida</v>
      </c>
    </row>
    <row r="4020" spans="1:41" x14ac:dyDescent="0.35">
      <c r="A4020" t="s">
        <v>19258</v>
      </c>
      <c r="B4020" t="s">
        <v>19259</v>
      </c>
      <c r="C4020" t="s">
        <v>19260</v>
      </c>
      <c r="D4020" s="5">
        <v>44888</v>
      </c>
      <c r="E4020" s="5">
        <v>44737</v>
      </c>
      <c r="F4020" t="s">
        <v>763</v>
      </c>
      <c r="G4020" t="s">
        <v>19261</v>
      </c>
      <c r="H4020" t="s">
        <v>1389</v>
      </c>
      <c r="J4020" t="s">
        <v>756</v>
      </c>
      <c r="K4020" t="s">
        <v>756</v>
      </c>
      <c r="L4020" t="s">
        <v>757</v>
      </c>
      <c r="M4020" t="s">
        <v>757</v>
      </c>
      <c r="N4020" t="s">
        <v>756</v>
      </c>
      <c r="O4020" t="s">
        <v>756</v>
      </c>
      <c r="P4020" t="s">
        <v>758</v>
      </c>
      <c r="Q4020" t="s">
        <v>759</v>
      </c>
      <c r="R4020" t="s">
        <v>759</v>
      </c>
      <c r="S4020" t="s">
        <v>757</v>
      </c>
      <c r="T4020" t="s">
        <v>757</v>
      </c>
      <c r="U4020" t="s">
        <v>757</v>
      </c>
      <c r="V4020" t="s">
        <v>756</v>
      </c>
      <c r="W4020" t="s">
        <v>756</v>
      </c>
      <c r="X4020" t="s">
        <v>19262</v>
      </c>
      <c r="Y4020" t="str">
        <f t="shared" si="882"/>
        <v>junio</v>
      </c>
      <c r="Z4020">
        <f>YEAR(BD_PONDERACIONES[[#This Row],[Fecha Ejecución del Ticket]])</f>
        <v>2022</v>
      </c>
      <c r="AA4020" t="str">
        <f t="shared" si="870"/>
        <v>noviembre</v>
      </c>
      <c r="AB4020">
        <f>YEAR(BD_PONDERACIONES[[#This Row],[Fecha de Inspección]])</f>
        <v>2022</v>
      </c>
      <c r="AC4020">
        <f t="shared" si="871"/>
        <v>0.5</v>
      </c>
      <c r="AD4020">
        <f t="shared" si="872"/>
        <v>0.5</v>
      </c>
      <c r="AE4020">
        <f t="shared" si="873"/>
        <v>0.5</v>
      </c>
      <c r="AF4020">
        <f t="shared" si="874"/>
        <v>0.5</v>
      </c>
      <c r="AG4020">
        <f t="shared" si="875"/>
        <v>0.5</v>
      </c>
      <c r="AH4020">
        <f t="shared" si="876"/>
        <v>0.5</v>
      </c>
      <c r="AI4020">
        <f t="shared" si="877"/>
        <v>0.25</v>
      </c>
      <c r="AJ4020">
        <f t="shared" si="878"/>
        <v>0.25</v>
      </c>
      <c r="AK4020">
        <f t="shared" si="879"/>
        <v>0.5</v>
      </c>
      <c r="AL4020">
        <f t="shared" si="880"/>
        <v>0.5</v>
      </c>
      <c r="AM4020">
        <f t="shared" si="881"/>
        <v>0.5</v>
      </c>
      <c r="AN4020" s="6">
        <f t="shared" si="883"/>
        <v>1</v>
      </c>
      <c r="AO4020" t="str">
        <f>VLOOKUP(BD_PONDERACIONES[[#This Row],[Comuna]],Tabla3[#All],2,0)</f>
        <v>Florida</v>
      </c>
    </row>
    <row r="4021" spans="1:41" x14ac:dyDescent="0.35">
      <c r="A4021" t="s">
        <v>19263</v>
      </c>
      <c r="B4021" t="s">
        <v>19264</v>
      </c>
      <c r="C4021" t="s">
        <v>19265</v>
      </c>
      <c r="D4021" s="5">
        <v>44888</v>
      </c>
      <c r="E4021" s="5">
        <v>44734</v>
      </c>
      <c r="F4021" t="s">
        <v>763</v>
      </c>
      <c r="G4021" t="s">
        <v>19266</v>
      </c>
      <c r="H4021" t="s">
        <v>1389</v>
      </c>
      <c r="J4021" t="s">
        <v>756</v>
      </c>
      <c r="K4021" t="s">
        <v>756</v>
      </c>
      <c r="L4021" t="s">
        <v>757</v>
      </c>
      <c r="M4021" t="s">
        <v>757</v>
      </c>
      <c r="N4021" t="s">
        <v>756</v>
      </c>
      <c r="O4021" t="s">
        <v>756</v>
      </c>
      <c r="P4021" t="s">
        <v>758</v>
      </c>
      <c r="Q4021" t="s">
        <v>759</v>
      </c>
      <c r="R4021" t="s">
        <v>759</v>
      </c>
      <c r="S4021" t="s">
        <v>757</v>
      </c>
      <c r="T4021" t="s">
        <v>757</v>
      </c>
      <c r="U4021" t="s">
        <v>757</v>
      </c>
      <c r="V4021" t="s">
        <v>756</v>
      </c>
      <c r="W4021" t="s">
        <v>756</v>
      </c>
      <c r="X4021" t="s">
        <v>17171</v>
      </c>
      <c r="Y4021" t="str">
        <f t="shared" si="882"/>
        <v>junio</v>
      </c>
      <c r="Z4021">
        <f>YEAR(BD_PONDERACIONES[[#This Row],[Fecha Ejecución del Ticket]])</f>
        <v>2022</v>
      </c>
      <c r="AA4021" t="str">
        <f t="shared" si="870"/>
        <v>noviembre</v>
      </c>
      <c r="AB4021">
        <f>YEAR(BD_PONDERACIONES[[#This Row],[Fecha de Inspección]])</f>
        <v>2022</v>
      </c>
      <c r="AC4021">
        <f t="shared" si="871"/>
        <v>0.5</v>
      </c>
      <c r="AD4021">
        <f t="shared" si="872"/>
        <v>0.5</v>
      </c>
      <c r="AE4021">
        <f t="shared" si="873"/>
        <v>0.5</v>
      </c>
      <c r="AF4021">
        <f t="shared" si="874"/>
        <v>0.5</v>
      </c>
      <c r="AG4021">
        <f t="shared" si="875"/>
        <v>0.5</v>
      </c>
      <c r="AH4021">
        <f t="shared" si="876"/>
        <v>0.5</v>
      </c>
      <c r="AI4021">
        <f t="shared" si="877"/>
        <v>0.25</v>
      </c>
      <c r="AJ4021">
        <f t="shared" si="878"/>
        <v>0.25</v>
      </c>
      <c r="AK4021">
        <f t="shared" si="879"/>
        <v>0.5</v>
      </c>
      <c r="AL4021">
        <f t="shared" si="880"/>
        <v>0.5</v>
      </c>
      <c r="AM4021">
        <f t="shared" si="881"/>
        <v>0.5</v>
      </c>
      <c r="AN4021" s="6">
        <f t="shared" si="883"/>
        <v>1</v>
      </c>
      <c r="AO4021" t="str">
        <f>VLOOKUP(BD_PONDERACIONES[[#This Row],[Comuna]],Tabla3[#All],2,0)</f>
        <v>Florida</v>
      </c>
    </row>
    <row r="4022" spans="1:41" x14ac:dyDescent="0.35">
      <c r="A4022" t="s">
        <v>19267</v>
      </c>
      <c r="B4022" t="s">
        <v>19268</v>
      </c>
      <c r="C4022" t="s">
        <v>19269</v>
      </c>
      <c r="D4022" s="5">
        <v>44888</v>
      </c>
      <c r="E4022" s="5">
        <v>44735</v>
      </c>
      <c r="F4022" t="s">
        <v>763</v>
      </c>
      <c r="G4022" t="s">
        <v>19270</v>
      </c>
      <c r="H4022" t="s">
        <v>1389</v>
      </c>
      <c r="J4022" t="s">
        <v>756</v>
      </c>
      <c r="K4022" t="s">
        <v>756</v>
      </c>
      <c r="L4022" t="s">
        <v>773</v>
      </c>
      <c r="M4022" t="s">
        <v>773</v>
      </c>
      <c r="N4022" t="s">
        <v>756</v>
      </c>
      <c r="O4022" t="s">
        <v>756</v>
      </c>
      <c r="P4022" t="s">
        <v>758</v>
      </c>
      <c r="Q4022" t="s">
        <v>759</v>
      </c>
      <c r="R4022" t="s">
        <v>759</v>
      </c>
      <c r="S4022" t="s">
        <v>757</v>
      </c>
      <c r="T4022" t="s">
        <v>757</v>
      </c>
      <c r="U4022" t="s">
        <v>757</v>
      </c>
      <c r="V4022" t="s">
        <v>756</v>
      </c>
      <c r="W4022" t="s">
        <v>768</v>
      </c>
      <c r="X4022" t="s">
        <v>16423</v>
      </c>
      <c r="Y4022" t="str">
        <f t="shared" si="882"/>
        <v>junio</v>
      </c>
      <c r="Z4022">
        <f>YEAR(BD_PONDERACIONES[[#This Row],[Fecha Ejecución del Ticket]])</f>
        <v>2022</v>
      </c>
      <c r="AA4022" t="str">
        <f t="shared" si="870"/>
        <v>noviembre</v>
      </c>
      <c r="AB4022">
        <f>YEAR(BD_PONDERACIONES[[#This Row],[Fecha de Inspección]])</f>
        <v>2022</v>
      </c>
      <c r="AC4022">
        <f t="shared" si="871"/>
        <v>0.5</v>
      </c>
      <c r="AD4022">
        <f t="shared" si="872"/>
        <v>0.5</v>
      </c>
      <c r="AE4022">
        <f t="shared" si="873"/>
        <v>0</v>
      </c>
      <c r="AF4022">
        <f t="shared" si="874"/>
        <v>0</v>
      </c>
      <c r="AG4022">
        <f t="shared" si="875"/>
        <v>0.5</v>
      </c>
      <c r="AH4022">
        <f t="shared" si="876"/>
        <v>0.5</v>
      </c>
      <c r="AI4022">
        <f t="shared" si="877"/>
        <v>0.25</v>
      </c>
      <c r="AJ4022">
        <f t="shared" si="878"/>
        <v>0.25</v>
      </c>
      <c r="AK4022">
        <f t="shared" si="879"/>
        <v>0.5</v>
      </c>
      <c r="AL4022">
        <f t="shared" si="880"/>
        <v>0.5</v>
      </c>
      <c r="AM4022">
        <f t="shared" si="881"/>
        <v>0.17499999999999999</v>
      </c>
      <c r="AN4022" s="6">
        <f t="shared" si="883"/>
        <v>0.63500000000000001</v>
      </c>
      <c r="AO4022" t="str">
        <f>VLOOKUP(BD_PONDERACIONES[[#This Row],[Comuna]],Tabla3[#All],2,0)</f>
        <v>Florida</v>
      </c>
    </row>
    <row r="4023" spans="1:41" x14ac:dyDescent="0.35">
      <c r="A4023" t="s">
        <v>19271</v>
      </c>
      <c r="B4023" t="s">
        <v>19272</v>
      </c>
      <c r="C4023" t="s">
        <v>19273</v>
      </c>
      <c r="D4023" s="5">
        <v>44889</v>
      </c>
      <c r="E4023" s="5">
        <v>44739</v>
      </c>
      <c r="F4023" t="s">
        <v>763</v>
      </c>
      <c r="G4023" t="s">
        <v>19274</v>
      </c>
      <c r="H4023" t="s">
        <v>1389</v>
      </c>
      <c r="J4023" t="s">
        <v>756</v>
      </c>
      <c r="K4023" t="s">
        <v>756</v>
      </c>
      <c r="L4023" t="s">
        <v>773</v>
      </c>
      <c r="M4023" t="s">
        <v>773</v>
      </c>
      <c r="N4023" t="s">
        <v>756</v>
      </c>
      <c r="O4023" t="s">
        <v>756</v>
      </c>
      <c r="P4023" t="s">
        <v>758</v>
      </c>
      <c r="Q4023" t="s">
        <v>759</v>
      </c>
      <c r="R4023" t="s">
        <v>759</v>
      </c>
      <c r="S4023" t="s">
        <v>757</v>
      </c>
      <c r="T4023" t="s">
        <v>757</v>
      </c>
      <c r="U4023" t="s">
        <v>757</v>
      </c>
      <c r="V4023" t="s">
        <v>756</v>
      </c>
      <c r="W4023" t="s">
        <v>756</v>
      </c>
      <c r="X4023" t="s">
        <v>10438</v>
      </c>
      <c r="Y4023" t="str">
        <f t="shared" si="882"/>
        <v>junio</v>
      </c>
      <c r="Z4023">
        <f>YEAR(BD_PONDERACIONES[[#This Row],[Fecha Ejecución del Ticket]])</f>
        <v>2022</v>
      </c>
      <c r="AA4023" t="str">
        <f t="shared" si="870"/>
        <v>noviembre</v>
      </c>
      <c r="AB4023">
        <f>YEAR(BD_PONDERACIONES[[#This Row],[Fecha de Inspección]])</f>
        <v>2022</v>
      </c>
      <c r="AC4023">
        <f t="shared" si="871"/>
        <v>0.5</v>
      </c>
      <c r="AD4023">
        <f t="shared" si="872"/>
        <v>0.5</v>
      </c>
      <c r="AE4023">
        <f t="shared" si="873"/>
        <v>0</v>
      </c>
      <c r="AF4023">
        <f t="shared" si="874"/>
        <v>0</v>
      </c>
      <c r="AG4023">
        <f t="shared" si="875"/>
        <v>0.5</v>
      </c>
      <c r="AH4023">
        <f t="shared" si="876"/>
        <v>0.5</v>
      </c>
      <c r="AI4023">
        <f t="shared" si="877"/>
        <v>0.25</v>
      </c>
      <c r="AJ4023">
        <f t="shared" si="878"/>
        <v>0.25</v>
      </c>
      <c r="AK4023">
        <f t="shared" si="879"/>
        <v>0.5</v>
      </c>
      <c r="AL4023">
        <f t="shared" si="880"/>
        <v>0.5</v>
      </c>
      <c r="AM4023">
        <f t="shared" si="881"/>
        <v>0.5</v>
      </c>
      <c r="AN4023" s="6">
        <f t="shared" si="883"/>
        <v>0.7</v>
      </c>
      <c r="AO4023" t="str">
        <f>VLOOKUP(BD_PONDERACIONES[[#This Row],[Comuna]],Tabla3[#All],2,0)</f>
        <v>Florida</v>
      </c>
    </row>
    <row r="4024" spans="1:41" x14ac:dyDescent="0.35">
      <c r="A4024" t="s">
        <v>19275</v>
      </c>
      <c r="B4024" t="s">
        <v>19276</v>
      </c>
      <c r="C4024" t="s">
        <v>19277</v>
      </c>
      <c r="D4024" s="5">
        <v>44889</v>
      </c>
      <c r="E4024" s="5">
        <v>44729</v>
      </c>
      <c r="F4024" t="s">
        <v>753</v>
      </c>
      <c r="G4024" t="s">
        <v>19278</v>
      </c>
      <c r="H4024" t="s">
        <v>3783</v>
      </c>
      <c r="J4024" t="s">
        <v>756</v>
      </c>
      <c r="K4024" t="s">
        <v>756</v>
      </c>
      <c r="L4024" t="s">
        <v>773</v>
      </c>
      <c r="M4024" t="s">
        <v>773</v>
      </c>
      <c r="N4024" t="s">
        <v>756</v>
      </c>
      <c r="O4024" t="s">
        <v>756</v>
      </c>
      <c r="P4024" t="s">
        <v>758</v>
      </c>
      <c r="Q4024" t="s">
        <v>759</v>
      </c>
      <c r="R4024" t="s">
        <v>759</v>
      </c>
      <c r="S4024" t="s">
        <v>757</v>
      </c>
      <c r="T4024" t="s">
        <v>757</v>
      </c>
      <c r="U4024" t="s">
        <v>757</v>
      </c>
      <c r="V4024" t="s">
        <v>756</v>
      </c>
      <c r="W4024" t="s">
        <v>756</v>
      </c>
      <c r="X4024" t="s">
        <v>19279</v>
      </c>
      <c r="Y4024" t="str">
        <f t="shared" si="882"/>
        <v>junio</v>
      </c>
      <c r="Z4024">
        <f>YEAR(BD_PONDERACIONES[[#This Row],[Fecha Ejecución del Ticket]])</f>
        <v>2022</v>
      </c>
      <c r="AA4024" t="str">
        <f t="shared" si="870"/>
        <v>noviembre</v>
      </c>
      <c r="AB4024">
        <f>YEAR(BD_PONDERACIONES[[#This Row],[Fecha de Inspección]])</f>
        <v>2022</v>
      </c>
      <c r="AC4024">
        <f t="shared" si="871"/>
        <v>0.5</v>
      </c>
      <c r="AD4024">
        <f t="shared" si="872"/>
        <v>0.5</v>
      </c>
      <c r="AE4024">
        <f t="shared" si="873"/>
        <v>0</v>
      </c>
      <c r="AF4024">
        <f t="shared" si="874"/>
        <v>0</v>
      </c>
      <c r="AG4024">
        <f t="shared" si="875"/>
        <v>0.5</v>
      </c>
      <c r="AH4024">
        <f t="shared" si="876"/>
        <v>0.5</v>
      </c>
      <c r="AI4024">
        <f t="shared" si="877"/>
        <v>0.25</v>
      </c>
      <c r="AJ4024">
        <f t="shared" si="878"/>
        <v>0.25</v>
      </c>
      <c r="AK4024">
        <f t="shared" si="879"/>
        <v>0.5</v>
      </c>
      <c r="AL4024">
        <f t="shared" si="880"/>
        <v>0.5</v>
      </c>
      <c r="AM4024">
        <f t="shared" si="881"/>
        <v>0.5</v>
      </c>
      <c r="AN4024" s="6">
        <f t="shared" si="883"/>
        <v>0.7</v>
      </c>
      <c r="AO4024" t="str">
        <f>VLOOKUP(BD_PONDERACIONES[[#This Row],[Comuna]],Tabla3[#All],2,0)</f>
        <v>Florida</v>
      </c>
    </row>
    <row r="4025" spans="1:41" x14ac:dyDescent="0.35">
      <c r="A4025" t="s">
        <v>19280</v>
      </c>
      <c r="B4025" t="s">
        <v>19281</v>
      </c>
      <c r="C4025" t="s">
        <v>19282</v>
      </c>
      <c r="D4025" s="5">
        <v>44889</v>
      </c>
      <c r="E4025" s="5">
        <v>44719</v>
      </c>
      <c r="F4025" t="s">
        <v>753</v>
      </c>
      <c r="G4025" t="s">
        <v>19283</v>
      </c>
      <c r="H4025" t="s">
        <v>3783</v>
      </c>
      <c r="J4025" t="s">
        <v>756</v>
      </c>
      <c r="K4025" t="s">
        <v>756</v>
      </c>
      <c r="L4025" t="s">
        <v>757</v>
      </c>
      <c r="M4025" t="s">
        <v>757</v>
      </c>
      <c r="N4025" t="s">
        <v>756</v>
      </c>
      <c r="O4025" t="s">
        <v>756</v>
      </c>
      <c r="P4025" t="s">
        <v>758</v>
      </c>
      <c r="Q4025" t="s">
        <v>759</v>
      </c>
      <c r="R4025" t="s">
        <v>759</v>
      </c>
      <c r="S4025" t="s">
        <v>757</v>
      </c>
      <c r="T4025" t="s">
        <v>757</v>
      </c>
      <c r="U4025" t="s">
        <v>757</v>
      </c>
      <c r="V4025" t="s">
        <v>756</v>
      </c>
      <c r="W4025" t="s">
        <v>768</v>
      </c>
      <c r="X4025" t="s">
        <v>19284</v>
      </c>
      <c r="Y4025" t="str">
        <f t="shared" si="882"/>
        <v>junio</v>
      </c>
      <c r="Z4025">
        <f>YEAR(BD_PONDERACIONES[[#This Row],[Fecha Ejecución del Ticket]])</f>
        <v>2022</v>
      </c>
      <c r="AA4025" t="str">
        <f t="shared" si="870"/>
        <v>noviembre</v>
      </c>
      <c r="AB4025">
        <f>YEAR(BD_PONDERACIONES[[#This Row],[Fecha de Inspección]])</f>
        <v>2022</v>
      </c>
      <c r="AC4025">
        <f t="shared" si="871"/>
        <v>0.5</v>
      </c>
      <c r="AD4025">
        <f t="shared" si="872"/>
        <v>0.5</v>
      </c>
      <c r="AE4025">
        <f t="shared" si="873"/>
        <v>0.5</v>
      </c>
      <c r="AF4025">
        <f t="shared" si="874"/>
        <v>0.5</v>
      </c>
      <c r="AG4025">
        <f t="shared" si="875"/>
        <v>0.5</v>
      </c>
      <c r="AH4025">
        <f t="shared" si="876"/>
        <v>0.5</v>
      </c>
      <c r="AI4025">
        <f t="shared" si="877"/>
        <v>0.25</v>
      </c>
      <c r="AJ4025">
        <f t="shared" si="878"/>
        <v>0.25</v>
      </c>
      <c r="AK4025">
        <f t="shared" si="879"/>
        <v>0.5</v>
      </c>
      <c r="AL4025">
        <f t="shared" si="880"/>
        <v>0.5</v>
      </c>
      <c r="AM4025">
        <f t="shared" si="881"/>
        <v>0.17499999999999999</v>
      </c>
      <c r="AN4025" s="6">
        <f t="shared" si="883"/>
        <v>0.93500000000000005</v>
      </c>
      <c r="AO4025" t="str">
        <f>VLOOKUP(BD_PONDERACIONES[[#This Row],[Comuna]],Tabla3[#All],2,0)</f>
        <v>Florida</v>
      </c>
    </row>
    <row r="4026" spans="1:41" x14ac:dyDescent="0.35">
      <c r="A4026" t="s">
        <v>19285</v>
      </c>
      <c r="B4026" t="s">
        <v>19286</v>
      </c>
      <c r="C4026" t="s">
        <v>19287</v>
      </c>
      <c r="D4026" s="5">
        <v>44889</v>
      </c>
      <c r="E4026" s="5">
        <v>44716</v>
      </c>
      <c r="F4026" t="s">
        <v>753</v>
      </c>
      <c r="G4026" t="s">
        <v>19288</v>
      </c>
      <c r="H4026" t="s">
        <v>3783</v>
      </c>
      <c r="J4026" t="s">
        <v>756</v>
      </c>
      <c r="K4026" t="s">
        <v>756</v>
      </c>
      <c r="L4026" t="s">
        <v>757</v>
      </c>
      <c r="M4026" t="s">
        <v>757</v>
      </c>
      <c r="N4026" t="s">
        <v>756</v>
      </c>
      <c r="O4026" t="s">
        <v>756</v>
      </c>
      <c r="P4026" t="s">
        <v>758</v>
      </c>
      <c r="Q4026" t="s">
        <v>759</v>
      </c>
      <c r="R4026" t="s">
        <v>759</v>
      </c>
      <c r="S4026" t="s">
        <v>757</v>
      </c>
      <c r="T4026" t="s">
        <v>757</v>
      </c>
      <c r="U4026" t="s">
        <v>757</v>
      </c>
      <c r="V4026" t="s">
        <v>756</v>
      </c>
      <c r="W4026" t="s">
        <v>756</v>
      </c>
      <c r="X4026" t="s">
        <v>19289</v>
      </c>
      <c r="Y4026" t="str">
        <f t="shared" si="882"/>
        <v>junio</v>
      </c>
      <c r="Z4026">
        <f>YEAR(BD_PONDERACIONES[[#This Row],[Fecha Ejecución del Ticket]])</f>
        <v>2022</v>
      </c>
      <c r="AA4026" t="str">
        <f t="shared" si="870"/>
        <v>noviembre</v>
      </c>
      <c r="AB4026">
        <f>YEAR(BD_PONDERACIONES[[#This Row],[Fecha de Inspección]])</f>
        <v>2022</v>
      </c>
      <c r="AC4026">
        <f t="shared" si="871"/>
        <v>0.5</v>
      </c>
      <c r="AD4026">
        <f t="shared" si="872"/>
        <v>0.5</v>
      </c>
      <c r="AE4026">
        <f t="shared" si="873"/>
        <v>0.5</v>
      </c>
      <c r="AF4026">
        <f t="shared" si="874"/>
        <v>0.5</v>
      </c>
      <c r="AG4026">
        <f t="shared" si="875"/>
        <v>0.5</v>
      </c>
      <c r="AH4026">
        <f t="shared" si="876"/>
        <v>0.5</v>
      </c>
      <c r="AI4026">
        <f t="shared" si="877"/>
        <v>0.25</v>
      </c>
      <c r="AJ4026">
        <f t="shared" si="878"/>
        <v>0.25</v>
      </c>
      <c r="AK4026">
        <f t="shared" si="879"/>
        <v>0.5</v>
      </c>
      <c r="AL4026">
        <f t="shared" si="880"/>
        <v>0.5</v>
      </c>
      <c r="AM4026">
        <f t="shared" si="881"/>
        <v>0.5</v>
      </c>
      <c r="AN4026" s="6">
        <f t="shared" si="883"/>
        <v>1</v>
      </c>
      <c r="AO4026" t="str">
        <f>VLOOKUP(BD_PONDERACIONES[[#This Row],[Comuna]],Tabla3[#All],2,0)</f>
        <v>Florida</v>
      </c>
    </row>
    <row r="4027" spans="1:41" x14ac:dyDescent="0.35">
      <c r="A4027" t="s">
        <v>19290</v>
      </c>
      <c r="B4027" t="s">
        <v>19291</v>
      </c>
      <c r="C4027" t="s">
        <v>19292</v>
      </c>
      <c r="D4027" s="5">
        <v>44889</v>
      </c>
      <c r="E4027" s="5">
        <v>44729</v>
      </c>
      <c r="F4027" t="s">
        <v>753</v>
      </c>
      <c r="G4027" t="s">
        <v>19293</v>
      </c>
      <c r="H4027" t="s">
        <v>3783</v>
      </c>
      <c r="J4027" t="s">
        <v>756</v>
      </c>
      <c r="K4027" t="s">
        <v>756</v>
      </c>
      <c r="L4027" t="s">
        <v>757</v>
      </c>
      <c r="M4027" t="s">
        <v>757</v>
      </c>
      <c r="N4027" t="s">
        <v>756</v>
      </c>
      <c r="O4027" t="s">
        <v>756</v>
      </c>
      <c r="P4027" t="s">
        <v>758</v>
      </c>
      <c r="Q4027" t="s">
        <v>759</v>
      </c>
      <c r="R4027" t="s">
        <v>759</v>
      </c>
      <c r="S4027" t="s">
        <v>757</v>
      </c>
      <c r="T4027" t="s">
        <v>757</v>
      </c>
      <c r="U4027" t="s">
        <v>757</v>
      </c>
      <c r="V4027" t="s">
        <v>756</v>
      </c>
      <c r="W4027" t="s">
        <v>756</v>
      </c>
      <c r="X4027" t="s">
        <v>8238</v>
      </c>
      <c r="Y4027" t="str">
        <f t="shared" si="882"/>
        <v>junio</v>
      </c>
      <c r="Z4027">
        <f>YEAR(BD_PONDERACIONES[[#This Row],[Fecha Ejecución del Ticket]])</f>
        <v>2022</v>
      </c>
      <c r="AA4027" t="str">
        <f t="shared" si="870"/>
        <v>noviembre</v>
      </c>
      <c r="AB4027">
        <f>YEAR(BD_PONDERACIONES[[#This Row],[Fecha de Inspección]])</f>
        <v>2022</v>
      </c>
      <c r="AC4027">
        <f t="shared" si="871"/>
        <v>0.5</v>
      </c>
      <c r="AD4027">
        <f t="shared" si="872"/>
        <v>0.5</v>
      </c>
      <c r="AE4027">
        <f t="shared" si="873"/>
        <v>0.5</v>
      </c>
      <c r="AF4027">
        <f t="shared" si="874"/>
        <v>0.5</v>
      </c>
      <c r="AG4027">
        <f t="shared" si="875"/>
        <v>0.5</v>
      </c>
      <c r="AH4027">
        <f t="shared" si="876"/>
        <v>0.5</v>
      </c>
      <c r="AI4027">
        <f t="shared" si="877"/>
        <v>0.25</v>
      </c>
      <c r="AJ4027">
        <f t="shared" si="878"/>
        <v>0.25</v>
      </c>
      <c r="AK4027">
        <f t="shared" si="879"/>
        <v>0.5</v>
      </c>
      <c r="AL4027">
        <f t="shared" si="880"/>
        <v>0.5</v>
      </c>
      <c r="AM4027">
        <f t="shared" si="881"/>
        <v>0.5</v>
      </c>
      <c r="AN4027" s="6">
        <f t="shared" si="883"/>
        <v>1</v>
      </c>
      <c r="AO4027" t="str">
        <f>VLOOKUP(BD_PONDERACIONES[[#This Row],[Comuna]],Tabla3[#All],2,0)</f>
        <v>Florida</v>
      </c>
    </row>
    <row r="4028" spans="1:41" x14ac:dyDescent="0.35">
      <c r="A4028" t="s">
        <v>19294</v>
      </c>
      <c r="B4028" t="s">
        <v>19295</v>
      </c>
      <c r="C4028" t="s">
        <v>19296</v>
      </c>
      <c r="D4028" s="5">
        <v>44889</v>
      </c>
      <c r="E4028" s="5">
        <v>44739</v>
      </c>
      <c r="F4028" t="s">
        <v>763</v>
      </c>
      <c r="G4028" t="s">
        <v>19297</v>
      </c>
      <c r="H4028" t="s">
        <v>1389</v>
      </c>
      <c r="J4028" t="s">
        <v>756</v>
      </c>
      <c r="K4028" t="s">
        <v>756</v>
      </c>
      <c r="L4028" t="s">
        <v>757</v>
      </c>
      <c r="M4028" t="s">
        <v>757</v>
      </c>
      <c r="N4028" t="s">
        <v>756</v>
      </c>
      <c r="O4028" t="s">
        <v>756</v>
      </c>
      <c r="P4028" t="s">
        <v>758</v>
      </c>
      <c r="Q4028" t="s">
        <v>759</v>
      </c>
      <c r="R4028" t="s">
        <v>759</v>
      </c>
      <c r="S4028" t="s">
        <v>757</v>
      </c>
      <c r="T4028" t="s">
        <v>757</v>
      </c>
      <c r="U4028" t="s">
        <v>757</v>
      </c>
      <c r="V4028" t="s">
        <v>756</v>
      </c>
      <c r="W4028" t="s">
        <v>756</v>
      </c>
      <c r="X4028" t="s">
        <v>19298</v>
      </c>
      <c r="Y4028" t="str">
        <f t="shared" si="882"/>
        <v>junio</v>
      </c>
      <c r="Z4028">
        <f>YEAR(BD_PONDERACIONES[[#This Row],[Fecha Ejecución del Ticket]])</f>
        <v>2022</v>
      </c>
      <c r="AA4028" t="str">
        <f t="shared" si="870"/>
        <v>noviembre</v>
      </c>
      <c r="AB4028">
        <f>YEAR(BD_PONDERACIONES[[#This Row],[Fecha de Inspección]])</f>
        <v>2022</v>
      </c>
      <c r="AC4028">
        <f t="shared" si="871"/>
        <v>0.5</v>
      </c>
      <c r="AD4028">
        <f t="shared" si="872"/>
        <v>0.5</v>
      </c>
      <c r="AE4028">
        <f t="shared" si="873"/>
        <v>0.5</v>
      </c>
      <c r="AF4028">
        <f t="shared" si="874"/>
        <v>0.5</v>
      </c>
      <c r="AG4028">
        <f t="shared" si="875"/>
        <v>0.5</v>
      </c>
      <c r="AH4028">
        <f t="shared" si="876"/>
        <v>0.5</v>
      </c>
      <c r="AI4028">
        <f t="shared" si="877"/>
        <v>0.25</v>
      </c>
      <c r="AJ4028">
        <f t="shared" si="878"/>
        <v>0.25</v>
      </c>
      <c r="AK4028">
        <f t="shared" si="879"/>
        <v>0.5</v>
      </c>
      <c r="AL4028">
        <f t="shared" si="880"/>
        <v>0.5</v>
      </c>
      <c r="AM4028">
        <f t="shared" si="881"/>
        <v>0.5</v>
      </c>
      <c r="AN4028" s="6">
        <f t="shared" si="883"/>
        <v>1</v>
      </c>
      <c r="AO4028" t="str">
        <f>VLOOKUP(BD_PONDERACIONES[[#This Row],[Comuna]],Tabla3[#All],2,0)</f>
        <v>Florida</v>
      </c>
    </row>
    <row r="4029" spans="1:41" x14ac:dyDescent="0.35">
      <c r="A4029" t="s">
        <v>19299</v>
      </c>
      <c r="B4029" t="s">
        <v>19300</v>
      </c>
      <c r="C4029" t="s">
        <v>19301</v>
      </c>
      <c r="D4029" s="5">
        <v>44889</v>
      </c>
      <c r="E4029" s="5">
        <v>44737</v>
      </c>
      <c r="F4029" t="s">
        <v>763</v>
      </c>
      <c r="G4029" t="s">
        <v>19302</v>
      </c>
      <c r="H4029" t="s">
        <v>1389</v>
      </c>
      <c r="J4029" t="s">
        <v>756</v>
      </c>
      <c r="K4029" t="s">
        <v>756</v>
      </c>
      <c r="L4029" t="s">
        <v>757</v>
      </c>
      <c r="M4029" t="s">
        <v>757</v>
      </c>
      <c r="N4029" t="s">
        <v>756</v>
      </c>
      <c r="O4029" t="s">
        <v>756</v>
      </c>
      <c r="P4029" t="s">
        <v>758</v>
      </c>
      <c r="Q4029" t="s">
        <v>759</v>
      </c>
      <c r="R4029" t="s">
        <v>759</v>
      </c>
      <c r="S4029" t="s">
        <v>757</v>
      </c>
      <c r="T4029" t="s">
        <v>757</v>
      </c>
      <c r="U4029" t="s">
        <v>757</v>
      </c>
      <c r="V4029" t="s">
        <v>756</v>
      </c>
      <c r="W4029" t="s">
        <v>768</v>
      </c>
      <c r="X4029" t="s">
        <v>11786</v>
      </c>
      <c r="Y4029" t="str">
        <f t="shared" si="882"/>
        <v>junio</v>
      </c>
      <c r="Z4029">
        <f>YEAR(BD_PONDERACIONES[[#This Row],[Fecha Ejecución del Ticket]])</f>
        <v>2022</v>
      </c>
      <c r="AA4029" t="str">
        <f t="shared" si="870"/>
        <v>noviembre</v>
      </c>
      <c r="AB4029">
        <f>YEAR(BD_PONDERACIONES[[#This Row],[Fecha de Inspección]])</f>
        <v>2022</v>
      </c>
      <c r="AC4029">
        <f t="shared" si="871"/>
        <v>0.5</v>
      </c>
      <c r="AD4029">
        <f t="shared" si="872"/>
        <v>0.5</v>
      </c>
      <c r="AE4029">
        <f t="shared" si="873"/>
        <v>0.5</v>
      </c>
      <c r="AF4029">
        <f t="shared" si="874"/>
        <v>0.5</v>
      </c>
      <c r="AG4029">
        <f t="shared" si="875"/>
        <v>0.5</v>
      </c>
      <c r="AH4029">
        <f t="shared" si="876"/>
        <v>0.5</v>
      </c>
      <c r="AI4029">
        <f t="shared" si="877"/>
        <v>0.25</v>
      </c>
      <c r="AJ4029">
        <f t="shared" si="878"/>
        <v>0.25</v>
      </c>
      <c r="AK4029">
        <f t="shared" si="879"/>
        <v>0.5</v>
      </c>
      <c r="AL4029">
        <f t="shared" si="880"/>
        <v>0.5</v>
      </c>
      <c r="AM4029">
        <f t="shared" si="881"/>
        <v>0.17499999999999999</v>
      </c>
      <c r="AN4029" s="6">
        <f t="shared" si="883"/>
        <v>0.93500000000000005</v>
      </c>
      <c r="AO4029" t="str">
        <f>VLOOKUP(BD_PONDERACIONES[[#This Row],[Comuna]],Tabla3[#All],2,0)</f>
        <v>Florida</v>
      </c>
    </row>
    <row r="4030" spans="1:41" x14ac:dyDescent="0.35">
      <c r="A4030" t="s">
        <v>19303</v>
      </c>
      <c r="B4030" t="s">
        <v>19304</v>
      </c>
      <c r="C4030" t="s">
        <v>19305</v>
      </c>
      <c r="D4030" s="5">
        <v>44889</v>
      </c>
      <c r="E4030" s="5">
        <v>44725</v>
      </c>
      <c r="F4030" t="s">
        <v>753</v>
      </c>
      <c r="G4030" t="s">
        <v>19306</v>
      </c>
      <c r="H4030" t="s">
        <v>3783</v>
      </c>
      <c r="J4030" t="s">
        <v>756</v>
      </c>
      <c r="K4030" t="s">
        <v>756</v>
      </c>
      <c r="L4030" t="s">
        <v>757</v>
      </c>
      <c r="M4030" t="s">
        <v>757</v>
      </c>
      <c r="N4030" t="s">
        <v>756</v>
      </c>
      <c r="O4030" t="s">
        <v>756</v>
      </c>
      <c r="P4030" t="s">
        <v>758</v>
      </c>
      <c r="Q4030" t="s">
        <v>759</v>
      </c>
      <c r="R4030" t="s">
        <v>759</v>
      </c>
      <c r="S4030" t="s">
        <v>757</v>
      </c>
      <c r="T4030" t="s">
        <v>757</v>
      </c>
      <c r="U4030" t="s">
        <v>757</v>
      </c>
      <c r="V4030" t="s">
        <v>756</v>
      </c>
      <c r="W4030" t="s">
        <v>756</v>
      </c>
      <c r="X4030" t="s">
        <v>19307</v>
      </c>
      <c r="Y4030" t="str">
        <f t="shared" si="882"/>
        <v>junio</v>
      </c>
      <c r="Z4030">
        <f>YEAR(BD_PONDERACIONES[[#This Row],[Fecha Ejecución del Ticket]])</f>
        <v>2022</v>
      </c>
      <c r="AA4030" t="str">
        <f t="shared" si="870"/>
        <v>noviembre</v>
      </c>
      <c r="AB4030">
        <f>YEAR(BD_PONDERACIONES[[#This Row],[Fecha de Inspección]])</f>
        <v>2022</v>
      </c>
      <c r="AC4030">
        <f t="shared" si="871"/>
        <v>0.5</v>
      </c>
      <c r="AD4030">
        <f t="shared" si="872"/>
        <v>0.5</v>
      </c>
      <c r="AE4030">
        <f t="shared" si="873"/>
        <v>0.5</v>
      </c>
      <c r="AF4030">
        <f t="shared" si="874"/>
        <v>0.5</v>
      </c>
      <c r="AG4030">
        <f t="shared" si="875"/>
        <v>0.5</v>
      </c>
      <c r="AH4030">
        <f t="shared" si="876"/>
        <v>0.5</v>
      </c>
      <c r="AI4030">
        <f t="shared" si="877"/>
        <v>0.25</v>
      </c>
      <c r="AJ4030">
        <f t="shared" si="878"/>
        <v>0.25</v>
      </c>
      <c r="AK4030">
        <f t="shared" si="879"/>
        <v>0.5</v>
      </c>
      <c r="AL4030">
        <f t="shared" si="880"/>
        <v>0.5</v>
      </c>
      <c r="AM4030">
        <f t="shared" si="881"/>
        <v>0.5</v>
      </c>
      <c r="AN4030" s="6">
        <f t="shared" si="883"/>
        <v>1</v>
      </c>
      <c r="AO4030" t="str">
        <f>VLOOKUP(BD_PONDERACIONES[[#This Row],[Comuna]],Tabla3[#All],2,0)</f>
        <v>Florida</v>
      </c>
    </row>
    <row r="4031" spans="1:41" x14ac:dyDescent="0.35">
      <c r="A4031" t="s">
        <v>19308</v>
      </c>
      <c r="B4031" t="s">
        <v>19309</v>
      </c>
      <c r="C4031" t="s">
        <v>19310</v>
      </c>
      <c r="D4031" s="5">
        <v>44889</v>
      </c>
      <c r="E4031" s="5">
        <v>44725</v>
      </c>
      <c r="F4031" t="s">
        <v>753</v>
      </c>
      <c r="G4031" t="s">
        <v>19311</v>
      </c>
      <c r="H4031" t="s">
        <v>3783</v>
      </c>
      <c r="J4031" t="s">
        <v>756</v>
      </c>
      <c r="K4031" t="s">
        <v>756</v>
      </c>
      <c r="L4031" t="s">
        <v>757</v>
      </c>
      <c r="M4031" t="s">
        <v>757</v>
      </c>
      <c r="N4031" t="s">
        <v>756</v>
      </c>
      <c r="O4031" t="s">
        <v>756</v>
      </c>
      <c r="P4031" t="s">
        <v>758</v>
      </c>
      <c r="Q4031" t="s">
        <v>759</v>
      </c>
      <c r="R4031" t="s">
        <v>759</v>
      </c>
      <c r="S4031" t="s">
        <v>757</v>
      </c>
      <c r="T4031" t="s">
        <v>757</v>
      </c>
      <c r="U4031" t="s">
        <v>757</v>
      </c>
      <c r="V4031" t="s">
        <v>904</v>
      </c>
      <c r="W4031" t="s">
        <v>768</v>
      </c>
      <c r="X4031" t="s">
        <v>885</v>
      </c>
      <c r="Y4031" t="str">
        <f t="shared" si="882"/>
        <v>junio</v>
      </c>
      <c r="Z4031">
        <f>YEAR(BD_PONDERACIONES[[#This Row],[Fecha Ejecución del Ticket]])</f>
        <v>2022</v>
      </c>
      <c r="AA4031" t="str">
        <f t="shared" si="870"/>
        <v>noviembre</v>
      </c>
      <c r="AB4031">
        <f>YEAR(BD_PONDERACIONES[[#This Row],[Fecha de Inspección]])</f>
        <v>2022</v>
      </c>
      <c r="AC4031">
        <f t="shared" si="871"/>
        <v>0.5</v>
      </c>
      <c r="AD4031">
        <f t="shared" si="872"/>
        <v>0.5</v>
      </c>
      <c r="AE4031">
        <f t="shared" si="873"/>
        <v>0.5</v>
      </c>
      <c r="AF4031">
        <f t="shared" si="874"/>
        <v>0.5</v>
      </c>
      <c r="AG4031">
        <f t="shared" si="875"/>
        <v>0.5</v>
      </c>
      <c r="AH4031">
        <f t="shared" si="876"/>
        <v>0.5</v>
      </c>
      <c r="AI4031">
        <f t="shared" si="877"/>
        <v>0.25</v>
      </c>
      <c r="AJ4031">
        <f t="shared" si="878"/>
        <v>0.25</v>
      </c>
      <c r="AK4031">
        <f t="shared" si="879"/>
        <v>0.5</v>
      </c>
      <c r="AL4031">
        <f t="shared" si="880"/>
        <v>0.32500000000000001</v>
      </c>
      <c r="AM4031">
        <f t="shared" si="881"/>
        <v>0.17499999999999999</v>
      </c>
      <c r="AN4031" s="6">
        <f t="shared" si="883"/>
        <v>0.9</v>
      </c>
      <c r="AO4031" t="str">
        <f>VLOOKUP(BD_PONDERACIONES[[#This Row],[Comuna]],Tabla3[#All],2,0)</f>
        <v>Florida</v>
      </c>
    </row>
    <row r="4032" spans="1:41" x14ac:dyDescent="0.35">
      <c r="A4032" t="s">
        <v>19312</v>
      </c>
      <c r="B4032" t="s">
        <v>19313</v>
      </c>
      <c r="C4032" t="s">
        <v>19314</v>
      </c>
      <c r="D4032" s="5">
        <v>44889</v>
      </c>
      <c r="E4032" s="5">
        <v>44725</v>
      </c>
      <c r="F4032" t="s">
        <v>753</v>
      </c>
      <c r="G4032" t="s">
        <v>19189</v>
      </c>
      <c r="H4032" t="s">
        <v>3783</v>
      </c>
      <c r="J4032" t="s">
        <v>756</v>
      </c>
      <c r="K4032" t="s">
        <v>756</v>
      </c>
      <c r="L4032" t="s">
        <v>773</v>
      </c>
      <c r="M4032" t="s">
        <v>773</v>
      </c>
      <c r="N4032" t="s">
        <v>756</v>
      </c>
      <c r="O4032" t="s">
        <v>756</v>
      </c>
      <c r="P4032" t="s">
        <v>765</v>
      </c>
      <c r="Q4032" t="s">
        <v>19315</v>
      </c>
      <c r="R4032" t="s">
        <v>19316</v>
      </c>
      <c r="S4032" t="s">
        <v>756</v>
      </c>
      <c r="T4032" t="s">
        <v>756</v>
      </c>
      <c r="U4032" t="s">
        <v>756</v>
      </c>
      <c r="V4032" t="s">
        <v>756</v>
      </c>
      <c r="W4032" t="s">
        <v>768</v>
      </c>
      <c r="X4032" t="s">
        <v>19317</v>
      </c>
      <c r="Y4032" t="str">
        <f t="shared" si="882"/>
        <v>junio</v>
      </c>
      <c r="Z4032">
        <f>YEAR(BD_PONDERACIONES[[#This Row],[Fecha Ejecución del Ticket]])</f>
        <v>2022</v>
      </c>
      <c r="AA4032" t="str">
        <f t="shared" si="870"/>
        <v>noviembre</v>
      </c>
      <c r="AB4032">
        <f>YEAR(BD_PONDERACIONES[[#This Row],[Fecha de Inspección]])</f>
        <v>2022</v>
      </c>
      <c r="AC4032">
        <f t="shared" si="871"/>
        <v>0.5</v>
      </c>
      <c r="AD4032">
        <f t="shared" si="872"/>
        <v>0.5</v>
      </c>
      <c r="AE4032">
        <f t="shared" si="873"/>
        <v>0</v>
      </c>
      <c r="AF4032">
        <f t="shared" si="874"/>
        <v>0</v>
      </c>
      <c r="AG4032">
        <f t="shared" si="875"/>
        <v>0.5</v>
      </c>
      <c r="AH4032">
        <f t="shared" si="876"/>
        <v>0.5</v>
      </c>
      <c r="AI4032">
        <f t="shared" si="877"/>
        <v>0.25</v>
      </c>
      <c r="AJ4032">
        <f t="shared" si="878"/>
        <v>0.25</v>
      </c>
      <c r="AK4032">
        <f t="shared" si="879"/>
        <v>0.5</v>
      </c>
      <c r="AL4032">
        <f t="shared" si="880"/>
        <v>0.5</v>
      </c>
      <c r="AM4032">
        <f t="shared" si="881"/>
        <v>0.17499999999999999</v>
      </c>
      <c r="AN4032" s="6">
        <f t="shared" si="883"/>
        <v>0.63500000000000001</v>
      </c>
      <c r="AO4032" t="str">
        <f>VLOOKUP(BD_PONDERACIONES[[#This Row],[Comuna]],Tabla3[#All],2,0)</f>
        <v>Florida</v>
      </c>
    </row>
    <row r="4033" spans="1:41" x14ac:dyDescent="0.35">
      <c r="A4033" t="s">
        <v>19318</v>
      </c>
      <c r="B4033" t="s">
        <v>19319</v>
      </c>
      <c r="C4033" t="s">
        <v>19320</v>
      </c>
      <c r="D4033" s="5">
        <v>44889</v>
      </c>
      <c r="E4033" s="5">
        <v>44725</v>
      </c>
      <c r="F4033" t="s">
        <v>753</v>
      </c>
      <c r="G4033" t="s">
        <v>19321</v>
      </c>
      <c r="H4033" t="s">
        <v>3783</v>
      </c>
      <c r="J4033" t="s">
        <v>756</v>
      </c>
      <c r="K4033" t="s">
        <v>756</v>
      </c>
      <c r="L4033" t="s">
        <v>757</v>
      </c>
      <c r="M4033" t="s">
        <v>757</v>
      </c>
      <c r="N4033" t="s">
        <v>756</v>
      </c>
      <c r="O4033" t="s">
        <v>756</v>
      </c>
      <c r="P4033" t="s">
        <v>758</v>
      </c>
      <c r="Q4033" t="s">
        <v>759</v>
      </c>
      <c r="R4033" t="s">
        <v>759</v>
      </c>
      <c r="S4033" t="s">
        <v>757</v>
      </c>
      <c r="T4033" t="s">
        <v>757</v>
      </c>
      <c r="U4033" t="s">
        <v>757</v>
      </c>
      <c r="V4033" t="s">
        <v>904</v>
      </c>
      <c r="W4033" t="s">
        <v>756</v>
      </c>
      <c r="X4033" t="s">
        <v>5192</v>
      </c>
      <c r="Y4033" t="str">
        <f t="shared" si="882"/>
        <v>junio</v>
      </c>
      <c r="Z4033">
        <f>YEAR(BD_PONDERACIONES[[#This Row],[Fecha Ejecución del Ticket]])</f>
        <v>2022</v>
      </c>
      <c r="AA4033" t="str">
        <f t="shared" si="870"/>
        <v>noviembre</v>
      </c>
      <c r="AB4033">
        <f>YEAR(BD_PONDERACIONES[[#This Row],[Fecha de Inspección]])</f>
        <v>2022</v>
      </c>
      <c r="AC4033">
        <f t="shared" si="871"/>
        <v>0.5</v>
      </c>
      <c r="AD4033">
        <f t="shared" si="872"/>
        <v>0.5</v>
      </c>
      <c r="AE4033">
        <f t="shared" si="873"/>
        <v>0.5</v>
      </c>
      <c r="AF4033">
        <f t="shared" si="874"/>
        <v>0.5</v>
      </c>
      <c r="AG4033">
        <f t="shared" si="875"/>
        <v>0.5</v>
      </c>
      <c r="AH4033">
        <f t="shared" si="876"/>
        <v>0.5</v>
      </c>
      <c r="AI4033">
        <f t="shared" si="877"/>
        <v>0.25</v>
      </c>
      <c r="AJ4033">
        <f t="shared" si="878"/>
        <v>0.25</v>
      </c>
      <c r="AK4033">
        <f t="shared" si="879"/>
        <v>0.5</v>
      </c>
      <c r="AL4033">
        <f t="shared" si="880"/>
        <v>0.32500000000000001</v>
      </c>
      <c r="AM4033">
        <f t="shared" si="881"/>
        <v>0.5</v>
      </c>
      <c r="AN4033" s="6">
        <f t="shared" si="883"/>
        <v>0.96500000000000008</v>
      </c>
      <c r="AO4033" t="str">
        <f>VLOOKUP(BD_PONDERACIONES[[#This Row],[Comuna]],Tabla3[#All],2,0)</f>
        <v>Florida</v>
      </c>
    </row>
    <row r="4034" spans="1:41" x14ac:dyDescent="0.35">
      <c r="A4034" t="s">
        <v>19322</v>
      </c>
      <c r="B4034" t="s">
        <v>19323</v>
      </c>
      <c r="C4034" t="s">
        <v>19324</v>
      </c>
      <c r="D4034" s="5">
        <v>44889</v>
      </c>
      <c r="E4034" s="5">
        <v>44725</v>
      </c>
      <c r="F4034" t="s">
        <v>753</v>
      </c>
      <c r="G4034" t="s">
        <v>19325</v>
      </c>
      <c r="H4034" t="s">
        <v>3783</v>
      </c>
      <c r="J4034" t="s">
        <v>756</v>
      </c>
      <c r="K4034" t="s">
        <v>756</v>
      </c>
      <c r="L4034" t="s">
        <v>757</v>
      </c>
      <c r="M4034" t="s">
        <v>757</v>
      </c>
      <c r="N4034" t="s">
        <v>756</v>
      </c>
      <c r="O4034" t="s">
        <v>756</v>
      </c>
      <c r="P4034" t="s">
        <v>765</v>
      </c>
      <c r="Q4034" t="s">
        <v>759</v>
      </c>
      <c r="R4034" t="s">
        <v>759</v>
      </c>
      <c r="S4034" t="s">
        <v>757</v>
      </c>
      <c r="T4034" t="s">
        <v>757</v>
      </c>
      <c r="U4034" t="s">
        <v>756</v>
      </c>
      <c r="V4034" t="s">
        <v>904</v>
      </c>
      <c r="W4034" t="s">
        <v>756</v>
      </c>
      <c r="X4034" t="s">
        <v>19326</v>
      </c>
      <c r="Y4034" t="str">
        <f t="shared" si="882"/>
        <v>junio</v>
      </c>
      <c r="Z4034">
        <f>YEAR(BD_PONDERACIONES[[#This Row],[Fecha Ejecución del Ticket]])</f>
        <v>2022</v>
      </c>
      <c r="AA4034" t="str">
        <f t="shared" ref="AA4034:AA4097" si="884">TEXT(D4034,"MMMM")</f>
        <v>noviembre</v>
      </c>
      <c r="AB4034">
        <f>YEAR(BD_PONDERACIONES[[#This Row],[Fecha de Inspección]])</f>
        <v>2022</v>
      </c>
      <c r="AC4034">
        <f t="shared" ref="AC4034:AC4097" si="885">IF(OR(J4034="Cumple",J4034="No Aplica"),0.5,0)</f>
        <v>0.5</v>
      </c>
      <c r="AD4034">
        <f t="shared" ref="AD4034:AD4097" si="886">IF(OR(K4034="CUMPLE",K4034="No Aplica"),0.5,0)</f>
        <v>0.5</v>
      </c>
      <c r="AE4034">
        <f t="shared" ref="AE4034:AE4097" si="887">IF(OR(L4034="CUMPLE",L4034="No Aplica"),0.5,0)</f>
        <v>0.5</v>
      </c>
      <c r="AF4034">
        <f t="shared" ref="AF4034:AF4097" si="888">IF(OR(M4034="CUMPLE",M4034="No Aplica"),0.5,0)</f>
        <v>0.5</v>
      </c>
      <c r="AG4034">
        <f t="shared" ref="AG4034:AG4097" si="889">IF(OR(N4034="CUMPLE",N4034="No Aplica"),0.5,IF(N4034="Cumple Mayormente",0.325,IF(N4034="Cumple Parcialmente",0.175,0)))</f>
        <v>0.5</v>
      </c>
      <c r="AH4034">
        <f t="shared" ref="AH4034:AH4097" si="890">IF(OR(O4034="CUMPLE",O4034="No Aplica"),0.5,IF(O4034="Cumple Mayormente",0.325,IF(O4034="Cumple Parcialmente",0.175,0)))</f>
        <v>0.5</v>
      </c>
      <c r="AI4034">
        <f t="shared" ref="AI4034:AI4097" si="891">IF(OR(S4034="CUMPLE",S4034="No Aplica"),0.25,IF(S4034="Cumple Mayormente",0.1625,IF(S4034="Cumple Parcialmente",0.0875,0)))</f>
        <v>0.25</v>
      </c>
      <c r="AJ4034">
        <f t="shared" ref="AJ4034:AJ4097" si="892">IF(OR(T4034="CUMPLE",T4034="No Aplica"),0.25,IF(T4034="Cumple Mayormente",0.1625,IF(T4034="Cumple Parcialmente",0.0875,0)))</f>
        <v>0.25</v>
      </c>
      <c r="AK4034">
        <f t="shared" ref="AK4034:AK4097" si="893">IF(OR(U4034="CUMPLE",U4034="No Aplica"),0.5,IF(U4034="Cumple Mayormente",0.325,IF(U4034="Cumple Parcialmente",0.175,0)))</f>
        <v>0.5</v>
      </c>
      <c r="AL4034">
        <f t="shared" ref="AL4034:AL4097" si="894">IF(OR(V4034="CUMPLE",V4034="No Aplica"),0.5,IF(V4034="Cumple Mayormente",0.325,IF(V4034="Cumple Parcialmente",0.175,0)))</f>
        <v>0.32500000000000001</v>
      </c>
      <c r="AM4034">
        <f t="shared" ref="AM4034:AM4097" si="895">IF(OR(W4034="CUMPLE",W4034="No Aplica"),0.5,IF(W4034="Cumple Mayormente",0.325,IF(W4034="Cumple Parcialmente",0.175,0)))</f>
        <v>0.5</v>
      </c>
      <c r="AN4034" s="6">
        <f t="shared" si="883"/>
        <v>0.96500000000000008</v>
      </c>
      <c r="AO4034" t="str">
        <f>VLOOKUP(BD_PONDERACIONES[[#This Row],[Comuna]],Tabla3[#All],2,0)</f>
        <v>Florida</v>
      </c>
    </row>
    <row r="4035" spans="1:41" x14ac:dyDescent="0.35">
      <c r="A4035" t="s">
        <v>19327</v>
      </c>
      <c r="B4035" t="s">
        <v>19328</v>
      </c>
      <c r="C4035" t="s">
        <v>19329</v>
      </c>
      <c r="D4035" s="5">
        <v>44889</v>
      </c>
      <c r="E4035" s="5">
        <v>44726</v>
      </c>
      <c r="F4035" t="s">
        <v>753</v>
      </c>
      <c r="G4035" t="s">
        <v>19330</v>
      </c>
      <c r="H4035" t="s">
        <v>3783</v>
      </c>
      <c r="J4035" t="s">
        <v>756</v>
      </c>
      <c r="K4035" t="s">
        <v>756</v>
      </c>
      <c r="L4035" t="s">
        <v>757</v>
      </c>
      <c r="M4035" t="s">
        <v>757</v>
      </c>
      <c r="N4035" t="s">
        <v>757</v>
      </c>
      <c r="O4035" t="s">
        <v>757</v>
      </c>
      <c r="P4035" t="s">
        <v>758</v>
      </c>
      <c r="Q4035" t="s">
        <v>759</v>
      </c>
      <c r="R4035" t="s">
        <v>759</v>
      </c>
      <c r="S4035" t="s">
        <v>757</v>
      </c>
      <c r="T4035" t="s">
        <v>757</v>
      </c>
      <c r="U4035" t="s">
        <v>757</v>
      </c>
      <c r="V4035" t="s">
        <v>773</v>
      </c>
      <c r="W4035" t="s">
        <v>773</v>
      </c>
      <c r="X4035" t="s">
        <v>19331</v>
      </c>
      <c r="Y4035" t="str">
        <f t="shared" si="882"/>
        <v>junio</v>
      </c>
      <c r="Z4035">
        <f>YEAR(BD_PONDERACIONES[[#This Row],[Fecha Ejecución del Ticket]])</f>
        <v>2022</v>
      </c>
      <c r="AA4035" t="str">
        <f t="shared" si="884"/>
        <v>noviembre</v>
      </c>
      <c r="AB4035">
        <f>YEAR(BD_PONDERACIONES[[#This Row],[Fecha de Inspección]])</f>
        <v>2022</v>
      </c>
      <c r="AC4035">
        <f t="shared" si="885"/>
        <v>0.5</v>
      </c>
      <c r="AD4035">
        <f t="shared" si="886"/>
        <v>0.5</v>
      </c>
      <c r="AE4035">
        <f t="shared" si="887"/>
        <v>0.5</v>
      </c>
      <c r="AF4035">
        <f t="shared" si="888"/>
        <v>0.5</v>
      </c>
      <c r="AG4035">
        <f t="shared" si="889"/>
        <v>0.5</v>
      </c>
      <c r="AH4035">
        <f t="shared" si="890"/>
        <v>0.5</v>
      </c>
      <c r="AI4035">
        <f t="shared" si="891"/>
        <v>0.25</v>
      </c>
      <c r="AJ4035">
        <f t="shared" si="892"/>
        <v>0.25</v>
      </c>
      <c r="AK4035">
        <f t="shared" si="893"/>
        <v>0.5</v>
      </c>
      <c r="AL4035">
        <f t="shared" si="894"/>
        <v>0</v>
      </c>
      <c r="AM4035">
        <f t="shared" si="895"/>
        <v>0</v>
      </c>
      <c r="AN4035" s="6">
        <f t="shared" si="883"/>
        <v>0.8</v>
      </c>
      <c r="AO4035" t="str">
        <f>VLOOKUP(BD_PONDERACIONES[[#This Row],[Comuna]],Tabla3[#All],2,0)</f>
        <v>Florida</v>
      </c>
    </row>
    <row r="4036" spans="1:41" x14ac:dyDescent="0.35">
      <c r="A4036" t="s">
        <v>19332</v>
      </c>
      <c r="B4036" t="s">
        <v>19333</v>
      </c>
      <c r="C4036" t="s">
        <v>19334</v>
      </c>
      <c r="D4036" s="5">
        <v>44889</v>
      </c>
      <c r="E4036" s="5">
        <v>44725</v>
      </c>
      <c r="F4036" t="s">
        <v>753</v>
      </c>
      <c r="G4036" t="s">
        <v>19335</v>
      </c>
      <c r="H4036" t="s">
        <v>3783</v>
      </c>
      <c r="J4036" t="s">
        <v>756</v>
      </c>
      <c r="K4036" t="s">
        <v>756</v>
      </c>
      <c r="L4036" t="s">
        <v>757</v>
      </c>
      <c r="M4036" t="s">
        <v>757</v>
      </c>
      <c r="N4036" t="s">
        <v>756</v>
      </c>
      <c r="O4036" t="s">
        <v>756</v>
      </c>
      <c r="P4036" t="s">
        <v>758</v>
      </c>
      <c r="Q4036" t="s">
        <v>759</v>
      </c>
      <c r="R4036" t="s">
        <v>759</v>
      </c>
      <c r="S4036" t="s">
        <v>757</v>
      </c>
      <c r="T4036" t="s">
        <v>757</v>
      </c>
      <c r="U4036" t="s">
        <v>757</v>
      </c>
      <c r="V4036" t="s">
        <v>756</v>
      </c>
      <c r="W4036" t="s">
        <v>756</v>
      </c>
      <c r="X4036" t="s">
        <v>16467</v>
      </c>
      <c r="Y4036" t="str">
        <f t="shared" si="882"/>
        <v>junio</v>
      </c>
      <c r="Z4036">
        <f>YEAR(BD_PONDERACIONES[[#This Row],[Fecha Ejecución del Ticket]])</f>
        <v>2022</v>
      </c>
      <c r="AA4036" t="str">
        <f t="shared" si="884"/>
        <v>noviembre</v>
      </c>
      <c r="AB4036">
        <f>YEAR(BD_PONDERACIONES[[#This Row],[Fecha de Inspección]])</f>
        <v>2022</v>
      </c>
      <c r="AC4036">
        <f t="shared" si="885"/>
        <v>0.5</v>
      </c>
      <c r="AD4036">
        <f t="shared" si="886"/>
        <v>0.5</v>
      </c>
      <c r="AE4036">
        <f t="shared" si="887"/>
        <v>0.5</v>
      </c>
      <c r="AF4036">
        <f t="shared" si="888"/>
        <v>0.5</v>
      </c>
      <c r="AG4036">
        <f t="shared" si="889"/>
        <v>0.5</v>
      </c>
      <c r="AH4036">
        <f t="shared" si="890"/>
        <v>0.5</v>
      </c>
      <c r="AI4036">
        <f t="shared" si="891"/>
        <v>0.25</v>
      </c>
      <c r="AJ4036">
        <f t="shared" si="892"/>
        <v>0.25</v>
      </c>
      <c r="AK4036">
        <f t="shared" si="893"/>
        <v>0.5</v>
      </c>
      <c r="AL4036">
        <f t="shared" si="894"/>
        <v>0.5</v>
      </c>
      <c r="AM4036">
        <f t="shared" si="895"/>
        <v>0.5</v>
      </c>
      <c r="AN4036" s="6">
        <f t="shared" si="883"/>
        <v>1</v>
      </c>
      <c r="AO4036" t="str">
        <f>VLOOKUP(BD_PONDERACIONES[[#This Row],[Comuna]],Tabla3[#All],2,0)</f>
        <v>Florida</v>
      </c>
    </row>
    <row r="4037" spans="1:41" x14ac:dyDescent="0.35">
      <c r="A4037" t="s">
        <v>19336</v>
      </c>
      <c r="B4037" t="s">
        <v>19337</v>
      </c>
      <c r="C4037" t="s">
        <v>19338</v>
      </c>
      <c r="D4037" s="5">
        <v>44889</v>
      </c>
      <c r="E4037" s="5">
        <v>44737</v>
      </c>
      <c r="F4037" t="s">
        <v>763</v>
      </c>
      <c r="G4037" t="s">
        <v>19339</v>
      </c>
      <c r="H4037" t="s">
        <v>1389</v>
      </c>
      <c r="J4037" t="s">
        <v>756</v>
      </c>
      <c r="K4037" t="s">
        <v>756</v>
      </c>
      <c r="L4037" t="s">
        <v>757</v>
      </c>
      <c r="M4037" t="s">
        <v>757</v>
      </c>
      <c r="N4037" t="s">
        <v>756</v>
      </c>
      <c r="O4037" t="s">
        <v>756</v>
      </c>
      <c r="P4037" t="s">
        <v>758</v>
      </c>
      <c r="Q4037" t="s">
        <v>759</v>
      </c>
      <c r="R4037" t="s">
        <v>759</v>
      </c>
      <c r="S4037" t="s">
        <v>757</v>
      </c>
      <c r="T4037" t="s">
        <v>757</v>
      </c>
      <c r="U4037" t="s">
        <v>757</v>
      </c>
      <c r="V4037" t="s">
        <v>773</v>
      </c>
      <c r="W4037" t="s">
        <v>773</v>
      </c>
      <c r="X4037" t="s">
        <v>19340</v>
      </c>
      <c r="Y4037" t="str">
        <f t="shared" si="882"/>
        <v>junio</v>
      </c>
      <c r="Z4037">
        <f>YEAR(BD_PONDERACIONES[[#This Row],[Fecha Ejecución del Ticket]])</f>
        <v>2022</v>
      </c>
      <c r="AA4037" t="str">
        <f t="shared" si="884"/>
        <v>noviembre</v>
      </c>
      <c r="AB4037">
        <f>YEAR(BD_PONDERACIONES[[#This Row],[Fecha de Inspección]])</f>
        <v>2022</v>
      </c>
      <c r="AC4037">
        <f t="shared" si="885"/>
        <v>0.5</v>
      </c>
      <c r="AD4037">
        <f t="shared" si="886"/>
        <v>0.5</v>
      </c>
      <c r="AE4037">
        <f t="shared" si="887"/>
        <v>0.5</v>
      </c>
      <c r="AF4037">
        <f t="shared" si="888"/>
        <v>0.5</v>
      </c>
      <c r="AG4037">
        <f t="shared" si="889"/>
        <v>0.5</v>
      </c>
      <c r="AH4037">
        <f t="shared" si="890"/>
        <v>0.5</v>
      </c>
      <c r="AI4037">
        <f t="shared" si="891"/>
        <v>0.25</v>
      </c>
      <c r="AJ4037">
        <f t="shared" si="892"/>
        <v>0.25</v>
      </c>
      <c r="AK4037">
        <f t="shared" si="893"/>
        <v>0.5</v>
      </c>
      <c r="AL4037">
        <f t="shared" si="894"/>
        <v>0</v>
      </c>
      <c r="AM4037">
        <f t="shared" si="895"/>
        <v>0</v>
      </c>
      <c r="AN4037" s="6">
        <f t="shared" si="883"/>
        <v>0.8</v>
      </c>
      <c r="AO4037" t="str">
        <f>VLOOKUP(BD_PONDERACIONES[[#This Row],[Comuna]],Tabla3[#All],2,0)</f>
        <v>Florida</v>
      </c>
    </row>
    <row r="4038" spans="1:41" x14ac:dyDescent="0.35">
      <c r="A4038" t="s">
        <v>19341</v>
      </c>
      <c r="B4038" t="s">
        <v>19342</v>
      </c>
      <c r="C4038" t="s">
        <v>19343</v>
      </c>
      <c r="D4038" s="5">
        <v>44889</v>
      </c>
      <c r="E4038" s="5">
        <v>44723</v>
      </c>
      <c r="F4038" t="s">
        <v>753</v>
      </c>
      <c r="G4038" t="s">
        <v>19344</v>
      </c>
      <c r="H4038" t="s">
        <v>3783</v>
      </c>
      <c r="J4038" t="s">
        <v>756</v>
      </c>
      <c r="K4038" t="s">
        <v>756</v>
      </c>
      <c r="L4038" t="s">
        <v>757</v>
      </c>
      <c r="M4038" t="s">
        <v>757</v>
      </c>
      <c r="N4038" t="s">
        <v>756</v>
      </c>
      <c r="O4038" t="s">
        <v>756</v>
      </c>
      <c r="P4038" t="s">
        <v>758</v>
      </c>
      <c r="Q4038" t="s">
        <v>759</v>
      </c>
      <c r="R4038" t="s">
        <v>759</v>
      </c>
      <c r="S4038" t="s">
        <v>757</v>
      </c>
      <c r="T4038" t="s">
        <v>757</v>
      </c>
      <c r="U4038" t="s">
        <v>757</v>
      </c>
      <c r="V4038" t="s">
        <v>756</v>
      </c>
      <c r="W4038" t="s">
        <v>756</v>
      </c>
      <c r="X4038" t="s">
        <v>19345</v>
      </c>
      <c r="Y4038" t="str">
        <f t="shared" si="882"/>
        <v>junio</v>
      </c>
      <c r="Z4038">
        <f>YEAR(BD_PONDERACIONES[[#This Row],[Fecha Ejecución del Ticket]])</f>
        <v>2022</v>
      </c>
      <c r="AA4038" t="str">
        <f t="shared" si="884"/>
        <v>noviembre</v>
      </c>
      <c r="AB4038">
        <f>YEAR(BD_PONDERACIONES[[#This Row],[Fecha de Inspección]])</f>
        <v>2022</v>
      </c>
      <c r="AC4038">
        <f t="shared" si="885"/>
        <v>0.5</v>
      </c>
      <c r="AD4038">
        <f t="shared" si="886"/>
        <v>0.5</v>
      </c>
      <c r="AE4038">
        <f t="shared" si="887"/>
        <v>0.5</v>
      </c>
      <c r="AF4038">
        <f t="shared" si="888"/>
        <v>0.5</v>
      </c>
      <c r="AG4038">
        <f t="shared" si="889"/>
        <v>0.5</v>
      </c>
      <c r="AH4038">
        <f t="shared" si="890"/>
        <v>0.5</v>
      </c>
      <c r="AI4038">
        <f t="shared" si="891"/>
        <v>0.25</v>
      </c>
      <c r="AJ4038">
        <f t="shared" si="892"/>
        <v>0.25</v>
      </c>
      <c r="AK4038">
        <f t="shared" si="893"/>
        <v>0.5</v>
      </c>
      <c r="AL4038">
        <f t="shared" si="894"/>
        <v>0.5</v>
      </c>
      <c r="AM4038">
        <f t="shared" si="895"/>
        <v>0.5</v>
      </c>
      <c r="AN4038" s="6">
        <f t="shared" si="883"/>
        <v>1</v>
      </c>
      <c r="AO4038" t="str">
        <f>VLOOKUP(BD_PONDERACIONES[[#This Row],[Comuna]],Tabla3[#All],2,0)</f>
        <v>Florida</v>
      </c>
    </row>
    <row r="4039" spans="1:41" x14ac:dyDescent="0.35">
      <c r="A4039" t="s">
        <v>19346</v>
      </c>
      <c r="B4039" t="s">
        <v>19347</v>
      </c>
      <c r="C4039" t="s">
        <v>19348</v>
      </c>
      <c r="D4039" s="5">
        <v>44889</v>
      </c>
      <c r="E4039" s="5">
        <v>44737</v>
      </c>
      <c r="F4039" t="s">
        <v>763</v>
      </c>
      <c r="G4039" t="s">
        <v>19349</v>
      </c>
      <c r="H4039" t="s">
        <v>1389</v>
      </c>
      <c r="J4039" t="s">
        <v>756</v>
      </c>
      <c r="K4039" t="s">
        <v>756</v>
      </c>
      <c r="L4039" t="s">
        <v>757</v>
      </c>
      <c r="M4039" t="s">
        <v>757</v>
      </c>
      <c r="N4039" t="s">
        <v>756</v>
      </c>
      <c r="O4039" t="s">
        <v>756</v>
      </c>
      <c r="P4039" t="s">
        <v>758</v>
      </c>
      <c r="Q4039" t="s">
        <v>759</v>
      </c>
      <c r="R4039" t="s">
        <v>759</v>
      </c>
      <c r="S4039" t="s">
        <v>757</v>
      </c>
      <c r="T4039" t="s">
        <v>757</v>
      </c>
      <c r="U4039" t="s">
        <v>757</v>
      </c>
      <c r="V4039" t="s">
        <v>756</v>
      </c>
      <c r="W4039" t="s">
        <v>756</v>
      </c>
      <c r="X4039" t="s">
        <v>19350</v>
      </c>
      <c r="Y4039" t="str">
        <f t="shared" si="882"/>
        <v>junio</v>
      </c>
      <c r="Z4039">
        <f>YEAR(BD_PONDERACIONES[[#This Row],[Fecha Ejecución del Ticket]])</f>
        <v>2022</v>
      </c>
      <c r="AA4039" t="str">
        <f t="shared" si="884"/>
        <v>noviembre</v>
      </c>
      <c r="AB4039">
        <f>YEAR(BD_PONDERACIONES[[#This Row],[Fecha de Inspección]])</f>
        <v>2022</v>
      </c>
      <c r="AC4039">
        <f t="shared" si="885"/>
        <v>0.5</v>
      </c>
      <c r="AD4039">
        <f t="shared" si="886"/>
        <v>0.5</v>
      </c>
      <c r="AE4039">
        <f t="shared" si="887"/>
        <v>0.5</v>
      </c>
      <c r="AF4039">
        <f t="shared" si="888"/>
        <v>0.5</v>
      </c>
      <c r="AG4039">
        <f t="shared" si="889"/>
        <v>0.5</v>
      </c>
      <c r="AH4039">
        <f t="shared" si="890"/>
        <v>0.5</v>
      </c>
      <c r="AI4039">
        <f t="shared" si="891"/>
        <v>0.25</v>
      </c>
      <c r="AJ4039">
        <f t="shared" si="892"/>
        <v>0.25</v>
      </c>
      <c r="AK4039">
        <f t="shared" si="893"/>
        <v>0.5</v>
      </c>
      <c r="AL4039">
        <f t="shared" si="894"/>
        <v>0.5</v>
      </c>
      <c r="AM4039">
        <f t="shared" si="895"/>
        <v>0.5</v>
      </c>
      <c r="AN4039" s="6">
        <f t="shared" si="883"/>
        <v>1</v>
      </c>
      <c r="AO4039" t="str">
        <f>VLOOKUP(BD_PONDERACIONES[[#This Row],[Comuna]],Tabla3[#All],2,0)</f>
        <v>Florida</v>
      </c>
    </row>
    <row r="4040" spans="1:41" x14ac:dyDescent="0.35">
      <c r="A4040" t="s">
        <v>19351</v>
      </c>
      <c r="B4040" t="s">
        <v>19352</v>
      </c>
      <c r="C4040" t="s">
        <v>19353</v>
      </c>
      <c r="D4040" s="5">
        <v>44889</v>
      </c>
      <c r="E4040" s="5">
        <v>44724</v>
      </c>
      <c r="F4040" t="s">
        <v>753</v>
      </c>
      <c r="G4040" t="s">
        <v>19354</v>
      </c>
      <c r="H4040" t="s">
        <v>3783</v>
      </c>
      <c r="J4040" t="s">
        <v>756</v>
      </c>
      <c r="K4040" t="s">
        <v>756</v>
      </c>
      <c r="L4040" t="s">
        <v>757</v>
      </c>
      <c r="M4040" t="s">
        <v>757</v>
      </c>
      <c r="N4040" t="s">
        <v>756</v>
      </c>
      <c r="O4040" t="s">
        <v>756</v>
      </c>
      <c r="P4040" t="s">
        <v>765</v>
      </c>
      <c r="Q4040" t="s">
        <v>759</v>
      </c>
      <c r="R4040" t="s">
        <v>759</v>
      </c>
      <c r="S4040" t="s">
        <v>757</v>
      </c>
      <c r="T4040" t="s">
        <v>757</v>
      </c>
      <c r="U4040" t="s">
        <v>756</v>
      </c>
      <c r="V4040" t="s">
        <v>756</v>
      </c>
      <c r="W4040" t="s">
        <v>756</v>
      </c>
      <c r="X4040" t="s">
        <v>19355</v>
      </c>
      <c r="Y4040" t="str">
        <f t="shared" si="882"/>
        <v>junio</v>
      </c>
      <c r="Z4040">
        <f>YEAR(BD_PONDERACIONES[[#This Row],[Fecha Ejecución del Ticket]])</f>
        <v>2022</v>
      </c>
      <c r="AA4040" t="str">
        <f t="shared" si="884"/>
        <v>noviembre</v>
      </c>
      <c r="AB4040">
        <f>YEAR(BD_PONDERACIONES[[#This Row],[Fecha de Inspección]])</f>
        <v>2022</v>
      </c>
      <c r="AC4040">
        <f t="shared" si="885"/>
        <v>0.5</v>
      </c>
      <c r="AD4040">
        <f t="shared" si="886"/>
        <v>0.5</v>
      </c>
      <c r="AE4040">
        <f t="shared" si="887"/>
        <v>0.5</v>
      </c>
      <c r="AF4040">
        <f t="shared" si="888"/>
        <v>0.5</v>
      </c>
      <c r="AG4040">
        <f t="shared" si="889"/>
        <v>0.5</v>
      </c>
      <c r="AH4040">
        <f t="shared" si="890"/>
        <v>0.5</v>
      </c>
      <c r="AI4040">
        <f t="shared" si="891"/>
        <v>0.25</v>
      </c>
      <c r="AJ4040">
        <f t="shared" si="892"/>
        <v>0.25</v>
      </c>
      <c r="AK4040">
        <f t="shared" si="893"/>
        <v>0.5</v>
      </c>
      <c r="AL4040">
        <f t="shared" si="894"/>
        <v>0.5</v>
      </c>
      <c r="AM4040">
        <f t="shared" si="895"/>
        <v>0.5</v>
      </c>
      <c r="AN4040" s="6">
        <f t="shared" si="883"/>
        <v>1</v>
      </c>
      <c r="AO4040" t="str">
        <f>VLOOKUP(BD_PONDERACIONES[[#This Row],[Comuna]],Tabla3[#All],2,0)</f>
        <v>Florida</v>
      </c>
    </row>
    <row r="4041" spans="1:41" x14ac:dyDescent="0.35">
      <c r="A4041" t="s">
        <v>19356</v>
      </c>
      <c r="B4041" t="s">
        <v>19357</v>
      </c>
      <c r="C4041" t="s">
        <v>19358</v>
      </c>
      <c r="D4041" s="5">
        <v>44889</v>
      </c>
      <c r="E4041" s="5">
        <v>44738</v>
      </c>
      <c r="F4041" t="s">
        <v>763</v>
      </c>
      <c r="G4041" t="s">
        <v>19359</v>
      </c>
      <c r="H4041" t="s">
        <v>1389</v>
      </c>
      <c r="J4041" t="s">
        <v>756</v>
      </c>
      <c r="K4041" t="s">
        <v>756</v>
      </c>
      <c r="L4041" t="s">
        <v>757</v>
      </c>
      <c r="M4041" t="s">
        <v>757</v>
      </c>
      <c r="N4041" t="s">
        <v>756</v>
      </c>
      <c r="O4041" t="s">
        <v>756</v>
      </c>
      <c r="P4041" t="s">
        <v>758</v>
      </c>
      <c r="Q4041" t="s">
        <v>759</v>
      </c>
      <c r="R4041" t="s">
        <v>759</v>
      </c>
      <c r="S4041" t="s">
        <v>757</v>
      </c>
      <c r="T4041" t="s">
        <v>757</v>
      </c>
      <c r="U4041" t="s">
        <v>757</v>
      </c>
      <c r="V4041" t="s">
        <v>756</v>
      </c>
      <c r="W4041" t="s">
        <v>756</v>
      </c>
      <c r="X4041" t="s">
        <v>4617</v>
      </c>
      <c r="Y4041" t="str">
        <f t="shared" si="882"/>
        <v>junio</v>
      </c>
      <c r="Z4041">
        <f>YEAR(BD_PONDERACIONES[[#This Row],[Fecha Ejecución del Ticket]])</f>
        <v>2022</v>
      </c>
      <c r="AA4041" t="str">
        <f t="shared" si="884"/>
        <v>noviembre</v>
      </c>
      <c r="AB4041">
        <f>YEAR(BD_PONDERACIONES[[#This Row],[Fecha de Inspección]])</f>
        <v>2022</v>
      </c>
      <c r="AC4041">
        <f t="shared" si="885"/>
        <v>0.5</v>
      </c>
      <c r="AD4041">
        <f t="shared" si="886"/>
        <v>0.5</v>
      </c>
      <c r="AE4041">
        <f t="shared" si="887"/>
        <v>0.5</v>
      </c>
      <c r="AF4041">
        <f t="shared" si="888"/>
        <v>0.5</v>
      </c>
      <c r="AG4041">
        <f t="shared" si="889"/>
        <v>0.5</v>
      </c>
      <c r="AH4041">
        <f t="shared" si="890"/>
        <v>0.5</v>
      </c>
      <c r="AI4041">
        <f t="shared" si="891"/>
        <v>0.25</v>
      </c>
      <c r="AJ4041">
        <f t="shared" si="892"/>
        <v>0.25</v>
      </c>
      <c r="AK4041">
        <f t="shared" si="893"/>
        <v>0.5</v>
      </c>
      <c r="AL4041">
        <f t="shared" si="894"/>
        <v>0.5</v>
      </c>
      <c r="AM4041">
        <f t="shared" si="895"/>
        <v>0.5</v>
      </c>
      <c r="AN4041" s="6">
        <f t="shared" si="883"/>
        <v>1</v>
      </c>
      <c r="AO4041" t="str">
        <f>VLOOKUP(BD_PONDERACIONES[[#This Row],[Comuna]],Tabla3[#All],2,0)</f>
        <v>Florida</v>
      </c>
    </row>
    <row r="4042" spans="1:41" x14ac:dyDescent="0.35">
      <c r="A4042" t="s">
        <v>19360</v>
      </c>
      <c r="B4042" t="s">
        <v>19361</v>
      </c>
      <c r="C4042" t="s">
        <v>19362</v>
      </c>
      <c r="D4042" s="5">
        <v>44889</v>
      </c>
      <c r="E4042" s="5">
        <v>44738</v>
      </c>
      <c r="F4042" t="s">
        <v>763</v>
      </c>
      <c r="G4042" t="s">
        <v>19363</v>
      </c>
      <c r="H4042" t="s">
        <v>1389</v>
      </c>
      <c r="J4042" t="s">
        <v>756</v>
      </c>
      <c r="K4042" t="s">
        <v>756</v>
      </c>
      <c r="L4042" t="s">
        <v>757</v>
      </c>
      <c r="M4042" t="s">
        <v>757</v>
      </c>
      <c r="N4042" t="s">
        <v>756</v>
      </c>
      <c r="O4042" t="s">
        <v>756</v>
      </c>
      <c r="P4042" t="s">
        <v>758</v>
      </c>
      <c r="Q4042" t="s">
        <v>759</v>
      </c>
      <c r="R4042" t="s">
        <v>759</v>
      </c>
      <c r="S4042" t="s">
        <v>757</v>
      </c>
      <c r="T4042" t="s">
        <v>757</v>
      </c>
      <c r="U4042" t="s">
        <v>757</v>
      </c>
      <c r="V4042" t="s">
        <v>768</v>
      </c>
      <c r="W4042" t="s">
        <v>768</v>
      </c>
      <c r="X4042" t="s">
        <v>19364</v>
      </c>
      <c r="Y4042" t="str">
        <f t="shared" si="882"/>
        <v>junio</v>
      </c>
      <c r="Z4042">
        <f>YEAR(BD_PONDERACIONES[[#This Row],[Fecha Ejecución del Ticket]])</f>
        <v>2022</v>
      </c>
      <c r="AA4042" t="str">
        <f t="shared" si="884"/>
        <v>noviembre</v>
      </c>
      <c r="AB4042">
        <f>YEAR(BD_PONDERACIONES[[#This Row],[Fecha de Inspección]])</f>
        <v>2022</v>
      </c>
      <c r="AC4042">
        <f t="shared" si="885"/>
        <v>0.5</v>
      </c>
      <c r="AD4042">
        <f t="shared" si="886"/>
        <v>0.5</v>
      </c>
      <c r="AE4042">
        <f t="shared" si="887"/>
        <v>0.5</v>
      </c>
      <c r="AF4042">
        <f t="shared" si="888"/>
        <v>0.5</v>
      </c>
      <c r="AG4042">
        <f t="shared" si="889"/>
        <v>0.5</v>
      </c>
      <c r="AH4042">
        <f t="shared" si="890"/>
        <v>0.5</v>
      </c>
      <c r="AI4042">
        <f t="shared" si="891"/>
        <v>0.25</v>
      </c>
      <c r="AJ4042">
        <f t="shared" si="892"/>
        <v>0.25</v>
      </c>
      <c r="AK4042">
        <f t="shared" si="893"/>
        <v>0.5</v>
      </c>
      <c r="AL4042">
        <f t="shared" si="894"/>
        <v>0.17499999999999999</v>
      </c>
      <c r="AM4042">
        <f t="shared" si="895"/>
        <v>0.17499999999999999</v>
      </c>
      <c r="AN4042" s="6">
        <f t="shared" si="883"/>
        <v>0.87</v>
      </c>
      <c r="AO4042" t="str">
        <f>VLOOKUP(BD_PONDERACIONES[[#This Row],[Comuna]],Tabla3[#All],2,0)</f>
        <v>Florida</v>
      </c>
    </row>
    <row r="4043" spans="1:41" x14ac:dyDescent="0.35">
      <c r="A4043" t="s">
        <v>19365</v>
      </c>
      <c r="B4043" t="s">
        <v>19366</v>
      </c>
      <c r="C4043" t="s">
        <v>19367</v>
      </c>
      <c r="D4043" s="5">
        <v>44889</v>
      </c>
      <c r="E4043" s="5">
        <v>44739</v>
      </c>
      <c r="F4043" t="s">
        <v>763</v>
      </c>
      <c r="G4043" t="s">
        <v>19368</v>
      </c>
      <c r="H4043" t="s">
        <v>1389</v>
      </c>
      <c r="J4043" t="s">
        <v>756</v>
      </c>
      <c r="K4043" t="s">
        <v>756</v>
      </c>
      <c r="L4043" t="s">
        <v>757</v>
      </c>
      <c r="M4043" t="s">
        <v>757</v>
      </c>
      <c r="N4043" t="s">
        <v>756</v>
      </c>
      <c r="O4043" t="s">
        <v>756</v>
      </c>
      <c r="P4043" t="s">
        <v>758</v>
      </c>
      <c r="Q4043" t="s">
        <v>759</v>
      </c>
      <c r="R4043" t="s">
        <v>759</v>
      </c>
      <c r="S4043" t="s">
        <v>757</v>
      </c>
      <c r="T4043" t="s">
        <v>757</v>
      </c>
      <c r="U4043" t="s">
        <v>757</v>
      </c>
      <c r="V4043" t="s">
        <v>756</v>
      </c>
      <c r="W4043" t="s">
        <v>756</v>
      </c>
      <c r="X4043" t="s">
        <v>17546</v>
      </c>
      <c r="Y4043" t="str">
        <f t="shared" si="882"/>
        <v>junio</v>
      </c>
      <c r="Z4043">
        <f>YEAR(BD_PONDERACIONES[[#This Row],[Fecha Ejecución del Ticket]])</f>
        <v>2022</v>
      </c>
      <c r="AA4043" t="str">
        <f t="shared" si="884"/>
        <v>noviembre</v>
      </c>
      <c r="AB4043">
        <f>YEAR(BD_PONDERACIONES[[#This Row],[Fecha de Inspección]])</f>
        <v>2022</v>
      </c>
      <c r="AC4043">
        <f t="shared" si="885"/>
        <v>0.5</v>
      </c>
      <c r="AD4043">
        <f t="shared" si="886"/>
        <v>0.5</v>
      </c>
      <c r="AE4043">
        <f t="shared" si="887"/>
        <v>0.5</v>
      </c>
      <c r="AF4043">
        <f t="shared" si="888"/>
        <v>0.5</v>
      </c>
      <c r="AG4043">
        <f t="shared" si="889"/>
        <v>0.5</v>
      </c>
      <c r="AH4043">
        <f t="shared" si="890"/>
        <v>0.5</v>
      </c>
      <c r="AI4043">
        <f t="shared" si="891"/>
        <v>0.25</v>
      </c>
      <c r="AJ4043">
        <f t="shared" si="892"/>
        <v>0.25</v>
      </c>
      <c r="AK4043">
        <f t="shared" si="893"/>
        <v>0.5</v>
      </c>
      <c r="AL4043">
        <f t="shared" si="894"/>
        <v>0.5</v>
      </c>
      <c r="AM4043">
        <f t="shared" si="895"/>
        <v>0.5</v>
      </c>
      <c r="AN4043" s="6">
        <f t="shared" si="883"/>
        <v>1</v>
      </c>
      <c r="AO4043" t="str">
        <f>VLOOKUP(BD_PONDERACIONES[[#This Row],[Comuna]],Tabla3[#All],2,0)</f>
        <v>Florida</v>
      </c>
    </row>
    <row r="4044" spans="1:41" x14ac:dyDescent="0.35">
      <c r="A4044" t="s">
        <v>19369</v>
      </c>
      <c r="B4044" t="s">
        <v>19370</v>
      </c>
      <c r="C4044" t="s">
        <v>19371</v>
      </c>
      <c r="D4044" s="5">
        <v>44889</v>
      </c>
      <c r="E4044" s="5">
        <v>44738</v>
      </c>
      <c r="F4044" t="s">
        <v>763</v>
      </c>
      <c r="G4044" t="s">
        <v>19372</v>
      </c>
      <c r="H4044" t="s">
        <v>1389</v>
      </c>
      <c r="J4044" t="s">
        <v>756</v>
      </c>
      <c r="K4044" t="s">
        <v>756</v>
      </c>
      <c r="L4044" t="s">
        <v>757</v>
      </c>
      <c r="M4044" t="s">
        <v>757</v>
      </c>
      <c r="N4044" t="s">
        <v>756</v>
      </c>
      <c r="O4044" t="s">
        <v>756</v>
      </c>
      <c r="P4044" t="s">
        <v>758</v>
      </c>
      <c r="Q4044" t="s">
        <v>759</v>
      </c>
      <c r="R4044" t="s">
        <v>759</v>
      </c>
      <c r="S4044" t="s">
        <v>757</v>
      </c>
      <c r="T4044" t="s">
        <v>757</v>
      </c>
      <c r="U4044" t="s">
        <v>757</v>
      </c>
      <c r="V4044" t="s">
        <v>756</v>
      </c>
      <c r="W4044" t="s">
        <v>768</v>
      </c>
      <c r="X4044" t="s">
        <v>16423</v>
      </c>
      <c r="Y4044" t="str">
        <f t="shared" si="882"/>
        <v>junio</v>
      </c>
      <c r="Z4044">
        <f>YEAR(BD_PONDERACIONES[[#This Row],[Fecha Ejecución del Ticket]])</f>
        <v>2022</v>
      </c>
      <c r="AA4044" t="str">
        <f t="shared" si="884"/>
        <v>noviembre</v>
      </c>
      <c r="AB4044">
        <f>YEAR(BD_PONDERACIONES[[#This Row],[Fecha de Inspección]])</f>
        <v>2022</v>
      </c>
      <c r="AC4044">
        <f t="shared" si="885"/>
        <v>0.5</v>
      </c>
      <c r="AD4044">
        <f t="shared" si="886"/>
        <v>0.5</v>
      </c>
      <c r="AE4044">
        <f t="shared" si="887"/>
        <v>0.5</v>
      </c>
      <c r="AF4044">
        <f t="shared" si="888"/>
        <v>0.5</v>
      </c>
      <c r="AG4044">
        <f t="shared" si="889"/>
        <v>0.5</v>
      </c>
      <c r="AH4044">
        <f t="shared" si="890"/>
        <v>0.5</v>
      </c>
      <c r="AI4044">
        <f t="shared" si="891"/>
        <v>0.25</v>
      </c>
      <c r="AJ4044">
        <f t="shared" si="892"/>
        <v>0.25</v>
      </c>
      <c r="AK4044">
        <f t="shared" si="893"/>
        <v>0.5</v>
      </c>
      <c r="AL4044">
        <f t="shared" si="894"/>
        <v>0.5</v>
      </c>
      <c r="AM4044">
        <f t="shared" si="895"/>
        <v>0.17499999999999999</v>
      </c>
      <c r="AN4044" s="6">
        <f t="shared" si="883"/>
        <v>0.93500000000000005</v>
      </c>
      <c r="AO4044" t="str">
        <f>VLOOKUP(BD_PONDERACIONES[[#This Row],[Comuna]],Tabla3[#All],2,0)</f>
        <v>Florida</v>
      </c>
    </row>
    <row r="4045" spans="1:41" x14ac:dyDescent="0.35">
      <c r="A4045" t="s">
        <v>19373</v>
      </c>
      <c r="B4045" t="s">
        <v>19374</v>
      </c>
      <c r="C4045" t="s">
        <v>19375</v>
      </c>
      <c r="D4045" s="5">
        <v>44889</v>
      </c>
      <c r="E4045" s="5">
        <v>44732</v>
      </c>
      <c r="F4045" t="s">
        <v>763</v>
      </c>
      <c r="G4045" t="s">
        <v>19376</v>
      </c>
      <c r="H4045" t="s">
        <v>1389</v>
      </c>
      <c r="J4045" t="s">
        <v>756</v>
      </c>
      <c r="K4045" t="s">
        <v>756</v>
      </c>
      <c r="L4045" t="s">
        <v>757</v>
      </c>
      <c r="M4045" t="s">
        <v>757</v>
      </c>
      <c r="N4045" t="s">
        <v>756</v>
      </c>
      <c r="O4045" t="s">
        <v>756</v>
      </c>
      <c r="P4045" t="s">
        <v>758</v>
      </c>
      <c r="Q4045" t="s">
        <v>759</v>
      </c>
      <c r="R4045" t="s">
        <v>759</v>
      </c>
      <c r="S4045" t="s">
        <v>757</v>
      </c>
      <c r="T4045" t="s">
        <v>757</v>
      </c>
      <c r="U4045" t="s">
        <v>757</v>
      </c>
      <c r="V4045" t="s">
        <v>756</v>
      </c>
      <c r="W4045" t="s">
        <v>756</v>
      </c>
      <c r="X4045" t="s">
        <v>1712</v>
      </c>
      <c r="Y4045" t="str">
        <f t="shared" si="882"/>
        <v>junio</v>
      </c>
      <c r="Z4045">
        <f>YEAR(BD_PONDERACIONES[[#This Row],[Fecha Ejecución del Ticket]])</f>
        <v>2022</v>
      </c>
      <c r="AA4045" t="str">
        <f t="shared" si="884"/>
        <v>noviembre</v>
      </c>
      <c r="AB4045">
        <f>YEAR(BD_PONDERACIONES[[#This Row],[Fecha de Inspección]])</f>
        <v>2022</v>
      </c>
      <c r="AC4045">
        <f t="shared" si="885"/>
        <v>0.5</v>
      </c>
      <c r="AD4045">
        <f t="shared" si="886"/>
        <v>0.5</v>
      </c>
      <c r="AE4045">
        <f t="shared" si="887"/>
        <v>0.5</v>
      </c>
      <c r="AF4045">
        <f t="shared" si="888"/>
        <v>0.5</v>
      </c>
      <c r="AG4045">
        <f t="shared" si="889"/>
        <v>0.5</v>
      </c>
      <c r="AH4045">
        <f t="shared" si="890"/>
        <v>0.5</v>
      </c>
      <c r="AI4045">
        <f t="shared" si="891"/>
        <v>0.25</v>
      </c>
      <c r="AJ4045">
        <f t="shared" si="892"/>
        <v>0.25</v>
      </c>
      <c r="AK4045">
        <f t="shared" si="893"/>
        <v>0.5</v>
      </c>
      <c r="AL4045">
        <f t="shared" si="894"/>
        <v>0.5</v>
      </c>
      <c r="AM4045">
        <f t="shared" si="895"/>
        <v>0.5</v>
      </c>
      <c r="AN4045" s="6">
        <f t="shared" si="883"/>
        <v>1</v>
      </c>
      <c r="AO4045" t="str">
        <f>VLOOKUP(BD_PONDERACIONES[[#This Row],[Comuna]],Tabla3[#All],2,0)</f>
        <v>Florida</v>
      </c>
    </row>
    <row r="4046" spans="1:41" x14ac:dyDescent="0.35">
      <c r="A4046" t="s">
        <v>19377</v>
      </c>
      <c r="B4046" t="s">
        <v>19378</v>
      </c>
      <c r="C4046" t="s">
        <v>19379</v>
      </c>
      <c r="D4046" s="5">
        <v>44889</v>
      </c>
      <c r="E4046" s="5">
        <v>44738</v>
      </c>
      <c r="F4046" t="s">
        <v>763</v>
      </c>
      <c r="G4046" t="s">
        <v>19380</v>
      </c>
      <c r="H4046" t="s">
        <v>1389</v>
      </c>
      <c r="J4046" t="s">
        <v>756</v>
      </c>
      <c r="K4046" t="s">
        <v>756</v>
      </c>
      <c r="L4046" t="s">
        <v>757</v>
      </c>
      <c r="M4046" t="s">
        <v>757</v>
      </c>
      <c r="N4046" t="s">
        <v>756</v>
      </c>
      <c r="O4046" t="s">
        <v>756</v>
      </c>
      <c r="P4046" t="s">
        <v>758</v>
      </c>
      <c r="Q4046" t="s">
        <v>759</v>
      </c>
      <c r="R4046" t="s">
        <v>759</v>
      </c>
      <c r="S4046" t="s">
        <v>757</v>
      </c>
      <c r="T4046" t="s">
        <v>757</v>
      </c>
      <c r="U4046" t="s">
        <v>757</v>
      </c>
      <c r="V4046" t="s">
        <v>756</v>
      </c>
      <c r="W4046" t="s">
        <v>756</v>
      </c>
      <c r="X4046" t="s">
        <v>1712</v>
      </c>
      <c r="Y4046" t="str">
        <f t="shared" si="882"/>
        <v>junio</v>
      </c>
      <c r="Z4046">
        <f>YEAR(BD_PONDERACIONES[[#This Row],[Fecha Ejecución del Ticket]])</f>
        <v>2022</v>
      </c>
      <c r="AA4046" t="str">
        <f t="shared" si="884"/>
        <v>noviembre</v>
      </c>
      <c r="AB4046">
        <f>YEAR(BD_PONDERACIONES[[#This Row],[Fecha de Inspección]])</f>
        <v>2022</v>
      </c>
      <c r="AC4046">
        <f t="shared" si="885"/>
        <v>0.5</v>
      </c>
      <c r="AD4046">
        <f t="shared" si="886"/>
        <v>0.5</v>
      </c>
      <c r="AE4046">
        <f t="shared" si="887"/>
        <v>0.5</v>
      </c>
      <c r="AF4046">
        <f t="shared" si="888"/>
        <v>0.5</v>
      </c>
      <c r="AG4046">
        <f t="shared" si="889"/>
        <v>0.5</v>
      </c>
      <c r="AH4046">
        <f t="shared" si="890"/>
        <v>0.5</v>
      </c>
      <c r="AI4046">
        <f t="shared" si="891"/>
        <v>0.25</v>
      </c>
      <c r="AJ4046">
        <f t="shared" si="892"/>
        <v>0.25</v>
      </c>
      <c r="AK4046">
        <f t="shared" si="893"/>
        <v>0.5</v>
      </c>
      <c r="AL4046">
        <f t="shared" si="894"/>
        <v>0.5</v>
      </c>
      <c r="AM4046">
        <f t="shared" si="895"/>
        <v>0.5</v>
      </c>
      <c r="AN4046" s="6">
        <f t="shared" si="883"/>
        <v>1</v>
      </c>
      <c r="AO4046" t="str">
        <f>VLOOKUP(BD_PONDERACIONES[[#This Row],[Comuna]],Tabla3[#All],2,0)</f>
        <v>Florida</v>
      </c>
    </row>
    <row r="4047" spans="1:41" x14ac:dyDescent="0.35">
      <c r="A4047" t="s">
        <v>19381</v>
      </c>
      <c r="B4047" t="s">
        <v>19382</v>
      </c>
      <c r="C4047" t="s">
        <v>19383</v>
      </c>
      <c r="D4047" s="5">
        <v>44889</v>
      </c>
      <c r="E4047" s="5">
        <v>44736</v>
      </c>
      <c r="F4047" t="s">
        <v>763</v>
      </c>
      <c r="G4047" t="s">
        <v>19384</v>
      </c>
      <c r="H4047" t="s">
        <v>1389</v>
      </c>
      <c r="J4047" t="s">
        <v>756</v>
      </c>
      <c r="K4047" t="s">
        <v>756</v>
      </c>
      <c r="L4047" t="s">
        <v>757</v>
      </c>
      <c r="M4047" t="s">
        <v>757</v>
      </c>
      <c r="N4047" t="s">
        <v>756</v>
      </c>
      <c r="O4047" t="s">
        <v>756</v>
      </c>
      <c r="P4047" t="s">
        <v>758</v>
      </c>
      <c r="Q4047" t="s">
        <v>759</v>
      </c>
      <c r="R4047" t="s">
        <v>759</v>
      </c>
      <c r="S4047" t="s">
        <v>757</v>
      </c>
      <c r="T4047" t="s">
        <v>757</v>
      </c>
      <c r="U4047" t="s">
        <v>757</v>
      </c>
      <c r="V4047" t="s">
        <v>756</v>
      </c>
      <c r="W4047" t="s">
        <v>768</v>
      </c>
      <c r="X4047" t="s">
        <v>19095</v>
      </c>
      <c r="Y4047" t="str">
        <f t="shared" si="882"/>
        <v>junio</v>
      </c>
      <c r="Z4047">
        <f>YEAR(BD_PONDERACIONES[[#This Row],[Fecha Ejecución del Ticket]])</f>
        <v>2022</v>
      </c>
      <c r="AA4047" t="str">
        <f t="shared" si="884"/>
        <v>noviembre</v>
      </c>
      <c r="AB4047">
        <f>YEAR(BD_PONDERACIONES[[#This Row],[Fecha de Inspección]])</f>
        <v>2022</v>
      </c>
      <c r="AC4047">
        <f t="shared" si="885"/>
        <v>0.5</v>
      </c>
      <c r="AD4047">
        <f t="shared" si="886"/>
        <v>0.5</v>
      </c>
      <c r="AE4047">
        <f t="shared" si="887"/>
        <v>0.5</v>
      </c>
      <c r="AF4047">
        <f t="shared" si="888"/>
        <v>0.5</v>
      </c>
      <c r="AG4047">
        <f t="shared" si="889"/>
        <v>0.5</v>
      </c>
      <c r="AH4047">
        <f t="shared" si="890"/>
        <v>0.5</v>
      </c>
      <c r="AI4047">
        <f t="shared" si="891"/>
        <v>0.25</v>
      </c>
      <c r="AJ4047">
        <f t="shared" si="892"/>
        <v>0.25</v>
      </c>
      <c r="AK4047">
        <f t="shared" si="893"/>
        <v>0.5</v>
      </c>
      <c r="AL4047">
        <f t="shared" si="894"/>
        <v>0.5</v>
      </c>
      <c r="AM4047">
        <f t="shared" si="895"/>
        <v>0.17499999999999999</v>
      </c>
      <c r="AN4047" s="6">
        <f t="shared" si="883"/>
        <v>0.93500000000000005</v>
      </c>
      <c r="AO4047" t="str">
        <f>VLOOKUP(BD_PONDERACIONES[[#This Row],[Comuna]],Tabla3[#All],2,0)</f>
        <v>Florida</v>
      </c>
    </row>
    <row r="4048" spans="1:41" x14ac:dyDescent="0.35">
      <c r="A4048" t="s">
        <v>19385</v>
      </c>
      <c r="B4048" t="s">
        <v>19386</v>
      </c>
      <c r="C4048" t="s">
        <v>19387</v>
      </c>
      <c r="D4048" s="5">
        <v>44889</v>
      </c>
      <c r="E4048" s="5">
        <v>44738</v>
      </c>
      <c r="F4048" t="s">
        <v>763</v>
      </c>
      <c r="G4048" t="s">
        <v>19388</v>
      </c>
      <c r="H4048" t="s">
        <v>1389</v>
      </c>
      <c r="J4048" t="s">
        <v>756</v>
      </c>
      <c r="K4048" t="s">
        <v>756</v>
      </c>
      <c r="L4048" t="s">
        <v>757</v>
      </c>
      <c r="M4048" t="s">
        <v>757</v>
      </c>
      <c r="N4048" t="s">
        <v>756</v>
      </c>
      <c r="O4048" t="s">
        <v>756</v>
      </c>
      <c r="P4048" t="s">
        <v>758</v>
      </c>
      <c r="Q4048" t="s">
        <v>759</v>
      </c>
      <c r="R4048" t="s">
        <v>759</v>
      </c>
      <c r="S4048" t="s">
        <v>757</v>
      </c>
      <c r="T4048" t="s">
        <v>757</v>
      </c>
      <c r="U4048" t="s">
        <v>757</v>
      </c>
      <c r="V4048" t="s">
        <v>773</v>
      </c>
      <c r="W4048" t="s">
        <v>773</v>
      </c>
      <c r="X4048" t="s">
        <v>19389</v>
      </c>
      <c r="Y4048" t="str">
        <f t="shared" si="882"/>
        <v>junio</v>
      </c>
      <c r="Z4048">
        <f>YEAR(BD_PONDERACIONES[[#This Row],[Fecha Ejecución del Ticket]])</f>
        <v>2022</v>
      </c>
      <c r="AA4048" t="str">
        <f t="shared" si="884"/>
        <v>noviembre</v>
      </c>
      <c r="AB4048">
        <f>YEAR(BD_PONDERACIONES[[#This Row],[Fecha de Inspección]])</f>
        <v>2022</v>
      </c>
      <c r="AC4048">
        <f t="shared" si="885"/>
        <v>0.5</v>
      </c>
      <c r="AD4048">
        <f t="shared" si="886"/>
        <v>0.5</v>
      </c>
      <c r="AE4048">
        <f t="shared" si="887"/>
        <v>0.5</v>
      </c>
      <c r="AF4048">
        <f t="shared" si="888"/>
        <v>0.5</v>
      </c>
      <c r="AG4048">
        <f t="shared" si="889"/>
        <v>0.5</v>
      </c>
      <c r="AH4048">
        <f t="shared" si="890"/>
        <v>0.5</v>
      </c>
      <c r="AI4048">
        <f t="shared" si="891"/>
        <v>0.25</v>
      </c>
      <c r="AJ4048">
        <f t="shared" si="892"/>
        <v>0.25</v>
      </c>
      <c r="AK4048">
        <f t="shared" si="893"/>
        <v>0.5</v>
      </c>
      <c r="AL4048">
        <f t="shared" si="894"/>
        <v>0</v>
      </c>
      <c r="AM4048">
        <f t="shared" si="895"/>
        <v>0</v>
      </c>
      <c r="AN4048" s="6">
        <f t="shared" si="883"/>
        <v>0.8</v>
      </c>
      <c r="AO4048" t="str">
        <f>VLOOKUP(BD_PONDERACIONES[[#This Row],[Comuna]],Tabla3[#All],2,0)</f>
        <v>Florida</v>
      </c>
    </row>
    <row r="4049" spans="1:41" x14ac:dyDescent="0.35">
      <c r="A4049" t="s">
        <v>19390</v>
      </c>
      <c r="B4049" t="s">
        <v>19391</v>
      </c>
      <c r="C4049" t="s">
        <v>19392</v>
      </c>
      <c r="D4049" s="5">
        <v>44890</v>
      </c>
      <c r="E4049" s="5">
        <v>44848</v>
      </c>
      <c r="F4049" t="s">
        <v>763</v>
      </c>
      <c r="G4049" t="s">
        <v>19393</v>
      </c>
      <c r="H4049" t="s">
        <v>755</v>
      </c>
      <c r="J4049" t="s">
        <v>756</v>
      </c>
      <c r="K4049" t="s">
        <v>756</v>
      </c>
      <c r="L4049" t="s">
        <v>757</v>
      </c>
      <c r="M4049" t="s">
        <v>757</v>
      </c>
      <c r="N4049" t="s">
        <v>756</v>
      </c>
      <c r="O4049" t="s">
        <v>756</v>
      </c>
      <c r="P4049" t="s">
        <v>758</v>
      </c>
      <c r="Q4049" t="s">
        <v>759</v>
      </c>
      <c r="R4049" t="s">
        <v>759</v>
      </c>
      <c r="S4049" t="s">
        <v>757</v>
      </c>
      <c r="T4049" t="s">
        <v>757</v>
      </c>
      <c r="U4049" t="s">
        <v>757</v>
      </c>
      <c r="V4049" t="s">
        <v>773</v>
      </c>
      <c r="W4049" t="s">
        <v>773</v>
      </c>
      <c r="X4049" t="s">
        <v>16423</v>
      </c>
      <c r="Y4049" t="str">
        <f t="shared" ref="Y4049:Y4112" si="896">TEXT(E4049,"MMMM")</f>
        <v>octubre</v>
      </c>
      <c r="Z4049">
        <f>YEAR(BD_PONDERACIONES[[#This Row],[Fecha Ejecución del Ticket]])</f>
        <v>2022</v>
      </c>
      <c r="AA4049" t="str">
        <f t="shared" si="884"/>
        <v>noviembre</v>
      </c>
      <c r="AB4049">
        <f>YEAR(BD_PONDERACIONES[[#This Row],[Fecha de Inspección]])</f>
        <v>2022</v>
      </c>
      <c r="AC4049">
        <f t="shared" si="885"/>
        <v>0.5</v>
      </c>
      <c r="AD4049">
        <f t="shared" si="886"/>
        <v>0.5</v>
      </c>
      <c r="AE4049">
        <f t="shared" si="887"/>
        <v>0.5</v>
      </c>
      <c r="AF4049">
        <f t="shared" si="888"/>
        <v>0.5</v>
      </c>
      <c r="AG4049">
        <f t="shared" si="889"/>
        <v>0.5</v>
      </c>
      <c r="AH4049">
        <f t="shared" si="890"/>
        <v>0.5</v>
      </c>
      <c r="AI4049">
        <f t="shared" si="891"/>
        <v>0.25</v>
      </c>
      <c r="AJ4049">
        <f t="shared" si="892"/>
        <v>0.25</v>
      </c>
      <c r="AK4049">
        <f t="shared" si="893"/>
        <v>0.5</v>
      </c>
      <c r="AL4049">
        <f t="shared" si="894"/>
        <v>0</v>
      </c>
      <c r="AM4049">
        <f t="shared" si="895"/>
        <v>0</v>
      </c>
      <c r="AN4049" s="6">
        <f t="shared" ref="AN4049:AN4112" si="897">((AC4049+AD4049)*0.2)+((AE4049+AF4049)*0.3)+((AG4049+AH4049)*0.15)+((AI4049+AJ4049+AK4049)*0.15)+((AL4049+AM4049)*0.2)</f>
        <v>0.8</v>
      </c>
      <c r="AO4049" t="str">
        <f>VLOOKUP(BD_PONDERACIONES[[#This Row],[Comuna]],Tabla3[#All],2,0)</f>
        <v>Florida</v>
      </c>
    </row>
    <row r="4050" spans="1:41" x14ac:dyDescent="0.35">
      <c r="A4050" t="s">
        <v>19394</v>
      </c>
      <c r="B4050" t="s">
        <v>19395</v>
      </c>
      <c r="C4050" t="s">
        <v>19396</v>
      </c>
      <c r="D4050" s="5">
        <v>44890</v>
      </c>
      <c r="E4050" s="5">
        <v>44847</v>
      </c>
      <c r="F4050" t="s">
        <v>763</v>
      </c>
      <c r="G4050" t="s">
        <v>19397</v>
      </c>
      <c r="H4050" t="s">
        <v>755</v>
      </c>
      <c r="J4050" t="s">
        <v>756</v>
      </c>
      <c r="K4050" t="s">
        <v>756</v>
      </c>
      <c r="L4050" t="s">
        <v>757</v>
      </c>
      <c r="M4050" t="s">
        <v>757</v>
      </c>
      <c r="N4050" t="s">
        <v>756</v>
      </c>
      <c r="O4050" t="s">
        <v>756</v>
      </c>
      <c r="P4050" t="s">
        <v>758</v>
      </c>
      <c r="Q4050" t="s">
        <v>759</v>
      </c>
      <c r="R4050" t="s">
        <v>759</v>
      </c>
      <c r="S4050" t="s">
        <v>757</v>
      </c>
      <c r="T4050" t="s">
        <v>757</v>
      </c>
      <c r="U4050" t="s">
        <v>757</v>
      </c>
      <c r="V4050" t="s">
        <v>756</v>
      </c>
      <c r="W4050" t="s">
        <v>756</v>
      </c>
      <c r="X4050" t="s">
        <v>18306</v>
      </c>
      <c r="Y4050" t="str">
        <f t="shared" si="896"/>
        <v>octubre</v>
      </c>
      <c r="Z4050">
        <f>YEAR(BD_PONDERACIONES[[#This Row],[Fecha Ejecución del Ticket]])</f>
        <v>2022</v>
      </c>
      <c r="AA4050" t="str">
        <f t="shared" si="884"/>
        <v>noviembre</v>
      </c>
      <c r="AB4050">
        <f>YEAR(BD_PONDERACIONES[[#This Row],[Fecha de Inspección]])</f>
        <v>2022</v>
      </c>
      <c r="AC4050">
        <f t="shared" si="885"/>
        <v>0.5</v>
      </c>
      <c r="AD4050">
        <f t="shared" si="886"/>
        <v>0.5</v>
      </c>
      <c r="AE4050">
        <f t="shared" si="887"/>
        <v>0.5</v>
      </c>
      <c r="AF4050">
        <f t="shared" si="888"/>
        <v>0.5</v>
      </c>
      <c r="AG4050">
        <f t="shared" si="889"/>
        <v>0.5</v>
      </c>
      <c r="AH4050">
        <f t="shared" si="890"/>
        <v>0.5</v>
      </c>
      <c r="AI4050">
        <f t="shared" si="891"/>
        <v>0.25</v>
      </c>
      <c r="AJ4050">
        <f t="shared" si="892"/>
        <v>0.25</v>
      </c>
      <c r="AK4050">
        <f t="shared" si="893"/>
        <v>0.5</v>
      </c>
      <c r="AL4050">
        <f t="shared" si="894"/>
        <v>0.5</v>
      </c>
      <c r="AM4050">
        <f t="shared" si="895"/>
        <v>0.5</v>
      </c>
      <c r="AN4050" s="6">
        <f t="shared" si="897"/>
        <v>1</v>
      </c>
      <c r="AO4050" t="str">
        <f>VLOOKUP(BD_PONDERACIONES[[#This Row],[Comuna]],Tabla3[#All],2,0)</f>
        <v>Florida</v>
      </c>
    </row>
    <row r="4051" spans="1:41" x14ac:dyDescent="0.35">
      <c r="A4051" t="s">
        <v>19398</v>
      </c>
      <c r="B4051" t="s">
        <v>19399</v>
      </c>
      <c r="C4051" t="s">
        <v>19400</v>
      </c>
      <c r="D4051" s="5">
        <v>44890</v>
      </c>
      <c r="E4051" s="5">
        <v>44848</v>
      </c>
      <c r="F4051" t="s">
        <v>763</v>
      </c>
      <c r="G4051" t="s">
        <v>19401</v>
      </c>
      <c r="H4051" t="s">
        <v>755</v>
      </c>
      <c r="J4051" t="s">
        <v>756</v>
      </c>
      <c r="K4051" t="s">
        <v>756</v>
      </c>
      <c r="L4051" t="s">
        <v>757</v>
      </c>
      <c r="M4051" t="s">
        <v>757</v>
      </c>
      <c r="N4051" t="s">
        <v>756</v>
      </c>
      <c r="O4051" t="s">
        <v>756</v>
      </c>
      <c r="P4051" t="s">
        <v>758</v>
      </c>
      <c r="Q4051" t="s">
        <v>759</v>
      </c>
      <c r="R4051" t="s">
        <v>759</v>
      </c>
      <c r="S4051" t="s">
        <v>757</v>
      </c>
      <c r="T4051" t="s">
        <v>757</v>
      </c>
      <c r="U4051" t="s">
        <v>757</v>
      </c>
      <c r="V4051" t="s">
        <v>773</v>
      </c>
      <c r="W4051" t="s">
        <v>773</v>
      </c>
      <c r="X4051" t="s">
        <v>19402</v>
      </c>
      <c r="Y4051" t="str">
        <f t="shared" si="896"/>
        <v>octubre</v>
      </c>
      <c r="Z4051">
        <f>YEAR(BD_PONDERACIONES[[#This Row],[Fecha Ejecución del Ticket]])</f>
        <v>2022</v>
      </c>
      <c r="AA4051" t="str">
        <f t="shared" si="884"/>
        <v>noviembre</v>
      </c>
      <c r="AB4051">
        <f>YEAR(BD_PONDERACIONES[[#This Row],[Fecha de Inspección]])</f>
        <v>2022</v>
      </c>
      <c r="AC4051">
        <f t="shared" si="885"/>
        <v>0.5</v>
      </c>
      <c r="AD4051">
        <f t="shared" si="886"/>
        <v>0.5</v>
      </c>
      <c r="AE4051">
        <f t="shared" si="887"/>
        <v>0.5</v>
      </c>
      <c r="AF4051">
        <f t="shared" si="888"/>
        <v>0.5</v>
      </c>
      <c r="AG4051">
        <f t="shared" si="889"/>
        <v>0.5</v>
      </c>
      <c r="AH4051">
        <f t="shared" si="890"/>
        <v>0.5</v>
      </c>
      <c r="AI4051">
        <f t="shared" si="891"/>
        <v>0.25</v>
      </c>
      <c r="AJ4051">
        <f t="shared" si="892"/>
        <v>0.25</v>
      </c>
      <c r="AK4051">
        <f t="shared" si="893"/>
        <v>0.5</v>
      </c>
      <c r="AL4051">
        <f t="shared" si="894"/>
        <v>0</v>
      </c>
      <c r="AM4051">
        <f t="shared" si="895"/>
        <v>0</v>
      </c>
      <c r="AN4051" s="6">
        <f t="shared" si="897"/>
        <v>0.8</v>
      </c>
      <c r="AO4051" t="str">
        <f>VLOOKUP(BD_PONDERACIONES[[#This Row],[Comuna]],Tabla3[#All],2,0)</f>
        <v>Florida</v>
      </c>
    </row>
    <row r="4052" spans="1:41" x14ac:dyDescent="0.35">
      <c r="A4052" t="s">
        <v>19403</v>
      </c>
      <c r="B4052" t="s">
        <v>19404</v>
      </c>
      <c r="C4052" t="s">
        <v>19405</v>
      </c>
      <c r="D4052" s="5">
        <v>44890</v>
      </c>
      <c r="E4052" s="5">
        <v>44738</v>
      </c>
      <c r="F4052" t="s">
        <v>763</v>
      </c>
      <c r="G4052" t="s">
        <v>19406</v>
      </c>
      <c r="H4052" t="s">
        <v>3786</v>
      </c>
      <c r="J4052" t="s">
        <v>756</v>
      </c>
      <c r="K4052" t="s">
        <v>756</v>
      </c>
      <c r="L4052" t="s">
        <v>757</v>
      </c>
      <c r="M4052" t="s">
        <v>757</v>
      </c>
      <c r="N4052" t="s">
        <v>756</v>
      </c>
      <c r="O4052" t="s">
        <v>756</v>
      </c>
      <c r="P4052" t="s">
        <v>758</v>
      </c>
      <c r="Q4052" t="s">
        <v>759</v>
      </c>
      <c r="R4052" t="s">
        <v>759</v>
      </c>
      <c r="S4052" t="s">
        <v>757</v>
      </c>
      <c r="T4052" t="s">
        <v>757</v>
      </c>
      <c r="U4052" t="s">
        <v>757</v>
      </c>
      <c r="V4052" t="s">
        <v>756</v>
      </c>
      <c r="W4052" t="s">
        <v>756</v>
      </c>
      <c r="X4052" t="s">
        <v>19407</v>
      </c>
      <c r="Y4052" t="str">
        <f t="shared" si="896"/>
        <v>junio</v>
      </c>
      <c r="Z4052">
        <f>YEAR(BD_PONDERACIONES[[#This Row],[Fecha Ejecución del Ticket]])</f>
        <v>2022</v>
      </c>
      <c r="AA4052" t="str">
        <f t="shared" si="884"/>
        <v>noviembre</v>
      </c>
      <c r="AB4052">
        <f>YEAR(BD_PONDERACIONES[[#This Row],[Fecha de Inspección]])</f>
        <v>2022</v>
      </c>
      <c r="AC4052">
        <f t="shared" si="885"/>
        <v>0.5</v>
      </c>
      <c r="AD4052">
        <f t="shared" si="886"/>
        <v>0.5</v>
      </c>
      <c r="AE4052">
        <f t="shared" si="887"/>
        <v>0.5</v>
      </c>
      <c r="AF4052">
        <f t="shared" si="888"/>
        <v>0.5</v>
      </c>
      <c r="AG4052">
        <f t="shared" si="889"/>
        <v>0.5</v>
      </c>
      <c r="AH4052">
        <f t="shared" si="890"/>
        <v>0.5</v>
      </c>
      <c r="AI4052">
        <f t="shared" si="891"/>
        <v>0.25</v>
      </c>
      <c r="AJ4052">
        <f t="shared" si="892"/>
        <v>0.25</v>
      </c>
      <c r="AK4052">
        <f t="shared" si="893"/>
        <v>0.5</v>
      </c>
      <c r="AL4052">
        <f t="shared" si="894"/>
        <v>0.5</v>
      </c>
      <c r="AM4052">
        <f t="shared" si="895"/>
        <v>0.5</v>
      </c>
      <c r="AN4052" s="6">
        <f t="shared" si="897"/>
        <v>1</v>
      </c>
      <c r="AO4052" t="str">
        <f>VLOOKUP(BD_PONDERACIONES[[#This Row],[Comuna]],Tabla3[#All],2,0)</f>
        <v>Florida</v>
      </c>
    </row>
    <row r="4053" spans="1:41" x14ac:dyDescent="0.35">
      <c r="A4053" t="s">
        <v>19408</v>
      </c>
      <c r="B4053" t="s">
        <v>19409</v>
      </c>
      <c r="C4053" t="s">
        <v>19410</v>
      </c>
      <c r="D4053" s="5">
        <v>44890</v>
      </c>
      <c r="E4053" s="5">
        <v>44848</v>
      </c>
      <c r="F4053" t="s">
        <v>763</v>
      </c>
      <c r="G4053" t="s">
        <v>19411</v>
      </c>
      <c r="H4053" t="s">
        <v>3799</v>
      </c>
      <c r="J4053" t="s">
        <v>756</v>
      </c>
      <c r="K4053" t="s">
        <v>756</v>
      </c>
      <c r="L4053" t="s">
        <v>757</v>
      </c>
      <c r="M4053" t="s">
        <v>757</v>
      </c>
      <c r="N4053" t="s">
        <v>756</v>
      </c>
      <c r="O4053" t="s">
        <v>756</v>
      </c>
      <c r="P4053" t="s">
        <v>758</v>
      </c>
      <c r="Q4053" t="s">
        <v>759</v>
      </c>
      <c r="R4053" t="s">
        <v>759</v>
      </c>
      <c r="S4053" t="s">
        <v>757</v>
      </c>
      <c r="T4053" t="s">
        <v>757</v>
      </c>
      <c r="U4053" t="s">
        <v>757</v>
      </c>
      <c r="V4053" t="s">
        <v>773</v>
      </c>
      <c r="W4053" t="s">
        <v>773</v>
      </c>
      <c r="X4053" t="s">
        <v>19412</v>
      </c>
      <c r="Y4053" t="str">
        <f t="shared" si="896"/>
        <v>octubre</v>
      </c>
      <c r="Z4053">
        <f>YEAR(BD_PONDERACIONES[[#This Row],[Fecha Ejecución del Ticket]])</f>
        <v>2022</v>
      </c>
      <c r="AA4053" t="str">
        <f t="shared" si="884"/>
        <v>noviembre</v>
      </c>
      <c r="AB4053">
        <f>YEAR(BD_PONDERACIONES[[#This Row],[Fecha de Inspección]])</f>
        <v>2022</v>
      </c>
      <c r="AC4053">
        <f t="shared" si="885"/>
        <v>0.5</v>
      </c>
      <c r="AD4053">
        <f t="shared" si="886"/>
        <v>0.5</v>
      </c>
      <c r="AE4053">
        <f t="shared" si="887"/>
        <v>0.5</v>
      </c>
      <c r="AF4053">
        <f t="shared" si="888"/>
        <v>0.5</v>
      </c>
      <c r="AG4053">
        <f t="shared" si="889"/>
        <v>0.5</v>
      </c>
      <c r="AH4053">
        <f t="shared" si="890"/>
        <v>0.5</v>
      </c>
      <c r="AI4053">
        <f t="shared" si="891"/>
        <v>0.25</v>
      </c>
      <c r="AJ4053">
        <f t="shared" si="892"/>
        <v>0.25</v>
      </c>
      <c r="AK4053">
        <f t="shared" si="893"/>
        <v>0.5</v>
      </c>
      <c r="AL4053">
        <f t="shared" si="894"/>
        <v>0</v>
      </c>
      <c r="AM4053">
        <f t="shared" si="895"/>
        <v>0</v>
      </c>
      <c r="AN4053" s="6">
        <f t="shared" si="897"/>
        <v>0.8</v>
      </c>
      <c r="AO4053" t="str">
        <f>VLOOKUP(BD_PONDERACIONES[[#This Row],[Comuna]],Tabla3[#All],2,0)</f>
        <v>Florida</v>
      </c>
    </row>
    <row r="4054" spans="1:41" x14ac:dyDescent="0.35">
      <c r="A4054" t="s">
        <v>19413</v>
      </c>
      <c r="B4054" t="s">
        <v>19414</v>
      </c>
      <c r="C4054" t="s">
        <v>19415</v>
      </c>
      <c r="D4054" s="5">
        <v>44890</v>
      </c>
      <c r="E4054" s="5">
        <v>44848</v>
      </c>
      <c r="F4054" t="s">
        <v>763</v>
      </c>
      <c r="G4054" t="s">
        <v>19416</v>
      </c>
      <c r="H4054" t="s">
        <v>3799</v>
      </c>
      <c r="J4054" t="s">
        <v>756</v>
      </c>
      <c r="K4054" t="s">
        <v>756</v>
      </c>
      <c r="L4054" t="s">
        <v>757</v>
      </c>
      <c r="M4054" t="s">
        <v>757</v>
      </c>
      <c r="N4054" t="s">
        <v>756</v>
      </c>
      <c r="O4054" t="s">
        <v>756</v>
      </c>
      <c r="P4054" t="s">
        <v>758</v>
      </c>
      <c r="Q4054" t="s">
        <v>759</v>
      </c>
      <c r="R4054" t="s">
        <v>759</v>
      </c>
      <c r="S4054" t="s">
        <v>757</v>
      </c>
      <c r="T4054" t="s">
        <v>757</v>
      </c>
      <c r="U4054" t="s">
        <v>757</v>
      </c>
      <c r="V4054" t="s">
        <v>756</v>
      </c>
      <c r="W4054" t="s">
        <v>756</v>
      </c>
      <c r="X4054" t="s">
        <v>17171</v>
      </c>
      <c r="Y4054" t="str">
        <f t="shared" si="896"/>
        <v>octubre</v>
      </c>
      <c r="Z4054">
        <f>YEAR(BD_PONDERACIONES[[#This Row],[Fecha Ejecución del Ticket]])</f>
        <v>2022</v>
      </c>
      <c r="AA4054" t="str">
        <f t="shared" si="884"/>
        <v>noviembre</v>
      </c>
      <c r="AB4054">
        <f>YEAR(BD_PONDERACIONES[[#This Row],[Fecha de Inspección]])</f>
        <v>2022</v>
      </c>
      <c r="AC4054">
        <f t="shared" si="885"/>
        <v>0.5</v>
      </c>
      <c r="AD4054">
        <f t="shared" si="886"/>
        <v>0.5</v>
      </c>
      <c r="AE4054">
        <f t="shared" si="887"/>
        <v>0.5</v>
      </c>
      <c r="AF4054">
        <f t="shared" si="888"/>
        <v>0.5</v>
      </c>
      <c r="AG4054">
        <f t="shared" si="889"/>
        <v>0.5</v>
      </c>
      <c r="AH4054">
        <f t="shared" si="890"/>
        <v>0.5</v>
      </c>
      <c r="AI4054">
        <f t="shared" si="891"/>
        <v>0.25</v>
      </c>
      <c r="AJ4054">
        <f t="shared" si="892"/>
        <v>0.25</v>
      </c>
      <c r="AK4054">
        <f t="shared" si="893"/>
        <v>0.5</v>
      </c>
      <c r="AL4054">
        <f t="shared" si="894"/>
        <v>0.5</v>
      </c>
      <c r="AM4054">
        <f t="shared" si="895"/>
        <v>0.5</v>
      </c>
      <c r="AN4054" s="6">
        <f t="shared" si="897"/>
        <v>1</v>
      </c>
      <c r="AO4054" t="str">
        <f>VLOOKUP(BD_PONDERACIONES[[#This Row],[Comuna]],Tabla3[#All],2,0)</f>
        <v>Florida</v>
      </c>
    </row>
    <row r="4055" spans="1:41" x14ac:dyDescent="0.35">
      <c r="A4055" t="s">
        <v>19417</v>
      </c>
      <c r="B4055" t="s">
        <v>19418</v>
      </c>
      <c r="C4055" t="s">
        <v>19419</v>
      </c>
      <c r="D4055" s="5">
        <v>44890</v>
      </c>
      <c r="E4055" s="5">
        <v>44850</v>
      </c>
      <c r="F4055" t="s">
        <v>763</v>
      </c>
      <c r="G4055" t="s">
        <v>19420</v>
      </c>
      <c r="H4055" t="s">
        <v>3783</v>
      </c>
      <c r="J4055" t="s">
        <v>756</v>
      </c>
      <c r="K4055" t="s">
        <v>756</v>
      </c>
      <c r="L4055" t="s">
        <v>757</v>
      </c>
      <c r="M4055" t="s">
        <v>757</v>
      </c>
      <c r="N4055" t="s">
        <v>756</v>
      </c>
      <c r="O4055" t="s">
        <v>756</v>
      </c>
      <c r="P4055" t="s">
        <v>758</v>
      </c>
      <c r="Q4055" t="s">
        <v>759</v>
      </c>
      <c r="R4055" t="s">
        <v>759</v>
      </c>
      <c r="S4055" t="s">
        <v>757</v>
      </c>
      <c r="T4055" t="s">
        <v>757</v>
      </c>
      <c r="U4055" t="s">
        <v>757</v>
      </c>
      <c r="V4055" t="s">
        <v>756</v>
      </c>
      <c r="W4055" t="s">
        <v>756</v>
      </c>
      <c r="X4055" t="s">
        <v>19421</v>
      </c>
      <c r="Y4055" t="str">
        <f t="shared" si="896"/>
        <v>octubre</v>
      </c>
      <c r="Z4055">
        <f>YEAR(BD_PONDERACIONES[[#This Row],[Fecha Ejecución del Ticket]])</f>
        <v>2022</v>
      </c>
      <c r="AA4055" t="str">
        <f t="shared" si="884"/>
        <v>noviembre</v>
      </c>
      <c r="AB4055">
        <f>YEAR(BD_PONDERACIONES[[#This Row],[Fecha de Inspección]])</f>
        <v>2022</v>
      </c>
      <c r="AC4055">
        <f t="shared" si="885"/>
        <v>0.5</v>
      </c>
      <c r="AD4055">
        <f t="shared" si="886"/>
        <v>0.5</v>
      </c>
      <c r="AE4055">
        <f t="shared" si="887"/>
        <v>0.5</v>
      </c>
      <c r="AF4055">
        <f t="shared" si="888"/>
        <v>0.5</v>
      </c>
      <c r="AG4055">
        <f t="shared" si="889"/>
        <v>0.5</v>
      </c>
      <c r="AH4055">
        <f t="shared" si="890"/>
        <v>0.5</v>
      </c>
      <c r="AI4055">
        <f t="shared" si="891"/>
        <v>0.25</v>
      </c>
      <c r="AJ4055">
        <f t="shared" si="892"/>
        <v>0.25</v>
      </c>
      <c r="AK4055">
        <f t="shared" si="893"/>
        <v>0.5</v>
      </c>
      <c r="AL4055">
        <f t="shared" si="894"/>
        <v>0.5</v>
      </c>
      <c r="AM4055">
        <f t="shared" si="895"/>
        <v>0.5</v>
      </c>
      <c r="AN4055" s="6">
        <f t="shared" si="897"/>
        <v>1</v>
      </c>
      <c r="AO4055" t="str">
        <f>VLOOKUP(BD_PONDERACIONES[[#This Row],[Comuna]],Tabla3[#All],2,0)</f>
        <v>Florida</v>
      </c>
    </row>
    <row r="4056" spans="1:41" x14ac:dyDescent="0.35">
      <c r="A4056" t="s">
        <v>19422</v>
      </c>
      <c r="B4056" t="s">
        <v>19423</v>
      </c>
      <c r="C4056" t="s">
        <v>19424</v>
      </c>
      <c r="D4056" s="5">
        <v>44890</v>
      </c>
      <c r="E4056" s="5">
        <v>44732</v>
      </c>
      <c r="F4056" t="s">
        <v>763</v>
      </c>
      <c r="G4056" t="s">
        <v>16302</v>
      </c>
      <c r="H4056" t="s">
        <v>3783</v>
      </c>
      <c r="J4056" t="s">
        <v>756</v>
      </c>
      <c r="K4056" t="s">
        <v>756</v>
      </c>
      <c r="L4056" t="s">
        <v>757</v>
      </c>
      <c r="M4056" t="s">
        <v>757</v>
      </c>
      <c r="N4056" t="s">
        <v>756</v>
      </c>
      <c r="O4056" t="s">
        <v>756</v>
      </c>
      <c r="P4056" t="s">
        <v>758</v>
      </c>
      <c r="Q4056" t="s">
        <v>759</v>
      </c>
      <c r="R4056" t="s">
        <v>759</v>
      </c>
      <c r="S4056" t="s">
        <v>757</v>
      </c>
      <c r="T4056" t="s">
        <v>757</v>
      </c>
      <c r="U4056" t="s">
        <v>757</v>
      </c>
      <c r="V4056" t="s">
        <v>756</v>
      </c>
      <c r="W4056" t="s">
        <v>756</v>
      </c>
      <c r="X4056" t="s">
        <v>19425</v>
      </c>
      <c r="Y4056" t="str">
        <f t="shared" si="896"/>
        <v>junio</v>
      </c>
      <c r="Z4056">
        <f>YEAR(BD_PONDERACIONES[[#This Row],[Fecha Ejecución del Ticket]])</f>
        <v>2022</v>
      </c>
      <c r="AA4056" t="str">
        <f t="shared" si="884"/>
        <v>noviembre</v>
      </c>
      <c r="AB4056">
        <f>YEAR(BD_PONDERACIONES[[#This Row],[Fecha de Inspección]])</f>
        <v>2022</v>
      </c>
      <c r="AC4056">
        <f t="shared" si="885"/>
        <v>0.5</v>
      </c>
      <c r="AD4056">
        <f t="shared" si="886"/>
        <v>0.5</v>
      </c>
      <c r="AE4056">
        <f t="shared" si="887"/>
        <v>0.5</v>
      </c>
      <c r="AF4056">
        <f t="shared" si="888"/>
        <v>0.5</v>
      </c>
      <c r="AG4056">
        <f t="shared" si="889"/>
        <v>0.5</v>
      </c>
      <c r="AH4056">
        <f t="shared" si="890"/>
        <v>0.5</v>
      </c>
      <c r="AI4056">
        <f t="shared" si="891"/>
        <v>0.25</v>
      </c>
      <c r="AJ4056">
        <f t="shared" si="892"/>
        <v>0.25</v>
      </c>
      <c r="AK4056">
        <f t="shared" si="893"/>
        <v>0.5</v>
      </c>
      <c r="AL4056">
        <f t="shared" si="894"/>
        <v>0.5</v>
      </c>
      <c r="AM4056">
        <f t="shared" si="895"/>
        <v>0.5</v>
      </c>
      <c r="AN4056" s="6">
        <f t="shared" si="897"/>
        <v>1</v>
      </c>
      <c r="AO4056" t="str">
        <f>VLOOKUP(BD_PONDERACIONES[[#This Row],[Comuna]],Tabla3[#All],2,0)</f>
        <v>Florida</v>
      </c>
    </row>
    <row r="4057" spans="1:41" x14ac:dyDescent="0.35">
      <c r="A4057" t="s">
        <v>19426</v>
      </c>
      <c r="B4057" t="s">
        <v>19427</v>
      </c>
      <c r="C4057" t="s">
        <v>19428</v>
      </c>
      <c r="D4057" s="5">
        <v>44890</v>
      </c>
      <c r="E4057" s="5">
        <v>44848</v>
      </c>
      <c r="F4057" t="s">
        <v>763</v>
      </c>
      <c r="G4057" t="s">
        <v>19429</v>
      </c>
      <c r="H4057" t="s">
        <v>3783</v>
      </c>
      <c r="J4057" t="s">
        <v>756</v>
      </c>
      <c r="K4057" t="s">
        <v>756</v>
      </c>
      <c r="L4057" t="s">
        <v>757</v>
      </c>
      <c r="M4057" t="s">
        <v>757</v>
      </c>
      <c r="N4057" t="s">
        <v>756</v>
      </c>
      <c r="O4057" t="s">
        <v>756</v>
      </c>
      <c r="P4057" t="s">
        <v>758</v>
      </c>
      <c r="Q4057" t="s">
        <v>759</v>
      </c>
      <c r="R4057" t="s">
        <v>759</v>
      </c>
      <c r="S4057" t="s">
        <v>757</v>
      </c>
      <c r="T4057" t="s">
        <v>757</v>
      </c>
      <c r="U4057" t="s">
        <v>757</v>
      </c>
      <c r="V4057" t="s">
        <v>756</v>
      </c>
      <c r="W4057" t="s">
        <v>756</v>
      </c>
      <c r="X4057" t="s">
        <v>19430</v>
      </c>
      <c r="Y4057" t="str">
        <f t="shared" si="896"/>
        <v>octubre</v>
      </c>
      <c r="Z4057">
        <f>YEAR(BD_PONDERACIONES[[#This Row],[Fecha Ejecución del Ticket]])</f>
        <v>2022</v>
      </c>
      <c r="AA4057" t="str">
        <f t="shared" si="884"/>
        <v>noviembre</v>
      </c>
      <c r="AB4057">
        <f>YEAR(BD_PONDERACIONES[[#This Row],[Fecha de Inspección]])</f>
        <v>2022</v>
      </c>
      <c r="AC4057">
        <f t="shared" si="885"/>
        <v>0.5</v>
      </c>
      <c r="AD4057">
        <f t="shared" si="886"/>
        <v>0.5</v>
      </c>
      <c r="AE4057">
        <f t="shared" si="887"/>
        <v>0.5</v>
      </c>
      <c r="AF4057">
        <f t="shared" si="888"/>
        <v>0.5</v>
      </c>
      <c r="AG4057">
        <f t="shared" si="889"/>
        <v>0.5</v>
      </c>
      <c r="AH4057">
        <f t="shared" si="890"/>
        <v>0.5</v>
      </c>
      <c r="AI4057">
        <f t="shared" si="891"/>
        <v>0.25</v>
      </c>
      <c r="AJ4057">
        <f t="shared" si="892"/>
        <v>0.25</v>
      </c>
      <c r="AK4057">
        <f t="shared" si="893"/>
        <v>0.5</v>
      </c>
      <c r="AL4057">
        <f t="shared" si="894"/>
        <v>0.5</v>
      </c>
      <c r="AM4057">
        <f t="shared" si="895"/>
        <v>0.5</v>
      </c>
      <c r="AN4057" s="6">
        <f t="shared" si="897"/>
        <v>1</v>
      </c>
      <c r="AO4057" t="str">
        <f>VLOOKUP(BD_PONDERACIONES[[#This Row],[Comuna]],Tabla3[#All],2,0)</f>
        <v>Florida</v>
      </c>
    </row>
    <row r="4058" spans="1:41" x14ac:dyDescent="0.35">
      <c r="A4058" t="s">
        <v>19431</v>
      </c>
      <c r="B4058" t="s">
        <v>19432</v>
      </c>
      <c r="C4058" t="s">
        <v>19433</v>
      </c>
      <c r="D4058" s="5">
        <v>44890</v>
      </c>
      <c r="E4058" s="5">
        <v>44850</v>
      </c>
      <c r="F4058" t="s">
        <v>763</v>
      </c>
      <c r="G4058" t="s">
        <v>19434</v>
      </c>
      <c r="H4058" t="s">
        <v>3783</v>
      </c>
      <c r="J4058" t="s">
        <v>756</v>
      </c>
      <c r="K4058" t="s">
        <v>756</v>
      </c>
      <c r="L4058" t="s">
        <v>757</v>
      </c>
      <c r="M4058" t="s">
        <v>757</v>
      </c>
      <c r="N4058" t="s">
        <v>756</v>
      </c>
      <c r="O4058" t="s">
        <v>756</v>
      </c>
      <c r="P4058" t="s">
        <v>758</v>
      </c>
      <c r="Q4058" t="s">
        <v>759</v>
      </c>
      <c r="R4058" t="s">
        <v>759</v>
      </c>
      <c r="S4058" t="s">
        <v>757</v>
      </c>
      <c r="T4058" t="s">
        <v>757</v>
      </c>
      <c r="U4058" t="s">
        <v>757</v>
      </c>
      <c r="V4058" t="s">
        <v>756</v>
      </c>
      <c r="W4058" t="s">
        <v>756</v>
      </c>
      <c r="X4058" t="s">
        <v>17171</v>
      </c>
      <c r="Y4058" t="str">
        <f t="shared" si="896"/>
        <v>octubre</v>
      </c>
      <c r="Z4058">
        <f>YEAR(BD_PONDERACIONES[[#This Row],[Fecha Ejecución del Ticket]])</f>
        <v>2022</v>
      </c>
      <c r="AA4058" t="str">
        <f t="shared" si="884"/>
        <v>noviembre</v>
      </c>
      <c r="AB4058">
        <f>YEAR(BD_PONDERACIONES[[#This Row],[Fecha de Inspección]])</f>
        <v>2022</v>
      </c>
      <c r="AC4058">
        <f t="shared" si="885"/>
        <v>0.5</v>
      </c>
      <c r="AD4058">
        <f t="shared" si="886"/>
        <v>0.5</v>
      </c>
      <c r="AE4058">
        <f t="shared" si="887"/>
        <v>0.5</v>
      </c>
      <c r="AF4058">
        <f t="shared" si="888"/>
        <v>0.5</v>
      </c>
      <c r="AG4058">
        <f t="shared" si="889"/>
        <v>0.5</v>
      </c>
      <c r="AH4058">
        <f t="shared" si="890"/>
        <v>0.5</v>
      </c>
      <c r="AI4058">
        <f t="shared" si="891"/>
        <v>0.25</v>
      </c>
      <c r="AJ4058">
        <f t="shared" si="892"/>
        <v>0.25</v>
      </c>
      <c r="AK4058">
        <f t="shared" si="893"/>
        <v>0.5</v>
      </c>
      <c r="AL4058">
        <f t="shared" si="894"/>
        <v>0.5</v>
      </c>
      <c r="AM4058">
        <f t="shared" si="895"/>
        <v>0.5</v>
      </c>
      <c r="AN4058" s="6">
        <f t="shared" si="897"/>
        <v>1</v>
      </c>
      <c r="AO4058" t="str">
        <f>VLOOKUP(BD_PONDERACIONES[[#This Row],[Comuna]],Tabla3[#All],2,0)</f>
        <v>Florida</v>
      </c>
    </row>
    <row r="4059" spans="1:41" x14ac:dyDescent="0.35">
      <c r="A4059" t="s">
        <v>19435</v>
      </c>
      <c r="B4059" t="s">
        <v>19436</v>
      </c>
      <c r="C4059" t="s">
        <v>19437</v>
      </c>
      <c r="D4059" s="5">
        <v>44890</v>
      </c>
      <c r="E4059" s="5">
        <v>44849</v>
      </c>
      <c r="F4059" t="s">
        <v>763</v>
      </c>
      <c r="G4059" t="s">
        <v>19438</v>
      </c>
      <c r="H4059" t="s">
        <v>3783</v>
      </c>
      <c r="J4059" t="s">
        <v>756</v>
      </c>
      <c r="K4059" t="s">
        <v>756</v>
      </c>
      <c r="L4059" t="s">
        <v>757</v>
      </c>
      <c r="M4059" t="s">
        <v>757</v>
      </c>
      <c r="N4059" t="s">
        <v>756</v>
      </c>
      <c r="O4059" t="s">
        <v>756</v>
      </c>
      <c r="P4059" t="s">
        <v>758</v>
      </c>
      <c r="Q4059" t="s">
        <v>759</v>
      </c>
      <c r="R4059" t="s">
        <v>759</v>
      </c>
      <c r="S4059" t="s">
        <v>757</v>
      </c>
      <c r="T4059" t="s">
        <v>757</v>
      </c>
      <c r="U4059" t="s">
        <v>757</v>
      </c>
      <c r="V4059" t="s">
        <v>773</v>
      </c>
      <c r="W4059" t="s">
        <v>773</v>
      </c>
      <c r="X4059" t="s">
        <v>19439</v>
      </c>
      <c r="Y4059" t="str">
        <f t="shared" si="896"/>
        <v>octubre</v>
      </c>
      <c r="Z4059">
        <f>YEAR(BD_PONDERACIONES[[#This Row],[Fecha Ejecución del Ticket]])</f>
        <v>2022</v>
      </c>
      <c r="AA4059" t="str">
        <f t="shared" si="884"/>
        <v>noviembre</v>
      </c>
      <c r="AB4059">
        <f>YEAR(BD_PONDERACIONES[[#This Row],[Fecha de Inspección]])</f>
        <v>2022</v>
      </c>
      <c r="AC4059">
        <f t="shared" si="885"/>
        <v>0.5</v>
      </c>
      <c r="AD4059">
        <f t="shared" si="886"/>
        <v>0.5</v>
      </c>
      <c r="AE4059">
        <f t="shared" si="887"/>
        <v>0.5</v>
      </c>
      <c r="AF4059">
        <f t="shared" si="888"/>
        <v>0.5</v>
      </c>
      <c r="AG4059">
        <f t="shared" si="889"/>
        <v>0.5</v>
      </c>
      <c r="AH4059">
        <f t="shared" si="890"/>
        <v>0.5</v>
      </c>
      <c r="AI4059">
        <f t="shared" si="891"/>
        <v>0.25</v>
      </c>
      <c r="AJ4059">
        <f t="shared" si="892"/>
        <v>0.25</v>
      </c>
      <c r="AK4059">
        <f t="shared" si="893"/>
        <v>0.5</v>
      </c>
      <c r="AL4059">
        <f t="shared" si="894"/>
        <v>0</v>
      </c>
      <c r="AM4059">
        <f t="shared" si="895"/>
        <v>0</v>
      </c>
      <c r="AN4059" s="6">
        <f t="shared" si="897"/>
        <v>0.8</v>
      </c>
      <c r="AO4059" t="str">
        <f>VLOOKUP(BD_PONDERACIONES[[#This Row],[Comuna]],Tabla3[#All],2,0)</f>
        <v>Florida</v>
      </c>
    </row>
    <row r="4060" spans="1:41" x14ac:dyDescent="0.35">
      <c r="A4060" t="s">
        <v>19440</v>
      </c>
      <c r="B4060" t="s">
        <v>19441</v>
      </c>
      <c r="C4060" t="s">
        <v>19442</v>
      </c>
      <c r="D4060" s="5">
        <v>44890</v>
      </c>
      <c r="E4060" s="5">
        <v>44733</v>
      </c>
      <c r="F4060" t="s">
        <v>763</v>
      </c>
      <c r="G4060" t="s">
        <v>19443</v>
      </c>
      <c r="H4060" t="s">
        <v>3783</v>
      </c>
      <c r="J4060" t="s">
        <v>756</v>
      </c>
      <c r="K4060" t="s">
        <v>756</v>
      </c>
      <c r="L4060" t="s">
        <v>757</v>
      </c>
      <c r="M4060" t="s">
        <v>757</v>
      </c>
      <c r="N4060" t="s">
        <v>756</v>
      </c>
      <c r="O4060" t="s">
        <v>756</v>
      </c>
      <c r="P4060" t="s">
        <v>758</v>
      </c>
      <c r="Q4060" t="s">
        <v>759</v>
      </c>
      <c r="R4060" t="s">
        <v>759</v>
      </c>
      <c r="S4060" t="s">
        <v>757</v>
      </c>
      <c r="T4060" t="s">
        <v>757</v>
      </c>
      <c r="U4060" t="s">
        <v>757</v>
      </c>
      <c r="V4060" t="s">
        <v>773</v>
      </c>
      <c r="W4060" t="s">
        <v>773</v>
      </c>
      <c r="X4060" t="s">
        <v>19444</v>
      </c>
      <c r="Y4060" t="str">
        <f t="shared" si="896"/>
        <v>junio</v>
      </c>
      <c r="Z4060">
        <f>YEAR(BD_PONDERACIONES[[#This Row],[Fecha Ejecución del Ticket]])</f>
        <v>2022</v>
      </c>
      <c r="AA4060" t="str">
        <f t="shared" si="884"/>
        <v>noviembre</v>
      </c>
      <c r="AB4060">
        <f>YEAR(BD_PONDERACIONES[[#This Row],[Fecha de Inspección]])</f>
        <v>2022</v>
      </c>
      <c r="AC4060">
        <f t="shared" si="885"/>
        <v>0.5</v>
      </c>
      <c r="AD4060">
        <f t="shared" si="886"/>
        <v>0.5</v>
      </c>
      <c r="AE4060">
        <f t="shared" si="887"/>
        <v>0.5</v>
      </c>
      <c r="AF4060">
        <f t="shared" si="888"/>
        <v>0.5</v>
      </c>
      <c r="AG4060">
        <f t="shared" si="889"/>
        <v>0.5</v>
      </c>
      <c r="AH4060">
        <f t="shared" si="890"/>
        <v>0.5</v>
      </c>
      <c r="AI4060">
        <f t="shared" si="891"/>
        <v>0.25</v>
      </c>
      <c r="AJ4060">
        <f t="shared" si="892"/>
        <v>0.25</v>
      </c>
      <c r="AK4060">
        <f t="shared" si="893"/>
        <v>0.5</v>
      </c>
      <c r="AL4060">
        <f t="shared" si="894"/>
        <v>0</v>
      </c>
      <c r="AM4060">
        <f t="shared" si="895"/>
        <v>0</v>
      </c>
      <c r="AN4060" s="6">
        <f t="shared" si="897"/>
        <v>0.8</v>
      </c>
      <c r="AO4060" t="str">
        <f>VLOOKUP(BD_PONDERACIONES[[#This Row],[Comuna]],Tabla3[#All],2,0)</f>
        <v>Florida</v>
      </c>
    </row>
    <row r="4061" spans="1:41" x14ac:dyDescent="0.35">
      <c r="A4061" t="s">
        <v>19445</v>
      </c>
      <c r="B4061" t="s">
        <v>19446</v>
      </c>
      <c r="C4061" t="s">
        <v>19447</v>
      </c>
      <c r="D4061" s="5">
        <v>44893</v>
      </c>
      <c r="E4061" s="5">
        <v>44716</v>
      </c>
      <c r="F4061" t="s">
        <v>753</v>
      </c>
      <c r="G4061" t="s">
        <v>19448</v>
      </c>
      <c r="H4061" t="s">
        <v>3783</v>
      </c>
      <c r="J4061" t="s">
        <v>756</v>
      </c>
      <c r="K4061" t="s">
        <v>756</v>
      </c>
      <c r="L4061" t="s">
        <v>757</v>
      </c>
      <c r="M4061" t="s">
        <v>757</v>
      </c>
      <c r="N4061" t="s">
        <v>756</v>
      </c>
      <c r="O4061" t="s">
        <v>756</v>
      </c>
      <c r="P4061" t="s">
        <v>758</v>
      </c>
      <c r="Q4061" t="s">
        <v>759</v>
      </c>
      <c r="R4061" t="s">
        <v>759</v>
      </c>
      <c r="S4061" t="s">
        <v>757</v>
      </c>
      <c r="T4061" t="s">
        <v>757</v>
      </c>
      <c r="U4061" t="s">
        <v>757</v>
      </c>
      <c r="V4061" t="s">
        <v>756</v>
      </c>
      <c r="W4061" t="s">
        <v>756</v>
      </c>
      <c r="X4061" t="s">
        <v>5133</v>
      </c>
      <c r="Y4061" t="str">
        <f t="shared" si="896"/>
        <v>junio</v>
      </c>
      <c r="Z4061">
        <f>YEAR(BD_PONDERACIONES[[#This Row],[Fecha Ejecución del Ticket]])</f>
        <v>2022</v>
      </c>
      <c r="AA4061" t="str">
        <f t="shared" si="884"/>
        <v>noviembre</v>
      </c>
      <c r="AB4061">
        <f>YEAR(BD_PONDERACIONES[[#This Row],[Fecha de Inspección]])</f>
        <v>2022</v>
      </c>
      <c r="AC4061">
        <f t="shared" si="885"/>
        <v>0.5</v>
      </c>
      <c r="AD4061">
        <f t="shared" si="886"/>
        <v>0.5</v>
      </c>
      <c r="AE4061">
        <f t="shared" si="887"/>
        <v>0.5</v>
      </c>
      <c r="AF4061">
        <f t="shared" si="888"/>
        <v>0.5</v>
      </c>
      <c r="AG4061">
        <f t="shared" si="889"/>
        <v>0.5</v>
      </c>
      <c r="AH4061">
        <f t="shared" si="890"/>
        <v>0.5</v>
      </c>
      <c r="AI4061">
        <f t="shared" si="891"/>
        <v>0.25</v>
      </c>
      <c r="AJ4061">
        <f t="shared" si="892"/>
        <v>0.25</v>
      </c>
      <c r="AK4061">
        <f t="shared" si="893"/>
        <v>0.5</v>
      </c>
      <c r="AL4061">
        <f t="shared" si="894"/>
        <v>0.5</v>
      </c>
      <c r="AM4061">
        <f t="shared" si="895"/>
        <v>0.5</v>
      </c>
      <c r="AN4061" s="6">
        <f t="shared" si="897"/>
        <v>1</v>
      </c>
      <c r="AO4061" t="str">
        <f>VLOOKUP(BD_PONDERACIONES[[#This Row],[Comuna]],Tabla3[#All],2,0)</f>
        <v>Florida</v>
      </c>
    </row>
    <row r="4062" spans="1:41" x14ac:dyDescent="0.35">
      <c r="A4062" t="s">
        <v>19449</v>
      </c>
      <c r="B4062" t="s">
        <v>19450</v>
      </c>
      <c r="C4062" t="s">
        <v>19451</v>
      </c>
      <c r="D4062" s="5">
        <v>44893</v>
      </c>
      <c r="E4062" s="5">
        <v>44717</v>
      </c>
      <c r="F4062" t="s">
        <v>753</v>
      </c>
      <c r="G4062" t="s">
        <v>19452</v>
      </c>
      <c r="H4062" t="s">
        <v>3783</v>
      </c>
      <c r="J4062" t="s">
        <v>756</v>
      </c>
      <c r="K4062" t="s">
        <v>756</v>
      </c>
      <c r="L4062" t="s">
        <v>773</v>
      </c>
      <c r="M4062" t="s">
        <v>773</v>
      </c>
      <c r="N4062" t="s">
        <v>756</v>
      </c>
      <c r="O4062" t="s">
        <v>756</v>
      </c>
      <c r="P4062" t="s">
        <v>758</v>
      </c>
      <c r="Q4062" t="s">
        <v>759</v>
      </c>
      <c r="R4062" t="s">
        <v>759</v>
      </c>
      <c r="S4062" t="s">
        <v>757</v>
      </c>
      <c r="T4062" t="s">
        <v>757</v>
      </c>
      <c r="U4062" t="s">
        <v>757</v>
      </c>
      <c r="V4062" t="s">
        <v>773</v>
      </c>
      <c r="W4062" t="s">
        <v>773</v>
      </c>
      <c r="X4062" t="s">
        <v>19453</v>
      </c>
      <c r="Y4062" t="str">
        <f t="shared" si="896"/>
        <v>junio</v>
      </c>
      <c r="Z4062">
        <f>YEAR(BD_PONDERACIONES[[#This Row],[Fecha Ejecución del Ticket]])</f>
        <v>2022</v>
      </c>
      <c r="AA4062" t="str">
        <f t="shared" si="884"/>
        <v>noviembre</v>
      </c>
      <c r="AB4062">
        <f>YEAR(BD_PONDERACIONES[[#This Row],[Fecha de Inspección]])</f>
        <v>2022</v>
      </c>
      <c r="AC4062">
        <f t="shared" si="885"/>
        <v>0.5</v>
      </c>
      <c r="AD4062">
        <f t="shared" si="886"/>
        <v>0.5</v>
      </c>
      <c r="AE4062">
        <f t="shared" si="887"/>
        <v>0</v>
      </c>
      <c r="AF4062">
        <f t="shared" si="888"/>
        <v>0</v>
      </c>
      <c r="AG4062">
        <f t="shared" si="889"/>
        <v>0.5</v>
      </c>
      <c r="AH4062">
        <f t="shared" si="890"/>
        <v>0.5</v>
      </c>
      <c r="AI4062">
        <f t="shared" si="891"/>
        <v>0.25</v>
      </c>
      <c r="AJ4062">
        <f t="shared" si="892"/>
        <v>0.25</v>
      </c>
      <c r="AK4062">
        <f t="shared" si="893"/>
        <v>0.5</v>
      </c>
      <c r="AL4062">
        <f t="shared" si="894"/>
        <v>0</v>
      </c>
      <c r="AM4062">
        <f t="shared" si="895"/>
        <v>0</v>
      </c>
      <c r="AN4062" s="6">
        <f t="shared" si="897"/>
        <v>0.5</v>
      </c>
      <c r="AO4062" t="str">
        <f>VLOOKUP(BD_PONDERACIONES[[#This Row],[Comuna]],Tabla3[#All],2,0)</f>
        <v>Florida</v>
      </c>
    </row>
    <row r="4063" spans="1:41" x14ac:dyDescent="0.35">
      <c r="A4063" t="s">
        <v>19454</v>
      </c>
      <c r="B4063" t="s">
        <v>19455</v>
      </c>
      <c r="C4063" t="s">
        <v>19456</v>
      </c>
      <c r="D4063" s="5">
        <v>44893</v>
      </c>
      <c r="E4063" s="5">
        <v>44715</v>
      </c>
      <c r="F4063" t="s">
        <v>753</v>
      </c>
      <c r="G4063" t="s">
        <v>19457</v>
      </c>
      <c r="H4063" t="s">
        <v>3783</v>
      </c>
      <c r="J4063" t="s">
        <v>756</v>
      </c>
      <c r="K4063" t="s">
        <v>756</v>
      </c>
      <c r="L4063" t="s">
        <v>757</v>
      </c>
      <c r="M4063" t="s">
        <v>757</v>
      </c>
      <c r="N4063" t="s">
        <v>756</v>
      </c>
      <c r="O4063" t="s">
        <v>756</v>
      </c>
      <c r="P4063" t="s">
        <v>758</v>
      </c>
      <c r="Q4063" t="s">
        <v>759</v>
      </c>
      <c r="R4063" t="s">
        <v>759</v>
      </c>
      <c r="S4063" t="s">
        <v>757</v>
      </c>
      <c r="T4063" t="s">
        <v>757</v>
      </c>
      <c r="U4063" t="s">
        <v>757</v>
      </c>
      <c r="V4063" t="s">
        <v>756</v>
      </c>
      <c r="W4063" t="s">
        <v>756</v>
      </c>
      <c r="X4063" t="s">
        <v>19458</v>
      </c>
      <c r="Y4063" t="str">
        <f t="shared" si="896"/>
        <v>junio</v>
      </c>
      <c r="Z4063">
        <f>YEAR(BD_PONDERACIONES[[#This Row],[Fecha Ejecución del Ticket]])</f>
        <v>2022</v>
      </c>
      <c r="AA4063" t="str">
        <f t="shared" si="884"/>
        <v>noviembre</v>
      </c>
      <c r="AB4063">
        <f>YEAR(BD_PONDERACIONES[[#This Row],[Fecha de Inspección]])</f>
        <v>2022</v>
      </c>
      <c r="AC4063">
        <f t="shared" si="885"/>
        <v>0.5</v>
      </c>
      <c r="AD4063">
        <f t="shared" si="886"/>
        <v>0.5</v>
      </c>
      <c r="AE4063">
        <f t="shared" si="887"/>
        <v>0.5</v>
      </c>
      <c r="AF4063">
        <f t="shared" si="888"/>
        <v>0.5</v>
      </c>
      <c r="AG4063">
        <f t="shared" si="889"/>
        <v>0.5</v>
      </c>
      <c r="AH4063">
        <f t="shared" si="890"/>
        <v>0.5</v>
      </c>
      <c r="AI4063">
        <f t="shared" si="891"/>
        <v>0.25</v>
      </c>
      <c r="AJ4063">
        <f t="shared" si="892"/>
        <v>0.25</v>
      </c>
      <c r="AK4063">
        <f t="shared" si="893"/>
        <v>0.5</v>
      </c>
      <c r="AL4063">
        <f t="shared" si="894"/>
        <v>0.5</v>
      </c>
      <c r="AM4063">
        <f t="shared" si="895"/>
        <v>0.5</v>
      </c>
      <c r="AN4063" s="6">
        <f t="shared" si="897"/>
        <v>1</v>
      </c>
      <c r="AO4063" t="str">
        <f>VLOOKUP(BD_PONDERACIONES[[#This Row],[Comuna]],Tabla3[#All],2,0)</f>
        <v>Florida</v>
      </c>
    </row>
    <row r="4064" spans="1:41" x14ac:dyDescent="0.35">
      <c r="A4064" t="s">
        <v>19459</v>
      </c>
      <c r="B4064" t="s">
        <v>19460</v>
      </c>
      <c r="C4064" t="s">
        <v>19461</v>
      </c>
      <c r="D4064" s="5">
        <v>44893</v>
      </c>
      <c r="E4064" s="5">
        <v>44713</v>
      </c>
      <c r="F4064" t="s">
        <v>753</v>
      </c>
      <c r="G4064" t="s">
        <v>19462</v>
      </c>
      <c r="H4064" t="s">
        <v>3783</v>
      </c>
      <c r="J4064" t="s">
        <v>756</v>
      </c>
      <c r="K4064" t="s">
        <v>756</v>
      </c>
      <c r="L4064" t="s">
        <v>756</v>
      </c>
      <c r="M4064" t="s">
        <v>756</v>
      </c>
      <c r="N4064" t="s">
        <v>756</v>
      </c>
      <c r="O4064" t="s">
        <v>756</v>
      </c>
      <c r="P4064" t="s">
        <v>758</v>
      </c>
      <c r="Q4064" t="s">
        <v>759</v>
      </c>
      <c r="R4064" t="s">
        <v>759</v>
      </c>
      <c r="S4064" t="s">
        <v>757</v>
      </c>
      <c r="T4064" t="s">
        <v>757</v>
      </c>
      <c r="U4064" t="s">
        <v>757</v>
      </c>
      <c r="V4064" t="s">
        <v>756</v>
      </c>
      <c r="W4064" t="s">
        <v>756</v>
      </c>
      <c r="X4064" t="s">
        <v>19463</v>
      </c>
      <c r="Y4064" t="str">
        <f t="shared" si="896"/>
        <v>junio</v>
      </c>
      <c r="Z4064">
        <f>YEAR(BD_PONDERACIONES[[#This Row],[Fecha Ejecución del Ticket]])</f>
        <v>2022</v>
      </c>
      <c r="AA4064" t="str">
        <f t="shared" si="884"/>
        <v>noviembre</v>
      </c>
      <c r="AB4064">
        <f>YEAR(BD_PONDERACIONES[[#This Row],[Fecha de Inspección]])</f>
        <v>2022</v>
      </c>
      <c r="AC4064">
        <f t="shared" si="885"/>
        <v>0.5</v>
      </c>
      <c r="AD4064">
        <f t="shared" si="886"/>
        <v>0.5</v>
      </c>
      <c r="AE4064">
        <f t="shared" si="887"/>
        <v>0.5</v>
      </c>
      <c r="AF4064">
        <f t="shared" si="888"/>
        <v>0.5</v>
      </c>
      <c r="AG4064">
        <f t="shared" si="889"/>
        <v>0.5</v>
      </c>
      <c r="AH4064">
        <f t="shared" si="890"/>
        <v>0.5</v>
      </c>
      <c r="AI4064">
        <f t="shared" si="891"/>
        <v>0.25</v>
      </c>
      <c r="AJ4064">
        <f t="shared" si="892"/>
        <v>0.25</v>
      </c>
      <c r="AK4064">
        <f t="shared" si="893"/>
        <v>0.5</v>
      </c>
      <c r="AL4064">
        <f t="shared" si="894"/>
        <v>0.5</v>
      </c>
      <c r="AM4064">
        <f t="shared" si="895"/>
        <v>0.5</v>
      </c>
      <c r="AN4064" s="6">
        <f t="shared" si="897"/>
        <v>1</v>
      </c>
      <c r="AO4064" t="str">
        <f>VLOOKUP(BD_PONDERACIONES[[#This Row],[Comuna]],Tabla3[#All],2,0)</f>
        <v>Florida</v>
      </c>
    </row>
    <row r="4065" spans="1:41" x14ac:dyDescent="0.35">
      <c r="A4065" t="s">
        <v>19464</v>
      </c>
      <c r="B4065" t="s">
        <v>19465</v>
      </c>
      <c r="C4065" t="s">
        <v>19466</v>
      </c>
      <c r="D4065" s="5">
        <v>44893</v>
      </c>
      <c r="E4065" s="5">
        <v>44715</v>
      </c>
      <c r="F4065" t="s">
        <v>753</v>
      </c>
      <c r="G4065" t="s">
        <v>19467</v>
      </c>
      <c r="H4065" t="s">
        <v>3783</v>
      </c>
      <c r="J4065" t="s">
        <v>756</v>
      </c>
      <c r="K4065" t="s">
        <v>756</v>
      </c>
      <c r="L4065" t="s">
        <v>757</v>
      </c>
      <c r="M4065" t="s">
        <v>757</v>
      </c>
      <c r="N4065" t="s">
        <v>756</v>
      </c>
      <c r="O4065" t="s">
        <v>756</v>
      </c>
      <c r="P4065" t="s">
        <v>758</v>
      </c>
      <c r="Q4065" t="s">
        <v>759</v>
      </c>
      <c r="R4065" t="s">
        <v>759</v>
      </c>
      <c r="S4065" t="s">
        <v>757</v>
      </c>
      <c r="T4065" t="s">
        <v>757</v>
      </c>
      <c r="U4065" t="s">
        <v>757</v>
      </c>
      <c r="V4065" t="s">
        <v>756</v>
      </c>
      <c r="W4065" t="s">
        <v>756</v>
      </c>
      <c r="X4065" t="s">
        <v>885</v>
      </c>
      <c r="Y4065" t="str">
        <f t="shared" si="896"/>
        <v>junio</v>
      </c>
      <c r="Z4065">
        <f>YEAR(BD_PONDERACIONES[[#This Row],[Fecha Ejecución del Ticket]])</f>
        <v>2022</v>
      </c>
      <c r="AA4065" t="str">
        <f t="shared" si="884"/>
        <v>noviembre</v>
      </c>
      <c r="AB4065">
        <f>YEAR(BD_PONDERACIONES[[#This Row],[Fecha de Inspección]])</f>
        <v>2022</v>
      </c>
      <c r="AC4065">
        <f t="shared" si="885"/>
        <v>0.5</v>
      </c>
      <c r="AD4065">
        <f t="shared" si="886"/>
        <v>0.5</v>
      </c>
      <c r="AE4065">
        <f t="shared" si="887"/>
        <v>0.5</v>
      </c>
      <c r="AF4065">
        <f t="shared" si="888"/>
        <v>0.5</v>
      </c>
      <c r="AG4065">
        <f t="shared" si="889"/>
        <v>0.5</v>
      </c>
      <c r="AH4065">
        <f t="shared" si="890"/>
        <v>0.5</v>
      </c>
      <c r="AI4065">
        <f t="shared" si="891"/>
        <v>0.25</v>
      </c>
      <c r="AJ4065">
        <f t="shared" si="892"/>
        <v>0.25</v>
      </c>
      <c r="AK4065">
        <f t="shared" si="893"/>
        <v>0.5</v>
      </c>
      <c r="AL4065">
        <f t="shared" si="894"/>
        <v>0.5</v>
      </c>
      <c r="AM4065">
        <f t="shared" si="895"/>
        <v>0.5</v>
      </c>
      <c r="AN4065" s="6">
        <f t="shared" si="897"/>
        <v>1</v>
      </c>
      <c r="AO4065" t="str">
        <f>VLOOKUP(BD_PONDERACIONES[[#This Row],[Comuna]],Tabla3[#All],2,0)</f>
        <v>Florida</v>
      </c>
    </row>
    <row r="4066" spans="1:41" x14ac:dyDescent="0.35">
      <c r="A4066" t="s">
        <v>19468</v>
      </c>
      <c r="B4066" t="s">
        <v>19469</v>
      </c>
      <c r="C4066" t="s">
        <v>19470</v>
      </c>
      <c r="D4066" s="5">
        <v>44893</v>
      </c>
      <c r="E4066" s="5">
        <v>44742</v>
      </c>
      <c r="F4066" t="s">
        <v>763</v>
      </c>
      <c r="G4066" t="s">
        <v>19471</v>
      </c>
      <c r="H4066" t="s">
        <v>1389</v>
      </c>
      <c r="J4066" t="s">
        <v>756</v>
      </c>
      <c r="K4066" t="s">
        <v>756</v>
      </c>
      <c r="L4066" t="s">
        <v>757</v>
      </c>
      <c r="M4066" t="s">
        <v>757</v>
      </c>
      <c r="N4066" t="s">
        <v>756</v>
      </c>
      <c r="O4066" t="s">
        <v>756</v>
      </c>
      <c r="P4066" t="s">
        <v>758</v>
      </c>
      <c r="Q4066" t="s">
        <v>759</v>
      </c>
      <c r="R4066" t="s">
        <v>759</v>
      </c>
      <c r="S4066" t="s">
        <v>757</v>
      </c>
      <c r="T4066" t="s">
        <v>757</v>
      </c>
      <c r="U4066" t="s">
        <v>757</v>
      </c>
      <c r="V4066" t="s">
        <v>756</v>
      </c>
      <c r="W4066" t="s">
        <v>768</v>
      </c>
      <c r="X4066" t="s">
        <v>19472</v>
      </c>
      <c r="Y4066" t="str">
        <f t="shared" si="896"/>
        <v>junio</v>
      </c>
      <c r="Z4066">
        <f>YEAR(BD_PONDERACIONES[[#This Row],[Fecha Ejecución del Ticket]])</f>
        <v>2022</v>
      </c>
      <c r="AA4066" t="str">
        <f t="shared" si="884"/>
        <v>noviembre</v>
      </c>
      <c r="AB4066">
        <f>YEAR(BD_PONDERACIONES[[#This Row],[Fecha de Inspección]])</f>
        <v>2022</v>
      </c>
      <c r="AC4066">
        <f t="shared" si="885"/>
        <v>0.5</v>
      </c>
      <c r="AD4066">
        <f t="shared" si="886"/>
        <v>0.5</v>
      </c>
      <c r="AE4066">
        <f t="shared" si="887"/>
        <v>0.5</v>
      </c>
      <c r="AF4066">
        <f t="shared" si="888"/>
        <v>0.5</v>
      </c>
      <c r="AG4066">
        <f t="shared" si="889"/>
        <v>0.5</v>
      </c>
      <c r="AH4066">
        <f t="shared" si="890"/>
        <v>0.5</v>
      </c>
      <c r="AI4066">
        <f t="shared" si="891"/>
        <v>0.25</v>
      </c>
      <c r="AJ4066">
        <f t="shared" si="892"/>
        <v>0.25</v>
      </c>
      <c r="AK4066">
        <f t="shared" si="893"/>
        <v>0.5</v>
      </c>
      <c r="AL4066">
        <f t="shared" si="894"/>
        <v>0.5</v>
      </c>
      <c r="AM4066">
        <f t="shared" si="895"/>
        <v>0.17499999999999999</v>
      </c>
      <c r="AN4066" s="6">
        <f t="shared" si="897"/>
        <v>0.93500000000000005</v>
      </c>
      <c r="AO4066" t="str">
        <f>VLOOKUP(BD_PONDERACIONES[[#This Row],[Comuna]],Tabla3[#All],2,0)</f>
        <v>Florida</v>
      </c>
    </row>
    <row r="4067" spans="1:41" x14ac:dyDescent="0.35">
      <c r="A4067" t="s">
        <v>19473</v>
      </c>
      <c r="B4067" t="s">
        <v>19474</v>
      </c>
      <c r="C4067" t="s">
        <v>19475</v>
      </c>
      <c r="D4067" s="5">
        <v>44893</v>
      </c>
      <c r="E4067" s="5">
        <v>44840</v>
      </c>
      <c r="F4067" t="s">
        <v>753</v>
      </c>
      <c r="G4067" t="s">
        <v>19476</v>
      </c>
      <c r="H4067" t="s">
        <v>3783</v>
      </c>
      <c r="J4067" t="s">
        <v>756</v>
      </c>
      <c r="K4067" t="s">
        <v>756</v>
      </c>
      <c r="L4067" t="s">
        <v>757</v>
      </c>
      <c r="M4067" t="s">
        <v>757</v>
      </c>
      <c r="N4067" t="s">
        <v>756</v>
      </c>
      <c r="O4067" t="s">
        <v>756</v>
      </c>
      <c r="P4067" t="s">
        <v>758</v>
      </c>
      <c r="Q4067" t="s">
        <v>759</v>
      </c>
      <c r="R4067" t="s">
        <v>759</v>
      </c>
      <c r="S4067" t="s">
        <v>757</v>
      </c>
      <c r="T4067" t="s">
        <v>757</v>
      </c>
      <c r="U4067" t="s">
        <v>757</v>
      </c>
      <c r="V4067" t="s">
        <v>904</v>
      </c>
      <c r="W4067" t="s">
        <v>756</v>
      </c>
      <c r="X4067" t="s">
        <v>885</v>
      </c>
      <c r="Y4067" t="str">
        <f t="shared" si="896"/>
        <v>octubre</v>
      </c>
      <c r="Z4067">
        <f>YEAR(BD_PONDERACIONES[[#This Row],[Fecha Ejecución del Ticket]])</f>
        <v>2022</v>
      </c>
      <c r="AA4067" t="str">
        <f t="shared" si="884"/>
        <v>noviembre</v>
      </c>
      <c r="AB4067">
        <f>YEAR(BD_PONDERACIONES[[#This Row],[Fecha de Inspección]])</f>
        <v>2022</v>
      </c>
      <c r="AC4067">
        <f t="shared" si="885"/>
        <v>0.5</v>
      </c>
      <c r="AD4067">
        <f t="shared" si="886"/>
        <v>0.5</v>
      </c>
      <c r="AE4067">
        <f t="shared" si="887"/>
        <v>0.5</v>
      </c>
      <c r="AF4067">
        <f t="shared" si="888"/>
        <v>0.5</v>
      </c>
      <c r="AG4067">
        <f t="shared" si="889"/>
        <v>0.5</v>
      </c>
      <c r="AH4067">
        <f t="shared" si="890"/>
        <v>0.5</v>
      </c>
      <c r="AI4067">
        <f t="shared" si="891"/>
        <v>0.25</v>
      </c>
      <c r="AJ4067">
        <f t="shared" si="892"/>
        <v>0.25</v>
      </c>
      <c r="AK4067">
        <f t="shared" si="893"/>
        <v>0.5</v>
      </c>
      <c r="AL4067">
        <f t="shared" si="894"/>
        <v>0.32500000000000001</v>
      </c>
      <c r="AM4067">
        <f t="shared" si="895"/>
        <v>0.5</v>
      </c>
      <c r="AN4067" s="6">
        <f t="shared" si="897"/>
        <v>0.96500000000000008</v>
      </c>
      <c r="AO4067" t="str">
        <f>VLOOKUP(BD_PONDERACIONES[[#This Row],[Comuna]],Tabla3[#All],2,0)</f>
        <v>Florida</v>
      </c>
    </row>
    <row r="4068" spans="1:41" x14ac:dyDescent="0.35">
      <c r="A4068" t="s">
        <v>19477</v>
      </c>
      <c r="B4068" t="s">
        <v>19478</v>
      </c>
      <c r="C4068" t="s">
        <v>19479</v>
      </c>
      <c r="D4068" s="5">
        <v>44893</v>
      </c>
      <c r="E4068" s="5">
        <v>44839</v>
      </c>
      <c r="F4068" t="s">
        <v>753</v>
      </c>
      <c r="G4068" t="s">
        <v>19480</v>
      </c>
      <c r="H4068" t="s">
        <v>3783</v>
      </c>
      <c r="J4068" t="s">
        <v>756</v>
      </c>
      <c r="K4068" t="s">
        <v>756</v>
      </c>
      <c r="L4068" t="s">
        <v>757</v>
      </c>
      <c r="M4068" t="s">
        <v>757</v>
      </c>
      <c r="N4068" t="s">
        <v>756</v>
      </c>
      <c r="O4068" t="s">
        <v>756</v>
      </c>
      <c r="P4068" t="s">
        <v>758</v>
      </c>
      <c r="Q4068" t="s">
        <v>759</v>
      </c>
      <c r="R4068" t="s">
        <v>759</v>
      </c>
      <c r="S4068" t="s">
        <v>757</v>
      </c>
      <c r="T4068" t="s">
        <v>757</v>
      </c>
      <c r="U4068" t="s">
        <v>757</v>
      </c>
      <c r="V4068" t="s">
        <v>904</v>
      </c>
      <c r="W4068" t="s">
        <v>756</v>
      </c>
      <c r="X4068" t="s">
        <v>19481</v>
      </c>
      <c r="Y4068" t="str">
        <f t="shared" si="896"/>
        <v>octubre</v>
      </c>
      <c r="Z4068">
        <f>YEAR(BD_PONDERACIONES[[#This Row],[Fecha Ejecución del Ticket]])</f>
        <v>2022</v>
      </c>
      <c r="AA4068" t="str">
        <f t="shared" si="884"/>
        <v>noviembre</v>
      </c>
      <c r="AB4068">
        <f>YEAR(BD_PONDERACIONES[[#This Row],[Fecha de Inspección]])</f>
        <v>2022</v>
      </c>
      <c r="AC4068">
        <f t="shared" si="885"/>
        <v>0.5</v>
      </c>
      <c r="AD4068">
        <f t="shared" si="886"/>
        <v>0.5</v>
      </c>
      <c r="AE4068">
        <f t="shared" si="887"/>
        <v>0.5</v>
      </c>
      <c r="AF4068">
        <f t="shared" si="888"/>
        <v>0.5</v>
      </c>
      <c r="AG4068">
        <f t="shared" si="889"/>
        <v>0.5</v>
      </c>
      <c r="AH4068">
        <f t="shared" si="890"/>
        <v>0.5</v>
      </c>
      <c r="AI4068">
        <f t="shared" si="891"/>
        <v>0.25</v>
      </c>
      <c r="AJ4068">
        <f t="shared" si="892"/>
        <v>0.25</v>
      </c>
      <c r="AK4068">
        <f t="shared" si="893"/>
        <v>0.5</v>
      </c>
      <c r="AL4068">
        <f t="shared" si="894"/>
        <v>0.32500000000000001</v>
      </c>
      <c r="AM4068">
        <f t="shared" si="895"/>
        <v>0.5</v>
      </c>
      <c r="AN4068" s="6">
        <f t="shared" si="897"/>
        <v>0.96500000000000008</v>
      </c>
      <c r="AO4068" t="str">
        <f>VLOOKUP(BD_PONDERACIONES[[#This Row],[Comuna]],Tabla3[#All],2,0)</f>
        <v>Florida</v>
      </c>
    </row>
    <row r="4069" spans="1:41" x14ac:dyDescent="0.35">
      <c r="A4069" t="s">
        <v>19482</v>
      </c>
      <c r="B4069" t="s">
        <v>19483</v>
      </c>
      <c r="C4069" t="s">
        <v>19484</v>
      </c>
      <c r="D4069" s="5">
        <v>44893</v>
      </c>
      <c r="E4069" s="5">
        <v>44720</v>
      </c>
      <c r="F4069" t="s">
        <v>753</v>
      </c>
      <c r="G4069" t="s">
        <v>19485</v>
      </c>
      <c r="H4069" t="s">
        <v>3783</v>
      </c>
      <c r="J4069" t="s">
        <v>756</v>
      </c>
      <c r="K4069" t="s">
        <v>756</v>
      </c>
      <c r="L4069" t="s">
        <v>757</v>
      </c>
      <c r="M4069" t="s">
        <v>757</v>
      </c>
      <c r="N4069" t="s">
        <v>756</v>
      </c>
      <c r="O4069" t="s">
        <v>756</v>
      </c>
      <c r="P4069" t="s">
        <v>758</v>
      </c>
      <c r="Q4069" t="s">
        <v>759</v>
      </c>
      <c r="R4069" t="s">
        <v>759</v>
      </c>
      <c r="S4069" t="s">
        <v>757</v>
      </c>
      <c r="T4069" t="s">
        <v>757</v>
      </c>
      <c r="U4069" t="s">
        <v>757</v>
      </c>
      <c r="V4069" t="s">
        <v>756</v>
      </c>
      <c r="W4069" t="s">
        <v>756</v>
      </c>
      <c r="X4069" t="s">
        <v>7623</v>
      </c>
      <c r="Y4069" t="str">
        <f t="shared" si="896"/>
        <v>junio</v>
      </c>
      <c r="Z4069">
        <f>YEAR(BD_PONDERACIONES[[#This Row],[Fecha Ejecución del Ticket]])</f>
        <v>2022</v>
      </c>
      <c r="AA4069" t="str">
        <f t="shared" si="884"/>
        <v>noviembre</v>
      </c>
      <c r="AB4069">
        <f>YEAR(BD_PONDERACIONES[[#This Row],[Fecha de Inspección]])</f>
        <v>2022</v>
      </c>
      <c r="AC4069">
        <f t="shared" si="885"/>
        <v>0.5</v>
      </c>
      <c r="AD4069">
        <f t="shared" si="886"/>
        <v>0.5</v>
      </c>
      <c r="AE4069">
        <f t="shared" si="887"/>
        <v>0.5</v>
      </c>
      <c r="AF4069">
        <f t="shared" si="888"/>
        <v>0.5</v>
      </c>
      <c r="AG4069">
        <f t="shared" si="889"/>
        <v>0.5</v>
      </c>
      <c r="AH4069">
        <f t="shared" si="890"/>
        <v>0.5</v>
      </c>
      <c r="AI4069">
        <f t="shared" si="891"/>
        <v>0.25</v>
      </c>
      <c r="AJ4069">
        <f t="shared" si="892"/>
        <v>0.25</v>
      </c>
      <c r="AK4069">
        <f t="shared" si="893"/>
        <v>0.5</v>
      </c>
      <c r="AL4069">
        <f t="shared" si="894"/>
        <v>0.5</v>
      </c>
      <c r="AM4069">
        <f t="shared" si="895"/>
        <v>0.5</v>
      </c>
      <c r="AN4069" s="6">
        <f t="shared" si="897"/>
        <v>1</v>
      </c>
      <c r="AO4069" t="str">
        <f>VLOOKUP(BD_PONDERACIONES[[#This Row],[Comuna]],Tabla3[#All],2,0)</f>
        <v>Florida</v>
      </c>
    </row>
    <row r="4070" spans="1:41" x14ac:dyDescent="0.35">
      <c r="A4070" t="s">
        <v>19486</v>
      </c>
      <c r="B4070" t="s">
        <v>19487</v>
      </c>
      <c r="C4070" t="s">
        <v>19488</v>
      </c>
      <c r="D4070" s="5">
        <v>44893</v>
      </c>
      <c r="E4070" s="5">
        <v>44713</v>
      </c>
      <c r="F4070" t="s">
        <v>753</v>
      </c>
      <c r="G4070" t="s">
        <v>19489</v>
      </c>
      <c r="H4070" t="s">
        <v>3783</v>
      </c>
      <c r="J4070" t="s">
        <v>756</v>
      </c>
      <c r="K4070" t="s">
        <v>756</v>
      </c>
      <c r="L4070" t="s">
        <v>773</v>
      </c>
      <c r="M4070" t="s">
        <v>773</v>
      </c>
      <c r="N4070" t="s">
        <v>756</v>
      </c>
      <c r="O4070" t="s">
        <v>756</v>
      </c>
      <c r="P4070" t="s">
        <v>758</v>
      </c>
      <c r="Q4070" t="s">
        <v>759</v>
      </c>
      <c r="R4070" t="s">
        <v>759</v>
      </c>
      <c r="S4070" t="s">
        <v>757</v>
      </c>
      <c r="T4070" t="s">
        <v>757</v>
      </c>
      <c r="U4070" t="s">
        <v>757</v>
      </c>
      <c r="V4070" t="s">
        <v>768</v>
      </c>
      <c r="W4070" t="s">
        <v>768</v>
      </c>
      <c r="X4070" t="s">
        <v>19490</v>
      </c>
      <c r="Y4070" t="str">
        <f t="shared" si="896"/>
        <v>junio</v>
      </c>
      <c r="Z4070">
        <f>YEAR(BD_PONDERACIONES[[#This Row],[Fecha Ejecución del Ticket]])</f>
        <v>2022</v>
      </c>
      <c r="AA4070" t="str">
        <f t="shared" si="884"/>
        <v>noviembre</v>
      </c>
      <c r="AB4070">
        <f>YEAR(BD_PONDERACIONES[[#This Row],[Fecha de Inspección]])</f>
        <v>2022</v>
      </c>
      <c r="AC4070">
        <f t="shared" si="885"/>
        <v>0.5</v>
      </c>
      <c r="AD4070">
        <f t="shared" si="886"/>
        <v>0.5</v>
      </c>
      <c r="AE4070">
        <f t="shared" si="887"/>
        <v>0</v>
      </c>
      <c r="AF4070">
        <f t="shared" si="888"/>
        <v>0</v>
      </c>
      <c r="AG4070">
        <f t="shared" si="889"/>
        <v>0.5</v>
      </c>
      <c r="AH4070">
        <f t="shared" si="890"/>
        <v>0.5</v>
      </c>
      <c r="AI4070">
        <f t="shared" si="891"/>
        <v>0.25</v>
      </c>
      <c r="AJ4070">
        <f t="shared" si="892"/>
        <v>0.25</v>
      </c>
      <c r="AK4070">
        <f t="shared" si="893"/>
        <v>0.5</v>
      </c>
      <c r="AL4070">
        <f t="shared" si="894"/>
        <v>0.17499999999999999</v>
      </c>
      <c r="AM4070">
        <f t="shared" si="895"/>
        <v>0.17499999999999999</v>
      </c>
      <c r="AN4070" s="6">
        <f t="shared" si="897"/>
        <v>0.56999999999999995</v>
      </c>
      <c r="AO4070" t="str">
        <f>VLOOKUP(BD_PONDERACIONES[[#This Row],[Comuna]],Tabla3[#All],2,0)</f>
        <v>Florida</v>
      </c>
    </row>
    <row r="4071" spans="1:41" x14ac:dyDescent="0.35">
      <c r="A4071" t="s">
        <v>19491</v>
      </c>
      <c r="B4071" t="s">
        <v>19492</v>
      </c>
      <c r="C4071" t="s">
        <v>19493</v>
      </c>
      <c r="D4071" s="5">
        <v>44893</v>
      </c>
      <c r="E4071" s="5">
        <v>44723</v>
      </c>
      <c r="F4071" t="s">
        <v>753</v>
      </c>
      <c r="G4071" t="s">
        <v>19494</v>
      </c>
      <c r="H4071" t="s">
        <v>3783</v>
      </c>
      <c r="J4071" t="s">
        <v>756</v>
      </c>
      <c r="K4071" t="s">
        <v>756</v>
      </c>
      <c r="L4071" t="s">
        <v>757</v>
      </c>
      <c r="M4071" t="s">
        <v>757</v>
      </c>
      <c r="N4071" t="s">
        <v>756</v>
      </c>
      <c r="O4071" t="s">
        <v>756</v>
      </c>
      <c r="P4071" t="s">
        <v>758</v>
      </c>
      <c r="Q4071" t="s">
        <v>759</v>
      </c>
      <c r="R4071" t="s">
        <v>759</v>
      </c>
      <c r="S4071" t="s">
        <v>757</v>
      </c>
      <c r="T4071" t="s">
        <v>757</v>
      </c>
      <c r="U4071" t="s">
        <v>757</v>
      </c>
      <c r="V4071" t="s">
        <v>904</v>
      </c>
      <c r="W4071" t="s">
        <v>756</v>
      </c>
      <c r="X4071" t="s">
        <v>19495</v>
      </c>
      <c r="Y4071" t="str">
        <f t="shared" si="896"/>
        <v>junio</v>
      </c>
      <c r="Z4071">
        <f>YEAR(BD_PONDERACIONES[[#This Row],[Fecha Ejecución del Ticket]])</f>
        <v>2022</v>
      </c>
      <c r="AA4071" t="str">
        <f t="shared" si="884"/>
        <v>noviembre</v>
      </c>
      <c r="AB4071">
        <f>YEAR(BD_PONDERACIONES[[#This Row],[Fecha de Inspección]])</f>
        <v>2022</v>
      </c>
      <c r="AC4071">
        <f t="shared" si="885"/>
        <v>0.5</v>
      </c>
      <c r="AD4071">
        <f t="shared" si="886"/>
        <v>0.5</v>
      </c>
      <c r="AE4071">
        <f t="shared" si="887"/>
        <v>0.5</v>
      </c>
      <c r="AF4071">
        <f t="shared" si="888"/>
        <v>0.5</v>
      </c>
      <c r="AG4071">
        <f t="shared" si="889"/>
        <v>0.5</v>
      </c>
      <c r="AH4071">
        <f t="shared" si="890"/>
        <v>0.5</v>
      </c>
      <c r="AI4071">
        <f t="shared" si="891"/>
        <v>0.25</v>
      </c>
      <c r="AJ4071">
        <f t="shared" si="892"/>
        <v>0.25</v>
      </c>
      <c r="AK4071">
        <f t="shared" si="893"/>
        <v>0.5</v>
      </c>
      <c r="AL4071">
        <f t="shared" si="894"/>
        <v>0.32500000000000001</v>
      </c>
      <c r="AM4071">
        <f t="shared" si="895"/>
        <v>0.5</v>
      </c>
      <c r="AN4071" s="6">
        <f t="shared" si="897"/>
        <v>0.96500000000000008</v>
      </c>
      <c r="AO4071" t="str">
        <f>VLOOKUP(BD_PONDERACIONES[[#This Row],[Comuna]],Tabla3[#All],2,0)</f>
        <v>Florida</v>
      </c>
    </row>
    <row r="4072" spans="1:41" x14ac:dyDescent="0.35">
      <c r="A4072" t="s">
        <v>19496</v>
      </c>
      <c r="B4072" t="s">
        <v>19497</v>
      </c>
      <c r="C4072" t="s">
        <v>19498</v>
      </c>
      <c r="D4072" s="5">
        <v>44893</v>
      </c>
      <c r="E4072" s="5">
        <v>44725</v>
      </c>
      <c r="F4072" t="s">
        <v>753</v>
      </c>
      <c r="G4072" t="s">
        <v>19499</v>
      </c>
      <c r="H4072" t="s">
        <v>3783</v>
      </c>
      <c r="J4072" t="s">
        <v>756</v>
      </c>
      <c r="K4072" t="s">
        <v>756</v>
      </c>
      <c r="L4072" t="s">
        <v>773</v>
      </c>
      <c r="M4072" t="s">
        <v>773</v>
      </c>
      <c r="N4072" t="s">
        <v>756</v>
      </c>
      <c r="O4072" t="s">
        <v>756</v>
      </c>
      <c r="P4072" t="s">
        <v>758</v>
      </c>
      <c r="Q4072" t="s">
        <v>759</v>
      </c>
      <c r="R4072" t="s">
        <v>759</v>
      </c>
      <c r="S4072" t="s">
        <v>757</v>
      </c>
      <c r="T4072" t="s">
        <v>757</v>
      </c>
      <c r="U4072" t="s">
        <v>757</v>
      </c>
      <c r="V4072" t="s">
        <v>904</v>
      </c>
      <c r="W4072" t="s">
        <v>756</v>
      </c>
      <c r="X4072" t="s">
        <v>8151</v>
      </c>
      <c r="Y4072" t="str">
        <f t="shared" si="896"/>
        <v>junio</v>
      </c>
      <c r="Z4072">
        <f>YEAR(BD_PONDERACIONES[[#This Row],[Fecha Ejecución del Ticket]])</f>
        <v>2022</v>
      </c>
      <c r="AA4072" t="str">
        <f t="shared" si="884"/>
        <v>noviembre</v>
      </c>
      <c r="AB4072">
        <f>YEAR(BD_PONDERACIONES[[#This Row],[Fecha de Inspección]])</f>
        <v>2022</v>
      </c>
      <c r="AC4072">
        <f t="shared" si="885"/>
        <v>0.5</v>
      </c>
      <c r="AD4072">
        <f t="shared" si="886"/>
        <v>0.5</v>
      </c>
      <c r="AE4072">
        <f t="shared" si="887"/>
        <v>0</v>
      </c>
      <c r="AF4072">
        <f t="shared" si="888"/>
        <v>0</v>
      </c>
      <c r="AG4072">
        <f t="shared" si="889"/>
        <v>0.5</v>
      </c>
      <c r="AH4072">
        <f t="shared" si="890"/>
        <v>0.5</v>
      </c>
      <c r="AI4072">
        <f t="shared" si="891"/>
        <v>0.25</v>
      </c>
      <c r="AJ4072">
        <f t="shared" si="892"/>
        <v>0.25</v>
      </c>
      <c r="AK4072">
        <f t="shared" si="893"/>
        <v>0.5</v>
      </c>
      <c r="AL4072">
        <f t="shared" si="894"/>
        <v>0.32500000000000001</v>
      </c>
      <c r="AM4072">
        <f t="shared" si="895"/>
        <v>0.5</v>
      </c>
      <c r="AN4072" s="6">
        <f t="shared" si="897"/>
        <v>0.66500000000000004</v>
      </c>
      <c r="AO4072" t="str">
        <f>VLOOKUP(BD_PONDERACIONES[[#This Row],[Comuna]],Tabla3[#All],2,0)</f>
        <v>Florida</v>
      </c>
    </row>
    <row r="4073" spans="1:41" x14ac:dyDescent="0.35">
      <c r="A4073" t="s">
        <v>19500</v>
      </c>
      <c r="B4073" t="s">
        <v>19501</v>
      </c>
      <c r="C4073" t="s">
        <v>19502</v>
      </c>
      <c r="D4073" s="5">
        <v>44893</v>
      </c>
      <c r="E4073" s="5">
        <v>44713</v>
      </c>
      <c r="F4073" t="s">
        <v>753</v>
      </c>
      <c r="G4073" t="s">
        <v>19503</v>
      </c>
      <c r="H4073" t="s">
        <v>3783</v>
      </c>
      <c r="J4073" t="s">
        <v>756</v>
      </c>
      <c r="K4073" t="s">
        <v>756</v>
      </c>
      <c r="L4073" t="s">
        <v>756</v>
      </c>
      <c r="M4073" t="s">
        <v>756</v>
      </c>
      <c r="N4073" t="s">
        <v>756</v>
      </c>
      <c r="O4073" t="s">
        <v>756</v>
      </c>
      <c r="P4073" t="s">
        <v>758</v>
      </c>
      <c r="Q4073" t="s">
        <v>759</v>
      </c>
      <c r="R4073" t="s">
        <v>759</v>
      </c>
      <c r="S4073" t="s">
        <v>757</v>
      </c>
      <c r="T4073" t="s">
        <v>757</v>
      </c>
      <c r="U4073" t="s">
        <v>757</v>
      </c>
      <c r="V4073" t="s">
        <v>756</v>
      </c>
      <c r="W4073" t="s">
        <v>756</v>
      </c>
      <c r="X4073" t="s">
        <v>19504</v>
      </c>
      <c r="Y4073" t="str">
        <f t="shared" si="896"/>
        <v>junio</v>
      </c>
      <c r="Z4073">
        <f>YEAR(BD_PONDERACIONES[[#This Row],[Fecha Ejecución del Ticket]])</f>
        <v>2022</v>
      </c>
      <c r="AA4073" t="str">
        <f t="shared" si="884"/>
        <v>noviembre</v>
      </c>
      <c r="AB4073">
        <f>YEAR(BD_PONDERACIONES[[#This Row],[Fecha de Inspección]])</f>
        <v>2022</v>
      </c>
      <c r="AC4073">
        <f t="shared" si="885"/>
        <v>0.5</v>
      </c>
      <c r="AD4073">
        <f t="shared" si="886"/>
        <v>0.5</v>
      </c>
      <c r="AE4073">
        <f t="shared" si="887"/>
        <v>0.5</v>
      </c>
      <c r="AF4073">
        <f t="shared" si="888"/>
        <v>0.5</v>
      </c>
      <c r="AG4073">
        <f t="shared" si="889"/>
        <v>0.5</v>
      </c>
      <c r="AH4073">
        <f t="shared" si="890"/>
        <v>0.5</v>
      </c>
      <c r="AI4073">
        <f t="shared" si="891"/>
        <v>0.25</v>
      </c>
      <c r="AJ4073">
        <f t="shared" si="892"/>
        <v>0.25</v>
      </c>
      <c r="AK4073">
        <f t="shared" si="893"/>
        <v>0.5</v>
      </c>
      <c r="AL4073">
        <f t="shared" si="894"/>
        <v>0.5</v>
      </c>
      <c r="AM4073">
        <f t="shared" si="895"/>
        <v>0.5</v>
      </c>
      <c r="AN4073" s="6">
        <f t="shared" si="897"/>
        <v>1</v>
      </c>
      <c r="AO4073" t="str">
        <f>VLOOKUP(BD_PONDERACIONES[[#This Row],[Comuna]],Tabla3[#All],2,0)</f>
        <v>Florida</v>
      </c>
    </row>
    <row r="4074" spans="1:41" x14ac:dyDescent="0.35">
      <c r="A4074" t="s">
        <v>19505</v>
      </c>
      <c r="B4074" t="s">
        <v>19506</v>
      </c>
      <c r="C4074" t="s">
        <v>19507</v>
      </c>
      <c r="D4074" s="5">
        <v>44893</v>
      </c>
      <c r="E4074" s="5">
        <v>44729</v>
      </c>
      <c r="F4074" t="s">
        <v>753</v>
      </c>
      <c r="G4074" t="s">
        <v>19508</v>
      </c>
      <c r="H4074" t="s">
        <v>3783</v>
      </c>
      <c r="J4074" t="s">
        <v>756</v>
      </c>
      <c r="K4074" t="s">
        <v>756</v>
      </c>
      <c r="L4074" t="s">
        <v>757</v>
      </c>
      <c r="M4074" t="s">
        <v>757</v>
      </c>
      <c r="N4074" t="s">
        <v>756</v>
      </c>
      <c r="O4074" t="s">
        <v>756</v>
      </c>
      <c r="P4074" t="s">
        <v>758</v>
      </c>
      <c r="Q4074" t="s">
        <v>759</v>
      </c>
      <c r="R4074" t="s">
        <v>759</v>
      </c>
      <c r="S4074" t="s">
        <v>757</v>
      </c>
      <c r="T4074" t="s">
        <v>757</v>
      </c>
      <c r="U4074" t="s">
        <v>757</v>
      </c>
      <c r="V4074" t="s">
        <v>756</v>
      </c>
      <c r="W4074" t="s">
        <v>756</v>
      </c>
      <c r="X4074" t="s">
        <v>19509</v>
      </c>
      <c r="Y4074" t="str">
        <f t="shared" si="896"/>
        <v>junio</v>
      </c>
      <c r="Z4074">
        <f>YEAR(BD_PONDERACIONES[[#This Row],[Fecha Ejecución del Ticket]])</f>
        <v>2022</v>
      </c>
      <c r="AA4074" t="str">
        <f t="shared" si="884"/>
        <v>noviembre</v>
      </c>
      <c r="AB4074">
        <f>YEAR(BD_PONDERACIONES[[#This Row],[Fecha de Inspección]])</f>
        <v>2022</v>
      </c>
      <c r="AC4074">
        <f t="shared" si="885"/>
        <v>0.5</v>
      </c>
      <c r="AD4074">
        <f t="shared" si="886"/>
        <v>0.5</v>
      </c>
      <c r="AE4074">
        <f t="shared" si="887"/>
        <v>0.5</v>
      </c>
      <c r="AF4074">
        <f t="shared" si="888"/>
        <v>0.5</v>
      </c>
      <c r="AG4074">
        <f t="shared" si="889"/>
        <v>0.5</v>
      </c>
      <c r="AH4074">
        <f t="shared" si="890"/>
        <v>0.5</v>
      </c>
      <c r="AI4074">
        <f t="shared" si="891"/>
        <v>0.25</v>
      </c>
      <c r="AJ4074">
        <f t="shared" si="892"/>
        <v>0.25</v>
      </c>
      <c r="AK4074">
        <f t="shared" si="893"/>
        <v>0.5</v>
      </c>
      <c r="AL4074">
        <f t="shared" si="894"/>
        <v>0.5</v>
      </c>
      <c r="AM4074">
        <f t="shared" si="895"/>
        <v>0.5</v>
      </c>
      <c r="AN4074" s="6">
        <f t="shared" si="897"/>
        <v>1</v>
      </c>
      <c r="AO4074" t="str">
        <f>VLOOKUP(BD_PONDERACIONES[[#This Row],[Comuna]],Tabla3[#All],2,0)</f>
        <v>Florida</v>
      </c>
    </row>
    <row r="4075" spans="1:41" x14ac:dyDescent="0.35">
      <c r="A4075" t="s">
        <v>19510</v>
      </c>
      <c r="B4075" t="s">
        <v>19511</v>
      </c>
      <c r="C4075" t="s">
        <v>19512</v>
      </c>
      <c r="D4075" s="5">
        <v>44893</v>
      </c>
      <c r="E4075" s="5">
        <v>44732</v>
      </c>
      <c r="F4075" t="s">
        <v>763</v>
      </c>
      <c r="G4075" t="s">
        <v>19513</v>
      </c>
      <c r="H4075" t="s">
        <v>1389</v>
      </c>
      <c r="J4075" t="s">
        <v>756</v>
      </c>
      <c r="K4075" t="s">
        <v>756</v>
      </c>
      <c r="L4075" t="s">
        <v>756</v>
      </c>
      <c r="M4075" t="s">
        <v>756</v>
      </c>
      <c r="N4075" t="s">
        <v>756</v>
      </c>
      <c r="O4075" t="s">
        <v>756</v>
      </c>
      <c r="P4075" t="s">
        <v>758</v>
      </c>
      <c r="Q4075" t="s">
        <v>759</v>
      </c>
      <c r="R4075" t="s">
        <v>759</v>
      </c>
      <c r="S4075" t="s">
        <v>757</v>
      </c>
      <c r="T4075" t="s">
        <v>757</v>
      </c>
      <c r="U4075" t="s">
        <v>757</v>
      </c>
      <c r="V4075" t="s">
        <v>756</v>
      </c>
      <c r="W4075" t="s">
        <v>768</v>
      </c>
      <c r="X4075" t="s">
        <v>19514</v>
      </c>
      <c r="Y4075" t="str">
        <f t="shared" si="896"/>
        <v>junio</v>
      </c>
      <c r="Z4075">
        <f>YEAR(BD_PONDERACIONES[[#This Row],[Fecha Ejecución del Ticket]])</f>
        <v>2022</v>
      </c>
      <c r="AA4075" t="str">
        <f t="shared" si="884"/>
        <v>noviembre</v>
      </c>
      <c r="AB4075">
        <f>YEAR(BD_PONDERACIONES[[#This Row],[Fecha de Inspección]])</f>
        <v>2022</v>
      </c>
      <c r="AC4075">
        <f t="shared" si="885"/>
        <v>0.5</v>
      </c>
      <c r="AD4075">
        <f t="shared" si="886"/>
        <v>0.5</v>
      </c>
      <c r="AE4075">
        <f t="shared" si="887"/>
        <v>0.5</v>
      </c>
      <c r="AF4075">
        <f t="shared" si="888"/>
        <v>0.5</v>
      </c>
      <c r="AG4075">
        <f t="shared" si="889"/>
        <v>0.5</v>
      </c>
      <c r="AH4075">
        <f t="shared" si="890"/>
        <v>0.5</v>
      </c>
      <c r="AI4075">
        <f t="shared" si="891"/>
        <v>0.25</v>
      </c>
      <c r="AJ4075">
        <f t="shared" si="892"/>
        <v>0.25</v>
      </c>
      <c r="AK4075">
        <f t="shared" si="893"/>
        <v>0.5</v>
      </c>
      <c r="AL4075">
        <f t="shared" si="894"/>
        <v>0.5</v>
      </c>
      <c r="AM4075">
        <f t="shared" si="895"/>
        <v>0.17499999999999999</v>
      </c>
      <c r="AN4075" s="6">
        <f t="shared" si="897"/>
        <v>0.93500000000000005</v>
      </c>
      <c r="AO4075" t="str">
        <f>VLOOKUP(BD_PONDERACIONES[[#This Row],[Comuna]],Tabla3[#All],2,0)</f>
        <v>Florida</v>
      </c>
    </row>
    <row r="4076" spans="1:41" x14ac:dyDescent="0.35">
      <c r="A4076" t="s">
        <v>19515</v>
      </c>
      <c r="B4076" t="s">
        <v>19516</v>
      </c>
      <c r="C4076" t="s">
        <v>19517</v>
      </c>
      <c r="D4076" s="5">
        <v>44893</v>
      </c>
      <c r="E4076" s="5">
        <v>44732</v>
      </c>
      <c r="F4076" t="s">
        <v>763</v>
      </c>
      <c r="G4076" t="s">
        <v>19518</v>
      </c>
      <c r="H4076" t="s">
        <v>1389</v>
      </c>
      <c r="J4076" t="s">
        <v>756</v>
      </c>
      <c r="K4076" t="s">
        <v>756</v>
      </c>
      <c r="L4076" t="s">
        <v>757</v>
      </c>
      <c r="M4076" t="s">
        <v>757</v>
      </c>
      <c r="N4076" t="s">
        <v>756</v>
      </c>
      <c r="O4076" t="s">
        <v>756</v>
      </c>
      <c r="P4076" t="s">
        <v>758</v>
      </c>
      <c r="Q4076" t="s">
        <v>759</v>
      </c>
      <c r="R4076" t="s">
        <v>759</v>
      </c>
      <c r="S4076" t="s">
        <v>757</v>
      </c>
      <c r="T4076" t="s">
        <v>757</v>
      </c>
      <c r="U4076" t="s">
        <v>757</v>
      </c>
      <c r="V4076" t="s">
        <v>756</v>
      </c>
      <c r="W4076" t="s">
        <v>756</v>
      </c>
      <c r="X4076" t="s">
        <v>1712</v>
      </c>
      <c r="Y4076" t="str">
        <f t="shared" si="896"/>
        <v>junio</v>
      </c>
      <c r="Z4076">
        <f>YEAR(BD_PONDERACIONES[[#This Row],[Fecha Ejecución del Ticket]])</f>
        <v>2022</v>
      </c>
      <c r="AA4076" t="str">
        <f t="shared" si="884"/>
        <v>noviembre</v>
      </c>
      <c r="AB4076">
        <f>YEAR(BD_PONDERACIONES[[#This Row],[Fecha de Inspección]])</f>
        <v>2022</v>
      </c>
      <c r="AC4076">
        <f t="shared" si="885"/>
        <v>0.5</v>
      </c>
      <c r="AD4076">
        <f t="shared" si="886"/>
        <v>0.5</v>
      </c>
      <c r="AE4076">
        <f t="shared" si="887"/>
        <v>0.5</v>
      </c>
      <c r="AF4076">
        <f t="shared" si="888"/>
        <v>0.5</v>
      </c>
      <c r="AG4076">
        <f t="shared" si="889"/>
        <v>0.5</v>
      </c>
      <c r="AH4076">
        <f t="shared" si="890"/>
        <v>0.5</v>
      </c>
      <c r="AI4076">
        <f t="shared" si="891"/>
        <v>0.25</v>
      </c>
      <c r="AJ4076">
        <f t="shared" si="892"/>
        <v>0.25</v>
      </c>
      <c r="AK4076">
        <f t="shared" si="893"/>
        <v>0.5</v>
      </c>
      <c r="AL4076">
        <f t="shared" si="894"/>
        <v>0.5</v>
      </c>
      <c r="AM4076">
        <f t="shared" si="895"/>
        <v>0.5</v>
      </c>
      <c r="AN4076" s="6">
        <f t="shared" si="897"/>
        <v>1</v>
      </c>
      <c r="AO4076" t="str">
        <f>VLOOKUP(BD_PONDERACIONES[[#This Row],[Comuna]],Tabla3[#All],2,0)</f>
        <v>Florida</v>
      </c>
    </row>
    <row r="4077" spans="1:41" x14ac:dyDescent="0.35">
      <c r="A4077" t="s">
        <v>19519</v>
      </c>
      <c r="B4077" t="s">
        <v>19520</v>
      </c>
      <c r="C4077" t="s">
        <v>19521</v>
      </c>
      <c r="D4077" s="5">
        <v>44893</v>
      </c>
      <c r="E4077" s="5">
        <v>44729</v>
      </c>
      <c r="F4077" t="s">
        <v>763</v>
      </c>
      <c r="G4077" t="s">
        <v>19522</v>
      </c>
      <c r="H4077" t="s">
        <v>1389</v>
      </c>
      <c r="J4077" t="s">
        <v>756</v>
      </c>
      <c r="K4077" t="s">
        <v>756</v>
      </c>
      <c r="L4077" t="s">
        <v>756</v>
      </c>
      <c r="M4077" t="s">
        <v>756</v>
      </c>
      <c r="N4077" t="s">
        <v>756</v>
      </c>
      <c r="O4077" t="s">
        <v>756</v>
      </c>
      <c r="P4077" t="s">
        <v>758</v>
      </c>
      <c r="Q4077" t="s">
        <v>759</v>
      </c>
      <c r="R4077" t="s">
        <v>759</v>
      </c>
      <c r="S4077" t="s">
        <v>757</v>
      </c>
      <c r="T4077" t="s">
        <v>757</v>
      </c>
      <c r="U4077" t="s">
        <v>757</v>
      </c>
      <c r="V4077" t="s">
        <v>756</v>
      </c>
      <c r="W4077" t="s">
        <v>756</v>
      </c>
      <c r="X4077" t="s">
        <v>1712</v>
      </c>
      <c r="Y4077" t="str">
        <f t="shared" si="896"/>
        <v>junio</v>
      </c>
      <c r="Z4077">
        <f>YEAR(BD_PONDERACIONES[[#This Row],[Fecha Ejecución del Ticket]])</f>
        <v>2022</v>
      </c>
      <c r="AA4077" t="str">
        <f t="shared" si="884"/>
        <v>noviembre</v>
      </c>
      <c r="AB4077">
        <f>YEAR(BD_PONDERACIONES[[#This Row],[Fecha de Inspección]])</f>
        <v>2022</v>
      </c>
      <c r="AC4077">
        <f t="shared" si="885"/>
        <v>0.5</v>
      </c>
      <c r="AD4077">
        <f t="shared" si="886"/>
        <v>0.5</v>
      </c>
      <c r="AE4077">
        <f t="shared" si="887"/>
        <v>0.5</v>
      </c>
      <c r="AF4077">
        <f t="shared" si="888"/>
        <v>0.5</v>
      </c>
      <c r="AG4077">
        <f t="shared" si="889"/>
        <v>0.5</v>
      </c>
      <c r="AH4077">
        <f t="shared" si="890"/>
        <v>0.5</v>
      </c>
      <c r="AI4077">
        <f t="shared" si="891"/>
        <v>0.25</v>
      </c>
      <c r="AJ4077">
        <f t="shared" si="892"/>
        <v>0.25</v>
      </c>
      <c r="AK4077">
        <f t="shared" si="893"/>
        <v>0.5</v>
      </c>
      <c r="AL4077">
        <f t="shared" si="894"/>
        <v>0.5</v>
      </c>
      <c r="AM4077">
        <f t="shared" si="895"/>
        <v>0.5</v>
      </c>
      <c r="AN4077" s="6">
        <f t="shared" si="897"/>
        <v>1</v>
      </c>
      <c r="AO4077" t="str">
        <f>VLOOKUP(BD_PONDERACIONES[[#This Row],[Comuna]],Tabla3[#All],2,0)</f>
        <v>Florida</v>
      </c>
    </row>
    <row r="4078" spans="1:41" x14ac:dyDescent="0.35">
      <c r="A4078" t="s">
        <v>19523</v>
      </c>
      <c r="B4078" t="s">
        <v>19524</v>
      </c>
      <c r="C4078" t="s">
        <v>19525</v>
      </c>
      <c r="D4078" s="5">
        <v>44893</v>
      </c>
      <c r="E4078" s="5">
        <v>44737</v>
      </c>
      <c r="F4078" t="s">
        <v>763</v>
      </c>
      <c r="G4078" t="s">
        <v>19526</v>
      </c>
      <c r="H4078" t="s">
        <v>1389</v>
      </c>
      <c r="J4078" t="s">
        <v>756</v>
      </c>
      <c r="K4078" t="s">
        <v>756</v>
      </c>
      <c r="L4078" t="s">
        <v>757</v>
      </c>
      <c r="M4078" t="s">
        <v>757</v>
      </c>
      <c r="N4078" t="s">
        <v>756</v>
      </c>
      <c r="O4078" t="s">
        <v>756</v>
      </c>
      <c r="P4078" t="s">
        <v>758</v>
      </c>
      <c r="Q4078" t="s">
        <v>759</v>
      </c>
      <c r="R4078" t="s">
        <v>759</v>
      </c>
      <c r="S4078" t="s">
        <v>757</v>
      </c>
      <c r="T4078" t="s">
        <v>757</v>
      </c>
      <c r="U4078" t="s">
        <v>757</v>
      </c>
      <c r="V4078" t="s">
        <v>756</v>
      </c>
      <c r="W4078" t="s">
        <v>756</v>
      </c>
      <c r="X4078" t="s">
        <v>1712</v>
      </c>
      <c r="Y4078" t="str">
        <f t="shared" si="896"/>
        <v>junio</v>
      </c>
      <c r="Z4078">
        <f>YEAR(BD_PONDERACIONES[[#This Row],[Fecha Ejecución del Ticket]])</f>
        <v>2022</v>
      </c>
      <c r="AA4078" t="str">
        <f t="shared" si="884"/>
        <v>noviembre</v>
      </c>
      <c r="AB4078">
        <f>YEAR(BD_PONDERACIONES[[#This Row],[Fecha de Inspección]])</f>
        <v>2022</v>
      </c>
      <c r="AC4078">
        <f t="shared" si="885"/>
        <v>0.5</v>
      </c>
      <c r="AD4078">
        <f t="shared" si="886"/>
        <v>0.5</v>
      </c>
      <c r="AE4078">
        <f t="shared" si="887"/>
        <v>0.5</v>
      </c>
      <c r="AF4078">
        <f t="shared" si="888"/>
        <v>0.5</v>
      </c>
      <c r="AG4078">
        <f t="shared" si="889"/>
        <v>0.5</v>
      </c>
      <c r="AH4078">
        <f t="shared" si="890"/>
        <v>0.5</v>
      </c>
      <c r="AI4078">
        <f t="shared" si="891"/>
        <v>0.25</v>
      </c>
      <c r="AJ4078">
        <f t="shared" si="892"/>
        <v>0.25</v>
      </c>
      <c r="AK4078">
        <f t="shared" si="893"/>
        <v>0.5</v>
      </c>
      <c r="AL4078">
        <f t="shared" si="894"/>
        <v>0.5</v>
      </c>
      <c r="AM4078">
        <f t="shared" si="895"/>
        <v>0.5</v>
      </c>
      <c r="AN4078" s="6">
        <f t="shared" si="897"/>
        <v>1</v>
      </c>
      <c r="AO4078" t="str">
        <f>VLOOKUP(BD_PONDERACIONES[[#This Row],[Comuna]],Tabla3[#All],2,0)</f>
        <v>Florida</v>
      </c>
    </row>
    <row r="4079" spans="1:41" x14ac:dyDescent="0.35">
      <c r="A4079" t="s">
        <v>19527</v>
      </c>
      <c r="B4079" t="s">
        <v>19528</v>
      </c>
      <c r="C4079" t="s">
        <v>19529</v>
      </c>
      <c r="D4079" s="5">
        <v>44893</v>
      </c>
      <c r="E4079" s="5">
        <v>44737</v>
      </c>
      <c r="F4079" t="s">
        <v>763</v>
      </c>
      <c r="G4079" t="s">
        <v>19530</v>
      </c>
      <c r="H4079" t="s">
        <v>1389</v>
      </c>
      <c r="J4079" t="s">
        <v>756</v>
      </c>
      <c r="K4079" t="s">
        <v>756</v>
      </c>
      <c r="L4079" t="s">
        <v>757</v>
      </c>
      <c r="M4079" t="s">
        <v>757</v>
      </c>
      <c r="N4079" t="s">
        <v>756</v>
      </c>
      <c r="O4079" t="s">
        <v>756</v>
      </c>
      <c r="P4079" t="s">
        <v>758</v>
      </c>
      <c r="Q4079" t="s">
        <v>759</v>
      </c>
      <c r="R4079" t="s">
        <v>759</v>
      </c>
      <c r="S4079" t="s">
        <v>757</v>
      </c>
      <c r="T4079" t="s">
        <v>757</v>
      </c>
      <c r="U4079" t="s">
        <v>757</v>
      </c>
      <c r="V4079" t="s">
        <v>756</v>
      </c>
      <c r="W4079" t="s">
        <v>756</v>
      </c>
      <c r="X4079" t="s">
        <v>19531</v>
      </c>
      <c r="Y4079" t="str">
        <f t="shared" si="896"/>
        <v>junio</v>
      </c>
      <c r="Z4079">
        <f>YEAR(BD_PONDERACIONES[[#This Row],[Fecha Ejecución del Ticket]])</f>
        <v>2022</v>
      </c>
      <c r="AA4079" t="str">
        <f t="shared" si="884"/>
        <v>noviembre</v>
      </c>
      <c r="AB4079">
        <f>YEAR(BD_PONDERACIONES[[#This Row],[Fecha de Inspección]])</f>
        <v>2022</v>
      </c>
      <c r="AC4079">
        <f t="shared" si="885"/>
        <v>0.5</v>
      </c>
      <c r="AD4079">
        <f t="shared" si="886"/>
        <v>0.5</v>
      </c>
      <c r="AE4079">
        <f t="shared" si="887"/>
        <v>0.5</v>
      </c>
      <c r="AF4079">
        <f t="shared" si="888"/>
        <v>0.5</v>
      </c>
      <c r="AG4079">
        <f t="shared" si="889"/>
        <v>0.5</v>
      </c>
      <c r="AH4079">
        <f t="shared" si="890"/>
        <v>0.5</v>
      </c>
      <c r="AI4079">
        <f t="shared" si="891"/>
        <v>0.25</v>
      </c>
      <c r="AJ4079">
        <f t="shared" si="892"/>
        <v>0.25</v>
      </c>
      <c r="AK4079">
        <f t="shared" si="893"/>
        <v>0.5</v>
      </c>
      <c r="AL4079">
        <f t="shared" si="894"/>
        <v>0.5</v>
      </c>
      <c r="AM4079">
        <f t="shared" si="895"/>
        <v>0.5</v>
      </c>
      <c r="AN4079" s="6">
        <f t="shared" si="897"/>
        <v>1</v>
      </c>
      <c r="AO4079" t="str">
        <f>VLOOKUP(BD_PONDERACIONES[[#This Row],[Comuna]],Tabla3[#All],2,0)</f>
        <v>Florida</v>
      </c>
    </row>
    <row r="4080" spans="1:41" x14ac:dyDescent="0.35">
      <c r="A4080" t="s">
        <v>19532</v>
      </c>
      <c r="B4080" t="s">
        <v>19533</v>
      </c>
      <c r="C4080" t="s">
        <v>19534</v>
      </c>
      <c r="D4080" s="5">
        <v>44893</v>
      </c>
      <c r="E4080" s="5">
        <v>44740</v>
      </c>
      <c r="F4080" t="s">
        <v>763</v>
      </c>
      <c r="G4080" t="s">
        <v>19535</v>
      </c>
      <c r="H4080" t="s">
        <v>1389</v>
      </c>
      <c r="J4080" t="s">
        <v>756</v>
      </c>
      <c r="K4080" t="s">
        <v>756</v>
      </c>
      <c r="L4080" t="s">
        <v>756</v>
      </c>
      <c r="M4080" t="s">
        <v>756</v>
      </c>
      <c r="N4080" t="s">
        <v>756</v>
      </c>
      <c r="O4080" t="s">
        <v>756</v>
      </c>
      <c r="P4080" t="s">
        <v>758</v>
      </c>
      <c r="Q4080" t="s">
        <v>759</v>
      </c>
      <c r="R4080" t="s">
        <v>759</v>
      </c>
      <c r="S4080" t="s">
        <v>757</v>
      </c>
      <c r="T4080" t="s">
        <v>757</v>
      </c>
      <c r="U4080" t="s">
        <v>757</v>
      </c>
      <c r="V4080" t="s">
        <v>756</v>
      </c>
      <c r="W4080" t="s">
        <v>756</v>
      </c>
      <c r="X4080" t="s">
        <v>18306</v>
      </c>
      <c r="Y4080" t="str">
        <f t="shared" si="896"/>
        <v>junio</v>
      </c>
      <c r="Z4080">
        <f>YEAR(BD_PONDERACIONES[[#This Row],[Fecha Ejecución del Ticket]])</f>
        <v>2022</v>
      </c>
      <c r="AA4080" t="str">
        <f t="shared" si="884"/>
        <v>noviembre</v>
      </c>
      <c r="AB4080">
        <f>YEAR(BD_PONDERACIONES[[#This Row],[Fecha de Inspección]])</f>
        <v>2022</v>
      </c>
      <c r="AC4080">
        <f t="shared" si="885"/>
        <v>0.5</v>
      </c>
      <c r="AD4080">
        <f t="shared" si="886"/>
        <v>0.5</v>
      </c>
      <c r="AE4080">
        <f t="shared" si="887"/>
        <v>0.5</v>
      </c>
      <c r="AF4080">
        <f t="shared" si="888"/>
        <v>0.5</v>
      </c>
      <c r="AG4080">
        <f t="shared" si="889"/>
        <v>0.5</v>
      </c>
      <c r="AH4080">
        <f t="shared" si="890"/>
        <v>0.5</v>
      </c>
      <c r="AI4080">
        <f t="shared" si="891"/>
        <v>0.25</v>
      </c>
      <c r="AJ4080">
        <f t="shared" si="892"/>
        <v>0.25</v>
      </c>
      <c r="AK4080">
        <f t="shared" si="893"/>
        <v>0.5</v>
      </c>
      <c r="AL4080">
        <f t="shared" si="894"/>
        <v>0.5</v>
      </c>
      <c r="AM4080">
        <f t="shared" si="895"/>
        <v>0.5</v>
      </c>
      <c r="AN4080" s="6">
        <f t="shared" si="897"/>
        <v>1</v>
      </c>
      <c r="AO4080" t="str">
        <f>VLOOKUP(BD_PONDERACIONES[[#This Row],[Comuna]],Tabla3[#All],2,0)</f>
        <v>Florida</v>
      </c>
    </row>
    <row r="4081" spans="1:41" x14ac:dyDescent="0.35">
      <c r="A4081" t="s">
        <v>19536</v>
      </c>
      <c r="B4081" t="s">
        <v>19537</v>
      </c>
      <c r="C4081" t="s">
        <v>19538</v>
      </c>
      <c r="D4081" s="5">
        <v>44893</v>
      </c>
      <c r="E4081" s="5">
        <v>44740</v>
      </c>
      <c r="F4081" t="s">
        <v>763</v>
      </c>
      <c r="G4081" t="s">
        <v>19539</v>
      </c>
      <c r="H4081" t="s">
        <v>1389</v>
      </c>
      <c r="J4081" t="s">
        <v>756</v>
      </c>
      <c r="K4081" t="s">
        <v>756</v>
      </c>
      <c r="L4081" t="s">
        <v>757</v>
      </c>
      <c r="M4081" t="s">
        <v>757</v>
      </c>
      <c r="N4081" t="s">
        <v>756</v>
      </c>
      <c r="O4081" t="s">
        <v>756</v>
      </c>
      <c r="P4081" t="s">
        <v>758</v>
      </c>
      <c r="Q4081" t="s">
        <v>759</v>
      </c>
      <c r="R4081" t="s">
        <v>759</v>
      </c>
      <c r="S4081" t="s">
        <v>757</v>
      </c>
      <c r="T4081" t="s">
        <v>757</v>
      </c>
      <c r="U4081" t="s">
        <v>757</v>
      </c>
      <c r="V4081" t="s">
        <v>756</v>
      </c>
      <c r="W4081" t="s">
        <v>756</v>
      </c>
      <c r="X4081" t="s">
        <v>19540</v>
      </c>
      <c r="Y4081" t="str">
        <f t="shared" si="896"/>
        <v>junio</v>
      </c>
      <c r="Z4081">
        <f>YEAR(BD_PONDERACIONES[[#This Row],[Fecha Ejecución del Ticket]])</f>
        <v>2022</v>
      </c>
      <c r="AA4081" t="str">
        <f t="shared" si="884"/>
        <v>noviembre</v>
      </c>
      <c r="AB4081">
        <f>YEAR(BD_PONDERACIONES[[#This Row],[Fecha de Inspección]])</f>
        <v>2022</v>
      </c>
      <c r="AC4081">
        <f t="shared" si="885"/>
        <v>0.5</v>
      </c>
      <c r="AD4081">
        <f t="shared" si="886"/>
        <v>0.5</v>
      </c>
      <c r="AE4081">
        <f t="shared" si="887"/>
        <v>0.5</v>
      </c>
      <c r="AF4081">
        <f t="shared" si="888"/>
        <v>0.5</v>
      </c>
      <c r="AG4081">
        <f t="shared" si="889"/>
        <v>0.5</v>
      </c>
      <c r="AH4081">
        <f t="shared" si="890"/>
        <v>0.5</v>
      </c>
      <c r="AI4081">
        <f t="shared" si="891"/>
        <v>0.25</v>
      </c>
      <c r="AJ4081">
        <f t="shared" si="892"/>
        <v>0.25</v>
      </c>
      <c r="AK4081">
        <f t="shared" si="893"/>
        <v>0.5</v>
      </c>
      <c r="AL4081">
        <f t="shared" si="894"/>
        <v>0.5</v>
      </c>
      <c r="AM4081">
        <f t="shared" si="895"/>
        <v>0.5</v>
      </c>
      <c r="AN4081" s="6">
        <f t="shared" si="897"/>
        <v>1</v>
      </c>
      <c r="AO4081" t="str">
        <f>VLOOKUP(BD_PONDERACIONES[[#This Row],[Comuna]],Tabla3[#All],2,0)</f>
        <v>Florida</v>
      </c>
    </row>
    <row r="4082" spans="1:41" x14ac:dyDescent="0.35">
      <c r="A4082" t="s">
        <v>19541</v>
      </c>
      <c r="B4082" t="s">
        <v>19542</v>
      </c>
      <c r="C4082" t="s">
        <v>19543</v>
      </c>
      <c r="D4082" s="5">
        <v>44893</v>
      </c>
      <c r="E4082" s="5">
        <v>44734</v>
      </c>
      <c r="F4082" t="s">
        <v>763</v>
      </c>
      <c r="G4082" t="s">
        <v>19544</v>
      </c>
      <c r="H4082" t="s">
        <v>1389</v>
      </c>
      <c r="J4082" t="s">
        <v>756</v>
      </c>
      <c r="K4082" t="s">
        <v>756</v>
      </c>
      <c r="L4082" t="s">
        <v>773</v>
      </c>
      <c r="M4082" t="s">
        <v>773</v>
      </c>
      <c r="N4082" t="s">
        <v>756</v>
      </c>
      <c r="O4082" t="s">
        <v>756</v>
      </c>
      <c r="P4082" t="s">
        <v>758</v>
      </c>
      <c r="Q4082" t="s">
        <v>759</v>
      </c>
      <c r="R4082" t="s">
        <v>759</v>
      </c>
      <c r="S4082" t="s">
        <v>757</v>
      </c>
      <c r="T4082" t="s">
        <v>757</v>
      </c>
      <c r="U4082" t="s">
        <v>757</v>
      </c>
      <c r="V4082" t="s">
        <v>756</v>
      </c>
      <c r="W4082" t="s">
        <v>756</v>
      </c>
      <c r="X4082" t="s">
        <v>19545</v>
      </c>
      <c r="Y4082" t="str">
        <f t="shared" si="896"/>
        <v>junio</v>
      </c>
      <c r="Z4082">
        <f>YEAR(BD_PONDERACIONES[[#This Row],[Fecha Ejecución del Ticket]])</f>
        <v>2022</v>
      </c>
      <c r="AA4082" t="str">
        <f t="shared" si="884"/>
        <v>noviembre</v>
      </c>
      <c r="AB4082">
        <f>YEAR(BD_PONDERACIONES[[#This Row],[Fecha de Inspección]])</f>
        <v>2022</v>
      </c>
      <c r="AC4082">
        <f t="shared" si="885"/>
        <v>0.5</v>
      </c>
      <c r="AD4082">
        <f t="shared" si="886"/>
        <v>0.5</v>
      </c>
      <c r="AE4082">
        <f t="shared" si="887"/>
        <v>0</v>
      </c>
      <c r="AF4082">
        <f t="shared" si="888"/>
        <v>0</v>
      </c>
      <c r="AG4082">
        <f t="shared" si="889"/>
        <v>0.5</v>
      </c>
      <c r="AH4082">
        <f t="shared" si="890"/>
        <v>0.5</v>
      </c>
      <c r="AI4082">
        <f t="shared" si="891"/>
        <v>0.25</v>
      </c>
      <c r="AJ4082">
        <f t="shared" si="892"/>
        <v>0.25</v>
      </c>
      <c r="AK4082">
        <f t="shared" si="893"/>
        <v>0.5</v>
      </c>
      <c r="AL4082">
        <f t="shared" si="894"/>
        <v>0.5</v>
      </c>
      <c r="AM4082">
        <f t="shared" si="895"/>
        <v>0.5</v>
      </c>
      <c r="AN4082" s="6">
        <f t="shared" si="897"/>
        <v>0.7</v>
      </c>
      <c r="AO4082" t="str">
        <f>VLOOKUP(BD_PONDERACIONES[[#This Row],[Comuna]],Tabla3[#All],2,0)</f>
        <v>Florida</v>
      </c>
    </row>
    <row r="4083" spans="1:41" x14ac:dyDescent="0.35">
      <c r="A4083" t="s">
        <v>19546</v>
      </c>
      <c r="B4083" t="s">
        <v>19547</v>
      </c>
      <c r="C4083" t="s">
        <v>19548</v>
      </c>
      <c r="D4083" s="5">
        <v>44893</v>
      </c>
      <c r="E4083" s="5">
        <v>44739</v>
      </c>
      <c r="F4083" t="s">
        <v>763</v>
      </c>
      <c r="G4083" t="s">
        <v>19549</v>
      </c>
      <c r="H4083" t="s">
        <v>1389</v>
      </c>
      <c r="J4083" t="s">
        <v>756</v>
      </c>
      <c r="K4083" t="s">
        <v>756</v>
      </c>
      <c r="L4083" t="s">
        <v>757</v>
      </c>
      <c r="M4083" t="s">
        <v>757</v>
      </c>
      <c r="N4083" t="s">
        <v>756</v>
      </c>
      <c r="O4083" t="s">
        <v>756</v>
      </c>
      <c r="P4083" t="s">
        <v>758</v>
      </c>
      <c r="Q4083" t="s">
        <v>759</v>
      </c>
      <c r="R4083" t="s">
        <v>759</v>
      </c>
      <c r="S4083" t="s">
        <v>757</v>
      </c>
      <c r="T4083" t="s">
        <v>757</v>
      </c>
      <c r="U4083" t="s">
        <v>757</v>
      </c>
      <c r="V4083" t="s">
        <v>773</v>
      </c>
      <c r="W4083" t="s">
        <v>773</v>
      </c>
      <c r="X4083" t="s">
        <v>19550</v>
      </c>
      <c r="Y4083" t="str">
        <f t="shared" si="896"/>
        <v>junio</v>
      </c>
      <c r="Z4083">
        <f>YEAR(BD_PONDERACIONES[[#This Row],[Fecha Ejecución del Ticket]])</f>
        <v>2022</v>
      </c>
      <c r="AA4083" t="str">
        <f t="shared" si="884"/>
        <v>noviembre</v>
      </c>
      <c r="AB4083">
        <f>YEAR(BD_PONDERACIONES[[#This Row],[Fecha de Inspección]])</f>
        <v>2022</v>
      </c>
      <c r="AC4083">
        <f t="shared" si="885"/>
        <v>0.5</v>
      </c>
      <c r="AD4083">
        <f t="shared" si="886"/>
        <v>0.5</v>
      </c>
      <c r="AE4083">
        <f t="shared" si="887"/>
        <v>0.5</v>
      </c>
      <c r="AF4083">
        <f t="shared" si="888"/>
        <v>0.5</v>
      </c>
      <c r="AG4083">
        <f t="shared" si="889"/>
        <v>0.5</v>
      </c>
      <c r="AH4083">
        <f t="shared" si="890"/>
        <v>0.5</v>
      </c>
      <c r="AI4083">
        <f t="shared" si="891"/>
        <v>0.25</v>
      </c>
      <c r="AJ4083">
        <f t="shared" si="892"/>
        <v>0.25</v>
      </c>
      <c r="AK4083">
        <f t="shared" si="893"/>
        <v>0.5</v>
      </c>
      <c r="AL4083">
        <f t="shared" si="894"/>
        <v>0</v>
      </c>
      <c r="AM4083">
        <f t="shared" si="895"/>
        <v>0</v>
      </c>
      <c r="AN4083" s="6">
        <f t="shared" si="897"/>
        <v>0.8</v>
      </c>
      <c r="AO4083" t="str">
        <f>VLOOKUP(BD_PONDERACIONES[[#This Row],[Comuna]],Tabla3[#All],2,0)</f>
        <v>Florida</v>
      </c>
    </row>
    <row r="4084" spans="1:41" x14ac:dyDescent="0.35">
      <c r="A4084" t="s">
        <v>19551</v>
      </c>
      <c r="B4084" t="s">
        <v>19552</v>
      </c>
      <c r="C4084" t="s">
        <v>19553</v>
      </c>
      <c r="D4084" s="5">
        <v>44893</v>
      </c>
      <c r="E4084" s="5">
        <v>44742</v>
      </c>
      <c r="F4084" t="s">
        <v>763</v>
      </c>
      <c r="G4084" t="s">
        <v>19554</v>
      </c>
      <c r="H4084" t="s">
        <v>1389</v>
      </c>
      <c r="J4084" t="s">
        <v>756</v>
      </c>
      <c r="K4084" t="s">
        <v>756</v>
      </c>
      <c r="L4084" t="s">
        <v>757</v>
      </c>
      <c r="M4084" t="s">
        <v>757</v>
      </c>
      <c r="N4084" t="s">
        <v>756</v>
      </c>
      <c r="O4084" t="s">
        <v>756</v>
      </c>
      <c r="P4084" t="s">
        <v>758</v>
      </c>
      <c r="Q4084" t="s">
        <v>759</v>
      </c>
      <c r="R4084" t="s">
        <v>759</v>
      </c>
      <c r="S4084" t="s">
        <v>757</v>
      </c>
      <c r="T4084" t="s">
        <v>757</v>
      </c>
      <c r="U4084" t="s">
        <v>757</v>
      </c>
      <c r="V4084" t="s">
        <v>756</v>
      </c>
      <c r="W4084" t="s">
        <v>768</v>
      </c>
      <c r="X4084" t="s">
        <v>19555</v>
      </c>
      <c r="Y4084" t="str">
        <f t="shared" si="896"/>
        <v>junio</v>
      </c>
      <c r="Z4084">
        <f>YEAR(BD_PONDERACIONES[[#This Row],[Fecha Ejecución del Ticket]])</f>
        <v>2022</v>
      </c>
      <c r="AA4084" t="str">
        <f t="shared" si="884"/>
        <v>noviembre</v>
      </c>
      <c r="AB4084">
        <f>YEAR(BD_PONDERACIONES[[#This Row],[Fecha de Inspección]])</f>
        <v>2022</v>
      </c>
      <c r="AC4084">
        <f t="shared" si="885"/>
        <v>0.5</v>
      </c>
      <c r="AD4084">
        <f t="shared" si="886"/>
        <v>0.5</v>
      </c>
      <c r="AE4084">
        <f t="shared" si="887"/>
        <v>0.5</v>
      </c>
      <c r="AF4084">
        <f t="shared" si="888"/>
        <v>0.5</v>
      </c>
      <c r="AG4084">
        <f t="shared" si="889"/>
        <v>0.5</v>
      </c>
      <c r="AH4084">
        <f t="shared" si="890"/>
        <v>0.5</v>
      </c>
      <c r="AI4084">
        <f t="shared" si="891"/>
        <v>0.25</v>
      </c>
      <c r="AJ4084">
        <f t="shared" si="892"/>
        <v>0.25</v>
      </c>
      <c r="AK4084">
        <f t="shared" si="893"/>
        <v>0.5</v>
      </c>
      <c r="AL4084">
        <f t="shared" si="894"/>
        <v>0.5</v>
      </c>
      <c r="AM4084">
        <f t="shared" si="895"/>
        <v>0.17499999999999999</v>
      </c>
      <c r="AN4084" s="6">
        <f t="shared" si="897"/>
        <v>0.93500000000000005</v>
      </c>
      <c r="AO4084" t="str">
        <f>VLOOKUP(BD_PONDERACIONES[[#This Row],[Comuna]],Tabla3[#All],2,0)</f>
        <v>Florida</v>
      </c>
    </row>
    <row r="4085" spans="1:41" x14ac:dyDescent="0.35">
      <c r="A4085" t="s">
        <v>19556</v>
      </c>
      <c r="B4085" t="s">
        <v>19557</v>
      </c>
      <c r="C4085" t="s">
        <v>19558</v>
      </c>
      <c r="D4085" s="5">
        <v>44893</v>
      </c>
      <c r="E4085" s="5">
        <v>44742</v>
      </c>
      <c r="F4085" t="s">
        <v>763</v>
      </c>
      <c r="G4085" t="s">
        <v>19559</v>
      </c>
      <c r="H4085" t="s">
        <v>1389</v>
      </c>
      <c r="J4085" t="s">
        <v>756</v>
      </c>
      <c r="K4085" t="s">
        <v>756</v>
      </c>
      <c r="L4085" t="s">
        <v>757</v>
      </c>
      <c r="M4085" t="s">
        <v>757</v>
      </c>
      <c r="N4085" t="s">
        <v>756</v>
      </c>
      <c r="O4085" t="s">
        <v>756</v>
      </c>
      <c r="P4085" t="s">
        <v>758</v>
      </c>
      <c r="Q4085" t="s">
        <v>759</v>
      </c>
      <c r="R4085" t="s">
        <v>759</v>
      </c>
      <c r="S4085" t="s">
        <v>757</v>
      </c>
      <c r="T4085" t="s">
        <v>757</v>
      </c>
      <c r="U4085" t="s">
        <v>757</v>
      </c>
      <c r="V4085" t="s">
        <v>756</v>
      </c>
      <c r="W4085" t="s">
        <v>768</v>
      </c>
      <c r="X4085" t="s">
        <v>19560</v>
      </c>
      <c r="Y4085" t="str">
        <f t="shared" si="896"/>
        <v>junio</v>
      </c>
      <c r="Z4085">
        <f>YEAR(BD_PONDERACIONES[[#This Row],[Fecha Ejecución del Ticket]])</f>
        <v>2022</v>
      </c>
      <c r="AA4085" t="str">
        <f t="shared" si="884"/>
        <v>noviembre</v>
      </c>
      <c r="AB4085">
        <f>YEAR(BD_PONDERACIONES[[#This Row],[Fecha de Inspección]])</f>
        <v>2022</v>
      </c>
      <c r="AC4085">
        <f t="shared" si="885"/>
        <v>0.5</v>
      </c>
      <c r="AD4085">
        <f t="shared" si="886"/>
        <v>0.5</v>
      </c>
      <c r="AE4085">
        <f t="shared" si="887"/>
        <v>0.5</v>
      </c>
      <c r="AF4085">
        <f t="shared" si="888"/>
        <v>0.5</v>
      </c>
      <c r="AG4085">
        <f t="shared" si="889"/>
        <v>0.5</v>
      </c>
      <c r="AH4085">
        <f t="shared" si="890"/>
        <v>0.5</v>
      </c>
      <c r="AI4085">
        <f t="shared" si="891"/>
        <v>0.25</v>
      </c>
      <c r="AJ4085">
        <f t="shared" si="892"/>
        <v>0.25</v>
      </c>
      <c r="AK4085">
        <f t="shared" si="893"/>
        <v>0.5</v>
      </c>
      <c r="AL4085">
        <f t="shared" si="894"/>
        <v>0.5</v>
      </c>
      <c r="AM4085">
        <f t="shared" si="895"/>
        <v>0.17499999999999999</v>
      </c>
      <c r="AN4085" s="6">
        <f t="shared" si="897"/>
        <v>0.93500000000000005</v>
      </c>
      <c r="AO4085" t="str">
        <f>VLOOKUP(BD_PONDERACIONES[[#This Row],[Comuna]],Tabla3[#All],2,0)</f>
        <v>Florida</v>
      </c>
    </row>
    <row r="4086" spans="1:41" x14ac:dyDescent="0.35">
      <c r="A4086" t="s">
        <v>19561</v>
      </c>
      <c r="B4086" t="s">
        <v>19562</v>
      </c>
      <c r="C4086" t="s">
        <v>19563</v>
      </c>
      <c r="D4086" s="5">
        <v>44893</v>
      </c>
      <c r="E4086" s="5">
        <v>44733</v>
      </c>
      <c r="F4086" t="s">
        <v>763</v>
      </c>
      <c r="G4086" t="s">
        <v>19564</v>
      </c>
      <c r="H4086" t="s">
        <v>1389</v>
      </c>
      <c r="J4086" t="s">
        <v>756</v>
      </c>
      <c r="K4086" t="s">
        <v>756</v>
      </c>
      <c r="L4086" t="s">
        <v>757</v>
      </c>
      <c r="M4086" t="s">
        <v>757</v>
      </c>
      <c r="N4086" t="s">
        <v>756</v>
      </c>
      <c r="O4086" t="s">
        <v>756</v>
      </c>
      <c r="P4086" t="s">
        <v>758</v>
      </c>
      <c r="Q4086" t="s">
        <v>759</v>
      </c>
      <c r="R4086" t="s">
        <v>759</v>
      </c>
      <c r="S4086" t="s">
        <v>757</v>
      </c>
      <c r="T4086" t="s">
        <v>757</v>
      </c>
      <c r="U4086" t="s">
        <v>757</v>
      </c>
      <c r="V4086" t="s">
        <v>756</v>
      </c>
      <c r="W4086" t="s">
        <v>756</v>
      </c>
      <c r="X4086" t="s">
        <v>19565</v>
      </c>
      <c r="Y4086" t="str">
        <f t="shared" si="896"/>
        <v>junio</v>
      </c>
      <c r="Z4086">
        <f>YEAR(BD_PONDERACIONES[[#This Row],[Fecha Ejecución del Ticket]])</f>
        <v>2022</v>
      </c>
      <c r="AA4086" t="str">
        <f t="shared" si="884"/>
        <v>noviembre</v>
      </c>
      <c r="AB4086">
        <f>YEAR(BD_PONDERACIONES[[#This Row],[Fecha de Inspección]])</f>
        <v>2022</v>
      </c>
      <c r="AC4086">
        <f t="shared" si="885"/>
        <v>0.5</v>
      </c>
      <c r="AD4086">
        <f t="shared" si="886"/>
        <v>0.5</v>
      </c>
      <c r="AE4086">
        <f t="shared" si="887"/>
        <v>0.5</v>
      </c>
      <c r="AF4086">
        <f t="shared" si="888"/>
        <v>0.5</v>
      </c>
      <c r="AG4086">
        <f t="shared" si="889"/>
        <v>0.5</v>
      </c>
      <c r="AH4086">
        <f t="shared" si="890"/>
        <v>0.5</v>
      </c>
      <c r="AI4086">
        <f t="shared" si="891"/>
        <v>0.25</v>
      </c>
      <c r="AJ4086">
        <f t="shared" si="892"/>
        <v>0.25</v>
      </c>
      <c r="AK4086">
        <f t="shared" si="893"/>
        <v>0.5</v>
      </c>
      <c r="AL4086">
        <f t="shared" si="894"/>
        <v>0.5</v>
      </c>
      <c r="AM4086">
        <f t="shared" si="895"/>
        <v>0.5</v>
      </c>
      <c r="AN4086" s="6">
        <f t="shared" si="897"/>
        <v>1</v>
      </c>
      <c r="AO4086" t="str">
        <f>VLOOKUP(BD_PONDERACIONES[[#This Row],[Comuna]],Tabla3[#All],2,0)</f>
        <v>Florida</v>
      </c>
    </row>
    <row r="4087" spans="1:41" x14ac:dyDescent="0.35">
      <c r="A4087" t="s">
        <v>19566</v>
      </c>
      <c r="B4087" t="s">
        <v>19567</v>
      </c>
      <c r="C4087" t="s">
        <v>19568</v>
      </c>
      <c r="D4087" s="5">
        <v>44894</v>
      </c>
      <c r="E4087" s="5">
        <v>44719</v>
      </c>
      <c r="F4087" t="s">
        <v>753</v>
      </c>
      <c r="G4087" t="s">
        <v>19569</v>
      </c>
      <c r="H4087" t="s">
        <v>3783</v>
      </c>
      <c r="J4087" t="s">
        <v>756</v>
      </c>
      <c r="K4087" t="s">
        <v>756</v>
      </c>
      <c r="L4087" t="s">
        <v>757</v>
      </c>
      <c r="M4087" t="s">
        <v>757</v>
      </c>
      <c r="N4087" t="s">
        <v>756</v>
      </c>
      <c r="O4087" t="s">
        <v>756</v>
      </c>
      <c r="P4087" t="s">
        <v>765</v>
      </c>
      <c r="Q4087" t="s">
        <v>759</v>
      </c>
      <c r="R4087" t="s">
        <v>759</v>
      </c>
      <c r="S4087" t="s">
        <v>757</v>
      </c>
      <c r="T4087" t="s">
        <v>757</v>
      </c>
      <c r="U4087" t="s">
        <v>756</v>
      </c>
      <c r="V4087" t="s">
        <v>756</v>
      </c>
      <c r="W4087" t="s">
        <v>768</v>
      </c>
      <c r="X4087" t="s">
        <v>19570</v>
      </c>
      <c r="Y4087" t="str">
        <f t="shared" si="896"/>
        <v>junio</v>
      </c>
      <c r="Z4087">
        <f>YEAR(BD_PONDERACIONES[[#This Row],[Fecha Ejecución del Ticket]])</f>
        <v>2022</v>
      </c>
      <c r="AA4087" t="str">
        <f t="shared" si="884"/>
        <v>noviembre</v>
      </c>
      <c r="AB4087">
        <f>YEAR(BD_PONDERACIONES[[#This Row],[Fecha de Inspección]])</f>
        <v>2022</v>
      </c>
      <c r="AC4087">
        <f t="shared" si="885"/>
        <v>0.5</v>
      </c>
      <c r="AD4087">
        <f t="shared" si="886"/>
        <v>0.5</v>
      </c>
      <c r="AE4087">
        <f t="shared" si="887"/>
        <v>0.5</v>
      </c>
      <c r="AF4087">
        <f t="shared" si="888"/>
        <v>0.5</v>
      </c>
      <c r="AG4087">
        <f t="shared" si="889"/>
        <v>0.5</v>
      </c>
      <c r="AH4087">
        <f t="shared" si="890"/>
        <v>0.5</v>
      </c>
      <c r="AI4087">
        <f t="shared" si="891"/>
        <v>0.25</v>
      </c>
      <c r="AJ4087">
        <f t="shared" si="892"/>
        <v>0.25</v>
      </c>
      <c r="AK4087">
        <f t="shared" si="893"/>
        <v>0.5</v>
      </c>
      <c r="AL4087">
        <f t="shared" si="894"/>
        <v>0.5</v>
      </c>
      <c r="AM4087">
        <f t="shared" si="895"/>
        <v>0.17499999999999999</v>
      </c>
      <c r="AN4087" s="6">
        <f t="shared" si="897"/>
        <v>0.93500000000000005</v>
      </c>
      <c r="AO4087" t="str">
        <f>VLOOKUP(BD_PONDERACIONES[[#This Row],[Comuna]],Tabla3[#All],2,0)</f>
        <v>Florida</v>
      </c>
    </row>
    <row r="4088" spans="1:41" x14ac:dyDescent="0.35">
      <c r="A4088" t="s">
        <v>19571</v>
      </c>
      <c r="B4088" t="s">
        <v>19572</v>
      </c>
      <c r="C4088" t="s">
        <v>19573</v>
      </c>
      <c r="D4088" s="5">
        <v>44894</v>
      </c>
      <c r="E4088" s="5">
        <v>44737</v>
      </c>
      <c r="F4088" t="s">
        <v>763</v>
      </c>
      <c r="G4088" t="s">
        <v>19574</v>
      </c>
      <c r="H4088" t="s">
        <v>1389</v>
      </c>
      <c r="J4088" t="s">
        <v>756</v>
      </c>
      <c r="K4088" t="s">
        <v>756</v>
      </c>
      <c r="L4088" t="s">
        <v>757</v>
      </c>
      <c r="M4088" t="s">
        <v>757</v>
      </c>
      <c r="N4088" t="s">
        <v>756</v>
      </c>
      <c r="O4088" t="s">
        <v>756</v>
      </c>
      <c r="P4088" t="s">
        <v>758</v>
      </c>
      <c r="Q4088" t="s">
        <v>759</v>
      </c>
      <c r="R4088" t="s">
        <v>759</v>
      </c>
      <c r="S4088" t="s">
        <v>757</v>
      </c>
      <c r="T4088" t="s">
        <v>757</v>
      </c>
      <c r="U4088" t="s">
        <v>757</v>
      </c>
      <c r="V4088" t="s">
        <v>756</v>
      </c>
      <c r="W4088" t="s">
        <v>756</v>
      </c>
      <c r="X4088" t="s">
        <v>804</v>
      </c>
      <c r="Y4088" t="str">
        <f t="shared" si="896"/>
        <v>junio</v>
      </c>
      <c r="Z4088">
        <f>YEAR(BD_PONDERACIONES[[#This Row],[Fecha Ejecución del Ticket]])</f>
        <v>2022</v>
      </c>
      <c r="AA4088" t="str">
        <f t="shared" si="884"/>
        <v>noviembre</v>
      </c>
      <c r="AB4088">
        <f>YEAR(BD_PONDERACIONES[[#This Row],[Fecha de Inspección]])</f>
        <v>2022</v>
      </c>
      <c r="AC4088">
        <f t="shared" si="885"/>
        <v>0.5</v>
      </c>
      <c r="AD4088">
        <f t="shared" si="886"/>
        <v>0.5</v>
      </c>
      <c r="AE4088">
        <f t="shared" si="887"/>
        <v>0.5</v>
      </c>
      <c r="AF4088">
        <f t="shared" si="888"/>
        <v>0.5</v>
      </c>
      <c r="AG4088">
        <f t="shared" si="889"/>
        <v>0.5</v>
      </c>
      <c r="AH4088">
        <f t="shared" si="890"/>
        <v>0.5</v>
      </c>
      <c r="AI4088">
        <f t="shared" si="891"/>
        <v>0.25</v>
      </c>
      <c r="AJ4088">
        <f t="shared" si="892"/>
        <v>0.25</v>
      </c>
      <c r="AK4088">
        <f t="shared" si="893"/>
        <v>0.5</v>
      </c>
      <c r="AL4088">
        <f t="shared" si="894"/>
        <v>0.5</v>
      </c>
      <c r="AM4088">
        <f t="shared" si="895"/>
        <v>0.5</v>
      </c>
      <c r="AN4088" s="6">
        <f t="shared" si="897"/>
        <v>1</v>
      </c>
      <c r="AO4088" t="str">
        <f>VLOOKUP(BD_PONDERACIONES[[#This Row],[Comuna]],Tabla3[#All],2,0)</f>
        <v>Florida</v>
      </c>
    </row>
    <row r="4089" spans="1:41" x14ac:dyDescent="0.35">
      <c r="A4089" t="s">
        <v>19575</v>
      </c>
      <c r="B4089" t="s">
        <v>19576</v>
      </c>
      <c r="C4089" t="s">
        <v>19577</v>
      </c>
      <c r="D4089" s="5">
        <v>44894</v>
      </c>
      <c r="E4089" s="5">
        <v>44725</v>
      </c>
      <c r="F4089" t="s">
        <v>753</v>
      </c>
      <c r="G4089" t="s">
        <v>19578</v>
      </c>
      <c r="H4089" t="s">
        <v>3783</v>
      </c>
      <c r="J4089" t="s">
        <v>756</v>
      </c>
      <c r="K4089" t="s">
        <v>756</v>
      </c>
      <c r="L4089" t="s">
        <v>757</v>
      </c>
      <c r="M4089" t="s">
        <v>757</v>
      </c>
      <c r="N4089" t="s">
        <v>756</v>
      </c>
      <c r="O4089" t="s">
        <v>756</v>
      </c>
      <c r="P4089" t="s">
        <v>758</v>
      </c>
      <c r="Q4089" t="s">
        <v>759</v>
      </c>
      <c r="R4089" t="s">
        <v>759</v>
      </c>
      <c r="S4089" t="s">
        <v>757</v>
      </c>
      <c r="T4089" t="s">
        <v>757</v>
      </c>
      <c r="U4089" t="s">
        <v>757</v>
      </c>
      <c r="V4089" t="s">
        <v>904</v>
      </c>
      <c r="W4089" t="s">
        <v>756</v>
      </c>
      <c r="X4089" t="s">
        <v>19579</v>
      </c>
      <c r="Y4089" t="str">
        <f t="shared" si="896"/>
        <v>junio</v>
      </c>
      <c r="Z4089">
        <f>YEAR(BD_PONDERACIONES[[#This Row],[Fecha Ejecución del Ticket]])</f>
        <v>2022</v>
      </c>
      <c r="AA4089" t="str">
        <f t="shared" si="884"/>
        <v>noviembre</v>
      </c>
      <c r="AB4089">
        <f>YEAR(BD_PONDERACIONES[[#This Row],[Fecha de Inspección]])</f>
        <v>2022</v>
      </c>
      <c r="AC4089">
        <f t="shared" si="885"/>
        <v>0.5</v>
      </c>
      <c r="AD4089">
        <f t="shared" si="886"/>
        <v>0.5</v>
      </c>
      <c r="AE4089">
        <f t="shared" si="887"/>
        <v>0.5</v>
      </c>
      <c r="AF4089">
        <f t="shared" si="888"/>
        <v>0.5</v>
      </c>
      <c r="AG4089">
        <f t="shared" si="889"/>
        <v>0.5</v>
      </c>
      <c r="AH4089">
        <f t="shared" si="890"/>
        <v>0.5</v>
      </c>
      <c r="AI4089">
        <f t="shared" si="891"/>
        <v>0.25</v>
      </c>
      <c r="AJ4089">
        <f t="shared" si="892"/>
        <v>0.25</v>
      </c>
      <c r="AK4089">
        <f t="shared" si="893"/>
        <v>0.5</v>
      </c>
      <c r="AL4089">
        <f t="shared" si="894"/>
        <v>0.32500000000000001</v>
      </c>
      <c r="AM4089">
        <f t="shared" si="895"/>
        <v>0.5</v>
      </c>
      <c r="AN4089" s="6">
        <f t="shared" si="897"/>
        <v>0.96500000000000008</v>
      </c>
      <c r="AO4089" t="str">
        <f>VLOOKUP(BD_PONDERACIONES[[#This Row],[Comuna]],Tabla3[#All],2,0)</f>
        <v>Florida</v>
      </c>
    </row>
    <row r="4090" spans="1:41" x14ac:dyDescent="0.35">
      <c r="A4090" t="s">
        <v>19580</v>
      </c>
      <c r="B4090" t="s">
        <v>19581</v>
      </c>
      <c r="C4090" t="s">
        <v>19582</v>
      </c>
      <c r="D4090" s="5">
        <v>44894</v>
      </c>
      <c r="E4090" s="5">
        <v>44726</v>
      </c>
      <c r="F4090" t="s">
        <v>753</v>
      </c>
      <c r="G4090" t="s">
        <v>19578</v>
      </c>
      <c r="H4090" t="s">
        <v>3783</v>
      </c>
      <c r="J4090" t="s">
        <v>756</v>
      </c>
      <c r="K4090" t="s">
        <v>756</v>
      </c>
      <c r="L4090" t="s">
        <v>757</v>
      </c>
      <c r="M4090" t="s">
        <v>757</v>
      </c>
      <c r="N4090" t="s">
        <v>756</v>
      </c>
      <c r="O4090" t="s">
        <v>756</v>
      </c>
      <c r="P4090" t="s">
        <v>758</v>
      </c>
      <c r="Q4090" t="s">
        <v>759</v>
      </c>
      <c r="R4090" t="s">
        <v>759</v>
      </c>
      <c r="S4090" t="s">
        <v>757</v>
      </c>
      <c r="T4090" t="s">
        <v>757</v>
      </c>
      <c r="U4090" t="s">
        <v>757</v>
      </c>
      <c r="V4090" t="s">
        <v>756</v>
      </c>
      <c r="W4090" t="s">
        <v>756</v>
      </c>
      <c r="X4090" t="s">
        <v>19583</v>
      </c>
      <c r="Y4090" t="str">
        <f t="shared" si="896"/>
        <v>junio</v>
      </c>
      <c r="Z4090">
        <f>YEAR(BD_PONDERACIONES[[#This Row],[Fecha Ejecución del Ticket]])</f>
        <v>2022</v>
      </c>
      <c r="AA4090" t="str">
        <f t="shared" si="884"/>
        <v>noviembre</v>
      </c>
      <c r="AB4090">
        <f>YEAR(BD_PONDERACIONES[[#This Row],[Fecha de Inspección]])</f>
        <v>2022</v>
      </c>
      <c r="AC4090">
        <f t="shared" si="885"/>
        <v>0.5</v>
      </c>
      <c r="AD4090">
        <f t="shared" si="886"/>
        <v>0.5</v>
      </c>
      <c r="AE4090">
        <f t="shared" si="887"/>
        <v>0.5</v>
      </c>
      <c r="AF4090">
        <f t="shared" si="888"/>
        <v>0.5</v>
      </c>
      <c r="AG4090">
        <f t="shared" si="889"/>
        <v>0.5</v>
      </c>
      <c r="AH4090">
        <f t="shared" si="890"/>
        <v>0.5</v>
      </c>
      <c r="AI4090">
        <f t="shared" si="891"/>
        <v>0.25</v>
      </c>
      <c r="AJ4090">
        <f t="shared" si="892"/>
        <v>0.25</v>
      </c>
      <c r="AK4090">
        <f t="shared" si="893"/>
        <v>0.5</v>
      </c>
      <c r="AL4090">
        <f t="shared" si="894"/>
        <v>0.5</v>
      </c>
      <c r="AM4090">
        <f t="shared" si="895"/>
        <v>0.5</v>
      </c>
      <c r="AN4090" s="6">
        <f t="shared" si="897"/>
        <v>1</v>
      </c>
      <c r="AO4090" t="str">
        <f>VLOOKUP(BD_PONDERACIONES[[#This Row],[Comuna]],Tabla3[#All],2,0)</f>
        <v>Florida</v>
      </c>
    </row>
    <row r="4091" spans="1:41" x14ac:dyDescent="0.35">
      <c r="A4091" t="s">
        <v>19584</v>
      </c>
      <c r="B4091" t="s">
        <v>19585</v>
      </c>
      <c r="C4091" t="s">
        <v>19586</v>
      </c>
      <c r="D4091" s="5">
        <v>44894</v>
      </c>
      <c r="E4091" s="5">
        <v>44720</v>
      </c>
      <c r="F4091" t="s">
        <v>753</v>
      </c>
      <c r="G4091" t="s">
        <v>19587</v>
      </c>
      <c r="H4091" t="s">
        <v>3783</v>
      </c>
      <c r="J4091" t="s">
        <v>756</v>
      </c>
      <c r="K4091" t="s">
        <v>756</v>
      </c>
      <c r="L4091" t="s">
        <v>773</v>
      </c>
      <c r="M4091" t="s">
        <v>773</v>
      </c>
      <c r="N4091" t="s">
        <v>756</v>
      </c>
      <c r="O4091" t="s">
        <v>756</v>
      </c>
      <c r="P4091" t="s">
        <v>765</v>
      </c>
      <c r="Q4091" t="s">
        <v>759</v>
      </c>
      <c r="R4091" t="s">
        <v>759</v>
      </c>
      <c r="S4091" t="s">
        <v>757</v>
      </c>
      <c r="T4091" t="s">
        <v>757</v>
      </c>
      <c r="U4091" t="s">
        <v>756</v>
      </c>
      <c r="V4091" t="s">
        <v>773</v>
      </c>
      <c r="W4091" t="s">
        <v>773</v>
      </c>
      <c r="X4091" t="s">
        <v>19588</v>
      </c>
      <c r="Y4091" t="str">
        <f t="shared" si="896"/>
        <v>junio</v>
      </c>
      <c r="Z4091">
        <f>YEAR(BD_PONDERACIONES[[#This Row],[Fecha Ejecución del Ticket]])</f>
        <v>2022</v>
      </c>
      <c r="AA4091" t="str">
        <f t="shared" si="884"/>
        <v>noviembre</v>
      </c>
      <c r="AB4091">
        <f>YEAR(BD_PONDERACIONES[[#This Row],[Fecha de Inspección]])</f>
        <v>2022</v>
      </c>
      <c r="AC4091">
        <f t="shared" si="885"/>
        <v>0.5</v>
      </c>
      <c r="AD4091">
        <f t="shared" si="886"/>
        <v>0.5</v>
      </c>
      <c r="AE4091">
        <f t="shared" si="887"/>
        <v>0</v>
      </c>
      <c r="AF4091">
        <f t="shared" si="888"/>
        <v>0</v>
      </c>
      <c r="AG4091">
        <f t="shared" si="889"/>
        <v>0.5</v>
      </c>
      <c r="AH4091">
        <f t="shared" si="890"/>
        <v>0.5</v>
      </c>
      <c r="AI4091">
        <f t="shared" si="891"/>
        <v>0.25</v>
      </c>
      <c r="AJ4091">
        <f t="shared" si="892"/>
        <v>0.25</v>
      </c>
      <c r="AK4091">
        <f t="shared" si="893"/>
        <v>0.5</v>
      </c>
      <c r="AL4091">
        <f t="shared" si="894"/>
        <v>0</v>
      </c>
      <c r="AM4091">
        <f t="shared" si="895"/>
        <v>0</v>
      </c>
      <c r="AN4091" s="6">
        <f t="shared" si="897"/>
        <v>0.5</v>
      </c>
      <c r="AO4091" t="str">
        <f>VLOOKUP(BD_PONDERACIONES[[#This Row],[Comuna]],Tabla3[#All],2,0)</f>
        <v>Florida</v>
      </c>
    </row>
    <row r="4092" spans="1:41" x14ac:dyDescent="0.35">
      <c r="A4092" t="s">
        <v>19589</v>
      </c>
      <c r="B4092" t="s">
        <v>19590</v>
      </c>
      <c r="C4092" t="s">
        <v>19591</v>
      </c>
      <c r="D4092" s="5">
        <v>44894</v>
      </c>
      <c r="E4092" s="5">
        <v>44737</v>
      </c>
      <c r="F4092" t="s">
        <v>763</v>
      </c>
      <c r="G4092" t="s">
        <v>19592</v>
      </c>
      <c r="H4092" t="s">
        <v>1389</v>
      </c>
      <c r="J4092" t="s">
        <v>756</v>
      </c>
      <c r="K4092" t="s">
        <v>756</v>
      </c>
      <c r="L4092" t="s">
        <v>756</v>
      </c>
      <c r="M4092" t="s">
        <v>756</v>
      </c>
      <c r="N4092" t="s">
        <v>756</v>
      </c>
      <c r="O4092" t="s">
        <v>756</v>
      </c>
      <c r="P4092" t="s">
        <v>758</v>
      </c>
      <c r="Q4092" t="s">
        <v>759</v>
      </c>
      <c r="R4092" t="s">
        <v>759</v>
      </c>
      <c r="S4092" t="s">
        <v>757</v>
      </c>
      <c r="T4092" t="s">
        <v>757</v>
      </c>
      <c r="U4092" t="s">
        <v>757</v>
      </c>
      <c r="V4092" t="s">
        <v>756</v>
      </c>
      <c r="W4092" t="s">
        <v>756</v>
      </c>
      <c r="X4092" t="s">
        <v>19593</v>
      </c>
      <c r="Y4092" t="str">
        <f t="shared" si="896"/>
        <v>junio</v>
      </c>
      <c r="Z4092">
        <f>YEAR(BD_PONDERACIONES[[#This Row],[Fecha Ejecución del Ticket]])</f>
        <v>2022</v>
      </c>
      <c r="AA4092" t="str">
        <f t="shared" si="884"/>
        <v>noviembre</v>
      </c>
      <c r="AB4092">
        <f>YEAR(BD_PONDERACIONES[[#This Row],[Fecha de Inspección]])</f>
        <v>2022</v>
      </c>
      <c r="AC4092">
        <f t="shared" si="885"/>
        <v>0.5</v>
      </c>
      <c r="AD4092">
        <f t="shared" si="886"/>
        <v>0.5</v>
      </c>
      <c r="AE4092">
        <f t="shared" si="887"/>
        <v>0.5</v>
      </c>
      <c r="AF4092">
        <f t="shared" si="888"/>
        <v>0.5</v>
      </c>
      <c r="AG4092">
        <f t="shared" si="889"/>
        <v>0.5</v>
      </c>
      <c r="AH4092">
        <f t="shared" si="890"/>
        <v>0.5</v>
      </c>
      <c r="AI4092">
        <f t="shared" si="891"/>
        <v>0.25</v>
      </c>
      <c r="AJ4092">
        <f t="shared" si="892"/>
        <v>0.25</v>
      </c>
      <c r="AK4092">
        <f t="shared" si="893"/>
        <v>0.5</v>
      </c>
      <c r="AL4092">
        <f t="shared" si="894"/>
        <v>0.5</v>
      </c>
      <c r="AM4092">
        <f t="shared" si="895"/>
        <v>0.5</v>
      </c>
      <c r="AN4092" s="6">
        <f t="shared" si="897"/>
        <v>1</v>
      </c>
      <c r="AO4092" t="str">
        <f>VLOOKUP(BD_PONDERACIONES[[#This Row],[Comuna]],Tabla3[#All],2,0)</f>
        <v>Florida</v>
      </c>
    </row>
    <row r="4093" spans="1:41" x14ac:dyDescent="0.35">
      <c r="A4093" t="s">
        <v>19594</v>
      </c>
      <c r="B4093" t="s">
        <v>19595</v>
      </c>
      <c r="C4093" t="s">
        <v>19596</v>
      </c>
      <c r="D4093" s="5">
        <v>44894</v>
      </c>
      <c r="E4093" s="5">
        <v>44720</v>
      </c>
      <c r="F4093" t="s">
        <v>753</v>
      </c>
      <c r="G4093" t="s">
        <v>19597</v>
      </c>
      <c r="H4093" t="s">
        <v>3783</v>
      </c>
      <c r="J4093" t="s">
        <v>756</v>
      </c>
      <c r="K4093" t="s">
        <v>756</v>
      </c>
      <c r="L4093" t="s">
        <v>757</v>
      </c>
      <c r="M4093" t="s">
        <v>757</v>
      </c>
      <c r="N4093" t="s">
        <v>756</v>
      </c>
      <c r="O4093" t="s">
        <v>756</v>
      </c>
      <c r="P4093" t="s">
        <v>758</v>
      </c>
      <c r="Q4093" t="s">
        <v>759</v>
      </c>
      <c r="R4093" t="s">
        <v>759</v>
      </c>
      <c r="S4093" t="s">
        <v>757</v>
      </c>
      <c r="T4093" t="s">
        <v>757</v>
      </c>
      <c r="U4093" t="s">
        <v>757</v>
      </c>
      <c r="V4093" t="s">
        <v>768</v>
      </c>
      <c r="W4093" t="s">
        <v>773</v>
      </c>
      <c r="X4093" t="s">
        <v>19598</v>
      </c>
      <c r="Y4093" t="str">
        <f t="shared" si="896"/>
        <v>junio</v>
      </c>
      <c r="Z4093">
        <f>YEAR(BD_PONDERACIONES[[#This Row],[Fecha Ejecución del Ticket]])</f>
        <v>2022</v>
      </c>
      <c r="AA4093" t="str">
        <f t="shared" si="884"/>
        <v>noviembre</v>
      </c>
      <c r="AB4093">
        <f>YEAR(BD_PONDERACIONES[[#This Row],[Fecha de Inspección]])</f>
        <v>2022</v>
      </c>
      <c r="AC4093">
        <f t="shared" si="885"/>
        <v>0.5</v>
      </c>
      <c r="AD4093">
        <f t="shared" si="886"/>
        <v>0.5</v>
      </c>
      <c r="AE4093">
        <f t="shared" si="887"/>
        <v>0.5</v>
      </c>
      <c r="AF4093">
        <f t="shared" si="888"/>
        <v>0.5</v>
      </c>
      <c r="AG4093">
        <f t="shared" si="889"/>
        <v>0.5</v>
      </c>
      <c r="AH4093">
        <f t="shared" si="890"/>
        <v>0.5</v>
      </c>
      <c r="AI4093">
        <f t="shared" si="891"/>
        <v>0.25</v>
      </c>
      <c r="AJ4093">
        <f t="shared" si="892"/>
        <v>0.25</v>
      </c>
      <c r="AK4093">
        <f t="shared" si="893"/>
        <v>0.5</v>
      </c>
      <c r="AL4093">
        <f t="shared" si="894"/>
        <v>0.17499999999999999</v>
      </c>
      <c r="AM4093">
        <f t="shared" si="895"/>
        <v>0</v>
      </c>
      <c r="AN4093" s="6">
        <f t="shared" si="897"/>
        <v>0.83500000000000008</v>
      </c>
      <c r="AO4093" t="str">
        <f>VLOOKUP(BD_PONDERACIONES[[#This Row],[Comuna]],Tabla3[#All],2,0)</f>
        <v>Florida</v>
      </c>
    </row>
    <row r="4094" spans="1:41" x14ac:dyDescent="0.35">
      <c r="A4094" t="s">
        <v>19599</v>
      </c>
      <c r="B4094" t="s">
        <v>19600</v>
      </c>
      <c r="C4094" t="s">
        <v>19601</v>
      </c>
      <c r="D4094" s="5">
        <v>44894</v>
      </c>
      <c r="E4094" s="5">
        <v>44721</v>
      </c>
      <c r="F4094" t="s">
        <v>753</v>
      </c>
      <c r="G4094" t="s">
        <v>19602</v>
      </c>
      <c r="H4094" t="s">
        <v>3783</v>
      </c>
      <c r="J4094" t="s">
        <v>756</v>
      </c>
      <c r="K4094" t="s">
        <v>756</v>
      </c>
      <c r="L4094" t="s">
        <v>756</v>
      </c>
      <c r="M4094" t="s">
        <v>756</v>
      </c>
      <c r="N4094" t="s">
        <v>756</v>
      </c>
      <c r="O4094" t="s">
        <v>756</v>
      </c>
      <c r="P4094" t="s">
        <v>758</v>
      </c>
      <c r="Q4094" t="s">
        <v>759</v>
      </c>
      <c r="R4094" t="s">
        <v>759</v>
      </c>
      <c r="S4094" t="s">
        <v>757</v>
      </c>
      <c r="T4094" t="s">
        <v>757</v>
      </c>
      <c r="U4094" t="s">
        <v>757</v>
      </c>
      <c r="V4094" t="s">
        <v>756</v>
      </c>
      <c r="W4094" t="s">
        <v>756</v>
      </c>
      <c r="X4094" t="s">
        <v>19603</v>
      </c>
      <c r="Y4094" t="str">
        <f t="shared" si="896"/>
        <v>junio</v>
      </c>
      <c r="Z4094">
        <f>YEAR(BD_PONDERACIONES[[#This Row],[Fecha Ejecución del Ticket]])</f>
        <v>2022</v>
      </c>
      <c r="AA4094" t="str">
        <f t="shared" si="884"/>
        <v>noviembre</v>
      </c>
      <c r="AB4094">
        <f>YEAR(BD_PONDERACIONES[[#This Row],[Fecha de Inspección]])</f>
        <v>2022</v>
      </c>
      <c r="AC4094">
        <f t="shared" si="885"/>
        <v>0.5</v>
      </c>
      <c r="AD4094">
        <f t="shared" si="886"/>
        <v>0.5</v>
      </c>
      <c r="AE4094">
        <f t="shared" si="887"/>
        <v>0.5</v>
      </c>
      <c r="AF4094">
        <f t="shared" si="888"/>
        <v>0.5</v>
      </c>
      <c r="AG4094">
        <f t="shared" si="889"/>
        <v>0.5</v>
      </c>
      <c r="AH4094">
        <f t="shared" si="890"/>
        <v>0.5</v>
      </c>
      <c r="AI4094">
        <f t="shared" si="891"/>
        <v>0.25</v>
      </c>
      <c r="AJ4094">
        <f t="shared" si="892"/>
        <v>0.25</v>
      </c>
      <c r="AK4094">
        <f t="shared" si="893"/>
        <v>0.5</v>
      </c>
      <c r="AL4094">
        <f t="shared" si="894"/>
        <v>0.5</v>
      </c>
      <c r="AM4094">
        <f t="shared" si="895"/>
        <v>0.5</v>
      </c>
      <c r="AN4094" s="6">
        <f t="shared" si="897"/>
        <v>1</v>
      </c>
      <c r="AO4094" t="str">
        <f>VLOOKUP(BD_PONDERACIONES[[#This Row],[Comuna]],Tabla3[#All],2,0)</f>
        <v>Florida</v>
      </c>
    </row>
    <row r="4095" spans="1:41" x14ac:dyDescent="0.35">
      <c r="A4095" t="s">
        <v>19604</v>
      </c>
      <c r="B4095" t="s">
        <v>19605</v>
      </c>
      <c r="C4095" t="s">
        <v>19606</v>
      </c>
      <c r="D4095" s="5">
        <v>44894</v>
      </c>
      <c r="E4095" s="5">
        <v>44724</v>
      </c>
      <c r="F4095" t="s">
        <v>753</v>
      </c>
      <c r="G4095" t="s">
        <v>19607</v>
      </c>
      <c r="H4095" t="s">
        <v>3783</v>
      </c>
      <c r="J4095" t="s">
        <v>756</v>
      </c>
      <c r="K4095" t="s">
        <v>756</v>
      </c>
      <c r="L4095" t="s">
        <v>757</v>
      </c>
      <c r="M4095" t="s">
        <v>757</v>
      </c>
      <c r="N4095" t="s">
        <v>756</v>
      </c>
      <c r="O4095" t="s">
        <v>756</v>
      </c>
      <c r="P4095" t="s">
        <v>758</v>
      </c>
      <c r="Q4095" t="s">
        <v>759</v>
      </c>
      <c r="R4095" t="s">
        <v>759</v>
      </c>
      <c r="S4095" t="s">
        <v>757</v>
      </c>
      <c r="T4095" t="s">
        <v>757</v>
      </c>
      <c r="U4095" t="s">
        <v>757</v>
      </c>
      <c r="V4095" t="s">
        <v>756</v>
      </c>
      <c r="W4095" t="s">
        <v>756</v>
      </c>
      <c r="X4095" t="s">
        <v>8238</v>
      </c>
      <c r="Y4095" t="str">
        <f t="shared" si="896"/>
        <v>junio</v>
      </c>
      <c r="Z4095">
        <f>YEAR(BD_PONDERACIONES[[#This Row],[Fecha Ejecución del Ticket]])</f>
        <v>2022</v>
      </c>
      <c r="AA4095" t="str">
        <f t="shared" si="884"/>
        <v>noviembre</v>
      </c>
      <c r="AB4095">
        <f>YEAR(BD_PONDERACIONES[[#This Row],[Fecha de Inspección]])</f>
        <v>2022</v>
      </c>
      <c r="AC4095">
        <f t="shared" si="885"/>
        <v>0.5</v>
      </c>
      <c r="AD4095">
        <f t="shared" si="886"/>
        <v>0.5</v>
      </c>
      <c r="AE4095">
        <f t="shared" si="887"/>
        <v>0.5</v>
      </c>
      <c r="AF4095">
        <f t="shared" si="888"/>
        <v>0.5</v>
      </c>
      <c r="AG4095">
        <f t="shared" si="889"/>
        <v>0.5</v>
      </c>
      <c r="AH4095">
        <f t="shared" si="890"/>
        <v>0.5</v>
      </c>
      <c r="AI4095">
        <f t="shared" si="891"/>
        <v>0.25</v>
      </c>
      <c r="AJ4095">
        <f t="shared" si="892"/>
        <v>0.25</v>
      </c>
      <c r="AK4095">
        <f t="shared" si="893"/>
        <v>0.5</v>
      </c>
      <c r="AL4095">
        <f t="shared" si="894"/>
        <v>0.5</v>
      </c>
      <c r="AM4095">
        <f t="shared" si="895"/>
        <v>0.5</v>
      </c>
      <c r="AN4095" s="6">
        <f t="shared" si="897"/>
        <v>1</v>
      </c>
      <c r="AO4095" t="str">
        <f>VLOOKUP(BD_PONDERACIONES[[#This Row],[Comuna]],Tabla3[#All],2,0)</f>
        <v>Florida</v>
      </c>
    </row>
    <row r="4096" spans="1:41" x14ac:dyDescent="0.35">
      <c r="A4096" t="s">
        <v>19608</v>
      </c>
      <c r="B4096" t="s">
        <v>19609</v>
      </c>
      <c r="C4096" t="s">
        <v>19610</v>
      </c>
      <c r="D4096" s="5">
        <v>44894</v>
      </c>
      <c r="E4096" s="5">
        <v>44742</v>
      </c>
      <c r="F4096" t="s">
        <v>763</v>
      </c>
      <c r="G4096" t="s">
        <v>19611</v>
      </c>
      <c r="H4096" t="s">
        <v>1389</v>
      </c>
      <c r="J4096" t="s">
        <v>756</v>
      </c>
      <c r="K4096" t="s">
        <v>756</v>
      </c>
      <c r="L4096" t="s">
        <v>757</v>
      </c>
      <c r="M4096" t="s">
        <v>757</v>
      </c>
      <c r="N4096" t="s">
        <v>756</v>
      </c>
      <c r="O4096" t="s">
        <v>756</v>
      </c>
      <c r="P4096" t="s">
        <v>758</v>
      </c>
      <c r="Q4096" t="s">
        <v>759</v>
      </c>
      <c r="R4096" t="s">
        <v>759</v>
      </c>
      <c r="S4096" t="s">
        <v>757</v>
      </c>
      <c r="T4096" t="s">
        <v>757</v>
      </c>
      <c r="U4096" t="s">
        <v>757</v>
      </c>
      <c r="V4096" t="s">
        <v>756</v>
      </c>
      <c r="W4096" t="s">
        <v>756</v>
      </c>
      <c r="X4096" t="s">
        <v>4502</v>
      </c>
      <c r="Y4096" t="str">
        <f t="shared" si="896"/>
        <v>junio</v>
      </c>
      <c r="Z4096">
        <f>YEAR(BD_PONDERACIONES[[#This Row],[Fecha Ejecución del Ticket]])</f>
        <v>2022</v>
      </c>
      <c r="AA4096" t="str">
        <f t="shared" si="884"/>
        <v>noviembre</v>
      </c>
      <c r="AB4096">
        <f>YEAR(BD_PONDERACIONES[[#This Row],[Fecha de Inspección]])</f>
        <v>2022</v>
      </c>
      <c r="AC4096">
        <f t="shared" si="885"/>
        <v>0.5</v>
      </c>
      <c r="AD4096">
        <f t="shared" si="886"/>
        <v>0.5</v>
      </c>
      <c r="AE4096">
        <f t="shared" si="887"/>
        <v>0.5</v>
      </c>
      <c r="AF4096">
        <f t="shared" si="888"/>
        <v>0.5</v>
      </c>
      <c r="AG4096">
        <f t="shared" si="889"/>
        <v>0.5</v>
      </c>
      <c r="AH4096">
        <f t="shared" si="890"/>
        <v>0.5</v>
      </c>
      <c r="AI4096">
        <f t="shared" si="891"/>
        <v>0.25</v>
      </c>
      <c r="AJ4096">
        <f t="shared" si="892"/>
        <v>0.25</v>
      </c>
      <c r="AK4096">
        <f t="shared" si="893"/>
        <v>0.5</v>
      </c>
      <c r="AL4096">
        <f t="shared" si="894"/>
        <v>0.5</v>
      </c>
      <c r="AM4096">
        <f t="shared" si="895"/>
        <v>0.5</v>
      </c>
      <c r="AN4096" s="6">
        <f t="shared" si="897"/>
        <v>1</v>
      </c>
      <c r="AO4096" t="str">
        <f>VLOOKUP(BD_PONDERACIONES[[#This Row],[Comuna]],Tabla3[#All],2,0)</f>
        <v>Florida</v>
      </c>
    </row>
    <row r="4097" spans="1:41" x14ac:dyDescent="0.35">
      <c r="A4097" t="s">
        <v>19612</v>
      </c>
      <c r="B4097" t="s">
        <v>19613</v>
      </c>
      <c r="C4097" t="s">
        <v>19614</v>
      </c>
      <c r="D4097" s="5">
        <v>44894</v>
      </c>
      <c r="E4097" s="5">
        <v>44724</v>
      </c>
      <c r="F4097" t="s">
        <v>753</v>
      </c>
      <c r="G4097" t="s">
        <v>19615</v>
      </c>
      <c r="H4097" t="s">
        <v>3783</v>
      </c>
      <c r="J4097" t="s">
        <v>756</v>
      </c>
      <c r="K4097" t="s">
        <v>756</v>
      </c>
      <c r="L4097" t="s">
        <v>773</v>
      </c>
      <c r="M4097" t="s">
        <v>773</v>
      </c>
      <c r="N4097" t="s">
        <v>756</v>
      </c>
      <c r="O4097" t="s">
        <v>756</v>
      </c>
      <c r="P4097" t="s">
        <v>758</v>
      </c>
      <c r="Q4097" t="s">
        <v>759</v>
      </c>
      <c r="R4097" t="s">
        <v>759</v>
      </c>
      <c r="S4097" t="s">
        <v>757</v>
      </c>
      <c r="T4097" t="s">
        <v>757</v>
      </c>
      <c r="U4097" t="s">
        <v>757</v>
      </c>
      <c r="V4097" t="s">
        <v>756</v>
      </c>
      <c r="W4097" t="s">
        <v>756</v>
      </c>
      <c r="X4097" t="s">
        <v>19616</v>
      </c>
      <c r="Y4097" t="str">
        <f t="shared" si="896"/>
        <v>junio</v>
      </c>
      <c r="Z4097">
        <f>YEAR(BD_PONDERACIONES[[#This Row],[Fecha Ejecución del Ticket]])</f>
        <v>2022</v>
      </c>
      <c r="AA4097" t="str">
        <f t="shared" si="884"/>
        <v>noviembre</v>
      </c>
      <c r="AB4097">
        <f>YEAR(BD_PONDERACIONES[[#This Row],[Fecha de Inspección]])</f>
        <v>2022</v>
      </c>
      <c r="AC4097">
        <f t="shared" si="885"/>
        <v>0.5</v>
      </c>
      <c r="AD4097">
        <f t="shared" si="886"/>
        <v>0.5</v>
      </c>
      <c r="AE4097">
        <f t="shared" si="887"/>
        <v>0</v>
      </c>
      <c r="AF4097">
        <f t="shared" si="888"/>
        <v>0</v>
      </c>
      <c r="AG4097">
        <f t="shared" si="889"/>
        <v>0.5</v>
      </c>
      <c r="AH4097">
        <f t="shared" si="890"/>
        <v>0.5</v>
      </c>
      <c r="AI4097">
        <f t="shared" si="891"/>
        <v>0.25</v>
      </c>
      <c r="AJ4097">
        <f t="shared" si="892"/>
        <v>0.25</v>
      </c>
      <c r="AK4097">
        <f t="shared" si="893"/>
        <v>0.5</v>
      </c>
      <c r="AL4097">
        <f t="shared" si="894"/>
        <v>0.5</v>
      </c>
      <c r="AM4097">
        <f t="shared" si="895"/>
        <v>0.5</v>
      </c>
      <c r="AN4097" s="6">
        <f t="shared" si="897"/>
        <v>0.7</v>
      </c>
      <c r="AO4097" t="str">
        <f>VLOOKUP(BD_PONDERACIONES[[#This Row],[Comuna]],Tabla3[#All],2,0)</f>
        <v>Florida</v>
      </c>
    </row>
    <row r="4098" spans="1:41" x14ac:dyDescent="0.35">
      <c r="A4098" t="s">
        <v>19617</v>
      </c>
      <c r="B4098" t="s">
        <v>19618</v>
      </c>
      <c r="C4098" t="s">
        <v>19619</v>
      </c>
      <c r="D4098" s="5">
        <v>44894</v>
      </c>
      <c r="E4098" s="5">
        <v>44742</v>
      </c>
      <c r="F4098" t="s">
        <v>763</v>
      </c>
      <c r="G4098" t="s">
        <v>19620</v>
      </c>
      <c r="H4098" t="s">
        <v>1389</v>
      </c>
      <c r="J4098" t="s">
        <v>756</v>
      </c>
      <c r="K4098" t="s">
        <v>756</v>
      </c>
      <c r="L4098" t="s">
        <v>757</v>
      </c>
      <c r="M4098" t="s">
        <v>757</v>
      </c>
      <c r="N4098" t="s">
        <v>756</v>
      </c>
      <c r="O4098" t="s">
        <v>756</v>
      </c>
      <c r="P4098" t="s">
        <v>758</v>
      </c>
      <c r="Q4098" t="s">
        <v>759</v>
      </c>
      <c r="R4098" t="s">
        <v>759</v>
      </c>
      <c r="S4098" t="s">
        <v>757</v>
      </c>
      <c r="T4098" t="s">
        <v>757</v>
      </c>
      <c r="U4098" t="s">
        <v>757</v>
      </c>
      <c r="V4098" t="s">
        <v>756</v>
      </c>
      <c r="W4098" t="s">
        <v>756</v>
      </c>
      <c r="X4098" t="s">
        <v>19621</v>
      </c>
      <c r="Y4098" t="str">
        <f t="shared" si="896"/>
        <v>junio</v>
      </c>
      <c r="Z4098">
        <f>YEAR(BD_PONDERACIONES[[#This Row],[Fecha Ejecución del Ticket]])</f>
        <v>2022</v>
      </c>
      <c r="AA4098" t="str">
        <f t="shared" ref="AA4098:AA4161" si="898">TEXT(D4098,"MMMM")</f>
        <v>noviembre</v>
      </c>
      <c r="AB4098">
        <f>YEAR(BD_PONDERACIONES[[#This Row],[Fecha de Inspección]])</f>
        <v>2022</v>
      </c>
      <c r="AC4098">
        <f t="shared" ref="AC4098:AC4161" si="899">IF(OR(J4098="Cumple",J4098="No Aplica"),0.5,0)</f>
        <v>0.5</v>
      </c>
      <c r="AD4098">
        <f t="shared" ref="AD4098:AD4161" si="900">IF(OR(K4098="CUMPLE",K4098="No Aplica"),0.5,0)</f>
        <v>0.5</v>
      </c>
      <c r="AE4098">
        <f t="shared" ref="AE4098:AE4161" si="901">IF(OR(L4098="CUMPLE",L4098="No Aplica"),0.5,0)</f>
        <v>0.5</v>
      </c>
      <c r="AF4098">
        <f t="shared" ref="AF4098:AF4161" si="902">IF(OR(M4098="CUMPLE",M4098="No Aplica"),0.5,0)</f>
        <v>0.5</v>
      </c>
      <c r="AG4098">
        <f t="shared" ref="AG4098:AG4161" si="903">IF(OR(N4098="CUMPLE",N4098="No Aplica"),0.5,IF(N4098="Cumple Mayormente",0.325,IF(N4098="Cumple Parcialmente",0.175,0)))</f>
        <v>0.5</v>
      </c>
      <c r="AH4098">
        <f t="shared" ref="AH4098:AH4161" si="904">IF(OR(O4098="CUMPLE",O4098="No Aplica"),0.5,IF(O4098="Cumple Mayormente",0.325,IF(O4098="Cumple Parcialmente",0.175,0)))</f>
        <v>0.5</v>
      </c>
      <c r="AI4098">
        <f t="shared" ref="AI4098:AI4161" si="905">IF(OR(S4098="CUMPLE",S4098="No Aplica"),0.25,IF(S4098="Cumple Mayormente",0.1625,IF(S4098="Cumple Parcialmente",0.0875,0)))</f>
        <v>0.25</v>
      </c>
      <c r="AJ4098">
        <f t="shared" ref="AJ4098:AJ4161" si="906">IF(OR(T4098="CUMPLE",T4098="No Aplica"),0.25,IF(T4098="Cumple Mayormente",0.1625,IF(T4098="Cumple Parcialmente",0.0875,0)))</f>
        <v>0.25</v>
      </c>
      <c r="AK4098">
        <f t="shared" ref="AK4098:AK4161" si="907">IF(OR(U4098="CUMPLE",U4098="No Aplica"),0.5,IF(U4098="Cumple Mayormente",0.325,IF(U4098="Cumple Parcialmente",0.175,0)))</f>
        <v>0.5</v>
      </c>
      <c r="AL4098">
        <f t="shared" ref="AL4098:AL4161" si="908">IF(OR(V4098="CUMPLE",V4098="No Aplica"),0.5,IF(V4098="Cumple Mayormente",0.325,IF(V4098="Cumple Parcialmente",0.175,0)))</f>
        <v>0.5</v>
      </c>
      <c r="AM4098">
        <f t="shared" ref="AM4098:AM4161" si="909">IF(OR(W4098="CUMPLE",W4098="No Aplica"),0.5,IF(W4098="Cumple Mayormente",0.325,IF(W4098="Cumple Parcialmente",0.175,0)))</f>
        <v>0.5</v>
      </c>
      <c r="AN4098" s="6">
        <f t="shared" si="897"/>
        <v>1</v>
      </c>
      <c r="AO4098" t="str">
        <f>VLOOKUP(BD_PONDERACIONES[[#This Row],[Comuna]],Tabla3[#All],2,0)</f>
        <v>Florida</v>
      </c>
    </row>
    <row r="4099" spans="1:41" x14ac:dyDescent="0.35">
      <c r="A4099" t="s">
        <v>19622</v>
      </c>
      <c r="B4099" t="s">
        <v>19623</v>
      </c>
      <c r="C4099" t="s">
        <v>19624</v>
      </c>
      <c r="D4099" s="5">
        <v>44894</v>
      </c>
      <c r="E4099" s="5">
        <v>44848</v>
      </c>
      <c r="F4099" t="s">
        <v>763</v>
      </c>
      <c r="G4099" t="s">
        <v>19625</v>
      </c>
      <c r="H4099" t="s">
        <v>1389</v>
      </c>
      <c r="J4099" t="s">
        <v>756</v>
      </c>
      <c r="K4099" t="s">
        <v>756</v>
      </c>
      <c r="L4099" t="s">
        <v>757</v>
      </c>
      <c r="M4099" t="s">
        <v>757</v>
      </c>
      <c r="N4099" t="s">
        <v>756</v>
      </c>
      <c r="O4099" t="s">
        <v>756</v>
      </c>
      <c r="P4099" t="s">
        <v>758</v>
      </c>
      <c r="Q4099" t="s">
        <v>759</v>
      </c>
      <c r="R4099" t="s">
        <v>759</v>
      </c>
      <c r="S4099" t="s">
        <v>757</v>
      </c>
      <c r="T4099" t="s">
        <v>757</v>
      </c>
      <c r="U4099" t="s">
        <v>757</v>
      </c>
      <c r="V4099" t="s">
        <v>756</v>
      </c>
      <c r="W4099" t="s">
        <v>756</v>
      </c>
      <c r="X4099" t="s">
        <v>19626</v>
      </c>
      <c r="Y4099" t="str">
        <f t="shared" si="896"/>
        <v>octubre</v>
      </c>
      <c r="Z4099">
        <f>YEAR(BD_PONDERACIONES[[#This Row],[Fecha Ejecución del Ticket]])</f>
        <v>2022</v>
      </c>
      <c r="AA4099" t="str">
        <f t="shared" si="898"/>
        <v>noviembre</v>
      </c>
      <c r="AB4099">
        <f>YEAR(BD_PONDERACIONES[[#This Row],[Fecha de Inspección]])</f>
        <v>2022</v>
      </c>
      <c r="AC4099">
        <f t="shared" si="899"/>
        <v>0.5</v>
      </c>
      <c r="AD4099">
        <f t="shared" si="900"/>
        <v>0.5</v>
      </c>
      <c r="AE4099">
        <f t="shared" si="901"/>
        <v>0.5</v>
      </c>
      <c r="AF4099">
        <f t="shared" si="902"/>
        <v>0.5</v>
      </c>
      <c r="AG4099">
        <f t="shared" si="903"/>
        <v>0.5</v>
      </c>
      <c r="AH4099">
        <f t="shared" si="904"/>
        <v>0.5</v>
      </c>
      <c r="AI4099">
        <f t="shared" si="905"/>
        <v>0.25</v>
      </c>
      <c r="AJ4099">
        <f t="shared" si="906"/>
        <v>0.25</v>
      </c>
      <c r="AK4099">
        <f t="shared" si="907"/>
        <v>0.5</v>
      </c>
      <c r="AL4099">
        <f t="shared" si="908"/>
        <v>0.5</v>
      </c>
      <c r="AM4099">
        <f t="shared" si="909"/>
        <v>0.5</v>
      </c>
      <c r="AN4099" s="6">
        <f t="shared" si="897"/>
        <v>1</v>
      </c>
      <c r="AO4099" t="str">
        <f>VLOOKUP(BD_PONDERACIONES[[#This Row],[Comuna]],Tabla3[#All],2,0)</f>
        <v>Florida</v>
      </c>
    </row>
    <row r="4100" spans="1:41" x14ac:dyDescent="0.35">
      <c r="A4100" t="s">
        <v>19627</v>
      </c>
      <c r="B4100" t="s">
        <v>19628</v>
      </c>
      <c r="C4100" t="s">
        <v>19629</v>
      </c>
      <c r="D4100" s="5">
        <v>44894</v>
      </c>
      <c r="E4100" s="5">
        <v>44848</v>
      </c>
      <c r="F4100" t="s">
        <v>763</v>
      </c>
      <c r="G4100" t="s">
        <v>19630</v>
      </c>
      <c r="H4100" t="s">
        <v>1389</v>
      </c>
      <c r="J4100" t="s">
        <v>756</v>
      </c>
      <c r="K4100" t="s">
        <v>756</v>
      </c>
      <c r="L4100" t="s">
        <v>757</v>
      </c>
      <c r="M4100" t="s">
        <v>757</v>
      </c>
      <c r="N4100" t="s">
        <v>756</v>
      </c>
      <c r="O4100" t="s">
        <v>756</v>
      </c>
      <c r="P4100" t="s">
        <v>758</v>
      </c>
      <c r="Q4100" t="s">
        <v>759</v>
      </c>
      <c r="R4100" t="s">
        <v>759</v>
      </c>
      <c r="S4100" t="s">
        <v>757</v>
      </c>
      <c r="T4100" t="s">
        <v>757</v>
      </c>
      <c r="U4100" t="s">
        <v>757</v>
      </c>
      <c r="V4100" t="s">
        <v>773</v>
      </c>
      <c r="W4100" t="s">
        <v>773</v>
      </c>
      <c r="X4100" t="s">
        <v>19631</v>
      </c>
      <c r="Y4100" t="str">
        <f t="shared" si="896"/>
        <v>octubre</v>
      </c>
      <c r="Z4100">
        <f>YEAR(BD_PONDERACIONES[[#This Row],[Fecha Ejecución del Ticket]])</f>
        <v>2022</v>
      </c>
      <c r="AA4100" t="str">
        <f t="shared" si="898"/>
        <v>noviembre</v>
      </c>
      <c r="AB4100">
        <f>YEAR(BD_PONDERACIONES[[#This Row],[Fecha de Inspección]])</f>
        <v>2022</v>
      </c>
      <c r="AC4100">
        <f t="shared" si="899"/>
        <v>0.5</v>
      </c>
      <c r="AD4100">
        <f t="shared" si="900"/>
        <v>0.5</v>
      </c>
      <c r="AE4100">
        <f t="shared" si="901"/>
        <v>0.5</v>
      </c>
      <c r="AF4100">
        <f t="shared" si="902"/>
        <v>0.5</v>
      </c>
      <c r="AG4100">
        <f t="shared" si="903"/>
        <v>0.5</v>
      </c>
      <c r="AH4100">
        <f t="shared" si="904"/>
        <v>0.5</v>
      </c>
      <c r="AI4100">
        <f t="shared" si="905"/>
        <v>0.25</v>
      </c>
      <c r="AJ4100">
        <f t="shared" si="906"/>
        <v>0.25</v>
      </c>
      <c r="AK4100">
        <f t="shared" si="907"/>
        <v>0.5</v>
      </c>
      <c r="AL4100">
        <f t="shared" si="908"/>
        <v>0</v>
      </c>
      <c r="AM4100">
        <f t="shared" si="909"/>
        <v>0</v>
      </c>
      <c r="AN4100" s="6">
        <f t="shared" si="897"/>
        <v>0.8</v>
      </c>
      <c r="AO4100" t="str">
        <f>VLOOKUP(BD_PONDERACIONES[[#This Row],[Comuna]],Tabla3[#All],2,0)</f>
        <v>Florida</v>
      </c>
    </row>
    <row r="4101" spans="1:41" x14ac:dyDescent="0.35">
      <c r="A4101" t="s">
        <v>19632</v>
      </c>
      <c r="B4101" t="s">
        <v>19633</v>
      </c>
      <c r="C4101" t="s">
        <v>19634</v>
      </c>
      <c r="D4101" s="5">
        <v>44894</v>
      </c>
      <c r="E4101" s="5">
        <v>44731</v>
      </c>
      <c r="F4101" t="s">
        <v>763</v>
      </c>
      <c r="G4101" t="s">
        <v>19635</v>
      </c>
      <c r="H4101" t="s">
        <v>1389</v>
      </c>
      <c r="J4101" t="s">
        <v>756</v>
      </c>
      <c r="K4101" t="s">
        <v>756</v>
      </c>
      <c r="L4101" t="s">
        <v>757</v>
      </c>
      <c r="M4101" t="s">
        <v>757</v>
      </c>
      <c r="N4101" t="s">
        <v>756</v>
      </c>
      <c r="O4101" t="s">
        <v>756</v>
      </c>
      <c r="P4101" t="s">
        <v>758</v>
      </c>
      <c r="Q4101" t="s">
        <v>759</v>
      </c>
      <c r="R4101" t="s">
        <v>759</v>
      </c>
      <c r="S4101" t="s">
        <v>757</v>
      </c>
      <c r="T4101" t="s">
        <v>757</v>
      </c>
      <c r="U4101" t="s">
        <v>757</v>
      </c>
      <c r="V4101" t="s">
        <v>773</v>
      </c>
      <c r="W4101" t="s">
        <v>773</v>
      </c>
      <c r="X4101" t="s">
        <v>19636</v>
      </c>
      <c r="Y4101" t="str">
        <f t="shared" si="896"/>
        <v>junio</v>
      </c>
      <c r="Z4101">
        <f>YEAR(BD_PONDERACIONES[[#This Row],[Fecha Ejecución del Ticket]])</f>
        <v>2022</v>
      </c>
      <c r="AA4101" t="str">
        <f t="shared" si="898"/>
        <v>noviembre</v>
      </c>
      <c r="AB4101">
        <f>YEAR(BD_PONDERACIONES[[#This Row],[Fecha de Inspección]])</f>
        <v>2022</v>
      </c>
      <c r="AC4101">
        <f t="shared" si="899"/>
        <v>0.5</v>
      </c>
      <c r="AD4101">
        <f t="shared" si="900"/>
        <v>0.5</v>
      </c>
      <c r="AE4101">
        <f t="shared" si="901"/>
        <v>0.5</v>
      </c>
      <c r="AF4101">
        <f t="shared" si="902"/>
        <v>0.5</v>
      </c>
      <c r="AG4101">
        <f t="shared" si="903"/>
        <v>0.5</v>
      </c>
      <c r="AH4101">
        <f t="shared" si="904"/>
        <v>0.5</v>
      </c>
      <c r="AI4101">
        <f t="shared" si="905"/>
        <v>0.25</v>
      </c>
      <c r="AJ4101">
        <f t="shared" si="906"/>
        <v>0.25</v>
      </c>
      <c r="AK4101">
        <f t="shared" si="907"/>
        <v>0.5</v>
      </c>
      <c r="AL4101">
        <f t="shared" si="908"/>
        <v>0</v>
      </c>
      <c r="AM4101">
        <f t="shared" si="909"/>
        <v>0</v>
      </c>
      <c r="AN4101" s="6">
        <f t="shared" si="897"/>
        <v>0.8</v>
      </c>
      <c r="AO4101" t="str">
        <f>VLOOKUP(BD_PONDERACIONES[[#This Row],[Comuna]],Tabla3[#All],2,0)</f>
        <v>Florida</v>
      </c>
    </row>
    <row r="4102" spans="1:41" x14ac:dyDescent="0.35">
      <c r="A4102" t="s">
        <v>19637</v>
      </c>
      <c r="B4102" t="s">
        <v>19638</v>
      </c>
      <c r="C4102" t="s">
        <v>19639</v>
      </c>
      <c r="D4102" s="5">
        <v>44894</v>
      </c>
      <c r="E4102" s="5">
        <v>44848</v>
      </c>
      <c r="F4102" t="s">
        <v>763</v>
      </c>
      <c r="G4102" t="s">
        <v>19640</v>
      </c>
      <c r="H4102" t="s">
        <v>1389</v>
      </c>
      <c r="J4102" t="s">
        <v>756</v>
      </c>
      <c r="K4102" t="s">
        <v>756</v>
      </c>
      <c r="L4102" t="s">
        <v>757</v>
      </c>
      <c r="M4102" t="s">
        <v>757</v>
      </c>
      <c r="N4102" t="s">
        <v>756</v>
      </c>
      <c r="O4102" t="s">
        <v>756</v>
      </c>
      <c r="P4102" t="s">
        <v>758</v>
      </c>
      <c r="Q4102" t="s">
        <v>759</v>
      </c>
      <c r="R4102" t="s">
        <v>759</v>
      </c>
      <c r="S4102" t="s">
        <v>757</v>
      </c>
      <c r="T4102" t="s">
        <v>757</v>
      </c>
      <c r="U4102" t="s">
        <v>757</v>
      </c>
      <c r="V4102" t="s">
        <v>756</v>
      </c>
      <c r="W4102" t="s">
        <v>756</v>
      </c>
      <c r="X4102" t="s">
        <v>19641</v>
      </c>
      <c r="Y4102" t="str">
        <f t="shared" si="896"/>
        <v>octubre</v>
      </c>
      <c r="Z4102">
        <f>YEAR(BD_PONDERACIONES[[#This Row],[Fecha Ejecución del Ticket]])</f>
        <v>2022</v>
      </c>
      <c r="AA4102" t="str">
        <f t="shared" si="898"/>
        <v>noviembre</v>
      </c>
      <c r="AB4102">
        <f>YEAR(BD_PONDERACIONES[[#This Row],[Fecha de Inspección]])</f>
        <v>2022</v>
      </c>
      <c r="AC4102">
        <f t="shared" si="899"/>
        <v>0.5</v>
      </c>
      <c r="AD4102">
        <f t="shared" si="900"/>
        <v>0.5</v>
      </c>
      <c r="AE4102">
        <f t="shared" si="901"/>
        <v>0.5</v>
      </c>
      <c r="AF4102">
        <f t="shared" si="902"/>
        <v>0.5</v>
      </c>
      <c r="AG4102">
        <f t="shared" si="903"/>
        <v>0.5</v>
      </c>
      <c r="AH4102">
        <f t="shared" si="904"/>
        <v>0.5</v>
      </c>
      <c r="AI4102">
        <f t="shared" si="905"/>
        <v>0.25</v>
      </c>
      <c r="AJ4102">
        <f t="shared" si="906"/>
        <v>0.25</v>
      </c>
      <c r="AK4102">
        <f t="shared" si="907"/>
        <v>0.5</v>
      </c>
      <c r="AL4102">
        <f t="shared" si="908"/>
        <v>0.5</v>
      </c>
      <c r="AM4102">
        <f t="shared" si="909"/>
        <v>0.5</v>
      </c>
      <c r="AN4102" s="6">
        <f t="shared" si="897"/>
        <v>1</v>
      </c>
      <c r="AO4102" t="str">
        <f>VLOOKUP(BD_PONDERACIONES[[#This Row],[Comuna]],Tabla3[#All],2,0)</f>
        <v>Florida</v>
      </c>
    </row>
    <row r="4103" spans="1:41" x14ac:dyDescent="0.35">
      <c r="A4103" t="s">
        <v>19642</v>
      </c>
      <c r="B4103" t="s">
        <v>19643</v>
      </c>
      <c r="C4103" t="s">
        <v>19644</v>
      </c>
      <c r="D4103" s="5">
        <v>44894</v>
      </c>
      <c r="E4103" s="5">
        <v>44848</v>
      </c>
      <c r="F4103" t="s">
        <v>763</v>
      </c>
      <c r="G4103" t="s">
        <v>19645</v>
      </c>
      <c r="H4103" t="s">
        <v>1389</v>
      </c>
      <c r="J4103" t="s">
        <v>756</v>
      </c>
      <c r="K4103" t="s">
        <v>756</v>
      </c>
      <c r="L4103" t="s">
        <v>757</v>
      </c>
      <c r="M4103" t="s">
        <v>757</v>
      </c>
      <c r="N4103" t="s">
        <v>756</v>
      </c>
      <c r="O4103" t="s">
        <v>756</v>
      </c>
      <c r="P4103" t="s">
        <v>758</v>
      </c>
      <c r="Q4103" t="s">
        <v>759</v>
      </c>
      <c r="R4103" t="s">
        <v>759</v>
      </c>
      <c r="S4103" t="s">
        <v>757</v>
      </c>
      <c r="T4103" t="s">
        <v>757</v>
      </c>
      <c r="U4103" t="s">
        <v>757</v>
      </c>
      <c r="V4103" t="s">
        <v>756</v>
      </c>
      <c r="W4103" t="s">
        <v>756</v>
      </c>
      <c r="X4103" t="s">
        <v>15282</v>
      </c>
      <c r="Y4103" t="str">
        <f t="shared" si="896"/>
        <v>octubre</v>
      </c>
      <c r="Z4103">
        <f>YEAR(BD_PONDERACIONES[[#This Row],[Fecha Ejecución del Ticket]])</f>
        <v>2022</v>
      </c>
      <c r="AA4103" t="str">
        <f t="shared" si="898"/>
        <v>noviembre</v>
      </c>
      <c r="AB4103">
        <f>YEAR(BD_PONDERACIONES[[#This Row],[Fecha de Inspección]])</f>
        <v>2022</v>
      </c>
      <c r="AC4103">
        <f t="shared" si="899"/>
        <v>0.5</v>
      </c>
      <c r="AD4103">
        <f t="shared" si="900"/>
        <v>0.5</v>
      </c>
      <c r="AE4103">
        <f t="shared" si="901"/>
        <v>0.5</v>
      </c>
      <c r="AF4103">
        <f t="shared" si="902"/>
        <v>0.5</v>
      </c>
      <c r="AG4103">
        <f t="shared" si="903"/>
        <v>0.5</v>
      </c>
      <c r="AH4103">
        <f t="shared" si="904"/>
        <v>0.5</v>
      </c>
      <c r="AI4103">
        <f t="shared" si="905"/>
        <v>0.25</v>
      </c>
      <c r="AJ4103">
        <f t="shared" si="906"/>
        <v>0.25</v>
      </c>
      <c r="AK4103">
        <f t="shared" si="907"/>
        <v>0.5</v>
      </c>
      <c r="AL4103">
        <f t="shared" si="908"/>
        <v>0.5</v>
      </c>
      <c r="AM4103">
        <f t="shared" si="909"/>
        <v>0.5</v>
      </c>
      <c r="AN4103" s="6">
        <f t="shared" si="897"/>
        <v>1</v>
      </c>
      <c r="AO4103" t="str">
        <f>VLOOKUP(BD_PONDERACIONES[[#This Row],[Comuna]],Tabla3[#All],2,0)</f>
        <v>Florida</v>
      </c>
    </row>
    <row r="4104" spans="1:41" x14ac:dyDescent="0.35">
      <c r="A4104" t="s">
        <v>19646</v>
      </c>
      <c r="B4104" t="s">
        <v>19647</v>
      </c>
      <c r="C4104" t="s">
        <v>19648</v>
      </c>
      <c r="D4104" s="5">
        <v>44894</v>
      </c>
      <c r="E4104" s="5">
        <v>44739</v>
      </c>
      <c r="F4104" t="s">
        <v>763</v>
      </c>
      <c r="G4104" t="s">
        <v>19649</v>
      </c>
      <c r="H4104" t="s">
        <v>1389</v>
      </c>
      <c r="J4104" t="s">
        <v>756</v>
      </c>
      <c r="K4104" t="s">
        <v>756</v>
      </c>
      <c r="L4104" t="s">
        <v>773</v>
      </c>
      <c r="M4104" t="s">
        <v>773</v>
      </c>
      <c r="N4104" t="s">
        <v>756</v>
      </c>
      <c r="O4104" t="s">
        <v>756</v>
      </c>
      <c r="P4104" t="s">
        <v>758</v>
      </c>
      <c r="Q4104" t="s">
        <v>759</v>
      </c>
      <c r="R4104" t="s">
        <v>759</v>
      </c>
      <c r="S4104" t="s">
        <v>757</v>
      </c>
      <c r="T4104" t="s">
        <v>757</v>
      </c>
      <c r="U4104" t="s">
        <v>757</v>
      </c>
      <c r="V4104" t="s">
        <v>756</v>
      </c>
      <c r="W4104" t="s">
        <v>756</v>
      </c>
      <c r="X4104" t="s">
        <v>804</v>
      </c>
      <c r="Y4104" t="str">
        <f t="shared" si="896"/>
        <v>junio</v>
      </c>
      <c r="Z4104">
        <f>YEAR(BD_PONDERACIONES[[#This Row],[Fecha Ejecución del Ticket]])</f>
        <v>2022</v>
      </c>
      <c r="AA4104" t="str">
        <f t="shared" si="898"/>
        <v>noviembre</v>
      </c>
      <c r="AB4104">
        <f>YEAR(BD_PONDERACIONES[[#This Row],[Fecha de Inspección]])</f>
        <v>2022</v>
      </c>
      <c r="AC4104">
        <f t="shared" si="899"/>
        <v>0.5</v>
      </c>
      <c r="AD4104">
        <f t="shared" si="900"/>
        <v>0.5</v>
      </c>
      <c r="AE4104">
        <f t="shared" si="901"/>
        <v>0</v>
      </c>
      <c r="AF4104">
        <f t="shared" si="902"/>
        <v>0</v>
      </c>
      <c r="AG4104">
        <f t="shared" si="903"/>
        <v>0.5</v>
      </c>
      <c r="AH4104">
        <f t="shared" si="904"/>
        <v>0.5</v>
      </c>
      <c r="AI4104">
        <f t="shared" si="905"/>
        <v>0.25</v>
      </c>
      <c r="AJ4104">
        <f t="shared" si="906"/>
        <v>0.25</v>
      </c>
      <c r="AK4104">
        <f t="shared" si="907"/>
        <v>0.5</v>
      </c>
      <c r="AL4104">
        <f t="shared" si="908"/>
        <v>0.5</v>
      </c>
      <c r="AM4104">
        <f t="shared" si="909"/>
        <v>0.5</v>
      </c>
      <c r="AN4104" s="6">
        <f t="shared" si="897"/>
        <v>0.7</v>
      </c>
      <c r="AO4104" t="str">
        <f>VLOOKUP(BD_PONDERACIONES[[#This Row],[Comuna]],Tabla3[#All],2,0)</f>
        <v>Florida</v>
      </c>
    </row>
    <row r="4105" spans="1:41" x14ac:dyDescent="0.35">
      <c r="A4105" t="s">
        <v>19650</v>
      </c>
      <c r="B4105" t="s">
        <v>19651</v>
      </c>
      <c r="C4105" t="s">
        <v>19652</v>
      </c>
      <c r="D4105" s="5">
        <v>44894</v>
      </c>
      <c r="E4105" s="5">
        <v>44742</v>
      </c>
      <c r="F4105" t="s">
        <v>763</v>
      </c>
      <c r="G4105" t="s">
        <v>19653</v>
      </c>
      <c r="H4105" t="s">
        <v>1389</v>
      </c>
      <c r="J4105" t="s">
        <v>756</v>
      </c>
      <c r="K4105" t="s">
        <v>756</v>
      </c>
      <c r="L4105" t="s">
        <v>757</v>
      </c>
      <c r="M4105" t="s">
        <v>757</v>
      </c>
      <c r="N4105" t="s">
        <v>756</v>
      </c>
      <c r="O4105" t="s">
        <v>756</v>
      </c>
      <c r="P4105" t="s">
        <v>758</v>
      </c>
      <c r="Q4105" t="s">
        <v>759</v>
      </c>
      <c r="R4105" t="s">
        <v>759</v>
      </c>
      <c r="S4105" t="s">
        <v>757</v>
      </c>
      <c r="T4105" t="s">
        <v>757</v>
      </c>
      <c r="U4105" t="s">
        <v>757</v>
      </c>
      <c r="V4105" t="s">
        <v>756</v>
      </c>
      <c r="W4105" t="s">
        <v>756</v>
      </c>
      <c r="X4105" t="s">
        <v>17546</v>
      </c>
      <c r="Y4105" t="str">
        <f t="shared" si="896"/>
        <v>junio</v>
      </c>
      <c r="Z4105">
        <f>YEAR(BD_PONDERACIONES[[#This Row],[Fecha Ejecución del Ticket]])</f>
        <v>2022</v>
      </c>
      <c r="AA4105" t="str">
        <f t="shared" si="898"/>
        <v>noviembre</v>
      </c>
      <c r="AB4105">
        <f>YEAR(BD_PONDERACIONES[[#This Row],[Fecha de Inspección]])</f>
        <v>2022</v>
      </c>
      <c r="AC4105">
        <f t="shared" si="899"/>
        <v>0.5</v>
      </c>
      <c r="AD4105">
        <f t="shared" si="900"/>
        <v>0.5</v>
      </c>
      <c r="AE4105">
        <f t="shared" si="901"/>
        <v>0.5</v>
      </c>
      <c r="AF4105">
        <f t="shared" si="902"/>
        <v>0.5</v>
      </c>
      <c r="AG4105">
        <f t="shared" si="903"/>
        <v>0.5</v>
      </c>
      <c r="AH4105">
        <f t="shared" si="904"/>
        <v>0.5</v>
      </c>
      <c r="AI4105">
        <f t="shared" si="905"/>
        <v>0.25</v>
      </c>
      <c r="AJ4105">
        <f t="shared" si="906"/>
        <v>0.25</v>
      </c>
      <c r="AK4105">
        <f t="shared" si="907"/>
        <v>0.5</v>
      </c>
      <c r="AL4105">
        <f t="shared" si="908"/>
        <v>0.5</v>
      </c>
      <c r="AM4105">
        <f t="shared" si="909"/>
        <v>0.5</v>
      </c>
      <c r="AN4105" s="6">
        <f t="shared" si="897"/>
        <v>1</v>
      </c>
      <c r="AO4105" t="str">
        <f>VLOOKUP(BD_PONDERACIONES[[#This Row],[Comuna]],Tabla3[#All],2,0)</f>
        <v>Florida</v>
      </c>
    </row>
    <row r="4106" spans="1:41" x14ac:dyDescent="0.35">
      <c r="A4106" t="s">
        <v>19654</v>
      </c>
      <c r="B4106" t="s">
        <v>19655</v>
      </c>
      <c r="C4106" t="s">
        <v>19656</v>
      </c>
      <c r="D4106" s="5">
        <v>44894</v>
      </c>
      <c r="E4106" s="5">
        <v>44734</v>
      </c>
      <c r="F4106" t="s">
        <v>763</v>
      </c>
      <c r="G4106" t="s">
        <v>19657</v>
      </c>
      <c r="H4106" t="s">
        <v>1389</v>
      </c>
      <c r="J4106" t="s">
        <v>756</v>
      </c>
      <c r="K4106" t="s">
        <v>756</v>
      </c>
      <c r="L4106" t="s">
        <v>757</v>
      </c>
      <c r="M4106" t="s">
        <v>757</v>
      </c>
      <c r="N4106" t="s">
        <v>756</v>
      </c>
      <c r="O4106" t="s">
        <v>756</v>
      </c>
      <c r="P4106" t="s">
        <v>758</v>
      </c>
      <c r="Q4106" t="s">
        <v>759</v>
      </c>
      <c r="R4106" t="s">
        <v>759</v>
      </c>
      <c r="S4106" t="s">
        <v>757</v>
      </c>
      <c r="T4106" t="s">
        <v>757</v>
      </c>
      <c r="U4106" t="s">
        <v>757</v>
      </c>
      <c r="V4106" t="s">
        <v>756</v>
      </c>
      <c r="W4106" t="s">
        <v>756</v>
      </c>
      <c r="X4106" t="s">
        <v>19658</v>
      </c>
      <c r="Y4106" t="str">
        <f t="shared" si="896"/>
        <v>junio</v>
      </c>
      <c r="Z4106">
        <f>YEAR(BD_PONDERACIONES[[#This Row],[Fecha Ejecución del Ticket]])</f>
        <v>2022</v>
      </c>
      <c r="AA4106" t="str">
        <f t="shared" si="898"/>
        <v>noviembre</v>
      </c>
      <c r="AB4106">
        <f>YEAR(BD_PONDERACIONES[[#This Row],[Fecha de Inspección]])</f>
        <v>2022</v>
      </c>
      <c r="AC4106">
        <f t="shared" si="899"/>
        <v>0.5</v>
      </c>
      <c r="AD4106">
        <f t="shared" si="900"/>
        <v>0.5</v>
      </c>
      <c r="AE4106">
        <f t="shared" si="901"/>
        <v>0.5</v>
      </c>
      <c r="AF4106">
        <f t="shared" si="902"/>
        <v>0.5</v>
      </c>
      <c r="AG4106">
        <f t="shared" si="903"/>
        <v>0.5</v>
      </c>
      <c r="AH4106">
        <f t="shared" si="904"/>
        <v>0.5</v>
      </c>
      <c r="AI4106">
        <f t="shared" si="905"/>
        <v>0.25</v>
      </c>
      <c r="AJ4106">
        <f t="shared" si="906"/>
        <v>0.25</v>
      </c>
      <c r="AK4106">
        <f t="shared" si="907"/>
        <v>0.5</v>
      </c>
      <c r="AL4106">
        <f t="shared" si="908"/>
        <v>0.5</v>
      </c>
      <c r="AM4106">
        <f t="shared" si="909"/>
        <v>0.5</v>
      </c>
      <c r="AN4106" s="6">
        <f t="shared" si="897"/>
        <v>1</v>
      </c>
      <c r="AO4106" t="str">
        <f>VLOOKUP(BD_PONDERACIONES[[#This Row],[Comuna]],Tabla3[#All],2,0)</f>
        <v>Florida</v>
      </c>
    </row>
    <row r="4107" spans="1:41" x14ac:dyDescent="0.35">
      <c r="A4107" t="s">
        <v>19659</v>
      </c>
      <c r="B4107" t="s">
        <v>19660</v>
      </c>
      <c r="C4107" t="s">
        <v>19661</v>
      </c>
      <c r="D4107" s="5">
        <v>44894</v>
      </c>
      <c r="E4107" s="5">
        <v>44739</v>
      </c>
      <c r="F4107" t="s">
        <v>763</v>
      </c>
      <c r="G4107" t="s">
        <v>19662</v>
      </c>
      <c r="H4107" t="s">
        <v>1389</v>
      </c>
      <c r="J4107" t="s">
        <v>756</v>
      </c>
      <c r="K4107" t="s">
        <v>756</v>
      </c>
      <c r="L4107" t="s">
        <v>757</v>
      </c>
      <c r="M4107" t="s">
        <v>757</v>
      </c>
      <c r="N4107" t="s">
        <v>756</v>
      </c>
      <c r="O4107" t="s">
        <v>756</v>
      </c>
      <c r="P4107" t="s">
        <v>758</v>
      </c>
      <c r="Q4107" t="s">
        <v>759</v>
      </c>
      <c r="R4107" t="s">
        <v>759</v>
      </c>
      <c r="S4107" t="s">
        <v>757</v>
      </c>
      <c r="T4107" t="s">
        <v>757</v>
      </c>
      <c r="U4107" t="s">
        <v>757</v>
      </c>
      <c r="V4107" t="s">
        <v>756</v>
      </c>
      <c r="W4107" t="s">
        <v>756</v>
      </c>
      <c r="X4107" t="s">
        <v>16170</v>
      </c>
      <c r="Y4107" t="str">
        <f t="shared" si="896"/>
        <v>junio</v>
      </c>
      <c r="Z4107">
        <f>YEAR(BD_PONDERACIONES[[#This Row],[Fecha Ejecución del Ticket]])</f>
        <v>2022</v>
      </c>
      <c r="AA4107" t="str">
        <f t="shared" si="898"/>
        <v>noviembre</v>
      </c>
      <c r="AB4107">
        <f>YEAR(BD_PONDERACIONES[[#This Row],[Fecha de Inspección]])</f>
        <v>2022</v>
      </c>
      <c r="AC4107">
        <f t="shared" si="899"/>
        <v>0.5</v>
      </c>
      <c r="AD4107">
        <f t="shared" si="900"/>
        <v>0.5</v>
      </c>
      <c r="AE4107">
        <f t="shared" si="901"/>
        <v>0.5</v>
      </c>
      <c r="AF4107">
        <f t="shared" si="902"/>
        <v>0.5</v>
      </c>
      <c r="AG4107">
        <f t="shared" si="903"/>
        <v>0.5</v>
      </c>
      <c r="AH4107">
        <f t="shared" si="904"/>
        <v>0.5</v>
      </c>
      <c r="AI4107">
        <f t="shared" si="905"/>
        <v>0.25</v>
      </c>
      <c r="AJ4107">
        <f t="shared" si="906"/>
        <v>0.25</v>
      </c>
      <c r="AK4107">
        <f t="shared" si="907"/>
        <v>0.5</v>
      </c>
      <c r="AL4107">
        <f t="shared" si="908"/>
        <v>0.5</v>
      </c>
      <c r="AM4107">
        <f t="shared" si="909"/>
        <v>0.5</v>
      </c>
      <c r="AN4107" s="6">
        <f t="shared" si="897"/>
        <v>1</v>
      </c>
      <c r="AO4107" t="str">
        <f>VLOOKUP(BD_PONDERACIONES[[#This Row],[Comuna]],Tabla3[#All],2,0)</f>
        <v>Florida</v>
      </c>
    </row>
    <row r="4108" spans="1:41" x14ac:dyDescent="0.35">
      <c r="A4108" t="s">
        <v>19663</v>
      </c>
      <c r="B4108" t="s">
        <v>19664</v>
      </c>
      <c r="C4108" t="s">
        <v>19665</v>
      </c>
      <c r="D4108" s="5">
        <v>44896</v>
      </c>
      <c r="E4108" s="5">
        <v>44856</v>
      </c>
      <c r="F4108" t="s">
        <v>763</v>
      </c>
      <c r="G4108" t="s">
        <v>19666</v>
      </c>
      <c r="H4108" t="s">
        <v>2860</v>
      </c>
      <c r="J4108" t="s">
        <v>756</v>
      </c>
      <c r="K4108" t="s">
        <v>756</v>
      </c>
      <c r="L4108" t="s">
        <v>757</v>
      </c>
      <c r="M4108" t="s">
        <v>757</v>
      </c>
      <c r="N4108" t="s">
        <v>756</v>
      </c>
      <c r="O4108" t="s">
        <v>756</v>
      </c>
      <c r="P4108" t="s">
        <v>758</v>
      </c>
      <c r="Q4108" t="s">
        <v>759</v>
      </c>
      <c r="R4108" t="s">
        <v>759</v>
      </c>
      <c r="S4108" t="s">
        <v>757</v>
      </c>
      <c r="T4108" t="s">
        <v>757</v>
      </c>
      <c r="U4108" t="s">
        <v>757</v>
      </c>
      <c r="V4108" t="s">
        <v>756</v>
      </c>
      <c r="W4108" t="s">
        <v>756</v>
      </c>
      <c r="X4108" t="s">
        <v>19667</v>
      </c>
      <c r="Y4108" t="str">
        <f t="shared" si="896"/>
        <v>octubre</v>
      </c>
      <c r="Z4108">
        <f>YEAR(BD_PONDERACIONES[[#This Row],[Fecha Ejecución del Ticket]])</f>
        <v>2022</v>
      </c>
      <c r="AA4108" t="str">
        <f t="shared" si="898"/>
        <v>diciembre</v>
      </c>
      <c r="AB4108">
        <f>YEAR(BD_PONDERACIONES[[#This Row],[Fecha de Inspección]])</f>
        <v>2022</v>
      </c>
      <c r="AC4108">
        <f t="shared" si="899"/>
        <v>0.5</v>
      </c>
      <c r="AD4108">
        <f t="shared" si="900"/>
        <v>0.5</v>
      </c>
      <c r="AE4108">
        <f t="shared" si="901"/>
        <v>0.5</v>
      </c>
      <c r="AF4108">
        <f t="shared" si="902"/>
        <v>0.5</v>
      </c>
      <c r="AG4108">
        <f t="shared" si="903"/>
        <v>0.5</v>
      </c>
      <c r="AH4108">
        <f t="shared" si="904"/>
        <v>0.5</v>
      </c>
      <c r="AI4108">
        <f t="shared" si="905"/>
        <v>0.25</v>
      </c>
      <c r="AJ4108">
        <f t="shared" si="906"/>
        <v>0.25</v>
      </c>
      <c r="AK4108">
        <f t="shared" si="907"/>
        <v>0.5</v>
      </c>
      <c r="AL4108">
        <f t="shared" si="908"/>
        <v>0.5</v>
      </c>
      <c r="AM4108">
        <f t="shared" si="909"/>
        <v>0.5</v>
      </c>
      <c r="AN4108" s="6">
        <f t="shared" si="897"/>
        <v>1</v>
      </c>
      <c r="AO4108" t="str">
        <f>VLOOKUP(BD_PONDERACIONES[[#This Row],[Comuna]],Tabla3[#All],2,0)</f>
        <v>Cordillera</v>
      </c>
    </row>
    <row r="4109" spans="1:41" x14ac:dyDescent="0.35">
      <c r="A4109" t="s">
        <v>19668</v>
      </c>
      <c r="B4109" t="s">
        <v>19669</v>
      </c>
      <c r="C4109" t="s">
        <v>19670</v>
      </c>
      <c r="D4109" s="5">
        <v>44896</v>
      </c>
      <c r="E4109" s="5">
        <v>44846</v>
      </c>
      <c r="F4109" t="s">
        <v>753</v>
      </c>
      <c r="G4109" t="s">
        <v>19671</v>
      </c>
      <c r="H4109" t="s">
        <v>2882</v>
      </c>
      <c r="J4109" t="s">
        <v>756</v>
      </c>
      <c r="K4109" t="s">
        <v>756</v>
      </c>
      <c r="L4109" t="s">
        <v>757</v>
      </c>
      <c r="M4109" t="s">
        <v>757</v>
      </c>
      <c r="N4109" t="s">
        <v>756</v>
      </c>
      <c r="O4109" t="s">
        <v>756</v>
      </c>
      <c r="P4109" t="s">
        <v>765</v>
      </c>
      <c r="Q4109" t="s">
        <v>19672</v>
      </c>
      <c r="R4109" t="s">
        <v>19673</v>
      </c>
      <c r="S4109" t="s">
        <v>756</v>
      </c>
      <c r="T4109" t="s">
        <v>756</v>
      </c>
      <c r="U4109" t="s">
        <v>756</v>
      </c>
      <c r="V4109" t="s">
        <v>756</v>
      </c>
      <c r="W4109" t="s">
        <v>756</v>
      </c>
      <c r="X4109" t="s">
        <v>19674</v>
      </c>
      <c r="Y4109" t="str">
        <f t="shared" si="896"/>
        <v>octubre</v>
      </c>
      <c r="Z4109">
        <f>YEAR(BD_PONDERACIONES[[#This Row],[Fecha Ejecución del Ticket]])</f>
        <v>2022</v>
      </c>
      <c r="AA4109" t="str">
        <f t="shared" si="898"/>
        <v>diciembre</v>
      </c>
      <c r="AB4109">
        <f>YEAR(BD_PONDERACIONES[[#This Row],[Fecha de Inspección]])</f>
        <v>2022</v>
      </c>
      <c r="AC4109">
        <f t="shared" si="899"/>
        <v>0.5</v>
      </c>
      <c r="AD4109">
        <f t="shared" si="900"/>
        <v>0.5</v>
      </c>
      <c r="AE4109">
        <f t="shared" si="901"/>
        <v>0.5</v>
      </c>
      <c r="AF4109">
        <f t="shared" si="902"/>
        <v>0.5</v>
      </c>
      <c r="AG4109">
        <f t="shared" si="903"/>
        <v>0.5</v>
      </c>
      <c r="AH4109">
        <f t="shared" si="904"/>
        <v>0.5</v>
      </c>
      <c r="AI4109">
        <f t="shared" si="905"/>
        <v>0.25</v>
      </c>
      <c r="AJ4109">
        <f t="shared" si="906"/>
        <v>0.25</v>
      </c>
      <c r="AK4109">
        <f t="shared" si="907"/>
        <v>0.5</v>
      </c>
      <c r="AL4109">
        <f t="shared" si="908"/>
        <v>0.5</v>
      </c>
      <c r="AM4109">
        <f t="shared" si="909"/>
        <v>0.5</v>
      </c>
      <c r="AN4109" s="6">
        <f t="shared" si="897"/>
        <v>1</v>
      </c>
      <c r="AO4109" t="str">
        <f>VLOOKUP(BD_PONDERACIONES[[#This Row],[Comuna]],Tabla3[#All],2,0)</f>
        <v>Cordillera</v>
      </c>
    </row>
    <row r="4110" spans="1:41" x14ac:dyDescent="0.35">
      <c r="A4110" t="s">
        <v>19675</v>
      </c>
      <c r="B4110" t="s">
        <v>19676</v>
      </c>
      <c r="C4110" t="s">
        <v>19677</v>
      </c>
      <c r="D4110" s="5">
        <v>44896</v>
      </c>
      <c r="E4110" s="5">
        <v>44852</v>
      </c>
      <c r="F4110" t="s">
        <v>763</v>
      </c>
      <c r="G4110" t="s">
        <v>19678</v>
      </c>
      <c r="H4110" t="s">
        <v>2860</v>
      </c>
      <c r="J4110" t="s">
        <v>756</v>
      </c>
      <c r="K4110" t="s">
        <v>756</v>
      </c>
      <c r="L4110" t="s">
        <v>757</v>
      </c>
      <c r="M4110" t="s">
        <v>757</v>
      </c>
      <c r="N4110" t="s">
        <v>756</v>
      </c>
      <c r="O4110" t="s">
        <v>756</v>
      </c>
      <c r="P4110" t="s">
        <v>758</v>
      </c>
      <c r="Q4110" t="s">
        <v>759</v>
      </c>
      <c r="R4110" t="s">
        <v>759</v>
      </c>
      <c r="S4110" t="s">
        <v>757</v>
      </c>
      <c r="T4110" t="s">
        <v>757</v>
      </c>
      <c r="U4110" t="s">
        <v>757</v>
      </c>
      <c r="V4110" t="s">
        <v>756</v>
      </c>
      <c r="W4110" t="s">
        <v>756</v>
      </c>
      <c r="X4110" t="s">
        <v>17171</v>
      </c>
      <c r="Y4110" t="str">
        <f t="shared" si="896"/>
        <v>octubre</v>
      </c>
      <c r="Z4110">
        <f>YEAR(BD_PONDERACIONES[[#This Row],[Fecha Ejecución del Ticket]])</f>
        <v>2022</v>
      </c>
      <c r="AA4110" t="str">
        <f t="shared" si="898"/>
        <v>diciembre</v>
      </c>
      <c r="AB4110">
        <f>YEAR(BD_PONDERACIONES[[#This Row],[Fecha de Inspección]])</f>
        <v>2022</v>
      </c>
      <c r="AC4110">
        <f t="shared" si="899"/>
        <v>0.5</v>
      </c>
      <c r="AD4110">
        <f t="shared" si="900"/>
        <v>0.5</v>
      </c>
      <c r="AE4110">
        <f t="shared" si="901"/>
        <v>0.5</v>
      </c>
      <c r="AF4110">
        <f t="shared" si="902"/>
        <v>0.5</v>
      </c>
      <c r="AG4110">
        <f t="shared" si="903"/>
        <v>0.5</v>
      </c>
      <c r="AH4110">
        <f t="shared" si="904"/>
        <v>0.5</v>
      </c>
      <c r="AI4110">
        <f t="shared" si="905"/>
        <v>0.25</v>
      </c>
      <c r="AJ4110">
        <f t="shared" si="906"/>
        <v>0.25</v>
      </c>
      <c r="AK4110">
        <f t="shared" si="907"/>
        <v>0.5</v>
      </c>
      <c r="AL4110">
        <f t="shared" si="908"/>
        <v>0.5</v>
      </c>
      <c r="AM4110">
        <f t="shared" si="909"/>
        <v>0.5</v>
      </c>
      <c r="AN4110" s="6">
        <f t="shared" si="897"/>
        <v>1</v>
      </c>
      <c r="AO4110" t="str">
        <f>VLOOKUP(BD_PONDERACIONES[[#This Row],[Comuna]],Tabla3[#All],2,0)</f>
        <v>Cordillera</v>
      </c>
    </row>
    <row r="4111" spans="1:41" x14ac:dyDescent="0.35">
      <c r="A4111" t="s">
        <v>19679</v>
      </c>
      <c r="B4111" t="s">
        <v>19680</v>
      </c>
      <c r="C4111" t="s">
        <v>19681</v>
      </c>
      <c r="D4111" s="5">
        <v>44896</v>
      </c>
      <c r="E4111" s="5">
        <v>44843</v>
      </c>
      <c r="F4111" t="s">
        <v>753</v>
      </c>
      <c r="G4111" t="s">
        <v>19682</v>
      </c>
      <c r="H4111" t="s">
        <v>2882</v>
      </c>
      <c r="J4111" t="s">
        <v>756</v>
      </c>
      <c r="K4111" t="s">
        <v>756</v>
      </c>
      <c r="L4111" t="s">
        <v>757</v>
      </c>
      <c r="M4111" t="s">
        <v>757</v>
      </c>
      <c r="N4111" t="s">
        <v>756</v>
      </c>
      <c r="O4111" t="s">
        <v>756</v>
      </c>
      <c r="P4111" t="s">
        <v>758</v>
      </c>
      <c r="Q4111" t="s">
        <v>759</v>
      </c>
      <c r="R4111" t="s">
        <v>759</v>
      </c>
      <c r="S4111" t="s">
        <v>757</v>
      </c>
      <c r="T4111" t="s">
        <v>757</v>
      </c>
      <c r="U4111" t="s">
        <v>757</v>
      </c>
      <c r="V4111" t="s">
        <v>756</v>
      </c>
      <c r="W4111" t="s">
        <v>756</v>
      </c>
      <c r="X4111" t="s">
        <v>19683</v>
      </c>
      <c r="Y4111" t="str">
        <f t="shared" si="896"/>
        <v>octubre</v>
      </c>
      <c r="Z4111">
        <f>YEAR(BD_PONDERACIONES[[#This Row],[Fecha Ejecución del Ticket]])</f>
        <v>2022</v>
      </c>
      <c r="AA4111" t="str">
        <f t="shared" si="898"/>
        <v>diciembre</v>
      </c>
      <c r="AB4111">
        <f>YEAR(BD_PONDERACIONES[[#This Row],[Fecha de Inspección]])</f>
        <v>2022</v>
      </c>
      <c r="AC4111">
        <f t="shared" si="899"/>
        <v>0.5</v>
      </c>
      <c r="AD4111">
        <f t="shared" si="900"/>
        <v>0.5</v>
      </c>
      <c r="AE4111">
        <f t="shared" si="901"/>
        <v>0.5</v>
      </c>
      <c r="AF4111">
        <f t="shared" si="902"/>
        <v>0.5</v>
      </c>
      <c r="AG4111">
        <f t="shared" si="903"/>
        <v>0.5</v>
      </c>
      <c r="AH4111">
        <f t="shared" si="904"/>
        <v>0.5</v>
      </c>
      <c r="AI4111">
        <f t="shared" si="905"/>
        <v>0.25</v>
      </c>
      <c r="AJ4111">
        <f t="shared" si="906"/>
        <v>0.25</v>
      </c>
      <c r="AK4111">
        <f t="shared" si="907"/>
        <v>0.5</v>
      </c>
      <c r="AL4111">
        <f t="shared" si="908"/>
        <v>0.5</v>
      </c>
      <c r="AM4111">
        <f t="shared" si="909"/>
        <v>0.5</v>
      </c>
      <c r="AN4111" s="6">
        <f t="shared" si="897"/>
        <v>1</v>
      </c>
      <c r="AO4111" t="str">
        <f>VLOOKUP(BD_PONDERACIONES[[#This Row],[Comuna]],Tabla3[#All],2,0)</f>
        <v>Cordillera</v>
      </c>
    </row>
    <row r="4112" spans="1:41" x14ac:dyDescent="0.35">
      <c r="A4112" t="s">
        <v>19684</v>
      </c>
      <c r="B4112" t="s">
        <v>19685</v>
      </c>
      <c r="C4112" t="s">
        <v>19686</v>
      </c>
      <c r="D4112" s="5">
        <v>44896</v>
      </c>
      <c r="E4112" s="5">
        <v>44848</v>
      </c>
      <c r="F4112" t="s">
        <v>763</v>
      </c>
      <c r="G4112" t="s">
        <v>19687</v>
      </c>
      <c r="H4112" t="s">
        <v>2860</v>
      </c>
      <c r="J4112" t="s">
        <v>756</v>
      </c>
      <c r="K4112" t="s">
        <v>756</v>
      </c>
      <c r="L4112" t="s">
        <v>773</v>
      </c>
      <c r="M4112" t="s">
        <v>773</v>
      </c>
      <c r="N4112" t="s">
        <v>756</v>
      </c>
      <c r="O4112" t="s">
        <v>756</v>
      </c>
      <c r="P4112" t="s">
        <v>758</v>
      </c>
      <c r="Q4112" t="s">
        <v>759</v>
      </c>
      <c r="R4112" t="s">
        <v>759</v>
      </c>
      <c r="S4112" t="s">
        <v>757</v>
      </c>
      <c r="T4112" t="s">
        <v>757</v>
      </c>
      <c r="U4112" t="s">
        <v>757</v>
      </c>
      <c r="V4112" t="s">
        <v>756</v>
      </c>
      <c r="W4112" t="s">
        <v>756</v>
      </c>
      <c r="X4112" t="s">
        <v>804</v>
      </c>
      <c r="Y4112" t="str">
        <f t="shared" si="896"/>
        <v>octubre</v>
      </c>
      <c r="Z4112">
        <f>YEAR(BD_PONDERACIONES[[#This Row],[Fecha Ejecución del Ticket]])</f>
        <v>2022</v>
      </c>
      <c r="AA4112" t="str">
        <f t="shared" si="898"/>
        <v>diciembre</v>
      </c>
      <c r="AB4112">
        <f>YEAR(BD_PONDERACIONES[[#This Row],[Fecha de Inspección]])</f>
        <v>2022</v>
      </c>
      <c r="AC4112">
        <f t="shared" si="899"/>
        <v>0.5</v>
      </c>
      <c r="AD4112">
        <f t="shared" si="900"/>
        <v>0.5</v>
      </c>
      <c r="AE4112">
        <f t="shared" si="901"/>
        <v>0</v>
      </c>
      <c r="AF4112">
        <f t="shared" si="902"/>
        <v>0</v>
      </c>
      <c r="AG4112">
        <f t="shared" si="903"/>
        <v>0.5</v>
      </c>
      <c r="AH4112">
        <f t="shared" si="904"/>
        <v>0.5</v>
      </c>
      <c r="AI4112">
        <f t="shared" si="905"/>
        <v>0.25</v>
      </c>
      <c r="AJ4112">
        <f t="shared" si="906"/>
        <v>0.25</v>
      </c>
      <c r="AK4112">
        <f t="shared" si="907"/>
        <v>0.5</v>
      </c>
      <c r="AL4112">
        <f t="shared" si="908"/>
        <v>0.5</v>
      </c>
      <c r="AM4112">
        <f t="shared" si="909"/>
        <v>0.5</v>
      </c>
      <c r="AN4112" s="6">
        <f t="shared" si="897"/>
        <v>0.7</v>
      </c>
      <c r="AO4112" t="str">
        <f>VLOOKUP(BD_PONDERACIONES[[#This Row],[Comuna]],Tabla3[#All],2,0)</f>
        <v>Cordillera</v>
      </c>
    </row>
    <row r="4113" spans="1:41" x14ac:dyDescent="0.35">
      <c r="A4113" t="s">
        <v>19688</v>
      </c>
      <c r="B4113" t="s">
        <v>19689</v>
      </c>
      <c r="C4113" t="s">
        <v>19690</v>
      </c>
      <c r="D4113" s="5">
        <v>44896</v>
      </c>
      <c r="E4113" s="5">
        <v>44840</v>
      </c>
      <c r="F4113" t="s">
        <v>753</v>
      </c>
      <c r="G4113" t="s">
        <v>19691</v>
      </c>
      <c r="H4113" t="s">
        <v>2882</v>
      </c>
      <c r="J4113" t="s">
        <v>756</v>
      </c>
      <c r="K4113" t="s">
        <v>756</v>
      </c>
      <c r="L4113" t="s">
        <v>757</v>
      </c>
      <c r="M4113" t="s">
        <v>757</v>
      </c>
      <c r="N4113" t="s">
        <v>756</v>
      </c>
      <c r="O4113" t="s">
        <v>756</v>
      </c>
      <c r="P4113" t="s">
        <v>758</v>
      </c>
      <c r="Q4113" t="s">
        <v>759</v>
      </c>
      <c r="R4113" t="s">
        <v>759</v>
      </c>
      <c r="S4113" t="s">
        <v>757</v>
      </c>
      <c r="T4113" t="s">
        <v>757</v>
      </c>
      <c r="U4113" t="s">
        <v>757</v>
      </c>
      <c r="V4113" t="s">
        <v>768</v>
      </c>
      <c r="W4113" t="s">
        <v>756</v>
      </c>
      <c r="X4113" t="s">
        <v>5192</v>
      </c>
      <c r="Y4113" t="str">
        <f t="shared" ref="Y4113:Y4176" si="910">TEXT(E4113,"MMMM")</f>
        <v>octubre</v>
      </c>
      <c r="Z4113">
        <f>YEAR(BD_PONDERACIONES[[#This Row],[Fecha Ejecución del Ticket]])</f>
        <v>2022</v>
      </c>
      <c r="AA4113" t="str">
        <f t="shared" si="898"/>
        <v>diciembre</v>
      </c>
      <c r="AB4113">
        <f>YEAR(BD_PONDERACIONES[[#This Row],[Fecha de Inspección]])</f>
        <v>2022</v>
      </c>
      <c r="AC4113">
        <f t="shared" si="899"/>
        <v>0.5</v>
      </c>
      <c r="AD4113">
        <f t="shared" si="900"/>
        <v>0.5</v>
      </c>
      <c r="AE4113">
        <f t="shared" si="901"/>
        <v>0.5</v>
      </c>
      <c r="AF4113">
        <f t="shared" si="902"/>
        <v>0.5</v>
      </c>
      <c r="AG4113">
        <f t="shared" si="903"/>
        <v>0.5</v>
      </c>
      <c r="AH4113">
        <f t="shared" si="904"/>
        <v>0.5</v>
      </c>
      <c r="AI4113">
        <f t="shared" si="905"/>
        <v>0.25</v>
      </c>
      <c r="AJ4113">
        <f t="shared" si="906"/>
        <v>0.25</v>
      </c>
      <c r="AK4113">
        <f t="shared" si="907"/>
        <v>0.5</v>
      </c>
      <c r="AL4113">
        <f t="shared" si="908"/>
        <v>0.17499999999999999</v>
      </c>
      <c r="AM4113">
        <f t="shared" si="909"/>
        <v>0.5</v>
      </c>
      <c r="AN4113" s="6">
        <f t="shared" ref="AN4113:AN4176" si="911">((AC4113+AD4113)*0.2)+((AE4113+AF4113)*0.3)+((AG4113+AH4113)*0.15)+((AI4113+AJ4113+AK4113)*0.15)+((AL4113+AM4113)*0.2)</f>
        <v>0.93500000000000005</v>
      </c>
      <c r="AO4113" t="str">
        <f>VLOOKUP(BD_PONDERACIONES[[#This Row],[Comuna]],Tabla3[#All],2,0)</f>
        <v>Cordillera</v>
      </c>
    </row>
    <row r="4114" spans="1:41" x14ac:dyDescent="0.35">
      <c r="A4114" t="s">
        <v>19692</v>
      </c>
      <c r="B4114" t="s">
        <v>19693</v>
      </c>
      <c r="C4114" t="s">
        <v>19694</v>
      </c>
      <c r="D4114" s="5">
        <v>44896</v>
      </c>
      <c r="E4114" s="5">
        <v>44847</v>
      </c>
      <c r="F4114" t="s">
        <v>763</v>
      </c>
      <c r="G4114" t="s">
        <v>19695</v>
      </c>
      <c r="H4114" t="s">
        <v>2860</v>
      </c>
      <c r="J4114" t="s">
        <v>756</v>
      </c>
      <c r="K4114" t="s">
        <v>756</v>
      </c>
      <c r="L4114" t="s">
        <v>773</v>
      </c>
      <c r="M4114" t="s">
        <v>773</v>
      </c>
      <c r="N4114" t="s">
        <v>756</v>
      </c>
      <c r="O4114" t="s">
        <v>756</v>
      </c>
      <c r="P4114" t="s">
        <v>758</v>
      </c>
      <c r="Q4114" t="s">
        <v>759</v>
      </c>
      <c r="R4114" t="s">
        <v>759</v>
      </c>
      <c r="S4114" t="s">
        <v>757</v>
      </c>
      <c r="T4114" t="s">
        <v>757</v>
      </c>
      <c r="U4114" t="s">
        <v>757</v>
      </c>
      <c r="V4114" t="s">
        <v>756</v>
      </c>
      <c r="W4114" t="s">
        <v>756</v>
      </c>
      <c r="X4114" t="s">
        <v>19696</v>
      </c>
      <c r="Y4114" t="str">
        <f t="shared" si="910"/>
        <v>octubre</v>
      </c>
      <c r="Z4114">
        <f>YEAR(BD_PONDERACIONES[[#This Row],[Fecha Ejecución del Ticket]])</f>
        <v>2022</v>
      </c>
      <c r="AA4114" t="str">
        <f t="shared" si="898"/>
        <v>diciembre</v>
      </c>
      <c r="AB4114">
        <f>YEAR(BD_PONDERACIONES[[#This Row],[Fecha de Inspección]])</f>
        <v>2022</v>
      </c>
      <c r="AC4114">
        <f t="shared" si="899"/>
        <v>0.5</v>
      </c>
      <c r="AD4114">
        <f t="shared" si="900"/>
        <v>0.5</v>
      </c>
      <c r="AE4114">
        <f t="shared" si="901"/>
        <v>0</v>
      </c>
      <c r="AF4114">
        <f t="shared" si="902"/>
        <v>0</v>
      </c>
      <c r="AG4114">
        <f t="shared" si="903"/>
        <v>0.5</v>
      </c>
      <c r="AH4114">
        <f t="shared" si="904"/>
        <v>0.5</v>
      </c>
      <c r="AI4114">
        <f t="shared" si="905"/>
        <v>0.25</v>
      </c>
      <c r="AJ4114">
        <f t="shared" si="906"/>
        <v>0.25</v>
      </c>
      <c r="AK4114">
        <f t="shared" si="907"/>
        <v>0.5</v>
      </c>
      <c r="AL4114">
        <f t="shared" si="908"/>
        <v>0.5</v>
      </c>
      <c r="AM4114">
        <f t="shared" si="909"/>
        <v>0.5</v>
      </c>
      <c r="AN4114" s="6">
        <f t="shared" si="911"/>
        <v>0.7</v>
      </c>
      <c r="AO4114" t="str">
        <f>VLOOKUP(BD_PONDERACIONES[[#This Row],[Comuna]],Tabla3[#All],2,0)</f>
        <v>Cordillera</v>
      </c>
    </row>
    <row r="4115" spans="1:41" x14ac:dyDescent="0.35">
      <c r="A4115" t="s">
        <v>19697</v>
      </c>
      <c r="B4115" t="s">
        <v>19698</v>
      </c>
      <c r="C4115" t="s">
        <v>19699</v>
      </c>
      <c r="D4115" s="5">
        <v>44896</v>
      </c>
      <c r="E4115" s="5">
        <v>44848</v>
      </c>
      <c r="F4115" t="s">
        <v>763</v>
      </c>
      <c r="G4115" t="s">
        <v>19700</v>
      </c>
      <c r="H4115" t="s">
        <v>2860</v>
      </c>
      <c r="J4115" t="s">
        <v>756</v>
      </c>
      <c r="K4115" t="s">
        <v>756</v>
      </c>
      <c r="L4115" t="s">
        <v>757</v>
      </c>
      <c r="M4115" t="s">
        <v>757</v>
      </c>
      <c r="N4115" t="s">
        <v>756</v>
      </c>
      <c r="O4115" t="s">
        <v>756</v>
      </c>
      <c r="P4115" t="s">
        <v>765</v>
      </c>
      <c r="Q4115" t="s">
        <v>759</v>
      </c>
      <c r="R4115" t="s">
        <v>759</v>
      </c>
      <c r="S4115" t="s">
        <v>757</v>
      </c>
      <c r="T4115" t="s">
        <v>757</v>
      </c>
      <c r="U4115" t="s">
        <v>757</v>
      </c>
      <c r="V4115" t="s">
        <v>756</v>
      </c>
      <c r="W4115" t="s">
        <v>756</v>
      </c>
      <c r="X4115" t="s">
        <v>19701</v>
      </c>
      <c r="Y4115" t="str">
        <f t="shared" si="910"/>
        <v>octubre</v>
      </c>
      <c r="Z4115">
        <f>YEAR(BD_PONDERACIONES[[#This Row],[Fecha Ejecución del Ticket]])</f>
        <v>2022</v>
      </c>
      <c r="AA4115" t="str">
        <f t="shared" si="898"/>
        <v>diciembre</v>
      </c>
      <c r="AB4115">
        <f>YEAR(BD_PONDERACIONES[[#This Row],[Fecha de Inspección]])</f>
        <v>2022</v>
      </c>
      <c r="AC4115">
        <f t="shared" si="899"/>
        <v>0.5</v>
      </c>
      <c r="AD4115">
        <f t="shared" si="900"/>
        <v>0.5</v>
      </c>
      <c r="AE4115">
        <f t="shared" si="901"/>
        <v>0.5</v>
      </c>
      <c r="AF4115">
        <f t="shared" si="902"/>
        <v>0.5</v>
      </c>
      <c r="AG4115">
        <f t="shared" si="903"/>
        <v>0.5</v>
      </c>
      <c r="AH4115">
        <f t="shared" si="904"/>
        <v>0.5</v>
      </c>
      <c r="AI4115">
        <f t="shared" si="905"/>
        <v>0.25</v>
      </c>
      <c r="AJ4115">
        <f t="shared" si="906"/>
        <v>0.25</v>
      </c>
      <c r="AK4115">
        <f t="shared" si="907"/>
        <v>0.5</v>
      </c>
      <c r="AL4115">
        <f t="shared" si="908"/>
        <v>0.5</v>
      </c>
      <c r="AM4115">
        <f t="shared" si="909"/>
        <v>0.5</v>
      </c>
      <c r="AN4115" s="6">
        <f t="shared" si="911"/>
        <v>1</v>
      </c>
      <c r="AO4115" t="str">
        <f>VLOOKUP(BD_PONDERACIONES[[#This Row],[Comuna]],Tabla3[#All],2,0)</f>
        <v>Cordillera</v>
      </c>
    </row>
    <row r="4116" spans="1:41" x14ac:dyDescent="0.35">
      <c r="A4116" t="s">
        <v>19702</v>
      </c>
      <c r="B4116" t="s">
        <v>19703</v>
      </c>
      <c r="C4116" t="s">
        <v>19704</v>
      </c>
      <c r="D4116" s="5">
        <v>44896</v>
      </c>
      <c r="E4116" s="5">
        <v>44836</v>
      </c>
      <c r="F4116" t="s">
        <v>753</v>
      </c>
      <c r="G4116" t="s">
        <v>19705</v>
      </c>
      <c r="H4116" t="s">
        <v>2882</v>
      </c>
      <c r="J4116" t="s">
        <v>756</v>
      </c>
      <c r="K4116" t="s">
        <v>756</v>
      </c>
      <c r="L4116" t="s">
        <v>757</v>
      </c>
      <c r="M4116" t="s">
        <v>757</v>
      </c>
      <c r="N4116" t="s">
        <v>756</v>
      </c>
      <c r="O4116" t="s">
        <v>756</v>
      </c>
      <c r="P4116" t="s">
        <v>758</v>
      </c>
      <c r="Q4116" t="s">
        <v>759</v>
      </c>
      <c r="R4116" t="s">
        <v>759</v>
      </c>
      <c r="S4116" t="s">
        <v>757</v>
      </c>
      <c r="T4116" t="s">
        <v>757</v>
      </c>
      <c r="U4116" t="s">
        <v>757</v>
      </c>
      <c r="V4116" t="s">
        <v>756</v>
      </c>
      <c r="W4116" t="s">
        <v>756</v>
      </c>
      <c r="X4116" t="s">
        <v>885</v>
      </c>
      <c r="Y4116" t="str">
        <f t="shared" si="910"/>
        <v>octubre</v>
      </c>
      <c r="Z4116">
        <f>YEAR(BD_PONDERACIONES[[#This Row],[Fecha Ejecución del Ticket]])</f>
        <v>2022</v>
      </c>
      <c r="AA4116" t="str">
        <f t="shared" si="898"/>
        <v>diciembre</v>
      </c>
      <c r="AB4116">
        <f>YEAR(BD_PONDERACIONES[[#This Row],[Fecha de Inspección]])</f>
        <v>2022</v>
      </c>
      <c r="AC4116">
        <f t="shared" si="899"/>
        <v>0.5</v>
      </c>
      <c r="AD4116">
        <f t="shared" si="900"/>
        <v>0.5</v>
      </c>
      <c r="AE4116">
        <f t="shared" si="901"/>
        <v>0.5</v>
      </c>
      <c r="AF4116">
        <f t="shared" si="902"/>
        <v>0.5</v>
      </c>
      <c r="AG4116">
        <f t="shared" si="903"/>
        <v>0.5</v>
      </c>
      <c r="AH4116">
        <f t="shared" si="904"/>
        <v>0.5</v>
      </c>
      <c r="AI4116">
        <f t="shared" si="905"/>
        <v>0.25</v>
      </c>
      <c r="AJ4116">
        <f t="shared" si="906"/>
        <v>0.25</v>
      </c>
      <c r="AK4116">
        <f t="shared" si="907"/>
        <v>0.5</v>
      </c>
      <c r="AL4116">
        <f t="shared" si="908"/>
        <v>0.5</v>
      </c>
      <c r="AM4116">
        <f t="shared" si="909"/>
        <v>0.5</v>
      </c>
      <c r="AN4116" s="6">
        <f t="shared" si="911"/>
        <v>1</v>
      </c>
      <c r="AO4116" t="str">
        <f>VLOOKUP(BD_PONDERACIONES[[#This Row],[Comuna]],Tabla3[#All],2,0)</f>
        <v>Cordillera</v>
      </c>
    </row>
    <row r="4117" spans="1:41" x14ac:dyDescent="0.35">
      <c r="A4117" t="s">
        <v>19706</v>
      </c>
      <c r="B4117" t="s">
        <v>19707</v>
      </c>
      <c r="C4117" t="s">
        <v>19708</v>
      </c>
      <c r="D4117" s="5">
        <v>44896</v>
      </c>
      <c r="E4117" s="5">
        <v>44845</v>
      </c>
      <c r="F4117" t="s">
        <v>753</v>
      </c>
      <c r="G4117" t="s">
        <v>19709</v>
      </c>
      <c r="H4117" t="s">
        <v>2882</v>
      </c>
      <c r="J4117" t="s">
        <v>756</v>
      </c>
      <c r="K4117" t="s">
        <v>756</v>
      </c>
      <c r="L4117" t="s">
        <v>757</v>
      </c>
      <c r="M4117" t="s">
        <v>757</v>
      </c>
      <c r="N4117" t="s">
        <v>757</v>
      </c>
      <c r="O4117" t="s">
        <v>757</v>
      </c>
      <c r="P4117" t="s">
        <v>758</v>
      </c>
      <c r="Q4117" t="s">
        <v>759</v>
      </c>
      <c r="R4117" t="s">
        <v>759</v>
      </c>
      <c r="S4117" t="s">
        <v>757</v>
      </c>
      <c r="T4117" t="s">
        <v>757</v>
      </c>
      <c r="U4117" t="s">
        <v>757</v>
      </c>
      <c r="V4117" t="s">
        <v>773</v>
      </c>
      <c r="W4117" t="s">
        <v>773</v>
      </c>
      <c r="X4117" t="s">
        <v>19710</v>
      </c>
      <c r="Y4117" t="str">
        <f t="shared" si="910"/>
        <v>octubre</v>
      </c>
      <c r="Z4117">
        <f>YEAR(BD_PONDERACIONES[[#This Row],[Fecha Ejecución del Ticket]])</f>
        <v>2022</v>
      </c>
      <c r="AA4117" t="str">
        <f t="shared" si="898"/>
        <v>diciembre</v>
      </c>
      <c r="AB4117">
        <f>YEAR(BD_PONDERACIONES[[#This Row],[Fecha de Inspección]])</f>
        <v>2022</v>
      </c>
      <c r="AC4117">
        <f t="shared" si="899"/>
        <v>0.5</v>
      </c>
      <c r="AD4117">
        <f t="shared" si="900"/>
        <v>0.5</v>
      </c>
      <c r="AE4117">
        <f t="shared" si="901"/>
        <v>0.5</v>
      </c>
      <c r="AF4117">
        <f t="shared" si="902"/>
        <v>0.5</v>
      </c>
      <c r="AG4117">
        <f t="shared" si="903"/>
        <v>0.5</v>
      </c>
      <c r="AH4117">
        <f t="shared" si="904"/>
        <v>0.5</v>
      </c>
      <c r="AI4117">
        <f t="shared" si="905"/>
        <v>0.25</v>
      </c>
      <c r="AJ4117">
        <f t="shared" si="906"/>
        <v>0.25</v>
      </c>
      <c r="AK4117">
        <f t="shared" si="907"/>
        <v>0.5</v>
      </c>
      <c r="AL4117">
        <f t="shared" si="908"/>
        <v>0</v>
      </c>
      <c r="AM4117">
        <f t="shared" si="909"/>
        <v>0</v>
      </c>
      <c r="AN4117" s="6">
        <f t="shared" si="911"/>
        <v>0.8</v>
      </c>
      <c r="AO4117" t="str">
        <f>VLOOKUP(BD_PONDERACIONES[[#This Row],[Comuna]],Tabla3[#All],2,0)</f>
        <v>Cordillera</v>
      </c>
    </row>
    <row r="4118" spans="1:41" x14ac:dyDescent="0.35">
      <c r="A4118" t="s">
        <v>19711</v>
      </c>
      <c r="B4118" t="s">
        <v>19712</v>
      </c>
      <c r="C4118" t="s">
        <v>19713</v>
      </c>
      <c r="D4118" s="5">
        <v>44896</v>
      </c>
      <c r="E4118" s="5">
        <v>44842</v>
      </c>
      <c r="F4118" t="s">
        <v>753</v>
      </c>
      <c r="G4118" t="s">
        <v>19714</v>
      </c>
      <c r="H4118" t="s">
        <v>2882</v>
      </c>
      <c r="J4118" t="s">
        <v>756</v>
      </c>
      <c r="K4118" t="s">
        <v>756</v>
      </c>
      <c r="L4118" t="s">
        <v>757</v>
      </c>
      <c r="M4118" t="s">
        <v>757</v>
      </c>
      <c r="N4118" t="s">
        <v>756</v>
      </c>
      <c r="O4118" t="s">
        <v>756</v>
      </c>
      <c r="P4118" t="s">
        <v>765</v>
      </c>
      <c r="Q4118" t="s">
        <v>19715</v>
      </c>
      <c r="R4118" t="s">
        <v>19716</v>
      </c>
      <c r="S4118" t="s">
        <v>756</v>
      </c>
      <c r="T4118" t="s">
        <v>756</v>
      </c>
      <c r="U4118" t="s">
        <v>756</v>
      </c>
      <c r="V4118" t="s">
        <v>756</v>
      </c>
      <c r="W4118" t="s">
        <v>756</v>
      </c>
      <c r="X4118" t="s">
        <v>9040</v>
      </c>
      <c r="Y4118" t="str">
        <f t="shared" si="910"/>
        <v>octubre</v>
      </c>
      <c r="Z4118">
        <f>YEAR(BD_PONDERACIONES[[#This Row],[Fecha Ejecución del Ticket]])</f>
        <v>2022</v>
      </c>
      <c r="AA4118" t="str">
        <f t="shared" si="898"/>
        <v>diciembre</v>
      </c>
      <c r="AB4118">
        <f>YEAR(BD_PONDERACIONES[[#This Row],[Fecha de Inspección]])</f>
        <v>2022</v>
      </c>
      <c r="AC4118">
        <f t="shared" si="899"/>
        <v>0.5</v>
      </c>
      <c r="AD4118">
        <f t="shared" si="900"/>
        <v>0.5</v>
      </c>
      <c r="AE4118">
        <f t="shared" si="901"/>
        <v>0.5</v>
      </c>
      <c r="AF4118">
        <f t="shared" si="902"/>
        <v>0.5</v>
      </c>
      <c r="AG4118">
        <f t="shared" si="903"/>
        <v>0.5</v>
      </c>
      <c r="AH4118">
        <f t="shared" si="904"/>
        <v>0.5</v>
      </c>
      <c r="AI4118">
        <f t="shared" si="905"/>
        <v>0.25</v>
      </c>
      <c r="AJ4118">
        <f t="shared" si="906"/>
        <v>0.25</v>
      </c>
      <c r="AK4118">
        <f t="shared" si="907"/>
        <v>0.5</v>
      </c>
      <c r="AL4118">
        <f t="shared" si="908"/>
        <v>0.5</v>
      </c>
      <c r="AM4118">
        <f t="shared" si="909"/>
        <v>0.5</v>
      </c>
      <c r="AN4118" s="6">
        <f t="shared" si="911"/>
        <v>1</v>
      </c>
      <c r="AO4118" t="str">
        <f>VLOOKUP(BD_PONDERACIONES[[#This Row],[Comuna]],Tabla3[#All],2,0)</f>
        <v>Cordillera</v>
      </c>
    </row>
    <row r="4119" spans="1:41" x14ac:dyDescent="0.35">
      <c r="A4119" t="s">
        <v>19717</v>
      </c>
      <c r="B4119" t="s">
        <v>19718</v>
      </c>
      <c r="C4119" t="s">
        <v>19719</v>
      </c>
      <c r="D4119" s="5">
        <v>44896</v>
      </c>
      <c r="E4119" s="5">
        <v>44856</v>
      </c>
      <c r="F4119" t="s">
        <v>763</v>
      </c>
      <c r="G4119" t="s">
        <v>19720</v>
      </c>
      <c r="H4119" t="s">
        <v>2860</v>
      </c>
      <c r="J4119" t="s">
        <v>756</v>
      </c>
      <c r="K4119" t="s">
        <v>756</v>
      </c>
      <c r="L4119" t="s">
        <v>757</v>
      </c>
      <c r="M4119" t="s">
        <v>757</v>
      </c>
      <c r="N4119" t="s">
        <v>756</v>
      </c>
      <c r="O4119" t="s">
        <v>756</v>
      </c>
      <c r="P4119" t="s">
        <v>758</v>
      </c>
      <c r="Q4119" t="s">
        <v>759</v>
      </c>
      <c r="R4119" t="s">
        <v>759</v>
      </c>
      <c r="S4119" t="s">
        <v>757</v>
      </c>
      <c r="T4119" t="s">
        <v>757</v>
      </c>
      <c r="U4119" t="s">
        <v>757</v>
      </c>
      <c r="V4119" t="s">
        <v>756</v>
      </c>
      <c r="W4119" t="s">
        <v>756</v>
      </c>
      <c r="X4119" t="s">
        <v>1712</v>
      </c>
      <c r="Y4119" t="str">
        <f t="shared" si="910"/>
        <v>octubre</v>
      </c>
      <c r="Z4119">
        <f>YEAR(BD_PONDERACIONES[[#This Row],[Fecha Ejecución del Ticket]])</f>
        <v>2022</v>
      </c>
      <c r="AA4119" t="str">
        <f t="shared" si="898"/>
        <v>diciembre</v>
      </c>
      <c r="AB4119">
        <f>YEAR(BD_PONDERACIONES[[#This Row],[Fecha de Inspección]])</f>
        <v>2022</v>
      </c>
      <c r="AC4119">
        <f t="shared" si="899"/>
        <v>0.5</v>
      </c>
      <c r="AD4119">
        <f t="shared" si="900"/>
        <v>0.5</v>
      </c>
      <c r="AE4119">
        <f t="shared" si="901"/>
        <v>0.5</v>
      </c>
      <c r="AF4119">
        <f t="shared" si="902"/>
        <v>0.5</v>
      </c>
      <c r="AG4119">
        <f t="shared" si="903"/>
        <v>0.5</v>
      </c>
      <c r="AH4119">
        <f t="shared" si="904"/>
        <v>0.5</v>
      </c>
      <c r="AI4119">
        <f t="shared" si="905"/>
        <v>0.25</v>
      </c>
      <c r="AJ4119">
        <f t="shared" si="906"/>
        <v>0.25</v>
      </c>
      <c r="AK4119">
        <f t="shared" si="907"/>
        <v>0.5</v>
      </c>
      <c r="AL4119">
        <f t="shared" si="908"/>
        <v>0.5</v>
      </c>
      <c r="AM4119">
        <f t="shared" si="909"/>
        <v>0.5</v>
      </c>
      <c r="AN4119" s="6">
        <f t="shared" si="911"/>
        <v>1</v>
      </c>
      <c r="AO4119" t="str">
        <f>VLOOKUP(BD_PONDERACIONES[[#This Row],[Comuna]],Tabla3[#All],2,0)</f>
        <v>Cordillera</v>
      </c>
    </row>
    <row r="4120" spans="1:41" x14ac:dyDescent="0.35">
      <c r="A4120" t="s">
        <v>19721</v>
      </c>
      <c r="B4120" t="s">
        <v>19722</v>
      </c>
      <c r="C4120" t="s">
        <v>19723</v>
      </c>
      <c r="D4120" s="5">
        <v>44896</v>
      </c>
      <c r="E4120" s="5">
        <v>44854</v>
      </c>
      <c r="F4120" t="s">
        <v>763</v>
      </c>
      <c r="G4120" t="s">
        <v>19724</v>
      </c>
      <c r="H4120" t="s">
        <v>2860</v>
      </c>
      <c r="J4120" t="s">
        <v>756</v>
      </c>
      <c r="K4120" t="s">
        <v>756</v>
      </c>
      <c r="L4120" t="s">
        <v>757</v>
      </c>
      <c r="M4120" t="s">
        <v>757</v>
      </c>
      <c r="N4120" t="s">
        <v>756</v>
      </c>
      <c r="O4120" t="s">
        <v>756</v>
      </c>
      <c r="P4120" t="s">
        <v>758</v>
      </c>
      <c r="Q4120" t="s">
        <v>759</v>
      </c>
      <c r="R4120" t="s">
        <v>759</v>
      </c>
      <c r="S4120" t="s">
        <v>757</v>
      </c>
      <c r="T4120" t="s">
        <v>757</v>
      </c>
      <c r="U4120" t="s">
        <v>757</v>
      </c>
      <c r="V4120" t="s">
        <v>756</v>
      </c>
      <c r="W4120" t="s">
        <v>756</v>
      </c>
      <c r="X4120" t="s">
        <v>1712</v>
      </c>
      <c r="Y4120" t="str">
        <f t="shared" si="910"/>
        <v>octubre</v>
      </c>
      <c r="Z4120">
        <f>YEAR(BD_PONDERACIONES[[#This Row],[Fecha Ejecución del Ticket]])</f>
        <v>2022</v>
      </c>
      <c r="AA4120" t="str">
        <f t="shared" si="898"/>
        <v>diciembre</v>
      </c>
      <c r="AB4120">
        <f>YEAR(BD_PONDERACIONES[[#This Row],[Fecha de Inspección]])</f>
        <v>2022</v>
      </c>
      <c r="AC4120">
        <f t="shared" si="899"/>
        <v>0.5</v>
      </c>
      <c r="AD4120">
        <f t="shared" si="900"/>
        <v>0.5</v>
      </c>
      <c r="AE4120">
        <f t="shared" si="901"/>
        <v>0.5</v>
      </c>
      <c r="AF4120">
        <f t="shared" si="902"/>
        <v>0.5</v>
      </c>
      <c r="AG4120">
        <f t="shared" si="903"/>
        <v>0.5</v>
      </c>
      <c r="AH4120">
        <f t="shared" si="904"/>
        <v>0.5</v>
      </c>
      <c r="AI4120">
        <f t="shared" si="905"/>
        <v>0.25</v>
      </c>
      <c r="AJ4120">
        <f t="shared" si="906"/>
        <v>0.25</v>
      </c>
      <c r="AK4120">
        <f t="shared" si="907"/>
        <v>0.5</v>
      </c>
      <c r="AL4120">
        <f t="shared" si="908"/>
        <v>0.5</v>
      </c>
      <c r="AM4120">
        <f t="shared" si="909"/>
        <v>0.5</v>
      </c>
      <c r="AN4120" s="6">
        <f t="shared" si="911"/>
        <v>1</v>
      </c>
      <c r="AO4120" t="str">
        <f>VLOOKUP(BD_PONDERACIONES[[#This Row],[Comuna]],Tabla3[#All],2,0)</f>
        <v>Cordillera</v>
      </c>
    </row>
    <row r="4121" spans="1:41" x14ac:dyDescent="0.35">
      <c r="A4121" t="s">
        <v>19725</v>
      </c>
      <c r="B4121" t="s">
        <v>19726</v>
      </c>
      <c r="C4121" t="s">
        <v>19727</v>
      </c>
      <c r="D4121" s="5">
        <v>44896</v>
      </c>
      <c r="E4121" s="5">
        <v>44858</v>
      </c>
      <c r="F4121" t="s">
        <v>763</v>
      </c>
      <c r="G4121" t="s">
        <v>19728</v>
      </c>
      <c r="H4121" t="s">
        <v>2860</v>
      </c>
      <c r="J4121" t="s">
        <v>756</v>
      </c>
      <c r="K4121" t="s">
        <v>756</v>
      </c>
      <c r="L4121" t="s">
        <v>757</v>
      </c>
      <c r="M4121" t="s">
        <v>757</v>
      </c>
      <c r="N4121" t="s">
        <v>756</v>
      </c>
      <c r="O4121" t="s">
        <v>756</v>
      </c>
      <c r="P4121" t="s">
        <v>765</v>
      </c>
      <c r="Q4121" t="s">
        <v>19729</v>
      </c>
      <c r="R4121" t="s">
        <v>19730</v>
      </c>
      <c r="S4121" t="s">
        <v>756</v>
      </c>
      <c r="T4121" t="s">
        <v>756</v>
      </c>
      <c r="U4121" t="s">
        <v>756</v>
      </c>
      <c r="V4121" t="s">
        <v>756</v>
      </c>
      <c r="W4121" t="s">
        <v>756</v>
      </c>
      <c r="X4121" t="s">
        <v>769</v>
      </c>
      <c r="Y4121" t="str">
        <f t="shared" si="910"/>
        <v>octubre</v>
      </c>
      <c r="Z4121">
        <f>YEAR(BD_PONDERACIONES[[#This Row],[Fecha Ejecución del Ticket]])</f>
        <v>2022</v>
      </c>
      <c r="AA4121" t="str">
        <f t="shared" si="898"/>
        <v>diciembre</v>
      </c>
      <c r="AB4121">
        <f>YEAR(BD_PONDERACIONES[[#This Row],[Fecha de Inspección]])</f>
        <v>2022</v>
      </c>
      <c r="AC4121">
        <f t="shared" si="899"/>
        <v>0.5</v>
      </c>
      <c r="AD4121">
        <f t="shared" si="900"/>
        <v>0.5</v>
      </c>
      <c r="AE4121">
        <f t="shared" si="901"/>
        <v>0.5</v>
      </c>
      <c r="AF4121">
        <f t="shared" si="902"/>
        <v>0.5</v>
      </c>
      <c r="AG4121">
        <f t="shared" si="903"/>
        <v>0.5</v>
      </c>
      <c r="AH4121">
        <f t="shared" si="904"/>
        <v>0.5</v>
      </c>
      <c r="AI4121">
        <f t="shared" si="905"/>
        <v>0.25</v>
      </c>
      <c r="AJ4121">
        <f t="shared" si="906"/>
        <v>0.25</v>
      </c>
      <c r="AK4121">
        <f t="shared" si="907"/>
        <v>0.5</v>
      </c>
      <c r="AL4121">
        <f t="shared" si="908"/>
        <v>0.5</v>
      </c>
      <c r="AM4121">
        <f t="shared" si="909"/>
        <v>0.5</v>
      </c>
      <c r="AN4121" s="6">
        <f t="shared" si="911"/>
        <v>1</v>
      </c>
      <c r="AO4121" t="str">
        <f>VLOOKUP(BD_PONDERACIONES[[#This Row],[Comuna]],Tabla3[#All],2,0)</f>
        <v>Cordillera</v>
      </c>
    </row>
    <row r="4122" spans="1:41" x14ac:dyDescent="0.35">
      <c r="A4122" t="s">
        <v>19731</v>
      </c>
      <c r="B4122" t="s">
        <v>19732</v>
      </c>
      <c r="C4122" t="s">
        <v>19733</v>
      </c>
      <c r="D4122" s="5">
        <v>44896</v>
      </c>
      <c r="E4122" s="5">
        <v>44781</v>
      </c>
      <c r="F4122" t="s">
        <v>753</v>
      </c>
      <c r="G4122" t="s">
        <v>19734</v>
      </c>
      <c r="H4122" t="s">
        <v>2882</v>
      </c>
      <c r="J4122" t="s">
        <v>756</v>
      </c>
      <c r="K4122" t="s">
        <v>756</v>
      </c>
      <c r="L4122" t="s">
        <v>773</v>
      </c>
      <c r="M4122" t="s">
        <v>773</v>
      </c>
      <c r="N4122" t="s">
        <v>756</v>
      </c>
      <c r="O4122" t="s">
        <v>756</v>
      </c>
      <c r="P4122" t="s">
        <v>758</v>
      </c>
      <c r="Q4122" t="s">
        <v>759</v>
      </c>
      <c r="R4122" t="s">
        <v>759</v>
      </c>
      <c r="S4122" t="s">
        <v>757</v>
      </c>
      <c r="T4122" t="s">
        <v>757</v>
      </c>
      <c r="U4122" t="s">
        <v>757</v>
      </c>
      <c r="V4122" t="s">
        <v>756</v>
      </c>
      <c r="W4122" t="s">
        <v>756</v>
      </c>
      <c r="X4122" t="s">
        <v>19735</v>
      </c>
      <c r="Y4122" t="str">
        <f t="shared" si="910"/>
        <v>agosto</v>
      </c>
      <c r="Z4122">
        <f>YEAR(BD_PONDERACIONES[[#This Row],[Fecha Ejecución del Ticket]])</f>
        <v>2022</v>
      </c>
      <c r="AA4122" t="str">
        <f t="shared" si="898"/>
        <v>diciembre</v>
      </c>
      <c r="AB4122">
        <f>YEAR(BD_PONDERACIONES[[#This Row],[Fecha de Inspección]])</f>
        <v>2022</v>
      </c>
      <c r="AC4122">
        <f t="shared" si="899"/>
        <v>0.5</v>
      </c>
      <c r="AD4122">
        <f t="shared" si="900"/>
        <v>0.5</v>
      </c>
      <c r="AE4122">
        <f t="shared" si="901"/>
        <v>0</v>
      </c>
      <c r="AF4122">
        <f t="shared" si="902"/>
        <v>0</v>
      </c>
      <c r="AG4122">
        <f t="shared" si="903"/>
        <v>0.5</v>
      </c>
      <c r="AH4122">
        <f t="shared" si="904"/>
        <v>0.5</v>
      </c>
      <c r="AI4122">
        <f t="shared" si="905"/>
        <v>0.25</v>
      </c>
      <c r="AJ4122">
        <f t="shared" si="906"/>
        <v>0.25</v>
      </c>
      <c r="AK4122">
        <f t="shared" si="907"/>
        <v>0.5</v>
      </c>
      <c r="AL4122">
        <f t="shared" si="908"/>
        <v>0.5</v>
      </c>
      <c r="AM4122">
        <f t="shared" si="909"/>
        <v>0.5</v>
      </c>
      <c r="AN4122" s="6">
        <f t="shared" si="911"/>
        <v>0.7</v>
      </c>
      <c r="AO4122" t="str">
        <f>VLOOKUP(BD_PONDERACIONES[[#This Row],[Comuna]],Tabla3[#All],2,0)</f>
        <v>Cordillera</v>
      </c>
    </row>
    <row r="4123" spans="1:41" x14ac:dyDescent="0.35">
      <c r="A4123" t="s">
        <v>19736</v>
      </c>
      <c r="B4123" t="s">
        <v>19737</v>
      </c>
      <c r="C4123" t="s">
        <v>19738</v>
      </c>
      <c r="D4123" s="5">
        <v>44896</v>
      </c>
      <c r="E4123" s="5">
        <v>44854</v>
      </c>
      <c r="F4123" t="s">
        <v>763</v>
      </c>
      <c r="G4123" t="s">
        <v>19739</v>
      </c>
      <c r="H4123" t="s">
        <v>2860</v>
      </c>
      <c r="J4123" t="s">
        <v>756</v>
      </c>
      <c r="K4123" t="s">
        <v>756</v>
      </c>
      <c r="L4123" t="s">
        <v>757</v>
      </c>
      <c r="M4123" t="s">
        <v>757</v>
      </c>
      <c r="N4123" t="s">
        <v>756</v>
      </c>
      <c r="O4123" t="s">
        <v>756</v>
      </c>
      <c r="P4123" t="s">
        <v>758</v>
      </c>
      <c r="Q4123" t="s">
        <v>759</v>
      </c>
      <c r="R4123" t="s">
        <v>759</v>
      </c>
      <c r="S4123" t="s">
        <v>757</v>
      </c>
      <c r="T4123" t="s">
        <v>757</v>
      </c>
      <c r="U4123" t="s">
        <v>757</v>
      </c>
      <c r="V4123" t="s">
        <v>756</v>
      </c>
      <c r="W4123" t="s">
        <v>756</v>
      </c>
      <c r="X4123" t="s">
        <v>19740</v>
      </c>
      <c r="Y4123" t="str">
        <f t="shared" si="910"/>
        <v>octubre</v>
      </c>
      <c r="Z4123">
        <f>YEAR(BD_PONDERACIONES[[#This Row],[Fecha Ejecución del Ticket]])</f>
        <v>2022</v>
      </c>
      <c r="AA4123" t="str">
        <f t="shared" si="898"/>
        <v>diciembre</v>
      </c>
      <c r="AB4123">
        <f>YEAR(BD_PONDERACIONES[[#This Row],[Fecha de Inspección]])</f>
        <v>2022</v>
      </c>
      <c r="AC4123">
        <f t="shared" si="899"/>
        <v>0.5</v>
      </c>
      <c r="AD4123">
        <f t="shared" si="900"/>
        <v>0.5</v>
      </c>
      <c r="AE4123">
        <f t="shared" si="901"/>
        <v>0.5</v>
      </c>
      <c r="AF4123">
        <f t="shared" si="902"/>
        <v>0.5</v>
      </c>
      <c r="AG4123">
        <f t="shared" si="903"/>
        <v>0.5</v>
      </c>
      <c r="AH4123">
        <f t="shared" si="904"/>
        <v>0.5</v>
      </c>
      <c r="AI4123">
        <f t="shared" si="905"/>
        <v>0.25</v>
      </c>
      <c r="AJ4123">
        <f t="shared" si="906"/>
        <v>0.25</v>
      </c>
      <c r="AK4123">
        <f t="shared" si="907"/>
        <v>0.5</v>
      </c>
      <c r="AL4123">
        <f t="shared" si="908"/>
        <v>0.5</v>
      </c>
      <c r="AM4123">
        <f t="shared" si="909"/>
        <v>0.5</v>
      </c>
      <c r="AN4123" s="6">
        <f t="shared" si="911"/>
        <v>1</v>
      </c>
      <c r="AO4123" t="str">
        <f>VLOOKUP(BD_PONDERACIONES[[#This Row],[Comuna]],Tabla3[#All],2,0)</f>
        <v>Cordillera</v>
      </c>
    </row>
    <row r="4124" spans="1:41" x14ac:dyDescent="0.35">
      <c r="A4124" t="s">
        <v>19741</v>
      </c>
      <c r="B4124" t="s">
        <v>19742</v>
      </c>
      <c r="C4124" t="s">
        <v>19743</v>
      </c>
      <c r="D4124" s="5">
        <v>44896</v>
      </c>
      <c r="E4124" s="5">
        <v>44783</v>
      </c>
      <c r="F4124" t="s">
        <v>753</v>
      </c>
      <c r="G4124" t="s">
        <v>19744</v>
      </c>
      <c r="H4124" t="s">
        <v>2882</v>
      </c>
      <c r="J4124" t="s">
        <v>756</v>
      </c>
      <c r="K4124" t="s">
        <v>756</v>
      </c>
      <c r="L4124" t="s">
        <v>757</v>
      </c>
      <c r="M4124" t="s">
        <v>757</v>
      </c>
      <c r="N4124" t="s">
        <v>757</v>
      </c>
      <c r="O4124" t="s">
        <v>757</v>
      </c>
      <c r="P4124" t="s">
        <v>765</v>
      </c>
      <c r="Q4124" t="s">
        <v>759</v>
      </c>
      <c r="R4124" t="s">
        <v>759</v>
      </c>
      <c r="S4124" t="s">
        <v>757</v>
      </c>
      <c r="T4124" t="s">
        <v>757</v>
      </c>
      <c r="U4124" t="s">
        <v>757</v>
      </c>
      <c r="V4124" t="s">
        <v>773</v>
      </c>
      <c r="W4124" t="s">
        <v>773</v>
      </c>
      <c r="X4124" t="s">
        <v>19745</v>
      </c>
      <c r="Y4124" t="str">
        <f t="shared" si="910"/>
        <v>agosto</v>
      </c>
      <c r="Z4124">
        <f>YEAR(BD_PONDERACIONES[[#This Row],[Fecha Ejecución del Ticket]])</f>
        <v>2022</v>
      </c>
      <c r="AA4124" t="str">
        <f t="shared" si="898"/>
        <v>diciembre</v>
      </c>
      <c r="AB4124">
        <f>YEAR(BD_PONDERACIONES[[#This Row],[Fecha de Inspección]])</f>
        <v>2022</v>
      </c>
      <c r="AC4124">
        <f t="shared" si="899"/>
        <v>0.5</v>
      </c>
      <c r="AD4124">
        <f t="shared" si="900"/>
        <v>0.5</v>
      </c>
      <c r="AE4124">
        <f t="shared" si="901"/>
        <v>0.5</v>
      </c>
      <c r="AF4124">
        <f t="shared" si="902"/>
        <v>0.5</v>
      </c>
      <c r="AG4124">
        <f t="shared" si="903"/>
        <v>0.5</v>
      </c>
      <c r="AH4124">
        <f t="shared" si="904"/>
        <v>0.5</v>
      </c>
      <c r="AI4124">
        <f t="shared" si="905"/>
        <v>0.25</v>
      </c>
      <c r="AJ4124">
        <f t="shared" si="906"/>
        <v>0.25</v>
      </c>
      <c r="AK4124">
        <f t="shared" si="907"/>
        <v>0.5</v>
      </c>
      <c r="AL4124">
        <f t="shared" si="908"/>
        <v>0</v>
      </c>
      <c r="AM4124">
        <f t="shared" si="909"/>
        <v>0</v>
      </c>
      <c r="AN4124" s="6">
        <f t="shared" si="911"/>
        <v>0.8</v>
      </c>
      <c r="AO4124" t="str">
        <f>VLOOKUP(BD_PONDERACIONES[[#This Row],[Comuna]],Tabla3[#All],2,0)</f>
        <v>Cordillera</v>
      </c>
    </row>
    <row r="4125" spans="1:41" x14ac:dyDescent="0.35">
      <c r="A4125" t="s">
        <v>19746</v>
      </c>
      <c r="B4125" t="s">
        <v>19747</v>
      </c>
      <c r="C4125" t="s">
        <v>19748</v>
      </c>
      <c r="D4125" s="5">
        <v>44896</v>
      </c>
      <c r="E4125" s="5">
        <v>44854</v>
      </c>
      <c r="F4125" t="s">
        <v>763</v>
      </c>
      <c r="G4125" t="s">
        <v>19749</v>
      </c>
      <c r="H4125" t="s">
        <v>2860</v>
      </c>
      <c r="J4125" t="s">
        <v>756</v>
      </c>
      <c r="K4125" t="s">
        <v>756</v>
      </c>
      <c r="L4125" t="s">
        <v>757</v>
      </c>
      <c r="M4125" t="s">
        <v>757</v>
      </c>
      <c r="N4125" t="s">
        <v>756</v>
      </c>
      <c r="O4125" t="s">
        <v>756</v>
      </c>
      <c r="P4125" t="s">
        <v>758</v>
      </c>
      <c r="Q4125" t="s">
        <v>759</v>
      </c>
      <c r="R4125" t="s">
        <v>759</v>
      </c>
      <c r="S4125" t="s">
        <v>757</v>
      </c>
      <c r="T4125" t="s">
        <v>757</v>
      </c>
      <c r="U4125" t="s">
        <v>757</v>
      </c>
      <c r="V4125" t="s">
        <v>773</v>
      </c>
      <c r="W4125" t="s">
        <v>773</v>
      </c>
      <c r="X4125" t="s">
        <v>19750</v>
      </c>
      <c r="Y4125" t="str">
        <f t="shared" si="910"/>
        <v>octubre</v>
      </c>
      <c r="Z4125">
        <f>YEAR(BD_PONDERACIONES[[#This Row],[Fecha Ejecución del Ticket]])</f>
        <v>2022</v>
      </c>
      <c r="AA4125" t="str">
        <f t="shared" si="898"/>
        <v>diciembre</v>
      </c>
      <c r="AB4125">
        <f>YEAR(BD_PONDERACIONES[[#This Row],[Fecha de Inspección]])</f>
        <v>2022</v>
      </c>
      <c r="AC4125">
        <f t="shared" si="899"/>
        <v>0.5</v>
      </c>
      <c r="AD4125">
        <f t="shared" si="900"/>
        <v>0.5</v>
      </c>
      <c r="AE4125">
        <f t="shared" si="901"/>
        <v>0.5</v>
      </c>
      <c r="AF4125">
        <f t="shared" si="902"/>
        <v>0.5</v>
      </c>
      <c r="AG4125">
        <f t="shared" si="903"/>
        <v>0.5</v>
      </c>
      <c r="AH4125">
        <f t="shared" si="904"/>
        <v>0.5</v>
      </c>
      <c r="AI4125">
        <f t="shared" si="905"/>
        <v>0.25</v>
      </c>
      <c r="AJ4125">
        <f t="shared" si="906"/>
        <v>0.25</v>
      </c>
      <c r="AK4125">
        <f t="shared" si="907"/>
        <v>0.5</v>
      </c>
      <c r="AL4125">
        <f t="shared" si="908"/>
        <v>0</v>
      </c>
      <c r="AM4125">
        <f t="shared" si="909"/>
        <v>0</v>
      </c>
      <c r="AN4125" s="6">
        <f t="shared" si="911"/>
        <v>0.8</v>
      </c>
      <c r="AO4125" t="str">
        <f>VLOOKUP(BD_PONDERACIONES[[#This Row],[Comuna]],Tabla3[#All],2,0)</f>
        <v>Cordillera</v>
      </c>
    </row>
    <row r="4126" spans="1:41" x14ac:dyDescent="0.35">
      <c r="A4126" t="s">
        <v>19751</v>
      </c>
      <c r="B4126" t="s">
        <v>19752</v>
      </c>
      <c r="C4126" t="s">
        <v>19753</v>
      </c>
      <c r="D4126" s="5">
        <v>44896</v>
      </c>
      <c r="E4126" s="5">
        <v>44847</v>
      </c>
      <c r="F4126" t="s">
        <v>763</v>
      </c>
      <c r="G4126" t="s">
        <v>19754</v>
      </c>
      <c r="H4126" t="s">
        <v>2860</v>
      </c>
      <c r="J4126" t="s">
        <v>756</v>
      </c>
      <c r="K4126" t="s">
        <v>756</v>
      </c>
      <c r="L4126" t="s">
        <v>757</v>
      </c>
      <c r="M4126" t="s">
        <v>757</v>
      </c>
      <c r="N4126" t="s">
        <v>756</v>
      </c>
      <c r="O4126" t="s">
        <v>756</v>
      </c>
      <c r="P4126" t="s">
        <v>765</v>
      </c>
      <c r="Q4126" t="s">
        <v>19755</v>
      </c>
      <c r="R4126" t="s">
        <v>19756</v>
      </c>
      <c r="S4126" t="s">
        <v>756</v>
      </c>
      <c r="T4126" t="s">
        <v>756</v>
      </c>
      <c r="U4126" t="s">
        <v>756</v>
      </c>
      <c r="V4126" t="s">
        <v>756</v>
      </c>
      <c r="W4126" t="s">
        <v>756</v>
      </c>
      <c r="X4126" t="s">
        <v>19757</v>
      </c>
      <c r="Y4126" t="str">
        <f t="shared" si="910"/>
        <v>octubre</v>
      </c>
      <c r="Z4126">
        <f>YEAR(BD_PONDERACIONES[[#This Row],[Fecha Ejecución del Ticket]])</f>
        <v>2022</v>
      </c>
      <c r="AA4126" t="str">
        <f t="shared" si="898"/>
        <v>diciembre</v>
      </c>
      <c r="AB4126">
        <f>YEAR(BD_PONDERACIONES[[#This Row],[Fecha de Inspección]])</f>
        <v>2022</v>
      </c>
      <c r="AC4126">
        <f t="shared" si="899"/>
        <v>0.5</v>
      </c>
      <c r="AD4126">
        <f t="shared" si="900"/>
        <v>0.5</v>
      </c>
      <c r="AE4126">
        <f t="shared" si="901"/>
        <v>0.5</v>
      </c>
      <c r="AF4126">
        <f t="shared" si="902"/>
        <v>0.5</v>
      </c>
      <c r="AG4126">
        <f t="shared" si="903"/>
        <v>0.5</v>
      </c>
      <c r="AH4126">
        <f t="shared" si="904"/>
        <v>0.5</v>
      </c>
      <c r="AI4126">
        <f t="shared" si="905"/>
        <v>0.25</v>
      </c>
      <c r="AJ4126">
        <f t="shared" si="906"/>
        <v>0.25</v>
      </c>
      <c r="AK4126">
        <f t="shared" si="907"/>
        <v>0.5</v>
      </c>
      <c r="AL4126">
        <f t="shared" si="908"/>
        <v>0.5</v>
      </c>
      <c r="AM4126">
        <f t="shared" si="909"/>
        <v>0.5</v>
      </c>
      <c r="AN4126" s="6">
        <f t="shared" si="911"/>
        <v>1</v>
      </c>
      <c r="AO4126" t="str">
        <f>VLOOKUP(BD_PONDERACIONES[[#This Row],[Comuna]],Tabla3[#All],2,0)</f>
        <v>Cordillera</v>
      </c>
    </row>
    <row r="4127" spans="1:41" x14ac:dyDescent="0.35">
      <c r="A4127" t="s">
        <v>19758</v>
      </c>
      <c r="B4127" t="s">
        <v>19759</v>
      </c>
      <c r="C4127" t="s">
        <v>19760</v>
      </c>
      <c r="D4127" s="5">
        <v>44896</v>
      </c>
      <c r="E4127" s="5">
        <v>44859</v>
      </c>
      <c r="F4127" t="s">
        <v>763</v>
      </c>
      <c r="G4127" t="s">
        <v>19761</v>
      </c>
      <c r="H4127" t="s">
        <v>2860</v>
      </c>
      <c r="J4127" t="s">
        <v>756</v>
      </c>
      <c r="K4127" t="s">
        <v>756</v>
      </c>
      <c r="L4127" t="s">
        <v>757</v>
      </c>
      <c r="M4127" t="s">
        <v>757</v>
      </c>
      <c r="N4127" t="s">
        <v>756</v>
      </c>
      <c r="O4127" t="s">
        <v>756</v>
      </c>
      <c r="P4127" t="s">
        <v>758</v>
      </c>
      <c r="Q4127" t="s">
        <v>759</v>
      </c>
      <c r="R4127" t="s">
        <v>759</v>
      </c>
      <c r="S4127" t="s">
        <v>757</v>
      </c>
      <c r="T4127" t="s">
        <v>757</v>
      </c>
      <c r="U4127" t="s">
        <v>757</v>
      </c>
      <c r="V4127" t="s">
        <v>756</v>
      </c>
      <c r="W4127" t="s">
        <v>756</v>
      </c>
      <c r="X4127" t="s">
        <v>19762</v>
      </c>
      <c r="Y4127" t="str">
        <f t="shared" si="910"/>
        <v>octubre</v>
      </c>
      <c r="Z4127">
        <f>YEAR(BD_PONDERACIONES[[#This Row],[Fecha Ejecución del Ticket]])</f>
        <v>2022</v>
      </c>
      <c r="AA4127" t="str">
        <f t="shared" si="898"/>
        <v>diciembre</v>
      </c>
      <c r="AB4127">
        <f>YEAR(BD_PONDERACIONES[[#This Row],[Fecha de Inspección]])</f>
        <v>2022</v>
      </c>
      <c r="AC4127">
        <f t="shared" si="899"/>
        <v>0.5</v>
      </c>
      <c r="AD4127">
        <f t="shared" si="900"/>
        <v>0.5</v>
      </c>
      <c r="AE4127">
        <f t="shared" si="901"/>
        <v>0.5</v>
      </c>
      <c r="AF4127">
        <f t="shared" si="902"/>
        <v>0.5</v>
      </c>
      <c r="AG4127">
        <f t="shared" si="903"/>
        <v>0.5</v>
      </c>
      <c r="AH4127">
        <f t="shared" si="904"/>
        <v>0.5</v>
      </c>
      <c r="AI4127">
        <f t="shared" si="905"/>
        <v>0.25</v>
      </c>
      <c r="AJ4127">
        <f t="shared" si="906"/>
        <v>0.25</v>
      </c>
      <c r="AK4127">
        <f t="shared" si="907"/>
        <v>0.5</v>
      </c>
      <c r="AL4127">
        <f t="shared" si="908"/>
        <v>0.5</v>
      </c>
      <c r="AM4127">
        <f t="shared" si="909"/>
        <v>0.5</v>
      </c>
      <c r="AN4127" s="6">
        <f t="shared" si="911"/>
        <v>1</v>
      </c>
      <c r="AO4127" t="str">
        <f>VLOOKUP(BD_PONDERACIONES[[#This Row],[Comuna]],Tabla3[#All],2,0)</f>
        <v>Cordillera</v>
      </c>
    </row>
    <row r="4128" spans="1:41" x14ac:dyDescent="0.35">
      <c r="A4128" t="s">
        <v>19763</v>
      </c>
      <c r="B4128" t="s">
        <v>19764</v>
      </c>
      <c r="C4128" t="s">
        <v>19765</v>
      </c>
      <c r="D4128" s="5">
        <v>44896</v>
      </c>
      <c r="E4128" s="5">
        <v>44858</v>
      </c>
      <c r="F4128" t="s">
        <v>763</v>
      </c>
      <c r="G4128" t="s">
        <v>19766</v>
      </c>
      <c r="H4128" t="s">
        <v>2860</v>
      </c>
      <c r="J4128" t="s">
        <v>756</v>
      </c>
      <c r="K4128" t="s">
        <v>756</v>
      </c>
      <c r="L4128" t="s">
        <v>757</v>
      </c>
      <c r="M4128" t="s">
        <v>757</v>
      </c>
      <c r="N4128" t="s">
        <v>756</v>
      </c>
      <c r="O4128" t="s">
        <v>756</v>
      </c>
      <c r="P4128" t="s">
        <v>765</v>
      </c>
      <c r="Q4128" t="s">
        <v>19767</v>
      </c>
      <c r="R4128" t="s">
        <v>19768</v>
      </c>
      <c r="S4128" t="s">
        <v>756</v>
      </c>
      <c r="T4128" t="s">
        <v>756</v>
      </c>
      <c r="U4128" t="s">
        <v>756</v>
      </c>
      <c r="V4128" t="s">
        <v>756</v>
      </c>
      <c r="W4128" t="s">
        <v>756</v>
      </c>
      <c r="X4128" t="s">
        <v>19769</v>
      </c>
      <c r="Y4128" t="str">
        <f t="shared" si="910"/>
        <v>octubre</v>
      </c>
      <c r="Z4128">
        <f>YEAR(BD_PONDERACIONES[[#This Row],[Fecha Ejecución del Ticket]])</f>
        <v>2022</v>
      </c>
      <c r="AA4128" t="str">
        <f t="shared" si="898"/>
        <v>diciembre</v>
      </c>
      <c r="AB4128">
        <f>YEAR(BD_PONDERACIONES[[#This Row],[Fecha de Inspección]])</f>
        <v>2022</v>
      </c>
      <c r="AC4128">
        <f t="shared" si="899"/>
        <v>0.5</v>
      </c>
      <c r="AD4128">
        <f t="shared" si="900"/>
        <v>0.5</v>
      </c>
      <c r="AE4128">
        <f t="shared" si="901"/>
        <v>0.5</v>
      </c>
      <c r="AF4128">
        <f t="shared" si="902"/>
        <v>0.5</v>
      </c>
      <c r="AG4128">
        <f t="shared" si="903"/>
        <v>0.5</v>
      </c>
      <c r="AH4128">
        <f t="shared" si="904"/>
        <v>0.5</v>
      </c>
      <c r="AI4128">
        <f t="shared" si="905"/>
        <v>0.25</v>
      </c>
      <c r="AJ4128">
        <f t="shared" si="906"/>
        <v>0.25</v>
      </c>
      <c r="AK4128">
        <f t="shared" si="907"/>
        <v>0.5</v>
      </c>
      <c r="AL4128">
        <f t="shared" si="908"/>
        <v>0.5</v>
      </c>
      <c r="AM4128">
        <f t="shared" si="909"/>
        <v>0.5</v>
      </c>
      <c r="AN4128" s="6">
        <f t="shared" si="911"/>
        <v>1</v>
      </c>
      <c r="AO4128" t="str">
        <f>VLOOKUP(BD_PONDERACIONES[[#This Row],[Comuna]],Tabla3[#All],2,0)</f>
        <v>Cordillera</v>
      </c>
    </row>
    <row r="4129" spans="1:41" x14ac:dyDescent="0.35">
      <c r="A4129" t="s">
        <v>19770</v>
      </c>
      <c r="B4129" t="s">
        <v>19771</v>
      </c>
      <c r="C4129" t="s">
        <v>19772</v>
      </c>
      <c r="D4129" s="5">
        <v>44896</v>
      </c>
      <c r="E4129" s="5">
        <v>44844</v>
      </c>
      <c r="F4129" t="s">
        <v>763</v>
      </c>
      <c r="G4129" t="s">
        <v>19773</v>
      </c>
      <c r="H4129" t="s">
        <v>2860</v>
      </c>
      <c r="J4129" t="s">
        <v>756</v>
      </c>
      <c r="K4129" t="s">
        <v>756</v>
      </c>
      <c r="L4129" t="s">
        <v>757</v>
      </c>
      <c r="M4129" t="s">
        <v>757</v>
      </c>
      <c r="N4129" t="s">
        <v>756</v>
      </c>
      <c r="O4129" t="s">
        <v>756</v>
      </c>
      <c r="P4129" t="s">
        <v>765</v>
      </c>
      <c r="Q4129" t="s">
        <v>759</v>
      </c>
      <c r="R4129" t="s">
        <v>759</v>
      </c>
      <c r="S4129" t="s">
        <v>757</v>
      </c>
      <c r="T4129" t="s">
        <v>757</v>
      </c>
      <c r="U4129" t="s">
        <v>757</v>
      </c>
      <c r="V4129" t="s">
        <v>756</v>
      </c>
      <c r="W4129" t="s">
        <v>756</v>
      </c>
      <c r="X4129" t="s">
        <v>19774</v>
      </c>
      <c r="Y4129" t="str">
        <f t="shared" si="910"/>
        <v>octubre</v>
      </c>
      <c r="Z4129">
        <f>YEAR(BD_PONDERACIONES[[#This Row],[Fecha Ejecución del Ticket]])</f>
        <v>2022</v>
      </c>
      <c r="AA4129" t="str">
        <f t="shared" si="898"/>
        <v>diciembre</v>
      </c>
      <c r="AB4129">
        <f>YEAR(BD_PONDERACIONES[[#This Row],[Fecha de Inspección]])</f>
        <v>2022</v>
      </c>
      <c r="AC4129">
        <f t="shared" si="899"/>
        <v>0.5</v>
      </c>
      <c r="AD4129">
        <f t="shared" si="900"/>
        <v>0.5</v>
      </c>
      <c r="AE4129">
        <f t="shared" si="901"/>
        <v>0.5</v>
      </c>
      <c r="AF4129">
        <f t="shared" si="902"/>
        <v>0.5</v>
      </c>
      <c r="AG4129">
        <f t="shared" si="903"/>
        <v>0.5</v>
      </c>
      <c r="AH4129">
        <f t="shared" si="904"/>
        <v>0.5</v>
      </c>
      <c r="AI4129">
        <f t="shared" si="905"/>
        <v>0.25</v>
      </c>
      <c r="AJ4129">
        <f t="shared" si="906"/>
        <v>0.25</v>
      </c>
      <c r="AK4129">
        <f t="shared" si="907"/>
        <v>0.5</v>
      </c>
      <c r="AL4129">
        <f t="shared" si="908"/>
        <v>0.5</v>
      </c>
      <c r="AM4129">
        <f t="shared" si="909"/>
        <v>0.5</v>
      </c>
      <c r="AN4129" s="6">
        <f t="shared" si="911"/>
        <v>1</v>
      </c>
      <c r="AO4129" t="str">
        <f>VLOOKUP(BD_PONDERACIONES[[#This Row],[Comuna]],Tabla3[#All],2,0)</f>
        <v>Cordillera</v>
      </c>
    </row>
    <row r="4130" spans="1:41" x14ac:dyDescent="0.35">
      <c r="A4130" t="s">
        <v>19775</v>
      </c>
      <c r="B4130" t="s">
        <v>19776</v>
      </c>
      <c r="C4130" t="s">
        <v>19777</v>
      </c>
      <c r="D4130" s="5">
        <v>44896</v>
      </c>
      <c r="E4130" s="5">
        <v>44861</v>
      </c>
      <c r="F4130" t="s">
        <v>763</v>
      </c>
      <c r="G4130" t="s">
        <v>19778</v>
      </c>
      <c r="H4130" t="s">
        <v>2860</v>
      </c>
      <c r="J4130" t="s">
        <v>756</v>
      </c>
      <c r="K4130" t="s">
        <v>756</v>
      </c>
      <c r="L4130" t="s">
        <v>757</v>
      </c>
      <c r="M4130" t="s">
        <v>757</v>
      </c>
      <c r="N4130" t="s">
        <v>756</v>
      </c>
      <c r="O4130" t="s">
        <v>756</v>
      </c>
      <c r="P4130" t="s">
        <v>758</v>
      </c>
      <c r="Q4130" t="s">
        <v>759</v>
      </c>
      <c r="R4130" t="s">
        <v>759</v>
      </c>
      <c r="S4130" t="s">
        <v>757</v>
      </c>
      <c r="T4130" t="s">
        <v>757</v>
      </c>
      <c r="U4130" t="s">
        <v>757</v>
      </c>
      <c r="V4130" t="s">
        <v>773</v>
      </c>
      <c r="W4130" t="s">
        <v>773</v>
      </c>
      <c r="X4130" t="s">
        <v>19779</v>
      </c>
      <c r="Y4130" t="str">
        <f t="shared" si="910"/>
        <v>octubre</v>
      </c>
      <c r="Z4130">
        <f>YEAR(BD_PONDERACIONES[[#This Row],[Fecha Ejecución del Ticket]])</f>
        <v>2022</v>
      </c>
      <c r="AA4130" t="str">
        <f t="shared" si="898"/>
        <v>diciembre</v>
      </c>
      <c r="AB4130">
        <f>YEAR(BD_PONDERACIONES[[#This Row],[Fecha de Inspección]])</f>
        <v>2022</v>
      </c>
      <c r="AC4130">
        <f t="shared" si="899"/>
        <v>0.5</v>
      </c>
      <c r="AD4130">
        <f t="shared" si="900"/>
        <v>0.5</v>
      </c>
      <c r="AE4130">
        <f t="shared" si="901"/>
        <v>0.5</v>
      </c>
      <c r="AF4130">
        <f t="shared" si="902"/>
        <v>0.5</v>
      </c>
      <c r="AG4130">
        <f t="shared" si="903"/>
        <v>0.5</v>
      </c>
      <c r="AH4130">
        <f t="shared" si="904"/>
        <v>0.5</v>
      </c>
      <c r="AI4130">
        <f t="shared" si="905"/>
        <v>0.25</v>
      </c>
      <c r="AJ4130">
        <f t="shared" si="906"/>
        <v>0.25</v>
      </c>
      <c r="AK4130">
        <f t="shared" si="907"/>
        <v>0.5</v>
      </c>
      <c r="AL4130">
        <f t="shared" si="908"/>
        <v>0</v>
      </c>
      <c r="AM4130">
        <f t="shared" si="909"/>
        <v>0</v>
      </c>
      <c r="AN4130" s="6">
        <f t="shared" si="911"/>
        <v>0.8</v>
      </c>
      <c r="AO4130" t="str">
        <f>VLOOKUP(BD_PONDERACIONES[[#This Row],[Comuna]],Tabla3[#All],2,0)</f>
        <v>Cordillera</v>
      </c>
    </row>
    <row r="4131" spans="1:41" x14ac:dyDescent="0.35">
      <c r="A4131" t="s">
        <v>19780</v>
      </c>
      <c r="B4131" t="s">
        <v>19781</v>
      </c>
      <c r="C4131" t="s">
        <v>19782</v>
      </c>
      <c r="D4131" s="5">
        <v>44897</v>
      </c>
      <c r="E4131" s="5">
        <v>44862</v>
      </c>
      <c r="F4131" t="s">
        <v>763</v>
      </c>
      <c r="G4131" t="s">
        <v>19783</v>
      </c>
      <c r="H4131" t="s">
        <v>2860</v>
      </c>
      <c r="J4131" t="s">
        <v>756</v>
      </c>
      <c r="K4131" t="s">
        <v>756</v>
      </c>
      <c r="L4131" t="s">
        <v>757</v>
      </c>
      <c r="M4131" t="s">
        <v>757</v>
      </c>
      <c r="N4131" t="s">
        <v>756</v>
      </c>
      <c r="O4131" t="s">
        <v>756</v>
      </c>
      <c r="P4131" t="s">
        <v>758</v>
      </c>
      <c r="Q4131" t="s">
        <v>759</v>
      </c>
      <c r="R4131" t="s">
        <v>759</v>
      </c>
      <c r="S4131" t="s">
        <v>757</v>
      </c>
      <c r="T4131" t="s">
        <v>757</v>
      </c>
      <c r="U4131" t="s">
        <v>757</v>
      </c>
      <c r="V4131" t="s">
        <v>756</v>
      </c>
      <c r="W4131" t="s">
        <v>756</v>
      </c>
      <c r="X4131" t="s">
        <v>804</v>
      </c>
      <c r="Y4131" t="str">
        <f t="shared" si="910"/>
        <v>octubre</v>
      </c>
      <c r="Z4131">
        <f>YEAR(BD_PONDERACIONES[[#This Row],[Fecha Ejecución del Ticket]])</f>
        <v>2022</v>
      </c>
      <c r="AA4131" t="str">
        <f t="shared" si="898"/>
        <v>diciembre</v>
      </c>
      <c r="AB4131">
        <f>YEAR(BD_PONDERACIONES[[#This Row],[Fecha de Inspección]])</f>
        <v>2022</v>
      </c>
      <c r="AC4131">
        <f t="shared" si="899"/>
        <v>0.5</v>
      </c>
      <c r="AD4131">
        <f t="shared" si="900"/>
        <v>0.5</v>
      </c>
      <c r="AE4131">
        <f t="shared" si="901"/>
        <v>0.5</v>
      </c>
      <c r="AF4131">
        <f t="shared" si="902"/>
        <v>0.5</v>
      </c>
      <c r="AG4131">
        <f t="shared" si="903"/>
        <v>0.5</v>
      </c>
      <c r="AH4131">
        <f t="shared" si="904"/>
        <v>0.5</v>
      </c>
      <c r="AI4131">
        <f t="shared" si="905"/>
        <v>0.25</v>
      </c>
      <c r="AJ4131">
        <f t="shared" si="906"/>
        <v>0.25</v>
      </c>
      <c r="AK4131">
        <f t="shared" si="907"/>
        <v>0.5</v>
      </c>
      <c r="AL4131">
        <f t="shared" si="908"/>
        <v>0.5</v>
      </c>
      <c r="AM4131">
        <f t="shared" si="909"/>
        <v>0.5</v>
      </c>
      <c r="AN4131" s="6">
        <f t="shared" si="911"/>
        <v>1</v>
      </c>
      <c r="AO4131" t="str">
        <f>VLOOKUP(BD_PONDERACIONES[[#This Row],[Comuna]],Tabla3[#All],2,0)</f>
        <v>Cordillera</v>
      </c>
    </row>
    <row r="4132" spans="1:41" x14ac:dyDescent="0.35">
      <c r="A4132" t="s">
        <v>19784</v>
      </c>
      <c r="B4132" t="s">
        <v>19785</v>
      </c>
      <c r="C4132" t="s">
        <v>19786</v>
      </c>
      <c r="D4132" s="5">
        <v>44897</v>
      </c>
      <c r="E4132" s="5">
        <v>44723</v>
      </c>
      <c r="F4132" t="s">
        <v>753</v>
      </c>
      <c r="G4132" t="s">
        <v>19787</v>
      </c>
      <c r="H4132" t="s">
        <v>3783</v>
      </c>
      <c r="J4132" t="s">
        <v>756</v>
      </c>
      <c r="K4132" t="s">
        <v>756</v>
      </c>
      <c r="L4132" t="s">
        <v>757</v>
      </c>
      <c r="M4132" t="s">
        <v>757</v>
      </c>
      <c r="N4132" t="s">
        <v>756</v>
      </c>
      <c r="O4132" t="s">
        <v>756</v>
      </c>
      <c r="P4132" t="s">
        <v>758</v>
      </c>
      <c r="Q4132" t="s">
        <v>759</v>
      </c>
      <c r="R4132" t="s">
        <v>759</v>
      </c>
      <c r="S4132" t="s">
        <v>757</v>
      </c>
      <c r="T4132" t="s">
        <v>757</v>
      </c>
      <c r="U4132" t="s">
        <v>757</v>
      </c>
      <c r="V4132" t="s">
        <v>756</v>
      </c>
      <c r="W4132" t="s">
        <v>756</v>
      </c>
      <c r="X4132" t="s">
        <v>885</v>
      </c>
      <c r="Y4132" t="str">
        <f t="shared" si="910"/>
        <v>junio</v>
      </c>
      <c r="Z4132">
        <f>YEAR(BD_PONDERACIONES[[#This Row],[Fecha Ejecución del Ticket]])</f>
        <v>2022</v>
      </c>
      <c r="AA4132" t="str">
        <f t="shared" si="898"/>
        <v>diciembre</v>
      </c>
      <c r="AB4132">
        <f>YEAR(BD_PONDERACIONES[[#This Row],[Fecha de Inspección]])</f>
        <v>2022</v>
      </c>
      <c r="AC4132">
        <f t="shared" si="899"/>
        <v>0.5</v>
      </c>
      <c r="AD4132">
        <f t="shared" si="900"/>
        <v>0.5</v>
      </c>
      <c r="AE4132">
        <f t="shared" si="901"/>
        <v>0.5</v>
      </c>
      <c r="AF4132">
        <f t="shared" si="902"/>
        <v>0.5</v>
      </c>
      <c r="AG4132">
        <f t="shared" si="903"/>
        <v>0.5</v>
      </c>
      <c r="AH4132">
        <f t="shared" si="904"/>
        <v>0.5</v>
      </c>
      <c r="AI4132">
        <f t="shared" si="905"/>
        <v>0.25</v>
      </c>
      <c r="AJ4132">
        <f t="shared" si="906"/>
        <v>0.25</v>
      </c>
      <c r="AK4132">
        <f t="shared" si="907"/>
        <v>0.5</v>
      </c>
      <c r="AL4132">
        <f t="shared" si="908"/>
        <v>0.5</v>
      </c>
      <c r="AM4132">
        <f t="shared" si="909"/>
        <v>0.5</v>
      </c>
      <c r="AN4132" s="6">
        <f t="shared" si="911"/>
        <v>1</v>
      </c>
      <c r="AO4132" t="str">
        <f>VLOOKUP(BD_PONDERACIONES[[#This Row],[Comuna]],Tabla3[#All],2,0)</f>
        <v>Florida</v>
      </c>
    </row>
    <row r="4133" spans="1:41" x14ac:dyDescent="0.35">
      <c r="A4133" t="s">
        <v>19788</v>
      </c>
      <c r="B4133" t="s">
        <v>19789</v>
      </c>
      <c r="C4133" t="s">
        <v>19790</v>
      </c>
      <c r="D4133" s="5">
        <v>44897</v>
      </c>
      <c r="E4133" s="5">
        <v>44713</v>
      </c>
      <c r="F4133" t="s">
        <v>753</v>
      </c>
      <c r="G4133" t="s">
        <v>19791</v>
      </c>
      <c r="H4133" t="s">
        <v>3783</v>
      </c>
      <c r="J4133" t="s">
        <v>756</v>
      </c>
      <c r="K4133" t="s">
        <v>756</v>
      </c>
      <c r="L4133" t="s">
        <v>756</v>
      </c>
      <c r="M4133" t="s">
        <v>756</v>
      </c>
      <c r="N4133" t="s">
        <v>756</v>
      </c>
      <c r="O4133" t="s">
        <v>756</v>
      </c>
      <c r="P4133" t="s">
        <v>758</v>
      </c>
      <c r="Q4133" t="s">
        <v>759</v>
      </c>
      <c r="R4133" t="s">
        <v>759</v>
      </c>
      <c r="S4133" t="s">
        <v>757</v>
      </c>
      <c r="T4133" t="s">
        <v>757</v>
      </c>
      <c r="U4133" t="s">
        <v>757</v>
      </c>
      <c r="V4133" t="s">
        <v>904</v>
      </c>
      <c r="W4133" t="s">
        <v>756</v>
      </c>
      <c r="X4133" t="s">
        <v>19792</v>
      </c>
      <c r="Y4133" t="str">
        <f t="shared" si="910"/>
        <v>junio</v>
      </c>
      <c r="Z4133">
        <f>YEAR(BD_PONDERACIONES[[#This Row],[Fecha Ejecución del Ticket]])</f>
        <v>2022</v>
      </c>
      <c r="AA4133" t="str">
        <f t="shared" si="898"/>
        <v>diciembre</v>
      </c>
      <c r="AB4133">
        <f>YEAR(BD_PONDERACIONES[[#This Row],[Fecha de Inspección]])</f>
        <v>2022</v>
      </c>
      <c r="AC4133">
        <f t="shared" si="899"/>
        <v>0.5</v>
      </c>
      <c r="AD4133">
        <f t="shared" si="900"/>
        <v>0.5</v>
      </c>
      <c r="AE4133">
        <f t="shared" si="901"/>
        <v>0.5</v>
      </c>
      <c r="AF4133">
        <f t="shared" si="902"/>
        <v>0.5</v>
      </c>
      <c r="AG4133">
        <f t="shared" si="903"/>
        <v>0.5</v>
      </c>
      <c r="AH4133">
        <f t="shared" si="904"/>
        <v>0.5</v>
      </c>
      <c r="AI4133">
        <f t="shared" si="905"/>
        <v>0.25</v>
      </c>
      <c r="AJ4133">
        <f t="shared" si="906"/>
        <v>0.25</v>
      </c>
      <c r="AK4133">
        <f t="shared" si="907"/>
        <v>0.5</v>
      </c>
      <c r="AL4133">
        <f t="shared" si="908"/>
        <v>0.32500000000000001</v>
      </c>
      <c r="AM4133">
        <f t="shared" si="909"/>
        <v>0.5</v>
      </c>
      <c r="AN4133" s="6">
        <f t="shared" si="911"/>
        <v>0.96500000000000008</v>
      </c>
      <c r="AO4133" t="str">
        <f>VLOOKUP(BD_PONDERACIONES[[#This Row],[Comuna]],Tabla3[#All],2,0)</f>
        <v>Florida</v>
      </c>
    </row>
    <row r="4134" spans="1:41" x14ac:dyDescent="0.35">
      <c r="A4134" t="s">
        <v>19793</v>
      </c>
      <c r="B4134" t="s">
        <v>19794</v>
      </c>
      <c r="C4134" t="s">
        <v>19795</v>
      </c>
      <c r="D4134" s="5">
        <v>44897</v>
      </c>
      <c r="E4134" s="5">
        <v>44714</v>
      </c>
      <c r="F4134" t="s">
        <v>753</v>
      </c>
      <c r="G4134" t="s">
        <v>19796</v>
      </c>
      <c r="H4134" t="s">
        <v>3783</v>
      </c>
      <c r="J4134" t="s">
        <v>756</v>
      </c>
      <c r="K4134" t="s">
        <v>756</v>
      </c>
      <c r="L4134" t="s">
        <v>757</v>
      </c>
      <c r="M4134" t="s">
        <v>757</v>
      </c>
      <c r="N4134" t="s">
        <v>757</v>
      </c>
      <c r="O4134" t="s">
        <v>757</v>
      </c>
      <c r="P4134" t="s">
        <v>758</v>
      </c>
      <c r="Q4134" t="s">
        <v>759</v>
      </c>
      <c r="R4134" t="s">
        <v>759</v>
      </c>
      <c r="S4134" t="s">
        <v>757</v>
      </c>
      <c r="T4134" t="s">
        <v>757</v>
      </c>
      <c r="U4134" t="s">
        <v>757</v>
      </c>
      <c r="V4134" t="s">
        <v>756</v>
      </c>
      <c r="W4134" t="s">
        <v>768</v>
      </c>
      <c r="X4134" t="s">
        <v>19797</v>
      </c>
      <c r="Y4134" t="str">
        <f t="shared" si="910"/>
        <v>junio</v>
      </c>
      <c r="Z4134">
        <f>YEAR(BD_PONDERACIONES[[#This Row],[Fecha Ejecución del Ticket]])</f>
        <v>2022</v>
      </c>
      <c r="AA4134" t="str">
        <f t="shared" si="898"/>
        <v>diciembre</v>
      </c>
      <c r="AB4134">
        <f>YEAR(BD_PONDERACIONES[[#This Row],[Fecha de Inspección]])</f>
        <v>2022</v>
      </c>
      <c r="AC4134">
        <f t="shared" si="899"/>
        <v>0.5</v>
      </c>
      <c r="AD4134">
        <f t="shared" si="900"/>
        <v>0.5</v>
      </c>
      <c r="AE4134">
        <f t="shared" si="901"/>
        <v>0.5</v>
      </c>
      <c r="AF4134">
        <f t="shared" si="902"/>
        <v>0.5</v>
      </c>
      <c r="AG4134">
        <f t="shared" si="903"/>
        <v>0.5</v>
      </c>
      <c r="AH4134">
        <f t="shared" si="904"/>
        <v>0.5</v>
      </c>
      <c r="AI4134">
        <f t="shared" si="905"/>
        <v>0.25</v>
      </c>
      <c r="AJ4134">
        <f t="shared" si="906"/>
        <v>0.25</v>
      </c>
      <c r="AK4134">
        <f t="shared" si="907"/>
        <v>0.5</v>
      </c>
      <c r="AL4134">
        <f t="shared" si="908"/>
        <v>0.5</v>
      </c>
      <c r="AM4134">
        <f t="shared" si="909"/>
        <v>0.17499999999999999</v>
      </c>
      <c r="AN4134" s="6">
        <f t="shared" si="911"/>
        <v>0.93500000000000005</v>
      </c>
      <c r="AO4134" t="str">
        <f>VLOOKUP(BD_PONDERACIONES[[#This Row],[Comuna]],Tabla3[#All],2,0)</f>
        <v>Florida</v>
      </c>
    </row>
    <row r="4135" spans="1:41" x14ac:dyDescent="0.35">
      <c r="A4135" t="s">
        <v>19798</v>
      </c>
      <c r="B4135" t="s">
        <v>19799</v>
      </c>
      <c r="C4135" t="s">
        <v>19800</v>
      </c>
      <c r="D4135" s="5">
        <v>44897</v>
      </c>
      <c r="E4135" s="5">
        <v>44716</v>
      </c>
      <c r="F4135" t="s">
        <v>753</v>
      </c>
      <c r="G4135" t="s">
        <v>19801</v>
      </c>
      <c r="H4135" t="s">
        <v>3783</v>
      </c>
      <c r="J4135" t="s">
        <v>756</v>
      </c>
      <c r="K4135" t="s">
        <v>756</v>
      </c>
      <c r="L4135" t="s">
        <v>757</v>
      </c>
      <c r="M4135" t="s">
        <v>757</v>
      </c>
      <c r="N4135" t="s">
        <v>756</v>
      </c>
      <c r="O4135" t="s">
        <v>756</v>
      </c>
      <c r="P4135" t="s">
        <v>765</v>
      </c>
      <c r="Q4135" t="s">
        <v>19802</v>
      </c>
      <c r="R4135" t="s">
        <v>19803</v>
      </c>
      <c r="S4135" t="s">
        <v>757</v>
      </c>
      <c r="T4135" t="s">
        <v>757</v>
      </c>
      <c r="U4135" t="s">
        <v>756</v>
      </c>
      <c r="V4135" t="s">
        <v>756</v>
      </c>
      <c r="W4135" t="s">
        <v>756</v>
      </c>
      <c r="X4135" t="s">
        <v>19804</v>
      </c>
      <c r="Y4135" t="str">
        <f t="shared" si="910"/>
        <v>junio</v>
      </c>
      <c r="Z4135">
        <f>YEAR(BD_PONDERACIONES[[#This Row],[Fecha Ejecución del Ticket]])</f>
        <v>2022</v>
      </c>
      <c r="AA4135" t="str">
        <f t="shared" si="898"/>
        <v>diciembre</v>
      </c>
      <c r="AB4135">
        <f>YEAR(BD_PONDERACIONES[[#This Row],[Fecha de Inspección]])</f>
        <v>2022</v>
      </c>
      <c r="AC4135">
        <f t="shared" si="899"/>
        <v>0.5</v>
      </c>
      <c r="AD4135">
        <f t="shared" si="900"/>
        <v>0.5</v>
      </c>
      <c r="AE4135">
        <f t="shared" si="901"/>
        <v>0.5</v>
      </c>
      <c r="AF4135">
        <f t="shared" si="902"/>
        <v>0.5</v>
      </c>
      <c r="AG4135">
        <f t="shared" si="903"/>
        <v>0.5</v>
      </c>
      <c r="AH4135">
        <f t="shared" si="904"/>
        <v>0.5</v>
      </c>
      <c r="AI4135">
        <f t="shared" si="905"/>
        <v>0.25</v>
      </c>
      <c r="AJ4135">
        <f t="shared" si="906"/>
        <v>0.25</v>
      </c>
      <c r="AK4135">
        <f t="shared" si="907"/>
        <v>0.5</v>
      </c>
      <c r="AL4135">
        <f t="shared" si="908"/>
        <v>0.5</v>
      </c>
      <c r="AM4135">
        <f t="shared" si="909"/>
        <v>0.5</v>
      </c>
      <c r="AN4135" s="6">
        <f t="shared" si="911"/>
        <v>1</v>
      </c>
      <c r="AO4135" t="str">
        <f>VLOOKUP(BD_PONDERACIONES[[#This Row],[Comuna]],Tabla3[#All],2,0)</f>
        <v>Florida</v>
      </c>
    </row>
    <row r="4136" spans="1:41" x14ac:dyDescent="0.35">
      <c r="A4136" t="s">
        <v>19805</v>
      </c>
      <c r="B4136" t="s">
        <v>19806</v>
      </c>
      <c r="C4136" t="s">
        <v>19807</v>
      </c>
      <c r="D4136" s="5">
        <v>44897</v>
      </c>
      <c r="E4136" s="5">
        <v>44714</v>
      </c>
      <c r="F4136" t="s">
        <v>753</v>
      </c>
      <c r="G4136" t="s">
        <v>19808</v>
      </c>
      <c r="H4136" t="s">
        <v>3783</v>
      </c>
      <c r="J4136" t="s">
        <v>756</v>
      </c>
      <c r="K4136" t="s">
        <v>756</v>
      </c>
      <c r="L4136" t="s">
        <v>756</v>
      </c>
      <c r="M4136" t="s">
        <v>756</v>
      </c>
      <c r="N4136" t="s">
        <v>756</v>
      </c>
      <c r="O4136" t="s">
        <v>756</v>
      </c>
      <c r="P4136" t="s">
        <v>765</v>
      </c>
      <c r="Q4136" t="s">
        <v>19809</v>
      </c>
      <c r="R4136" t="s">
        <v>19810</v>
      </c>
      <c r="S4136" t="s">
        <v>756</v>
      </c>
      <c r="T4136" t="s">
        <v>756</v>
      </c>
      <c r="U4136" t="s">
        <v>756</v>
      </c>
      <c r="V4136" t="s">
        <v>756</v>
      </c>
      <c r="W4136" t="s">
        <v>768</v>
      </c>
      <c r="X4136" t="s">
        <v>19811</v>
      </c>
      <c r="Y4136" t="str">
        <f t="shared" si="910"/>
        <v>junio</v>
      </c>
      <c r="Z4136">
        <f>YEAR(BD_PONDERACIONES[[#This Row],[Fecha Ejecución del Ticket]])</f>
        <v>2022</v>
      </c>
      <c r="AA4136" t="str">
        <f t="shared" si="898"/>
        <v>diciembre</v>
      </c>
      <c r="AB4136">
        <f>YEAR(BD_PONDERACIONES[[#This Row],[Fecha de Inspección]])</f>
        <v>2022</v>
      </c>
      <c r="AC4136">
        <f t="shared" si="899"/>
        <v>0.5</v>
      </c>
      <c r="AD4136">
        <f t="shared" si="900"/>
        <v>0.5</v>
      </c>
      <c r="AE4136">
        <f t="shared" si="901"/>
        <v>0.5</v>
      </c>
      <c r="AF4136">
        <f t="shared" si="902"/>
        <v>0.5</v>
      </c>
      <c r="AG4136">
        <f t="shared" si="903"/>
        <v>0.5</v>
      </c>
      <c r="AH4136">
        <f t="shared" si="904"/>
        <v>0.5</v>
      </c>
      <c r="AI4136">
        <f t="shared" si="905"/>
        <v>0.25</v>
      </c>
      <c r="AJ4136">
        <f t="shared" si="906"/>
        <v>0.25</v>
      </c>
      <c r="AK4136">
        <f t="shared" si="907"/>
        <v>0.5</v>
      </c>
      <c r="AL4136">
        <f t="shared" si="908"/>
        <v>0.5</v>
      </c>
      <c r="AM4136">
        <f t="shared" si="909"/>
        <v>0.17499999999999999</v>
      </c>
      <c r="AN4136" s="6">
        <f t="shared" si="911"/>
        <v>0.93500000000000005</v>
      </c>
      <c r="AO4136" t="str">
        <f>VLOOKUP(BD_PONDERACIONES[[#This Row],[Comuna]],Tabla3[#All],2,0)</f>
        <v>Florida</v>
      </c>
    </row>
    <row r="4137" spans="1:41" x14ac:dyDescent="0.35">
      <c r="A4137" t="s">
        <v>19812</v>
      </c>
      <c r="B4137" t="s">
        <v>19813</v>
      </c>
      <c r="C4137" t="s">
        <v>19814</v>
      </c>
      <c r="D4137" s="5">
        <v>44897</v>
      </c>
      <c r="E4137" s="5">
        <v>44856</v>
      </c>
      <c r="F4137" t="s">
        <v>763</v>
      </c>
      <c r="G4137" t="s">
        <v>19815</v>
      </c>
      <c r="H4137" t="s">
        <v>2860</v>
      </c>
      <c r="J4137" t="s">
        <v>756</v>
      </c>
      <c r="K4137" t="s">
        <v>756</v>
      </c>
      <c r="L4137" t="s">
        <v>757</v>
      </c>
      <c r="M4137" t="s">
        <v>757</v>
      </c>
      <c r="N4137" t="s">
        <v>756</v>
      </c>
      <c r="O4137" t="s">
        <v>756</v>
      </c>
      <c r="P4137" t="s">
        <v>765</v>
      </c>
      <c r="Q4137" t="s">
        <v>19816</v>
      </c>
      <c r="R4137" t="s">
        <v>19817</v>
      </c>
      <c r="S4137" t="s">
        <v>756</v>
      </c>
      <c r="T4137" t="s">
        <v>756</v>
      </c>
      <c r="U4137" t="s">
        <v>756</v>
      </c>
      <c r="V4137" t="s">
        <v>768</v>
      </c>
      <c r="W4137" t="s">
        <v>756</v>
      </c>
      <c r="X4137" t="s">
        <v>19818</v>
      </c>
      <c r="Y4137" t="str">
        <f t="shared" si="910"/>
        <v>octubre</v>
      </c>
      <c r="Z4137">
        <f>YEAR(BD_PONDERACIONES[[#This Row],[Fecha Ejecución del Ticket]])</f>
        <v>2022</v>
      </c>
      <c r="AA4137" t="str">
        <f t="shared" si="898"/>
        <v>diciembre</v>
      </c>
      <c r="AB4137">
        <f>YEAR(BD_PONDERACIONES[[#This Row],[Fecha de Inspección]])</f>
        <v>2022</v>
      </c>
      <c r="AC4137">
        <f t="shared" si="899"/>
        <v>0.5</v>
      </c>
      <c r="AD4137">
        <f t="shared" si="900"/>
        <v>0.5</v>
      </c>
      <c r="AE4137">
        <f t="shared" si="901"/>
        <v>0.5</v>
      </c>
      <c r="AF4137">
        <f t="shared" si="902"/>
        <v>0.5</v>
      </c>
      <c r="AG4137">
        <f t="shared" si="903"/>
        <v>0.5</v>
      </c>
      <c r="AH4137">
        <f t="shared" si="904"/>
        <v>0.5</v>
      </c>
      <c r="AI4137">
        <f t="shared" si="905"/>
        <v>0.25</v>
      </c>
      <c r="AJ4137">
        <f t="shared" si="906"/>
        <v>0.25</v>
      </c>
      <c r="AK4137">
        <f t="shared" si="907"/>
        <v>0.5</v>
      </c>
      <c r="AL4137">
        <f t="shared" si="908"/>
        <v>0.17499999999999999</v>
      </c>
      <c r="AM4137">
        <f t="shared" si="909"/>
        <v>0.5</v>
      </c>
      <c r="AN4137" s="6">
        <f t="shared" si="911"/>
        <v>0.93500000000000005</v>
      </c>
      <c r="AO4137" t="str">
        <f>VLOOKUP(BD_PONDERACIONES[[#This Row],[Comuna]],Tabla3[#All],2,0)</f>
        <v>Cordillera</v>
      </c>
    </row>
    <row r="4138" spans="1:41" x14ac:dyDescent="0.35">
      <c r="A4138" t="s">
        <v>19819</v>
      </c>
      <c r="B4138" t="s">
        <v>19820</v>
      </c>
      <c r="C4138" t="s">
        <v>19821</v>
      </c>
      <c r="D4138" s="5">
        <v>44897</v>
      </c>
      <c r="E4138" s="5">
        <v>44725</v>
      </c>
      <c r="F4138" t="s">
        <v>753</v>
      </c>
      <c r="G4138" t="s">
        <v>19822</v>
      </c>
      <c r="H4138" t="s">
        <v>3783</v>
      </c>
      <c r="J4138" t="s">
        <v>756</v>
      </c>
      <c r="K4138" t="s">
        <v>756</v>
      </c>
      <c r="L4138" t="s">
        <v>757</v>
      </c>
      <c r="M4138" t="s">
        <v>757</v>
      </c>
      <c r="N4138" t="s">
        <v>756</v>
      </c>
      <c r="O4138" t="s">
        <v>756</v>
      </c>
      <c r="P4138" t="s">
        <v>758</v>
      </c>
      <c r="Q4138" t="s">
        <v>759</v>
      </c>
      <c r="R4138" t="s">
        <v>759</v>
      </c>
      <c r="S4138" t="s">
        <v>757</v>
      </c>
      <c r="T4138" t="s">
        <v>757</v>
      </c>
      <c r="U4138" t="s">
        <v>757</v>
      </c>
      <c r="V4138" t="s">
        <v>756</v>
      </c>
      <c r="W4138" t="s">
        <v>768</v>
      </c>
      <c r="X4138" t="s">
        <v>885</v>
      </c>
      <c r="Y4138" t="str">
        <f t="shared" si="910"/>
        <v>junio</v>
      </c>
      <c r="Z4138">
        <f>YEAR(BD_PONDERACIONES[[#This Row],[Fecha Ejecución del Ticket]])</f>
        <v>2022</v>
      </c>
      <c r="AA4138" t="str">
        <f t="shared" si="898"/>
        <v>diciembre</v>
      </c>
      <c r="AB4138">
        <f>YEAR(BD_PONDERACIONES[[#This Row],[Fecha de Inspección]])</f>
        <v>2022</v>
      </c>
      <c r="AC4138">
        <f t="shared" si="899"/>
        <v>0.5</v>
      </c>
      <c r="AD4138">
        <f t="shared" si="900"/>
        <v>0.5</v>
      </c>
      <c r="AE4138">
        <f t="shared" si="901"/>
        <v>0.5</v>
      </c>
      <c r="AF4138">
        <f t="shared" si="902"/>
        <v>0.5</v>
      </c>
      <c r="AG4138">
        <f t="shared" si="903"/>
        <v>0.5</v>
      </c>
      <c r="AH4138">
        <f t="shared" si="904"/>
        <v>0.5</v>
      </c>
      <c r="AI4138">
        <f t="shared" si="905"/>
        <v>0.25</v>
      </c>
      <c r="AJ4138">
        <f t="shared" si="906"/>
        <v>0.25</v>
      </c>
      <c r="AK4138">
        <f t="shared" si="907"/>
        <v>0.5</v>
      </c>
      <c r="AL4138">
        <f t="shared" si="908"/>
        <v>0.5</v>
      </c>
      <c r="AM4138">
        <f t="shared" si="909"/>
        <v>0.17499999999999999</v>
      </c>
      <c r="AN4138" s="6">
        <f t="shared" si="911"/>
        <v>0.93500000000000005</v>
      </c>
      <c r="AO4138" t="str">
        <f>VLOOKUP(BD_PONDERACIONES[[#This Row],[Comuna]],Tabla3[#All],2,0)</f>
        <v>Florida</v>
      </c>
    </row>
    <row r="4139" spans="1:41" x14ac:dyDescent="0.35">
      <c r="A4139" t="s">
        <v>19823</v>
      </c>
      <c r="B4139" t="s">
        <v>19824</v>
      </c>
      <c r="C4139" t="s">
        <v>19825</v>
      </c>
      <c r="D4139" s="5">
        <v>44897</v>
      </c>
      <c r="E4139" s="5">
        <v>44848</v>
      </c>
      <c r="F4139" t="s">
        <v>763</v>
      </c>
      <c r="G4139" t="s">
        <v>19826</v>
      </c>
      <c r="H4139" t="s">
        <v>2860</v>
      </c>
      <c r="J4139" t="s">
        <v>756</v>
      </c>
      <c r="K4139" t="s">
        <v>756</v>
      </c>
      <c r="L4139" t="s">
        <v>757</v>
      </c>
      <c r="M4139" t="s">
        <v>757</v>
      </c>
      <c r="N4139" t="s">
        <v>756</v>
      </c>
      <c r="O4139" t="s">
        <v>756</v>
      </c>
      <c r="P4139" t="s">
        <v>758</v>
      </c>
      <c r="Q4139" t="s">
        <v>759</v>
      </c>
      <c r="R4139" t="s">
        <v>759</v>
      </c>
      <c r="S4139" t="s">
        <v>757</v>
      </c>
      <c r="T4139" t="s">
        <v>757</v>
      </c>
      <c r="U4139" t="s">
        <v>757</v>
      </c>
      <c r="V4139" t="s">
        <v>756</v>
      </c>
      <c r="W4139" t="s">
        <v>756</v>
      </c>
      <c r="X4139" t="s">
        <v>17952</v>
      </c>
      <c r="Y4139" t="str">
        <f t="shared" si="910"/>
        <v>octubre</v>
      </c>
      <c r="Z4139">
        <f>YEAR(BD_PONDERACIONES[[#This Row],[Fecha Ejecución del Ticket]])</f>
        <v>2022</v>
      </c>
      <c r="AA4139" t="str">
        <f t="shared" si="898"/>
        <v>diciembre</v>
      </c>
      <c r="AB4139">
        <f>YEAR(BD_PONDERACIONES[[#This Row],[Fecha de Inspección]])</f>
        <v>2022</v>
      </c>
      <c r="AC4139">
        <f t="shared" si="899"/>
        <v>0.5</v>
      </c>
      <c r="AD4139">
        <f t="shared" si="900"/>
        <v>0.5</v>
      </c>
      <c r="AE4139">
        <f t="shared" si="901"/>
        <v>0.5</v>
      </c>
      <c r="AF4139">
        <f t="shared" si="902"/>
        <v>0.5</v>
      </c>
      <c r="AG4139">
        <f t="shared" si="903"/>
        <v>0.5</v>
      </c>
      <c r="AH4139">
        <f t="shared" si="904"/>
        <v>0.5</v>
      </c>
      <c r="AI4139">
        <f t="shared" si="905"/>
        <v>0.25</v>
      </c>
      <c r="AJ4139">
        <f t="shared" si="906"/>
        <v>0.25</v>
      </c>
      <c r="AK4139">
        <f t="shared" si="907"/>
        <v>0.5</v>
      </c>
      <c r="AL4139">
        <f t="shared" si="908"/>
        <v>0.5</v>
      </c>
      <c r="AM4139">
        <f t="shared" si="909"/>
        <v>0.5</v>
      </c>
      <c r="AN4139" s="6">
        <f t="shared" si="911"/>
        <v>1</v>
      </c>
      <c r="AO4139" t="str">
        <f>VLOOKUP(BD_PONDERACIONES[[#This Row],[Comuna]],Tabla3[#All],2,0)</f>
        <v>Cordillera</v>
      </c>
    </row>
    <row r="4140" spans="1:41" x14ac:dyDescent="0.35">
      <c r="A4140" t="s">
        <v>19827</v>
      </c>
      <c r="B4140" t="s">
        <v>19828</v>
      </c>
      <c r="C4140" t="s">
        <v>19829</v>
      </c>
      <c r="D4140" s="5">
        <v>44897</v>
      </c>
      <c r="E4140" s="5">
        <v>44720</v>
      </c>
      <c r="F4140" t="s">
        <v>753</v>
      </c>
      <c r="G4140" t="s">
        <v>19830</v>
      </c>
      <c r="H4140" t="s">
        <v>3783</v>
      </c>
      <c r="J4140" t="s">
        <v>756</v>
      </c>
      <c r="K4140" t="s">
        <v>756</v>
      </c>
      <c r="L4140" t="s">
        <v>757</v>
      </c>
      <c r="M4140" t="s">
        <v>757</v>
      </c>
      <c r="N4140" t="s">
        <v>756</v>
      </c>
      <c r="O4140" t="s">
        <v>756</v>
      </c>
      <c r="P4140" t="s">
        <v>758</v>
      </c>
      <c r="Q4140" t="s">
        <v>759</v>
      </c>
      <c r="R4140" t="s">
        <v>759</v>
      </c>
      <c r="S4140" t="s">
        <v>757</v>
      </c>
      <c r="T4140" t="s">
        <v>757</v>
      </c>
      <c r="U4140" t="s">
        <v>757</v>
      </c>
      <c r="V4140" t="s">
        <v>756</v>
      </c>
      <c r="W4140" t="s">
        <v>756</v>
      </c>
      <c r="X4140" t="s">
        <v>885</v>
      </c>
      <c r="Y4140" t="str">
        <f t="shared" si="910"/>
        <v>junio</v>
      </c>
      <c r="Z4140">
        <f>YEAR(BD_PONDERACIONES[[#This Row],[Fecha Ejecución del Ticket]])</f>
        <v>2022</v>
      </c>
      <c r="AA4140" t="str">
        <f t="shared" si="898"/>
        <v>diciembre</v>
      </c>
      <c r="AB4140">
        <f>YEAR(BD_PONDERACIONES[[#This Row],[Fecha de Inspección]])</f>
        <v>2022</v>
      </c>
      <c r="AC4140">
        <f t="shared" si="899"/>
        <v>0.5</v>
      </c>
      <c r="AD4140">
        <f t="shared" si="900"/>
        <v>0.5</v>
      </c>
      <c r="AE4140">
        <f t="shared" si="901"/>
        <v>0.5</v>
      </c>
      <c r="AF4140">
        <f t="shared" si="902"/>
        <v>0.5</v>
      </c>
      <c r="AG4140">
        <f t="shared" si="903"/>
        <v>0.5</v>
      </c>
      <c r="AH4140">
        <f t="shared" si="904"/>
        <v>0.5</v>
      </c>
      <c r="AI4140">
        <f t="shared" si="905"/>
        <v>0.25</v>
      </c>
      <c r="AJ4140">
        <f t="shared" si="906"/>
        <v>0.25</v>
      </c>
      <c r="AK4140">
        <f t="shared" si="907"/>
        <v>0.5</v>
      </c>
      <c r="AL4140">
        <f t="shared" si="908"/>
        <v>0.5</v>
      </c>
      <c r="AM4140">
        <f t="shared" si="909"/>
        <v>0.5</v>
      </c>
      <c r="AN4140" s="6">
        <f t="shared" si="911"/>
        <v>1</v>
      </c>
      <c r="AO4140" t="str">
        <f>VLOOKUP(BD_PONDERACIONES[[#This Row],[Comuna]],Tabla3[#All],2,0)</f>
        <v>Florida</v>
      </c>
    </row>
    <row r="4141" spans="1:41" x14ac:dyDescent="0.35">
      <c r="A4141" t="s">
        <v>19831</v>
      </c>
      <c r="B4141" t="s">
        <v>19832</v>
      </c>
      <c r="C4141" t="s">
        <v>19833</v>
      </c>
      <c r="D4141" s="5">
        <v>44897</v>
      </c>
      <c r="E4141" s="5">
        <v>44715</v>
      </c>
      <c r="F4141" t="s">
        <v>753</v>
      </c>
      <c r="G4141" t="s">
        <v>19834</v>
      </c>
      <c r="H4141" t="s">
        <v>3783</v>
      </c>
      <c r="J4141" t="s">
        <v>756</v>
      </c>
      <c r="K4141" t="s">
        <v>756</v>
      </c>
      <c r="L4141" t="s">
        <v>757</v>
      </c>
      <c r="M4141" t="s">
        <v>757</v>
      </c>
      <c r="N4141" t="s">
        <v>756</v>
      </c>
      <c r="O4141" t="s">
        <v>756</v>
      </c>
      <c r="P4141" t="s">
        <v>758</v>
      </c>
      <c r="Q4141" t="s">
        <v>759</v>
      </c>
      <c r="R4141" t="s">
        <v>759</v>
      </c>
      <c r="S4141" t="s">
        <v>757</v>
      </c>
      <c r="T4141" t="s">
        <v>757</v>
      </c>
      <c r="U4141" t="s">
        <v>757</v>
      </c>
      <c r="V4141" t="s">
        <v>756</v>
      </c>
      <c r="W4141" t="s">
        <v>756</v>
      </c>
      <c r="X4141" t="s">
        <v>19835</v>
      </c>
      <c r="Y4141" t="str">
        <f t="shared" si="910"/>
        <v>junio</v>
      </c>
      <c r="Z4141">
        <f>YEAR(BD_PONDERACIONES[[#This Row],[Fecha Ejecución del Ticket]])</f>
        <v>2022</v>
      </c>
      <c r="AA4141" t="str">
        <f t="shared" si="898"/>
        <v>diciembre</v>
      </c>
      <c r="AB4141">
        <f>YEAR(BD_PONDERACIONES[[#This Row],[Fecha de Inspección]])</f>
        <v>2022</v>
      </c>
      <c r="AC4141">
        <f t="shared" si="899"/>
        <v>0.5</v>
      </c>
      <c r="AD4141">
        <f t="shared" si="900"/>
        <v>0.5</v>
      </c>
      <c r="AE4141">
        <f t="shared" si="901"/>
        <v>0.5</v>
      </c>
      <c r="AF4141">
        <f t="shared" si="902"/>
        <v>0.5</v>
      </c>
      <c r="AG4141">
        <f t="shared" si="903"/>
        <v>0.5</v>
      </c>
      <c r="AH4141">
        <f t="shared" si="904"/>
        <v>0.5</v>
      </c>
      <c r="AI4141">
        <f t="shared" si="905"/>
        <v>0.25</v>
      </c>
      <c r="AJ4141">
        <f t="shared" si="906"/>
        <v>0.25</v>
      </c>
      <c r="AK4141">
        <f t="shared" si="907"/>
        <v>0.5</v>
      </c>
      <c r="AL4141">
        <f t="shared" si="908"/>
        <v>0.5</v>
      </c>
      <c r="AM4141">
        <f t="shared" si="909"/>
        <v>0.5</v>
      </c>
      <c r="AN4141" s="6">
        <f t="shared" si="911"/>
        <v>1</v>
      </c>
      <c r="AO4141" t="str">
        <f>VLOOKUP(BD_PONDERACIONES[[#This Row],[Comuna]],Tabla3[#All],2,0)</f>
        <v>Florida</v>
      </c>
    </row>
    <row r="4142" spans="1:41" x14ac:dyDescent="0.35">
      <c r="A4142" t="s">
        <v>19836</v>
      </c>
      <c r="B4142" t="s">
        <v>19837</v>
      </c>
      <c r="C4142" t="s">
        <v>19838</v>
      </c>
      <c r="D4142" s="5">
        <v>44897</v>
      </c>
      <c r="E4142" s="5">
        <v>44856</v>
      </c>
      <c r="F4142" t="s">
        <v>763</v>
      </c>
      <c r="G4142" t="s">
        <v>19839</v>
      </c>
      <c r="H4142" t="s">
        <v>2860</v>
      </c>
      <c r="J4142" t="s">
        <v>756</v>
      </c>
      <c r="K4142" t="s">
        <v>756</v>
      </c>
      <c r="L4142" t="s">
        <v>757</v>
      </c>
      <c r="M4142" t="s">
        <v>757</v>
      </c>
      <c r="N4142" t="s">
        <v>756</v>
      </c>
      <c r="O4142" t="s">
        <v>756</v>
      </c>
      <c r="P4142" t="s">
        <v>765</v>
      </c>
      <c r="Q4142" t="s">
        <v>759</v>
      </c>
      <c r="R4142" t="s">
        <v>759</v>
      </c>
      <c r="S4142" t="s">
        <v>757</v>
      </c>
      <c r="T4142" t="s">
        <v>757</v>
      </c>
      <c r="U4142" t="s">
        <v>757</v>
      </c>
      <c r="V4142" t="s">
        <v>756</v>
      </c>
      <c r="W4142" t="s">
        <v>756</v>
      </c>
      <c r="X4142" t="s">
        <v>19840</v>
      </c>
      <c r="Y4142" t="str">
        <f t="shared" si="910"/>
        <v>octubre</v>
      </c>
      <c r="Z4142">
        <f>YEAR(BD_PONDERACIONES[[#This Row],[Fecha Ejecución del Ticket]])</f>
        <v>2022</v>
      </c>
      <c r="AA4142" t="str">
        <f t="shared" si="898"/>
        <v>diciembre</v>
      </c>
      <c r="AB4142">
        <f>YEAR(BD_PONDERACIONES[[#This Row],[Fecha de Inspección]])</f>
        <v>2022</v>
      </c>
      <c r="AC4142">
        <f t="shared" si="899"/>
        <v>0.5</v>
      </c>
      <c r="AD4142">
        <f t="shared" si="900"/>
        <v>0.5</v>
      </c>
      <c r="AE4142">
        <f t="shared" si="901"/>
        <v>0.5</v>
      </c>
      <c r="AF4142">
        <f t="shared" si="902"/>
        <v>0.5</v>
      </c>
      <c r="AG4142">
        <f t="shared" si="903"/>
        <v>0.5</v>
      </c>
      <c r="AH4142">
        <f t="shared" si="904"/>
        <v>0.5</v>
      </c>
      <c r="AI4142">
        <f t="shared" si="905"/>
        <v>0.25</v>
      </c>
      <c r="AJ4142">
        <f t="shared" si="906"/>
        <v>0.25</v>
      </c>
      <c r="AK4142">
        <f t="shared" si="907"/>
        <v>0.5</v>
      </c>
      <c r="AL4142">
        <f t="shared" si="908"/>
        <v>0.5</v>
      </c>
      <c r="AM4142">
        <f t="shared" si="909"/>
        <v>0.5</v>
      </c>
      <c r="AN4142" s="6">
        <f t="shared" si="911"/>
        <v>1</v>
      </c>
      <c r="AO4142" t="str">
        <f>VLOOKUP(BD_PONDERACIONES[[#This Row],[Comuna]],Tabla3[#All],2,0)</f>
        <v>Cordillera</v>
      </c>
    </row>
    <row r="4143" spans="1:41" x14ac:dyDescent="0.35">
      <c r="A4143" t="s">
        <v>19841</v>
      </c>
      <c r="B4143" t="s">
        <v>19842</v>
      </c>
      <c r="C4143" t="s">
        <v>19843</v>
      </c>
      <c r="D4143" s="5">
        <v>44897</v>
      </c>
      <c r="E4143" s="5">
        <v>44718</v>
      </c>
      <c r="F4143" t="s">
        <v>753</v>
      </c>
      <c r="G4143" t="s">
        <v>19844</v>
      </c>
      <c r="H4143" t="s">
        <v>3783</v>
      </c>
      <c r="J4143" t="s">
        <v>756</v>
      </c>
      <c r="K4143" t="s">
        <v>756</v>
      </c>
      <c r="L4143" t="s">
        <v>757</v>
      </c>
      <c r="M4143" t="s">
        <v>757</v>
      </c>
      <c r="N4143" t="s">
        <v>756</v>
      </c>
      <c r="O4143" t="s">
        <v>756</v>
      </c>
      <c r="P4143" t="s">
        <v>758</v>
      </c>
      <c r="Q4143" t="s">
        <v>759</v>
      </c>
      <c r="R4143" t="s">
        <v>759</v>
      </c>
      <c r="S4143" t="s">
        <v>757</v>
      </c>
      <c r="T4143" t="s">
        <v>757</v>
      </c>
      <c r="U4143" t="s">
        <v>757</v>
      </c>
      <c r="V4143" t="s">
        <v>756</v>
      </c>
      <c r="W4143" t="s">
        <v>756</v>
      </c>
      <c r="X4143" t="s">
        <v>19845</v>
      </c>
      <c r="Y4143" t="str">
        <f t="shared" si="910"/>
        <v>junio</v>
      </c>
      <c r="Z4143">
        <f>YEAR(BD_PONDERACIONES[[#This Row],[Fecha Ejecución del Ticket]])</f>
        <v>2022</v>
      </c>
      <c r="AA4143" t="str">
        <f t="shared" si="898"/>
        <v>diciembre</v>
      </c>
      <c r="AB4143">
        <f>YEAR(BD_PONDERACIONES[[#This Row],[Fecha de Inspección]])</f>
        <v>2022</v>
      </c>
      <c r="AC4143">
        <f t="shared" si="899"/>
        <v>0.5</v>
      </c>
      <c r="AD4143">
        <f t="shared" si="900"/>
        <v>0.5</v>
      </c>
      <c r="AE4143">
        <f t="shared" si="901"/>
        <v>0.5</v>
      </c>
      <c r="AF4143">
        <f t="shared" si="902"/>
        <v>0.5</v>
      </c>
      <c r="AG4143">
        <f t="shared" si="903"/>
        <v>0.5</v>
      </c>
      <c r="AH4143">
        <f t="shared" si="904"/>
        <v>0.5</v>
      </c>
      <c r="AI4143">
        <f t="shared" si="905"/>
        <v>0.25</v>
      </c>
      <c r="AJ4143">
        <f t="shared" si="906"/>
        <v>0.25</v>
      </c>
      <c r="AK4143">
        <f t="shared" si="907"/>
        <v>0.5</v>
      </c>
      <c r="AL4143">
        <f t="shared" si="908"/>
        <v>0.5</v>
      </c>
      <c r="AM4143">
        <f t="shared" si="909"/>
        <v>0.5</v>
      </c>
      <c r="AN4143" s="6">
        <f t="shared" si="911"/>
        <v>1</v>
      </c>
      <c r="AO4143" t="str">
        <f>VLOOKUP(BD_PONDERACIONES[[#This Row],[Comuna]],Tabla3[#All],2,0)</f>
        <v>Florida</v>
      </c>
    </row>
    <row r="4144" spans="1:41" x14ac:dyDescent="0.35">
      <c r="A4144" t="s">
        <v>19846</v>
      </c>
      <c r="B4144" t="s">
        <v>19847</v>
      </c>
      <c r="C4144" t="s">
        <v>19848</v>
      </c>
      <c r="D4144" s="5">
        <v>44897</v>
      </c>
      <c r="E4144" s="5">
        <v>44719</v>
      </c>
      <c r="F4144" t="s">
        <v>753</v>
      </c>
      <c r="G4144" t="s">
        <v>19849</v>
      </c>
      <c r="H4144" t="s">
        <v>3783</v>
      </c>
      <c r="J4144" t="s">
        <v>756</v>
      </c>
      <c r="K4144" t="s">
        <v>756</v>
      </c>
      <c r="L4144" t="s">
        <v>757</v>
      </c>
      <c r="M4144" t="s">
        <v>757</v>
      </c>
      <c r="N4144" t="s">
        <v>756</v>
      </c>
      <c r="O4144" t="s">
        <v>756</v>
      </c>
      <c r="P4144" t="s">
        <v>758</v>
      </c>
      <c r="Q4144" t="s">
        <v>759</v>
      </c>
      <c r="R4144" t="s">
        <v>759</v>
      </c>
      <c r="S4144" t="s">
        <v>757</v>
      </c>
      <c r="T4144" t="s">
        <v>757</v>
      </c>
      <c r="U4144" t="s">
        <v>757</v>
      </c>
      <c r="V4144" t="s">
        <v>756</v>
      </c>
      <c r="W4144" t="s">
        <v>756</v>
      </c>
      <c r="X4144" t="s">
        <v>885</v>
      </c>
      <c r="Y4144" t="str">
        <f t="shared" si="910"/>
        <v>junio</v>
      </c>
      <c r="Z4144">
        <f>YEAR(BD_PONDERACIONES[[#This Row],[Fecha Ejecución del Ticket]])</f>
        <v>2022</v>
      </c>
      <c r="AA4144" t="str">
        <f t="shared" si="898"/>
        <v>diciembre</v>
      </c>
      <c r="AB4144">
        <f>YEAR(BD_PONDERACIONES[[#This Row],[Fecha de Inspección]])</f>
        <v>2022</v>
      </c>
      <c r="AC4144">
        <f t="shared" si="899"/>
        <v>0.5</v>
      </c>
      <c r="AD4144">
        <f t="shared" si="900"/>
        <v>0.5</v>
      </c>
      <c r="AE4144">
        <f t="shared" si="901"/>
        <v>0.5</v>
      </c>
      <c r="AF4144">
        <f t="shared" si="902"/>
        <v>0.5</v>
      </c>
      <c r="AG4144">
        <f t="shared" si="903"/>
        <v>0.5</v>
      </c>
      <c r="AH4144">
        <f t="shared" si="904"/>
        <v>0.5</v>
      </c>
      <c r="AI4144">
        <f t="shared" si="905"/>
        <v>0.25</v>
      </c>
      <c r="AJ4144">
        <f t="shared" si="906"/>
        <v>0.25</v>
      </c>
      <c r="AK4144">
        <f t="shared" si="907"/>
        <v>0.5</v>
      </c>
      <c r="AL4144">
        <f t="shared" si="908"/>
        <v>0.5</v>
      </c>
      <c r="AM4144">
        <f t="shared" si="909"/>
        <v>0.5</v>
      </c>
      <c r="AN4144" s="6">
        <f t="shared" si="911"/>
        <v>1</v>
      </c>
      <c r="AO4144" t="str">
        <f>VLOOKUP(BD_PONDERACIONES[[#This Row],[Comuna]],Tabla3[#All],2,0)</f>
        <v>Florida</v>
      </c>
    </row>
    <row r="4145" spans="1:41" x14ac:dyDescent="0.35">
      <c r="A4145" t="s">
        <v>19850</v>
      </c>
      <c r="B4145" t="s">
        <v>19851</v>
      </c>
      <c r="C4145" t="s">
        <v>19852</v>
      </c>
      <c r="D4145" s="5">
        <v>44897</v>
      </c>
      <c r="E4145" s="5">
        <v>44858</v>
      </c>
      <c r="F4145" t="s">
        <v>763</v>
      </c>
      <c r="G4145" t="s">
        <v>19853</v>
      </c>
      <c r="H4145" t="s">
        <v>2860</v>
      </c>
      <c r="J4145" t="s">
        <v>756</v>
      </c>
      <c r="K4145" t="s">
        <v>756</v>
      </c>
      <c r="L4145" t="s">
        <v>757</v>
      </c>
      <c r="M4145" t="s">
        <v>757</v>
      </c>
      <c r="N4145" t="s">
        <v>756</v>
      </c>
      <c r="O4145" t="s">
        <v>756</v>
      </c>
      <c r="P4145" t="s">
        <v>758</v>
      </c>
      <c r="Q4145" t="s">
        <v>759</v>
      </c>
      <c r="R4145" t="s">
        <v>759</v>
      </c>
      <c r="S4145" t="s">
        <v>757</v>
      </c>
      <c r="T4145" t="s">
        <v>757</v>
      </c>
      <c r="U4145" t="s">
        <v>757</v>
      </c>
      <c r="V4145" t="s">
        <v>756</v>
      </c>
      <c r="W4145" t="s">
        <v>756</v>
      </c>
      <c r="X4145" t="s">
        <v>13467</v>
      </c>
      <c r="Y4145" t="str">
        <f t="shared" si="910"/>
        <v>octubre</v>
      </c>
      <c r="Z4145">
        <f>YEAR(BD_PONDERACIONES[[#This Row],[Fecha Ejecución del Ticket]])</f>
        <v>2022</v>
      </c>
      <c r="AA4145" t="str">
        <f t="shared" si="898"/>
        <v>diciembre</v>
      </c>
      <c r="AB4145">
        <f>YEAR(BD_PONDERACIONES[[#This Row],[Fecha de Inspección]])</f>
        <v>2022</v>
      </c>
      <c r="AC4145">
        <f t="shared" si="899"/>
        <v>0.5</v>
      </c>
      <c r="AD4145">
        <f t="shared" si="900"/>
        <v>0.5</v>
      </c>
      <c r="AE4145">
        <f t="shared" si="901"/>
        <v>0.5</v>
      </c>
      <c r="AF4145">
        <f t="shared" si="902"/>
        <v>0.5</v>
      </c>
      <c r="AG4145">
        <f t="shared" si="903"/>
        <v>0.5</v>
      </c>
      <c r="AH4145">
        <f t="shared" si="904"/>
        <v>0.5</v>
      </c>
      <c r="AI4145">
        <f t="shared" si="905"/>
        <v>0.25</v>
      </c>
      <c r="AJ4145">
        <f t="shared" si="906"/>
        <v>0.25</v>
      </c>
      <c r="AK4145">
        <f t="shared" si="907"/>
        <v>0.5</v>
      </c>
      <c r="AL4145">
        <f t="shared" si="908"/>
        <v>0.5</v>
      </c>
      <c r="AM4145">
        <f t="shared" si="909"/>
        <v>0.5</v>
      </c>
      <c r="AN4145" s="6">
        <f t="shared" si="911"/>
        <v>1</v>
      </c>
      <c r="AO4145" t="str">
        <f>VLOOKUP(BD_PONDERACIONES[[#This Row],[Comuna]],Tabla3[#All],2,0)</f>
        <v>Cordillera</v>
      </c>
    </row>
    <row r="4146" spans="1:41" x14ac:dyDescent="0.35">
      <c r="A4146" t="s">
        <v>19854</v>
      </c>
      <c r="B4146" t="s">
        <v>19855</v>
      </c>
      <c r="C4146" t="s">
        <v>19856</v>
      </c>
      <c r="D4146" s="5">
        <v>44897</v>
      </c>
      <c r="E4146" s="5">
        <v>44848</v>
      </c>
      <c r="F4146" t="s">
        <v>763</v>
      </c>
      <c r="G4146" t="s">
        <v>19857</v>
      </c>
      <c r="H4146" t="s">
        <v>2860</v>
      </c>
      <c r="J4146" t="s">
        <v>756</v>
      </c>
      <c r="K4146" t="s">
        <v>756</v>
      </c>
      <c r="L4146" t="s">
        <v>757</v>
      </c>
      <c r="M4146" t="s">
        <v>757</v>
      </c>
      <c r="N4146" t="s">
        <v>756</v>
      </c>
      <c r="O4146" t="s">
        <v>756</v>
      </c>
      <c r="P4146" t="s">
        <v>758</v>
      </c>
      <c r="Q4146" t="s">
        <v>759</v>
      </c>
      <c r="R4146" t="s">
        <v>759</v>
      </c>
      <c r="S4146" t="s">
        <v>757</v>
      </c>
      <c r="T4146" t="s">
        <v>757</v>
      </c>
      <c r="U4146" t="s">
        <v>757</v>
      </c>
      <c r="V4146" t="s">
        <v>756</v>
      </c>
      <c r="W4146" t="s">
        <v>756</v>
      </c>
      <c r="X4146" t="s">
        <v>19858</v>
      </c>
      <c r="Y4146" t="str">
        <f t="shared" si="910"/>
        <v>octubre</v>
      </c>
      <c r="Z4146">
        <f>YEAR(BD_PONDERACIONES[[#This Row],[Fecha Ejecución del Ticket]])</f>
        <v>2022</v>
      </c>
      <c r="AA4146" t="str">
        <f t="shared" si="898"/>
        <v>diciembre</v>
      </c>
      <c r="AB4146">
        <f>YEAR(BD_PONDERACIONES[[#This Row],[Fecha de Inspección]])</f>
        <v>2022</v>
      </c>
      <c r="AC4146">
        <f t="shared" si="899"/>
        <v>0.5</v>
      </c>
      <c r="AD4146">
        <f t="shared" si="900"/>
        <v>0.5</v>
      </c>
      <c r="AE4146">
        <f t="shared" si="901"/>
        <v>0.5</v>
      </c>
      <c r="AF4146">
        <f t="shared" si="902"/>
        <v>0.5</v>
      </c>
      <c r="AG4146">
        <f t="shared" si="903"/>
        <v>0.5</v>
      </c>
      <c r="AH4146">
        <f t="shared" si="904"/>
        <v>0.5</v>
      </c>
      <c r="AI4146">
        <f t="shared" si="905"/>
        <v>0.25</v>
      </c>
      <c r="AJ4146">
        <f t="shared" si="906"/>
        <v>0.25</v>
      </c>
      <c r="AK4146">
        <f t="shared" si="907"/>
        <v>0.5</v>
      </c>
      <c r="AL4146">
        <f t="shared" si="908"/>
        <v>0.5</v>
      </c>
      <c r="AM4146">
        <f t="shared" si="909"/>
        <v>0.5</v>
      </c>
      <c r="AN4146" s="6">
        <f t="shared" si="911"/>
        <v>1</v>
      </c>
      <c r="AO4146" t="str">
        <f>VLOOKUP(BD_PONDERACIONES[[#This Row],[Comuna]],Tabla3[#All],2,0)</f>
        <v>Cordillera</v>
      </c>
    </row>
    <row r="4147" spans="1:41" x14ac:dyDescent="0.35">
      <c r="A4147" t="s">
        <v>19859</v>
      </c>
      <c r="B4147" t="s">
        <v>19860</v>
      </c>
      <c r="C4147" t="s">
        <v>19861</v>
      </c>
      <c r="D4147" s="5">
        <v>44897</v>
      </c>
      <c r="E4147" s="5">
        <v>44847</v>
      </c>
      <c r="F4147" t="s">
        <v>763</v>
      </c>
      <c r="G4147" t="s">
        <v>19862</v>
      </c>
      <c r="H4147" t="s">
        <v>2860</v>
      </c>
      <c r="J4147" t="s">
        <v>756</v>
      </c>
      <c r="K4147" t="s">
        <v>756</v>
      </c>
      <c r="L4147" t="s">
        <v>757</v>
      </c>
      <c r="M4147" t="s">
        <v>757</v>
      </c>
      <c r="N4147" t="s">
        <v>756</v>
      </c>
      <c r="O4147" t="s">
        <v>756</v>
      </c>
      <c r="P4147" t="s">
        <v>758</v>
      </c>
      <c r="Q4147" t="s">
        <v>759</v>
      </c>
      <c r="R4147" t="s">
        <v>759</v>
      </c>
      <c r="S4147" t="s">
        <v>757</v>
      </c>
      <c r="T4147" t="s">
        <v>757</v>
      </c>
      <c r="U4147" t="s">
        <v>757</v>
      </c>
      <c r="V4147" t="s">
        <v>756</v>
      </c>
      <c r="W4147" t="s">
        <v>756</v>
      </c>
      <c r="X4147" t="s">
        <v>19863</v>
      </c>
      <c r="Y4147" t="str">
        <f t="shared" si="910"/>
        <v>octubre</v>
      </c>
      <c r="Z4147">
        <f>YEAR(BD_PONDERACIONES[[#This Row],[Fecha Ejecución del Ticket]])</f>
        <v>2022</v>
      </c>
      <c r="AA4147" t="str">
        <f t="shared" si="898"/>
        <v>diciembre</v>
      </c>
      <c r="AB4147">
        <f>YEAR(BD_PONDERACIONES[[#This Row],[Fecha de Inspección]])</f>
        <v>2022</v>
      </c>
      <c r="AC4147">
        <f t="shared" si="899"/>
        <v>0.5</v>
      </c>
      <c r="AD4147">
        <f t="shared" si="900"/>
        <v>0.5</v>
      </c>
      <c r="AE4147">
        <f t="shared" si="901"/>
        <v>0.5</v>
      </c>
      <c r="AF4147">
        <f t="shared" si="902"/>
        <v>0.5</v>
      </c>
      <c r="AG4147">
        <f t="shared" si="903"/>
        <v>0.5</v>
      </c>
      <c r="AH4147">
        <f t="shared" si="904"/>
        <v>0.5</v>
      </c>
      <c r="AI4147">
        <f t="shared" si="905"/>
        <v>0.25</v>
      </c>
      <c r="AJ4147">
        <f t="shared" si="906"/>
        <v>0.25</v>
      </c>
      <c r="AK4147">
        <f t="shared" si="907"/>
        <v>0.5</v>
      </c>
      <c r="AL4147">
        <f t="shared" si="908"/>
        <v>0.5</v>
      </c>
      <c r="AM4147">
        <f t="shared" si="909"/>
        <v>0.5</v>
      </c>
      <c r="AN4147" s="6">
        <f t="shared" si="911"/>
        <v>1</v>
      </c>
      <c r="AO4147" t="str">
        <f>VLOOKUP(BD_PONDERACIONES[[#This Row],[Comuna]],Tabla3[#All],2,0)</f>
        <v>Cordillera</v>
      </c>
    </row>
    <row r="4148" spans="1:41" x14ac:dyDescent="0.35">
      <c r="A4148" t="s">
        <v>19864</v>
      </c>
      <c r="B4148" t="s">
        <v>19865</v>
      </c>
      <c r="C4148" t="s">
        <v>19866</v>
      </c>
      <c r="D4148" s="5">
        <v>44897</v>
      </c>
      <c r="E4148" s="5">
        <v>44864</v>
      </c>
      <c r="F4148" t="s">
        <v>763</v>
      </c>
      <c r="G4148" t="s">
        <v>19867</v>
      </c>
      <c r="H4148" t="s">
        <v>2860</v>
      </c>
      <c r="J4148" t="s">
        <v>756</v>
      </c>
      <c r="K4148" t="s">
        <v>756</v>
      </c>
      <c r="L4148" t="s">
        <v>757</v>
      </c>
      <c r="M4148" t="s">
        <v>757</v>
      </c>
      <c r="N4148" t="s">
        <v>756</v>
      </c>
      <c r="O4148" t="s">
        <v>756</v>
      </c>
      <c r="P4148" t="s">
        <v>758</v>
      </c>
      <c r="Q4148" t="s">
        <v>759</v>
      </c>
      <c r="R4148" t="s">
        <v>759</v>
      </c>
      <c r="S4148" t="s">
        <v>757</v>
      </c>
      <c r="T4148" t="s">
        <v>757</v>
      </c>
      <c r="U4148" t="s">
        <v>757</v>
      </c>
      <c r="V4148" t="s">
        <v>773</v>
      </c>
      <c r="W4148" t="s">
        <v>773</v>
      </c>
      <c r="X4148" t="s">
        <v>19868</v>
      </c>
      <c r="Y4148" t="str">
        <f t="shared" si="910"/>
        <v>octubre</v>
      </c>
      <c r="Z4148">
        <f>YEAR(BD_PONDERACIONES[[#This Row],[Fecha Ejecución del Ticket]])</f>
        <v>2022</v>
      </c>
      <c r="AA4148" t="str">
        <f t="shared" si="898"/>
        <v>diciembre</v>
      </c>
      <c r="AB4148">
        <f>YEAR(BD_PONDERACIONES[[#This Row],[Fecha de Inspección]])</f>
        <v>2022</v>
      </c>
      <c r="AC4148">
        <f t="shared" si="899"/>
        <v>0.5</v>
      </c>
      <c r="AD4148">
        <f t="shared" si="900"/>
        <v>0.5</v>
      </c>
      <c r="AE4148">
        <f t="shared" si="901"/>
        <v>0.5</v>
      </c>
      <c r="AF4148">
        <f t="shared" si="902"/>
        <v>0.5</v>
      </c>
      <c r="AG4148">
        <f t="shared" si="903"/>
        <v>0.5</v>
      </c>
      <c r="AH4148">
        <f t="shared" si="904"/>
        <v>0.5</v>
      </c>
      <c r="AI4148">
        <f t="shared" si="905"/>
        <v>0.25</v>
      </c>
      <c r="AJ4148">
        <f t="shared" si="906"/>
        <v>0.25</v>
      </c>
      <c r="AK4148">
        <f t="shared" si="907"/>
        <v>0.5</v>
      </c>
      <c r="AL4148">
        <f t="shared" si="908"/>
        <v>0</v>
      </c>
      <c r="AM4148">
        <f t="shared" si="909"/>
        <v>0</v>
      </c>
      <c r="AN4148" s="6">
        <f t="shared" si="911"/>
        <v>0.8</v>
      </c>
      <c r="AO4148" t="str">
        <f>VLOOKUP(BD_PONDERACIONES[[#This Row],[Comuna]],Tabla3[#All],2,0)</f>
        <v>Cordillera</v>
      </c>
    </row>
    <row r="4149" spans="1:41" x14ac:dyDescent="0.35">
      <c r="A4149" t="s">
        <v>19869</v>
      </c>
      <c r="B4149" t="s">
        <v>19870</v>
      </c>
      <c r="C4149" t="s">
        <v>19871</v>
      </c>
      <c r="D4149" s="5">
        <v>44897</v>
      </c>
      <c r="E4149" s="5">
        <v>44851</v>
      </c>
      <c r="F4149" t="s">
        <v>763</v>
      </c>
      <c r="G4149" t="s">
        <v>19872</v>
      </c>
      <c r="H4149" t="s">
        <v>2860</v>
      </c>
      <c r="J4149" t="s">
        <v>756</v>
      </c>
      <c r="K4149" t="s">
        <v>756</v>
      </c>
      <c r="L4149" t="s">
        <v>757</v>
      </c>
      <c r="M4149" t="s">
        <v>757</v>
      </c>
      <c r="N4149" t="s">
        <v>756</v>
      </c>
      <c r="O4149" t="s">
        <v>756</v>
      </c>
      <c r="P4149" t="s">
        <v>758</v>
      </c>
      <c r="Q4149" t="s">
        <v>759</v>
      </c>
      <c r="R4149" t="s">
        <v>759</v>
      </c>
      <c r="S4149" t="s">
        <v>757</v>
      </c>
      <c r="T4149" t="s">
        <v>757</v>
      </c>
      <c r="U4149" t="s">
        <v>757</v>
      </c>
      <c r="V4149" t="s">
        <v>756</v>
      </c>
      <c r="W4149" t="s">
        <v>756</v>
      </c>
      <c r="X4149" t="s">
        <v>17947</v>
      </c>
      <c r="Y4149" t="str">
        <f t="shared" si="910"/>
        <v>octubre</v>
      </c>
      <c r="Z4149">
        <f>YEAR(BD_PONDERACIONES[[#This Row],[Fecha Ejecución del Ticket]])</f>
        <v>2022</v>
      </c>
      <c r="AA4149" t="str">
        <f t="shared" si="898"/>
        <v>diciembre</v>
      </c>
      <c r="AB4149">
        <f>YEAR(BD_PONDERACIONES[[#This Row],[Fecha de Inspección]])</f>
        <v>2022</v>
      </c>
      <c r="AC4149">
        <f t="shared" si="899"/>
        <v>0.5</v>
      </c>
      <c r="AD4149">
        <f t="shared" si="900"/>
        <v>0.5</v>
      </c>
      <c r="AE4149">
        <f t="shared" si="901"/>
        <v>0.5</v>
      </c>
      <c r="AF4149">
        <f t="shared" si="902"/>
        <v>0.5</v>
      </c>
      <c r="AG4149">
        <f t="shared" si="903"/>
        <v>0.5</v>
      </c>
      <c r="AH4149">
        <f t="shared" si="904"/>
        <v>0.5</v>
      </c>
      <c r="AI4149">
        <f t="shared" si="905"/>
        <v>0.25</v>
      </c>
      <c r="AJ4149">
        <f t="shared" si="906"/>
        <v>0.25</v>
      </c>
      <c r="AK4149">
        <f t="shared" si="907"/>
        <v>0.5</v>
      </c>
      <c r="AL4149">
        <f t="shared" si="908"/>
        <v>0.5</v>
      </c>
      <c r="AM4149">
        <f t="shared" si="909"/>
        <v>0.5</v>
      </c>
      <c r="AN4149" s="6">
        <f t="shared" si="911"/>
        <v>1</v>
      </c>
      <c r="AO4149" t="str">
        <f>VLOOKUP(BD_PONDERACIONES[[#This Row],[Comuna]],Tabla3[#All],2,0)</f>
        <v>Cordillera</v>
      </c>
    </row>
    <row r="4150" spans="1:41" x14ac:dyDescent="0.35">
      <c r="A4150" t="s">
        <v>19873</v>
      </c>
      <c r="B4150" t="s">
        <v>19874</v>
      </c>
      <c r="C4150" t="s">
        <v>19875</v>
      </c>
      <c r="D4150" s="5">
        <v>44897</v>
      </c>
      <c r="E4150" s="5">
        <v>44864</v>
      </c>
      <c r="F4150" t="s">
        <v>763</v>
      </c>
      <c r="G4150" t="s">
        <v>19876</v>
      </c>
      <c r="H4150" t="s">
        <v>2860</v>
      </c>
      <c r="J4150" t="s">
        <v>756</v>
      </c>
      <c r="K4150" t="s">
        <v>756</v>
      </c>
      <c r="L4150" t="s">
        <v>757</v>
      </c>
      <c r="M4150" t="s">
        <v>757</v>
      </c>
      <c r="N4150" t="s">
        <v>756</v>
      </c>
      <c r="O4150" t="s">
        <v>756</v>
      </c>
      <c r="P4150" t="s">
        <v>758</v>
      </c>
      <c r="Q4150" t="s">
        <v>759</v>
      </c>
      <c r="R4150" t="s">
        <v>759</v>
      </c>
      <c r="S4150" t="s">
        <v>757</v>
      </c>
      <c r="T4150" t="s">
        <v>757</v>
      </c>
      <c r="U4150" t="s">
        <v>757</v>
      </c>
      <c r="V4150" t="s">
        <v>756</v>
      </c>
      <c r="W4150" t="s">
        <v>768</v>
      </c>
      <c r="X4150" t="s">
        <v>11786</v>
      </c>
      <c r="Y4150" t="str">
        <f t="shared" si="910"/>
        <v>octubre</v>
      </c>
      <c r="Z4150">
        <f>YEAR(BD_PONDERACIONES[[#This Row],[Fecha Ejecución del Ticket]])</f>
        <v>2022</v>
      </c>
      <c r="AA4150" t="str">
        <f t="shared" si="898"/>
        <v>diciembre</v>
      </c>
      <c r="AB4150">
        <f>YEAR(BD_PONDERACIONES[[#This Row],[Fecha de Inspección]])</f>
        <v>2022</v>
      </c>
      <c r="AC4150">
        <f t="shared" si="899"/>
        <v>0.5</v>
      </c>
      <c r="AD4150">
        <f t="shared" si="900"/>
        <v>0.5</v>
      </c>
      <c r="AE4150">
        <f t="shared" si="901"/>
        <v>0.5</v>
      </c>
      <c r="AF4150">
        <f t="shared" si="902"/>
        <v>0.5</v>
      </c>
      <c r="AG4150">
        <f t="shared" si="903"/>
        <v>0.5</v>
      </c>
      <c r="AH4150">
        <f t="shared" si="904"/>
        <v>0.5</v>
      </c>
      <c r="AI4150">
        <f t="shared" si="905"/>
        <v>0.25</v>
      </c>
      <c r="AJ4150">
        <f t="shared" si="906"/>
        <v>0.25</v>
      </c>
      <c r="AK4150">
        <f t="shared" si="907"/>
        <v>0.5</v>
      </c>
      <c r="AL4150">
        <f t="shared" si="908"/>
        <v>0.5</v>
      </c>
      <c r="AM4150">
        <f t="shared" si="909"/>
        <v>0.17499999999999999</v>
      </c>
      <c r="AN4150" s="6">
        <f t="shared" si="911"/>
        <v>0.93500000000000005</v>
      </c>
      <c r="AO4150" t="str">
        <f>VLOOKUP(BD_PONDERACIONES[[#This Row],[Comuna]],Tabla3[#All],2,0)</f>
        <v>Cordillera</v>
      </c>
    </row>
    <row r="4151" spans="1:41" x14ac:dyDescent="0.35">
      <c r="A4151" t="s">
        <v>19877</v>
      </c>
      <c r="B4151" t="s">
        <v>19878</v>
      </c>
      <c r="C4151" t="s">
        <v>19879</v>
      </c>
      <c r="D4151" s="5">
        <v>44897</v>
      </c>
      <c r="E4151" s="5">
        <v>44860</v>
      </c>
      <c r="F4151" t="s">
        <v>763</v>
      </c>
      <c r="G4151" t="s">
        <v>19880</v>
      </c>
      <c r="H4151" t="s">
        <v>2860</v>
      </c>
      <c r="J4151" t="s">
        <v>756</v>
      </c>
      <c r="K4151" t="s">
        <v>756</v>
      </c>
      <c r="L4151" t="s">
        <v>757</v>
      </c>
      <c r="M4151" t="s">
        <v>757</v>
      </c>
      <c r="N4151" t="s">
        <v>756</v>
      </c>
      <c r="O4151" t="s">
        <v>756</v>
      </c>
      <c r="P4151" t="s">
        <v>758</v>
      </c>
      <c r="Q4151" t="s">
        <v>759</v>
      </c>
      <c r="R4151" t="s">
        <v>759</v>
      </c>
      <c r="S4151" t="s">
        <v>757</v>
      </c>
      <c r="T4151" t="s">
        <v>757</v>
      </c>
      <c r="U4151" t="s">
        <v>757</v>
      </c>
      <c r="V4151" t="s">
        <v>773</v>
      </c>
      <c r="W4151" t="s">
        <v>773</v>
      </c>
      <c r="X4151" t="s">
        <v>19881</v>
      </c>
      <c r="Y4151" t="str">
        <f t="shared" si="910"/>
        <v>octubre</v>
      </c>
      <c r="Z4151">
        <f>YEAR(BD_PONDERACIONES[[#This Row],[Fecha Ejecución del Ticket]])</f>
        <v>2022</v>
      </c>
      <c r="AA4151" t="str">
        <f t="shared" si="898"/>
        <v>diciembre</v>
      </c>
      <c r="AB4151">
        <f>YEAR(BD_PONDERACIONES[[#This Row],[Fecha de Inspección]])</f>
        <v>2022</v>
      </c>
      <c r="AC4151">
        <f t="shared" si="899"/>
        <v>0.5</v>
      </c>
      <c r="AD4151">
        <f t="shared" si="900"/>
        <v>0.5</v>
      </c>
      <c r="AE4151">
        <f t="shared" si="901"/>
        <v>0.5</v>
      </c>
      <c r="AF4151">
        <f t="shared" si="902"/>
        <v>0.5</v>
      </c>
      <c r="AG4151">
        <f t="shared" si="903"/>
        <v>0.5</v>
      </c>
      <c r="AH4151">
        <f t="shared" si="904"/>
        <v>0.5</v>
      </c>
      <c r="AI4151">
        <f t="shared" si="905"/>
        <v>0.25</v>
      </c>
      <c r="AJ4151">
        <f t="shared" si="906"/>
        <v>0.25</v>
      </c>
      <c r="AK4151">
        <f t="shared" si="907"/>
        <v>0.5</v>
      </c>
      <c r="AL4151">
        <f t="shared" si="908"/>
        <v>0</v>
      </c>
      <c r="AM4151">
        <f t="shared" si="909"/>
        <v>0</v>
      </c>
      <c r="AN4151" s="6">
        <f t="shared" si="911"/>
        <v>0.8</v>
      </c>
      <c r="AO4151" t="str">
        <f>VLOOKUP(BD_PONDERACIONES[[#This Row],[Comuna]],Tabla3[#All],2,0)</f>
        <v>Cordillera</v>
      </c>
    </row>
    <row r="4152" spans="1:41" x14ac:dyDescent="0.35">
      <c r="A4152" t="s">
        <v>19882</v>
      </c>
      <c r="B4152" t="s">
        <v>19883</v>
      </c>
      <c r="C4152" t="s">
        <v>19884</v>
      </c>
      <c r="D4152" s="5">
        <v>44900</v>
      </c>
      <c r="E4152" s="5">
        <v>44847</v>
      </c>
      <c r="F4152" t="s">
        <v>763</v>
      </c>
      <c r="G4152" t="s">
        <v>19885</v>
      </c>
      <c r="H4152" t="s">
        <v>3456</v>
      </c>
      <c r="J4152" t="s">
        <v>756</v>
      </c>
      <c r="K4152" t="s">
        <v>756</v>
      </c>
      <c r="L4152" t="s">
        <v>757</v>
      </c>
      <c r="M4152" t="s">
        <v>757</v>
      </c>
      <c r="N4152" t="s">
        <v>756</v>
      </c>
      <c r="O4152" t="s">
        <v>756</v>
      </c>
      <c r="P4152" t="s">
        <v>758</v>
      </c>
      <c r="Q4152" t="s">
        <v>759</v>
      </c>
      <c r="R4152" t="s">
        <v>759</v>
      </c>
      <c r="S4152" t="s">
        <v>757</v>
      </c>
      <c r="T4152" t="s">
        <v>757</v>
      </c>
      <c r="U4152" t="s">
        <v>757</v>
      </c>
      <c r="V4152" t="s">
        <v>773</v>
      </c>
      <c r="W4152" t="s">
        <v>773</v>
      </c>
      <c r="X4152" t="s">
        <v>19886</v>
      </c>
      <c r="Y4152" t="str">
        <f t="shared" si="910"/>
        <v>octubre</v>
      </c>
      <c r="Z4152">
        <f>YEAR(BD_PONDERACIONES[[#This Row],[Fecha Ejecución del Ticket]])</f>
        <v>2022</v>
      </c>
      <c r="AA4152" t="str">
        <f t="shared" si="898"/>
        <v>diciembre</v>
      </c>
      <c r="AB4152">
        <f>YEAR(BD_PONDERACIONES[[#This Row],[Fecha de Inspección]])</f>
        <v>2022</v>
      </c>
      <c r="AC4152">
        <f t="shared" si="899"/>
        <v>0.5</v>
      </c>
      <c r="AD4152">
        <f t="shared" si="900"/>
        <v>0.5</v>
      </c>
      <c r="AE4152">
        <f t="shared" si="901"/>
        <v>0.5</v>
      </c>
      <c r="AF4152">
        <f t="shared" si="902"/>
        <v>0.5</v>
      </c>
      <c r="AG4152">
        <f t="shared" si="903"/>
        <v>0.5</v>
      </c>
      <c r="AH4152">
        <f t="shared" si="904"/>
        <v>0.5</v>
      </c>
      <c r="AI4152">
        <f t="shared" si="905"/>
        <v>0.25</v>
      </c>
      <c r="AJ4152">
        <f t="shared" si="906"/>
        <v>0.25</v>
      </c>
      <c r="AK4152">
        <f t="shared" si="907"/>
        <v>0.5</v>
      </c>
      <c r="AL4152">
        <f t="shared" si="908"/>
        <v>0</v>
      </c>
      <c r="AM4152">
        <f t="shared" si="909"/>
        <v>0</v>
      </c>
      <c r="AN4152" s="6">
        <f t="shared" si="911"/>
        <v>0.8</v>
      </c>
      <c r="AO4152" t="str">
        <f>VLOOKUP(BD_PONDERACIONES[[#This Row],[Comuna]],Tabla3[#All],2,0)</f>
        <v>Cordillera</v>
      </c>
    </row>
    <row r="4153" spans="1:41" x14ac:dyDescent="0.35">
      <c r="A4153" t="s">
        <v>19887</v>
      </c>
      <c r="B4153" t="s">
        <v>19888</v>
      </c>
      <c r="C4153" t="s">
        <v>19889</v>
      </c>
      <c r="D4153" s="5">
        <v>44900</v>
      </c>
      <c r="E4153" s="5">
        <v>44864</v>
      </c>
      <c r="F4153" t="s">
        <v>763</v>
      </c>
      <c r="G4153" t="s">
        <v>19890</v>
      </c>
      <c r="H4153" t="s">
        <v>3456</v>
      </c>
      <c r="J4153" t="s">
        <v>756</v>
      </c>
      <c r="K4153" t="s">
        <v>756</v>
      </c>
      <c r="L4153" t="s">
        <v>757</v>
      </c>
      <c r="M4153" t="s">
        <v>757</v>
      </c>
      <c r="N4153" t="s">
        <v>756</v>
      </c>
      <c r="O4153" t="s">
        <v>756</v>
      </c>
      <c r="P4153" t="s">
        <v>758</v>
      </c>
      <c r="Q4153" t="s">
        <v>759</v>
      </c>
      <c r="R4153" t="s">
        <v>759</v>
      </c>
      <c r="S4153" t="s">
        <v>757</v>
      </c>
      <c r="T4153" t="s">
        <v>757</v>
      </c>
      <c r="U4153" t="s">
        <v>757</v>
      </c>
      <c r="V4153" t="s">
        <v>773</v>
      </c>
      <c r="W4153" t="s">
        <v>773</v>
      </c>
      <c r="X4153" t="s">
        <v>19891</v>
      </c>
      <c r="Y4153" t="str">
        <f t="shared" si="910"/>
        <v>octubre</v>
      </c>
      <c r="Z4153">
        <f>YEAR(BD_PONDERACIONES[[#This Row],[Fecha Ejecución del Ticket]])</f>
        <v>2022</v>
      </c>
      <c r="AA4153" t="str">
        <f t="shared" si="898"/>
        <v>diciembre</v>
      </c>
      <c r="AB4153">
        <f>YEAR(BD_PONDERACIONES[[#This Row],[Fecha de Inspección]])</f>
        <v>2022</v>
      </c>
      <c r="AC4153">
        <f t="shared" si="899"/>
        <v>0.5</v>
      </c>
      <c r="AD4153">
        <f t="shared" si="900"/>
        <v>0.5</v>
      </c>
      <c r="AE4153">
        <f t="shared" si="901"/>
        <v>0.5</v>
      </c>
      <c r="AF4153">
        <f t="shared" si="902"/>
        <v>0.5</v>
      </c>
      <c r="AG4153">
        <f t="shared" si="903"/>
        <v>0.5</v>
      </c>
      <c r="AH4153">
        <f t="shared" si="904"/>
        <v>0.5</v>
      </c>
      <c r="AI4153">
        <f t="shared" si="905"/>
        <v>0.25</v>
      </c>
      <c r="AJ4153">
        <f t="shared" si="906"/>
        <v>0.25</v>
      </c>
      <c r="AK4153">
        <f t="shared" si="907"/>
        <v>0.5</v>
      </c>
      <c r="AL4153">
        <f t="shared" si="908"/>
        <v>0</v>
      </c>
      <c r="AM4153">
        <f t="shared" si="909"/>
        <v>0</v>
      </c>
      <c r="AN4153" s="6">
        <f t="shared" si="911"/>
        <v>0.8</v>
      </c>
      <c r="AO4153" t="str">
        <f>VLOOKUP(BD_PONDERACIONES[[#This Row],[Comuna]],Tabla3[#All],2,0)</f>
        <v>Cordillera</v>
      </c>
    </row>
    <row r="4154" spans="1:41" x14ac:dyDescent="0.35">
      <c r="A4154" t="s">
        <v>19892</v>
      </c>
      <c r="B4154" t="s">
        <v>19893</v>
      </c>
      <c r="C4154" t="s">
        <v>19894</v>
      </c>
      <c r="D4154" s="5">
        <v>44900</v>
      </c>
      <c r="E4154" s="5">
        <v>44853</v>
      </c>
      <c r="F4154" t="s">
        <v>763</v>
      </c>
      <c r="G4154" t="s">
        <v>19895</v>
      </c>
      <c r="H4154" t="s">
        <v>2860</v>
      </c>
      <c r="J4154" t="s">
        <v>756</v>
      </c>
      <c r="K4154" t="s">
        <v>756</v>
      </c>
      <c r="L4154" t="s">
        <v>757</v>
      </c>
      <c r="M4154" t="s">
        <v>757</v>
      </c>
      <c r="N4154" t="s">
        <v>756</v>
      </c>
      <c r="O4154" t="s">
        <v>756</v>
      </c>
      <c r="P4154" t="s">
        <v>758</v>
      </c>
      <c r="Q4154" t="s">
        <v>759</v>
      </c>
      <c r="R4154" t="s">
        <v>759</v>
      </c>
      <c r="S4154" t="s">
        <v>757</v>
      </c>
      <c r="T4154" t="s">
        <v>757</v>
      </c>
      <c r="U4154" t="s">
        <v>757</v>
      </c>
      <c r="V4154" t="s">
        <v>756</v>
      </c>
      <c r="W4154" t="s">
        <v>756</v>
      </c>
      <c r="X4154" t="s">
        <v>19896</v>
      </c>
      <c r="Y4154" t="str">
        <f t="shared" si="910"/>
        <v>octubre</v>
      </c>
      <c r="Z4154">
        <f>YEAR(BD_PONDERACIONES[[#This Row],[Fecha Ejecución del Ticket]])</f>
        <v>2022</v>
      </c>
      <c r="AA4154" t="str">
        <f t="shared" si="898"/>
        <v>diciembre</v>
      </c>
      <c r="AB4154">
        <f>YEAR(BD_PONDERACIONES[[#This Row],[Fecha de Inspección]])</f>
        <v>2022</v>
      </c>
      <c r="AC4154">
        <f t="shared" si="899"/>
        <v>0.5</v>
      </c>
      <c r="AD4154">
        <f t="shared" si="900"/>
        <v>0.5</v>
      </c>
      <c r="AE4154">
        <f t="shared" si="901"/>
        <v>0.5</v>
      </c>
      <c r="AF4154">
        <f t="shared" si="902"/>
        <v>0.5</v>
      </c>
      <c r="AG4154">
        <f t="shared" si="903"/>
        <v>0.5</v>
      </c>
      <c r="AH4154">
        <f t="shared" si="904"/>
        <v>0.5</v>
      </c>
      <c r="AI4154">
        <f t="shared" si="905"/>
        <v>0.25</v>
      </c>
      <c r="AJ4154">
        <f t="shared" si="906"/>
        <v>0.25</v>
      </c>
      <c r="AK4154">
        <f t="shared" si="907"/>
        <v>0.5</v>
      </c>
      <c r="AL4154">
        <f t="shared" si="908"/>
        <v>0.5</v>
      </c>
      <c r="AM4154">
        <f t="shared" si="909"/>
        <v>0.5</v>
      </c>
      <c r="AN4154" s="6">
        <f t="shared" si="911"/>
        <v>1</v>
      </c>
      <c r="AO4154" t="str">
        <f>VLOOKUP(BD_PONDERACIONES[[#This Row],[Comuna]],Tabla3[#All],2,0)</f>
        <v>Cordillera</v>
      </c>
    </row>
    <row r="4155" spans="1:41" x14ac:dyDescent="0.35">
      <c r="A4155" t="s">
        <v>19897</v>
      </c>
      <c r="B4155" t="s">
        <v>19898</v>
      </c>
      <c r="C4155" t="s">
        <v>19899</v>
      </c>
      <c r="D4155" s="5">
        <v>44900</v>
      </c>
      <c r="E4155" s="5">
        <v>44847</v>
      </c>
      <c r="F4155" t="s">
        <v>763</v>
      </c>
      <c r="G4155" t="s">
        <v>19900</v>
      </c>
      <c r="H4155" t="s">
        <v>2860</v>
      </c>
      <c r="J4155" t="s">
        <v>756</v>
      </c>
      <c r="K4155" t="s">
        <v>756</v>
      </c>
      <c r="L4155" t="s">
        <v>757</v>
      </c>
      <c r="M4155" t="s">
        <v>757</v>
      </c>
      <c r="N4155" t="s">
        <v>756</v>
      </c>
      <c r="O4155" t="s">
        <v>756</v>
      </c>
      <c r="P4155" t="s">
        <v>758</v>
      </c>
      <c r="Q4155" t="s">
        <v>759</v>
      </c>
      <c r="R4155" t="s">
        <v>759</v>
      </c>
      <c r="S4155" t="s">
        <v>757</v>
      </c>
      <c r="T4155" t="s">
        <v>757</v>
      </c>
      <c r="U4155" t="s">
        <v>757</v>
      </c>
      <c r="V4155" t="s">
        <v>756</v>
      </c>
      <c r="W4155" t="s">
        <v>756</v>
      </c>
      <c r="X4155" t="s">
        <v>19901</v>
      </c>
      <c r="Y4155" t="str">
        <f t="shared" si="910"/>
        <v>octubre</v>
      </c>
      <c r="Z4155">
        <f>YEAR(BD_PONDERACIONES[[#This Row],[Fecha Ejecución del Ticket]])</f>
        <v>2022</v>
      </c>
      <c r="AA4155" t="str">
        <f t="shared" si="898"/>
        <v>diciembre</v>
      </c>
      <c r="AB4155">
        <f>YEAR(BD_PONDERACIONES[[#This Row],[Fecha de Inspección]])</f>
        <v>2022</v>
      </c>
      <c r="AC4155">
        <f t="shared" si="899"/>
        <v>0.5</v>
      </c>
      <c r="AD4155">
        <f t="shared" si="900"/>
        <v>0.5</v>
      </c>
      <c r="AE4155">
        <f t="shared" si="901"/>
        <v>0.5</v>
      </c>
      <c r="AF4155">
        <f t="shared" si="902"/>
        <v>0.5</v>
      </c>
      <c r="AG4155">
        <f t="shared" si="903"/>
        <v>0.5</v>
      </c>
      <c r="AH4155">
        <f t="shared" si="904"/>
        <v>0.5</v>
      </c>
      <c r="AI4155">
        <f t="shared" si="905"/>
        <v>0.25</v>
      </c>
      <c r="AJ4155">
        <f t="shared" si="906"/>
        <v>0.25</v>
      </c>
      <c r="AK4155">
        <f t="shared" si="907"/>
        <v>0.5</v>
      </c>
      <c r="AL4155">
        <f t="shared" si="908"/>
        <v>0.5</v>
      </c>
      <c r="AM4155">
        <f t="shared" si="909"/>
        <v>0.5</v>
      </c>
      <c r="AN4155" s="6">
        <f t="shared" si="911"/>
        <v>1</v>
      </c>
      <c r="AO4155" t="str">
        <f>VLOOKUP(BD_PONDERACIONES[[#This Row],[Comuna]],Tabla3[#All],2,0)</f>
        <v>Cordillera</v>
      </c>
    </row>
    <row r="4156" spans="1:41" x14ac:dyDescent="0.35">
      <c r="A4156" t="s">
        <v>19902</v>
      </c>
      <c r="B4156" t="s">
        <v>19903</v>
      </c>
      <c r="C4156" t="s">
        <v>19904</v>
      </c>
      <c r="D4156" s="5">
        <v>44900</v>
      </c>
      <c r="E4156" s="5">
        <v>44779</v>
      </c>
      <c r="F4156" t="s">
        <v>753</v>
      </c>
      <c r="G4156" t="s">
        <v>19905</v>
      </c>
      <c r="H4156" t="s">
        <v>2882</v>
      </c>
      <c r="J4156" t="s">
        <v>756</v>
      </c>
      <c r="K4156" t="s">
        <v>756</v>
      </c>
      <c r="L4156" t="s">
        <v>757</v>
      </c>
      <c r="M4156" t="s">
        <v>757</v>
      </c>
      <c r="N4156" t="s">
        <v>756</v>
      </c>
      <c r="O4156" t="s">
        <v>756</v>
      </c>
      <c r="P4156" t="s">
        <v>758</v>
      </c>
      <c r="Q4156" t="s">
        <v>759</v>
      </c>
      <c r="R4156" t="s">
        <v>759</v>
      </c>
      <c r="S4156" t="s">
        <v>757</v>
      </c>
      <c r="T4156" t="s">
        <v>757</v>
      </c>
      <c r="U4156" t="s">
        <v>757</v>
      </c>
      <c r="V4156" t="s">
        <v>773</v>
      </c>
      <c r="W4156" t="s">
        <v>773</v>
      </c>
      <c r="X4156" t="s">
        <v>9988</v>
      </c>
      <c r="Y4156" t="str">
        <f t="shared" si="910"/>
        <v>agosto</v>
      </c>
      <c r="Z4156">
        <f>YEAR(BD_PONDERACIONES[[#This Row],[Fecha Ejecución del Ticket]])</f>
        <v>2022</v>
      </c>
      <c r="AA4156" t="str">
        <f t="shared" si="898"/>
        <v>diciembre</v>
      </c>
      <c r="AB4156">
        <f>YEAR(BD_PONDERACIONES[[#This Row],[Fecha de Inspección]])</f>
        <v>2022</v>
      </c>
      <c r="AC4156">
        <f t="shared" si="899"/>
        <v>0.5</v>
      </c>
      <c r="AD4156">
        <f t="shared" si="900"/>
        <v>0.5</v>
      </c>
      <c r="AE4156">
        <f t="shared" si="901"/>
        <v>0.5</v>
      </c>
      <c r="AF4156">
        <f t="shared" si="902"/>
        <v>0.5</v>
      </c>
      <c r="AG4156">
        <f t="shared" si="903"/>
        <v>0.5</v>
      </c>
      <c r="AH4156">
        <f t="shared" si="904"/>
        <v>0.5</v>
      </c>
      <c r="AI4156">
        <f t="shared" si="905"/>
        <v>0.25</v>
      </c>
      <c r="AJ4156">
        <f t="shared" si="906"/>
        <v>0.25</v>
      </c>
      <c r="AK4156">
        <f t="shared" si="907"/>
        <v>0.5</v>
      </c>
      <c r="AL4156">
        <f t="shared" si="908"/>
        <v>0</v>
      </c>
      <c r="AM4156">
        <f t="shared" si="909"/>
        <v>0</v>
      </c>
      <c r="AN4156" s="6">
        <f t="shared" si="911"/>
        <v>0.8</v>
      </c>
      <c r="AO4156" t="str">
        <f>VLOOKUP(BD_PONDERACIONES[[#This Row],[Comuna]],Tabla3[#All],2,0)</f>
        <v>Cordillera</v>
      </c>
    </row>
    <row r="4157" spans="1:41" x14ac:dyDescent="0.35">
      <c r="A4157" t="s">
        <v>19906</v>
      </c>
      <c r="B4157" t="s">
        <v>19907</v>
      </c>
      <c r="C4157" t="s">
        <v>19908</v>
      </c>
      <c r="D4157" s="5">
        <v>44900</v>
      </c>
      <c r="E4157" s="5">
        <v>44848</v>
      </c>
      <c r="F4157" t="s">
        <v>763</v>
      </c>
      <c r="G4157" t="s">
        <v>19909</v>
      </c>
      <c r="H4157" t="s">
        <v>2860</v>
      </c>
      <c r="J4157" t="s">
        <v>756</v>
      </c>
      <c r="K4157" t="s">
        <v>756</v>
      </c>
      <c r="L4157" t="s">
        <v>757</v>
      </c>
      <c r="M4157" t="s">
        <v>757</v>
      </c>
      <c r="N4157" t="s">
        <v>756</v>
      </c>
      <c r="O4157" t="s">
        <v>756</v>
      </c>
      <c r="P4157" t="s">
        <v>758</v>
      </c>
      <c r="Q4157" t="s">
        <v>759</v>
      </c>
      <c r="R4157" t="s">
        <v>759</v>
      </c>
      <c r="S4157" t="s">
        <v>757</v>
      </c>
      <c r="T4157" t="s">
        <v>757</v>
      </c>
      <c r="U4157" t="s">
        <v>757</v>
      </c>
      <c r="V4157" t="s">
        <v>756</v>
      </c>
      <c r="W4157" t="s">
        <v>756</v>
      </c>
      <c r="X4157" t="s">
        <v>804</v>
      </c>
      <c r="Y4157" t="str">
        <f t="shared" si="910"/>
        <v>octubre</v>
      </c>
      <c r="Z4157">
        <f>YEAR(BD_PONDERACIONES[[#This Row],[Fecha Ejecución del Ticket]])</f>
        <v>2022</v>
      </c>
      <c r="AA4157" t="str">
        <f t="shared" si="898"/>
        <v>diciembre</v>
      </c>
      <c r="AB4157">
        <f>YEAR(BD_PONDERACIONES[[#This Row],[Fecha de Inspección]])</f>
        <v>2022</v>
      </c>
      <c r="AC4157">
        <f t="shared" si="899"/>
        <v>0.5</v>
      </c>
      <c r="AD4157">
        <f t="shared" si="900"/>
        <v>0.5</v>
      </c>
      <c r="AE4157">
        <f t="shared" si="901"/>
        <v>0.5</v>
      </c>
      <c r="AF4157">
        <f t="shared" si="902"/>
        <v>0.5</v>
      </c>
      <c r="AG4157">
        <f t="shared" si="903"/>
        <v>0.5</v>
      </c>
      <c r="AH4157">
        <f t="shared" si="904"/>
        <v>0.5</v>
      </c>
      <c r="AI4157">
        <f t="shared" si="905"/>
        <v>0.25</v>
      </c>
      <c r="AJ4157">
        <f t="shared" si="906"/>
        <v>0.25</v>
      </c>
      <c r="AK4157">
        <f t="shared" si="907"/>
        <v>0.5</v>
      </c>
      <c r="AL4157">
        <f t="shared" si="908"/>
        <v>0.5</v>
      </c>
      <c r="AM4157">
        <f t="shared" si="909"/>
        <v>0.5</v>
      </c>
      <c r="AN4157" s="6">
        <f t="shared" si="911"/>
        <v>1</v>
      </c>
      <c r="AO4157" t="str">
        <f>VLOOKUP(BD_PONDERACIONES[[#This Row],[Comuna]],Tabla3[#All],2,0)</f>
        <v>Cordillera</v>
      </c>
    </row>
    <row r="4158" spans="1:41" x14ac:dyDescent="0.35">
      <c r="A4158" t="s">
        <v>19910</v>
      </c>
      <c r="B4158" t="s">
        <v>19911</v>
      </c>
      <c r="C4158" t="s">
        <v>19912</v>
      </c>
      <c r="D4158" s="5">
        <v>44900</v>
      </c>
      <c r="E4158" s="5">
        <v>44848</v>
      </c>
      <c r="F4158" t="s">
        <v>763</v>
      </c>
      <c r="G4158" t="s">
        <v>19913</v>
      </c>
      <c r="H4158" t="s">
        <v>2860</v>
      </c>
      <c r="J4158" t="s">
        <v>756</v>
      </c>
      <c r="K4158" t="s">
        <v>756</v>
      </c>
      <c r="L4158" t="s">
        <v>757</v>
      </c>
      <c r="M4158" t="s">
        <v>757</v>
      </c>
      <c r="N4158" t="s">
        <v>756</v>
      </c>
      <c r="O4158" t="s">
        <v>756</v>
      </c>
      <c r="P4158" t="s">
        <v>758</v>
      </c>
      <c r="Q4158" t="s">
        <v>759</v>
      </c>
      <c r="R4158" t="s">
        <v>759</v>
      </c>
      <c r="S4158" t="s">
        <v>757</v>
      </c>
      <c r="T4158" t="s">
        <v>757</v>
      </c>
      <c r="U4158" t="s">
        <v>757</v>
      </c>
      <c r="V4158" t="s">
        <v>756</v>
      </c>
      <c r="W4158" t="s">
        <v>756</v>
      </c>
      <c r="X4158" t="s">
        <v>19914</v>
      </c>
      <c r="Y4158" t="str">
        <f t="shared" si="910"/>
        <v>octubre</v>
      </c>
      <c r="Z4158">
        <f>YEAR(BD_PONDERACIONES[[#This Row],[Fecha Ejecución del Ticket]])</f>
        <v>2022</v>
      </c>
      <c r="AA4158" t="str">
        <f t="shared" si="898"/>
        <v>diciembre</v>
      </c>
      <c r="AB4158">
        <f>YEAR(BD_PONDERACIONES[[#This Row],[Fecha de Inspección]])</f>
        <v>2022</v>
      </c>
      <c r="AC4158">
        <f t="shared" si="899"/>
        <v>0.5</v>
      </c>
      <c r="AD4158">
        <f t="shared" si="900"/>
        <v>0.5</v>
      </c>
      <c r="AE4158">
        <f t="shared" si="901"/>
        <v>0.5</v>
      </c>
      <c r="AF4158">
        <f t="shared" si="902"/>
        <v>0.5</v>
      </c>
      <c r="AG4158">
        <f t="shared" si="903"/>
        <v>0.5</v>
      </c>
      <c r="AH4158">
        <f t="shared" si="904"/>
        <v>0.5</v>
      </c>
      <c r="AI4158">
        <f t="shared" si="905"/>
        <v>0.25</v>
      </c>
      <c r="AJ4158">
        <f t="shared" si="906"/>
        <v>0.25</v>
      </c>
      <c r="AK4158">
        <f t="shared" si="907"/>
        <v>0.5</v>
      </c>
      <c r="AL4158">
        <f t="shared" si="908"/>
        <v>0.5</v>
      </c>
      <c r="AM4158">
        <f t="shared" si="909"/>
        <v>0.5</v>
      </c>
      <c r="AN4158" s="6">
        <f t="shared" si="911"/>
        <v>1</v>
      </c>
      <c r="AO4158" t="str">
        <f>VLOOKUP(BD_PONDERACIONES[[#This Row],[Comuna]],Tabla3[#All],2,0)</f>
        <v>Cordillera</v>
      </c>
    </row>
    <row r="4159" spans="1:41" x14ac:dyDescent="0.35">
      <c r="A4159" t="s">
        <v>19915</v>
      </c>
      <c r="B4159" t="s">
        <v>19916</v>
      </c>
      <c r="C4159" t="s">
        <v>19917</v>
      </c>
      <c r="D4159" s="5">
        <v>44900</v>
      </c>
      <c r="E4159" s="5">
        <v>44836</v>
      </c>
      <c r="F4159" t="s">
        <v>753</v>
      </c>
      <c r="G4159" t="s">
        <v>19918</v>
      </c>
      <c r="H4159" t="s">
        <v>2882</v>
      </c>
      <c r="J4159" t="s">
        <v>756</v>
      </c>
      <c r="K4159" t="s">
        <v>756</v>
      </c>
      <c r="L4159" t="s">
        <v>757</v>
      </c>
      <c r="M4159" t="s">
        <v>757</v>
      </c>
      <c r="N4159" t="s">
        <v>756</v>
      </c>
      <c r="O4159" t="s">
        <v>756</v>
      </c>
      <c r="P4159" t="s">
        <v>758</v>
      </c>
      <c r="Q4159" t="s">
        <v>759</v>
      </c>
      <c r="R4159" t="s">
        <v>759</v>
      </c>
      <c r="S4159" t="s">
        <v>757</v>
      </c>
      <c r="T4159" t="s">
        <v>757</v>
      </c>
      <c r="U4159" t="s">
        <v>757</v>
      </c>
      <c r="V4159" t="s">
        <v>756</v>
      </c>
      <c r="W4159" t="s">
        <v>756</v>
      </c>
      <c r="X4159" t="s">
        <v>9988</v>
      </c>
      <c r="Y4159" t="str">
        <f t="shared" si="910"/>
        <v>octubre</v>
      </c>
      <c r="Z4159">
        <f>YEAR(BD_PONDERACIONES[[#This Row],[Fecha Ejecución del Ticket]])</f>
        <v>2022</v>
      </c>
      <c r="AA4159" t="str">
        <f t="shared" si="898"/>
        <v>diciembre</v>
      </c>
      <c r="AB4159">
        <f>YEAR(BD_PONDERACIONES[[#This Row],[Fecha de Inspección]])</f>
        <v>2022</v>
      </c>
      <c r="AC4159">
        <f t="shared" si="899"/>
        <v>0.5</v>
      </c>
      <c r="AD4159">
        <f t="shared" si="900"/>
        <v>0.5</v>
      </c>
      <c r="AE4159">
        <f t="shared" si="901"/>
        <v>0.5</v>
      </c>
      <c r="AF4159">
        <f t="shared" si="902"/>
        <v>0.5</v>
      </c>
      <c r="AG4159">
        <f t="shared" si="903"/>
        <v>0.5</v>
      </c>
      <c r="AH4159">
        <f t="shared" si="904"/>
        <v>0.5</v>
      </c>
      <c r="AI4159">
        <f t="shared" si="905"/>
        <v>0.25</v>
      </c>
      <c r="AJ4159">
        <f t="shared" si="906"/>
        <v>0.25</v>
      </c>
      <c r="AK4159">
        <f t="shared" si="907"/>
        <v>0.5</v>
      </c>
      <c r="AL4159">
        <f t="shared" si="908"/>
        <v>0.5</v>
      </c>
      <c r="AM4159">
        <f t="shared" si="909"/>
        <v>0.5</v>
      </c>
      <c r="AN4159" s="6">
        <f t="shared" si="911"/>
        <v>1</v>
      </c>
      <c r="AO4159" t="str">
        <f>VLOOKUP(BD_PONDERACIONES[[#This Row],[Comuna]],Tabla3[#All],2,0)</f>
        <v>Cordillera</v>
      </c>
    </row>
    <row r="4160" spans="1:41" x14ac:dyDescent="0.35">
      <c r="A4160" t="s">
        <v>19919</v>
      </c>
      <c r="B4160" t="s">
        <v>19920</v>
      </c>
      <c r="C4160" t="s">
        <v>19921</v>
      </c>
      <c r="D4160" s="5">
        <v>44900</v>
      </c>
      <c r="E4160" s="5">
        <v>44777</v>
      </c>
      <c r="F4160" t="s">
        <v>753</v>
      </c>
      <c r="G4160" t="s">
        <v>19922</v>
      </c>
      <c r="H4160" t="s">
        <v>2882</v>
      </c>
      <c r="J4160" t="s">
        <v>756</v>
      </c>
      <c r="K4160" t="s">
        <v>756</v>
      </c>
      <c r="L4160" t="s">
        <v>773</v>
      </c>
      <c r="M4160" t="s">
        <v>773</v>
      </c>
      <c r="N4160" t="s">
        <v>756</v>
      </c>
      <c r="O4160" t="s">
        <v>756</v>
      </c>
      <c r="P4160" t="s">
        <v>758</v>
      </c>
      <c r="Q4160" t="s">
        <v>759</v>
      </c>
      <c r="R4160" t="s">
        <v>759</v>
      </c>
      <c r="S4160" t="s">
        <v>757</v>
      </c>
      <c r="T4160" t="s">
        <v>757</v>
      </c>
      <c r="U4160" t="s">
        <v>757</v>
      </c>
      <c r="V4160" t="s">
        <v>756</v>
      </c>
      <c r="W4160" t="s">
        <v>768</v>
      </c>
      <c r="X4160" t="s">
        <v>19923</v>
      </c>
      <c r="Y4160" t="str">
        <f t="shared" si="910"/>
        <v>agosto</v>
      </c>
      <c r="Z4160">
        <f>YEAR(BD_PONDERACIONES[[#This Row],[Fecha Ejecución del Ticket]])</f>
        <v>2022</v>
      </c>
      <c r="AA4160" t="str">
        <f t="shared" si="898"/>
        <v>diciembre</v>
      </c>
      <c r="AB4160">
        <f>YEAR(BD_PONDERACIONES[[#This Row],[Fecha de Inspección]])</f>
        <v>2022</v>
      </c>
      <c r="AC4160">
        <f t="shared" si="899"/>
        <v>0.5</v>
      </c>
      <c r="AD4160">
        <f t="shared" si="900"/>
        <v>0.5</v>
      </c>
      <c r="AE4160">
        <f t="shared" si="901"/>
        <v>0</v>
      </c>
      <c r="AF4160">
        <f t="shared" si="902"/>
        <v>0</v>
      </c>
      <c r="AG4160">
        <f t="shared" si="903"/>
        <v>0.5</v>
      </c>
      <c r="AH4160">
        <f t="shared" si="904"/>
        <v>0.5</v>
      </c>
      <c r="AI4160">
        <f t="shared" si="905"/>
        <v>0.25</v>
      </c>
      <c r="AJ4160">
        <f t="shared" si="906"/>
        <v>0.25</v>
      </c>
      <c r="AK4160">
        <f t="shared" si="907"/>
        <v>0.5</v>
      </c>
      <c r="AL4160">
        <f t="shared" si="908"/>
        <v>0.5</v>
      </c>
      <c r="AM4160">
        <f t="shared" si="909"/>
        <v>0.17499999999999999</v>
      </c>
      <c r="AN4160" s="6">
        <f t="shared" si="911"/>
        <v>0.63500000000000001</v>
      </c>
      <c r="AO4160" t="str">
        <f>VLOOKUP(BD_PONDERACIONES[[#This Row],[Comuna]],Tabla3[#All],2,0)</f>
        <v>Cordillera</v>
      </c>
    </row>
    <row r="4161" spans="1:41" x14ac:dyDescent="0.35">
      <c r="A4161" t="s">
        <v>19924</v>
      </c>
      <c r="B4161" t="s">
        <v>19925</v>
      </c>
      <c r="C4161" t="s">
        <v>19926</v>
      </c>
      <c r="D4161" s="5">
        <v>44900</v>
      </c>
      <c r="E4161" s="5">
        <v>44847</v>
      </c>
      <c r="F4161" t="s">
        <v>753</v>
      </c>
      <c r="G4161" t="s">
        <v>19927</v>
      </c>
      <c r="H4161" t="s">
        <v>2882</v>
      </c>
      <c r="J4161" t="s">
        <v>756</v>
      </c>
      <c r="K4161" t="s">
        <v>756</v>
      </c>
      <c r="L4161" t="s">
        <v>773</v>
      </c>
      <c r="M4161" t="s">
        <v>773</v>
      </c>
      <c r="N4161" t="s">
        <v>756</v>
      </c>
      <c r="O4161" t="s">
        <v>756</v>
      </c>
      <c r="P4161" t="s">
        <v>758</v>
      </c>
      <c r="Q4161" t="s">
        <v>759</v>
      </c>
      <c r="R4161" t="s">
        <v>759</v>
      </c>
      <c r="S4161" t="s">
        <v>757</v>
      </c>
      <c r="T4161" t="s">
        <v>757</v>
      </c>
      <c r="U4161" t="s">
        <v>757</v>
      </c>
      <c r="V4161" t="s">
        <v>756</v>
      </c>
      <c r="W4161" t="s">
        <v>756</v>
      </c>
      <c r="X4161" t="s">
        <v>19928</v>
      </c>
      <c r="Y4161" t="str">
        <f t="shared" si="910"/>
        <v>octubre</v>
      </c>
      <c r="Z4161">
        <f>YEAR(BD_PONDERACIONES[[#This Row],[Fecha Ejecución del Ticket]])</f>
        <v>2022</v>
      </c>
      <c r="AA4161" t="str">
        <f t="shared" si="898"/>
        <v>diciembre</v>
      </c>
      <c r="AB4161">
        <f>YEAR(BD_PONDERACIONES[[#This Row],[Fecha de Inspección]])</f>
        <v>2022</v>
      </c>
      <c r="AC4161">
        <f t="shared" si="899"/>
        <v>0.5</v>
      </c>
      <c r="AD4161">
        <f t="shared" si="900"/>
        <v>0.5</v>
      </c>
      <c r="AE4161">
        <f t="shared" si="901"/>
        <v>0</v>
      </c>
      <c r="AF4161">
        <f t="shared" si="902"/>
        <v>0</v>
      </c>
      <c r="AG4161">
        <f t="shared" si="903"/>
        <v>0.5</v>
      </c>
      <c r="AH4161">
        <f t="shared" si="904"/>
        <v>0.5</v>
      </c>
      <c r="AI4161">
        <f t="shared" si="905"/>
        <v>0.25</v>
      </c>
      <c r="AJ4161">
        <f t="shared" si="906"/>
        <v>0.25</v>
      </c>
      <c r="AK4161">
        <f t="shared" si="907"/>
        <v>0.5</v>
      </c>
      <c r="AL4161">
        <f t="shared" si="908"/>
        <v>0.5</v>
      </c>
      <c r="AM4161">
        <f t="shared" si="909"/>
        <v>0.5</v>
      </c>
      <c r="AN4161" s="6">
        <f t="shared" si="911"/>
        <v>0.7</v>
      </c>
      <c r="AO4161" t="str">
        <f>VLOOKUP(BD_PONDERACIONES[[#This Row],[Comuna]],Tabla3[#All],2,0)</f>
        <v>Cordillera</v>
      </c>
    </row>
    <row r="4162" spans="1:41" x14ac:dyDescent="0.35">
      <c r="A4162" t="s">
        <v>19929</v>
      </c>
      <c r="B4162" t="s">
        <v>19930</v>
      </c>
      <c r="C4162" t="s">
        <v>19931</v>
      </c>
      <c r="D4162" s="5">
        <v>44900</v>
      </c>
      <c r="E4162" s="5">
        <v>44860</v>
      </c>
      <c r="F4162" t="s">
        <v>763</v>
      </c>
      <c r="G4162" t="s">
        <v>19932</v>
      </c>
      <c r="H4162" t="s">
        <v>2860</v>
      </c>
      <c r="J4162" t="s">
        <v>756</v>
      </c>
      <c r="K4162" t="s">
        <v>756</v>
      </c>
      <c r="L4162" t="s">
        <v>757</v>
      </c>
      <c r="M4162" t="s">
        <v>757</v>
      </c>
      <c r="N4162" t="s">
        <v>756</v>
      </c>
      <c r="O4162" t="s">
        <v>756</v>
      </c>
      <c r="P4162" t="s">
        <v>758</v>
      </c>
      <c r="Q4162" t="s">
        <v>759</v>
      </c>
      <c r="R4162" t="s">
        <v>759</v>
      </c>
      <c r="S4162" t="s">
        <v>757</v>
      </c>
      <c r="T4162" t="s">
        <v>757</v>
      </c>
      <c r="U4162" t="s">
        <v>757</v>
      </c>
      <c r="V4162" t="s">
        <v>756</v>
      </c>
      <c r="W4162" t="s">
        <v>756</v>
      </c>
      <c r="X4162" t="s">
        <v>17947</v>
      </c>
      <c r="Y4162" t="str">
        <f t="shared" si="910"/>
        <v>octubre</v>
      </c>
      <c r="Z4162">
        <f>YEAR(BD_PONDERACIONES[[#This Row],[Fecha Ejecución del Ticket]])</f>
        <v>2022</v>
      </c>
      <c r="AA4162" t="str">
        <f t="shared" ref="AA4162:AA4225" si="912">TEXT(D4162,"MMMM")</f>
        <v>diciembre</v>
      </c>
      <c r="AB4162">
        <f>YEAR(BD_PONDERACIONES[[#This Row],[Fecha de Inspección]])</f>
        <v>2022</v>
      </c>
      <c r="AC4162">
        <f t="shared" ref="AC4162:AC4225" si="913">IF(OR(J4162="Cumple",J4162="No Aplica"),0.5,0)</f>
        <v>0.5</v>
      </c>
      <c r="AD4162">
        <f t="shared" ref="AD4162:AD4225" si="914">IF(OR(K4162="CUMPLE",K4162="No Aplica"),0.5,0)</f>
        <v>0.5</v>
      </c>
      <c r="AE4162">
        <f t="shared" ref="AE4162:AE4225" si="915">IF(OR(L4162="CUMPLE",L4162="No Aplica"),0.5,0)</f>
        <v>0.5</v>
      </c>
      <c r="AF4162">
        <f t="shared" ref="AF4162:AF4225" si="916">IF(OR(M4162="CUMPLE",M4162="No Aplica"),0.5,0)</f>
        <v>0.5</v>
      </c>
      <c r="AG4162">
        <f t="shared" ref="AG4162:AG4225" si="917">IF(OR(N4162="CUMPLE",N4162="No Aplica"),0.5,IF(N4162="Cumple Mayormente",0.325,IF(N4162="Cumple Parcialmente",0.175,0)))</f>
        <v>0.5</v>
      </c>
      <c r="AH4162">
        <f t="shared" ref="AH4162:AH4225" si="918">IF(OR(O4162="CUMPLE",O4162="No Aplica"),0.5,IF(O4162="Cumple Mayormente",0.325,IF(O4162="Cumple Parcialmente",0.175,0)))</f>
        <v>0.5</v>
      </c>
      <c r="AI4162">
        <f t="shared" ref="AI4162:AI4225" si="919">IF(OR(S4162="CUMPLE",S4162="No Aplica"),0.25,IF(S4162="Cumple Mayormente",0.1625,IF(S4162="Cumple Parcialmente",0.0875,0)))</f>
        <v>0.25</v>
      </c>
      <c r="AJ4162">
        <f t="shared" ref="AJ4162:AJ4225" si="920">IF(OR(T4162="CUMPLE",T4162="No Aplica"),0.25,IF(T4162="Cumple Mayormente",0.1625,IF(T4162="Cumple Parcialmente",0.0875,0)))</f>
        <v>0.25</v>
      </c>
      <c r="AK4162">
        <f t="shared" ref="AK4162:AK4225" si="921">IF(OR(U4162="CUMPLE",U4162="No Aplica"),0.5,IF(U4162="Cumple Mayormente",0.325,IF(U4162="Cumple Parcialmente",0.175,0)))</f>
        <v>0.5</v>
      </c>
      <c r="AL4162">
        <f t="shared" ref="AL4162:AL4225" si="922">IF(OR(V4162="CUMPLE",V4162="No Aplica"),0.5,IF(V4162="Cumple Mayormente",0.325,IF(V4162="Cumple Parcialmente",0.175,0)))</f>
        <v>0.5</v>
      </c>
      <c r="AM4162">
        <f t="shared" ref="AM4162:AM4225" si="923">IF(OR(W4162="CUMPLE",W4162="No Aplica"),0.5,IF(W4162="Cumple Mayormente",0.325,IF(W4162="Cumple Parcialmente",0.175,0)))</f>
        <v>0.5</v>
      </c>
      <c r="AN4162" s="6">
        <f t="shared" si="911"/>
        <v>1</v>
      </c>
      <c r="AO4162" t="str">
        <f>VLOOKUP(BD_PONDERACIONES[[#This Row],[Comuna]],Tabla3[#All],2,0)</f>
        <v>Cordillera</v>
      </c>
    </row>
    <row r="4163" spans="1:41" x14ac:dyDescent="0.35">
      <c r="A4163" t="s">
        <v>19933</v>
      </c>
      <c r="B4163" t="s">
        <v>19934</v>
      </c>
      <c r="C4163" t="s">
        <v>19935</v>
      </c>
      <c r="D4163" s="5">
        <v>44901</v>
      </c>
      <c r="E4163" s="5">
        <v>44855</v>
      </c>
      <c r="F4163" t="s">
        <v>763</v>
      </c>
      <c r="G4163" t="s">
        <v>19936</v>
      </c>
      <c r="H4163" t="s">
        <v>3800</v>
      </c>
      <c r="J4163" t="s">
        <v>756</v>
      </c>
      <c r="K4163" t="s">
        <v>756</v>
      </c>
      <c r="L4163" t="s">
        <v>773</v>
      </c>
      <c r="M4163" t="s">
        <v>773</v>
      </c>
      <c r="N4163" t="s">
        <v>756</v>
      </c>
      <c r="O4163" t="s">
        <v>756</v>
      </c>
      <c r="P4163" t="s">
        <v>758</v>
      </c>
      <c r="Q4163" t="s">
        <v>759</v>
      </c>
      <c r="R4163" t="s">
        <v>759</v>
      </c>
      <c r="S4163" t="s">
        <v>757</v>
      </c>
      <c r="T4163" t="s">
        <v>757</v>
      </c>
      <c r="U4163" t="s">
        <v>757</v>
      </c>
      <c r="V4163" t="s">
        <v>756</v>
      </c>
      <c r="W4163" t="s">
        <v>756</v>
      </c>
      <c r="X4163" t="s">
        <v>17947</v>
      </c>
      <c r="Y4163" t="str">
        <f t="shared" si="910"/>
        <v>octubre</v>
      </c>
      <c r="Z4163">
        <f>YEAR(BD_PONDERACIONES[[#This Row],[Fecha Ejecución del Ticket]])</f>
        <v>2022</v>
      </c>
      <c r="AA4163" t="str">
        <f t="shared" si="912"/>
        <v>diciembre</v>
      </c>
      <c r="AB4163">
        <f>YEAR(BD_PONDERACIONES[[#This Row],[Fecha de Inspección]])</f>
        <v>2022</v>
      </c>
      <c r="AC4163">
        <f t="shared" si="913"/>
        <v>0.5</v>
      </c>
      <c r="AD4163">
        <f t="shared" si="914"/>
        <v>0.5</v>
      </c>
      <c r="AE4163">
        <f t="shared" si="915"/>
        <v>0</v>
      </c>
      <c r="AF4163">
        <f t="shared" si="916"/>
        <v>0</v>
      </c>
      <c r="AG4163">
        <f t="shared" si="917"/>
        <v>0.5</v>
      </c>
      <c r="AH4163">
        <f t="shared" si="918"/>
        <v>0.5</v>
      </c>
      <c r="AI4163">
        <f t="shared" si="919"/>
        <v>0.25</v>
      </c>
      <c r="AJ4163">
        <f t="shared" si="920"/>
        <v>0.25</v>
      </c>
      <c r="AK4163">
        <f t="shared" si="921"/>
        <v>0.5</v>
      </c>
      <c r="AL4163">
        <f t="shared" si="922"/>
        <v>0.5</v>
      </c>
      <c r="AM4163">
        <f t="shared" si="923"/>
        <v>0.5</v>
      </c>
      <c r="AN4163" s="6">
        <f t="shared" si="911"/>
        <v>0.7</v>
      </c>
      <c r="AO4163" t="str">
        <f>VLOOKUP(BD_PONDERACIONES[[#This Row],[Comuna]],Tabla3[#All],2,0)</f>
        <v>Cordillera</v>
      </c>
    </row>
    <row r="4164" spans="1:41" x14ac:dyDescent="0.35">
      <c r="A4164" t="s">
        <v>19937</v>
      </c>
      <c r="B4164" t="s">
        <v>19938</v>
      </c>
      <c r="C4164" t="s">
        <v>19939</v>
      </c>
      <c r="D4164" s="5">
        <v>44901</v>
      </c>
      <c r="E4164" s="5">
        <v>44853</v>
      </c>
      <c r="F4164" t="s">
        <v>763</v>
      </c>
      <c r="G4164" t="s">
        <v>19940</v>
      </c>
      <c r="H4164" t="s">
        <v>3800</v>
      </c>
      <c r="J4164" t="s">
        <v>756</v>
      </c>
      <c r="K4164" t="s">
        <v>756</v>
      </c>
      <c r="L4164" t="s">
        <v>757</v>
      </c>
      <c r="M4164" t="s">
        <v>757</v>
      </c>
      <c r="N4164" t="s">
        <v>756</v>
      </c>
      <c r="O4164" t="s">
        <v>756</v>
      </c>
      <c r="P4164" t="s">
        <v>758</v>
      </c>
      <c r="Q4164" t="s">
        <v>759</v>
      </c>
      <c r="R4164" t="s">
        <v>759</v>
      </c>
      <c r="S4164" t="s">
        <v>757</v>
      </c>
      <c r="T4164" t="s">
        <v>757</v>
      </c>
      <c r="U4164" t="s">
        <v>757</v>
      </c>
      <c r="V4164" t="s">
        <v>756</v>
      </c>
      <c r="W4164" t="s">
        <v>756</v>
      </c>
      <c r="X4164" t="s">
        <v>19941</v>
      </c>
      <c r="Y4164" t="str">
        <f t="shared" si="910"/>
        <v>octubre</v>
      </c>
      <c r="Z4164">
        <f>YEAR(BD_PONDERACIONES[[#This Row],[Fecha Ejecución del Ticket]])</f>
        <v>2022</v>
      </c>
      <c r="AA4164" t="str">
        <f t="shared" si="912"/>
        <v>diciembre</v>
      </c>
      <c r="AB4164">
        <f>YEAR(BD_PONDERACIONES[[#This Row],[Fecha de Inspección]])</f>
        <v>2022</v>
      </c>
      <c r="AC4164">
        <f t="shared" si="913"/>
        <v>0.5</v>
      </c>
      <c r="AD4164">
        <f t="shared" si="914"/>
        <v>0.5</v>
      </c>
      <c r="AE4164">
        <f t="shared" si="915"/>
        <v>0.5</v>
      </c>
      <c r="AF4164">
        <f t="shared" si="916"/>
        <v>0.5</v>
      </c>
      <c r="AG4164">
        <f t="shared" si="917"/>
        <v>0.5</v>
      </c>
      <c r="AH4164">
        <f t="shared" si="918"/>
        <v>0.5</v>
      </c>
      <c r="AI4164">
        <f t="shared" si="919"/>
        <v>0.25</v>
      </c>
      <c r="AJ4164">
        <f t="shared" si="920"/>
        <v>0.25</v>
      </c>
      <c r="AK4164">
        <f t="shared" si="921"/>
        <v>0.5</v>
      </c>
      <c r="AL4164">
        <f t="shared" si="922"/>
        <v>0.5</v>
      </c>
      <c r="AM4164">
        <f t="shared" si="923"/>
        <v>0.5</v>
      </c>
      <c r="AN4164" s="6">
        <f t="shared" si="911"/>
        <v>1</v>
      </c>
      <c r="AO4164" t="str">
        <f>VLOOKUP(BD_PONDERACIONES[[#This Row],[Comuna]],Tabla3[#All],2,0)</f>
        <v>Cordillera</v>
      </c>
    </row>
    <row r="4165" spans="1:41" x14ac:dyDescent="0.35">
      <c r="A4165" t="s">
        <v>19942</v>
      </c>
      <c r="B4165" t="s">
        <v>19943</v>
      </c>
      <c r="C4165" t="s">
        <v>19944</v>
      </c>
      <c r="D4165" s="5">
        <v>44901</v>
      </c>
      <c r="E4165" s="5">
        <v>44848</v>
      </c>
      <c r="F4165" t="s">
        <v>763</v>
      </c>
      <c r="G4165" t="s">
        <v>19945</v>
      </c>
      <c r="H4165" t="s">
        <v>3800</v>
      </c>
      <c r="J4165" t="s">
        <v>756</v>
      </c>
      <c r="K4165" t="s">
        <v>756</v>
      </c>
      <c r="L4165" t="s">
        <v>773</v>
      </c>
      <c r="M4165" t="s">
        <v>773</v>
      </c>
      <c r="N4165" t="s">
        <v>756</v>
      </c>
      <c r="O4165" t="s">
        <v>756</v>
      </c>
      <c r="P4165" t="s">
        <v>758</v>
      </c>
      <c r="Q4165" t="s">
        <v>759</v>
      </c>
      <c r="R4165" t="s">
        <v>759</v>
      </c>
      <c r="S4165" t="s">
        <v>757</v>
      </c>
      <c r="T4165" t="s">
        <v>757</v>
      </c>
      <c r="U4165" t="s">
        <v>757</v>
      </c>
      <c r="V4165" t="s">
        <v>756</v>
      </c>
      <c r="W4165" t="s">
        <v>756</v>
      </c>
      <c r="X4165" t="s">
        <v>19946</v>
      </c>
      <c r="Y4165" t="str">
        <f t="shared" si="910"/>
        <v>octubre</v>
      </c>
      <c r="Z4165">
        <f>YEAR(BD_PONDERACIONES[[#This Row],[Fecha Ejecución del Ticket]])</f>
        <v>2022</v>
      </c>
      <c r="AA4165" t="str">
        <f t="shared" si="912"/>
        <v>diciembre</v>
      </c>
      <c r="AB4165">
        <f>YEAR(BD_PONDERACIONES[[#This Row],[Fecha de Inspección]])</f>
        <v>2022</v>
      </c>
      <c r="AC4165">
        <f t="shared" si="913"/>
        <v>0.5</v>
      </c>
      <c r="AD4165">
        <f t="shared" si="914"/>
        <v>0.5</v>
      </c>
      <c r="AE4165">
        <f t="shared" si="915"/>
        <v>0</v>
      </c>
      <c r="AF4165">
        <f t="shared" si="916"/>
        <v>0</v>
      </c>
      <c r="AG4165">
        <f t="shared" si="917"/>
        <v>0.5</v>
      </c>
      <c r="AH4165">
        <f t="shared" si="918"/>
        <v>0.5</v>
      </c>
      <c r="AI4165">
        <f t="shared" si="919"/>
        <v>0.25</v>
      </c>
      <c r="AJ4165">
        <f t="shared" si="920"/>
        <v>0.25</v>
      </c>
      <c r="AK4165">
        <f t="shared" si="921"/>
        <v>0.5</v>
      </c>
      <c r="AL4165">
        <f t="shared" si="922"/>
        <v>0.5</v>
      </c>
      <c r="AM4165">
        <f t="shared" si="923"/>
        <v>0.5</v>
      </c>
      <c r="AN4165" s="6">
        <f t="shared" si="911"/>
        <v>0.7</v>
      </c>
      <c r="AO4165" t="str">
        <f>VLOOKUP(BD_PONDERACIONES[[#This Row],[Comuna]],Tabla3[#All],2,0)</f>
        <v>Cordillera</v>
      </c>
    </row>
    <row r="4166" spans="1:41" x14ac:dyDescent="0.35">
      <c r="A4166" t="s">
        <v>19947</v>
      </c>
      <c r="B4166" t="s">
        <v>19948</v>
      </c>
      <c r="C4166" t="s">
        <v>19949</v>
      </c>
      <c r="D4166" s="5">
        <v>44901</v>
      </c>
      <c r="E4166" s="5">
        <v>44848</v>
      </c>
      <c r="F4166" t="s">
        <v>763</v>
      </c>
      <c r="G4166" t="s">
        <v>19950</v>
      </c>
      <c r="H4166" t="s">
        <v>3800</v>
      </c>
      <c r="J4166" t="s">
        <v>756</v>
      </c>
      <c r="K4166" t="s">
        <v>756</v>
      </c>
      <c r="L4166" t="s">
        <v>757</v>
      </c>
      <c r="M4166" t="s">
        <v>757</v>
      </c>
      <c r="N4166" t="s">
        <v>756</v>
      </c>
      <c r="O4166" t="s">
        <v>756</v>
      </c>
      <c r="P4166" t="s">
        <v>758</v>
      </c>
      <c r="Q4166" t="s">
        <v>759</v>
      </c>
      <c r="R4166" t="s">
        <v>759</v>
      </c>
      <c r="S4166" t="s">
        <v>757</v>
      </c>
      <c r="T4166" t="s">
        <v>757</v>
      </c>
      <c r="U4166" t="s">
        <v>757</v>
      </c>
      <c r="V4166" t="s">
        <v>756</v>
      </c>
      <c r="W4166" t="s">
        <v>768</v>
      </c>
      <c r="X4166" t="s">
        <v>19951</v>
      </c>
      <c r="Y4166" t="str">
        <f t="shared" si="910"/>
        <v>octubre</v>
      </c>
      <c r="Z4166">
        <f>YEAR(BD_PONDERACIONES[[#This Row],[Fecha Ejecución del Ticket]])</f>
        <v>2022</v>
      </c>
      <c r="AA4166" t="str">
        <f t="shared" si="912"/>
        <v>diciembre</v>
      </c>
      <c r="AB4166">
        <f>YEAR(BD_PONDERACIONES[[#This Row],[Fecha de Inspección]])</f>
        <v>2022</v>
      </c>
      <c r="AC4166">
        <f t="shared" si="913"/>
        <v>0.5</v>
      </c>
      <c r="AD4166">
        <f t="shared" si="914"/>
        <v>0.5</v>
      </c>
      <c r="AE4166">
        <f t="shared" si="915"/>
        <v>0.5</v>
      </c>
      <c r="AF4166">
        <f t="shared" si="916"/>
        <v>0.5</v>
      </c>
      <c r="AG4166">
        <f t="shared" si="917"/>
        <v>0.5</v>
      </c>
      <c r="AH4166">
        <f t="shared" si="918"/>
        <v>0.5</v>
      </c>
      <c r="AI4166">
        <f t="shared" si="919"/>
        <v>0.25</v>
      </c>
      <c r="AJ4166">
        <f t="shared" si="920"/>
        <v>0.25</v>
      </c>
      <c r="AK4166">
        <f t="shared" si="921"/>
        <v>0.5</v>
      </c>
      <c r="AL4166">
        <f t="shared" si="922"/>
        <v>0.5</v>
      </c>
      <c r="AM4166">
        <f t="shared" si="923"/>
        <v>0.17499999999999999</v>
      </c>
      <c r="AN4166" s="6">
        <f t="shared" si="911"/>
        <v>0.93500000000000005</v>
      </c>
      <c r="AO4166" t="str">
        <f>VLOOKUP(BD_PONDERACIONES[[#This Row],[Comuna]],Tabla3[#All],2,0)</f>
        <v>Cordillera</v>
      </c>
    </row>
    <row r="4167" spans="1:41" x14ac:dyDescent="0.35">
      <c r="A4167" t="s">
        <v>19952</v>
      </c>
      <c r="B4167" t="s">
        <v>19953</v>
      </c>
      <c r="C4167" t="s">
        <v>19954</v>
      </c>
      <c r="D4167" s="5">
        <v>44901</v>
      </c>
      <c r="E4167" s="5">
        <v>44847</v>
      </c>
      <c r="F4167" t="s">
        <v>763</v>
      </c>
      <c r="G4167" t="s">
        <v>19955</v>
      </c>
      <c r="H4167" t="s">
        <v>3800</v>
      </c>
      <c r="J4167" t="s">
        <v>756</v>
      </c>
      <c r="K4167" t="s">
        <v>756</v>
      </c>
      <c r="L4167" t="s">
        <v>757</v>
      </c>
      <c r="M4167" t="s">
        <v>757</v>
      </c>
      <c r="N4167" t="s">
        <v>756</v>
      </c>
      <c r="O4167" t="s">
        <v>756</v>
      </c>
      <c r="P4167" t="s">
        <v>765</v>
      </c>
      <c r="Q4167" t="s">
        <v>19956</v>
      </c>
      <c r="R4167" t="s">
        <v>19957</v>
      </c>
      <c r="S4167" t="s">
        <v>756</v>
      </c>
      <c r="T4167" t="s">
        <v>756</v>
      </c>
      <c r="U4167" t="s">
        <v>756</v>
      </c>
      <c r="V4167" t="s">
        <v>756</v>
      </c>
      <c r="W4167" t="s">
        <v>756</v>
      </c>
      <c r="X4167" t="s">
        <v>10905</v>
      </c>
      <c r="Y4167" t="str">
        <f t="shared" si="910"/>
        <v>octubre</v>
      </c>
      <c r="Z4167">
        <f>YEAR(BD_PONDERACIONES[[#This Row],[Fecha Ejecución del Ticket]])</f>
        <v>2022</v>
      </c>
      <c r="AA4167" t="str">
        <f t="shared" si="912"/>
        <v>diciembre</v>
      </c>
      <c r="AB4167">
        <f>YEAR(BD_PONDERACIONES[[#This Row],[Fecha de Inspección]])</f>
        <v>2022</v>
      </c>
      <c r="AC4167">
        <f t="shared" si="913"/>
        <v>0.5</v>
      </c>
      <c r="AD4167">
        <f t="shared" si="914"/>
        <v>0.5</v>
      </c>
      <c r="AE4167">
        <f t="shared" si="915"/>
        <v>0.5</v>
      </c>
      <c r="AF4167">
        <f t="shared" si="916"/>
        <v>0.5</v>
      </c>
      <c r="AG4167">
        <f t="shared" si="917"/>
        <v>0.5</v>
      </c>
      <c r="AH4167">
        <f t="shared" si="918"/>
        <v>0.5</v>
      </c>
      <c r="AI4167">
        <f t="shared" si="919"/>
        <v>0.25</v>
      </c>
      <c r="AJ4167">
        <f t="shared" si="920"/>
        <v>0.25</v>
      </c>
      <c r="AK4167">
        <f t="shared" si="921"/>
        <v>0.5</v>
      </c>
      <c r="AL4167">
        <f t="shared" si="922"/>
        <v>0.5</v>
      </c>
      <c r="AM4167">
        <f t="shared" si="923"/>
        <v>0.5</v>
      </c>
      <c r="AN4167" s="6">
        <f t="shared" si="911"/>
        <v>1</v>
      </c>
      <c r="AO4167" t="str">
        <f>VLOOKUP(BD_PONDERACIONES[[#This Row],[Comuna]],Tabla3[#All],2,0)</f>
        <v>Cordillera</v>
      </c>
    </row>
    <row r="4168" spans="1:41" x14ac:dyDescent="0.35">
      <c r="A4168" t="s">
        <v>19958</v>
      </c>
      <c r="B4168" t="s">
        <v>19959</v>
      </c>
      <c r="C4168" t="s">
        <v>19960</v>
      </c>
      <c r="D4168" s="5">
        <v>44901</v>
      </c>
      <c r="E4168" s="5">
        <v>44852</v>
      </c>
      <c r="F4168" t="s">
        <v>763</v>
      </c>
      <c r="G4168" t="s">
        <v>19961</v>
      </c>
      <c r="H4168" t="s">
        <v>3800</v>
      </c>
      <c r="J4168" t="s">
        <v>756</v>
      </c>
      <c r="K4168" t="s">
        <v>756</v>
      </c>
      <c r="L4168" t="s">
        <v>757</v>
      </c>
      <c r="M4168" t="s">
        <v>757</v>
      </c>
      <c r="N4168" t="s">
        <v>756</v>
      </c>
      <c r="O4168" t="s">
        <v>756</v>
      </c>
      <c r="P4168" t="s">
        <v>758</v>
      </c>
      <c r="Q4168" t="s">
        <v>759</v>
      </c>
      <c r="R4168" t="s">
        <v>759</v>
      </c>
      <c r="S4168" t="s">
        <v>757</v>
      </c>
      <c r="T4168" t="s">
        <v>757</v>
      </c>
      <c r="U4168" t="s">
        <v>757</v>
      </c>
      <c r="V4168" t="s">
        <v>756</v>
      </c>
      <c r="W4168" t="s">
        <v>756</v>
      </c>
      <c r="X4168" t="s">
        <v>19962</v>
      </c>
      <c r="Y4168" t="str">
        <f t="shared" si="910"/>
        <v>octubre</v>
      </c>
      <c r="Z4168">
        <f>YEAR(BD_PONDERACIONES[[#This Row],[Fecha Ejecución del Ticket]])</f>
        <v>2022</v>
      </c>
      <c r="AA4168" t="str">
        <f t="shared" si="912"/>
        <v>diciembre</v>
      </c>
      <c r="AB4168">
        <f>YEAR(BD_PONDERACIONES[[#This Row],[Fecha de Inspección]])</f>
        <v>2022</v>
      </c>
      <c r="AC4168">
        <f t="shared" si="913"/>
        <v>0.5</v>
      </c>
      <c r="AD4168">
        <f t="shared" si="914"/>
        <v>0.5</v>
      </c>
      <c r="AE4168">
        <f t="shared" si="915"/>
        <v>0.5</v>
      </c>
      <c r="AF4168">
        <f t="shared" si="916"/>
        <v>0.5</v>
      </c>
      <c r="AG4168">
        <f t="shared" si="917"/>
        <v>0.5</v>
      </c>
      <c r="AH4168">
        <f t="shared" si="918"/>
        <v>0.5</v>
      </c>
      <c r="AI4168">
        <f t="shared" si="919"/>
        <v>0.25</v>
      </c>
      <c r="AJ4168">
        <f t="shared" si="920"/>
        <v>0.25</v>
      </c>
      <c r="AK4168">
        <f t="shared" si="921"/>
        <v>0.5</v>
      </c>
      <c r="AL4168">
        <f t="shared" si="922"/>
        <v>0.5</v>
      </c>
      <c r="AM4168">
        <f t="shared" si="923"/>
        <v>0.5</v>
      </c>
      <c r="AN4168" s="6">
        <f t="shared" si="911"/>
        <v>1</v>
      </c>
      <c r="AO4168" t="str">
        <f>VLOOKUP(BD_PONDERACIONES[[#This Row],[Comuna]],Tabla3[#All],2,0)</f>
        <v>Cordillera</v>
      </c>
    </row>
    <row r="4169" spans="1:41" x14ac:dyDescent="0.35">
      <c r="A4169" t="s">
        <v>19963</v>
      </c>
      <c r="B4169" t="s">
        <v>19964</v>
      </c>
      <c r="C4169" t="s">
        <v>19965</v>
      </c>
      <c r="D4169" s="5">
        <v>44901</v>
      </c>
      <c r="E4169" s="5">
        <v>44854</v>
      </c>
      <c r="F4169" t="s">
        <v>763</v>
      </c>
      <c r="G4169" t="s">
        <v>19966</v>
      </c>
      <c r="H4169" t="s">
        <v>3800</v>
      </c>
      <c r="J4169" t="s">
        <v>756</v>
      </c>
      <c r="K4169" t="s">
        <v>756</v>
      </c>
      <c r="L4169" t="s">
        <v>757</v>
      </c>
      <c r="M4169" t="s">
        <v>757</v>
      </c>
      <c r="N4169" t="s">
        <v>756</v>
      </c>
      <c r="O4169" t="s">
        <v>756</v>
      </c>
      <c r="P4169" t="s">
        <v>758</v>
      </c>
      <c r="Q4169" t="s">
        <v>759</v>
      </c>
      <c r="R4169" t="s">
        <v>759</v>
      </c>
      <c r="S4169" t="s">
        <v>757</v>
      </c>
      <c r="T4169" t="s">
        <v>757</v>
      </c>
      <c r="U4169" t="s">
        <v>757</v>
      </c>
      <c r="V4169" t="s">
        <v>756</v>
      </c>
      <c r="W4169" t="s">
        <v>756</v>
      </c>
      <c r="X4169" t="s">
        <v>19967</v>
      </c>
      <c r="Y4169" t="str">
        <f t="shared" si="910"/>
        <v>octubre</v>
      </c>
      <c r="Z4169">
        <f>YEAR(BD_PONDERACIONES[[#This Row],[Fecha Ejecución del Ticket]])</f>
        <v>2022</v>
      </c>
      <c r="AA4169" t="str">
        <f t="shared" si="912"/>
        <v>diciembre</v>
      </c>
      <c r="AB4169">
        <f>YEAR(BD_PONDERACIONES[[#This Row],[Fecha de Inspección]])</f>
        <v>2022</v>
      </c>
      <c r="AC4169">
        <f t="shared" si="913"/>
        <v>0.5</v>
      </c>
      <c r="AD4169">
        <f t="shared" si="914"/>
        <v>0.5</v>
      </c>
      <c r="AE4169">
        <f t="shared" si="915"/>
        <v>0.5</v>
      </c>
      <c r="AF4169">
        <f t="shared" si="916"/>
        <v>0.5</v>
      </c>
      <c r="AG4169">
        <f t="shared" si="917"/>
        <v>0.5</v>
      </c>
      <c r="AH4169">
        <f t="shared" si="918"/>
        <v>0.5</v>
      </c>
      <c r="AI4169">
        <f t="shared" si="919"/>
        <v>0.25</v>
      </c>
      <c r="AJ4169">
        <f t="shared" si="920"/>
        <v>0.25</v>
      </c>
      <c r="AK4169">
        <f t="shared" si="921"/>
        <v>0.5</v>
      </c>
      <c r="AL4169">
        <f t="shared" si="922"/>
        <v>0.5</v>
      </c>
      <c r="AM4169">
        <f t="shared" si="923"/>
        <v>0.5</v>
      </c>
      <c r="AN4169" s="6">
        <f t="shared" si="911"/>
        <v>1</v>
      </c>
      <c r="AO4169" t="str">
        <f>VLOOKUP(BD_PONDERACIONES[[#This Row],[Comuna]],Tabla3[#All],2,0)</f>
        <v>Cordillera</v>
      </c>
    </row>
    <row r="4170" spans="1:41" x14ac:dyDescent="0.35">
      <c r="A4170" t="s">
        <v>19968</v>
      </c>
      <c r="B4170" t="s">
        <v>19969</v>
      </c>
      <c r="C4170" t="s">
        <v>19970</v>
      </c>
      <c r="D4170" s="5">
        <v>44901</v>
      </c>
      <c r="E4170" s="5">
        <v>44848</v>
      </c>
      <c r="F4170" t="s">
        <v>763</v>
      </c>
      <c r="G4170" t="s">
        <v>19971</v>
      </c>
      <c r="H4170" t="s">
        <v>3800</v>
      </c>
      <c r="J4170" t="s">
        <v>756</v>
      </c>
      <c r="K4170" t="s">
        <v>756</v>
      </c>
      <c r="L4170" t="s">
        <v>757</v>
      </c>
      <c r="M4170" t="s">
        <v>757</v>
      </c>
      <c r="N4170" t="s">
        <v>756</v>
      </c>
      <c r="O4170" t="s">
        <v>756</v>
      </c>
      <c r="P4170" t="s">
        <v>758</v>
      </c>
      <c r="Q4170" t="s">
        <v>759</v>
      </c>
      <c r="R4170" t="s">
        <v>759</v>
      </c>
      <c r="S4170" t="s">
        <v>757</v>
      </c>
      <c r="T4170" t="s">
        <v>757</v>
      </c>
      <c r="U4170" t="s">
        <v>757</v>
      </c>
      <c r="V4170" t="s">
        <v>756</v>
      </c>
      <c r="W4170" t="s">
        <v>756</v>
      </c>
      <c r="X4170" t="s">
        <v>19972</v>
      </c>
      <c r="Y4170" t="str">
        <f t="shared" si="910"/>
        <v>octubre</v>
      </c>
      <c r="Z4170">
        <f>YEAR(BD_PONDERACIONES[[#This Row],[Fecha Ejecución del Ticket]])</f>
        <v>2022</v>
      </c>
      <c r="AA4170" t="str">
        <f t="shared" si="912"/>
        <v>diciembre</v>
      </c>
      <c r="AB4170">
        <f>YEAR(BD_PONDERACIONES[[#This Row],[Fecha de Inspección]])</f>
        <v>2022</v>
      </c>
      <c r="AC4170">
        <f t="shared" si="913"/>
        <v>0.5</v>
      </c>
      <c r="AD4170">
        <f t="shared" si="914"/>
        <v>0.5</v>
      </c>
      <c r="AE4170">
        <f t="shared" si="915"/>
        <v>0.5</v>
      </c>
      <c r="AF4170">
        <f t="shared" si="916"/>
        <v>0.5</v>
      </c>
      <c r="AG4170">
        <f t="shared" si="917"/>
        <v>0.5</v>
      </c>
      <c r="AH4170">
        <f t="shared" si="918"/>
        <v>0.5</v>
      </c>
      <c r="AI4170">
        <f t="shared" si="919"/>
        <v>0.25</v>
      </c>
      <c r="AJ4170">
        <f t="shared" si="920"/>
        <v>0.25</v>
      </c>
      <c r="AK4170">
        <f t="shared" si="921"/>
        <v>0.5</v>
      </c>
      <c r="AL4170">
        <f t="shared" si="922"/>
        <v>0.5</v>
      </c>
      <c r="AM4170">
        <f t="shared" si="923"/>
        <v>0.5</v>
      </c>
      <c r="AN4170" s="6">
        <f t="shared" si="911"/>
        <v>1</v>
      </c>
      <c r="AO4170" t="str">
        <f>VLOOKUP(BD_PONDERACIONES[[#This Row],[Comuna]],Tabla3[#All],2,0)</f>
        <v>Cordillera</v>
      </c>
    </row>
    <row r="4171" spans="1:41" x14ac:dyDescent="0.35">
      <c r="A4171" t="s">
        <v>19973</v>
      </c>
      <c r="B4171" t="s">
        <v>19974</v>
      </c>
      <c r="C4171" t="s">
        <v>19975</v>
      </c>
      <c r="D4171" s="5">
        <v>44901</v>
      </c>
      <c r="E4171" s="5">
        <v>44849</v>
      </c>
      <c r="F4171" t="s">
        <v>763</v>
      </c>
      <c r="G4171" t="s">
        <v>19976</v>
      </c>
      <c r="H4171" t="s">
        <v>3800</v>
      </c>
      <c r="J4171" t="s">
        <v>756</v>
      </c>
      <c r="K4171" t="s">
        <v>756</v>
      </c>
      <c r="L4171" t="s">
        <v>757</v>
      </c>
      <c r="M4171" t="s">
        <v>757</v>
      </c>
      <c r="N4171" t="s">
        <v>756</v>
      </c>
      <c r="O4171" t="s">
        <v>756</v>
      </c>
      <c r="P4171" t="s">
        <v>765</v>
      </c>
      <c r="Q4171" t="s">
        <v>19977</v>
      </c>
      <c r="R4171" t="s">
        <v>19978</v>
      </c>
      <c r="S4171" t="s">
        <v>756</v>
      </c>
      <c r="T4171" t="s">
        <v>756</v>
      </c>
      <c r="U4171" t="s">
        <v>756</v>
      </c>
      <c r="V4171" t="s">
        <v>756</v>
      </c>
      <c r="W4171" t="s">
        <v>756</v>
      </c>
      <c r="X4171" t="s">
        <v>7356</v>
      </c>
      <c r="Y4171" t="str">
        <f t="shared" si="910"/>
        <v>octubre</v>
      </c>
      <c r="Z4171">
        <f>YEAR(BD_PONDERACIONES[[#This Row],[Fecha Ejecución del Ticket]])</f>
        <v>2022</v>
      </c>
      <c r="AA4171" t="str">
        <f t="shared" si="912"/>
        <v>diciembre</v>
      </c>
      <c r="AB4171">
        <f>YEAR(BD_PONDERACIONES[[#This Row],[Fecha de Inspección]])</f>
        <v>2022</v>
      </c>
      <c r="AC4171">
        <f t="shared" si="913"/>
        <v>0.5</v>
      </c>
      <c r="AD4171">
        <f t="shared" si="914"/>
        <v>0.5</v>
      </c>
      <c r="AE4171">
        <f t="shared" si="915"/>
        <v>0.5</v>
      </c>
      <c r="AF4171">
        <f t="shared" si="916"/>
        <v>0.5</v>
      </c>
      <c r="AG4171">
        <f t="shared" si="917"/>
        <v>0.5</v>
      </c>
      <c r="AH4171">
        <f t="shared" si="918"/>
        <v>0.5</v>
      </c>
      <c r="AI4171">
        <f t="shared" si="919"/>
        <v>0.25</v>
      </c>
      <c r="AJ4171">
        <f t="shared" si="920"/>
        <v>0.25</v>
      </c>
      <c r="AK4171">
        <f t="shared" si="921"/>
        <v>0.5</v>
      </c>
      <c r="AL4171">
        <f t="shared" si="922"/>
        <v>0.5</v>
      </c>
      <c r="AM4171">
        <f t="shared" si="923"/>
        <v>0.5</v>
      </c>
      <c r="AN4171" s="6">
        <f t="shared" si="911"/>
        <v>1</v>
      </c>
      <c r="AO4171" t="str">
        <f>VLOOKUP(BD_PONDERACIONES[[#This Row],[Comuna]],Tabla3[#All],2,0)</f>
        <v>Cordillera</v>
      </c>
    </row>
    <row r="4172" spans="1:41" x14ac:dyDescent="0.35">
      <c r="A4172" t="s">
        <v>19979</v>
      </c>
      <c r="B4172" t="s">
        <v>19980</v>
      </c>
      <c r="C4172" t="s">
        <v>19981</v>
      </c>
      <c r="D4172" s="5">
        <v>44901</v>
      </c>
      <c r="E4172" s="5">
        <v>44852</v>
      </c>
      <c r="F4172" t="s">
        <v>763</v>
      </c>
      <c r="G4172" t="s">
        <v>19982</v>
      </c>
      <c r="H4172" t="s">
        <v>3800</v>
      </c>
      <c r="J4172" t="s">
        <v>756</v>
      </c>
      <c r="K4172" t="s">
        <v>756</v>
      </c>
      <c r="L4172" t="s">
        <v>757</v>
      </c>
      <c r="M4172" t="s">
        <v>757</v>
      </c>
      <c r="N4172" t="s">
        <v>756</v>
      </c>
      <c r="O4172" t="s">
        <v>756</v>
      </c>
      <c r="P4172" t="s">
        <v>758</v>
      </c>
      <c r="Q4172" t="s">
        <v>759</v>
      </c>
      <c r="R4172" t="s">
        <v>759</v>
      </c>
      <c r="S4172" t="s">
        <v>757</v>
      </c>
      <c r="T4172" t="s">
        <v>757</v>
      </c>
      <c r="U4172" t="s">
        <v>757</v>
      </c>
      <c r="V4172" t="s">
        <v>756</v>
      </c>
      <c r="W4172" t="s">
        <v>756</v>
      </c>
      <c r="X4172" t="s">
        <v>19983</v>
      </c>
      <c r="Y4172" t="str">
        <f t="shared" si="910"/>
        <v>octubre</v>
      </c>
      <c r="Z4172">
        <f>YEAR(BD_PONDERACIONES[[#This Row],[Fecha Ejecución del Ticket]])</f>
        <v>2022</v>
      </c>
      <c r="AA4172" t="str">
        <f t="shared" si="912"/>
        <v>diciembre</v>
      </c>
      <c r="AB4172">
        <f>YEAR(BD_PONDERACIONES[[#This Row],[Fecha de Inspección]])</f>
        <v>2022</v>
      </c>
      <c r="AC4172">
        <f t="shared" si="913"/>
        <v>0.5</v>
      </c>
      <c r="AD4172">
        <f t="shared" si="914"/>
        <v>0.5</v>
      </c>
      <c r="AE4172">
        <f t="shared" si="915"/>
        <v>0.5</v>
      </c>
      <c r="AF4172">
        <f t="shared" si="916"/>
        <v>0.5</v>
      </c>
      <c r="AG4172">
        <f t="shared" si="917"/>
        <v>0.5</v>
      </c>
      <c r="AH4172">
        <f t="shared" si="918"/>
        <v>0.5</v>
      </c>
      <c r="AI4172">
        <f t="shared" si="919"/>
        <v>0.25</v>
      </c>
      <c r="AJ4172">
        <f t="shared" si="920"/>
        <v>0.25</v>
      </c>
      <c r="AK4172">
        <f t="shared" si="921"/>
        <v>0.5</v>
      </c>
      <c r="AL4172">
        <f t="shared" si="922"/>
        <v>0.5</v>
      </c>
      <c r="AM4172">
        <f t="shared" si="923"/>
        <v>0.5</v>
      </c>
      <c r="AN4172" s="6">
        <f t="shared" si="911"/>
        <v>1</v>
      </c>
      <c r="AO4172" t="str">
        <f>VLOOKUP(BD_PONDERACIONES[[#This Row],[Comuna]],Tabla3[#All],2,0)</f>
        <v>Cordillera</v>
      </c>
    </row>
    <row r="4173" spans="1:41" x14ac:dyDescent="0.35">
      <c r="A4173" t="s">
        <v>19984</v>
      </c>
      <c r="B4173" t="s">
        <v>19985</v>
      </c>
      <c r="C4173" t="s">
        <v>19986</v>
      </c>
      <c r="D4173" s="5">
        <v>44901</v>
      </c>
      <c r="E4173" s="5">
        <v>44847</v>
      </c>
      <c r="F4173" t="s">
        <v>763</v>
      </c>
      <c r="G4173" t="s">
        <v>19987</v>
      </c>
      <c r="H4173" t="s">
        <v>3800</v>
      </c>
      <c r="J4173" t="s">
        <v>756</v>
      </c>
      <c r="K4173" t="s">
        <v>756</v>
      </c>
      <c r="L4173" t="s">
        <v>757</v>
      </c>
      <c r="M4173" t="s">
        <v>757</v>
      </c>
      <c r="N4173" t="s">
        <v>756</v>
      </c>
      <c r="O4173" t="s">
        <v>756</v>
      </c>
      <c r="P4173" t="s">
        <v>758</v>
      </c>
      <c r="Q4173" t="s">
        <v>759</v>
      </c>
      <c r="R4173" t="s">
        <v>759</v>
      </c>
      <c r="S4173" t="s">
        <v>757</v>
      </c>
      <c r="T4173" t="s">
        <v>757</v>
      </c>
      <c r="U4173" t="s">
        <v>757</v>
      </c>
      <c r="V4173" t="s">
        <v>756</v>
      </c>
      <c r="W4173" t="s">
        <v>756</v>
      </c>
      <c r="X4173" t="s">
        <v>19988</v>
      </c>
      <c r="Y4173" t="str">
        <f t="shared" si="910"/>
        <v>octubre</v>
      </c>
      <c r="Z4173">
        <f>YEAR(BD_PONDERACIONES[[#This Row],[Fecha Ejecución del Ticket]])</f>
        <v>2022</v>
      </c>
      <c r="AA4173" t="str">
        <f t="shared" si="912"/>
        <v>diciembre</v>
      </c>
      <c r="AB4173">
        <f>YEAR(BD_PONDERACIONES[[#This Row],[Fecha de Inspección]])</f>
        <v>2022</v>
      </c>
      <c r="AC4173">
        <f t="shared" si="913"/>
        <v>0.5</v>
      </c>
      <c r="AD4173">
        <f t="shared" si="914"/>
        <v>0.5</v>
      </c>
      <c r="AE4173">
        <f t="shared" si="915"/>
        <v>0.5</v>
      </c>
      <c r="AF4173">
        <f t="shared" si="916"/>
        <v>0.5</v>
      </c>
      <c r="AG4173">
        <f t="shared" si="917"/>
        <v>0.5</v>
      </c>
      <c r="AH4173">
        <f t="shared" si="918"/>
        <v>0.5</v>
      </c>
      <c r="AI4173">
        <f t="shared" si="919"/>
        <v>0.25</v>
      </c>
      <c r="AJ4173">
        <f t="shared" si="920"/>
        <v>0.25</v>
      </c>
      <c r="AK4173">
        <f t="shared" si="921"/>
        <v>0.5</v>
      </c>
      <c r="AL4173">
        <f t="shared" si="922"/>
        <v>0.5</v>
      </c>
      <c r="AM4173">
        <f t="shared" si="923"/>
        <v>0.5</v>
      </c>
      <c r="AN4173" s="6">
        <f t="shared" si="911"/>
        <v>1</v>
      </c>
      <c r="AO4173" t="str">
        <f>VLOOKUP(BD_PONDERACIONES[[#This Row],[Comuna]],Tabla3[#All],2,0)</f>
        <v>Cordillera</v>
      </c>
    </row>
    <row r="4174" spans="1:41" x14ac:dyDescent="0.35">
      <c r="A4174" t="s">
        <v>19989</v>
      </c>
      <c r="B4174" t="s">
        <v>19990</v>
      </c>
      <c r="C4174" t="s">
        <v>19991</v>
      </c>
      <c r="D4174" s="5">
        <v>44901</v>
      </c>
      <c r="E4174" s="5">
        <v>44848</v>
      </c>
      <c r="F4174" t="s">
        <v>763</v>
      </c>
      <c r="G4174" t="s">
        <v>19992</v>
      </c>
      <c r="H4174" t="s">
        <v>3800</v>
      </c>
      <c r="J4174" t="s">
        <v>756</v>
      </c>
      <c r="K4174" t="s">
        <v>756</v>
      </c>
      <c r="L4174" t="s">
        <v>757</v>
      </c>
      <c r="M4174" t="s">
        <v>757</v>
      </c>
      <c r="N4174" t="s">
        <v>756</v>
      </c>
      <c r="O4174" t="s">
        <v>756</v>
      </c>
      <c r="P4174" t="s">
        <v>758</v>
      </c>
      <c r="Q4174" t="s">
        <v>759</v>
      </c>
      <c r="R4174" t="s">
        <v>759</v>
      </c>
      <c r="S4174" t="s">
        <v>757</v>
      </c>
      <c r="T4174" t="s">
        <v>757</v>
      </c>
      <c r="U4174" t="s">
        <v>757</v>
      </c>
      <c r="V4174" t="s">
        <v>756</v>
      </c>
      <c r="W4174" t="s">
        <v>756</v>
      </c>
      <c r="X4174" t="s">
        <v>19993</v>
      </c>
      <c r="Y4174" t="str">
        <f t="shared" si="910"/>
        <v>octubre</v>
      </c>
      <c r="Z4174">
        <f>YEAR(BD_PONDERACIONES[[#This Row],[Fecha Ejecución del Ticket]])</f>
        <v>2022</v>
      </c>
      <c r="AA4174" t="str">
        <f t="shared" si="912"/>
        <v>diciembre</v>
      </c>
      <c r="AB4174">
        <f>YEAR(BD_PONDERACIONES[[#This Row],[Fecha de Inspección]])</f>
        <v>2022</v>
      </c>
      <c r="AC4174">
        <f t="shared" si="913"/>
        <v>0.5</v>
      </c>
      <c r="AD4174">
        <f t="shared" si="914"/>
        <v>0.5</v>
      </c>
      <c r="AE4174">
        <f t="shared" si="915"/>
        <v>0.5</v>
      </c>
      <c r="AF4174">
        <f t="shared" si="916"/>
        <v>0.5</v>
      </c>
      <c r="AG4174">
        <f t="shared" si="917"/>
        <v>0.5</v>
      </c>
      <c r="AH4174">
        <f t="shared" si="918"/>
        <v>0.5</v>
      </c>
      <c r="AI4174">
        <f t="shared" si="919"/>
        <v>0.25</v>
      </c>
      <c r="AJ4174">
        <f t="shared" si="920"/>
        <v>0.25</v>
      </c>
      <c r="AK4174">
        <f t="shared" si="921"/>
        <v>0.5</v>
      </c>
      <c r="AL4174">
        <f t="shared" si="922"/>
        <v>0.5</v>
      </c>
      <c r="AM4174">
        <f t="shared" si="923"/>
        <v>0.5</v>
      </c>
      <c r="AN4174" s="6">
        <f t="shared" si="911"/>
        <v>1</v>
      </c>
      <c r="AO4174" t="str">
        <f>VLOOKUP(BD_PONDERACIONES[[#This Row],[Comuna]],Tabla3[#All],2,0)</f>
        <v>Cordillera</v>
      </c>
    </row>
    <row r="4175" spans="1:41" x14ac:dyDescent="0.35">
      <c r="A4175" t="s">
        <v>19994</v>
      </c>
      <c r="B4175" t="s">
        <v>19995</v>
      </c>
      <c r="C4175" t="s">
        <v>19996</v>
      </c>
      <c r="D4175" s="5">
        <v>44901</v>
      </c>
      <c r="E4175" s="5">
        <v>44852</v>
      </c>
      <c r="F4175" t="s">
        <v>763</v>
      </c>
      <c r="G4175" t="s">
        <v>19997</v>
      </c>
      <c r="H4175" t="s">
        <v>3800</v>
      </c>
      <c r="J4175" t="s">
        <v>756</v>
      </c>
      <c r="K4175" t="s">
        <v>756</v>
      </c>
      <c r="L4175" t="s">
        <v>757</v>
      </c>
      <c r="M4175" t="s">
        <v>757</v>
      </c>
      <c r="N4175" t="s">
        <v>756</v>
      </c>
      <c r="O4175" t="s">
        <v>756</v>
      </c>
      <c r="P4175" t="s">
        <v>758</v>
      </c>
      <c r="Q4175" t="s">
        <v>759</v>
      </c>
      <c r="R4175" t="s">
        <v>759</v>
      </c>
      <c r="S4175" t="s">
        <v>757</v>
      </c>
      <c r="T4175" t="s">
        <v>757</v>
      </c>
      <c r="U4175" t="s">
        <v>757</v>
      </c>
      <c r="V4175" t="s">
        <v>773</v>
      </c>
      <c r="W4175" t="s">
        <v>773</v>
      </c>
      <c r="X4175" t="s">
        <v>19998</v>
      </c>
      <c r="Y4175" t="str">
        <f t="shared" si="910"/>
        <v>octubre</v>
      </c>
      <c r="Z4175">
        <f>YEAR(BD_PONDERACIONES[[#This Row],[Fecha Ejecución del Ticket]])</f>
        <v>2022</v>
      </c>
      <c r="AA4175" t="str">
        <f t="shared" si="912"/>
        <v>diciembre</v>
      </c>
      <c r="AB4175">
        <f>YEAR(BD_PONDERACIONES[[#This Row],[Fecha de Inspección]])</f>
        <v>2022</v>
      </c>
      <c r="AC4175">
        <f t="shared" si="913"/>
        <v>0.5</v>
      </c>
      <c r="AD4175">
        <f t="shared" si="914"/>
        <v>0.5</v>
      </c>
      <c r="AE4175">
        <f t="shared" si="915"/>
        <v>0.5</v>
      </c>
      <c r="AF4175">
        <f t="shared" si="916"/>
        <v>0.5</v>
      </c>
      <c r="AG4175">
        <f t="shared" si="917"/>
        <v>0.5</v>
      </c>
      <c r="AH4175">
        <f t="shared" si="918"/>
        <v>0.5</v>
      </c>
      <c r="AI4175">
        <f t="shared" si="919"/>
        <v>0.25</v>
      </c>
      <c r="AJ4175">
        <f t="shared" si="920"/>
        <v>0.25</v>
      </c>
      <c r="AK4175">
        <f t="shared" si="921"/>
        <v>0.5</v>
      </c>
      <c r="AL4175">
        <f t="shared" si="922"/>
        <v>0</v>
      </c>
      <c r="AM4175">
        <f t="shared" si="923"/>
        <v>0</v>
      </c>
      <c r="AN4175" s="6">
        <f t="shared" si="911"/>
        <v>0.8</v>
      </c>
      <c r="AO4175" t="str">
        <f>VLOOKUP(BD_PONDERACIONES[[#This Row],[Comuna]],Tabla3[#All],2,0)</f>
        <v>Cordillera</v>
      </c>
    </row>
    <row r="4176" spans="1:41" x14ac:dyDescent="0.35">
      <c r="A4176" t="s">
        <v>19999</v>
      </c>
      <c r="B4176" t="s">
        <v>20000</v>
      </c>
      <c r="C4176" t="s">
        <v>20001</v>
      </c>
      <c r="D4176" s="5">
        <v>44901</v>
      </c>
      <c r="E4176" s="5">
        <v>44851</v>
      </c>
      <c r="F4176" t="s">
        <v>763</v>
      </c>
      <c r="G4176" t="s">
        <v>20002</v>
      </c>
      <c r="H4176" t="s">
        <v>3800</v>
      </c>
      <c r="J4176" t="s">
        <v>756</v>
      </c>
      <c r="K4176" t="s">
        <v>756</v>
      </c>
      <c r="L4176" t="s">
        <v>757</v>
      </c>
      <c r="M4176" t="s">
        <v>757</v>
      </c>
      <c r="N4176" t="s">
        <v>756</v>
      </c>
      <c r="O4176" t="s">
        <v>756</v>
      </c>
      <c r="P4176" t="s">
        <v>758</v>
      </c>
      <c r="Q4176" t="s">
        <v>759</v>
      </c>
      <c r="R4176" t="s">
        <v>759</v>
      </c>
      <c r="S4176" t="s">
        <v>757</v>
      </c>
      <c r="T4176" t="s">
        <v>757</v>
      </c>
      <c r="U4176" t="s">
        <v>757</v>
      </c>
      <c r="V4176" t="s">
        <v>756</v>
      </c>
      <c r="W4176" t="s">
        <v>756</v>
      </c>
      <c r="X4176" t="s">
        <v>20003</v>
      </c>
      <c r="Y4176" t="str">
        <f t="shared" si="910"/>
        <v>octubre</v>
      </c>
      <c r="Z4176">
        <f>YEAR(BD_PONDERACIONES[[#This Row],[Fecha Ejecución del Ticket]])</f>
        <v>2022</v>
      </c>
      <c r="AA4176" t="str">
        <f t="shared" si="912"/>
        <v>diciembre</v>
      </c>
      <c r="AB4176">
        <f>YEAR(BD_PONDERACIONES[[#This Row],[Fecha de Inspección]])</f>
        <v>2022</v>
      </c>
      <c r="AC4176">
        <f t="shared" si="913"/>
        <v>0.5</v>
      </c>
      <c r="AD4176">
        <f t="shared" si="914"/>
        <v>0.5</v>
      </c>
      <c r="AE4176">
        <f t="shared" si="915"/>
        <v>0.5</v>
      </c>
      <c r="AF4176">
        <f t="shared" si="916"/>
        <v>0.5</v>
      </c>
      <c r="AG4176">
        <f t="shared" si="917"/>
        <v>0.5</v>
      </c>
      <c r="AH4176">
        <f t="shared" si="918"/>
        <v>0.5</v>
      </c>
      <c r="AI4176">
        <f t="shared" si="919"/>
        <v>0.25</v>
      </c>
      <c r="AJ4176">
        <f t="shared" si="920"/>
        <v>0.25</v>
      </c>
      <c r="AK4176">
        <f t="shared" si="921"/>
        <v>0.5</v>
      </c>
      <c r="AL4176">
        <f t="shared" si="922"/>
        <v>0.5</v>
      </c>
      <c r="AM4176">
        <f t="shared" si="923"/>
        <v>0.5</v>
      </c>
      <c r="AN4176" s="6">
        <f t="shared" si="911"/>
        <v>1</v>
      </c>
      <c r="AO4176" t="str">
        <f>VLOOKUP(BD_PONDERACIONES[[#This Row],[Comuna]],Tabla3[#All],2,0)</f>
        <v>Cordillera</v>
      </c>
    </row>
    <row r="4177" spans="1:41" x14ac:dyDescent="0.35">
      <c r="A4177" t="s">
        <v>20004</v>
      </c>
      <c r="B4177" t="s">
        <v>20005</v>
      </c>
      <c r="C4177" t="s">
        <v>20006</v>
      </c>
      <c r="D4177" s="5">
        <v>44902</v>
      </c>
      <c r="E4177" s="5">
        <v>44861</v>
      </c>
      <c r="F4177" t="s">
        <v>763</v>
      </c>
      <c r="G4177" t="s">
        <v>20007</v>
      </c>
      <c r="H4177" t="s">
        <v>3800</v>
      </c>
      <c r="J4177" t="s">
        <v>756</v>
      </c>
      <c r="K4177" t="s">
        <v>756</v>
      </c>
      <c r="L4177" t="s">
        <v>757</v>
      </c>
      <c r="M4177" t="s">
        <v>757</v>
      </c>
      <c r="N4177" t="s">
        <v>756</v>
      </c>
      <c r="O4177" t="s">
        <v>756</v>
      </c>
      <c r="P4177" t="s">
        <v>758</v>
      </c>
      <c r="Q4177" t="s">
        <v>759</v>
      </c>
      <c r="R4177" t="s">
        <v>759</v>
      </c>
      <c r="S4177" t="s">
        <v>757</v>
      </c>
      <c r="T4177" t="s">
        <v>757</v>
      </c>
      <c r="U4177" t="s">
        <v>757</v>
      </c>
      <c r="V4177" t="s">
        <v>756</v>
      </c>
      <c r="W4177" t="s">
        <v>756</v>
      </c>
      <c r="X4177" t="s">
        <v>11675</v>
      </c>
      <c r="Y4177" t="str">
        <f t="shared" ref="Y4177:Y4240" si="924">TEXT(E4177,"MMMM")</f>
        <v>octubre</v>
      </c>
      <c r="Z4177">
        <f>YEAR(BD_PONDERACIONES[[#This Row],[Fecha Ejecución del Ticket]])</f>
        <v>2022</v>
      </c>
      <c r="AA4177" t="str">
        <f t="shared" si="912"/>
        <v>diciembre</v>
      </c>
      <c r="AB4177">
        <f>YEAR(BD_PONDERACIONES[[#This Row],[Fecha de Inspección]])</f>
        <v>2022</v>
      </c>
      <c r="AC4177">
        <f t="shared" si="913"/>
        <v>0.5</v>
      </c>
      <c r="AD4177">
        <f t="shared" si="914"/>
        <v>0.5</v>
      </c>
      <c r="AE4177">
        <f t="shared" si="915"/>
        <v>0.5</v>
      </c>
      <c r="AF4177">
        <f t="shared" si="916"/>
        <v>0.5</v>
      </c>
      <c r="AG4177">
        <f t="shared" si="917"/>
        <v>0.5</v>
      </c>
      <c r="AH4177">
        <f t="shared" si="918"/>
        <v>0.5</v>
      </c>
      <c r="AI4177">
        <f t="shared" si="919"/>
        <v>0.25</v>
      </c>
      <c r="AJ4177">
        <f t="shared" si="920"/>
        <v>0.25</v>
      </c>
      <c r="AK4177">
        <f t="shared" si="921"/>
        <v>0.5</v>
      </c>
      <c r="AL4177">
        <f t="shared" si="922"/>
        <v>0.5</v>
      </c>
      <c r="AM4177">
        <f t="shared" si="923"/>
        <v>0.5</v>
      </c>
      <c r="AN4177" s="6">
        <f t="shared" ref="AN4177:AN4240" si="925">((AC4177+AD4177)*0.2)+((AE4177+AF4177)*0.3)+((AG4177+AH4177)*0.15)+((AI4177+AJ4177+AK4177)*0.15)+((AL4177+AM4177)*0.2)</f>
        <v>1</v>
      </c>
      <c r="AO4177" t="str">
        <f>VLOOKUP(BD_PONDERACIONES[[#This Row],[Comuna]],Tabla3[#All],2,0)</f>
        <v>Cordillera</v>
      </c>
    </row>
    <row r="4178" spans="1:41" x14ac:dyDescent="0.35">
      <c r="A4178" t="s">
        <v>20008</v>
      </c>
      <c r="B4178" t="s">
        <v>20009</v>
      </c>
      <c r="C4178" t="s">
        <v>20010</v>
      </c>
      <c r="D4178" s="5">
        <v>44902</v>
      </c>
      <c r="E4178" s="5">
        <v>44861</v>
      </c>
      <c r="F4178" t="s">
        <v>763</v>
      </c>
      <c r="G4178" t="s">
        <v>20011</v>
      </c>
      <c r="H4178" t="s">
        <v>3800</v>
      </c>
      <c r="J4178" t="s">
        <v>756</v>
      </c>
      <c r="K4178" t="s">
        <v>756</v>
      </c>
      <c r="L4178" t="s">
        <v>757</v>
      </c>
      <c r="M4178" t="s">
        <v>757</v>
      </c>
      <c r="N4178" t="s">
        <v>756</v>
      </c>
      <c r="O4178" t="s">
        <v>756</v>
      </c>
      <c r="P4178" t="s">
        <v>758</v>
      </c>
      <c r="Q4178" t="s">
        <v>759</v>
      </c>
      <c r="R4178" t="s">
        <v>759</v>
      </c>
      <c r="S4178" t="s">
        <v>757</v>
      </c>
      <c r="T4178" t="s">
        <v>757</v>
      </c>
      <c r="U4178" t="s">
        <v>757</v>
      </c>
      <c r="V4178" t="s">
        <v>756</v>
      </c>
      <c r="W4178" t="s">
        <v>756</v>
      </c>
      <c r="X4178" t="s">
        <v>804</v>
      </c>
      <c r="Y4178" t="str">
        <f t="shared" si="924"/>
        <v>octubre</v>
      </c>
      <c r="Z4178">
        <f>YEAR(BD_PONDERACIONES[[#This Row],[Fecha Ejecución del Ticket]])</f>
        <v>2022</v>
      </c>
      <c r="AA4178" t="str">
        <f t="shared" si="912"/>
        <v>diciembre</v>
      </c>
      <c r="AB4178">
        <f>YEAR(BD_PONDERACIONES[[#This Row],[Fecha de Inspección]])</f>
        <v>2022</v>
      </c>
      <c r="AC4178">
        <f t="shared" si="913"/>
        <v>0.5</v>
      </c>
      <c r="AD4178">
        <f t="shared" si="914"/>
        <v>0.5</v>
      </c>
      <c r="AE4178">
        <f t="shared" si="915"/>
        <v>0.5</v>
      </c>
      <c r="AF4178">
        <f t="shared" si="916"/>
        <v>0.5</v>
      </c>
      <c r="AG4178">
        <f t="shared" si="917"/>
        <v>0.5</v>
      </c>
      <c r="AH4178">
        <f t="shared" si="918"/>
        <v>0.5</v>
      </c>
      <c r="AI4178">
        <f t="shared" si="919"/>
        <v>0.25</v>
      </c>
      <c r="AJ4178">
        <f t="shared" si="920"/>
        <v>0.25</v>
      </c>
      <c r="AK4178">
        <f t="shared" si="921"/>
        <v>0.5</v>
      </c>
      <c r="AL4178">
        <f t="shared" si="922"/>
        <v>0.5</v>
      </c>
      <c r="AM4178">
        <f t="shared" si="923"/>
        <v>0.5</v>
      </c>
      <c r="AN4178" s="6">
        <f t="shared" si="925"/>
        <v>1</v>
      </c>
      <c r="AO4178" t="str">
        <f>VLOOKUP(BD_PONDERACIONES[[#This Row],[Comuna]],Tabla3[#All],2,0)</f>
        <v>Cordillera</v>
      </c>
    </row>
    <row r="4179" spans="1:41" x14ac:dyDescent="0.35">
      <c r="A4179" t="s">
        <v>20012</v>
      </c>
      <c r="B4179" t="s">
        <v>20013</v>
      </c>
      <c r="C4179" t="s">
        <v>20014</v>
      </c>
      <c r="D4179" s="5">
        <v>44902</v>
      </c>
      <c r="E4179" s="5">
        <v>44855</v>
      </c>
      <c r="F4179" t="s">
        <v>763</v>
      </c>
      <c r="G4179" t="s">
        <v>20015</v>
      </c>
      <c r="H4179" t="s">
        <v>3800</v>
      </c>
      <c r="J4179" t="s">
        <v>756</v>
      </c>
      <c r="K4179" t="s">
        <v>756</v>
      </c>
      <c r="L4179" t="s">
        <v>757</v>
      </c>
      <c r="M4179" t="s">
        <v>757</v>
      </c>
      <c r="N4179" t="s">
        <v>756</v>
      </c>
      <c r="O4179" t="s">
        <v>756</v>
      </c>
      <c r="P4179" t="s">
        <v>758</v>
      </c>
      <c r="Q4179" t="s">
        <v>759</v>
      </c>
      <c r="R4179" t="s">
        <v>759</v>
      </c>
      <c r="S4179" t="s">
        <v>757</v>
      </c>
      <c r="T4179" t="s">
        <v>757</v>
      </c>
      <c r="U4179" t="s">
        <v>757</v>
      </c>
      <c r="V4179" t="s">
        <v>756</v>
      </c>
      <c r="W4179" t="s">
        <v>756</v>
      </c>
      <c r="X4179" t="s">
        <v>4524</v>
      </c>
      <c r="Y4179" t="str">
        <f t="shared" si="924"/>
        <v>octubre</v>
      </c>
      <c r="Z4179">
        <f>YEAR(BD_PONDERACIONES[[#This Row],[Fecha Ejecución del Ticket]])</f>
        <v>2022</v>
      </c>
      <c r="AA4179" t="str">
        <f t="shared" si="912"/>
        <v>diciembre</v>
      </c>
      <c r="AB4179">
        <f>YEAR(BD_PONDERACIONES[[#This Row],[Fecha de Inspección]])</f>
        <v>2022</v>
      </c>
      <c r="AC4179">
        <f t="shared" si="913"/>
        <v>0.5</v>
      </c>
      <c r="AD4179">
        <f t="shared" si="914"/>
        <v>0.5</v>
      </c>
      <c r="AE4179">
        <f t="shared" si="915"/>
        <v>0.5</v>
      </c>
      <c r="AF4179">
        <f t="shared" si="916"/>
        <v>0.5</v>
      </c>
      <c r="AG4179">
        <f t="shared" si="917"/>
        <v>0.5</v>
      </c>
      <c r="AH4179">
        <f t="shared" si="918"/>
        <v>0.5</v>
      </c>
      <c r="AI4179">
        <f t="shared" si="919"/>
        <v>0.25</v>
      </c>
      <c r="AJ4179">
        <f t="shared" si="920"/>
        <v>0.25</v>
      </c>
      <c r="AK4179">
        <f t="shared" si="921"/>
        <v>0.5</v>
      </c>
      <c r="AL4179">
        <f t="shared" si="922"/>
        <v>0.5</v>
      </c>
      <c r="AM4179">
        <f t="shared" si="923"/>
        <v>0.5</v>
      </c>
      <c r="AN4179" s="6">
        <f t="shared" si="925"/>
        <v>1</v>
      </c>
      <c r="AO4179" t="str">
        <f>VLOOKUP(BD_PONDERACIONES[[#This Row],[Comuna]],Tabla3[#All],2,0)</f>
        <v>Cordillera</v>
      </c>
    </row>
    <row r="4180" spans="1:41" x14ac:dyDescent="0.35">
      <c r="A4180" t="s">
        <v>20016</v>
      </c>
      <c r="B4180" t="s">
        <v>20017</v>
      </c>
      <c r="C4180" t="s">
        <v>20018</v>
      </c>
      <c r="D4180" s="5">
        <v>44902</v>
      </c>
      <c r="E4180" s="5">
        <v>44724</v>
      </c>
      <c r="F4180" t="s">
        <v>753</v>
      </c>
      <c r="G4180" t="s">
        <v>20019</v>
      </c>
      <c r="H4180" t="s">
        <v>3783</v>
      </c>
      <c r="J4180" t="s">
        <v>756</v>
      </c>
      <c r="K4180" t="s">
        <v>756</v>
      </c>
      <c r="L4180" t="s">
        <v>756</v>
      </c>
      <c r="M4180" t="s">
        <v>756</v>
      </c>
      <c r="N4180" t="s">
        <v>756</v>
      </c>
      <c r="O4180" t="s">
        <v>756</v>
      </c>
      <c r="P4180" t="s">
        <v>758</v>
      </c>
      <c r="Q4180" t="s">
        <v>759</v>
      </c>
      <c r="R4180" t="s">
        <v>759</v>
      </c>
      <c r="S4180" t="s">
        <v>757</v>
      </c>
      <c r="T4180" t="s">
        <v>757</v>
      </c>
      <c r="U4180" t="s">
        <v>757</v>
      </c>
      <c r="V4180" t="s">
        <v>756</v>
      </c>
      <c r="W4180" t="s">
        <v>756</v>
      </c>
      <c r="X4180" t="s">
        <v>20020</v>
      </c>
      <c r="Y4180" t="str">
        <f t="shared" si="924"/>
        <v>junio</v>
      </c>
      <c r="Z4180">
        <f>YEAR(BD_PONDERACIONES[[#This Row],[Fecha Ejecución del Ticket]])</f>
        <v>2022</v>
      </c>
      <c r="AA4180" t="str">
        <f t="shared" si="912"/>
        <v>diciembre</v>
      </c>
      <c r="AB4180">
        <f>YEAR(BD_PONDERACIONES[[#This Row],[Fecha de Inspección]])</f>
        <v>2022</v>
      </c>
      <c r="AC4180">
        <f t="shared" si="913"/>
        <v>0.5</v>
      </c>
      <c r="AD4180">
        <f t="shared" si="914"/>
        <v>0.5</v>
      </c>
      <c r="AE4180">
        <f t="shared" si="915"/>
        <v>0.5</v>
      </c>
      <c r="AF4180">
        <f t="shared" si="916"/>
        <v>0.5</v>
      </c>
      <c r="AG4180">
        <f t="shared" si="917"/>
        <v>0.5</v>
      </c>
      <c r="AH4180">
        <f t="shared" si="918"/>
        <v>0.5</v>
      </c>
      <c r="AI4180">
        <f t="shared" si="919"/>
        <v>0.25</v>
      </c>
      <c r="AJ4180">
        <f t="shared" si="920"/>
        <v>0.25</v>
      </c>
      <c r="AK4180">
        <f t="shared" si="921"/>
        <v>0.5</v>
      </c>
      <c r="AL4180">
        <f t="shared" si="922"/>
        <v>0.5</v>
      </c>
      <c r="AM4180">
        <f t="shared" si="923"/>
        <v>0.5</v>
      </c>
      <c r="AN4180" s="6">
        <f t="shared" si="925"/>
        <v>1</v>
      </c>
      <c r="AO4180" t="str">
        <f>VLOOKUP(BD_PONDERACIONES[[#This Row],[Comuna]],Tabla3[#All],2,0)</f>
        <v>Florida</v>
      </c>
    </row>
    <row r="4181" spans="1:41" x14ac:dyDescent="0.35">
      <c r="A4181" t="s">
        <v>20021</v>
      </c>
      <c r="B4181" t="s">
        <v>20022</v>
      </c>
      <c r="C4181" t="s">
        <v>20023</v>
      </c>
      <c r="D4181" s="5">
        <v>44902</v>
      </c>
      <c r="E4181" s="5">
        <v>44715</v>
      </c>
      <c r="F4181" t="s">
        <v>753</v>
      </c>
      <c r="G4181" t="s">
        <v>20024</v>
      </c>
      <c r="H4181" t="s">
        <v>3783</v>
      </c>
      <c r="J4181" t="s">
        <v>756</v>
      </c>
      <c r="K4181" t="s">
        <v>756</v>
      </c>
      <c r="L4181" t="s">
        <v>757</v>
      </c>
      <c r="M4181" t="s">
        <v>757</v>
      </c>
      <c r="N4181" t="s">
        <v>756</v>
      </c>
      <c r="O4181" t="s">
        <v>756</v>
      </c>
      <c r="P4181" t="s">
        <v>758</v>
      </c>
      <c r="Q4181" t="s">
        <v>759</v>
      </c>
      <c r="R4181" t="s">
        <v>759</v>
      </c>
      <c r="S4181" t="s">
        <v>757</v>
      </c>
      <c r="T4181" t="s">
        <v>757</v>
      </c>
      <c r="U4181" t="s">
        <v>757</v>
      </c>
      <c r="V4181" t="s">
        <v>756</v>
      </c>
      <c r="W4181" t="s">
        <v>756</v>
      </c>
      <c r="X4181" t="s">
        <v>20025</v>
      </c>
      <c r="Y4181" t="str">
        <f t="shared" si="924"/>
        <v>junio</v>
      </c>
      <c r="Z4181">
        <f>YEAR(BD_PONDERACIONES[[#This Row],[Fecha Ejecución del Ticket]])</f>
        <v>2022</v>
      </c>
      <c r="AA4181" t="str">
        <f t="shared" si="912"/>
        <v>diciembre</v>
      </c>
      <c r="AB4181">
        <f>YEAR(BD_PONDERACIONES[[#This Row],[Fecha de Inspección]])</f>
        <v>2022</v>
      </c>
      <c r="AC4181">
        <f t="shared" si="913"/>
        <v>0.5</v>
      </c>
      <c r="AD4181">
        <f t="shared" si="914"/>
        <v>0.5</v>
      </c>
      <c r="AE4181">
        <f t="shared" si="915"/>
        <v>0.5</v>
      </c>
      <c r="AF4181">
        <f t="shared" si="916"/>
        <v>0.5</v>
      </c>
      <c r="AG4181">
        <f t="shared" si="917"/>
        <v>0.5</v>
      </c>
      <c r="AH4181">
        <f t="shared" si="918"/>
        <v>0.5</v>
      </c>
      <c r="AI4181">
        <f t="shared" si="919"/>
        <v>0.25</v>
      </c>
      <c r="AJ4181">
        <f t="shared" si="920"/>
        <v>0.25</v>
      </c>
      <c r="AK4181">
        <f t="shared" si="921"/>
        <v>0.5</v>
      </c>
      <c r="AL4181">
        <f t="shared" si="922"/>
        <v>0.5</v>
      </c>
      <c r="AM4181">
        <f t="shared" si="923"/>
        <v>0.5</v>
      </c>
      <c r="AN4181" s="6">
        <f t="shared" si="925"/>
        <v>1</v>
      </c>
      <c r="AO4181" t="str">
        <f>VLOOKUP(BD_PONDERACIONES[[#This Row],[Comuna]],Tabla3[#All],2,0)</f>
        <v>Florida</v>
      </c>
    </row>
    <row r="4182" spans="1:41" x14ac:dyDescent="0.35">
      <c r="A4182" t="s">
        <v>20026</v>
      </c>
      <c r="B4182" t="s">
        <v>20027</v>
      </c>
      <c r="C4182" t="s">
        <v>20028</v>
      </c>
      <c r="D4182" s="5">
        <v>44902</v>
      </c>
      <c r="E4182" s="5">
        <v>44714</v>
      </c>
      <c r="F4182" t="s">
        <v>753</v>
      </c>
      <c r="G4182" t="s">
        <v>20029</v>
      </c>
      <c r="H4182" t="s">
        <v>3783</v>
      </c>
      <c r="J4182" t="s">
        <v>756</v>
      </c>
      <c r="K4182" t="s">
        <v>756</v>
      </c>
      <c r="L4182" t="s">
        <v>757</v>
      </c>
      <c r="M4182" t="s">
        <v>757</v>
      </c>
      <c r="N4182" t="s">
        <v>756</v>
      </c>
      <c r="O4182" t="s">
        <v>756</v>
      </c>
      <c r="P4182" t="s">
        <v>758</v>
      </c>
      <c r="Q4182" t="s">
        <v>759</v>
      </c>
      <c r="R4182" t="s">
        <v>759</v>
      </c>
      <c r="S4182" t="s">
        <v>757</v>
      </c>
      <c r="T4182" t="s">
        <v>757</v>
      </c>
      <c r="U4182" t="s">
        <v>756</v>
      </c>
      <c r="V4182" t="s">
        <v>768</v>
      </c>
      <c r="W4182" t="s">
        <v>756</v>
      </c>
      <c r="X4182" t="s">
        <v>5644</v>
      </c>
      <c r="Y4182" t="str">
        <f t="shared" si="924"/>
        <v>junio</v>
      </c>
      <c r="Z4182">
        <f>YEAR(BD_PONDERACIONES[[#This Row],[Fecha Ejecución del Ticket]])</f>
        <v>2022</v>
      </c>
      <c r="AA4182" t="str">
        <f t="shared" si="912"/>
        <v>diciembre</v>
      </c>
      <c r="AB4182">
        <f>YEAR(BD_PONDERACIONES[[#This Row],[Fecha de Inspección]])</f>
        <v>2022</v>
      </c>
      <c r="AC4182">
        <f t="shared" si="913"/>
        <v>0.5</v>
      </c>
      <c r="AD4182">
        <f t="shared" si="914"/>
        <v>0.5</v>
      </c>
      <c r="AE4182">
        <f t="shared" si="915"/>
        <v>0.5</v>
      </c>
      <c r="AF4182">
        <f t="shared" si="916"/>
        <v>0.5</v>
      </c>
      <c r="AG4182">
        <f t="shared" si="917"/>
        <v>0.5</v>
      </c>
      <c r="AH4182">
        <f t="shared" si="918"/>
        <v>0.5</v>
      </c>
      <c r="AI4182">
        <f t="shared" si="919"/>
        <v>0.25</v>
      </c>
      <c r="AJ4182">
        <f t="shared" si="920"/>
        <v>0.25</v>
      </c>
      <c r="AK4182">
        <f t="shared" si="921"/>
        <v>0.5</v>
      </c>
      <c r="AL4182">
        <f t="shared" si="922"/>
        <v>0.17499999999999999</v>
      </c>
      <c r="AM4182">
        <f t="shared" si="923"/>
        <v>0.5</v>
      </c>
      <c r="AN4182" s="6">
        <f t="shared" si="925"/>
        <v>0.93500000000000005</v>
      </c>
      <c r="AO4182" t="str">
        <f>VLOOKUP(BD_PONDERACIONES[[#This Row],[Comuna]],Tabla3[#All],2,0)</f>
        <v>Florida</v>
      </c>
    </row>
    <row r="4183" spans="1:41" x14ac:dyDescent="0.35">
      <c r="A4183" t="s">
        <v>20030</v>
      </c>
      <c r="B4183" t="s">
        <v>20031</v>
      </c>
      <c r="C4183" t="s">
        <v>20032</v>
      </c>
      <c r="D4183" s="5">
        <v>44902</v>
      </c>
      <c r="E4183" s="5">
        <v>44725</v>
      </c>
      <c r="F4183" t="s">
        <v>753</v>
      </c>
      <c r="G4183" t="s">
        <v>20033</v>
      </c>
      <c r="H4183" t="s">
        <v>3783</v>
      </c>
      <c r="J4183" t="s">
        <v>756</v>
      </c>
      <c r="K4183" t="s">
        <v>756</v>
      </c>
      <c r="L4183" t="s">
        <v>757</v>
      </c>
      <c r="M4183" t="s">
        <v>757</v>
      </c>
      <c r="N4183" t="s">
        <v>757</v>
      </c>
      <c r="O4183" t="s">
        <v>757</v>
      </c>
      <c r="P4183" t="s">
        <v>765</v>
      </c>
      <c r="Q4183" t="s">
        <v>759</v>
      </c>
      <c r="R4183" t="s">
        <v>759</v>
      </c>
      <c r="S4183" t="s">
        <v>757</v>
      </c>
      <c r="T4183" t="s">
        <v>757</v>
      </c>
      <c r="U4183" t="s">
        <v>756</v>
      </c>
      <c r="V4183" t="s">
        <v>904</v>
      </c>
      <c r="W4183" t="s">
        <v>768</v>
      </c>
      <c r="X4183" t="s">
        <v>20034</v>
      </c>
      <c r="Y4183" t="str">
        <f t="shared" si="924"/>
        <v>junio</v>
      </c>
      <c r="Z4183">
        <f>YEAR(BD_PONDERACIONES[[#This Row],[Fecha Ejecución del Ticket]])</f>
        <v>2022</v>
      </c>
      <c r="AA4183" t="str">
        <f t="shared" si="912"/>
        <v>diciembre</v>
      </c>
      <c r="AB4183">
        <f>YEAR(BD_PONDERACIONES[[#This Row],[Fecha de Inspección]])</f>
        <v>2022</v>
      </c>
      <c r="AC4183">
        <f t="shared" si="913"/>
        <v>0.5</v>
      </c>
      <c r="AD4183">
        <f t="shared" si="914"/>
        <v>0.5</v>
      </c>
      <c r="AE4183">
        <f t="shared" si="915"/>
        <v>0.5</v>
      </c>
      <c r="AF4183">
        <f t="shared" si="916"/>
        <v>0.5</v>
      </c>
      <c r="AG4183">
        <f t="shared" si="917"/>
        <v>0.5</v>
      </c>
      <c r="AH4183">
        <f t="shared" si="918"/>
        <v>0.5</v>
      </c>
      <c r="AI4183">
        <f t="shared" si="919"/>
        <v>0.25</v>
      </c>
      <c r="AJ4183">
        <f t="shared" si="920"/>
        <v>0.25</v>
      </c>
      <c r="AK4183">
        <f t="shared" si="921"/>
        <v>0.5</v>
      </c>
      <c r="AL4183">
        <f t="shared" si="922"/>
        <v>0.32500000000000001</v>
      </c>
      <c r="AM4183">
        <f t="shared" si="923"/>
        <v>0.17499999999999999</v>
      </c>
      <c r="AN4183" s="6">
        <f t="shared" si="925"/>
        <v>0.9</v>
      </c>
      <c r="AO4183" t="str">
        <f>VLOOKUP(BD_PONDERACIONES[[#This Row],[Comuna]],Tabla3[#All],2,0)</f>
        <v>Florida</v>
      </c>
    </row>
    <row r="4184" spans="1:41" x14ac:dyDescent="0.35">
      <c r="A4184" t="s">
        <v>20035</v>
      </c>
      <c r="B4184" t="s">
        <v>20036</v>
      </c>
      <c r="C4184" t="s">
        <v>20037</v>
      </c>
      <c r="D4184" s="5">
        <v>44902</v>
      </c>
      <c r="E4184" s="5">
        <v>44725</v>
      </c>
      <c r="F4184" t="s">
        <v>753</v>
      </c>
      <c r="G4184" t="s">
        <v>20038</v>
      </c>
      <c r="H4184" t="s">
        <v>3783</v>
      </c>
      <c r="J4184" t="s">
        <v>756</v>
      </c>
      <c r="K4184" t="s">
        <v>756</v>
      </c>
      <c r="L4184" t="s">
        <v>756</v>
      </c>
      <c r="M4184" t="s">
        <v>756</v>
      </c>
      <c r="N4184" t="s">
        <v>756</v>
      </c>
      <c r="O4184" t="s">
        <v>756</v>
      </c>
      <c r="P4184" t="s">
        <v>758</v>
      </c>
      <c r="Q4184" t="s">
        <v>759</v>
      </c>
      <c r="R4184" t="s">
        <v>759</v>
      </c>
      <c r="S4184" t="s">
        <v>757</v>
      </c>
      <c r="T4184" t="s">
        <v>757</v>
      </c>
      <c r="U4184" t="s">
        <v>757</v>
      </c>
      <c r="V4184" t="s">
        <v>756</v>
      </c>
      <c r="W4184" t="s">
        <v>756</v>
      </c>
      <c r="X4184" t="s">
        <v>885</v>
      </c>
      <c r="Y4184" t="str">
        <f t="shared" si="924"/>
        <v>junio</v>
      </c>
      <c r="Z4184">
        <f>YEAR(BD_PONDERACIONES[[#This Row],[Fecha Ejecución del Ticket]])</f>
        <v>2022</v>
      </c>
      <c r="AA4184" t="str">
        <f t="shared" si="912"/>
        <v>diciembre</v>
      </c>
      <c r="AB4184">
        <f>YEAR(BD_PONDERACIONES[[#This Row],[Fecha de Inspección]])</f>
        <v>2022</v>
      </c>
      <c r="AC4184">
        <f t="shared" si="913"/>
        <v>0.5</v>
      </c>
      <c r="AD4184">
        <f t="shared" si="914"/>
        <v>0.5</v>
      </c>
      <c r="AE4184">
        <f t="shared" si="915"/>
        <v>0.5</v>
      </c>
      <c r="AF4184">
        <f t="shared" si="916"/>
        <v>0.5</v>
      </c>
      <c r="AG4184">
        <f t="shared" si="917"/>
        <v>0.5</v>
      </c>
      <c r="AH4184">
        <f t="shared" si="918"/>
        <v>0.5</v>
      </c>
      <c r="AI4184">
        <f t="shared" si="919"/>
        <v>0.25</v>
      </c>
      <c r="AJ4184">
        <f t="shared" si="920"/>
        <v>0.25</v>
      </c>
      <c r="AK4184">
        <f t="shared" si="921"/>
        <v>0.5</v>
      </c>
      <c r="AL4184">
        <f t="shared" si="922"/>
        <v>0.5</v>
      </c>
      <c r="AM4184">
        <f t="shared" si="923"/>
        <v>0.5</v>
      </c>
      <c r="AN4184" s="6">
        <f t="shared" si="925"/>
        <v>1</v>
      </c>
      <c r="AO4184" t="str">
        <f>VLOOKUP(BD_PONDERACIONES[[#This Row],[Comuna]],Tabla3[#All],2,0)</f>
        <v>Florida</v>
      </c>
    </row>
    <row r="4185" spans="1:41" x14ac:dyDescent="0.35">
      <c r="A4185" t="s">
        <v>20039</v>
      </c>
      <c r="B4185" t="s">
        <v>20040</v>
      </c>
      <c r="C4185" t="s">
        <v>20041</v>
      </c>
      <c r="D4185" s="5">
        <v>44902</v>
      </c>
      <c r="E4185" s="5">
        <v>44716</v>
      </c>
      <c r="F4185" t="s">
        <v>753</v>
      </c>
      <c r="G4185" t="s">
        <v>20042</v>
      </c>
      <c r="H4185" t="s">
        <v>3783</v>
      </c>
      <c r="J4185" t="s">
        <v>756</v>
      </c>
      <c r="K4185" t="s">
        <v>756</v>
      </c>
      <c r="L4185" t="s">
        <v>757</v>
      </c>
      <c r="M4185" t="s">
        <v>757</v>
      </c>
      <c r="N4185" t="s">
        <v>756</v>
      </c>
      <c r="O4185" t="s">
        <v>756</v>
      </c>
      <c r="P4185" t="s">
        <v>758</v>
      </c>
      <c r="Q4185" t="s">
        <v>759</v>
      </c>
      <c r="R4185" t="s">
        <v>759</v>
      </c>
      <c r="S4185" t="s">
        <v>757</v>
      </c>
      <c r="T4185" t="s">
        <v>757</v>
      </c>
      <c r="U4185" t="s">
        <v>757</v>
      </c>
      <c r="V4185" t="s">
        <v>904</v>
      </c>
      <c r="W4185" t="s">
        <v>756</v>
      </c>
      <c r="X4185" t="s">
        <v>885</v>
      </c>
      <c r="Y4185" t="str">
        <f t="shared" si="924"/>
        <v>junio</v>
      </c>
      <c r="Z4185">
        <f>YEAR(BD_PONDERACIONES[[#This Row],[Fecha Ejecución del Ticket]])</f>
        <v>2022</v>
      </c>
      <c r="AA4185" t="str">
        <f t="shared" si="912"/>
        <v>diciembre</v>
      </c>
      <c r="AB4185">
        <f>YEAR(BD_PONDERACIONES[[#This Row],[Fecha de Inspección]])</f>
        <v>2022</v>
      </c>
      <c r="AC4185">
        <f t="shared" si="913"/>
        <v>0.5</v>
      </c>
      <c r="AD4185">
        <f t="shared" si="914"/>
        <v>0.5</v>
      </c>
      <c r="AE4185">
        <f t="shared" si="915"/>
        <v>0.5</v>
      </c>
      <c r="AF4185">
        <f t="shared" si="916"/>
        <v>0.5</v>
      </c>
      <c r="AG4185">
        <f t="shared" si="917"/>
        <v>0.5</v>
      </c>
      <c r="AH4185">
        <f t="shared" si="918"/>
        <v>0.5</v>
      </c>
      <c r="AI4185">
        <f t="shared" si="919"/>
        <v>0.25</v>
      </c>
      <c r="AJ4185">
        <f t="shared" si="920"/>
        <v>0.25</v>
      </c>
      <c r="AK4185">
        <f t="shared" si="921"/>
        <v>0.5</v>
      </c>
      <c r="AL4185">
        <f t="shared" si="922"/>
        <v>0.32500000000000001</v>
      </c>
      <c r="AM4185">
        <f t="shared" si="923"/>
        <v>0.5</v>
      </c>
      <c r="AN4185" s="6">
        <f t="shared" si="925"/>
        <v>0.96500000000000008</v>
      </c>
      <c r="AO4185" t="str">
        <f>VLOOKUP(BD_PONDERACIONES[[#This Row],[Comuna]],Tabla3[#All],2,0)</f>
        <v>Florida</v>
      </c>
    </row>
    <row r="4186" spans="1:41" x14ac:dyDescent="0.35">
      <c r="A4186" t="s">
        <v>20043</v>
      </c>
      <c r="B4186" t="s">
        <v>20044</v>
      </c>
      <c r="C4186" t="s">
        <v>20045</v>
      </c>
      <c r="D4186" s="5">
        <v>44902</v>
      </c>
      <c r="E4186" s="5">
        <v>44714</v>
      </c>
      <c r="F4186" t="s">
        <v>753</v>
      </c>
      <c r="G4186" t="s">
        <v>20046</v>
      </c>
      <c r="H4186" t="s">
        <v>3783</v>
      </c>
      <c r="J4186" t="s">
        <v>756</v>
      </c>
      <c r="K4186" t="s">
        <v>756</v>
      </c>
      <c r="L4186" t="s">
        <v>756</v>
      </c>
      <c r="M4186" t="s">
        <v>756</v>
      </c>
      <c r="N4186" t="s">
        <v>756</v>
      </c>
      <c r="O4186" t="s">
        <v>756</v>
      </c>
      <c r="P4186" t="s">
        <v>758</v>
      </c>
      <c r="Q4186" t="s">
        <v>759</v>
      </c>
      <c r="R4186" t="s">
        <v>759</v>
      </c>
      <c r="S4186" t="s">
        <v>757</v>
      </c>
      <c r="T4186" t="s">
        <v>757</v>
      </c>
      <c r="U4186" t="s">
        <v>757</v>
      </c>
      <c r="V4186" t="s">
        <v>756</v>
      </c>
      <c r="W4186" t="s">
        <v>756</v>
      </c>
      <c r="X4186" t="s">
        <v>20047</v>
      </c>
      <c r="Y4186" t="str">
        <f t="shared" si="924"/>
        <v>junio</v>
      </c>
      <c r="Z4186">
        <f>YEAR(BD_PONDERACIONES[[#This Row],[Fecha Ejecución del Ticket]])</f>
        <v>2022</v>
      </c>
      <c r="AA4186" t="str">
        <f t="shared" si="912"/>
        <v>diciembre</v>
      </c>
      <c r="AB4186">
        <f>YEAR(BD_PONDERACIONES[[#This Row],[Fecha de Inspección]])</f>
        <v>2022</v>
      </c>
      <c r="AC4186">
        <f t="shared" si="913"/>
        <v>0.5</v>
      </c>
      <c r="AD4186">
        <f t="shared" si="914"/>
        <v>0.5</v>
      </c>
      <c r="AE4186">
        <f t="shared" si="915"/>
        <v>0.5</v>
      </c>
      <c r="AF4186">
        <f t="shared" si="916"/>
        <v>0.5</v>
      </c>
      <c r="AG4186">
        <f t="shared" si="917"/>
        <v>0.5</v>
      </c>
      <c r="AH4186">
        <f t="shared" si="918"/>
        <v>0.5</v>
      </c>
      <c r="AI4186">
        <f t="shared" si="919"/>
        <v>0.25</v>
      </c>
      <c r="AJ4186">
        <f t="shared" si="920"/>
        <v>0.25</v>
      </c>
      <c r="AK4186">
        <f t="shared" si="921"/>
        <v>0.5</v>
      </c>
      <c r="AL4186">
        <f t="shared" si="922"/>
        <v>0.5</v>
      </c>
      <c r="AM4186">
        <f t="shared" si="923"/>
        <v>0.5</v>
      </c>
      <c r="AN4186" s="6">
        <f t="shared" si="925"/>
        <v>1</v>
      </c>
      <c r="AO4186" t="str">
        <f>VLOOKUP(BD_PONDERACIONES[[#This Row],[Comuna]],Tabla3[#All],2,0)</f>
        <v>Florida</v>
      </c>
    </row>
    <row r="4187" spans="1:41" x14ac:dyDescent="0.35">
      <c r="A4187" t="s">
        <v>20048</v>
      </c>
      <c r="B4187" t="s">
        <v>20049</v>
      </c>
      <c r="C4187" t="s">
        <v>20050</v>
      </c>
      <c r="D4187" s="5">
        <v>44902</v>
      </c>
      <c r="E4187" s="5">
        <v>44716</v>
      </c>
      <c r="F4187" t="s">
        <v>753</v>
      </c>
      <c r="G4187" t="s">
        <v>20051</v>
      </c>
      <c r="H4187" t="s">
        <v>3783</v>
      </c>
      <c r="J4187" t="s">
        <v>756</v>
      </c>
      <c r="K4187" t="s">
        <v>756</v>
      </c>
      <c r="L4187" t="s">
        <v>773</v>
      </c>
      <c r="M4187" t="s">
        <v>773</v>
      </c>
      <c r="N4187" t="s">
        <v>756</v>
      </c>
      <c r="O4187" t="s">
        <v>756</v>
      </c>
      <c r="P4187" t="s">
        <v>758</v>
      </c>
      <c r="Q4187" t="s">
        <v>759</v>
      </c>
      <c r="R4187" t="s">
        <v>759</v>
      </c>
      <c r="S4187" t="s">
        <v>757</v>
      </c>
      <c r="T4187" t="s">
        <v>757</v>
      </c>
      <c r="U4187" t="s">
        <v>757</v>
      </c>
      <c r="V4187" t="s">
        <v>756</v>
      </c>
      <c r="W4187" t="s">
        <v>756</v>
      </c>
      <c r="X4187" t="s">
        <v>20052</v>
      </c>
      <c r="Y4187" t="str">
        <f t="shared" si="924"/>
        <v>junio</v>
      </c>
      <c r="Z4187">
        <f>YEAR(BD_PONDERACIONES[[#This Row],[Fecha Ejecución del Ticket]])</f>
        <v>2022</v>
      </c>
      <c r="AA4187" t="str">
        <f t="shared" si="912"/>
        <v>diciembre</v>
      </c>
      <c r="AB4187">
        <f>YEAR(BD_PONDERACIONES[[#This Row],[Fecha de Inspección]])</f>
        <v>2022</v>
      </c>
      <c r="AC4187">
        <f t="shared" si="913"/>
        <v>0.5</v>
      </c>
      <c r="AD4187">
        <f t="shared" si="914"/>
        <v>0.5</v>
      </c>
      <c r="AE4187">
        <f t="shared" si="915"/>
        <v>0</v>
      </c>
      <c r="AF4187">
        <f t="shared" si="916"/>
        <v>0</v>
      </c>
      <c r="AG4187">
        <f t="shared" si="917"/>
        <v>0.5</v>
      </c>
      <c r="AH4187">
        <f t="shared" si="918"/>
        <v>0.5</v>
      </c>
      <c r="AI4187">
        <f t="shared" si="919"/>
        <v>0.25</v>
      </c>
      <c r="AJ4187">
        <f t="shared" si="920"/>
        <v>0.25</v>
      </c>
      <c r="AK4187">
        <f t="shared" si="921"/>
        <v>0.5</v>
      </c>
      <c r="AL4187">
        <f t="shared" si="922"/>
        <v>0.5</v>
      </c>
      <c r="AM4187">
        <f t="shared" si="923"/>
        <v>0.5</v>
      </c>
      <c r="AN4187" s="6">
        <f t="shared" si="925"/>
        <v>0.7</v>
      </c>
      <c r="AO4187" t="str">
        <f>VLOOKUP(BD_PONDERACIONES[[#This Row],[Comuna]],Tabla3[#All],2,0)</f>
        <v>Florida</v>
      </c>
    </row>
    <row r="4188" spans="1:41" x14ac:dyDescent="0.35">
      <c r="A4188" t="s">
        <v>20053</v>
      </c>
      <c r="B4188" t="s">
        <v>20054</v>
      </c>
      <c r="C4188" t="s">
        <v>20055</v>
      </c>
      <c r="D4188" s="5">
        <v>44902</v>
      </c>
      <c r="E4188" s="5">
        <v>44715</v>
      </c>
      <c r="F4188" t="s">
        <v>753</v>
      </c>
      <c r="G4188" t="s">
        <v>20056</v>
      </c>
      <c r="H4188" t="s">
        <v>3783</v>
      </c>
      <c r="J4188" t="s">
        <v>756</v>
      </c>
      <c r="K4188" t="s">
        <v>756</v>
      </c>
      <c r="L4188" t="s">
        <v>773</v>
      </c>
      <c r="M4188" t="s">
        <v>773</v>
      </c>
      <c r="N4188" t="s">
        <v>756</v>
      </c>
      <c r="O4188" t="s">
        <v>756</v>
      </c>
      <c r="P4188" t="s">
        <v>765</v>
      </c>
      <c r="Q4188" t="s">
        <v>20057</v>
      </c>
      <c r="R4188" t="s">
        <v>20058</v>
      </c>
      <c r="S4188" t="s">
        <v>756</v>
      </c>
      <c r="T4188" t="s">
        <v>756</v>
      </c>
      <c r="U4188" t="s">
        <v>756</v>
      </c>
      <c r="V4188" t="s">
        <v>768</v>
      </c>
      <c r="W4188" t="s">
        <v>768</v>
      </c>
      <c r="X4188" t="s">
        <v>20059</v>
      </c>
      <c r="Y4188" t="str">
        <f t="shared" si="924"/>
        <v>junio</v>
      </c>
      <c r="Z4188">
        <f>YEAR(BD_PONDERACIONES[[#This Row],[Fecha Ejecución del Ticket]])</f>
        <v>2022</v>
      </c>
      <c r="AA4188" t="str">
        <f t="shared" si="912"/>
        <v>diciembre</v>
      </c>
      <c r="AB4188">
        <f>YEAR(BD_PONDERACIONES[[#This Row],[Fecha de Inspección]])</f>
        <v>2022</v>
      </c>
      <c r="AC4188">
        <f t="shared" si="913"/>
        <v>0.5</v>
      </c>
      <c r="AD4188">
        <f t="shared" si="914"/>
        <v>0.5</v>
      </c>
      <c r="AE4188">
        <f t="shared" si="915"/>
        <v>0</v>
      </c>
      <c r="AF4188">
        <f t="shared" si="916"/>
        <v>0</v>
      </c>
      <c r="AG4188">
        <f t="shared" si="917"/>
        <v>0.5</v>
      </c>
      <c r="AH4188">
        <f t="shared" si="918"/>
        <v>0.5</v>
      </c>
      <c r="AI4188">
        <f t="shared" si="919"/>
        <v>0.25</v>
      </c>
      <c r="AJ4188">
        <f t="shared" si="920"/>
        <v>0.25</v>
      </c>
      <c r="AK4188">
        <f t="shared" si="921"/>
        <v>0.5</v>
      </c>
      <c r="AL4188">
        <f t="shared" si="922"/>
        <v>0.17499999999999999</v>
      </c>
      <c r="AM4188">
        <f t="shared" si="923"/>
        <v>0.17499999999999999</v>
      </c>
      <c r="AN4188" s="6">
        <f t="shared" si="925"/>
        <v>0.56999999999999995</v>
      </c>
      <c r="AO4188" t="str">
        <f>VLOOKUP(BD_PONDERACIONES[[#This Row],[Comuna]],Tabla3[#All],2,0)</f>
        <v>Florida</v>
      </c>
    </row>
    <row r="4189" spans="1:41" x14ac:dyDescent="0.35">
      <c r="A4189" t="s">
        <v>20060</v>
      </c>
      <c r="B4189" t="s">
        <v>20061</v>
      </c>
      <c r="C4189" t="s">
        <v>20062</v>
      </c>
      <c r="D4189" s="5">
        <v>44902</v>
      </c>
      <c r="E4189" s="5">
        <v>44855</v>
      </c>
      <c r="F4189" t="s">
        <v>763</v>
      </c>
      <c r="G4189" t="s">
        <v>20063</v>
      </c>
      <c r="H4189" t="s">
        <v>3800</v>
      </c>
      <c r="J4189" t="s">
        <v>756</v>
      </c>
      <c r="K4189" t="s">
        <v>756</v>
      </c>
      <c r="L4189" t="s">
        <v>757</v>
      </c>
      <c r="M4189" t="s">
        <v>757</v>
      </c>
      <c r="N4189" t="s">
        <v>756</v>
      </c>
      <c r="O4189" t="s">
        <v>756</v>
      </c>
      <c r="P4189" t="s">
        <v>758</v>
      </c>
      <c r="Q4189" t="s">
        <v>759</v>
      </c>
      <c r="R4189" t="s">
        <v>759</v>
      </c>
      <c r="S4189" t="s">
        <v>757</v>
      </c>
      <c r="T4189" t="s">
        <v>757</v>
      </c>
      <c r="U4189" t="s">
        <v>757</v>
      </c>
      <c r="V4189" t="s">
        <v>756</v>
      </c>
      <c r="W4189" t="s">
        <v>756</v>
      </c>
      <c r="X4189" t="s">
        <v>20064</v>
      </c>
      <c r="Y4189" t="str">
        <f t="shared" si="924"/>
        <v>octubre</v>
      </c>
      <c r="Z4189">
        <f>YEAR(BD_PONDERACIONES[[#This Row],[Fecha Ejecución del Ticket]])</f>
        <v>2022</v>
      </c>
      <c r="AA4189" t="str">
        <f t="shared" si="912"/>
        <v>diciembre</v>
      </c>
      <c r="AB4189">
        <f>YEAR(BD_PONDERACIONES[[#This Row],[Fecha de Inspección]])</f>
        <v>2022</v>
      </c>
      <c r="AC4189">
        <f t="shared" si="913"/>
        <v>0.5</v>
      </c>
      <c r="AD4189">
        <f t="shared" si="914"/>
        <v>0.5</v>
      </c>
      <c r="AE4189">
        <f t="shared" si="915"/>
        <v>0.5</v>
      </c>
      <c r="AF4189">
        <f t="shared" si="916"/>
        <v>0.5</v>
      </c>
      <c r="AG4189">
        <f t="shared" si="917"/>
        <v>0.5</v>
      </c>
      <c r="AH4189">
        <f t="shared" si="918"/>
        <v>0.5</v>
      </c>
      <c r="AI4189">
        <f t="shared" si="919"/>
        <v>0.25</v>
      </c>
      <c r="AJ4189">
        <f t="shared" si="920"/>
        <v>0.25</v>
      </c>
      <c r="AK4189">
        <f t="shared" si="921"/>
        <v>0.5</v>
      </c>
      <c r="AL4189">
        <f t="shared" si="922"/>
        <v>0.5</v>
      </c>
      <c r="AM4189">
        <f t="shared" si="923"/>
        <v>0.5</v>
      </c>
      <c r="AN4189" s="6">
        <f t="shared" si="925"/>
        <v>1</v>
      </c>
      <c r="AO4189" t="str">
        <f>VLOOKUP(BD_PONDERACIONES[[#This Row],[Comuna]],Tabla3[#All],2,0)</f>
        <v>Cordillera</v>
      </c>
    </row>
    <row r="4190" spans="1:41" x14ac:dyDescent="0.35">
      <c r="A4190" t="s">
        <v>20065</v>
      </c>
      <c r="B4190" t="s">
        <v>20066</v>
      </c>
      <c r="C4190" t="s">
        <v>20067</v>
      </c>
      <c r="D4190" s="5">
        <v>44902</v>
      </c>
      <c r="E4190" s="5">
        <v>44715</v>
      </c>
      <c r="F4190" t="s">
        <v>753</v>
      </c>
      <c r="G4190" t="s">
        <v>20068</v>
      </c>
      <c r="H4190" t="s">
        <v>3783</v>
      </c>
      <c r="J4190" t="s">
        <v>756</v>
      </c>
      <c r="K4190" t="s">
        <v>756</v>
      </c>
      <c r="L4190" t="s">
        <v>757</v>
      </c>
      <c r="M4190" t="s">
        <v>757</v>
      </c>
      <c r="N4190" t="s">
        <v>756</v>
      </c>
      <c r="O4190" t="s">
        <v>756</v>
      </c>
      <c r="P4190" t="s">
        <v>765</v>
      </c>
      <c r="Q4190" t="s">
        <v>759</v>
      </c>
      <c r="R4190" t="s">
        <v>759</v>
      </c>
      <c r="S4190" t="s">
        <v>757</v>
      </c>
      <c r="T4190" t="s">
        <v>757</v>
      </c>
      <c r="U4190" t="s">
        <v>757</v>
      </c>
      <c r="V4190" t="s">
        <v>904</v>
      </c>
      <c r="W4190" t="s">
        <v>756</v>
      </c>
      <c r="X4190" t="s">
        <v>20069</v>
      </c>
      <c r="Y4190" t="str">
        <f t="shared" si="924"/>
        <v>junio</v>
      </c>
      <c r="Z4190">
        <f>YEAR(BD_PONDERACIONES[[#This Row],[Fecha Ejecución del Ticket]])</f>
        <v>2022</v>
      </c>
      <c r="AA4190" t="str">
        <f t="shared" si="912"/>
        <v>diciembre</v>
      </c>
      <c r="AB4190">
        <f>YEAR(BD_PONDERACIONES[[#This Row],[Fecha de Inspección]])</f>
        <v>2022</v>
      </c>
      <c r="AC4190">
        <f t="shared" si="913"/>
        <v>0.5</v>
      </c>
      <c r="AD4190">
        <f t="shared" si="914"/>
        <v>0.5</v>
      </c>
      <c r="AE4190">
        <f t="shared" si="915"/>
        <v>0.5</v>
      </c>
      <c r="AF4190">
        <f t="shared" si="916"/>
        <v>0.5</v>
      </c>
      <c r="AG4190">
        <f t="shared" si="917"/>
        <v>0.5</v>
      </c>
      <c r="AH4190">
        <f t="shared" si="918"/>
        <v>0.5</v>
      </c>
      <c r="AI4190">
        <f t="shared" si="919"/>
        <v>0.25</v>
      </c>
      <c r="AJ4190">
        <f t="shared" si="920"/>
        <v>0.25</v>
      </c>
      <c r="AK4190">
        <f t="shared" si="921"/>
        <v>0.5</v>
      </c>
      <c r="AL4190">
        <f t="shared" si="922"/>
        <v>0.32500000000000001</v>
      </c>
      <c r="AM4190">
        <f t="shared" si="923"/>
        <v>0.5</v>
      </c>
      <c r="AN4190" s="6">
        <f t="shared" si="925"/>
        <v>0.96500000000000008</v>
      </c>
      <c r="AO4190" t="str">
        <f>VLOOKUP(BD_PONDERACIONES[[#This Row],[Comuna]],Tabla3[#All],2,0)</f>
        <v>Florida</v>
      </c>
    </row>
    <row r="4191" spans="1:41" x14ac:dyDescent="0.35">
      <c r="A4191" t="s">
        <v>20070</v>
      </c>
      <c r="B4191" t="s">
        <v>20071</v>
      </c>
      <c r="C4191" t="s">
        <v>20072</v>
      </c>
      <c r="D4191" s="5">
        <v>44902</v>
      </c>
      <c r="E4191" s="5">
        <v>44714</v>
      </c>
      <c r="F4191" t="s">
        <v>753</v>
      </c>
      <c r="G4191" t="s">
        <v>20068</v>
      </c>
      <c r="H4191" t="s">
        <v>3783</v>
      </c>
      <c r="J4191" t="s">
        <v>756</v>
      </c>
      <c r="K4191" t="s">
        <v>756</v>
      </c>
      <c r="L4191" t="s">
        <v>756</v>
      </c>
      <c r="M4191" t="s">
        <v>756</v>
      </c>
      <c r="N4191" t="s">
        <v>756</v>
      </c>
      <c r="O4191" t="s">
        <v>756</v>
      </c>
      <c r="P4191" t="s">
        <v>758</v>
      </c>
      <c r="Q4191" t="s">
        <v>759</v>
      </c>
      <c r="R4191" t="s">
        <v>759</v>
      </c>
      <c r="S4191" t="s">
        <v>757</v>
      </c>
      <c r="T4191" t="s">
        <v>757</v>
      </c>
      <c r="U4191" t="s">
        <v>757</v>
      </c>
      <c r="V4191" t="s">
        <v>756</v>
      </c>
      <c r="W4191" t="s">
        <v>756</v>
      </c>
      <c r="X4191" t="s">
        <v>20073</v>
      </c>
      <c r="Y4191" t="str">
        <f t="shared" si="924"/>
        <v>junio</v>
      </c>
      <c r="Z4191">
        <f>YEAR(BD_PONDERACIONES[[#This Row],[Fecha Ejecución del Ticket]])</f>
        <v>2022</v>
      </c>
      <c r="AA4191" t="str">
        <f t="shared" si="912"/>
        <v>diciembre</v>
      </c>
      <c r="AB4191">
        <f>YEAR(BD_PONDERACIONES[[#This Row],[Fecha de Inspección]])</f>
        <v>2022</v>
      </c>
      <c r="AC4191">
        <f t="shared" si="913"/>
        <v>0.5</v>
      </c>
      <c r="AD4191">
        <f t="shared" si="914"/>
        <v>0.5</v>
      </c>
      <c r="AE4191">
        <f t="shared" si="915"/>
        <v>0.5</v>
      </c>
      <c r="AF4191">
        <f t="shared" si="916"/>
        <v>0.5</v>
      </c>
      <c r="AG4191">
        <f t="shared" si="917"/>
        <v>0.5</v>
      </c>
      <c r="AH4191">
        <f t="shared" si="918"/>
        <v>0.5</v>
      </c>
      <c r="AI4191">
        <f t="shared" si="919"/>
        <v>0.25</v>
      </c>
      <c r="AJ4191">
        <f t="shared" si="920"/>
        <v>0.25</v>
      </c>
      <c r="AK4191">
        <f t="shared" si="921"/>
        <v>0.5</v>
      </c>
      <c r="AL4191">
        <f t="shared" si="922"/>
        <v>0.5</v>
      </c>
      <c r="AM4191">
        <f t="shared" si="923"/>
        <v>0.5</v>
      </c>
      <c r="AN4191" s="6">
        <f t="shared" si="925"/>
        <v>1</v>
      </c>
      <c r="AO4191" t="str">
        <f>VLOOKUP(BD_PONDERACIONES[[#This Row],[Comuna]],Tabla3[#All],2,0)</f>
        <v>Florida</v>
      </c>
    </row>
    <row r="4192" spans="1:41" x14ac:dyDescent="0.35">
      <c r="A4192" t="s">
        <v>20074</v>
      </c>
      <c r="B4192" t="s">
        <v>20075</v>
      </c>
      <c r="C4192" t="s">
        <v>20076</v>
      </c>
      <c r="D4192" s="5">
        <v>44902</v>
      </c>
      <c r="E4192" s="5">
        <v>44725</v>
      </c>
      <c r="F4192" t="s">
        <v>753</v>
      </c>
      <c r="G4192" t="s">
        <v>20077</v>
      </c>
      <c r="H4192" t="s">
        <v>3783</v>
      </c>
      <c r="J4192" t="s">
        <v>756</v>
      </c>
      <c r="K4192" t="s">
        <v>756</v>
      </c>
      <c r="L4192" t="s">
        <v>757</v>
      </c>
      <c r="M4192" t="s">
        <v>757</v>
      </c>
      <c r="N4192" t="s">
        <v>756</v>
      </c>
      <c r="O4192" t="s">
        <v>756</v>
      </c>
      <c r="P4192" t="s">
        <v>765</v>
      </c>
      <c r="Q4192" t="s">
        <v>759</v>
      </c>
      <c r="R4192" t="s">
        <v>759</v>
      </c>
      <c r="S4192" t="s">
        <v>756</v>
      </c>
      <c r="T4192" t="s">
        <v>756</v>
      </c>
      <c r="U4192" t="s">
        <v>756</v>
      </c>
      <c r="V4192" t="s">
        <v>904</v>
      </c>
      <c r="W4192" t="s">
        <v>768</v>
      </c>
      <c r="X4192" t="s">
        <v>20078</v>
      </c>
      <c r="Y4192" t="str">
        <f t="shared" si="924"/>
        <v>junio</v>
      </c>
      <c r="Z4192">
        <f>YEAR(BD_PONDERACIONES[[#This Row],[Fecha Ejecución del Ticket]])</f>
        <v>2022</v>
      </c>
      <c r="AA4192" t="str">
        <f t="shared" si="912"/>
        <v>diciembre</v>
      </c>
      <c r="AB4192">
        <f>YEAR(BD_PONDERACIONES[[#This Row],[Fecha de Inspección]])</f>
        <v>2022</v>
      </c>
      <c r="AC4192">
        <f t="shared" si="913"/>
        <v>0.5</v>
      </c>
      <c r="AD4192">
        <f t="shared" si="914"/>
        <v>0.5</v>
      </c>
      <c r="AE4192">
        <f t="shared" si="915"/>
        <v>0.5</v>
      </c>
      <c r="AF4192">
        <f t="shared" si="916"/>
        <v>0.5</v>
      </c>
      <c r="AG4192">
        <f t="shared" si="917"/>
        <v>0.5</v>
      </c>
      <c r="AH4192">
        <f t="shared" si="918"/>
        <v>0.5</v>
      </c>
      <c r="AI4192">
        <f t="shared" si="919"/>
        <v>0.25</v>
      </c>
      <c r="AJ4192">
        <f t="shared" si="920"/>
        <v>0.25</v>
      </c>
      <c r="AK4192">
        <f t="shared" si="921"/>
        <v>0.5</v>
      </c>
      <c r="AL4192">
        <f t="shared" si="922"/>
        <v>0.32500000000000001</v>
      </c>
      <c r="AM4192">
        <f t="shared" si="923"/>
        <v>0.17499999999999999</v>
      </c>
      <c r="AN4192" s="6">
        <f t="shared" si="925"/>
        <v>0.9</v>
      </c>
      <c r="AO4192" t="str">
        <f>VLOOKUP(BD_PONDERACIONES[[#This Row],[Comuna]],Tabla3[#All],2,0)</f>
        <v>Florida</v>
      </c>
    </row>
    <row r="4193" spans="1:41" x14ac:dyDescent="0.35">
      <c r="A4193" t="s">
        <v>20079</v>
      </c>
      <c r="B4193" t="s">
        <v>20080</v>
      </c>
      <c r="C4193" t="s">
        <v>20081</v>
      </c>
      <c r="D4193" s="5">
        <v>44902</v>
      </c>
      <c r="E4193" s="5">
        <v>44857</v>
      </c>
      <c r="F4193" t="s">
        <v>763</v>
      </c>
      <c r="G4193" t="s">
        <v>20082</v>
      </c>
      <c r="H4193" t="s">
        <v>3800</v>
      </c>
      <c r="J4193" t="s">
        <v>756</v>
      </c>
      <c r="K4193" t="s">
        <v>756</v>
      </c>
      <c r="L4193" t="s">
        <v>757</v>
      </c>
      <c r="M4193" t="s">
        <v>757</v>
      </c>
      <c r="N4193" t="s">
        <v>756</v>
      </c>
      <c r="O4193" t="s">
        <v>756</v>
      </c>
      <c r="P4193" t="s">
        <v>758</v>
      </c>
      <c r="Q4193" t="s">
        <v>759</v>
      </c>
      <c r="R4193" t="s">
        <v>759</v>
      </c>
      <c r="S4193" t="s">
        <v>757</v>
      </c>
      <c r="T4193" t="s">
        <v>757</v>
      </c>
      <c r="U4193" t="s">
        <v>757</v>
      </c>
      <c r="V4193" t="s">
        <v>756</v>
      </c>
      <c r="W4193" t="s">
        <v>756</v>
      </c>
      <c r="X4193" t="s">
        <v>20083</v>
      </c>
      <c r="Y4193" t="str">
        <f t="shared" si="924"/>
        <v>octubre</v>
      </c>
      <c r="Z4193">
        <f>YEAR(BD_PONDERACIONES[[#This Row],[Fecha Ejecución del Ticket]])</f>
        <v>2022</v>
      </c>
      <c r="AA4193" t="str">
        <f t="shared" si="912"/>
        <v>diciembre</v>
      </c>
      <c r="AB4193">
        <f>YEAR(BD_PONDERACIONES[[#This Row],[Fecha de Inspección]])</f>
        <v>2022</v>
      </c>
      <c r="AC4193">
        <f t="shared" si="913"/>
        <v>0.5</v>
      </c>
      <c r="AD4193">
        <f t="shared" si="914"/>
        <v>0.5</v>
      </c>
      <c r="AE4193">
        <f t="shared" si="915"/>
        <v>0.5</v>
      </c>
      <c r="AF4193">
        <f t="shared" si="916"/>
        <v>0.5</v>
      </c>
      <c r="AG4193">
        <f t="shared" si="917"/>
        <v>0.5</v>
      </c>
      <c r="AH4193">
        <f t="shared" si="918"/>
        <v>0.5</v>
      </c>
      <c r="AI4193">
        <f t="shared" si="919"/>
        <v>0.25</v>
      </c>
      <c r="AJ4193">
        <f t="shared" si="920"/>
        <v>0.25</v>
      </c>
      <c r="AK4193">
        <f t="shared" si="921"/>
        <v>0.5</v>
      </c>
      <c r="AL4193">
        <f t="shared" si="922"/>
        <v>0.5</v>
      </c>
      <c r="AM4193">
        <f t="shared" si="923"/>
        <v>0.5</v>
      </c>
      <c r="AN4193" s="6">
        <f t="shared" si="925"/>
        <v>1</v>
      </c>
      <c r="AO4193" t="str">
        <f>VLOOKUP(BD_PONDERACIONES[[#This Row],[Comuna]],Tabla3[#All],2,0)</f>
        <v>Cordillera</v>
      </c>
    </row>
    <row r="4194" spans="1:41" x14ac:dyDescent="0.35">
      <c r="A4194" t="s">
        <v>20084</v>
      </c>
      <c r="B4194" t="s">
        <v>20085</v>
      </c>
      <c r="C4194" t="s">
        <v>20086</v>
      </c>
      <c r="D4194" s="5">
        <v>44902</v>
      </c>
      <c r="E4194" s="5">
        <v>44713</v>
      </c>
      <c r="F4194" t="s">
        <v>753</v>
      </c>
      <c r="G4194" t="s">
        <v>20087</v>
      </c>
      <c r="H4194" t="s">
        <v>3783</v>
      </c>
      <c r="J4194" t="s">
        <v>756</v>
      </c>
      <c r="K4194" t="s">
        <v>756</v>
      </c>
      <c r="L4194" t="s">
        <v>756</v>
      </c>
      <c r="M4194" t="s">
        <v>756</v>
      </c>
      <c r="N4194" t="s">
        <v>756</v>
      </c>
      <c r="O4194" t="s">
        <v>756</v>
      </c>
      <c r="P4194" t="s">
        <v>758</v>
      </c>
      <c r="Q4194" t="s">
        <v>759</v>
      </c>
      <c r="R4194" t="s">
        <v>759</v>
      </c>
      <c r="S4194" t="s">
        <v>757</v>
      </c>
      <c r="T4194" t="s">
        <v>757</v>
      </c>
      <c r="U4194" t="s">
        <v>757</v>
      </c>
      <c r="V4194" t="s">
        <v>756</v>
      </c>
      <c r="W4194" t="s">
        <v>756</v>
      </c>
      <c r="X4194" t="s">
        <v>20088</v>
      </c>
      <c r="Y4194" t="str">
        <f t="shared" si="924"/>
        <v>junio</v>
      </c>
      <c r="Z4194">
        <f>YEAR(BD_PONDERACIONES[[#This Row],[Fecha Ejecución del Ticket]])</f>
        <v>2022</v>
      </c>
      <c r="AA4194" t="str">
        <f t="shared" si="912"/>
        <v>diciembre</v>
      </c>
      <c r="AB4194">
        <f>YEAR(BD_PONDERACIONES[[#This Row],[Fecha de Inspección]])</f>
        <v>2022</v>
      </c>
      <c r="AC4194">
        <f t="shared" si="913"/>
        <v>0.5</v>
      </c>
      <c r="AD4194">
        <f t="shared" si="914"/>
        <v>0.5</v>
      </c>
      <c r="AE4194">
        <f t="shared" si="915"/>
        <v>0.5</v>
      </c>
      <c r="AF4194">
        <f t="shared" si="916"/>
        <v>0.5</v>
      </c>
      <c r="AG4194">
        <f t="shared" si="917"/>
        <v>0.5</v>
      </c>
      <c r="AH4194">
        <f t="shared" si="918"/>
        <v>0.5</v>
      </c>
      <c r="AI4194">
        <f t="shared" si="919"/>
        <v>0.25</v>
      </c>
      <c r="AJ4194">
        <f t="shared" si="920"/>
        <v>0.25</v>
      </c>
      <c r="AK4194">
        <f t="shared" si="921"/>
        <v>0.5</v>
      </c>
      <c r="AL4194">
        <f t="shared" si="922"/>
        <v>0.5</v>
      </c>
      <c r="AM4194">
        <f t="shared" si="923"/>
        <v>0.5</v>
      </c>
      <c r="AN4194" s="6">
        <f t="shared" si="925"/>
        <v>1</v>
      </c>
      <c r="AO4194" t="str">
        <f>VLOOKUP(BD_PONDERACIONES[[#This Row],[Comuna]],Tabla3[#All],2,0)</f>
        <v>Florida</v>
      </c>
    </row>
    <row r="4195" spans="1:41" x14ac:dyDescent="0.35">
      <c r="A4195" t="s">
        <v>20089</v>
      </c>
      <c r="B4195" t="s">
        <v>20090</v>
      </c>
      <c r="C4195" t="s">
        <v>20091</v>
      </c>
      <c r="D4195" s="5">
        <v>44902</v>
      </c>
      <c r="E4195" s="5">
        <v>44853</v>
      </c>
      <c r="F4195" t="s">
        <v>763</v>
      </c>
      <c r="G4195" t="s">
        <v>20092</v>
      </c>
      <c r="H4195" t="s">
        <v>3800</v>
      </c>
      <c r="J4195" t="s">
        <v>756</v>
      </c>
      <c r="K4195" t="s">
        <v>756</v>
      </c>
      <c r="L4195" t="s">
        <v>757</v>
      </c>
      <c r="M4195" t="s">
        <v>757</v>
      </c>
      <c r="N4195" t="s">
        <v>756</v>
      </c>
      <c r="O4195" t="s">
        <v>756</v>
      </c>
      <c r="P4195" t="s">
        <v>758</v>
      </c>
      <c r="Q4195" t="s">
        <v>759</v>
      </c>
      <c r="R4195" t="s">
        <v>759</v>
      </c>
      <c r="S4195" t="s">
        <v>757</v>
      </c>
      <c r="T4195" t="s">
        <v>757</v>
      </c>
      <c r="U4195" t="s">
        <v>757</v>
      </c>
      <c r="V4195" t="s">
        <v>756</v>
      </c>
      <c r="W4195" t="s">
        <v>756</v>
      </c>
      <c r="X4195" t="s">
        <v>20093</v>
      </c>
      <c r="Y4195" t="str">
        <f t="shared" si="924"/>
        <v>octubre</v>
      </c>
      <c r="Z4195">
        <f>YEAR(BD_PONDERACIONES[[#This Row],[Fecha Ejecución del Ticket]])</f>
        <v>2022</v>
      </c>
      <c r="AA4195" t="str">
        <f t="shared" si="912"/>
        <v>diciembre</v>
      </c>
      <c r="AB4195">
        <f>YEAR(BD_PONDERACIONES[[#This Row],[Fecha de Inspección]])</f>
        <v>2022</v>
      </c>
      <c r="AC4195">
        <f t="shared" si="913"/>
        <v>0.5</v>
      </c>
      <c r="AD4195">
        <f t="shared" si="914"/>
        <v>0.5</v>
      </c>
      <c r="AE4195">
        <f t="shared" si="915"/>
        <v>0.5</v>
      </c>
      <c r="AF4195">
        <f t="shared" si="916"/>
        <v>0.5</v>
      </c>
      <c r="AG4195">
        <f t="shared" si="917"/>
        <v>0.5</v>
      </c>
      <c r="AH4195">
        <f t="shared" si="918"/>
        <v>0.5</v>
      </c>
      <c r="AI4195">
        <f t="shared" si="919"/>
        <v>0.25</v>
      </c>
      <c r="AJ4195">
        <f t="shared" si="920"/>
        <v>0.25</v>
      </c>
      <c r="AK4195">
        <f t="shared" si="921"/>
        <v>0.5</v>
      </c>
      <c r="AL4195">
        <f t="shared" si="922"/>
        <v>0.5</v>
      </c>
      <c r="AM4195">
        <f t="shared" si="923"/>
        <v>0.5</v>
      </c>
      <c r="AN4195" s="6">
        <f t="shared" si="925"/>
        <v>1</v>
      </c>
      <c r="AO4195" t="str">
        <f>VLOOKUP(BD_PONDERACIONES[[#This Row],[Comuna]],Tabla3[#All],2,0)</f>
        <v>Cordillera</v>
      </c>
    </row>
    <row r="4196" spans="1:41" x14ac:dyDescent="0.35">
      <c r="A4196" t="s">
        <v>20094</v>
      </c>
      <c r="B4196" t="s">
        <v>20095</v>
      </c>
      <c r="C4196" t="s">
        <v>20096</v>
      </c>
      <c r="D4196" s="5">
        <v>44902</v>
      </c>
      <c r="E4196" s="5">
        <v>44714</v>
      </c>
      <c r="F4196" t="s">
        <v>753</v>
      </c>
      <c r="G4196" t="s">
        <v>20097</v>
      </c>
      <c r="H4196" t="s">
        <v>3783</v>
      </c>
      <c r="J4196" t="s">
        <v>756</v>
      </c>
      <c r="K4196" t="s">
        <v>756</v>
      </c>
      <c r="L4196" t="s">
        <v>756</v>
      </c>
      <c r="M4196" t="s">
        <v>756</v>
      </c>
      <c r="N4196" t="s">
        <v>756</v>
      </c>
      <c r="O4196" t="s">
        <v>756</v>
      </c>
      <c r="P4196" t="s">
        <v>758</v>
      </c>
      <c r="Q4196" t="s">
        <v>759</v>
      </c>
      <c r="R4196" t="s">
        <v>759</v>
      </c>
      <c r="S4196" t="s">
        <v>757</v>
      </c>
      <c r="T4196" t="s">
        <v>757</v>
      </c>
      <c r="U4196" t="s">
        <v>757</v>
      </c>
      <c r="V4196" t="s">
        <v>756</v>
      </c>
      <c r="W4196" t="s">
        <v>756</v>
      </c>
      <c r="X4196" t="s">
        <v>19792</v>
      </c>
      <c r="Y4196" t="str">
        <f t="shared" si="924"/>
        <v>junio</v>
      </c>
      <c r="Z4196">
        <f>YEAR(BD_PONDERACIONES[[#This Row],[Fecha Ejecución del Ticket]])</f>
        <v>2022</v>
      </c>
      <c r="AA4196" t="str">
        <f t="shared" si="912"/>
        <v>diciembre</v>
      </c>
      <c r="AB4196">
        <f>YEAR(BD_PONDERACIONES[[#This Row],[Fecha de Inspección]])</f>
        <v>2022</v>
      </c>
      <c r="AC4196">
        <f t="shared" si="913"/>
        <v>0.5</v>
      </c>
      <c r="AD4196">
        <f t="shared" si="914"/>
        <v>0.5</v>
      </c>
      <c r="AE4196">
        <f t="shared" si="915"/>
        <v>0.5</v>
      </c>
      <c r="AF4196">
        <f t="shared" si="916"/>
        <v>0.5</v>
      </c>
      <c r="AG4196">
        <f t="shared" si="917"/>
        <v>0.5</v>
      </c>
      <c r="AH4196">
        <f t="shared" si="918"/>
        <v>0.5</v>
      </c>
      <c r="AI4196">
        <f t="shared" si="919"/>
        <v>0.25</v>
      </c>
      <c r="AJ4196">
        <f t="shared" si="920"/>
        <v>0.25</v>
      </c>
      <c r="AK4196">
        <f t="shared" si="921"/>
        <v>0.5</v>
      </c>
      <c r="AL4196">
        <f t="shared" si="922"/>
        <v>0.5</v>
      </c>
      <c r="AM4196">
        <f t="shared" si="923"/>
        <v>0.5</v>
      </c>
      <c r="AN4196" s="6">
        <f t="shared" si="925"/>
        <v>1</v>
      </c>
      <c r="AO4196" t="str">
        <f>VLOOKUP(BD_PONDERACIONES[[#This Row],[Comuna]],Tabla3[#All],2,0)</f>
        <v>Florida</v>
      </c>
    </row>
    <row r="4197" spans="1:41" x14ac:dyDescent="0.35">
      <c r="A4197" t="s">
        <v>20098</v>
      </c>
      <c r="B4197" t="s">
        <v>20099</v>
      </c>
      <c r="C4197" t="s">
        <v>20100</v>
      </c>
      <c r="D4197" s="5">
        <v>44902</v>
      </c>
      <c r="E4197" s="5">
        <v>44856</v>
      </c>
      <c r="F4197" t="s">
        <v>763</v>
      </c>
      <c r="G4197" t="s">
        <v>20101</v>
      </c>
      <c r="H4197" t="s">
        <v>3800</v>
      </c>
      <c r="J4197" t="s">
        <v>756</v>
      </c>
      <c r="K4197" t="s">
        <v>756</v>
      </c>
      <c r="L4197" t="s">
        <v>757</v>
      </c>
      <c r="M4197" t="s">
        <v>757</v>
      </c>
      <c r="N4197" t="s">
        <v>756</v>
      </c>
      <c r="O4197" t="s">
        <v>756</v>
      </c>
      <c r="P4197" t="s">
        <v>758</v>
      </c>
      <c r="Q4197" t="s">
        <v>759</v>
      </c>
      <c r="R4197" t="s">
        <v>759</v>
      </c>
      <c r="S4197" t="s">
        <v>757</v>
      </c>
      <c r="T4197" t="s">
        <v>757</v>
      </c>
      <c r="U4197" t="s">
        <v>757</v>
      </c>
      <c r="V4197" t="s">
        <v>756</v>
      </c>
      <c r="W4197" t="s">
        <v>756</v>
      </c>
      <c r="X4197" t="s">
        <v>20102</v>
      </c>
      <c r="Y4197" t="str">
        <f t="shared" si="924"/>
        <v>octubre</v>
      </c>
      <c r="Z4197">
        <f>YEAR(BD_PONDERACIONES[[#This Row],[Fecha Ejecución del Ticket]])</f>
        <v>2022</v>
      </c>
      <c r="AA4197" t="str">
        <f t="shared" si="912"/>
        <v>diciembre</v>
      </c>
      <c r="AB4197">
        <f>YEAR(BD_PONDERACIONES[[#This Row],[Fecha de Inspección]])</f>
        <v>2022</v>
      </c>
      <c r="AC4197">
        <f t="shared" si="913"/>
        <v>0.5</v>
      </c>
      <c r="AD4197">
        <f t="shared" si="914"/>
        <v>0.5</v>
      </c>
      <c r="AE4197">
        <f t="shared" si="915"/>
        <v>0.5</v>
      </c>
      <c r="AF4197">
        <f t="shared" si="916"/>
        <v>0.5</v>
      </c>
      <c r="AG4197">
        <f t="shared" si="917"/>
        <v>0.5</v>
      </c>
      <c r="AH4197">
        <f t="shared" si="918"/>
        <v>0.5</v>
      </c>
      <c r="AI4197">
        <f t="shared" si="919"/>
        <v>0.25</v>
      </c>
      <c r="AJ4197">
        <f t="shared" si="920"/>
        <v>0.25</v>
      </c>
      <c r="AK4197">
        <f t="shared" si="921"/>
        <v>0.5</v>
      </c>
      <c r="AL4197">
        <f t="shared" si="922"/>
        <v>0.5</v>
      </c>
      <c r="AM4197">
        <f t="shared" si="923"/>
        <v>0.5</v>
      </c>
      <c r="AN4197" s="6">
        <f t="shared" si="925"/>
        <v>1</v>
      </c>
      <c r="AO4197" t="str">
        <f>VLOOKUP(BD_PONDERACIONES[[#This Row],[Comuna]],Tabla3[#All],2,0)</f>
        <v>Cordillera</v>
      </c>
    </row>
    <row r="4198" spans="1:41" x14ac:dyDescent="0.35">
      <c r="A4198" t="s">
        <v>20103</v>
      </c>
      <c r="B4198" t="s">
        <v>20104</v>
      </c>
      <c r="C4198" t="s">
        <v>20105</v>
      </c>
      <c r="D4198" s="5">
        <v>44902</v>
      </c>
      <c r="E4198" s="5">
        <v>44856</v>
      </c>
      <c r="F4198" t="s">
        <v>763</v>
      </c>
      <c r="G4198" t="s">
        <v>20106</v>
      </c>
      <c r="H4198" t="s">
        <v>3800</v>
      </c>
      <c r="J4198" t="s">
        <v>756</v>
      </c>
      <c r="K4198" t="s">
        <v>756</v>
      </c>
      <c r="L4198" t="s">
        <v>757</v>
      </c>
      <c r="M4198" t="s">
        <v>757</v>
      </c>
      <c r="N4198" t="s">
        <v>756</v>
      </c>
      <c r="O4198" t="s">
        <v>756</v>
      </c>
      <c r="P4198" t="s">
        <v>758</v>
      </c>
      <c r="Q4198" t="s">
        <v>759</v>
      </c>
      <c r="R4198" t="s">
        <v>759</v>
      </c>
      <c r="S4198" t="s">
        <v>757</v>
      </c>
      <c r="T4198" t="s">
        <v>757</v>
      </c>
      <c r="U4198" t="s">
        <v>757</v>
      </c>
      <c r="V4198" t="s">
        <v>756</v>
      </c>
      <c r="W4198" t="s">
        <v>756</v>
      </c>
      <c r="X4198" t="s">
        <v>20107</v>
      </c>
      <c r="Y4198" t="str">
        <f t="shared" si="924"/>
        <v>octubre</v>
      </c>
      <c r="Z4198">
        <f>YEAR(BD_PONDERACIONES[[#This Row],[Fecha Ejecución del Ticket]])</f>
        <v>2022</v>
      </c>
      <c r="AA4198" t="str">
        <f t="shared" si="912"/>
        <v>diciembre</v>
      </c>
      <c r="AB4198">
        <f>YEAR(BD_PONDERACIONES[[#This Row],[Fecha de Inspección]])</f>
        <v>2022</v>
      </c>
      <c r="AC4198">
        <f t="shared" si="913"/>
        <v>0.5</v>
      </c>
      <c r="AD4198">
        <f t="shared" si="914"/>
        <v>0.5</v>
      </c>
      <c r="AE4198">
        <f t="shared" si="915"/>
        <v>0.5</v>
      </c>
      <c r="AF4198">
        <f t="shared" si="916"/>
        <v>0.5</v>
      </c>
      <c r="AG4198">
        <f t="shared" si="917"/>
        <v>0.5</v>
      </c>
      <c r="AH4198">
        <f t="shared" si="918"/>
        <v>0.5</v>
      </c>
      <c r="AI4198">
        <f t="shared" si="919"/>
        <v>0.25</v>
      </c>
      <c r="AJ4198">
        <f t="shared" si="920"/>
        <v>0.25</v>
      </c>
      <c r="AK4198">
        <f t="shared" si="921"/>
        <v>0.5</v>
      </c>
      <c r="AL4198">
        <f t="shared" si="922"/>
        <v>0.5</v>
      </c>
      <c r="AM4198">
        <f t="shared" si="923"/>
        <v>0.5</v>
      </c>
      <c r="AN4198" s="6">
        <f t="shared" si="925"/>
        <v>1</v>
      </c>
      <c r="AO4198" t="str">
        <f>VLOOKUP(BD_PONDERACIONES[[#This Row],[Comuna]],Tabla3[#All],2,0)</f>
        <v>Cordillera</v>
      </c>
    </row>
    <row r="4199" spans="1:41" x14ac:dyDescent="0.35">
      <c r="A4199" t="s">
        <v>20108</v>
      </c>
      <c r="B4199" t="s">
        <v>20109</v>
      </c>
      <c r="C4199" t="s">
        <v>20110</v>
      </c>
      <c r="D4199" s="5">
        <v>44902</v>
      </c>
      <c r="E4199" s="5">
        <v>44855</v>
      </c>
      <c r="F4199" t="s">
        <v>763</v>
      </c>
      <c r="G4199" t="s">
        <v>20111</v>
      </c>
      <c r="H4199" t="s">
        <v>3800</v>
      </c>
      <c r="J4199" t="s">
        <v>756</v>
      </c>
      <c r="K4199" t="s">
        <v>756</v>
      </c>
      <c r="L4199" t="s">
        <v>757</v>
      </c>
      <c r="M4199" t="s">
        <v>757</v>
      </c>
      <c r="N4199" t="s">
        <v>756</v>
      </c>
      <c r="O4199" t="s">
        <v>756</v>
      </c>
      <c r="P4199" t="s">
        <v>765</v>
      </c>
      <c r="Q4199" t="s">
        <v>759</v>
      </c>
      <c r="R4199" t="s">
        <v>759</v>
      </c>
      <c r="S4199" t="s">
        <v>756</v>
      </c>
      <c r="T4199" t="s">
        <v>756</v>
      </c>
      <c r="U4199" t="s">
        <v>756</v>
      </c>
      <c r="V4199" t="s">
        <v>773</v>
      </c>
      <c r="W4199" t="s">
        <v>773</v>
      </c>
      <c r="X4199" t="s">
        <v>20112</v>
      </c>
      <c r="Y4199" t="str">
        <f t="shared" si="924"/>
        <v>octubre</v>
      </c>
      <c r="Z4199">
        <f>YEAR(BD_PONDERACIONES[[#This Row],[Fecha Ejecución del Ticket]])</f>
        <v>2022</v>
      </c>
      <c r="AA4199" t="str">
        <f t="shared" si="912"/>
        <v>diciembre</v>
      </c>
      <c r="AB4199">
        <f>YEAR(BD_PONDERACIONES[[#This Row],[Fecha de Inspección]])</f>
        <v>2022</v>
      </c>
      <c r="AC4199">
        <f t="shared" si="913"/>
        <v>0.5</v>
      </c>
      <c r="AD4199">
        <f t="shared" si="914"/>
        <v>0.5</v>
      </c>
      <c r="AE4199">
        <f t="shared" si="915"/>
        <v>0.5</v>
      </c>
      <c r="AF4199">
        <f t="shared" si="916"/>
        <v>0.5</v>
      </c>
      <c r="AG4199">
        <f t="shared" si="917"/>
        <v>0.5</v>
      </c>
      <c r="AH4199">
        <f t="shared" si="918"/>
        <v>0.5</v>
      </c>
      <c r="AI4199">
        <f t="shared" si="919"/>
        <v>0.25</v>
      </c>
      <c r="AJ4199">
        <f t="shared" si="920"/>
        <v>0.25</v>
      </c>
      <c r="AK4199">
        <f t="shared" si="921"/>
        <v>0.5</v>
      </c>
      <c r="AL4199">
        <f t="shared" si="922"/>
        <v>0</v>
      </c>
      <c r="AM4199">
        <f t="shared" si="923"/>
        <v>0</v>
      </c>
      <c r="AN4199" s="6">
        <f t="shared" si="925"/>
        <v>0.8</v>
      </c>
      <c r="AO4199" t="str">
        <f>VLOOKUP(BD_PONDERACIONES[[#This Row],[Comuna]],Tabla3[#All],2,0)</f>
        <v>Cordillera</v>
      </c>
    </row>
    <row r="4200" spans="1:41" x14ac:dyDescent="0.35">
      <c r="A4200" t="s">
        <v>20113</v>
      </c>
      <c r="B4200" t="s">
        <v>20114</v>
      </c>
      <c r="C4200" t="s">
        <v>20115</v>
      </c>
      <c r="D4200" s="5">
        <v>44902</v>
      </c>
      <c r="E4200" s="5">
        <v>44857</v>
      </c>
      <c r="F4200" t="s">
        <v>763</v>
      </c>
      <c r="G4200" t="s">
        <v>20116</v>
      </c>
      <c r="H4200" t="s">
        <v>3800</v>
      </c>
      <c r="J4200" t="s">
        <v>756</v>
      </c>
      <c r="K4200" t="s">
        <v>756</v>
      </c>
      <c r="L4200" t="s">
        <v>757</v>
      </c>
      <c r="M4200" t="s">
        <v>757</v>
      </c>
      <c r="N4200" t="s">
        <v>756</v>
      </c>
      <c r="O4200" t="s">
        <v>756</v>
      </c>
      <c r="P4200" t="s">
        <v>758</v>
      </c>
      <c r="Q4200" t="s">
        <v>759</v>
      </c>
      <c r="R4200" t="s">
        <v>759</v>
      </c>
      <c r="S4200" t="s">
        <v>757</v>
      </c>
      <c r="T4200" t="s">
        <v>757</v>
      </c>
      <c r="U4200" t="s">
        <v>757</v>
      </c>
      <c r="V4200" t="s">
        <v>756</v>
      </c>
      <c r="W4200" t="s">
        <v>756</v>
      </c>
      <c r="X4200" t="s">
        <v>20117</v>
      </c>
      <c r="Y4200" t="str">
        <f t="shared" si="924"/>
        <v>octubre</v>
      </c>
      <c r="Z4200">
        <f>YEAR(BD_PONDERACIONES[[#This Row],[Fecha Ejecución del Ticket]])</f>
        <v>2022</v>
      </c>
      <c r="AA4200" t="str">
        <f t="shared" si="912"/>
        <v>diciembre</v>
      </c>
      <c r="AB4200">
        <f>YEAR(BD_PONDERACIONES[[#This Row],[Fecha de Inspección]])</f>
        <v>2022</v>
      </c>
      <c r="AC4200">
        <f t="shared" si="913"/>
        <v>0.5</v>
      </c>
      <c r="AD4200">
        <f t="shared" si="914"/>
        <v>0.5</v>
      </c>
      <c r="AE4200">
        <f t="shared" si="915"/>
        <v>0.5</v>
      </c>
      <c r="AF4200">
        <f t="shared" si="916"/>
        <v>0.5</v>
      </c>
      <c r="AG4200">
        <f t="shared" si="917"/>
        <v>0.5</v>
      </c>
      <c r="AH4200">
        <f t="shared" si="918"/>
        <v>0.5</v>
      </c>
      <c r="AI4200">
        <f t="shared" si="919"/>
        <v>0.25</v>
      </c>
      <c r="AJ4200">
        <f t="shared" si="920"/>
        <v>0.25</v>
      </c>
      <c r="AK4200">
        <f t="shared" si="921"/>
        <v>0.5</v>
      </c>
      <c r="AL4200">
        <f t="shared" si="922"/>
        <v>0.5</v>
      </c>
      <c r="AM4200">
        <f t="shared" si="923"/>
        <v>0.5</v>
      </c>
      <c r="AN4200" s="6">
        <f t="shared" si="925"/>
        <v>1</v>
      </c>
      <c r="AO4200" t="str">
        <f>VLOOKUP(BD_PONDERACIONES[[#This Row],[Comuna]],Tabla3[#All],2,0)</f>
        <v>Cordillera</v>
      </c>
    </row>
    <row r="4201" spans="1:41" x14ac:dyDescent="0.35">
      <c r="A4201" t="s">
        <v>20118</v>
      </c>
      <c r="B4201" t="s">
        <v>20119</v>
      </c>
      <c r="C4201" t="s">
        <v>20120</v>
      </c>
      <c r="D4201" s="5">
        <v>44902</v>
      </c>
      <c r="E4201" s="5">
        <v>44857</v>
      </c>
      <c r="F4201" t="s">
        <v>763</v>
      </c>
      <c r="G4201" t="s">
        <v>20121</v>
      </c>
      <c r="H4201" t="s">
        <v>3800</v>
      </c>
      <c r="J4201" t="s">
        <v>756</v>
      </c>
      <c r="K4201" t="s">
        <v>756</v>
      </c>
      <c r="L4201" t="s">
        <v>757</v>
      </c>
      <c r="M4201" t="s">
        <v>757</v>
      </c>
      <c r="N4201" t="s">
        <v>756</v>
      </c>
      <c r="O4201" t="s">
        <v>756</v>
      </c>
      <c r="P4201" t="s">
        <v>758</v>
      </c>
      <c r="Q4201" t="s">
        <v>759</v>
      </c>
      <c r="R4201" t="s">
        <v>759</v>
      </c>
      <c r="S4201" t="s">
        <v>757</v>
      </c>
      <c r="T4201" t="s">
        <v>757</v>
      </c>
      <c r="U4201" t="s">
        <v>757</v>
      </c>
      <c r="V4201" t="s">
        <v>756</v>
      </c>
      <c r="W4201" t="s">
        <v>756</v>
      </c>
      <c r="X4201" t="s">
        <v>20122</v>
      </c>
      <c r="Y4201" t="str">
        <f t="shared" si="924"/>
        <v>octubre</v>
      </c>
      <c r="Z4201">
        <f>YEAR(BD_PONDERACIONES[[#This Row],[Fecha Ejecución del Ticket]])</f>
        <v>2022</v>
      </c>
      <c r="AA4201" t="str">
        <f t="shared" si="912"/>
        <v>diciembre</v>
      </c>
      <c r="AB4201">
        <f>YEAR(BD_PONDERACIONES[[#This Row],[Fecha de Inspección]])</f>
        <v>2022</v>
      </c>
      <c r="AC4201">
        <f t="shared" si="913"/>
        <v>0.5</v>
      </c>
      <c r="AD4201">
        <f t="shared" si="914"/>
        <v>0.5</v>
      </c>
      <c r="AE4201">
        <f t="shared" si="915"/>
        <v>0.5</v>
      </c>
      <c r="AF4201">
        <f t="shared" si="916"/>
        <v>0.5</v>
      </c>
      <c r="AG4201">
        <f t="shared" si="917"/>
        <v>0.5</v>
      </c>
      <c r="AH4201">
        <f t="shared" si="918"/>
        <v>0.5</v>
      </c>
      <c r="AI4201">
        <f t="shared" si="919"/>
        <v>0.25</v>
      </c>
      <c r="AJ4201">
        <f t="shared" si="920"/>
        <v>0.25</v>
      </c>
      <c r="AK4201">
        <f t="shared" si="921"/>
        <v>0.5</v>
      </c>
      <c r="AL4201">
        <f t="shared" si="922"/>
        <v>0.5</v>
      </c>
      <c r="AM4201">
        <f t="shared" si="923"/>
        <v>0.5</v>
      </c>
      <c r="AN4201" s="6">
        <f t="shared" si="925"/>
        <v>1</v>
      </c>
      <c r="AO4201" t="str">
        <f>VLOOKUP(BD_PONDERACIONES[[#This Row],[Comuna]],Tabla3[#All],2,0)</f>
        <v>Cordillera</v>
      </c>
    </row>
    <row r="4202" spans="1:41" x14ac:dyDescent="0.35">
      <c r="A4202" t="s">
        <v>20123</v>
      </c>
      <c r="B4202" t="s">
        <v>20124</v>
      </c>
      <c r="C4202" t="s">
        <v>20125</v>
      </c>
      <c r="D4202" s="5">
        <v>44902</v>
      </c>
      <c r="E4202" s="5">
        <v>44860</v>
      </c>
      <c r="F4202" t="s">
        <v>763</v>
      </c>
      <c r="G4202" t="s">
        <v>20126</v>
      </c>
      <c r="H4202" t="s">
        <v>3800</v>
      </c>
      <c r="J4202" t="s">
        <v>756</v>
      </c>
      <c r="K4202" t="s">
        <v>756</v>
      </c>
      <c r="L4202" t="s">
        <v>757</v>
      </c>
      <c r="M4202" t="s">
        <v>757</v>
      </c>
      <c r="N4202" t="s">
        <v>756</v>
      </c>
      <c r="O4202" t="s">
        <v>756</v>
      </c>
      <c r="P4202" t="s">
        <v>758</v>
      </c>
      <c r="Q4202" t="s">
        <v>759</v>
      </c>
      <c r="R4202" t="s">
        <v>759</v>
      </c>
      <c r="S4202" t="s">
        <v>757</v>
      </c>
      <c r="T4202" t="s">
        <v>757</v>
      </c>
      <c r="U4202" t="s">
        <v>757</v>
      </c>
      <c r="V4202" t="s">
        <v>756</v>
      </c>
      <c r="W4202" t="s">
        <v>756</v>
      </c>
      <c r="X4202" t="s">
        <v>20127</v>
      </c>
      <c r="Y4202" t="str">
        <f t="shared" si="924"/>
        <v>octubre</v>
      </c>
      <c r="Z4202">
        <f>YEAR(BD_PONDERACIONES[[#This Row],[Fecha Ejecución del Ticket]])</f>
        <v>2022</v>
      </c>
      <c r="AA4202" t="str">
        <f t="shared" si="912"/>
        <v>diciembre</v>
      </c>
      <c r="AB4202">
        <f>YEAR(BD_PONDERACIONES[[#This Row],[Fecha de Inspección]])</f>
        <v>2022</v>
      </c>
      <c r="AC4202">
        <f t="shared" si="913"/>
        <v>0.5</v>
      </c>
      <c r="AD4202">
        <f t="shared" si="914"/>
        <v>0.5</v>
      </c>
      <c r="AE4202">
        <f t="shared" si="915"/>
        <v>0.5</v>
      </c>
      <c r="AF4202">
        <f t="shared" si="916"/>
        <v>0.5</v>
      </c>
      <c r="AG4202">
        <f t="shared" si="917"/>
        <v>0.5</v>
      </c>
      <c r="AH4202">
        <f t="shared" si="918"/>
        <v>0.5</v>
      </c>
      <c r="AI4202">
        <f t="shared" si="919"/>
        <v>0.25</v>
      </c>
      <c r="AJ4202">
        <f t="shared" si="920"/>
        <v>0.25</v>
      </c>
      <c r="AK4202">
        <f t="shared" si="921"/>
        <v>0.5</v>
      </c>
      <c r="AL4202">
        <f t="shared" si="922"/>
        <v>0.5</v>
      </c>
      <c r="AM4202">
        <f t="shared" si="923"/>
        <v>0.5</v>
      </c>
      <c r="AN4202" s="6">
        <f t="shared" si="925"/>
        <v>1</v>
      </c>
      <c r="AO4202" t="str">
        <f>VLOOKUP(BD_PONDERACIONES[[#This Row],[Comuna]],Tabla3[#All],2,0)</f>
        <v>Cordillera</v>
      </c>
    </row>
    <row r="4203" spans="1:41" x14ac:dyDescent="0.35">
      <c r="A4203" t="s">
        <v>20128</v>
      </c>
      <c r="B4203" t="s">
        <v>20129</v>
      </c>
      <c r="C4203" t="s">
        <v>20130</v>
      </c>
      <c r="D4203" s="5">
        <v>44902</v>
      </c>
      <c r="E4203" s="5">
        <v>44854</v>
      </c>
      <c r="F4203" t="s">
        <v>763</v>
      </c>
      <c r="G4203" t="s">
        <v>20131</v>
      </c>
      <c r="H4203" t="s">
        <v>3800</v>
      </c>
      <c r="J4203" t="s">
        <v>756</v>
      </c>
      <c r="K4203" t="s">
        <v>756</v>
      </c>
      <c r="L4203" t="s">
        <v>757</v>
      </c>
      <c r="M4203" t="s">
        <v>757</v>
      </c>
      <c r="N4203" t="s">
        <v>756</v>
      </c>
      <c r="O4203" t="s">
        <v>756</v>
      </c>
      <c r="P4203" t="s">
        <v>758</v>
      </c>
      <c r="Q4203" t="s">
        <v>759</v>
      </c>
      <c r="R4203" t="s">
        <v>759</v>
      </c>
      <c r="S4203" t="s">
        <v>757</v>
      </c>
      <c r="T4203" t="s">
        <v>757</v>
      </c>
      <c r="U4203" t="s">
        <v>757</v>
      </c>
      <c r="V4203" t="s">
        <v>756</v>
      </c>
      <c r="W4203" t="s">
        <v>756</v>
      </c>
      <c r="X4203" t="s">
        <v>20132</v>
      </c>
      <c r="Y4203" t="str">
        <f t="shared" si="924"/>
        <v>octubre</v>
      </c>
      <c r="Z4203">
        <f>YEAR(BD_PONDERACIONES[[#This Row],[Fecha Ejecución del Ticket]])</f>
        <v>2022</v>
      </c>
      <c r="AA4203" t="str">
        <f t="shared" si="912"/>
        <v>diciembre</v>
      </c>
      <c r="AB4203">
        <f>YEAR(BD_PONDERACIONES[[#This Row],[Fecha de Inspección]])</f>
        <v>2022</v>
      </c>
      <c r="AC4203">
        <f t="shared" si="913"/>
        <v>0.5</v>
      </c>
      <c r="AD4203">
        <f t="shared" si="914"/>
        <v>0.5</v>
      </c>
      <c r="AE4203">
        <f t="shared" si="915"/>
        <v>0.5</v>
      </c>
      <c r="AF4203">
        <f t="shared" si="916"/>
        <v>0.5</v>
      </c>
      <c r="AG4203">
        <f t="shared" si="917"/>
        <v>0.5</v>
      </c>
      <c r="AH4203">
        <f t="shared" si="918"/>
        <v>0.5</v>
      </c>
      <c r="AI4203">
        <f t="shared" si="919"/>
        <v>0.25</v>
      </c>
      <c r="AJ4203">
        <f t="shared" si="920"/>
        <v>0.25</v>
      </c>
      <c r="AK4203">
        <f t="shared" si="921"/>
        <v>0.5</v>
      </c>
      <c r="AL4203">
        <f t="shared" si="922"/>
        <v>0.5</v>
      </c>
      <c r="AM4203">
        <f t="shared" si="923"/>
        <v>0.5</v>
      </c>
      <c r="AN4203" s="6">
        <f t="shared" si="925"/>
        <v>1</v>
      </c>
      <c r="AO4203" t="str">
        <f>VLOOKUP(BD_PONDERACIONES[[#This Row],[Comuna]],Tabla3[#All],2,0)</f>
        <v>Cordillera</v>
      </c>
    </row>
    <row r="4204" spans="1:41" x14ac:dyDescent="0.35">
      <c r="A4204" t="s">
        <v>20133</v>
      </c>
      <c r="B4204" t="s">
        <v>20134</v>
      </c>
      <c r="C4204" t="s">
        <v>20135</v>
      </c>
      <c r="D4204" s="5">
        <v>44904</v>
      </c>
      <c r="E4204" s="5">
        <v>44727</v>
      </c>
      <c r="F4204" t="s">
        <v>753</v>
      </c>
      <c r="G4204" t="s">
        <v>20136</v>
      </c>
      <c r="H4204" t="s">
        <v>3783</v>
      </c>
      <c r="J4204" t="s">
        <v>756</v>
      </c>
      <c r="K4204" t="s">
        <v>756</v>
      </c>
      <c r="L4204" t="s">
        <v>757</v>
      </c>
      <c r="M4204" t="s">
        <v>757</v>
      </c>
      <c r="N4204" t="s">
        <v>756</v>
      </c>
      <c r="O4204" t="s">
        <v>756</v>
      </c>
      <c r="P4204" t="s">
        <v>758</v>
      </c>
      <c r="Q4204" t="s">
        <v>759</v>
      </c>
      <c r="R4204" t="s">
        <v>759</v>
      </c>
      <c r="S4204" t="s">
        <v>757</v>
      </c>
      <c r="T4204" t="s">
        <v>757</v>
      </c>
      <c r="U4204" t="s">
        <v>757</v>
      </c>
      <c r="V4204" t="s">
        <v>756</v>
      </c>
      <c r="W4204" t="s">
        <v>756</v>
      </c>
      <c r="X4204" t="s">
        <v>20137</v>
      </c>
      <c r="Y4204" t="str">
        <f t="shared" si="924"/>
        <v>junio</v>
      </c>
      <c r="Z4204">
        <f>YEAR(BD_PONDERACIONES[[#This Row],[Fecha Ejecución del Ticket]])</f>
        <v>2022</v>
      </c>
      <c r="AA4204" t="str">
        <f t="shared" si="912"/>
        <v>diciembre</v>
      </c>
      <c r="AB4204">
        <f>YEAR(BD_PONDERACIONES[[#This Row],[Fecha de Inspección]])</f>
        <v>2022</v>
      </c>
      <c r="AC4204">
        <f t="shared" si="913"/>
        <v>0.5</v>
      </c>
      <c r="AD4204">
        <f t="shared" si="914"/>
        <v>0.5</v>
      </c>
      <c r="AE4204">
        <f t="shared" si="915"/>
        <v>0.5</v>
      </c>
      <c r="AF4204">
        <f t="shared" si="916"/>
        <v>0.5</v>
      </c>
      <c r="AG4204">
        <f t="shared" si="917"/>
        <v>0.5</v>
      </c>
      <c r="AH4204">
        <f t="shared" si="918"/>
        <v>0.5</v>
      </c>
      <c r="AI4204">
        <f t="shared" si="919"/>
        <v>0.25</v>
      </c>
      <c r="AJ4204">
        <f t="shared" si="920"/>
        <v>0.25</v>
      </c>
      <c r="AK4204">
        <f t="shared" si="921"/>
        <v>0.5</v>
      </c>
      <c r="AL4204">
        <f t="shared" si="922"/>
        <v>0.5</v>
      </c>
      <c r="AM4204">
        <f t="shared" si="923"/>
        <v>0.5</v>
      </c>
      <c r="AN4204" s="6">
        <f t="shared" si="925"/>
        <v>1</v>
      </c>
      <c r="AO4204" t="str">
        <f>VLOOKUP(BD_PONDERACIONES[[#This Row],[Comuna]],Tabla3[#All],2,0)</f>
        <v>Florida</v>
      </c>
    </row>
    <row r="4205" spans="1:41" x14ac:dyDescent="0.35">
      <c r="A4205" t="s">
        <v>20138</v>
      </c>
      <c r="B4205" t="s">
        <v>20139</v>
      </c>
      <c r="C4205" t="s">
        <v>20140</v>
      </c>
      <c r="D4205" s="5">
        <v>44904</v>
      </c>
      <c r="E4205" s="5">
        <v>44726</v>
      </c>
      <c r="F4205" t="s">
        <v>753</v>
      </c>
      <c r="G4205" t="s">
        <v>20141</v>
      </c>
      <c r="H4205" t="s">
        <v>3783</v>
      </c>
      <c r="J4205" t="s">
        <v>756</v>
      </c>
      <c r="K4205" t="s">
        <v>756</v>
      </c>
      <c r="L4205" t="s">
        <v>773</v>
      </c>
      <c r="M4205" t="s">
        <v>773</v>
      </c>
      <c r="N4205" t="s">
        <v>756</v>
      </c>
      <c r="O4205" t="s">
        <v>756</v>
      </c>
      <c r="P4205" t="s">
        <v>758</v>
      </c>
      <c r="Q4205" t="s">
        <v>759</v>
      </c>
      <c r="R4205" t="s">
        <v>759</v>
      </c>
      <c r="S4205" t="s">
        <v>757</v>
      </c>
      <c r="T4205" t="s">
        <v>757</v>
      </c>
      <c r="U4205" t="s">
        <v>757</v>
      </c>
      <c r="V4205" t="s">
        <v>756</v>
      </c>
      <c r="W4205" t="s">
        <v>756</v>
      </c>
      <c r="X4205" t="s">
        <v>20142</v>
      </c>
      <c r="Y4205" t="str">
        <f t="shared" si="924"/>
        <v>junio</v>
      </c>
      <c r="Z4205">
        <f>YEAR(BD_PONDERACIONES[[#This Row],[Fecha Ejecución del Ticket]])</f>
        <v>2022</v>
      </c>
      <c r="AA4205" t="str">
        <f t="shared" si="912"/>
        <v>diciembre</v>
      </c>
      <c r="AB4205">
        <f>YEAR(BD_PONDERACIONES[[#This Row],[Fecha de Inspección]])</f>
        <v>2022</v>
      </c>
      <c r="AC4205">
        <f t="shared" si="913"/>
        <v>0.5</v>
      </c>
      <c r="AD4205">
        <f t="shared" si="914"/>
        <v>0.5</v>
      </c>
      <c r="AE4205">
        <f t="shared" si="915"/>
        <v>0</v>
      </c>
      <c r="AF4205">
        <f t="shared" si="916"/>
        <v>0</v>
      </c>
      <c r="AG4205">
        <f t="shared" si="917"/>
        <v>0.5</v>
      </c>
      <c r="AH4205">
        <f t="shared" si="918"/>
        <v>0.5</v>
      </c>
      <c r="AI4205">
        <f t="shared" si="919"/>
        <v>0.25</v>
      </c>
      <c r="AJ4205">
        <f t="shared" si="920"/>
        <v>0.25</v>
      </c>
      <c r="AK4205">
        <f t="shared" si="921"/>
        <v>0.5</v>
      </c>
      <c r="AL4205">
        <f t="shared" si="922"/>
        <v>0.5</v>
      </c>
      <c r="AM4205">
        <f t="shared" si="923"/>
        <v>0.5</v>
      </c>
      <c r="AN4205" s="6">
        <f t="shared" si="925"/>
        <v>0.7</v>
      </c>
      <c r="AO4205" t="str">
        <f>VLOOKUP(BD_PONDERACIONES[[#This Row],[Comuna]],Tabla3[#All],2,0)</f>
        <v>Florida</v>
      </c>
    </row>
    <row r="4206" spans="1:41" x14ac:dyDescent="0.35">
      <c r="A4206" t="s">
        <v>20143</v>
      </c>
      <c r="B4206" t="s">
        <v>20144</v>
      </c>
      <c r="C4206" t="s">
        <v>20145</v>
      </c>
      <c r="D4206" s="5">
        <v>44904</v>
      </c>
      <c r="E4206" s="5">
        <v>44726</v>
      </c>
      <c r="F4206" t="s">
        <v>753</v>
      </c>
      <c r="G4206" t="s">
        <v>20146</v>
      </c>
      <c r="H4206" t="s">
        <v>3783</v>
      </c>
      <c r="J4206" t="s">
        <v>756</v>
      </c>
      <c r="K4206" t="s">
        <v>756</v>
      </c>
      <c r="L4206" t="s">
        <v>757</v>
      </c>
      <c r="M4206" t="s">
        <v>757</v>
      </c>
      <c r="N4206" t="s">
        <v>756</v>
      </c>
      <c r="O4206" t="s">
        <v>756</v>
      </c>
      <c r="P4206" t="s">
        <v>758</v>
      </c>
      <c r="Q4206" t="s">
        <v>759</v>
      </c>
      <c r="R4206" t="s">
        <v>759</v>
      </c>
      <c r="S4206" t="s">
        <v>757</v>
      </c>
      <c r="T4206" t="s">
        <v>757</v>
      </c>
      <c r="U4206" t="s">
        <v>757</v>
      </c>
      <c r="V4206" t="s">
        <v>756</v>
      </c>
      <c r="W4206" t="s">
        <v>756</v>
      </c>
      <c r="X4206" t="s">
        <v>16467</v>
      </c>
      <c r="Y4206" t="str">
        <f t="shared" si="924"/>
        <v>junio</v>
      </c>
      <c r="Z4206">
        <f>YEAR(BD_PONDERACIONES[[#This Row],[Fecha Ejecución del Ticket]])</f>
        <v>2022</v>
      </c>
      <c r="AA4206" t="str">
        <f t="shared" si="912"/>
        <v>diciembre</v>
      </c>
      <c r="AB4206">
        <f>YEAR(BD_PONDERACIONES[[#This Row],[Fecha de Inspección]])</f>
        <v>2022</v>
      </c>
      <c r="AC4206">
        <f t="shared" si="913"/>
        <v>0.5</v>
      </c>
      <c r="AD4206">
        <f t="shared" si="914"/>
        <v>0.5</v>
      </c>
      <c r="AE4206">
        <f t="shared" si="915"/>
        <v>0.5</v>
      </c>
      <c r="AF4206">
        <f t="shared" si="916"/>
        <v>0.5</v>
      </c>
      <c r="AG4206">
        <f t="shared" si="917"/>
        <v>0.5</v>
      </c>
      <c r="AH4206">
        <f t="shared" si="918"/>
        <v>0.5</v>
      </c>
      <c r="AI4206">
        <f t="shared" si="919"/>
        <v>0.25</v>
      </c>
      <c r="AJ4206">
        <f t="shared" si="920"/>
        <v>0.25</v>
      </c>
      <c r="AK4206">
        <f t="shared" si="921"/>
        <v>0.5</v>
      </c>
      <c r="AL4206">
        <f t="shared" si="922"/>
        <v>0.5</v>
      </c>
      <c r="AM4206">
        <f t="shared" si="923"/>
        <v>0.5</v>
      </c>
      <c r="AN4206" s="6">
        <f t="shared" si="925"/>
        <v>1</v>
      </c>
      <c r="AO4206" t="str">
        <f>VLOOKUP(BD_PONDERACIONES[[#This Row],[Comuna]],Tabla3[#All],2,0)</f>
        <v>Florida</v>
      </c>
    </row>
    <row r="4207" spans="1:41" x14ac:dyDescent="0.35">
      <c r="A4207" t="s">
        <v>20147</v>
      </c>
      <c r="B4207" t="s">
        <v>20148</v>
      </c>
      <c r="C4207" t="s">
        <v>20149</v>
      </c>
      <c r="D4207" s="5">
        <v>44904</v>
      </c>
      <c r="E4207" s="5">
        <v>44718</v>
      </c>
      <c r="F4207" t="s">
        <v>753</v>
      </c>
      <c r="G4207" t="s">
        <v>20150</v>
      </c>
      <c r="H4207" t="s">
        <v>3783</v>
      </c>
      <c r="J4207" t="s">
        <v>756</v>
      </c>
      <c r="K4207" t="s">
        <v>756</v>
      </c>
      <c r="L4207" t="s">
        <v>757</v>
      </c>
      <c r="M4207" t="s">
        <v>757</v>
      </c>
      <c r="N4207" t="s">
        <v>756</v>
      </c>
      <c r="O4207" t="s">
        <v>756</v>
      </c>
      <c r="P4207" t="s">
        <v>758</v>
      </c>
      <c r="Q4207" t="s">
        <v>759</v>
      </c>
      <c r="R4207" t="s">
        <v>759</v>
      </c>
      <c r="S4207" t="s">
        <v>757</v>
      </c>
      <c r="T4207" t="s">
        <v>757</v>
      </c>
      <c r="U4207" t="s">
        <v>757</v>
      </c>
      <c r="V4207" t="s">
        <v>756</v>
      </c>
      <c r="W4207" t="s">
        <v>756</v>
      </c>
      <c r="X4207" t="s">
        <v>20151</v>
      </c>
      <c r="Y4207" t="str">
        <f t="shared" si="924"/>
        <v>junio</v>
      </c>
      <c r="Z4207">
        <f>YEAR(BD_PONDERACIONES[[#This Row],[Fecha Ejecución del Ticket]])</f>
        <v>2022</v>
      </c>
      <c r="AA4207" t="str">
        <f t="shared" si="912"/>
        <v>diciembre</v>
      </c>
      <c r="AB4207">
        <f>YEAR(BD_PONDERACIONES[[#This Row],[Fecha de Inspección]])</f>
        <v>2022</v>
      </c>
      <c r="AC4207">
        <f t="shared" si="913"/>
        <v>0.5</v>
      </c>
      <c r="AD4207">
        <f t="shared" si="914"/>
        <v>0.5</v>
      </c>
      <c r="AE4207">
        <f t="shared" si="915"/>
        <v>0.5</v>
      </c>
      <c r="AF4207">
        <f t="shared" si="916"/>
        <v>0.5</v>
      </c>
      <c r="AG4207">
        <f t="shared" si="917"/>
        <v>0.5</v>
      </c>
      <c r="AH4207">
        <f t="shared" si="918"/>
        <v>0.5</v>
      </c>
      <c r="AI4207">
        <f t="shared" si="919"/>
        <v>0.25</v>
      </c>
      <c r="AJ4207">
        <f t="shared" si="920"/>
        <v>0.25</v>
      </c>
      <c r="AK4207">
        <f t="shared" si="921"/>
        <v>0.5</v>
      </c>
      <c r="AL4207">
        <f t="shared" si="922"/>
        <v>0.5</v>
      </c>
      <c r="AM4207">
        <f t="shared" si="923"/>
        <v>0.5</v>
      </c>
      <c r="AN4207" s="6">
        <f t="shared" si="925"/>
        <v>1</v>
      </c>
      <c r="AO4207" t="str">
        <f>VLOOKUP(BD_PONDERACIONES[[#This Row],[Comuna]],Tabla3[#All],2,0)</f>
        <v>Florida</v>
      </c>
    </row>
    <row r="4208" spans="1:41" x14ac:dyDescent="0.35">
      <c r="A4208" t="s">
        <v>20152</v>
      </c>
      <c r="B4208" t="s">
        <v>20153</v>
      </c>
      <c r="C4208" t="s">
        <v>20154</v>
      </c>
      <c r="D4208" s="5">
        <v>44904</v>
      </c>
      <c r="E4208" s="5">
        <v>44719</v>
      </c>
      <c r="F4208" t="s">
        <v>753</v>
      </c>
      <c r="G4208" t="s">
        <v>20155</v>
      </c>
      <c r="H4208" t="s">
        <v>3783</v>
      </c>
      <c r="J4208" t="s">
        <v>756</v>
      </c>
      <c r="K4208" t="s">
        <v>756</v>
      </c>
      <c r="L4208" t="s">
        <v>757</v>
      </c>
      <c r="M4208" t="s">
        <v>757</v>
      </c>
      <c r="N4208" t="s">
        <v>757</v>
      </c>
      <c r="O4208" t="s">
        <v>757</v>
      </c>
      <c r="P4208" t="s">
        <v>765</v>
      </c>
      <c r="Q4208" t="s">
        <v>759</v>
      </c>
      <c r="R4208" t="s">
        <v>759</v>
      </c>
      <c r="S4208" t="s">
        <v>757</v>
      </c>
      <c r="T4208" t="s">
        <v>757</v>
      </c>
      <c r="U4208" t="s">
        <v>757</v>
      </c>
      <c r="V4208" t="s">
        <v>773</v>
      </c>
      <c r="W4208" t="s">
        <v>773</v>
      </c>
      <c r="X4208" t="s">
        <v>20156</v>
      </c>
      <c r="Y4208" t="str">
        <f t="shared" si="924"/>
        <v>junio</v>
      </c>
      <c r="Z4208">
        <f>YEAR(BD_PONDERACIONES[[#This Row],[Fecha Ejecución del Ticket]])</f>
        <v>2022</v>
      </c>
      <c r="AA4208" t="str">
        <f t="shared" si="912"/>
        <v>diciembre</v>
      </c>
      <c r="AB4208">
        <f>YEAR(BD_PONDERACIONES[[#This Row],[Fecha de Inspección]])</f>
        <v>2022</v>
      </c>
      <c r="AC4208">
        <f t="shared" si="913"/>
        <v>0.5</v>
      </c>
      <c r="AD4208">
        <f t="shared" si="914"/>
        <v>0.5</v>
      </c>
      <c r="AE4208">
        <f t="shared" si="915"/>
        <v>0.5</v>
      </c>
      <c r="AF4208">
        <f t="shared" si="916"/>
        <v>0.5</v>
      </c>
      <c r="AG4208">
        <f t="shared" si="917"/>
        <v>0.5</v>
      </c>
      <c r="AH4208">
        <f t="shared" si="918"/>
        <v>0.5</v>
      </c>
      <c r="AI4208">
        <f t="shared" si="919"/>
        <v>0.25</v>
      </c>
      <c r="AJ4208">
        <f t="shared" si="920"/>
        <v>0.25</v>
      </c>
      <c r="AK4208">
        <f t="shared" si="921"/>
        <v>0.5</v>
      </c>
      <c r="AL4208">
        <f t="shared" si="922"/>
        <v>0</v>
      </c>
      <c r="AM4208">
        <f t="shared" si="923"/>
        <v>0</v>
      </c>
      <c r="AN4208" s="6">
        <f t="shared" si="925"/>
        <v>0.8</v>
      </c>
      <c r="AO4208" t="str">
        <f>VLOOKUP(BD_PONDERACIONES[[#This Row],[Comuna]],Tabla3[#All],2,0)</f>
        <v>Florida</v>
      </c>
    </row>
    <row r="4209" spans="1:41" x14ac:dyDescent="0.35">
      <c r="A4209" t="s">
        <v>20157</v>
      </c>
      <c r="B4209" t="s">
        <v>20158</v>
      </c>
      <c r="C4209" t="s">
        <v>20159</v>
      </c>
      <c r="D4209" s="5">
        <v>44904</v>
      </c>
      <c r="E4209" s="5">
        <v>44722</v>
      </c>
      <c r="F4209" t="s">
        <v>753</v>
      </c>
      <c r="G4209" t="s">
        <v>20160</v>
      </c>
      <c r="H4209" t="s">
        <v>3783</v>
      </c>
      <c r="J4209" t="s">
        <v>756</v>
      </c>
      <c r="K4209" t="s">
        <v>756</v>
      </c>
      <c r="L4209" t="s">
        <v>773</v>
      </c>
      <c r="M4209" t="s">
        <v>773</v>
      </c>
      <c r="N4209" t="s">
        <v>756</v>
      </c>
      <c r="O4209" t="s">
        <v>756</v>
      </c>
      <c r="P4209" t="s">
        <v>758</v>
      </c>
      <c r="Q4209" t="s">
        <v>759</v>
      </c>
      <c r="R4209" t="s">
        <v>759</v>
      </c>
      <c r="S4209" t="s">
        <v>757</v>
      </c>
      <c r="T4209" t="s">
        <v>757</v>
      </c>
      <c r="U4209" t="s">
        <v>757</v>
      </c>
      <c r="V4209" t="s">
        <v>756</v>
      </c>
      <c r="W4209" t="s">
        <v>768</v>
      </c>
      <c r="X4209" t="s">
        <v>18400</v>
      </c>
      <c r="Y4209" t="str">
        <f t="shared" si="924"/>
        <v>junio</v>
      </c>
      <c r="Z4209">
        <f>YEAR(BD_PONDERACIONES[[#This Row],[Fecha Ejecución del Ticket]])</f>
        <v>2022</v>
      </c>
      <c r="AA4209" t="str">
        <f t="shared" si="912"/>
        <v>diciembre</v>
      </c>
      <c r="AB4209">
        <f>YEAR(BD_PONDERACIONES[[#This Row],[Fecha de Inspección]])</f>
        <v>2022</v>
      </c>
      <c r="AC4209">
        <f t="shared" si="913"/>
        <v>0.5</v>
      </c>
      <c r="AD4209">
        <f t="shared" si="914"/>
        <v>0.5</v>
      </c>
      <c r="AE4209">
        <f t="shared" si="915"/>
        <v>0</v>
      </c>
      <c r="AF4209">
        <f t="shared" si="916"/>
        <v>0</v>
      </c>
      <c r="AG4209">
        <f t="shared" si="917"/>
        <v>0.5</v>
      </c>
      <c r="AH4209">
        <f t="shared" si="918"/>
        <v>0.5</v>
      </c>
      <c r="AI4209">
        <f t="shared" si="919"/>
        <v>0.25</v>
      </c>
      <c r="AJ4209">
        <f t="shared" si="920"/>
        <v>0.25</v>
      </c>
      <c r="AK4209">
        <f t="shared" si="921"/>
        <v>0.5</v>
      </c>
      <c r="AL4209">
        <f t="shared" si="922"/>
        <v>0.5</v>
      </c>
      <c r="AM4209">
        <f t="shared" si="923"/>
        <v>0.17499999999999999</v>
      </c>
      <c r="AN4209" s="6">
        <f t="shared" si="925"/>
        <v>0.63500000000000001</v>
      </c>
      <c r="AO4209" t="str">
        <f>VLOOKUP(BD_PONDERACIONES[[#This Row],[Comuna]],Tabla3[#All],2,0)</f>
        <v>Florida</v>
      </c>
    </row>
    <row r="4210" spans="1:41" x14ac:dyDescent="0.35">
      <c r="A4210" t="s">
        <v>20161</v>
      </c>
      <c r="B4210" t="s">
        <v>20162</v>
      </c>
      <c r="C4210" t="s">
        <v>20163</v>
      </c>
      <c r="D4210" s="5">
        <v>44904</v>
      </c>
      <c r="E4210" s="5">
        <v>44861</v>
      </c>
      <c r="F4210" t="s">
        <v>763</v>
      </c>
      <c r="G4210" t="s">
        <v>20164</v>
      </c>
      <c r="H4210" t="s">
        <v>3800</v>
      </c>
      <c r="J4210" t="s">
        <v>756</v>
      </c>
      <c r="K4210" t="s">
        <v>756</v>
      </c>
      <c r="L4210" t="s">
        <v>757</v>
      </c>
      <c r="M4210" t="s">
        <v>757</v>
      </c>
      <c r="N4210" t="s">
        <v>756</v>
      </c>
      <c r="O4210" t="s">
        <v>756</v>
      </c>
      <c r="P4210" t="s">
        <v>758</v>
      </c>
      <c r="Q4210" t="s">
        <v>759</v>
      </c>
      <c r="R4210" t="s">
        <v>759</v>
      </c>
      <c r="S4210" t="s">
        <v>757</v>
      </c>
      <c r="T4210" t="s">
        <v>757</v>
      </c>
      <c r="U4210" t="s">
        <v>757</v>
      </c>
      <c r="V4210" t="s">
        <v>756</v>
      </c>
      <c r="W4210" t="s">
        <v>756</v>
      </c>
      <c r="X4210" t="s">
        <v>20165</v>
      </c>
      <c r="Y4210" t="str">
        <f t="shared" si="924"/>
        <v>octubre</v>
      </c>
      <c r="Z4210">
        <f>YEAR(BD_PONDERACIONES[[#This Row],[Fecha Ejecución del Ticket]])</f>
        <v>2022</v>
      </c>
      <c r="AA4210" t="str">
        <f t="shared" si="912"/>
        <v>diciembre</v>
      </c>
      <c r="AB4210">
        <f>YEAR(BD_PONDERACIONES[[#This Row],[Fecha de Inspección]])</f>
        <v>2022</v>
      </c>
      <c r="AC4210">
        <f t="shared" si="913"/>
        <v>0.5</v>
      </c>
      <c r="AD4210">
        <f t="shared" si="914"/>
        <v>0.5</v>
      </c>
      <c r="AE4210">
        <f t="shared" si="915"/>
        <v>0.5</v>
      </c>
      <c r="AF4210">
        <f t="shared" si="916"/>
        <v>0.5</v>
      </c>
      <c r="AG4210">
        <f t="shared" si="917"/>
        <v>0.5</v>
      </c>
      <c r="AH4210">
        <f t="shared" si="918"/>
        <v>0.5</v>
      </c>
      <c r="AI4210">
        <f t="shared" si="919"/>
        <v>0.25</v>
      </c>
      <c r="AJ4210">
        <f t="shared" si="920"/>
        <v>0.25</v>
      </c>
      <c r="AK4210">
        <f t="shared" si="921"/>
        <v>0.5</v>
      </c>
      <c r="AL4210">
        <f t="shared" si="922"/>
        <v>0.5</v>
      </c>
      <c r="AM4210">
        <f t="shared" si="923"/>
        <v>0.5</v>
      </c>
      <c r="AN4210" s="6">
        <f t="shared" si="925"/>
        <v>1</v>
      </c>
      <c r="AO4210" t="str">
        <f>VLOOKUP(BD_PONDERACIONES[[#This Row],[Comuna]],Tabla3[#All],2,0)</f>
        <v>Cordillera</v>
      </c>
    </row>
    <row r="4211" spans="1:41" x14ac:dyDescent="0.35">
      <c r="A4211" t="s">
        <v>20166</v>
      </c>
      <c r="B4211" t="s">
        <v>20167</v>
      </c>
      <c r="C4211" t="s">
        <v>20168</v>
      </c>
      <c r="D4211" s="5">
        <v>44904</v>
      </c>
      <c r="E4211" s="5">
        <v>44725</v>
      </c>
      <c r="F4211" t="s">
        <v>753</v>
      </c>
      <c r="G4211" t="s">
        <v>20169</v>
      </c>
      <c r="H4211" t="s">
        <v>3783</v>
      </c>
      <c r="J4211" t="s">
        <v>756</v>
      </c>
      <c r="K4211" t="s">
        <v>756</v>
      </c>
      <c r="L4211" t="s">
        <v>757</v>
      </c>
      <c r="M4211" t="s">
        <v>757</v>
      </c>
      <c r="N4211" t="s">
        <v>757</v>
      </c>
      <c r="O4211" t="s">
        <v>757</v>
      </c>
      <c r="P4211" t="s">
        <v>758</v>
      </c>
      <c r="Q4211" t="s">
        <v>759</v>
      </c>
      <c r="R4211" t="s">
        <v>759</v>
      </c>
      <c r="S4211" t="s">
        <v>757</v>
      </c>
      <c r="T4211" t="s">
        <v>757</v>
      </c>
      <c r="U4211" t="s">
        <v>757</v>
      </c>
      <c r="V4211" t="s">
        <v>768</v>
      </c>
      <c r="W4211" t="s">
        <v>768</v>
      </c>
      <c r="X4211" t="s">
        <v>20170</v>
      </c>
      <c r="Y4211" t="str">
        <f t="shared" si="924"/>
        <v>junio</v>
      </c>
      <c r="Z4211">
        <f>YEAR(BD_PONDERACIONES[[#This Row],[Fecha Ejecución del Ticket]])</f>
        <v>2022</v>
      </c>
      <c r="AA4211" t="str">
        <f t="shared" si="912"/>
        <v>diciembre</v>
      </c>
      <c r="AB4211">
        <f>YEAR(BD_PONDERACIONES[[#This Row],[Fecha de Inspección]])</f>
        <v>2022</v>
      </c>
      <c r="AC4211">
        <f t="shared" si="913"/>
        <v>0.5</v>
      </c>
      <c r="AD4211">
        <f t="shared" si="914"/>
        <v>0.5</v>
      </c>
      <c r="AE4211">
        <f t="shared" si="915"/>
        <v>0.5</v>
      </c>
      <c r="AF4211">
        <f t="shared" si="916"/>
        <v>0.5</v>
      </c>
      <c r="AG4211">
        <f t="shared" si="917"/>
        <v>0.5</v>
      </c>
      <c r="AH4211">
        <f t="shared" si="918"/>
        <v>0.5</v>
      </c>
      <c r="AI4211">
        <f t="shared" si="919"/>
        <v>0.25</v>
      </c>
      <c r="AJ4211">
        <f t="shared" si="920"/>
        <v>0.25</v>
      </c>
      <c r="AK4211">
        <f t="shared" si="921"/>
        <v>0.5</v>
      </c>
      <c r="AL4211">
        <f t="shared" si="922"/>
        <v>0.17499999999999999</v>
      </c>
      <c r="AM4211">
        <f t="shared" si="923"/>
        <v>0.17499999999999999</v>
      </c>
      <c r="AN4211" s="6">
        <f t="shared" si="925"/>
        <v>0.87</v>
      </c>
      <c r="AO4211" t="str">
        <f>VLOOKUP(BD_PONDERACIONES[[#This Row],[Comuna]],Tabla3[#All],2,0)</f>
        <v>Florida</v>
      </c>
    </row>
    <row r="4212" spans="1:41" x14ac:dyDescent="0.35">
      <c r="A4212" t="s">
        <v>20171</v>
      </c>
      <c r="B4212" t="s">
        <v>20172</v>
      </c>
      <c r="C4212" t="s">
        <v>20173</v>
      </c>
      <c r="D4212" s="5">
        <v>44904</v>
      </c>
      <c r="E4212" s="5">
        <v>44720</v>
      </c>
      <c r="F4212" t="s">
        <v>753</v>
      </c>
      <c r="G4212" t="s">
        <v>20174</v>
      </c>
      <c r="H4212" t="s">
        <v>3783</v>
      </c>
      <c r="J4212" t="s">
        <v>756</v>
      </c>
      <c r="K4212" t="s">
        <v>756</v>
      </c>
      <c r="L4212" t="s">
        <v>756</v>
      </c>
      <c r="M4212" t="s">
        <v>756</v>
      </c>
      <c r="N4212" t="s">
        <v>756</v>
      </c>
      <c r="O4212" t="s">
        <v>756</v>
      </c>
      <c r="P4212" t="s">
        <v>758</v>
      </c>
      <c r="Q4212" t="s">
        <v>759</v>
      </c>
      <c r="R4212" t="s">
        <v>759</v>
      </c>
      <c r="S4212" t="s">
        <v>757</v>
      </c>
      <c r="T4212" t="s">
        <v>757</v>
      </c>
      <c r="U4212" t="s">
        <v>757</v>
      </c>
      <c r="V4212" t="s">
        <v>756</v>
      </c>
      <c r="W4212" t="s">
        <v>768</v>
      </c>
      <c r="X4212" t="s">
        <v>20175</v>
      </c>
      <c r="Y4212" t="str">
        <f t="shared" si="924"/>
        <v>junio</v>
      </c>
      <c r="Z4212">
        <f>YEAR(BD_PONDERACIONES[[#This Row],[Fecha Ejecución del Ticket]])</f>
        <v>2022</v>
      </c>
      <c r="AA4212" t="str">
        <f t="shared" si="912"/>
        <v>diciembre</v>
      </c>
      <c r="AB4212">
        <f>YEAR(BD_PONDERACIONES[[#This Row],[Fecha de Inspección]])</f>
        <v>2022</v>
      </c>
      <c r="AC4212">
        <f t="shared" si="913"/>
        <v>0.5</v>
      </c>
      <c r="AD4212">
        <f t="shared" si="914"/>
        <v>0.5</v>
      </c>
      <c r="AE4212">
        <f t="shared" si="915"/>
        <v>0.5</v>
      </c>
      <c r="AF4212">
        <f t="shared" si="916"/>
        <v>0.5</v>
      </c>
      <c r="AG4212">
        <f t="shared" si="917"/>
        <v>0.5</v>
      </c>
      <c r="AH4212">
        <f t="shared" si="918"/>
        <v>0.5</v>
      </c>
      <c r="AI4212">
        <f t="shared" si="919"/>
        <v>0.25</v>
      </c>
      <c r="AJ4212">
        <f t="shared" si="920"/>
        <v>0.25</v>
      </c>
      <c r="AK4212">
        <f t="shared" si="921"/>
        <v>0.5</v>
      </c>
      <c r="AL4212">
        <f t="shared" si="922"/>
        <v>0.5</v>
      </c>
      <c r="AM4212">
        <f t="shared" si="923"/>
        <v>0.17499999999999999</v>
      </c>
      <c r="AN4212" s="6">
        <f t="shared" si="925"/>
        <v>0.93500000000000005</v>
      </c>
      <c r="AO4212" t="str">
        <f>VLOOKUP(BD_PONDERACIONES[[#This Row],[Comuna]],Tabla3[#All],2,0)</f>
        <v>Florida</v>
      </c>
    </row>
    <row r="4213" spans="1:41" x14ac:dyDescent="0.35">
      <c r="A4213" t="s">
        <v>20176</v>
      </c>
      <c r="B4213" t="s">
        <v>20177</v>
      </c>
      <c r="C4213" t="s">
        <v>20178</v>
      </c>
      <c r="D4213" s="5">
        <v>44904</v>
      </c>
      <c r="E4213" s="5">
        <v>44721</v>
      </c>
      <c r="F4213" t="s">
        <v>753</v>
      </c>
      <c r="G4213" t="s">
        <v>20179</v>
      </c>
      <c r="H4213" t="s">
        <v>3783</v>
      </c>
      <c r="J4213" t="s">
        <v>756</v>
      </c>
      <c r="K4213" t="s">
        <v>756</v>
      </c>
      <c r="L4213" t="s">
        <v>757</v>
      </c>
      <c r="M4213" t="s">
        <v>757</v>
      </c>
      <c r="N4213" t="s">
        <v>756</v>
      </c>
      <c r="O4213" t="s">
        <v>756</v>
      </c>
      <c r="P4213" t="s">
        <v>758</v>
      </c>
      <c r="Q4213" t="s">
        <v>759</v>
      </c>
      <c r="R4213" t="s">
        <v>759</v>
      </c>
      <c r="S4213" t="s">
        <v>757</v>
      </c>
      <c r="T4213" t="s">
        <v>757</v>
      </c>
      <c r="U4213" t="s">
        <v>757</v>
      </c>
      <c r="V4213" t="s">
        <v>756</v>
      </c>
      <c r="W4213" t="s">
        <v>756</v>
      </c>
      <c r="X4213" t="s">
        <v>20180</v>
      </c>
      <c r="Y4213" t="str">
        <f t="shared" si="924"/>
        <v>junio</v>
      </c>
      <c r="Z4213">
        <f>YEAR(BD_PONDERACIONES[[#This Row],[Fecha Ejecución del Ticket]])</f>
        <v>2022</v>
      </c>
      <c r="AA4213" t="str">
        <f t="shared" si="912"/>
        <v>diciembre</v>
      </c>
      <c r="AB4213">
        <f>YEAR(BD_PONDERACIONES[[#This Row],[Fecha de Inspección]])</f>
        <v>2022</v>
      </c>
      <c r="AC4213">
        <f t="shared" si="913"/>
        <v>0.5</v>
      </c>
      <c r="AD4213">
        <f t="shared" si="914"/>
        <v>0.5</v>
      </c>
      <c r="AE4213">
        <f t="shared" si="915"/>
        <v>0.5</v>
      </c>
      <c r="AF4213">
        <f t="shared" si="916"/>
        <v>0.5</v>
      </c>
      <c r="AG4213">
        <f t="shared" si="917"/>
        <v>0.5</v>
      </c>
      <c r="AH4213">
        <f t="shared" si="918"/>
        <v>0.5</v>
      </c>
      <c r="AI4213">
        <f t="shared" si="919"/>
        <v>0.25</v>
      </c>
      <c r="AJ4213">
        <f t="shared" si="920"/>
        <v>0.25</v>
      </c>
      <c r="AK4213">
        <f t="shared" si="921"/>
        <v>0.5</v>
      </c>
      <c r="AL4213">
        <f t="shared" si="922"/>
        <v>0.5</v>
      </c>
      <c r="AM4213">
        <f t="shared" si="923"/>
        <v>0.5</v>
      </c>
      <c r="AN4213" s="6">
        <f t="shared" si="925"/>
        <v>1</v>
      </c>
      <c r="AO4213" t="str">
        <f>VLOOKUP(BD_PONDERACIONES[[#This Row],[Comuna]],Tabla3[#All],2,0)</f>
        <v>Florida</v>
      </c>
    </row>
    <row r="4214" spans="1:41" x14ac:dyDescent="0.35">
      <c r="A4214" t="s">
        <v>20181</v>
      </c>
      <c r="B4214" t="s">
        <v>20182</v>
      </c>
      <c r="C4214" t="s">
        <v>20183</v>
      </c>
      <c r="D4214" s="5">
        <v>44904</v>
      </c>
      <c r="E4214" s="5">
        <v>44861</v>
      </c>
      <c r="F4214" t="s">
        <v>763</v>
      </c>
      <c r="G4214" t="s">
        <v>20184</v>
      </c>
      <c r="H4214" t="s">
        <v>3800</v>
      </c>
      <c r="J4214" t="s">
        <v>756</v>
      </c>
      <c r="K4214" t="s">
        <v>756</v>
      </c>
      <c r="L4214" t="s">
        <v>757</v>
      </c>
      <c r="M4214" t="s">
        <v>757</v>
      </c>
      <c r="N4214" t="s">
        <v>756</v>
      </c>
      <c r="O4214" t="s">
        <v>756</v>
      </c>
      <c r="P4214" t="s">
        <v>758</v>
      </c>
      <c r="Q4214" t="s">
        <v>759</v>
      </c>
      <c r="R4214" t="s">
        <v>759</v>
      </c>
      <c r="S4214" t="s">
        <v>757</v>
      </c>
      <c r="T4214" t="s">
        <v>757</v>
      </c>
      <c r="U4214" t="s">
        <v>757</v>
      </c>
      <c r="V4214" t="s">
        <v>756</v>
      </c>
      <c r="W4214" t="s">
        <v>756</v>
      </c>
      <c r="X4214" t="s">
        <v>20185</v>
      </c>
      <c r="Y4214" t="str">
        <f t="shared" si="924"/>
        <v>octubre</v>
      </c>
      <c r="Z4214">
        <f>YEAR(BD_PONDERACIONES[[#This Row],[Fecha Ejecución del Ticket]])</f>
        <v>2022</v>
      </c>
      <c r="AA4214" t="str">
        <f t="shared" si="912"/>
        <v>diciembre</v>
      </c>
      <c r="AB4214">
        <f>YEAR(BD_PONDERACIONES[[#This Row],[Fecha de Inspección]])</f>
        <v>2022</v>
      </c>
      <c r="AC4214">
        <f t="shared" si="913"/>
        <v>0.5</v>
      </c>
      <c r="AD4214">
        <f t="shared" si="914"/>
        <v>0.5</v>
      </c>
      <c r="AE4214">
        <f t="shared" si="915"/>
        <v>0.5</v>
      </c>
      <c r="AF4214">
        <f t="shared" si="916"/>
        <v>0.5</v>
      </c>
      <c r="AG4214">
        <f t="shared" si="917"/>
        <v>0.5</v>
      </c>
      <c r="AH4214">
        <f t="shared" si="918"/>
        <v>0.5</v>
      </c>
      <c r="AI4214">
        <f t="shared" si="919"/>
        <v>0.25</v>
      </c>
      <c r="AJ4214">
        <f t="shared" si="920"/>
        <v>0.25</v>
      </c>
      <c r="AK4214">
        <f t="shared" si="921"/>
        <v>0.5</v>
      </c>
      <c r="AL4214">
        <f t="shared" si="922"/>
        <v>0.5</v>
      </c>
      <c r="AM4214">
        <f t="shared" si="923"/>
        <v>0.5</v>
      </c>
      <c r="AN4214" s="6">
        <f t="shared" si="925"/>
        <v>1</v>
      </c>
      <c r="AO4214" t="str">
        <f>VLOOKUP(BD_PONDERACIONES[[#This Row],[Comuna]],Tabla3[#All],2,0)</f>
        <v>Cordillera</v>
      </c>
    </row>
    <row r="4215" spans="1:41" x14ac:dyDescent="0.35">
      <c r="A4215" t="s">
        <v>20186</v>
      </c>
      <c r="B4215" t="s">
        <v>20187</v>
      </c>
      <c r="C4215" t="s">
        <v>20188</v>
      </c>
      <c r="D4215" s="5">
        <v>44904</v>
      </c>
      <c r="E4215" s="5">
        <v>44861</v>
      </c>
      <c r="F4215" t="s">
        <v>763</v>
      </c>
      <c r="G4215" t="s">
        <v>20189</v>
      </c>
      <c r="H4215" t="s">
        <v>3800</v>
      </c>
      <c r="J4215" t="s">
        <v>756</v>
      </c>
      <c r="K4215" t="s">
        <v>756</v>
      </c>
      <c r="L4215" t="s">
        <v>757</v>
      </c>
      <c r="M4215" t="s">
        <v>757</v>
      </c>
      <c r="N4215" t="s">
        <v>756</v>
      </c>
      <c r="O4215" t="s">
        <v>756</v>
      </c>
      <c r="P4215" t="s">
        <v>758</v>
      </c>
      <c r="Q4215" t="s">
        <v>759</v>
      </c>
      <c r="R4215" t="s">
        <v>759</v>
      </c>
      <c r="S4215" t="s">
        <v>757</v>
      </c>
      <c r="T4215" t="s">
        <v>757</v>
      </c>
      <c r="U4215" t="s">
        <v>757</v>
      </c>
      <c r="V4215" t="s">
        <v>756</v>
      </c>
      <c r="W4215" t="s">
        <v>768</v>
      </c>
      <c r="X4215" t="s">
        <v>20190</v>
      </c>
      <c r="Y4215" t="str">
        <f t="shared" si="924"/>
        <v>octubre</v>
      </c>
      <c r="Z4215">
        <f>YEAR(BD_PONDERACIONES[[#This Row],[Fecha Ejecución del Ticket]])</f>
        <v>2022</v>
      </c>
      <c r="AA4215" t="str">
        <f t="shared" si="912"/>
        <v>diciembre</v>
      </c>
      <c r="AB4215">
        <f>YEAR(BD_PONDERACIONES[[#This Row],[Fecha de Inspección]])</f>
        <v>2022</v>
      </c>
      <c r="AC4215">
        <f t="shared" si="913"/>
        <v>0.5</v>
      </c>
      <c r="AD4215">
        <f t="shared" si="914"/>
        <v>0.5</v>
      </c>
      <c r="AE4215">
        <f t="shared" si="915"/>
        <v>0.5</v>
      </c>
      <c r="AF4215">
        <f t="shared" si="916"/>
        <v>0.5</v>
      </c>
      <c r="AG4215">
        <f t="shared" si="917"/>
        <v>0.5</v>
      </c>
      <c r="AH4215">
        <f t="shared" si="918"/>
        <v>0.5</v>
      </c>
      <c r="AI4215">
        <f t="shared" si="919"/>
        <v>0.25</v>
      </c>
      <c r="AJ4215">
        <f t="shared" si="920"/>
        <v>0.25</v>
      </c>
      <c r="AK4215">
        <f t="shared" si="921"/>
        <v>0.5</v>
      </c>
      <c r="AL4215">
        <f t="shared" si="922"/>
        <v>0.5</v>
      </c>
      <c r="AM4215">
        <f t="shared" si="923"/>
        <v>0.17499999999999999</v>
      </c>
      <c r="AN4215" s="6">
        <f t="shared" si="925"/>
        <v>0.93500000000000005</v>
      </c>
      <c r="AO4215" t="str">
        <f>VLOOKUP(BD_PONDERACIONES[[#This Row],[Comuna]],Tabla3[#All],2,0)</f>
        <v>Cordillera</v>
      </c>
    </row>
    <row r="4216" spans="1:41" x14ac:dyDescent="0.35">
      <c r="A4216" t="s">
        <v>20191</v>
      </c>
      <c r="B4216" t="s">
        <v>20192</v>
      </c>
      <c r="C4216" t="s">
        <v>20193</v>
      </c>
      <c r="D4216" s="5">
        <v>44904</v>
      </c>
      <c r="E4216" s="5">
        <v>44715</v>
      </c>
      <c r="F4216" t="s">
        <v>753</v>
      </c>
      <c r="G4216" t="s">
        <v>20194</v>
      </c>
      <c r="H4216" t="s">
        <v>3783</v>
      </c>
      <c r="J4216" t="s">
        <v>756</v>
      </c>
      <c r="K4216" t="s">
        <v>756</v>
      </c>
      <c r="L4216" t="s">
        <v>773</v>
      </c>
      <c r="M4216" t="s">
        <v>773</v>
      </c>
      <c r="N4216" t="s">
        <v>756</v>
      </c>
      <c r="O4216" t="s">
        <v>756</v>
      </c>
      <c r="P4216" t="s">
        <v>758</v>
      </c>
      <c r="Q4216" t="s">
        <v>759</v>
      </c>
      <c r="R4216" t="s">
        <v>759</v>
      </c>
      <c r="S4216" t="s">
        <v>757</v>
      </c>
      <c r="T4216" t="s">
        <v>757</v>
      </c>
      <c r="U4216" t="s">
        <v>757</v>
      </c>
      <c r="V4216" t="s">
        <v>756</v>
      </c>
      <c r="W4216" t="s">
        <v>768</v>
      </c>
      <c r="X4216" t="s">
        <v>20195</v>
      </c>
      <c r="Y4216" t="str">
        <f t="shared" si="924"/>
        <v>junio</v>
      </c>
      <c r="Z4216">
        <f>YEAR(BD_PONDERACIONES[[#This Row],[Fecha Ejecución del Ticket]])</f>
        <v>2022</v>
      </c>
      <c r="AA4216" t="str">
        <f t="shared" si="912"/>
        <v>diciembre</v>
      </c>
      <c r="AB4216">
        <f>YEAR(BD_PONDERACIONES[[#This Row],[Fecha de Inspección]])</f>
        <v>2022</v>
      </c>
      <c r="AC4216">
        <f t="shared" si="913"/>
        <v>0.5</v>
      </c>
      <c r="AD4216">
        <f t="shared" si="914"/>
        <v>0.5</v>
      </c>
      <c r="AE4216">
        <f t="shared" si="915"/>
        <v>0</v>
      </c>
      <c r="AF4216">
        <f t="shared" si="916"/>
        <v>0</v>
      </c>
      <c r="AG4216">
        <f t="shared" si="917"/>
        <v>0.5</v>
      </c>
      <c r="AH4216">
        <f t="shared" si="918"/>
        <v>0.5</v>
      </c>
      <c r="AI4216">
        <f t="shared" si="919"/>
        <v>0.25</v>
      </c>
      <c r="AJ4216">
        <f t="shared" si="920"/>
        <v>0.25</v>
      </c>
      <c r="AK4216">
        <f t="shared" si="921"/>
        <v>0.5</v>
      </c>
      <c r="AL4216">
        <f t="shared" si="922"/>
        <v>0.5</v>
      </c>
      <c r="AM4216">
        <f t="shared" si="923"/>
        <v>0.17499999999999999</v>
      </c>
      <c r="AN4216" s="6">
        <f t="shared" si="925"/>
        <v>0.63500000000000001</v>
      </c>
      <c r="AO4216" t="str">
        <f>VLOOKUP(BD_PONDERACIONES[[#This Row],[Comuna]],Tabla3[#All],2,0)</f>
        <v>Florida</v>
      </c>
    </row>
    <row r="4217" spans="1:41" x14ac:dyDescent="0.35">
      <c r="A4217" t="s">
        <v>20196</v>
      </c>
      <c r="B4217" t="s">
        <v>20197</v>
      </c>
      <c r="C4217" t="s">
        <v>20198</v>
      </c>
      <c r="D4217" s="5">
        <v>44904</v>
      </c>
      <c r="E4217" s="5">
        <v>44726</v>
      </c>
      <c r="F4217" t="s">
        <v>753</v>
      </c>
      <c r="G4217" t="s">
        <v>20199</v>
      </c>
      <c r="H4217" t="s">
        <v>3783</v>
      </c>
      <c r="J4217" t="s">
        <v>756</v>
      </c>
      <c r="K4217" t="s">
        <v>756</v>
      </c>
      <c r="L4217" t="s">
        <v>757</v>
      </c>
      <c r="M4217" t="s">
        <v>757</v>
      </c>
      <c r="N4217" t="s">
        <v>757</v>
      </c>
      <c r="O4217" t="s">
        <v>757</v>
      </c>
      <c r="P4217" t="s">
        <v>758</v>
      </c>
      <c r="Q4217" t="s">
        <v>759</v>
      </c>
      <c r="R4217" t="s">
        <v>759</v>
      </c>
      <c r="S4217" t="s">
        <v>757</v>
      </c>
      <c r="T4217" t="s">
        <v>757</v>
      </c>
      <c r="U4217" t="s">
        <v>757</v>
      </c>
      <c r="V4217" t="s">
        <v>904</v>
      </c>
      <c r="W4217" t="s">
        <v>768</v>
      </c>
      <c r="X4217" t="s">
        <v>20200</v>
      </c>
      <c r="Y4217" t="str">
        <f t="shared" si="924"/>
        <v>junio</v>
      </c>
      <c r="Z4217">
        <f>YEAR(BD_PONDERACIONES[[#This Row],[Fecha Ejecución del Ticket]])</f>
        <v>2022</v>
      </c>
      <c r="AA4217" t="str">
        <f t="shared" si="912"/>
        <v>diciembre</v>
      </c>
      <c r="AB4217">
        <f>YEAR(BD_PONDERACIONES[[#This Row],[Fecha de Inspección]])</f>
        <v>2022</v>
      </c>
      <c r="AC4217">
        <f t="shared" si="913"/>
        <v>0.5</v>
      </c>
      <c r="AD4217">
        <f t="shared" si="914"/>
        <v>0.5</v>
      </c>
      <c r="AE4217">
        <f t="shared" si="915"/>
        <v>0.5</v>
      </c>
      <c r="AF4217">
        <f t="shared" si="916"/>
        <v>0.5</v>
      </c>
      <c r="AG4217">
        <f t="shared" si="917"/>
        <v>0.5</v>
      </c>
      <c r="AH4217">
        <f t="shared" si="918"/>
        <v>0.5</v>
      </c>
      <c r="AI4217">
        <f t="shared" si="919"/>
        <v>0.25</v>
      </c>
      <c r="AJ4217">
        <f t="shared" si="920"/>
        <v>0.25</v>
      </c>
      <c r="AK4217">
        <f t="shared" si="921"/>
        <v>0.5</v>
      </c>
      <c r="AL4217">
        <f t="shared" si="922"/>
        <v>0.32500000000000001</v>
      </c>
      <c r="AM4217">
        <f t="shared" si="923"/>
        <v>0.17499999999999999</v>
      </c>
      <c r="AN4217" s="6">
        <f t="shared" si="925"/>
        <v>0.9</v>
      </c>
      <c r="AO4217" t="str">
        <f>VLOOKUP(BD_PONDERACIONES[[#This Row],[Comuna]],Tabla3[#All],2,0)</f>
        <v>Florida</v>
      </c>
    </row>
    <row r="4218" spans="1:41" x14ac:dyDescent="0.35">
      <c r="A4218" t="s">
        <v>20201</v>
      </c>
      <c r="B4218" t="s">
        <v>20202</v>
      </c>
      <c r="C4218" t="s">
        <v>20203</v>
      </c>
      <c r="D4218" s="5">
        <v>44904</v>
      </c>
      <c r="E4218" s="5">
        <v>44858</v>
      </c>
      <c r="F4218" t="s">
        <v>763</v>
      </c>
      <c r="G4218" t="s">
        <v>20204</v>
      </c>
      <c r="H4218" t="s">
        <v>3800</v>
      </c>
      <c r="J4218" t="s">
        <v>756</v>
      </c>
      <c r="K4218" t="s">
        <v>756</v>
      </c>
      <c r="L4218" t="s">
        <v>757</v>
      </c>
      <c r="M4218" t="s">
        <v>757</v>
      </c>
      <c r="N4218" t="s">
        <v>756</v>
      </c>
      <c r="O4218" t="s">
        <v>756</v>
      </c>
      <c r="P4218" t="s">
        <v>758</v>
      </c>
      <c r="Q4218" t="s">
        <v>759</v>
      </c>
      <c r="R4218" t="s">
        <v>759</v>
      </c>
      <c r="S4218" t="s">
        <v>757</v>
      </c>
      <c r="T4218" t="s">
        <v>757</v>
      </c>
      <c r="U4218" t="s">
        <v>757</v>
      </c>
      <c r="V4218" t="s">
        <v>773</v>
      </c>
      <c r="W4218" t="s">
        <v>773</v>
      </c>
      <c r="X4218" t="s">
        <v>20205</v>
      </c>
      <c r="Y4218" t="str">
        <f t="shared" si="924"/>
        <v>octubre</v>
      </c>
      <c r="Z4218">
        <f>YEAR(BD_PONDERACIONES[[#This Row],[Fecha Ejecución del Ticket]])</f>
        <v>2022</v>
      </c>
      <c r="AA4218" t="str">
        <f t="shared" si="912"/>
        <v>diciembre</v>
      </c>
      <c r="AB4218">
        <f>YEAR(BD_PONDERACIONES[[#This Row],[Fecha de Inspección]])</f>
        <v>2022</v>
      </c>
      <c r="AC4218">
        <f t="shared" si="913"/>
        <v>0.5</v>
      </c>
      <c r="AD4218">
        <f t="shared" si="914"/>
        <v>0.5</v>
      </c>
      <c r="AE4218">
        <f t="shared" si="915"/>
        <v>0.5</v>
      </c>
      <c r="AF4218">
        <f t="shared" si="916"/>
        <v>0.5</v>
      </c>
      <c r="AG4218">
        <f t="shared" si="917"/>
        <v>0.5</v>
      </c>
      <c r="AH4218">
        <f t="shared" si="918"/>
        <v>0.5</v>
      </c>
      <c r="AI4218">
        <f t="shared" si="919"/>
        <v>0.25</v>
      </c>
      <c r="AJ4218">
        <f t="shared" si="920"/>
        <v>0.25</v>
      </c>
      <c r="AK4218">
        <f t="shared" si="921"/>
        <v>0.5</v>
      </c>
      <c r="AL4218">
        <f t="shared" si="922"/>
        <v>0</v>
      </c>
      <c r="AM4218">
        <f t="shared" si="923"/>
        <v>0</v>
      </c>
      <c r="AN4218" s="6">
        <f t="shared" si="925"/>
        <v>0.8</v>
      </c>
      <c r="AO4218" t="str">
        <f>VLOOKUP(BD_PONDERACIONES[[#This Row],[Comuna]],Tabla3[#All],2,0)</f>
        <v>Cordillera</v>
      </c>
    </row>
    <row r="4219" spans="1:41" x14ac:dyDescent="0.35">
      <c r="A4219" t="s">
        <v>20206</v>
      </c>
      <c r="B4219" t="s">
        <v>20207</v>
      </c>
      <c r="C4219" t="s">
        <v>20208</v>
      </c>
      <c r="D4219" s="5">
        <v>44904</v>
      </c>
      <c r="E4219" s="5">
        <v>44714</v>
      </c>
      <c r="F4219" t="s">
        <v>753</v>
      </c>
      <c r="G4219" t="s">
        <v>20209</v>
      </c>
      <c r="H4219" t="s">
        <v>3783</v>
      </c>
      <c r="J4219" t="s">
        <v>756</v>
      </c>
      <c r="K4219" t="s">
        <v>756</v>
      </c>
      <c r="L4219" t="s">
        <v>756</v>
      </c>
      <c r="M4219" t="s">
        <v>756</v>
      </c>
      <c r="N4219" t="s">
        <v>756</v>
      </c>
      <c r="O4219" t="s">
        <v>756</v>
      </c>
      <c r="P4219" t="s">
        <v>758</v>
      </c>
      <c r="Q4219" t="s">
        <v>759</v>
      </c>
      <c r="R4219" t="s">
        <v>759</v>
      </c>
      <c r="S4219" t="s">
        <v>757</v>
      </c>
      <c r="T4219" t="s">
        <v>757</v>
      </c>
      <c r="U4219" t="s">
        <v>757</v>
      </c>
      <c r="V4219" t="s">
        <v>756</v>
      </c>
      <c r="W4219" t="s">
        <v>756</v>
      </c>
      <c r="X4219" t="s">
        <v>20210</v>
      </c>
      <c r="Y4219" t="str">
        <f t="shared" si="924"/>
        <v>junio</v>
      </c>
      <c r="Z4219">
        <f>YEAR(BD_PONDERACIONES[[#This Row],[Fecha Ejecución del Ticket]])</f>
        <v>2022</v>
      </c>
      <c r="AA4219" t="str">
        <f t="shared" si="912"/>
        <v>diciembre</v>
      </c>
      <c r="AB4219">
        <f>YEAR(BD_PONDERACIONES[[#This Row],[Fecha de Inspección]])</f>
        <v>2022</v>
      </c>
      <c r="AC4219">
        <f t="shared" si="913"/>
        <v>0.5</v>
      </c>
      <c r="AD4219">
        <f t="shared" si="914"/>
        <v>0.5</v>
      </c>
      <c r="AE4219">
        <f t="shared" si="915"/>
        <v>0.5</v>
      </c>
      <c r="AF4219">
        <f t="shared" si="916"/>
        <v>0.5</v>
      </c>
      <c r="AG4219">
        <f t="shared" si="917"/>
        <v>0.5</v>
      </c>
      <c r="AH4219">
        <f t="shared" si="918"/>
        <v>0.5</v>
      </c>
      <c r="AI4219">
        <f t="shared" si="919"/>
        <v>0.25</v>
      </c>
      <c r="AJ4219">
        <f t="shared" si="920"/>
        <v>0.25</v>
      </c>
      <c r="AK4219">
        <f t="shared" si="921"/>
        <v>0.5</v>
      </c>
      <c r="AL4219">
        <f t="shared" si="922"/>
        <v>0.5</v>
      </c>
      <c r="AM4219">
        <f t="shared" si="923"/>
        <v>0.5</v>
      </c>
      <c r="AN4219" s="6">
        <f t="shared" si="925"/>
        <v>1</v>
      </c>
      <c r="AO4219" t="str">
        <f>VLOOKUP(BD_PONDERACIONES[[#This Row],[Comuna]],Tabla3[#All],2,0)</f>
        <v>Florida</v>
      </c>
    </row>
    <row r="4220" spans="1:41" x14ac:dyDescent="0.35">
      <c r="A4220" t="s">
        <v>20211</v>
      </c>
      <c r="B4220" t="s">
        <v>20212</v>
      </c>
      <c r="C4220" t="s">
        <v>20213</v>
      </c>
      <c r="D4220" s="5">
        <v>44904</v>
      </c>
      <c r="E4220" s="5">
        <v>44715</v>
      </c>
      <c r="F4220" t="s">
        <v>753</v>
      </c>
      <c r="G4220" t="s">
        <v>20214</v>
      </c>
      <c r="H4220" t="s">
        <v>3783</v>
      </c>
      <c r="J4220" t="s">
        <v>756</v>
      </c>
      <c r="K4220" t="s">
        <v>756</v>
      </c>
      <c r="L4220" t="s">
        <v>757</v>
      </c>
      <c r="M4220" t="s">
        <v>757</v>
      </c>
      <c r="N4220" t="s">
        <v>756</v>
      </c>
      <c r="O4220" t="s">
        <v>756</v>
      </c>
      <c r="P4220" t="s">
        <v>758</v>
      </c>
      <c r="Q4220" t="s">
        <v>759</v>
      </c>
      <c r="R4220" t="s">
        <v>759</v>
      </c>
      <c r="S4220" t="s">
        <v>757</v>
      </c>
      <c r="T4220" t="s">
        <v>757</v>
      </c>
      <c r="U4220" t="s">
        <v>757</v>
      </c>
      <c r="V4220" t="s">
        <v>904</v>
      </c>
      <c r="W4220" t="s">
        <v>756</v>
      </c>
      <c r="X4220" t="s">
        <v>20215</v>
      </c>
      <c r="Y4220" t="str">
        <f t="shared" si="924"/>
        <v>junio</v>
      </c>
      <c r="Z4220">
        <f>YEAR(BD_PONDERACIONES[[#This Row],[Fecha Ejecución del Ticket]])</f>
        <v>2022</v>
      </c>
      <c r="AA4220" t="str">
        <f t="shared" si="912"/>
        <v>diciembre</v>
      </c>
      <c r="AB4220">
        <f>YEAR(BD_PONDERACIONES[[#This Row],[Fecha de Inspección]])</f>
        <v>2022</v>
      </c>
      <c r="AC4220">
        <f t="shared" si="913"/>
        <v>0.5</v>
      </c>
      <c r="AD4220">
        <f t="shared" si="914"/>
        <v>0.5</v>
      </c>
      <c r="AE4220">
        <f t="shared" si="915"/>
        <v>0.5</v>
      </c>
      <c r="AF4220">
        <f t="shared" si="916"/>
        <v>0.5</v>
      </c>
      <c r="AG4220">
        <f t="shared" si="917"/>
        <v>0.5</v>
      </c>
      <c r="AH4220">
        <f t="shared" si="918"/>
        <v>0.5</v>
      </c>
      <c r="AI4220">
        <f t="shared" si="919"/>
        <v>0.25</v>
      </c>
      <c r="AJ4220">
        <f t="shared" si="920"/>
        <v>0.25</v>
      </c>
      <c r="AK4220">
        <f t="shared" si="921"/>
        <v>0.5</v>
      </c>
      <c r="AL4220">
        <f t="shared" si="922"/>
        <v>0.32500000000000001</v>
      </c>
      <c r="AM4220">
        <f t="shared" si="923"/>
        <v>0.5</v>
      </c>
      <c r="AN4220" s="6">
        <f t="shared" si="925"/>
        <v>0.96500000000000008</v>
      </c>
      <c r="AO4220" t="str">
        <f>VLOOKUP(BD_PONDERACIONES[[#This Row],[Comuna]],Tabla3[#All],2,0)</f>
        <v>Florida</v>
      </c>
    </row>
    <row r="4221" spans="1:41" x14ac:dyDescent="0.35">
      <c r="A4221" t="s">
        <v>20216</v>
      </c>
      <c r="B4221" t="s">
        <v>20217</v>
      </c>
      <c r="C4221" t="s">
        <v>20218</v>
      </c>
      <c r="D4221" s="5">
        <v>44904</v>
      </c>
      <c r="E4221" s="5">
        <v>44856</v>
      </c>
      <c r="F4221" t="s">
        <v>763</v>
      </c>
      <c r="G4221" t="s">
        <v>20219</v>
      </c>
      <c r="H4221" t="s">
        <v>3800</v>
      </c>
      <c r="J4221" t="s">
        <v>756</v>
      </c>
      <c r="K4221" t="s">
        <v>756</v>
      </c>
      <c r="L4221" t="s">
        <v>757</v>
      </c>
      <c r="M4221" t="s">
        <v>757</v>
      </c>
      <c r="N4221" t="s">
        <v>756</v>
      </c>
      <c r="O4221" t="s">
        <v>756</v>
      </c>
      <c r="P4221" t="s">
        <v>758</v>
      </c>
      <c r="Q4221" t="s">
        <v>759</v>
      </c>
      <c r="R4221" t="s">
        <v>759</v>
      </c>
      <c r="S4221" t="s">
        <v>757</v>
      </c>
      <c r="T4221" t="s">
        <v>757</v>
      </c>
      <c r="U4221" t="s">
        <v>757</v>
      </c>
      <c r="V4221" t="s">
        <v>756</v>
      </c>
      <c r="W4221" t="s">
        <v>756</v>
      </c>
      <c r="X4221" t="s">
        <v>20220</v>
      </c>
      <c r="Y4221" t="str">
        <f t="shared" si="924"/>
        <v>octubre</v>
      </c>
      <c r="Z4221">
        <f>YEAR(BD_PONDERACIONES[[#This Row],[Fecha Ejecución del Ticket]])</f>
        <v>2022</v>
      </c>
      <c r="AA4221" t="str">
        <f t="shared" si="912"/>
        <v>diciembre</v>
      </c>
      <c r="AB4221">
        <f>YEAR(BD_PONDERACIONES[[#This Row],[Fecha de Inspección]])</f>
        <v>2022</v>
      </c>
      <c r="AC4221">
        <f t="shared" si="913"/>
        <v>0.5</v>
      </c>
      <c r="AD4221">
        <f t="shared" si="914"/>
        <v>0.5</v>
      </c>
      <c r="AE4221">
        <f t="shared" si="915"/>
        <v>0.5</v>
      </c>
      <c r="AF4221">
        <f t="shared" si="916"/>
        <v>0.5</v>
      </c>
      <c r="AG4221">
        <f t="shared" si="917"/>
        <v>0.5</v>
      </c>
      <c r="AH4221">
        <f t="shared" si="918"/>
        <v>0.5</v>
      </c>
      <c r="AI4221">
        <f t="shared" si="919"/>
        <v>0.25</v>
      </c>
      <c r="AJ4221">
        <f t="shared" si="920"/>
        <v>0.25</v>
      </c>
      <c r="AK4221">
        <f t="shared" si="921"/>
        <v>0.5</v>
      </c>
      <c r="AL4221">
        <f t="shared" si="922"/>
        <v>0.5</v>
      </c>
      <c r="AM4221">
        <f t="shared" si="923"/>
        <v>0.5</v>
      </c>
      <c r="AN4221" s="6">
        <f t="shared" si="925"/>
        <v>1</v>
      </c>
      <c r="AO4221" t="str">
        <f>VLOOKUP(BD_PONDERACIONES[[#This Row],[Comuna]],Tabla3[#All],2,0)</f>
        <v>Cordillera</v>
      </c>
    </row>
    <row r="4222" spans="1:41" x14ac:dyDescent="0.35">
      <c r="A4222" t="s">
        <v>20221</v>
      </c>
      <c r="B4222" t="s">
        <v>20222</v>
      </c>
      <c r="C4222" t="s">
        <v>20223</v>
      </c>
      <c r="D4222" s="5">
        <v>44904</v>
      </c>
      <c r="E4222" s="5">
        <v>44846</v>
      </c>
      <c r="F4222" t="s">
        <v>753</v>
      </c>
      <c r="G4222" t="s">
        <v>20224</v>
      </c>
      <c r="H4222" t="s">
        <v>3783</v>
      </c>
      <c r="J4222" t="s">
        <v>756</v>
      </c>
      <c r="K4222" t="s">
        <v>756</v>
      </c>
      <c r="L4222" t="s">
        <v>773</v>
      </c>
      <c r="M4222" t="s">
        <v>773</v>
      </c>
      <c r="N4222" t="s">
        <v>756</v>
      </c>
      <c r="O4222" t="s">
        <v>756</v>
      </c>
      <c r="P4222" t="s">
        <v>758</v>
      </c>
      <c r="Q4222" t="s">
        <v>759</v>
      </c>
      <c r="R4222" t="s">
        <v>759</v>
      </c>
      <c r="S4222" t="s">
        <v>757</v>
      </c>
      <c r="T4222" t="s">
        <v>757</v>
      </c>
      <c r="U4222" t="s">
        <v>757</v>
      </c>
      <c r="V4222" t="s">
        <v>756</v>
      </c>
      <c r="W4222" t="s">
        <v>756</v>
      </c>
      <c r="X4222" t="s">
        <v>20225</v>
      </c>
      <c r="Y4222" t="str">
        <f t="shared" si="924"/>
        <v>octubre</v>
      </c>
      <c r="Z4222">
        <f>YEAR(BD_PONDERACIONES[[#This Row],[Fecha Ejecución del Ticket]])</f>
        <v>2022</v>
      </c>
      <c r="AA4222" t="str">
        <f t="shared" si="912"/>
        <v>diciembre</v>
      </c>
      <c r="AB4222">
        <f>YEAR(BD_PONDERACIONES[[#This Row],[Fecha de Inspección]])</f>
        <v>2022</v>
      </c>
      <c r="AC4222">
        <f t="shared" si="913"/>
        <v>0.5</v>
      </c>
      <c r="AD4222">
        <f t="shared" si="914"/>
        <v>0.5</v>
      </c>
      <c r="AE4222">
        <f t="shared" si="915"/>
        <v>0</v>
      </c>
      <c r="AF4222">
        <f t="shared" si="916"/>
        <v>0</v>
      </c>
      <c r="AG4222">
        <f t="shared" si="917"/>
        <v>0.5</v>
      </c>
      <c r="AH4222">
        <f t="shared" si="918"/>
        <v>0.5</v>
      </c>
      <c r="AI4222">
        <f t="shared" si="919"/>
        <v>0.25</v>
      </c>
      <c r="AJ4222">
        <f t="shared" si="920"/>
        <v>0.25</v>
      </c>
      <c r="AK4222">
        <f t="shared" si="921"/>
        <v>0.5</v>
      </c>
      <c r="AL4222">
        <f t="shared" si="922"/>
        <v>0.5</v>
      </c>
      <c r="AM4222">
        <f t="shared" si="923"/>
        <v>0.5</v>
      </c>
      <c r="AN4222" s="6">
        <f t="shared" si="925"/>
        <v>0.7</v>
      </c>
      <c r="AO4222" t="str">
        <f>VLOOKUP(BD_PONDERACIONES[[#This Row],[Comuna]],Tabla3[#All],2,0)</f>
        <v>Florida</v>
      </c>
    </row>
    <row r="4223" spans="1:41" x14ac:dyDescent="0.35">
      <c r="A4223" t="s">
        <v>20226</v>
      </c>
      <c r="B4223" t="s">
        <v>20227</v>
      </c>
      <c r="C4223" t="s">
        <v>20228</v>
      </c>
      <c r="D4223" s="5">
        <v>44904</v>
      </c>
      <c r="E4223" s="5">
        <v>44855</v>
      </c>
      <c r="F4223" t="s">
        <v>763</v>
      </c>
      <c r="G4223" t="s">
        <v>20229</v>
      </c>
      <c r="H4223" t="s">
        <v>3800</v>
      </c>
      <c r="J4223" t="s">
        <v>756</v>
      </c>
      <c r="K4223" t="s">
        <v>756</v>
      </c>
      <c r="L4223" t="s">
        <v>757</v>
      </c>
      <c r="M4223" t="s">
        <v>757</v>
      </c>
      <c r="N4223" t="s">
        <v>756</v>
      </c>
      <c r="O4223" t="s">
        <v>756</v>
      </c>
      <c r="P4223" t="s">
        <v>758</v>
      </c>
      <c r="Q4223" t="s">
        <v>759</v>
      </c>
      <c r="R4223" t="s">
        <v>759</v>
      </c>
      <c r="S4223" t="s">
        <v>757</v>
      </c>
      <c r="T4223" t="s">
        <v>757</v>
      </c>
      <c r="U4223" t="s">
        <v>757</v>
      </c>
      <c r="V4223" t="s">
        <v>756</v>
      </c>
      <c r="W4223" t="s">
        <v>756</v>
      </c>
      <c r="X4223" t="s">
        <v>20230</v>
      </c>
      <c r="Y4223" t="str">
        <f t="shared" si="924"/>
        <v>octubre</v>
      </c>
      <c r="Z4223">
        <f>YEAR(BD_PONDERACIONES[[#This Row],[Fecha Ejecución del Ticket]])</f>
        <v>2022</v>
      </c>
      <c r="AA4223" t="str">
        <f t="shared" si="912"/>
        <v>diciembre</v>
      </c>
      <c r="AB4223">
        <f>YEAR(BD_PONDERACIONES[[#This Row],[Fecha de Inspección]])</f>
        <v>2022</v>
      </c>
      <c r="AC4223">
        <f t="shared" si="913"/>
        <v>0.5</v>
      </c>
      <c r="AD4223">
        <f t="shared" si="914"/>
        <v>0.5</v>
      </c>
      <c r="AE4223">
        <f t="shared" si="915"/>
        <v>0.5</v>
      </c>
      <c r="AF4223">
        <f t="shared" si="916"/>
        <v>0.5</v>
      </c>
      <c r="AG4223">
        <f t="shared" si="917"/>
        <v>0.5</v>
      </c>
      <c r="AH4223">
        <f t="shared" si="918"/>
        <v>0.5</v>
      </c>
      <c r="AI4223">
        <f t="shared" si="919"/>
        <v>0.25</v>
      </c>
      <c r="AJ4223">
        <f t="shared" si="920"/>
        <v>0.25</v>
      </c>
      <c r="AK4223">
        <f t="shared" si="921"/>
        <v>0.5</v>
      </c>
      <c r="AL4223">
        <f t="shared" si="922"/>
        <v>0.5</v>
      </c>
      <c r="AM4223">
        <f t="shared" si="923"/>
        <v>0.5</v>
      </c>
      <c r="AN4223" s="6">
        <f t="shared" si="925"/>
        <v>1</v>
      </c>
      <c r="AO4223" t="str">
        <f>VLOOKUP(BD_PONDERACIONES[[#This Row],[Comuna]],Tabla3[#All],2,0)</f>
        <v>Cordillera</v>
      </c>
    </row>
    <row r="4224" spans="1:41" x14ac:dyDescent="0.35">
      <c r="A4224" t="s">
        <v>20231</v>
      </c>
      <c r="B4224" t="s">
        <v>20232</v>
      </c>
      <c r="C4224" t="s">
        <v>20233</v>
      </c>
      <c r="D4224" s="5">
        <v>44904</v>
      </c>
      <c r="E4224" s="5">
        <v>44859</v>
      </c>
      <c r="F4224" t="s">
        <v>763</v>
      </c>
      <c r="G4224" t="s">
        <v>20234</v>
      </c>
      <c r="H4224" t="s">
        <v>3800</v>
      </c>
      <c r="J4224" t="s">
        <v>756</v>
      </c>
      <c r="K4224" t="s">
        <v>756</v>
      </c>
      <c r="L4224" t="s">
        <v>757</v>
      </c>
      <c r="M4224" t="s">
        <v>757</v>
      </c>
      <c r="N4224" t="s">
        <v>756</v>
      </c>
      <c r="O4224" t="s">
        <v>756</v>
      </c>
      <c r="P4224" t="s">
        <v>765</v>
      </c>
      <c r="Q4224" t="s">
        <v>20235</v>
      </c>
      <c r="R4224" t="s">
        <v>20236</v>
      </c>
      <c r="S4224" t="s">
        <v>756</v>
      </c>
      <c r="T4224" t="s">
        <v>756</v>
      </c>
      <c r="U4224" t="s">
        <v>756</v>
      </c>
      <c r="V4224" t="s">
        <v>756</v>
      </c>
      <c r="W4224" t="s">
        <v>768</v>
      </c>
      <c r="X4224" t="s">
        <v>20237</v>
      </c>
      <c r="Y4224" t="str">
        <f t="shared" si="924"/>
        <v>octubre</v>
      </c>
      <c r="Z4224">
        <f>YEAR(BD_PONDERACIONES[[#This Row],[Fecha Ejecución del Ticket]])</f>
        <v>2022</v>
      </c>
      <c r="AA4224" t="str">
        <f t="shared" si="912"/>
        <v>diciembre</v>
      </c>
      <c r="AB4224">
        <f>YEAR(BD_PONDERACIONES[[#This Row],[Fecha de Inspección]])</f>
        <v>2022</v>
      </c>
      <c r="AC4224">
        <f t="shared" si="913"/>
        <v>0.5</v>
      </c>
      <c r="AD4224">
        <f t="shared" si="914"/>
        <v>0.5</v>
      </c>
      <c r="AE4224">
        <f t="shared" si="915"/>
        <v>0.5</v>
      </c>
      <c r="AF4224">
        <f t="shared" si="916"/>
        <v>0.5</v>
      </c>
      <c r="AG4224">
        <f t="shared" si="917"/>
        <v>0.5</v>
      </c>
      <c r="AH4224">
        <f t="shared" si="918"/>
        <v>0.5</v>
      </c>
      <c r="AI4224">
        <f t="shared" si="919"/>
        <v>0.25</v>
      </c>
      <c r="AJ4224">
        <f t="shared" si="920"/>
        <v>0.25</v>
      </c>
      <c r="AK4224">
        <f t="shared" si="921"/>
        <v>0.5</v>
      </c>
      <c r="AL4224">
        <f t="shared" si="922"/>
        <v>0.5</v>
      </c>
      <c r="AM4224">
        <f t="shared" si="923"/>
        <v>0.17499999999999999</v>
      </c>
      <c r="AN4224" s="6">
        <f t="shared" si="925"/>
        <v>0.93500000000000005</v>
      </c>
      <c r="AO4224" t="str">
        <f>VLOOKUP(BD_PONDERACIONES[[#This Row],[Comuna]],Tabla3[#All],2,0)</f>
        <v>Cordillera</v>
      </c>
    </row>
    <row r="4225" spans="1:41" x14ac:dyDescent="0.35">
      <c r="A4225" t="s">
        <v>20238</v>
      </c>
      <c r="B4225" t="s">
        <v>20239</v>
      </c>
      <c r="C4225" t="s">
        <v>20240</v>
      </c>
      <c r="D4225" s="5">
        <v>44904</v>
      </c>
      <c r="E4225" s="5">
        <v>44854</v>
      </c>
      <c r="F4225" t="s">
        <v>763</v>
      </c>
      <c r="G4225" t="s">
        <v>20241</v>
      </c>
      <c r="H4225" t="s">
        <v>3800</v>
      </c>
      <c r="J4225" t="s">
        <v>756</v>
      </c>
      <c r="K4225" t="s">
        <v>756</v>
      </c>
      <c r="L4225" t="s">
        <v>757</v>
      </c>
      <c r="M4225" t="s">
        <v>757</v>
      </c>
      <c r="N4225" t="s">
        <v>756</v>
      </c>
      <c r="O4225" t="s">
        <v>756</v>
      </c>
      <c r="P4225" t="s">
        <v>758</v>
      </c>
      <c r="Q4225" t="s">
        <v>759</v>
      </c>
      <c r="R4225" t="s">
        <v>759</v>
      </c>
      <c r="S4225" t="s">
        <v>757</v>
      </c>
      <c r="T4225" t="s">
        <v>757</v>
      </c>
      <c r="U4225" t="s">
        <v>757</v>
      </c>
      <c r="V4225" t="s">
        <v>756</v>
      </c>
      <c r="W4225" t="s">
        <v>768</v>
      </c>
      <c r="X4225" t="s">
        <v>20242</v>
      </c>
      <c r="Y4225" t="str">
        <f t="shared" si="924"/>
        <v>octubre</v>
      </c>
      <c r="Z4225">
        <f>YEAR(BD_PONDERACIONES[[#This Row],[Fecha Ejecución del Ticket]])</f>
        <v>2022</v>
      </c>
      <c r="AA4225" t="str">
        <f t="shared" si="912"/>
        <v>diciembre</v>
      </c>
      <c r="AB4225">
        <f>YEAR(BD_PONDERACIONES[[#This Row],[Fecha de Inspección]])</f>
        <v>2022</v>
      </c>
      <c r="AC4225">
        <f t="shared" si="913"/>
        <v>0.5</v>
      </c>
      <c r="AD4225">
        <f t="shared" si="914"/>
        <v>0.5</v>
      </c>
      <c r="AE4225">
        <f t="shared" si="915"/>
        <v>0.5</v>
      </c>
      <c r="AF4225">
        <f t="shared" si="916"/>
        <v>0.5</v>
      </c>
      <c r="AG4225">
        <f t="shared" si="917"/>
        <v>0.5</v>
      </c>
      <c r="AH4225">
        <f t="shared" si="918"/>
        <v>0.5</v>
      </c>
      <c r="AI4225">
        <f t="shared" si="919"/>
        <v>0.25</v>
      </c>
      <c r="AJ4225">
        <f t="shared" si="920"/>
        <v>0.25</v>
      </c>
      <c r="AK4225">
        <f t="shared" si="921"/>
        <v>0.5</v>
      </c>
      <c r="AL4225">
        <f t="shared" si="922"/>
        <v>0.5</v>
      </c>
      <c r="AM4225">
        <f t="shared" si="923"/>
        <v>0.17499999999999999</v>
      </c>
      <c r="AN4225" s="6">
        <f t="shared" si="925"/>
        <v>0.93500000000000005</v>
      </c>
      <c r="AO4225" t="str">
        <f>VLOOKUP(BD_PONDERACIONES[[#This Row],[Comuna]],Tabla3[#All],2,0)</f>
        <v>Cordillera</v>
      </c>
    </row>
    <row r="4226" spans="1:41" x14ac:dyDescent="0.35">
      <c r="A4226" t="s">
        <v>20243</v>
      </c>
      <c r="B4226" t="s">
        <v>20244</v>
      </c>
      <c r="C4226" t="s">
        <v>20245</v>
      </c>
      <c r="D4226" s="5">
        <v>44904</v>
      </c>
      <c r="E4226" s="5">
        <v>44864</v>
      </c>
      <c r="F4226" t="s">
        <v>763</v>
      </c>
      <c r="G4226" t="s">
        <v>20246</v>
      </c>
      <c r="H4226" t="s">
        <v>3800</v>
      </c>
      <c r="J4226" t="s">
        <v>756</v>
      </c>
      <c r="K4226" t="s">
        <v>756</v>
      </c>
      <c r="L4226" t="s">
        <v>757</v>
      </c>
      <c r="M4226" t="s">
        <v>757</v>
      </c>
      <c r="N4226" t="s">
        <v>756</v>
      </c>
      <c r="O4226" t="s">
        <v>756</v>
      </c>
      <c r="P4226" t="s">
        <v>758</v>
      </c>
      <c r="Q4226" t="s">
        <v>759</v>
      </c>
      <c r="R4226" t="s">
        <v>759</v>
      </c>
      <c r="S4226" t="s">
        <v>757</v>
      </c>
      <c r="T4226" t="s">
        <v>757</v>
      </c>
      <c r="U4226" t="s">
        <v>757</v>
      </c>
      <c r="V4226" t="s">
        <v>773</v>
      </c>
      <c r="W4226" t="s">
        <v>773</v>
      </c>
      <c r="X4226" t="s">
        <v>20247</v>
      </c>
      <c r="Y4226" t="str">
        <f t="shared" si="924"/>
        <v>octubre</v>
      </c>
      <c r="Z4226">
        <f>YEAR(BD_PONDERACIONES[[#This Row],[Fecha Ejecución del Ticket]])</f>
        <v>2022</v>
      </c>
      <c r="AA4226" t="str">
        <f t="shared" ref="AA4226:AA4289" si="926">TEXT(D4226,"MMMM")</f>
        <v>diciembre</v>
      </c>
      <c r="AB4226">
        <f>YEAR(BD_PONDERACIONES[[#This Row],[Fecha de Inspección]])</f>
        <v>2022</v>
      </c>
      <c r="AC4226">
        <f t="shared" ref="AC4226:AC4289" si="927">IF(OR(J4226="Cumple",J4226="No Aplica"),0.5,0)</f>
        <v>0.5</v>
      </c>
      <c r="AD4226">
        <f t="shared" ref="AD4226:AD4289" si="928">IF(OR(K4226="CUMPLE",K4226="No Aplica"),0.5,0)</f>
        <v>0.5</v>
      </c>
      <c r="AE4226">
        <f t="shared" ref="AE4226:AE4289" si="929">IF(OR(L4226="CUMPLE",L4226="No Aplica"),0.5,0)</f>
        <v>0.5</v>
      </c>
      <c r="AF4226">
        <f t="shared" ref="AF4226:AF4289" si="930">IF(OR(M4226="CUMPLE",M4226="No Aplica"),0.5,0)</f>
        <v>0.5</v>
      </c>
      <c r="AG4226">
        <f t="shared" ref="AG4226:AG4289" si="931">IF(OR(N4226="CUMPLE",N4226="No Aplica"),0.5,IF(N4226="Cumple Mayormente",0.325,IF(N4226="Cumple Parcialmente",0.175,0)))</f>
        <v>0.5</v>
      </c>
      <c r="AH4226">
        <f t="shared" ref="AH4226:AH4289" si="932">IF(OR(O4226="CUMPLE",O4226="No Aplica"),0.5,IF(O4226="Cumple Mayormente",0.325,IF(O4226="Cumple Parcialmente",0.175,0)))</f>
        <v>0.5</v>
      </c>
      <c r="AI4226">
        <f t="shared" ref="AI4226:AI4289" si="933">IF(OR(S4226="CUMPLE",S4226="No Aplica"),0.25,IF(S4226="Cumple Mayormente",0.1625,IF(S4226="Cumple Parcialmente",0.0875,0)))</f>
        <v>0.25</v>
      </c>
      <c r="AJ4226">
        <f t="shared" ref="AJ4226:AJ4289" si="934">IF(OR(T4226="CUMPLE",T4226="No Aplica"),0.25,IF(T4226="Cumple Mayormente",0.1625,IF(T4226="Cumple Parcialmente",0.0875,0)))</f>
        <v>0.25</v>
      </c>
      <c r="AK4226">
        <f t="shared" ref="AK4226:AK4289" si="935">IF(OR(U4226="CUMPLE",U4226="No Aplica"),0.5,IF(U4226="Cumple Mayormente",0.325,IF(U4226="Cumple Parcialmente",0.175,0)))</f>
        <v>0.5</v>
      </c>
      <c r="AL4226">
        <f t="shared" ref="AL4226:AL4289" si="936">IF(OR(V4226="CUMPLE",V4226="No Aplica"),0.5,IF(V4226="Cumple Mayormente",0.325,IF(V4226="Cumple Parcialmente",0.175,0)))</f>
        <v>0</v>
      </c>
      <c r="AM4226">
        <f t="shared" ref="AM4226:AM4289" si="937">IF(OR(W4226="CUMPLE",W4226="No Aplica"),0.5,IF(W4226="Cumple Mayormente",0.325,IF(W4226="Cumple Parcialmente",0.175,0)))</f>
        <v>0</v>
      </c>
      <c r="AN4226" s="6">
        <f t="shared" si="925"/>
        <v>0.8</v>
      </c>
      <c r="AO4226" t="str">
        <f>VLOOKUP(BD_PONDERACIONES[[#This Row],[Comuna]],Tabla3[#All],2,0)</f>
        <v>Cordillera</v>
      </c>
    </row>
    <row r="4227" spans="1:41" x14ac:dyDescent="0.35">
      <c r="A4227" t="s">
        <v>20248</v>
      </c>
      <c r="B4227" t="s">
        <v>20249</v>
      </c>
      <c r="C4227" t="s">
        <v>20250</v>
      </c>
      <c r="D4227" s="5">
        <v>44907</v>
      </c>
      <c r="E4227" s="5">
        <v>44861</v>
      </c>
      <c r="F4227" t="s">
        <v>763</v>
      </c>
      <c r="G4227" t="s">
        <v>20251</v>
      </c>
      <c r="H4227" t="s">
        <v>3800</v>
      </c>
      <c r="J4227" t="s">
        <v>756</v>
      </c>
      <c r="K4227" t="s">
        <v>756</v>
      </c>
      <c r="L4227" t="s">
        <v>757</v>
      </c>
      <c r="M4227" t="s">
        <v>757</v>
      </c>
      <c r="N4227" t="s">
        <v>756</v>
      </c>
      <c r="O4227" t="s">
        <v>756</v>
      </c>
      <c r="P4227" t="s">
        <v>765</v>
      </c>
      <c r="Q4227" t="s">
        <v>20252</v>
      </c>
      <c r="R4227" t="s">
        <v>20253</v>
      </c>
      <c r="S4227" t="s">
        <v>756</v>
      </c>
      <c r="T4227" t="s">
        <v>756</v>
      </c>
      <c r="U4227" t="s">
        <v>756</v>
      </c>
      <c r="V4227" t="s">
        <v>768</v>
      </c>
      <c r="W4227" t="s">
        <v>756</v>
      </c>
      <c r="X4227" t="s">
        <v>20254</v>
      </c>
      <c r="Y4227" t="str">
        <f t="shared" si="924"/>
        <v>octubre</v>
      </c>
      <c r="Z4227">
        <f>YEAR(BD_PONDERACIONES[[#This Row],[Fecha Ejecución del Ticket]])</f>
        <v>2022</v>
      </c>
      <c r="AA4227" t="str">
        <f t="shared" si="926"/>
        <v>diciembre</v>
      </c>
      <c r="AB4227">
        <f>YEAR(BD_PONDERACIONES[[#This Row],[Fecha de Inspección]])</f>
        <v>2022</v>
      </c>
      <c r="AC4227">
        <f t="shared" si="927"/>
        <v>0.5</v>
      </c>
      <c r="AD4227">
        <f t="shared" si="928"/>
        <v>0.5</v>
      </c>
      <c r="AE4227">
        <f t="shared" si="929"/>
        <v>0.5</v>
      </c>
      <c r="AF4227">
        <f t="shared" si="930"/>
        <v>0.5</v>
      </c>
      <c r="AG4227">
        <f t="shared" si="931"/>
        <v>0.5</v>
      </c>
      <c r="AH4227">
        <f t="shared" si="932"/>
        <v>0.5</v>
      </c>
      <c r="AI4227">
        <f t="shared" si="933"/>
        <v>0.25</v>
      </c>
      <c r="AJ4227">
        <f t="shared" si="934"/>
        <v>0.25</v>
      </c>
      <c r="AK4227">
        <f t="shared" si="935"/>
        <v>0.5</v>
      </c>
      <c r="AL4227">
        <f t="shared" si="936"/>
        <v>0.17499999999999999</v>
      </c>
      <c r="AM4227">
        <f t="shared" si="937"/>
        <v>0.5</v>
      </c>
      <c r="AN4227" s="6">
        <f t="shared" si="925"/>
        <v>0.93500000000000005</v>
      </c>
      <c r="AO4227" t="str">
        <f>VLOOKUP(BD_PONDERACIONES[[#This Row],[Comuna]],Tabla3[#All],2,0)</f>
        <v>Cordillera</v>
      </c>
    </row>
    <row r="4228" spans="1:41" x14ac:dyDescent="0.35">
      <c r="A4228" t="s">
        <v>20255</v>
      </c>
      <c r="B4228" t="s">
        <v>20256</v>
      </c>
      <c r="C4228" t="s">
        <v>20257</v>
      </c>
      <c r="D4228" s="5">
        <v>44907</v>
      </c>
      <c r="E4228" s="5">
        <v>44846</v>
      </c>
      <c r="F4228" t="s">
        <v>753</v>
      </c>
      <c r="G4228" t="s">
        <v>20258</v>
      </c>
      <c r="H4228" t="s">
        <v>3456</v>
      </c>
      <c r="J4228" t="s">
        <v>756</v>
      </c>
      <c r="K4228" t="s">
        <v>756</v>
      </c>
      <c r="L4228" t="s">
        <v>757</v>
      </c>
      <c r="M4228" t="s">
        <v>757</v>
      </c>
      <c r="N4228" t="s">
        <v>756</v>
      </c>
      <c r="O4228" t="s">
        <v>756</v>
      </c>
      <c r="P4228" t="s">
        <v>758</v>
      </c>
      <c r="Q4228" t="s">
        <v>759</v>
      </c>
      <c r="R4228" t="s">
        <v>759</v>
      </c>
      <c r="S4228" t="s">
        <v>757</v>
      </c>
      <c r="T4228" t="s">
        <v>757</v>
      </c>
      <c r="U4228" t="s">
        <v>757</v>
      </c>
      <c r="V4228" t="s">
        <v>756</v>
      </c>
      <c r="W4228" t="s">
        <v>756</v>
      </c>
      <c r="X4228" t="s">
        <v>20259</v>
      </c>
      <c r="Y4228" t="str">
        <f t="shared" si="924"/>
        <v>octubre</v>
      </c>
      <c r="Z4228">
        <f>YEAR(BD_PONDERACIONES[[#This Row],[Fecha Ejecución del Ticket]])</f>
        <v>2022</v>
      </c>
      <c r="AA4228" t="str">
        <f t="shared" si="926"/>
        <v>diciembre</v>
      </c>
      <c r="AB4228">
        <f>YEAR(BD_PONDERACIONES[[#This Row],[Fecha de Inspección]])</f>
        <v>2022</v>
      </c>
      <c r="AC4228">
        <f t="shared" si="927"/>
        <v>0.5</v>
      </c>
      <c r="AD4228">
        <f t="shared" si="928"/>
        <v>0.5</v>
      </c>
      <c r="AE4228">
        <f t="shared" si="929"/>
        <v>0.5</v>
      </c>
      <c r="AF4228">
        <f t="shared" si="930"/>
        <v>0.5</v>
      </c>
      <c r="AG4228">
        <f t="shared" si="931"/>
        <v>0.5</v>
      </c>
      <c r="AH4228">
        <f t="shared" si="932"/>
        <v>0.5</v>
      </c>
      <c r="AI4228">
        <f t="shared" si="933"/>
        <v>0.25</v>
      </c>
      <c r="AJ4228">
        <f t="shared" si="934"/>
        <v>0.25</v>
      </c>
      <c r="AK4228">
        <f t="shared" si="935"/>
        <v>0.5</v>
      </c>
      <c r="AL4228">
        <f t="shared" si="936"/>
        <v>0.5</v>
      </c>
      <c r="AM4228">
        <f t="shared" si="937"/>
        <v>0.5</v>
      </c>
      <c r="AN4228" s="6">
        <f t="shared" si="925"/>
        <v>1</v>
      </c>
      <c r="AO4228" t="str">
        <f>VLOOKUP(BD_PONDERACIONES[[#This Row],[Comuna]],Tabla3[#All],2,0)</f>
        <v>Cordillera</v>
      </c>
    </row>
    <row r="4229" spans="1:41" x14ac:dyDescent="0.35">
      <c r="A4229" t="s">
        <v>20260</v>
      </c>
      <c r="B4229" t="s">
        <v>20261</v>
      </c>
      <c r="C4229" t="s">
        <v>20262</v>
      </c>
      <c r="D4229" s="5">
        <v>44907</v>
      </c>
      <c r="E4229" s="5">
        <v>44857</v>
      </c>
      <c r="F4229" t="s">
        <v>763</v>
      </c>
      <c r="G4229" t="s">
        <v>20263</v>
      </c>
      <c r="H4229" t="s">
        <v>3800</v>
      </c>
      <c r="J4229" t="s">
        <v>756</v>
      </c>
      <c r="K4229" t="s">
        <v>756</v>
      </c>
      <c r="L4229" t="s">
        <v>757</v>
      </c>
      <c r="M4229" t="s">
        <v>757</v>
      </c>
      <c r="N4229" t="s">
        <v>756</v>
      </c>
      <c r="O4229" t="s">
        <v>756</v>
      </c>
      <c r="P4229" t="s">
        <v>765</v>
      </c>
      <c r="Q4229" t="s">
        <v>20252</v>
      </c>
      <c r="R4229" t="s">
        <v>20253</v>
      </c>
      <c r="S4229" t="s">
        <v>756</v>
      </c>
      <c r="T4229" t="s">
        <v>756</v>
      </c>
      <c r="U4229" t="s">
        <v>756</v>
      </c>
      <c r="V4229" t="s">
        <v>756</v>
      </c>
      <c r="W4229" t="s">
        <v>756</v>
      </c>
      <c r="X4229" t="s">
        <v>10905</v>
      </c>
      <c r="Y4229" t="str">
        <f t="shared" si="924"/>
        <v>octubre</v>
      </c>
      <c r="Z4229">
        <f>YEAR(BD_PONDERACIONES[[#This Row],[Fecha Ejecución del Ticket]])</f>
        <v>2022</v>
      </c>
      <c r="AA4229" t="str">
        <f t="shared" si="926"/>
        <v>diciembre</v>
      </c>
      <c r="AB4229">
        <f>YEAR(BD_PONDERACIONES[[#This Row],[Fecha de Inspección]])</f>
        <v>2022</v>
      </c>
      <c r="AC4229">
        <f t="shared" si="927"/>
        <v>0.5</v>
      </c>
      <c r="AD4229">
        <f t="shared" si="928"/>
        <v>0.5</v>
      </c>
      <c r="AE4229">
        <f t="shared" si="929"/>
        <v>0.5</v>
      </c>
      <c r="AF4229">
        <f t="shared" si="930"/>
        <v>0.5</v>
      </c>
      <c r="AG4229">
        <f t="shared" si="931"/>
        <v>0.5</v>
      </c>
      <c r="AH4229">
        <f t="shared" si="932"/>
        <v>0.5</v>
      </c>
      <c r="AI4229">
        <f t="shared" si="933"/>
        <v>0.25</v>
      </c>
      <c r="AJ4229">
        <f t="shared" si="934"/>
        <v>0.25</v>
      </c>
      <c r="AK4229">
        <f t="shared" si="935"/>
        <v>0.5</v>
      </c>
      <c r="AL4229">
        <f t="shared" si="936"/>
        <v>0.5</v>
      </c>
      <c r="AM4229">
        <f t="shared" si="937"/>
        <v>0.5</v>
      </c>
      <c r="AN4229" s="6">
        <f t="shared" si="925"/>
        <v>1</v>
      </c>
      <c r="AO4229" t="str">
        <f>VLOOKUP(BD_PONDERACIONES[[#This Row],[Comuna]],Tabla3[#All],2,0)</f>
        <v>Cordillera</v>
      </c>
    </row>
    <row r="4230" spans="1:41" x14ac:dyDescent="0.35">
      <c r="A4230" t="s">
        <v>20264</v>
      </c>
      <c r="B4230" t="s">
        <v>20265</v>
      </c>
      <c r="C4230" t="s">
        <v>20266</v>
      </c>
      <c r="D4230" s="5">
        <v>44907</v>
      </c>
      <c r="E4230" s="5">
        <v>44838</v>
      </c>
      <c r="F4230" t="s">
        <v>753</v>
      </c>
      <c r="G4230" t="s">
        <v>20267</v>
      </c>
      <c r="H4230" t="s">
        <v>3456</v>
      </c>
      <c r="J4230" t="s">
        <v>756</v>
      </c>
      <c r="K4230" t="s">
        <v>756</v>
      </c>
      <c r="L4230" t="s">
        <v>773</v>
      </c>
      <c r="M4230" t="s">
        <v>773</v>
      </c>
      <c r="N4230" t="s">
        <v>756</v>
      </c>
      <c r="O4230" t="s">
        <v>756</v>
      </c>
      <c r="P4230" t="s">
        <v>758</v>
      </c>
      <c r="Q4230" t="s">
        <v>759</v>
      </c>
      <c r="R4230" t="s">
        <v>759</v>
      </c>
      <c r="S4230" t="s">
        <v>757</v>
      </c>
      <c r="T4230" t="s">
        <v>757</v>
      </c>
      <c r="U4230" t="s">
        <v>757</v>
      </c>
      <c r="V4230" t="s">
        <v>904</v>
      </c>
      <c r="W4230" t="s">
        <v>756</v>
      </c>
      <c r="X4230" t="s">
        <v>20268</v>
      </c>
      <c r="Y4230" t="str">
        <f t="shared" si="924"/>
        <v>octubre</v>
      </c>
      <c r="Z4230">
        <f>YEAR(BD_PONDERACIONES[[#This Row],[Fecha Ejecución del Ticket]])</f>
        <v>2022</v>
      </c>
      <c r="AA4230" t="str">
        <f t="shared" si="926"/>
        <v>diciembre</v>
      </c>
      <c r="AB4230">
        <f>YEAR(BD_PONDERACIONES[[#This Row],[Fecha de Inspección]])</f>
        <v>2022</v>
      </c>
      <c r="AC4230">
        <f t="shared" si="927"/>
        <v>0.5</v>
      </c>
      <c r="AD4230">
        <f t="shared" si="928"/>
        <v>0.5</v>
      </c>
      <c r="AE4230">
        <f t="shared" si="929"/>
        <v>0</v>
      </c>
      <c r="AF4230">
        <f t="shared" si="930"/>
        <v>0</v>
      </c>
      <c r="AG4230">
        <f t="shared" si="931"/>
        <v>0.5</v>
      </c>
      <c r="AH4230">
        <f t="shared" si="932"/>
        <v>0.5</v>
      </c>
      <c r="AI4230">
        <f t="shared" si="933"/>
        <v>0.25</v>
      </c>
      <c r="AJ4230">
        <f t="shared" si="934"/>
        <v>0.25</v>
      </c>
      <c r="AK4230">
        <f t="shared" si="935"/>
        <v>0.5</v>
      </c>
      <c r="AL4230">
        <f t="shared" si="936"/>
        <v>0.32500000000000001</v>
      </c>
      <c r="AM4230">
        <f t="shared" si="937"/>
        <v>0.5</v>
      </c>
      <c r="AN4230" s="6">
        <f t="shared" si="925"/>
        <v>0.66500000000000004</v>
      </c>
      <c r="AO4230" t="str">
        <f>VLOOKUP(BD_PONDERACIONES[[#This Row],[Comuna]],Tabla3[#All],2,0)</f>
        <v>Cordillera</v>
      </c>
    </row>
    <row r="4231" spans="1:41" x14ac:dyDescent="0.35">
      <c r="A4231" t="s">
        <v>20269</v>
      </c>
      <c r="B4231" t="s">
        <v>20270</v>
      </c>
      <c r="C4231" t="s">
        <v>20271</v>
      </c>
      <c r="D4231" s="5">
        <v>44907</v>
      </c>
      <c r="E4231" s="5">
        <v>44841</v>
      </c>
      <c r="F4231" t="s">
        <v>753</v>
      </c>
      <c r="G4231" t="s">
        <v>20272</v>
      </c>
      <c r="H4231" t="s">
        <v>3456</v>
      </c>
      <c r="J4231" t="s">
        <v>756</v>
      </c>
      <c r="K4231" t="s">
        <v>756</v>
      </c>
      <c r="L4231" t="s">
        <v>757</v>
      </c>
      <c r="M4231" t="s">
        <v>757</v>
      </c>
      <c r="N4231" t="s">
        <v>756</v>
      </c>
      <c r="O4231" t="s">
        <v>756</v>
      </c>
      <c r="P4231" t="s">
        <v>758</v>
      </c>
      <c r="Q4231" t="s">
        <v>759</v>
      </c>
      <c r="R4231" t="s">
        <v>759</v>
      </c>
      <c r="S4231" t="s">
        <v>757</v>
      </c>
      <c r="T4231" t="s">
        <v>757</v>
      </c>
      <c r="U4231" t="s">
        <v>757</v>
      </c>
      <c r="V4231" t="s">
        <v>756</v>
      </c>
      <c r="W4231" t="s">
        <v>756</v>
      </c>
      <c r="X4231" t="s">
        <v>7645</v>
      </c>
      <c r="Y4231" t="str">
        <f t="shared" si="924"/>
        <v>octubre</v>
      </c>
      <c r="Z4231">
        <f>YEAR(BD_PONDERACIONES[[#This Row],[Fecha Ejecución del Ticket]])</f>
        <v>2022</v>
      </c>
      <c r="AA4231" t="str">
        <f t="shared" si="926"/>
        <v>diciembre</v>
      </c>
      <c r="AB4231">
        <f>YEAR(BD_PONDERACIONES[[#This Row],[Fecha de Inspección]])</f>
        <v>2022</v>
      </c>
      <c r="AC4231">
        <f t="shared" si="927"/>
        <v>0.5</v>
      </c>
      <c r="AD4231">
        <f t="shared" si="928"/>
        <v>0.5</v>
      </c>
      <c r="AE4231">
        <f t="shared" si="929"/>
        <v>0.5</v>
      </c>
      <c r="AF4231">
        <f t="shared" si="930"/>
        <v>0.5</v>
      </c>
      <c r="AG4231">
        <f t="shared" si="931"/>
        <v>0.5</v>
      </c>
      <c r="AH4231">
        <f t="shared" si="932"/>
        <v>0.5</v>
      </c>
      <c r="AI4231">
        <f t="shared" si="933"/>
        <v>0.25</v>
      </c>
      <c r="AJ4231">
        <f t="shared" si="934"/>
        <v>0.25</v>
      </c>
      <c r="AK4231">
        <f t="shared" si="935"/>
        <v>0.5</v>
      </c>
      <c r="AL4231">
        <f t="shared" si="936"/>
        <v>0.5</v>
      </c>
      <c r="AM4231">
        <f t="shared" si="937"/>
        <v>0.5</v>
      </c>
      <c r="AN4231" s="6">
        <f t="shared" si="925"/>
        <v>1</v>
      </c>
      <c r="AO4231" t="str">
        <f>VLOOKUP(BD_PONDERACIONES[[#This Row],[Comuna]],Tabla3[#All],2,0)</f>
        <v>Cordillera</v>
      </c>
    </row>
    <row r="4232" spans="1:41" x14ac:dyDescent="0.35">
      <c r="A4232" t="s">
        <v>20273</v>
      </c>
      <c r="B4232" t="s">
        <v>20274</v>
      </c>
      <c r="C4232" t="s">
        <v>20275</v>
      </c>
      <c r="D4232" s="5">
        <v>44907</v>
      </c>
      <c r="E4232" s="5">
        <v>44838</v>
      </c>
      <c r="F4232" t="s">
        <v>753</v>
      </c>
      <c r="G4232" t="s">
        <v>20276</v>
      </c>
      <c r="H4232" t="s">
        <v>3456</v>
      </c>
      <c r="J4232" t="s">
        <v>756</v>
      </c>
      <c r="K4232" t="s">
        <v>756</v>
      </c>
      <c r="L4232" t="s">
        <v>757</v>
      </c>
      <c r="M4232" t="s">
        <v>757</v>
      </c>
      <c r="N4232" t="s">
        <v>756</v>
      </c>
      <c r="O4232" t="s">
        <v>756</v>
      </c>
      <c r="P4232" t="s">
        <v>758</v>
      </c>
      <c r="Q4232" t="s">
        <v>759</v>
      </c>
      <c r="R4232" t="s">
        <v>759</v>
      </c>
      <c r="S4232" t="s">
        <v>757</v>
      </c>
      <c r="T4232" t="s">
        <v>757</v>
      </c>
      <c r="U4232" t="s">
        <v>757</v>
      </c>
      <c r="V4232" t="s">
        <v>756</v>
      </c>
      <c r="W4232" t="s">
        <v>756</v>
      </c>
      <c r="X4232" t="s">
        <v>20277</v>
      </c>
      <c r="Y4232" t="str">
        <f t="shared" si="924"/>
        <v>octubre</v>
      </c>
      <c r="Z4232">
        <f>YEAR(BD_PONDERACIONES[[#This Row],[Fecha Ejecución del Ticket]])</f>
        <v>2022</v>
      </c>
      <c r="AA4232" t="str">
        <f t="shared" si="926"/>
        <v>diciembre</v>
      </c>
      <c r="AB4232">
        <f>YEAR(BD_PONDERACIONES[[#This Row],[Fecha de Inspección]])</f>
        <v>2022</v>
      </c>
      <c r="AC4232">
        <f t="shared" si="927"/>
        <v>0.5</v>
      </c>
      <c r="AD4232">
        <f t="shared" si="928"/>
        <v>0.5</v>
      </c>
      <c r="AE4232">
        <f t="shared" si="929"/>
        <v>0.5</v>
      </c>
      <c r="AF4232">
        <f t="shared" si="930"/>
        <v>0.5</v>
      </c>
      <c r="AG4232">
        <f t="shared" si="931"/>
        <v>0.5</v>
      </c>
      <c r="AH4232">
        <f t="shared" si="932"/>
        <v>0.5</v>
      </c>
      <c r="AI4232">
        <f t="shared" si="933"/>
        <v>0.25</v>
      </c>
      <c r="AJ4232">
        <f t="shared" si="934"/>
        <v>0.25</v>
      </c>
      <c r="AK4232">
        <f t="shared" si="935"/>
        <v>0.5</v>
      </c>
      <c r="AL4232">
        <f t="shared" si="936"/>
        <v>0.5</v>
      </c>
      <c r="AM4232">
        <f t="shared" si="937"/>
        <v>0.5</v>
      </c>
      <c r="AN4232" s="6">
        <f t="shared" si="925"/>
        <v>1</v>
      </c>
      <c r="AO4232" t="str">
        <f>VLOOKUP(BD_PONDERACIONES[[#This Row],[Comuna]],Tabla3[#All],2,0)</f>
        <v>Cordillera</v>
      </c>
    </row>
    <row r="4233" spans="1:41" x14ac:dyDescent="0.35">
      <c r="A4233" t="s">
        <v>20278</v>
      </c>
      <c r="B4233" t="s">
        <v>20279</v>
      </c>
      <c r="C4233" t="s">
        <v>20280</v>
      </c>
      <c r="D4233" s="5">
        <v>44907</v>
      </c>
      <c r="E4233" s="5">
        <v>44844</v>
      </c>
      <c r="F4233" t="s">
        <v>753</v>
      </c>
      <c r="G4233" t="s">
        <v>20281</v>
      </c>
      <c r="H4233" t="s">
        <v>3456</v>
      </c>
      <c r="J4233" t="s">
        <v>756</v>
      </c>
      <c r="K4233" t="s">
        <v>756</v>
      </c>
      <c r="L4233" t="s">
        <v>757</v>
      </c>
      <c r="M4233" t="s">
        <v>757</v>
      </c>
      <c r="N4233" t="s">
        <v>756</v>
      </c>
      <c r="O4233" t="s">
        <v>756</v>
      </c>
      <c r="P4233" t="s">
        <v>758</v>
      </c>
      <c r="Q4233" t="s">
        <v>759</v>
      </c>
      <c r="R4233" t="s">
        <v>759</v>
      </c>
      <c r="S4233" t="s">
        <v>757</v>
      </c>
      <c r="T4233" t="s">
        <v>757</v>
      </c>
      <c r="U4233" t="s">
        <v>757</v>
      </c>
      <c r="V4233" t="s">
        <v>756</v>
      </c>
      <c r="W4233" t="s">
        <v>756</v>
      </c>
      <c r="X4233" t="s">
        <v>20282</v>
      </c>
      <c r="Y4233" t="str">
        <f t="shared" si="924"/>
        <v>octubre</v>
      </c>
      <c r="Z4233">
        <f>YEAR(BD_PONDERACIONES[[#This Row],[Fecha Ejecución del Ticket]])</f>
        <v>2022</v>
      </c>
      <c r="AA4233" t="str">
        <f t="shared" si="926"/>
        <v>diciembre</v>
      </c>
      <c r="AB4233">
        <f>YEAR(BD_PONDERACIONES[[#This Row],[Fecha de Inspección]])</f>
        <v>2022</v>
      </c>
      <c r="AC4233">
        <f t="shared" si="927"/>
        <v>0.5</v>
      </c>
      <c r="AD4233">
        <f t="shared" si="928"/>
        <v>0.5</v>
      </c>
      <c r="AE4233">
        <f t="shared" si="929"/>
        <v>0.5</v>
      </c>
      <c r="AF4233">
        <f t="shared" si="930"/>
        <v>0.5</v>
      </c>
      <c r="AG4233">
        <f t="shared" si="931"/>
        <v>0.5</v>
      </c>
      <c r="AH4233">
        <f t="shared" si="932"/>
        <v>0.5</v>
      </c>
      <c r="AI4233">
        <f t="shared" si="933"/>
        <v>0.25</v>
      </c>
      <c r="AJ4233">
        <f t="shared" si="934"/>
        <v>0.25</v>
      </c>
      <c r="AK4233">
        <f t="shared" si="935"/>
        <v>0.5</v>
      </c>
      <c r="AL4233">
        <f t="shared" si="936"/>
        <v>0.5</v>
      </c>
      <c r="AM4233">
        <f t="shared" si="937"/>
        <v>0.5</v>
      </c>
      <c r="AN4233" s="6">
        <f t="shared" si="925"/>
        <v>1</v>
      </c>
      <c r="AO4233" t="str">
        <f>VLOOKUP(BD_PONDERACIONES[[#This Row],[Comuna]],Tabla3[#All],2,0)</f>
        <v>Cordillera</v>
      </c>
    </row>
    <row r="4234" spans="1:41" x14ac:dyDescent="0.35">
      <c r="A4234" t="s">
        <v>20283</v>
      </c>
      <c r="B4234" t="s">
        <v>20284</v>
      </c>
      <c r="C4234" t="s">
        <v>20285</v>
      </c>
      <c r="D4234" s="5">
        <v>44907</v>
      </c>
      <c r="E4234" s="5">
        <v>44852</v>
      </c>
      <c r="F4234" t="s">
        <v>763</v>
      </c>
      <c r="G4234" t="s">
        <v>20286</v>
      </c>
      <c r="H4234" t="s">
        <v>3800</v>
      </c>
      <c r="J4234" t="s">
        <v>756</v>
      </c>
      <c r="K4234" t="s">
        <v>756</v>
      </c>
      <c r="L4234" t="s">
        <v>757</v>
      </c>
      <c r="M4234" t="s">
        <v>757</v>
      </c>
      <c r="N4234" t="s">
        <v>756</v>
      </c>
      <c r="O4234" t="s">
        <v>756</v>
      </c>
      <c r="P4234" t="s">
        <v>758</v>
      </c>
      <c r="Q4234" t="s">
        <v>759</v>
      </c>
      <c r="R4234" t="s">
        <v>759</v>
      </c>
      <c r="S4234" t="s">
        <v>757</v>
      </c>
      <c r="T4234" t="s">
        <v>757</v>
      </c>
      <c r="U4234" t="s">
        <v>757</v>
      </c>
      <c r="V4234" t="s">
        <v>756</v>
      </c>
      <c r="W4234" t="s">
        <v>756</v>
      </c>
      <c r="X4234" t="s">
        <v>20287</v>
      </c>
      <c r="Y4234" t="str">
        <f t="shared" si="924"/>
        <v>octubre</v>
      </c>
      <c r="Z4234">
        <f>YEAR(BD_PONDERACIONES[[#This Row],[Fecha Ejecución del Ticket]])</f>
        <v>2022</v>
      </c>
      <c r="AA4234" t="str">
        <f t="shared" si="926"/>
        <v>diciembre</v>
      </c>
      <c r="AB4234">
        <f>YEAR(BD_PONDERACIONES[[#This Row],[Fecha de Inspección]])</f>
        <v>2022</v>
      </c>
      <c r="AC4234">
        <f t="shared" si="927"/>
        <v>0.5</v>
      </c>
      <c r="AD4234">
        <f t="shared" si="928"/>
        <v>0.5</v>
      </c>
      <c r="AE4234">
        <f t="shared" si="929"/>
        <v>0.5</v>
      </c>
      <c r="AF4234">
        <f t="shared" si="930"/>
        <v>0.5</v>
      </c>
      <c r="AG4234">
        <f t="shared" si="931"/>
        <v>0.5</v>
      </c>
      <c r="AH4234">
        <f t="shared" si="932"/>
        <v>0.5</v>
      </c>
      <c r="AI4234">
        <f t="shared" si="933"/>
        <v>0.25</v>
      </c>
      <c r="AJ4234">
        <f t="shared" si="934"/>
        <v>0.25</v>
      </c>
      <c r="AK4234">
        <f t="shared" si="935"/>
        <v>0.5</v>
      </c>
      <c r="AL4234">
        <f t="shared" si="936"/>
        <v>0.5</v>
      </c>
      <c r="AM4234">
        <f t="shared" si="937"/>
        <v>0.5</v>
      </c>
      <c r="AN4234" s="6">
        <f t="shared" si="925"/>
        <v>1</v>
      </c>
      <c r="AO4234" t="str">
        <f>VLOOKUP(BD_PONDERACIONES[[#This Row],[Comuna]],Tabla3[#All],2,0)</f>
        <v>Cordillera</v>
      </c>
    </row>
    <row r="4235" spans="1:41" x14ac:dyDescent="0.35">
      <c r="A4235" t="s">
        <v>20288</v>
      </c>
      <c r="B4235" t="s">
        <v>20289</v>
      </c>
      <c r="C4235" t="s">
        <v>20290</v>
      </c>
      <c r="D4235" s="5">
        <v>44907</v>
      </c>
      <c r="E4235" s="5">
        <v>44847</v>
      </c>
      <c r="F4235" t="s">
        <v>753</v>
      </c>
      <c r="G4235" t="s">
        <v>20291</v>
      </c>
      <c r="H4235" t="s">
        <v>3456</v>
      </c>
      <c r="J4235" t="s">
        <v>756</v>
      </c>
      <c r="K4235" t="s">
        <v>756</v>
      </c>
      <c r="L4235" t="s">
        <v>757</v>
      </c>
      <c r="M4235" t="s">
        <v>757</v>
      </c>
      <c r="N4235" t="s">
        <v>756</v>
      </c>
      <c r="O4235" t="s">
        <v>756</v>
      </c>
      <c r="P4235" t="s">
        <v>765</v>
      </c>
      <c r="Q4235" t="s">
        <v>759</v>
      </c>
      <c r="R4235" t="s">
        <v>759</v>
      </c>
      <c r="S4235" t="s">
        <v>757</v>
      </c>
      <c r="T4235" t="s">
        <v>757</v>
      </c>
      <c r="U4235" t="s">
        <v>757</v>
      </c>
      <c r="V4235" t="s">
        <v>756</v>
      </c>
      <c r="W4235" t="s">
        <v>756</v>
      </c>
      <c r="X4235" t="s">
        <v>20292</v>
      </c>
      <c r="Y4235" t="str">
        <f t="shared" si="924"/>
        <v>octubre</v>
      </c>
      <c r="Z4235">
        <f>YEAR(BD_PONDERACIONES[[#This Row],[Fecha Ejecución del Ticket]])</f>
        <v>2022</v>
      </c>
      <c r="AA4235" t="str">
        <f t="shared" si="926"/>
        <v>diciembre</v>
      </c>
      <c r="AB4235">
        <f>YEAR(BD_PONDERACIONES[[#This Row],[Fecha de Inspección]])</f>
        <v>2022</v>
      </c>
      <c r="AC4235">
        <f t="shared" si="927"/>
        <v>0.5</v>
      </c>
      <c r="AD4235">
        <f t="shared" si="928"/>
        <v>0.5</v>
      </c>
      <c r="AE4235">
        <f t="shared" si="929"/>
        <v>0.5</v>
      </c>
      <c r="AF4235">
        <f t="shared" si="930"/>
        <v>0.5</v>
      </c>
      <c r="AG4235">
        <f t="shared" si="931"/>
        <v>0.5</v>
      </c>
      <c r="AH4235">
        <f t="shared" si="932"/>
        <v>0.5</v>
      </c>
      <c r="AI4235">
        <f t="shared" si="933"/>
        <v>0.25</v>
      </c>
      <c r="AJ4235">
        <f t="shared" si="934"/>
        <v>0.25</v>
      </c>
      <c r="AK4235">
        <f t="shared" si="935"/>
        <v>0.5</v>
      </c>
      <c r="AL4235">
        <f t="shared" si="936"/>
        <v>0.5</v>
      </c>
      <c r="AM4235">
        <f t="shared" si="937"/>
        <v>0.5</v>
      </c>
      <c r="AN4235" s="6">
        <f t="shared" si="925"/>
        <v>1</v>
      </c>
      <c r="AO4235" t="str">
        <f>VLOOKUP(BD_PONDERACIONES[[#This Row],[Comuna]],Tabla3[#All],2,0)</f>
        <v>Cordillera</v>
      </c>
    </row>
    <row r="4236" spans="1:41" x14ac:dyDescent="0.35">
      <c r="A4236" t="s">
        <v>20293</v>
      </c>
      <c r="B4236" t="s">
        <v>20294</v>
      </c>
      <c r="C4236" t="s">
        <v>20295</v>
      </c>
      <c r="D4236" s="5">
        <v>44907</v>
      </c>
      <c r="E4236" s="5">
        <v>44862</v>
      </c>
      <c r="F4236" t="s">
        <v>763</v>
      </c>
      <c r="G4236" t="s">
        <v>20296</v>
      </c>
      <c r="H4236" t="s">
        <v>3800</v>
      </c>
      <c r="J4236" t="s">
        <v>756</v>
      </c>
      <c r="K4236" t="s">
        <v>756</v>
      </c>
      <c r="L4236" t="s">
        <v>757</v>
      </c>
      <c r="M4236" t="s">
        <v>757</v>
      </c>
      <c r="N4236" t="s">
        <v>756</v>
      </c>
      <c r="O4236" t="s">
        <v>756</v>
      </c>
      <c r="P4236" t="s">
        <v>758</v>
      </c>
      <c r="Q4236" t="s">
        <v>759</v>
      </c>
      <c r="R4236" t="s">
        <v>759</v>
      </c>
      <c r="S4236" t="s">
        <v>757</v>
      </c>
      <c r="T4236" t="s">
        <v>757</v>
      </c>
      <c r="U4236" t="s">
        <v>757</v>
      </c>
      <c r="V4236" t="s">
        <v>756</v>
      </c>
      <c r="W4236" t="s">
        <v>756</v>
      </c>
      <c r="X4236" t="s">
        <v>20297</v>
      </c>
      <c r="Y4236" t="str">
        <f t="shared" si="924"/>
        <v>octubre</v>
      </c>
      <c r="Z4236">
        <f>YEAR(BD_PONDERACIONES[[#This Row],[Fecha Ejecución del Ticket]])</f>
        <v>2022</v>
      </c>
      <c r="AA4236" t="str">
        <f t="shared" si="926"/>
        <v>diciembre</v>
      </c>
      <c r="AB4236">
        <f>YEAR(BD_PONDERACIONES[[#This Row],[Fecha de Inspección]])</f>
        <v>2022</v>
      </c>
      <c r="AC4236">
        <f t="shared" si="927"/>
        <v>0.5</v>
      </c>
      <c r="AD4236">
        <f t="shared" si="928"/>
        <v>0.5</v>
      </c>
      <c r="AE4236">
        <f t="shared" si="929"/>
        <v>0.5</v>
      </c>
      <c r="AF4236">
        <f t="shared" si="930"/>
        <v>0.5</v>
      </c>
      <c r="AG4236">
        <f t="shared" si="931"/>
        <v>0.5</v>
      </c>
      <c r="AH4236">
        <f t="shared" si="932"/>
        <v>0.5</v>
      </c>
      <c r="AI4236">
        <f t="shared" si="933"/>
        <v>0.25</v>
      </c>
      <c r="AJ4236">
        <f t="shared" si="934"/>
        <v>0.25</v>
      </c>
      <c r="AK4236">
        <f t="shared" si="935"/>
        <v>0.5</v>
      </c>
      <c r="AL4236">
        <f t="shared" si="936"/>
        <v>0.5</v>
      </c>
      <c r="AM4236">
        <f t="shared" si="937"/>
        <v>0.5</v>
      </c>
      <c r="AN4236" s="6">
        <f t="shared" si="925"/>
        <v>1</v>
      </c>
      <c r="AO4236" t="str">
        <f>VLOOKUP(BD_PONDERACIONES[[#This Row],[Comuna]],Tabla3[#All],2,0)</f>
        <v>Cordillera</v>
      </c>
    </row>
    <row r="4237" spans="1:41" x14ac:dyDescent="0.35">
      <c r="A4237" t="s">
        <v>20298</v>
      </c>
      <c r="B4237" t="s">
        <v>20299</v>
      </c>
      <c r="C4237" t="s">
        <v>20300</v>
      </c>
      <c r="D4237" s="5">
        <v>44907</v>
      </c>
      <c r="E4237" s="5">
        <v>44837</v>
      </c>
      <c r="F4237" t="s">
        <v>753</v>
      </c>
      <c r="G4237" t="s">
        <v>20301</v>
      </c>
      <c r="H4237" t="s">
        <v>3456</v>
      </c>
      <c r="J4237" t="s">
        <v>756</v>
      </c>
      <c r="K4237" t="s">
        <v>756</v>
      </c>
      <c r="L4237" t="s">
        <v>773</v>
      </c>
      <c r="M4237" t="s">
        <v>773</v>
      </c>
      <c r="N4237" t="s">
        <v>756</v>
      </c>
      <c r="O4237" t="s">
        <v>756</v>
      </c>
      <c r="P4237" t="s">
        <v>758</v>
      </c>
      <c r="Q4237" t="s">
        <v>759</v>
      </c>
      <c r="R4237" t="s">
        <v>759</v>
      </c>
      <c r="S4237" t="s">
        <v>757</v>
      </c>
      <c r="T4237" t="s">
        <v>757</v>
      </c>
      <c r="U4237" t="s">
        <v>757</v>
      </c>
      <c r="V4237" t="s">
        <v>756</v>
      </c>
      <c r="W4237" t="s">
        <v>756</v>
      </c>
      <c r="X4237" t="s">
        <v>20302</v>
      </c>
      <c r="Y4237" t="str">
        <f t="shared" si="924"/>
        <v>octubre</v>
      </c>
      <c r="Z4237">
        <f>YEAR(BD_PONDERACIONES[[#This Row],[Fecha Ejecución del Ticket]])</f>
        <v>2022</v>
      </c>
      <c r="AA4237" t="str">
        <f t="shared" si="926"/>
        <v>diciembre</v>
      </c>
      <c r="AB4237">
        <f>YEAR(BD_PONDERACIONES[[#This Row],[Fecha de Inspección]])</f>
        <v>2022</v>
      </c>
      <c r="AC4237">
        <f t="shared" si="927"/>
        <v>0.5</v>
      </c>
      <c r="AD4237">
        <f t="shared" si="928"/>
        <v>0.5</v>
      </c>
      <c r="AE4237">
        <f t="shared" si="929"/>
        <v>0</v>
      </c>
      <c r="AF4237">
        <f t="shared" si="930"/>
        <v>0</v>
      </c>
      <c r="AG4237">
        <f t="shared" si="931"/>
        <v>0.5</v>
      </c>
      <c r="AH4237">
        <f t="shared" si="932"/>
        <v>0.5</v>
      </c>
      <c r="AI4237">
        <f t="shared" si="933"/>
        <v>0.25</v>
      </c>
      <c r="AJ4237">
        <f t="shared" si="934"/>
        <v>0.25</v>
      </c>
      <c r="AK4237">
        <f t="shared" si="935"/>
        <v>0.5</v>
      </c>
      <c r="AL4237">
        <f t="shared" si="936"/>
        <v>0.5</v>
      </c>
      <c r="AM4237">
        <f t="shared" si="937"/>
        <v>0.5</v>
      </c>
      <c r="AN4237" s="6">
        <f t="shared" si="925"/>
        <v>0.7</v>
      </c>
      <c r="AO4237" t="str">
        <f>VLOOKUP(BD_PONDERACIONES[[#This Row],[Comuna]],Tabla3[#All],2,0)</f>
        <v>Cordillera</v>
      </c>
    </row>
    <row r="4238" spans="1:41" x14ac:dyDescent="0.35">
      <c r="A4238" t="s">
        <v>20303</v>
      </c>
      <c r="B4238" t="s">
        <v>20304</v>
      </c>
      <c r="C4238" t="s">
        <v>20305</v>
      </c>
      <c r="D4238" s="5">
        <v>44907</v>
      </c>
      <c r="E4238" s="5">
        <v>44839</v>
      </c>
      <c r="F4238" t="s">
        <v>753</v>
      </c>
      <c r="G4238" t="s">
        <v>20306</v>
      </c>
      <c r="H4238" t="s">
        <v>3456</v>
      </c>
      <c r="J4238" t="s">
        <v>756</v>
      </c>
      <c r="K4238" t="s">
        <v>756</v>
      </c>
      <c r="L4238" t="s">
        <v>757</v>
      </c>
      <c r="M4238" t="s">
        <v>757</v>
      </c>
      <c r="N4238" t="s">
        <v>757</v>
      </c>
      <c r="O4238" t="s">
        <v>757</v>
      </c>
      <c r="P4238" t="s">
        <v>758</v>
      </c>
      <c r="Q4238" t="s">
        <v>759</v>
      </c>
      <c r="R4238" t="s">
        <v>759</v>
      </c>
      <c r="S4238" t="s">
        <v>757</v>
      </c>
      <c r="T4238" t="s">
        <v>757</v>
      </c>
      <c r="U4238" t="s">
        <v>757</v>
      </c>
      <c r="V4238" t="s">
        <v>904</v>
      </c>
      <c r="W4238" t="s">
        <v>756</v>
      </c>
      <c r="X4238" t="s">
        <v>20307</v>
      </c>
      <c r="Y4238" t="str">
        <f t="shared" si="924"/>
        <v>octubre</v>
      </c>
      <c r="Z4238">
        <f>YEAR(BD_PONDERACIONES[[#This Row],[Fecha Ejecución del Ticket]])</f>
        <v>2022</v>
      </c>
      <c r="AA4238" t="str">
        <f t="shared" si="926"/>
        <v>diciembre</v>
      </c>
      <c r="AB4238">
        <f>YEAR(BD_PONDERACIONES[[#This Row],[Fecha de Inspección]])</f>
        <v>2022</v>
      </c>
      <c r="AC4238">
        <f t="shared" si="927"/>
        <v>0.5</v>
      </c>
      <c r="AD4238">
        <f t="shared" si="928"/>
        <v>0.5</v>
      </c>
      <c r="AE4238">
        <f t="shared" si="929"/>
        <v>0.5</v>
      </c>
      <c r="AF4238">
        <f t="shared" si="930"/>
        <v>0.5</v>
      </c>
      <c r="AG4238">
        <f t="shared" si="931"/>
        <v>0.5</v>
      </c>
      <c r="AH4238">
        <f t="shared" si="932"/>
        <v>0.5</v>
      </c>
      <c r="AI4238">
        <f t="shared" si="933"/>
        <v>0.25</v>
      </c>
      <c r="AJ4238">
        <f t="shared" si="934"/>
        <v>0.25</v>
      </c>
      <c r="AK4238">
        <f t="shared" si="935"/>
        <v>0.5</v>
      </c>
      <c r="AL4238">
        <f t="shared" si="936"/>
        <v>0.32500000000000001</v>
      </c>
      <c r="AM4238">
        <f t="shared" si="937"/>
        <v>0.5</v>
      </c>
      <c r="AN4238" s="6">
        <f t="shared" si="925"/>
        <v>0.96500000000000008</v>
      </c>
      <c r="AO4238" t="str">
        <f>VLOOKUP(BD_PONDERACIONES[[#This Row],[Comuna]],Tabla3[#All],2,0)</f>
        <v>Cordillera</v>
      </c>
    </row>
    <row r="4239" spans="1:41" x14ac:dyDescent="0.35">
      <c r="A4239" t="s">
        <v>20308</v>
      </c>
      <c r="B4239" t="s">
        <v>20309</v>
      </c>
      <c r="C4239" t="s">
        <v>20310</v>
      </c>
      <c r="D4239" s="5">
        <v>44907</v>
      </c>
      <c r="E4239" s="5">
        <v>44845</v>
      </c>
      <c r="F4239" t="s">
        <v>753</v>
      </c>
      <c r="G4239" t="s">
        <v>20311</v>
      </c>
      <c r="H4239" t="s">
        <v>3456</v>
      </c>
      <c r="J4239" t="s">
        <v>756</v>
      </c>
      <c r="K4239" t="s">
        <v>756</v>
      </c>
      <c r="L4239" t="s">
        <v>773</v>
      </c>
      <c r="M4239" t="s">
        <v>773</v>
      </c>
      <c r="N4239" t="s">
        <v>756</v>
      </c>
      <c r="O4239" t="s">
        <v>756</v>
      </c>
      <c r="P4239" t="s">
        <v>765</v>
      </c>
      <c r="Q4239" t="s">
        <v>759</v>
      </c>
      <c r="R4239" t="s">
        <v>759</v>
      </c>
      <c r="S4239" t="s">
        <v>756</v>
      </c>
      <c r="T4239" t="s">
        <v>756</v>
      </c>
      <c r="U4239" t="s">
        <v>756</v>
      </c>
      <c r="V4239" t="s">
        <v>756</v>
      </c>
      <c r="W4239" t="s">
        <v>756</v>
      </c>
      <c r="X4239" t="s">
        <v>20312</v>
      </c>
      <c r="Y4239" t="str">
        <f t="shared" si="924"/>
        <v>octubre</v>
      </c>
      <c r="Z4239">
        <f>YEAR(BD_PONDERACIONES[[#This Row],[Fecha Ejecución del Ticket]])</f>
        <v>2022</v>
      </c>
      <c r="AA4239" t="str">
        <f t="shared" si="926"/>
        <v>diciembre</v>
      </c>
      <c r="AB4239">
        <f>YEAR(BD_PONDERACIONES[[#This Row],[Fecha de Inspección]])</f>
        <v>2022</v>
      </c>
      <c r="AC4239">
        <f t="shared" si="927"/>
        <v>0.5</v>
      </c>
      <c r="AD4239">
        <f t="shared" si="928"/>
        <v>0.5</v>
      </c>
      <c r="AE4239">
        <f t="shared" si="929"/>
        <v>0</v>
      </c>
      <c r="AF4239">
        <f t="shared" si="930"/>
        <v>0</v>
      </c>
      <c r="AG4239">
        <f t="shared" si="931"/>
        <v>0.5</v>
      </c>
      <c r="AH4239">
        <f t="shared" si="932"/>
        <v>0.5</v>
      </c>
      <c r="AI4239">
        <f t="shared" si="933"/>
        <v>0.25</v>
      </c>
      <c r="AJ4239">
        <f t="shared" si="934"/>
        <v>0.25</v>
      </c>
      <c r="AK4239">
        <f t="shared" si="935"/>
        <v>0.5</v>
      </c>
      <c r="AL4239">
        <f t="shared" si="936"/>
        <v>0.5</v>
      </c>
      <c r="AM4239">
        <f t="shared" si="937"/>
        <v>0.5</v>
      </c>
      <c r="AN4239" s="6">
        <f t="shared" si="925"/>
        <v>0.7</v>
      </c>
      <c r="AO4239" t="str">
        <f>VLOOKUP(BD_PONDERACIONES[[#This Row],[Comuna]],Tabla3[#All],2,0)</f>
        <v>Cordillera</v>
      </c>
    </row>
    <row r="4240" spans="1:41" x14ac:dyDescent="0.35">
      <c r="A4240" t="s">
        <v>20313</v>
      </c>
      <c r="B4240" t="s">
        <v>20314</v>
      </c>
      <c r="C4240" t="s">
        <v>20315</v>
      </c>
      <c r="D4240" s="5">
        <v>44907</v>
      </c>
      <c r="E4240" s="5">
        <v>44847</v>
      </c>
      <c r="F4240" t="s">
        <v>753</v>
      </c>
      <c r="G4240" t="s">
        <v>20316</v>
      </c>
      <c r="H4240" t="s">
        <v>3456</v>
      </c>
      <c r="J4240" t="s">
        <v>756</v>
      </c>
      <c r="K4240" t="s">
        <v>756</v>
      </c>
      <c r="L4240" t="s">
        <v>757</v>
      </c>
      <c r="M4240" t="s">
        <v>757</v>
      </c>
      <c r="N4240" t="s">
        <v>756</v>
      </c>
      <c r="O4240" t="s">
        <v>756</v>
      </c>
      <c r="P4240" t="s">
        <v>758</v>
      </c>
      <c r="Q4240" t="s">
        <v>759</v>
      </c>
      <c r="R4240" t="s">
        <v>759</v>
      </c>
      <c r="S4240" t="s">
        <v>757</v>
      </c>
      <c r="T4240" t="s">
        <v>757</v>
      </c>
      <c r="U4240" t="s">
        <v>757</v>
      </c>
      <c r="V4240" t="s">
        <v>756</v>
      </c>
      <c r="W4240" t="s">
        <v>756</v>
      </c>
      <c r="X4240" t="s">
        <v>885</v>
      </c>
      <c r="Y4240" t="str">
        <f t="shared" si="924"/>
        <v>octubre</v>
      </c>
      <c r="Z4240">
        <f>YEAR(BD_PONDERACIONES[[#This Row],[Fecha Ejecución del Ticket]])</f>
        <v>2022</v>
      </c>
      <c r="AA4240" t="str">
        <f t="shared" si="926"/>
        <v>diciembre</v>
      </c>
      <c r="AB4240">
        <f>YEAR(BD_PONDERACIONES[[#This Row],[Fecha de Inspección]])</f>
        <v>2022</v>
      </c>
      <c r="AC4240">
        <f t="shared" si="927"/>
        <v>0.5</v>
      </c>
      <c r="AD4240">
        <f t="shared" si="928"/>
        <v>0.5</v>
      </c>
      <c r="AE4240">
        <f t="shared" si="929"/>
        <v>0.5</v>
      </c>
      <c r="AF4240">
        <f t="shared" si="930"/>
        <v>0.5</v>
      </c>
      <c r="AG4240">
        <f t="shared" si="931"/>
        <v>0.5</v>
      </c>
      <c r="AH4240">
        <f t="shared" si="932"/>
        <v>0.5</v>
      </c>
      <c r="AI4240">
        <f t="shared" si="933"/>
        <v>0.25</v>
      </c>
      <c r="AJ4240">
        <f t="shared" si="934"/>
        <v>0.25</v>
      </c>
      <c r="AK4240">
        <f t="shared" si="935"/>
        <v>0.5</v>
      </c>
      <c r="AL4240">
        <f t="shared" si="936"/>
        <v>0.5</v>
      </c>
      <c r="AM4240">
        <f t="shared" si="937"/>
        <v>0.5</v>
      </c>
      <c r="AN4240" s="6">
        <f t="shared" si="925"/>
        <v>1</v>
      </c>
      <c r="AO4240" t="str">
        <f>VLOOKUP(BD_PONDERACIONES[[#This Row],[Comuna]],Tabla3[#All],2,0)</f>
        <v>Cordillera</v>
      </c>
    </row>
    <row r="4241" spans="1:41" x14ac:dyDescent="0.35">
      <c r="A4241" t="s">
        <v>20317</v>
      </c>
      <c r="B4241" t="s">
        <v>20318</v>
      </c>
      <c r="C4241" t="s">
        <v>20319</v>
      </c>
      <c r="D4241" s="5">
        <v>44907</v>
      </c>
      <c r="E4241" s="5">
        <v>44837</v>
      </c>
      <c r="F4241" t="s">
        <v>753</v>
      </c>
      <c r="G4241" t="s">
        <v>20320</v>
      </c>
      <c r="H4241" t="s">
        <v>3456</v>
      </c>
      <c r="J4241" t="s">
        <v>756</v>
      </c>
      <c r="K4241" t="s">
        <v>756</v>
      </c>
      <c r="L4241" t="s">
        <v>757</v>
      </c>
      <c r="M4241" t="s">
        <v>757</v>
      </c>
      <c r="N4241" t="s">
        <v>756</v>
      </c>
      <c r="O4241" t="s">
        <v>756</v>
      </c>
      <c r="P4241" t="s">
        <v>758</v>
      </c>
      <c r="Q4241" t="s">
        <v>759</v>
      </c>
      <c r="R4241" t="s">
        <v>759</v>
      </c>
      <c r="S4241" t="s">
        <v>757</v>
      </c>
      <c r="T4241" t="s">
        <v>757</v>
      </c>
      <c r="U4241" t="s">
        <v>757</v>
      </c>
      <c r="V4241" t="s">
        <v>756</v>
      </c>
      <c r="W4241" t="s">
        <v>756</v>
      </c>
      <c r="X4241" t="s">
        <v>885</v>
      </c>
      <c r="Y4241" t="str">
        <f t="shared" ref="Y4241:Y4304" si="938">TEXT(E4241,"MMMM")</f>
        <v>octubre</v>
      </c>
      <c r="Z4241">
        <f>YEAR(BD_PONDERACIONES[[#This Row],[Fecha Ejecución del Ticket]])</f>
        <v>2022</v>
      </c>
      <c r="AA4241" t="str">
        <f t="shared" si="926"/>
        <v>diciembre</v>
      </c>
      <c r="AB4241">
        <f>YEAR(BD_PONDERACIONES[[#This Row],[Fecha de Inspección]])</f>
        <v>2022</v>
      </c>
      <c r="AC4241">
        <f t="shared" si="927"/>
        <v>0.5</v>
      </c>
      <c r="AD4241">
        <f t="shared" si="928"/>
        <v>0.5</v>
      </c>
      <c r="AE4241">
        <f t="shared" si="929"/>
        <v>0.5</v>
      </c>
      <c r="AF4241">
        <f t="shared" si="930"/>
        <v>0.5</v>
      </c>
      <c r="AG4241">
        <f t="shared" si="931"/>
        <v>0.5</v>
      </c>
      <c r="AH4241">
        <f t="shared" si="932"/>
        <v>0.5</v>
      </c>
      <c r="AI4241">
        <f t="shared" si="933"/>
        <v>0.25</v>
      </c>
      <c r="AJ4241">
        <f t="shared" si="934"/>
        <v>0.25</v>
      </c>
      <c r="AK4241">
        <f t="shared" si="935"/>
        <v>0.5</v>
      </c>
      <c r="AL4241">
        <f t="shared" si="936"/>
        <v>0.5</v>
      </c>
      <c r="AM4241">
        <f t="shared" si="937"/>
        <v>0.5</v>
      </c>
      <c r="AN4241" s="6">
        <f t="shared" ref="AN4241:AN4304" si="939">((AC4241+AD4241)*0.2)+((AE4241+AF4241)*0.3)+((AG4241+AH4241)*0.15)+((AI4241+AJ4241+AK4241)*0.15)+((AL4241+AM4241)*0.2)</f>
        <v>1</v>
      </c>
      <c r="AO4241" t="str">
        <f>VLOOKUP(BD_PONDERACIONES[[#This Row],[Comuna]],Tabla3[#All],2,0)</f>
        <v>Cordillera</v>
      </c>
    </row>
    <row r="4242" spans="1:41" x14ac:dyDescent="0.35">
      <c r="A4242" t="s">
        <v>20321</v>
      </c>
      <c r="B4242" t="s">
        <v>20322</v>
      </c>
      <c r="C4242" t="s">
        <v>20323</v>
      </c>
      <c r="D4242" s="5">
        <v>44907</v>
      </c>
      <c r="E4242" s="5">
        <v>44838</v>
      </c>
      <c r="F4242" t="s">
        <v>753</v>
      </c>
      <c r="G4242" t="s">
        <v>20324</v>
      </c>
      <c r="H4242" t="s">
        <v>3456</v>
      </c>
      <c r="J4242" t="s">
        <v>756</v>
      </c>
      <c r="K4242" t="s">
        <v>756</v>
      </c>
      <c r="L4242" t="s">
        <v>757</v>
      </c>
      <c r="M4242" t="s">
        <v>757</v>
      </c>
      <c r="N4242" t="s">
        <v>756</v>
      </c>
      <c r="O4242" t="s">
        <v>756</v>
      </c>
      <c r="P4242" t="s">
        <v>765</v>
      </c>
      <c r="Q4242" t="s">
        <v>759</v>
      </c>
      <c r="R4242" t="s">
        <v>759</v>
      </c>
      <c r="S4242" t="s">
        <v>756</v>
      </c>
      <c r="T4242" t="s">
        <v>756</v>
      </c>
      <c r="U4242" t="s">
        <v>756</v>
      </c>
      <c r="V4242" t="s">
        <v>756</v>
      </c>
      <c r="W4242" t="s">
        <v>756</v>
      </c>
      <c r="X4242" t="s">
        <v>20325</v>
      </c>
      <c r="Y4242" t="str">
        <f t="shared" si="938"/>
        <v>octubre</v>
      </c>
      <c r="Z4242">
        <f>YEAR(BD_PONDERACIONES[[#This Row],[Fecha Ejecución del Ticket]])</f>
        <v>2022</v>
      </c>
      <c r="AA4242" t="str">
        <f t="shared" si="926"/>
        <v>diciembre</v>
      </c>
      <c r="AB4242">
        <f>YEAR(BD_PONDERACIONES[[#This Row],[Fecha de Inspección]])</f>
        <v>2022</v>
      </c>
      <c r="AC4242">
        <f t="shared" si="927"/>
        <v>0.5</v>
      </c>
      <c r="AD4242">
        <f t="shared" si="928"/>
        <v>0.5</v>
      </c>
      <c r="AE4242">
        <f t="shared" si="929"/>
        <v>0.5</v>
      </c>
      <c r="AF4242">
        <f t="shared" si="930"/>
        <v>0.5</v>
      </c>
      <c r="AG4242">
        <f t="shared" si="931"/>
        <v>0.5</v>
      </c>
      <c r="AH4242">
        <f t="shared" si="932"/>
        <v>0.5</v>
      </c>
      <c r="AI4242">
        <f t="shared" si="933"/>
        <v>0.25</v>
      </c>
      <c r="AJ4242">
        <f t="shared" si="934"/>
        <v>0.25</v>
      </c>
      <c r="AK4242">
        <f t="shared" si="935"/>
        <v>0.5</v>
      </c>
      <c r="AL4242">
        <f t="shared" si="936"/>
        <v>0.5</v>
      </c>
      <c r="AM4242">
        <f t="shared" si="937"/>
        <v>0.5</v>
      </c>
      <c r="AN4242" s="6">
        <f t="shared" si="939"/>
        <v>1</v>
      </c>
      <c r="AO4242" t="str">
        <f>VLOOKUP(BD_PONDERACIONES[[#This Row],[Comuna]],Tabla3[#All],2,0)</f>
        <v>Cordillera</v>
      </c>
    </row>
    <row r="4243" spans="1:41" x14ac:dyDescent="0.35">
      <c r="A4243" t="s">
        <v>20326</v>
      </c>
      <c r="B4243" t="s">
        <v>20327</v>
      </c>
      <c r="C4243" t="s">
        <v>20328</v>
      </c>
      <c r="D4243" s="5">
        <v>44907</v>
      </c>
      <c r="E4243" s="5">
        <v>44840</v>
      </c>
      <c r="F4243" t="s">
        <v>753</v>
      </c>
      <c r="G4243" t="s">
        <v>20329</v>
      </c>
      <c r="H4243" t="s">
        <v>3456</v>
      </c>
      <c r="J4243" t="s">
        <v>756</v>
      </c>
      <c r="K4243" t="s">
        <v>756</v>
      </c>
      <c r="L4243" t="s">
        <v>757</v>
      </c>
      <c r="M4243" t="s">
        <v>757</v>
      </c>
      <c r="N4243" t="s">
        <v>756</v>
      </c>
      <c r="O4243" t="s">
        <v>756</v>
      </c>
      <c r="P4243" t="s">
        <v>765</v>
      </c>
      <c r="Q4243" t="s">
        <v>759</v>
      </c>
      <c r="R4243" t="s">
        <v>759</v>
      </c>
      <c r="S4243" t="s">
        <v>756</v>
      </c>
      <c r="T4243" t="s">
        <v>756</v>
      </c>
      <c r="U4243" t="s">
        <v>756</v>
      </c>
      <c r="V4243" t="s">
        <v>756</v>
      </c>
      <c r="W4243" t="s">
        <v>756</v>
      </c>
      <c r="X4243" t="s">
        <v>16328</v>
      </c>
      <c r="Y4243" t="str">
        <f t="shared" si="938"/>
        <v>octubre</v>
      </c>
      <c r="Z4243">
        <f>YEAR(BD_PONDERACIONES[[#This Row],[Fecha Ejecución del Ticket]])</f>
        <v>2022</v>
      </c>
      <c r="AA4243" t="str">
        <f t="shared" si="926"/>
        <v>diciembre</v>
      </c>
      <c r="AB4243">
        <f>YEAR(BD_PONDERACIONES[[#This Row],[Fecha de Inspección]])</f>
        <v>2022</v>
      </c>
      <c r="AC4243">
        <f t="shared" si="927"/>
        <v>0.5</v>
      </c>
      <c r="AD4243">
        <f t="shared" si="928"/>
        <v>0.5</v>
      </c>
      <c r="AE4243">
        <f t="shared" si="929"/>
        <v>0.5</v>
      </c>
      <c r="AF4243">
        <f t="shared" si="930"/>
        <v>0.5</v>
      </c>
      <c r="AG4243">
        <f t="shared" si="931"/>
        <v>0.5</v>
      </c>
      <c r="AH4243">
        <f t="shared" si="932"/>
        <v>0.5</v>
      </c>
      <c r="AI4243">
        <f t="shared" si="933"/>
        <v>0.25</v>
      </c>
      <c r="AJ4243">
        <f t="shared" si="934"/>
        <v>0.25</v>
      </c>
      <c r="AK4243">
        <f t="shared" si="935"/>
        <v>0.5</v>
      </c>
      <c r="AL4243">
        <f t="shared" si="936"/>
        <v>0.5</v>
      </c>
      <c r="AM4243">
        <f t="shared" si="937"/>
        <v>0.5</v>
      </c>
      <c r="AN4243" s="6">
        <f t="shared" si="939"/>
        <v>1</v>
      </c>
      <c r="AO4243" t="str">
        <f>VLOOKUP(BD_PONDERACIONES[[#This Row],[Comuna]],Tabla3[#All],2,0)</f>
        <v>Cordillera</v>
      </c>
    </row>
    <row r="4244" spans="1:41" x14ac:dyDescent="0.35">
      <c r="A4244" t="s">
        <v>20330</v>
      </c>
      <c r="B4244" t="s">
        <v>20331</v>
      </c>
      <c r="C4244" t="s">
        <v>20332</v>
      </c>
      <c r="D4244" s="5">
        <v>44907</v>
      </c>
      <c r="E4244" s="5">
        <v>44863</v>
      </c>
      <c r="F4244" t="s">
        <v>763</v>
      </c>
      <c r="G4244" t="s">
        <v>20333</v>
      </c>
      <c r="H4244" t="s">
        <v>3800</v>
      </c>
      <c r="J4244" t="s">
        <v>756</v>
      </c>
      <c r="K4244" t="s">
        <v>756</v>
      </c>
      <c r="L4244" t="s">
        <v>757</v>
      </c>
      <c r="M4244" t="s">
        <v>757</v>
      </c>
      <c r="N4244" t="s">
        <v>756</v>
      </c>
      <c r="O4244" t="s">
        <v>756</v>
      </c>
      <c r="P4244" t="s">
        <v>758</v>
      </c>
      <c r="Q4244" t="s">
        <v>759</v>
      </c>
      <c r="R4244" t="s">
        <v>759</v>
      </c>
      <c r="S4244" t="s">
        <v>757</v>
      </c>
      <c r="T4244" t="s">
        <v>757</v>
      </c>
      <c r="U4244" t="s">
        <v>757</v>
      </c>
      <c r="V4244" t="s">
        <v>756</v>
      </c>
      <c r="W4244" t="s">
        <v>756</v>
      </c>
      <c r="X4244" t="s">
        <v>11675</v>
      </c>
      <c r="Y4244" t="str">
        <f t="shared" si="938"/>
        <v>octubre</v>
      </c>
      <c r="Z4244">
        <f>YEAR(BD_PONDERACIONES[[#This Row],[Fecha Ejecución del Ticket]])</f>
        <v>2022</v>
      </c>
      <c r="AA4244" t="str">
        <f t="shared" si="926"/>
        <v>diciembre</v>
      </c>
      <c r="AB4244">
        <f>YEAR(BD_PONDERACIONES[[#This Row],[Fecha de Inspección]])</f>
        <v>2022</v>
      </c>
      <c r="AC4244">
        <f t="shared" si="927"/>
        <v>0.5</v>
      </c>
      <c r="AD4244">
        <f t="shared" si="928"/>
        <v>0.5</v>
      </c>
      <c r="AE4244">
        <f t="shared" si="929"/>
        <v>0.5</v>
      </c>
      <c r="AF4244">
        <f t="shared" si="930"/>
        <v>0.5</v>
      </c>
      <c r="AG4244">
        <f t="shared" si="931"/>
        <v>0.5</v>
      </c>
      <c r="AH4244">
        <f t="shared" si="932"/>
        <v>0.5</v>
      </c>
      <c r="AI4244">
        <f t="shared" si="933"/>
        <v>0.25</v>
      </c>
      <c r="AJ4244">
        <f t="shared" si="934"/>
        <v>0.25</v>
      </c>
      <c r="AK4244">
        <f t="shared" si="935"/>
        <v>0.5</v>
      </c>
      <c r="AL4244">
        <f t="shared" si="936"/>
        <v>0.5</v>
      </c>
      <c r="AM4244">
        <f t="shared" si="937"/>
        <v>0.5</v>
      </c>
      <c r="AN4244" s="6">
        <f t="shared" si="939"/>
        <v>1</v>
      </c>
      <c r="AO4244" t="str">
        <f>VLOOKUP(BD_PONDERACIONES[[#This Row],[Comuna]],Tabla3[#All],2,0)</f>
        <v>Cordillera</v>
      </c>
    </row>
    <row r="4245" spans="1:41" x14ac:dyDescent="0.35">
      <c r="A4245" t="s">
        <v>20334</v>
      </c>
      <c r="B4245" t="s">
        <v>20335</v>
      </c>
      <c r="C4245" t="s">
        <v>20336</v>
      </c>
      <c r="D4245" s="5">
        <v>44907</v>
      </c>
      <c r="E4245" s="5">
        <v>44862</v>
      </c>
      <c r="F4245" t="s">
        <v>763</v>
      </c>
      <c r="G4245" t="s">
        <v>20337</v>
      </c>
      <c r="H4245" t="s">
        <v>3800</v>
      </c>
      <c r="J4245" t="s">
        <v>756</v>
      </c>
      <c r="K4245" t="s">
        <v>756</v>
      </c>
      <c r="L4245" t="s">
        <v>757</v>
      </c>
      <c r="M4245" t="s">
        <v>757</v>
      </c>
      <c r="N4245" t="s">
        <v>756</v>
      </c>
      <c r="O4245" t="s">
        <v>756</v>
      </c>
      <c r="P4245" t="s">
        <v>758</v>
      </c>
      <c r="Q4245" t="s">
        <v>759</v>
      </c>
      <c r="R4245" t="s">
        <v>759</v>
      </c>
      <c r="S4245" t="s">
        <v>757</v>
      </c>
      <c r="T4245" t="s">
        <v>757</v>
      </c>
      <c r="U4245" t="s">
        <v>757</v>
      </c>
      <c r="V4245" t="s">
        <v>756</v>
      </c>
      <c r="W4245" t="s">
        <v>756</v>
      </c>
      <c r="X4245" t="s">
        <v>20338</v>
      </c>
      <c r="Y4245" t="str">
        <f t="shared" si="938"/>
        <v>octubre</v>
      </c>
      <c r="Z4245">
        <f>YEAR(BD_PONDERACIONES[[#This Row],[Fecha Ejecución del Ticket]])</f>
        <v>2022</v>
      </c>
      <c r="AA4245" t="str">
        <f t="shared" si="926"/>
        <v>diciembre</v>
      </c>
      <c r="AB4245">
        <f>YEAR(BD_PONDERACIONES[[#This Row],[Fecha de Inspección]])</f>
        <v>2022</v>
      </c>
      <c r="AC4245">
        <f t="shared" si="927"/>
        <v>0.5</v>
      </c>
      <c r="AD4245">
        <f t="shared" si="928"/>
        <v>0.5</v>
      </c>
      <c r="AE4245">
        <f t="shared" si="929"/>
        <v>0.5</v>
      </c>
      <c r="AF4245">
        <f t="shared" si="930"/>
        <v>0.5</v>
      </c>
      <c r="AG4245">
        <f t="shared" si="931"/>
        <v>0.5</v>
      </c>
      <c r="AH4245">
        <f t="shared" si="932"/>
        <v>0.5</v>
      </c>
      <c r="AI4245">
        <f t="shared" si="933"/>
        <v>0.25</v>
      </c>
      <c r="AJ4245">
        <f t="shared" si="934"/>
        <v>0.25</v>
      </c>
      <c r="AK4245">
        <f t="shared" si="935"/>
        <v>0.5</v>
      </c>
      <c r="AL4245">
        <f t="shared" si="936"/>
        <v>0.5</v>
      </c>
      <c r="AM4245">
        <f t="shared" si="937"/>
        <v>0.5</v>
      </c>
      <c r="AN4245" s="6">
        <f t="shared" si="939"/>
        <v>1</v>
      </c>
      <c r="AO4245" t="str">
        <f>VLOOKUP(BD_PONDERACIONES[[#This Row],[Comuna]],Tabla3[#All],2,0)</f>
        <v>Cordillera</v>
      </c>
    </row>
    <row r="4246" spans="1:41" x14ac:dyDescent="0.35">
      <c r="A4246" t="s">
        <v>20339</v>
      </c>
      <c r="B4246" t="s">
        <v>20340</v>
      </c>
      <c r="C4246" t="s">
        <v>20341</v>
      </c>
      <c r="D4246" s="5">
        <v>44907</v>
      </c>
      <c r="E4246" s="5">
        <v>44861</v>
      </c>
      <c r="F4246" t="s">
        <v>763</v>
      </c>
      <c r="G4246" t="s">
        <v>20342</v>
      </c>
      <c r="H4246" t="s">
        <v>3800</v>
      </c>
      <c r="J4246" t="s">
        <v>756</v>
      </c>
      <c r="K4246" t="s">
        <v>756</v>
      </c>
      <c r="L4246" t="s">
        <v>757</v>
      </c>
      <c r="M4246" t="s">
        <v>757</v>
      </c>
      <c r="N4246" t="s">
        <v>756</v>
      </c>
      <c r="O4246" t="s">
        <v>756</v>
      </c>
      <c r="P4246" t="s">
        <v>758</v>
      </c>
      <c r="Q4246" t="s">
        <v>759</v>
      </c>
      <c r="R4246" t="s">
        <v>759</v>
      </c>
      <c r="S4246" t="s">
        <v>757</v>
      </c>
      <c r="T4246" t="s">
        <v>757</v>
      </c>
      <c r="U4246" t="s">
        <v>757</v>
      </c>
      <c r="V4246" t="s">
        <v>756</v>
      </c>
      <c r="W4246" t="s">
        <v>768</v>
      </c>
      <c r="X4246" t="s">
        <v>18325</v>
      </c>
      <c r="Y4246" t="str">
        <f t="shared" si="938"/>
        <v>octubre</v>
      </c>
      <c r="Z4246">
        <f>YEAR(BD_PONDERACIONES[[#This Row],[Fecha Ejecución del Ticket]])</f>
        <v>2022</v>
      </c>
      <c r="AA4246" t="str">
        <f t="shared" si="926"/>
        <v>diciembre</v>
      </c>
      <c r="AB4246">
        <f>YEAR(BD_PONDERACIONES[[#This Row],[Fecha de Inspección]])</f>
        <v>2022</v>
      </c>
      <c r="AC4246">
        <f t="shared" si="927"/>
        <v>0.5</v>
      </c>
      <c r="AD4246">
        <f t="shared" si="928"/>
        <v>0.5</v>
      </c>
      <c r="AE4246">
        <f t="shared" si="929"/>
        <v>0.5</v>
      </c>
      <c r="AF4246">
        <f t="shared" si="930"/>
        <v>0.5</v>
      </c>
      <c r="AG4246">
        <f t="shared" si="931"/>
        <v>0.5</v>
      </c>
      <c r="AH4246">
        <f t="shared" si="932"/>
        <v>0.5</v>
      </c>
      <c r="AI4246">
        <f t="shared" si="933"/>
        <v>0.25</v>
      </c>
      <c r="AJ4246">
        <f t="shared" si="934"/>
        <v>0.25</v>
      </c>
      <c r="AK4246">
        <f t="shared" si="935"/>
        <v>0.5</v>
      </c>
      <c r="AL4246">
        <f t="shared" si="936"/>
        <v>0.5</v>
      </c>
      <c r="AM4246">
        <f t="shared" si="937"/>
        <v>0.17499999999999999</v>
      </c>
      <c r="AN4246" s="6">
        <f t="shared" si="939"/>
        <v>0.93500000000000005</v>
      </c>
      <c r="AO4246" t="str">
        <f>VLOOKUP(BD_PONDERACIONES[[#This Row],[Comuna]],Tabla3[#All],2,0)</f>
        <v>Cordillera</v>
      </c>
    </row>
    <row r="4247" spans="1:41" x14ac:dyDescent="0.35">
      <c r="A4247" t="s">
        <v>20343</v>
      </c>
      <c r="B4247" t="s">
        <v>20344</v>
      </c>
      <c r="C4247" t="s">
        <v>20345</v>
      </c>
      <c r="D4247" s="5">
        <v>44907</v>
      </c>
      <c r="E4247" s="5">
        <v>44859</v>
      </c>
      <c r="F4247" t="s">
        <v>763</v>
      </c>
      <c r="G4247" t="s">
        <v>20346</v>
      </c>
      <c r="H4247" t="s">
        <v>3800</v>
      </c>
      <c r="J4247" t="s">
        <v>756</v>
      </c>
      <c r="K4247" t="s">
        <v>756</v>
      </c>
      <c r="L4247" t="s">
        <v>757</v>
      </c>
      <c r="M4247" t="s">
        <v>757</v>
      </c>
      <c r="N4247" t="s">
        <v>756</v>
      </c>
      <c r="O4247" t="s">
        <v>756</v>
      </c>
      <c r="P4247" t="s">
        <v>758</v>
      </c>
      <c r="Q4247" t="s">
        <v>759</v>
      </c>
      <c r="R4247" t="s">
        <v>759</v>
      </c>
      <c r="S4247" t="s">
        <v>757</v>
      </c>
      <c r="T4247" t="s">
        <v>757</v>
      </c>
      <c r="U4247" t="s">
        <v>757</v>
      </c>
      <c r="V4247" t="s">
        <v>756</v>
      </c>
      <c r="W4247" t="s">
        <v>768</v>
      </c>
      <c r="X4247" t="s">
        <v>20347</v>
      </c>
      <c r="Y4247" t="str">
        <f t="shared" si="938"/>
        <v>octubre</v>
      </c>
      <c r="Z4247">
        <f>YEAR(BD_PONDERACIONES[[#This Row],[Fecha Ejecución del Ticket]])</f>
        <v>2022</v>
      </c>
      <c r="AA4247" t="str">
        <f t="shared" si="926"/>
        <v>diciembre</v>
      </c>
      <c r="AB4247">
        <f>YEAR(BD_PONDERACIONES[[#This Row],[Fecha de Inspección]])</f>
        <v>2022</v>
      </c>
      <c r="AC4247">
        <f t="shared" si="927"/>
        <v>0.5</v>
      </c>
      <c r="AD4247">
        <f t="shared" si="928"/>
        <v>0.5</v>
      </c>
      <c r="AE4247">
        <f t="shared" si="929"/>
        <v>0.5</v>
      </c>
      <c r="AF4247">
        <f t="shared" si="930"/>
        <v>0.5</v>
      </c>
      <c r="AG4247">
        <f t="shared" si="931"/>
        <v>0.5</v>
      </c>
      <c r="AH4247">
        <f t="shared" si="932"/>
        <v>0.5</v>
      </c>
      <c r="AI4247">
        <f t="shared" si="933"/>
        <v>0.25</v>
      </c>
      <c r="AJ4247">
        <f t="shared" si="934"/>
        <v>0.25</v>
      </c>
      <c r="AK4247">
        <f t="shared" si="935"/>
        <v>0.5</v>
      </c>
      <c r="AL4247">
        <f t="shared" si="936"/>
        <v>0.5</v>
      </c>
      <c r="AM4247">
        <f t="shared" si="937"/>
        <v>0.17499999999999999</v>
      </c>
      <c r="AN4247" s="6">
        <f t="shared" si="939"/>
        <v>0.93500000000000005</v>
      </c>
      <c r="AO4247" t="str">
        <f>VLOOKUP(BD_PONDERACIONES[[#This Row],[Comuna]],Tabla3[#All],2,0)</f>
        <v>Cordillera</v>
      </c>
    </row>
    <row r="4248" spans="1:41" x14ac:dyDescent="0.35">
      <c r="A4248" t="s">
        <v>20348</v>
      </c>
      <c r="B4248" t="s">
        <v>20349</v>
      </c>
      <c r="C4248" t="s">
        <v>20350</v>
      </c>
      <c r="D4248" s="5">
        <v>44907</v>
      </c>
      <c r="E4248" s="5">
        <v>44857</v>
      </c>
      <c r="F4248" t="s">
        <v>763</v>
      </c>
      <c r="G4248" t="s">
        <v>20351</v>
      </c>
      <c r="H4248" t="s">
        <v>3800</v>
      </c>
      <c r="J4248" t="s">
        <v>756</v>
      </c>
      <c r="K4248" t="s">
        <v>756</v>
      </c>
      <c r="L4248" t="s">
        <v>757</v>
      </c>
      <c r="M4248" t="s">
        <v>757</v>
      </c>
      <c r="N4248" t="s">
        <v>756</v>
      </c>
      <c r="O4248" t="s">
        <v>756</v>
      </c>
      <c r="P4248" t="s">
        <v>765</v>
      </c>
      <c r="Q4248" t="s">
        <v>20352</v>
      </c>
      <c r="R4248" t="s">
        <v>20353</v>
      </c>
      <c r="S4248" t="s">
        <v>756</v>
      </c>
      <c r="T4248" t="s">
        <v>756</v>
      </c>
      <c r="U4248" t="s">
        <v>756</v>
      </c>
      <c r="V4248" t="s">
        <v>756</v>
      </c>
      <c r="W4248" t="s">
        <v>756</v>
      </c>
      <c r="X4248" t="s">
        <v>769</v>
      </c>
      <c r="Y4248" t="str">
        <f t="shared" si="938"/>
        <v>octubre</v>
      </c>
      <c r="Z4248">
        <f>YEAR(BD_PONDERACIONES[[#This Row],[Fecha Ejecución del Ticket]])</f>
        <v>2022</v>
      </c>
      <c r="AA4248" t="str">
        <f t="shared" si="926"/>
        <v>diciembre</v>
      </c>
      <c r="AB4248">
        <f>YEAR(BD_PONDERACIONES[[#This Row],[Fecha de Inspección]])</f>
        <v>2022</v>
      </c>
      <c r="AC4248">
        <f t="shared" si="927"/>
        <v>0.5</v>
      </c>
      <c r="AD4248">
        <f t="shared" si="928"/>
        <v>0.5</v>
      </c>
      <c r="AE4248">
        <f t="shared" si="929"/>
        <v>0.5</v>
      </c>
      <c r="AF4248">
        <f t="shared" si="930"/>
        <v>0.5</v>
      </c>
      <c r="AG4248">
        <f t="shared" si="931"/>
        <v>0.5</v>
      </c>
      <c r="AH4248">
        <f t="shared" si="932"/>
        <v>0.5</v>
      </c>
      <c r="AI4248">
        <f t="shared" si="933"/>
        <v>0.25</v>
      </c>
      <c r="AJ4248">
        <f t="shared" si="934"/>
        <v>0.25</v>
      </c>
      <c r="AK4248">
        <f t="shared" si="935"/>
        <v>0.5</v>
      </c>
      <c r="AL4248">
        <f t="shared" si="936"/>
        <v>0.5</v>
      </c>
      <c r="AM4248">
        <f t="shared" si="937"/>
        <v>0.5</v>
      </c>
      <c r="AN4248" s="6">
        <f t="shared" si="939"/>
        <v>1</v>
      </c>
      <c r="AO4248" t="str">
        <f>VLOOKUP(BD_PONDERACIONES[[#This Row],[Comuna]],Tabla3[#All],2,0)</f>
        <v>Cordillera</v>
      </c>
    </row>
    <row r="4249" spans="1:41" x14ac:dyDescent="0.35">
      <c r="A4249" t="s">
        <v>20354</v>
      </c>
      <c r="B4249" t="s">
        <v>20355</v>
      </c>
      <c r="C4249" t="s">
        <v>20356</v>
      </c>
      <c r="D4249" s="5">
        <v>44907</v>
      </c>
      <c r="E4249" s="5">
        <v>44856</v>
      </c>
      <c r="F4249" t="s">
        <v>763</v>
      </c>
      <c r="G4249" t="s">
        <v>20357</v>
      </c>
      <c r="H4249" t="s">
        <v>3800</v>
      </c>
      <c r="J4249" t="s">
        <v>756</v>
      </c>
      <c r="K4249" t="s">
        <v>756</v>
      </c>
      <c r="L4249" t="s">
        <v>757</v>
      </c>
      <c r="M4249" t="s">
        <v>757</v>
      </c>
      <c r="N4249" t="s">
        <v>756</v>
      </c>
      <c r="O4249" t="s">
        <v>756</v>
      </c>
      <c r="P4249" t="s">
        <v>758</v>
      </c>
      <c r="Q4249" t="s">
        <v>759</v>
      </c>
      <c r="R4249" t="s">
        <v>759</v>
      </c>
      <c r="S4249" t="s">
        <v>757</v>
      </c>
      <c r="T4249" t="s">
        <v>757</v>
      </c>
      <c r="U4249" t="s">
        <v>757</v>
      </c>
      <c r="V4249" t="s">
        <v>756</v>
      </c>
      <c r="W4249" t="s">
        <v>756</v>
      </c>
      <c r="X4249" t="s">
        <v>20358</v>
      </c>
      <c r="Y4249" t="str">
        <f t="shared" si="938"/>
        <v>octubre</v>
      </c>
      <c r="Z4249">
        <f>YEAR(BD_PONDERACIONES[[#This Row],[Fecha Ejecución del Ticket]])</f>
        <v>2022</v>
      </c>
      <c r="AA4249" t="str">
        <f t="shared" si="926"/>
        <v>diciembre</v>
      </c>
      <c r="AB4249">
        <f>YEAR(BD_PONDERACIONES[[#This Row],[Fecha de Inspección]])</f>
        <v>2022</v>
      </c>
      <c r="AC4249">
        <f t="shared" si="927"/>
        <v>0.5</v>
      </c>
      <c r="AD4249">
        <f t="shared" si="928"/>
        <v>0.5</v>
      </c>
      <c r="AE4249">
        <f t="shared" si="929"/>
        <v>0.5</v>
      </c>
      <c r="AF4249">
        <f t="shared" si="930"/>
        <v>0.5</v>
      </c>
      <c r="AG4249">
        <f t="shared" si="931"/>
        <v>0.5</v>
      </c>
      <c r="AH4249">
        <f t="shared" si="932"/>
        <v>0.5</v>
      </c>
      <c r="AI4249">
        <f t="shared" si="933"/>
        <v>0.25</v>
      </c>
      <c r="AJ4249">
        <f t="shared" si="934"/>
        <v>0.25</v>
      </c>
      <c r="AK4249">
        <f t="shared" si="935"/>
        <v>0.5</v>
      </c>
      <c r="AL4249">
        <f t="shared" si="936"/>
        <v>0.5</v>
      </c>
      <c r="AM4249">
        <f t="shared" si="937"/>
        <v>0.5</v>
      </c>
      <c r="AN4249" s="6">
        <f t="shared" si="939"/>
        <v>1</v>
      </c>
      <c r="AO4249" t="str">
        <f>VLOOKUP(BD_PONDERACIONES[[#This Row],[Comuna]],Tabla3[#All],2,0)</f>
        <v>Cordillera</v>
      </c>
    </row>
    <row r="4250" spans="1:41" x14ac:dyDescent="0.35">
      <c r="A4250" t="s">
        <v>20359</v>
      </c>
      <c r="B4250" t="s">
        <v>20360</v>
      </c>
      <c r="C4250" t="s">
        <v>20361</v>
      </c>
      <c r="D4250" s="5">
        <v>44907</v>
      </c>
      <c r="E4250" s="5">
        <v>44854</v>
      </c>
      <c r="F4250" t="s">
        <v>763</v>
      </c>
      <c r="G4250" t="s">
        <v>20362</v>
      </c>
      <c r="H4250" t="s">
        <v>3800</v>
      </c>
      <c r="J4250" t="s">
        <v>756</v>
      </c>
      <c r="K4250" t="s">
        <v>756</v>
      </c>
      <c r="L4250" t="s">
        <v>757</v>
      </c>
      <c r="M4250" t="s">
        <v>757</v>
      </c>
      <c r="N4250" t="s">
        <v>756</v>
      </c>
      <c r="O4250" t="s">
        <v>756</v>
      </c>
      <c r="P4250" t="s">
        <v>758</v>
      </c>
      <c r="Q4250" t="s">
        <v>759</v>
      </c>
      <c r="R4250" t="s">
        <v>759</v>
      </c>
      <c r="S4250" t="s">
        <v>757</v>
      </c>
      <c r="T4250" t="s">
        <v>757</v>
      </c>
      <c r="U4250" t="s">
        <v>757</v>
      </c>
      <c r="V4250" t="s">
        <v>756</v>
      </c>
      <c r="W4250" t="s">
        <v>756</v>
      </c>
      <c r="X4250" t="s">
        <v>20363</v>
      </c>
      <c r="Y4250" t="str">
        <f t="shared" si="938"/>
        <v>octubre</v>
      </c>
      <c r="Z4250">
        <f>YEAR(BD_PONDERACIONES[[#This Row],[Fecha Ejecución del Ticket]])</f>
        <v>2022</v>
      </c>
      <c r="AA4250" t="str">
        <f t="shared" si="926"/>
        <v>diciembre</v>
      </c>
      <c r="AB4250">
        <f>YEAR(BD_PONDERACIONES[[#This Row],[Fecha de Inspección]])</f>
        <v>2022</v>
      </c>
      <c r="AC4250">
        <f t="shared" si="927"/>
        <v>0.5</v>
      </c>
      <c r="AD4250">
        <f t="shared" si="928"/>
        <v>0.5</v>
      </c>
      <c r="AE4250">
        <f t="shared" si="929"/>
        <v>0.5</v>
      </c>
      <c r="AF4250">
        <f t="shared" si="930"/>
        <v>0.5</v>
      </c>
      <c r="AG4250">
        <f t="shared" si="931"/>
        <v>0.5</v>
      </c>
      <c r="AH4250">
        <f t="shared" si="932"/>
        <v>0.5</v>
      </c>
      <c r="AI4250">
        <f t="shared" si="933"/>
        <v>0.25</v>
      </c>
      <c r="AJ4250">
        <f t="shared" si="934"/>
        <v>0.25</v>
      </c>
      <c r="AK4250">
        <f t="shared" si="935"/>
        <v>0.5</v>
      </c>
      <c r="AL4250">
        <f t="shared" si="936"/>
        <v>0.5</v>
      </c>
      <c r="AM4250">
        <f t="shared" si="937"/>
        <v>0.5</v>
      </c>
      <c r="AN4250" s="6">
        <f t="shared" si="939"/>
        <v>1</v>
      </c>
      <c r="AO4250" t="str">
        <f>VLOOKUP(BD_PONDERACIONES[[#This Row],[Comuna]],Tabla3[#All],2,0)</f>
        <v>Cordillera</v>
      </c>
    </row>
    <row r="4251" spans="1:41" x14ac:dyDescent="0.35">
      <c r="A4251" t="s">
        <v>20364</v>
      </c>
      <c r="B4251" t="s">
        <v>20365</v>
      </c>
      <c r="C4251" t="s">
        <v>20366</v>
      </c>
      <c r="D4251" s="5">
        <v>44907</v>
      </c>
      <c r="E4251" s="5">
        <v>44861</v>
      </c>
      <c r="F4251" t="s">
        <v>763</v>
      </c>
      <c r="G4251" t="s">
        <v>20367</v>
      </c>
      <c r="H4251" t="s">
        <v>3800</v>
      </c>
      <c r="J4251" t="s">
        <v>756</v>
      </c>
      <c r="K4251" t="s">
        <v>756</v>
      </c>
      <c r="L4251" t="s">
        <v>757</v>
      </c>
      <c r="M4251" t="s">
        <v>757</v>
      </c>
      <c r="N4251" t="s">
        <v>756</v>
      </c>
      <c r="O4251" t="s">
        <v>756</v>
      </c>
      <c r="P4251" t="s">
        <v>758</v>
      </c>
      <c r="Q4251" t="s">
        <v>759</v>
      </c>
      <c r="R4251" t="s">
        <v>759</v>
      </c>
      <c r="S4251" t="s">
        <v>757</v>
      </c>
      <c r="T4251" t="s">
        <v>757</v>
      </c>
      <c r="U4251" t="s">
        <v>757</v>
      </c>
      <c r="V4251" t="s">
        <v>756</v>
      </c>
      <c r="W4251" t="s">
        <v>756</v>
      </c>
      <c r="X4251" t="s">
        <v>11675</v>
      </c>
      <c r="Y4251" t="str">
        <f t="shared" si="938"/>
        <v>octubre</v>
      </c>
      <c r="Z4251">
        <f>YEAR(BD_PONDERACIONES[[#This Row],[Fecha Ejecución del Ticket]])</f>
        <v>2022</v>
      </c>
      <c r="AA4251" t="str">
        <f t="shared" si="926"/>
        <v>diciembre</v>
      </c>
      <c r="AB4251">
        <f>YEAR(BD_PONDERACIONES[[#This Row],[Fecha de Inspección]])</f>
        <v>2022</v>
      </c>
      <c r="AC4251">
        <f t="shared" si="927"/>
        <v>0.5</v>
      </c>
      <c r="AD4251">
        <f t="shared" si="928"/>
        <v>0.5</v>
      </c>
      <c r="AE4251">
        <f t="shared" si="929"/>
        <v>0.5</v>
      </c>
      <c r="AF4251">
        <f t="shared" si="930"/>
        <v>0.5</v>
      </c>
      <c r="AG4251">
        <f t="shared" si="931"/>
        <v>0.5</v>
      </c>
      <c r="AH4251">
        <f t="shared" si="932"/>
        <v>0.5</v>
      </c>
      <c r="AI4251">
        <f t="shared" si="933"/>
        <v>0.25</v>
      </c>
      <c r="AJ4251">
        <f t="shared" si="934"/>
        <v>0.25</v>
      </c>
      <c r="AK4251">
        <f t="shared" si="935"/>
        <v>0.5</v>
      </c>
      <c r="AL4251">
        <f t="shared" si="936"/>
        <v>0.5</v>
      </c>
      <c r="AM4251">
        <f t="shared" si="937"/>
        <v>0.5</v>
      </c>
      <c r="AN4251" s="6">
        <f t="shared" si="939"/>
        <v>1</v>
      </c>
      <c r="AO4251" t="str">
        <f>VLOOKUP(BD_PONDERACIONES[[#This Row],[Comuna]],Tabla3[#All],2,0)</f>
        <v>Cordillera</v>
      </c>
    </row>
    <row r="4252" spans="1:41" x14ac:dyDescent="0.35">
      <c r="A4252" t="s">
        <v>20368</v>
      </c>
      <c r="B4252" t="s">
        <v>20369</v>
      </c>
      <c r="C4252" t="s">
        <v>20370</v>
      </c>
      <c r="D4252" s="5">
        <v>44907</v>
      </c>
      <c r="E4252" s="5">
        <v>44865</v>
      </c>
      <c r="F4252" t="s">
        <v>763</v>
      </c>
      <c r="G4252" t="s">
        <v>20371</v>
      </c>
      <c r="H4252" t="s">
        <v>3800</v>
      </c>
      <c r="J4252" t="s">
        <v>756</v>
      </c>
      <c r="K4252" t="s">
        <v>756</v>
      </c>
      <c r="L4252" t="s">
        <v>757</v>
      </c>
      <c r="M4252" t="s">
        <v>757</v>
      </c>
      <c r="N4252" t="s">
        <v>756</v>
      </c>
      <c r="O4252" t="s">
        <v>756</v>
      </c>
      <c r="P4252" t="s">
        <v>758</v>
      </c>
      <c r="Q4252" t="s">
        <v>759</v>
      </c>
      <c r="R4252" t="s">
        <v>759</v>
      </c>
      <c r="S4252" t="s">
        <v>757</v>
      </c>
      <c r="T4252" t="s">
        <v>757</v>
      </c>
      <c r="U4252" t="s">
        <v>757</v>
      </c>
      <c r="V4252" t="s">
        <v>756</v>
      </c>
      <c r="W4252" t="s">
        <v>756</v>
      </c>
      <c r="X4252" t="s">
        <v>13467</v>
      </c>
      <c r="Y4252" t="str">
        <f t="shared" si="938"/>
        <v>octubre</v>
      </c>
      <c r="Z4252">
        <f>YEAR(BD_PONDERACIONES[[#This Row],[Fecha Ejecución del Ticket]])</f>
        <v>2022</v>
      </c>
      <c r="AA4252" t="str">
        <f t="shared" si="926"/>
        <v>diciembre</v>
      </c>
      <c r="AB4252">
        <f>YEAR(BD_PONDERACIONES[[#This Row],[Fecha de Inspección]])</f>
        <v>2022</v>
      </c>
      <c r="AC4252">
        <f t="shared" si="927"/>
        <v>0.5</v>
      </c>
      <c r="AD4252">
        <f t="shared" si="928"/>
        <v>0.5</v>
      </c>
      <c r="AE4252">
        <f t="shared" si="929"/>
        <v>0.5</v>
      </c>
      <c r="AF4252">
        <f t="shared" si="930"/>
        <v>0.5</v>
      </c>
      <c r="AG4252">
        <f t="shared" si="931"/>
        <v>0.5</v>
      </c>
      <c r="AH4252">
        <f t="shared" si="932"/>
        <v>0.5</v>
      </c>
      <c r="AI4252">
        <f t="shared" si="933"/>
        <v>0.25</v>
      </c>
      <c r="AJ4252">
        <f t="shared" si="934"/>
        <v>0.25</v>
      </c>
      <c r="AK4252">
        <f t="shared" si="935"/>
        <v>0.5</v>
      </c>
      <c r="AL4252">
        <f t="shared" si="936"/>
        <v>0.5</v>
      </c>
      <c r="AM4252">
        <f t="shared" si="937"/>
        <v>0.5</v>
      </c>
      <c r="AN4252" s="6">
        <f t="shared" si="939"/>
        <v>1</v>
      </c>
      <c r="AO4252" t="str">
        <f>VLOOKUP(BD_PONDERACIONES[[#This Row],[Comuna]],Tabla3[#All],2,0)</f>
        <v>Cordillera</v>
      </c>
    </row>
    <row r="4253" spans="1:41" x14ac:dyDescent="0.35">
      <c r="A4253" t="s">
        <v>20372</v>
      </c>
      <c r="B4253" t="s">
        <v>20373</v>
      </c>
      <c r="C4253" t="s">
        <v>20374</v>
      </c>
      <c r="D4253" s="5">
        <v>44907</v>
      </c>
      <c r="E4253" s="5">
        <v>44848</v>
      </c>
      <c r="F4253" t="s">
        <v>763</v>
      </c>
      <c r="G4253" t="s">
        <v>20375</v>
      </c>
      <c r="H4253" t="s">
        <v>3800</v>
      </c>
      <c r="J4253" t="s">
        <v>756</v>
      </c>
      <c r="K4253" t="s">
        <v>756</v>
      </c>
      <c r="L4253" t="s">
        <v>757</v>
      </c>
      <c r="M4253" t="s">
        <v>757</v>
      </c>
      <c r="N4253" t="s">
        <v>756</v>
      </c>
      <c r="O4253" t="s">
        <v>756</v>
      </c>
      <c r="P4253" t="s">
        <v>758</v>
      </c>
      <c r="Q4253" t="s">
        <v>759</v>
      </c>
      <c r="R4253" t="s">
        <v>759</v>
      </c>
      <c r="S4253" t="s">
        <v>757</v>
      </c>
      <c r="T4253" t="s">
        <v>757</v>
      </c>
      <c r="U4253" t="s">
        <v>757</v>
      </c>
      <c r="V4253" t="s">
        <v>756</v>
      </c>
      <c r="W4253" t="s">
        <v>756</v>
      </c>
      <c r="X4253" t="s">
        <v>20376</v>
      </c>
      <c r="Y4253" t="str">
        <f t="shared" si="938"/>
        <v>octubre</v>
      </c>
      <c r="Z4253">
        <f>YEAR(BD_PONDERACIONES[[#This Row],[Fecha Ejecución del Ticket]])</f>
        <v>2022</v>
      </c>
      <c r="AA4253" t="str">
        <f t="shared" si="926"/>
        <v>diciembre</v>
      </c>
      <c r="AB4253">
        <f>YEAR(BD_PONDERACIONES[[#This Row],[Fecha de Inspección]])</f>
        <v>2022</v>
      </c>
      <c r="AC4253">
        <f t="shared" si="927"/>
        <v>0.5</v>
      </c>
      <c r="AD4253">
        <f t="shared" si="928"/>
        <v>0.5</v>
      </c>
      <c r="AE4253">
        <f t="shared" si="929"/>
        <v>0.5</v>
      </c>
      <c r="AF4253">
        <f t="shared" si="930"/>
        <v>0.5</v>
      </c>
      <c r="AG4253">
        <f t="shared" si="931"/>
        <v>0.5</v>
      </c>
      <c r="AH4253">
        <f t="shared" si="932"/>
        <v>0.5</v>
      </c>
      <c r="AI4253">
        <f t="shared" si="933"/>
        <v>0.25</v>
      </c>
      <c r="AJ4253">
        <f t="shared" si="934"/>
        <v>0.25</v>
      </c>
      <c r="AK4253">
        <f t="shared" si="935"/>
        <v>0.5</v>
      </c>
      <c r="AL4253">
        <f t="shared" si="936"/>
        <v>0.5</v>
      </c>
      <c r="AM4253">
        <f t="shared" si="937"/>
        <v>0.5</v>
      </c>
      <c r="AN4253" s="6">
        <f t="shared" si="939"/>
        <v>1</v>
      </c>
      <c r="AO4253" t="str">
        <f>VLOOKUP(BD_PONDERACIONES[[#This Row],[Comuna]],Tabla3[#All],2,0)</f>
        <v>Cordillera</v>
      </c>
    </row>
    <row r="4254" spans="1:41" x14ac:dyDescent="0.35">
      <c r="A4254" t="s">
        <v>20377</v>
      </c>
      <c r="B4254" t="s">
        <v>20378</v>
      </c>
      <c r="C4254" t="s">
        <v>20379</v>
      </c>
      <c r="D4254" s="5">
        <v>44908</v>
      </c>
      <c r="E4254" s="5">
        <v>44838</v>
      </c>
      <c r="F4254" t="s">
        <v>753</v>
      </c>
      <c r="G4254" t="s">
        <v>20380</v>
      </c>
      <c r="H4254" t="s">
        <v>3456</v>
      </c>
      <c r="J4254" t="s">
        <v>756</v>
      </c>
      <c r="K4254" t="s">
        <v>756</v>
      </c>
      <c r="L4254" t="s">
        <v>773</v>
      </c>
      <c r="M4254" t="s">
        <v>773</v>
      </c>
      <c r="N4254" t="s">
        <v>756</v>
      </c>
      <c r="O4254" t="s">
        <v>756</v>
      </c>
      <c r="P4254" t="s">
        <v>758</v>
      </c>
      <c r="Q4254" t="s">
        <v>759</v>
      </c>
      <c r="R4254" t="s">
        <v>759</v>
      </c>
      <c r="S4254" t="s">
        <v>757</v>
      </c>
      <c r="T4254" t="s">
        <v>757</v>
      </c>
      <c r="U4254" t="s">
        <v>757</v>
      </c>
      <c r="V4254" t="s">
        <v>756</v>
      </c>
      <c r="W4254" t="s">
        <v>756</v>
      </c>
      <c r="X4254" t="s">
        <v>20381</v>
      </c>
      <c r="Y4254" t="str">
        <f t="shared" si="938"/>
        <v>octubre</v>
      </c>
      <c r="Z4254">
        <f>YEAR(BD_PONDERACIONES[[#This Row],[Fecha Ejecución del Ticket]])</f>
        <v>2022</v>
      </c>
      <c r="AA4254" t="str">
        <f t="shared" si="926"/>
        <v>diciembre</v>
      </c>
      <c r="AB4254">
        <f>YEAR(BD_PONDERACIONES[[#This Row],[Fecha de Inspección]])</f>
        <v>2022</v>
      </c>
      <c r="AC4254">
        <f t="shared" si="927"/>
        <v>0.5</v>
      </c>
      <c r="AD4254">
        <f t="shared" si="928"/>
        <v>0.5</v>
      </c>
      <c r="AE4254">
        <f t="shared" si="929"/>
        <v>0</v>
      </c>
      <c r="AF4254">
        <f t="shared" si="930"/>
        <v>0</v>
      </c>
      <c r="AG4254">
        <f t="shared" si="931"/>
        <v>0.5</v>
      </c>
      <c r="AH4254">
        <f t="shared" si="932"/>
        <v>0.5</v>
      </c>
      <c r="AI4254">
        <f t="shared" si="933"/>
        <v>0.25</v>
      </c>
      <c r="AJ4254">
        <f t="shared" si="934"/>
        <v>0.25</v>
      </c>
      <c r="AK4254">
        <f t="shared" si="935"/>
        <v>0.5</v>
      </c>
      <c r="AL4254">
        <f t="shared" si="936"/>
        <v>0.5</v>
      </c>
      <c r="AM4254">
        <f t="shared" si="937"/>
        <v>0.5</v>
      </c>
      <c r="AN4254" s="6">
        <f t="shared" si="939"/>
        <v>0.7</v>
      </c>
      <c r="AO4254" t="str">
        <f>VLOOKUP(BD_PONDERACIONES[[#This Row],[Comuna]],Tabla3[#All],2,0)</f>
        <v>Cordillera</v>
      </c>
    </row>
    <row r="4255" spans="1:41" x14ac:dyDescent="0.35">
      <c r="A4255" t="s">
        <v>20382</v>
      </c>
      <c r="B4255" t="s">
        <v>20383</v>
      </c>
      <c r="C4255" t="s">
        <v>20384</v>
      </c>
      <c r="D4255" s="5">
        <v>44908</v>
      </c>
      <c r="E4255" s="5">
        <v>44839</v>
      </c>
      <c r="F4255" t="s">
        <v>753</v>
      </c>
      <c r="G4255" t="s">
        <v>20385</v>
      </c>
      <c r="H4255" t="s">
        <v>3456</v>
      </c>
      <c r="J4255" t="s">
        <v>756</v>
      </c>
      <c r="K4255" t="s">
        <v>756</v>
      </c>
      <c r="L4255" t="s">
        <v>757</v>
      </c>
      <c r="M4255" t="s">
        <v>757</v>
      </c>
      <c r="N4255" t="s">
        <v>756</v>
      </c>
      <c r="O4255" t="s">
        <v>756</v>
      </c>
      <c r="P4255" t="s">
        <v>758</v>
      </c>
      <c r="Q4255" t="s">
        <v>759</v>
      </c>
      <c r="R4255" t="s">
        <v>759</v>
      </c>
      <c r="S4255" t="s">
        <v>757</v>
      </c>
      <c r="T4255" t="s">
        <v>757</v>
      </c>
      <c r="U4255" t="s">
        <v>757</v>
      </c>
      <c r="V4255" t="s">
        <v>756</v>
      </c>
      <c r="W4255" t="s">
        <v>756</v>
      </c>
      <c r="X4255" t="s">
        <v>7623</v>
      </c>
      <c r="Y4255" t="str">
        <f t="shared" si="938"/>
        <v>octubre</v>
      </c>
      <c r="Z4255">
        <f>YEAR(BD_PONDERACIONES[[#This Row],[Fecha Ejecución del Ticket]])</f>
        <v>2022</v>
      </c>
      <c r="AA4255" t="str">
        <f t="shared" si="926"/>
        <v>diciembre</v>
      </c>
      <c r="AB4255">
        <f>YEAR(BD_PONDERACIONES[[#This Row],[Fecha de Inspección]])</f>
        <v>2022</v>
      </c>
      <c r="AC4255">
        <f t="shared" si="927"/>
        <v>0.5</v>
      </c>
      <c r="AD4255">
        <f t="shared" si="928"/>
        <v>0.5</v>
      </c>
      <c r="AE4255">
        <f t="shared" si="929"/>
        <v>0.5</v>
      </c>
      <c r="AF4255">
        <f t="shared" si="930"/>
        <v>0.5</v>
      </c>
      <c r="AG4255">
        <f t="shared" si="931"/>
        <v>0.5</v>
      </c>
      <c r="AH4255">
        <f t="shared" si="932"/>
        <v>0.5</v>
      </c>
      <c r="AI4255">
        <f t="shared" si="933"/>
        <v>0.25</v>
      </c>
      <c r="AJ4255">
        <f t="shared" si="934"/>
        <v>0.25</v>
      </c>
      <c r="AK4255">
        <f t="shared" si="935"/>
        <v>0.5</v>
      </c>
      <c r="AL4255">
        <f t="shared" si="936"/>
        <v>0.5</v>
      </c>
      <c r="AM4255">
        <f t="shared" si="937"/>
        <v>0.5</v>
      </c>
      <c r="AN4255" s="6">
        <f t="shared" si="939"/>
        <v>1</v>
      </c>
      <c r="AO4255" t="str">
        <f>VLOOKUP(BD_PONDERACIONES[[#This Row],[Comuna]],Tabla3[#All],2,0)</f>
        <v>Cordillera</v>
      </c>
    </row>
    <row r="4256" spans="1:41" x14ac:dyDescent="0.35">
      <c r="A4256" t="s">
        <v>20386</v>
      </c>
      <c r="B4256" t="s">
        <v>20387</v>
      </c>
      <c r="C4256" t="s">
        <v>20388</v>
      </c>
      <c r="D4256" s="5">
        <v>44908</v>
      </c>
      <c r="E4256" s="5">
        <v>44862</v>
      </c>
      <c r="F4256" t="s">
        <v>763</v>
      </c>
      <c r="G4256" t="s">
        <v>20389</v>
      </c>
      <c r="H4256" t="s">
        <v>3800</v>
      </c>
      <c r="J4256" t="s">
        <v>756</v>
      </c>
      <c r="K4256" t="s">
        <v>756</v>
      </c>
      <c r="L4256" t="s">
        <v>757</v>
      </c>
      <c r="M4256" t="s">
        <v>757</v>
      </c>
      <c r="N4256" t="s">
        <v>756</v>
      </c>
      <c r="O4256" t="s">
        <v>756</v>
      </c>
      <c r="P4256" t="s">
        <v>758</v>
      </c>
      <c r="Q4256" t="s">
        <v>759</v>
      </c>
      <c r="R4256" t="s">
        <v>759</v>
      </c>
      <c r="S4256" t="s">
        <v>757</v>
      </c>
      <c r="T4256" t="s">
        <v>757</v>
      </c>
      <c r="U4256" t="s">
        <v>757</v>
      </c>
      <c r="V4256" t="s">
        <v>756</v>
      </c>
      <c r="W4256" t="s">
        <v>756</v>
      </c>
      <c r="X4256" t="s">
        <v>20390</v>
      </c>
      <c r="Y4256" t="str">
        <f t="shared" si="938"/>
        <v>octubre</v>
      </c>
      <c r="Z4256">
        <f>YEAR(BD_PONDERACIONES[[#This Row],[Fecha Ejecución del Ticket]])</f>
        <v>2022</v>
      </c>
      <c r="AA4256" t="str">
        <f t="shared" si="926"/>
        <v>diciembre</v>
      </c>
      <c r="AB4256">
        <f>YEAR(BD_PONDERACIONES[[#This Row],[Fecha de Inspección]])</f>
        <v>2022</v>
      </c>
      <c r="AC4256">
        <f t="shared" si="927"/>
        <v>0.5</v>
      </c>
      <c r="AD4256">
        <f t="shared" si="928"/>
        <v>0.5</v>
      </c>
      <c r="AE4256">
        <f t="shared" si="929"/>
        <v>0.5</v>
      </c>
      <c r="AF4256">
        <f t="shared" si="930"/>
        <v>0.5</v>
      </c>
      <c r="AG4256">
        <f t="shared" si="931"/>
        <v>0.5</v>
      </c>
      <c r="AH4256">
        <f t="shared" si="932"/>
        <v>0.5</v>
      </c>
      <c r="AI4256">
        <f t="shared" si="933"/>
        <v>0.25</v>
      </c>
      <c r="AJ4256">
        <f t="shared" si="934"/>
        <v>0.25</v>
      </c>
      <c r="AK4256">
        <f t="shared" si="935"/>
        <v>0.5</v>
      </c>
      <c r="AL4256">
        <f t="shared" si="936"/>
        <v>0.5</v>
      </c>
      <c r="AM4256">
        <f t="shared" si="937"/>
        <v>0.5</v>
      </c>
      <c r="AN4256" s="6">
        <f t="shared" si="939"/>
        <v>1</v>
      </c>
      <c r="AO4256" t="str">
        <f>VLOOKUP(BD_PONDERACIONES[[#This Row],[Comuna]],Tabla3[#All],2,0)</f>
        <v>Cordillera</v>
      </c>
    </row>
    <row r="4257" spans="1:41" x14ac:dyDescent="0.35">
      <c r="A4257" t="s">
        <v>20391</v>
      </c>
      <c r="B4257" t="s">
        <v>20392</v>
      </c>
      <c r="C4257" t="s">
        <v>20393</v>
      </c>
      <c r="D4257" s="5">
        <v>44908</v>
      </c>
      <c r="E4257" s="5">
        <v>44839</v>
      </c>
      <c r="F4257" t="s">
        <v>753</v>
      </c>
      <c r="G4257" t="s">
        <v>20394</v>
      </c>
      <c r="H4257" t="s">
        <v>3456</v>
      </c>
      <c r="J4257" t="s">
        <v>756</v>
      </c>
      <c r="K4257" t="s">
        <v>756</v>
      </c>
      <c r="L4257" t="s">
        <v>757</v>
      </c>
      <c r="M4257" t="s">
        <v>757</v>
      </c>
      <c r="N4257" t="s">
        <v>757</v>
      </c>
      <c r="O4257" t="s">
        <v>757</v>
      </c>
      <c r="P4257" t="s">
        <v>758</v>
      </c>
      <c r="Q4257" t="s">
        <v>759</v>
      </c>
      <c r="R4257" t="s">
        <v>759</v>
      </c>
      <c r="S4257" t="s">
        <v>757</v>
      </c>
      <c r="T4257" t="s">
        <v>757</v>
      </c>
      <c r="U4257" t="s">
        <v>757</v>
      </c>
      <c r="V4257" t="s">
        <v>773</v>
      </c>
      <c r="W4257" t="s">
        <v>773</v>
      </c>
      <c r="X4257" t="s">
        <v>20395</v>
      </c>
      <c r="Y4257" t="str">
        <f t="shared" si="938"/>
        <v>octubre</v>
      </c>
      <c r="Z4257">
        <f>YEAR(BD_PONDERACIONES[[#This Row],[Fecha Ejecución del Ticket]])</f>
        <v>2022</v>
      </c>
      <c r="AA4257" t="str">
        <f t="shared" si="926"/>
        <v>diciembre</v>
      </c>
      <c r="AB4257">
        <f>YEAR(BD_PONDERACIONES[[#This Row],[Fecha de Inspección]])</f>
        <v>2022</v>
      </c>
      <c r="AC4257">
        <f t="shared" si="927"/>
        <v>0.5</v>
      </c>
      <c r="AD4257">
        <f t="shared" si="928"/>
        <v>0.5</v>
      </c>
      <c r="AE4257">
        <f t="shared" si="929"/>
        <v>0.5</v>
      </c>
      <c r="AF4257">
        <f t="shared" si="930"/>
        <v>0.5</v>
      </c>
      <c r="AG4257">
        <f t="shared" si="931"/>
        <v>0.5</v>
      </c>
      <c r="AH4257">
        <f t="shared" si="932"/>
        <v>0.5</v>
      </c>
      <c r="AI4257">
        <f t="shared" si="933"/>
        <v>0.25</v>
      </c>
      <c r="AJ4257">
        <f t="shared" si="934"/>
        <v>0.25</v>
      </c>
      <c r="AK4257">
        <f t="shared" si="935"/>
        <v>0.5</v>
      </c>
      <c r="AL4257">
        <f t="shared" si="936"/>
        <v>0</v>
      </c>
      <c r="AM4257">
        <f t="shared" si="937"/>
        <v>0</v>
      </c>
      <c r="AN4257" s="6">
        <f t="shared" si="939"/>
        <v>0.8</v>
      </c>
      <c r="AO4257" t="str">
        <f>VLOOKUP(BD_PONDERACIONES[[#This Row],[Comuna]],Tabla3[#All],2,0)</f>
        <v>Cordillera</v>
      </c>
    </row>
    <row r="4258" spans="1:41" x14ac:dyDescent="0.35">
      <c r="A4258" t="s">
        <v>20396</v>
      </c>
      <c r="B4258" t="s">
        <v>20397</v>
      </c>
      <c r="C4258" t="s">
        <v>20398</v>
      </c>
      <c r="D4258" s="5">
        <v>44908</v>
      </c>
      <c r="E4258" s="5">
        <v>44860</v>
      </c>
      <c r="F4258" t="s">
        <v>763</v>
      </c>
      <c r="G4258" t="s">
        <v>20399</v>
      </c>
      <c r="H4258" t="s">
        <v>3800</v>
      </c>
      <c r="J4258" t="s">
        <v>756</v>
      </c>
      <c r="K4258" t="s">
        <v>756</v>
      </c>
      <c r="L4258" t="s">
        <v>757</v>
      </c>
      <c r="M4258" t="s">
        <v>757</v>
      </c>
      <c r="N4258" t="s">
        <v>756</v>
      </c>
      <c r="O4258" t="s">
        <v>756</v>
      </c>
      <c r="P4258" t="s">
        <v>758</v>
      </c>
      <c r="Q4258" t="s">
        <v>759</v>
      </c>
      <c r="R4258" t="s">
        <v>759</v>
      </c>
      <c r="S4258" t="s">
        <v>757</v>
      </c>
      <c r="T4258" t="s">
        <v>757</v>
      </c>
      <c r="U4258" t="s">
        <v>757</v>
      </c>
      <c r="V4258" t="s">
        <v>756</v>
      </c>
      <c r="W4258" t="s">
        <v>756</v>
      </c>
      <c r="X4258" t="s">
        <v>20400</v>
      </c>
      <c r="Y4258" t="str">
        <f t="shared" si="938"/>
        <v>octubre</v>
      </c>
      <c r="Z4258">
        <f>YEAR(BD_PONDERACIONES[[#This Row],[Fecha Ejecución del Ticket]])</f>
        <v>2022</v>
      </c>
      <c r="AA4258" t="str">
        <f t="shared" si="926"/>
        <v>diciembre</v>
      </c>
      <c r="AB4258">
        <f>YEAR(BD_PONDERACIONES[[#This Row],[Fecha de Inspección]])</f>
        <v>2022</v>
      </c>
      <c r="AC4258">
        <f t="shared" si="927"/>
        <v>0.5</v>
      </c>
      <c r="AD4258">
        <f t="shared" si="928"/>
        <v>0.5</v>
      </c>
      <c r="AE4258">
        <f t="shared" si="929"/>
        <v>0.5</v>
      </c>
      <c r="AF4258">
        <f t="shared" si="930"/>
        <v>0.5</v>
      </c>
      <c r="AG4258">
        <f t="shared" si="931"/>
        <v>0.5</v>
      </c>
      <c r="AH4258">
        <f t="shared" si="932"/>
        <v>0.5</v>
      </c>
      <c r="AI4258">
        <f t="shared" si="933"/>
        <v>0.25</v>
      </c>
      <c r="AJ4258">
        <f t="shared" si="934"/>
        <v>0.25</v>
      </c>
      <c r="AK4258">
        <f t="shared" si="935"/>
        <v>0.5</v>
      </c>
      <c r="AL4258">
        <f t="shared" si="936"/>
        <v>0.5</v>
      </c>
      <c r="AM4258">
        <f t="shared" si="937"/>
        <v>0.5</v>
      </c>
      <c r="AN4258" s="6">
        <f t="shared" si="939"/>
        <v>1</v>
      </c>
      <c r="AO4258" t="str">
        <f>VLOOKUP(BD_PONDERACIONES[[#This Row],[Comuna]],Tabla3[#All],2,0)</f>
        <v>Cordillera</v>
      </c>
    </row>
    <row r="4259" spans="1:41" x14ac:dyDescent="0.35">
      <c r="A4259" t="s">
        <v>20401</v>
      </c>
      <c r="B4259" t="s">
        <v>20402</v>
      </c>
      <c r="C4259" t="s">
        <v>20403</v>
      </c>
      <c r="D4259" s="5">
        <v>44908</v>
      </c>
      <c r="E4259" s="5">
        <v>44852</v>
      </c>
      <c r="F4259" t="s">
        <v>763</v>
      </c>
      <c r="G4259" t="s">
        <v>20404</v>
      </c>
      <c r="H4259" t="s">
        <v>3800</v>
      </c>
      <c r="J4259" t="s">
        <v>756</v>
      </c>
      <c r="K4259" t="s">
        <v>756</v>
      </c>
      <c r="L4259" t="s">
        <v>757</v>
      </c>
      <c r="M4259" t="s">
        <v>757</v>
      </c>
      <c r="N4259" t="s">
        <v>756</v>
      </c>
      <c r="O4259" t="s">
        <v>756</v>
      </c>
      <c r="P4259" t="s">
        <v>758</v>
      </c>
      <c r="Q4259" t="s">
        <v>759</v>
      </c>
      <c r="R4259" t="s">
        <v>759</v>
      </c>
      <c r="S4259" t="s">
        <v>757</v>
      </c>
      <c r="T4259" t="s">
        <v>757</v>
      </c>
      <c r="U4259" t="s">
        <v>757</v>
      </c>
      <c r="V4259" t="s">
        <v>756</v>
      </c>
      <c r="W4259" t="s">
        <v>756</v>
      </c>
      <c r="X4259" t="s">
        <v>20405</v>
      </c>
      <c r="Y4259" t="str">
        <f t="shared" si="938"/>
        <v>octubre</v>
      </c>
      <c r="Z4259">
        <f>YEAR(BD_PONDERACIONES[[#This Row],[Fecha Ejecución del Ticket]])</f>
        <v>2022</v>
      </c>
      <c r="AA4259" t="str">
        <f t="shared" si="926"/>
        <v>diciembre</v>
      </c>
      <c r="AB4259">
        <f>YEAR(BD_PONDERACIONES[[#This Row],[Fecha de Inspección]])</f>
        <v>2022</v>
      </c>
      <c r="AC4259">
        <f t="shared" si="927"/>
        <v>0.5</v>
      </c>
      <c r="AD4259">
        <f t="shared" si="928"/>
        <v>0.5</v>
      </c>
      <c r="AE4259">
        <f t="shared" si="929"/>
        <v>0.5</v>
      </c>
      <c r="AF4259">
        <f t="shared" si="930"/>
        <v>0.5</v>
      </c>
      <c r="AG4259">
        <f t="shared" si="931"/>
        <v>0.5</v>
      </c>
      <c r="AH4259">
        <f t="shared" si="932"/>
        <v>0.5</v>
      </c>
      <c r="AI4259">
        <f t="shared" si="933"/>
        <v>0.25</v>
      </c>
      <c r="AJ4259">
        <f t="shared" si="934"/>
        <v>0.25</v>
      </c>
      <c r="AK4259">
        <f t="shared" si="935"/>
        <v>0.5</v>
      </c>
      <c r="AL4259">
        <f t="shared" si="936"/>
        <v>0.5</v>
      </c>
      <c r="AM4259">
        <f t="shared" si="937"/>
        <v>0.5</v>
      </c>
      <c r="AN4259" s="6">
        <f t="shared" si="939"/>
        <v>1</v>
      </c>
      <c r="AO4259" t="str">
        <f>VLOOKUP(BD_PONDERACIONES[[#This Row],[Comuna]],Tabla3[#All],2,0)</f>
        <v>Cordillera</v>
      </c>
    </row>
    <row r="4260" spans="1:41" x14ac:dyDescent="0.35">
      <c r="A4260" t="s">
        <v>20406</v>
      </c>
      <c r="B4260" t="s">
        <v>20407</v>
      </c>
      <c r="C4260" t="s">
        <v>20408</v>
      </c>
      <c r="D4260" s="5">
        <v>44908</v>
      </c>
      <c r="E4260" s="5">
        <v>44845</v>
      </c>
      <c r="F4260" t="s">
        <v>753</v>
      </c>
      <c r="G4260" t="s">
        <v>20409</v>
      </c>
      <c r="H4260" t="s">
        <v>3456</v>
      </c>
      <c r="J4260" t="s">
        <v>756</v>
      </c>
      <c r="K4260" t="s">
        <v>756</v>
      </c>
      <c r="L4260" t="s">
        <v>773</v>
      </c>
      <c r="M4260" t="s">
        <v>773</v>
      </c>
      <c r="N4260" t="s">
        <v>756</v>
      </c>
      <c r="O4260" t="s">
        <v>756</v>
      </c>
      <c r="P4260" t="s">
        <v>765</v>
      </c>
      <c r="Q4260" t="s">
        <v>759</v>
      </c>
      <c r="R4260" t="s">
        <v>759</v>
      </c>
      <c r="S4260" t="s">
        <v>756</v>
      </c>
      <c r="T4260" t="s">
        <v>756</v>
      </c>
      <c r="U4260" t="s">
        <v>756</v>
      </c>
      <c r="V4260" t="s">
        <v>773</v>
      </c>
      <c r="W4260" t="s">
        <v>773</v>
      </c>
      <c r="X4260" t="s">
        <v>20410</v>
      </c>
      <c r="Y4260" t="str">
        <f t="shared" si="938"/>
        <v>octubre</v>
      </c>
      <c r="Z4260">
        <f>YEAR(BD_PONDERACIONES[[#This Row],[Fecha Ejecución del Ticket]])</f>
        <v>2022</v>
      </c>
      <c r="AA4260" t="str">
        <f t="shared" si="926"/>
        <v>diciembre</v>
      </c>
      <c r="AB4260">
        <f>YEAR(BD_PONDERACIONES[[#This Row],[Fecha de Inspección]])</f>
        <v>2022</v>
      </c>
      <c r="AC4260">
        <f t="shared" si="927"/>
        <v>0.5</v>
      </c>
      <c r="AD4260">
        <f t="shared" si="928"/>
        <v>0.5</v>
      </c>
      <c r="AE4260">
        <f t="shared" si="929"/>
        <v>0</v>
      </c>
      <c r="AF4260">
        <f t="shared" si="930"/>
        <v>0</v>
      </c>
      <c r="AG4260">
        <f t="shared" si="931"/>
        <v>0.5</v>
      </c>
      <c r="AH4260">
        <f t="shared" si="932"/>
        <v>0.5</v>
      </c>
      <c r="AI4260">
        <f t="shared" si="933"/>
        <v>0.25</v>
      </c>
      <c r="AJ4260">
        <f t="shared" si="934"/>
        <v>0.25</v>
      </c>
      <c r="AK4260">
        <f t="shared" si="935"/>
        <v>0.5</v>
      </c>
      <c r="AL4260">
        <f t="shared" si="936"/>
        <v>0</v>
      </c>
      <c r="AM4260">
        <f t="shared" si="937"/>
        <v>0</v>
      </c>
      <c r="AN4260" s="6">
        <f t="shared" si="939"/>
        <v>0.5</v>
      </c>
      <c r="AO4260" t="str">
        <f>VLOOKUP(BD_PONDERACIONES[[#This Row],[Comuna]],Tabla3[#All],2,0)</f>
        <v>Cordillera</v>
      </c>
    </row>
    <row r="4261" spans="1:41" x14ac:dyDescent="0.35">
      <c r="A4261" t="s">
        <v>20411</v>
      </c>
      <c r="B4261" t="s">
        <v>20412</v>
      </c>
      <c r="C4261" t="s">
        <v>20413</v>
      </c>
      <c r="D4261" s="5">
        <v>44908</v>
      </c>
      <c r="E4261" s="5">
        <v>44845</v>
      </c>
      <c r="F4261" t="s">
        <v>753</v>
      </c>
      <c r="G4261" t="s">
        <v>20414</v>
      </c>
      <c r="H4261" t="s">
        <v>3456</v>
      </c>
      <c r="J4261" t="s">
        <v>756</v>
      </c>
      <c r="K4261" t="s">
        <v>756</v>
      </c>
      <c r="L4261" t="s">
        <v>773</v>
      </c>
      <c r="M4261" t="s">
        <v>773</v>
      </c>
      <c r="N4261" t="s">
        <v>756</v>
      </c>
      <c r="O4261" t="s">
        <v>756</v>
      </c>
      <c r="P4261" t="s">
        <v>758</v>
      </c>
      <c r="Q4261" t="s">
        <v>759</v>
      </c>
      <c r="R4261" t="s">
        <v>759</v>
      </c>
      <c r="S4261" t="s">
        <v>757</v>
      </c>
      <c r="T4261" t="s">
        <v>757</v>
      </c>
      <c r="U4261" t="s">
        <v>757</v>
      </c>
      <c r="V4261" t="s">
        <v>756</v>
      </c>
      <c r="W4261" t="s">
        <v>756</v>
      </c>
      <c r="X4261" t="s">
        <v>20415</v>
      </c>
      <c r="Y4261" t="str">
        <f t="shared" si="938"/>
        <v>octubre</v>
      </c>
      <c r="Z4261">
        <f>YEAR(BD_PONDERACIONES[[#This Row],[Fecha Ejecución del Ticket]])</f>
        <v>2022</v>
      </c>
      <c r="AA4261" t="str">
        <f t="shared" si="926"/>
        <v>diciembre</v>
      </c>
      <c r="AB4261">
        <f>YEAR(BD_PONDERACIONES[[#This Row],[Fecha de Inspección]])</f>
        <v>2022</v>
      </c>
      <c r="AC4261">
        <f t="shared" si="927"/>
        <v>0.5</v>
      </c>
      <c r="AD4261">
        <f t="shared" si="928"/>
        <v>0.5</v>
      </c>
      <c r="AE4261">
        <f t="shared" si="929"/>
        <v>0</v>
      </c>
      <c r="AF4261">
        <f t="shared" si="930"/>
        <v>0</v>
      </c>
      <c r="AG4261">
        <f t="shared" si="931"/>
        <v>0.5</v>
      </c>
      <c r="AH4261">
        <f t="shared" si="932"/>
        <v>0.5</v>
      </c>
      <c r="AI4261">
        <f t="shared" si="933"/>
        <v>0.25</v>
      </c>
      <c r="AJ4261">
        <f t="shared" si="934"/>
        <v>0.25</v>
      </c>
      <c r="AK4261">
        <f t="shared" si="935"/>
        <v>0.5</v>
      </c>
      <c r="AL4261">
        <f t="shared" si="936"/>
        <v>0.5</v>
      </c>
      <c r="AM4261">
        <f t="shared" si="937"/>
        <v>0.5</v>
      </c>
      <c r="AN4261" s="6">
        <f t="shared" si="939"/>
        <v>0.7</v>
      </c>
      <c r="AO4261" t="str">
        <f>VLOOKUP(BD_PONDERACIONES[[#This Row],[Comuna]],Tabla3[#All],2,0)</f>
        <v>Cordillera</v>
      </c>
    </row>
    <row r="4262" spans="1:41" x14ac:dyDescent="0.35">
      <c r="A4262" t="s">
        <v>20416</v>
      </c>
      <c r="B4262" t="s">
        <v>20417</v>
      </c>
      <c r="C4262" t="s">
        <v>20418</v>
      </c>
      <c r="D4262" s="5">
        <v>44908</v>
      </c>
      <c r="E4262" s="5">
        <v>44846</v>
      </c>
      <c r="F4262" t="s">
        <v>753</v>
      </c>
      <c r="G4262" t="s">
        <v>20419</v>
      </c>
      <c r="H4262" t="s">
        <v>3456</v>
      </c>
      <c r="J4262" t="s">
        <v>756</v>
      </c>
      <c r="K4262" t="s">
        <v>756</v>
      </c>
      <c r="L4262" t="s">
        <v>757</v>
      </c>
      <c r="M4262" t="s">
        <v>757</v>
      </c>
      <c r="N4262" t="s">
        <v>756</v>
      </c>
      <c r="O4262" t="s">
        <v>756</v>
      </c>
      <c r="P4262" t="s">
        <v>758</v>
      </c>
      <c r="Q4262" t="s">
        <v>759</v>
      </c>
      <c r="R4262" t="s">
        <v>759</v>
      </c>
      <c r="S4262" t="s">
        <v>757</v>
      </c>
      <c r="T4262" t="s">
        <v>757</v>
      </c>
      <c r="U4262" t="s">
        <v>757</v>
      </c>
      <c r="V4262" t="s">
        <v>756</v>
      </c>
      <c r="W4262" t="s">
        <v>756</v>
      </c>
      <c r="X4262" t="s">
        <v>20420</v>
      </c>
      <c r="Y4262" t="str">
        <f t="shared" si="938"/>
        <v>octubre</v>
      </c>
      <c r="Z4262">
        <f>YEAR(BD_PONDERACIONES[[#This Row],[Fecha Ejecución del Ticket]])</f>
        <v>2022</v>
      </c>
      <c r="AA4262" t="str">
        <f t="shared" si="926"/>
        <v>diciembre</v>
      </c>
      <c r="AB4262">
        <f>YEAR(BD_PONDERACIONES[[#This Row],[Fecha de Inspección]])</f>
        <v>2022</v>
      </c>
      <c r="AC4262">
        <f t="shared" si="927"/>
        <v>0.5</v>
      </c>
      <c r="AD4262">
        <f t="shared" si="928"/>
        <v>0.5</v>
      </c>
      <c r="AE4262">
        <f t="shared" si="929"/>
        <v>0.5</v>
      </c>
      <c r="AF4262">
        <f t="shared" si="930"/>
        <v>0.5</v>
      </c>
      <c r="AG4262">
        <f t="shared" si="931"/>
        <v>0.5</v>
      </c>
      <c r="AH4262">
        <f t="shared" si="932"/>
        <v>0.5</v>
      </c>
      <c r="AI4262">
        <f t="shared" si="933"/>
        <v>0.25</v>
      </c>
      <c r="AJ4262">
        <f t="shared" si="934"/>
        <v>0.25</v>
      </c>
      <c r="AK4262">
        <f t="shared" si="935"/>
        <v>0.5</v>
      </c>
      <c r="AL4262">
        <f t="shared" si="936"/>
        <v>0.5</v>
      </c>
      <c r="AM4262">
        <f t="shared" si="937"/>
        <v>0.5</v>
      </c>
      <c r="AN4262" s="6">
        <f t="shared" si="939"/>
        <v>1</v>
      </c>
      <c r="AO4262" t="str">
        <f>VLOOKUP(BD_PONDERACIONES[[#This Row],[Comuna]],Tabla3[#All],2,0)</f>
        <v>Cordillera</v>
      </c>
    </row>
    <row r="4263" spans="1:41" x14ac:dyDescent="0.35">
      <c r="A4263" t="s">
        <v>20421</v>
      </c>
      <c r="B4263" t="s">
        <v>20422</v>
      </c>
      <c r="C4263" t="s">
        <v>20423</v>
      </c>
      <c r="D4263" s="5">
        <v>44908</v>
      </c>
      <c r="E4263" s="5">
        <v>44839</v>
      </c>
      <c r="F4263" t="s">
        <v>753</v>
      </c>
      <c r="G4263" t="s">
        <v>20424</v>
      </c>
      <c r="H4263" t="s">
        <v>3456</v>
      </c>
      <c r="J4263" t="s">
        <v>756</v>
      </c>
      <c r="K4263" t="s">
        <v>756</v>
      </c>
      <c r="L4263" t="s">
        <v>757</v>
      </c>
      <c r="M4263" t="s">
        <v>757</v>
      </c>
      <c r="N4263" t="s">
        <v>756</v>
      </c>
      <c r="O4263" t="s">
        <v>756</v>
      </c>
      <c r="P4263" t="s">
        <v>758</v>
      </c>
      <c r="Q4263" t="s">
        <v>759</v>
      </c>
      <c r="R4263" t="s">
        <v>759</v>
      </c>
      <c r="S4263" t="s">
        <v>757</v>
      </c>
      <c r="T4263" t="s">
        <v>757</v>
      </c>
      <c r="U4263" t="s">
        <v>757</v>
      </c>
      <c r="V4263" t="s">
        <v>756</v>
      </c>
      <c r="W4263" t="s">
        <v>756</v>
      </c>
      <c r="X4263" t="s">
        <v>885</v>
      </c>
      <c r="Y4263" t="str">
        <f t="shared" si="938"/>
        <v>octubre</v>
      </c>
      <c r="Z4263">
        <f>YEAR(BD_PONDERACIONES[[#This Row],[Fecha Ejecución del Ticket]])</f>
        <v>2022</v>
      </c>
      <c r="AA4263" t="str">
        <f t="shared" si="926"/>
        <v>diciembre</v>
      </c>
      <c r="AB4263">
        <f>YEAR(BD_PONDERACIONES[[#This Row],[Fecha de Inspección]])</f>
        <v>2022</v>
      </c>
      <c r="AC4263">
        <f t="shared" si="927"/>
        <v>0.5</v>
      </c>
      <c r="AD4263">
        <f t="shared" si="928"/>
        <v>0.5</v>
      </c>
      <c r="AE4263">
        <f t="shared" si="929"/>
        <v>0.5</v>
      </c>
      <c r="AF4263">
        <f t="shared" si="930"/>
        <v>0.5</v>
      </c>
      <c r="AG4263">
        <f t="shared" si="931"/>
        <v>0.5</v>
      </c>
      <c r="AH4263">
        <f t="shared" si="932"/>
        <v>0.5</v>
      </c>
      <c r="AI4263">
        <f t="shared" si="933"/>
        <v>0.25</v>
      </c>
      <c r="AJ4263">
        <f t="shared" si="934"/>
        <v>0.25</v>
      </c>
      <c r="AK4263">
        <f t="shared" si="935"/>
        <v>0.5</v>
      </c>
      <c r="AL4263">
        <f t="shared" si="936"/>
        <v>0.5</v>
      </c>
      <c r="AM4263">
        <f t="shared" si="937"/>
        <v>0.5</v>
      </c>
      <c r="AN4263" s="6">
        <f t="shared" si="939"/>
        <v>1</v>
      </c>
      <c r="AO4263" t="str">
        <f>VLOOKUP(BD_PONDERACIONES[[#This Row],[Comuna]],Tabla3[#All],2,0)</f>
        <v>Cordillera</v>
      </c>
    </row>
    <row r="4264" spans="1:41" x14ac:dyDescent="0.35">
      <c r="A4264" t="s">
        <v>20425</v>
      </c>
      <c r="B4264" t="s">
        <v>20426</v>
      </c>
      <c r="C4264" t="s">
        <v>20427</v>
      </c>
      <c r="D4264" s="5">
        <v>44908</v>
      </c>
      <c r="E4264" s="5">
        <v>44847</v>
      </c>
      <c r="F4264" t="s">
        <v>753</v>
      </c>
      <c r="G4264" t="s">
        <v>20428</v>
      </c>
      <c r="H4264" t="s">
        <v>3456</v>
      </c>
      <c r="J4264" t="s">
        <v>756</v>
      </c>
      <c r="K4264" t="s">
        <v>756</v>
      </c>
      <c r="L4264" t="s">
        <v>773</v>
      </c>
      <c r="M4264" t="s">
        <v>773</v>
      </c>
      <c r="N4264" t="s">
        <v>756</v>
      </c>
      <c r="O4264" t="s">
        <v>756</v>
      </c>
      <c r="P4264" t="s">
        <v>758</v>
      </c>
      <c r="Q4264" t="s">
        <v>759</v>
      </c>
      <c r="R4264" t="s">
        <v>759</v>
      </c>
      <c r="S4264" t="s">
        <v>757</v>
      </c>
      <c r="T4264" t="s">
        <v>757</v>
      </c>
      <c r="U4264" t="s">
        <v>757</v>
      </c>
      <c r="V4264" t="s">
        <v>756</v>
      </c>
      <c r="W4264" t="s">
        <v>756</v>
      </c>
      <c r="X4264" t="s">
        <v>13530</v>
      </c>
      <c r="Y4264" t="str">
        <f t="shared" si="938"/>
        <v>octubre</v>
      </c>
      <c r="Z4264">
        <f>YEAR(BD_PONDERACIONES[[#This Row],[Fecha Ejecución del Ticket]])</f>
        <v>2022</v>
      </c>
      <c r="AA4264" t="str">
        <f t="shared" si="926"/>
        <v>diciembre</v>
      </c>
      <c r="AB4264">
        <f>YEAR(BD_PONDERACIONES[[#This Row],[Fecha de Inspección]])</f>
        <v>2022</v>
      </c>
      <c r="AC4264">
        <f t="shared" si="927"/>
        <v>0.5</v>
      </c>
      <c r="AD4264">
        <f t="shared" si="928"/>
        <v>0.5</v>
      </c>
      <c r="AE4264">
        <f t="shared" si="929"/>
        <v>0</v>
      </c>
      <c r="AF4264">
        <f t="shared" si="930"/>
        <v>0</v>
      </c>
      <c r="AG4264">
        <f t="shared" si="931"/>
        <v>0.5</v>
      </c>
      <c r="AH4264">
        <f t="shared" si="932"/>
        <v>0.5</v>
      </c>
      <c r="AI4264">
        <f t="shared" si="933"/>
        <v>0.25</v>
      </c>
      <c r="AJ4264">
        <f t="shared" si="934"/>
        <v>0.25</v>
      </c>
      <c r="AK4264">
        <f t="shared" si="935"/>
        <v>0.5</v>
      </c>
      <c r="AL4264">
        <f t="shared" si="936"/>
        <v>0.5</v>
      </c>
      <c r="AM4264">
        <f t="shared" si="937"/>
        <v>0.5</v>
      </c>
      <c r="AN4264" s="6">
        <f t="shared" si="939"/>
        <v>0.7</v>
      </c>
      <c r="AO4264" t="str">
        <f>VLOOKUP(BD_PONDERACIONES[[#This Row],[Comuna]],Tabla3[#All],2,0)</f>
        <v>Cordillera</v>
      </c>
    </row>
    <row r="4265" spans="1:41" x14ac:dyDescent="0.35">
      <c r="A4265" t="s">
        <v>20429</v>
      </c>
      <c r="B4265" t="s">
        <v>20430</v>
      </c>
      <c r="C4265" t="s">
        <v>20431</v>
      </c>
      <c r="D4265" s="5">
        <v>44908</v>
      </c>
      <c r="E4265" s="5">
        <v>44840</v>
      </c>
      <c r="F4265" t="s">
        <v>753</v>
      </c>
      <c r="G4265" t="s">
        <v>20432</v>
      </c>
      <c r="H4265" t="s">
        <v>3456</v>
      </c>
      <c r="J4265" t="s">
        <v>756</v>
      </c>
      <c r="K4265" t="s">
        <v>756</v>
      </c>
      <c r="L4265" t="s">
        <v>773</v>
      </c>
      <c r="M4265" t="s">
        <v>773</v>
      </c>
      <c r="N4265" t="s">
        <v>756</v>
      </c>
      <c r="O4265" t="s">
        <v>756</v>
      </c>
      <c r="P4265" t="s">
        <v>765</v>
      </c>
      <c r="Q4265" t="s">
        <v>759</v>
      </c>
      <c r="R4265" t="s">
        <v>759</v>
      </c>
      <c r="S4265" t="s">
        <v>757</v>
      </c>
      <c r="T4265" t="s">
        <v>757</v>
      </c>
      <c r="U4265" t="s">
        <v>757</v>
      </c>
      <c r="V4265" t="s">
        <v>756</v>
      </c>
      <c r="W4265" t="s">
        <v>756</v>
      </c>
      <c r="X4265" t="s">
        <v>20433</v>
      </c>
      <c r="Y4265" t="str">
        <f t="shared" si="938"/>
        <v>octubre</v>
      </c>
      <c r="Z4265">
        <f>YEAR(BD_PONDERACIONES[[#This Row],[Fecha Ejecución del Ticket]])</f>
        <v>2022</v>
      </c>
      <c r="AA4265" t="str">
        <f t="shared" si="926"/>
        <v>diciembre</v>
      </c>
      <c r="AB4265">
        <f>YEAR(BD_PONDERACIONES[[#This Row],[Fecha de Inspección]])</f>
        <v>2022</v>
      </c>
      <c r="AC4265">
        <f t="shared" si="927"/>
        <v>0.5</v>
      </c>
      <c r="AD4265">
        <f t="shared" si="928"/>
        <v>0.5</v>
      </c>
      <c r="AE4265">
        <f t="shared" si="929"/>
        <v>0</v>
      </c>
      <c r="AF4265">
        <f t="shared" si="930"/>
        <v>0</v>
      </c>
      <c r="AG4265">
        <f t="shared" si="931"/>
        <v>0.5</v>
      </c>
      <c r="AH4265">
        <f t="shared" si="932"/>
        <v>0.5</v>
      </c>
      <c r="AI4265">
        <f t="shared" si="933"/>
        <v>0.25</v>
      </c>
      <c r="AJ4265">
        <f t="shared" si="934"/>
        <v>0.25</v>
      </c>
      <c r="AK4265">
        <f t="shared" si="935"/>
        <v>0.5</v>
      </c>
      <c r="AL4265">
        <f t="shared" si="936"/>
        <v>0.5</v>
      </c>
      <c r="AM4265">
        <f t="shared" si="937"/>
        <v>0.5</v>
      </c>
      <c r="AN4265" s="6">
        <f t="shared" si="939"/>
        <v>0.7</v>
      </c>
      <c r="AO4265" t="str">
        <f>VLOOKUP(BD_PONDERACIONES[[#This Row],[Comuna]],Tabla3[#All],2,0)</f>
        <v>Cordillera</v>
      </c>
    </row>
    <row r="4266" spans="1:41" x14ac:dyDescent="0.35">
      <c r="A4266" t="s">
        <v>20434</v>
      </c>
      <c r="B4266" t="s">
        <v>20435</v>
      </c>
      <c r="C4266" t="s">
        <v>20436</v>
      </c>
      <c r="D4266" s="5">
        <v>44908</v>
      </c>
      <c r="E4266" s="5">
        <v>44840</v>
      </c>
      <c r="F4266" t="s">
        <v>753</v>
      </c>
      <c r="G4266" t="s">
        <v>20437</v>
      </c>
      <c r="H4266" t="s">
        <v>3456</v>
      </c>
      <c r="J4266" t="s">
        <v>756</v>
      </c>
      <c r="K4266" t="s">
        <v>756</v>
      </c>
      <c r="L4266" t="s">
        <v>757</v>
      </c>
      <c r="M4266" t="s">
        <v>757</v>
      </c>
      <c r="N4266" t="s">
        <v>756</v>
      </c>
      <c r="O4266" t="s">
        <v>756</v>
      </c>
      <c r="P4266" t="s">
        <v>758</v>
      </c>
      <c r="Q4266" t="s">
        <v>759</v>
      </c>
      <c r="R4266" t="s">
        <v>759</v>
      </c>
      <c r="S4266" t="s">
        <v>757</v>
      </c>
      <c r="T4266" t="s">
        <v>757</v>
      </c>
      <c r="U4266" t="s">
        <v>757</v>
      </c>
      <c r="V4266" t="s">
        <v>904</v>
      </c>
      <c r="W4266" t="s">
        <v>756</v>
      </c>
      <c r="X4266" t="s">
        <v>885</v>
      </c>
      <c r="Y4266" t="str">
        <f t="shared" si="938"/>
        <v>octubre</v>
      </c>
      <c r="Z4266">
        <f>YEAR(BD_PONDERACIONES[[#This Row],[Fecha Ejecución del Ticket]])</f>
        <v>2022</v>
      </c>
      <c r="AA4266" t="str">
        <f t="shared" si="926"/>
        <v>diciembre</v>
      </c>
      <c r="AB4266">
        <f>YEAR(BD_PONDERACIONES[[#This Row],[Fecha de Inspección]])</f>
        <v>2022</v>
      </c>
      <c r="AC4266">
        <f t="shared" si="927"/>
        <v>0.5</v>
      </c>
      <c r="AD4266">
        <f t="shared" si="928"/>
        <v>0.5</v>
      </c>
      <c r="AE4266">
        <f t="shared" si="929"/>
        <v>0.5</v>
      </c>
      <c r="AF4266">
        <f t="shared" si="930"/>
        <v>0.5</v>
      </c>
      <c r="AG4266">
        <f t="shared" si="931"/>
        <v>0.5</v>
      </c>
      <c r="AH4266">
        <f t="shared" si="932"/>
        <v>0.5</v>
      </c>
      <c r="AI4266">
        <f t="shared" si="933"/>
        <v>0.25</v>
      </c>
      <c r="AJ4266">
        <f t="shared" si="934"/>
        <v>0.25</v>
      </c>
      <c r="AK4266">
        <f t="shared" si="935"/>
        <v>0.5</v>
      </c>
      <c r="AL4266">
        <f t="shared" si="936"/>
        <v>0.32500000000000001</v>
      </c>
      <c r="AM4266">
        <f t="shared" si="937"/>
        <v>0.5</v>
      </c>
      <c r="AN4266" s="6">
        <f t="shared" si="939"/>
        <v>0.96500000000000008</v>
      </c>
      <c r="AO4266" t="str">
        <f>VLOOKUP(BD_PONDERACIONES[[#This Row],[Comuna]],Tabla3[#All],2,0)</f>
        <v>Cordillera</v>
      </c>
    </row>
    <row r="4267" spans="1:41" x14ac:dyDescent="0.35">
      <c r="A4267" t="s">
        <v>20438</v>
      </c>
      <c r="B4267" t="s">
        <v>20439</v>
      </c>
      <c r="C4267" t="s">
        <v>20440</v>
      </c>
      <c r="D4267" s="5">
        <v>44908</v>
      </c>
      <c r="E4267" s="5">
        <v>44839</v>
      </c>
      <c r="F4267" t="s">
        <v>753</v>
      </c>
      <c r="G4267" t="s">
        <v>20441</v>
      </c>
      <c r="H4267" t="s">
        <v>3456</v>
      </c>
      <c r="J4267" t="s">
        <v>756</v>
      </c>
      <c r="K4267" t="s">
        <v>756</v>
      </c>
      <c r="L4267" t="s">
        <v>757</v>
      </c>
      <c r="M4267" t="s">
        <v>757</v>
      </c>
      <c r="N4267" t="s">
        <v>756</v>
      </c>
      <c r="O4267" t="s">
        <v>756</v>
      </c>
      <c r="P4267" t="s">
        <v>765</v>
      </c>
      <c r="Q4267" t="s">
        <v>759</v>
      </c>
      <c r="R4267" t="s">
        <v>759</v>
      </c>
      <c r="S4267" t="s">
        <v>757</v>
      </c>
      <c r="T4267" t="s">
        <v>757</v>
      </c>
      <c r="U4267" t="s">
        <v>757</v>
      </c>
      <c r="V4267" t="s">
        <v>773</v>
      </c>
      <c r="W4267" t="s">
        <v>773</v>
      </c>
      <c r="X4267" t="s">
        <v>20442</v>
      </c>
      <c r="Y4267" t="str">
        <f t="shared" si="938"/>
        <v>octubre</v>
      </c>
      <c r="Z4267">
        <f>YEAR(BD_PONDERACIONES[[#This Row],[Fecha Ejecución del Ticket]])</f>
        <v>2022</v>
      </c>
      <c r="AA4267" t="str">
        <f t="shared" si="926"/>
        <v>diciembre</v>
      </c>
      <c r="AB4267">
        <f>YEAR(BD_PONDERACIONES[[#This Row],[Fecha de Inspección]])</f>
        <v>2022</v>
      </c>
      <c r="AC4267">
        <f t="shared" si="927"/>
        <v>0.5</v>
      </c>
      <c r="AD4267">
        <f t="shared" si="928"/>
        <v>0.5</v>
      </c>
      <c r="AE4267">
        <f t="shared" si="929"/>
        <v>0.5</v>
      </c>
      <c r="AF4267">
        <f t="shared" si="930"/>
        <v>0.5</v>
      </c>
      <c r="AG4267">
        <f t="shared" si="931"/>
        <v>0.5</v>
      </c>
      <c r="AH4267">
        <f t="shared" si="932"/>
        <v>0.5</v>
      </c>
      <c r="AI4267">
        <f t="shared" si="933"/>
        <v>0.25</v>
      </c>
      <c r="AJ4267">
        <f t="shared" si="934"/>
        <v>0.25</v>
      </c>
      <c r="AK4267">
        <f t="shared" si="935"/>
        <v>0.5</v>
      </c>
      <c r="AL4267">
        <f t="shared" si="936"/>
        <v>0</v>
      </c>
      <c r="AM4267">
        <f t="shared" si="937"/>
        <v>0</v>
      </c>
      <c r="AN4267" s="6">
        <f t="shared" si="939"/>
        <v>0.8</v>
      </c>
      <c r="AO4267" t="str">
        <f>VLOOKUP(BD_PONDERACIONES[[#This Row],[Comuna]],Tabla3[#All],2,0)</f>
        <v>Cordillera</v>
      </c>
    </row>
    <row r="4268" spans="1:41" x14ac:dyDescent="0.35">
      <c r="A4268" t="s">
        <v>20443</v>
      </c>
      <c r="B4268" t="s">
        <v>20444</v>
      </c>
      <c r="C4268" t="s">
        <v>20445</v>
      </c>
      <c r="D4268" s="5">
        <v>44908</v>
      </c>
      <c r="E4268" s="5">
        <v>44841</v>
      </c>
      <c r="F4268" t="s">
        <v>753</v>
      </c>
      <c r="G4268" t="s">
        <v>20446</v>
      </c>
      <c r="H4268" t="s">
        <v>3456</v>
      </c>
      <c r="J4268" t="s">
        <v>756</v>
      </c>
      <c r="K4268" t="s">
        <v>756</v>
      </c>
      <c r="L4268" t="s">
        <v>757</v>
      </c>
      <c r="M4268" t="s">
        <v>757</v>
      </c>
      <c r="N4268" t="s">
        <v>756</v>
      </c>
      <c r="O4268" t="s">
        <v>756</v>
      </c>
      <c r="P4268" t="s">
        <v>765</v>
      </c>
      <c r="Q4268" t="s">
        <v>759</v>
      </c>
      <c r="R4268" t="s">
        <v>759</v>
      </c>
      <c r="S4268" t="s">
        <v>756</v>
      </c>
      <c r="T4268" t="s">
        <v>756</v>
      </c>
      <c r="U4268" t="s">
        <v>756</v>
      </c>
      <c r="V4268" t="s">
        <v>756</v>
      </c>
      <c r="W4268" t="s">
        <v>756</v>
      </c>
      <c r="X4268" t="s">
        <v>20447</v>
      </c>
      <c r="Y4268" t="str">
        <f t="shared" si="938"/>
        <v>octubre</v>
      </c>
      <c r="Z4268">
        <f>YEAR(BD_PONDERACIONES[[#This Row],[Fecha Ejecución del Ticket]])</f>
        <v>2022</v>
      </c>
      <c r="AA4268" t="str">
        <f t="shared" si="926"/>
        <v>diciembre</v>
      </c>
      <c r="AB4268">
        <f>YEAR(BD_PONDERACIONES[[#This Row],[Fecha de Inspección]])</f>
        <v>2022</v>
      </c>
      <c r="AC4268">
        <f t="shared" si="927"/>
        <v>0.5</v>
      </c>
      <c r="AD4268">
        <f t="shared" si="928"/>
        <v>0.5</v>
      </c>
      <c r="AE4268">
        <f t="shared" si="929"/>
        <v>0.5</v>
      </c>
      <c r="AF4268">
        <f t="shared" si="930"/>
        <v>0.5</v>
      </c>
      <c r="AG4268">
        <f t="shared" si="931"/>
        <v>0.5</v>
      </c>
      <c r="AH4268">
        <f t="shared" si="932"/>
        <v>0.5</v>
      </c>
      <c r="AI4268">
        <f t="shared" si="933"/>
        <v>0.25</v>
      </c>
      <c r="AJ4268">
        <f t="shared" si="934"/>
        <v>0.25</v>
      </c>
      <c r="AK4268">
        <f t="shared" si="935"/>
        <v>0.5</v>
      </c>
      <c r="AL4268">
        <f t="shared" si="936"/>
        <v>0.5</v>
      </c>
      <c r="AM4268">
        <f t="shared" si="937"/>
        <v>0.5</v>
      </c>
      <c r="AN4268" s="6">
        <f t="shared" si="939"/>
        <v>1</v>
      </c>
      <c r="AO4268" t="str">
        <f>VLOOKUP(BD_PONDERACIONES[[#This Row],[Comuna]],Tabla3[#All],2,0)</f>
        <v>Cordillera</v>
      </c>
    </row>
    <row r="4269" spans="1:41" x14ac:dyDescent="0.35">
      <c r="A4269" t="s">
        <v>20448</v>
      </c>
      <c r="B4269" t="s">
        <v>20449</v>
      </c>
      <c r="C4269" t="s">
        <v>20450</v>
      </c>
      <c r="D4269" s="5">
        <v>44908</v>
      </c>
      <c r="E4269" s="5">
        <v>44863</v>
      </c>
      <c r="F4269" t="s">
        <v>763</v>
      </c>
      <c r="G4269" t="s">
        <v>20451</v>
      </c>
      <c r="H4269" t="s">
        <v>3800</v>
      </c>
      <c r="J4269" t="s">
        <v>756</v>
      </c>
      <c r="K4269" t="s">
        <v>756</v>
      </c>
      <c r="L4269" t="s">
        <v>757</v>
      </c>
      <c r="M4269" t="s">
        <v>757</v>
      </c>
      <c r="N4269" t="s">
        <v>756</v>
      </c>
      <c r="O4269" t="s">
        <v>756</v>
      </c>
      <c r="P4269" t="s">
        <v>758</v>
      </c>
      <c r="Q4269" t="s">
        <v>759</v>
      </c>
      <c r="R4269" t="s">
        <v>759</v>
      </c>
      <c r="S4269" t="s">
        <v>757</v>
      </c>
      <c r="T4269" t="s">
        <v>757</v>
      </c>
      <c r="U4269" t="s">
        <v>757</v>
      </c>
      <c r="V4269" t="s">
        <v>773</v>
      </c>
      <c r="W4269" t="s">
        <v>773</v>
      </c>
      <c r="X4269" t="s">
        <v>20452</v>
      </c>
      <c r="Y4269" t="str">
        <f t="shared" si="938"/>
        <v>octubre</v>
      </c>
      <c r="Z4269">
        <f>YEAR(BD_PONDERACIONES[[#This Row],[Fecha Ejecución del Ticket]])</f>
        <v>2022</v>
      </c>
      <c r="AA4269" t="str">
        <f t="shared" si="926"/>
        <v>diciembre</v>
      </c>
      <c r="AB4269">
        <f>YEAR(BD_PONDERACIONES[[#This Row],[Fecha de Inspección]])</f>
        <v>2022</v>
      </c>
      <c r="AC4269">
        <f t="shared" si="927"/>
        <v>0.5</v>
      </c>
      <c r="AD4269">
        <f t="shared" si="928"/>
        <v>0.5</v>
      </c>
      <c r="AE4269">
        <f t="shared" si="929"/>
        <v>0.5</v>
      </c>
      <c r="AF4269">
        <f t="shared" si="930"/>
        <v>0.5</v>
      </c>
      <c r="AG4269">
        <f t="shared" si="931"/>
        <v>0.5</v>
      </c>
      <c r="AH4269">
        <f t="shared" si="932"/>
        <v>0.5</v>
      </c>
      <c r="AI4269">
        <f t="shared" si="933"/>
        <v>0.25</v>
      </c>
      <c r="AJ4269">
        <f t="shared" si="934"/>
        <v>0.25</v>
      </c>
      <c r="AK4269">
        <f t="shared" si="935"/>
        <v>0.5</v>
      </c>
      <c r="AL4269">
        <f t="shared" si="936"/>
        <v>0</v>
      </c>
      <c r="AM4269">
        <f t="shared" si="937"/>
        <v>0</v>
      </c>
      <c r="AN4269" s="6">
        <f t="shared" si="939"/>
        <v>0.8</v>
      </c>
      <c r="AO4269" t="str">
        <f>VLOOKUP(BD_PONDERACIONES[[#This Row],[Comuna]],Tabla3[#All],2,0)</f>
        <v>Cordillera</v>
      </c>
    </row>
    <row r="4270" spans="1:41" x14ac:dyDescent="0.35">
      <c r="A4270" t="s">
        <v>20453</v>
      </c>
      <c r="B4270" t="s">
        <v>20454</v>
      </c>
      <c r="C4270" t="s">
        <v>20455</v>
      </c>
      <c r="D4270" s="5">
        <v>44908</v>
      </c>
      <c r="E4270" s="5">
        <v>44861</v>
      </c>
      <c r="F4270" t="s">
        <v>763</v>
      </c>
      <c r="G4270" t="s">
        <v>20456</v>
      </c>
      <c r="H4270" t="s">
        <v>3800</v>
      </c>
      <c r="J4270" t="s">
        <v>756</v>
      </c>
      <c r="K4270" t="s">
        <v>756</v>
      </c>
      <c r="L4270" t="s">
        <v>757</v>
      </c>
      <c r="M4270" t="s">
        <v>757</v>
      </c>
      <c r="N4270" t="s">
        <v>756</v>
      </c>
      <c r="O4270" t="s">
        <v>756</v>
      </c>
      <c r="P4270" t="s">
        <v>758</v>
      </c>
      <c r="Q4270" t="s">
        <v>759</v>
      </c>
      <c r="R4270" t="s">
        <v>759</v>
      </c>
      <c r="S4270" t="s">
        <v>757</v>
      </c>
      <c r="T4270" t="s">
        <v>757</v>
      </c>
      <c r="U4270" t="s">
        <v>757</v>
      </c>
      <c r="V4270" t="s">
        <v>756</v>
      </c>
      <c r="W4270" t="s">
        <v>756</v>
      </c>
      <c r="X4270" t="s">
        <v>13467</v>
      </c>
      <c r="Y4270" t="str">
        <f t="shared" si="938"/>
        <v>octubre</v>
      </c>
      <c r="Z4270">
        <f>YEAR(BD_PONDERACIONES[[#This Row],[Fecha Ejecución del Ticket]])</f>
        <v>2022</v>
      </c>
      <c r="AA4270" t="str">
        <f t="shared" si="926"/>
        <v>diciembre</v>
      </c>
      <c r="AB4270">
        <f>YEAR(BD_PONDERACIONES[[#This Row],[Fecha de Inspección]])</f>
        <v>2022</v>
      </c>
      <c r="AC4270">
        <f t="shared" si="927"/>
        <v>0.5</v>
      </c>
      <c r="AD4270">
        <f t="shared" si="928"/>
        <v>0.5</v>
      </c>
      <c r="AE4270">
        <f t="shared" si="929"/>
        <v>0.5</v>
      </c>
      <c r="AF4270">
        <f t="shared" si="930"/>
        <v>0.5</v>
      </c>
      <c r="AG4270">
        <f t="shared" si="931"/>
        <v>0.5</v>
      </c>
      <c r="AH4270">
        <f t="shared" si="932"/>
        <v>0.5</v>
      </c>
      <c r="AI4270">
        <f t="shared" si="933"/>
        <v>0.25</v>
      </c>
      <c r="AJ4270">
        <f t="shared" si="934"/>
        <v>0.25</v>
      </c>
      <c r="AK4270">
        <f t="shared" si="935"/>
        <v>0.5</v>
      </c>
      <c r="AL4270">
        <f t="shared" si="936"/>
        <v>0.5</v>
      </c>
      <c r="AM4270">
        <f t="shared" si="937"/>
        <v>0.5</v>
      </c>
      <c r="AN4270" s="6">
        <f t="shared" si="939"/>
        <v>1</v>
      </c>
      <c r="AO4270" t="str">
        <f>VLOOKUP(BD_PONDERACIONES[[#This Row],[Comuna]],Tabla3[#All],2,0)</f>
        <v>Cordillera</v>
      </c>
    </row>
    <row r="4271" spans="1:41" x14ac:dyDescent="0.35">
      <c r="A4271" t="s">
        <v>20457</v>
      </c>
      <c r="B4271" t="s">
        <v>20458</v>
      </c>
      <c r="C4271" t="s">
        <v>20459</v>
      </c>
      <c r="D4271" s="5">
        <v>44908</v>
      </c>
      <c r="E4271" s="5">
        <v>44855</v>
      </c>
      <c r="F4271" t="s">
        <v>763</v>
      </c>
      <c r="G4271" t="s">
        <v>20460</v>
      </c>
      <c r="H4271" t="s">
        <v>3800</v>
      </c>
      <c r="J4271" t="s">
        <v>756</v>
      </c>
      <c r="K4271" t="s">
        <v>756</v>
      </c>
      <c r="L4271" t="s">
        <v>757</v>
      </c>
      <c r="M4271" t="s">
        <v>757</v>
      </c>
      <c r="N4271" t="s">
        <v>756</v>
      </c>
      <c r="O4271" t="s">
        <v>756</v>
      </c>
      <c r="P4271" t="s">
        <v>758</v>
      </c>
      <c r="Q4271" t="s">
        <v>759</v>
      </c>
      <c r="R4271" t="s">
        <v>759</v>
      </c>
      <c r="S4271" t="s">
        <v>757</v>
      </c>
      <c r="T4271" t="s">
        <v>757</v>
      </c>
      <c r="U4271" t="s">
        <v>757</v>
      </c>
      <c r="V4271" t="s">
        <v>773</v>
      </c>
      <c r="W4271" t="s">
        <v>773</v>
      </c>
      <c r="X4271" t="s">
        <v>20452</v>
      </c>
      <c r="Y4271" t="str">
        <f t="shared" si="938"/>
        <v>octubre</v>
      </c>
      <c r="Z4271">
        <f>YEAR(BD_PONDERACIONES[[#This Row],[Fecha Ejecución del Ticket]])</f>
        <v>2022</v>
      </c>
      <c r="AA4271" t="str">
        <f t="shared" si="926"/>
        <v>diciembre</v>
      </c>
      <c r="AB4271">
        <f>YEAR(BD_PONDERACIONES[[#This Row],[Fecha de Inspección]])</f>
        <v>2022</v>
      </c>
      <c r="AC4271">
        <f t="shared" si="927"/>
        <v>0.5</v>
      </c>
      <c r="AD4271">
        <f t="shared" si="928"/>
        <v>0.5</v>
      </c>
      <c r="AE4271">
        <f t="shared" si="929"/>
        <v>0.5</v>
      </c>
      <c r="AF4271">
        <f t="shared" si="930"/>
        <v>0.5</v>
      </c>
      <c r="AG4271">
        <f t="shared" si="931"/>
        <v>0.5</v>
      </c>
      <c r="AH4271">
        <f t="shared" si="932"/>
        <v>0.5</v>
      </c>
      <c r="AI4271">
        <f t="shared" si="933"/>
        <v>0.25</v>
      </c>
      <c r="AJ4271">
        <f t="shared" si="934"/>
        <v>0.25</v>
      </c>
      <c r="AK4271">
        <f t="shared" si="935"/>
        <v>0.5</v>
      </c>
      <c r="AL4271">
        <f t="shared" si="936"/>
        <v>0</v>
      </c>
      <c r="AM4271">
        <f t="shared" si="937"/>
        <v>0</v>
      </c>
      <c r="AN4271" s="6">
        <f t="shared" si="939"/>
        <v>0.8</v>
      </c>
      <c r="AO4271" t="str">
        <f>VLOOKUP(BD_PONDERACIONES[[#This Row],[Comuna]],Tabla3[#All],2,0)</f>
        <v>Cordillera</v>
      </c>
    </row>
    <row r="4272" spans="1:41" x14ac:dyDescent="0.35">
      <c r="A4272" t="s">
        <v>20461</v>
      </c>
      <c r="B4272" t="s">
        <v>20462</v>
      </c>
      <c r="C4272" t="s">
        <v>20463</v>
      </c>
      <c r="D4272" s="5">
        <v>44908</v>
      </c>
      <c r="E4272" s="5">
        <v>44856</v>
      </c>
      <c r="F4272" t="s">
        <v>763</v>
      </c>
      <c r="G4272" t="s">
        <v>20464</v>
      </c>
      <c r="H4272" t="s">
        <v>3800</v>
      </c>
      <c r="J4272" t="s">
        <v>756</v>
      </c>
      <c r="K4272" t="s">
        <v>756</v>
      </c>
      <c r="L4272" t="s">
        <v>757</v>
      </c>
      <c r="M4272" t="s">
        <v>757</v>
      </c>
      <c r="N4272" t="s">
        <v>756</v>
      </c>
      <c r="O4272" t="s">
        <v>756</v>
      </c>
      <c r="P4272" t="s">
        <v>758</v>
      </c>
      <c r="Q4272" t="s">
        <v>759</v>
      </c>
      <c r="R4272" t="s">
        <v>759</v>
      </c>
      <c r="S4272" t="s">
        <v>757</v>
      </c>
      <c r="T4272" t="s">
        <v>757</v>
      </c>
      <c r="U4272" t="s">
        <v>757</v>
      </c>
      <c r="V4272" t="s">
        <v>756</v>
      </c>
      <c r="W4272" t="s">
        <v>768</v>
      </c>
      <c r="X4272" t="s">
        <v>20465</v>
      </c>
      <c r="Y4272" t="str">
        <f t="shared" si="938"/>
        <v>octubre</v>
      </c>
      <c r="Z4272">
        <f>YEAR(BD_PONDERACIONES[[#This Row],[Fecha Ejecución del Ticket]])</f>
        <v>2022</v>
      </c>
      <c r="AA4272" t="str">
        <f t="shared" si="926"/>
        <v>diciembre</v>
      </c>
      <c r="AB4272">
        <f>YEAR(BD_PONDERACIONES[[#This Row],[Fecha de Inspección]])</f>
        <v>2022</v>
      </c>
      <c r="AC4272">
        <f t="shared" si="927"/>
        <v>0.5</v>
      </c>
      <c r="AD4272">
        <f t="shared" si="928"/>
        <v>0.5</v>
      </c>
      <c r="AE4272">
        <f t="shared" si="929"/>
        <v>0.5</v>
      </c>
      <c r="AF4272">
        <f t="shared" si="930"/>
        <v>0.5</v>
      </c>
      <c r="AG4272">
        <f t="shared" si="931"/>
        <v>0.5</v>
      </c>
      <c r="AH4272">
        <f t="shared" si="932"/>
        <v>0.5</v>
      </c>
      <c r="AI4272">
        <f t="shared" si="933"/>
        <v>0.25</v>
      </c>
      <c r="AJ4272">
        <f t="shared" si="934"/>
        <v>0.25</v>
      </c>
      <c r="AK4272">
        <f t="shared" si="935"/>
        <v>0.5</v>
      </c>
      <c r="AL4272">
        <f t="shared" si="936"/>
        <v>0.5</v>
      </c>
      <c r="AM4272">
        <f t="shared" si="937"/>
        <v>0.17499999999999999</v>
      </c>
      <c r="AN4272" s="6">
        <f t="shared" si="939"/>
        <v>0.93500000000000005</v>
      </c>
      <c r="AO4272" t="str">
        <f>VLOOKUP(BD_PONDERACIONES[[#This Row],[Comuna]],Tabla3[#All],2,0)</f>
        <v>Cordillera</v>
      </c>
    </row>
    <row r="4273" spans="1:41" x14ac:dyDescent="0.35">
      <c r="A4273" t="s">
        <v>20466</v>
      </c>
      <c r="B4273" t="s">
        <v>20467</v>
      </c>
      <c r="C4273" t="s">
        <v>20468</v>
      </c>
      <c r="D4273" s="5">
        <v>44908</v>
      </c>
      <c r="E4273" s="5">
        <v>44861</v>
      </c>
      <c r="F4273" t="s">
        <v>763</v>
      </c>
      <c r="G4273" t="s">
        <v>20469</v>
      </c>
      <c r="H4273" t="s">
        <v>3800</v>
      </c>
      <c r="J4273" t="s">
        <v>756</v>
      </c>
      <c r="K4273" t="s">
        <v>756</v>
      </c>
      <c r="L4273" t="s">
        <v>773</v>
      </c>
      <c r="M4273" t="s">
        <v>773</v>
      </c>
      <c r="N4273" t="s">
        <v>756</v>
      </c>
      <c r="O4273" t="s">
        <v>756</v>
      </c>
      <c r="P4273" t="s">
        <v>758</v>
      </c>
      <c r="Q4273" t="s">
        <v>759</v>
      </c>
      <c r="R4273" t="s">
        <v>759</v>
      </c>
      <c r="S4273" t="s">
        <v>757</v>
      </c>
      <c r="T4273" t="s">
        <v>757</v>
      </c>
      <c r="U4273" t="s">
        <v>757</v>
      </c>
      <c r="V4273" t="s">
        <v>773</v>
      </c>
      <c r="W4273" t="s">
        <v>773</v>
      </c>
      <c r="X4273" t="s">
        <v>20470</v>
      </c>
      <c r="Y4273" t="str">
        <f t="shared" si="938"/>
        <v>octubre</v>
      </c>
      <c r="Z4273">
        <f>YEAR(BD_PONDERACIONES[[#This Row],[Fecha Ejecución del Ticket]])</f>
        <v>2022</v>
      </c>
      <c r="AA4273" t="str">
        <f t="shared" si="926"/>
        <v>diciembre</v>
      </c>
      <c r="AB4273">
        <f>YEAR(BD_PONDERACIONES[[#This Row],[Fecha de Inspección]])</f>
        <v>2022</v>
      </c>
      <c r="AC4273">
        <f t="shared" si="927"/>
        <v>0.5</v>
      </c>
      <c r="AD4273">
        <f t="shared" si="928"/>
        <v>0.5</v>
      </c>
      <c r="AE4273">
        <f t="shared" si="929"/>
        <v>0</v>
      </c>
      <c r="AF4273">
        <f t="shared" si="930"/>
        <v>0</v>
      </c>
      <c r="AG4273">
        <f t="shared" si="931"/>
        <v>0.5</v>
      </c>
      <c r="AH4273">
        <f t="shared" si="932"/>
        <v>0.5</v>
      </c>
      <c r="AI4273">
        <f t="shared" si="933"/>
        <v>0.25</v>
      </c>
      <c r="AJ4273">
        <f t="shared" si="934"/>
        <v>0.25</v>
      </c>
      <c r="AK4273">
        <f t="shared" si="935"/>
        <v>0.5</v>
      </c>
      <c r="AL4273">
        <f t="shared" si="936"/>
        <v>0</v>
      </c>
      <c r="AM4273">
        <f t="shared" si="937"/>
        <v>0</v>
      </c>
      <c r="AN4273" s="6">
        <f t="shared" si="939"/>
        <v>0.5</v>
      </c>
      <c r="AO4273" t="str">
        <f>VLOOKUP(BD_PONDERACIONES[[#This Row],[Comuna]],Tabla3[#All],2,0)</f>
        <v>Cordillera</v>
      </c>
    </row>
    <row r="4274" spans="1:41" x14ac:dyDescent="0.35">
      <c r="A4274" t="s">
        <v>20471</v>
      </c>
      <c r="B4274" t="s">
        <v>20472</v>
      </c>
      <c r="C4274" t="s">
        <v>20473</v>
      </c>
      <c r="D4274" s="5">
        <v>44908</v>
      </c>
      <c r="E4274" s="5">
        <v>44864</v>
      </c>
      <c r="F4274" t="s">
        <v>763</v>
      </c>
      <c r="G4274" t="s">
        <v>20474</v>
      </c>
      <c r="H4274" t="s">
        <v>3800</v>
      </c>
      <c r="J4274" t="s">
        <v>756</v>
      </c>
      <c r="K4274" t="s">
        <v>756</v>
      </c>
      <c r="L4274" t="s">
        <v>757</v>
      </c>
      <c r="M4274" t="s">
        <v>757</v>
      </c>
      <c r="N4274" t="s">
        <v>756</v>
      </c>
      <c r="O4274" t="s">
        <v>756</v>
      </c>
      <c r="P4274" t="s">
        <v>758</v>
      </c>
      <c r="Q4274" t="s">
        <v>759</v>
      </c>
      <c r="R4274" t="s">
        <v>759</v>
      </c>
      <c r="S4274" t="s">
        <v>757</v>
      </c>
      <c r="T4274" t="s">
        <v>757</v>
      </c>
      <c r="U4274" t="s">
        <v>757</v>
      </c>
      <c r="V4274" t="s">
        <v>773</v>
      </c>
      <c r="W4274" t="s">
        <v>773</v>
      </c>
      <c r="X4274" t="s">
        <v>20475</v>
      </c>
      <c r="Y4274" t="str">
        <f t="shared" si="938"/>
        <v>octubre</v>
      </c>
      <c r="Z4274">
        <f>YEAR(BD_PONDERACIONES[[#This Row],[Fecha Ejecución del Ticket]])</f>
        <v>2022</v>
      </c>
      <c r="AA4274" t="str">
        <f t="shared" si="926"/>
        <v>diciembre</v>
      </c>
      <c r="AB4274">
        <f>YEAR(BD_PONDERACIONES[[#This Row],[Fecha de Inspección]])</f>
        <v>2022</v>
      </c>
      <c r="AC4274">
        <f t="shared" si="927"/>
        <v>0.5</v>
      </c>
      <c r="AD4274">
        <f t="shared" si="928"/>
        <v>0.5</v>
      </c>
      <c r="AE4274">
        <f t="shared" si="929"/>
        <v>0.5</v>
      </c>
      <c r="AF4274">
        <f t="shared" si="930"/>
        <v>0.5</v>
      </c>
      <c r="AG4274">
        <f t="shared" si="931"/>
        <v>0.5</v>
      </c>
      <c r="AH4274">
        <f t="shared" si="932"/>
        <v>0.5</v>
      </c>
      <c r="AI4274">
        <f t="shared" si="933"/>
        <v>0.25</v>
      </c>
      <c r="AJ4274">
        <f t="shared" si="934"/>
        <v>0.25</v>
      </c>
      <c r="AK4274">
        <f t="shared" si="935"/>
        <v>0.5</v>
      </c>
      <c r="AL4274">
        <f t="shared" si="936"/>
        <v>0</v>
      </c>
      <c r="AM4274">
        <f t="shared" si="937"/>
        <v>0</v>
      </c>
      <c r="AN4274" s="6">
        <f t="shared" si="939"/>
        <v>0.8</v>
      </c>
      <c r="AO4274" t="str">
        <f>VLOOKUP(BD_PONDERACIONES[[#This Row],[Comuna]],Tabla3[#All],2,0)</f>
        <v>Cordillera</v>
      </c>
    </row>
    <row r="4275" spans="1:41" x14ac:dyDescent="0.35">
      <c r="A4275" t="s">
        <v>20476</v>
      </c>
      <c r="B4275" t="s">
        <v>20477</v>
      </c>
      <c r="C4275" t="s">
        <v>20478</v>
      </c>
      <c r="D4275" s="5">
        <v>44908</v>
      </c>
      <c r="E4275" s="5">
        <v>44851</v>
      </c>
      <c r="F4275" t="s">
        <v>763</v>
      </c>
      <c r="G4275" t="s">
        <v>20479</v>
      </c>
      <c r="H4275" t="s">
        <v>3800</v>
      </c>
      <c r="J4275" t="s">
        <v>756</v>
      </c>
      <c r="K4275" t="s">
        <v>756</v>
      </c>
      <c r="L4275" t="s">
        <v>757</v>
      </c>
      <c r="M4275" t="s">
        <v>757</v>
      </c>
      <c r="N4275" t="s">
        <v>756</v>
      </c>
      <c r="O4275" t="s">
        <v>756</v>
      </c>
      <c r="P4275" t="s">
        <v>758</v>
      </c>
      <c r="Q4275" t="s">
        <v>759</v>
      </c>
      <c r="R4275" t="s">
        <v>759</v>
      </c>
      <c r="S4275" t="s">
        <v>757</v>
      </c>
      <c r="T4275" t="s">
        <v>757</v>
      </c>
      <c r="U4275" t="s">
        <v>757</v>
      </c>
      <c r="V4275" t="s">
        <v>756</v>
      </c>
      <c r="W4275" t="s">
        <v>768</v>
      </c>
      <c r="X4275" t="s">
        <v>20480</v>
      </c>
      <c r="Y4275" t="str">
        <f t="shared" si="938"/>
        <v>octubre</v>
      </c>
      <c r="Z4275">
        <f>YEAR(BD_PONDERACIONES[[#This Row],[Fecha Ejecución del Ticket]])</f>
        <v>2022</v>
      </c>
      <c r="AA4275" t="str">
        <f t="shared" si="926"/>
        <v>diciembre</v>
      </c>
      <c r="AB4275">
        <f>YEAR(BD_PONDERACIONES[[#This Row],[Fecha de Inspección]])</f>
        <v>2022</v>
      </c>
      <c r="AC4275">
        <f t="shared" si="927"/>
        <v>0.5</v>
      </c>
      <c r="AD4275">
        <f t="shared" si="928"/>
        <v>0.5</v>
      </c>
      <c r="AE4275">
        <f t="shared" si="929"/>
        <v>0.5</v>
      </c>
      <c r="AF4275">
        <f t="shared" si="930"/>
        <v>0.5</v>
      </c>
      <c r="AG4275">
        <f t="shared" si="931"/>
        <v>0.5</v>
      </c>
      <c r="AH4275">
        <f t="shared" si="932"/>
        <v>0.5</v>
      </c>
      <c r="AI4275">
        <f t="shared" si="933"/>
        <v>0.25</v>
      </c>
      <c r="AJ4275">
        <f t="shared" si="934"/>
        <v>0.25</v>
      </c>
      <c r="AK4275">
        <f t="shared" si="935"/>
        <v>0.5</v>
      </c>
      <c r="AL4275">
        <f t="shared" si="936"/>
        <v>0.5</v>
      </c>
      <c r="AM4275">
        <f t="shared" si="937"/>
        <v>0.17499999999999999</v>
      </c>
      <c r="AN4275" s="6">
        <f t="shared" si="939"/>
        <v>0.93500000000000005</v>
      </c>
      <c r="AO4275" t="str">
        <f>VLOOKUP(BD_PONDERACIONES[[#This Row],[Comuna]],Tabla3[#All],2,0)</f>
        <v>Cordillera</v>
      </c>
    </row>
    <row r="4276" spans="1:41" x14ac:dyDescent="0.35">
      <c r="A4276" t="s">
        <v>20481</v>
      </c>
      <c r="B4276" t="s">
        <v>20482</v>
      </c>
      <c r="C4276" t="s">
        <v>20483</v>
      </c>
      <c r="D4276" s="5">
        <v>44908</v>
      </c>
      <c r="E4276" s="5">
        <v>44861</v>
      </c>
      <c r="F4276" t="s">
        <v>763</v>
      </c>
      <c r="G4276" t="s">
        <v>20484</v>
      </c>
      <c r="H4276" t="s">
        <v>3800</v>
      </c>
      <c r="J4276" t="s">
        <v>756</v>
      </c>
      <c r="K4276" t="s">
        <v>756</v>
      </c>
      <c r="L4276" t="s">
        <v>757</v>
      </c>
      <c r="M4276" t="s">
        <v>757</v>
      </c>
      <c r="N4276" t="s">
        <v>756</v>
      </c>
      <c r="O4276" t="s">
        <v>756</v>
      </c>
      <c r="P4276" t="s">
        <v>758</v>
      </c>
      <c r="Q4276" t="s">
        <v>759</v>
      </c>
      <c r="R4276" t="s">
        <v>759</v>
      </c>
      <c r="S4276" t="s">
        <v>757</v>
      </c>
      <c r="T4276" t="s">
        <v>757</v>
      </c>
      <c r="U4276" t="s">
        <v>757</v>
      </c>
      <c r="V4276" t="s">
        <v>756</v>
      </c>
      <c r="W4276" t="s">
        <v>756</v>
      </c>
      <c r="X4276" t="s">
        <v>20485</v>
      </c>
      <c r="Y4276" t="str">
        <f t="shared" si="938"/>
        <v>octubre</v>
      </c>
      <c r="Z4276">
        <f>YEAR(BD_PONDERACIONES[[#This Row],[Fecha Ejecución del Ticket]])</f>
        <v>2022</v>
      </c>
      <c r="AA4276" t="str">
        <f t="shared" si="926"/>
        <v>diciembre</v>
      </c>
      <c r="AB4276">
        <f>YEAR(BD_PONDERACIONES[[#This Row],[Fecha de Inspección]])</f>
        <v>2022</v>
      </c>
      <c r="AC4276">
        <f t="shared" si="927"/>
        <v>0.5</v>
      </c>
      <c r="AD4276">
        <f t="shared" si="928"/>
        <v>0.5</v>
      </c>
      <c r="AE4276">
        <f t="shared" si="929"/>
        <v>0.5</v>
      </c>
      <c r="AF4276">
        <f t="shared" si="930"/>
        <v>0.5</v>
      </c>
      <c r="AG4276">
        <f t="shared" si="931"/>
        <v>0.5</v>
      </c>
      <c r="AH4276">
        <f t="shared" si="932"/>
        <v>0.5</v>
      </c>
      <c r="AI4276">
        <f t="shared" si="933"/>
        <v>0.25</v>
      </c>
      <c r="AJ4276">
        <f t="shared" si="934"/>
        <v>0.25</v>
      </c>
      <c r="AK4276">
        <f t="shared" si="935"/>
        <v>0.5</v>
      </c>
      <c r="AL4276">
        <f t="shared" si="936"/>
        <v>0.5</v>
      </c>
      <c r="AM4276">
        <f t="shared" si="937"/>
        <v>0.5</v>
      </c>
      <c r="AN4276" s="6">
        <f t="shared" si="939"/>
        <v>1</v>
      </c>
      <c r="AO4276" t="str">
        <f>VLOOKUP(BD_PONDERACIONES[[#This Row],[Comuna]],Tabla3[#All],2,0)</f>
        <v>Cordillera</v>
      </c>
    </row>
    <row r="4277" spans="1:41" x14ac:dyDescent="0.35">
      <c r="A4277" t="s">
        <v>20486</v>
      </c>
      <c r="B4277" t="s">
        <v>20487</v>
      </c>
      <c r="C4277" t="s">
        <v>20488</v>
      </c>
      <c r="D4277" s="5">
        <v>44908</v>
      </c>
      <c r="E4277" s="5">
        <v>44848</v>
      </c>
      <c r="F4277" t="s">
        <v>763</v>
      </c>
      <c r="G4277" t="s">
        <v>20489</v>
      </c>
      <c r="H4277" t="s">
        <v>3800</v>
      </c>
      <c r="J4277" t="s">
        <v>756</v>
      </c>
      <c r="K4277" t="s">
        <v>756</v>
      </c>
      <c r="L4277" t="s">
        <v>757</v>
      </c>
      <c r="M4277" t="s">
        <v>757</v>
      </c>
      <c r="N4277" t="s">
        <v>756</v>
      </c>
      <c r="O4277" t="s">
        <v>756</v>
      </c>
      <c r="P4277" t="s">
        <v>765</v>
      </c>
      <c r="Q4277" t="s">
        <v>20490</v>
      </c>
      <c r="R4277" t="s">
        <v>20491</v>
      </c>
      <c r="S4277" t="s">
        <v>756</v>
      </c>
      <c r="T4277" t="s">
        <v>756</v>
      </c>
      <c r="U4277" t="s">
        <v>756</v>
      </c>
      <c r="V4277" t="s">
        <v>756</v>
      </c>
      <c r="W4277" t="s">
        <v>756</v>
      </c>
      <c r="X4277" t="s">
        <v>20492</v>
      </c>
      <c r="Y4277" t="str">
        <f t="shared" si="938"/>
        <v>octubre</v>
      </c>
      <c r="Z4277">
        <f>YEAR(BD_PONDERACIONES[[#This Row],[Fecha Ejecución del Ticket]])</f>
        <v>2022</v>
      </c>
      <c r="AA4277" t="str">
        <f t="shared" si="926"/>
        <v>diciembre</v>
      </c>
      <c r="AB4277">
        <f>YEAR(BD_PONDERACIONES[[#This Row],[Fecha de Inspección]])</f>
        <v>2022</v>
      </c>
      <c r="AC4277">
        <f t="shared" si="927"/>
        <v>0.5</v>
      </c>
      <c r="AD4277">
        <f t="shared" si="928"/>
        <v>0.5</v>
      </c>
      <c r="AE4277">
        <f t="shared" si="929"/>
        <v>0.5</v>
      </c>
      <c r="AF4277">
        <f t="shared" si="930"/>
        <v>0.5</v>
      </c>
      <c r="AG4277">
        <f t="shared" si="931"/>
        <v>0.5</v>
      </c>
      <c r="AH4277">
        <f t="shared" si="932"/>
        <v>0.5</v>
      </c>
      <c r="AI4277">
        <f t="shared" si="933"/>
        <v>0.25</v>
      </c>
      <c r="AJ4277">
        <f t="shared" si="934"/>
        <v>0.25</v>
      </c>
      <c r="AK4277">
        <f t="shared" si="935"/>
        <v>0.5</v>
      </c>
      <c r="AL4277">
        <f t="shared" si="936"/>
        <v>0.5</v>
      </c>
      <c r="AM4277">
        <f t="shared" si="937"/>
        <v>0.5</v>
      </c>
      <c r="AN4277" s="6">
        <f t="shared" si="939"/>
        <v>1</v>
      </c>
      <c r="AO4277" t="str">
        <f>VLOOKUP(BD_PONDERACIONES[[#This Row],[Comuna]],Tabla3[#All],2,0)</f>
        <v>Cordillera</v>
      </c>
    </row>
    <row r="4278" spans="1:41" x14ac:dyDescent="0.35">
      <c r="A4278" t="s">
        <v>20493</v>
      </c>
      <c r="B4278" t="s">
        <v>20494</v>
      </c>
      <c r="C4278" t="s">
        <v>20495</v>
      </c>
      <c r="D4278" s="5">
        <v>44909</v>
      </c>
      <c r="E4278" s="5">
        <v>44862</v>
      </c>
      <c r="F4278" t="s">
        <v>763</v>
      </c>
      <c r="G4278" t="s">
        <v>20496</v>
      </c>
      <c r="H4278" t="s">
        <v>3800</v>
      </c>
      <c r="J4278" t="s">
        <v>756</v>
      </c>
      <c r="K4278" t="s">
        <v>756</v>
      </c>
      <c r="L4278" t="s">
        <v>757</v>
      </c>
      <c r="M4278" t="s">
        <v>757</v>
      </c>
      <c r="N4278" t="s">
        <v>756</v>
      </c>
      <c r="O4278" t="s">
        <v>756</v>
      </c>
      <c r="P4278" t="s">
        <v>758</v>
      </c>
      <c r="Q4278" t="s">
        <v>759</v>
      </c>
      <c r="R4278" t="s">
        <v>759</v>
      </c>
      <c r="S4278" t="s">
        <v>757</v>
      </c>
      <c r="T4278" t="s">
        <v>757</v>
      </c>
      <c r="U4278" t="s">
        <v>757</v>
      </c>
      <c r="V4278" t="s">
        <v>773</v>
      </c>
      <c r="W4278" t="s">
        <v>773</v>
      </c>
      <c r="X4278" t="s">
        <v>19412</v>
      </c>
      <c r="Y4278" t="str">
        <f t="shared" si="938"/>
        <v>octubre</v>
      </c>
      <c r="Z4278">
        <f>YEAR(BD_PONDERACIONES[[#This Row],[Fecha Ejecución del Ticket]])</f>
        <v>2022</v>
      </c>
      <c r="AA4278" t="str">
        <f t="shared" si="926"/>
        <v>diciembre</v>
      </c>
      <c r="AB4278">
        <f>YEAR(BD_PONDERACIONES[[#This Row],[Fecha de Inspección]])</f>
        <v>2022</v>
      </c>
      <c r="AC4278">
        <f t="shared" si="927"/>
        <v>0.5</v>
      </c>
      <c r="AD4278">
        <f t="shared" si="928"/>
        <v>0.5</v>
      </c>
      <c r="AE4278">
        <f t="shared" si="929"/>
        <v>0.5</v>
      </c>
      <c r="AF4278">
        <f t="shared" si="930"/>
        <v>0.5</v>
      </c>
      <c r="AG4278">
        <f t="shared" si="931"/>
        <v>0.5</v>
      </c>
      <c r="AH4278">
        <f t="shared" si="932"/>
        <v>0.5</v>
      </c>
      <c r="AI4278">
        <f t="shared" si="933"/>
        <v>0.25</v>
      </c>
      <c r="AJ4278">
        <f t="shared" si="934"/>
        <v>0.25</v>
      </c>
      <c r="AK4278">
        <f t="shared" si="935"/>
        <v>0.5</v>
      </c>
      <c r="AL4278">
        <f t="shared" si="936"/>
        <v>0</v>
      </c>
      <c r="AM4278">
        <f t="shared" si="937"/>
        <v>0</v>
      </c>
      <c r="AN4278" s="6">
        <f t="shared" si="939"/>
        <v>0.8</v>
      </c>
      <c r="AO4278" t="str">
        <f>VLOOKUP(BD_PONDERACIONES[[#This Row],[Comuna]],Tabla3[#All],2,0)</f>
        <v>Cordillera</v>
      </c>
    </row>
    <row r="4279" spans="1:41" x14ac:dyDescent="0.35">
      <c r="A4279" t="s">
        <v>20497</v>
      </c>
      <c r="B4279" t="s">
        <v>20498</v>
      </c>
      <c r="C4279" t="s">
        <v>20499</v>
      </c>
      <c r="D4279" s="5">
        <v>44909</v>
      </c>
      <c r="E4279" s="5">
        <v>44861</v>
      </c>
      <c r="F4279" t="s">
        <v>763</v>
      </c>
      <c r="G4279" t="s">
        <v>20500</v>
      </c>
      <c r="H4279" t="s">
        <v>3800</v>
      </c>
      <c r="J4279" t="s">
        <v>756</v>
      </c>
      <c r="K4279" t="s">
        <v>756</v>
      </c>
      <c r="L4279" t="s">
        <v>773</v>
      </c>
      <c r="M4279" t="s">
        <v>773</v>
      </c>
      <c r="N4279" t="s">
        <v>756</v>
      </c>
      <c r="O4279" t="s">
        <v>756</v>
      </c>
      <c r="P4279" t="s">
        <v>758</v>
      </c>
      <c r="Q4279" t="s">
        <v>759</v>
      </c>
      <c r="R4279" t="s">
        <v>759</v>
      </c>
      <c r="S4279" t="s">
        <v>757</v>
      </c>
      <c r="T4279" t="s">
        <v>757</v>
      </c>
      <c r="U4279" t="s">
        <v>757</v>
      </c>
      <c r="V4279" t="s">
        <v>756</v>
      </c>
      <c r="W4279" t="s">
        <v>756</v>
      </c>
      <c r="X4279" t="s">
        <v>20501</v>
      </c>
      <c r="Y4279" t="str">
        <f t="shared" si="938"/>
        <v>octubre</v>
      </c>
      <c r="Z4279">
        <f>YEAR(BD_PONDERACIONES[[#This Row],[Fecha Ejecución del Ticket]])</f>
        <v>2022</v>
      </c>
      <c r="AA4279" t="str">
        <f t="shared" si="926"/>
        <v>diciembre</v>
      </c>
      <c r="AB4279">
        <f>YEAR(BD_PONDERACIONES[[#This Row],[Fecha de Inspección]])</f>
        <v>2022</v>
      </c>
      <c r="AC4279">
        <f t="shared" si="927"/>
        <v>0.5</v>
      </c>
      <c r="AD4279">
        <f t="shared" si="928"/>
        <v>0.5</v>
      </c>
      <c r="AE4279">
        <f t="shared" si="929"/>
        <v>0</v>
      </c>
      <c r="AF4279">
        <f t="shared" si="930"/>
        <v>0</v>
      </c>
      <c r="AG4279">
        <f t="shared" si="931"/>
        <v>0.5</v>
      </c>
      <c r="AH4279">
        <f t="shared" si="932"/>
        <v>0.5</v>
      </c>
      <c r="AI4279">
        <f t="shared" si="933"/>
        <v>0.25</v>
      </c>
      <c r="AJ4279">
        <f t="shared" si="934"/>
        <v>0.25</v>
      </c>
      <c r="AK4279">
        <f t="shared" si="935"/>
        <v>0.5</v>
      </c>
      <c r="AL4279">
        <f t="shared" si="936"/>
        <v>0.5</v>
      </c>
      <c r="AM4279">
        <f t="shared" si="937"/>
        <v>0.5</v>
      </c>
      <c r="AN4279" s="6">
        <f t="shared" si="939"/>
        <v>0.7</v>
      </c>
      <c r="AO4279" t="str">
        <f>VLOOKUP(BD_PONDERACIONES[[#This Row],[Comuna]],Tabla3[#All],2,0)</f>
        <v>Cordillera</v>
      </c>
    </row>
    <row r="4280" spans="1:41" x14ac:dyDescent="0.35">
      <c r="A4280" t="s">
        <v>20502</v>
      </c>
      <c r="B4280" t="s">
        <v>20503</v>
      </c>
      <c r="C4280" t="s">
        <v>20504</v>
      </c>
      <c r="D4280" s="5">
        <v>44909</v>
      </c>
      <c r="E4280" s="5">
        <v>44863</v>
      </c>
      <c r="F4280" t="s">
        <v>763</v>
      </c>
      <c r="G4280" t="s">
        <v>20505</v>
      </c>
      <c r="H4280" t="s">
        <v>3800</v>
      </c>
      <c r="J4280" t="s">
        <v>756</v>
      </c>
      <c r="K4280" t="s">
        <v>756</v>
      </c>
      <c r="L4280" t="s">
        <v>757</v>
      </c>
      <c r="M4280" t="s">
        <v>757</v>
      </c>
      <c r="N4280" t="s">
        <v>756</v>
      </c>
      <c r="O4280" t="s">
        <v>756</v>
      </c>
      <c r="P4280" t="s">
        <v>758</v>
      </c>
      <c r="Q4280" t="s">
        <v>759</v>
      </c>
      <c r="R4280" t="s">
        <v>759</v>
      </c>
      <c r="S4280" t="s">
        <v>757</v>
      </c>
      <c r="T4280" t="s">
        <v>757</v>
      </c>
      <c r="U4280" t="s">
        <v>757</v>
      </c>
      <c r="V4280" t="s">
        <v>756</v>
      </c>
      <c r="W4280" t="s">
        <v>756</v>
      </c>
      <c r="X4280" t="s">
        <v>20506</v>
      </c>
      <c r="Y4280" t="str">
        <f t="shared" si="938"/>
        <v>octubre</v>
      </c>
      <c r="Z4280">
        <f>YEAR(BD_PONDERACIONES[[#This Row],[Fecha Ejecución del Ticket]])</f>
        <v>2022</v>
      </c>
      <c r="AA4280" t="str">
        <f t="shared" si="926"/>
        <v>diciembre</v>
      </c>
      <c r="AB4280">
        <f>YEAR(BD_PONDERACIONES[[#This Row],[Fecha de Inspección]])</f>
        <v>2022</v>
      </c>
      <c r="AC4280">
        <f t="shared" si="927"/>
        <v>0.5</v>
      </c>
      <c r="AD4280">
        <f t="shared" si="928"/>
        <v>0.5</v>
      </c>
      <c r="AE4280">
        <f t="shared" si="929"/>
        <v>0.5</v>
      </c>
      <c r="AF4280">
        <f t="shared" si="930"/>
        <v>0.5</v>
      </c>
      <c r="AG4280">
        <f t="shared" si="931"/>
        <v>0.5</v>
      </c>
      <c r="AH4280">
        <f t="shared" si="932"/>
        <v>0.5</v>
      </c>
      <c r="AI4280">
        <f t="shared" si="933"/>
        <v>0.25</v>
      </c>
      <c r="AJ4280">
        <f t="shared" si="934"/>
        <v>0.25</v>
      </c>
      <c r="AK4280">
        <f t="shared" si="935"/>
        <v>0.5</v>
      </c>
      <c r="AL4280">
        <f t="shared" si="936"/>
        <v>0.5</v>
      </c>
      <c r="AM4280">
        <f t="shared" si="937"/>
        <v>0.5</v>
      </c>
      <c r="AN4280" s="6">
        <f t="shared" si="939"/>
        <v>1</v>
      </c>
      <c r="AO4280" t="str">
        <f>VLOOKUP(BD_PONDERACIONES[[#This Row],[Comuna]],Tabla3[#All],2,0)</f>
        <v>Cordillera</v>
      </c>
    </row>
    <row r="4281" spans="1:41" x14ac:dyDescent="0.35">
      <c r="A4281" t="s">
        <v>20507</v>
      </c>
      <c r="B4281" t="s">
        <v>20508</v>
      </c>
      <c r="C4281" t="s">
        <v>20509</v>
      </c>
      <c r="D4281" s="5">
        <v>44909</v>
      </c>
      <c r="E4281" s="5">
        <v>44858</v>
      </c>
      <c r="F4281" t="s">
        <v>763</v>
      </c>
      <c r="G4281" t="s">
        <v>20510</v>
      </c>
      <c r="H4281" t="s">
        <v>1886</v>
      </c>
      <c r="J4281" t="s">
        <v>756</v>
      </c>
      <c r="K4281" t="s">
        <v>756</v>
      </c>
      <c r="L4281" t="s">
        <v>757</v>
      </c>
      <c r="M4281" t="s">
        <v>757</v>
      </c>
      <c r="N4281" t="s">
        <v>756</v>
      </c>
      <c r="O4281" t="s">
        <v>756</v>
      </c>
      <c r="P4281" t="s">
        <v>758</v>
      </c>
      <c r="Q4281" t="s">
        <v>759</v>
      </c>
      <c r="R4281" t="s">
        <v>759</v>
      </c>
      <c r="S4281" t="s">
        <v>757</v>
      </c>
      <c r="T4281" t="s">
        <v>757</v>
      </c>
      <c r="U4281" t="s">
        <v>757</v>
      </c>
      <c r="V4281" t="s">
        <v>756</v>
      </c>
      <c r="W4281" t="s">
        <v>756</v>
      </c>
      <c r="X4281" t="s">
        <v>20511</v>
      </c>
      <c r="Y4281" t="str">
        <f t="shared" si="938"/>
        <v>octubre</v>
      </c>
      <c r="Z4281">
        <f>YEAR(BD_PONDERACIONES[[#This Row],[Fecha Ejecución del Ticket]])</f>
        <v>2022</v>
      </c>
      <c r="AA4281" t="str">
        <f t="shared" si="926"/>
        <v>diciembre</v>
      </c>
      <c r="AB4281">
        <f>YEAR(BD_PONDERACIONES[[#This Row],[Fecha de Inspección]])</f>
        <v>2022</v>
      </c>
      <c r="AC4281">
        <f t="shared" si="927"/>
        <v>0.5</v>
      </c>
      <c r="AD4281">
        <f t="shared" si="928"/>
        <v>0.5</v>
      </c>
      <c r="AE4281">
        <f t="shared" si="929"/>
        <v>0.5</v>
      </c>
      <c r="AF4281">
        <f t="shared" si="930"/>
        <v>0.5</v>
      </c>
      <c r="AG4281">
        <f t="shared" si="931"/>
        <v>0.5</v>
      </c>
      <c r="AH4281">
        <f t="shared" si="932"/>
        <v>0.5</v>
      </c>
      <c r="AI4281">
        <f t="shared" si="933"/>
        <v>0.25</v>
      </c>
      <c r="AJ4281">
        <f t="shared" si="934"/>
        <v>0.25</v>
      </c>
      <c r="AK4281">
        <f t="shared" si="935"/>
        <v>0.5</v>
      </c>
      <c r="AL4281">
        <f t="shared" si="936"/>
        <v>0.5</v>
      </c>
      <c r="AM4281">
        <f t="shared" si="937"/>
        <v>0.5</v>
      </c>
      <c r="AN4281" s="6">
        <f t="shared" si="939"/>
        <v>1</v>
      </c>
      <c r="AO4281" t="str">
        <f>VLOOKUP(BD_PONDERACIONES[[#This Row],[Comuna]],Tabla3[#All],2,0)</f>
        <v>Cordillera</v>
      </c>
    </row>
    <row r="4282" spans="1:41" x14ac:dyDescent="0.35">
      <c r="A4282" t="s">
        <v>20512</v>
      </c>
      <c r="B4282" t="s">
        <v>20513</v>
      </c>
      <c r="C4282" t="s">
        <v>20514</v>
      </c>
      <c r="D4282" s="5">
        <v>44909</v>
      </c>
      <c r="E4282" s="5">
        <v>44847</v>
      </c>
      <c r="F4282" t="s">
        <v>763</v>
      </c>
      <c r="G4282" t="s">
        <v>20515</v>
      </c>
      <c r="H4282" t="s">
        <v>3800</v>
      </c>
      <c r="J4282" t="s">
        <v>756</v>
      </c>
      <c r="K4282" t="s">
        <v>756</v>
      </c>
      <c r="L4282" t="s">
        <v>757</v>
      </c>
      <c r="M4282" t="s">
        <v>757</v>
      </c>
      <c r="N4282" t="s">
        <v>756</v>
      </c>
      <c r="O4282" t="s">
        <v>756</v>
      </c>
      <c r="P4282" t="s">
        <v>758</v>
      </c>
      <c r="Q4282" t="s">
        <v>759</v>
      </c>
      <c r="R4282" t="s">
        <v>759</v>
      </c>
      <c r="S4282" t="s">
        <v>757</v>
      </c>
      <c r="T4282" t="s">
        <v>757</v>
      </c>
      <c r="U4282" t="s">
        <v>757</v>
      </c>
      <c r="V4282" t="s">
        <v>756</v>
      </c>
      <c r="W4282" t="s">
        <v>756</v>
      </c>
      <c r="X4282" t="s">
        <v>20516</v>
      </c>
      <c r="Y4282" t="str">
        <f t="shared" si="938"/>
        <v>octubre</v>
      </c>
      <c r="Z4282">
        <f>YEAR(BD_PONDERACIONES[[#This Row],[Fecha Ejecución del Ticket]])</f>
        <v>2022</v>
      </c>
      <c r="AA4282" t="str">
        <f t="shared" si="926"/>
        <v>diciembre</v>
      </c>
      <c r="AB4282">
        <f>YEAR(BD_PONDERACIONES[[#This Row],[Fecha de Inspección]])</f>
        <v>2022</v>
      </c>
      <c r="AC4282">
        <f t="shared" si="927"/>
        <v>0.5</v>
      </c>
      <c r="AD4282">
        <f t="shared" si="928"/>
        <v>0.5</v>
      </c>
      <c r="AE4282">
        <f t="shared" si="929"/>
        <v>0.5</v>
      </c>
      <c r="AF4282">
        <f t="shared" si="930"/>
        <v>0.5</v>
      </c>
      <c r="AG4282">
        <f t="shared" si="931"/>
        <v>0.5</v>
      </c>
      <c r="AH4282">
        <f t="shared" si="932"/>
        <v>0.5</v>
      </c>
      <c r="AI4282">
        <f t="shared" si="933"/>
        <v>0.25</v>
      </c>
      <c r="AJ4282">
        <f t="shared" si="934"/>
        <v>0.25</v>
      </c>
      <c r="AK4282">
        <f t="shared" si="935"/>
        <v>0.5</v>
      </c>
      <c r="AL4282">
        <f t="shared" si="936"/>
        <v>0.5</v>
      </c>
      <c r="AM4282">
        <f t="shared" si="937"/>
        <v>0.5</v>
      </c>
      <c r="AN4282" s="6">
        <f t="shared" si="939"/>
        <v>1</v>
      </c>
      <c r="AO4282" t="str">
        <f>VLOOKUP(BD_PONDERACIONES[[#This Row],[Comuna]],Tabla3[#All],2,0)</f>
        <v>Cordillera</v>
      </c>
    </row>
    <row r="4283" spans="1:41" x14ac:dyDescent="0.35">
      <c r="A4283" t="s">
        <v>20517</v>
      </c>
      <c r="B4283" t="s">
        <v>20518</v>
      </c>
      <c r="C4283" t="s">
        <v>20519</v>
      </c>
      <c r="D4283" s="5">
        <v>44909</v>
      </c>
      <c r="E4283" s="5">
        <v>44859</v>
      </c>
      <c r="F4283" t="s">
        <v>763</v>
      </c>
      <c r="G4283" t="s">
        <v>20520</v>
      </c>
      <c r="H4283" t="s">
        <v>3800</v>
      </c>
      <c r="J4283" t="s">
        <v>756</v>
      </c>
      <c r="K4283" t="s">
        <v>756</v>
      </c>
      <c r="L4283" t="s">
        <v>757</v>
      </c>
      <c r="M4283" t="s">
        <v>757</v>
      </c>
      <c r="N4283" t="s">
        <v>756</v>
      </c>
      <c r="O4283" t="s">
        <v>756</v>
      </c>
      <c r="P4283" t="s">
        <v>758</v>
      </c>
      <c r="Q4283" t="s">
        <v>759</v>
      </c>
      <c r="R4283" t="s">
        <v>759</v>
      </c>
      <c r="S4283" t="s">
        <v>757</v>
      </c>
      <c r="T4283" t="s">
        <v>757</v>
      </c>
      <c r="U4283" t="s">
        <v>757</v>
      </c>
      <c r="V4283" t="s">
        <v>756</v>
      </c>
      <c r="W4283" t="s">
        <v>756</v>
      </c>
      <c r="X4283" t="s">
        <v>20521</v>
      </c>
      <c r="Y4283" t="str">
        <f t="shared" si="938"/>
        <v>octubre</v>
      </c>
      <c r="Z4283">
        <f>YEAR(BD_PONDERACIONES[[#This Row],[Fecha Ejecución del Ticket]])</f>
        <v>2022</v>
      </c>
      <c r="AA4283" t="str">
        <f t="shared" si="926"/>
        <v>diciembre</v>
      </c>
      <c r="AB4283">
        <f>YEAR(BD_PONDERACIONES[[#This Row],[Fecha de Inspección]])</f>
        <v>2022</v>
      </c>
      <c r="AC4283">
        <f t="shared" si="927"/>
        <v>0.5</v>
      </c>
      <c r="AD4283">
        <f t="shared" si="928"/>
        <v>0.5</v>
      </c>
      <c r="AE4283">
        <f t="shared" si="929"/>
        <v>0.5</v>
      </c>
      <c r="AF4283">
        <f t="shared" si="930"/>
        <v>0.5</v>
      </c>
      <c r="AG4283">
        <f t="shared" si="931"/>
        <v>0.5</v>
      </c>
      <c r="AH4283">
        <f t="shared" si="932"/>
        <v>0.5</v>
      </c>
      <c r="AI4283">
        <f t="shared" si="933"/>
        <v>0.25</v>
      </c>
      <c r="AJ4283">
        <f t="shared" si="934"/>
        <v>0.25</v>
      </c>
      <c r="AK4283">
        <f t="shared" si="935"/>
        <v>0.5</v>
      </c>
      <c r="AL4283">
        <f t="shared" si="936"/>
        <v>0.5</v>
      </c>
      <c r="AM4283">
        <f t="shared" si="937"/>
        <v>0.5</v>
      </c>
      <c r="AN4283" s="6">
        <f t="shared" si="939"/>
        <v>1</v>
      </c>
      <c r="AO4283" t="str">
        <f>VLOOKUP(BD_PONDERACIONES[[#This Row],[Comuna]],Tabla3[#All],2,0)</f>
        <v>Cordillera</v>
      </c>
    </row>
    <row r="4284" spans="1:41" x14ac:dyDescent="0.35">
      <c r="A4284" t="s">
        <v>20522</v>
      </c>
      <c r="B4284" t="s">
        <v>20523</v>
      </c>
      <c r="C4284" t="s">
        <v>20524</v>
      </c>
      <c r="D4284" s="5">
        <v>44909</v>
      </c>
      <c r="E4284" s="5">
        <v>44854</v>
      </c>
      <c r="F4284" t="s">
        <v>763</v>
      </c>
      <c r="G4284" t="s">
        <v>20525</v>
      </c>
      <c r="H4284" t="s">
        <v>3800</v>
      </c>
      <c r="J4284" t="s">
        <v>756</v>
      </c>
      <c r="K4284" t="s">
        <v>756</v>
      </c>
      <c r="L4284" t="s">
        <v>757</v>
      </c>
      <c r="M4284" t="s">
        <v>757</v>
      </c>
      <c r="N4284" t="s">
        <v>756</v>
      </c>
      <c r="O4284" t="s">
        <v>756</v>
      </c>
      <c r="P4284" t="s">
        <v>765</v>
      </c>
      <c r="Q4284" t="s">
        <v>20526</v>
      </c>
      <c r="R4284" t="s">
        <v>20527</v>
      </c>
      <c r="S4284" t="s">
        <v>756</v>
      </c>
      <c r="T4284" t="s">
        <v>756</v>
      </c>
      <c r="U4284" t="s">
        <v>756</v>
      </c>
      <c r="V4284" t="s">
        <v>756</v>
      </c>
      <c r="W4284" t="s">
        <v>756</v>
      </c>
      <c r="X4284" t="s">
        <v>986</v>
      </c>
      <c r="Y4284" t="str">
        <f t="shared" si="938"/>
        <v>octubre</v>
      </c>
      <c r="Z4284">
        <f>YEAR(BD_PONDERACIONES[[#This Row],[Fecha Ejecución del Ticket]])</f>
        <v>2022</v>
      </c>
      <c r="AA4284" t="str">
        <f t="shared" si="926"/>
        <v>diciembre</v>
      </c>
      <c r="AB4284">
        <f>YEAR(BD_PONDERACIONES[[#This Row],[Fecha de Inspección]])</f>
        <v>2022</v>
      </c>
      <c r="AC4284">
        <f t="shared" si="927"/>
        <v>0.5</v>
      </c>
      <c r="AD4284">
        <f t="shared" si="928"/>
        <v>0.5</v>
      </c>
      <c r="AE4284">
        <f t="shared" si="929"/>
        <v>0.5</v>
      </c>
      <c r="AF4284">
        <f t="shared" si="930"/>
        <v>0.5</v>
      </c>
      <c r="AG4284">
        <f t="shared" si="931"/>
        <v>0.5</v>
      </c>
      <c r="AH4284">
        <f t="shared" si="932"/>
        <v>0.5</v>
      </c>
      <c r="AI4284">
        <f t="shared" si="933"/>
        <v>0.25</v>
      </c>
      <c r="AJ4284">
        <f t="shared" si="934"/>
        <v>0.25</v>
      </c>
      <c r="AK4284">
        <f t="shared" si="935"/>
        <v>0.5</v>
      </c>
      <c r="AL4284">
        <f t="shared" si="936"/>
        <v>0.5</v>
      </c>
      <c r="AM4284">
        <f t="shared" si="937"/>
        <v>0.5</v>
      </c>
      <c r="AN4284" s="6">
        <f t="shared" si="939"/>
        <v>1</v>
      </c>
      <c r="AO4284" t="str">
        <f>VLOOKUP(BD_PONDERACIONES[[#This Row],[Comuna]],Tabla3[#All],2,0)</f>
        <v>Cordillera</v>
      </c>
    </row>
    <row r="4285" spans="1:41" x14ac:dyDescent="0.35">
      <c r="A4285" t="s">
        <v>20528</v>
      </c>
      <c r="B4285" t="s">
        <v>20529</v>
      </c>
      <c r="C4285" t="s">
        <v>20530</v>
      </c>
      <c r="D4285" s="5">
        <v>44909</v>
      </c>
      <c r="E4285" s="5">
        <v>44861</v>
      </c>
      <c r="F4285" t="s">
        <v>763</v>
      </c>
      <c r="G4285" t="s">
        <v>20531</v>
      </c>
      <c r="H4285" t="s">
        <v>3800</v>
      </c>
      <c r="J4285" t="s">
        <v>756</v>
      </c>
      <c r="K4285" t="s">
        <v>756</v>
      </c>
      <c r="L4285" t="s">
        <v>757</v>
      </c>
      <c r="M4285" t="s">
        <v>757</v>
      </c>
      <c r="N4285" t="s">
        <v>756</v>
      </c>
      <c r="O4285" t="s">
        <v>756</v>
      </c>
      <c r="P4285" t="s">
        <v>765</v>
      </c>
      <c r="Q4285" t="s">
        <v>20532</v>
      </c>
      <c r="R4285" t="s">
        <v>20533</v>
      </c>
      <c r="S4285" t="s">
        <v>756</v>
      </c>
      <c r="T4285" t="s">
        <v>756</v>
      </c>
      <c r="U4285" t="s">
        <v>756</v>
      </c>
      <c r="V4285" t="s">
        <v>756</v>
      </c>
      <c r="W4285" t="s">
        <v>756</v>
      </c>
      <c r="X4285" t="s">
        <v>20534</v>
      </c>
      <c r="Y4285" t="str">
        <f t="shared" si="938"/>
        <v>octubre</v>
      </c>
      <c r="Z4285">
        <f>YEAR(BD_PONDERACIONES[[#This Row],[Fecha Ejecución del Ticket]])</f>
        <v>2022</v>
      </c>
      <c r="AA4285" t="str">
        <f t="shared" si="926"/>
        <v>diciembre</v>
      </c>
      <c r="AB4285">
        <f>YEAR(BD_PONDERACIONES[[#This Row],[Fecha de Inspección]])</f>
        <v>2022</v>
      </c>
      <c r="AC4285">
        <f t="shared" si="927"/>
        <v>0.5</v>
      </c>
      <c r="AD4285">
        <f t="shared" si="928"/>
        <v>0.5</v>
      </c>
      <c r="AE4285">
        <f t="shared" si="929"/>
        <v>0.5</v>
      </c>
      <c r="AF4285">
        <f t="shared" si="930"/>
        <v>0.5</v>
      </c>
      <c r="AG4285">
        <f t="shared" si="931"/>
        <v>0.5</v>
      </c>
      <c r="AH4285">
        <f t="shared" si="932"/>
        <v>0.5</v>
      </c>
      <c r="AI4285">
        <f t="shared" si="933"/>
        <v>0.25</v>
      </c>
      <c r="AJ4285">
        <f t="shared" si="934"/>
        <v>0.25</v>
      </c>
      <c r="AK4285">
        <f t="shared" si="935"/>
        <v>0.5</v>
      </c>
      <c r="AL4285">
        <f t="shared" si="936"/>
        <v>0.5</v>
      </c>
      <c r="AM4285">
        <f t="shared" si="937"/>
        <v>0.5</v>
      </c>
      <c r="AN4285" s="6">
        <f t="shared" si="939"/>
        <v>1</v>
      </c>
      <c r="AO4285" t="str">
        <f>VLOOKUP(BD_PONDERACIONES[[#This Row],[Comuna]],Tabla3[#All],2,0)</f>
        <v>Cordillera</v>
      </c>
    </row>
    <row r="4286" spans="1:41" x14ac:dyDescent="0.35">
      <c r="A4286" t="s">
        <v>20535</v>
      </c>
      <c r="B4286" t="s">
        <v>20536</v>
      </c>
      <c r="C4286" t="s">
        <v>20537</v>
      </c>
      <c r="D4286" s="5">
        <v>44909</v>
      </c>
      <c r="E4286" s="5">
        <v>44860</v>
      </c>
      <c r="F4286" t="s">
        <v>763</v>
      </c>
      <c r="G4286" t="s">
        <v>20538</v>
      </c>
      <c r="H4286" t="s">
        <v>3800</v>
      </c>
      <c r="J4286" t="s">
        <v>756</v>
      </c>
      <c r="K4286" t="s">
        <v>756</v>
      </c>
      <c r="L4286" t="s">
        <v>757</v>
      </c>
      <c r="M4286" t="s">
        <v>757</v>
      </c>
      <c r="N4286" t="s">
        <v>756</v>
      </c>
      <c r="O4286" t="s">
        <v>756</v>
      </c>
      <c r="P4286" t="s">
        <v>765</v>
      </c>
      <c r="Q4286" t="s">
        <v>20532</v>
      </c>
      <c r="R4286" t="s">
        <v>20533</v>
      </c>
      <c r="S4286" t="s">
        <v>757</v>
      </c>
      <c r="T4286" t="s">
        <v>757</v>
      </c>
      <c r="U4286" t="s">
        <v>757</v>
      </c>
      <c r="V4286" t="s">
        <v>756</v>
      </c>
      <c r="W4286" t="s">
        <v>768</v>
      </c>
      <c r="X4286" t="s">
        <v>20539</v>
      </c>
      <c r="Y4286" t="str">
        <f t="shared" si="938"/>
        <v>octubre</v>
      </c>
      <c r="Z4286">
        <f>YEAR(BD_PONDERACIONES[[#This Row],[Fecha Ejecución del Ticket]])</f>
        <v>2022</v>
      </c>
      <c r="AA4286" t="str">
        <f t="shared" si="926"/>
        <v>diciembre</v>
      </c>
      <c r="AB4286">
        <f>YEAR(BD_PONDERACIONES[[#This Row],[Fecha de Inspección]])</f>
        <v>2022</v>
      </c>
      <c r="AC4286">
        <f t="shared" si="927"/>
        <v>0.5</v>
      </c>
      <c r="AD4286">
        <f t="shared" si="928"/>
        <v>0.5</v>
      </c>
      <c r="AE4286">
        <f t="shared" si="929"/>
        <v>0.5</v>
      </c>
      <c r="AF4286">
        <f t="shared" si="930"/>
        <v>0.5</v>
      </c>
      <c r="AG4286">
        <f t="shared" si="931"/>
        <v>0.5</v>
      </c>
      <c r="AH4286">
        <f t="shared" si="932"/>
        <v>0.5</v>
      </c>
      <c r="AI4286">
        <f t="shared" si="933"/>
        <v>0.25</v>
      </c>
      <c r="AJ4286">
        <f t="shared" si="934"/>
        <v>0.25</v>
      </c>
      <c r="AK4286">
        <f t="shared" si="935"/>
        <v>0.5</v>
      </c>
      <c r="AL4286">
        <f t="shared" si="936"/>
        <v>0.5</v>
      </c>
      <c r="AM4286">
        <f t="shared" si="937"/>
        <v>0.17499999999999999</v>
      </c>
      <c r="AN4286" s="6">
        <f t="shared" si="939"/>
        <v>0.93500000000000005</v>
      </c>
      <c r="AO4286" t="str">
        <f>VLOOKUP(BD_PONDERACIONES[[#This Row],[Comuna]],Tabla3[#All],2,0)</f>
        <v>Cordillera</v>
      </c>
    </row>
    <row r="4287" spans="1:41" x14ac:dyDescent="0.35">
      <c r="A4287" t="s">
        <v>20540</v>
      </c>
      <c r="B4287" t="s">
        <v>20541</v>
      </c>
      <c r="C4287" t="s">
        <v>20542</v>
      </c>
      <c r="D4287" s="5">
        <v>44910</v>
      </c>
      <c r="E4287" s="5">
        <v>44853</v>
      </c>
      <c r="F4287" t="s">
        <v>763</v>
      </c>
      <c r="G4287" t="s">
        <v>20543</v>
      </c>
      <c r="H4287" t="s">
        <v>3456</v>
      </c>
      <c r="J4287" t="s">
        <v>756</v>
      </c>
      <c r="K4287" t="s">
        <v>756</v>
      </c>
      <c r="L4287" t="s">
        <v>757</v>
      </c>
      <c r="M4287" t="s">
        <v>757</v>
      </c>
      <c r="N4287" t="s">
        <v>756</v>
      </c>
      <c r="O4287" t="s">
        <v>756</v>
      </c>
      <c r="P4287" t="s">
        <v>758</v>
      </c>
      <c r="Q4287" t="s">
        <v>759</v>
      </c>
      <c r="R4287" t="s">
        <v>759</v>
      </c>
      <c r="S4287" t="s">
        <v>757</v>
      </c>
      <c r="T4287" t="s">
        <v>757</v>
      </c>
      <c r="U4287" t="s">
        <v>757</v>
      </c>
      <c r="V4287" t="s">
        <v>756</v>
      </c>
      <c r="W4287" t="s">
        <v>756</v>
      </c>
      <c r="X4287" t="s">
        <v>2177</v>
      </c>
      <c r="Y4287" t="str">
        <f t="shared" si="938"/>
        <v>octubre</v>
      </c>
      <c r="Z4287">
        <f>YEAR(BD_PONDERACIONES[[#This Row],[Fecha Ejecución del Ticket]])</f>
        <v>2022</v>
      </c>
      <c r="AA4287" t="str">
        <f t="shared" si="926"/>
        <v>diciembre</v>
      </c>
      <c r="AB4287">
        <f>YEAR(BD_PONDERACIONES[[#This Row],[Fecha de Inspección]])</f>
        <v>2022</v>
      </c>
      <c r="AC4287">
        <f t="shared" si="927"/>
        <v>0.5</v>
      </c>
      <c r="AD4287">
        <f t="shared" si="928"/>
        <v>0.5</v>
      </c>
      <c r="AE4287">
        <f t="shared" si="929"/>
        <v>0.5</v>
      </c>
      <c r="AF4287">
        <f t="shared" si="930"/>
        <v>0.5</v>
      </c>
      <c r="AG4287">
        <f t="shared" si="931"/>
        <v>0.5</v>
      </c>
      <c r="AH4287">
        <f t="shared" si="932"/>
        <v>0.5</v>
      </c>
      <c r="AI4287">
        <f t="shared" si="933"/>
        <v>0.25</v>
      </c>
      <c r="AJ4287">
        <f t="shared" si="934"/>
        <v>0.25</v>
      </c>
      <c r="AK4287">
        <f t="shared" si="935"/>
        <v>0.5</v>
      </c>
      <c r="AL4287">
        <f t="shared" si="936"/>
        <v>0.5</v>
      </c>
      <c r="AM4287">
        <f t="shared" si="937"/>
        <v>0.5</v>
      </c>
      <c r="AN4287" s="6">
        <f t="shared" si="939"/>
        <v>1</v>
      </c>
      <c r="AO4287" t="str">
        <f>VLOOKUP(BD_PONDERACIONES[[#This Row],[Comuna]],Tabla3[#All],2,0)</f>
        <v>Cordillera</v>
      </c>
    </row>
    <row r="4288" spans="1:41" x14ac:dyDescent="0.35">
      <c r="A4288" t="s">
        <v>20544</v>
      </c>
      <c r="B4288" t="s">
        <v>20545</v>
      </c>
      <c r="C4288" t="s">
        <v>20546</v>
      </c>
      <c r="D4288" s="5">
        <v>44910</v>
      </c>
      <c r="E4288" s="5">
        <v>44837</v>
      </c>
      <c r="F4288" t="s">
        <v>753</v>
      </c>
      <c r="G4288" t="s">
        <v>20547</v>
      </c>
      <c r="H4288" t="s">
        <v>3456</v>
      </c>
      <c r="J4288" t="s">
        <v>756</v>
      </c>
      <c r="K4288" t="s">
        <v>756</v>
      </c>
      <c r="L4288" t="s">
        <v>757</v>
      </c>
      <c r="M4288" t="s">
        <v>757</v>
      </c>
      <c r="N4288" t="s">
        <v>756</v>
      </c>
      <c r="O4288" t="s">
        <v>756</v>
      </c>
      <c r="P4288" t="s">
        <v>765</v>
      </c>
      <c r="Q4288" t="s">
        <v>759</v>
      </c>
      <c r="R4288" t="s">
        <v>759</v>
      </c>
      <c r="S4288" t="s">
        <v>756</v>
      </c>
      <c r="T4288" t="s">
        <v>756</v>
      </c>
      <c r="U4288" t="s">
        <v>756</v>
      </c>
      <c r="V4288" t="s">
        <v>773</v>
      </c>
      <c r="W4288" t="s">
        <v>773</v>
      </c>
      <c r="X4288" t="s">
        <v>20548</v>
      </c>
      <c r="Y4288" t="str">
        <f t="shared" si="938"/>
        <v>octubre</v>
      </c>
      <c r="Z4288">
        <f>YEAR(BD_PONDERACIONES[[#This Row],[Fecha Ejecución del Ticket]])</f>
        <v>2022</v>
      </c>
      <c r="AA4288" t="str">
        <f t="shared" si="926"/>
        <v>diciembre</v>
      </c>
      <c r="AB4288">
        <f>YEAR(BD_PONDERACIONES[[#This Row],[Fecha de Inspección]])</f>
        <v>2022</v>
      </c>
      <c r="AC4288">
        <f t="shared" si="927"/>
        <v>0.5</v>
      </c>
      <c r="AD4288">
        <f t="shared" si="928"/>
        <v>0.5</v>
      </c>
      <c r="AE4288">
        <f t="shared" si="929"/>
        <v>0.5</v>
      </c>
      <c r="AF4288">
        <f t="shared" si="930"/>
        <v>0.5</v>
      </c>
      <c r="AG4288">
        <f t="shared" si="931"/>
        <v>0.5</v>
      </c>
      <c r="AH4288">
        <f t="shared" si="932"/>
        <v>0.5</v>
      </c>
      <c r="AI4288">
        <f t="shared" si="933"/>
        <v>0.25</v>
      </c>
      <c r="AJ4288">
        <f t="shared" si="934"/>
        <v>0.25</v>
      </c>
      <c r="AK4288">
        <f t="shared" si="935"/>
        <v>0.5</v>
      </c>
      <c r="AL4288">
        <f t="shared" si="936"/>
        <v>0</v>
      </c>
      <c r="AM4288">
        <f t="shared" si="937"/>
        <v>0</v>
      </c>
      <c r="AN4288" s="6">
        <f t="shared" si="939"/>
        <v>0.8</v>
      </c>
      <c r="AO4288" t="str">
        <f>VLOOKUP(BD_PONDERACIONES[[#This Row],[Comuna]],Tabla3[#All],2,0)</f>
        <v>Cordillera</v>
      </c>
    </row>
    <row r="4289" spans="1:41" x14ac:dyDescent="0.35">
      <c r="A4289" t="s">
        <v>20549</v>
      </c>
      <c r="B4289" t="s">
        <v>20550</v>
      </c>
      <c r="C4289" t="s">
        <v>20551</v>
      </c>
      <c r="D4289" s="5">
        <v>44910</v>
      </c>
      <c r="E4289" s="5">
        <v>44861</v>
      </c>
      <c r="F4289" t="s">
        <v>763</v>
      </c>
      <c r="G4289" t="s">
        <v>20552</v>
      </c>
      <c r="H4289" t="s">
        <v>3456</v>
      </c>
      <c r="J4289" t="s">
        <v>756</v>
      </c>
      <c r="K4289" t="s">
        <v>756</v>
      </c>
      <c r="L4289" t="s">
        <v>757</v>
      </c>
      <c r="M4289" t="s">
        <v>757</v>
      </c>
      <c r="N4289" t="s">
        <v>756</v>
      </c>
      <c r="O4289" t="s">
        <v>756</v>
      </c>
      <c r="P4289" t="s">
        <v>758</v>
      </c>
      <c r="Q4289" t="s">
        <v>759</v>
      </c>
      <c r="R4289" t="s">
        <v>759</v>
      </c>
      <c r="S4289" t="s">
        <v>757</v>
      </c>
      <c r="T4289" t="s">
        <v>757</v>
      </c>
      <c r="U4289" t="s">
        <v>757</v>
      </c>
      <c r="V4289" t="s">
        <v>756</v>
      </c>
      <c r="W4289" t="s">
        <v>756</v>
      </c>
      <c r="X4289" t="s">
        <v>20553</v>
      </c>
      <c r="Y4289" t="str">
        <f t="shared" si="938"/>
        <v>octubre</v>
      </c>
      <c r="Z4289">
        <f>YEAR(BD_PONDERACIONES[[#This Row],[Fecha Ejecución del Ticket]])</f>
        <v>2022</v>
      </c>
      <c r="AA4289" t="str">
        <f t="shared" si="926"/>
        <v>diciembre</v>
      </c>
      <c r="AB4289">
        <f>YEAR(BD_PONDERACIONES[[#This Row],[Fecha de Inspección]])</f>
        <v>2022</v>
      </c>
      <c r="AC4289">
        <f t="shared" si="927"/>
        <v>0.5</v>
      </c>
      <c r="AD4289">
        <f t="shared" si="928"/>
        <v>0.5</v>
      </c>
      <c r="AE4289">
        <f t="shared" si="929"/>
        <v>0.5</v>
      </c>
      <c r="AF4289">
        <f t="shared" si="930"/>
        <v>0.5</v>
      </c>
      <c r="AG4289">
        <f t="shared" si="931"/>
        <v>0.5</v>
      </c>
      <c r="AH4289">
        <f t="shared" si="932"/>
        <v>0.5</v>
      </c>
      <c r="AI4289">
        <f t="shared" si="933"/>
        <v>0.25</v>
      </c>
      <c r="AJ4289">
        <f t="shared" si="934"/>
        <v>0.25</v>
      </c>
      <c r="AK4289">
        <f t="shared" si="935"/>
        <v>0.5</v>
      </c>
      <c r="AL4289">
        <f t="shared" si="936"/>
        <v>0.5</v>
      </c>
      <c r="AM4289">
        <f t="shared" si="937"/>
        <v>0.5</v>
      </c>
      <c r="AN4289" s="6">
        <f t="shared" si="939"/>
        <v>1</v>
      </c>
      <c r="AO4289" t="str">
        <f>VLOOKUP(BD_PONDERACIONES[[#This Row],[Comuna]],Tabla3[#All],2,0)</f>
        <v>Cordillera</v>
      </c>
    </row>
    <row r="4290" spans="1:41" x14ac:dyDescent="0.35">
      <c r="A4290" t="s">
        <v>20554</v>
      </c>
      <c r="B4290" t="s">
        <v>20555</v>
      </c>
      <c r="C4290" t="s">
        <v>20556</v>
      </c>
      <c r="D4290" s="5">
        <v>44910</v>
      </c>
      <c r="E4290" s="5">
        <v>44838</v>
      </c>
      <c r="F4290" t="s">
        <v>753</v>
      </c>
      <c r="G4290" t="s">
        <v>20557</v>
      </c>
      <c r="H4290" t="s">
        <v>3456</v>
      </c>
      <c r="J4290" t="s">
        <v>756</v>
      </c>
      <c r="K4290" t="s">
        <v>756</v>
      </c>
      <c r="L4290" t="s">
        <v>757</v>
      </c>
      <c r="M4290" t="s">
        <v>757</v>
      </c>
      <c r="N4290" t="s">
        <v>756</v>
      </c>
      <c r="O4290" t="s">
        <v>756</v>
      </c>
      <c r="P4290" t="s">
        <v>765</v>
      </c>
      <c r="Q4290" t="s">
        <v>759</v>
      </c>
      <c r="R4290" t="s">
        <v>759</v>
      </c>
      <c r="S4290" t="s">
        <v>756</v>
      </c>
      <c r="T4290" t="s">
        <v>756</v>
      </c>
      <c r="U4290" t="s">
        <v>756</v>
      </c>
      <c r="V4290" t="s">
        <v>756</v>
      </c>
      <c r="W4290" t="s">
        <v>756</v>
      </c>
      <c r="X4290" t="s">
        <v>20558</v>
      </c>
      <c r="Y4290" t="str">
        <f t="shared" si="938"/>
        <v>octubre</v>
      </c>
      <c r="Z4290">
        <f>YEAR(BD_PONDERACIONES[[#This Row],[Fecha Ejecución del Ticket]])</f>
        <v>2022</v>
      </c>
      <c r="AA4290" t="str">
        <f t="shared" ref="AA4290:AA4353" si="940">TEXT(D4290,"MMMM")</f>
        <v>diciembre</v>
      </c>
      <c r="AB4290">
        <f>YEAR(BD_PONDERACIONES[[#This Row],[Fecha de Inspección]])</f>
        <v>2022</v>
      </c>
      <c r="AC4290">
        <f t="shared" ref="AC4290:AC4353" si="941">IF(OR(J4290="Cumple",J4290="No Aplica"),0.5,0)</f>
        <v>0.5</v>
      </c>
      <c r="AD4290">
        <f t="shared" ref="AD4290:AD4353" si="942">IF(OR(K4290="CUMPLE",K4290="No Aplica"),0.5,0)</f>
        <v>0.5</v>
      </c>
      <c r="AE4290">
        <f t="shared" ref="AE4290:AE4353" si="943">IF(OR(L4290="CUMPLE",L4290="No Aplica"),0.5,0)</f>
        <v>0.5</v>
      </c>
      <c r="AF4290">
        <f t="shared" ref="AF4290:AF4353" si="944">IF(OR(M4290="CUMPLE",M4290="No Aplica"),0.5,0)</f>
        <v>0.5</v>
      </c>
      <c r="AG4290">
        <f t="shared" ref="AG4290:AG4353" si="945">IF(OR(N4290="CUMPLE",N4290="No Aplica"),0.5,IF(N4290="Cumple Mayormente",0.325,IF(N4290="Cumple Parcialmente",0.175,0)))</f>
        <v>0.5</v>
      </c>
      <c r="AH4290">
        <f t="shared" ref="AH4290:AH4353" si="946">IF(OR(O4290="CUMPLE",O4290="No Aplica"),0.5,IF(O4290="Cumple Mayormente",0.325,IF(O4290="Cumple Parcialmente",0.175,0)))</f>
        <v>0.5</v>
      </c>
      <c r="AI4290">
        <f t="shared" ref="AI4290:AI4353" si="947">IF(OR(S4290="CUMPLE",S4290="No Aplica"),0.25,IF(S4290="Cumple Mayormente",0.1625,IF(S4290="Cumple Parcialmente",0.0875,0)))</f>
        <v>0.25</v>
      </c>
      <c r="AJ4290">
        <f t="shared" ref="AJ4290:AJ4353" si="948">IF(OR(T4290="CUMPLE",T4290="No Aplica"),0.25,IF(T4290="Cumple Mayormente",0.1625,IF(T4290="Cumple Parcialmente",0.0875,0)))</f>
        <v>0.25</v>
      </c>
      <c r="AK4290">
        <f t="shared" ref="AK4290:AK4353" si="949">IF(OR(U4290="CUMPLE",U4290="No Aplica"),0.5,IF(U4290="Cumple Mayormente",0.325,IF(U4290="Cumple Parcialmente",0.175,0)))</f>
        <v>0.5</v>
      </c>
      <c r="AL4290">
        <f t="shared" ref="AL4290:AL4353" si="950">IF(OR(V4290="CUMPLE",V4290="No Aplica"),0.5,IF(V4290="Cumple Mayormente",0.325,IF(V4290="Cumple Parcialmente",0.175,0)))</f>
        <v>0.5</v>
      </c>
      <c r="AM4290">
        <f t="shared" ref="AM4290:AM4353" si="951">IF(OR(W4290="CUMPLE",W4290="No Aplica"),0.5,IF(W4290="Cumple Mayormente",0.325,IF(W4290="Cumple Parcialmente",0.175,0)))</f>
        <v>0.5</v>
      </c>
      <c r="AN4290" s="6">
        <f t="shared" si="939"/>
        <v>1</v>
      </c>
      <c r="AO4290" t="str">
        <f>VLOOKUP(BD_PONDERACIONES[[#This Row],[Comuna]],Tabla3[#All],2,0)</f>
        <v>Cordillera</v>
      </c>
    </row>
    <row r="4291" spans="1:41" x14ac:dyDescent="0.35">
      <c r="A4291" t="s">
        <v>20559</v>
      </c>
      <c r="B4291" t="s">
        <v>20560</v>
      </c>
      <c r="C4291" t="s">
        <v>20561</v>
      </c>
      <c r="D4291" s="5">
        <v>44910</v>
      </c>
      <c r="E4291" s="5">
        <v>44858</v>
      </c>
      <c r="F4291" t="s">
        <v>763</v>
      </c>
      <c r="G4291" t="s">
        <v>20562</v>
      </c>
      <c r="H4291" t="s">
        <v>3456</v>
      </c>
      <c r="J4291" t="s">
        <v>756</v>
      </c>
      <c r="K4291" t="s">
        <v>756</v>
      </c>
      <c r="L4291" t="s">
        <v>757</v>
      </c>
      <c r="M4291" t="s">
        <v>757</v>
      </c>
      <c r="N4291" t="s">
        <v>756</v>
      </c>
      <c r="O4291" t="s">
        <v>756</v>
      </c>
      <c r="P4291" t="s">
        <v>758</v>
      </c>
      <c r="Q4291" t="s">
        <v>759</v>
      </c>
      <c r="R4291" t="s">
        <v>759</v>
      </c>
      <c r="S4291" t="s">
        <v>757</v>
      </c>
      <c r="T4291" t="s">
        <v>757</v>
      </c>
      <c r="U4291" t="s">
        <v>757</v>
      </c>
      <c r="V4291" t="s">
        <v>756</v>
      </c>
      <c r="W4291" t="s">
        <v>756</v>
      </c>
      <c r="X4291" t="s">
        <v>17952</v>
      </c>
      <c r="Y4291" t="str">
        <f t="shared" si="938"/>
        <v>octubre</v>
      </c>
      <c r="Z4291">
        <f>YEAR(BD_PONDERACIONES[[#This Row],[Fecha Ejecución del Ticket]])</f>
        <v>2022</v>
      </c>
      <c r="AA4291" t="str">
        <f t="shared" si="940"/>
        <v>diciembre</v>
      </c>
      <c r="AB4291">
        <f>YEAR(BD_PONDERACIONES[[#This Row],[Fecha de Inspección]])</f>
        <v>2022</v>
      </c>
      <c r="AC4291">
        <f t="shared" si="941"/>
        <v>0.5</v>
      </c>
      <c r="AD4291">
        <f t="shared" si="942"/>
        <v>0.5</v>
      </c>
      <c r="AE4291">
        <f t="shared" si="943"/>
        <v>0.5</v>
      </c>
      <c r="AF4291">
        <f t="shared" si="944"/>
        <v>0.5</v>
      </c>
      <c r="AG4291">
        <f t="shared" si="945"/>
        <v>0.5</v>
      </c>
      <c r="AH4291">
        <f t="shared" si="946"/>
        <v>0.5</v>
      </c>
      <c r="AI4291">
        <f t="shared" si="947"/>
        <v>0.25</v>
      </c>
      <c r="AJ4291">
        <f t="shared" si="948"/>
        <v>0.25</v>
      </c>
      <c r="AK4291">
        <f t="shared" si="949"/>
        <v>0.5</v>
      </c>
      <c r="AL4291">
        <f t="shared" si="950"/>
        <v>0.5</v>
      </c>
      <c r="AM4291">
        <f t="shared" si="951"/>
        <v>0.5</v>
      </c>
      <c r="AN4291" s="6">
        <f t="shared" si="939"/>
        <v>1</v>
      </c>
      <c r="AO4291" t="str">
        <f>VLOOKUP(BD_PONDERACIONES[[#This Row],[Comuna]],Tabla3[#All],2,0)</f>
        <v>Cordillera</v>
      </c>
    </row>
    <row r="4292" spans="1:41" x14ac:dyDescent="0.35">
      <c r="A4292" t="s">
        <v>20563</v>
      </c>
      <c r="B4292" t="s">
        <v>20564</v>
      </c>
      <c r="C4292" t="s">
        <v>20565</v>
      </c>
      <c r="D4292" s="5">
        <v>44910</v>
      </c>
      <c r="E4292" s="5">
        <v>44837</v>
      </c>
      <c r="F4292" t="s">
        <v>753</v>
      </c>
      <c r="G4292" t="s">
        <v>20566</v>
      </c>
      <c r="H4292" t="s">
        <v>3456</v>
      </c>
      <c r="J4292" t="s">
        <v>756</v>
      </c>
      <c r="K4292" t="s">
        <v>756</v>
      </c>
      <c r="L4292" t="s">
        <v>757</v>
      </c>
      <c r="M4292" t="s">
        <v>757</v>
      </c>
      <c r="N4292" t="s">
        <v>756</v>
      </c>
      <c r="O4292" t="s">
        <v>756</v>
      </c>
      <c r="P4292" t="s">
        <v>758</v>
      </c>
      <c r="Q4292" t="s">
        <v>759</v>
      </c>
      <c r="R4292" t="s">
        <v>759</v>
      </c>
      <c r="S4292" t="s">
        <v>757</v>
      </c>
      <c r="T4292" t="s">
        <v>757</v>
      </c>
      <c r="U4292" t="s">
        <v>757</v>
      </c>
      <c r="V4292" t="s">
        <v>756</v>
      </c>
      <c r="W4292" t="s">
        <v>756</v>
      </c>
      <c r="X4292" t="s">
        <v>8238</v>
      </c>
      <c r="Y4292" t="str">
        <f t="shared" si="938"/>
        <v>octubre</v>
      </c>
      <c r="Z4292">
        <f>YEAR(BD_PONDERACIONES[[#This Row],[Fecha Ejecución del Ticket]])</f>
        <v>2022</v>
      </c>
      <c r="AA4292" t="str">
        <f t="shared" si="940"/>
        <v>diciembre</v>
      </c>
      <c r="AB4292">
        <f>YEAR(BD_PONDERACIONES[[#This Row],[Fecha de Inspección]])</f>
        <v>2022</v>
      </c>
      <c r="AC4292">
        <f t="shared" si="941"/>
        <v>0.5</v>
      </c>
      <c r="AD4292">
        <f t="shared" si="942"/>
        <v>0.5</v>
      </c>
      <c r="AE4292">
        <f t="shared" si="943"/>
        <v>0.5</v>
      </c>
      <c r="AF4292">
        <f t="shared" si="944"/>
        <v>0.5</v>
      </c>
      <c r="AG4292">
        <f t="shared" si="945"/>
        <v>0.5</v>
      </c>
      <c r="AH4292">
        <f t="shared" si="946"/>
        <v>0.5</v>
      </c>
      <c r="AI4292">
        <f t="shared" si="947"/>
        <v>0.25</v>
      </c>
      <c r="AJ4292">
        <f t="shared" si="948"/>
        <v>0.25</v>
      </c>
      <c r="AK4292">
        <f t="shared" si="949"/>
        <v>0.5</v>
      </c>
      <c r="AL4292">
        <f t="shared" si="950"/>
        <v>0.5</v>
      </c>
      <c r="AM4292">
        <f t="shared" si="951"/>
        <v>0.5</v>
      </c>
      <c r="AN4292" s="6">
        <f t="shared" si="939"/>
        <v>1</v>
      </c>
      <c r="AO4292" t="str">
        <f>VLOOKUP(BD_PONDERACIONES[[#This Row],[Comuna]],Tabla3[#All],2,0)</f>
        <v>Cordillera</v>
      </c>
    </row>
    <row r="4293" spans="1:41" x14ac:dyDescent="0.35">
      <c r="A4293" t="s">
        <v>20567</v>
      </c>
      <c r="B4293" t="s">
        <v>20568</v>
      </c>
      <c r="C4293" t="s">
        <v>20569</v>
      </c>
      <c r="D4293" s="5">
        <v>44910</v>
      </c>
      <c r="E4293" s="5">
        <v>44861</v>
      </c>
      <c r="F4293" t="s">
        <v>763</v>
      </c>
      <c r="G4293" t="s">
        <v>20570</v>
      </c>
      <c r="H4293" t="s">
        <v>3456</v>
      </c>
      <c r="J4293" t="s">
        <v>756</v>
      </c>
      <c r="K4293" t="s">
        <v>756</v>
      </c>
      <c r="L4293" t="s">
        <v>757</v>
      </c>
      <c r="M4293" t="s">
        <v>757</v>
      </c>
      <c r="N4293" t="s">
        <v>756</v>
      </c>
      <c r="O4293" t="s">
        <v>756</v>
      </c>
      <c r="P4293" t="s">
        <v>758</v>
      </c>
      <c r="Q4293" t="s">
        <v>759</v>
      </c>
      <c r="R4293" t="s">
        <v>759</v>
      </c>
      <c r="S4293" t="s">
        <v>757</v>
      </c>
      <c r="T4293" t="s">
        <v>757</v>
      </c>
      <c r="U4293" t="s">
        <v>757</v>
      </c>
      <c r="V4293" t="s">
        <v>756</v>
      </c>
      <c r="W4293" t="s">
        <v>756</v>
      </c>
      <c r="X4293" t="s">
        <v>20571</v>
      </c>
      <c r="Y4293" t="str">
        <f t="shared" si="938"/>
        <v>octubre</v>
      </c>
      <c r="Z4293">
        <f>YEAR(BD_PONDERACIONES[[#This Row],[Fecha Ejecución del Ticket]])</f>
        <v>2022</v>
      </c>
      <c r="AA4293" t="str">
        <f t="shared" si="940"/>
        <v>diciembre</v>
      </c>
      <c r="AB4293">
        <f>YEAR(BD_PONDERACIONES[[#This Row],[Fecha de Inspección]])</f>
        <v>2022</v>
      </c>
      <c r="AC4293">
        <f t="shared" si="941"/>
        <v>0.5</v>
      </c>
      <c r="AD4293">
        <f t="shared" si="942"/>
        <v>0.5</v>
      </c>
      <c r="AE4293">
        <f t="shared" si="943"/>
        <v>0.5</v>
      </c>
      <c r="AF4293">
        <f t="shared" si="944"/>
        <v>0.5</v>
      </c>
      <c r="AG4293">
        <f t="shared" si="945"/>
        <v>0.5</v>
      </c>
      <c r="AH4293">
        <f t="shared" si="946"/>
        <v>0.5</v>
      </c>
      <c r="AI4293">
        <f t="shared" si="947"/>
        <v>0.25</v>
      </c>
      <c r="AJ4293">
        <f t="shared" si="948"/>
        <v>0.25</v>
      </c>
      <c r="AK4293">
        <f t="shared" si="949"/>
        <v>0.5</v>
      </c>
      <c r="AL4293">
        <f t="shared" si="950"/>
        <v>0.5</v>
      </c>
      <c r="AM4293">
        <f t="shared" si="951"/>
        <v>0.5</v>
      </c>
      <c r="AN4293" s="6">
        <f t="shared" si="939"/>
        <v>1</v>
      </c>
      <c r="AO4293" t="str">
        <f>VLOOKUP(BD_PONDERACIONES[[#This Row],[Comuna]],Tabla3[#All],2,0)</f>
        <v>Cordillera</v>
      </c>
    </row>
    <row r="4294" spans="1:41" x14ac:dyDescent="0.35">
      <c r="A4294" t="s">
        <v>20572</v>
      </c>
      <c r="B4294" t="s">
        <v>20573</v>
      </c>
      <c r="C4294" t="s">
        <v>20574</v>
      </c>
      <c r="D4294" s="5">
        <v>44910</v>
      </c>
      <c r="E4294" s="5">
        <v>44838</v>
      </c>
      <c r="F4294" t="s">
        <v>753</v>
      </c>
      <c r="G4294" t="s">
        <v>20575</v>
      </c>
      <c r="H4294" t="s">
        <v>3456</v>
      </c>
      <c r="J4294" t="s">
        <v>756</v>
      </c>
      <c r="K4294" t="s">
        <v>756</v>
      </c>
      <c r="L4294" t="s">
        <v>757</v>
      </c>
      <c r="M4294" t="s">
        <v>757</v>
      </c>
      <c r="N4294" t="s">
        <v>756</v>
      </c>
      <c r="O4294" t="s">
        <v>756</v>
      </c>
      <c r="P4294" t="s">
        <v>765</v>
      </c>
      <c r="Q4294" t="s">
        <v>759</v>
      </c>
      <c r="R4294" t="s">
        <v>759</v>
      </c>
      <c r="S4294" t="s">
        <v>756</v>
      </c>
      <c r="T4294" t="s">
        <v>756</v>
      </c>
      <c r="U4294" t="s">
        <v>756</v>
      </c>
      <c r="V4294" t="s">
        <v>756</v>
      </c>
      <c r="W4294" t="s">
        <v>756</v>
      </c>
      <c r="X4294" t="s">
        <v>20576</v>
      </c>
      <c r="Y4294" t="str">
        <f t="shared" si="938"/>
        <v>octubre</v>
      </c>
      <c r="Z4294">
        <f>YEAR(BD_PONDERACIONES[[#This Row],[Fecha Ejecución del Ticket]])</f>
        <v>2022</v>
      </c>
      <c r="AA4294" t="str">
        <f t="shared" si="940"/>
        <v>diciembre</v>
      </c>
      <c r="AB4294">
        <f>YEAR(BD_PONDERACIONES[[#This Row],[Fecha de Inspección]])</f>
        <v>2022</v>
      </c>
      <c r="AC4294">
        <f t="shared" si="941"/>
        <v>0.5</v>
      </c>
      <c r="AD4294">
        <f t="shared" si="942"/>
        <v>0.5</v>
      </c>
      <c r="AE4294">
        <f t="shared" si="943"/>
        <v>0.5</v>
      </c>
      <c r="AF4294">
        <f t="shared" si="944"/>
        <v>0.5</v>
      </c>
      <c r="AG4294">
        <f t="shared" si="945"/>
        <v>0.5</v>
      </c>
      <c r="AH4294">
        <f t="shared" si="946"/>
        <v>0.5</v>
      </c>
      <c r="AI4294">
        <f t="shared" si="947"/>
        <v>0.25</v>
      </c>
      <c r="AJ4294">
        <f t="shared" si="948"/>
        <v>0.25</v>
      </c>
      <c r="AK4294">
        <f t="shared" si="949"/>
        <v>0.5</v>
      </c>
      <c r="AL4294">
        <f t="shared" si="950"/>
        <v>0.5</v>
      </c>
      <c r="AM4294">
        <f t="shared" si="951"/>
        <v>0.5</v>
      </c>
      <c r="AN4294" s="6">
        <f t="shared" si="939"/>
        <v>1</v>
      </c>
      <c r="AO4294" t="str">
        <f>VLOOKUP(BD_PONDERACIONES[[#This Row],[Comuna]],Tabla3[#All],2,0)</f>
        <v>Cordillera</v>
      </c>
    </row>
    <row r="4295" spans="1:41" x14ac:dyDescent="0.35">
      <c r="A4295" t="s">
        <v>20577</v>
      </c>
      <c r="B4295" t="s">
        <v>20578</v>
      </c>
      <c r="C4295" t="s">
        <v>20579</v>
      </c>
      <c r="D4295" s="5">
        <v>44910</v>
      </c>
      <c r="E4295" s="5">
        <v>44847</v>
      </c>
      <c r="F4295" t="s">
        <v>763</v>
      </c>
      <c r="G4295" t="s">
        <v>20580</v>
      </c>
      <c r="H4295" t="s">
        <v>3456</v>
      </c>
      <c r="J4295" t="s">
        <v>756</v>
      </c>
      <c r="K4295" t="s">
        <v>756</v>
      </c>
      <c r="L4295" t="s">
        <v>757</v>
      </c>
      <c r="M4295" t="s">
        <v>757</v>
      </c>
      <c r="N4295" t="s">
        <v>756</v>
      </c>
      <c r="O4295" t="s">
        <v>756</v>
      </c>
      <c r="P4295" t="s">
        <v>758</v>
      </c>
      <c r="Q4295" t="s">
        <v>759</v>
      </c>
      <c r="R4295" t="s">
        <v>759</v>
      </c>
      <c r="S4295" t="s">
        <v>757</v>
      </c>
      <c r="T4295" t="s">
        <v>757</v>
      </c>
      <c r="U4295" t="s">
        <v>757</v>
      </c>
      <c r="V4295" t="s">
        <v>756</v>
      </c>
      <c r="W4295" t="s">
        <v>756</v>
      </c>
      <c r="X4295" t="s">
        <v>804</v>
      </c>
      <c r="Y4295" t="str">
        <f t="shared" si="938"/>
        <v>octubre</v>
      </c>
      <c r="Z4295">
        <f>YEAR(BD_PONDERACIONES[[#This Row],[Fecha Ejecución del Ticket]])</f>
        <v>2022</v>
      </c>
      <c r="AA4295" t="str">
        <f t="shared" si="940"/>
        <v>diciembre</v>
      </c>
      <c r="AB4295">
        <f>YEAR(BD_PONDERACIONES[[#This Row],[Fecha de Inspección]])</f>
        <v>2022</v>
      </c>
      <c r="AC4295">
        <f t="shared" si="941"/>
        <v>0.5</v>
      </c>
      <c r="AD4295">
        <f t="shared" si="942"/>
        <v>0.5</v>
      </c>
      <c r="AE4295">
        <f t="shared" si="943"/>
        <v>0.5</v>
      </c>
      <c r="AF4295">
        <f t="shared" si="944"/>
        <v>0.5</v>
      </c>
      <c r="AG4295">
        <f t="shared" si="945"/>
        <v>0.5</v>
      </c>
      <c r="AH4295">
        <f t="shared" si="946"/>
        <v>0.5</v>
      </c>
      <c r="AI4295">
        <f t="shared" si="947"/>
        <v>0.25</v>
      </c>
      <c r="AJ4295">
        <f t="shared" si="948"/>
        <v>0.25</v>
      </c>
      <c r="AK4295">
        <f t="shared" si="949"/>
        <v>0.5</v>
      </c>
      <c r="AL4295">
        <f t="shared" si="950"/>
        <v>0.5</v>
      </c>
      <c r="AM4295">
        <f t="shared" si="951"/>
        <v>0.5</v>
      </c>
      <c r="AN4295" s="6">
        <f t="shared" si="939"/>
        <v>1</v>
      </c>
      <c r="AO4295" t="str">
        <f>VLOOKUP(BD_PONDERACIONES[[#This Row],[Comuna]],Tabla3[#All],2,0)</f>
        <v>Cordillera</v>
      </c>
    </row>
    <row r="4296" spans="1:41" x14ac:dyDescent="0.35">
      <c r="A4296" t="s">
        <v>20581</v>
      </c>
      <c r="B4296" t="s">
        <v>20582</v>
      </c>
      <c r="C4296" t="s">
        <v>20583</v>
      </c>
      <c r="D4296" s="5">
        <v>44910</v>
      </c>
      <c r="E4296" s="5">
        <v>44845</v>
      </c>
      <c r="F4296" t="s">
        <v>753</v>
      </c>
      <c r="G4296" t="s">
        <v>20584</v>
      </c>
      <c r="H4296" t="s">
        <v>3456</v>
      </c>
      <c r="J4296" t="s">
        <v>756</v>
      </c>
      <c r="K4296" t="s">
        <v>756</v>
      </c>
      <c r="L4296" t="s">
        <v>757</v>
      </c>
      <c r="M4296" t="s">
        <v>757</v>
      </c>
      <c r="N4296" t="s">
        <v>756</v>
      </c>
      <c r="O4296" t="s">
        <v>756</v>
      </c>
      <c r="P4296" t="s">
        <v>758</v>
      </c>
      <c r="Q4296" t="s">
        <v>759</v>
      </c>
      <c r="R4296" t="s">
        <v>759</v>
      </c>
      <c r="S4296" t="s">
        <v>757</v>
      </c>
      <c r="T4296" t="s">
        <v>757</v>
      </c>
      <c r="U4296" t="s">
        <v>757</v>
      </c>
      <c r="V4296" t="s">
        <v>756</v>
      </c>
      <c r="W4296" t="s">
        <v>773</v>
      </c>
      <c r="X4296" t="s">
        <v>20585</v>
      </c>
      <c r="Y4296" t="str">
        <f t="shared" si="938"/>
        <v>octubre</v>
      </c>
      <c r="Z4296">
        <f>YEAR(BD_PONDERACIONES[[#This Row],[Fecha Ejecución del Ticket]])</f>
        <v>2022</v>
      </c>
      <c r="AA4296" t="str">
        <f t="shared" si="940"/>
        <v>diciembre</v>
      </c>
      <c r="AB4296">
        <f>YEAR(BD_PONDERACIONES[[#This Row],[Fecha de Inspección]])</f>
        <v>2022</v>
      </c>
      <c r="AC4296">
        <f t="shared" si="941"/>
        <v>0.5</v>
      </c>
      <c r="AD4296">
        <f t="shared" si="942"/>
        <v>0.5</v>
      </c>
      <c r="AE4296">
        <f t="shared" si="943"/>
        <v>0.5</v>
      </c>
      <c r="AF4296">
        <f t="shared" si="944"/>
        <v>0.5</v>
      </c>
      <c r="AG4296">
        <f t="shared" si="945"/>
        <v>0.5</v>
      </c>
      <c r="AH4296">
        <f t="shared" si="946"/>
        <v>0.5</v>
      </c>
      <c r="AI4296">
        <f t="shared" si="947"/>
        <v>0.25</v>
      </c>
      <c r="AJ4296">
        <f t="shared" si="948"/>
        <v>0.25</v>
      </c>
      <c r="AK4296">
        <f t="shared" si="949"/>
        <v>0.5</v>
      </c>
      <c r="AL4296">
        <f t="shared" si="950"/>
        <v>0.5</v>
      </c>
      <c r="AM4296">
        <f t="shared" si="951"/>
        <v>0</v>
      </c>
      <c r="AN4296" s="6">
        <f t="shared" si="939"/>
        <v>0.9</v>
      </c>
      <c r="AO4296" t="str">
        <f>VLOOKUP(BD_PONDERACIONES[[#This Row],[Comuna]],Tabla3[#All],2,0)</f>
        <v>Cordillera</v>
      </c>
    </row>
    <row r="4297" spans="1:41" x14ac:dyDescent="0.35">
      <c r="A4297" t="s">
        <v>20586</v>
      </c>
      <c r="B4297" t="s">
        <v>20587</v>
      </c>
      <c r="C4297" t="s">
        <v>20588</v>
      </c>
      <c r="D4297" s="5">
        <v>44910</v>
      </c>
      <c r="E4297" s="5">
        <v>44864</v>
      </c>
      <c r="F4297" t="s">
        <v>763</v>
      </c>
      <c r="G4297" t="s">
        <v>20589</v>
      </c>
      <c r="H4297" t="s">
        <v>3456</v>
      </c>
      <c r="J4297" t="s">
        <v>756</v>
      </c>
      <c r="K4297" t="s">
        <v>756</v>
      </c>
      <c r="L4297" t="s">
        <v>757</v>
      </c>
      <c r="M4297" t="s">
        <v>757</v>
      </c>
      <c r="N4297" t="s">
        <v>756</v>
      </c>
      <c r="O4297" t="s">
        <v>756</v>
      </c>
      <c r="P4297" t="s">
        <v>758</v>
      </c>
      <c r="Q4297" t="s">
        <v>759</v>
      </c>
      <c r="R4297" t="s">
        <v>759</v>
      </c>
      <c r="S4297" t="s">
        <v>757</v>
      </c>
      <c r="T4297" t="s">
        <v>757</v>
      </c>
      <c r="U4297" t="s">
        <v>757</v>
      </c>
      <c r="V4297" t="s">
        <v>756</v>
      </c>
      <c r="W4297" t="s">
        <v>756</v>
      </c>
      <c r="X4297" t="s">
        <v>20590</v>
      </c>
      <c r="Y4297" t="str">
        <f t="shared" si="938"/>
        <v>octubre</v>
      </c>
      <c r="Z4297">
        <f>YEAR(BD_PONDERACIONES[[#This Row],[Fecha Ejecución del Ticket]])</f>
        <v>2022</v>
      </c>
      <c r="AA4297" t="str">
        <f t="shared" si="940"/>
        <v>diciembre</v>
      </c>
      <c r="AB4297">
        <f>YEAR(BD_PONDERACIONES[[#This Row],[Fecha de Inspección]])</f>
        <v>2022</v>
      </c>
      <c r="AC4297">
        <f t="shared" si="941"/>
        <v>0.5</v>
      </c>
      <c r="AD4297">
        <f t="shared" si="942"/>
        <v>0.5</v>
      </c>
      <c r="AE4297">
        <f t="shared" si="943"/>
        <v>0.5</v>
      </c>
      <c r="AF4297">
        <f t="shared" si="944"/>
        <v>0.5</v>
      </c>
      <c r="AG4297">
        <f t="shared" si="945"/>
        <v>0.5</v>
      </c>
      <c r="AH4297">
        <f t="shared" si="946"/>
        <v>0.5</v>
      </c>
      <c r="AI4297">
        <f t="shared" si="947"/>
        <v>0.25</v>
      </c>
      <c r="AJ4297">
        <f t="shared" si="948"/>
        <v>0.25</v>
      </c>
      <c r="AK4297">
        <f t="shared" si="949"/>
        <v>0.5</v>
      </c>
      <c r="AL4297">
        <f t="shared" si="950"/>
        <v>0.5</v>
      </c>
      <c r="AM4297">
        <f t="shared" si="951"/>
        <v>0.5</v>
      </c>
      <c r="AN4297" s="6">
        <f t="shared" si="939"/>
        <v>1</v>
      </c>
      <c r="AO4297" t="str">
        <f>VLOOKUP(BD_PONDERACIONES[[#This Row],[Comuna]],Tabla3[#All],2,0)</f>
        <v>Cordillera</v>
      </c>
    </row>
    <row r="4298" spans="1:41" x14ac:dyDescent="0.35">
      <c r="A4298" t="s">
        <v>20591</v>
      </c>
      <c r="B4298" t="s">
        <v>20592</v>
      </c>
      <c r="C4298" t="s">
        <v>20593</v>
      </c>
      <c r="D4298" s="5">
        <v>44910</v>
      </c>
      <c r="E4298" s="5">
        <v>44839</v>
      </c>
      <c r="F4298" t="s">
        <v>753</v>
      </c>
      <c r="G4298" t="s">
        <v>20594</v>
      </c>
      <c r="H4298" t="s">
        <v>3456</v>
      </c>
      <c r="J4298" t="s">
        <v>756</v>
      </c>
      <c r="K4298" t="s">
        <v>756</v>
      </c>
      <c r="L4298" t="s">
        <v>757</v>
      </c>
      <c r="M4298" t="s">
        <v>757</v>
      </c>
      <c r="N4298" t="s">
        <v>756</v>
      </c>
      <c r="O4298" t="s">
        <v>756</v>
      </c>
      <c r="P4298" t="s">
        <v>758</v>
      </c>
      <c r="Q4298" t="s">
        <v>759</v>
      </c>
      <c r="R4298" t="s">
        <v>759</v>
      </c>
      <c r="S4298" t="s">
        <v>757</v>
      </c>
      <c r="T4298" t="s">
        <v>757</v>
      </c>
      <c r="U4298" t="s">
        <v>757</v>
      </c>
      <c r="V4298" t="s">
        <v>904</v>
      </c>
      <c r="W4298" t="s">
        <v>756</v>
      </c>
      <c r="X4298" t="s">
        <v>16591</v>
      </c>
      <c r="Y4298" t="str">
        <f t="shared" si="938"/>
        <v>octubre</v>
      </c>
      <c r="Z4298">
        <f>YEAR(BD_PONDERACIONES[[#This Row],[Fecha Ejecución del Ticket]])</f>
        <v>2022</v>
      </c>
      <c r="AA4298" t="str">
        <f t="shared" si="940"/>
        <v>diciembre</v>
      </c>
      <c r="AB4298">
        <f>YEAR(BD_PONDERACIONES[[#This Row],[Fecha de Inspección]])</f>
        <v>2022</v>
      </c>
      <c r="AC4298">
        <f t="shared" si="941"/>
        <v>0.5</v>
      </c>
      <c r="AD4298">
        <f t="shared" si="942"/>
        <v>0.5</v>
      </c>
      <c r="AE4298">
        <f t="shared" si="943"/>
        <v>0.5</v>
      </c>
      <c r="AF4298">
        <f t="shared" si="944"/>
        <v>0.5</v>
      </c>
      <c r="AG4298">
        <f t="shared" si="945"/>
        <v>0.5</v>
      </c>
      <c r="AH4298">
        <f t="shared" si="946"/>
        <v>0.5</v>
      </c>
      <c r="AI4298">
        <f t="shared" si="947"/>
        <v>0.25</v>
      </c>
      <c r="AJ4298">
        <f t="shared" si="948"/>
        <v>0.25</v>
      </c>
      <c r="AK4298">
        <f t="shared" si="949"/>
        <v>0.5</v>
      </c>
      <c r="AL4298">
        <f t="shared" si="950"/>
        <v>0.32500000000000001</v>
      </c>
      <c r="AM4298">
        <f t="shared" si="951"/>
        <v>0.5</v>
      </c>
      <c r="AN4298" s="6">
        <f t="shared" si="939"/>
        <v>0.96500000000000008</v>
      </c>
      <c r="AO4298" t="str">
        <f>VLOOKUP(BD_PONDERACIONES[[#This Row],[Comuna]],Tabla3[#All],2,0)</f>
        <v>Cordillera</v>
      </c>
    </row>
    <row r="4299" spans="1:41" x14ac:dyDescent="0.35">
      <c r="A4299" t="s">
        <v>20595</v>
      </c>
      <c r="B4299" t="s">
        <v>20596</v>
      </c>
      <c r="C4299" t="s">
        <v>20597</v>
      </c>
      <c r="D4299" s="5">
        <v>44910</v>
      </c>
      <c r="E4299" s="5">
        <v>44839</v>
      </c>
      <c r="F4299" t="s">
        <v>753</v>
      </c>
      <c r="G4299" t="s">
        <v>20598</v>
      </c>
      <c r="H4299" t="s">
        <v>3456</v>
      </c>
      <c r="J4299" t="s">
        <v>756</v>
      </c>
      <c r="K4299" t="s">
        <v>756</v>
      </c>
      <c r="L4299" t="s">
        <v>757</v>
      </c>
      <c r="M4299" t="s">
        <v>757</v>
      </c>
      <c r="N4299" t="s">
        <v>757</v>
      </c>
      <c r="O4299" t="s">
        <v>757</v>
      </c>
      <c r="P4299" t="s">
        <v>758</v>
      </c>
      <c r="Q4299" t="s">
        <v>759</v>
      </c>
      <c r="R4299" t="s">
        <v>759</v>
      </c>
      <c r="S4299" t="s">
        <v>757</v>
      </c>
      <c r="T4299" t="s">
        <v>757</v>
      </c>
      <c r="U4299" t="s">
        <v>757</v>
      </c>
      <c r="V4299" t="s">
        <v>768</v>
      </c>
      <c r="W4299" t="s">
        <v>756</v>
      </c>
      <c r="X4299" t="s">
        <v>20599</v>
      </c>
      <c r="Y4299" t="str">
        <f t="shared" si="938"/>
        <v>octubre</v>
      </c>
      <c r="Z4299">
        <f>YEAR(BD_PONDERACIONES[[#This Row],[Fecha Ejecución del Ticket]])</f>
        <v>2022</v>
      </c>
      <c r="AA4299" t="str">
        <f t="shared" si="940"/>
        <v>diciembre</v>
      </c>
      <c r="AB4299">
        <f>YEAR(BD_PONDERACIONES[[#This Row],[Fecha de Inspección]])</f>
        <v>2022</v>
      </c>
      <c r="AC4299">
        <f t="shared" si="941"/>
        <v>0.5</v>
      </c>
      <c r="AD4299">
        <f t="shared" si="942"/>
        <v>0.5</v>
      </c>
      <c r="AE4299">
        <f t="shared" si="943"/>
        <v>0.5</v>
      </c>
      <c r="AF4299">
        <f t="shared" si="944"/>
        <v>0.5</v>
      </c>
      <c r="AG4299">
        <f t="shared" si="945"/>
        <v>0.5</v>
      </c>
      <c r="AH4299">
        <f t="shared" si="946"/>
        <v>0.5</v>
      </c>
      <c r="AI4299">
        <f t="shared" si="947"/>
        <v>0.25</v>
      </c>
      <c r="AJ4299">
        <f t="shared" si="948"/>
        <v>0.25</v>
      </c>
      <c r="AK4299">
        <f t="shared" si="949"/>
        <v>0.5</v>
      </c>
      <c r="AL4299">
        <f t="shared" si="950"/>
        <v>0.17499999999999999</v>
      </c>
      <c r="AM4299">
        <f t="shared" si="951"/>
        <v>0.5</v>
      </c>
      <c r="AN4299" s="6">
        <f t="shared" si="939"/>
        <v>0.93500000000000005</v>
      </c>
      <c r="AO4299" t="str">
        <f>VLOOKUP(BD_PONDERACIONES[[#This Row],[Comuna]],Tabla3[#All],2,0)</f>
        <v>Cordillera</v>
      </c>
    </row>
    <row r="4300" spans="1:41" x14ac:dyDescent="0.35">
      <c r="A4300" t="s">
        <v>20600</v>
      </c>
      <c r="B4300" t="s">
        <v>20601</v>
      </c>
      <c r="C4300" t="s">
        <v>20602</v>
      </c>
      <c r="D4300" s="5">
        <v>44910</v>
      </c>
      <c r="E4300" s="5">
        <v>44861</v>
      </c>
      <c r="F4300" t="s">
        <v>763</v>
      </c>
      <c r="G4300" t="s">
        <v>20603</v>
      </c>
      <c r="H4300" t="s">
        <v>3456</v>
      </c>
      <c r="J4300" t="s">
        <v>756</v>
      </c>
      <c r="K4300" t="s">
        <v>756</v>
      </c>
      <c r="L4300" t="s">
        <v>757</v>
      </c>
      <c r="M4300" t="s">
        <v>757</v>
      </c>
      <c r="N4300" t="s">
        <v>756</v>
      </c>
      <c r="O4300" t="s">
        <v>756</v>
      </c>
      <c r="P4300" t="s">
        <v>765</v>
      </c>
      <c r="Q4300" t="s">
        <v>20604</v>
      </c>
      <c r="R4300" t="s">
        <v>20605</v>
      </c>
      <c r="S4300" t="s">
        <v>756</v>
      </c>
      <c r="T4300" t="s">
        <v>756</v>
      </c>
      <c r="U4300" t="s">
        <v>756</v>
      </c>
      <c r="V4300" t="s">
        <v>756</v>
      </c>
      <c r="W4300" t="s">
        <v>756</v>
      </c>
      <c r="X4300" t="s">
        <v>769</v>
      </c>
      <c r="Y4300" t="str">
        <f t="shared" si="938"/>
        <v>octubre</v>
      </c>
      <c r="Z4300">
        <f>YEAR(BD_PONDERACIONES[[#This Row],[Fecha Ejecución del Ticket]])</f>
        <v>2022</v>
      </c>
      <c r="AA4300" t="str">
        <f t="shared" si="940"/>
        <v>diciembre</v>
      </c>
      <c r="AB4300">
        <f>YEAR(BD_PONDERACIONES[[#This Row],[Fecha de Inspección]])</f>
        <v>2022</v>
      </c>
      <c r="AC4300">
        <f t="shared" si="941"/>
        <v>0.5</v>
      </c>
      <c r="AD4300">
        <f t="shared" si="942"/>
        <v>0.5</v>
      </c>
      <c r="AE4300">
        <f t="shared" si="943"/>
        <v>0.5</v>
      </c>
      <c r="AF4300">
        <f t="shared" si="944"/>
        <v>0.5</v>
      </c>
      <c r="AG4300">
        <f t="shared" si="945"/>
        <v>0.5</v>
      </c>
      <c r="AH4300">
        <f t="shared" si="946"/>
        <v>0.5</v>
      </c>
      <c r="AI4300">
        <f t="shared" si="947"/>
        <v>0.25</v>
      </c>
      <c r="AJ4300">
        <f t="shared" si="948"/>
        <v>0.25</v>
      </c>
      <c r="AK4300">
        <f t="shared" si="949"/>
        <v>0.5</v>
      </c>
      <c r="AL4300">
        <f t="shared" si="950"/>
        <v>0.5</v>
      </c>
      <c r="AM4300">
        <f t="shared" si="951"/>
        <v>0.5</v>
      </c>
      <c r="AN4300" s="6">
        <f t="shared" si="939"/>
        <v>1</v>
      </c>
      <c r="AO4300" t="str">
        <f>VLOOKUP(BD_PONDERACIONES[[#This Row],[Comuna]],Tabla3[#All],2,0)</f>
        <v>Cordillera</v>
      </c>
    </row>
    <row r="4301" spans="1:41" x14ac:dyDescent="0.35">
      <c r="A4301" t="s">
        <v>20606</v>
      </c>
      <c r="B4301" t="s">
        <v>20607</v>
      </c>
      <c r="C4301" t="s">
        <v>20608</v>
      </c>
      <c r="D4301" s="5">
        <v>44910</v>
      </c>
      <c r="E4301" s="5">
        <v>44858</v>
      </c>
      <c r="F4301" t="s">
        <v>763</v>
      </c>
      <c r="G4301" t="s">
        <v>20609</v>
      </c>
      <c r="H4301" t="s">
        <v>3456</v>
      </c>
      <c r="J4301" t="s">
        <v>756</v>
      </c>
      <c r="K4301" t="s">
        <v>756</v>
      </c>
      <c r="L4301" t="s">
        <v>757</v>
      </c>
      <c r="M4301" t="s">
        <v>757</v>
      </c>
      <c r="N4301" t="s">
        <v>756</v>
      </c>
      <c r="O4301" t="s">
        <v>756</v>
      </c>
      <c r="P4301" t="s">
        <v>765</v>
      </c>
      <c r="Q4301" t="s">
        <v>20604</v>
      </c>
      <c r="R4301" t="s">
        <v>20605</v>
      </c>
      <c r="S4301" t="s">
        <v>756</v>
      </c>
      <c r="T4301" t="s">
        <v>756</v>
      </c>
      <c r="U4301" t="s">
        <v>756</v>
      </c>
      <c r="V4301" t="s">
        <v>756</v>
      </c>
      <c r="W4301" t="s">
        <v>756</v>
      </c>
      <c r="X4301" t="s">
        <v>769</v>
      </c>
      <c r="Y4301" t="str">
        <f t="shared" si="938"/>
        <v>octubre</v>
      </c>
      <c r="Z4301">
        <f>YEAR(BD_PONDERACIONES[[#This Row],[Fecha Ejecución del Ticket]])</f>
        <v>2022</v>
      </c>
      <c r="AA4301" t="str">
        <f t="shared" si="940"/>
        <v>diciembre</v>
      </c>
      <c r="AB4301">
        <f>YEAR(BD_PONDERACIONES[[#This Row],[Fecha de Inspección]])</f>
        <v>2022</v>
      </c>
      <c r="AC4301">
        <f t="shared" si="941"/>
        <v>0.5</v>
      </c>
      <c r="AD4301">
        <f t="shared" si="942"/>
        <v>0.5</v>
      </c>
      <c r="AE4301">
        <f t="shared" si="943"/>
        <v>0.5</v>
      </c>
      <c r="AF4301">
        <f t="shared" si="944"/>
        <v>0.5</v>
      </c>
      <c r="AG4301">
        <f t="shared" si="945"/>
        <v>0.5</v>
      </c>
      <c r="AH4301">
        <f t="shared" si="946"/>
        <v>0.5</v>
      </c>
      <c r="AI4301">
        <f t="shared" si="947"/>
        <v>0.25</v>
      </c>
      <c r="AJ4301">
        <f t="shared" si="948"/>
        <v>0.25</v>
      </c>
      <c r="AK4301">
        <f t="shared" si="949"/>
        <v>0.5</v>
      </c>
      <c r="AL4301">
        <f t="shared" si="950"/>
        <v>0.5</v>
      </c>
      <c r="AM4301">
        <f t="shared" si="951"/>
        <v>0.5</v>
      </c>
      <c r="AN4301" s="6">
        <f t="shared" si="939"/>
        <v>1</v>
      </c>
      <c r="AO4301" t="str">
        <f>VLOOKUP(BD_PONDERACIONES[[#This Row],[Comuna]],Tabla3[#All],2,0)</f>
        <v>Cordillera</v>
      </c>
    </row>
    <row r="4302" spans="1:41" x14ac:dyDescent="0.35">
      <c r="A4302" t="s">
        <v>20610</v>
      </c>
      <c r="B4302" t="s">
        <v>20611</v>
      </c>
      <c r="C4302" t="s">
        <v>20612</v>
      </c>
      <c r="D4302" s="5">
        <v>44910</v>
      </c>
      <c r="E4302" s="5">
        <v>44853</v>
      </c>
      <c r="F4302" t="s">
        <v>763</v>
      </c>
      <c r="G4302" t="s">
        <v>20613</v>
      </c>
      <c r="H4302" t="s">
        <v>3456</v>
      </c>
      <c r="J4302" t="s">
        <v>756</v>
      </c>
      <c r="K4302" t="s">
        <v>756</v>
      </c>
      <c r="L4302" t="s">
        <v>757</v>
      </c>
      <c r="M4302" t="s">
        <v>757</v>
      </c>
      <c r="N4302" t="s">
        <v>756</v>
      </c>
      <c r="O4302" t="s">
        <v>756</v>
      </c>
      <c r="P4302" t="s">
        <v>765</v>
      </c>
      <c r="Q4302" t="s">
        <v>20604</v>
      </c>
      <c r="R4302" t="s">
        <v>20605</v>
      </c>
      <c r="S4302" t="s">
        <v>756</v>
      </c>
      <c r="T4302" t="s">
        <v>756</v>
      </c>
      <c r="U4302" t="s">
        <v>756</v>
      </c>
      <c r="V4302" t="s">
        <v>756</v>
      </c>
      <c r="W4302" t="s">
        <v>756</v>
      </c>
      <c r="X4302" t="s">
        <v>769</v>
      </c>
      <c r="Y4302" t="str">
        <f t="shared" si="938"/>
        <v>octubre</v>
      </c>
      <c r="Z4302">
        <f>YEAR(BD_PONDERACIONES[[#This Row],[Fecha Ejecución del Ticket]])</f>
        <v>2022</v>
      </c>
      <c r="AA4302" t="str">
        <f t="shared" si="940"/>
        <v>diciembre</v>
      </c>
      <c r="AB4302">
        <f>YEAR(BD_PONDERACIONES[[#This Row],[Fecha de Inspección]])</f>
        <v>2022</v>
      </c>
      <c r="AC4302">
        <f t="shared" si="941"/>
        <v>0.5</v>
      </c>
      <c r="AD4302">
        <f t="shared" si="942"/>
        <v>0.5</v>
      </c>
      <c r="AE4302">
        <f t="shared" si="943"/>
        <v>0.5</v>
      </c>
      <c r="AF4302">
        <f t="shared" si="944"/>
        <v>0.5</v>
      </c>
      <c r="AG4302">
        <f t="shared" si="945"/>
        <v>0.5</v>
      </c>
      <c r="AH4302">
        <f t="shared" si="946"/>
        <v>0.5</v>
      </c>
      <c r="AI4302">
        <f t="shared" si="947"/>
        <v>0.25</v>
      </c>
      <c r="AJ4302">
        <f t="shared" si="948"/>
        <v>0.25</v>
      </c>
      <c r="AK4302">
        <f t="shared" si="949"/>
        <v>0.5</v>
      </c>
      <c r="AL4302">
        <f t="shared" si="950"/>
        <v>0.5</v>
      </c>
      <c r="AM4302">
        <f t="shared" si="951"/>
        <v>0.5</v>
      </c>
      <c r="AN4302" s="6">
        <f t="shared" si="939"/>
        <v>1</v>
      </c>
      <c r="AO4302" t="str">
        <f>VLOOKUP(BD_PONDERACIONES[[#This Row],[Comuna]],Tabla3[#All],2,0)</f>
        <v>Cordillera</v>
      </c>
    </row>
    <row r="4303" spans="1:41" x14ac:dyDescent="0.35">
      <c r="A4303" t="s">
        <v>20614</v>
      </c>
      <c r="B4303" t="s">
        <v>20615</v>
      </c>
      <c r="C4303" t="s">
        <v>20616</v>
      </c>
      <c r="D4303" s="5">
        <v>44910</v>
      </c>
      <c r="E4303" s="5">
        <v>44859</v>
      </c>
      <c r="F4303" t="s">
        <v>763</v>
      </c>
      <c r="G4303" t="s">
        <v>20617</v>
      </c>
      <c r="H4303" t="s">
        <v>3456</v>
      </c>
      <c r="J4303" t="s">
        <v>756</v>
      </c>
      <c r="K4303" t="s">
        <v>756</v>
      </c>
      <c r="L4303" t="s">
        <v>757</v>
      </c>
      <c r="M4303" t="s">
        <v>757</v>
      </c>
      <c r="N4303" t="s">
        <v>756</v>
      </c>
      <c r="O4303" t="s">
        <v>756</v>
      </c>
      <c r="P4303" t="s">
        <v>765</v>
      </c>
      <c r="Q4303" t="s">
        <v>20604</v>
      </c>
      <c r="R4303" t="s">
        <v>20605</v>
      </c>
      <c r="S4303" t="s">
        <v>756</v>
      </c>
      <c r="T4303" t="s">
        <v>756</v>
      </c>
      <c r="U4303" t="s">
        <v>756</v>
      </c>
      <c r="V4303" t="s">
        <v>756</v>
      </c>
      <c r="W4303" t="s">
        <v>756</v>
      </c>
      <c r="X4303" t="s">
        <v>769</v>
      </c>
      <c r="Y4303" t="str">
        <f t="shared" si="938"/>
        <v>octubre</v>
      </c>
      <c r="Z4303">
        <f>YEAR(BD_PONDERACIONES[[#This Row],[Fecha Ejecución del Ticket]])</f>
        <v>2022</v>
      </c>
      <c r="AA4303" t="str">
        <f t="shared" si="940"/>
        <v>diciembre</v>
      </c>
      <c r="AB4303">
        <f>YEAR(BD_PONDERACIONES[[#This Row],[Fecha de Inspección]])</f>
        <v>2022</v>
      </c>
      <c r="AC4303">
        <f t="shared" si="941"/>
        <v>0.5</v>
      </c>
      <c r="AD4303">
        <f t="shared" si="942"/>
        <v>0.5</v>
      </c>
      <c r="AE4303">
        <f t="shared" si="943"/>
        <v>0.5</v>
      </c>
      <c r="AF4303">
        <f t="shared" si="944"/>
        <v>0.5</v>
      </c>
      <c r="AG4303">
        <f t="shared" si="945"/>
        <v>0.5</v>
      </c>
      <c r="AH4303">
        <f t="shared" si="946"/>
        <v>0.5</v>
      </c>
      <c r="AI4303">
        <f t="shared" si="947"/>
        <v>0.25</v>
      </c>
      <c r="AJ4303">
        <f t="shared" si="948"/>
        <v>0.25</v>
      </c>
      <c r="AK4303">
        <f t="shared" si="949"/>
        <v>0.5</v>
      </c>
      <c r="AL4303">
        <f t="shared" si="950"/>
        <v>0.5</v>
      </c>
      <c r="AM4303">
        <f t="shared" si="951"/>
        <v>0.5</v>
      </c>
      <c r="AN4303" s="6">
        <f t="shared" si="939"/>
        <v>1</v>
      </c>
      <c r="AO4303" t="str">
        <f>VLOOKUP(BD_PONDERACIONES[[#This Row],[Comuna]],Tabla3[#All],2,0)</f>
        <v>Cordillera</v>
      </c>
    </row>
    <row r="4304" spans="1:41" x14ac:dyDescent="0.35">
      <c r="A4304" t="s">
        <v>20618</v>
      </c>
      <c r="B4304" t="s">
        <v>20619</v>
      </c>
      <c r="C4304" t="s">
        <v>20620</v>
      </c>
      <c r="D4304" s="5">
        <v>44910</v>
      </c>
      <c r="E4304" s="5">
        <v>44846</v>
      </c>
      <c r="F4304" t="s">
        <v>753</v>
      </c>
      <c r="G4304" t="s">
        <v>20621</v>
      </c>
      <c r="H4304" t="s">
        <v>3456</v>
      </c>
      <c r="J4304" t="s">
        <v>756</v>
      </c>
      <c r="K4304" t="s">
        <v>756</v>
      </c>
      <c r="L4304" t="s">
        <v>773</v>
      </c>
      <c r="M4304" t="s">
        <v>773</v>
      </c>
      <c r="N4304" t="s">
        <v>756</v>
      </c>
      <c r="O4304" t="s">
        <v>756</v>
      </c>
      <c r="P4304" t="s">
        <v>758</v>
      </c>
      <c r="Q4304" t="s">
        <v>759</v>
      </c>
      <c r="R4304" t="s">
        <v>759</v>
      </c>
      <c r="S4304" t="s">
        <v>757</v>
      </c>
      <c r="T4304" t="s">
        <v>757</v>
      </c>
      <c r="U4304" t="s">
        <v>757</v>
      </c>
      <c r="V4304" t="s">
        <v>756</v>
      </c>
      <c r="W4304" t="s">
        <v>756</v>
      </c>
      <c r="X4304" t="s">
        <v>20622</v>
      </c>
      <c r="Y4304" t="str">
        <f t="shared" si="938"/>
        <v>octubre</v>
      </c>
      <c r="Z4304">
        <f>YEAR(BD_PONDERACIONES[[#This Row],[Fecha Ejecución del Ticket]])</f>
        <v>2022</v>
      </c>
      <c r="AA4304" t="str">
        <f t="shared" si="940"/>
        <v>diciembre</v>
      </c>
      <c r="AB4304">
        <f>YEAR(BD_PONDERACIONES[[#This Row],[Fecha de Inspección]])</f>
        <v>2022</v>
      </c>
      <c r="AC4304">
        <f t="shared" si="941"/>
        <v>0.5</v>
      </c>
      <c r="AD4304">
        <f t="shared" si="942"/>
        <v>0.5</v>
      </c>
      <c r="AE4304">
        <f t="shared" si="943"/>
        <v>0</v>
      </c>
      <c r="AF4304">
        <f t="shared" si="944"/>
        <v>0</v>
      </c>
      <c r="AG4304">
        <f t="shared" si="945"/>
        <v>0.5</v>
      </c>
      <c r="AH4304">
        <f t="shared" si="946"/>
        <v>0.5</v>
      </c>
      <c r="AI4304">
        <f t="shared" si="947"/>
        <v>0.25</v>
      </c>
      <c r="AJ4304">
        <f t="shared" si="948"/>
        <v>0.25</v>
      </c>
      <c r="AK4304">
        <f t="shared" si="949"/>
        <v>0.5</v>
      </c>
      <c r="AL4304">
        <f t="shared" si="950"/>
        <v>0.5</v>
      </c>
      <c r="AM4304">
        <f t="shared" si="951"/>
        <v>0.5</v>
      </c>
      <c r="AN4304" s="6">
        <f t="shared" si="939"/>
        <v>0.7</v>
      </c>
      <c r="AO4304" t="str">
        <f>VLOOKUP(BD_PONDERACIONES[[#This Row],[Comuna]],Tabla3[#All],2,0)</f>
        <v>Cordillera</v>
      </c>
    </row>
    <row r="4305" spans="1:41" x14ac:dyDescent="0.35">
      <c r="A4305" t="s">
        <v>20623</v>
      </c>
      <c r="B4305" t="s">
        <v>20624</v>
      </c>
      <c r="C4305" t="s">
        <v>20625</v>
      </c>
      <c r="D4305" s="5">
        <v>44910</v>
      </c>
      <c r="E4305" s="5">
        <v>44858</v>
      </c>
      <c r="F4305" t="s">
        <v>763</v>
      </c>
      <c r="G4305" t="s">
        <v>20626</v>
      </c>
      <c r="H4305" t="s">
        <v>3456</v>
      </c>
      <c r="J4305" t="s">
        <v>756</v>
      </c>
      <c r="K4305" t="s">
        <v>756</v>
      </c>
      <c r="L4305" t="s">
        <v>757</v>
      </c>
      <c r="M4305" t="s">
        <v>757</v>
      </c>
      <c r="N4305" t="s">
        <v>756</v>
      </c>
      <c r="O4305" t="s">
        <v>756</v>
      </c>
      <c r="P4305" t="s">
        <v>765</v>
      </c>
      <c r="Q4305" t="s">
        <v>20627</v>
      </c>
      <c r="R4305" t="s">
        <v>20605</v>
      </c>
      <c r="S4305" t="s">
        <v>756</v>
      </c>
      <c r="T4305" t="s">
        <v>756</v>
      </c>
      <c r="U4305" t="s">
        <v>756</v>
      </c>
      <c r="V4305" t="s">
        <v>756</v>
      </c>
      <c r="W4305" t="s">
        <v>756</v>
      </c>
      <c r="X4305" t="s">
        <v>769</v>
      </c>
      <c r="Y4305" t="str">
        <f t="shared" ref="Y4305:Y4368" si="952">TEXT(E4305,"MMMM")</f>
        <v>octubre</v>
      </c>
      <c r="Z4305">
        <f>YEAR(BD_PONDERACIONES[[#This Row],[Fecha Ejecución del Ticket]])</f>
        <v>2022</v>
      </c>
      <c r="AA4305" t="str">
        <f t="shared" si="940"/>
        <v>diciembre</v>
      </c>
      <c r="AB4305">
        <f>YEAR(BD_PONDERACIONES[[#This Row],[Fecha de Inspección]])</f>
        <v>2022</v>
      </c>
      <c r="AC4305">
        <f t="shared" si="941"/>
        <v>0.5</v>
      </c>
      <c r="AD4305">
        <f t="shared" si="942"/>
        <v>0.5</v>
      </c>
      <c r="AE4305">
        <f t="shared" si="943"/>
        <v>0.5</v>
      </c>
      <c r="AF4305">
        <f t="shared" si="944"/>
        <v>0.5</v>
      </c>
      <c r="AG4305">
        <f t="shared" si="945"/>
        <v>0.5</v>
      </c>
      <c r="AH4305">
        <f t="shared" si="946"/>
        <v>0.5</v>
      </c>
      <c r="AI4305">
        <f t="shared" si="947"/>
        <v>0.25</v>
      </c>
      <c r="AJ4305">
        <f t="shared" si="948"/>
        <v>0.25</v>
      </c>
      <c r="AK4305">
        <f t="shared" si="949"/>
        <v>0.5</v>
      </c>
      <c r="AL4305">
        <f t="shared" si="950"/>
        <v>0.5</v>
      </c>
      <c r="AM4305">
        <f t="shared" si="951"/>
        <v>0.5</v>
      </c>
      <c r="AN4305" s="6">
        <f t="shared" ref="AN4305:AN4368" si="953">((AC4305+AD4305)*0.2)+((AE4305+AF4305)*0.3)+((AG4305+AH4305)*0.15)+((AI4305+AJ4305+AK4305)*0.15)+((AL4305+AM4305)*0.2)</f>
        <v>1</v>
      </c>
      <c r="AO4305" t="str">
        <f>VLOOKUP(BD_PONDERACIONES[[#This Row],[Comuna]],Tabla3[#All],2,0)</f>
        <v>Cordillera</v>
      </c>
    </row>
    <row r="4306" spans="1:41" x14ac:dyDescent="0.35">
      <c r="A4306" t="s">
        <v>20628</v>
      </c>
      <c r="B4306" t="s">
        <v>20629</v>
      </c>
      <c r="C4306" t="s">
        <v>20630</v>
      </c>
      <c r="D4306" s="5">
        <v>44910</v>
      </c>
      <c r="E4306" s="5">
        <v>44863</v>
      </c>
      <c r="F4306" t="s">
        <v>763</v>
      </c>
      <c r="G4306" t="s">
        <v>20631</v>
      </c>
      <c r="H4306" t="s">
        <v>3456</v>
      </c>
      <c r="J4306" t="s">
        <v>756</v>
      </c>
      <c r="K4306" t="s">
        <v>756</v>
      </c>
      <c r="L4306" t="s">
        <v>757</v>
      </c>
      <c r="M4306" t="s">
        <v>757</v>
      </c>
      <c r="N4306" t="s">
        <v>756</v>
      </c>
      <c r="O4306" t="s">
        <v>756</v>
      </c>
      <c r="P4306" t="s">
        <v>765</v>
      </c>
      <c r="Q4306" t="s">
        <v>20632</v>
      </c>
      <c r="R4306" t="s">
        <v>20605</v>
      </c>
      <c r="S4306" t="s">
        <v>756</v>
      </c>
      <c r="T4306" t="s">
        <v>756</v>
      </c>
      <c r="U4306" t="s">
        <v>756</v>
      </c>
      <c r="V4306" t="s">
        <v>756</v>
      </c>
      <c r="W4306" t="s">
        <v>756</v>
      </c>
      <c r="X4306" t="s">
        <v>769</v>
      </c>
      <c r="Y4306" t="str">
        <f t="shared" si="952"/>
        <v>octubre</v>
      </c>
      <c r="Z4306">
        <f>YEAR(BD_PONDERACIONES[[#This Row],[Fecha Ejecución del Ticket]])</f>
        <v>2022</v>
      </c>
      <c r="AA4306" t="str">
        <f t="shared" si="940"/>
        <v>diciembre</v>
      </c>
      <c r="AB4306">
        <f>YEAR(BD_PONDERACIONES[[#This Row],[Fecha de Inspección]])</f>
        <v>2022</v>
      </c>
      <c r="AC4306">
        <f t="shared" si="941"/>
        <v>0.5</v>
      </c>
      <c r="AD4306">
        <f t="shared" si="942"/>
        <v>0.5</v>
      </c>
      <c r="AE4306">
        <f t="shared" si="943"/>
        <v>0.5</v>
      </c>
      <c r="AF4306">
        <f t="shared" si="944"/>
        <v>0.5</v>
      </c>
      <c r="AG4306">
        <f t="shared" si="945"/>
        <v>0.5</v>
      </c>
      <c r="AH4306">
        <f t="shared" si="946"/>
        <v>0.5</v>
      </c>
      <c r="AI4306">
        <f t="shared" si="947"/>
        <v>0.25</v>
      </c>
      <c r="AJ4306">
        <f t="shared" si="948"/>
        <v>0.25</v>
      </c>
      <c r="AK4306">
        <f t="shared" si="949"/>
        <v>0.5</v>
      </c>
      <c r="AL4306">
        <f t="shared" si="950"/>
        <v>0.5</v>
      </c>
      <c r="AM4306">
        <f t="shared" si="951"/>
        <v>0.5</v>
      </c>
      <c r="AN4306" s="6">
        <f t="shared" si="953"/>
        <v>1</v>
      </c>
      <c r="AO4306" t="str">
        <f>VLOOKUP(BD_PONDERACIONES[[#This Row],[Comuna]],Tabla3[#All],2,0)</f>
        <v>Cordillera</v>
      </c>
    </row>
    <row r="4307" spans="1:41" x14ac:dyDescent="0.35">
      <c r="A4307" t="s">
        <v>20633</v>
      </c>
      <c r="B4307" t="s">
        <v>20634</v>
      </c>
      <c r="C4307" t="s">
        <v>20635</v>
      </c>
      <c r="D4307" s="5">
        <v>44911</v>
      </c>
      <c r="E4307" s="5">
        <v>44847</v>
      </c>
      <c r="F4307" t="s">
        <v>763</v>
      </c>
      <c r="G4307" t="s">
        <v>20636</v>
      </c>
      <c r="H4307" t="s">
        <v>2755</v>
      </c>
      <c r="J4307" t="s">
        <v>756</v>
      </c>
      <c r="K4307" t="s">
        <v>756</v>
      </c>
      <c r="L4307" t="s">
        <v>757</v>
      </c>
      <c r="M4307" t="s">
        <v>757</v>
      </c>
      <c r="N4307" t="s">
        <v>756</v>
      </c>
      <c r="O4307" t="s">
        <v>756</v>
      </c>
      <c r="P4307" t="s">
        <v>758</v>
      </c>
      <c r="Q4307" t="s">
        <v>759</v>
      </c>
      <c r="R4307" t="s">
        <v>759</v>
      </c>
      <c r="S4307" t="s">
        <v>757</v>
      </c>
      <c r="T4307" t="s">
        <v>757</v>
      </c>
      <c r="U4307" t="s">
        <v>757</v>
      </c>
      <c r="V4307" t="s">
        <v>756</v>
      </c>
      <c r="W4307" t="s">
        <v>756</v>
      </c>
      <c r="X4307" t="s">
        <v>20637</v>
      </c>
      <c r="Y4307" t="str">
        <f t="shared" si="952"/>
        <v>octubre</v>
      </c>
      <c r="Z4307">
        <f>YEAR(BD_PONDERACIONES[[#This Row],[Fecha Ejecución del Ticket]])</f>
        <v>2022</v>
      </c>
      <c r="AA4307" t="str">
        <f t="shared" si="940"/>
        <v>diciembre</v>
      </c>
      <c r="AB4307">
        <f>YEAR(BD_PONDERACIONES[[#This Row],[Fecha de Inspección]])</f>
        <v>2022</v>
      </c>
      <c r="AC4307">
        <f t="shared" si="941"/>
        <v>0.5</v>
      </c>
      <c r="AD4307">
        <f t="shared" si="942"/>
        <v>0.5</v>
      </c>
      <c r="AE4307">
        <f t="shared" si="943"/>
        <v>0.5</v>
      </c>
      <c r="AF4307">
        <f t="shared" si="944"/>
        <v>0.5</v>
      </c>
      <c r="AG4307">
        <f t="shared" si="945"/>
        <v>0.5</v>
      </c>
      <c r="AH4307">
        <f t="shared" si="946"/>
        <v>0.5</v>
      </c>
      <c r="AI4307">
        <f t="shared" si="947"/>
        <v>0.25</v>
      </c>
      <c r="AJ4307">
        <f t="shared" si="948"/>
        <v>0.25</v>
      </c>
      <c r="AK4307">
        <f t="shared" si="949"/>
        <v>0.5</v>
      </c>
      <c r="AL4307">
        <f t="shared" si="950"/>
        <v>0.5</v>
      </c>
      <c r="AM4307">
        <f t="shared" si="951"/>
        <v>0.5</v>
      </c>
      <c r="AN4307" s="6">
        <f t="shared" si="953"/>
        <v>1</v>
      </c>
      <c r="AO4307" t="str">
        <f>VLOOKUP(BD_PONDERACIONES[[#This Row],[Comuna]],Tabla3[#All],2,0)</f>
        <v>Florida</v>
      </c>
    </row>
    <row r="4308" spans="1:41" x14ac:dyDescent="0.35">
      <c r="A4308" t="s">
        <v>20638</v>
      </c>
      <c r="B4308" t="s">
        <v>20639</v>
      </c>
      <c r="C4308" t="s">
        <v>20640</v>
      </c>
      <c r="D4308" s="5">
        <v>44911</v>
      </c>
      <c r="E4308" s="5">
        <v>44847</v>
      </c>
      <c r="F4308" t="s">
        <v>763</v>
      </c>
      <c r="G4308" t="s">
        <v>20641</v>
      </c>
      <c r="H4308" t="s">
        <v>2755</v>
      </c>
      <c r="J4308" t="s">
        <v>756</v>
      </c>
      <c r="K4308" t="s">
        <v>756</v>
      </c>
      <c r="L4308" t="s">
        <v>757</v>
      </c>
      <c r="M4308" t="s">
        <v>757</v>
      </c>
      <c r="N4308" t="s">
        <v>756</v>
      </c>
      <c r="O4308" t="s">
        <v>756</v>
      </c>
      <c r="P4308" t="s">
        <v>758</v>
      </c>
      <c r="Q4308" t="s">
        <v>759</v>
      </c>
      <c r="R4308" t="s">
        <v>759</v>
      </c>
      <c r="S4308" t="s">
        <v>757</v>
      </c>
      <c r="T4308" t="s">
        <v>757</v>
      </c>
      <c r="U4308" t="s">
        <v>757</v>
      </c>
      <c r="V4308" t="s">
        <v>756</v>
      </c>
      <c r="W4308" t="s">
        <v>756</v>
      </c>
      <c r="X4308" t="s">
        <v>804</v>
      </c>
      <c r="Y4308" t="str">
        <f t="shared" si="952"/>
        <v>octubre</v>
      </c>
      <c r="Z4308">
        <f>YEAR(BD_PONDERACIONES[[#This Row],[Fecha Ejecución del Ticket]])</f>
        <v>2022</v>
      </c>
      <c r="AA4308" t="str">
        <f t="shared" si="940"/>
        <v>diciembre</v>
      </c>
      <c r="AB4308">
        <f>YEAR(BD_PONDERACIONES[[#This Row],[Fecha de Inspección]])</f>
        <v>2022</v>
      </c>
      <c r="AC4308">
        <f t="shared" si="941"/>
        <v>0.5</v>
      </c>
      <c r="AD4308">
        <f t="shared" si="942"/>
        <v>0.5</v>
      </c>
      <c r="AE4308">
        <f t="shared" si="943"/>
        <v>0.5</v>
      </c>
      <c r="AF4308">
        <f t="shared" si="944"/>
        <v>0.5</v>
      </c>
      <c r="AG4308">
        <f t="shared" si="945"/>
        <v>0.5</v>
      </c>
      <c r="AH4308">
        <f t="shared" si="946"/>
        <v>0.5</v>
      </c>
      <c r="AI4308">
        <f t="shared" si="947"/>
        <v>0.25</v>
      </c>
      <c r="AJ4308">
        <f t="shared" si="948"/>
        <v>0.25</v>
      </c>
      <c r="AK4308">
        <f t="shared" si="949"/>
        <v>0.5</v>
      </c>
      <c r="AL4308">
        <f t="shared" si="950"/>
        <v>0.5</v>
      </c>
      <c r="AM4308">
        <f t="shared" si="951"/>
        <v>0.5</v>
      </c>
      <c r="AN4308" s="6">
        <f t="shared" si="953"/>
        <v>1</v>
      </c>
      <c r="AO4308" t="str">
        <f>VLOOKUP(BD_PONDERACIONES[[#This Row],[Comuna]],Tabla3[#All],2,0)</f>
        <v>Florida</v>
      </c>
    </row>
    <row r="4309" spans="1:41" x14ac:dyDescent="0.35">
      <c r="A4309" t="s">
        <v>20642</v>
      </c>
      <c r="B4309" t="s">
        <v>20643</v>
      </c>
      <c r="C4309" t="s">
        <v>20644</v>
      </c>
      <c r="D4309" s="5">
        <v>44911</v>
      </c>
      <c r="E4309" s="5">
        <v>44849</v>
      </c>
      <c r="F4309" t="s">
        <v>763</v>
      </c>
      <c r="G4309" t="s">
        <v>20645</v>
      </c>
      <c r="H4309" t="s">
        <v>2755</v>
      </c>
      <c r="J4309" t="s">
        <v>756</v>
      </c>
      <c r="K4309" t="s">
        <v>756</v>
      </c>
      <c r="L4309" t="s">
        <v>757</v>
      </c>
      <c r="M4309" t="s">
        <v>757</v>
      </c>
      <c r="N4309" t="s">
        <v>756</v>
      </c>
      <c r="O4309" t="s">
        <v>756</v>
      </c>
      <c r="P4309" t="s">
        <v>758</v>
      </c>
      <c r="Q4309" t="s">
        <v>759</v>
      </c>
      <c r="R4309" t="s">
        <v>759</v>
      </c>
      <c r="S4309" t="s">
        <v>757</v>
      </c>
      <c r="T4309" t="s">
        <v>757</v>
      </c>
      <c r="U4309" t="s">
        <v>757</v>
      </c>
      <c r="V4309" t="s">
        <v>756</v>
      </c>
      <c r="W4309" t="s">
        <v>756</v>
      </c>
      <c r="X4309" t="s">
        <v>17947</v>
      </c>
      <c r="Y4309" t="str">
        <f t="shared" si="952"/>
        <v>octubre</v>
      </c>
      <c r="Z4309">
        <f>YEAR(BD_PONDERACIONES[[#This Row],[Fecha Ejecución del Ticket]])</f>
        <v>2022</v>
      </c>
      <c r="AA4309" t="str">
        <f t="shared" si="940"/>
        <v>diciembre</v>
      </c>
      <c r="AB4309">
        <f>YEAR(BD_PONDERACIONES[[#This Row],[Fecha de Inspección]])</f>
        <v>2022</v>
      </c>
      <c r="AC4309">
        <f t="shared" si="941"/>
        <v>0.5</v>
      </c>
      <c r="AD4309">
        <f t="shared" si="942"/>
        <v>0.5</v>
      </c>
      <c r="AE4309">
        <f t="shared" si="943"/>
        <v>0.5</v>
      </c>
      <c r="AF4309">
        <f t="shared" si="944"/>
        <v>0.5</v>
      </c>
      <c r="AG4309">
        <f t="shared" si="945"/>
        <v>0.5</v>
      </c>
      <c r="AH4309">
        <f t="shared" si="946"/>
        <v>0.5</v>
      </c>
      <c r="AI4309">
        <f t="shared" si="947"/>
        <v>0.25</v>
      </c>
      <c r="AJ4309">
        <f t="shared" si="948"/>
        <v>0.25</v>
      </c>
      <c r="AK4309">
        <f t="shared" si="949"/>
        <v>0.5</v>
      </c>
      <c r="AL4309">
        <f t="shared" si="950"/>
        <v>0.5</v>
      </c>
      <c r="AM4309">
        <f t="shared" si="951"/>
        <v>0.5</v>
      </c>
      <c r="AN4309" s="6">
        <f t="shared" si="953"/>
        <v>1</v>
      </c>
      <c r="AO4309" t="str">
        <f>VLOOKUP(BD_PONDERACIONES[[#This Row],[Comuna]],Tabla3[#All],2,0)</f>
        <v>Florida</v>
      </c>
    </row>
    <row r="4310" spans="1:41" x14ac:dyDescent="0.35">
      <c r="A4310" t="s">
        <v>20646</v>
      </c>
      <c r="B4310" t="s">
        <v>20647</v>
      </c>
      <c r="C4310" t="s">
        <v>20648</v>
      </c>
      <c r="D4310" s="5">
        <v>44911</v>
      </c>
      <c r="E4310" s="5">
        <v>44852</v>
      </c>
      <c r="F4310" t="s">
        <v>763</v>
      </c>
      <c r="G4310" t="s">
        <v>20649</v>
      </c>
      <c r="H4310" t="s">
        <v>2755</v>
      </c>
      <c r="J4310" t="s">
        <v>756</v>
      </c>
      <c r="K4310" t="s">
        <v>756</v>
      </c>
      <c r="L4310" t="s">
        <v>757</v>
      </c>
      <c r="M4310" t="s">
        <v>757</v>
      </c>
      <c r="N4310" t="s">
        <v>756</v>
      </c>
      <c r="O4310" t="s">
        <v>756</v>
      </c>
      <c r="P4310" t="s">
        <v>758</v>
      </c>
      <c r="Q4310" t="s">
        <v>759</v>
      </c>
      <c r="R4310" t="s">
        <v>759</v>
      </c>
      <c r="S4310" t="s">
        <v>757</v>
      </c>
      <c r="T4310" t="s">
        <v>757</v>
      </c>
      <c r="U4310" t="s">
        <v>757</v>
      </c>
      <c r="V4310" t="s">
        <v>756</v>
      </c>
      <c r="W4310" t="s">
        <v>756</v>
      </c>
      <c r="X4310" t="s">
        <v>804</v>
      </c>
      <c r="Y4310" t="str">
        <f t="shared" si="952"/>
        <v>octubre</v>
      </c>
      <c r="Z4310">
        <f>YEAR(BD_PONDERACIONES[[#This Row],[Fecha Ejecución del Ticket]])</f>
        <v>2022</v>
      </c>
      <c r="AA4310" t="str">
        <f t="shared" si="940"/>
        <v>diciembre</v>
      </c>
      <c r="AB4310">
        <f>YEAR(BD_PONDERACIONES[[#This Row],[Fecha de Inspección]])</f>
        <v>2022</v>
      </c>
      <c r="AC4310">
        <f t="shared" si="941"/>
        <v>0.5</v>
      </c>
      <c r="AD4310">
        <f t="shared" si="942"/>
        <v>0.5</v>
      </c>
      <c r="AE4310">
        <f t="shared" si="943"/>
        <v>0.5</v>
      </c>
      <c r="AF4310">
        <f t="shared" si="944"/>
        <v>0.5</v>
      </c>
      <c r="AG4310">
        <f t="shared" si="945"/>
        <v>0.5</v>
      </c>
      <c r="AH4310">
        <f t="shared" si="946"/>
        <v>0.5</v>
      </c>
      <c r="AI4310">
        <f t="shared" si="947"/>
        <v>0.25</v>
      </c>
      <c r="AJ4310">
        <f t="shared" si="948"/>
        <v>0.25</v>
      </c>
      <c r="AK4310">
        <f t="shared" si="949"/>
        <v>0.5</v>
      </c>
      <c r="AL4310">
        <f t="shared" si="950"/>
        <v>0.5</v>
      </c>
      <c r="AM4310">
        <f t="shared" si="951"/>
        <v>0.5</v>
      </c>
      <c r="AN4310" s="6">
        <f t="shared" si="953"/>
        <v>1</v>
      </c>
      <c r="AO4310" t="str">
        <f>VLOOKUP(BD_PONDERACIONES[[#This Row],[Comuna]],Tabla3[#All],2,0)</f>
        <v>Florida</v>
      </c>
    </row>
    <row r="4311" spans="1:41" x14ac:dyDescent="0.35">
      <c r="A4311" t="s">
        <v>20650</v>
      </c>
      <c r="B4311" t="s">
        <v>20651</v>
      </c>
      <c r="C4311" t="s">
        <v>20652</v>
      </c>
      <c r="D4311" s="5">
        <v>44911</v>
      </c>
      <c r="E4311" s="5">
        <v>44855</v>
      </c>
      <c r="F4311" t="s">
        <v>763</v>
      </c>
      <c r="G4311" t="s">
        <v>20653</v>
      </c>
      <c r="H4311" t="s">
        <v>2755</v>
      </c>
      <c r="J4311" t="s">
        <v>756</v>
      </c>
      <c r="K4311" t="s">
        <v>756</v>
      </c>
      <c r="L4311" t="s">
        <v>773</v>
      </c>
      <c r="M4311" t="s">
        <v>773</v>
      </c>
      <c r="N4311" t="s">
        <v>756</v>
      </c>
      <c r="O4311" t="s">
        <v>756</v>
      </c>
      <c r="P4311" t="s">
        <v>758</v>
      </c>
      <c r="Q4311" t="s">
        <v>759</v>
      </c>
      <c r="R4311" t="s">
        <v>759</v>
      </c>
      <c r="S4311" t="s">
        <v>757</v>
      </c>
      <c r="T4311" t="s">
        <v>757</v>
      </c>
      <c r="U4311" t="s">
        <v>757</v>
      </c>
      <c r="V4311" t="s">
        <v>756</v>
      </c>
      <c r="W4311" t="s">
        <v>756</v>
      </c>
      <c r="X4311" t="s">
        <v>804</v>
      </c>
      <c r="Y4311" t="str">
        <f t="shared" si="952"/>
        <v>octubre</v>
      </c>
      <c r="Z4311">
        <f>YEAR(BD_PONDERACIONES[[#This Row],[Fecha Ejecución del Ticket]])</f>
        <v>2022</v>
      </c>
      <c r="AA4311" t="str">
        <f t="shared" si="940"/>
        <v>diciembre</v>
      </c>
      <c r="AB4311">
        <f>YEAR(BD_PONDERACIONES[[#This Row],[Fecha de Inspección]])</f>
        <v>2022</v>
      </c>
      <c r="AC4311">
        <f t="shared" si="941"/>
        <v>0.5</v>
      </c>
      <c r="AD4311">
        <f t="shared" si="942"/>
        <v>0.5</v>
      </c>
      <c r="AE4311">
        <f t="shared" si="943"/>
        <v>0</v>
      </c>
      <c r="AF4311">
        <f t="shared" si="944"/>
        <v>0</v>
      </c>
      <c r="AG4311">
        <f t="shared" si="945"/>
        <v>0.5</v>
      </c>
      <c r="AH4311">
        <f t="shared" si="946"/>
        <v>0.5</v>
      </c>
      <c r="AI4311">
        <f t="shared" si="947"/>
        <v>0.25</v>
      </c>
      <c r="AJ4311">
        <f t="shared" si="948"/>
        <v>0.25</v>
      </c>
      <c r="AK4311">
        <f t="shared" si="949"/>
        <v>0.5</v>
      </c>
      <c r="AL4311">
        <f t="shared" si="950"/>
        <v>0.5</v>
      </c>
      <c r="AM4311">
        <f t="shared" si="951"/>
        <v>0.5</v>
      </c>
      <c r="AN4311" s="6">
        <f t="shared" si="953"/>
        <v>0.7</v>
      </c>
      <c r="AO4311" t="str">
        <f>VLOOKUP(BD_PONDERACIONES[[#This Row],[Comuna]],Tabla3[#All],2,0)</f>
        <v>Florida</v>
      </c>
    </row>
    <row r="4312" spans="1:41" x14ac:dyDescent="0.35">
      <c r="A4312" t="s">
        <v>20654</v>
      </c>
      <c r="B4312" t="s">
        <v>20655</v>
      </c>
      <c r="C4312" t="s">
        <v>20656</v>
      </c>
      <c r="D4312" s="5">
        <v>44911</v>
      </c>
      <c r="E4312" s="5">
        <v>44735</v>
      </c>
      <c r="F4312" t="s">
        <v>763</v>
      </c>
      <c r="G4312" t="s">
        <v>20657</v>
      </c>
      <c r="H4312" t="s">
        <v>2755</v>
      </c>
      <c r="J4312" t="s">
        <v>756</v>
      </c>
      <c r="K4312" t="s">
        <v>756</v>
      </c>
      <c r="L4312" t="s">
        <v>757</v>
      </c>
      <c r="M4312" t="s">
        <v>757</v>
      </c>
      <c r="N4312" t="s">
        <v>756</v>
      </c>
      <c r="O4312" t="s">
        <v>756</v>
      </c>
      <c r="P4312" t="s">
        <v>758</v>
      </c>
      <c r="Q4312" t="s">
        <v>759</v>
      </c>
      <c r="R4312" t="s">
        <v>759</v>
      </c>
      <c r="S4312" t="s">
        <v>757</v>
      </c>
      <c r="T4312" t="s">
        <v>757</v>
      </c>
      <c r="U4312" t="s">
        <v>757</v>
      </c>
      <c r="V4312" t="s">
        <v>756</v>
      </c>
      <c r="W4312" t="s">
        <v>768</v>
      </c>
      <c r="X4312" t="s">
        <v>20658</v>
      </c>
      <c r="Y4312" t="str">
        <f t="shared" si="952"/>
        <v>junio</v>
      </c>
      <c r="Z4312">
        <f>YEAR(BD_PONDERACIONES[[#This Row],[Fecha Ejecución del Ticket]])</f>
        <v>2022</v>
      </c>
      <c r="AA4312" t="str">
        <f t="shared" si="940"/>
        <v>diciembre</v>
      </c>
      <c r="AB4312">
        <f>YEAR(BD_PONDERACIONES[[#This Row],[Fecha de Inspección]])</f>
        <v>2022</v>
      </c>
      <c r="AC4312">
        <f t="shared" si="941"/>
        <v>0.5</v>
      </c>
      <c r="AD4312">
        <f t="shared" si="942"/>
        <v>0.5</v>
      </c>
      <c r="AE4312">
        <f t="shared" si="943"/>
        <v>0.5</v>
      </c>
      <c r="AF4312">
        <f t="shared" si="944"/>
        <v>0.5</v>
      </c>
      <c r="AG4312">
        <f t="shared" si="945"/>
        <v>0.5</v>
      </c>
      <c r="AH4312">
        <f t="shared" si="946"/>
        <v>0.5</v>
      </c>
      <c r="AI4312">
        <f t="shared" si="947"/>
        <v>0.25</v>
      </c>
      <c r="AJ4312">
        <f t="shared" si="948"/>
        <v>0.25</v>
      </c>
      <c r="AK4312">
        <f t="shared" si="949"/>
        <v>0.5</v>
      </c>
      <c r="AL4312">
        <f t="shared" si="950"/>
        <v>0.5</v>
      </c>
      <c r="AM4312">
        <f t="shared" si="951"/>
        <v>0.17499999999999999</v>
      </c>
      <c r="AN4312" s="6">
        <f t="shared" si="953"/>
        <v>0.93500000000000005</v>
      </c>
      <c r="AO4312" t="str">
        <f>VLOOKUP(BD_PONDERACIONES[[#This Row],[Comuna]],Tabla3[#All],2,0)</f>
        <v>Florida</v>
      </c>
    </row>
    <row r="4313" spans="1:41" x14ac:dyDescent="0.35">
      <c r="A4313" t="s">
        <v>20659</v>
      </c>
      <c r="B4313" t="s">
        <v>20660</v>
      </c>
      <c r="C4313" t="s">
        <v>20661</v>
      </c>
      <c r="D4313" s="5">
        <v>44911</v>
      </c>
      <c r="E4313" s="5">
        <v>44740</v>
      </c>
      <c r="F4313" t="s">
        <v>763</v>
      </c>
      <c r="G4313" t="s">
        <v>20662</v>
      </c>
      <c r="H4313" t="s">
        <v>2755</v>
      </c>
      <c r="J4313" t="s">
        <v>756</v>
      </c>
      <c r="K4313" t="s">
        <v>756</v>
      </c>
      <c r="L4313" t="s">
        <v>757</v>
      </c>
      <c r="M4313" t="s">
        <v>757</v>
      </c>
      <c r="N4313" t="s">
        <v>756</v>
      </c>
      <c r="O4313" t="s">
        <v>756</v>
      </c>
      <c r="P4313" t="s">
        <v>758</v>
      </c>
      <c r="Q4313" t="s">
        <v>759</v>
      </c>
      <c r="R4313" t="s">
        <v>759</v>
      </c>
      <c r="S4313" t="s">
        <v>757</v>
      </c>
      <c r="T4313" t="s">
        <v>757</v>
      </c>
      <c r="U4313" t="s">
        <v>757</v>
      </c>
      <c r="V4313" t="s">
        <v>773</v>
      </c>
      <c r="W4313" t="s">
        <v>773</v>
      </c>
      <c r="X4313" t="s">
        <v>20663</v>
      </c>
      <c r="Y4313" t="str">
        <f t="shared" si="952"/>
        <v>junio</v>
      </c>
      <c r="Z4313">
        <f>YEAR(BD_PONDERACIONES[[#This Row],[Fecha Ejecución del Ticket]])</f>
        <v>2022</v>
      </c>
      <c r="AA4313" t="str">
        <f t="shared" si="940"/>
        <v>diciembre</v>
      </c>
      <c r="AB4313">
        <f>YEAR(BD_PONDERACIONES[[#This Row],[Fecha de Inspección]])</f>
        <v>2022</v>
      </c>
      <c r="AC4313">
        <f t="shared" si="941"/>
        <v>0.5</v>
      </c>
      <c r="AD4313">
        <f t="shared" si="942"/>
        <v>0.5</v>
      </c>
      <c r="AE4313">
        <f t="shared" si="943"/>
        <v>0.5</v>
      </c>
      <c r="AF4313">
        <f t="shared" si="944"/>
        <v>0.5</v>
      </c>
      <c r="AG4313">
        <f t="shared" si="945"/>
        <v>0.5</v>
      </c>
      <c r="AH4313">
        <f t="shared" si="946"/>
        <v>0.5</v>
      </c>
      <c r="AI4313">
        <f t="shared" si="947"/>
        <v>0.25</v>
      </c>
      <c r="AJ4313">
        <f t="shared" si="948"/>
        <v>0.25</v>
      </c>
      <c r="AK4313">
        <f t="shared" si="949"/>
        <v>0.5</v>
      </c>
      <c r="AL4313">
        <f t="shared" si="950"/>
        <v>0</v>
      </c>
      <c r="AM4313">
        <f t="shared" si="951"/>
        <v>0</v>
      </c>
      <c r="AN4313" s="6">
        <f t="shared" si="953"/>
        <v>0.8</v>
      </c>
      <c r="AO4313" t="str">
        <f>VLOOKUP(BD_PONDERACIONES[[#This Row],[Comuna]],Tabla3[#All],2,0)</f>
        <v>Florida</v>
      </c>
    </row>
    <row r="4314" spans="1:41" x14ac:dyDescent="0.35">
      <c r="A4314" t="s">
        <v>20664</v>
      </c>
      <c r="B4314" t="s">
        <v>20665</v>
      </c>
      <c r="C4314" t="s">
        <v>20666</v>
      </c>
      <c r="D4314" s="5">
        <v>44911</v>
      </c>
      <c r="E4314" s="5">
        <v>44854</v>
      </c>
      <c r="F4314" t="s">
        <v>763</v>
      </c>
      <c r="G4314" t="s">
        <v>20667</v>
      </c>
      <c r="H4314" t="s">
        <v>2755</v>
      </c>
      <c r="J4314" t="s">
        <v>756</v>
      </c>
      <c r="K4314" t="s">
        <v>756</v>
      </c>
      <c r="L4314" t="s">
        <v>757</v>
      </c>
      <c r="M4314" t="s">
        <v>757</v>
      </c>
      <c r="N4314" t="s">
        <v>756</v>
      </c>
      <c r="O4314" t="s">
        <v>756</v>
      </c>
      <c r="P4314" t="s">
        <v>758</v>
      </c>
      <c r="Q4314" t="s">
        <v>759</v>
      </c>
      <c r="R4314" t="s">
        <v>759</v>
      </c>
      <c r="S4314" t="s">
        <v>757</v>
      </c>
      <c r="T4314" t="s">
        <v>757</v>
      </c>
      <c r="U4314" t="s">
        <v>757</v>
      </c>
      <c r="V4314" t="s">
        <v>756</v>
      </c>
      <c r="W4314" t="s">
        <v>756</v>
      </c>
      <c r="X4314" t="s">
        <v>17171</v>
      </c>
      <c r="Y4314" t="str">
        <f t="shared" si="952"/>
        <v>octubre</v>
      </c>
      <c r="Z4314">
        <f>YEAR(BD_PONDERACIONES[[#This Row],[Fecha Ejecución del Ticket]])</f>
        <v>2022</v>
      </c>
      <c r="AA4314" t="str">
        <f t="shared" si="940"/>
        <v>diciembre</v>
      </c>
      <c r="AB4314">
        <f>YEAR(BD_PONDERACIONES[[#This Row],[Fecha de Inspección]])</f>
        <v>2022</v>
      </c>
      <c r="AC4314">
        <f t="shared" si="941"/>
        <v>0.5</v>
      </c>
      <c r="AD4314">
        <f t="shared" si="942"/>
        <v>0.5</v>
      </c>
      <c r="AE4314">
        <f t="shared" si="943"/>
        <v>0.5</v>
      </c>
      <c r="AF4314">
        <f t="shared" si="944"/>
        <v>0.5</v>
      </c>
      <c r="AG4314">
        <f t="shared" si="945"/>
        <v>0.5</v>
      </c>
      <c r="AH4314">
        <f t="shared" si="946"/>
        <v>0.5</v>
      </c>
      <c r="AI4314">
        <f t="shared" si="947"/>
        <v>0.25</v>
      </c>
      <c r="AJ4314">
        <f t="shared" si="948"/>
        <v>0.25</v>
      </c>
      <c r="AK4314">
        <f t="shared" si="949"/>
        <v>0.5</v>
      </c>
      <c r="AL4314">
        <f t="shared" si="950"/>
        <v>0.5</v>
      </c>
      <c r="AM4314">
        <f t="shared" si="951"/>
        <v>0.5</v>
      </c>
      <c r="AN4314" s="6">
        <f t="shared" si="953"/>
        <v>1</v>
      </c>
      <c r="AO4314" t="str">
        <f>VLOOKUP(BD_PONDERACIONES[[#This Row],[Comuna]],Tabla3[#All],2,0)</f>
        <v>Florida</v>
      </c>
    </row>
    <row r="4315" spans="1:41" x14ac:dyDescent="0.35">
      <c r="A4315" t="s">
        <v>20668</v>
      </c>
      <c r="B4315" t="s">
        <v>20669</v>
      </c>
      <c r="C4315" t="s">
        <v>20670</v>
      </c>
      <c r="D4315" s="5">
        <v>44911</v>
      </c>
      <c r="E4315" s="5">
        <v>44848</v>
      </c>
      <c r="F4315" t="s">
        <v>763</v>
      </c>
      <c r="G4315" t="s">
        <v>20671</v>
      </c>
      <c r="H4315" t="s">
        <v>2755</v>
      </c>
      <c r="J4315" t="s">
        <v>756</v>
      </c>
      <c r="K4315" t="s">
        <v>756</v>
      </c>
      <c r="L4315" t="s">
        <v>757</v>
      </c>
      <c r="M4315" t="s">
        <v>757</v>
      </c>
      <c r="N4315" t="s">
        <v>756</v>
      </c>
      <c r="O4315" t="s">
        <v>756</v>
      </c>
      <c r="P4315" t="s">
        <v>758</v>
      </c>
      <c r="Q4315" t="s">
        <v>759</v>
      </c>
      <c r="R4315" t="s">
        <v>759</v>
      </c>
      <c r="S4315" t="s">
        <v>757</v>
      </c>
      <c r="T4315" t="s">
        <v>757</v>
      </c>
      <c r="U4315" t="s">
        <v>757</v>
      </c>
      <c r="V4315" t="s">
        <v>756</v>
      </c>
      <c r="W4315" t="s">
        <v>756</v>
      </c>
      <c r="X4315" t="s">
        <v>20672</v>
      </c>
      <c r="Y4315" t="str">
        <f t="shared" si="952"/>
        <v>octubre</v>
      </c>
      <c r="Z4315">
        <f>YEAR(BD_PONDERACIONES[[#This Row],[Fecha Ejecución del Ticket]])</f>
        <v>2022</v>
      </c>
      <c r="AA4315" t="str">
        <f t="shared" si="940"/>
        <v>diciembre</v>
      </c>
      <c r="AB4315">
        <f>YEAR(BD_PONDERACIONES[[#This Row],[Fecha de Inspección]])</f>
        <v>2022</v>
      </c>
      <c r="AC4315">
        <f t="shared" si="941"/>
        <v>0.5</v>
      </c>
      <c r="AD4315">
        <f t="shared" si="942"/>
        <v>0.5</v>
      </c>
      <c r="AE4315">
        <f t="shared" si="943"/>
        <v>0.5</v>
      </c>
      <c r="AF4315">
        <f t="shared" si="944"/>
        <v>0.5</v>
      </c>
      <c r="AG4315">
        <f t="shared" si="945"/>
        <v>0.5</v>
      </c>
      <c r="AH4315">
        <f t="shared" si="946"/>
        <v>0.5</v>
      </c>
      <c r="AI4315">
        <f t="shared" si="947"/>
        <v>0.25</v>
      </c>
      <c r="AJ4315">
        <f t="shared" si="948"/>
        <v>0.25</v>
      </c>
      <c r="AK4315">
        <f t="shared" si="949"/>
        <v>0.5</v>
      </c>
      <c r="AL4315">
        <f t="shared" si="950"/>
        <v>0.5</v>
      </c>
      <c r="AM4315">
        <f t="shared" si="951"/>
        <v>0.5</v>
      </c>
      <c r="AN4315" s="6">
        <f t="shared" si="953"/>
        <v>1</v>
      </c>
      <c r="AO4315" t="str">
        <f>VLOOKUP(BD_PONDERACIONES[[#This Row],[Comuna]],Tabla3[#All],2,0)</f>
        <v>Florida</v>
      </c>
    </row>
    <row r="4316" spans="1:41" x14ac:dyDescent="0.35">
      <c r="A4316" t="s">
        <v>20673</v>
      </c>
      <c r="B4316" t="s">
        <v>20674</v>
      </c>
      <c r="C4316" t="s">
        <v>20675</v>
      </c>
      <c r="D4316" s="5">
        <v>44911</v>
      </c>
      <c r="E4316" s="5">
        <v>44743</v>
      </c>
      <c r="F4316" t="s">
        <v>763</v>
      </c>
      <c r="G4316" t="s">
        <v>20676</v>
      </c>
      <c r="H4316" t="s">
        <v>2755</v>
      </c>
      <c r="J4316" t="s">
        <v>756</v>
      </c>
      <c r="K4316" t="s">
        <v>756</v>
      </c>
      <c r="L4316" t="s">
        <v>756</v>
      </c>
      <c r="M4316" t="s">
        <v>756</v>
      </c>
      <c r="N4316" t="s">
        <v>756</v>
      </c>
      <c r="O4316" t="s">
        <v>756</v>
      </c>
      <c r="P4316" t="s">
        <v>758</v>
      </c>
      <c r="Q4316" t="s">
        <v>759</v>
      </c>
      <c r="R4316" t="s">
        <v>759</v>
      </c>
      <c r="S4316" t="s">
        <v>773</v>
      </c>
      <c r="T4316" t="s">
        <v>757</v>
      </c>
      <c r="U4316" t="s">
        <v>757</v>
      </c>
      <c r="V4316" t="s">
        <v>756</v>
      </c>
      <c r="W4316" t="s">
        <v>756</v>
      </c>
      <c r="X4316" t="s">
        <v>20677</v>
      </c>
      <c r="Y4316" t="str">
        <f t="shared" si="952"/>
        <v>julio</v>
      </c>
      <c r="Z4316">
        <f>YEAR(BD_PONDERACIONES[[#This Row],[Fecha Ejecución del Ticket]])</f>
        <v>2022</v>
      </c>
      <c r="AA4316" t="str">
        <f t="shared" si="940"/>
        <v>diciembre</v>
      </c>
      <c r="AB4316">
        <f>YEAR(BD_PONDERACIONES[[#This Row],[Fecha de Inspección]])</f>
        <v>2022</v>
      </c>
      <c r="AC4316">
        <f t="shared" si="941"/>
        <v>0.5</v>
      </c>
      <c r="AD4316">
        <f t="shared" si="942"/>
        <v>0.5</v>
      </c>
      <c r="AE4316">
        <f t="shared" si="943"/>
        <v>0.5</v>
      </c>
      <c r="AF4316">
        <f t="shared" si="944"/>
        <v>0.5</v>
      </c>
      <c r="AG4316">
        <f t="shared" si="945"/>
        <v>0.5</v>
      </c>
      <c r="AH4316">
        <f t="shared" si="946"/>
        <v>0.5</v>
      </c>
      <c r="AI4316">
        <f t="shared" si="947"/>
        <v>0</v>
      </c>
      <c r="AJ4316">
        <f t="shared" si="948"/>
        <v>0.25</v>
      </c>
      <c r="AK4316">
        <f t="shared" si="949"/>
        <v>0.5</v>
      </c>
      <c r="AL4316">
        <f t="shared" si="950"/>
        <v>0.5</v>
      </c>
      <c r="AM4316">
        <f t="shared" si="951"/>
        <v>0.5</v>
      </c>
      <c r="AN4316" s="6">
        <f t="shared" si="953"/>
        <v>0.96249999999999991</v>
      </c>
      <c r="AO4316" t="str">
        <f>VLOOKUP(BD_PONDERACIONES[[#This Row],[Comuna]],Tabla3[#All],2,0)</f>
        <v>Florida</v>
      </c>
    </row>
    <row r="4317" spans="1:41" x14ac:dyDescent="0.35">
      <c r="A4317" t="s">
        <v>20678</v>
      </c>
      <c r="B4317" t="s">
        <v>20679</v>
      </c>
      <c r="C4317" t="s">
        <v>20680</v>
      </c>
      <c r="D4317" s="5">
        <v>44912</v>
      </c>
      <c r="E4317" s="5">
        <v>44722</v>
      </c>
      <c r="F4317" t="s">
        <v>753</v>
      </c>
      <c r="G4317" t="s">
        <v>20681</v>
      </c>
      <c r="H4317" t="s">
        <v>3783</v>
      </c>
      <c r="J4317" t="s">
        <v>756</v>
      </c>
      <c r="K4317" t="s">
        <v>756</v>
      </c>
      <c r="L4317" t="s">
        <v>756</v>
      </c>
      <c r="M4317" t="s">
        <v>756</v>
      </c>
      <c r="N4317" t="s">
        <v>756</v>
      </c>
      <c r="O4317" t="s">
        <v>756</v>
      </c>
      <c r="P4317" t="s">
        <v>758</v>
      </c>
      <c r="Q4317" t="s">
        <v>759</v>
      </c>
      <c r="R4317" t="s">
        <v>759</v>
      </c>
      <c r="S4317" t="s">
        <v>757</v>
      </c>
      <c r="T4317" t="s">
        <v>757</v>
      </c>
      <c r="U4317" t="s">
        <v>757</v>
      </c>
      <c r="V4317" t="s">
        <v>756</v>
      </c>
      <c r="W4317" t="s">
        <v>756</v>
      </c>
      <c r="X4317" t="s">
        <v>9983</v>
      </c>
      <c r="Y4317" t="str">
        <f t="shared" si="952"/>
        <v>junio</v>
      </c>
      <c r="Z4317">
        <f>YEAR(BD_PONDERACIONES[[#This Row],[Fecha Ejecución del Ticket]])</f>
        <v>2022</v>
      </c>
      <c r="AA4317" t="str">
        <f t="shared" si="940"/>
        <v>diciembre</v>
      </c>
      <c r="AB4317">
        <f>YEAR(BD_PONDERACIONES[[#This Row],[Fecha de Inspección]])</f>
        <v>2022</v>
      </c>
      <c r="AC4317">
        <f t="shared" si="941"/>
        <v>0.5</v>
      </c>
      <c r="AD4317">
        <f t="shared" si="942"/>
        <v>0.5</v>
      </c>
      <c r="AE4317">
        <f t="shared" si="943"/>
        <v>0.5</v>
      </c>
      <c r="AF4317">
        <f t="shared" si="944"/>
        <v>0.5</v>
      </c>
      <c r="AG4317">
        <f t="shared" si="945"/>
        <v>0.5</v>
      </c>
      <c r="AH4317">
        <f t="shared" si="946"/>
        <v>0.5</v>
      </c>
      <c r="AI4317">
        <f t="shared" si="947"/>
        <v>0.25</v>
      </c>
      <c r="AJ4317">
        <f t="shared" si="948"/>
        <v>0.25</v>
      </c>
      <c r="AK4317">
        <f t="shared" si="949"/>
        <v>0.5</v>
      </c>
      <c r="AL4317">
        <f t="shared" si="950"/>
        <v>0.5</v>
      </c>
      <c r="AM4317">
        <f t="shared" si="951"/>
        <v>0.5</v>
      </c>
      <c r="AN4317" s="6">
        <f t="shared" si="953"/>
        <v>1</v>
      </c>
      <c r="AO4317" t="str">
        <f>VLOOKUP(BD_PONDERACIONES[[#This Row],[Comuna]],Tabla3[#All],2,0)</f>
        <v>Florida</v>
      </c>
    </row>
    <row r="4318" spans="1:41" x14ac:dyDescent="0.35">
      <c r="A4318" t="s">
        <v>20682</v>
      </c>
      <c r="B4318" t="s">
        <v>20683</v>
      </c>
      <c r="C4318" t="s">
        <v>20684</v>
      </c>
      <c r="D4318" s="5">
        <v>44912</v>
      </c>
      <c r="E4318" s="5">
        <v>44725</v>
      </c>
      <c r="F4318" t="s">
        <v>753</v>
      </c>
      <c r="G4318" t="s">
        <v>20685</v>
      </c>
      <c r="H4318" t="s">
        <v>3783</v>
      </c>
      <c r="J4318" t="s">
        <v>756</v>
      </c>
      <c r="K4318" t="s">
        <v>756</v>
      </c>
      <c r="L4318" t="s">
        <v>757</v>
      </c>
      <c r="M4318" t="s">
        <v>757</v>
      </c>
      <c r="N4318" t="s">
        <v>756</v>
      </c>
      <c r="O4318" t="s">
        <v>756</v>
      </c>
      <c r="P4318" t="s">
        <v>758</v>
      </c>
      <c r="Q4318" t="s">
        <v>759</v>
      </c>
      <c r="R4318" t="s">
        <v>759</v>
      </c>
      <c r="S4318" t="s">
        <v>757</v>
      </c>
      <c r="T4318" t="s">
        <v>757</v>
      </c>
      <c r="U4318" t="s">
        <v>757</v>
      </c>
      <c r="V4318" t="s">
        <v>756</v>
      </c>
      <c r="W4318" t="s">
        <v>768</v>
      </c>
      <c r="X4318" t="s">
        <v>7623</v>
      </c>
      <c r="Y4318" t="str">
        <f t="shared" si="952"/>
        <v>junio</v>
      </c>
      <c r="Z4318">
        <f>YEAR(BD_PONDERACIONES[[#This Row],[Fecha Ejecución del Ticket]])</f>
        <v>2022</v>
      </c>
      <c r="AA4318" t="str">
        <f t="shared" si="940"/>
        <v>diciembre</v>
      </c>
      <c r="AB4318">
        <f>YEAR(BD_PONDERACIONES[[#This Row],[Fecha de Inspección]])</f>
        <v>2022</v>
      </c>
      <c r="AC4318">
        <f t="shared" si="941"/>
        <v>0.5</v>
      </c>
      <c r="AD4318">
        <f t="shared" si="942"/>
        <v>0.5</v>
      </c>
      <c r="AE4318">
        <f t="shared" si="943"/>
        <v>0.5</v>
      </c>
      <c r="AF4318">
        <f t="shared" si="944"/>
        <v>0.5</v>
      </c>
      <c r="AG4318">
        <f t="shared" si="945"/>
        <v>0.5</v>
      </c>
      <c r="AH4318">
        <f t="shared" si="946"/>
        <v>0.5</v>
      </c>
      <c r="AI4318">
        <f t="shared" si="947"/>
        <v>0.25</v>
      </c>
      <c r="AJ4318">
        <f t="shared" si="948"/>
        <v>0.25</v>
      </c>
      <c r="AK4318">
        <f t="shared" si="949"/>
        <v>0.5</v>
      </c>
      <c r="AL4318">
        <f t="shared" si="950"/>
        <v>0.5</v>
      </c>
      <c r="AM4318">
        <f t="shared" si="951"/>
        <v>0.17499999999999999</v>
      </c>
      <c r="AN4318" s="6">
        <f t="shared" si="953"/>
        <v>0.93500000000000005</v>
      </c>
      <c r="AO4318" t="str">
        <f>VLOOKUP(BD_PONDERACIONES[[#This Row],[Comuna]],Tabla3[#All],2,0)</f>
        <v>Florida</v>
      </c>
    </row>
    <row r="4319" spans="1:41" x14ac:dyDescent="0.35">
      <c r="A4319" t="s">
        <v>20686</v>
      </c>
      <c r="B4319" t="s">
        <v>20687</v>
      </c>
      <c r="C4319" t="s">
        <v>20688</v>
      </c>
      <c r="D4319" s="5">
        <v>44912</v>
      </c>
      <c r="E4319" s="5">
        <v>44840</v>
      </c>
      <c r="F4319" t="s">
        <v>753</v>
      </c>
      <c r="G4319" t="s">
        <v>20689</v>
      </c>
      <c r="H4319" t="s">
        <v>3783</v>
      </c>
      <c r="J4319" t="s">
        <v>756</v>
      </c>
      <c r="K4319" t="s">
        <v>756</v>
      </c>
      <c r="L4319" t="s">
        <v>757</v>
      </c>
      <c r="M4319" t="s">
        <v>757</v>
      </c>
      <c r="N4319" t="s">
        <v>756</v>
      </c>
      <c r="O4319" t="s">
        <v>756</v>
      </c>
      <c r="P4319" t="s">
        <v>758</v>
      </c>
      <c r="Q4319" t="s">
        <v>759</v>
      </c>
      <c r="R4319" t="s">
        <v>759</v>
      </c>
      <c r="S4319" t="s">
        <v>757</v>
      </c>
      <c r="T4319" t="s">
        <v>757</v>
      </c>
      <c r="U4319" t="s">
        <v>757</v>
      </c>
      <c r="V4319" t="s">
        <v>756</v>
      </c>
      <c r="W4319" t="s">
        <v>756</v>
      </c>
      <c r="X4319" t="s">
        <v>20690</v>
      </c>
      <c r="Y4319" t="str">
        <f t="shared" si="952"/>
        <v>octubre</v>
      </c>
      <c r="Z4319">
        <f>YEAR(BD_PONDERACIONES[[#This Row],[Fecha Ejecución del Ticket]])</f>
        <v>2022</v>
      </c>
      <c r="AA4319" t="str">
        <f t="shared" si="940"/>
        <v>diciembre</v>
      </c>
      <c r="AB4319">
        <f>YEAR(BD_PONDERACIONES[[#This Row],[Fecha de Inspección]])</f>
        <v>2022</v>
      </c>
      <c r="AC4319">
        <f t="shared" si="941"/>
        <v>0.5</v>
      </c>
      <c r="AD4319">
        <f t="shared" si="942"/>
        <v>0.5</v>
      </c>
      <c r="AE4319">
        <f t="shared" si="943"/>
        <v>0.5</v>
      </c>
      <c r="AF4319">
        <f t="shared" si="944"/>
        <v>0.5</v>
      </c>
      <c r="AG4319">
        <f t="shared" si="945"/>
        <v>0.5</v>
      </c>
      <c r="AH4319">
        <f t="shared" si="946"/>
        <v>0.5</v>
      </c>
      <c r="AI4319">
        <f t="shared" si="947"/>
        <v>0.25</v>
      </c>
      <c r="AJ4319">
        <f t="shared" si="948"/>
        <v>0.25</v>
      </c>
      <c r="AK4319">
        <f t="shared" si="949"/>
        <v>0.5</v>
      </c>
      <c r="AL4319">
        <f t="shared" si="950"/>
        <v>0.5</v>
      </c>
      <c r="AM4319">
        <f t="shared" si="951"/>
        <v>0.5</v>
      </c>
      <c r="AN4319" s="6">
        <f t="shared" si="953"/>
        <v>1</v>
      </c>
      <c r="AO4319" t="str">
        <f>VLOOKUP(BD_PONDERACIONES[[#This Row],[Comuna]],Tabla3[#All],2,0)</f>
        <v>Florida</v>
      </c>
    </row>
    <row r="4320" spans="1:41" x14ac:dyDescent="0.35">
      <c r="A4320" t="s">
        <v>20691</v>
      </c>
      <c r="B4320" t="s">
        <v>20692</v>
      </c>
      <c r="C4320" t="s">
        <v>20693</v>
      </c>
      <c r="D4320" s="5">
        <v>44912</v>
      </c>
      <c r="E4320" s="5">
        <v>44843</v>
      </c>
      <c r="F4320" t="s">
        <v>753</v>
      </c>
      <c r="G4320" t="s">
        <v>20694</v>
      </c>
      <c r="H4320" t="s">
        <v>3783</v>
      </c>
      <c r="J4320" t="s">
        <v>756</v>
      </c>
      <c r="K4320" t="s">
        <v>756</v>
      </c>
      <c r="L4320" t="s">
        <v>773</v>
      </c>
      <c r="M4320" t="s">
        <v>773</v>
      </c>
      <c r="N4320" t="s">
        <v>756</v>
      </c>
      <c r="O4320" t="s">
        <v>756</v>
      </c>
      <c r="P4320" t="s">
        <v>758</v>
      </c>
      <c r="Q4320" t="s">
        <v>759</v>
      </c>
      <c r="R4320" t="s">
        <v>759</v>
      </c>
      <c r="S4320" t="s">
        <v>757</v>
      </c>
      <c r="T4320" t="s">
        <v>757</v>
      </c>
      <c r="U4320" t="s">
        <v>757</v>
      </c>
      <c r="V4320" t="s">
        <v>756</v>
      </c>
      <c r="W4320" t="s">
        <v>756</v>
      </c>
      <c r="X4320" t="s">
        <v>20695</v>
      </c>
      <c r="Y4320" t="str">
        <f t="shared" si="952"/>
        <v>octubre</v>
      </c>
      <c r="Z4320">
        <f>YEAR(BD_PONDERACIONES[[#This Row],[Fecha Ejecución del Ticket]])</f>
        <v>2022</v>
      </c>
      <c r="AA4320" t="str">
        <f t="shared" si="940"/>
        <v>diciembre</v>
      </c>
      <c r="AB4320">
        <f>YEAR(BD_PONDERACIONES[[#This Row],[Fecha de Inspección]])</f>
        <v>2022</v>
      </c>
      <c r="AC4320">
        <f t="shared" si="941"/>
        <v>0.5</v>
      </c>
      <c r="AD4320">
        <f t="shared" si="942"/>
        <v>0.5</v>
      </c>
      <c r="AE4320">
        <f t="shared" si="943"/>
        <v>0</v>
      </c>
      <c r="AF4320">
        <f t="shared" si="944"/>
        <v>0</v>
      </c>
      <c r="AG4320">
        <f t="shared" si="945"/>
        <v>0.5</v>
      </c>
      <c r="AH4320">
        <f t="shared" si="946"/>
        <v>0.5</v>
      </c>
      <c r="AI4320">
        <f t="shared" si="947"/>
        <v>0.25</v>
      </c>
      <c r="AJ4320">
        <f t="shared" si="948"/>
        <v>0.25</v>
      </c>
      <c r="AK4320">
        <f t="shared" si="949"/>
        <v>0.5</v>
      </c>
      <c r="AL4320">
        <f t="shared" si="950"/>
        <v>0.5</v>
      </c>
      <c r="AM4320">
        <f t="shared" si="951"/>
        <v>0.5</v>
      </c>
      <c r="AN4320" s="6">
        <f t="shared" si="953"/>
        <v>0.7</v>
      </c>
      <c r="AO4320" t="str">
        <f>VLOOKUP(BD_PONDERACIONES[[#This Row],[Comuna]],Tabla3[#All],2,0)</f>
        <v>Florida</v>
      </c>
    </row>
    <row r="4321" spans="1:41" x14ac:dyDescent="0.35">
      <c r="A4321" t="s">
        <v>20696</v>
      </c>
      <c r="B4321" t="s">
        <v>20697</v>
      </c>
      <c r="C4321" t="s">
        <v>20698</v>
      </c>
      <c r="D4321" s="5">
        <v>44912</v>
      </c>
      <c r="E4321" s="5">
        <v>44840</v>
      </c>
      <c r="F4321" t="s">
        <v>753</v>
      </c>
      <c r="G4321" t="s">
        <v>20699</v>
      </c>
      <c r="H4321" t="s">
        <v>3783</v>
      </c>
      <c r="J4321" t="s">
        <v>756</v>
      </c>
      <c r="K4321" t="s">
        <v>756</v>
      </c>
      <c r="L4321" t="s">
        <v>757</v>
      </c>
      <c r="M4321" t="s">
        <v>757</v>
      </c>
      <c r="N4321" t="s">
        <v>756</v>
      </c>
      <c r="O4321" t="s">
        <v>756</v>
      </c>
      <c r="P4321" t="s">
        <v>758</v>
      </c>
      <c r="Q4321" t="s">
        <v>759</v>
      </c>
      <c r="R4321" t="s">
        <v>759</v>
      </c>
      <c r="S4321" t="s">
        <v>757</v>
      </c>
      <c r="T4321" t="s">
        <v>757</v>
      </c>
      <c r="U4321" t="s">
        <v>757</v>
      </c>
      <c r="V4321" t="s">
        <v>904</v>
      </c>
      <c r="W4321" t="s">
        <v>756</v>
      </c>
      <c r="X4321" t="s">
        <v>885</v>
      </c>
      <c r="Y4321" t="str">
        <f t="shared" si="952"/>
        <v>octubre</v>
      </c>
      <c r="Z4321">
        <f>YEAR(BD_PONDERACIONES[[#This Row],[Fecha Ejecución del Ticket]])</f>
        <v>2022</v>
      </c>
      <c r="AA4321" t="str">
        <f t="shared" si="940"/>
        <v>diciembre</v>
      </c>
      <c r="AB4321">
        <f>YEAR(BD_PONDERACIONES[[#This Row],[Fecha de Inspección]])</f>
        <v>2022</v>
      </c>
      <c r="AC4321">
        <f t="shared" si="941"/>
        <v>0.5</v>
      </c>
      <c r="AD4321">
        <f t="shared" si="942"/>
        <v>0.5</v>
      </c>
      <c r="AE4321">
        <f t="shared" si="943"/>
        <v>0.5</v>
      </c>
      <c r="AF4321">
        <f t="shared" si="944"/>
        <v>0.5</v>
      </c>
      <c r="AG4321">
        <f t="shared" si="945"/>
        <v>0.5</v>
      </c>
      <c r="AH4321">
        <f t="shared" si="946"/>
        <v>0.5</v>
      </c>
      <c r="AI4321">
        <f t="shared" si="947"/>
        <v>0.25</v>
      </c>
      <c r="AJ4321">
        <f t="shared" si="948"/>
        <v>0.25</v>
      </c>
      <c r="AK4321">
        <f t="shared" si="949"/>
        <v>0.5</v>
      </c>
      <c r="AL4321">
        <f t="shared" si="950"/>
        <v>0.32500000000000001</v>
      </c>
      <c r="AM4321">
        <f t="shared" si="951"/>
        <v>0.5</v>
      </c>
      <c r="AN4321" s="6">
        <f t="shared" si="953"/>
        <v>0.96500000000000008</v>
      </c>
      <c r="AO4321" t="str">
        <f>VLOOKUP(BD_PONDERACIONES[[#This Row],[Comuna]],Tabla3[#All],2,0)</f>
        <v>Florida</v>
      </c>
    </row>
    <row r="4322" spans="1:41" x14ac:dyDescent="0.35">
      <c r="A4322" t="s">
        <v>20700</v>
      </c>
      <c r="B4322" t="s">
        <v>20701</v>
      </c>
      <c r="C4322" t="s">
        <v>20702</v>
      </c>
      <c r="D4322" s="5">
        <v>44912</v>
      </c>
      <c r="E4322" s="5">
        <v>44727</v>
      </c>
      <c r="F4322" t="s">
        <v>753</v>
      </c>
      <c r="G4322" t="s">
        <v>20703</v>
      </c>
      <c r="H4322" t="s">
        <v>3783</v>
      </c>
      <c r="J4322" t="s">
        <v>756</v>
      </c>
      <c r="K4322" t="s">
        <v>756</v>
      </c>
      <c r="L4322" t="s">
        <v>757</v>
      </c>
      <c r="M4322" t="s">
        <v>757</v>
      </c>
      <c r="N4322" t="s">
        <v>756</v>
      </c>
      <c r="O4322" t="s">
        <v>756</v>
      </c>
      <c r="P4322" t="s">
        <v>765</v>
      </c>
      <c r="Q4322" t="s">
        <v>20704</v>
      </c>
      <c r="R4322" t="s">
        <v>20705</v>
      </c>
      <c r="S4322" t="s">
        <v>756</v>
      </c>
      <c r="T4322" t="s">
        <v>756</v>
      </c>
      <c r="U4322" t="s">
        <v>756</v>
      </c>
      <c r="V4322" t="s">
        <v>756</v>
      </c>
      <c r="W4322" t="s">
        <v>768</v>
      </c>
      <c r="X4322" t="s">
        <v>20706</v>
      </c>
      <c r="Y4322" t="str">
        <f t="shared" si="952"/>
        <v>junio</v>
      </c>
      <c r="Z4322">
        <f>YEAR(BD_PONDERACIONES[[#This Row],[Fecha Ejecución del Ticket]])</f>
        <v>2022</v>
      </c>
      <c r="AA4322" t="str">
        <f t="shared" si="940"/>
        <v>diciembre</v>
      </c>
      <c r="AB4322">
        <f>YEAR(BD_PONDERACIONES[[#This Row],[Fecha de Inspección]])</f>
        <v>2022</v>
      </c>
      <c r="AC4322">
        <f t="shared" si="941"/>
        <v>0.5</v>
      </c>
      <c r="AD4322">
        <f t="shared" si="942"/>
        <v>0.5</v>
      </c>
      <c r="AE4322">
        <f t="shared" si="943"/>
        <v>0.5</v>
      </c>
      <c r="AF4322">
        <f t="shared" si="944"/>
        <v>0.5</v>
      </c>
      <c r="AG4322">
        <f t="shared" si="945"/>
        <v>0.5</v>
      </c>
      <c r="AH4322">
        <f t="shared" si="946"/>
        <v>0.5</v>
      </c>
      <c r="AI4322">
        <f t="shared" si="947"/>
        <v>0.25</v>
      </c>
      <c r="AJ4322">
        <f t="shared" si="948"/>
        <v>0.25</v>
      </c>
      <c r="AK4322">
        <f t="shared" si="949"/>
        <v>0.5</v>
      </c>
      <c r="AL4322">
        <f t="shared" si="950"/>
        <v>0.5</v>
      </c>
      <c r="AM4322">
        <f t="shared" si="951"/>
        <v>0.17499999999999999</v>
      </c>
      <c r="AN4322" s="6">
        <f t="shared" si="953"/>
        <v>0.93500000000000005</v>
      </c>
      <c r="AO4322" t="str">
        <f>VLOOKUP(BD_PONDERACIONES[[#This Row],[Comuna]],Tabla3[#All],2,0)</f>
        <v>Florida</v>
      </c>
    </row>
    <row r="4323" spans="1:41" x14ac:dyDescent="0.35">
      <c r="A4323" t="s">
        <v>20707</v>
      </c>
      <c r="B4323" t="s">
        <v>20708</v>
      </c>
      <c r="C4323" t="s">
        <v>20709</v>
      </c>
      <c r="D4323" s="5">
        <v>44912</v>
      </c>
      <c r="E4323" s="5">
        <v>44713</v>
      </c>
      <c r="F4323" t="s">
        <v>753</v>
      </c>
      <c r="G4323" t="s">
        <v>20710</v>
      </c>
      <c r="H4323" t="s">
        <v>3799</v>
      </c>
      <c r="J4323" t="s">
        <v>756</v>
      </c>
      <c r="K4323" t="s">
        <v>756</v>
      </c>
      <c r="L4323" t="s">
        <v>757</v>
      </c>
      <c r="M4323" t="s">
        <v>757</v>
      </c>
      <c r="N4323" t="s">
        <v>756</v>
      </c>
      <c r="O4323" t="s">
        <v>756</v>
      </c>
      <c r="P4323" t="s">
        <v>758</v>
      </c>
      <c r="Q4323" t="s">
        <v>759</v>
      </c>
      <c r="R4323" t="s">
        <v>759</v>
      </c>
      <c r="S4323" t="s">
        <v>757</v>
      </c>
      <c r="T4323" t="s">
        <v>757</v>
      </c>
      <c r="U4323" t="s">
        <v>757</v>
      </c>
      <c r="V4323" t="s">
        <v>756</v>
      </c>
      <c r="W4323" t="s">
        <v>756</v>
      </c>
      <c r="X4323" t="s">
        <v>20711</v>
      </c>
      <c r="Y4323" t="str">
        <f t="shared" si="952"/>
        <v>junio</v>
      </c>
      <c r="Z4323">
        <f>YEAR(BD_PONDERACIONES[[#This Row],[Fecha Ejecución del Ticket]])</f>
        <v>2022</v>
      </c>
      <c r="AA4323" t="str">
        <f t="shared" si="940"/>
        <v>diciembre</v>
      </c>
      <c r="AB4323">
        <f>YEAR(BD_PONDERACIONES[[#This Row],[Fecha de Inspección]])</f>
        <v>2022</v>
      </c>
      <c r="AC4323">
        <f t="shared" si="941"/>
        <v>0.5</v>
      </c>
      <c r="AD4323">
        <f t="shared" si="942"/>
        <v>0.5</v>
      </c>
      <c r="AE4323">
        <f t="shared" si="943"/>
        <v>0.5</v>
      </c>
      <c r="AF4323">
        <f t="shared" si="944"/>
        <v>0.5</v>
      </c>
      <c r="AG4323">
        <f t="shared" si="945"/>
        <v>0.5</v>
      </c>
      <c r="AH4323">
        <f t="shared" si="946"/>
        <v>0.5</v>
      </c>
      <c r="AI4323">
        <f t="shared" si="947"/>
        <v>0.25</v>
      </c>
      <c r="AJ4323">
        <f t="shared" si="948"/>
        <v>0.25</v>
      </c>
      <c r="AK4323">
        <f t="shared" si="949"/>
        <v>0.5</v>
      </c>
      <c r="AL4323">
        <f t="shared" si="950"/>
        <v>0.5</v>
      </c>
      <c r="AM4323">
        <f t="shared" si="951"/>
        <v>0.5</v>
      </c>
      <c r="AN4323" s="6">
        <f t="shared" si="953"/>
        <v>1</v>
      </c>
      <c r="AO4323" t="str">
        <f>VLOOKUP(BD_PONDERACIONES[[#This Row],[Comuna]],Tabla3[#All],2,0)</f>
        <v>Florida</v>
      </c>
    </row>
    <row r="4324" spans="1:41" x14ac:dyDescent="0.35">
      <c r="A4324" t="s">
        <v>20712</v>
      </c>
      <c r="B4324" t="s">
        <v>20713</v>
      </c>
      <c r="C4324" t="s">
        <v>20714</v>
      </c>
      <c r="D4324" s="5">
        <v>44912</v>
      </c>
      <c r="E4324" s="5">
        <v>44840</v>
      </c>
      <c r="F4324" t="s">
        <v>753</v>
      </c>
      <c r="G4324" t="s">
        <v>20715</v>
      </c>
      <c r="H4324" t="s">
        <v>3799</v>
      </c>
      <c r="J4324" t="s">
        <v>756</v>
      </c>
      <c r="K4324" t="s">
        <v>756</v>
      </c>
      <c r="L4324" t="s">
        <v>757</v>
      </c>
      <c r="M4324" t="s">
        <v>757</v>
      </c>
      <c r="N4324" t="s">
        <v>756</v>
      </c>
      <c r="O4324" t="s">
        <v>756</v>
      </c>
      <c r="P4324" t="s">
        <v>758</v>
      </c>
      <c r="Q4324" t="s">
        <v>759</v>
      </c>
      <c r="R4324" t="s">
        <v>759</v>
      </c>
      <c r="S4324" t="s">
        <v>757</v>
      </c>
      <c r="T4324" t="s">
        <v>757</v>
      </c>
      <c r="U4324" t="s">
        <v>757</v>
      </c>
      <c r="V4324" t="s">
        <v>756</v>
      </c>
      <c r="W4324" t="s">
        <v>756</v>
      </c>
      <c r="X4324" t="s">
        <v>20716</v>
      </c>
      <c r="Y4324" t="str">
        <f t="shared" si="952"/>
        <v>octubre</v>
      </c>
      <c r="Z4324">
        <f>YEAR(BD_PONDERACIONES[[#This Row],[Fecha Ejecución del Ticket]])</f>
        <v>2022</v>
      </c>
      <c r="AA4324" t="str">
        <f t="shared" si="940"/>
        <v>diciembre</v>
      </c>
      <c r="AB4324">
        <f>YEAR(BD_PONDERACIONES[[#This Row],[Fecha de Inspección]])</f>
        <v>2022</v>
      </c>
      <c r="AC4324">
        <f t="shared" si="941"/>
        <v>0.5</v>
      </c>
      <c r="AD4324">
        <f t="shared" si="942"/>
        <v>0.5</v>
      </c>
      <c r="AE4324">
        <f t="shared" si="943"/>
        <v>0.5</v>
      </c>
      <c r="AF4324">
        <f t="shared" si="944"/>
        <v>0.5</v>
      </c>
      <c r="AG4324">
        <f t="shared" si="945"/>
        <v>0.5</v>
      </c>
      <c r="AH4324">
        <f t="shared" si="946"/>
        <v>0.5</v>
      </c>
      <c r="AI4324">
        <f t="shared" si="947"/>
        <v>0.25</v>
      </c>
      <c r="AJ4324">
        <f t="shared" si="948"/>
        <v>0.25</v>
      </c>
      <c r="AK4324">
        <f t="shared" si="949"/>
        <v>0.5</v>
      </c>
      <c r="AL4324">
        <f t="shared" si="950"/>
        <v>0.5</v>
      </c>
      <c r="AM4324">
        <f t="shared" si="951"/>
        <v>0.5</v>
      </c>
      <c r="AN4324" s="6">
        <f t="shared" si="953"/>
        <v>1</v>
      </c>
      <c r="AO4324" t="str">
        <f>VLOOKUP(BD_PONDERACIONES[[#This Row],[Comuna]],Tabla3[#All],2,0)</f>
        <v>Florida</v>
      </c>
    </row>
    <row r="4325" spans="1:41" x14ac:dyDescent="0.35">
      <c r="A4325" t="s">
        <v>20717</v>
      </c>
      <c r="B4325" t="s">
        <v>20718</v>
      </c>
      <c r="C4325" t="s">
        <v>20719</v>
      </c>
      <c r="D4325" s="5">
        <v>44912</v>
      </c>
      <c r="E4325" s="5">
        <v>44724</v>
      </c>
      <c r="F4325" t="s">
        <v>753</v>
      </c>
      <c r="G4325" t="s">
        <v>15112</v>
      </c>
      <c r="H4325" t="s">
        <v>3799</v>
      </c>
      <c r="J4325" t="s">
        <v>756</v>
      </c>
      <c r="K4325" t="s">
        <v>756</v>
      </c>
      <c r="L4325" t="s">
        <v>773</v>
      </c>
      <c r="M4325" t="s">
        <v>773</v>
      </c>
      <c r="N4325" t="s">
        <v>756</v>
      </c>
      <c r="O4325" t="s">
        <v>756</v>
      </c>
      <c r="P4325" t="s">
        <v>765</v>
      </c>
      <c r="Q4325" t="s">
        <v>759</v>
      </c>
      <c r="R4325" t="s">
        <v>759</v>
      </c>
      <c r="S4325" t="s">
        <v>757</v>
      </c>
      <c r="T4325" t="s">
        <v>757</v>
      </c>
      <c r="U4325" t="s">
        <v>757</v>
      </c>
      <c r="V4325" t="s">
        <v>756</v>
      </c>
      <c r="W4325" t="s">
        <v>756</v>
      </c>
      <c r="X4325" t="s">
        <v>20720</v>
      </c>
      <c r="Y4325" t="str">
        <f t="shared" si="952"/>
        <v>junio</v>
      </c>
      <c r="Z4325">
        <f>YEAR(BD_PONDERACIONES[[#This Row],[Fecha Ejecución del Ticket]])</f>
        <v>2022</v>
      </c>
      <c r="AA4325" t="str">
        <f t="shared" si="940"/>
        <v>diciembre</v>
      </c>
      <c r="AB4325">
        <f>YEAR(BD_PONDERACIONES[[#This Row],[Fecha de Inspección]])</f>
        <v>2022</v>
      </c>
      <c r="AC4325">
        <f t="shared" si="941"/>
        <v>0.5</v>
      </c>
      <c r="AD4325">
        <f t="shared" si="942"/>
        <v>0.5</v>
      </c>
      <c r="AE4325">
        <f t="shared" si="943"/>
        <v>0</v>
      </c>
      <c r="AF4325">
        <f t="shared" si="944"/>
        <v>0</v>
      </c>
      <c r="AG4325">
        <f t="shared" si="945"/>
        <v>0.5</v>
      </c>
      <c r="AH4325">
        <f t="shared" si="946"/>
        <v>0.5</v>
      </c>
      <c r="AI4325">
        <f t="shared" si="947"/>
        <v>0.25</v>
      </c>
      <c r="AJ4325">
        <f t="shared" si="948"/>
        <v>0.25</v>
      </c>
      <c r="AK4325">
        <f t="shared" si="949"/>
        <v>0.5</v>
      </c>
      <c r="AL4325">
        <f t="shared" si="950"/>
        <v>0.5</v>
      </c>
      <c r="AM4325">
        <f t="shared" si="951"/>
        <v>0.5</v>
      </c>
      <c r="AN4325" s="6">
        <f t="shared" si="953"/>
        <v>0.7</v>
      </c>
      <c r="AO4325" t="str">
        <f>VLOOKUP(BD_PONDERACIONES[[#This Row],[Comuna]],Tabla3[#All],2,0)</f>
        <v>Florida</v>
      </c>
    </row>
    <row r="4326" spans="1:41" x14ac:dyDescent="0.35">
      <c r="A4326" t="s">
        <v>20721</v>
      </c>
      <c r="B4326" t="s">
        <v>20722</v>
      </c>
      <c r="C4326" t="s">
        <v>20723</v>
      </c>
      <c r="D4326" s="5">
        <v>44912</v>
      </c>
      <c r="E4326" s="5">
        <v>44724</v>
      </c>
      <c r="F4326" t="s">
        <v>753</v>
      </c>
      <c r="G4326" t="s">
        <v>20724</v>
      </c>
      <c r="H4326" t="s">
        <v>3799</v>
      </c>
      <c r="J4326" t="s">
        <v>756</v>
      </c>
      <c r="K4326" t="s">
        <v>756</v>
      </c>
      <c r="L4326" t="s">
        <v>757</v>
      </c>
      <c r="M4326" t="s">
        <v>757</v>
      </c>
      <c r="N4326" t="s">
        <v>756</v>
      </c>
      <c r="O4326" t="s">
        <v>756</v>
      </c>
      <c r="P4326" t="s">
        <v>758</v>
      </c>
      <c r="Q4326" t="s">
        <v>759</v>
      </c>
      <c r="R4326" t="s">
        <v>759</v>
      </c>
      <c r="S4326" t="s">
        <v>757</v>
      </c>
      <c r="T4326" t="s">
        <v>757</v>
      </c>
      <c r="U4326" t="s">
        <v>757</v>
      </c>
      <c r="V4326" t="s">
        <v>768</v>
      </c>
      <c r="W4326" t="s">
        <v>756</v>
      </c>
      <c r="X4326" t="s">
        <v>20725</v>
      </c>
      <c r="Y4326" t="str">
        <f t="shared" si="952"/>
        <v>junio</v>
      </c>
      <c r="Z4326">
        <f>YEAR(BD_PONDERACIONES[[#This Row],[Fecha Ejecución del Ticket]])</f>
        <v>2022</v>
      </c>
      <c r="AA4326" t="str">
        <f t="shared" si="940"/>
        <v>diciembre</v>
      </c>
      <c r="AB4326">
        <f>YEAR(BD_PONDERACIONES[[#This Row],[Fecha de Inspección]])</f>
        <v>2022</v>
      </c>
      <c r="AC4326">
        <f t="shared" si="941"/>
        <v>0.5</v>
      </c>
      <c r="AD4326">
        <f t="shared" si="942"/>
        <v>0.5</v>
      </c>
      <c r="AE4326">
        <f t="shared" si="943"/>
        <v>0.5</v>
      </c>
      <c r="AF4326">
        <f t="shared" si="944"/>
        <v>0.5</v>
      </c>
      <c r="AG4326">
        <f t="shared" si="945"/>
        <v>0.5</v>
      </c>
      <c r="AH4326">
        <f t="shared" si="946"/>
        <v>0.5</v>
      </c>
      <c r="AI4326">
        <f t="shared" si="947"/>
        <v>0.25</v>
      </c>
      <c r="AJ4326">
        <f t="shared" si="948"/>
        <v>0.25</v>
      </c>
      <c r="AK4326">
        <f t="shared" si="949"/>
        <v>0.5</v>
      </c>
      <c r="AL4326">
        <f t="shared" si="950"/>
        <v>0.17499999999999999</v>
      </c>
      <c r="AM4326">
        <f t="shared" si="951"/>
        <v>0.5</v>
      </c>
      <c r="AN4326" s="6">
        <f t="shared" si="953"/>
        <v>0.93500000000000005</v>
      </c>
      <c r="AO4326" t="str">
        <f>VLOOKUP(BD_PONDERACIONES[[#This Row],[Comuna]],Tabla3[#All],2,0)</f>
        <v>Florida</v>
      </c>
    </row>
    <row r="4327" spans="1:41" x14ac:dyDescent="0.35">
      <c r="A4327" t="s">
        <v>20726</v>
      </c>
      <c r="B4327" t="s">
        <v>20727</v>
      </c>
      <c r="C4327" t="s">
        <v>20728</v>
      </c>
      <c r="D4327" s="5">
        <v>44912</v>
      </c>
      <c r="E4327" s="5">
        <v>44840</v>
      </c>
      <c r="F4327" t="s">
        <v>753</v>
      </c>
      <c r="G4327" t="s">
        <v>20729</v>
      </c>
      <c r="H4327" t="s">
        <v>3799</v>
      </c>
      <c r="J4327" t="s">
        <v>756</v>
      </c>
      <c r="K4327" t="s">
        <v>756</v>
      </c>
      <c r="L4327" t="s">
        <v>757</v>
      </c>
      <c r="M4327" t="s">
        <v>757</v>
      </c>
      <c r="N4327" t="s">
        <v>756</v>
      </c>
      <c r="O4327" t="s">
        <v>756</v>
      </c>
      <c r="P4327" t="s">
        <v>758</v>
      </c>
      <c r="Q4327" t="s">
        <v>759</v>
      </c>
      <c r="R4327" t="s">
        <v>759</v>
      </c>
      <c r="S4327" t="s">
        <v>757</v>
      </c>
      <c r="T4327" t="s">
        <v>757</v>
      </c>
      <c r="U4327" t="s">
        <v>757</v>
      </c>
      <c r="V4327" t="s">
        <v>756</v>
      </c>
      <c r="W4327" t="s">
        <v>756</v>
      </c>
      <c r="X4327" t="s">
        <v>20730</v>
      </c>
      <c r="Y4327" t="str">
        <f t="shared" si="952"/>
        <v>octubre</v>
      </c>
      <c r="Z4327">
        <f>YEAR(BD_PONDERACIONES[[#This Row],[Fecha Ejecución del Ticket]])</f>
        <v>2022</v>
      </c>
      <c r="AA4327" t="str">
        <f t="shared" si="940"/>
        <v>diciembre</v>
      </c>
      <c r="AB4327">
        <f>YEAR(BD_PONDERACIONES[[#This Row],[Fecha de Inspección]])</f>
        <v>2022</v>
      </c>
      <c r="AC4327">
        <f t="shared" si="941"/>
        <v>0.5</v>
      </c>
      <c r="AD4327">
        <f t="shared" si="942"/>
        <v>0.5</v>
      </c>
      <c r="AE4327">
        <f t="shared" si="943"/>
        <v>0.5</v>
      </c>
      <c r="AF4327">
        <f t="shared" si="944"/>
        <v>0.5</v>
      </c>
      <c r="AG4327">
        <f t="shared" si="945"/>
        <v>0.5</v>
      </c>
      <c r="AH4327">
        <f t="shared" si="946"/>
        <v>0.5</v>
      </c>
      <c r="AI4327">
        <f t="shared" si="947"/>
        <v>0.25</v>
      </c>
      <c r="AJ4327">
        <f t="shared" si="948"/>
        <v>0.25</v>
      </c>
      <c r="AK4327">
        <f t="shared" si="949"/>
        <v>0.5</v>
      </c>
      <c r="AL4327">
        <f t="shared" si="950"/>
        <v>0.5</v>
      </c>
      <c r="AM4327">
        <f t="shared" si="951"/>
        <v>0.5</v>
      </c>
      <c r="AN4327" s="6">
        <f t="shared" si="953"/>
        <v>1</v>
      </c>
      <c r="AO4327" t="str">
        <f>VLOOKUP(BD_PONDERACIONES[[#This Row],[Comuna]],Tabla3[#All],2,0)</f>
        <v>Florida</v>
      </c>
    </row>
    <row r="4328" spans="1:41" x14ac:dyDescent="0.35">
      <c r="A4328" t="s">
        <v>20731</v>
      </c>
      <c r="B4328" t="s">
        <v>20732</v>
      </c>
      <c r="C4328" t="s">
        <v>20733</v>
      </c>
      <c r="D4328" s="5">
        <v>44912</v>
      </c>
      <c r="E4328" s="5">
        <v>44840</v>
      </c>
      <c r="F4328" t="s">
        <v>753</v>
      </c>
      <c r="G4328" t="s">
        <v>20734</v>
      </c>
      <c r="H4328" t="s">
        <v>3799</v>
      </c>
      <c r="J4328" t="s">
        <v>756</v>
      </c>
      <c r="K4328" t="s">
        <v>756</v>
      </c>
      <c r="L4328" t="s">
        <v>773</v>
      </c>
      <c r="M4328" t="s">
        <v>773</v>
      </c>
      <c r="N4328" t="s">
        <v>756</v>
      </c>
      <c r="O4328" t="s">
        <v>756</v>
      </c>
      <c r="P4328" t="s">
        <v>758</v>
      </c>
      <c r="Q4328" t="s">
        <v>759</v>
      </c>
      <c r="R4328" t="s">
        <v>759</v>
      </c>
      <c r="S4328" t="s">
        <v>757</v>
      </c>
      <c r="T4328" t="s">
        <v>757</v>
      </c>
      <c r="U4328" t="s">
        <v>757</v>
      </c>
      <c r="V4328" t="s">
        <v>756</v>
      </c>
      <c r="W4328" t="s">
        <v>756</v>
      </c>
      <c r="X4328" t="s">
        <v>20735</v>
      </c>
      <c r="Y4328" t="str">
        <f t="shared" si="952"/>
        <v>octubre</v>
      </c>
      <c r="Z4328">
        <f>YEAR(BD_PONDERACIONES[[#This Row],[Fecha Ejecución del Ticket]])</f>
        <v>2022</v>
      </c>
      <c r="AA4328" t="str">
        <f t="shared" si="940"/>
        <v>diciembre</v>
      </c>
      <c r="AB4328">
        <f>YEAR(BD_PONDERACIONES[[#This Row],[Fecha de Inspección]])</f>
        <v>2022</v>
      </c>
      <c r="AC4328">
        <f t="shared" si="941"/>
        <v>0.5</v>
      </c>
      <c r="AD4328">
        <f t="shared" si="942"/>
        <v>0.5</v>
      </c>
      <c r="AE4328">
        <f t="shared" si="943"/>
        <v>0</v>
      </c>
      <c r="AF4328">
        <f t="shared" si="944"/>
        <v>0</v>
      </c>
      <c r="AG4328">
        <f t="shared" si="945"/>
        <v>0.5</v>
      </c>
      <c r="AH4328">
        <f t="shared" si="946"/>
        <v>0.5</v>
      </c>
      <c r="AI4328">
        <f t="shared" si="947"/>
        <v>0.25</v>
      </c>
      <c r="AJ4328">
        <f t="shared" si="948"/>
        <v>0.25</v>
      </c>
      <c r="AK4328">
        <f t="shared" si="949"/>
        <v>0.5</v>
      </c>
      <c r="AL4328">
        <f t="shared" si="950"/>
        <v>0.5</v>
      </c>
      <c r="AM4328">
        <f t="shared" si="951"/>
        <v>0.5</v>
      </c>
      <c r="AN4328" s="6">
        <f t="shared" si="953"/>
        <v>0.7</v>
      </c>
      <c r="AO4328" t="str">
        <f>VLOOKUP(BD_PONDERACIONES[[#This Row],[Comuna]],Tabla3[#All],2,0)</f>
        <v>Florida</v>
      </c>
    </row>
    <row r="4329" spans="1:41" x14ac:dyDescent="0.35">
      <c r="A4329" t="s">
        <v>20736</v>
      </c>
      <c r="B4329" t="s">
        <v>20737</v>
      </c>
      <c r="C4329" t="s">
        <v>20738</v>
      </c>
      <c r="D4329" s="5">
        <v>44912</v>
      </c>
      <c r="E4329" s="5">
        <v>44841</v>
      </c>
      <c r="F4329" t="s">
        <v>753</v>
      </c>
      <c r="G4329" t="s">
        <v>20739</v>
      </c>
      <c r="H4329" t="s">
        <v>3783</v>
      </c>
      <c r="J4329" t="s">
        <v>756</v>
      </c>
      <c r="K4329" t="s">
        <v>756</v>
      </c>
      <c r="L4329" t="s">
        <v>773</v>
      </c>
      <c r="M4329" t="s">
        <v>773</v>
      </c>
      <c r="N4329" t="s">
        <v>756</v>
      </c>
      <c r="O4329" t="s">
        <v>756</v>
      </c>
      <c r="P4329" t="s">
        <v>758</v>
      </c>
      <c r="Q4329" t="s">
        <v>759</v>
      </c>
      <c r="R4329" t="s">
        <v>759</v>
      </c>
      <c r="S4329" t="s">
        <v>757</v>
      </c>
      <c r="T4329" t="s">
        <v>757</v>
      </c>
      <c r="U4329" t="s">
        <v>757</v>
      </c>
      <c r="V4329" t="s">
        <v>756</v>
      </c>
      <c r="W4329" t="s">
        <v>756</v>
      </c>
      <c r="X4329" t="s">
        <v>9978</v>
      </c>
      <c r="Y4329" t="str">
        <f t="shared" si="952"/>
        <v>octubre</v>
      </c>
      <c r="Z4329">
        <f>YEAR(BD_PONDERACIONES[[#This Row],[Fecha Ejecución del Ticket]])</f>
        <v>2022</v>
      </c>
      <c r="AA4329" t="str">
        <f t="shared" si="940"/>
        <v>diciembre</v>
      </c>
      <c r="AB4329">
        <f>YEAR(BD_PONDERACIONES[[#This Row],[Fecha de Inspección]])</f>
        <v>2022</v>
      </c>
      <c r="AC4329">
        <f t="shared" si="941"/>
        <v>0.5</v>
      </c>
      <c r="AD4329">
        <f t="shared" si="942"/>
        <v>0.5</v>
      </c>
      <c r="AE4329">
        <f t="shared" si="943"/>
        <v>0</v>
      </c>
      <c r="AF4329">
        <f t="shared" si="944"/>
        <v>0</v>
      </c>
      <c r="AG4329">
        <f t="shared" si="945"/>
        <v>0.5</v>
      </c>
      <c r="AH4329">
        <f t="shared" si="946"/>
        <v>0.5</v>
      </c>
      <c r="AI4329">
        <f t="shared" si="947"/>
        <v>0.25</v>
      </c>
      <c r="AJ4329">
        <f t="shared" si="948"/>
        <v>0.25</v>
      </c>
      <c r="AK4329">
        <f t="shared" si="949"/>
        <v>0.5</v>
      </c>
      <c r="AL4329">
        <f t="shared" si="950"/>
        <v>0.5</v>
      </c>
      <c r="AM4329">
        <f t="shared" si="951"/>
        <v>0.5</v>
      </c>
      <c r="AN4329" s="6">
        <f t="shared" si="953"/>
        <v>0.7</v>
      </c>
      <c r="AO4329" t="str">
        <f>VLOOKUP(BD_PONDERACIONES[[#This Row],[Comuna]],Tabla3[#All],2,0)</f>
        <v>Florida</v>
      </c>
    </row>
    <row r="4330" spans="1:41" x14ac:dyDescent="0.35">
      <c r="A4330" t="s">
        <v>20740</v>
      </c>
      <c r="B4330" t="s">
        <v>20741</v>
      </c>
      <c r="C4330" t="s">
        <v>20742</v>
      </c>
      <c r="D4330" s="5">
        <v>44912</v>
      </c>
      <c r="E4330" s="5">
        <v>44846</v>
      </c>
      <c r="F4330" t="s">
        <v>753</v>
      </c>
      <c r="G4330" t="s">
        <v>20743</v>
      </c>
      <c r="H4330" t="s">
        <v>3799</v>
      </c>
      <c r="J4330" t="s">
        <v>756</v>
      </c>
      <c r="K4330" t="s">
        <v>756</v>
      </c>
      <c r="L4330" t="s">
        <v>757</v>
      </c>
      <c r="M4330" t="s">
        <v>757</v>
      </c>
      <c r="N4330" t="s">
        <v>756</v>
      </c>
      <c r="O4330" t="s">
        <v>756</v>
      </c>
      <c r="P4330" t="s">
        <v>758</v>
      </c>
      <c r="Q4330" t="s">
        <v>759</v>
      </c>
      <c r="R4330" t="s">
        <v>759</v>
      </c>
      <c r="S4330" t="s">
        <v>757</v>
      </c>
      <c r="T4330" t="s">
        <v>757</v>
      </c>
      <c r="U4330" t="s">
        <v>757</v>
      </c>
      <c r="V4330" t="s">
        <v>756</v>
      </c>
      <c r="W4330" t="s">
        <v>756</v>
      </c>
      <c r="X4330" t="s">
        <v>20744</v>
      </c>
      <c r="Y4330" t="str">
        <f t="shared" si="952"/>
        <v>octubre</v>
      </c>
      <c r="Z4330">
        <f>YEAR(BD_PONDERACIONES[[#This Row],[Fecha Ejecución del Ticket]])</f>
        <v>2022</v>
      </c>
      <c r="AA4330" t="str">
        <f t="shared" si="940"/>
        <v>diciembre</v>
      </c>
      <c r="AB4330">
        <f>YEAR(BD_PONDERACIONES[[#This Row],[Fecha de Inspección]])</f>
        <v>2022</v>
      </c>
      <c r="AC4330">
        <f t="shared" si="941"/>
        <v>0.5</v>
      </c>
      <c r="AD4330">
        <f t="shared" si="942"/>
        <v>0.5</v>
      </c>
      <c r="AE4330">
        <f t="shared" si="943"/>
        <v>0.5</v>
      </c>
      <c r="AF4330">
        <f t="shared" si="944"/>
        <v>0.5</v>
      </c>
      <c r="AG4330">
        <f t="shared" si="945"/>
        <v>0.5</v>
      </c>
      <c r="AH4330">
        <f t="shared" si="946"/>
        <v>0.5</v>
      </c>
      <c r="AI4330">
        <f t="shared" si="947"/>
        <v>0.25</v>
      </c>
      <c r="AJ4330">
        <f t="shared" si="948"/>
        <v>0.25</v>
      </c>
      <c r="AK4330">
        <f t="shared" si="949"/>
        <v>0.5</v>
      </c>
      <c r="AL4330">
        <f t="shared" si="950"/>
        <v>0.5</v>
      </c>
      <c r="AM4330">
        <f t="shared" si="951"/>
        <v>0.5</v>
      </c>
      <c r="AN4330" s="6">
        <f t="shared" si="953"/>
        <v>1</v>
      </c>
      <c r="AO4330" t="str">
        <f>VLOOKUP(BD_PONDERACIONES[[#This Row],[Comuna]],Tabla3[#All],2,0)</f>
        <v>Florida</v>
      </c>
    </row>
    <row r="4331" spans="1:41" x14ac:dyDescent="0.35">
      <c r="A4331" t="s">
        <v>20745</v>
      </c>
      <c r="B4331" t="s">
        <v>20746</v>
      </c>
      <c r="C4331" t="s">
        <v>20747</v>
      </c>
      <c r="D4331" s="5">
        <v>44914</v>
      </c>
      <c r="E4331" s="5">
        <v>44714</v>
      </c>
      <c r="F4331" t="s">
        <v>753</v>
      </c>
      <c r="G4331" t="s">
        <v>20748</v>
      </c>
      <c r="H4331" t="s">
        <v>1389</v>
      </c>
      <c r="J4331" t="s">
        <v>756</v>
      </c>
      <c r="K4331" t="s">
        <v>756</v>
      </c>
      <c r="L4331" t="s">
        <v>757</v>
      </c>
      <c r="M4331" t="s">
        <v>757</v>
      </c>
      <c r="N4331" t="s">
        <v>756</v>
      </c>
      <c r="O4331" t="s">
        <v>756</v>
      </c>
      <c r="P4331" t="s">
        <v>758</v>
      </c>
      <c r="Q4331" t="s">
        <v>759</v>
      </c>
      <c r="R4331" t="s">
        <v>759</v>
      </c>
      <c r="S4331" t="s">
        <v>757</v>
      </c>
      <c r="T4331" t="s">
        <v>757</v>
      </c>
      <c r="U4331" t="s">
        <v>757</v>
      </c>
      <c r="V4331" t="s">
        <v>768</v>
      </c>
      <c r="W4331" t="s">
        <v>756</v>
      </c>
      <c r="X4331" t="s">
        <v>20749</v>
      </c>
      <c r="Y4331" t="str">
        <f t="shared" si="952"/>
        <v>junio</v>
      </c>
      <c r="Z4331">
        <f>YEAR(BD_PONDERACIONES[[#This Row],[Fecha Ejecución del Ticket]])</f>
        <v>2022</v>
      </c>
      <c r="AA4331" t="str">
        <f t="shared" si="940"/>
        <v>diciembre</v>
      </c>
      <c r="AB4331">
        <f>YEAR(BD_PONDERACIONES[[#This Row],[Fecha de Inspección]])</f>
        <v>2022</v>
      </c>
      <c r="AC4331">
        <f t="shared" si="941"/>
        <v>0.5</v>
      </c>
      <c r="AD4331">
        <f t="shared" si="942"/>
        <v>0.5</v>
      </c>
      <c r="AE4331">
        <f t="shared" si="943"/>
        <v>0.5</v>
      </c>
      <c r="AF4331">
        <f t="shared" si="944"/>
        <v>0.5</v>
      </c>
      <c r="AG4331">
        <f t="shared" si="945"/>
        <v>0.5</v>
      </c>
      <c r="AH4331">
        <f t="shared" si="946"/>
        <v>0.5</v>
      </c>
      <c r="AI4331">
        <f t="shared" si="947"/>
        <v>0.25</v>
      </c>
      <c r="AJ4331">
        <f t="shared" si="948"/>
        <v>0.25</v>
      </c>
      <c r="AK4331">
        <f t="shared" si="949"/>
        <v>0.5</v>
      </c>
      <c r="AL4331">
        <f t="shared" si="950"/>
        <v>0.17499999999999999</v>
      </c>
      <c r="AM4331">
        <f t="shared" si="951"/>
        <v>0.5</v>
      </c>
      <c r="AN4331" s="6">
        <f t="shared" si="953"/>
        <v>0.93500000000000005</v>
      </c>
      <c r="AO4331" t="str">
        <f>VLOOKUP(BD_PONDERACIONES[[#This Row],[Comuna]],Tabla3[#All],2,0)</f>
        <v>Florida</v>
      </c>
    </row>
    <row r="4332" spans="1:41" x14ac:dyDescent="0.35">
      <c r="A4332" t="s">
        <v>20750</v>
      </c>
      <c r="B4332" t="s">
        <v>20751</v>
      </c>
      <c r="C4332" t="s">
        <v>20752</v>
      </c>
      <c r="D4332" s="5">
        <v>44914</v>
      </c>
      <c r="E4332" s="5">
        <v>44727</v>
      </c>
      <c r="F4332" t="s">
        <v>753</v>
      </c>
      <c r="G4332" t="s">
        <v>20753</v>
      </c>
      <c r="H4332" t="s">
        <v>1389</v>
      </c>
      <c r="J4332" t="s">
        <v>756</v>
      </c>
      <c r="K4332" t="s">
        <v>756</v>
      </c>
      <c r="L4332" t="s">
        <v>757</v>
      </c>
      <c r="M4332" t="s">
        <v>757</v>
      </c>
      <c r="N4332" t="s">
        <v>757</v>
      </c>
      <c r="O4332" t="s">
        <v>757</v>
      </c>
      <c r="P4332" t="s">
        <v>758</v>
      </c>
      <c r="Q4332" t="s">
        <v>759</v>
      </c>
      <c r="R4332" t="s">
        <v>759</v>
      </c>
      <c r="S4332" t="s">
        <v>757</v>
      </c>
      <c r="T4332" t="s">
        <v>757</v>
      </c>
      <c r="U4332" t="s">
        <v>757</v>
      </c>
      <c r="V4332" t="s">
        <v>756</v>
      </c>
      <c r="W4332" t="s">
        <v>768</v>
      </c>
      <c r="X4332" t="s">
        <v>20754</v>
      </c>
      <c r="Y4332" t="str">
        <f t="shared" si="952"/>
        <v>junio</v>
      </c>
      <c r="Z4332">
        <f>YEAR(BD_PONDERACIONES[[#This Row],[Fecha Ejecución del Ticket]])</f>
        <v>2022</v>
      </c>
      <c r="AA4332" t="str">
        <f t="shared" si="940"/>
        <v>diciembre</v>
      </c>
      <c r="AB4332">
        <f>YEAR(BD_PONDERACIONES[[#This Row],[Fecha de Inspección]])</f>
        <v>2022</v>
      </c>
      <c r="AC4332">
        <f t="shared" si="941"/>
        <v>0.5</v>
      </c>
      <c r="AD4332">
        <f t="shared" si="942"/>
        <v>0.5</v>
      </c>
      <c r="AE4332">
        <f t="shared" si="943"/>
        <v>0.5</v>
      </c>
      <c r="AF4332">
        <f t="shared" si="944"/>
        <v>0.5</v>
      </c>
      <c r="AG4332">
        <f t="shared" si="945"/>
        <v>0.5</v>
      </c>
      <c r="AH4332">
        <f t="shared" si="946"/>
        <v>0.5</v>
      </c>
      <c r="AI4332">
        <f t="shared" si="947"/>
        <v>0.25</v>
      </c>
      <c r="AJ4332">
        <f t="shared" si="948"/>
        <v>0.25</v>
      </c>
      <c r="AK4332">
        <f t="shared" si="949"/>
        <v>0.5</v>
      </c>
      <c r="AL4332">
        <f t="shared" si="950"/>
        <v>0.5</v>
      </c>
      <c r="AM4332">
        <f t="shared" si="951"/>
        <v>0.17499999999999999</v>
      </c>
      <c r="AN4332" s="6">
        <f t="shared" si="953"/>
        <v>0.93500000000000005</v>
      </c>
      <c r="AO4332" t="str">
        <f>VLOOKUP(BD_PONDERACIONES[[#This Row],[Comuna]],Tabla3[#All],2,0)</f>
        <v>Florida</v>
      </c>
    </row>
    <row r="4333" spans="1:41" x14ac:dyDescent="0.35">
      <c r="A4333" t="s">
        <v>20755</v>
      </c>
      <c r="B4333" t="s">
        <v>20756</v>
      </c>
      <c r="C4333" t="s">
        <v>20757</v>
      </c>
      <c r="D4333" s="5">
        <v>44914</v>
      </c>
      <c r="E4333" s="5">
        <v>44721</v>
      </c>
      <c r="F4333" t="s">
        <v>753</v>
      </c>
      <c r="G4333" t="s">
        <v>20758</v>
      </c>
      <c r="H4333" t="s">
        <v>1389</v>
      </c>
      <c r="J4333" t="s">
        <v>756</v>
      </c>
      <c r="K4333" t="s">
        <v>756</v>
      </c>
      <c r="L4333" t="s">
        <v>773</v>
      </c>
      <c r="M4333" t="s">
        <v>773</v>
      </c>
      <c r="N4333" t="s">
        <v>756</v>
      </c>
      <c r="O4333" t="s">
        <v>756</v>
      </c>
      <c r="P4333" t="s">
        <v>758</v>
      </c>
      <c r="Q4333" t="s">
        <v>759</v>
      </c>
      <c r="R4333" t="s">
        <v>759</v>
      </c>
      <c r="S4333" t="s">
        <v>757</v>
      </c>
      <c r="T4333" t="s">
        <v>757</v>
      </c>
      <c r="U4333" t="s">
        <v>757</v>
      </c>
      <c r="V4333" t="s">
        <v>756</v>
      </c>
      <c r="W4333" t="s">
        <v>756</v>
      </c>
      <c r="X4333" t="s">
        <v>20759</v>
      </c>
      <c r="Y4333" t="str">
        <f t="shared" si="952"/>
        <v>junio</v>
      </c>
      <c r="Z4333">
        <f>YEAR(BD_PONDERACIONES[[#This Row],[Fecha Ejecución del Ticket]])</f>
        <v>2022</v>
      </c>
      <c r="AA4333" t="str">
        <f t="shared" si="940"/>
        <v>diciembre</v>
      </c>
      <c r="AB4333">
        <f>YEAR(BD_PONDERACIONES[[#This Row],[Fecha de Inspección]])</f>
        <v>2022</v>
      </c>
      <c r="AC4333">
        <f t="shared" si="941"/>
        <v>0.5</v>
      </c>
      <c r="AD4333">
        <f t="shared" si="942"/>
        <v>0.5</v>
      </c>
      <c r="AE4333">
        <f t="shared" si="943"/>
        <v>0</v>
      </c>
      <c r="AF4333">
        <f t="shared" si="944"/>
        <v>0</v>
      </c>
      <c r="AG4333">
        <f t="shared" si="945"/>
        <v>0.5</v>
      </c>
      <c r="AH4333">
        <f t="shared" si="946"/>
        <v>0.5</v>
      </c>
      <c r="AI4333">
        <f t="shared" si="947"/>
        <v>0.25</v>
      </c>
      <c r="AJ4333">
        <f t="shared" si="948"/>
        <v>0.25</v>
      </c>
      <c r="AK4333">
        <f t="shared" si="949"/>
        <v>0.5</v>
      </c>
      <c r="AL4333">
        <f t="shared" si="950"/>
        <v>0.5</v>
      </c>
      <c r="AM4333">
        <f t="shared" si="951"/>
        <v>0.5</v>
      </c>
      <c r="AN4333" s="6">
        <f t="shared" si="953"/>
        <v>0.7</v>
      </c>
      <c r="AO4333" t="str">
        <f>VLOOKUP(BD_PONDERACIONES[[#This Row],[Comuna]],Tabla3[#All],2,0)</f>
        <v>Florida</v>
      </c>
    </row>
    <row r="4334" spans="1:41" x14ac:dyDescent="0.35">
      <c r="A4334" t="s">
        <v>20760</v>
      </c>
      <c r="B4334" t="s">
        <v>20761</v>
      </c>
      <c r="C4334" t="s">
        <v>20762</v>
      </c>
      <c r="D4334" s="5">
        <v>44914</v>
      </c>
      <c r="E4334" s="5">
        <v>44862</v>
      </c>
      <c r="F4334" t="s">
        <v>763</v>
      </c>
      <c r="G4334" t="s">
        <v>20763</v>
      </c>
      <c r="H4334" t="s">
        <v>2755</v>
      </c>
      <c r="J4334" t="s">
        <v>756</v>
      </c>
      <c r="K4334" t="s">
        <v>756</v>
      </c>
      <c r="L4334" t="s">
        <v>757</v>
      </c>
      <c r="M4334" t="s">
        <v>757</v>
      </c>
      <c r="N4334" t="s">
        <v>756</v>
      </c>
      <c r="O4334" t="s">
        <v>756</v>
      </c>
      <c r="P4334" t="s">
        <v>758</v>
      </c>
      <c r="Q4334" t="s">
        <v>759</v>
      </c>
      <c r="R4334" t="s">
        <v>759</v>
      </c>
      <c r="S4334" t="s">
        <v>757</v>
      </c>
      <c r="T4334" t="s">
        <v>757</v>
      </c>
      <c r="U4334" t="s">
        <v>757</v>
      </c>
      <c r="V4334" t="s">
        <v>773</v>
      </c>
      <c r="W4334" t="s">
        <v>773</v>
      </c>
      <c r="X4334" t="s">
        <v>20764</v>
      </c>
      <c r="Y4334" t="str">
        <f t="shared" si="952"/>
        <v>octubre</v>
      </c>
      <c r="Z4334">
        <f>YEAR(BD_PONDERACIONES[[#This Row],[Fecha Ejecución del Ticket]])</f>
        <v>2022</v>
      </c>
      <c r="AA4334" t="str">
        <f t="shared" si="940"/>
        <v>diciembre</v>
      </c>
      <c r="AB4334">
        <f>YEAR(BD_PONDERACIONES[[#This Row],[Fecha de Inspección]])</f>
        <v>2022</v>
      </c>
      <c r="AC4334">
        <f t="shared" si="941"/>
        <v>0.5</v>
      </c>
      <c r="AD4334">
        <f t="shared" si="942"/>
        <v>0.5</v>
      </c>
      <c r="AE4334">
        <f t="shared" si="943"/>
        <v>0.5</v>
      </c>
      <c r="AF4334">
        <f t="shared" si="944"/>
        <v>0.5</v>
      </c>
      <c r="AG4334">
        <f t="shared" si="945"/>
        <v>0.5</v>
      </c>
      <c r="AH4334">
        <f t="shared" si="946"/>
        <v>0.5</v>
      </c>
      <c r="AI4334">
        <f t="shared" si="947"/>
        <v>0.25</v>
      </c>
      <c r="AJ4334">
        <f t="shared" si="948"/>
        <v>0.25</v>
      </c>
      <c r="AK4334">
        <f t="shared" si="949"/>
        <v>0.5</v>
      </c>
      <c r="AL4334">
        <f t="shared" si="950"/>
        <v>0</v>
      </c>
      <c r="AM4334">
        <f t="shared" si="951"/>
        <v>0</v>
      </c>
      <c r="AN4334" s="6">
        <f t="shared" si="953"/>
        <v>0.8</v>
      </c>
      <c r="AO4334" t="str">
        <f>VLOOKUP(BD_PONDERACIONES[[#This Row],[Comuna]],Tabla3[#All],2,0)</f>
        <v>Florida</v>
      </c>
    </row>
    <row r="4335" spans="1:41" x14ac:dyDescent="0.35">
      <c r="A4335" t="s">
        <v>20765</v>
      </c>
      <c r="B4335" t="s">
        <v>20766</v>
      </c>
      <c r="C4335" t="s">
        <v>20767</v>
      </c>
      <c r="D4335" s="5">
        <v>44914</v>
      </c>
      <c r="E4335" s="5">
        <v>44718</v>
      </c>
      <c r="F4335" t="s">
        <v>753</v>
      </c>
      <c r="G4335" t="s">
        <v>20768</v>
      </c>
      <c r="H4335" t="s">
        <v>1389</v>
      </c>
      <c r="J4335" t="s">
        <v>756</v>
      </c>
      <c r="K4335" t="s">
        <v>756</v>
      </c>
      <c r="L4335" t="s">
        <v>757</v>
      </c>
      <c r="M4335" t="s">
        <v>757</v>
      </c>
      <c r="N4335" t="s">
        <v>756</v>
      </c>
      <c r="O4335" t="s">
        <v>756</v>
      </c>
      <c r="P4335" t="s">
        <v>758</v>
      </c>
      <c r="Q4335" t="s">
        <v>759</v>
      </c>
      <c r="R4335" t="s">
        <v>759</v>
      </c>
      <c r="S4335" t="s">
        <v>757</v>
      </c>
      <c r="T4335" t="s">
        <v>757</v>
      </c>
      <c r="U4335" t="s">
        <v>757</v>
      </c>
      <c r="V4335" t="s">
        <v>756</v>
      </c>
      <c r="W4335" t="s">
        <v>756</v>
      </c>
      <c r="X4335" t="s">
        <v>20769</v>
      </c>
      <c r="Y4335" t="str">
        <f t="shared" si="952"/>
        <v>junio</v>
      </c>
      <c r="Z4335">
        <f>YEAR(BD_PONDERACIONES[[#This Row],[Fecha Ejecución del Ticket]])</f>
        <v>2022</v>
      </c>
      <c r="AA4335" t="str">
        <f t="shared" si="940"/>
        <v>diciembre</v>
      </c>
      <c r="AB4335">
        <f>YEAR(BD_PONDERACIONES[[#This Row],[Fecha de Inspección]])</f>
        <v>2022</v>
      </c>
      <c r="AC4335">
        <f t="shared" si="941"/>
        <v>0.5</v>
      </c>
      <c r="AD4335">
        <f t="shared" si="942"/>
        <v>0.5</v>
      </c>
      <c r="AE4335">
        <f t="shared" si="943"/>
        <v>0.5</v>
      </c>
      <c r="AF4335">
        <f t="shared" si="944"/>
        <v>0.5</v>
      </c>
      <c r="AG4335">
        <f t="shared" si="945"/>
        <v>0.5</v>
      </c>
      <c r="AH4335">
        <f t="shared" si="946"/>
        <v>0.5</v>
      </c>
      <c r="AI4335">
        <f t="shared" si="947"/>
        <v>0.25</v>
      </c>
      <c r="AJ4335">
        <f t="shared" si="948"/>
        <v>0.25</v>
      </c>
      <c r="AK4335">
        <f t="shared" si="949"/>
        <v>0.5</v>
      </c>
      <c r="AL4335">
        <f t="shared" si="950"/>
        <v>0.5</v>
      </c>
      <c r="AM4335">
        <f t="shared" si="951"/>
        <v>0.5</v>
      </c>
      <c r="AN4335" s="6">
        <f t="shared" si="953"/>
        <v>1</v>
      </c>
      <c r="AO4335" t="str">
        <f>VLOOKUP(BD_PONDERACIONES[[#This Row],[Comuna]],Tabla3[#All],2,0)</f>
        <v>Florida</v>
      </c>
    </row>
    <row r="4336" spans="1:41" x14ac:dyDescent="0.35">
      <c r="A4336" t="s">
        <v>20770</v>
      </c>
      <c r="B4336" t="s">
        <v>20771</v>
      </c>
      <c r="C4336" t="s">
        <v>20772</v>
      </c>
      <c r="D4336" s="5">
        <v>44914</v>
      </c>
      <c r="E4336" s="5">
        <v>44719</v>
      </c>
      <c r="F4336" t="s">
        <v>753</v>
      </c>
      <c r="G4336" t="s">
        <v>20773</v>
      </c>
      <c r="H4336" t="s">
        <v>1389</v>
      </c>
      <c r="J4336" t="s">
        <v>756</v>
      </c>
      <c r="K4336" t="s">
        <v>756</v>
      </c>
      <c r="L4336" t="s">
        <v>757</v>
      </c>
      <c r="M4336" t="s">
        <v>757</v>
      </c>
      <c r="N4336" t="s">
        <v>756</v>
      </c>
      <c r="O4336" t="s">
        <v>756</v>
      </c>
      <c r="P4336" t="s">
        <v>765</v>
      </c>
      <c r="Q4336" t="s">
        <v>759</v>
      </c>
      <c r="R4336" t="s">
        <v>759</v>
      </c>
      <c r="S4336" t="s">
        <v>756</v>
      </c>
      <c r="T4336" t="s">
        <v>756</v>
      </c>
      <c r="U4336" t="s">
        <v>756</v>
      </c>
      <c r="V4336" t="s">
        <v>904</v>
      </c>
      <c r="W4336" t="s">
        <v>768</v>
      </c>
      <c r="X4336" t="s">
        <v>20774</v>
      </c>
      <c r="Y4336" t="str">
        <f t="shared" si="952"/>
        <v>junio</v>
      </c>
      <c r="Z4336">
        <f>YEAR(BD_PONDERACIONES[[#This Row],[Fecha Ejecución del Ticket]])</f>
        <v>2022</v>
      </c>
      <c r="AA4336" t="str">
        <f t="shared" si="940"/>
        <v>diciembre</v>
      </c>
      <c r="AB4336">
        <f>YEAR(BD_PONDERACIONES[[#This Row],[Fecha de Inspección]])</f>
        <v>2022</v>
      </c>
      <c r="AC4336">
        <f t="shared" si="941"/>
        <v>0.5</v>
      </c>
      <c r="AD4336">
        <f t="shared" si="942"/>
        <v>0.5</v>
      </c>
      <c r="AE4336">
        <f t="shared" si="943"/>
        <v>0.5</v>
      </c>
      <c r="AF4336">
        <f t="shared" si="944"/>
        <v>0.5</v>
      </c>
      <c r="AG4336">
        <f t="shared" si="945"/>
        <v>0.5</v>
      </c>
      <c r="AH4336">
        <f t="shared" si="946"/>
        <v>0.5</v>
      </c>
      <c r="AI4336">
        <f t="shared" si="947"/>
        <v>0.25</v>
      </c>
      <c r="AJ4336">
        <f t="shared" si="948"/>
        <v>0.25</v>
      </c>
      <c r="AK4336">
        <f t="shared" si="949"/>
        <v>0.5</v>
      </c>
      <c r="AL4336">
        <f t="shared" si="950"/>
        <v>0.32500000000000001</v>
      </c>
      <c r="AM4336">
        <f t="shared" si="951"/>
        <v>0.17499999999999999</v>
      </c>
      <c r="AN4336" s="6">
        <f t="shared" si="953"/>
        <v>0.9</v>
      </c>
      <c r="AO4336" t="str">
        <f>VLOOKUP(BD_PONDERACIONES[[#This Row],[Comuna]],Tabla3[#All],2,0)</f>
        <v>Florida</v>
      </c>
    </row>
    <row r="4337" spans="1:41" x14ac:dyDescent="0.35">
      <c r="A4337" t="s">
        <v>20775</v>
      </c>
      <c r="B4337" t="s">
        <v>20776</v>
      </c>
      <c r="C4337" t="s">
        <v>20777</v>
      </c>
      <c r="D4337" s="5">
        <v>44914</v>
      </c>
      <c r="E4337" s="5">
        <v>44853</v>
      </c>
      <c r="F4337" t="s">
        <v>763</v>
      </c>
      <c r="G4337" t="s">
        <v>20778</v>
      </c>
      <c r="H4337" t="s">
        <v>2755</v>
      </c>
      <c r="J4337" t="s">
        <v>756</v>
      </c>
      <c r="K4337" t="s">
        <v>756</v>
      </c>
      <c r="L4337" t="s">
        <v>757</v>
      </c>
      <c r="M4337" t="s">
        <v>757</v>
      </c>
      <c r="N4337" t="s">
        <v>756</v>
      </c>
      <c r="O4337" t="s">
        <v>756</v>
      </c>
      <c r="P4337" t="s">
        <v>765</v>
      </c>
      <c r="Q4337" t="s">
        <v>20779</v>
      </c>
      <c r="R4337" t="s">
        <v>20780</v>
      </c>
      <c r="S4337" t="s">
        <v>756</v>
      </c>
      <c r="T4337" t="s">
        <v>756</v>
      </c>
      <c r="U4337" t="s">
        <v>756</v>
      </c>
      <c r="V4337" t="s">
        <v>756</v>
      </c>
      <c r="W4337" t="s">
        <v>756</v>
      </c>
      <c r="X4337" t="s">
        <v>769</v>
      </c>
      <c r="Y4337" t="str">
        <f t="shared" si="952"/>
        <v>octubre</v>
      </c>
      <c r="Z4337">
        <f>YEAR(BD_PONDERACIONES[[#This Row],[Fecha Ejecución del Ticket]])</f>
        <v>2022</v>
      </c>
      <c r="AA4337" t="str">
        <f t="shared" si="940"/>
        <v>diciembre</v>
      </c>
      <c r="AB4337">
        <f>YEAR(BD_PONDERACIONES[[#This Row],[Fecha de Inspección]])</f>
        <v>2022</v>
      </c>
      <c r="AC4337">
        <f t="shared" si="941"/>
        <v>0.5</v>
      </c>
      <c r="AD4337">
        <f t="shared" si="942"/>
        <v>0.5</v>
      </c>
      <c r="AE4337">
        <f t="shared" si="943"/>
        <v>0.5</v>
      </c>
      <c r="AF4337">
        <f t="shared" si="944"/>
        <v>0.5</v>
      </c>
      <c r="AG4337">
        <f t="shared" si="945"/>
        <v>0.5</v>
      </c>
      <c r="AH4337">
        <f t="shared" si="946"/>
        <v>0.5</v>
      </c>
      <c r="AI4337">
        <f t="shared" si="947"/>
        <v>0.25</v>
      </c>
      <c r="AJ4337">
        <f t="shared" si="948"/>
        <v>0.25</v>
      </c>
      <c r="AK4337">
        <f t="shared" si="949"/>
        <v>0.5</v>
      </c>
      <c r="AL4337">
        <f t="shared" si="950"/>
        <v>0.5</v>
      </c>
      <c r="AM4337">
        <f t="shared" si="951"/>
        <v>0.5</v>
      </c>
      <c r="AN4337" s="6">
        <f t="shared" si="953"/>
        <v>1</v>
      </c>
      <c r="AO4337" t="str">
        <f>VLOOKUP(BD_PONDERACIONES[[#This Row],[Comuna]],Tabla3[#All],2,0)</f>
        <v>Florida</v>
      </c>
    </row>
    <row r="4338" spans="1:41" x14ac:dyDescent="0.35">
      <c r="A4338" t="s">
        <v>20781</v>
      </c>
      <c r="B4338" t="s">
        <v>20782</v>
      </c>
      <c r="C4338" t="s">
        <v>20783</v>
      </c>
      <c r="D4338" s="5">
        <v>44914</v>
      </c>
      <c r="E4338" s="5">
        <v>44718</v>
      </c>
      <c r="F4338" t="s">
        <v>753</v>
      </c>
      <c r="G4338" t="s">
        <v>20784</v>
      </c>
      <c r="H4338" t="s">
        <v>1389</v>
      </c>
      <c r="J4338" t="s">
        <v>756</v>
      </c>
      <c r="K4338" t="s">
        <v>756</v>
      </c>
      <c r="L4338" t="s">
        <v>757</v>
      </c>
      <c r="M4338" t="s">
        <v>757</v>
      </c>
      <c r="N4338" t="s">
        <v>756</v>
      </c>
      <c r="O4338" t="s">
        <v>756</v>
      </c>
      <c r="P4338" t="s">
        <v>758</v>
      </c>
      <c r="Q4338" t="s">
        <v>759</v>
      </c>
      <c r="R4338" t="s">
        <v>759</v>
      </c>
      <c r="S4338" t="s">
        <v>757</v>
      </c>
      <c r="T4338" t="s">
        <v>757</v>
      </c>
      <c r="U4338" t="s">
        <v>757</v>
      </c>
      <c r="V4338" t="s">
        <v>756</v>
      </c>
      <c r="W4338" t="s">
        <v>756</v>
      </c>
      <c r="X4338" t="s">
        <v>20785</v>
      </c>
      <c r="Y4338" t="str">
        <f t="shared" si="952"/>
        <v>junio</v>
      </c>
      <c r="Z4338">
        <f>YEAR(BD_PONDERACIONES[[#This Row],[Fecha Ejecución del Ticket]])</f>
        <v>2022</v>
      </c>
      <c r="AA4338" t="str">
        <f t="shared" si="940"/>
        <v>diciembre</v>
      </c>
      <c r="AB4338">
        <f>YEAR(BD_PONDERACIONES[[#This Row],[Fecha de Inspección]])</f>
        <v>2022</v>
      </c>
      <c r="AC4338">
        <f t="shared" si="941"/>
        <v>0.5</v>
      </c>
      <c r="AD4338">
        <f t="shared" si="942"/>
        <v>0.5</v>
      </c>
      <c r="AE4338">
        <f t="shared" si="943"/>
        <v>0.5</v>
      </c>
      <c r="AF4338">
        <f t="shared" si="944"/>
        <v>0.5</v>
      </c>
      <c r="AG4338">
        <f t="shared" si="945"/>
        <v>0.5</v>
      </c>
      <c r="AH4338">
        <f t="shared" si="946"/>
        <v>0.5</v>
      </c>
      <c r="AI4338">
        <f t="shared" si="947"/>
        <v>0.25</v>
      </c>
      <c r="AJ4338">
        <f t="shared" si="948"/>
        <v>0.25</v>
      </c>
      <c r="AK4338">
        <f t="shared" si="949"/>
        <v>0.5</v>
      </c>
      <c r="AL4338">
        <f t="shared" si="950"/>
        <v>0.5</v>
      </c>
      <c r="AM4338">
        <f t="shared" si="951"/>
        <v>0.5</v>
      </c>
      <c r="AN4338" s="6">
        <f t="shared" si="953"/>
        <v>1</v>
      </c>
      <c r="AO4338" t="str">
        <f>VLOOKUP(BD_PONDERACIONES[[#This Row],[Comuna]],Tabla3[#All],2,0)</f>
        <v>Florida</v>
      </c>
    </row>
    <row r="4339" spans="1:41" x14ac:dyDescent="0.35">
      <c r="A4339" t="s">
        <v>20786</v>
      </c>
      <c r="B4339" t="s">
        <v>20787</v>
      </c>
      <c r="C4339" t="s">
        <v>20788</v>
      </c>
      <c r="D4339" s="5">
        <v>44914</v>
      </c>
      <c r="E4339" s="5">
        <v>44721</v>
      </c>
      <c r="F4339" t="s">
        <v>753</v>
      </c>
      <c r="G4339" t="s">
        <v>20789</v>
      </c>
      <c r="H4339" t="s">
        <v>1389</v>
      </c>
      <c r="J4339" t="s">
        <v>756</v>
      </c>
      <c r="K4339" t="s">
        <v>756</v>
      </c>
      <c r="L4339" t="s">
        <v>773</v>
      </c>
      <c r="M4339" t="s">
        <v>773</v>
      </c>
      <c r="N4339" t="s">
        <v>756</v>
      </c>
      <c r="O4339" t="s">
        <v>756</v>
      </c>
      <c r="P4339" t="s">
        <v>765</v>
      </c>
      <c r="Q4339" t="s">
        <v>759</v>
      </c>
      <c r="R4339" t="s">
        <v>759</v>
      </c>
      <c r="S4339" t="s">
        <v>757</v>
      </c>
      <c r="T4339" t="s">
        <v>757</v>
      </c>
      <c r="U4339" t="s">
        <v>757</v>
      </c>
      <c r="V4339" t="s">
        <v>756</v>
      </c>
      <c r="W4339" t="s">
        <v>756</v>
      </c>
      <c r="X4339" t="s">
        <v>20790</v>
      </c>
      <c r="Y4339" t="str">
        <f t="shared" si="952"/>
        <v>junio</v>
      </c>
      <c r="Z4339">
        <f>YEAR(BD_PONDERACIONES[[#This Row],[Fecha Ejecución del Ticket]])</f>
        <v>2022</v>
      </c>
      <c r="AA4339" t="str">
        <f t="shared" si="940"/>
        <v>diciembre</v>
      </c>
      <c r="AB4339">
        <f>YEAR(BD_PONDERACIONES[[#This Row],[Fecha de Inspección]])</f>
        <v>2022</v>
      </c>
      <c r="AC4339">
        <f t="shared" si="941"/>
        <v>0.5</v>
      </c>
      <c r="AD4339">
        <f t="shared" si="942"/>
        <v>0.5</v>
      </c>
      <c r="AE4339">
        <f t="shared" si="943"/>
        <v>0</v>
      </c>
      <c r="AF4339">
        <f t="shared" si="944"/>
        <v>0</v>
      </c>
      <c r="AG4339">
        <f t="shared" si="945"/>
        <v>0.5</v>
      </c>
      <c r="AH4339">
        <f t="shared" si="946"/>
        <v>0.5</v>
      </c>
      <c r="AI4339">
        <f t="shared" si="947"/>
        <v>0.25</v>
      </c>
      <c r="AJ4339">
        <f t="shared" si="948"/>
        <v>0.25</v>
      </c>
      <c r="AK4339">
        <f t="shared" si="949"/>
        <v>0.5</v>
      </c>
      <c r="AL4339">
        <f t="shared" si="950"/>
        <v>0.5</v>
      </c>
      <c r="AM4339">
        <f t="shared" si="951"/>
        <v>0.5</v>
      </c>
      <c r="AN4339" s="6">
        <f t="shared" si="953"/>
        <v>0.7</v>
      </c>
      <c r="AO4339" t="str">
        <f>VLOOKUP(BD_PONDERACIONES[[#This Row],[Comuna]],Tabla3[#All],2,0)</f>
        <v>Florida</v>
      </c>
    </row>
    <row r="4340" spans="1:41" x14ac:dyDescent="0.35">
      <c r="A4340" t="s">
        <v>20791</v>
      </c>
      <c r="B4340" t="s">
        <v>20792</v>
      </c>
      <c r="C4340" t="s">
        <v>20793</v>
      </c>
      <c r="D4340" s="5">
        <v>44914</v>
      </c>
      <c r="E4340" s="5">
        <v>44854</v>
      </c>
      <c r="F4340" t="s">
        <v>763</v>
      </c>
      <c r="G4340" t="s">
        <v>20794</v>
      </c>
      <c r="H4340" t="s">
        <v>2755</v>
      </c>
      <c r="J4340" t="s">
        <v>756</v>
      </c>
      <c r="K4340" t="s">
        <v>756</v>
      </c>
      <c r="L4340" t="s">
        <v>757</v>
      </c>
      <c r="M4340" t="s">
        <v>757</v>
      </c>
      <c r="N4340" t="s">
        <v>756</v>
      </c>
      <c r="O4340" t="s">
        <v>756</v>
      </c>
      <c r="P4340" t="s">
        <v>758</v>
      </c>
      <c r="Q4340" t="s">
        <v>759</v>
      </c>
      <c r="R4340" t="s">
        <v>759</v>
      </c>
      <c r="S4340" t="s">
        <v>757</v>
      </c>
      <c r="T4340" t="s">
        <v>757</v>
      </c>
      <c r="U4340" t="s">
        <v>757</v>
      </c>
      <c r="V4340" t="s">
        <v>756</v>
      </c>
      <c r="W4340" t="s">
        <v>756</v>
      </c>
      <c r="X4340" t="s">
        <v>20795</v>
      </c>
      <c r="Y4340" t="str">
        <f t="shared" si="952"/>
        <v>octubre</v>
      </c>
      <c r="Z4340">
        <f>YEAR(BD_PONDERACIONES[[#This Row],[Fecha Ejecución del Ticket]])</f>
        <v>2022</v>
      </c>
      <c r="AA4340" t="str">
        <f t="shared" si="940"/>
        <v>diciembre</v>
      </c>
      <c r="AB4340">
        <f>YEAR(BD_PONDERACIONES[[#This Row],[Fecha de Inspección]])</f>
        <v>2022</v>
      </c>
      <c r="AC4340">
        <f t="shared" si="941"/>
        <v>0.5</v>
      </c>
      <c r="AD4340">
        <f t="shared" si="942"/>
        <v>0.5</v>
      </c>
      <c r="AE4340">
        <f t="shared" si="943"/>
        <v>0.5</v>
      </c>
      <c r="AF4340">
        <f t="shared" si="944"/>
        <v>0.5</v>
      </c>
      <c r="AG4340">
        <f t="shared" si="945"/>
        <v>0.5</v>
      </c>
      <c r="AH4340">
        <f t="shared" si="946"/>
        <v>0.5</v>
      </c>
      <c r="AI4340">
        <f t="shared" si="947"/>
        <v>0.25</v>
      </c>
      <c r="AJ4340">
        <f t="shared" si="948"/>
        <v>0.25</v>
      </c>
      <c r="AK4340">
        <f t="shared" si="949"/>
        <v>0.5</v>
      </c>
      <c r="AL4340">
        <f t="shared" si="950"/>
        <v>0.5</v>
      </c>
      <c r="AM4340">
        <f t="shared" si="951"/>
        <v>0.5</v>
      </c>
      <c r="AN4340" s="6">
        <f t="shared" si="953"/>
        <v>1</v>
      </c>
      <c r="AO4340" t="str">
        <f>VLOOKUP(BD_PONDERACIONES[[#This Row],[Comuna]],Tabla3[#All],2,0)</f>
        <v>Florida</v>
      </c>
    </row>
    <row r="4341" spans="1:41" x14ac:dyDescent="0.35">
      <c r="A4341" t="s">
        <v>20796</v>
      </c>
      <c r="B4341" t="s">
        <v>20797</v>
      </c>
      <c r="C4341" t="s">
        <v>20798</v>
      </c>
      <c r="D4341" s="5">
        <v>44914</v>
      </c>
      <c r="E4341" s="5">
        <v>44716</v>
      </c>
      <c r="F4341" t="s">
        <v>753</v>
      </c>
      <c r="G4341" t="s">
        <v>20799</v>
      </c>
      <c r="H4341" t="s">
        <v>1389</v>
      </c>
      <c r="J4341" t="s">
        <v>756</v>
      </c>
      <c r="K4341" t="s">
        <v>756</v>
      </c>
      <c r="L4341" t="s">
        <v>773</v>
      </c>
      <c r="M4341" t="s">
        <v>773</v>
      </c>
      <c r="N4341" t="s">
        <v>756</v>
      </c>
      <c r="O4341" t="s">
        <v>756</v>
      </c>
      <c r="P4341" t="s">
        <v>758</v>
      </c>
      <c r="Q4341" t="s">
        <v>759</v>
      </c>
      <c r="R4341" t="s">
        <v>759</v>
      </c>
      <c r="S4341" t="s">
        <v>757</v>
      </c>
      <c r="T4341" t="s">
        <v>757</v>
      </c>
      <c r="U4341" t="s">
        <v>757</v>
      </c>
      <c r="V4341" t="s">
        <v>756</v>
      </c>
      <c r="W4341" t="s">
        <v>756</v>
      </c>
      <c r="X4341" t="s">
        <v>20800</v>
      </c>
      <c r="Y4341" t="str">
        <f t="shared" si="952"/>
        <v>junio</v>
      </c>
      <c r="Z4341">
        <f>YEAR(BD_PONDERACIONES[[#This Row],[Fecha Ejecución del Ticket]])</f>
        <v>2022</v>
      </c>
      <c r="AA4341" t="str">
        <f t="shared" si="940"/>
        <v>diciembre</v>
      </c>
      <c r="AB4341">
        <f>YEAR(BD_PONDERACIONES[[#This Row],[Fecha de Inspección]])</f>
        <v>2022</v>
      </c>
      <c r="AC4341">
        <f t="shared" si="941"/>
        <v>0.5</v>
      </c>
      <c r="AD4341">
        <f t="shared" si="942"/>
        <v>0.5</v>
      </c>
      <c r="AE4341">
        <f t="shared" si="943"/>
        <v>0</v>
      </c>
      <c r="AF4341">
        <f t="shared" si="944"/>
        <v>0</v>
      </c>
      <c r="AG4341">
        <f t="shared" si="945"/>
        <v>0.5</v>
      </c>
      <c r="AH4341">
        <f t="shared" si="946"/>
        <v>0.5</v>
      </c>
      <c r="AI4341">
        <f t="shared" si="947"/>
        <v>0.25</v>
      </c>
      <c r="AJ4341">
        <f t="shared" si="948"/>
        <v>0.25</v>
      </c>
      <c r="AK4341">
        <f t="shared" si="949"/>
        <v>0.5</v>
      </c>
      <c r="AL4341">
        <f t="shared" si="950"/>
        <v>0.5</v>
      </c>
      <c r="AM4341">
        <f t="shared" si="951"/>
        <v>0.5</v>
      </c>
      <c r="AN4341" s="6">
        <f t="shared" si="953"/>
        <v>0.7</v>
      </c>
      <c r="AO4341" t="str">
        <f>VLOOKUP(BD_PONDERACIONES[[#This Row],[Comuna]],Tabla3[#All],2,0)</f>
        <v>Florida</v>
      </c>
    </row>
    <row r="4342" spans="1:41" x14ac:dyDescent="0.35">
      <c r="A4342" t="s">
        <v>20801</v>
      </c>
      <c r="B4342" t="s">
        <v>20802</v>
      </c>
      <c r="C4342" t="s">
        <v>20803</v>
      </c>
      <c r="D4342" s="5">
        <v>44914</v>
      </c>
      <c r="E4342" s="5">
        <v>44714</v>
      </c>
      <c r="F4342" t="s">
        <v>753</v>
      </c>
      <c r="G4342" t="s">
        <v>20804</v>
      </c>
      <c r="H4342" t="s">
        <v>1389</v>
      </c>
      <c r="J4342" t="s">
        <v>756</v>
      </c>
      <c r="K4342" t="s">
        <v>756</v>
      </c>
      <c r="L4342" t="s">
        <v>756</v>
      </c>
      <c r="M4342" t="s">
        <v>756</v>
      </c>
      <c r="N4342" t="s">
        <v>756</v>
      </c>
      <c r="O4342" t="s">
        <v>756</v>
      </c>
      <c r="P4342" t="s">
        <v>758</v>
      </c>
      <c r="Q4342" t="s">
        <v>759</v>
      </c>
      <c r="R4342" t="s">
        <v>759</v>
      </c>
      <c r="S4342" t="s">
        <v>757</v>
      </c>
      <c r="T4342" t="s">
        <v>757</v>
      </c>
      <c r="U4342" t="s">
        <v>757</v>
      </c>
      <c r="V4342" t="s">
        <v>756</v>
      </c>
      <c r="W4342" t="s">
        <v>768</v>
      </c>
      <c r="X4342" t="s">
        <v>20805</v>
      </c>
      <c r="Y4342" t="str">
        <f t="shared" si="952"/>
        <v>junio</v>
      </c>
      <c r="Z4342">
        <f>YEAR(BD_PONDERACIONES[[#This Row],[Fecha Ejecución del Ticket]])</f>
        <v>2022</v>
      </c>
      <c r="AA4342" t="str">
        <f t="shared" si="940"/>
        <v>diciembre</v>
      </c>
      <c r="AB4342">
        <f>YEAR(BD_PONDERACIONES[[#This Row],[Fecha de Inspección]])</f>
        <v>2022</v>
      </c>
      <c r="AC4342">
        <f t="shared" si="941"/>
        <v>0.5</v>
      </c>
      <c r="AD4342">
        <f t="shared" si="942"/>
        <v>0.5</v>
      </c>
      <c r="AE4342">
        <f t="shared" si="943"/>
        <v>0.5</v>
      </c>
      <c r="AF4342">
        <f t="shared" si="944"/>
        <v>0.5</v>
      </c>
      <c r="AG4342">
        <f t="shared" si="945"/>
        <v>0.5</v>
      </c>
      <c r="AH4342">
        <f t="shared" si="946"/>
        <v>0.5</v>
      </c>
      <c r="AI4342">
        <f t="shared" si="947"/>
        <v>0.25</v>
      </c>
      <c r="AJ4342">
        <f t="shared" si="948"/>
        <v>0.25</v>
      </c>
      <c r="AK4342">
        <f t="shared" si="949"/>
        <v>0.5</v>
      </c>
      <c r="AL4342">
        <f t="shared" si="950"/>
        <v>0.5</v>
      </c>
      <c r="AM4342">
        <f t="shared" si="951"/>
        <v>0.17499999999999999</v>
      </c>
      <c r="AN4342" s="6">
        <f t="shared" si="953"/>
        <v>0.93500000000000005</v>
      </c>
      <c r="AO4342" t="str">
        <f>VLOOKUP(BD_PONDERACIONES[[#This Row],[Comuna]],Tabla3[#All],2,0)</f>
        <v>Florida</v>
      </c>
    </row>
    <row r="4343" spans="1:41" x14ac:dyDescent="0.35">
      <c r="A4343" t="s">
        <v>20806</v>
      </c>
      <c r="B4343" t="s">
        <v>20807</v>
      </c>
      <c r="C4343" t="s">
        <v>20808</v>
      </c>
      <c r="D4343" s="5">
        <v>44914</v>
      </c>
      <c r="E4343" s="5">
        <v>44722</v>
      </c>
      <c r="F4343" t="s">
        <v>753</v>
      </c>
      <c r="G4343" t="s">
        <v>20809</v>
      </c>
      <c r="H4343" t="s">
        <v>1389</v>
      </c>
      <c r="J4343" t="s">
        <v>756</v>
      </c>
      <c r="K4343" t="s">
        <v>756</v>
      </c>
      <c r="L4343" t="s">
        <v>757</v>
      </c>
      <c r="M4343" t="s">
        <v>757</v>
      </c>
      <c r="N4343" t="s">
        <v>756</v>
      </c>
      <c r="O4343" t="s">
        <v>756</v>
      </c>
      <c r="P4343" t="s">
        <v>758</v>
      </c>
      <c r="Q4343" t="s">
        <v>759</v>
      </c>
      <c r="R4343" t="s">
        <v>759</v>
      </c>
      <c r="S4343" t="s">
        <v>757</v>
      </c>
      <c r="T4343" t="s">
        <v>757</v>
      </c>
      <c r="U4343" t="s">
        <v>757</v>
      </c>
      <c r="V4343" t="s">
        <v>773</v>
      </c>
      <c r="W4343" t="s">
        <v>773</v>
      </c>
      <c r="X4343" t="s">
        <v>20810</v>
      </c>
      <c r="Y4343" t="str">
        <f t="shared" si="952"/>
        <v>junio</v>
      </c>
      <c r="Z4343">
        <f>YEAR(BD_PONDERACIONES[[#This Row],[Fecha Ejecución del Ticket]])</f>
        <v>2022</v>
      </c>
      <c r="AA4343" t="str">
        <f t="shared" si="940"/>
        <v>diciembre</v>
      </c>
      <c r="AB4343">
        <f>YEAR(BD_PONDERACIONES[[#This Row],[Fecha de Inspección]])</f>
        <v>2022</v>
      </c>
      <c r="AC4343">
        <f t="shared" si="941"/>
        <v>0.5</v>
      </c>
      <c r="AD4343">
        <f t="shared" si="942"/>
        <v>0.5</v>
      </c>
      <c r="AE4343">
        <f t="shared" si="943"/>
        <v>0.5</v>
      </c>
      <c r="AF4343">
        <f t="shared" si="944"/>
        <v>0.5</v>
      </c>
      <c r="AG4343">
        <f t="shared" si="945"/>
        <v>0.5</v>
      </c>
      <c r="AH4343">
        <f t="shared" si="946"/>
        <v>0.5</v>
      </c>
      <c r="AI4343">
        <f t="shared" si="947"/>
        <v>0.25</v>
      </c>
      <c r="AJ4343">
        <f t="shared" si="948"/>
        <v>0.25</v>
      </c>
      <c r="AK4343">
        <f t="shared" si="949"/>
        <v>0.5</v>
      </c>
      <c r="AL4343">
        <f t="shared" si="950"/>
        <v>0</v>
      </c>
      <c r="AM4343">
        <f t="shared" si="951"/>
        <v>0</v>
      </c>
      <c r="AN4343" s="6">
        <f t="shared" si="953"/>
        <v>0.8</v>
      </c>
      <c r="AO4343" t="str">
        <f>VLOOKUP(BD_PONDERACIONES[[#This Row],[Comuna]],Tabla3[#All],2,0)</f>
        <v>Florida</v>
      </c>
    </row>
    <row r="4344" spans="1:41" x14ac:dyDescent="0.35">
      <c r="A4344" t="s">
        <v>20811</v>
      </c>
      <c r="B4344" t="s">
        <v>20812</v>
      </c>
      <c r="C4344" t="s">
        <v>20813</v>
      </c>
      <c r="D4344" s="5">
        <v>44914</v>
      </c>
      <c r="E4344" s="5">
        <v>44721</v>
      </c>
      <c r="F4344" t="s">
        <v>753</v>
      </c>
      <c r="G4344" t="s">
        <v>20814</v>
      </c>
      <c r="H4344" t="s">
        <v>1389</v>
      </c>
      <c r="J4344" t="s">
        <v>756</v>
      </c>
      <c r="K4344" t="s">
        <v>756</v>
      </c>
      <c r="L4344" t="s">
        <v>756</v>
      </c>
      <c r="M4344" t="s">
        <v>756</v>
      </c>
      <c r="N4344" t="s">
        <v>756</v>
      </c>
      <c r="O4344" t="s">
        <v>756</v>
      </c>
      <c r="P4344" t="s">
        <v>758</v>
      </c>
      <c r="Q4344" t="s">
        <v>759</v>
      </c>
      <c r="R4344" t="s">
        <v>759</v>
      </c>
      <c r="S4344" t="s">
        <v>757</v>
      </c>
      <c r="T4344" t="s">
        <v>757</v>
      </c>
      <c r="U4344" t="s">
        <v>757</v>
      </c>
      <c r="V4344" t="s">
        <v>756</v>
      </c>
      <c r="W4344" t="s">
        <v>756</v>
      </c>
      <c r="X4344" t="s">
        <v>20815</v>
      </c>
      <c r="Y4344" t="str">
        <f t="shared" si="952"/>
        <v>junio</v>
      </c>
      <c r="Z4344">
        <f>YEAR(BD_PONDERACIONES[[#This Row],[Fecha Ejecución del Ticket]])</f>
        <v>2022</v>
      </c>
      <c r="AA4344" t="str">
        <f t="shared" si="940"/>
        <v>diciembre</v>
      </c>
      <c r="AB4344">
        <f>YEAR(BD_PONDERACIONES[[#This Row],[Fecha de Inspección]])</f>
        <v>2022</v>
      </c>
      <c r="AC4344">
        <f t="shared" si="941"/>
        <v>0.5</v>
      </c>
      <c r="AD4344">
        <f t="shared" si="942"/>
        <v>0.5</v>
      </c>
      <c r="AE4344">
        <f t="shared" si="943"/>
        <v>0.5</v>
      </c>
      <c r="AF4344">
        <f t="shared" si="944"/>
        <v>0.5</v>
      </c>
      <c r="AG4344">
        <f t="shared" si="945"/>
        <v>0.5</v>
      </c>
      <c r="AH4344">
        <f t="shared" si="946"/>
        <v>0.5</v>
      </c>
      <c r="AI4344">
        <f t="shared" si="947"/>
        <v>0.25</v>
      </c>
      <c r="AJ4344">
        <f t="shared" si="948"/>
        <v>0.25</v>
      </c>
      <c r="AK4344">
        <f t="shared" si="949"/>
        <v>0.5</v>
      </c>
      <c r="AL4344">
        <f t="shared" si="950"/>
        <v>0.5</v>
      </c>
      <c r="AM4344">
        <f t="shared" si="951"/>
        <v>0.5</v>
      </c>
      <c r="AN4344" s="6">
        <f t="shared" si="953"/>
        <v>1</v>
      </c>
      <c r="AO4344" t="str">
        <f>VLOOKUP(BD_PONDERACIONES[[#This Row],[Comuna]],Tabla3[#All],2,0)</f>
        <v>Florida</v>
      </c>
    </row>
    <row r="4345" spans="1:41" x14ac:dyDescent="0.35">
      <c r="A4345" t="s">
        <v>20816</v>
      </c>
      <c r="B4345" t="s">
        <v>20817</v>
      </c>
      <c r="C4345" t="s">
        <v>20818</v>
      </c>
      <c r="D4345" s="5">
        <v>44914</v>
      </c>
      <c r="E4345" s="5">
        <v>44725</v>
      </c>
      <c r="F4345" t="s">
        <v>753</v>
      </c>
      <c r="G4345" t="s">
        <v>8605</v>
      </c>
      <c r="H4345" t="s">
        <v>1389</v>
      </c>
      <c r="J4345" t="s">
        <v>756</v>
      </c>
      <c r="K4345" t="s">
        <v>756</v>
      </c>
      <c r="L4345" t="s">
        <v>757</v>
      </c>
      <c r="M4345" t="s">
        <v>757</v>
      </c>
      <c r="N4345" t="s">
        <v>756</v>
      </c>
      <c r="O4345" t="s">
        <v>756</v>
      </c>
      <c r="P4345" t="s">
        <v>758</v>
      </c>
      <c r="Q4345" t="s">
        <v>759</v>
      </c>
      <c r="R4345" t="s">
        <v>759</v>
      </c>
      <c r="S4345" t="s">
        <v>757</v>
      </c>
      <c r="T4345" t="s">
        <v>757</v>
      </c>
      <c r="U4345" t="s">
        <v>757</v>
      </c>
      <c r="V4345" t="s">
        <v>756</v>
      </c>
      <c r="W4345" t="s">
        <v>756</v>
      </c>
      <c r="X4345" t="s">
        <v>20819</v>
      </c>
      <c r="Y4345" t="str">
        <f t="shared" si="952"/>
        <v>junio</v>
      </c>
      <c r="Z4345">
        <f>YEAR(BD_PONDERACIONES[[#This Row],[Fecha Ejecución del Ticket]])</f>
        <v>2022</v>
      </c>
      <c r="AA4345" t="str">
        <f t="shared" si="940"/>
        <v>diciembre</v>
      </c>
      <c r="AB4345">
        <f>YEAR(BD_PONDERACIONES[[#This Row],[Fecha de Inspección]])</f>
        <v>2022</v>
      </c>
      <c r="AC4345">
        <f t="shared" si="941"/>
        <v>0.5</v>
      </c>
      <c r="AD4345">
        <f t="shared" si="942"/>
        <v>0.5</v>
      </c>
      <c r="AE4345">
        <f t="shared" si="943"/>
        <v>0.5</v>
      </c>
      <c r="AF4345">
        <f t="shared" si="944"/>
        <v>0.5</v>
      </c>
      <c r="AG4345">
        <f t="shared" si="945"/>
        <v>0.5</v>
      </c>
      <c r="AH4345">
        <f t="shared" si="946"/>
        <v>0.5</v>
      </c>
      <c r="AI4345">
        <f t="shared" si="947"/>
        <v>0.25</v>
      </c>
      <c r="AJ4345">
        <f t="shared" si="948"/>
        <v>0.25</v>
      </c>
      <c r="AK4345">
        <f t="shared" si="949"/>
        <v>0.5</v>
      </c>
      <c r="AL4345">
        <f t="shared" si="950"/>
        <v>0.5</v>
      </c>
      <c r="AM4345">
        <f t="shared" si="951"/>
        <v>0.5</v>
      </c>
      <c r="AN4345" s="6">
        <f t="shared" si="953"/>
        <v>1</v>
      </c>
      <c r="AO4345" t="str">
        <f>VLOOKUP(BD_PONDERACIONES[[#This Row],[Comuna]],Tabla3[#All],2,0)</f>
        <v>Florida</v>
      </c>
    </row>
    <row r="4346" spans="1:41" x14ac:dyDescent="0.35">
      <c r="A4346" t="s">
        <v>20820</v>
      </c>
      <c r="B4346" t="s">
        <v>20821</v>
      </c>
      <c r="C4346" t="s">
        <v>20822</v>
      </c>
      <c r="D4346" s="5">
        <v>44914</v>
      </c>
      <c r="E4346" s="5">
        <v>44716</v>
      </c>
      <c r="F4346" t="s">
        <v>753</v>
      </c>
      <c r="G4346" t="s">
        <v>20823</v>
      </c>
      <c r="H4346" t="s">
        <v>1389</v>
      </c>
      <c r="J4346" t="s">
        <v>756</v>
      </c>
      <c r="K4346" t="s">
        <v>756</v>
      </c>
      <c r="L4346" t="s">
        <v>757</v>
      </c>
      <c r="M4346" t="s">
        <v>757</v>
      </c>
      <c r="N4346" t="s">
        <v>756</v>
      </c>
      <c r="O4346" t="s">
        <v>756</v>
      </c>
      <c r="P4346" t="s">
        <v>758</v>
      </c>
      <c r="Q4346" t="s">
        <v>759</v>
      </c>
      <c r="R4346" t="s">
        <v>759</v>
      </c>
      <c r="S4346" t="s">
        <v>757</v>
      </c>
      <c r="T4346" t="s">
        <v>757</v>
      </c>
      <c r="U4346" t="s">
        <v>757</v>
      </c>
      <c r="V4346" t="s">
        <v>756</v>
      </c>
      <c r="W4346" t="s">
        <v>756</v>
      </c>
      <c r="X4346" t="s">
        <v>20815</v>
      </c>
      <c r="Y4346" t="str">
        <f t="shared" si="952"/>
        <v>junio</v>
      </c>
      <c r="Z4346">
        <f>YEAR(BD_PONDERACIONES[[#This Row],[Fecha Ejecución del Ticket]])</f>
        <v>2022</v>
      </c>
      <c r="AA4346" t="str">
        <f t="shared" si="940"/>
        <v>diciembre</v>
      </c>
      <c r="AB4346">
        <f>YEAR(BD_PONDERACIONES[[#This Row],[Fecha de Inspección]])</f>
        <v>2022</v>
      </c>
      <c r="AC4346">
        <f t="shared" si="941"/>
        <v>0.5</v>
      </c>
      <c r="AD4346">
        <f t="shared" si="942"/>
        <v>0.5</v>
      </c>
      <c r="AE4346">
        <f t="shared" si="943"/>
        <v>0.5</v>
      </c>
      <c r="AF4346">
        <f t="shared" si="944"/>
        <v>0.5</v>
      </c>
      <c r="AG4346">
        <f t="shared" si="945"/>
        <v>0.5</v>
      </c>
      <c r="AH4346">
        <f t="shared" si="946"/>
        <v>0.5</v>
      </c>
      <c r="AI4346">
        <f t="shared" si="947"/>
        <v>0.25</v>
      </c>
      <c r="AJ4346">
        <f t="shared" si="948"/>
        <v>0.25</v>
      </c>
      <c r="AK4346">
        <f t="shared" si="949"/>
        <v>0.5</v>
      </c>
      <c r="AL4346">
        <f t="shared" si="950"/>
        <v>0.5</v>
      </c>
      <c r="AM4346">
        <f t="shared" si="951"/>
        <v>0.5</v>
      </c>
      <c r="AN4346" s="6">
        <f t="shared" si="953"/>
        <v>1</v>
      </c>
      <c r="AO4346" t="str">
        <f>VLOOKUP(BD_PONDERACIONES[[#This Row],[Comuna]],Tabla3[#All],2,0)</f>
        <v>Florida</v>
      </c>
    </row>
    <row r="4347" spans="1:41" x14ac:dyDescent="0.35">
      <c r="A4347" t="s">
        <v>20824</v>
      </c>
      <c r="B4347" t="s">
        <v>20825</v>
      </c>
      <c r="C4347" t="s">
        <v>20826</v>
      </c>
      <c r="D4347" s="5">
        <v>44914</v>
      </c>
      <c r="E4347" s="5">
        <v>44853</v>
      </c>
      <c r="F4347" t="s">
        <v>763</v>
      </c>
      <c r="G4347" t="s">
        <v>20827</v>
      </c>
      <c r="H4347" t="s">
        <v>2755</v>
      </c>
      <c r="J4347" t="s">
        <v>756</v>
      </c>
      <c r="K4347" t="s">
        <v>756</v>
      </c>
      <c r="L4347" t="s">
        <v>757</v>
      </c>
      <c r="M4347" t="s">
        <v>757</v>
      </c>
      <c r="N4347" t="s">
        <v>756</v>
      </c>
      <c r="O4347" t="s">
        <v>756</v>
      </c>
      <c r="P4347" t="s">
        <v>758</v>
      </c>
      <c r="Q4347" t="s">
        <v>759</v>
      </c>
      <c r="R4347" t="s">
        <v>759</v>
      </c>
      <c r="S4347" t="s">
        <v>757</v>
      </c>
      <c r="T4347" t="s">
        <v>757</v>
      </c>
      <c r="U4347" t="s">
        <v>757</v>
      </c>
      <c r="V4347" t="s">
        <v>756</v>
      </c>
      <c r="W4347" t="s">
        <v>756</v>
      </c>
      <c r="X4347" t="s">
        <v>20828</v>
      </c>
      <c r="Y4347" t="str">
        <f t="shared" si="952"/>
        <v>octubre</v>
      </c>
      <c r="Z4347">
        <f>YEAR(BD_PONDERACIONES[[#This Row],[Fecha Ejecución del Ticket]])</f>
        <v>2022</v>
      </c>
      <c r="AA4347" t="str">
        <f t="shared" si="940"/>
        <v>diciembre</v>
      </c>
      <c r="AB4347">
        <f>YEAR(BD_PONDERACIONES[[#This Row],[Fecha de Inspección]])</f>
        <v>2022</v>
      </c>
      <c r="AC4347">
        <f t="shared" si="941"/>
        <v>0.5</v>
      </c>
      <c r="AD4347">
        <f t="shared" si="942"/>
        <v>0.5</v>
      </c>
      <c r="AE4347">
        <f t="shared" si="943"/>
        <v>0.5</v>
      </c>
      <c r="AF4347">
        <f t="shared" si="944"/>
        <v>0.5</v>
      </c>
      <c r="AG4347">
        <f t="shared" si="945"/>
        <v>0.5</v>
      </c>
      <c r="AH4347">
        <f t="shared" si="946"/>
        <v>0.5</v>
      </c>
      <c r="AI4347">
        <f t="shared" si="947"/>
        <v>0.25</v>
      </c>
      <c r="AJ4347">
        <f t="shared" si="948"/>
        <v>0.25</v>
      </c>
      <c r="AK4347">
        <f t="shared" si="949"/>
        <v>0.5</v>
      </c>
      <c r="AL4347">
        <f t="shared" si="950"/>
        <v>0.5</v>
      </c>
      <c r="AM4347">
        <f t="shared" si="951"/>
        <v>0.5</v>
      </c>
      <c r="AN4347" s="6">
        <f t="shared" si="953"/>
        <v>1</v>
      </c>
      <c r="AO4347" t="str">
        <f>VLOOKUP(BD_PONDERACIONES[[#This Row],[Comuna]],Tabla3[#All],2,0)</f>
        <v>Florida</v>
      </c>
    </row>
    <row r="4348" spans="1:41" x14ac:dyDescent="0.35">
      <c r="A4348" t="s">
        <v>20829</v>
      </c>
      <c r="B4348" t="s">
        <v>20830</v>
      </c>
      <c r="C4348" t="s">
        <v>20831</v>
      </c>
      <c r="D4348" s="5">
        <v>44914</v>
      </c>
      <c r="E4348" s="5">
        <v>44740</v>
      </c>
      <c r="F4348" t="s">
        <v>763</v>
      </c>
      <c r="G4348" t="s">
        <v>20832</v>
      </c>
      <c r="H4348" t="s">
        <v>2755</v>
      </c>
      <c r="J4348" t="s">
        <v>756</v>
      </c>
      <c r="K4348" t="s">
        <v>756</v>
      </c>
      <c r="L4348" t="s">
        <v>757</v>
      </c>
      <c r="M4348" t="s">
        <v>757</v>
      </c>
      <c r="N4348" t="s">
        <v>756</v>
      </c>
      <c r="O4348" t="s">
        <v>756</v>
      </c>
      <c r="P4348" t="s">
        <v>758</v>
      </c>
      <c r="Q4348" t="s">
        <v>759</v>
      </c>
      <c r="R4348" t="s">
        <v>759</v>
      </c>
      <c r="S4348" t="s">
        <v>757</v>
      </c>
      <c r="T4348" t="s">
        <v>757</v>
      </c>
      <c r="U4348" t="s">
        <v>757</v>
      </c>
      <c r="V4348" t="s">
        <v>756</v>
      </c>
      <c r="W4348" t="s">
        <v>756</v>
      </c>
      <c r="X4348" t="s">
        <v>17171</v>
      </c>
      <c r="Y4348" t="str">
        <f t="shared" si="952"/>
        <v>junio</v>
      </c>
      <c r="Z4348">
        <f>YEAR(BD_PONDERACIONES[[#This Row],[Fecha Ejecución del Ticket]])</f>
        <v>2022</v>
      </c>
      <c r="AA4348" t="str">
        <f t="shared" si="940"/>
        <v>diciembre</v>
      </c>
      <c r="AB4348">
        <f>YEAR(BD_PONDERACIONES[[#This Row],[Fecha de Inspección]])</f>
        <v>2022</v>
      </c>
      <c r="AC4348">
        <f t="shared" si="941"/>
        <v>0.5</v>
      </c>
      <c r="AD4348">
        <f t="shared" si="942"/>
        <v>0.5</v>
      </c>
      <c r="AE4348">
        <f t="shared" si="943"/>
        <v>0.5</v>
      </c>
      <c r="AF4348">
        <f t="shared" si="944"/>
        <v>0.5</v>
      </c>
      <c r="AG4348">
        <f t="shared" si="945"/>
        <v>0.5</v>
      </c>
      <c r="AH4348">
        <f t="shared" si="946"/>
        <v>0.5</v>
      </c>
      <c r="AI4348">
        <f t="shared" si="947"/>
        <v>0.25</v>
      </c>
      <c r="AJ4348">
        <f t="shared" si="948"/>
        <v>0.25</v>
      </c>
      <c r="AK4348">
        <f t="shared" si="949"/>
        <v>0.5</v>
      </c>
      <c r="AL4348">
        <f t="shared" si="950"/>
        <v>0.5</v>
      </c>
      <c r="AM4348">
        <f t="shared" si="951"/>
        <v>0.5</v>
      </c>
      <c r="AN4348" s="6">
        <f t="shared" si="953"/>
        <v>1</v>
      </c>
      <c r="AO4348" t="str">
        <f>VLOOKUP(BD_PONDERACIONES[[#This Row],[Comuna]],Tabla3[#All],2,0)</f>
        <v>Florida</v>
      </c>
    </row>
    <row r="4349" spans="1:41" x14ac:dyDescent="0.35">
      <c r="A4349" t="s">
        <v>20833</v>
      </c>
      <c r="B4349" t="s">
        <v>20834</v>
      </c>
      <c r="C4349" t="s">
        <v>20835</v>
      </c>
      <c r="D4349" s="5">
        <v>44914</v>
      </c>
      <c r="E4349" s="5">
        <v>44732</v>
      </c>
      <c r="F4349" t="s">
        <v>763</v>
      </c>
      <c r="G4349" t="s">
        <v>20836</v>
      </c>
      <c r="H4349" t="s">
        <v>2755</v>
      </c>
      <c r="J4349" t="s">
        <v>756</v>
      </c>
      <c r="K4349" t="s">
        <v>756</v>
      </c>
      <c r="L4349" t="s">
        <v>757</v>
      </c>
      <c r="M4349" t="s">
        <v>757</v>
      </c>
      <c r="N4349" t="s">
        <v>756</v>
      </c>
      <c r="O4349" t="s">
        <v>756</v>
      </c>
      <c r="P4349" t="s">
        <v>758</v>
      </c>
      <c r="Q4349" t="s">
        <v>759</v>
      </c>
      <c r="R4349" t="s">
        <v>759</v>
      </c>
      <c r="S4349" t="s">
        <v>757</v>
      </c>
      <c r="T4349" t="s">
        <v>757</v>
      </c>
      <c r="U4349" t="s">
        <v>757</v>
      </c>
      <c r="V4349" t="s">
        <v>756</v>
      </c>
      <c r="W4349" t="s">
        <v>756</v>
      </c>
      <c r="X4349" t="s">
        <v>17546</v>
      </c>
      <c r="Y4349" t="str">
        <f t="shared" si="952"/>
        <v>junio</v>
      </c>
      <c r="Z4349">
        <f>YEAR(BD_PONDERACIONES[[#This Row],[Fecha Ejecución del Ticket]])</f>
        <v>2022</v>
      </c>
      <c r="AA4349" t="str">
        <f t="shared" si="940"/>
        <v>diciembre</v>
      </c>
      <c r="AB4349">
        <f>YEAR(BD_PONDERACIONES[[#This Row],[Fecha de Inspección]])</f>
        <v>2022</v>
      </c>
      <c r="AC4349">
        <f t="shared" si="941"/>
        <v>0.5</v>
      </c>
      <c r="AD4349">
        <f t="shared" si="942"/>
        <v>0.5</v>
      </c>
      <c r="AE4349">
        <f t="shared" si="943"/>
        <v>0.5</v>
      </c>
      <c r="AF4349">
        <f t="shared" si="944"/>
        <v>0.5</v>
      </c>
      <c r="AG4349">
        <f t="shared" si="945"/>
        <v>0.5</v>
      </c>
      <c r="AH4349">
        <f t="shared" si="946"/>
        <v>0.5</v>
      </c>
      <c r="AI4349">
        <f t="shared" si="947"/>
        <v>0.25</v>
      </c>
      <c r="AJ4349">
        <f t="shared" si="948"/>
        <v>0.25</v>
      </c>
      <c r="AK4349">
        <f t="shared" si="949"/>
        <v>0.5</v>
      </c>
      <c r="AL4349">
        <f t="shared" si="950"/>
        <v>0.5</v>
      </c>
      <c r="AM4349">
        <f t="shared" si="951"/>
        <v>0.5</v>
      </c>
      <c r="AN4349" s="6">
        <f t="shared" si="953"/>
        <v>1</v>
      </c>
      <c r="AO4349" t="str">
        <f>VLOOKUP(BD_PONDERACIONES[[#This Row],[Comuna]],Tabla3[#All],2,0)</f>
        <v>Florida</v>
      </c>
    </row>
    <row r="4350" spans="1:41" x14ac:dyDescent="0.35">
      <c r="A4350" t="s">
        <v>20837</v>
      </c>
      <c r="B4350" t="s">
        <v>20838</v>
      </c>
      <c r="C4350" t="s">
        <v>20839</v>
      </c>
      <c r="D4350" s="5">
        <v>44914</v>
      </c>
      <c r="E4350" s="5">
        <v>44739</v>
      </c>
      <c r="F4350" t="s">
        <v>763</v>
      </c>
      <c r="G4350" t="s">
        <v>20840</v>
      </c>
      <c r="H4350" t="s">
        <v>2755</v>
      </c>
      <c r="J4350" t="s">
        <v>756</v>
      </c>
      <c r="K4350" t="s">
        <v>756</v>
      </c>
      <c r="L4350" t="s">
        <v>757</v>
      </c>
      <c r="M4350" t="s">
        <v>757</v>
      </c>
      <c r="N4350" t="s">
        <v>756</v>
      </c>
      <c r="O4350" t="s">
        <v>756</v>
      </c>
      <c r="P4350" t="s">
        <v>758</v>
      </c>
      <c r="Q4350" t="s">
        <v>759</v>
      </c>
      <c r="R4350" t="s">
        <v>759</v>
      </c>
      <c r="S4350" t="s">
        <v>757</v>
      </c>
      <c r="T4350" t="s">
        <v>757</v>
      </c>
      <c r="U4350" t="s">
        <v>757</v>
      </c>
      <c r="V4350" t="s">
        <v>756</v>
      </c>
      <c r="W4350" t="s">
        <v>756</v>
      </c>
      <c r="X4350" t="s">
        <v>17171</v>
      </c>
      <c r="Y4350" t="str">
        <f t="shared" si="952"/>
        <v>junio</v>
      </c>
      <c r="Z4350">
        <f>YEAR(BD_PONDERACIONES[[#This Row],[Fecha Ejecución del Ticket]])</f>
        <v>2022</v>
      </c>
      <c r="AA4350" t="str">
        <f t="shared" si="940"/>
        <v>diciembre</v>
      </c>
      <c r="AB4350">
        <f>YEAR(BD_PONDERACIONES[[#This Row],[Fecha de Inspección]])</f>
        <v>2022</v>
      </c>
      <c r="AC4350">
        <f t="shared" si="941"/>
        <v>0.5</v>
      </c>
      <c r="AD4350">
        <f t="shared" si="942"/>
        <v>0.5</v>
      </c>
      <c r="AE4350">
        <f t="shared" si="943"/>
        <v>0.5</v>
      </c>
      <c r="AF4350">
        <f t="shared" si="944"/>
        <v>0.5</v>
      </c>
      <c r="AG4350">
        <f t="shared" si="945"/>
        <v>0.5</v>
      </c>
      <c r="AH4350">
        <f t="shared" si="946"/>
        <v>0.5</v>
      </c>
      <c r="AI4350">
        <f t="shared" si="947"/>
        <v>0.25</v>
      </c>
      <c r="AJ4350">
        <f t="shared" si="948"/>
        <v>0.25</v>
      </c>
      <c r="AK4350">
        <f t="shared" si="949"/>
        <v>0.5</v>
      </c>
      <c r="AL4350">
        <f t="shared" si="950"/>
        <v>0.5</v>
      </c>
      <c r="AM4350">
        <f t="shared" si="951"/>
        <v>0.5</v>
      </c>
      <c r="AN4350" s="6">
        <f t="shared" si="953"/>
        <v>1</v>
      </c>
      <c r="AO4350" t="str">
        <f>VLOOKUP(BD_PONDERACIONES[[#This Row],[Comuna]],Tabla3[#All],2,0)</f>
        <v>Florida</v>
      </c>
    </row>
    <row r="4351" spans="1:41" x14ac:dyDescent="0.35">
      <c r="A4351" t="s">
        <v>20841</v>
      </c>
      <c r="B4351" t="s">
        <v>20842</v>
      </c>
      <c r="C4351" t="s">
        <v>20843</v>
      </c>
      <c r="D4351" s="5">
        <v>44914</v>
      </c>
      <c r="E4351" s="5">
        <v>44737</v>
      </c>
      <c r="F4351" t="s">
        <v>763</v>
      </c>
      <c r="G4351" t="s">
        <v>20844</v>
      </c>
      <c r="H4351" t="s">
        <v>2755</v>
      </c>
      <c r="J4351" t="s">
        <v>756</v>
      </c>
      <c r="K4351" t="s">
        <v>756</v>
      </c>
      <c r="L4351" t="s">
        <v>757</v>
      </c>
      <c r="M4351" t="s">
        <v>757</v>
      </c>
      <c r="N4351" t="s">
        <v>756</v>
      </c>
      <c r="O4351" t="s">
        <v>756</v>
      </c>
      <c r="P4351" t="s">
        <v>758</v>
      </c>
      <c r="Q4351" t="s">
        <v>759</v>
      </c>
      <c r="R4351" t="s">
        <v>759</v>
      </c>
      <c r="S4351" t="s">
        <v>757</v>
      </c>
      <c r="T4351" t="s">
        <v>757</v>
      </c>
      <c r="U4351" t="s">
        <v>757</v>
      </c>
      <c r="V4351" t="s">
        <v>756</v>
      </c>
      <c r="W4351" t="s">
        <v>756</v>
      </c>
      <c r="X4351" t="s">
        <v>18306</v>
      </c>
      <c r="Y4351" t="str">
        <f t="shared" si="952"/>
        <v>junio</v>
      </c>
      <c r="Z4351">
        <f>YEAR(BD_PONDERACIONES[[#This Row],[Fecha Ejecución del Ticket]])</f>
        <v>2022</v>
      </c>
      <c r="AA4351" t="str">
        <f t="shared" si="940"/>
        <v>diciembre</v>
      </c>
      <c r="AB4351">
        <f>YEAR(BD_PONDERACIONES[[#This Row],[Fecha de Inspección]])</f>
        <v>2022</v>
      </c>
      <c r="AC4351">
        <f t="shared" si="941"/>
        <v>0.5</v>
      </c>
      <c r="AD4351">
        <f t="shared" si="942"/>
        <v>0.5</v>
      </c>
      <c r="AE4351">
        <f t="shared" si="943"/>
        <v>0.5</v>
      </c>
      <c r="AF4351">
        <f t="shared" si="944"/>
        <v>0.5</v>
      </c>
      <c r="AG4351">
        <f t="shared" si="945"/>
        <v>0.5</v>
      </c>
      <c r="AH4351">
        <f t="shared" si="946"/>
        <v>0.5</v>
      </c>
      <c r="AI4351">
        <f t="shared" si="947"/>
        <v>0.25</v>
      </c>
      <c r="AJ4351">
        <f t="shared" si="948"/>
        <v>0.25</v>
      </c>
      <c r="AK4351">
        <f t="shared" si="949"/>
        <v>0.5</v>
      </c>
      <c r="AL4351">
        <f t="shared" si="950"/>
        <v>0.5</v>
      </c>
      <c r="AM4351">
        <f t="shared" si="951"/>
        <v>0.5</v>
      </c>
      <c r="AN4351" s="6">
        <f t="shared" si="953"/>
        <v>1</v>
      </c>
      <c r="AO4351" t="str">
        <f>VLOOKUP(BD_PONDERACIONES[[#This Row],[Comuna]],Tabla3[#All],2,0)</f>
        <v>Florida</v>
      </c>
    </row>
    <row r="4352" spans="1:41" x14ac:dyDescent="0.35">
      <c r="A4352" t="s">
        <v>20845</v>
      </c>
      <c r="B4352" t="s">
        <v>20846</v>
      </c>
      <c r="C4352" t="s">
        <v>20847</v>
      </c>
      <c r="D4352" s="5">
        <v>44914</v>
      </c>
      <c r="E4352" s="5">
        <v>44853</v>
      </c>
      <c r="F4352" t="s">
        <v>763</v>
      </c>
      <c r="G4352" t="s">
        <v>20848</v>
      </c>
      <c r="H4352" t="s">
        <v>2755</v>
      </c>
      <c r="J4352" t="s">
        <v>756</v>
      </c>
      <c r="K4352" t="s">
        <v>756</v>
      </c>
      <c r="L4352" t="s">
        <v>757</v>
      </c>
      <c r="M4352" t="s">
        <v>757</v>
      </c>
      <c r="N4352" t="s">
        <v>756</v>
      </c>
      <c r="O4352" t="s">
        <v>756</v>
      </c>
      <c r="P4352" t="s">
        <v>765</v>
      </c>
      <c r="Q4352" t="s">
        <v>20849</v>
      </c>
      <c r="R4352" t="s">
        <v>20850</v>
      </c>
      <c r="S4352" t="s">
        <v>756</v>
      </c>
      <c r="T4352" t="s">
        <v>756</v>
      </c>
      <c r="U4352" t="s">
        <v>756</v>
      </c>
      <c r="V4352" t="s">
        <v>773</v>
      </c>
      <c r="W4352" t="s">
        <v>773</v>
      </c>
      <c r="X4352" t="s">
        <v>20851</v>
      </c>
      <c r="Y4352" t="str">
        <f t="shared" si="952"/>
        <v>octubre</v>
      </c>
      <c r="Z4352">
        <f>YEAR(BD_PONDERACIONES[[#This Row],[Fecha Ejecución del Ticket]])</f>
        <v>2022</v>
      </c>
      <c r="AA4352" t="str">
        <f t="shared" si="940"/>
        <v>diciembre</v>
      </c>
      <c r="AB4352">
        <f>YEAR(BD_PONDERACIONES[[#This Row],[Fecha de Inspección]])</f>
        <v>2022</v>
      </c>
      <c r="AC4352">
        <f t="shared" si="941"/>
        <v>0.5</v>
      </c>
      <c r="AD4352">
        <f t="shared" si="942"/>
        <v>0.5</v>
      </c>
      <c r="AE4352">
        <f t="shared" si="943"/>
        <v>0.5</v>
      </c>
      <c r="AF4352">
        <f t="shared" si="944"/>
        <v>0.5</v>
      </c>
      <c r="AG4352">
        <f t="shared" si="945"/>
        <v>0.5</v>
      </c>
      <c r="AH4352">
        <f t="shared" si="946"/>
        <v>0.5</v>
      </c>
      <c r="AI4352">
        <f t="shared" si="947"/>
        <v>0.25</v>
      </c>
      <c r="AJ4352">
        <f t="shared" si="948"/>
        <v>0.25</v>
      </c>
      <c r="AK4352">
        <f t="shared" si="949"/>
        <v>0.5</v>
      </c>
      <c r="AL4352">
        <f t="shared" si="950"/>
        <v>0</v>
      </c>
      <c r="AM4352">
        <f t="shared" si="951"/>
        <v>0</v>
      </c>
      <c r="AN4352" s="6">
        <f t="shared" si="953"/>
        <v>0.8</v>
      </c>
      <c r="AO4352" t="str">
        <f>VLOOKUP(BD_PONDERACIONES[[#This Row],[Comuna]],Tabla3[#All],2,0)</f>
        <v>Florida</v>
      </c>
    </row>
    <row r="4353" spans="1:41" x14ac:dyDescent="0.35">
      <c r="A4353" t="s">
        <v>20852</v>
      </c>
      <c r="B4353" t="s">
        <v>20853</v>
      </c>
      <c r="C4353" t="s">
        <v>20854</v>
      </c>
      <c r="D4353" s="5">
        <v>44914</v>
      </c>
      <c r="E4353" s="5">
        <v>44730</v>
      </c>
      <c r="F4353" t="s">
        <v>763</v>
      </c>
      <c r="G4353" t="s">
        <v>20855</v>
      </c>
      <c r="H4353" t="s">
        <v>2755</v>
      </c>
      <c r="J4353" t="s">
        <v>756</v>
      </c>
      <c r="K4353" t="s">
        <v>756</v>
      </c>
      <c r="L4353" t="s">
        <v>757</v>
      </c>
      <c r="M4353" t="s">
        <v>757</v>
      </c>
      <c r="N4353" t="s">
        <v>756</v>
      </c>
      <c r="O4353" t="s">
        <v>756</v>
      </c>
      <c r="P4353" t="s">
        <v>758</v>
      </c>
      <c r="Q4353" t="s">
        <v>759</v>
      </c>
      <c r="R4353" t="s">
        <v>759</v>
      </c>
      <c r="S4353" t="s">
        <v>757</v>
      </c>
      <c r="T4353" t="s">
        <v>757</v>
      </c>
      <c r="U4353" t="s">
        <v>757</v>
      </c>
      <c r="V4353" t="s">
        <v>756</v>
      </c>
      <c r="W4353" t="s">
        <v>756</v>
      </c>
      <c r="X4353" t="s">
        <v>20856</v>
      </c>
      <c r="Y4353" t="str">
        <f t="shared" si="952"/>
        <v>junio</v>
      </c>
      <c r="Z4353">
        <f>YEAR(BD_PONDERACIONES[[#This Row],[Fecha Ejecución del Ticket]])</f>
        <v>2022</v>
      </c>
      <c r="AA4353" t="str">
        <f t="shared" si="940"/>
        <v>diciembre</v>
      </c>
      <c r="AB4353">
        <f>YEAR(BD_PONDERACIONES[[#This Row],[Fecha de Inspección]])</f>
        <v>2022</v>
      </c>
      <c r="AC4353">
        <f t="shared" si="941"/>
        <v>0.5</v>
      </c>
      <c r="AD4353">
        <f t="shared" si="942"/>
        <v>0.5</v>
      </c>
      <c r="AE4353">
        <f t="shared" si="943"/>
        <v>0.5</v>
      </c>
      <c r="AF4353">
        <f t="shared" si="944"/>
        <v>0.5</v>
      </c>
      <c r="AG4353">
        <f t="shared" si="945"/>
        <v>0.5</v>
      </c>
      <c r="AH4353">
        <f t="shared" si="946"/>
        <v>0.5</v>
      </c>
      <c r="AI4353">
        <f t="shared" si="947"/>
        <v>0.25</v>
      </c>
      <c r="AJ4353">
        <f t="shared" si="948"/>
        <v>0.25</v>
      </c>
      <c r="AK4353">
        <f t="shared" si="949"/>
        <v>0.5</v>
      </c>
      <c r="AL4353">
        <f t="shared" si="950"/>
        <v>0.5</v>
      </c>
      <c r="AM4353">
        <f t="shared" si="951"/>
        <v>0.5</v>
      </c>
      <c r="AN4353" s="6">
        <f t="shared" si="953"/>
        <v>1</v>
      </c>
      <c r="AO4353" t="str">
        <f>VLOOKUP(BD_PONDERACIONES[[#This Row],[Comuna]],Tabla3[#All],2,0)</f>
        <v>Florida</v>
      </c>
    </row>
    <row r="4354" spans="1:41" x14ac:dyDescent="0.35">
      <c r="A4354" t="s">
        <v>20857</v>
      </c>
      <c r="B4354" t="s">
        <v>20858</v>
      </c>
      <c r="C4354" t="s">
        <v>20859</v>
      </c>
      <c r="D4354" s="5">
        <v>44914</v>
      </c>
      <c r="E4354" s="5">
        <v>44853</v>
      </c>
      <c r="F4354" t="s">
        <v>763</v>
      </c>
      <c r="G4354" t="s">
        <v>20860</v>
      </c>
      <c r="H4354" t="s">
        <v>2755</v>
      </c>
      <c r="J4354" t="s">
        <v>756</v>
      </c>
      <c r="K4354" t="s">
        <v>756</v>
      </c>
      <c r="L4354" t="s">
        <v>757</v>
      </c>
      <c r="M4354" t="s">
        <v>757</v>
      </c>
      <c r="N4354" t="s">
        <v>756</v>
      </c>
      <c r="O4354" t="s">
        <v>756</v>
      </c>
      <c r="P4354" t="s">
        <v>758</v>
      </c>
      <c r="Q4354" t="s">
        <v>759</v>
      </c>
      <c r="R4354" t="s">
        <v>759</v>
      </c>
      <c r="S4354" t="s">
        <v>757</v>
      </c>
      <c r="T4354" t="s">
        <v>757</v>
      </c>
      <c r="U4354" t="s">
        <v>757</v>
      </c>
      <c r="V4354" t="s">
        <v>756</v>
      </c>
      <c r="W4354" t="s">
        <v>756</v>
      </c>
      <c r="X4354" t="s">
        <v>17947</v>
      </c>
      <c r="Y4354" t="str">
        <f t="shared" si="952"/>
        <v>octubre</v>
      </c>
      <c r="Z4354">
        <f>YEAR(BD_PONDERACIONES[[#This Row],[Fecha Ejecución del Ticket]])</f>
        <v>2022</v>
      </c>
      <c r="AA4354" t="str">
        <f t="shared" ref="AA4354:AA4417" si="954">TEXT(D4354,"MMMM")</f>
        <v>diciembre</v>
      </c>
      <c r="AB4354">
        <f>YEAR(BD_PONDERACIONES[[#This Row],[Fecha de Inspección]])</f>
        <v>2022</v>
      </c>
      <c r="AC4354">
        <f t="shared" ref="AC4354:AC4417" si="955">IF(OR(J4354="Cumple",J4354="No Aplica"),0.5,0)</f>
        <v>0.5</v>
      </c>
      <c r="AD4354">
        <f t="shared" ref="AD4354:AD4417" si="956">IF(OR(K4354="CUMPLE",K4354="No Aplica"),0.5,0)</f>
        <v>0.5</v>
      </c>
      <c r="AE4354">
        <f t="shared" ref="AE4354:AE4417" si="957">IF(OR(L4354="CUMPLE",L4354="No Aplica"),0.5,0)</f>
        <v>0.5</v>
      </c>
      <c r="AF4354">
        <f t="shared" ref="AF4354:AF4417" si="958">IF(OR(M4354="CUMPLE",M4354="No Aplica"),0.5,0)</f>
        <v>0.5</v>
      </c>
      <c r="AG4354">
        <f t="shared" ref="AG4354:AG4417" si="959">IF(OR(N4354="CUMPLE",N4354="No Aplica"),0.5,IF(N4354="Cumple Mayormente",0.325,IF(N4354="Cumple Parcialmente",0.175,0)))</f>
        <v>0.5</v>
      </c>
      <c r="AH4354">
        <f t="shared" ref="AH4354:AH4417" si="960">IF(OR(O4354="CUMPLE",O4354="No Aplica"),0.5,IF(O4354="Cumple Mayormente",0.325,IF(O4354="Cumple Parcialmente",0.175,0)))</f>
        <v>0.5</v>
      </c>
      <c r="AI4354">
        <f t="shared" ref="AI4354:AI4417" si="961">IF(OR(S4354="CUMPLE",S4354="No Aplica"),0.25,IF(S4354="Cumple Mayormente",0.1625,IF(S4354="Cumple Parcialmente",0.0875,0)))</f>
        <v>0.25</v>
      </c>
      <c r="AJ4354">
        <f t="shared" ref="AJ4354:AJ4417" si="962">IF(OR(T4354="CUMPLE",T4354="No Aplica"),0.25,IF(T4354="Cumple Mayormente",0.1625,IF(T4354="Cumple Parcialmente",0.0875,0)))</f>
        <v>0.25</v>
      </c>
      <c r="AK4354">
        <f t="shared" ref="AK4354:AK4417" si="963">IF(OR(U4354="CUMPLE",U4354="No Aplica"),0.5,IF(U4354="Cumple Mayormente",0.325,IF(U4354="Cumple Parcialmente",0.175,0)))</f>
        <v>0.5</v>
      </c>
      <c r="AL4354">
        <f t="shared" ref="AL4354:AL4417" si="964">IF(OR(V4354="CUMPLE",V4354="No Aplica"),0.5,IF(V4354="Cumple Mayormente",0.325,IF(V4354="Cumple Parcialmente",0.175,0)))</f>
        <v>0.5</v>
      </c>
      <c r="AM4354">
        <f t="shared" ref="AM4354:AM4417" si="965">IF(OR(W4354="CUMPLE",W4354="No Aplica"),0.5,IF(W4354="Cumple Mayormente",0.325,IF(W4354="Cumple Parcialmente",0.175,0)))</f>
        <v>0.5</v>
      </c>
      <c r="AN4354" s="6">
        <f t="shared" si="953"/>
        <v>1</v>
      </c>
      <c r="AO4354" t="str">
        <f>VLOOKUP(BD_PONDERACIONES[[#This Row],[Comuna]],Tabla3[#All],2,0)</f>
        <v>Florida</v>
      </c>
    </row>
    <row r="4355" spans="1:41" x14ac:dyDescent="0.35">
      <c r="A4355" t="s">
        <v>20861</v>
      </c>
      <c r="B4355" t="s">
        <v>20862</v>
      </c>
      <c r="C4355" t="s">
        <v>20863</v>
      </c>
      <c r="D4355" s="5">
        <v>44914</v>
      </c>
      <c r="E4355" s="5">
        <v>44741</v>
      </c>
      <c r="F4355" t="s">
        <v>763</v>
      </c>
      <c r="G4355" t="s">
        <v>20864</v>
      </c>
      <c r="H4355" t="s">
        <v>2755</v>
      </c>
      <c r="J4355" t="s">
        <v>756</v>
      </c>
      <c r="K4355" t="s">
        <v>756</v>
      </c>
      <c r="L4355" t="s">
        <v>757</v>
      </c>
      <c r="M4355" t="s">
        <v>757</v>
      </c>
      <c r="N4355" t="s">
        <v>756</v>
      </c>
      <c r="O4355" t="s">
        <v>756</v>
      </c>
      <c r="P4355" t="s">
        <v>758</v>
      </c>
      <c r="Q4355" t="s">
        <v>759</v>
      </c>
      <c r="R4355" t="s">
        <v>759</v>
      </c>
      <c r="S4355" t="s">
        <v>757</v>
      </c>
      <c r="T4355" t="s">
        <v>757</v>
      </c>
      <c r="U4355" t="s">
        <v>757</v>
      </c>
      <c r="V4355" t="s">
        <v>756</v>
      </c>
      <c r="W4355" t="s">
        <v>756</v>
      </c>
      <c r="X4355" t="s">
        <v>17171</v>
      </c>
      <c r="Y4355" t="str">
        <f t="shared" si="952"/>
        <v>junio</v>
      </c>
      <c r="Z4355">
        <f>YEAR(BD_PONDERACIONES[[#This Row],[Fecha Ejecución del Ticket]])</f>
        <v>2022</v>
      </c>
      <c r="AA4355" t="str">
        <f t="shared" si="954"/>
        <v>diciembre</v>
      </c>
      <c r="AB4355">
        <f>YEAR(BD_PONDERACIONES[[#This Row],[Fecha de Inspección]])</f>
        <v>2022</v>
      </c>
      <c r="AC4355">
        <f t="shared" si="955"/>
        <v>0.5</v>
      </c>
      <c r="AD4355">
        <f t="shared" si="956"/>
        <v>0.5</v>
      </c>
      <c r="AE4355">
        <f t="shared" si="957"/>
        <v>0.5</v>
      </c>
      <c r="AF4355">
        <f t="shared" si="958"/>
        <v>0.5</v>
      </c>
      <c r="AG4355">
        <f t="shared" si="959"/>
        <v>0.5</v>
      </c>
      <c r="AH4355">
        <f t="shared" si="960"/>
        <v>0.5</v>
      </c>
      <c r="AI4355">
        <f t="shared" si="961"/>
        <v>0.25</v>
      </c>
      <c r="AJ4355">
        <f t="shared" si="962"/>
        <v>0.25</v>
      </c>
      <c r="AK4355">
        <f t="shared" si="963"/>
        <v>0.5</v>
      </c>
      <c r="AL4355">
        <f t="shared" si="964"/>
        <v>0.5</v>
      </c>
      <c r="AM4355">
        <f t="shared" si="965"/>
        <v>0.5</v>
      </c>
      <c r="AN4355" s="6">
        <f t="shared" si="953"/>
        <v>1</v>
      </c>
      <c r="AO4355" t="str">
        <f>VLOOKUP(BD_PONDERACIONES[[#This Row],[Comuna]],Tabla3[#All],2,0)</f>
        <v>Florida</v>
      </c>
    </row>
    <row r="4356" spans="1:41" x14ac:dyDescent="0.35">
      <c r="A4356" t="s">
        <v>20865</v>
      </c>
      <c r="B4356" t="s">
        <v>20866</v>
      </c>
      <c r="C4356" t="s">
        <v>20867</v>
      </c>
      <c r="D4356" s="5">
        <v>44914</v>
      </c>
      <c r="E4356" s="5">
        <v>44848</v>
      </c>
      <c r="F4356" t="s">
        <v>763</v>
      </c>
      <c r="G4356" t="s">
        <v>20868</v>
      </c>
      <c r="H4356" t="s">
        <v>2755</v>
      </c>
      <c r="J4356" t="s">
        <v>756</v>
      </c>
      <c r="K4356" t="s">
        <v>756</v>
      </c>
      <c r="L4356" t="s">
        <v>757</v>
      </c>
      <c r="M4356" t="s">
        <v>757</v>
      </c>
      <c r="N4356" t="s">
        <v>756</v>
      </c>
      <c r="O4356" t="s">
        <v>756</v>
      </c>
      <c r="P4356" t="s">
        <v>758</v>
      </c>
      <c r="Q4356" t="s">
        <v>759</v>
      </c>
      <c r="R4356" t="s">
        <v>759</v>
      </c>
      <c r="S4356" t="s">
        <v>757</v>
      </c>
      <c r="T4356" t="s">
        <v>757</v>
      </c>
      <c r="U4356" t="s">
        <v>757</v>
      </c>
      <c r="V4356" t="s">
        <v>773</v>
      </c>
      <c r="W4356" t="s">
        <v>773</v>
      </c>
      <c r="X4356" t="s">
        <v>20869</v>
      </c>
      <c r="Y4356" t="str">
        <f t="shared" si="952"/>
        <v>octubre</v>
      </c>
      <c r="Z4356">
        <f>YEAR(BD_PONDERACIONES[[#This Row],[Fecha Ejecución del Ticket]])</f>
        <v>2022</v>
      </c>
      <c r="AA4356" t="str">
        <f t="shared" si="954"/>
        <v>diciembre</v>
      </c>
      <c r="AB4356">
        <f>YEAR(BD_PONDERACIONES[[#This Row],[Fecha de Inspección]])</f>
        <v>2022</v>
      </c>
      <c r="AC4356">
        <f t="shared" si="955"/>
        <v>0.5</v>
      </c>
      <c r="AD4356">
        <f t="shared" si="956"/>
        <v>0.5</v>
      </c>
      <c r="AE4356">
        <f t="shared" si="957"/>
        <v>0.5</v>
      </c>
      <c r="AF4356">
        <f t="shared" si="958"/>
        <v>0.5</v>
      </c>
      <c r="AG4356">
        <f t="shared" si="959"/>
        <v>0.5</v>
      </c>
      <c r="AH4356">
        <f t="shared" si="960"/>
        <v>0.5</v>
      </c>
      <c r="AI4356">
        <f t="shared" si="961"/>
        <v>0.25</v>
      </c>
      <c r="AJ4356">
        <f t="shared" si="962"/>
        <v>0.25</v>
      </c>
      <c r="AK4356">
        <f t="shared" si="963"/>
        <v>0.5</v>
      </c>
      <c r="AL4356">
        <f t="shared" si="964"/>
        <v>0</v>
      </c>
      <c r="AM4356">
        <f t="shared" si="965"/>
        <v>0</v>
      </c>
      <c r="AN4356" s="6">
        <f t="shared" si="953"/>
        <v>0.8</v>
      </c>
      <c r="AO4356" t="str">
        <f>VLOOKUP(BD_PONDERACIONES[[#This Row],[Comuna]],Tabla3[#All],2,0)</f>
        <v>Florida</v>
      </c>
    </row>
    <row r="4357" spans="1:41" x14ac:dyDescent="0.35">
      <c r="A4357" t="s">
        <v>20870</v>
      </c>
      <c r="B4357" t="s">
        <v>20871</v>
      </c>
      <c r="C4357" t="s">
        <v>20872</v>
      </c>
      <c r="D4357" s="5">
        <v>44914</v>
      </c>
      <c r="E4357" s="5">
        <v>44853</v>
      </c>
      <c r="F4357" t="s">
        <v>763</v>
      </c>
      <c r="G4357" t="s">
        <v>20873</v>
      </c>
      <c r="H4357" t="s">
        <v>2755</v>
      </c>
      <c r="J4357" t="s">
        <v>756</v>
      </c>
      <c r="K4357" t="s">
        <v>756</v>
      </c>
      <c r="L4357" t="s">
        <v>773</v>
      </c>
      <c r="M4357" t="s">
        <v>773</v>
      </c>
      <c r="N4357" t="s">
        <v>756</v>
      </c>
      <c r="O4357" t="s">
        <v>756</v>
      </c>
      <c r="P4357" t="s">
        <v>758</v>
      </c>
      <c r="Q4357" t="s">
        <v>759</v>
      </c>
      <c r="R4357" t="s">
        <v>759</v>
      </c>
      <c r="S4357" t="s">
        <v>757</v>
      </c>
      <c r="T4357" t="s">
        <v>757</v>
      </c>
      <c r="U4357" t="s">
        <v>757</v>
      </c>
      <c r="V4357" t="s">
        <v>756</v>
      </c>
      <c r="W4357" t="s">
        <v>756</v>
      </c>
      <c r="X4357" t="s">
        <v>804</v>
      </c>
      <c r="Y4357" t="str">
        <f t="shared" si="952"/>
        <v>octubre</v>
      </c>
      <c r="Z4357">
        <f>YEAR(BD_PONDERACIONES[[#This Row],[Fecha Ejecución del Ticket]])</f>
        <v>2022</v>
      </c>
      <c r="AA4357" t="str">
        <f t="shared" si="954"/>
        <v>diciembre</v>
      </c>
      <c r="AB4357">
        <f>YEAR(BD_PONDERACIONES[[#This Row],[Fecha de Inspección]])</f>
        <v>2022</v>
      </c>
      <c r="AC4357">
        <f t="shared" si="955"/>
        <v>0.5</v>
      </c>
      <c r="AD4357">
        <f t="shared" si="956"/>
        <v>0.5</v>
      </c>
      <c r="AE4357">
        <f t="shared" si="957"/>
        <v>0</v>
      </c>
      <c r="AF4357">
        <f t="shared" si="958"/>
        <v>0</v>
      </c>
      <c r="AG4357">
        <f t="shared" si="959"/>
        <v>0.5</v>
      </c>
      <c r="AH4357">
        <f t="shared" si="960"/>
        <v>0.5</v>
      </c>
      <c r="AI4357">
        <f t="shared" si="961"/>
        <v>0.25</v>
      </c>
      <c r="AJ4357">
        <f t="shared" si="962"/>
        <v>0.25</v>
      </c>
      <c r="AK4357">
        <f t="shared" si="963"/>
        <v>0.5</v>
      </c>
      <c r="AL4357">
        <f t="shared" si="964"/>
        <v>0.5</v>
      </c>
      <c r="AM4357">
        <f t="shared" si="965"/>
        <v>0.5</v>
      </c>
      <c r="AN4357" s="6">
        <f t="shared" si="953"/>
        <v>0.7</v>
      </c>
      <c r="AO4357" t="str">
        <f>VLOOKUP(BD_PONDERACIONES[[#This Row],[Comuna]],Tabla3[#All],2,0)</f>
        <v>Florida</v>
      </c>
    </row>
    <row r="4358" spans="1:41" x14ac:dyDescent="0.35">
      <c r="A4358" t="s">
        <v>20874</v>
      </c>
      <c r="B4358" t="s">
        <v>20875</v>
      </c>
      <c r="C4358" t="s">
        <v>20876</v>
      </c>
      <c r="D4358" s="5">
        <v>44915</v>
      </c>
      <c r="E4358" s="5">
        <v>44736</v>
      </c>
      <c r="F4358" t="s">
        <v>763</v>
      </c>
      <c r="G4358" t="s">
        <v>19376</v>
      </c>
      <c r="H4358" t="s">
        <v>1389</v>
      </c>
      <c r="J4358" t="s">
        <v>756</v>
      </c>
      <c r="K4358" t="s">
        <v>756</v>
      </c>
      <c r="L4358" t="s">
        <v>757</v>
      </c>
      <c r="M4358" t="s">
        <v>757</v>
      </c>
      <c r="N4358" t="s">
        <v>756</v>
      </c>
      <c r="O4358" t="s">
        <v>756</v>
      </c>
      <c r="P4358" t="s">
        <v>758</v>
      </c>
      <c r="Q4358" t="s">
        <v>759</v>
      </c>
      <c r="R4358" t="s">
        <v>759</v>
      </c>
      <c r="S4358" t="s">
        <v>757</v>
      </c>
      <c r="T4358" t="s">
        <v>757</v>
      </c>
      <c r="U4358" t="s">
        <v>757</v>
      </c>
      <c r="V4358" t="s">
        <v>756</v>
      </c>
      <c r="W4358" t="s">
        <v>756</v>
      </c>
      <c r="X4358" t="s">
        <v>804</v>
      </c>
      <c r="Y4358" t="str">
        <f t="shared" si="952"/>
        <v>junio</v>
      </c>
      <c r="Z4358">
        <f>YEAR(BD_PONDERACIONES[[#This Row],[Fecha Ejecución del Ticket]])</f>
        <v>2022</v>
      </c>
      <c r="AA4358" t="str">
        <f t="shared" si="954"/>
        <v>diciembre</v>
      </c>
      <c r="AB4358">
        <f>YEAR(BD_PONDERACIONES[[#This Row],[Fecha de Inspección]])</f>
        <v>2022</v>
      </c>
      <c r="AC4358">
        <f t="shared" si="955"/>
        <v>0.5</v>
      </c>
      <c r="AD4358">
        <f t="shared" si="956"/>
        <v>0.5</v>
      </c>
      <c r="AE4358">
        <f t="shared" si="957"/>
        <v>0.5</v>
      </c>
      <c r="AF4358">
        <f t="shared" si="958"/>
        <v>0.5</v>
      </c>
      <c r="AG4358">
        <f t="shared" si="959"/>
        <v>0.5</v>
      </c>
      <c r="AH4358">
        <f t="shared" si="960"/>
        <v>0.5</v>
      </c>
      <c r="AI4358">
        <f t="shared" si="961"/>
        <v>0.25</v>
      </c>
      <c r="AJ4358">
        <f t="shared" si="962"/>
        <v>0.25</v>
      </c>
      <c r="AK4358">
        <f t="shared" si="963"/>
        <v>0.5</v>
      </c>
      <c r="AL4358">
        <f t="shared" si="964"/>
        <v>0.5</v>
      </c>
      <c r="AM4358">
        <f t="shared" si="965"/>
        <v>0.5</v>
      </c>
      <c r="AN4358" s="6">
        <f t="shared" si="953"/>
        <v>1</v>
      </c>
      <c r="AO4358" t="str">
        <f>VLOOKUP(BD_PONDERACIONES[[#This Row],[Comuna]],Tabla3[#All],2,0)</f>
        <v>Florida</v>
      </c>
    </row>
    <row r="4359" spans="1:41" x14ac:dyDescent="0.35">
      <c r="A4359" t="s">
        <v>20877</v>
      </c>
      <c r="B4359" t="s">
        <v>20878</v>
      </c>
      <c r="C4359" t="s">
        <v>20879</v>
      </c>
      <c r="D4359" s="5">
        <v>44915</v>
      </c>
      <c r="E4359" s="5">
        <v>44736</v>
      </c>
      <c r="F4359" t="s">
        <v>763</v>
      </c>
      <c r="G4359" t="s">
        <v>20880</v>
      </c>
      <c r="H4359" t="s">
        <v>1389</v>
      </c>
      <c r="J4359" t="s">
        <v>756</v>
      </c>
      <c r="K4359" t="s">
        <v>756</v>
      </c>
      <c r="L4359" t="s">
        <v>757</v>
      </c>
      <c r="M4359" t="s">
        <v>757</v>
      </c>
      <c r="N4359" t="s">
        <v>756</v>
      </c>
      <c r="O4359" t="s">
        <v>756</v>
      </c>
      <c r="P4359" t="s">
        <v>758</v>
      </c>
      <c r="Q4359" t="s">
        <v>759</v>
      </c>
      <c r="R4359" t="s">
        <v>759</v>
      </c>
      <c r="S4359" t="s">
        <v>757</v>
      </c>
      <c r="T4359" t="s">
        <v>757</v>
      </c>
      <c r="U4359" t="s">
        <v>757</v>
      </c>
      <c r="V4359" t="s">
        <v>756</v>
      </c>
      <c r="W4359" t="s">
        <v>756</v>
      </c>
      <c r="X4359" t="s">
        <v>11182</v>
      </c>
      <c r="Y4359" t="str">
        <f t="shared" si="952"/>
        <v>junio</v>
      </c>
      <c r="Z4359">
        <f>YEAR(BD_PONDERACIONES[[#This Row],[Fecha Ejecución del Ticket]])</f>
        <v>2022</v>
      </c>
      <c r="AA4359" t="str">
        <f t="shared" si="954"/>
        <v>diciembre</v>
      </c>
      <c r="AB4359">
        <f>YEAR(BD_PONDERACIONES[[#This Row],[Fecha de Inspección]])</f>
        <v>2022</v>
      </c>
      <c r="AC4359">
        <f t="shared" si="955"/>
        <v>0.5</v>
      </c>
      <c r="AD4359">
        <f t="shared" si="956"/>
        <v>0.5</v>
      </c>
      <c r="AE4359">
        <f t="shared" si="957"/>
        <v>0.5</v>
      </c>
      <c r="AF4359">
        <f t="shared" si="958"/>
        <v>0.5</v>
      </c>
      <c r="AG4359">
        <f t="shared" si="959"/>
        <v>0.5</v>
      </c>
      <c r="AH4359">
        <f t="shared" si="960"/>
        <v>0.5</v>
      </c>
      <c r="AI4359">
        <f t="shared" si="961"/>
        <v>0.25</v>
      </c>
      <c r="AJ4359">
        <f t="shared" si="962"/>
        <v>0.25</v>
      </c>
      <c r="AK4359">
        <f t="shared" si="963"/>
        <v>0.5</v>
      </c>
      <c r="AL4359">
        <f t="shared" si="964"/>
        <v>0.5</v>
      </c>
      <c r="AM4359">
        <f t="shared" si="965"/>
        <v>0.5</v>
      </c>
      <c r="AN4359" s="6">
        <f t="shared" si="953"/>
        <v>1</v>
      </c>
      <c r="AO4359" t="str">
        <f>VLOOKUP(BD_PONDERACIONES[[#This Row],[Comuna]],Tabla3[#All],2,0)</f>
        <v>Florida</v>
      </c>
    </row>
    <row r="4360" spans="1:41" x14ac:dyDescent="0.35">
      <c r="A4360" t="s">
        <v>20881</v>
      </c>
      <c r="B4360" t="s">
        <v>20882</v>
      </c>
      <c r="C4360" t="s">
        <v>20883</v>
      </c>
      <c r="D4360" s="5">
        <v>44915</v>
      </c>
      <c r="E4360" s="5">
        <v>44848</v>
      </c>
      <c r="F4360" t="s">
        <v>763</v>
      </c>
      <c r="G4360" t="s">
        <v>20884</v>
      </c>
      <c r="H4360" t="s">
        <v>1389</v>
      </c>
      <c r="J4360" t="s">
        <v>756</v>
      </c>
      <c r="K4360" t="s">
        <v>756</v>
      </c>
      <c r="L4360" t="s">
        <v>773</v>
      </c>
      <c r="M4360" t="s">
        <v>773</v>
      </c>
      <c r="N4360" t="s">
        <v>756</v>
      </c>
      <c r="O4360" t="s">
        <v>756</v>
      </c>
      <c r="P4360" t="s">
        <v>758</v>
      </c>
      <c r="Q4360" t="s">
        <v>759</v>
      </c>
      <c r="R4360" t="s">
        <v>759</v>
      </c>
      <c r="S4360" t="s">
        <v>757</v>
      </c>
      <c r="T4360" t="s">
        <v>757</v>
      </c>
      <c r="U4360" t="s">
        <v>757</v>
      </c>
      <c r="V4360" t="s">
        <v>756</v>
      </c>
      <c r="W4360" t="s">
        <v>756</v>
      </c>
      <c r="X4360" t="s">
        <v>20885</v>
      </c>
      <c r="Y4360" t="str">
        <f t="shared" si="952"/>
        <v>octubre</v>
      </c>
      <c r="Z4360">
        <f>YEAR(BD_PONDERACIONES[[#This Row],[Fecha Ejecución del Ticket]])</f>
        <v>2022</v>
      </c>
      <c r="AA4360" t="str">
        <f t="shared" si="954"/>
        <v>diciembre</v>
      </c>
      <c r="AB4360">
        <f>YEAR(BD_PONDERACIONES[[#This Row],[Fecha de Inspección]])</f>
        <v>2022</v>
      </c>
      <c r="AC4360">
        <f t="shared" si="955"/>
        <v>0.5</v>
      </c>
      <c r="AD4360">
        <f t="shared" si="956"/>
        <v>0.5</v>
      </c>
      <c r="AE4360">
        <f t="shared" si="957"/>
        <v>0</v>
      </c>
      <c r="AF4360">
        <f t="shared" si="958"/>
        <v>0</v>
      </c>
      <c r="AG4360">
        <f t="shared" si="959"/>
        <v>0.5</v>
      </c>
      <c r="AH4360">
        <f t="shared" si="960"/>
        <v>0.5</v>
      </c>
      <c r="AI4360">
        <f t="shared" si="961"/>
        <v>0.25</v>
      </c>
      <c r="AJ4360">
        <f t="shared" si="962"/>
        <v>0.25</v>
      </c>
      <c r="AK4360">
        <f t="shared" si="963"/>
        <v>0.5</v>
      </c>
      <c r="AL4360">
        <f t="shared" si="964"/>
        <v>0.5</v>
      </c>
      <c r="AM4360">
        <f t="shared" si="965"/>
        <v>0.5</v>
      </c>
      <c r="AN4360" s="6">
        <f t="shared" si="953"/>
        <v>0.7</v>
      </c>
      <c r="AO4360" t="str">
        <f>VLOOKUP(BD_PONDERACIONES[[#This Row],[Comuna]],Tabla3[#All],2,0)</f>
        <v>Florida</v>
      </c>
    </row>
    <row r="4361" spans="1:41" x14ac:dyDescent="0.35">
      <c r="A4361" t="s">
        <v>20886</v>
      </c>
      <c r="B4361" t="s">
        <v>20887</v>
      </c>
      <c r="C4361" t="s">
        <v>20888</v>
      </c>
      <c r="D4361" s="5">
        <v>44915</v>
      </c>
      <c r="E4361" s="5">
        <v>44723</v>
      </c>
      <c r="F4361" t="s">
        <v>753</v>
      </c>
      <c r="G4361" t="s">
        <v>20889</v>
      </c>
      <c r="H4361" t="s">
        <v>1389</v>
      </c>
      <c r="J4361" t="s">
        <v>756</v>
      </c>
      <c r="K4361" t="s">
        <v>756</v>
      </c>
      <c r="L4361" t="s">
        <v>756</v>
      </c>
      <c r="M4361" t="s">
        <v>756</v>
      </c>
      <c r="N4361" t="s">
        <v>756</v>
      </c>
      <c r="O4361" t="s">
        <v>756</v>
      </c>
      <c r="P4361" t="s">
        <v>758</v>
      </c>
      <c r="Q4361" t="s">
        <v>759</v>
      </c>
      <c r="R4361" t="s">
        <v>759</v>
      </c>
      <c r="S4361" t="s">
        <v>757</v>
      </c>
      <c r="T4361" t="s">
        <v>757</v>
      </c>
      <c r="U4361" t="s">
        <v>757</v>
      </c>
      <c r="V4361" t="s">
        <v>756</v>
      </c>
      <c r="W4361" t="s">
        <v>756</v>
      </c>
      <c r="X4361" t="s">
        <v>20890</v>
      </c>
      <c r="Y4361" t="str">
        <f t="shared" si="952"/>
        <v>junio</v>
      </c>
      <c r="Z4361">
        <f>YEAR(BD_PONDERACIONES[[#This Row],[Fecha Ejecución del Ticket]])</f>
        <v>2022</v>
      </c>
      <c r="AA4361" t="str">
        <f t="shared" si="954"/>
        <v>diciembre</v>
      </c>
      <c r="AB4361">
        <f>YEAR(BD_PONDERACIONES[[#This Row],[Fecha de Inspección]])</f>
        <v>2022</v>
      </c>
      <c r="AC4361">
        <f t="shared" si="955"/>
        <v>0.5</v>
      </c>
      <c r="AD4361">
        <f t="shared" si="956"/>
        <v>0.5</v>
      </c>
      <c r="AE4361">
        <f t="shared" si="957"/>
        <v>0.5</v>
      </c>
      <c r="AF4361">
        <f t="shared" si="958"/>
        <v>0.5</v>
      </c>
      <c r="AG4361">
        <f t="shared" si="959"/>
        <v>0.5</v>
      </c>
      <c r="AH4361">
        <f t="shared" si="960"/>
        <v>0.5</v>
      </c>
      <c r="AI4361">
        <f t="shared" si="961"/>
        <v>0.25</v>
      </c>
      <c r="AJ4361">
        <f t="shared" si="962"/>
        <v>0.25</v>
      </c>
      <c r="AK4361">
        <f t="shared" si="963"/>
        <v>0.5</v>
      </c>
      <c r="AL4361">
        <f t="shared" si="964"/>
        <v>0.5</v>
      </c>
      <c r="AM4361">
        <f t="shared" si="965"/>
        <v>0.5</v>
      </c>
      <c r="AN4361" s="6">
        <f t="shared" si="953"/>
        <v>1</v>
      </c>
      <c r="AO4361" t="str">
        <f>VLOOKUP(BD_PONDERACIONES[[#This Row],[Comuna]],Tabla3[#All],2,0)</f>
        <v>Florida</v>
      </c>
    </row>
    <row r="4362" spans="1:41" x14ac:dyDescent="0.35">
      <c r="A4362" t="s">
        <v>20891</v>
      </c>
      <c r="B4362" t="s">
        <v>20892</v>
      </c>
      <c r="C4362" t="s">
        <v>20893</v>
      </c>
      <c r="D4362" s="5">
        <v>44915</v>
      </c>
      <c r="E4362" s="5">
        <v>44742</v>
      </c>
      <c r="F4362" t="s">
        <v>763</v>
      </c>
      <c r="G4362" t="s">
        <v>20894</v>
      </c>
      <c r="H4362" t="s">
        <v>1389</v>
      </c>
      <c r="J4362" t="s">
        <v>756</v>
      </c>
      <c r="K4362" t="s">
        <v>756</v>
      </c>
      <c r="L4362" t="s">
        <v>773</v>
      </c>
      <c r="M4362" t="s">
        <v>773</v>
      </c>
      <c r="N4362" t="s">
        <v>756</v>
      </c>
      <c r="O4362" t="s">
        <v>756</v>
      </c>
      <c r="P4362" t="s">
        <v>758</v>
      </c>
      <c r="Q4362" t="s">
        <v>759</v>
      </c>
      <c r="R4362" t="s">
        <v>759</v>
      </c>
      <c r="S4362" t="s">
        <v>757</v>
      </c>
      <c r="T4362" t="s">
        <v>757</v>
      </c>
      <c r="U4362" t="s">
        <v>757</v>
      </c>
      <c r="V4362" t="s">
        <v>756</v>
      </c>
      <c r="W4362" t="s">
        <v>756</v>
      </c>
      <c r="X4362" t="s">
        <v>804</v>
      </c>
      <c r="Y4362" t="str">
        <f t="shared" si="952"/>
        <v>junio</v>
      </c>
      <c r="Z4362">
        <f>YEAR(BD_PONDERACIONES[[#This Row],[Fecha Ejecución del Ticket]])</f>
        <v>2022</v>
      </c>
      <c r="AA4362" t="str">
        <f t="shared" si="954"/>
        <v>diciembre</v>
      </c>
      <c r="AB4362">
        <f>YEAR(BD_PONDERACIONES[[#This Row],[Fecha de Inspección]])</f>
        <v>2022</v>
      </c>
      <c r="AC4362">
        <f t="shared" si="955"/>
        <v>0.5</v>
      </c>
      <c r="AD4362">
        <f t="shared" si="956"/>
        <v>0.5</v>
      </c>
      <c r="AE4362">
        <f t="shared" si="957"/>
        <v>0</v>
      </c>
      <c r="AF4362">
        <f t="shared" si="958"/>
        <v>0</v>
      </c>
      <c r="AG4362">
        <f t="shared" si="959"/>
        <v>0.5</v>
      </c>
      <c r="AH4362">
        <f t="shared" si="960"/>
        <v>0.5</v>
      </c>
      <c r="AI4362">
        <f t="shared" si="961"/>
        <v>0.25</v>
      </c>
      <c r="AJ4362">
        <f t="shared" si="962"/>
        <v>0.25</v>
      </c>
      <c r="AK4362">
        <f t="shared" si="963"/>
        <v>0.5</v>
      </c>
      <c r="AL4362">
        <f t="shared" si="964"/>
        <v>0.5</v>
      </c>
      <c r="AM4362">
        <f t="shared" si="965"/>
        <v>0.5</v>
      </c>
      <c r="AN4362" s="6">
        <f t="shared" si="953"/>
        <v>0.7</v>
      </c>
      <c r="AO4362" t="str">
        <f>VLOOKUP(BD_PONDERACIONES[[#This Row],[Comuna]],Tabla3[#All],2,0)</f>
        <v>Florida</v>
      </c>
    </row>
    <row r="4363" spans="1:41" x14ac:dyDescent="0.35">
      <c r="A4363" t="s">
        <v>20895</v>
      </c>
      <c r="B4363" t="s">
        <v>20896</v>
      </c>
      <c r="C4363" t="s">
        <v>20897</v>
      </c>
      <c r="D4363" s="5">
        <v>44915</v>
      </c>
      <c r="E4363" s="5">
        <v>44723</v>
      </c>
      <c r="F4363" t="s">
        <v>753</v>
      </c>
      <c r="G4363" t="s">
        <v>20898</v>
      </c>
      <c r="H4363" t="s">
        <v>1389</v>
      </c>
      <c r="J4363" t="s">
        <v>756</v>
      </c>
      <c r="K4363" t="s">
        <v>756</v>
      </c>
      <c r="L4363" t="s">
        <v>757</v>
      </c>
      <c r="M4363" t="s">
        <v>757</v>
      </c>
      <c r="N4363" t="s">
        <v>756</v>
      </c>
      <c r="O4363" t="s">
        <v>756</v>
      </c>
      <c r="P4363" t="s">
        <v>765</v>
      </c>
      <c r="Q4363" t="s">
        <v>759</v>
      </c>
      <c r="R4363" t="s">
        <v>759</v>
      </c>
      <c r="S4363" t="s">
        <v>757</v>
      </c>
      <c r="T4363" t="s">
        <v>757</v>
      </c>
      <c r="U4363" t="s">
        <v>757</v>
      </c>
      <c r="V4363" t="s">
        <v>756</v>
      </c>
      <c r="W4363" t="s">
        <v>756</v>
      </c>
      <c r="X4363" t="s">
        <v>20899</v>
      </c>
      <c r="Y4363" t="str">
        <f t="shared" si="952"/>
        <v>junio</v>
      </c>
      <c r="Z4363">
        <f>YEAR(BD_PONDERACIONES[[#This Row],[Fecha Ejecución del Ticket]])</f>
        <v>2022</v>
      </c>
      <c r="AA4363" t="str">
        <f t="shared" si="954"/>
        <v>diciembre</v>
      </c>
      <c r="AB4363">
        <f>YEAR(BD_PONDERACIONES[[#This Row],[Fecha de Inspección]])</f>
        <v>2022</v>
      </c>
      <c r="AC4363">
        <f t="shared" si="955"/>
        <v>0.5</v>
      </c>
      <c r="AD4363">
        <f t="shared" si="956"/>
        <v>0.5</v>
      </c>
      <c r="AE4363">
        <f t="shared" si="957"/>
        <v>0.5</v>
      </c>
      <c r="AF4363">
        <f t="shared" si="958"/>
        <v>0.5</v>
      </c>
      <c r="AG4363">
        <f t="shared" si="959"/>
        <v>0.5</v>
      </c>
      <c r="AH4363">
        <f t="shared" si="960"/>
        <v>0.5</v>
      </c>
      <c r="AI4363">
        <f t="shared" si="961"/>
        <v>0.25</v>
      </c>
      <c r="AJ4363">
        <f t="shared" si="962"/>
        <v>0.25</v>
      </c>
      <c r="AK4363">
        <f t="shared" si="963"/>
        <v>0.5</v>
      </c>
      <c r="AL4363">
        <f t="shared" si="964"/>
        <v>0.5</v>
      </c>
      <c r="AM4363">
        <f t="shared" si="965"/>
        <v>0.5</v>
      </c>
      <c r="AN4363" s="6">
        <f t="shared" si="953"/>
        <v>1</v>
      </c>
      <c r="AO4363" t="str">
        <f>VLOOKUP(BD_PONDERACIONES[[#This Row],[Comuna]],Tabla3[#All],2,0)</f>
        <v>Florida</v>
      </c>
    </row>
    <row r="4364" spans="1:41" x14ac:dyDescent="0.35">
      <c r="A4364" t="s">
        <v>20900</v>
      </c>
      <c r="B4364" t="s">
        <v>20901</v>
      </c>
      <c r="C4364" t="s">
        <v>20902</v>
      </c>
      <c r="D4364" s="5">
        <v>44915</v>
      </c>
      <c r="E4364" s="5">
        <v>44725</v>
      </c>
      <c r="F4364" t="s">
        <v>753</v>
      </c>
      <c r="G4364" t="s">
        <v>20903</v>
      </c>
      <c r="H4364" t="s">
        <v>1389</v>
      </c>
      <c r="J4364" t="s">
        <v>756</v>
      </c>
      <c r="K4364" t="s">
        <v>756</v>
      </c>
      <c r="L4364" t="s">
        <v>757</v>
      </c>
      <c r="M4364" t="s">
        <v>757</v>
      </c>
      <c r="N4364" t="s">
        <v>756</v>
      </c>
      <c r="O4364" t="s">
        <v>756</v>
      </c>
      <c r="P4364" t="s">
        <v>758</v>
      </c>
      <c r="Q4364" t="s">
        <v>759</v>
      </c>
      <c r="R4364" t="s">
        <v>759</v>
      </c>
      <c r="S4364" t="s">
        <v>757</v>
      </c>
      <c r="T4364" t="s">
        <v>757</v>
      </c>
      <c r="U4364" t="s">
        <v>757</v>
      </c>
      <c r="V4364" t="s">
        <v>756</v>
      </c>
      <c r="W4364" t="s">
        <v>756</v>
      </c>
      <c r="X4364" t="s">
        <v>20904</v>
      </c>
      <c r="Y4364" t="str">
        <f t="shared" si="952"/>
        <v>junio</v>
      </c>
      <c r="Z4364">
        <f>YEAR(BD_PONDERACIONES[[#This Row],[Fecha Ejecución del Ticket]])</f>
        <v>2022</v>
      </c>
      <c r="AA4364" t="str">
        <f t="shared" si="954"/>
        <v>diciembre</v>
      </c>
      <c r="AB4364">
        <f>YEAR(BD_PONDERACIONES[[#This Row],[Fecha de Inspección]])</f>
        <v>2022</v>
      </c>
      <c r="AC4364">
        <f t="shared" si="955"/>
        <v>0.5</v>
      </c>
      <c r="AD4364">
        <f t="shared" si="956"/>
        <v>0.5</v>
      </c>
      <c r="AE4364">
        <f t="shared" si="957"/>
        <v>0.5</v>
      </c>
      <c r="AF4364">
        <f t="shared" si="958"/>
        <v>0.5</v>
      </c>
      <c r="AG4364">
        <f t="shared" si="959"/>
        <v>0.5</v>
      </c>
      <c r="AH4364">
        <f t="shared" si="960"/>
        <v>0.5</v>
      </c>
      <c r="AI4364">
        <f t="shared" si="961"/>
        <v>0.25</v>
      </c>
      <c r="AJ4364">
        <f t="shared" si="962"/>
        <v>0.25</v>
      </c>
      <c r="AK4364">
        <f t="shared" si="963"/>
        <v>0.5</v>
      </c>
      <c r="AL4364">
        <f t="shared" si="964"/>
        <v>0.5</v>
      </c>
      <c r="AM4364">
        <f t="shared" si="965"/>
        <v>0.5</v>
      </c>
      <c r="AN4364" s="6">
        <f t="shared" si="953"/>
        <v>1</v>
      </c>
      <c r="AO4364" t="str">
        <f>VLOOKUP(BD_PONDERACIONES[[#This Row],[Comuna]],Tabla3[#All],2,0)</f>
        <v>Florida</v>
      </c>
    </row>
    <row r="4365" spans="1:41" x14ac:dyDescent="0.35">
      <c r="A4365" t="s">
        <v>20905</v>
      </c>
      <c r="B4365" t="s">
        <v>20906</v>
      </c>
      <c r="C4365" t="s">
        <v>20907</v>
      </c>
      <c r="D4365" s="5">
        <v>44915</v>
      </c>
      <c r="E4365" s="5">
        <v>44722</v>
      </c>
      <c r="F4365" t="s">
        <v>753</v>
      </c>
      <c r="G4365" t="s">
        <v>20908</v>
      </c>
      <c r="H4365" t="s">
        <v>1389</v>
      </c>
      <c r="J4365" t="s">
        <v>756</v>
      </c>
      <c r="K4365" t="s">
        <v>756</v>
      </c>
      <c r="L4365" t="s">
        <v>773</v>
      </c>
      <c r="M4365" t="s">
        <v>773</v>
      </c>
      <c r="N4365" t="s">
        <v>756</v>
      </c>
      <c r="O4365" t="s">
        <v>756</v>
      </c>
      <c r="P4365" t="s">
        <v>758</v>
      </c>
      <c r="Q4365" t="s">
        <v>759</v>
      </c>
      <c r="R4365" t="s">
        <v>759</v>
      </c>
      <c r="S4365" t="s">
        <v>757</v>
      </c>
      <c r="T4365" t="s">
        <v>757</v>
      </c>
      <c r="U4365" t="s">
        <v>757</v>
      </c>
      <c r="V4365" t="s">
        <v>773</v>
      </c>
      <c r="W4365" t="s">
        <v>773</v>
      </c>
      <c r="X4365" t="s">
        <v>18079</v>
      </c>
      <c r="Y4365" t="str">
        <f t="shared" si="952"/>
        <v>junio</v>
      </c>
      <c r="Z4365">
        <f>YEAR(BD_PONDERACIONES[[#This Row],[Fecha Ejecución del Ticket]])</f>
        <v>2022</v>
      </c>
      <c r="AA4365" t="str">
        <f t="shared" si="954"/>
        <v>diciembre</v>
      </c>
      <c r="AB4365">
        <f>YEAR(BD_PONDERACIONES[[#This Row],[Fecha de Inspección]])</f>
        <v>2022</v>
      </c>
      <c r="AC4365">
        <f t="shared" si="955"/>
        <v>0.5</v>
      </c>
      <c r="AD4365">
        <f t="shared" si="956"/>
        <v>0.5</v>
      </c>
      <c r="AE4365">
        <f t="shared" si="957"/>
        <v>0</v>
      </c>
      <c r="AF4365">
        <f t="shared" si="958"/>
        <v>0</v>
      </c>
      <c r="AG4365">
        <f t="shared" si="959"/>
        <v>0.5</v>
      </c>
      <c r="AH4365">
        <f t="shared" si="960"/>
        <v>0.5</v>
      </c>
      <c r="AI4365">
        <f t="shared" si="961"/>
        <v>0.25</v>
      </c>
      <c r="AJ4365">
        <f t="shared" si="962"/>
        <v>0.25</v>
      </c>
      <c r="AK4365">
        <f t="shared" si="963"/>
        <v>0.5</v>
      </c>
      <c r="AL4365">
        <f t="shared" si="964"/>
        <v>0</v>
      </c>
      <c r="AM4365">
        <f t="shared" si="965"/>
        <v>0</v>
      </c>
      <c r="AN4365" s="6">
        <f t="shared" si="953"/>
        <v>0.5</v>
      </c>
      <c r="AO4365" t="str">
        <f>VLOOKUP(BD_PONDERACIONES[[#This Row],[Comuna]],Tabla3[#All],2,0)</f>
        <v>Florida</v>
      </c>
    </row>
    <row r="4366" spans="1:41" x14ac:dyDescent="0.35">
      <c r="A4366" t="s">
        <v>20909</v>
      </c>
      <c r="B4366" t="s">
        <v>20910</v>
      </c>
      <c r="C4366" t="s">
        <v>20911</v>
      </c>
      <c r="D4366" s="5">
        <v>44915</v>
      </c>
      <c r="E4366" s="5">
        <v>44721</v>
      </c>
      <c r="F4366" t="s">
        <v>753</v>
      </c>
      <c r="G4366" t="s">
        <v>20912</v>
      </c>
      <c r="H4366" t="s">
        <v>1389</v>
      </c>
      <c r="J4366" t="s">
        <v>756</v>
      </c>
      <c r="K4366" t="s">
        <v>756</v>
      </c>
      <c r="L4366" t="s">
        <v>757</v>
      </c>
      <c r="M4366" t="s">
        <v>757</v>
      </c>
      <c r="N4366" t="s">
        <v>756</v>
      </c>
      <c r="O4366" t="s">
        <v>756</v>
      </c>
      <c r="P4366" t="s">
        <v>758</v>
      </c>
      <c r="Q4366" t="s">
        <v>759</v>
      </c>
      <c r="R4366" t="s">
        <v>759</v>
      </c>
      <c r="S4366" t="s">
        <v>757</v>
      </c>
      <c r="T4366" t="s">
        <v>757</v>
      </c>
      <c r="U4366" t="s">
        <v>757</v>
      </c>
      <c r="V4366" t="s">
        <v>756</v>
      </c>
      <c r="W4366" t="s">
        <v>756</v>
      </c>
      <c r="X4366" t="s">
        <v>20913</v>
      </c>
      <c r="Y4366" t="str">
        <f t="shared" si="952"/>
        <v>junio</v>
      </c>
      <c r="Z4366">
        <f>YEAR(BD_PONDERACIONES[[#This Row],[Fecha Ejecución del Ticket]])</f>
        <v>2022</v>
      </c>
      <c r="AA4366" t="str">
        <f t="shared" si="954"/>
        <v>diciembre</v>
      </c>
      <c r="AB4366">
        <f>YEAR(BD_PONDERACIONES[[#This Row],[Fecha de Inspección]])</f>
        <v>2022</v>
      </c>
      <c r="AC4366">
        <f t="shared" si="955"/>
        <v>0.5</v>
      </c>
      <c r="AD4366">
        <f t="shared" si="956"/>
        <v>0.5</v>
      </c>
      <c r="AE4366">
        <f t="shared" si="957"/>
        <v>0.5</v>
      </c>
      <c r="AF4366">
        <f t="shared" si="958"/>
        <v>0.5</v>
      </c>
      <c r="AG4366">
        <f t="shared" si="959"/>
        <v>0.5</v>
      </c>
      <c r="AH4366">
        <f t="shared" si="960"/>
        <v>0.5</v>
      </c>
      <c r="AI4366">
        <f t="shared" si="961"/>
        <v>0.25</v>
      </c>
      <c r="AJ4366">
        <f t="shared" si="962"/>
        <v>0.25</v>
      </c>
      <c r="AK4366">
        <f t="shared" si="963"/>
        <v>0.5</v>
      </c>
      <c r="AL4366">
        <f t="shared" si="964"/>
        <v>0.5</v>
      </c>
      <c r="AM4366">
        <f t="shared" si="965"/>
        <v>0.5</v>
      </c>
      <c r="AN4366" s="6">
        <f t="shared" si="953"/>
        <v>1</v>
      </c>
      <c r="AO4366" t="str">
        <f>VLOOKUP(BD_PONDERACIONES[[#This Row],[Comuna]],Tabla3[#All],2,0)</f>
        <v>Florida</v>
      </c>
    </row>
    <row r="4367" spans="1:41" x14ac:dyDescent="0.35">
      <c r="A4367" t="s">
        <v>20914</v>
      </c>
      <c r="B4367" t="s">
        <v>20915</v>
      </c>
      <c r="C4367" t="s">
        <v>20916</v>
      </c>
      <c r="D4367" s="5">
        <v>44915</v>
      </c>
      <c r="E4367" s="5">
        <v>44726</v>
      </c>
      <c r="F4367" t="s">
        <v>753</v>
      </c>
      <c r="G4367" t="s">
        <v>20917</v>
      </c>
      <c r="H4367" t="s">
        <v>1389</v>
      </c>
      <c r="J4367" t="s">
        <v>756</v>
      </c>
      <c r="K4367" t="s">
        <v>756</v>
      </c>
      <c r="L4367" t="s">
        <v>757</v>
      </c>
      <c r="M4367" t="s">
        <v>757</v>
      </c>
      <c r="N4367" t="s">
        <v>756</v>
      </c>
      <c r="O4367" t="s">
        <v>756</v>
      </c>
      <c r="P4367" t="s">
        <v>758</v>
      </c>
      <c r="Q4367" t="s">
        <v>759</v>
      </c>
      <c r="R4367" t="s">
        <v>759</v>
      </c>
      <c r="S4367" t="s">
        <v>757</v>
      </c>
      <c r="T4367" t="s">
        <v>757</v>
      </c>
      <c r="U4367" t="s">
        <v>757</v>
      </c>
      <c r="V4367" t="s">
        <v>756</v>
      </c>
      <c r="W4367" t="s">
        <v>756</v>
      </c>
      <c r="X4367" t="s">
        <v>20918</v>
      </c>
      <c r="Y4367" t="str">
        <f t="shared" si="952"/>
        <v>junio</v>
      </c>
      <c r="Z4367">
        <f>YEAR(BD_PONDERACIONES[[#This Row],[Fecha Ejecución del Ticket]])</f>
        <v>2022</v>
      </c>
      <c r="AA4367" t="str">
        <f t="shared" si="954"/>
        <v>diciembre</v>
      </c>
      <c r="AB4367">
        <f>YEAR(BD_PONDERACIONES[[#This Row],[Fecha de Inspección]])</f>
        <v>2022</v>
      </c>
      <c r="AC4367">
        <f t="shared" si="955"/>
        <v>0.5</v>
      </c>
      <c r="AD4367">
        <f t="shared" si="956"/>
        <v>0.5</v>
      </c>
      <c r="AE4367">
        <f t="shared" si="957"/>
        <v>0.5</v>
      </c>
      <c r="AF4367">
        <f t="shared" si="958"/>
        <v>0.5</v>
      </c>
      <c r="AG4367">
        <f t="shared" si="959"/>
        <v>0.5</v>
      </c>
      <c r="AH4367">
        <f t="shared" si="960"/>
        <v>0.5</v>
      </c>
      <c r="AI4367">
        <f t="shared" si="961"/>
        <v>0.25</v>
      </c>
      <c r="AJ4367">
        <f t="shared" si="962"/>
        <v>0.25</v>
      </c>
      <c r="AK4367">
        <f t="shared" si="963"/>
        <v>0.5</v>
      </c>
      <c r="AL4367">
        <f t="shared" si="964"/>
        <v>0.5</v>
      </c>
      <c r="AM4367">
        <f t="shared" si="965"/>
        <v>0.5</v>
      </c>
      <c r="AN4367" s="6">
        <f t="shared" si="953"/>
        <v>1</v>
      </c>
      <c r="AO4367" t="str">
        <f>VLOOKUP(BD_PONDERACIONES[[#This Row],[Comuna]],Tabla3[#All],2,0)</f>
        <v>Florida</v>
      </c>
    </row>
    <row r="4368" spans="1:41" x14ac:dyDescent="0.35">
      <c r="A4368" t="s">
        <v>20919</v>
      </c>
      <c r="B4368" t="s">
        <v>20920</v>
      </c>
      <c r="C4368" t="s">
        <v>20921</v>
      </c>
      <c r="D4368" s="5">
        <v>44915</v>
      </c>
      <c r="E4368" s="5">
        <v>44724</v>
      </c>
      <c r="F4368" t="s">
        <v>753</v>
      </c>
      <c r="G4368" t="s">
        <v>20922</v>
      </c>
      <c r="H4368" t="s">
        <v>1389</v>
      </c>
      <c r="J4368" t="s">
        <v>756</v>
      </c>
      <c r="K4368" t="s">
        <v>756</v>
      </c>
      <c r="L4368" t="s">
        <v>757</v>
      </c>
      <c r="M4368" t="s">
        <v>757</v>
      </c>
      <c r="N4368" t="s">
        <v>756</v>
      </c>
      <c r="O4368" t="s">
        <v>756</v>
      </c>
      <c r="P4368" t="s">
        <v>758</v>
      </c>
      <c r="Q4368" t="s">
        <v>759</v>
      </c>
      <c r="R4368" t="s">
        <v>759</v>
      </c>
      <c r="S4368" t="s">
        <v>757</v>
      </c>
      <c r="T4368" t="s">
        <v>757</v>
      </c>
      <c r="U4368" t="s">
        <v>757</v>
      </c>
      <c r="V4368" t="s">
        <v>756</v>
      </c>
      <c r="W4368" t="s">
        <v>756</v>
      </c>
      <c r="X4368" t="s">
        <v>20923</v>
      </c>
      <c r="Y4368" t="str">
        <f t="shared" si="952"/>
        <v>junio</v>
      </c>
      <c r="Z4368">
        <f>YEAR(BD_PONDERACIONES[[#This Row],[Fecha Ejecución del Ticket]])</f>
        <v>2022</v>
      </c>
      <c r="AA4368" t="str">
        <f t="shared" si="954"/>
        <v>diciembre</v>
      </c>
      <c r="AB4368">
        <f>YEAR(BD_PONDERACIONES[[#This Row],[Fecha de Inspección]])</f>
        <v>2022</v>
      </c>
      <c r="AC4368">
        <f t="shared" si="955"/>
        <v>0.5</v>
      </c>
      <c r="AD4368">
        <f t="shared" si="956"/>
        <v>0.5</v>
      </c>
      <c r="AE4368">
        <f t="shared" si="957"/>
        <v>0.5</v>
      </c>
      <c r="AF4368">
        <f t="shared" si="958"/>
        <v>0.5</v>
      </c>
      <c r="AG4368">
        <f t="shared" si="959"/>
        <v>0.5</v>
      </c>
      <c r="AH4368">
        <f t="shared" si="960"/>
        <v>0.5</v>
      </c>
      <c r="AI4368">
        <f t="shared" si="961"/>
        <v>0.25</v>
      </c>
      <c r="AJ4368">
        <f t="shared" si="962"/>
        <v>0.25</v>
      </c>
      <c r="AK4368">
        <f t="shared" si="963"/>
        <v>0.5</v>
      </c>
      <c r="AL4368">
        <f t="shared" si="964"/>
        <v>0.5</v>
      </c>
      <c r="AM4368">
        <f t="shared" si="965"/>
        <v>0.5</v>
      </c>
      <c r="AN4368" s="6">
        <f t="shared" si="953"/>
        <v>1</v>
      </c>
      <c r="AO4368" t="str">
        <f>VLOOKUP(BD_PONDERACIONES[[#This Row],[Comuna]],Tabla3[#All],2,0)</f>
        <v>Florida</v>
      </c>
    </row>
    <row r="4369" spans="1:41" x14ac:dyDescent="0.35">
      <c r="A4369" t="s">
        <v>20924</v>
      </c>
      <c r="B4369" t="s">
        <v>20925</v>
      </c>
      <c r="C4369" t="s">
        <v>20926</v>
      </c>
      <c r="D4369" s="5">
        <v>44915</v>
      </c>
      <c r="E4369" s="5">
        <v>44738</v>
      </c>
      <c r="F4369" t="s">
        <v>763</v>
      </c>
      <c r="G4369" t="s">
        <v>20927</v>
      </c>
      <c r="H4369" t="s">
        <v>2755</v>
      </c>
      <c r="J4369" t="s">
        <v>756</v>
      </c>
      <c r="K4369" t="s">
        <v>756</v>
      </c>
      <c r="L4369" t="s">
        <v>757</v>
      </c>
      <c r="M4369" t="s">
        <v>757</v>
      </c>
      <c r="N4369" t="s">
        <v>756</v>
      </c>
      <c r="O4369" t="s">
        <v>756</v>
      </c>
      <c r="P4369" t="s">
        <v>758</v>
      </c>
      <c r="Q4369" t="s">
        <v>759</v>
      </c>
      <c r="R4369" t="s">
        <v>759</v>
      </c>
      <c r="S4369" t="s">
        <v>757</v>
      </c>
      <c r="T4369" t="s">
        <v>757</v>
      </c>
      <c r="U4369" t="s">
        <v>757</v>
      </c>
      <c r="V4369" t="s">
        <v>756</v>
      </c>
      <c r="W4369" t="s">
        <v>768</v>
      </c>
      <c r="X4369" t="s">
        <v>20928</v>
      </c>
      <c r="Y4369" t="str">
        <f t="shared" ref="Y4369:Y4432" si="966">TEXT(E4369,"MMMM")</f>
        <v>junio</v>
      </c>
      <c r="Z4369">
        <f>YEAR(BD_PONDERACIONES[[#This Row],[Fecha Ejecución del Ticket]])</f>
        <v>2022</v>
      </c>
      <c r="AA4369" t="str">
        <f t="shared" si="954"/>
        <v>diciembre</v>
      </c>
      <c r="AB4369">
        <f>YEAR(BD_PONDERACIONES[[#This Row],[Fecha de Inspección]])</f>
        <v>2022</v>
      </c>
      <c r="AC4369">
        <f t="shared" si="955"/>
        <v>0.5</v>
      </c>
      <c r="AD4369">
        <f t="shared" si="956"/>
        <v>0.5</v>
      </c>
      <c r="AE4369">
        <f t="shared" si="957"/>
        <v>0.5</v>
      </c>
      <c r="AF4369">
        <f t="shared" si="958"/>
        <v>0.5</v>
      </c>
      <c r="AG4369">
        <f t="shared" si="959"/>
        <v>0.5</v>
      </c>
      <c r="AH4369">
        <f t="shared" si="960"/>
        <v>0.5</v>
      </c>
      <c r="AI4369">
        <f t="shared" si="961"/>
        <v>0.25</v>
      </c>
      <c r="AJ4369">
        <f t="shared" si="962"/>
        <v>0.25</v>
      </c>
      <c r="AK4369">
        <f t="shared" si="963"/>
        <v>0.5</v>
      </c>
      <c r="AL4369">
        <f t="shared" si="964"/>
        <v>0.5</v>
      </c>
      <c r="AM4369">
        <f t="shared" si="965"/>
        <v>0.17499999999999999</v>
      </c>
      <c r="AN4369" s="6">
        <f t="shared" ref="AN4369:AN4432" si="967">((AC4369+AD4369)*0.2)+((AE4369+AF4369)*0.3)+((AG4369+AH4369)*0.15)+((AI4369+AJ4369+AK4369)*0.15)+((AL4369+AM4369)*0.2)</f>
        <v>0.93500000000000005</v>
      </c>
      <c r="AO4369" t="str">
        <f>VLOOKUP(BD_PONDERACIONES[[#This Row],[Comuna]],Tabla3[#All],2,0)</f>
        <v>Florida</v>
      </c>
    </row>
    <row r="4370" spans="1:41" x14ac:dyDescent="0.35">
      <c r="A4370" t="s">
        <v>20929</v>
      </c>
      <c r="B4370" t="s">
        <v>20930</v>
      </c>
      <c r="C4370" t="s">
        <v>20931</v>
      </c>
      <c r="D4370" s="5">
        <v>44915</v>
      </c>
      <c r="E4370" s="5">
        <v>44718</v>
      </c>
      <c r="F4370" t="s">
        <v>753</v>
      </c>
      <c r="G4370" t="s">
        <v>20932</v>
      </c>
      <c r="H4370" t="s">
        <v>1389</v>
      </c>
      <c r="J4370" t="s">
        <v>756</v>
      </c>
      <c r="K4370" t="s">
        <v>756</v>
      </c>
      <c r="L4370" t="s">
        <v>757</v>
      </c>
      <c r="M4370" t="s">
        <v>757</v>
      </c>
      <c r="N4370" t="s">
        <v>756</v>
      </c>
      <c r="O4370" t="s">
        <v>756</v>
      </c>
      <c r="P4370" t="s">
        <v>758</v>
      </c>
      <c r="Q4370" t="s">
        <v>759</v>
      </c>
      <c r="R4370" t="s">
        <v>759</v>
      </c>
      <c r="S4370" t="s">
        <v>757</v>
      </c>
      <c r="T4370" t="s">
        <v>757</v>
      </c>
      <c r="U4370" t="s">
        <v>757</v>
      </c>
      <c r="V4370" t="s">
        <v>756</v>
      </c>
      <c r="W4370" t="s">
        <v>756</v>
      </c>
      <c r="X4370" t="s">
        <v>20933</v>
      </c>
      <c r="Y4370" t="str">
        <f t="shared" si="966"/>
        <v>junio</v>
      </c>
      <c r="Z4370">
        <f>YEAR(BD_PONDERACIONES[[#This Row],[Fecha Ejecución del Ticket]])</f>
        <v>2022</v>
      </c>
      <c r="AA4370" t="str">
        <f t="shared" si="954"/>
        <v>diciembre</v>
      </c>
      <c r="AB4370">
        <f>YEAR(BD_PONDERACIONES[[#This Row],[Fecha de Inspección]])</f>
        <v>2022</v>
      </c>
      <c r="AC4370">
        <f t="shared" si="955"/>
        <v>0.5</v>
      </c>
      <c r="AD4370">
        <f t="shared" si="956"/>
        <v>0.5</v>
      </c>
      <c r="AE4370">
        <f t="shared" si="957"/>
        <v>0.5</v>
      </c>
      <c r="AF4370">
        <f t="shared" si="958"/>
        <v>0.5</v>
      </c>
      <c r="AG4370">
        <f t="shared" si="959"/>
        <v>0.5</v>
      </c>
      <c r="AH4370">
        <f t="shared" si="960"/>
        <v>0.5</v>
      </c>
      <c r="AI4370">
        <f t="shared" si="961"/>
        <v>0.25</v>
      </c>
      <c r="AJ4370">
        <f t="shared" si="962"/>
        <v>0.25</v>
      </c>
      <c r="AK4370">
        <f t="shared" si="963"/>
        <v>0.5</v>
      </c>
      <c r="AL4370">
        <f t="shared" si="964"/>
        <v>0.5</v>
      </c>
      <c r="AM4370">
        <f t="shared" si="965"/>
        <v>0.5</v>
      </c>
      <c r="AN4370" s="6">
        <f t="shared" si="967"/>
        <v>1</v>
      </c>
      <c r="AO4370" t="str">
        <f>VLOOKUP(BD_PONDERACIONES[[#This Row],[Comuna]],Tabla3[#All],2,0)</f>
        <v>Florida</v>
      </c>
    </row>
    <row r="4371" spans="1:41" x14ac:dyDescent="0.35">
      <c r="A4371" t="s">
        <v>20934</v>
      </c>
      <c r="B4371" t="s">
        <v>20935</v>
      </c>
      <c r="C4371" t="s">
        <v>20936</v>
      </c>
      <c r="D4371" s="5">
        <v>44915</v>
      </c>
      <c r="E4371" s="5">
        <v>44718</v>
      </c>
      <c r="F4371" t="s">
        <v>753</v>
      </c>
      <c r="G4371" t="s">
        <v>20937</v>
      </c>
      <c r="H4371" t="s">
        <v>1389</v>
      </c>
      <c r="J4371" t="s">
        <v>756</v>
      </c>
      <c r="K4371" t="s">
        <v>756</v>
      </c>
      <c r="L4371" t="s">
        <v>757</v>
      </c>
      <c r="M4371" t="s">
        <v>757</v>
      </c>
      <c r="N4371" t="s">
        <v>756</v>
      </c>
      <c r="O4371" t="s">
        <v>756</v>
      </c>
      <c r="P4371" t="s">
        <v>758</v>
      </c>
      <c r="Q4371" t="s">
        <v>759</v>
      </c>
      <c r="R4371" t="s">
        <v>759</v>
      </c>
      <c r="S4371" t="s">
        <v>757</v>
      </c>
      <c r="T4371" t="s">
        <v>757</v>
      </c>
      <c r="U4371" t="s">
        <v>757</v>
      </c>
      <c r="V4371" t="s">
        <v>756</v>
      </c>
      <c r="W4371" t="s">
        <v>756</v>
      </c>
      <c r="X4371" t="s">
        <v>7623</v>
      </c>
      <c r="Y4371" t="str">
        <f t="shared" si="966"/>
        <v>junio</v>
      </c>
      <c r="Z4371">
        <f>YEAR(BD_PONDERACIONES[[#This Row],[Fecha Ejecución del Ticket]])</f>
        <v>2022</v>
      </c>
      <c r="AA4371" t="str">
        <f t="shared" si="954"/>
        <v>diciembre</v>
      </c>
      <c r="AB4371">
        <f>YEAR(BD_PONDERACIONES[[#This Row],[Fecha de Inspección]])</f>
        <v>2022</v>
      </c>
      <c r="AC4371">
        <f t="shared" si="955"/>
        <v>0.5</v>
      </c>
      <c r="AD4371">
        <f t="shared" si="956"/>
        <v>0.5</v>
      </c>
      <c r="AE4371">
        <f t="shared" si="957"/>
        <v>0.5</v>
      </c>
      <c r="AF4371">
        <f t="shared" si="958"/>
        <v>0.5</v>
      </c>
      <c r="AG4371">
        <f t="shared" si="959"/>
        <v>0.5</v>
      </c>
      <c r="AH4371">
        <f t="shared" si="960"/>
        <v>0.5</v>
      </c>
      <c r="AI4371">
        <f t="shared" si="961"/>
        <v>0.25</v>
      </c>
      <c r="AJ4371">
        <f t="shared" si="962"/>
        <v>0.25</v>
      </c>
      <c r="AK4371">
        <f t="shared" si="963"/>
        <v>0.5</v>
      </c>
      <c r="AL4371">
        <f t="shared" si="964"/>
        <v>0.5</v>
      </c>
      <c r="AM4371">
        <f t="shared" si="965"/>
        <v>0.5</v>
      </c>
      <c r="AN4371" s="6">
        <f t="shared" si="967"/>
        <v>1</v>
      </c>
      <c r="AO4371" t="str">
        <f>VLOOKUP(BD_PONDERACIONES[[#This Row],[Comuna]],Tabla3[#All],2,0)</f>
        <v>Florida</v>
      </c>
    </row>
    <row r="4372" spans="1:41" x14ac:dyDescent="0.35">
      <c r="A4372" t="s">
        <v>20938</v>
      </c>
      <c r="B4372" t="s">
        <v>20939</v>
      </c>
      <c r="C4372" t="s">
        <v>20940</v>
      </c>
      <c r="D4372" s="5">
        <v>44915</v>
      </c>
      <c r="E4372" s="5">
        <v>44718</v>
      </c>
      <c r="F4372" t="s">
        <v>753</v>
      </c>
      <c r="G4372" t="s">
        <v>20941</v>
      </c>
      <c r="H4372" t="s">
        <v>1389</v>
      </c>
      <c r="J4372" t="s">
        <v>756</v>
      </c>
      <c r="K4372" t="s">
        <v>756</v>
      </c>
      <c r="L4372" t="s">
        <v>757</v>
      </c>
      <c r="M4372" t="s">
        <v>757</v>
      </c>
      <c r="N4372" t="s">
        <v>756</v>
      </c>
      <c r="O4372" t="s">
        <v>756</v>
      </c>
      <c r="P4372" t="s">
        <v>758</v>
      </c>
      <c r="Q4372" t="s">
        <v>759</v>
      </c>
      <c r="R4372" t="s">
        <v>759</v>
      </c>
      <c r="S4372" t="s">
        <v>757</v>
      </c>
      <c r="T4372" t="s">
        <v>757</v>
      </c>
      <c r="U4372" t="s">
        <v>757</v>
      </c>
      <c r="V4372" t="s">
        <v>756</v>
      </c>
      <c r="W4372" t="s">
        <v>756</v>
      </c>
      <c r="X4372" t="s">
        <v>20942</v>
      </c>
      <c r="Y4372" t="str">
        <f t="shared" si="966"/>
        <v>junio</v>
      </c>
      <c r="Z4372">
        <f>YEAR(BD_PONDERACIONES[[#This Row],[Fecha Ejecución del Ticket]])</f>
        <v>2022</v>
      </c>
      <c r="AA4372" t="str">
        <f t="shared" si="954"/>
        <v>diciembre</v>
      </c>
      <c r="AB4372">
        <f>YEAR(BD_PONDERACIONES[[#This Row],[Fecha de Inspección]])</f>
        <v>2022</v>
      </c>
      <c r="AC4372">
        <f t="shared" si="955"/>
        <v>0.5</v>
      </c>
      <c r="AD4372">
        <f t="shared" si="956"/>
        <v>0.5</v>
      </c>
      <c r="AE4372">
        <f t="shared" si="957"/>
        <v>0.5</v>
      </c>
      <c r="AF4372">
        <f t="shared" si="958"/>
        <v>0.5</v>
      </c>
      <c r="AG4372">
        <f t="shared" si="959"/>
        <v>0.5</v>
      </c>
      <c r="AH4372">
        <f t="shared" si="960"/>
        <v>0.5</v>
      </c>
      <c r="AI4372">
        <f t="shared" si="961"/>
        <v>0.25</v>
      </c>
      <c r="AJ4372">
        <f t="shared" si="962"/>
        <v>0.25</v>
      </c>
      <c r="AK4372">
        <f t="shared" si="963"/>
        <v>0.5</v>
      </c>
      <c r="AL4372">
        <f t="shared" si="964"/>
        <v>0.5</v>
      </c>
      <c r="AM4372">
        <f t="shared" si="965"/>
        <v>0.5</v>
      </c>
      <c r="AN4372" s="6">
        <f t="shared" si="967"/>
        <v>1</v>
      </c>
      <c r="AO4372" t="str">
        <f>VLOOKUP(BD_PONDERACIONES[[#This Row],[Comuna]],Tabla3[#All],2,0)</f>
        <v>Florida</v>
      </c>
    </row>
    <row r="4373" spans="1:41" x14ac:dyDescent="0.35">
      <c r="A4373" t="s">
        <v>20943</v>
      </c>
      <c r="B4373" t="s">
        <v>20944</v>
      </c>
      <c r="C4373" t="s">
        <v>20945</v>
      </c>
      <c r="D4373" s="5">
        <v>44915</v>
      </c>
      <c r="E4373" s="5">
        <v>44718</v>
      </c>
      <c r="F4373" t="s">
        <v>753</v>
      </c>
      <c r="G4373" t="s">
        <v>20946</v>
      </c>
      <c r="H4373" t="s">
        <v>1389</v>
      </c>
      <c r="J4373" t="s">
        <v>756</v>
      </c>
      <c r="K4373" t="s">
        <v>756</v>
      </c>
      <c r="L4373" t="s">
        <v>757</v>
      </c>
      <c r="M4373" t="s">
        <v>757</v>
      </c>
      <c r="N4373" t="s">
        <v>756</v>
      </c>
      <c r="O4373" t="s">
        <v>756</v>
      </c>
      <c r="P4373" t="s">
        <v>758</v>
      </c>
      <c r="Q4373" t="s">
        <v>759</v>
      </c>
      <c r="R4373" t="s">
        <v>759</v>
      </c>
      <c r="S4373" t="s">
        <v>757</v>
      </c>
      <c r="T4373" t="s">
        <v>757</v>
      </c>
      <c r="U4373" t="s">
        <v>757</v>
      </c>
      <c r="V4373" t="s">
        <v>756</v>
      </c>
      <c r="W4373" t="s">
        <v>756</v>
      </c>
      <c r="X4373" t="s">
        <v>20947</v>
      </c>
      <c r="Y4373" t="str">
        <f t="shared" si="966"/>
        <v>junio</v>
      </c>
      <c r="Z4373">
        <f>YEAR(BD_PONDERACIONES[[#This Row],[Fecha Ejecución del Ticket]])</f>
        <v>2022</v>
      </c>
      <c r="AA4373" t="str">
        <f t="shared" si="954"/>
        <v>diciembre</v>
      </c>
      <c r="AB4373">
        <f>YEAR(BD_PONDERACIONES[[#This Row],[Fecha de Inspección]])</f>
        <v>2022</v>
      </c>
      <c r="AC4373">
        <f t="shared" si="955"/>
        <v>0.5</v>
      </c>
      <c r="AD4373">
        <f t="shared" si="956"/>
        <v>0.5</v>
      </c>
      <c r="AE4373">
        <f t="shared" si="957"/>
        <v>0.5</v>
      </c>
      <c r="AF4373">
        <f t="shared" si="958"/>
        <v>0.5</v>
      </c>
      <c r="AG4373">
        <f t="shared" si="959"/>
        <v>0.5</v>
      </c>
      <c r="AH4373">
        <f t="shared" si="960"/>
        <v>0.5</v>
      </c>
      <c r="AI4373">
        <f t="shared" si="961"/>
        <v>0.25</v>
      </c>
      <c r="AJ4373">
        <f t="shared" si="962"/>
        <v>0.25</v>
      </c>
      <c r="AK4373">
        <f t="shared" si="963"/>
        <v>0.5</v>
      </c>
      <c r="AL4373">
        <f t="shared" si="964"/>
        <v>0.5</v>
      </c>
      <c r="AM4373">
        <f t="shared" si="965"/>
        <v>0.5</v>
      </c>
      <c r="AN4373" s="6">
        <f t="shared" si="967"/>
        <v>1</v>
      </c>
      <c r="AO4373" t="str">
        <f>VLOOKUP(BD_PONDERACIONES[[#This Row],[Comuna]],Tabla3[#All],2,0)</f>
        <v>Florida</v>
      </c>
    </row>
    <row r="4374" spans="1:41" x14ac:dyDescent="0.35">
      <c r="A4374" t="s">
        <v>20948</v>
      </c>
      <c r="B4374" t="s">
        <v>20949</v>
      </c>
      <c r="C4374" t="s">
        <v>20950</v>
      </c>
      <c r="D4374" s="5">
        <v>44915</v>
      </c>
      <c r="E4374" s="5">
        <v>44716</v>
      </c>
      <c r="F4374" t="s">
        <v>753</v>
      </c>
      <c r="G4374" t="s">
        <v>20951</v>
      </c>
      <c r="H4374" t="s">
        <v>1389</v>
      </c>
      <c r="J4374" t="s">
        <v>756</v>
      </c>
      <c r="K4374" t="s">
        <v>756</v>
      </c>
      <c r="L4374" t="s">
        <v>757</v>
      </c>
      <c r="M4374" t="s">
        <v>757</v>
      </c>
      <c r="N4374" t="s">
        <v>756</v>
      </c>
      <c r="O4374" t="s">
        <v>756</v>
      </c>
      <c r="P4374" t="s">
        <v>758</v>
      </c>
      <c r="Q4374" t="s">
        <v>759</v>
      </c>
      <c r="R4374" t="s">
        <v>759</v>
      </c>
      <c r="S4374" t="s">
        <v>757</v>
      </c>
      <c r="T4374" t="s">
        <v>757</v>
      </c>
      <c r="U4374" t="s">
        <v>757</v>
      </c>
      <c r="V4374" t="s">
        <v>756</v>
      </c>
      <c r="W4374" t="s">
        <v>756</v>
      </c>
      <c r="X4374" t="s">
        <v>20952</v>
      </c>
      <c r="Y4374" t="str">
        <f t="shared" si="966"/>
        <v>junio</v>
      </c>
      <c r="Z4374">
        <f>YEAR(BD_PONDERACIONES[[#This Row],[Fecha Ejecución del Ticket]])</f>
        <v>2022</v>
      </c>
      <c r="AA4374" t="str">
        <f t="shared" si="954"/>
        <v>diciembre</v>
      </c>
      <c r="AB4374">
        <f>YEAR(BD_PONDERACIONES[[#This Row],[Fecha de Inspección]])</f>
        <v>2022</v>
      </c>
      <c r="AC4374">
        <f t="shared" si="955"/>
        <v>0.5</v>
      </c>
      <c r="AD4374">
        <f t="shared" si="956"/>
        <v>0.5</v>
      </c>
      <c r="AE4374">
        <f t="shared" si="957"/>
        <v>0.5</v>
      </c>
      <c r="AF4374">
        <f t="shared" si="958"/>
        <v>0.5</v>
      </c>
      <c r="AG4374">
        <f t="shared" si="959"/>
        <v>0.5</v>
      </c>
      <c r="AH4374">
        <f t="shared" si="960"/>
        <v>0.5</v>
      </c>
      <c r="AI4374">
        <f t="shared" si="961"/>
        <v>0.25</v>
      </c>
      <c r="AJ4374">
        <f t="shared" si="962"/>
        <v>0.25</v>
      </c>
      <c r="AK4374">
        <f t="shared" si="963"/>
        <v>0.5</v>
      </c>
      <c r="AL4374">
        <f t="shared" si="964"/>
        <v>0.5</v>
      </c>
      <c r="AM4374">
        <f t="shared" si="965"/>
        <v>0.5</v>
      </c>
      <c r="AN4374" s="6">
        <f t="shared" si="967"/>
        <v>1</v>
      </c>
      <c r="AO4374" t="str">
        <f>VLOOKUP(BD_PONDERACIONES[[#This Row],[Comuna]],Tabla3[#All],2,0)</f>
        <v>Florida</v>
      </c>
    </row>
    <row r="4375" spans="1:41" x14ac:dyDescent="0.35">
      <c r="A4375" t="s">
        <v>20953</v>
      </c>
      <c r="B4375" t="s">
        <v>20954</v>
      </c>
      <c r="C4375" t="s">
        <v>20955</v>
      </c>
      <c r="D4375" s="5">
        <v>44915</v>
      </c>
      <c r="E4375" s="5">
        <v>44716</v>
      </c>
      <c r="F4375" t="s">
        <v>753</v>
      </c>
      <c r="G4375" t="s">
        <v>20956</v>
      </c>
      <c r="H4375" t="s">
        <v>1389</v>
      </c>
      <c r="J4375" t="s">
        <v>756</v>
      </c>
      <c r="K4375" t="s">
        <v>756</v>
      </c>
      <c r="L4375" t="s">
        <v>757</v>
      </c>
      <c r="M4375" t="s">
        <v>757</v>
      </c>
      <c r="N4375" t="s">
        <v>756</v>
      </c>
      <c r="O4375" t="s">
        <v>756</v>
      </c>
      <c r="P4375" t="s">
        <v>758</v>
      </c>
      <c r="Q4375" t="s">
        <v>759</v>
      </c>
      <c r="R4375" t="s">
        <v>759</v>
      </c>
      <c r="S4375" t="s">
        <v>757</v>
      </c>
      <c r="T4375" t="s">
        <v>757</v>
      </c>
      <c r="U4375" t="s">
        <v>757</v>
      </c>
      <c r="V4375" t="s">
        <v>756</v>
      </c>
      <c r="W4375" t="s">
        <v>756</v>
      </c>
      <c r="X4375" t="s">
        <v>13971</v>
      </c>
      <c r="Y4375" t="str">
        <f t="shared" si="966"/>
        <v>junio</v>
      </c>
      <c r="Z4375">
        <f>YEAR(BD_PONDERACIONES[[#This Row],[Fecha Ejecución del Ticket]])</f>
        <v>2022</v>
      </c>
      <c r="AA4375" t="str">
        <f t="shared" si="954"/>
        <v>diciembre</v>
      </c>
      <c r="AB4375">
        <f>YEAR(BD_PONDERACIONES[[#This Row],[Fecha de Inspección]])</f>
        <v>2022</v>
      </c>
      <c r="AC4375">
        <f t="shared" si="955"/>
        <v>0.5</v>
      </c>
      <c r="AD4375">
        <f t="shared" si="956"/>
        <v>0.5</v>
      </c>
      <c r="AE4375">
        <f t="shared" si="957"/>
        <v>0.5</v>
      </c>
      <c r="AF4375">
        <f t="shared" si="958"/>
        <v>0.5</v>
      </c>
      <c r="AG4375">
        <f t="shared" si="959"/>
        <v>0.5</v>
      </c>
      <c r="AH4375">
        <f t="shared" si="960"/>
        <v>0.5</v>
      </c>
      <c r="AI4375">
        <f t="shared" si="961"/>
        <v>0.25</v>
      </c>
      <c r="AJ4375">
        <f t="shared" si="962"/>
        <v>0.25</v>
      </c>
      <c r="AK4375">
        <f t="shared" si="963"/>
        <v>0.5</v>
      </c>
      <c r="AL4375">
        <f t="shared" si="964"/>
        <v>0.5</v>
      </c>
      <c r="AM4375">
        <f t="shared" si="965"/>
        <v>0.5</v>
      </c>
      <c r="AN4375" s="6">
        <f t="shared" si="967"/>
        <v>1</v>
      </c>
      <c r="AO4375" t="str">
        <f>VLOOKUP(BD_PONDERACIONES[[#This Row],[Comuna]],Tabla3[#All],2,0)</f>
        <v>Florida</v>
      </c>
    </row>
    <row r="4376" spans="1:41" x14ac:dyDescent="0.35">
      <c r="A4376" t="s">
        <v>20957</v>
      </c>
      <c r="B4376" t="s">
        <v>20958</v>
      </c>
      <c r="C4376" t="s">
        <v>20959</v>
      </c>
      <c r="D4376" s="5">
        <v>44915</v>
      </c>
      <c r="E4376" s="5">
        <v>44732</v>
      </c>
      <c r="F4376" t="s">
        <v>763</v>
      </c>
      <c r="G4376" t="s">
        <v>20960</v>
      </c>
      <c r="H4376" t="s">
        <v>2755</v>
      </c>
      <c r="J4376" t="s">
        <v>756</v>
      </c>
      <c r="K4376" t="s">
        <v>756</v>
      </c>
      <c r="L4376" t="s">
        <v>757</v>
      </c>
      <c r="M4376" t="s">
        <v>757</v>
      </c>
      <c r="N4376" t="s">
        <v>756</v>
      </c>
      <c r="O4376" t="s">
        <v>756</v>
      </c>
      <c r="P4376" t="s">
        <v>758</v>
      </c>
      <c r="Q4376" t="s">
        <v>759</v>
      </c>
      <c r="R4376" t="s">
        <v>759</v>
      </c>
      <c r="S4376" t="s">
        <v>757</v>
      </c>
      <c r="T4376" t="s">
        <v>757</v>
      </c>
      <c r="U4376" t="s">
        <v>757</v>
      </c>
      <c r="V4376" t="s">
        <v>773</v>
      </c>
      <c r="W4376" t="s">
        <v>773</v>
      </c>
      <c r="X4376" t="s">
        <v>20961</v>
      </c>
      <c r="Y4376" t="str">
        <f t="shared" si="966"/>
        <v>junio</v>
      </c>
      <c r="Z4376">
        <f>YEAR(BD_PONDERACIONES[[#This Row],[Fecha Ejecución del Ticket]])</f>
        <v>2022</v>
      </c>
      <c r="AA4376" t="str">
        <f t="shared" si="954"/>
        <v>diciembre</v>
      </c>
      <c r="AB4376">
        <f>YEAR(BD_PONDERACIONES[[#This Row],[Fecha de Inspección]])</f>
        <v>2022</v>
      </c>
      <c r="AC4376">
        <f t="shared" si="955"/>
        <v>0.5</v>
      </c>
      <c r="AD4376">
        <f t="shared" si="956"/>
        <v>0.5</v>
      </c>
      <c r="AE4376">
        <f t="shared" si="957"/>
        <v>0.5</v>
      </c>
      <c r="AF4376">
        <f t="shared" si="958"/>
        <v>0.5</v>
      </c>
      <c r="AG4376">
        <f t="shared" si="959"/>
        <v>0.5</v>
      </c>
      <c r="AH4376">
        <f t="shared" si="960"/>
        <v>0.5</v>
      </c>
      <c r="AI4376">
        <f t="shared" si="961"/>
        <v>0.25</v>
      </c>
      <c r="AJ4376">
        <f t="shared" si="962"/>
        <v>0.25</v>
      </c>
      <c r="AK4376">
        <f t="shared" si="963"/>
        <v>0.5</v>
      </c>
      <c r="AL4376">
        <f t="shared" si="964"/>
        <v>0</v>
      </c>
      <c r="AM4376">
        <f t="shared" si="965"/>
        <v>0</v>
      </c>
      <c r="AN4376" s="6">
        <f t="shared" si="967"/>
        <v>0.8</v>
      </c>
      <c r="AO4376" t="str">
        <f>VLOOKUP(BD_PONDERACIONES[[#This Row],[Comuna]],Tabla3[#All],2,0)</f>
        <v>Florida</v>
      </c>
    </row>
    <row r="4377" spans="1:41" x14ac:dyDescent="0.35">
      <c r="A4377" t="s">
        <v>20962</v>
      </c>
      <c r="B4377" t="s">
        <v>20963</v>
      </c>
      <c r="C4377" t="s">
        <v>20964</v>
      </c>
      <c r="D4377" s="5">
        <v>44915</v>
      </c>
      <c r="E4377" s="5">
        <v>44715</v>
      </c>
      <c r="F4377" t="s">
        <v>753</v>
      </c>
      <c r="G4377" t="s">
        <v>20965</v>
      </c>
      <c r="H4377" t="s">
        <v>1389</v>
      </c>
      <c r="J4377" t="s">
        <v>756</v>
      </c>
      <c r="K4377" t="s">
        <v>756</v>
      </c>
      <c r="L4377" t="s">
        <v>756</v>
      </c>
      <c r="M4377" t="s">
        <v>756</v>
      </c>
      <c r="N4377" t="s">
        <v>756</v>
      </c>
      <c r="O4377" t="s">
        <v>756</v>
      </c>
      <c r="P4377" t="s">
        <v>765</v>
      </c>
      <c r="Q4377" t="s">
        <v>20966</v>
      </c>
      <c r="R4377" t="s">
        <v>759</v>
      </c>
      <c r="S4377" t="s">
        <v>756</v>
      </c>
      <c r="T4377" t="s">
        <v>756</v>
      </c>
      <c r="U4377" t="s">
        <v>756</v>
      </c>
      <c r="V4377" t="s">
        <v>756</v>
      </c>
      <c r="W4377" t="s">
        <v>756</v>
      </c>
      <c r="X4377" t="s">
        <v>20967</v>
      </c>
      <c r="Y4377" t="str">
        <f t="shared" si="966"/>
        <v>junio</v>
      </c>
      <c r="Z4377">
        <f>YEAR(BD_PONDERACIONES[[#This Row],[Fecha Ejecución del Ticket]])</f>
        <v>2022</v>
      </c>
      <c r="AA4377" t="str">
        <f t="shared" si="954"/>
        <v>diciembre</v>
      </c>
      <c r="AB4377">
        <f>YEAR(BD_PONDERACIONES[[#This Row],[Fecha de Inspección]])</f>
        <v>2022</v>
      </c>
      <c r="AC4377">
        <f t="shared" si="955"/>
        <v>0.5</v>
      </c>
      <c r="AD4377">
        <f t="shared" si="956"/>
        <v>0.5</v>
      </c>
      <c r="AE4377">
        <f t="shared" si="957"/>
        <v>0.5</v>
      </c>
      <c r="AF4377">
        <f t="shared" si="958"/>
        <v>0.5</v>
      </c>
      <c r="AG4377">
        <f t="shared" si="959"/>
        <v>0.5</v>
      </c>
      <c r="AH4377">
        <f t="shared" si="960"/>
        <v>0.5</v>
      </c>
      <c r="AI4377">
        <f t="shared" si="961"/>
        <v>0.25</v>
      </c>
      <c r="AJ4377">
        <f t="shared" si="962"/>
        <v>0.25</v>
      </c>
      <c r="AK4377">
        <f t="shared" si="963"/>
        <v>0.5</v>
      </c>
      <c r="AL4377">
        <f t="shared" si="964"/>
        <v>0.5</v>
      </c>
      <c r="AM4377">
        <f t="shared" si="965"/>
        <v>0.5</v>
      </c>
      <c r="AN4377" s="6">
        <f t="shared" si="967"/>
        <v>1</v>
      </c>
      <c r="AO4377" t="str">
        <f>VLOOKUP(BD_PONDERACIONES[[#This Row],[Comuna]],Tabla3[#All],2,0)</f>
        <v>Florida</v>
      </c>
    </row>
    <row r="4378" spans="1:41" x14ac:dyDescent="0.35">
      <c r="A4378" t="s">
        <v>20968</v>
      </c>
      <c r="B4378" t="s">
        <v>20969</v>
      </c>
      <c r="C4378" t="s">
        <v>20970</v>
      </c>
      <c r="D4378" s="5">
        <v>44915</v>
      </c>
      <c r="E4378" s="5">
        <v>44848</v>
      </c>
      <c r="F4378" t="s">
        <v>763</v>
      </c>
      <c r="G4378" t="s">
        <v>20971</v>
      </c>
      <c r="H4378" t="s">
        <v>2755</v>
      </c>
      <c r="J4378" t="s">
        <v>756</v>
      </c>
      <c r="K4378" t="s">
        <v>756</v>
      </c>
      <c r="L4378" t="s">
        <v>757</v>
      </c>
      <c r="M4378" t="s">
        <v>757</v>
      </c>
      <c r="N4378" t="s">
        <v>756</v>
      </c>
      <c r="O4378" t="s">
        <v>756</v>
      </c>
      <c r="P4378" t="s">
        <v>758</v>
      </c>
      <c r="Q4378" t="s">
        <v>759</v>
      </c>
      <c r="R4378" t="s">
        <v>759</v>
      </c>
      <c r="S4378" t="s">
        <v>757</v>
      </c>
      <c r="T4378" t="s">
        <v>757</v>
      </c>
      <c r="U4378" t="s">
        <v>757</v>
      </c>
      <c r="V4378" t="s">
        <v>756</v>
      </c>
      <c r="W4378" t="s">
        <v>756</v>
      </c>
      <c r="X4378" t="s">
        <v>20972</v>
      </c>
      <c r="Y4378" t="str">
        <f t="shared" si="966"/>
        <v>octubre</v>
      </c>
      <c r="Z4378">
        <f>YEAR(BD_PONDERACIONES[[#This Row],[Fecha Ejecución del Ticket]])</f>
        <v>2022</v>
      </c>
      <c r="AA4378" t="str">
        <f t="shared" si="954"/>
        <v>diciembre</v>
      </c>
      <c r="AB4378">
        <f>YEAR(BD_PONDERACIONES[[#This Row],[Fecha de Inspección]])</f>
        <v>2022</v>
      </c>
      <c r="AC4378">
        <f t="shared" si="955"/>
        <v>0.5</v>
      </c>
      <c r="AD4378">
        <f t="shared" si="956"/>
        <v>0.5</v>
      </c>
      <c r="AE4378">
        <f t="shared" si="957"/>
        <v>0.5</v>
      </c>
      <c r="AF4378">
        <f t="shared" si="958"/>
        <v>0.5</v>
      </c>
      <c r="AG4378">
        <f t="shared" si="959"/>
        <v>0.5</v>
      </c>
      <c r="AH4378">
        <f t="shared" si="960"/>
        <v>0.5</v>
      </c>
      <c r="AI4378">
        <f t="shared" si="961"/>
        <v>0.25</v>
      </c>
      <c r="AJ4378">
        <f t="shared" si="962"/>
        <v>0.25</v>
      </c>
      <c r="AK4378">
        <f t="shared" si="963"/>
        <v>0.5</v>
      </c>
      <c r="AL4378">
        <f t="shared" si="964"/>
        <v>0.5</v>
      </c>
      <c r="AM4378">
        <f t="shared" si="965"/>
        <v>0.5</v>
      </c>
      <c r="AN4378" s="6">
        <f t="shared" si="967"/>
        <v>1</v>
      </c>
      <c r="AO4378" t="str">
        <f>VLOOKUP(BD_PONDERACIONES[[#This Row],[Comuna]],Tabla3[#All],2,0)</f>
        <v>Florida</v>
      </c>
    </row>
    <row r="4379" spans="1:41" x14ac:dyDescent="0.35">
      <c r="A4379" t="s">
        <v>20973</v>
      </c>
      <c r="B4379" t="s">
        <v>20974</v>
      </c>
      <c r="C4379" t="s">
        <v>20975</v>
      </c>
      <c r="D4379" s="5">
        <v>44915</v>
      </c>
      <c r="E4379" s="5">
        <v>44735</v>
      </c>
      <c r="F4379" t="s">
        <v>763</v>
      </c>
      <c r="G4379" t="s">
        <v>20976</v>
      </c>
      <c r="H4379" t="s">
        <v>2755</v>
      </c>
      <c r="J4379" t="s">
        <v>756</v>
      </c>
      <c r="K4379" t="s">
        <v>756</v>
      </c>
      <c r="L4379" t="s">
        <v>757</v>
      </c>
      <c r="M4379" t="s">
        <v>757</v>
      </c>
      <c r="N4379" t="s">
        <v>756</v>
      </c>
      <c r="O4379" t="s">
        <v>756</v>
      </c>
      <c r="P4379" t="s">
        <v>758</v>
      </c>
      <c r="Q4379" t="s">
        <v>759</v>
      </c>
      <c r="R4379" t="s">
        <v>759</v>
      </c>
      <c r="S4379" t="s">
        <v>757</v>
      </c>
      <c r="T4379" t="s">
        <v>757</v>
      </c>
      <c r="U4379" t="s">
        <v>757</v>
      </c>
      <c r="V4379" t="s">
        <v>756</v>
      </c>
      <c r="W4379" t="s">
        <v>768</v>
      </c>
      <c r="X4379" t="s">
        <v>20977</v>
      </c>
      <c r="Y4379" t="str">
        <f t="shared" si="966"/>
        <v>junio</v>
      </c>
      <c r="Z4379">
        <f>YEAR(BD_PONDERACIONES[[#This Row],[Fecha Ejecución del Ticket]])</f>
        <v>2022</v>
      </c>
      <c r="AA4379" t="str">
        <f t="shared" si="954"/>
        <v>diciembre</v>
      </c>
      <c r="AB4379">
        <f>YEAR(BD_PONDERACIONES[[#This Row],[Fecha de Inspección]])</f>
        <v>2022</v>
      </c>
      <c r="AC4379">
        <f t="shared" si="955"/>
        <v>0.5</v>
      </c>
      <c r="AD4379">
        <f t="shared" si="956"/>
        <v>0.5</v>
      </c>
      <c r="AE4379">
        <f t="shared" si="957"/>
        <v>0.5</v>
      </c>
      <c r="AF4379">
        <f t="shared" si="958"/>
        <v>0.5</v>
      </c>
      <c r="AG4379">
        <f t="shared" si="959"/>
        <v>0.5</v>
      </c>
      <c r="AH4379">
        <f t="shared" si="960"/>
        <v>0.5</v>
      </c>
      <c r="AI4379">
        <f t="shared" si="961"/>
        <v>0.25</v>
      </c>
      <c r="AJ4379">
        <f t="shared" si="962"/>
        <v>0.25</v>
      </c>
      <c r="AK4379">
        <f t="shared" si="963"/>
        <v>0.5</v>
      </c>
      <c r="AL4379">
        <f t="shared" si="964"/>
        <v>0.5</v>
      </c>
      <c r="AM4379">
        <f t="shared" si="965"/>
        <v>0.17499999999999999</v>
      </c>
      <c r="AN4379" s="6">
        <f t="shared" si="967"/>
        <v>0.93500000000000005</v>
      </c>
      <c r="AO4379" t="str">
        <f>VLOOKUP(BD_PONDERACIONES[[#This Row],[Comuna]],Tabla3[#All],2,0)</f>
        <v>Florida</v>
      </c>
    </row>
    <row r="4380" spans="1:41" x14ac:dyDescent="0.35">
      <c r="A4380" t="s">
        <v>20978</v>
      </c>
      <c r="B4380" t="s">
        <v>20979</v>
      </c>
      <c r="C4380" t="s">
        <v>20980</v>
      </c>
      <c r="D4380" s="5">
        <v>44915</v>
      </c>
      <c r="E4380" s="5">
        <v>44735</v>
      </c>
      <c r="F4380" t="s">
        <v>763</v>
      </c>
      <c r="G4380" t="s">
        <v>20981</v>
      </c>
      <c r="H4380" t="s">
        <v>2755</v>
      </c>
      <c r="J4380" t="s">
        <v>756</v>
      </c>
      <c r="K4380" t="s">
        <v>756</v>
      </c>
      <c r="L4380" t="s">
        <v>757</v>
      </c>
      <c r="M4380" t="s">
        <v>757</v>
      </c>
      <c r="N4380" t="s">
        <v>756</v>
      </c>
      <c r="O4380" t="s">
        <v>756</v>
      </c>
      <c r="P4380" t="s">
        <v>758</v>
      </c>
      <c r="Q4380" t="s">
        <v>759</v>
      </c>
      <c r="R4380" t="s">
        <v>759</v>
      </c>
      <c r="S4380" t="s">
        <v>757</v>
      </c>
      <c r="T4380" t="s">
        <v>757</v>
      </c>
      <c r="U4380" t="s">
        <v>757</v>
      </c>
      <c r="V4380" t="s">
        <v>756</v>
      </c>
      <c r="W4380" t="s">
        <v>756</v>
      </c>
      <c r="X4380" t="s">
        <v>18306</v>
      </c>
      <c r="Y4380" t="str">
        <f t="shared" si="966"/>
        <v>junio</v>
      </c>
      <c r="Z4380">
        <f>YEAR(BD_PONDERACIONES[[#This Row],[Fecha Ejecución del Ticket]])</f>
        <v>2022</v>
      </c>
      <c r="AA4380" t="str">
        <f t="shared" si="954"/>
        <v>diciembre</v>
      </c>
      <c r="AB4380">
        <f>YEAR(BD_PONDERACIONES[[#This Row],[Fecha de Inspección]])</f>
        <v>2022</v>
      </c>
      <c r="AC4380">
        <f t="shared" si="955"/>
        <v>0.5</v>
      </c>
      <c r="AD4380">
        <f t="shared" si="956"/>
        <v>0.5</v>
      </c>
      <c r="AE4380">
        <f t="shared" si="957"/>
        <v>0.5</v>
      </c>
      <c r="AF4380">
        <f t="shared" si="958"/>
        <v>0.5</v>
      </c>
      <c r="AG4380">
        <f t="shared" si="959"/>
        <v>0.5</v>
      </c>
      <c r="AH4380">
        <f t="shared" si="960"/>
        <v>0.5</v>
      </c>
      <c r="AI4380">
        <f t="shared" si="961"/>
        <v>0.25</v>
      </c>
      <c r="AJ4380">
        <f t="shared" si="962"/>
        <v>0.25</v>
      </c>
      <c r="AK4380">
        <f t="shared" si="963"/>
        <v>0.5</v>
      </c>
      <c r="AL4380">
        <f t="shared" si="964"/>
        <v>0.5</v>
      </c>
      <c r="AM4380">
        <f t="shared" si="965"/>
        <v>0.5</v>
      </c>
      <c r="AN4380" s="6">
        <f t="shared" si="967"/>
        <v>1</v>
      </c>
      <c r="AO4380" t="str">
        <f>VLOOKUP(BD_PONDERACIONES[[#This Row],[Comuna]],Tabla3[#All],2,0)</f>
        <v>Florida</v>
      </c>
    </row>
    <row r="4381" spans="1:41" x14ac:dyDescent="0.35">
      <c r="A4381" t="s">
        <v>20982</v>
      </c>
      <c r="B4381" t="s">
        <v>20983</v>
      </c>
      <c r="C4381" t="s">
        <v>20984</v>
      </c>
      <c r="D4381" s="5">
        <v>44915</v>
      </c>
      <c r="E4381" s="5">
        <v>44735</v>
      </c>
      <c r="F4381" t="s">
        <v>763</v>
      </c>
      <c r="G4381" t="s">
        <v>20985</v>
      </c>
      <c r="H4381" t="s">
        <v>2755</v>
      </c>
      <c r="J4381" t="s">
        <v>756</v>
      </c>
      <c r="K4381" t="s">
        <v>756</v>
      </c>
      <c r="L4381" t="s">
        <v>757</v>
      </c>
      <c r="M4381" t="s">
        <v>757</v>
      </c>
      <c r="N4381" t="s">
        <v>756</v>
      </c>
      <c r="O4381" t="s">
        <v>756</v>
      </c>
      <c r="P4381" t="s">
        <v>758</v>
      </c>
      <c r="Q4381" t="s">
        <v>759</v>
      </c>
      <c r="R4381" t="s">
        <v>759</v>
      </c>
      <c r="S4381" t="s">
        <v>757</v>
      </c>
      <c r="T4381" t="s">
        <v>757</v>
      </c>
      <c r="U4381" t="s">
        <v>757</v>
      </c>
      <c r="V4381" t="s">
        <v>756</v>
      </c>
      <c r="W4381" t="s">
        <v>756</v>
      </c>
      <c r="X4381" t="s">
        <v>17171</v>
      </c>
      <c r="Y4381" t="str">
        <f t="shared" si="966"/>
        <v>junio</v>
      </c>
      <c r="Z4381">
        <f>YEAR(BD_PONDERACIONES[[#This Row],[Fecha Ejecución del Ticket]])</f>
        <v>2022</v>
      </c>
      <c r="AA4381" t="str">
        <f t="shared" si="954"/>
        <v>diciembre</v>
      </c>
      <c r="AB4381">
        <f>YEAR(BD_PONDERACIONES[[#This Row],[Fecha de Inspección]])</f>
        <v>2022</v>
      </c>
      <c r="AC4381">
        <f t="shared" si="955"/>
        <v>0.5</v>
      </c>
      <c r="AD4381">
        <f t="shared" si="956"/>
        <v>0.5</v>
      </c>
      <c r="AE4381">
        <f t="shared" si="957"/>
        <v>0.5</v>
      </c>
      <c r="AF4381">
        <f t="shared" si="958"/>
        <v>0.5</v>
      </c>
      <c r="AG4381">
        <f t="shared" si="959"/>
        <v>0.5</v>
      </c>
      <c r="AH4381">
        <f t="shared" si="960"/>
        <v>0.5</v>
      </c>
      <c r="AI4381">
        <f t="shared" si="961"/>
        <v>0.25</v>
      </c>
      <c r="AJ4381">
        <f t="shared" si="962"/>
        <v>0.25</v>
      </c>
      <c r="AK4381">
        <f t="shared" si="963"/>
        <v>0.5</v>
      </c>
      <c r="AL4381">
        <f t="shared" si="964"/>
        <v>0.5</v>
      </c>
      <c r="AM4381">
        <f t="shared" si="965"/>
        <v>0.5</v>
      </c>
      <c r="AN4381" s="6">
        <f t="shared" si="967"/>
        <v>1</v>
      </c>
      <c r="AO4381" t="str">
        <f>VLOOKUP(BD_PONDERACIONES[[#This Row],[Comuna]],Tabla3[#All],2,0)</f>
        <v>Florida</v>
      </c>
    </row>
    <row r="4382" spans="1:41" x14ac:dyDescent="0.35">
      <c r="A4382" t="s">
        <v>20986</v>
      </c>
      <c r="B4382" t="s">
        <v>20987</v>
      </c>
      <c r="C4382" t="s">
        <v>20988</v>
      </c>
      <c r="D4382" s="5">
        <v>44915</v>
      </c>
      <c r="E4382" s="5">
        <v>44731</v>
      </c>
      <c r="F4382" t="s">
        <v>763</v>
      </c>
      <c r="G4382" t="s">
        <v>20989</v>
      </c>
      <c r="H4382" t="s">
        <v>2755</v>
      </c>
      <c r="J4382" t="s">
        <v>756</v>
      </c>
      <c r="K4382" t="s">
        <v>756</v>
      </c>
      <c r="L4382" t="s">
        <v>757</v>
      </c>
      <c r="M4382" t="s">
        <v>757</v>
      </c>
      <c r="N4382" t="s">
        <v>756</v>
      </c>
      <c r="O4382" t="s">
        <v>756</v>
      </c>
      <c r="P4382" t="s">
        <v>758</v>
      </c>
      <c r="Q4382" t="s">
        <v>759</v>
      </c>
      <c r="R4382" t="s">
        <v>759</v>
      </c>
      <c r="S4382" t="s">
        <v>757</v>
      </c>
      <c r="T4382" t="s">
        <v>757</v>
      </c>
      <c r="U4382" t="s">
        <v>757</v>
      </c>
      <c r="V4382" t="s">
        <v>756</v>
      </c>
      <c r="W4382" t="s">
        <v>756</v>
      </c>
      <c r="X4382" t="s">
        <v>17171</v>
      </c>
      <c r="Y4382" t="str">
        <f t="shared" si="966"/>
        <v>junio</v>
      </c>
      <c r="Z4382">
        <f>YEAR(BD_PONDERACIONES[[#This Row],[Fecha Ejecución del Ticket]])</f>
        <v>2022</v>
      </c>
      <c r="AA4382" t="str">
        <f t="shared" si="954"/>
        <v>diciembre</v>
      </c>
      <c r="AB4382">
        <f>YEAR(BD_PONDERACIONES[[#This Row],[Fecha de Inspección]])</f>
        <v>2022</v>
      </c>
      <c r="AC4382">
        <f t="shared" si="955"/>
        <v>0.5</v>
      </c>
      <c r="AD4382">
        <f t="shared" si="956"/>
        <v>0.5</v>
      </c>
      <c r="AE4382">
        <f t="shared" si="957"/>
        <v>0.5</v>
      </c>
      <c r="AF4382">
        <f t="shared" si="958"/>
        <v>0.5</v>
      </c>
      <c r="AG4382">
        <f t="shared" si="959"/>
        <v>0.5</v>
      </c>
      <c r="AH4382">
        <f t="shared" si="960"/>
        <v>0.5</v>
      </c>
      <c r="AI4382">
        <f t="shared" si="961"/>
        <v>0.25</v>
      </c>
      <c r="AJ4382">
        <f t="shared" si="962"/>
        <v>0.25</v>
      </c>
      <c r="AK4382">
        <f t="shared" si="963"/>
        <v>0.5</v>
      </c>
      <c r="AL4382">
        <f t="shared" si="964"/>
        <v>0.5</v>
      </c>
      <c r="AM4382">
        <f t="shared" si="965"/>
        <v>0.5</v>
      </c>
      <c r="AN4382" s="6">
        <f t="shared" si="967"/>
        <v>1</v>
      </c>
      <c r="AO4382" t="str">
        <f>VLOOKUP(BD_PONDERACIONES[[#This Row],[Comuna]],Tabla3[#All],2,0)</f>
        <v>Florida</v>
      </c>
    </row>
    <row r="4383" spans="1:41" x14ac:dyDescent="0.35">
      <c r="A4383" t="s">
        <v>20990</v>
      </c>
      <c r="B4383" t="s">
        <v>20991</v>
      </c>
      <c r="C4383" t="s">
        <v>20992</v>
      </c>
      <c r="D4383" s="5">
        <v>44915</v>
      </c>
      <c r="E4383" s="5">
        <v>44741</v>
      </c>
      <c r="F4383" t="s">
        <v>763</v>
      </c>
      <c r="G4383" t="s">
        <v>20993</v>
      </c>
      <c r="H4383" t="s">
        <v>2755</v>
      </c>
      <c r="J4383" t="s">
        <v>756</v>
      </c>
      <c r="K4383" t="s">
        <v>756</v>
      </c>
      <c r="L4383" t="s">
        <v>757</v>
      </c>
      <c r="M4383" t="s">
        <v>757</v>
      </c>
      <c r="N4383" t="s">
        <v>756</v>
      </c>
      <c r="O4383" t="s">
        <v>756</v>
      </c>
      <c r="P4383" t="s">
        <v>758</v>
      </c>
      <c r="Q4383" t="s">
        <v>759</v>
      </c>
      <c r="R4383" t="s">
        <v>759</v>
      </c>
      <c r="S4383" t="s">
        <v>757</v>
      </c>
      <c r="T4383" t="s">
        <v>757</v>
      </c>
      <c r="U4383" t="s">
        <v>757</v>
      </c>
      <c r="V4383" t="s">
        <v>773</v>
      </c>
      <c r="W4383" t="s">
        <v>773</v>
      </c>
      <c r="X4383" t="s">
        <v>20994</v>
      </c>
      <c r="Y4383" t="str">
        <f t="shared" si="966"/>
        <v>junio</v>
      </c>
      <c r="Z4383">
        <f>YEAR(BD_PONDERACIONES[[#This Row],[Fecha Ejecución del Ticket]])</f>
        <v>2022</v>
      </c>
      <c r="AA4383" t="str">
        <f t="shared" si="954"/>
        <v>diciembre</v>
      </c>
      <c r="AB4383">
        <f>YEAR(BD_PONDERACIONES[[#This Row],[Fecha de Inspección]])</f>
        <v>2022</v>
      </c>
      <c r="AC4383">
        <f t="shared" si="955"/>
        <v>0.5</v>
      </c>
      <c r="AD4383">
        <f t="shared" si="956"/>
        <v>0.5</v>
      </c>
      <c r="AE4383">
        <f t="shared" si="957"/>
        <v>0.5</v>
      </c>
      <c r="AF4383">
        <f t="shared" si="958"/>
        <v>0.5</v>
      </c>
      <c r="AG4383">
        <f t="shared" si="959"/>
        <v>0.5</v>
      </c>
      <c r="AH4383">
        <f t="shared" si="960"/>
        <v>0.5</v>
      </c>
      <c r="AI4383">
        <f t="shared" si="961"/>
        <v>0.25</v>
      </c>
      <c r="AJ4383">
        <f t="shared" si="962"/>
        <v>0.25</v>
      </c>
      <c r="AK4383">
        <f t="shared" si="963"/>
        <v>0.5</v>
      </c>
      <c r="AL4383">
        <f t="shared" si="964"/>
        <v>0</v>
      </c>
      <c r="AM4383">
        <f t="shared" si="965"/>
        <v>0</v>
      </c>
      <c r="AN4383" s="6">
        <f t="shared" si="967"/>
        <v>0.8</v>
      </c>
      <c r="AO4383" t="str">
        <f>VLOOKUP(BD_PONDERACIONES[[#This Row],[Comuna]],Tabla3[#All],2,0)</f>
        <v>Florida</v>
      </c>
    </row>
    <row r="4384" spans="1:41" x14ac:dyDescent="0.35">
      <c r="A4384" t="s">
        <v>20995</v>
      </c>
      <c r="B4384" t="s">
        <v>20996</v>
      </c>
      <c r="C4384" t="s">
        <v>20997</v>
      </c>
      <c r="D4384" s="5">
        <v>44915</v>
      </c>
      <c r="E4384" s="5">
        <v>44739</v>
      </c>
      <c r="F4384" t="s">
        <v>763</v>
      </c>
      <c r="G4384" t="s">
        <v>20998</v>
      </c>
      <c r="H4384" t="s">
        <v>2755</v>
      </c>
      <c r="J4384" t="s">
        <v>756</v>
      </c>
      <c r="K4384" t="s">
        <v>756</v>
      </c>
      <c r="L4384" t="s">
        <v>757</v>
      </c>
      <c r="M4384" t="s">
        <v>757</v>
      </c>
      <c r="N4384" t="s">
        <v>756</v>
      </c>
      <c r="O4384" t="s">
        <v>756</v>
      </c>
      <c r="P4384" t="s">
        <v>758</v>
      </c>
      <c r="Q4384" t="s">
        <v>759</v>
      </c>
      <c r="R4384" t="s">
        <v>759</v>
      </c>
      <c r="S4384" t="s">
        <v>757</v>
      </c>
      <c r="T4384" t="s">
        <v>757</v>
      </c>
      <c r="U4384" t="s">
        <v>757</v>
      </c>
      <c r="V4384" t="s">
        <v>756</v>
      </c>
      <c r="W4384" t="s">
        <v>756</v>
      </c>
      <c r="X4384" t="s">
        <v>17947</v>
      </c>
      <c r="Y4384" t="str">
        <f t="shared" si="966"/>
        <v>junio</v>
      </c>
      <c r="Z4384">
        <f>YEAR(BD_PONDERACIONES[[#This Row],[Fecha Ejecución del Ticket]])</f>
        <v>2022</v>
      </c>
      <c r="AA4384" t="str">
        <f t="shared" si="954"/>
        <v>diciembre</v>
      </c>
      <c r="AB4384">
        <f>YEAR(BD_PONDERACIONES[[#This Row],[Fecha de Inspección]])</f>
        <v>2022</v>
      </c>
      <c r="AC4384">
        <f t="shared" si="955"/>
        <v>0.5</v>
      </c>
      <c r="AD4384">
        <f t="shared" si="956"/>
        <v>0.5</v>
      </c>
      <c r="AE4384">
        <f t="shared" si="957"/>
        <v>0.5</v>
      </c>
      <c r="AF4384">
        <f t="shared" si="958"/>
        <v>0.5</v>
      </c>
      <c r="AG4384">
        <f t="shared" si="959"/>
        <v>0.5</v>
      </c>
      <c r="AH4384">
        <f t="shared" si="960"/>
        <v>0.5</v>
      </c>
      <c r="AI4384">
        <f t="shared" si="961"/>
        <v>0.25</v>
      </c>
      <c r="AJ4384">
        <f t="shared" si="962"/>
        <v>0.25</v>
      </c>
      <c r="AK4384">
        <f t="shared" si="963"/>
        <v>0.5</v>
      </c>
      <c r="AL4384">
        <f t="shared" si="964"/>
        <v>0.5</v>
      </c>
      <c r="AM4384">
        <f t="shared" si="965"/>
        <v>0.5</v>
      </c>
      <c r="AN4384" s="6">
        <f t="shared" si="967"/>
        <v>1</v>
      </c>
      <c r="AO4384" t="str">
        <f>VLOOKUP(BD_PONDERACIONES[[#This Row],[Comuna]],Tabla3[#All],2,0)</f>
        <v>Florida</v>
      </c>
    </row>
    <row r="4385" spans="1:41" x14ac:dyDescent="0.35">
      <c r="A4385" t="s">
        <v>20999</v>
      </c>
      <c r="B4385" t="s">
        <v>21000</v>
      </c>
      <c r="C4385" t="s">
        <v>21001</v>
      </c>
      <c r="D4385" s="5">
        <v>44916</v>
      </c>
      <c r="E4385" s="5">
        <v>44798</v>
      </c>
      <c r="F4385" t="s">
        <v>763</v>
      </c>
      <c r="G4385" t="s">
        <v>21002</v>
      </c>
      <c r="H4385" t="s">
        <v>2882</v>
      </c>
      <c r="J4385" t="s">
        <v>756</v>
      </c>
      <c r="K4385" t="s">
        <v>756</v>
      </c>
      <c r="L4385" t="s">
        <v>757</v>
      </c>
      <c r="M4385" t="s">
        <v>757</v>
      </c>
      <c r="N4385" t="s">
        <v>756</v>
      </c>
      <c r="O4385" t="s">
        <v>756</v>
      </c>
      <c r="P4385" t="s">
        <v>758</v>
      </c>
      <c r="Q4385" t="s">
        <v>759</v>
      </c>
      <c r="R4385" t="s">
        <v>759</v>
      </c>
      <c r="S4385" t="s">
        <v>757</v>
      </c>
      <c r="T4385" t="s">
        <v>757</v>
      </c>
      <c r="U4385" t="s">
        <v>757</v>
      </c>
      <c r="V4385" t="s">
        <v>756</v>
      </c>
      <c r="W4385" t="s">
        <v>756</v>
      </c>
      <c r="X4385" t="s">
        <v>21003</v>
      </c>
      <c r="Y4385" t="str">
        <f t="shared" si="966"/>
        <v>agosto</v>
      </c>
      <c r="Z4385">
        <f>YEAR(BD_PONDERACIONES[[#This Row],[Fecha Ejecución del Ticket]])</f>
        <v>2022</v>
      </c>
      <c r="AA4385" t="str">
        <f t="shared" si="954"/>
        <v>diciembre</v>
      </c>
      <c r="AB4385">
        <f>YEAR(BD_PONDERACIONES[[#This Row],[Fecha de Inspección]])</f>
        <v>2022</v>
      </c>
      <c r="AC4385">
        <f t="shared" si="955"/>
        <v>0.5</v>
      </c>
      <c r="AD4385">
        <f t="shared" si="956"/>
        <v>0.5</v>
      </c>
      <c r="AE4385">
        <f t="shared" si="957"/>
        <v>0.5</v>
      </c>
      <c r="AF4385">
        <f t="shared" si="958"/>
        <v>0.5</v>
      </c>
      <c r="AG4385">
        <f t="shared" si="959"/>
        <v>0.5</v>
      </c>
      <c r="AH4385">
        <f t="shared" si="960"/>
        <v>0.5</v>
      </c>
      <c r="AI4385">
        <f t="shared" si="961"/>
        <v>0.25</v>
      </c>
      <c r="AJ4385">
        <f t="shared" si="962"/>
        <v>0.25</v>
      </c>
      <c r="AK4385">
        <f t="shared" si="963"/>
        <v>0.5</v>
      </c>
      <c r="AL4385">
        <f t="shared" si="964"/>
        <v>0.5</v>
      </c>
      <c r="AM4385">
        <f t="shared" si="965"/>
        <v>0.5</v>
      </c>
      <c r="AN4385" s="6">
        <f t="shared" si="967"/>
        <v>1</v>
      </c>
      <c r="AO4385" t="str">
        <f>VLOOKUP(BD_PONDERACIONES[[#This Row],[Comuna]],Tabla3[#All],2,0)</f>
        <v>Cordillera</v>
      </c>
    </row>
    <row r="4386" spans="1:41" x14ac:dyDescent="0.35">
      <c r="A4386" t="s">
        <v>21004</v>
      </c>
      <c r="B4386" t="s">
        <v>21005</v>
      </c>
      <c r="C4386" t="s">
        <v>21006</v>
      </c>
      <c r="D4386" s="5">
        <v>44916</v>
      </c>
      <c r="E4386" s="5">
        <v>44858</v>
      </c>
      <c r="F4386" t="s">
        <v>763</v>
      </c>
      <c r="G4386" t="s">
        <v>21007</v>
      </c>
      <c r="H4386" t="s">
        <v>2882</v>
      </c>
      <c r="J4386" t="s">
        <v>756</v>
      </c>
      <c r="K4386" t="s">
        <v>756</v>
      </c>
      <c r="L4386" t="s">
        <v>757</v>
      </c>
      <c r="M4386" t="s">
        <v>757</v>
      </c>
      <c r="N4386" t="s">
        <v>756</v>
      </c>
      <c r="O4386" t="s">
        <v>756</v>
      </c>
      <c r="P4386" t="s">
        <v>758</v>
      </c>
      <c r="Q4386" t="s">
        <v>759</v>
      </c>
      <c r="R4386" t="s">
        <v>759</v>
      </c>
      <c r="S4386" t="s">
        <v>757</v>
      </c>
      <c r="T4386" t="s">
        <v>757</v>
      </c>
      <c r="U4386" t="s">
        <v>757</v>
      </c>
      <c r="V4386" t="s">
        <v>756</v>
      </c>
      <c r="W4386" t="s">
        <v>756</v>
      </c>
      <c r="X4386" t="s">
        <v>21008</v>
      </c>
      <c r="Y4386" t="str">
        <f t="shared" si="966"/>
        <v>octubre</v>
      </c>
      <c r="Z4386">
        <f>YEAR(BD_PONDERACIONES[[#This Row],[Fecha Ejecución del Ticket]])</f>
        <v>2022</v>
      </c>
      <c r="AA4386" t="str">
        <f t="shared" si="954"/>
        <v>diciembre</v>
      </c>
      <c r="AB4386">
        <f>YEAR(BD_PONDERACIONES[[#This Row],[Fecha de Inspección]])</f>
        <v>2022</v>
      </c>
      <c r="AC4386">
        <f t="shared" si="955"/>
        <v>0.5</v>
      </c>
      <c r="AD4386">
        <f t="shared" si="956"/>
        <v>0.5</v>
      </c>
      <c r="AE4386">
        <f t="shared" si="957"/>
        <v>0.5</v>
      </c>
      <c r="AF4386">
        <f t="shared" si="958"/>
        <v>0.5</v>
      </c>
      <c r="AG4386">
        <f t="shared" si="959"/>
        <v>0.5</v>
      </c>
      <c r="AH4386">
        <f t="shared" si="960"/>
        <v>0.5</v>
      </c>
      <c r="AI4386">
        <f t="shared" si="961"/>
        <v>0.25</v>
      </c>
      <c r="AJ4386">
        <f t="shared" si="962"/>
        <v>0.25</v>
      </c>
      <c r="AK4386">
        <f t="shared" si="963"/>
        <v>0.5</v>
      </c>
      <c r="AL4386">
        <f t="shared" si="964"/>
        <v>0.5</v>
      </c>
      <c r="AM4386">
        <f t="shared" si="965"/>
        <v>0.5</v>
      </c>
      <c r="AN4386" s="6">
        <f t="shared" si="967"/>
        <v>1</v>
      </c>
      <c r="AO4386" t="str">
        <f>VLOOKUP(BD_PONDERACIONES[[#This Row],[Comuna]],Tabla3[#All],2,0)</f>
        <v>Cordillera</v>
      </c>
    </row>
    <row r="4387" spans="1:41" x14ac:dyDescent="0.35">
      <c r="A4387" t="s">
        <v>21009</v>
      </c>
      <c r="B4387" t="s">
        <v>21010</v>
      </c>
      <c r="C4387" t="s">
        <v>21011</v>
      </c>
      <c r="D4387" s="5">
        <v>44916</v>
      </c>
      <c r="E4387" s="5">
        <v>44854</v>
      </c>
      <c r="F4387" t="s">
        <v>763</v>
      </c>
      <c r="G4387" t="s">
        <v>21012</v>
      </c>
      <c r="H4387" t="s">
        <v>2882</v>
      </c>
      <c r="J4387" t="s">
        <v>756</v>
      </c>
      <c r="K4387" t="s">
        <v>756</v>
      </c>
      <c r="L4387" t="s">
        <v>757</v>
      </c>
      <c r="M4387" t="s">
        <v>757</v>
      </c>
      <c r="N4387" t="s">
        <v>756</v>
      </c>
      <c r="O4387" t="s">
        <v>756</v>
      </c>
      <c r="P4387" t="s">
        <v>758</v>
      </c>
      <c r="Q4387" t="s">
        <v>759</v>
      </c>
      <c r="R4387" t="s">
        <v>759</v>
      </c>
      <c r="S4387" t="s">
        <v>757</v>
      </c>
      <c r="T4387" t="s">
        <v>757</v>
      </c>
      <c r="U4387" t="s">
        <v>757</v>
      </c>
      <c r="V4387" t="s">
        <v>756</v>
      </c>
      <c r="W4387" t="s">
        <v>756</v>
      </c>
      <c r="X4387" t="s">
        <v>17171</v>
      </c>
      <c r="Y4387" t="str">
        <f t="shared" si="966"/>
        <v>octubre</v>
      </c>
      <c r="Z4387">
        <f>YEAR(BD_PONDERACIONES[[#This Row],[Fecha Ejecución del Ticket]])</f>
        <v>2022</v>
      </c>
      <c r="AA4387" t="str">
        <f t="shared" si="954"/>
        <v>diciembre</v>
      </c>
      <c r="AB4387">
        <f>YEAR(BD_PONDERACIONES[[#This Row],[Fecha de Inspección]])</f>
        <v>2022</v>
      </c>
      <c r="AC4387">
        <f t="shared" si="955"/>
        <v>0.5</v>
      </c>
      <c r="AD4387">
        <f t="shared" si="956"/>
        <v>0.5</v>
      </c>
      <c r="AE4387">
        <f t="shared" si="957"/>
        <v>0.5</v>
      </c>
      <c r="AF4387">
        <f t="shared" si="958"/>
        <v>0.5</v>
      </c>
      <c r="AG4387">
        <f t="shared" si="959"/>
        <v>0.5</v>
      </c>
      <c r="AH4387">
        <f t="shared" si="960"/>
        <v>0.5</v>
      </c>
      <c r="AI4387">
        <f t="shared" si="961"/>
        <v>0.25</v>
      </c>
      <c r="AJ4387">
        <f t="shared" si="962"/>
        <v>0.25</v>
      </c>
      <c r="AK4387">
        <f t="shared" si="963"/>
        <v>0.5</v>
      </c>
      <c r="AL4387">
        <f t="shared" si="964"/>
        <v>0.5</v>
      </c>
      <c r="AM4387">
        <f t="shared" si="965"/>
        <v>0.5</v>
      </c>
      <c r="AN4387" s="6">
        <f t="shared" si="967"/>
        <v>1</v>
      </c>
      <c r="AO4387" t="str">
        <f>VLOOKUP(BD_PONDERACIONES[[#This Row],[Comuna]],Tabla3[#All],2,0)</f>
        <v>Cordillera</v>
      </c>
    </row>
    <row r="4388" spans="1:41" x14ac:dyDescent="0.35">
      <c r="A4388" t="s">
        <v>21013</v>
      </c>
      <c r="B4388" t="s">
        <v>21014</v>
      </c>
      <c r="C4388" t="s">
        <v>21015</v>
      </c>
      <c r="D4388" s="5">
        <v>44916</v>
      </c>
      <c r="E4388" s="5">
        <v>44719</v>
      </c>
      <c r="F4388" t="s">
        <v>753</v>
      </c>
      <c r="G4388" t="s">
        <v>17511</v>
      </c>
      <c r="H4388" t="s">
        <v>1389</v>
      </c>
      <c r="J4388" t="s">
        <v>756</v>
      </c>
      <c r="K4388" t="s">
        <v>756</v>
      </c>
      <c r="L4388" t="s">
        <v>757</v>
      </c>
      <c r="M4388" t="s">
        <v>757</v>
      </c>
      <c r="N4388" t="s">
        <v>756</v>
      </c>
      <c r="O4388" t="s">
        <v>756</v>
      </c>
      <c r="P4388" t="s">
        <v>765</v>
      </c>
      <c r="Q4388" t="s">
        <v>759</v>
      </c>
      <c r="R4388" t="s">
        <v>759</v>
      </c>
      <c r="S4388" t="s">
        <v>773</v>
      </c>
      <c r="T4388" t="s">
        <v>773</v>
      </c>
      <c r="U4388" t="s">
        <v>773</v>
      </c>
      <c r="V4388" t="s">
        <v>756</v>
      </c>
      <c r="W4388" t="s">
        <v>768</v>
      </c>
      <c r="X4388" t="s">
        <v>21016</v>
      </c>
      <c r="Y4388" t="str">
        <f t="shared" si="966"/>
        <v>junio</v>
      </c>
      <c r="Z4388">
        <f>YEAR(BD_PONDERACIONES[[#This Row],[Fecha Ejecución del Ticket]])</f>
        <v>2022</v>
      </c>
      <c r="AA4388" t="str">
        <f t="shared" si="954"/>
        <v>diciembre</v>
      </c>
      <c r="AB4388">
        <f>YEAR(BD_PONDERACIONES[[#This Row],[Fecha de Inspección]])</f>
        <v>2022</v>
      </c>
      <c r="AC4388">
        <f t="shared" si="955"/>
        <v>0.5</v>
      </c>
      <c r="AD4388">
        <f t="shared" si="956"/>
        <v>0.5</v>
      </c>
      <c r="AE4388">
        <f t="shared" si="957"/>
        <v>0.5</v>
      </c>
      <c r="AF4388">
        <f t="shared" si="958"/>
        <v>0.5</v>
      </c>
      <c r="AG4388">
        <f t="shared" si="959"/>
        <v>0.5</v>
      </c>
      <c r="AH4388">
        <f t="shared" si="960"/>
        <v>0.5</v>
      </c>
      <c r="AI4388">
        <f t="shared" si="961"/>
        <v>0</v>
      </c>
      <c r="AJ4388">
        <f t="shared" si="962"/>
        <v>0</v>
      </c>
      <c r="AK4388">
        <f t="shared" si="963"/>
        <v>0</v>
      </c>
      <c r="AL4388">
        <f t="shared" si="964"/>
        <v>0.5</v>
      </c>
      <c r="AM4388">
        <f t="shared" si="965"/>
        <v>0.17499999999999999</v>
      </c>
      <c r="AN4388" s="6">
        <f t="shared" si="967"/>
        <v>0.78500000000000003</v>
      </c>
      <c r="AO4388" t="str">
        <f>VLOOKUP(BD_PONDERACIONES[[#This Row],[Comuna]],Tabla3[#All],2,0)</f>
        <v>Florida</v>
      </c>
    </row>
    <row r="4389" spans="1:41" x14ac:dyDescent="0.35">
      <c r="A4389" t="s">
        <v>21017</v>
      </c>
      <c r="B4389" t="s">
        <v>21018</v>
      </c>
      <c r="C4389" t="s">
        <v>21019</v>
      </c>
      <c r="D4389" s="5">
        <v>44916</v>
      </c>
      <c r="E4389" s="5">
        <v>44805</v>
      </c>
      <c r="F4389" t="s">
        <v>763</v>
      </c>
      <c r="G4389" t="s">
        <v>21020</v>
      </c>
      <c r="H4389" t="s">
        <v>2882</v>
      </c>
      <c r="J4389" t="s">
        <v>756</v>
      </c>
      <c r="K4389" t="s">
        <v>756</v>
      </c>
      <c r="L4389" t="s">
        <v>757</v>
      </c>
      <c r="M4389" t="s">
        <v>757</v>
      </c>
      <c r="N4389" t="s">
        <v>756</v>
      </c>
      <c r="O4389" t="s">
        <v>756</v>
      </c>
      <c r="P4389" t="s">
        <v>765</v>
      </c>
      <c r="Q4389" t="s">
        <v>21021</v>
      </c>
      <c r="R4389" t="s">
        <v>21022</v>
      </c>
      <c r="S4389" t="s">
        <v>756</v>
      </c>
      <c r="T4389" t="s">
        <v>756</v>
      </c>
      <c r="U4389" t="s">
        <v>756</v>
      </c>
      <c r="V4389" t="s">
        <v>756</v>
      </c>
      <c r="W4389" t="s">
        <v>768</v>
      </c>
      <c r="X4389" t="s">
        <v>21023</v>
      </c>
      <c r="Y4389" t="str">
        <f t="shared" si="966"/>
        <v>septiembre</v>
      </c>
      <c r="Z4389">
        <f>YEAR(BD_PONDERACIONES[[#This Row],[Fecha Ejecución del Ticket]])</f>
        <v>2022</v>
      </c>
      <c r="AA4389" t="str">
        <f t="shared" si="954"/>
        <v>diciembre</v>
      </c>
      <c r="AB4389">
        <f>YEAR(BD_PONDERACIONES[[#This Row],[Fecha de Inspección]])</f>
        <v>2022</v>
      </c>
      <c r="AC4389">
        <f t="shared" si="955"/>
        <v>0.5</v>
      </c>
      <c r="AD4389">
        <f t="shared" si="956"/>
        <v>0.5</v>
      </c>
      <c r="AE4389">
        <f t="shared" si="957"/>
        <v>0.5</v>
      </c>
      <c r="AF4389">
        <f t="shared" si="958"/>
        <v>0.5</v>
      </c>
      <c r="AG4389">
        <f t="shared" si="959"/>
        <v>0.5</v>
      </c>
      <c r="AH4389">
        <f t="shared" si="960"/>
        <v>0.5</v>
      </c>
      <c r="AI4389">
        <f t="shared" si="961"/>
        <v>0.25</v>
      </c>
      <c r="AJ4389">
        <f t="shared" si="962"/>
        <v>0.25</v>
      </c>
      <c r="AK4389">
        <f t="shared" si="963"/>
        <v>0.5</v>
      </c>
      <c r="AL4389">
        <f t="shared" si="964"/>
        <v>0.5</v>
      </c>
      <c r="AM4389">
        <f t="shared" si="965"/>
        <v>0.17499999999999999</v>
      </c>
      <c r="AN4389" s="6">
        <f t="shared" si="967"/>
        <v>0.93500000000000005</v>
      </c>
      <c r="AO4389" t="str">
        <f>VLOOKUP(BD_PONDERACIONES[[#This Row],[Comuna]],Tabla3[#All],2,0)</f>
        <v>Cordillera</v>
      </c>
    </row>
    <row r="4390" spans="1:41" x14ac:dyDescent="0.35">
      <c r="A4390" t="s">
        <v>21024</v>
      </c>
      <c r="B4390" t="s">
        <v>21025</v>
      </c>
      <c r="C4390" t="s">
        <v>21026</v>
      </c>
      <c r="D4390" s="5">
        <v>44916</v>
      </c>
      <c r="E4390" s="5">
        <v>44721</v>
      </c>
      <c r="F4390" t="s">
        <v>753</v>
      </c>
      <c r="G4390" t="s">
        <v>21027</v>
      </c>
      <c r="H4390" t="s">
        <v>1389</v>
      </c>
      <c r="J4390" t="s">
        <v>756</v>
      </c>
      <c r="K4390" t="s">
        <v>756</v>
      </c>
      <c r="L4390" t="s">
        <v>757</v>
      </c>
      <c r="M4390" t="s">
        <v>757</v>
      </c>
      <c r="N4390" t="s">
        <v>756</v>
      </c>
      <c r="O4390" t="s">
        <v>756</v>
      </c>
      <c r="P4390" t="s">
        <v>758</v>
      </c>
      <c r="Q4390" t="s">
        <v>759</v>
      </c>
      <c r="R4390" t="s">
        <v>759</v>
      </c>
      <c r="S4390" t="s">
        <v>757</v>
      </c>
      <c r="T4390" t="s">
        <v>757</v>
      </c>
      <c r="U4390" t="s">
        <v>757</v>
      </c>
      <c r="V4390" t="s">
        <v>756</v>
      </c>
      <c r="W4390" t="s">
        <v>756</v>
      </c>
      <c r="X4390" t="s">
        <v>21028</v>
      </c>
      <c r="Y4390" t="str">
        <f t="shared" si="966"/>
        <v>junio</v>
      </c>
      <c r="Z4390">
        <f>YEAR(BD_PONDERACIONES[[#This Row],[Fecha Ejecución del Ticket]])</f>
        <v>2022</v>
      </c>
      <c r="AA4390" t="str">
        <f t="shared" si="954"/>
        <v>diciembre</v>
      </c>
      <c r="AB4390">
        <f>YEAR(BD_PONDERACIONES[[#This Row],[Fecha de Inspección]])</f>
        <v>2022</v>
      </c>
      <c r="AC4390">
        <f t="shared" si="955"/>
        <v>0.5</v>
      </c>
      <c r="AD4390">
        <f t="shared" si="956"/>
        <v>0.5</v>
      </c>
      <c r="AE4390">
        <f t="shared" si="957"/>
        <v>0.5</v>
      </c>
      <c r="AF4390">
        <f t="shared" si="958"/>
        <v>0.5</v>
      </c>
      <c r="AG4390">
        <f t="shared" si="959"/>
        <v>0.5</v>
      </c>
      <c r="AH4390">
        <f t="shared" si="960"/>
        <v>0.5</v>
      </c>
      <c r="AI4390">
        <f t="shared" si="961"/>
        <v>0.25</v>
      </c>
      <c r="AJ4390">
        <f t="shared" si="962"/>
        <v>0.25</v>
      </c>
      <c r="AK4390">
        <f t="shared" si="963"/>
        <v>0.5</v>
      </c>
      <c r="AL4390">
        <f t="shared" si="964"/>
        <v>0.5</v>
      </c>
      <c r="AM4390">
        <f t="shared" si="965"/>
        <v>0.5</v>
      </c>
      <c r="AN4390" s="6">
        <f t="shared" si="967"/>
        <v>1</v>
      </c>
      <c r="AO4390" t="str">
        <f>VLOOKUP(BD_PONDERACIONES[[#This Row],[Comuna]],Tabla3[#All],2,0)</f>
        <v>Florida</v>
      </c>
    </row>
    <row r="4391" spans="1:41" x14ac:dyDescent="0.35">
      <c r="A4391" t="s">
        <v>21029</v>
      </c>
      <c r="B4391" t="s">
        <v>21030</v>
      </c>
      <c r="C4391" t="s">
        <v>21031</v>
      </c>
      <c r="D4391" s="5">
        <v>44916</v>
      </c>
      <c r="E4391" s="5">
        <v>44724</v>
      </c>
      <c r="F4391" t="s">
        <v>753</v>
      </c>
      <c r="G4391" t="s">
        <v>21032</v>
      </c>
      <c r="H4391" t="s">
        <v>1389</v>
      </c>
      <c r="J4391" t="s">
        <v>756</v>
      </c>
      <c r="K4391" t="s">
        <v>756</v>
      </c>
      <c r="L4391" t="s">
        <v>756</v>
      </c>
      <c r="M4391" t="s">
        <v>756</v>
      </c>
      <c r="N4391" t="s">
        <v>756</v>
      </c>
      <c r="O4391" t="s">
        <v>756</v>
      </c>
      <c r="P4391" t="s">
        <v>765</v>
      </c>
      <c r="Q4391" t="s">
        <v>759</v>
      </c>
      <c r="R4391" t="s">
        <v>759</v>
      </c>
      <c r="S4391" t="s">
        <v>756</v>
      </c>
      <c r="T4391" t="s">
        <v>756</v>
      </c>
      <c r="U4391" t="s">
        <v>756</v>
      </c>
      <c r="V4391" t="s">
        <v>756</v>
      </c>
      <c r="W4391" t="s">
        <v>756</v>
      </c>
      <c r="X4391" t="s">
        <v>15522</v>
      </c>
      <c r="Y4391" t="str">
        <f t="shared" si="966"/>
        <v>junio</v>
      </c>
      <c r="Z4391">
        <f>YEAR(BD_PONDERACIONES[[#This Row],[Fecha Ejecución del Ticket]])</f>
        <v>2022</v>
      </c>
      <c r="AA4391" t="str">
        <f t="shared" si="954"/>
        <v>diciembre</v>
      </c>
      <c r="AB4391">
        <f>YEAR(BD_PONDERACIONES[[#This Row],[Fecha de Inspección]])</f>
        <v>2022</v>
      </c>
      <c r="AC4391">
        <f t="shared" si="955"/>
        <v>0.5</v>
      </c>
      <c r="AD4391">
        <f t="shared" si="956"/>
        <v>0.5</v>
      </c>
      <c r="AE4391">
        <f t="shared" si="957"/>
        <v>0.5</v>
      </c>
      <c r="AF4391">
        <f t="shared" si="958"/>
        <v>0.5</v>
      </c>
      <c r="AG4391">
        <f t="shared" si="959"/>
        <v>0.5</v>
      </c>
      <c r="AH4391">
        <f t="shared" si="960"/>
        <v>0.5</v>
      </c>
      <c r="AI4391">
        <f t="shared" si="961"/>
        <v>0.25</v>
      </c>
      <c r="AJ4391">
        <f t="shared" si="962"/>
        <v>0.25</v>
      </c>
      <c r="AK4391">
        <f t="shared" si="963"/>
        <v>0.5</v>
      </c>
      <c r="AL4391">
        <f t="shared" si="964"/>
        <v>0.5</v>
      </c>
      <c r="AM4391">
        <f t="shared" si="965"/>
        <v>0.5</v>
      </c>
      <c r="AN4391" s="6">
        <f t="shared" si="967"/>
        <v>1</v>
      </c>
      <c r="AO4391" t="str">
        <f>VLOOKUP(BD_PONDERACIONES[[#This Row],[Comuna]],Tabla3[#All],2,0)</f>
        <v>Florida</v>
      </c>
    </row>
    <row r="4392" spans="1:41" x14ac:dyDescent="0.35">
      <c r="A4392" t="s">
        <v>21033</v>
      </c>
      <c r="B4392" t="s">
        <v>21034</v>
      </c>
      <c r="C4392" t="s">
        <v>21035</v>
      </c>
      <c r="D4392" s="5">
        <v>44916</v>
      </c>
      <c r="E4392" s="5">
        <v>44737</v>
      </c>
      <c r="F4392" t="s">
        <v>763</v>
      </c>
      <c r="G4392" t="s">
        <v>21036</v>
      </c>
      <c r="H4392" t="s">
        <v>1389</v>
      </c>
      <c r="J4392" t="s">
        <v>756</v>
      </c>
      <c r="K4392" t="s">
        <v>756</v>
      </c>
      <c r="L4392" t="s">
        <v>757</v>
      </c>
      <c r="M4392" t="s">
        <v>757</v>
      </c>
      <c r="N4392" t="s">
        <v>756</v>
      </c>
      <c r="O4392" t="s">
        <v>756</v>
      </c>
      <c r="P4392" t="s">
        <v>758</v>
      </c>
      <c r="Q4392" t="s">
        <v>759</v>
      </c>
      <c r="R4392" t="s">
        <v>759</v>
      </c>
      <c r="S4392" t="s">
        <v>757</v>
      </c>
      <c r="T4392" t="s">
        <v>757</v>
      </c>
      <c r="U4392" t="s">
        <v>757</v>
      </c>
      <c r="V4392" t="s">
        <v>756</v>
      </c>
      <c r="W4392" t="s">
        <v>756</v>
      </c>
      <c r="X4392" t="s">
        <v>804</v>
      </c>
      <c r="Y4392" t="str">
        <f t="shared" si="966"/>
        <v>junio</v>
      </c>
      <c r="Z4392">
        <f>YEAR(BD_PONDERACIONES[[#This Row],[Fecha Ejecución del Ticket]])</f>
        <v>2022</v>
      </c>
      <c r="AA4392" t="str">
        <f t="shared" si="954"/>
        <v>diciembre</v>
      </c>
      <c r="AB4392">
        <f>YEAR(BD_PONDERACIONES[[#This Row],[Fecha de Inspección]])</f>
        <v>2022</v>
      </c>
      <c r="AC4392">
        <f t="shared" si="955"/>
        <v>0.5</v>
      </c>
      <c r="AD4392">
        <f t="shared" si="956"/>
        <v>0.5</v>
      </c>
      <c r="AE4392">
        <f t="shared" si="957"/>
        <v>0.5</v>
      </c>
      <c r="AF4392">
        <f t="shared" si="958"/>
        <v>0.5</v>
      </c>
      <c r="AG4392">
        <f t="shared" si="959"/>
        <v>0.5</v>
      </c>
      <c r="AH4392">
        <f t="shared" si="960"/>
        <v>0.5</v>
      </c>
      <c r="AI4392">
        <f t="shared" si="961"/>
        <v>0.25</v>
      </c>
      <c r="AJ4392">
        <f t="shared" si="962"/>
        <v>0.25</v>
      </c>
      <c r="AK4392">
        <f t="shared" si="963"/>
        <v>0.5</v>
      </c>
      <c r="AL4392">
        <f t="shared" si="964"/>
        <v>0.5</v>
      </c>
      <c r="AM4392">
        <f t="shared" si="965"/>
        <v>0.5</v>
      </c>
      <c r="AN4392" s="6">
        <f t="shared" si="967"/>
        <v>1</v>
      </c>
      <c r="AO4392" t="str">
        <f>VLOOKUP(BD_PONDERACIONES[[#This Row],[Comuna]],Tabla3[#All],2,0)</f>
        <v>Florida</v>
      </c>
    </row>
    <row r="4393" spans="1:41" x14ac:dyDescent="0.35">
      <c r="A4393" t="s">
        <v>21037</v>
      </c>
      <c r="B4393" t="s">
        <v>21038</v>
      </c>
      <c r="C4393" t="s">
        <v>21039</v>
      </c>
      <c r="D4393" s="5">
        <v>44916</v>
      </c>
      <c r="E4393" s="5">
        <v>44723</v>
      </c>
      <c r="F4393" t="s">
        <v>753</v>
      </c>
      <c r="G4393" t="s">
        <v>21040</v>
      </c>
      <c r="H4393" t="s">
        <v>1389</v>
      </c>
      <c r="J4393" t="s">
        <v>756</v>
      </c>
      <c r="K4393" t="s">
        <v>756</v>
      </c>
      <c r="L4393" t="s">
        <v>756</v>
      </c>
      <c r="M4393" t="s">
        <v>756</v>
      </c>
      <c r="N4393" t="s">
        <v>756</v>
      </c>
      <c r="O4393" t="s">
        <v>756</v>
      </c>
      <c r="P4393" t="s">
        <v>765</v>
      </c>
      <c r="Q4393" t="s">
        <v>21041</v>
      </c>
      <c r="R4393" t="s">
        <v>759</v>
      </c>
      <c r="S4393" t="s">
        <v>756</v>
      </c>
      <c r="T4393" t="s">
        <v>756</v>
      </c>
      <c r="U4393" t="s">
        <v>756</v>
      </c>
      <c r="V4393" t="s">
        <v>756</v>
      </c>
      <c r="W4393" t="s">
        <v>756</v>
      </c>
      <c r="X4393" t="s">
        <v>21042</v>
      </c>
      <c r="Y4393" t="str">
        <f t="shared" si="966"/>
        <v>junio</v>
      </c>
      <c r="Z4393">
        <f>YEAR(BD_PONDERACIONES[[#This Row],[Fecha Ejecución del Ticket]])</f>
        <v>2022</v>
      </c>
      <c r="AA4393" t="str">
        <f t="shared" si="954"/>
        <v>diciembre</v>
      </c>
      <c r="AB4393">
        <f>YEAR(BD_PONDERACIONES[[#This Row],[Fecha de Inspección]])</f>
        <v>2022</v>
      </c>
      <c r="AC4393">
        <f t="shared" si="955"/>
        <v>0.5</v>
      </c>
      <c r="AD4393">
        <f t="shared" si="956"/>
        <v>0.5</v>
      </c>
      <c r="AE4393">
        <f t="shared" si="957"/>
        <v>0.5</v>
      </c>
      <c r="AF4393">
        <f t="shared" si="958"/>
        <v>0.5</v>
      </c>
      <c r="AG4393">
        <f t="shared" si="959"/>
        <v>0.5</v>
      </c>
      <c r="AH4393">
        <f t="shared" si="960"/>
        <v>0.5</v>
      </c>
      <c r="AI4393">
        <f t="shared" si="961"/>
        <v>0.25</v>
      </c>
      <c r="AJ4393">
        <f t="shared" si="962"/>
        <v>0.25</v>
      </c>
      <c r="AK4393">
        <f t="shared" si="963"/>
        <v>0.5</v>
      </c>
      <c r="AL4393">
        <f t="shared" si="964"/>
        <v>0.5</v>
      </c>
      <c r="AM4393">
        <f t="shared" si="965"/>
        <v>0.5</v>
      </c>
      <c r="AN4393" s="6">
        <f t="shared" si="967"/>
        <v>1</v>
      </c>
      <c r="AO4393" t="str">
        <f>VLOOKUP(BD_PONDERACIONES[[#This Row],[Comuna]],Tabla3[#All],2,0)</f>
        <v>Florida</v>
      </c>
    </row>
    <row r="4394" spans="1:41" x14ac:dyDescent="0.35">
      <c r="A4394" t="s">
        <v>21043</v>
      </c>
      <c r="B4394" t="s">
        <v>21044</v>
      </c>
      <c r="C4394" t="s">
        <v>21045</v>
      </c>
      <c r="D4394" s="5">
        <v>44916</v>
      </c>
      <c r="E4394" s="5">
        <v>44721</v>
      </c>
      <c r="F4394" t="s">
        <v>753</v>
      </c>
      <c r="G4394" t="s">
        <v>21046</v>
      </c>
      <c r="H4394" t="s">
        <v>1389</v>
      </c>
      <c r="J4394" t="s">
        <v>756</v>
      </c>
      <c r="K4394" t="s">
        <v>756</v>
      </c>
      <c r="L4394" t="s">
        <v>757</v>
      </c>
      <c r="M4394" t="s">
        <v>757</v>
      </c>
      <c r="N4394" t="s">
        <v>756</v>
      </c>
      <c r="O4394" t="s">
        <v>756</v>
      </c>
      <c r="P4394" t="s">
        <v>758</v>
      </c>
      <c r="Q4394" t="s">
        <v>759</v>
      </c>
      <c r="R4394" t="s">
        <v>759</v>
      </c>
      <c r="S4394" t="s">
        <v>757</v>
      </c>
      <c r="T4394" t="s">
        <v>757</v>
      </c>
      <c r="U4394" t="s">
        <v>757</v>
      </c>
      <c r="V4394" t="s">
        <v>756</v>
      </c>
      <c r="W4394" t="s">
        <v>756</v>
      </c>
      <c r="X4394" t="s">
        <v>21047</v>
      </c>
      <c r="Y4394" t="str">
        <f t="shared" si="966"/>
        <v>junio</v>
      </c>
      <c r="Z4394">
        <f>YEAR(BD_PONDERACIONES[[#This Row],[Fecha Ejecución del Ticket]])</f>
        <v>2022</v>
      </c>
      <c r="AA4394" t="str">
        <f t="shared" si="954"/>
        <v>diciembre</v>
      </c>
      <c r="AB4394">
        <f>YEAR(BD_PONDERACIONES[[#This Row],[Fecha de Inspección]])</f>
        <v>2022</v>
      </c>
      <c r="AC4394">
        <f t="shared" si="955"/>
        <v>0.5</v>
      </c>
      <c r="AD4394">
        <f t="shared" si="956"/>
        <v>0.5</v>
      </c>
      <c r="AE4394">
        <f t="shared" si="957"/>
        <v>0.5</v>
      </c>
      <c r="AF4394">
        <f t="shared" si="958"/>
        <v>0.5</v>
      </c>
      <c r="AG4394">
        <f t="shared" si="959"/>
        <v>0.5</v>
      </c>
      <c r="AH4394">
        <f t="shared" si="960"/>
        <v>0.5</v>
      </c>
      <c r="AI4394">
        <f t="shared" si="961"/>
        <v>0.25</v>
      </c>
      <c r="AJ4394">
        <f t="shared" si="962"/>
        <v>0.25</v>
      </c>
      <c r="AK4394">
        <f t="shared" si="963"/>
        <v>0.5</v>
      </c>
      <c r="AL4394">
        <f t="shared" si="964"/>
        <v>0.5</v>
      </c>
      <c r="AM4394">
        <f t="shared" si="965"/>
        <v>0.5</v>
      </c>
      <c r="AN4394" s="6">
        <f t="shared" si="967"/>
        <v>1</v>
      </c>
      <c r="AO4394" t="str">
        <f>VLOOKUP(BD_PONDERACIONES[[#This Row],[Comuna]],Tabla3[#All],2,0)</f>
        <v>Florida</v>
      </c>
    </row>
    <row r="4395" spans="1:41" x14ac:dyDescent="0.35">
      <c r="A4395" t="s">
        <v>21048</v>
      </c>
      <c r="B4395" t="s">
        <v>21049</v>
      </c>
      <c r="C4395" t="s">
        <v>21050</v>
      </c>
      <c r="D4395" s="5">
        <v>44916</v>
      </c>
      <c r="E4395" s="5">
        <v>44721</v>
      </c>
      <c r="F4395" t="s">
        <v>753</v>
      </c>
      <c r="G4395" t="s">
        <v>21051</v>
      </c>
      <c r="H4395" t="s">
        <v>1389</v>
      </c>
      <c r="J4395" t="s">
        <v>756</v>
      </c>
      <c r="K4395" t="s">
        <v>756</v>
      </c>
      <c r="L4395" t="s">
        <v>757</v>
      </c>
      <c r="M4395" t="s">
        <v>757</v>
      </c>
      <c r="N4395" t="s">
        <v>756</v>
      </c>
      <c r="O4395" t="s">
        <v>756</v>
      </c>
      <c r="P4395" t="s">
        <v>758</v>
      </c>
      <c r="Q4395" t="s">
        <v>759</v>
      </c>
      <c r="R4395" t="s">
        <v>759</v>
      </c>
      <c r="S4395" t="s">
        <v>757</v>
      </c>
      <c r="T4395" t="s">
        <v>757</v>
      </c>
      <c r="U4395" t="s">
        <v>757</v>
      </c>
      <c r="V4395" t="s">
        <v>756</v>
      </c>
      <c r="W4395" t="s">
        <v>756</v>
      </c>
      <c r="X4395" t="s">
        <v>21052</v>
      </c>
      <c r="Y4395" t="str">
        <f t="shared" si="966"/>
        <v>junio</v>
      </c>
      <c r="Z4395">
        <f>YEAR(BD_PONDERACIONES[[#This Row],[Fecha Ejecución del Ticket]])</f>
        <v>2022</v>
      </c>
      <c r="AA4395" t="str">
        <f t="shared" si="954"/>
        <v>diciembre</v>
      </c>
      <c r="AB4395">
        <f>YEAR(BD_PONDERACIONES[[#This Row],[Fecha de Inspección]])</f>
        <v>2022</v>
      </c>
      <c r="AC4395">
        <f t="shared" si="955"/>
        <v>0.5</v>
      </c>
      <c r="AD4395">
        <f t="shared" si="956"/>
        <v>0.5</v>
      </c>
      <c r="AE4395">
        <f t="shared" si="957"/>
        <v>0.5</v>
      </c>
      <c r="AF4395">
        <f t="shared" si="958"/>
        <v>0.5</v>
      </c>
      <c r="AG4395">
        <f t="shared" si="959"/>
        <v>0.5</v>
      </c>
      <c r="AH4395">
        <f t="shared" si="960"/>
        <v>0.5</v>
      </c>
      <c r="AI4395">
        <f t="shared" si="961"/>
        <v>0.25</v>
      </c>
      <c r="AJ4395">
        <f t="shared" si="962"/>
        <v>0.25</v>
      </c>
      <c r="AK4395">
        <f t="shared" si="963"/>
        <v>0.5</v>
      </c>
      <c r="AL4395">
        <f t="shared" si="964"/>
        <v>0.5</v>
      </c>
      <c r="AM4395">
        <f t="shared" si="965"/>
        <v>0.5</v>
      </c>
      <c r="AN4395" s="6">
        <f t="shared" si="967"/>
        <v>1</v>
      </c>
      <c r="AO4395" t="str">
        <f>VLOOKUP(BD_PONDERACIONES[[#This Row],[Comuna]],Tabla3[#All],2,0)</f>
        <v>Florida</v>
      </c>
    </row>
    <row r="4396" spans="1:41" x14ac:dyDescent="0.35">
      <c r="A4396" t="s">
        <v>21053</v>
      </c>
      <c r="B4396" t="s">
        <v>21054</v>
      </c>
      <c r="C4396" t="s">
        <v>21055</v>
      </c>
      <c r="D4396" s="5">
        <v>44916</v>
      </c>
      <c r="E4396" s="5">
        <v>44733</v>
      </c>
      <c r="F4396" t="s">
        <v>763</v>
      </c>
      <c r="G4396" t="s">
        <v>21056</v>
      </c>
      <c r="H4396" t="s">
        <v>1389</v>
      </c>
      <c r="J4396" t="s">
        <v>756</v>
      </c>
      <c r="K4396" t="s">
        <v>756</v>
      </c>
      <c r="L4396" t="s">
        <v>773</v>
      </c>
      <c r="M4396" t="s">
        <v>773</v>
      </c>
      <c r="N4396" t="s">
        <v>756</v>
      </c>
      <c r="O4396" t="s">
        <v>756</v>
      </c>
      <c r="P4396" t="s">
        <v>758</v>
      </c>
      <c r="Q4396" t="s">
        <v>759</v>
      </c>
      <c r="R4396" t="s">
        <v>759</v>
      </c>
      <c r="S4396" t="s">
        <v>757</v>
      </c>
      <c r="T4396" t="s">
        <v>757</v>
      </c>
      <c r="U4396" t="s">
        <v>757</v>
      </c>
      <c r="V4396" t="s">
        <v>756</v>
      </c>
      <c r="W4396" t="s">
        <v>756</v>
      </c>
      <c r="X4396" t="s">
        <v>804</v>
      </c>
      <c r="Y4396" t="str">
        <f t="shared" si="966"/>
        <v>junio</v>
      </c>
      <c r="Z4396">
        <f>YEAR(BD_PONDERACIONES[[#This Row],[Fecha Ejecución del Ticket]])</f>
        <v>2022</v>
      </c>
      <c r="AA4396" t="str">
        <f t="shared" si="954"/>
        <v>diciembre</v>
      </c>
      <c r="AB4396">
        <f>YEAR(BD_PONDERACIONES[[#This Row],[Fecha de Inspección]])</f>
        <v>2022</v>
      </c>
      <c r="AC4396">
        <f t="shared" si="955"/>
        <v>0.5</v>
      </c>
      <c r="AD4396">
        <f t="shared" si="956"/>
        <v>0.5</v>
      </c>
      <c r="AE4396">
        <f t="shared" si="957"/>
        <v>0</v>
      </c>
      <c r="AF4396">
        <f t="shared" si="958"/>
        <v>0</v>
      </c>
      <c r="AG4396">
        <f t="shared" si="959"/>
        <v>0.5</v>
      </c>
      <c r="AH4396">
        <f t="shared" si="960"/>
        <v>0.5</v>
      </c>
      <c r="AI4396">
        <f t="shared" si="961"/>
        <v>0.25</v>
      </c>
      <c r="AJ4396">
        <f t="shared" si="962"/>
        <v>0.25</v>
      </c>
      <c r="AK4396">
        <f t="shared" si="963"/>
        <v>0.5</v>
      </c>
      <c r="AL4396">
        <f t="shared" si="964"/>
        <v>0.5</v>
      </c>
      <c r="AM4396">
        <f t="shared" si="965"/>
        <v>0.5</v>
      </c>
      <c r="AN4396" s="6">
        <f t="shared" si="967"/>
        <v>0.7</v>
      </c>
      <c r="AO4396" t="str">
        <f>VLOOKUP(BD_PONDERACIONES[[#This Row],[Comuna]],Tabla3[#All],2,0)</f>
        <v>Florida</v>
      </c>
    </row>
    <row r="4397" spans="1:41" x14ac:dyDescent="0.35">
      <c r="A4397" t="s">
        <v>21057</v>
      </c>
      <c r="B4397" t="s">
        <v>21058</v>
      </c>
      <c r="C4397" t="s">
        <v>21059</v>
      </c>
      <c r="D4397" s="5">
        <v>44916</v>
      </c>
      <c r="E4397" s="5">
        <v>44842</v>
      </c>
      <c r="F4397" t="s">
        <v>753</v>
      </c>
      <c r="G4397" t="s">
        <v>21060</v>
      </c>
      <c r="H4397" t="s">
        <v>1389</v>
      </c>
      <c r="J4397" t="s">
        <v>756</v>
      </c>
      <c r="K4397" t="s">
        <v>756</v>
      </c>
      <c r="L4397" t="s">
        <v>773</v>
      </c>
      <c r="M4397" t="s">
        <v>773</v>
      </c>
      <c r="N4397" t="s">
        <v>756</v>
      </c>
      <c r="O4397" t="s">
        <v>756</v>
      </c>
      <c r="P4397" t="s">
        <v>758</v>
      </c>
      <c r="Q4397" t="s">
        <v>759</v>
      </c>
      <c r="R4397" t="s">
        <v>759</v>
      </c>
      <c r="S4397" t="s">
        <v>757</v>
      </c>
      <c r="T4397" t="s">
        <v>757</v>
      </c>
      <c r="U4397" t="s">
        <v>757</v>
      </c>
      <c r="V4397" t="s">
        <v>756</v>
      </c>
      <c r="W4397" t="s">
        <v>768</v>
      </c>
      <c r="X4397" t="s">
        <v>21061</v>
      </c>
      <c r="Y4397" t="str">
        <f t="shared" si="966"/>
        <v>octubre</v>
      </c>
      <c r="Z4397">
        <f>YEAR(BD_PONDERACIONES[[#This Row],[Fecha Ejecución del Ticket]])</f>
        <v>2022</v>
      </c>
      <c r="AA4397" t="str">
        <f t="shared" si="954"/>
        <v>diciembre</v>
      </c>
      <c r="AB4397">
        <f>YEAR(BD_PONDERACIONES[[#This Row],[Fecha de Inspección]])</f>
        <v>2022</v>
      </c>
      <c r="AC4397">
        <f t="shared" si="955"/>
        <v>0.5</v>
      </c>
      <c r="AD4397">
        <f t="shared" si="956"/>
        <v>0.5</v>
      </c>
      <c r="AE4397">
        <f t="shared" si="957"/>
        <v>0</v>
      </c>
      <c r="AF4397">
        <f t="shared" si="958"/>
        <v>0</v>
      </c>
      <c r="AG4397">
        <f t="shared" si="959"/>
        <v>0.5</v>
      </c>
      <c r="AH4397">
        <f t="shared" si="960"/>
        <v>0.5</v>
      </c>
      <c r="AI4397">
        <f t="shared" si="961"/>
        <v>0.25</v>
      </c>
      <c r="AJ4397">
        <f t="shared" si="962"/>
        <v>0.25</v>
      </c>
      <c r="AK4397">
        <f t="shared" si="963"/>
        <v>0.5</v>
      </c>
      <c r="AL4397">
        <f t="shared" si="964"/>
        <v>0.5</v>
      </c>
      <c r="AM4397">
        <f t="shared" si="965"/>
        <v>0.17499999999999999</v>
      </c>
      <c r="AN4397" s="6">
        <f t="shared" si="967"/>
        <v>0.63500000000000001</v>
      </c>
      <c r="AO4397" t="str">
        <f>VLOOKUP(BD_PONDERACIONES[[#This Row],[Comuna]],Tabla3[#All],2,0)</f>
        <v>Florida</v>
      </c>
    </row>
    <row r="4398" spans="1:41" x14ac:dyDescent="0.35">
      <c r="A4398" t="s">
        <v>21062</v>
      </c>
      <c r="B4398" t="s">
        <v>21063</v>
      </c>
      <c r="C4398" t="s">
        <v>21064</v>
      </c>
      <c r="D4398" s="5">
        <v>44916</v>
      </c>
      <c r="E4398" s="5">
        <v>44850</v>
      </c>
      <c r="F4398" t="s">
        <v>763</v>
      </c>
      <c r="G4398" t="s">
        <v>21065</v>
      </c>
      <c r="H4398" t="s">
        <v>3394</v>
      </c>
      <c r="J4398" t="s">
        <v>756</v>
      </c>
      <c r="K4398" t="s">
        <v>756</v>
      </c>
      <c r="L4398" t="s">
        <v>757</v>
      </c>
      <c r="M4398" t="s">
        <v>757</v>
      </c>
      <c r="N4398" t="s">
        <v>756</v>
      </c>
      <c r="O4398" t="s">
        <v>756</v>
      </c>
      <c r="P4398" t="s">
        <v>758</v>
      </c>
      <c r="Q4398" t="s">
        <v>759</v>
      </c>
      <c r="R4398" t="s">
        <v>759</v>
      </c>
      <c r="S4398" t="s">
        <v>757</v>
      </c>
      <c r="T4398" t="s">
        <v>757</v>
      </c>
      <c r="U4398" t="s">
        <v>757</v>
      </c>
      <c r="V4398" t="s">
        <v>756</v>
      </c>
      <c r="W4398" t="s">
        <v>756</v>
      </c>
      <c r="X4398" t="s">
        <v>17947</v>
      </c>
      <c r="Y4398" t="str">
        <f t="shared" si="966"/>
        <v>octubre</v>
      </c>
      <c r="Z4398">
        <f>YEAR(BD_PONDERACIONES[[#This Row],[Fecha Ejecución del Ticket]])</f>
        <v>2022</v>
      </c>
      <c r="AA4398" t="str">
        <f t="shared" si="954"/>
        <v>diciembre</v>
      </c>
      <c r="AB4398">
        <f>YEAR(BD_PONDERACIONES[[#This Row],[Fecha de Inspección]])</f>
        <v>2022</v>
      </c>
      <c r="AC4398">
        <f t="shared" si="955"/>
        <v>0.5</v>
      </c>
      <c r="AD4398">
        <f t="shared" si="956"/>
        <v>0.5</v>
      </c>
      <c r="AE4398">
        <f t="shared" si="957"/>
        <v>0.5</v>
      </c>
      <c r="AF4398">
        <f t="shared" si="958"/>
        <v>0.5</v>
      </c>
      <c r="AG4398">
        <f t="shared" si="959"/>
        <v>0.5</v>
      </c>
      <c r="AH4398">
        <f t="shared" si="960"/>
        <v>0.5</v>
      </c>
      <c r="AI4398">
        <f t="shared" si="961"/>
        <v>0.25</v>
      </c>
      <c r="AJ4398">
        <f t="shared" si="962"/>
        <v>0.25</v>
      </c>
      <c r="AK4398">
        <f t="shared" si="963"/>
        <v>0.5</v>
      </c>
      <c r="AL4398">
        <f t="shared" si="964"/>
        <v>0.5</v>
      </c>
      <c r="AM4398">
        <f t="shared" si="965"/>
        <v>0.5</v>
      </c>
      <c r="AN4398" s="6">
        <f t="shared" si="967"/>
        <v>1</v>
      </c>
      <c r="AO4398" t="str">
        <f>VLOOKUP(BD_PONDERACIONES[[#This Row],[Comuna]],Tabla3[#All],2,0)</f>
        <v>Florida</v>
      </c>
    </row>
    <row r="4399" spans="1:41" x14ac:dyDescent="0.35">
      <c r="A4399" t="s">
        <v>21066</v>
      </c>
      <c r="B4399" t="s">
        <v>21067</v>
      </c>
      <c r="C4399" t="s">
        <v>21068</v>
      </c>
      <c r="D4399" s="5">
        <v>44916</v>
      </c>
      <c r="E4399" s="5">
        <v>44848</v>
      </c>
      <c r="F4399" t="s">
        <v>763</v>
      </c>
      <c r="G4399" t="s">
        <v>21069</v>
      </c>
      <c r="H4399" t="s">
        <v>3394</v>
      </c>
      <c r="J4399" t="s">
        <v>756</v>
      </c>
      <c r="K4399" t="s">
        <v>756</v>
      </c>
      <c r="L4399" t="s">
        <v>773</v>
      </c>
      <c r="M4399" t="s">
        <v>773</v>
      </c>
      <c r="N4399" t="s">
        <v>756</v>
      </c>
      <c r="O4399" t="s">
        <v>756</v>
      </c>
      <c r="P4399" t="s">
        <v>758</v>
      </c>
      <c r="Q4399" t="s">
        <v>759</v>
      </c>
      <c r="R4399" t="s">
        <v>759</v>
      </c>
      <c r="S4399" t="s">
        <v>757</v>
      </c>
      <c r="T4399" t="s">
        <v>757</v>
      </c>
      <c r="U4399" t="s">
        <v>757</v>
      </c>
      <c r="V4399" t="s">
        <v>756</v>
      </c>
      <c r="W4399" t="s">
        <v>756</v>
      </c>
      <c r="X4399" t="s">
        <v>804</v>
      </c>
      <c r="Y4399" t="str">
        <f t="shared" si="966"/>
        <v>octubre</v>
      </c>
      <c r="Z4399">
        <f>YEAR(BD_PONDERACIONES[[#This Row],[Fecha Ejecución del Ticket]])</f>
        <v>2022</v>
      </c>
      <c r="AA4399" t="str">
        <f t="shared" si="954"/>
        <v>diciembre</v>
      </c>
      <c r="AB4399">
        <f>YEAR(BD_PONDERACIONES[[#This Row],[Fecha de Inspección]])</f>
        <v>2022</v>
      </c>
      <c r="AC4399">
        <f t="shared" si="955"/>
        <v>0.5</v>
      </c>
      <c r="AD4399">
        <f t="shared" si="956"/>
        <v>0.5</v>
      </c>
      <c r="AE4399">
        <f t="shared" si="957"/>
        <v>0</v>
      </c>
      <c r="AF4399">
        <f t="shared" si="958"/>
        <v>0</v>
      </c>
      <c r="AG4399">
        <f t="shared" si="959"/>
        <v>0.5</v>
      </c>
      <c r="AH4399">
        <f t="shared" si="960"/>
        <v>0.5</v>
      </c>
      <c r="AI4399">
        <f t="shared" si="961"/>
        <v>0.25</v>
      </c>
      <c r="AJ4399">
        <f t="shared" si="962"/>
        <v>0.25</v>
      </c>
      <c r="AK4399">
        <f t="shared" si="963"/>
        <v>0.5</v>
      </c>
      <c r="AL4399">
        <f t="shared" si="964"/>
        <v>0.5</v>
      </c>
      <c r="AM4399">
        <f t="shared" si="965"/>
        <v>0.5</v>
      </c>
      <c r="AN4399" s="6">
        <f t="shared" si="967"/>
        <v>0.7</v>
      </c>
      <c r="AO4399" t="str">
        <f>VLOOKUP(BD_PONDERACIONES[[#This Row],[Comuna]],Tabla3[#All],2,0)</f>
        <v>Florida</v>
      </c>
    </row>
    <row r="4400" spans="1:41" x14ac:dyDescent="0.35">
      <c r="A4400" t="s">
        <v>21070</v>
      </c>
      <c r="B4400" t="s">
        <v>21071</v>
      </c>
      <c r="C4400" t="s">
        <v>21072</v>
      </c>
      <c r="D4400" s="5">
        <v>44916</v>
      </c>
      <c r="E4400" s="5">
        <v>44848</v>
      </c>
      <c r="F4400" t="s">
        <v>763</v>
      </c>
      <c r="G4400" t="s">
        <v>21073</v>
      </c>
      <c r="H4400" t="s">
        <v>3394</v>
      </c>
      <c r="J4400" t="s">
        <v>756</v>
      </c>
      <c r="K4400" t="s">
        <v>756</v>
      </c>
      <c r="L4400" t="s">
        <v>757</v>
      </c>
      <c r="M4400" t="s">
        <v>757</v>
      </c>
      <c r="N4400" t="s">
        <v>756</v>
      </c>
      <c r="O4400" t="s">
        <v>756</v>
      </c>
      <c r="P4400" t="s">
        <v>758</v>
      </c>
      <c r="Q4400" t="s">
        <v>759</v>
      </c>
      <c r="R4400" t="s">
        <v>759</v>
      </c>
      <c r="S4400" t="s">
        <v>757</v>
      </c>
      <c r="T4400" t="s">
        <v>757</v>
      </c>
      <c r="U4400" t="s">
        <v>757</v>
      </c>
      <c r="V4400" t="s">
        <v>756</v>
      </c>
      <c r="W4400" t="s">
        <v>756</v>
      </c>
      <c r="X4400" t="s">
        <v>804</v>
      </c>
      <c r="Y4400" t="str">
        <f t="shared" si="966"/>
        <v>octubre</v>
      </c>
      <c r="Z4400">
        <f>YEAR(BD_PONDERACIONES[[#This Row],[Fecha Ejecución del Ticket]])</f>
        <v>2022</v>
      </c>
      <c r="AA4400" t="str">
        <f t="shared" si="954"/>
        <v>diciembre</v>
      </c>
      <c r="AB4400">
        <f>YEAR(BD_PONDERACIONES[[#This Row],[Fecha de Inspección]])</f>
        <v>2022</v>
      </c>
      <c r="AC4400">
        <f t="shared" si="955"/>
        <v>0.5</v>
      </c>
      <c r="AD4400">
        <f t="shared" si="956"/>
        <v>0.5</v>
      </c>
      <c r="AE4400">
        <f t="shared" si="957"/>
        <v>0.5</v>
      </c>
      <c r="AF4400">
        <f t="shared" si="958"/>
        <v>0.5</v>
      </c>
      <c r="AG4400">
        <f t="shared" si="959"/>
        <v>0.5</v>
      </c>
      <c r="AH4400">
        <f t="shared" si="960"/>
        <v>0.5</v>
      </c>
      <c r="AI4400">
        <f t="shared" si="961"/>
        <v>0.25</v>
      </c>
      <c r="AJ4400">
        <f t="shared" si="962"/>
        <v>0.25</v>
      </c>
      <c r="AK4400">
        <f t="shared" si="963"/>
        <v>0.5</v>
      </c>
      <c r="AL4400">
        <f t="shared" si="964"/>
        <v>0.5</v>
      </c>
      <c r="AM4400">
        <f t="shared" si="965"/>
        <v>0.5</v>
      </c>
      <c r="AN4400" s="6">
        <f t="shared" si="967"/>
        <v>1</v>
      </c>
      <c r="AO4400" t="str">
        <f>VLOOKUP(BD_PONDERACIONES[[#This Row],[Comuna]],Tabla3[#All],2,0)</f>
        <v>Florida</v>
      </c>
    </row>
    <row r="4401" spans="1:41" x14ac:dyDescent="0.35">
      <c r="A4401" t="s">
        <v>21074</v>
      </c>
      <c r="B4401" t="s">
        <v>21075</v>
      </c>
      <c r="C4401" t="s">
        <v>21076</v>
      </c>
      <c r="D4401" s="5">
        <v>44916</v>
      </c>
      <c r="E4401" s="5">
        <v>44856</v>
      </c>
      <c r="F4401" t="s">
        <v>763</v>
      </c>
      <c r="G4401" t="s">
        <v>21077</v>
      </c>
      <c r="H4401" t="s">
        <v>3394</v>
      </c>
      <c r="J4401" t="s">
        <v>756</v>
      </c>
      <c r="K4401" t="s">
        <v>756</v>
      </c>
      <c r="L4401" t="s">
        <v>757</v>
      </c>
      <c r="M4401" t="s">
        <v>757</v>
      </c>
      <c r="N4401" t="s">
        <v>756</v>
      </c>
      <c r="O4401" t="s">
        <v>756</v>
      </c>
      <c r="P4401" t="s">
        <v>758</v>
      </c>
      <c r="Q4401" t="s">
        <v>759</v>
      </c>
      <c r="R4401" t="s">
        <v>759</v>
      </c>
      <c r="S4401" t="s">
        <v>757</v>
      </c>
      <c r="T4401" t="s">
        <v>757</v>
      </c>
      <c r="U4401" t="s">
        <v>757</v>
      </c>
      <c r="V4401" t="s">
        <v>756</v>
      </c>
      <c r="W4401" t="s">
        <v>756</v>
      </c>
      <c r="X4401" t="s">
        <v>21078</v>
      </c>
      <c r="Y4401" t="str">
        <f t="shared" si="966"/>
        <v>octubre</v>
      </c>
      <c r="Z4401">
        <f>YEAR(BD_PONDERACIONES[[#This Row],[Fecha Ejecución del Ticket]])</f>
        <v>2022</v>
      </c>
      <c r="AA4401" t="str">
        <f t="shared" si="954"/>
        <v>diciembre</v>
      </c>
      <c r="AB4401">
        <f>YEAR(BD_PONDERACIONES[[#This Row],[Fecha de Inspección]])</f>
        <v>2022</v>
      </c>
      <c r="AC4401">
        <f t="shared" si="955"/>
        <v>0.5</v>
      </c>
      <c r="AD4401">
        <f t="shared" si="956"/>
        <v>0.5</v>
      </c>
      <c r="AE4401">
        <f t="shared" si="957"/>
        <v>0.5</v>
      </c>
      <c r="AF4401">
        <f t="shared" si="958"/>
        <v>0.5</v>
      </c>
      <c r="AG4401">
        <f t="shared" si="959"/>
        <v>0.5</v>
      </c>
      <c r="AH4401">
        <f t="shared" si="960"/>
        <v>0.5</v>
      </c>
      <c r="AI4401">
        <f t="shared" si="961"/>
        <v>0.25</v>
      </c>
      <c r="AJ4401">
        <f t="shared" si="962"/>
        <v>0.25</v>
      </c>
      <c r="AK4401">
        <f t="shared" si="963"/>
        <v>0.5</v>
      </c>
      <c r="AL4401">
        <f t="shared" si="964"/>
        <v>0.5</v>
      </c>
      <c r="AM4401">
        <f t="shared" si="965"/>
        <v>0.5</v>
      </c>
      <c r="AN4401" s="6">
        <f t="shared" si="967"/>
        <v>1</v>
      </c>
      <c r="AO4401" t="str">
        <f>VLOOKUP(BD_PONDERACIONES[[#This Row],[Comuna]],Tabla3[#All],2,0)</f>
        <v>Florida</v>
      </c>
    </row>
    <row r="4402" spans="1:41" x14ac:dyDescent="0.35">
      <c r="A4402" t="s">
        <v>21079</v>
      </c>
      <c r="B4402" t="s">
        <v>21080</v>
      </c>
      <c r="C4402" t="s">
        <v>21081</v>
      </c>
      <c r="D4402" s="5">
        <v>44916</v>
      </c>
      <c r="E4402" s="5">
        <v>44855</v>
      </c>
      <c r="F4402" t="s">
        <v>763</v>
      </c>
      <c r="G4402" t="s">
        <v>21082</v>
      </c>
      <c r="H4402" t="s">
        <v>3394</v>
      </c>
      <c r="J4402" t="s">
        <v>756</v>
      </c>
      <c r="K4402" t="s">
        <v>756</v>
      </c>
      <c r="L4402" t="s">
        <v>757</v>
      </c>
      <c r="M4402" t="s">
        <v>757</v>
      </c>
      <c r="N4402" t="s">
        <v>756</v>
      </c>
      <c r="O4402" t="s">
        <v>756</v>
      </c>
      <c r="P4402" t="s">
        <v>758</v>
      </c>
      <c r="Q4402" t="s">
        <v>759</v>
      </c>
      <c r="R4402" t="s">
        <v>759</v>
      </c>
      <c r="S4402" t="s">
        <v>757</v>
      </c>
      <c r="T4402" t="s">
        <v>757</v>
      </c>
      <c r="U4402" t="s">
        <v>757</v>
      </c>
      <c r="V4402" t="s">
        <v>756</v>
      </c>
      <c r="W4402" t="s">
        <v>756</v>
      </c>
      <c r="X4402" t="s">
        <v>804</v>
      </c>
      <c r="Y4402" t="str">
        <f t="shared" si="966"/>
        <v>octubre</v>
      </c>
      <c r="Z4402">
        <f>YEAR(BD_PONDERACIONES[[#This Row],[Fecha Ejecución del Ticket]])</f>
        <v>2022</v>
      </c>
      <c r="AA4402" t="str">
        <f t="shared" si="954"/>
        <v>diciembre</v>
      </c>
      <c r="AB4402">
        <f>YEAR(BD_PONDERACIONES[[#This Row],[Fecha de Inspección]])</f>
        <v>2022</v>
      </c>
      <c r="AC4402">
        <f t="shared" si="955"/>
        <v>0.5</v>
      </c>
      <c r="AD4402">
        <f t="shared" si="956"/>
        <v>0.5</v>
      </c>
      <c r="AE4402">
        <f t="shared" si="957"/>
        <v>0.5</v>
      </c>
      <c r="AF4402">
        <f t="shared" si="958"/>
        <v>0.5</v>
      </c>
      <c r="AG4402">
        <f t="shared" si="959"/>
        <v>0.5</v>
      </c>
      <c r="AH4402">
        <f t="shared" si="960"/>
        <v>0.5</v>
      </c>
      <c r="AI4402">
        <f t="shared" si="961"/>
        <v>0.25</v>
      </c>
      <c r="AJ4402">
        <f t="shared" si="962"/>
        <v>0.25</v>
      </c>
      <c r="AK4402">
        <f t="shared" si="963"/>
        <v>0.5</v>
      </c>
      <c r="AL4402">
        <f t="shared" si="964"/>
        <v>0.5</v>
      </c>
      <c r="AM4402">
        <f t="shared" si="965"/>
        <v>0.5</v>
      </c>
      <c r="AN4402" s="6">
        <f t="shared" si="967"/>
        <v>1</v>
      </c>
      <c r="AO4402" t="str">
        <f>VLOOKUP(BD_PONDERACIONES[[#This Row],[Comuna]],Tabla3[#All],2,0)</f>
        <v>Florida</v>
      </c>
    </row>
    <row r="4403" spans="1:41" x14ac:dyDescent="0.35">
      <c r="A4403" t="s">
        <v>21083</v>
      </c>
      <c r="B4403" t="s">
        <v>21084</v>
      </c>
      <c r="C4403" t="s">
        <v>21085</v>
      </c>
      <c r="D4403" s="5">
        <v>44917</v>
      </c>
      <c r="E4403" s="5">
        <v>44799</v>
      </c>
      <c r="F4403" t="s">
        <v>763</v>
      </c>
      <c r="G4403" t="s">
        <v>21086</v>
      </c>
      <c r="H4403" t="s">
        <v>2882</v>
      </c>
      <c r="J4403" t="s">
        <v>756</v>
      </c>
      <c r="K4403" t="s">
        <v>756</v>
      </c>
      <c r="L4403" t="s">
        <v>757</v>
      </c>
      <c r="M4403" t="s">
        <v>757</v>
      </c>
      <c r="N4403" t="s">
        <v>756</v>
      </c>
      <c r="O4403" t="s">
        <v>756</v>
      </c>
      <c r="P4403" t="s">
        <v>758</v>
      </c>
      <c r="Q4403" t="s">
        <v>759</v>
      </c>
      <c r="R4403" t="s">
        <v>759</v>
      </c>
      <c r="S4403" t="s">
        <v>757</v>
      </c>
      <c r="T4403" t="s">
        <v>757</v>
      </c>
      <c r="U4403" t="s">
        <v>757</v>
      </c>
      <c r="V4403" t="s">
        <v>756</v>
      </c>
      <c r="W4403" t="s">
        <v>768</v>
      </c>
      <c r="X4403" t="s">
        <v>21087</v>
      </c>
      <c r="Y4403" t="str">
        <f t="shared" si="966"/>
        <v>agosto</v>
      </c>
      <c r="Z4403">
        <f>YEAR(BD_PONDERACIONES[[#This Row],[Fecha Ejecución del Ticket]])</f>
        <v>2022</v>
      </c>
      <c r="AA4403" t="str">
        <f t="shared" si="954"/>
        <v>diciembre</v>
      </c>
      <c r="AB4403">
        <f>YEAR(BD_PONDERACIONES[[#This Row],[Fecha de Inspección]])</f>
        <v>2022</v>
      </c>
      <c r="AC4403">
        <f t="shared" si="955"/>
        <v>0.5</v>
      </c>
      <c r="AD4403">
        <f t="shared" si="956"/>
        <v>0.5</v>
      </c>
      <c r="AE4403">
        <f t="shared" si="957"/>
        <v>0.5</v>
      </c>
      <c r="AF4403">
        <f t="shared" si="958"/>
        <v>0.5</v>
      </c>
      <c r="AG4403">
        <f t="shared" si="959"/>
        <v>0.5</v>
      </c>
      <c r="AH4403">
        <f t="shared" si="960"/>
        <v>0.5</v>
      </c>
      <c r="AI4403">
        <f t="shared" si="961"/>
        <v>0.25</v>
      </c>
      <c r="AJ4403">
        <f t="shared" si="962"/>
        <v>0.25</v>
      </c>
      <c r="AK4403">
        <f t="shared" si="963"/>
        <v>0.5</v>
      </c>
      <c r="AL4403">
        <f t="shared" si="964"/>
        <v>0.5</v>
      </c>
      <c r="AM4403">
        <f t="shared" si="965"/>
        <v>0.17499999999999999</v>
      </c>
      <c r="AN4403" s="6">
        <f t="shared" si="967"/>
        <v>0.93500000000000005</v>
      </c>
      <c r="AO4403" t="str">
        <f>VLOOKUP(BD_PONDERACIONES[[#This Row],[Comuna]],Tabla3[#All],2,0)</f>
        <v>Cordillera</v>
      </c>
    </row>
    <row r="4404" spans="1:41" x14ac:dyDescent="0.35">
      <c r="A4404" t="s">
        <v>21088</v>
      </c>
      <c r="B4404" t="s">
        <v>21089</v>
      </c>
      <c r="C4404" t="s">
        <v>21090</v>
      </c>
      <c r="D4404" s="5">
        <v>44917</v>
      </c>
      <c r="E4404" s="5">
        <v>44853</v>
      </c>
      <c r="F4404" t="s">
        <v>763</v>
      </c>
      <c r="G4404" t="s">
        <v>21091</v>
      </c>
      <c r="H4404" t="s">
        <v>2882</v>
      </c>
      <c r="J4404" t="s">
        <v>756</v>
      </c>
      <c r="K4404" t="s">
        <v>756</v>
      </c>
      <c r="L4404" t="s">
        <v>773</v>
      </c>
      <c r="M4404" t="s">
        <v>773</v>
      </c>
      <c r="N4404" t="s">
        <v>756</v>
      </c>
      <c r="O4404" t="s">
        <v>756</v>
      </c>
      <c r="P4404" t="s">
        <v>758</v>
      </c>
      <c r="Q4404" t="s">
        <v>759</v>
      </c>
      <c r="R4404" t="s">
        <v>759</v>
      </c>
      <c r="S4404" t="s">
        <v>757</v>
      </c>
      <c r="T4404" t="s">
        <v>757</v>
      </c>
      <c r="U4404" t="s">
        <v>757</v>
      </c>
      <c r="V4404" t="s">
        <v>756</v>
      </c>
      <c r="W4404" t="s">
        <v>756</v>
      </c>
      <c r="X4404" t="s">
        <v>21092</v>
      </c>
      <c r="Y4404" t="str">
        <f t="shared" si="966"/>
        <v>octubre</v>
      </c>
      <c r="Z4404">
        <f>YEAR(BD_PONDERACIONES[[#This Row],[Fecha Ejecución del Ticket]])</f>
        <v>2022</v>
      </c>
      <c r="AA4404" t="str">
        <f t="shared" si="954"/>
        <v>diciembre</v>
      </c>
      <c r="AB4404">
        <f>YEAR(BD_PONDERACIONES[[#This Row],[Fecha de Inspección]])</f>
        <v>2022</v>
      </c>
      <c r="AC4404">
        <f t="shared" si="955"/>
        <v>0.5</v>
      </c>
      <c r="AD4404">
        <f t="shared" si="956"/>
        <v>0.5</v>
      </c>
      <c r="AE4404">
        <f t="shared" si="957"/>
        <v>0</v>
      </c>
      <c r="AF4404">
        <f t="shared" si="958"/>
        <v>0</v>
      </c>
      <c r="AG4404">
        <f t="shared" si="959"/>
        <v>0.5</v>
      </c>
      <c r="AH4404">
        <f t="shared" si="960"/>
        <v>0.5</v>
      </c>
      <c r="AI4404">
        <f t="shared" si="961"/>
        <v>0.25</v>
      </c>
      <c r="AJ4404">
        <f t="shared" si="962"/>
        <v>0.25</v>
      </c>
      <c r="AK4404">
        <f t="shared" si="963"/>
        <v>0.5</v>
      </c>
      <c r="AL4404">
        <f t="shared" si="964"/>
        <v>0.5</v>
      </c>
      <c r="AM4404">
        <f t="shared" si="965"/>
        <v>0.5</v>
      </c>
      <c r="AN4404" s="6">
        <f t="shared" si="967"/>
        <v>0.7</v>
      </c>
      <c r="AO4404" t="str">
        <f>VLOOKUP(BD_PONDERACIONES[[#This Row],[Comuna]],Tabla3[#All],2,0)</f>
        <v>Cordillera</v>
      </c>
    </row>
    <row r="4405" spans="1:41" x14ac:dyDescent="0.35">
      <c r="A4405" t="s">
        <v>21093</v>
      </c>
      <c r="B4405" t="s">
        <v>21094</v>
      </c>
      <c r="C4405" t="s">
        <v>21095</v>
      </c>
      <c r="D4405" s="5">
        <v>44917</v>
      </c>
      <c r="E4405" s="5">
        <v>44865</v>
      </c>
      <c r="F4405" t="s">
        <v>763</v>
      </c>
      <c r="G4405" t="s">
        <v>21096</v>
      </c>
      <c r="H4405" t="s">
        <v>2882</v>
      </c>
      <c r="J4405" t="s">
        <v>756</v>
      </c>
      <c r="K4405" t="s">
        <v>756</v>
      </c>
      <c r="L4405" t="s">
        <v>757</v>
      </c>
      <c r="M4405" t="s">
        <v>757</v>
      </c>
      <c r="N4405" t="s">
        <v>756</v>
      </c>
      <c r="O4405" t="s">
        <v>756</v>
      </c>
      <c r="P4405" t="s">
        <v>758</v>
      </c>
      <c r="Q4405" t="s">
        <v>759</v>
      </c>
      <c r="R4405" t="s">
        <v>759</v>
      </c>
      <c r="S4405" t="s">
        <v>757</v>
      </c>
      <c r="T4405" t="s">
        <v>757</v>
      </c>
      <c r="U4405" t="s">
        <v>757</v>
      </c>
      <c r="V4405" t="s">
        <v>756</v>
      </c>
      <c r="W4405" t="s">
        <v>756</v>
      </c>
      <c r="X4405" t="s">
        <v>21097</v>
      </c>
      <c r="Y4405" t="str">
        <f t="shared" si="966"/>
        <v>octubre</v>
      </c>
      <c r="Z4405">
        <f>YEAR(BD_PONDERACIONES[[#This Row],[Fecha Ejecución del Ticket]])</f>
        <v>2022</v>
      </c>
      <c r="AA4405" t="str">
        <f t="shared" si="954"/>
        <v>diciembre</v>
      </c>
      <c r="AB4405">
        <f>YEAR(BD_PONDERACIONES[[#This Row],[Fecha de Inspección]])</f>
        <v>2022</v>
      </c>
      <c r="AC4405">
        <f t="shared" si="955"/>
        <v>0.5</v>
      </c>
      <c r="AD4405">
        <f t="shared" si="956"/>
        <v>0.5</v>
      </c>
      <c r="AE4405">
        <f t="shared" si="957"/>
        <v>0.5</v>
      </c>
      <c r="AF4405">
        <f t="shared" si="958"/>
        <v>0.5</v>
      </c>
      <c r="AG4405">
        <f t="shared" si="959"/>
        <v>0.5</v>
      </c>
      <c r="AH4405">
        <f t="shared" si="960"/>
        <v>0.5</v>
      </c>
      <c r="AI4405">
        <f t="shared" si="961"/>
        <v>0.25</v>
      </c>
      <c r="AJ4405">
        <f t="shared" si="962"/>
        <v>0.25</v>
      </c>
      <c r="AK4405">
        <f t="shared" si="963"/>
        <v>0.5</v>
      </c>
      <c r="AL4405">
        <f t="shared" si="964"/>
        <v>0.5</v>
      </c>
      <c r="AM4405">
        <f t="shared" si="965"/>
        <v>0.5</v>
      </c>
      <c r="AN4405" s="6">
        <f t="shared" si="967"/>
        <v>1</v>
      </c>
      <c r="AO4405" t="str">
        <f>VLOOKUP(BD_PONDERACIONES[[#This Row],[Comuna]],Tabla3[#All],2,0)</f>
        <v>Cordillera</v>
      </c>
    </row>
    <row r="4406" spans="1:41" x14ac:dyDescent="0.35">
      <c r="A4406" t="s">
        <v>21098</v>
      </c>
      <c r="B4406" t="s">
        <v>21099</v>
      </c>
      <c r="C4406" t="s">
        <v>21100</v>
      </c>
      <c r="D4406" s="5">
        <v>44917</v>
      </c>
      <c r="E4406" s="5">
        <v>44789</v>
      </c>
      <c r="F4406" t="s">
        <v>763</v>
      </c>
      <c r="G4406" t="s">
        <v>21101</v>
      </c>
      <c r="H4406" t="s">
        <v>2882</v>
      </c>
      <c r="J4406" t="s">
        <v>756</v>
      </c>
      <c r="K4406" t="s">
        <v>756</v>
      </c>
      <c r="L4406" t="s">
        <v>757</v>
      </c>
      <c r="M4406" t="s">
        <v>757</v>
      </c>
      <c r="N4406" t="s">
        <v>756</v>
      </c>
      <c r="O4406" t="s">
        <v>756</v>
      </c>
      <c r="P4406" t="s">
        <v>758</v>
      </c>
      <c r="Q4406" t="s">
        <v>759</v>
      </c>
      <c r="R4406" t="s">
        <v>759</v>
      </c>
      <c r="S4406" t="s">
        <v>757</v>
      </c>
      <c r="T4406" t="s">
        <v>757</v>
      </c>
      <c r="U4406" t="s">
        <v>757</v>
      </c>
      <c r="V4406" t="s">
        <v>756</v>
      </c>
      <c r="W4406" t="s">
        <v>768</v>
      </c>
      <c r="X4406" t="s">
        <v>21102</v>
      </c>
      <c r="Y4406" t="str">
        <f t="shared" si="966"/>
        <v>agosto</v>
      </c>
      <c r="Z4406">
        <f>YEAR(BD_PONDERACIONES[[#This Row],[Fecha Ejecución del Ticket]])</f>
        <v>2022</v>
      </c>
      <c r="AA4406" t="str">
        <f t="shared" si="954"/>
        <v>diciembre</v>
      </c>
      <c r="AB4406">
        <f>YEAR(BD_PONDERACIONES[[#This Row],[Fecha de Inspección]])</f>
        <v>2022</v>
      </c>
      <c r="AC4406">
        <f t="shared" si="955"/>
        <v>0.5</v>
      </c>
      <c r="AD4406">
        <f t="shared" si="956"/>
        <v>0.5</v>
      </c>
      <c r="AE4406">
        <f t="shared" si="957"/>
        <v>0.5</v>
      </c>
      <c r="AF4406">
        <f t="shared" si="958"/>
        <v>0.5</v>
      </c>
      <c r="AG4406">
        <f t="shared" si="959"/>
        <v>0.5</v>
      </c>
      <c r="AH4406">
        <f t="shared" si="960"/>
        <v>0.5</v>
      </c>
      <c r="AI4406">
        <f t="shared" si="961"/>
        <v>0.25</v>
      </c>
      <c r="AJ4406">
        <f t="shared" si="962"/>
        <v>0.25</v>
      </c>
      <c r="AK4406">
        <f t="shared" si="963"/>
        <v>0.5</v>
      </c>
      <c r="AL4406">
        <f t="shared" si="964"/>
        <v>0.5</v>
      </c>
      <c r="AM4406">
        <f t="shared" si="965"/>
        <v>0.17499999999999999</v>
      </c>
      <c r="AN4406" s="6">
        <f t="shared" si="967"/>
        <v>0.93500000000000005</v>
      </c>
      <c r="AO4406" t="str">
        <f>VLOOKUP(BD_PONDERACIONES[[#This Row],[Comuna]],Tabla3[#All],2,0)</f>
        <v>Cordillera</v>
      </c>
    </row>
    <row r="4407" spans="1:41" x14ac:dyDescent="0.35">
      <c r="A4407" t="s">
        <v>21103</v>
      </c>
      <c r="B4407" t="s">
        <v>21104</v>
      </c>
      <c r="C4407" t="s">
        <v>21105</v>
      </c>
      <c r="D4407" s="5">
        <v>44917</v>
      </c>
      <c r="E4407" s="5">
        <v>44794</v>
      </c>
      <c r="F4407" t="s">
        <v>763</v>
      </c>
      <c r="G4407" t="s">
        <v>21106</v>
      </c>
      <c r="H4407" t="s">
        <v>2882</v>
      </c>
      <c r="J4407" t="s">
        <v>756</v>
      </c>
      <c r="K4407" t="s">
        <v>756</v>
      </c>
      <c r="L4407" t="s">
        <v>757</v>
      </c>
      <c r="M4407" t="s">
        <v>757</v>
      </c>
      <c r="N4407" t="s">
        <v>756</v>
      </c>
      <c r="O4407" t="s">
        <v>756</v>
      </c>
      <c r="P4407" t="s">
        <v>758</v>
      </c>
      <c r="Q4407" t="s">
        <v>759</v>
      </c>
      <c r="R4407" t="s">
        <v>759</v>
      </c>
      <c r="S4407" t="s">
        <v>757</v>
      </c>
      <c r="T4407" t="s">
        <v>757</v>
      </c>
      <c r="U4407" t="s">
        <v>757</v>
      </c>
      <c r="V4407" t="s">
        <v>756</v>
      </c>
      <c r="W4407" t="s">
        <v>756</v>
      </c>
      <c r="X4407" t="s">
        <v>21107</v>
      </c>
      <c r="Y4407" t="str">
        <f t="shared" si="966"/>
        <v>agosto</v>
      </c>
      <c r="Z4407">
        <f>YEAR(BD_PONDERACIONES[[#This Row],[Fecha Ejecución del Ticket]])</f>
        <v>2022</v>
      </c>
      <c r="AA4407" t="str">
        <f t="shared" si="954"/>
        <v>diciembre</v>
      </c>
      <c r="AB4407">
        <f>YEAR(BD_PONDERACIONES[[#This Row],[Fecha de Inspección]])</f>
        <v>2022</v>
      </c>
      <c r="AC4407">
        <f t="shared" si="955"/>
        <v>0.5</v>
      </c>
      <c r="AD4407">
        <f t="shared" si="956"/>
        <v>0.5</v>
      </c>
      <c r="AE4407">
        <f t="shared" si="957"/>
        <v>0.5</v>
      </c>
      <c r="AF4407">
        <f t="shared" si="958"/>
        <v>0.5</v>
      </c>
      <c r="AG4407">
        <f t="shared" si="959"/>
        <v>0.5</v>
      </c>
      <c r="AH4407">
        <f t="shared" si="960"/>
        <v>0.5</v>
      </c>
      <c r="AI4407">
        <f t="shared" si="961"/>
        <v>0.25</v>
      </c>
      <c r="AJ4407">
        <f t="shared" si="962"/>
        <v>0.25</v>
      </c>
      <c r="AK4407">
        <f t="shared" si="963"/>
        <v>0.5</v>
      </c>
      <c r="AL4407">
        <f t="shared" si="964"/>
        <v>0.5</v>
      </c>
      <c r="AM4407">
        <f t="shared" si="965"/>
        <v>0.5</v>
      </c>
      <c r="AN4407" s="6">
        <f t="shared" si="967"/>
        <v>1</v>
      </c>
      <c r="AO4407" t="str">
        <f>VLOOKUP(BD_PONDERACIONES[[#This Row],[Comuna]],Tabla3[#All],2,0)</f>
        <v>Cordillera</v>
      </c>
    </row>
    <row r="4408" spans="1:41" x14ac:dyDescent="0.35">
      <c r="A4408" t="s">
        <v>21108</v>
      </c>
      <c r="B4408" t="s">
        <v>21109</v>
      </c>
      <c r="C4408" t="s">
        <v>21110</v>
      </c>
      <c r="D4408" s="5">
        <v>44917</v>
      </c>
      <c r="E4408" s="5">
        <v>44723</v>
      </c>
      <c r="F4408" t="s">
        <v>753</v>
      </c>
      <c r="G4408" t="s">
        <v>21111</v>
      </c>
      <c r="H4408" t="s">
        <v>1389</v>
      </c>
      <c r="J4408" t="s">
        <v>756</v>
      </c>
      <c r="K4408" t="s">
        <v>756</v>
      </c>
      <c r="L4408" t="s">
        <v>756</v>
      </c>
      <c r="M4408" t="s">
        <v>756</v>
      </c>
      <c r="N4408" t="s">
        <v>756</v>
      </c>
      <c r="O4408" t="s">
        <v>756</v>
      </c>
      <c r="P4408" t="s">
        <v>758</v>
      </c>
      <c r="Q4408" t="s">
        <v>759</v>
      </c>
      <c r="R4408" t="s">
        <v>759</v>
      </c>
      <c r="S4408" t="s">
        <v>757</v>
      </c>
      <c r="T4408" t="s">
        <v>757</v>
      </c>
      <c r="U4408" t="s">
        <v>757</v>
      </c>
      <c r="V4408" t="s">
        <v>756</v>
      </c>
      <c r="W4408" t="s">
        <v>756</v>
      </c>
      <c r="X4408" t="s">
        <v>21112</v>
      </c>
      <c r="Y4408" t="str">
        <f t="shared" si="966"/>
        <v>junio</v>
      </c>
      <c r="Z4408">
        <f>YEAR(BD_PONDERACIONES[[#This Row],[Fecha Ejecución del Ticket]])</f>
        <v>2022</v>
      </c>
      <c r="AA4408" t="str">
        <f t="shared" si="954"/>
        <v>diciembre</v>
      </c>
      <c r="AB4408">
        <f>YEAR(BD_PONDERACIONES[[#This Row],[Fecha de Inspección]])</f>
        <v>2022</v>
      </c>
      <c r="AC4408">
        <f t="shared" si="955"/>
        <v>0.5</v>
      </c>
      <c r="AD4408">
        <f t="shared" si="956"/>
        <v>0.5</v>
      </c>
      <c r="AE4408">
        <f t="shared" si="957"/>
        <v>0.5</v>
      </c>
      <c r="AF4408">
        <f t="shared" si="958"/>
        <v>0.5</v>
      </c>
      <c r="AG4408">
        <f t="shared" si="959"/>
        <v>0.5</v>
      </c>
      <c r="AH4408">
        <f t="shared" si="960"/>
        <v>0.5</v>
      </c>
      <c r="AI4408">
        <f t="shared" si="961"/>
        <v>0.25</v>
      </c>
      <c r="AJ4408">
        <f t="shared" si="962"/>
        <v>0.25</v>
      </c>
      <c r="AK4408">
        <f t="shared" si="963"/>
        <v>0.5</v>
      </c>
      <c r="AL4408">
        <f t="shared" si="964"/>
        <v>0.5</v>
      </c>
      <c r="AM4408">
        <f t="shared" si="965"/>
        <v>0.5</v>
      </c>
      <c r="AN4408" s="6">
        <f t="shared" si="967"/>
        <v>1</v>
      </c>
      <c r="AO4408" t="str">
        <f>VLOOKUP(BD_PONDERACIONES[[#This Row],[Comuna]],Tabla3[#All],2,0)</f>
        <v>Florida</v>
      </c>
    </row>
    <row r="4409" spans="1:41" x14ac:dyDescent="0.35">
      <c r="A4409" t="s">
        <v>21113</v>
      </c>
      <c r="B4409" t="s">
        <v>21114</v>
      </c>
      <c r="C4409" t="s">
        <v>21115</v>
      </c>
      <c r="D4409" s="5">
        <v>44917</v>
      </c>
      <c r="E4409" s="5">
        <v>44723</v>
      </c>
      <c r="F4409" t="s">
        <v>753</v>
      </c>
      <c r="G4409" t="s">
        <v>21116</v>
      </c>
      <c r="H4409" t="s">
        <v>1389</v>
      </c>
      <c r="J4409" t="s">
        <v>756</v>
      </c>
      <c r="K4409" t="s">
        <v>756</v>
      </c>
      <c r="L4409" t="s">
        <v>756</v>
      </c>
      <c r="M4409" t="s">
        <v>756</v>
      </c>
      <c r="N4409" t="s">
        <v>756</v>
      </c>
      <c r="O4409" t="s">
        <v>756</v>
      </c>
      <c r="P4409" t="s">
        <v>758</v>
      </c>
      <c r="Q4409" t="s">
        <v>759</v>
      </c>
      <c r="R4409" t="s">
        <v>759</v>
      </c>
      <c r="S4409" t="s">
        <v>757</v>
      </c>
      <c r="T4409" t="s">
        <v>757</v>
      </c>
      <c r="U4409" t="s">
        <v>757</v>
      </c>
      <c r="V4409" t="s">
        <v>756</v>
      </c>
      <c r="W4409" t="s">
        <v>756</v>
      </c>
      <c r="X4409" t="s">
        <v>21117</v>
      </c>
      <c r="Y4409" t="str">
        <f t="shared" si="966"/>
        <v>junio</v>
      </c>
      <c r="Z4409">
        <f>YEAR(BD_PONDERACIONES[[#This Row],[Fecha Ejecución del Ticket]])</f>
        <v>2022</v>
      </c>
      <c r="AA4409" t="str">
        <f t="shared" si="954"/>
        <v>diciembre</v>
      </c>
      <c r="AB4409">
        <f>YEAR(BD_PONDERACIONES[[#This Row],[Fecha de Inspección]])</f>
        <v>2022</v>
      </c>
      <c r="AC4409">
        <f t="shared" si="955"/>
        <v>0.5</v>
      </c>
      <c r="AD4409">
        <f t="shared" si="956"/>
        <v>0.5</v>
      </c>
      <c r="AE4409">
        <f t="shared" si="957"/>
        <v>0.5</v>
      </c>
      <c r="AF4409">
        <f t="shared" si="958"/>
        <v>0.5</v>
      </c>
      <c r="AG4409">
        <f t="shared" si="959"/>
        <v>0.5</v>
      </c>
      <c r="AH4409">
        <f t="shared" si="960"/>
        <v>0.5</v>
      </c>
      <c r="AI4409">
        <f t="shared" si="961"/>
        <v>0.25</v>
      </c>
      <c r="AJ4409">
        <f t="shared" si="962"/>
        <v>0.25</v>
      </c>
      <c r="AK4409">
        <f t="shared" si="963"/>
        <v>0.5</v>
      </c>
      <c r="AL4409">
        <f t="shared" si="964"/>
        <v>0.5</v>
      </c>
      <c r="AM4409">
        <f t="shared" si="965"/>
        <v>0.5</v>
      </c>
      <c r="AN4409" s="6">
        <f t="shared" si="967"/>
        <v>1</v>
      </c>
      <c r="AO4409" t="str">
        <f>VLOOKUP(BD_PONDERACIONES[[#This Row],[Comuna]],Tabla3[#All],2,0)</f>
        <v>Florida</v>
      </c>
    </row>
    <row r="4410" spans="1:41" x14ac:dyDescent="0.35">
      <c r="A4410" t="s">
        <v>21118</v>
      </c>
      <c r="B4410" t="s">
        <v>21119</v>
      </c>
      <c r="C4410" t="s">
        <v>21120</v>
      </c>
      <c r="D4410" s="5">
        <v>44917</v>
      </c>
      <c r="E4410" s="5">
        <v>44724</v>
      </c>
      <c r="F4410" t="s">
        <v>753</v>
      </c>
      <c r="G4410" t="s">
        <v>21121</v>
      </c>
      <c r="H4410" t="s">
        <v>1389</v>
      </c>
      <c r="J4410" t="s">
        <v>756</v>
      </c>
      <c r="K4410" t="s">
        <v>756</v>
      </c>
      <c r="L4410" t="s">
        <v>756</v>
      </c>
      <c r="M4410" t="s">
        <v>756</v>
      </c>
      <c r="N4410" t="s">
        <v>756</v>
      </c>
      <c r="O4410" t="s">
        <v>756</v>
      </c>
      <c r="P4410" t="s">
        <v>758</v>
      </c>
      <c r="Q4410" t="s">
        <v>759</v>
      </c>
      <c r="R4410" t="s">
        <v>759</v>
      </c>
      <c r="S4410" t="s">
        <v>757</v>
      </c>
      <c r="T4410" t="s">
        <v>757</v>
      </c>
      <c r="U4410" t="s">
        <v>757</v>
      </c>
      <c r="V4410" t="s">
        <v>756</v>
      </c>
      <c r="W4410" t="s">
        <v>756</v>
      </c>
      <c r="X4410" t="s">
        <v>21122</v>
      </c>
      <c r="Y4410" t="str">
        <f t="shared" si="966"/>
        <v>junio</v>
      </c>
      <c r="Z4410">
        <f>YEAR(BD_PONDERACIONES[[#This Row],[Fecha Ejecución del Ticket]])</f>
        <v>2022</v>
      </c>
      <c r="AA4410" t="str">
        <f t="shared" si="954"/>
        <v>diciembre</v>
      </c>
      <c r="AB4410">
        <f>YEAR(BD_PONDERACIONES[[#This Row],[Fecha de Inspección]])</f>
        <v>2022</v>
      </c>
      <c r="AC4410">
        <f t="shared" si="955"/>
        <v>0.5</v>
      </c>
      <c r="AD4410">
        <f t="shared" si="956"/>
        <v>0.5</v>
      </c>
      <c r="AE4410">
        <f t="shared" si="957"/>
        <v>0.5</v>
      </c>
      <c r="AF4410">
        <f t="shared" si="958"/>
        <v>0.5</v>
      </c>
      <c r="AG4410">
        <f t="shared" si="959"/>
        <v>0.5</v>
      </c>
      <c r="AH4410">
        <f t="shared" si="960"/>
        <v>0.5</v>
      </c>
      <c r="AI4410">
        <f t="shared" si="961"/>
        <v>0.25</v>
      </c>
      <c r="AJ4410">
        <f t="shared" si="962"/>
        <v>0.25</v>
      </c>
      <c r="AK4410">
        <f t="shared" si="963"/>
        <v>0.5</v>
      </c>
      <c r="AL4410">
        <f t="shared" si="964"/>
        <v>0.5</v>
      </c>
      <c r="AM4410">
        <f t="shared" si="965"/>
        <v>0.5</v>
      </c>
      <c r="AN4410" s="6">
        <f t="shared" si="967"/>
        <v>1</v>
      </c>
      <c r="AO4410" t="str">
        <f>VLOOKUP(BD_PONDERACIONES[[#This Row],[Comuna]],Tabla3[#All],2,0)</f>
        <v>Florida</v>
      </c>
    </row>
    <row r="4411" spans="1:41" x14ac:dyDescent="0.35">
      <c r="A4411" t="s">
        <v>21123</v>
      </c>
      <c r="B4411" t="s">
        <v>21124</v>
      </c>
      <c r="C4411" t="s">
        <v>19926</v>
      </c>
      <c r="D4411" s="5">
        <v>44917</v>
      </c>
      <c r="E4411" s="5">
        <v>44847</v>
      </c>
      <c r="F4411" t="s">
        <v>763</v>
      </c>
      <c r="G4411" t="s">
        <v>21125</v>
      </c>
      <c r="H4411" t="s">
        <v>2882</v>
      </c>
      <c r="J4411" t="s">
        <v>756</v>
      </c>
      <c r="K4411" t="s">
        <v>756</v>
      </c>
      <c r="L4411" t="s">
        <v>757</v>
      </c>
      <c r="M4411" t="s">
        <v>757</v>
      </c>
      <c r="N4411" t="s">
        <v>756</v>
      </c>
      <c r="O4411" t="s">
        <v>756</v>
      </c>
      <c r="P4411" t="s">
        <v>758</v>
      </c>
      <c r="Q4411" t="s">
        <v>759</v>
      </c>
      <c r="R4411" t="s">
        <v>759</v>
      </c>
      <c r="S4411" t="s">
        <v>757</v>
      </c>
      <c r="T4411" t="s">
        <v>757</v>
      </c>
      <c r="U4411" t="s">
        <v>757</v>
      </c>
      <c r="V4411" t="s">
        <v>756</v>
      </c>
      <c r="W4411" t="s">
        <v>756</v>
      </c>
      <c r="X4411" t="s">
        <v>21126</v>
      </c>
      <c r="Y4411" t="str">
        <f t="shared" si="966"/>
        <v>octubre</v>
      </c>
      <c r="Z4411">
        <f>YEAR(BD_PONDERACIONES[[#This Row],[Fecha Ejecución del Ticket]])</f>
        <v>2022</v>
      </c>
      <c r="AA4411" t="str">
        <f t="shared" si="954"/>
        <v>diciembre</v>
      </c>
      <c r="AB4411">
        <f>YEAR(BD_PONDERACIONES[[#This Row],[Fecha de Inspección]])</f>
        <v>2022</v>
      </c>
      <c r="AC4411">
        <f t="shared" si="955"/>
        <v>0.5</v>
      </c>
      <c r="AD4411">
        <f t="shared" si="956"/>
        <v>0.5</v>
      </c>
      <c r="AE4411">
        <f t="shared" si="957"/>
        <v>0.5</v>
      </c>
      <c r="AF4411">
        <f t="shared" si="958"/>
        <v>0.5</v>
      </c>
      <c r="AG4411">
        <f t="shared" si="959"/>
        <v>0.5</v>
      </c>
      <c r="AH4411">
        <f t="shared" si="960"/>
        <v>0.5</v>
      </c>
      <c r="AI4411">
        <f t="shared" si="961"/>
        <v>0.25</v>
      </c>
      <c r="AJ4411">
        <f t="shared" si="962"/>
        <v>0.25</v>
      </c>
      <c r="AK4411">
        <f t="shared" si="963"/>
        <v>0.5</v>
      </c>
      <c r="AL4411">
        <f t="shared" si="964"/>
        <v>0.5</v>
      </c>
      <c r="AM4411">
        <f t="shared" si="965"/>
        <v>0.5</v>
      </c>
      <c r="AN4411" s="6">
        <f t="shared" si="967"/>
        <v>1</v>
      </c>
      <c r="AO4411" t="str">
        <f>VLOOKUP(BD_PONDERACIONES[[#This Row],[Comuna]],Tabla3[#All],2,0)</f>
        <v>Cordillera</v>
      </c>
    </row>
    <row r="4412" spans="1:41" x14ac:dyDescent="0.35">
      <c r="A4412" t="s">
        <v>21127</v>
      </c>
      <c r="B4412" t="s">
        <v>21128</v>
      </c>
      <c r="C4412" t="s">
        <v>21129</v>
      </c>
      <c r="D4412" s="5">
        <v>44917</v>
      </c>
      <c r="E4412" s="5">
        <v>44800</v>
      </c>
      <c r="F4412" t="s">
        <v>763</v>
      </c>
      <c r="G4412" t="s">
        <v>21130</v>
      </c>
      <c r="H4412" t="s">
        <v>2882</v>
      </c>
      <c r="J4412" t="s">
        <v>756</v>
      </c>
      <c r="K4412" t="s">
        <v>756</v>
      </c>
      <c r="L4412" t="s">
        <v>757</v>
      </c>
      <c r="M4412" t="s">
        <v>757</v>
      </c>
      <c r="N4412" t="s">
        <v>756</v>
      </c>
      <c r="O4412" t="s">
        <v>756</v>
      </c>
      <c r="P4412" t="s">
        <v>765</v>
      </c>
      <c r="Q4412" t="s">
        <v>759</v>
      </c>
      <c r="R4412" t="s">
        <v>759</v>
      </c>
      <c r="S4412" t="s">
        <v>757</v>
      </c>
      <c r="T4412" t="s">
        <v>757</v>
      </c>
      <c r="U4412" t="s">
        <v>757</v>
      </c>
      <c r="V4412" t="s">
        <v>773</v>
      </c>
      <c r="W4412" t="s">
        <v>773</v>
      </c>
      <c r="X4412" t="s">
        <v>21131</v>
      </c>
      <c r="Y4412" t="str">
        <f t="shared" si="966"/>
        <v>agosto</v>
      </c>
      <c r="Z4412">
        <f>YEAR(BD_PONDERACIONES[[#This Row],[Fecha Ejecución del Ticket]])</f>
        <v>2022</v>
      </c>
      <c r="AA4412" t="str">
        <f t="shared" si="954"/>
        <v>diciembre</v>
      </c>
      <c r="AB4412">
        <f>YEAR(BD_PONDERACIONES[[#This Row],[Fecha de Inspección]])</f>
        <v>2022</v>
      </c>
      <c r="AC4412">
        <f t="shared" si="955"/>
        <v>0.5</v>
      </c>
      <c r="AD4412">
        <f t="shared" si="956"/>
        <v>0.5</v>
      </c>
      <c r="AE4412">
        <f t="shared" si="957"/>
        <v>0.5</v>
      </c>
      <c r="AF4412">
        <f t="shared" si="958"/>
        <v>0.5</v>
      </c>
      <c r="AG4412">
        <f t="shared" si="959"/>
        <v>0.5</v>
      </c>
      <c r="AH4412">
        <f t="shared" si="960"/>
        <v>0.5</v>
      </c>
      <c r="AI4412">
        <f t="shared" si="961"/>
        <v>0.25</v>
      </c>
      <c r="AJ4412">
        <f t="shared" si="962"/>
        <v>0.25</v>
      </c>
      <c r="AK4412">
        <f t="shared" si="963"/>
        <v>0.5</v>
      </c>
      <c r="AL4412">
        <f t="shared" si="964"/>
        <v>0</v>
      </c>
      <c r="AM4412">
        <f t="shared" si="965"/>
        <v>0</v>
      </c>
      <c r="AN4412" s="6">
        <f t="shared" si="967"/>
        <v>0.8</v>
      </c>
      <c r="AO4412" t="str">
        <f>VLOOKUP(BD_PONDERACIONES[[#This Row],[Comuna]],Tabla3[#All],2,0)</f>
        <v>Cordillera</v>
      </c>
    </row>
    <row r="4413" spans="1:41" x14ac:dyDescent="0.35">
      <c r="A4413" t="s">
        <v>21132</v>
      </c>
      <c r="B4413" t="s">
        <v>21133</v>
      </c>
      <c r="C4413" t="s">
        <v>21134</v>
      </c>
      <c r="D4413" s="5">
        <v>44917</v>
      </c>
      <c r="E4413" s="5">
        <v>44725</v>
      </c>
      <c r="F4413" t="s">
        <v>753</v>
      </c>
      <c r="G4413" t="s">
        <v>21135</v>
      </c>
      <c r="H4413" t="s">
        <v>1389</v>
      </c>
      <c r="J4413" t="s">
        <v>756</v>
      </c>
      <c r="K4413" t="s">
        <v>756</v>
      </c>
      <c r="L4413" t="s">
        <v>757</v>
      </c>
      <c r="M4413" t="s">
        <v>757</v>
      </c>
      <c r="N4413" t="s">
        <v>757</v>
      </c>
      <c r="O4413" t="s">
        <v>757</v>
      </c>
      <c r="P4413" t="s">
        <v>765</v>
      </c>
      <c r="Q4413" t="s">
        <v>759</v>
      </c>
      <c r="R4413" t="s">
        <v>759</v>
      </c>
      <c r="S4413" t="s">
        <v>757</v>
      </c>
      <c r="T4413" t="s">
        <v>757</v>
      </c>
      <c r="U4413" t="s">
        <v>757</v>
      </c>
      <c r="V4413" t="s">
        <v>773</v>
      </c>
      <c r="W4413" t="s">
        <v>773</v>
      </c>
      <c r="X4413" t="s">
        <v>21136</v>
      </c>
      <c r="Y4413" t="str">
        <f t="shared" si="966"/>
        <v>junio</v>
      </c>
      <c r="Z4413">
        <f>YEAR(BD_PONDERACIONES[[#This Row],[Fecha Ejecución del Ticket]])</f>
        <v>2022</v>
      </c>
      <c r="AA4413" t="str">
        <f t="shared" si="954"/>
        <v>diciembre</v>
      </c>
      <c r="AB4413">
        <f>YEAR(BD_PONDERACIONES[[#This Row],[Fecha de Inspección]])</f>
        <v>2022</v>
      </c>
      <c r="AC4413">
        <f t="shared" si="955"/>
        <v>0.5</v>
      </c>
      <c r="AD4413">
        <f t="shared" si="956"/>
        <v>0.5</v>
      </c>
      <c r="AE4413">
        <f t="shared" si="957"/>
        <v>0.5</v>
      </c>
      <c r="AF4413">
        <f t="shared" si="958"/>
        <v>0.5</v>
      </c>
      <c r="AG4413">
        <f t="shared" si="959"/>
        <v>0.5</v>
      </c>
      <c r="AH4413">
        <f t="shared" si="960"/>
        <v>0.5</v>
      </c>
      <c r="AI4413">
        <f t="shared" si="961"/>
        <v>0.25</v>
      </c>
      <c r="AJ4413">
        <f t="shared" si="962"/>
        <v>0.25</v>
      </c>
      <c r="AK4413">
        <f t="shared" si="963"/>
        <v>0.5</v>
      </c>
      <c r="AL4413">
        <f t="shared" si="964"/>
        <v>0</v>
      </c>
      <c r="AM4413">
        <f t="shared" si="965"/>
        <v>0</v>
      </c>
      <c r="AN4413" s="6">
        <f t="shared" si="967"/>
        <v>0.8</v>
      </c>
      <c r="AO4413" t="str">
        <f>VLOOKUP(BD_PONDERACIONES[[#This Row],[Comuna]],Tabla3[#All],2,0)</f>
        <v>Florida</v>
      </c>
    </row>
    <row r="4414" spans="1:41" x14ac:dyDescent="0.35">
      <c r="A4414" t="s">
        <v>21137</v>
      </c>
      <c r="B4414" t="s">
        <v>21138</v>
      </c>
      <c r="C4414" t="s">
        <v>21139</v>
      </c>
      <c r="D4414" s="5">
        <v>44917</v>
      </c>
      <c r="E4414" s="5">
        <v>44723</v>
      </c>
      <c r="F4414" t="s">
        <v>753</v>
      </c>
      <c r="G4414" t="s">
        <v>21140</v>
      </c>
      <c r="H4414" t="s">
        <v>1389</v>
      </c>
      <c r="J4414" t="s">
        <v>756</v>
      </c>
      <c r="K4414" t="s">
        <v>756</v>
      </c>
      <c r="L4414" t="s">
        <v>756</v>
      </c>
      <c r="M4414" t="s">
        <v>756</v>
      </c>
      <c r="N4414" t="s">
        <v>756</v>
      </c>
      <c r="O4414" t="s">
        <v>756</v>
      </c>
      <c r="P4414" t="s">
        <v>758</v>
      </c>
      <c r="Q4414" t="s">
        <v>759</v>
      </c>
      <c r="R4414" t="s">
        <v>759</v>
      </c>
      <c r="S4414" t="s">
        <v>757</v>
      </c>
      <c r="T4414" t="s">
        <v>757</v>
      </c>
      <c r="U4414" t="s">
        <v>757</v>
      </c>
      <c r="V4414" t="s">
        <v>756</v>
      </c>
      <c r="W4414" t="s">
        <v>756</v>
      </c>
      <c r="X4414" t="s">
        <v>8238</v>
      </c>
      <c r="Y4414" t="str">
        <f t="shared" si="966"/>
        <v>junio</v>
      </c>
      <c r="Z4414">
        <f>YEAR(BD_PONDERACIONES[[#This Row],[Fecha Ejecución del Ticket]])</f>
        <v>2022</v>
      </c>
      <c r="AA4414" t="str">
        <f t="shared" si="954"/>
        <v>diciembre</v>
      </c>
      <c r="AB4414">
        <f>YEAR(BD_PONDERACIONES[[#This Row],[Fecha de Inspección]])</f>
        <v>2022</v>
      </c>
      <c r="AC4414">
        <f t="shared" si="955"/>
        <v>0.5</v>
      </c>
      <c r="AD4414">
        <f t="shared" si="956"/>
        <v>0.5</v>
      </c>
      <c r="AE4414">
        <f t="shared" si="957"/>
        <v>0.5</v>
      </c>
      <c r="AF4414">
        <f t="shared" si="958"/>
        <v>0.5</v>
      </c>
      <c r="AG4414">
        <f t="shared" si="959"/>
        <v>0.5</v>
      </c>
      <c r="AH4414">
        <f t="shared" si="960"/>
        <v>0.5</v>
      </c>
      <c r="AI4414">
        <f t="shared" si="961"/>
        <v>0.25</v>
      </c>
      <c r="AJ4414">
        <f t="shared" si="962"/>
        <v>0.25</v>
      </c>
      <c r="AK4414">
        <f t="shared" si="963"/>
        <v>0.5</v>
      </c>
      <c r="AL4414">
        <f t="shared" si="964"/>
        <v>0.5</v>
      </c>
      <c r="AM4414">
        <f t="shared" si="965"/>
        <v>0.5</v>
      </c>
      <c r="AN4414" s="6">
        <f t="shared" si="967"/>
        <v>1</v>
      </c>
      <c r="AO4414" t="str">
        <f>VLOOKUP(BD_PONDERACIONES[[#This Row],[Comuna]],Tabla3[#All],2,0)</f>
        <v>Florida</v>
      </c>
    </row>
    <row r="4415" spans="1:41" x14ac:dyDescent="0.35">
      <c r="A4415" t="s">
        <v>21141</v>
      </c>
      <c r="B4415" t="s">
        <v>21142</v>
      </c>
      <c r="C4415" t="s">
        <v>21143</v>
      </c>
      <c r="D4415" s="5">
        <v>44917</v>
      </c>
      <c r="E4415" s="5">
        <v>44795</v>
      </c>
      <c r="F4415" t="s">
        <v>763</v>
      </c>
      <c r="G4415" t="s">
        <v>21144</v>
      </c>
      <c r="H4415" t="s">
        <v>2882</v>
      </c>
      <c r="J4415" t="s">
        <v>756</v>
      </c>
      <c r="K4415" t="s">
        <v>756</v>
      </c>
      <c r="L4415" t="s">
        <v>757</v>
      </c>
      <c r="M4415" t="s">
        <v>757</v>
      </c>
      <c r="N4415" t="s">
        <v>756</v>
      </c>
      <c r="O4415" t="s">
        <v>756</v>
      </c>
      <c r="P4415" t="s">
        <v>758</v>
      </c>
      <c r="Q4415" t="s">
        <v>759</v>
      </c>
      <c r="R4415" t="s">
        <v>759</v>
      </c>
      <c r="S4415" t="s">
        <v>757</v>
      </c>
      <c r="T4415" t="s">
        <v>757</v>
      </c>
      <c r="U4415" t="s">
        <v>757</v>
      </c>
      <c r="V4415" t="s">
        <v>756</v>
      </c>
      <c r="W4415" t="s">
        <v>768</v>
      </c>
      <c r="X4415" t="s">
        <v>21145</v>
      </c>
      <c r="Y4415" t="str">
        <f t="shared" si="966"/>
        <v>agosto</v>
      </c>
      <c r="Z4415">
        <f>YEAR(BD_PONDERACIONES[[#This Row],[Fecha Ejecución del Ticket]])</f>
        <v>2022</v>
      </c>
      <c r="AA4415" t="str">
        <f t="shared" si="954"/>
        <v>diciembre</v>
      </c>
      <c r="AB4415">
        <f>YEAR(BD_PONDERACIONES[[#This Row],[Fecha de Inspección]])</f>
        <v>2022</v>
      </c>
      <c r="AC4415">
        <f t="shared" si="955"/>
        <v>0.5</v>
      </c>
      <c r="AD4415">
        <f t="shared" si="956"/>
        <v>0.5</v>
      </c>
      <c r="AE4415">
        <f t="shared" si="957"/>
        <v>0.5</v>
      </c>
      <c r="AF4415">
        <f t="shared" si="958"/>
        <v>0.5</v>
      </c>
      <c r="AG4415">
        <f t="shared" si="959"/>
        <v>0.5</v>
      </c>
      <c r="AH4415">
        <f t="shared" si="960"/>
        <v>0.5</v>
      </c>
      <c r="AI4415">
        <f t="shared" si="961"/>
        <v>0.25</v>
      </c>
      <c r="AJ4415">
        <f t="shared" si="962"/>
        <v>0.25</v>
      </c>
      <c r="AK4415">
        <f t="shared" si="963"/>
        <v>0.5</v>
      </c>
      <c r="AL4415">
        <f t="shared" si="964"/>
        <v>0.5</v>
      </c>
      <c r="AM4415">
        <f t="shared" si="965"/>
        <v>0.17499999999999999</v>
      </c>
      <c r="AN4415" s="6">
        <f t="shared" si="967"/>
        <v>0.93500000000000005</v>
      </c>
      <c r="AO4415" t="str">
        <f>VLOOKUP(BD_PONDERACIONES[[#This Row],[Comuna]],Tabla3[#All],2,0)</f>
        <v>Cordillera</v>
      </c>
    </row>
    <row r="4416" spans="1:41" x14ac:dyDescent="0.35">
      <c r="A4416" t="s">
        <v>21146</v>
      </c>
      <c r="B4416" t="s">
        <v>21147</v>
      </c>
      <c r="C4416" t="s">
        <v>21148</v>
      </c>
      <c r="D4416" s="5">
        <v>44917</v>
      </c>
      <c r="E4416" s="5">
        <v>44840</v>
      </c>
      <c r="F4416" t="s">
        <v>753</v>
      </c>
      <c r="G4416" t="s">
        <v>21149</v>
      </c>
      <c r="H4416" t="s">
        <v>1389</v>
      </c>
      <c r="J4416" t="s">
        <v>756</v>
      </c>
      <c r="K4416" t="s">
        <v>756</v>
      </c>
      <c r="L4416" t="s">
        <v>757</v>
      </c>
      <c r="M4416" t="s">
        <v>757</v>
      </c>
      <c r="N4416" t="s">
        <v>756</v>
      </c>
      <c r="O4416" t="s">
        <v>756</v>
      </c>
      <c r="P4416" t="s">
        <v>758</v>
      </c>
      <c r="Q4416" t="s">
        <v>759</v>
      </c>
      <c r="R4416" t="s">
        <v>759</v>
      </c>
      <c r="S4416" t="s">
        <v>757</v>
      </c>
      <c r="T4416" t="s">
        <v>757</v>
      </c>
      <c r="U4416" t="s">
        <v>757</v>
      </c>
      <c r="V4416" t="s">
        <v>756</v>
      </c>
      <c r="W4416" t="s">
        <v>756</v>
      </c>
      <c r="X4416" t="s">
        <v>21150</v>
      </c>
      <c r="Y4416" t="str">
        <f t="shared" si="966"/>
        <v>octubre</v>
      </c>
      <c r="Z4416">
        <f>YEAR(BD_PONDERACIONES[[#This Row],[Fecha Ejecución del Ticket]])</f>
        <v>2022</v>
      </c>
      <c r="AA4416" t="str">
        <f t="shared" si="954"/>
        <v>diciembre</v>
      </c>
      <c r="AB4416">
        <f>YEAR(BD_PONDERACIONES[[#This Row],[Fecha de Inspección]])</f>
        <v>2022</v>
      </c>
      <c r="AC4416">
        <f t="shared" si="955"/>
        <v>0.5</v>
      </c>
      <c r="AD4416">
        <f t="shared" si="956"/>
        <v>0.5</v>
      </c>
      <c r="AE4416">
        <f t="shared" si="957"/>
        <v>0.5</v>
      </c>
      <c r="AF4416">
        <f t="shared" si="958"/>
        <v>0.5</v>
      </c>
      <c r="AG4416">
        <f t="shared" si="959"/>
        <v>0.5</v>
      </c>
      <c r="AH4416">
        <f t="shared" si="960"/>
        <v>0.5</v>
      </c>
      <c r="AI4416">
        <f t="shared" si="961"/>
        <v>0.25</v>
      </c>
      <c r="AJ4416">
        <f t="shared" si="962"/>
        <v>0.25</v>
      </c>
      <c r="AK4416">
        <f t="shared" si="963"/>
        <v>0.5</v>
      </c>
      <c r="AL4416">
        <f t="shared" si="964"/>
        <v>0.5</v>
      </c>
      <c r="AM4416">
        <f t="shared" si="965"/>
        <v>0.5</v>
      </c>
      <c r="AN4416" s="6">
        <f t="shared" si="967"/>
        <v>1</v>
      </c>
      <c r="AO4416" t="str">
        <f>VLOOKUP(BD_PONDERACIONES[[#This Row],[Comuna]],Tabla3[#All],2,0)</f>
        <v>Florida</v>
      </c>
    </row>
    <row r="4417" spans="1:41" x14ac:dyDescent="0.35">
      <c r="A4417" t="s">
        <v>21151</v>
      </c>
      <c r="B4417" t="s">
        <v>21152</v>
      </c>
      <c r="C4417" t="s">
        <v>21153</v>
      </c>
      <c r="D4417" s="5">
        <v>44917</v>
      </c>
      <c r="E4417" s="5">
        <v>44837</v>
      </c>
      <c r="F4417" t="s">
        <v>753</v>
      </c>
      <c r="G4417" t="s">
        <v>21154</v>
      </c>
      <c r="H4417" t="s">
        <v>1389</v>
      </c>
      <c r="J4417" t="s">
        <v>756</v>
      </c>
      <c r="K4417" t="s">
        <v>756</v>
      </c>
      <c r="L4417" t="s">
        <v>757</v>
      </c>
      <c r="M4417" t="s">
        <v>757</v>
      </c>
      <c r="N4417" t="s">
        <v>756</v>
      </c>
      <c r="O4417" t="s">
        <v>756</v>
      </c>
      <c r="P4417" t="s">
        <v>758</v>
      </c>
      <c r="Q4417" t="s">
        <v>759</v>
      </c>
      <c r="R4417" t="s">
        <v>759</v>
      </c>
      <c r="S4417" t="s">
        <v>757</v>
      </c>
      <c r="T4417" t="s">
        <v>757</v>
      </c>
      <c r="U4417" t="s">
        <v>757</v>
      </c>
      <c r="V4417" t="s">
        <v>756</v>
      </c>
      <c r="W4417" t="s">
        <v>756</v>
      </c>
      <c r="X4417" t="s">
        <v>21155</v>
      </c>
      <c r="Y4417" t="str">
        <f t="shared" si="966"/>
        <v>octubre</v>
      </c>
      <c r="Z4417">
        <f>YEAR(BD_PONDERACIONES[[#This Row],[Fecha Ejecución del Ticket]])</f>
        <v>2022</v>
      </c>
      <c r="AA4417" t="str">
        <f t="shared" si="954"/>
        <v>diciembre</v>
      </c>
      <c r="AB4417">
        <f>YEAR(BD_PONDERACIONES[[#This Row],[Fecha de Inspección]])</f>
        <v>2022</v>
      </c>
      <c r="AC4417">
        <f t="shared" si="955"/>
        <v>0.5</v>
      </c>
      <c r="AD4417">
        <f t="shared" si="956"/>
        <v>0.5</v>
      </c>
      <c r="AE4417">
        <f t="shared" si="957"/>
        <v>0.5</v>
      </c>
      <c r="AF4417">
        <f t="shared" si="958"/>
        <v>0.5</v>
      </c>
      <c r="AG4417">
        <f t="shared" si="959"/>
        <v>0.5</v>
      </c>
      <c r="AH4417">
        <f t="shared" si="960"/>
        <v>0.5</v>
      </c>
      <c r="AI4417">
        <f t="shared" si="961"/>
        <v>0.25</v>
      </c>
      <c r="AJ4417">
        <f t="shared" si="962"/>
        <v>0.25</v>
      </c>
      <c r="AK4417">
        <f t="shared" si="963"/>
        <v>0.5</v>
      </c>
      <c r="AL4417">
        <f t="shared" si="964"/>
        <v>0.5</v>
      </c>
      <c r="AM4417">
        <f t="shared" si="965"/>
        <v>0.5</v>
      </c>
      <c r="AN4417" s="6">
        <f t="shared" si="967"/>
        <v>1</v>
      </c>
      <c r="AO4417" t="str">
        <f>VLOOKUP(BD_PONDERACIONES[[#This Row],[Comuna]],Tabla3[#All],2,0)</f>
        <v>Florida</v>
      </c>
    </row>
    <row r="4418" spans="1:41" x14ac:dyDescent="0.35">
      <c r="A4418" t="s">
        <v>21156</v>
      </c>
      <c r="B4418" t="s">
        <v>21157</v>
      </c>
      <c r="C4418" t="s">
        <v>21158</v>
      </c>
      <c r="D4418" s="5">
        <v>44917</v>
      </c>
      <c r="E4418" s="5">
        <v>44785</v>
      </c>
      <c r="F4418" t="s">
        <v>763</v>
      </c>
      <c r="G4418" t="s">
        <v>21159</v>
      </c>
      <c r="H4418" t="s">
        <v>2882</v>
      </c>
      <c r="J4418" t="s">
        <v>756</v>
      </c>
      <c r="K4418" t="s">
        <v>756</v>
      </c>
      <c r="L4418" t="s">
        <v>757</v>
      </c>
      <c r="M4418" t="s">
        <v>757</v>
      </c>
      <c r="N4418" t="s">
        <v>756</v>
      </c>
      <c r="O4418" t="s">
        <v>756</v>
      </c>
      <c r="P4418" t="s">
        <v>758</v>
      </c>
      <c r="Q4418" t="s">
        <v>759</v>
      </c>
      <c r="R4418" t="s">
        <v>759</v>
      </c>
      <c r="S4418" t="s">
        <v>757</v>
      </c>
      <c r="T4418" t="s">
        <v>757</v>
      </c>
      <c r="U4418" t="s">
        <v>757</v>
      </c>
      <c r="V4418" t="s">
        <v>756</v>
      </c>
      <c r="W4418" t="s">
        <v>768</v>
      </c>
      <c r="X4418" t="s">
        <v>21160</v>
      </c>
      <c r="Y4418" t="str">
        <f t="shared" si="966"/>
        <v>agosto</v>
      </c>
      <c r="Z4418">
        <f>YEAR(BD_PONDERACIONES[[#This Row],[Fecha Ejecución del Ticket]])</f>
        <v>2022</v>
      </c>
      <c r="AA4418" t="str">
        <f t="shared" ref="AA4418:AA4481" si="968">TEXT(D4418,"MMMM")</f>
        <v>diciembre</v>
      </c>
      <c r="AB4418">
        <f>YEAR(BD_PONDERACIONES[[#This Row],[Fecha de Inspección]])</f>
        <v>2022</v>
      </c>
      <c r="AC4418">
        <f t="shared" ref="AC4418:AC4481" si="969">IF(OR(J4418="Cumple",J4418="No Aplica"),0.5,0)</f>
        <v>0.5</v>
      </c>
      <c r="AD4418">
        <f t="shared" ref="AD4418:AD4481" si="970">IF(OR(K4418="CUMPLE",K4418="No Aplica"),0.5,0)</f>
        <v>0.5</v>
      </c>
      <c r="AE4418">
        <f t="shared" ref="AE4418:AE4481" si="971">IF(OR(L4418="CUMPLE",L4418="No Aplica"),0.5,0)</f>
        <v>0.5</v>
      </c>
      <c r="AF4418">
        <f t="shared" ref="AF4418:AF4481" si="972">IF(OR(M4418="CUMPLE",M4418="No Aplica"),0.5,0)</f>
        <v>0.5</v>
      </c>
      <c r="AG4418">
        <f t="shared" ref="AG4418:AG4481" si="973">IF(OR(N4418="CUMPLE",N4418="No Aplica"),0.5,IF(N4418="Cumple Mayormente",0.325,IF(N4418="Cumple Parcialmente",0.175,0)))</f>
        <v>0.5</v>
      </c>
      <c r="AH4418">
        <f t="shared" ref="AH4418:AH4481" si="974">IF(OR(O4418="CUMPLE",O4418="No Aplica"),0.5,IF(O4418="Cumple Mayormente",0.325,IF(O4418="Cumple Parcialmente",0.175,0)))</f>
        <v>0.5</v>
      </c>
      <c r="AI4418">
        <f t="shared" ref="AI4418:AI4481" si="975">IF(OR(S4418="CUMPLE",S4418="No Aplica"),0.25,IF(S4418="Cumple Mayormente",0.1625,IF(S4418="Cumple Parcialmente",0.0875,0)))</f>
        <v>0.25</v>
      </c>
      <c r="AJ4418">
        <f t="shared" ref="AJ4418:AJ4481" si="976">IF(OR(T4418="CUMPLE",T4418="No Aplica"),0.25,IF(T4418="Cumple Mayormente",0.1625,IF(T4418="Cumple Parcialmente",0.0875,0)))</f>
        <v>0.25</v>
      </c>
      <c r="AK4418">
        <f t="shared" ref="AK4418:AK4481" si="977">IF(OR(U4418="CUMPLE",U4418="No Aplica"),0.5,IF(U4418="Cumple Mayormente",0.325,IF(U4418="Cumple Parcialmente",0.175,0)))</f>
        <v>0.5</v>
      </c>
      <c r="AL4418">
        <f t="shared" ref="AL4418:AL4481" si="978">IF(OR(V4418="CUMPLE",V4418="No Aplica"),0.5,IF(V4418="Cumple Mayormente",0.325,IF(V4418="Cumple Parcialmente",0.175,0)))</f>
        <v>0.5</v>
      </c>
      <c r="AM4418">
        <f t="shared" ref="AM4418:AM4481" si="979">IF(OR(W4418="CUMPLE",W4418="No Aplica"),0.5,IF(W4418="Cumple Mayormente",0.325,IF(W4418="Cumple Parcialmente",0.175,0)))</f>
        <v>0.17499999999999999</v>
      </c>
      <c r="AN4418" s="6">
        <f t="shared" si="967"/>
        <v>0.93500000000000005</v>
      </c>
      <c r="AO4418" t="str">
        <f>VLOOKUP(BD_PONDERACIONES[[#This Row],[Comuna]],Tabla3[#All],2,0)</f>
        <v>Cordillera</v>
      </c>
    </row>
    <row r="4419" spans="1:41" x14ac:dyDescent="0.35">
      <c r="A4419" t="s">
        <v>21161</v>
      </c>
      <c r="B4419" t="s">
        <v>21162</v>
      </c>
      <c r="C4419" t="s">
        <v>21163</v>
      </c>
      <c r="D4419" s="5">
        <v>44917</v>
      </c>
      <c r="E4419" s="5">
        <v>44725</v>
      </c>
      <c r="F4419" t="s">
        <v>753</v>
      </c>
      <c r="G4419" t="s">
        <v>21164</v>
      </c>
      <c r="H4419" t="s">
        <v>1389</v>
      </c>
      <c r="J4419" t="s">
        <v>756</v>
      </c>
      <c r="K4419" t="s">
        <v>756</v>
      </c>
      <c r="L4419" t="s">
        <v>773</v>
      </c>
      <c r="M4419" t="s">
        <v>773</v>
      </c>
      <c r="N4419" t="s">
        <v>756</v>
      </c>
      <c r="O4419" t="s">
        <v>756</v>
      </c>
      <c r="P4419" t="s">
        <v>758</v>
      </c>
      <c r="Q4419" t="s">
        <v>759</v>
      </c>
      <c r="R4419" t="s">
        <v>759</v>
      </c>
      <c r="S4419" t="s">
        <v>757</v>
      </c>
      <c r="T4419" t="s">
        <v>757</v>
      </c>
      <c r="U4419" t="s">
        <v>757</v>
      </c>
      <c r="V4419" t="s">
        <v>756</v>
      </c>
      <c r="W4419" t="s">
        <v>756</v>
      </c>
      <c r="X4419" t="s">
        <v>21165</v>
      </c>
      <c r="Y4419" t="str">
        <f t="shared" si="966"/>
        <v>junio</v>
      </c>
      <c r="Z4419">
        <f>YEAR(BD_PONDERACIONES[[#This Row],[Fecha Ejecución del Ticket]])</f>
        <v>2022</v>
      </c>
      <c r="AA4419" t="str">
        <f t="shared" si="968"/>
        <v>diciembre</v>
      </c>
      <c r="AB4419">
        <f>YEAR(BD_PONDERACIONES[[#This Row],[Fecha de Inspección]])</f>
        <v>2022</v>
      </c>
      <c r="AC4419">
        <f t="shared" si="969"/>
        <v>0.5</v>
      </c>
      <c r="AD4419">
        <f t="shared" si="970"/>
        <v>0.5</v>
      </c>
      <c r="AE4419">
        <f t="shared" si="971"/>
        <v>0</v>
      </c>
      <c r="AF4419">
        <f t="shared" si="972"/>
        <v>0</v>
      </c>
      <c r="AG4419">
        <f t="shared" si="973"/>
        <v>0.5</v>
      </c>
      <c r="AH4419">
        <f t="shared" si="974"/>
        <v>0.5</v>
      </c>
      <c r="AI4419">
        <f t="shared" si="975"/>
        <v>0.25</v>
      </c>
      <c r="AJ4419">
        <f t="shared" si="976"/>
        <v>0.25</v>
      </c>
      <c r="AK4419">
        <f t="shared" si="977"/>
        <v>0.5</v>
      </c>
      <c r="AL4419">
        <f t="shared" si="978"/>
        <v>0.5</v>
      </c>
      <c r="AM4419">
        <f t="shared" si="979"/>
        <v>0.5</v>
      </c>
      <c r="AN4419" s="6">
        <f t="shared" si="967"/>
        <v>0.7</v>
      </c>
      <c r="AO4419" t="str">
        <f>VLOOKUP(BD_PONDERACIONES[[#This Row],[Comuna]],Tabla3[#All],2,0)</f>
        <v>Florida</v>
      </c>
    </row>
    <row r="4420" spans="1:41" x14ac:dyDescent="0.35">
      <c r="A4420" t="s">
        <v>21166</v>
      </c>
      <c r="B4420" t="s">
        <v>21167</v>
      </c>
      <c r="C4420" t="s">
        <v>21168</v>
      </c>
      <c r="D4420" s="5">
        <v>44917</v>
      </c>
      <c r="E4420" s="5">
        <v>44798</v>
      </c>
      <c r="F4420" t="s">
        <v>763</v>
      </c>
      <c r="G4420" t="s">
        <v>21169</v>
      </c>
      <c r="H4420" t="s">
        <v>2882</v>
      </c>
      <c r="J4420" t="s">
        <v>756</v>
      </c>
      <c r="K4420" t="s">
        <v>756</v>
      </c>
      <c r="L4420" t="s">
        <v>757</v>
      </c>
      <c r="M4420" t="s">
        <v>757</v>
      </c>
      <c r="N4420" t="s">
        <v>756</v>
      </c>
      <c r="O4420" t="s">
        <v>756</v>
      </c>
      <c r="P4420" t="s">
        <v>765</v>
      </c>
      <c r="Q4420" t="s">
        <v>21170</v>
      </c>
      <c r="R4420" t="s">
        <v>21171</v>
      </c>
      <c r="S4420" t="s">
        <v>756</v>
      </c>
      <c r="T4420" t="s">
        <v>756</v>
      </c>
      <c r="U4420" t="s">
        <v>756</v>
      </c>
      <c r="V4420" t="s">
        <v>756</v>
      </c>
      <c r="W4420" t="s">
        <v>756</v>
      </c>
      <c r="X4420" t="s">
        <v>769</v>
      </c>
      <c r="Y4420" t="str">
        <f t="shared" si="966"/>
        <v>agosto</v>
      </c>
      <c r="Z4420">
        <f>YEAR(BD_PONDERACIONES[[#This Row],[Fecha Ejecución del Ticket]])</f>
        <v>2022</v>
      </c>
      <c r="AA4420" t="str">
        <f t="shared" si="968"/>
        <v>diciembre</v>
      </c>
      <c r="AB4420">
        <f>YEAR(BD_PONDERACIONES[[#This Row],[Fecha de Inspección]])</f>
        <v>2022</v>
      </c>
      <c r="AC4420">
        <f t="shared" si="969"/>
        <v>0.5</v>
      </c>
      <c r="AD4420">
        <f t="shared" si="970"/>
        <v>0.5</v>
      </c>
      <c r="AE4420">
        <f t="shared" si="971"/>
        <v>0.5</v>
      </c>
      <c r="AF4420">
        <f t="shared" si="972"/>
        <v>0.5</v>
      </c>
      <c r="AG4420">
        <f t="shared" si="973"/>
        <v>0.5</v>
      </c>
      <c r="AH4420">
        <f t="shared" si="974"/>
        <v>0.5</v>
      </c>
      <c r="AI4420">
        <f t="shared" si="975"/>
        <v>0.25</v>
      </c>
      <c r="AJ4420">
        <f t="shared" si="976"/>
        <v>0.25</v>
      </c>
      <c r="AK4420">
        <f t="shared" si="977"/>
        <v>0.5</v>
      </c>
      <c r="AL4420">
        <f t="shared" si="978"/>
        <v>0.5</v>
      </c>
      <c r="AM4420">
        <f t="shared" si="979"/>
        <v>0.5</v>
      </c>
      <c r="AN4420" s="6">
        <f t="shared" si="967"/>
        <v>1</v>
      </c>
      <c r="AO4420" t="str">
        <f>VLOOKUP(BD_PONDERACIONES[[#This Row],[Comuna]],Tabla3[#All],2,0)</f>
        <v>Cordillera</v>
      </c>
    </row>
    <row r="4421" spans="1:41" x14ac:dyDescent="0.35">
      <c r="A4421" t="s">
        <v>21172</v>
      </c>
      <c r="B4421" t="s">
        <v>21173</v>
      </c>
      <c r="C4421" t="s">
        <v>21174</v>
      </c>
      <c r="D4421" s="5">
        <v>44917</v>
      </c>
      <c r="E4421" s="5">
        <v>44728</v>
      </c>
      <c r="F4421" t="s">
        <v>753</v>
      </c>
      <c r="G4421" t="s">
        <v>21175</v>
      </c>
      <c r="H4421" t="s">
        <v>1389</v>
      </c>
      <c r="J4421" t="s">
        <v>756</v>
      </c>
      <c r="K4421" t="s">
        <v>756</v>
      </c>
      <c r="L4421" t="s">
        <v>757</v>
      </c>
      <c r="M4421" t="s">
        <v>757</v>
      </c>
      <c r="N4421" t="s">
        <v>756</v>
      </c>
      <c r="O4421" t="s">
        <v>756</v>
      </c>
      <c r="P4421" t="s">
        <v>758</v>
      </c>
      <c r="Q4421" t="s">
        <v>759</v>
      </c>
      <c r="R4421" t="s">
        <v>759</v>
      </c>
      <c r="S4421" t="s">
        <v>757</v>
      </c>
      <c r="T4421" t="s">
        <v>757</v>
      </c>
      <c r="U4421" t="s">
        <v>757</v>
      </c>
      <c r="V4421" t="s">
        <v>756</v>
      </c>
      <c r="W4421" t="s">
        <v>756</v>
      </c>
      <c r="X4421" t="s">
        <v>21176</v>
      </c>
      <c r="Y4421" t="str">
        <f t="shared" si="966"/>
        <v>junio</v>
      </c>
      <c r="Z4421">
        <f>YEAR(BD_PONDERACIONES[[#This Row],[Fecha Ejecución del Ticket]])</f>
        <v>2022</v>
      </c>
      <c r="AA4421" t="str">
        <f t="shared" si="968"/>
        <v>diciembre</v>
      </c>
      <c r="AB4421">
        <f>YEAR(BD_PONDERACIONES[[#This Row],[Fecha de Inspección]])</f>
        <v>2022</v>
      </c>
      <c r="AC4421">
        <f t="shared" si="969"/>
        <v>0.5</v>
      </c>
      <c r="AD4421">
        <f t="shared" si="970"/>
        <v>0.5</v>
      </c>
      <c r="AE4421">
        <f t="shared" si="971"/>
        <v>0.5</v>
      </c>
      <c r="AF4421">
        <f t="shared" si="972"/>
        <v>0.5</v>
      </c>
      <c r="AG4421">
        <f t="shared" si="973"/>
        <v>0.5</v>
      </c>
      <c r="AH4421">
        <f t="shared" si="974"/>
        <v>0.5</v>
      </c>
      <c r="AI4421">
        <f t="shared" si="975"/>
        <v>0.25</v>
      </c>
      <c r="AJ4421">
        <f t="shared" si="976"/>
        <v>0.25</v>
      </c>
      <c r="AK4421">
        <f t="shared" si="977"/>
        <v>0.5</v>
      </c>
      <c r="AL4421">
        <f t="shared" si="978"/>
        <v>0.5</v>
      </c>
      <c r="AM4421">
        <f t="shared" si="979"/>
        <v>0.5</v>
      </c>
      <c r="AN4421" s="6">
        <f t="shared" si="967"/>
        <v>1</v>
      </c>
      <c r="AO4421" t="str">
        <f>VLOOKUP(BD_PONDERACIONES[[#This Row],[Comuna]],Tabla3[#All],2,0)</f>
        <v>Florida</v>
      </c>
    </row>
    <row r="4422" spans="1:41" x14ac:dyDescent="0.35">
      <c r="A4422" t="s">
        <v>21177</v>
      </c>
      <c r="B4422" t="s">
        <v>21178</v>
      </c>
      <c r="C4422" t="s">
        <v>21179</v>
      </c>
      <c r="D4422" s="5">
        <v>44917</v>
      </c>
      <c r="E4422" s="5">
        <v>44726</v>
      </c>
      <c r="F4422" t="s">
        <v>753</v>
      </c>
      <c r="G4422" t="s">
        <v>21180</v>
      </c>
      <c r="H4422" t="s">
        <v>1389</v>
      </c>
      <c r="J4422" t="s">
        <v>756</v>
      </c>
      <c r="K4422" t="s">
        <v>756</v>
      </c>
      <c r="L4422" t="s">
        <v>757</v>
      </c>
      <c r="M4422" t="s">
        <v>757</v>
      </c>
      <c r="N4422" t="s">
        <v>756</v>
      </c>
      <c r="O4422" t="s">
        <v>756</v>
      </c>
      <c r="P4422" t="s">
        <v>758</v>
      </c>
      <c r="Q4422" t="s">
        <v>759</v>
      </c>
      <c r="R4422" t="s">
        <v>759</v>
      </c>
      <c r="S4422" t="s">
        <v>757</v>
      </c>
      <c r="T4422" t="s">
        <v>757</v>
      </c>
      <c r="U4422" t="s">
        <v>757</v>
      </c>
      <c r="V4422" t="s">
        <v>756</v>
      </c>
      <c r="W4422" t="s">
        <v>756</v>
      </c>
      <c r="X4422" t="s">
        <v>21181</v>
      </c>
      <c r="Y4422" t="str">
        <f t="shared" si="966"/>
        <v>junio</v>
      </c>
      <c r="Z4422">
        <f>YEAR(BD_PONDERACIONES[[#This Row],[Fecha Ejecución del Ticket]])</f>
        <v>2022</v>
      </c>
      <c r="AA4422" t="str">
        <f t="shared" si="968"/>
        <v>diciembre</v>
      </c>
      <c r="AB4422">
        <f>YEAR(BD_PONDERACIONES[[#This Row],[Fecha de Inspección]])</f>
        <v>2022</v>
      </c>
      <c r="AC4422">
        <f t="shared" si="969"/>
        <v>0.5</v>
      </c>
      <c r="AD4422">
        <f t="shared" si="970"/>
        <v>0.5</v>
      </c>
      <c r="AE4422">
        <f t="shared" si="971"/>
        <v>0.5</v>
      </c>
      <c r="AF4422">
        <f t="shared" si="972"/>
        <v>0.5</v>
      </c>
      <c r="AG4422">
        <f t="shared" si="973"/>
        <v>0.5</v>
      </c>
      <c r="AH4422">
        <f t="shared" si="974"/>
        <v>0.5</v>
      </c>
      <c r="AI4422">
        <f t="shared" si="975"/>
        <v>0.25</v>
      </c>
      <c r="AJ4422">
        <f t="shared" si="976"/>
        <v>0.25</v>
      </c>
      <c r="AK4422">
        <f t="shared" si="977"/>
        <v>0.5</v>
      </c>
      <c r="AL4422">
        <f t="shared" si="978"/>
        <v>0.5</v>
      </c>
      <c r="AM4422">
        <f t="shared" si="979"/>
        <v>0.5</v>
      </c>
      <c r="AN4422" s="6">
        <f t="shared" si="967"/>
        <v>1</v>
      </c>
      <c r="AO4422" t="str">
        <f>VLOOKUP(BD_PONDERACIONES[[#This Row],[Comuna]],Tabla3[#All],2,0)</f>
        <v>Florida</v>
      </c>
    </row>
    <row r="4423" spans="1:41" x14ac:dyDescent="0.35">
      <c r="A4423" t="s">
        <v>21182</v>
      </c>
      <c r="B4423" t="s">
        <v>21183</v>
      </c>
      <c r="C4423" t="s">
        <v>21184</v>
      </c>
      <c r="D4423" s="5">
        <v>44917</v>
      </c>
      <c r="E4423" s="5">
        <v>44792</v>
      </c>
      <c r="F4423" t="s">
        <v>763</v>
      </c>
      <c r="G4423" t="s">
        <v>21185</v>
      </c>
      <c r="H4423" t="s">
        <v>2882</v>
      </c>
      <c r="J4423" t="s">
        <v>756</v>
      </c>
      <c r="K4423" t="s">
        <v>756</v>
      </c>
      <c r="L4423" t="s">
        <v>757</v>
      </c>
      <c r="M4423" t="s">
        <v>757</v>
      </c>
      <c r="N4423" t="s">
        <v>756</v>
      </c>
      <c r="O4423" t="s">
        <v>756</v>
      </c>
      <c r="P4423" t="s">
        <v>765</v>
      </c>
      <c r="Q4423" t="s">
        <v>21186</v>
      </c>
      <c r="R4423" t="s">
        <v>21187</v>
      </c>
      <c r="S4423" t="s">
        <v>756</v>
      </c>
      <c r="T4423" t="s">
        <v>756</v>
      </c>
      <c r="U4423" t="s">
        <v>756</v>
      </c>
      <c r="V4423" t="s">
        <v>756</v>
      </c>
      <c r="W4423" t="s">
        <v>756</v>
      </c>
      <c r="X4423" t="s">
        <v>21188</v>
      </c>
      <c r="Y4423" t="str">
        <f t="shared" si="966"/>
        <v>agosto</v>
      </c>
      <c r="Z4423">
        <f>YEAR(BD_PONDERACIONES[[#This Row],[Fecha Ejecución del Ticket]])</f>
        <v>2022</v>
      </c>
      <c r="AA4423" t="str">
        <f t="shared" si="968"/>
        <v>diciembre</v>
      </c>
      <c r="AB4423">
        <f>YEAR(BD_PONDERACIONES[[#This Row],[Fecha de Inspección]])</f>
        <v>2022</v>
      </c>
      <c r="AC4423">
        <f t="shared" si="969"/>
        <v>0.5</v>
      </c>
      <c r="AD4423">
        <f t="shared" si="970"/>
        <v>0.5</v>
      </c>
      <c r="AE4423">
        <f t="shared" si="971"/>
        <v>0.5</v>
      </c>
      <c r="AF4423">
        <f t="shared" si="972"/>
        <v>0.5</v>
      </c>
      <c r="AG4423">
        <f t="shared" si="973"/>
        <v>0.5</v>
      </c>
      <c r="AH4423">
        <f t="shared" si="974"/>
        <v>0.5</v>
      </c>
      <c r="AI4423">
        <f t="shared" si="975"/>
        <v>0.25</v>
      </c>
      <c r="AJ4423">
        <f t="shared" si="976"/>
        <v>0.25</v>
      </c>
      <c r="AK4423">
        <f t="shared" si="977"/>
        <v>0.5</v>
      </c>
      <c r="AL4423">
        <f t="shared" si="978"/>
        <v>0.5</v>
      </c>
      <c r="AM4423">
        <f t="shared" si="979"/>
        <v>0.5</v>
      </c>
      <c r="AN4423" s="6">
        <f t="shared" si="967"/>
        <v>1</v>
      </c>
      <c r="AO4423" t="str">
        <f>VLOOKUP(BD_PONDERACIONES[[#This Row],[Comuna]],Tabla3[#All],2,0)</f>
        <v>Cordillera</v>
      </c>
    </row>
    <row r="4424" spans="1:41" x14ac:dyDescent="0.35">
      <c r="A4424" t="s">
        <v>21189</v>
      </c>
      <c r="B4424" t="s">
        <v>21190</v>
      </c>
      <c r="C4424" t="s">
        <v>21191</v>
      </c>
      <c r="D4424" s="5">
        <v>44917</v>
      </c>
      <c r="E4424" s="5">
        <v>44718</v>
      </c>
      <c r="F4424" t="s">
        <v>753</v>
      </c>
      <c r="G4424" t="s">
        <v>21192</v>
      </c>
      <c r="H4424" t="s">
        <v>1389</v>
      </c>
      <c r="J4424" t="s">
        <v>756</v>
      </c>
      <c r="K4424" t="s">
        <v>756</v>
      </c>
      <c r="L4424" t="s">
        <v>773</v>
      </c>
      <c r="M4424" t="s">
        <v>773</v>
      </c>
      <c r="N4424" t="s">
        <v>756</v>
      </c>
      <c r="O4424" t="s">
        <v>756</v>
      </c>
      <c r="P4424" t="s">
        <v>758</v>
      </c>
      <c r="Q4424" t="s">
        <v>759</v>
      </c>
      <c r="R4424" t="s">
        <v>759</v>
      </c>
      <c r="S4424" t="s">
        <v>757</v>
      </c>
      <c r="T4424" t="s">
        <v>757</v>
      </c>
      <c r="U4424" t="s">
        <v>757</v>
      </c>
      <c r="V4424" t="s">
        <v>756</v>
      </c>
      <c r="W4424" t="s">
        <v>756</v>
      </c>
      <c r="X4424" t="s">
        <v>21193</v>
      </c>
      <c r="Y4424" t="str">
        <f t="shared" si="966"/>
        <v>junio</v>
      </c>
      <c r="Z4424">
        <f>YEAR(BD_PONDERACIONES[[#This Row],[Fecha Ejecución del Ticket]])</f>
        <v>2022</v>
      </c>
      <c r="AA4424" t="str">
        <f t="shared" si="968"/>
        <v>diciembre</v>
      </c>
      <c r="AB4424">
        <f>YEAR(BD_PONDERACIONES[[#This Row],[Fecha de Inspección]])</f>
        <v>2022</v>
      </c>
      <c r="AC4424">
        <f t="shared" si="969"/>
        <v>0.5</v>
      </c>
      <c r="AD4424">
        <f t="shared" si="970"/>
        <v>0.5</v>
      </c>
      <c r="AE4424">
        <f t="shared" si="971"/>
        <v>0</v>
      </c>
      <c r="AF4424">
        <f t="shared" si="972"/>
        <v>0</v>
      </c>
      <c r="AG4424">
        <f t="shared" si="973"/>
        <v>0.5</v>
      </c>
      <c r="AH4424">
        <f t="shared" si="974"/>
        <v>0.5</v>
      </c>
      <c r="AI4424">
        <f t="shared" si="975"/>
        <v>0.25</v>
      </c>
      <c r="AJ4424">
        <f t="shared" si="976"/>
        <v>0.25</v>
      </c>
      <c r="AK4424">
        <f t="shared" si="977"/>
        <v>0.5</v>
      </c>
      <c r="AL4424">
        <f t="shared" si="978"/>
        <v>0.5</v>
      </c>
      <c r="AM4424">
        <f t="shared" si="979"/>
        <v>0.5</v>
      </c>
      <c r="AN4424" s="6">
        <f t="shared" si="967"/>
        <v>0.7</v>
      </c>
      <c r="AO4424" t="str">
        <f>VLOOKUP(BD_PONDERACIONES[[#This Row],[Comuna]],Tabla3[#All],2,0)</f>
        <v>Florida</v>
      </c>
    </row>
    <row r="4425" spans="1:41" x14ac:dyDescent="0.35">
      <c r="A4425" t="s">
        <v>21194</v>
      </c>
      <c r="B4425" t="s">
        <v>21195</v>
      </c>
      <c r="C4425" t="s">
        <v>21196</v>
      </c>
      <c r="D4425" s="5">
        <v>44917</v>
      </c>
      <c r="E4425" s="5">
        <v>44728</v>
      </c>
      <c r="F4425" t="s">
        <v>753</v>
      </c>
      <c r="G4425" t="s">
        <v>21197</v>
      </c>
      <c r="H4425" t="s">
        <v>1389</v>
      </c>
      <c r="J4425" t="s">
        <v>756</v>
      </c>
      <c r="K4425" t="s">
        <v>756</v>
      </c>
      <c r="L4425" t="s">
        <v>757</v>
      </c>
      <c r="M4425" t="s">
        <v>757</v>
      </c>
      <c r="N4425" t="s">
        <v>756</v>
      </c>
      <c r="O4425" t="s">
        <v>756</v>
      </c>
      <c r="P4425" t="s">
        <v>758</v>
      </c>
      <c r="Q4425" t="s">
        <v>759</v>
      </c>
      <c r="R4425" t="s">
        <v>759</v>
      </c>
      <c r="S4425" t="s">
        <v>757</v>
      </c>
      <c r="T4425" t="s">
        <v>757</v>
      </c>
      <c r="U4425" t="s">
        <v>757</v>
      </c>
      <c r="V4425" t="s">
        <v>756</v>
      </c>
      <c r="W4425" t="s">
        <v>756</v>
      </c>
      <c r="X4425" t="s">
        <v>21198</v>
      </c>
      <c r="Y4425" t="str">
        <f t="shared" si="966"/>
        <v>junio</v>
      </c>
      <c r="Z4425">
        <f>YEAR(BD_PONDERACIONES[[#This Row],[Fecha Ejecución del Ticket]])</f>
        <v>2022</v>
      </c>
      <c r="AA4425" t="str">
        <f t="shared" si="968"/>
        <v>diciembre</v>
      </c>
      <c r="AB4425">
        <f>YEAR(BD_PONDERACIONES[[#This Row],[Fecha de Inspección]])</f>
        <v>2022</v>
      </c>
      <c r="AC4425">
        <f t="shared" si="969"/>
        <v>0.5</v>
      </c>
      <c r="AD4425">
        <f t="shared" si="970"/>
        <v>0.5</v>
      </c>
      <c r="AE4425">
        <f t="shared" si="971"/>
        <v>0.5</v>
      </c>
      <c r="AF4425">
        <f t="shared" si="972"/>
        <v>0.5</v>
      </c>
      <c r="AG4425">
        <f t="shared" si="973"/>
        <v>0.5</v>
      </c>
      <c r="AH4425">
        <f t="shared" si="974"/>
        <v>0.5</v>
      </c>
      <c r="AI4425">
        <f t="shared" si="975"/>
        <v>0.25</v>
      </c>
      <c r="AJ4425">
        <f t="shared" si="976"/>
        <v>0.25</v>
      </c>
      <c r="AK4425">
        <f t="shared" si="977"/>
        <v>0.5</v>
      </c>
      <c r="AL4425">
        <f t="shared" si="978"/>
        <v>0.5</v>
      </c>
      <c r="AM4425">
        <f t="shared" si="979"/>
        <v>0.5</v>
      </c>
      <c r="AN4425" s="6">
        <f t="shared" si="967"/>
        <v>1</v>
      </c>
      <c r="AO4425" t="str">
        <f>VLOOKUP(BD_PONDERACIONES[[#This Row],[Comuna]],Tabla3[#All],2,0)</f>
        <v>Florida</v>
      </c>
    </row>
    <row r="4426" spans="1:41" x14ac:dyDescent="0.35">
      <c r="A4426" t="s">
        <v>21199</v>
      </c>
      <c r="B4426" t="s">
        <v>21200</v>
      </c>
      <c r="C4426" t="s">
        <v>21201</v>
      </c>
      <c r="D4426" s="5">
        <v>44917</v>
      </c>
      <c r="E4426" s="5">
        <v>44804</v>
      </c>
      <c r="F4426" t="s">
        <v>763</v>
      </c>
      <c r="G4426" t="s">
        <v>21202</v>
      </c>
      <c r="H4426" t="s">
        <v>2882</v>
      </c>
      <c r="J4426" t="s">
        <v>756</v>
      </c>
      <c r="K4426" t="s">
        <v>756</v>
      </c>
      <c r="L4426" t="s">
        <v>757</v>
      </c>
      <c r="M4426" t="s">
        <v>757</v>
      </c>
      <c r="N4426" t="s">
        <v>756</v>
      </c>
      <c r="O4426" t="s">
        <v>756</v>
      </c>
      <c r="P4426" t="s">
        <v>765</v>
      </c>
      <c r="Q4426" t="s">
        <v>21203</v>
      </c>
      <c r="R4426" t="s">
        <v>21204</v>
      </c>
      <c r="S4426" t="s">
        <v>756</v>
      </c>
      <c r="T4426" t="s">
        <v>756</v>
      </c>
      <c r="U4426" t="s">
        <v>756</v>
      </c>
      <c r="V4426" t="s">
        <v>756</v>
      </c>
      <c r="W4426" t="s">
        <v>768</v>
      </c>
      <c r="X4426" t="s">
        <v>12054</v>
      </c>
      <c r="Y4426" t="str">
        <f t="shared" si="966"/>
        <v>agosto</v>
      </c>
      <c r="Z4426">
        <f>YEAR(BD_PONDERACIONES[[#This Row],[Fecha Ejecución del Ticket]])</f>
        <v>2022</v>
      </c>
      <c r="AA4426" t="str">
        <f t="shared" si="968"/>
        <v>diciembre</v>
      </c>
      <c r="AB4426">
        <f>YEAR(BD_PONDERACIONES[[#This Row],[Fecha de Inspección]])</f>
        <v>2022</v>
      </c>
      <c r="AC4426">
        <f t="shared" si="969"/>
        <v>0.5</v>
      </c>
      <c r="AD4426">
        <f t="shared" si="970"/>
        <v>0.5</v>
      </c>
      <c r="AE4426">
        <f t="shared" si="971"/>
        <v>0.5</v>
      </c>
      <c r="AF4426">
        <f t="shared" si="972"/>
        <v>0.5</v>
      </c>
      <c r="AG4426">
        <f t="shared" si="973"/>
        <v>0.5</v>
      </c>
      <c r="AH4426">
        <f t="shared" si="974"/>
        <v>0.5</v>
      </c>
      <c r="AI4426">
        <f t="shared" si="975"/>
        <v>0.25</v>
      </c>
      <c r="AJ4426">
        <f t="shared" si="976"/>
        <v>0.25</v>
      </c>
      <c r="AK4426">
        <f t="shared" si="977"/>
        <v>0.5</v>
      </c>
      <c r="AL4426">
        <f t="shared" si="978"/>
        <v>0.5</v>
      </c>
      <c r="AM4426">
        <f t="shared" si="979"/>
        <v>0.17499999999999999</v>
      </c>
      <c r="AN4426" s="6">
        <f t="shared" si="967"/>
        <v>0.93500000000000005</v>
      </c>
      <c r="AO4426" t="str">
        <f>VLOOKUP(BD_PONDERACIONES[[#This Row],[Comuna]],Tabla3[#All],2,0)</f>
        <v>Cordillera</v>
      </c>
    </row>
    <row r="4427" spans="1:41" x14ac:dyDescent="0.35">
      <c r="A4427" t="s">
        <v>21205</v>
      </c>
      <c r="B4427" t="s">
        <v>21206</v>
      </c>
      <c r="C4427" t="s">
        <v>21207</v>
      </c>
      <c r="D4427" s="5">
        <v>44917</v>
      </c>
      <c r="E4427" s="5">
        <v>44719</v>
      </c>
      <c r="F4427" t="s">
        <v>753</v>
      </c>
      <c r="G4427" t="s">
        <v>21208</v>
      </c>
      <c r="H4427" t="s">
        <v>1389</v>
      </c>
      <c r="J4427" t="s">
        <v>756</v>
      </c>
      <c r="K4427" t="s">
        <v>756</v>
      </c>
      <c r="L4427" t="s">
        <v>757</v>
      </c>
      <c r="M4427" t="s">
        <v>757</v>
      </c>
      <c r="N4427" t="s">
        <v>757</v>
      </c>
      <c r="O4427" t="s">
        <v>757</v>
      </c>
      <c r="P4427" t="s">
        <v>758</v>
      </c>
      <c r="Q4427" t="s">
        <v>759</v>
      </c>
      <c r="R4427" t="s">
        <v>759</v>
      </c>
      <c r="S4427" t="s">
        <v>757</v>
      </c>
      <c r="T4427" t="s">
        <v>757</v>
      </c>
      <c r="U4427" t="s">
        <v>757</v>
      </c>
      <c r="V4427" t="s">
        <v>773</v>
      </c>
      <c r="W4427" t="s">
        <v>756</v>
      </c>
      <c r="X4427" t="s">
        <v>21209</v>
      </c>
      <c r="Y4427" t="str">
        <f t="shared" si="966"/>
        <v>junio</v>
      </c>
      <c r="Z4427">
        <f>YEAR(BD_PONDERACIONES[[#This Row],[Fecha Ejecución del Ticket]])</f>
        <v>2022</v>
      </c>
      <c r="AA4427" t="str">
        <f t="shared" si="968"/>
        <v>diciembre</v>
      </c>
      <c r="AB4427">
        <f>YEAR(BD_PONDERACIONES[[#This Row],[Fecha de Inspección]])</f>
        <v>2022</v>
      </c>
      <c r="AC4427">
        <f t="shared" si="969"/>
        <v>0.5</v>
      </c>
      <c r="AD4427">
        <f t="shared" si="970"/>
        <v>0.5</v>
      </c>
      <c r="AE4427">
        <f t="shared" si="971"/>
        <v>0.5</v>
      </c>
      <c r="AF4427">
        <f t="shared" si="972"/>
        <v>0.5</v>
      </c>
      <c r="AG4427">
        <f t="shared" si="973"/>
        <v>0.5</v>
      </c>
      <c r="AH4427">
        <f t="shared" si="974"/>
        <v>0.5</v>
      </c>
      <c r="AI4427">
        <f t="shared" si="975"/>
        <v>0.25</v>
      </c>
      <c r="AJ4427">
        <f t="shared" si="976"/>
        <v>0.25</v>
      </c>
      <c r="AK4427">
        <f t="shared" si="977"/>
        <v>0.5</v>
      </c>
      <c r="AL4427">
        <f t="shared" si="978"/>
        <v>0</v>
      </c>
      <c r="AM4427">
        <f t="shared" si="979"/>
        <v>0.5</v>
      </c>
      <c r="AN4427" s="6">
        <f t="shared" si="967"/>
        <v>0.9</v>
      </c>
      <c r="AO4427" t="str">
        <f>VLOOKUP(BD_PONDERACIONES[[#This Row],[Comuna]],Tabla3[#All],2,0)</f>
        <v>Florida</v>
      </c>
    </row>
    <row r="4428" spans="1:41" x14ac:dyDescent="0.35">
      <c r="A4428" t="s">
        <v>21210</v>
      </c>
      <c r="B4428" t="s">
        <v>21211</v>
      </c>
      <c r="C4428" t="s">
        <v>21212</v>
      </c>
      <c r="D4428" s="5">
        <v>44917</v>
      </c>
      <c r="E4428" s="5">
        <v>44728</v>
      </c>
      <c r="F4428" t="s">
        <v>753</v>
      </c>
      <c r="G4428" t="s">
        <v>21213</v>
      </c>
      <c r="H4428" t="s">
        <v>1389</v>
      </c>
      <c r="J4428" t="s">
        <v>756</v>
      </c>
      <c r="K4428" t="s">
        <v>756</v>
      </c>
      <c r="L4428" t="s">
        <v>757</v>
      </c>
      <c r="M4428" t="s">
        <v>757</v>
      </c>
      <c r="N4428" t="s">
        <v>756</v>
      </c>
      <c r="O4428" t="s">
        <v>756</v>
      </c>
      <c r="P4428" t="s">
        <v>758</v>
      </c>
      <c r="Q4428" t="s">
        <v>759</v>
      </c>
      <c r="R4428" t="s">
        <v>759</v>
      </c>
      <c r="S4428" t="s">
        <v>757</v>
      </c>
      <c r="T4428" t="s">
        <v>757</v>
      </c>
      <c r="U4428" t="s">
        <v>757</v>
      </c>
      <c r="V4428" t="s">
        <v>756</v>
      </c>
      <c r="W4428" t="s">
        <v>756</v>
      </c>
      <c r="X4428" t="s">
        <v>21214</v>
      </c>
      <c r="Y4428" t="str">
        <f t="shared" si="966"/>
        <v>junio</v>
      </c>
      <c r="Z4428">
        <f>YEAR(BD_PONDERACIONES[[#This Row],[Fecha Ejecución del Ticket]])</f>
        <v>2022</v>
      </c>
      <c r="AA4428" t="str">
        <f t="shared" si="968"/>
        <v>diciembre</v>
      </c>
      <c r="AB4428">
        <f>YEAR(BD_PONDERACIONES[[#This Row],[Fecha de Inspección]])</f>
        <v>2022</v>
      </c>
      <c r="AC4428">
        <f t="shared" si="969"/>
        <v>0.5</v>
      </c>
      <c r="AD4428">
        <f t="shared" si="970"/>
        <v>0.5</v>
      </c>
      <c r="AE4428">
        <f t="shared" si="971"/>
        <v>0.5</v>
      </c>
      <c r="AF4428">
        <f t="shared" si="972"/>
        <v>0.5</v>
      </c>
      <c r="AG4428">
        <f t="shared" si="973"/>
        <v>0.5</v>
      </c>
      <c r="AH4428">
        <f t="shared" si="974"/>
        <v>0.5</v>
      </c>
      <c r="AI4428">
        <f t="shared" si="975"/>
        <v>0.25</v>
      </c>
      <c r="AJ4428">
        <f t="shared" si="976"/>
        <v>0.25</v>
      </c>
      <c r="AK4428">
        <f t="shared" si="977"/>
        <v>0.5</v>
      </c>
      <c r="AL4428">
        <f t="shared" si="978"/>
        <v>0.5</v>
      </c>
      <c r="AM4428">
        <f t="shared" si="979"/>
        <v>0.5</v>
      </c>
      <c r="AN4428" s="6">
        <f t="shared" si="967"/>
        <v>1</v>
      </c>
      <c r="AO4428" t="str">
        <f>VLOOKUP(BD_PONDERACIONES[[#This Row],[Comuna]],Tabla3[#All],2,0)</f>
        <v>Florida</v>
      </c>
    </row>
    <row r="4429" spans="1:41" x14ac:dyDescent="0.35">
      <c r="A4429" t="s">
        <v>21215</v>
      </c>
      <c r="B4429" t="s">
        <v>21216</v>
      </c>
      <c r="C4429" t="s">
        <v>21217</v>
      </c>
      <c r="D4429" s="5">
        <v>44917</v>
      </c>
      <c r="E4429" s="5">
        <v>44784</v>
      </c>
      <c r="F4429" t="s">
        <v>763</v>
      </c>
      <c r="G4429" t="s">
        <v>21218</v>
      </c>
      <c r="H4429" t="s">
        <v>2882</v>
      </c>
      <c r="J4429" t="s">
        <v>756</v>
      </c>
      <c r="K4429" t="s">
        <v>756</v>
      </c>
      <c r="L4429" t="s">
        <v>757</v>
      </c>
      <c r="M4429" t="s">
        <v>757</v>
      </c>
      <c r="N4429" t="s">
        <v>756</v>
      </c>
      <c r="O4429" t="s">
        <v>756</v>
      </c>
      <c r="P4429" t="s">
        <v>758</v>
      </c>
      <c r="Q4429" t="s">
        <v>759</v>
      </c>
      <c r="R4429" t="s">
        <v>759</v>
      </c>
      <c r="S4429" t="s">
        <v>756</v>
      </c>
      <c r="T4429" t="s">
        <v>756</v>
      </c>
      <c r="U4429" t="s">
        <v>756</v>
      </c>
      <c r="V4429" t="s">
        <v>756</v>
      </c>
      <c r="W4429" t="s">
        <v>768</v>
      </c>
      <c r="X4429" t="s">
        <v>21219</v>
      </c>
      <c r="Y4429" t="str">
        <f t="shared" si="966"/>
        <v>agosto</v>
      </c>
      <c r="Z4429">
        <f>YEAR(BD_PONDERACIONES[[#This Row],[Fecha Ejecución del Ticket]])</f>
        <v>2022</v>
      </c>
      <c r="AA4429" t="str">
        <f t="shared" si="968"/>
        <v>diciembre</v>
      </c>
      <c r="AB4429">
        <f>YEAR(BD_PONDERACIONES[[#This Row],[Fecha de Inspección]])</f>
        <v>2022</v>
      </c>
      <c r="AC4429">
        <f t="shared" si="969"/>
        <v>0.5</v>
      </c>
      <c r="AD4429">
        <f t="shared" si="970"/>
        <v>0.5</v>
      </c>
      <c r="AE4429">
        <f t="shared" si="971"/>
        <v>0.5</v>
      </c>
      <c r="AF4429">
        <f t="shared" si="972"/>
        <v>0.5</v>
      </c>
      <c r="AG4429">
        <f t="shared" si="973"/>
        <v>0.5</v>
      </c>
      <c r="AH4429">
        <f t="shared" si="974"/>
        <v>0.5</v>
      </c>
      <c r="AI4429">
        <f t="shared" si="975"/>
        <v>0.25</v>
      </c>
      <c r="AJ4429">
        <f t="shared" si="976"/>
        <v>0.25</v>
      </c>
      <c r="AK4429">
        <f t="shared" si="977"/>
        <v>0.5</v>
      </c>
      <c r="AL4429">
        <f t="shared" si="978"/>
        <v>0.5</v>
      </c>
      <c r="AM4429">
        <f t="shared" si="979"/>
        <v>0.17499999999999999</v>
      </c>
      <c r="AN4429" s="6">
        <f t="shared" si="967"/>
        <v>0.93500000000000005</v>
      </c>
      <c r="AO4429" t="str">
        <f>VLOOKUP(BD_PONDERACIONES[[#This Row],[Comuna]],Tabla3[#All],2,0)</f>
        <v>Cordillera</v>
      </c>
    </row>
    <row r="4430" spans="1:41" x14ac:dyDescent="0.35">
      <c r="A4430" t="s">
        <v>21220</v>
      </c>
      <c r="B4430" t="s">
        <v>21221</v>
      </c>
      <c r="C4430" t="s">
        <v>21222</v>
      </c>
      <c r="D4430" s="5">
        <v>44918</v>
      </c>
      <c r="E4430" s="5">
        <v>44857</v>
      </c>
      <c r="F4430" t="s">
        <v>763</v>
      </c>
      <c r="G4430" t="s">
        <v>21223</v>
      </c>
      <c r="H4430" t="s">
        <v>1580</v>
      </c>
      <c r="J4430" t="s">
        <v>756</v>
      </c>
      <c r="K4430" t="s">
        <v>756</v>
      </c>
      <c r="L4430" t="s">
        <v>757</v>
      </c>
      <c r="M4430" t="s">
        <v>757</v>
      </c>
      <c r="N4430" t="s">
        <v>756</v>
      </c>
      <c r="O4430" t="s">
        <v>756</v>
      </c>
      <c r="P4430" t="s">
        <v>758</v>
      </c>
      <c r="Q4430" t="s">
        <v>759</v>
      </c>
      <c r="R4430" t="s">
        <v>759</v>
      </c>
      <c r="S4430" t="s">
        <v>757</v>
      </c>
      <c r="T4430" t="s">
        <v>757</v>
      </c>
      <c r="U4430" t="s">
        <v>757</v>
      </c>
      <c r="V4430" t="s">
        <v>773</v>
      </c>
      <c r="W4430" t="s">
        <v>773</v>
      </c>
      <c r="X4430" t="s">
        <v>21224</v>
      </c>
      <c r="Y4430" t="str">
        <f t="shared" si="966"/>
        <v>octubre</v>
      </c>
      <c r="Z4430">
        <f>YEAR(BD_PONDERACIONES[[#This Row],[Fecha Ejecución del Ticket]])</f>
        <v>2022</v>
      </c>
      <c r="AA4430" t="str">
        <f t="shared" si="968"/>
        <v>diciembre</v>
      </c>
      <c r="AB4430">
        <f>YEAR(BD_PONDERACIONES[[#This Row],[Fecha de Inspección]])</f>
        <v>2022</v>
      </c>
      <c r="AC4430">
        <f t="shared" si="969"/>
        <v>0.5</v>
      </c>
      <c r="AD4430">
        <f t="shared" si="970"/>
        <v>0.5</v>
      </c>
      <c r="AE4430">
        <f t="shared" si="971"/>
        <v>0.5</v>
      </c>
      <c r="AF4430">
        <f t="shared" si="972"/>
        <v>0.5</v>
      </c>
      <c r="AG4430">
        <f t="shared" si="973"/>
        <v>0.5</v>
      </c>
      <c r="AH4430">
        <f t="shared" si="974"/>
        <v>0.5</v>
      </c>
      <c r="AI4430">
        <f t="shared" si="975"/>
        <v>0.25</v>
      </c>
      <c r="AJ4430">
        <f t="shared" si="976"/>
        <v>0.25</v>
      </c>
      <c r="AK4430">
        <f t="shared" si="977"/>
        <v>0.5</v>
      </c>
      <c r="AL4430">
        <f t="shared" si="978"/>
        <v>0</v>
      </c>
      <c r="AM4430">
        <f t="shared" si="979"/>
        <v>0</v>
      </c>
      <c r="AN4430" s="6">
        <f t="shared" si="967"/>
        <v>0.8</v>
      </c>
      <c r="AO4430" t="str">
        <f>VLOOKUP(BD_PONDERACIONES[[#This Row],[Comuna]],Tabla3[#All],2,0)</f>
        <v>Cordillera</v>
      </c>
    </row>
    <row r="4431" spans="1:41" x14ac:dyDescent="0.35">
      <c r="A4431" t="s">
        <v>21225</v>
      </c>
      <c r="B4431" t="s">
        <v>21226</v>
      </c>
      <c r="C4431" t="s">
        <v>21227</v>
      </c>
      <c r="D4431" s="5">
        <v>44918</v>
      </c>
      <c r="E4431" s="5">
        <v>44854</v>
      </c>
      <c r="F4431" t="s">
        <v>763</v>
      </c>
      <c r="G4431" t="s">
        <v>21228</v>
      </c>
      <c r="H4431" t="s">
        <v>1580</v>
      </c>
      <c r="J4431" t="s">
        <v>756</v>
      </c>
      <c r="K4431" t="s">
        <v>756</v>
      </c>
      <c r="L4431" t="s">
        <v>757</v>
      </c>
      <c r="M4431" t="s">
        <v>757</v>
      </c>
      <c r="N4431" t="s">
        <v>756</v>
      </c>
      <c r="O4431" t="s">
        <v>756</v>
      </c>
      <c r="P4431" t="s">
        <v>758</v>
      </c>
      <c r="Q4431" t="s">
        <v>759</v>
      </c>
      <c r="R4431" t="s">
        <v>759</v>
      </c>
      <c r="S4431" t="s">
        <v>757</v>
      </c>
      <c r="T4431" t="s">
        <v>757</v>
      </c>
      <c r="U4431" t="s">
        <v>757</v>
      </c>
      <c r="V4431" t="s">
        <v>756</v>
      </c>
      <c r="W4431" t="s">
        <v>756</v>
      </c>
      <c r="X4431" t="s">
        <v>21229</v>
      </c>
      <c r="Y4431" t="str">
        <f t="shared" si="966"/>
        <v>octubre</v>
      </c>
      <c r="Z4431">
        <f>YEAR(BD_PONDERACIONES[[#This Row],[Fecha Ejecución del Ticket]])</f>
        <v>2022</v>
      </c>
      <c r="AA4431" t="str">
        <f t="shared" si="968"/>
        <v>diciembre</v>
      </c>
      <c r="AB4431">
        <f>YEAR(BD_PONDERACIONES[[#This Row],[Fecha de Inspección]])</f>
        <v>2022</v>
      </c>
      <c r="AC4431">
        <f t="shared" si="969"/>
        <v>0.5</v>
      </c>
      <c r="AD4431">
        <f t="shared" si="970"/>
        <v>0.5</v>
      </c>
      <c r="AE4431">
        <f t="shared" si="971"/>
        <v>0.5</v>
      </c>
      <c r="AF4431">
        <f t="shared" si="972"/>
        <v>0.5</v>
      </c>
      <c r="AG4431">
        <f t="shared" si="973"/>
        <v>0.5</v>
      </c>
      <c r="AH4431">
        <f t="shared" si="974"/>
        <v>0.5</v>
      </c>
      <c r="AI4431">
        <f t="shared" si="975"/>
        <v>0.25</v>
      </c>
      <c r="AJ4431">
        <f t="shared" si="976"/>
        <v>0.25</v>
      </c>
      <c r="AK4431">
        <f t="shared" si="977"/>
        <v>0.5</v>
      </c>
      <c r="AL4431">
        <f t="shared" si="978"/>
        <v>0.5</v>
      </c>
      <c r="AM4431">
        <f t="shared" si="979"/>
        <v>0.5</v>
      </c>
      <c r="AN4431" s="6">
        <f t="shared" si="967"/>
        <v>1</v>
      </c>
      <c r="AO4431" t="str">
        <f>VLOOKUP(BD_PONDERACIONES[[#This Row],[Comuna]],Tabla3[#All],2,0)</f>
        <v>Cordillera</v>
      </c>
    </row>
    <row r="4432" spans="1:41" x14ac:dyDescent="0.35">
      <c r="A4432" t="s">
        <v>21230</v>
      </c>
      <c r="B4432" t="s">
        <v>21231</v>
      </c>
      <c r="C4432" t="s">
        <v>21232</v>
      </c>
      <c r="D4432" s="5">
        <v>44918</v>
      </c>
      <c r="E4432" s="5">
        <v>44853</v>
      </c>
      <c r="F4432" t="s">
        <v>763</v>
      </c>
      <c r="G4432" t="s">
        <v>21233</v>
      </c>
      <c r="H4432" t="s">
        <v>1580</v>
      </c>
      <c r="J4432" t="s">
        <v>756</v>
      </c>
      <c r="K4432" t="s">
        <v>756</v>
      </c>
      <c r="L4432" t="s">
        <v>757</v>
      </c>
      <c r="M4432" t="s">
        <v>757</v>
      </c>
      <c r="N4432" t="s">
        <v>756</v>
      </c>
      <c r="O4432" t="s">
        <v>756</v>
      </c>
      <c r="P4432" t="s">
        <v>758</v>
      </c>
      <c r="Q4432" t="s">
        <v>759</v>
      </c>
      <c r="R4432" t="s">
        <v>759</v>
      </c>
      <c r="S4432" t="s">
        <v>757</v>
      </c>
      <c r="T4432" t="s">
        <v>757</v>
      </c>
      <c r="U4432" t="s">
        <v>757</v>
      </c>
      <c r="V4432" t="s">
        <v>756</v>
      </c>
      <c r="W4432" t="s">
        <v>756</v>
      </c>
      <c r="X4432" t="s">
        <v>21234</v>
      </c>
      <c r="Y4432" t="str">
        <f t="shared" si="966"/>
        <v>octubre</v>
      </c>
      <c r="Z4432">
        <f>YEAR(BD_PONDERACIONES[[#This Row],[Fecha Ejecución del Ticket]])</f>
        <v>2022</v>
      </c>
      <c r="AA4432" t="str">
        <f t="shared" si="968"/>
        <v>diciembre</v>
      </c>
      <c r="AB4432">
        <f>YEAR(BD_PONDERACIONES[[#This Row],[Fecha de Inspección]])</f>
        <v>2022</v>
      </c>
      <c r="AC4432">
        <f t="shared" si="969"/>
        <v>0.5</v>
      </c>
      <c r="AD4432">
        <f t="shared" si="970"/>
        <v>0.5</v>
      </c>
      <c r="AE4432">
        <f t="shared" si="971"/>
        <v>0.5</v>
      </c>
      <c r="AF4432">
        <f t="shared" si="972"/>
        <v>0.5</v>
      </c>
      <c r="AG4432">
        <f t="shared" si="973"/>
        <v>0.5</v>
      </c>
      <c r="AH4432">
        <f t="shared" si="974"/>
        <v>0.5</v>
      </c>
      <c r="AI4432">
        <f t="shared" si="975"/>
        <v>0.25</v>
      </c>
      <c r="AJ4432">
        <f t="shared" si="976"/>
        <v>0.25</v>
      </c>
      <c r="AK4432">
        <f t="shared" si="977"/>
        <v>0.5</v>
      </c>
      <c r="AL4432">
        <f t="shared" si="978"/>
        <v>0.5</v>
      </c>
      <c r="AM4432">
        <f t="shared" si="979"/>
        <v>0.5</v>
      </c>
      <c r="AN4432" s="6">
        <f t="shared" si="967"/>
        <v>1</v>
      </c>
      <c r="AO4432" t="str">
        <f>VLOOKUP(BD_PONDERACIONES[[#This Row],[Comuna]],Tabla3[#All],2,0)</f>
        <v>Cordillera</v>
      </c>
    </row>
    <row r="4433" spans="1:41" x14ac:dyDescent="0.35">
      <c r="A4433" t="s">
        <v>21235</v>
      </c>
      <c r="B4433" t="s">
        <v>21236</v>
      </c>
      <c r="C4433" t="s">
        <v>21237</v>
      </c>
      <c r="D4433" s="5">
        <v>44918</v>
      </c>
      <c r="E4433" s="5">
        <v>44846</v>
      </c>
      <c r="F4433" t="s">
        <v>753</v>
      </c>
      <c r="G4433" t="s">
        <v>21238</v>
      </c>
      <c r="H4433" t="s">
        <v>1389</v>
      </c>
      <c r="J4433" t="s">
        <v>756</v>
      </c>
      <c r="K4433" t="s">
        <v>756</v>
      </c>
      <c r="L4433" t="s">
        <v>757</v>
      </c>
      <c r="M4433" t="s">
        <v>757</v>
      </c>
      <c r="N4433" t="s">
        <v>756</v>
      </c>
      <c r="O4433" t="s">
        <v>756</v>
      </c>
      <c r="P4433" t="s">
        <v>758</v>
      </c>
      <c r="Q4433" t="s">
        <v>759</v>
      </c>
      <c r="R4433" t="s">
        <v>759</v>
      </c>
      <c r="S4433" t="s">
        <v>757</v>
      </c>
      <c r="T4433" t="s">
        <v>757</v>
      </c>
      <c r="U4433" t="s">
        <v>757</v>
      </c>
      <c r="V4433" t="s">
        <v>756</v>
      </c>
      <c r="W4433" t="s">
        <v>756</v>
      </c>
      <c r="X4433" t="s">
        <v>21239</v>
      </c>
      <c r="Y4433" t="str">
        <f t="shared" ref="Y4433:Y4496" si="980">TEXT(E4433,"MMMM")</f>
        <v>octubre</v>
      </c>
      <c r="Z4433">
        <f>YEAR(BD_PONDERACIONES[[#This Row],[Fecha Ejecución del Ticket]])</f>
        <v>2022</v>
      </c>
      <c r="AA4433" t="str">
        <f t="shared" si="968"/>
        <v>diciembre</v>
      </c>
      <c r="AB4433">
        <f>YEAR(BD_PONDERACIONES[[#This Row],[Fecha de Inspección]])</f>
        <v>2022</v>
      </c>
      <c r="AC4433">
        <f t="shared" si="969"/>
        <v>0.5</v>
      </c>
      <c r="AD4433">
        <f t="shared" si="970"/>
        <v>0.5</v>
      </c>
      <c r="AE4433">
        <f t="shared" si="971"/>
        <v>0.5</v>
      </c>
      <c r="AF4433">
        <f t="shared" si="972"/>
        <v>0.5</v>
      </c>
      <c r="AG4433">
        <f t="shared" si="973"/>
        <v>0.5</v>
      </c>
      <c r="AH4433">
        <f t="shared" si="974"/>
        <v>0.5</v>
      </c>
      <c r="AI4433">
        <f t="shared" si="975"/>
        <v>0.25</v>
      </c>
      <c r="AJ4433">
        <f t="shared" si="976"/>
        <v>0.25</v>
      </c>
      <c r="AK4433">
        <f t="shared" si="977"/>
        <v>0.5</v>
      </c>
      <c r="AL4433">
        <f t="shared" si="978"/>
        <v>0.5</v>
      </c>
      <c r="AM4433">
        <f t="shared" si="979"/>
        <v>0.5</v>
      </c>
      <c r="AN4433" s="6">
        <f t="shared" ref="AN4433:AN4496" si="981">((AC4433+AD4433)*0.2)+((AE4433+AF4433)*0.3)+((AG4433+AH4433)*0.15)+((AI4433+AJ4433+AK4433)*0.15)+((AL4433+AM4433)*0.2)</f>
        <v>1</v>
      </c>
      <c r="AO4433" t="str">
        <f>VLOOKUP(BD_PONDERACIONES[[#This Row],[Comuna]],Tabla3[#All],2,0)</f>
        <v>Florida</v>
      </c>
    </row>
    <row r="4434" spans="1:41" x14ac:dyDescent="0.35">
      <c r="A4434" t="s">
        <v>21240</v>
      </c>
      <c r="B4434" t="s">
        <v>21241</v>
      </c>
      <c r="C4434" t="s">
        <v>21242</v>
      </c>
      <c r="D4434" s="5">
        <v>44918</v>
      </c>
      <c r="E4434" s="5">
        <v>44728</v>
      </c>
      <c r="F4434" t="s">
        <v>753</v>
      </c>
      <c r="G4434" t="s">
        <v>21243</v>
      </c>
      <c r="H4434" t="s">
        <v>1389</v>
      </c>
      <c r="J4434" t="s">
        <v>756</v>
      </c>
      <c r="K4434" t="s">
        <v>756</v>
      </c>
      <c r="L4434" t="s">
        <v>757</v>
      </c>
      <c r="M4434" t="s">
        <v>757</v>
      </c>
      <c r="N4434" t="s">
        <v>756</v>
      </c>
      <c r="O4434" t="s">
        <v>756</v>
      </c>
      <c r="P4434" t="s">
        <v>765</v>
      </c>
      <c r="Q4434" t="s">
        <v>759</v>
      </c>
      <c r="R4434" t="s">
        <v>759</v>
      </c>
      <c r="S4434" t="s">
        <v>756</v>
      </c>
      <c r="T4434" t="s">
        <v>756</v>
      </c>
      <c r="U4434" t="s">
        <v>756</v>
      </c>
      <c r="V4434" t="s">
        <v>756</v>
      </c>
      <c r="W4434" t="s">
        <v>756</v>
      </c>
      <c r="X4434" t="s">
        <v>21244</v>
      </c>
      <c r="Y4434" t="str">
        <f t="shared" si="980"/>
        <v>junio</v>
      </c>
      <c r="Z4434">
        <f>YEAR(BD_PONDERACIONES[[#This Row],[Fecha Ejecución del Ticket]])</f>
        <v>2022</v>
      </c>
      <c r="AA4434" t="str">
        <f t="shared" si="968"/>
        <v>diciembre</v>
      </c>
      <c r="AB4434">
        <f>YEAR(BD_PONDERACIONES[[#This Row],[Fecha de Inspección]])</f>
        <v>2022</v>
      </c>
      <c r="AC4434">
        <f t="shared" si="969"/>
        <v>0.5</v>
      </c>
      <c r="AD4434">
        <f t="shared" si="970"/>
        <v>0.5</v>
      </c>
      <c r="AE4434">
        <f t="shared" si="971"/>
        <v>0.5</v>
      </c>
      <c r="AF4434">
        <f t="shared" si="972"/>
        <v>0.5</v>
      </c>
      <c r="AG4434">
        <f t="shared" si="973"/>
        <v>0.5</v>
      </c>
      <c r="AH4434">
        <f t="shared" si="974"/>
        <v>0.5</v>
      </c>
      <c r="AI4434">
        <f t="shared" si="975"/>
        <v>0.25</v>
      </c>
      <c r="AJ4434">
        <f t="shared" si="976"/>
        <v>0.25</v>
      </c>
      <c r="AK4434">
        <f t="shared" si="977"/>
        <v>0.5</v>
      </c>
      <c r="AL4434">
        <f t="shared" si="978"/>
        <v>0.5</v>
      </c>
      <c r="AM4434">
        <f t="shared" si="979"/>
        <v>0.5</v>
      </c>
      <c r="AN4434" s="6">
        <f t="shared" si="981"/>
        <v>1</v>
      </c>
      <c r="AO4434" t="str">
        <f>VLOOKUP(BD_PONDERACIONES[[#This Row],[Comuna]],Tabla3[#All],2,0)</f>
        <v>Florida</v>
      </c>
    </row>
    <row r="4435" spans="1:41" x14ac:dyDescent="0.35">
      <c r="A4435" t="s">
        <v>21245</v>
      </c>
      <c r="B4435" t="s">
        <v>21246</v>
      </c>
      <c r="C4435" t="s">
        <v>21247</v>
      </c>
      <c r="D4435" s="5">
        <v>44918</v>
      </c>
      <c r="E4435" s="5">
        <v>44724</v>
      </c>
      <c r="F4435" t="s">
        <v>753</v>
      </c>
      <c r="G4435" t="s">
        <v>21248</v>
      </c>
      <c r="H4435" t="s">
        <v>1389</v>
      </c>
      <c r="J4435" t="s">
        <v>756</v>
      </c>
      <c r="K4435" t="s">
        <v>756</v>
      </c>
      <c r="L4435" t="s">
        <v>757</v>
      </c>
      <c r="M4435" t="s">
        <v>757</v>
      </c>
      <c r="N4435" t="s">
        <v>756</v>
      </c>
      <c r="O4435" t="s">
        <v>756</v>
      </c>
      <c r="P4435" t="s">
        <v>765</v>
      </c>
      <c r="Q4435" t="s">
        <v>759</v>
      </c>
      <c r="R4435" t="s">
        <v>759</v>
      </c>
      <c r="S4435" t="s">
        <v>756</v>
      </c>
      <c r="T4435" t="s">
        <v>756</v>
      </c>
      <c r="U4435" t="s">
        <v>756</v>
      </c>
      <c r="V4435" t="s">
        <v>756</v>
      </c>
      <c r="W4435" t="s">
        <v>756</v>
      </c>
      <c r="X4435" t="s">
        <v>21249</v>
      </c>
      <c r="Y4435" t="str">
        <f t="shared" si="980"/>
        <v>junio</v>
      </c>
      <c r="Z4435">
        <f>YEAR(BD_PONDERACIONES[[#This Row],[Fecha Ejecución del Ticket]])</f>
        <v>2022</v>
      </c>
      <c r="AA4435" t="str">
        <f t="shared" si="968"/>
        <v>diciembre</v>
      </c>
      <c r="AB4435">
        <f>YEAR(BD_PONDERACIONES[[#This Row],[Fecha de Inspección]])</f>
        <v>2022</v>
      </c>
      <c r="AC4435">
        <f t="shared" si="969"/>
        <v>0.5</v>
      </c>
      <c r="AD4435">
        <f t="shared" si="970"/>
        <v>0.5</v>
      </c>
      <c r="AE4435">
        <f t="shared" si="971"/>
        <v>0.5</v>
      </c>
      <c r="AF4435">
        <f t="shared" si="972"/>
        <v>0.5</v>
      </c>
      <c r="AG4435">
        <f t="shared" si="973"/>
        <v>0.5</v>
      </c>
      <c r="AH4435">
        <f t="shared" si="974"/>
        <v>0.5</v>
      </c>
      <c r="AI4435">
        <f t="shared" si="975"/>
        <v>0.25</v>
      </c>
      <c r="AJ4435">
        <f t="shared" si="976"/>
        <v>0.25</v>
      </c>
      <c r="AK4435">
        <f t="shared" si="977"/>
        <v>0.5</v>
      </c>
      <c r="AL4435">
        <f t="shared" si="978"/>
        <v>0.5</v>
      </c>
      <c r="AM4435">
        <f t="shared" si="979"/>
        <v>0.5</v>
      </c>
      <c r="AN4435" s="6">
        <f t="shared" si="981"/>
        <v>1</v>
      </c>
      <c r="AO4435" t="str">
        <f>VLOOKUP(BD_PONDERACIONES[[#This Row],[Comuna]],Tabla3[#All],2,0)</f>
        <v>Florida</v>
      </c>
    </row>
    <row r="4436" spans="1:41" x14ac:dyDescent="0.35">
      <c r="A4436" t="s">
        <v>21250</v>
      </c>
      <c r="B4436" t="s">
        <v>21251</v>
      </c>
      <c r="C4436" t="s">
        <v>21252</v>
      </c>
      <c r="D4436" s="5">
        <v>44918</v>
      </c>
      <c r="E4436" s="5">
        <v>44851</v>
      </c>
      <c r="F4436" t="s">
        <v>763</v>
      </c>
      <c r="G4436" t="s">
        <v>21253</v>
      </c>
      <c r="H4436" t="s">
        <v>1580</v>
      </c>
      <c r="J4436" t="s">
        <v>756</v>
      </c>
      <c r="K4436" t="s">
        <v>756</v>
      </c>
      <c r="L4436" t="s">
        <v>757</v>
      </c>
      <c r="M4436" t="s">
        <v>757</v>
      </c>
      <c r="N4436" t="s">
        <v>756</v>
      </c>
      <c r="O4436" t="s">
        <v>756</v>
      </c>
      <c r="P4436" t="s">
        <v>758</v>
      </c>
      <c r="Q4436" t="s">
        <v>759</v>
      </c>
      <c r="R4436" t="s">
        <v>759</v>
      </c>
      <c r="S4436" t="s">
        <v>757</v>
      </c>
      <c r="T4436" t="s">
        <v>757</v>
      </c>
      <c r="U4436" t="s">
        <v>757</v>
      </c>
      <c r="V4436" t="s">
        <v>756</v>
      </c>
      <c r="W4436" t="s">
        <v>756</v>
      </c>
      <c r="X4436" t="s">
        <v>804</v>
      </c>
      <c r="Y4436" t="str">
        <f t="shared" si="980"/>
        <v>octubre</v>
      </c>
      <c r="Z4436">
        <f>YEAR(BD_PONDERACIONES[[#This Row],[Fecha Ejecución del Ticket]])</f>
        <v>2022</v>
      </c>
      <c r="AA4436" t="str">
        <f t="shared" si="968"/>
        <v>diciembre</v>
      </c>
      <c r="AB4436">
        <f>YEAR(BD_PONDERACIONES[[#This Row],[Fecha de Inspección]])</f>
        <v>2022</v>
      </c>
      <c r="AC4436">
        <f t="shared" si="969"/>
        <v>0.5</v>
      </c>
      <c r="AD4436">
        <f t="shared" si="970"/>
        <v>0.5</v>
      </c>
      <c r="AE4436">
        <f t="shared" si="971"/>
        <v>0.5</v>
      </c>
      <c r="AF4436">
        <f t="shared" si="972"/>
        <v>0.5</v>
      </c>
      <c r="AG4436">
        <f t="shared" si="973"/>
        <v>0.5</v>
      </c>
      <c r="AH4436">
        <f t="shared" si="974"/>
        <v>0.5</v>
      </c>
      <c r="AI4436">
        <f t="shared" si="975"/>
        <v>0.25</v>
      </c>
      <c r="AJ4436">
        <f t="shared" si="976"/>
        <v>0.25</v>
      </c>
      <c r="AK4436">
        <f t="shared" si="977"/>
        <v>0.5</v>
      </c>
      <c r="AL4436">
        <f t="shared" si="978"/>
        <v>0.5</v>
      </c>
      <c r="AM4436">
        <f t="shared" si="979"/>
        <v>0.5</v>
      </c>
      <c r="AN4436" s="6">
        <f t="shared" si="981"/>
        <v>1</v>
      </c>
      <c r="AO4436" t="str">
        <f>VLOOKUP(BD_PONDERACIONES[[#This Row],[Comuna]],Tabla3[#All],2,0)</f>
        <v>Cordillera</v>
      </c>
    </row>
    <row r="4437" spans="1:41" x14ac:dyDescent="0.35">
      <c r="A4437" t="s">
        <v>21254</v>
      </c>
      <c r="B4437" t="s">
        <v>21255</v>
      </c>
      <c r="C4437" t="s">
        <v>21256</v>
      </c>
      <c r="D4437" s="5">
        <v>44918</v>
      </c>
      <c r="E4437" s="5">
        <v>44852</v>
      </c>
      <c r="F4437" t="s">
        <v>763</v>
      </c>
      <c r="G4437" t="s">
        <v>21257</v>
      </c>
      <c r="H4437" t="s">
        <v>1580</v>
      </c>
      <c r="J4437" t="s">
        <v>756</v>
      </c>
      <c r="K4437" t="s">
        <v>756</v>
      </c>
      <c r="L4437" t="s">
        <v>773</v>
      </c>
      <c r="M4437" t="s">
        <v>773</v>
      </c>
      <c r="N4437" t="s">
        <v>756</v>
      </c>
      <c r="O4437" t="s">
        <v>756</v>
      </c>
      <c r="P4437" t="s">
        <v>758</v>
      </c>
      <c r="Q4437" t="s">
        <v>759</v>
      </c>
      <c r="R4437" t="s">
        <v>759</v>
      </c>
      <c r="S4437" t="s">
        <v>757</v>
      </c>
      <c r="T4437" t="s">
        <v>757</v>
      </c>
      <c r="U4437" t="s">
        <v>757</v>
      </c>
      <c r="V4437" t="s">
        <v>756</v>
      </c>
      <c r="W4437" t="s">
        <v>756</v>
      </c>
      <c r="X4437" t="s">
        <v>804</v>
      </c>
      <c r="Y4437" t="str">
        <f t="shared" si="980"/>
        <v>octubre</v>
      </c>
      <c r="Z4437">
        <f>YEAR(BD_PONDERACIONES[[#This Row],[Fecha Ejecución del Ticket]])</f>
        <v>2022</v>
      </c>
      <c r="AA4437" t="str">
        <f t="shared" si="968"/>
        <v>diciembre</v>
      </c>
      <c r="AB4437">
        <f>YEAR(BD_PONDERACIONES[[#This Row],[Fecha de Inspección]])</f>
        <v>2022</v>
      </c>
      <c r="AC4437">
        <f t="shared" si="969"/>
        <v>0.5</v>
      </c>
      <c r="AD4437">
        <f t="shared" si="970"/>
        <v>0.5</v>
      </c>
      <c r="AE4437">
        <f t="shared" si="971"/>
        <v>0</v>
      </c>
      <c r="AF4437">
        <f t="shared" si="972"/>
        <v>0</v>
      </c>
      <c r="AG4437">
        <f t="shared" si="973"/>
        <v>0.5</v>
      </c>
      <c r="AH4437">
        <f t="shared" si="974"/>
        <v>0.5</v>
      </c>
      <c r="AI4437">
        <f t="shared" si="975"/>
        <v>0.25</v>
      </c>
      <c r="AJ4437">
        <f t="shared" si="976"/>
        <v>0.25</v>
      </c>
      <c r="AK4437">
        <f t="shared" si="977"/>
        <v>0.5</v>
      </c>
      <c r="AL4437">
        <f t="shared" si="978"/>
        <v>0.5</v>
      </c>
      <c r="AM4437">
        <f t="shared" si="979"/>
        <v>0.5</v>
      </c>
      <c r="AN4437" s="6">
        <f t="shared" si="981"/>
        <v>0.7</v>
      </c>
      <c r="AO4437" t="str">
        <f>VLOOKUP(BD_PONDERACIONES[[#This Row],[Comuna]],Tabla3[#All],2,0)</f>
        <v>Cordillera</v>
      </c>
    </row>
    <row r="4438" spans="1:41" x14ac:dyDescent="0.35">
      <c r="A4438" t="s">
        <v>21258</v>
      </c>
      <c r="B4438" t="s">
        <v>21259</v>
      </c>
      <c r="C4438" t="s">
        <v>21260</v>
      </c>
      <c r="D4438" s="5">
        <v>44918</v>
      </c>
      <c r="E4438" s="5">
        <v>44726</v>
      </c>
      <c r="F4438" t="s">
        <v>753</v>
      </c>
      <c r="G4438" t="s">
        <v>21261</v>
      </c>
      <c r="H4438" t="s">
        <v>1389</v>
      </c>
      <c r="J4438" t="s">
        <v>756</v>
      </c>
      <c r="K4438" t="s">
        <v>756</v>
      </c>
      <c r="L4438" t="s">
        <v>757</v>
      </c>
      <c r="M4438" t="s">
        <v>757</v>
      </c>
      <c r="N4438" t="s">
        <v>756</v>
      </c>
      <c r="O4438" t="s">
        <v>756</v>
      </c>
      <c r="P4438" t="s">
        <v>765</v>
      </c>
      <c r="Q4438" t="s">
        <v>759</v>
      </c>
      <c r="R4438" t="s">
        <v>759</v>
      </c>
      <c r="S4438" t="s">
        <v>756</v>
      </c>
      <c r="T4438" t="s">
        <v>756</v>
      </c>
      <c r="U4438" t="s">
        <v>756</v>
      </c>
      <c r="V4438" t="s">
        <v>756</v>
      </c>
      <c r="W4438" t="s">
        <v>756</v>
      </c>
      <c r="X4438" t="s">
        <v>21262</v>
      </c>
      <c r="Y4438" t="str">
        <f t="shared" si="980"/>
        <v>junio</v>
      </c>
      <c r="Z4438">
        <f>YEAR(BD_PONDERACIONES[[#This Row],[Fecha Ejecución del Ticket]])</f>
        <v>2022</v>
      </c>
      <c r="AA4438" t="str">
        <f t="shared" si="968"/>
        <v>diciembre</v>
      </c>
      <c r="AB4438">
        <f>YEAR(BD_PONDERACIONES[[#This Row],[Fecha de Inspección]])</f>
        <v>2022</v>
      </c>
      <c r="AC4438">
        <f t="shared" si="969"/>
        <v>0.5</v>
      </c>
      <c r="AD4438">
        <f t="shared" si="970"/>
        <v>0.5</v>
      </c>
      <c r="AE4438">
        <f t="shared" si="971"/>
        <v>0.5</v>
      </c>
      <c r="AF4438">
        <f t="shared" si="972"/>
        <v>0.5</v>
      </c>
      <c r="AG4438">
        <f t="shared" si="973"/>
        <v>0.5</v>
      </c>
      <c r="AH4438">
        <f t="shared" si="974"/>
        <v>0.5</v>
      </c>
      <c r="AI4438">
        <f t="shared" si="975"/>
        <v>0.25</v>
      </c>
      <c r="AJ4438">
        <f t="shared" si="976"/>
        <v>0.25</v>
      </c>
      <c r="AK4438">
        <f t="shared" si="977"/>
        <v>0.5</v>
      </c>
      <c r="AL4438">
        <f t="shared" si="978"/>
        <v>0.5</v>
      </c>
      <c r="AM4438">
        <f t="shared" si="979"/>
        <v>0.5</v>
      </c>
      <c r="AN4438" s="6">
        <f t="shared" si="981"/>
        <v>1</v>
      </c>
      <c r="AO4438" t="str">
        <f>VLOOKUP(BD_PONDERACIONES[[#This Row],[Comuna]],Tabla3[#All],2,0)</f>
        <v>Florida</v>
      </c>
    </row>
    <row r="4439" spans="1:41" x14ac:dyDescent="0.35">
      <c r="A4439" t="s">
        <v>21263</v>
      </c>
      <c r="B4439" t="s">
        <v>21264</v>
      </c>
      <c r="C4439" t="s">
        <v>21265</v>
      </c>
      <c r="D4439" s="5">
        <v>44918</v>
      </c>
      <c r="E4439" s="5">
        <v>44726</v>
      </c>
      <c r="F4439" t="s">
        <v>753</v>
      </c>
      <c r="G4439" t="s">
        <v>21266</v>
      </c>
      <c r="H4439" t="s">
        <v>1389</v>
      </c>
      <c r="J4439" t="s">
        <v>756</v>
      </c>
      <c r="K4439" t="s">
        <v>756</v>
      </c>
      <c r="L4439" t="s">
        <v>757</v>
      </c>
      <c r="M4439" t="s">
        <v>757</v>
      </c>
      <c r="N4439" t="s">
        <v>756</v>
      </c>
      <c r="O4439" t="s">
        <v>756</v>
      </c>
      <c r="P4439" t="s">
        <v>765</v>
      </c>
      <c r="Q4439" t="s">
        <v>21267</v>
      </c>
      <c r="R4439" t="s">
        <v>759</v>
      </c>
      <c r="S4439" t="s">
        <v>756</v>
      </c>
      <c r="T4439" t="s">
        <v>756</v>
      </c>
      <c r="U4439" t="s">
        <v>756</v>
      </c>
      <c r="V4439" t="s">
        <v>756</v>
      </c>
      <c r="W4439" t="s">
        <v>756</v>
      </c>
      <c r="X4439" t="s">
        <v>21268</v>
      </c>
      <c r="Y4439" t="str">
        <f t="shared" si="980"/>
        <v>junio</v>
      </c>
      <c r="Z4439">
        <f>YEAR(BD_PONDERACIONES[[#This Row],[Fecha Ejecución del Ticket]])</f>
        <v>2022</v>
      </c>
      <c r="AA4439" t="str">
        <f t="shared" si="968"/>
        <v>diciembre</v>
      </c>
      <c r="AB4439">
        <f>YEAR(BD_PONDERACIONES[[#This Row],[Fecha de Inspección]])</f>
        <v>2022</v>
      </c>
      <c r="AC4439">
        <f t="shared" si="969"/>
        <v>0.5</v>
      </c>
      <c r="AD4439">
        <f t="shared" si="970"/>
        <v>0.5</v>
      </c>
      <c r="AE4439">
        <f t="shared" si="971"/>
        <v>0.5</v>
      </c>
      <c r="AF4439">
        <f t="shared" si="972"/>
        <v>0.5</v>
      </c>
      <c r="AG4439">
        <f t="shared" si="973"/>
        <v>0.5</v>
      </c>
      <c r="AH4439">
        <f t="shared" si="974"/>
        <v>0.5</v>
      </c>
      <c r="AI4439">
        <f t="shared" si="975"/>
        <v>0.25</v>
      </c>
      <c r="AJ4439">
        <f t="shared" si="976"/>
        <v>0.25</v>
      </c>
      <c r="AK4439">
        <f t="shared" si="977"/>
        <v>0.5</v>
      </c>
      <c r="AL4439">
        <f t="shared" si="978"/>
        <v>0.5</v>
      </c>
      <c r="AM4439">
        <f t="shared" si="979"/>
        <v>0.5</v>
      </c>
      <c r="AN4439" s="6">
        <f t="shared" si="981"/>
        <v>1</v>
      </c>
      <c r="AO4439" t="str">
        <f>VLOOKUP(BD_PONDERACIONES[[#This Row],[Comuna]],Tabla3[#All],2,0)</f>
        <v>Florida</v>
      </c>
    </row>
    <row r="4440" spans="1:41" x14ac:dyDescent="0.35">
      <c r="A4440" t="s">
        <v>21269</v>
      </c>
      <c r="B4440" t="s">
        <v>21270</v>
      </c>
      <c r="C4440" t="s">
        <v>21271</v>
      </c>
      <c r="D4440" s="5">
        <v>44918</v>
      </c>
      <c r="E4440" s="5">
        <v>44727</v>
      </c>
      <c r="F4440" t="s">
        <v>753</v>
      </c>
      <c r="G4440" t="s">
        <v>21272</v>
      </c>
      <c r="H4440" t="s">
        <v>1389</v>
      </c>
      <c r="J4440" t="s">
        <v>756</v>
      </c>
      <c r="K4440" t="s">
        <v>756</v>
      </c>
      <c r="L4440" t="s">
        <v>757</v>
      </c>
      <c r="M4440" t="s">
        <v>757</v>
      </c>
      <c r="N4440" t="s">
        <v>756</v>
      </c>
      <c r="O4440" t="s">
        <v>756</v>
      </c>
      <c r="P4440" t="s">
        <v>758</v>
      </c>
      <c r="Q4440" t="s">
        <v>759</v>
      </c>
      <c r="R4440" t="s">
        <v>759</v>
      </c>
      <c r="S4440" t="s">
        <v>757</v>
      </c>
      <c r="T4440" t="s">
        <v>757</v>
      </c>
      <c r="U4440" t="s">
        <v>757</v>
      </c>
      <c r="V4440" t="s">
        <v>756</v>
      </c>
      <c r="W4440" t="s">
        <v>756</v>
      </c>
      <c r="X4440" t="s">
        <v>21273</v>
      </c>
      <c r="Y4440" t="str">
        <f t="shared" si="980"/>
        <v>junio</v>
      </c>
      <c r="Z4440">
        <f>YEAR(BD_PONDERACIONES[[#This Row],[Fecha Ejecución del Ticket]])</f>
        <v>2022</v>
      </c>
      <c r="AA4440" t="str">
        <f t="shared" si="968"/>
        <v>diciembre</v>
      </c>
      <c r="AB4440">
        <f>YEAR(BD_PONDERACIONES[[#This Row],[Fecha de Inspección]])</f>
        <v>2022</v>
      </c>
      <c r="AC4440">
        <f t="shared" si="969"/>
        <v>0.5</v>
      </c>
      <c r="AD4440">
        <f t="shared" si="970"/>
        <v>0.5</v>
      </c>
      <c r="AE4440">
        <f t="shared" si="971"/>
        <v>0.5</v>
      </c>
      <c r="AF4440">
        <f t="shared" si="972"/>
        <v>0.5</v>
      </c>
      <c r="AG4440">
        <f t="shared" si="973"/>
        <v>0.5</v>
      </c>
      <c r="AH4440">
        <f t="shared" si="974"/>
        <v>0.5</v>
      </c>
      <c r="AI4440">
        <f t="shared" si="975"/>
        <v>0.25</v>
      </c>
      <c r="AJ4440">
        <f t="shared" si="976"/>
        <v>0.25</v>
      </c>
      <c r="AK4440">
        <f t="shared" si="977"/>
        <v>0.5</v>
      </c>
      <c r="AL4440">
        <f t="shared" si="978"/>
        <v>0.5</v>
      </c>
      <c r="AM4440">
        <f t="shared" si="979"/>
        <v>0.5</v>
      </c>
      <c r="AN4440" s="6">
        <f t="shared" si="981"/>
        <v>1</v>
      </c>
      <c r="AO4440" t="str">
        <f>VLOOKUP(BD_PONDERACIONES[[#This Row],[Comuna]],Tabla3[#All],2,0)</f>
        <v>Florida</v>
      </c>
    </row>
    <row r="4441" spans="1:41" x14ac:dyDescent="0.35">
      <c r="A4441" t="s">
        <v>21274</v>
      </c>
      <c r="B4441" t="s">
        <v>21275</v>
      </c>
      <c r="C4441" t="s">
        <v>21276</v>
      </c>
      <c r="D4441" s="5">
        <v>44918</v>
      </c>
      <c r="E4441" s="5">
        <v>44863</v>
      </c>
      <c r="F4441" t="s">
        <v>763</v>
      </c>
      <c r="G4441" t="s">
        <v>21277</v>
      </c>
      <c r="H4441" t="s">
        <v>1580</v>
      </c>
      <c r="J4441" t="s">
        <v>756</v>
      </c>
      <c r="K4441" t="s">
        <v>756</v>
      </c>
      <c r="L4441" t="s">
        <v>757</v>
      </c>
      <c r="M4441" t="s">
        <v>757</v>
      </c>
      <c r="N4441" t="s">
        <v>756</v>
      </c>
      <c r="O4441" t="s">
        <v>756</v>
      </c>
      <c r="P4441" t="s">
        <v>758</v>
      </c>
      <c r="Q4441" t="s">
        <v>759</v>
      </c>
      <c r="R4441" t="s">
        <v>759</v>
      </c>
      <c r="S4441" t="s">
        <v>757</v>
      </c>
      <c r="T4441" t="s">
        <v>757</v>
      </c>
      <c r="U4441" t="s">
        <v>757</v>
      </c>
      <c r="V4441" t="s">
        <v>773</v>
      </c>
      <c r="W4441" t="s">
        <v>773</v>
      </c>
      <c r="X4441" t="s">
        <v>21278</v>
      </c>
      <c r="Y4441" t="str">
        <f t="shared" si="980"/>
        <v>octubre</v>
      </c>
      <c r="Z4441">
        <f>YEAR(BD_PONDERACIONES[[#This Row],[Fecha Ejecución del Ticket]])</f>
        <v>2022</v>
      </c>
      <c r="AA4441" t="str">
        <f t="shared" si="968"/>
        <v>diciembre</v>
      </c>
      <c r="AB4441">
        <f>YEAR(BD_PONDERACIONES[[#This Row],[Fecha de Inspección]])</f>
        <v>2022</v>
      </c>
      <c r="AC4441">
        <f t="shared" si="969"/>
        <v>0.5</v>
      </c>
      <c r="AD4441">
        <f t="shared" si="970"/>
        <v>0.5</v>
      </c>
      <c r="AE4441">
        <f t="shared" si="971"/>
        <v>0.5</v>
      </c>
      <c r="AF4441">
        <f t="shared" si="972"/>
        <v>0.5</v>
      </c>
      <c r="AG4441">
        <f t="shared" si="973"/>
        <v>0.5</v>
      </c>
      <c r="AH4441">
        <f t="shared" si="974"/>
        <v>0.5</v>
      </c>
      <c r="AI4441">
        <f t="shared" si="975"/>
        <v>0.25</v>
      </c>
      <c r="AJ4441">
        <f t="shared" si="976"/>
        <v>0.25</v>
      </c>
      <c r="AK4441">
        <f t="shared" si="977"/>
        <v>0.5</v>
      </c>
      <c r="AL4441">
        <f t="shared" si="978"/>
        <v>0</v>
      </c>
      <c r="AM4441">
        <f t="shared" si="979"/>
        <v>0</v>
      </c>
      <c r="AN4441" s="6">
        <f t="shared" si="981"/>
        <v>0.8</v>
      </c>
      <c r="AO4441" t="str">
        <f>VLOOKUP(BD_PONDERACIONES[[#This Row],[Comuna]],Tabla3[#All],2,0)</f>
        <v>Cordillera</v>
      </c>
    </row>
    <row r="4442" spans="1:41" x14ac:dyDescent="0.35">
      <c r="A4442" t="s">
        <v>21279</v>
      </c>
      <c r="B4442" t="s">
        <v>21280</v>
      </c>
      <c r="C4442" t="s">
        <v>21281</v>
      </c>
      <c r="D4442" s="5">
        <v>44918</v>
      </c>
      <c r="E4442" s="5">
        <v>44858</v>
      </c>
      <c r="F4442" t="s">
        <v>763</v>
      </c>
      <c r="G4442" t="s">
        <v>21282</v>
      </c>
      <c r="H4442" t="s">
        <v>1580</v>
      </c>
      <c r="J4442" t="s">
        <v>756</v>
      </c>
      <c r="K4442" t="s">
        <v>756</v>
      </c>
      <c r="L4442" t="s">
        <v>757</v>
      </c>
      <c r="M4442" t="s">
        <v>757</v>
      </c>
      <c r="N4442" t="s">
        <v>756</v>
      </c>
      <c r="O4442" t="s">
        <v>756</v>
      </c>
      <c r="P4442" t="s">
        <v>758</v>
      </c>
      <c r="Q4442" t="s">
        <v>759</v>
      </c>
      <c r="R4442" t="s">
        <v>759</v>
      </c>
      <c r="S4442" t="s">
        <v>757</v>
      </c>
      <c r="T4442" t="s">
        <v>757</v>
      </c>
      <c r="U4442" t="s">
        <v>757</v>
      </c>
      <c r="V4442" t="s">
        <v>756</v>
      </c>
      <c r="W4442" t="s">
        <v>756</v>
      </c>
      <c r="X4442" t="s">
        <v>21283</v>
      </c>
      <c r="Y4442" t="str">
        <f t="shared" si="980"/>
        <v>octubre</v>
      </c>
      <c r="Z4442">
        <f>YEAR(BD_PONDERACIONES[[#This Row],[Fecha Ejecución del Ticket]])</f>
        <v>2022</v>
      </c>
      <c r="AA4442" t="str">
        <f t="shared" si="968"/>
        <v>diciembre</v>
      </c>
      <c r="AB4442">
        <f>YEAR(BD_PONDERACIONES[[#This Row],[Fecha de Inspección]])</f>
        <v>2022</v>
      </c>
      <c r="AC4442">
        <f t="shared" si="969"/>
        <v>0.5</v>
      </c>
      <c r="AD4442">
        <f t="shared" si="970"/>
        <v>0.5</v>
      </c>
      <c r="AE4442">
        <f t="shared" si="971"/>
        <v>0.5</v>
      </c>
      <c r="AF4442">
        <f t="shared" si="972"/>
        <v>0.5</v>
      </c>
      <c r="AG4442">
        <f t="shared" si="973"/>
        <v>0.5</v>
      </c>
      <c r="AH4442">
        <f t="shared" si="974"/>
        <v>0.5</v>
      </c>
      <c r="AI4442">
        <f t="shared" si="975"/>
        <v>0.25</v>
      </c>
      <c r="AJ4442">
        <f t="shared" si="976"/>
        <v>0.25</v>
      </c>
      <c r="AK4442">
        <f t="shared" si="977"/>
        <v>0.5</v>
      </c>
      <c r="AL4442">
        <f t="shared" si="978"/>
        <v>0.5</v>
      </c>
      <c r="AM4442">
        <f t="shared" si="979"/>
        <v>0.5</v>
      </c>
      <c r="AN4442" s="6">
        <f t="shared" si="981"/>
        <v>1</v>
      </c>
      <c r="AO4442" t="str">
        <f>VLOOKUP(BD_PONDERACIONES[[#This Row],[Comuna]],Tabla3[#All],2,0)</f>
        <v>Cordillera</v>
      </c>
    </row>
    <row r="4443" spans="1:41" x14ac:dyDescent="0.35">
      <c r="A4443" t="s">
        <v>21284</v>
      </c>
      <c r="B4443" t="s">
        <v>21285</v>
      </c>
      <c r="C4443" t="s">
        <v>21286</v>
      </c>
      <c r="D4443" s="5">
        <v>44918</v>
      </c>
      <c r="E4443" s="5">
        <v>44726</v>
      </c>
      <c r="F4443" t="s">
        <v>753</v>
      </c>
      <c r="G4443" t="s">
        <v>21287</v>
      </c>
      <c r="H4443" t="s">
        <v>1389</v>
      </c>
      <c r="J4443" t="s">
        <v>756</v>
      </c>
      <c r="K4443" t="s">
        <v>756</v>
      </c>
      <c r="L4443" t="s">
        <v>757</v>
      </c>
      <c r="M4443" t="s">
        <v>757</v>
      </c>
      <c r="N4443" t="s">
        <v>756</v>
      </c>
      <c r="O4443" t="s">
        <v>756</v>
      </c>
      <c r="P4443" t="s">
        <v>758</v>
      </c>
      <c r="Q4443" t="s">
        <v>759</v>
      </c>
      <c r="R4443" t="s">
        <v>759</v>
      </c>
      <c r="S4443" t="s">
        <v>757</v>
      </c>
      <c r="T4443" t="s">
        <v>757</v>
      </c>
      <c r="U4443" t="s">
        <v>757</v>
      </c>
      <c r="V4443" t="s">
        <v>768</v>
      </c>
      <c r="W4443" t="s">
        <v>756</v>
      </c>
      <c r="X4443" t="s">
        <v>21288</v>
      </c>
      <c r="Y4443" t="str">
        <f t="shared" si="980"/>
        <v>junio</v>
      </c>
      <c r="Z4443">
        <f>YEAR(BD_PONDERACIONES[[#This Row],[Fecha Ejecución del Ticket]])</f>
        <v>2022</v>
      </c>
      <c r="AA4443" t="str">
        <f t="shared" si="968"/>
        <v>diciembre</v>
      </c>
      <c r="AB4443">
        <f>YEAR(BD_PONDERACIONES[[#This Row],[Fecha de Inspección]])</f>
        <v>2022</v>
      </c>
      <c r="AC4443">
        <f t="shared" si="969"/>
        <v>0.5</v>
      </c>
      <c r="AD4443">
        <f t="shared" si="970"/>
        <v>0.5</v>
      </c>
      <c r="AE4443">
        <f t="shared" si="971"/>
        <v>0.5</v>
      </c>
      <c r="AF4443">
        <f t="shared" si="972"/>
        <v>0.5</v>
      </c>
      <c r="AG4443">
        <f t="shared" si="973"/>
        <v>0.5</v>
      </c>
      <c r="AH4443">
        <f t="shared" si="974"/>
        <v>0.5</v>
      </c>
      <c r="AI4443">
        <f t="shared" si="975"/>
        <v>0.25</v>
      </c>
      <c r="AJ4443">
        <f t="shared" si="976"/>
        <v>0.25</v>
      </c>
      <c r="AK4443">
        <f t="shared" si="977"/>
        <v>0.5</v>
      </c>
      <c r="AL4443">
        <f t="shared" si="978"/>
        <v>0.17499999999999999</v>
      </c>
      <c r="AM4443">
        <f t="shared" si="979"/>
        <v>0.5</v>
      </c>
      <c r="AN4443" s="6">
        <f t="shared" si="981"/>
        <v>0.93500000000000005</v>
      </c>
      <c r="AO4443" t="str">
        <f>VLOOKUP(BD_PONDERACIONES[[#This Row],[Comuna]],Tabla3[#All],2,0)</f>
        <v>Florida</v>
      </c>
    </row>
    <row r="4444" spans="1:41" x14ac:dyDescent="0.35">
      <c r="A4444" t="s">
        <v>21289</v>
      </c>
      <c r="B4444" t="s">
        <v>21290</v>
      </c>
      <c r="C4444" t="s">
        <v>21291</v>
      </c>
      <c r="D4444" s="5">
        <v>44918</v>
      </c>
      <c r="E4444" s="5">
        <v>44852</v>
      </c>
      <c r="F4444" t="s">
        <v>763</v>
      </c>
      <c r="G4444" t="s">
        <v>21292</v>
      </c>
      <c r="H4444" t="s">
        <v>1580</v>
      </c>
      <c r="J4444" t="s">
        <v>756</v>
      </c>
      <c r="K4444" t="s">
        <v>756</v>
      </c>
      <c r="L4444" t="s">
        <v>757</v>
      </c>
      <c r="M4444" t="s">
        <v>757</v>
      </c>
      <c r="N4444" t="s">
        <v>756</v>
      </c>
      <c r="O4444" t="s">
        <v>756</v>
      </c>
      <c r="P4444" t="s">
        <v>758</v>
      </c>
      <c r="Q4444" t="s">
        <v>759</v>
      </c>
      <c r="R4444" t="s">
        <v>759</v>
      </c>
      <c r="S4444" t="s">
        <v>757</v>
      </c>
      <c r="T4444" t="s">
        <v>757</v>
      </c>
      <c r="U4444" t="s">
        <v>757</v>
      </c>
      <c r="V4444" t="s">
        <v>756</v>
      </c>
      <c r="W4444" t="s">
        <v>756</v>
      </c>
      <c r="X4444" t="s">
        <v>804</v>
      </c>
      <c r="Y4444" t="str">
        <f t="shared" si="980"/>
        <v>octubre</v>
      </c>
      <c r="Z4444">
        <f>YEAR(BD_PONDERACIONES[[#This Row],[Fecha Ejecución del Ticket]])</f>
        <v>2022</v>
      </c>
      <c r="AA4444" t="str">
        <f t="shared" si="968"/>
        <v>diciembre</v>
      </c>
      <c r="AB4444">
        <f>YEAR(BD_PONDERACIONES[[#This Row],[Fecha de Inspección]])</f>
        <v>2022</v>
      </c>
      <c r="AC4444">
        <f t="shared" si="969"/>
        <v>0.5</v>
      </c>
      <c r="AD4444">
        <f t="shared" si="970"/>
        <v>0.5</v>
      </c>
      <c r="AE4444">
        <f t="shared" si="971"/>
        <v>0.5</v>
      </c>
      <c r="AF4444">
        <f t="shared" si="972"/>
        <v>0.5</v>
      </c>
      <c r="AG4444">
        <f t="shared" si="973"/>
        <v>0.5</v>
      </c>
      <c r="AH4444">
        <f t="shared" si="974"/>
        <v>0.5</v>
      </c>
      <c r="AI4444">
        <f t="shared" si="975"/>
        <v>0.25</v>
      </c>
      <c r="AJ4444">
        <f t="shared" si="976"/>
        <v>0.25</v>
      </c>
      <c r="AK4444">
        <f t="shared" si="977"/>
        <v>0.5</v>
      </c>
      <c r="AL4444">
        <f t="shared" si="978"/>
        <v>0.5</v>
      </c>
      <c r="AM4444">
        <f t="shared" si="979"/>
        <v>0.5</v>
      </c>
      <c r="AN4444" s="6">
        <f t="shared" si="981"/>
        <v>1</v>
      </c>
      <c r="AO4444" t="str">
        <f>VLOOKUP(BD_PONDERACIONES[[#This Row],[Comuna]],Tabla3[#All],2,0)</f>
        <v>Cordillera</v>
      </c>
    </row>
    <row r="4445" spans="1:41" x14ac:dyDescent="0.35">
      <c r="A4445" t="s">
        <v>21293</v>
      </c>
      <c r="B4445" t="s">
        <v>21294</v>
      </c>
      <c r="C4445" t="s">
        <v>21295</v>
      </c>
      <c r="D4445" s="5">
        <v>44918</v>
      </c>
      <c r="E4445" s="5">
        <v>44859</v>
      </c>
      <c r="F4445" t="s">
        <v>763</v>
      </c>
      <c r="G4445" t="s">
        <v>21296</v>
      </c>
      <c r="H4445" t="s">
        <v>1580</v>
      </c>
      <c r="J4445" t="s">
        <v>756</v>
      </c>
      <c r="K4445" t="s">
        <v>756</v>
      </c>
      <c r="L4445" t="s">
        <v>757</v>
      </c>
      <c r="M4445" t="s">
        <v>757</v>
      </c>
      <c r="N4445" t="s">
        <v>756</v>
      </c>
      <c r="O4445" t="s">
        <v>756</v>
      </c>
      <c r="P4445" t="s">
        <v>758</v>
      </c>
      <c r="Q4445" t="s">
        <v>759</v>
      </c>
      <c r="R4445" t="s">
        <v>759</v>
      </c>
      <c r="S4445" t="s">
        <v>757</v>
      </c>
      <c r="T4445" t="s">
        <v>757</v>
      </c>
      <c r="U4445" t="s">
        <v>757</v>
      </c>
      <c r="V4445" t="s">
        <v>773</v>
      </c>
      <c r="W4445" t="s">
        <v>773</v>
      </c>
      <c r="X4445" t="s">
        <v>21297</v>
      </c>
      <c r="Y4445" t="str">
        <f t="shared" si="980"/>
        <v>octubre</v>
      </c>
      <c r="Z4445">
        <f>YEAR(BD_PONDERACIONES[[#This Row],[Fecha Ejecución del Ticket]])</f>
        <v>2022</v>
      </c>
      <c r="AA4445" t="str">
        <f t="shared" si="968"/>
        <v>diciembre</v>
      </c>
      <c r="AB4445">
        <f>YEAR(BD_PONDERACIONES[[#This Row],[Fecha de Inspección]])</f>
        <v>2022</v>
      </c>
      <c r="AC4445">
        <f t="shared" si="969"/>
        <v>0.5</v>
      </c>
      <c r="AD4445">
        <f t="shared" si="970"/>
        <v>0.5</v>
      </c>
      <c r="AE4445">
        <f t="shared" si="971"/>
        <v>0.5</v>
      </c>
      <c r="AF4445">
        <f t="shared" si="972"/>
        <v>0.5</v>
      </c>
      <c r="AG4445">
        <f t="shared" si="973"/>
        <v>0.5</v>
      </c>
      <c r="AH4445">
        <f t="shared" si="974"/>
        <v>0.5</v>
      </c>
      <c r="AI4445">
        <f t="shared" si="975"/>
        <v>0.25</v>
      </c>
      <c r="AJ4445">
        <f t="shared" si="976"/>
        <v>0.25</v>
      </c>
      <c r="AK4445">
        <f t="shared" si="977"/>
        <v>0.5</v>
      </c>
      <c r="AL4445">
        <f t="shared" si="978"/>
        <v>0</v>
      </c>
      <c r="AM4445">
        <f t="shared" si="979"/>
        <v>0</v>
      </c>
      <c r="AN4445" s="6">
        <f t="shared" si="981"/>
        <v>0.8</v>
      </c>
      <c r="AO4445" t="str">
        <f>VLOOKUP(BD_PONDERACIONES[[#This Row],[Comuna]],Tabla3[#All],2,0)</f>
        <v>Cordillera</v>
      </c>
    </row>
    <row r="4446" spans="1:41" x14ac:dyDescent="0.35">
      <c r="A4446" t="s">
        <v>21298</v>
      </c>
      <c r="B4446" t="s">
        <v>21299</v>
      </c>
      <c r="C4446" t="s">
        <v>21300</v>
      </c>
      <c r="D4446" s="5">
        <v>44918</v>
      </c>
      <c r="E4446" s="5">
        <v>44720</v>
      </c>
      <c r="F4446" t="s">
        <v>753</v>
      </c>
      <c r="G4446" t="s">
        <v>21301</v>
      </c>
      <c r="H4446" t="s">
        <v>1389</v>
      </c>
      <c r="J4446" t="s">
        <v>756</v>
      </c>
      <c r="K4446" t="s">
        <v>756</v>
      </c>
      <c r="L4446" t="s">
        <v>773</v>
      </c>
      <c r="M4446" t="s">
        <v>773</v>
      </c>
      <c r="N4446" t="s">
        <v>756</v>
      </c>
      <c r="O4446" t="s">
        <v>756</v>
      </c>
      <c r="P4446" t="s">
        <v>765</v>
      </c>
      <c r="Q4446" t="s">
        <v>21302</v>
      </c>
      <c r="R4446" t="s">
        <v>759</v>
      </c>
      <c r="S4446" t="s">
        <v>756</v>
      </c>
      <c r="T4446" t="s">
        <v>756</v>
      </c>
      <c r="U4446" t="s">
        <v>756</v>
      </c>
      <c r="V4446" t="s">
        <v>756</v>
      </c>
      <c r="W4446" t="s">
        <v>756</v>
      </c>
      <c r="X4446" t="s">
        <v>21303</v>
      </c>
      <c r="Y4446" t="str">
        <f t="shared" si="980"/>
        <v>junio</v>
      </c>
      <c r="Z4446">
        <f>YEAR(BD_PONDERACIONES[[#This Row],[Fecha Ejecución del Ticket]])</f>
        <v>2022</v>
      </c>
      <c r="AA4446" t="str">
        <f t="shared" si="968"/>
        <v>diciembre</v>
      </c>
      <c r="AB4446">
        <f>YEAR(BD_PONDERACIONES[[#This Row],[Fecha de Inspección]])</f>
        <v>2022</v>
      </c>
      <c r="AC4446">
        <f t="shared" si="969"/>
        <v>0.5</v>
      </c>
      <c r="AD4446">
        <f t="shared" si="970"/>
        <v>0.5</v>
      </c>
      <c r="AE4446">
        <f t="shared" si="971"/>
        <v>0</v>
      </c>
      <c r="AF4446">
        <f t="shared" si="972"/>
        <v>0</v>
      </c>
      <c r="AG4446">
        <f t="shared" si="973"/>
        <v>0.5</v>
      </c>
      <c r="AH4446">
        <f t="shared" si="974"/>
        <v>0.5</v>
      </c>
      <c r="AI4446">
        <f t="shared" si="975"/>
        <v>0.25</v>
      </c>
      <c r="AJ4446">
        <f t="shared" si="976"/>
        <v>0.25</v>
      </c>
      <c r="AK4446">
        <f t="shared" si="977"/>
        <v>0.5</v>
      </c>
      <c r="AL4446">
        <f t="shared" si="978"/>
        <v>0.5</v>
      </c>
      <c r="AM4446">
        <f t="shared" si="979"/>
        <v>0.5</v>
      </c>
      <c r="AN4446" s="6">
        <f t="shared" si="981"/>
        <v>0.7</v>
      </c>
      <c r="AO4446" t="str">
        <f>VLOOKUP(BD_PONDERACIONES[[#This Row],[Comuna]],Tabla3[#All],2,0)</f>
        <v>Florida</v>
      </c>
    </row>
    <row r="4447" spans="1:41" x14ac:dyDescent="0.35">
      <c r="A4447" t="s">
        <v>21304</v>
      </c>
      <c r="B4447" t="s">
        <v>21305</v>
      </c>
      <c r="C4447" t="s">
        <v>21306</v>
      </c>
      <c r="D4447" s="5">
        <v>44918</v>
      </c>
      <c r="E4447" s="5">
        <v>44720</v>
      </c>
      <c r="F4447" t="s">
        <v>753</v>
      </c>
      <c r="G4447" t="s">
        <v>21307</v>
      </c>
      <c r="H4447" t="s">
        <v>1389</v>
      </c>
      <c r="J4447" t="s">
        <v>756</v>
      </c>
      <c r="K4447" t="s">
        <v>756</v>
      </c>
      <c r="L4447" t="s">
        <v>757</v>
      </c>
      <c r="M4447" t="s">
        <v>757</v>
      </c>
      <c r="N4447" t="s">
        <v>756</v>
      </c>
      <c r="O4447" t="s">
        <v>756</v>
      </c>
      <c r="P4447" t="s">
        <v>765</v>
      </c>
      <c r="Q4447" t="s">
        <v>21308</v>
      </c>
      <c r="R4447" t="s">
        <v>759</v>
      </c>
      <c r="S4447" t="s">
        <v>756</v>
      </c>
      <c r="T4447" t="s">
        <v>756</v>
      </c>
      <c r="U4447" t="s">
        <v>756</v>
      </c>
      <c r="V4447" t="s">
        <v>756</v>
      </c>
      <c r="W4447" t="s">
        <v>768</v>
      </c>
      <c r="X4447" t="s">
        <v>21309</v>
      </c>
      <c r="Y4447" t="str">
        <f t="shared" si="980"/>
        <v>junio</v>
      </c>
      <c r="Z4447">
        <f>YEAR(BD_PONDERACIONES[[#This Row],[Fecha Ejecución del Ticket]])</f>
        <v>2022</v>
      </c>
      <c r="AA4447" t="str">
        <f t="shared" si="968"/>
        <v>diciembre</v>
      </c>
      <c r="AB4447">
        <f>YEAR(BD_PONDERACIONES[[#This Row],[Fecha de Inspección]])</f>
        <v>2022</v>
      </c>
      <c r="AC4447">
        <f t="shared" si="969"/>
        <v>0.5</v>
      </c>
      <c r="AD4447">
        <f t="shared" si="970"/>
        <v>0.5</v>
      </c>
      <c r="AE4447">
        <f t="shared" si="971"/>
        <v>0.5</v>
      </c>
      <c r="AF4447">
        <f t="shared" si="972"/>
        <v>0.5</v>
      </c>
      <c r="AG4447">
        <f t="shared" si="973"/>
        <v>0.5</v>
      </c>
      <c r="AH4447">
        <f t="shared" si="974"/>
        <v>0.5</v>
      </c>
      <c r="AI4447">
        <f t="shared" si="975"/>
        <v>0.25</v>
      </c>
      <c r="AJ4447">
        <f t="shared" si="976"/>
        <v>0.25</v>
      </c>
      <c r="AK4447">
        <f t="shared" si="977"/>
        <v>0.5</v>
      </c>
      <c r="AL4447">
        <f t="shared" si="978"/>
        <v>0.5</v>
      </c>
      <c r="AM4447">
        <f t="shared" si="979"/>
        <v>0.17499999999999999</v>
      </c>
      <c r="AN4447" s="6">
        <f t="shared" si="981"/>
        <v>0.93500000000000005</v>
      </c>
      <c r="AO4447" t="str">
        <f>VLOOKUP(BD_PONDERACIONES[[#This Row],[Comuna]],Tabla3[#All],2,0)</f>
        <v>Florida</v>
      </c>
    </row>
    <row r="4448" spans="1:41" x14ac:dyDescent="0.35">
      <c r="A4448" t="s">
        <v>21310</v>
      </c>
      <c r="B4448" t="s">
        <v>21311</v>
      </c>
      <c r="C4448" t="s">
        <v>21312</v>
      </c>
      <c r="D4448" s="5">
        <v>44918</v>
      </c>
      <c r="E4448" s="5">
        <v>44850</v>
      </c>
      <c r="F4448" t="s">
        <v>763</v>
      </c>
      <c r="G4448" t="s">
        <v>21313</v>
      </c>
      <c r="H4448" t="s">
        <v>1580</v>
      </c>
      <c r="J4448" t="s">
        <v>756</v>
      </c>
      <c r="K4448" t="s">
        <v>756</v>
      </c>
      <c r="L4448" t="s">
        <v>757</v>
      </c>
      <c r="M4448" t="s">
        <v>757</v>
      </c>
      <c r="N4448" t="s">
        <v>756</v>
      </c>
      <c r="O4448" t="s">
        <v>756</v>
      </c>
      <c r="P4448" t="s">
        <v>758</v>
      </c>
      <c r="Q4448" t="s">
        <v>759</v>
      </c>
      <c r="R4448" t="s">
        <v>759</v>
      </c>
      <c r="S4448" t="s">
        <v>757</v>
      </c>
      <c r="T4448" t="s">
        <v>757</v>
      </c>
      <c r="U4448" t="s">
        <v>757</v>
      </c>
      <c r="V4448" t="s">
        <v>756</v>
      </c>
      <c r="W4448" t="s">
        <v>768</v>
      </c>
      <c r="X4448" t="s">
        <v>11980</v>
      </c>
      <c r="Y4448" t="str">
        <f t="shared" si="980"/>
        <v>octubre</v>
      </c>
      <c r="Z4448">
        <f>YEAR(BD_PONDERACIONES[[#This Row],[Fecha Ejecución del Ticket]])</f>
        <v>2022</v>
      </c>
      <c r="AA4448" t="str">
        <f t="shared" si="968"/>
        <v>diciembre</v>
      </c>
      <c r="AB4448">
        <f>YEAR(BD_PONDERACIONES[[#This Row],[Fecha de Inspección]])</f>
        <v>2022</v>
      </c>
      <c r="AC4448">
        <f t="shared" si="969"/>
        <v>0.5</v>
      </c>
      <c r="AD4448">
        <f t="shared" si="970"/>
        <v>0.5</v>
      </c>
      <c r="AE4448">
        <f t="shared" si="971"/>
        <v>0.5</v>
      </c>
      <c r="AF4448">
        <f t="shared" si="972"/>
        <v>0.5</v>
      </c>
      <c r="AG4448">
        <f t="shared" si="973"/>
        <v>0.5</v>
      </c>
      <c r="AH4448">
        <f t="shared" si="974"/>
        <v>0.5</v>
      </c>
      <c r="AI4448">
        <f t="shared" si="975"/>
        <v>0.25</v>
      </c>
      <c r="AJ4448">
        <f t="shared" si="976"/>
        <v>0.25</v>
      </c>
      <c r="AK4448">
        <f t="shared" si="977"/>
        <v>0.5</v>
      </c>
      <c r="AL4448">
        <f t="shared" si="978"/>
        <v>0.5</v>
      </c>
      <c r="AM4448">
        <f t="shared" si="979"/>
        <v>0.17499999999999999</v>
      </c>
      <c r="AN4448" s="6">
        <f t="shared" si="981"/>
        <v>0.93500000000000005</v>
      </c>
      <c r="AO4448" t="str">
        <f>VLOOKUP(BD_PONDERACIONES[[#This Row],[Comuna]],Tabla3[#All],2,0)</f>
        <v>Cordillera</v>
      </c>
    </row>
    <row r="4449" spans="1:41" x14ac:dyDescent="0.35">
      <c r="A4449" t="s">
        <v>21314</v>
      </c>
      <c r="B4449" t="s">
        <v>21315</v>
      </c>
      <c r="C4449" t="s">
        <v>21316</v>
      </c>
      <c r="D4449" s="5">
        <v>44918</v>
      </c>
      <c r="E4449" s="5">
        <v>44859</v>
      </c>
      <c r="F4449" t="s">
        <v>763</v>
      </c>
      <c r="G4449" t="s">
        <v>21317</v>
      </c>
      <c r="H4449" t="s">
        <v>1580</v>
      </c>
      <c r="J4449" t="s">
        <v>756</v>
      </c>
      <c r="K4449" t="s">
        <v>756</v>
      </c>
      <c r="L4449" t="s">
        <v>773</v>
      </c>
      <c r="M4449" t="s">
        <v>773</v>
      </c>
      <c r="N4449" t="s">
        <v>756</v>
      </c>
      <c r="O4449" t="s">
        <v>756</v>
      </c>
      <c r="P4449" t="s">
        <v>765</v>
      </c>
      <c r="Q4449" t="s">
        <v>759</v>
      </c>
      <c r="R4449" t="s">
        <v>759</v>
      </c>
      <c r="S4449" t="s">
        <v>757</v>
      </c>
      <c r="T4449" t="s">
        <v>757</v>
      </c>
      <c r="U4449" t="s">
        <v>757</v>
      </c>
      <c r="V4449" t="s">
        <v>756</v>
      </c>
      <c r="W4449" t="s">
        <v>756</v>
      </c>
      <c r="X4449" t="s">
        <v>21318</v>
      </c>
      <c r="Y4449" t="str">
        <f t="shared" si="980"/>
        <v>octubre</v>
      </c>
      <c r="Z4449">
        <f>YEAR(BD_PONDERACIONES[[#This Row],[Fecha Ejecución del Ticket]])</f>
        <v>2022</v>
      </c>
      <c r="AA4449" t="str">
        <f t="shared" si="968"/>
        <v>diciembre</v>
      </c>
      <c r="AB4449">
        <f>YEAR(BD_PONDERACIONES[[#This Row],[Fecha de Inspección]])</f>
        <v>2022</v>
      </c>
      <c r="AC4449">
        <f t="shared" si="969"/>
        <v>0.5</v>
      </c>
      <c r="AD4449">
        <f t="shared" si="970"/>
        <v>0.5</v>
      </c>
      <c r="AE4449">
        <f t="shared" si="971"/>
        <v>0</v>
      </c>
      <c r="AF4449">
        <f t="shared" si="972"/>
        <v>0</v>
      </c>
      <c r="AG4449">
        <f t="shared" si="973"/>
        <v>0.5</v>
      </c>
      <c r="AH4449">
        <f t="shared" si="974"/>
        <v>0.5</v>
      </c>
      <c r="AI4449">
        <f t="shared" si="975"/>
        <v>0.25</v>
      </c>
      <c r="AJ4449">
        <f t="shared" si="976"/>
        <v>0.25</v>
      </c>
      <c r="AK4449">
        <f t="shared" si="977"/>
        <v>0.5</v>
      </c>
      <c r="AL4449">
        <f t="shared" si="978"/>
        <v>0.5</v>
      </c>
      <c r="AM4449">
        <f t="shared" si="979"/>
        <v>0.5</v>
      </c>
      <c r="AN4449" s="6">
        <f t="shared" si="981"/>
        <v>0.7</v>
      </c>
      <c r="AO4449" t="str">
        <f>VLOOKUP(BD_PONDERACIONES[[#This Row],[Comuna]],Tabla3[#All],2,0)</f>
        <v>Cordillera</v>
      </c>
    </row>
    <row r="4450" spans="1:41" x14ac:dyDescent="0.35">
      <c r="A4450" t="s">
        <v>21319</v>
      </c>
      <c r="B4450" t="s">
        <v>21320</v>
      </c>
      <c r="C4450" t="s">
        <v>21321</v>
      </c>
      <c r="D4450" s="5">
        <v>44918</v>
      </c>
      <c r="E4450" s="5">
        <v>44720</v>
      </c>
      <c r="F4450" t="s">
        <v>753</v>
      </c>
      <c r="G4450" t="s">
        <v>21322</v>
      </c>
      <c r="H4450" t="s">
        <v>1389</v>
      </c>
      <c r="J4450" t="s">
        <v>756</v>
      </c>
      <c r="K4450" t="s">
        <v>756</v>
      </c>
      <c r="L4450" t="s">
        <v>757</v>
      </c>
      <c r="M4450" t="s">
        <v>757</v>
      </c>
      <c r="N4450" t="s">
        <v>756</v>
      </c>
      <c r="O4450" t="s">
        <v>756</v>
      </c>
      <c r="P4450" t="s">
        <v>765</v>
      </c>
      <c r="Q4450" t="s">
        <v>759</v>
      </c>
      <c r="R4450" t="s">
        <v>759</v>
      </c>
      <c r="S4450" t="s">
        <v>757</v>
      </c>
      <c r="T4450" t="s">
        <v>757</v>
      </c>
      <c r="U4450" t="s">
        <v>757</v>
      </c>
      <c r="V4450" t="s">
        <v>768</v>
      </c>
      <c r="W4450" t="s">
        <v>756</v>
      </c>
      <c r="X4450" t="s">
        <v>21323</v>
      </c>
      <c r="Y4450" t="str">
        <f t="shared" si="980"/>
        <v>junio</v>
      </c>
      <c r="Z4450">
        <f>YEAR(BD_PONDERACIONES[[#This Row],[Fecha Ejecución del Ticket]])</f>
        <v>2022</v>
      </c>
      <c r="AA4450" t="str">
        <f t="shared" si="968"/>
        <v>diciembre</v>
      </c>
      <c r="AB4450">
        <f>YEAR(BD_PONDERACIONES[[#This Row],[Fecha de Inspección]])</f>
        <v>2022</v>
      </c>
      <c r="AC4450">
        <f t="shared" si="969"/>
        <v>0.5</v>
      </c>
      <c r="AD4450">
        <f t="shared" si="970"/>
        <v>0.5</v>
      </c>
      <c r="AE4450">
        <f t="shared" si="971"/>
        <v>0.5</v>
      </c>
      <c r="AF4450">
        <f t="shared" si="972"/>
        <v>0.5</v>
      </c>
      <c r="AG4450">
        <f t="shared" si="973"/>
        <v>0.5</v>
      </c>
      <c r="AH4450">
        <f t="shared" si="974"/>
        <v>0.5</v>
      </c>
      <c r="AI4450">
        <f t="shared" si="975"/>
        <v>0.25</v>
      </c>
      <c r="AJ4450">
        <f t="shared" si="976"/>
        <v>0.25</v>
      </c>
      <c r="AK4450">
        <f t="shared" si="977"/>
        <v>0.5</v>
      </c>
      <c r="AL4450">
        <f t="shared" si="978"/>
        <v>0.17499999999999999</v>
      </c>
      <c r="AM4450">
        <f t="shared" si="979"/>
        <v>0.5</v>
      </c>
      <c r="AN4450" s="6">
        <f t="shared" si="981"/>
        <v>0.93500000000000005</v>
      </c>
      <c r="AO4450" t="str">
        <f>VLOOKUP(BD_PONDERACIONES[[#This Row],[Comuna]],Tabla3[#All],2,0)</f>
        <v>Florida</v>
      </c>
    </row>
    <row r="4451" spans="1:41" x14ac:dyDescent="0.35">
      <c r="A4451" t="s">
        <v>21324</v>
      </c>
      <c r="B4451" t="s">
        <v>21325</v>
      </c>
      <c r="C4451" t="s">
        <v>21326</v>
      </c>
      <c r="D4451" s="5">
        <v>44918</v>
      </c>
      <c r="E4451" s="5">
        <v>44850</v>
      </c>
      <c r="F4451" t="s">
        <v>763</v>
      </c>
      <c r="G4451" t="s">
        <v>21327</v>
      </c>
      <c r="H4451" t="s">
        <v>1580</v>
      </c>
      <c r="J4451" t="s">
        <v>756</v>
      </c>
      <c r="K4451" t="s">
        <v>756</v>
      </c>
      <c r="L4451" t="s">
        <v>757</v>
      </c>
      <c r="M4451" t="s">
        <v>757</v>
      </c>
      <c r="N4451" t="s">
        <v>756</v>
      </c>
      <c r="O4451" t="s">
        <v>756</v>
      </c>
      <c r="P4451" t="s">
        <v>758</v>
      </c>
      <c r="Q4451" t="s">
        <v>759</v>
      </c>
      <c r="R4451" t="s">
        <v>759</v>
      </c>
      <c r="S4451" t="s">
        <v>757</v>
      </c>
      <c r="T4451" t="s">
        <v>757</v>
      </c>
      <c r="U4451" t="s">
        <v>757</v>
      </c>
      <c r="V4451" t="s">
        <v>756</v>
      </c>
      <c r="W4451" t="s">
        <v>756</v>
      </c>
      <c r="X4451" t="s">
        <v>804</v>
      </c>
      <c r="Y4451" t="str">
        <f t="shared" si="980"/>
        <v>octubre</v>
      </c>
      <c r="Z4451">
        <f>YEAR(BD_PONDERACIONES[[#This Row],[Fecha Ejecución del Ticket]])</f>
        <v>2022</v>
      </c>
      <c r="AA4451" t="str">
        <f t="shared" si="968"/>
        <v>diciembre</v>
      </c>
      <c r="AB4451">
        <f>YEAR(BD_PONDERACIONES[[#This Row],[Fecha de Inspección]])</f>
        <v>2022</v>
      </c>
      <c r="AC4451">
        <f t="shared" si="969"/>
        <v>0.5</v>
      </c>
      <c r="AD4451">
        <f t="shared" si="970"/>
        <v>0.5</v>
      </c>
      <c r="AE4451">
        <f t="shared" si="971"/>
        <v>0.5</v>
      </c>
      <c r="AF4451">
        <f t="shared" si="972"/>
        <v>0.5</v>
      </c>
      <c r="AG4451">
        <f t="shared" si="973"/>
        <v>0.5</v>
      </c>
      <c r="AH4451">
        <f t="shared" si="974"/>
        <v>0.5</v>
      </c>
      <c r="AI4451">
        <f t="shared" si="975"/>
        <v>0.25</v>
      </c>
      <c r="AJ4451">
        <f t="shared" si="976"/>
        <v>0.25</v>
      </c>
      <c r="AK4451">
        <f t="shared" si="977"/>
        <v>0.5</v>
      </c>
      <c r="AL4451">
        <f t="shared" si="978"/>
        <v>0.5</v>
      </c>
      <c r="AM4451">
        <f t="shared" si="979"/>
        <v>0.5</v>
      </c>
      <c r="AN4451" s="6">
        <f t="shared" si="981"/>
        <v>1</v>
      </c>
      <c r="AO4451" t="str">
        <f>VLOOKUP(BD_PONDERACIONES[[#This Row],[Comuna]],Tabla3[#All],2,0)</f>
        <v>Cordillera</v>
      </c>
    </row>
    <row r="4452" spans="1:41" x14ac:dyDescent="0.35">
      <c r="A4452" t="s">
        <v>21328</v>
      </c>
      <c r="B4452" t="s">
        <v>21329</v>
      </c>
      <c r="C4452" t="s">
        <v>21330</v>
      </c>
      <c r="D4452" s="5">
        <v>44918</v>
      </c>
      <c r="E4452" s="5">
        <v>44860</v>
      </c>
      <c r="F4452" t="s">
        <v>763</v>
      </c>
      <c r="G4452" t="s">
        <v>1671</v>
      </c>
      <c r="H4452" t="s">
        <v>1580</v>
      </c>
      <c r="J4452" t="s">
        <v>756</v>
      </c>
      <c r="K4452" t="s">
        <v>756</v>
      </c>
      <c r="L4452" t="s">
        <v>757</v>
      </c>
      <c r="M4452" t="s">
        <v>757</v>
      </c>
      <c r="N4452" t="s">
        <v>756</v>
      </c>
      <c r="O4452" t="s">
        <v>756</v>
      </c>
      <c r="P4452" t="s">
        <v>758</v>
      </c>
      <c r="Q4452" t="s">
        <v>759</v>
      </c>
      <c r="R4452" t="s">
        <v>759</v>
      </c>
      <c r="S4452" t="s">
        <v>757</v>
      </c>
      <c r="T4452" t="s">
        <v>757</v>
      </c>
      <c r="U4452" t="s">
        <v>757</v>
      </c>
      <c r="V4452" t="s">
        <v>756</v>
      </c>
      <c r="W4452" t="s">
        <v>756</v>
      </c>
      <c r="X4452" t="s">
        <v>804</v>
      </c>
      <c r="Y4452" t="str">
        <f t="shared" si="980"/>
        <v>octubre</v>
      </c>
      <c r="Z4452">
        <f>YEAR(BD_PONDERACIONES[[#This Row],[Fecha Ejecución del Ticket]])</f>
        <v>2022</v>
      </c>
      <c r="AA4452" t="str">
        <f t="shared" si="968"/>
        <v>diciembre</v>
      </c>
      <c r="AB4452">
        <f>YEAR(BD_PONDERACIONES[[#This Row],[Fecha de Inspección]])</f>
        <v>2022</v>
      </c>
      <c r="AC4452">
        <f t="shared" si="969"/>
        <v>0.5</v>
      </c>
      <c r="AD4452">
        <f t="shared" si="970"/>
        <v>0.5</v>
      </c>
      <c r="AE4452">
        <f t="shared" si="971"/>
        <v>0.5</v>
      </c>
      <c r="AF4452">
        <f t="shared" si="972"/>
        <v>0.5</v>
      </c>
      <c r="AG4452">
        <f t="shared" si="973"/>
        <v>0.5</v>
      </c>
      <c r="AH4452">
        <f t="shared" si="974"/>
        <v>0.5</v>
      </c>
      <c r="AI4452">
        <f t="shared" si="975"/>
        <v>0.25</v>
      </c>
      <c r="AJ4452">
        <f t="shared" si="976"/>
        <v>0.25</v>
      </c>
      <c r="AK4452">
        <f t="shared" si="977"/>
        <v>0.5</v>
      </c>
      <c r="AL4452">
        <f t="shared" si="978"/>
        <v>0.5</v>
      </c>
      <c r="AM4452">
        <f t="shared" si="979"/>
        <v>0.5</v>
      </c>
      <c r="AN4452" s="6">
        <f t="shared" si="981"/>
        <v>1</v>
      </c>
      <c r="AO4452" t="str">
        <f>VLOOKUP(BD_PONDERACIONES[[#This Row],[Comuna]],Tabla3[#All],2,0)</f>
        <v>Cordillera</v>
      </c>
    </row>
    <row r="4453" spans="1:41" x14ac:dyDescent="0.35">
      <c r="A4453" t="s">
        <v>21331</v>
      </c>
      <c r="B4453" t="s">
        <v>21332</v>
      </c>
      <c r="C4453" t="s">
        <v>21333</v>
      </c>
      <c r="D4453" s="5">
        <v>44921</v>
      </c>
      <c r="E4453" s="5">
        <v>44862</v>
      </c>
      <c r="F4453" t="s">
        <v>763</v>
      </c>
      <c r="G4453" t="s">
        <v>21334</v>
      </c>
      <c r="H4453" t="s">
        <v>3456</v>
      </c>
      <c r="J4453" t="s">
        <v>756</v>
      </c>
      <c r="K4453" t="s">
        <v>756</v>
      </c>
      <c r="L4453" t="s">
        <v>757</v>
      </c>
      <c r="M4453" t="s">
        <v>757</v>
      </c>
      <c r="N4453" t="s">
        <v>756</v>
      </c>
      <c r="O4453" t="s">
        <v>756</v>
      </c>
      <c r="P4453" t="s">
        <v>758</v>
      </c>
      <c r="Q4453" t="s">
        <v>759</v>
      </c>
      <c r="R4453" t="s">
        <v>759</v>
      </c>
      <c r="S4453" t="s">
        <v>757</v>
      </c>
      <c r="T4453" t="s">
        <v>757</v>
      </c>
      <c r="U4453" t="s">
        <v>757</v>
      </c>
      <c r="V4453" t="s">
        <v>756</v>
      </c>
      <c r="W4453" t="s">
        <v>756</v>
      </c>
      <c r="X4453" t="s">
        <v>21335</v>
      </c>
      <c r="Y4453" t="str">
        <f t="shared" si="980"/>
        <v>octubre</v>
      </c>
      <c r="Z4453">
        <f>YEAR(BD_PONDERACIONES[[#This Row],[Fecha Ejecución del Ticket]])</f>
        <v>2022</v>
      </c>
      <c r="AA4453" t="str">
        <f t="shared" si="968"/>
        <v>diciembre</v>
      </c>
      <c r="AB4453">
        <f>YEAR(BD_PONDERACIONES[[#This Row],[Fecha de Inspección]])</f>
        <v>2022</v>
      </c>
      <c r="AC4453">
        <f t="shared" si="969"/>
        <v>0.5</v>
      </c>
      <c r="AD4453">
        <f t="shared" si="970"/>
        <v>0.5</v>
      </c>
      <c r="AE4453">
        <f t="shared" si="971"/>
        <v>0.5</v>
      </c>
      <c r="AF4453">
        <f t="shared" si="972"/>
        <v>0.5</v>
      </c>
      <c r="AG4453">
        <f t="shared" si="973"/>
        <v>0.5</v>
      </c>
      <c r="AH4453">
        <f t="shared" si="974"/>
        <v>0.5</v>
      </c>
      <c r="AI4453">
        <f t="shared" si="975"/>
        <v>0.25</v>
      </c>
      <c r="AJ4453">
        <f t="shared" si="976"/>
        <v>0.25</v>
      </c>
      <c r="AK4453">
        <f t="shared" si="977"/>
        <v>0.5</v>
      </c>
      <c r="AL4453">
        <f t="shared" si="978"/>
        <v>0.5</v>
      </c>
      <c r="AM4453">
        <f t="shared" si="979"/>
        <v>0.5</v>
      </c>
      <c r="AN4453" s="6">
        <f t="shared" si="981"/>
        <v>1</v>
      </c>
      <c r="AO4453" t="str">
        <f>VLOOKUP(BD_PONDERACIONES[[#This Row],[Comuna]],Tabla3[#All],2,0)</f>
        <v>Cordillera</v>
      </c>
    </row>
    <row r="4454" spans="1:41" x14ac:dyDescent="0.35">
      <c r="A4454" t="s">
        <v>21336</v>
      </c>
      <c r="B4454" t="s">
        <v>21337</v>
      </c>
      <c r="C4454" t="s">
        <v>21338</v>
      </c>
      <c r="D4454" s="5">
        <v>44921</v>
      </c>
      <c r="E4454" s="5">
        <v>44728</v>
      </c>
      <c r="F4454" t="s">
        <v>753</v>
      </c>
      <c r="G4454" t="s">
        <v>21339</v>
      </c>
      <c r="H4454" t="s">
        <v>1389</v>
      </c>
      <c r="J4454" t="s">
        <v>756</v>
      </c>
      <c r="K4454" t="s">
        <v>756</v>
      </c>
      <c r="L4454" t="s">
        <v>757</v>
      </c>
      <c r="M4454" t="s">
        <v>757</v>
      </c>
      <c r="N4454" t="s">
        <v>757</v>
      </c>
      <c r="O4454" t="s">
        <v>757</v>
      </c>
      <c r="P4454" t="s">
        <v>758</v>
      </c>
      <c r="Q4454" t="s">
        <v>759</v>
      </c>
      <c r="R4454" t="s">
        <v>759</v>
      </c>
      <c r="S4454" t="s">
        <v>757</v>
      </c>
      <c r="T4454" t="s">
        <v>757</v>
      </c>
      <c r="U4454" t="s">
        <v>757</v>
      </c>
      <c r="V4454" t="s">
        <v>756</v>
      </c>
      <c r="W4454" t="s">
        <v>756</v>
      </c>
      <c r="X4454" t="s">
        <v>21340</v>
      </c>
      <c r="Y4454" t="str">
        <f t="shared" si="980"/>
        <v>junio</v>
      </c>
      <c r="Z4454">
        <f>YEAR(BD_PONDERACIONES[[#This Row],[Fecha Ejecución del Ticket]])</f>
        <v>2022</v>
      </c>
      <c r="AA4454" t="str">
        <f t="shared" si="968"/>
        <v>diciembre</v>
      </c>
      <c r="AB4454">
        <f>YEAR(BD_PONDERACIONES[[#This Row],[Fecha de Inspección]])</f>
        <v>2022</v>
      </c>
      <c r="AC4454">
        <f t="shared" si="969"/>
        <v>0.5</v>
      </c>
      <c r="AD4454">
        <f t="shared" si="970"/>
        <v>0.5</v>
      </c>
      <c r="AE4454">
        <f t="shared" si="971"/>
        <v>0.5</v>
      </c>
      <c r="AF4454">
        <f t="shared" si="972"/>
        <v>0.5</v>
      </c>
      <c r="AG4454">
        <f t="shared" si="973"/>
        <v>0.5</v>
      </c>
      <c r="AH4454">
        <f t="shared" si="974"/>
        <v>0.5</v>
      </c>
      <c r="AI4454">
        <f t="shared" si="975"/>
        <v>0.25</v>
      </c>
      <c r="AJ4454">
        <f t="shared" si="976"/>
        <v>0.25</v>
      </c>
      <c r="AK4454">
        <f t="shared" si="977"/>
        <v>0.5</v>
      </c>
      <c r="AL4454">
        <f t="shared" si="978"/>
        <v>0.5</v>
      </c>
      <c r="AM4454">
        <f t="shared" si="979"/>
        <v>0.5</v>
      </c>
      <c r="AN4454" s="6">
        <f t="shared" si="981"/>
        <v>1</v>
      </c>
      <c r="AO4454" t="str">
        <f>VLOOKUP(BD_PONDERACIONES[[#This Row],[Comuna]],Tabla3[#All],2,0)</f>
        <v>Florida</v>
      </c>
    </row>
    <row r="4455" spans="1:41" x14ac:dyDescent="0.35">
      <c r="A4455" t="s">
        <v>21341</v>
      </c>
      <c r="B4455" t="s">
        <v>21342</v>
      </c>
      <c r="C4455" t="s">
        <v>21343</v>
      </c>
      <c r="D4455" s="5">
        <v>44921</v>
      </c>
      <c r="E4455" s="5">
        <v>44728</v>
      </c>
      <c r="F4455" t="s">
        <v>753</v>
      </c>
      <c r="G4455" t="s">
        <v>21344</v>
      </c>
      <c r="H4455" t="s">
        <v>1389</v>
      </c>
      <c r="J4455" t="s">
        <v>756</v>
      </c>
      <c r="K4455" t="s">
        <v>756</v>
      </c>
      <c r="L4455" t="s">
        <v>757</v>
      </c>
      <c r="M4455" t="s">
        <v>757</v>
      </c>
      <c r="N4455" t="s">
        <v>756</v>
      </c>
      <c r="O4455" t="s">
        <v>756</v>
      </c>
      <c r="P4455" t="s">
        <v>758</v>
      </c>
      <c r="Q4455" t="s">
        <v>759</v>
      </c>
      <c r="R4455" t="s">
        <v>759</v>
      </c>
      <c r="S4455" t="s">
        <v>757</v>
      </c>
      <c r="T4455" t="s">
        <v>757</v>
      </c>
      <c r="U4455" t="s">
        <v>757</v>
      </c>
      <c r="V4455" t="s">
        <v>768</v>
      </c>
      <c r="W4455" t="s">
        <v>768</v>
      </c>
      <c r="X4455" t="s">
        <v>21345</v>
      </c>
      <c r="Y4455" t="str">
        <f t="shared" si="980"/>
        <v>junio</v>
      </c>
      <c r="Z4455">
        <f>YEAR(BD_PONDERACIONES[[#This Row],[Fecha Ejecución del Ticket]])</f>
        <v>2022</v>
      </c>
      <c r="AA4455" t="str">
        <f t="shared" si="968"/>
        <v>diciembre</v>
      </c>
      <c r="AB4455">
        <f>YEAR(BD_PONDERACIONES[[#This Row],[Fecha de Inspección]])</f>
        <v>2022</v>
      </c>
      <c r="AC4455">
        <f t="shared" si="969"/>
        <v>0.5</v>
      </c>
      <c r="AD4455">
        <f t="shared" si="970"/>
        <v>0.5</v>
      </c>
      <c r="AE4455">
        <f t="shared" si="971"/>
        <v>0.5</v>
      </c>
      <c r="AF4455">
        <f t="shared" si="972"/>
        <v>0.5</v>
      </c>
      <c r="AG4455">
        <f t="shared" si="973"/>
        <v>0.5</v>
      </c>
      <c r="AH4455">
        <f t="shared" si="974"/>
        <v>0.5</v>
      </c>
      <c r="AI4455">
        <f t="shared" si="975"/>
        <v>0.25</v>
      </c>
      <c r="AJ4455">
        <f t="shared" si="976"/>
        <v>0.25</v>
      </c>
      <c r="AK4455">
        <f t="shared" si="977"/>
        <v>0.5</v>
      </c>
      <c r="AL4455">
        <f t="shared" si="978"/>
        <v>0.17499999999999999</v>
      </c>
      <c r="AM4455">
        <f t="shared" si="979"/>
        <v>0.17499999999999999</v>
      </c>
      <c r="AN4455" s="6">
        <f t="shared" si="981"/>
        <v>0.87</v>
      </c>
      <c r="AO4455" t="str">
        <f>VLOOKUP(BD_PONDERACIONES[[#This Row],[Comuna]],Tabla3[#All],2,0)</f>
        <v>Florida</v>
      </c>
    </row>
    <row r="4456" spans="1:41" x14ac:dyDescent="0.35">
      <c r="A4456" t="s">
        <v>21346</v>
      </c>
      <c r="B4456" t="s">
        <v>21347</v>
      </c>
      <c r="C4456" t="s">
        <v>21348</v>
      </c>
      <c r="D4456" s="5">
        <v>44921</v>
      </c>
      <c r="E4456" s="5">
        <v>44837</v>
      </c>
      <c r="F4456" t="s">
        <v>753</v>
      </c>
      <c r="G4456" t="s">
        <v>21349</v>
      </c>
      <c r="H4456" t="s">
        <v>1389</v>
      </c>
      <c r="J4456" t="s">
        <v>756</v>
      </c>
      <c r="K4456" t="s">
        <v>756</v>
      </c>
      <c r="L4456" t="s">
        <v>757</v>
      </c>
      <c r="M4456" t="s">
        <v>757</v>
      </c>
      <c r="N4456" t="s">
        <v>756</v>
      </c>
      <c r="O4456" t="s">
        <v>756</v>
      </c>
      <c r="P4456" t="s">
        <v>758</v>
      </c>
      <c r="Q4456" t="s">
        <v>759</v>
      </c>
      <c r="R4456" t="s">
        <v>759</v>
      </c>
      <c r="S4456" t="s">
        <v>757</v>
      </c>
      <c r="T4456" t="s">
        <v>757</v>
      </c>
      <c r="U4456" t="s">
        <v>757</v>
      </c>
      <c r="V4456" t="s">
        <v>756</v>
      </c>
      <c r="W4456" t="s">
        <v>756</v>
      </c>
      <c r="X4456" t="s">
        <v>19248</v>
      </c>
      <c r="Y4456" t="str">
        <f t="shared" si="980"/>
        <v>octubre</v>
      </c>
      <c r="Z4456">
        <f>YEAR(BD_PONDERACIONES[[#This Row],[Fecha Ejecución del Ticket]])</f>
        <v>2022</v>
      </c>
      <c r="AA4456" t="str">
        <f t="shared" si="968"/>
        <v>diciembre</v>
      </c>
      <c r="AB4456">
        <f>YEAR(BD_PONDERACIONES[[#This Row],[Fecha de Inspección]])</f>
        <v>2022</v>
      </c>
      <c r="AC4456">
        <f t="shared" si="969"/>
        <v>0.5</v>
      </c>
      <c r="AD4456">
        <f t="shared" si="970"/>
        <v>0.5</v>
      </c>
      <c r="AE4456">
        <f t="shared" si="971"/>
        <v>0.5</v>
      </c>
      <c r="AF4456">
        <f t="shared" si="972"/>
        <v>0.5</v>
      </c>
      <c r="AG4456">
        <f t="shared" si="973"/>
        <v>0.5</v>
      </c>
      <c r="AH4456">
        <f t="shared" si="974"/>
        <v>0.5</v>
      </c>
      <c r="AI4456">
        <f t="shared" si="975"/>
        <v>0.25</v>
      </c>
      <c r="AJ4456">
        <f t="shared" si="976"/>
        <v>0.25</v>
      </c>
      <c r="AK4456">
        <f t="shared" si="977"/>
        <v>0.5</v>
      </c>
      <c r="AL4456">
        <f t="shared" si="978"/>
        <v>0.5</v>
      </c>
      <c r="AM4456">
        <f t="shared" si="979"/>
        <v>0.5</v>
      </c>
      <c r="AN4456" s="6">
        <f t="shared" si="981"/>
        <v>1</v>
      </c>
      <c r="AO4456" t="str">
        <f>VLOOKUP(BD_PONDERACIONES[[#This Row],[Comuna]],Tabla3[#All],2,0)</f>
        <v>Florida</v>
      </c>
    </row>
    <row r="4457" spans="1:41" x14ac:dyDescent="0.35">
      <c r="A4457" t="s">
        <v>21350</v>
      </c>
      <c r="B4457" t="s">
        <v>21351</v>
      </c>
      <c r="C4457" t="s">
        <v>21352</v>
      </c>
      <c r="D4457" s="5">
        <v>44921</v>
      </c>
      <c r="E4457" s="5">
        <v>44859</v>
      </c>
      <c r="F4457" t="s">
        <v>763</v>
      </c>
      <c r="G4457" t="s">
        <v>21353</v>
      </c>
      <c r="H4457" t="s">
        <v>3456</v>
      </c>
      <c r="J4457" t="s">
        <v>756</v>
      </c>
      <c r="K4457" t="s">
        <v>756</v>
      </c>
      <c r="L4457" t="s">
        <v>757</v>
      </c>
      <c r="M4457" t="s">
        <v>757</v>
      </c>
      <c r="N4457" t="s">
        <v>756</v>
      </c>
      <c r="O4457" t="s">
        <v>756</v>
      </c>
      <c r="P4457" t="s">
        <v>765</v>
      </c>
      <c r="Q4457" t="s">
        <v>21354</v>
      </c>
      <c r="R4457" t="s">
        <v>21355</v>
      </c>
      <c r="S4457" t="s">
        <v>757</v>
      </c>
      <c r="T4457" t="s">
        <v>757</v>
      </c>
      <c r="U4457" t="s">
        <v>757</v>
      </c>
      <c r="V4457" t="s">
        <v>773</v>
      </c>
      <c r="W4457" t="s">
        <v>773</v>
      </c>
      <c r="X4457" t="s">
        <v>21356</v>
      </c>
      <c r="Y4457" t="str">
        <f t="shared" si="980"/>
        <v>octubre</v>
      </c>
      <c r="Z4457">
        <f>YEAR(BD_PONDERACIONES[[#This Row],[Fecha Ejecución del Ticket]])</f>
        <v>2022</v>
      </c>
      <c r="AA4457" t="str">
        <f t="shared" si="968"/>
        <v>diciembre</v>
      </c>
      <c r="AB4457">
        <f>YEAR(BD_PONDERACIONES[[#This Row],[Fecha de Inspección]])</f>
        <v>2022</v>
      </c>
      <c r="AC4457">
        <f t="shared" si="969"/>
        <v>0.5</v>
      </c>
      <c r="AD4457">
        <f t="shared" si="970"/>
        <v>0.5</v>
      </c>
      <c r="AE4457">
        <f t="shared" si="971"/>
        <v>0.5</v>
      </c>
      <c r="AF4457">
        <f t="shared" si="972"/>
        <v>0.5</v>
      </c>
      <c r="AG4457">
        <f t="shared" si="973"/>
        <v>0.5</v>
      </c>
      <c r="AH4457">
        <f t="shared" si="974"/>
        <v>0.5</v>
      </c>
      <c r="AI4457">
        <f t="shared" si="975"/>
        <v>0.25</v>
      </c>
      <c r="AJ4457">
        <f t="shared" si="976"/>
        <v>0.25</v>
      </c>
      <c r="AK4457">
        <f t="shared" si="977"/>
        <v>0.5</v>
      </c>
      <c r="AL4457">
        <f t="shared" si="978"/>
        <v>0</v>
      </c>
      <c r="AM4457">
        <f t="shared" si="979"/>
        <v>0</v>
      </c>
      <c r="AN4457" s="6">
        <f t="shared" si="981"/>
        <v>0.8</v>
      </c>
      <c r="AO4457" t="str">
        <f>VLOOKUP(BD_PONDERACIONES[[#This Row],[Comuna]],Tabla3[#All],2,0)</f>
        <v>Cordillera</v>
      </c>
    </row>
    <row r="4458" spans="1:41" x14ac:dyDescent="0.35">
      <c r="A4458" t="s">
        <v>21357</v>
      </c>
      <c r="B4458" t="s">
        <v>21358</v>
      </c>
      <c r="C4458" t="s">
        <v>21359</v>
      </c>
      <c r="D4458" s="5">
        <v>44921</v>
      </c>
      <c r="E4458" s="5">
        <v>44727</v>
      </c>
      <c r="F4458" t="s">
        <v>753</v>
      </c>
      <c r="G4458" t="s">
        <v>21360</v>
      </c>
      <c r="H4458" t="s">
        <v>1389</v>
      </c>
      <c r="J4458" t="s">
        <v>756</v>
      </c>
      <c r="K4458" t="s">
        <v>756</v>
      </c>
      <c r="L4458" t="s">
        <v>757</v>
      </c>
      <c r="M4458" t="s">
        <v>757</v>
      </c>
      <c r="N4458" t="s">
        <v>756</v>
      </c>
      <c r="O4458" t="s">
        <v>756</v>
      </c>
      <c r="P4458" t="s">
        <v>758</v>
      </c>
      <c r="Q4458" t="s">
        <v>759</v>
      </c>
      <c r="R4458" t="s">
        <v>759</v>
      </c>
      <c r="S4458" t="s">
        <v>757</v>
      </c>
      <c r="T4458" t="s">
        <v>757</v>
      </c>
      <c r="U4458" t="s">
        <v>757</v>
      </c>
      <c r="V4458" t="s">
        <v>756</v>
      </c>
      <c r="W4458" t="s">
        <v>756</v>
      </c>
      <c r="X4458" t="s">
        <v>21361</v>
      </c>
      <c r="Y4458" t="str">
        <f t="shared" si="980"/>
        <v>junio</v>
      </c>
      <c r="Z4458">
        <f>YEAR(BD_PONDERACIONES[[#This Row],[Fecha Ejecución del Ticket]])</f>
        <v>2022</v>
      </c>
      <c r="AA4458" t="str">
        <f t="shared" si="968"/>
        <v>diciembre</v>
      </c>
      <c r="AB4458">
        <f>YEAR(BD_PONDERACIONES[[#This Row],[Fecha de Inspección]])</f>
        <v>2022</v>
      </c>
      <c r="AC4458">
        <f t="shared" si="969"/>
        <v>0.5</v>
      </c>
      <c r="AD4458">
        <f t="shared" si="970"/>
        <v>0.5</v>
      </c>
      <c r="AE4458">
        <f t="shared" si="971"/>
        <v>0.5</v>
      </c>
      <c r="AF4458">
        <f t="shared" si="972"/>
        <v>0.5</v>
      </c>
      <c r="AG4458">
        <f t="shared" si="973"/>
        <v>0.5</v>
      </c>
      <c r="AH4458">
        <f t="shared" si="974"/>
        <v>0.5</v>
      </c>
      <c r="AI4458">
        <f t="shared" si="975"/>
        <v>0.25</v>
      </c>
      <c r="AJ4458">
        <f t="shared" si="976"/>
        <v>0.25</v>
      </c>
      <c r="AK4458">
        <f t="shared" si="977"/>
        <v>0.5</v>
      </c>
      <c r="AL4458">
        <f t="shared" si="978"/>
        <v>0.5</v>
      </c>
      <c r="AM4458">
        <f t="shared" si="979"/>
        <v>0.5</v>
      </c>
      <c r="AN4458" s="6">
        <f t="shared" si="981"/>
        <v>1</v>
      </c>
      <c r="AO4458" t="str">
        <f>VLOOKUP(BD_PONDERACIONES[[#This Row],[Comuna]],Tabla3[#All],2,0)</f>
        <v>Florida</v>
      </c>
    </row>
    <row r="4459" spans="1:41" x14ac:dyDescent="0.35">
      <c r="A4459" t="s">
        <v>21362</v>
      </c>
      <c r="B4459" t="s">
        <v>21363</v>
      </c>
      <c r="C4459" t="s">
        <v>21364</v>
      </c>
      <c r="D4459" s="5">
        <v>44921</v>
      </c>
      <c r="E4459" s="5">
        <v>44856</v>
      </c>
      <c r="F4459" t="s">
        <v>763</v>
      </c>
      <c r="G4459" t="s">
        <v>21365</v>
      </c>
      <c r="H4459" t="s">
        <v>3456</v>
      </c>
      <c r="J4459" t="s">
        <v>756</v>
      </c>
      <c r="K4459" t="s">
        <v>756</v>
      </c>
      <c r="L4459" t="s">
        <v>757</v>
      </c>
      <c r="M4459" t="s">
        <v>757</v>
      </c>
      <c r="N4459" t="s">
        <v>756</v>
      </c>
      <c r="O4459" t="s">
        <v>756</v>
      </c>
      <c r="P4459" t="s">
        <v>758</v>
      </c>
      <c r="Q4459" t="s">
        <v>759</v>
      </c>
      <c r="R4459" t="s">
        <v>759</v>
      </c>
      <c r="S4459" t="s">
        <v>757</v>
      </c>
      <c r="T4459" t="s">
        <v>757</v>
      </c>
      <c r="U4459" t="s">
        <v>757</v>
      </c>
      <c r="V4459" t="s">
        <v>756</v>
      </c>
      <c r="W4459" t="s">
        <v>756</v>
      </c>
      <c r="X4459" t="s">
        <v>21366</v>
      </c>
      <c r="Y4459" t="str">
        <f t="shared" si="980"/>
        <v>octubre</v>
      </c>
      <c r="Z4459">
        <f>YEAR(BD_PONDERACIONES[[#This Row],[Fecha Ejecución del Ticket]])</f>
        <v>2022</v>
      </c>
      <c r="AA4459" t="str">
        <f t="shared" si="968"/>
        <v>diciembre</v>
      </c>
      <c r="AB4459">
        <f>YEAR(BD_PONDERACIONES[[#This Row],[Fecha de Inspección]])</f>
        <v>2022</v>
      </c>
      <c r="AC4459">
        <f t="shared" si="969"/>
        <v>0.5</v>
      </c>
      <c r="AD4459">
        <f t="shared" si="970"/>
        <v>0.5</v>
      </c>
      <c r="AE4459">
        <f t="shared" si="971"/>
        <v>0.5</v>
      </c>
      <c r="AF4459">
        <f t="shared" si="972"/>
        <v>0.5</v>
      </c>
      <c r="AG4459">
        <f t="shared" si="973"/>
        <v>0.5</v>
      </c>
      <c r="AH4459">
        <f t="shared" si="974"/>
        <v>0.5</v>
      </c>
      <c r="AI4459">
        <f t="shared" si="975"/>
        <v>0.25</v>
      </c>
      <c r="AJ4459">
        <f t="shared" si="976"/>
        <v>0.25</v>
      </c>
      <c r="AK4459">
        <f t="shared" si="977"/>
        <v>0.5</v>
      </c>
      <c r="AL4459">
        <f t="shared" si="978"/>
        <v>0.5</v>
      </c>
      <c r="AM4459">
        <f t="shared" si="979"/>
        <v>0.5</v>
      </c>
      <c r="AN4459" s="6">
        <f t="shared" si="981"/>
        <v>1</v>
      </c>
      <c r="AO4459" t="str">
        <f>VLOOKUP(BD_PONDERACIONES[[#This Row],[Comuna]],Tabla3[#All],2,0)</f>
        <v>Cordillera</v>
      </c>
    </row>
    <row r="4460" spans="1:41" x14ac:dyDescent="0.35">
      <c r="A4460" t="s">
        <v>21367</v>
      </c>
      <c r="B4460" t="s">
        <v>21368</v>
      </c>
      <c r="C4460" t="s">
        <v>21369</v>
      </c>
      <c r="D4460" s="5">
        <v>44921</v>
      </c>
      <c r="E4460" s="5">
        <v>44720</v>
      </c>
      <c r="F4460" t="s">
        <v>753</v>
      </c>
      <c r="G4460" t="s">
        <v>21370</v>
      </c>
      <c r="H4460" t="s">
        <v>1389</v>
      </c>
      <c r="J4460" t="s">
        <v>756</v>
      </c>
      <c r="K4460" t="s">
        <v>756</v>
      </c>
      <c r="L4460" t="s">
        <v>756</v>
      </c>
      <c r="M4460" t="s">
        <v>756</v>
      </c>
      <c r="N4460" t="s">
        <v>756</v>
      </c>
      <c r="O4460" t="s">
        <v>756</v>
      </c>
      <c r="P4460" t="s">
        <v>765</v>
      </c>
      <c r="Q4460" t="s">
        <v>759</v>
      </c>
      <c r="R4460" t="s">
        <v>759</v>
      </c>
      <c r="S4460" t="s">
        <v>756</v>
      </c>
      <c r="T4460" t="s">
        <v>756</v>
      </c>
      <c r="U4460" t="s">
        <v>756</v>
      </c>
      <c r="V4460" t="s">
        <v>756</v>
      </c>
      <c r="W4460" t="s">
        <v>768</v>
      </c>
      <c r="X4460" t="s">
        <v>21371</v>
      </c>
      <c r="Y4460" t="str">
        <f t="shared" si="980"/>
        <v>junio</v>
      </c>
      <c r="Z4460">
        <f>YEAR(BD_PONDERACIONES[[#This Row],[Fecha Ejecución del Ticket]])</f>
        <v>2022</v>
      </c>
      <c r="AA4460" t="str">
        <f t="shared" si="968"/>
        <v>diciembre</v>
      </c>
      <c r="AB4460">
        <f>YEAR(BD_PONDERACIONES[[#This Row],[Fecha de Inspección]])</f>
        <v>2022</v>
      </c>
      <c r="AC4460">
        <f t="shared" si="969"/>
        <v>0.5</v>
      </c>
      <c r="AD4460">
        <f t="shared" si="970"/>
        <v>0.5</v>
      </c>
      <c r="AE4460">
        <f t="shared" si="971"/>
        <v>0.5</v>
      </c>
      <c r="AF4460">
        <f t="shared" si="972"/>
        <v>0.5</v>
      </c>
      <c r="AG4460">
        <f t="shared" si="973"/>
        <v>0.5</v>
      </c>
      <c r="AH4460">
        <f t="shared" si="974"/>
        <v>0.5</v>
      </c>
      <c r="AI4460">
        <f t="shared" si="975"/>
        <v>0.25</v>
      </c>
      <c r="AJ4460">
        <f t="shared" si="976"/>
        <v>0.25</v>
      </c>
      <c r="AK4460">
        <f t="shared" si="977"/>
        <v>0.5</v>
      </c>
      <c r="AL4460">
        <f t="shared" si="978"/>
        <v>0.5</v>
      </c>
      <c r="AM4460">
        <f t="shared" si="979"/>
        <v>0.17499999999999999</v>
      </c>
      <c r="AN4460" s="6">
        <f t="shared" si="981"/>
        <v>0.93500000000000005</v>
      </c>
      <c r="AO4460" t="str">
        <f>VLOOKUP(BD_PONDERACIONES[[#This Row],[Comuna]],Tabla3[#All],2,0)</f>
        <v>Florida</v>
      </c>
    </row>
    <row r="4461" spans="1:41" x14ac:dyDescent="0.35">
      <c r="A4461" t="s">
        <v>21372</v>
      </c>
      <c r="B4461" t="s">
        <v>21373</v>
      </c>
      <c r="C4461" t="s">
        <v>21374</v>
      </c>
      <c r="D4461" s="5">
        <v>44921</v>
      </c>
      <c r="E4461" s="5">
        <v>44726</v>
      </c>
      <c r="F4461" t="s">
        <v>753</v>
      </c>
      <c r="G4461" t="s">
        <v>21375</v>
      </c>
      <c r="H4461" t="s">
        <v>1389</v>
      </c>
      <c r="J4461" t="s">
        <v>756</v>
      </c>
      <c r="K4461" t="s">
        <v>756</v>
      </c>
      <c r="L4461" t="s">
        <v>773</v>
      </c>
      <c r="M4461" t="s">
        <v>773</v>
      </c>
      <c r="N4461" t="s">
        <v>756</v>
      </c>
      <c r="O4461" t="s">
        <v>756</v>
      </c>
      <c r="P4461" t="s">
        <v>758</v>
      </c>
      <c r="Q4461" t="s">
        <v>759</v>
      </c>
      <c r="R4461" t="s">
        <v>759</v>
      </c>
      <c r="S4461" t="s">
        <v>757</v>
      </c>
      <c r="T4461" t="s">
        <v>757</v>
      </c>
      <c r="U4461" t="s">
        <v>757</v>
      </c>
      <c r="V4461" t="s">
        <v>756</v>
      </c>
      <c r="W4461" t="s">
        <v>768</v>
      </c>
      <c r="X4461" t="s">
        <v>18674</v>
      </c>
      <c r="Y4461" t="str">
        <f t="shared" si="980"/>
        <v>junio</v>
      </c>
      <c r="Z4461">
        <f>YEAR(BD_PONDERACIONES[[#This Row],[Fecha Ejecución del Ticket]])</f>
        <v>2022</v>
      </c>
      <c r="AA4461" t="str">
        <f t="shared" si="968"/>
        <v>diciembre</v>
      </c>
      <c r="AB4461">
        <f>YEAR(BD_PONDERACIONES[[#This Row],[Fecha de Inspección]])</f>
        <v>2022</v>
      </c>
      <c r="AC4461">
        <f t="shared" si="969"/>
        <v>0.5</v>
      </c>
      <c r="AD4461">
        <f t="shared" si="970"/>
        <v>0.5</v>
      </c>
      <c r="AE4461">
        <f t="shared" si="971"/>
        <v>0</v>
      </c>
      <c r="AF4461">
        <f t="shared" si="972"/>
        <v>0</v>
      </c>
      <c r="AG4461">
        <f t="shared" si="973"/>
        <v>0.5</v>
      </c>
      <c r="AH4461">
        <f t="shared" si="974"/>
        <v>0.5</v>
      </c>
      <c r="AI4461">
        <f t="shared" si="975"/>
        <v>0.25</v>
      </c>
      <c r="AJ4461">
        <f t="shared" si="976"/>
        <v>0.25</v>
      </c>
      <c r="AK4461">
        <f t="shared" si="977"/>
        <v>0.5</v>
      </c>
      <c r="AL4461">
        <f t="shared" si="978"/>
        <v>0.5</v>
      </c>
      <c r="AM4461">
        <f t="shared" si="979"/>
        <v>0.17499999999999999</v>
      </c>
      <c r="AN4461" s="6">
        <f t="shared" si="981"/>
        <v>0.63500000000000001</v>
      </c>
      <c r="AO4461" t="str">
        <f>VLOOKUP(BD_PONDERACIONES[[#This Row],[Comuna]],Tabla3[#All],2,0)</f>
        <v>Florida</v>
      </c>
    </row>
    <row r="4462" spans="1:41" x14ac:dyDescent="0.35">
      <c r="A4462" t="s">
        <v>21376</v>
      </c>
      <c r="B4462" t="s">
        <v>21377</v>
      </c>
      <c r="C4462" t="s">
        <v>21378</v>
      </c>
      <c r="D4462" s="5">
        <v>44921</v>
      </c>
      <c r="E4462" s="5">
        <v>44721</v>
      </c>
      <c r="F4462" t="s">
        <v>753</v>
      </c>
      <c r="G4462" t="s">
        <v>21379</v>
      </c>
      <c r="H4462" t="s">
        <v>1389</v>
      </c>
      <c r="J4462" t="s">
        <v>756</v>
      </c>
      <c r="K4462" t="s">
        <v>756</v>
      </c>
      <c r="L4462" t="s">
        <v>773</v>
      </c>
      <c r="M4462" t="s">
        <v>773</v>
      </c>
      <c r="N4462" t="s">
        <v>756</v>
      </c>
      <c r="O4462" t="s">
        <v>756</v>
      </c>
      <c r="P4462" t="s">
        <v>758</v>
      </c>
      <c r="Q4462" t="s">
        <v>759</v>
      </c>
      <c r="R4462" t="s">
        <v>759</v>
      </c>
      <c r="S4462" t="s">
        <v>757</v>
      </c>
      <c r="T4462" t="s">
        <v>757</v>
      </c>
      <c r="U4462" t="s">
        <v>757</v>
      </c>
      <c r="V4462" t="s">
        <v>756</v>
      </c>
      <c r="W4462" t="s">
        <v>756</v>
      </c>
      <c r="X4462" t="s">
        <v>21380</v>
      </c>
      <c r="Y4462" t="str">
        <f t="shared" si="980"/>
        <v>junio</v>
      </c>
      <c r="Z4462">
        <f>YEAR(BD_PONDERACIONES[[#This Row],[Fecha Ejecución del Ticket]])</f>
        <v>2022</v>
      </c>
      <c r="AA4462" t="str">
        <f t="shared" si="968"/>
        <v>diciembre</v>
      </c>
      <c r="AB4462">
        <f>YEAR(BD_PONDERACIONES[[#This Row],[Fecha de Inspección]])</f>
        <v>2022</v>
      </c>
      <c r="AC4462">
        <f t="shared" si="969"/>
        <v>0.5</v>
      </c>
      <c r="AD4462">
        <f t="shared" si="970"/>
        <v>0.5</v>
      </c>
      <c r="AE4462">
        <f t="shared" si="971"/>
        <v>0</v>
      </c>
      <c r="AF4462">
        <f t="shared" si="972"/>
        <v>0</v>
      </c>
      <c r="AG4462">
        <f t="shared" si="973"/>
        <v>0.5</v>
      </c>
      <c r="AH4462">
        <f t="shared" si="974"/>
        <v>0.5</v>
      </c>
      <c r="AI4462">
        <f t="shared" si="975"/>
        <v>0.25</v>
      </c>
      <c r="AJ4462">
        <f t="shared" si="976"/>
        <v>0.25</v>
      </c>
      <c r="AK4462">
        <f t="shared" si="977"/>
        <v>0.5</v>
      </c>
      <c r="AL4462">
        <f t="shared" si="978"/>
        <v>0.5</v>
      </c>
      <c r="AM4462">
        <f t="shared" si="979"/>
        <v>0.5</v>
      </c>
      <c r="AN4462" s="6">
        <f t="shared" si="981"/>
        <v>0.7</v>
      </c>
      <c r="AO4462" t="str">
        <f>VLOOKUP(BD_PONDERACIONES[[#This Row],[Comuna]],Tabla3[#All],2,0)</f>
        <v>Florida</v>
      </c>
    </row>
    <row r="4463" spans="1:41" x14ac:dyDescent="0.35">
      <c r="A4463" t="s">
        <v>21381</v>
      </c>
      <c r="B4463" t="s">
        <v>21382</v>
      </c>
      <c r="C4463" t="s">
        <v>21383</v>
      </c>
      <c r="D4463" s="5">
        <v>44921</v>
      </c>
      <c r="E4463" s="5">
        <v>44716</v>
      </c>
      <c r="F4463" t="s">
        <v>753</v>
      </c>
      <c r="G4463" t="s">
        <v>21384</v>
      </c>
      <c r="H4463" t="s">
        <v>1389</v>
      </c>
      <c r="J4463" t="s">
        <v>756</v>
      </c>
      <c r="K4463" t="s">
        <v>756</v>
      </c>
      <c r="L4463" t="s">
        <v>757</v>
      </c>
      <c r="M4463" t="s">
        <v>757</v>
      </c>
      <c r="N4463" t="s">
        <v>756</v>
      </c>
      <c r="O4463" t="s">
        <v>756</v>
      </c>
      <c r="P4463" t="s">
        <v>758</v>
      </c>
      <c r="Q4463" t="s">
        <v>759</v>
      </c>
      <c r="R4463" t="s">
        <v>759</v>
      </c>
      <c r="S4463" t="s">
        <v>757</v>
      </c>
      <c r="T4463" t="s">
        <v>757</v>
      </c>
      <c r="U4463" t="s">
        <v>757</v>
      </c>
      <c r="V4463" t="s">
        <v>756</v>
      </c>
      <c r="W4463" t="s">
        <v>756</v>
      </c>
      <c r="X4463" t="s">
        <v>8238</v>
      </c>
      <c r="Y4463" t="str">
        <f t="shared" si="980"/>
        <v>junio</v>
      </c>
      <c r="Z4463">
        <f>YEAR(BD_PONDERACIONES[[#This Row],[Fecha Ejecución del Ticket]])</f>
        <v>2022</v>
      </c>
      <c r="AA4463" t="str">
        <f t="shared" si="968"/>
        <v>diciembre</v>
      </c>
      <c r="AB4463">
        <f>YEAR(BD_PONDERACIONES[[#This Row],[Fecha de Inspección]])</f>
        <v>2022</v>
      </c>
      <c r="AC4463">
        <f t="shared" si="969"/>
        <v>0.5</v>
      </c>
      <c r="AD4463">
        <f t="shared" si="970"/>
        <v>0.5</v>
      </c>
      <c r="AE4463">
        <f t="shared" si="971"/>
        <v>0.5</v>
      </c>
      <c r="AF4463">
        <f t="shared" si="972"/>
        <v>0.5</v>
      </c>
      <c r="AG4463">
        <f t="shared" si="973"/>
        <v>0.5</v>
      </c>
      <c r="AH4463">
        <f t="shared" si="974"/>
        <v>0.5</v>
      </c>
      <c r="AI4463">
        <f t="shared" si="975"/>
        <v>0.25</v>
      </c>
      <c r="AJ4463">
        <f t="shared" si="976"/>
        <v>0.25</v>
      </c>
      <c r="AK4463">
        <f t="shared" si="977"/>
        <v>0.5</v>
      </c>
      <c r="AL4463">
        <f t="shared" si="978"/>
        <v>0.5</v>
      </c>
      <c r="AM4463">
        <f t="shared" si="979"/>
        <v>0.5</v>
      </c>
      <c r="AN4463" s="6">
        <f t="shared" si="981"/>
        <v>1</v>
      </c>
      <c r="AO4463" t="str">
        <f>VLOOKUP(BD_PONDERACIONES[[#This Row],[Comuna]],Tabla3[#All],2,0)</f>
        <v>Florida</v>
      </c>
    </row>
    <row r="4464" spans="1:41" x14ac:dyDescent="0.35">
      <c r="A4464" t="s">
        <v>21385</v>
      </c>
      <c r="B4464" t="s">
        <v>21386</v>
      </c>
      <c r="C4464" t="s">
        <v>21387</v>
      </c>
      <c r="D4464" s="5">
        <v>44921</v>
      </c>
      <c r="E4464" s="5">
        <v>44716</v>
      </c>
      <c r="F4464" t="s">
        <v>753</v>
      </c>
      <c r="G4464" t="s">
        <v>21388</v>
      </c>
      <c r="H4464" t="s">
        <v>1389</v>
      </c>
      <c r="J4464" t="s">
        <v>756</v>
      </c>
      <c r="K4464" t="s">
        <v>756</v>
      </c>
      <c r="L4464" t="s">
        <v>773</v>
      </c>
      <c r="M4464" t="s">
        <v>773</v>
      </c>
      <c r="N4464" t="s">
        <v>756</v>
      </c>
      <c r="O4464" t="s">
        <v>756</v>
      </c>
      <c r="P4464" t="s">
        <v>758</v>
      </c>
      <c r="Q4464" t="s">
        <v>759</v>
      </c>
      <c r="R4464" t="s">
        <v>759</v>
      </c>
      <c r="S4464" t="s">
        <v>757</v>
      </c>
      <c r="T4464" t="s">
        <v>757</v>
      </c>
      <c r="U4464" t="s">
        <v>757</v>
      </c>
      <c r="V4464" t="s">
        <v>756</v>
      </c>
      <c r="W4464" t="s">
        <v>756</v>
      </c>
      <c r="X4464" t="s">
        <v>21389</v>
      </c>
      <c r="Y4464" t="str">
        <f t="shared" si="980"/>
        <v>junio</v>
      </c>
      <c r="Z4464">
        <f>YEAR(BD_PONDERACIONES[[#This Row],[Fecha Ejecución del Ticket]])</f>
        <v>2022</v>
      </c>
      <c r="AA4464" t="str">
        <f t="shared" si="968"/>
        <v>diciembre</v>
      </c>
      <c r="AB4464">
        <f>YEAR(BD_PONDERACIONES[[#This Row],[Fecha de Inspección]])</f>
        <v>2022</v>
      </c>
      <c r="AC4464">
        <f t="shared" si="969"/>
        <v>0.5</v>
      </c>
      <c r="AD4464">
        <f t="shared" si="970"/>
        <v>0.5</v>
      </c>
      <c r="AE4464">
        <f t="shared" si="971"/>
        <v>0</v>
      </c>
      <c r="AF4464">
        <f t="shared" si="972"/>
        <v>0</v>
      </c>
      <c r="AG4464">
        <f t="shared" si="973"/>
        <v>0.5</v>
      </c>
      <c r="AH4464">
        <f t="shared" si="974"/>
        <v>0.5</v>
      </c>
      <c r="AI4464">
        <f t="shared" si="975"/>
        <v>0.25</v>
      </c>
      <c r="AJ4464">
        <f t="shared" si="976"/>
        <v>0.25</v>
      </c>
      <c r="AK4464">
        <f t="shared" si="977"/>
        <v>0.5</v>
      </c>
      <c r="AL4464">
        <f t="shared" si="978"/>
        <v>0.5</v>
      </c>
      <c r="AM4464">
        <f t="shared" si="979"/>
        <v>0.5</v>
      </c>
      <c r="AN4464" s="6">
        <f t="shared" si="981"/>
        <v>0.7</v>
      </c>
      <c r="AO4464" t="str">
        <f>VLOOKUP(BD_PONDERACIONES[[#This Row],[Comuna]],Tabla3[#All],2,0)</f>
        <v>Florida</v>
      </c>
    </row>
    <row r="4465" spans="1:41" x14ac:dyDescent="0.35">
      <c r="A4465" t="s">
        <v>21390</v>
      </c>
      <c r="B4465" t="s">
        <v>21391</v>
      </c>
      <c r="C4465" t="s">
        <v>21392</v>
      </c>
      <c r="D4465" s="5">
        <v>44921</v>
      </c>
      <c r="E4465" s="5">
        <v>44725</v>
      </c>
      <c r="F4465" t="s">
        <v>753</v>
      </c>
      <c r="G4465" t="s">
        <v>21393</v>
      </c>
      <c r="H4465" t="s">
        <v>1389</v>
      </c>
      <c r="J4465" t="s">
        <v>756</v>
      </c>
      <c r="K4465" t="s">
        <v>756</v>
      </c>
      <c r="L4465" t="s">
        <v>757</v>
      </c>
      <c r="M4465" t="s">
        <v>757</v>
      </c>
      <c r="N4465" t="s">
        <v>756</v>
      </c>
      <c r="O4465" t="s">
        <v>756</v>
      </c>
      <c r="P4465" t="s">
        <v>758</v>
      </c>
      <c r="Q4465" t="s">
        <v>759</v>
      </c>
      <c r="R4465" t="s">
        <v>759</v>
      </c>
      <c r="S4465" t="s">
        <v>757</v>
      </c>
      <c r="T4465" t="s">
        <v>757</v>
      </c>
      <c r="U4465" t="s">
        <v>757</v>
      </c>
      <c r="V4465" t="s">
        <v>904</v>
      </c>
      <c r="W4465" t="s">
        <v>756</v>
      </c>
      <c r="X4465" t="s">
        <v>21394</v>
      </c>
      <c r="Y4465" t="str">
        <f t="shared" si="980"/>
        <v>junio</v>
      </c>
      <c r="Z4465">
        <f>YEAR(BD_PONDERACIONES[[#This Row],[Fecha Ejecución del Ticket]])</f>
        <v>2022</v>
      </c>
      <c r="AA4465" t="str">
        <f t="shared" si="968"/>
        <v>diciembre</v>
      </c>
      <c r="AB4465">
        <f>YEAR(BD_PONDERACIONES[[#This Row],[Fecha de Inspección]])</f>
        <v>2022</v>
      </c>
      <c r="AC4465">
        <f t="shared" si="969"/>
        <v>0.5</v>
      </c>
      <c r="AD4465">
        <f t="shared" si="970"/>
        <v>0.5</v>
      </c>
      <c r="AE4465">
        <f t="shared" si="971"/>
        <v>0.5</v>
      </c>
      <c r="AF4465">
        <f t="shared" si="972"/>
        <v>0.5</v>
      </c>
      <c r="AG4465">
        <f t="shared" si="973"/>
        <v>0.5</v>
      </c>
      <c r="AH4465">
        <f t="shared" si="974"/>
        <v>0.5</v>
      </c>
      <c r="AI4465">
        <f t="shared" si="975"/>
        <v>0.25</v>
      </c>
      <c r="AJ4465">
        <f t="shared" si="976"/>
        <v>0.25</v>
      </c>
      <c r="AK4465">
        <f t="shared" si="977"/>
        <v>0.5</v>
      </c>
      <c r="AL4465">
        <f t="shared" si="978"/>
        <v>0.32500000000000001</v>
      </c>
      <c r="AM4465">
        <f t="shared" si="979"/>
        <v>0.5</v>
      </c>
      <c r="AN4465" s="6">
        <f t="shared" si="981"/>
        <v>0.96500000000000008</v>
      </c>
      <c r="AO4465" t="str">
        <f>VLOOKUP(BD_PONDERACIONES[[#This Row],[Comuna]],Tabla3[#All],2,0)</f>
        <v>Florida</v>
      </c>
    </row>
    <row r="4466" spans="1:41" x14ac:dyDescent="0.35">
      <c r="A4466" t="s">
        <v>21395</v>
      </c>
      <c r="B4466" t="s">
        <v>21396</v>
      </c>
      <c r="C4466" t="s">
        <v>21397</v>
      </c>
      <c r="D4466" s="5">
        <v>44921</v>
      </c>
      <c r="E4466" s="5">
        <v>44722</v>
      </c>
      <c r="F4466" t="s">
        <v>753</v>
      </c>
      <c r="G4466" t="s">
        <v>21398</v>
      </c>
      <c r="H4466" t="s">
        <v>1389</v>
      </c>
      <c r="J4466" t="s">
        <v>756</v>
      </c>
      <c r="K4466" t="s">
        <v>756</v>
      </c>
      <c r="L4466" t="s">
        <v>757</v>
      </c>
      <c r="M4466" t="s">
        <v>757</v>
      </c>
      <c r="N4466" t="s">
        <v>757</v>
      </c>
      <c r="O4466" t="s">
        <v>757</v>
      </c>
      <c r="P4466" t="s">
        <v>765</v>
      </c>
      <c r="Q4466" t="s">
        <v>759</v>
      </c>
      <c r="R4466" t="s">
        <v>759</v>
      </c>
      <c r="S4466" t="s">
        <v>757</v>
      </c>
      <c r="T4466" t="s">
        <v>757</v>
      </c>
      <c r="U4466" t="s">
        <v>757</v>
      </c>
      <c r="V4466" t="s">
        <v>768</v>
      </c>
      <c r="W4466" t="s">
        <v>756</v>
      </c>
      <c r="X4466" t="s">
        <v>21399</v>
      </c>
      <c r="Y4466" t="str">
        <f t="shared" si="980"/>
        <v>junio</v>
      </c>
      <c r="Z4466">
        <f>YEAR(BD_PONDERACIONES[[#This Row],[Fecha Ejecución del Ticket]])</f>
        <v>2022</v>
      </c>
      <c r="AA4466" t="str">
        <f t="shared" si="968"/>
        <v>diciembre</v>
      </c>
      <c r="AB4466">
        <f>YEAR(BD_PONDERACIONES[[#This Row],[Fecha de Inspección]])</f>
        <v>2022</v>
      </c>
      <c r="AC4466">
        <f t="shared" si="969"/>
        <v>0.5</v>
      </c>
      <c r="AD4466">
        <f t="shared" si="970"/>
        <v>0.5</v>
      </c>
      <c r="AE4466">
        <f t="shared" si="971"/>
        <v>0.5</v>
      </c>
      <c r="AF4466">
        <f t="shared" si="972"/>
        <v>0.5</v>
      </c>
      <c r="AG4466">
        <f t="shared" si="973"/>
        <v>0.5</v>
      </c>
      <c r="AH4466">
        <f t="shared" si="974"/>
        <v>0.5</v>
      </c>
      <c r="AI4466">
        <f t="shared" si="975"/>
        <v>0.25</v>
      </c>
      <c r="AJ4466">
        <f t="shared" si="976"/>
        <v>0.25</v>
      </c>
      <c r="AK4466">
        <f t="shared" si="977"/>
        <v>0.5</v>
      </c>
      <c r="AL4466">
        <f t="shared" si="978"/>
        <v>0.17499999999999999</v>
      </c>
      <c r="AM4466">
        <f t="shared" si="979"/>
        <v>0.5</v>
      </c>
      <c r="AN4466" s="6">
        <f t="shared" si="981"/>
        <v>0.93500000000000005</v>
      </c>
      <c r="AO4466" t="str">
        <f>VLOOKUP(BD_PONDERACIONES[[#This Row],[Comuna]],Tabla3[#All],2,0)</f>
        <v>Florida</v>
      </c>
    </row>
    <row r="4467" spans="1:41" x14ac:dyDescent="0.35">
      <c r="A4467" t="s">
        <v>21400</v>
      </c>
      <c r="B4467" t="s">
        <v>21401</v>
      </c>
      <c r="C4467" t="s">
        <v>21402</v>
      </c>
      <c r="D4467" s="5">
        <v>44921</v>
      </c>
      <c r="E4467" s="5">
        <v>44714</v>
      </c>
      <c r="F4467" t="s">
        <v>753</v>
      </c>
      <c r="G4467" t="s">
        <v>21403</v>
      </c>
      <c r="H4467" t="s">
        <v>1389</v>
      </c>
      <c r="J4467" t="s">
        <v>756</v>
      </c>
      <c r="K4467" t="s">
        <v>756</v>
      </c>
      <c r="L4467" t="s">
        <v>773</v>
      </c>
      <c r="M4467" t="s">
        <v>773</v>
      </c>
      <c r="N4467" t="s">
        <v>756</v>
      </c>
      <c r="O4467" t="s">
        <v>756</v>
      </c>
      <c r="P4467" t="s">
        <v>758</v>
      </c>
      <c r="Q4467" t="s">
        <v>759</v>
      </c>
      <c r="R4467" t="s">
        <v>759</v>
      </c>
      <c r="S4467" t="s">
        <v>757</v>
      </c>
      <c r="T4467" t="s">
        <v>757</v>
      </c>
      <c r="U4467" t="s">
        <v>757</v>
      </c>
      <c r="V4467" t="s">
        <v>756</v>
      </c>
      <c r="W4467" t="s">
        <v>756</v>
      </c>
      <c r="X4467" t="s">
        <v>21404</v>
      </c>
      <c r="Y4467" t="str">
        <f t="shared" si="980"/>
        <v>junio</v>
      </c>
      <c r="Z4467">
        <f>YEAR(BD_PONDERACIONES[[#This Row],[Fecha Ejecución del Ticket]])</f>
        <v>2022</v>
      </c>
      <c r="AA4467" t="str">
        <f t="shared" si="968"/>
        <v>diciembre</v>
      </c>
      <c r="AB4467">
        <f>YEAR(BD_PONDERACIONES[[#This Row],[Fecha de Inspección]])</f>
        <v>2022</v>
      </c>
      <c r="AC4467">
        <f t="shared" si="969"/>
        <v>0.5</v>
      </c>
      <c r="AD4467">
        <f t="shared" si="970"/>
        <v>0.5</v>
      </c>
      <c r="AE4467">
        <f t="shared" si="971"/>
        <v>0</v>
      </c>
      <c r="AF4467">
        <f t="shared" si="972"/>
        <v>0</v>
      </c>
      <c r="AG4467">
        <f t="shared" si="973"/>
        <v>0.5</v>
      </c>
      <c r="AH4467">
        <f t="shared" si="974"/>
        <v>0.5</v>
      </c>
      <c r="AI4467">
        <f t="shared" si="975"/>
        <v>0.25</v>
      </c>
      <c r="AJ4467">
        <f t="shared" si="976"/>
        <v>0.25</v>
      </c>
      <c r="AK4467">
        <f t="shared" si="977"/>
        <v>0.5</v>
      </c>
      <c r="AL4467">
        <f t="shared" si="978"/>
        <v>0.5</v>
      </c>
      <c r="AM4467">
        <f t="shared" si="979"/>
        <v>0.5</v>
      </c>
      <c r="AN4467" s="6">
        <f t="shared" si="981"/>
        <v>0.7</v>
      </c>
      <c r="AO4467" t="str">
        <f>VLOOKUP(BD_PONDERACIONES[[#This Row],[Comuna]],Tabla3[#All],2,0)</f>
        <v>Florida</v>
      </c>
    </row>
    <row r="4468" spans="1:41" x14ac:dyDescent="0.35">
      <c r="A4468" t="s">
        <v>21405</v>
      </c>
      <c r="B4468" t="s">
        <v>21406</v>
      </c>
      <c r="C4468" t="s">
        <v>21407</v>
      </c>
      <c r="D4468" s="5">
        <v>44921</v>
      </c>
      <c r="E4468" s="5">
        <v>44725</v>
      </c>
      <c r="F4468" t="s">
        <v>753</v>
      </c>
      <c r="G4468" t="s">
        <v>21408</v>
      </c>
      <c r="H4468" t="s">
        <v>1389</v>
      </c>
      <c r="J4468" t="s">
        <v>756</v>
      </c>
      <c r="K4468" t="s">
        <v>756</v>
      </c>
      <c r="L4468" t="s">
        <v>757</v>
      </c>
      <c r="M4468" t="s">
        <v>757</v>
      </c>
      <c r="N4468" t="s">
        <v>756</v>
      </c>
      <c r="O4468" t="s">
        <v>756</v>
      </c>
      <c r="P4468" t="s">
        <v>758</v>
      </c>
      <c r="Q4468" t="s">
        <v>759</v>
      </c>
      <c r="R4468" t="s">
        <v>759</v>
      </c>
      <c r="S4468" t="s">
        <v>757</v>
      </c>
      <c r="T4468" t="s">
        <v>757</v>
      </c>
      <c r="U4468" t="s">
        <v>757</v>
      </c>
      <c r="V4468" t="s">
        <v>904</v>
      </c>
      <c r="W4468" t="s">
        <v>756</v>
      </c>
      <c r="X4468" t="s">
        <v>885</v>
      </c>
      <c r="Y4468" t="str">
        <f t="shared" si="980"/>
        <v>junio</v>
      </c>
      <c r="Z4468">
        <f>YEAR(BD_PONDERACIONES[[#This Row],[Fecha Ejecución del Ticket]])</f>
        <v>2022</v>
      </c>
      <c r="AA4468" t="str">
        <f t="shared" si="968"/>
        <v>diciembre</v>
      </c>
      <c r="AB4468">
        <f>YEAR(BD_PONDERACIONES[[#This Row],[Fecha de Inspección]])</f>
        <v>2022</v>
      </c>
      <c r="AC4468">
        <f t="shared" si="969"/>
        <v>0.5</v>
      </c>
      <c r="AD4468">
        <f t="shared" si="970"/>
        <v>0.5</v>
      </c>
      <c r="AE4468">
        <f t="shared" si="971"/>
        <v>0.5</v>
      </c>
      <c r="AF4468">
        <f t="shared" si="972"/>
        <v>0.5</v>
      </c>
      <c r="AG4468">
        <f t="shared" si="973"/>
        <v>0.5</v>
      </c>
      <c r="AH4468">
        <f t="shared" si="974"/>
        <v>0.5</v>
      </c>
      <c r="AI4468">
        <f t="shared" si="975"/>
        <v>0.25</v>
      </c>
      <c r="AJ4468">
        <f t="shared" si="976"/>
        <v>0.25</v>
      </c>
      <c r="AK4468">
        <f t="shared" si="977"/>
        <v>0.5</v>
      </c>
      <c r="AL4468">
        <f t="shared" si="978"/>
        <v>0.32500000000000001</v>
      </c>
      <c r="AM4468">
        <f t="shared" si="979"/>
        <v>0.5</v>
      </c>
      <c r="AN4468" s="6">
        <f t="shared" si="981"/>
        <v>0.96500000000000008</v>
      </c>
      <c r="AO4468" t="str">
        <f>VLOOKUP(BD_PONDERACIONES[[#This Row],[Comuna]],Tabla3[#All],2,0)</f>
        <v>Florida</v>
      </c>
    </row>
    <row r="4469" spans="1:41" x14ac:dyDescent="0.35">
      <c r="A4469" t="s">
        <v>21409</v>
      </c>
      <c r="B4469" t="s">
        <v>21410</v>
      </c>
      <c r="C4469" t="s">
        <v>21411</v>
      </c>
      <c r="D4469" s="5">
        <v>44921</v>
      </c>
      <c r="E4469" s="5">
        <v>44856</v>
      </c>
      <c r="F4469" t="s">
        <v>763</v>
      </c>
      <c r="G4469" t="s">
        <v>21412</v>
      </c>
      <c r="H4469" t="s">
        <v>2860</v>
      </c>
      <c r="J4469" t="s">
        <v>756</v>
      </c>
      <c r="K4469" t="s">
        <v>756</v>
      </c>
      <c r="L4469" t="s">
        <v>757</v>
      </c>
      <c r="M4469" t="s">
        <v>757</v>
      </c>
      <c r="N4469" t="s">
        <v>756</v>
      </c>
      <c r="O4469" t="s">
        <v>756</v>
      </c>
      <c r="P4469" t="s">
        <v>758</v>
      </c>
      <c r="Q4469" t="s">
        <v>759</v>
      </c>
      <c r="R4469" t="s">
        <v>759</v>
      </c>
      <c r="S4469" t="s">
        <v>757</v>
      </c>
      <c r="T4469" t="s">
        <v>757</v>
      </c>
      <c r="U4469" t="s">
        <v>757</v>
      </c>
      <c r="V4469" t="s">
        <v>756</v>
      </c>
      <c r="W4469" t="s">
        <v>756</v>
      </c>
      <c r="X4469" t="s">
        <v>21413</v>
      </c>
      <c r="Y4469" t="str">
        <f t="shared" si="980"/>
        <v>octubre</v>
      </c>
      <c r="Z4469">
        <f>YEAR(BD_PONDERACIONES[[#This Row],[Fecha Ejecución del Ticket]])</f>
        <v>2022</v>
      </c>
      <c r="AA4469" t="str">
        <f t="shared" si="968"/>
        <v>diciembre</v>
      </c>
      <c r="AB4469">
        <f>YEAR(BD_PONDERACIONES[[#This Row],[Fecha de Inspección]])</f>
        <v>2022</v>
      </c>
      <c r="AC4469">
        <f t="shared" si="969"/>
        <v>0.5</v>
      </c>
      <c r="AD4469">
        <f t="shared" si="970"/>
        <v>0.5</v>
      </c>
      <c r="AE4469">
        <f t="shared" si="971"/>
        <v>0.5</v>
      </c>
      <c r="AF4469">
        <f t="shared" si="972"/>
        <v>0.5</v>
      </c>
      <c r="AG4469">
        <f t="shared" si="973"/>
        <v>0.5</v>
      </c>
      <c r="AH4469">
        <f t="shared" si="974"/>
        <v>0.5</v>
      </c>
      <c r="AI4469">
        <f t="shared" si="975"/>
        <v>0.25</v>
      </c>
      <c r="AJ4469">
        <f t="shared" si="976"/>
        <v>0.25</v>
      </c>
      <c r="AK4469">
        <f t="shared" si="977"/>
        <v>0.5</v>
      </c>
      <c r="AL4469">
        <f t="shared" si="978"/>
        <v>0.5</v>
      </c>
      <c r="AM4469">
        <f t="shared" si="979"/>
        <v>0.5</v>
      </c>
      <c r="AN4469" s="6">
        <f t="shared" si="981"/>
        <v>1</v>
      </c>
      <c r="AO4469" t="str">
        <f>VLOOKUP(BD_PONDERACIONES[[#This Row],[Comuna]],Tabla3[#All],2,0)</f>
        <v>Cordillera</v>
      </c>
    </row>
    <row r="4470" spans="1:41" x14ac:dyDescent="0.35">
      <c r="A4470" t="s">
        <v>21414</v>
      </c>
      <c r="B4470" t="s">
        <v>21415</v>
      </c>
      <c r="C4470" t="s">
        <v>21416</v>
      </c>
      <c r="D4470" s="5">
        <v>44921</v>
      </c>
      <c r="E4470" s="5">
        <v>44863</v>
      </c>
      <c r="F4470" t="s">
        <v>763</v>
      </c>
      <c r="G4470" t="s">
        <v>21417</v>
      </c>
      <c r="H4470" t="s">
        <v>2860</v>
      </c>
      <c r="J4470" t="s">
        <v>756</v>
      </c>
      <c r="K4470" t="s">
        <v>756</v>
      </c>
      <c r="L4470" t="s">
        <v>757</v>
      </c>
      <c r="M4470" t="s">
        <v>757</v>
      </c>
      <c r="N4470" t="s">
        <v>756</v>
      </c>
      <c r="O4470" t="s">
        <v>756</v>
      </c>
      <c r="P4470" t="s">
        <v>758</v>
      </c>
      <c r="Q4470" t="s">
        <v>759</v>
      </c>
      <c r="R4470" t="s">
        <v>759</v>
      </c>
      <c r="S4470" t="s">
        <v>757</v>
      </c>
      <c r="T4470" t="s">
        <v>757</v>
      </c>
      <c r="U4470" t="s">
        <v>757</v>
      </c>
      <c r="V4470" t="s">
        <v>756</v>
      </c>
      <c r="W4470" t="s">
        <v>768</v>
      </c>
      <c r="X4470" t="s">
        <v>21418</v>
      </c>
      <c r="Y4470" t="str">
        <f t="shared" si="980"/>
        <v>octubre</v>
      </c>
      <c r="Z4470">
        <f>YEAR(BD_PONDERACIONES[[#This Row],[Fecha Ejecución del Ticket]])</f>
        <v>2022</v>
      </c>
      <c r="AA4470" t="str">
        <f t="shared" si="968"/>
        <v>diciembre</v>
      </c>
      <c r="AB4470">
        <f>YEAR(BD_PONDERACIONES[[#This Row],[Fecha de Inspección]])</f>
        <v>2022</v>
      </c>
      <c r="AC4470">
        <f t="shared" si="969"/>
        <v>0.5</v>
      </c>
      <c r="AD4470">
        <f t="shared" si="970"/>
        <v>0.5</v>
      </c>
      <c r="AE4470">
        <f t="shared" si="971"/>
        <v>0.5</v>
      </c>
      <c r="AF4470">
        <f t="shared" si="972"/>
        <v>0.5</v>
      </c>
      <c r="AG4470">
        <f t="shared" si="973"/>
        <v>0.5</v>
      </c>
      <c r="AH4470">
        <f t="shared" si="974"/>
        <v>0.5</v>
      </c>
      <c r="AI4470">
        <f t="shared" si="975"/>
        <v>0.25</v>
      </c>
      <c r="AJ4470">
        <f t="shared" si="976"/>
        <v>0.25</v>
      </c>
      <c r="AK4470">
        <f t="shared" si="977"/>
        <v>0.5</v>
      </c>
      <c r="AL4470">
        <f t="shared" si="978"/>
        <v>0.5</v>
      </c>
      <c r="AM4470">
        <f t="shared" si="979"/>
        <v>0.17499999999999999</v>
      </c>
      <c r="AN4470" s="6">
        <f t="shared" si="981"/>
        <v>0.93500000000000005</v>
      </c>
      <c r="AO4470" t="str">
        <f>VLOOKUP(BD_PONDERACIONES[[#This Row],[Comuna]],Tabla3[#All],2,0)</f>
        <v>Cordillera</v>
      </c>
    </row>
    <row r="4471" spans="1:41" x14ac:dyDescent="0.35">
      <c r="A4471" t="s">
        <v>21419</v>
      </c>
      <c r="B4471" t="s">
        <v>21420</v>
      </c>
      <c r="C4471" t="s">
        <v>21421</v>
      </c>
      <c r="D4471" s="5">
        <v>44921</v>
      </c>
      <c r="E4471" s="5">
        <v>44861</v>
      </c>
      <c r="F4471" t="s">
        <v>763</v>
      </c>
      <c r="G4471" t="s">
        <v>21422</v>
      </c>
      <c r="H4471" t="s">
        <v>2860</v>
      </c>
      <c r="J4471" t="s">
        <v>756</v>
      </c>
      <c r="K4471" t="s">
        <v>756</v>
      </c>
      <c r="L4471" t="s">
        <v>757</v>
      </c>
      <c r="M4471" t="s">
        <v>757</v>
      </c>
      <c r="N4471" t="s">
        <v>756</v>
      </c>
      <c r="O4471" t="s">
        <v>756</v>
      </c>
      <c r="P4471" t="s">
        <v>758</v>
      </c>
      <c r="Q4471" t="s">
        <v>759</v>
      </c>
      <c r="R4471" t="s">
        <v>759</v>
      </c>
      <c r="S4471" t="s">
        <v>757</v>
      </c>
      <c r="T4471" t="s">
        <v>757</v>
      </c>
      <c r="U4471" t="s">
        <v>757</v>
      </c>
      <c r="V4471" t="s">
        <v>756</v>
      </c>
      <c r="W4471" t="s">
        <v>756</v>
      </c>
      <c r="X4471" t="s">
        <v>21423</v>
      </c>
      <c r="Y4471" t="str">
        <f t="shared" si="980"/>
        <v>octubre</v>
      </c>
      <c r="Z4471">
        <f>YEAR(BD_PONDERACIONES[[#This Row],[Fecha Ejecución del Ticket]])</f>
        <v>2022</v>
      </c>
      <c r="AA4471" t="str">
        <f t="shared" si="968"/>
        <v>diciembre</v>
      </c>
      <c r="AB4471">
        <f>YEAR(BD_PONDERACIONES[[#This Row],[Fecha de Inspección]])</f>
        <v>2022</v>
      </c>
      <c r="AC4471">
        <f t="shared" si="969"/>
        <v>0.5</v>
      </c>
      <c r="AD4471">
        <f t="shared" si="970"/>
        <v>0.5</v>
      </c>
      <c r="AE4471">
        <f t="shared" si="971"/>
        <v>0.5</v>
      </c>
      <c r="AF4471">
        <f t="shared" si="972"/>
        <v>0.5</v>
      </c>
      <c r="AG4471">
        <f t="shared" si="973"/>
        <v>0.5</v>
      </c>
      <c r="AH4471">
        <f t="shared" si="974"/>
        <v>0.5</v>
      </c>
      <c r="AI4471">
        <f t="shared" si="975"/>
        <v>0.25</v>
      </c>
      <c r="AJ4471">
        <f t="shared" si="976"/>
        <v>0.25</v>
      </c>
      <c r="AK4471">
        <f t="shared" si="977"/>
        <v>0.5</v>
      </c>
      <c r="AL4471">
        <f t="shared" si="978"/>
        <v>0.5</v>
      </c>
      <c r="AM4471">
        <f t="shared" si="979"/>
        <v>0.5</v>
      </c>
      <c r="AN4471" s="6">
        <f t="shared" si="981"/>
        <v>1</v>
      </c>
      <c r="AO4471" t="str">
        <f>VLOOKUP(BD_PONDERACIONES[[#This Row],[Comuna]],Tabla3[#All],2,0)</f>
        <v>Cordillera</v>
      </c>
    </row>
    <row r="4472" spans="1:41" x14ac:dyDescent="0.35">
      <c r="A4472" t="s">
        <v>21424</v>
      </c>
      <c r="B4472" t="s">
        <v>21425</v>
      </c>
      <c r="C4472" t="s">
        <v>21426</v>
      </c>
      <c r="D4472" s="5">
        <v>44921</v>
      </c>
      <c r="E4472" s="5">
        <v>44852</v>
      </c>
      <c r="F4472" t="s">
        <v>763</v>
      </c>
      <c r="G4472" t="s">
        <v>21427</v>
      </c>
      <c r="H4472" t="s">
        <v>2860</v>
      </c>
      <c r="J4472" t="s">
        <v>756</v>
      </c>
      <c r="K4472" t="s">
        <v>756</v>
      </c>
      <c r="L4472" t="s">
        <v>757</v>
      </c>
      <c r="M4472" t="s">
        <v>757</v>
      </c>
      <c r="N4472" t="s">
        <v>756</v>
      </c>
      <c r="O4472" t="s">
        <v>756</v>
      </c>
      <c r="P4472" t="s">
        <v>758</v>
      </c>
      <c r="Q4472" t="s">
        <v>759</v>
      </c>
      <c r="R4472" t="s">
        <v>759</v>
      </c>
      <c r="S4472" t="s">
        <v>757</v>
      </c>
      <c r="T4472" t="s">
        <v>757</v>
      </c>
      <c r="U4472" t="s">
        <v>757</v>
      </c>
      <c r="V4472" t="s">
        <v>756</v>
      </c>
      <c r="W4472" t="s">
        <v>756</v>
      </c>
      <c r="X4472" t="s">
        <v>21428</v>
      </c>
      <c r="Y4472" t="str">
        <f t="shared" si="980"/>
        <v>octubre</v>
      </c>
      <c r="Z4472">
        <f>YEAR(BD_PONDERACIONES[[#This Row],[Fecha Ejecución del Ticket]])</f>
        <v>2022</v>
      </c>
      <c r="AA4472" t="str">
        <f t="shared" si="968"/>
        <v>diciembre</v>
      </c>
      <c r="AB4472">
        <f>YEAR(BD_PONDERACIONES[[#This Row],[Fecha de Inspección]])</f>
        <v>2022</v>
      </c>
      <c r="AC4472">
        <f t="shared" si="969"/>
        <v>0.5</v>
      </c>
      <c r="AD4472">
        <f t="shared" si="970"/>
        <v>0.5</v>
      </c>
      <c r="AE4472">
        <f t="shared" si="971"/>
        <v>0.5</v>
      </c>
      <c r="AF4472">
        <f t="shared" si="972"/>
        <v>0.5</v>
      </c>
      <c r="AG4472">
        <f t="shared" si="973"/>
        <v>0.5</v>
      </c>
      <c r="AH4472">
        <f t="shared" si="974"/>
        <v>0.5</v>
      </c>
      <c r="AI4472">
        <f t="shared" si="975"/>
        <v>0.25</v>
      </c>
      <c r="AJ4472">
        <f t="shared" si="976"/>
        <v>0.25</v>
      </c>
      <c r="AK4472">
        <f t="shared" si="977"/>
        <v>0.5</v>
      </c>
      <c r="AL4472">
        <f t="shared" si="978"/>
        <v>0.5</v>
      </c>
      <c r="AM4472">
        <f t="shared" si="979"/>
        <v>0.5</v>
      </c>
      <c r="AN4472" s="6">
        <f t="shared" si="981"/>
        <v>1</v>
      </c>
      <c r="AO4472" t="str">
        <f>VLOOKUP(BD_PONDERACIONES[[#This Row],[Comuna]],Tabla3[#All],2,0)</f>
        <v>Cordillera</v>
      </c>
    </row>
    <row r="4473" spans="1:41" x14ac:dyDescent="0.35">
      <c r="A4473" t="s">
        <v>21429</v>
      </c>
      <c r="B4473" t="s">
        <v>21430</v>
      </c>
      <c r="C4473" t="s">
        <v>21431</v>
      </c>
      <c r="D4473" s="5">
        <v>44921</v>
      </c>
      <c r="E4473" s="5">
        <v>44861</v>
      </c>
      <c r="F4473" t="s">
        <v>763</v>
      </c>
      <c r="G4473" t="s">
        <v>21432</v>
      </c>
      <c r="H4473" t="s">
        <v>2860</v>
      </c>
      <c r="J4473" t="s">
        <v>756</v>
      </c>
      <c r="K4473" t="s">
        <v>756</v>
      </c>
      <c r="L4473" t="s">
        <v>757</v>
      </c>
      <c r="M4473" t="s">
        <v>757</v>
      </c>
      <c r="N4473" t="s">
        <v>756</v>
      </c>
      <c r="O4473" t="s">
        <v>756</v>
      </c>
      <c r="P4473" t="s">
        <v>758</v>
      </c>
      <c r="Q4473" t="s">
        <v>759</v>
      </c>
      <c r="R4473" t="s">
        <v>759</v>
      </c>
      <c r="S4473" t="s">
        <v>757</v>
      </c>
      <c r="T4473" t="s">
        <v>757</v>
      </c>
      <c r="U4473" t="s">
        <v>757</v>
      </c>
      <c r="V4473" t="s">
        <v>756</v>
      </c>
      <c r="W4473" t="s">
        <v>756</v>
      </c>
      <c r="X4473" t="s">
        <v>21433</v>
      </c>
      <c r="Y4473" t="str">
        <f t="shared" si="980"/>
        <v>octubre</v>
      </c>
      <c r="Z4473">
        <f>YEAR(BD_PONDERACIONES[[#This Row],[Fecha Ejecución del Ticket]])</f>
        <v>2022</v>
      </c>
      <c r="AA4473" t="str">
        <f t="shared" si="968"/>
        <v>diciembre</v>
      </c>
      <c r="AB4473">
        <f>YEAR(BD_PONDERACIONES[[#This Row],[Fecha de Inspección]])</f>
        <v>2022</v>
      </c>
      <c r="AC4473">
        <f t="shared" si="969"/>
        <v>0.5</v>
      </c>
      <c r="AD4473">
        <f t="shared" si="970"/>
        <v>0.5</v>
      </c>
      <c r="AE4473">
        <f t="shared" si="971"/>
        <v>0.5</v>
      </c>
      <c r="AF4473">
        <f t="shared" si="972"/>
        <v>0.5</v>
      </c>
      <c r="AG4473">
        <f t="shared" si="973"/>
        <v>0.5</v>
      </c>
      <c r="AH4473">
        <f t="shared" si="974"/>
        <v>0.5</v>
      </c>
      <c r="AI4473">
        <f t="shared" si="975"/>
        <v>0.25</v>
      </c>
      <c r="AJ4473">
        <f t="shared" si="976"/>
        <v>0.25</v>
      </c>
      <c r="AK4473">
        <f t="shared" si="977"/>
        <v>0.5</v>
      </c>
      <c r="AL4473">
        <f t="shared" si="978"/>
        <v>0.5</v>
      </c>
      <c r="AM4473">
        <f t="shared" si="979"/>
        <v>0.5</v>
      </c>
      <c r="AN4473" s="6">
        <f t="shared" si="981"/>
        <v>1</v>
      </c>
      <c r="AO4473" t="str">
        <f>VLOOKUP(BD_PONDERACIONES[[#This Row],[Comuna]],Tabla3[#All],2,0)</f>
        <v>Cordillera</v>
      </c>
    </row>
    <row r="4474" spans="1:41" x14ac:dyDescent="0.35">
      <c r="A4474" t="s">
        <v>21434</v>
      </c>
      <c r="B4474" t="s">
        <v>21435</v>
      </c>
      <c r="C4474" t="s">
        <v>21436</v>
      </c>
      <c r="D4474" s="5">
        <v>44921</v>
      </c>
      <c r="E4474" s="5">
        <v>44859</v>
      </c>
      <c r="F4474" t="s">
        <v>763</v>
      </c>
      <c r="G4474" t="s">
        <v>21437</v>
      </c>
      <c r="H4474" t="s">
        <v>2860</v>
      </c>
      <c r="J4474" t="s">
        <v>756</v>
      </c>
      <c r="K4474" t="s">
        <v>756</v>
      </c>
      <c r="L4474" t="s">
        <v>757</v>
      </c>
      <c r="M4474" t="s">
        <v>757</v>
      </c>
      <c r="N4474" t="s">
        <v>756</v>
      </c>
      <c r="O4474" t="s">
        <v>756</v>
      </c>
      <c r="P4474" t="s">
        <v>758</v>
      </c>
      <c r="Q4474" t="s">
        <v>759</v>
      </c>
      <c r="R4474" t="s">
        <v>759</v>
      </c>
      <c r="S4474" t="s">
        <v>757</v>
      </c>
      <c r="T4474" t="s">
        <v>757</v>
      </c>
      <c r="U4474" t="s">
        <v>757</v>
      </c>
      <c r="V4474" t="s">
        <v>756</v>
      </c>
      <c r="W4474" t="s">
        <v>768</v>
      </c>
      <c r="X4474" t="s">
        <v>21438</v>
      </c>
      <c r="Y4474" t="str">
        <f t="shared" si="980"/>
        <v>octubre</v>
      </c>
      <c r="Z4474">
        <f>YEAR(BD_PONDERACIONES[[#This Row],[Fecha Ejecución del Ticket]])</f>
        <v>2022</v>
      </c>
      <c r="AA4474" t="str">
        <f t="shared" si="968"/>
        <v>diciembre</v>
      </c>
      <c r="AB4474">
        <f>YEAR(BD_PONDERACIONES[[#This Row],[Fecha de Inspección]])</f>
        <v>2022</v>
      </c>
      <c r="AC4474">
        <f t="shared" si="969"/>
        <v>0.5</v>
      </c>
      <c r="AD4474">
        <f t="shared" si="970"/>
        <v>0.5</v>
      </c>
      <c r="AE4474">
        <f t="shared" si="971"/>
        <v>0.5</v>
      </c>
      <c r="AF4474">
        <f t="shared" si="972"/>
        <v>0.5</v>
      </c>
      <c r="AG4474">
        <f t="shared" si="973"/>
        <v>0.5</v>
      </c>
      <c r="AH4474">
        <f t="shared" si="974"/>
        <v>0.5</v>
      </c>
      <c r="AI4474">
        <f t="shared" si="975"/>
        <v>0.25</v>
      </c>
      <c r="AJ4474">
        <f t="shared" si="976"/>
        <v>0.25</v>
      </c>
      <c r="AK4474">
        <f t="shared" si="977"/>
        <v>0.5</v>
      </c>
      <c r="AL4474">
        <f t="shared" si="978"/>
        <v>0.5</v>
      </c>
      <c r="AM4474">
        <f t="shared" si="979"/>
        <v>0.17499999999999999</v>
      </c>
      <c r="AN4474" s="6">
        <f t="shared" si="981"/>
        <v>0.93500000000000005</v>
      </c>
      <c r="AO4474" t="str">
        <f>VLOOKUP(BD_PONDERACIONES[[#This Row],[Comuna]],Tabla3[#All],2,0)</f>
        <v>Cordillera</v>
      </c>
    </row>
    <row r="4475" spans="1:41" x14ac:dyDescent="0.35">
      <c r="A4475" t="s">
        <v>21439</v>
      </c>
      <c r="B4475" t="s">
        <v>21440</v>
      </c>
      <c r="C4475" t="s">
        <v>21441</v>
      </c>
      <c r="D4475" s="5">
        <v>44921</v>
      </c>
      <c r="E4475" s="5">
        <v>44851</v>
      </c>
      <c r="F4475" t="s">
        <v>763</v>
      </c>
      <c r="G4475" t="s">
        <v>21442</v>
      </c>
      <c r="H4475" t="s">
        <v>2860</v>
      </c>
      <c r="J4475" t="s">
        <v>756</v>
      </c>
      <c r="K4475" t="s">
        <v>756</v>
      </c>
      <c r="L4475" t="s">
        <v>757</v>
      </c>
      <c r="M4475" t="s">
        <v>757</v>
      </c>
      <c r="N4475" t="s">
        <v>756</v>
      </c>
      <c r="O4475" t="s">
        <v>756</v>
      </c>
      <c r="P4475" t="s">
        <v>758</v>
      </c>
      <c r="Q4475" t="s">
        <v>759</v>
      </c>
      <c r="R4475" t="s">
        <v>759</v>
      </c>
      <c r="S4475" t="s">
        <v>757</v>
      </c>
      <c r="T4475" t="s">
        <v>757</v>
      </c>
      <c r="U4475" t="s">
        <v>757</v>
      </c>
      <c r="V4475" t="s">
        <v>756</v>
      </c>
      <c r="W4475" t="s">
        <v>768</v>
      </c>
      <c r="X4475" t="s">
        <v>21443</v>
      </c>
      <c r="Y4475" t="str">
        <f t="shared" si="980"/>
        <v>octubre</v>
      </c>
      <c r="Z4475">
        <f>YEAR(BD_PONDERACIONES[[#This Row],[Fecha Ejecución del Ticket]])</f>
        <v>2022</v>
      </c>
      <c r="AA4475" t="str">
        <f t="shared" si="968"/>
        <v>diciembre</v>
      </c>
      <c r="AB4475">
        <f>YEAR(BD_PONDERACIONES[[#This Row],[Fecha de Inspección]])</f>
        <v>2022</v>
      </c>
      <c r="AC4475">
        <f t="shared" si="969"/>
        <v>0.5</v>
      </c>
      <c r="AD4475">
        <f t="shared" si="970"/>
        <v>0.5</v>
      </c>
      <c r="AE4475">
        <f t="shared" si="971"/>
        <v>0.5</v>
      </c>
      <c r="AF4475">
        <f t="shared" si="972"/>
        <v>0.5</v>
      </c>
      <c r="AG4475">
        <f t="shared" si="973"/>
        <v>0.5</v>
      </c>
      <c r="AH4475">
        <f t="shared" si="974"/>
        <v>0.5</v>
      </c>
      <c r="AI4475">
        <f t="shared" si="975"/>
        <v>0.25</v>
      </c>
      <c r="AJ4475">
        <f t="shared" si="976"/>
        <v>0.25</v>
      </c>
      <c r="AK4475">
        <f t="shared" si="977"/>
        <v>0.5</v>
      </c>
      <c r="AL4475">
        <f t="shared" si="978"/>
        <v>0.5</v>
      </c>
      <c r="AM4475">
        <f t="shared" si="979"/>
        <v>0.17499999999999999</v>
      </c>
      <c r="AN4475" s="6">
        <f t="shared" si="981"/>
        <v>0.93500000000000005</v>
      </c>
      <c r="AO4475" t="str">
        <f>VLOOKUP(BD_PONDERACIONES[[#This Row],[Comuna]],Tabla3[#All],2,0)</f>
        <v>Cordillera</v>
      </c>
    </row>
    <row r="4476" spans="1:41" x14ac:dyDescent="0.35">
      <c r="A4476" t="s">
        <v>21444</v>
      </c>
      <c r="B4476" t="s">
        <v>21445</v>
      </c>
      <c r="C4476" t="s">
        <v>21446</v>
      </c>
      <c r="D4476" s="5">
        <v>44921</v>
      </c>
      <c r="E4476" s="5">
        <v>44861</v>
      </c>
      <c r="F4476" t="s">
        <v>763</v>
      </c>
      <c r="G4476" t="s">
        <v>21447</v>
      </c>
      <c r="H4476" t="s">
        <v>2860</v>
      </c>
      <c r="J4476" t="s">
        <v>756</v>
      </c>
      <c r="K4476" t="s">
        <v>756</v>
      </c>
      <c r="L4476" t="s">
        <v>757</v>
      </c>
      <c r="M4476" t="s">
        <v>757</v>
      </c>
      <c r="N4476" t="s">
        <v>756</v>
      </c>
      <c r="O4476" t="s">
        <v>756</v>
      </c>
      <c r="P4476" t="s">
        <v>765</v>
      </c>
      <c r="Q4476" t="s">
        <v>21448</v>
      </c>
      <c r="R4476" t="s">
        <v>21449</v>
      </c>
      <c r="S4476" t="s">
        <v>756</v>
      </c>
      <c r="T4476" t="s">
        <v>756</v>
      </c>
      <c r="U4476" t="s">
        <v>756</v>
      </c>
      <c r="V4476" t="s">
        <v>756</v>
      </c>
      <c r="W4476" t="s">
        <v>756</v>
      </c>
      <c r="X4476" t="s">
        <v>769</v>
      </c>
      <c r="Y4476" t="str">
        <f t="shared" si="980"/>
        <v>octubre</v>
      </c>
      <c r="Z4476">
        <f>YEAR(BD_PONDERACIONES[[#This Row],[Fecha Ejecución del Ticket]])</f>
        <v>2022</v>
      </c>
      <c r="AA4476" t="str">
        <f t="shared" si="968"/>
        <v>diciembre</v>
      </c>
      <c r="AB4476">
        <f>YEAR(BD_PONDERACIONES[[#This Row],[Fecha de Inspección]])</f>
        <v>2022</v>
      </c>
      <c r="AC4476">
        <f t="shared" si="969"/>
        <v>0.5</v>
      </c>
      <c r="AD4476">
        <f t="shared" si="970"/>
        <v>0.5</v>
      </c>
      <c r="AE4476">
        <f t="shared" si="971"/>
        <v>0.5</v>
      </c>
      <c r="AF4476">
        <f t="shared" si="972"/>
        <v>0.5</v>
      </c>
      <c r="AG4476">
        <f t="shared" si="973"/>
        <v>0.5</v>
      </c>
      <c r="AH4476">
        <f t="shared" si="974"/>
        <v>0.5</v>
      </c>
      <c r="AI4476">
        <f t="shared" si="975"/>
        <v>0.25</v>
      </c>
      <c r="AJ4476">
        <f t="shared" si="976"/>
        <v>0.25</v>
      </c>
      <c r="AK4476">
        <f t="shared" si="977"/>
        <v>0.5</v>
      </c>
      <c r="AL4476">
        <f t="shared" si="978"/>
        <v>0.5</v>
      </c>
      <c r="AM4476">
        <f t="shared" si="979"/>
        <v>0.5</v>
      </c>
      <c r="AN4476" s="6">
        <f t="shared" si="981"/>
        <v>1</v>
      </c>
      <c r="AO4476" t="str">
        <f>VLOOKUP(BD_PONDERACIONES[[#This Row],[Comuna]],Tabla3[#All],2,0)</f>
        <v>Cordillera</v>
      </c>
    </row>
    <row r="4477" spans="1:41" x14ac:dyDescent="0.35">
      <c r="A4477" t="s">
        <v>21450</v>
      </c>
      <c r="B4477" t="s">
        <v>21451</v>
      </c>
      <c r="C4477" t="s">
        <v>21452</v>
      </c>
      <c r="D4477" s="5">
        <v>44922</v>
      </c>
      <c r="E4477" s="5">
        <v>44715</v>
      </c>
      <c r="F4477" t="s">
        <v>753</v>
      </c>
      <c r="G4477" t="s">
        <v>21453</v>
      </c>
      <c r="H4477" t="s">
        <v>1389</v>
      </c>
      <c r="J4477" t="s">
        <v>756</v>
      </c>
      <c r="K4477" t="s">
        <v>756</v>
      </c>
      <c r="L4477" t="s">
        <v>756</v>
      </c>
      <c r="M4477" t="s">
        <v>756</v>
      </c>
      <c r="N4477" t="s">
        <v>756</v>
      </c>
      <c r="O4477" t="s">
        <v>756</v>
      </c>
      <c r="P4477" t="s">
        <v>758</v>
      </c>
      <c r="Q4477" t="s">
        <v>759</v>
      </c>
      <c r="R4477" t="s">
        <v>759</v>
      </c>
      <c r="S4477" t="s">
        <v>757</v>
      </c>
      <c r="T4477" t="s">
        <v>757</v>
      </c>
      <c r="U4477" t="s">
        <v>757</v>
      </c>
      <c r="V4477" t="s">
        <v>756</v>
      </c>
      <c r="W4477" t="s">
        <v>768</v>
      </c>
      <c r="X4477" t="s">
        <v>21454</v>
      </c>
      <c r="Y4477" t="str">
        <f t="shared" si="980"/>
        <v>junio</v>
      </c>
      <c r="Z4477">
        <f>YEAR(BD_PONDERACIONES[[#This Row],[Fecha Ejecución del Ticket]])</f>
        <v>2022</v>
      </c>
      <c r="AA4477" t="str">
        <f t="shared" si="968"/>
        <v>diciembre</v>
      </c>
      <c r="AB4477">
        <f>YEAR(BD_PONDERACIONES[[#This Row],[Fecha de Inspección]])</f>
        <v>2022</v>
      </c>
      <c r="AC4477">
        <f t="shared" si="969"/>
        <v>0.5</v>
      </c>
      <c r="AD4477">
        <f t="shared" si="970"/>
        <v>0.5</v>
      </c>
      <c r="AE4477">
        <f t="shared" si="971"/>
        <v>0.5</v>
      </c>
      <c r="AF4477">
        <f t="shared" si="972"/>
        <v>0.5</v>
      </c>
      <c r="AG4477">
        <f t="shared" si="973"/>
        <v>0.5</v>
      </c>
      <c r="AH4477">
        <f t="shared" si="974"/>
        <v>0.5</v>
      </c>
      <c r="AI4477">
        <f t="shared" si="975"/>
        <v>0.25</v>
      </c>
      <c r="AJ4477">
        <f t="shared" si="976"/>
        <v>0.25</v>
      </c>
      <c r="AK4477">
        <f t="shared" si="977"/>
        <v>0.5</v>
      </c>
      <c r="AL4477">
        <f t="shared" si="978"/>
        <v>0.5</v>
      </c>
      <c r="AM4477">
        <f t="shared" si="979"/>
        <v>0.17499999999999999</v>
      </c>
      <c r="AN4477" s="6">
        <f t="shared" si="981"/>
        <v>0.93500000000000005</v>
      </c>
      <c r="AO4477" t="str">
        <f>VLOOKUP(BD_PONDERACIONES[[#This Row],[Comuna]],Tabla3[#All],2,0)</f>
        <v>Florida</v>
      </c>
    </row>
    <row r="4478" spans="1:41" x14ac:dyDescent="0.35">
      <c r="A4478" t="s">
        <v>21455</v>
      </c>
      <c r="B4478" t="s">
        <v>21456</v>
      </c>
      <c r="C4478" t="s">
        <v>21457</v>
      </c>
      <c r="D4478" s="5">
        <v>44922</v>
      </c>
      <c r="E4478" s="5">
        <v>44721</v>
      </c>
      <c r="F4478" t="s">
        <v>753</v>
      </c>
      <c r="G4478" t="s">
        <v>21458</v>
      </c>
      <c r="H4478" t="s">
        <v>1389</v>
      </c>
      <c r="J4478" t="s">
        <v>756</v>
      </c>
      <c r="K4478" t="s">
        <v>756</v>
      </c>
      <c r="L4478" t="s">
        <v>757</v>
      </c>
      <c r="M4478" t="s">
        <v>757</v>
      </c>
      <c r="N4478" t="s">
        <v>756</v>
      </c>
      <c r="O4478" t="s">
        <v>756</v>
      </c>
      <c r="P4478" t="s">
        <v>758</v>
      </c>
      <c r="Q4478" t="s">
        <v>759</v>
      </c>
      <c r="R4478" t="s">
        <v>759</v>
      </c>
      <c r="S4478" t="s">
        <v>757</v>
      </c>
      <c r="T4478" t="s">
        <v>757</v>
      </c>
      <c r="U4478" t="s">
        <v>757</v>
      </c>
      <c r="V4478" t="s">
        <v>756</v>
      </c>
      <c r="W4478" t="s">
        <v>756</v>
      </c>
      <c r="X4478" t="s">
        <v>8238</v>
      </c>
      <c r="Y4478" t="str">
        <f t="shared" si="980"/>
        <v>junio</v>
      </c>
      <c r="Z4478">
        <f>YEAR(BD_PONDERACIONES[[#This Row],[Fecha Ejecución del Ticket]])</f>
        <v>2022</v>
      </c>
      <c r="AA4478" t="str">
        <f t="shared" si="968"/>
        <v>diciembre</v>
      </c>
      <c r="AB4478">
        <f>YEAR(BD_PONDERACIONES[[#This Row],[Fecha de Inspección]])</f>
        <v>2022</v>
      </c>
      <c r="AC4478">
        <f t="shared" si="969"/>
        <v>0.5</v>
      </c>
      <c r="AD4478">
        <f t="shared" si="970"/>
        <v>0.5</v>
      </c>
      <c r="AE4478">
        <f t="shared" si="971"/>
        <v>0.5</v>
      </c>
      <c r="AF4478">
        <f t="shared" si="972"/>
        <v>0.5</v>
      </c>
      <c r="AG4478">
        <f t="shared" si="973"/>
        <v>0.5</v>
      </c>
      <c r="AH4478">
        <f t="shared" si="974"/>
        <v>0.5</v>
      </c>
      <c r="AI4478">
        <f t="shared" si="975"/>
        <v>0.25</v>
      </c>
      <c r="AJ4478">
        <f t="shared" si="976"/>
        <v>0.25</v>
      </c>
      <c r="AK4478">
        <f t="shared" si="977"/>
        <v>0.5</v>
      </c>
      <c r="AL4478">
        <f t="shared" si="978"/>
        <v>0.5</v>
      </c>
      <c r="AM4478">
        <f t="shared" si="979"/>
        <v>0.5</v>
      </c>
      <c r="AN4478" s="6">
        <f t="shared" si="981"/>
        <v>1</v>
      </c>
      <c r="AO4478" t="str">
        <f>VLOOKUP(BD_PONDERACIONES[[#This Row],[Comuna]],Tabla3[#All],2,0)</f>
        <v>Florida</v>
      </c>
    </row>
    <row r="4479" spans="1:41" x14ac:dyDescent="0.35">
      <c r="A4479" t="s">
        <v>21459</v>
      </c>
      <c r="B4479" t="s">
        <v>21460</v>
      </c>
      <c r="C4479" t="s">
        <v>21461</v>
      </c>
      <c r="D4479" s="5">
        <v>44922</v>
      </c>
      <c r="E4479" s="5">
        <v>44729</v>
      </c>
      <c r="F4479" t="s">
        <v>753</v>
      </c>
      <c r="G4479" t="s">
        <v>21462</v>
      </c>
      <c r="H4479" t="s">
        <v>1389</v>
      </c>
      <c r="J4479" t="s">
        <v>756</v>
      </c>
      <c r="K4479" t="s">
        <v>756</v>
      </c>
      <c r="L4479" t="s">
        <v>757</v>
      </c>
      <c r="M4479" t="s">
        <v>757</v>
      </c>
      <c r="N4479" t="s">
        <v>757</v>
      </c>
      <c r="O4479" t="s">
        <v>757</v>
      </c>
      <c r="P4479" t="s">
        <v>758</v>
      </c>
      <c r="Q4479" t="s">
        <v>759</v>
      </c>
      <c r="R4479" t="s">
        <v>759</v>
      </c>
      <c r="S4479" t="s">
        <v>757</v>
      </c>
      <c r="T4479" t="s">
        <v>757</v>
      </c>
      <c r="U4479" t="s">
        <v>757</v>
      </c>
      <c r="V4479" t="s">
        <v>756</v>
      </c>
      <c r="W4479" t="s">
        <v>768</v>
      </c>
      <c r="X4479" t="s">
        <v>10157</v>
      </c>
      <c r="Y4479" t="str">
        <f t="shared" si="980"/>
        <v>junio</v>
      </c>
      <c r="Z4479">
        <f>YEAR(BD_PONDERACIONES[[#This Row],[Fecha Ejecución del Ticket]])</f>
        <v>2022</v>
      </c>
      <c r="AA4479" t="str">
        <f t="shared" si="968"/>
        <v>diciembre</v>
      </c>
      <c r="AB4479">
        <f>YEAR(BD_PONDERACIONES[[#This Row],[Fecha de Inspección]])</f>
        <v>2022</v>
      </c>
      <c r="AC4479">
        <f t="shared" si="969"/>
        <v>0.5</v>
      </c>
      <c r="AD4479">
        <f t="shared" si="970"/>
        <v>0.5</v>
      </c>
      <c r="AE4479">
        <f t="shared" si="971"/>
        <v>0.5</v>
      </c>
      <c r="AF4479">
        <f t="shared" si="972"/>
        <v>0.5</v>
      </c>
      <c r="AG4479">
        <f t="shared" si="973"/>
        <v>0.5</v>
      </c>
      <c r="AH4479">
        <f t="shared" si="974"/>
        <v>0.5</v>
      </c>
      <c r="AI4479">
        <f t="shared" si="975"/>
        <v>0.25</v>
      </c>
      <c r="AJ4479">
        <f t="shared" si="976"/>
        <v>0.25</v>
      </c>
      <c r="AK4479">
        <f t="shared" si="977"/>
        <v>0.5</v>
      </c>
      <c r="AL4479">
        <f t="shared" si="978"/>
        <v>0.5</v>
      </c>
      <c r="AM4479">
        <f t="shared" si="979"/>
        <v>0.17499999999999999</v>
      </c>
      <c r="AN4479" s="6">
        <f t="shared" si="981"/>
        <v>0.93500000000000005</v>
      </c>
      <c r="AO4479" t="str">
        <f>VLOOKUP(BD_PONDERACIONES[[#This Row],[Comuna]],Tabla3[#All],2,0)</f>
        <v>Florida</v>
      </c>
    </row>
    <row r="4480" spans="1:41" x14ac:dyDescent="0.35">
      <c r="A4480" t="s">
        <v>21463</v>
      </c>
      <c r="B4480" t="s">
        <v>21464</v>
      </c>
      <c r="C4480" t="s">
        <v>21465</v>
      </c>
      <c r="D4480" s="5">
        <v>44922</v>
      </c>
      <c r="E4480" s="5">
        <v>44728</v>
      </c>
      <c r="F4480" t="s">
        <v>753</v>
      </c>
      <c r="G4480" t="s">
        <v>21466</v>
      </c>
      <c r="H4480" t="s">
        <v>1389</v>
      </c>
      <c r="J4480" t="s">
        <v>756</v>
      </c>
      <c r="K4480" t="s">
        <v>756</v>
      </c>
      <c r="L4480" t="s">
        <v>773</v>
      </c>
      <c r="M4480" t="s">
        <v>773</v>
      </c>
      <c r="N4480" t="s">
        <v>756</v>
      </c>
      <c r="O4480" t="s">
        <v>756</v>
      </c>
      <c r="P4480" t="s">
        <v>758</v>
      </c>
      <c r="Q4480" t="s">
        <v>759</v>
      </c>
      <c r="R4480" t="s">
        <v>759</v>
      </c>
      <c r="S4480" t="s">
        <v>757</v>
      </c>
      <c r="T4480" t="s">
        <v>757</v>
      </c>
      <c r="U4480" t="s">
        <v>757</v>
      </c>
      <c r="V4480" t="s">
        <v>756</v>
      </c>
      <c r="W4480" t="s">
        <v>768</v>
      </c>
      <c r="X4480" t="s">
        <v>21467</v>
      </c>
      <c r="Y4480" t="str">
        <f t="shared" si="980"/>
        <v>junio</v>
      </c>
      <c r="Z4480">
        <f>YEAR(BD_PONDERACIONES[[#This Row],[Fecha Ejecución del Ticket]])</f>
        <v>2022</v>
      </c>
      <c r="AA4480" t="str">
        <f t="shared" si="968"/>
        <v>diciembre</v>
      </c>
      <c r="AB4480">
        <f>YEAR(BD_PONDERACIONES[[#This Row],[Fecha de Inspección]])</f>
        <v>2022</v>
      </c>
      <c r="AC4480">
        <f t="shared" si="969"/>
        <v>0.5</v>
      </c>
      <c r="AD4480">
        <f t="shared" si="970"/>
        <v>0.5</v>
      </c>
      <c r="AE4480">
        <f t="shared" si="971"/>
        <v>0</v>
      </c>
      <c r="AF4480">
        <f t="shared" si="972"/>
        <v>0</v>
      </c>
      <c r="AG4480">
        <f t="shared" si="973"/>
        <v>0.5</v>
      </c>
      <c r="AH4480">
        <f t="shared" si="974"/>
        <v>0.5</v>
      </c>
      <c r="AI4480">
        <f t="shared" si="975"/>
        <v>0.25</v>
      </c>
      <c r="AJ4480">
        <f t="shared" si="976"/>
        <v>0.25</v>
      </c>
      <c r="AK4480">
        <f t="shared" si="977"/>
        <v>0.5</v>
      </c>
      <c r="AL4480">
        <f t="shared" si="978"/>
        <v>0.5</v>
      </c>
      <c r="AM4480">
        <f t="shared" si="979"/>
        <v>0.17499999999999999</v>
      </c>
      <c r="AN4480" s="6">
        <f t="shared" si="981"/>
        <v>0.63500000000000001</v>
      </c>
      <c r="AO4480" t="str">
        <f>VLOOKUP(BD_PONDERACIONES[[#This Row],[Comuna]],Tabla3[#All],2,0)</f>
        <v>Florida</v>
      </c>
    </row>
    <row r="4481" spans="1:41" x14ac:dyDescent="0.35">
      <c r="A4481" t="s">
        <v>21468</v>
      </c>
      <c r="B4481" t="s">
        <v>21469</v>
      </c>
      <c r="C4481" t="s">
        <v>21470</v>
      </c>
      <c r="D4481" s="5">
        <v>44922</v>
      </c>
      <c r="E4481" s="5">
        <v>44727</v>
      </c>
      <c r="F4481" t="s">
        <v>753</v>
      </c>
      <c r="G4481" t="s">
        <v>21471</v>
      </c>
      <c r="H4481" t="s">
        <v>1389</v>
      </c>
      <c r="J4481" t="s">
        <v>756</v>
      </c>
      <c r="K4481" t="s">
        <v>756</v>
      </c>
      <c r="L4481" t="s">
        <v>757</v>
      </c>
      <c r="M4481" t="s">
        <v>757</v>
      </c>
      <c r="N4481" t="s">
        <v>756</v>
      </c>
      <c r="O4481" t="s">
        <v>756</v>
      </c>
      <c r="P4481" t="s">
        <v>758</v>
      </c>
      <c r="Q4481" t="s">
        <v>759</v>
      </c>
      <c r="R4481" t="s">
        <v>759</v>
      </c>
      <c r="S4481" t="s">
        <v>757</v>
      </c>
      <c r="T4481" t="s">
        <v>757</v>
      </c>
      <c r="U4481" t="s">
        <v>757</v>
      </c>
      <c r="V4481" t="s">
        <v>756</v>
      </c>
      <c r="W4481" t="s">
        <v>768</v>
      </c>
      <c r="X4481" t="s">
        <v>21472</v>
      </c>
      <c r="Y4481" t="str">
        <f t="shared" si="980"/>
        <v>junio</v>
      </c>
      <c r="Z4481">
        <f>YEAR(BD_PONDERACIONES[[#This Row],[Fecha Ejecución del Ticket]])</f>
        <v>2022</v>
      </c>
      <c r="AA4481" t="str">
        <f t="shared" si="968"/>
        <v>diciembre</v>
      </c>
      <c r="AB4481">
        <f>YEAR(BD_PONDERACIONES[[#This Row],[Fecha de Inspección]])</f>
        <v>2022</v>
      </c>
      <c r="AC4481">
        <f t="shared" si="969"/>
        <v>0.5</v>
      </c>
      <c r="AD4481">
        <f t="shared" si="970"/>
        <v>0.5</v>
      </c>
      <c r="AE4481">
        <f t="shared" si="971"/>
        <v>0.5</v>
      </c>
      <c r="AF4481">
        <f t="shared" si="972"/>
        <v>0.5</v>
      </c>
      <c r="AG4481">
        <f t="shared" si="973"/>
        <v>0.5</v>
      </c>
      <c r="AH4481">
        <f t="shared" si="974"/>
        <v>0.5</v>
      </c>
      <c r="AI4481">
        <f t="shared" si="975"/>
        <v>0.25</v>
      </c>
      <c r="AJ4481">
        <f t="shared" si="976"/>
        <v>0.25</v>
      </c>
      <c r="AK4481">
        <f t="shared" si="977"/>
        <v>0.5</v>
      </c>
      <c r="AL4481">
        <f t="shared" si="978"/>
        <v>0.5</v>
      </c>
      <c r="AM4481">
        <f t="shared" si="979"/>
        <v>0.17499999999999999</v>
      </c>
      <c r="AN4481" s="6">
        <f t="shared" si="981"/>
        <v>0.93500000000000005</v>
      </c>
      <c r="AO4481" t="str">
        <f>VLOOKUP(BD_PONDERACIONES[[#This Row],[Comuna]],Tabla3[#All],2,0)</f>
        <v>Florida</v>
      </c>
    </row>
    <row r="4482" spans="1:41" x14ac:dyDescent="0.35">
      <c r="A4482" t="s">
        <v>21473</v>
      </c>
      <c r="B4482" t="s">
        <v>21474</v>
      </c>
      <c r="C4482" t="s">
        <v>21475</v>
      </c>
      <c r="D4482" s="5">
        <v>44922</v>
      </c>
      <c r="E4482" s="5">
        <v>44726</v>
      </c>
      <c r="F4482" t="s">
        <v>753</v>
      </c>
      <c r="G4482" t="s">
        <v>21476</v>
      </c>
      <c r="H4482" t="s">
        <v>1389</v>
      </c>
      <c r="J4482" t="s">
        <v>756</v>
      </c>
      <c r="K4482" t="s">
        <v>756</v>
      </c>
      <c r="L4482" t="s">
        <v>756</v>
      </c>
      <c r="M4482" t="s">
        <v>756</v>
      </c>
      <c r="N4482" t="s">
        <v>756</v>
      </c>
      <c r="O4482" t="s">
        <v>756</v>
      </c>
      <c r="P4482" t="s">
        <v>758</v>
      </c>
      <c r="Q4482" t="s">
        <v>759</v>
      </c>
      <c r="R4482" t="s">
        <v>759</v>
      </c>
      <c r="S4482" t="s">
        <v>757</v>
      </c>
      <c r="T4482" t="s">
        <v>757</v>
      </c>
      <c r="U4482" t="s">
        <v>757</v>
      </c>
      <c r="V4482" t="s">
        <v>773</v>
      </c>
      <c r="W4482" t="s">
        <v>773</v>
      </c>
      <c r="X4482" t="s">
        <v>21477</v>
      </c>
      <c r="Y4482" t="str">
        <f t="shared" si="980"/>
        <v>junio</v>
      </c>
      <c r="Z4482">
        <f>YEAR(BD_PONDERACIONES[[#This Row],[Fecha Ejecución del Ticket]])</f>
        <v>2022</v>
      </c>
      <c r="AA4482" t="str">
        <f t="shared" ref="AA4482:AA4545" si="982">TEXT(D4482,"MMMM")</f>
        <v>diciembre</v>
      </c>
      <c r="AB4482">
        <f>YEAR(BD_PONDERACIONES[[#This Row],[Fecha de Inspección]])</f>
        <v>2022</v>
      </c>
      <c r="AC4482">
        <f t="shared" ref="AC4482:AC4545" si="983">IF(OR(J4482="Cumple",J4482="No Aplica"),0.5,0)</f>
        <v>0.5</v>
      </c>
      <c r="AD4482">
        <f t="shared" ref="AD4482:AD4545" si="984">IF(OR(K4482="CUMPLE",K4482="No Aplica"),0.5,0)</f>
        <v>0.5</v>
      </c>
      <c r="AE4482">
        <f t="shared" ref="AE4482:AE4545" si="985">IF(OR(L4482="CUMPLE",L4482="No Aplica"),0.5,0)</f>
        <v>0.5</v>
      </c>
      <c r="AF4482">
        <f t="shared" ref="AF4482:AF4545" si="986">IF(OR(M4482="CUMPLE",M4482="No Aplica"),0.5,0)</f>
        <v>0.5</v>
      </c>
      <c r="AG4482">
        <f t="shared" ref="AG4482:AG4545" si="987">IF(OR(N4482="CUMPLE",N4482="No Aplica"),0.5,IF(N4482="Cumple Mayormente",0.325,IF(N4482="Cumple Parcialmente",0.175,0)))</f>
        <v>0.5</v>
      </c>
      <c r="AH4482">
        <f t="shared" ref="AH4482:AH4545" si="988">IF(OR(O4482="CUMPLE",O4482="No Aplica"),0.5,IF(O4482="Cumple Mayormente",0.325,IF(O4482="Cumple Parcialmente",0.175,0)))</f>
        <v>0.5</v>
      </c>
      <c r="AI4482">
        <f t="shared" ref="AI4482:AI4545" si="989">IF(OR(S4482="CUMPLE",S4482="No Aplica"),0.25,IF(S4482="Cumple Mayormente",0.1625,IF(S4482="Cumple Parcialmente",0.0875,0)))</f>
        <v>0.25</v>
      </c>
      <c r="AJ4482">
        <f t="shared" ref="AJ4482:AJ4545" si="990">IF(OR(T4482="CUMPLE",T4482="No Aplica"),0.25,IF(T4482="Cumple Mayormente",0.1625,IF(T4482="Cumple Parcialmente",0.0875,0)))</f>
        <v>0.25</v>
      </c>
      <c r="AK4482">
        <f t="shared" ref="AK4482:AK4545" si="991">IF(OR(U4482="CUMPLE",U4482="No Aplica"),0.5,IF(U4482="Cumple Mayormente",0.325,IF(U4482="Cumple Parcialmente",0.175,0)))</f>
        <v>0.5</v>
      </c>
      <c r="AL4482">
        <f t="shared" ref="AL4482:AL4545" si="992">IF(OR(V4482="CUMPLE",V4482="No Aplica"),0.5,IF(V4482="Cumple Mayormente",0.325,IF(V4482="Cumple Parcialmente",0.175,0)))</f>
        <v>0</v>
      </c>
      <c r="AM4482">
        <f t="shared" ref="AM4482:AM4545" si="993">IF(OR(W4482="CUMPLE",W4482="No Aplica"),0.5,IF(W4482="Cumple Mayormente",0.325,IF(W4482="Cumple Parcialmente",0.175,0)))</f>
        <v>0</v>
      </c>
      <c r="AN4482" s="6">
        <f t="shared" si="981"/>
        <v>0.8</v>
      </c>
      <c r="AO4482" t="str">
        <f>VLOOKUP(BD_PONDERACIONES[[#This Row],[Comuna]],Tabla3[#All],2,0)</f>
        <v>Florida</v>
      </c>
    </row>
    <row r="4483" spans="1:41" x14ac:dyDescent="0.35">
      <c r="A4483" t="s">
        <v>21478</v>
      </c>
      <c r="B4483" t="s">
        <v>21479</v>
      </c>
      <c r="C4483" t="s">
        <v>21480</v>
      </c>
      <c r="D4483" s="5">
        <v>44922</v>
      </c>
      <c r="E4483" s="5">
        <v>44846</v>
      </c>
      <c r="F4483" t="s">
        <v>753</v>
      </c>
      <c r="G4483" t="s">
        <v>21481</v>
      </c>
      <c r="H4483" t="s">
        <v>1389</v>
      </c>
      <c r="J4483" t="s">
        <v>756</v>
      </c>
      <c r="K4483" t="s">
        <v>756</v>
      </c>
      <c r="L4483" t="s">
        <v>773</v>
      </c>
      <c r="M4483" t="s">
        <v>773</v>
      </c>
      <c r="N4483" t="s">
        <v>756</v>
      </c>
      <c r="O4483" t="s">
        <v>756</v>
      </c>
      <c r="P4483" t="s">
        <v>758</v>
      </c>
      <c r="Q4483" t="s">
        <v>759</v>
      </c>
      <c r="R4483" t="s">
        <v>759</v>
      </c>
      <c r="S4483" t="s">
        <v>757</v>
      </c>
      <c r="T4483" t="s">
        <v>757</v>
      </c>
      <c r="U4483" t="s">
        <v>757</v>
      </c>
      <c r="V4483" t="s">
        <v>756</v>
      </c>
      <c r="W4483" t="s">
        <v>756</v>
      </c>
      <c r="X4483" t="s">
        <v>21482</v>
      </c>
      <c r="Y4483" t="str">
        <f t="shared" si="980"/>
        <v>octubre</v>
      </c>
      <c r="Z4483">
        <f>YEAR(BD_PONDERACIONES[[#This Row],[Fecha Ejecución del Ticket]])</f>
        <v>2022</v>
      </c>
      <c r="AA4483" t="str">
        <f t="shared" si="982"/>
        <v>diciembre</v>
      </c>
      <c r="AB4483">
        <f>YEAR(BD_PONDERACIONES[[#This Row],[Fecha de Inspección]])</f>
        <v>2022</v>
      </c>
      <c r="AC4483">
        <f t="shared" si="983"/>
        <v>0.5</v>
      </c>
      <c r="AD4483">
        <f t="shared" si="984"/>
        <v>0.5</v>
      </c>
      <c r="AE4483">
        <f t="shared" si="985"/>
        <v>0</v>
      </c>
      <c r="AF4483">
        <f t="shared" si="986"/>
        <v>0</v>
      </c>
      <c r="AG4483">
        <f t="shared" si="987"/>
        <v>0.5</v>
      </c>
      <c r="AH4483">
        <f t="shared" si="988"/>
        <v>0.5</v>
      </c>
      <c r="AI4483">
        <f t="shared" si="989"/>
        <v>0.25</v>
      </c>
      <c r="AJ4483">
        <f t="shared" si="990"/>
        <v>0.25</v>
      </c>
      <c r="AK4483">
        <f t="shared" si="991"/>
        <v>0.5</v>
      </c>
      <c r="AL4483">
        <f t="shared" si="992"/>
        <v>0.5</v>
      </c>
      <c r="AM4483">
        <f t="shared" si="993"/>
        <v>0.5</v>
      </c>
      <c r="AN4483" s="6">
        <f t="shared" si="981"/>
        <v>0.7</v>
      </c>
      <c r="AO4483" t="str">
        <f>VLOOKUP(BD_PONDERACIONES[[#This Row],[Comuna]],Tabla3[#All],2,0)</f>
        <v>Florida</v>
      </c>
    </row>
    <row r="4484" spans="1:41" x14ac:dyDescent="0.35">
      <c r="A4484" t="s">
        <v>21483</v>
      </c>
      <c r="B4484" t="s">
        <v>21484</v>
      </c>
      <c r="C4484" t="s">
        <v>21485</v>
      </c>
      <c r="D4484" s="5">
        <v>44922</v>
      </c>
      <c r="E4484" s="5">
        <v>44843</v>
      </c>
      <c r="F4484" t="s">
        <v>753</v>
      </c>
      <c r="G4484" t="s">
        <v>21486</v>
      </c>
      <c r="H4484" t="s">
        <v>1389</v>
      </c>
      <c r="J4484" t="s">
        <v>756</v>
      </c>
      <c r="K4484" t="s">
        <v>756</v>
      </c>
      <c r="L4484" t="s">
        <v>757</v>
      </c>
      <c r="M4484" t="s">
        <v>757</v>
      </c>
      <c r="N4484" t="s">
        <v>756</v>
      </c>
      <c r="O4484" t="s">
        <v>756</v>
      </c>
      <c r="P4484" t="s">
        <v>758</v>
      </c>
      <c r="Q4484" t="s">
        <v>759</v>
      </c>
      <c r="R4484" t="s">
        <v>759</v>
      </c>
      <c r="S4484" t="s">
        <v>757</v>
      </c>
      <c r="T4484" t="s">
        <v>757</v>
      </c>
      <c r="U4484" t="s">
        <v>757</v>
      </c>
      <c r="V4484" t="s">
        <v>756</v>
      </c>
      <c r="W4484" t="s">
        <v>756</v>
      </c>
      <c r="X4484" t="s">
        <v>21487</v>
      </c>
      <c r="Y4484" t="str">
        <f t="shared" si="980"/>
        <v>octubre</v>
      </c>
      <c r="Z4484">
        <f>YEAR(BD_PONDERACIONES[[#This Row],[Fecha Ejecución del Ticket]])</f>
        <v>2022</v>
      </c>
      <c r="AA4484" t="str">
        <f t="shared" si="982"/>
        <v>diciembre</v>
      </c>
      <c r="AB4484">
        <f>YEAR(BD_PONDERACIONES[[#This Row],[Fecha de Inspección]])</f>
        <v>2022</v>
      </c>
      <c r="AC4484">
        <f t="shared" si="983"/>
        <v>0.5</v>
      </c>
      <c r="AD4484">
        <f t="shared" si="984"/>
        <v>0.5</v>
      </c>
      <c r="AE4484">
        <f t="shared" si="985"/>
        <v>0.5</v>
      </c>
      <c r="AF4484">
        <f t="shared" si="986"/>
        <v>0.5</v>
      </c>
      <c r="AG4484">
        <f t="shared" si="987"/>
        <v>0.5</v>
      </c>
      <c r="AH4484">
        <f t="shared" si="988"/>
        <v>0.5</v>
      </c>
      <c r="AI4484">
        <f t="shared" si="989"/>
        <v>0.25</v>
      </c>
      <c r="AJ4484">
        <f t="shared" si="990"/>
        <v>0.25</v>
      </c>
      <c r="AK4484">
        <f t="shared" si="991"/>
        <v>0.5</v>
      </c>
      <c r="AL4484">
        <f t="shared" si="992"/>
        <v>0.5</v>
      </c>
      <c r="AM4484">
        <f t="shared" si="993"/>
        <v>0.5</v>
      </c>
      <c r="AN4484" s="6">
        <f t="shared" si="981"/>
        <v>1</v>
      </c>
      <c r="AO4484" t="str">
        <f>VLOOKUP(BD_PONDERACIONES[[#This Row],[Comuna]],Tabla3[#All],2,0)</f>
        <v>Florida</v>
      </c>
    </row>
    <row r="4485" spans="1:41" x14ac:dyDescent="0.35">
      <c r="A4485" t="s">
        <v>21488</v>
      </c>
      <c r="B4485" t="s">
        <v>21489</v>
      </c>
      <c r="C4485" t="s">
        <v>21490</v>
      </c>
      <c r="D4485" s="5">
        <v>44922</v>
      </c>
      <c r="E4485" s="5">
        <v>44727</v>
      </c>
      <c r="F4485" t="s">
        <v>753</v>
      </c>
      <c r="G4485" t="s">
        <v>21491</v>
      </c>
      <c r="H4485" t="s">
        <v>1389</v>
      </c>
      <c r="J4485" t="s">
        <v>756</v>
      </c>
      <c r="K4485" t="s">
        <v>756</v>
      </c>
      <c r="L4485" t="s">
        <v>757</v>
      </c>
      <c r="M4485" t="s">
        <v>757</v>
      </c>
      <c r="N4485" t="s">
        <v>756</v>
      </c>
      <c r="O4485" t="s">
        <v>756</v>
      </c>
      <c r="P4485" t="s">
        <v>758</v>
      </c>
      <c r="Q4485" t="s">
        <v>759</v>
      </c>
      <c r="R4485" t="s">
        <v>759</v>
      </c>
      <c r="S4485" t="s">
        <v>757</v>
      </c>
      <c r="T4485" t="s">
        <v>757</v>
      </c>
      <c r="U4485" t="s">
        <v>757</v>
      </c>
      <c r="V4485" t="s">
        <v>756</v>
      </c>
      <c r="W4485" t="s">
        <v>768</v>
      </c>
      <c r="X4485" t="s">
        <v>21492</v>
      </c>
      <c r="Y4485" t="str">
        <f t="shared" si="980"/>
        <v>junio</v>
      </c>
      <c r="Z4485">
        <f>YEAR(BD_PONDERACIONES[[#This Row],[Fecha Ejecución del Ticket]])</f>
        <v>2022</v>
      </c>
      <c r="AA4485" t="str">
        <f t="shared" si="982"/>
        <v>diciembre</v>
      </c>
      <c r="AB4485">
        <f>YEAR(BD_PONDERACIONES[[#This Row],[Fecha de Inspección]])</f>
        <v>2022</v>
      </c>
      <c r="AC4485">
        <f t="shared" si="983"/>
        <v>0.5</v>
      </c>
      <c r="AD4485">
        <f t="shared" si="984"/>
        <v>0.5</v>
      </c>
      <c r="AE4485">
        <f t="shared" si="985"/>
        <v>0.5</v>
      </c>
      <c r="AF4485">
        <f t="shared" si="986"/>
        <v>0.5</v>
      </c>
      <c r="AG4485">
        <f t="shared" si="987"/>
        <v>0.5</v>
      </c>
      <c r="AH4485">
        <f t="shared" si="988"/>
        <v>0.5</v>
      </c>
      <c r="AI4485">
        <f t="shared" si="989"/>
        <v>0.25</v>
      </c>
      <c r="AJ4485">
        <f t="shared" si="990"/>
        <v>0.25</v>
      </c>
      <c r="AK4485">
        <f t="shared" si="991"/>
        <v>0.5</v>
      </c>
      <c r="AL4485">
        <f t="shared" si="992"/>
        <v>0.5</v>
      </c>
      <c r="AM4485">
        <f t="shared" si="993"/>
        <v>0.17499999999999999</v>
      </c>
      <c r="AN4485" s="6">
        <f t="shared" si="981"/>
        <v>0.93500000000000005</v>
      </c>
      <c r="AO4485" t="str">
        <f>VLOOKUP(BD_PONDERACIONES[[#This Row],[Comuna]],Tabla3[#All],2,0)</f>
        <v>Florida</v>
      </c>
    </row>
    <row r="4486" spans="1:41" x14ac:dyDescent="0.35">
      <c r="A4486" t="s">
        <v>21493</v>
      </c>
      <c r="B4486" t="s">
        <v>21494</v>
      </c>
      <c r="C4486" t="s">
        <v>21495</v>
      </c>
      <c r="D4486" s="5">
        <v>44922</v>
      </c>
      <c r="E4486" s="5">
        <v>44863</v>
      </c>
      <c r="F4486" t="s">
        <v>763</v>
      </c>
      <c r="G4486" t="s">
        <v>21496</v>
      </c>
      <c r="H4486" t="s">
        <v>3456</v>
      </c>
      <c r="J4486" t="s">
        <v>756</v>
      </c>
      <c r="K4486" t="s">
        <v>756</v>
      </c>
      <c r="L4486" t="s">
        <v>757</v>
      </c>
      <c r="M4486" t="s">
        <v>757</v>
      </c>
      <c r="N4486" t="s">
        <v>756</v>
      </c>
      <c r="O4486" t="s">
        <v>756</v>
      </c>
      <c r="P4486" t="s">
        <v>758</v>
      </c>
      <c r="Q4486" t="s">
        <v>759</v>
      </c>
      <c r="R4486" t="s">
        <v>759</v>
      </c>
      <c r="S4486" t="s">
        <v>757</v>
      </c>
      <c r="T4486" t="s">
        <v>757</v>
      </c>
      <c r="U4486" t="s">
        <v>757</v>
      </c>
      <c r="V4486" t="s">
        <v>773</v>
      </c>
      <c r="W4486" t="s">
        <v>773</v>
      </c>
      <c r="X4486" t="s">
        <v>21497</v>
      </c>
      <c r="Y4486" t="str">
        <f t="shared" si="980"/>
        <v>octubre</v>
      </c>
      <c r="Z4486">
        <f>YEAR(BD_PONDERACIONES[[#This Row],[Fecha Ejecución del Ticket]])</f>
        <v>2022</v>
      </c>
      <c r="AA4486" t="str">
        <f t="shared" si="982"/>
        <v>diciembre</v>
      </c>
      <c r="AB4486">
        <f>YEAR(BD_PONDERACIONES[[#This Row],[Fecha de Inspección]])</f>
        <v>2022</v>
      </c>
      <c r="AC4486">
        <f t="shared" si="983"/>
        <v>0.5</v>
      </c>
      <c r="AD4486">
        <f t="shared" si="984"/>
        <v>0.5</v>
      </c>
      <c r="AE4486">
        <f t="shared" si="985"/>
        <v>0.5</v>
      </c>
      <c r="AF4486">
        <f t="shared" si="986"/>
        <v>0.5</v>
      </c>
      <c r="AG4486">
        <f t="shared" si="987"/>
        <v>0.5</v>
      </c>
      <c r="AH4486">
        <f t="shared" si="988"/>
        <v>0.5</v>
      </c>
      <c r="AI4486">
        <f t="shared" si="989"/>
        <v>0.25</v>
      </c>
      <c r="AJ4486">
        <f t="shared" si="990"/>
        <v>0.25</v>
      </c>
      <c r="AK4486">
        <f t="shared" si="991"/>
        <v>0.5</v>
      </c>
      <c r="AL4486">
        <f t="shared" si="992"/>
        <v>0</v>
      </c>
      <c r="AM4486">
        <f t="shared" si="993"/>
        <v>0</v>
      </c>
      <c r="AN4486" s="6">
        <f t="shared" si="981"/>
        <v>0.8</v>
      </c>
      <c r="AO4486" t="str">
        <f>VLOOKUP(BD_PONDERACIONES[[#This Row],[Comuna]],Tabla3[#All],2,0)</f>
        <v>Cordillera</v>
      </c>
    </row>
    <row r="4487" spans="1:41" x14ac:dyDescent="0.35">
      <c r="A4487" t="s">
        <v>21498</v>
      </c>
      <c r="B4487" t="s">
        <v>21499</v>
      </c>
      <c r="C4487" t="s">
        <v>21500</v>
      </c>
      <c r="D4487" s="5">
        <v>44922</v>
      </c>
      <c r="E4487" s="5">
        <v>44837</v>
      </c>
      <c r="F4487" t="s">
        <v>753</v>
      </c>
      <c r="G4487" t="s">
        <v>21501</v>
      </c>
      <c r="H4487" t="s">
        <v>1389</v>
      </c>
      <c r="J4487" t="s">
        <v>756</v>
      </c>
      <c r="K4487" t="s">
        <v>756</v>
      </c>
      <c r="L4487" t="s">
        <v>757</v>
      </c>
      <c r="M4487" t="s">
        <v>757</v>
      </c>
      <c r="N4487" t="s">
        <v>756</v>
      </c>
      <c r="O4487" t="s">
        <v>756</v>
      </c>
      <c r="P4487" t="s">
        <v>758</v>
      </c>
      <c r="Q4487" t="s">
        <v>759</v>
      </c>
      <c r="R4487" t="s">
        <v>759</v>
      </c>
      <c r="S4487" t="s">
        <v>757</v>
      </c>
      <c r="T4487" t="s">
        <v>757</v>
      </c>
      <c r="U4487" t="s">
        <v>757</v>
      </c>
      <c r="V4487" t="s">
        <v>756</v>
      </c>
      <c r="W4487" t="s">
        <v>756</v>
      </c>
      <c r="X4487" t="s">
        <v>21502</v>
      </c>
      <c r="Y4487" t="str">
        <f t="shared" si="980"/>
        <v>octubre</v>
      </c>
      <c r="Z4487">
        <f>YEAR(BD_PONDERACIONES[[#This Row],[Fecha Ejecución del Ticket]])</f>
        <v>2022</v>
      </c>
      <c r="AA4487" t="str">
        <f t="shared" si="982"/>
        <v>diciembre</v>
      </c>
      <c r="AB4487">
        <f>YEAR(BD_PONDERACIONES[[#This Row],[Fecha de Inspección]])</f>
        <v>2022</v>
      </c>
      <c r="AC4487">
        <f t="shared" si="983"/>
        <v>0.5</v>
      </c>
      <c r="AD4487">
        <f t="shared" si="984"/>
        <v>0.5</v>
      </c>
      <c r="AE4487">
        <f t="shared" si="985"/>
        <v>0.5</v>
      </c>
      <c r="AF4487">
        <f t="shared" si="986"/>
        <v>0.5</v>
      </c>
      <c r="AG4487">
        <f t="shared" si="987"/>
        <v>0.5</v>
      </c>
      <c r="AH4487">
        <f t="shared" si="988"/>
        <v>0.5</v>
      </c>
      <c r="AI4487">
        <f t="shared" si="989"/>
        <v>0.25</v>
      </c>
      <c r="AJ4487">
        <f t="shared" si="990"/>
        <v>0.25</v>
      </c>
      <c r="AK4487">
        <f t="shared" si="991"/>
        <v>0.5</v>
      </c>
      <c r="AL4487">
        <f t="shared" si="992"/>
        <v>0.5</v>
      </c>
      <c r="AM4487">
        <f t="shared" si="993"/>
        <v>0.5</v>
      </c>
      <c r="AN4487" s="6">
        <f t="shared" si="981"/>
        <v>1</v>
      </c>
      <c r="AO4487" t="str">
        <f>VLOOKUP(BD_PONDERACIONES[[#This Row],[Comuna]],Tabla3[#All],2,0)</f>
        <v>Florida</v>
      </c>
    </row>
    <row r="4488" spans="1:41" x14ac:dyDescent="0.35">
      <c r="A4488" t="s">
        <v>21503</v>
      </c>
      <c r="B4488" t="s">
        <v>21504</v>
      </c>
      <c r="C4488" t="s">
        <v>21505</v>
      </c>
      <c r="D4488" s="5">
        <v>44922</v>
      </c>
      <c r="E4488" s="5">
        <v>44725</v>
      </c>
      <c r="F4488" t="s">
        <v>753</v>
      </c>
      <c r="G4488" t="s">
        <v>21506</v>
      </c>
      <c r="H4488" t="s">
        <v>1389</v>
      </c>
      <c r="J4488" t="s">
        <v>756</v>
      </c>
      <c r="K4488" t="s">
        <v>756</v>
      </c>
      <c r="L4488" t="s">
        <v>757</v>
      </c>
      <c r="M4488" t="s">
        <v>757</v>
      </c>
      <c r="N4488" t="s">
        <v>756</v>
      </c>
      <c r="O4488" t="s">
        <v>756</v>
      </c>
      <c r="P4488" t="s">
        <v>758</v>
      </c>
      <c r="Q4488" t="s">
        <v>759</v>
      </c>
      <c r="R4488" t="s">
        <v>759</v>
      </c>
      <c r="S4488" t="s">
        <v>757</v>
      </c>
      <c r="T4488" t="s">
        <v>757</v>
      </c>
      <c r="U4488" t="s">
        <v>757</v>
      </c>
      <c r="V4488" t="s">
        <v>756</v>
      </c>
      <c r="W4488" t="s">
        <v>756</v>
      </c>
      <c r="X4488" t="s">
        <v>21507</v>
      </c>
      <c r="Y4488" t="str">
        <f t="shared" si="980"/>
        <v>junio</v>
      </c>
      <c r="Z4488">
        <f>YEAR(BD_PONDERACIONES[[#This Row],[Fecha Ejecución del Ticket]])</f>
        <v>2022</v>
      </c>
      <c r="AA4488" t="str">
        <f t="shared" si="982"/>
        <v>diciembre</v>
      </c>
      <c r="AB4488">
        <f>YEAR(BD_PONDERACIONES[[#This Row],[Fecha de Inspección]])</f>
        <v>2022</v>
      </c>
      <c r="AC4488">
        <f t="shared" si="983"/>
        <v>0.5</v>
      </c>
      <c r="AD4488">
        <f t="shared" si="984"/>
        <v>0.5</v>
      </c>
      <c r="AE4488">
        <f t="shared" si="985"/>
        <v>0.5</v>
      </c>
      <c r="AF4488">
        <f t="shared" si="986"/>
        <v>0.5</v>
      </c>
      <c r="AG4488">
        <f t="shared" si="987"/>
        <v>0.5</v>
      </c>
      <c r="AH4488">
        <f t="shared" si="988"/>
        <v>0.5</v>
      </c>
      <c r="AI4488">
        <f t="shared" si="989"/>
        <v>0.25</v>
      </c>
      <c r="AJ4488">
        <f t="shared" si="990"/>
        <v>0.25</v>
      </c>
      <c r="AK4488">
        <f t="shared" si="991"/>
        <v>0.5</v>
      </c>
      <c r="AL4488">
        <f t="shared" si="992"/>
        <v>0.5</v>
      </c>
      <c r="AM4488">
        <f t="shared" si="993"/>
        <v>0.5</v>
      </c>
      <c r="AN4488" s="6">
        <f t="shared" si="981"/>
        <v>1</v>
      </c>
      <c r="AO4488" t="str">
        <f>VLOOKUP(BD_PONDERACIONES[[#This Row],[Comuna]],Tabla3[#All],2,0)</f>
        <v>Florida</v>
      </c>
    </row>
    <row r="4489" spans="1:41" x14ac:dyDescent="0.35">
      <c r="A4489" t="s">
        <v>21508</v>
      </c>
      <c r="B4489" t="s">
        <v>21509</v>
      </c>
      <c r="C4489" t="s">
        <v>21510</v>
      </c>
      <c r="D4489" s="5">
        <v>44922</v>
      </c>
      <c r="E4489" s="5">
        <v>44840</v>
      </c>
      <c r="F4489" t="s">
        <v>753</v>
      </c>
      <c r="G4489" t="s">
        <v>21511</v>
      </c>
      <c r="H4489" t="s">
        <v>1389</v>
      </c>
      <c r="J4489" t="s">
        <v>756</v>
      </c>
      <c r="K4489" t="s">
        <v>756</v>
      </c>
      <c r="L4489" t="s">
        <v>757</v>
      </c>
      <c r="M4489" t="s">
        <v>757</v>
      </c>
      <c r="N4489" t="s">
        <v>756</v>
      </c>
      <c r="O4489" t="s">
        <v>756</v>
      </c>
      <c r="P4489" t="s">
        <v>758</v>
      </c>
      <c r="Q4489" t="s">
        <v>759</v>
      </c>
      <c r="R4489" t="s">
        <v>759</v>
      </c>
      <c r="S4489" t="s">
        <v>757</v>
      </c>
      <c r="T4489" t="s">
        <v>757</v>
      </c>
      <c r="U4489" t="s">
        <v>757</v>
      </c>
      <c r="V4489" t="s">
        <v>756</v>
      </c>
      <c r="W4489" t="s">
        <v>756</v>
      </c>
      <c r="X4489" t="s">
        <v>8238</v>
      </c>
      <c r="Y4489" t="str">
        <f t="shared" si="980"/>
        <v>octubre</v>
      </c>
      <c r="Z4489">
        <f>YEAR(BD_PONDERACIONES[[#This Row],[Fecha Ejecución del Ticket]])</f>
        <v>2022</v>
      </c>
      <c r="AA4489" t="str">
        <f t="shared" si="982"/>
        <v>diciembre</v>
      </c>
      <c r="AB4489">
        <f>YEAR(BD_PONDERACIONES[[#This Row],[Fecha de Inspección]])</f>
        <v>2022</v>
      </c>
      <c r="AC4489">
        <f t="shared" si="983"/>
        <v>0.5</v>
      </c>
      <c r="AD4489">
        <f t="shared" si="984"/>
        <v>0.5</v>
      </c>
      <c r="AE4489">
        <f t="shared" si="985"/>
        <v>0.5</v>
      </c>
      <c r="AF4489">
        <f t="shared" si="986"/>
        <v>0.5</v>
      </c>
      <c r="AG4489">
        <f t="shared" si="987"/>
        <v>0.5</v>
      </c>
      <c r="AH4489">
        <f t="shared" si="988"/>
        <v>0.5</v>
      </c>
      <c r="AI4489">
        <f t="shared" si="989"/>
        <v>0.25</v>
      </c>
      <c r="AJ4489">
        <f t="shared" si="990"/>
        <v>0.25</v>
      </c>
      <c r="AK4489">
        <f t="shared" si="991"/>
        <v>0.5</v>
      </c>
      <c r="AL4489">
        <f t="shared" si="992"/>
        <v>0.5</v>
      </c>
      <c r="AM4489">
        <f t="shared" si="993"/>
        <v>0.5</v>
      </c>
      <c r="AN4489" s="6">
        <f t="shared" si="981"/>
        <v>1</v>
      </c>
      <c r="AO4489" t="str">
        <f>VLOOKUP(BD_PONDERACIONES[[#This Row],[Comuna]],Tabla3[#All],2,0)</f>
        <v>Florida</v>
      </c>
    </row>
    <row r="4490" spans="1:41" x14ac:dyDescent="0.35">
      <c r="A4490" t="s">
        <v>21512</v>
      </c>
      <c r="B4490" t="s">
        <v>21513</v>
      </c>
      <c r="C4490" t="s">
        <v>21514</v>
      </c>
      <c r="D4490" s="5">
        <v>44922</v>
      </c>
      <c r="E4490" s="5">
        <v>44720</v>
      </c>
      <c r="F4490" t="s">
        <v>753</v>
      </c>
      <c r="G4490" t="s">
        <v>21515</v>
      </c>
      <c r="H4490" t="s">
        <v>1389</v>
      </c>
      <c r="J4490" t="s">
        <v>756</v>
      </c>
      <c r="K4490" t="s">
        <v>756</v>
      </c>
      <c r="L4490" t="s">
        <v>757</v>
      </c>
      <c r="M4490" t="s">
        <v>757</v>
      </c>
      <c r="N4490" t="s">
        <v>756</v>
      </c>
      <c r="O4490" t="s">
        <v>756</v>
      </c>
      <c r="P4490" t="s">
        <v>758</v>
      </c>
      <c r="Q4490" t="s">
        <v>759</v>
      </c>
      <c r="R4490" t="s">
        <v>759</v>
      </c>
      <c r="S4490" t="s">
        <v>757</v>
      </c>
      <c r="T4490" t="s">
        <v>757</v>
      </c>
      <c r="U4490" t="s">
        <v>757</v>
      </c>
      <c r="V4490" t="s">
        <v>904</v>
      </c>
      <c r="W4490" t="s">
        <v>768</v>
      </c>
      <c r="X4490" t="s">
        <v>21516</v>
      </c>
      <c r="Y4490" t="str">
        <f t="shared" si="980"/>
        <v>junio</v>
      </c>
      <c r="Z4490">
        <f>YEAR(BD_PONDERACIONES[[#This Row],[Fecha Ejecución del Ticket]])</f>
        <v>2022</v>
      </c>
      <c r="AA4490" t="str">
        <f t="shared" si="982"/>
        <v>diciembre</v>
      </c>
      <c r="AB4490">
        <f>YEAR(BD_PONDERACIONES[[#This Row],[Fecha de Inspección]])</f>
        <v>2022</v>
      </c>
      <c r="AC4490">
        <f t="shared" si="983"/>
        <v>0.5</v>
      </c>
      <c r="AD4490">
        <f t="shared" si="984"/>
        <v>0.5</v>
      </c>
      <c r="AE4490">
        <f t="shared" si="985"/>
        <v>0.5</v>
      </c>
      <c r="AF4490">
        <f t="shared" si="986"/>
        <v>0.5</v>
      </c>
      <c r="AG4490">
        <f t="shared" si="987"/>
        <v>0.5</v>
      </c>
      <c r="AH4490">
        <f t="shared" si="988"/>
        <v>0.5</v>
      </c>
      <c r="AI4490">
        <f t="shared" si="989"/>
        <v>0.25</v>
      </c>
      <c r="AJ4490">
        <f t="shared" si="990"/>
        <v>0.25</v>
      </c>
      <c r="AK4490">
        <f t="shared" si="991"/>
        <v>0.5</v>
      </c>
      <c r="AL4490">
        <f t="shared" si="992"/>
        <v>0.32500000000000001</v>
      </c>
      <c r="AM4490">
        <f t="shared" si="993"/>
        <v>0.17499999999999999</v>
      </c>
      <c r="AN4490" s="6">
        <f t="shared" si="981"/>
        <v>0.9</v>
      </c>
      <c r="AO4490" t="str">
        <f>VLOOKUP(BD_PONDERACIONES[[#This Row],[Comuna]],Tabla3[#All],2,0)</f>
        <v>Florida</v>
      </c>
    </row>
    <row r="4491" spans="1:41" x14ac:dyDescent="0.35">
      <c r="A4491" t="s">
        <v>21517</v>
      </c>
      <c r="B4491" t="s">
        <v>21518</v>
      </c>
      <c r="C4491" t="s">
        <v>21519</v>
      </c>
      <c r="D4491" s="5">
        <v>44922</v>
      </c>
      <c r="E4491" s="5">
        <v>44860</v>
      </c>
      <c r="F4491" t="s">
        <v>763</v>
      </c>
      <c r="G4491" t="s">
        <v>21520</v>
      </c>
      <c r="H4491" t="s">
        <v>3456</v>
      </c>
      <c r="J4491" t="s">
        <v>756</v>
      </c>
      <c r="K4491" t="s">
        <v>756</v>
      </c>
      <c r="L4491" t="s">
        <v>757</v>
      </c>
      <c r="M4491" t="s">
        <v>757</v>
      </c>
      <c r="N4491" t="s">
        <v>756</v>
      </c>
      <c r="O4491" t="s">
        <v>756</v>
      </c>
      <c r="P4491" t="s">
        <v>765</v>
      </c>
      <c r="Q4491" t="s">
        <v>759</v>
      </c>
      <c r="R4491" t="s">
        <v>759</v>
      </c>
      <c r="S4491" t="s">
        <v>757</v>
      </c>
      <c r="T4491" t="s">
        <v>757</v>
      </c>
      <c r="U4491" t="s">
        <v>757</v>
      </c>
      <c r="V4491" t="s">
        <v>756</v>
      </c>
      <c r="W4491" t="s">
        <v>756</v>
      </c>
      <c r="X4491" t="s">
        <v>21521</v>
      </c>
      <c r="Y4491" t="str">
        <f t="shared" si="980"/>
        <v>octubre</v>
      </c>
      <c r="Z4491">
        <f>YEAR(BD_PONDERACIONES[[#This Row],[Fecha Ejecución del Ticket]])</f>
        <v>2022</v>
      </c>
      <c r="AA4491" t="str">
        <f t="shared" si="982"/>
        <v>diciembre</v>
      </c>
      <c r="AB4491">
        <f>YEAR(BD_PONDERACIONES[[#This Row],[Fecha de Inspección]])</f>
        <v>2022</v>
      </c>
      <c r="AC4491">
        <f t="shared" si="983"/>
        <v>0.5</v>
      </c>
      <c r="AD4491">
        <f t="shared" si="984"/>
        <v>0.5</v>
      </c>
      <c r="AE4491">
        <f t="shared" si="985"/>
        <v>0.5</v>
      </c>
      <c r="AF4491">
        <f t="shared" si="986"/>
        <v>0.5</v>
      </c>
      <c r="AG4491">
        <f t="shared" si="987"/>
        <v>0.5</v>
      </c>
      <c r="AH4491">
        <f t="shared" si="988"/>
        <v>0.5</v>
      </c>
      <c r="AI4491">
        <f t="shared" si="989"/>
        <v>0.25</v>
      </c>
      <c r="AJ4491">
        <f t="shared" si="990"/>
        <v>0.25</v>
      </c>
      <c r="AK4491">
        <f t="shared" si="991"/>
        <v>0.5</v>
      </c>
      <c r="AL4491">
        <f t="shared" si="992"/>
        <v>0.5</v>
      </c>
      <c r="AM4491">
        <f t="shared" si="993"/>
        <v>0.5</v>
      </c>
      <c r="AN4491" s="6">
        <f t="shared" si="981"/>
        <v>1</v>
      </c>
      <c r="AO4491" t="str">
        <f>VLOOKUP(BD_PONDERACIONES[[#This Row],[Comuna]],Tabla3[#All],2,0)</f>
        <v>Cordillera</v>
      </c>
    </row>
    <row r="4492" spans="1:41" x14ac:dyDescent="0.35">
      <c r="A4492" t="s">
        <v>21522</v>
      </c>
      <c r="B4492" t="s">
        <v>21523</v>
      </c>
      <c r="C4492" t="s">
        <v>21524</v>
      </c>
      <c r="D4492" s="5">
        <v>44922</v>
      </c>
      <c r="E4492" s="5">
        <v>44849</v>
      </c>
      <c r="F4492" t="s">
        <v>763</v>
      </c>
      <c r="G4492" t="s">
        <v>21525</v>
      </c>
      <c r="H4492" t="s">
        <v>3456</v>
      </c>
      <c r="J4492" t="s">
        <v>756</v>
      </c>
      <c r="K4492" t="s">
        <v>756</v>
      </c>
      <c r="L4492" t="s">
        <v>757</v>
      </c>
      <c r="M4492" t="s">
        <v>757</v>
      </c>
      <c r="N4492" t="s">
        <v>756</v>
      </c>
      <c r="O4492" t="s">
        <v>756</v>
      </c>
      <c r="P4492" t="s">
        <v>758</v>
      </c>
      <c r="Q4492" t="s">
        <v>759</v>
      </c>
      <c r="R4492" t="s">
        <v>759</v>
      </c>
      <c r="S4492" t="s">
        <v>757</v>
      </c>
      <c r="T4492" t="s">
        <v>757</v>
      </c>
      <c r="U4492" t="s">
        <v>757</v>
      </c>
      <c r="V4492" t="s">
        <v>756</v>
      </c>
      <c r="W4492" t="s">
        <v>756</v>
      </c>
      <c r="X4492" t="s">
        <v>21526</v>
      </c>
      <c r="Y4492" t="str">
        <f t="shared" si="980"/>
        <v>octubre</v>
      </c>
      <c r="Z4492">
        <f>YEAR(BD_PONDERACIONES[[#This Row],[Fecha Ejecución del Ticket]])</f>
        <v>2022</v>
      </c>
      <c r="AA4492" t="str">
        <f t="shared" si="982"/>
        <v>diciembre</v>
      </c>
      <c r="AB4492">
        <f>YEAR(BD_PONDERACIONES[[#This Row],[Fecha de Inspección]])</f>
        <v>2022</v>
      </c>
      <c r="AC4492">
        <f t="shared" si="983"/>
        <v>0.5</v>
      </c>
      <c r="AD4492">
        <f t="shared" si="984"/>
        <v>0.5</v>
      </c>
      <c r="AE4492">
        <f t="shared" si="985"/>
        <v>0.5</v>
      </c>
      <c r="AF4492">
        <f t="shared" si="986"/>
        <v>0.5</v>
      </c>
      <c r="AG4492">
        <f t="shared" si="987"/>
        <v>0.5</v>
      </c>
      <c r="AH4492">
        <f t="shared" si="988"/>
        <v>0.5</v>
      </c>
      <c r="AI4492">
        <f t="shared" si="989"/>
        <v>0.25</v>
      </c>
      <c r="AJ4492">
        <f t="shared" si="990"/>
        <v>0.25</v>
      </c>
      <c r="AK4492">
        <f t="shared" si="991"/>
        <v>0.5</v>
      </c>
      <c r="AL4492">
        <f t="shared" si="992"/>
        <v>0.5</v>
      </c>
      <c r="AM4492">
        <f t="shared" si="993"/>
        <v>0.5</v>
      </c>
      <c r="AN4492" s="6">
        <f t="shared" si="981"/>
        <v>1</v>
      </c>
      <c r="AO4492" t="str">
        <f>VLOOKUP(BD_PONDERACIONES[[#This Row],[Comuna]],Tabla3[#All],2,0)</f>
        <v>Cordillera</v>
      </c>
    </row>
    <row r="4493" spans="1:41" x14ac:dyDescent="0.35">
      <c r="A4493" t="s">
        <v>21527</v>
      </c>
      <c r="B4493" t="s">
        <v>21528</v>
      </c>
      <c r="C4493" t="s">
        <v>21529</v>
      </c>
      <c r="D4493" s="5">
        <v>44922</v>
      </c>
      <c r="E4493" s="5">
        <v>44849</v>
      </c>
      <c r="F4493" t="s">
        <v>763</v>
      </c>
      <c r="G4493" t="s">
        <v>21530</v>
      </c>
      <c r="H4493" t="s">
        <v>3456</v>
      </c>
      <c r="J4493" t="s">
        <v>756</v>
      </c>
      <c r="K4493" t="s">
        <v>756</v>
      </c>
      <c r="L4493" t="s">
        <v>757</v>
      </c>
      <c r="M4493" t="s">
        <v>757</v>
      </c>
      <c r="N4493" t="s">
        <v>756</v>
      </c>
      <c r="O4493" t="s">
        <v>756</v>
      </c>
      <c r="P4493" t="s">
        <v>765</v>
      </c>
      <c r="Q4493" t="s">
        <v>759</v>
      </c>
      <c r="R4493" t="s">
        <v>759</v>
      </c>
      <c r="S4493" t="s">
        <v>757</v>
      </c>
      <c r="T4493" t="s">
        <v>757</v>
      </c>
      <c r="U4493" t="s">
        <v>757</v>
      </c>
      <c r="V4493" t="s">
        <v>773</v>
      </c>
      <c r="W4493" t="s">
        <v>773</v>
      </c>
      <c r="X4493" t="s">
        <v>21531</v>
      </c>
      <c r="Y4493" t="str">
        <f t="shared" si="980"/>
        <v>octubre</v>
      </c>
      <c r="Z4493">
        <f>YEAR(BD_PONDERACIONES[[#This Row],[Fecha Ejecución del Ticket]])</f>
        <v>2022</v>
      </c>
      <c r="AA4493" t="str">
        <f t="shared" si="982"/>
        <v>diciembre</v>
      </c>
      <c r="AB4493">
        <f>YEAR(BD_PONDERACIONES[[#This Row],[Fecha de Inspección]])</f>
        <v>2022</v>
      </c>
      <c r="AC4493">
        <f t="shared" si="983"/>
        <v>0.5</v>
      </c>
      <c r="AD4493">
        <f t="shared" si="984"/>
        <v>0.5</v>
      </c>
      <c r="AE4493">
        <f t="shared" si="985"/>
        <v>0.5</v>
      </c>
      <c r="AF4493">
        <f t="shared" si="986"/>
        <v>0.5</v>
      </c>
      <c r="AG4493">
        <f t="shared" si="987"/>
        <v>0.5</v>
      </c>
      <c r="AH4493">
        <f t="shared" si="988"/>
        <v>0.5</v>
      </c>
      <c r="AI4493">
        <f t="shared" si="989"/>
        <v>0.25</v>
      </c>
      <c r="AJ4493">
        <f t="shared" si="990"/>
        <v>0.25</v>
      </c>
      <c r="AK4493">
        <f t="shared" si="991"/>
        <v>0.5</v>
      </c>
      <c r="AL4493">
        <f t="shared" si="992"/>
        <v>0</v>
      </c>
      <c r="AM4493">
        <f t="shared" si="993"/>
        <v>0</v>
      </c>
      <c r="AN4493" s="6">
        <f t="shared" si="981"/>
        <v>0.8</v>
      </c>
      <c r="AO4493" t="str">
        <f>VLOOKUP(BD_PONDERACIONES[[#This Row],[Comuna]],Tabla3[#All],2,0)</f>
        <v>Cordillera</v>
      </c>
    </row>
    <row r="4494" spans="1:41" x14ac:dyDescent="0.35">
      <c r="A4494" t="s">
        <v>21532</v>
      </c>
      <c r="B4494" t="s">
        <v>21533</v>
      </c>
      <c r="C4494" t="s">
        <v>21534</v>
      </c>
      <c r="D4494" s="5">
        <v>44922</v>
      </c>
      <c r="E4494" s="5">
        <v>44864</v>
      </c>
      <c r="F4494" t="s">
        <v>763</v>
      </c>
      <c r="G4494" t="s">
        <v>21535</v>
      </c>
      <c r="H4494" t="s">
        <v>3456</v>
      </c>
      <c r="J4494" t="s">
        <v>756</v>
      </c>
      <c r="K4494" t="s">
        <v>756</v>
      </c>
      <c r="L4494" t="s">
        <v>757</v>
      </c>
      <c r="M4494" t="s">
        <v>757</v>
      </c>
      <c r="N4494" t="s">
        <v>756</v>
      </c>
      <c r="O4494" t="s">
        <v>756</v>
      </c>
      <c r="P4494" t="s">
        <v>758</v>
      </c>
      <c r="Q4494" t="s">
        <v>759</v>
      </c>
      <c r="R4494" t="s">
        <v>759</v>
      </c>
      <c r="S4494" t="s">
        <v>757</v>
      </c>
      <c r="T4494" t="s">
        <v>757</v>
      </c>
      <c r="U4494" t="s">
        <v>757</v>
      </c>
      <c r="V4494" t="s">
        <v>756</v>
      </c>
      <c r="W4494" t="s">
        <v>756</v>
      </c>
      <c r="X4494" t="s">
        <v>804</v>
      </c>
      <c r="Y4494" t="str">
        <f t="shared" si="980"/>
        <v>octubre</v>
      </c>
      <c r="Z4494">
        <f>YEAR(BD_PONDERACIONES[[#This Row],[Fecha Ejecución del Ticket]])</f>
        <v>2022</v>
      </c>
      <c r="AA4494" t="str">
        <f t="shared" si="982"/>
        <v>diciembre</v>
      </c>
      <c r="AB4494">
        <f>YEAR(BD_PONDERACIONES[[#This Row],[Fecha de Inspección]])</f>
        <v>2022</v>
      </c>
      <c r="AC4494">
        <f t="shared" si="983"/>
        <v>0.5</v>
      </c>
      <c r="AD4494">
        <f t="shared" si="984"/>
        <v>0.5</v>
      </c>
      <c r="AE4494">
        <f t="shared" si="985"/>
        <v>0.5</v>
      </c>
      <c r="AF4494">
        <f t="shared" si="986"/>
        <v>0.5</v>
      </c>
      <c r="AG4494">
        <f t="shared" si="987"/>
        <v>0.5</v>
      </c>
      <c r="AH4494">
        <f t="shared" si="988"/>
        <v>0.5</v>
      </c>
      <c r="AI4494">
        <f t="shared" si="989"/>
        <v>0.25</v>
      </c>
      <c r="AJ4494">
        <f t="shared" si="990"/>
        <v>0.25</v>
      </c>
      <c r="AK4494">
        <f t="shared" si="991"/>
        <v>0.5</v>
      </c>
      <c r="AL4494">
        <f t="shared" si="992"/>
        <v>0.5</v>
      </c>
      <c r="AM4494">
        <f t="shared" si="993"/>
        <v>0.5</v>
      </c>
      <c r="AN4494" s="6">
        <f t="shared" si="981"/>
        <v>1</v>
      </c>
      <c r="AO4494" t="str">
        <f>VLOOKUP(BD_PONDERACIONES[[#This Row],[Comuna]],Tabla3[#All],2,0)</f>
        <v>Cordillera</v>
      </c>
    </row>
    <row r="4495" spans="1:41" x14ac:dyDescent="0.35">
      <c r="A4495" t="s">
        <v>21536</v>
      </c>
      <c r="B4495" t="s">
        <v>21537</v>
      </c>
      <c r="C4495" t="s">
        <v>21538</v>
      </c>
      <c r="D4495" s="5">
        <v>44922</v>
      </c>
      <c r="E4495" s="5">
        <v>44859</v>
      </c>
      <c r="F4495" t="s">
        <v>763</v>
      </c>
      <c r="G4495" t="s">
        <v>21539</v>
      </c>
      <c r="H4495" t="s">
        <v>3456</v>
      </c>
      <c r="J4495" t="s">
        <v>756</v>
      </c>
      <c r="K4495" t="s">
        <v>756</v>
      </c>
      <c r="L4495" t="s">
        <v>757</v>
      </c>
      <c r="M4495" t="s">
        <v>757</v>
      </c>
      <c r="N4495" t="s">
        <v>756</v>
      </c>
      <c r="O4495" t="s">
        <v>756</v>
      </c>
      <c r="P4495" t="s">
        <v>758</v>
      </c>
      <c r="Q4495" t="s">
        <v>759</v>
      </c>
      <c r="R4495" t="s">
        <v>759</v>
      </c>
      <c r="S4495" t="s">
        <v>757</v>
      </c>
      <c r="T4495" t="s">
        <v>757</v>
      </c>
      <c r="U4495" t="s">
        <v>757</v>
      </c>
      <c r="V4495" t="s">
        <v>756</v>
      </c>
      <c r="W4495" t="s">
        <v>756</v>
      </c>
      <c r="X4495" t="s">
        <v>21540</v>
      </c>
      <c r="Y4495" t="str">
        <f t="shared" si="980"/>
        <v>octubre</v>
      </c>
      <c r="Z4495">
        <f>YEAR(BD_PONDERACIONES[[#This Row],[Fecha Ejecución del Ticket]])</f>
        <v>2022</v>
      </c>
      <c r="AA4495" t="str">
        <f t="shared" si="982"/>
        <v>diciembre</v>
      </c>
      <c r="AB4495">
        <f>YEAR(BD_PONDERACIONES[[#This Row],[Fecha de Inspección]])</f>
        <v>2022</v>
      </c>
      <c r="AC4495">
        <f t="shared" si="983"/>
        <v>0.5</v>
      </c>
      <c r="AD4495">
        <f t="shared" si="984"/>
        <v>0.5</v>
      </c>
      <c r="AE4495">
        <f t="shared" si="985"/>
        <v>0.5</v>
      </c>
      <c r="AF4495">
        <f t="shared" si="986"/>
        <v>0.5</v>
      </c>
      <c r="AG4495">
        <f t="shared" si="987"/>
        <v>0.5</v>
      </c>
      <c r="AH4495">
        <f t="shared" si="988"/>
        <v>0.5</v>
      </c>
      <c r="AI4495">
        <f t="shared" si="989"/>
        <v>0.25</v>
      </c>
      <c r="AJ4495">
        <f t="shared" si="990"/>
        <v>0.25</v>
      </c>
      <c r="AK4495">
        <f t="shared" si="991"/>
        <v>0.5</v>
      </c>
      <c r="AL4495">
        <f t="shared" si="992"/>
        <v>0.5</v>
      </c>
      <c r="AM4495">
        <f t="shared" si="993"/>
        <v>0.5</v>
      </c>
      <c r="AN4495" s="6">
        <f t="shared" si="981"/>
        <v>1</v>
      </c>
      <c r="AO4495" t="str">
        <f>VLOOKUP(BD_PONDERACIONES[[#This Row],[Comuna]],Tabla3[#All],2,0)</f>
        <v>Cordillera</v>
      </c>
    </row>
    <row r="4496" spans="1:41" x14ac:dyDescent="0.35">
      <c r="A4496" t="s">
        <v>21541</v>
      </c>
      <c r="B4496" t="s">
        <v>21542</v>
      </c>
      <c r="C4496" t="s">
        <v>21543</v>
      </c>
      <c r="D4496" s="5">
        <v>44923</v>
      </c>
      <c r="E4496" s="5">
        <v>44727</v>
      </c>
      <c r="F4496" t="s">
        <v>753</v>
      </c>
      <c r="G4496" t="s">
        <v>21544</v>
      </c>
      <c r="H4496" t="s">
        <v>1389</v>
      </c>
      <c r="J4496" t="s">
        <v>756</v>
      </c>
      <c r="K4496" t="s">
        <v>756</v>
      </c>
      <c r="L4496" t="s">
        <v>757</v>
      </c>
      <c r="M4496" t="s">
        <v>757</v>
      </c>
      <c r="N4496" t="s">
        <v>756</v>
      </c>
      <c r="O4496" t="s">
        <v>756</v>
      </c>
      <c r="P4496" t="s">
        <v>758</v>
      </c>
      <c r="Q4496" t="s">
        <v>759</v>
      </c>
      <c r="R4496" t="s">
        <v>759</v>
      </c>
      <c r="S4496" t="s">
        <v>757</v>
      </c>
      <c r="T4496" t="s">
        <v>757</v>
      </c>
      <c r="U4496" t="s">
        <v>757</v>
      </c>
      <c r="V4496" t="s">
        <v>756</v>
      </c>
      <c r="W4496" t="s">
        <v>756</v>
      </c>
      <c r="X4496" t="s">
        <v>9978</v>
      </c>
      <c r="Y4496" t="str">
        <f t="shared" si="980"/>
        <v>junio</v>
      </c>
      <c r="Z4496">
        <f>YEAR(BD_PONDERACIONES[[#This Row],[Fecha Ejecución del Ticket]])</f>
        <v>2022</v>
      </c>
      <c r="AA4496" t="str">
        <f t="shared" si="982"/>
        <v>diciembre</v>
      </c>
      <c r="AB4496">
        <f>YEAR(BD_PONDERACIONES[[#This Row],[Fecha de Inspección]])</f>
        <v>2022</v>
      </c>
      <c r="AC4496">
        <f t="shared" si="983"/>
        <v>0.5</v>
      </c>
      <c r="AD4496">
        <f t="shared" si="984"/>
        <v>0.5</v>
      </c>
      <c r="AE4496">
        <f t="shared" si="985"/>
        <v>0.5</v>
      </c>
      <c r="AF4496">
        <f t="shared" si="986"/>
        <v>0.5</v>
      </c>
      <c r="AG4496">
        <f t="shared" si="987"/>
        <v>0.5</v>
      </c>
      <c r="AH4496">
        <f t="shared" si="988"/>
        <v>0.5</v>
      </c>
      <c r="AI4496">
        <f t="shared" si="989"/>
        <v>0.25</v>
      </c>
      <c r="AJ4496">
        <f t="shared" si="990"/>
        <v>0.25</v>
      </c>
      <c r="AK4496">
        <f t="shared" si="991"/>
        <v>0.5</v>
      </c>
      <c r="AL4496">
        <f t="shared" si="992"/>
        <v>0.5</v>
      </c>
      <c r="AM4496">
        <f t="shared" si="993"/>
        <v>0.5</v>
      </c>
      <c r="AN4496" s="6">
        <f t="shared" si="981"/>
        <v>1</v>
      </c>
      <c r="AO4496" t="str">
        <f>VLOOKUP(BD_PONDERACIONES[[#This Row],[Comuna]],Tabla3[#All],2,0)</f>
        <v>Florida</v>
      </c>
    </row>
    <row r="4497" spans="1:41" x14ac:dyDescent="0.35">
      <c r="A4497" t="s">
        <v>21545</v>
      </c>
      <c r="B4497" t="s">
        <v>21546</v>
      </c>
      <c r="C4497" t="s">
        <v>21547</v>
      </c>
      <c r="D4497" s="5">
        <v>44923</v>
      </c>
      <c r="E4497" s="5">
        <v>44720</v>
      </c>
      <c r="F4497" t="s">
        <v>753</v>
      </c>
      <c r="G4497" t="s">
        <v>21548</v>
      </c>
      <c r="H4497" t="s">
        <v>1389</v>
      </c>
      <c r="J4497" t="s">
        <v>756</v>
      </c>
      <c r="K4497" t="s">
        <v>756</v>
      </c>
      <c r="L4497" t="s">
        <v>757</v>
      </c>
      <c r="M4497" t="s">
        <v>757</v>
      </c>
      <c r="N4497" t="s">
        <v>756</v>
      </c>
      <c r="O4497" t="s">
        <v>756</v>
      </c>
      <c r="P4497" t="s">
        <v>758</v>
      </c>
      <c r="Q4497" t="s">
        <v>759</v>
      </c>
      <c r="R4497" t="s">
        <v>759</v>
      </c>
      <c r="S4497" t="s">
        <v>757</v>
      </c>
      <c r="T4497" t="s">
        <v>757</v>
      </c>
      <c r="U4497" t="s">
        <v>757</v>
      </c>
      <c r="V4497" t="s">
        <v>756</v>
      </c>
      <c r="W4497" t="s">
        <v>756</v>
      </c>
      <c r="X4497" t="s">
        <v>21549</v>
      </c>
      <c r="Y4497" t="str">
        <f t="shared" ref="Y4497:Y4560" si="994">TEXT(E4497,"MMMM")</f>
        <v>junio</v>
      </c>
      <c r="Z4497">
        <f>YEAR(BD_PONDERACIONES[[#This Row],[Fecha Ejecución del Ticket]])</f>
        <v>2022</v>
      </c>
      <c r="AA4497" t="str">
        <f t="shared" si="982"/>
        <v>diciembre</v>
      </c>
      <c r="AB4497">
        <f>YEAR(BD_PONDERACIONES[[#This Row],[Fecha de Inspección]])</f>
        <v>2022</v>
      </c>
      <c r="AC4497">
        <f t="shared" si="983"/>
        <v>0.5</v>
      </c>
      <c r="AD4497">
        <f t="shared" si="984"/>
        <v>0.5</v>
      </c>
      <c r="AE4497">
        <f t="shared" si="985"/>
        <v>0.5</v>
      </c>
      <c r="AF4497">
        <f t="shared" si="986"/>
        <v>0.5</v>
      </c>
      <c r="AG4497">
        <f t="shared" si="987"/>
        <v>0.5</v>
      </c>
      <c r="AH4497">
        <f t="shared" si="988"/>
        <v>0.5</v>
      </c>
      <c r="AI4497">
        <f t="shared" si="989"/>
        <v>0.25</v>
      </c>
      <c r="AJ4497">
        <f t="shared" si="990"/>
        <v>0.25</v>
      </c>
      <c r="AK4497">
        <f t="shared" si="991"/>
        <v>0.5</v>
      </c>
      <c r="AL4497">
        <f t="shared" si="992"/>
        <v>0.5</v>
      </c>
      <c r="AM4497">
        <f t="shared" si="993"/>
        <v>0.5</v>
      </c>
      <c r="AN4497" s="6">
        <f t="shared" ref="AN4497:AN4560" si="995">((AC4497+AD4497)*0.2)+((AE4497+AF4497)*0.3)+((AG4497+AH4497)*0.15)+((AI4497+AJ4497+AK4497)*0.15)+((AL4497+AM4497)*0.2)</f>
        <v>1</v>
      </c>
      <c r="AO4497" t="str">
        <f>VLOOKUP(BD_PONDERACIONES[[#This Row],[Comuna]],Tabla3[#All],2,0)</f>
        <v>Florida</v>
      </c>
    </row>
    <row r="4498" spans="1:41" x14ac:dyDescent="0.35">
      <c r="A4498" t="s">
        <v>21550</v>
      </c>
      <c r="B4498" t="s">
        <v>21551</v>
      </c>
      <c r="C4498" t="s">
        <v>21552</v>
      </c>
      <c r="D4498" s="5">
        <v>44923</v>
      </c>
      <c r="E4498" s="5">
        <v>44727</v>
      </c>
      <c r="F4498" t="s">
        <v>753</v>
      </c>
      <c r="G4498" t="s">
        <v>21553</v>
      </c>
      <c r="H4498" t="s">
        <v>1389</v>
      </c>
      <c r="J4498" t="s">
        <v>756</v>
      </c>
      <c r="K4498" t="s">
        <v>756</v>
      </c>
      <c r="L4498" t="s">
        <v>757</v>
      </c>
      <c r="M4498" t="s">
        <v>757</v>
      </c>
      <c r="N4498" t="s">
        <v>756</v>
      </c>
      <c r="O4498" t="s">
        <v>756</v>
      </c>
      <c r="P4498" t="s">
        <v>758</v>
      </c>
      <c r="Q4498" t="s">
        <v>759</v>
      </c>
      <c r="R4498" t="s">
        <v>759</v>
      </c>
      <c r="S4498" t="s">
        <v>757</v>
      </c>
      <c r="T4498" t="s">
        <v>757</v>
      </c>
      <c r="U4498" t="s">
        <v>757</v>
      </c>
      <c r="V4498" t="s">
        <v>756</v>
      </c>
      <c r="W4498" t="s">
        <v>768</v>
      </c>
      <c r="X4498" t="s">
        <v>21554</v>
      </c>
      <c r="Y4498" t="str">
        <f t="shared" si="994"/>
        <v>junio</v>
      </c>
      <c r="Z4498">
        <f>YEAR(BD_PONDERACIONES[[#This Row],[Fecha Ejecución del Ticket]])</f>
        <v>2022</v>
      </c>
      <c r="AA4498" t="str">
        <f t="shared" si="982"/>
        <v>diciembre</v>
      </c>
      <c r="AB4498">
        <f>YEAR(BD_PONDERACIONES[[#This Row],[Fecha de Inspección]])</f>
        <v>2022</v>
      </c>
      <c r="AC4498">
        <f t="shared" si="983"/>
        <v>0.5</v>
      </c>
      <c r="AD4498">
        <f t="shared" si="984"/>
        <v>0.5</v>
      </c>
      <c r="AE4498">
        <f t="shared" si="985"/>
        <v>0.5</v>
      </c>
      <c r="AF4498">
        <f t="shared" si="986"/>
        <v>0.5</v>
      </c>
      <c r="AG4498">
        <f t="shared" si="987"/>
        <v>0.5</v>
      </c>
      <c r="AH4498">
        <f t="shared" si="988"/>
        <v>0.5</v>
      </c>
      <c r="AI4498">
        <f t="shared" si="989"/>
        <v>0.25</v>
      </c>
      <c r="AJ4498">
        <f t="shared" si="990"/>
        <v>0.25</v>
      </c>
      <c r="AK4498">
        <f t="shared" si="991"/>
        <v>0.5</v>
      </c>
      <c r="AL4498">
        <f t="shared" si="992"/>
        <v>0.5</v>
      </c>
      <c r="AM4498">
        <f t="shared" si="993"/>
        <v>0.17499999999999999</v>
      </c>
      <c r="AN4498" s="6">
        <f t="shared" si="995"/>
        <v>0.93500000000000005</v>
      </c>
      <c r="AO4498" t="str">
        <f>VLOOKUP(BD_PONDERACIONES[[#This Row],[Comuna]],Tabla3[#All],2,0)</f>
        <v>Florida</v>
      </c>
    </row>
    <row r="4499" spans="1:41" x14ac:dyDescent="0.35">
      <c r="A4499" t="s">
        <v>21555</v>
      </c>
      <c r="B4499" t="s">
        <v>21556</v>
      </c>
      <c r="C4499" t="s">
        <v>21557</v>
      </c>
      <c r="D4499" s="5">
        <v>44923</v>
      </c>
      <c r="E4499" s="5">
        <v>44726</v>
      </c>
      <c r="F4499" t="s">
        <v>753</v>
      </c>
      <c r="G4499" t="s">
        <v>21558</v>
      </c>
      <c r="H4499" t="s">
        <v>1389</v>
      </c>
      <c r="J4499" t="s">
        <v>756</v>
      </c>
      <c r="K4499" t="s">
        <v>756</v>
      </c>
      <c r="L4499" t="s">
        <v>757</v>
      </c>
      <c r="M4499" t="s">
        <v>757</v>
      </c>
      <c r="N4499" t="s">
        <v>756</v>
      </c>
      <c r="O4499" t="s">
        <v>756</v>
      </c>
      <c r="P4499" t="s">
        <v>758</v>
      </c>
      <c r="Q4499" t="s">
        <v>759</v>
      </c>
      <c r="R4499" t="s">
        <v>759</v>
      </c>
      <c r="S4499" t="s">
        <v>757</v>
      </c>
      <c r="T4499" t="s">
        <v>757</v>
      </c>
      <c r="U4499" t="s">
        <v>757</v>
      </c>
      <c r="V4499" t="s">
        <v>904</v>
      </c>
      <c r="W4499" t="s">
        <v>756</v>
      </c>
      <c r="X4499" t="s">
        <v>21559</v>
      </c>
      <c r="Y4499" t="str">
        <f t="shared" si="994"/>
        <v>junio</v>
      </c>
      <c r="Z4499">
        <f>YEAR(BD_PONDERACIONES[[#This Row],[Fecha Ejecución del Ticket]])</f>
        <v>2022</v>
      </c>
      <c r="AA4499" t="str">
        <f t="shared" si="982"/>
        <v>diciembre</v>
      </c>
      <c r="AB4499">
        <f>YEAR(BD_PONDERACIONES[[#This Row],[Fecha de Inspección]])</f>
        <v>2022</v>
      </c>
      <c r="AC4499">
        <f t="shared" si="983"/>
        <v>0.5</v>
      </c>
      <c r="AD4499">
        <f t="shared" si="984"/>
        <v>0.5</v>
      </c>
      <c r="AE4499">
        <f t="shared" si="985"/>
        <v>0.5</v>
      </c>
      <c r="AF4499">
        <f t="shared" si="986"/>
        <v>0.5</v>
      </c>
      <c r="AG4499">
        <f t="shared" si="987"/>
        <v>0.5</v>
      </c>
      <c r="AH4499">
        <f t="shared" si="988"/>
        <v>0.5</v>
      </c>
      <c r="AI4499">
        <f t="shared" si="989"/>
        <v>0.25</v>
      </c>
      <c r="AJ4499">
        <f t="shared" si="990"/>
        <v>0.25</v>
      </c>
      <c r="AK4499">
        <f t="shared" si="991"/>
        <v>0.5</v>
      </c>
      <c r="AL4499">
        <f t="shared" si="992"/>
        <v>0.32500000000000001</v>
      </c>
      <c r="AM4499">
        <f t="shared" si="993"/>
        <v>0.5</v>
      </c>
      <c r="AN4499" s="6">
        <f t="shared" si="995"/>
        <v>0.96500000000000008</v>
      </c>
      <c r="AO4499" t="str">
        <f>VLOOKUP(BD_PONDERACIONES[[#This Row],[Comuna]],Tabla3[#All],2,0)</f>
        <v>Florida</v>
      </c>
    </row>
    <row r="4500" spans="1:41" x14ac:dyDescent="0.35">
      <c r="A4500" t="s">
        <v>21560</v>
      </c>
      <c r="B4500" t="s">
        <v>21561</v>
      </c>
      <c r="C4500" t="s">
        <v>21562</v>
      </c>
      <c r="D4500" s="5">
        <v>44923</v>
      </c>
      <c r="E4500" s="5">
        <v>44719</v>
      </c>
      <c r="F4500" t="s">
        <v>753</v>
      </c>
      <c r="G4500" t="s">
        <v>21563</v>
      </c>
      <c r="H4500" t="s">
        <v>1389</v>
      </c>
      <c r="J4500" t="s">
        <v>756</v>
      </c>
      <c r="K4500" t="s">
        <v>756</v>
      </c>
      <c r="L4500" t="s">
        <v>757</v>
      </c>
      <c r="M4500" t="s">
        <v>757</v>
      </c>
      <c r="N4500" t="s">
        <v>756</v>
      </c>
      <c r="O4500" t="s">
        <v>756</v>
      </c>
      <c r="P4500" t="s">
        <v>758</v>
      </c>
      <c r="Q4500" t="s">
        <v>759</v>
      </c>
      <c r="R4500" t="s">
        <v>759</v>
      </c>
      <c r="S4500" t="s">
        <v>757</v>
      </c>
      <c r="T4500" t="s">
        <v>757</v>
      </c>
      <c r="U4500" t="s">
        <v>757</v>
      </c>
      <c r="V4500" t="s">
        <v>756</v>
      </c>
      <c r="W4500" t="s">
        <v>756</v>
      </c>
      <c r="X4500" t="s">
        <v>21564</v>
      </c>
      <c r="Y4500" t="str">
        <f t="shared" si="994"/>
        <v>junio</v>
      </c>
      <c r="Z4500">
        <f>YEAR(BD_PONDERACIONES[[#This Row],[Fecha Ejecución del Ticket]])</f>
        <v>2022</v>
      </c>
      <c r="AA4500" t="str">
        <f t="shared" si="982"/>
        <v>diciembre</v>
      </c>
      <c r="AB4500">
        <f>YEAR(BD_PONDERACIONES[[#This Row],[Fecha de Inspección]])</f>
        <v>2022</v>
      </c>
      <c r="AC4500">
        <f t="shared" si="983"/>
        <v>0.5</v>
      </c>
      <c r="AD4500">
        <f t="shared" si="984"/>
        <v>0.5</v>
      </c>
      <c r="AE4500">
        <f t="shared" si="985"/>
        <v>0.5</v>
      </c>
      <c r="AF4500">
        <f t="shared" si="986"/>
        <v>0.5</v>
      </c>
      <c r="AG4500">
        <f t="shared" si="987"/>
        <v>0.5</v>
      </c>
      <c r="AH4500">
        <f t="shared" si="988"/>
        <v>0.5</v>
      </c>
      <c r="AI4500">
        <f t="shared" si="989"/>
        <v>0.25</v>
      </c>
      <c r="AJ4500">
        <f t="shared" si="990"/>
        <v>0.25</v>
      </c>
      <c r="AK4500">
        <f t="shared" si="991"/>
        <v>0.5</v>
      </c>
      <c r="AL4500">
        <f t="shared" si="992"/>
        <v>0.5</v>
      </c>
      <c r="AM4500">
        <f t="shared" si="993"/>
        <v>0.5</v>
      </c>
      <c r="AN4500" s="6">
        <f t="shared" si="995"/>
        <v>1</v>
      </c>
      <c r="AO4500" t="str">
        <f>VLOOKUP(BD_PONDERACIONES[[#This Row],[Comuna]],Tabla3[#All],2,0)</f>
        <v>Florida</v>
      </c>
    </row>
    <row r="4501" spans="1:41" x14ac:dyDescent="0.35">
      <c r="A4501" t="s">
        <v>21565</v>
      </c>
      <c r="B4501" t="s">
        <v>21566</v>
      </c>
      <c r="C4501" t="s">
        <v>21567</v>
      </c>
      <c r="D4501" s="5">
        <v>44923</v>
      </c>
      <c r="E4501" s="5">
        <v>44729</v>
      </c>
      <c r="F4501" t="s">
        <v>753</v>
      </c>
      <c r="G4501" t="s">
        <v>21568</v>
      </c>
      <c r="H4501" t="s">
        <v>1389</v>
      </c>
      <c r="J4501" t="s">
        <v>756</v>
      </c>
      <c r="K4501" t="s">
        <v>756</v>
      </c>
      <c r="L4501" t="s">
        <v>773</v>
      </c>
      <c r="M4501" t="s">
        <v>773</v>
      </c>
      <c r="N4501" t="s">
        <v>756</v>
      </c>
      <c r="O4501" t="s">
        <v>756</v>
      </c>
      <c r="P4501" t="s">
        <v>765</v>
      </c>
      <c r="Q4501" t="s">
        <v>21569</v>
      </c>
      <c r="R4501" t="s">
        <v>759</v>
      </c>
      <c r="S4501" t="s">
        <v>756</v>
      </c>
      <c r="T4501" t="s">
        <v>756</v>
      </c>
      <c r="U4501" t="s">
        <v>756</v>
      </c>
      <c r="V4501" t="s">
        <v>756</v>
      </c>
      <c r="W4501" t="s">
        <v>768</v>
      </c>
      <c r="X4501" t="s">
        <v>21570</v>
      </c>
      <c r="Y4501" t="str">
        <f t="shared" si="994"/>
        <v>junio</v>
      </c>
      <c r="Z4501">
        <f>YEAR(BD_PONDERACIONES[[#This Row],[Fecha Ejecución del Ticket]])</f>
        <v>2022</v>
      </c>
      <c r="AA4501" t="str">
        <f t="shared" si="982"/>
        <v>diciembre</v>
      </c>
      <c r="AB4501">
        <f>YEAR(BD_PONDERACIONES[[#This Row],[Fecha de Inspección]])</f>
        <v>2022</v>
      </c>
      <c r="AC4501">
        <f t="shared" si="983"/>
        <v>0.5</v>
      </c>
      <c r="AD4501">
        <f t="shared" si="984"/>
        <v>0.5</v>
      </c>
      <c r="AE4501">
        <f t="shared" si="985"/>
        <v>0</v>
      </c>
      <c r="AF4501">
        <f t="shared" si="986"/>
        <v>0</v>
      </c>
      <c r="AG4501">
        <f t="shared" si="987"/>
        <v>0.5</v>
      </c>
      <c r="AH4501">
        <f t="shared" si="988"/>
        <v>0.5</v>
      </c>
      <c r="AI4501">
        <f t="shared" si="989"/>
        <v>0.25</v>
      </c>
      <c r="AJ4501">
        <f t="shared" si="990"/>
        <v>0.25</v>
      </c>
      <c r="AK4501">
        <f t="shared" si="991"/>
        <v>0.5</v>
      </c>
      <c r="AL4501">
        <f t="shared" si="992"/>
        <v>0.5</v>
      </c>
      <c r="AM4501">
        <f t="shared" si="993"/>
        <v>0.17499999999999999</v>
      </c>
      <c r="AN4501" s="6">
        <f t="shared" si="995"/>
        <v>0.63500000000000001</v>
      </c>
      <c r="AO4501" t="str">
        <f>VLOOKUP(BD_PONDERACIONES[[#This Row],[Comuna]],Tabla3[#All],2,0)</f>
        <v>Florida</v>
      </c>
    </row>
    <row r="4502" spans="1:41" x14ac:dyDescent="0.35">
      <c r="A4502" t="s">
        <v>21571</v>
      </c>
      <c r="B4502" t="s">
        <v>21572</v>
      </c>
      <c r="C4502" t="s">
        <v>21573</v>
      </c>
      <c r="D4502" s="5">
        <v>44923</v>
      </c>
      <c r="E4502" s="5">
        <v>44727</v>
      </c>
      <c r="F4502" t="s">
        <v>753</v>
      </c>
      <c r="G4502" t="s">
        <v>21574</v>
      </c>
      <c r="H4502" t="s">
        <v>1389</v>
      </c>
      <c r="J4502" t="s">
        <v>756</v>
      </c>
      <c r="K4502" t="s">
        <v>756</v>
      </c>
      <c r="L4502" t="s">
        <v>756</v>
      </c>
      <c r="M4502" t="s">
        <v>756</v>
      </c>
      <c r="N4502" t="s">
        <v>756</v>
      </c>
      <c r="O4502" t="s">
        <v>756</v>
      </c>
      <c r="P4502" t="s">
        <v>765</v>
      </c>
      <c r="Q4502" t="s">
        <v>759</v>
      </c>
      <c r="R4502" t="s">
        <v>759</v>
      </c>
      <c r="S4502" t="s">
        <v>756</v>
      </c>
      <c r="T4502" t="s">
        <v>756</v>
      </c>
      <c r="U4502" t="s">
        <v>756</v>
      </c>
      <c r="V4502" t="s">
        <v>756</v>
      </c>
      <c r="W4502" t="s">
        <v>768</v>
      </c>
      <c r="X4502" t="s">
        <v>21575</v>
      </c>
      <c r="Y4502" t="str">
        <f t="shared" si="994"/>
        <v>junio</v>
      </c>
      <c r="Z4502">
        <f>YEAR(BD_PONDERACIONES[[#This Row],[Fecha Ejecución del Ticket]])</f>
        <v>2022</v>
      </c>
      <c r="AA4502" t="str">
        <f t="shared" si="982"/>
        <v>diciembre</v>
      </c>
      <c r="AB4502">
        <f>YEAR(BD_PONDERACIONES[[#This Row],[Fecha de Inspección]])</f>
        <v>2022</v>
      </c>
      <c r="AC4502">
        <f t="shared" si="983"/>
        <v>0.5</v>
      </c>
      <c r="AD4502">
        <f t="shared" si="984"/>
        <v>0.5</v>
      </c>
      <c r="AE4502">
        <f t="shared" si="985"/>
        <v>0.5</v>
      </c>
      <c r="AF4502">
        <f t="shared" si="986"/>
        <v>0.5</v>
      </c>
      <c r="AG4502">
        <f t="shared" si="987"/>
        <v>0.5</v>
      </c>
      <c r="AH4502">
        <f t="shared" si="988"/>
        <v>0.5</v>
      </c>
      <c r="AI4502">
        <f t="shared" si="989"/>
        <v>0.25</v>
      </c>
      <c r="AJ4502">
        <f t="shared" si="990"/>
        <v>0.25</v>
      </c>
      <c r="AK4502">
        <f t="shared" si="991"/>
        <v>0.5</v>
      </c>
      <c r="AL4502">
        <f t="shared" si="992"/>
        <v>0.5</v>
      </c>
      <c r="AM4502">
        <f t="shared" si="993"/>
        <v>0.17499999999999999</v>
      </c>
      <c r="AN4502" s="6">
        <f t="shared" si="995"/>
        <v>0.93500000000000005</v>
      </c>
      <c r="AO4502" t="str">
        <f>VLOOKUP(BD_PONDERACIONES[[#This Row],[Comuna]],Tabla3[#All],2,0)</f>
        <v>Florida</v>
      </c>
    </row>
    <row r="4503" spans="1:41" x14ac:dyDescent="0.35">
      <c r="A4503" t="s">
        <v>21576</v>
      </c>
      <c r="B4503" t="s">
        <v>21577</v>
      </c>
      <c r="C4503" t="s">
        <v>21578</v>
      </c>
      <c r="D4503" s="5">
        <v>44923</v>
      </c>
      <c r="E4503" s="5">
        <v>44726</v>
      </c>
      <c r="F4503" t="s">
        <v>753</v>
      </c>
      <c r="G4503" t="s">
        <v>21579</v>
      </c>
      <c r="H4503" t="s">
        <v>1389</v>
      </c>
      <c r="J4503" t="s">
        <v>756</v>
      </c>
      <c r="K4503" t="s">
        <v>756</v>
      </c>
      <c r="L4503" t="s">
        <v>757</v>
      </c>
      <c r="M4503" t="s">
        <v>757</v>
      </c>
      <c r="N4503" t="s">
        <v>756</v>
      </c>
      <c r="O4503" t="s">
        <v>756</v>
      </c>
      <c r="P4503" t="s">
        <v>758</v>
      </c>
      <c r="Q4503" t="s">
        <v>759</v>
      </c>
      <c r="R4503" t="s">
        <v>759</v>
      </c>
      <c r="S4503" t="s">
        <v>757</v>
      </c>
      <c r="T4503" t="s">
        <v>757</v>
      </c>
      <c r="U4503" t="s">
        <v>757</v>
      </c>
      <c r="V4503" t="s">
        <v>756</v>
      </c>
      <c r="W4503" t="s">
        <v>768</v>
      </c>
      <c r="X4503" t="s">
        <v>21580</v>
      </c>
      <c r="Y4503" t="str">
        <f t="shared" si="994"/>
        <v>junio</v>
      </c>
      <c r="Z4503">
        <f>YEAR(BD_PONDERACIONES[[#This Row],[Fecha Ejecución del Ticket]])</f>
        <v>2022</v>
      </c>
      <c r="AA4503" t="str">
        <f t="shared" si="982"/>
        <v>diciembre</v>
      </c>
      <c r="AB4503">
        <f>YEAR(BD_PONDERACIONES[[#This Row],[Fecha de Inspección]])</f>
        <v>2022</v>
      </c>
      <c r="AC4503">
        <f t="shared" si="983"/>
        <v>0.5</v>
      </c>
      <c r="AD4503">
        <f t="shared" si="984"/>
        <v>0.5</v>
      </c>
      <c r="AE4503">
        <f t="shared" si="985"/>
        <v>0.5</v>
      </c>
      <c r="AF4503">
        <f t="shared" si="986"/>
        <v>0.5</v>
      </c>
      <c r="AG4503">
        <f t="shared" si="987"/>
        <v>0.5</v>
      </c>
      <c r="AH4503">
        <f t="shared" si="988"/>
        <v>0.5</v>
      </c>
      <c r="AI4503">
        <f t="shared" si="989"/>
        <v>0.25</v>
      </c>
      <c r="AJ4503">
        <f t="shared" si="990"/>
        <v>0.25</v>
      </c>
      <c r="AK4503">
        <f t="shared" si="991"/>
        <v>0.5</v>
      </c>
      <c r="AL4503">
        <f t="shared" si="992"/>
        <v>0.5</v>
      </c>
      <c r="AM4503">
        <f t="shared" si="993"/>
        <v>0.17499999999999999</v>
      </c>
      <c r="AN4503" s="6">
        <f t="shared" si="995"/>
        <v>0.93500000000000005</v>
      </c>
      <c r="AO4503" t="str">
        <f>VLOOKUP(BD_PONDERACIONES[[#This Row],[Comuna]],Tabla3[#All],2,0)</f>
        <v>Florida</v>
      </c>
    </row>
    <row r="4504" spans="1:41" x14ac:dyDescent="0.35">
      <c r="A4504" t="s">
        <v>21581</v>
      </c>
      <c r="B4504" t="s">
        <v>21582</v>
      </c>
      <c r="C4504" t="s">
        <v>21583</v>
      </c>
      <c r="D4504" s="5">
        <v>44923</v>
      </c>
      <c r="E4504" s="5">
        <v>44858</v>
      </c>
      <c r="F4504" t="s">
        <v>763</v>
      </c>
      <c r="G4504" t="s">
        <v>18712</v>
      </c>
      <c r="H4504" t="s">
        <v>1886</v>
      </c>
      <c r="J4504" t="s">
        <v>756</v>
      </c>
      <c r="K4504" t="s">
        <v>756</v>
      </c>
      <c r="L4504" t="s">
        <v>757</v>
      </c>
      <c r="M4504" t="s">
        <v>757</v>
      </c>
      <c r="N4504" t="s">
        <v>756</v>
      </c>
      <c r="O4504" t="s">
        <v>756</v>
      </c>
      <c r="P4504" t="s">
        <v>758</v>
      </c>
      <c r="Q4504" t="s">
        <v>759</v>
      </c>
      <c r="R4504" t="s">
        <v>759</v>
      </c>
      <c r="S4504" t="s">
        <v>757</v>
      </c>
      <c r="T4504" t="s">
        <v>757</v>
      </c>
      <c r="U4504" t="s">
        <v>757</v>
      </c>
      <c r="V4504" t="s">
        <v>756</v>
      </c>
      <c r="W4504" t="s">
        <v>756</v>
      </c>
      <c r="X4504" t="s">
        <v>21584</v>
      </c>
      <c r="Y4504" t="str">
        <f t="shared" si="994"/>
        <v>octubre</v>
      </c>
      <c r="Z4504">
        <f>YEAR(BD_PONDERACIONES[[#This Row],[Fecha Ejecución del Ticket]])</f>
        <v>2022</v>
      </c>
      <c r="AA4504" t="str">
        <f t="shared" si="982"/>
        <v>diciembre</v>
      </c>
      <c r="AB4504">
        <f>YEAR(BD_PONDERACIONES[[#This Row],[Fecha de Inspección]])</f>
        <v>2022</v>
      </c>
      <c r="AC4504">
        <f t="shared" si="983"/>
        <v>0.5</v>
      </c>
      <c r="AD4504">
        <f t="shared" si="984"/>
        <v>0.5</v>
      </c>
      <c r="AE4504">
        <f t="shared" si="985"/>
        <v>0.5</v>
      </c>
      <c r="AF4504">
        <f t="shared" si="986"/>
        <v>0.5</v>
      </c>
      <c r="AG4504">
        <f t="shared" si="987"/>
        <v>0.5</v>
      </c>
      <c r="AH4504">
        <f t="shared" si="988"/>
        <v>0.5</v>
      </c>
      <c r="AI4504">
        <f t="shared" si="989"/>
        <v>0.25</v>
      </c>
      <c r="AJ4504">
        <f t="shared" si="990"/>
        <v>0.25</v>
      </c>
      <c r="AK4504">
        <f t="shared" si="991"/>
        <v>0.5</v>
      </c>
      <c r="AL4504">
        <f t="shared" si="992"/>
        <v>0.5</v>
      </c>
      <c r="AM4504">
        <f t="shared" si="993"/>
        <v>0.5</v>
      </c>
      <c r="AN4504" s="6">
        <f t="shared" si="995"/>
        <v>1</v>
      </c>
      <c r="AO4504" t="str">
        <f>VLOOKUP(BD_PONDERACIONES[[#This Row],[Comuna]],Tabla3[#All],2,0)</f>
        <v>Cordillera</v>
      </c>
    </row>
    <row r="4505" spans="1:41" x14ac:dyDescent="0.35">
      <c r="A4505" t="s">
        <v>21585</v>
      </c>
      <c r="B4505" t="s">
        <v>21586</v>
      </c>
      <c r="C4505" t="s">
        <v>21587</v>
      </c>
      <c r="D4505" s="5">
        <v>44923</v>
      </c>
      <c r="E4505" s="5">
        <v>44839</v>
      </c>
      <c r="F4505" t="s">
        <v>753</v>
      </c>
      <c r="G4505" t="s">
        <v>21588</v>
      </c>
      <c r="H4505" t="s">
        <v>1389</v>
      </c>
      <c r="J4505" t="s">
        <v>756</v>
      </c>
      <c r="K4505" t="s">
        <v>756</v>
      </c>
      <c r="L4505" t="s">
        <v>773</v>
      </c>
      <c r="M4505" t="s">
        <v>773</v>
      </c>
      <c r="N4505" t="s">
        <v>756</v>
      </c>
      <c r="O4505" t="s">
        <v>756</v>
      </c>
      <c r="P4505" t="s">
        <v>758</v>
      </c>
      <c r="Q4505" t="s">
        <v>759</v>
      </c>
      <c r="R4505" t="s">
        <v>759</v>
      </c>
      <c r="S4505" t="s">
        <v>757</v>
      </c>
      <c r="T4505" t="s">
        <v>757</v>
      </c>
      <c r="U4505" t="s">
        <v>757</v>
      </c>
      <c r="V4505" t="s">
        <v>756</v>
      </c>
      <c r="W4505" t="s">
        <v>756</v>
      </c>
      <c r="X4505" t="s">
        <v>21589</v>
      </c>
      <c r="Y4505" t="str">
        <f t="shared" si="994"/>
        <v>octubre</v>
      </c>
      <c r="Z4505">
        <f>YEAR(BD_PONDERACIONES[[#This Row],[Fecha Ejecución del Ticket]])</f>
        <v>2022</v>
      </c>
      <c r="AA4505" t="str">
        <f t="shared" si="982"/>
        <v>diciembre</v>
      </c>
      <c r="AB4505">
        <f>YEAR(BD_PONDERACIONES[[#This Row],[Fecha de Inspección]])</f>
        <v>2022</v>
      </c>
      <c r="AC4505">
        <f t="shared" si="983"/>
        <v>0.5</v>
      </c>
      <c r="AD4505">
        <f t="shared" si="984"/>
        <v>0.5</v>
      </c>
      <c r="AE4505">
        <f t="shared" si="985"/>
        <v>0</v>
      </c>
      <c r="AF4505">
        <f t="shared" si="986"/>
        <v>0</v>
      </c>
      <c r="AG4505">
        <f t="shared" si="987"/>
        <v>0.5</v>
      </c>
      <c r="AH4505">
        <f t="shared" si="988"/>
        <v>0.5</v>
      </c>
      <c r="AI4505">
        <f t="shared" si="989"/>
        <v>0.25</v>
      </c>
      <c r="AJ4505">
        <f t="shared" si="990"/>
        <v>0.25</v>
      </c>
      <c r="AK4505">
        <f t="shared" si="991"/>
        <v>0.5</v>
      </c>
      <c r="AL4505">
        <f t="shared" si="992"/>
        <v>0.5</v>
      </c>
      <c r="AM4505">
        <f t="shared" si="993"/>
        <v>0.5</v>
      </c>
      <c r="AN4505" s="6">
        <f t="shared" si="995"/>
        <v>0.7</v>
      </c>
      <c r="AO4505" t="str">
        <f>VLOOKUP(BD_PONDERACIONES[[#This Row],[Comuna]],Tabla3[#All],2,0)</f>
        <v>Florida</v>
      </c>
    </row>
    <row r="4506" spans="1:41" x14ac:dyDescent="0.35">
      <c r="A4506" t="s">
        <v>21590</v>
      </c>
      <c r="B4506" t="s">
        <v>21591</v>
      </c>
      <c r="C4506" t="s">
        <v>21592</v>
      </c>
      <c r="D4506" s="5">
        <v>44923</v>
      </c>
      <c r="E4506" s="5">
        <v>44839</v>
      </c>
      <c r="F4506" t="s">
        <v>753</v>
      </c>
      <c r="G4506" t="s">
        <v>21593</v>
      </c>
      <c r="H4506" t="s">
        <v>1389</v>
      </c>
      <c r="J4506" t="s">
        <v>756</v>
      </c>
      <c r="K4506" t="s">
        <v>756</v>
      </c>
      <c r="L4506" t="s">
        <v>773</v>
      </c>
      <c r="M4506" t="s">
        <v>773</v>
      </c>
      <c r="N4506" t="s">
        <v>756</v>
      </c>
      <c r="O4506" t="s">
        <v>756</v>
      </c>
      <c r="P4506" t="s">
        <v>765</v>
      </c>
      <c r="Q4506" t="s">
        <v>21594</v>
      </c>
      <c r="R4506" t="s">
        <v>759</v>
      </c>
      <c r="S4506" t="s">
        <v>756</v>
      </c>
      <c r="T4506" t="s">
        <v>756</v>
      </c>
      <c r="U4506" t="s">
        <v>756</v>
      </c>
      <c r="V4506" t="s">
        <v>756</v>
      </c>
      <c r="W4506" t="s">
        <v>756</v>
      </c>
      <c r="X4506" t="s">
        <v>21595</v>
      </c>
      <c r="Y4506" t="str">
        <f t="shared" si="994"/>
        <v>octubre</v>
      </c>
      <c r="Z4506">
        <f>YEAR(BD_PONDERACIONES[[#This Row],[Fecha Ejecución del Ticket]])</f>
        <v>2022</v>
      </c>
      <c r="AA4506" t="str">
        <f t="shared" si="982"/>
        <v>diciembre</v>
      </c>
      <c r="AB4506">
        <f>YEAR(BD_PONDERACIONES[[#This Row],[Fecha de Inspección]])</f>
        <v>2022</v>
      </c>
      <c r="AC4506">
        <f t="shared" si="983"/>
        <v>0.5</v>
      </c>
      <c r="AD4506">
        <f t="shared" si="984"/>
        <v>0.5</v>
      </c>
      <c r="AE4506">
        <f t="shared" si="985"/>
        <v>0</v>
      </c>
      <c r="AF4506">
        <f t="shared" si="986"/>
        <v>0</v>
      </c>
      <c r="AG4506">
        <f t="shared" si="987"/>
        <v>0.5</v>
      </c>
      <c r="AH4506">
        <f t="shared" si="988"/>
        <v>0.5</v>
      </c>
      <c r="AI4506">
        <f t="shared" si="989"/>
        <v>0.25</v>
      </c>
      <c r="AJ4506">
        <f t="shared" si="990"/>
        <v>0.25</v>
      </c>
      <c r="AK4506">
        <f t="shared" si="991"/>
        <v>0.5</v>
      </c>
      <c r="AL4506">
        <f t="shared" si="992"/>
        <v>0.5</v>
      </c>
      <c r="AM4506">
        <f t="shared" si="993"/>
        <v>0.5</v>
      </c>
      <c r="AN4506" s="6">
        <f t="shared" si="995"/>
        <v>0.7</v>
      </c>
      <c r="AO4506" t="str">
        <f>VLOOKUP(BD_PONDERACIONES[[#This Row],[Comuna]],Tabla3[#All],2,0)</f>
        <v>Florida</v>
      </c>
    </row>
    <row r="4507" spans="1:41" x14ac:dyDescent="0.35">
      <c r="A4507" t="s">
        <v>21596</v>
      </c>
      <c r="B4507" t="s">
        <v>21597</v>
      </c>
      <c r="C4507" t="s">
        <v>21598</v>
      </c>
      <c r="D4507" s="5">
        <v>44923</v>
      </c>
      <c r="E4507" s="5">
        <v>44728</v>
      </c>
      <c r="F4507" t="s">
        <v>753</v>
      </c>
      <c r="G4507" t="s">
        <v>21599</v>
      </c>
      <c r="H4507" t="s">
        <v>1389</v>
      </c>
      <c r="J4507" t="s">
        <v>756</v>
      </c>
      <c r="K4507" t="s">
        <v>756</v>
      </c>
      <c r="L4507" t="s">
        <v>757</v>
      </c>
      <c r="M4507" t="s">
        <v>757</v>
      </c>
      <c r="N4507" t="s">
        <v>756</v>
      </c>
      <c r="O4507" t="s">
        <v>756</v>
      </c>
      <c r="P4507" t="s">
        <v>758</v>
      </c>
      <c r="Q4507" t="s">
        <v>759</v>
      </c>
      <c r="R4507" t="s">
        <v>759</v>
      </c>
      <c r="S4507" t="s">
        <v>757</v>
      </c>
      <c r="T4507" t="s">
        <v>757</v>
      </c>
      <c r="U4507" t="s">
        <v>757</v>
      </c>
      <c r="V4507" t="s">
        <v>756</v>
      </c>
      <c r="W4507" t="s">
        <v>768</v>
      </c>
      <c r="X4507" t="s">
        <v>21600</v>
      </c>
      <c r="Y4507" t="str">
        <f t="shared" si="994"/>
        <v>junio</v>
      </c>
      <c r="Z4507">
        <f>YEAR(BD_PONDERACIONES[[#This Row],[Fecha Ejecución del Ticket]])</f>
        <v>2022</v>
      </c>
      <c r="AA4507" t="str">
        <f t="shared" si="982"/>
        <v>diciembre</v>
      </c>
      <c r="AB4507">
        <f>YEAR(BD_PONDERACIONES[[#This Row],[Fecha de Inspección]])</f>
        <v>2022</v>
      </c>
      <c r="AC4507">
        <f t="shared" si="983"/>
        <v>0.5</v>
      </c>
      <c r="AD4507">
        <f t="shared" si="984"/>
        <v>0.5</v>
      </c>
      <c r="AE4507">
        <f t="shared" si="985"/>
        <v>0.5</v>
      </c>
      <c r="AF4507">
        <f t="shared" si="986"/>
        <v>0.5</v>
      </c>
      <c r="AG4507">
        <f t="shared" si="987"/>
        <v>0.5</v>
      </c>
      <c r="AH4507">
        <f t="shared" si="988"/>
        <v>0.5</v>
      </c>
      <c r="AI4507">
        <f t="shared" si="989"/>
        <v>0.25</v>
      </c>
      <c r="AJ4507">
        <f t="shared" si="990"/>
        <v>0.25</v>
      </c>
      <c r="AK4507">
        <f t="shared" si="991"/>
        <v>0.5</v>
      </c>
      <c r="AL4507">
        <f t="shared" si="992"/>
        <v>0.5</v>
      </c>
      <c r="AM4507">
        <f t="shared" si="993"/>
        <v>0.17499999999999999</v>
      </c>
      <c r="AN4507" s="6">
        <f t="shared" si="995"/>
        <v>0.93500000000000005</v>
      </c>
      <c r="AO4507" t="str">
        <f>VLOOKUP(BD_PONDERACIONES[[#This Row],[Comuna]],Tabla3[#All],2,0)</f>
        <v>Florida</v>
      </c>
    </row>
    <row r="4508" spans="1:41" x14ac:dyDescent="0.35">
      <c r="A4508" t="s">
        <v>21601</v>
      </c>
      <c r="B4508" t="s">
        <v>21602</v>
      </c>
      <c r="C4508" t="s">
        <v>21603</v>
      </c>
      <c r="D4508" s="5">
        <v>44923</v>
      </c>
      <c r="E4508" s="5">
        <v>44720</v>
      </c>
      <c r="F4508" t="s">
        <v>753</v>
      </c>
      <c r="G4508" t="s">
        <v>21604</v>
      </c>
      <c r="H4508" t="s">
        <v>1389</v>
      </c>
      <c r="J4508" t="s">
        <v>756</v>
      </c>
      <c r="K4508" t="s">
        <v>756</v>
      </c>
      <c r="L4508" t="s">
        <v>757</v>
      </c>
      <c r="M4508" t="s">
        <v>757</v>
      </c>
      <c r="N4508" t="s">
        <v>756</v>
      </c>
      <c r="O4508" t="s">
        <v>756</v>
      </c>
      <c r="P4508" t="s">
        <v>758</v>
      </c>
      <c r="Q4508" t="s">
        <v>759</v>
      </c>
      <c r="R4508" t="s">
        <v>759</v>
      </c>
      <c r="S4508" t="s">
        <v>757</v>
      </c>
      <c r="T4508" t="s">
        <v>757</v>
      </c>
      <c r="U4508" t="s">
        <v>757</v>
      </c>
      <c r="V4508" t="s">
        <v>768</v>
      </c>
      <c r="W4508" t="s">
        <v>768</v>
      </c>
      <c r="X4508" t="s">
        <v>21605</v>
      </c>
      <c r="Y4508" t="str">
        <f t="shared" si="994"/>
        <v>junio</v>
      </c>
      <c r="Z4508">
        <f>YEAR(BD_PONDERACIONES[[#This Row],[Fecha Ejecución del Ticket]])</f>
        <v>2022</v>
      </c>
      <c r="AA4508" t="str">
        <f t="shared" si="982"/>
        <v>diciembre</v>
      </c>
      <c r="AB4508">
        <f>YEAR(BD_PONDERACIONES[[#This Row],[Fecha de Inspección]])</f>
        <v>2022</v>
      </c>
      <c r="AC4508">
        <f t="shared" si="983"/>
        <v>0.5</v>
      </c>
      <c r="AD4508">
        <f t="shared" si="984"/>
        <v>0.5</v>
      </c>
      <c r="AE4508">
        <f t="shared" si="985"/>
        <v>0.5</v>
      </c>
      <c r="AF4508">
        <f t="shared" si="986"/>
        <v>0.5</v>
      </c>
      <c r="AG4508">
        <f t="shared" si="987"/>
        <v>0.5</v>
      </c>
      <c r="AH4508">
        <f t="shared" si="988"/>
        <v>0.5</v>
      </c>
      <c r="AI4508">
        <f t="shared" si="989"/>
        <v>0.25</v>
      </c>
      <c r="AJ4508">
        <f t="shared" si="990"/>
        <v>0.25</v>
      </c>
      <c r="AK4508">
        <f t="shared" si="991"/>
        <v>0.5</v>
      </c>
      <c r="AL4508">
        <f t="shared" si="992"/>
        <v>0.17499999999999999</v>
      </c>
      <c r="AM4508">
        <f t="shared" si="993"/>
        <v>0.17499999999999999</v>
      </c>
      <c r="AN4508" s="6">
        <f t="shared" si="995"/>
        <v>0.87</v>
      </c>
      <c r="AO4508" t="str">
        <f>VLOOKUP(BD_PONDERACIONES[[#This Row],[Comuna]],Tabla3[#All],2,0)</f>
        <v>Florida</v>
      </c>
    </row>
    <row r="4509" spans="1:41" x14ac:dyDescent="0.35">
      <c r="A4509" t="s">
        <v>21606</v>
      </c>
      <c r="B4509" t="s">
        <v>21607</v>
      </c>
      <c r="C4509" t="s">
        <v>21608</v>
      </c>
      <c r="D4509" s="5">
        <v>44923</v>
      </c>
      <c r="E4509" s="5">
        <v>44727</v>
      </c>
      <c r="F4509" t="s">
        <v>753</v>
      </c>
      <c r="G4509" t="s">
        <v>21609</v>
      </c>
      <c r="H4509" t="s">
        <v>1389</v>
      </c>
      <c r="J4509" t="s">
        <v>756</v>
      </c>
      <c r="K4509" t="s">
        <v>756</v>
      </c>
      <c r="L4509" t="s">
        <v>757</v>
      </c>
      <c r="M4509" t="s">
        <v>757</v>
      </c>
      <c r="N4509" t="s">
        <v>756</v>
      </c>
      <c r="O4509" t="s">
        <v>756</v>
      </c>
      <c r="P4509" t="s">
        <v>758</v>
      </c>
      <c r="Q4509" t="s">
        <v>759</v>
      </c>
      <c r="R4509" t="s">
        <v>759</v>
      </c>
      <c r="S4509" t="s">
        <v>757</v>
      </c>
      <c r="T4509" t="s">
        <v>757</v>
      </c>
      <c r="U4509" t="s">
        <v>757</v>
      </c>
      <c r="V4509" t="s">
        <v>756</v>
      </c>
      <c r="W4509" t="s">
        <v>756</v>
      </c>
      <c r="X4509" t="s">
        <v>885</v>
      </c>
      <c r="Y4509" t="str">
        <f t="shared" si="994"/>
        <v>junio</v>
      </c>
      <c r="Z4509">
        <f>YEAR(BD_PONDERACIONES[[#This Row],[Fecha Ejecución del Ticket]])</f>
        <v>2022</v>
      </c>
      <c r="AA4509" t="str">
        <f t="shared" si="982"/>
        <v>diciembre</v>
      </c>
      <c r="AB4509">
        <f>YEAR(BD_PONDERACIONES[[#This Row],[Fecha de Inspección]])</f>
        <v>2022</v>
      </c>
      <c r="AC4509">
        <f t="shared" si="983"/>
        <v>0.5</v>
      </c>
      <c r="AD4509">
        <f t="shared" si="984"/>
        <v>0.5</v>
      </c>
      <c r="AE4509">
        <f t="shared" si="985"/>
        <v>0.5</v>
      </c>
      <c r="AF4509">
        <f t="shared" si="986"/>
        <v>0.5</v>
      </c>
      <c r="AG4509">
        <f t="shared" si="987"/>
        <v>0.5</v>
      </c>
      <c r="AH4509">
        <f t="shared" si="988"/>
        <v>0.5</v>
      </c>
      <c r="AI4509">
        <f t="shared" si="989"/>
        <v>0.25</v>
      </c>
      <c r="AJ4509">
        <f t="shared" si="990"/>
        <v>0.25</v>
      </c>
      <c r="AK4509">
        <f t="shared" si="991"/>
        <v>0.5</v>
      </c>
      <c r="AL4509">
        <f t="shared" si="992"/>
        <v>0.5</v>
      </c>
      <c r="AM4509">
        <f t="shared" si="993"/>
        <v>0.5</v>
      </c>
      <c r="AN4509" s="6">
        <f t="shared" si="995"/>
        <v>1</v>
      </c>
      <c r="AO4509" t="str">
        <f>VLOOKUP(BD_PONDERACIONES[[#This Row],[Comuna]],Tabla3[#All],2,0)</f>
        <v>Florida</v>
      </c>
    </row>
    <row r="4510" spans="1:41" x14ac:dyDescent="0.35">
      <c r="A4510" t="s">
        <v>21610</v>
      </c>
      <c r="B4510" t="s">
        <v>21611</v>
      </c>
      <c r="C4510" t="s">
        <v>21612</v>
      </c>
      <c r="D4510" s="5">
        <v>44923</v>
      </c>
      <c r="E4510" s="5">
        <v>44847</v>
      </c>
      <c r="F4510" t="s">
        <v>763</v>
      </c>
      <c r="G4510" t="s">
        <v>21613</v>
      </c>
      <c r="H4510" t="s">
        <v>1886</v>
      </c>
      <c r="J4510" t="s">
        <v>756</v>
      </c>
      <c r="K4510" t="s">
        <v>756</v>
      </c>
      <c r="L4510" t="s">
        <v>757</v>
      </c>
      <c r="M4510" t="s">
        <v>757</v>
      </c>
      <c r="N4510" t="s">
        <v>757</v>
      </c>
      <c r="O4510" t="s">
        <v>757</v>
      </c>
      <c r="P4510" t="s">
        <v>758</v>
      </c>
      <c r="Q4510" t="s">
        <v>759</v>
      </c>
      <c r="R4510" t="s">
        <v>759</v>
      </c>
      <c r="S4510" t="s">
        <v>757</v>
      </c>
      <c r="T4510" t="s">
        <v>757</v>
      </c>
      <c r="U4510" t="s">
        <v>757</v>
      </c>
      <c r="V4510" t="s">
        <v>756</v>
      </c>
      <c r="W4510" t="s">
        <v>756</v>
      </c>
      <c r="X4510" t="s">
        <v>21614</v>
      </c>
      <c r="Y4510" t="str">
        <f t="shared" si="994"/>
        <v>octubre</v>
      </c>
      <c r="Z4510">
        <f>YEAR(BD_PONDERACIONES[[#This Row],[Fecha Ejecución del Ticket]])</f>
        <v>2022</v>
      </c>
      <c r="AA4510" t="str">
        <f t="shared" si="982"/>
        <v>diciembre</v>
      </c>
      <c r="AB4510">
        <f>YEAR(BD_PONDERACIONES[[#This Row],[Fecha de Inspección]])</f>
        <v>2022</v>
      </c>
      <c r="AC4510">
        <f t="shared" si="983"/>
        <v>0.5</v>
      </c>
      <c r="AD4510">
        <f t="shared" si="984"/>
        <v>0.5</v>
      </c>
      <c r="AE4510">
        <f t="shared" si="985"/>
        <v>0.5</v>
      </c>
      <c r="AF4510">
        <f t="shared" si="986"/>
        <v>0.5</v>
      </c>
      <c r="AG4510">
        <f t="shared" si="987"/>
        <v>0.5</v>
      </c>
      <c r="AH4510">
        <f t="shared" si="988"/>
        <v>0.5</v>
      </c>
      <c r="AI4510">
        <f t="shared" si="989"/>
        <v>0.25</v>
      </c>
      <c r="AJ4510">
        <f t="shared" si="990"/>
        <v>0.25</v>
      </c>
      <c r="AK4510">
        <f t="shared" si="991"/>
        <v>0.5</v>
      </c>
      <c r="AL4510">
        <f t="shared" si="992"/>
        <v>0.5</v>
      </c>
      <c r="AM4510">
        <f t="shared" si="993"/>
        <v>0.5</v>
      </c>
      <c r="AN4510" s="6">
        <f t="shared" si="995"/>
        <v>1</v>
      </c>
      <c r="AO4510" t="str">
        <f>VLOOKUP(BD_PONDERACIONES[[#This Row],[Comuna]],Tabla3[#All],2,0)</f>
        <v>Cordillera</v>
      </c>
    </row>
    <row r="4511" spans="1:41" x14ac:dyDescent="0.35">
      <c r="A4511" t="s">
        <v>21615</v>
      </c>
      <c r="B4511" t="s">
        <v>21616</v>
      </c>
      <c r="C4511" t="s">
        <v>21617</v>
      </c>
      <c r="D4511" s="5">
        <v>44923</v>
      </c>
      <c r="E4511" s="5">
        <v>44849</v>
      </c>
      <c r="F4511" t="s">
        <v>763</v>
      </c>
      <c r="G4511" t="s">
        <v>21618</v>
      </c>
      <c r="H4511" t="s">
        <v>3795</v>
      </c>
      <c r="J4511" t="s">
        <v>756</v>
      </c>
      <c r="K4511" t="s">
        <v>756</v>
      </c>
      <c r="L4511" t="s">
        <v>757</v>
      </c>
      <c r="M4511" t="s">
        <v>757</v>
      </c>
      <c r="N4511" t="s">
        <v>756</v>
      </c>
      <c r="O4511" t="s">
        <v>756</v>
      </c>
      <c r="P4511" t="s">
        <v>758</v>
      </c>
      <c r="Q4511" t="s">
        <v>759</v>
      </c>
      <c r="R4511" t="s">
        <v>759</v>
      </c>
      <c r="S4511" t="s">
        <v>757</v>
      </c>
      <c r="T4511" t="s">
        <v>757</v>
      </c>
      <c r="U4511" t="s">
        <v>757</v>
      </c>
      <c r="V4511" t="s">
        <v>756</v>
      </c>
      <c r="W4511" t="s">
        <v>756</v>
      </c>
      <c r="X4511" t="s">
        <v>21619</v>
      </c>
      <c r="Y4511" t="str">
        <f t="shared" si="994"/>
        <v>octubre</v>
      </c>
      <c r="Z4511">
        <f>YEAR(BD_PONDERACIONES[[#This Row],[Fecha Ejecución del Ticket]])</f>
        <v>2022</v>
      </c>
      <c r="AA4511" t="str">
        <f t="shared" si="982"/>
        <v>diciembre</v>
      </c>
      <c r="AB4511">
        <f>YEAR(BD_PONDERACIONES[[#This Row],[Fecha de Inspección]])</f>
        <v>2022</v>
      </c>
      <c r="AC4511">
        <f t="shared" si="983"/>
        <v>0.5</v>
      </c>
      <c r="AD4511">
        <f t="shared" si="984"/>
        <v>0.5</v>
      </c>
      <c r="AE4511">
        <f t="shared" si="985"/>
        <v>0.5</v>
      </c>
      <c r="AF4511">
        <f t="shared" si="986"/>
        <v>0.5</v>
      </c>
      <c r="AG4511">
        <f t="shared" si="987"/>
        <v>0.5</v>
      </c>
      <c r="AH4511">
        <f t="shared" si="988"/>
        <v>0.5</v>
      </c>
      <c r="AI4511">
        <f t="shared" si="989"/>
        <v>0.25</v>
      </c>
      <c r="AJ4511">
        <f t="shared" si="990"/>
        <v>0.25</v>
      </c>
      <c r="AK4511">
        <f t="shared" si="991"/>
        <v>0.5</v>
      </c>
      <c r="AL4511">
        <f t="shared" si="992"/>
        <v>0.5</v>
      </c>
      <c r="AM4511">
        <f t="shared" si="993"/>
        <v>0.5</v>
      </c>
      <c r="AN4511" s="6">
        <f t="shared" si="995"/>
        <v>1</v>
      </c>
      <c r="AO4511" t="str">
        <f>VLOOKUP(BD_PONDERACIONES[[#This Row],[Comuna]],Tabla3[#All],2,0)</f>
        <v>Cordillera</v>
      </c>
    </row>
    <row r="4512" spans="1:41" x14ac:dyDescent="0.35">
      <c r="A4512" t="s">
        <v>21620</v>
      </c>
      <c r="B4512" t="s">
        <v>21621</v>
      </c>
      <c r="C4512" t="s">
        <v>21622</v>
      </c>
      <c r="D4512" s="5">
        <v>44923</v>
      </c>
      <c r="E4512" s="5">
        <v>44859</v>
      </c>
      <c r="F4512" t="s">
        <v>763</v>
      </c>
      <c r="G4512" t="s">
        <v>18793</v>
      </c>
      <c r="H4512" t="s">
        <v>3795</v>
      </c>
      <c r="J4512" t="s">
        <v>756</v>
      </c>
      <c r="K4512" t="s">
        <v>756</v>
      </c>
      <c r="L4512" t="s">
        <v>773</v>
      </c>
      <c r="M4512" t="s">
        <v>773</v>
      </c>
      <c r="N4512" t="s">
        <v>756</v>
      </c>
      <c r="O4512" t="s">
        <v>756</v>
      </c>
      <c r="P4512" t="s">
        <v>758</v>
      </c>
      <c r="Q4512" t="s">
        <v>759</v>
      </c>
      <c r="R4512" t="s">
        <v>759</v>
      </c>
      <c r="S4512" t="s">
        <v>757</v>
      </c>
      <c r="T4512" t="s">
        <v>757</v>
      </c>
      <c r="U4512" t="s">
        <v>757</v>
      </c>
      <c r="V4512" t="s">
        <v>756</v>
      </c>
      <c r="W4512" t="s">
        <v>756</v>
      </c>
      <c r="X4512" t="s">
        <v>21623</v>
      </c>
      <c r="Y4512" t="str">
        <f t="shared" si="994"/>
        <v>octubre</v>
      </c>
      <c r="Z4512">
        <f>YEAR(BD_PONDERACIONES[[#This Row],[Fecha Ejecución del Ticket]])</f>
        <v>2022</v>
      </c>
      <c r="AA4512" t="str">
        <f t="shared" si="982"/>
        <v>diciembre</v>
      </c>
      <c r="AB4512">
        <f>YEAR(BD_PONDERACIONES[[#This Row],[Fecha de Inspección]])</f>
        <v>2022</v>
      </c>
      <c r="AC4512">
        <f t="shared" si="983"/>
        <v>0.5</v>
      </c>
      <c r="AD4512">
        <f t="shared" si="984"/>
        <v>0.5</v>
      </c>
      <c r="AE4512">
        <f t="shared" si="985"/>
        <v>0</v>
      </c>
      <c r="AF4512">
        <f t="shared" si="986"/>
        <v>0</v>
      </c>
      <c r="AG4512">
        <f t="shared" si="987"/>
        <v>0.5</v>
      </c>
      <c r="AH4512">
        <f t="shared" si="988"/>
        <v>0.5</v>
      </c>
      <c r="AI4512">
        <f t="shared" si="989"/>
        <v>0.25</v>
      </c>
      <c r="AJ4512">
        <f t="shared" si="990"/>
        <v>0.25</v>
      </c>
      <c r="AK4512">
        <f t="shared" si="991"/>
        <v>0.5</v>
      </c>
      <c r="AL4512">
        <f t="shared" si="992"/>
        <v>0.5</v>
      </c>
      <c r="AM4512">
        <f t="shared" si="993"/>
        <v>0.5</v>
      </c>
      <c r="AN4512" s="6">
        <f t="shared" si="995"/>
        <v>0.7</v>
      </c>
      <c r="AO4512" t="str">
        <f>VLOOKUP(BD_PONDERACIONES[[#This Row],[Comuna]],Tabla3[#All],2,0)</f>
        <v>Cordillera</v>
      </c>
    </row>
    <row r="4513" spans="1:41" x14ac:dyDescent="0.35">
      <c r="A4513" t="s">
        <v>21624</v>
      </c>
      <c r="B4513" t="s">
        <v>21625</v>
      </c>
      <c r="C4513" t="s">
        <v>21626</v>
      </c>
      <c r="D4513" s="5">
        <v>44923</v>
      </c>
      <c r="E4513" s="5">
        <v>44854</v>
      </c>
      <c r="F4513" t="s">
        <v>763</v>
      </c>
      <c r="G4513" t="s">
        <v>21627</v>
      </c>
      <c r="H4513" t="s">
        <v>3795</v>
      </c>
      <c r="J4513" t="s">
        <v>756</v>
      </c>
      <c r="K4513" t="s">
        <v>756</v>
      </c>
      <c r="L4513" t="s">
        <v>757</v>
      </c>
      <c r="M4513" t="s">
        <v>757</v>
      </c>
      <c r="N4513" t="s">
        <v>756</v>
      </c>
      <c r="O4513" t="s">
        <v>756</v>
      </c>
      <c r="P4513" t="s">
        <v>758</v>
      </c>
      <c r="Q4513" t="s">
        <v>759</v>
      </c>
      <c r="R4513" t="s">
        <v>759</v>
      </c>
      <c r="S4513" t="s">
        <v>757</v>
      </c>
      <c r="T4513" t="s">
        <v>757</v>
      </c>
      <c r="U4513" t="s">
        <v>757</v>
      </c>
      <c r="V4513" t="s">
        <v>773</v>
      </c>
      <c r="W4513" t="s">
        <v>773</v>
      </c>
      <c r="X4513" t="s">
        <v>21628</v>
      </c>
      <c r="Y4513" t="str">
        <f t="shared" si="994"/>
        <v>octubre</v>
      </c>
      <c r="Z4513">
        <f>YEAR(BD_PONDERACIONES[[#This Row],[Fecha Ejecución del Ticket]])</f>
        <v>2022</v>
      </c>
      <c r="AA4513" t="str">
        <f t="shared" si="982"/>
        <v>diciembre</v>
      </c>
      <c r="AB4513">
        <f>YEAR(BD_PONDERACIONES[[#This Row],[Fecha de Inspección]])</f>
        <v>2022</v>
      </c>
      <c r="AC4513">
        <f t="shared" si="983"/>
        <v>0.5</v>
      </c>
      <c r="AD4513">
        <f t="shared" si="984"/>
        <v>0.5</v>
      </c>
      <c r="AE4513">
        <f t="shared" si="985"/>
        <v>0.5</v>
      </c>
      <c r="AF4513">
        <f t="shared" si="986"/>
        <v>0.5</v>
      </c>
      <c r="AG4513">
        <f t="shared" si="987"/>
        <v>0.5</v>
      </c>
      <c r="AH4513">
        <f t="shared" si="988"/>
        <v>0.5</v>
      </c>
      <c r="AI4513">
        <f t="shared" si="989"/>
        <v>0.25</v>
      </c>
      <c r="AJ4513">
        <f t="shared" si="990"/>
        <v>0.25</v>
      </c>
      <c r="AK4513">
        <f t="shared" si="991"/>
        <v>0.5</v>
      </c>
      <c r="AL4513">
        <f t="shared" si="992"/>
        <v>0</v>
      </c>
      <c r="AM4513">
        <f t="shared" si="993"/>
        <v>0</v>
      </c>
      <c r="AN4513" s="6">
        <f t="shared" si="995"/>
        <v>0.8</v>
      </c>
      <c r="AO4513" t="str">
        <f>VLOOKUP(BD_PONDERACIONES[[#This Row],[Comuna]],Tabla3[#All],2,0)</f>
        <v>Cordillera</v>
      </c>
    </row>
    <row r="4514" spans="1:41" x14ac:dyDescent="0.35">
      <c r="A4514" t="s">
        <v>21629</v>
      </c>
      <c r="B4514" t="s">
        <v>21630</v>
      </c>
      <c r="C4514" t="s">
        <v>21631</v>
      </c>
      <c r="D4514" s="5">
        <v>44923</v>
      </c>
      <c r="E4514" s="5">
        <v>44859</v>
      </c>
      <c r="F4514" t="s">
        <v>763</v>
      </c>
      <c r="G4514" t="s">
        <v>21632</v>
      </c>
      <c r="H4514" t="s">
        <v>3795</v>
      </c>
      <c r="J4514" t="s">
        <v>756</v>
      </c>
      <c r="K4514" t="s">
        <v>756</v>
      </c>
      <c r="L4514" t="s">
        <v>757</v>
      </c>
      <c r="M4514" t="s">
        <v>757</v>
      </c>
      <c r="N4514" t="s">
        <v>756</v>
      </c>
      <c r="O4514" t="s">
        <v>756</v>
      </c>
      <c r="P4514" t="s">
        <v>758</v>
      </c>
      <c r="Q4514" t="s">
        <v>759</v>
      </c>
      <c r="R4514" t="s">
        <v>759</v>
      </c>
      <c r="S4514" t="s">
        <v>757</v>
      </c>
      <c r="T4514" t="s">
        <v>757</v>
      </c>
      <c r="U4514" t="s">
        <v>757</v>
      </c>
      <c r="V4514" t="s">
        <v>756</v>
      </c>
      <c r="W4514" t="s">
        <v>756</v>
      </c>
      <c r="X4514" t="s">
        <v>21633</v>
      </c>
      <c r="Y4514" t="str">
        <f t="shared" si="994"/>
        <v>octubre</v>
      </c>
      <c r="Z4514">
        <f>YEAR(BD_PONDERACIONES[[#This Row],[Fecha Ejecución del Ticket]])</f>
        <v>2022</v>
      </c>
      <c r="AA4514" t="str">
        <f t="shared" si="982"/>
        <v>diciembre</v>
      </c>
      <c r="AB4514">
        <f>YEAR(BD_PONDERACIONES[[#This Row],[Fecha de Inspección]])</f>
        <v>2022</v>
      </c>
      <c r="AC4514">
        <f t="shared" si="983"/>
        <v>0.5</v>
      </c>
      <c r="AD4514">
        <f t="shared" si="984"/>
        <v>0.5</v>
      </c>
      <c r="AE4514">
        <f t="shared" si="985"/>
        <v>0.5</v>
      </c>
      <c r="AF4514">
        <f t="shared" si="986"/>
        <v>0.5</v>
      </c>
      <c r="AG4514">
        <f t="shared" si="987"/>
        <v>0.5</v>
      </c>
      <c r="AH4514">
        <f t="shared" si="988"/>
        <v>0.5</v>
      </c>
      <c r="AI4514">
        <f t="shared" si="989"/>
        <v>0.25</v>
      </c>
      <c r="AJ4514">
        <f t="shared" si="990"/>
        <v>0.25</v>
      </c>
      <c r="AK4514">
        <f t="shared" si="991"/>
        <v>0.5</v>
      </c>
      <c r="AL4514">
        <f t="shared" si="992"/>
        <v>0.5</v>
      </c>
      <c r="AM4514">
        <f t="shared" si="993"/>
        <v>0.5</v>
      </c>
      <c r="AN4514" s="6">
        <f t="shared" si="995"/>
        <v>1</v>
      </c>
      <c r="AO4514" t="str">
        <f>VLOOKUP(BD_PONDERACIONES[[#This Row],[Comuna]],Tabla3[#All],2,0)</f>
        <v>Cordillera</v>
      </c>
    </row>
    <row r="4515" spans="1:41" x14ac:dyDescent="0.35">
      <c r="A4515" t="s">
        <v>21634</v>
      </c>
      <c r="B4515" t="s">
        <v>21635</v>
      </c>
      <c r="C4515" t="s">
        <v>21636</v>
      </c>
      <c r="D4515" s="5">
        <v>44923</v>
      </c>
      <c r="E4515" s="5">
        <v>44861</v>
      </c>
      <c r="F4515" t="s">
        <v>763</v>
      </c>
      <c r="G4515" t="s">
        <v>21637</v>
      </c>
      <c r="H4515" t="s">
        <v>3795</v>
      </c>
      <c r="J4515" t="s">
        <v>756</v>
      </c>
      <c r="K4515" t="s">
        <v>756</v>
      </c>
      <c r="L4515" t="s">
        <v>757</v>
      </c>
      <c r="M4515" t="s">
        <v>757</v>
      </c>
      <c r="N4515" t="s">
        <v>756</v>
      </c>
      <c r="O4515" t="s">
        <v>756</v>
      </c>
      <c r="P4515" t="s">
        <v>758</v>
      </c>
      <c r="Q4515" t="s">
        <v>759</v>
      </c>
      <c r="R4515" t="s">
        <v>759</v>
      </c>
      <c r="S4515" t="s">
        <v>757</v>
      </c>
      <c r="T4515" t="s">
        <v>757</v>
      </c>
      <c r="U4515" t="s">
        <v>757</v>
      </c>
      <c r="V4515" t="s">
        <v>756</v>
      </c>
      <c r="W4515" t="s">
        <v>756</v>
      </c>
      <c r="X4515" t="s">
        <v>21638</v>
      </c>
      <c r="Y4515" t="str">
        <f t="shared" si="994"/>
        <v>octubre</v>
      </c>
      <c r="Z4515">
        <f>YEAR(BD_PONDERACIONES[[#This Row],[Fecha Ejecución del Ticket]])</f>
        <v>2022</v>
      </c>
      <c r="AA4515" t="str">
        <f t="shared" si="982"/>
        <v>diciembre</v>
      </c>
      <c r="AB4515">
        <f>YEAR(BD_PONDERACIONES[[#This Row],[Fecha de Inspección]])</f>
        <v>2022</v>
      </c>
      <c r="AC4515">
        <f t="shared" si="983"/>
        <v>0.5</v>
      </c>
      <c r="AD4515">
        <f t="shared" si="984"/>
        <v>0.5</v>
      </c>
      <c r="AE4515">
        <f t="shared" si="985"/>
        <v>0.5</v>
      </c>
      <c r="AF4515">
        <f t="shared" si="986"/>
        <v>0.5</v>
      </c>
      <c r="AG4515">
        <f t="shared" si="987"/>
        <v>0.5</v>
      </c>
      <c r="AH4515">
        <f t="shared" si="988"/>
        <v>0.5</v>
      </c>
      <c r="AI4515">
        <f t="shared" si="989"/>
        <v>0.25</v>
      </c>
      <c r="AJ4515">
        <f t="shared" si="990"/>
        <v>0.25</v>
      </c>
      <c r="AK4515">
        <f t="shared" si="991"/>
        <v>0.5</v>
      </c>
      <c r="AL4515">
        <f t="shared" si="992"/>
        <v>0.5</v>
      </c>
      <c r="AM4515">
        <f t="shared" si="993"/>
        <v>0.5</v>
      </c>
      <c r="AN4515" s="6">
        <f t="shared" si="995"/>
        <v>1</v>
      </c>
      <c r="AO4515" t="str">
        <f>VLOOKUP(BD_PONDERACIONES[[#This Row],[Comuna]],Tabla3[#All],2,0)</f>
        <v>Cordillera</v>
      </c>
    </row>
    <row r="4516" spans="1:41" x14ac:dyDescent="0.35">
      <c r="A4516" t="s">
        <v>21639</v>
      </c>
      <c r="B4516" t="s">
        <v>21640</v>
      </c>
      <c r="C4516" t="s">
        <v>21641</v>
      </c>
      <c r="D4516" s="5">
        <v>44924</v>
      </c>
      <c r="E4516" s="5">
        <v>44843</v>
      </c>
      <c r="F4516" t="s">
        <v>753</v>
      </c>
      <c r="G4516" t="s">
        <v>21642</v>
      </c>
      <c r="H4516" t="s">
        <v>3394</v>
      </c>
      <c r="J4516" t="s">
        <v>756</v>
      </c>
      <c r="K4516" t="s">
        <v>756</v>
      </c>
      <c r="L4516" t="s">
        <v>757</v>
      </c>
      <c r="M4516" t="s">
        <v>757</v>
      </c>
      <c r="N4516" t="s">
        <v>756</v>
      </c>
      <c r="O4516" t="s">
        <v>756</v>
      </c>
      <c r="P4516" t="s">
        <v>765</v>
      </c>
      <c r="Q4516" t="s">
        <v>21643</v>
      </c>
      <c r="R4516" t="s">
        <v>759</v>
      </c>
      <c r="S4516" t="s">
        <v>756</v>
      </c>
      <c r="T4516" t="s">
        <v>756</v>
      </c>
      <c r="U4516" t="s">
        <v>756</v>
      </c>
      <c r="V4516" t="s">
        <v>756</v>
      </c>
      <c r="W4516" t="s">
        <v>756</v>
      </c>
      <c r="X4516" t="s">
        <v>5321</v>
      </c>
      <c r="Y4516" t="str">
        <f t="shared" si="994"/>
        <v>octubre</v>
      </c>
      <c r="Z4516">
        <f>YEAR(BD_PONDERACIONES[[#This Row],[Fecha Ejecución del Ticket]])</f>
        <v>2022</v>
      </c>
      <c r="AA4516" t="str">
        <f t="shared" si="982"/>
        <v>diciembre</v>
      </c>
      <c r="AB4516">
        <f>YEAR(BD_PONDERACIONES[[#This Row],[Fecha de Inspección]])</f>
        <v>2022</v>
      </c>
      <c r="AC4516">
        <f t="shared" si="983"/>
        <v>0.5</v>
      </c>
      <c r="AD4516">
        <f t="shared" si="984"/>
        <v>0.5</v>
      </c>
      <c r="AE4516">
        <f t="shared" si="985"/>
        <v>0.5</v>
      </c>
      <c r="AF4516">
        <f t="shared" si="986"/>
        <v>0.5</v>
      </c>
      <c r="AG4516">
        <f t="shared" si="987"/>
        <v>0.5</v>
      </c>
      <c r="AH4516">
        <f t="shared" si="988"/>
        <v>0.5</v>
      </c>
      <c r="AI4516">
        <f t="shared" si="989"/>
        <v>0.25</v>
      </c>
      <c r="AJ4516">
        <f t="shared" si="990"/>
        <v>0.25</v>
      </c>
      <c r="AK4516">
        <f t="shared" si="991"/>
        <v>0.5</v>
      </c>
      <c r="AL4516">
        <f t="shared" si="992"/>
        <v>0.5</v>
      </c>
      <c r="AM4516">
        <f t="shared" si="993"/>
        <v>0.5</v>
      </c>
      <c r="AN4516" s="6">
        <f t="shared" si="995"/>
        <v>1</v>
      </c>
      <c r="AO4516" t="str">
        <f>VLOOKUP(BD_PONDERACIONES[[#This Row],[Comuna]],Tabla3[#All],2,0)</f>
        <v>Florida</v>
      </c>
    </row>
    <row r="4517" spans="1:41" x14ac:dyDescent="0.35">
      <c r="A4517" t="s">
        <v>21644</v>
      </c>
      <c r="B4517" t="s">
        <v>21645</v>
      </c>
      <c r="C4517" t="s">
        <v>21646</v>
      </c>
      <c r="D4517" s="5">
        <v>44924</v>
      </c>
      <c r="E4517" s="5">
        <v>44846</v>
      </c>
      <c r="F4517" t="s">
        <v>753</v>
      </c>
      <c r="G4517" t="s">
        <v>21647</v>
      </c>
      <c r="H4517" t="s">
        <v>3394</v>
      </c>
      <c r="J4517" t="s">
        <v>756</v>
      </c>
      <c r="K4517" t="s">
        <v>756</v>
      </c>
      <c r="L4517" t="s">
        <v>773</v>
      </c>
      <c r="M4517" t="s">
        <v>773</v>
      </c>
      <c r="N4517" t="s">
        <v>756</v>
      </c>
      <c r="O4517" t="s">
        <v>756</v>
      </c>
      <c r="P4517" t="s">
        <v>758</v>
      </c>
      <c r="Q4517" t="s">
        <v>759</v>
      </c>
      <c r="R4517" t="s">
        <v>759</v>
      </c>
      <c r="S4517" t="s">
        <v>757</v>
      </c>
      <c r="T4517" t="s">
        <v>757</v>
      </c>
      <c r="U4517" t="s">
        <v>757</v>
      </c>
      <c r="V4517" t="s">
        <v>756</v>
      </c>
      <c r="W4517" t="s">
        <v>756</v>
      </c>
      <c r="X4517" t="s">
        <v>21648</v>
      </c>
      <c r="Y4517" t="str">
        <f t="shared" si="994"/>
        <v>octubre</v>
      </c>
      <c r="Z4517">
        <f>YEAR(BD_PONDERACIONES[[#This Row],[Fecha Ejecución del Ticket]])</f>
        <v>2022</v>
      </c>
      <c r="AA4517" t="str">
        <f t="shared" si="982"/>
        <v>diciembre</v>
      </c>
      <c r="AB4517">
        <f>YEAR(BD_PONDERACIONES[[#This Row],[Fecha de Inspección]])</f>
        <v>2022</v>
      </c>
      <c r="AC4517">
        <f t="shared" si="983"/>
        <v>0.5</v>
      </c>
      <c r="AD4517">
        <f t="shared" si="984"/>
        <v>0.5</v>
      </c>
      <c r="AE4517">
        <f t="shared" si="985"/>
        <v>0</v>
      </c>
      <c r="AF4517">
        <f t="shared" si="986"/>
        <v>0</v>
      </c>
      <c r="AG4517">
        <f t="shared" si="987"/>
        <v>0.5</v>
      </c>
      <c r="AH4517">
        <f t="shared" si="988"/>
        <v>0.5</v>
      </c>
      <c r="AI4517">
        <f t="shared" si="989"/>
        <v>0.25</v>
      </c>
      <c r="AJ4517">
        <f t="shared" si="990"/>
        <v>0.25</v>
      </c>
      <c r="AK4517">
        <f t="shared" si="991"/>
        <v>0.5</v>
      </c>
      <c r="AL4517">
        <f t="shared" si="992"/>
        <v>0.5</v>
      </c>
      <c r="AM4517">
        <f t="shared" si="993"/>
        <v>0.5</v>
      </c>
      <c r="AN4517" s="6">
        <f t="shared" si="995"/>
        <v>0.7</v>
      </c>
      <c r="AO4517" t="str">
        <f>VLOOKUP(BD_PONDERACIONES[[#This Row],[Comuna]],Tabla3[#All],2,0)</f>
        <v>Florida</v>
      </c>
    </row>
    <row r="4518" spans="1:41" x14ac:dyDescent="0.35">
      <c r="A4518" t="s">
        <v>21649</v>
      </c>
      <c r="B4518" t="s">
        <v>21650</v>
      </c>
      <c r="C4518" t="s">
        <v>21651</v>
      </c>
      <c r="D4518" s="5">
        <v>44924</v>
      </c>
      <c r="E4518" s="5">
        <v>44713</v>
      </c>
      <c r="F4518" t="s">
        <v>753</v>
      </c>
      <c r="G4518" t="s">
        <v>21652</v>
      </c>
      <c r="H4518" t="s">
        <v>1389</v>
      </c>
      <c r="J4518" t="s">
        <v>756</v>
      </c>
      <c r="K4518" t="s">
        <v>756</v>
      </c>
      <c r="L4518" t="s">
        <v>757</v>
      </c>
      <c r="M4518" t="s">
        <v>757</v>
      </c>
      <c r="N4518" t="s">
        <v>756</v>
      </c>
      <c r="O4518" t="s">
        <v>756</v>
      </c>
      <c r="P4518" t="s">
        <v>758</v>
      </c>
      <c r="Q4518" t="s">
        <v>759</v>
      </c>
      <c r="R4518" t="s">
        <v>759</v>
      </c>
      <c r="S4518" t="s">
        <v>757</v>
      </c>
      <c r="T4518" t="s">
        <v>757</v>
      </c>
      <c r="U4518" t="s">
        <v>757</v>
      </c>
      <c r="V4518" t="s">
        <v>756</v>
      </c>
      <c r="W4518" t="s">
        <v>768</v>
      </c>
      <c r="X4518" t="s">
        <v>21653</v>
      </c>
      <c r="Y4518" t="str">
        <f t="shared" si="994"/>
        <v>junio</v>
      </c>
      <c r="Z4518">
        <f>YEAR(BD_PONDERACIONES[[#This Row],[Fecha Ejecución del Ticket]])</f>
        <v>2022</v>
      </c>
      <c r="AA4518" t="str">
        <f t="shared" si="982"/>
        <v>diciembre</v>
      </c>
      <c r="AB4518">
        <f>YEAR(BD_PONDERACIONES[[#This Row],[Fecha de Inspección]])</f>
        <v>2022</v>
      </c>
      <c r="AC4518">
        <f t="shared" si="983"/>
        <v>0.5</v>
      </c>
      <c r="AD4518">
        <f t="shared" si="984"/>
        <v>0.5</v>
      </c>
      <c r="AE4518">
        <f t="shared" si="985"/>
        <v>0.5</v>
      </c>
      <c r="AF4518">
        <f t="shared" si="986"/>
        <v>0.5</v>
      </c>
      <c r="AG4518">
        <f t="shared" si="987"/>
        <v>0.5</v>
      </c>
      <c r="AH4518">
        <f t="shared" si="988"/>
        <v>0.5</v>
      </c>
      <c r="AI4518">
        <f t="shared" si="989"/>
        <v>0.25</v>
      </c>
      <c r="AJ4518">
        <f t="shared" si="990"/>
        <v>0.25</v>
      </c>
      <c r="AK4518">
        <f t="shared" si="991"/>
        <v>0.5</v>
      </c>
      <c r="AL4518">
        <f t="shared" si="992"/>
        <v>0.5</v>
      </c>
      <c r="AM4518">
        <f t="shared" si="993"/>
        <v>0.17499999999999999</v>
      </c>
      <c r="AN4518" s="6">
        <f t="shared" si="995"/>
        <v>0.93500000000000005</v>
      </c>
      <c r="AO4518" t="str">
        <f>VLOOKUP(BD_PONDERACIONES[[#This Row],[Comuna]],Tabla3[#All],2,0)</f>
        <v>Florida</v>
      </c>
    </row>
    <row r="4519" spans="1:41" x14ac:dyDescent="0.35">
      <c r="A4519" t="s">
        <v>21654</v>
      </c>
      <c r="B4519" t="s">
        <v>21655</v>
      </c>
      <c r="C4519" t="s">
        <v>21656</v>
      </c>
      <c r="D4519" s="5">
        <v>44924</v>
      </c>
      <c r="E4519" s="5">
        <v>44839</v>
      </c>
      <c r="F4519" t="s">
        <v>763</v>
      </c>
      <c r="G4519" t="s">
        <v>21657</v>
      </c>
      <c r="H4519" t="s">
        <v>3800</v>
      </c>
      <c r="J4519" t="s">
        <v>756</v>
      </c>
      <c r="K4519" t="s">
        <v>756</v>
      </c>
      <c r="L4519" t="s">
        <v>757</v>
      </c>
      <c r="M4519" t="s">
        <v>757</v>
      </c>
      <c r="N4519" t="s">
        <v>756</v>
      </c>
      <c r="O4519" t="s">
        <v>756</v>
      </c>
      <c r="P4519" t="s">
        <v>758</v>
      </c>
      <c r="Q4519" t="s">
        <v>759</v>
      </c>
      <c r="R4519" t="s">
        <v>759</v>
      </c>
      <c r="S4519" t="s">
        <v>757</v>
      </c>
      <c r="T4519" t="s">
        <v>757</v>
      </c>
      <c r="U4519" t="s">
        <v>757</v>
      </c>
      <c r="V4519" t="s">
        <v>756</v>
      </c>
      <c r="W4519" t="s">
        <v>768</v>
      </c>
      <c r="X4519" t="s">
        <v>21658</v>
      </c>
      <c r="Y4519" t="str">
        <f t="shared" si="994"/>
        <v>octubre</v>
      </c>
      <c r="Z4519">
        <f>YEAR(BD_PONDERACIONES[[#This Row],[Fecha Ejecución del Ticket]])</f>
        <v>2022</v>
      </c>
      <c r="AA4519" t="str">
        <f t="shared" si="982"/>
        <v>diciembre</v>
      </c>
      <c r="AB4519">
        <f>YEAR(BD_PONDERACIONES[[#This Row],[Fecha de Inspección]])</f>
        <v>2022</v>
      </c>
      <c r="AC4519">
        <f t="shared" si="983"/>
        <v>0.5</v>
      </c>
      <c r="AD4519">
        <f t="shared" si="984"/>
        <v>0.5</v>
      </c>
      <c r="AE4519">
        <f t="shared" si="985"/>
        <v>0.5</v>
      </c>
      <c r="AF4519">
        <f t="shared" si="986"/>
        <v>0.5</v>
      </c>
      <c r="AG4519">
        <f t="shared" si="987"/>
        <v>0.5</v>
      </c>
      <c r="AH4519">
        <f t="shared" si="988"/>
        <v>0.5</v>
      </c>
      <c r="AI4519">
        <f t="shared" si="989"/>
        <v>0.25</v>
      </c>
      <c r="AJ4519">
        <f t="shared" si="990"/>
        <v>0.25</v>
      </c>
      <c r="AK4519">
        <f t="shared" si="991"/>
        <v>0.5</v>
      </c>
      <c r="AL4519">
        <f t="shared" si="992"/>
        <v>0.5</v>
      </c>
      <c r="AM4519">
        <f t="shared" si="993"/>
        <v>0.17499999999999999</v>
      </c>
      <c r="AN4519" s="6">
        <f t="shared" si="995"/>
        <v>0.93500000000000005</v>
      </c>
      <c r="AO4519" t="str">
        <f>VLOOKUP(BD_PONDERACIONES[[#This Row],[Comuna]],Tabla3[#All],2,0)</f>
        <v>Cordillera</v>
      </c>
    </row>
    <row r="4520" spans="1:41" x14ac:dyDescent="0.35">
      <c r="A4520" t="s">
        <v>21659</v>
      </c>
      <c r="B4520" t="s">
        <v>21660</v>
      </c>
      <c r="C4520" t="s">
        <v>21661</v>
      </c>
      <c r="D4520" s="5">
        <v>44924</v>
      </c>
      <c r="E4520" s="5">
        <v>44846</v>
      </c>
      <c r="F4520" t="s">
        <v>753</v>
      </c>
      <c r="G4520" t="s">
        <v>21662</v>
      </c>
      <c r="H4520" t="s">
        <v>3394</v>
      </c>
      <c r="J4520" t="s">
        <v>756</v>
      </c>
      <c r="K4520" t="s">
        <v>756</v>
      </c>
      <c r="L4520" t="s">
        <v>773</v>
      </c>
      <c r="M4520" t="s">
        <v>773</v>
      </c>
      <c r="N4520" t="s">
        <v>756</v>
      </c>
      <c r="O4520" t="s">
        <v>756</v>
      </c>
      <c r="P4520" t="s">
        <v>765</v>
      </c>
      <c r="Q4520" t="s">
        <v>759</v>
      </c>
      <c r="R4520" t="s">
        <v>759</v>
      </c>
      <c r="S4520" t="s">
        <v>756</v>
      </c>
      <c r="T4520" t="s">
        <v>756</v>
      </c>
      <c r="U4520" t="s">
        <v>756</v>
      </c>
      <c r="V4520" t="s">
        <v>756</v>
      </c>
      <c r="W4520" t="s">
        <v>756</v>
      </c>
      <c r="X4520" t="s">
        <v>21663</v>
      </c>
      <c r="Y4520" t="str">
        <f t="shared" si="994"/>
        <v>octubre</v>
      </c>
      <c r="Z4520">
        <f>YEAR(BD_PONDERACIONES[[#This Row],[Fecha Ejecución del Ticket]])</f>
        <v>2022</v>
      </c>
      <c r="AA4520" t="str">
        <f t="shared" si="982"/>
        <v>diciembre</v>
      </c>
      <c r="AB4520">
        <f>YEAR(BD_PONDERACIONES[[#This Row],[Fecha de Inspección]])</f>
        <v>2022</v>
      </c>
      <c r="AC4520">
        <f t="shared" si="983"/>
        <v>0.5</v>
      </c>
      <c r="AD4520">
        <f t="shared" si="984"/>
        <v>0.5</v>
      </c>
      <c r="AE4520">
        <f t="shared" si="985"/>
        <v>0</v>
      </c>
      <c r="AF4520">
        <f t="shared" si="986"/>
        <v>0</v>
      </c>
      <c r="AG4520">
        <f t="shared" si="987"/>
        <v>0.5</v>
      </c>
      <c r="AH4520">
        <f t="shared" si="988"/>
        <v>0.5</v>
      </c>
      <c r="AI4520">
        <f t="shared" si="989"/>
        <v>0.25</v>
      </c>
      <c r="AJ4520">
        <f t="shared" si="990"/>
        <v>0.25</v>
      </c>
      <c r="AK4520">
        <f t="shared" si="991"/>
        <v>0.5</v>
      </c>
      <c r="AL4520">
        <f t="shared" si="992"/>
        <v>0.5</v>
      </c>
      <c r="AM4520">
        <f t="shared" si="993"/>
        <v>0.5</v>
      </c>
      <c r="AN4520" s="6">
        <f t="shared" si="995"/>
        <v>0.7</v>
      </c>
      <c r="AO4520" t="str">
        <f>VLOOKUP(BD_PONDERACIONES[[#This Row],[Comuna]],Tabla3[#All],2,0)</f>
        <v>Florida</v>
      </c>
    </row>
    <row r="4521" spans="1:41" x14ac:dyDescent="0.35">
      <c r="A4521" t="s">
        <v>21664</v>
      </c>
      <c r="B4521" t="s">
        <v>21665</v>
      </c>
      <c r="C4521" t="s">
        <v>21666</v>
      </c>
      <c r="D4521" s="5">
        <v>44924</v>
      </c>
      <c r="E4521" s="5">
        <v>44838</v>
      </c>
      <c r="F4521" t="s">
        <v>753</v>
      </c>
      <c r="G4521" t="s">
        <v>21667</v>
      </c>
      <c r="H4521" t="s">
        <v>3394</v>
      </c>
      <c r="J4521" t="s">
        <v>756</v>
      </c>
      <c r="K4521" t="s">
        <v>756</v>
      </c>
      <c r="L4521" t="s">
        <v>773</v>
      </c>
      <c r="M4521" t="s">
        <v>773</v>
      </c>
      <c r="N4521" t="s">
        <v>756</v>
      </c>
      <c r="O4521" t="s">
        <v>756</v>
      </c>
      <c r="P4521" t="s">
        <v>758</v>
      </c>
      <c r="Q4521" t="s">
        <v>759</v>
      </c>
      <c r="R4521" t="s">
        <v>759</v>
      </c>
      <c r="S4521" t="s">
        <v>757</v>
      </c>
      <c r="T4521" t="s">
        <v>757</v>
      </c>
      <c r="U4521" t="s">
        <v>757</v>
      </c>
      <c r="V4521" t="s">
        <v>756</v>
      </c>
      <c r="W4521" t="s">
        <v>756</v>
      </c>
      <c r="X4521" t="s">
        <v>21668</v>
      </c>
      <c r="Y4521" t="str">
        <f t="shared" si="994"/>
        <v>octubre</v>
      </c>
      <c r="Z4521">
        <f>YEAR(BD_PONDERACIONES[[#This Row],[Fecha Ejecución del Ticket]])</f>
        <v>2022</v>
      </c>
      <c r="AA4521" t="str">
        <f t="shared" si="982"/>
        <v>diciembre</v>
      </c>
      <c r="AB4521">
        <f>YEAR(BD_PONDERACIONES[[#This Row],[Fecha de Inspección]])</f>
        <v>2022</v>
      </c>
      <c r="AC4521">
        <f t="shared" si="983"/>
        <v>0.5</v>
      </c>
      <c r="AD4521">
        <f t="shared" si="984"/>
        <v>0.5</v>
      </c>
      <c r="AE4521">
        <f t="shared" si="985"/>
        <v>0</v>
      </c>
      <c r="AF4521">
        <f t="shared" si="986"/>
        <v>0</v>
      </c>
      <c r="AG4521">
        <f t="shared" si="987"/>
        <v>0.5</v>
      </c>
      <c r="AH4521">
        <f t="shared" si="988"/>
        <v>0.5</v>
      </c>
      <c r="AI4521">
        <f t="shared" si="989"/>
        <v>0.25</v>
      </c>
      <c r="AJ4521">
        <f t="shared" si="990"/>
        <v>0.25</v>
      </c>
      <c r="AK4521">
        <f t="shared" si="991"/>
        <v>0.5</v>
      </c>
      <c r="AL4521">
        <f t="shared" si="992"/>
        <v>0.5</v>
      </c>
      <c r="AM4521">
        <f t="shared" si="993"/>
        <v>0.5</v>
      </c>
      <c r="AN4521" s="6">
        <f t="shared" si="995"/>
        <v>0.7</v>
      </c>
      <c r="AO4521" t="str">
        <f>VLOOKUP(BD_PONDERACIONES[[#This Row],[Comuna]],Tabla3[#All],2,0)</f>
        <v>Florida</v>
      </c>
    </row>
    <row r="4522" spans="1:41" x14ac:dyDescent="0.35">
      <c r="A4522" t="s">
        <v>21669</v>
      </c>
      <c r="B4522" t="s">
        <v>21670</v>
      </c>
      <c r="C4522" t="s">
        <v>21671</v>
      </c>
      <c r="D4522" s="5">
        <v>44924</v>
      </c>
      <c r="E4522" s="5">
        <v>44842</v>
      </c>
      <c r="F4522" t="s">
        <v>753</v>
      </c>
      <c r="G4522" t="s">
        <v>21672</v>
      </c>
      <c r="H4522" t="s">
        <v>3394</v>
      </c>
      <c r="J4522" t="s">
        <v>756</v>
      </c>
      <c r="K4522" t="s">
        <v>756</v>
      </c>
      <c r="L4522" t="s">
        <v>757</v>
      </c>
      <c r="M4522" t="s">
        <v>757</v>
      </c>
      <c r="N4522" t="s">
        <v>756</v>
      </c>
      <c r="O4522" t="s">
        <v>756</v>
      </c>
      <c r="P4522" t="s">
        <v>758</v>
      </c>
      <c r="Q4522" t="s">
        <v>759</v>
      </c>
      <c r="R4522" t="s">
        <v>759</v>
      </c>
      <c r="S4522" t="s">
        <v>757</v>
      </c>
      <c r="T4522" t="s">
        <v>757</v>
      </c>
      <c r="U4522" t="s">
        <v>757</v>
      </c>
      <c r="V4522" t="s">
        <v>756</v>
      </c>
      <c r="W4522" t="s">
        <v>756</v>
      </c>
      <c r="X4522" t="s">
        <v>20420</v>
      </c>
      <c r="Y4522" t="str">
        <f t="shared" si="994"/>
        <v>octubre</v>
      </c>
      <c r="Z4522">
        <f>YEAR(BD_PONDERACIONES[[#This Row],[Fecha Ejecución del Ticket]])</f>
        <v>2022</v>
      </c>
      <c r="AA4522" t="str">
        <f t="shared" si="982"/>
        <v>diciembre</v>
      </c>
      <c r="AB4522">
        <f>YEAR(BD_PONDERACIONES[[#This Row],[Fecha de Inspección]])</f>
        <v>2022</v>
      </c>
      <c r="AC4522">
        <f t="shared" si="983"/>
        <v>0.5</v>
      </c>
      <c r="AD4522">
        <f t="shared" si="984"/>
        <v>0.5</v>
      </c>
      <c r="AE4522">
        <f t="shared" si="985"/>
        <v>0.5</v>
      </c>
      <c r="AF4522">
        <f t="shared" si="986"/>
        <v>0.5</v>
      </c>
      <c r="AG4522">
        <f t="shared" si="987"/>
        <v>0.5</v>
      </c>
      <c r="AH4522">
        <f t="shared" si="988"/>
        <v>0.5</v>
      </c>
      <c r="AI4522">
        <f t="shared" si="989"/>
        <v>0.25</v>
      </c>
      <c r="AJ4522">
        <f t="shared" si="990"/>
        <v>0.25</v>
      </c>
      <c r="AK4522">
        <f t="shared" si="991"/>
        <v>0.5</v>
      </c>
      <c r="AL4522">
        <f t="shared" si="992"/>
        <v>0.5</v>
      </c>
      <c r="AM4522">
        <f t="shared" si="993"/>
        <v>0.5</v>
      </c>
      <c r="AN4522" s="6">
        <f t="shared" si="995"/>
        <v>1</v>
      </c>
      <c r="AO4522" t="str">
        <f>VLOOKUP(BD_PONDERACIONES[[#This Row],[Comuna]],Tabla3[#All],2,0)</f>
        <v>Florida</v>
      </c>
    </row>
    <row r="4523" spans="1:41" x14ac:dyDescent="0.35">
      <c r="A4523" t="s">
        <v>21673</v>
      </c>
      <c r="B4523" t="s">
        <v>21674</v>
      </c>
      <c r="C4523" t="s">
        <v>21675</v>
      </c>
      <c r="D4523" s="5">
        <v>44924</v>
      </c>
      <c r="E4523" s="5">
        <v>44838</v>
      </c>
      <c r="F4523" t="s">
        <v>763</v>
      </c>
      <c r="G4523" t="s">
        <v>21676</v>
      </c>
      <c r="H4523" t="s">
        <v>3800</v>
      </c>
      <c r="J4523" t="s">
        <v>756</v>
      </c>
      <c r="K4523" t="s">
        <v>756</v>
      </c>
      <c r="L4523" t="s">
        <v>773</v>
      </c>
      <c r="M4523" t="s">
        <v>773</v>
      </c>
      <c r="N4523" t="s">
        <v>756</v>
      </c>
      <c r="O4523" t="s">
        <v>756</v>
      </c>
      <c r="P4523" t="s">
        <v>758</v>
      </c>
      <c r="Q4523" t="s">
        <v>759</v>
      </c>
      <c r="R4523" t="s">
        <v>759</v>
      </c>
      <c r="S4523" t="s">
        <v>757</v>
      </c>
      <c r="T4523" t="s">
        <v>757</v>
      </c>
      <c r="U4523" t="s">
        <v>757</v>
      </c>
      <c r="V4523" t="s">
        <v>756</v>
      </c>
      <c r="W4523" t="s">
        <v>756</v>
      </c>
      <c r="X4523" t="s">
        <v>804</v>
      </c>
      <c r="Y4523" t="str">
        <f t="shared" si="994"/>
        <v>octubre</v>
      </c>
      <c r="Z4523">
        <f>YEAR(BD_PONDERACIONES[[#This Row],[Fecha Ejecución del Ticket]])</f>
        <v>2022</v>
      </c>
      <c r="AA4523" t="str">
        <f t="shared" si="982"/>
        <v>diciembre</v>
      </c>
      <c r="AB4523">
        <f>YEAR(BD_PONDERACIONES[[#This Row],[Fecha de Inspección]])</f>
        <v>2022</v>
      </c>
      <c r="AC4523">
        <f t="shared" si="983"/>
        <v>0.5</v>
      </c>
      <c r="AD4523">
        <f t="shared" si="984"/>
        <v>0.5</v>
      </c>
      <c r="AE4523">
        <f t="shared" si="985"/>
        <v>0</v>
      </c>
      <c r="AF4523">
        <f t="shared" si="986"/>
        <v>0</v>
      </c>
      <c r="AG4523">
        <f t="shared" si="987"/>
        <v>0.5</v>
      </c>
      <c r="AH4523">
        <f t="shared" si="988"/>
        <v>0.5</v>
      </c>
      <c r="AI4523">
        <f t="shared" si="989"/>
        <v>0.25</v>
      </c>
      <c r="AJ4523">
        <f t="shared" si="990"/>
        <v>0.25</v>
      </c>
      <c r="AK4523">
        <f t="shared" si="991"/>
        <v>0.5</v>
      </c>
      <c r="AL4523">
        <f t="shared" si="992"/>
        <v>0.5</v>
      </c>
      <c r="AM4523">
        <f t="shared" si="993"/>
        <v>0.5</v>
      </c>
      <c r="AN4523" s="6">
        <f t="shared" si="995"/>
        <v>0.7</v>
      </c>
      <c r="AO4523" t="str">
        <f>VLOOKUP(BD_PONDERACIONES[[#This Row],[Comuna]],Tabla3[#All],2,0)</f>
        <v>Cordillera</v>
      </c>
    </row>
    <row r="4524" spans="1:41" x14ac:dyDescent="0.35">
      <c r="A4524" t="s">
        <v>21677</v>
      </c>
      <c r="B4524" t="s">
        <v>21678</v>
      </c>
      <c r="C4524" t="s">
        <v>21679</v>
      </c>
      <c r="D4524" s="5">
        <v>44924</v>
      </c>
      <c r="E4524" s="5">
        <v>44835</v>
      </c>
      <c r="F4524" t="s">
        <v>763</v>
      </c>
      <c r="G4524" t="s">
        <v>21680</v>
      </c>
      <c r="H4524" t="s">
        <v>3800</v>
      </c>
      <c r="J4524" t="s">
        <v>756</v>
      </c>
      <c r="K4524" t="s">
        <v>756</v>
      </c>
      <c r="L4524" t="s">
        <v>757</v>
      </c>
      <c r="M4524" t="s">
        <v>757</v>
      </c>
      <c r="N4524" t="s">
        <v>756</v>
      </c>
      <c r="O4524" t="s">
        <v>756</v>
      </c>
      <c r="P4524" t="s">
        <v>758</v>
      </c>
      <c r="Q4524" t="s">
        <v>759</v>
      </c>
      <c r="R4524" t="s">
        <v>759</v>
      </c>
      <c r="S4524" t="s">
        <v>757</v>
      </c>
      <c r="T4524" t="s">
        <v>757</v>
      </c>
      <c r="U4524" t="s">
        <v>757</v>
      </c>
      <c r="V4524" t="s">
        <v>756</v>
      </c>
      <c r="W4524" t="s">
        <v>756</v>
      </c>
      <c r="X4524" t="s">
        <v>804</v>
      </c>
      <c r="Y4524" t="str">
        <f t="shared" si="994"/>
        <v>octubre</v>
      </c>
      <c r="Z4524">
        <f>YEAR(BD_PONDERACIONES[[#This Row],[Fecha Ejecución del Ticket]])</f>
        <v>2022</v>
      </c>
      <c r="AA4524" t="str">
        <f t="shared" si="982"/>
        <v>diciembre</v>
      </c>
      <c r="AB4524">
        <f>YEAR(BD_PONDERACIONES[[#This Row],[Fecha de Inspección]])</f>
        <v>2022</v>
      </c>
      <c r="AC4524">
        <f t="shared" si="983"/>
        <v>0.5</v>
      </c>
      <c r="AD4524">
        <f t="shared" si="984"/>
        <v>0.5</v>
      </c>
      <c r="AE4524">
        <f t="shared" si="985"/>
        <v>0.5</v>
      </c>
      <c r="AF4524">
        <f t="shared" si="986"/>
        <v>0.5</v>
      </c>
      <c r="AG4524">
        <f t="shared" si="987"/>
        <v>0.5</v>
      </c>
      <c r="AH4524">
        <f t="shared" si="988"/>
        <v>0.5</v>
      </c>
      <c r="AI4524">
        <f t="shared" si="989"/>
        <v>0.25</v>
      </c>
      <c r="AJ4524">
        <f t="shared" si="990"/>
        <v>0.25</v>
      </c>
      <c r="AK4524">
        <f t="shared" si="991"/>
        <v>0.5</v>
      </c>
      <c r="AL4524">
        <f t="shared" si="992"/>
        <v>0.5</v>
      </c>
      <c r="AM4524">
        <f t="shared" si="993"/>
        <v>0.5</v>
      </c>
      <c r="AN4524" s="6">
        <f t="shared" si="995"/>
        <v>1</v>
      </c>
      <c r="AO4524" t="str">
        <f>VLOOKUP(BD_PONDERACIONES[[#This Row],[Comuna]],Tabla3[#All],2,0)</f>
        <v>Cordillera</v>
      </c>
    </row>
    <row r="4525" spans="1:41" x14ac:dyDescent="0.35">
      <c r="A4525" t="s">
        <v>21681</v>
      </c>
      <c r="B4525" t="s">
        <v>21682</v>
      </c>
      <c r="C4525" t="s">
        <v>21683</v>
      </c>
      <c r="D4525" s="5">
        <v>44924</v>
      </c>
      <c r="E4525" s="5">
        <v>44721</v>
      </c>
      <c r="F4525" t="s">
        <v>753</v>
      </c>
      <c r="G4525" t="s">
        <v>21684</v>
      </c>
      <c r="H4525" t="s">
        <v>1389</v>
      </c>
      <c r="J4525" t="s">
        <v>756</v>
      </c>
      <c r="K4525" t="s">
        <v>756</v>
      </c>
      <c r="L4525" t="s">
        <v>757</v>
      </c>
      <c r="M4525" t="s">
        <v>757</v>
      </c>
      <c r="N4525" t="s">
        <v>756</v>
      </c>
      <c r="O4525" t="s">
        <v>756</v>
      </c>
      <c r="P4525" t="s">
        <v>758</v>
      </c>
      <c r="Q4525" t="s">
        <v>759</v>
      </c>
      <c r="R4525" t="s">
        <v>759</v>
      </c>
      <c r="S4525" t="s">
        <v>757</v>
      </c>
      <c r="T4525" t="s">
        <v>757</v>
      </c>
      <c r="U4525" t="s">
        <v>757</v>
      </c>
      <c r="V4525" t="s">
        <v>756</v>
      </c>
      <c r="W4525" t="s">
        <v>756</v>
      </c>
      <c r="X4525" t="s">
        <v>21685</v>
      </c>
      <c r="Y4525" t="str">
        <f t="shared" si="994"/>
        <v>junio</v>
      </c>
      <c r="Z4525">
        <f>YEAR(BD_PONDERACIONES[[#This Row],[Fecha Ejecución del Ticket]])</f>
        <v>2022</v>
      </c>
      <c r="AA4525" t="str">
        <f t="shared" si="982"/>
        <v>diciembre</v>
      </c>
      <c r="AB4525">
        <f>YEAR(BD_PONDERACIONES[[#This Row],[Fecha de Inspección]])</f>
        <v>2022</v>
      </c>
      <c r="AC4525">
        <f t="shared" si="983"/>
        <v>0.5</v>
      </c>
      <c r="AD4525">
        <f t="shared" si="984"/>
        <v>0.5</v>
      </c>
      <c r="AE4525">
        <f t="shared" si="985"/>
        <v>0.5</v>
      </c>
      <c r="AF4525">
        <f t="shared" si="986"/>
        <v>0.5</v>
      </c>
      <c r="AG4525">
        <f t="shared" si="987"/>
        <v>0.5</v>
      </c>
      <c r="AH4525">
        <f t="shared" si="988"/>
        <v>0.5</v>
      </c>
      <c r="AI4525">
        <f t="shared" si="989"/>
        <v>0.25</v>
      </c>
      <c r="AJ4525">
        <f t="shared" si="990"/>
        <v>0.25</v>
      </c>
      <c r="AK4525">
        <f t="shared" si="991"/>
        <v>0.5</v>
      </c>
      <c r="AL4525">
        <f t="shared" si="992"/>
        <v>0.5</v>
      </c>
      <c r="AM4525">
        <f t="shared" si="993"/>
        <v>0.5</v>
      </c>
      <c r="AN4525" s="6">
        <f t="shared" si="995"/>
        <v>1</v>
      </c>
      <c r="AO4525" t="str">
        <f>VLOOKUP(BD_PONDERACIONES[[#This Row],[Comuna]],Tabla3[#All],2,0)</f>
        <v>Florida</v>
      </c>
    </row>
    <row r="4526" spans="1:41" x14ac:dyDescent="0.35">
      <c r="A4526" t="s">
        <v>21686</v>
      </c>
      <c r="B4526" t="s">
        <v>21687</v>
      </c>
      <c r="C4526" t="s">
        <v>21688</v>
      </c>
      <c r="D4526" s="5">
        <v>44924</v>
      </c>
      <c r="E4526" s="5">
        <v>44841</v>
      </c>
      <c r="F4526" t="s">
        <v>753</v>
      </c>
      <c r="G4526" t="s">
        <v>21689</v>
      </c>
      <c r="H4526" t="s">
        <v>3394</v>
      </c>
      <c r="J4526" t="s">
        <v>756</v>
      </c>
      <c r="K4526" t="s">
        <v>756</v>
      </c>
      <c r="L4526" t="s">
        <v>757</v>
      </c>
      <c r="M4526" t="s">
        <v>757</v>
      </c>
      <c r="N4526" t="s">
        <v>756</v>
      </c>
      <c r="O4526" t="s">
        <v>756</v>
      </c>
      <c r="P4526" t="s">
        <v>758</v>
      </c>
      <c r="Q4526" t="s">
        <v>759</v>
      </c>
      <c r="R4526" t="s">
        <v>759</v>
      </c>
      <c r="S4526" t="s">
        <v>757</v>
      </c>
      <c r="T4526" t="s">
        <v>757</v>
      </c>
      <c r="U4526" t="s">
        <v>757</v>
      </c>
      <c r="V4526" t="s">
        <v>756</v>
      </c>
      <c r="W4526" t="s">
        <v>768</v>
      </c>
      <c r="X4526" t="s">
        <v>21690</v>
      </c>
      <c r="Y4526" t="str">
        <f t="shared" si="994"/>
        <v>octubre</v>
      </c>
      <c r="Z4526">
        <f>YEAR(BD_PONDERACIONES[[#This Row],[Fecha Ejecución del Ticket]])</f>
        <v>2022</v>
      </c>
      <c r="AA4526" t="str">
        <f t="shared" si="982"/>
        <v>diciembre</v>
      </c>
      <c r="AB4526">
        <f>YEAR(BD_PONDERACIONES[[#This Row],[Fecha de Inspección]])</f>
        <v>2022</v>
      </c>
      <c r="AC4526">
        <f t="shared" si="983"/>
        <v>0.5</v>
      </c>
      <c r="AD4526">
        <f t="shared" si="984"/>
        <v>0.5</v>
      </c>
      <c r="AE4526">
        <f t="shared" si="985"/>
        <v>0.5</v>
      </c>
      <c r="AF4526">
        <f t="shared" si="986"/>
        <v>0.5</v>
      </c>
      <c r="AG4526">
        <f t="shared" si="987"/>
        <v>0.5</v>
      </c>
      <c r="AH4526">
        <f t="shared" si="988"/>
        <v>0.5</v>
      </c>
      <c r="AI4526">
        <f t="shared" si="989"/>
        <v>0.25</v>
      </c>
      <c r="AJ4526">
        <f t="shared" si="990"/>
        <v>0.25</v>
      </c>
      <c r="AK4526">
        <f t="shared" si="991"/>
        <v>0.5</v>
      </c>
      <c r="AL4526">
        <f t="shared" si="992"/>
        <v>0.5</v>
      </c>
      <c r="AM4526">
        <f t="shared" si="993"/>
        <v>0.17499999999999999</v>
      </c>
      <c r="AN4526" s="6">
        <f t="shared" si="995"/>
        <v>0.93500000000000005</v>
      </c>
      <c r="AO4526" t="str">
        <f>VLOOKUP(BD_PONDERACIONES[[#This Row],[Comuna]],Tabla3[#All],2,0)</f>
        <v>Florida</v>
      </c>
    </row>
    <row r="4527" spans="1:41" x14ac:dyDescent="0.35">
      <c r="A4527" t="s">
        <v>21691</v>
      </c>
      <c r="B4527" t="s">
        <v>21692</v>
      </c>
      <c r="C4527" t="s">
        <v>21693</v>
      </c>
      <c r="D4527" s="5">
        <v>44924</v>
      </c>
      <c r="E4527" s="5">
        <v>44842</v>
      </c>
      <c r="F4527" t="s">
        <v>753</v>
      </c>
      <c r="G4527" t="s">
        <v>21694</v>
      </c>
      <c r="H4527" t="s">
        <v>3394</v>
      </c>
      <c r="J4527" t="s">
        <v>756</v>
      </c>
      <c r="K4527" t="s">
        <v>756</v>
      </c>
      <c r="L4527" t="s">
        <v>757</v>
      </c>
      <c r="M4527" t="s">
        <v>757</v>
      </c>
      <c r="N4527" t="s">
        <v>756</v>
      </c>
      <c r="O4527" t="s">
        <v>756</v>
      </c>
      <c r="P4527" t="s">
        <v>758</v>
      </c>
      <c r="Q4527" t="s">
        <v>759</v>
      </c>
      <c r="R4527" t="s">
        <v>759</v>
      </c>
      <c r="S4527" t="s">
        <v>757</v>
      </c>
      <c r="T4527" t="s">
        <v>757</v>
      </c>
      <c r="U4527" t="s">
        <v>757</v>
      </c>
      <c r="V4527" t="s">
        <v>756</v>
      </c>
      <c r="W4527" t="s">
        <v>756</v>
      </c>
      <c r="X4527" t="s">
        <v>885</v>
      </c>
      <c r="Y4527" t="str">
        <f t="shared" si="994"/>
        <v>octubre</v>
      </c>
      <c r="Z4527">
        <f>YEAR(BD_PONDERACIONES[[#This Row],[Fecha Ejecución del Ticket]])</f>
        <v>2022</v>
      </c>
      <c r="AA4527" t="str">
        <f t="shared" si="982"/>
        <v>diciembre</v>
      </c>
      <c r="AB4527">
        <f>YEAR(BD_PONDERACIONES[[#This Row],[Fecha de Inspección]])</f>
        <v>2022</v>
      </c>
      <c r="AC4527">
        <f t="shared" si="983"/>
        <v>0.5</v>
      </c>
      <c r="AD4527">
        <f t="shared" si="984"/>
        <v>0.5</v>
      </c>
      <c r="AE4527">
        <f t="shared" si="985"/>
        <v>0.5</v>
      </c>
      <c r="AF4527">
        <f t="shared" si="986"/>
        <v>0.5</v>
      </c>
      <c r="AG4527">
        <f t="shared" si="987"/>
        <v>0.5</v>
      </c>
      <c r="AH4527">
        <f t="shared" si="988"/>
        <v>0.5</v>
      </c>
      <c r="AI4527">
        <f t="shared" si="989"/>
        <v>0.25</v>
      </c>
      <c r="AJ4527">
        <f t="shared" si="990"/>
        <v>0.25</v>
      </c>
      <c r="AK4527">
        <f t="shared" si="991"/>
        <v>0.5</v>
      </c>
      <c r="AL4527">
        <f t="shared" si="992"/>
        <v>0.5</v>
      </c>
      <c r="AM4527">
        <f t="shared" si="993"/>
        <v>0.5</v>
      </c>
      <c r="AN4527" s="6">
        <f t="shared" si="995"/>
        <v>1</v>
      </c>
      <c r="AO4527" t="str">
        <f>VLOOKUP(BD_PONDERACIONES[[#This Row],[Comuna]],Tabla3[#All],2,0)</f>
        <v>Florida</v>
      </c>
    </row>
    <row r="4528" spans="1:41" x14ac:dyDescent="0.35">
      <c r="A4528" t="s">
        <v>21695</v>
      </c>
      <c r="B4528" t="s">
        <v>21696</v>
      </c>
      <c r="C4528" t="s">
        <v>21697</v>
      </c>
      <c r="D4528" s="5">
        <v>44924</v>
      </c>
      <c r="E4528" s="5">
        <v>44838</v>
      </c>
      <c r="F4528" t="s">
        <v>763</v>
      </c>
      <c r="G4528" t="s">
        <v>21698</v>
      </c>
      <c r="H4528" t="s">
        <v>3800</v>
      </c>
      <c r="J4528" t="s">
        <v>756</v>
      </c>
      <c r="K4528" t="s">
        <v>756</v>
      </c>
      <c r="L4528" t="s">
        <v>757</v>
      </c>
      <c r="M4528" t="s">
        <v>757</v>
      </c>
      <c r="N4528" t="s">
        <v>756</v>
      </c>
      <c r="O4528" t="s">
        <v>756</v>
      </c>
      <c r="P4528" t="s">
        <v>758</v>
      </c>
      <c r="Q4528" t="s">
        <v>759</v>
      </c>
      <c r="R4528" t="s">
        <v>759</v>
      </c>
      <c r="S4528" t="s">
        <v>757</v>
      </c>
      <c r="T4528" t="s">
        <v>757</v>
      </c>
      <c r="U4528" t="s">
        <v>757</v>
      </c>
      <c r="V4528" t="s">
        <v>756</v>
      </c>
      <c r="W4528" t="s">
        <v>756</v>
      </c>
      <c r="X4528" t="s">
        <v>21699</v>
      </c>
      <c r="Y4528" t="str">
        <f t="shared" si="994"/>
        <v>octubre</v>
      </c>
      <c r="Z4528">
        <f>YEAR(BD_PONDERACIONES[[#This Row],[Fecha Ejecución del Ticket]])</f>
        <v>2022</v>
      </c>
      <c r="AA4528" t="str">
        <f t="shared" si="982"/>
        <v>diciembre</v>
      </c>
      <c r="AB4528">
        <f>YEAR(BD_PONDERACIONES[[#This Row],[Fecha de Inspección]])</f>
        <v>2022</v>
      </c>
      <c r="AC4528">
        <f t="shared" si="983"/>
        <v>0.5</v>
      </c>
      <c r="AD4528">
        <f t="shared" si="984"/>
        <v>0.5</v>
      </c>
      <c r="AE4528">
        <f t="shared" si="985"/>
        <v>0.5</v>
      </c>
      <c r="AF4528">
        <f t="shared" si="986"/>
        <v>0.5</v>
      </c>
      <c r="AG4528">
        <f t="shared" si="987"/>
        <v>0.5</v>
      </c>
      <c r="AH4528">
        <f t="shared" si="988"/>
        <v>0.5</v>
      </c>
      <c r="AI4528">
        <f t="shared" si="989"/>
        <v>0.25</v>
      </c>
      <c r="AJ4528">
        <f t="shared" si="990"/>
        <v>0.25</v>
      </c>
      <c r="AK4528">
        <f t="shared" si="991"/>
        <v>0.5</v>
      </c>
      <c r="AL4528">
        <f t="shared" si="992"/>
        <v>0.5</v>
      </c>
      <c r="AM4528">
        <f t="shared" si="993"/>
        <v>0.5</v>
      </c>
      <c r="AN4528" s="6">
        <f t="shared" si="995"/>
        <v>1</v>
      </c>
      <c r="AO4528" t="str">
        <f>VLOOKUP(BD_PONDERACIONES[[#This Row],[Comuna]],Tabla3[#All],2,0)</f>
        <v>Cordillera</v>
      </c>
    </row>
    <row r="4529" spans="1:41" x14ac:dyDescent="0.35">
      <c r="A4529" t="s">
        <v>21700</v>
      </c>
      <c r="B4529" t="s">
        <v>21701</v>
      </c>
      <c r="C4529" t="s">
        <v>21702</v>
      </c>
      <c r="D4529" s="5">
        <v>44924</v>
      </c>
      <c r="E4529" s="5">
        <v>44837</v>
      </c>
      <c r="F4529" t="s">
        <v>763</v>
      </c>
      <c r="G4529" t="s">
        <v>21703</v>
      </c>
      <c r="H4529" t="s">
        <v>3800</v>
      </c>
      <c r="J4529" t="s">
        <v>756</v>
      </c>
      <c r="K4529" t="s">
        <v>756</v>
      </c>
      <c r="L4529" t="s">
        <v>757</v>
      </c>
      <c r="M4529" t="s">
        <v>757</v>
      </c>
      <c r="N4529" t="s">
        <v>756</v>
      </c>
      <c r="O4529" t="s">
        <v>756</v>
      </c>
      <c r="P4529" t="s">
        <v>765</v>
      </c>
      <c r="Q4529" t="s">
        <v>759</v>
      </c>
      <c r="R4529" t="s">
        <v>759</v>
      </c>
      <c r="S4529" t="s">
        <v>757</v>
      </c>
      <c r="T4529" t="s">
        <v>757</v>
      </c>
      <c r="U4529" t="s">
        <v>757</v>
      </c>
      <c r="V4529" t="s">
        <v>756</v>
      </c>
      <c r="W4529" t="s">
        <v>756</v>
      </c>
      <c r="X4529" t="s">
        <v>21704</v>
      </c>
      <c r="Y4529" t="str">
        <f t="shared" si="994"/>
        <v>octubre</v>
      </c>
      <c r="Z4529">
        <f>YEAR(BD_PONDERACIONES[[#This Row],[Fecha Ejecución del Ticket]])</f>
        <v>2022</v>
      </c>
      <c r="AA4529" t="str">
        <f t="shared" si="982"/>
        <v>diciembre</v>
      </c>
      <c r="AB4529">
        <f>YEAR(BD_PONDERACIONES[[#This Row],[Fecha de Inspección]])</f>
        <v>2022</v>
      </c>
      <c r="AC4529">
        <f t="shared" si="983"/>
        <v>0.5</v>
      </c>
      <c r="AD4529">
        <f t="shared" si="984"/>
        <v>0.5</v>
      </c>
      <c r="AE4529">
        <f t="shared" si="985"/>
        <v>0.5</v>
      </c>
      <c r="AF4529">
        <f t="shared" si="986"/>
        <v>0.5</v>
      </c>
      <c r="AG4529">
        <f t="shared" si="987"/>
        <v>0.5</v>
      </c>
      <c r="AH4529">
        <f t="shared" si="988"/>
        <v>0.5</v>
      </c>
      <c r="AI4529">
        <f t="shared" si="989"/>
        <v>0.25</v>
      </c>
      <c r="AJ4529">
        <f t="shared" si="990"/>
        <v>0.25</v>
      </c>
      <c r="AK4529">
        <f t="shared" si="991"/>
        <v>0.5</v>
      </c>
      <c r="AL4529">
        <f t="shared" si="992"/>
        <v>0.5</v>
      </c>
      <c r="AM4529">
        <f t="shared" si="993"/>
        <v>0.5</v>
      </c>
      <c r="AN4529" s="6">
        <f t="shared" si="995"/>
        <v>1</v>
      </c>
      <c r="AO4529" t="str">
        <f>VLOOKUP(BD_PONDERACIONES[[#This Row],[Comuna]],Tabla3[#All],2,0)</f>
        <v>Cordillera</v>
      </c>
    </row>
    <row r="4530" spans="1:41" x14ac:dyDescent="0.35">
      <c r="A4530" t="s">
        <v>21705</v>
      </c>
      <c r="B4530" t="s">
        <v>21706</v>
      </c>
      <c r="C4530" t="s">
        <v>21707</v>
      </c>
      <c r="D4530" s="5">
        <v>44924</v>
      </c>
      <c r="E4530" s="5">
        <v>44837</v>
      </c>
      <c r="F4530" t="s">
        <v>763</v>
      </c>
      <c r="G4530" t="s">
        <v>21708</v>
      </c>
      <c r="H4530" t="s">
        <v>3800</v>
      </c>
      <c r="J4530" t="s">
        <v>756</v>
      </c>
      <c r="K4530" t="s">
        <v>756</v>
      </c>
      <c r="L4530" t="s">
        <v>757</v>
      </c>
      <c r="M4530" t="s">
        <v>757</v>
      </c>
      <c r="N4530" t="s">
        <v>756</v>
      </c>
      <c r="O4530" t="s">
        <v>756</v>
      </c>
      <c r="P4530" t="s">
        <v>758</v>
      </c>
      <c r="Q4530" t="s">
        <v>759</v>
      </c>
      <c r="R4530" t="s">
        <v>759</v>
      </c>
      <c r="S4530" t="s">
        <v>757</v>
      </c>
      <c r="T4530" t="s">
        <v>757</v>
      </c>
      <c r="U4530" t="s">
        <v>757</v>
      </c>
      <c r="V4530" t="s">
        <v>773</v>
      </c>
      <c r="W4530" t="s">
        <v>773</v>
      </c>
      <c r="X4530" t="s">
        <v>21709</v>
      </c>
      <c r="Y4530" t="str">
        <f t="shared" si="994"/>
        <v>octubre</v>
      </c>
      <c r="Z4530">
        <f>YEAR(BD_PONDERACIONES[[#This Row],[Fecha Ejecución del Ticket]])</f>
        <v>2022</v>
      </c>
      <c r="AA4530" t="str">
        <f t="shared" si="982"/>
        <v>diciembre</v>
      </c>
      <c r="AB4530">
        <f>YEAR(BD_PONDERACIONES[[#This Row],[Fecha de Inspección]])</f>
        <v>2022</v>
      </c>
      <c r="AC4530">
        <f t="shared" si="983"/>
        <v>0.5</v>
      </c>
      <c r="AD4530">
        <f t="shared" si="984"/>
        <v>0.5</v>
      </c>
      <c r="AE4530">
        <f t="shared" si="985"/>
        <v>0.5</v>
      </c>
      <c r="AF4530">
        <f t="shared" si="986"/>
        <v>0.5</v>
      </c>
      <c r="AG4530">
        <f t="shared" si="987"/>
        <v>0.5</v>
      </c>
      <c r="AH4530">
        <f t="shared" si="988"/>
        <v>0.5</v>
      </c>
      <c r="AI4530">
        <f t="shared" si="989"/>
        <v>0.25</v>
      </c>
      <c r="AJ4530">
        <f t="shared" si="990"/>
        <v>0.25</v>
      </c>
      <c r="AK4530">
        <f t="shared" si="991"/>
        <v>0.5</v>
      </c>
      <c r="AL4530">
        <f t="shared" si="992"/>
        <v>0</v>
      </c>
      <c r="AM4530">
        <f t="shared" si="993"/>
        <v>0</v>
      </c>
      <c r="AN4530" s="6">
        <f t="shared" si="995"/>
        <v>0.8</v>
      </c>
      <c r="AO4530" t="str">
        <f>VLOOKUP(BD_PONDERACIONES[[#This Row],[Comuna]],Tabla3[#All],2,0)</f>
        <v>Cordillera</v>
      </c>
    </row>
    <row r="4531" spans="1:41" x14ac:dyDescent="0.35">
      <c r="A4531" t="s">
        <v>21710</v>
      </c>
      <c r="B4531" t="s">
        <v>21711</v>
      </c>
      <c r="C4531" t="s">
        <v>21712</v>
      </c>
      <c r="D4531" s="5">
        <v>44924</v>
      </c>
      <c r="E4531" s="5">
        <v>44838</v>
      </c>
      <c r="F4531" t="s">
        <v>763</v>
      </c>
      <c r="G4531" t="s">
        <v>21713</v>
      </c>
      <c r="H4531" t="s">
        <v>3800</v>
      </c>
      <c r="J4531" t="s">
        <v>756</v>
      </c>
      <c r="K4531" t="s">
        <v>756</v>
      </c>
      <c r="L4531" t="s">
        <v>757</v>
      </c>
      <c r="M4531" t="s">
        <v>757</v>
      </c>
      <c r="N4531" t="s">
        <v>756</v>
      </c>
      <c r="O4531" t="s">
        <v>756</v>
      </c>
      <c r="P4531" t="s">
        <v>765</v>
      </c>
      <c r="Q4531" t="s">
        <v>21714</v>
      </c>
      <c r="R4531" t="s">
        <v>21715</v>
      </c>
      <c r="S4531" t="s">
        <v>756</v>
      </c>
      <c r="T4531" t="s">
        <v>756</v>
      </c>
      <c r="U4531" t="s">
        <v>756</v>
      </c>
      <c r="V4531" t="s">
        <v>756</v>
      </c>
      <c r="W4531" t="s">
        <v>756</v>
      </c>
      <c r="X4531" t="s">
        <v>10905</v>
      </c>
      <c r="Y4531" t="str">
        <f t="shared" si="994"/>
        <v>octubre</v>
      </c>
      <c r="Z4531">
        <f>YEAR(BD_PONDERACIONES[[#This Row],[Fecha Ejecución del Ticket]])</f>
        <v>2022</v>
      </c>
      <c r="AA4531" t="str">
        <f t="shared" si="982"/>
        <v>diciembre</v>
      </c>
      <c r="AB4531">
        <f>YEAR(BD_PONDERACIONES[[#This Row],[Fecha de Inspección]])</f>
        <v>2022</v>
      </c>
      <c r="AC4531">
        <f t="shared" si="983"/>
        <v>0.5</v>
      </c>
      <c r="AD4531">
        <f t="shared" si="984"/>
        <v>0.5</v>
      </c>
      <c r="AE4531">
        <f t="shared" si="985"/>
        <v>0.5</v>
      </c>
      <c r="AF4531">
        <f t="shared" si="986"/>
        <v>0.5</v>
      </c>
      <c r="AG4531">
        <f t="shared" si="987"/>
        <v>0.5</v>
      </c>
      <c r="AH4531">
        <f t="shared" si="988"/>
        <v>0.5</v>
      </c>
      <c r="AI4531">
        <f t="shared" si="989"/>
        <v>0.25</v>
      </c>
      <c r="AJ4531">
        <f t="shared" si="990"/>
        <v>0.25</v>
      </c>
      <c r="AK4531">
        <f t="shared" si="991"/>
        <v>0.5</v>
      </c>
      <c r="AL4531">
        <f t="shared" si="992"/>
        <v>0.5</v>
      </c>
      <c r="AM4531">
        <f t="shared" si="993"/>
        <v>0.5</v>
      </c>
      <c r="AN4531" s="6">
        <f t="shared" si="995"/>
        <v>1</v>
      </c>
      <c r="AO4531" t="str">
        <f>VLOOKUP(BD_PONDERACIONES[[#This Row],[Comuna]],Tabla3[#All],2,0)</f>
        <v>Cordillera</v>
      </c>
    </row>
    <row r="4532" spans="1:41" x14ac:dyDescent="0.35">
      <c r="A4532" t="s">
        <v>21716</v>
      </c>
      <c r="B4532" t="s">
        <v>21717</v>
      </c>
      <c r="C4532" t="s">
        <v>21718</v>
      </c>
      <c r="D4532" s="5">
        <v>44924</v>
      </c>
      <c r="E4532" s="5">
        <v>44836</v>
      </c>
      <c r="F4532" t="s">
        <v>763</v>
      </c>
      <c r="G4532" t="s">
        <v>21719</v>
      </c>
      <c r="H4532" t="s">
        <v>3800</v>
      </c>
      <c r="J4532" t="s">
        <v>756</v>
      </c>
      <c r="K4532" t="s">
        <v>756</v>
      </c>
      <c r="L4532" t="s">
        <v>757</v>
      </c>
      <c r="M4532" t="s">
        <v>757</v>
      </c>
      <c r="N4532" t="s">
        <v>756</v>
      </c>
      <c r="O4532" t="s">
        <v>756</v>
      </c>
      <c r="P4532" t="s">
        <v>758</v>
      </c>
      <c r="Q4532" t="s">
        <v>759</v>
      </c>
      <c r="R4532" t="s">
        <v>759</v>
      </c>
      <c r="S4532" t="s">
        <v>757</v>
      </c>
      <c r="T4532" t="s">
        <v>757</v>
      </c>
      <c r="U4532" t="s">
        <v>757</v>
      </c>
      <c r="V4532" t="s">
        <v>768</v>
      </c>
      <c r="W4532" t="s">
        <v>756</v>
      </c>
      <c r="X4532" t="s">
        <v>21720</v>
      </c>
      <c r="Y4532" t="str">
        <f t="shared" si="994"/>
        <v>octubre</v>
      </c>
      <c r="Z4532">
        <f>YEAR(BD_PONDERACIONES[[#This Row],[Fecha Ejecución del Ticket]])</f>
        <v>2022</v>
      </c>
      <c r="AA4532" t="str">
        <f t="shared" si="982"/>
        <v>diciembre</v>
      </c>
      <c r="AB4532">
        <f>YEAR(BD_PONDERACIONES[[#This Row],[Fecha de Inspección]])</f>
        <v>2022</v>
      </c>
      <c r="AC4532">
        <f t="shared" si="983"/>
        <v>0.5</v>
      </c>
      <c r="AD4532">
        <f t="shared" si="984"/>
        <v>0.5</v>
      </c>
      <c r="AE4532">
        <f t="shared" si="985"/>
        <v>0.5</v>
      </c>
      <c r="AF4532">
        <f t="shared" si="986"/>
        <v>0.5</v>
      </c>
      <c r="AG4532">
        <f t="shared" si="987"/>
        <v>0.5</v>
      </c>
      <c r="AH4532">
        <f t="shared" si="988"/>
        <v>0.5</v>
      </c>
      <c r="AI4532">
        <f t="shared" si="989"/>
        <v>0.25</v>
      </c>
      <c r="AJ4532">
        <f t="shared" si="990"/>
        <v>0.25</v>
      </c>
      <c r="AK4532">
        <f t="shared" si="991"/>
        <v>0.5</v>
      </c>
      <c r="AL4532">
        <f t="shared" si="992"/>
        <v>0.17499999999999999</v>
      </c>
      <c r="AM4532">
        <f t="shared" si="993"/>
        <v>0.5</v>
      </c>
      <c r="AN4532" s="6">
        <f t="shared" si="995"/>
        <v>0.93500000000000005</v>
      </c>
      <c r="AO4532" t="str">
        <f>VLOOKUP(BD_PONDERACIONES[[#This Row],[Comuna]],Tabla3[#All],2,0)</f>
        <v>Cordillera</v>
      </c>
    </row>
    <row r="4533" spans="1:41" x14ac:dyDescent="0.35">
      <c r="A4533" t="s">
        <v>21721</v>
      </c>
      <c r="B4533" t="s">
        <v>21722</v>
      </c>
      <c r="C4533" t="s">
        <v>21723</v>
      </c>
      <c r="D4533" s="5">
        <v>44924</v>
      </c>
      <c r="E4533" s="5">
        <v>44837</v>
      </c>
      <c r="F4533" t="s">
        <v>763</v>
      </c>
      <c r="G4533" t="s">
        <v>21724</v>
      </c>
      <c r="H4533" t="s">
        <v>3800</v>
      </c>
      <c r="J4533" t="s">
        <v>756</v>
      </c>
      <c r="K4533" t="s">
        <v>756</v>
      </c>
      <c r="L4533" t="s">
        <v>773</v>
      </c>
      <c r="M4533" t="s">
        <v>773</v>
      </c>
      <c r="N4533" t="s">
        <v>756</v>
      </c>
      <c r="O4533" t="s">
        <v>756</v>
      </c>
      <c r="P4533" t="s">
        <v>758</v>
      </c>
      <c r="Q4533" t="s">
        <v>759</v>
      </c>
      <c r="R4533" t="s">
        <v>759</v>
      </c>
      <c r="S4533" t="s">
        <v>757</v>
      </c>
      <c r="T4533" t="s">
        <v>757</v>
      </c>
      <c r="U4533" t="s">
        <v>757</v>
      </c>
      <c r="V4533" t="s">
        <v>756</v>
      </c>
      <c r="W4533" t="s">
        <v>756</v>
      </c>
      <c r="X4533" t="s">
        <v>21725</v>
      </c>
      <c r="Y4533" t="str">
        <f t="shared" si="994"/>
        <v>octubre</v>
      </c>
      <c r="Z4533">
        <f>YEAR(BD_PONDERACIONES[[#This Row],[Fecha Ejecución del Ticket]])</f>
        <v>2022</v>
      </c>
      <c r="AA4533" t="str">
        <f t="shared" si="982"/>
        <v>diciembre</v>
      </c>
      <c r="AB4533">
        <f>YEAR(BD_PONDERACIONES[[#This Row],[Fecha de Inspección]])</f>
        <v>2022</v>
      </c>
      <c r="AC4533">
        <f t="shared" si="983"/>
        <v>0.5</v>
      </c>
      <c r="AD4533">
        <f t="shared" si="984"/>
        <v>0.5</v>
      </c>
      <c r="AE4533">
        <f t="shared" si="985"/>
        <v>0</v>
      </c>
      <c r="AF4533">
        <f t="shared" si="986"/>
        <v>0</v>
      </c>
      <c r="AG4533">
        <f t="shared" si="987"/>
        <v>0.5</v>
      </c>
      <c r="AH4533">
        <f t="shared" si="988"/>
        <v>0.5</v>
      </c>
      <c r="AI4533">
        <f t="shared" si="989"/>
        <v>0.25</v>
      </c>
      <c r="AJ4533">
        <f t="shared" si="990"/>
        <v>0.25</v>
      </c>
      <c r="AK4533">
        <f t="shared" si="991"/>
        <v>0.5</v>
      </c>
      <c r="AL4533">
        <f t="shared" si="992"/>
        <v>0.5</v>
      </c>
      <c r="AM4533">
        <f t="shared" si="993"/>
        <v>0.5</v>
      </c>
      <c r="AN4533" s="6">
        <f t="shared" si="995"/>
        <v>0.7</v>
      </c>
      <c r="AO4533" t="str">
        <f>VLOOKUP(BD_PONDERACIONES[[#This Row],[Comuna]],Tabla3[#All],2,0)</f>
        <v>Cordillera</v>
      </c>
    </row>
    <row r="4534" spans="1:41" x14ac:dyDescent="0.35">
      <c r="A4534" t="s">
        <v>21726</v>
      </c>
      <c r="B4534" t="s">
        <v>21727</v>
      </c>
      <c r="C4534" t="s">
        <v>21728</v>
      </c>
      <c r="D4534" s="5">
        <v>44924</v>
      </c>
      <c r="E4534" s="5">
        <v>44839</v>
      </c>
      <c r="F4534" t="s">
        <v>763</v>
      </c>
      <c r="G4534" t="s">
        <v>21729</v>
      </c>
      <c r="H4534" t="s">
        <v>3800</v>
      </c>
      <c r="J4534" t="s">
        <v>756</v>
      </c>
      <c r="K4534" t="s">
        <v>756</v>
      </c>
      <c r="L4534" t="s">
        <v>757</v>
      </c>
      <c r="M4534" t="s">
        <v>757</v>
      </c>
      <c r="N4534" t="s">
        <v>756</v>
      </c>
      <c r="O4534" t="s">
        <v>756</v>
      </c>
      <c r="P4534" t="s">
        <v>758</v>
      </c>
      <c r="Q4534" t="s">
        <v>759</v>
      </c>
      <c r="R4534" t="s">
        <v>759</v>
      </c>
      <c r="S4534" t="s">
        <v>757</v>
      </c>
      <c r="T4534" t="s">
        <v>757</v>
      </c>
      <c r="U4534" t="s">
        <v>757</v>
      </c>
      <c r="V4534" t="s">
        <v>756</v>
      </c>
      <c r="W4534" t="s">
        <v>756</v>
      </c>
      <c r="X4534" t="s">
        <v>21730</v>
      </c>
      <c r="Y4534" t="str">
        <f t="shared" si="994"/>
        <v>octubre</v>
      </c>
      <c r="Z4534">
        <f>YEAR(BD_PONDERACIONES[[#This Row],[Fecha Ejecución del Ticket]])</f>
        <v>2022</v>
      </c>
      <c r="AA4534" t="str">
        <f t="shared" si="982"/>
        <v>diciembre</v>
      </c>
      <c r="AB4534">
        <f>YEAR(BD_PONDERACIONES[[#This Row],[Fecha de Inspección]])</f>
        <v>2022</v>
      </c>
      <c r="AC4534">
        <f t="shared" si="983"/>
        <v>0.5</v>
      </c>
      <c r="AD4534">
        <f t="shared" si="984"/>
        <v>0.5</v>
      </c>
      <c r="AE4534">
        <f t="shared" si="985"/>
        <v>0.5</v>
      </c>
      <c r="AF4534">
        <f t="shared" si="986"/>
        <v>0.5</v>
      </c>
      <c r="AG4534">
        <f t="shared" si="987"/>
        <v>0.5</v>
      </c>
      <c r="AH4534">
        <f t="shared" si="988"/>
        <v>0.5</v>
      </c>
      <c r="AI4534">
        <f t="shared" si="989"/>
        <v>0.25</v>
      </c>
      <c r="AJ4534">
        <f t="shared" si="990"/>
        <v>0.25</v>
      </c>
      <c r="AK4534">
        <f t="shared" si="991"/>
        <v>0.5</v>
      </c>
      <c r="AL4534">
        <f t="shared" si="992"/>
        <v>0.5</v>
      </c>
      <c r="AM4534">
        <f t="shared" si="993"/>
        <v>0.5</v>
      </c>
      <c r="AN4534" s="6">
        <f t="shared" si="995"/>
        <v>1</v>
      </c>
      <c r="AO4534" t="str">
        <f>VLOOKUP(BD_PONDERACIONES[[#This Row],[Comuna]],Tabla3[#All],2,0)</f>
        <v>Cordillera</v>
      </c>
    </row>
    <row r="4535" spans="1:41" x14ac:dyDescent="0.35">
      <c r="A4535" t="s">
        <v>21731</v>
      </c>
      <c r="B4535" t="s">
        <v>21732</v>
      </c>
      <c r="C4535" t="s">
        <v>21733</v>
      </c>
      <c r="D4535" s="5">
        <v>44924</v>
      </c>
      <c r="E4535" s="5">
        <v>44835</v>
      </c>
      <c r="F4535" t="s">
        <v>763</v>
      </c>
      <c r="G4535" t="s">
        <v>21734</v>
      </c>
      <c r="H4535" t="s">
        <v>3800</v>
      </c>
      <c r="J4535" t="s">
        <v>756</v>
      </c>
      <c r="K4535" t="s">
        <v>756</v>
      </c>
      <c r="L4535" t="s">
        <v>757</v>
      </c>
      <c r="M4535" t="s">
        <v>757</v>
      </c>
      <c r="N4535" t="s">
        <v>756</v>
      </c>
      <c r="O4535" t="s">
        <v>756</v>
      </c>
      <c r="P4535" t="s">
        <v>758</v>
      </c>
      <c r="Q4535" t="s">
        <v>759</v>
      </c>
      <c r="R4535" t="s">
        <v>759</v>
      </c>
      <c r="S4535" t="s">
        <v>757</v>
      </c>
      <c r="T4535" t="s">
        <v>757</v>
      </c>
      <c r="U4535" t="s">
        <v>757</v>
      </c>
      <c r="V4535" t="s">
        <v>756</v>
      </c>
      <c r="W4535" t="s">
        <v>756</v>
      </c>
      <c r="X4535" t="s">
        <v>21735</v>
      </c>
      <c r="Y4535" t="str">
        <f t="shared" si="994"/>
        <v>octubre</v>
      </c>
      <c r="Z4535">
        <f>YEAR(BD_PONDERACIONES[[#This Row],[Fecha Ejecución del Ticket]])</f>
        <v>2022</v>
      </c>
      <c r="AA4535" t="str">
        <f t="shared" si="982"/>
        <v>diciembre</v>
      </c>
      <c r="AB4535">
        <f>YEAR(BD_PONDERACIONES[[#This Row],[Fecha de Inspección]])</f>
        <v>2022</v>
      </c>
      <c r="AC4535">
        <f t="shared" si="983"/>
        <v>0.5</v>
      </c>
      <c r="AD4535">
        <f t="shared" si="984"/>
        <v>0.5</v>
      </c>
      <c r="AE4535">
        <f t="shared" si="985"/>
        <v>0.5</v>
      </c>
      <c r="AF4535">
        <f t="shared" si="986"/>
        <v>0.5</v>
      </c>
      <c r="AG4535">
        <f t="shared" si="987"/>
        <v>0.5</v>
      </c>
      <c r="AH4535">
        <f t="shared" si="988"/>
        <v>0.5</v>
      </c>
      <c r="AI4535">
        <f t="shared" si="989"/>
        <v>0.25</v>
      </c>
      <c r="AJ4535">
        <f t="shared" si="990"/>
        <v>0.25</v>
      </c>
      <c r="AK4535">
        <f t="shared" si="991"/>
        <v>0.5</v>
      </c>
      <c r="AL4535">
        <f t="shared" si="992"/>
        <v>0.5</v>
      </c>
      <c r="AM4535">
        <f t="shared" si="993"/>
        <v>0.5</v>
      </c>
      <c r="AN4535" s="6">
        <f t="shared" si="995"/>
        <v>1</v>
      </c>
      <c r="AO4535" t="str">
        <f>VLOOKUP(BD_PONDERACIONES[[#This Row],[Comuna]],Tabla3[#All],2,0)</f>
        <v>Cordillera</v>
      </c>
    </row>
    <row r="4536" spans="1:41" x14ac:dyDescent="0.35">
      <c r="A4536" t="s">
        <v>21736</v>
      </c>
      <c r="B4536" t="s">
        <v>21737</v>
      </c>
      <c r="C4536" t="s">
        <v>21738</v>
      </c>
      <c r="D4536" s="5">
        <v>44924</v>
      </c>
      <c r="E4536" s="5">
        <v>44835</v>
      </c>
      <c r="F4536" t="s">
        <v>763</v>
      </c>
      <c r="G4536" t="s">
        <v>21739</v>
      </c>
      <c r="H4536" t="s">
        <v>3800</v>
      </c>
      <c r="J4536" t="s">
        <v>756</v>
      </c>
      <c r="K4536" t="s">
        <v>756</v>
      </c>
      <c r="L4536" t="s">
        <v>757</v>
      </c>
      <c r="M4536" t="s">
        <v>757</v>
      </c>
      <c r="N4536" t="s">
        <v>756</v>
      </c>
      <c r="O4536" t="s">
        <v>756</v>
      </c>
      <c r="P4536" t="s">
        <v>758</v>
      </c>
      <c r="Q4536" t="s">
        <v>759</v>
      </c>
      <c r="R4536" t="s">
        <v>759</v>
      </c>
      <c r="S4536" t="s">
        <v>757</v>
      </c>
      <c r="T4536" t="s">
        <v>757</v>
      </c>
      <c r="U4536" t="s">
        <v>757</v>
      </c>
      <c r="V4536" t="s">
        <v>773</v>
      </c>
      <c r="W4536" t="s">
        <v>773</v>
      </c>
      <c r="X4536" t="s">
        <v>16352</v>
      </c>
      <c r="Y4536" t="str">
        <f t="shared" si="994"/>
        <v>octubre</v>
      </c>
      <c r="Z4536">
        <f>YEAR(BD_PONDERACIONES[[#This Row],[Fecha Ejecución del Ticket]])</f>
        <v>2022</v>
      </c>
      <c r="AA4536" t="str">
        <f t="shared" si="982"/>
        <v>diciembre</v>
      </c>
      <c r="AB4536">
        <f>YEAR(BD_PONDERACIONES[[#This Row],[Fecha de Inspección]])</f>
        <v>2022</v>
      </c>
      <c r="AC4536">
        <f t="shared" si="983"/>
        <v>0.5</v>
      </c>
      <c r="AD4536">
        <f t="shared" si="984"/>
        <v>0.5</v>
      </c>
      <c r="AE4536">
        <f t="shared" si="985"/>
        <v>0.5</v>
      </c>
      <c r="AF4536">
        <f t="shared" si="986"/>
        <v>0.5</v>
      </c>
      <c r="AG4536">
        <f t="shared" si="987"/>
        <v>0.5</v>
      </c>
      <c r="AH4536">
        <f t="shared" si="988"/>
        <v>0.5</v>
      </c>
      <c r="AI4536">
        <f t="shared" si="989"/>
        <v>0.25</v>
      </c>
      <c r="AJ4536">
        <f t="shared" si="990"/>
        <v>0.25</v>
      </c>
      <c r="AK4536">
        <f t="shared" si="991"/>
        <v>0.5</v>
      </c>
      <c r="AL4536">
        <f t="shared" si="992"/>
        <v>0</v>
      </c>
      <c r="AM4536">
        <f t="shared" si="993"/>
        <v>0</v>
      </c>
      <c r="AN4536" s="6">
        <f t="shared" si="995"/>
        <v>0.8</v>
      </c>
      <c r="AO4536" t="str">
        <f>VLOOKUP(BD_PONDERACIONES[[#This Row],[Comuna]],Tabla3[#All],2,0)</f>
        <v>Cordillera</v>
      </c>
    </row>
    <row r="4537" spans="1:41" x14ac:dyDescent="0.35">
      <c r="A4537" t="s">
        <v>21740</v>
      </c>
      <c r="B4537" t="s">
        <v>21741</v>
      </c>
      <c r="C4537" t="s">
        <v>21742</v>
      </c>
      <c r="D4537" s="5">
        <v>44925</v>
      </c>
      <c r="E4537" s="5">
        <v>44835</v>
      </c>
      <c r="F4537" t="s">
        <v>753</v>
      </c>
      <c r="G4537" t="s">
        <v>21743</v>
      </c>
      <c r="H4537" t="s">
        <v>2755</v>
      </c>
      <c r="J4537" t="s">
        <v>756</v>
      </c>
      <c r="K4537" t="s">
        <v>756</v>
      </c>
      <c r="L4537" t="s">
        <v>773</v>
      </c>
      <c r="M4537" t="s">
        <v>773</v>
      </c>
      <c r="N4537" t="s">
        <v>756</v>
      </c>
      <c r="O4537" t="s">
        <v>756</v>
      </c>
      <c r="P4537" t="s">
        <v>758</v>
      </c>
      <c r="Q4537" t="s">
        <v>759</v>
      </c>
      <c r="R4537" t="s">
        <v>759</v>
      </c>
      <c r="S4537" t="s">
        <v>757</v>
      </c>
      <c r="T4537" t="s">
        <v>757</v>
      </c>
      <c r="U4537" t="s">
        <v>757</v>
      </c>
      <c r="V4537" t="s">
        <v>756</v>
      </c>
      <c r="W4537" t="s">
        <v>756</v>
      </c>
      <c r="X4537" t="s">
        <v>21744</v>
      </c>
      <c r="Y4537" t="str">
        <f t="shared" si="994"/>
        <v>octubre</v>
      </c>
      <c r="Z4537">
        <f>YEAR(BD_PONDERACIONES[[#This Row],[Fecha Ejecución del Ticket]])</f>
        <v>2022</v>
      </c>
      <c r="AA4537" t="str">
        <f t="shared" si="982"/>
        <v>diciembre</v>
      </c>
      <c r="AB4537">
        <f>YEAR(BD_PONDERACIONES[[#This Row],[Fecha de Inspección]])</f>
        <v>2022</v>
      </c>
      <c r="AC4537">
        <f t="shared" si="983"/>
        <v>0.5</v>
      </c>
      <c r="AD4537">
        <f t="shared" si="984"/>
        <v>0.5</v>
      </c>
      <c r="AE4537">
        <f t="shared" si="985"/>
        <v>0</v>
      </c>
      <c r="AF4537">
        <f t="shared" si="986"/>
        <v>0</v>
      </c>
      <c r="AG4537">
        <f t="shared" si="987"/>
        <v>0.5</v>
      </c>
      <c r="AH4537">
        <f t="shared" si="988"/>
        <v>0.5</v>
      </c>
      <c r="AI4537">
        <f t="shared" si="989"/>
        <v>0.25</v>
      </c>
      <c r="AJ4537">
        <f t="shared" si="990"/>
        <v>0.25</v>
      </c>
      <c r="AK4537">
        <f t="shared" si="991"/>
        <v>0.5</v>
      </c>
      <c r="AL4537">
        <f t="shared" si="992"/>
        <v>0.5</v>
      </c>
      <c r="AM4537">
        <f t="shared" si="993"/>
        <v>0.5</v>
      </c>
      <c r="AN4537" s="6">
        <f t="shared" si="995"/>
        <v>0.7</v>
      </c>
      <c r="AO4537" t="str">
        <f>VLOOKUP(BD_PONDERACIONES[[#This Row],[Comuna]],Tabla3[#All],2,0)</f>
        <v>Florida</v>
      </c>
    </row>
    <row r="4538" spans="1:41" x14ac:dyDescent="0.35">
      <c r="A4538" t="s">
        <v>21745</v>
      </c>
      <c r="B4538" t="s">
        <v>21746</v>
      </c>
      <c r="C4538" t="s">
        <v>21747</v>
      </c>
      <c r="D4538" s="5">
        <v>44925</v>
      </c>
      <c r="E4538" s="5">
        <v>44836</v>
      </c>
      <c r="F4538" t="s">
        <v>753</v>
      </c>
      <c r="G4538" t="s">
        <v>21748</v>
      </c>
      <c r="H4538" t="s">
        <v>2755</v>
      </c>
      <c r="J4538" t="s">
        <v>756</v>
      </c>
      <c r="K4538" t="s">
        <v>756</v>
      </c>
      <c r="L4538" t="s">
        <v>757</v>
      </c>
      <c r="M4538" t="s">
        <v>757</v>
      </c>
      <c r="N4538" t="s">
        <v>756</v>
      </c>
      <c r="O4538" t="s">
        <v>756</v>
      </c>
      <c r="P4538" t="s">
        <v>758</v>
      </c>
      <c r="Q4538" t="s">
        <v>759</v>
      </c>
      <c r="R4538" t="s">
        <v>759</v>
      </c>
      <c r="S4538" t="s">
        <v>757</v>
      </c>
      <c r="T4538" t="s">
        <v>757</v>
      </c>
      <c r="U4538" t="s">
        <v>757</v>
      </c>
      <c r="V4538" t="s">
        <v>773</v>
      </c>
      <c r="W4538" t="s">
        <v>773</v>
      </c>
      <c r="X4538" t="s">
        <v>21749</v>
      </c>
      <c r="Y4538" t="str">
        <f t="shared" si="994"/>
        <v>octubre</v>
      </c>
      <c r="Z4538">
        <f>YEAR(BD_PONDERACIONES[[#This Row],[Fecha Ejecución del Ticket]])</f>
        <v>2022</v>
      </c>
      <c r="AA4538" t="str">
        <f t="shared" si="982"/>
        <v>diciembre</v>
      </c>
      <c r="AB4538">
        <f>YEAR(BD_PONDERACIONES[[#This Row],[Fecha de Inspección]])</f>
        <v>2022</v>
      </c>
      <c r="AC4538">
        <f t="shared" si="983"/>
        <v>0.5</v>
      </c>
      <c r="AD4538">
        <f t="shared" si="984"/>
        <v>0.5</v>
      </c>
      <c r="AE4538">
        <f t="shared" si="985"/>
        <v>0.5</v>
      </c>
      <c r="AF4538">
        <f t="shared" si="986"/>
        <v>0.5</v>
      </c>
      <c r="AG4538">
        <f t="shared" si="987"/>
        <v>0.5</v>
      </c>
      <c r="AH4538">
        <f t="shared" si="988"/>
        <v>0.5</v>
      </c>
      <c r="AI4538">
        <f t="shared" si="989"/>
        <v>0.25</v>
      </c>
      <c r="AJ4538">
        <f t="shared" si="990"/>
        <v>0.25</v>
      </c>
      <c r="AK4538">
        <f t="shared" si="991"/>
        <v>0.5</v>
      </c>
      <c r="AL4538">
        <f t="shared" si="992"/>
        <v>0</v>
      </c>
      <c r="AM4538">
        <f t="shared" si="993"/>
        <v>0</v>
      </c>
      <c r="AN4538" s="6">
        <f t="shared" si="995"/>
        <v>0.8</v>
      </c>
      <c r="AO4538" t="str">
        <f>VLOOKUP(BD_PONDERACIONES[[#This Row],[Comuna]],Tabla3[#All],2,0)</f>
        <v>Florida</v>
      </c>
    </row>
    <row r="4539" spans="1:41" x14ac:dyDescent="0.35">
      <c r="A4539" t="s">
        <v>21750</v>
      </c>
      <c r="B4539" t="s">
        <v>21751</v>
      </c>
      <c r="C4539" t="s">
        <v>21752</v>
      </c>
      <c r="D4539" s="5">
        <v>44925</v>
      </c>
      <c r="E4539" s="5">
        <v>44729</v>
      </c>
      <c r="F4539" t="s">
        <v>753</v>
      </c>
      <c r="G4539" t="s">
        <v>21753</v>
      </c>
      <c r="H4539" t="s">
        <v>2755</v>
      </c>
      <c r="J4539" t="s">
        <v>756</v>
      </c>
      <c r="K4539" t="s">
        <v>756</v>
      </c>
      <c r="L4539" t="s">
        <v>757</v>
      </c>
      <c r="M4539" t="s">
        <v>757</v>
      </c>
      <c r="N4539" t="s">
        <v>756</v>
      </c>
      <c r="O4539" t="s">
        <v>756</v>
      </c>
      <c r="P4539" t="s">
        <v>758</v>
      </c>
      <c r="Q4539" t="s">
        <v>759</v>
      </c>
      <c r="R4539" t="s">
        <v>759</v>
      </c>
      <c r="S4539" t="s">
        <v>757</v>
      </c>
      <c r="T4539" t="s">
        <v>757</v>
      </c>
      <c r="U4539" t="s">
        <v>757</v>
      </c>
      <c r="V4539" t="s">
        <v>756</v>
      </c>
      <c r="W4539" t="s">
        <v>768</v>
      </c>
      <c r="X4539" t="s">
        <v>8238</v>
      </c>
      <c r="Y4539" t="str">
        <f t="shared" si="994"/>
        <v>junio</v>
      </c>
      <c r="Z4539">
        <f>YEAR(BD_PONDERACIONES[[#This Row],[Fecha Ejecución del Ticket]])</f>
        <v>2022</v>
      </c>
      <c r="AA4539" t="str">
        <f t="shared" si="982"/>
        <v>diciembre</v>
      </c>
      <c r="AB4539">
        <f>YEAR(BD_PONDERACIONES[[#This Row],[Fecha de Inspección]])</f>
        <v>2022</v>
      </c>
      <c r="AC4539">
        <f t="shared" si="983"/>
        <v>0.5</v>
      </c>
      <c r="AD4539">
        <f t="shared" si="984"/>
        <v>0.5</v>
      </c>
      <c r="AE4539">
        <f t="shared" si="985"/>
        <v>0.5</v>
      </c>
      <c r="AF4539">
        <f t="shared" si="986"/>
        <v>0.5</v>
      </c>
      <c r="AG4539">
        <f t="shared" si="987"/>
        <v>0.5</v>
      </c>
      <c r="AH4539">
        <f t="shared" si="988"/>
        <v>0.5</v>
      </c>
      <c r="AI4539">
        <f t="shared" si="989"/>
        <v>0.25</v>
      </c>
      <c r="AJ4539">
        <f t="shared" si="990"/>
        <v>0.25</v>
      </c>
      <c r="AK4539">
        <f t="shared" si="991"/>
        <v>0.5</v>
      </c>
      <c r="AL4539">
        <f t="shared" si="992"/>
        <v>0.5</v>
      </c>
      <c r="AM4539">
        <f t="shared" si="993"/>
        <v>0.17499999999999999</v>
      </c>
      <c r="AN4539" s="6">
        <f t="shared" si="995"/>
        <v>0.93500000000000005</v>
      </c>
      <c r="AO4539" t="str">
        <f>VLOOKUP(BD_PONDERACIONES[[#This Row],[Comuna]],Tabla3[#All],2,0)</f>
        <v>Florida</v>
      </c>
    </row>
    <row r="4540" spans="1:41" x14ac:dyDescent="0.35">
      <c r="A4540" t="s">
        <v>21754</v>
      </c>
      <c r="B4540" t="s">
        <v>21755</v>
      </c>
      <c r="C4540" t="s">
        <v>21756</v>
      </c>
      <c r="D4540" s="5">
        <v>44925</v>
      </c>
      <c r="E4540" s="5">
        <v>44729</v>
      </c>
      <c r="F4540" t="s">
        <v>753</v>
      </c>
      <c r="G4540" t="s">
        <v>21757</v>
      </c>
      <c r="H4540" t="s">
        <v>2755</v>
      </c>
      <c r="J4540" t="s">
        <v>756</v>
      </c>
      <c r="K4540" t="s">
        <v>756</v>
      </c>
      <c r="L4540" t="s">
        <v>757</v>
      </c>
      <c r="M4540" t="s">
        <v>757</v>
      </c>
      <c r="N4540" t="s">
        <v>756</v>
      </c>
      <c r="O4540" t="s">
        <v>756</v>
      </c>
      <c r="P4540" t="s">
        <v>758</v>
      </c>
      <c r="Q4540" t="s">
        <v>759</v>
      </c>
      <c r="R4540" t="s">
        <v>759</v>
      </c>
      <c r="S4540" t="s">
        <v>757</v>
      </c>
      <c r="T4540" t="s">
        <v>757</v>
      </c>
      <c r="U4540" t="s">
        <v>757</v>
      </c>
      <c r="V4540" t="s">
        <v>904</v>
      </c>
      <c r="W4540" t="s">
        <v>756</v>
      </c>
      <c r="X4540" t="s">
        <v>8238</v>
      </c>
      <c r="Y4540" t="str">
        <f t="shared" si="994"/>
        <v>junio</v>
      </c>
      <c r="Z4540">
        <f>YEAR(BD_PONDERACIONES[[#This Row],[Fecha Ejecución del Ticket]])</f>
        <v>2022</v>
      </c>
      <c r="AA4540" t="str">
        <f t="shared" si="982"/>
        <v>diciembre</v>
      </c>
      <c r="AB4540">
        <f>YEAR(BD_PONDERACIONES[[#This Row],[Fecha de Inspección]])</f>
        <v>2022</v>
      </c>
      <c r="AC4540">
        <f t="shared" si="983"/>
        <v>0.5</v>
      </c>
      <c r="AD4540">
        <f t="shared" si="984"/>
        <v>0.5</v>
      </c>
      <c r="AE4540">
        <f t="shared" si="985"/>
        <v>0.5</v>
      </c>
      <c r="AF4540">
        <f t="shared" si="986"/>
        <v>0.5</v>
      </c>
      <c r="AG4540">
        <f t="shared" si="987"/>
        <v>0.5</v>
      </c>
      <c r="AH4540">
        <f t="shared" si="988"/>
        <v>0.5</v>
      </c>
      <c r="AI4540">
        <f t="shared" si="989"/>
        <v>0.25</v>
      </c>
      <c r="AJ4540">
        <f t="shared" si="990"/>
        <v>0.25</v>
      </c>
      <c r="AK4540">
        <f t="shared" si="991"/>
        <v>0.5</v>
      </c>
      <c r="AL4540">
        <f t="shared" si="992"/>
        <v>0.32500000000000001</v>
      </c>
      <c r="AM4540">
        <f t="shared" si="993"/>
        <v>0.5</v>
      </c>
      <c r="AN4540" s="6">
        <f t="shared" si="995"/>
        <v>0.96500000000000008</v>
      </c>
      <c r="AO4540" t="str">
        <f>VLOOKUP(BD_PONDERACIONES[[#This Row],[Comuna]],Tabla3[#All],2,0)</f>
        <v>Florida</v>
      </c>
    </row>
    <row r="4541" spans="1:41" x14ac:dyDescent="0.35">
      <c r="A4541" t="s">
        <v>21758</v>
      </c>
      <c r="B4541" t="s">
        <v>21759</v>
      </c>
      <c r="C4541" t="s">
        <v>21760</v>
      </c>
      <c r="D4541" s="5">
        <v>44925</v>
      </c>
      <c r="E4541" s="5">
        <v>44729</v>
      </c>
      <c r="F4541" t="s">
        <v>753</v>
      </c>
      <c r="G4541" t="s">
        <v>21761</v>
      </c>
      <c r="H4541" t="s">
        <v>2755</v>
      </c>
      <c r="J4541" t="s">
        <v>756</v>
      </c>
      <c r="K4541" t="s">
        <v>756</v>
      </c>
      <c r="L4541" t="s">
        <v>773</v>
      </c>
      <c r="M4541" t="s">
        <v>773</v>
      </c>
      <c r="N4541" t="s">
        <v>756</v>
      </c>
      <c r="O4541" t="s">
        <v>756</v>
      </c>
      <c r="P4541" t="s">
        <v>758</v>
      </c>
      <c r="Q4541" t="s">
        <v>759</v>
      </c>
      <c r="R4541" t="s">
        <v>759</v>
      </c>
      <c r="S4541" t="s">
        <v>757</v>
      </c>
      <c r="T4541" t="s">
        <v>757</v>
      </c>
      <c r="U4541" t="s">
        <v>757</v>
      </c>
      <c r="V4541" t="s">
        <v>756</v>
      </c>
      <c r="W4541" t="s">
        <v>756</v>
      </c>
      <c r="X4541" t="s">
        <v>21762</v>
      </c>
      <c r="Y4541" t="str">
        <f t="shared" si="994"/>
        <v>junio</v>
      </c>
      <c r="Z4541">
        <f>YEAR(BD_PONDERACIONES[[#This Row],[Fecha Ejecución del Ticket]])</f>
        <v>2022</v>
      </c>
      <c r="AA4541" t="str">
        <f t="shared" si="982"/>
        <v>diciembre</v>
      </c>
      <c r="AB4541">
        <f>YEAR(BD_PONDERACIONES[[#This Row],[Fecha de Inspección]])</f>
        <v>2022</v>
      </c>
      <c r="AC4541">
        <f t="shared" si="983"/>
        <v>0.5</v>
      </c>
      <c r="AD4541">
        <f t="shared" si="984"/>
        <v>0.5</v>
      </c>
      <c r="AE4541">
        <f t="shared" si="985"/>
        <v>0</v>
      </c>
      <c r="AF4541">
        <f t="shared" si="986"/>
        <v>0</v>
      </c>
      <c r="AG4541">
        <f t="shared" si="987"/>
        <v>0.5</v>
      </c>
      <c r="AH4541">
        <f t="shared" si="988"/>
        <v>0.5</v>
      </c>
      <c r="AI4541">
        <f t="shared" si="989"/>
        <v>0.25</v>
      </c>
      <c r="AJ4541">
        <f t="shared" si="990"/>
        <v>0.25</v>
      </c>
      <c r="AK4541">
        <f t="shared" si="991"/>
        <v>0.5</v>
      </c>
      <c r="AL4541">
        <f t="shared" si="992"/>
        <v>0.5</v>
      </c>
      <c r="AM4541">
        <f t="shared" si="993"/>
        <v>0.5</v>
      </c>
      <c r="AN4541" s="6">
        <f t="shared" si="995"/>
        <v>0.7</v>
      </c>
      <c r="AO4541" t="str">
        <f>VLOOKUP(BD_PONDERACIONES[[#This Row],[Comuna]],Tabla3[#All],2,0)</f>
        <v>Florida</v>
      </c>
    </row>
    <row r="4542" spans="1:41" x14ac:dyDescent="0.35">
      <c r="A4542" t="s">
        <v>21763</v>
      </c>
      <c r="B4542" t="s">
        <v>21764</v>
      </c>
      <c r="C4542" t="s">
        <v>21765</v>
      </c>
      <c r="D4542" s="5">
        <v>44925</v>
      </c>
      <c r="E4542" s="5">
        <v>44720</v>
      </c>
      <c r="F4542" t="s">
        <v>753</v>
      </c>
      <c r="G4542" t="s">
        <v>21766</v>
      </c>
      <c r="H4542" t="s">
        <v>2755</v>
      </c>
      <c r="J4542" t="s">
        <v>756</v>
      </c>
      <c r="K4542" t="s">
        <v>756</v>
      </c>
      <c r="L4542" t="s">
        <v>757</v>
      </c>
      <c r="M4542" t="s">
        <v>757</v>
      </c>
      <c r="N4542" t="s">
        <v>757</v>
      </c>
      <c r="O4542" t="s">
        <v>757</v>
      </c>
      <c r="P4542" t="s">
        <v>758</v>
      </c>
      <c r="Q4542" t="s">
        <v>759</v>
      </c>
      <c r="R4542" t="s">
        <v>759</v>
      </c>
      <c r="S4542" t="s">
        <v>757</v>
      </c>
      <c r="T4542" t="s">
        <v>757</v>
      </c>
      <c r="U4542" t="s">
        <v>757</v>
      </c>
      <c r="V4542" t="s">
        <v>756</v>
      </c>
      <c r="W4542" t="s">
        <v>756</v>
      </c>
      <c r="X4542" t="s">
        <v>21767</v>
      </c>
      <c r="Y4542" t="str">
        <f t="shared" si="994"/>
        <v>junio</v>
      </c>
      <c r="Z4542">
        <f>YEAR(BD_PONDERACIONES[[#This Row],[Fecha Ejecución del Ticket]])</f>
        <v>2022</v>
      </c>
      <c r="AA4542" t="str">
        <f t="shared" si="982"/>
        <v>diciembre</v>
      </c>
      <c r="AB4542">
        <f>YEAR(BD_PONDERACIONES[[#This Row],[Fecha de Inspección]])</f>
        <v>2022</v>
      </c>
      <c r="AC4542">
        <f t="shared" si="983"/>
        <v>0.5</v>
      </c>
      <c r="AD4542">
        <f t="shared" si="984"/>
        <v>0.5</v>
      </c>
      <c r="AE4542">
        <f t="shared" si="985"/>
        <v>0.5</v>
      </c>
      <c r="AF4542">
        <f t="shared" si="986"/>
        <v>0.5</v>
      </c>
      <c r="AG4542">
        <f t="shared" si="987"/>
        <v>0.5</v>
      </c>
      <c r="AH4542">
        <f t="shared" si="988"/>
        <v>0.5</v>
      </c>
      <c r="AI4542">
        <f t="shared" si="989"/>
        <v>0.25</v>
      </c>
      <c r="AJ4542">
        <f t="shared" si="990"/>
        <v>0.25</v>
      </c>
      <c r="AK4542">
        <f t="shared" si="991"/>
        <v>0.5</v>
      </c>
      <c r="AL4542">
        <f t="shared" si="992"/>
        <v>0.5</v>
      </c>
      <c r="AM4542">
        <f t="shared" si="993"/>
        <v>0.5</v>
      </c>
      <c r="AN4542" s="6">
        <f t="shared" si="995"/>
        <v>1</v>
      </c>
      <c r="AO4542" t="str">
        <f>VLOOKUP(BD_PONDERACIONES[[#This Row],[Comuna]],Tabla3[#All],2,0)</f>
        <v>Florida</v>
      </c>
    </row>
    <row r="4543" spans="1:41" x14ac:dyDescent="0.35">
      <c r="A4543" t="s">
        <v>21768</v>
      </c>
      <c r="B4543" t="s">
        <v>21769</v>
      </c>
      <c r="C4543" t="s">
        <v>21770</v>
      </c>
      <c r="D4543" s="5">
        <v>44925</v>
      </c>
      <c r="E4543" s="5">
        <v>44838</v>
      </c>
      <c r="F4543" t="s">
        <v>763</v>
      </c>
      <c r="G4543" t="s">
        <v>21771</v>
      </c>
      <c r="H4543" t="s">
        <v>3800</v>
      </c>
      <c r="J4543" t="s">
        <v>756</v>
      </c>
      <c r="K4543" t="s">
        <v>756</v>
      </c>
      <c r="L4543" t="s">
        <v>757</v>
      </c>
      <c r="M4543" t="s">
        <v>757</v>
      </c>
      <c r="N4543" t="s">
        <v>756</v>
      </c>
      <c r="O4543" t="s">
        <v>756</v>
      </c>
      <c r="P4543" t="s">
        <v>758</v>
      </c>
      <c r="Q4543" t="s">
        <v>759</v>
      </c>
      <c r="R4543" t="s">
        <v>759</v>
      </c>
      <c r="S4543" t="s">
        <v>757</v>
      </c>
      <c r="T4543" t="s">
        <v>757</v>
      </c>
      <c r="U4543" t="s">
        <v>757</v>
      </c>
      <c r="V4543" t="s">
        <v>756</v>
      </c>
      <c r="W4543" t="s">
        <v>756</v>
      </c>
      <c r="X4543" t="s">
        <v>804</v>
      </c>
      <c r="Y4543" t="str">
        <f t="shared" si="994"/>
        <v>octubre</v>
      </c>
      <c r="Z4543">
        <f>YEAR(BD_PONDERACIONES[[#This Row],[Fecha Ejecución del Ticket]])</f>
        <v>2022</v>
      </c>
      <c r="AA4543" t="str">
        <f t="shared" si="982"/>
        <v>diciembre</v>
      </c>
      <c r="AB4543">
        <f>YEAR(BD_PONDERACIONES[[#This Row],[Fecha de Inspección]])</f>
        <v>2022</v>
      </c>
      <c r="AC4543">
        <f t="shared" si="983"/>
        <v>0.5</v>
      </c>
      <c r="AD4543">
        <f t="shared" si="984"/>
        <v>0.5</v>
      </c>
      <c r="AE4543">
        <f t="shared" si="985"/>
        <v>0.5</v>
      </c>
      <c r="AF4543">
        <f t="shared" si="986"/>
        <v>0.5</v>
      </c>
      <c r="AG4543">
        <f t="shared" si="987"/>
        <v>0.5</v>
      </c>
      <c r="AH4543">
        <f t="shared" si="988"/>
        <v>0.5</v>
      </c>
      <c r="AI4543">
        <f t="shared" si="989"/>
        <v>0.25</v>
      </c>
      <c r="AJ4543">
        <f t="shared" si="990"/>
        <v>0.25</v>
      </c>
      <c r="AK4543">
        <f t="shared" si="991"/>
        <v>0.5</v>
      </c>
      <c r="AL4543">
        <f t="shared" si="992"/>
        <v>0.5</v>
      </c>
      <c r="AM4543">
        <f t="shared" si="993"/>
        <v>0.5</v>
      </c>
      <c r="AN4543" s="6">
        <f t="shared" si="995"/>
        <v>1</v>
      </c>
      <c r="AO4543" t="str">
        <f>VLOOKUP(BD_PONDERACIONES[[#This Row],[Comuna]],Tabla3[#All],2,0)</f>
        <v>Cordillera</v>
      </c>
    </row>
    <row r="4544" spans="1:41" x14ac:dyDescent="0.35">
      <c r="A4544" t="s">
        <v>21772</v>
      </c>
      <c r="B4544" t="s">
        <v>21773</v>
      </c>
      <c r="C4544" t="s">
        <v>21774</v>
      </c>
      <c r="D4544" s="5">
        <v>44925</v>
      </c>
      <c r="E4544" s="5">
        <v>44844</v>
      </c>
      <c r="F4544" t="s">
        <v>753</v>
      </c>
      <c r="G4544" t="s">
        <v>21775</v>
      </c>
      <c r="H4544" t="s">
        <v>2755</v>
      </c>
      <c r="J4544" t="s">
        <v>756</v>
      </c>
      <c r="K4544" t="s">
        <v>756</v>
      </c>
      <c r="L4544" t="s">
        <v>757</v>
      </c>
      <c r="M4544" t="s">
        <v>757</v>
      </c>
      <c r="N4544" t="s">
        <v>756</v>
      </c>
      <c r="O4544" t="s">
        <v>756</v>
      </c>
      <c r="P4544" t="s">
        <v>758</v>
      </c>
      <c r="Q4544" t="s">
        <v>759</v>
      </c>
      <c r="R4544" t="s">
        <v>759</v>
      </c>
      <c r="S4544" t="s">
        <v>757</v>
      </c>
      <c r="T4544" t="s">
        <v>757</v>
      </c>
      <c r="U4544" t="s">
        <v>757</v>
      </c>
      <c r="V4544" t="s">
        <v>756</v>
      </c>
      <c r="W4544" t="s">
        <v>756</v>
      </c>
      <c r="X4544" t="s">
        <v>16581</v>
      </c>
      <c r="Y4544" t="str">
        <f t="shared" si="994"/>
        <v>octubre</v>
      </c>
      <c r="Z4544">
        <f>YEAR(BD_PONDERACIONES[[#This Row],[Fecha Ejecución del Ticket]])</f>
        <v>2022</v>
      </c>
      <c r="AA4544" t="str">
        <f t="shared" si="982"/>
        <v>diciembre</v>
      </c>
      <c r="AB4544">
        <f>YEAR(BD_PONDERACIONES[[#This Row],[Fecha de Inspección]])</f>
        <v>2022</v>
      </c>
      <c r="AC4544">
        <f t="shared" si="983"/>
        <v>0.5</v>
      </c>
      <c r="AD4544">
        <f t="shared" si="984"/>
        <v>0.5</v>
      </c>
      <c r="AE4544">
        <f t="shared" si="985"/>
        <v>0.5</v>
      </c>
      <c r="AF4544">
        <f t="shared" si="986"/>
        <v>0.5</v>
      </c>
      <c r="AG4544">
        <f t="shared" si="987"/>
        <v>0.5</v>
      </c>
      <c r="AH4544">
        <f t="shared" si="988"/>
        <v>0.5</v>
      </c>
      <c r="AI4544">
        <f t="shared" si="989"/>
        <v>0.25</v>
      </c>
      <c r="AJ4544">
        <f t="shared" si="990"/>
        <v>0.25</v>
      </c>
      <c r="AK4544">
        <f t="shared" si="991"/>
        <v>0.5</v>
      </c>
      <c r="AL4544">
        <f t="shared" si="992"/>
        <v>0.5</v>
      </c>
      <c r="AM4544">
        <f t="shared" si="993"/>
        <v>0.5</v>
      </c>
      <c r="AN4544" s="6">
        <f t="shared" si="995"/>
        <v>1</v>
      </c>
      <c r="AO4544" t="str">
        <f>VLOOKUP(BD_PONDERACIONES[[#This Row],[Comuna]],Tabla3[#All],2,0)</f>
        <v>Florida</v>
      </c>
    </row>
    <row r="4545" spans="1:41" x14ac:dyDescent="0.35">
      <c r="A4545" t="s">
        <v>21776</v>
      </c>
      <c r="B4545" t="s">
        <v>21777</v>
      </c>
      <c r="C4545" t="s">
        <v>21778</v>
      </c>
      <c r="D4545" s="5">
        <v>44925</v>
      </c>
      <c r="E4545" s="5">
        <v>44839</v>
      </c>
      <c r="F4545" t="s">
        <v>753</v>
      </c>
      <c r="G4545" t="s">
        <v>21779</v>
      </c>
      <c r="H4545" t="s">
        <v>2755</v>
      </c>
      <c r="J4545" t="s">
        <v>756</v>
      </c>
      <c r="K4545" t="s">
        <v>756</v>
      </c>
      <c r="L4545" t="s">
        <v>773</v>
      </c>
      <c r="M4545" t="s">
        <v>773</v>
      </c>
      <c r="N4545" t="s">
        <v>756</v>
      </c>
      <c r="O4545" t="s">
        <v>756</v>
      </c>
      <c r="P4545" t="s">
        <v>758</v>
      </c>
      <c r="Q4545" t="s">
        <v>759</v>
      </c>
      <c r="R4545" t="s">
        <v>759</v>
      </c>
      <c r="S4545" t="s">
        <v>757</v>
      </c>
      <c r="T4545" t="s">
        <v>757</v>
      </c>
      <c r="U4545" t="s">
        <v>757</v>
      </c>
      <c r="V4545" t="s">
        <v>756</v>
      </c>
      <c r="W4545" t="s">
        <v>756</v>
      </c>
      <c r="X4545" t="s">
        <v>21780</v>
      </c>
      <c r="Y4545" t="str">
        <f t="shared" si="994"/>
        <v>octubre</v>
      </c>
      <c r="Z4545">
        <f>YEAR(BD_PONDERACIONES[[#This Row],[Fecha Ejecución del Ticket]])</f>
        <v>2022</v>
      </c>
      <c r="AA4545" t="str">
        <f t="shared" si="982"/>
        <v>diciembre</v>
      </c>
      <c r="AB4545">
        <f>YEAR(BD_PONDERACIONES[[#This Row],[Fecha de Inspección]])</f>
        <v>2022</v>
      </c>
      <c r="AC4545">
        <f t="shared" si="983"/>
        <v>0.5</v>
      </c>
      <c r="AD4545">
        <f t="shared" si="984"/>
        <v>0.5</v>
      </c>
      <c r="AE4545">
        <f t="shared" si="985"/>
        <v>0</v>
      </c>
      <c r="AF4545">
        <f t="shared" si="986"/>
        <v>0</v>
      </c>
      <c r="AG4545">
        <f t="shared" si="987"/>
        <v>0.5</v>
      </c>
      <c r="AH4545">
        <f t="shared" si="988"/>
        <v>0.5</v>
      </c>
      <c r="AI4545">
        <f t="shared" si="989"/>
        <v>0.25</v>
      </c>
      <c r="AJ4545">
        <f t="shared" si="990"/>
        <v>0.25</v>
      </c>
      <c r="AK4545">
        <f t="shared" si="991"/>
        <v>0.5</v>
      </c>
      <c r="AL4545">
        <f t="shared" si="992"/>
        <v>0.5</v>
      </c>
      <c r="AM4545">
        <f t="shared" si="993"/>
        <v>0.5</v>
      </c>
      <c r="AN4545" s="6">
        <f t="shared" si="995"/>
        <v>0.7</v>
      </c>
      <c r="AO4545" t="str">
        <f>VLOOKUP(BD_PONDERACIONES[[#This Row],[Comuna]],Tabla3[#All],2,0)</f>
        <v>Florida</v>
      </c>
    </row>
    <row r="4546" spans="1:41" x14ac:dyDescent="0.35">
      <c r="A4546" t="s">
        <v>21781</v>
      </c>
      <c r="B4546" t="s">
        <v>21782</v>
      </c>
      <c r="C4546" t="s">
        <v>21783</v>
      </c>
      <c r="D4546" s="5">
        <v>44925</v>
      </c>
      <c r="E4546" s="5">
        <v>44838</v>
      </c>
      <c r="F4546" t="s">
        <v>763</v>
      </c>
      <c r="G4546" t="s">
        <v>21784</v>
      </c>
      <c r="H4546" t="s">
        <v>3800</v>
      </c>
      <c r="J4546" t="s">
        <v>756</v>
      </c>
      <c r="K4546" t="s">
        <v>756</v>
      </c>
      <c r="L4546" t="s">
        <v>773</v>
      </c>
      <c r="M4546" t="s">
        <v>773</v>
      </c>
      <c r="N4546" t="s">
        <v>756</v>
      </c>
      <c r="O4546" t="s">
        <v>756</v>
      </c>
      <c r="P4546" t="s">
        <v>758</v>
      </c>
      <c r="Q4546" t="s">
        <v>759</v>
      </c>
      <c r="R4546" t="s">
        <v>759</v>
      </c>
      <c r="S4546" t="s">
        <v>757</v>
      </c>
      <c r="T4546" t="s">
        <v>757</v>
      </c>
      <c r="U4546" t="s">
        <v>757</v>
      </c>
      <c r="V4546" t="s">
        <v>756</v>
      </c>
      <c r="W4546" t="s">
        <v>756</v>
      </c>
      <c r="X4546" t="s">
        <v>804</v>
      </c>
      <c r="Y4546" t="str">
        <f t="shared" si="994"/>
        <v>octubre</v>
      </c>
      <c r="Z4546">
        <f>YEAR(BD_PONDERACIONES[[#This Row],[Fecha Ejecución del Ticket]])</f>
        <v>2022</v>
      </c>
      <c r="AA4546" t="str">
        <f t="shared" ref="AA4546:AA4609" si="996">TEXT(D4546,"MMMM")</f>
        <v>diciembre</v>
      </c>
      <c r="AB4546">
        <f>YEAR(BD_PONDERACIONES[[#This Row],[Fecha de Inspección]])</f>
        <v>2022</v>
      </c>
      <c r="AC4546">
        <f t="shared" ref="AC4546:AC4609" si="997">IF(OR(J4546="Cumple",J4546="No Aplica"),0.5,0)</f>
        <v>0.5</v>
      </c>
      <c r="AD4546">
        <f t="shared" ref="AD4546:AD4609" si="998">IF(OR(K4546="CUMPLE",K4546="No Aplica"),0.5,0)</f>
        <v>0.5</v>
      </c>
      <c r="AE4546">
        <f t="shared" ref="AE4546:AE4609" si="999">IF(OR(L4546="CUMPLE",L4546="No Aplica"),0.5,0)</f>
        <v>0</v>
      </c>
      <c r="AF4546">
        <f t="shared" ref="AF4546:AF4609" si="1000">IF(OR(M4546="CUMPLE",M4546="No Aplica"),0.5,0)</f>
        <v>0</v>
      </c>
      <c r="AG4546">
        <f t="shared" ref="AG4546:AG4609" si="1001">IF(OR(N4546="CUMPLE",N4546="No Aplica"),0.5,IF(N4546="Cumple Mayormente",0.325,IF(N4546="Cumple Parcialmente",0.175,0)))</f>
        <v>0.5</v>
      </c>
      <c r="AH4546">
        <f t="shared" ref="AH4546:AH4609" si="1002">IF(OR(O4546="CUMPLE",O4546="No Aplica"),0.5,IF(O4546="Cumple Mayormente",0.325,IF(O4546="Cumple Parcialmente",0.175,0)))</f>
        <v>0.5</v>
      </c>
      <c r="AI4546">
        <f t="shared" ref="AI4546:AI4609" si="1003">IF(OR(S4546="CUMPLE",S4546="No Aplica"),0.25,IF(S4546="Cumple Mayormente",0.1625,IF(S4546="Cumple Parcialmente",0.0875,0)))</f>
        <v>0.25</v>
      </c>
      <c r="AJ4546">
        <f t="shared" ref="AJ4546:AJ4609" si="1004">IF(OR(T4546="CUMPLE",T4546="No Aplica"),0.25,IF(T4546="Cumple Mayormente",0.1625,IF(T4546="Cumple Parcialmente",0.0875,0)))</f>
        <v>0.25</v>
      </c>
      <c r="AK4546">
        <f t="shared" ref="AK4546:AK4609" si="1005">IF(OR(U4546="CUMPLE",U4546="No Aplica"),0.5,IF(U4546="Cumple Mayormente",0.325,IF(U4546="Cumple Parcialmente",0.175,0)))</f>
        <v>0.5</v>
      </c>
      <c r="AL4546">
        <f t="shared" ref="AL4546:AL4609" si="1006">IF(OR(V4546="CUMPLE",V4546="No Aplica"),0.5,IF(V4546="Cumple Mayormente",0.325,IF(V4546="Cumple Parcialmente",0.175,0)))</f>
        <v>0.5</v>
      </c>
      <c r="AM4546">
        <f t="shared" ref="AM4546:AM4609" si="1007">IF(OR(W4546="CUMPLE",W4546="No Aplica"),0.5,IF(W4546="Cumple Mayormente",0.325,IF(W4546="Cumple Parcialmente",0.175,0)))</f>
        <v>0.5</v>
      </c>
      <c r="AN4546" s="6">
        <f t="shared" si="995"/>
        <v>0.7</v>
      </c>
      <c r="AO4546" t="str">
        <f>VLOOKUP(BD_PONDERACIONES[[#This Row],[Comuna]],Tabla3[#All],2,0)</f>
        <v>Cordillera</v>
      </c>
    </row>
    <row r="4547" spans="1:41" x14ac:dyDescent="0.35">
      <c r="A4547" t="s">
        <v>21785</v>
      </c>
      <c r="B4547" t="s">
        <v>21786</v>
      </c>
      <c r="C4547" t="s">
        <v>21787</v>
      </c>
      <c r="D4547" s="5">
        <v>44925</v>
      </c>
      <c r="E4547" s="5">
        <v>44838</v>
      </c>
      <c r="F4547" t="s">
        <v>753</v>
      </c>
      <c r="G4547" t="s">
        <v>21788</v>
      </c>
      <c r="H4547" t="s">
        <v>2755</v>
      </c>
      <c r="J4547" t="s">
        <v>756</v>
      </c>
      <c r="K4547" t="s">
        <v>756</v>
      </c>
      <c r="L4547" t="s">
        <v>757</v>
      </c>
      <c r="M4547" t="s">
        <v>757</v>
      </c>
      <c r="N4547" t="s">
        <v>756</v>
      </c>
      <c r="O4547" t="s">
        <v>756</v>
      </c>
      <c r="P4547" t="s">
        <v>765</v>
      </c>
      <c r="Q4547" t="s">
        <v>759</v>
      </c>
      <c r="R4547" t="s">
        <v>759</v>
      </c>
      <c r="S4547" t="s">
        <v>756</v>
      </c>
      <c r="T4547" t="s">
        <v>756</v>
      </c>
      <c r="U4547" t="s">
        <v>756</v>
      </c>
      <c r="V4547" t="s">
        <v>756</v>
      </c>
      <c r="W4547" t="s">
        <v>756</v>
      </c>
      <c r="X4547" t="s">
        <v>21789</v>
      </c>
      <c r="Y4547" t="str">
        <f t="shared" si="994"/>
        <v>octubre</v>
      </c>
      <c r="Z4547">
        <f>YEAR(BD_PONDERACIONES[[#This Row],[Fecha Ejecución del Ticket]])</f>
        <v>2022</v>
      </c>
      <c r="AA4547" t="str">
        <f t="shared" si="996"/>
        <v>diciembre</v>
      </c>
      <c r="AB4547">
        <f>YEAR(BD_PONDERACIONES[[#This Row],[Fecha de Inspección]])</f>
        <v>2022</v>
      </c>
      <c r="AC4547">
        <f t="shared" si="997"/>
        <v>0.5</v>
      </c>
      <c r="AD4547">
        <f t="shared" si="998"/>
        <v>0.5</v>
      </c>
      <c r="AE4547">
        <f t="shared" si="999"/>
        <v>0.5</v>
      </c>
      <c r="AF4547">
        <f t="shared" si="1000"/>
        <v>0.5</v>
      </c>
      <c r="AG4547">
        <f t="shared" si="1001"/>
        <v>0.5</v>
      </c>
      <c r="AH4547">
        <f t="shared" si="1002"/>
        <v>0.5</v>
      </c>
      <c r="AI4547">
        <f t="shared" si="1003"/>
        <v>0.25</v>
      </c>
      <c r="AJ4547">
        <f t="shared" si="1004"/>
        <v>0.25</v>
      </c>
      <c r="AK4547">
        <f t="shared" si="1005"/>
        <v>0.5</v>
      </c>
      <c r="AL4547">
        <f t="shared" si="1006"/>
        <v>0.5</v>
      </c>
      <c r="AM4547">
        <f t="shared" si="1007"/>
        <v>0.5</v>
      </c>
      <c r="AN4547" s="6">
        <f t="shared" si="995"/>
        <v>1</v>
      </c>
      <c r="AO4547" t="str">
        <f>VLOOKUP(BD_PONDERACIONES[[#This Row],[Comuna]],Tabla3[#All],2,0)</f>
        <v>Florida</v>
      </c>
    </row>
    <row r="4548" spans="1:41" x14ac:dyDescent="0.35">
      <c r="A4548" t="s">
        <v>21790</v>
      </c>
      <c r="B4548" t="s">
        <v>21791</v>
      </c>
      <c r="C4548" t="s">
        <v>21792</v>
      </c>
      <c r="D4548" s="5">
        <v>44925</v>
      </c>
      <c r="E4548" s="5">
        <v>44838</v>
      </c>
      <c r="F4548" t="s">
        <v>763</v>
      </c>
      <c r="G4548" t="s">
        <v>21793</v>
      </c>
      <c r="H4548" t="s">
        <v>3800</v>
      </c>
      <c r="J4548" t="s">
        <v>756</v>
      </c>
      <c r="K4548" t="s">
        <v>756</v>
      </c>
      <c r="L4548" t="s">
        <v>757</v>
      </c>
      <c r="M4548" t="s">
        <v>757</v>
      </c>
      <c r="N4548" t="s">
        <v>756</v>
      </c>
      <c r="O4548" t="s">
        <v>756</v>
      </c>
      <c r="P4548" t="s">
        <v>758</v>
      </c>
      <c r="Q4548" t="s">
        <v>759</v>
      </c>
      <c r="R4548" t="s">
        <v>759</v>
      </c>
      <c r="S4548" t="s">
        <v>757</v>
      </c>
      <c r="T4548" t="s">
        <v>757</v>
      </c>
      <c r="U4548" t="s">
        <v>757</v>
      </c>
      <c r="V4548" t="s">
        <v>756</v>
      </c>
      <c r="W4548" t="s">
        <v>756</v>
      </c>
      <c r="X4548" t="s">
        <v>804</v>
      </c>
      <c r="Y4548" t="str">
        <f t="shared" si="994"/>
        <v>octubre</v>
      </c>
      <c r="Z4548">
        <f>YEAR(BD_PONDERACIONES[[#This Row],[Fecha Ejecución del Ticket]])</f>
        <v>2022</v>
      </c>
      <c r="AA4548" t="str">
        <f t="shared" si="996"/>
        <v>diciembre</v>
      </c>
      <c r="AB4548">
        <f>YEAR(BD_PONDERACIONES[[#This Row],[Fecha de Inspección]])</f>
        <v>2022</v>
      </c>
      <c r="AC4548">
        <f t="shared" si="997"/>
        <v>0.5</v>
      </c>
      <c r="AD4548">
        <f t="shared" si="998"/>
        <v>0.5</v>
      </c>
      <c r="AE4548">
        <f t="shared" si="999"/>
        <v>0.5</v>
      </c>
      <c r="AF4548">
        <f t="shared" si="1000"/>
        <v>0.5</v>
      </c>
      <c r="AG4548">
        <f t="shared" si="1001"/>
        <v>0.5</v>
      </c>
      <c r="AH4548">
        <f t="shared" si="1002"/>
        <v>0.5</v>
      </c>
      <c r="AI4548">
        <f t="shared" si="1003"/>
        <v>0.25</v>
      </c>
      <c r="AJ4548">
        <f t="shared" si="1004"/>
        <v>0.25</v>
      </c>
      <c r="AK4548">
        <f t="shared" si="1005"/>
        <v>0.5</v>
      </c>
      <c r="AL4548">
        <f t="shared" si="1006"/>
        <v>0.5</v>
      </c>
      <c r="AM4548">
        <f t="shared" si="1007"/>
        <v>0.5</v>
      </c>
      <c r="AN4548" s="6">
        <f t="shared" si="995"/>
        <v>1</v>
      </c>
      <c r="AO4548" t="str">
        <f>VLOOKUP(BD_PONDERACIONES[[#This Row],[Comuna]],Tabla3[#All],2,0)</f>
        <v>Cordillera</v>
      </c>
    </row>
    <row r="4549" spans="1:41" x14ac:dyDescent="0.35">
      <c r="A4549" t="s">
        <v>21794</v>
      </c>
      <c r="B4549" t="s">
        <v>21795</v>
      </c>
      <c r="C4549" t="s">
        <v>21796</v>
      </c>
      <c r="D4549" s="5">
        <v>44925</v>
      </c>
      <c r="E4549" s="5">
        <v>44837</v>
      </c>
      <c r="F4549" t="s">
        <v>763</v>
      </c>
      <c r="G4549" t="s">
        <v>21797</v>
      </c>
      <c r="H4549" t="s">
        <v>3800</v>
      </c>
      <c r="J4549" t="s">
        <v>756</v>
      </c>
      <c r="K4549" t="s">
        <v>756</v>
      </c>
      <c r="L4549" t="s">
        <v>757</v>
      </c>
      <c r="M4549" t="s">
        <v>757</v>
      </c>
      <c r="N4549" t="s">
        <v>756</v>
      </c>
      <c r="O4549" t="s">
        <v>756</v>
      </c>
      <c r="P4549" t="s">
        <v>758</v>
      </c>
      <c r="Q4549" t="s">
        <v>759</v>
      </c>
      <c r="R4549" t="s">
        <v>759</v>
      </c>
      <c r="S4549" t="s">
        <v>757</v>
      </c>
      <c r="T4549" t="s">
        <v>757</v>
      </c>
      <c r="U4549" t="s">
        <v>757</v>
      </c>
      <c r="V4549" t="s">
        <v>756</v>
      </c>
      <c r="W4549" t="s">
        <v>756</v>
      </c>
      <c r="X4549" t="s">
        <v>804</v>
      </c>
      <c r="Y4549" t="str">
        <f t="shared" si="994"/>
        <v>octubre</v>
      </c>
      <c r="Z4549">
        <f>YEAR(BD_PONDERACIONES[[#This Row],[Fecha Ejecución del Ticket]])</f>
        <v>2022</v>
      </c>
      <c r="AA4549" t="str">
        <f t="shared" si="996"/>
        <v>diciembre</v>
      </c>
      <c r="AB4549">
        <f>YEAR(BD_PONDERACIONES[[#This Row],[Fecha de Inspección]])</f>
        <v>2022</v>
      </c>
      <c r="AC4549">
        <f t="shared" si="997"/>
        <v>0.5</v>
      </c>
      <c r="AD4549">
        <f t="shared" si="998"/>
        <v>0.5</v>
      </c>
      <c r="AE4549">
        <f t="shared" si="999"/>
        <v>0.5</v>
      </c>
      <c r="AF4549">
        <f t="shared" si="1000"/>
        <v>0.5</v>
      </c>
      <c r="AG4549">
        <f t="shared" si="1001"/>
        <v>0.5</v>
      </c>
      <c r="AH4549">
        <f t="shared" si="1002"/>
        <v>0.5</v>
      </c>
      <c r="AI4549">
        <f t="shared" si="1003"/>
        <v>0.25</v>
      </c>
      <c r="AJ4549">
        <f t="shared" si="1004"/>
        <v>0.25</v>
      </c>
      <c r="AK4549">
        <f t="shared" si="1005"/>
        <v>0.5</v>
      </c>
      <c r="AL4549">
        <f t="shared" si="1006"/>
        <v>0.5</v>
      </c>
      <c r="AM4549">
        <f t="shared" si="1007"/>
        <v>0.5</v>
      </c>
      <c r="AN4549" s="6">
        <f t="shared" si="995"/>
        <v>1</v>
      </c>
      <c r="AO4549" t="str">
        <f>VLOOKUP(BD_PONDERACIONES[[#This Row],[Comuna]],Tabla3[#All],2,0)</f>
        <v>Cordillera</v>
      </c>
    </row>
    <row r="4550" spans="1:41" x14ac:dyDescent="0.35">
      <c r="A4550" t="s">
        <v>21798</v>
      </c>
      <c r="B4550" t="s">
        <v>21799</v>
      </c>
      <c r="C4550" t="s">
        <v>21800</v>
      </c>
      <c r="D4550" s="5">
        <v>44925</v>
      </c>
      <c r="E4550" s="5">
        <v>44729</v>
      </c>
      <c r="F4550" t="s">
        <v>753</v>
      </c>
      <c r="G4550" t="s">
        <v>21801</v>
      </c>
      <c r="H4550" t="s">
        <v>2755</v>
      </c>
      <c r="J4550" t="s">
        <v>756</v>
      </c>
      <c r="K4550" t="s">
        <v>756</v>
      </c>
      <c r="L4550" t="s">
        <v>757</v>
      </c>
      <c r="M4550" t="s">
        <v>757</v>
      </c>
      <c r="N4550" t="s">
        <v>756</v>
      </c>
      <c r="O4550" t="s">
        <v>756</v>
      </c>
      <c r="P4550" t="s">
        <v>758</v>
      </c>
      <c r="Q4550" t="s">
        <v>759</v>
      </c>
      <c r="R4550" t="s">
        <v>759</v>
      </c>
      <c r="S4550" t="s">
        <v>757</v>
      </c>
      <c r="T4550" t="s">
        <v>757</v>
      </c>
      <c r="U4550" t="s">
        <v>757</v>
      </c>
      <c r="V4550" t="s">
        <v>768</v>
      </c>
      <c r="W4550" t="s">
        <v>768</v>
      </c>
      <c r="X4550" t="s">
        <v>8238</v>
      </c>
      <c r="Y4550" t="str">
        <f t="shared" si="994"/>
        <v>junio</v>
      </c>
      <c r="Z4550">
        <f>YEAR(BD_PONDERACIONES[[#This Row],[Fecha Ejecución del Ticket]])</f>
        <v>2022</v>
      </c>
      <c r="AA4550" t="str">
        <f t="shared" si="996"/>
        <v>diciembre</v>
      </c>
      <c r="AB4550">
        <f>YEAR(BD_PONDERACIONES[[#This Row],[Fecha de Inspección]])</f>
        <v>2022</v>
      </c>
      <c r="AC4550">
        <f t="shared" si="997"/>
        <v>0.5</v>
      </c>
      <c r="AD4550">
        <f t="shared" si="998"/>
        <v>0.5</v>
      </c>
      <c r="AE4550">
        <f t="shared" si="999"/>
        <v>0.5</v>
      </c>
      <c r="AF4550">
        <f t="shared" si="1000"/>
        <v>0.5</v>
      </c>
      <c r="AG4550">
        <f t="shared" si="1001"/>
        <v>0.5</v>
      </c>
      <c r="AH4550">
        <f t="shared" si="1002"/>
        <v>0.5</v>
      </c>
      <c r="AI4550">
        <f t="shared" si="1003"/>
        <v>0.25</v>
      </c>
      <c r="AJ4550">
        <f t="shared" si="1004"/>
        <v>0.25</v>
      </c>
      <c r="AK4550">
        <f t="shared" si="1005"/>
        <v>0.5</v>
      </c>
      <c r="AL4550">
        <f t="shared" si="1006"/>
        <v>0.17499999999999999</v>
      </c>
      <c r="AM4550">
        <f t="shared" si="1007"/>
        <v>0.17499999999999999</v>
      </c>
      <c r="AN4550" s="6">
        <f t="shared" si="995"/>
        <v>0.87</v>
      </c>
      <c r="AO4550" t="str">
        <f>VLOOKUP(BD_PONDERACIONES[[#This Row],[Comuna]],Tabla3[#All],2,0)</f>
        <v>Florida</v>
      </c>
    </row>
    <row r="4551" spans="1:41" x14ac:dyDescent="0.35">
      <c r="A4551" t="s">
        <v>21802</v>
      </c>
      <c r="B4551" t="s">
        <v>21803</v>
      </c>
      <c r="C4551" t="s">
        <v>21804</v>
      </c>
      <c r="D4551" s="5">
        <v>44925</v>
      </c>
      <c r="E4551" s="5">
        <v>44838</v>
      </c>
      <c r="F4551" t="s">
        <v>753</v>
      </c>
      <c r="G4551" t="s">
        <v>21805</v>
      </c>
      <c r="H4551" t="s">
        <v>2755</v>
      </c>
      <c r="J4551" t="s">
        <v>756</v>
      </c>
      <c r="K4551" t="s">
        <v>756</v>
      </c>
      <c r="L4551" t="s">
        <v>757</v>
      </c>
      <c r="M4551" t="s">
        <v>757</v>
      </c>
      <c r="N4551" t="s">
        <v>756</v>
      </c>
      <c r="O4551" t="s">
        <v>756</v>
      </c>
      <c r="P4551" t="s">
        <v>758</v>
      </c>
      <c r="Q4551" t="s">
        <v>759</v>
      </c>
      <c r="R4551" t="s">
        <v>759</v>
      </c>
      <c r="S4551" t="s">
        <v>757</v>
      </c>
      <c r="T4551" t="s">
        <v>757</v>
      </c>
      <c r="U4551" t="s">
        <v>757</v>
      </c>
      <c r="V4551" t="s">
        <v>756</v>
      </c>
      <c r="W4551" t="s">
        <v>756</v>
      </c>
      <c r="X4551" t="s">
        <v>21806</v>
      </c>
      <c r="Y4551" t="str">
        <f t="shared" si="994"/>
        <v>octubre</v>
      </c>
      <c r="Z4551">
        <f>YEAR(BD_PONDERACIONES[[#This Row],[Fecha Ejecución del Ticket]])</f>
        <v>2022</v>
      </c>
      <c r="AA4551" t="str">
        <f t="shared" si="996"/>
        <v>diciembre</v>
      </c>
      <c r="AB4551">
        <f>YEAR(BD_PONDERACIONES[[#This Row],[Fecha de Inspección]])</f>
        <v>2022</v>
      </c>
      <c r="AC4551">
        <f t="shared" si="997"/>
        <v>0.5</v>
      </c>
      <c r="AD4551">
        <f t="shared" si="998"/>
        <v>0.5</v>
      </c>
      <c r="AE4551">
        <f t="shared" si="999"/>
        <v>0.5</v>
      </c>
      <c r="AF4551">
        <f t="shared" si="1000"/>
        <v>0.5</v>
      </c>
      <c r="AG4551">
        <f t="shared" si="1001"/>
        <v>0.5</v>
      </c>
      <c r="AH4551">
        <f t="shared" si="1002"/>
        <v>0.5</v>
      </c>
      <c r="AI4551">
        <f t="shared" si="1003"/>
        <v>0.25</v>
      </c>
      <c r="AJ4551">
        <f t="shared" si="1004"/>
        <v>0.25</v>
      </c>
      <c r="AK4551">
        <f t="shared" si="1005"/>
        <v>0.5</v>
      </c>
      <c r="AL4551">
        <f t="shared" si="1006"/>
        <v>0.5</v>
      </c>
      <c r="AM4551">
        <f t="shared" si="1007"/>
        <v>0.5</v>
      </c>
      <c r="AN4551" s="6">
        <f t="shared" si="995"/>
        <v>1</v>
      </c>
      <c r="AO4551" t="str">
        <f>VLOOKUP(BD_PONDERACIONES[[#This Row],[Comuna]],Tabla3[#All],2,0)</f>
        <v>Florida</v>
      </c>
    </row>
    <row r="4552" spans="1:41" x14ac:dyDescent="0.35">
      <c r="A4552" t="s">
        <v>21807</v>
      </c>
      <c r="B4552" t="s">
        <v>21808</v>
      </c>
      <c r="C4552" t="s">
        <v>21809</v>
      </c>
      <c r="D4552" s="5">
        <v>44925</v>
      </c>
      <c r="E4552" s="5">
        <v>44837</v>
      </c>
      <c r="F4552" t="s">
        <v>753</v>
      </c>
      <c r="G4552" t="s">
        <v>21810</v>
      </c>
      <c r="H4552" t="s">
        <v>2755</v>
      </c>
      <c r="J4552" t="s">
        <v>756</v>
      </c>
      <c r="K4552" t="s">
        <v>756</v>
      </c>
      <c r="L4552" t="s">
        <v>773</v>
      </c>
      <c r="M4552" t="s">
        <v>773</v>
      </c>
      <c r="N4552" t="s">
        <v>756</v>
      </c>
      <c r="O4552" t="s">
        <v>756</v>
      </c>
      <c r="P4552" t="s">
        <v>758</v>
      </c>
      <c r="Q4552" t="s">
        <v>759</v>
      </c>
      <c r="R4552" t="s">
        <v>759</v>
      </c>
      <c r="S4552" t="s">
        <v>757</v>
      </c>
      <c r="T4552" t="s">
        <v>757</v>
      </c>
      <c r="U4552" t="s">
        <v>757</v>
      </c>
      <c r="V4552" t="s">
        <v>756</v>
      </c>
      <c r="W4552" t="s">
        <v>756</v>
      </c>
      <c r="X4552" t="s">
        <v>21811</v>
      </c>
      <c r="Y4552" t="str">
        <f t="shared" si="994"/>
        <v>octubre</v>
      </c>
      <c r="Z4552">
        <f>YEAR(BD_PONDERACIONES[[#This Row],[Fecha Ejecución del Ticket]])</f>
        <v>2022</v>
      </c>
      <c r="AA4552" t="str">
        <f t="shared" si="996"/>
        <v>diciembre</v>
      </c>
      <c r="AB4552">
        <f>YEAR(BD_PONDERACIONES[[#This Row],[Fecha de Inspección]])</f>
        <v>2022</v>
      </c>
      <c r="AC4552">
        <f t="shared" si="997"/>
        <v>0.5</v>
      </c>
      <c r="AD4552">
        <f t="shared" si="998"/>
        <v>0.5</v>
      </c>
      <c r="AE4552">
        <f t="shared" si="999"/>
        <v>0</v>
      </c>
      <c r="AF4552">
        <f t="shared" si="1000"/>
        <v>0</v>
      </c>
      <c r="AG4552">
        <f t="shared" si="1001"/>
        <v>0.5</v>
      </c>
      <c r="AH4552">
        <f t="shared" si="1002"/>
        <v>0.5</v>
      </c>
      <c r="AI4552">
        <f t="shared" si="1003"/>
        <v>0.25</v>
      </c>
      <c r="AJ4552">
        <f t="shared" si="1004"/>
        <v>0.25</v>
      </c>
      <c r="AK4552">
        <f t="shared" si="1005"/>
        <v>0.5</v>
      </c>
      <c r="AL4552">
        <f t="shared" si="1006"/>
        <v>0.5</v>
      </c>
      <c r="AM4552">
        <f t="shared" si="1007"/>
        <v>0.5</v>
      </c>
      <c r="AN4552" s="6">
        <f t="shared" si="995"/>
        <v>0.7</v>
      </c>
      <c r="AO4552" t="str">
        <f>VLOOKUP(BD_PONDERACIONES[[#This Row],[Comuna]],Tabla3[#All],2,0)</f>
        <v>Florida</v>
      </c>
    </row>
    <row r="4553" spans="1:41" x14ac:dyDescent="0.35">
      <c r="A4553" t="s">
        <v>21812</v>
      </c>
      <c r="B4553" t="s">
        <v>21813</v>
      </c>
      <c r="C4553" t="s">
        <v>21814</v>
      </c>
      <c r="D4553" s="5">
        <v>44925</v>
      </c>
      <c r="E4553" s="5">
        <v>44729</v>
      </c>
      <c r="F4553" t="s">
        <v>753</v>
      </c>
      <c r="G4553" t="s">
        <v>21815</v>
      </c>
      <c r="H4553" t="s">
        <v>2755</v>
      </c>
      <c r="J4553" t="s">
        <v>756</v>
      </c>
      <c r="K4553" t="s">
        <v>756</v>
      </c>
      <c r="L4553" t="s">
        <v>757</v>
      </c>
      <c r="M4553" t="s">
        <v>757</v>
      </c>
      <c r="N4553" t="s">
        <v>756</v>
      </c>
      <c r="O4553" t="s">
        <v>756</v>
      </c>
      <c r="P4553" t="s">
        <v>758</v>
      </c>
      <c r="Q4553" t="s">
        <v>759</v>
      </c>
      <c r="R4553" t="s">
        <v>759</v>
      </c>
      <c r="S4553" t="s">
        <v>757</v>
      </c>
      <c r="T4553" t="s">
        <v>757</v>
      </c>
      <c r="U4553" t="s">
        <v>757</v>
      </c>
      <c r="V4553" t="s">
        <v>768</v>
      </c>
      <c r="W4553" t="s">
        <v>756</v>
      </c>
      <c r="X4553" t="s">
        <v>8238</v>
      </c>
      <c r="Y4553" t="str">
        <f t="shared" si="994"/>
        <v>junio</v>
      </c>
      <c r="Z4553">
        <f>YEAR(BD_PONDERACIONES[[#This Row],[Fecha Ejecución del Ticket]])</f>
        <v>2022</v>
      </c>
      <c r="AA4553" t="str">
        <f t="shared" si="996"/>
        <v>diciembre</v>
      </c>
      <c r="AB4553">
        <f>YEAR(BD_PONDERACIONES[[#This Row],[Fecha de Inspección]])</f>
        <v>2022</v>
      </c>
      <c r="AC4553">
        <f t="shared" si="997"/>
        <v>0.5</v>
      </c>
      <c r="AD4553">
        <f t="shared" si="998"/>
        <v>0.5</v>
      </c>
      <c r="AE4553">
        <f t="shared" si="999"/>
        <v>0.5</v>
      </c>
      <c r="AF4553">
        <f t="shared" si="1000"/>
        <v>0.5</v>
      </c>
      <c r="AG4553">
        <f t="shared" si="1001"/>
        <v>0.5</v>
      </c>
      <c r="AH4553">
        <f t="shared" si="1002"/>
        <v>0.5</v>
      </c>
      <c r="AI4553">
        <f t="shared" si="1003"/>
        <v>0.25</v>
      </c>
      <c r="AJ4553">
        <f t="shared" si="1004"/>
        <v>0.25</v>
      </c>
      <c r="AK4553">
        <f t="shared" si="1005"/>
        <v>0.5</v>
      </c>
      <c r="AL4553">
        <f t="shared" si="1006"/>
        <v>0.17499999999999999</v>
      </c>
      <c r="AM4553">
        <f t="shared" si="1007"/>
        <v>0.5</v>
      </c>
      <c r="AN4553" s="6">
        <f t="shared" si="995"/>
        <v>0.93500000000000005</v>
      </c>
      <c r="AO4553" t="str">
        <f>VLOOKUP(BD_PONDERACIONES[[#This Row],[Comuna]],Tabla3[#All],2,0)</f>
        <v>Florida</v>
      </c>
    </row>
    <row r="4554" spans="1:41" x14ac:dyDescent="0.35">
      <c r="A4554" t="s">
        <v>21816</v>
      </c>
      <c r="B4554" t="s">
        <v>21817</v>
      </c>
      <c r="C4554" t="s">
        <v>21818</v>
      </c>
      <c r="D4554" s="5">
        <v>44925</v>
      </c>
      <c r="E4554" s="5">
        <v>44729</v>
      </c>
      <c r="F4554" t="s">
        <v>753</v>
      </c>
      <c r="G4554" t="s">
        <v>21819</v>
      </c>
      <c r="H4554" t="s">
        <v>2755</v>
      </c>
      <c r="J4554" t="s">
        <v>756</v>
      </c>
      <c r="K4554" t="s">
        <v>756</v>
      </c>
      <c r="L4554" t="s">
        <v>773</v>
      </c>
      <c r="M4554" t="s">
        <v>773</v>
      </c>
      <c r="N4554" t="s">
        <v>756</v>
      </c>
      <c r="O4554" t="s">
        <v>756</v>
      </c>
      <c r="P4554" t="s">
        <v>758</v>
      </c>
      <c r="Q4554" t="s">
        <v>759</v>
      </c>
      <c r="R4554" t="s">
        <v>759</v>
      </c>
      <c r="S4554" t="s">
        <v>757</v>
      </c>
      <c r="T4554" t="s">
        <v>757</v>
      </c>
      <c r="U4554" t="s">
        <v>757</v>
      </c>
      <c r="V4554" t="s">
        <v>756</v>
      </c>
      <c r="W4554" t="s">
        <v>756</v>
      </c>
      <c r="X4554" t="s">
        <v>21820</v>
      </c>
      <c r="Y4554" t="str">
        <f t="shared" si="994"/>
        <v>junio</v>
      </c>
      <c r="Z4554">
        <f>YEAR(BD_PONDERACIONES[[#This Row],[Fecha Ejecución del Ticket]])</f>
        <v>2022</v>
      </c>
      <c r="AA4554" t="str">
        <f t="shared" si="996"/>
        <v>diciembre</v>
      </c>
      <c r="AB4554">
        <f>YEAR(BD_PONDERACIONES[[#This Row],[Fecha de Inspección]])</f>
        <v>2022</v>
      </c>
      <c r="AC4554">
        <f t="shared" si="997"/>
        <v>0.5</v>
      </c>
      <c r="AD4554">
        <f t="shared" si="998"/>
        <v>0.5</v>
      </c>
      <c r="AE4554">
        <f t="shared" si="999"/>
        <v>0</v>
      </c>
      <c r="AF4554">
        <f t="shared" si="1000"/>
        <v>0</v>
      </c>
      <c r="AG4554">
        <f t="shared" si="1001"/>
        <v>0.5</v>
      </c>
      <c r="AH4554">
        <f t="shared" si="1002"/>
        <v>0.5</v>
      </c>
      <c r="AI4554">
        <f t="shared" si="1003"/>
        <v>0.25</v>
      </c>
      <c r="AJ4554">
        <f t="shared" si="1004"/>
        <v>0.25</v>
      </c>
      <c r="AK4554">
        <f t="shared" si="1005"/>
        <v>0.5</v>
      </c>
      <c r="AL4554">
        <f t="shared" si="1006"/>
        <v>0.5</v>
      </c>
      <c r="AM4554">
        <f t="shared" si="1007"/>
        <v>0.5</v>
      </c>
      <c r="AN4554" s="6">
        <f t="shared" si="995"/>
        <v>0.7</v>
      </c>
      <c r="AO4554" t="str">
        <f>VLOOKUP(BD_PONDERACIONES[[#This Row],[Comuna]],Tabla3[#All],2,0)</f>
        <v>Florida</v>
      </c>
    </row>
    <row r="4555" spans="1:41" x14ac:dyDescent="0.35">
      <c r="A4555" t="s">
        <v>21821</v>
      </c>
      <c r="B4555" t="s">
        <v>21822</v>
      </c>
      <c r="C4555" t="s">
        <v>21823</v>
      </c>
      <c r="D4555" s="5">
        <v>44925</v>
      </c>
      <c r="E4555" s="5">
        <v>44837</v>
      </c>
      <c r="F4555" t="s">
        <v>763</v>
      </c>
      <c r="G4555" t="s">
        <v>21824</v>
      </c>
      <c r="H4555" t="s">
        <v>3800</v>
      </c>
      <c r="J4555" t="s">
        <v>756</v>
      </c>
      <c r="K4555" t="s">
        <v>756</v>
      </c>
      <c r="L4555" t="s">
        <v>773</v>
      </c>
      <c r="M4555" t="s">
        <v>773</v>
      </c>
      <c r="N4555" t="s">
        <v>756</v>
      </c>
      <c r="O4555" t="s">
        <v>756</v>
      </c>
      <c r="P4555" t="s">
        <v>758</v>
      </c>
      <c r="Q4555" t="s">
        <v>759</v>
      </c>
      <c r="R4555" t="s">
        <v>759</v>
      </c>
      <c r="S4555" t="s">
        <v>757</v>
      </c>
      <c r="T4555" t="s">
        <v>757</v>
      </c>
      <c r="U4555" t="s">
        <v>757</v>
      </c>
      <c r="V4555" t="s">
        <v>773</v>
      </c>
      <c r="W4555" t="s">
        <v>773</v>
      </c>
      <c r="X4555" t="s">
        <v>21825</v>
      </c>
      <c r="Y4555" t="str">
        <f t="shared" si="994"/>
        <v>octubre</v>
      </c>
      <c r="Z4555">
        <f>YEAR(BD_PONDERACIONES[[#This Row],[Fecha Ejecución del Ticket]])</f>
        <v>2022</v>
      </c>
      <c r="AA4555" t="str">
        <f t="shared" si="996"/>
        <v>diciembre</v>
      </c>
      <c r="AB4555">
        <f>YEAR(BD_PONDERACIONES[[#This Row],[Fecha de Inspección]])</f>
        <v>2022</v>
      </c>
      <c r="AC4555">
        <f t="shared" si="997"/>
        <v>0.5</v>
      </c>
      <c r="AD4555">
        <f t="shared" si="998"/>
        <v>0.5</v>
      </c>
      <c r="AE4555">
        <f t="shared" si="999"/>
        <v>0</v>
      </c>
      <c r="AF4555">
        <f t="shared" si="1000"/>
        <v>0</v>
      </c>
      <c r="AG4555">
        <f t="shared" si="1001"/>
        <v>0.5</v>
      </c>
      <c r="AH4555">
        <f t="shared" si="1002"/>
        <v>0.5</v>
      </c>
      <c r="AI4555">
        <f t="shared" si="1003"/>
        <v>0.25</v>
      </c>
      <c r="AJ4555">
        <f t="shared" si="1004"/>
        <v>0.25</v>
      </c>
      <c r="AK4555">
        <f t="shared" si="1005"/>
        <v>0.5</v>
      </c>
      <c r="AL4555">
        <f t="shared" si="1006"/>
        <v>0</v>
      </c>
      <c r="AM4555">
        <f t="shared" si="1007"/>
        <v>0</v>
      </c>
      <c r="AN4555" s="6">
        <f t="shared" si="995"/>
        <v>0.5</v>
      </c>
      <c r="AO4555" t="str">
        <f>VLOOKUP(BD_PONDERACIONES[[#This Row],[Comuna]],Tabla3[#All],2,0)</f>
        <v>Cordillera</v>
      </c>
    </row>
    <row r="4556" spans="1:41" x14ac:dyDescent="0.35">
      <c r="A4556" t="s">
        <v>21826</v>
      </c>
      <c r="B4556" t="s">
        <v>21827</v>
      </c>
      <c r="C4556" t="s">
        <v>21828</v>
      </c>
      <c r="D4556" s="5">
        <v>44925</v>
      </c>
      <c r="E4556" s="5">
        <v>44838</v>
      </c>
      <c r="F4556" t="s">
        <v>763</v>
      </c>
      <c r="G4556" t="s">
        <v>21829</v>
      </c>
      <c r="H4556" t="s">
        <v>3800</v>
      </c>
      <c r="J4556" t="s">
        <v>756</v>
      </c>
      <c r="K4556" t="s">
        <v>756</v>
      </c>
      <c r="L4556" t="s">
        <v>757</v>
      </c>
      <c r="M4556" t="s">
        <v>757</v>
      </c>
      <c r="N4556" t="s">
        <v>756</v>
      </c>
      <c r="O4556" t="s">
        <v>756</v>
      </c>
      <c r="P4556" t="s">
        <v>758</v>
      </c>
      <c r="Q4556" t="s">
        <v>759</v>
      </c>
      <c r="R4556" t="s">
        <v>759</v>
      </c>
      <c r="S4556" t="s">
        <v>757</v>
      </c>
      <c r="T4556" t="s">
        <v>757</v>
      </c>
      <c r="U4556" t="s">
        <v>757</v>
      </c>
      <c r="V4556" t="s">
        <v>756</v>
      </c>
      <c r="W4556" t="s">
        <v>756</v>
      </c>
      <c r="X4556" t="s">
        <v>21830</v>
      </c>
      <c r="Y4556" t="str">
        <f t="shared" si="994"/>
        <v>octubre</v>
      </c>
      <c r="Z4556">
        <f>YEAR(BD_PONDERACIONES[[#This Row],[Fecha Ejecución del Ticket]])</f>
        <v>2022</v>
      </c>
      <c r="AA4556" t="str">
        <f t="shared" si="996"/>
        <v>diciembre</v>
      </c>
      <c r="AB4556">
        <f>YEAR(BD_PONDERACIONES[[#This Row],[Fecha de Inspección]])</f>
        <v>2022</v>
      </c>
      <c r="AC4556">
        <f t="shared" si="997"/>
        <v>0.5</v>
      </c>
      <c r="AD4556">
        <f t="shared" si="998"/>
        <v>0.5</v>
      </c>
      <c r="AE4556">
        <f t="shared" si="999"/>
        <v>0.5</v>
      </c>
      <c r="AF4556">
        <f t="shared" si="1000"/>
        <v>0.5</v>
      </c>
      <c r="AG4556">
        <f t="shared" si="1001"/>
        <v>0.5</v>
      </c>
      <c r="AH4556">
        <f t="shared" si="1002"/>
        <v>0.5</v>
      </c>
      <c r="AI4556">
        <f t="shared" si="1003"/>
        <v>0.25</v>
      </c>
      <c r="AJ4556">
        <f t="shared" si="1004"/>
        <v>0.25</v>
      </c>
      <c r="AK4556">
        <f t="shared" si="1005"/>
        <v>0.5</v>
      </c>
      <c r="AL4556">
        <f t="shared" si="1006"/>
        <v>0.5</v>
      </c>
      <c r="AM4556">
        <f t="shared" si="1007"/>
        <v>0.5</v>
      </c>
      <c r="AN4556" s="6">
        <f t="shared" si="995"/>
        <v>1</v>
      </c>
      <c r="AO4556" t="str">
        <f>VLOOKUP(BD_PONDERACIONES[[#This Row],[Comuna]],Tabla3[#All],2,0)</f>
        <v>Cordillera</v>
      </c>
    </row>
    <row r="4557" spans="1:41" x14ac:dyDescent="0.35">
      <c r="A4557" t="s">
        <v>21831</v>
      </c>
      <c r="B4557" t="s">
        <v>21832</v>
      </c>
      <c r="C4557" t="s">
        <v>21833</v>
      </c>
      <c r="D4557" s="5">
        <v>44925</v>
      </c>
      <c r="E4557" s="5">
        <v>44835</v>
      </c>
      <c r="F4557" t="s">
        <v>763</v>
      </c>
      <c r="G4557" t="s">
        <v>21834</v>
      </c>
      <c r="H4557" t="s">
        <v>3800</v>
      </c>
      <c r="J4557" t="s">
        <v>756</v>
      </c>
      <c r="K4557" t="s">
        <v>756</v>
      </c>
      <c r="L4557" t="s">
        <v>757</v>
      </c>
      <c r="M4557" t="s">
        <v>757</v>
      </c>
      <c r="N4557" t="s">
        <v>756</v>
      </c>
      <c r="O4557" t="s">
        <v>756</v>
      </c>
      <c r="P4557" t="s">
        <v>758</v>
      </c>
      <c r="Q4557" t="s">
        <v>759</v>
      </c>
      <c r="R4557" t="s">
        <v>759</v>
      </c>
      <c r="S4557" t="s">
        <v>757</v>
      </c>
      <c r="T4557" t="s">
        <v>757</v>
      </c>
      <c r="U4557" t="s">
        <v>757</v>
      </c>
      <c r="V4557" t="s">
        <v>773</v>
      </c>
      <c r="W4557" t="s">
        <v>773</v>
      </c>
      <c r="X4557" t="s">
        <v>16827</v>
      </c>
      <c r="Y4557" t="str">
        <f t="shared" si="994"/>
        <v>octubre</v>
      </c>
      <c r="Z4557">
        <f>YEAR(BD_PONDERACIONES[[#This Row],[Fecha Ejecución del Ticket]])</f>
        <v>2022</v>
      </c>
      <c r="AA4557" t="str">
        <f t="shared" si="996"/>
        <v>diciembre</v>
      </c>
      <c r="AB4557">
        <f>YEAR(BD_PONDERACIONES[[#This Row],[Fecha de Inspección]])</f>
        <v>2022</v>
      </c>
      <c r="AC4557">
        <f t="shared" si="997"/>
        <v>0.5</v>
      </c>
      <c r="AD4557">
        <f t="shared" si="998"/>
        <v>0.5</v>
      </c>
      <c r="AE4557">
        <f t="shared" si="999"/>
        <v>0.5</v>
      </c>
      <c r="AF4557">
        <f t="shared" si="1000"/>
        <v>0.5</v>
      </c>
      <c r="AG4557">
        <f t="shared" si="1001"/>
        <v>0.5</v>
      </c>
      <c r="AH4557">
        <f t="shared" si="1002"/>
        <v>0.5</v>
      </c>
      <c r="AI4557">
        <f t="shared" si="1003"/>
        <v>0.25</v>
      </c>
      <c r="AJ4557">
        <f t="shared" si="1004"/>
        <v>0.25</v>
      </c>
      <c r="AK4557">
        <f t="shared" si="1005"/>
        <v>0.5</v>
      </c>
      <c r="AL4557">
        <f t="shared" si="1006"/>
        <v>0</v>
      </c>
      <c r="AM4557">
        <f t="shared" si="1007"/>
        <v>0</v>
      </c>
      <c r="AN4557" s="6">
        <f t="shared" si="995"/>
        <v>0.8</v>
      </c>
      <c r="AO4557" t="str">
        <f>VLOOKUP(BD_PONDERACIONES[[#This Row],[Comuna]],Tabla3[#All],2,0)</f>
        <v>Cordillera</v>
      </c>
    </row>
    <row r="4558" spans="1:41" x14ac:dyDescent="0.35">
      <c r="A4558" t="s">
        <v>21835</v>
      </c>
      <c r="B4558" t="s">
        <v>21836</v>
      </c>
      <c r="C4558" t="s">
        <v>21837</v>
      </c>
      <c r="D4558" s="5">
        <v>44925</v>
      </c>
      <c r="E4558" s="5">
        <v>44839</v>
      </c>
      <c r="F4558" t="s">
        <v>763</v>
      </c>
      <c r="G4558" t="s">
        <v>21838</v>
      </c>
      <c r="H4558" t="s">
        <v>3800</v>
      </c>
      <c r="J4558" t="s">
        <v>756</v>
      </c>
      <c r="K4558" t="s">
        <v>756</v>
      </c>
      <c r="L4558" t="s">
        <v>757</v>
      </c>
      <c r="M4558" t="s">
        <v>757</v>
      </c>
      <c r="N4558" t="s">
        <v>756</v>
      </c>
      <c r="O4558" t="s">
        <v>756</v>
      </c>
      <c r="P4558" t="s">
        <v>758</v>
      </c>
      <c r="Q4558" t="s">
        <v>759</v>
      </c>
      <c r="R4558" t="s">
        <v>759</v>
      </c>
      <c r="S4558" t="s">
        <v>757</v>
      </c>
      <c r="T4558" t="s">
        <v>757</v>
      </c>
      <c r="U4558" t="s">
        <v>757</v>
      </c>
      <c r="V4558" t="s">
        <v>773</v>
      </c>
      <c r="W4558" t="s">
        <v>773</v>
      </c>
      <c r="X4558" t="s">
        <v>21839</v>
      </c>
      <c r="Y4558" t="str">
        <f t="shared" si="994"/>
        <v>octubre</v>
      </c>
      <c r="Z4558">
        <f>YEAR(BD_PONDERACIONES[[#This Row],[Fecha Ejecución del Ticket]])</f>
        <v>2022</v>
      </c>
      <c r="AA4558" t="str">
        <f t="shared" si="996"/>
        <v>diciembre</v>
      </c>
      <c r="AB4558">
        <f>YEAR(BD_PONDERACIONES[[#This Row],[Fecha de Inspección]])</f>
        <v>2022</v>
      </c>
      <c r="AC4558">
        <f t="shared" si="997"/>
        <v>0.5</v>
      </c>
      <c r="AD4558">
        <f t="shared" si="998"/>
        <v>0.5</v>
      </c>
      <c r="AE4558">
        <f t="shared" si="999"/>
        <v>0.5</v>
      </c>
      <c r="AF4558">
        <f t="shared" si="1000"/>
        <v>0.5</v>
      </c>
      <c r="AG4558">
        <f t="shared" si="1001"/>
        <v>0.5</v>
      </c>
      <c r="AH4558">
        <f t="shared" si="1002"/>
        <v>0.5</v>
      </c>
      <c r="AI4558">
        <f t="shared" si="1003"/>
        <v>0.25</v>
      </c>
      <c r="AJ4558">
        <f t="shared" si="1004"/>
        <v>0.25</v>
      </c>
      <c r="AK4558">
        <f t="shared" si="1005"/>
        <v>0.5</v>
      </c>
      <c r="AL4558">
        <f t="shared" si="1006"/>
        <v>0</v>
      </c>
      <c r="AM4558">
        <f t="shared" si="1007"/>
        <v>0</v>
      </c>
      <c r="AN4558" s="6">
        <f t="shared" si="995"/>
        <v>0.8</v>
      </c>
      <c r="AO4558" t="str">
        <f>VLOOKUP(BD_PONDERACIONES[[#This Row],[Comuna]],Tabla3[#All],2,0)</f>
        <v>Cordillera</v>
      </c>
    </row>
    <row r="4559" spans="1:41" x14ac:dyDescent="0.35">
      <c r="A4559" t="s">
        <v>21840</v>
      </c>
      <c r="B4559" t="s">
        <v>21841</v>
      </c>
      <c r="C4559" t="s">
        <v>21842</v>
      </c>
      <c r="D4559" s="5">
        <v>44925</v>
      </c>
      <c r="E4559" s="5">
        <v>44837</v>
      </c>
      <c r="F4559" t="s">
        <v>763</v>
      </c>
      <c r="G4559" t="s">
        <v>21843</v>
      </c>
      <c r="H4559" t="s">
        <v>3800</v>
      </c>
      <c r="J4559" t="s">
        <v>756</v>
      </c>
      <c r="K4559" t="s">
        <v>756</v>
      </c>
      <c r="L4559" t="s">
        <v>757</v>
      </c>
      <c r="M4559" t="s">
        <v>757</v>
      </c>
      <c r="N4559" t="s">
        <v>756</v>
      </c>
      <c r="O4559" t="s">
        <v>756</v>
      </c>
      <c r="P4559" t="s">
        <v>758</v>
      </c>
      <c r="Q4559" t="s">
        <v>759</v>
      </c>
      <c r="R4559" t="s">
        <v>759</v>
      </c>
      <c r="S4559" t="s">
        <v>757</v>
      </c>
      <c r="T4559" t="s">
        <v>757</v>
      </c>
      <c r="U4559" t="s">
        <v>757</v>
      </c>
      <c r="V4559" t="s">
        <v>773</v>
      </c>
      <c r="W4559" t="s">
        <v>773</v>
      </c>
      <c r="X4559" t="s">
        <v>21844</v>
      </c>
      <c r="Y4559" t="str">
        <f t="shared" si="994"/>
        <v>octubre</v>
      </c>
      <c r="Z4559">
        <f>YEAR(BD_PONDERACIONES[[#This Row],[Fecha Ejecución del Ticket]])</f>
        <v>2022</v>
      </c>
      <c r="AA4559" t="str">
        <f t="shared" si="996"/>
        <v>diciembre</v>
      </c>
      <c r="AB4559">
        <f>YEAR(BD_PONDERACIONES[[#This Row],[Fecha de Inspección]])</f>
        <v>2022</v>
      </c>
      <c r="AC4559">
        <f t="shared" si="997"/>
        <v>0.5</v>
      </c>
      <c r="AD4559">
        <f t="shared" si="998"/>
        <v>0.5</v>
      </c>
      <c r="AE4559">
        <f t="shared" si="999"/>
        <v>0.5</v>
      </c>
      <c r="AF4559">
        <f t="shared" si="1000"/>
        <v>0.5</v>
      </c>
      <c r="AG4559">
        <f t="shared" si="1001"/>
        <v>0.5</v>
      </c>
      <c r="AH4559">
        <f t="shared" si="1002"/>
        <v>0.5</v>
      </c>
      <c r="AI4559">
        <f t="shared" si="1003"/>
        <v>0.25</v>
      </c>
      <c r="AJ4559">
        <f t="shared" si="1004"/>
        <v>0.25</v>
      </c>
      <c r="AK4559">
        <f t="shared" si="1005"/>
        <v>0.5</v>
      </c>
      <c r="AL4559">
        <f t="shared" si="1006"/>
        <v>0</v>
      </c>
      <c r="AM4559">
        <f t="shared" si="1007"/>
        <v>0</v>
      </c>
      <c r="AN4559" s="6">
        <f t="shared" si="995"/>
        <v>0.8</v>
      </c>
      <c r="AO4559" t="str">
        <f>VLOOKUP(BD_PONDERACIONES[[#This Row],[Comuna]],Tabla3[#All],2,0)</f>
        <v>Cordillera</v>
      </c>
    </row>
    <row r="4560" spans="1:41" x14ac:dyDescent="0.35">
      <c r="A4560" t="s">
        <v>21845</v>
      </c>
      <c r="B4560" t="s">
        <v>21846</v>
      </c>
      <c r="C4560" t="s">
        <v>21847</v>
      </c>
      <c r="D4560" s="5">
        <v>44925</v>
      </c>
      <c r="E4560" s="5">
        <v>44837</v>
      </c>
      <c r="F4560" t="s">
        <v>763</v>
      </c>
      <c r="G4560" t="s">
        <v>21848</v>
      </c>
      <c r="H4560" t="s">
        <v>3800</v>
      </c>
      <c r="J4560" t="s">
        <v>756</v>
      </c>
      <c r="K4560" t="s">
        <v>756</v>
      </c>
      <c r="L4560" t="s">
        <v>757</v>
      </c>
      <c r="M4560" t="s">
        <v>757</v>
      </c>
      <c r="N4560" t="s">
        <v>756</v>
      </c>
      <c r="O4560" t="s">
        <v>756</v>
      </c>
      <c r="P4560" t="s">
        <v>758</v>
      </c>
      <c r="Q4560" t="s">
        <v>759</v>
      </c>
      <c r="R4560" t="s">
        <v>759</v>
      </c>
      <c r="S4560" t="s">
        <v>757</v>
      </c>
      <c r="T4560" t="s">
        <v>757</v>
      </c>
      <c r="U4560" t="s">
        <v>757</v>
      </c>
      <c r="V4560" t="s">
        <v>756</v>
      </c>
      <c r="W4560" t="s">
        <v>756</v>
      </c>
      <c r="X4560" t="s">
        <v>21849</v>
      </c>
      <c r="Y4560" t="str">
        <f t="shared" si="994"/>
        <v>octubre</v>
      </c>
      <c r="Z4560">
        <f>YEAR(BD_PONDERACIONES[[#This Row],[Fecha Ejecución del Ticket]])</f>
        <v>2022</v>
      </c>
      <c r="AA4560" t="str">
        <f t="shared" si="996"/>
        <v>diciembre</v>
      </c>
      <c r="AB4560">
        <f>YEAR(BD_PONDERACIONES[[#This Row],[Fecha de Inspección]])</f>
        <v>2022</v>
      </c>
      <c r="AC4560">
        <f t="shared" si="997"/>
        <v>0.5</v>
      </c>
      <c r="AD4560">
        <f t="shared" si="998"/>
        <v>0.5</v>
      </c>
      <c r="AE4560">
        <f t="shared" si="999"/>
        <v>0.5</v>
      </c>
      <c r="AF4560">
        <f t="shared" si="1000"/>
        <v>0.5</v>
      </c>
      <c r="AG4560">
        <f t="shared" si="1001"/>
        <v>0.5</v>
      </c>
      <c r="AH4560">
        <f t="shared" si="1002"/>
        <v>0.5</v>
      </c>
      <c r="AI4560">
        <f t="shared" si="1003"/>
        <v>0.25</v>
      </c>
      <c r="AJ4560">
        <f t="shared" si="1004"/>
        <v>0.25</v>
      </c>
      <c r="AK4560">
        <f t="shared" si="1005"/>
        <v>0.5</v>
      </c>
      <c r="AL4560">
        <f t="shared" si="1006"/>
        <v>0.5</v>
      </c>
      <c r="AM4560">
        <f t="shared" si="1007"/>
        <v>0.5</v>
      </c>
      <c r="AN4560" s="6">
        <f t="shared" si="995"/>
        <v>1</v>
      </c>
      <c r="AO4560" t="str">
        <f>VLOOKUP(BD_PONDERACIONES[[#This Row],[Comuna]],Tabla3[#All],2,0)</f>
        <v>Cordillera</v>
      </c>
    </row>
    <row r="4561" spans="1:41" x14ac:dyDescent="0.35">
      <c r="A4561" t="s">
        <v>21850</v>
      </c>
      <c r="B4561" t="s">
        <v>21851</v>
      </c>
      <c r="C4561" t="s">
        <v>21852</v>
      </c>
      <c r="D4561" s="5">
        <v>44925</v>
      </c>
      <c r="E4561" s="5">
        <v>44837</v>
      </c>
      <c r="F4561" t="s">
        <v>763</v>
      </c>
      <c r="G4561" t="s">
        <v>21853</v>
      </c>
      <c r="H4561" t="s">
        <v>3800</v>
      </c>
      <c r="J4561" t="s">
        <v>756</v>
      </c>
      <c r="K4561" t="s">
        <v>756</v>
      </c>
      <c r="L4561" t="s">
        <v>757</v>
      </c>
      <c r="M4561" t="s">
        <v>757</v>
      </c>
      <c r="N4561" t="s">
        <v>756</v>
      </c>
      <c r="O4561" t="s">
        <v>756</v>
      </c>
      <c r="P4561" t="s">
        <v>758</v>
      </c>
      <c r="Q4561" t="s">
        <v>759</v>
      </c>
      <c r="R4561" t="s">
        <v>759</v>
      </c>
      <c r="S4561" t="s">
        <v>757</v>
      </c>
      <c r="T4561" t="s">
        <v>757</v>
      </c>
      <c r="U4561" t="s">
        <v>757</v>
      </c>
      <c r="V4561" t="s">
        <v>756</v>
      </c>
      <c r="W4561" t="s">
        <v>756</v>
      </c>
      <c r="X4561" t="s">
        <v>21854</v>
      </c>
      <c r="Y4561" t="str">
        <f t="shared" ref="Y4561:Y4624" si="1008">TEXT(E4561,"MMMM")</f>
        <v>octubre</v>
      </c>
      <c r="Z4561">
        <f>YEAR(BD_PONDERACIONES[[#This Row],[Fecha Ejecución del Ticket]])</f>
        <v>2022</v>
      </c>
      <c r="AA4561" t="str">
        <f t="shared" si="996"/>
        <v>diciembre</v>
      </c>
      <c r="AB4561">
        <f>YEAR(BD_PONDERACIONES[[#This Row],[Fecha de Inspección]])</f>
        <v>2022</v>
      </c>
      <c r="AC4561">
        <f t="shared" si="997"/>
        <v>0.5</v>
      </c>
      <c r="AD4561">
        <f t="shared" si="998"/>
        <v>0.5</v>
      </c>
      <c r="AE4561">
        <f t="shared" si="999"/>
        <v>0.5</v>
      </c>
      <c r="AF4561">
        <f t="shared" si="1000"/>
        <v>0.5</v>
      </c>
      <c r="AG4561">
        <f t="shared" si="1001"/>
        <v>0.5</v>
      </c>
      <c r="AH4561">
        <f t="shared" si="1002"/>
        <v>0.5</v>
      </c>
      <c r="AI4561">
        <f t="shared" si="1003"/>
        <v>0.25</v>
      </c>
      <c r="AJ4561">
        <f t="shared" si="1004"/>
        <v>0.25</v>
      </c>
      <c r="AK4561">
        <f t="shared" si="1005"/>
        <v>0.5</v>
      </c>
      <c r="AL4561">
        <f t="shared" si="1006"/>
        <v>0.5</v>
      </c>
      <c r="AM4561">
        <f t="shared" si="1007"/>
        <v>0.5</v>
      </c>
      <c r="AN4561" s="6">
        <f t="shared" ref="AN4561:AN4624" si="1009">((AC4561+AD4561)*0.2)+((AE4561+AF4561)*0.3)+((AG4561+AH4561)*0.15)+((AI4561+AJ4561+AK4561)*0.15)+((AL4561+AM4561)*0.2)</f>
        <v>1</v>
      </c>
      <c r="AO4561" t="str">
        <f>VLOOKUP(BD_PONDERACIONES[[#This Row],[Comuna]],Tabla3[#All],2,0)</f>
        <v>Cordillera</v>
      </c>
    </row>
    <row r="4562" spans="1:41" x14ac:dyDescent="0.35">
      <c r="A4562" t="s">
        <v>21855</v>
      </c>
      <c r="B4562" t="s">
        <v>21856</v>
      </c>
      <c r="C4562" t="s">
        <v>21857</v>
      </c>
      <c r="D4562" s="5">
        <v>44929</v>
      </c>
      <c r="E4562" s="5">
        <v>44840</v>
      </c>
      <c r="F4562" t="s">
        <v>753</v>
      </c>
      <c r="G4562" t="s">
        <v>21858</v>
      </c>
      <c r="H4562" t="s">
        <v>1809</v>
      </c>
      <c r="J4562" t="s">
        <v>756</v>
      </c>
      <c r="K4562" t="s">
        <v>756</v>
      </c>
      <c r="L4562" t="s">
        <v>757</v>
      </c>
      <c r="M4562" t="s">
        <v>757</v>
      </c>
      <c r="N4562" t="s">
        <v>756</v>
      </c>
      <c r="O4562" t="s">
        <v>756</v>
      </c>
      <c r="P4562" t="s">
        <v>758</v>
      </c>
      <c r="Q4562" t="s">
        <v>759</v>
      </c>
      <c r="R4562" t="s">
        <v>759</v>
      </c>
      <c r="S4562" t="s">
        <v>757</v>
      </c>
      <c r="T4562" t="s">
        <v>757</v>
      </c>
      <c r="U4562" t="s">
        <v>757</v>
      </c>
      <c r="V4562" t="s">
        <v>756</v>
      </c>
      <c r="W4562" t="s">
        <v>756</v>
      </c>
      <c r="X4562" t="s">
        <v>21859</v>
      </c>
      <c r="Y4562" t="str">
        <f t="shared" si="1008"/>
        <v>octubre</v>
      </c>
      <c r="Z4562">
        <f>YEAR(BD_PONDERACIONES[[#This Row],[Fecha Ejecución del Ticket]])</f>
        <v>2022</v>
      </c>
      <c r="AA4562" t="str">
        <f t="shared" si="996"/>
        <v>enero</v>
      </c>
      <c r="AB4562">
        <f>YEAR(BD_PONDERACIONES[[#This Row],[Fecha de Inspección]])</f>
        <v>2023</v>
      </c>
      <c r="AC4562">
        <f t="shared" si="997"/>
        <v>0.5</v>
      </c>
      <c r="AD4562">
        <f t="shared" si="998"/>
        <v>0.5</v>
      </c>
      <c r="AE4562">
        <f t="shared" si="999"/>
        <v>0.5</v>
      </c>
      <c r="AF4562">
        <f t="shared" si="1000"/>
        <v>0.5</v>
      </c>
      <c r="AG4562">
        <f t="shared" si="1001"/>
        <v>0.5</v>
      </c>
      <c r="AH4562">
        <f t="shared" si="1002"/>
        <v>0.5</v>
      </c>
      <c r="AI4562">
        <f t="shared" si="1003"/>
        <v>0.25</v>
      </c>
      <c r="AJ4562">
        <f t="shared" si="1004"/>
        <v>0.25</v>
      </c>
      <c r="AK4562">
        <f t="shared" si="1005"/>
        <v>0.5</v>
      </c>
      <c r="AL4562">
        <f t="shared" si="1006"/>
        <v>0.5</v>
      </c>
      <c r="AM4562">
        <f t="shared" si="1007"/>
        <v>0.5</v>
      </c>
      <c r="AN4562" s="6">
        <f t="shared" si="1009"/>
        <v>1</v>
      </c>
      <c r="AO4562" t="str">
        <f>VLOOKUP(BD_PONDERACIONES[[#This Row],[Comuna]],Tabla3[#All],2,0)</f>
        <v>Florida</v>
      </c>
    </row>
    <row r="4563" spans="1:41" x14ac:dyDescent="0.35">
      <c r="A4563" t="s">
        <v>21860</v>
      </c>
      <c r="B4563" t="s">
        <v>21861</v>
      </c>
      <c r="C4563" t="s">
        <v>21862</v>
      </c>
      <c r="D4563" s="5">
        <v>44929</v>
      </c>
      <c r="E4563" s="5">
        <v>44838</v>
      </c>
      <c r="F4563" t="s">
        <v>753</v>
      </c>
      <c r="G4563" t="s">
        <v>21863</v>
      </c>
      <c r="H4563" t="s">
        <v>1809</v>
      </c>
      <c r="J4563" t="s">
        <v>756</v>
      </c>
      <c r="K4563" t="s">
        <v>756</v>
      </c>
      <c r="L4563" t="s">
        <v>773</v>
      </c>
      <c r="M4563" t="s">
        <v>773</v>
      </c>
      <c r="N4563" t="s">
        <v>756</v>
      </c>
      <c r="O4563" t="s">
        <v>756</v>
      </c>
      <c r="P4563" t="s">
        <v>758</v>
      </c>
      <c r="Q4563" t="s">
        <v>759</v>
      </c>
      <c r="R4563" t="s">
        <v>759</v>
      </c>
      <c r="S4563" t="s">
        <v>757</v>
      </c>
      <c r="T4563" t="s">
        <v>757</v>
      </c>
      <c r="U4563" t="s">
        <v>757</v>
      </c>
      <c r="V4563" t="s">
        <v>756</v>
      </c>
      <c r="W4563" t="s">
        <v>756</v>
      </c>
      <c r="X4563" t="s">
        <v>17089</v>
      </c>
      <c r="Y4563" t="str">
        <f t="shared" si="1008"/>
        <v>octubre</v>
      </c>
      <c r="Z4563">
        <f>YEAR(BD_PONDERACIONES[[#This Row],[Fecha Ejecución del Ticket]])</f>
        <v>2022</v>
      </c>
      <c r="AA4563" t="str">
        <f t="shared" si="996"/>
        <v>enero</v>
      </c>
      <c r="AB4563">
        <f>YEAR(BD_PONDERACIONES[[#This Row],[Fecha de Inspección]])</f>
        <v>2023</v>
      </c>
      <c r="AC4563">
        <f t="shared" si="997"/>
        <v>0.5</v>
      </c>
      <c r="AD4563">
        <f t="shared" si="998"/>
        <v>0.5</v>
      </c>
      <c r="AE4563">
        <f t="shared" si="999"/>
        <v>0</v>
      </c>
      <c r="AF4563">
        <f t="shared" si="1000"/>
        <v>0</v>
      </c>
      <c r="AG4563">
        <f t="shared" si="1001"/>
        <v>0.5</v>
      </c>
      <c r="AH4563">
        <f t="shared" si="1002"/>
        <v>0.5</v>
      </c>
      <c r="AI4563">
        <f t="shared" si="1003"/>
        <v>0.25</v>
      </c>
      <c r="AJ4563">
        <f t="shared" si="1004"/>
        <v>0.25</v>
      </c>
      <c r="AK4563">
        <f t="shared" si="1005"/>
        <v>0.5</v>
      </c>
      <c r="AL4563">
        <f t="shared" si="1006"/>
        <v>0.5</v>
      </c>
      <c r="AM4563">
        <f t="shared" si="1007"/>
        <v>0.5</v>
      </c>
      <c r="AN4563" s="6">
        <f t="shared" si="1009"/>
        <v>0.7</v>
      </c>
      <c r="AO4563" t="str">
        <f>VLOOKUP(BD_PONDERACIONES[[#This Row],[Comuna]],Tabla3[#All],2,0)</f>
        <v>Florida</v>
      </c>
    </row>
    <row r="4564" spans="1:41" x14ac:dyDescent="0.35">
      <c r="A4564" t="s">
        <v>21864</v>
      </c>
      <c r="B4564" t="s">
        <v>21865</v>
      </c>
      <c r="C4564" t="s">
        <v>21866</v>
      </c>
      <c r="D4564" s="5">
        <v>44929</v>
      </c>
      <c r="E4564" s="5">
        <v>44837</v>
      </c>
      <c r="F4564" t="s">
        <v>763</v>
      </c>
      <c r="G4564" t="s">
        <v>21867</v>
      </c>
      <c r="H4564" t="s">
        <v>3800</v>
      </c>
      <c r="J4564" t="s">
        <v>756</v>
      </c>
      <c r="K4564" t="s">
        <v>756</v>
      </c>
      <c r="L4564" t="s">
        <v>757</v>
      </c>
      <c r="M4564" t="s">
        <v>757</v>
      </c>
      <c r="N4564" t="s">
        <v>756</v>
      </c>
      <c r="O4564" t="s">
        <v>756</v>
      </c>
      <c r="P4564" t="s">
        <v>758</v>
      </c>
      <c r="Q4564" t="s">
        <v>759</v>
      </c>
      <c r="R4564" t="s">
        <v>759</v>
      </c>
      <c r="S4564" t="s">
        <v>757</v>
      </c>
      <c r="T4564" t="s">
        <v>757</v>
      </c>
      <c r="U4564" t="s">
        <v>757</v>
      </c>
      <c r="V4564" t="s">
        <v>756</v>
      </c>
      <c r="W4564" t="s">
        <v>756</v>
      </c>
      <c r="X4564" t="s">
        <v>21868</v>
      </c>
      <c r="Y4564" t="str">
        <f t="shared" si="1008"/>
        <v>octubre</v>
      </c>
      <c r="Z4564">
        <f>YEAR(BD_PONDERACIONES[[#This Row],[Fecha Ejecución del Ticket]])</f>
        <v>2022</v>
      </c>
      <c r="AA4564" t="str">
        <f t="shared" si="996"/>
        <v>enero</v>
      </c>
      <c r="AB4564">
        <f>YEAR(BD_PONDERACIONES[[#This Row],[Fecha de Inspección]])</f>
        <v>2023</v>
      </c>
      <c r="AC4564">
        <f t="shared" si="997"/>
        <v>0.5</v>
      </c>
      <c r="AD4564">
        <f t="shared" si="998"/>
        <v>0.5</v>
      </c>
      <c r="AE4564">
        <f t="shared" si="999"/>
        <v>0.5</v>
      </c>
      <c r="AF4564">
        <f t="shared" si="1000"/>
        <v>0.5</v>
      </c>
      <c r="AG4564">
        <f t="shared" si="1001"/>
        <v>0.5</v>
      </c>
      <c r="AH4564">
        <f t="shared" si="1002"/>
        <v>0.5</v>
      </c>
      <c r="AI4564">
        <f t="shared" si="1003"/>
        <v>0.25</v>
      </c>
      <c r="AJ4564">
        <f t="shared" si="1004"/>
        <v>0.25</v>
      </c>
      <c r="AK4564">
        <f t="shared" si="1005"/>
        <v>0.5</v>
      </c>
      <c r="AL4564">
        <f t="shared" si="1006"/>
        <v>0.5</v>
      </c>
      <c r="AM4564">
        <f t="shared" si="1007"/>
        <v>0.5</v>
      </c>
      <c r="AN4564" s="6">
        <f t="shared" si="1009"/>
        <v>1</v>
      </c>
      <c r="AO4564" t="str">
        <f>VLOOKUP(BD_PONDERACIONES[[#This Row],[Comuna]],Tabla3[#All],2,0)</f>
        <v>Cordillera</v>
      </c>
    </row>
    <row r="4565" spans="1:41" x14ac:dyDescent="0.35">
      <c r="A4565" t="s">
        <v>21869</v>
      </c>
      <c r="B4565" t="s">
        <v>21870</v>
      </c>
      <c r="C4565" t="s">
        <v>21871</v>
      </c>
      <c r="D4565" s="5">
        <v>44929</v>
      </c>
      <c r="E4565" s="5">
        <v>44838</v>
      </c>
      <c r="F4565" t="s">
        <v>763</v>
      </c>
      <c r="G4565" t="s">
        <v>21872</v>
      </c>
      <c r="H4565" t="s">
        <v>3800</v>
      </c>
      <c r="J4565" t="s">
        <v>756</v>
      </c>
      <c r="K4565" t="s">
        <v>756</v>
      </c>
      <c r="L4565" t="s">
        <v>757</v>
      </c>
      <c r="M4565" t="s">
        <v>757</v>
      </c>
      <c r="N4565" t="s">
        <v>756</v>
      </c>
      <c r="O4565" t="s">
        <v>756</v>
      </c>
      <c r="P4565" t="s">
        <v>758</v>
      </c>
      <c r="Q4565" t="s">
        <v>759</v>
      </c>
      <c r="R4565" t="s">
        <v>759</v>
      </c>
      <c r="S4565" t="s">
        <v>757</v>
      </c>
      <c r="T4565" t="s">
        <v>757</v>
      </c>
      <c r="U4565" t="s">
        <v>757</v>
      </c>
      <c r="V4565" t="s">
        <v>756</v>
      </c>
      <c r="W4565" t="s">
        <v>756</v>
      </c>
      <c r="X4565" t="s">
        <v>21873</v>
      </c>
      <c r="Y4565" t="str">
        <f t="shared" si="1008"/>
        <v>octubre</v>
      </c>
      <c r="Z4565">
        <f>YEAR(BD_PONDERACIONES[[#This Row],[Fecha Ejecución del Ticket]])</f>
        <v>2022</v>
      </c>
      <c r="AA4565" t="str">
        <f t="shared" si="996"/>
        <v>enero</v>
      </c>
      <c r="AB4565">
        <f>YEAR(BD_PONDERACIONES[[#This Row],[Fecha de Inspección]])</f>
        <v>2023</v>
      </c>
      <c r="AC4565">
        <f t="shared" si="997"/>
        <v>0.5</v>
      </c>
      <c r="AD4565">
        <f t="shared" si="998"/>
        <v>0.5</v>
      </c>
      <c r="AE4565">
        <f t="shared" si="999"/>
        <v>0.5</v>
      </c>
      <c r="AF4565">
        <f t="shared" si="1000"/>
        <v>0.5</v>
      </c>
      <c r="AG4565">
        <f t="shared" si="1001"/>
        <v>0.5</v>
      </c>
      <c r="AH4565">
        <f t="shared" si="1002"/>
        <v>0.5</v>
      </c>
      <c r="AI4565">
        <f t="shared" si="1003"/>
        <v>0.25</v>
      </c>
      <c r="AJ4565">
        <f t="shared" si="1004"/>
        <v>0.25</v>
      </c>
      <c r="AK4565">
        <f t="shared" si="1005"/>
        <v>0.5</v>
      </c>
      <c r="AL4565">
        <f t="shared" si="1006"/>
        <v>0.5</v>
      </c>
      <c r="AM4565">
        <f t="shared" si="1007"/>
        <v>0.5</v>
      </c>
      <c r="AN4565" s="6">
        <f t="shared" si="1009"/>
        <v>1</v>
      </c>
      <c r="AO4565" t="str">
        <f>VLOOKUP(BD_PONDERACIONES[[#This Row],[Comuna]],Tabla3[#All],2,0)</f>
        <v>Cordillera</v>
      </c>
    </row>
    <row r="4566" spans="1:41" x14ac:dyDescent="0.35">
      <c r="A4566" t="s">
        <v>21874</v>
      </c>
      <c r="B4566" t="s">
        <v>21875</v>
      </c>
      <c r="C4566" t="s">
        <v>21876</v>
      </c>
      <c r="D4566" s="5">
        <v>44929</v>
      </c>
      <c r="E4566" s="5">
        <v>44836</v>
      </c>
      <c r="F4566" t="s">
        <v>753</v>
      </c>
      <c r="G4566" t="s">
        <v>21877</v>
      </c>
      <c r="H4566" t="s">
        <v>1809</v>
      </c>
      <c r="J4566" t="s">
        <v>756</v>
      </c>
      <c r="K4566" t="s">
        <v>756</v>
      </c>
      <c r="L4566" t="s">
        <v>757</v>
      </c>
      <c r="M4566" t="s">
        <v>757</v>
      </c>
      <c r="N4566" t="s">
        <v>756</v>
      </c>
      <c r="O4566" t="s">
        <v>756</v>
      </c>
      <c r="P4566" t="s">
        <v>758</v>
      </c>
      <c r="Q4566" t="s">
        <v>759</v>
      </c>
      <c r="R4566" t="s">
        <v>759</v>
      </c>
      <c r="S4566" t="s">
        <v>757</v>
      </c>
      <c r="T4566" t="s">
        <v>757</v>
      </c>
      <c r="U4566" t="s">
        <v>757</v>
      </c>
      <c r="V4566" t="s">
        <v>756</v>
      </c>
      <c r="W4566" t="s">
        <v>756</v>
      </c>
      <c r="X4566" t="s">
        <v>21878</v>
      </c>
      <c r="Y4566" t="str">
        <f t="shared" si="1008"/>
        <v>octubre</v>
      </c>
      <c r="Z4566">
        <f>YEAR(BD_PONDERACIONES[[#This Row],[Fecha Ejecución del Ticket]])</f>
        <v>2022</v>
      </c>
      <c r="AA4566" t="str">
        <f t="shared" si="996"/>
        <v>enero</v>
      </c>
      <c r="AB4566">
        <f>YEAR(BD_PONDERACIONES[[#This Row],[Fecha de Inspección]])</f>
        <v>2023</v>
      </c>
      <c r="AC4566">
        <f t="shared" si="997"/>
        <v>0.5</v>
      </c>
      <c r="AD4566">
        <f t="shared" si="998"/>
        <v>0.5</v>
      </c>
      <c r="AE4566">
        <f t="shared" si="999"/>
        <v>0.5</v>
      </c>
      <c r="AF4566">
        <f t="shared" si="1000"/>
        <v>0.5</v>
      </c>
      <c r="AG4566">
        <f t="shared" si="1001"/>
        <v>0.5</v>
      </c>
      <c r="AH4566">
        <f t="shared" si="1002"/>
        <v>0.5</v>
      </c>
      <c r="AI4566">
        <f t="shared" si="1003"/>
        <v>0.25</v>
      </c>
      <c r="AJ4566">
        <f t="shared" si="1004"/>
        <v>0.25</v>
      </c>
      <c r="AK4566">
        <f t="shared" si="1005"/>
        <v>0.5</v>
      </c>
      <c r="AL4566">
        <f t="shared" si="1006"/>
        <v>0.5</v>
      </c>
      <c r="AM4566">
        <f t="shared" si="1007"/>
        <v>0.5</v>
      </c>
      <c r="AN4566" s="6">
        <f t="shared" si="1009"/>
        <v>1</v>
      </c>
      <c r="AO4566" t="str">
        <f>VLOOKUP(BD_PONDERACIONES[[#This Row],[Comuna]],Tabla3[#All],2,0)</f>
        <v>Florida</v>
      </c>
    </row>
    <row r="4567" spans="1:41" x14ac:dyDescent="0.35">
      <c r="A4567" t="s">
        <v>21879</v>
      </c>
      <c r="B4567" t="s">
        <v>21880</v>
      </c>
      <c r="C4567" t="s">
        <v>21881</v>
      </c>
      <c r="D4567" s="5">
        <v>44929</v>
      </c>
      <c r="E4567" s="5">
        <v>44836</v>
      </c>
      <c r="F4567" t="s">
        <v>753</v>
      </c>
      <c r="G4567" t="s">
        <v>21882</v>
      </c>
      <c r="H4567" t="s">
        <v>1809</v>
      </c>
      <c r="J4567" t="s">
        <v>756</v>
      </c>
      <c r="K4567" t="s">
        <v>756</v>
      </c>
      <c r="L4567" t="s">
        <v>773</v>
      </c>
      <c r="M4567" t="s">
        <v>773</v>
      </c>
      <c r="N4567" t="s">
        <v>756</v>
      </c>
      <c r="O4567" t="s">
        <v>756</v>
      </c>
      <c r="P4567" t="s">
        <v>758</v>
      </c>
      <c r="Q4567" t="s">
        <v>759</v>
      </c>
      <c r="R4567" t="s">
        <v>759</v>
      </c>
      <c r="S4567" t="s">
        <v>757</v>
      </c>
      <c r="T4567" t="s">
        <v>757</v>
      </c>
      <c r="U4567" t="s">
        <v>757</v>
      </c>
      <c r="V4567" t="s">
        <v>756</v>
      </c>
      <c r="W4567" t="s">
        <v>756</v>
      </c>
      <c r="X4567" t="s">
        <v>21883</v>
      </c>
      <c r="Y4567" t="str">
        <f t="shared" si="1008"/>
        <v>octubre</v>
      </c>
      <c r="Z4567">
        <f>YEAR(BD_PONDERACIONES[[#This Row],[Fecha Ejecución del Ticket]])</f>
        <v>2022</v>
      </c>
      <c r="AA4567" t="str">
        <f t="shared" si="996"/>
        <v>enero</v>
      </c>
      <c r="AB4567">
        <f>YEAR(BD_PONDERACIONES[[#This Row],[Fecha de Inspección]])</f>
        <v>2023</v>
      </c>
      <c r="AC4567">
        <f t="shared" si="997"/>
        <v>0.5</v>
      </c>
      <c r="AD4567">
        <f t="shared" si="998"/>
        <v>0.5</v>
      </c>
      <c r="AE4567">
        <f t="shared" si="999"/>
        <v>0</v>
      </c>
      <c r="AF4567">
        <f t="shared" si="1000"/>
        <v>0</v>
      </c>
      <c r="AG4567">
        <f t="shared" si="1001"/>
        <v>0.5</v>
      </c>
      <c r="AH4567">
        <f t="shared" si="1002"/>
        <v>0.5</v>
      </c>
      <c r="AI4567">
        <f t="shared" si="1003"/>
        <v>0.25</v>
      </c>
      <c r="AJ4567">
        <f t="shared" si="1004"/>
        <v>0.25</v>
      </c>
      <c r="AK4567">
        <f t="shared" si="1005"/>
        <v>0.5</v>
      </c>
      <c r="AL4567">
        <f t="shared" si="1006"/>
        <v>0.5</v>
      </c>
      <c r="AM4567">
        <f t="shared" si="1007"/>
        <v>0.5</v>
      </c>
      <c r="AN4567" s="6">
        <f t="shared" si="1009"/>
        <v>0.7</v>
      </c>
      <c r="AO4567" t="str">
        <f>VLOOKUP(BD_PONDERACIONES[[#This Row],[Comuna]],Tabla3[#All],2,0)</f>
        <v>Florida</v>
      </c>
    </row>
    <row r="4568" spans="1:41" x14ac:dyDescent="0.35">
      <c r="A4568" t="s">
        <v>21884</v>
      </c>
      <c r="B4568" t="s">
        <v>21885</v>
      </c>
      <c r="C4568" t="s">
        <v>21886</v>
      </c>
      <c r="D4568" s="5">
        <v>44929</v>
      </c>
      <c r="E4568" s="5">
        <v>44839</v>
      </c>
      <c r="F4568" t="s">
        <v>763</v>
      </c>
      <c r="G4568" t="s">
        <v>21887</v>
      </c>
      <c r="H4568" t="s">
        <v>3800</v>
      </c>
      <c r="J4568" t="s">
        <v>756</v>
      </c>
      <c r="K4568" t="s">
        <v>756</v>
      </c>
      <c r="L4568" t="s">
        <v>757</v>
      </c>
      <c r="M4568" t="s">
        <v>757</v>
      </c>
      <c r="N4568" t="s">
        <v>756</v>
      </c>
      <c r="O4568" t="s">
        <v>756</v>
      </c>
      <c r="P4568" t="s">
        <v>758</v>
      </c>
      <c r="Q4568" t="s">
        <v>759</v>
      </c>
      <c r="R4568" t="s">
        <v>759</v>
      </c>
      <c r="S4568" t="s">
        <v>757</v>
      </c>
      <c r="T4568" t="s">
        <v>757</v>
      </c>
      <c r="U4568" t="s">
        <v>757</v>
      </c>
      <c r="V4568" t="s">
        <v>756</v>
      </c>
      <c r="W4568" t="s">
        <v>756</v>
      </c>
      <c r="X4568" t="s">
        <v>804</v>
      </c>
      <c r="Y4568" t="str">
        <f t="shared" si="1008"/>
        <v>octubre</v>
      </c>
      <c r="Z4568">
        <f>YEAR(BD_PONDERACIONES[[#This Row],[Fecha Ejecución del Ticket]])</f>
        <v>2022</v>
      </c>
      <c r="AA4568" t="str">
        <f t="shared" si="996"/>
        <v>enero</v>
      </c>
      <c r="AB4568">
        <f>YEAR(BD_PONDERACIONES[[#This Row],[Fecha de Inspección]])</f>
        <v>2023</v>
      </c>
      <c r="AC4568">
        <f t="shared" si="997"/>
        <v>0.5</v>
      </c>
      <c r="AD4568">
        <f t="shared" si="998"/>
        <v>0.5</v>
      </c>
      <c r="AE4568">
        <f t="shared" si="999"/>
        <v>0.5</v>
      </c>
      <c r="AF4568">
        <f t="shared" si="1000"/>
        <v>0.5</v>
      </c>
      <c r="AG4568">
        <f t="shared" si="1001"/>
        <v>0.5</v>
      </c>
      <c r="AH4568">
        <f t="shared" si="1002"/>
        <v>0.5</v>
      </c>
      <c r="AI4568">
        <f t="shared" si="1003"/>
        <v>0.25</v>
      </c>
      <c r="AJ4568">
        <f t="shared" si="1004"/>
        <v>0.25</v>
      </c>
      <c r="AK4568">
        <f t="shared" si="1005"/>
        <v>0.5</v>
      </c>
      <c r="AL4568">
        <f t="shared" si="1006"/>
        <v>0.5</v>
      </c>
      <c r="AM4568">
        <f t="shared" si="1007"/>
        <v>0.5</v>
      </c>
      <c r="AN4568" s="6">
        <f t="shared" si="1009"/>
        <v>1</v>
      </c>
      <c r="AO4568" t="str">
        <f>VLOOKUP(BD_PONDERACIONES[[#This Row],[Comuna]],Tabla3[#All],2,0)</f>
        <v>Cordillera</v>
      </c>
    </row>
    <row r="4569" spans="1:41" x14ac:dyDescent="0.35">
      <c r="A4569" t="s">
        <v>21888</v>
      </c>
      <c r="B4569" t="s">
        <v>21889</v>
      </c>
      <c r="C4569" t="s">
        <v>21890</v>
      </c>
      <c r="D4569" s="5">
        <v>44929</v>
      </c>
      <c r="E4569" s="5">
        <v>44836</v>
      </c>
      <c r="F4569" t="s">
        <v>753</v>
      </c>
      <c r="G4569" t="s">
        <v>21891</v>
      </c>
      <c r="H4569" t="s">
        <v>1809</v>
      </c>
      <c r="J4569" t="s">
        <v>756</v>
      </c>
      <c r="K4569" t="s">
        <v>756</v>
      </c>
      <c r="L4569" t="s">
        <v>773</v>
      </c>
      <c r="M4569" t="s">
        <v>773</v>
      </c>
      <c r="N4569" t="s">
        <v>756</v>
      </c>
      <c r="O4569" t="s">
        <v>756</v>
      </c>
      <c r="P4569" t="s">
        <v>758</v>
      </c>
      <c r="Q4569" t="s">
        <v>759</v>
      </c>
      <c r="R4569" t="s">
        <v>759</v>
      </c>
      <c r="S4569" t="s">
        <v>757</v>
      </c>
      <c r="T4569" t="s">
        <v>757</v>
      </c>
      <c r="U4569" t="s">
        <v>757</v>
      </c>
      <c r="V4569" t="s">
        <v>756</v>
      </c>
      <c r="W4569" t="s">
        <v>756</v>
      </c>
      <c r="X4569" t="s">
        <v>21892</v>
      </c>
      <c r="Y4569" t="str">
        <f t="shared" si="1008"/>
        <v>octubre</v>
      </c>
      <c r="Z4569">
        <f>YEAR(BD_PONDERACIONES[[#This Row],[Fecha Ejecución del Ticket]])</f>
        <v>2022</v>
      </c>
      <c r="AA4569" t="str">
        <f t="shared" si="996"/>
        <v>enero</v>
      </c>
      <c r="AB4569">
        <f>YEAR(BD_PONDERACIONES[[#This Row],[Fecha de Inspección]])</f>
        <v>2023</v>
      </c>
      <c r="AC4569">
        <f t="shared" si="997"/>
        <v>0.5</v>
      </c>
      <c r="AD4569">
        <f t="shared" si="998"/>
        <v>0.5</v>
      </c>
      <c r="AE4569">
        <f t="shared" si="999"/>
        <v>0</v>
      </c>
      <c r="AF4569">
        <f t="shared" si="1000"/>
        <v>0</v>
      </c>
      <c r="AG4569">
        <f t="shared" si="1001"/>
        <v>0.5</v>
      </c>
      <c r="AH4569">
        <f t="shared" si="1002"/>
        <v>0.5</v>
      </c>
      <c r="AI4569">
        <f t="shared" si="1003"/>
        <v>0.25</v>
      </c>
      <c r="AJ4569">
        <f t="shared" si="1004"/>
        <v>0.25</v>
      </c>
      <c r="AK4569">
        <f t="shared" si="1005"/>
        <v>0.5</v>
      </c>
      <c r="AL4569">
        <f t="shared" si="1006"/>
        <v>0.5</v>
      </c>
      <c r="AM4569">
        <f t="shared" si="1007"/>
        <v>0.5</v>
      </c>
      <c r="AN4569" s="6">
        <f t="shared" si="1009"/>
        <v>0.7</v>
      </c>
      <c r="AO4569" t="str">
        <f>VLOOKUP(BD_PONDERACIONES[[#This Row],[Comuna]],Tabla3[#All],2,0)</f>
        <v>Florida</v>
      </c>
    </row>
    <row r="4570" spans="1:41" x14ac:dyDescent="0.35">
      <c r="A4570" t="s">
        <v>21893</v>
      </c>
      <c r="B4570" t="s">
        <v>21894</v>
      </c>
      <c r="C4570" t="s">
        <v>21895</v>
      </c>
      <c r="D4570" s="5">
        <v>44929</v>
      </c>
      <c r="E4570" s="5">
        <v>44838</v>
      </c>
      <c r="F4570" t="s">
        <v>753</v>
      </c>
      <c r="G4570" t="s">
        <v>21896</v>
      </c>
      <c r="H4570" t="s">
        <v>1809</v>
      </c>
      <c r="J4570" t="s">
        <v>756</v>
      </c>
      <c r="K4570" t="s">
        <v>756</v>
      </c>
      <c r="L4570" t="s">
        <v>757</v>
      </c>
      <c r="M4570" t="s">
        <v>757</v>
      </c>
      <c r="N4570" t="s">
        <v>756</v>
      </c>
      <c r="O4570" t="s">
        <v>756</v>
      </c>
      <c r="P4570" t="s">
        <v>758</v>
      </c>
      <c r="Q4570" t="s">
        <v>759</v>
      </c>
      <c r="R4570" t="s">
        <v>759</v>
      </c>
      <c r="S4570" t="s">
        <v>757</v>
      </c>
      <c r="T4570" t="s">
        <v>757</v>
      </c>
      <c r="U4570" t="s">
        <v>757</v>
      </c>
      <c r="V4570" t="s">
        <v>756</v>
      </c>
      <c r="W4570" t="s">
        <v>756</v>
      </c>
      <c r="X4570" t="s">
        <v>21897</v>
      </c>
      <c r="Y4570" t="str">
        <f t="shared" si="1008"/>
        <v>octubre</v>
      </c>
      <c r="Z4570">
        <f>YEAR(BD_PONDERACIONES[[#This Row],[Fecha Ejecución del Ticket]])</f>
        <v>2022</v>
      </c>
      <c r="AA4570" t="str">
        <f t="shared" si="996"/>
        <v>enero</v>
      </c>
      <c r="AB4570">
        <f>YEAR(BD_PONDERACIONES[[#This Row],[Fecha de Inspección]])</f>
        <v>2023</v>
      </c>
      <c r="AC4570">
        <f t="shared" si="997"/>
        <v>0.5</v>
      </c>
      <c r="AD4570">
        <f t="shared" si="998"/>
        <v>0.5</v>
      </c>
      <c r="AE4570">
        <f t="shared" si="999"/>
        <v>0.5</v>
      </c>
      <c r="AF4570">
        <f t="shared" si="1000"/>
        <v>0.5</v>
      </c>
      <c r="AG4570">
        <f t="shared" si="1001"/>
        <v>0.5</v>
      </c>
      <c r="AH4570">
        <f t="shared" si="1002"/>
        <v>0.5</v>
      </c>
      <c r="AI4570">
        <f t="shared" si="1003"/>
        <v>0.25</v>
      </c>
      <c r="AJ4570">
        <f t="shared" si="1004"/>
        <v>0.25</v>
      </c>
      <c r="AK4570">
        <f t="shared" si="1005"/>
        <v>0.5</v>
      </c>
      <c r="AL4570">
        <f t="shared" si="1006"/>
        <v>0.5</v>
      </c>
      <c r="AM4570">
        <f t="shared" si="1007"/>
        <v>0.5</v>
      </c>
      <c r="AN4570" s="6">
        <f t="shared" si="1009"/>
        <v>1</v>
      </c>
      <c r="AO4570" t="str">
        <f>VLOOKUP(BD_PONDERACIONES[[#This Row],[Comuna]],Tabla3[#All],2,0)</f>
        <v>Florida</v>
      </c>
    </row>
    <row r="4571" spans="1:41" x14ac:dyDescent="0.35">
      <c r="A4571" t="s">
        <v>21898</v>
      </c>
      <c r="B4571" t="s">
        <v>21899</v>
      </c>
      <c r="C4571" t="s">
        <v>21900</v>
      </c>
      <c r="D4571" s="5">
        <v>44929</v>
      </c>
      <c r="E4571" s="5">
        <v>44844</v>
      </c>
      <c r="F4571" t="s">
        <v>753</v>
      </c>
      <c r="G4571" t="s">
        <v>21901</v>
      </c>
      <c r="H4571" t="s">
        <v>1809</v>
      </c>
      <c r="J4571" t="s">
        <v>756</v>
      </c>
      <c r="K4571" t="s">
        <v>756</v>
      </c>
      <c r="L4571" t="s">
        <v>757</v>
      </c>
      <c r="M4571" t="s">
        <v>757</v>
      </c>
      <c r="N4571" t="s">
        <v>756</v>
      </c>
      <c r="O4571" t="s">
        <v>756</v>
      </c>
      <c r="P4571" t="s">
        <v>758</v>
      </c>
      <c r="Q4571" t="s">
        <v>759</v>
      </c>
      <c r="R4571" t="s">
        <v>759</v>
      </c>
      <c r="S4571" t="s">
        <v>757</v>
      </c>
      <c r="T4571" t="s">
        <v>757</v>
      </c>
      <c r="U4571" t="s">
        <v>757</v>
      </c>
      <c r="V4571" t="s">
        <v>756</v>
      </c>
      <c r="W4571" t="s">
        <v>756</v>
      </c>
      <c r="X4571" t="s">
        <v>8238</v>
      </c>
      <c r="Y4571" t="str">
        <f t="shared" si="1008"/>
        <v>octubre</v>
      </c>
      <c r="Z4571">
        <f>YEAR(BD_PONDERACIONES[[#This Row],[Fecha Ejecución del Ticket]])</f>
        <v>2022</v>
      </c>
      <c r="AA4571" t="str">
        <f t="shared" si="996"/>
        <v>enero</v>
      </c>
      <c r="AB4571">
        <f>YEAR(BD_PONDERACIONES[[#This Row],[Fecha de Inspección]])</f>
        <v>2023</v>
      </c>
      <c r="AC4571">
        <f t="shared" si="997"/>
        <v>0.5</v>
      </c>
      <c r="AD4571">
        <f t="shared" si="998"/>
        <v>0.5</v>
      </c>
      <c r="AE4571">
        <f t="shared" si="999"/>
        <v>0.5</v>
      </c>
      <c r="AF4571">
        <f t="shared" si="1000"/>
        <v>0.5</v>
      </c>
      <c r="AG4571">
        <f t="shared" si="1001"/>
        <v>0.5</v>
      </c>
      <c r="AH4571">
        <f t="shared" si="1002"/>
        <v>0.5</v>
      </c>
      <c r="AI4571">
        <f t="shared" si="1003"/>
        <v>0.25</v>
      </c>
      <c r="AJ4571">
        <f t="shared" si="1004"/>
        <v>0.25</v>
      </c>
      <c r="AK4571">
        <f t="shared" si="1005"/>
        <v>0.5</v>
      </c>
      <c r="AL4571">
        <f t="shared" si="1006"/>
        <v>0.5</v>
      </c>
      <c r="AM4571">
        <f t="shared" si="1007"/>
        <v>0.5</v>
      </c>
      <c r="AN4571" s="6">
        <f t="shared" si="1009"/>
        <v>1</v>
      </c>
      <c r="AO4571" t="str">
        <f>VLOOKUP(BD_PONDERACIONES[[#This Row],[Comuna]],Tabla3[#All],2,0)</f>
        <v>Florida</v>
      </c>
    </row>
    <row r="4572" spans="1:41" x14ac:dyDescent="0.35">
      <c r="A4572" t="s">
        <v>21902</v>
      </c>
      <c r="B4572" t="s">
        <v>21903</v>
      </c>
      <c r="C4572" t="s">
        <v>21904</v>
      </c>
      <c r="D4572" s="5">
        <v>44929</v>
      </c>
      <c r="E4572" s="5">
        <v>44842</v>
      </c>
      <c r="F4572" t="s">
        <v>753</v>
      </c>
      <c r="G4572" t="s">
        <v>21905</v>
      </c>
      <c r="H4572" t="s">
        <v>1809</v>
      </c>
      <c r="J4572" t="s">
        <v>756</v>
      </c>
      <c r="K4572" t="s">
        <v>756</v>
      </c>
      <c r="L4572" t="s">
        <v>757</v>
      </c>
      <c r="M4572" t="s">
        <v>757</v>
      </c>
      <c r="N4572" t="s">
        <v>756</v>
      </c>
      <c r="O4572" t="s">
        <v>756</v>
      </c>
      <c r="P4572" t="s">
        <v>758</v>
      </c>
      <c r="Q4572" t="s">
        <v>759</v>
      </c>
      <c r="R4572" t="s">
        <v>759</v>
      </c>
      <c r="S4572" t="s">
        <v>757</v>
      </c>
      <c r="T4572" t="s">
        <v>757</v>
      </c>
      <c r="U4572" t="s">
        <v>757</v>
      </c>
      <c r="V4572" t="s">
        <v>756</v>
      </c>
      <c r="W4572" t="s">
        <v>756</v>
      </c>
      <c r="X4572" t="s">
        <v>21906</v>
      </c>
      <c r="Y4572" t="str">
        <f t="shared" si="1008"/>
        <v>octubre</v>
      </c>
      <c r="Z4572">
        <f>YEAR(BD_PONDERACIONES[[#This Row],[Fecha Ejecución del Ticket]])</f>
        <v>2022</v>
      </c>
      <c r="AA4572" t="str">
        <f t="shared" si="996"/>
        <v>enero</v>
      </c>
      <c r="AB4572">
        <f>YEAR(BD_PONDERACIONES[[#This Row],[Fecha de Inspección]])</f>
        <v>2023</v>
      </c>
      <c r="AC4572">
        <f t="shared" si="997"/>
        <v>0.5</v>
      </c>
      <c r="AD4572">
        <f t="shared" si="998"/>
        <v>0.5</v>
      </c>
      <c r="AE4572">
        <f t="shared" si="999"/>
        <v>0.5</v>
      </c>
      <c r="AF4572">
        <f t="shared" si="1000"/>
        <v>0.5</v>
      </c>
      <c r="AG4572">
        <f t="shared" si="1001"/>
        <v>0.5</v>
      </c>
      <c r="AH4572">
        <f t="shared" si="1002"/>
        <v>0.5</v>
      </c>
      <c r="AI4572">
        <f t="shared" si="1003"/>
        <v>0.25</v>
      </c>
      <c r="AJ4572">
        <f t="shared" si="1004"/>
        <v>0.25</v>
      </c>
      <c r="AK4572">
        <f t="shared" si="1005"/>
        <v>0.5</v>
      </c>
      <c r="AL4572">
        <f t="shared" si="1006"/>
        <v>0.5</v>
      </c>
      <c r="AM4572">
        <f t="shared" si="1007"/>
        <v>0.5</v>
      </c>
      <c r="AN4572" s="6">
        <f t="shared" si="1009"/>
        <v>1</v>
      </c>
      <c r="AO4572" t="str">
        <f>VLOOKUP(BD_PONDERACIONES[[#This Row],[Comuna]],Tabla3[#All],2,0)</f>
        <v>Florida</v>
      </c>
    </row>
    <row r="4573" spans="1:41" x14ac:dyDescent="0.35">
      <c r="A4573" t="s">
        <v>21907</v>
      </c>
      <c r="B4573" t="s">
        <v>21908</v>
      </c>
      <c r="C4573" t="s">
        <v>21909</v>
      </c>
      <c r="D4573" s="5">
        <v>44929</v>
      </c>
      <c r="E4573" s="5">
        <v>44838</v>
      </c>
      <c r="F4573" t="s">
        <v>753</v>
      </c>
      <c r="G4573" t="s">
        <v>21910</v>
      </c>
      <c r="H4573" t="s">
        <v>1809</v>
      </c>
      <c r="J4573" t="s">
        <v>756</v>
      </c>
      <c r="K4573" t="s">
        <v>756</v>
      </c>
      <c r="L4573" t="s">
        <v>757</v>
      </c>
      <c r="M4573" t="s">
        <v>757</v>
      </c>
      <c r="N4573" t="s">
        <v>756</v>
      </c>
      <c r="O4573" t="s">
        <v>756</v>
      </c>
      <c r="P4573" t="s">
        <v>758</v>
      </c>
      <c r="Q4573" t="s">
        <v>759</v>
      </c>
      <c r="R4573" t="s">
        <v>759</v>
      </c>
      <c r="S4573" t="s">
        <v>757</v>
      </c>
      <c r="T4573" t="s">
        <v>757</v>
      </c>
      <c r="U4573" t="s">
        <v>757</v>
      </c>
      <c r="V4573" t="s">
        <v>756</v>
      </c>
      <c r="W4573" t="s">
        <v>756</v>
      </c>
      <c r="X4573" t="s">
        <v>21911</v>
      </c>
      <c r="Y4573" t="str">
        <f t="shared" si="1008"/>
        <v>octubre</v>
      </c>
      <c r="Z4573">
        <f>YEAR(BD_PONDERACIONES[[#This Row],[Fecha Ejecución del Ticket]])</f>
        <v>2022</v>
      </c>
      <c r="AA4573" t="str">
        <f t="shared" si="996"/>
        <v>enero</v>
      </c>
      <c r="AB4573">
        <f>YEAR(BD_PONDERACIONES[[#This Row],[Fecha de Inspección]])</f>
        <v>2023</v>
      </c>
      <c r="AC4573">
        <f t="shared" si="997"/>
        <v>0.5</v>
      </c>
      <c r="AD4573">
        <f t="shared" si="998"/>
        <v>0.5</v>
      </c>
      <c r="AE4573">
        <f t="shared" si="999"/>
        <v>0.5</v>
      </c>
      <c r="AF4573">
        <f t="shared" si="1000"/>
        <v>0.5</v>
      </c>
      <c r="AG4573">
        <f t="shared" si="1001"/>
        <v>0.5</v>
      </c>
      <c r="AH4573">
        <f t="shared" si="1002"/>
        <v>0.5</v>
      </c>
      <c r="AI4573">
        <f t="shared" si="1003"/>
        <v>0.25</v>
      </c>
      <c r="AJ4573">
        <f t="shared" si="1004"/>
        <v>0.25</v>
      </c>
      <c r="AK4573">
        <f t="shared" si="1005"/>
        <v>0.5</v>
      </c>
      <c r="AL4573">
        <f t="shared" si="1006"/>
        <v>0.5</v>
      </c>
      <c r="AM4573">
        <f t="shared" si="1007"/>
        <v>0.5</v>
      </c>
      <c r="AN4573" s="6">
        <f t="shared" si="1009"/>
        <v>1</v>
      </c>
      <c r="AO4573" t="str">
        <f>VLOOKUP(BD_PONDERACIONES[[#This Row],[Comuna]],Tabla3[#All],2,0)</f>
        <v>Florida</v>
      </c>
    </row>
    <row r="4574" spans="1:41" x14ac:dyDescent="0.35">
      <c r="A4574" t="s">
        <v>21912</v>
      </c>
      <c r="B4574" t="s">
        <v>21913</v>
      </c>
      <c r="C4574" t="s">
        <v>21914</v>
      </c>
      <c r="D4574" s="5">
        <v>44929</v>
      </c>
      <c r="E4574" s="5">
        <v>44837</v>
      </c>
      <c r="F4574" t="s">
        <v>753</v>
      </c>
      <c r="G4574" t="s">
        <v>21915</v>
      </c>
      <c r="H4574" t="s">
        <v>3797</v>
      </c>
      <c r="J4574" t="s">
        <v>756</v>
      </c>
      <c r="K4574" t="s">
        <v>756</v>
      </c>
      <c r="L4574" t="s">
        <v>773</v>
      </c>
      <c r="M4574" t="s">
        <v>773</v>
      </c>
      <c r="N4574" t="s">
        <v>756</v>
      </c>
      <c r="O4574" t="s">
        <v>756</v>
      </c>
      <c r="P4574" t="s">
        <v>758</v>
      </c>
      <c r="Q4574" t="s">
        <v>759</v>
      </c>
      <c r="R4574" t="s">
        <v>759</v>
      </c>
      <c r="S4574" t="s">
        <v>756</v>
      </c>
      <c r="T4574" t="s">
        <v>756</v>
      </c>
      <c r="U4574" t="s">
        <v>756</v>
      </c>
      <c r="V4574" t="s">
        <v>756</v>
      </c>
      <c r="W4574" t="s">
        <v>756</v>
      </c>
      <c r="X4574" t="s">
        <v>21916</v>
      </c>
      <c r="Y4574" t="str">
        <f t="shared" si="1008"/>
        <v>octubre</v>
      </c>
      <c r="Z4574">
        <f>YEAR(BD_PONDERACIONES[[#This Row],[Fecha Ejecución del Ticket]])</f>
        <v>2022</v>
      </c>
      <c r="AA4574" t="str">
        <f t="shared" si="996"/>
        <v>enero</v>
      </c>
      <c r="AB4574">
        <f>YEAR(BD_PONDERACIONES[[#This Row],[Fecha de Inspección]])</f>
        <v>2023</v>
      </c>
      <c r="AC4574">
        <f t="shared" si="997"/>
        <v>0.5</v>
      </c>
      <c r="AD4574">
        <f t="shared" si="998"/>
        <v>0.5</v>
      </c>
      <c r="AE4574">
        <f t="shared" si="999"/>
        <v>0</v>
      </c>
      <c r="AF4574">
        <f t="shared" si="1000"/>
        <v>0</v>
      </c>
      <c r="AG4574">
        <f t="shared" si="1001"/>
        <v>0.5</v>
      </c>
      <c r="AH4574">
        <f t="shared" si="1002"/>
        <v>0.5</v>
      </c>
      <c r="AI4574">
        <f t="shared" si="1003"/>
        <v>0.25</v>
      </c>
      <c r="AJ4574">
        <f t="shared" si="1004"/>
        <v>0.25</v>
      </c>
      <c r="AK4574">
        <f t="shared" si="1005"/>
        <v>0.5</v>
      </c>
      <c r="AL4574">
        <f t="shared" si="1006"/>
        <v>0.5</v>
      </c>
      <c r="AM4574">
        <f t="shared" si="1007"/>
        <v>0.5</v>
      </c>
      <c r="AN4574" s="6">
        <f t="shared" si="1009"/>
        <v>0.7</v>
      </c>
      <c r="AO4574" t="str">
        <f>VLOOKUP(BD_PONDERACIONES[[#This Row],[Comuna]],Tabla3[#All],2,0)</f>
        <v>Florida</v>
      </c>
    </row>
    <row r="4575" spans="1:41" x14ac:dyDescent="0.35">
      <c r="A4575" t="s">
        <v>21917</v>
      </c>
      <c r="B4575" t="s">
        <v>21918</v>
      </c>
      <c r="C4575" t="s">
        <v>21919</v>
      </c>
      <c r="D4575" s="5">
        <v>44929</v>
      </c>
      <c r="E4575" s="5">
        <v>44839</v>
      </c>
      <c r="F4575" t="s">
        <v>763</v>
      </c>
      <c r="G4575" t="s">
        <v>21920</v>
      </c>
      <c r="H4575" t="s">
        <v>3800</v>
      </c>
      <c r="J4575" t="s">
        <v>756</v>
      </c>
      <c r="K4575" t="s">
        <v>756</v>
      </c>
      <c r="L4575" t="s">
        <v>757</v>
      </c>
      <c r="M4575" t="s">
        <v>757</v>
      </c>
      <c r="N4575" t="s">
        <v>756</v>
      </c>
      <c r="O4575" t="s">
        <v>756</v>
      </c>
      <c r="P4575" t="s">
        <v>758</v>
      </c>
      <c r="Q4575" t="s">
        <v>759</v>
      </c>
      <c r="R4575" t="s">
        <v>759</v>
      </c>
      <c r="S4575" t="s">
        <v>757</v>
      </c>
      <c r="T4575" t="s">
        <v>757</v>
      </c>
      <c r="U4575" t="s">
        <v>757</v>
      </c>
      <c r="V4575" t="s">
        <v>756</v>
      </c>
      <c r="W4575" t="s">
        <v>756</v>
      </c>
      <c r="X4575" t="s">
        <v>21921</v>
      </c>
      <c r="Y4575" t="str">
        <f t="shared" si="1008"/>
        <v>octubre</v>
      </c>
      <c r="Z4575">
        <f>YEAR(BD_PONDERACIONES[[#This Row],[Fecha Ejecución del Ticket]])</f>
        <v>2022</v>
      </c>
      <c r="AA4575" t="str">
        <f t="shared" si="996"/>
        <v>enero</v>
      </c>
      <c r="AB4575">
        <f>YEAR(BD_PONDERACIONES[[#This Row],[Fecha de Inspección]])</f>
        <v>2023</v>
      </c>
      <c r="AC4575">
        <f t="shared" si="997"/>
        <v>0.5</v>
      </c>
      <c r="AD4575">
        <f t="shared" si="998"/>
        <v>0.5</v>
      </c>
      <c r="AE4575">
        <f t="shared" si="999"/>
        <v>0.5</v>
      </c>
      <c r="AF4575">
        <f t="shared" si="1000"/>
        <v>0.5</v>
      </c>
      <c r="AG4575">
        <f t="shared" si="1001"/>
        <v>0.5</v>
      </c>
      <c r="AH4575">
        <f t="shared" si="1002"/>
        <v>0.5</v>
      </c>
      <c r="AI4575">
        <f t="shared" si="1003"/>
        <v>0.25</v>
      </c>
      <c r="AJ4575">
        <f t="shared" si="1004"/>
        <v>0.25</v>
      </c>
      <c r="AK4575">
        <f t="shared" si="1005"/>
        <v>0.5</v>
      </c>
      <c r="AL4575">
        <f t="shared" si="1006"/>
        <v>0.5</v>
      </c>
      <c r="AM4575">
        <f t="shared" si="1007"/>
        <v>0.5</v>
      </c>
      <c r="AN4575" s="6">
        <f t="shared" si="1009"/>
        <v>1</v>
      </c>
      <c r="AO4575" t="str">
        <f>VLOOKUP(BD_PONDERACIONES[[#This Row],[Comuna]],Tabla3[#All],2,0)</f>
        <v>Cordillera</v>
      </c>
    </row>
    <row r="4576" spans="1:41" x14ac:dyDescent="0.35">
      <c r="A4576" t="s">
        <v>21922</v>
      </c>
      <c r="B4576" t="s">
        <v>21923</v>
      </c>
      <c r="C4576" t="s">
        <v>21924</v>
      </c>
      <c r="D4576" s="5">
        <v>44929</v>
      </c>
      <c r="E4576" s="5">
        <v>44846</v>
      </c>
      <c r="F4576" t="s">
        <v>753</v>
      </c>
      <c r="G4576" t="s">
        <v>21925</v>
      </c>
      <c r="H4576" t="s">
        <v>3797</v>
      </c>
      <c r="J4576" t="s">
        <v>756</v>
      </c>
      <c r="K4576" t="s">
        <v>756</v>
      </c>
      <c r="L4576" t="s">
        <v>757</v>
      </c>
      <c r="M4576" t="s">
        <v>757</v>
      </c>
      <c r="N4576" t="s">
        <v>756</v>
      </c>
      <c r="O4576" t="s">
        <v>756</v>
      </c>
      <c r="P4576" t="s">
        <v>758</v>
      </c>
      <c r="Q4576" t="s">
        <v>759</v>
      </c>
      <c r="R4576" t="s">
        <v>759</v>
      </c>
      <c r="S4576" t="s">
        <v>757</v>
      </c>
      <c r="T4576" t="s">
        <v>757</v>
      </c>
      <c r="U4576" t="s">
        <v>757</v>
      </c>
      <c r="V4576" t="s">
        <v>756</v>
      </c>
      <c r="W4576" t="s">
        <v>756</v>
      </c>
      <c r="X4576" t="s">
        <v>18899</v>
      </c>
      <c r="Y4576" t="str">
        <f t="shared" si="1008"/>
        <v>octubre</v>
      </c>
      <c r="Z4576">
        <f>YEAR(BD_PONDERACIONES[[#This Row],[Fecha Ejecución del Ticket]])</f>
        <v>2022</v>
      </c>
      <c r="AA4576" t="str">
        <f t="shared" si="996"/>
        <v>enero</v>
      </c>
      <c r="AB4576">
        <f>YEAR(BD_PONDERACIONES[[#This Row],[Fecha de Inspección]])</f>
        <v>2023</v>
      </c>
      <c r="AC4576">
        <f t="shared" si="997"/>
        <v>0.5</v>
      </c>
      <c r="AD4576">
        <f t="shared" si="998"/>
        <v>0.5</v>
      </c>
      <c r="AE4576">
        <f t="shared" si="999"/>
        <v>0.5</v>
      </c>
      <c r="AF4576">
        <f t="shared" si="1000"/>
        <v>0.5</v>
      </c>
      <c r="AG4576">
        <f t="shared" si="1001"/>
        <v>0.5</v>
      </c>
      <c r="AH4576">
        <f t="shared" si="1002"/>
        <v>0.5</v>
      </c>
      <c r="AI4576">
        <f t="shared" si="1003"/>
        <v>0.25</v>
      </c>
      <c r="AJ4576">
        <f t="shared" si="1004"/>
        <v>0.25</v>
      </c>
      <c r="AK4576">
        <f t="shared" si="1005"/>
        <v>0.5</v>
      </c>
      <c r="AL4576">
        <f t="shared" si="1006"/>
        <v>0.5</v>
      </c>
      <c r="AM4576">
        <f t="shared" si="1007"/>
        <v>0.5</v>
      </c>
      <c r="AN4576" s="6">
        <f t="shared" si="1009"/>
        <v>1</v>
      </c>
      <c r="AO4576" t="str">
        <f>VLOOKUP(BD_PONDERACIONES[[#This Row],[Comuna]],Tabla3[#All],2,0)</f>
        <v>Florida</v>
      </c>
    </row>
    <row r="4577" spans="1:41" x14ac:dyDescent="0.35">
      <c r="A4577" t="s">
        <v>21926</v>
      </c>
      <c r="B4577" t="s">
        <v>21927</v>
      </c>
      <c r="C4577" t="s">
        <v>21928</v>
      </c>
      <c r="D4577" s="5">
        <v>44929</v>
      </c>
      <c r="E4577" s="5">
        <v>44836</v>
      </c>
      <c r="F4577" t="s">
        <v>753</v>
      </c>
      <c r="G4577" t="s">
        <v>21929</v>
      </c>
      <c r="H4577" t="s">
        <v>3797</v>
      </c>
      <c r="J4577" t="s">
        <v>756</v>
      </c>
      <c r="K4577" t="s">
        <v>756</v>
      </c>
      <c r="L4577" t="s">
        <v>773</v>
      </c>
      <c r="M4577" t="s">
        <v>773</v>
      </c>
      <c r="N4577" t="s">
        <v>756</v>
      </c>
      <c r="O4577" t="s">
        <v>756</v>
      </c>
      <c r="P4577" t="s">
        <v>758</v>
      </c>
      <c r="Q4577" t="s">
        <v>759</v>
      </c>
      <c r="R4577" t="s">
        <v>759</v>
      </c>
      <c r="S4577" t="s">
        <v>757</v>
      </c>
      <c r="T4577" t="s">
        <v>757</v>
      </c>
      <c r="U4577" t="s">
        <v>757</v>
      </c>
      <c r="V4577" t="s">
        <v>756</v>
      </c>
      <c r="W4577" t="s">
        <v>756</v>
      </c>
      <c r="X4577" t="s">
        <v>21930</v>
      </c>
      <c r="Y4577" t="str">
        <f t="shared" si="1008"/>
        <v>octubre</v>
      </c>
      <c r="Z4577">
        <f>YEAR(BD_PONDERACIONES[[#This Row],[Fecha Ejecución del Ticket]])</f>
        <v>2022</v>
      </c>
      <c r="AA4577" t="str">
        <f t="shared" si="996"/>
        <v>enero</v>
      </c>
      <c r="AB4577">
        <f>YEAR(BD_PONDERACIONES[[#This Row],[Fecha de Inspección]])</f>
        <v>2023</v>
      </c>
      <c r="AC4577">
        <f t="shared" si="997"/>
        <v>0.5</v>
      </c>
      <c r="AD4577">
        <f t="shared" si="998"/>
        <v>0.5</v>
      </c>
      <c r="AE4577">
        <f t="shared" si="999"/>
        <v>0</v>
      </c>
      <c r="AF4577">
        <f t="shared" si="1000"/>
        <v>0</v>
      </c>
      <c r="AG4577">
        <f t="shared" si="1001"/>
        <v>0.5</v>
      </c>
      <c r="AH4577">
        <f t="shared" si="1002"/>
        <v>0.5</v>
      </c>
      <c r="AI4577">
        <f t="shared" si="1003"/>
        <v>0.25</v>
      </c>
      <c r="AJ4577">
        <f t="shared" si="1004"/>
        <v>0.25</v>
      </c>
      <c r="AK4577">
        <f t="shared" si="1005"/>
        <v>0.5</v>
      </c>
      <c r="AL4577">
        <f t="shared" si="1006"/>
        <v>0.5</v>
      </c>
      <c r="AM4577">
        <f t="shared" si="1007"/>
        <v>0.5</v>
      </c>
      <c r="AN4577" s="6">
        <f t="shared" si="1009"/>
        <v>0.7</v>
      </c>
      <c r="AO4577" t="str">
        <f>VLOOKUP(BD_PONDERACIONES[[#This Row],[Comuna]],Tabla3[#All],2,0)</f>
        <v>Florida</v>
      </c>
    </row>
    <row r="4578" spans="1:41" x14ac:dyDescent="0.35">
      <c r="A4578" t="s">
        <v>21931</v>
      </c>
      <c r="B4578" t="s">
        <v>21932</v>
      </c>
      <c r="C4578" t="s">
        <v>21933</v>
      </c>
      <c r="D4578" s="5">
        <v>44929</v>
      </c>
      <c r="E4578" s="5">
        <v>44841</v>
      </c>
      <c r="F4578" t="s">
        <v>753</v>
      </c>
      <c r="G4578" t="s">
        <v>21934</v>
      </c>
      <c r="H4578" t="s">
        <v>3797</v>
      </c>
      <c r="J4578" t="s">
        <v>756</v>
      </c>
      <c r="K4578" t="s">
        <v>756</v>
      </c>
      <c r="L4578" t="s">
        <v>757</v>
      </c>
      <c r="M4578" t="s">
        <v>757</v>
      </c>
      <c r="N4578" t="s">
        <v>756</v>
      </c>
      <c r="O4578" t="s">
        <v>756</v>
      </c>
      <c r="P4578" t="s">
        <v>758</v>
      </c>
      <c r="Q4578" t="s">
        <v>759</v>
      </c>
      <c r="R4578" t="s">
        <v>759</v>
      </c>
      <c r="S4578" t="s">
        <v>757</v>
      </c>
      <c r="T4578" t="s">
        <v>757</v>
      </c>
      <c r="U4578" t="s">
        <v>757</v>
      </c>
      <c r="V4578" t="s">
        <v>756</v>
      </c>
      <c r="W4578" t="s">
        <v>756</v>
      </c>
      <c r="X4578" t="s">
        <v>21935</v>
      </c>
      <c r="Y4578" t="str">
        <f t="shared" si="1008"/>
        <v>octubre</v>
      </c>
      <c r="Z4578">
        <f>YEAR(BD_PONDERACIONES[[#This Row],[Fecha Ejecución del Ticket]])</f>
        <v>2022</v>
      </c>
      <c r="AA4578" t="str">
        <f t="shared" si="996"/>
        <v>enero</v>
      </c>
      <c r="AB4578">
        <f>YEAR(BD_PONDERACIONES[[#This Row],[Fecha de Inspección]])</f>
        <v>2023</v>
      </c>
      <c r="AC4578">
        <f t="shared" si="997"/>
        <v>0.5</v>
      </c>
      <c r="AD4578">
        <f t="shared" si="998"/>
        <v>0.5</v>
      </c>
      <c r="AE4578">
        <f t="shared" si="999"/>
        <v>0.5</v>
      </c>
      <c r="AF4578">
        <f t="shared" si="1000"/>
        <v>0.5</v>
      </c>
      <c r="AG4578">
        <f t="shared" si="1001"/>
        <v>0.5</v>
      </c>
      <c r="AH4578">
        <f t="shared" si="1002"/>
        <v>0.5</v>
      </c>
      <c r="AI4578">
        <f t="shared" si="1003"/>
        <v>0.25</v>
      </c>
      <c r="AJ4578">
        <f t="shared" si="1004"/>
        <v>0.25</v>
      </c>
      <c r="AK4578">
        <f t="shared" si="1005"/>
        <v>0.5</v>
      </c>
      <c r="AL4578">
        <f t="shared" si="1006"/>
        <v>0.5</v>
      </c>
      <c r="AM4578">
        <f t="shared" si="1007"/>
        <v>0.5</v>
      </c>
      <c r="AN4578" s="6">
        <f t="shared" si="1009"/>
        <v>1</v>
      </c>
      <c r="AO4578" t="str">
        <f>VLOOKUP(BD_PONDERACIONES[[#This Row],[Comuna]],Tabla3[#All],2,0)</f>
        <v>Florida</v>
      </c>
    </row>
    <row r="4579" spans="1:41" x14ac:dyDescent="0.35">
      <c r="A4579" t="s">
        <v>21936</v>
      </c>
      <c r="B4579" t="s">
        <v>21937</v>
      </c>
      <c r="C4579" t="s">
        <v>21938</v>
      </c>
      <c r="D4579" s="5">
        <v>44929</v>
      </c>
      <c r="E4579" s="5">
        <v>44839</v>
      </c>
      <c r="F4579" t="s">
        <v>763</v>
      </c>
      <c r="G4579" t="s">
        <v>21939</v>
      </c>
      <c r="H4579" t="s">
        <v>3800</v>
      </c>
      <c r="J4579" t="s">
        <v>756</v>
      </c>
      <c r="K4579" t="s">
        <v>756</v>
      </c>
      <c r="L4579" t="s">
        <v>757</v>
      </c>
      <c r="M4579" t="s">
        <v>757</v>
      </c>
      <c r="N4579" t="s">
        <v>756</v>
      </c>
      <c r="O4579" t="s">
        <v>756</v>
      </c>
      <c r="P4579" t="s">
        <v>765</v>
      </c>
      <c r="Q4579" t="s">
        <v>21940</v>
      </c>
      <c r="R4579" t="s">
        <v>21941</v>
      </c>
      <c r="S4579" t="s">
        <v>756</v>
      </c>
      <c r="T4579" t="s">
        <v>756</v>
      </c>
      <c r="U4579" t="s">
        <v>756</v>
      </c>
      <c r="V4579" t="s">
        <v>756</v>
      </c>
      <c r="W4579" t="s">
        <v>756</v>
      </c>
      <c r="X4579" t="s">
        <v>769</v>
      </c>
      <c r="Y4579" t="str">
        <f t="shared" si="1008"/>
        <v>octubre</v>
      </c>
      <c r="Z4579">
        <f>YEAR(BD_PONDERACIONES[[#This Row],[Fecha Ejecución del Ticket]])</f>
        <v>2022</v>
      </c>
      <c r="AA4579" t="str">
        <f t="shared" si="996"/>
        <v>enero</v>
      </c>
      <c r="AB4579">
        <f>YEAR(BD_PONDERACIONES[[#This Row],[Fecha de Inspección]])</f>
        <v>2023</v>
      </c>
      <c r="AC4579">
        <f t="shared" si="997"/>
        <v>0.5</v>
      </c>
      <c r="AD4579">
        <f t="shared" si="998"/>
        <v>0.5</v>
      </c>
      <c r="AE4579">
        <f t="shared" si="999"/>
        <v>0.5</v>
      </c>
      <c r="AF4579">
        <f t="shared" si="1000"/>
        <v>0.5</v>
      </c>
      <c r="AG4579">
        <f t="shared" si="1001"/>
        <v>0.5</v>
      </c>
      <c r="AH4579">
        <f t="shared" si="1002"/>
        <v>0.5</v>
      </c>
      <c r="AI4579">
        <f t="shared" si="1003"/>
        <v>0.25</v>
      </c>
      <c r="AJ4579">
        <f t="shared" si="1004"/>
        <v>0.25</v>
      </c>
      <c r="AK4579">
        <f t="shared" si="1005"/>
        <v>0.5</v>
      </c>
      <c r="AL4579">
        <f t="shared" si="1006"/>
        <v>0.5</v>
      </c>
      <c r="AM4579">
        <f t="shared" si="1007"/>
        <v>0.5</v>
      </c>
      <c r="AN4579" s="6">
        <f t="shared" si="1009"/>
        <v>1</v>
      </c>
      <c r="AO4579" t="str">
        <f>VLOOKUP(BD_PONDERACIONES[[#This Row],[Comuna]],Tabla3[#All],2,0)</f>
        <v>Cordillera</v>
      </c>
    </row>
    <row r="4580" spans="1:41" x14ac:dyDescent="0.35">
      <c r="A4580" t="s">
        <v>21942</v>
      </c>
      <c r="B4580" t="s">
        <v>21943</v>
      </c>
      <c r="C4580" t="s">
        <v>21944</v>
      </c>
      <c r="D4580" s="5">
        <v>44929</v>
      </c>
      <c r="E4580" s="5">
        <v>44839</v>
      </c>
      <c r="F4580" t="s">
        <v>763</v>
      </c>
      <c r="G4580" t="s">
        <v>21945</v>
      </c>
      <c r="H4580" t="s">
        <v>3800</v>
      </c>
      <c r="J4580" t="s">
        <v>756</v>
      </c>
      <c r="K4580" t="s">
        <v>756</v>
      </c>
      <c r="L4580" t="s">
        <v>757</v>
      </c>
      <c r="M4580" t="s">
        <v>757</v>
      </c>
      <c r="N4580" t="s">
        <v>756</v>
      </c>
      <c r="O4580" t="s">
        <v>756</v>
      </c>
      <c r="P4580" t="s">
        <v>765</v>
      </c>
      <c r="Q4580" t="s">
        <v>21946</v>
      </c>
      <c r="R4580" t="s">
        <v>21947</v>
      </c>
      <c r="S4580" t="s">
        <v>756</v>
      </c>
      <c r="T4580" t="s">
        <v>756</v>
      </c>
      <c r="U4580" t="s">
        <v>756</v>
      </c>
      <c r="V4580" t="s">
        <v>756</v>
      </c>
      <c r="W4580" t="s">
        <v>756</v>
      </c>
      <c r="X4580" t="s">
        <v>986</v>
      </c>
      <c r="Y4580" t="str">
        <f t="shared" si="1008"/>
        <v>octubre</v>
      </c>
      <c r="Z4580">
        <f>YEAR(BD_PONDERACIONES[[#This Row],[Fecha Ejecución del Ticket]])</f>
        <v>2022</v>
      </c>
      <c r="AA4580" t="str">
        <f t="shared" si="996"/>
        <v>enero</v>
      </c>
      <c r="AB4580">
        <f>YEAR(BD_PONDERACIONES[[#This Row],[Fecha de Inspección]])</f>
        <v>2023</v>
      </c>
      <c r="AC4580">
        <f t="shared" si="997"/>
        <v>0.5</v>
      </c>
      <c r="AD4580">
        <f t="shared" si="998"/>
        <v>0.5</v>
      </c>
      <c r="AE4580">
        <f t="shared" si="999"/>
        <v>0.5</v>
      </c>
      <c r="AF4580">
        <f t="shared" si="1000"/>
        <v>0.5</v>
      </c>
      <c r="AG4580">
        <f t="shared" si="1001"/>
        <v>0.5</v>
      </c>
      <c r="AH4580">
        <f t="shared" si="1002"/>
        <v>0.5</v>
      </c>
      <c r="AI4580">
        <f t="shared" si="1003"/>
        <v>0.25</v>
      </c>
      <c r="AJ4580">
        <f t="shared" si="1004"/>
        <v>0.25</v>
      </c>
      <c r="AK4580">
        <f t="shared" si="1005"/>
        <v>0.5</v>
      </c>
      <c r="AL4580">
        <f t="shared" si="1006"/>
        <v>0.5</v>
      </c>
      <c r="AM4580">
        <f t="shared" si="1007"/>
        <v>0.5</v>
      </c>
      <c r="AN4580" s="6">
        <f t="shared" si="1009"/>
        <v>1</v>
      </c>
      <c r="AO4580" t="str">
        <f>VLOOKUP(BD_PONDERACIONES[[#This Row],[Comuna]],Tabla3[#All],2,0)</f>
        <v>Cordillera</v>
      </c>
    </row>
    <row r="4581" spans="1:41" x14ac:dyDescent="0.35">
      <c r="A4581" t="s">
        <v>21948</v>
      </c>
      <c r="B4581" t="s">
        <v>21949</v>
      </c>
      <c r="C4581" t="s">
        <v>21950</v>
      </c>
      <c r="D4581" s="5">
        <v>44929</v>
      </c>
      <c r="E4581" s="5">
        <v>44839</v>
      </c>
      <c r="F4581" t="s">
        <v>763</v>
      </c>
      <c r="G4581" t="s">
        <v>21951</v>
      </c>
      <c r="H4581" t="s">
        <v>3800</v>
      </c>
      <c r="J4581" t="s">
        <v>756</v>
      </c>
      <c r="K4581" t="s">
        <v>756</v>
      </c>
      <c r="L4581" t="s">
        <v>757</v>
      </c>
      <c r="M4581" t="s">
        <v>757</v>
      </c>
      <c r="N4581" t="s">
        <v>756</v>
      </c>
      <c r="O4581" t="s">
        <v>756</v>
      </c>
      <c r="P4581" t="s">
        <v>758</v>
      </c>
      <c r="Q4581" t="s">
        <v>759</v>
      </c>
      <c r="R4581" t="s">
        <v>759</v>
      </c>
      <c r="S4581" t="s">
        <v>757</v>
      </c>
      <c r="T4581" t="s">
        <v>757</v>
      </c>
      <c r="U4581" t="s">
        <v>757</v>
      </c>
      <c r="V4581" t="s">
        <v>756</v>
      </c>
      <c r="W4581" t="s">
        <v>756</v>
      </c>
      <c r="X4581" t="s">
        <v>21952</v>
      </c>
      <c r="Y4581" t="str">
        <f t="shared" si="1008"/>
        <v>octubre</v>
      </c>
      <c r="Z4581">
        <f>YEAR(BD_PONDERACIONES[[#This Row],[Fecha Ejecución del Ticket]])</f>
        <v>2022</v>
      </c>
      <c r="AA4581" t="str">
        <f t="shared" si="996"/>
        <v>enero</v>
      </c>
      <c r="AB4581">
        <f>YEAR(BD_PONDERACIONES[[#This Row],[Fecha de Inspección]])</f>
        <v>2023</v>
      </c>
      <c r="AC4581">
        <f t="shared" si="997"/>
        <v>0.5</v>
      </c>
      <c r="AD4581">
        <f t="shared" si="998"/>
        <v>0.5</v>
      </c>
      <c r="AE4581">
        <f t="shared" si="999"/>
        <v>0.5</v>
      </c>
      <c r="AF4581">
        <f t="shared" si="1000"/>
        <v>0.5</v>
      </c>
      <c r="AG4581">
        <f t="shared" si="1001"/>
        <v>0.5</v>
      </c>
      <c r="AH4581">
        <f t="shared" si="1002"/>
        <v>0.5</v>
      </c>
      <c r="AI4581">
        <f t="shared" si="1003"/>
        <v>0.25</v>
      </c>
      <c r="AJ4581">
        <f t="shared" si="1004"/>
        <v>0.25</v>
      </c>
      <c r="AK4581">
        <f t="shared" si="1005"/>
        <v>0.5</v>
      </c>
      <c r="AL4581">
        <f t="shared" si="1006"/>
        <v>0.5</v>
      </c>
      <c r="AM4581">
        <f t="shared" si="1007"/>
        <v>0.5</v>
      </c>
      <c r="AN4581" s="6">
        <f t="shared" si="1009"/>
        <v>1</v>
      </c>
      <c r="AO4581" t="str">
        <f>VLOOKUP(BD_PONDERACIONES[[#This Row],[Comuna]],Tabla3[#All],2,0)</f>
        <v>Cordillera</v>
      </c>
    </row>
    <row r="4582" spans="1:41" x14ac:dyDescent="0.35">
      <c r="A4582" t="s">
        <v>21953</v>
      </c>
      <c r="B4582" t="s">
        <v>21954</v>
      </c>
      <c r="C4582" t="s">
        <v>21955</v>
      </c>
      <c r="D4582" s="5">
        <v>44929</v>
      </c>
      <c r="E4582" s="5">
        <v>44838</v>
      </c>
      <c r="F4582" t="s">
        <v>763</v>
      </c>
      <c r="G4582" t="s">
        <v>21956</v>
      </c>
      <c r="H4582" t="s">
        <v>3800</v>
      </c>
      <c r="J4582" t="s">
        <v>756</v>
      </c>
      <c r="K4582" t="s">
        <v>756</v>
      </c>
      <c r="L4582" t="s">
        <v>757</v>
      </c>
      <c r="M4582" t="s">
        <v>757</v>
      </c>
      <c r="N4582" t="s">
        <v>756</v>
      </c>
      <c r="O4582" t="s">
        <v>756</v>
      </c>
      <c r="P4582" t="s">
        <v>758</v>
      </c>
      <c r="Q4582" t="s">
        <v>759</v>
      </c>
      <c r="R4582" t="s">
        <v>759</v>
      </c>
      <c r="S4582" t="s">
        <v>757</v>
      </c>
      <c r="T4582" t="s">
        <v>757</v>
      </c>
      <c r="U4582" t="s">
        <v>757</v>
      </c>
      <c r="V4582" t="s">
        <v>756</v>
      </c>
      <c r="W4582" t="s">
        <v>756</v>
      </c>
      <c r="X4582" t="s">
        <v>21957</v>
      </c>
      <c r="Y4582" t="str">
        <f t="shared" si="1008"/>
        <v>octubre</v>
      </c>
      <c r="Z4582">
        <f>YEAR(BD_PONDERACIONES[[#This Row],[Fecha Ejecución del Ticket]])</f>
        <v>2022</v>
      </c>
      <c r="AA4582" t="str">
        <f t="shared" si="996"/>
        <v>enero</v>
      </c>
      <c r="AB4582">
        <f>YEAR(BD_PONDERACIONES[[#This Row],[Fecha de Inspección]])</f>
        <v>2023</v>
      </c>
      <c r="AC4582">
        <f t="shared" si="997"/>
        <v>0.5</v>
      </c>
      <c r="AD4582">
        <f t="shared" si="998"/>
        <v>0.5</v>
      </c>
      <c r="AE4582">
        <f t="shared" si="999"/>
        <v>0.5</v>
      </c>
      <c r="AF4582">
        <f t="shared" si="1000"/>
        <v>0.5</v>
      </c>
      <c r="AG4582">
        <f t="shared" si="1001"/>
        <v>0.5</v>
      </c>
      <c r="AH4582">
        <f t="shared" si="1002"/>
        <v>0.5</v>
      </c>
      <c r="AI4582">
        <f t="shared" si="1003"/>
        <v>0.25</v>
      </c>
      <c r="AJ4582">
        <f t="shared" si="1004"/>
        <v>0.25</v>
      </c>
      <c r="AK4582">
        <f t="shared" si="1005"/>
        <v>0.5</v>
      </c>
      <c r="AL4582">
        <f t="shared" si="1006"/>
        <v>0.5</v>
      </c>
      <c r="AM4582">
        <f t="shared" si="1007"/>
        <v>0.5</v>
      </c>
      <c r="AN4582" s="6">
        <f t="shared" si="1009"/>
        <v>1</v>
      </c>
      <c r="AO4582" t="str">
        <f>VLOOKUP(BD_PONDERACIONES[[#This Row],[Comuna]],Tabla3[#All],2,0)</f>
        <v>Cordillera</v>
      </c>
    </row>
    <row r="4583" spans="1:41" x14ac:dyDescent="0.35">
      <c r="A4583" t="s">
        <v>21958</v>
      </c>
      <c r="B4583" t="s">
        <v>21959</v>
      </c>
      <c r="C4583" t="s">
        <v>21960</v>
      </c>
      <c r="D4583" s="5">
        <v>44929</v>
      </c>
      <c r="E4583" s="5">
        <v>44836</v>
      </c>
      <c r="F4583" t="s">
        <v>763</v>
      </c>
      <c r="G4583" t="s">
        <v>21961</v>
      </c>
      <c r="H4583" t="s">
        <v>3800</v>
      </c>
      <c r="J4583" t="s">
        <v>756</v>
      </c>
      <c r="K4583" t="s">
        <v>756</v>
      </c>
      <c r="L4583" t="s">
        <v>757</v>
      </c>
      <c r="M4583" t="s">
        <v>757</v>
      </c>
      <c r="N4583" t="s">
        <v>756</v>
      </c>
      <c r="O4583" t="s">
        <v>756</v>
      </c>
      <c r="P4583" t="s">
        <v>765</v>
      </c>
      <c r="Q4583" t="s">
        <v>21962</v>
      </c>
      <c r="R4583" t="s">
        <v>21963</v>
      </c>
      <c r="S4583" t="s">
        <v>756</v>
      </c>
      <c r="T4583" t="s">
        <v>756</v>
      </c>
      <c r="U4583" t="s">
        <v>756</v>
      </c>
      <c r="V4583" t="s">
        <v>756</v>
      </c>
      <c r="W4583" t="s">
        <v>756</v>
      </c>
      <c r="X4583" t="s">
        <v>769</v>
      </c>
      <c r="Y4583" t="str">
        <f t="shared" si="1008"/>
        <v>octubre</v>
      </c>
      <c r="Z4583">
        <f>YEAR(BD_PONDERACIONES[[#This Row],[Fecha Ejecución del Ticket]])</f>
        <v>2022</v>
      </c>
      <c r="AA4583" t="str">
        <f t="shared" si="996"/>
        <v>enero</v>
      </c>
      <c r="AB4583">
        <f>YEAR(BD_PONDERACIONES[[#This Row],[Fecha de Inspección]])</f>
        <v>2023</v>
      </c>
      <c r="AC4583">
        <f t="shared" si="997"/>
        <v>0.5</v>
      </c>
      <c r="AD4583">
        <f t="shared" si="998"/>
        <v>0.5</v>
      </c>
      <c r="AE4583">
        <f t="shared" si="999"/>
        <v>0.5</v>
      </c>
      <c r="AF4583">
        <f t="shared" si="1000"/>
        <v>0.5</v>
      </c>
      <c r="AG4583">
        <f t="shared" si="1001"/>
        <v>0.5</v>
      </c>
      <c r="AH4583">
        <f t="shared" si="1002"/>
        <v>0.5</v>
      </c>
      <c r="AI4583">
        <f t="shared" si="1003"/>
        <v>0.25</v>
      </c>
      <c r="AJ4583">
        <f t="shared" si="1004"/>
        <v>0.25</v>
      </c>
      <c r="AK4583">
        <f t="shared" si="1005"/>
        <v>0.5</v>
      </c>
      <c r="AL4583">
        <f t="shared" si="1006"/>
        <v>0.5</v>
      </c>
      <c r="AM4583">
        <f t="shared" si="1007"/>
        <v>0.5</v>
      </c>
      <c r="AN4583" s="6">
        <f t="shared" si="1009"/>
        <v>1</v>
      </c>
      <c r="AO4583" t="str">
        <f>VLOOKUP(BD_PONDERACIONES[[#This Row],[Comuna]],Tabla3[#All],2,0)</f>
        <v>Cordillera</v>
      </c>
    </row>
    <row r="4584" spans="1:41" x14ac:dyDescent="0.35">
      <c r="A4584" t="s">
        <v>21964</v>
      </c>
      <c r="B4584" t="s">
        <v>21965</v>
      </c>
      <c r="C4584" t="s">
        <v>21966</v>
      </c>
      <c r="D4584" s="5">
        <v>44929</v>
      </c>
      <c r="E4584" s="5">
        <v>44836</v>
      </c>
      <c r="F4584" t="s">
        <v>763</v>
      </c>
      <c r="G4584" t="s">
        <v>21967</v>
      </c>
      <c r="H4584" t="s">
        <v>3800</v>
      </c>
      <c r="J4584" t="s">
        <v>756</v>
      </c>
      <c r="K4584" t="s">
        <v>756</v>
      </c>
      <c r="L4584" t="s">
        <v>757</v>
      </c>
      <c r="M4584" t="s">
        <v>757</v>
      </c>
      <c r="N4584" t="s">
        <v>756</v>
      </c>
      <c r="O4584" t="s">
        <v>756</v>
      </c>
      <c r="P4584" t="s">
        <v>765</v>
      </c>
      <c r="Q4584" t="s">
        <v>21968</v>
      </c>
      <c r="R4584" t="s">
        <v>21969</v>
      </c>
      <c r="S4584" t="s">
        <v>757</v>
      </c>
      <c r="T4584" t="s">
        <v>757</v>
      </c>
      <c r="U4584" t="s">
        <v>757</v>
      </c>
      <c r="V4584" t="s">
        <v>756</v>
      </c>
      <c r="W4584" t="s">
        <v>756</v>
      </c>
      <c r="X4584" t="s">
        <v>21970</v>
      </c>
      <c r="Y4584" t="str">
        <f t="shared" si="1008"/>
        <v>octubre</v>
      </c>
      <c r="Z4584">
        <f>YEAR(BD_PONDERACIONES[[#This Row],[Fecha Ejecución del Ticket]])</f>
        <v>2022</v>
      </c>
      <c r="AA4584" t="str">
        <f t="shared" si="996"/>
        <v>enero</v>
      </c>
      <c r="AB4584">
        <f>YEAR(BD_PONDERACIONES[[#This Row],[Fecha de Inspección]])</f>
        <v>2023</v>
      </c>
      <c r="AC4584">
        <f t="shared" si="997"/>
        <v>0.5</v>
      </c>
      <c r="AD4584">
        <f t="shared" si="998"/>
        <v>0.5</v>
      </c>
      <c r="AE4584">
        <f t="shared" si="999"/>
        <v>0.5</v>
      </c>
      <c r="AF4584">
        <f t="shared" si="1000"/>
        <v>0.5</v>
      </c>
      <c r="AG4584">
        <f t="shared" si="1001"/>
        <v>0.5</v>
      </c>
      <c r="AH4584">
        <f t="shared" si="1002"/>
        <v>0.5</v>
      </c>
      <c r="AI4584">
        <f t="shared" si="1003"/>
        <v>0.25</v>
      </c>
      <c r="AJ4584">
        <f t="shared" si="1004"/>
        <v>0.25</v>
      </c>
      <c r="AK4584">
        <f t="shared" si="1005"/>
        <v>0.5</v>
      </c>
      <c r="AL4584">
        <f t="shared" si="1006"/>
        <v>0.5</v>
      </c>
      <c r="AM4584">
        <f t="shared" si="1007"/>
        <v>0.5</v>
      </c>
      <c r="AN4584" s="6">
        <f t="shared" si="1009"/>
        <v>1</v>
      </c>
      <c r="AO4584" t="str">
        <f>VLOOKUP(BD_PONDERACIONES[[#This Row],[Comuna]],Tabla3[#All],2,0)</f>
        <v>Cordillera</v>
      </c>
    </row>
    <row r="4585" spans="1:41" x14ac:dyDescent="0.35">
      <c r="A4585" t="s">
        <v>21971</v>
      </c>
      <c r="B4585" t="s">
        <v>21972</v>
      </c>
      <c r="C4585" t="s">
        <v>21973</v>
      </c>
      <c r="D4585" s="5">
        <v>44929</v>
      </c>
      <c r="E4585" s="5">
        <v>44836</v>
      </c>
      <c r="F4585" t="s">
        <v>763</v>
      </c>
      <c r="G4585" t="s">
        <v>21974</v>
      </c>
      <c r="H4585" t="s">
        <v>3800</v>
      </c>
      <c r="J4585" t="s">
        <v>756</v>
      </c>
      <c r="K4585" t="s">
        <v>756</v>
      </c>
      <c r="L4585" t="s">
        <v>757</v>
      </c>
      <c r="M4585" t="s">
        <v>757</v>
      </c>
      <c r="N4585" t="s">
        <v>756</v>
      </c>
      <c r="O4585" t="s">
        <v>756</v>
      </c>
      <c r="P4585" t="s">
        <v>758</v>
      </c>
      <c r="Q4585" t="s">
        <v>759</v>
      </c>
      <c r="R4585" t="s">
        <v>759</v>
      </c>
      <c r="S4585" t="s">
        <v>757</v>
      </c>
      <c r="T4585" t="s">
        <v>757</v>
      </c>
      <c r="U4585" t="s">
        <v>757</v>
      </c>
      <c r="V4585" t="s">
        <v>756</v>
      </c>
      <c r="W4585" t="s">
        <v>756</v>
      </c>
      <c r="X4585" t="s">
        <v>804</v>
      </c>
      <c r="Y4585" t="str">
        <f t="shared" si="1008"/>
        <v>octubre</v>
      </c>
      <c r="Z4585">
        <f>YEAR(BD_PONDERACIONES[[#This Row],[Fecha Ejecución del Ticket]])</f>
        <v>2022</v>
      </c>
      <c r="AA4585" t="str">
        <f t="shared" si="996"/>
        <v>enero</v>
      </c>
      <c r="AB4585">
        <f>YEAR(BD_PONDERACIONES[[#This Row],[Fecha de Inspección]])</f>
        <v>2023</v>
      </c>
      <c r="AC4585">
        <f t="shared" si="997"/>
        <v>0.5</v>
      </c>
      <c r="AD4585">
        <f t="shared" si="998"/>
        <v>0.5</v>
      </c>
      <c r="AE4585">
        <f t="shared" si="999"/>
        <v>0.5</v>
      </c>
      <c r="AF4585">
        <f t="shared" si="1000"/>
        <v>0.5</v>
      </c>
      <c r="AG4585">
        <f t="shared" si="1001"/>
        <v>0.5</v>
      </c>
      <c r="AH4585">
        <f t="shared" si="1002"/>
        <v>0.5</v>
      </c>
      <c r="AI4585">
        <f t="shared" si="1003"/>
        <v>0.25</v>
      </c>
      <c r="AJ4585">
        <f t="shared" si="1004"/>
        <v>0.25</v>
      </c>
      <c r="AK4585">
        <f t="shared" si="1005"/>
        <v>0.5</v>
      </c>
      <c r="AL4585">
        <f t="shared" si="1006"/>
        <v>0.5</v>
      </c>
      <c r="AM4585">
        <f t="shared" si="1007"/>
        <v>0.5</v>
      </c>
      <c r="AN4585" s="6">
        <f t="shared" si="1009"/>
        <v>1</v>
      </c>
      <c r="AO4585" t="str">
        <f>VLOOKUP(BD_PONDERACIONES[[#This Row],[Comuna]],Tabla3[#All],2,0)</f>
        <v>Cordillera</v>
      </c>
    </row>
    <row r="4586" spans="1:41" x14ac:dyDescent="0.35">
      <c r="A4586" t="s">
        <v>21975</v>
      </c>
      <c r="B4586" t="s">
        <v>21976</v>
      </c>
      <c r="C4586" t="s">
        <v>21977</v>
      </c>
      <c r="D4586" s="5">
        <v>44930</v>
      </c>
      <c r="E4586" s="5">
        <v>44851</v>
      </c>
      <c r="F4586" t="s">
        <v>763</v>
      </c>
      <c r="G4586" t="s">
        <v>21978</v>
      </c>
      <c r="H4586" t="s">
        <v>3800</v>
      </c>
      <c r="J4586" t="s">
        <v>756</v>
      </c>
      <c r="K4586" t="s">
        <v>756</v>
      </c>
      <c r="L4586" t="s">
        <v>757</v>
      </c>
      <c r="M4586" t="s">
        <v>757</v>
      </c>
      <c r="N4586" t="s">
        <v>756</v>
      </c>
      <c r="O4586" t="s">
        <v>756</v>
      </c>
      <c r="P4586" t="s">
        <v>758</v>
      </c>
      <c r="Q4586" t="s">
        <v>759</v>
      </c>
      <c r="R4586" t="s">
        <v>759</v>
      </c>
      <c r="S4586" t="s">
        <v>757</v>
      </c>
      <c r="T4586" t="s">
        <v>757</v>
      </c>
      <c r="U4586" t="s">
        <v>757</v>
      </c>
      <c r="V4586" t="s">
        <v>756</v>
      </c>
      <c r="W4586" t="s">
        <v>756</v>
      </c>
      <c r="X4586" t="s">
        <v>21979</v>
      </c>
      <c r="Y4586" t="str">
        <f t="shared" si="1008"/>
        <v>octubre</v>
      </c>
      <c r="Z4586">
        <f>YEAR(BD_PONDERACIONES[[#This Row],[Fecha Ejecución del Ticket]])</f>
        <v>2022</v>
      </c>
      <c r="AA4586" t="str">
        <f t="shared" si="996"/>
        <v>enero</v>
      </c>
      <c r="AB4586">
        <f>YEAR(BD_PONDERACIONES[[#This Row],[Fecha de Inspección]])</f>
        <v>2023</v>
      </c>
      <c r="AC4586">
        <f t="shared" si="997"/>
        <v>0.5</v>
      </c>
      <c r="AD4586">
        <f t="shared" si="998"/>
        <v>0.5</v>
      </c>
      <c r="AE4586">
        <f t="shared" si="999"/>
        <v>0.5</v>
      </c>
      <c r="AF4586">
        <f t="shared" si="1000"/>
        <v>0.5</v>
      </c>
      <c r="AG4586">
        <f t="shared" si="1001"/>
        <v>0.5</v>
      </c>
      <c r="AH4586">
        <f t="shared" si="1002"/>
        <v>0.5</v>
      </c>
      <c r="AI4586">
        <f t="shared" si="1003"/>
        <v>0.25</v>
      </c>
      <c r="AJ4586">
        <f t="shared" si="1004"/>
        <v>0.25</v>
      </c>
      <c r="AK4586">
        <f t="shared" si="1005"/>
        <v>0.5</v>
      </c>
      <c r="AL4586">
        <f t="shared" si="1006"/>
        <v>0.5</v>
      </c>
      <c r="AM4586">
        <f t="shared" si="1007"/>
        <v>0.5</v>
      </c>
      <c r="AN4586" s="6">
        <f t="shared" si="1009"/>
        <v>1</v>
      </c>
      <c r="AO4586" t="str">
        <f>VLOOKUP(BD_PONDERACIONES[[#This Row],[Comuna]],Tabla3[#All],2,0)</f>
        <v>Cordillera</v>
      </c>
    </row>
    <row r="4587" spans="1:41" x14ac:dyDescent="0.35">
      <c r="A4587" t="s">
        <v>21980</v>
      </c>
      <c r="B4587" t="s">
        <v>21981</v>
      </c>
      <c r="C4587" t="s">
        <v>21982</v>
      </c>
      <c r="D4587" s="5">
        <v>44930</v>
      </c>
      <c r="E4587" s="5">
        <v>44847</v>
      </c>
      <c r="F4587" t="s">
        <v>753</v>
      </c>
      <c r="G4587" t="s">
        <v>21983</v>
      </c>
      <c r="H4587" t="s">
        <v>3786</v>
      </c>
      <c r="J4587" t="s">
        <v>756</v>
      </c>
      <c r="K4587" t="s">
        <v>756</v>
      </c>
      <c r="L4587" t="s">
        <v>757</v>
      </c>
      <c r="M4587" t="s">
        <v>757</v>
      </c>
      <c r="N4587" t="s">
        <v>756</v>
      </c>
      <c r="O4587" t="s">
        <v>756</v>
      </c>
      <c r="P4587" t="s">
        <v>765</v>
      </c>
      <c r="Q4587" t="s">
        <v>759</v>
      </c>
      <c r="R4587" t="s">
        <v>759</v>
      </c>
      <c r="S4587" t="s">
        <v>757</v>
      </c>
      <c r="T4587" t="s">
        <v>757</v>
      </c>
      <c r="U4587" t="s">
        <v>756</v>
      </c>
      <c r="V4587" t="s">
        <v>756</v>
      </c>
      <c r="W4587" t="s">
        <v>756</v>
      </c>
      <c r="X4587" t="s">
        <v>21984</v>
      </c>
      <c r="Y4587" t="str">
        <f t="shared" si="1008"/>
        <v>octubre</v>
      </c>
      <c r="Z4587">
        <f>YEAR(BD_PONDERACIONES[[#This Row],[Fecha Ejecución del Ticket]])</f>
        <v>2022</v>
      </c>
      <c r="AA4587" t="str">
        <f t="shared" si="996"/>
        <v>enero</v>
      </c>
      <c r="AB4587">
        <f>YEAR(BD_PONDERACIONES[[#This Row],[Fecha de Inspección]])</f>
        <v>2023</v>
      </c>
      <c r="AC4587">
        <f t="shared" si="997"/>
        <v>0.5</v>
      </c>
      <c r="AD4587">
        <f t="shared" si="998"/>
        <v>0.5</v>
      </c>
      <c r="AE4587">
        <f t="shared" si="999"/>
        <v>0.5</v>
      </c>
      <c r="AF4587">
        <f t="shared" si="1000"/>
        <v>0.5</v>
      </c>
      <c r="AG4587">
        <f t="shared" si="1001"/>
        <v>0.5</v>
      </c>
      <c r="AH4587">
        <f t="shared" si="1002"/>
        <v>0.5</v>
      </c>
      <c r="AI4587">
        <f t="shared" si="1003"/>
        <v>0.25</v>
      </c>
      <c r="AJ4587">
        <f t="shared" si="1004"/>
        <v>0.25</v>
      </c>
      <c r="AK4587">
        <f t="shared" si="1005"/>
        <v>0.5</v>
      </c>
      <c r="AL4587">
        <f t="shared" si="1006"/>
        <v>0.5</v>
      </c>
      <c r="AM4587">
        <f t="shared" si="1007"/>
        <v>0.5</v>
      </c>
      <c r="AN4587" s="6">
        <f t="shared" si="1009"/>
        <v>1</v>
      </c>
      <c r="AO4587" t="str">
        <f>VLOOKUP(BD_PONDERACIONES[[#This Row],[Comuna]],Tabla3[#All],2,0)</f>
        <v>Florida</v>
      </c>
    </row>
    <row r="4588" spans="1:41" x14ac:dyDescent="0.35">
      <c r="A4588" t="s">
        <v>21985</v>
      </c>
      <c r="B4588" t="s">
        <v>21986</v>
      </c>
      <c r="C4588" t="s">
        <v>21987</v>
      </c>
      <c r="D4588" s="5">
        <v>44930</v>
      </c>
      <c r="E4588" s="5">
        <v>44844</v>
      </c>
      <c r="F4588" t="s">
        <v>753</v>
      </c>
      <c r="G4588" t="s">
        <v>21988</v>
      </c>
      <c r="H4588" t="s">
        <v>3786</v>
      </c>
      <c r="J4588" t="s">
        <v>756</v>
      </c>
      <c r="K4588" t="s">
        <v>756</v>
      </c>
      <c r="L4588" t="s">
        <v>757</v>
      </c>
      <c r="M4588" t="s">
        <v>757</v>
      </c>
      <c r="N4588" t="s">
        <v>756</v>
      </c>
      <c r="O4588" t="s">
        <v>756</v>
      </c>
      <c r="P4588" t="s">
        <v>765</v>
      </c>
      <c r="Q4588" t="s">
        <v>759</v>
      </c>
      <c r="R4588" t="s">
        <v>759</v>
      </c>
      <c r="S4588" t="s">
        <v>757</v>
      </c>
      <c r="T4588" t="s">
        <v>757</v>
      </c>
      <c r="U4588" t="s">
        <v>756</v>
      </c>
      <c r="V4588" t="s">
        <v>756</v>
      </c>
      <c r="W4588" t="s">
        <v>756</v>
      </c>
      <c r="X4588" t="s">
        <v>21989</v>
      </c>
      <c r="Y4588" t="str">
        <f t="shared" si="1008"/>
        <v>octubre</v>
      </c>
      <c r="Z4588">
        <f>YEAR(BD_PONDERACIONES[[#This Row],[Fecha Ejecución del Ticket]])</f>
        <v>2022</v>
      </c>
      <c r="AA4588" t="str">
        <f t="shared" si="996"/>
        <v>enero</v>
      </c>
      <c r="AB4588">
        <f>YEAR(BD_PONDERACIONES[[#This Row],[Fecha de Inspección]])</f>
        <v>2023</v>
      </c>
      <c r="AC4588">
        <f t="shared" si="997"/>
        <v>0.5</v>
      </c>
      <c r="AD4588">
        <f t="shared" si="998"/>
        <v>0.5</v>
      </c>
      <c r="AE4588">
        <f t="shared" si="999"/>
        <v>0.5</v>
      </c>
      <c r="AF4588">
        <f t="shared" si="1000"/>
        <v>0.5</v>
      </c>
      <c r="AG4588">
        <f t="shared" si="1001"/>
        <v>0.5</v>
      </c>
      <c r="AH4588">
        <f t="shared" si="1002"/>
        <v>0.5</v>
      </c>
      <c r="AI4588">
        <f t="shared" si="1003"/>
        <v>0.25</v>
      </c>
      <c r="AJ4588">
        <f t="shared" si="1004"/>
        <v>0.25</v>
      </c>
      <c r="AK4588">
        <f t="shared" si="1005"/>
        <v>0.5</v>
      </c>
      <c r="AL4588">
        <f t="shared" si="1006"/>
        <v>0.5</v>
      </c>
      <c r="AM4588">
        <f t="shared" si="1007"/>
        <v>0.5</v>
      </c>
      <c r="AN4588" s="6">
        <f t="shared" si="1009"/>
        <v>1</v>
      </c>
      <c r="AO4588" t="str">
        <f>VLOOKUP(BD_PONDERACIONES[[#This Row],[Comuna]],Tabla3[#All],2,0)</f>
        <v>Florida</v>
      </c>
    </row>
    <row r="4589" spans="1:41" x14ac:dyDescent="0.35">
      <c r="A4589" t="s">
        <v>21990</v>
      </c>
      <c r="B4589" t="s">
        <v>21991</v>
      </c>
      <c r="C4589" t="s">
        <v>18155</v>
      </c>
      <c r="D4589" s="5">
        <v>44930</v>
      </c>
      <c r="E4589" s="5">
        <v>44836</v>
      </c>
      <c r="F4589" t="s">
        <v>763</v>
      </c>
      <c r="G4589" t="s">
        <v>21992</v>
      </c>
      <c r="H4589" t="s">
        <v>2860</v>
      </c>
      <c r="J4589" t="s">
        <v>756</v>
      </c>
      <c r="K4589" t="s">
        <v>756</v>
      </c>
      <c r="L4589" t="s">
        <v>757</v>
      </c>
      <c r="M4589" t="s">
        <v>757</v>
      </c>
      <c r="N4589" t="s">
        <v>756</v>
      </c>
      <c r="O4589" t="s">
        <v>756</v>
      </c>
      <c r="P4589" t="s">
        <v>758</v>
      </c>
      <c r="Q4589" t="s">
        <v>759</v>
      </c>
      <c r="R4589" t="s">
        <v>759</v>
      </c>
      <c r="S4589" t="s">
        <v>757</v>
      </c>
      <c r="T4589" t="s">
        <v>757</v>
      </c>
      <c r="U4589" t="s">
        <v>757</v>
      </c>
      <c r="V4589" t="s">
        <v>756</v>
      </c>
      <c r="W4589" t="s">
        <v>756</v>
      </c>
      <c r="X4589" t="s">
        <v>21993</v>
      </c>
      <c r="Y4589" t="str">
        <f t="shared" si="1008"/>
        <v>octubre</v>
      </c>
      <c r="Z4589">
        <f>YEAR(BD_PONDERACIONES[[#This Row],[Fecha Ejecución del Ticket]])</f>
        <v>2022</v>
      </c>
      <c r="AA4589" t="str">
        <f t="shared" si="996"/>
        <v>enero</v>
      </c>
      <c r="AB4589">
        <f>YEAR(BD_PONDERACIONES[[#This Row],[Fecha de Inspección]])</f>
        <v>2023</v>
      </c>
      <c r="AC4589">
        <f t="shared" si="997"/>
        <v>0.5</v>
      </c>
      <c r="AD4589">
        <f t="shared" si="998"/>
        <v>0.5</v>
      </c>
      <c r="AE4589">
        <f t="shared" si="999"/>
        <v>0.5</v>
      </c>
      <c r="AF4589">
        <f t="shared" si="1000"/>
        <v>0.5</v>
      </c>
      <c r="AG4589">
        <f t="shared" si="1001"/>
        <v>0.5</v>
      </c>
      <c r="AH4589">
        <f t="shared" si="1002"/>
        <v>0.5</v>
      </c>
      <c r="AI4589">
        <f t="shared" si="1003"/>
        <v>0.25</v>
      </c>
      <c r="AJ4589">
        <f t="shared" si="1004"/>
        <v>0.25</v>
      </c>
      <c r="AK4589">
        <f t="shared" si="1005"/>
        <v>0.5</v>
      </c>
      <c r="AL4589">
        <f t="shared" si="1006"/>
        <v>0.5</v>
      </c>
      <c r="AM4589">
        <f t="shared" si="1007"/>
        <v>0.5</v>
      </c>
      <c r="AN4589" s="6">
        <f t="shared" si="1009"/>
        <v>1</v>
      </c>
      <c r="AO4589" t="str">
        <f>VLOOKUP(BD_PONDERACIONES[[#This Row],[Comuna]],Tabla3[#All],2,0)</f>
        <v>Cordillera</v>
      </c>
    </row>
    <row r="4590" spans="1:41" x14ac:dyDescent="0.35">
      <c r="A4590" t="s">
        <v>21994</v>
      </c>
      <c r="B4590" t="s">
        <v>21995</v>
      </c>
      <c r="C4590" t="s">
        <v>21996</v>
      </c>
      <c r="D4590" s="5">
        <v>44930</v>
      </c>
      <c r="E4590" s="5">
        <v>44837</v>
      </c>
      <c r="F4590" t="s">
        <v>763</v>
      </c>
      <c r="G4590" t="s">
        <v>21997</v>
      </c>
      <c r="H4590" t="s">
        <v>3456</v>
      </c>
      <c r="J4590" t="s">
        <v>756</v>
      </c>
      <c r="K4590" t="s">
        <v>756</v>
      </c>
      <c r="L4590" t="s">
        <v>757</v>
      </c>
      <c r="M4590" t="s">
        <v>757</v>
      </c>
      <c r="N4590" t="s">
        <v>756</v>
      </c>
      <c r="O4590" t="s">
        <v>756</v>
      </c>
      <c r="P4590" t="s">
        <v>758</v>
      </c>
      <c r="Q4590" t="s">
        <v>759</v>
      </c>
      <c r="R4590" t="s">
        <v>759</v>
      </c>
      <c r="S4590" t="s">
        <v>757</v>
      </c>
      <c r="T4590" t="s">
        <v>757</v>
      </c>
      <c r="U4590" t="s">
        <v>757</v>
      </c>
      <c r="V4590" t="s">
        <v>756</v>
      </c>
      <c r="W4590" t="s">
        <v>756</v>
      </c>
      <c r="X4590" t="s">
        <v>21998</v>
      </c>
      <c r="Y4590" t="str">
        <f t="shared" si="1008"/>
        <v>octubre</v>
      </c>
      <c r="Z4590">
        <f>YEAR(BD_PONDERACIONES[[#This Row],[Fecha Ejecución del Ticket]])</f>
        <v>2022</v>
      </c>
      <c r="AA4590" t="str">
        <f t="shared" si="996"/>
        <v>enero</v>
      </c>
      <c r="AB4590">
        <f>YEAR(BD_PONDERACIONES[[#This Row],[Fecha de Inspección]])</f>
        <v>2023</v>
      </c>
      <c r="AC4590">
        <f t="shared" si="997"/>
        <v>0.5</v>
      </c>
      <c r="AD4590">
        <f t="shared" si="998"/>
        <v>0.5</v>
      </c>
      <c r="AE4590">
        <f t="shared" si="999"/>
        <v>0.5</v>
      </c>
      <c r="AF4590">
        <f t="shared" si="1000"/>
        <v>0.5</v>
      </c>
      <c r="AG4590">
        <f t="shared" si="1001"/>
        <v>0.5</v>
      </c>
      <c r="AH4590">
        <f t="shared" si="1002"/>
        <v>0.5</v>
      </c>
      <c r="AI4590">
        <f t="shared" si="1003"/>
        <v>0.25</v>
      </c>
      <c r="AJ4590">
        <f t="shared" si="1004"/>
        <v>0.25</v>
      </c>
      <c r="AK4590">
        <f t="shared" si="1005"/>
        <v>0.5</v>
      </c>
      <c r="AL4590">
        <f t="shared" si="1006"/>
        <v>0.5</v>
      </c>
      <c r="AM4590">
        <f t="shared" si="1007"/>
        <v>0.5</v>
      </c>
      <c r="AN4590" s="6">
        <f t="shared" si="1009"/>
        <v>1</v>
      </c>
      <c r="AO4590" t="str">
        <f>VLOOKUP(BD_PONDERACIONES[[#This Row],[Comuna]],Tabla3[#All],2,0)</f>
        <v>Cordillera</v>
      </c>
    </row>
    <row r="4591" spans="1:41" x14ac:dyDescent="0.35">
      <c r="A4591" t="s">
        <v>21999</v>
      </c>
      <c r="B4591" t="s">
        <v>22000</v>
      </c>
      <c r="C4591" t="s">
        <v>22001</v>
      </c>
      <c r="D4591" s="5">
        <v>44930</v>
      </c>
      <c r="E4591" s="5">
        <v>44838</v>
      </c>
      <c r="F4591" t="s">
        <v>753</v>
      </c>
      <c r="G4591" t="s">
        <v>22002</v>
      </c>
      <c r="H4591" t="s">
        <v>3786</v>
      </c>
      <c r="J4591" t="s">
        <v>756</v>
      </c>
      <c r="K4591" t="s">
        <v>756</v>
      </c>
      <c r="L4591" t="s">
        <v>773</v>
      </c>
      <c r="M4591" t="s">
        <v>773</v>
      </c>
      <c r="N4591" t="s">
        <v>756</v>
      </c>
      <c r="O4591" t="s">
        <v>756</v>
      </c>
      <c r="P4591" t="s">
        <v>758</v>
      </c>
      <c r="Q4591" t="s">
        <v>759</v>
      </c>
      <c r="R4591" t="s">
        <v>759</v>
      </c>
      <c r="S4591" t="s">
        <v>757</v>
      </c>
      <c r="T4591" t="s">
        <v>757</v>
      </c>
      <c r="U4591" t="s">
        <v>757</v>
      </c>
      <c r="V4591" t="s">
        <v>756</v>
      </c>
      <c r="W4591" t="s">
        <v>756</v>
      </c>
      <c r="X4591" t="s">
        <v>22003</v>
      </c>
      <c r="Y4591" t="str">
        <f t="shared" si="1008"/>
        <v>octubre</v>
      </c>
      <c r="Z4591">
        <f>YEAR(BD_PONDERACIONES[[#This Row],[Fecha Ejecución del Ticket]])</f>
        <v>2022</v>
      </c>
      <c r="AA4591" t="str">
        <f t="shared" si="996"/>
        <v>enero</v>
      </c>
      <c r="AB4591">
        <f>YEAR(BD_PONDERACIONES[[#This Row],[Fecha de Inspección]])</f>
        <v>2023</v>
      </c>
      <c r="AC4591">
        <f t="shared" si="997"/>
        <v>0.5</v>
      </c>
      <c r="AD4591">
        <f t="shared" si="998"/>
        <v>0.5</v>
      </c>
      <c r="AE4591">
        <f t="shared" si="999"/>
        <v>0</v>
      </c>
      <c r="AF4591">
        <f t="shared" si="1000"/>
        <v>0</v>
      </c>
      <c r="AG4591">
        <f t="shared" si="1001"/>
        <v>0.5</v>
      </c>
      <c r="AH4591">
        <f t="shared" si="1002"/>
        <v>0.5</v>
      </c>
      <c r="AI4591">
        <f t="shared" si="1003"/>
        <v>0.25</v>
      </c>
      <c r="AJ4591">
        <f t="shared" si="1004"/>
        <v>0.25</v>
      </c>
      <c r="AK4591">
        <f t="shared" si="1005"/>
        <v>0.5</v>
      </c>
      <c r="AL4591">
        <f t="shared" si="1006"/>
        <v>0.5</v>
      </c>
      <c r="AM4591">
        <f t="shared" si="1007"/>
        <v>0.5</v>
      </c>
      <c r="AN4591" s="6">
        <f t="shared" si="1009"/>
        <v>0.7</v>
      </c>
      <c r="AO4591" t="str">
        <f>VLOOKUP(BD_PONDERACIONES[[#This Row],[Comuna]],Tabla3[#All],2,0)</f>
        <v>Florida</v>
      </c>
    </row>
    <row r="4592" spans="1:41" x14ac:dyDescent="0.35">
      <c r="A4592" t="s">
        <v>22004</v>
      </c>
      <c r="B4592" t="s">
        <v>22005</v>
      </c>
      <c r="C4592" t="s">
        <v>22006</v>
      </c>
      <c r="D4592" s="5">
        <v>44930</v>
      </c>
      <c r="E4592" s="5">
        <v>44838</v>
      </c>
      <c r="F4592" t="s">
        <v>753</v>
      </c>
      <c r="G4592" t="s">
        <v>22007</v>
      </c>
      <c r="H4592" t="s">
        <v>755</v>
      </c>
      <c r="J4592" t="s">
        <v>756</v>
      </c>
      <c r="K4592" t="s">
        <v>756</v>
      </c>
      <c r="L4592" t="s">
        <v>757</v>
      </c>
      <c r="M4592" t="s">
        <v>757</v>
      </c>
      <c r="N4592" t="s">
        <v>756</v>
      </c>
      <c r="O4592" t="s">
        <v>756</v>
      </c>
      <c r="P4592" t="s">
        <v>758</v>
      </c>
      <c r="Q4592" t="s">
        <v>759</v>
      </c>
      <c r="R4592" t="s">
        <v>759</v>
      </c>
      <c r="S4592" t="s">
        <v>757</v>
      </c>
      <c r="T4592" t="s">
        <v>757</v>
      </c>
      <c r="U4592" t="s">
        <v>757</v>
      </c>
      <c r="V4592" t="s">
        <v>756</v>
      </c>
      <c r="W4592" t="s">
        <v>756</v>
      </c>
      <c r="X4592" t="s">
        <v>22008</v>
      </c>
      <c r="Y4592" t="str">
        <f t="shared" si="1008"/>
        <v>octubre</v>
      </c>
      <c r="Z4592">
        <f>YEAR(BD_PONDERACIONES[[#This Row],[Fecha Ejecución del Ticket]])</f>
        <v>2022</v>
      </c>
      <c r="AA4592" t="str">
        <f t="shared" si="996"/>
        <v>enero</v>
      </c>
      <c r="AB4592">
        <f>YEAR(BD_PONDERACIONES[[#This Row],[Fecha de Inspección]])</f>
        <v>2023</v>
      </c>
      <c r="AC4592">
        <f t="shared" si="997"/>
        <v>0.5</v>
      </c>
      <c r="AD4592">
        <f t="shared" si="998"/>
        <v>0.5</v>
      </c>
      <c r="AE4592">
        <f t="shared" si="999"/>
        <v>0.5</v>
      </c>
      <c r="AF4592">
        <f t="shared" si="1000"/>
        <v>0.5</v>
      </c>
      <c r="AG4592">
        <f t="shared" si="1001"/>
        <v>0.5</v>
      </c>
      <c r="AH4592">
        <f t="shared" si="1002"/>
        <v>0.5</v>
      </c>
      <c r="AI4592">
        <f t="shared" si="1003"/>
        <v>0.25</v>
      </c>
      <c r="AJ4592">
        <f t="shared" si="1004"/>
        <v>0.25</v>
      </c>
      <c r="AK4592">
        <f t="shared" si="1005"/>
        <v>0.5</v>
      </c>
      <c r="AL4592">
        <f t="shared" si="1006"/>
        <v>0.5</v>
      </c>
      <c r="AM4592">
        <f t="shared" si="1007"/>
        <v>0.5</v>
      </c>
      <c r="AN4592" s="6">
        <f t="shared" si="1009"/>
        <v>1</v>
      </c>
      <c r="AO4592" t="str">
        <f>VLOOKUP(BD_PONDERACIONES[[#This Row],[Comuna]],Tabla3[#All],2,0)</f>
        <v>Florida</v>
      </c>
    </row>
    <row r="4593" spans="1:41" x14ac:dyDescent="0.35">
      <c r="A4593" t="s">
        <v>22009</v>
      </c>
      <c r="B4593" t="s">
        <v>22010</v>
      </c>
      <c r="C4593" t="s">
        <v>22011</v>
      </c>
      <c r="D4593" s="5">
        <v>44930</v>
      </c>
      <c r="E4593" s="5">
        <v>44775</v>
      </c>
      <c r="F4593" t="s">
        <v>763</v>
      </c>
      <c r="G4593" t="s">
        <v>22012</v>
      </c>
      <c r="H4593" t="s">
        <v>2882</v>
      </c>
      <c r="J4593" t="s">
        <v>756</v>
      </c>
      <c r="K4593" t="s">
        <v>756</v>
      </c>
      <c r="L4593" t="s">
        <v>773</v>
      </c>
      <c r="M4593" t="s">
        <v>773</v>
      </c>
      <c r="N4593" t="s">
        <v>756</v>
      </c>
      <c r="O4593" t="s">
        <v>756</v>
      </c>
      <c r="P4593" t="s">
        <v>758</v>
      </c>
      <c r="Q4593" t="s">
        <v>759</v>
      </c>
      <c r="R4593" t="s">
        <v>759</v>
      </c>
      <c r="S4593" t="s">
        <v>757</v>
      </c>
      <c r="T4593" t="s">
        <v>757</v>
      </c>
      <c r="U4593" t="s">
        <v>757</v>
      </c>
      <c r="V4593" t="s">
        <v>756</v>
      </c>
      <c r="W4593" t="s">
        <v>768</v>
      </c>
      <c r="X4593" t="s">
        <v>11786</v>
      </c>
      <c r="Y4593" t="str">
        <f t="shared" si="1008"/>
        <v>agosto</v>
      </c>
      <c r="Z4593">
        <f>YEAR(BD_PONDERACIONES[[#This Row],[Fecha Ejecución del Ticket]])</f>
        <v>2022</v>
      </c>
      <c r="AA4593" t="str">
        <f t="shared" si="996"/>
        <v>enero</v>
      </c>
      <c r="AB4593">
        <f>YEAR(BD_PONDERACIONES[[#This Row],[Fecha de Inspección]])</f>
        <v>2023</v>
      </c>
      <c r="AC4593">
        <f t="shared" si="997"/>
        <v>0.5</v>
      </c>
      <c r="AD4593">
        <f t="shared" si="998"/>
        <v>0.5</v>
      </c>
      <c r="AE4593">
        <f t="shared" si="999"/>
        <v>0</v>
      </c>
      <c r="AF4593">
        <f t="shared" si="1000"/>
        <v>0</v>
      </c>
      <c r="AG4593">
        <f t="shared" si="1001"/>
        <v>0.5</v>
      </c>
      <c r="AH4593">
        <f t="shared" si="1002"/>
        <v>0.5</v>
      </c>
      <c r="AI4593">
        <f t="shared" si="1003"/>
        <v>0.25</v>
      </c>
      <c r="AJ4593">
        <f t="shared" si="1004"/>
        <v>0.25</v>
      </c>
      <c r="AK4593">
        <f t="shared" si="1005"/>
        <v>0.5</v>
      </c>
      <c r="AL4593">
        <f t="shared" si="1006"/>
        <v>0.5</v>
      </c>
      <c r="AM4593">
        <f t="shared" si="1007"/>
        <v>0.17499999999999999</v>
      </c>
      <c r="AN4593" s="6">
        <f t="shared" si="1009"/>
        <v>0.63500000000000001</v>
      </c>
      <c r="AO4593" t="str">
        <f>VLOOKUP(BD_PONDERACIONES[[#This Row],[Comuna]],Tabla3[#All],2,0)</f>
        <v>Cordillera</v>
      </c>
    </row>
    <row r="4594" spans="1:41" x14ac:dyDescent="0.35">
      <c r="A4594" t="s">
        <v>22013</v>
      </c>
      <c r="B4594" t="s">
        <v>22014</v>
      </c>
      <c r="C4594" t="s">
        <v>22015</v>
      </c>
      <c r="D4594" s="5">
        <v>44930</v>
      </c>
      <c r="E4594" s="5">
        <v>44839</v>
      </c>
      <c r="F4594" t="s">
        <v>763</v>
      </c>
      <c r="G4594" t="s">
        <v>22016</v>
      </c>
      <c r="H4594" t="s">
        <v>1580</v>
      </c>
      <c r="J4594" t="s">
        <v>756</v>
      </c>
      <c r="K4594" t="s">
        <v>756</v>
      </c>
      <c r="L4594" t="s">
        <v>773</v>
      </c>
      <c r="M4594" t="s">
        <v>773</v>
      </c>
      <c r="N4594" t="s">
        <v>756</v>
      </c>
      <c r="O4594" t="s">
        <v>756</v>
      </c>
      <c r="P4594" t="s">
        <v>758</v>
      </c>
      <c r="Q4594" t="s">
        <v>759</v>
      </c>
      <c r="R4594" t="s">
        <v>759</v>
      </c>
      <c r="S4594" t="s">
        <v>757</v>
      </c>
      <c r="T4594" t="s">
        <v>757</v>
      </c>
      <c r="U4594" t="s">
        <v>757</v>
      </c>
      <c r="V4594" t="s">
        <v>773</v>
      </c>
      <c r="W4594" t="s">
        <v>773</v>
      </c>
      <c r="X4594" t="s">
        <v>12039</v>
      </c>
      <c r="Y4594" t="str">
        <f t="shared" si="1008"/>
        <v>octubre</v>
      </c>
      <c r="Z4594">
        <f>YEAR(BD_PONDERACIONES[[#This Row],[Fecha Ejecución del Ticket]])</f>
        <v>2022</v>
      </c>
      <c r="AA4594" t="str">
        <f t="shared" si="996"/>
        <v>enero</v>
      </c>
      <c r="AB4594">
        <f>YEAR(BD_PONDERACIONES[[#This Row],[Fecha de Inspección]])</f>
        <v>2023</v>
      </c>
      <c r="AC4594">
        <f t="shared" si="997"/>
        <v>0.5</v>
      </c>
      <c r="AD4594">
        <f t="shared" si="998"/>
        <v>0.5</v>
      </c>
      <c r="AE4594">
        <f t="shared" si="999"/>
        <v>0</v>
      </c>
      <c r="AF4594">
        <f t="shared" si="1000"/>
        <v>0</v>
      </c>
      <c r="AG4594">
        <f t="shared" si="1001"/>
        <v>0.5</v>
      </c>
      <c r="AH4594">
        <f t="shared" si="1002"/>
        <v>0.5</v>
      </c>
      <c r="AI4594">
        <f t="shared" si="1003"/>
        <v>0.25</v>
      </c>
      <c r="AJ4594">
        <f t="shared" si="1004"/>
        <v>0.25</v>
      </c>
      <c r="AK4594">
        <f t="shared" si="1005"/>
        <v>0.5</v>
      </c>
      <c r="AL4594">
        <f t="shared" si="1006"/>
        <v>0</v>
      </c>
      <c r="AM4594">
        <f t="shared" si="1007"/>
        <v>0</v>
      </c>
      <c r="AN4594" s="6">
        <f t="shared" si="1009"/>
        <v>0.5</v>
      </c>
      <c r="AO4594" t="str">
        <f>VLOOKUP(BD_PONDERACIONES[[#This Row],[Comuna]],Tabla3[#All],2,0)</f>
        <v>Cordillera</v>
      </c>
    </row>
    <row r="4595" spans="1:41" x14ac:dyDescent="0.35">
      <c r="A4595" t="s">
        <v>22017</v>
      </c>
      <c r="B4595" t="s">
        <v>22018</v>
      </c>
      <c r="C4595" t="s">
        <v>22019</v>
      </c>
      <c r="D4595" s="5">
        <v>44930</v>
      </c>
      <c r="E4595" s="5">
        <v>44847</v>
      </c>
      <c r="F4595" t="s">
        <v>753</v>
      </c>
      <c r="G4595" t="s">
        <v>22020</v>
      </c>
      <c r="H4595" t="s">
        <v>2755</v>
      </c>
      <c r="J4595" t="s">
        <v>756</v>
      </c>
      <c r="K4595" t="s">
        <v>756</v>
      </c>
      <c r="L4595" t="s">
        <v>773</v>
      </c>
      <c r="M4595" t="s">
        <v>773</v>
      </c>
      <c r="N4595" t="s">
        <v>756</v>
      </c>
      <c r="O4595" t="s">
        <v>756</v>
      </c>
      <c r="P4595" t="s">
        <v>758</v>
      </c>
      <c r="Q4595" t="s">
        <v>759</v>
      </c>
      <c r="R4595" t="s">
        <v>759</v>
      </c>
      <c r="S4595" t="s">
        <v>757</v>
      </c>
      <c r="T4595" t="s">
        <v>757</v>
      </c>
      <c r="U4595" t="s">
        <v>757</v>
      </c>
      <c r="V4595" t="s">
        <v>756</v>
      </c>
      <c r="W4595" t="s">
        <v>756</v>
      </c>
      <c r="X4595" t="s">
        <v>18400</v>
      </c>
      <c r="Y4595" t="str">
        <f t="shared" si="1008"/>
        <v>octubre</v>
      </c>
      <c r="Z4595">
        <f>YEAR(BD_PONDERACIONES[[#This Row],[Fecha Ejecución del Ticket]])</f>
        <v>2022</v>
      </c>
      <c r="AA4595" t="str">
        <f t="shared" si="996"/>
        <v>enero</v>
      </c>
      <c r="AB4595">
        <f>YEAR(BD_PONDERACIONES[[#This Row],[Fecha de Inspección]])</f>
        <v>2023</v>
      </c>
      <c r="AC4595">
        <f t="shared" si="997"/>
        <v>0.5</v>
      </c>
      <c r="AD4595">
        <f t="shared" si="998"/>
        <v>0.5</v>
      </c>
      <c r="AE4595">
        <f t="shared" si="999"/>
        <v>0</v>
      </c>
      <c r="AF4595">
        <f t="shared" si="1000"/>
        <v>0</v>
      </c>
      <c r="AG4595">
        <f t="shared" si="1001"/>
        <v>0.5</v>
      </c>
      <c r="AH4595">
        <f t="shared" si="1002"/>
        <v>0.5</v>
      </c>
      <c r="AI4595">
        <f t="shared" si="1003"/>
        <v>0.25</v>
      </c>
      <c r="AJ4595">
        <f t="shared" si="1004"/>
        <v>0.25</v>
      </c>
      <c r="AK4595">
        <f t="shared" si="1005"/>
        <v>0.5</v>
      </c>
      <c r="AL4595">
        <f t="shared" si="1006"/>
        <v>0.5</v>
      </c>
      <c r="AM4595">
        <f t="shared" si="1007"/>
        <v>0.5</v>
      </c>
      <c r="AN4595" s="6">
        <f t="shared" si="1009"/>
        <v>0.7</v>
      </c>
      <c r="AO4595" t="str">
        <f>VLOOKUP(BD_PONDERACIONES[[#This Row],[Comuna]],Tabla3[#All],2,0)</f>
        <v>Florida</v>
      </c>
    </row>
    <row r="4596" spans="1:41" x14ac:dyDescent="0.35">
      <c r="A4596" t="s">
        <v>22021</v>
      </c>
      <c r="B4596" t="s">
        <v>22022</v>
      </c>
      <c r="C4596" t="s">
        <v>22023</v>
      </c>
      <c r="D4596" s="5">
        <v>44930</v>
      </c>
      <c r="E4596" s="5">
        <v>44835</v>
      </c>
      <c r="F4596" t="s">
        <v>763</v>
      </c>
      <c r="G4596" t="s">
        <v>22024</v>
      </c>
      <c r="H4596" t="s">
        <v>1580</v>
      </c>
      <c r="J4596" t="s">
        <v>756</v>
      </c>
      <c r="K4596" t="s">
        <v>756</v>
      </c>
      <c r="L4596" t="s">
        <v>757</v>
      </c>
      <c r="M4596" t="s">
        <v>757</v>
      </c>
      <c r="N4596" t="s">
        <v>756</v>
      </c>
      <c r="O4596" t="s">
        <v>756</v>
      </c>
      <c r="P4596" t="s">
        <v>758</v>
      </c>
      <c r="Q4596" t="s">
        <v>759</v>
      </c>
      <c r="R4596" t="s">
        <v>759</v>
      </c>
      <c r="S4596" t="s">
        <v>757</v>
      </c>
      <c r="T4596" t="s">
        <v>757</v>
      </c>
      <c r="U4596" t="s">
        <v>757</v>
      </c>
      <c r="V4596" t="s">
        <v>756</v>
      </c>
      <c r="W4596" t="s">
        <v>756</v>
      </c>
      <c r="X4596" t="s">
        <v>22025</v>
      </c>
      <c r="Y4596" t="str">
        <f t="shared" si="1008"/>
        <v>octubre</v>
      </c>
      <c r="Z4596">
        <f>YEAR(BD_PONDERACIONES[[#This Row],[Fecha Ejecución del Ticket]])</f>
        <v>2022</v>
      </c>
      <c r="AA4596" t="str">
        <f t="shared" si="996"/>
        <v>enero</v>
      </c>
      <c r="AB4596">
        <f>YEAR(BD_PONDERACIONES[[#This Row],[Fecha de Inspección]])</f>
        <v>2023</v>
      </c>
      <c r="AC4596">
        <f t="shared" si="997"/>
        <v>0.5</v>
      </c>
      <c r="AD4596">
        <f t="shared" si="998"/>
        <v>0.5</v>
      </c>
      <c r="AE4596">
        <f t="shared" si="999"/>
        <v>0.5</v>
      </c>
      <c r="AF4596">
        <f t="shared" si="1000"/>
        <v>0.5</v>
      </c>
      <c r="AG4596">
        <f t="shared" si="1001"/>
        <v>0.5</v>
      </c>
      <c r="AH4596">
        <f t="shared" si="1002"/>
        <v>0.5</v>
      </c>
      <c r="AI4596">
        <f t="shared" si="1003"/>
        <v>0.25</v>
      </c>
      <c r="AJ4596">
        <f t="shared" si="1004"/>
        <v>0.25</v>
      </c>
      <c r="AK4596">
        <f t="shared" si="1005"/>
        <v>0.5</v>
      </c>
      <c r="AL4596">
        <f t="shared" si="1006"/>
        <v>0.5</v>
      </c>
      <c r="AM4596">
        <f t="shared" si="1007"/>
        <v>0.5</v>
      </c>
      <c r="AN4596" s="6">
        <f t="shared" si="1009"/>
        <v>1</v>
      </c>
      <c r="AO4596" t="str">
        <f>VLOOKUP(BD_PONDERACIONES[[#This Row],[Comuna]],Tabla3[#All],2,0)</f>
        <v>Cordillera</v>
      </c>
    </row>
    <row r="4597" spans="1:41" x14ac:dyDescent="0.35">
      <c r="A4597" t="s">
        <v>22026</v>
      </c>
      <c r="B4597" t="s">
        <v>22027</v>
      </c>
      <c r="C4597" t="s">
        <v>22028</v>
      </c>
      <c r="D4597" s="5">
        <v>44930</v>
      </c>
      <c r="E4597" s="5">
        <v>44847</v>
      </c>
      <c r="F4597" t="s">
        <v>753</v>
      </c>
      <c r="G4597" t="s">
        <v>22029</v>
      </c>
      <c r="H4597" t="s">
        <v>2755</v>
      </c>
      <c r="J4597" t="s">
        <v>756</v>
      </c>
      <c r="K4597" t="s">
        <v>756</v>
      </c>
      <c r="L4597" t="s">
        <v>757</v>
      </c>
      <c r="M4597" t="s">
        <v>757</v>
      </c>
      <c r="N4597" t="s">
        <v>756</v>
      </c>
      <c r="O4597" t="s">
        <v>756</v>
      </c>
      <c r="P4597" t="s">
        <v>758</v>
      </c>
      <c r="Q4597" t="s">
        <v>759</v>
      </c>
      <c r="R4597" t="s">
        <v>759</v>
      </c>
      <c r="S4597" t="s">
        <v>757</v>
      </c>
      <c r="T4597" t="s">
        <v>757</v>
      </c>
      <c r="U4597" t="s">
        <v>757</v>
      </c>
      <c r="V4597" t="s">
        <v>756</v>
      </c>
      <c r="W4597" t="s">
        <v>756</v>
      </c>
      <c r="X4597" t="s">
        <v>18899</v>
      </c>
      <c r="Y4597" t="str">
        <f t="shared" si="1008"/>
        <v>octubre</v>
      </c>
      <c r="Z4597">
        <f>YEAR(BD_PONDERACIONES[[#This Row],[Fecha Ejecución del Ticket]])</f>
        <v>2022</v>
      </c>
      <c r="AA4597" t="str">
        <f t="shared" si="996"/>
        <v>enero</v>
      </c>
      <c r="AB4597">
        <f>YEAR(BD_PONDERACIONES[[#This Row],[Fecha de Inspección]])</f>
        <v>2023</v>
      </c>
      <c r="AC4597">
        <f t="shared" si="997"/>
        <v>0.5</v>
      </c>
      <c r="AD4597">
        <f t="shared" si="998"/>
        <v>0.5</v>
      </c>
      <c r="AE4597">
        <f t="shared" si="999"/>
        <v>0.5</v>
      </c>
      <c r="AF4597">
        <f t="shared" si="1000"/>
        <v>0.5</v>
      </c>
      <c r="AG4597">
        <f t="shared" si="1001"/>
        <v>0.5</v>
      </c>
      <c r="AH4597">
        <f t="shared" si="1002"/>
        <v>0.5</v>
      </c>
      <c r="AI4597">
        <f t="shared" si="1003"/>
        <v>0.25</v>
      </c>
      <c r="AJ4597">
        <f t="shared" si="1004"/>
        <v>0.25</v>
      </c>
      <c r="AK4597">
        <f t="shared" si="1005"/>
        <v>0.5</v>
      </c>
      <c r="AL4597">
        <f t="shared" si="1006"/>
        <v>0.5</v>
      </c>
      <c r="AM4597">
        <f t="shared" si="1007"/>
        <v>0.5</v>
      </c>
      <c r="AN4597" s="6">
        <f t="shared" si="1009"/>
        <v>1</v>
      </c>
      <c r="AO4597" t="str">
        <f>VLOOKUP(BD_PONDERACIONES[[#This Row],[Comuna]],Tabla3[#All],2,0)</f>
        <v>Florida</v>
      </c>
    </row>
    <row r="4598" spans="1:41" x14ac:dyDescent="0.35">
      <c r="A4598" t="s">
        <v>22030</v>
      </c>
      <c r="B4598" t="s">
        <v>22031</v>
      </c>
      <c r="C4598" t="s">
        <v>22032</v>
      </c>
      <c r="D4598" s="5">
        <v>44930</v>
      </c>
      <c r="E4598" s="5">
        <v>44838</v>
      </c>
      <c r="F4598" t="s">
        <v>763</v>
      </c>
      <c r="G4598" t="s">
        <v>22033</v>
      </c>
      <c r="H4598" t="s">
        <v>1580</v>
      </c>
      <c r="J4598" t="s">
        <v>756</v>
      </c>
      <c r="K4598" t="s">
        <v>756</v>
      </c>
      <c r="L4598" t="s">
        <v>757</v>
      </c>
      <c r="M4598" t="s">
        <v>757</v>
      </c>
      <c r="N4598" t="s">
        <v>756</v>
      </c>
      <c r="O4598" t="s">
        <v>756</v>
      </c>
      <c r="P4598" t="s">
        <v>758</v>
      </c>
      <c r="Q4598" t="s">
        <v>759</v>
      </c>
      <c r="R4598" t="s">
        <v>759</v>
      </c>
      <c r="S4598" t="s">
        <v>757</v>
      </c>
      <c r="T4598" t="s">
        <v>757</v>
      </c>
      <c r="U4598" t="s">
        <v>757</v>
      </c>
      <c r="V4598" t="s">
        <v>756</v>
      </c>
      <c r="W4598" t="s">
        <v>756</v>
      </c>
      <c r="X4598" t="s">
        <v>22034</v>
      </c>
      <c r="Y4598" t="str">
        <f t="shared" si="1008"/>
        <v>octubre</v>
      </c>
      <c r="Z4598">
        <f>YEAR(BD_PONDERACIONES[[#This Row],[Fecha Ejecución del Ticket]])</f>
        <v>2022</v>
      </c>
      <c r="AA4598" t="str">
        <f t="shared" si="996"/>
        <v>enero</v>
      </c>
      <c r="AB4598">
        <f>YEAR(BD_PONDERACIONES[[#This Row],[Fecha de Inspección]])</f>
        <v>2023</v>
      </c>
      <c r="AC4598">
        <f t="shared" si="997"/>
        <v>0.5</v>
      </c>
      <c r="AD4598">
        <f t="shared" si="998"/>
        <v>0.5</v>
      </c>
      <c r="AE4598">
        <f t="shared" si="999"/>
        <v>0.5</v>
      </c>
      <c r="AF4598">
        <f t="shared" si="1000"/>
        <v>0.5</v>
      </c>
      <c r="AG4598">
        <f t="shared" si="1001"/>
        <v>0.5</v>
      </c>
      <c r="AH4598">
        <f t="shared" si="1002"/>
        <v>0.5</v>
      </c>
      <c r="AI4598">
        <f t="shared" si="1003"/>
        <v>0.25</v>
      </c>
      <c r="AJ4598">
        <f t="shared" si="1004"/>
        <v>0.25</v>
      </c>
      <c r="AK4598">
        <f t="shared" si="1005"/>
        <v>0.5</v>
      </c>
      <c r="AL4598">
        <f t="shared" si="1006"/>
        <v>0.5</v>
      </c>
      <c r="AM4598">
        <f t="shared" si="1007"/>
        <v>0.5</v>
      </c>
      <c r="AN4598" s="6">
        <f t="shared" si="1009"/>
        <v>1</v>
      </c>
      <c r="AO4598" t="str">
        <f>VLOOKUP(BD_PONDERACIONES[[#This Row],[Comuna]],Tabla3[#All],2,0)</f>
        <v>Cordillera</v>
      </c>
    </row>
    <row r="4599" spans="1:41" x14ac:dyDescent="0.35">
      <c r="A4599" t="s">
        <v>22035</v>
      </c>
      <c r="B4599" t="s">
        <v>22036</v>
      </c>
      <c r="C4599" t="s">
        <v>22037</v>
      </c>
      <c r="D4599" s="5">
        <v>44930</v>
      </c>
      <c r="E4599" s="5">
        <v>44835</v>
      </c>
      <c r="F4599" t="s">
        <v>763</v>
      </c>
      <c r="G4599" t="s">
        <v>22038</v>
      </c>
      <c r="H4599" t="s">
        <v>1580</v>
      </c>
      <c r="J4599" t="s">
        <v>756</v>
      </c>
      <c r="K4599" t="s">
        <v>756</v>
      </c>
      <c r="L4599" t="s">
        <v>757</v>
      </c>
      <c r="M4599" t="s">
        <v>757</v>
      </c>
      <c r="N4599" t="s">
        <v>756</v>
      </c>
      <c r="O4599" t="s">
        <v>756</v>
      </c>
      <c r="P4599" t="s">
        <v>758</v>
      </c>
      <c r="Q4599" t="s">
        <v>759</v>
      </c>
      <c r="R4599" t="s">
        <v>759</v>
      </c>
      <c r="S4599" t="s">
        <v>757</v>
      </c>
      <c r="T4599" t="s">
        <v>757</v>
      </c>
      <c r="U4599" t="s">
        <v>757</v>
      </c>
      <c r="V4599" t="s">
        <v>756</v>
      </c>
      <c r="W4599" t="s">
        <v>756</v>
      </c>
      <c r="X4599" t="s">
        <v>22039</v>
      </c>
      <c r="Y4599" t="str">
        <f t="shared" si="1008"/>
        <v>octubre</v>
      </c>
      <c r="Z4599">
        <f>YEAR(BD_PONDERACIONES[[#This Row],[Fecha Ejecución del Ticket]])</f>
        <v>2022</v>
      </c>
      <c r="AA4599" t="str">
        <f t="shared" si="996"/>
        <v>enero</v>
      </c>
      <c r="AB4599">
        <f>YEAR(BD_PONDERACIONES[[#This Row],[Fecha de Inspección]])</f>
        <v>2023</v>
      </c>
      <c r="AC4599">
        <f t="shared" si="997"/>
        <v>0.5</v>
      </c>
      <c r="AD4599">
        <f t="shared" si="998"/>
        <v>0.5</v>
      </c>
      <c r="AE4599">
        <f t="shared" si="999"/>
        <v>0.5</v>
      </c>
      <c r="AF4599">
        <f t="shared" si="1000"/>
        <v>0.5</v>
      </c>
      <c r="AG4599">
        <f t="shared" si="1001"/>
        <v>0.5</v>
      </c>
      <c r="AH4599">
        <f t="shared" si="1002"/>
        <v>0.5</v>
      </c>
      <c r="AI4599">
        <f t="shared" si="1003"/>
        <v>0.25</v>
      </c>
      <c r="AJ4599">
        <f t="shared" si="1004"/>
        <v>0.25</v>
      </c>
      <c r="AK4599">
        <f t="shared" si="1005"/>
        <v>0.5</v>
      </c>
      <c r="AL4599">
        <f t="shared" si="1006"/>
        <v>0.5</v>
      </c>
      <c r="AM4599">
        <f t="shared" si="1007"/>
        <v>0.5</v>
      </c>
      <c r="AN4599" s="6">
        <f t="shared" si="1009"/>
        <v>1</v>
      </c>
      <c r="AO4599" t="str">
        <f>VLOOKUP(BD_PONDERACIONES[[#This Row],[Comuna]],Tabla3[#All],2,0)</f>
        <v>Cordillera</v>
      </c>
    </row>
    <row r="4600" spans="1:41" x14ac:dyDescent="0.35">
      <c r="A4600" t="s">
        <v>22040</v>
      </c>
      <c r="B4600" t="s">
        <v>22041</v>
      </c>
      <c r="C4600" t="s">
        <v>22042</v>
      </c>
      <c r="D4600" s="5">
        <v>44930</v>
      </c>
      <c r="E4600" s="5">
        <v>44729</v>
      </c>
      <c r="F4600" t="s">
        <v>753</v>
      </c>
      <c r="G4600" t="s">
        <v>22043</v>
      </c>
      <c r="H4600" t="s">
        <v>2755</v>
      </c>
      <c r="J4600" t="s">
        <v>756</v>
      </c>
      <c r="K4600" t="s">
        <v>756</v>
      </c>
      <c r="L4600" t="s">
        <v>757</v>
      </c>
      <c r="M4600" t="s">
        <v>757</v>
      </c>
      <c r="N4600" t="s">
        <v>756</v>
      </c>
      <c r="O4600" t="s">
        <v>756</v>
      </c>
      <c r="P4600" t="s">
        <v>758</v>
      </c>
      <c r="Q4600" t="s">
        <v>759</v>
      </c>
      <c r="R4600" t="s">
        <v>759</v>
      </c>
      <c r="S4600" t="s">
        <v>757</v>
      </c>
      <c r="T4600" t="s">
        <v>757</v>
      </c>
      <c r="U4600" t="s">
        <v>757</v>
      </c>
      <c r="V4600" t="s">
        <v>768</v>
      </c>
      <c r="W4600" t="s">
        <v>756</v>
      </c>
      <c r="X4600" t="s">
        <v>22044</v>
      </c>
      <c r="Y4600" t="str">
        <f t="shared" si="1008"/>
        <v>junio</v>
      </c>
      <c r="Z4600">
        <f>YEAR(BD_PONDERACIONES[[#This Row],[Fecha Ejecución del Ticket]])</f>
        <v>2022</v>
      </c>
      <c r="AA4600" t="str">
        <f t="shared" si="996"/>
        <v>enero</v>
      </c>
      <c r="AB4600">
        <f>YEAR(BD_PONDERACIONES[[#This Row],[Fecha de Inspección]])</f>
        <v>2023</v>
      </c>
      <c r="AC4600">
        <f t="shared" si="997"/>
        <v>0.5</v>
      </c>
      <c r="AD4600">
        <f t="shared" si="998"/>
        <v>0.5</v>
      </c>
      <c r="AE4600">
        <f t="shared" si="999"/>
        <v>0.5</v>
      </c>
      <c r="AF4600">
        <f t="shared" si="1000"/>
        <v>0.5</v>
      </c>
      <c r="AG4600">
        <f t="shared" si="1001"/>
        <v>0.5</v>
      </c>
      <c r="AH4600">
        <f t="shared" si="1002"/>
        <v>0.5</v>
      </c>
      <c r="AI4600">
        <f t="shared" si="1003"/>
        <v>0.25</v>
      </c>
      <c r="AJ4600">
        <f t="shared" si="1004"/>
        <v>0.25</v>
      </c>
      <c r="AK4600">
        <f t="shared" si="1005"/>
        <v>0.5</v>
      </c>
      <c r="AL4600">
        <f t="shared" si="1006"/>
        <v>0.17499999999999999</v>
      </c>
      <c r="AM4600">
        <f t="shared" si="1007"/>
        <v>0.5</v>
      </c>
      <c r="AN4600" s="6">
        <f t="shared" si="1009"/>
        <v>0.93500000000000005</v>
      </c>
      <c r="AO4600" t="str">
        <f>VLOOKUP(BD_PONDERACIONES[[#This Row],[Comuna]],Tabla3[#All],2,0)</f>
        <v>Florida</v>
      </c>
    </row>
    <row r="4601" spans="1:41" x14ac:dyDescent="0.35">
      <c r="A4601" t="s">
        <v>22045</v>
      </c>
      <c r="B4601" t="s">
        <v>22046</v>
      </c>
      <c r="C4601" t="s">
        <v>22047</v>
      </c>
      <c r="D4601" s="5">
        <v>44930</v>
      </c>
      <c r="E4601" s="5">
        <v>44837</v>
      </c>
      <c r="F4601" t="s">
        <v>763</v>
      </c>
      <c r="G4601" t="s">
        <v>22048</v>
      </c>
      <c r="H4601" t="s">
        <v>1580</v>
      </c>
      <c r="J4601" t="s">
        <v>756</v>
      </c>
      <c r="K4601" t="s">
        <v>756</v>
      </c>
      <c r="L4601" t="s">
        <v>757</v>
      </c>
      <c r="M4601" t="s">
        <v>757</v>
      </c>
      <c r="N4601" t="s">
        <v>756</v>
      </c>
      <c r="O4601" t="s">
        <v>756</v>
      </c>
      <c r="P4601" t="s">
        <v>758</v>
      </c>
      <c r="Q4601" t="s">
        <v>759</v>
      </c>
      <c r="R4601" t="s">
        <v>759</v>
      </c>
      <c r="S4601" t="s">
        <v>757</v>
      </c>
      <c r="T4601" t="s">
        <v>756</v>
      </c>
      <c r="U4601" t="s">
        <v>757</v>
      </c>
      <c r="V4601" t="s">
        <v>756</v>
      </c>
      <c r="W4601" t="s">
        <v>756</v>
      </c>
      <c r="X4601" t="s">
        <v>804</v>
      </c>
      <c r="Y4601" t="str">
        <f t="shared" si="1008"/>
        <v>octubre</v>
      </c>
      <c r="Z4601">
        <f>YEAR(BD_PONDERACIONES[[#This Row],[Fecha Ejecución del Ticket]])</f>
        <v>2022</v>
      </c>
      <c r="AA4601" t="str">
        <f t="shared" si="996"/>
        <v>enero</v>
      </c>
      <c r="AB4601">
        <f>YEAR(BD_PONDERACIONES[[#This Row],[Fecha de Inspección]])</f>
        <v>2023</v>
      </c>
      <c r="AC4601">
        <f t="shared" si="997"/>
        <v>0.5</v>
      </c>
      <c r="AD4601">
        <f t="shared" si="998"/>
        <v>0.5</v>
      </c>
      <c r="AE4601">
        <f t="shared" si="999"/>
        <v>0.5</v>
      </c>
      <c r="AF4601">
        <f t="shared" si="1000"/>
        <v>0.5</v>
      </c>
      <c r="AG4601">
        <f t="shared" si="1001"/>
        <v>0.5</v>
      </c>
      <c r="AH4601">
        <f t="shared" si="1002"/>
        <v>0.5</v>
      </c>
      <c r="AI4601">
        <f t="shared" si="1003"/>
        <v>0.25</v>
      </c>
      <c r="AJ4601">
        <f t="shared" si="1004"/>
        <v>0.25</v>
      </c>
      <c r="AK4601">
        <f t="shared" si="1005"/>
        <v>0.5</v>
      </c>
      <c r="AL4601">
        <f t="shared" si="1006"/>
        <v>0.5</v>
      </c>
      <c r="AM4601">
        <f t="shared" si="1007"/>
        <v>0.5</v>
      </c>
      <c r="AN4601" s="6">
        <f t="shared" si="1009"/>
        <v>1</v>
      </c>
      <c r="AO4601" t="str">
        <f>VLOOKUP(BD_PONDERACIONES[[#This Row],[Comuna]],Tabla3[#All],2,0)</f>
        <v>Cordillera</v>
      </c>
    </row>
    <row r="4602" spans="1:41" x14ac:dyDescent="0.35">
      <c r="A4602" t="s">
        <v>22049</v>
      </c>
      <c r="B4602" t="s">
        <v>22050</v>
      </c>
      <c r="C4602" t="s">
        <v>22051</v>
      </c>
      <c r="D4602" s="5">
        <v>44930</v>
      </c>
      <c r="E4602" s="5">
        <v>44838</v>
      </c>
      <c r="F4602" t="s">
        <v>763</v>
      </c>
      <c r="G4602" t="s">
        <v>22052</v>
      </c>
      <c r="H4602" t="s">
        <v>1580</v>
      </c>
      <c r="J4602" t="s">
        <v>756</v>
      </c>
      <c r="K4602" t="s">
        <v>756</v>
      </c>
      <c r="L4602" t="s">
        <v>756</v>
      </c>
      <c r="M4602" t="s">
        <v>756</v>
      </c>
      <c r="N4602" t="s">
        <v>757</v>
      </c>
      <c r="O4602" t="s">
        <v>757</v>
      </c>
      <c r="P4602" t="s">
        <v>758</v>
      </c>
      <c r="Q4602" t="s">
        <v>759</v>
      </c>
      <c r="R4602" t="s">
        <v>759</v>
      </c>
      <c r="S4602" t="s">
        <v>757</v>
      </c>
      <c r="T4602" t="s">
        <v>757</v>
      </c>
      <c r="U4602" t="s">
        <v>757</v>
      </c>
      <c r="V4602" t="s">
        <v>756</v>
      </c>
      <c r="W4602" t="s">
        <v>756</v>
      </c>
      <c r="X4602" t="s">
        <v>22053</v>
      </c>
      <c r="Y4602" t="str">
        <f t="shared" si="1008"/>
        <v>octubre</v>
      </c>
      <c r="Z4602">
        <f>YEAR(BD_PONDERACIONES[[#This Row],[Fecha Ejecución del Ticket]])</f>
        <v>2022</v>
      </c>
      <c r="AA4602" t="str">
        <f t="shared" si="996"/>
        <v>enero</v>
      </c>
      <c r="AB4602">
        <f>YEAR(BD_PONDERACIONES[[#This Row],[Fecha de Inspección]])</f>
        <v>2023</v>
      </c>
      <c r="AC4602">
        <f t="shared" si="997"/>
        <v>0.5</v>
      </c>
      <c r="AD4602">
        <f t="shared" si="998"/>
        <v>0.5</v>
      </c>
      <c r="AE4602">
        <f t="shared" si="999"/>
        <v>0.5</v>
      </c>
      <c r="AF4602">
        <f t="shared" si="1000"/>
        <v>0.5</v>
      </c>
      <c r="AG4602">
        <f t="shared" si="1001"/>
        <v>0.5</v>
      </c>
      <c r="AH4602">
        <f t="shared" si="1002"/>
        <v>0.5</v>
      </c>
      <c r="AI4602">
        <f t="shared" si="1003"/>
        <v>0.25</v>
      </c>
      <c r="AJ4602">
        <f t="shared" si="1004"/>
        <v>0.25</v>
      </c>
      <c r="AK4602">
        <f t="shared" si="1005"/>
        <v>0.5</v>
      </c>
      <c r="AL4602">
        <f t="shared" si="1006"/>
        <v>0.5</v>
      </c>
      <c r="AM4602">
        <f t="shared" si="1007"/>
        <v>0.5</v>
      </c>
      <c r="AN4602" s="6">
        <f t="shared" si="1009"/>
        <v>1</v>
      </c>
      <c r="AO4602" t="str">
        <f>VLOOKUP(BD_PONDERACIONES[[#This Row],[Comuna]],Tabla3[#All],2,0)</f>
        <v>Cordillera</v>
      </c>
    </row>
    <row r="4603" spans="1:41" x14ac:dyDescent="0.35">
      <c r="A4603" t="s">
        <v>22054</v>
      </c>
      <c r="B4603" t="s">
        <v>22055</v>
      </c>
      <c r="C4603" t="s">
        <v>22056</v>
      </c>
      <c r="D4603" s="5">
        <v>44930</v>
      </c>
      <c r="E4603" s="5">
        <v>44837</v>
      </c>
      <c r="F4603" t="s">
        <v>763</v>
      </c>
      <c r="G4603" t="s">
        <v>22057</v>
      </c>
      <c r="H4603" t="s">
        <v>1580</v>
      </c>
      <c r="J4603" t="s">
        <v>756</v>
      </c>
      <c r="K4603" t="s">
        <v>756</v>
      </c>
      <c r="L4603" t="s">
        <v>757</v>
      </c>
      <c r="M4603" t="s">
        <v>757</v>
      </c>
      <c r="N4603" t="s">
        <v>756</v>
      </c>
      <c r="O4603" t="s">
        <v>756</v>
      </c>
      <c r="P4603" t="s">
        <v>758</v>
      </c>
      <c r="Q4603" t="s">
        <v>759</v>
      </c>
      <c r="R4603" t="s">
        <v>759</v>
      </c>
      <c r="S4603" t="s">
        <v>757</v>
      </c>
      <c r="T4603" t="s">
        <v>757</v>
      </c>
      <c r="U4603" t="s">
        <v>757</v>
      </c>
      <c r="V4603" t="s">
        <v>756</v>
      </c>
      <c r="W4603" t="s">
        <v>756</v>
      </c>
      <c r="X4603" t="s">
        <v>804</v>
      </c>
      <c r="Y4603" t="str">
        <f t="shared" si="1008"/>
        <v>octubre</v>
      </c>
      <c r="Z4603">
        <f>YEAR(BD_PONDERACIONES[[#This Row],[Fecha Ejecución del Ticket]])</f>
        <v>2022</v>
      </c>
      <c r="AA4603" t="str">
        <f t="shared" si="996"/>
        <v>enero</v>
      </c>
      <c r="AB4603">
        <f>YEAR(BD_PONDERACIONES[[#This Row],[Fecha de Inspección]])</f>
        <v>2023</v>
      </c>
      <c r="AC4603">
        <f t="shared" si="997"/>
        <v>0.5</v>
      </c>
      <c r="AD4603">
        <f t="shared" si="998"/>
        <v>0.5</v>
      </c>
      <c r="AE4603">
        <f t="shared" si="999"/>
        <v>0.5</v>
      </c>
      <c r="AF4603">
        <f t="shared" si="1000"/>
        <v>0.5</v>
      </c>
      <c r="AG4603">
        <f t="shared" si="1001"/>
        <v>0.5</v>
      </c>
      <c r="AH4603">
        <f t="shared" si="1002"/>
        <v>0.5</v>
      </c>
      <c r="AI4603">
        <f t="shared" si="1003"/>
        <v>0.25</v>
      </c>
      <c r="AJ4603">
        <f t="shared" si="1004"/>
        <v>0.25</v>
      </c>
      <c r="AK4603">
        <f t="shared" si="1005"/>
        <v>0.5</v>
      </c>
      <c r="AL4603">
        <f t="shared" si="1006"/>
        <v>0.5</v>
      </c>
      <c r="AM4603">
        <f t="shared" si="1007"/>
        <v>0.5</v>
      </c>
      <c r="AN4603" s="6">
        <f t="shared" si="1009"/>
        <v>1</v>
      </c>
      <c r="AO4603" t="str">
        <f>VLOOKUP(BD_PONDERACIONES[[#This Row],[Comuna]],Tabla3[#All],2,0)</f>
        <v>Cordillera</v>
      </c>
    </row>
    <row r="4604" spans="1:41" x14ac:dyDescent="0.35">
      <c r="A4604" t="s">
        <v>22058</v>
      </c>
      <c r="B4604" t="s">
        <v>22059</v>
      </c>
      <c r="C4604" t="s">
        <v>22060</v>
      </c>
      <c r="D4604" s="5">
        <v>44930</v>
      </c>
      <c r="E4604" s="5">
        <v>44837</v>
      </c>
      <c r="F4604" t="s">
        <v>763</v>
      </c>
      <c r="G4604" t="s">
        <v>22052</v>
      </c>
      <c r="H4604" t="s">
        <v>1580</v>
      </c>
      <c r="J4604" t="s">
        <v>756</v>
      </c>
      <c r="K4604" t="s">
        <v>756</v>
      </c>
      <c r="L4604" t="s">
        <v>757</v>
      </c>
      <c r="M4604" t="s">
        <v>757</v>
      </c>
      <c r="N4604" t="s">
        <v>756</v>
      </c>
      <c r="O4604" t="s">
        <v>756</v>
      </c>
      <c r="P4604" t="s">
        <v>758</v>
      </c>
      <c r="Q4604" t="s">
        <v>759</v>
      </c>
      <c r="R4604" t="s">
        <v>759</v>
      </c>
      <c r="S4604" t="s">
        <v>757</v>
      </c>
      <c r="T4604" t="s">
        <v>757</v>
      </c>
      <c r="U4604" t="s">
        <v>757</v>
      </c>
      <c r="V4604" t="s">
        <v>756</v>
      </c>
      <c r="W4604" t="s">
        <v>756</v>
      </c>
      <c r="X4604" t="s">
        <v>22061</v>
      </c>
      <c r="Y4604" t="str">
        <f t="shared" si="1008"/>
        <v>octubre</v>
      </c>
      <c r="Z4604">
        <f>YEAR(BD_PONDERACIONES[[#This Row],[Fecha Ejecución del Ticket]])</f>
        <v>2022</v>
      </c>
      <c r="AA4604" t="str">
        <f t="shared" si="996"/>
        <v>enero</v>
      </c>
      <c r="AB4604">
        <f>YEAR(BD_PONDERACIONES[[#This Row],[Fecha de Inspección]])</f>
        <v>2023</v>
      </c>
      <c r="AC4604">
        <f t="shared" si="997"/>
        <v>0.5</v>
      </c>
      <c r="AD4604">
        <f t="shared" si="998"/>
        <v>0.5</v>
      </c>
      <c r="AE4604">
        <f t="shared" si="999"/>
        <v>0.5</v>
      </c>
      <c r="AF4604">
        <f t="shared" si="1000"/>
        <v>0.5</v>
      </c>
      <c r="AG4604">
        <f t="shared" si="1001"/>
        <v>0.5</v>
      </c>
      <c r="AH4604">
        <f t="shared" si="1002"/>
        <v>0.5</v>
      </c>
      <c r="AI4604">
        <f t="shared" si="1003"/>
        <v>0.25</v>
      </c>
      <c r="AJ4604">
        <f t="shared" si="1004"/>
        <v>0.25</v>
      </c>
      <c r="AK4604">
        <f t="shared" si="1005"/>
        <v>0.5</v>
      </c>
      <c r="AL4604">
        <f t="shared" si="1006"/>
        <v>0.5</v>
      </c>
      <c r="AM4604">
        <f t="shared" si="1007"/>
        <v>0.5</v>
      </c>
      <c r="AN4604" s="6">
        <f t="shared" si="1009"/>
        <v>1</v>
      </c>
      <c r="AO4604" t="str">
        <f>VLOOKUP(BD_PONDERACIONES[[#This Row],[Comuna]],Tabla3[#All],2,0)</f>
        <v>Cordillera</v>
      </c>
    </row>
    <row r="4605" spans="1:41" x14ac:dyDescent="0.35">
      <c r="A4605" t="s">
        <v>22062</v>
      </c>
      <c r="B4605" t="s">
        <v>22063</v>
      </c>
      <c r="C4605" t="s">
        <v>22064</v>
      </c>
      <c r="D4605" s="5">
        <v>44930</v>
      </c>
      <c r="E4605" s="5">
        <v>44836</v>
      </c>
      <c r="F4605" t="s">
        <v>763</v>
      </c>
      <c r="G4605" t="s">
        <v>22065</v>
      </c>
      <c r="H4605" t="s">
        <v>1580</v>
      </c>
      <c r="J4605" t="s">
        <v>756</v>
      </c>
      <c r="K4605" t="s">
        <v>756</v>
      </c>
      <c r="L4605" t="s">
        <v>757</v>
      </c>
      <c r="M4605" t="s">
        <v>757</v>
      </c>
      <c r="N4605" t="s">
        <v>756</v>
      </c>
      <c r="O4605" t="s">
        <v>756</v>
      </c>
      <c r="P4605" t="s">
        <v>758</v>
      </c>
      <c r="Q4605" t="s">
        <v>759</v>
      </c>
      <c r="R4605" t="s">
        <v>759</v>
      </c>
      <c r="S4605" t="s">
        <v>757</v>
      </c>
      <c r="T4605" t="s">
        <v>757</v>
      </c>
      <c r="U4605" t="s">
        <v>757</v>
      </c>
      <c r="V4605" t="s">
        <v>756</v>
      </c>
      <c r="W4605" t="s">
        <v>756</v>
      </c>
      <c r="X4605" t="s">
        <v>22066</v>
      </c>
      <c r="Y4605" t="str">
        <f t="shared" si="1008"/>
        <v>octubre</v>
      </c>
      <c r="Z4605">
        <f>YEAR(BD_PONDERACIONES[[#This Row],[Fecha Ejecución del Ticket]])</f>
        <v>2022</v>
      </c>
      <c r="AA4605" t="str">
        <f t="shared" si="996"/>
        <v>enero</v>
      </c>
      <c r="AB4605">
        <f>YEAR(BD_PONDERACIONES[[#This Row],[Fecha de Inspección]])</f>
        <v>2023</v>
      </c>
      <c r="AC4605">
        <f t="shared" si="997"/>
        <v>0.5</v>
      </c>
      <c r="AD4605">
        <f t="shared" si="998"/>
        <v>0.5</v>
      </c>
      <c r="AE4605">
        <f t="shared" si="999"/>
        <v>0.5</v>
      </c>
      <c r="AF4605">
        <f t="shared" si="1000"/>
        <v>0.5</v>
      </c>
      <c r="AG4605">
        <f t="shared" si="1001"/>
        <v>0.5</v>
      </c>
      <c r="AH4605">
        <f t="shared" si="1002"/>
        <v>0.5</v>
      </c>
      <c r="AI4605">
        <f t="shared" si="1003"/>
        <v>0.25</v>
      </c>
      <c r="AJ4605">
        <f t="shared" si="1004"/>
        <v>0.25</v>
      </c>
      <c r="AK4605">
        <f t="shared" si="1005"/>
        <v>0.5</v>
      </c>
      <c r="AL4605">
        <f t="shared" si="1006"/>
        <v>0.5</v>
      </c>
      <c r="AM4605">
        <f t="shared" si="1007"/>
        <v>0.5</v>
      </c>
      <c r="AN4605" s="6">
        <f t="shared" si="1009"/>
        <v>1</v>
      </c>
      <c r="AO4605" t="str">
        <f>VLOOKUP(BD_PONDERACIONES[[#This Row],[Comuna]],Tabla3[#All],2,0)</f>
        <v>Cordillera</v>
      </c>
    </row>
    <row r="4606" spans="1:41" x14ac:dyDescent="0.35">
      <c r="A4606" t="s">
        <v>22067</v>
      </c>
      <c r="B4606" t="s">
        <v>22068</v>
      </c>
      <c r="C4606" t="s">
        <v>22069</v>
      </c>
      <c r="D4606" s="5">
        <v>44931</v>
      </c>
      <c r="E4606" s="5">
        <v>44840</v>
      </c>
      <c r="F4606" t="s">
        <v>753</v>
      </c>
      <c r="G4606" t="s">
        <v>22070</v>
      </c>
      <c r="H4606" t="s">
        <v>3800</v>
      </c>
      <c r="J4606" t="s">
        <v>756</v>
      </c>
      <c r="K4606" t="s">
        <v>756</v>
      </c>
      <c r="L4606" t="s">
        <v>757</v>
      </c>
      <c r="M4606" t="s">
        <v>757</v>
      </c>
      <c r="N4606" t="s">
        <v>757</v>
      </c>
      <c r="O4606" t="s">
        <v>757</v>
      </c>
      <c r="P4606" t="s">
        <v>765</v>
      </c>
      <c r="Q4606" t="s">
        <v>759</v>
      </c>
      <c r="R4606" t="s">
        <v>759</v>
      </c>
      <c r="S4606" t="s">
        <v>757</v>
      </c>
      <c r="T4606" t="s">
        <v>757</v>
      </c>
      <c r="U4606" t="s">
        <v>757</v>
      </c>
      <c r="V4606" t="s">
        <v>756</v>
      </c>
      <c r="W4606" t="s">
        <v>756</v>
      </c>
      <c r="X4606" t="s">
        <v>22071</v>
      </c>
      <c r="Y4606" t="str">
        <f t="shared" si="1008"/>
        <v>octubre</v>
      </c>
      <c r="Z4606">
        <f>YEAR(BD_PONDERACIONES[[#This Row],[Fecha Ejecución del Ticket]])</f>
        <v>2022</v>
      </c>
      <c r="AA4606" t="str">
        <f t="shared" si="996"/>
        <v>enero</v>
      </c>
      <c r="AB4606">
        <f>YEAR(BD_PONDERACIONES[[#This Row],[Fecha de Inspección]])</f>
        <v>2023</v>
      </c>
      <c r="AC4606">
        <f t="shared" si="997"/>
        <v>0.5</v>
      </c>
      <c r="AD4606">
        <f t="shared" si="998"/>
        <v>0.5</v>
      </c>
      <c r="AE4606">
        <f t="shared" si="999"/>
        <v>0.5</v>
      </c>
      <c r="AF4606">
        <f t="shared" si="1000"/>
        <v>0.5</v>
      </c>
      <c r="AG4606">
        <f t="shared" si="1001"/>
        <v>0.5</v>
      </c>
      <c r="AH4606">
        <f t="shared" si="1002"/>
        <v>0.5</v>
      </c>
      <c r="AI4606">
        <f t="shared" si="1003"/>
        <v>0.25</v>
      </c>
      <c r="AJ4606">
        <f t="shared" si="1004"/>
        <v>0.25</v>
      </c>
      <c r="AK4606">
        <f t="shared" si="1005"/>
        <v>0.5</v>
      </c>
      <c r="AL4606">
        <f t="shared" si="1006"/>
        <v>0.5</v>
      </c>
      <c r="AM4606">
        <f t="shared" si="1007"/>
        <v>0.5</v>
      </c>
      <c r="AN4606" s="6">
        <f t="shared" si="1009"/>
        <v>1</v>
      </c>
      <c r="AO4606" t="str">
        <f>VLOOKUP(BD_PONDERACIONES[[#This Row],[Comuna]],Tabla3[#All],2,0)</f>
        <v>Cordillera</v>
      </c>
    </row>
    <row r="4607" spans="1:41" x14ac:dyDescent="0.35">
      <c r="A4607" t="s">
        <v>22072</v>
      </c>
      <c r="B4607" t="s">
        <v>22073</v>
      </c>
      <c r="C4607" t="s">
        <v>22074</v>
      </c>
      <c r="D4607" s="5">
        <v>44931</v>
      </c>
      <c r="E4607" s="5">
        <v>44840</v>
      </c>
      <c r="F4607" t="s">
        <v>753</v>
      </c>
      <c r="G4607" t="s">
        <v>22075</v>
      </c>
      <c r="H4607" t="s">
        <v>3800</v>
      </c>
      <c r="J4607" t="s">
        <v>756</v>
      </c>
      <c r="K4607" t="s">
        <v>756</v>
      </c>
      <c r="L4607" t="s">
        <v>757</v>
      </c>
      <c r="M4607" t="s">
        <v>757</v>
      </c>
      <c r="N4607" t="s">
        <v>757</v>
      </c>
      <c r="O4607" t="s">
        <v>757</v>
      </c>
      <c r="P4607" t="s">
        <v>765</v>
      </c>
      <c r="Q4607" t="s">
        <v>759</v>
      </c>
      <c r="R4607" t="s">
        <v>759</v>
      </c>
      <c r="S4607" t="s">
        <v>757</v>
      </c>
      <c r="T4607" t="s">
        <v>757</v>
      </c>
      <c r="U4607" t="s">
        <v>757</v>
      </c>
      <c r="V4607" t="s">
        <v>756</v>
      </c>
      <c r="W4607" t="s">
        <v>768</v>
      </c>
      <c r="X4607" t="s">
        <v>22076</v>
      </c>
      <c r="Y4607" t="str">
        <f t="shared" si="1008"/>
        <v>octubre</v>
      </c>
      <c r="Z4607">
        <f>YEAR(BD_PONDERACIONES[[#This Row],[Fecha Ejecución del Ticket]])</f>
        <v>2022</v>
      </c>
      <c r="AA4607" t="str">
        <f t="shared" si="996"/>
        <v>enero</v>
      </c>
      <c r="AB4607">
        <f>YEAR(BD_PONDERACIONES[[#This Row],[Fecha de Inspección]])</f>
        <v>2023</v>
      </c>
      <c r="AC4607">
        <f t="shared" si="997"/>
        <v>0.5</v>
      </c>
      <c r="AD4607">
        <f t="shared" si="998"/>
        <v>0.5</v>
      </c>
      <c r="AE4607">
        <f t="shared" si="999"/>
        <v>0.5</v>
      </c>
      <c r="AF4607">
        <f t="shared" si="1000"/>
        <v>0.5</v>
      </c>
      <c r="AG4607">
        <f t="shared" si="1001"/>
        <v>0.5</v>
      </c>
      <c r="AH4607">
        <f t="shared" si="1002"/>
        <v>0.5</v>
      </c>
      <c r="AI4607">
        <f t="shared" si="1003"/>
        <v>0.25</v>
      </c>
      <c r="AJ4607">
        <f t="shared" si="1004"/>
        <v>0.25</v>
      </c>
      <c r="AK4607">
        <f t="shared" si="1005"/>
        <v>0.5</v>
      </c>
      <c r="AL4607">
        <f t="shared" si="1006"/>
        <v>0.5</v>
      </c>
      <c r="AM4607">
        <f t="shared" si="1007"/>
        <v>0.17499999999999999</v>
      </c>
      <c r="AN4607" s="6">
        <f t="shared" si="1009"/>
        <v>0.93500000000000005</v>
      </c>
      <c r="AO4607" t="str">
        <f>VLOOKUP(BD_PONDERACIONES[[#This Row],[Comuna]],Tabla3[#All],2,0)</f>
        <v>Cordillera</v>
      </c>
    </row>
    <row r="4608" spans="1:41" x14ac:dyDescent="0.35">
      <c r="A4608" t="s">
        <v>22077</v>
      </c>
      <c r="B4608" t="s">
        <v>22078</v>
      </c>
      <c r="C4608" t="s">
        <v>22079</v>
      </c>
      <c r="D4608" s="5">
        <v>44931</v>
      </c>
      <c r="E4608" s="5">
        <v>44840</v>
      </c>
      <c r="F4608" t="s">
        <v>753</v>
      </c>
      <c r="G4608" t="s">
        <v>22080</v>
      </c>
      <c r="H4608" t="s">
        <v>3800</v>
      </c>
      <c r="J4608" t="s">
        <v>756</v>
      </c>
      <c r="K4608" t="s">
        <v>756</v>
      </c>
      <c r="L4608" t="s">
        <v>757</v>
      </c>
      <c r="M4608" t="s">
        <v>757</v>
      </c>
      <c r="N4608" t="s">
        <v>756</v>
      </c>
      <c r="O4608" t="s">
        <v>756</v>
      </c>
      <c r="P4608" t="s">
        <v>758</v>
      </c>
      <c r="Q4608" t="s">
        <v>759</v>
      </c>
      <c r="R4608" t="s">
        <v>759</v>
      </c>
      <c r="S4608" t="s">
        <v>757</v>
      </c>
      <c r="T4608" t="s">
        <v>757</v>
      </c>
      <c r="U4608" t="s">
        <v>757</v>
      </c>
      <c r="V4608" t="s">
        <v>756</v>
      </c>
      <c r="W4608" t="s">
        <v>756</v>
      </c>
      <c r="X4608" t="s">
        <v>22081</v>
      </c>
      <c r="Y4608" t="str">
        <f t="shared" si="1008"/>
        <v>octubre</v>
      </c>
      <c r="Z4608">
        <f>YEAR(BD_PONDERACIONES[[#This Row],[Fecha Ejecución del Ticket]])</f>
        <v>2022</v>
      </c>
      <c r="AA4608" t="str">
        <f t="shared" si="996"/>
        <v>enero</v>
      </c>
      <c r="AB4608">
        <f>YEAR(BD_PONDERACIONES[[#This Row],[Fecha de Inspección]])</f>
        <v>2023</v>
      </c>
      <c r="AC4608">
        <f t="shared" si="997"/>
        <v>0.5</v>
      </c>
      <c r="AD4608">
        <f t="shared" si="998"/>
        <v>0.5</v>
      </c>
      <c r="AE4608">
        <f t="shared" si="999"/>
        <v>0.5</v>
      </c>
      <c r="AF4608">
        <f t="shared" si="1000"/>
        <v>0.5</v>
      </c>
      <c r="AG4608">
        <f t="shared" si="1001"/>
        <v>0.5</v>
      </c>
      <c r="AH4608">
        <f t="shared" si="1002"/>
        <v>0.5</v>
      </c>
      <c r="AI4608">
        <f t="shared" si="1003"/>
        <v>0.25</v>
      </c>
      <c r="AJ4608">
        <f t="shared" si="1004"/>
        <v>0.25</v>
      </c>
      <c r="AK4608">
        <f t="shared" si="1005"/>
        <v>0.5</v>
      </c>
      <c r="AL4608">
        <f t="shared" si="1006"/>
        <v>0.5</v>
      </c>
      <c r="AM4608">
        <f t="shared" si="1007"/>
        <v>0.5</v>
      </c>
      <c r="AN4608" s="6">
        <f t="shared" si="1009"/>
        <v>1</v>
      </c>
      <c r="AO4608" t="str">
        <f>VLOOKUP(BD_PONDERACIONES[[#This Row],[Comuna]],Tabla3[#All],2,0)</f>
        <v>Cordillera</v>
      </c>
    </row>
    <row r="4609" spans="1:41" x14ac:dyDescent="0.35">
      <c r="A4609" t="s">
        <v>22082</v>
      </c>
      <c r="B4609" t="s">
        <v>22083</v>
      </c>
      <c r="C4609" t="s">
        <v>22084</v>
      </c>
      <c r="D4609" s="5">
        <v>44931</v>
      </c>
      <c r="E4609" s="5">
        <v>44845</v>
      </c>
      <c r="F4609" t="s">
        <v>753</v>
      </c>
      <c r="G4609" t="s">
        <v>22085</v>
      </c>
      <c r="H4609" t="s">
        <v>3800</v>
      </c>
      <c r="J4609" t="s">
        <v>756</v>
      </c>
      <c r="K4609" t="s">
        <v>756</v>
      </c>
      <c r="L4609" t="s">
        <v>757</v>
      </c>
      <c r="M4609" t="s">
        <v>757</v>
      </c>
      <c r="N4609" t="s">
        <v>756</v>
      </c>
      <c r="O4609" t="s">
        <v>756</v>
      </c>
      <c r="P4609" t="s">
        <v>765</v>
      </c>
      <c r="Q4609" t="s">
        <v>22086</v>
      </c>
      <c r="R4609" t="s">
        <v>759</v>
      </c>
      <c r="S4609" t="s">
        <v>756</v>
      </c>
      <c r="T4609" t="s">
        <v>756</v>
      </c>
      <c r="U4609" t="s">
        <v>756</v>
      </c>
      <c r="V4609" t="s">
        <v>756</v>
      </c>
      <c r="W4609" t="s">
        <v>756</v>
      </c>
      <c r="X4609" t="s">
        <v>9524</v>
      </c>
      <c r="Y4609" t="str">
        <f t="shared" si="1008"/>
        <v>octubre</v>
      </c>
      <c r="Z4609">
        <f>YEAR(BD_PONDERACIONES[[#This Row],[Fecha Ejecución del Ticket]])</f>
        <v>2022</v>
      </c>
      <c r="AA4609" t="str">
        <f t="shared" si="996"/>
        <v>enero</v>
      </c>
      <c r="AB4609">
        <f>YEAR(BD_PONDERACIONES[[#This Row],[Fecha de Inspección]])</f>
        <v>2023</v>
      </c>
      <c r="AC4609">
        <f t="shared" si="997"/>
        <v>0.5</v>
      </c>
      <c r="AD4609">
        <f t="shared" si="998"/>
        <v>0.5</v>
      </c>
      <c r="AE4609">
        <f t="shared" si="999"/>
        <v>0.5</v>
      </c>
      <c r="AF4609">
        <f t="shared" si="1000"/>
        <v>0.5</v>
      </c>
      <c r="AG4609">
        <f t="shared" si="1001"/>
        <v>0.5</v>
      </c>
      <c r="AH4609">
        <f t="shared" si="1002"/>
        <v>0.5</v>
      </c>
      <c r="AI4609">
        <f t="shared" si="1003"/>
        <v>0.25</v>
      </c>
      <c r="AJ4609">
        <f t="shared" si="1004"/>
        <v>0.25</v>
      </c>
      <c r="AK4609">
        <f t="shared" si="1005"/>
        <v>0.5</v>
      </c>
      <c r="AL4609">
        <f t="shared" si="1006"/>
        <v>0.5</v>
      </c>
      <c r="AM4609">
        <f t="shared" si="1007"/>
        <v>0.5</v>
      </c>
      <c r="AN4609" s="6">
        <f t="shared" si="1009"/>
        <v>1</v>
      </c>
      <c r="AO4609" t="str">
        <f>VLOOKUP(BD_PONDERACIONES[[#This Row],[Comuna]],Tabla3[#All],2,0)</f>
        <v>Cordillera</v>
      </c>
    </row>
    <row r="4610" spans="1:41" x14ac:dyDescent="0.35">
      <c r="A4610" t="s">
        <v>22087</v>
      </c>
      <c r="B4610" t="s">
        <v>22088</v>
      </c>
      <c r="C4610" t="s">
        <v>22089</v>
      </c>
      <c r="D4610" s="5">
        <v>44931</v>
      </c>
      <c r="E4610" s="5">
        <v>44840</v>
      </c>
      <c r="F4610" t="s">
        <v>753</v>
      </c>
      <c r="G4610" t="s">
        <v>22090</v>
      </c>
      <c r="H4610" t="s">
        <v>3800</v>
      </c>
      <c r="J4610" t="s">
        <v>756</v>
      </c>
      <c r="K4610" t="s">
        <v>756</v>
      </c>
      <c r="L4610" t="s">
        <v>757</v>
      </c>
      <c r="M4610" t="s">
        <v>757</v>
      </c>
      <c r="N4610" t="s">
        <v>756</v>
      </c>
      <c r="O4610" t="s">
        <v>756</v>
      </c>
      <c r="P4610" t="s">
        <v>758</v>
      </c>
      <c r="Q4610" t="s">
        <v>759</v>
      </c>
      <c r="R4610" t="s">
        <v>759</v>
      </c>
      <c r="S4610" t="s">
        <v>757</v>
      </c>
      <c r="T4610" t="s">
        <v>757</v>
      </c>
      <c r="U4610" t="s">
        <v>757</v>
      </c>
      <c r="V4610" t="s">
        <v>756</v>
      </c>
      <c r="W4610" t="s">
        <v>756</v>
      </c>
      <c r="X4610" t="s">
        <v>22091</v>
      </c>
      <c r="Y4610" t="str">
        <f t="shared" si="1008"/>
        <v>octubre</v>
      </c>
      <c r="Z4610">
        <f>YEAR(BD_PONDERACIONES[[#This Row],[Fecha Ejecución del Ticket]])</f>
        <v>2022</v>
      </c>
      <c r="AA4610" t="str">
        <f t="shared" ref="AA4610:AA4673" si="1010">TEXT(D4610,"MMMM")</f>
        <v>enero</v>
      </c>
      <c r="AB4610">
        <f>YEAR(BD_PONDERACIONES[[#This Row],[Fecha de Inspección]])</f>
        <v>2023</v>
      </c>
      <c r="AC4610">
        <f t="shared" ref="AC4610:AC4673" si="1011">IF(OR(J4610="Cumple",J4610="No Aplica"),0.5,0)</f>
        <v>0.5</v>
      </c>
      <c r="AD4610">
        <f t="shared" ref="AD4610:AD4673" si="1012">IF(OR(K4610="CUMPLE",K4610="No Aplica"),0.5,0)</f>
        <v>0.5</v>
      </c>
      <c r="AE4610">
        <f t="shared" ref="AE4610:AE4673" si="1013">IF(OR(L4610="CUMPLE",L4610="No Aplica"),0.5,0)</f>
        <v>0.5</v>
      </c>
      <c r="AF4610">
        <f t="shared" ref="AF4610:AF4673" si="1014">IF(OR(M4610="CUMPLE",M4610="No Aplica"),0.5,0)</f>
        <v>0.5</v>
      </c>
      <c r="AG4610">
        <f t="shared" ref="AG4610:AG4673" si="1015">IF(OR(N4610="CUMPLE",N4610="No Aplica"),0.5,IF(N4610="Cumple Mayormente",0.325,IF(N4610="Cumple Parcialmente",0.175,0)))</f>
        <v>0.5</v>
      </c>
      <c r="AH4610">
        <f t="shared" ref="AH4610:AH4673" si="1016">IF(OR(O4610="CUMPLE",O4610="No Aplica"),0.5,IF(O4610="Cumple Mayormente",0.325,IF(O4610="Cumple Parcialmente",0.175,0)))</f>
        <v>0.5</v>
      </c>
      <c r="AI4610">
        <f t="shared" ref="AI4610:AI4673" si="1017">IF(OR(S4610="CUMPLE",S4610="No Aplica"),0.25,IF(S4610="Cumple Mayormente",0.1625,IF(S4610="Cumple Parcialmente",0.0875,0)))</f>
        <v>0.25</v>
      </c>
      <c r="AJ4610">
        <f t="shared" ref="AJ4610:AJ4673" si="1018">IF(OR(T4610="CUMPLE",T4610="No Aplica"),0.25,IF(T4610="Cumple Mayormente",0.1625,IF(T4610="Cumple Parcialmente",0.0875,0)))</f>
        <v>0.25</v>
      </c>
      <c r="AK4610">
        <f t="shared" ref="AK4610:AK4673" si="1019">IF(OR(U4610="CUMPLE",U4610="No Aplica"),0.5,IF(U4610="Cumple Mayormente",0.325,IF(U4610="Cumple Parcialmente",0.175,0)))</f>
        <v>0.5</v>
      </c>
      <c r="AL4610">
        <f t="shared" ref="AL4610:AL4673" si="1020">IF(OR(V4610="CUMPLE",V4610="No Aplica"),0.5,IF(V4610="Cumple Mayormente",0.325,IF(V4610="Cumple Parcialmente",0.175,0)))</f>
        <v>0.5</v>
      </c>
      <c r="AM4610">
        <f t="shared" ref="AM4610:AM4673" si="1021">IF(OR(W4610="CUMPLE",W4610="No Aplica"),0.5,IF(W4610="Cumple Mayormente",0.325,IF(W4610="Cumple Parcialmente",0.175,0)))</f>
        <v>0.5</v>
      </c>
      <c r="AN4610" s="6">
        <f t="shared" si="1009"/>
        <v>1</v>
      </c>
      <c r="AO4610" t="str">
        <f>VLOOKUP(BD_PONDERACIONES[[#This Row],[Comuna]],Tabla3[#All],2,0)</f>
        <v>Cordillera</v>
      </c>
    </row>
    <row r="4611" spans="1:41" x14ac:dyDescent="0.35">
      <c r="A4611" t="s">
        <v>22092</v>
      </c>
      <c r="B4611" t="s">
        <v>22093</v>
      </c>
      <c r="C4611" t="s">
        <v>22094</v>
      </c>
      <c r="D4611" s="5">
        <v>44931</v>
      </c>
      <c r="E4611" s="5">
        <v>44840</v>
      </c>
      <c r="F4611" t="s">
        <v>753</v>
      </c>
      <c r="G4611" t="s">
        <v>22095</v>
      </c>
      <c r="H4611" t="s">
        <v>3800</v>
      </c>
      <c r="J4611" t="s">
        <v>756</v>
      </c>
      <c r="K4611" t="s">
        <v>756</v>
      </c>
      <c r="L4611" t="s">
        <v>757</v>
      </c>
      <c r="M4611" t="s">
        <v>757</v>
      </c>
      <c r="N4611" t="s">
        <v>756</v>
      </c>
      <c r="O4611" t="s">
        <v>756</v>
      </c>
      <c r="P4611" t="s">
        <v>758</v>
      </c>
      <c r="Q4611" t="s">
        <v>759</v>
      </c>
      <c r="R4611" t="s">
        <v>759</v>
      </c>
      <c r="S4611" t="s">
        <v>757</v>
      </c>
      <c r="T4611" t="s">
        <v>757</v>
      </c>
      <c r="U4611" t="s">
        <v>757</v>
      </c>
      <c r="V4611" t="s">
        <v>756</v>
      </c>
      <c r="W4611" t="s">
        <v>756</v>
      </c>
      <c r="X4611" t="s">
        <v>22096</v>
      </c>
      <c r="Y4611" t="str">
        <f t="shared" si="1008"/>
        <v>octubre</v>
      </c>
      <c r="Z4611">
        <f>YEAR(BD_PONDERACIONES[[#This Row],[Fecha Ejecución del Ticket]])</f>
        <v>2022</v>
      </c>
      <c r="AA4611" t="str">
        <f t="shared" si="1010"/>
        <v>enero</v>
      </c>
      <c r="AB4611">
        <f>YEAR(BD_PONDERACIONES[[#This Row],[Fecha de Inspección]])</f>
        <v>2023</v>
      </c>
      <c r="AC4611">
        <f t="shared" si="1011"/>
        <v>0.5</v>
      </c>
      <c r="AD4611">
        <f t="shared" si="1012"/>
        <v>0.5</v>
      </c>
      <c r="AE4611">
        <f t="shared" si="1013"/>
        <v>0.5</v>
      </c>
      <c r="AF4611">
        <f t="shared" si="1014"/>
        <v>0.5</v>
      </c>
      <c r="AG4611">
        <f t="shared" si="1015"/>
        <v>0.5</v>
      </c>
      <c r="AH4611">
        <f t="shared" si="1016"/>
        <v>0.5</v>
      </c>
      <c r="AI4611">
        <f t="shared" si="1017"/>
        <v>0.25</v>
      </c>
      <c r="AJ4611">
        <f t="shared" si="1018"/>
        <v>0.25</v>
      </c>
      <c r="AK4611">
        <f t="shared" si="1019"/>
        <v>0.5</v>
      </c>
      <c r="AL4611">
        <f t="shared" si="1020"/>
        <v>0.5</v>
      </c>
      <c r="AM4611">
        <f t="shared" si="1021"/>
        <v>0.5</v>
      </c>
      <c r="AN4611" s="6">
        <f t="shared" si="1009"/>
        <v>1</v>
      </c>
      <c r="AO4611" t="str">
        <f>VLOOKUP(BD_PONDERACIONES[[#This Row],[Comuna]],Tabla3[#All],2,0)</f>
        <v>Cordillera</v>
      </c>
    </row>
    <row r="4612" spans="1:41" x14ac:dyDescent="0.35">
      <c r="A4612" t="s">
        <v>22097</v>
      </c>
      <c r="B4612" t="s">
        <v>22098</v>
      </c>
      <c r="C4612" t="s">
        <v>22099</v>
      </c>
      <c r="D4612" s="5">
        <v>44931</v>
      </c>
      <c r="E4612" s="5">
        <v>44840</v>
      </c>
      <c r="F4612" t="s">
        <v>753</v>
      </c>
      <c r="G4612" t="s">
        <v>22100</v>
      </c>
      <c r="H4612" t="s">
        <v>3800</v>
      </c>
      <c r="J4612" t="s">
        <v>756</v>
      </c>
      <c r="K4612" t="s">
        <v>756</v>
      </c>
      <c r="L4612" t="s">
        <v>757</v>
      </c>
      <c r="M4612" t="s">
        <v>757</v>
      </c>
      <c r="N4612" t="s">
        <v>757</v>
      </c>
      <c r="O4612" t="s">
        <v>757</v>
      </c>
      <c r="P4612" t="s">
        <v>758</v>
      </c>
      <c r="Q4612" t="s">
        <v>759</v>
      </c>
      <c r="R4612" t="s">
        <v>759</v>
      </c>
      <c r="S4612" t="s">
        <v>757</v>
      </c>
      <c r="T4612" t="s">
        <v>757</v>
      </c>
      <c r="U4612" t="s">
        <v>757</v>
      </c>
      <c r="V4612" t="s">
        <v>773</v>
      </c>
      <c r="W4612" t="s">
        <v>773</v>
      </c>
      <c r="X4612" t="s">
        <v>22101</v>
      </c>
      <c r="Y4612" t="str">
        <f t="shared" si="1008"/>
        <v>octubre</v>
      </c>
      <c r="Z4612">
        <f>YEAR(BD_PONDERACIONES[[#This Row],[Fecha Ejecución del Ticket]])</f>
        <v>2022</v>
      </c>
      <c r="AA4612" t="str">
        <f t="shared" si="1010"/>
        <v>enero</v>
      </c>
      <c r="AB4612">
        <f>YEAR(BD_PONDERACIONES[[#This Row],[Fecha de Inspección]])</f>
        <v>2023</v>
      </c>
      <c r="AC4612">
        <f t="shared" si="1011"/>
        <v>0.5</v>
      </c>
      <c r="AD4612">
        <f t="shared" si="1012"/>
        <v>0.5</v>
      </c>
      <c r="AE4612">
        <f t="shared" si="1013"/>
        <v>0.5</v>
      </c>
      <c r="AF4612">
        <f t="shared" si="1014"/>
        <v>0.5</v>
      </c>
      <c r="AG4612">
        <f t="shared" si="1015"/>
        <v>0.5</v>
      </c>
      <c r="AH4612">
        <f t="shared" si="1016"/>
        <v>0.5</v>
      </c>
      <c r="AI4612">
        <f t="shared" si="1017"/>
        <v>0.25</v>
      </c>
      <c r="AJ4612">
        <f t="shared" si="1018"/>
        <v>0.25</v>
      </c>
      <c r="AK4612">
        <f t="shared" si="1019"/>
        <v>0.5</v>
      </c>
      <c r="AL4612">
        <f t="shared" si="1020"/>
        <v>0</v>
      </c>
      <c r="AM4612">
        <f t="shared" si="1021"/>
        <v>0</v>
      </c>
      <c r="AN4612" s="6">
        <f t="shared" si="1009"/>
        <v>0.8</v>
      </c>
      <c r="AO4612" t="str">
        <f>VLOOKUP(BD_PONDERACIONES[[#This Row],[Comuna]],Tabla3[#All],2,0)</f>
        <v>Cordillera</v>
      </c>
    </row>
    <row r="4613" spans="1:41" x14ac:dyDescent="0.35">
      <c r="A4613" t="s">
        <v>22102</v>
      </c>
      <c r="B4613" t="s">
        <v>22103</v>
      </c>
      <c r="C4613" t="s">
        <v>22104</v>
      </c>
      <c r="D4613" s="5">
        <v>44931</v>
      </c>
      <c r="E4613" s="5">
        <v>44846</v>
      </c>
      <c r="F4613" t="s">
        <v>753</v>
      </c>
      <c r="G4613" t="s">
        <v>22105</v>
      </c>
      <c r="H4613" t="s">
        <v>3800</v>
      </c>
      <c r="J4613" t="s">
        <v>756</v>
      </c>
      <c r="K4613" t="s">
        <v>756</v>
      </c>
      <c r="L4613" t="s">
        <v>757</v>
      </c>
      <c r="M4613" t="s">
        <v>757</v>
      </c>
      <c r="N4613" t="s">
        <v>756</v>
      </c>
      <c r="O4613" t="s">
        <v>756</v>
      </c>
      <c r="P4613" t="s">
        <v>758</v>
      </c>
      <c r="Q4613" t="s">
        <v>759</v>
      </c>
      <c r="R4613" t="s">
        <v>759</v>
      </c>
      <c r="S4613" t="s">
        <v>757</v>
      </c>
      <c r="T4613" t="s">
        <v>757</v>
      </c>
      <c r="U4613" t="s">
        <v>757</v>
      </c>
      <c r="V4613" t="s">
        <v>756</v>
      </c>
      <c r="W4613" t="s">
        <v>756</v>
      </c>
      <c r="X4613" t="s">
        <v>22106</v>
      </c>
      <c r="Y4613" t="str">
        <f t="shared" si="1008"/>
        <v>octubre</v>
      </c>
      <c r="Z4613">
        <f>YEAR(BD_PONDERACIONES[[#This Row],[Fecha Ejecución del Ticket]])</f>
        <v>2022</v>
      </c>
      <c r="AA4613" t="str">
        <f t="shared" si="1010"/>
        <v>enero</v>
      </c>
      <c r="AB4613">
        <f>YEAR(BD_PONDERACIONES[[#This Row],[Fecha de Inspección]])</f>
        <v>2023</v>
      </c>
      <c r="AC4613">
        <f t="shared" si="1011"/>
        <v>0.5</v>
      </c>
      <c r="AD4613">
        <f t="shared" si="1012"/>
        <v>0.5</v>
      </c>
      <c r="AE4613">
        <f t="shared" si="1013"/>
        <v>0.5</v>
      </c>
      <c r="AF4613">
        <f t="shared" si="1014"/>
        <v>0.5</v>
      </c>
      <c r="AG4613">
        <f t="shared" si="1015"/>
        <v>0.5</v>
      </c>
      <c r="AH4613">
        <f t="shared" si="1016"/>
        <v>0.5</v>
      </c>
      <c r="AI4613">
        <f t="shared" si="1017"/>
        <v>0.25</v>
      </c>
      <c r="AJ4613">
        <f t="shared" si="1018"/>
        <v>0.25</v>
      </c>
      <c r="AK4613">
        <f t="shared" si="1019"/>
        <v>0.5</v>
      </c>
      <c r="AL4613">
        <f t="shared" si="1020"/>
        <v>0.5</v>
      </c>
      <c r="AM4613">
        <f t="shared" si="1021"/>
        <v>0.5</v>
      </c>
      <c r="AN4613" s="6">
        <f t="shared" si="1009"/>
        <v>1</v>
      </c>
      <c r="AO4613" t="str">
        <f>VLOOKUP(BD_PONDERACIONES[[#This Row],[Comuna]],Tabla3[#All],2,0)</f>
        <v>Cordillera</v>
      </c>
    </row>
    <row r="4614" spans="1:41" x14ac:dyDescent="0.35">
      <c r="A4614" t="s">
        <v>22107</v>
      </c>
      <c r="B4614" t="s">
        <v>22108</v>
      </c>
      <c r="C4614" t="s">
        <v>22109</v>
      </c>
      <c r="D4614" s="5">
        <v>44931</v>
      </c>
      <c r="E4614" s="5">
        <v>44840</v>
      </c>
      <c r="F4614" t="s">
        <v>753</v>
      </c>
      <c r="G4614" t="s">
        <v>22110</v>
      </c>
      <c r="H4614" t="s">
        <v>3800</v>
      </c>
      <c r="J4614" t="s">
        <v>756</v>
      </c>
      <c r="K4614" t="s">
        <v>756</v>
      </c>
      <c r="L4614" t="s">
        <v>773</v>
      </c>
      <c r="M4614" t="s">
        <v>773</v>
      </c>
      <c r="N4614" t="s">
        <v>756</v>
      </c>
      <c r="O4614" t="s">
        <v>756</v>
      </c>
      <c r="P4614" t="s">
        <v>758</v>
      </c>
      <c r="Q4614" t="s">
        <v>759</v>
      </c>
      <c r="R4614" t="s">
        <v>759</v>
      </c>
      <c r="S4614" t="s">
        <v>757</v>
      </c>
      <c r="T4614" t="s">
        <v>757</v>
      </c>
      <c r="U4614" t="s">
        <v>757</v>
      </c>
      <c r="V4614" t="s">
        <v>756</v>
      </c>
      <c r="W4614" t="s">
        <v>756</v>
      </c>
      <c r="X4614" t="s">
        <v>21648</v>
      </c>
      <c r="Y4614" t="str">
        <f t="shared" si="1008"/>
        <v>octubre</v>
      </c>
      <c r="Z4614">
        <f>YEAR(BD_PONDERACIONES[[#This Row],[Fecha Ejecución del Ticket]])</f>
        <v>2022</v>
      </c>
      <c r="AA4614" t="str">
        <f t="shared" si="1010"/>
        <v>enero</v>
      </c>
      <c r="AB4614">
        <f>YEAR(BD_PONDERACIONES[[#This Row],[Fecha de Inspección]])</f>
        <v>2023</v>
      </c>
      <c r="AC4614">
        <f t="shared" si="1011"/>
        <v>0.5</v>
      </c>
      <c r="AD4614">
        <f t="shared" si="1012"/>
        <v>0.5</v>
      </c>
      <c r="AE4614">
        <f t="shared" si="1013"/>
        <v>0</v>
      </c>
      <c r="AF4614">
        <f t="shared" si="1014"/>
        <v>0</v>
      </c>
      <c r="AG4614">
        <f t="shared" si="1015"/>
        <v>0.5</v>
      </c>
      <c r="AH4614">
        <f t="shared" si="1016"/>
        <v>0.5</v>
      </c>
      <c r="AI4614">
        <f t="shared" si="1017"/>
        <v>0.25</v>
      </c>
      <c r="AJ4614">
        <f t="shared" si="1018"/>
        <v>0.25</v>
      </c>
      <c r="AK4614">
        <f t="shared" si="1019"/>
        <v>0.5</v>
      </c>
      <c r="AL4614">
        <f t="shared" si="1020"/>
        <v>0.5</v>
      </c>
      <c r="AM4614">
        <f t="shared" si="1021"/>
        <v>0.5</v>
      </c>
      <c r="AN4614" s="6">
        <f t="shared" si="1009"/>
        <v>0.7</v>
      </c>
      <c r="AO4614" t="str">
        <f>VLOOKUP(BD_PONDERACIONES[[#This Row],[Comuna]],Tabla3[#All],2,0)</f>
        <v>Cordillera</v>
      </c>
    </row>
    <row r="4615" spans="1:41" x14ac:dyDescent="0.35">
      <c r="A4615" t="s">
        <v>22111</v>
      </c>
      <c r="B4615" t="s">
        <v>22112</v>
      </c>
      <c r="C4615" t="s">
        <v>22113</v>
      </c>
      <c r="D4615" s="5">
        <v>44931</v>
      </c>
      <c r="E4615" s="5">
        <v>44852</v>
      </c>
      <c r="F4615" t="s">
        <v>763</v>
      </c>
      <c r="G4615" t="s">
        <v>22114</v>
      </c>
      <c r="H4615" t="s">
        <v>3800</v>
      </c>
      <c r="J4615" t="s">
        <v>756</v>
      </c>
      <c r="K4615" t="s">
        <v>756</v>
      </c>
      <c r="L4615" t="s">
        <v>757</v>
      </c>
      <c r="M4615" t="s">
        <v>757</v>
      </c>
      <c r="N4615" t="s">
        <v>756</v>
      </c>
      <c r="O4615" t="s">
        <v>756</v>
      </c>
      <c r="P4615" t="s">
        <v>758</v>
      </c>
      <c r="Q4615" t="s">
        <v>759</v>
      </c>
      <c r="R4615" t="s">
        <v>759</v>
      </c>
      <c r="S4615" t="s">
        <v>757</v>
      </c>
      <c r="T4615" t="s">
        <v>757</v>
      </c>
      <c r="U4615" t="s">
        <v>757</v>
      </c>
      <c r="V4615" t="s">
        <v>756</v>
      </c>
      <c r="W4615" t="s">
        <v>756</v>
      </c>
      <c r="X4615" t="s">
        <v>17952</v>
      </c>
      <c r="Y4615" t="str">
        <f t="shared" si="1008"/>
        <v>octubre</v>
      </c>
      <c r="Z4615">
        <f>YEAR(BD_PONDERACIONES[[#This Row],[Fecha Ejecución del Ticket]])</f>
        <v>2022</v>
      </c>
      <c r="AA4615" t="str">
        <f t="shared" si="1010"/>
        <v>enero</v>
      </c>
      <c r="AB4615">
        <f>YEAR(BD_PONDERACIONES[[#This Row],[Fecha de Inspección]])</f>
        <v>2023</v>
      </c>
      <c r="AC4615">
        <f t="shared" si="1011"/>
        <v>0.5</v>
      </c>
      <c r="AD4615">
        <f t="shared" si="1012"/>
        <v>0.5</v>
      </c>
      <c r="AE4615">
        <f t="shared" si="1013"/>
        <v>0.5</v>
      </c>
      <c r="AF4615">
        <f t="shared" si="1014"/>
        <v>0.5</v>
      </c>
      <c r="AG4615">
        <f t="shared" si="1015"/>
        <v>0.5</v>
      </c>
      <c r="AH4615">
        <f t="shared" si="1016"/>
        <v>0.5</v>
      </c>
      <c r="AI4615">
        <f t="shared" si="1017"/>
        <v>0.25</v>
      </c>
      <c r="AJ4615">
        <f t="shared" si="1018"/>
        <v>0.25</v>
      </c>
      <c r="AK4615">
        <f t="shared" si="1019"/>
        <v>0.5</v>
      </c>
      <c r="AL4615">
        <f t="shared" si="1020"/>
        <v>0.5</v>
      </c>
      <c r="AM4615">
        <f t="shared" si="1021"/>
        <v>0.5</v>
      </c>
      <c r="AN4615" s="6">
        <f t="shared" si="1009"/>
        <v>1</v>
      </c>
      <c r="AO4615" t="str">
        <f>VLOOKUP(BD_PONDERACIONES[[#This Row],[Comuna]],Tabla3[#All],2,0)</f>
        <v>Cordillera</v>
      </c>
    </row>
    <row r="4616" spans="1:41" x14ac:dyDescent="0.35">
      <c r="A4616" t="s">
        <v>22115</v>
      </c>
      <c r="B4616" t="s">
        <v>22116</v>
      </c>
      <c r="C4616" t="s">
        <v>22117</v>
      </c>
      <c r="D4616" s="5">
        <v>44931</v>
      </c>
      <c r="E4616" s="5">
        <v>44841</v>
      </c>
      <c r="F4616" t="s">
        <v>753</v>
      </c>
      <c r="G4616" t="s">
        <v>22118</v>
      </c>
      <c r="H4616" t="s">
        <v>3800</v>
      </c>
      <c r="J4616" t="s">
        <v>756</v>
      </c>
      <c r="K4616" t="s">
        <v>756</v>
      </c>
      <c r="L4616" t="s">
        <v>757</v>
      </c>
      <c r="M4616" t="s">
        <v>757</v>
      </c>
      <c r="N4616" t="s">
        <v>756</v>
      </c>
      <c r="O4616" t="s">
        <v>756</v>
      </c>
      <c r="P4616" t="s">
        <v>758</v>
      </c>
      <c r="Q4616" t="s">
        <v>759</v>
      </c>
      <c r="R4616" t="s">
        <v>759</v>
      </c>
      <c r="S4616" t="s">
        <v>757</v>
      </c>
      <c r="T4616" t="s">
        <v>757</v>
      </c>
      <c r="U4616" t="s">
        <v>757</v>
      </c>
      <c r="V4616" t="s">
        <v>756</v>
      </c>
      <c r="W4616" t="s">
        <v>756</v>
      </c>
      <c r="X4616" t="s">
        <v>22119</v>
      </c>
      <c r="Y4616" t="str">
        <f t="shared" si="1008"/>
        <v>octubre</v>
      </c>
      <c r="Z4616">
        <f>YEAR(BD_PONDERACIONES[[#This Row],[Fecha Ejecución del Ticket]])</f>
        <v>2022</v>
      </c>
      <c r="AA4616" t="str">
        <f t="shared" si="1010"/>
        <v>enero</v>
      </c>
      <c r="AB4616">
        <f>YEAR(BD_PONDERACIONES[[#This Row],[Fecha de Inspección]])</f>
        <v>2023</v>
      </c>
      <c r="AC4616">
        <f t="shared" si="1011"/>
        <v>0.5</v>
      </c>
      <c r="AD4616">
        <f t="shared" si="1012"/>
        <v>0.5</v>
      </c>
      <c r="AE4616">
        <f t="shared" si="1013"/>
        <v>0.5</v>
      </c>
      <c r="AF4616">
        <f t="shared" si="1014"/>
        <v>0.5</v>
      </c>
      <c r="AG4616">
        <f t="shared" si="1015"/>
        <v>0.5</v>
      </c>
      <c r="AH4616">
        <f t="shared" si="1016"/>
        <v>0.5</v>
      </c>
      <c r="AI4616">
        <f t="shared" si="1017"/>
        <v>0.25</v>
      </c>
      <c r="AJ4616">
        <f t="shared" si="1018"/>
        <v>0.25</v>
      </c>
      <c r="AK4616">
        <f t="shared" si="1019"/>
        <v>0.5</v>
      </c>
      <c r="AL4616">
        <f t="shared" si="1020"/>
        <v>0.5</v>
      </c>
      <c r="AM4616">
        <f t="shared" si="1021"/>
        <v>0.5</v>
      </c>
      <c r="AN4616" s="6">
        <f t="shared" si="1009"/>
        <v>1</v>
      </c>
      <c r="AO4616" t="str">
        <f>VLOOKUP(BD_PONDERACIONES[[#This Row],[Comuna]],Tabla3[#All],2,0)</f>
        <v>Cordillera</v>
      </c>
    </row>
    <row r="4617" spans="1:41" x14ac:dyDescent="0.35">
      <c r="A4617" t="s">
        <v>22120</v>
      </c>
      <c r="B4617" t="s">
        <v>22121</v>
      </c>
      <c r="C4617" t="s">
        <v>22122</v>
      </c>
      <c r="D4617" s="5">
        <v>44931</v>
      </c>
      <c r="E4617" s="5">
        <v>44845</v>
      </c>
      <c r="F4617" t="s">
        <v>753</v>
      </c>
      <c r="G4617" t="s">
        <v>22123</v>
      </c>
      <c r="H4617" t="s">
        <v>3800</v>
      </c>
      <c r="J4617" t="s">
        <v>756</v>
      </c>
      <c r="K4617" t="s">
        <v>756</v>
      </c>
      <c r="L4617" t="s">
        <v>773</v>
      </c>
      <c r="M4617" t="s">
        <v>773</v>
      </c>
      <c r="N4617" t="s">
        <v>756</v>
      </c>
      <c r="O4617" t="s">
        <v>756</v>
      </c>
      <c r="P4617" t="s">
        <v>758</v>
      </c>
      <c r="Q4617" t="s">
        <v>759</v>
      </c>
      <c r="R4617" t="s">
        <v>759</v>
      </c>
      <c r="S4617" t="s">
        <v>757</v>
      </c>
      <c r="T4617" t="s">
        <v>757</v>
      </c>
      <c r="U4617" t="s">
        <v>757</v>
      </c>
      <c r="V4617" t="s">
        <v>756</v>
      </c>
      <c r="W4617" t="s">
        <v>756</v>
      </c>
      <c r="X4617" t="s">
        <v>22124</v>
      </c>
      <c r="Y4617" t="str">
        <f t="shared" si="1008"/>
        <v>octubre</v>
      </c>
      <c r="Z4617">
        <f>YEAR(BD_PONDERACIONES[[#This Row],[Fecha Ejecución del Ticket]])</f>
        <v>2022</v>
      </c>
      <c r="AA4617" t="str">
        <f t="shared" si="1010"/>
        <v>enero</v>
      </c>
      <c r="AB4617">
        <f>YEAR(BD_PONDERACIONES[[#This Row],[Fecha de Inspección]])</f>
        <v>2023</v>
      </c>
      <c r="AC4617">
        <f t="shared" si="1011"/>
        <v>0.5</v>
      </c>
      <c r="AD4617">
        <f t="shared" si="1012"/>
        <v>0.5</v>
      </c>
      <c r="AE4617">
        <f t="shared" si="1013"/>
        <v>0</v>
      </c>
      <c r="AF4617">
        <f t="shared" si="1014"/>
        <v>0</v>
      </c>
      <c r="AG4617">
        <f t="shared" si="1015"/>
        <v>0.5</v>
      </c>
      <c r="AH4617">
        <f t="shared" si="1016"/>
        <v>0.5</v>
      </c>
      <c r="AI4617">
        <f t="shared" si="1017"/>
        <v>0.25</v>
      </c>
      <c r="AJ4617">
        <f t="shared" si="1018"/>
        <v>0.25</v>
      </c>
      <c r="AK4617">
        <f t="shared" si="1019"/>
        <v>0.5</v>
      </c>
      <c r="AL4617">
        <f t="shared" si="1020"/>
        <v>0.5</v>
      </c>
      <c r="AM4617">
        <f t="shared" si="1021"/>
        <v>0.5</v>
      </c>
      <c r="AN4617" s="6">
        <f t="shared" si="1009"/>
        <v>0.7</v>
      </c>
      <c r="AO4617" t="str">
        <f>VLOOKUP(BD_PONDERACIONES[[#This Row],[Comuna]],Tabla3[#All],2,0)</f>
        <v>Cordillera</v>
      </c>
    </row>
    <row r="4618" spans="1:41" x14ac:dyDescent="0.35">
      <c r="A4618" t="s">
        <v>22125</v>
      </c>
      <c r="B4618" t="s">
        <v>22126</v>
      </c>
      <c r="C4618" t="s">
        <v>22127</v>
      </c>
      <c r="D4618" s="5">
        <v>44931</v>
      </c>
      <c r="E4618" s="5">
        <v>44845</v>
      </c>
      <c r="F4618" t="s">
        <v>753</v>
      </c>
      <c r="G4618" t="s">
        <v>22128</v>
      </c>
      <c r="H4618" t="s">
        <v>3800</v>
      </c>
      <c r="J4618" t="s">
        <v>756</v>
      </c>
      <c r="K4618" t="s">
        <v>756</v>
      </c>
      <c r="L4618" t="s">
        <v>773</v>
      </c>
      <c r="M4618" t="s">
        <v>773</v>
      </c>
      <c r="N4618" t="s">
        <v>756</v>
      </c>
      <c r="O4618" t="s">
        <v>756</v>
      </c>
      <c r="P4618" t="s">
        <v>758</v>
      </c>
      <c r="Q4618" t="s">
        <v>759</v>
      </c>
      <c r="R4618" t="s">
        <v>759</v>
      </c>
      <c r="S4618" t="s">
        <v>757</v>
      </c>
      <c r="T4618" t="s">
        <v>757</v>
      </c>
      <c r="U4618" t="s">
        <v>757</v>
      </c>
      <c r="V4618" t="s">
        <v>756</v>
      </c>
      <c r="W4618" t="s">
        <v>756</v>
      </c>
      <c r="X4618" t="s">
        <v>21780</v>
      </c>
      <c r="Y4618" t="str">
        <f t="shared" si="1008"/>
        <v>octubre</v>
      </c>
      <c r="Z4618">
        <f>YEAR(BD_PONDERACIONES[[#This Row],[Fecha Ejecución del Ticket]])</f>
        <v>2022</v>
      </c>
      <c r="AA4618" t="str">
        <f t="shared" si="1010"/>
        <v>enero</v>
      </c>
      <c r="AB4618">
        <f>YEAR(BD_PONDERACIONES[[#This Row],[Fecha de Inspección]])</f>
        <v>2023</v>
      </c>
      <c r="AC4618">
        <f t="shared" si="1011"/>
        <v>0.5</v>
      </c>
      <c r="AD4618">
        <f t="shared" si="1012"/>
        <v>0.5</v>
      </c>
      <c r="AE4618">
        <f t="shared" si="1013"/>
        <v>0</v>
      </c>
      <c r="AF4618">
        <f t="shared" si="1014"/>
        <v>0</v>
      </c>
      <c r="AG4618">
        <f t="shared" si="1015"/>
        <v>0.5</v>
      </c>
      <c r="AH4618">
        <f t="shared" si="1016"/>
        <v>0.5</v>
      </c>
      <c r="AI4618">
        <f t="shared" si="1017"/>
        <v>0.25</v>
      </c>
      <c r="AJ4618">
        <f t="shared" si="1018"/>
        <v>0.25</v>
      </c>
      <c r="AK4618">
        <f t="shared" si="1019"/>
        <v>0.5</v>
      </c>
      <c r="AL4618">
        <f t="shared" si="1020"/>
        <v>0.5</v>
      </c>
      <c r="AM4618">
        <f t="shared" si="1021"/>
        <v>0.5</v>
      </c>
      <c r="AN4618" s="6">
        <f t="shared" si="1009"/>
        <v>0.7</v>
      </c>
      <c r="AO4618" t="str">
        <f>VLOOKUP(BD_PONDERACIONES[[#This Row],[Comuna]],Tabla3[#All],2,0)</f>
        <v>Cordillera</v>
      </c>
    </row>
    <row r="4619" spans="1:41" x14ac:dyDescent="0.35">
      <c r="A4619" t="s">
        <v>22129</v>
      </c>
      <c r="B4619" t="s">
        <v>22130</v>
      </c>
      <c r="C4619" t="s">
        <v>22131</v>
      </c>
      <c r="D4619" s="5">
        <v>44931</v>
      </c>
      <c r="E4619" s="5">
        <v>44840</v>
      </c>
      <c r="F4619" t="s">
        <v>753</v>
      </c>
      <c r="G4619" t="s">
        <v>22132</v>
      </c>
      <c r="H4619" t="s">
        <v>3800</v>
      </c>
      <c r="J4619" t="s">
        <v>756</v>
      </c>
      <c r="K4619" t="s">
        <v>756</v>
      </c>
      <c r="L4619" t="s">
        <v>773</v>
      </c>
      <c r="M4619" t="s">
        <v>773</v>
      </c>
      <c r="N4619" t="s">
        <v>756</v>
      </c>
      <c r="O4619" t="s">
        <v>756</v>
      </c>
      <c r="P4619" t="s">
        <v>758</v>
      </c>
      <c r="Q4619" t="s">
        <v>759</v>
      </c>
      <c r="R4619" t="s">
        <v>759</v>
      </c>
      <c r="S4619" t="s">
        <v>757</v>
      </c>
      <c r="T4619" t="s">
        <v>757</v>
      </c>
      <c r="U4619" t="s">
        <v>757</v>
      </c>
      <c r="V4619" t="s">
        <v>756</v>
      </c>
      <c r="W4619" t="s">
        <v>756</v>
      </c>
      <c r="X4619" t="s">
        <v>22133</v>
      </c>
      <c r="Y4619" t="str">
        <f t="shared" si="1008"/>
        <v>octubre</v>
      </c>
      <c r="Z4619">
        <f>YEAR(BD_PONDERACIONES[[#This Row],[Fecha Ejecución del Ticket]])</f>
        <v>2022</v>
      </c>
      <c r="AA4619" t="str">
        <f t="shared" si="1010"/>
        <v>enero</v>
      </c>
      <c r="AB4619">
        <f>YEAR(BD_PONDERACIONES[[#This Row],[Fecha de Inspección]])</f>
        <v>2023</v>
      </c>
      <c r="AC4619">
        <f t="shared" si="1011"/>
        <v>0.5</v>
      </c>
      <c r="AD4619">
        <f t="shared" si="1012"/>
        <v>0.5</v>
      </c>
      <c r="AE4619">
        <f t="shared" si="1013"/>
        <v>0</v>
      </c>
      <c r="AF4619">
        <f t="shared" si="1014"/>
        <v>0</v>
      </c>
      <c r="AG4619">
        <f t="shared" si="1015"/>
        <v>0.5</v>
      </c>
      <c r="AH4619">
        <f t="shared" si="1016"/>
        <v>0.5</v>
      </c>
      <c r="AI4619">
        <f t="shared" si="1017"/>
        <v>0.25</v>
      </c>
      <c r="AJ4619">
        <f t="shared" si="1018"/>
        <v>0.25</v>
      </c>
      <c r="AK4619">
        <f t="shared" si="1019"/>
        <v>0.5</v>
      </c>
      <c r="AL4619">
        <f t="shared" si="1020"/>
        <v>0.5</v>
      </c>
      <c r="AM4619">
        <f t="shared" si="1021"/>
        <v>0.5</v>
      </c>
      <c r="AN4619" s="6">
        <f t="shared" si="1009"/>
        <v>0.7</v>
      </c>
      <c r="AO4619" t="str">
        <f>VLOOKUP(BD_PONDERACIONES[[#This Row],[Comuna]],Tabla3[#All],2,0)</f>
        <v>Cordillera</v>
      </c>
    </row>
    <row r="4620" spans="1:41" x14ac:dyDescent="0.35">
      <c r="A4620" t="s">
        <v>22134</v>
      </c>
      <c r="B4620" t="s">
        <v>22135</v>
      </c>
      <c r="C4620" t="s">
        <v>22136</v>
      </c>
      <c r="D4620" s="5">
        <v>44931</v>
      </c>
      <c r="E4620" s="5">
        <v>44836</v>
      </c>
      <c r="F4620" t="s">
        <v>763</v>
      </c>
      <c r="G4620" t="s">
        <v>22137</v>
      </c>
      <c r="H4620" t="s">
        <v>3800</v>
      </c>
      <c r="J4620" t="s">
        <v>756</v>
      </c>
      <c r="K4620" t="s">
        <v>756</v>
      </c>
      <c r="L4620" t="s">
        <v>757</v>
      </c>
      <c r="M4620" t="s">
        <v>757</v>
      </c>
      <c r="N4620" t="s">
        <v>756</v>
      </c>
      <c r="O4620" t="s">
        <v>756</v>
      </c>
      <c r="P4620" t="s">
        <v>758</v>
      </c>
      <c r="Q4620" t="s">
        <v>759</v>
      </c>
      <c r="R4620" t="s">
        <v>759</v>
      </c>
      <c r="S4620" t="s">
        <v>757</v>
      </c>
      <c r="T4620" t="s">
        <v>757</v>
      </c>
      <c r="U4620" t="s">
        <v>757</v>
      </c>
      <c r="V4620" t="s">
        <v>756</v>
      </c>
      <c r="W4620" t="s">
        <v>756</v>
      </c>
      <c r="X4620" t="s">
        <v>22138</v>
      </c>
      <c r="Y4620" t="str">
        <f t="shared" si="1008"/>
        <v>octubre</v>
      </c>
      <c r="Z4620">
        <f>YEAR(BD_PONDERACIONES[[#This Row],[Fecha Ejecución del Ticket]])</f>
        <v>2022</v>
      </c>
      <c r="AA4620" t="str">
        <f t="shared" si="1010"/>
        <v>enero</v>
      </c>
      <c r="AB4620">
        <f>YEAR(BD_PONDERACIONES[[#This Row],[Fecha de Inspección]])</f>
        <v>2023</v>
      </c>
      <c r="AC4620">
        <f t="shared" si="1011"/>
        <v>0.5</v>
      </c>
      <c r="AD4620">
        <f t="shared" si="1012"/>
        <v>0.5</v>
      </c>
      <c r="AE4620">
        <f t="shared" si="1013"/>
        <v>0.5</v>
      </c>
      <c r="AF4620">
        <f t="shared" si="1014"/>
        <v>0.5</v>
      </c>
      <c r="AG4620">
        <f t="shared" si="1015"/>
        <v>0.5</v>
      </c>
      <c r="AH4620">
        <f t="shared" si="1016"/>
        <v>0.5</v>
      </c>
      <c r="AI4620">
        <f t="shared" si="1017"/>
        <v>0.25</v>
      </c>
      <c r="AJ4620">
        <f t="shared" si="1018"/>
        <v>0.25</v>
      </c>
      <c r="AK4620">
        <f t="shared" si="1019"/>
        <v>0.5</v>
      </c>
      <c r="AL4620">
        <f t="shared" si="1020"/>
        <v>0.5</v>
      </c>
      <c r="AM4620">
        <f t="shared" si="1021"/>
        <v>0.5</v>
      </c>
      <c r="AN4620" s="6">
        <f t="shared" si="1009"/>
        <v>1</v>
      </c>
      <c r="AO4620" t="str">
        <f>VLOOKUP(BD_PONDERACIONES[[#This Row],[Comuna]],Tabla3[#All],2,0)</f>
        <v>Cordillera</v>
      </c>
    </row>
    <row r="4621" spans="1:41" x14ac:dyDescent="0.35">
      <c r="A4621" t="s">
        <v>22139</v>
      </c>
      <c r="B4621" t="s">
        <v>22140</v>
      </c>
      <c r="C4621" t="s">
        <v>22141</v>
      </c>
      <c r="D4621" s="5">
        <v>44931</v>
      </c>
      <c r="E4621" s="5">
        <v>44839</v>
      </c>
      <c r="F4621" t="s">
        <v>763</v>
      </c>
      <c r="G4621" t="s">
        <v>22142</v>
      </c>
      <c r="H4621" t="s">
        <v>3800</v>
      </c>
      <c r="J4621" t="s">
        <v>756</v>
      </c>
      <c r="K4621" t="s">
        <v>756</v>
      </c>
      <c r="L4621" t="s">
        <v>757</v>
      </c>
      <c r="M4621" t="s">
        <v>757</v>
      </c>
      <c r="N4621" t="s">
        <v>756</v>
      </c>
      <c r="O4621" t="s">
        <v>756</v>
      </c>
      <c r="P4621" t="s">
        <v>758</v>
      </c>
      <c r="Q4621" t="s">
        <v>759</v>
      </c>
      <c r="R4621" t="s">
        <v>759</v>
      </c>
      <c r="S4621" t="s">
        <v>757</v>
      </c>
      <c r="T4621" t="s">
        <v>757</v>
      </c>
      <c r="U4621" t="s">
        <v>757</v>
      </c>
      <c r="V4621" t="s">
        <v>773</v>
      </c>
      <c r="W4621" t="s">
        <v>773</v>
      </c>
      <c r="X4621" t="s">
        <v>22143</v>
      </c>
      <c r="Y4621" t="str">
        <f t="shared" si="1008"/>
        <v>octubre</v>
      </c>
      <c r="Z4621">
        <f>YEAR(BD_PONDERACIONES[[#This Row],[Fecha Ejecución del Ticket]])</f>
        <v>2022</v>
      </c>
      <c r="AA4621" t="str">
        <f t="shared" si="1010"/>
        <v>enero</v>
      </c>
      <c r="AB4621">
        <f>YEAR(BD_PONDERACIONES[[#This Row],[Fecha de Inspección]])</f>
        <v>2023</v>
      </c>
      <c r="AC4621">
        <f t="shared" si="1011"/>
        <v>0.5</v>
      </c>
      <c r="AD4621">
        <f t="shared" si="1012"/>
        <v>0.5</v>
      </c>
      <c r="AE4621">
        <f t="shared" si="1013"/>
        <v>0.5</v>
      </c>
      <c r="AF4621">
        <f t="shared" si="1014"/>
        <v>0.5</v>
      </c>
      <c r="AG4621">
        <f t="shared" si="1015"/>
        <v>0.5</v>
      </c>
      <c r="AH4621">
        <f t="shared" si="1016"/>
        <v>0.5</v>
      </c>
      <c r="AI4621">
        <f t="shared" si="1017"/>
        <v>0.25</v>
      </c>
      <c r="AJ4621">
        <f t="shared" si="1018"/>
        <v>0.25</v>
      </c>
      <c r="AK4621">
        <f t="shared" si="1019"/>
        <v>0.5</v>
      </c>
      <c r="AL4621">
        <f t="shared" si="1020"/>
        <v>0</v>
      </c>
      <c r="AM4621">
        <f t="shared" si="1021"/>
        <v>0</v>
      </c>
      <c r="AN4621" s="6">
        <f t="shared" si="1009"/>
        <v>0.8</v>
      </c>
      <c r="AO4621" t="str">
        <f>VLOOKUP(BD_PONDERACIONES[[#This Row],[Comuna]],Tabla3[#All],2,0)</f>
        <v>Cordillera</v>
      </c>
    </row>
    <row r="4622" spans="1:41" x14ac:dyDescent="0.35">
      <c r="A4622" t="s">
        <v>22144</v>
      </c>
      <c r="B4622" t="s">
        <v>22145</v>
      </c>
      <c r="C4622" t="s">
        <v>22146</v>
      </c>
      <c r="D4622" s="5">
        <v>44931</v>
      </c>
      <c r="E4622" s="5">
        <v>44845</v>
      </c>
      <c r="F4622" t="s">
        <v>753</v>
      </c>
      <c r="G4622" t="s">
        <v>22147</v>
      </c>
      <c r="H4622" t="s">
        <v>3800</v>
      </c>
      <c r="J4622" t="s">
        <v>756</v>
      </c>
      <c r="K4622" t="s">
        <v>756</v>
      </c>
      <c r="L4622" t="s">
        <v>757</v>
      </c>
      <c r="M4622" t="s">
        <v>757</v>
      </c>
      <c r="N4622" t="s">
        <v>756</v>
      </c>
      <c r="O4622" t="s">
        <v>756</v>
      </c>
      <c r="P4622" t="s">
        <v>758</v>
      </c>
      <c r="Q4622" t="s">
        <v>759</v>
      </c>
      <c r="R4622" t="s">
        <v>759</v>
      </c>
      <c r="S4622" t="s">
        <v>757</v>
      </c>
      <c r="T4622" t="s">
        <v>757</v>
      </c>
      <c r="U4622" t="s">
        <v>757</v>
      </c>
      <c r="V4622" t="s">
        <v>756</v>
      </c>
      <c r="W4622" t="s">
        <v>756</v>
      </c>
      <c r="X4622" t="s">
        <v>22148</v>
      </c>
      <c r="Y4622" t="str">
        <f t="shared" si="1008"/>
        <v>octubre</v>
      </c>
      <c r="Z4622">
        <f>YEAR(BD_PONDERACIONES[[#This Row],[Fecha Ejecución del Ticket]])</f>
        <v>2022</v>
      </c>
      <c r="AA4622" t="str">
        <f t="shared" si="1010"/>
        <v>enero</v>
      </c>
      <c r="AB4622">
        <f>YEAR(BD_PONDERACIONES[[#This Row],[Fecha de Inspección]])</f>
        <v>2023</v>
      </c>
      <c r="AC4622">
        <f t="shared" si="1011"/>
        <v>0.5</v>
      </c>
      <c r="AD4622">
        <f t="shared" si="1012"/>
        <v>0.5</v>
      </c>
      <c r="AE4622">
        <f t="shared" si="1013"/>
        <v>0.5</v>
      </c>
      <c r="AF4622">
        <f t="shared" si="1014"/>
        <v>0.5</v>
      </c>
      <c r="AG4622">
        <f t="shared" si="1015"/>
        <v>0.5</v>
      </c>
      <c r="AH4622">
        <f t="shared" si="1016"/>
        <v>0.5</v>
      </c>
      <c r="AI4622">
        <f t="shared" si="1017"/>
        <v>0.25</v>
      </c>
      <c r="AJ4622">
        <f t="shared" si="1018"/>
        <v>0.25</v>
      </c>
      <c r="AK4622">
        <f t="shared" si="1019"/>
        <v>0.5</v>
      </c>
      <c r="AL4622">
        <f t="shared" si="1020"/>
        <v>0.5</v>
      </c>
      <c r="AM4622">
        <f t="shared" si="1021"/>
        <v>0.5</v>
      </c>
      <c r="AN4622" s="6">
        <f t="shared" si="1009"/>
        <v>1</v>
      </c>
      <c r="AO4622" t="str">
        <f>VLOOKUP(BD_PONDERACIONES[[#This Row],[Comuna]],Tabla3[#All],2,0)</f>
        <v>Cordillera</v>
      </c>
    </row>
    <row r="4623" spans="1:41" x14ac:dyDescent="0.35">
      <c r="A4623" t="s">
        <v>22149</v>
      </c>
      <c r="B4623" t="s">
        <v>22150</v>
      </c>
      <c r="C4623" t="s">
        <v>22151</v>
      </c>
      <c r="D4623" s="5">
        <v>44931</v>
      </c>
      <c r="E4623" s="5">
        <v>44838</v>
      </c>
      <c r="F4623" t="s">
        <v>763</v>
      </c>
      <c r="G4623" t="s">
        <v>22152</v>
      </c>
      <c r="H4623" t="s">
        <v>3800</v>
      </c>
      <c r="J4623" t="s">
        <v>756</v>
      </c>
      <c r="K4623" t="s">
        <v>756</v>
      </c>
      <c r="L4623" t="s">
        <v>757</v>
      </c>
      <c r="M4623" t="s">
        <v>757</v>
      </c>
      <c r="N4623" t="s">
        <v>756</v>
      </c>
      <c r="O4623" t="s">
        <v>756</v>
      </c>
      <c r="P4623" t="s">
        <v>765</v>
      </c>
      <c r="Q4623" t="s">
        <v>22153</v>
      </c>
      <c r="R4623" t="s">
        <v>22154</v>
      </c>
      <c r="S4623" t="s">
        <v>756</v>
      </c>
      <c r="T4623" t="s">
        <v>756</v>
      </c>
      <c r="U4623" t="s">
        <v>756</v>
      </c>
      <c r="V4623" t="s">
        <v>756</v>
      </c>
      <c r="W4623" t="s">
        <v>756</v>
      </c>
      <c r="X4623" t="s">
        <v>22155</v>
      </c>
      <c r="Y4623" t="str">
        <f t="shared" si="1008"/>
        <v>octubre</v>
      </c>
      <c r="Z4623">
        <f>YEAR(BD_PONDERACIONES[[#This Row],[Fecha Ejecución del Ticket]])</f>
        <v>2022</v>
      </c>
      <c r="AA4623" t="str">
        <f t="shared" si="1010"/>
        <v>enero</v>
      </c>
      <c r="AB4623">
        <f>YEAR(BD_PONDERACIONES[[#This Row],[Fecha de Inspección]])</f>
        <v>2023</v>
      </c>
      <c r="AC4623">
        <f t="shared" si="1011"/>
        <v>0.5</v>
      </c>
      <c r="AD4623">
        <f t="shared" si="1012"/>
        <v>0.5</v>
      </c>
      <c r="AE4623">
        <f t="shared" si="1013"/>
        <v>0.5</v>
      </c>
      <c r="AF4623">
        <f t="shared" si="1014"/>
        <v>0.5</v>
      </c>
      <c r="AG4623">
        <f t="shared" si="1015"/>
        <v>0.5</v>
      </c>
      <c r="AH4623">
        <f t="shared" si="1016"/>
        <v>0.5</v>
      </c>
      <c r="AI4623">
        <f t="shared" si="1017"/>
        <v>0.25</v>
      </c>
      <c r="AJ4623">
        <f t="shared" si="1018"/>
        <v>0.25</v>
      </c>
      <c r="AK4623">
        <f t="shared" si="1019"/>
        <v>0.5</v>
      </c>
      <c r="AL4623">
        <f t="shared" si="1020"/>
        <v>0.5</v>
      </c>
      <c r="AM4623">
        <f t="shared" si="1021"/>
        <v>0.5</v>
      </c>
      <c r="AN4623" s="6">
        <f t="shared" si="1009"/>
        <v>1</v>
      </c>
      <c r="AO4623" t="str">
        <f>VLOOKUP(BD_PONDERACIONES[[#This Row],[Comuna]],Tabla3[#All],2,0)</f>
        <v>Cordillera</v>
      </c>
    </row>
    <row r="4624" spans="1:41" x14ac:dyDescent="0.35">
      <c r="A4624" t="s">
        <v>22156</v>
      </c>
      <c r="B4624" t="s">
        <v>22157</v>
      </c>
      <c r="C4624" t="s">
        <v>22158</v>
      </c>
      <c r="D4624" s="5">
        <v>44931</v>
      </c>
      <c r="E4624" s="5">
        <v>44837</v>
      </c>
      <c r="F4624" t="s">
        <v>763</v>
      </c>
      <c r="G4624" t="s">
        <v>22159</v>
      </c>
      <c r="H4624" t="s">
        <v>3800</v>
      </c>
      <c r="J4624" t="s">
        <v>756</v>
      </c>
      <c r="K4624" t="s">
        <v>756</v>
      </c>
      <c r="L4624" t="s">
        <v>757</v>
      </c>
      <c r="M4624" t="s">
        <v>757</v>
      </c>
      <c r="N4624" t="s">
        <v>756</v>
      </c>
      <c r="O4624" t="s">
        <v>756</v>
      </c>
      <c r="P4624" t="s">
        <v>758</v>
      </c>
      <c r="Q4624" t="s">
        <v>759</v>
      </c>
      <c r="R4624" t="s">
        <v>759</v>
      </c>
      <c r="S4624" t="s">
        <v>757</v>
      </c>
      <c r="T4624" t="s">
        <v>757</v>
      </c>
      <c r="U4624" t="s">
        <v>757</v>
      </c>
      <c r="V4624" t="s">
        <v>773</v>
      </c>
      <c r="W4624" t="s">
        <v>773</v>
      </c>
      <c r="X4624" t="s">
        <v>22160</v>
      </c>
      <c r="Y4624" t="str">
        <f t="shared" si="1008"/>
        <v>octubre</v>
      </c>
      <c r="Z4624">
        <f>YEAR(BD_PONDERACIONES[[#This Row],[Fecha Ejecución del Ticket]])</f>
        <v>2022</v>
      </c>
      <c r="AA4624" t="str">
        <f t="shared" si="1010"/>
        <v>enero</v>
      </c>
      <c r="AB4624">
        <f>YEAR(BD_PONDERACIONES[[#This Row],[Fecha de Inspección]])</f>
        <v>2023</v>
      </c>
      <c r="AC4624">
        <f t="shared" si="1011"/>
        <v>0.5</v>
      </c>
      <c r="AD4624">
        <f t="shared" si="1012"/>
        <v>0.5</v>
      </c>
      <c r="AE4624">
        <f t="shared" si="1013"/>
        <v>0.5</v>
      </c>
      <c r="AF4624">
        <f t="shared" si="1014"/>
        <v>0.5</v>
      </c>
      <c r="AG4624">
        <f t="shared" si="1015"/>
        <v>0.5</v>
      </c>
      <c r="AH4624">
        <f t="shared" si="1016"/>
        <v>0.5</v>
      </c>
      <c r="AI4624">
        <f t="shared" si="1017"/>
        <v>0.25</v>
      </c>
      <c r="AJ4624">
        <f t="shared" si="1018"/>
        <v>0.25</v>
      </c>
      <c r="AK4624">
        <f t="shared" si="1019"/>
        <v>0.5</v>
      </c>
      <c r="AL4624">
        <f t="shared" si="1020"/>
        <v>0</v>
      </c>
      <c r="AM4624">
        <f t="shared" si="1021"/>
        <v>0</v>
      </c>
      <c r="AN4624" s="6">
        <f t="shared" si="1009"/>
        <v>0.8</v>
      </c>
      <c r="AO4624" t="str">
        <f>VLOOKUP(BD_PONDERACIONES[[#This Row],[Comuna]],Tabla3[#All],2,0)</f>
        <v>Cordillera</v>
      </c>
    </row>
    <row r="4625" spans="1:41" x14ac:dyDescent="0.35">
      <c r="A4625" t="s">
        <v>22161</v>
      </c>
      <c r="B4625" t="s">
        <v>22162</v>
      </c>
      <c r="C4625" t="s">
        <v>22163</v>
      </c>
      <c r="D4625" s="5">
        <v>44931</v>
      </c>
      <c r="E4625" s="5">
        <v>44837</v>
      </c>
      <c r="F4625" t="s">
        <v>763</v>
      </c>
      <c r="G4625" t="s">
        <v>22164</v>
      </c>
      <c r="H4625" t="s">
        <v>3800</v>
      </c>
      <c r="J4625" t="s">
        <v>756</v>
      </c>
      <c r="K4625" t="s">
        <v>756</v>
      </c>
      <c r="L4625" t="s">
        <v>757</v>
      </c>
      <c r="M4625" t="s">
        <v>757</v>
      </c>
      <c r="N4625" t="s">
        <v>756</v>
      </c>
      <c r="O4625" t="s">
        <v>756</v>
      </c>
      <c r="P4625" t="s">
        <v>765</v>
      </c>
      <c r="Q4625" t="s">
        <v>22165</v>
      </c>
      <c r="R4625" t="s">
        <v>759</v>
      </c>
      <c r="S4625" t="s">
        <v>757</v>
      </c>
      <c r="T4625" t="s">
        <v>757</v>
      </c>
      <c r="U4625" t="s">
        <v>757</v>
      </c>
      <c r="V4625" t="s">
        <v>773</v>
      </c>
      <c r="W4625" t="s">
        <v>773</v>
      </c>
      <c r="X4625" t="s">
        <v>22166</v>
      </c>
      <c r="Y4625" t="str">
        <f t="shared" ref="Y4625:Y4688" si="1022">TEXT(E4625,"MMMM")</f>
        <v>octubre</v>
      </c>
      <c r="Z4625">
        <f>YEAR(BD_PONDERACIONES[[#This Row],[Fecha Ejecución del Ticket]])</f>
        <v>2022</v>
      </c>
      <c r="AA4625" t="str">
        <f t="shared" si="1010"/>
        <v>enero</v>
      </c>
      <c r="AB4625">
        <f>YEAR(BD_PONDERACIONES[[#This Row],[Fecha de Inspección]])</f>
        <v>2023</v>
      </c>
      <c r="AC4625">
        <f t="shared" si="1011"/>
        <v>0.5</v>
      </c>
      <c r="AD4625">
        <f t="shared" si="1012"/>
        <v>0.5</v>
      </c>
      <c r="AE4625">
        <f t="shared" si="1013"/>
        <v>0.5</v>
      </c>
      <c r="AF4625">
        <f t="shared" si="1014"/>
        <v>0.5</v>
      </c>
      <c r="AG4625">
        <f t="shared" si="1015"/>
        <v>0.5</v>
      </c>
      <c r="AH4625">
        <f t="shared" si="1016"/>
        <v>0.5</v>
      </c>
      <c r="AI4625">
        <f t="shared" si="1017"/>
        <v>0.25</v>
      </c>
      <c r="AJ4625">
        <f t="shared" si="1018"/>
        <v>0.25</v>
      </c>
      <c r="AK4625">
        <f t="shared" si="1019"/>
        <v>0.5</v>
      </c>
      <c r="AL4625">
        <f t="shared" si="1020"/>
        <v>0</v>
      </c>
      <c r="AM4625">
        <f t="shared" si="1021"/>
        <v>0</v>
      </c>
      <c r="AN4625" s="6">
        <f t="shared" ref="AN4625:AN4688" si="1023">((AC4625+AD4625)*0.2)+((AE4625+AF4625)*0.3)+((AG4625+AH4625)*0.15)+((AI4625+AJ4625+AK4625)*0.15)+((AL4625+AM4625)*0.2)</f>
        <v>0.8</v>
      </c>
      <c r="AO4625" t="str">
        <f>VLOOKUP(BD_PONDERACIONES[[#This Row],[Comuna]],Tabla3[#All],2,0)</f>
        <v>Cordillera</v>
      </c>
    </row>
    <row r="4626" spans="1:41" x14ac:dyDescent="0.35">
      <c r="A4626" t="s">
        <v>22167</v>
      </c>
      <c r="B4626" t="s">
        <v>22168</v>
      </c>
      <c r="C4626" t="s">
        <v>22169</v>
      </c>
      <c r="D4626" s="5">
        <v>44931</v>
      </c>
      <c r="E4626" s="5">
        <v>44838</v>
      </c>
      <c r="F4626" t="s">
        <v>763</v>
      </c>
      <c r="G4626" t="s">
        <v>22170</v>
      </c>
      <c r="H4626" t="s">
        <v>3800</v>
      </c>
      <c r="J4626" t="s">
        <v>756</v>
      </c>
      <c r="K4626" t="s">
        <v>756</v>
      </c>
      <c r="L4626" t="s">
        <v>757</v>
      </c>
      <c r="M4626" t="s">
        <v>757</v>
      </c>
      <c r="N4626" t="s">
        <v>756</v>
      </c>
      <c r="O4626" t="s">
        <v>756</v>
      </c>
      <c r="P4626" t="s">
        <v>765</v>
      </c>
      <c r="Q4626" t="s">
        <v>22171</v>
      </c>
      <c r="R4626" t="s">
        <v>759</v>
      </c>
      <c r="S4626" t="s">
        <v>757</v>
      </c>
      <c r="T4626" t="s">
        <v>757</v>
      </c>
      <c r="U4626" t="s">
        <v>757</v>
      </c>
      <c r="V4626" t="s">
        <v>756</v>
      </c>
      <c r="W4626" t="s">
        <v>756</v>
      </c>
      <c r="X4626" t="s">
        <v>22172</v>
      </c>
      <c r="Y4626" t="str">
        <f t="shared" si="1022"/>
        <v>octubre</v>
      </c>
      <c r="Z4626">
        <f>YEAR(BD_PONDERACIONES[[#This Row],[Fecha Ejecución del Ticket]])</f>
        <v>2022</v>
      </c>
      <c r="AA4626" t="str">
        <f t="shared" si="1010"/>
        <v>enero</v>
      </c>
      <c r="AB4626">
        <f>YEAR(BD_PONDERACIONES[[#This Row],[Fecha de Inspección]])</f>
        <v>2023</v>
      </c>
      <c r="AC4626">
        <f t="shared" si="1011"/>
        <v>0.5</v>
      </c>
      <c r="AD4626">
        <f t="shared" si="1012"/>
        <v>0.5</v>
      </c>
      <c r="AE4626">
        <f t="shared" si="1013"/>
        <v>0.5</v>
      </c>
      <c r="AF4626">
        <f t="shared" si="1014"/>
        <v>0.5</v>
      </c>
      <c r="AG4626">
        <f t="shared" si="1015"/>
        <v>0.5</v>
      </c>
      <c r="AH4626">
        <f t="shared" si="1016"/>
        <v>0.5</v>
      </c>
      <c r="AI4626">
        <f t="shared" si="1017"/>
        <v>0.25</v>
      </c>
      <c r="AJ4626">
        <f t="shared" si="1018"/>
        <v>0.25</v>
      </c>
      <c r="AK4626">
        <f t="shared" si="1019"/>
        <v>0.5</v>
      </c>
      <c r="AL4626">
        <f t="shared" si="1020"/>
        <v>0.5</v>
      </c>
      <c r="AM4626">
        <f t="shared" si="1021"/>
        <v>0.5</v>
      </c>
      <c r="AN4626" s="6">
        <f t="shared" si="1023"/>
        <v>1</v>
      </c>
      <c r="AO4626" t="str">
        <f>VLOOKUP(BD_PONDERACIONES[[#This Row],[Comuna]],Tabla3[#All],2,0)</f>
        <v>Cordillera</v>
      </c>
    </row>
    <row r="4627" spans="1:41" x14ac:dyDescent="0.35">
      <c r="A4627" t="s">
        <v>22173</v>
      </c>
      <c r="B4627" t="s">
        <v>22174</v>
      </c>
      <c r="C4627" t="s">
        <v>22175</v>
      </c>
      <c r="D4627" s="5">
        <v>44931</v>
      </c>
      <c r="E4627" s="5">
        <v>44838</v>
      </c>
      <c r="F4627" t="s">
        <v>763</v>
      </c>
      <c r="G4627" t="s">
        <v>22176</v>
      </c>
      <c r="H4627" t="s">
        <v>3800</v>
      </c>
      <c r="J4627" t="s">
        <v>756</v>
      </c>
      <c r="K4627" t="s">
        <v>756</v>
      </c>
      <c r="L4627" t="s">
        <v>757</v>
      </c>
      <c r="M4627" t="s">
        <v>757</v>
      </c>
      <c r="N4627" t="s">
        <v>756</v>
      </c>
      <c r="O4627" t="s">
        <v>756</v>
      </c>
      <c r="P4627" t="s">
        <v>765</v>
      </c>
      <c r="Q4627" t="s">
        <v>22177</v>
      </c>
      <c r="R4627" t="s">
        <v>22178</v>
      </c>
      <c r="S4627" t="s">
        <v>756</v>
      </c>
      <c r="T4627" t="s">
        <v>756</v>
      </c>
      <c r="U4627" t="s">
        <v>756</v>
      </c>
      <c r="V4627" t="s">
        <v>756</v>
      </c>
      <c r="W4627" t="s">
        <v>756</v>
      </c>
      <c r="X4627" t="s">
        <v>22179</v>
      </c>
      <c r="Y4627" t="str">
        <f t="shared" si="1022"/>
        <v>octubre</v>
      </c>
      <c r="Z4627">
        <f>YEAR(BD_PONDERACIONES[[#This Row],[Fecha Ejecución del Ticket]])</f>
        <v>2022</v>
      </c>
      <c r="AA4627" t="str">
        <f t="shared" si="1010"/>
        <v>enero</v>
      </c>
      <c r="AB4627">
        <f>YEAR(BD_PONDERACIONES[[#This Row],[Fecha de Inspección]])</f>
        <v>2023</v>
      </c>
      <c r="AC4627">
        <f t="shared" si="1011"/>
        <v>0.5</v>
      </c>
      <c r="AD4627">
        <f t="shared" si="1012"/>
        <v>0.5</v>
      </c>
      <c r="AE4627">
        <f t="shared" si="1013"/>
        <v>0.5</v>
      </c>
      <c r="AF4627">
        <f t="shared" si="1014"/>
        <v>0.5</v>
      </c>
      <c r="AG4627">
        <f t="shared" si="1015"/>
        <v>0.5</v>
      </c>
      <c r="AH4627">
        <f t="shared" si="1016"/>
        <v>0.5</v>
      </c>
      <c r="AI4627">
        <f t="shared" si="1017"/>
        <v>0.25</v>
      </c>
      <c r="AJ4627">
        <f t="shared" si="1018"/>
        <v>0.25</v>
      </c>
      <c r="AK4627">
        <f t="shared" si="1019"/>
        <v>0.5</v>
      </c>
      <c r="AL4627">
        <f t="shared" si="1020"/>
        <v>0.5</v>
      </c>
      <c r="AM4627">
        <f t="shared" si="1021"/>
        <v>0.5</v>
      </c>
      <c r="AN4627" s="6">
        <f t="shared" si="1023"/>
        <v>1</v>
      </c>
      <c r="AO4627" t="str">
        <f>VLOOKUP(BD_PONDERACIONES[[#This Row],[Comuna]],Tabla3[#All],2,0)</f>
        <v>Cordillera</v>
      </c>
    </row>
    <row r="4628" spans="1:41" x14ac:dyDescent="0.35">
      <c r="A4628" t="s">
        <v>22180</v>
      </c>
      <c r="B4628" t="s">
        <v>22181</v>
      </c>
      <c r="C4628" t="s">
        <v>22182</v>
      </c>
      <c r="D4628" s="5">
        <v>44931</v>
      </c>
      <c r="E4628" s="5">
        <v>44839</v>
      </c>
      <c r="F4628" t="s">
        <v>763</v>
      </c>
      <c r="G4628" t="s">
        <v>22183</v>
      </c>
      <c r="H4628" t="s">
        <v>3800</v>
      </c>
      <c r="J4628" t="s">
        <v>756</v>
      </c>
      <c r="K4628" t="s">
        <v>756</v>
      </c>
      <c r="L4628" t="s">
        <v>757</v>
      </c>
      <c r="M4628" t="s">
        <v>757</v>
      </c>
      <c r="N4628" t="s">
        <v>756</v>
      </c>
      <c r="O4628" t="s">
        <v>756</v>
      </c>
      <c r="P4628" t="s">
        <v>758</v>
      </c>
      <c r="Q4628" t="s">
        <v>759</v>
      </c>
      <c r="R4628" t="s">
        <v>759</v>
      </c>
      <c r="S4628" t="s">
        <v>757</v>
      </c>
      <c r="T4628" t="s">
        <v>757</v>
      </c>
      <c r="U4628" t="s">
        <v>757</v>
      </c>
      <c r="V4628" t="s">
        <v>773</v>
      </c>
      <c r="W4628" t="s">
        <v>773</v>
      </c>
      <c r="X4628" t="s">
        <v>22184</v>
      </c>
      <c r="Y4628" t="str">
        <f t="shared" si="1022"/>
        <v>octubre</v>
      </c>
      <c r="Z4628">
        <f>YEAR(BD_PONDERACIONES[[#This Row],[Fecha Ejecución del Ticket]])</f>
        <v>2022</v>
      </c>
      <c r="AA4628" t="str">
        <f t="shared" si="1010"/>
        <v>enero</v>
      </c>
      <c r="AB4628">
        <f>YEAR(BD_PONDERACIONES[[#This Row],[Fecha de Inspección]])</f>
        <v>2023</v>
      </c>
      <c r="AC4628">
        <f t="shared" si="1011"/>
        <v>0.5</v>
      </c>
      <c r="AD4628">
        <f t="shared" si="1012"/>
        <v>0.5</v>
      </c>
      <c r="AE4628">
        <f t="shared" si="1013"/>
        <v>0.5</v>
      </c>
      <c r="AF4628">
        <f t="shared" si="1014"/>
        <v>0.5</v>
      </c>
      <c r="AG4628">
        <f t="shared" si="1015"/>
        <v>0.5</v>
      </c>
      <c r="AH4628">
        <f t="shared" si="1016"/>
        <v>0.5</v>
      </c>
      <c r="AI4628">
        <f t="shared" si="1017"/>
        <v>0.25</v>
      </c>
      <c r="AJ4628">
        <f t="shared" si="1018"/>
        <v>0.25</v>
      </c>
      <c r="AK4628">
        <f t="shared" si="1019"/>
        <v>0.5</v>
      </c>
      <c r="AL4628">
        <f t="shared" si="1020"/>
        <v>0</v>
      </c>
      <c r="AM4628">
        <f t="shared" si="1021"/>
        <v>0</v>
      </c>
      <c r="AN4628" s="6">
        <f t="shared" si="1023"/>
        <v>0.8</v>
      </c>
      <c r="AO4628" t="str">
        <f>VLOOKUP(BD_PONDERACIONES[[#This Row],[Comuna]],Tabla3[#All],2,0)</f>
        <v>Cordillera</v>
      </c>
    </row>
    <row r="4629" spans="1:41" x14ac:dyDescent="0.35">
      <c r="A4629" t="s">
        <v>22185</v>
      </c>
      <c r="B4629" t="s">
        <v>22186</v>
      </c>
      <c r="C4629" t="s">
        <v>22187</v>
      </c>
      <c r="D4629" s="5">
        <v>44931</v>
      </c>
      <c r="E4629" s="5">
        <v>44838</v>
      </c>
      <c r="F4629" t="s">
        <v>763</v>
      </c>
      <c r="G4629" t="s">
        <v>22188</v>
      </c>
      <c r="H4629" t="s">
        <v>3800</v>
      </c>
      <c r="J4629" t="s">
        <v>756</v>
      </c>
      <c r="K4629" t="s">
        <v>756</v>
      </c>
      <c r="L4629" t="s">
        <v>757</v>
      </c>
      <c r="M4629" t="s">
        <v>757</v>
      </c>
      <c r="N4629" t="s">
        <v>756</v>
      </c>
      <c r="O4629" t="s">
        <v>756</v>
      </c>
      <c r="P4629" t="s">
        <v>758</v>
      </c>
      <c r="Q4629" t="s">
        <v>759</v>
      </c>
      <c r="R4629" t="s">
        <v>759</v>
      </c>
      <c r="S4629" t="s">
        <v>757</v>
      </c>
      <c r="T4629" t="s">
        <v>757</v>
      </c>
      <c r="U4629" t="s">
        <v>757</v>
      </c>
      <c r="V4629" t="s">
        <v>756</v>
      </c>
      <c r="W4629" t="s">
        <v>756</v>
      </c>
      <c r="X4629" t="s">
        <v>22189</v>
      </c>
      <c r="Y4629" t="str">
        <f t="shared" si="1022"/>
        <v>octubre</v>
      </c>
      <c r="Z4629">
        <f>YEAR(BD_PONDERACIONES[[#This Row],[Fecha Ejecución del Ticket]])</f>
        <v>2022</v>
      </c>
      <c r="AA4629" t="str">
        <f t="shared" si="1010"/>
        <v>enero</v>
      </c>
      <c r="AB4629">
        <f>YEAR(BD_PONDERACIONES[[#This Row],[Fecha de Inspección]])</f>
        <v>2023</v>
      </c>
      <c r="AC4629">
        <f t="shared" si="1011"/>
        <v>0.5</v>
      </c>
      <c r="AD4629">
        <f t="shared" si="1012"/>
        <v>0.5</v>
      </c>
      <c r="AE4629">
        <f t="shared" si="1013"/>
        <v>0.5</v>
      </c>
      <c r="AF4629">
        <f t="shared" si="1014"/>
        <v>0.5</v>
      </c>
      <c r="AG4629">
        <f t="shared" si="1015"/>
        <v>0.5</v>
      </c>
      <c r="AH4629">
        <f t="shared" si="1016"/>
        <v>0.5</v>
      </c>
      <c r="AI4629">
        <f t="shared" si="1017"/>
        <v>0.25</v>
      </c>
      <c r="AJ4629">
        <f t="shared" si="1018"/>
        <v>0.25</v>
      </c>
      <c r="AK4629">
        <f t="shared" si="1019"/>
        <v>0.5</v>
      </c>
      <c r="AL4629">
        <f t="shared" si="1020"/>
        <v>0.5</v>
      </c>
      <c r="AM4629">
        <f t="shared" si="1021"/>
        <v>0.5</v>
      </c>
      <c r="AN4629" s="6">
        <f t="shared" si="1023"/>
        <v>1</v>
      </c>
      <c r="AO4629" t="str">
        <f>VLOOKUP(BD_PONDERACIONES[[#This Row],[Comuna]],Tabla3[#All],2,0)</f>
        <v>Cordillera</v>
      </c>
    </row>
    <row r="4630" spans="1:41" x14ac:dyDescent="0.35">
      <c r="A4630" t="s">
        <v>22190</v>
      </c>
      <c r="B4630" t="s">
        <v>22191</v>
      </c>
      <c r="C4630" t="s">
        <v>22192</v>
      </c>
      <c r="D4630" s="5">
        <v>44931</v>
      </c>
      <c r="E4630" s="5">
        <v>44837</v>
      </c>
      <c r="F4630" t="s">
        <v>763</v>
      </c>
      <c r="G4630" t="s">
        <v>22193</v>
      </c>
      <c r="H4630" t="s">
        <v>3800</v>
      </c>
      <c r="J4630" t="s">
        <v>756</v>
      </c>
      <c r="K4630" t="s">
        <v>756</v>
      </c>
      <c r="L4630" t="s">
        <v>757</v>
      </c>
      <c r="M4630" t="s">
        <v>757</v>
      </c>
      <c r="N4630" t="s">
        <v>756</v>
      </c>
      <c r="O4630" t="s">
        <v>756</v>
      </c>
      <c r="P4630" t="s">
        <v>758</v>
      </c>
      <c r="Q4630" t="s">
        <v>759</v>
      </c>
      <c r="R4630" t="s">
        <v>759</v>
      </c>
      <c r="S4630" t="s">
        <v>757</v>
      </c>
      <c r="T4630" t="s">
        <v>757</v>
      </c>
      <c r="U4630" t="s">
        <v>757</v>
      </c>
      <c r="V4630" t="s">
        <v>756</v>
      </c>
      <c r="W4630" t="s">
        <v>756</v>
      </c>
      <c r="X4630" t="s">
        <v>22194</v>
      </c>
      <c r="Y4630" t="str">
        <f t="shared" si="1022"/>
        <v>octubre</v>
      </c>
      <c r="Z4630">
        <f>YEAR(BD_PONDERACIONES[[#This Row],[Fecha Ejecución del Ticket]])</f>
        <v>2022</v>
      </c>
      <c r="AA4630" t="str">
        <f t="shared" si="1010"/>
        <v>enero</v>
      </c>
      <c r="AB4630">
        <f>YEAR(BD_PONDERACIONES[[#This Row],[Fecha de Inspección]])</f>
        <v>2023</v>
      </c>
      <c r="AC4630">
        <f t="shared" si="1011"/>
        <v>0.5</v>
      </c>
      <c r="AD4630">
        <f t="shared" si="1012"/>
        <v>0.5</v>
      </c>
      <c r="AE4630">
        <f t="shared" si="1013"/>
        <v>0.5</v>
      </c>
      <c r="AF4630">
        <f t="shared" si="1014"/>
        <v>0.5</v>
      </c>
      <c r="AG4630">
        <f t="shared" si="1015"/>
        <v>0.5</v>
      </c>
      <c r="AH4630">
        <f t="shared" si="1016"/>
        <v>0.5</v>
      </c>
      <c r="AI4630">
        <f t="shared" si="1017"/>
        <v>0.25</v>
      </c>
      <c r="AJ4630">
        <f t="shared" si="1018"/>
        <v>0.25</v>
      </c>
      <c r="AK4630">
        <f t="shared" si="1019"/>
        <v>0.5</v>
      </c>
      <c r="AL4630">
        <f t="shared" si="1020"/>
        <v>0.5</v>
      </c>
      <c r="AM4630">
        <f t="shared" si="1021"/>
        <v>0.5</v>
      </c>
      <c r="AN4630" s="6">
        <f t="shared" si="1023"/>
        <v>1</v>
      </c>
      <c r="AO4630" t="str">
        <f>VLOOKUP(BD_PONDERACIONES[[#This Row],[Comuna]],Tabla3[#All],2,0)</f>
        <v>Cordillera</v>
      </c>
    </row>
    <row r="4631" spans="1:41" x14ac:dyDescent="0.35">
      <c r="A4631" t="s">
        <v>22195</v>
      </c>
      <c r="B4631" t="s">
        <v>22196</v>
      </c>
      <c r="C4631" t="s">
        <v>22197</v>
      </c>
      <c r="D4631" s="5">
        <v>44931</v>
      </c>
      <c r="E4631" s="5">
        <v>44852</v>
      </c>
      <c r="F4631" t="s">
        <v>763</v>
      </c>
      <c r="G4631" t="s">
        <v>22198</v>
      </c>
      <c r="H4631" t="s">
        <v>3800</v>
      </c>
      <c r="J4631" t="s">
        <v>756</v>
      </c>
      <c r="K4631" t="s">
        <v>756</v>
      </c>
      <c r="L4631" t="s">
        <v>757</v>
      </c>
      <c r="M4631" t="s">
        <v>757</v>
      </c>
      <c r="N4631" t="s">
        <v>756</v>
      </c>
      <c r="O4631" t="s">
        <v>756</v>
      </c>
      <c r="P4631" t="s">
        <v>758</v>
      </c>
      <c r="Q4631" t="s">
        <v>759</v>
      </c>
      <c r="R4631" t="s">
        <v>759</v>
      </c>
      <c r="S4631" t="s">
        <v>757</v>
      </c>
      <c r="T4631" t="s">
        <v>757</v>
      </c>
      <c r="U4631" t="s">
        <v>757</v>
      </c>
      <c r="V4631" t="s">
        <v>756</v>
      </c>
      <c r="W4631" t="s">
        <v>756</v>
      </c>
      <c r="X4631" t="s">
        <v>22199</v>
      </c>
      <c r="Y4631" t="str">
        <f t="shared" si="1022"/>
        <v>octubre</v>
      </c>
      <c r="Z4631">
        <f>YEAR(BD_PONDERACIONES[[#This Row],[Fecha Ejecución del Ticket]])</f>
        <v>2022</v>
      </c>
      <c r="AA4631" t="str">
        <f t="shared" si="1010"/>
        <v>enero</v>
      </c>
      <c r="AB4631">
        <f>YEAR(BD_PONDERACIONES[[#This Row],[Fecha de Inspección]])</f>
        <v>2023</v>
      </c>
      <c r="AC4631">
        <f t="shared" si="1011"/>
        <v>0.5</v>
      </c>
      <c r="AD4631">
        <f t="shared" si="1012"/>
        <v>0.5</v>
      </c>
      <c r="AE4631">
        <f t="shared" si="1013"/>
        <v>0.5</v>
      </c>
      <c r="AF4631">
        <f t="shared" si="1014"/>
        <v>0.5</v>
      </c>
      <c r="AG4631">
        <f t="shared" si="1015"/>
        <v>0.5</v>
      </c>
      <c r="AH4631">
        <f t="shared" si="1016"/>
        <v>0.5</v>
      </c>
      <c r="AI4631">
        <f t="shared" si="1017"/>
        <v>0.25</v>
      </c>
      <c r="AJ4631">
        <f t="shared" si="1018"/>
        <v>0.25</v>
      </c>
      <c r="AK4631">
        <f t="shared" si="1019"/>
        <v>0.5</v>
      </c>
      <c r="AL4631">
        <f t="shared" si="1020"/>
        <v>0.5</v>
      </c>
      <c r="AM4631">
        <f t="shared" si="1021"/>
        <v>0.5</v>
      </c>
      <c r="AN4631" s="6">
        <f t="shared" si="1023"/>
        <v>1</v>
      </c>
      <c r="AO4631" t="str">
        <f>VLOOKUP(BD_PONDERACIONES[[#This Row],[Comuna]],Tabla3[#All],2,0)</f>
        <v>Cordillera</v>
      </c>
    </row>
    <row r="4632" spans="1:41" x14ac:dyDescent="0.35">
      <c r="A4632" t="s">
        <v>22200</v>
      </c>
      <c r="B4632" t="s">
        <v>22201</v>
      </c>
      <c r="C4632" t="s">
        <v>22202</v>
      </c>
      <c r="D4632" s="5">
        <v>44932</v>
      </c>
      <c r="E4632" s="5">
        <v>44908</v>
      </c>
      <c r="F4632" t="s">
        <v>763</v>
      </c>
      <c r="G4632" t="s">
        <v>22203</v>
      </c>
      <c r="H4632" t="s">
        <v>3795</v>
      </c>
      <c r="J4632" t="s">
        <v>756</v>
      </c>
      <c r="K4632" t="s">
        <v>756</v>
      </c>
      <c r="L4632" t="s">
        <v>757</v>
      </c>
      <c r="M4632" t="s">
        <v>757</v>
      </c>
      <c r="N4632" t="s">
        <v>756</v>
      </c>
      <c r="O4632" t="s">
        <v>756</v>
      </c>
      <c r="P4632" t="s">
        <v>758</v>
      </c>
      <c r="Q4632" t="s">
        <v>759</v>
      </c>
      <c r="R4632" t="s">
        <v>759</v>
      </c>
      <c r="S4632" t="s">
        <v>757</v>
      </c>
      <c r="T4632" t="s">
        <v>757</v>
      </c>
      <c r="U4632" t="s">
        <v>757</v>
      </c>
      <c r="V4632" t="s">
        <v>773</v>
      </c>
      <c r="W4632" t="s">
        <v>773</v>
      </c>
      <c r="X4632" t="s">
        <v>16352</v>
      </c>
      <c r="Y4632" t="str">
        <f t="shared" si="1022"/>
        <v>diciembre</v>
      </c>
      <c r="Z4632">
        <f>YEAR(BD_PONDERACIONES[[#This Row],[Fecha Ejecución del Ticket]])</f>
        <v>2022</v>
      </c>
      <c r="AA4632" t="str">
        <f t="shared" si="1010"/>
        <v>enero</v>
      </c>
      <c r="AB4632">
        <f>YEAR(BD_PONDERACIONES[[#This Row],[Fecha de Inspección]])</f>
        <v>2023</v>
      </c>
      <c r="AC4632">
        <f t="shared" si="1011"/>
        <v>0.5</v>
      </c>
      <c r="AD4632">
        <f t="shared" si="1012"/>
        <v>0.5</v>
      </c>
      <c r="AE4632">
        <f t="shared" si="1013"/>
        <v>0.5</v>
      </c>
      <c r="AF4632">
        <f t="shared" si="1014"/>
        <v>0.5</v>
      </c>
      <c r="AG4632">
        <f t="shared" si="1015"/>
        <v>0.5</v>
      </c>
      <c r="AH4632">
        <f t="shared" si="1016"/>
        <v>0.5</v>
      </c>
      <c r="AI4632">
        <f t="shared" si="1017"/>
        <v>0.25</v>
      </c>
      <c r="AJ4632">
        <f t="shared" si="1018"/>
        <v>0.25</v>
      </c>
      <c r="AK4632">
        <f t="shared" si="1019"/>
        <v>0.5</v>
      </c>
      <c r="AL4632">
        <f t="shared" si="1020"/>
        <v>0</v>
      </c>
      <c r="AM4632">
        <f t="shared" si="1021"/>
        <v>0</v>
      </c>
      <c r="AN4632" s="6">
        <f t="shared" si="1023"/>
        <v>0.8</v>
      </c>
      <c r="AO4632" t="str">
        <f>VLOOKUP(BD_PONDERACIONES[[#This Row],[Comuna]],Tabla3[#All],2,0)</f>
        <v>Cordillera</v>
      </c>
    </row>
    <row r="4633" spans="1:41" x14ac:dyDescent="0.35">
      <c r="A4633" t="s">
        <v>22204</v>
      </c>
      <c r="B4633" t="s">
        <v>22205</v>
      </c>
      <c r="C4633" t="s">
        <v>22206</v>
      </c>
      <c r="D4633" s="5">
        <v>44932</v>
      </c>
      <c r="E4633" s="5">
        <v>44843</v>
      </c>
      <c r="F4633" t="s">
        <v>753</v>
      </c>
      <c r="G4633" t="s">
        <v>22207</v>
      </c>
      <c r="H4633" t="s">
        <v>3800</v>
      </c>
      <c r="J4633" t="s">
        <v>756</v>
      </c>
      <c r="K4633" t="s">
        <v>756</v>
      </c>
      <c r="L4633" t="s">
        <v>773</v>
      </c>
      <c r="M4633" t="s">
        <v>773</v>
      </c>
      <c r="N4633" t="s">
        <v>756</v>
      </c>
      <c r="O4633" t="s">
        <v>756</v>
      </c>
      <c r="P4633" t="s">
        <v>758</v>
      </c>
      <c r="Q4633" t="s">
        <v>759</v>
      </c>
      <c r="R4633" t="s">
        <v>759</v>
      </c>
      <c r="S4633" t="s">
        <v>757</v>
      </c>
      <c r="T4633" t="s">
        <v>757</v>
      </c>
      <c r="U4633" t="s">
        <v>757</v>
      </c>
      <c r="V4633" t="s">
        <v>756</v>
      </c>
      <c r="W4633" t="s">
        <v>756</v>
      </c>
      <c r="X4633" t="s">
        <v>22208</v>
      </c>
      <c r="Y4633" t="str">
        <f t="shared" si="1022"/>
        <v>octubre</v>
      </c>
      <c r="Z4633">
        <f>YEAR(BD_PONDERACIONES[[#This Row],[Fecha Ejecución del Ticket]])</f>
        <v>2022</v>
      </c>
      <c r="AA4633" t="str">
        <f t="shared" si="1010"/>
        <v>enero</v>
      </c>
      <c r="AB4633">
        <f>YEAR(BD_PONDERACIONES[[#This Row],[Fecha de Inspección]])</f>
        <v>2023</v>
      </c>
      <c r="AC4633">
        <f t="shared" si="1011"/>
        <v>0.5</v>
      </c>
      <c r="AD4633">
        <f t="shared" si="1012"/>
        <v>0.5</v>
      </c>
      <c r="AE4633">
        <f t="shared" si="1013"/>
        <v>0</v>
      </c>
      <c r="AF4633">
        <f t="shared" si="1014"/>
        <v>0</v>
      </c>
      <c r="AG4633">
        <f t="shared" si="1015"/>
        <v>0.5</v>
      </c>
      <c r="AH4633">
        <f t="shared" si="1016"/>
        <v>0.5</v>
      </c>
      <c r="AI4633">
        <f t="shared" si="1017"/>
        <v>0.25</v>
      </c>
      <c r="AJ4633">
        <f t="shared" si="1018"/>
        <v>0.25</v>
      </c>
      <c r="AK4633">
        <f t="shared" si="1019"/>
        <v>0.5</v>
      </c>
      <c r="AL4633">
        <f t="shared" si="1020"/>
        <v>0.5</v>
      </c>
      <c r="AM4633">
        <f t="shared" si="1021"/>
        <v>0.5</v>
      </c>
      <c r="AN4633" s="6">
        <f t="shared" si="1023"/>
        <v>0.7</v>
      </c>
      <c r="AO4633" t="str">
        <f>VLOOKUP(BD_PONDERACIONES[[#This Row],[Comuna]],Tabla3[#All],2,0)</f>
        <v>Cordillera</v>
      </c>
    </row>
    <row r="4634" spans="1:41" x14ac:dyDescent="0.35">
      <c r="A4634" t="s">
        <v>22209</v>
      </c>
      <c r="B4634" t="s">
        <v>22210</v>
      </c>
      <c r="C4634" t="s">
        <v>22211</v>
      </c>
      <c r="D4634" s="5">
        <v>44932</v>
      </c>
      <c r="E4634" s="5">
        <v>44841</v>
      </c>
      <c r="F4634" t="s">
        <v>753</v>
      </c>
      <c r="G4634" t="s">
        <v>22212</v>
      </c>
      <c r="H4634" t="s">
        <v>3800</v>
      </c>
      <c r="J4634" t="s">
        <v>756</v>
      </c>
      <c r="K4634" t="s">
        <v>756</v>
      </c>
      <c r="L4634" t="s">
        <v>757</v>
      </c>
      <c r="M4634" t="s">
        <v>757</v>
      </c>
      <c r="N4634" t="s">
        <v>757</v>
      </c>
      <c r="O4634" t="s">
        <v>757</v>
      </c>
      <c r="P4634" t="s">
        <v>758</v>
      </c>
      <c r="Q4634" t="s">
        <v>759</v>
      </c>
      <c r="R4634" t="s">
        <v>759</v>
      </c>
      <c r="S4634" t="s">
        <v>757</v>
      </c>
      <c r="T4634" t="s">
        <v>757</v>
      </c>
      <c r="U4634" t="s">
        <v>757</v>
      </c>
      <c r="V4634" t="s">
        <v>773</v>
      </c>
      <c r="W4634" t="s">
        <v>773</v>
      </c>
      <c r="X4634" t="s">
        <v>22213</v>
      </c>
      <c r="Y4634" t="str">
        <f t="shared" si="1022"/>
        <v>octubre</v>
      </c>
      <c r="Z4634">
        <f>YEAR(BD_PONDERACIONES[[#This Row],[Fecha Ejecución del Ticket]])</f>
        <v>2022</v>
      </c>
      <c r="AA4634" t="str">
        <f t="shared" si="1010"/>
        <v>enero</v>
      </c>
      <c r="AB4634">
        <f>YEAR(BD_PONDERACIONES[[#This Row],[Fecha de Inspección]])</f>
        <v>2023</v>
      </c>
      <c r="AC4634">
        <f t="shared" si="1011"/>
        <v>0.5</v>
      </c>
      <c r="AD4634">
        <f t="shared" si="1012"/>
        <v>0.5</v>
      </c>
      <c r="AE4634">
        <f t="shared" si="1013"/>
        <v>0.5</v>
      </c>
      <c r="AF4634">
        <f t="shared" si="1014"/>
        <v>0.5</v>
      </c>
      <c r="AG4634">
        <f t="shared" si="1015"/>
        <v>0.5</v>
      </c>
      <c r="AH4634">
        <f t="shared" si="1016"/>
        <v>0.5</v>
      </c>
      <c r="AI4634">
        <f t="shared" si="1017"/>
        <v>0.25</v>
      </c>
      <c r="AJ4634">
        <f t="shared" si="1018"/>
        <v>0.25</v>
      </c>
      <c r="AK4634">
        <f t="shared" si="1019"/>
        <v>0.5</v>
      </c>
      <c r="AL4634">
        <f t="shared" si="1020"/>
        <v>0</v>
      </c>
      <c r="AM4634">
        <f t="shared" si="1021"/>
        <v>0</v>
      </c>
      <c r="AN4634" s="6">
        <f t="shared" si="1023"/>
        <v>0.8</v>
      </c>
      <c r="AO4634" t="str">
        <f>VLOOKUP(BD_PONDERACIONES[[#This Row],[Comuna]],Tabla3[#All],2,0)</f>
        <v>Cordillera</v>
      </c>
    </row>
    <row r="4635" spans="1:41" x14ac:dyDescent="0.35">
      <c r="A4635" t="s">
        <v>22214</v>
      </c>
      <c r="B4635" t="s">
        <v>22215</v>
      </c>
      <c r="C4635" t="s">
        <v>22216</v>
      </c>
      <c r="D4635" s="5">
        <v>44932</v>
      </c>
      <c r="E4635" s="5">
        <v>44846</v>
      </c>
      <c r="F4635" t="s">
        <v>753</v>
      </c>
      <c r="G4635" t="s">
        <v>22217</v>
      </c>
      <c r="H4635" t="s">
        <v>3800</v>
      </c>
      <c r="J4635" t="s">
        <v>756</v>
      </c>
      <c r="K4635" t="s">
        <v>756</v>
      </c>
      <c r="L4635" t="s">
        <v>757</v>
      </c>
      <c r="M4635" t="s">
        <v>757</v>
      </c>
      <c r="N4635" t="s">
        <v>756</v>
      </c>
      <c r="O4635" t="s">
        <v>756</v>
      </c>
      <c r="P4635" t="s">
        <v>758</v>
      </c>
      <c r="Q4635" t="s">
        <v>759</v>
      </c>
      <c r="R4635" t="s">
        <v>759</v>
      </c>
      <c r="S4635" t="s">
        <v>757</v>
      </c>
      <c r="T4635" t="s">
        <v>757</v>
      </c>
      <c r="U4635" t="s">
        <v>757</v>
      </c>
      <c r="V4635" t="s">
        <v>756</v>
      </c>
      <c r="W4635" t="s">
        <v>756</v>
      </c>
      <c r="X4635" t="s">
        <v>22218</v>
      </c>
      <c r="Y4635" t="str">
        <f t="shared" si="1022"/>
        <v>octubre</v>
      </c>
      <c r="Z4635">
        <f>YEAR(BD_PONDERACIONES[[#This Row],[Fecha Ejecución del Ticket]])</f>
        <v>2022</v>
      </c>
      <c r="AA4635" t="str">
        <f t="shared" si="1010"/>
        <v>enero</v>
      </c>
      <c r="AB4635">
        <f>YEAR(BD_PONDERACIONES[[#This Row],[Fecha de Inspección]])</f>
        <v>2023</v>
      </c>
      <c r="AC4635">
        <f t="shared" si="1011"/>
        <v>0.5</v>
      </c>
      <c r="AD4635">
        <f t="shared" si="1012"/>
        <v>0.5</v>
      </c>
      <c r="AE4635">
        <f t="shared" si="1013"/>
        <v>0.5</v>
      </c>
      <c r="AF4635">
        <f t="shared" si="1014"/>
        <v>0.5</v>
      </c>
      <c r="AG4635">
        <f t="shared" si="1015"/>
        <v>0.5</v>
      </c>
      <c r="AH4635">
        <f t="shared" si="1016"/>
        <v>0.5</v>
      </c>
      <c r="AI4635">
        <f t="shared" si="1017"/>
        <v>0.25</v>
      </c>
      <c r="AJ4635">
        <f t="shared" si="1018"/>
        <v>0.25</v>
      </c>
      <c r="AK4635">
        <f t="shared" si="1019"/>
        <v>0.5</v>
      </c>
      <c r="AL4635">
        <f t="shared" si="1020"/>
        <v>0.5</v>
      </c>
      <c r="AM4635">
        <f t="shared" si="1021"/>
        <v>0.5</v>
      </c>
      <c r="AN4635" s="6">
        <f t="shared" si="1023"/>
        <v>1</v>
      </c>
      <c r="AO4635" t="str">
        <f>VLOOKUP(BD_PONDERACIONES[[#This Row],[Comuna]],Tabla3[#All],2,0)</f>
        <v>Cordillera</v>
      </c>
    </row>
    <row r="4636" spans="1:41" x14ac:dyDescent="0.35">
      <c r="A4636" t="s">
        <v>22219</v>
      </c>
      <c r="B4636" t="s">
        <v>22220</v>
      </c>
      <c r="C4636" t="s">
        <v>22221</v>
      </c>
      <c r="D4636" s="5">
        <v>44932</v>
      </c>
      <c r="E4636" s="5">
        <v>44847</v>
      </c>
      <c r="F4636" t="s">
        <v>753</v>
      </c>
      <c r="G4636" t="s">
        <v>22222</v>
      </c>
      <c r="H4636" t="s">
        <v>3800</v>
      </c>
      <c r="J4636" t="s">
        <v>756</v>
      </c>
      <c r="K4636" t="s">
        <v>756</v>
      </c>
      <c r="L4636" t="s">
        <v>773</v>
      </c>
      <c r="M4636" t="s">
        <v>773</v>
      </c>
      <c r="N4636" t="s">
        <v>756</v>
      </c>
      <c r="O4636" t="s">
        <v>756</v>
      </c>
      <c r="P4636" t="s">
        <v>765</v>
      </c>
      <c r="Q4636" t="s">
        <v>22223</v>
      </c>
      <c r="R4636" t="s">
        <v>759</v>
      </c>
      <c r="S4636" t="s">
        <v>756</v>
      </c>
      <c r="T4636" t="s">
        <v>756</v>
      </c>
      <c r="U4636" t="s">
        <v>756</v>
      </c>
      <c r="V4636" t="s">
        <v>756</v>
      </c>
      <c r="W4636" t="s">
        <v>756</v>
      </c>
      <c r="X4636" t="s">
        <v>22224</v>
      </c>
      <c r="Y4636" t="str">
        <f t="shared" si="1022"/>
        <v>octubre</v>
      </c>
      <c r="Z4636">
        <f>YEAR(BD_PONDERACIONES[[#This Row],[Fecha Ejecución del Ticket]])</f>
        <v>2022</v>
      </c>
      <c r="AA4636" t="str">
        <f t="shared" si="1010"/>
        <v>enero</v>
      </c>
      <c r="AB4636">
        <f>YEAR(BD_PONDERACIONES[[#This Row],[Fecha de Inspección]])</f>
        <v>2023</v>
      </c>
      <c r="AC4636">
        <f t="shared" si="1011"/>
        <v>0.5</v>
      </c>
      <c r="AD4636">
        <f t="shared" si="1012"/>
        <v>0.5</v>
      </c>
      <c r="AE4636">
        <f t="shared" si="1013"/>
        <v>0</v>
      </c>
      <c r="AF4636">
        <f t="shared" si="1014"/>
        <v>0</v>
      </c>
      <c r="AG4636">
        <f t="shared" si="1015"/>
        <v>0.5</v>
      </c>
      <c r="AH4636">
        <f t="shared" si="1016"/>
        <v>0.5</v>
      </c>
      <c r="AI4636">
        <f t="shared" si="1017"/>
        <v>0.25</v>
      </c>
      <c r="AJ4636">
        <f t="shared" si="1018"/>
        <v>0.25</v>
      </c>
      <c r="AK4636">
        <f t="shared" si="1019"/>
        <v>0.5</v>
      </c>
      <c r="AL4636">
        <f t="shared" si="1020"/>
        <v>0.5</v>
      </c>
      <c r="AM4636">
        <f t="shared" si="1021"/>
        <v>0.5</v>
      </c>
      <c r="AN4636" s="6">
        <f t="shared" si="1023"/>
        <v>0.7</v>
      </c>
      <c r="AO4636" t="str">
        <f>VLOOKUP(BD_PONDERACIONES[[#This Row],[Comuna]],Tabla3[#All],2,0)</f>
        <v>Cordillera</v>
      </c>
    </row>
    <row r="4637" spans="1:41" x14ac:dyDescent="0.35">
      <c r="A4637" t="s">
        <v>22225</v>
      </c>
      <c r="B4637" t="s">
        <v>22226</v>
      </c>
      <c r="C4637" t="s">
        <v>22227</v>
      </c>
      <c r="D4637" s="5">
        <v>44932</v>
      </c>
      <c r="E4637" s="5">
        <v>44842</v>
      </c>
      <c r="F4637" t="s">
        <v>753</v>
      </c>
      <c r="G4637" t="s">
        <v>22228</v>
      </c>
      <c r="H4637" t="s">
        <v>3800</v>
      </c>
      <c r="J4637" t="s">
        <v>756</v>
      </c>
      <c r="K4637" t="s">
        <v>756</v>
      </c>
      <c r="L4637" t="s">
        <v>757</v>
      </c>
      <c r="M4637" t="s">
        <v>757</v>
      </c>
      <c r="N4637" t="s">
        <v>756</v>
      </c>
      <c r="O4637" t="s">
        <v>756</v>
      </c>
      <c r="P4637" t="s">
        <v>758</v>
      </c>
      <c r="Q4637" t="s">
        <v>759</v>
      </c>
      <c r="R4637" t="s">
        <v>759</v>
      </c>
      <c r="S4637" t="s">
        <v>757</v>
      </c>
      <c r="T4637" t="s">
        <v>757</v>
      </c>
      <c r="U4637" t="s">
        <v>757</v>
      </c>
      <c r="V4637" t="s">
        <v>756</v>
      </c>
      <c r="W4637" t="s">
        <v>756</v>
      </c>
      <c r="X4637" t="s">
        <v>22229</v>
      </c>
      <c r="Y4637" t="str">
        <f t="shared" si="1022"/>
        <v>octubre</v>
      </c>
      <c r="Z4637">
        <f>YEAR(BD_PONDERACIONES[[#This Row],[Fecha Ejecución del Ticket]])</f>
        <v>2022</v>
      </c>
      <c r="AA4637" t="str">
        <f t="shared" si="1010"/>
        <v>enero</v>
      </c>
      <c r="AB4637">
        <f>YEAR(BD_PONDERACIONES[[#This Row],[Fecha de Inspección]])</f>
        <v>2023</v>
      </c>
      <c r="AC4637">
        <f t="shared" si="1011"/>
        <v>0.5</v>
      </c>
      <c r="AD4637">
        <f t="shared" si="1012"/>
        <v>0.5</v>
      </c>
      <c r="AE4637">
        <f t="shared" si="1013"/>
        <v>0.5</v>
      </c>
      <c r="AF4637">
        <f t="shared" si="1014"/>
        <v>0.5</v>
      </c>
      <c r="AG4637">
        <f t="shared" si="1015"/>
        <v>0.5</v>
      </c>
      <c r="AH4637">
        <f t="shared" si="1016"/>
        <v>0.5</v>
      </c>
      <c r="AI4637">
        <f t="shared" si="1017"/>
        <v>0.25</v>
      </c>
      <c r="AJ4637">
        <f t="shared" si="1018"/>
        <v>0.25</v>
      </c>
      <c r="AK4637">
        <f t="shared" si="1019"/>
        <v>0.5</v>
      </c>
      <c r="AL4637">
        <f t="shared" si="1020"/>
        <v>0.5</v>
      </c>
      <c r="AM4637">
        <f t="shared" si="1021"/>
        <v>0.5</v>
      </c>
      <c r="AN4637" s="6">
        <f t="shared" si="1023"/>
        <v>1</v>
      </c>
      <c r="AO4637" t="str">
        <f>VLOOKUP(BD_PONDERACIONES[[#This Row],[Comuna]],Tabla3[#All],2,0)</f>
        <v>Cordillera</v>
      </c>
    </row>
    <row r="4638" spans="1:41" x14ac:dyDescent="0.35">
      <c r="A4638" t="s">
        <v>22230</v>
      </c>
      <c r="B4638" t="s">
        <v>22231</v>
      </c>
      <c r="C4638" t="s">
        <v>22232</v>
      </c>
      <c r="D4638" s="5">
        <v>44932</v>
      </c>
      <c r="E4638" s="5">
        <v>44840</v>
      </c>
      <c r="F4638" t="s">
        <v>753</v>
      </c>
      <c r="G4638" t="s">
        <v>22233</v>
      </c>
      <c r="H4638" t="s">
        <v>3800</v>
      </c>
      <c r="J4638" t="s">
        <v>756</v>
      </c>
      <c r="K4638" t="s">
        <v>756</v>
      </c>
      <c r="L4638" t="s">
        <v>757</v>
      </c>
      <c r="M4638" t="s">
        <v>757</v>
      </c>
      <c r="N4638" t="s">
        <v>756</v>
      </c>
      <c r="O4638" t="s">
        <v>756</v>
      </c>
      <c r="P4638" t="s">
        <v>758</v>
      </c>
      <c r="Q4638" t="s">
        <v>759</v>
      </c>
      <c r="R4638" t="s">
        <v>759</v>
      </c>
      <c r="S4638" t="s">
        <v>757</v>
      </c>
      <c r="T4638" t="s">
        <v>757</v>
      </c>
      <c r="U4638" t="s">
        <v>757</v>
      </c>
      <c r="V4638" t="s">
        <v>756</v>
      </c>
      <c r="W4638" t="s">
        <v>756</v>
      </c>
      <c r="X4638" t="s">
        <v>22234</v>
      </c>
      <c r="Y4638" t="str">
        <f t="shared" si="1022"/>
        <v>octubre</v>
      </c>
      <c r="Z4638">
        <f>YEAR(BD_PONDERACIONES[[#This Row],[Fecha Ejecución del Ticket]])</f>
        <v>2022</v>
      </c>
      <c r="AA4638" t="str">
        <f t="shared" si="1010"/>
        <v>enero</v>
      </c>
      <c r="AB4638">
        <f>YEAR(BD_PONDERACIONES[[#This Row],[Fecha de Inspección]])</f>
        <v>2023</v>
      </c>
      <c r="AC4638">
        <f t="shared" si="1011"/>
        <v>0.5</v>
      </c>
      <c r="AD4638">
        <f t="shared" si="1012"/>
        <v>0.5</v>
      </c>
      <c r="AE4638">
        <f t="shared" si="1013"/>
        <v>0.5</v>
      </c>
      <c r="AF4638">
        <f t="shared" si="1014"/>
        <v>0.5</v>
      </c>
      <c r="AG4638">
        <f t="shared" si="1015"/>
        <v>0.5</v>
      </c>
      <c r="AH4638">
        <f t="shared" si="1016"/>
        <v>0.5</v>
      </c>
      <c r="AI4638">
        <f t="shared" si="1017"/>
        <v>0.25</v>
      </c>
      <c r="AJ4638">
        <f t="shared" si="1018"/>
        <v>0.25</v>
      </c>
      <c r="AK4638">
        <f t="shared" si="1019"/>
        <v>0.5</v>
      </c>
      <c r="AL4638">
        <f t="shared" si="1020"/>
        <v>0.5</v>
      </c>
      <c r="AM4638">
        <f t="shared" si="1021"/>
        <v>0.5</v>
      </c>
      <c r="AN4638" s="6">
        <f t="shared" si="1023"/>
        <v>1</v>
      </c>
      <c r="AO4638" t="str">
        <f>VLOOKUP(BD_PONDERACIONES[[#This Row],[Comuna]],Tabla3[#All],2,0)</f>
        <v>Cordillera</v>
      </c>
    </row>
    <row r="4639" spans="1:41" x14ac:dyDescent="0.35">
      <c r="A4639" t="s">
        <v>22235</v>
      </c>
      <c r="B4639" t="s">
        <v>22236</v>
      </c>
      <c r="C4639" t="s">
        <v>22237</v>
      </c>
      <c r="D4639" s="5">
        <v>44932</v>
      </c>
      <c r="E4639" s="5">
        <v>44842</v>
      </c>
      <c r="F4639" t="s">
        <v>753</v>
      </c>
      <c r="G4639" t="s">
        <v>22238</v>
      </c>
      <c r="H4639" t="s">
        <v>3800</v>
      </c>
      <c r="J4639" t="s">
        <v>756</v>
      </c>
      <c r="K4639" t="s">
        <v>756</v>
      </c>
      <c r="L4639" t="s">
        <v>773</v>
      </c>
      <c r="M4639" t="s">
        <v>773</v>
      </c>
      <c r="N4639" t="s">
        <v>756</v>
      </c>
      <c r="O4639" t="s">
        <v>756</v>
      </c>
      <c r="P4639" t="s">
        <v>765</v>
      </c>
      <c r="Q4639" t="s">
        <v>22239</v>
      </c>
      <c r="R4639" t="s">
        <v>22240</v>
      </c>
      <c r="S4639" t="s">
        <v>756</v>
      </c>
      <c r="T4639" t="s">
        <v>756</v>
      </c>
      <c r="U4639" t="s">
        <v>756</v>
      </c>
      <c r="V4639" t="s">
        <v>756</v>
      </c>
      <c r="W4639" t="s">
        <v>756</v>
      </c>
      <c r="X4639" t="s">
        <v>22241</v>
      </c>
      <c r="Y4639" t="str">
        <f t="shared" si="1022"/>
        <v>octubre</v>
      </c>
      <c r="Z4639">
        <f>YEAR(BD_PONDERACIONES[[#This Row],[Fecha Ejecución del Ticket]])</f>
        <v>2022</v>
      </c>
      <c r="AA4639" t="str">
        <f t="shared" si="1010"/>
        <v>enero</v>
      </c>
      <c r="AB4639">
        <f>YEAR(BD_PONDERACIONES[[#This Row],[Fecha de Inspección]])</f>
        <v>2023</v>
      </c>
      <c r="AC4639">
        <f t="shared" si="1011"/>
        <v>0.5</v>
      </c>
      <c r="AD4639">
        <f t="shared" si="1012"/>
        <v>0.5</v>
      </c>
      <c r="AE4639">
        <f t="shared" si="1013"/>
        <v>0</v>
      </c>
      <c r="AF4639">
        <f t="shared" si="1014"/>
        <v>0</v>
      </c>
      <c r="AG4639">
        <f t="shared" si="1015"/>
        <v>0.5</v>
      </c>
      <c r="AH4639">
        <f t="shared" si="1016"/>
        <v>0.5</v>
      </c>
      <c r="AI4639">
        <f t="shared" si="1017"/>
        <v>0.25</v>
      </c>
      <c r="AJ4639">
        <f t="shared" si="1018"/>
        <v>0.25</v>
      </c>
      <c r="AK4639">
        <f t="shared" si="1019"/>
        <v>0.5</v>
      </c>
      <c r="AL4639">
        <f t="shared" si="1020"/>
        <v>0.5</v>
      </c>
      <c r="AM4639">
        <f t="shared" si="1021"/>
        <v>0.5</v>
      </c>
      <c r="AN4639" s="6">
        <f t="shared" si="1023"/>
        <v>0.7</v>
      </c>
      <c r="AO4639" t="str">
        <f>VLOOKUP(BD_PONDERACIONES[[#This Row],[Comuna]],Tabla3[#All],2,0)</f>
        <v>Cordillera</v>
      </c>
    </row>
    <row r="4640" spans="1:41" x14ac:dyDescent="0.35">
      <c r="A4640" t="s">
        <v>22242</v>
      </c>
      <c r="B4640" t="s">
        <v>22243</v>
      </c>
      <c r="C4640" t="s">
        <v>22244</v>
      </c>
      <c r="D4640" s="5">
        <v>44932</v>
      </c>
      <c r="E4640" s="5">
        <v>44841</v>
      </c>
      <c r="F4640" t="s">
        <v>753</v>
      </c>
      <c r="G4640" t="s">
        <v>22245</v>
      </c>
      <c r="H4640" t="s">
        <v>3800</v>
      </c>
      <c r="J4640" t="s">
        <v>756</v>
      </c>
      <c r="K4640" t="s">
        <v>756</v>
      </c>
      <c r="L4640" t="s">
        <v>773</v>
      </c>
      <c r="M4640" t="s">
        <v>773</v>
      </c>
      <c r="N4640" t="s">
        <v>756</v>
      </c>
      <c r="O4640" t="s">
        <v>756</v>
      </c>
      <c r="P4640" t="s">
        <v>765</v>
      </c>
      <c r="Q4640" t="s">
        <v>22246</v>
      </c>
      <c r="R4640" t="s">
        <v>759</v>
      </c>
      <c r="S4640" t="s">
        <v>756</v>
      </c>
      <c r="T4640" t="s">
        <v>756</v>
      </c>
      <c r="U4640" t="s">
        <v>756</v>
      </c>
      <c r="V4640" t="s">
        <v>756</v>
      </c>
      <c r="W4640" t="s">
        <v>756</v>
      </c>
      <c r="X4640" t="s">
        <v>22247</v>
      </c>
      <c r="Y4640" t="str">
        <f t="shared" si="1022"/>
        <v>octubre</v>
      </c>
      <c r="Z4640">
        <f>YEAR(BD_PONDERACIONES[[#This Row],[Fecha Ejecución del Ticket]])</f>
        <v>2022</v>
      </c>
      <c r="AA4640" t="str">
        <f t="shared" si="1010"/>
        <v>enero</v>
      </c>
      <c r="AB4640">
        <f>YEAR(BD_PONDERACIONES[[#This Row],[Fecha de Inspección]])</f>
        <v>2023</v>
      </c>
      <c r="AC4640">
        <f t="shared" si="1011"/>
        <v>0.5</v>
      </c>
      <c r="AD4640">
        <f t="shared" si="1012"/>
        <v>0.5</v>
      </c>
      <c r="AE4640">
        <f t="shared" si="1013"/>
        <v>0</v>
      </c>
      <c r="AF4640">
        <f t="shared" si="1014"/>
        <v>0</v>
      </c>
      <c r="AG4640">
        <f t="shared" si="1015"/>
        <v>0.5</v>
      </c>
      <c r="AH4640">
        <f t="shared" si="1016"/>
        <v>0.5</v>
      </c>
      <c r="AI4640">
        <f t="shared" si="1017"/>
        <v>0.25</v>
      </c>
      <c r="AJ4640">
        <f t="shared" si="1018"/>
        <v>0.25</v>
      </c>
      <c r="AK4640">
        <f t="shared" si="1019"/>
        <v>0.5</v>
      </c>
      <c r="AL4640">
        <f t="shared" si="1020"/>
        <v>0.5</v>
      </c>
      <c r="AM4640">
        <f t="shared" si="1021"/>
        <v>0.5</v>
      </c>
      <c r="AN4640" s="6">
        <f t="shared" si="1023"/>
        <v>0.7</v>
      </c>
      <c r="AO4640" t="str">
        <f>VLOOKUP(BD_PONDERACIONES[[#This Row],[Comuna]],Tabla3[#All],2,0)</f>
        <v>Cordillera</v>
      </c>
    </row>
    <row r="4641" spans="1:41" x14ac:dyDescent="0.35">
      <c r="A4641" t="s">
        <v>22248</v>
      </c>
      <c r="B4641" t="s">
        <v>22249</v>
      </c>
      <c r="C4641" t="s">
        <v>22250</v>
      </c>
      <c r="D4641" s="5">
        <v>44932</v>
      </c>
      <c r="E4641" s="5">
        <v>44840</v>
      </c>
      <c r="F4641" t="s">
        <v>753</v>
      </c>
      <c r="G4641" t="s">
        <v>22251</v>
      </c>
      <c r="H4641" t="s">
        <v>3800</v>
      </c>
      <c r="J4641" t="s">
        <v>756</v>
      </c>
      <c r="K4641" t="s">
        <v>756</v>
      </c>
      <c r="L4641" t="s">
        <v>757</v>
      </c>
      <c r="M4641" t="s">
        <v>757</v>
      </c>
      <c r="N4641" t="s">
        <v>756</v>
      </c>
      <c r="O4641" t="s">
        <v>756</v>
      </c>
      <c r="P4641" t="s">
        <v>758</v>
      </c>
      <c r="Q4641" t="s">
        <v>759</v>
      </c>
      <c r="R4641" t="s">
        <v>759</v>
      </c>
      <c r="S4641" t="s">
        <v>757</v>
      </c>
      <c r="T4641" t="s">
        <v>757</v>
      </c>
      <c r="U4641" t="s">
        <v>757</v>
      </c>
      <c r="V4641" t="s">
        <v>756</v>
      </c>
      <c r="W4641" t="s">
        <v>756</v>
      </c>
      <c r="X4641" t="s">
        <v>22252</v>
      </c>
      <c r="Y4641" t="str">
        <f t="shared" si="1022"/>
        <v>octubre</v>
      </c>
      <c r="Z4641">
        <f>YEAR(BD_PONDERACIONES[[#This Row],[Fecha Ejecución del Ticket]])</f>
        <v>2022</v>
      </c>
      <c r="AA4641" t="str">
        <f t="shared" si="1010"/>
        <v>enero</v>
      </c>
      <c r="AB4641">
        <f>YEAR(BD_PONDERACIONES[[#This Row],[Fecha de Inspección]])</f>
        <v>2023</v>
      </c>
      <c r="AC4641">
        <f t="shared" si="1011"/>
        <v>0.5</v>
      </c>
      <c r="AD4641">
        <f t="shared" si="1012"/>
        <v>0.5</v>
      </c>
      <c r="AE4641">
        <f t="shared" si="1013"/>
        <v>0.5</v>
      </c>
      <c r="AF4641">
        <f t="shared" si="1014"/>
        <v>0.5</v>
      </c>
      <c r="AG4641">
        <f t="shared" si="1015"/>
        <v>0.5</v>
      </c>
      <c r="AH4641">
        <f t="shared" si="1016"/>
        <v>0.5</v>
      </c>
      <c r="AI4641">
        <f t="shared" si="1017"/>
        <v>0.25</v>
      </c>
      <c r="AJ4641">
        <f t="shared" si="1018"/>
        <v>0.25</v>
      </c>
      <c r="AK4641">
        <f t="shared" si="1019"/>
        <v>0.5</v>
      </c>
      <c r="AL4641">
        <f t="shared" si="1020"/>
        <v>0.5</v>
      </c>
      <c r="AM4641">
        <f t="shared" si="1021"/>
        <v>0.5</v>
      </c>
      <c r="AN4641" s="6">
        <f t="shared" si="1023"/>
        <v>1</v>
      </c>
      <c r="AO4641" t="str">
        <f>VLOOKUP(BD_PONDERACIONES[[#This Row],[Comuna]],Tabla3[#All],2,0)</f>
        <v>Cordillera</v>
      </c>
    </row>
    <row r="4642" spans="1:41" x14ac:dyDescent="0.35">
      <c r="A4642" t="s">
        <v>22253</v>
      </c>
      <c r="B4642" t="s">
        <v>22254</v>
      </c>
      <c r="C4642" t="s">
        <v>22255</v>
      </c>
      <c r="D4642" s="5">
        <v>44932</v>
      </c>
      <c r="E4642" s="5">
        <v>44910</v>
      </c>
      <c r="F4642" t="s">
        <v>763</v>
      </c>
      <c r="G4642" t="s">
        <v>22256</v>
      </c>
      <c r="H4642" t="s">
        <v>3795</v>
      </c>
      <c r="J4642" t="s">
        <v>756</v>
      </c>
      <c r="K4642" t="s">
        <v>756</v>
      </c>
      <c r="L4642" t="s">
        <v>757</v>
      </c>
      <c r="M4642" t="s">
        <v>757</v>
      </c>
      <c r="N4642" t="s">
        <v>756</v>
      </c>
      <c r="O4642" t="s">
        <v>756</v>
      </c>
      <c r="P4642" t="s">
        <v>758</v>
      </c>
      <c r="Q4642" t="s">
        <v>759</v>
      </c>
      <c r="R4642" t="s">
        <v>759</v>
      </c>
      <c r="S4642" t="s">
        <v>757</v>
      </c>
      <c r="T4642" t="s">
        <v>757</v>
      </c>
      <c r="U4642" t="s">
        <v>757</v>
      </c>
      <c r="V4642" t="s">
        <v>756</v>
      </c>
      <c r="W4642" t="s">
        <v>756</v>
      </c>
      <c r="X4642" t="s">
        <v>804</v>
      </c>
      <c r="Y4642" t="str">
        <f t="shared" si="1022"/>
        <v>diciembre</v>
      </c>
      <c r="Z4642">
        <f>YEAR(BD_PONDERACIONES[[#This Row],[Fecha Ejecución del Ticket]])</f>
        <v>2022</v>
      </c>
      <c r="AA4642" t="str">
        <f t="shared" si="1010"/>
        <v>enero</v>
      </c>
      <c r="AB4642">
        <f>YEAR(BD_PONDERACIONES[[#This Row],[Fecha de Inspección]])</f>
        <v>2023</v>
      </c>
      <c r="AC4642">
        <f t="shared" si="1011"/>
        <v>0.5</v>
      </c>
      <c r="AD4642">
        <f t="shared" si="1012"/>
        <v>0.5</v>
      </c>
      <c r="AE4642">
        <f t="shared" si="1013"/>
        <v>0.5</v>
      </c>
      <c r="AF4642">
        <f t="shared" si="1014"/>
        <v>0.5</v>
      </c>
      <c r="AG4642">
        <f t="shared" si="1015"/>
        <v>0.5</v>
      </c>
      <c r="AH4642">
        <f t="shared" si="1016"/>
        <v>0.5</v>
      </c>
      <c r="AI4642">
        <f t="shared" si="1017"/>
        <v>0.25</v>
      </c>
      <c r="AJ4642">
        <f t="shared" si="1018"/>
        <v>0.25</v>
      </c>
      <c r="AK4642">
        <f t="shared" si="1019"/>
        <v>0.5</v>
      </c>
      <c r="AL4642">
        <f t="shared" si="1020"/>
        <v>0.5</v>
      </c>
      <c r="AM4642">
        <f t="shared" si="1021"/>
        <v>0.5</v>
      </c>
      <c r="AN4642" s="6">
        <f t="shared" si="1023"/>
        <v>1</v>
      </c>
      <c r="AO4642" t="str">
        <f>VLOOKUP(BD_PONDERACIONES[[#This Row],[Comuna]],Tabla3[#All],2,0)</f>
        <v>Cordillera</v>
      </c>
    </row>
    <row r="4643" spans="1:41" x14ac:dyDescent="0.35">
      <c r="A4643" t="s">
        <v>22257</v>
      </c>
      <c r="B4643" t="s">
        <v>22258</v>
      </c>
      <c r="C4643" t="s">
        <v>22259</v>
      </c>
      <c r="D4643" s="5">
        <v>44932</v>
      </c>
      <c r="E4643" s="5">
        <v>44841</v>
      </c>
      <c r="F4643" t="s">
        <v>753</v>
      </c>
      <c r="G4643" t="s">
        <v>22260</v>
      </c>
      <c r="H4643" t="s">
        <v>3800</v>
      </c>
      <c r="J4643" t="s">
        <v>756</v>
      </c>
      <c r="K4643" t="s">
        <v>756</v>
      </c>
      <c r="L4643" t="s">
        <v>757</v>
      </c>
      <c r="M4643" t="s">
        <v>757</v>
      </c>
      <c r="N4643" t="s">
        <v>757</v>
      </c>
      <c r="O4643" t="s">
        <v>757</v>
      </c>
      <c r="P4643" t="s">
        <v>758</v>
      </c>
      <c r="Q4643" t="s">
        <v>759</v>
      </c>
      <c r="R4643" t="s">
        <v>759</v>
      </c>
      <c r="S4643" t="s">
        <v>757</v>
      </c>
      <c r="T4643" t="s">
        <v>757</v>
      </c>
      <c r="U4643" t="s">
        <v>757</v>
      </c>
      <c r="V4643" t="s">
        <v>756</v>
      </c>
      <c r="W4643" t="s">
        <v>756</v>
      </c>
      <c r="X4643" t="s">
        <v>22261</v>
      </c>
      <c r="Y4643" t="str">
        <f t="shared" si="1022"/>
        <v>octubre</v>
      </c>
      <c r="Z4643">
        <f>YEAR(BD_PONDERACIONES[[#This Row],[Fecha Ejecución del Ticket]])</f>
        <v>2022</v>
      </c>
      <c r="AA4643" t="str">
        <f t="shared" si="1010"/>
        <v>enero</v>
      </c>
      <c r="AB4643">
        <f>YEAR(BD_PONDERACIONES[[#This Row],[Fecha de Inspección]])</f>
        <v>2023</v>
      </c>
      <c r="AC4643">
        <f t="shared" si="1011"/>
        <v>0.5</v>
      </c>
      <c r="AD4643">
        <f t="shared" si="1012"/>
        <v>0.5</v>
      </c>
      <c r="AE4643">
        <f t="shared" si="1013"/>
        <v>0.5</v>
      </c>
      <c r="AF4643">
        <f t="shared" si="1014"/>
        <v>0.5</v>
      </c>
      <c r="AG4643">
        <f t="shared" si="1015"/>
        <v>0.5</v>
      </c>
      <c r="AH4643">
        <f t="shared" si="1016"/>
        <v>0.5</v>
      </c>
      <c r="AI4643">
        <f t="shared" si="1017"/>
        <v>0.25</v>
      </c>
      <c r="AJ4643">
        <f t="shared" si="1018"/>
        <v>0.25</v>
      </c>
      <c r="AK4643">
        <f t="shared" si="1019"/>
        <v>0.5</v>
      </c>
      <c r="AL4643">
        <f t="shared" si="1020"/>
        <v>0.5</v>
      </c>
      <c r="AM4643">
        <f t="shared" si="1021"/>
        <v>0.5</v>
      </c>
      <c r="AN4643" s="6">
        <f t="shared" si="1023"/>
        <v>1</v>
      </c>
      <c r="AO4643" t="str">
        <f>VLOOKUP(BD_PONDERACIONES[[#This Row],[Comuna]],Tabla3[#All],2,0)</f>
        <v>Cordillera</v>
      </c>
    </row>
    <row r="4644" spans="1:41" x14ac:dyDescent="0.35">
      <c r="A4644" t="s">
        <v>22262</v>
      </c>
      <c r="B4644" t="s">
        <v>22263</v>
      </c>
      <c r="C4644" t="s">
        <v>22264</v>
      </c>
      <c r="D4644" s="5">
        <v>44932</v>
      </c>
      <c r="E4644" s="5">
        <v>44909</v>
      </c>
      <c r="F4644" t="s">
        <v>763</v>
      </c>
      <c r="G4644" t="s">
        <v>22265</v>
      </c>
      <c r="H4644" t="s">
        <v>3795</v>
      </c>
      <c r="J4644" t="s">
        <v>756</v>
      </c>
      <c r="K4644" t="s">
        <v>756</v>
      </c>
      <c r="L4644" t="s">
        <v>757</v>
      </c>
      <c r="M4644" t="s">
        <v>757</v>
      </c>
      <c r="N4644" t="s">
        <v>756</v>
      </c>
      <c r="O4644" t="s">
        <v>756</v>
      </c>
      <c r="P4644" t="s">
        <v>758</v>
      </c>
      <c r="Q4644" t="s">
        <v>759</v>
      </c>
      <c r="R4644" t="s">
        <v>759</v>
      </c>
      <c r="S4644" t="s">
        <v>757</v>
      </c>
      <c r="T4644" t="s">
        <v>757</v>
      </c>
      <c r="U4644" t="s">
        <v>757</v>
      </c>
      <c r="V4644" t="s">
        <v>756</v>
      </c>
      <c r="W4644" t="s">
        <v>768</v>
      </c>
      <c r="X4644" t="s">
        <v>18524</v>
      </c>
      <c r="Y4644" t="str">
        <f t="shared" si="1022"/>
        <v>diciembre</v>
      </c>
      <c r="Z4644">
        <f>YEAR(BD_PONDERACIONES[[#This Row],[Fecha Ejecución del Ticket]])</f>
        <v>2022</v>
      </c>
      <c r="AA4644" t="str">
        <f t="shared" si="1010"/>
        <v>enero</v>
      </c>
      <c r="AB4644">
        <f>YEAR(BD_PONDERACIONES[[#This Row],[Fecha de Inspección]])</f>
        <v>2023</v>
      </c>
      <c r="AC4644">
        <f t="shared" si="1011"/>
        <v>0.5</v>
      </c>
      <c r="AD4644">
        <f t="shared" si="1012"/>
        <v>0.5</v>
      </c>
      <c r="AE4644">
        <f t="shared" si="1013"/>
        <v>0.5</v>
      </c>
      <c r="AF4644">
        <f t="shared" si="1014"/>
        <v>0.5</v>
      </c>
      <c r="AG4644">
        <f t="shared" si="1015"/>
        <v>0.5</v>
      </c>
      <c r="AH4644">
        <f t="shared" si="1016"/>
        <v>0.5</v>
      </c>
      <c r="AI4644">
        <f t="shared" si="1017"/>
        <v>0.25</v>
      </c>
      <c r="AJ4644">
        <f t="shared" si="1018"/>
        <v>0.25</v>
      </c>
      <c r="AK4644">
        <f t="shared" si="1019"/>
        <v>0.5</v>
      </c>
      <c r="AL4644">
        <f t="shared" si="1020"/>
        <v>0.5</v>
      </c>
      <c r="AM4644">
        <f t="shared" si="1021"/>
        <v>0.17499999999999999</v>
      </c>
      <c r="AN4644" s="6">
        <f t="shared" si="1023"/>
        <v>0.93500000000000005</v>
      </c>
      <c r="AO4644" t="str">
        <f>VLOOKUP(BD_PONDERACIONES[[#This Row],[Comuna]],Tabla3[#All],2,0)</f>
        <v>Cordillera</v>
      </c>
    </row>
    <row r="4645" spans="1:41" x14ac:dyDescent="0.35">
      <c r="A4645" t="s">
        <v>22266</v>
      </c>
      <c r="B4645" t="s">
        <v>22267</v>
      </c>
      <c r="C4645" t="s">
        <v>22268</v>
      </c>
      <c r="D4645" s="5">
        <v>44932</v>
      </c>
      <c r="E4645" s="5">
        <v>44910</v>
      </c>
      <c r="F4645" t="s">
        <v>763</v>
      </c>
      <c r="G4645" t="s">
        <v>22269</v>
      </c>
      <c r="H4645" t="s">
        <v>3795</v>
      </c>
      <c r="J4645" t="s">
        <v>756</v>
      </c>
      <c r="K4645" t="s">
        <v>756</v>
      </c>
      <c r="L4645" t="s">
        <v>757</v>
      </c>
      <c r="M4645" t="s">
        <v>757</v>
      </c>
      <c r="N4645" t="s">
        <v>756</v>
      </c>
      <c r="O4645" t="s">
        <v>756</v>
      </c>
      <c r="P4645" t="s">
        <v>758</v>
      </c>
      <c r="Q4645" t="s">
        <v>759</v>
      </c>
      <c r="R4645" t="s">
        <v>759</v>
      </c>
      <c r="S4645" t="s">
        <v>757</v>
      </c>
      <c r="T4645" t="s">
        <v>757</v>
      </c>
      <c r="U4645" t="s">
        <v>757</v>
      </c>
      <c r="V4645" t="s">
        <v>756</v>
      </c>
      <c r="W4645" t="s">
        <v>756</v>
      </c>
      <c r="X4645" t="s">
        <v>3963</v>
      </c>
      <c r="Y4645" t="str">
        <f t="shared" si="1022"/>
        <v>diciembre</v>
      </c>
      <c r="Z4645">
        <f>YEAR(BD_PONDERACIONES[[#This Row],[Fecha Ejecución del Ticket]])</f>
        <v>2022</v>
      </c>
      <c r="AA4645" t="str">
        <f t="shared" si="1010"/>
        <v>enero</v>
      </c>
      <c r="AB4645">
        <f>YEAR(BD_PONDERACIONES[[#This Row],[Fecha de Inspección]])</f>
        <v>2023</v>
      </c>
      <c r="AC4645">
        <f t="shared" si="1011"/>
        <v>0.5</v>
      </c>
      <c r="AD4645">
        <f t="shared" si="1012"/>
        <v>0.5</v>
      </c>
      <c r="AE4645">
        <f t="shared" si="1013"/>
        <v>0.5</v>
      </c>
      <c r="AF4645">
        <f t="shared" si="1014"/>
        <v>0.5</v>
      </c>
      <c r="AG4645">
        <f t="shared" si="1015"/>
        <v>0.5</v>
      </c>
      <c r="AH4645">
        <f t="shared" si="1016"/>
        <v>0.5</v>
      </c>
      <c r="AI4645">
        <f t="shared" si="1017"/>
        <v>0.25</v>
      </c>
      <c r="AJ4645">
        <f t="shared" si="1018"/>
        <v>0.25</v>
      </c>
      <c r="AK4645">
        <f t="shared" si="1019"/>
        <v>0.5</v>
      </c>
      <c r="AL4645">
        <f t="shared" si="1020"/>
        <v>0.5</v>
      </c>
      <c r="AM4645">
        <f t="shared" si="1021"/>
        <v>0.5</v>
      </c>
      <c r="AN4645" s="6">
        <f t="shared" si="1023"/>
        <v>1</v>
      </c>
      <c r="AO4645" t="str">
        <f>VLOOKUP(BD_PONDERACIONES[[#This Row],[Comuna]],Tabla3[#All],2,0)</f>
        <v>Cordillera</v>
      </c>
    </row>
    <row r="4646" spans="1:41" x14ac:dyDescent="0.35">
      <c r="A4646" t="s">
        <v>22270</v>
      </c>
      <c r="B4646" t="s">
        <v>22271</v>
      </c>
      <c r="C4646" t="s">
        <v>22272</v>
      </c>
      <c r="D4646" s="5">
        <v>44932</v>
      </c>
      <c r="E4646" s="5">
        <v>44839</v>
      </c>
      <c r="F4646" t="s">
        <v>753</v>
      </c>
      <c r="G4646" t="s">
        <v>22273</v>
      </c>
      <c r="H4646" t="s">
        <v>3800</v>
      </c>
      <c r="J4646" t="s">
        <v>756</v>
      </c>
      <c r="K4646" t="s">
        <v>756</v>
      </c>
      <c r="L4646" t="s">
        <v>757</v>
      </c>
      <c r="M4646" t="s">
        <v>757</v>
      </c>
      <c r="N4646" t="s">
        <v>756</v>
      </c>
      <c r="O4646" t="s">
        <v>756</v>
      </c>
      <c r="P4646" t="s">
        <v>758</v>
      </c>
      <c r="Q4646" t="s">
        <v>759</v>
      </c>
      <c r="R4646" t="s">
        <v>759</v>
      </c>
      <c r="S4646" t="s">
        <v>757</v>
      </c>
      <c r="T4646" t="s">
        <v>757</v>
      </c>
      <c r="U4646" t="s">
        <v>757</v>
      </c>
      <c r="V4646" t="s">
        <v>904</v>
      </c>
      <c r="W4646" t="s">
        <v>756</v>
      </c>
      <c r="X4646" t="s">
        <v>8238</v>
      </c>
      <c r="Y4646" t="str">
        <f t="shared" si="1022"/>
        <v>octubre</v>
      </c>
      <c r="Z4646">
        <f>YEAR(BD_PONDERACIONES[[#This Row],[Fecha Ejecución del Ticket]])</f>
        <v>2022</v>
      </c>
      <c r="AA4646" t="str">
        <f t="shared" si="1010"/>
        <v>enero</v>
      </c>
      <c r="AB4646">
        <f>YEAR(BD_PONDERACIONES[[#This Row],[Fecha de Inspección]])</f>
        <v>2023</v>
      </c>
      <c r="AC4646">
        <f t="shared" si="1011"/>
        <v>0.5</v>
      </c>
      <c r="AD4646">
        <f t="shared" si="1012"/>
        <v>0.5</v>
      </c>
      <c r="AE4646">
        <f t="shared" si="1013"/>
        <v>0.5</v>
      </c>
      <c r="AF4646">
        <f t="shared" si="1014"/>
        <v>0.5</v>
      </c>
      <c r="AG4646">
        <f t="shared" si="1015"/>
        <v>0.5</v>
      </c>
      <c r="AH4646">
        <f t="shared" si="1016"/>
        <v>0.5</v>
      </c>
      <c r="AI4646">
        <f t="shared" si="1017"/>
        <v>0.25</v>
      </c>
      <c r="AJ4646">
        <f t="shared" si="1018"/>
        <v>0.25</v>
      </c>
      <c r="AK4646">
        <f t="shared" si="1019"/>
        <v>0.5</v>
      </c>
      <c r="AL4646">
        <f t="shared" si="1020"/>
        <v>0.32500000000000001</v>
      </c>
      <c r="AM4646">
        <f t="shared" si="1021"/>
        <v>0.5</v>
      </c>
      <c r="AN4646" s="6">
        <f t="shared" si="1023"/>
        <v>0.96500000000000008</v>
      </c>
      <c r="AO4646" t="str">
        <f>VLOOKUP(BD_PONDERACIONES[[#This Row],[Comuna]],Tabla3[#All],2,0)</f>
        <v>Cordillera</v>
      </c>
    </row>
    <row r="4647" spans="1:41" x14ac:dyDescent="0.35">
      <c r="A4647" t="s">
        <v>22274</v>
      </c>
      <c r="B4647" t="s">
        <v>22275</v>
      </c>
      <c r="C4647" t="s">
        <v>22276</v>
      </c>
      <c r="D4647" s="5">
        <v>44932</v>
      </c>
      <c r="E4647" s="5">
        <v>44909</v>
      </c>
      <c r="F4647" t="s">
        <v>763</v>
      </c>
      <c r="G4647" t="s">
        <v>22277</v>
      </c>
      <c r="H4647" t="s">
        <v>3795</v>
      </c>
      <c r="J4647" t="s">
        <v>756</v>
      </c>
      <c r="K4647" t="s">
        <v>756</v>
      </c>
      <c r="L4647" t="s">
        <v>757</v>
      </c>
      <c r="M4647" t="s">
        <v>757</v>
      </c>
      <c r="N4647" t="s">
        <v>756</v>
      </c>
      <c r="O4647" t="s">
        <v>756</v>
      </c>
      <c r="P4647" t="s">
        <v>758</v>
      </c>
      <c r="Q4647" t="s">
        <v>759</v>
      </c>
      <c r="R4647" t="s">
        <v>759</v>
      </c>
      <c r="S4647" t="s">
        <v>757</v>
      </c>
      <c r="T4647" t="s">
        <v>757</v>
      </c>
      <c r="U4647" t="s">
        <v>757</v>
      </c>
      <c r="V4647" t="s">
        <v>773</v>
      </c>
      <c r="W4647" t="s">
        <v>773</v>
      </c>
      <c r="X4647" t="s">
        <v>22278</v>
      </c>
      <c r="Y4647" t="str">
        <f t="shared" si="1022"/>
        <v>diciembre</v>
      </c>
      <c r="Z4647">
        <f>YEAR(BD_PONDERACIONES[[#This Row],[Fecha Ejecución del Ticket]])</f>
        <v>2022</v>
      </c>
      <c r="AA4647" t="str">
        <f t="shared" si="1010"/>
        <v>enero</v>
      </c>
      <c r="AB4647">
        <f>YEAR(BD_PONDERACIONES[[#This Row],[Fecha de Inspección]])</f>
        <v>2023</v>
      </c>
      <c r="AC4647">
        <f t="shared" si="1011"/>
        <v>0.5</v>
      </c>
      <c r="AD4647">
        <f t="shared" si="1012"/>
        <v>0.5</v>
      </c>
      <c r="AE4647">
        <f t="shared" si="1013"/>
        <v>0.5</v>
      </c>
      <c r="AF4647">
        <f t="shared" si="1014"/>
        <v>0.5</v>
      </c>
      <c r="AG4647">
        <f t="shared" si="1015"/>
        <v>0.5</v>
      </c>
      <c r="AH4647">
        <f t="shared" si="1016"/>
        <v>0.5</v>
      </c>
      <c r="AI4647">
        <f t="shared" si="1017"/>
        <v>0.25</v>
      </c>
      <c r="AJ4647">
        <f t="shared" si="1018"/>
        <v>0.25</v>
      </c>
      <c r="AK4647">
        <f t="shared" si="1019"/>
        <v>0.5</v>
      </c>
      <c r="AL4647">
        <f t="shared" si="1020"/>
        <v>0</v>
      </c>
      <c r="AM4647">
        <f t="shared" si="1021"/>
        <v>0</v>
      </c>
      <c r="AN4647" s="6">
        <f t="shared" si="1023"/>
        <v>0.8</v>
      </c>
      <c r="AO4647" t="str">
        <f>VLOOKUP(BD_PONDERACIONES[[#This Row],[Comuna]],Tabla3[#All],2,0)</f>
        <v>Cordillera</v>
      </c>
    </row>
    <row r="4648" spans="1:41" x14ac:dyDescent="0.35">
      <c r="A4648" t="s">
        <v>22279</v>
      </c>
      <c r="B4648" t="s">
        <v>22280</v>
      </c>
      <c r="C4648" t="s">
        <v>22281</v>
      </c>
      <c r="D4648" s="5">
        <v>44932</v>
      </c>
      <c r="E4648" s="5">
        <v>44908</v>
      </c>
      <c r="F4648" t="s">
        <v>763</v>
      </c>
      <c r="G4648" t="s">
        <v>22282</v>
      </c>
      <c r="H4648" t="s">
        <v>3795</v>
      </c>
      <c r="J4648" t="s">
        <v>756</v>
      </c>
      <c r="K4648" t="s">
        <v>756</v>
      </c>
      <c r="L4648" t="s">
        <v>757</v>
      </c>
      <c r="M4648" t="s">
        <v>757</v>
      </c>
      <c r="N4648" t="s">
        <v>756</v>
      </c>
      <c r="O4648" t="s">
        <v>756</v>
      </c>
      <c r="P4648" t="s">
        <v>758</v>
      </c>
      <c r="Q4648" t="s">
        <v>759</v>
      </c>
      <c r="R4648" t="s">
        <v>759</v>
      </c>
      <c r="S4648" t="s">
        <v>757</v>
      </c>
      <c r="T4648" t="s">
        <v>757</v>
      </c>
      <c r="U4648" t="s">
        <v>757</v>
      </c>
      <c r="V4648" t="s">
        <v>756</v>
      </c>
      <c r="W4648" t="s">
        <v>756</v>
      </c>
      <c r="X4648" t="s">
        <v>804</v>
      </c>
      <c r="Y4648" t="str">
        <f t="shared" si="1022"/>
        <v>diciembre</v>
      </c>
      <c r="Z4648">
        <f>YEAR(BD_PONDERACIONES[[#This Row],[Fecha Ejecución del Ticket]])</f>
        <v>2022</v>
      </c>
      <c r="AA4648" t="str">
        <f t="shared" si="1010"/>
        <v>enero</v>
      </c>
      <c r="AB4648">
        <f>YEAR(BD_PONDERACIONES[[#This Row],[Fecha de Inspección]])</f>
        <v>2023</v>
      </c>
      <c r="AC4648">
        <f t="shared" si="1011"/>
        <v>0.5</v>
      </c>
      <c r="AD4648">
        <f t="shared" si="1012"/>
        <v>0.5</v>
      </c>
      <c r="AE4648">
        <f t="shared" si="1013"/>
        <v>0.5</v>
      </c>
      <c r="AF4648">
        <f t="shared" si="1014"/>
        <v>0.5</v>
      </c>
      <c r="AG4648">
        <f t="shared" si="1015"/>
        <v>0.5</v>
      </c>
      <c r="AH4648">
        <f t="shared" si="1016"/>
        <v>0.5</v>
      </c>
      <c r="AI4648">
        <f t="shared" si="1017"/>
        <v>0.25</v>
      </c>
      <c r="AJ4648">
        <f t="shared" si="1018"/>
        <v>0.25</v>
      </c>
      <c r="AK4648">
        <f t="shared" si="1019"/>
        <v>0.5</v>
      </c>
      <c r="AL4648">
        <f t="shared" si="1020"/>
        <v>0.5</v>
      </c>
      <c r="AM4648">
        <f t="shared" si="1021"/>
        <v>0.5</v>
      </c>
      <c r="AN4648" s="6">
        <f t="shared" si="1023"/>
        <v>1</v>
      </c>
      <c r="AO4648" t="str">
        <f>VLOOKUP(BD_PONDERACIONES[[#This Row],[Comuna]],Tabla3[#All],2,0)</f>
        <v>Cordillera</v>
      </c>
    </row>
    <row r="4649" spans="1:41" x14ac:dyDescent="0.35">
      <c r="A4649" t="s">
        <v>22283</v>
      </c>
      <c r="B4649" t="s">
        <v>22284</v>
      </c>
      <c r="C4649" t="s">
        <v>22285</v>
      </c>
      <c r="D4649" s="5">
        <v>44932</v>
      </c>
      <c r="E4649" s="5">
        <v>44720</v>
      </c>
      <c r="F4649" t="s">
        <v>753</v>
      </c>
      <c r="G4649" t="s">
        <v>22286</v>
      </c>
      <c r="H4649" t="s">
        <v>3799</v>
      </c>
      <c r="J4649" t="s">
        <v>756</v>
      </c>
      <c r="K4649" t="s">
        <v>756</v>
      </c>
      <c r="L4649" t="s">
        <v>756</v>
      </c>
      <c r="M4649" t="s">
        <v>756</v>
      </c>
      <c r="N4649" t="s">
        <v>756</v>
      </c>
      <c r="O4649" t="s">
        <v>756</v>
      </c>
      <c r="P4649" t="s">
        <v>758</v>
      </c>
      <c r="Q4649" t="s">
        <v>759</v>
      </c>
      <c r="R4649" t="s">
        <v>759</v>
      </c>
      <c r="S4649" t="s">
        <v>757</v>
      </c>
      <c r="T4649" t="s">
        <v>757</v>
      </c>
      <c r="U4649" t="s">
        <v>757</v>
      </c>
      <c r="V4649" t="s">
        <v>756</v>
      </c>
      <c r="W4649" t="s">
        <v>768</v>
      </c>
      <c r="X4649" t="s">
        <v>22287</v>
      </c>
      <c r="Y4649" t="str">
        <f t="shared" si="1022"/>
        <v>junio</v>
      </c>
      <c r="Z4649">
        <f>YEAR(BD_PONDERACIONES[[#This Row],[Fecha Ejecución del Ticket]])</f>
        <v>2022</v>
      </c>
      <c r="AA4649" t="str">
        <f t="shared" si="1010"/>
        <v>enero</v>
      </c>
      <c r="AB4649">
        <f>YEAR(BD_PONDERACIONES[[#This Row],[Fecha de Inspección]])</f>
        <v>2023</v>
      </c>
      <c r="AC4649">
        <f t="shared" si="1011"/>
        <v>0.5</v>
      </c>
      <c r="AD4649">
        <f t="shared" si="1012"/>
        <v>0.5</v>
      </c>
      <c r="AE4649">
        <f t="shared" si="1013"/>
        <v>0.5</v>
      </c>
      <c r="AF4649">
        <f t="shared" si="1014"/>
        <v>0.5</v>
      </c>
      <c r="AG4649">
        <f t="shared" si="1015"/>
        <v>0.5</v>
      </c>
      <c r="AH4649">
        <f t="shared" si="1016"/>
        <v>0.5</v>
      </c>
      <c r="AI4649">
        <f t="shared" si="1017"/>
        <v>0.25</v>
      </c>
      <c r="AJ4649">
        <f t="shared" si="1018"/>
        <v>0.25</v>
      </c>
      <c r="AK4649">
        <f t="shared" si="1019"/>
        <v>0.5</v>
      </c>
      <c r="AL4649">
        <f t="shared" si="1020"/>
        <v>0.5</v>
      </c>
      <c r="AM4649">
        <f t="shared" si="1021"/>
        <v>0.17499999999999999</v>
      </c>
      <c r="AN4649" s="6">
        <f t="shared" si="1023"/>
        <v>0.93500000000000005</v>
      </c>
      <c r="AO4649" t="str">
        <f>VLOOKUP(BD_PONDERACIONES[[#This Row],[Comuna]],Tabla3[#All],2,0)</f>
        <v>Florida</v>
      </c>
    </row>
    <row r="4650" spans="1:41" x14ac:dyDescent="0.35">
      <c r="A4650" t="s">
        <v>22288</v>
      </c>
      <c r="B4650" t="s">
        <v>22289</v>
      </c>
      <c r="C4650" t="s">
        <v>22290</v>
      </c>
      <c r="D4650" s="5">
        <v>44932</v>
      </c>
      <c r="E4650" s="5">
        <v>44909</v>
      </c>
      <c r="F4650" t="s">
        <v>763</v>
      </c>
      <c r="G4650" t="s">
        <v>22291</v>
      </c>
      <c r="H4650" t="s">
        <v>3795</v>
      </c>
      <c r="J4650" t="s">
        <v>756</v>
      </c>
      <c r="K4650" t="s">
        <v>756</v>
      </c>
      <c r="L4650" t="s">
        <v>757</v>
      </c>
      <c r="M4650" t="s">
        <v>757</v>
      </c>
      <c r="N4650" t="s">
        <v>756</v>
      </c>
      <c r="O4650" t="s">
        <v>756</v>
      </c>
      <c r="P4650" t="s">
        <v>758</v>
      </c>
      <c r="Q4650" t="s">
        <v>759</v>
      </c>
      <c r="R4650" t="s">
        <v>759</v>
      </c>
      <c r="S4650" t="s">
        <v>757</v>
      </c>
      <c r="T4650" t="s">
        <v>757</v>
      </c>
      <c r="U4650" t="s">
        <v>757</v>
      </c>
      <c r="V4650" t="s">
        <v>773</v>
      </c>
      <c r="W4650" t="s">
        <v>773</v>
      </c>
      <c r="X4650" t="s">
        <v>22292</v>
      </c>
      <c r="Y4650" t="str">
        <f t="shared" si="1022"/>
        <v>diciembre</v>
      </c>
      <c r="Z4650">
        <f>YEAR(BD_PONDERACIONES[[#This Row],[Fecha Ejecución del Ticket]])</f>
        <v>2022</v>
      </c>
      <c r="AA4650" t="str">
        <f t="shared" si="1010"/>
        <v>enero</v>
      </c>
      <c r="AB4650">
        <f>YEAR(BD_PONDERACIONES[[#This Row],[Fecha de Inspección]])</f>
        <v>2023</v>
      </c>
      <c r="AC4650">
        <f t="shared" si="1011"/>
        <v>0.5</v>
      </c>
      <c r="AD4650">
        <f t="shared" si="1012"/>
        <v>0.5</v>
      </c>
      <c r="AE4650">
        <f t="shared" si="1013"/>
        <v>0.5</v>
      </c>
      <c r="AF4650">
        <f t="shared" si="1014"/>
        <v>0.5</v>
      </c>
      <c r="AG4650">
        <f t="shared" si="1015"/>
        <v>0.5</v>
      </c>
      <c r="AH4650">
        <f t="shared" si="1016"/>
        <v>0.5</v>
      </c>
      <c r="AI4650">
        <f t="shared" si="1017"/>
        <v>0.25</v>
      </c>
      <c r="AJ4650">
        <f t="shared" si="1018"/>
        <v>0.25</v>
      </c>
      <c r="AK4650">
        <f t="shared" si="1019"/>
        <v>0.5</v>
      </c>
      <c r="AL4650">
        <f t="shared" si="1020"/>
        <v>0</v>
      </c>
      <c r="AM4650">
        <f t="shared" si="1021"/>
        <v>0</v>
      </c>
      <c r="AN4650" s="6">
        <f t="shared" si="1023"/>
        <v>0.8</v>
      </c>
      <c r="AO4650" t="str">
        <f>VLOOKUP(BD_PONDERACIONES[[#This Row],[Comuna]],Tabla3[#All],2,0)</f>
        <v>Cordillera</v>
      </c>
    </row>
    <row r="4651" spans="1:41" x14ac:dyDescent="0.35">
      <c r="A4651" t="s">
        <v>22293</v>
      </c>
      <c r="B4651" t="s">
        <v>22294</v>
      </c>
      <c r="C4651" t="s">
        <v>22295</v>
      </c>
      <c r="D4651" s="5">
        <v>44932</v>
      </c>
      <c r="E4651" s="5">
        <v>44723</v>
      </c>
      <c r="F4651" t="s">
        <v>753</v>
      </c>
      <c r="G4651" t="s">
        <v>20724</v>
      </c>
      <c r="H4651" t="s">
        <v>3799</v>
      </c>
      <c r="J4651" t="s">
        <v>756</v>
      </c>
      <c r="K4651" t="s">
        <v>756</v>
      </c>
      <c r="L4651" t="s">
        <v>757</v>
      </c>
      <c r="M4651" t="s">
        <v>757</v>
      </c>
      <c r="N4651" t="s">
        <v>756</v>
      </c>
      <c r="O4651" t="s">
        <v>756</v>
      </c>
      <c r="P4651" t="s">
        <v>758</v>
      </c>
      <c r="Q4651" t="s">
        <v>759</v>
      </c>
      <c r="R4651" t="s">
        <v>759</v>
      </c>
      <c r="S4651" t="s">
        <v>757</v>
      </c>
      <c r="T4651" t="s">
        <v>757</v>
      </c>
      <c r="U4651" t="s">
        <v>757</v>
      </c>
      <c r="V4651" t="s">
        <v>768</v>
      </c>
      <c r="W4651" t="s">
        <v>768</v>
      </c>
      <c r="X4651" t="s">
        <v>22296</v>
      </c>
      <c r="Y4651" t="str">
        <f t="shared" si="1022"/>
        <v>junio</v>
      </c>
      <c r="Z4651">
        <f>YEAR(BD_PONDERACIONES[[#This Row],[Fecha Ejecución del Ticket]])</f>
        <v>2022</v>
      </c>
      <c r="AA4651" t="str">
        <f t="shared" si="1010"/>
        <v>enero</v>
      </c>
      <c r="AB4651">
        <f>YEAR(BD_PONDERACIONES[[#This Row],[Fecha de Inspección]])</f>
        <v>2023</v>
      </c>
      <c r="AC4651">
        <f t="shared" si="1011"/>
        <v>0.5</v>
      </c>
      <c r="AD4651">
        <f t="shared" si="1012"/>
        <v>0.5</v>
      </c>
      <c r="AE4651">
        <f t="shared" si="1013"/>
        <v>0.5</v>
      </c>
      <c r="AF4651">
        <f t="shared" si="1014"/>
        <v>0.5</v>
      </c>
      <c r="AG4651">
        <f t="shared" si="1015"/>
        <v>0.5</v>
      </c>
      <c r="AH4651">
        <f t="shared" si="1016"/>
        <v>0.5</v>
      </c>
      <c r="AI4651">
        <f t="shared" si="1017"/>
        <v>0.25</v>
      </c>
      <c r="AJ4651">
        <f t="shared" si="1018"/>
        <v>0.25</v>
      </c>
      <c r="AK4651">
        <f t="shared" si="1019"/>
        <v>0.5</v>
      </c>
      <c r="AL4651">
        <f t="shared" si="1020"/>
        <v>0.17499999999999999</v>
      </c>
      <c r="AM4651">
        <f t="shared" si="1021"/>
        <v>0.17499999999999999</v>
      </c>
      <c r="AN4651" s="6">
        <f t="shared" si="1023"/>
        <v>0.87</v>
      </c>
      <c r="AO4651" t="str">
        <f>VLOOKUP(BD_PONDERACIONES[[#This Row],[Comuna]],Tabla3[#All],2,0)</f>
        <v>Florida</v>
      </c>
    </row>
    <row r="4652" spans="1:41" x14ac:dyDescent="0.35">
      <c r="A4652" t="s">
        <v>22297</v>
      </c>
      <c r="B4652" t="s">
        <v>22298</v>
      </c>
      <c r="C4652" t="s">
        <v>22299</v>
      </c>
      <c r="D4652" s="5">
        <v>44932</v>
      </c>
      <c r="E4652" s="5">
        <v>44909</v>
      </c>
      <c r="F4652" t="s">
        <v>763</v>
      </c>
      <c r="G4652" t="s">
        <v>22300</v>
      </c>
      <c r="H4652" t="s">
        <v>3795</v>
      </c>
      <c r="J4652" t="s">
        <v>756</v>
      </c>
      <c r="K4652" t="s">
        <v>756</v>
      </c>
      <c r="L4652" t="s">
        <v>757</v>
      </c>
      <c r="M4652" t="s">
        <v>757</v>
      </c>
      <c r="N4652" t="s">
        <v>756</v>
      </c>
      <c r="O4652" t="s">
        <v>756</v>
      </c>
      <c r="P4652" t="s">
        <v>758</v>
      </c>
      <c r="Q4652" t="s">
        <v>759</v>
      </c>
      <c r="R4652" t="s">
        <v>759</v>
      </c>
      <c r="S4652" t="s">
        <v>757</v>
      </c>
      <c r="T4652" t="s">
        <v>757</v>
      </c>
      <c r="U4652" t="s">
        <v>757</v>
      </c>
      <c r="V4652" t="s">
        <v>756</v>
      </c>
      <c r="W4652" t="s">
        <v>756</v>
      </c>
      <c r="X4652" t="s">
        <v>804</v>
      </c>
      <c r="Y4652" t="str">
        <f t="shared" si="1022"/>
        <v>diciembre</v>
      </c>
      <c r="Z4652">
        <f>YEAR(BD_PONDERACIONES[[#This Row],[Fecha Ejecución del Ticket]])</f>
        <v>2022</v>
      </c>
      <c r="AA4652" t="str">
        <f t="shared" si="1010"/>
        <v>enero</v>
      </c>
      <c r="AB4652">
        <f>YEAR(BD_PONDERACIONES[[#This Row],[Fecha de Inspección]])</f>
        <v>2023</v>
      </c>
      <c r="AC4652">
        <f t="shared" si="1011"/>
        <v>0.5</v>
      </c>
      <c r="AD4652">
        <f t="shared" si="1012"/>
        <v>0.5</v>
      </c>
      <c r="AE4652">
        <f t="shared" si="1013"/>
        <v>0.5</v>
      </c>
      <c r="AF4652">
        <f t="shared" si="1014"/>
        <v>0.5</v>
      </c>
      <c r="AG4652">
        <f t="shared" si="1015"/>
        <v>0.5</v>
      </c>
      <c r="AH4652">
        <f t="shared" si="1016"/>
        <v>0.5</v>
      </c>
      <c r="AI4652">
        <f t="shared" si="1017"/>
        <v>0.25</v>
      </c>
      <c r="AJ4652">
        <f t="shared" si="1018"/>
        <v>0.25</v>
      </c>
      <c r="AK4652">
        <f t="shared" si="1019"/>
        <v>0.5</v>
      </c>
      <c r="AL4652">
        <f t="shared" si="1020"/>
        <v>0.5</v>
      </c>
      <c r="AM4652">
        <f t="shared" si="1021"/>
        <v>0.5</v>
      </c>
      <c r="AN4652" s="6">
        <f t="shared" si="1023"/>
        <v>1</v>
      </c>
      <c r="AO4652" t="str">
        <f>VLOOKUP(BD_PONDERACIONES[[#This Row],[Comuna]],Tabla3[#All],2,0)</f>
        <v>Cordillera</v>
      </c>
    </row>
    <row r="4653" spans="1:41" x14ac:dyDescent="0.35">
      <c r="A4653" t="s">
        <v>22301</v>
      </c>
      <c r="B4653" t="s">
        <v>22302</v>
      </c>
      <c r="C4653" t="s">
        <v>22303</v>
      </c>
      <c r="D4653" s="5">
        <v>44932</v>
      </c>
      <c r="E4653" s="5">
        <v>44847</v>
      </c>
      <c r="F4653" t="s">
        <v>753</v>
      </c>
      <c r="G4653" t="s">
        <v>22304</v>
      </c>
      <c r="H4653" t="s">
        <v>3799</v>
      </c>
      <c r="J4653" t="s">
        <v>756</v>
      </c>
      <c r="K4653" t="s">
        <v>756</v>
      </c>
      <c r="L4653" t="s">
        <v>773</v>
      </c>
      <c r="M4653" t="s">
        <v>773</v>
      </c>
      <c r="N4653" t="s">
        <v>756</v>
      </c>
      <c r="O4653" t="s">
        <v>756</v>
      </c>
      <c r="P4653" t="s">
        <v>758</v>
      </c>
      <c r="Q4653" t="s">
        <v>759</v>
      </c>
      <c r="R4653" t="s">
        <v>759</v>
      </c>
      <c r="S4653" t="s">
        <v>757</v>
      </c>
      <c r="T4653" t="s">
        <v>757</v>
      </c>
      <c r="U4653" t="s">
        <v>757</v>
      </c>
      <c r="V4653" t="s">
        <v>756</v>
      </c>
      <c r="W4653" t="s">
        <v>756</v>
      </c>
      <c r="X4653" t="s">
        <v>22305</v>
      </c>
      <c r="Y4653" t="str">
        <f t="shared" si="1022"/>
        <v>octubre</v>
      </c>
      <c r="Z4653">
        <f>YEAR(BD_PONDERACIONES[[#This Row],[Fecha Ejecución del Ticket]])</f>
        <v>2022</v>
      </c>
      <c r="AA4653" t="str">
        <f t="shared" si="1010"/>
        <v>enero</v>
      </c>
      <c r="AB4653">
        <f>YEAR(BD_PONDERACIONES[[#This Row],[Fecha de Inspección]])</f>
        <v>2023</v>
      </c>
      <c r="AC4653">
        <f t="shared" si="1011"/>
        <v>0.5</v>
      </c>
      <c r="AD4653">
        <f t="shared" si="1012"/>
        <v>0.5</v>
      </c>
      <c r="AE4653">
        <f t="shared" si="1013"/>
        <v>0</v>
      </c>
      <c r="AF4653">
        <f t="shared" si="1014"/>
        <v>0</v>
      </c>
      <c r="AG4653">
        <f t="shared" si="1015"/>
        <v>0.5</v>
      </c>
      <c r="AH4653">
        <f t="shared" si="1016"/>
        <v>0.5</v>
      </c>
      <c r="AI4653">
        <f t="shared" si="1017"/>
        <v>0.25</v>
      </c>
      <c r="AJ4653">
        <f t="shared" si="1018"/>
        <v>0.25</v>
      </c>
      <c r="AK4653">
        <f t="shared" si="1019"/>
        <v>0.5</v>
      </c>
      <c r="AL4653">
        <f t="shared" si="1020"/>
        <v>0.5</v>
      </c>
      <c r="AM4653">
        <f t="shared" si="1021"/>
        <v>0.5</v>
      </c>
      <c r="AN4653" s="6">
        <f t="shared" si="1023"/>
        <v>0.7</v>
      </c>
      <c r="AO4653" t="str">
        <f>VLOOKUP(BD_PONDERACIONES[[#This Row],[Comuna]],Tabla3[#All],2,0)</f>
        <v>Florida</v>
      </c>
    </row>
    <row r="4654" spans="1:41" x14ac:dyDescent="0.35">
      <c r="A4654" t="s">
        <v>22306</v>
      </c>
      <c r="B4654" t="s">
        <v>22307</v>
      </c>
      <c r="C4654" t="s">
        <v>22308</v>
      </c>
      <c r="D4654" s="5">
        <v>44932</v>
      </c>
      <c r="E4654" s="5">
        <v>44910</v>
      </c>
      <c r="F4654" t="s">
        <v>763</v>
      </c>
      <c r="G4654" t="s">
        <v>22309</v>
      </c>
      <c r="H4654" t="s">
        <v>3795</v>
      </c>
      <c r="J4654" t="s">
        <v>756</v>
      </c>
      <c r="K4654" t="s">
        <v>756</v>
      </c>
      <c r="L4654" t="s">
        <v>773</v>
      </c>
      <c r="M4654" t="s">
        <v>773</v>
      </c>
      <c r="N4654" t="s">
        <v>756</v>
      </c>
      <c r="O4654" t="s">
        <v>756</v>
      </c>
      <c r="P4654" t="s">
        <v>758</v>
      </c>
      <c r="Q4654" t="s">
        <v>759</v>
      </c>
      <c r="R4654" t="s">
        <v>759</v>
      </c>
      <c r="S4654" t="s">
        <v>757</v>
      </c>
      <c r="T4654" t="s">
        <v>757</v>
      </c>
      <c r="U4654" t="s">
        <v>757</v>
      </c>
      <c r="V4654" t="s">
        <v>756</v>
      </c>
      <c r="W4654" t="s">
        <v>756</v>
      </c>
      <c r="X4654" t="s">
        <v>804</v>
      </c>
      <c r="Y4654" t="str">
        <f t="shared" si="1022"/>
        <v>diciembre</v>
      </c>
      <c r="Z4654">
        <f>YEAR(BD_PONDERACIONES[[#This Row],[Fecha Ejecución del Ticket]])</f>
        <v>2022</v>
      </c>
      <c r="AA4654" t="str">
        <f t="shared" si="1010"/>
        <v>enero</v>
      </c>
      <c r="AB4654">
        <f>YEAR(BD_PONDERACIONES[[#This Row],[Fecha de Inspección]])</f>
        <v>2023</v>
      </c>
      <c r="AC4654">
        <f t="shared" si="1011"/>
        <v>0.5</v>
      </c>
      <c r="AD4654">
        <f t="shared" si="1012"/>
        <v>0.5</v>
      </c>
      <c r="AE4654">
        <f t="shared" si="1013"/>
        <v>0</v>
      </c>
      <c r="AF4654">
        <f t="shared" si="1014"/>
        <v>0</v>
      </c>
      <c r="AG4654">
        <f t="shared" si="1015"/>
        <v>0.5</v>
      </c>
      <c r="AH4654">
        <f t="shared" si="1016"/>
        <v>0.5</v>
      </c>
      <c r="AI4654">
        <f t="shared" si="1017"/>
        <v>0.25</v>
      </c>
      <c r="AJ4654">
        <f t="shared" si="1018"/>
        <v>0.25</v>
      </c>
      <c r="AK4654">
        <f t="shared" si="1019"/>
        <v>0.5</v>
      </c>
      <c r="AL4654">
        <f t="shared" si="1020"/>
        <v>0.5</v>
      </c>
      <c r="AM4654">
        <f t="shared" si="1021"/>
        <v>0.5</v>
      </c>
      <c r="AN4654" s="6">
        <f t="shared" si="1023"/>
        <v>0.7</v>
      </c>
      <c r="AO4654" t="str">
        <f>VLOOKUP(BD_PONDERACIONES[[#This Row],[Comuna]],Tabla3[#All],2,0)</f>
        <v>Cordillera</v>
      </c>
    </row>
    <row r="4655" spans="1:41" x14ac:dyDescent="0.35">
      <c r="A4655" t="s">
        <v>22310</v>
      </c>
      <c r="B4655" t="s">
        <v>22311</v>
      </c>
      <c r="C4655" t="s">
        <v>22312</v>
      </c>
      <c r="D4655" s="5">
        <v>44932</v>
      </c>
      <c r="E4655" s="5">
        <v>44909</v>
      </c>
      <c r="F4655" t="s">
        <v>763</v>
      </c>
      <c r="G4655" t="s">
        <v>22313</v>
      </c>
      <c r="H4655" t="s">
        <v>3795</v>
      </c>
      <c r="J4655" t="s">
        <v>756</v>
      </c>
      <c r="K4655" t="s">
        <v>756</v>
      </c>
      <c r="L4655" t="s">
        <v>757</v>
      </c>
      <c r="M4655" t="s">
        <v>757</v>
      </c>
      <c r="N4655" t="s">
        <v>756</v>
      </c>
      <c r="O4655" t="s">
        <v>756</v>
      </c>
      <c r="P4655" t="s">
        <v>758</v>
      </c>
      <c r="Q4655" t="s">
        <v>759</v>
      </c>
      <c r="R4655" t="s">
        <v>759</v>
      </c>
      <c r="S4655" t="s">
        <v>757</v>
      </c>
      <c r="T4655" t="s">
        <v>757</v>
      </c>
      <c r="U4655" t="s">
        <v>757</v>
      </c>
      <c r="V4655" t="s">
        <v>773</v>
      </c>
      <c r="W4655" t="s">
        <v>773</v>
      </c>
      <c r="X4655" t="s">
        <v>22314</v>
      </c>
      <c r="Y4655" t="str">
        <f t="shared" si="1022"/>
        <v>diciembre</v>
      </c>
      <c r="Z4655">
        <f>YEAR(BD_PONDERACIONES[[#This Row],[Fecha Ejecución del Ticket]])</f>
        <v>2022</v>
      </c>
      <c r="AA4655" t="str">
        <f t="shared" si="1010"/>
        <v>enero</v>
      </c>
      <c r="AB4655">
        <f>YEAR(BD_PONDERACIONES[[#This Row],[Fecha de Inspección]])</f>
        <v>2023</v>
      </c>
      <c r="AC4655">
        <f t="shared" si="1011"/>
        <v>0.5</v>
      </c>
      <c r="AD4655">
        <f t="shared" si="1012"/>
        <v>0.5</v>
      </c>
      <c r="AE4655">
        <f t="shared" si="1013"/>
        <v>0.5</v>
      </c>
      <c r="AF4655">
        <f t="shared" si="1014"/>
        <v>0.5</v>
      </c>
      <c r="AG4655">
        <f t="shared" si="1015"/>
        <v>0.5</v>
      </c>
      <c r="AH4655">
        <f t="shared" si="1016"/>
        <v>0.5</v>
      </c>
      <c r="AI4655">
        <f t="shared" si="1017"/>
        <v>0.25</v>
      </c>
      <c r="AJ4655">
        <f t="shared" si="1018"/>
        <v>0.25</v>
      </c>
      <c r="AK4655">
        <f t="shared" si="1019"/>
        <v>0.5</v>
      </c>
      <c r="AL4655">
        <f t="shared" si="1020"/>
        <v>0</v>
      </c>
      <c r="AM4655">
        <f t="shared" si="1021"/>
        <v>0</v>
      </c>
      <c r="AN4655" s="6">
        <f t="shared" si="1023"/>
        <v>0.8</v>
      </c>
      <c r="AO4655" t="str">
        <f>VLOOKUP(BD_PONDERACIONES[[#This Row],[Comuna]],Tabla3[#All],2,0)</f>
        <v>Cordillera</v>
      </c>
    </row>
    <row r="4656" spans="1:41" x14ac:dyDescent="0.35">
      <c r="A4656" t="s">
        <v>22315</v>
      </c>
      <c r="B4656" t="s">
        <v>22316</v>
      </c>
      <c r="C4656" t="s">
        <v>22317</v>
      </c>
      <c r="D4656" s="5">
        <v>44932</v>
      </c>
      <c r="E4656" s="5">
        <v>44909</v>
      </c>
      <c r="F4656" t="s">
        <v>763</v>
      </c>
      <c r="G4656" t="s">
        <v>22318</v>
      </c>
      <c r="H4656" t="s">
        <v>3795</v>
      </c>
      <c r="J4656" t="s">
        <v>756</v>
      </c>
      <c r="K4656" t="s">
        <v>756</v>
      </c>
      <c r="L4656" t="s">
        <v>757</v>
      </c>
      <c r="M4656" t="s">
        <v>757</v>
      </c>
      <c r="N4656" t="s">
        <v>756</v>
      </c>
      <c r="O4656" t="s">
        <v>756</v>
      </c>
      <c r="P4656" t="s">
        <v>758</v>
      </c>
      <c r="Q4656" t="s">
        <v>759</v>
      </c>
      <c r="R4656" t="s">
        <v>759</v>
      </c>
      <c r="S4656" t="s">
        <v>757</v>
      </c>
      <c r="T4656" t="s">
        <v>757</v>
      </c>
      <c r="U4656" t="s">
        <v>757</v>
      </c>
      <c r="V4656" t="s">
        <v>773</v>
      </c>
      <c r="W4656" t="s">
        <v>773</v>
      </c>
      <c r="X4656" t="s">
        <v>22319</v>
      </c>
      <c r="Y4656" t="str">
        <f t="shared" si="1022"/>
        <v>diciembre</v>
      </c>
      <c r="Z4656">
        <f>YEAR(BD_PONDERACIONES[[#This Row],[Fecha Ejecución del Ticket]])</f>
        <v>2022</v>
      </c>
      <c r="AA4656" t="str">
        <f t="shared" si="1010"/>
        <v>enero</v>
      </c>
      <c r="AB4656">
        <f>YEAR(BD_PONDERACIONES[[#This Row],[Fecha de Inspección]])</f>
        <v>2023</v>
      </c>
      <c r="AC4656">
        <f t="shared" si="1011"/>
        <v>0.5</v>
      </c>
      <c r="AD4656">
        <f t="shared" si="1012"/>
        <v>0.5</v>
      </c>
      <c r="AE4656">
        <f t="shared" si="1013"/>
        <v>0.5</v>
      </c>
      <c r="AF4656">
        <f t="shared" si="1014"/>
        <v>0.5</v>
      </c>
      <c r="AG4656">
        <f t="shared" si="1015"/>
        <v>0.5</v>
      </c>
      <c r="AH4656">
        <f t="shared" si="1016"/>
        <v>0.5</v>
      </c>
      <c r="AI4656">
        <f t="shared" si="1017"/>
        <v>0.25</v>
      </c>
      <c r="AJ4656">
        <f t="shared" si="1018"/>
        <v>0.25</v>
      </c>
      <c r="AK4656">
        <f t="shared" si="1019"/>
        <v>0.5</v>
      </c>
      <c r="AL4656">
        <f t="shared" si="1020"/>
        <v>0</v>
      </c>
      <c r="AM4656">
        <f t="shared" si="1021"/>
        <v>0</v>
      </c>
      <c r="AN4656" s="6">
        <f t="shared" si="1023"/>
        <v>0.8</v>
      </c>
      <c r="AO4656" t="str">
        <f>VLOOKUP(BD_PONDERACIONES[[#This Row],[Comuna]],Tabla3[#All],2,0)</f>
        <v>Cordillera</v>
      </c>
    </row>
    <row r="4657" spans="1:41" x14ac:dyDescent="0.35">
      <c r="A4657" t="s">
        <v>22320</v>
      </c>
      <c r="B4657" t="s">
        <v>22321</v>
      </c>
      <c r="C4657" t="s">
        <v>22322</v>
      </c>
      <c r="D4657" s="5">
        <v>44932</v>
      </c>
      <c r="E4657" s="5">
        <v>44909</v>
      </c>
      <c r="F4657" t="s">
        <v>763</v>
      </c>
      <c r="G4657" t="s">
        <v>22323</v>
      </c>
      <c r="H4657" t="s">
        <v>3795</v>
      </c>
      <c r="J4657" t="s">
        <v>756</v>
      </c>
      <c r="K4657" t="s">
        <v>756</v>
      </c>
      <c r="L4657" t="s">
        <v>757</v>
      </c>
      <c r="M4657" t="s">
        <v>757</v>
      </c>
      <c r="N4657" t="s">
        <v>756</v>
      </c>
      <c r="O4657" t="s">
        <v>756</v>
      </c>
      <c r="P4657" t="s">
        <v>758</v>
      </c>
      <c r="Q4657" t="s">
        <v>759</v>
      </c>
      <c r="R4657" t="s">
        <v>759</v>
      </c>
      <c r="S4657" t="s">
        <v>757</v>
      </c>
      <c r="T4657" t="s">
        <v>757</v>
      </c>
      <c r="U4657" t="s">
        <v>757</v>
      </c>
      <c r="V4657" t="s">
        <v>756</v>
      </c>
      <c r="W4657" t="s">
        <v>756</v>
      </c>
      <c r="X4657" t="s">
        <v>22324</v>
      </c>
      <c r="Y4657" t="str">
        <f t="shared" si="1022"/>
        <v>diciembre</v>
      </c>
      <c r="Z4657">
        <f>YEAR(BD_PONDERACIONES[[#This Row],[Fecha Ejecución del Ticket]])</f>
        <v>2022</v>
      </c>
      <c r="AA4657" t="str">
        <f t="shared" si="1010"/>
        <v>enero</v>
      </c>
      <c r="AB4657">
        <f>YEAR(BD_PONDERACIONES[[#This Row],[Fecha de Inspección]])</f>
        <v>2023</v>
      </c>
      <c r="AC4657">
        <f t="shared" si="1011"/>
        <v>0.5</v>
      </c>
      <c r="AD4657">
        <f t="shared" si="1012"/>
        <v>0.5</v>
      </c>
      <c r="AE4657">
        <f t="shared" si="1013"/>
        <v>0.5</v>
      </c>
      <c r="AF4657">
        <f t="shared" si="1014"/>
        <v>0.5</v>
      </c>
      <c r="AG4657">
        <f t="shared" si="1015"/>
        <v>0.5</v>
      </c>
      <c r="AH4657">
        <f t="shared" si="1016"/>
        <v>0.5</v>
      </c>
      <c r="AI4657">
        <f t="shared" si="1017"/>
        <v>0.25</v>
      </c>
      <c r="AJ4657">
        <f t="shared" si="1018"/>
        <v>0.25</v>
      </c>
      <c r="AK4657">
        <f t="shared" si="1019"/>
        <v>0.5</v>
      </c>
      <c r="AL4657">
        <f t="shared" si="1020"/>
        <v>0.5</v>
      </c>
      <c r="AM4657">
        <f t="shared" si="1021"/>
        <v>0.5</v>
      </c>
      <c r="AN4657" s="6">
        <f t="shared" si="1023"/>
        <v>1</v>
      </c>
      <c r="AO4657" t="str">
        <f>VLOOKUP(BD_PONDERACIONES[[#This Row],[Comuna]],Tabla3[#All],2,0)</f>
        <v>Cordillera</v>
      </c>
    </row>
    <row r="4658" spans="1:41" x14ac:dyDescent="0.35">
      <c r="A4658" t="s">
        <v>22325</v>
      </c>
      <c r="B4658" t="s">
        <v>22326</v>
      </c>
      <c r="C4658" t="s">
        <v>22327</v>
      </c>
      <c r="D4658" s="5">
        <v>44932</v>
      </c>
      <c r="E4658" s="5">
        <v>44909</v>
      </c>
      <c r="F4658" t="s">
        <v>763</v>
      </c>
      <c r="G4658" t="s">
        <v>22328</v>
      </c>
      <c r="H4658" t="s">
        <v>3795</v>
      </c>
      <c r="J4658" t="s">
        <v>756</v>
      </c>
      <c r="K4658" t="s">
        <v>756</v>
      </c>
      <c r="L4658" t="s">
        <v>757</v>
      </c>
      <c r="M4658" t="s">
        <v>757</v>
      </c>
      <c r="N4658" t="s">
        <v>756</v>
      </c>
      <c r="O4658" t="s">
        <v>756</v>
      </c>
      <c r="P4658" t="s">
        <v>758</v>
      </c>
      <c r="Q4658" t="s">
        <v>759</v>
      </c>
      <c r="R4658" t="s">
        <v>759</v>
      </c>
      <c r="S4658" t="s">
        <v>757</v>
      </c>
      <c r="T4658" t="s">
        <v>757</v>
      </c>
      <c r="U4658" t="s">
        <v>757</v>
      </c>
      <c r="V4658" t="s">
        <v>773</v>
      </c>
      <c r="W4658" t="s">
        <v>773</v>
      </c>
      <c r="X4658" t="s">
        <v>22329</v>
      </c>
      <c r="Y4658" t="str">
        <f t="shared" si="1022"/>
        <v>diciembre</v>
      </c>
      <c r="Z4658">
        <f>YEAR(BD_PONDERACIONES[[#This Row],[Fecha Ejecución del Ticket]])</f>
        <v>2022</v>
      </c>
      <c r="AA4658" t="str">
        <f t="shared" si="1010"/>
        <v>enero</v>
      </c>
      <c r="AB4658">
        <f>YEAR(BD_PONDERACIONES[[#This Row],[Fecha de Inspección]])</f>
        <v>2023</v>
      </c>
      <c r="AC4658">
        <f t="shared" si="1011"/>
        <v>0.5</v>
      </c>
      <c r="AD4658">
        <f t="shared" si="1012"/>
        <v>0.5</v>
      </c>
      <c r="AE4658">
        <f t="shared" si="1013"/>
        <v>0.5</v>
      </c>
      <c r="AF4658">
        <f t="shared" si="1014"/>
        <v>0.5</v>
      </c>
      <c r="AG4658">
        <f t="shared" si="1015"/>
        <v>0.5</v>
      </c>
      <c r="AH4658">
        <f t="shared" si="1016"/>
        <v>0.5</v>
      </c>
      <c r="AI4658">
        <f t="shared" si="1017"/>
        <v>0.25</v>
      </c>
      <c r="AJ4658">
        <f t="shared" si="1018"/>
        <v>0.25</v>
      </c>
      <c r="AK4658">
        <f t="shared" si="1019"/>
        <v>0.5</v>
      </c>
      <c r="AL4658">
        <f t="shared" si="1020"/>
        <v>0</v>
      </c>
      <c r="AM4658">
        <f t="shared" si="1021"/>
        <v>0</v>
      </c>
      <c r="AN4658" s="6">
        <f t="shared" si="1023"/>
        <v>0.8</v>
      </c>
      <c r="AO4658" t="str">
        <f>VLOOKUP(BD_PONDERACIONES[[#This Row],[Comuna]],Tabla3[#All],2,0)</f>
        <v>Cordillera</v>
      </c>
    </row>
    <row r="4659" spans="1:41" x14ac:dyDescent="0.35">
      <c r="A4659" t="s">
        <v>22330</v>
      </c>
      <c r="B4659" t="s">
        <v>22331</v>
      </c>
      <c r="C4659" t="s">
        <v>22332</v>
      </c>
      <c r="D4659" s="5">
        <v>44932</v>
      </c>
      <c r="E4659" s="5">
        <v>44910</v>
      </c>
      <c r="F4659" t="s">
        <v>763</v>
      </c>
      <c r="G4659" t="s">
        <v>22333</v>
      </c>
      <c r="H4659" t="s">
        <v>3795</v>
      </c>
      <c r="J4659" t="s">
        <v>756</v>
      </c>
      <c r="K4659" t="s">
        <v>756</v>
      </c>
      <c r="L4659" t="s">
        <v>757</v>
      </c>
      <c r="M4659" t="s">
        <v>757</v>
      </c>
      <c r="N4659" t="s">
        <v>756</v>
      </c>
      <c r="O4659" t="s">
        <v>756</v>
      </c>
      <c r="P4659" t="s">
        <v>758</v>
      </c>
      <c r="Q4659" t="s">
        <v>759</v>
      </c>
      <c r="R4659" t="s">
        <v>759</v>
      </c>
      <c r="S4659" t="s">
        <v>757</v>
      </c>
      <c r="T4659" t="s">
        <v>757</v>
      </c>
      <c r="U4659" t="s">
        <v>757</v>
      </c>
      <c r="V4659" t="s">
        <v>756</v>
      </c>
      <c r="W4659" t="s">
        <v>756</v>
      </c>
      <c r="X4659" t="s">
        <v>22334</v>
      </c>
      <c r="Y4659" t="str">
        <f t="shared" si="1022"/>
        <v>diciembre</v>
      </c>
      <c r="Z4659">
        <f>YEAR(BD_PONDERACIONES[[#This Row],[Fecha Ejecución del Ticket]])</f>
        <v>2022</v>
      </c>
      <c r="AA4659" t="str">
        <f t="shared" si="1010"/>
        <v>enero</v>
      </c>
      <c r="AB4659">
        <f>YEAR(BD_PONDERACIONES[[#This Row],[Fecha de Inspección]])</f>
        <v>2023</v>
      </c>
      <c r="AC4659">
        <f t="shared" si="1011"/>
        <v>0.5</v>
      </c>
      <c r="AD4659">
        <f t="shared" si="1012"/>
        <v>0.5</v>
      </c>
      <c r="AE4659">
        <f t="shared" si="1013"/>
        <v>0.5</v>
      </c>
      <c r="AF4659">
        <f t="shared" si="1014"/>
        <v>0.5</v>
      </c>
      <c r="AG4659">
        <f t="shared" si="1015"/>
        <v>0.5</v>
      </c>
      <c r="AH4659">
        <f t="shared" si="1016"/>
        <v>0.5</v>
      </c>
      <c r="AI4659">
        <f t="shared" si="1017"/>
        <v>0.25</v>
      </c>
      <c r="AJ4659">
        <f t="shared" si="1018"/>
        <v>0.25</v>
      </c>
      <c r="AK4659">
        <f t="shared" si="1019"/>
        <v>0.5</v>
      </c>
      <c r="AL4659">
        <f t="shared" si="1020"/>
        <v>0.5</v>
      </c>
      <c r="AM4659">
        <f t="shared" si="1021"/>
        <v>0.5</v>
      </c>
      <c r="AN4659" s="6">
        <f t="shared" si="1023"/>
        <v>1</v>
      </c>
      <c r="AO4659" t="str">
        <f>VLOOKUP(BD_PONDERACIONES[[#This Row],[Comuna]],Tabla3[#All],2,0)</f>
        <v>Cordillera</v>
      </c>
    </row>
    <row r="4660" spans="1:41" x14ac:dyDescent="0.35">
      <c r="A4660" t="s">
        <v>22335</v>
      </c>
      <c r="B4660" t="s">
        <v>22336</v>
      </c>
      <c r="C4660" t="s">
        <v>22337</v>
      </c>
      <c r="D4660" s="5">
        <v>44933</v>
      </c>
      <c r="E4660" s="5">
        <v>44901</v>
      </c>
      <c r="F4660" t="s">
        <v>753</v>
      </c>
      <c r="G4660" t="s">
        <v>22338</v>
      </c>
      <c r="H4660" t="s">
        <v>3795</v>
      </c>
      <c r="J4660" t="s">
        <v>756</v>
      </c>
      <c r="K4660" t="s">
        <v>756</v>
      </c>
      <c r="L4660" t="s">
        <v>773</v>
      </c>
      <c r="M4660" t="s">
        <v>773</v>
      </c>
      <c r="N4660" t="s">
        <v>756</v>
      </c>
      <c r="O4660" t="s">
        <v>756</v>
      </c>
      <c r="P4660" t="s">
        <v>758</v>
      </c>
      <c r="Q4660" t="s">
        <v>759</v>
      </c>
      <c r="R4660" t="s">
        <v>759</v>
      </c>
      <c r="S4660" t="s">
        <v>757</v>
      </c>
      <c r="T4660" t="s">
        <v>757</v>
      </c>
      <c r="U4660" t="s">
        <v>757</v>
      </c>
      <c r="V4660" t="s">
        <v>756</v>
      </c>
      <c r="W4660" t="s">
        <v>756</v>
      </c>
      <c r="X4660" t="s">
        <v>22339</v>
      </c>
      <c r="Y4660" t="str">
        <f t="shared" si="1022"/>
        <v>diciembre</v>
      </c>
      <c r="Z4660">
        <f>YEAR(BD_PONDERACIONES[[#This Row],[Fecha Ejecución del Ticket]])</f>
        <v>2022</v>
      </c>
      <c r="AA4660" t="str">
        <f t="shared" si="1010"/>
        <v>enero</v>
      </c>
      <c r="AB4660">
        <f>YEAR(BD_PONDERACIONES[[#This Row],[Fecha de Inspección]])</f>
        <v>2023</v>
      </c>
      <c r="AC4660">
        <f t="shared" si="1011"/>
        <v>0.5</v>
      </c>
      <c r="AD4660">
        <f t="shared" si="1012"/>
        <v>0.5</v>
      </c>
      <c r="AE4660">
        <f t="shared" si="1013"/>
        <v>0</v>
      </c>
      <c r="AF4660">
        <f t="shared" si="1014"/>
        <v>0</v>
      </c>
      <c r="AG4660">
        <f t="shared" si="1015"/>
        <v>0.5</v>
      </c>
      <c r="AH4660">
        <f t="shared" si="1016"/>
        <v>0.5</v>
      </c>
      <c r="AI4660">
        <f t="shared" si="1017"/>
        <v>0.25</v>
      </c>
      <c r="AJ4660">
        <f t="shared" si="1018"/>
        <v>0.25</v>
      </c>
      <c r="AK4660">
        <f t="shared" si="1019"/>
        <v>0.5</v>
      </c>
      <c r="AL4660">
        <f t="shared" si="1020"/>
        <v>0.5</v>
      </c>
      <c r="AM4660">
        <f t="shared" si="1021"/>
        <v>0.5</v>
      </c>
      <c r="AN4660" s="6">
        <f t="shared" si="1023"/>
        <v>0.7</v>
      </c>
      <c r="AO4660" t="str">
        <f>VLOOKUP(BD_PONDERACIONES[[#This Row],[Comuna]],Tabla3[#All],2,0)</f>
        <v>Cordillera</v>
      </c>
    </row>
    <row r="4661" spans="1:41" x14ac:dyDescent="0.35">
      <c r="A4661" t="s">
        <v>22340</v>
      </c>
      <c r="B4661" t="s">
        <v>22341</v>
      </c>
      <c r="C4661" t="s">
        <v>22342</v>
      </c>
      <c r="D4661" s="5">
        <v>44933</v>
      </c>
      <c r="E4661" s="5">
        <v>44902</v>
      </c>
      <c r="F4661" t="s">
        <v>753</v>
      </c>
      <c r="G4661" t="s">
        <v>22343</v>
      </c>
      <c r="H4661" t="s">
        <v>3795</v>
      </c>
      <c r="J4661" t="s">
        <v>756</v>
      </c>
      <c r="K4661" t="s">
        <v>756</v>
      </c>
      <c r="L4661" t="s">
        <v>757</v>
      </c>
      <c r="M4661" t="s">
        <v>757</v>
      </c>
      <c r="N4661" t="s">
        <v>756</v>
      </c>
      <c r="O4661" t="s">
        <v>756</v>
      </c>
      <c r="P4661" t="s">
        <v>758</v>
      </c>
      <c r="Q4661" t="s">
        <v>759</v>
      </c>
      <c r="R4661" t="s">
        <v>759</v>
      </c>
      <c r="S4661" t="s">
        <v>757</v>
      </c>
      <c r="T4661" t="s">
        <v>757</v>
      </c>
      <c r="U4661" t="s">
        <v>757</v>
      </c>
      <c r="V4661" t="s">
        <v>768</v>
      </c>
      <c r="W4661" t="s">
        <v>768</v>
      </c>
      <c r="X4661" t="s">
        <v>22344</v>
      </c>
      <c r="Y4661" t="str">
        <f t="shared" si="1022"/>
        <v>diciembre</v>
      </c>
      <c r="Z4661">
        <f>YEAR(BD_PONDERACIONES[[#This Row],[Fecha Ejecución del Ticket]])</f>
        <v>2022</v>
      </c>
      <c r="AA4661" t="str">
        <f t="shared" si="1010"/>
        <v>enero</v>
      </c>
      <c r="AB4661">
        <f>YEAR(BD_PONDERACIONES[[#This Row],[Fecha de Inspección]])</f>
        <v>2023</v>
      </c>
      <c r="AC4661">
        <f t="shared" si="1011"/>
        <v>0.5</v>
      </c>
      <c r="AD4661">
        <f t="shared" si="1012"/>
        <v>0.5</v>
      </c>
      <c r="AE4661">
        <f t="shared" si="1013"/>
        <v>0.5</v>
      </c>
      <c r="AF4661">
        <f t="shared" si="1014"/>
        <v>0.5</v>
      </c>
      <c r="AG4661">
        <f t="shared" si="1015"/>
        <v>0.5</v>
      </c>
      <c r="AH4661">
        <f t="shared" si="1016"/>
        <v>0.5</v>
      </c>
      <c r="AI4661">
        <f t="shared" si="1017"/>
        <v>0.25</v>
      </c>
      <c r="AJ4661">
        <f t="shared" si="1018"/>
        <v>0.25</v>
      </c>
      <c r="AK4661">
        <f t="shared" si="1019"/>
        <v>0.5</v>
      </c>
      <c r="AL4661">
        <f t="shared" si="1020"/>
        <v>0.17499999999999999</v>
      </c>
      <c r="AM4661">
        <f t="shared" si="1021"/>
        <v>0.17499999999999999</v>
      </c>
      <c r="AN4661" s="6">
        <f t="shared" si="1023"/>
        <v>0.87</v>
      </c>
      <c r="AO4661" t="str">
        <f>VLOOKUP(BD_PONDERACIONES[[#This Row],[Comuna]],Tabla3[#All],2,0)</f>
        <v>Cordillera</v>
      </c>
    </row>
    <row r="4662" spans="1:41" x14ac:dyDescent="0.35">
      <c r="A4662" t="s">
        <v>22345</v>
      </c>
      <c r="B4662" t="s">
        <v>22346</v>
      </c>
      <c r="C4662" t="s">
        <v>22347</v>
      </c>
      <c r="D4662" s="5">
        <v>44933</v>
      </c>
      <c r="E4662" s="5">
        <v>44903</v>
      </c>
      <c r="F4662" t="s">
        <v>753</v>
      </c>
      <c r="G4662" t="s">
        <v>22348</v>
      </c>
      <c r="H4662" t="s">
        <v>3795</v>
      </c>
      <c r="J4662" t="s">
        <v>756</v>
      </c>
      <c r="K4662" t="s">
        <v>756</v>
      </c>
      <c r="L4662" t="s">
        <v>757</v>
      </c>
      <c r="M4662" t="s">
        <v>757</v>
      </c>
      <c r="N4662" t="s">
        <v>756</v>
      </c>
      <c r="O4662" t="s">
        <v>756</v>
      </c>
      <c r="P4662" t="s">
        <v>758</v>
      </c>
      <c r="Q4662" t="s">
        <v>759</v>
      </c>
      <c r="R4662" t="s">
        <v>759</v>
      </c>
      <c r="S4662" t="s">
        <v>757</v>
      </c>
      <c r="T4662" t="s">
        <v>757</v>
      </c>
      <c r="U4662" t="s">
        <v>757</v>
      </c>
      <c r="V4662" t="s">
        <v>756</v>
      </c>
      <c r="W4662" t="s">
        <v>756</v>
      </c>
      <c r="X4662" t="s">
        <v>22349</v>
      </c>
      <c r="Y4662" t="str">
        <f t="shared" si="1022"/>
        <v>diciembre</v>
      </c>
      <c r="Z4662">
        <f>YEAR(BD_PONDERACIONES[[#This Row],[Fecha Ejecución del Ticket]])</f>
        <v>2022</v>
      </c>
      <c r="AA4662" t="str">
        <f t="shared" si="1010"/>
        <v>enero</v>
      </c>
      <c r="AB4662">
        <f>YEAR(BD_PONDERACIONES[[#This Row],[Fecha de Inspección]])</f>
        <v>2023</v>
      </c>
      <c r="AC4662">
        <f t="shared" si="1011"/>
        <v>0.5</v>
      </c>
      <c r="AD4662">
        <f t="shared" si="1012"/>
        <v>0.5</v>
      </c>
      <c r="AE4662">
        <f t="shared" si="1013"/>
        <v>0.5</v>
      </c>
      <c r="AF4662">
        <f t="shared" si="1014"/>
        <v>0.5</v>
      </c>
      <c r="AG4662">
        <f t="shared" si="1015"/>
        <v>0.5</v>
      </c>
      <c r="AH4662">
        <f t="shared" si="1016"/>
        <v>0.5</v>
      </c>
      <c r="AI4662">
        <f t="shared" si="1017"/>
        <v>0.25</v>
      </c>
      <c r="AJ4662">
        <f t="shared" si="1018"/>
        <v>0.25</v>
      </c>
      <c r="AK4662">
        <f t="shared" si="1019"/>
        <v>0.5</v>
      </c>
      <c r="AL4662">
        <f t="shared" si="1020"/>
        <v>0.5</v>
      </c>
      <c r="AM4662">
        <f t="shared" si="1021"/>
        <v>0.5</v>
      </c>
      <c r="AN4662" s="6">
        <f t="shared" si="1023"/>
        <v>1</v>
      </c>
      <c r="AO4662" t="str">
        <f>VLOOKUP(BD_PONDERACIONES[[#This Row],[Comuna]],Tabla3[#All],2,0)</f>
        <v>Cordillera</v>
      </c>
    </row>
    <row r="4663" spans="1:41" x14ac:dyDescent="0.35">
      <c r="A4663" t="s">
        <v>22350</v>
      </c>
      <c r="B4663" t="s">
        <v>22351</v>
      </c>
      <c r="C4663" t="s">
        <v>22352</v>
      </c>
      <c r="D4663" s="5">
        <v>44933</v>
      </c>
      <c r="E4663" s="5">
        <v>44903</v>
      </c>
      <c r="F4663" t="s">
        <v>753</v>
      </c>
      <c r="G4663" t="s">
        <v>22353</v>
      </c>
      <c r="H4663" t="s">
        <v>3795</v>
      </c>
      <c r="J4663" t="s">
        <v>756</v>
      </c>
      <c r="K4663" t="s">
        <v>756</v>
      </c>
      <c r="L4663" t="s">
        <v>757</v>
      </c>
      <c r="M4663" t="s">
        <v>757</v>
      </c>
      <c r="N4663" t="s">
        <v>756</v>
      </c>
      <c r="O4663" t="s">
        <v>756</v>
      </c>
      <c r="P4663" t="s">
        <v>765</v>
      </c>
      <c r="Q4663" t="s">
        <v>22354</v>
      </c>
      <c r="R4663" t="s">
        <v>759</v>
      </c>
      <c r="S4663" t="s">
        <v>756</v>
      </c>
      <c r="T4663" t="s">
        <v>756</v>
      </c>
      <c r="U4663" t="s">
        <v>756</v>
      </c>
      <c r="V4663" t="s">
        <v>756</v>
      </c>
      <c r="W4663" t="s">
        <v>756</v>
      </c>
      <c r="X4663" t="s">
        <v>22355</v>
      </c>
      <c r="Y4663" t="str">
        <f t="shared" si="1022"/>
        <v>diciembre</v>
      </c>
      <c r="Z4663">
        <f>YEAR(BD_PONDERACIONES[[#This Row],[Fecha Ejecución del Ticket]])</f>
        <v>2022</v>
      </c>
      <c r="AA4663" t="str">
        <f t="shared" si="1010"/>
        <v>enero</v>
      </c>
      <c r="AB4663">
        <f>YEAR(BD_PONDERACIONES[[#This Row],[Fecha de Inspección]])</f>
        <v>2023</v>
      </c>
      <c r="AC4663">
        <f t="shared" si="1011"/>
        <v>0.5</v>
      </c>
      <c r="AD4663">
        <f t="shared" si="1012"/>
        <v>0.5</v>
      </c>
      <c r="AE4663">
        <f t="shared" si="1013"/>
        <v>0.5</v>
      </c>
      <c r="AF4663">
        <f t="shared" si="1014"/>
        <v>0.5</v>
      </c>
      <c r="AG4663">
        <f t="shared" si="1015"/>
        <v>0.5</v>
      </c>
      <c r="AH4663">
        <f t="shared" si="1016"/>
        <v>0.5</v>
      </c>
      <c r="AI4663">
        <f t="shared" si="1017"/>
        <v>0.25</v>
      </c>
      <c r="AJ4663">
        <f t="shared" si="1018"/>
        <v>0.25</v>
      </c>
      <c r="AK4663">
        <f t="shared" si="1019"/>
        <v>0.5</v>
      </c>
      <c r="AL4663">
        <f t="shared" si="1020"/>
        <v>0.5</v>
      </c>
      <c r="AM4663">
        <f t="shared" si="1021"/>
        <v>0.5</v>
      </c>
      <c r="AN4663" s="6">
        <f t="shared" si="1023"/>
        <v>1</v>
      </c>
      <c r="AO4663" t="str">
        <f>VLOOKUP(BD_PONDERACIONES[[#This Row],[Comuna]],Tabla3[#All],2,0)</f>
        <v>Cordillera</v>
      </c>
    </row>
    <row r="4664" spans="1:41" x14ac:dyDescent="0.35">
      <c r="A4664" t="s">
        <v>22356</v>
      </c>
      <c r="B4664" t="s">
        <v>22357</v>
      </c>
      <c r="C4664" t="s">
        <v>22358</v>
      </c>
      <c r="D4664" s="5">
        <v>44933</v>
      </c>
      <c r="E4664" s="5">
        <v>44898</v>
      </c>
      <c r="F4664" t="s">
        <v>753</v>
      </c>
      <c r="G4664" t="s">
        <v>22359</v>
      </c>
      <c r="H4664" t="s">
        <v>3795</v>
      </c>
      <c r="J4664" t="s">
        <v>756</v>
      </c>
      <c r="K4664" t="s">
        <v>756</v>
      </c>
      <c r="L4664" t="s">
        <v>757</v>
      </c>
      <c r="M4664" t="s">
        <v>757</v>
      </c>
      <c r="N4664" t="s">
        <v>757</v>
      </c>
      <c r="O4664" t="s">
        <v>757</v>
      </c>
      <c r="P4664" t="s">
        <v>758</v>
      </c>
      <c r="Q4664" t="s">
        <v>759</v>
      </c>
      <c r="R4664" t="s">
        <v>759</v>
      </c>
      <c r="S4664" t="s">
        <v>757</v>
      </c>
      <c r="T4664" t="s">
        <v>757</v>
      </c>
      <c r="U4664" t="s">
        <v>757</v>
      </c>
      <c r="V4664" t="s">
        <v>756</v>
      </c>
      <c r="W4664" t="s">
        <v>756</v>
      </c>
      <c r="X4664" t="s">
        <v>22360</v>
      </c>
      <c r="Y4664" t="str">
        <f t="shared" si="1022"/>
        <v>diciembre</v>
      </c>
      <c r="Z4664">
        <f>YEAR(BD_PONDERACIONES[[#This Row],[Fecha Ejecución del Ticket]])</f>
        <v>2022</v>
      </c>
      <c r="AA4664" t="str">
        <f t="shared" si="1010"/>
        <v>enero</v>
      </c>
      <c r="AB4664">
        <f>YEAR(BD_PONDERACIONES[[#This Row],[Fecha de Inspección]])</f>
        <v>2023</v>
      </c>
      <c r="AC4664">
        <f t="shared" si="1011"/>
        <v>0.5</v>
      </c>
      <c r="AD4664">
        <f t="shared" si="1012"/>
        <v>0.5</v>
      </c>
      <c r="AE4664">
        <f t="shared" si="1013"/>
        <v>0.5</v>
      </c>
      <c r="AF4664">
        <f t="shared" si="1014"/>
        <v>0.5</v>
      </c>
      <c r="AG4664">
        <f t="shared" si="1015"/>
        <v>0.5</v>
      </c>
      <c r="AH4664">
        <f t="shared" si="1016"/>
        <v>0.5</v>
      </c>
      <c r="AI4664">
        <f t="shared" si="1017"/>
        <v>0.25</v>
      </c>
      <c r="AJ4664">
        <f t="shared" si="1018"/>
        <v>0.25</v>
      </c>
      <c r="AK4664">
        <f t="shared" si="1019"/>
        <v>0.5</v>
      </c>
      <c r="AL4664">
        <f t="shared" si="1020"/>
        <v>0.5</v>
      </c>
      <c r="AM4664">
        <f t="shared" si="1021"/>
        <v>0.5</v>
      </c>
      <c r="AN4664" s="6">
        <f t="shared" si="1023"/>
        <v>1</v>
      </c>
      <c r="AO4664" t="str">
        <f>VLOOKUP(BD_PONDERACIONES[[#This Row],[Comuna]],Tabla3[#All],2,0)</f>
        <v>Cordillera</v>
      </c>
    </row>
    <row r="4665" spans="1:41" x14ac:dyDescent="0.35">
      <c r="A4665" t="s">
        <v>22361</v>
      </c>
      <c r="B4665" t="s">
        <v>22362</v>
      </c>
      <c r="C4665" t="s">
        <v>22363</v>
      </c>
      <c r="D4665" s="5">
        <v>44933</v>
      </c>
      <c r="E4665" s="5">
        <v>44903</v>
      </c>
      <c r="F4665" t="s">
        <v>753</v>
      </c>
      <c r="G4665" t="s">
        <v>22364</v>
      </c>
      <c r="H4665" t="s">
        <v>3795</v>
      </c>
      <c r="J4665" t="s">
        <v>756</v>
      </c>
      <c r="K4665" t="s">
        <v>756</v>
      </c>
      <c r="L4665" t="s">
        <v>757</v>
      </c>
      <c r="M4665" t="s">
        <v>757</v>
      </c>
      <c r="N4665" t="s">
        <v>756</v>
      </c>
      <c r="O4665" t="s">
        <v>756</v>
      </c>
      <c r="P4665" t="s">
        <v>765</v>
      </c>
      <c r="Q4665" t="s">
        <v>22365</v>
      </c>
      <c r="R4665" t="s">
        <v>22366</v>
      </c>
      <c r="S4665" t="s">
        <v>756</v>
      </c>
      <c r="T4665" t="s">
        <v>756</v>
      </c>
      <c r="U4665" t="s">
        <v>756</v>
      </c>
      <c r="V4665" t="s">
        <v>756</v>
      </c>
      <c r="W4665" t="s">
        <v>756</v>
      </c>
      <c r="X4665" t="s">
        <v>22367</v>
      </c>
      <c r="Y4665" t="str">
        <f t="shared" si="1022"/>
        <v>diciembre</v>
      </c>
      <c r="Z4665">
        <f>YEAR(BD_PONDERACIONES[[#This Row],[Fecha Ejecución del Ticket]])</f>
        <v>2022</v>
      </c>
      <c r="AA4665" t="str">
        <f t="shared" si="1010"/>
        <v>enero</v>
      </c>
      <c r="AB4665">
        <f>YEAR(BD_PONDERACIONES[[#This Row],[Fecha de Inspección]])</f>
        <v>2023</v>
      </c>
      <c r="AC4665">
        <f t="shared" si="1011"/>
        <v>0.5</v>
      </c>
      <c r="AD4665">
        <f t="shared" si="1012"/>
        <v>0.5</v>
      </c>
      <c r="AE4665">
        <f t="shared" si="1013"/>
        <v>0.5</v>
      </c>
      <c r="AF4665">
        <f t="shared" si="1014"/>
        <v>0.5</v>
      </c>
      <c r="AG4665">
        <f t="shared" si="1015"/>
        <v>0.5</v>
      </c>
      <c r="AH4665">
        <f t="shared" si="1016"/>
        <v>0.5</v>
      </c>
      <c r="AI4665">
        <f t="shared" si="1017"/>
        <v>0.25</v>
      </c>
      <c r="AJ4665">
        <f t="shared" si="1018"/>
        <v>0.25</v>
      </c>
      <c r="AK4665">
        <f t="shared" si="1019"/>
        <v>0.5</v>
      </c>
      <c r="AL4665">
        <f t="shared" si="1020"/>
        <v>0.5</v>
      </c>
      <c r="AM4665">
        <f t="shared" si="1021"/>
        <v>0.5</v>
      </c>
      <c r="AN4665" s="6">
        <f t="shared" si="1023"/>
        <v>1</v>
      </c>
      <c r="AO4665" t="str">
        <f>VLOOKUP(BD_PONDERACIONES[[#This Row],[Comuna]],Tabla3[#All],2,0)</f>
        <v>Cordillera</v>
      </c>
    </row>
    <row r="4666" spans="1:41" x14ac:dyDescent="0.35">
      <c r="A4666" t="s">
        <v>22368</v>
      </c>
      <c r="B4666" t="s">
        <v>22369</v>
      </c>
      <c r="C4666" t="s">
        <v>22370</v>
      </c>
      <c r="D4666" s="5">
        <v>44933</v>
      </c>
      <c r="E4666" s="5">
        <v>44901</v>
      </c>
      <c r="F4666" t="s">
        <v>753</v>
      </c>
      <c r="G4666" t="s">
        <v>22371</v>
      </c>
      <c r="H4666" t="s">
        <v>3795</v>
      </c>
      <c r="J4666" t="s">
        <v>756</v>
      </c>
      <c r="K4666" t="s">
        <v>756</v>
      </c>
      <c r="L4666" t="s">
        <v>757</v>
      </c>
      <c r="M4666" t="s">
        <v>757</v>
      </c>
      <c r="N4666" t="s">
        <v>756</v>
      </c>
      <c r="O4666" t="s">
        <v>756</v>
      </c>
      <c r="P4666" t="s">
        <v>765</v>
      </c>
      <c r="Q4666" t="s">
        <v>759</v>
      </c>
      <c r="R4666" t="s">
        <v>759</v>
      </c>
      <c r="S4666" t="s">
        <v>757</v>
      </c>
      <c r="T4666" t="s">
        <v>757</v>
      </c>
      <c r="U4666" t="s">
        <v>756</v>
      </c>
      <c r="V4666" t="s">
        <v>756</v>
      </c>
      <c r="W4666" t="s">
        <v>756</v>
      </c>
      <c r="X4666" t="s">
        <v>22372</v>
      </c>
      <c r="Y4666" t="str">
        <f t="shared" si="1022"/>
        <v>diciembre</v>
      </c>
      <c r="Z4666">
        <f>YEAR(BD_PONDERACIONES[[#This Row],[Fecha Ejecución del Ticket]])</f>
        <v>2022</v>
      </c>
      <c r="AA4666" t="str">
        <f t="shared" si="1010"/>
        <v>enero</v>
      </c>
      <c r="AB4666">
        <f>YEAR(BD_PONDERACIONES[[#This Row],[Fecha de Inspección]])</f>
        <v>2023</v>
      </c>
      <c r="AC4666">
        <f t="shared" si="1011"/>
        <v>0.5</v>
      </c>
      <c r="AD4666">
        <f t="shared" si="1012"/>
        <v>0.5</v>
      </c>
      <c r="AE4666">
        <f t="shared" si="1013"/>
        <v>0.5</v>
      </c>
      <c r="AF4666">
        <f t="shared" si="1014"/>
        <v>0.5</v>
      </c>
      <c r="AG4666">
        <f t="shared" si="1015"/>
        <v>0.5</v>
      </c>
      <c r="AH4666">
        <f t="shared" si="1016"/>
        <v>0.5</v>
      </c>
      <c r="AI4666">
        <f t="shared" si="1017"/>
        <v>0.25</v>
      </c>
      <c r="AJ4666">
        <f t="shared" si="1018"/>
        <v>0.25</v>
      </c>
      <c r="AK4666">
        <f t="shared" si="1019"/>
        <v>0.5</v>
      </c>
      <c r="AL4666">
        <f t="shared" si="1020"/>
        <v>0.5</v>
      </c>
      <c r="AM4666">
        <f t="shared" si="1021"/>
        <v>0.5</v>
      </c>
      <c r="AN4666" s="6">
        <f t="shared" si="1023"/>
        <v>1</v>
      </c>
      <c r="AO4666" t="str">
        <f>VLOOKUP(BD_PONDERACIONES[[#This Row],[Comuna]],Tabla3[#All],2,0)</f>
        <v>Cordillera</v>
      </c>
    </row>
    <row r="4667" spans="1:41" x14ac:dyDescent="0.35">
      <c r="A4667" t="s">
        <v>22373</v>
      </c>
      <c r="B4667" t="s">
        <v>22374</v>
      </c>
      <c r="C4667" t="s">
        <v>22375</v>
      </c>
      <c r="D4667" s="5">
        <v>44933</v>
      </c>
      <c r="E4667" s="5">
        <v>44897</v>
      </c>
      <c r="F4667" t="s">
        <v>753</v>
      </c>
      <c r="G4667" t="s">
        <v>22376</v>
      </c>
      <c r="H4667" t="s">
        <v>3795</v>
      </c>
      <c r="J4667" t="s">
        <v>756</v>
      </c>
      <c r="K4667" t="s">
        <v>756</v>
      </c>
      <c r="L4667" t="s">
        <v>757</v>
      </c>
      <c r="M4667" t="s">
        <v>757</v>
      </c>
      <c r="N4667" t="s">
        <v>756</v>
      </c>
      <c r="O4667" t="s">
        <v>756</v>
      </c>
      <c r="P4667" t="s">
        <v>758</v>
      </c>
      <c r="Q4667" t="s">
        <v>759</v>
      </c>
      <c r="R4667" t="s">
        <v>759</v>
      </c>
      <c r="S4667" t="s">
        <v>757</v>
      </c>
      <c r="T4667" t="s">
        <v>757</v>
      </c>
      <c r="U4667" t="s">
        <v>757</v>
      </c>
      <c r="V4667" t="s">
        <v>756</v>
      </c>
      <c r="W4667" t="s">
        <v>756</v>
      </c>
      <c r="X4667" t="s">
        <v>22377</v>
      </c>
      <c r="Y4667" t="str">
        <f t="shared" si="1022"/>
        <v>diciembre</v>
      </c>
      <c r="Z4667">
        <f>YEAR(BD_PONDERACIONES[[#This Row],[Fecha Ejecución del Ticket]])</f>
        <v>2022</v>
      </c>
      <c r="AA4667" t="str">
        <f t="shared" si="1010"/>
        <v>enero</v>
      </c>
      <c r="AB4667">
        <f>YEAR(BD_PONDERACIONES[[#This Row],[Fecha de Inspección]])</f>
        <v>2023</v>
      </c>
      <c r="AC4667">
        <f t="shared" si="1011"/>
        <v>0.5</v>
      </c>
      <c r="AD4667">
        <f t="shared" si="1012"/>
        <v>0.5</v>
      </c>
      <c r="AE4667">
        <f t="shared" si="1013"/>
        <v>0.5</v>
      </c>
      <c r="AF4667">
        <f t="shared" si="1014"/>
        <v>0.5</v>
      </c>
      <c r="AG4667">
        <f t="shared" si="1015"/>
        <v>0.5</v>
      </c>
      <c r="AH4667">
        <f t="shared" si="1016"/>
        <v>0.5</v>
      </c>
      <c r="AI4667">
        <f t="shared" si="1017"/>
        <v>0.25</v>
      </c>
      <c r="AJ4667">
        <f t="shared" si="1018"/>
        <v>0.25</v>
      </c>
      <c r="AK4667">
        <f t="shared" si="1019"/>
        <v>0.5</v>
      </c>
      <c r="AL4667">
        <f t="shared" si="1020"/>
        <v>0.5</v>
      </c>
      <c r="AM4667">
        <f t="shared" si="1021"/>
        <v>0.5</v>
      </c>
      <c r="AN4667" s="6">
        <f t="shared" si="1023"/>
        <v>1</v>
      </c>
      <c r="AO4667" t="str">
        <f>VLOOKUP(BD_PONDERACIONES[[#This Row],[Comuna]],Tabla3[#All],2,0)</f>
        <v>Cordillera</v>
      </c>
    </row>
    <row r="4668" spans="1:41" x14ac:dyDescent="0.35">
      <c r="A4668" t="s">
        <v>22378</v>
      </c>
      <c r="B4668" t="s">
        <v>22379</v>
      </c>
      <c r="C4668" t="s">
        <v>22380</v>
      </c>
      <c r="D4668" s="5">
        <v>44933</v>
      </c>
      <c r="E4668" s="5">
        <v>44903</v>
      </c>
      <c r="F4668" t="s">
        <v>753</v>
      </c>
      <c r="G4668" t="s">
        <v>22381</v>
      </c>
      <c r="H4668" t="s">
        <v>3795</v>
      </c>
      <c r="J4668" t="s">
        <v>756</v>
      </c>
      <c r="K4668" t="s">
        <v>756</v>
      </c>
      <c r="L4668" t="s">
        <v>757</v>
      </c>
      <c r="M4668" t="s">
        <v>757</v>
      </c>
      <c r="N4668" t="s">
        <v>756</v>
      </c>
      <c r="O4668" t="s">
        <v>756</v>
      </c>
      <c r="P4668" t="s">
        <v>758</v>
      </c>
      <c r="Q4668" t="s">
        <v>759</v>
      </c>
      <c r="R4668" t="s">
        <v>759</v>
      </c>
      <c r="S4668" t="s">
        <v>757</v>
      </c>
      <c r="T4668" t="s">
        <v>757</v>
      </c>
      <c r="U4668" t="s">
        <v>757</v>
      </c>
      <c r="V4668" t="s">
        <v>756</v>
      </c>
      <c r="W4668" t="s">
        <v>756</v>
      </c>
      <c r="X4668" t="s">
        <v>22382</v>
      </c>
      <c r="Y4668" t="str">
        <f t="shared" si="1022"/>
        <v>diciembre</v>
      </c>
      <c r="Z4668">
        <f>YEAR(BD_PONDERACIONES[[#This Row],[Fecha Ejecución del Ticket]])</f>
        <v>2022</v>
      </c>
      <c r="AA4668" t="str">
        <f t="shared" si="1010"/>
        <v>enero</v>
      </c>
      <c r="AB4668">
        <f>YEAR(BD_PONDERACIONES[[#This Row],[Fecha de Inspección]])</f>
        <v>2023</v>
      </c>
      <c r="AC4668">
        <f t="shared" si="1011"/>
        <v>0.5</v>
      </c>
      <c r="AD4668">
        <f t="shared" si="1012"/>
        <v>0.5</v>
      </c>
      <c r="AE4668">
        <f t="shared" si="1013"/>
        <v>0.5</v>
      </c>
      <c r="AF4668">
        <f t="shared" si="1014"/>
        <v>0.5</v>
      </c>
      <c r="AG4668">
        <f t="shared" si="1015"/>
        <v>0.5</v>
      </c>
      <c r="AH4668">
        <f t="shared" si="1016"/>
        <v>0.5</v>
      </c>
      <c r="AI4668">
        <f t="shared" si="1017"/>
        <v>0.25</v>
      </c>
      <c r="AJ4668">
        <f t="shared" si="1018"/>
        <v>0.25</v>
      </c>
      <c r="AK4668">
        <f t="shared" si="1019"/>
        <v>0.5</v>
      </c>
      <c r="AL4668">
        <f t="shared" si="1020"/>
        <v>0.5</v>
      </c>
      <c r="AM4668">
        <f t="shared" si="1021"/>
        <v>0.5</v>
      </c>
      <c r="AN4668" s="6">
        <f t="shared" si="1023"/>
        <v>1</v>
      </c>
      <c r="AO4668" t="str">
        <f>VLOOKUP(BD_PONDERACIONES[[#This Row],[Comuna]],Tabla3[#All],2,0)</f>
        <v>Cordillera</v>
      </c>
    </row>
    <row r="4669" spans="1:41" x14ac:dyDescent="0.35">
      <c r="A4669" t="s">
        <v>22383</v>
      </c>
      <c r="B4669" t="s">
        <v>22384</v>
      </c>
      <c r="C4669" t="s">
        <v>22385</v>
      </c>
      <c r="D4669" s="5">
        <v>44933</v>
      </c>
      <c r="E4669" s="5">
        <v>44901</v>
      </c>
      <c r="F4669" t="s">
        <v>753</v>
      </c>
      <c r="G4669" t="s">
        <v>22386</v>
      </c>
      <c r="H4669" t="s">
        <v>3795</v>
      </c>
      <c r="J4669" t="s">
        <v>756</v>
      </c>
      <c r="K4669" t="s">
        <v>756</v>
      </c>
      <c r="L4669" t="s">
        <v>757</v>
      </c>
      <c r="M4669" t="s">
        <v>757</v>
      </c>
      <c r="N4669" t="s">
        <v>756</v>
      </c>
      <c r="O4669" t="s">
        <v>756</v>
      </c>
      <c r="P4669" t="s">
        <v>765</v>
      </c>
      <c r="Q4669" t="s">
        <v>759</v>
      </c>
      <c r="R4669" t="s">
        <v>759</v>
      </c>
      <c r="S4669" t="s">
        <v>757</v>
      </c>
      <c r="T4669" t="s">
        <v>757</v>
      </c>
      <c r="U4669" t="s">
        <v>757</v>
      </c>
      <c r="V4669" t="s">
        <v>768</v>
      </c>
      <c r="W4669" t="s">
        <v>756</v>
      </c>
      <c r="X4669" t="s">
        <v>22387</v>
      </c>
      <c r="Y4669" t="str">
        <f t="shared" si="1022"/>
        <v>diciembre</v>
      </c>
      <c r="Z4669">
        <f>YEAR(BD_PONDERACIONES[[#This Row],[Fecha Ejecución del Ticket]])</f>
        <v>2022</v>
      </c>
      <c r="AA4669" t="str">
        <f t="shared" si="1010"/>
        <v>enero</v>
      </c>
      <c r="AB4669">
        <f>YEAR(BD_PONDERACIONES[[#This Row],[Fecha de Inspección]])</f>
        <v>2023</v>
      </c>
      <c r="AC4669">
        <f t="shared" si="1011"/>
        <v>0.5</v>
      </c>
      <c r="AD4669">
        <f t="shared" si="1012"/>
        <v>0.5</v>
      </c>
      <c r="AE4669">
        <f t="shared" si="1013"/>
        <v>0.5</v>
      </c>
      <c r="AF4669">
        <f t="shared" si="1014"/>
        <v>0.5</v>
      </c>
      <c r="AG4669">
        <f t="shared" si="1015"/>
        <v>0.5</v>
      </c>
      <c r="AH4669">
        <f t="shared" si="1016"/>
        <v>0.5</v>
      </c>
      <c r="AI4669">
        <f t="shared" si="1017"/>
        <v>0.25</v>
      </c>
      <c r="AJ4669">
        <f t="shared" si="1018"/>
        <v>0.25</v>
      </c>
      <c r="AK4669">
        <f t="shared" si="1019"/>
        <v>0.5</v>
      </c>
      <c r="AL4669">
        <f t="shared" si="1020"/>
        <v>0.17499999999999999</v>
      </c>
      <c r="AM4669">
        <f t="shared" si="1021"/>
        <v>0.5</v>
      </c>
      <c r="AN4669" s="6">
        <f t="shared" si="1023"/>
        <v>0.93500000000000005</v>
      </c>
      <c r="AO4669" t="str">
        <f>VLOOKUP(BD_PONDERACIONES[[#This Row],[Comuna]],Tabla3[#All],2,0)</f>
        <v>Cordillera</v>
      </c>
    </row>
    <row r="4670" spans="1:41" x14ac:dyDescent="0.35">
      <c r="A4670" t="s">
        <v>22388</v>
      </c>
      <c r="B4670" t="s">
        <v>22389</v>
      </c>
      <c r="C4670" t="s">
        <v>22390</v>
      </c>
      <c r="D4670" s="5">
        <v>44933</v>
      </c>
      <c r="E4670" s="5">
        <v>44899</v>
      </c>
      <c r="F4670" t="s">
        <v>753</v>
      </c>
      <c r="G4670" t="s">
        <v>22391</v>
      </c>
      <c r="H4670" t="s">
        <v>3795</v>
      </c>
      <c r="J4670" t="s">
        <v>756</v>
      </c>
      <c r="K4670" t="s">
        <v>756</v>
      </c>
      <c r="L4670" t="s">
        <v>757</v>
      </c>
      <c r="M4670" t="s">
        <v>757</v>
      </c>
      <c r="N4670" t="s">
        <v>756</v>
      </c>
      <c r="O4670" t="s">
        <v>756</v>
      </c>
      <c r="P4670" t="s">
        <v>758</v>
      </c>
      <c r="Q4670" t="s">
        <v>759</v>
      </c>
      <c r="R4670" t="s">
        <v>759</v>
      </c>
      <c r="S4670" t="s">
        <v>757</v>
      </c>
      <c r="T4670" t="s">
        <v>757</v>
      </c>
      <c r="U4670" t="s">
        <v>757</v>
      </c>
      <c r="V4670" t="s">
        <v>756</v>
      </c>
      <c r="W4670" t="s">
        <v>756</v>
      </c>
      <c r="X4670" t="s">
        <v>22392</v>
      </c>
      <c r="Y4670" t="str">
        <f t="shared" si="1022"/>
        <v>diciembre</v>
      </c>
      <c r="Z4670">
        <f>YEAR(BD_PONDERACIONES[[#This Row],[Fecha Ejecución del Ticket]])</f>
        <v>2022</v>
      </c>
      <c r="AA4670" t="str">
        <f t="shared" si="1010"/>
        <v>enero</v>
      </c>
      <c r="AB4670">
        <f>YEAR(BD_PONDERACIONES[[#This Row],[Fecha de Inspección]])</f>
        <v>2023</v>
      </c>
      <c r="AC4670">
        <f t="shared" si="1011"/>
        <v>0.5</v>
      </c>
      <c r="AD4670">
        <f t="shared" si="1012"/>
        <v>0.5</v>
      </c>
      <c r="AE4670">
        <f t="shared" si="1013"/>
        <v>0.5</v>
      </c>
      <c r="AF4670">
        <f t="shared" si="1014"/>
        <v>0.5</v>
      </c>
      <c r="AG4670">
        <f t="shared" si="1015"/>
        <v>0.5</v>
      </c>
      <c r="AH4670">
        <f t="shared" si="1016"/>
        <v>0.5</v>
      </c>
      <c r="AI4670">
        <f t="shared" si="1017"/>
        <v>0.25</v>
      </c>
      <c r="AJ4670">
        <f t="shared" si="1018"/>
        <v>0.25</v>
      </c>
      <c r="AK4670">
        <f t="shared" si="1019"/>
        <v>0.5</v>
      </c>
      <c r="AL4670">
        <f t="shared" si="1020"/>
        <v>0.5</v>
      </c>
      <c r="AM4670">
        <f t="shared" si="1021"/>
        <v>0.5</v>
      </c>
      <c r="AN4670" s="6">
        <f t="shared" si="1023"/>
        <v>1</v>
      </c>
      <c r="AO4670" t="str">
        <f>VLOOKUP(BD_PONDERACIONES[[#This Row],[Comuna]],Tabla3[#All],2,0)</f>
        <v>Cordillera</v>
      </c>
    </row>
    <row r="4671" spans="1:41" x14ac:dyDescent="0.35">
      <c r="A4671" t="s">
        <v>22393</v>
      </c>
      <c r="B4671" t="s">
        <v>22394</v>
      </c>
      <c r="C4671" t="s">
        <v>22395</v>
      </c>
      <c r="D4671" s="5">
        <v>44933</v>
      </c>
      <c r="E4671" s="5">
        <v>44903</v>
      </c>
      <c r="F4671" t="s">
        <v>753</v>
      </c>
      <c r="G4671" t="s">
        <v>22396</v>
      </c>
      <c r="H4671" t="s">
        <v>3795</v>
      </c>
      <c r="J4671" t="s">
        <v>756</v>
      </c>
      <c r="K4671" t="s">
        <v>756</v>
      </c>
      <c r="L4671" t="s">
        <v>757</v>
      </c>
      <c r="M4671" t="s">
        <v>757</v>
      </c>
      <c r="N4671" t="s">
        <v>756</v>
      </c>
      <c r="O4671" t="s">
        <v>756</v>
      </c>
      <c r="P4671" t="s">
        <v>758</v>
      </c>
      <c r="Q4671" t="s">
        <v>759</v>
      </c>
      <c r="R4671" t="s">
        <v>759</v>
      </c>
      <c r="S4671" t="s">
        <v>757</v>
      </c>
      <c r="T4671" t="s">
        <v>757</v>
      </c>
      <c r="U4671" t="s">
        <v>757</v>
      </c>
      <c r="V4671" t="s">
        <v>756</v>
      </c>
      <c r="W4671" t="s">
        <v>756</v>
      </c>
      <c r="X4671" t="s">
        <v>22397</v>
      </c>
      <c r="Y4671" t="str">
        <f t="shared" si="1022"/>
        <v>diciembre</v>
      </c>
      <c r="Z4671">
        <f>YEAR(BD_PONDERACIONES[[#This Row],[Fecha Ejecución del Ticket]])</f>
        <v>2022</v>
      </c>
      <c r="AA4671" t="str">
        <f t="shared" si="1010"/>
        <v>enero</v>
      </c>
      <c r="AB4671">
        <f>YEAR(BD_PONDERACIONES[[#This Row],[Fecha de Inspección]])</f>
        <v>2023</v>
      </c>
      <c r="AC4671">
        <f t="shared" si="1011"/>
        <v>0.5</v>
      </c>
      <c r="AD4671">
        <f t="shared" si="1012"/>
        <v>0.5</v>
      </c>
      <c r="AE4671">
        <f t="shared" si="1013"/>
        <v>0.5</v>
      </c>
      <c r="AF4671">
        <f t="shared" si="1014"/>
        <v>0.5</v>
      </c>
      <c r="AG4671">
        <f t="shared" si="1015"/>
        <v>0.5</v>
      </c>
      <c r="AH4671">
        <f t="shared" si="1016"/>
        <v>0.5</v>
      </c>
      <c r="AI4671">
        <f t="shared" si="1017"/>
        <v>0.25</v>
      </c>
      <c r="AJ4671">
        <f t="shared" si="1018"/>
        <v>0.25</v>
      </c>
      <c r="AK4671">
        <f t="shared" si="1019"/>
        <v>0.5</v>
      </c>
      <c r="AL4671">
        <f t="shared" si="1020"/>
        <v>0.5</v>
      </c>
      <c r="AM4671">
        <f t="shared" si="1021"/>
        <v>0.5</v>
      </c>
      <c r="AN4671" s="6">
        <f t="shared" si="1023"/>
        <v>1</v>
      </c>
      <c r="AO4671" t="str">
        <f>VLOOKUP(BD_PONDERACIONES[[#This Row],[Comuna]],Tabla3[#All],2,0)</f>
        <v>Cordillera</v>
      </c>
    </row>
    <row r="4672" spans="1:41" x14ac:dyDescent="0.35">
      <c r="A4672" t="s">
        <v>22398</v>
      </c>
      <c r="B4672" t="s">
        <v>22399</v>
      </c>
      <c r="C4672" t="s">
        <v>22400</v>
      </c>
      <c r="D4672" s="5">
        <v>44933</v>
      </c>
      <c r="E4672" s="5">
        <v>44903</v>
      </c>
      <c r="F4672" t="s">
        <v>753</v>
      </c>
      <c r="G4672" t="s">
        <v>18475</v>
      </c>
      <c r="H4672" t="s">
        <v>3795</v>
      </c>
      <c r="J4672" t="s">
        <v>756</v>
      </c>
      <c r="K4672" t="s">
        <v>756</v>
      </c>
      <c r="L4672" t="s">
        <v>757</v>
      </c>
      <c r="M4672" t="s">
        <v>757</v>
      </c>
      <c r="N4672" t="s">
        <v>756</v>
      </c>
      <c r="O4672" t="s">
        <v>756</v>
      </c>
      <c r="P4672" t="s">
        <v>765</v>
      </c>
      <c r="Q4672" t="s">
        <v>759</v>
      </c>
      <c r="R4672" t="s">
        <v>759</v>
      </c>
      <c r="S4672" t="s">
        <v>757</v>
      </c>
      <c r="T4672" t="s">
        <v>757</v>
      </c>
      <c r="U4672" t="s">
        <v>757</v>
      </c>
      <c r="V4672" t="s">
        <v>756</v>
      </c>
      <c r="W4672" t="s">
        <v>756</v>
      </c>
      <c r="X4672" t="s">
        <v>18650</v>
      </c>
      <c r="Y4672" t="str">
        <f t="shared" si="1022"/>
        <v>diciembre</v>
      </c>
      <c r="Z4672">
        <f>YEAR(BD_PONDERACIONES[[#This Row],[Fecha Ejecución del Ticket]])</f>
        <v>2022</v>
      </c>
      <c r="AA4672" t="str">
        <f t="shared" si="1010"/>
        <v>enero</v>
      </c>
      <c r="AB4672">
        <f>YEAR(BD_PONDERACIONES[[#This Row],[Fecha de Inspección]])</f>
        <v>2023</v>
      </c>
      <c r="AC4672">
        <f t="shared" si="1011"/>
        <v>0.5</v>
      </c>
      <c r="AD4672">
        <f t="shared" si="1012"/>
        <v>0.5</v>
      </c>
      <c r="AE4672">
        <f t="shared" si="1013"/>
        <v>0.5</v>
      </c>
      <c r="AF4672">
        <f t="shared" si="1014"/>
        <v>0.5</v>
      </c>
      <c r="AG4672">
        <f t="shared" si="1015"/>
        <v>0.5</v>
      </c>
      <c r="AH4672">
        <f t="shared" si="1016"/>
        <v>0.5</v>
      </c>
      <c r="AI4672">
        <f t="shared" si="1017"/>
        <v>0.25</v>
      </c>
      <c r="AJ4672">
        <f t="shared" si="1018"/>
        <v>0.25</v>
      </c>
      <c r="AK4672">
        <f t="shared" si="1019"/>
        <v>0.5</v>
      </c>
      <c r="AL4672">
        <f t="shared" si="1020"/>
        <v>0.5</v>
      </c>
      <c r="AM4672">
        <f t="shared" si="1021"/>
        <v>0.5</v>
      </c>
      <c r="AN4672" s="6">
        <f t="shared" si="1023"/>
        <v>1</v>
      </c>
      <c r="AO4672" t="str">
        <f>VLOOKUP(BD_PONDERACIONES[[#This Row],[Comuna]],Tabla3[#All],2,0)</f>
        <v>Cordillera</v>
      </c>
    </row>
    <row r="4673" spans="1:41" x14ac:dyDescent="0.35">
      <c r="A4673" t="s">
        <v>22401</v>
      </c>
      <c r="B4673" t="s">
        <v>22402</v>
      </c>
      <c r="C4673" t="s">
        <v>22403</v>
      </c>
      <c r="D4673" s="5">
        <v>44933</v>
      </c>
      <c r="E4673" s="5">
        <v>44902</v>
      </c>
      <c r="F4673" t="s">
        <v>753</v>
      </c>
      <c r="G4673" t="s">
        <v>22404</v>
      </c>
      <c r="H4673" t="s">
        <v>3795</v>
      </c>
      <c r="J4673" t="s">
        <v>756</v>
      </c>
      <c r="K4673" t="s">
        <v>756</v>
      </c>
      <c r="L4673" t="s">
        <v>757</v>
      </c>
      <c r="M4673" t="s">
        <v>757</v>
      </c>
      <c r="N4673" t="s">
        <v>756</v>
      </c>
      <c r="O4673" t="s">
        <v>756</v>
      </c>
      <c r="P4673" t="s">
        <v>758</v>
      </c>
      <c r="Q4673" t="s">
        <v>759</v>
      </c>
      <c r="R4673" t="s">
        <v>759</v>
      </c>
      <c r="S4673" t="s">
        <v>757</v>
      </c>
      <c r="T4673" t="s">
        <v>757</v>
      </c>
      <c r="U4673" t="s">
        <v>757</v>
      </c>
      <c r="V4673" t="s">
        <v>756</v>
      </c>
      <c r="W4673" t="s">
        <v>756</v>
      </c>
      <c r="X4673" t="s">
        <v>7623</v>
      </c>
      <c r="Y4673" t="str">
        <f t="shared" si="1022"/>
        <v>diciembre</v>
      </c>
      <c r="Z4673">
        <f>YEAR(BD_PONDERACIONES[[#This Row],[Fecha Ejecución del Ticket]])</f>
        <v>2022</v>
      </c>
      <c r="AA4673" t="str">
        <f t="shared" si="1010"/>
        <v>enero</v>
      </c>
      <c r="AB4673">
        <f>YEAR(BD_PONDERACIONES[[#This Row],[Fecha de Inspección]])</f>
        <v>2023</v>
      </c>
      <c r="AC4673">
        <f t="shared" si="1011"/>
        <v>0.5</v>
      </c>
      <c r="AD4673">
        <f t="shared" si="1012"/>
        <v>0.5</v>
      </c>
      <c r="AE4673">
        <f t="shared" si="1013"/>
        <v>0.5</v>
      </c>
      <c r="AF4673">
        <f t="shared" si="1014"/>
        <v>0.5</v>
      </c>
      <c r="AG4673">
        <f t="shared" si="1015"/>
        <v>0.5</v>
      </c>
      <c r="AH4673">
        <f t="shared" si="1016"/>
        <v>0.5</v>
      </c>
      <c r="AI4673">
        <f t="shared" si="1017"/>
        <v>0.25</v>
      </c>
      <c r="AJ4673">
        <f t="shared" si="1018"/>
        <v>0.25</v>
      </c>
      <c r="AK4673">
        <f t="shared" si="1019"/>
        <v>0.5</v>
      </c>
      <c r="AL4673">
        <f t="shared" si="1020"/>
        <v>0.5</v>
      </c>
      <c r="AM4673">
        <f t="shared" si="1021"/>
        <v>0.5</v>
      </c>
      <c r="AN4673" s="6">
        <f t="shared" si="1023"/>
        <v>1</v>
      </c>
      <c r="AO4673" t="str">
        <f>VLOOKUP(BD_PONDERACIONES[[#This Row],[Comuna]],Tabla3[#All],2,0)</f>
        <v>Cordillera</v>
      </c>
    </row>
    <row r="4674" spans="1:41" x14ac:dyDescent="0.35">
      <c r="A4674" t="s">
        <v>22405</v>
      </c>
      <c r="B4674" t="s">
        <v>22406</v>
      </c>
      <c r="C4674" t="s">
        <v>22407</v>
      </c>
      <c r="D4674" s="5">
        <v>44935</v>
      </c>
      <c r="E4674" s="5">
        <v>44908</v>
      </c>
      <c r="F4674" t="s">
        <v>763</v>
      </c>
      <c r="G4674" t="s">
        <v>22408</v>
      </c>
      <c r="H4674" t="s">
        <v>3795</v>
      </c>
      <c r="J4674" t="s">
        <v>756</v>
      </c>
      <c r="K4674" t="s">
        <v>756</v>
      </c>
      <c r="L4674" t="s">
        <v>757</v>
      </c>
      <c r="M4674" t="s">
        <v>757</v>
      </c>
      <c r="N4674" t="s">
        <v>756</v>
      </c>
      <c r="O4674" t="s">
        <v>756</v>
      </c>
      <c r="P4674" t="s">
        <v>758</v>
      </c>
      <c r="Q4674" t="s">
        <v>759</v>
      </c>
      <c r="R4674" t="s">
        <v>759</v>
      </c>
      <c r="S4674" t="s">
        <v>757</v>
      </c>
      <c r="T4674" t="s">
        <v>757</v>
      </c>
      <c r="U4674" t="s">
        <v>757</v>
      </c>
      <c r="V4674" t="s">
        <v>756</v>
      </c>
      <c r="W4674" t="s">
        <v>756</v>
      </c>
      <c r="X4674" t="s">
        <v>804</v>
      </c>
      <c r="Y4674" t="str">
        <f t="shared" si="1022"/>
        <v>diciembre</v>
      </c>
      <c r="Z4674">
        <f>YEAR(BD_PONDERACIONES[[#This Row],[Fecha Ejecución del Ticket]])</f>
        <v>2022</v>
      </c>
      <c r="AA4674" t="str">
        <f t="shared" ref="AA4674:AA4737" si="1024">TEXT(D4674,"MMMM")</f>
        <v>enero</v>
      </c>
      <c r="AB4674">
        <f>YEAR(BD_PONDERACIONES[[#This Row],[Fecha de Inspección]])</f>
        <v>2023</v>
      </c>
      <c r="AC4674">
        <f t="shared" ref="AC4674:AC4737" si="1025">IF(OR(J4674="Cumple",J4674="No Aplica"),0.5,0)</f>
        <v>0.5</v>
      </c>
      <c r="AD4674">
        <f t="shared" ref="AD4674:AD4737" si="1026">IF(OR(K4674="CUMPLE",K4674="No Aplica"),0.5,0)</f>
        <v>0.5</v>
      </c>
      <c r="AE4674">
        <f t="shared" ref="AE4674:AE4737" si="1027">IF(OR(L4674="CUMPLE",L4674="No Aplica"),0.5,0)</f>
        <v>0.5</v>
      </c>
      <c r="AF4674">
        <f t="shared" ref="AF4674:AF4737" si="1028">IF(OR(M4674="CUMPLE",M4674="No Aplica"),0.5,0)</f>
        <v>0.5</v>
      </c>
      <c r="AG4674">
        <f t="shared" ref="AG4674:AG4737" si="1029">IF(OR(N4674="CUMPLE",N4674="No Aplica"),0.5,IF(N4674="Cumple Mayormente",0.325,IF(N4674="Cumple Parcialmente",0.175,0)))</f>
        <v>0.5</v>
      </c>
      <c r="AH4674">
        <f t="shared" ref="AH4674:AH4737" si="1030">IF(OR(O4674="CUMPLE",O4674="No Aplica"),0.5,IF(O4674="Cumple Mayormente",0.325,IF(O4674="Cumple Parcialmente",0.175,0)))</f>
        <v>0.5</v>
      </c>
      <c r="AI4674">
        <f t="shared" ref="AI4674:AI4737" si="1031">IF(OR(S4674="CUMPLE",S4674="No Aplica"),0.25,IF(S4674="Cumple Mayormente",0.1625,IF(S4674="Cumple Parcialmente",0.0875,0)))</f>
        <v>0.25</v>
      </c>
      <c r="AJ4674">
        <f t="shared" ref="AJ4674:AJ4737" si="1032">IF(OR(T4674="CUMPLE",T4674="No Aplica"),0.25,IF(T4674="Cumple Mayormente",0.1625,IF(T4674="Cumple Parcialmente",0.0875,0)))</f>
        <v>0.25</v>
      </c>
      <c r="AK4674">
        <f t="shared" ref="AK4674:AK4737" si="1033">IF(OR(U4674="CUMPLE",U4674="No Aplica"),0.5,IF(U4674="Cumple Mayormente",0.325,IF(U4674="Cumple Parcialmente",0.175,0)))</f>
        <v>0.5</v>
      </c>
      <c r="AL4674">
        <f t="shared" ref="AL4674:AL4737" si="1034">IF(OR(V4674="CUMPLE",V4674="No Aplica"),0.5,IF(V4674="Cumple Mayormente",0.325,IF(V4674="Cumple Parcialmente",0.175,0)))</f>
        <v>0.5</v>
      </c>
      <c r="AM4674">
        <f t="shared" ref="AM4674:AM4737" si="1035">IF(OR(W4674="CUMPLE",W4674="No Aplica"),0.5,IF(W4674="Cumple Mayormente",0.325,IF(W4674="Cumple Parcialmente",0.175,0)))</f>
        <v>0.5</v>
      </c>
      <c r="AN4674" s="6">
        <f t="shared" si="1023"/>
        <v>1</v>
      </c>
      <c r="AO4674" t="str">
        <f>VLOOKUP(BD_PONDERACIONES[[#This Row],[Comuna]],Tabla3[#All],2,0)</f>
        <v>Cordillera</v>
      </c>
    </row>
    <row r="4675" spans="1:41" x14ac:dyDescent="0.35">
      <c r="A4675" t="s">
        <v>22409</v>
      </c>
      <c r="B4675" t="s">
        <v>22410</v>
      </c>
      <c r="C4675" t="s">
        <v>22411</v>
      </c>
      <c r="D4675" s="5">
        <v>44935</v>
      </c>
      <c r="E4675" s="5">
        <v>44908</v>
      </c>
      <c r="F4675" t="s">
        <v>763</v>
      </c>
      <c r="G4675" t="s">
        <v>22412</v>
      </c>
      <c r="H4675" t="s">
        <v>3795</v>
      </c>
      <c r="J4675" t="s">
        <v>756</v>
      </c>
      <c r="K4675" t="s">
        <v>756</v>
      </c>
      <c r="L4675" t="s">
        <v>757</v>
      </c>
      <c r="M4675" t="s">
        <v>757</v>
      </c>
      <c r="N4675" t="s">
        <v>756</v>
      </c>
      <c r="O4675" t="s">
        <v>756</v>
      </c>
      <c r="P4675" t="s">
        <v>758</v>
      </c>
      <c r="Q4675" t="s">
        <v>759</v>
      </c>
      <c r="R4675" t="s">
        <v>759</v>
      </c>
      <c r="S4675" t="s">
        <v>757</v>
      </c>
      <c r="T4675" t="s">
        <v>757</v>
      </c>
      <c r="U4675" t="s">
        <v>757</v>
      </c>
      <c r="V4675" t="s">
        <v>756</v>
      </c>
      <c r="W4675" t="s">
        <v>756</v>
      </c>
      <c r="X4675" t="s">
        <v>804</v>
      </c>
      <c r="Y4675" t="str">
        <f t="shared" si="1022"/>
        <v>diciembre</v>
      </c>
      <c r="Z4675">
        <f>YEAR(BD_PONDERACIONES[[#This Row],[Fecha Ejecución del Ticket]])</f>
        <v>2022</v>
      </c>
      <c r="AA4675" t="str">
        <f t="shared" si="1024"/>
        <v>enero</v>
      </c>
      <c r="AB4675">
        <f>YEAR(BD_PONDERACIONES[[#This Row],[Fecha de Inspección]])</f>
        <v>2023</v>
      </c>
      <c r="AC4675">
        <f t="shared" si="1025"/>
        <v>0.5</v>
      </c>
      <c r="AD4675">
        <f t="shared" si="1026"/>
        <v>0.5</v>
      </c>
      <c r="AE4675">
        <f t="shared" si="1027"/>
        <v>0.5</v>
      </c>
      <c r="AF4675">
        <f t="shared" si="1028"/>
        <v>0.5</v>
      </c>
      <c r="AG4675">
        <f t="shared" si="1029"/>
        <v>0.5</v>
      </c>
      <c r="AH4675">
        <f t="shared" si="1030"/>
        <v>0.5</v>
      </c>
      <c r="AI4675">
        <f t="shared" si="1031"/>
        <v>0.25</v>
      </c>
      <c r="AJ4675">
        <f t="shared" si="1032"/>
        <v>0.25</v>
      </c>
      <c r="AK4675">
        <f t="shared" si="1033"/>
        <v>0.5</v>
      </c>
      <c r="AL4675">
        <f t="shared" si="1034"/>
        <v>0.5</v>
      </c>
      <c r="AM4675">
        <f t="shared" si="1035"/>
        <v>0.5</v>
      </c>
      <c r="AN4675" s="6">
        <f t="shared" si="1023"/>
        <v>1</v>
      </c>
      <c r="AO4675" t="str">
        <f>VLOOKUP(BD_PONDERACIONES[[#This Row],[Comuna]],Tabla3[#All],2,0)</f>
        <v>Cordillera</v>
      </c>
    </row>
    <row r="4676" spans="1:41" x14ac:dyDescent="0.35">
      <c r="A4676" t="s">
        <v>22413</v>
      </c>
      <c r="B4676" t="s">
        <v>22414</v>
      </c>
      <c r="C4676" t="s">
        <v>22415</v>
      </c>
      <c r="D4676" s="5">
        <v>44935</v>
      </c>
      <c r="E4676" s="5">
        <v>44908</v>
      </c>
      <c r="F4676" t="s">
        <v>763</v>
      </c>
      <c r="G4676" t="s">
        <v>22416</v>
      </c>
      <c r="H4676" t="s">
        <v>3795</v>
      </c>
      <c r="J4676" t="s">
        <v>756</v>
      </c>
      <c r="K4676" t="s">
        <v>756</v>
      </c>
      <c r="L4676" t="s">
        <v>757</v>
      </c>
      <c r="M4676" t="s">
        <v>757</v>
      </c>
      <c r="N4676" t="s">
        <v>756</v>
      </c>
      <c r="O4676" t="s">
        <v>756</v>
      </c>
      <c r="P4676" t="s">
        <v>758</v>
      </c>
      <c r="Q4676" t="s">
        <v>759</v>
      </c>
      <c r="R4676" t="s">
        <v>759</v>
      </c>
      <c r="S4676" t="s">
        <v>757</v>
      </c>
      <c r="T4676" t="s">
        <v>757</v>
      </c>
      <c r="U4676" t="s">
        <v>757</v>
      </c>
      <c r="V4676" t="s">
        <v>756</v>
      </c>
      <c r="W4676" t="s">
        <v>756</v>
      </c>
      <c r="X4676" t="s">
        <v>4617</v>
      </c>
      <c r="Y4676" t="str">
        <f t="shared" si="1022"/>
        <v>diciembre</v>
      </c>
      <c r="Z4676">
        <f>YEAR(BD_PONDERACIONES[[#This Row],[Fecha Ejecución del Ticket]])</f>
        <v>2022</v>
      </c>
      <c r="AA4676" t="str">
        <f t="shared" si="1024"/>
        <v>enero</v>
      </c>
      <c r="AB4676">
        <f>YEAR(BD_PONDERACIONES[[#This Row],[Fecha de Inspección]])</f>
        <v>2023</v>
      </c>
      <c r="AC4676">
        <f t="shared" si="1025"/>
        <v>0.5</v>
      </c>
      <c r="AD4676">
        <f t="shared" si="1026"/>
        <v>0.5</v>
      </c>
      <c r="AE4676">
        <f t="shared" si="1027"/>
        <v>0.5</v>
      </c>
      <c r="AF4676">
        <f t="shared" si="1028"/>
        <v>0.5</v>
      </c>
      <c r="AG4676">
        <f t="shared" si="1029"/>
        <v>0.5</v>
      </c>
      <c r="AH4676">
        <f t="shared" si="1030"/>
        <v>0.5</v>
      </c>
      <c r="AI4676">
        <f t="shared" si="1031"/>
        <v>0.25</v>
      </c>
      <c r="AJ4676">
        <f t="shared" si="1032"/>
        <v>0.25</v>
      </c>
      <c r="AK4676">
        <f t="shared" si="1033"/>
        <v>0.5</v>
      </c>
      <c r="AL4676">
        <f t="shared" si="1034"/>
        <v>0.5</v>
      </c>
      <c r="AM4676">
        <f t="shared" si="1035"/>
        <v>0.5</v>
      </c>
      <c r="AN4676" s="6">
        <f t="shared" si="1023"/>
        <v>1</v>
      </c>
      <c r="AO4676" t="str">
        <f>VLOOKUP(BD_PONDERACIONES[[#This Row],[Comuna]],Tabla3[#All],2,0)</f>
        <v>Cordillera</v>
      </c>
    </row>
    <row r="4677" spans="1:41" x14ac:dyDescent="0.35">
      <c r="A4677" t="s">
        <v>22417</v>
      </c>
      <c r="B4677" t="s">
        <v>22418</v>
      </c>
      <c r="C4677" t="s">
        <v>22419</v>
      </c>
      <c r="D4677" s="5">
        <v>44935</v>
      </c>
      <c r="E4677" s="5">
        <v>44908</v>
      </c>
      <c r="F4677" t="s">
        <v>763</v>
      </c>
      <c r="G4677" t="s">
        <v>22420</v>
      </c>
      <c r="H4677" t="s">
        <v>3795</v>
      </c>
      <c r="J4677" t="s">
        <v>756</v>
      </c>
      <c r="K4677" t="s">
        <v>756</v>
      </c>
      <c r="L4677" t="s">
        <v>757</v>
      </c>
      <c r="M4677" t="s">
        <v>757</v>
      </c>
      <c r="N4677" t="s">
        <v>756</v>
      </c>
      <c r="O4677" t="s">
        <v>756</v>
      </c>
      <c r="P4677" t="s">
        <v>758</v>
      </c>
      <c r="Q4677" t="s">
        <v>759</v>
      </c>
      <c r="R4677" t="s">
        <v>759</v>
      </c>
      <c r="S4677" t="s">
        <v>757</v>
      </c>
      <c r="T4677" t="s">
        <v>757</v>
      </c>
      <c r="U4677" t="s">
        <v>757</v>
      </c>
      <c r="V4677" t="s">
        <v>756</v>
      </c>
      <c r="W4677" t="s">
        <v>756</v>
      </c>
      <c r="X4677" t="s">
        <v>22421</v>
      </c>
      <c r="Y4677" t="str">
        <f t="shared" si="1022"/>
        <v>diciembre</v>
      </c>
      <c r="Z4677">
        <f>YEAR(BD_PONDERACIONES[[#This Row],[Fecha Ejecución del Ticket]])</f>
        <v>2022</v>
      </c>
      <c r="AA4677" t="str">
        <f t="shared" si="1024"/>
        <v>enero</v>
      </c>
      <c r="AB4677">
        <f>YEAR(BD_PONDERACIONES[[#This Row],[Fecha de Inspección]])</f>
        <v>2023</v>
      </c>
      <c r="AC4677">
        <f t="shared" si="1025"/>
        <v>0.5</v>
      </c>
      <c r="AD4677">
        <f t="shared" si="1026"/>
        <v>0.5</v>
      </c>
      <c r="AE4677">
        <f t="shared" si="1027"/>
        <v>0.5</v>
      </c>
      <c r="AF4677">
        <f t="shared" si="1028"/>
        <v>0.5</v>
      </c>
      <c r="AG4677">
        <f t="shared" si="1029"/>
        <v>0.5</v>
      </c>
      <c r="AH4677">
        <f t="shared" si="1030"/>
        <v>0.5</v>
      </c>
      <c r="AI4677">
        <f t="shared" si="1031"/>
        <v>0.25</v>
      </c>
      <c r="AJ4677">
        <f t="shared" si="1032"/>
        <v>0.25</v>
      </c>
      <c r="AK4677">
        <f t="shared" si="1033"/>
        <v>0.5</v>
      </c>
      <c r="AL4677">
        <f t="shared" si="1034"/>
        <v>0.5</v>
      </c>
      <c r="AM4677">
        <f t="shared" si="1035"/>
        <v>0.5</v>
      </c>
      <c r="AN4677" s="6">
        <f t="shared" si="1023"/>
        <v>1</v>
      </c>
      <c r="AO4677" t="str">
        <f>VLOOKUP(BD_PONDERACIONES[[#This Row],[Comuna]],Tabla3[#All],2,0)</f>
        <v>Cordillera</v>
      </c>
    </row>
    <row r="4678" spans="1:41" x14ac:dyDescent="0.35">
      <c r="A4678" t="s">
        <v>22422</v>
      </c>
      <c r="B4678" t="s">
        <v>22423</v>
      </c>
      <c r="C4678" t="s">
        <v>22424</v>
      </c>
      <c r="D4678" s="5">
        <v>44935</v>
      </c>
      <c r="E4678" s="5">
        <v>44908</v>
      </c>
      <c r="F4678" t="s">
        <v>763</v>
      </c>
      <c r="G4678" t="s">
        <v>22425</v>
      </c>
      <c r="H4678" t="s">
        <v>3795</v>
      </c>
      <c r="J4678" t="s">
        <v>756</v>
      </c>
      <c r="K4678" t="s">
        <v>756</v>
      </c>
      <c r="L4678" t="s">
        <v>757</v>
      </c>
      <c r="M4678" t="s">
        <v>757</v>
      </c>
      <c r="N4678" t="s">
        <v>756</v>
      </c>
      <c r="O4678" t="s">
        <v>756</v>
      </c>
      <c r="P4678" t="s">
        <v>758</v>
      </c>
      <c r="Q4678" t="s">
        <v>759</v>
      </c>
      <c r="R4678" t="s">
        <v>759</v>
      </c>
      <c r="S4678" t="s">
        <v>757</v>
      </c>
      <c r="T4678" t="s">
        <v>757</v>
      </c>
      <c r="U4678" t="s">
        <v>757</v>
      </c>
      <c r="V4678" t="s">
        <v>756</v>
      </c>
      <c r="W4678" t="s">
        <v>756</v>
      </c>
      <c r="X4678" t="s">
        <v>22426</v>
      </c>
      <c r="Y4678" t="str">
        <f t="shared" si="1022"/>
        <v>diciembre</v>
      </c>
      <c r="Z4678">
        <f>YEAR(BD_PONDERACIONES[[#This Row],[Fecha Ejecución del Ticket]])</f>
        <v>2022</v>
      </c>
      <c r="AA4678" t="str">
        <f t="shared" si="1024"/>
        <v>enero</v>
      </c>
      <c r="AB4678">
        <f>YEAR(BD_PONDERACIONES[[#This Row],[Fecha de Inspección]])</f>
        <v>2023</v>
      </c>
      <c r="AC4678">
        <f t="shared" si="1025"/>
        <v>0.5</v>
      </c>
      <c r="AD4678">
        <f t="shared" si="1026"/>
        <v>0.5</v>
      </c>
      <c r="AE4678">
        <f t="shared" si="1027"/>
        <v>0.5</v>
      </c>
      <c r="AF4678">
        <f t="shared" si="1028"/>
        <v>0.5</v>
      </c>
      <c r="AG4678">
        <f t="shared" si="1029"/>
        <v>0.5</v>
      </c>
      <c r="AH4678">
        <f t="shared" si="1030"/>
        <v>0.5</v>
      </c>
      <c r="AI4678">
        <f t="shared" si="1031"/>
        <v>0.25</v>
      </c>
      <c r="AJ4678">
        <f t="shared" si="1032"/>
        <v>0.25</v>
      </c>
      <c r="AK4678">
        <f t="shared" si="1033"/>
        <v>0.5</v>
      </c>
      <c r="AL4678">
        <f t="shared" si="1034"/>
        <v>0.5</v>
      </c>
      <c r="AM4678">
        <f t="shared" si="1035"/>
        <v>0.5</v>
      </c>
      <c r="AN4678" s="6">
        <f t="shared" si="1023"/>
        <v>1</v>
      </c>
      <c r="AO4678" t="str">
        <f>VLOOKUP(BD_PONDERACIONES[[#This Row],[Comuna]],Tabla3[#All],2,0)</f>
        <v>Cordillera</v>
      </c>
    </row>
    <row r="4679" spans="1:41" x14ac:dyDescent="0.35">
      <c r="A4679" t="s">
        <v>22427</v>
      </c>
      <c r="B4679" t="s">
        <v>22428</v>
      </c>
      <c r="C4679" t="s">
        <v>22429</v>
      </c>
      <c r="D4679" s="5">
        <v>44935</v>
      </c>
      <c r="E4679" s="5">
        <v>44908</v>
      </c>
      <c r="F4679" t="s">
        <v>763</v>
      </c>
      <c r="G4679" t="s">
        <v>22430</v>
      </c>
      <c r="H4679" t="s">
        <v>3795</v>
      </c>
      <c r="J4679" t="s">
        <v>756</v>
      </c>
      <c r="K4679" t="s">
        <v>756</v>
      </c>
      <c r="L4679" t="s">
        <v>773</v>
      </c>
      <c r="M4679" t="s">
        <v>773</v>
      </c>
      <c r="N4679" t="s">
        <v>756</v>
      </c>
      <c r="O4679" t="s">
        <v>756</v>
      </c>
      <c r="P4679" t="s">
        <v>758</v>
      </c>
      <c r="Q4679" t="s">
        <v>759</v>
      </c>
      <c r="R4679" t="s">
        <v>759</v>
      </c>
      <c r="S4679" t="s">
        <v>757</v>
      </c>
      <c r="T4679" t="s">
        <v>757</v>
      </c>
      <c r="U4679" t="s">
        <v>757</v>
      </c>
      <c r="V4679" t="s">
        <v>756</v>
      </c>
      <c r="W4679" t="s">
        <v>756</v>
      </c>
      <c r="X4679" t="s">
        <v>804</v>
      </c>
      <c r="Y4679" t="str">
        <f t="shared" si="1022"/>
        <v>diciembre</v>
      </c>
      <c r="Z4679">
        <f>YEAR(BD_PONDERACIONES[[#This Row],[Fecha Ejecución del Ticket]])</f>
        <v>2022</v>
      </c>
      <c r="AA4679" t="str">
        <f t="shared" si="1024"/>
        <v>enero</v>
      </c>
      <c r="AB4679">
        <f>YEAR(BD_PONDERACIONES[[#This Row],[Fecha de Inspección]])</f>
        <v>2023</v>
      </c>
      <c r="AC4679">
        <f t="shared" si="1025"/>
        <v>0.5</v>
      </c>
      <c r="AD4679">
        <f t="shared" si="1026"/>
        <v>0.5</v>
      </c>
      <c r="AE4679">
        <f t="shared" si="1027"/>
        <v>0</v>
      </c>
      <c r="AF4679">
        <f t="shared" si="1028"/>
        <v>0</v>
      </c>
      <c r="AG4679">
        <f t="shared" si="1029"/>
        <v>0.5</v>
      </c>
      <c r="AH4679">
        <f t="shared" si="1030"/>
        <v>0.5</v>
      </c>
      <c r="AI4679">
        <f t="shared" si="1031"/>
        <v>0.25</v>
      </c>
      <c r="AJ4679">
        <f t="shared" si="1032"/>
        <v>0.25</v>
      </c>
      <c r="AK4679">
        <f t="shared" si="1033"/>
        <v>0.5</v>
      </c>
      <c r="AL4679">
        <f t="shared" si="1034"/>
        <v>0.5</v>
      </c>
      <c r="AM4679">
        <f t="shared" si="1035"/>
        <v>0.5</v>
      </c>
      <c r="AN4679" s="6">
        <f t="shared" si="1023"/>
        <v>0.7</v>
      </c>
      <c r="AO4679" t="str">
        <f>VLOOKUP(BD_PONDERACIONES[[#This Row],[Comuna]],Tabla3[#All],2,0)</f>
        <v>Cordillera</v>
      </c>
    </row>
    <row r="4680" spans="1:41" x14ac:dyDescent="0.35">
      <c r="A4680" t="s">
        <v>22431</v>
      </c>
      <c r="B4680" t="s">
        <v>22432</v>
      </c>
      <c r="C4680" t="s">
        <v>22433</v>
      </c>
      <c r="D4680" s="5">
        <v>44935</v>
      </c>
      <c r="E4680" s="5">
        <v>44908</v>
      </c>
      <c r="F4680" t="s">
        <v>763</v>
      </c>
      <c r="G4680" t="s">
        <v>22434</v>
      </c>
      <c r="H4680" t="s">
        <v>3795</v>
      </c>
      <c r="J4680" t="s">
        <v>756</v>
      </c>
      <c r="K4680" t="s">
        <v>756</v>
      </c>
      <c r="L4680" t="s">
        <v>773</v>
      </c>
      <c r="M4680" t="s">
        <v>773</v>
      </c>
      <c r="N4680" t="s">
        <v>756</v>
      </c>
      <c r="O4680" t="s">
        <v>756</v>
      </c>
      <c r="P4680" t="s">
        <v>765</v>
      </c>
      <c r="Q4680" t="s">
        <v>22435</v>
      </c>
      <c r="R4680" t="s">
        <v>22436</v>
      </c>
      <c r="S4680" t="s">
        <v>756</v>
      </c>
      <c r="T4680" t="s">
        <v>756</v>
      </c>
      <c r="U4680" t="s">
        <v>756</v>
      </c>
      <c r="V4680" t="s">
        <v>756</v>
      </c>
      <c r="W4680" t="s">
        <v>756</v>
      </c>
      <c r="X4680" t="s">
        <v>22437</v>
      </c>
      <c r="Y4680" t="str">
        <f t="shared" si="1022"/>
        <v>diciembre</v>
      </c>
      <c r="Z4680">
        <f>YEAR(BD_PONDERACIONES[[#This Row],[Fecha Ejecución del Ticket]])</f>
        <v>2022</v>
      </c>
      <c r="AA4680" t="str">
        <f t="shared" si="1024"/>
        <v>enero</v>
      </c>
      <c r="AB4680">
        <f>YEAR(BD_PONDERACIONES[[#This Row],[Fecha de Inspección]])</f>
        <v>2023</v>
      </c>
      <c r="AC4680">
        <f t="shared" si="1025"/>
        <v>0.5</v>
      </c>
      <c r="AD4680">
        <f t="shared" si="1026"/>
        <v>0.5</v>
      </c>
      <c r="AE4680">
        <f t="shared" si="1027"/>
        <v>0</v>
      </c>
      <c r="AF4680">
        <f t="shared" si="1028"/>
        <v>0</v>
      </c>
      <c r="AG4680">
        <f t="shared" si="1029"/>
        <v>0.5</v>
      </c>
      <c r="AH4680">
        <f t="shared" si="1030"/>
        <v>0.5</v>
      </c>
      <c r="AI4680">
        <f t="shared" si="1031"/>
        <v>0.25</v>
      </c>
      <c r="AJ4680">
        <f t="shared" si="1032"/>
        <v>0.25</v>
      </c>
      <c r="AK4680">
        <f t="shared" si="1033"/>
        <v>0.5</v>
      </c>
      <c r="AL4680">
        <f t="shared" si="1034"/>
        <v>0.5</v>
      </c>
      <c r="AM4680">
        <f t="shared" si="1035"/>
        <v>0.5</v>
      </c>
      <c r="AN4680" s="6">
        <f t="shared" si="1023"/>
        <v>0.7</v>
      </c>
      <c r="AO4680" t="str">
        <f>VLOOKUP(BD_PONDERACIONES[[#This Row],[Comuna]],Tabla3[#All],2,0)</f>
        <v>Cordillera</v>
      </c>
    </row>
    <row r="4681" spans="1:41" x14ac:dyDescent="0.35">
      <c r="A4681" t="s">
        <v>22438</v>
      </c>
      <c r="B4681" t="s">
        <v>22439</v>
      </c>
      <c r="C4681" t="s">
        <v>22440</v>
      </c>
      <c r="D4681" s="5">
        <v>44935</v>
      </c>
      <c r="E4681" s="5">
        <v>44908</v>
      </c>
      <c r="F4681" t="s">
        <v>763</v>
      </c>
      <c r="G4681" t="s">
        <v>22441</v>
      </c>
      <c r="H4681" t="s">
        <v>3795</v>
      </c>
      <c r="J4681" t="s">
        <v>756</v>
      </c>
      <c r="K4681" t="s">
        <v>756</v>
      </c>
      <c r="L4681" t="s">
        <v>757</v>
      </c>
      <c r="M4681" t="s">
        <v>757</v>
      </c>
      <c r="N4681" t="s">
        <v>756</v>
      </c>
      <c r="O4681" t="s">
        <v>756</v>
      </c>
      <c r="P4681" t="s">
        <v>758</v>
      </c>
      <c r="Q4681" t="s">
        <v>759</v>
      </c>
      <c r="R4681" t="s">
        <v>759</v>
      </c>
      <c r="S4681" t="s">
        <v>757</v>
      </c>
      <c r="T4681" t="s">
        <v>757</v>
      </c>
      <c r="U4681" t="s">
        <v>757</v>
      </c>
      <c r="V4681" t="s">
        <v>756</v>
      </c>
      <c r="W4681" t="s">
        <v>756</v>
      </c>
      <c r="X4681" t="s">
        <v>18306</v>
      </c>
      <c r="Y4681" t="str">
        <f t="shared" si="1022"/>
        <v>diciembre</v>
      </c>
      <c r="Z4681">
        <f>YEAR(BD_PONDERACIONES[[#This Row],[Fecha Ejecución del Ticket]])</f>
        <v>2022</v>
      </c>
      <c r="AA4681" t="str">
        <f t="shared" si="1024"/>
        <v>enero</v>
      </c>
      <c r="AB4681">
        <f>YEAR(BD_PONDERACIONES[[#This Row],[Fecha de Inspección]])</f>
        <v>2023</v>
      </c>
      <c r="AC4681">
        <f t="shared" si="1025"/>
        <v>0.5</v>
      </c>
      <c r="AD4681">
        <f t="shared" si="1026"/>
        <v>0.5</v>
      </c>
      <c r="AE4681">
        <f t="shared" si="1027"/>
        <v>0.5</v>
      </c>
      <c r="AF4681">
        <f t="shared" si="1028"/>
        <v>0.5</v>
      </c>
      <c r="AG4681">
        <f t="shared" si="1029"/>
        <v>0.5</v>
      </c>
      <c r="AH4681">
        <f t="shared" si="1030"/>
        <v>0.5</v>
      </c>
      <c r="AI4681">
        <f t="shared" si="1031"/>
        <v>0.25</v>
      </c>
      <c r="AJ4681">
        <f t="shared" si="1032"/>
        <v>0.25</v>
      </c>
      <c r="AK4681">
        <f t="shared" si="1033"/>
        <v>0.5</v>
      </c>
      <c r="AL4681">
        <f t="shared" si="1034"/>
        <v>0.5</v>
      </c>
      <c r="AM4681">
        <f t="shared" si="1035"/>
        <v>0.5</v>
      </c>
      <c r="AN4681" s="6">
        <f t="shared" si="1023"/>
        <v>1</v>
      </c>
      <c r="AO4681" t="str">
        <f>VLOOKUP(BD_PONDERACIONES[[#This Row],[Comuna]],Tabla3[#All],2,0)</f>
        <v>Cordillera</v>
      </c>
    </row>
    <row r="4682" spans="1:41" x14ac:dyDescent="0.35">
      <c r="A4682" t="s">
        <v>22442</v>
      </c>
      <c r="B4682" t="s">
        <v>22443</v>
      </c>
      <c r="C4682" t="s">
        <v>22444</v>
      </c>
      <c r="D4682" s="5">
        <v>44935</v>
      </c>
      <c r="E4682" s="5">
        <v>44909</v>
      </c>
      <c r="F4682" t="s">
        <v>763</v>
      </c>
      <c r="G4682" t="s">
        <v>22445</v>
      </c>
      <c r="H4682" t="s">
        <v>3795</v>
      </c>
      <c r="J4682" t="s">
        <v>756</v>
      </c>
      <c r="K4682" t="s">
        <v>756</v>
      </c>
      <c r="L4682" t="s">
        <v>757</v>
      </c>
      <c r="M4682" t="s">
        <v>757</v>
      </c>
      <c r="N4682" t="s">
        <v>756</v>
      </c>
      <c r="O4682" t="s">
        <v>756</v>
      </c>
      <c r="P4682" t="s">
        <v>765</v>
      </c>
      <c r="Q4682" t="s">
        <v>22446</v>
      </c>
      <c r="R4682" t="s">
        <v>22447</v>
      </c>
      <c r="S4682" t="s">
        <v>756</v>
      </c>
      <c r="T4682" t="s">
        <v>756</v>
      </c>
      <c r="U4682" t="s">
        <v>756</v>
      </c>
      <c r="V4682" t="s">
        <v>756</v>
      </c>
      <c r="W4682" t="s">
        <v>756</v>
      </c>
      <c r="X4682" t="s">
        <v>769</v>
      </c>
      <c r="Y4682" t="str">
        <f t="shared" si="1022"/>
        <v>diciembre</v>
      </c>
      <c r="Z4682">
        <f>YEAR(BD_PONDERACIONES[[#This Row],[Fecha Ejecución del Ticket]])</f>
        <v>2022</v>
      </c>
      <c r="AA4682" t="str">
        <f t="shared" si="1024"/>
        <v>enero</v>
      </c>
      <c r="AB4682">
        <f>YEAR(BD_PONDERACIONES[[#This Row],[Fecha de Inspección]])</f>
        <v>2023</v>
      </c>
      <c r="AC4682">
        <f t="shared" si="1025"/>
        <v>0.5</v>
      </c>
      <c r="AD4682">
        <f t="shared" si="1026"/>
        <v>0.5</v>
      </c>
      <c r="AE4682">
        <f t="shared" si="1027"/>
        <v>0.5</v>
      </c>
      <c r="AF4682">
        <f t="shared" si="1028"/>
        <v>0.5</v>
      </c>
      <c r="AG4682">
        <f t="shared" si="1029"/>
        <v>0.5</v>
      </c>
      <c r="AH4682">
        <f t="shared" si="1030"/>
        <v>0.5</v>
      </c>
      <c r="AI4682">
        <f t="shared" si="1031"/>
        <v>0.25</v>
      </c>
      <c r="AJ4682">
        <f t="shared" si="1032"/>
        <v>0.25</v>
      </c>
      <c r="AK4682">
        <f t="shared" si="1033"/>
        <v>0.5</v>
      </c>
      <c r="AL4682">
        <f t="shared" si="1034"/>
        <v>0.5</v>
      </c>
      <c r="AM4682">
        <f t="shared" si="1035"/>
        <v>0.5</v>
      </c>
      <c r="AN4682" s="6">
        <f t="shared" si="1023"/>
        <v>1</v>
      </c>
      <c r="AO4682" t="str">
        <f>VLOOKUP(BD_PONDERACIONES[[#This Row],[Comuna]],Tabla3[#All],2,0)</f>
        <v>Cordillera</v>
      </c>
    </row>
    <row r="4683" spans="1:41" x14ac:dyDescent="0.35">
      <c r="A4683" t="s">
        <v>22448</v>
      </c>
      <c r="B4683" t="s">
        <v>22449</v>
      </c>
      <c r="C4683" t="s">
        <v>22450</v>
      </c>
      <c r="D4683" s="5">
        <v>44935</v>
      </c>
      <c r="E4683" s="5">
        <v>44908</v>
      </c>
      <c r="F4683" t="s">
        <v>763</v>
      </c>
      <c r="G4683" t="s">
        <v>22451</v>
      </c>
      <c r="H4683" t="s">
        <v>3795</v>
      </c>
      <c r="J4683" t="s">
        <v>756</v>
      </c>
      <c r="K4683" t="s">
        <v>756</v>
      </c>
      <c r="L4683" t="s">
        <v>757</v>
      </c>
      <c r="M4683" t="s">
        <v>757</v>
      </c>
      <c r="N4683" t="s">
        <v>756</v>
      </c>
      <c r="O4683" t="s">
        <v>756</v>
      </c>
      <c r="P4683" t="s">
        <v>758</v>
      </c>
      <c r="Q4683" t="s">
        <v>759</v>
      </c>
      <c r="R4683" t="s">
        <v>759</v>
      </c>
      <c r="S4683" t="s">
        <v>757</v>
      </c>
      <c r="T4683" t="s">
        <v>757</v>
      </c>
      <c r="U4683" t="s">
        <v>757</v>
      </c>
      <c r="V4683" t="s">
        <v>773</v>
      </c>
      <c r="W4683" t="s">
        <v>773</v>
      </c>
      <c r="X4683" t="s">
        <v>22452</v>
      </c>
      <c r="Y4683" t="str">
        <f t="shared" si="1022"/>
        <v>diciembre</v>
      </c>
      <c r="Z4683">
        <f>YEAR(BD_PONDERACIONES[[#This Row],[Fecha Ejecución del Ticket]])</f>
        <v>2022</v>
      </c>
      <c r="AA4683" t="str">
        <f t="shared" si="1024"/>
        <v>enero</v>
      </c>
      <c r="AB4683">
        <f>YEAR(BD_PONDERACIONES[[#This Row],[Fecha de Inspección]])</f>
        <v>2023</v>
      </c>
      <c r="AC4683">
        <f t="shared" si="1025"/>
        <v>0.5</v>
      </c>
      <c r="AD4683">
        <f t="shared" si="1026"/>
        <v>0.5</v>
      </c>
      <c r="AE4683">
        <f t="shared" si="1027"/>
        <v>0.5</v>
      </c>
      <c r="AF4683">
        <f t="shared" si="1028"/>
        <v>0.5</v>
      </c>
      <c r="AG4683">
        <f t="shared" si="1029"/>
        <v>0.5</v>
      </c>
      <c r="AH4683">
        <f t="shared" si="1030"/>
        <v>0.5</v>
      </c>
      <c r="AI4683">
        <f t="shared" si="1031"/>
        <v>0.25</v>
      </c>
      <c r="AJ4683">
        <f t="shared" si="1032"/>
        <v>0.25</v>
      </c>
      <c r="AK4683">
        <f t="shared" si="1033"/>
        <v>0.5</v>
      </c>
      <c r="AL4683">
        <f t="shared" si="1034"/>
        <v>0</v>
      </c>
      <c r="AM4683">
        <f t="shared" si="1035"/>
        <v>0</v>
      </c>
      <c r="AN4683" s="6">
        <f t="shared" si="1023"/>
        <v>0.8</v>
      </c>
      <c r="AO4683" t="str">
        <f>VLOOKUP(BD_PONDERACIONES[[#This Row],[Comuna]],Tabla3[#All],2,0)</f>
        <v>Cordillera</v>
      </c>
    </row>
    <row r="4684" spans="1:41" x14ac:dyDescent="0.35">
      <c r="A4684" t="s">
        <v>22453</v>
      </c>
      <c r="B4684" t="s">
        <v>22454</v>
      </c>
      <c r="C4684" t="s">
        <v>22455</v>
      </c>
      <c r="D4684" s="5">
        <v>44935</v>
      </c>
      <c r="E4684" s="5">
        <v>44908</v>
      </c>
      <c r="F4684" t="s">
        <v>763</v>
      </c>
      <c r="G4684" t="s">
        <v>22456</v>
      </c>
      <c r="H4684" t="s">
        <v>3795</v>
      </c>
      <c r="J4684" t="s">
        <v>756</v>
      </c>
      <c r="K4684" t="s">
        <v>756</v>
      </c>
      <c r="L4684" t="s">
        <v>757</v>
      </c>
      <c r="M4684" t="s">
        <v>757</v>
      </c>
      <c r="N4684" t="s">
        <v>756</v>
      </c>
      <c r="O4684" t="s">
        <v>756</v>
      </c>
      <c r="P4684" t="s">
        <v>758</v>
      </c>
      <c r="Q4684" t="s">
        <v>759</v>
      </c>
      <c r="R4684" t="s">
        <v>759</v>
      </c>
      <c r="S4684" t="s">
        <v>757</v>
      </c>
      <c r="T4684" t="s">
        <v>757</v>
      </c>
      <c r="U4684" t="s">
        <v>757</v>
      </c>
      <c r="V4684" t="s">
        <v>756</v>
      </c>
      <c r="W4684" t="s">
        <v>756</v>
      </c>
      <c r="X4684" t="s">
        <v>17868</v>
      </c>
      <c r="Y4684" t="str">
        <f t="shared" si="1022"/>
        <v>diciembre</v>
      </c>
      <c r="Z4684">
        <f>YEAR(BD_PONDERACIONES[[#This Row],[Fecha Ejecución del Ticket]])</f>
        <v>2022</v>
      </c>
      <c r="AA4684" t="str">
        <f t="shared" si="1024"/>
        <v>enero</v>
      </c>
      <c r="AB4684">
        <f>YEAR(BD_PONDERACIONES[[#This Row],[Fecha de Inspección]])</f>
        <v>2023</v>
      </c>
      <c r="AC4684">
        <f t="shared" si="1025"/>
        <v>0.5</v>
      </c>
      <c r="AD4684">
        <f t="shared" si="1026"/>
        <v>0.5</v>
      </c>
      <c r="AE4684">
        <f t="shared" si="1027"/>
        <v>0.5</v>
      </c>
      <c r="AF4684">
        <f t="shared" si="1028"/>
        <v>0.5</v>
      </c>
      <c r="AG4684">
        <f t="shared" si="1029"/>
        <v>0.5</v>
      </c>
      <c r="AH4684">
        <f t="shared" si="1030"/>
        <v>0.5</v>
      </c>
      <c r="AI4684">
        <f t="shared" si="1031"/>
        <v>0.25</v>
      </c>
      <c r="AJ4684">
        <f t="shared" si="1032"/>
        <v>0.25</v>
      </c>
      <c r="AK4684">
        <f t="shared" si="1033"/>
        <v>0.5</v>
      </c>
      <c r="AL4684">
        <f t="shared" si="1034"/>
        <v>0.5</v>
      </c>
      <c r="AM4684">
        <f t="shared" si="1035"/>
        <v>0.5</v>
      </c>
      <c r="AN4684" s="6">
        <f t="shared" si="1023"/>
        <v>1</v>
      </c>
      <c r="AO4684" t="str">
        <f>VLOOKUP(BD_PONDERACIONES[[#This Row],[Comuna]],Tabla3[#All],2,0)</f>
        <v>Cordillera</v>
      </c>
    </row>
    <row r="4685" spans="1:41" x14ac:dyDescent="0.35">
      <c r="A4685" t="s">
        <v>22457</v>
      </c>
      <c r="B4685" t="s">
        <v>22458</v>
      </c>
      <c r="C4685" t="s">
        <v>22459</v>
      </c>
      <c r="D4685" s="5">
        <v>44935</v>
      </c>
      <c r="E4685" s="5">
        <v>44908</v>
      </c>
      <c r="F4685" t="s">
        <v>763</v>
      </c>
      <c r="G4685" t="s">
        <v>22460</v>
      </c>
      <c r="H4685" t="s">
        <v>3795</v>
      </c>
      <c r="J4685" t="s">
        <v>756</v>
      </c>
      <c r="K4685" t="s">
        <v>756</v>
      </c>
      <c r="L4685" t="s">
        <v>757</v>
      </c>
      <c r="M4685" t="s">
        <v>757</v>
      </c>
      <c r="N4685" t="s">
        <v>756</v>
      </c>
      <c r="O4685" t="s">
        <v>756</v>
      </c>
      <c r="P4685" t="s">
        <v>758</v>
      </c>
      <c r="Q4685" t="s">
        <v>759</v>
      </c>
      <c r="R4685" t="s">
        <v>759</v>
      </c>
      <c r="S4685" t="s">
        <v>757</v>
      </c>
      <c r="T4685" t="s">
        <v>757</v>
      </c>
      <c r="U4685" t="s">
        <v>757</v>
      </c>
      <c r="V4685" t="s">
        <v>773</v>
      </c>
      <c r="W4685" t="s">
        <v>773</v>
      </c>
      <c r="X4685" t="s">
        <v>16827</v>
      </c>
      <c r="Y4685" t="str">
        <f t="shared" si="1022"/>
        <v>diciembre</v>
      </c>
      <c r="Z4685">
        <f>YEAR(BD_PONDERACIONES[[#This Row],[Fecha Ejecución del Ticket]])</f>
        <v>2022</v>
      </c>
      <c r="AA4685" t="str">
        <f t="shared" si="1024"/>
        <v>enero</v>
      </c>
      <c r="AB4685">
        <f>YEAR(BD_PONDERACIONES[[#This Row],[Fecha de Inspección]])</f>
        <v>2023</v>
      </c>
      <c r="AC4685">
        <f t="shared" si="1025"/>
        <v>0.5</v>
      </c>
      <c r="AD4685">
        <f t="shared" si="1026"/>
        <v>0.5</v>
      </c>
      <c r="AE4685">
        <f t="shared" si="1027"/>
        <v>0.5</v>
      </c>
      <c r="AF4685">
        <f t="shared" si="1028"/>
        <v>0.5</v>
      </c>
      <c r="AG4685">
        <f t="shared" si="1029"/>
        <v>0.5</v>
      </c>
      <c r="AH4685">
        <f t="shared" si="1030"/>
        <v>0.5</v>
      </c>
      <c r="AI4685">
        <f t="shared" si="1031"/>
        <v>0.25</v>
      </c>
      <c r="AJ4685">
        <f t="shared" si="1032"/>
        <v>0.25</v>
      </c>
      <c r="AK4685">
        <f t="shared" si="1033"/>
        <v>0.5</v>
      </c>
      <c r="AL4685">
        <f t="shared" si="1034"/>
        <v>0</v>
      </c>
      <c r="AM4685">
        <f t="shared" si="1035"/>
        <v>0</v>
      </c>
      <c r="AN4685" s="6">
        <f t="shared" si="1023"/>
        <v>0.8</v>
      </c>
      <c r="AO4685" t="str">
        <f>VLOOKUP(BD_PONDERACIONES[[#This Row],[Comuna]],Tabla3[#All],2,0)</f>
        <v>Cordillera</v>
      </c>
    </row>
    <row r="4686" spans="1:41" x14ac:dyDescent="0.35">
      <c r="A4686" t="s">
        <v>22461</v>
      </c>
      <c r="B4686" t="s">
        <v>22462</v>
      </c>
      <c r="C4686" t="s">
        <v>22463</v>
      </c>
      <c r="D4686" s="5">
        <v>44935</v>
      </c>
      <c r="E4686" s="5">
        <v>44910</v>
      </c>
      <c r="F4686" t="s">
        <v>763</v>
      </c>
      <c r="G4686" t="s">
        <v>22464</v>
      </c>
      <c r="H4686" t="s">
        <v>3795</v>
      </c>
      <c r="J4686" t="s">
        <v>756</v>
      </c>
      <c r="K4686" t="s">
        <v>756</v>
      </c>
      <c r="L4686" t="s">
        <v>757</v>
      </c>
      <c r="M4686" t="s">
        <v>757</v>
      </c>
      <c r="N4686" t="s">
        <v>756</v>
      </c>
      <c r="O4686" t="s">
        <v>756</v>
      </c>
      <c r="P4686" t="s">
        <v>758</v>
      </c>
      <c r="Q4686" t="s">
        <v>759</v>
      </c>
      <c r="R4686" t="s">
        <v>759</v>
      </c>
      <c r="S4686" t="s">
        <v>757</v>
      </c>
      <c r="T4686" t="s">
        <v>757</v>
      </c>
      <c r="U4686" t="s">
        <v>757</v>
      </c>
      <c r="V4686" t="s">
        <v>756</v>
      </c>
      <c r="W4686" t="s">
        <v>756</v>
      </c>
      <c r="X4686" t="s">
        <v>22465</v>
      </c>
      <c r="Y4686" t="str">
        <f t="shared" si="1022"/>
        <v>diciembre</v>
      </c>
      <c r="Z4686">
        <f>YEAR(BD_PONDERACIONES[[#This Row],[Fecha Ejecución del Ticket]])</f>
        <v>2022</v>
      </c>
      <c r="AA4686" t="str">
        <f t="shared" si="1024"/>
        <v>enero</v>
      </c>
      <c r="AB4686">
        <f>YEAR(BD_PONDERACIONES[[#This Row],[Fecha de Inspección]])</f>
        <v>2023</v>
      </c>
      <c r="AC4686">
        <f t="shared" si="1025"/>
        <v>0.5</v>
      </c>
      <c r="AD4686">
        <f t="shared" si="1026"/>
        <v>0.5</v>
      </c>
      <c r="AE4686">
        <f t="shared" si="1027"/>
        <v>0.5</v>
      </c>
      <c r="AF4686">
        <f t="shared" si="1028"/>
        <v>0.5</v>
      </c>
      <c r="AG4686">
        <f t="shared" si="1029"/>
        <v>0.5</v>
      </c>
      <c r="AH4686">
        <f t="shared" si="1030"/>
        <v>0.5</v>
      </c>
      <c r="AI4686">
        <f t="shared" si="1031"/>
        <v>0.25</v>
      </c>
      <c r="AJ4686">
        <f t="shared" si="1032"/>
        <v>0.25</v>
      </c>
      <c r="AK4686">
        <f t="shared" si="1033"/>
        <v>0.5</v>
      </c>
      <c r="AL4686">
        <f t="shared" si="1034"/>
        <v>0.5</v>
      </c>
      <c r="AM4686">
        <f t="shared" si="1035"/>
        <v>0.5</v>
      </c>
      <c r="AN4686" s="6">
        <f t="shared" si="1023"/>
        <v>1</v>
      </c>
      <c r="AO4686" t="str">
        <f>VLOOKUP(BD_PONDERACIONES[[#This Row],[Comuna]],Tabla3[#All],2,0)</f>
        <v>Cordillera</v>
      </c>
    </row>
    <row r="4687" spans="1:41" x14ac:dyDescent="0.35">
      <c r="A4687" t="s">
        <v>22466</v>
      </c>
      <c r="B4687" t="s">
        <v>22467</v>
      </c>
      <c r="C4687" t="s">
        <v>22468</v>
      </c>
      <c r="D4687" s="5">
        <v>44936</v>
      </c>
      <c r="E4687" s="5">
        <v>44907</v>
      </c>
      <c r="F4687" t="s">
        <v>763</v>
      </c>
      <c r="G4687" t="s">
        <v>22469</v>
      </c>
      <c r="H4687" t="s">
        <v>3795</v>
      </c>
      <c r="J4687" t="s">
        <v>756</v>
      </c>
      <c r="K4687" t="s">
        <v>756</v>
      </c>
      <c r="L4687" t="s">
        <v>757</v>
      </c>
      <c r="M4687" t="s">
        <v>757</v>
      </c>
      <c r="N4687" t="s">
        <v>756</v>
      </c>
      <c r="O4687" t="s">
        <v>756</v>
      </c>
      <c r="P4687" t="s">
        <v>758</v>
      </c>
      <c r="Q4687" t="s">
        <v>759</v>
      </c>
      <c r="R4687" t="s">
        <v>759</v>
      </c>
      <c r="S4687" t="s">
        <v>757</v>
      </c>
      <c r="T4687" t="s">
        <v>757</v>
      </c>
      <c r="U4687" t="s">
        <v>757</v>
      </c>
      <c r="V4687" t="s">
        <v>756</v>
      </c>
      <c r="W4687" t="s">
        <v>756</v>
      </c>
      <c r="X4687" t="s">
        <v>22470</v>
      </c>
      <c r="Y4687" t="str">
        <f t="shared" si="1022"/>
        <v>diciembre</v>
      </c>
      <c r="Z4687">
        <f>YEAR(BD_PONDERACIONES[[#This Row],[Fecha Ejecución del Ticket]])</f>
        <v>2022</v>
      </c>
      <c r="AA4687" t="str">
        <f t="shared" si="1024"/>
        <v>enero</v>
      </c>
      <c r="AB4687">
        <f>YEAR(BD_PONDERACIONES[[#This Row],[Fecha de Inspección]])</f>
        <v>2023</v>
      </c>
      <c r="AC4687">
        <f t="shared" si="1025"/>
        <v>0.5</v>
      </c>
      <c r="AD4687">
        <f t="shared" si="1026"/>
        <v>0.5</v>
      </c>
      <c r="AE4687">
        <f t="shared" si="1027"/>
        <v>0.5</v>
      </c>
      <c r="AF4687">
        <f t="shared" si="1028"/>
        <v>0.5</v>
      </c>
      <c r="AG4687">
        <f t="shared" si="1029"/>
        <v>0.5</v>
      </c>
      <c r="AH4687">
        <f t="shared" si="1030"/>
        <v>0.5</v>
      </c>
      <c r="AI4687">
        <f t="shared" si="1031"/>
        <v>0.25</v>
      </c>
      <c r="AJ4687">
        <f t="shared" si="1032"/>
        <v>0.25</v>
      </c>
      <c r="AK4687">
        <f t="shared" si="1033"/>
        <v>0.5</v>
      </c>
      <c r="AL4687">
        <f t="shared" si="1034"/>
        <v>0.5</v>
      </c>
      <c r="AM4687">
        <f t="shared" si="1035"/>
        <v>0.5</v>
      </c>
      <c r="AN4687" s="6">
        <f t="shared" si="1023"/>
        <v>1</v>
      </c>
      <c r="AO4687" t="str">
        <f>VLOOKUP(BD_PONDERACIONES[[#This Row],[Comuna]],Tabla3[#All],2,0)</f>
        <v>Cordillera</v>
      </c>
    </row>
    <row r="4688" spans="1:41" x14ac:dyDescent="0.35">
      <c r="A4688" t="s">
        <v>22471</v>
      </c>
      <c r="B4688" t="s">
        <v>22472</v>
      </c>
      <c r="C4688" t="s">
        <v>22473</v>
      </c>
      <c r="D4688" s="5">
        <v>44936</v>
      </c>
      <c r="E4688" s="5">
        <v>44905</v>
      </c>
      <c r="F4688" t="s">
        <v>763</v>
      </c>
      <c r="G4688" t="s">
        <v>22474</v>
      </c>
      <c r="H4688" t="s">
        <v>3795</v>
      </c>
      <c r="J4688" t="s">
        <v>756</v>
      </c>
      <c r="K4688" t="s">
        <v>756</v>
      </c>
      <c r="L4688" t="s">
        <v>757</v>
      </c>
      <c r="M4688" t="s">
        <v>757</v>
      </c>
      <c r="N4688" t="s">
        <v>756</v>
      </c>
      <c r="O4688" t="s">
        <v>756</v>
      </c>
      <c r="P4688" t="s">
        <v>758</v>
      </c>
      <c r="Q4688" t="s">
        <v>759</v>
      </c>
      <c r="R4688" t="s">
        <v>759</v>
      </c>
      <c r="S4688" t="s">
        <v>757</v>
      </c>
      <c r="T4688" t="s">
        <v>757</v>
      </c>
      <c r="U4688" t="s">
        <v>757</v>
      </c>
      <c r="V4688" t="s">
        <v>756</v>
      </c>
      <c r="W4688" t="s">
        <v>756</v>
      </c>
      <c r="X4688" t="s">
        <v>22470</v>
      </c>
      <c r="Y4688" t="str">
        <f t="shared" si="1022"/>
        <v>diciembre</v>
      </c>
      <c r="Z4688">
        <f>YEAR(BD_PONDERACIONES[[#This Row],[Fecha Ejecución del Ticket]])</f>
        <v>2022</v>
      </c>
      <c r="AA4688" t="str">
        <f t="shared" si="1024"/>
        <v>enero</v>
      </c>
      <c r="AB4688">
        <f>YEAR(BD_PONDERACIONES[[#This Row],[Fecha de Inspección]])</f>
        <v>2023</v>
      </c>
      <c r="AC4688">
        <f t="shared" si="1025"/>
        <v>0.5</v>
      </c>
      <c r="AD4688">
        <f t="shared" si="1026"/>
        <v>0.5</v>
      </c>
      <c r="AE4688">
        <f t="shared" si="1027"/>
        <v>0.5</v>
      </c>
      <c r="AF4688">
        <f t="shared" si="1028"/>
        <v>0.5</v>
      </c>
      <c r="AG4688">
        <f t="shared" si="1029"/>
        <v>0.5</v>
      </c>
      <c r="AH4688">
        <f t="shared" si="1030"/>
        <v>0.5</v>
      </c>
      <c r="AI4688">
        <f t="shared" si="1031"/>
        <v>0.25</v>
      </c>
      <c r="AJ4688">
        <f t="shared" si="1032"/>
        <v>0.25</v>
      </c>
      <c r="AK4688">
        <f t="shared" si="1033"/>
        <v>0.5</v>
      </c>
      <c r="AL4688">
        <f t="shared" si="1034"/>
        <v>0.5</v>
      </c>
      <c r="AM4688">
        <f t="shared" si="1035"/>
        <v>0.5</v>
      </c>
      <c r="AN4688" s="6">
        <f t="shared" si="1023"/>
        <v>1</v>
      </c>
      <c r="AO4688" t="str">
        <f>VLOOKUP(BD_PONDERACIONES[[#This Row],[Comuna]],Tabla3[#All],2,0)</f>
        <v>Cordillera</v>
      </c>
    </row>
    <row r="4689" spans="1:41" x14ac:dyDescent="0.35">
      <c r="A4689" t="s">
        <v>22475</v>
      </c>
      <c r="B4689" t="s">
        <v>22476</v>
      </c>
      <c r="C4689" t="s">
        <v>22477</v>
      </c>
      <c r="D4689" s="5">
        <v>44936</v>
      </c>
      <c r="E4689" s="5">
        <v>44901</v>
      </c>
      <c r="F4689" t="s">
        <v>753</v>
      </c>
      <c r="G4689" t="s">
        <v>22478</v>
      </c>
      <c r="H4689" t="s">
        <v>3795</v>
      </c>
      <c r="J4689" t="s">
        <v>756</v>
      </c>
      <c r="K4689" t="s">
        <v>756</v>
      </c>
      <c r="L4689" t="s">
        <v>757</v>
      </c>
      <c r="M4689" t="s">
        <v>757</v>
      </c>
      <c r="N4689" t="s">
        <v>756</v>
      </c>
      <c r="O4689" t="s">
        <v>756</v>
      </c>
      <c r="P4689" t="s">
        <v>758</v>
      </c>
      <c r="Q4689" t="s">
        <v>759</v>
      </c>
      <c r="R4689" t="s">
        <v>759</v>
      </c>
      <c r="S4689" t="s">
        <v>757</v>
      </c>
      <c r="T4689" t="s">
        <v>757</v>
      </c>
      <c r="U4689" t="s">
        <v>757</v>
      </c>
      <c r="V4689" t="s">
        <v>756</v>
      </c>
      <c r="W4689" t="s">
        <v>756</v>
      </c>
      <c r="X4689" t="s">
        <v>8238</v>
      </c>
      <c r="Y4689" t="str">
        <f t="shared" ref="Y4689:Y4752" si="1036">TEXT(E4689,"MMMM")</f>
        <v>diciembre</v>
      </c>
      <c r="Z4689">
        <f>YEAR(BD_PONDERACIONES[[#This Row],[Fecha Ejecución del Ticket]])</f>
        <v>2022</v>
      </c>
      <c r="AA4689" t="str">
        <f t="shared" si="1024"/>
        <v>enero</v>
      </c>
      <c r="AB4689">
        <f>YEAR(BD_PONDERACIONES[[#This Row],[Fecha de Inspección]])</f>
        <v>2023</v>
      </c>
      <c r="AC4689">
        <f t="shared" si="1025"/>
        <v>0.5</v>
      </c>
      <c r="AD4689">
        <f t="shared" si="1026"/>
        <v>0.5</v>
      </c>
      <c r="AE4689">
        <f t="shared" si="1027"/>
        <v>0.5</v>
      </c>
      <c r="AF4689">
        <f t="shared" si="1028"/>
        <v>0.5</v>
      </c>
      <c r="AG4689">
        <f t="shared" si="1029"/>
        <v>0.5</v>
      </c>
      <c r="AH4689">
        <f t="shared" si="1030"/>
        <v>0.5</v>
      </c>
      <c r="AI4689">
        <f t="shared" si="1031"/>
        <v>0.25</v>
      </c>
      <c r="AJ4689">
        <f t="shared" si="1032"/>
        <v>0.25</v>
      </c>
      <c r="AK4689">
        <f t="shared" si="1033"/>
        <v>0.5</v>
      </c>
      <c r="AL4689">
        <f t="shared" si="1034"/>
        <v>0.5</v>
      </c>
      <c r="AM4689">
        <f t="shared" si="1035"/>
        <v>0.5</v>
      </c>
      <c r="AN4689" s="6">
        <f t="shared" ref="AN4689:AN4752" si="1037">((AC4689+AD4689)*0.2)+((AE4689+AF4689)*0.3)+((AG4689+AH4689)*0.15)+((AI4689+AJ4689+AK4689)*0.15)+((AL4689+AM4689)*0.2)</f>
        <v>1</v>
      </c>
      <c r="AO4689" t="str">
        <f>VLOOKUP(BD_PONDERACIONES[[#This Row],[Comuna]],Tabla3[#All],2,0)</f>
        <v>Cordillera</v>
      </c>
    </row>
    <row r="4690" spans="1:41" x14ac:dyDescent="0.35">
      <c r="A4690" t="s">
        <v>22479</v>
      </c>
      <c r="B4690" t="s">
        <v>22480</v>
      </c>
      <c r="C4690" t="s">
        <v>22481</v>
      </c>
      <c r="D4690" s="5">
        <v>44936</v>
      </c>
      <c r="E4690" s="5">
        <v>44901</v>
      </c>
      <c r="F4690" t="s">
        <v>753</v>
      </c>
      <c r="G4690" t="s">
        <v>22482</v>
      </c>
      <c r="H4690" t="s">
        <v>3795</v>
      </c>
      <c r="J4690" t="s">
        <v>756</v>
      </c>
      <c r="K4690" t="s">
        <v>756</v>
      </c>
      <c r="L4690" t="s">
        <v>757</v>
      </c>
      <c r="M4690" t="s">
        <v>757</v>
      </c>
      <c r="N4690" t="s">
        <v>756</v>
      </c>
      <c r="O4690" t="s">
        <v>756</v>
      </c>
      <c r="P4690" t="s">
        <v>765</v>
      </c>
      <c r="Q4690" t="s">
        <v>22483</v>
      </c>
      <c r="R4690" t="s">
        <v>22484</v>
      </c>
      <c r="S4690" t="s">
        <v>756</v>
      </c>
      <c r="T4690" t="s">
        <v>756</v>
      </c>
      <c r="U4690" t="s">
        <v>756</v>
      </c>
      <c r="V4690" t="s">
        <v>756</v>
      </c>
      <c r="W4690" t="s">
        <v>756</v>
      </c>
      <c r="X4690" t="s">
        <v>9524</v>
      </c>
      <c r="Y4690" t="str">
        <f t="shared" si="1036"/>
        <v>diciembre</v>
      </c>
      <c r="Z4690">
        <f>YEAR(BD_PONDERACIONES[[#This Row],[Fecha Ejecución del Ticket]])</f>
        <v>2022</v>
      </c>
      <c r="AA4690" t="str">
        <f t="shared" si="1024"/>
        <v>enero</v>
      </c>
      <c r="AB4690">
        <f>YEAR(BD_PONDERACIONES[[#This Row],[Fecha de Inspección]])</f>
        <v>2023</v>
      </c>
      <c r="AC4690">
        <f t="shared" si="1025"/>
        <v>0.5</v>
      </c>
      <c r="AD4690">
        <f t="shared" si="1026"/>
        <v>0.5</v>
      </c>
      <c r="AE4690">
        <f t="shared" si="1027"/>
        <v>0.5</v>
      </c>
      <c r="AF4690">
        <f t="shared" si="1028"/>
        <v>0.5</v>
      </c>
      <c r="AG4690">
        <f t="shared" si="1029"/>
        <v>0.5</v>
      </c>
      <c r="AH4690">
        <f t="shared" si="1030"/>
        <v>0.5</v>
      </c>
      <c r="AI4690">
        <f t="shared" si="1031"/>
        <v>0.25</v>
      </c>
      <c r="AJ4690">
        <f t="shared" si="1032"/>
        <v>0.25</v>
      </c>
      <c r="AK4690">
        <f t="shared" si="1033"/>
        <v>0.5</v>
      </c>
      <c r="AL4690">
        <f t="shared" si="1034"/>
        <v>0.5</v>
      </c>
      <c r="AM4690">
        <f t="shared" si="1035"/>
        <v>0.5</v>
      </c>
      <c r="AN4690" s="6">
        <f t="shared" si="1037"/>
        <v>1</v>
      </c>
      <c r="AO4690" t="str">
        <f>VLOOKUP(BD_PONDERACIONES[[#This Row],[Comuna]],Tabla3[#All],2,0)</f>
        <v>Cordillera</v>
      </c>
    </row>
    <row r="4691" spans="1:41" x14ac:dyDescent="0.35">
      <c r="A4691" t="s">
        <v>22485</v>
      </c>
      <c r="B4691" t="s">
        <v>22486</v>
      </c>
      <c r="C4691" t="s">
        <v>22487</v>
      </c>
      <c r="D4691" s="5">
        <v>44936</v>
      </c>
      <c r="E4691" s="5">
        <v>44901</v>
      </c>
      <c r="F4691" t="s">
        <v>753</v>
      </c>
      <c r="G4691" t="s">
        <v>22488</v>
      </c>
      <c r="H4691" t="s">
        <v>3795</v>
      </c>
      <c r="J4691" t="s">
        <v>756</v>
      </c>
      <c r="K4691" t="s">
        <v>756</v>
      </c>
      <c r="L4691" t="s">
        <v>757</v>
      </c>
      <c r="M4691" t="s">
        <v>757</v>
      </c>
      <c r="N4691" t="s">
        <v>756</v>
      </c>
      <c r="O4691" t="s">
        <v>756</v>
      </c>
      <c r="P4691" t="s">
        <v>758</v>
      </c>
      <c r="Q4691" t="s">
        <v>759</v>
      </c>
      <c r="R4691" t="s">
        <v>759</v>
      </c>
      <c r="S4691" t="s">
        <v>757</v>
      </c>
      <c r="T4691" t="s">
        <v>757</v>
      </c>
      <c r="U4691" t="s">
        <v>757</v>
      </c>
      <c r="V4691" t="s">
        <v>756</v>
      </c>
      <c r="W4691" t="s">
        <v>756</v>
      </c>
      <c r="X4691" t="s">
        <v>8238</v>
      </c>
      <c r="Y4691" t="str">
        <f t="shared" si="1036"/>
        <v>diciembre</v>
      </c>
      <c r="Z4691">
        <f>YEAR(BD_PONDERACIONES[[#This Row],[Fecha Ejecución del Ticket]])</f>
        <v>2022</v>
      </c>
      <c r="AA4691" t="str">
        <f t="shared" si="1024"/>
        <v>enero</v>
      </c>
      <c r="AB4691">
        <f>YEAR(BD_PONDERACIONES[[#This Row],[Fecha de Inspección]])</f>
        <v>2023</v>
      </c>
      <c r="AC4691">
        <f t="shared" si="1025"/>
        <v>0.5</v>
      </c>
      <c r="AD4691">
        <f t="shared" si="1026"/>
        <v>0.5</v>
      </c>
      <c r="AE4691">
        <f t="shared" si="1027"/>
        <v>0.5</v>
      </c>
      <c r="AF4691">
        <f t="shared" si="1028"/>
        <v>0.5</v>
      </c>
      <c r="AG4691">
        <f t="shared" si="1029"/>
        <v>0.5</v>
      </c>
      <c r="AH4691">
        <f t="shared" si="1030"/>
        <v>0.5</v>
      </c>
      <c r="AI4691">
        <f t="shared" si="1031"/>
        <v>0.25</v>
      </c>
      <c r="AJ4691">
        <f t="shared" si="1032"/>
        <v>0.25</v>
      </c>
      <c r="AK4691">
        <f t="shared" si="1033"/>
        <v>0.5</v>
      </c>
      <c r="AL4691">
        <f t="shared" si="1034"/>
        <v>0.5</v>
      </c>
      <c r="AM4691">
        <f t="shared" si="1035"/>
        <v>0.5</v>
      </c>
      <c r="AN4691" s="6">
        <f t="shared" si="1037"/>
        <v>1</v>
      </c>
      <c r="AO4691" t="str">
        <f>VLOOKUP(BD_PONDERACIONES[[#This Row],[Comuna]],Tabla3[#All],2,0)</f>
        <v>Cordillera</v>
      </c>
    </row>
    <row r="4692" spans="1:41" x14ac:dyDescent="0.35">
      <c r="A4692" t="s">
        <v>22489</v>
      </c>
      <c r="B4692" t="s">
        <v>22490</v>
      </c>
      <c r="C4692" t="s">
        <v>22491</v>
      </c>
      <c r="D4692" s="5">
        <v>44936</v>
      </c>
      <c r="E4692" s="5">
        <v>44908</v>
      </c>
      <c r="F4692" t="s">
        <v>763</v>
      </c>
      <c r="G4692" t="s">
        <v>22492</v>
      </c>
      <c r="H4692" t="s">
        <v>3795</v>
      </c>
      <c r="J4692" t="s">
        <v>756</v>
      </c>
      <c r="K4692" t="s">
        <v>756</v>
      </c>
      <c r="L4692" t="s">
        <v>757</v>
      </c>
      <c r="M4692" t="s">
        <v>757</v>
      </c>
      <c r="N4692" t="s">
        <v>756</v>
      </c>
      <c r="O4692" t="s">
        <v>756</v>
      </c>
      <c r="P4692" t="s">
        <v>758</v>
      </c>
      <c r="Q4692" t="s">
        <v>759</v>
      </c>
      <c r="R4692" t="s">
        <v>759</v>
      </c>
      <c r="S4692" t="s">
        <v>757</v>
      </c>
      <c r="T4692" t="s">
        <v>757</v>
      </c>
      <c r="U4692" t="s">
        <v>757</v>
      </c>
      <c r="V4692" t="s">
        <v>756</v>
      </c>
      <c r="W4692" t="s">
        <v>768</v>
      </c>
      <c r="X4692" t="s">
        <v>22493</v>
      </c>
      <c r="Y4692" t="str">
        <f t="shared" si="1036"/>
        <v>diciembre</v>
      </c>
      <c r="Z4692">
        <f>YEAR(BD_PONDERACIONES[[#This Row],[Fecha Ejecución del Ticket]])</f>
        <v>2022</v>
      </c>
      <c r="AA4692" t="str">
        <f t="shared" si="1024"/>
        <v>enero</v>
      </c>
      <c r="AB4692">
        <f>YEAR(BD_PONDERACIONES[[#This Row],[Fecha de Inspección]])</f>
        <v>2023</v>
      </c>
      <c r="AC4692">
        <f t="shared" si="1025"/>
        <v>0.5</v>
      </c>
      <c r="AD4692">
        <f t="shared" si="1026"/>
        <v>0.5</v>
      </c>
      <c r="AE4692">
        <f t="shared" si="1027"/>
        <v>0.5</v>
      </c>
      <c r="AF4692">
        <f t="shared" si="1028"/>
        <v>0.5</v>
      </c>
      <c r="AG4692">
        <f t="shared" si="1029"/>
        <v>0.5</v>
      </c>
      <c r="AH4692">
        <f t="shared" si="1030"/>
        <v>0.5</v>
      </c>
      <c r="AI4692">
        <f t="shared" si="1031"/>
        <v>0.25</v>
      </c>
      <c r="AJ4692">
        <f t="shared" si="1032"/>
        <v>0.25</v>
      </c>
      <c r="AK4692">
        <f t="shared" si="1033"/>
        <v>0.5</v>
      </c>
      <c r="AL4692">
        <f t="shared" si="1034"/>
        <v>0.5</v>
      </c>
      <c r="AM4692">
        <f t="shared" si="1035"/>
        <v>0.17499999999999999</v>
      </c>
      <c r="AN4692" s="6">
        <f t="shared" si="1037"/>
        <v>0.93500000000000005</v>
      </c>
      <c r="AO4692" t="str">
        <f>VLOOKUP(BD_PONDERACIONES[[#This Row],[Comuna]],Tabla3[#All],2,0)</f>
        <v>Cordillera</v>
      </c>
    </row>
    <row r="4693" spans="1:41" x14ac:dyDescent="0.35">
      <c r="A4693" t="s">
        <v>22494</v>
      </c>
      <c r="B4693" t="s">
        <v>22495</v>
      </c>
      <c r="C4693" t="s">
        <v>22496</v>
      </c>
      <c r="D4693" s="5">
        <v>44936</v>
      </c>
      <c r="E4693" s="5">
        <v>44909</v>
      </c>
      <c r="F4693" t="s">
        <v>763</v>
      </c>
      <c r="G4693" t="s">
        <v>22497</v>
      </c>
      <c r="H4693" t="s">
        <v>3795</v>
      </c>
      <c r="J4693" t="s">
        <v>756</v>
      </c>
      <c r="K4693" t="s">
        <v>756</v>
      </c>
      <c r="L4693" t="s">
        <v>757</v>
      </c>
      <c r="M4693" t="s">
        <v>757</v>
      </c>
      <c r="N4693" t="s">
        <v>756</v>
      </c>
      <c r="O4693" t="s">
        <v>756</v>
      </c>
      <c r="P4693" t="s">
        <v>758</v>
      </c>
      <c r="Q4693" t="s">
        <v>759</v>
      </c>
      <c r="R4693" t="s">
        <v>759</v>
      </c>
      <c r="S4693" t="s">
        <v>757</v>
      </c>
      <c r="T4693" t="s">
        <v>757</v>
      </c>
      <c r="U4693" t="s">
        <v>757</v>
      </c>
      <c r="V4693" t="s">
        <v>756</v>
      </c>
      <c r="W4693" t="s">
        <v>756</v>
      </c>
      <c r="X4693" t="s">
        <v>22498</v>
      </c>
      <c r="Y4693" t="str">
        <f t="shared" si="1036"/>
        <v>diciembre</v>
      </c>
      <c r="Z4693">
        <f>YEAR(BD_PONDERACIONES[[#This Row],[Fecha Ejecución del Ticket]])</f>
        <v>2022</v>
      </c>
      <c r="AA4693" t="str">
        <f t="shared" si="1024"/>
        <v>enero</v>
      </c>
      <c r="AB4693">
        <f>YEAR(BD_PONDERACIONES[[#This Row],[Fecha de Inspección]])</f>
        <v>2023</v>
      </c>
      <c r="AC4693">
        <f t="shared" si="1025"/>
        <v>0.5</v>
      </c>
      <c r="AD4693">
        <f t="shared" si="1026"/>
        <v>0.5</v>
      </c>
      <c r="AE4693">
        <f t="shared" si="1027"/>
        <v>0.5</v>
      </c>
      <c r="AF4693">
        <f t="shared" si="1028"/>
        <v>0.5</v>
      </c>
      <c r="AG4693">
        <f t="shared" si="1029"/>
        <v>0.5</v>
      </c>
      <c r="AH4693">
        <f t="shared" si="1030"/>
        <v>0.5</v>
      </c>
      <c r="AI4693">
        <f t="shared" si="1031"/>
        <v>0.25</v>
      </c>
      <c r="AJ4693">
        <f t="shared" si="1032"/>
        <v>0.25</v>
      </c>
      <c r="AK4693">
        <f t="shared" si="1033"/>
        <v>0.5</v>
      </c>
      <c r="AL4693">
        <f t="shared" si="1034"/>
        <v>0.5</v>
      </c>
      <c r="AM4693">
        <f t="shared" si="1035"/>
        <v>0.5</v>
      </c>
      <c r="AN4693" s="6">
        <f t="shared" si="1037"/>
        <v>1</v>
      </c>
      <c r="AO4693" t="str">
        <f>VLOOKUP(BD_PONDERACIONES[[#This Row],[Comuna]],Tabla3[#All],2,0)</f>
        <v>Cordillera</v>
      </c>
    </row>
    <row r="4694" spans="1:41" x14ac:dyDescent="0.35">
      <c r="A4694" t="s">
        <v>22499</v>
      </c>
      <c r="B4694" t="s">
        <v>22500</v>
      </c>
      <c r="C4694" t="s">
        <v>22501</v>
      </c>
      <c r="D4694" s="5">
        <v>44936</v>
      </c>
      <c r="E4694" s="5">
        <v>44899</v>
      </c>
      <c r="F4694" t="s">
        <v>753</v>
      </c>
      <c r="G4694" t="s">
        <v>22502</v>
      </c>
      <c r="H4694" t="s">
        <v>3795</v>
      </c>
      <c r="J4694" t="s">
        <v>756</v>
      </c>
      <c r="K4694" t="s">
        <v>756</v>
      </c>
      <c r="L4694" t="s">
        <v>757</v>
      </c>
      <c r="M4694" t="s">
        <v>757</v>
      </c>
      <c r="N4694" t="s">
        <v>756</v>
      </c>
      <c r="O4694" t="s">
        <v>756</v>
      </c>
      <c r="P4694" t="s">
        <v>758</v>
      </c>
      <c r="Q4694" t="s">
        <v>759</v>
      </c>
      <c r="R4694" t="s">
        <v>759</v>
      </c>
      <c r="S4694" t="s">
        <v>757</v>
      </c>
      <c r="T4694" t="s">
        <v>757</v>
      </c>
      <c r="U4694" t="s">
        <v>757</v>
      </c>
      <c r="V4694" t="s">
        <v>904</v>
      </c>
      <c r="W4694" t="s">
        <v>756</v>
      </c>
      <c r="X4694" t="s">
        <v>22148</v>
      </c>
      <c r="Y4694" t="str">
        <f t="shared" si="1036"/>
        <v>diciembre</v>
      </c>
      <c r="Z4694">
        <f>YEAR(BD_PONDERACIONES[[#This Row],[Fecha Ejecución del Ticket]])</f>
        <v>2022</v>
      </c>
      <c r="AA4694" t="str">
        <f t="shared" si="1024"/>
        <v>enero</v>
      </c>
      <c r="AB4694">
        <f>YEAR(BD_PONDERACIONES[[#This Row],[Fecha de Inspección]])</f>
        <v>2023</v>
      </c>
      <c r="AC4694">
        <f t="shared" si="1025"/>
        <v>0.5</v>
      </c>
      <c r="AD4694">
        <f t="shared" si="1026"/>
        <v>0.5</v>
      </c>
      <c r="AE4694">
        <f t="shared" si="1027"/>
        <v>0.5</v>
      </c>
      <c r="AF4694">
        <f t="shared" si="1028"/>
        <v>0.5</v>
      </c>
      <c r="AG4694">
        <f t="shared" si="1029"/>
        <v>0.5</v>
      </c>
      <c r="AH4694">
        <f t="shared" si="1030"/>
        <v>0.5</v>
      </c>
      <c r="AI4694">
        <f t="shared" si="1031"/>
        <v>0.25</v>
      </c>
      <c r="AJ4694">
        <f t="shared" si="1032"/>
        <v>0.25</v>
      </c>
      <c r="AK4694">
        <f t="shared" si="1033"/>
        <v>0.5</v>
      </c>
      <c r="AL4694">
        <f t="shared" si="1034"/>
        <v>0.32500000000000001</v>
      </c>
      <c r="AM4694">
        <f t="shared" si="1035"/>
        <v>0.5</v>
      </c>
      <c r="AN4694" s="6">
        <f t="shared" si="1037"/>
        <v>0.96500000000000008</v>
      </c>
      <c r="AO4694" t="str">
        <f>VLOOKUP(BD_PONDERACIONES[[#This Row],[Comuna]],Tabla3[#All],2,0)</f>
        <v>Cordillera</v>
      </c>
    </row>
    <row r="4695" spans="1:41" x14ac:dyDescent="0.35">
      <c r="A4695" t="s">
        <v>22503</v>
      </c>
      <c r="B4695" t="s">
        <v>22504</v>
      </c>
      <c r="C4695" t="s">
        <v>22505</v>
      </c>
      <c r="D4695" s="5">
        <v>44936</v>
      </c>
      <c r="E4695" s="5">
        <v>44897</v>
      </c>
      <c r="F4695" t="s">
        <v>753</v>
      </c>
      <c r="G4695" t="s">
        <v>22506</v>
      </c>
      <c r="H4695" t="s">
        <v>3795</v>
      </c>
      <c r="J4695" t="s">
        <v>756</v>
      </c>
      <c r="K4695" t="s">
        <v>756</v>
      </c>
      <c r="L4695" t="s">
        <v>773</v>
      </c>
      <c r="M4695" t="s">
        <v>773</v>
      </c>
      <c r="N4695" t="s">
        <v>756</v>
      </c>
      <c r="O4695" t="s">
        <v>756</v>
      </c>
      <c r="P4695" t="s">
        <v>765</v>
      </c>
      <c r="Q4695" t="s">
        <v>759</v>
      </c>
      <c r="R4695" t="s">
        <v>759</v>
      </c>
      <c r="S4695" t="s">
        <v>756</v>
      </c>
      <c r="T4695" t="s">
        <v>756</v>
      </c>
      <c r="U4695" t="s">
        <v>756</v>
      </c>
      <c r="V4695" t="s">
        <v>756</v>
      </c>
      <c r="W4695" t="s">
        <v>756</v>
      </c>
      <c r="X4695" t="s">
        <v>21595</v>
      </c>
      <c r="Y4695" t="str">
        <f t="shared" si="1036"/>
        <v>diciembre</v>
      </c>
      <c r="Z4695">
        <f>YEAR(BD_PONDERACIONES[[#This Row],[Fecha Ejecución del Ticket]])</f>
        <v>2022</v>
      </c>
      <c r="AA4695" t="str">
        <f t="shared" si="1024"/>
        <v>enero</v>
      </c>
      <c r="AB4695">
        <f>YEAR(BD_PONDERACIONES[[#This Row],[Fecha de Inspección]])</f>
        <v>2023</v>
      </c>
      <c r="AC4695">
        <f t="shared" si="1025"/>
        <v>0.5</v>
      </c>
      <c r="AD4695">
        <f t="shared" si="1026"/>
        <v>0.5</v>
      </c>
      <c r="AE4695">
        <f t="shared" si="1027"/>
        <v>0</v>
      </c>
      <c r="AF4695">
        <f t="shared" si="1028"/>
        <v>0</v>
      </c>
      <c r="AG4695">
        <f t="shared" si="1029"/>
        <v>0.5</v>
      </c>
      <c r="AH4695">
        <f t="shared" si="1030"/>
        <v>0.5</v>
      </c>
      <c r="AI4695">
        <f t="shared" si="1031"/>
        <v>0.25</v>
      </c>
      <c r="AJ4695">
        <f t="shared" si="1032"/>
        <v>0.25</v>
      </c>
      <c r="AK4695">
        <f t="shared" si="1033"/>
        <v>0.5</v>
      </c>
      <c r="AL4695">
        <f t="shared" si="1034"/>
        <v>0.5</v>
      </c>
      <c r="AM4695">
        <f t="shared" si="1035"/>
        <v>0.5</v>
      </c>
      <c r="AN4695" s="6">
        <f t="shared" si="1037"/>
        <v>0.7</v>
      </c>
      <c r="AO4695" t="str">
        <f>VLOOKUP(BD_PONDERACIONES[[#This Row],[Comuna]],Tabla3[#All],2,0)</f>
        <v>Cordillera</v>
      </c>
    </row>
    <row r="4696" spans="1:41" x14ac:dyDescent="0.35">
      <c r="A4696" t="s">
        <v>22507</v>
      </c>
      <c r="B4696" t="s">
        <v>22508</v>
      </c>
      <c r="C4696" t="s">
        <v>22509</v>
      </c>
      <c r="D4696" s="5">
        <v>44936</v>
      </c>
      <c r="E4696" s="5">
        <v>44897</v>
      </c>
      <c r="F4696" t="s">
        <v>753</v>
      </c>
      <c r="G4696" t="s">
        <v>22506</v>
      </c>
      <c r="H4696" t="s">
        <v>3795</v>
      </c>
      <c r="J4696" t="s">
        <v>756</v>
      </c>
      <c r="K4696" t="s">
        <v>756</v>
      </c>
      <c r="L4696" t="s">
        <v>757</v>
      </c>
      <c r="M4696" t="s">
        <v>757</v>
      </c>
      <c r="N4696" t="s">
        <v>756</v>
      </c>
      <c r="O4696" t="s">
        <v>756</v>
      </c>
      <c r="P4696" t="s">
        <v>765</v>
      </c>
      <c r="Q4696" t="s">
        <v>759</v>
      </c>
      <c r="R4696" t="s">
        <v>759</v>
      </c>
      <c r="S4696" t="s">
        <v>756</v>
      </c>
      <c r="T4696" t="s">
        <v>756</v>
      </c>
      <c r="U4696" t="s">
        <v>756</v>
      </c>
      <c r="V4696" t="s">
        <v>904</v>
      </c>
      <c r="W4696" t="s">
        <v>756</v>
      </c>
      <c r="X4696" t="s">
        <v>9524</v>
      </c>
      <c r="Y4696" t="str">
        <f t="shared" si="1036"/>
        <v>diciembre</v>
      </c>
      <c r="Z4696">
        <f>YEAR(BD_PONDERACIONES[[#This Row],[Fecha Ejecución del Ticket]])</f>
        <v>2022</v>
      </c>
      <c r="AA4696" t="str">
        <f t="shared" si="1024"/>
        <v>enero</v>
      </c>
      <c r="AB4696">
        <f>YEAR(BD_PONDERACIONES[[#This Row],[Fecha de Inspección]])</f>
        <v>2023</v>
      </c>
      <c r="AC4696">
        <f t="shared" si="1025"/>
        <v>0.5</v>
      </c>
      <c r="AD4696">
        <f t="shared" si="1026"/>
        <v>0.5</v>
      </c>
      <c r="AE4696">
        <f t="shared" si="1027"/>
        <v>0.5</v>
      </c>
      <c r="AF4696">
        <f t="shared" si="1028"/>
        <v>0.5</v>
      </c>
      <c r="AG4696">
        <f t="shared" si="1029"/>
        <v>0.5</v>
      </c>
      <c r="AH4696">
        <f t="shared" si="1030"/>
        <v>0.5</v>
      </c>
      <c r="AI4696">
        <f t="shared" si="1031"/>
        <v>0.25</v>
      </c>
      <c r="AJ4696">
        <f t="shared" si="1032"/>
        <v>0.25</v>
      </c>
      <c r="AK4696">
        <f t="shared" si="1033"/>
        <v>0.5</v>
      </c>
      <c r="AL4696">
        <f t="shared" si="1034"/>
        <v>0.32500000000000001</v>
      </c>
      <c r="AM4696">
        <f t="shared" si="1035"/>
        <v>0.5</v>
      </c>
      <c r="AN4696" s="6">
        <f t="shared" si="1037"/>
        <v>0.96500000000000008</v>
      </c>
      <c r="AO4696" t="str">
        <f>VLOOKUP(BD_PONDERACIONES[[#This Row],[Comuna]],Tabla3[#All],2,0)</f>
        <v>Cordillera</v>
      </c>
    </row>
    <row r="4697" spans="1:41" x14ac:dyDescent="0.35">
      <c r="A4697" t="s">
        <v>22510</v>
      </c>
      <c r="B4697" t="s">
        <v>22511</v>
      </c>
      <c r="C4697" t="s">
        <v>22512</v>
      </c>
      <c r="D4697" s="5">
        <v>44936</v>
      </c>
      <c r="E4697" s="5">
        <v>44896</v>
      </c>
      <c r="F4697" t="s">
        <v>753</v>
      </c>
      <c r="G4697" t="s">
        <v>22513</v>
      </c>
      <c r="H4697" t="s">
        <v>3795</v>
      </c>
      <c r="J4697" t="s">
        <v>756</v>
      </c>
      <c r="K4697" t="s">
        <v>756</v>
      </c>
      <c r="L4697" t="s">
        <v>773</v>
      </c>
      <c r="M4697" t="s">
        <v>773</v>
      </c>
      <c r="N4697" t="s">
        <v>756</v>
      </c>
      <c r="O4697" t="s">
        <v>756</v>
      </c>
      <c r="P4697" t="s">
        <v>758</v>
      </c>
      <c r="Q4697" t="s">
        <v>759</v>
      </c>
      <c r="R4697" t="s">
        <v>759</v>
      </c>
      <c r="S4697" t="s">
        <v>757</v>
      </c>
      <c r="T4697" t="s">
        <v>757</v>
      </c>
      <c r="U4697" t="s">
        <v>757</v>
      </c>
      <c r="V4697" t="s">
        <v>768</v>
      </c>
      <c r="W4697" t="s">
        <v>768</v>
      </c>
      <c r="X4697" t="s">
        <v>22514</v>
      </c>
      <c r="Y4697" t="str">
        <f t="shared" si="1036"/>
        <v>diciembre</v>
      </c>
      <c r="Z4697">
        <f>YEAR(BD_PONDERACIONES[[#This Row],[Fecha Ejecución del Ticket]])</f>
        <v>2022</v>
      </c>
      <c r="AA4697" t="str">
        <f t="shared" si="1024"/>
        <v>enero</v>
      </c>
      <c r="AB4697">
        <f>YEAR(BD_PONDERACIONES[[#This Row],[Fecha de Inspección]])</f>
        <v>2023</v>
      </c>
      <c r="AC4697">
        <f t="shared" si="1025"/>
        <v>0.5</v>
      </c>
      <c r="AD4697">
        <f t="shared" si="1026"/>
        <v>0.5</v>
      </c>
      <c r="AE4697">
        <f t="shared" si="1027"/>
        <v>0</v>
      </c>
      <c r="AF4697">
        <f t="shared" si="1028"/>
        <v>0</v>
      </c>
      <c r="AG4697">
        <f t="shared" si="1029"/>
        <v>0.5</v>
      </c>
      <c r="AH4697">
        <f t="shared" si="1030"/>
        <v>0.5</v>
      </c>
      <c r="AI4697">
        <f t="shared" si="1031"/>
        <v>0.25</v>
      </c>
      <c r="AJ4697">
        <f t="shared" si="1032"/>
        <v>0.25</v>
      </c>
      <c r="AK4697">
        <f t="shared" si="1033"/>
        <v>0.5</v>
      </c>
      <c r="AL4697">
        <f t="shared" si="1034"/>
        <v>0.17499999999999999</v>
      </c>
      <c r="AM4697">
        <f t="shared" si="1035"/>
        <v>0.17499999999999999</v>
      </c>
      <c r="AN4697" s="6">
        <f t="shared" si="1037"/>
        <v>0.56999999999999995</v>
      </c>
      <c r="AO4697" t="str">
        <f>VLOOKUP(BD_PONDERACIONES[[#This Row],[Comuna]],Tabla3[#All],2,0)</f>
        <v>Cordillera</v>
      </c>
    </row>
    <row r="4698" spans="1:41" x14ac:dyDescent="0.35">
      <c r="A4698" t="s">
        <v>22515</v>
      </c>
      <c r="B4698" t="s">
        <v>22516</v>
      </c>
      <c r="C4698" t="s">
        <v>22517</v>
      </c>
      <c r="D4698" s="5">
        <v>44936</v>
      </c>
      <c r="E4698" s="5">
        <v>44907</v>
      </c>
      <c r="F4698" t="s">
        <v>763</v>
      </c>
      <c r="G4698" t="s">
        <v>22518</v>
      </c>
      <c r="H4698" t="s">
        <v>3795</v>
      </c>
      <c r="J4698" t="s">
        <v>756</v>
      </c>
      <c r="K4698" t="s">
        <v>756</v>
      </c>
      <c r="L4698" t="s">
        <v>757</v>
      </c>
      <c r="M4698" t="s">
        <v>757</v>
      </c>
      <c r="N4698" t="s">
        <v>756</v>
      </c>
      <c r="O4698" t="s">
        <v>756</v>
      </c>
      <c r="P4698" t="s">
        <v>758</v>
      </c>
      <c r="Q4698" t="s">
        <v>759</v>
      </c>
      <c r="R4698" t="s">
        <v>759</v>
      </c>
      <c r="S4698" t="s">
        <v>757</v>
      </c>
      <c r="T4698" t="s">
        <v>757</v>
      </c>
      <c r="U4698" t="s">
        <v>757</v>
      </c>
      <c r="V4698" t="s">
        <v>756</v>
      </c>
      <c r="W4698" t="s">
        <v>768</v>
      </c>
      <c r="X4698" t="s">
        <v>22519</v>
      </c>
      <c r="Y4698" t="str">
        <f t="shared" si="1036"/>
        <v>diciembre</v>
      </c>
      <c r="Z4698">
        <f>YEAR(BD_PONDERACIONES[[#This Row],[Fecha Ejecución del Ticket]])</f>
        <v>2022</v>
      </c>
      <c r="AA4698" t="str">
        <f t="shared" si="1024"/>
        <v>enero</v>
      </c>
      <c r="AB4698">
        <f>YEAR(BD_PONDERACIONES[[#This Row],[Fecha de Inspección]])</f>
        <v>2023</v>
      </c>
      <c r="AC4698">
        <f t="shared" si="1025"/>
        <v>0.5</v>
      </c>
      <c r="AD4698">
        <f t="shared" si="1026"/>
        <v>0.5</v>
      </c>
      <c r="AE4698">
        <f t="shared" si="1027"/>
        <v>0.5</v>
      </c>
      <c r="AF4698">
        <f t="shared" si="1028"/>
        <v>0.5</v>
      </c>
      <c r="AG4698">
        <f t="shared" si="1029"/>
        <v>0.5</v>
      </c>
      <c r="AH4698">
        <f t="shared" si="1030"/>
        <v>0.5</v>
      </c>
      <c r="AI4698">
        <f t="shared" si="1031"/>
        <v>0.25</v>
      </c>
      <c r="AJ4698">
        <f t="shared" si="1032"/>
        <v>0.25</v>
      </c>
      <c r="AK4698">
        <f t="shared" si="1033"/>
        <v>0.5</v>
      </c>
      <c r="AL4698">
        <f t="shared" si="1034"/>
        <v>0.5</v>
      </c>
      <c r="AM4698">
        <f t="shared" si="1035"/>
        <v>0.17499999999999999</v>
      </c>
      <c r="AN4698" s="6">
        <f t="shared" si="1037"/>
        <v>0.93500000000000005</v>
      </c>
      <c r="AO4698" t="str">
        <f>VLOOKUP(BD_PONDERACIONES[[#This Row],[Comuna]],Tabla3[#All],2,0)</f>
        <v>Cordillera</v>
      </c>
    </row>
    <row r="4699" spans="1:41" x14ac:dyDescent="0.35">
      <c r="A4699" t="s">
        <v>22520</v>
      </c>
      <c r="B4699" t="s">
        <v>22521</v>
      </c>
      <c r="C4699" t="s">
        <v>22522</v>
      </c>
      <c r="D4699" s="5">
        <v>44936</v>
      </c>
      <c r="E4699" s="5">
        <v>44906</v>
      </c>
      <c r="F4699" t="s">
        <v>763</v>
      </c>
      <c r="G4699" t="s">
        <v>22523</v>
      </c>
      <c r="H4699" t="s">
        <v>3795</v>
      </c>
      <c r="J4699" t="s">
        <v>756</v>
      </c>
      <c r="K4699" t="s">
        <v>756</v>
      </c>
      <c r="L4699" t="s">
        <v>757</v>
      </c>
      <c r="M4699" t="s">
        <v>757</v>
      </c>
      <c r="N4699" t="s">
        <v>756</v>
      </c>
      <c r="O4699" t="s">
        <v>756</v>
      </c>
      <c r="P4699" t="s">
        <v>758</v>
      </c>
      <c r="Q4699" t="s">
        <v>759</v>
      </c>
      <c r="R4699" t="s">
        <v>759</v>
      </c>
      <c r="S4699" t="s">
        <v>757</v>
      </c>
      <c r="T4699" t="s">
        <v>757</v>
      </c>
      <c r="U4699" t="s">
        <v>757</v>
      </c>
      <c r="V4699" t="s">
        <v>756</v>
      </c>
      <c r="W4699" t="s">
        <v>756</v>
      </c>
      <c r="X4699" t="s">
        <v>22524</v>
      </c>
      <c r="Y4699" t="str">
        <f t="shared" si="1036"/>
        <v>diciembre</v>
      </c>
      <c r="Z4699">
        <f>YEAR(BD_PONDERACIONES[[#This Row],[Fecha Ejecución del Ticket]])</f>
        <v>2022</v>
      </c>
      <c r="AA4699" t="str">
        <f t="shared" si="1024"/>
        <v>enero</v>
      </c>
      <c r="AB4699">
        <f>YEAR(BD_PONDERACIONES[[#This Row],[Fecha de Inspección]])</f>
        <v>2023</v>
      </c>
      <c r="AC4699">
        <f t="shared" si="1025"/>
        <v>0.5</v>
      </c>
      <c r="AD4699">
        <f t="shared" si="1026"/>
        <v>0.5</v>
      </c>
      <c r="AE4699">
        <f t="shared" si="1027"/>
        <v>0.5</v>
      </c>
      <c r="AF4699">
        <f t="shared" si="1028"/>
        <v>0.5</v>
      </c>
      <c r="AG4699">
        <f t="shared" si="1029"/>
        <v>0.5</v>
      </c>
      <c r="AH4699">
        <f t="shared" si="1030"/>
        <v>0.5</v>
      </c>
      <c r="AI4699">
        <f t="shared" si="1031"/>
        <v>0.25</v>
      </c>
      <c r="AJ4699">
        <f t="shared" si="1032"/>
        <v>0.25</v>
      </c>
      <c r="AK4699">
        <f t="shared" si="1033"/>
        <v>0.5</v>
      </c>
      <c r="AL4699">
        <f t="shared" si="1034"/>
        <v>0.5</v>
      </c>
      <c r="AM4699">
        <f t="shared" si="1035"/>
        <v>0.5</v>
      </c>
      <c r="AN4699" s="6">
        <f t="shared" si="1037"/>
        <v>1</v>
      </c>
      <c r="AO4699" t="str">
        <f>VLOOKUP(BD_PONDERACIONES[[#This Row],[Comuna]],Tabla3[#All],2,0)</f>
        <v>Cordillera</v>
      </c>
    </row>
    <row r="4700" spans="1:41" x14ac:dyDescent="0.35">
      <c r="A4700" t="s">
        <v>22525</v>
      </c>
      <c r="B4700" t="s">
        <v>22526</v>
      </c>
      <c r="C4700" t="s">
        <v>22527</v>
      </c>
      <c r="D4700" s="5">
        <v>44936</v>
      </c>
      <c r="E4700" s="5">
        <v>44906</v>
      </c>
      <c r="F4700" t="s">
        <v>763</v>
      </c>
      <c r="G4700" t="s">
        <v>22528</v>
      </c>
      <c r="H4700" t="s">
        <v>3795</v>
      </c>
      <c r="J4700" t="s">
        <v>756</v>
      </c>
      <c r="K4700" t="s">
        <v>756</v>
      </c>
      <c r="L4700" t="s">
        <v>757</v>
      </c>
      <c r="M4700" t="s">
        <v>757</v>
      </c>
      <c r="N4700" t="s">
        <v>756</v>
      </c>
      <c r="O4700" t="s">
        <v>756</v>
      </c>
      <c r="P4700" t="s">
        <v>758</v>
      </c>
      <c r="Q4700" t="s">
        <v>759</v>
      </c>
      <c r="R4700" t="s">
        <v>759</v>
      </c>
      <c r="S4700" t="s">
        <v>757</v>
      </c>
      <c r="T4700" t="s">
        <v>757</v>
      </c>
      <c r="U4700" t="s">
        <v>757</v>
      </c>
      <c r="V4700" t="s">
        <v>756</v>
      </c>
      <c r="W4700" t="s">
        <v>768</v>
      </c>
      <c r="X4700" t="s">
        <v>18524</v>
      </c>
      <c r="Y4700" t="str">
        <f t="shared" si="1036"/>
        <v>diciembre</v>
      </c>
      <c r="Z4700">
        <f>YEAR(BD_PONDERACIONES[[#This Row],[Fecha Ejecución del Ticket]])</f>
        <v>2022</v>
      </c>
      <c r="AA4700" t="str">
        <f t="shared" si="1024"/>
        <v>enero</v>
      </c>
      <c r="AB4700">
        <f>YEAR(BD_PONDERACIONES[[#This Row],[Fecha de Inspección]])</f>
        <v>2023</v>
      </c>
      <c r="AC4700">
        <f t="shared" si="1025"/>
        <v>0.5</v>
      </c>
      <c r="AD4700">
        <f t="shared" si="1026"/>
        <v>0.5</v>
      </c>
      <c r="AE4700">
        <f t="shared" si="1027"/>
        <v>0.5</v>
      </c>
      <c r="AF4700">
        <f t="shared" si="1028"/>
        <v>0.5</v>
      </c>
      <c r="AG4700">
        <f t="shared" si="1029"/>
        <v>0.5</v>
      </c>
      <c r="AH4700">
        <f t="shared" si="1030"/>
        <v>0.5</v>
      </c>
      <c r="AI4700">
        <f t="shared" si="1031"/>
        <v>0.25</v>
      </c>
      <c r="AJ4700">
        <f t="shared" si="1032"/>
        <v>0.25</v>
      </c>
      <c r="AK4700">
        <f t="shared" si="1033"/>
        <v>0.5</v>
      </c>
      <c r="AL4700">
        <f t="shared" si="1034"/>
        <v>0.5</v>
      </c>
      <c r="AM4700">
        <f t="shared" si="1035"/>
        <v>0.17499999999999999</v>
      </c>
      <c r="AN4700" s="6">
        <f t="shared" si="1037"/>
        <v>0.93500000000000005</v>
      </c>
      <c r="AO4700" t="str">
        <f>VLOOKUP(BD_PONDERACIONES[[#This Row],[Comuna]],Tabla3[#All],2,0)</f>
        <v>Cordillera</v>
      </c>
    </row>
    <row r="4701" spans="1:41" x14ac:dyDescent="0.35">
      <c r="A4701" t="s">
        <v>22529</v>
      </c>
      <c r="B4701" t="s">
        <v>22530</v>
      </c>
      <c r="C4701" t="s">
        <v>22531</v>
      </c>
      <c r="D4701" s="5">
        <v>44936</v>
      </c>
      <c r="E4701" s="5">
        <v>44908</v>
      </c>
      <c r="F4701" t="s">
        <v>763</v>
      </c>
      <c r="G4701" t="s">
        <v>22532</v>
      </c>
      <c r="H4701" t="s">
        <v>3795</v>
      </c>
      <c r="J4701" t="s">
        <v>756</v>
      </c>
      <c r="K4701" t="s">
        <v>756</v>
      </c>
      <c r="L4701" t="s">
        <v>757</v>
      </c>
      <c r="M4701" t="s">
        <v>757</v>
      </c>
      <c r="N4701" t="s">
        <v>756</v>
      </c>
      <c r="O4701" t="s">
        <v>756</v>
      </c>
      <c r="P4701" t="s">
        <v>758</v>
      </c>
      <c r="Q4701" t="s">
        <v>759</v>
      </c>
      <c r="R4701" t="s">
        <v>759</v>
      </c>
      <c r="S4701" t="s">
        <v>757</v>
      </c>
      <c r="T4701" t="s">
        <v>757</v>
      </c>
      <c r="U4701" t="s">
        <v>757</v>
      </c>
      <c r="V4701" t="s">
        <v>756</v>
      </c>
      <c r="W4701" t="s">
        <v>756</v>
      </c>
      <c r="X4701" t="s">
        <v>804</v>
      </c>
      <c r="Y4701" t="str">
        <f t="shared" si="1036"/>
        <v>diciembre</v>
      </c>
      <c r="Z4701">
        <f>YEAR(BD_PONDERACIONES[[#This Row],[Fecha Ejecución del Ticket]])</f>
        <v>2022</v>
      </c>
      <c r="AA4701" t="str">
        <f t="shared" si="1024"/>
        <v>enero</v>
      </c>
      <c r="AB4701">
        <f>YEAR(BD_PONDERACIONES[[#This Row],[Fecha de Inspección]])</f>
        <v>2023</v>
      </c>
      <c r="AC4701">
        <f t="shared" si="1025"/>
        <v>0.5</v>
      </c>
      <c r="AD4701">
        <f t="shared" si="1026"/>
        <v>0.5</v>
      </c>
      <c r="AE4701">
        <f t="shared" si="1027"/>
        <v>0.5</v>
      </c>
      <c r="AF4701">
        <f t="shared" si="1028"/>
        <v>0.5</v>
      </c>
      <c r="AG4701">
        <f t="shared" si="1029"/>
        <v>0.5</v>
      </c>
      <c r="AH4701">
        <f t="shared" si="1030"/>
        <v>0.5</v>
      </c>
      <c r="AI4701">
        <f t="shared" si="1031"/>
        <v>0.25</v>
      </c>
      <c r="AJ4701">
        <f t="shared" si="1032"/>
        <v>0.25</v>
      </c>
      <c r="AK4701">
        <f t="shared" si="1033"/>
        <v>0.5</v>
      </c>
      <c r="AL4701">
        <f t="shared" si="1034"/>
        <v>0.5</v>
      </c>
      <c r="AM4701">
        <f t="shared" si="1035"/>
        <v>0.5</v>
      </c>
      <c r="AN4701" s="6">
        <f t="shared" si="1037"/>
        <v>1</v>
      </c>
      <c r="AO4701" t="str">
        <f>VLOOKUP(BD_PONDERACIONES[[#This Row],[Comuna]],Tabla3[#All],2,0)</f>
        <v>Cordillera</v>
      </c>
    </row>
    <row r="4702" spans="1:41" x14ac:dyDescent="0.35">
      <c r="A4702" t="s">
        <v>22533</v>
      </c>
      <c r="B4702" t="s">
        <v>22534</v>
      </c>
      <c r="C4702" t="s">
        <v>22535</v>
      </c>
      <c r="D4702" s="5">
        <v>44936</v>
      </c>
      <c r="E4702" s="5">
        <v>44908</v>
      </c>
      <c r="F4702" t="s">
        <v>763</v>
      </c>
      <c r="G4702" t="s">
        <v>22536</v>
      </c>
      <c r="H4702" t="s">
        <v>3795</v>
      </c>
      <c r="J4702" t="s">
        <v>756</v>
      </c>
      <c r="K4702" t="s">
        <v>756</v>
      </c>
      <c r="L4702" t="s">
        <v>757</v>
      </c>
      <c r="M4702" t="s">
        <v>757</v>
      </c>
      <c r="N4702" t="s">
        <v>756</v>
      </c>
      <c r="O4702" t="s">
        <v>756</v>
      </c>
      <c r="P4702" t="s">
        <v>758</v>
      </c>
      <c r="Q4702" t="s">
        <v>759</v>
      </c>
      <c r="R4702" t="s">
        <v>759</v>
      </c>
      <c r="S4702" t="s">
        <v>757</v>
      </c>
      <c r="T4702" t="s">
        <v>757</v>
      </c>
      <c r="U4702" t="s">
        <v>757</v>
      </c>
      <c r="V4702" t="s">
        <v>773</v>
      </c>
      <c r="W4702" t="s">
        <v>773</v>
      </c>
      <c r="X4702" t="s">
        <v>22537</v>
      </c>
      <c r="Y4702" t="str">
        <f t="shared" si="1036"/>
        <v>diciembre</v>
      </c>
      <c r="Z4702">
        <f>YEAR(BD_PONDERACIONES[[#This Row],[Fecha Ejecución del Ticket]])</f>
        <v>2022</v>
      </c>
      <c r="AA4702" t="str">
        <f t="shared" si="1024"/>
        <v>enero</v>
      </c>
      <c r="AB4702">
        <f>YEAR(BD_PONDERACIONES[[#This Row],[Fecha de Inspección]])</f>
        <v>2023</v>
      </c>
      <c r="AC4702">
        <f t="shared" si="1025"/>
        <v>0.5</v>
      </c>
      <c r="AD4702">
        <f t="shared" si="1026"/>
        <v>0.5</v>
      </c>
      <c r="AE4702">
        <f t="shared" si="1027"/>
        <v>0.5</v>
      </c>
      <c r="AF4702">
        <f t="shared" si="1028"/>
        <v>0.5</v>
      </c>
      <c r="AG4702">
        <f t="shared" si="1029"/>
        <v>0.5</v>
      </c>
      <c r="AH4702">
        <f t="shared" si="1030"/>
        <v>0.5</v>
      </c>
      <c r="AI4702">
        <f t="shared" si="1031"/>
        <v>0.25</v>
      </c>
      <c r="AJ4702">
        <f t="shared" si="1032"/>
        <v>0.25</v>
      </c>
      <c r="AK4702">
        <f t="shared" si="1033"/>
        <v>0.5</v>
      </c>
      <c r="AL4702">
        <f t="shared" si="1034"/>
        <v>0</v>
      </c>
      <c r="AM4702">
        <f t="shared" si="1035"/>
        <v>0</v>
      </c>
      <c r="AN4702" s="6">
        <f t="shared" si="1037"/>
        <v>0.8</v>
      </c>
      <c r="AO4702" t="str">
        <f>VLOOKUP(BD_PONDERACIONES[[#This Row],[Comuna]],Tabla3[#All],2,0)</f>
        <v>Cordillera</v>
      </c>
    </row>
    <row r="4703" spans="1:41" x14ac:dyDescent="0.35">
      <c r="A4703" t="s">
        <v>22538</v>
      </c>
      <c r="B4703" t="s">
        <v>22539</v>
      </c>
      <c r="C4703" t="s">
        <v>22540</v>
      </c>
      <c r="D4703" s="5">
        <v>44936</v>
      </c>
      <c r="E4703" s="5">
        <v>44910</v>
      </c>
      <c r="F4703" t="s">
        <v>763</v>
      </c>
      <c r="G4703" t="s">
        <v>22541</v>
      </c>
      <c r="H4703" t="s">
        <v>3795</v>
      </c>
      <c r="J4703" t="s">
        <v>756</v>
      </c>
      <c r="K4703" t="s">
        <v>756</v>
      </c>
      <c r="L4703" t="s">
        <v>757</v>
      </c>
      <c r="M4703" t="s">
        <v>757</v>
      </c>
      <c r="N4703" t="s">
        <v>756</v>
      </c>
      <c r="O4703" t="s">
        <v>756</v>
      </c>
      <c r="P4703" t="s">
        <v>758</v>
      </c>
      <c r="Q4703" t="s">
        <v>759</v>
      </c>
      <c r="R4703" t="s">
        <v>759</v>
      </c>
      <c r="S4703" t="s">
        <v>757</v>
      </c>
      <c r="T4703" t="s">
        <v>757</v>
      </c>
      <c r="U4703" t="s">
        <v>757</v>
      </c>
      <c r="V4703" t="s">
        <v>756</v>
      </c>
      <c r="W4703" t="s">
        <v>756</v>
      </c>
      <c r="X4703" t="s">
        <v>22542</v>
      </c>
      <c r="Y4703" t="str">
        <f t="shared" si="1036"/>
        <v>diciembre</v>
      </c>
      <c r="Z4703">
        <f>YEAR(BD_PONDERACIONES[[#This Row],[Fecha Ejecución del Ticket]])</f>
        <v>2022</v>
      </c>
      <c r="AA4703" t="str">
        <f t="shared" si="1024"/>
        <v>enero</v>
      </c>
      <c r="AB4703">
        <f>YEAR(BD_PONDERACIONES[[#This Row],[Fecha de Inspección]])</f>
        <v>2023</v>
      </c>
      <c r="AC4703">
        <f t="shared" si="1025"/>
        <v>0.5</v>
      </c>
      <c r="AD4703">
        <f t="shared" si="1026"/>
        <v>0.5</v>
      </c>
      <c r="AE4703">
        <f t="shared" si="1027"/>
        <v>0.5</v>
      </c>
      <c r="AF4703">
        <f t="shared" si="1028"/>
        <v>0.5</v>
      </c>
      <c r="AG4703">
        <f t="shared" si="1029"/>
        <v>0.5</v>
      </c>
      <c r="AH4703">
        <f t="shared" si="1030"/>
        <v>0.5</v>
      </c>
      <c r="AI4703">
        <f t="shared" si="1031"/>
        <v>0.25</v>
      </c>
      <c r="AJ4703">
        <f t="shared" si="1032"/>
        <v>0.25</v>
      </c>
      <c r="AK4703">
        <f t="shared" si="1033"/>
        <v>0.5</v>
      </c>
      <c r="AL4703">
        <f t="shared" si="1034"/>
        <v>0.5</v>
      </c>
      <c r="AM4703">
        <f t="shared" si="1035"/>
        <v>0.5</v>
      </c>
      <c r="AN4703" s="6">
        <f t="shared" si="1037"/>
        <v>1</v>
      </c>
      <c r="AO4703" t="str">
        <f>VLOOKUP(BD_PONDERACIONES[[#This Row],[Comuna]],Tabla3[#All],2,0)</f>
        <v>Cordillera</v>
      </c>
    </row>
    <row r="4704" spans="1:41" x14ac:dyDescent="0.35">
      <c r="A4704" t="s">
        <v>22543</v>
      </c>
      <c r="B4704" t="s">
        <v>22544</v>
      </c>
      <c r="C4704" t="s">
        <v>22545</v>
      </c>
      <c r="D4704" s="5">
        <v>44936</v>
      </c>
      <c r="E4704" s="5">
        <v>44910</v>
      </c>
      <c r="F4704" t="s">
        <v>763</v>
      </c>
      <c r="G4704" t="s">
        <v>22546</v>
      </c>
      <c r="H4704" t="s">
        <v>3795</v>
      </c>
      <c r="J4704" t="s">
        <v>756</v>
      </c>
      <c r="K4704" t="s">
        <v>756</v>
      </c>
      <c r="L4704" t="s">
        <v>757</v>
      </c>
      <c r="M4704" t="s">
        <v>757</v>
      </c>
      <c r="N4704" t="s">
        <v>756</v>
      </c>
      <c r="O4704" t="s">
        <v>756</v>
      </c>
      <c r="P4704" t="s">
        <v>758</v>
      </c>
      <c r="Q4704" t="s">
        <v>759</v>
      </c>
      <c r="R4704" t="s">
        <v>759</v>
      </c>
      <c r="S4704" t="s">
        <v>757</v>
      </c>
      <c r="T4704" t="s">
        <v>757</v>
      </c>
      <c r="U4704" t="s">
        <v>757</v>
      </c>
      <c r="V4704" t="s">
        <v>756</v>
      </c>
      <c r="W4704" t="s">
        <v>756</v>
      </c>
      <c r="X4704" t="s">
        <v>22547</v>
      </c>
      <c r="Y4704" t="str">
        <f t="shared" si="1036"/>
        <v>diciembre</v>
      </c>
      <c r="Z4704">
        <f>YEAR(BD_PONDERACIONES[[#This Row],[Fecha Ejecución del Ticket]])</f>
        <v>2022</v>
      </c>
      <c r="AA4704" t="str">
        <f t="shared" si="1024"/>
        <v>enero</v>
      </c>
      <c r="AB4704">
        <f>YEAR(BD_PONDERACIONES[[#This Row],[Fecha de Inspección]])</f>
        <v>2023</v>
      </c>
      <c r="AC4704">
        <f t="shared" si="1025"/>
        <v>0.5</v>
      </c>
      <c r="AD4704">
        <f t="shared" si="1026"/>
        <v>0.5</v>
      </c>
      <c r="AE4704">
        <f t="shared" si="1027"/>
        <v>0.5</v>
      </c>
      <c r="AF4704">
        <f t="shared" si="1028"/>
        <v>0.5</v>
      </c>
      <c r="AG4704">
        <f t="shared" si="1029"/>
        <v>0.5</v>
      </c>
      <c r="AH4704">
        <f t="shared" si="1030"/>
        <v>0.5</v>
      </c>
      <c r="AI4704">
        <f t="shared" si="1031"/>
        <v>0.25</v>
      </c>
      <c r="AJ4704">
        <f t="shared" si="1032"/>
        <v>0.25</v>
      </c>
      <c r="AK4704">
        <f t="shared" si="1033"/>
        <v>0.5</v>
      </c>
      <c r="AL4704">
        <f t="shared" si="1034"/>
        <v>0.5</v>
      </c>
      <c r="AM4704">
        <f t="shared" si="1035"/>
        <v>0.5</v>
      </c>
      <c r="AN4704" s="6">
        <f t="shared" si="1037"/>
        <v>1</v>
      </c>
      <c r="AO4704" t="str">
        <f>VLOOKUP(BD_PONDERACIONES[[#This Row],[Comuna]],Tabla3[#All],2,0)</f>
        <v>Cordillera</v>
      </c>
    </row>
    <row r="4705" spans="1:41" x14ac:dyDescent="0.35">
      <c r="A4705" t="s">
        <v>22548</v>
      </c>
      <c r="B4705" t="s">
        <v>22549</v>
      </c>
      <c r="C4705" t="s">
        <v>22550</v>
      </c>
      <c r="D4705" s="5">
        <v>44936</v>
      </c>
      <c r="E4705" s="5">
        <v>44910</v>
      </c>
      <c r="F4705" t="s">
        <v>763</v>
      </c>
      <c r="G4705" t="s">
        <v>22551</v>
      </c>
      <c r="H4705" t="s">
        <v>3795</v>
      </c>
      <c r="J4705" t="s">
        <v>756</v>
      </c>
      <c r="K4705" t="s">
        <v>756</v>
      </c>
      <c r="L4705" t="s">
        <v>757</v>
      </c>
      <c r="M4705" t="s">
        <v>757</v>
      </c>
      <c r="N4705" t="s">
        <v>756</v>
      </c>
      <c r="O4705" t="s">
        <v>756</v>
      </c>
      <c r="P4705" t="s">
        <v>758</v>
      </c>
      <c r="Q4705" t="s">
        <v>759</v>
      </c>
      <c r="R4705" t="s">
        <v>759</v>
      </c>
      <c r="S4705" t="s">
        <v>757</v>
      </c>
      <c r="T4705" t="s">
        <v>757</v>
      </c>
      <c r="U4705" t="s">
        <v>757</v>
      </c>
      <c r="V4705" t="s">
        <v>756</v>
      </c>
      <c r="W4705" t="s">
        <v>756</v>
      </c>
      <c r="X4705" t="s">
        <v>22552</v>
      </c>
      <c r="Y4705" t="str">
        <f t="shared" si="1036"/>
        <v>diciembre</v>
      </c>
      <c r="Z4705">
        <f>YEAR(BD_PONDERACIONES[[#This Row],[Fecha Ejecución del Ticket]])</f>
        <v>2022</v>
      </c>
      <c r="AA4705" t="str">
        <f t="shared" si="1024"/>
        <v>enero</v>
      </c>
      <c r="AB4705">
        <f>YEAR(BD_PONDERACIONES[[#This Row],[Fecha de Inspección]])</f>
        <v>2023</v>
      </c>
      <c r="AC4705">
        <f t="shared" si="1025"/>
        <v>0.5</v>
      </c>
      <c r="AD4705">
        <f t="shared" si="1026"/>
        <v>0.5</v>
      </c>
      <c r="AE4705">
        <f t="shared" si="1027"/>
        <v>0.5</v>
      </c>
      <c r="AF4705">
        <f t="shared" si="1028"/>
        <v>0.5</v>
      </c>
      <c r="AG4705">
        <f t="shared" si="1029"/>
        <v>0.5</v>
      </c>
      <c r="AH4705">
        <f t="shared" si="1030"/>
        <v>0.5</v>
      </c>
      <c r="AI4705">
        <f t="shared" si="1031"/>
        <v>0.25</v>
      </c>
      <c r="AJ4705">
        <f t="shared" si="1032"/>
        <v>0.25</v>
      </c>
      <c r="AK4705">
        <f t="shared" si="1033"/>
        <v>0.5</v>
      </c>
      <c r="AL4705">
        <f t="shared" si="1034"/>
        <v>0.5</v>
      </c>
      <c r="AM4705">
        <f t="shared" si="1035"/>
        <v>0.5</v>
      </c>
      <c r="AN4705" s="6">
        <f t="shared" si="1037"/>
        <v>1</v>
      </c>
      <c r="AO4705" t="str">
        <f>VLOOKUP(BD_PONDERACIONES[[#This Row],[Comuna]],Tabla3[#All],2,0)</f>
        <v>Cordillera</v>
      </c>
    </row>
    <row r="4706" spans="1:41" x14ac:dyDescent="0.35">
      <c r="A4706" t="s">
        <v>22553</v>
      </c>
      <c r="B4706" t="s">
        <v>22554</v>
      </c>
      <c r="C4706" t="s">
        <v>22555</v>
      </c>
      <c r="D4706" s="5">
        <v>44937</v>
      </c>
      <c r="E4706" s="5">
        <v>44907</v>
      </c>
      <c r="F4706" t="s">
        <v>763</v>
      </c>
      <c r="G4706" t="s">
        <v>22412</v>
      </c>
      <c r="H4706" t="s">
        <v>3795</v>
      </c>
      <c r="J4706" t="s">
        <v>756</v>
      </c>
      <c r="K4706" t="s">
        <v>756</v>
      </c>
      <c r="L4706" t="s">
        <v>757</v>
      </c>
      <c r="M4706" t="s">
        <v>757</v>
      </c>
      <c r="N4706" t="s">
        <v>756</v>
      </c>
      <c r="O4706" t="s">
        <v>756</v>
      </c>
      <c r="P4706" t="s">
        <v>758</v>
      </c>
      <c r="Q4706" t="s">
        <v>759</v>
      </c>
      <c r="R4706" t="s">
        <v>759</v>
      </c>
      <c r="S4706" t="s">
        <v>757</v>
      </c>
      <c r="T4706" t="s">
        <v>757</v>
      </c>
      <c r="U4706" t="s">
        <v>757</v>
      </c>
      <c r="V4706" t="s">
        <v>756</v>
      </c>
      <c r="W4706" t="s">
        <v>768</v>
      </c>
      <c r="X4706" t="s">
        <v>18524</v>
      </c>
      <c r="Y4706" t="str">
        <f t="shared" si="1036"/>
        <v>diciembre</v>
      </c>
      <c r="Z4706">
        <f>YEAR(BD_PONDERACIONES[[#This Row],[Fecha Ejecución del Ticket]])</f>
        <v>2022</v>
      </c>
      <c r="AA4706" t="str">
        <f t="shared" si="1024"/>
        <v>enero</v>
      </c>
      <c r="AB4706">
        <f>YEAR(BD_PONDERACIONES[[#This Row],[Fecha de Inspección]])</f>
        <v>2023</v>
      </c>
      <c r="AC4706">
        <f t="shared" si="1025"/>
        <v>0.5</v>
      </c>
      <c r="AD4706">
        <f t="shared" si="1026"/>
        <v>0.5</v>
      </c>
      <c r="AE4706">
        <f t="shared" si="1027"/>
        <v>0.5</v>
      </c>
      <c r="AF4706">
        <f t="shared" si="1028"/>
        <v>0.5</v>
      </c>
      <c r="AG4706">
        <f t="shared" si="1029"/>
        <v>0.5</v>
      </c>
      <c r="AH4706">
        <f t="shared" si="1030"/>
        <v>0.5</v>
      </c>
      <c r="AI4706">
        <f t="shared" si="1031"/>
        <v>0.25</v>
      </c>
      <c r="AJ4706">
        <f t="shared" si="1032"/>
        <v>0.25</v>
      </c>
      <c r="AK4706">
        <f t="shared" si="1033"/>
        <v>0.5</v>
      </c>
      <c r="AL4706">
        <f t="shared" si="1034"/>
        <v>0.5</v>
      </c>
      <c r="AM4706">
        <f t="shared" si="1035"/>
        <v>0.17499999999999999</v>
      </c>
      <c r="AN4706" s="6">
        <f t="shared" si="1037"/>
        <v>0.93500000000000005</v>
      </c>
      <c r="AO4706" t="str">
        <f>VLOOKUP(BD_PONDERACIONES[[#This Row],[Comuna]],Tabla3[#All],2,0)</f>
        <v>Cordillera</v>
      </c>
    </row>
    <row r="4707" spans="1:41" x14ac:dyDescent="0.35">
      <c r="A4707" t="s">
        <v>22556</v>
      </c>
      <c r="B4707" t="s">
        <v>22557</v>
      </c>
      <c r="C4707" t="s">
        <v>22558</v>
      </c>
      <c r="D4707" s="5">
        <v>44937</v>
      </c>
      <c r="E4707" s="5">
        <v>44908</v>
      </c>
      <c r="F4707" t="s">
        <v>763</v>
      </c>
      <c r="G4707" t="s">
        <v>22559</v>
      </c>
      <c r="H4707" t="s">
        <v>3795</v>
      </c>
      <c r="J4707" t="s">
        <v>756</v>
      </c>
      <c r="K4707" t="s">
        <v>756</v>
      </c>
      <c r="L4707" t="s">
        <v>757</v>
      </c>
      <c r="M4707" t="s">
        <v>757</v>
      </c>
      <c r="N4707" t="s">
        <v>756</v>
      </c>
      <c r="O4707" t="s">
        <v>756</v>
      </c>
      <c r="P4707" t="s">
        <v>758</v>
      </c>
      <c r="Q4707" t="s">
        <v>759</v>
      </c>
      <c r="R4707" t="s">
        <v>759</v>
      </c>
      <c r="S4707" t="s">
        <v>757</v>
      </c>
      <c r="T4707" t="s">
        <v>757</v>
      </c>
      <c r="U4707" t="s">
        <v>757</v>
      </c>
      <c r="V4707" t="s">
        <v>756</v>
      </c>
      <c r="W4707" t="s">
        <v>756</v>
      </c>
      <c r="X4707" t="s">
        <v>22560</v>
      </c>
      <c r="Y4707" t="str">
        <f t="shared" si="1036"/>
        <v>diciembre</v>
      </c>
      <c r="Z4707">
        <f>YEAR(BD_PONDERACIONES[[#This Row],[Fecha Ejecución del Ticket]])</f>
        <v>2022</v>
      </c>
      <c r="AA4707" t="str">
        <f t="shared" si="1024"/>
        <v>enero</v>
      </c>
      <c r="AB4707">
        <f>YEAR(BD_PONDERACIONES[[#This Row],[Fecha de Inspección]])</f>
        <v>2023</v>
      </c>
      <c r="AC4707">
        <f t="shared" si="1025"/>
        <v>0.5</v>
      </c>
      <c r="AD4707">
        <f t="shared" si="1026"/>
        <v>0.5</v>
      </c>
      <c r="AE4707">
        <f t="shared" si="1027"/>
        <v>0.5</v>
      </c>
      <c r="AF4707">
        <f t="shared" si="1028"/>
        <v>0.5</v>
      </c>
      <c r="AG4707">
        <f t="shared" si="1029"/>
        <v>0.5</v>
      </c>
      <c r="AH4707">
        <f t="shared" si="1030"/>
        <v>0.5</v>
      </c>
      <c r="AI4707">
        <f t="shared" si="1031"/>
        <v>0.25</v>
      </c>
      <c r="AJ4707">
        <f t="shared" si="1032"/>
        <v>0.25</v>
      </c>
      <c r="AK4707">
        <f t="shared" si="1033"/>
        <v>0.5</v>
      </c>
      <c r="AL4707">
        <f t="shared" si="1034"/>
        <v>0.5</v>
      </c>
      <c r="AM4707">
        <f t="shared" si="1035"/>
        <v>0.5</v>
      </c>
      <c r="AN4707" s="6">
        <f t="shared" si="1037"/>
        <v>1</v>
      </c>
      <c r="AO4707" t="str">
        <f>VLOOKUP(BD_PONDERACIONES[[#This Row],[Comuna]],Tabla3[#All],2,0)</f>
        <v>Cordillera</v>
      </c>
    </row>
    <row r="4708" spans="1:41" x14ac:dyDescent="0.35">
      <c r="A4708" t="s">
        <v>22561</v>
      </c>
      <c r="B4708" t="s">
        <v>22562</v>
      </c>
      <c r="C4708" t="s">
        <v>22563</v>
      </c>
      <c r="D4708" s="5">
        <v>44937</v>
      </c>
      <c r="E4708" s="5">
        <v>44907</v>
      </c>
      <c r="F4708" t="s">
        <v>763</v>
      </c>
      <c r="G4708" t="s">
        <v>22564</v>
      </c>
      <c r="H4708" t="s">
        <v>3795</v>
      </c>
      <c r="J4708" t="s">
        <v>756</v>
      </c>
      <c r="K4708" t="s">
        <v>756</v>
      </c>
      <c r="L4708" t="s">
        <v>757</v>
      </c>
      <c r="M4708" t="s">
        <v>757</v>
      </c>
      <c r="N4708" t="s">
        <v>756</v>
      </c>
      <c r="O4708" t="s">
        <v>756</v>
      </c>
      <c r="P4708" t="s">
        <v>758</v>
      </c>
      <c r="Q4708" t="s">
        <v>759</v>
      </c>
      <c r="R4708" t="s">
        <v>759</v>
      </c>
      <c r="S4708" t="s">
        <v>757</v>
      </c>
      <c r="T4708" t="s">
        <v>757</v>
      </c>
      <c r="U4708" t="s">
        <v>757</v>
      </c>
      <c r="V4708" t="s">
        <v>756</v>
      </c>
      <c r="W4708" t="s">
        <v>756</v>
      </c>
      <c r="X4708" t="s">
        <v>22565</v>
      </c>
      <c r="Y4708" t="str">
        <f t="shared" si="1036"/>
        <v>diciembre</v>
      </c>
      <c r="Z4708">
        <f>YEAR(BD_PONDERACIONES[[#This Row],[Fecha Ejecución del Ticket]])</f>
        <v>2022</v>
      </c>
      <c r="AA4708" t="str">
        <f t="shared" si="1024"/>
        <v>enero</v>
      </c>
      <c r="AB4708">
        <f>YEAR(BD_PONDERACIONES[[#This Row],[Fecha de Inspección]])</f>
        <v>2023</v>
      </c>
      <c r="AC4708">
        <f t="shared" si="1025"/>
        <v>0.5</v>
      </c>
      <c r="AD4708">
        <f t="shared" si="1026"/>
        <v>0.5</v>
      </c>
      <c r="AE4708">
        <f t="shared" si="1027"/>
        <v>0.5</v>
      </c>
      <c r="AF4708">
        <f t="shared" si="1028"/>
        <v>0.5</v>
      </c>
      <c r="AG4708">
        <f t="shared" si="1029"/>
        <v>0.5</v>
      </c>
      <c r="AH4708">
        <f t="shared" si="1030"/>
        <v>0.5</v>
      </c>
      <c r="AI4708">
        <f t="shared" si="1031"/>
        <v>0.25</v>
      </c>
      <c r="AJ4708">
        <f t="shared" si="1032"/>
        <v>0.25</v>
      </c>
      <c r="AK4708">
        <f t="shared" si="1033"/>
        <v>0.5</v>
      </c>
      <c r="AL4708">
        <f t="shared" si="1034"/>
        <v>0.5</v>
      </c>
      <c r="AM4708">
        <f t="shared" si="1035"/>
        <v>0.5</v>
      </c>
      <c r="AN4708" s="6">
        <f t="shared" si="1037"/>
        <v>1</v>
      </c>
      <c r="AO4708" t="str">
        <f>VLOOKUP(BD_PONDERACIONES[[#This Row],[Comuna]],Tabla3[#All],2,0)</f>
        <v>Cordillera</v>
      </c>
    </row>
    <row r="4709" spans="1:41" x14ac:dyDescent="0.35">
      <c r="A4709" t="s">
        <v>22566</v>
      </c>
      <c r="B4709" t="s">
        <v>22567</v>
      </c>
      <c r="C4709" t="s">
        <v>22568</v>
      </c>
      <c r="D4709" s="5">
        <v>44937</v>
      </c>
      <c r="E4709" s="5">
        <v>44907</v>
      </c>
      <c r="F4709" t="s">
        <v>763</v>
      </c>
      <c r="G4709" t="s">
        <v>22434</v>
      </c>
      <c r="H4709" t="s">
        <v>3795</v>
      </c>
      <c r="J4709" t="s">
        <v>756</v>
      </c>
      <c r="K4709" t="s">
        <v>756</v>
      </c>
      <c r="L4709" t="s">
        <v>773</v>
      </c>
      <c r="M4709" t="s">
        <v>773</v>
      </c>
      <c r="N4709" t="s">
        <v>756</v>
      </c>
      <c r="O4709" t="s">
        <v>756</v>
      </c>
      <c r="P4709" t="s">
        <v>758</v>
      </c>
      <c r="Q4709" t="s">
        <v>759</v>
      </c>
      <c r="R4709" t="s">
        <v>759</v>
      </c>
      <c r="S4709" t="s">
        <v>757</v>
      </c>
      <c r="T4709" t="s">
        <v>757</v>
      </c>
      <c r="U4709" t="s">
        <v>757</v>
      </c>
      <c r="V4709" t="s">
        <v>768</v>
      </c>
      <c r="W4709" t="s">
        <v>756</v>
      </c>
      <c r="X4709" t="s">
        <v>22569</v>
      </c>
      <c r="Y4709" t="str">
        <f t="shared" si="1036"/>
        <v>diciembre</v>
      </c>
      <c r="Z4709">
        <f>YEAR(BD_PONDERACIONES[[#This Row],[Fecha Ejecución del Ticket]])</f>
        <v>2022</v>
      </c>
      <c r="AA4709" t="str">
        <f t="shared" si="1024"/>
        <v>enero</v>
      </c>
      <c r="AB4709">
        <f>YEAR(BD_PONDERACIONES[[#This Row],[Fecha de Inspección]])</f>
        <v>2023</v>
      </c>
      <c r="AC4709">
        <f t="shared" si="1025"/>
        <v>0.5</v>
      </c>
      <c r="AD4709">
        <f t="shared" si="1026"/>
        <v>0.5</v>
      </c>
      <c r="AE4709">
        <f t="shared" si="1027"/>
        <v>0</v>
      </c>
      <c r="AF4709">
        <f t="shared" si="1028"/>
        <v>0</v>
      </c>
      <c r="AG4709">
        <f t="shared" si="1029"/>
        <v>0.5</v>
      </c>
      <c r="AH4709">
        <f t="shared" si="1030"/>
        <v>0.5</v>
      </c>
      <c r="AI4709">
        <f t="shared" si="1031"/>
        <v>0.25</v>
      </c>
      <c r="AJ4709">
        <f t="shared" si="1032"/>
        <v>0.25</v>
      </c>
      <c r="AK4709">
        <f t="shared" si="1033"/>
        <v>0.5</v>
      </c>
      <c r="AL4709">
        <f t="shared" si="1034"/>
        <v>0.17499999999999999</v>
      </c>
      <c r="AM4709">
        <f t="shared" si="1035"/>
        <v>0.5</v>
      </c>
      <c r="AN4709" s="6">
        <f t="shared" si="1037"/>
        <v>0.63500000000000001</v>
      </c>
      <c r="AO4709" t="str">
        <f>VLOOKUP(BD_PONDERACIONES[[#This Row],[Comuna]],Tabla3[#All],2,0)</f>
        <v>Cordillera</v>
      </c>
    </row>
    <row r="4710" spans="1:41" x14ac:dyDescent="0.35">
      <c r="A4710" t="s">
        <v>22570</v>
      </c>
      <c r="B4710" t="s">
        <v>22571</v>
      </c>
      <c r="C4710" t="s">
        <v>22572</v>
      </c>
      <c r="D4710" s="5">
        <v>44937</v>
      </c>
      <c r="E4710" s="5">
        <v>44907</v>
      </c>
      <c r="F4710" t="s">
        <v>763</v>
      </c>
      <c r="G4710" t="s">
        <v>22323</v>
      </c>
      <c r="H4710" t="s">
        <v>3795</v>
      </c>
      <c r="J4710" t="s">
        <v>756</v>
      </c>
      <c r="K4710" t="s">
        <v>756</v>
      </c>
      <c r="L4710" t="s">
        <v>757</v>
      </c>
      <c r="M4710" t="s">
        <v>757</v>
      </c>
      <c r="N4710" t="s">
        <v>756</v>
      </c>
      <c r="O4710" t="s">
        <v>756</v>
      </c>
      <c r="P4710" t="s">
        <v>758</v>
      </c>
      <c r="Q4710" t="s">
        <v>759</v>
      </c>
      <c r="R4710" t="s">
        <v>759</v>
      </c>
      <c r="S4710" t="s">
        <v>757</v>
      </c>
      <c r="T4710" t="s">
        <v>757</v>
      </c>
      <c r="U4710" t="s">
        <v>757</v>
      </c>
      <c r="V4710" t="s">
        <v>756</v>
      </c>
      <c r="W4710" t="s">
        <v>756</v>
      </c>
      <c r="X4710" t="s">
        <v>22573</v>
      </c>
      <c r="Y4710" t="str">
        <f t="shared" si="1036"/>
        <v>diciembre</v>
      </c>
      <c r="Z4710">
        <f>YEAR(BD_PONDERACIONES[[#This Row],[Fecha Ejecución del Ticket]])</f>
        <v>2022</v>
      </c>
      <c r="AA4710" t="str">
        <f t="shared" si="1024"/>
        <v>enero</v>
      </c>
      <c r="AB4710">
        <f>YEAR(BD_PONDERACIONES[[#This Row],[Fecha de Inspección]])</f>
        <v>2023</v>
      </c>
      <c r="AC4710">
        <f t="shared" si="1025"/>
        <v>0.5</v>
      </c>
      <c r="AD4710">
        <f t="shared" si="1026"/>
        <v>0.5</v>
      </c>
      <c r="AE4710">
        <f t="shared" si="1027"/>
        <v>0.5</v>
      </c>
      <c r="AF4710">
        <f t="shared" si="1028"/>
        <v>0.5</v>
      </c>
      <c r="AG4710">
        <f t="shared" si="1029"/>
        <v>0.5</v>
      </c>
      <c r="AH4710">
        <f t="shared" si="1030"/>
        <v>0.5</v>
      </c>
      <c r="AI4710">
        <f t="shared" si="1031"/>
        <v>0.25</v>
      </c>
      <c r="AJ4710">
        <f t="shared" si="1032"/>
        <v>0.25</v>
      </c>
      <c r="AK4710">
        <f t="shared" si="1033"/>
        <v>0.5</v>
      </c>
      <c r="AL4710">
        <f t="shared" si="1034"/>
        <v>0.5</v>
      </c>
      <c r="AM4710">
        <f t="shared" si="1035"/>
        <v>0.5</v>
      </c>
      <c r="AN4710" s="6">
        <f t="shared" si="1037"/>
        <v>1</v>
      </c>
      <c r="AO4710" t="str">
        <f>VLOOKUP(BD_PONDERACIONES[[#This Row],[Comuna]],Tabla3[#All],2,0)</f>
        <v>Cordillera</v>
      </c>
    </row>
    <row r="4711" spans="1:41" x14ac:dyDescent="0.35">
      <c r="A4711" t="s">
        <v>22574</v>
      </c>
      <c r="B4711" t="s">
        <v>22575</v>
      </c>
      <c r="C4711" t="s">
        <v>22576</v>
      </c>
      <c r="D4711" s="5">
        <v>44937</v>
      </c>
      <c r="E4711" s="5">
        <v>44909</v>
      </c>
      <c r="F4711" t="s">
        <v>763</v>
      </c>
      <c r="G4711" t="s">
        <v>22577</v>
      </c>
      <c r="H4711" t="s">
        <v>3795</v>
      </c>
      <c r="J4711" t="s">
        <v>756</v>
      </c>
      <c r="K4711" t="s">
        <v>756</v>
      </c>
      <c r="L4711" t="s">
        <v>757</v>
      </c>
      <c r="M4711" t="s">
        <v>757</v>
      </c>
      <c r="N4711" t="s">
        <v>756</v>
      </c>
      <c r="O4711" t="s">
        <v>756</v>
      </c>
      <c r="P4711" t="s">
        <v>758</v>
      </c>
      <c r="Q4711" t="s">
        <v>759</v>
      </c>
      <c r="R4711" t="s">
        <v>759</v>
      </c>
      <c r="S4711" t="s">
        <v>757</v>
      </c>
      <c r="T4711" t="s">
        <v>757</v>
      </c>
      <c r="U4711" t="s">
        <v>757</v>
      </c>
      <c r="V4711" t="s">
        <v>773</v>
      </c>
      <c r="W4711" t="s">
        <v>773</v>
      </c>
      <c r="X4711" t="s">
        <v>22578</v>
      </c>
      <c r="Y4711" t="str">
        <f t="shared" si="1036"/>
        <v>diciembre</v>
      </c>
      <c r="Z4711">
        <f>YEAR(BD_PONDERACIONES[[#This Row],[Fecha Ejecución del Ticket]])</f>
        <v>2022</v>
      </c>
      <c r="AA4711" t="str">
        <f t="shared" si="1024"/>
        <v>enero</v>
      </c>
      <c r="AB4711">
        <f>YEAR(BD_PONDERACIONES[[#This Row],[Fecha de Inspección]])</f>
        <v>2023</v>
      </c>
      <c r="AC4711">
        <f t="shared" si="1025"/>
        <v>0.5</v>
      </c>
      <c r="AD4711">
        <f t="shared" si="1026"/>
        <v>0.5</v>
      </c>
      <c r="AE4711">
        <f t="shared" si="1027"/>
        <v>0.5</v>
      </c>
      <c r="AF4711">
        <f t="shared" si="1028"/>
        <v>0.5</v>
      </c>
      <c r="AG4711">
        <f t="shared" si="1029"/>
        <v>0.5</v>
      </c>
      <c r="AH4711">
        <f t="shared" si="1030"/>
        <v>0.5</v>
      </c>
      <c r="AI4711">
        <f t="shared" si="1031"/>
        <v>0.25</v>
      </c>
      <c r="AJ4711">
        <f t="shared" si="1032"/>
        <v>0.25</v>
      </c>
      <c r="AK4711">
        <f t="shared" si="1033"/>
        <v>0.5</v>
      </c>
      <c r="AL4711">
        <f t="shared" si="1034"/>
        <v>0</v>
      </c>
      <c r="AM4711">
        <f t="shared" si="1035"/>
        <v>0</v>
      </c>
      <c r="AN4711" s="6">
        <f t="shared" si="1037"/>
        <v>0.8</v>
      </c>
      <c r="AO4711" t="str">
        <f>VLOOKUP(BD_PONDERACIONES[[#This Row],[Comuna]],Tabla3[#All],2,0)</f>
        <v>Cordillera</v>
      </c>
    </row>
    <row r="4712" spans="1:41" x14ac:dyDescent="0.35">
      <c r="A4712" t="s">
        <v>22579</v>
      </c>
      <c r="B4712" t="s">
        <v>22580</v>
      </c>
      <c r="C4712" t="s">
        <v>22581</v>
      </c>
      <c r="D4712" s="5">
        <v>44937</v>
      </c>
      <c r="E4712" s="5">
        <v>44907</v>
      </c>
      <c r="F4712" t="s">
        <v>763</v>
      </c>
      <c r="G4712" t="s">
        <v>22582</v>
      </c>
      <c r="H4712" t="s">
        <v>3795</v>
      </c>
      <c r="J4712" t="s">
        <v>756</v>
      </c>
      <c r="K4712" t="s">
        <v>756</v>
      </c>
      <c r="L4712" t="s">
        <v>757</v>
      </c>
      <c r="M4712" t="s">
        <v>757</v>
      </c>
      <c r="N4712" t="s">
        <v>756</v>
      </c>
      <c r="O4712" t="s">
        <v>756</v>
      </c>
      <c r="P4712" t="s">
        <v>758</v>
      </c>
      <c r="Q4712" t="s">
        <v>759</v>
      </c>
      <c r="R4712" t="s">
        <v>759</v>
      </c>
      <c r="S4712" t="s">
        <v>757</v>
      </c>
      <c r="T4712" t="s">
        <v>757</v>
      </c>
      <c r="U4712" t="s">
        <v>757</v>
      </c>
      <c r="V4712" t="s">
        <v>756</v>
      </c>
      <c r="W4712" t="s">
        <v>756</v>
      </c>
      <c r="X4712" t="s">
        <v>22583</v>
      </c>
      <c r="Y4712" t="str">
        <f t="shared" si="1036"/>
        <v>diciembre</v>
      </c>
      <c r="Z4712">
        <f>YEAR(BD_PONDERACIONES[[#This Row],[Fecha Ejecución del Ticket]])</f>
        <v>2022</v>
      </c>
      <c r="AA4712" t="str">
        <f t="shared" si="1024"/>
        <v>enero</v>
      </c>
      <c r="AB4712">
        <f>YEAR(BD_PONDERACIONES[[#This Row],[Fecha de Inspección]])</f>
        <v>2023</v>
      </c>
      <c r="AC4712">
        <f t="shared" si="1025"/>
        <v>0.5</v>
      </c>
      <c r="AD4712">
        <f t="shared" si="1026"/>
        <v>0.5</v>
      </c>
      <c r="AE4712">
        <f t="shared" si="1027"/>
        <v>0.5</v>
      </c>
      <c r="AF4712">
        <f t="shared" si="1028"/>
        <v>0.5</v>
      </c>
      <c r="AG4712">
        <f t="shared" si="1029"/>
        <v>0.5</v>
      </c>
      <c r="AH4712">
        <f t="shared" si="1030"/>
        <v>0.5</v>
      </c>
      <c r="AI4712">
        <f t="shared" si="1031"/>
        <v>0.25</v>
      </c>
      <c r="AJ4712">
        <f t="shared" si="1032"/>
        <v>0.25</v>
      </c>
      <c r="AK4712">
        <f t="shared" si="1033"/>
        <v>0.5</v>
      </c>
      <c r="AL4712">
        <f t="shared" si="1034"/>
        <v>0.5</v>
      </c>
      <c r="AM4712">
        <f t="shared" si="1035"/>
        <v>0.5</v>
      </c>
      <c r="AN4712" s="6">
        <f t="shared" si="1037"/>
        <v>1</v>
      </c>
      <c r="AO4712" t="str">
        <f>VLOOKUP(BD_PONDERACIONES[[#This Row],[Comuna]],Tabla3[#All],2,0)</f>
        <v>Cordillera</v>
      </c>
    </row>
    <row r="4713" spans="1:41" x14ac:dyDescent="0.35">
      <c r="A4713" t="s">
        <v>22584</v>
      </c>
      <c r="B4713" t="s">
        <v>22585</v>
      </c>
      <c r="C4713" t="s">
        <v>22586</v>
      </c>
      <c r="D4713" s="5">
        <v>44937</v>
      </c>
      <c r="E4713" s="5">
        <v>44908</v>
      </c>
      <c r="F4713" t="s">
        <v>763</v>
      </c>
      <c r="G4713" t="s">
        <v>22587</v>
      </c>
      <c r="H4713" t="s">
        <v>3795</v>
      </c>
      <c r="J4713" t="s">
        <v>756</v>
      </c>
      <c r="K4713" t="s">
        <v>756</v>
      </c>
      <c r="L4713" t="s">
        <v>757</v>
      </c>
      <c r="M4713" t="s">
        <v>757</v>
      </c>
      <c r="N4713" t="s">
        <v>756</v>
      </c>
      <c r="O4713" t="s">
        <v>756</v>
      </c>
      <c r="P4713" t="s">
        <v>758</v>
      </c>
      <c r="Q4713" t="s">
        <v>759</v>
      </c>
      <c r="R4713" t="s">
        <v>759</v>
      </c>
      <c r="S4713" t="s">
        <v>757</v>
      </c>
      <c r="T4713" t="s">
        <v>757</v>
      </c>
      <c r="U4713" t="s">
        <v>757</v>
      </c>
      <c r="V4713" t="s">
        <v>756</v>
      </c>
      <c r="W4713" t="s">
        <v>756</v>
      </c>
      <c r="X4713" t="s">
        <v>22588</v>
      </c>
      <c r="Y4713" t="str">
        <f t="shared" si="1036"/>
        <v>diciembre</v>
      </c>
      <c r="Z4713">
        <f>YEAR(BD_PONDERACIONES[[#This Row],[Fecha Ejecución del Ticket]])</f>
        <v>2022</v>
      </c>
      <c r="AA4713" t="str">
        <f t="shared" si="1024"/>
        <v>enero</v>
      </c>
      <c r="AB4713">
        <f>YEAR(BD_PONDERACIONES[[#This Row],[Fecha de Inspección]])</f>
        <v>2023</v>
      </c>
      <c r="AC4713">
        <f t="shared" si="1025"/>
        <v>0.5</v>
      </c>
      <c r="AD4713">
        <f t="shared" si="1026"/>
        <v>0.5</v>
      </c>
      <c r="AE4713">
        <f t="shared" si="1027"/>
        <v>0.5</v>
      </c>
      <c r="AF4713">
        <f t="shared" si="1028"/>
        <v>0.5</v>
      </c>
      <c r="AG4713">
        <f t="shared" si="1029"/>
        <v>0.5</v>
      </c>
      <c r="AH4713">
        <f t="shared" si="1030"/>
        <v>0.5</v>
      </c>
      <c r="AI4713">
        <f t="shared" si="1031"/>
        <v>0.25</v>
      </c>
      <c r="AJ4713">
        <f t="shared" si="1032"/>
        <v>0.25</v>
      </c>
      <c r="AK4713">
        <f t="shared" si="1033"/>
        <v>0.5</v>
      </c>
      <c r="AL4713">
        <f t="shared" si="1034"/>
        <v>0.5</v>
      </c>
      <c r="AM4713">
        <f t="shared" si="1035"/>
        <v>0.5</v>
      </c>
      <c r="AN4713" s="6">
        <f t="shared" si="1037"/>
        <v>1</v>
      </c>
      <c r="AO4713" t="str">
        <f>VLOOKUP(BD_PONDERACIONES[[#This Row],[Comuna]],Tabla3[#All],2,0)</f>
        <v>Cordillera</v>
      </c>
    </row>
    <row r="4714" spans="1:41" x14ac:dyDescent="0.35">
      <c r="A4714" t="s">
        <v>22589</v>
      </c>
      <c r="B4714" t="s">
        <v>22590</v>
      </c>
      <c r="C4714" t="s">
        <v>22591</v>
      </c>
      <c r="D4714" s="5">
        <v>44937</v>
      </c>
      <c r="E4714" s="5">
        <v>44908</v>
      </c>
      <c r="F4714" t="s">
        <v>763</v>
      </c>
      <c r="G4714" t="s">
        <v>22592</v>
      </c>
      <c r="H4714" t="s">
        <v>3795</v>
      </c>
      <c r="J4714" t="s">
        <v>756</v>
      </c>
      <c r="K4714" t="s">
        <v>756</v>
      </c>
      <c r="L4714" t="s">
        <v>757</v>
      </c>
      <c r="M4714" t="s">
        <v>757</v>
      </c>
      <c r="N4714" t="s">
        <v>756</v>
      </c>
      <c r="O4714" t="s">
        <v>756</v>
      </c>
      <c r="P4714" t="s">
        <v>758</v>
      </c>
      <c r="Q4714" t="s">
        <v>759</v>
      </c>
      <c r="R4714" t="s">
        <v>759</v>
      </c>
      <c r="S4714" t="s">
        <v>757</v>
      </c>
      <c r="T4714" t="s">
        <v>757</v>
      </c>
      <c r="U4714" t="s">
        <v>757</v>
      </c>
      <c r="V4714" t="s">
        <v>756</v>
      </c>
      <c r="W4714" t="s">
        <v>756</v>
      </c>
      <c r="X4714" t="s">
        <v>1946</v>
      </c>
      <c r="Y4714" t="str">
        <f t="shared" si="1036"/>
        <v>diciembre</v>
      </c>
      <c r="Z4714">
        <f>YEAR(BD_PONDERACIONES[[#This Row],[Fecha Ejecución del Ticket]])</f>
        <v>2022</v>
      </c>
      <c r="AA4714" t="str">
        <f t="shared" si="1024"/>
        <v>enero</v>
      </c>
      <c r="AB4714">
        <f>YEAR(BD_PONDERACIONES[[#This Row],[Fecha de Inspección]])</f>
        <v>2023</v>
      </c>
      <c r="AC4714">
        <f t="shared" si="1025"/>
        <v>0.5</v>
      </c>
      <c r="AD4714">
        <f t="shared" si="1026"/>
        <v>0.5</v>
      </c>
      <c r="AE4714">
        <f t="shared" si="1027"/>
        <v>0.5</v>
      </c>
      <c r="AF4714">
        <f t="shared" si="1028"/>
        <v>0.5</v>
      </c>
      <c r="AG4714">
        <f t="shared" si="1029"/>
        <v>0.5</v>
      </c>
      <c r="AH4714">
        <f t="shared" si="1030"/>
        <v>0.5</v>
      </c>
      <c r="AI4714">
        <f t="shared" si="1031"/>
        <v>0.25</v>
      </c>
      <c r="AJ4714">
        <f t="shared" si="1032"/>
        <v>0.25</v>
      </c>
      <c r="AK4714">
        <f t="shared" si="1033"/>
        <v>0.5</v>
      </c>
      <c r="AL4714">
        <f t="shared" si="1034"/>
        <v>0.5</v>
      </c>
      <c r="AM4714">
        <f t="shared" si="1035"/>
        <v>0.5</v>
      </c>
      <c r="AN4714" s="6">
        <f t="shared" si="1037"/>
        <v>1</v>
      </c>
      <c r="AO4714" t="str">
        <f>VLOOKUP(BD_PONDERACIONES[[#This Row],[Comuna]],Tabla3[#All],2,0)</f>
        <v>Cordillera</v>
      </c>
    </row>
    <row r="4715" spans="1:41" x14ac:dyDescent="0.35">
      <c r="A4715" t="s">
        <v>22593</v>
      </c>
      <c r="B4715" t="s">
        <v>22594</v>
      </c>
      <c r="C4715" t="s">
        <v>22595</v>
      </c>
      <c r="D4715" s="5">
        <v>44937</v>
      </c>
      <c r="E4715" s="5">
        <v>44907</v>
      </c>
      <c r="F4715" t="s">
        <v>763</v>
      </c>
      <c r="G4715" t="s">
        <v>22596</v>
      </c>
      <c r="H4715" t="s">
        <v>3795</v>
      </c>
      <c r="J4715" t="s">
        <v>756</v>
      </c>
      <c r="K4715" t="s">
        <v>756</v>
      </c>
      <c r="L4715" t="s">
        <v>757</v>
      </c>
      <c r="M4715" t="s">
        <v>757</v>
      </c>
      <c r="N4715" t="s">
        <v>756</v>
      </c>
      <c r="O4715" t="s">
        <v>756</v>
      </c>
      <c r="P4715" t="s">
        <v>758</v>
      </c>
      <c r="Q4715" t="s">
        <v>759</v>
      </c>
      <c r="R4715" t="s">
        <v>759</v>
      </c>
      <c r="S4715" t="s">
        <v>757</v>
      </c>
      <c r="T4715" t="s">
        <v>757</v>
      </c>
      <c r="U4715" t="s">
        <v>757</v>
      </c>
      <c r="V4715" t="s">
        <v>756</v>
      </c>
      <c r="W4715" t="s">
        <v>756</v>
      </c>
      <c r="X4715" t="s">
        <v>17947</v>
      </c>
      <c r="Y4715" t="str">
        <f t="shared" si="1036"/>
        <v>diciembre</v>
      </c>
      <c r="Z4715">
        <f>YEAR(BD_PONDERACIONES[[#This Row],[Fecha Ejecución del Ticket]])</f>
        <v>2022</v>
      </c>
      <c r="AA4715" t="str">
        <f t="shared" si="1024"/>
        <v>enero</v>
      </c>
      <c r="AB4715">
        <f>YEAR(BD_PONDERACIONES[[#This Row],[Fecha de Inspección]])</f>
        <v>2023</v>
      </c>
      <c r="AC4715">
        <f t="shared" si="1025"/>
        <v>0.5</v>
      </c>
      <c r="AD4715">
        <f t="shared" si="1026"/>
        <v>0.5</v>
      </c>
      <c r="AE4715">
        <f t="shared" si="1027"/>
        <v>0.5</v>
      </c>
      <c r="AF4715">
        <f t="shared" si="1028"/>
        <v>0.5</v>
      </c>
      <c r="AG4715">
        <f t="shared" si="1029"/>
        <v>0.5</v>
      </c>
      <c r="AH4715">
        <f t="shared" si="1030"/>
        <v>0.5</v>
      </c>
      <c r="AI4715">
        <f t="shared" si="1031"/>
        <v>0.25</v>
      </c>
      <c r="AJ4715">
        <f t="shared" si="1032"/>
        <v>0.25</v>
      </c>
      <c r="AK4715">
        <f t="shared" si="1033"/>
        <v>0.5</v>
      </c>
      <c r="AL4715">
        <f t="shared" si="1034"/>
        <v>0.5</v>
      </c>
      <c r="AM4715">
        <f t="shared" si="1035"/>
        <v>0.5</v>
      </c>
      <c r="AN4715" s="6">
        <f t="shared" si="1037"/>
        <v>1</v>
      </c>
      <c r="AO4715" t="str">
        <f>VLOOKUP(BD_PONDERACIONES[[#This Row],[Comuna]],Tabla3[#All],2,0)</f>
        <v>Cordillera</v>
      </c>
    </row>
    <row r="4716" spans="1:41" x14ac:dyDescent="0.35">
      <c r="A4716" t="s">
        <v>22597</v>
      </c>
      <c r="B4716" t="s">
        <v>22598</v>
      </c>
      <c r="C4716" t="s">
        <v>22599</v>
      </c>
      <c r="D4716" s="5">
        <v>44937</v>
      </c>
      <c r="E4716" s="5">
        <v>44910</v>
      </c>
      <c r="F4716" t="s">
        <v>763</v>
      </c>
      <c r="G4716" t="s">
        <v>22600</v>
      </c>
      <c r="H4716" t="s">
        <v>3795</v>
      </c>
      <c r="J4716" t="s">
        <v>756</v>
      </c>
      <c r="K4716" t="s">
        <v>756</v>
      </c>
      <c r="L4716" t="s">
        <v>757</v>
      </c>
      <c r="M4716" t="s">
        <v>757</v>
      </c>
      <c r="N4716" t="s">
        <v>756</v>
      </c>
      <c r="O4716" t="s">
        <v>756</v>
      </c>
      <c r="P4716" t="s">
        <v>758</v>
      </c>
      <c r="Q4716" t="s">
        <v>759</v>
      </c>
      <c r="R4716" t="s">
        <v>759</v>
      </c>
      <c r="S4716" t="s">
        <v>757</v>
      </c>
      <c r="T4716" t="s">
        <v>757</v>
      </c>
      <c r="U4716" t="s">
        <v>757</v>
      </c>
      <c r="V4716" t="s">
        <v>773</v>
      </c>
      <c r="W4716" t="s">
        <v>773</v>
      </c>
      <c r="X4716" t="s">
        <v>20994</v>
      </c>
      <c r="Y4716" t="str">
        <f t="shared" si="1036"/>
        <v>diciembre</v>
      </c>
      <c r="Z4716">
        <f>YEAR(BD_PONDERACIONES[[#This Row],[Fecha Ejecución del Ticket]])</f>
        <v>2022</v>
      </c>
      <c r="AA4716" t="str">
        <f t="shared" si="1024"/>
        <v>enero</v>
      </c>
      <c r="AB4716">
        <f>YEAR(BD_PONDERACIONES[[#This Row],[Fecha de Inspección]])</f>
        <v>2023</v>
      </c>
      <c r="AC4716">
        <f t="shared" si="1025"/>
        <v>0.5</v>
      </c>
      <c r="AD4716">
        <f t="shared" si="1026"/>
        <v>0.5</v>
      </c>
      <c r="AE4716">
        <f t="shared" si="1027"/>
        <v>0.5</v>
      </c>
      <c r="AF4716">
        <f t="shared" si="1028"/>
        <v>0.5</v>
      </c>
      <c r="AG4716">
        <f t="shared" si="1029"/>
        <v>0.5</v>
      </c>
      <c r="AH4716">
        <f t="shared" si="1030"/>
        <v>0.5</v>
      </c>
      <c r="AI4716">
        <f t="shared" si="1031"/>
        <v>0.25</v>
      </c>
      <c r="AJ4716">
        <f t="shared" si="1032"/>
        <v>0.25</v>
      </c>
      <c r="AK4716">
        <f t="shared" si="1033"/>
        <v>0.5</v>
      </c>
      <c r="AL4716">
        <f t="shared" si="1034"/>
        <v>0</v>
      </c>
      <c r="AM4716">
        <f t="shared" si="1035"/>
        <v>0</v>
      </c>
      <c r="AN4716" s="6">
        <f t="shared" si="1037"/>
        <v>0.8</v>
      </c>
      <c r="AO4716" t="str">
        <f>VLOOKUP(BD_PONDERACIONES[[#This Row],[Comuna]],Tabla3[#All],2,0)</f>
        <v>Cordillera</v>
      </c>
    </row>
    <row r="4717" spans="1:41" x14ac:dyDescent="0.35">
      <c r="A4717" t="s">
        <v>22601</v>
      </c>
      <c r="B4717" t="s">
        <v>22602</v>
      </c>
      <c r="C4717" t="s">
        <v>22603</v>
      </c>
      <c r="D4717" s="5">
        <v>44937</v>
      </c>
      <c r="E4717" s="5">
        <v>44910</v>
      </c>
      <c r="F4717" t="s">
        <v>763</v>
      </c>
      <c r="G4717" t="s">
        <v>22604</v>
      </c>
      <c r="H4717" t="s">
        <v>3795</v>
      </c>
      <c r="J4717" t="s">
        <v>756</v>
      </c>
      <c r="K4717" t="s">
        <v>756</v>
      </c>
      <c r="L4717" t="s">
        <v>757</v>
      </c>
      <c r="M4717" t="s">
        <v>757</v>
      </c>
      <c r="N4717" t="s">
        <v>756</v>
      </c>
      <c r="O4717" t="s">
        <v>756</v>
      </c>
      <c r="P4717" t="s">
        <v>758</v>
      </c>
      <c r="Q4717" t="s">
        <v>759</v>
      </c>
      <c r="R4717" t="s">
        <v>759</v>
      </c>
      <c r="S4717" t="s">
        <v>757</v>
      </c>
      <c r="T4717" t="s">
        <v>757</v>
      </c>
      <c r="U4717" t="s">
        <v>757</v>
      </c>
      <c r="V4717" t="s">
        <v>756</v>
      </c>
      <c r="W4717" t="s">
        <v>756</v>
      </c>
      <c r="X4717" t="s">
        <v>18306</v>
      </c>
      <c r="Y4717" t="str">
        <f t="shared" si="1036"/>
        <v>diciembre</v>
      </c>
      <c r="Z4717">
        <f>YEAR(BD_PONDERACIONES[[#This Row],[Fecha Ejecución del Ticket]])</f>
        <v>2022</v>
      </c>
      <c r="AA4717" t="str">
        <f t="shared" si="1024"/>
        <v>enero</v>
      </c>
      <c r="AB4717">
        <f>YEAR(BD_PONDERACIONES[[#This Row],[Fecha de Inspección]])</f>
        <v>2023</v>
      </c>
      <c r="AC4717">
        <f t="shared" si="1025"/>
        <v>0.5</v>
      </c>
      <c r="AD4717">
        <f t="shared" si="1026"/>
        <v>0.5</v>
      </c>
      <c r="AE4717">
        <f t="shared" si="1027"/>
        <v>0.5</v>
      </c>
      <c r="AF4717">
        <f t="shared" si="1028"/>
        <v>0.5</v>
      </c>
      <c r="AG4717">
        <f t="shared" si="1029"/>
        <v>0.5</v>
      </c>
      <c r="AH4717">
        <f t="shared" si="1030"/>
        <v>0.5</v>
      </c>
      <c r="AI4717">
        <f t="shared" si="1031"/>
        <v>0.25</v>
      </c>
      <c r="AJ4717">
        <f t="shared" si="1032"/>
        <v>0.25</v>
      </c>
      <c r="AK4717">
        <f t="shared" si="1033"/>
        <v>0.5</v>
      </c>
      <c r="AL4717">
        <f t="shared" si="1034"/>
        <v>0.5</v>
      </c>
      <c r="AM4717">
        <f t="shared" si="1035"/>
        <v>0.5</v>
      </c>
      <c r="AN4717" s="6">
        <f t="shared" si="1037"/>
        <v>1</v>
      </c>
      <c r="AO4717" t="str">
        <f>VLOOKUP(BD_PONDERACIONES[[#This Row],[Comuna]],Tabla3[#All],2,0)</f>
        <v>Cordillera</v>
      </c>
    </row>
    <row r="4718" spans="1:41" x14ac:dyDescent="0.35">
      <c r="A4718" t="s">
        <v>22605</v>
      </c>
      <c r="B4718" t="s">
        <v>22606</v>
      </c>
      <c r="C4718" t="s">
        <v>22607</v>
      </c>
      <c r="D4718" s="5">
        <v>44937</v>
      </c>
      <c r="E4718" s="5">
        <v>44908</v>
      </c>
      <c r="F4718" t="s">
        <v>763</v>
      </c>
      <c r="G4718" t="s">
        <v>22608</v>
      </c>
      <c r="H4718" t="s">
        <v>3795</v>
      </c>
      <c r="J4718" t="s">
        <v>756</v>
      </c>
      <c r="K4718" t="s">
        <v>756</v>
      </c>
      <c r="L4718" t="s">
        <v>757</v>
      </c>
      <c r="M4718" t="s">
        <v>757</v>
      </c>
      <c r="N4718" t="s">
        <v>756</v>
      </c>
      <c r="O4718" t="s">
        <v>756</v>
      </c>
      <c r="P4718" t="s">
        <v>758</v>
      </c>
      <c r="Q4718" t="s">
        <v>759</v>
      </c>
      <c r="R4718" t="s">
        <v>759</v>
      </c>
      <c r="S4718" t="s">
        <v>757</v>
      </c>
      <c r="T4718" t="s">
        <v>757</v>
      </c>
      <c r="U4718" t="s">
        <v>757</v>
      </c>
      <c r="V4718" t="s">
        <v>756</v>
      </c>
      <c r="W4718" t="s">
        <v>756</v>
      </c>
      <c r="X4718" t="s">
        <v>22609</v>
      </c>
      <c r="Y4718" t="str">
        <f t="shared" si="1036"/>
        <v>diciembre</v>
      </c>
      <c r="Z4718">
        <f>YEAR(BD_PONDERACIONES[[#This Row],[Fecha Ejecución del Ticket]])</f>
        <v>2022</v>
      </c>
      <c r="AA4718" t="str">
        <f t="shared" si="1024"/>
        <v>enero</v>
      </c>
      <c r="AB4718">
        <f>YEAR(BD_PONDERACIONES[[#This Row],[Fecha de Inspección]])</f>
        <v>2023</v>
      </c>
      <c r="AC4718">
        <f t="shared" si="1025"/>
        <v>0.5</v>
      </c>
      <c r="AD4718">
        <f t="shared" si="1026"/>
        <v>0.5</v>
      </c>
      <c r="AE4718">
        <f t="shared" si="1027"/>
        <v>0.5</v>
      </c>
      <c r="AF4718">
        <f t="shared" si="1028"/>
        <v>0.5</v>
      </c>
      <c r="AG4718">
        <f t="shared" si="1029"/>
        <v>0.5</v>
      </c>
      <c r="AH4718">
        <f t="shared" si="1030"/>
        <v>0.5</v>
      </c>
      <c r="AI4718">
        <f t="shared" si="1031"/>
        <v>0.25</v>
      </c>
      <c r="AJ4718">
        <f t="shared" si="1032"/>
        <v>0.25</v>
      </c>
      <c r="AK4718">
        <f t="shared" si="1033"/>
        <v>0.5</v>
      </c>
      <c r="AL4718">
        <f t="shared" si="1034"/>
        <v>0.5</v>
      </c>
      <c r="AM4718">
        <f t="shared" si="1035"/>
        <v>0.5</v>
      </c>
      <c r="AN4718" s="6">
        <f t="shared" si="1037"/>
        <v>1</v>
      </c>
      <c r="AO4718" t="str">
        <f>VLOOKUP(BD_PONDERACIONES[[#This Row],[Comuna]],Tabla3[#All],2,0)</f>
        <v>Cordillera</v>
      </c>
    </row>
    <row r="4719" spans="1:41" x14ac:dyDescent="0.35">
      <c r="A4719" t="s">
        <v>22610</v>
      </c>
      <c r="B4719" t="s">
        <v>22611</v>
      </c>
      <c r="C4719" t="s">
        <v>22612</v>
      </c>
      <c r="D4719" s="5">
        <v>44938</v>
      </c>
      <c r="E4719" s="5">
        <v>44899</v>
      </c>
      <c r="F4719" t="s">
        <v>753</v>
      </c>
      <c r="G4719" t="s">
        <v>22613</v>
      </c>
      <c r="H4719" t="s">
        <v>3795</v>
      </c>
      <c r="J4719" t="s">
        <v>756</v>
      </c>
      <c r="K4719" t="s">
        <v>756</v>
      </c>
      <c r="L4719" t="s">
        <v>757</v>
      </c>
      <c r="M4719" t="s">
        <v>757</v>
      </c>
      <c r="N4719" t="s">
        <v>757</v>
      </c>
      <c r="O4719" t="s">
        <v>757</v>
      </c>
      <c r="P4719" t="s">
        <v>765</v>
      </c>
      <c r="Q4719" t="s">
        <v>759</v>
      </c>
      <c r="R4719" t="s">
        <v>759</v>
      </c>
      <c r="S4719" t="s">
        <v>757</v>
      </c>
      <c r="T4719" t="s">
        <v>757</v>
      </c>
      <c r="U4719" t="s">
        <v>756</v>
      </c>
      <c r="V4719" t="s">
        <v>904</v>
      </c>
      <c r="W4719" t="s">
        <v>768</v>
      </c>
      <c r="X4719" t="s">
        <v>22614</v>
      </c>
      <c r="Y4719" t="str">
        <f t="shared" si="1036"/>
        <v>diciembre</v>
      </c>
      <c r="Z4719">
        <f>YEAR(BD_PONDERACIONES[[#This Row],[Fecha Ejecución del Ticket]])</f>
        <v>2022</v>
      </c>
      <c r="AA4719" t="str">
        <f t="shared" si="1024"/>
        <v>enero</v>
      </c>
      <c r="AB4719">
        <f>YEAR(BD_PONDERACIONES[[#This Row],[Fecha de Inspección]])</f>
        <v>2023</v>
      </c>
      <c r="AC4719">
        <f t="shared" si="1025"/>
        <v>0.5</v>
      </c>
      <c r="AD4719">
        <f t="shared" si="1026"/>
        <v>0.5</v>
      </c>
      <c r="AE4719">
        <f t="shared" si="1027"/>
        <v>0.5</v>
      </c>
      <c r="AF4719">
        <f t="shared" si="1028"/>
        <v>0.5</v>
      </c>
      <c r="AG4719">
        <f t="shared" si="1029"/>
        <v>0.5</v>
      </c>
      <c r="AH4719">
        <f t="shared" si="1030"/>
        <v>0.5</v>
      </c>
      <c r="AI4719">
        <f t="shared" si="1031"/>
        <v>0.25</v>
      </c>
      <c r="AJ4719">
        <f t="shared" si="1032"/>
        <v>0.25</v>
      </c>
      <c r="AK4719">
        <f t="shared" si="1033"/>
        <v>0.5</v>
      </c>
      <c r="AL4719">
        <f t="shared" si="1034"/>
        <v>0.32500000000000001</v>
      </c>
      <c r="AM4719">
        <f t="shared" si="1035"/>
        <v>0.17499999999999999</v>
      </c>
      <c r="AN4719" s="6">
        <f t="shared" si="1037"/>
        <v>0.9</v>
      </c>
      <c r="AO4719" t="str">
        <f>VLOOKUP(BD_PONDERACIONES[[#This Row],[Comuna]],Tabla3[#All],2,0)</f>
        <v>Cordillera</v>
      </c>
    </row>
    <row r="4720" spans="1:41" x14ac:dyDescent="0.35">
      <c r="A4720" t="s">
        <v>22615</v>
      </c>
      <c r="B4720" t="s">
        <v>22616</v>
      </c>
      <c r="C4720" t="s">
        <v>22617</v>
      </c>
      <c r="D4720" s="5">
        <v>44938</v>
      </c>
      <c r="E4720" s="5">
        <v>44905</v>
      </c>
      <c r="F4720" t="s">
        <v>753</v>
      </c>
      <c r="G4720" t="s">
        <v>22618</v>
      </c>
      <c r="H4720" t="s">
        <v>3795</v>
      </c>
      <c r="J4720" t="s">
        <v>756</v>
      </c>
      <c r="K4720" t="s">
        <v>756</v>
      </c>
      <c r="L4720" t="s">
        <v>757</v>
      </c>
      <c r="M4720" t="s">
        <v>757</v>
      </c>
      <c r="N4720" t="s">
        <v>756</v>
      </c>
      <c r="O4720" t="s">
        <v>756</v>
      </c>
      <c r="P4720" t="s">
        <v>758</v>
      </c>
      <c r="Q4720" t="s">
        <v>759</v>
      </c>
      <c r="R4720" t="s">
        <v>759</v>
      </c>
      <c r="S4720" t="s">
        <v>757</v>
      </c>
      <c r="T4720" t="s">
        <v>757</v>
      </c>
      <c r="U4720" t="s">
        <v>757</v>
      </c>
      <c r="V4720" t="s">
        <v>756</v>
      </c>
      <c r="W4720" t="s">
        <v>756</v>
      </c>
      <c r="X4720" t="s">
        <v>22119</v>
      </c>
      <c r="Y4720" t="str">
        <f t="shared" si="1036"/>
        <v>diciembre</v>
      </c>
      <c r="Z4720">
        <f>YEAR(BD_PONDERACIONES[[#This Row],[Fecha Ejecución del Ticket]])</f>
        <v>2022</v>
      </c>
      <c r="AA4720" t="str">
        <f t="shared" si="1024"/>
        <v>enero</v>
      </c>
      <c r="AB4720">
        <f>YEAR(BD_PONDERACIONES[[#This Row],[Fecha de Inspección]])</f>
        <v>2023</v>
      </c>
      <c r="AC4720">
        <f t="shared" si="1025"/>
        <v>0.5</v>
      </c>
      <c r="AD4720">
        <f t="shared" si="1026"/>
        <v>0.5</v>
      </c>
      <c r="AE4720">
        <f t="shared" si="1027"/>
        <v>0.5</v>
      </c>
      <c r="AF4720">
        <f t="shared" si="1028"/>
        <v>0.5</v>
      </c>
      <c r="AG4720">
        <f t="shared" si="1029"/>
        <v>0.5</v>
      </c>
      <c r="AH4720">
        <f t="shared" si="1030"/>
        <v>0.5</v>
      </c>
      <c r="AI4720">
        <f t="shared" si="1031"/>
        <v>0.25</v>
      </c>
      <c r="AJ4720">
        <f t="shared" si="1032"/>
        <v>0.25</v>
      </c>
      <c r="AK4720">
        <f t="shared" si="1033"/>
        <v>0.5</v>
      </c>
      <c r="AL4720">
        <f t="shared" si="1034"/>
        <v>0.5</v>
      </c>
      <c r="AM4720">
        <f t="shared" si="1035"/>
        <v>0.5</v>
      </c>
      <c r="AN4720" s="6">
        <f t="shared" si="1037"/>
        <v>1</v>
      </c>
      <c r="AO4720" t="str">
        <f>VLOOKUP(BD_PONDERACIONES[[#This Row],[Comuna]],Tabla3[#All],2,0)</f>
        <v>Cordillera</v>
      </c>
    </row>
    <row r="4721" spans="1:41" x14ac:dyDescent="0.35">
      <c r="A4721" t="s">
        <v>22619</v>
      </c>
      <c r="B4721" t="s">
        <v>22620</v>
      </c>
      <c r="C4721" t="s">
        <v>22621</v>
      </c>
      <c r="D4721" s="5">
        <v>44938</v>
      </c>
      <c r="E4721" s="5">
        <v>44896</v>
      </c>
      <c r="F4721" t="s">
        <v>753</v>
      </c>
      <c r="G4721" t="s">
        <v>22622</v>
      </c>
      <c r="H4721" t="s">
        <v>3795</v>
      </c>
      <c r="J4721" t="s">
        <v>756</v>
      </c>
      <c r="K4721" t="s">
        <v>756</v>
      </c>
      <c r="L4721" t="s">
        <v>773</v>
      </c>
      <c r="M4721" t="s">
        <v>773</v>
      </c>
      <c r="N4721" t="s">
        <v>756</v>
      </c>
      <c r="O4721" t="s">
        <v>756</v>
      </c>
      <c r="P4721" t="s">
        <v>765</v>
      </c>
      <c r="Q4721" t="s">
        <v>759</v>
      </c>
      <c r="R4721" t="s">
        <v>759</v>
      </c>
      <c r="S4721" t="s">
        <v>756</v>
      </c>
      <c r="T4721" t="s">
        <v>756</v>
      </c>
      <c r="U4721" t="s">
        <v>756</v>
      </c>
      <c r="V4721" t="s">
        <v>756</v>
      </c>
      <c r="W4721" t="s">
        <v>756</v>
      </c>
      <c r="X4721" t="s">
        <v>22623</v>
      </c>
      <c r="Y4721" t="str">
        <f t="shared" si="1036"/>
        <v>diciembre</v>
      </c>
      <c r="Z4721">
        <f>YEAR(BD_PONDERACIONES[[#This Row],[Fecha Ejecución del Ticket]])</f>
        <v>2022</v>
      </c>
      <c r="AA4721" t="str">
        <f t="shared" si="1024"/>
        <v>enero</v>
      </c>
      <c r="AB4721">
        <f>YEAR(BD_PONDERACIONES[[#This Row],[Fecha de Inspección]])</f>
        <v>2023</v>
      </c>
      <c r="AC4721">
        <f t="shared" si="1025"/>
        <v>0.5</v>
      </c>
      <c r="AD4721">
        <f t="shared" si="1026"/>
        <v>0.5</v>
      </c>
      <c r="AE4721">
        <f t="shared" si="1027"/>
        <v>0</v>
      </c>
      <c r="AF4721">
        <f t="shared" si="1028"/>
        <v>0</v>
      </c>
      <c r="AG4721">
        <f t="shared" si="1029"/>
        <v>0.5</v>
      </c>
      <c r="AH4721">
        <f t="shared" si="1030"/>
        <v>0.5</v>
      </c>
      <c r="AI4721">
        <f t="shared" si="1031"/>
        <v>0.25</v>
      </c>
      <c r="AJ4721">
        <f t="shared" si="1032"/>
        <v>0.25</v>
      </c>
      <c r="AK4721">
        <f t="shared" si="1033"/>
        <v>0.5</v>
      </c>
      <c r="AL4721">
        <f t="shared" si="1034"/>
        <v>0.5</v>
      </c>
      <c r="AM4721">
        <f t="shared" si="1035"/>
        <v>0.5</v>
      </c>
      <c r="AN4721" s="6">
        <f t="shared" si="1037"/>
        <v>0.7</v>
      </c>
      <c r="AO4721" t="str">
        <f>VLOOKUP(BD_PONDERACIONES[[#This Row],[Comuna]],Tabla3[#All],2,0)</f>
        <v>Cordillera</v>
      </c>
    </row>
    <row r="4722" spans="1:41" x14ac:dyDescent="0.35">
      <c r="A4722" t="s">
        <v>22624</v>
      </c>
      <c r="B4722" t="s">
        <v>22625</v>
      </c>
      <c r="C4722" t="s">
        <v>22626</v>
      </c>
      <c r="D4722" s="5">
        <v>44938</v>
      </c>
      <c r="E4722" s="5">
        <v>44899</v>
      </c>
      <c r="F4722" t="s">
        <v>753</v>
      </c>
      <c r="G4722" t="s">
        <v>22627</v>
      </c>
      <c r="H4722" t="s">
        <v>3795</v>
      </c>
      <c r="J4722" t="s">
        <v>756</v>
      </c>
      <c r="K4722" t="s">
        <v>756</v>
      </c>
      <c r="L4722" t="s">
        <v>773</v>
      </c>
      <c r="M4722" t="s">
        <v>773</v>
      </c>
      <c r="N4722" t="s">
        <v>756</v>
      </c>
      <c r="O4722" t="s">
        <v>756</v>
      </c>
      <c r="P4722" t="s">
        <v>758</v>
      </c>
      <c r="Q4722" t="s">
        <v>759</v>
      </c>
      <c r="R4722" t="s">
        <v>759</v>
      </c>
      <c r="S4722" t="s">
        <v>757</v>
      </c>
      <c r="T4722" t="s">
        <v>757</v>
      </c>
      <c r="U4722" t="s">
        <v>757</v>
      </c>
      <c r="V4722" t="s">
        <v>773</v>
      </c>
      <c r="W4722" t="s">
        <v>773</v>
      </c>
      <c r="X4722" t="s">
        <v>22628</v>
      </c>
      <c r="Y4722" t="str">
        <f t="shared" si="1036"/>
        <v>diciembre</v>
      </c>
      <c r="Z4722">
        <f>YEAR(BD_PONDERACIONES[[#This Row],[Fecha Ejecución del Ticket]])</f>
        <v>2022</v>
      </c>
      <c r="AA4722" t="str">
        <f t="shared" si="1024"/>
        <v>enero</v>
      </c>
      <c r="AB4722">
        <f>YEAR(BD_PONDERACIONES[[#This Row],[Fecha de Inspección]])</f>
        <v>2023</v>
      </c>
      <c r="AC4722">
        <f t="shared" si="1025"/>
        <v>0.5</v>
      </c>
      <c r="AD4722">
        <f t="shared" si="1026"/>
        <v>0.5</v>
      </c>
      <c r="AE4722">
        <f t="shared" si="1027"/>
        <v>0</v>
      </c>
      <c r="AF4722">
        <f t="shared" si="1028"/>
        <v>0</v>
      </c>
      <c r="AG4722">
        <f t="shared" si="1029"/>
        <v>0.5</v>
      </c>
      <c r="AH4722">
        <f t="shared" si="1030"/>
        <v>0.5</v>
      </c>
      <c r="AI4722">
        <f t="shared" si="1031"/>
        <v>0.25</v>
      </c>
      <c r="AJ4722">
        <f t="shared" si="1032"/>
        <v>0.25</v>
      </c>
      <c r="AK4722">
        <f t="shared" si="1033"/>
        <v>0.5</v>
      </c>
      <c r="AL4722">
        <f t="shared" si="1034"/>
        <v>0</v>
      </c>
      <c r="AM4722">
        <f t="shared" si="1035"/>
        <v>0</v>
      </c>
      <c r="AN4722" s="6">
        <f t="shared" si="1037"/>
        <v>0.5</v>
      </c>
      <c r="AO4722" t="str">
        <f>VLOOKUP(BD_PONDERACIONES[[#This Row],[Comuna]],Tabla3[#All],2,0)</f>
        <v>Cordillera</v>
      </c>
    </row>
    <row r="4723" spans="1:41" x14ac:dyDescent="0.35">
      <c r="A4723" t="s">
        <v>22629</v>
      </c>
      <c r="B4723" t="s">
        <v>22630</v>
      </c>
      <c r="C4723" t="s">
        <v>22631</v>
      </c>
      <c r="D4723" s="5">
        <v>44938</v>
      </c>
      <c r="E4723" s="5">
        <v>44897</v>
      </c>
      <c r="F4723" t="s">
        <v>753</v>
      </c>
      <c r="G4723" t="s">
        <v>22632</v>
      </c>
      <c r="H4723" t="s">
        <v>3795</v>
      </c>
      <c r="J4723" t="s">
        <v>756</v>
      </c>
      <c r="K4723" t="s">
        <v>756</v>
      </c>
      <c r="L4723" t="s">
        <v>757</v>
      </c>
      <c r="M4723" t="s">
        <v>757</v>
      </c>
      <c r="N4723" t="s">
        <v>756</v>
      </c>
      <c r="O4723" t="s">
        <v>756</v>
      </c>
      <c r="P4723" t="s">
        <v>758</v>
      </c>
      <c r="Q4723" t="s">
        <v>759</v>
      </c>
      <c r="R4723" t="s">
        <v>759</v>
      </c>
      <c r="S4723" t="s">
        <v>757</v>
      </c>
      <c r="T4723" t="s">
        <v>757</v>
      </c>
      <c r="U4723" t="s">
        <v>757</v>
      </c>
      <c r="V4723" t="s">
        <v>756</v>
      </c>
      <c r="W4723" t="s">
        <v>756</v>
      </c>
      <c r="X4723" t="s">
        <v>22633</v>
      </c>
      <c r="Y4723" t="str">
        <f t="shared" si="1036"/>
        <v>diciembre</v>
      </c>
      <c r="Z4723">
        <f>YEAR(BD_PONDERACIONES[[#This Row],[Fecha Ejecución del Ticket]])</f>
        <v>2022</v>
      </c>
      <c r="AA4723" t="str">
        <f t="shared" si="1024"/>
        <v>enero</v>
      </c>
      <c r="AB4723">
        <f>YEAR(BD_PONDERACIONES[[#This Row],[Fecha de Inspección]])</f>
        <v>2023</v>
      </c>
      <c r="AC4723">
        <f t="shared" si="1025"/>
        <v>0.5</v>
      </c>
      <c r="AD4723">
        <f t="shared" si="1026"/>
        <v>0.5</v>
      </c>
      <c r="AE4723">
        <f t="shared" si="1027"/>
        <v>0.5</v>
      </c>
      <c r="AF4723">
        <f t="shared" si="1028"/>
        <v>0.5</v>
      </c>
      <c r="AG4723">
        <f t="shared" si="1029"/>
        <v>0.5</v>
      </c>
      <c r="AH4723">
        <f t="shared" si="1030"/>
        <v>0.5</v>
      </c>
      <c r="AI4723">
        <f t="shared" si="1031"/>
        <v>0.25</v>
      </c>
      <c r="AJ4723">
        <f t="shared" si="1032"/>
        <v>0.25</v>
      </c>
      <c r="AK4723">
        <f t="shared" si="1033"/>
        <v>0.5</v>
      </c>
      <c r="AL4723">
        <f t="shared" si="1034"/>
        <v>0.5</v>
      </c>
      <c r="AM4723">
        <f t="shared" si="1035"/>
        <v>0.5</v>
      </c>
      <c r="AN4723" s="6">
        <f t="shared" si="1037"/>
        <v>1</v>
      </c>
      <c r="AO4723" t="str">
        <f>VLOOKUP(BD_PONDERACIONES[[#This Row],[Comuna]],Tabla3[#All],2,0)</f>
        <v>Cordillera</v>
      </c>
    </row>
    <row r="4724" spans="1:41" x14ac:dyDescent="0.35">
      <c r="A4724" t="s">
        <v>22634</v>
      </c>
      <c r="B4724" t="s">
        <v>22635</v>
      </c>
      <c r="C4724" t="s">
        <v>22636</v>
      </c>
      <c r="D4724" s="5">
        <v>44938</v>
      </c>
      <c r="E4724" s="5">
        <v>44905</v>
      </c>
      <c r="F4724" t="s">
        <v>753</v>
      </c>
      <c r="G4724" t="s">
        <v>22637</v>
      </c>
      <c r="H4724" t="s">
        <v>3795</v>
      </c>
      <c r="J4724" t="s">
        <v>756</v>
      </c>
      <c r="K4724" t="s">
        <v>756</v>
      </c>
      <c r="L4724" t="s">
        <v>773</v>
      </c>
      <c r="M4724" t="s">
        <v>773</v>
      </c>
      <c r="N4724" t="s">
        <v>756</v>
      </c>
      <c r="O4724" t="s">
        <v>756</v>
      </c>
      <c r="P4724" t="s">
        <v>758</v>
      </c>
      <c r="Q4724" t="s">
        <v>759</v>
      </c>
      <c r="R4724" t="s">
        <v>759</v>
      </c>
      <c r="S4724" t="s">
        <v>757</v>
      </c>
      <c r="T4724" t="s">
        <v>757</v>
      </c>
      <c r="U4724" t="s">
        <v>757</v>
      </c>
      <c r="V4724" t="s">
        <v>904</v>
      </c>
      <c r="W4724" t="s">
        <v>756</v>
      </c>
      <c r="X4724" t="s">
        <v>22638</v>
      </c>
      <c r="Y4724" t="str">
        <f t="shared" si="1036"/>
        <v>diciembre</v>
      </c>
      <c r="Z4724">
        <f>YEAR(BD_PONDERACIONES[[#This Row],[Fecha Ejecución del Ticket]])</f>
        <v>2022</v>
      </c>
      <c r="AA4724" t="str">
        <f t="shared" si="1024"/>
        <v>enero</v>
      </c>
      <c r="AB4724">
        <f>YEAR(BD_PONDERACIONES[[#This Row],[Fecha de Inspección]])</f>
        <v>2023</v>
      </c>
      <c r="AC4724">
        <f t="shared" si="1025"/>
        <v>0.5</v>
      </c>
      <c r="AD4724">
        <f t="shared" si="1026"/>
        <v>0.5</v>
      </c>
      <c r="AE4724">
        <f t="shared" si="1027"/>
        <v>0</v>
      </c>
      <c r="AF4724">
        <f t="shared" si="1028"/>
        <v>0</v>
      </c>
      <c r="AG4724">
        <f t="shared" si="1029"/>
        <v>0.5</v>
      </c>
      <c r="AH4724">
        <f t="shared" si="1030"/>
        <v>0.5</v>
      </c>
      <c r="AI4724">
        <f t="shared" si="1031"/>
        <v>0.25</v>
      </c>
      <c r="AJ4724">
        <f t="shared" si="1032"/>
        <v>0.25</v>
      </c>
      <c r="AK4724">
        <f t="shared" si="1033"/>
        <v>0.5</v>
      </c>
      <c r="AL4724">
        <f t="shared" si="1034"/>
        <v>0.32500000000000001</v>
      </c>
      <c r="AM4724">
        <f t="shared" si="1035"/>
        <v>0.5</v>
      </c>
      <c r="AN4724" s="6">
        <f t="shared" si="1037"/>
        <v>0.66500000000000004</v>
      </c>
      <c r="AO4724" t="str">
        <f>VLOOKUP(BD_PONDERACIONES[[#This Row],[Comuna]],Tabla3[#All],2,0)</f>
        <v>Cordillera</v>
      </c>
    </row>
    <row r="4725" spans="1:41" x14ac:dyDescent="0.35">
      <c r="A4725" t="s">
        <v>22639</v>
      </c>
      <c r="B4725" t="s">
        <v>22640</v>
      </c>
      <c r="C4725" t="s">
        <v>22641</v>
      </c>
      <c r="D4725" s="5">
        <v>44938</v>
      </c>
      <c r="E4725" s="5">
        <v>44897</v>
      </c>
      <c r="F4725" t="s">
        <v>753</v>
      </c>
      <c r="G4725" t="s">
        <v>22642</v>
      </c>
      <c r="H4725" t="s">
        <v>3795</v>
      </c>
      <c r="J4725" t="s">
        <v>756</v>
      </c>
      <c r="K4725" t="s">
        <v>756</v>
      </c>
      <c r="L4725" t="s">
        <v>773</v>
      </c>
      <c r="M4725" t="s">
        <v>773</v>
      </c>
      <c r="N4725" t="s">
        <v>756</v>
      </c>
      <c r="O4725" t="s">
        <v>756</v>
      </c>
      <c r="P4725" t="s">
        <v>758</v>
      </c>
      <c r="Q4725" t="s">
        <v>759</v>
      </c>
      <c r="R4725" t="s">
        <v>759</v>
      </c>
      <c r="S4725" t="s">
        <v>757</v>
      </c>
      <c r="T4725" t="s">
        <v>757</v>
      </c>
      <c r="U4725" t="s">
        <v>757</v>
      </c>
      <c r="V4725" t="s">
        <v>756</v>
      </c>
      <c r="W4725" t="s">
        <v>756</v>
      </c>
      <c r="X4725" t="s">
        <v>18390</v>
      </c>
      <c r="Y4725" t="str">
        <f t="shared" si="1036"/>
        <v>diciembre</v>
      </c>
      <c r="Z4725">
        <f>YEAR(BD_PONDERACIONES[[#This Row],[Fecha Ejecución del Ticket]])</f>
        <v>2022</v>
      </c>
      <c r="AA4725" t="str">
        <f t="shared" si="1024"/>
        <v>enero</v>
      </c>
      <c r="AB4725">
        <f>YEAR(BD_PONDERACIONES[[#This Row],[Fecha de Inspección]])</f>
        <v>2023</v>
      </c>
      <c r="AC4725">
        <f t="shared" si="1025"/>
        <v>0.5</v>
      </c>
      <c r="AD4725">
        <f t="shared" si="1026"/>
        <v>0.5</v>
      </c>
      <c r="AE4725">
        <f t="shared" si="1027"/>
        <v>0</v>
      </c>
      <c r="AF4725">
        <f t="shared" si="1028"/>
        <v>0</v>
      </c>
      <c r="AG4725">
        <f t="shared" si="1029"/>
        <v>0.5</v>
      </c>
      <c r="AH4725">
        <f t="shared" si="1030"/>
        <v>0.5</v>
      </c>
      <c r="AI4725">
        <f t="shared" si="1031"/>
        <v>0.25</v>
      </c>
      <c r="AJ4725">
        <f t="shared" si="1032"/>
        <v>0.25</v>
      </c>
      <c r="AK4725">
        <f t="shared" si="1033"/>
        <v>0.5</v>
      </c>
      <c r="AL4725">
        <f t="shared" si="1034"/>
        <v>0.5</v>
      </c>
      <c r="AM4725">
        <f t="shared" si="1035"/>
        <v>0.5</v>
      </c>
      <c r="AN4725" s="6">
        <f t="shared" si="1037"/>
        <v>0.7</v>
      </c>
      <c r="AO4725" t="str">
        <f>VLOOKUP(BD_PONDERACIONES[[#This Row],[Comuna]],Tabla3[#All],2,0)</f>
        <v>Cordillera</v>
      </c>
    </row>
    <row r="4726" spans="1:41" x14ac:dyDescent="0.35">
      <c r="A4726" t="s">
        <v>22643</v>
      </c>
      <c r="B4726" t="s">
        <v>22644</v>
      </c>
      <c r="C4726" t="s">
        <v>22645</v>
      </c>
      <c r="D4726" s="5">
        <v>44938</v>
      </c>
      <c r="E4726" s="5">
        <v>44902</v>
      </c>
      <c r="F4726" t="s">
        <v>753</v>
      </c>
      <c r="G4726" t="s">
        <v>22646</v>
      </c>
      <c r="H4726" t="s">
        <v>3795</v>
      </c>
      <c r="J4726" t="s">
        <v>756</v>
      </c>
      <c r="K4726" t="s">
        <v>756</v>
      </c>
      <c r="L4726" t="s">
        <v>757</v>
      </c>
      <c r="M4726" t="s">
        <v>757</v>
      </c>
      <c r="N4726" t="s">
        <v>756</v>
      </c>
      <c r="O4726" t="s">
        <v>756</v>
      </c>
      <c r="P4726" t="s">
        <v>765</v>
      </c>
      <c r="Q4726" t="s">
        <v>759</v>
      </c>
      <c r="R4726" t="s">
        <v>759</v>
      </c>
      <c r="S4726" t="s">
        <v>756</v>
      </c>
      <c r="T4726" t="s">
        <v>756</v>
      </c>
      <c r="U4726" t="s">
        <v>756</v>
      </c>
      <c r="V4726" t="s">
        <v>756</v>
      </c>
      <c r="W4726" t="s">
        <v>756</v>
      </c>
      <c r="X4726" t="s">
        <v>9524</v>
      </c>
      <c r="Y4726" t="str">
        <f t="shared" si="1036"/>
        <v>diciembre</v>
      </c>
      <c r="Z4726">
        <f>YEAR(BD_PONDERACIONES[[#This Row],[Fecha Ejecución del Ticket]])</f>
        <v>2022</v>
      </c>
      <c r="AA4726" t="str">
        <f t="shared" si="1024"/>
        <v>enero</v>
      </c>
      <c r="AB4726">
        <f>YEAR(BD_PONDERACIONES[[#This Row],[Fecha de Inspección]])</f>
        <v>2023</v>
      </c>
      <c r="AC4726">
        <f t="shared" si="1025"/>
        <v>0.5</v>
      </c>
      <c r="AD4726">
        <f t="shared" si="1026"/>
        <v>0.5</v>
      </c>
      <c r="AE4726">
        <f t="shared" si="1027"/>
        <v>0.5</v>
      </c>
      <c r="AF4726">
        <f t="shared" si="1028"/>
        <v>0.5</v>
      </c>
      <c r="AG4726">
        <f t="shared" si="1029"/>
        <v>0.5</v>
      </c>
      <c r="AH4726">
        <f t="shared" si="1030"/>
        <v>0.5</v>
      </c>
      <c r="AI4726">
        <f t="shared" si="1031"/>
        <v>0.25</v>
      </c>
      <c r="AJ4726">
        <f t="shared" si="1032"/>
        <v>0.25</v>
      </c>
      <c r="AK4726">
        <f t="shared" si="1033"/>
        <v>0.5</v>
      </c>
      <c r="AL4726">
        <f t="shared" si="1034"/>
        <v>0.5</v>
      </c>
      <c r="AM4726">
        <f t="shared" si="1035"/>
        <v>0.5</v>
      </c>
      <c r="AN4726" s="6">
        <f t="shared" si="1037"/>
        <v>1</v>
      </c>
      <c r="AO4726" t="str">
        <f>VLOOKUP(BD_PONDERACIONES[[#This Row],[Comuna]],Tabla3[#All],2,0)</f>
        <v>Cordillera</v>
      </c>
    </row>
    <row r="4727" spans="1:41" x14ac:dyDescent="0.35">
      <c r="A4727" t="s">
        <v>22647</v>
      </c>
      <c r="B4727" t="s">
        <v>22648</v>
      </c>
      <c r="C4727" t="s">
        <v>22649</v>
      </c>
      <c r="D4727" s="5">
        <v>44938</v>
      </c>
      <c r="E4727" s="5">
        <v>44904</v>
      </c>
      <c r="F4727" t="s">
        <v>753</v>
      </c>
      <c r="G4727" t="s">
        <v>22650</v>
      </c>
      <c r="H4727" t="s">
        <v>3795</v>
      </c>
      <c r="J4727" t="s">
        <v>756</v>
      </c>
      <c r="K4727" t="s">
        <v>756</v>
      </c>
      <c r="L4727" t="s">
        <v>757</v>
      </c>
      <c r="M4727" t="s">
        <v>757</v>
      </c>
      <c r="N4727" t="s">
        <v>756</v>
      </c>
      <c r="O4727" t="s">
        <v>756</v>
      </c>
      <c r="P4727" t="s">
        <v>765</v>
      </c>
      <c r="Q4727" t="s">
        <v>22651</v>
      </c>
      <c r="R4727" t="s">
        <v>22652</v>
      </c>
      <c r="S4727" t="s">
        <v>756</v>
      </c>
      <c r="T4727" t="s">
        <v>756</v>
      </c>
      <c r="U4727" t="s">
        <v>756</v>
      </c>
      <c r="V4727" t="s">
        <v>904</v>
      </c>
      <c r="W4727" t="s">
        <v>756</v>
      </c>
      <c r="X4727" t="s">
        <v>9524</v>
      </c>
      <c r="Y4727" t="str">
        <f t="shared" si="1036"/>
        <v>diciembre</v>
      </c>
      <c r="Z4727">
        <f>YEAR(BD_PONDERACIONES[[#This Row],[Fecha Ejecución del Ticket]])</f>
        <v>2022</v>
      </c>
      <c r="AA4727" t="str">
        <f t="shared" si="1024"/>
        <v>enero</v>
      </c>
      <c r="AB4727">
        <f>YEAR(BD_PONDERACIONES[[#This Row],[Fecha de Inspección]])</f>
        <v>2023</v>
      </c>
      <c r="AC4727">
        <f t="shared" si="1025"/>
        <v>0.5</v>
      </c>
      <c r="AD4727">
        <f t="shared" si="1026"/>
        <v>0.5</v>
      </c>
      <c r="AE4727">
        <f t="shared" si="1027"/>
        <v>0.5</v>
      </c>
      <c r="AF4727">
        <f t="shared" si="1028"/>
        <v>0.5</v>
      </c>
      <c r="AG4727">
        <f t="shared" si="1029"/>
        <v>0.5</v>
      </c>
      <c r="AH4727">
        <f t="shared" si="1030"/>
        <v>0.5</v>
      </c>
      <c r="AI4727">
        <f t="shared" si="1031"/>
        <v>0.25</v>
      </c>
      <c r="AJ4727">
        <f t="shared" si="1032"/>
        <v>0.25</v>
      </c>
      <c r="AK4727">
        <f t="shared" si="1033"/>
        <v>0.5</v>
      </c>
      <c r="AL4727">
        <f t="shared" si="1034"/>
        <v>0.32500000000000001</v>
      </c>
      <c r="AM4727">
        <f t="shared" si="1035"/>
        <v>0.5</v>
      </c>
      <c r="AN4727" s="6">
        <f t="shared" si="1037"/>
        <v>0.96500000000000008</v>
      </c>
      <c r="AO4727" t="str">
        <f>VLOOKUP(BD_PONDERACIONES[[#This Row],[Comuna]],Tabla3[#All],2,0)</f>
        <v>Cordillera</v>
      </c>
    </row>
    <row r="4728" spans="1:41" x14ac:dyDescent="0.35">
      <c r="A4728" t="s">
        <v>22653</v>
      </c>
      <c r="B4728" t="s">
        <v>22654</v>
      </c>
      <c r="C4728" t="s">
        <v>22655</v>
      </c>
      <c r="D4728" s="5">
        <v>44938</v>
      </c>
      <c r="E4728" s="5">
        <v>44903</v>
      </c>
      <c r="F4728" t="s">
        <v>753</v>
      </c>
      <c r="G4728" t="s">
        <v>22656</v>
      </c>
      <c r="H4728" t="s">
        <v>3795</v>
      </c>
      <c r="J4728" t="s">
        <v>756</v>
      </c>
      <c r="K4728" t="s">
        <v>756</v>
      </c>
      <c r="L4728" t="s">
        <v>773</v>
      </c>
      <c r="M4728" t="s">
        <v>773</v>
      </c>
      <c r="N4728" t="s">
        <v>756</v>
      </c>
      <c r="O4728" t="s">
        <v>756</v>
      </c>
      <c r="P4728" t="s">
        <v>758</v>
      </c>
      <c r="Q4728" t="s">
        <v>759</v>
      </c>
      <c r="R4728" t="s">
        <v>759</v>
      </c>
      <c r="S4728" t="s">
        <v>757</v>
      </c>
      <c r="T4728" t="s">
        <v>757</v>
      </c>
      <c r="U4728" t="s">
        <v>757</v>
      </c>
      <c r="V4728" t="s">
        <v>756</v>
      </c>
      <c r="W4728" t="s">
        <v>756</v>
      </c>
      <c r="X4728" t="s">
        <v>22657</v>
      </c>
      <c r="Y4728" t="str">
        <f t="shared" si="1036"/>
        <v>diciembre</v>
      </c>
      <c r="Z4728">
        <f>YEAR(BD_PONDERACIONES[[#This Row],[Fecha Ejecución del Ticket]])</f>
        <v>2022</v>
      </c>
      <c r="AA4728" t="str">
        <f t="shared" si="1024"/>
        <v>enero</v>
      </c>
      <c r="AB4728">
        <f>YEAR(BD_PONDERACIONES[[#This Row],[Fecha de Inspección]])</f>
        <v>2023</v>
      </c>
      <c r="AC4728">
        <f t="shared" si="1025"/>
        <v>0.5</v>
      </c>
      <c r="AD4728">
        <f t="shared" si="1026"/>
        <v>0.5</v>
      </c>
      <c r="AE4728">
        <f t="shared" si="1027"/>
        <v>0</v>
      </c>
      <c r="AF4728">
        <f t="shared" si="1028"/>
        <v>0</v>
      </c>
      <c r="AG4728">
        <f t="shared" si="1029"/>
        <v>0.5</v>
      </c>
      <c r="AH4728">
        <f t="shared" si="1030"/>
        <v>0.5</v>
      </c>
      <c r="AI4728">
        <f t="shared" si="1031"/>
        <v>0.25</v>
      </c>
      <c r="AJ4728">
        <f t="shared" si="1032"/>
        <v>0.25</v>
      </c>
      <c r="AK4728">
        <f t="shared" si="1033"/>
        <v>0.5</v>
      </c>
      <c r="AL4728">
        <f t="shared" si="1034"/>
        <v>0.5</v>
      </c>
      <c r="AM4728">
        <f t="shared" si="1035"/>
        <v>0.5</v>
      </c>
      <c r="AN4728" s="6">
        <f t="shared" si="1037"/>
        <v>0.7</v>
      </c>
      <c r="AO4728" t="str">
        <f>VLOOKUP(BD_PONDERACIONES[[#This Row],[Comuna]],Tabla3[#All],2,0)</f>
        <v>Cordillera</v>
      </c>
    </row>
    <row r="4729" spans="1:41" x14ac:dyDescent="0.35">
      <c r="A4729" t="s">
        <v>22658</v>
      </c>
      <c r="B4729" t="s">
        <v>22659</v>
      </c>
      <c r="C4729" t="s">
        <v>22660</v>
      </c>
      <c r="D4729" s="5">
        <v>44938</v>
      </c>
      <c r="E4729" s="5">
        <v>44904</v>
      </c>
      <c r="F4729" t="s">
        <v>753</v>
      </c>
      <c r="G4729" t="s">
        <v>22661</v>
      </c>
      <c r="H4729" t="s">
        <v>3795</v>
      </c>
      <c r="J4729" t="s">
        <v>756</v>
      </c>
      <c r="K4729" t="s">
        <v>756</v>
      </c>
      <c r="L4729" t="s">
        <v>773</v>
      </c>
      <c r="M4729" t="s">
        <v>773</v>
      </c>
      <c r="N4729" t="s">
        <v>756</v>
      </c>
      <c r="O4729" t="s">
        <v>756</v>
      </c>
      <c r="P4729" t="s">
        <v>758</v>
      </c>
      <c r="Q4729" t="s">
        <v>759</v>
      </c>
      <c r="R4729" t="s">
        <v>759</v>
      </c>
      <c r="S4729" t="s">
        <v>757</v>
      </c>
      <c r="T4729" t="s">
        <v>757</v>
      </c>
      <c r="U4729" t="s">
        <v>757</v>
      </c>
      <c r="V4729" t="s">
        <v>756</v>
      </c>
      <c r="W4729" t="s">
        <v>756</v>
      </c>
      <c r="X4729" t="s">
        <v>22662</v>
      </c>
      <c r="Y4729" t="str">
        <f t="shared" si="1036"/>
        <v>diciembre</v>
      </c>
      <c r="Z4729">
        <f>YEAR(BD_PONDERACIONES[[#This Row],[Fecha Ejecución del Ticket]])</f>
        <v>2022</v>
      </c>
      <c r="AA4729" t="str">
        <f t="shared" si="1024"/>
        <v>enero</v>
      </c>
      <c r="AB4729">
        <f>YEAR(BD_PONDERACIONES[[#This Row],[Fecha de Inspección]])</f>
        <v>2023</v>
      </c>
      <c r="AC4729">
        <f t="shared" si="1025"/>
        <v>0.5</v>
      </c>
      <c r="AD4729">
        <f t="shared" si="1026"/>
        <v>0.5</v>
      </c>
      <c r="AE4729">
        <f t="shared" si="1027"/>
        <v>0</v>
      </c>
      <c r="AF4729">
        <f t="shared" si="1028"/>
        <v>0</v>
      </c>
      <c r="AG4729">
        <f t="shared" si="1029"/>
        <v>0.5</v>
      </c>
      <c r="AH4729">
        <f t="shared" si="1030"/>
        <v>0.5</v>
      </c>
      <c r="AI4729">
        <f t="shared" si="1031"/>
        <v>0.25</v>
      </c>
      <c r="AJ4729">
        <f t="shared" si="1032"/>
        <v>0.25</v>
      </c>
      <c r="AK4729">
        <f t="shared" si="1033"/>
        <v>0.5</v>
      </c>
      <c r="AL4729">
        <f t="shared" si="1034"/>
        <v>0.5</v>
      </c>
      <c r="AM4729">
        <f t="shared" si="1035"/>
        <v>0.5</v>
      </c>
      <c r="AN4729" s="6">
        <f t="shared" si="1037"/>
        <v>0.7</v>
      </c>
      <c r="AO4729" t="str">
        <f>VLOOKUP(BD_PONDERACIONES[[#This Row],[Comuna]],Tabla3[#All],2,0)</f>
        <v>Cordillera</v>
      </c>
    </row>
    <row r="4730" spans="1:41" x14ac:dyDescent="0.35">
      <c r="A4730" t="s">
        <v>22663</v>
      </c>
      <c r="B4730" t="s">
        <v>22664</v>
      </c>
      <c r="C4730" t="s">
        <v>22665</v>
      </c>
      <c r="D4730" s="5">
        <v>44938</v>
      </c>
      <c r="E4730" s="5">
        <v>44901</v>
      </c>
      <c r="F4730" t="s">
        <v>753</v>
      </c>
      <c r="G4730" t="s">
        <v>22666</v>
      </c>
      <c r="H4730" t="s">
        <v>3795</v>
      </c>
      <c r="J4730" t="s">
        <v>756</v>
      </c>
      <c r="K4730" t="s">
        <v>756</v>
      </c>
      <c r="L4730" t="s">
        <v>773</v>
      </c>
      <c r="M4730" t="s">
        <v>773</v>
      </c>
      <c r="N4730" t="s">
        <v>756</v>
      </c>
      <c r="O4730" t="s">
        <v>756</v>
      </c>
      <c r="P4730" t="s">
        <v>765</v>
      </c>
      <c r="Q4730" t="s">
        <v>22667</v>
      </c>
      <c r="R4730" t="s">
        <v>759</v>
      </c>
      <c r="S4730" t="s">
        <v>756</v>
      </c>
      <c r="T4730" t="s">
        <v>756</v>
      </c>
      <c r="U4730" t="s">
        <v>756</v>
      </c>
      <c r="V4730" t="s">
        <v>756</v>
      </c>
      <c r="W4730" t="s">
        <v>756</v>
      </c>
      <c r="X4730" t="s">
        <v>22668</v>
      </c>
      <c r="Y4730" t="str">
        <f t="shared" si="1036"/>
        <v>diciembre</v>
      </c>
      <c r="Z4730">
        <f>YEAR(BD_PONDERACIONES[[#This Row],[Fecha Ejecución del Ticket]])</f>
        <v>2022</v>
      </c>
      <c r="AA4730" t="str">
        <f t="shared" si="1024"/>
        <v>enero</v>
      </c>
      <c r="AB4730">
        <f>YEAR(BD_PONDERACIONES[[#This Row],[Fecha de Inspección]])</f>
        <v>2023</v>
      </c>
      <c r="AC4730">
        <f t="shared" si="1025"/>
        <v>0.5</v>
      </c>
      <c r="AD4730">
        <f t="shared" si="1026"/>
        <v>0.5</v>
      </c>
      <c r="AE4730">
        <f t="shared" si="1027"/>
        <v>0</v>
      </c>
      <c r="AF4730">
        <f t="shared" si="1028"/>
        <v>0</v>
      </c>
      <c r="AG4730">
        <f t="shared" si="1029"/>
        <v>0.5</v>
      </c>
      <c r="AH4730">
        <f t="shared" si="1030"/>
        <v>0.5</v>
      </c>
      <c r="AI4730">
        <f t="shared" si="1031"/>
        <v>0.25</v>
      </c>
      <c r="AJ4730">
        <f t="shared" si="1032"/>
        <v>0.25</v>
      </c>
      <c r="AK4730">
        <f t="shared" si="1033"/>
        <v>0.5</v>
      </c>
      <c r="AL4730">
        <f t="shared" si="1034"/>
        <v>0.5</v>
      </c>
      <c r="AM4730">
        <f t="shared" si="1035"/>
        <v>0.5</v>
      </c>
      <c r="AN4730" s="6">
        <f t="shared" si="1037"/>
        <v>0.7</v>
      </c>
      <c r="AO4730" t="str">
        <f>VLOOKUP(BD_PONDERACIONES[[#This Row],[Comuna]],Tabla3[#All],2,0)</f>
        <v>Cordillera</v>
      </c>
    </row>
    <row r="4731" spans="1:41" x14ac:dyDescent="0.35">
      <c r="A4731" t="s">
        <v>22669</v>
      </c>
      <c r="B4731" t="s">
        <v>22670</v>
      </c>
      <c r="C4731" t="s">
        <v>22671</v>
      </c>
      <c r="D4731" s="5">
        <v>44938</v>
      </c>
      <c r="E4731" s="5">
        <v>44904</v>
      </c>
      <c r="F4731" t="s">
        <v>753</v>
      </c>
      <c r="G4731" t="s">
        <v>22672</v>
      </c>
      <c r="H4731" t="s">
        <v>3795</v>
      </c>
      <c r="J4731" t="s">
        <v>756</v>
      </c>
      <c r="K4731" t="s">
        <v>756</v>
      </c>
      <c r="L4731" t="s">
        <v>757</v>
      </c>
      <c r="M4731" t="s">
        <v>757</v>
      </c>
      <c r="N4731" t="s">
        <v>756</v>
      </c>
      <c r="O4731" t="s">
        <v>756</v>
      </c>
      <c r="P4731" t="s">
        <v>765</v>
      </c>
      <c r="Q4731" t="s">
        <v>22673</v>
      </c>
      <c r="R4731" t="s">
        <v>22674</v>
      </c>
      <c r="S4731" t="s">
        <v>756</v>
      </c>
      <c r="T4731" t="s">
        <v>756</v>
      </c>
      <c r="U4731" t="s">
        <v>756</v>
      </c>
      <c r="V4731" t="s">
        <v>756</v>
      </c>
      <c r="W4731" t="s">
        <v>756</v>
      </c>
      <c r="X4731" t="s">
        <v>9524</v>
      </c>
      <c r="Y4731" t="str">
        <f t="shared" si="1036"/>
        <v>diciembre</v>
      </c>
      <c r="Z4731">
        <f>YEAR(BD_PONDERACIONES[[#This Row],[Fecha Ejecución del Ticket]])</f>
        <v>2022</v>
      </c>
      <c r="AA4731" t="str">
        <f t="shared" si="1024"/>
        <v>enero</v>
      </c>
      <c r="AB4731">
        <f>YEAR(BD_PONDERACIONES[[#This Row],[Fecha de Inspección]])</f>
        <v>2023</v>
      </c>
      <c r="AC4731">
        <f t="shared" si="1025"/>
        <v>0.5</v>
      </c>
      <c r="AD4731">
        <f t="shared" si="1026"/>
        <v>0.5</v>
      </c>
      <c r="AE4731">
        <f t="shared" si="1027"/>
        <v>0.5</v>
      </c>
      <c r="AF4731">
        <f t="shared" si="1028"/>
        <v>0.5</v>
      </c>
      <c r="AG4731">
        <f t="shared" si="1029"/>
        <v>0.5</v>
      </c>
      <c r="AH4731">
        <f t="shared" si="1030"/>
        <v>0.5</v>
      </c>
      <c r="AI4731">
        <f t="shared" si="1031"/>
        <v>0.25</v>
      </c>
      <c r="AJ4731">
        <f t="shared" si="1032"/>
        <v>0.25</v>
      </c>
      <c r="AK4731">
        <f t="shared" si="1033"/>
        <v>0.5</v>
      </c>
      <c r="AL4731">
        <f t="shared" si="1034"/>
        <v>0.5</v>
      </c>
      <c r="AM4731">
        <f t="shared" si="1035"/>
        <v>0.5</v>
      </c>
      <c r="AN4731" s="6">
        <f t="shared" si="1037"/>
        <v>1</v>
      </c>
      <c r="AO4731" t="str">
        <f>VLOOKUP(BD_PONDERACIONES[[#This Row],[Comuna]],Tabla3[#All],2,0)</f>
        <v>Cordillera</v>
      </c>
    </row>
    <row r="4732" spans="1:41" x14ac:dyDescent="0.35">
      <c r="A4732" t="s">
        <v>22675</v>
      </c>
      <c r="B4732" t="s">
        <v>22676</v>
      </c>
      <c r="C4732" t="s">
        <v>22677</v>
      </c>
      <c r="D4732" s="5">
        <v>44938</v>
      </c>
      <c r="E4732" s="5">
        <v>44906</v>
      </c>
      <c r="F4732" t="s">
        <v>763</v>
      </c>
      <c r="G4732" t="s">
        <v>22678</v>
      </c>
      <c r="H4732" t="s">
        <v>3795</v>
      </c>
      <c r="J4732" t="s">
        <v>756</v>
      </c>
      <c r="K4732" t="s">
        <v>756</v>
      </c>
      <c r="L4732" t="s">
        <v>757</v>
      </c>
      <c r="M4732" t="s">
        <v>757</v>
      </c>
      <c r="N4732" t="s">
        <v>756</v>
      </c>
      <c r="O4732" t="s">
        <v>756</v>
      </c>
      <c r="P4732" t="s">
        <v>758</v>
      </c>
      <c r="Q4732" t="s">
        <v>759</v>
      </c>
      <c r="R4732" t="s">
        <v>759</v>
      </c>
      <c r="S4732" t="s">
        <v>757</v>
      </c>
      <c r="T4732" t="s">
        <v>757</v>
      </c>
      <c r="U4732" t="s">
        <v>757</v>
      </c>
      <c r="V4732" t="s">
        <v>756</v>
      </c>
      <c r="W4732" t="s">
        <v>756</v>
      </c>
      <c r="X4732" t="s">
        <v>22679</v>
      </c>
      <c r="Y4732" t="str">
        <f t="shared" si="1036"/>
        <v>diciembre</v>
      </c>
      <c r="Z4732">
        <f>YEAR(BD_PONDERACIONES[[#This Row],[Fecha Ejecución del Ticket]])</f>
        <v>2022</v>
      </c>
      <c r="AA4732" t="str">
        <f t="shared" si="1024"/>
        <v>enero</v>
      </c>
      <c r="AB4732">
        <f>YEAR(BD_PONDERACIONES[[#This Row],[Fecha de Inspección]])</f>
        <v>2023</v>
      </c>
      <c r="AC4732">
        <f t="shared" si="1025"/>
        <v>0.5</v>
      </c>
      <c r="AD4732">
        <f t="shared" si="1026"/>
        <v>0.5</v>
      </c>
      <c r="AE4732">
        <f t="shared" si="1027"/>
        <v>0.5</v>
      </c>
      <c r="AF4732">
        <f t="shared" si="1028"/>
        <v>0.5</v>
      </c>
      <c r="AG4732">
        <f t="shared" si="1029"/>
        <v>0.5</v>
      </c>
      <c r="AH4732">
        <f t="shared" si="1030"/>
        <v>0.5</v>
      </c>
      <c r="AI4732">
        <f t="shared" si="1031"/>
        <v>0.25</v>
      </c>
      <c r="AJ4732">
        <f t="shared" si="1032"/>
        <v>0.25</v>
      </c>
      <c r="AK4732">
        <f t="shared" si="1033"/>
        <v>0.5</v>
      </c>
      <c r="AL4732">
        <f t="shared" si="1034"/>
        <v>0.5</v>
      </c>
      <c r="AM4732">
        <f t="shared" si="1035"/>
        <v>0.5</v>
      </c>
      <c r="AN4732" s="6">
        <f t="shared" si="1037"/>
        <v>1</v>
      </c>
      <c r="AO4732" t="str">
        <f>VLOOKUP(BD_PONDERACIONES[[#This Row],[Comuna]],Tabla3[#All],2,0)</f>
        <v>Cordillera</v>
      </c>
    </row>
    <row r="4733" spans="1:41" x14ac:dyDescent="0.35">
      <c r="A4733" t="s">
        <v>22680</v>
      </c>
      <c r="B4733" t="s">
        <v>22681</v>
      </c>
      <c r="C4733" t="s">
        <v>22682</v>
      </c>
      <c r="D4733" s="5">
        <v>44938</v>
      </c>
      <c r="E4733" s="5">
        <v>44898</v>
      </c>
      <c r="F4733" t="s">
        <v>753</v>
      </c>
      <c r="G4733" t="s">
        <v>22683</v>
      </c>
      <c r="H4733" t="s">
        <v>3795</v>
      </c>
      <c r="J4733" t="s">
        <v>756</v>
      </c>
      <c r="K4733" t="s">
        <v>756</v>
      </c>
      <c r="L4733" t="s">
        <v>773</v>
      </c>
      <c r="M4733" t="s">
        <v>773</v>
      </c>
      <c r="N4733" t="s">
        <v>756</v>
      </c>
      <c r="O4733" t="s">
        <v>756</v>
      </c>
      <c r="P4733" t="s">
        <v>765</v>
      </c>
      <c r="Q4733" t="s">
        <v>22684</v>
      </c>
      <c r="R4733" t="s">
        <v>759</v>
      </c>
      <c r="S4733" t="s">
        <v>756</v>
      </c>
      <c r="T4733" t="s">
        <v>756</v>
      </c>
      <c r="U4733" t="s">
        <v>756</v>
      </c>
      <c r="V4733" t="s">
        <v>756</v>
      </c>
      <c r="W4733" t="s">
        <v>756</v>
      </c>
      <c r="X4733" t="s">
        <v>22685</v>
      </c>
      <c r="Y4733" t="str">
        <f t="shared" si="1036"/>
        <v>diciembre</v>
      </c>
      <c r="Z4733">
        <f>YEAR(BD_PONDERACIONES[[#This Row],[Fecha Ejecución del Ticket]])</f>
        <v>2022</v>
      </c>
      <c r="AA4733" t="str">
        <f t="shared" si="1024"/>
        <v>enero</v>
      </c>
      <c r="AB4733">
        <f>YEAR(BD_PONDERACIONES[[#This Row],[Fecha de Inspección]])</f>
        <v>2023</v>
      </c>
      <c r="AC4733">
        <f t="shared" si="1025"/>
        <v>0.5</v>
      </c>
      <c r="AD4733">
        <f t="shared" si="1026"/>
        <v>0.5</v>
      </c>
      <c r="AE4733">
        <f t="shared" si="1027"/>
        <v>0</v>
      </c>
      <c r="AF4733">
        <f t="shared" si="1028"/>
        <v>0</v>
      </c>
      <c r="AG4733">
        <f t="shared" si="1029"/>
        <v>0.5</v>
      </c>
      <c r="AH4733">
        <f t="shared" si="1030"/>
        <v>0.5</v>
      </c>
      <c r="AI4733">
        <f t="shared" si="1031"/>
        <v>0.25</v>
      </c>
      <c r="AJ4733">
        <f t="shared" si="1032"/>
        <v>0.25</v>
      </c>
      <c r="AK4733">
        <f t="shared" si="1033"/>
        <v>0.5</v>
      </c>
      <c r="AL4733">
        <f t="shared" si="1034"/>
        <v>0.5</v>
      </c>
      <c r="AM4733">
        <f t="shared" si="1035"/>
        <v>0.5</v>
      </c>
      <c r="AN4733" s="6">
        <f t="shared" si="1037"/>
        <v>0.7</v>
      </c>
      <c r="AO4733" t="str">
        <f>VLOOKUP(BD_PONDERACIONES[[#This Row],[Comuna]],Tabla3[#All],2,0)</f>
        <v>Cordillera</v>
      </c>
    </row>
    <row r="4734" spans="1:41" x14ac:dyDescent="0.35">
      <c r="A4734" t="s">
        <v>22686</v>
      </c>
      <c r="B4734" t="s">
        <v>22687</v>
      </c>
      <c r="C4734" t="s">
        <v>22688</v>
      </c>
      <c r="D4734" s="5">
        <v>44938</v>
      </c>
      <c r="E4734" s="5">
        <v>44903</v>
      </c>
      <c r="F4734" t="s">
        <v>753</v>
      </c>
      <c r="G4734" t="s">
        <v>22689</v>
      </c>
      <c r="H4734" t="s">
        <v>3795</v>
      </c>
      <c r="J4734" t="s">
        <v>756</v>
      </c>
      <c r="K4734" t="s">
        <v>756</v>
      </c>
      <c r="L4734" t="s">
        <v>757</v>
      </c>
      <c r="M4734" t="s">
        <v>757</v>
      </c>
      <c r="N4734" t="s">
        <v>756</v>
      </c>
      <c r="O4734" t="s">
        <v>756</v>
      </c>
      <c r="P4734" t="s">
        <v>765</v>
      </c>
      <c r="Q4734" t="s">
        <v>759</v>
      </c>
      <c r="R4734" t="s">
        <v>759</v>
      </c>
      <c r="S4734" t="s">
        <v>757</v>
      </c>
      <c r="T4734" t="s">
        <v>757</v>
      </c>
      <c r="U4734" t="s">
        <v>756</v>
      </c>
      <c r="V4734" t="s">
        <v>768</v>
      </c>
      <c r="W4734" t="s">
        <v>756</v>
      </c>
      <c r="X4734" t="s">
        <v>18069</v>
      </c>
      <c r="Y4734" t="str">
        <f t="shared" si="1036"/>
        <v>diciembre</v>
      </c>
      <c r="Z4734">
        <f>YEAR(BD_PONDERACIONES[[#This Row],[Fecha Ejecución del Ticket]])</f>
        <v>2022</v>
      </c>
      <c r="AA4734" t="str">
        <f t="shared" si="1024"/>
        <v>enero</v>
      </c>
      <c r="AB4734">
        <f>YEAR(BD_PONDERACIONES[[#This Row],[Fecha de Inspección]])</f>
        <v>2023</v>
      </c>
      <c r="AC4734">
        <f t="shared" si="1025"/>
        <v>0.5</v>
      </c>
      <c r="AD4734">
        <f t="shared" si="1026"/>
        <v>0.5</v>
      </c>
      <c r="AE4734">
        <f t="shared" si="1027"/>
        <v>0.5</v>
      </c>
      <c r="AF4734">
        <f t="shared" si="1028"/>
        <v>0.5</v>
      </c>
      <c r="AG4734">
        <f t="shared" si="1029"/>
        <v>0.5</v>
      </c>
      <c r="AH4734">
        <f t="shared" si="1030"/>
        <v>0.5</v>
      </c>
      <c r="AI4734">
        <f t="shared" si="1031"/>
        <v>0.25</v>
      </c>
      <c r="AJ4734">
        <f t="shared" si="1032"/>
        <v>0.25</v>
      </c>
      <c r="AK4734">
        <f t="shared" si="1033"/>
        <v>0.5</v>
      </c>
      <c r="AL4734">
        <f t="shared" si="1034"/>
        <v>0.17499999999999999</v>
      </c>
      <c r="AM4734">
        <f t="shared" si="1035"/>
        <v>0.5</v>
      </c>
      <c r="AN4734" s="6">
        <f t="shared" si="1037"/>
        <v>0.93500000000000005</v>
      </c>
      <c r="AO4734" t="str">
        <f>VLOOKUP(BD_PONDERACIONES[[#This Row],[Comuna]],Tabla3[#All],2,0)</f>
        <v>Cordillera</v>
      </c>
    </row>
    <row r="4735" spans="1:41" x14ac:dyDescent="0.35">
      <c r="A4735" t="s">
        <v>22690</v>
      </c>
      <c r="B4735" t="s">
        <v>22691</v>
      </c>
      <c r="C4735" t="s">
        <v>22692</v>
      </c>
      <c r="D4735" s="5">
        <v>44938</v>
      </c>
      <c r="E4735" s="5">
        <v>44909</v>
      </c>
      <c r="F4735" t="s">
        <v>763</v>
      </c>
      <c r="G4735" t="s">
        <v>22693</v>
      </c>
      <c r="H4735" t="s">
        <v>3795</v>
      </c>
      <c r="J4735" t="s">
        <v>756</v>
      </c>
      <c r="K4735" t="s">
        <v>756</v>
      </c>
      <c r="L4735" t="s">
        <v>757</v>
      </c>
      <c r="M4735" t="s">
        <v>757</v>
      </c>
      <c r="N4735" t="s">
        <v>756</v>
      </c>
      <c r="O4735" t="s">
        <v>756</v>
      </c>
      <c r="P4735" t="s">
        <v>758</v>
      </c>
      <c r="Q4735" t="s">
        <v>759</v>
      </c>
      <c r="R4735" t="s">
        <v>759</v>
      </c>
      <c r="S4735" t="s">
        <v>757</v>
      </c>
      <c r="T4735" t="s">
        <v>757</v>
      </c>
      <c r="U4735" t="s">
        <v>757</v>
      </c>
      <c r="V4735" t="s">
        <v>756</v>
      </c>
      <c r="W4735" t="s">
        <v>756</v>
      </c>
      <c r="X4735" t="s">
        <v>22694</v>
      </c>
      <c r="Y4735" t="str">
        <f t="shared" si="1036"/>
        <v>diciembre</v>
      </c>
      <c r="Z4735">
        <f>YEAR(BD_PONDERACIONES[[#This Row],[Fecha Ejecución del Ticket]])</f>
        <v>2022</v>
      </c>
      <c r="AA4735" t="str">
        <f t="shared" si="1024"/>
        <v>enero</v>
      </c>
      <c r="AB4735">
        <f>YEAR(BD_PONDERACIONES[[#This Row],[Fecha de Inspección]])</f>
        <v>2023</v>
      </c>
      <c r="AC4735">
        <f t="shared" si="1025"/>
        <v>0.5</v>
      </c>
      <c r="AD4735">
        <f t="shared" si="1026"/>
        <v>0.5</v>
      </c>
      <c r="AE4735">
        <f t="shared" si="1027"/>
        <v>0.5</v>
      </c>
      <c r="AF4735">
        <f t="shared" si="1028"/>
        <v>0.5</v>
      </c>
      <c r="AG4735">
        <f t="shared" si="1029"/>
        <v>0.5</v>
      </c>
      <c r="AH4735">
        <f t="shared" si="1030"/>
        <v>0.5</v>
      </c>
      <c r="AI4735">
        <f t="shared" si="1031"/>
        <v>0.25</v>
      </c>
      <c r="AJ4735">
        <f t="shared" si="1032"/>
        <v>0.25</v>
      </c>
      <c r="AK4735">
        <f t="shared" si="1033"/>
        <v>0.5</v>
      </c>
      <c r="AL4735">
        <f t="shared" si="1034"/>
        <v>0.5</v>
      </c>
      <c r="AM4735">
        <f t="shared" si="1035"/>
        <v>0.5</v>
      </c>
      <c r="AN4735" s="6">
        <f t="shared" si="1037"/>
        <v>1</v>
      </c>
      <c r="AO4735" t="str">
        <f>VLOOKUP(BD_PONDERACIONES[[#This Row],[Comuna]],Tabla3[#All],2,0)</f>
        <v>Cordillera</v>
      </c>
    </row>
    <row r="4736" spans="1:41" x14ac:dyDescent="0.35">
      <c r="A4736" t="s">
        <v>22695</v>
      </c>
      <c r="B4736" t="s">
        <v>22696</v>
      </c>
      <c r="C4736" t="s">
        <v>22697</v>
      </c>
      <c r="D4736" s="5">
        <v>44938</v>
      </c>
      <c r="E4736" s="5">
        <v>44908</v>
      </c>
      <c r="F4736" t="s">
        <v>763</v>
      </c>
      <c r="G4736" t="s">
        <v>22698</v>
      </c>
      <c r="H4736" t="s">
        <v>3795</v>
      </c>
      <c r="J4736" t="s">
        <v>756</v>
      </c>
      <c r="K4736" t="s">
        <v>756</v>
      </c>
      <c r="L4736" t="s">
        <v>757</v>
      </c>
      <c r="M4736" t="s">
        <v>757</v>
      </c>
      <c r="N4736" t="s">
        <v>756</v>
      </c>
      <c r="O4736" t="s">
        <v>756</v>
      </c>
      <c r="P4736" t="s">
        <v>758</v>
      </c>
      <c r="Q4736" t="s">
        <v>759</v>
      </c>
      <c r="R4736" t="s">
        <v>759</v>
      </c>
      <c r="S4736" t="s">
        <v>757</v>
      </c>
      <c r="T4736" t="s">
        <v>757</v>
      </c>
      <c r="U4736" t="s">
        <v>757</v>
      </c>
      <c r="V4736" t="s">
        <v>773</v>
      </c>
      <c r="W4736" t="s">
        <v>773</v>
      </c>
      <c r="X4736" t="s">
        <v>22699</v>
      </c>
      <c r="Y4736" t="str">
        <f t="shared" si="1036"/>
        <v>diciembre</v>
      </c>
      <c r="Z4736">
        <f>YEAR(BD_PONDERACIONES[[#This Row],[Fecha Ejecución del Ticket]])</f>
        <v>2022</v>
      </c>
      <c r="AA4736" t="str">
        <f t="shared" si="1024"/>
        <v>enero</v>
      </c>
      <c r="AB4736">
        <f>YEAR(BD_PONDERACIONES[[#This Row],[Fecha de Inspección]])</f>
        <v>2023</v>
      </c>
      <c r="AC4736">
        <f t="shared" si="1025"/>
        <v>0.5</v>
      </c>
      <c r="AD4736">
        <f t="shared" si="1026"/>
        <v>0.5</v>
      </c>
      <c r="AE4736">
        <f t="shared" si="1027"/>
        <v>0.5</v>
      </c>
      <c r="AF4736">
        <f t="shared" si="1028"/>
        <v>0.5</v>
      </c>
      <c r="AG4736">
        <f t="shared" si="1029"/>
        <v>0.5</v>
      </c>
      <c r="AH4736">
        <f t="shared" si="1030"/>
        <v>0.5</v>
      </c>
      <c r="AI4736">
        <f t="shared" si="1031"/>
        <v>0.25</v>
      </c>
      <c r="AJ4736">
        <f t="shared" si="1032"/>
        <v>0.25</v>
      </c>
      <c r="AK4736">
        <f t="shared" si="1033"/>
        <v>0.5</v>
      </c>
      <c r="AL4736">
        <f t="shared" si="1034"/>
        <v>0</v>
      </c>
      <c r="AM4736">
        <f t="shared" si="1035"/>
        <v>0</v>
      </c>
      <c r="AN4736" s="6">
        <f t="shared" si="1037"/>
        <v>0.8</v>
      </c>
      <c r="AO4736" t="str">
        <f>VLOOKUP(BD_PONDERACIONES[[#This Row],[Comuna]],Tabla3[#All],2,0)</f>
        <v>Cordillera</v>
      </c>
    </row>
    <row r="4737" spans="1:41" x14ac:dyDescent="0.35">
      <c r="A4737" t="s">
        <v>22700</v>
      </c>
      <c r="B4737" t="s">
        <v>22701</v>
      </c>
      <c r="C4737" t="s">
        <v>22702</v>
      </c>
      <c r="D4737" s="5">
        <v>44938</v>
      </c>
      <c r="E4737" s="5">
        <v>44907</v>
      </c>
      <c r="F4737" t="s">
        <v>763</v>
      </c>
      <c r="G4737" t="s">
        <v>22703</v>
      </c>
      <c r="H4737" t="s">
        <v>3795</v>
      </c>
      <c r="J4737" t="s">
        <v>756</v>
      </c>
      <c r="K4737" t="s">
        <v>756</v>
      </c>
      <c r="L4737" t="s">
        <v>757</v>
      </c>
      <c r="M4737" t="s">
        <v>757</v>
      </c>
      <c r="N4737" t="s">
        <v>756</v>
      </c>
      <c r="O4737" t="s">
        <v>756</v>
      </c>
      <c r="P4737" t="s">
        <v>758</v>
      </c>
      <c r="Q4737" t="s">
        <v>759</v>
      </c>
      <c r="R4737" t="s">
        <v>759</v>
      </c>
      <c r="S4737" t="s">
        <v>757</v>
      </c>
      <c r="T4737" t="s">
        <v>757</v>
      </c>
      <c r="U4737" t="s">
        <v>757</v>
      </c>
      <c r="V4737" t="s">
        <v>756</v>
      </c>
      <c r="W4737" t="s">
        <v>756</v>
      </c>
      <c r="X4737" t="s">
        <v>17868</v>
      </c>
      <c r="Y4737" t="str">
        <f t="shared" si="1036"/>
        <v>diciembre</v>
      </c>
      <c r="Z4737">
        <f>YEAR(BD_PONDERACIONES[[#This Row],[Fecha Ejecución del Ticket]])</f>
        <v>2022</v>
      </c>
      <c r="AA4737" t="str">
        <f t="shared" si="1024"/>
        <v>enero</v>
      </c>
      <c r="AB4737">
        <f>YEAR(BD_PONDERACIONES[[#This Row],[Fecha de Inspección]])</f>
        <v>2023</v>
      </c>
      <c r="AC4737">
        <f t="shared" si="1025"/>
        <v>0.5</v>
      </c>
      <c r="AD4737">
        <f t="shared" si="1026"/>
        <v>0.5</v>
      </c>
      <c r="AE4737">
        <f t="shared" si="1027"/>
        <v>0.5</v>
      </c>
      <c r="AF4737">
        <f t="shared" si="1028"/>
        <v>0.5</v>
      </c>
      <c r="AG4737">
        <f t="shared" si="1029"/>
        <v>0.5</v>
      </c>
      <c r="AH4737">
        <f t="shared" si="1030"/>
        <v>0.5</v>
      </c>
      <c r="AI4737">
        <f t="shared" si="1031"/>
        <v>0.25</v>
      </c>
      <c r="AJ4737">
        <f t="shared" si="1032"/>
        <v>0.25</v>
      </c>
      <c r="AK4737">
        <f t="shared" si="1033"/>
        <v>0.5</v>
      </c>
      <c r="AL4737">
        <f t="shared" si="1034"/>
        <v>0.5</v>
      </c>
      <c r="AM4737">
        <f t="shared" si="1035"/>
        <v>0.5</v>
      </c>
      <c r="AN4737" s="6">
        <f t="shared" si="1037"/>
        <v>1</v>
      </c>
      <c r="AO4737" t="str">
        <f>VLOOKUP(BD_PONDERACIONES[[#This Row],[Comuna]],Tabla3[#All],2,0)</f>
        <v>Cordillera</v>
      </c>
    </row>
    <row r="4738" spans="1:41" x14ac:dyDescent="0.35">
      <c r="A4738" t="s">
        <v>22704</v>
      </c>
      <c r="B4738" t="s">
        <v>22705</v>
      </c>
      <c r="C4738" t="s">
        <v>22706</v>
      </c>
      <c r="D4738" s="5">
        <v>44939</v>
      </c>
      <c r="E4738" s="5">
        <v>44898</v>
      </c>
      <c r="F4738" t="s">
        <v>753</v>
      </c>
      <c r="G4738" t="s">
        <v>22707</v>
      </c>
      <c r="H4738" t="s">
        <v>3795</v>
      </c>
      <c r="J4738" t="s">
        <v>756</v>
      </c>
      <c r="K4738" t="s">
        <v>756</v>
      </c>
      <c r="L4738" t="s">
        <v>757</v>
      </c>
      <c r="M4738" t="s">
        <v>757</v>
      </c>
      <c r="N4738" t="s">
        <v>756</v>
      </c>
      <c r="O4738" t="s">
        <v>756</v>
      </c>
      <c r="P4738" t="s">
        <v>758</v>
      </c>
      <c r="Q4738" t="s">
        <v>759</v>
      </c>
      <c r="R4738" t="s">
        <v>759</v>
      </c>
      <c r="S4738" t="s">
        <v>757</v>
      </c>
      <c r="T4738" t="s">
        <v>757</v>
      </c>
      <c r="U4738" t="s">
        <v>757</v>
      </c>
      <c r="V4738" t="s">
        <v>756</v>
      </c>
      <c r="W4738" t="s">
        <v>756</v>
      </c>
      <c r="X4738" t="s">
        <v>8238</v>
      </c>
      <c r="Y4738" t="str">
        <f t="shared" si="1036"/>
        <v>diciembre</v>
      </c>
      <c r="Z4738">
        <f>YEAR(BD_PONDERACIONES[[#This Row],[Fecha Ejecución del Ticket]])</f>
        <v>2022</v>
      </c>
      <c r="AA4738" t="str">
        <f t="shared" ref="AA4738:AA4801" si="1038">TEXT(D4738,"MMMM")</f>
        <v>enero</v>
      </c>
      <c r="AB4738">
        <f>YEAR(BD_PONDERACIONES[[#This Row],[Fecha de Inspección]])</f>
        <v>2023</v>
      </c>
      <c r="AC4738">
        <f t="shared" ref="AC4738:AC4801" si="1039">IF(OR(J4738="Cumple",J4738="No Aplica"),0.5,0)</f>
        <v>0.5</v>
      </c>
      <c r="AD4738">
        <f t="shared" ref="AD4738:AD4801" si="1040">IF(OR(K4738="CUMPLE",K4738="No Aplica"),0.5,0)</f>
        <v>0.5</v>
      </c>
      <c r="AE4738">
        <f t="shared" ref="AE4738:AE4801" si="1041">IF(OR(L4738="CUMPLE",L4738="No Aplica"),0.5,0)</f>
        <v>0.5</v>
      </c>
      <c r="AF4738">
        <f t="shared" ref="AF4738:AF4801" si="1042">IF(OR(M4738="CUMPLE",M4738="No Aplica"),0.5,0)</f>
        <v>0.5</v>
      </c>
      <c r="AG4738">
        <f t="shared" ref="AG4738:AG4801" si="1043">IF(OR(N4738="CUMPLE",N4738="No Aplica"),0.5,IF(N4738="Cumple Mayormente",0.325,IF(N4738="Cumple Parcialmente",0.175,0)))</f>
        <v>0.5</v>
      </c>
      <c r="AH4738">
        <f t="shared" ref="AH4738:AH4801" si="1044">IF(OR(O4738="CUMPLE",O4738="No Aplica"),0.5,IF(O4738="Cumple Mayormente",0.325,IF(O4738="Cumple Parcialmente",0.175,0)))</f>
        <v>0.5</v>
      </c>
      <c r="AI4738">
        <f t="shared" ref="AI4738:AI4801" si="1045">IF(OR(S4738="CUMPLE",S4738="No Aplica"),0.25,IF(S4738="Cumple Mayormente",0.1625,IF(S4738="Cumple Parcialmente",0.0875,0)))</f>
        <v>0.25</v>
      </c>
      <c r="AJ4738">
        <f t="shared" ref="AJ4738:AJ4801" si="1046">IF(OR(T4738="CUMPLE",T4738="No Aplica"),0.25,IF(T4738="Cumple Mayormente",0.1625,IF(T4738="Cumple Parcialmente",0.0875,0)))</f>
        <v>0.25</v>
      </c>
      <c r="AK4738">
        <f t="shared" ref="AK4738:AK4801" si="1047">IF(OR(U4738="CUMPLE",U4738="No Aplica"),0.5,IF(U4738="Cumple Mayormente",0.325,IF(U4738="Cumple Parcialmente",0.175,0)))</f>
        <v>0.5</v>
      </c>
      <c r="AL4738">
        <f t="shared" ref="AL4738:AL4801" si="1048">IF(OR(V4738="CUMPLE",V4738="No Aplica"),0.5,IF(V4738="Cumple Mayormente",0.325,IF(V4738="Cumple Parcialmente",0.175,0)))</f>
        <v>0.5</v>
      </c>
      <c r="AM4738">
        <f t="shared" ref="AM4738:AM4801" si="1049">IF(OR(W4738="CUMPLE",W4738="No Aplica"),0.5,IF(W4738="Cumple Mayormente",0.325,IF(W4738="Cumple Parcialmente",0.175,0)))</f>
        <v>0.5</v>
      </c>
      <c r="AN4738" s="6">
        <f t="shared" si="1037"/>
        <v>1</v>
      </c>
      <c r="AO4738" t="str">
        <f>VLOOKUP(BD_PONDERACIONES[[#This Row],[Comuna]],Tabla3[#All],2,0)</f>
        <v>Cordillera</v>
      </c>
    </row>
    <row r="4739" spans="1:41" x14ac:dyDescent="0.35">
      <c r="A4739" t="s">
        <v>22708</v>
      </c>
      <c r="B4739" t="s">
        <v>22709</v>
      </c>
      <c r="C4739" t="s">
        <v>22710</v>
      </c>
      <c r="D4739" s="5">
        <v>44939</v>
      </c>
      <c r="E4739" s="5">
        <v>44900</v>
      </c>
      <c r="F4739" t="s">
        <v>753</v>
      </c>
      <c r="G4739" t="s">
        <v>22711</v>
      </c>
      <c r="H4739" t="s">
        <v>3795</v>
      </c>
      <c r="J4739" t="s">
        <v>756</v>
      </c>
      <c r="K4739" t="s">
        <v>756</v>
      </c>
      <c r="L4739" t="s">
        <v>757</v>
      </c>
      <c r="M4739" t="s">
        <v>757</v>
      </c>
      <c r="N4739" t="s">
        <v>756</v>
      </c>
      <c r="O4739" t="s">
        <v>756</v>
      </c>
      <c r="P4739" t="s">
        <v>765</v>
      </c>
      <c r="Q4739" t="s">
        <v>759</v>
      </c>
      <c r="R4739" t="s">
        <v>759</v>
      </c>
      <c r="S4739" t="s">
        <v>756</v>
      </c>
      <c r="T4739" t="s">
        <v>756</v>
      </c>
      <c r="U4739" t="s">
        <v>756</v>
      </c>
      <c r="V4739" t="s">
        <v>756</v>
      </c>
      <c r="W4739" t="s">
        <v>756</v>
      </c>
      <c r="X4739" t="s">
        <v>9524</v>
      </c>
      <c r="Y4739" t="str">
        <f t="shared" si="1036"/>
        <v>diciembre</v>
      </c>
      <c r="Z4739">
        <f>YEAR(BD_PONDERACIONES[[#This Row],[Fecha Ejecución del Ticket]])</f>
        <v>2022</v>
      </c>
      <c r="AA4739" t="str">
        <f t="shared" si="1038"/>
        <v>enero</v>
      </c>
      <c r="AB4739">
        <f>YEAR(BD_PONDERACIONES[[#This Row],[Fecha de Inspección]])</f>
        <v>2023</v>
      </c>
      <c r="AC4739">
        <f t="shared" si="1039"/>
        <v>0.5</v>
      </c>
      <c r="AD4739">
        <f t="shared" si="1040"/>
        <v>0.5</v>
      </c>
      <c r="AE4739">
        <f t="shared" si="1041"/>
        <v>0.5</v>
      </c>
      <c r="AF4739">
        <f t="shared" si="1042"/>
        <v>0.5</v>
      </c>
      <c r="AG4739">
        <f t="shared" si="1043"/>
        <v>0.5</v>
      </c>
      <c r="AH4739">
        <f t="shared" si="1044"/>
        <v>0.5</v>
      </c>
      <c r="AI4739">
        <f t="shared" si="1045"/>
        <v>0.25</v>
      </c>
      <c r="AJ4739">
        <f t="shared" si="1046"/>
        <v>0.25</v>
      </c>
      <c r="AK4739">
        <f t="shared" si="1047"/>
        <v>0.5</v>
      </c>
      <c r="AL4739">
        <f t="shared" si="1048"/>
        <v>0.5</v>
      </c>
      <c r="AM4739">
        <f t="shared" si="1049"/>
        <v>0.5</v>
      </c>
      <c r="AN4739" s="6">
        <f t="shared" si="1037"/>
        <v>1</v>
      </c>
      <c r="AO4739" t="str">
        <f>VLOOKUP(BD_PONDERACIONES[[#This Row],[Comuna]],Tabla3[#All],2,0)</f>
        <v>Cordillera</v>
      </c>
    </row>
    <row r="4740" spans="1:41" x14ac:dyDescent="0.35">
      <c r="A4740" t="s">
        <v>22712</v>
      </c>
      <c r="B4740" t="s">
        <v>22713</v>
      </c>
      <c r="C4740" t="s">
        <v>22714</v>
      </c>
      <c r="D4740" s="5">
        <v>44939</v>
      </c>
      <c r="E4740" s="5">
        <v>44899</v>
      </c>
      <c r="F4740" t="s">
        <v>753</v>
      </c>
      <c r="G4740" t="s">
        <v>22715</v>
      </c>
      <c r="H4740" t="s">
        <v>3795</v>
      </c>
      <c r="J4740" t="s">
        <v>756</v>
      </c>
      <c r="K4740" t="s">
        <v>756</v>
      </c>
      <c r="L4740" t="s">
        <v>757</v>
      </c>
      <c r="M4740" t="s">
        <v>757</v>
      </c>
      <c r="N4740" t="s">
        <v>756</v>
      </c>
      <c r="O4740" t="s">
        <v>756</v>
      </c>
      <c r="P4740" t="s">
        <v>758</v>
      </c>
      <c r="Q4740" t="s">
        <v>759</v>
      </c>
      <c r="R4740" t="s">
        <v>759</v>
      </c>
      <c r="S4740" t="s">
        <v>757</v>
      </c>
      <c r="T4740" t="s">
        <v>757</v>
      </c>
      <c r="U4740" t="s">
        <v>757</v>
      </c>
      <c r="V4740" t="s">
        <v>756</v>
      </c>
      <c r="W4740" t="s">
        <v>756</v>
      </c>
      <c r="X4740" t="s">
        <v>22716</v>
      </c>
      <c r="Y4740" t="str">
        <f t="shared" si="1036"/>
        <v>diciembre</v>
      </c>
      <c r="Z4740">
        <f>YEAR(BD_PONDERACIONES[[#This Row],[Fecha Ejecución del Ticket]])</f>
        <v>2022</v>
      </c>
      <c r="AA4740" t="str">
        <f t="shared" si="1038"/>
        <v>enero</v>
      </c>
      <c r="AB4740">
        <f>YEAR(BD_PONDERACIONES[[#This Row],[Fecha de Inspección]])</f>
        <v>2023</v>
      </c>
      <c r="AC4740">
        <f t="shared" si="1039"/>
        <v>0.5</v>
      </c>
      <c r="AD4740">
        <f t="shared" si="1040"/>
        <v>0.5</v>
      </c>
      <c r="AE4740">
        <f t="shared" si="1041"/>
        <v>0.5</v>
      </c>
      <c r="AF4740">
        <f t="shared" si="1042"/>
        <v>0.5</v>
      </c>
      <c r="AG4740">
        <f t="shared" si="1043"/>
        <v>0.5</v>
      </c>
      <c r="AH4740">
        <f t="shared" si="1044"/>
        <v>0.5</v>
      </c>
      <c r="AI4740">
        <f t="shared" si="1045"/>
        <v>0.25</v>
      </c>
      <c r="AJ4740">
        <f t="shared" si="1046"/>
        <v>0.25</v>
      </c>
      <c r="AK4740">
        <f t="shared" si="1047"/>
        <v>0.5</v>
      </c>
      <c r="AL4740">
        <f t="shared" si="1048"/>
        <v>0.5</v>
      </c>
      <c r="AM4740">
        <f t="shared" si="1049"/>
        <v>0.5</v>
      </c>
      <c r="AN4740" s="6">
        <f t="shared" si="1037"/>
        <v>1</v>
      </c>
      <c r="AO4740" t="str">
        <f>VLOOKUP(BD_PONDERACIONES[[#This Row],[Comuna]],Tabla3[#All],2,0)</f>
        <v>Cordillera</v>
      </c>
    </row>
    <row r="4741" spans="1:41" x14ac:dyDescent="0.35">
      <c r="A4741" t="s">
        <v>22717</v>
      </c>
      <c r="B4741" t="s">
        <v>22718</v>
      </c>
      <c r="C4741" t="s">
        <v>22719</v>
      </c>
      <c r="D4741" s="5">
        <v>44939</v>
      </c>
      <c r="E4741" s="5">
        <v>44898</v>
      </c>
      <c r="F4741" t="s">
        <v>753</v>
      </c>
      <c r="G4741" t="s">
        <v>22720</v>
      </c>
      <c r="H4741" t="s">
        <v>3795</v>
      </c>
      <c r="J4741" t="s">
        <v>756</v>
      </c>
      <c r="K4741" t="s">
        <v>756</v>
      </c>
      <c r="L4741" t="s">
        <v>773</v>
      </c>
      <c r="M4741" t="s">
        <v>773</v>
      </c>
      <c r="N4741" t="s">
        <v>756</v>
      </c>
      <c r="O4741" t="s">
        <v>756</v>
      </c>
      <c r="P4741" t="s">
        <v>758</v>
      </c>
      <c r="Q4741" t="s">
        <v>759</v>
      </c>
      <c r="R4741" t="s">
        <v>759</v>
      </c>
      <c r="S4741" t="s">
        <v>757</v>
      </c>
      <c r="T4741" t="s">
        <v>757</v>
      </c>
      <c r="U4741" t="s">
        <v>757</v>
      </c>
      <c r="V4741" t="s">
        <v>756</v>
      </c>
      <c r="W4741" t="s">
        <v>756</v>
      </c>
      <c r="X4741" t="s">
        <v>22721</v>
      </c>
      <c r="Y4741" t="str">
        <f t="shared" si="1036"/>
        <v>diciembre</v>
      </c>
      <c r="Z4741">
        <f>YEAR(BD_PONDERACIONES[[#This Row],[Fecha Ejecución del Ticket]])</f>
        <v>2022</v>
      </c>
      <c r="AA4741" t="str">
        <f t="shared" si="1038"/>
        <v>enero</v>
      </c>
      <c r="AB4741">
        <f>YEAR(BD_PONDERACIONES[[#This Row],[Fecha de Inspección]])</f>
        <v>2023</v>
      </c>
      <c r="AC4741">
        <f t="shared" si="1039"/>
        <v>0.5</v>
      </c>
      <c r="AD4741">
        <f t="shared" si="1040"/>
        <v>0.5</v>
      </c>
      <c r="AE4741">
        <f t="shared" si="1041"/>
        <v>0</v>
      </c>
      <c r="AF4741">
        <f t="shared" si="1042"/>
        <v>0</v>
      </c>
      <c r="AG4741">
        <f t="shared" si="1043"/>
        <v>0.5</v>
      </c>
      <c r="AH4741">
        <f t="shared" si="1044"/>
        <v>0.5</v>
      </c>
      <c r="AI4741">
        <f t="shared" si="1045"/>
        <v>0.25</v>
      </c>
      <c r="AJ4741">
        <f t="shared" si="1046"/>
        <v>0.25</v>
      </c>
      <c r="AK4741">
        <f t="shared" si="1047"/>
        <v>0.5</v>
      </c>
      <c r="AL4741">
        <f t="shared" si="1048"/>
        <v>0.5</v>
      </c>
      <c r="AM4741">
        <f t="shared" si="1049"/>
        <v>0.5</v>
      </c>
      <c r="AN4741" s="6">
        <f t="shared" si="1037"/>
        <v>0.7</v>
      </c>
      <c r="AO4741" t="str">
        <f>VLOOKUP(BD_PONDERACIONES[[#This Row],[Comuna]],Tabla3[#All],2,0)</f>
        <v>Cordillera</v>
      </c>
    </row>
    <row r="4742" spans="1:41" x14ac:dyDescent="0.35">
      <c r="A4742" t="s">
        <v>22722</v>
      </c>
      <c r="B4742" t="s">
        <v>22723</v>
      </c>
      <c r="C4742" t="s">
        <v>22724</v>
      </c>
      <c r="D4742" s="5">
        <v>44939</v>
      </c>
      <c r="E4742" s="5">
        <v>44903</v>
      </c>
      <c r="F4742" t="s">
        <v>753</v>
      </c>
      <c r="G4742" t="s">
        <v>22725</v>
      </c>
      <c r="H4742" t="s">
        <v>3795</v>
      </c>
      <c r="J4742" t="s">
        <v>756</v>
      </c>
      <c r="K4742" t="s">
        <v>756</v>
      </c>
      <c r="L4742" t="s">
        <v>757</v>
      </c>
      <c r="M4742" t="s">
        <v>757</v>
      </c>
      <c r="N4742" t="s">
        <v>756</v>
      </c>
      <c r="O4742" t="s">
        <v>756</v>
      </c>
      <c r="P4742" t="s">
        <v>765</v>
      </c>
      <c r="Q4742" t="s">
        <v>759</v>
      </c>
      <c r="R4742" t="s">
        <v>759</v>
      </c>
      <c r="S4742" t="s">
        <v>757</v>
      </c>
      <c r="T4742" t="s">
        <v>757</v>
      </c>
      <c r="U4742" t="s">
        <v>757</v>
      </c>
      <c r="V4742" t="s">
        <v>904</v>
      </c>
      <c r="W4742" t="s">
        <v>756</v>
      </c>
      <c r="X4742" t="s">
        <v>22726</v>
      </c>
      <c r="Y4742" t="str">
        <f t="shared" si="1036"/>
        <v>diciembre</v>
      </c>
      <c r="Z4742">
        <f>YEAR(BD_PONDERACIONES[[#This Row],[Fecha Ejecución del Ticket]])</f>
        <v>2022</v>
      </c>
      <c r="AA4742" t="str">
        <f t="shared" si="1038"/>
        <v>enero</v>
      </c>
      <c r="AB4742">
        <f>YEAR(BD_PONDERACIONES[[#This Row],[Fecha de Inspección]])</f>
        <v>2023</v>
      </c>
      <c r="AC4742">
        <f t="shared" si="1039"/>
        <v>0.5</v>
      </c>
      <c r="AD4742">
        <f t="shared" si="1040"/>
        <v>0.5</v>
      </c>
      <c r="AE4742">
        <f t="shared" si="1041"/>
        <v>0.5</v>
      </c>
      <c r="AF4742">
        <f t="shared" si="1042"/>
        <v>0.5</v>
      </c>
      <c r="AG4742">
        <f t="shared" si="1043"/>
        <v>0.5</v>
      </c>
      <c r="AH4742">
        <f t="shared" si="1044"/>
        <v>0.5</v>
      </c>
      <c r="AI4742">
        <f t="shared" si="1045"/>
        <v>0.25</v>
      </c>
      <c r="AJ4742">
        <f t="shared" si="1046"/>
        <v>0.25</v>
      </c>
      <c r="AK4742">
        <f t="shared" si="1047"/>
        <v>0.5</v>
      </c>
      <c r="AL4742">
        <f t="shared" si="1048"/>
        <v>0.32500000000000001</v>
      </c>
      <c r="AM4742">
        <f t="shared" si="1049"/>
        <v>0.5</v>
      </c>
      <c r="AN4742" s="6">
        <f t="shared" si="1037"/>
        <v>0.96500000000000008</v>
      </c>
      <c r="AO4742" t="str">
        <f>VLOOKUP(BD_PONDERACIONES[[#This Row],[Comuna]],Tabla3[#All],2,0)</f>
        <v>Cordillera</v>
      </c>
    </row>
    <row r="4743" spans="1:41" x14ac:dyDescent="0.35">
      <c r="A4743" t="s">
        <v>22727</v>
      </c>
      <c r="B4743" t="s">
        <v>22728</v>
      </c>
      <c r="C4743" t="s">
        <v>22729</v>
      </c>
      <c r="D4743" s="5">
        <v>44939</v>
      </c>
      <c r="E4743" s="5">
        <v>44903</v>
      </c>
      <c r="F4743" t="s">
        <v>753</v>
      </c>
      <c r="G4743" t="s">
        <v>22730</v>
      </c>
      <c r="H4743" t="s">
        <v>3795</v>
      </c>
      <c r="J4743" t="s">
        <v>756</v>
      </c>
      <c r="K4743" t="s">
        <v>756</v>
      </c>
      <c r="L4743" t="s">
        <v>757</v>
      </c>
      <c r="M4743" t="s">
        <v>757</v>
      </c>
      <c r="N4743" t="s">
        <v>756</v>
      </c>
      <c r="O4743" t="s">
        <v>756</v>
      </c>
      <c r="P4743" t="s">
        <v>758</v>
      </c>
      <c r="Q4743" t="s">
        <v>759</v>
      </c>
      <c r="R4743" t="s">
        <v>759</v>
      </c>
      <c r="S4743" t="s">
        <v>757</v>
      </c>
      <c r="T4743" t="s">
        <v>757</v>
      </c>
      <c r="U4743" t="s">
        <v>757</v>
      </c>
      <c r="V4743" t="s">
        <v>756</v>
      </c>
      <c r="W4743" t="s">
        <v>756</v>
      </c>
      <c r="X4743" t="s">
        <v>9978</v>
      </c>
      <c r="Y4743" t="str">
        <f t="shared" si="1036"/>
        <v>diciembre</v>
      </c>
      <c r="Z4743">
        <f>YEAR(BD_PONDERACIONES[[#This Row],[Fecha Ejecución del Ticket]])</f>
        <v>2022</v>
      </c>
      <c r="AA4743" t="str">
        <f t="shared" si="1038"/>
        <v>enero</v>
      </c>
      <c r="AB4743">
        <f>YEAR(BD_PONDERACIONES[[#This Row],[Fecha de Inspección]])</f>
        <v>2023</v>
      </c>
      <c r="AC4743">
        <f t="shared" si="1039"/>
        <v>0.5</v>
      </c>
      <c r="AD4743">
        <f t="shared" si="1040"/>
        <v>0.5</v>
      </c>
      <c r="AE4743">
        <f t="shared" si="1041"/>
        <v>0.5</v>
      </c>
      <c r="AF4743">
        <f t="shared" si="1042"/>
        <v>0.5</v>
      </c>
      <c r="AG4743">
        <f t="shared" si="1043"/>
        <v>0.5</v>
      </c>
      <c r="AH4743">
        <f t="shared" si="1044"/>
        <v>0.5</v>
      </c>
      <c r="AI4743">
        <f t="shared" si="1045"/>
        <v>0.25</v>
      </c>
      <c r="AJ4743">
        <f t="shared" si="1046"/>
        <v>0.25</v>
      </c>
      <c r="AK4743">
        <f t="shared" si="1047"/>
        <v>0.5</v>
      </c>
      <c r="AL4743">
        <f t="shared" si="1048"/>
        <v>0.5</v>
      </c>
      <c r="AM4743">
        <f t="shared" si="1049"/>
        <v>0.5</v>
      </c>
      <c r="AN4743" s="6">
        <f t="shared" si="1037"/>
        <v>1</v>
      </c>
      <c r="AO4743" t="str">
        <f>VLOOKUP(BD_PONDERACIONES[[#This Row],[Comuna]],Tabla3[#All],2,0)</f>
        <v>Cordillera</v>
      </c>
    </row>
    <row r="4744" spans="1:41" x14ac:dyDescent="0.35">
      <c r="A4744" t="s">
        <v>22731</v>
      </c>
      <c r="B4744" t="s">
        <v>22732</v>
      </c>
      <c r="C4744" t="s">
        <v>22733</v>
      </c>
      <c r="D4744" s="5">
        <v>44939</v>
      </c>
      <c r="E4744" s="5">
        <v>44926</v>
      </c>
      <c r="F4744" t="s">
        <v>763</v>
      </c>
      <c r="G4744" t="s">
        <v>22734</v>
      </c>
      <c r="H4744" t="s">
        <v>755</v>
      </c>
      <c r="J4744" t="s">
        <v>756</v>
      </c>
      <c r="K4744" t="s">
        <v>756</v>
      </c>
      <c r="L4744" t="s">
        <v>773</v>
      </c>
      <c r="M4744" t="s">
        <v>773</v>
      </c>
      <c r="N4744" t="s">
        <v>756</v>
      </c>
      <c r="O4744" t="s">
        <v>756</v>
      </c>
      <c r="P4744" t="s">
        <v>758</v>
      </c>
      <c r="Q4744" t="s">
        <v>759</v>
      </c>
      <c r="R4744" t="s">
        <v>759</v>
      </c>
      <c r="S4744" t="s">
        <v>757</v>
      </c>
      <c r="T4744" t="s">
        <v>757</v>
      </c>
      <c r="U4744" t="s">
        <v>757</v>
      </c>
      <c r="V4744" t="s">
        <v>756</v>
      </c>
      <c r="W4744" t="s">
        <v>756</v>
      </c>
      <c r="X4744" t="s">
        <v>22735</v>
      </c>
      <c r="Y4744" t="str">
        <f t="shared" si="1036"/>
        <v>diciembre</v>
      </c>
      <c r="Z4744">
        <f>YEAR(BD_PONDERACIONES[[#This Row],[Fecha Ejecución del Ticket]])</f>
        <v>2022</v>
      </c>
      <c r="AA4744" t="str">
        <f t="shared" si="1038"/>
        <v>enero</v>
      </c>
      <c r="AB4744">
        <f>YEAR(BD_PONDERACIONES[[#This Row],[Fecha de Inspección]])</f>
        <v>2023</v>
      </c>
      <c r="AC4744">
        <f t="shared" si="1039"/>
        <v>0.5</v>
      </c>
      <c r="AD4744">
        <f t="shared" si="1040"/>
        <v>0.5</v>
      </c>
      <c r="AE4744">
        <f t="shared" si="1041"/>
        <v>0</v>
      </c>
      <c r="AF4744">
        <f t="shared" si="1042"/>
        <v>0</v>
      </c>
      <c r="AG4744">
        <f t="shared" si="1043"/>
        <v>0.5</v>
      </c>
      <c r="AH4744">
        <f t="shared" si="1044"/>
        <v>0.5</v>
      </c>
      <c r="AI4744">
        <f t="shared" si="1045"/>
        <v>0.25</v>
      </c>
      <c r="AJ4744">
        <f t="shared" si="1046"/>
        <v>0.25</v>
      </c>
      <c r="AK4744">
        <f t="shared" si="1047"/>
        <v>0.5</v>
      </c>
      <c r="AL4744">
        <f t="shared" si="1048"/>
        <v>0.5</v>
      </c>
      <c r="AM4744">
        <f t="shared" si="1049"/>
        <v>0.5</v>
      </c>
      <c r="AN4744" s="6">
        <f t="shared" si="1037"/>
        <v>0.7</v>
      </c>
      <c r="AO4744" t="str">
        <f>VLOOKUP(BD_PONDERACIONES[[#This Row],[Comuna]],Tabla3[#All],2,0)</f>
        <v>Florida</v>
      </c>
    </row>
    <row r="4745" spans="1:41" x14ac:dyDescent="0.35">
      <c r="A4745" t="s">
        <v>22736</v>
      </c>
      <c r="B4745" t="s">
        <v>22737</v>
      </c>
      <c r="C4745" t="s">
        <v>22738</v>
      </c>
      <c r="D4745" s="5">
        <v>44939</v>
      </c>
      <c r="E4745" s="5">
        <v>44903</v>
      </c>
      <c r="F4745" t="s">
        <v>753</v>
      </c>
      <c r="G4745" t="s">
        <v>22739</v>
      </c>
      <c r="H4745" t="s">
        <v>3795</v>
      </c>
      <c r="J4745" t="s">
        <v>756</v>
      </c>
      <c r="K4745" t="s">
        <v>756</v>
      </c>
      <c r="L4745" t="s">
        <v>757</v>
      </c>
      <c r="M4745" t="s">
        <v>757</v>
      </c>
      <c r="N4745" t="s">
        <v>756</v>
      </c>
      <c r="O4745" t="s">
        <v>756</v>
      </c>
      <c r="P4745" t="s">
        <v>758</v>
      </c>
      <c r="Q4745" t="s">
        <v>759</v>
      </c>
      <c r="R4745" t="s">
        <v>759</v>
      </c>
      <c r="S4745" t="s">
        <v>757</v>
      </c>
      <c r="T4745" t="s">
        <v>757</v>
      </c>
      <c r="U4745" t="s">
        <v>757</v>
      </c>
      <c r="V4745" t="s">
        <v>756</v>
      </c>
      <c r="W4745" t="s">
        <v>756</v>
      </c>
      <c r="X4745" t="s">
        <v>22721</v>
      </c>
      <c r="Y4745" t="str">
        <f t="shared" si="1036"/>
        <v>diciembre</v>
      </c>
      <c r="Z4745">
        <f>YEAR(BD_PONDERACIONES[[#This Row],[Fecha Ejecución del Ticket]])</f>
        <v>2022</v>
      </c>
      <c r="AA4745" t="str">
        <f t="shared" si="1038"/>
        <v>enero</v>
      </c>
      <c r="AB4745">
        <f>YEAR(BD_PONDERACIONES[[#This Row],[Fecha de Inspección]])</f>
        <v>2023</v>
      </c>
      <c r="AC4745">
        <f t="shared" si="1039"/>
        <v>0.5</v>
      </c>
      <c r="AD4745">
        <f t="shared" si="1040"/>
        <v>0.5</v>
      </c>
      <c r="AE4745">
        <f t="shared" si="1041"/>
        <v>0.5</v>
      </c>
      <c r="AF4745">
        <f t="shared" si="1042"/>
        <v>0.5</v>
      </c>
      <c r="AG4745">
        <f t="shared" si="1043"/>
        <v>0.5</v>
      </c>
      <c r="AH4745">
        <f t="shared" si="1044"/>
        <v>0.5</v>
      </c>
      <c r="AI4745">
        <f t="shared" si="1045"/>
        <v>0.25</v>
      </c>
      <c r="AJ4745">
        <f t="shared" si="1046"/>
        <v>0.25</v>
      </c>
      <c r="AK4745">
        <f t="shared" si="1047"/>
        <v>0.5</v>
      </c>
      <c r="AL4745">
        <f t="shared" si="1048"/>
        <v>0.5</v>
      </c>
      <c r="AM4745">
        <f t="shared" si="1049"/>
        <v>0.5</v>
      </c>
      <c r="AN4745" s="6">
        <f t="shared" si="1037"/>
        <v>1</v>
      </c>
      <c r="AO4745" t="str">
        <f>VLOOKUP(BD_PONDERACIONES[[#This Row],[Comuna]],Tabla3[#All],2,0)</f>
        <v>Cordillera</v>
      </c>
    </row>
    <row r="4746" spans="1:41" x14ac:dyDescent="0.35">
      <c r="A4746" t="s">
        <v>22740</v>
      </c>
      <c r="B4746" t="s">
        <v>22741</v>
      </c>
      <c r="C4746" t="s">
        <v>22742</v>
      </c>
      <c r="D4746" s="5">
        <v>44939</v>
      </c>
      <c r="E4746" s="5">
        <v>44911</v>
      </c>
      <c r="F4746" t="s">
        <v>763</v>
      </c>
      <c r="G4746" t="s">
        <v>22743</v>
      </c>
      <c r="H4746" t="s">
        <v>755</v>
      </c>
      <c r="J4746" t="s">
        <v>756</v>
      </c>
      <c r="K4746" t="s">
        <v>756</v>
      </c>
      <c r="L4746" t="s">
        <v>757</v>
      </c>
      <c r="M4746" t="s">
        <v>757</v>
      </c>
      <c r="N4746" t="s">
        <v>756</v>
      </c>
      <c r="O4746" t="s">
        <v>756</v>
      </c>
      <c r="P4746" t="s">
        <v>765</v>
      </c>
      <c r="Q4746" t="s">
        <v>759</v>
      </c>
      <c r="R4746" t="s">
        <v>759</v>
      </c>
      <c r="S4746" t="s">
        <v>757</v>
      </c>
      <c r="T4746" t="s">
        <v>757</v>
      </c>
      <c r="U4746" t="s">
        <v>757</v>
      </c>
      <c r="V4746" t="s">
        <v>773</v>
      </c>
      <c r="W4746" t="s">
        <v>773</v>
      </c>
      <c r="X4746" t="s">
        <v>22744</v>
      </c>
      <c r="Y4746" t="str">
        <f t="shared" si="1036"/>
        <v>diciembre</v>
      </c>
      <c r="Z4746">
        <f>YEAR(BD_PONDERACIONES[[#This Row],[Fecha Ejecución del Ticket]])</f>
        <v>2022</v>
      </c>
      <c r="AA4746" t="str">
        <f t="shared" si="1038"/>
        <v>enero</v>
      </c>
      <c r="AB4746">
        <f>YEAR(BD_PONDERACIONES[[#This Row],[Fecha de Inspección]])</f>
        <v>2023</v>
      </c>
      <c r="AC4746">
        <f t="shared" si="1039"/>
        <v>0.5</v>
      </c>
      <c r="AD4746">
        <f t="shared" si="1040"/>
        <v>0.5</v>
      </c>
      <c r="AE4746">
        <f t="shared" si="1041"/>
        <v>0.5</v>
      </c>
      <c r="AF4746">
        <f t="shared" si="1042"/>
        <v>0.5</v>
      </c>
      <c r="AG4746">
        <f t="shared" si="1043"/>
        <v>0.5</v>
      </c>
      <c r="AH4746">
        <f t="shared" si="1044"/>
        <v>0.5</v>
      </c>
      <c r="AI4746">
        <f t="shared" si="1045"/>
        <v>0.25</v>
      </c>
      <c r="AJ4746">
        <f t="shared" si="1046"/>
        <v>0.25</v>
      </c>
      <c r="AK4746">
        <f t="shared" si="1047"/>
        <v>0.5</v>
      </c>
      <c r="AL4746">
        <f t="shared" si="1048"/>
        <v>0</v>
      </c>
      <c r="AM4746">
        <f t="shared" si="1049"/>
        <v>0</v>
      </c>
      <c r="AN4746" s="6">
        <f t="shared" si="1037"/>
        <v>0.8</v>
      </c>
      <c r="AO4746" t="str">
        <f>VLOOKUP(BD_PONDERACIONES[[#This Row],[Comuna]],Tabla3[#All],2,0)</f>
        <v>Florida</v>
      </c>
    </row>
    <row r="4747" spans="1:41" x14ac:dyDescent="0.35">
      <c r="A4747" t="s">
        <v>22745</v>
      </c>
      <c r="B4747" t="s">
        <v>22746</v>
      </c>
      <c r="C4747" t="s">
        <v>22747</v>
      </c>
      <c r="D4747" s="5">
        <v>44939</v>
      </c>
      <c r="E4747" s="5">
        <v>44907</v>
      </c>
      <c r="F4747" t="s">
        <v>763</v>
      </c>
      <c r="G4747" t="s">
        <v>22748</v>
      </c>
      <c r="H4747" t="s">
        <v>755</v>
      </c>
      <c r="J4747" t="s">
        <v>757</v>
      </c>
      <c r="K4747" t="s">
        <v>757</v>
      </c>
      <c r="L4747" t="s">
        <v>757</v>
      </c>
      <c r="M4747" t="s">
        <v>757</v>
      </c>
      <c r="N4747" t="s">
        <v>756</v>
      </c>
      <c r="O4747" t="s">
        <v>756</v>
      </c>
      <c r="P4747" t="s">
        <v>758</v>
      </c>
      <c r="Q4747" t="s">
        <v>759</v>
      </c>
      <c r="R4747" t="s">
        <v>759</v>
      </c>
      <c r="S4747" t="s">
        <v>757</v>
      </c>
      <c r="T4747" t="s">
        <v>757</v>
      </c>
      <c r="U4747" t="s">
        <v>757</v>
      </c>
      <c r="V4747" t="s">
        <v>756</v>
      </c>
      <c r="W4747" t="s">
        <v>756</v>
      </c>
      <c r="X4747" t="s">
        <v>10457</v>
      </c>
      <c r="Y4747" t="str">
        <f t="shared" si="1036"/>
        <v>diciembre</v>
      </c>
      <c r="Z4747">
        <f>YEAR(BD_PONDERACIONES[[#This Row],[Fecha Ejecución del Ticket]])</f>
        <v>2022</v>
      </c>
      <c r="AA4747" t="str">
        <f t="shared" si="1038"/>
        <v>enero</v>
      </c>
      <c r="AB4747">
        <f>YEAR(BD_PONDERACIONES[[#This Row],[Fecha de Inspección]])</f>
        <v>2023</v>
      </c>
      <c r="AC4747">
        <f t="shared" si="1039"/>
        <v>0.5</v>
      </c>
      <c r="AD4747">
        <f t="shared" si="1040"/>
        <v>0.5</v>
      </c>
      <c r="AE4747">
        <f t="shared" si="1041"/>
        <v>0.5</v>
      </c>
      <c r="AF4747">
        <f t="shared" si="1042"/>
        <v>0.5</v>
      </c>
      <c r="AG4747">
        <f t="shared" si="1043"/>
        <v>0.5</v>
      </c>
      <c r="AH4747">
        <f t="shared" si="1044"/>
        <v>0.5</v>
      </c>
      <c r="AI4747">
        <f t="shared" si="1045"/>
        <v>0.25</v>
      </c>
      <c r="AJ4747">
        <f t="shared" si="1046"/>
        <v>0.25</v>
      </c>
      <c r="AK4747">
        <f t="shared" si="1047"/>
        <v>0.5</v>
      </c>
      <c r="AL4747">
        <f t="shared" si="1048"/>
        <v>0.5</v>
      </c>
      <c r="AM4747">
        <f t="shared" si="1049"/>
        <v>0.5</v>
      </c>
      <c r="AN4747" s="6">
        <f t="shared" si="1037"/>
        <v>1</v>
      </c>
      <c r="AO4747" t="str">
        <f>VLOOKUP(BD_PONDERACIONES[[#This Row],[Comuna]],Tabla3[#All],2,0)</f>
        <v>Florida</v>
      </c>
    </row>
    <row r="4748" spans="1:41" x14ac:dyDescent="0.35">
      <c r="A4748" t="s">
        <v>22749</v>
      </c>
      <c r="B4748" t="s">
        <v>22750</v>
      </c>
      <c r="C4748" t="s">
        <v>22751</v>
      </c>
      <c r="D4748" s="5">
        <v>44939</v>
      </c>
      <c r="E4748" s="5">
        <v>44898</v>
      </c>
      <c r="F4748" t="s">
        <v>753</v>
      </c>
      <c r="G4748" t="s">
        <v>22752</v>
      </c>
      <c r="H4748" t="s">
        <v>3795</v>
      </c>
      <c r="J4748" t="s">
        <v>756</v>
      </c>
      <c r="K4748" t="s">
        <v>756</v>
      </c>
      <c r="L4748" t="s">
        <v>757</v>
      </c>
      <c r="M4748" t="s">
        <v>757</v>
      </c>
      <c r="N4748" t="s">
        <v>756</v>
      </c>
      <c r="O4748" t="s">
        <v>756</v>
      </c>
      <c r="P4748" t="s">
        <v>765</v>
      </c>
      <c r="Q4748" t="s">
        <v>22753</v>
      </c>
      <c r="R4748" t="s">
        <v>759</v>
      </c>
      <c r="S4748" t="s">
        <v>756</v>
      </c>
      <c r="T4748" t="s">
        <v>756</v>
      </c>
      <c r="U4748" t="s">
        <v>756</v>
      </c>
      <c r="V4748" t="s">
        <v>756</v>
      </c>
      <c r="W4748" t="s">
        <v>756</v>
      </c>
      <c r="X4748" t="s">
        <v>9524</v>
      </c>
      <c r="Y4748" t="str">
        <f t="shared" si="1036"/>
        <v>diciembre</v>
      </c>
      <c r="Z4748">
        <f>YEAR(BD_PONDERACIONES[[#This Row],[Fecha Ejecución del Ticket]])</f>
        <v>2022</v>
      </c>
      <c r="AA4748" t="str">
        <f t="shared" si="1038"/>
        <v>enero</v>
      </c>
      <c r="AB4748">
        <f>YEAR(BD_PONDERACIONES[[#This Row],[Fecha de Inspección]])</f>
        <v>2023</v>
      </c>
      <c r="AC4748">
        <f t="shared" si="1039"/>
        <v>0.5</v>
      </c>
      <c r="AD4748">
        <f t="shared" si="1040"/>
        <v>0.5</v>
      </c>
      <c r="AE4748">
        <f t="shared" si="1041"/>
        <v>0.5</v>
      </c>
      <c r="AF4748">
        <f t="shared" si="1042"/>
        <v>0.5</v>
      </c>
      <c r="AG4748">
        <f t="shared" si="1043"/>
        <v>0.5</v>
      </c>
      <c r="AH4748">
        <f t="shared" si="1044"/>
        <v>0.5</v>
      </c>
      <c r="AI4748">
        <f t="shared" si="1045"/>
        <v>0.25</v>
      </c>
      <c r="AJ4748">
        <f t="shared" si="1046"/>
        <v>0.25</v>
      </c>
      <c r="AK4748">
        <f t="shared" si="1047"/>
        <v>0.5</v>
      </c>
      <c r="AL4748">
        <f t="shared" si="1048"/>
        <v>0.5</v>
      </c>
      <c r="AM4748">
        <f t="shared" si="1049"/>
        <v>0.5</v>
      </c>
      <c r="AN4748" s="6">
        <f t="shared" si="1037"/>
        <v>1</v>
      </c>
      <c r="AO4748" t="str">
        <f>VLOOKUP(BD_PONDERACIONES[[#This Row],[Comuna]],Tabla3[#All],2,0)</f>
        <v>Cordillera</v>
      </c>
    </row>
    <row r="4749" spans="1:41" x14ac:dyDescent="0.35">
      <c r="A4749" t="s">
        <v>22754</v>
      </c>
      <c r="B4749" t="s">
        <v>22755</v>
      </c>
      <c r="C4749" t="s">
        <v>22756</v>
      </c>
      <c r="D4749" s="5">
        <v>44939</v>
      </c>
      <c r="E4749" s="5">
        <v>44921</v>
      </c>
      <c r="F4749" t="s">
        <v>763</v>
      </c>
      <c r="G4749" t="s">
        <v>22757</v>
      </c>
      <c r="H4749" t="s">
        <v>755</v>
      </c>
      <c r="J4749" t="s">
        <v>756</v>
      </c>
      <c r="K4749" t="s">
        <v>756</v>
      </c>
      <c r="L4749" t="s">
        <v>757</v>
      </c>
      <c r="M4749" t="s">
        <v>757</v>
      </c>
      <c r="N4749" t="s">
        <v>756</v>
      </c>
      <c r="O4749" t="s">
        <v>756</v>
      </c>
      <c r="P4749" t="s">
        <v>758</v>
      </c>
      <c r="Q4749" t="s">
        <v>759</v>
      </c>
      <c r="R4749" t="s">
        <v>759</v>
      </c>
      <c r="S4749" t="s">
        <v>757</v>
      </c>
      <c r="T4749" t="s">
        <v>757</v>
      </c>
      <c r="U4749" t="s">
        <v>757</v>
      </c>
      <c r="V4749" t="s">
        <v>756</v>
      </c>
      <c r="W4749" t="s">
        <v>756</v>
      </c>
      <c r="X4749" t="s">
        <v>17171</v>
      </c>
      <c r="Y4749" t="str">
        <f t="shared" si="1036"/>
        <v>diciembre</v>
      </c>
      <c r="Z4749">
        <f>YEAR(BD_PONDERACIONES[[#This Row],[Fecha Ejecución del Ticket]])</f>
        <v>2022</v>
      </c>
      <c r="AA4749" t="str">
        <f t="shared" si="1038"/>
        <v>enero</v>
      </c>
      <c r="AB4749">
        <f>YEAR(BD_PONDERACIONES[[#This Row],[Fecha de Inspección]])</f>
        <v>2023</v>
      </c>
      <c r="AC4749">
        <f t="shared" si="1039"/>
        <v>0.5</v>
      </c>
      <c r="AD4749">
        <f t="shared" si="1040"/>
        <v>0.5</v>
      </c>
      <c r="AE4749">
        <f t="shared" si="1041"/>
        <v>0.5</v>
      </c>
      <c r="AF4749">
        <f t="shared" si="1042"/>
        <v>0.5</v>
      </c>
      <c r="AG4749">
        <f t="shared" si="1043"/>
        <v>0.5</v>
      </c>
      <c r="AH4749">
        <f t="shared" si="1044"/>
        <v>0.5</v>
      </c>
      <c r="AI4749">
        <f t="shared" si="1045"/>
        <v>0.25</v>
      </c>
      <c r="AJ4749">
        <f t="shared" si="1046"/>
        <v>0.25</v>
      </c>
      <c r="AK4749">
        <f t="shared" si="1047"/>
        <v>0.5</v>
      </c>
      <c r="AL4749">
        <f t="shared" si="1048"/>
        <v>0.5</v>
      </c>
      <c r="AM4749">
        <f t="shared" si="1049"/>
        <v>0.5</v>
      </c>
      <c r="AN4749" s="6">
        <f t="shared" si="1037"/>
        <v>1</v>
      </c>
      <c r="AO4749" t="str">
        <f>VLOOKUP(BD_PONDERACIONES[[#This Row],[Comuna]],Tabla3[#All],2,0)</f>
        <v>Florida</v>
      </c>
    </row>
    <row r="4750" spans="1:41" x14ac:dyDescent="0.35">
      <c r="A4750" t="s">
        <v>22758</v>
      </c>
      <c r="B4750" t="s">
        <v>22759</v>
      </c>
      <c r="C4750" t="s">
        <v>22760</v>
      </c>
      <c r="D4750" s="5">
        <v>44939</v>
      </c>
      <c r="E4750" s="5">
        <v>44897</v>
      </c>
      <c r="F4750" t="s">
        <v>763</v>
      </c>
      <c r="G4750" t="s">
        <v>22761</v>
      </c>
      <c r="H4750" t="s">
        <v>755</v>
      </c>
      <c r="J4750" t="s">
        <v>756</v>
      </c>
      <c r="K4750" t="s">
        <v>756</v>
      </c>
      <c r="L4750" t="s">
        <v>757</v>
      </c>
      <c r="M4750" t="s">
        <v>757</v>
      </c>
      <c r="N4750" t="s">
        <v>756</v>
      </c>
      <c r="O4750" t="s">
        <v>756</v>
      </c>
      <c r="P4750" t="s">
        <v>758</v>
      </c>
      <c r="Q4750" t="s">
        <v>759</v>
      </c>
      <c r="R4750" t="s">
        <v>759</v>
      </c>
      <c r="S4750" t="s">
        <v>757</v>
      </c>
      <c r="T4750" t="s">
        <v>757</v>
      </c>
      <c r="U4750" t="s">
        <v>757</v>
      </c>
      <c r="V4750" t="s">
        <v>773</v>
      </c>
      <c r="W4750" t="s">
        <v>773</v>
      </c>
      <c r="X4750" t="s">
        <v>22762</v>
      </c>
      <c r="Y4750" t="str">
        <f t="shared" si="1036"/>
        <v>diciembre</v>
      </c>
      <c r="Z4750">
        <f>YEAR(BD_PONDERACIONES[[#This Row],[Fecha Ejecución del Ticket]])</f>
        <v>2022</v>
      </c>
      <c r="AA4750" t="str">
        <f t="shared" si="1038"/>
        <v>enero</v>
      </c>
      <c r="AB4750">
        <f>YEAR(BD_PONDERACIONES[[#This Row],[Fecha de Inspección]])</f>
        <v>2023</v>
      </c>
      <c r="AC4750">
        <f t="shared" si="1039"/>
        <v>0.5</v>
      </c>
      <c r="AD4750">
        <f t="shared" si="1040"/>
        <v>0.5</v>
      </c>
      <c r="AE4750">
        <f t="shared" si="1041"/>
        <v>0.5</v>
      </c>
      <c r="AF4750">
        <f t="shared" si="1042"/>
        <v>0.5</v>
      </c>
      <c r="AG4750">
        <f t="shared" si="1043"/>
        <v>0.5</v>
      </c>
      <c r="AH4750">
        <f t="shared" si="1044"/>
        <v>0.5</v>
      </c>
      <c r="AI4750">
        <f t="shared" si="1045"/>
        <v>0.25</v>
      </c>
      <c r="AJ4750">
        <f t="shared" si="1046"/>
        <v>0.25</v>
      </c>
      <c r="AK4750">
        <f t="shared" si="1047"/>
        <v>0.5</v>
      </c>
      <c r="AL4750">
        <f t="shared" si="1048"/>
        <v>0</v>
      </c>
      <c r="AM4750">
        <f t="shared" si="1049"/>
        <v>0</v>
      </c>
      <c r="AN4750" s="6">
        <f t="shared" si="1037"/>
        <v>0.8</v>
      </c>
      <c r="AO4750" t="str">
        <f>VLOOKUP(BD_PONDERACIONES[[#This Row],[Comuna]],Tabla3[#All],2,0)</f>
        <v>Florida</v>
      </c>
    </row>
    <row r="4751" spans="1:41" x14ac:dyDescent="0.35">
      <c r="A4751" t="s">
        <v>22763</v>
      </c>
      <c r="B4751" t="s">
        <v>22764</v>
      </c>
      <c r="C4751" t="s">
        <v>22765</v>
      </c>
      <c r="D4751" s="5">
        <v>44939</v>
      </c>
      <c r="E4751" s="5">
        <v>44896</v>
      </c>
      <c r="F4751" t="s">
        <v>763</v>
      </c>
      <c r="G4751" t="s">
        <v>22766</v>
      </c>
      <c r="H4751" t="s">
        <v>755</v>
      </c>
      <c r="J4751" t="s">
        <v>756</v>
      </c>
      <c r="K4751" t="s">
        <v>756</v>
      </c>
      <c r="L4751" t="s">
        <v>757</v>
      </c>
      <c r="M4751" t="s">
        <v>757</v>
      </c>
      <c r="N4751" t="s">
        <v>756</v>
      </c>
      <c r="O4751" t="s">
        <v>756</v>
      </c>
      <c r="P4751" t="s">
        <v>758</v>
      </c>
      <c r="Q4751" t="s">
        <v>759</v>
      </c>
      <c r="R4751" t="s">
        <v>759</v>
      </c>
      <c r="S4751" t="s">
        <v>757</v>
      </c>
      <c r="T4751" t="s">
        <v>757</v>
      </c>
      <c r="U4751" t="s">
        <v>757</v>
      </c>
      <c r="V4751" t="s">
        <v>756</v>
      </c>
      <c r="W4751" t="s">
        <v>756</v>
      </c>
      <c r="X4751" t="s">
        <v>804</v>
      </c>
      <c r="Y4751" t="str">
        <f t="shared" si="1036"/>
        <v>diciembre</v>
      </c>
      <c r="Z4751">
        <f>YEAR(BD_PONDERACIONES[[#This Row],[Fecha Ejecución del Ticket]])</f>
        <v>2022</v>
      </c>
      <c r="AA4751" t="str">
        <f t="shared" si="1038"/>
        <v>enero</v>
      </c>
      <c r="AB4751">
        <f>YEAR(BD_PONDERACIONES[[#This Row],[Fecha de Inspección]])</f>
        <v>2023</v>
      </c>
      <c r="AC4751">
        <f t="shared" si="1039"/>
        <v>0.5</v>
      </c>
      <c r="AD4751">
        <f t="shared" si="1040"/>
        <v>0.5</v>
      </c>
      <c r="AE4751">
        <f t="shared" si="1041"/>
        <v>0.5</v>
      </c>
      <c r="AF4751">
        <f t="shared" si="1042"/>
        <v>0.5</v>
      </c>
      <c r="AG4751">
        <f t="shared" si="1043"/>
        <v>0.5</v>
      </c>
      <c r="AH4751">
        <f t="shared" si="1044"/>
        <v>0.5</v>
      </c>
      <c r="AI4751">
        <f t="shared" si="1045"/>
        <v>0.25</v>
      </c>
      <c r="AJ4751">
        <f t="shared" si="1046"/>
        <v>0.25</v>
      </c>
      <c r="AK4751">
        <f t="shared" si="1047"/>
        <v>0.5</v>
      </c>
      <c r="AL4751">
        <f t="shared" si="1048"/>
        <v>0.5</v>
      </c>
      <c r="AM4751">
        <f t="shared" si="1049"/>
        <v>0.5</v>
      </c>
      <c r="AN4751" s="6">
        <f t="shared" si="1037"/>
        <v>1</v>
      </c>
      <c r="AO4751" t="str">
        <f>VLOOKUP(BD_PONDERACIONES[[#This Row],[Comuna]],Tabla3[#All],2,0)</f>
        <v>Florida</v>
      </c>
    </row>
    <row r="4752" spans="1:41" x14ac:dyDescent="0.35">
      <c r="A4752" t="s">
        <v>22767</v>
      </c>
      <c r="B4752" t="s">
        <v>22768</v>
      </c>
      <c r="C4752" t="s">
        <v>22769</v>
      </c>
      <c r="D4752" s="5">
        <v>44939</v>
      </c>
      <c r="E4752" s="5">
        <v>44916</v>
      </c>
      <c r="F4752" t="s">
        <v>763</v>
      </c>
      <c r="G4752" t="s">
        <v>22770</v>
      </c>
      <c r="H4752" t="s">
        <v>755</v>
      </c>
      <c r="J4752" t="s">
        <v>756</v>
      </c>
      <c r="K4752" t="s">
        <v>756</v>
      </c>
      <c r="L4752" t="s">
        <v>757</v>
      </c>
      <c r="M4752" t="s">
        <v>757</v>
      </c>
      <c r="N4752" t="s">
        <v>756</v>
      </c>
      <c r="O4752" t="s">
        <v>756</v>
      </c>
      <c r="P4752" t="s">
        <v>758</v>
      </c>
      <c r="Q4752" t="s">
        <v>759</v>
      </c>
      <c r="R4752" t="s">
        <v>759</v>
      </c>
      <c r="S4752" t="s">
        <v>757</v>
      </c>
      <c r="T4752" t="s">
        <v>757</v>
      </c>
      <c r="U4752" t="s">
        <v>757</v>
      </c>
      <c r="V4752" t="s">
        <v>756</v>
      </c>
      <c r="W4752" t="s">
        <v>756</v>
      </c>
      <c r="X4752" t="s">
        <v>804</v>
      </c>
      <c r="Y4752" t="str">
        <f t="shared" si="1036"/>
        <v>diciembre</v>
      </c>
      <c r="Z4752">
        <f>YEAR(BD_PONDERACIONES[[#This Row],[Fecha Ejecución del Ticket]])</f>
        <v>2022</v>
      </c>
      <c r="AA4752" t="str">
        <f t="shared" si="1038"/>
        <v>enero</v>
      </c>
      <c r="AB4752">
        <f>YEAR(BD_PONDERACIONES[[#This Row],[Fecha de Inspección]])</f>
        <v>2023</v>
      </c>
      <c r="AC4752">
        <f t="shared" si="1039"/>
        <v>0.5</v>
      </c>
      <c r="AD4752">
        <f t="shared" si="1040"/>
        <v>0.5</v>
      </c>
      <c r="AE4752">
        <f t="shared" si="1041"/>
        <v>0.5</v>
      </c>
      <c r="AF4752">
        <f t="shared" si="1042"/>
        <v>0.5</v>
      </c>
      <c r="AG4752">
        <f t="shared" si="1043"/>
        <v>0.5</v>
      </c>
      <c r="AH4752">
        <f t="shared" si="1044"/>
        <v>0.5</v>
      </c>
      <c r="AI4752">
        <f t="shared" si="1045"/>
        <v>0.25</v>
      </c>
      <c r="AJ4752">
        <f t="shared" si="1046"/>
        <v>0.25</v>
      </c>
      <c r="AK4752">
        <f t="shared" si="1047"/>
        <v>0.5</v>
      </c>
      <c r="AL4752">
        <f t="shared" si="1048"/>
        <v>0.5</v>
      </c>
      <c r="AM4752">
        <f t="shared" si="1049"/>
        <v>0.5</v>
      </c>
      <c r="AN4752" s="6">
        <f t="shared" si="1037"/>
        <v>1</v>
      </c>
      <c r="AO4752" t="str">
        <f>VLOOKUP(BD_PONDERACIONES[[#This Row],[Comuna]],Tabla3[#All],2,0)</f>
        <v>Florida</v>
      </c>
    </row>
    <row r="4753" spans="1:41" x14ac:dyDescent="0.35">
      <c r="A4753" t="s">
        <v>22771</v>
      </c>
      <c r="B4753" t="s">
        <v>22772</v>
      </c>
      <c r="C4753" t="s">
        <v>22773</v>
      </c>
      <c r="D4753" s="5">
        <v>44939</v>
      </c>
      <c r="E4753" s="5">
        <v>44902</v>
      </c>
      <c r="F4753" t="s">
        <v>753</v>
      </c>
      <c r="G4753" t="s">
        <v>22774</v>
      </c>
      <c r="H4753" t="s">
        <v>3795</v>
      </c>
      <c r="J4753" t="s">
        <v>756</v>
      </c>
      <c r="K4753" t="s">
        <v>756</v>
      </c>
      <c r="L4753" t="s">
        <v>773</v>
      </c>
      <c r="M4753" t="s">
        <v>773</v>
      </c>
      <c r="N4753" t="s">
        <v>756</v>
      </c>
      <c r="O4753" t="s">
        <v>756</v>
      </c>
      <c r="P4753" t="s">
        <v>765</v>
      </c>
      <c r="Q4753" t="s">
        <v>22775</v>
      </c>
      <c r="R4753" t="s">
        <v>759</v>
      </c>
      <c r="S4753" t="s">
        <v>756</v>
      </c>
      <c r="T4753" t="s">
        <v>756</v>
      </c>
      <c r="U4753" t="s">
        <v>756</v>
      </c>
      <c r="V4753" t="s">
        <v>756</v>
      </c>
      <c r="W4753" t="s">
        <v>756</v>
      </c>
      <c r="X4753" t="s">
        <v>9524</v>
      </c>
      <c r="Y4753" t="str">
        <f t="shared" ref="Y4753:Y4816" si="1050">TEXT(E4753,"MMMM")</f>
        <v>diciembre</v>
      </c>
      <c r="Z4753">
        <f>YEAR(BD_PONDERACIONES[[#This Row],[Fecha Ejecución del Ticket]])</f>
        <v>2022</v>
      </c>
      <c r="AA4753" t="str">
        <f t="shared" si="1038"/>
        <v>enero</v>
      </c>
      <c r="AB4753">
        <f>YEAR(BD_PONDERACIONES[[#This Row],[Fecha de Inspección]])</f>
        <v>2023</v>
      </c>
      <c r="AC4753">
        <f t="shared" si="1039"/>
        <v>0.5</v>
      </c>
      <c r="AD4753">
        <f t="shared" si="1040"/>
        <v>0.5</v>
      </c>
      <c r="AE4753">
        <f t="shared" si="1041"/>
        <v>0</v>
      </c>
      <c r="AF4753">
        <f t="shared" si="1042"/>
        <v>0</v>
      </c>
      <c r="AG4753">
        <f t="shared" si="1043"/>
        <v>0.5</v>
      </c>
      <c r="AH4753">
        <f t="shared" si="1044"/>
        <v>0.5</v>
      </c>
      <c r="AI4753">
        <f t="shared" si="1045"/>
        <v>0.25</v>
      </c>
      <c r="AJ4753">
        <f t="shared" si="1046"/>
        <v>0.25</v>
      </c>
      <c r="AK4753">
        <f t="shared" si="1047"/>
        <v>0.5</v>
      </c>
      <c r="AL4753">
        <f t="shared" si="1048"/>
        <v>0.5</v>
      </c>
      <c r="AM4753">
        <f t="shared" si="1049"/>
        <v>0.5</v>
      </c>
      <c r="AN4753" s="6">
        <f t="shared" ref="AN4753:AN4816" si="1051">((AC4753+AD4753)*0.2)+((AE4753+AF4753)*0.3)+((AG4753+AH4753)*0.15)+((AI4753+AJ4753+AK4753)*0.15)+((AL4753+AM4753)*0.2)</f>
        <v>0.7</v>
      </c>
      <c r="AO4753" t="str">
        <f>VLOOKUP(BD_PONDERACIONES[[#This Row],[Comuna]],Tabla3[#All],2,0)</f>
        <v>Cordillera</v>
      </c>
    </row>
    <row r="4754" spans="1:41" x14ac:dyDescent="0.35">
      <c r="A4754" t="s">
        <v>22776</v>
      </c>
      <c r="B4754" t="s">
        <v>22777</v>
      </c>
      <c r="C4754" t="s">
        <v>22778</v>
      </c>
      <c r="D4754" s="5">
        <v>44939</v>
      </c>
      <c r="E4754" s="5">
        <v>44896</v>
      </c>
      <c r="F4754" t="s">
        <v>753</v>
      </c>
      <c r="G4754" t="s">
        <v>22779</v>
      </c>
      <c r="H4754" t="s">
        <v>3795</v>
      </c>
      <c r="J4754" t="s">
        <v>756</v>
      </c>
      <c r="K4754" t="s">
        <v>756</v>
      </c>
      <c r="L4754" t="s">
        <v>773</v>
      </c>
      <c r="M4754" t="s">
        <v>773</v>
      </c>
      <c r="N4754" t="s">
        <v>756</v>
      </c>
      <c r="O4754" t="s">
        <v>756</v>
      </c>
      <c r="P4754" t="s">
        <v>758</v>
      </c>
      <c r="Q4754" t="s">
        <v>759</v>
      </c>
      <c r="R4754" t="s">
        <v>759</v>
      </c>
      <c r="S4754" t="s">
        <v>757</v>
      </c>
      <c r="T4754" t="s">
        <v>757</v>
      </c>
      <c r="U4754" t="s">
        <v>757</v>
      </c>
      <c r="V4754" t="s">
        <v>756</v>
      </c>
      <c r="W4754" t="s">
        <v>756</v>
      </c>
      <c r="X4754" t="s">
        <v>22721</v>
      </c>
      <c r="Y4754" t="str">
        <f t="shared" si="1050"/>
        <v>diciembre</v>
      </c>
      <c r="Z4754">
        <f>YEAR(BD_PONDERACIONES[[#This Row],[Fecha Ejecución del Ticket]])</f>
        <v>2022</v>
      </c>
      <c r="AA4754" t="str">
        <f t="shared" si="1038"/>
        <v>enero</v>
      </c>
      <c r="AB4754">
        <f>YEAR(BD_PONDERACIONES[[#This Row],[Fecha de Inspección]])</f>
        <v>2023</v>
      </c>
      <c r="AC4754">
        <f t="shared" si="1039"/>
        <v>0.5</v>
      </c>
      <c r="AD4754">
        <f t="shared" si="1040"/>
        <v>0.5</v>
      </c>
      <c r="AE4754">
        <f t="shared" si="1041"/>
        <v>0</v>
      </c>
      <c r="AF4754">
        <f t="shared" si="1042"/>
        <v>0</v>
      </c>
      <c r="AG4754">
        <f t="shared" si="1043"/>
        <v>0.5</v>
      </c>
      <c r="AH4754">
        <f t="shared" si="1044"/>
        <v>0.5</v>
      </c>
      <c r="AI4754">
        <f t="shared" si="1045"/>
        <v>0.25</v>
      </c>
      <c r="AJ4754">
        <f t="shared" si="1046"/>
        <v>0.25</v>
      </c>
      <c r="AK4754">
        <f t="shared" si="1047"/>
        <v>0.5</v>
      </c>
      <c r="AL4754">
        <f t="shared" si="1048"/>
        <v>0.5</v>
      </c>
      <c r="AM4754">
        <f t="shared" si="1049"/>
        <v>0.5</v>
      </c>
      <c r="AN4754" s="6">
        <f t="shared" si="1051"/>
        <v>0.7</v>
      </c>
      <c r="AO4754" t="str">
        <f>VLOOKUP(BD_PONDERACIONES[[#This Row],[Comuna]],Tabla3[#All],2,0)</f>
        <v>Cordillera</v>
      </c>
    </row>
    <row r="4755" spans="1:41" x14ac:dyDescent="0.35">
      <c r="A4755" t="s">
        <v>22780</v>
      </c>
      <c r="B4755" t="s">
        <v>22781</v>
      </c>
      <c r="C4755" t="s">
        <v>22782</v>
      </c>
      <c r="D4755" s="5">
        <v>44940</v>
      </c>
      <c r="E4755" s="5">
        <v>44906</v>
      </c>
      <c r="F4755" t="s">
        <v>753</v>
      </c>
      <c r="G4755" t="s">
        <v>22783</v>
      </c>
      <c r="H4755" t="s">
        <v>755</v>
      </c>
      <c r="J4755" t="s">
        <v>756</v>
      </c>
      <c r="K4755" t="s">
        <v>756</v>
      </c>
      <c r="L4755" t="s">
        <v>756</v>
      </c>
      <c r="M4755" t="s">
        <v>756</v>
      </c>
      <c r="N4755" t="s">
        <v>756</v>
      </c>
      <c r="O4755" t="s">
        <v>756</v>
      </c>
      <c r="P4755" t="s">
        <v>758</v>
      </c>
      <c r="Q4755" t="s">
        <v>759</v>
      </c>
      <c r="R4755" t="s">
        <v>759</v>
      </c>
      <c r="S4755" t="s">
        <v>757</v>
      </c>
      <c r="T4755" t="s">
        <v>757</v>
      </c>
      <c r="U4755" t="s">
        <v>757</v>
      </c>
      <c r="V4755" t="s">
        <v>756</v>
      </c>
      <c r="W4755" t="s">
        <v>756</v>
      </c>
      <c r="X4755" t="s">
        <v>22784</v>
      </c>
      <c r="Y4755" t="str">
        <f t="shared" si="1050"/>
        <v>diciembre</v>
      </c>
      <c r="Z4755">
        <f>YEAR(BD_PONDERACIONES[[#This Row],[Fecha Ejecución del Ticket]])</f>
        <v>2022</v>
      </c>
      <c r="AA4755" t="str">
        <f t="shared" si="1038"/>
        <v>enero</v>
      </c>
      <c r="AB4755">
        <f>YEAR(BD_PONDERACIONES[[#This Row],[Fecha de Inspección]])</f>
        <v>2023</v>
      </c>
      <c r="AC4755">
        <f t="shared" si="1039"/>
        <v>0.5</v>
      </c>
      <c r="AD4755">
        <f t="shared" si="1040"/>
        <v>0.5</v>
      </c>
      <c r="AE4755">
        <f t="shared" si="1041"/>
        <v>0.5</v>
      </c>
      <c r="AF4755">
        <f t="shared" si="1042"/>
        <v>0.5</v>
      </c>
      <c r="AG4755">
        <f t="shared" si="1043"/>
        <v>0.5</v>
      </c>
      <c r="AH4755">
        <f t="shared" si="1044"/>
        <v>0.5</v>
      </c>
      <c r="AI4755">
        <f t="shared" si="1045"/>
        <v>0.25</v>
      </c>
      <c r="AJ4755">
        <f t="shared" si="1046"/>
        <v>0.25</v>
      </c>
      <c r="AK4755">
        <f t="shared" si="1047"/>
        <v>0.5</v>
      </c>
      <c r="AL4755">
        <f t="shared" si="1048"/>
        <v>0.5</v>
      </c>
      <c r="AM4755">
        <f t="shared" si="1049"/>
        <v>0.5</v>
      </c>
      <c r="AN4755" s="6">
        <f t="shared" si="1051"/>
        <v>1</v>
      </c>
      <c r="AO4755" t="str">
        <f>VLOOKUP(BD_PONDERACIONES[[#This Row],[Comuna]],Tabla3[#All],2,0)</f>
        <v>Florida</v>
      </c>
    </row>
    <row r="4756" spans="1:41" x14ac:dyDescent="0.35">
      <c r="A4756" t="s">
        <v>22785</v>
      </c>
      <c r="B4756" t="s">
        <v>22786</v>
      </c>
      <c r="C4756" t="s">
        <v>22787</v>
      </c>
      <c r="D4756" s="5">
        <v>44940</v>
      </c>
      <c r="E4756" s="5">
        <v>44911</v>
      </c>
      <c r="F4756" t="s">
        <v>753</v>
      </c>
      <c r="G4756" t="s">
        <v>22788</v>
      </c>
      <c r="H4756" t="s">
        <v>755</v>
      </c>
      <c r="J4756" t="s">
        <v>756</v>
      </c>
      <c r="K4756" t="s">
        <v>756</v>
      </c>
      <c r="L4756" t="s">
        <v>757</v>
      </c>
      <c r="M4756" t="s">
        <v>757</v>
      </c>
      <c r="N4756" t="s">
        <v>756</v>
      </c>
      <c r="O4756" t="s">
        <v>756</v>
      </c>
      <c r="P4756" t="s">
        <v>758</v>
      </c>
      <c r="Q4756" t="s">
        <v>759</v>
      </c>
      <c r="R4756" t="s">
        <v>759</v>
      </c>
      <c r="S4756" t="s">
        <v>757</v>
      </c>
      <c r="T4756" t="s">
        <v>757</v>
      </c>
      <c r="U4756" t="s">
        <v>757</v>
      </c>
      <c r="V4756" t="s">
        <v>756</v>
      </c>
      <c r="W4756" t="s">
        <v>756</v>
      </c>
      <c r="X4756" t="s">
        <v>22789</v>
      </c>
      <c r="Y4756" t="str">
        <f t="shared" si="1050"/>
        <v>diciembre</v>
      </c>
      <c r="Z4756">
        <f>YEAR(BD_PONDERACIONES[[#This Row],[Fecha Ejecución del Ticket]])</f>
        <v>2022</v>
      </c>
      <c r="AA4756" t="str">
        <f t="shared" si="1038"/>
        <v>enero</v>
      </c>
      <c r="AB4756">
        <f>YEAR(BD_PONDERACIONES[[#This Row],[Fecha de Inspección]])</f>
        <v>2023</v>
      </c>
      <c r="AC4756">
        <f t="shared" si="1039"/>
        <v>0.5</v>
      </c>
      <c r="AD4756">
        <f t="shared" si="1040"/>
        <v>0.5</v>
      </c>
      <c r="AE4756">
        <f t="shared" si="1041"/>
        <v>0.5</v>
      </c>
      <c r="AF4756">
        <f t="shared" si="1042"/>
        <v>0.5</v>
      </c>
      <c r="AG4756">
        <f t="shared" si="1043"/>
        <v>0.5</v>
      </c>
      <c r="AH4756">
        <f t="shared" si="1044"/>
        <v>0.5</v>
      </c>
      <c r="AI4756">
        <f t="shared" si="1045"/>
        <v>0.25</v>
      </c>
      <c r="AJ4756">
        <f t="shared" si="1046"/>
        <v>0.25</v>
      </c>
      <c r="AK4756">
        <f t="shared" si="1047"/>
        <v>0.5</v>
      </c>
      <c r="AL4756">
        <f t="shared" si="1048"/>
        <v>0.5</v>
      </c>
      <c r="AM4756">
        <f t="shared" si="1049"/>
        <v>0.5</v>
      </c>
      <c r="AN4756" s="6">
        <f t="shared" si="1051"/>
        <v>1</v>
      </c>
      <c r="AO4756" t="str">
        <f>VLOOKUP(BD_PONDERACIONES[[#This Row],[Comuna]],Tabla3[#All],2,0)</f>
        <v>Florida</v>
      </c>
    </row>
    <row r="4757" spans="1:41" x14ac:dyDescent="0.35">
      <c r="A4757" t="s">
        <v>22790</v>
      </c>
      <c r="B4757" t="s">
        <v>22791</v>
      </c>
      <c r="C4757" t="s">
        <v>22792</v>
      </c>
      <c r="D4757" s="5">
        <v>44940</v>
      </c>
      <c r="E4757" s="5">
        <v>44900</v>
      </c>
      <c r="F4757" t="s">
        <v>753</v>
      </c>
      <c r="G4757" t="s">
        <v>22793</v>
      </c>
      <c r="H4757" t="s">
        <v>755</v>
      </c>
      <c r="J4757" t="s">
        <v>756</v>
      </c>
      <c r="K4757" t="s">
        <v>756</v>
      </c>
      <c r="L4757" t="s">
        <v>756</v>
      </c>
      <c r="M4757" t="s">
        <v>756</v>
      </c>
      <c r="N4757" t="s">
        <v>756</v>
      </c>
      <c r="O4757" t="s">
        <v>756</v>
      </c>
      <c r="P4757" t="s">
        <v>758</v>
      </c>
      <c r="Q4757" t="s">
        <v>759</v>
      </c>
      <c r="R4757" t="s">
        <v>759</v>
      </c>
      <c r="S4757" t="s">
        <v>757</v>
      </c>
      <c r="T4757" t="s">
        <v>757</v>
      </c>
      <c r="U4757" t="s">
        <v>757</v>
      </c>
      <c r="V4757" t="s">
        <v>756</v>
      </c>
      <c r="W4757" t="s">
        <v>756</v>
      </c>
      <c r="X4757" t="s">
        <v>8238</v>
      </c>
      <c r="Y4757" t="str">
        <f t="shared" si="1050"/>
        <v>diciembre</v>
      </c>
      <c r="Z4757">
        <f>YEAR(BD_PONDERACIONES[[#This Row],[Fecha Ejecución del Ticket]])</f>
        <v>2022</v>
      </c>
      <c r="AA4757" t="str">
        <f t="shared" si="1038"/>
        <v>enero</v>
      </c>
      <c r="AB4757">
        <f>YEAR(BD_PONDERACIONES[[#This Row],[Fecha de Inspección]])</f>
        <v>2023</v>
      </c>
      <c r="AC4757">
        <f t="shared" si="1039"/>
        <v>0.5</v>
      </c>
      <c r="AD4757">
        <f t="shared" si="1040"/>
        <v>0.5</v>
      </c>
      <c r="AE4757">
        <f t="shared" si="1041"/>
        <v>0.5</v>
      </c>
      <c r="AF4757">
        <f t="shared" si="1042"/>
        <v>0.5</v>
      </c>
      <c r="AG4757">
        <f t="shared" si="1043"/>
        <v>0.5</v>
      </c>
      <c r="AH4757">
        <f t="shared" si="1044"/>
        <v>0.5</v>
      </c>
      <c r="AI4757">
        <f t="shared" si="1045"/>
        <v>0.25</v>
      </c>
      <c r="AJ4757">
        <f t="shared" si="1046"/>
        <v>0.25</v>
      </c>
      <c r="AK4757">
        <f t="shared" si="1047"/>
        <v>0.5</v>
      </c>
      <c r="AL4757">
        <f t="shared" si="1048"/>
        <v>0.5</v>
      </c>
      <c r="AM4757">
        <f t="shared" si="1049"/>
        <v>0.5</v>
      </c>
      <c r="AN4757" s="6">
        <f t="shared" si="1051"/>
        <v>1</v>
      </c>
      <c r="AO4757" t="str">
        <f>VLOOKUP(BD_PONDERACIONES[[#This Row],[Comuna]],Tabla3[#All],2,0)</f>
        <v>Florida</v>
      </c>
    </row>
    <row r="4758" spans="1:41" x14ac:dyDescent="0.35">
      <c r="A4758" t="s">
        <v>22794</v>
      </c>
      <c r="B4758" t="s">
        <v>22795</v>
      </c>
      <c r="C4758" t="s">
        <v>22796</v>
      </c>
      <c r="D4758" s="5">
        <v>44940</v>
      </c>
      <c r="E4758" s="5">
        <v>44904</v>
      </c>
      <c r="F4758" t="s">
        <v>753</v>
      </c>
      <c r="G4758" t="s">
        <v>22797</v>
      </c>
      <c r="H4758" t="s">
        <v>755</v>
      </c>
      <c r="J4758" t="s">
        <v>756</v>
      </c>
      <c r="K4758" t="s">
        <v>756</v>
      </c>
      <c r="L4758" t="s">
        <v>757</v>
      </c>
      <c r="M4758" t="s">
        <v>757</v>
      </c>
      <c r="N4758" t="s">
        <v>756</v>
      </c>
      <c r="O4758" t="s">
        <v>756</v>
      </c>
      <c r="P4758" t="s">
        <v>758</v>
      </c>
      <c r="Q4758" t="s">
        <v>759</v>
      </c>
      <c r="R4758" t="s">
        <v>759</v>
      </c>
      <c r="S4758" t="s">
        <v>757</v>
      </c>
      <c r="T4758" t="s">
        <v>757</v>
      </c>
      <c r="U4758" t="s">
        <v>757</v>
      </c>
      <c r="V4758" t="s">
        <v>756</v>
      </c>
      <c r="W4758" t="s">
        <v>756</v>
      </c>
      <c r="X4758" t="s">
        <v>885</v>
      </c>
      <c r="Y4758" t="str">
        <f t="shared" si="1050"/>
        <v>diciembre</v>
      </c>
      <c r="Z4758">
        <f>YEAR(BD_PONDERACIONES[[#This Row],[Fecha Ejecución del Ticket]])</f>
        <v>2022</v>
      </c>
      <c r="AA4758" t="str">
        <f t="shared" si="1038"/>
        <v>enero</v>
      </c>
      <c r="AB4758">
        <f>YEAR(BD_PONDERACIONES[[#This Row],[Fecha de Inspección]])</f>
        <v>2023</v>
      </c>
      <c r="AC4758">
        <f t="shared" si="1039"/>
        <v>0.5</v>
      </c>
      <c r="AD4758">
        <f t="shared" si="1040"/>
        <v>0.5</v>
      </c>
      <c r="AE4758">
        <f t="shared" si="1041"/>
        <v>0.5</v>
      </c>
      <c r="AF4758">
        <f t="shared" si="1042"/>
        <v>0.5</v>
      </c>
      <c r="AG4758">
        <f t="shared" si="1043"/>
        <v>0.5</v>
      </c>
      <c r="AH4758">
        <f t="shared" si="1044"/>
        <v>0.5</v>
      </c>
      <c r="AI4758">
        <f t="shared" si="1045"/>
        <v>0.25</v>
      </c>
      <c r="AJ4758">
        <f t="shared" si="1046"/>
        <v>0.25</v>
      </c>
      <c r="AK4758">
        <f t="shared" si="1047"/>
        <v>0.5</v>
      </c>
      <c r="AL4758">
        <f t="shared" si="1048"/>
        <v>0.5</v>
      </c>
      <c r="AM4758">
        <f t="shared" si="1049"/>
        <v>0.5</v>
      </c>
      <c r="AN4758" s="6">
        <f t="shared" si="1051"/>
        <v>1</v>
      </c>
      <c r="AO4758" t="str">
        <f>VLOOKUP(BD_PONDERACIONES[[#This Row],[Comuna]],Tabla3[#All],2,0)</f>
        <v>Florida</v>
      </c>
    </row>
    <row r="4759" spans="1:41" x14ac:dyDescent="0.35">
      <c r="A4759" t="s">
        <v>22798</v>
      </c>
      <c r="B4759" t="s">
        <v>22799</v>
      </c>
      <c r="C4759" t="s">
        <v>22800</v>
      </c>
      <c r="D4759" s="5">
        <v>44940</v>
      </c>
      <c r="E4759" s="5">
        <v>44925</v>
      </c>
      <c r="F4759" t="s">
        <v>753</v>
      </c>
      <c r="G4759" t="s">
        <v>22801</v>
      </c>
      <c r="H4759" t="s">
        <v>755</v>
      </c>
      <c r="J4759" t="s">
        <v>756</v>
      </c>
      <c r="K4759" t="s">
        <v>756</v>
      </c>
      <c r="L4759" t="s">
        <v>757</v>
      </c>
      <c r="M4759" t="s">
        <v>757</v>
      </c>
      <c r="N4759" t="s">
        <v>756</v>
      </c>
      <c r="O4759" t="s">
        <v>756</v>
      </c>
      <c r="P4759" t="s">
        <v>758</v>
      </c>
      <c r="Q4759" t="s">
        <v>759</v>
      </c>
      <c r="R4759" t="s">
        <v>759</v>
      </c>
      <c r="S4759" t="s">
        <v>757</v>
      </c>
      <c r="T4759" t="s">
        <v>757</v>
      </c>
      <c r="U4759" t="s">
        <v>757</v>
      </c>
      <c r="V4759" t="s">
        <v>768</v>
      </c>
      <c r="W4759" t="s">
        <v>768</v>
      </c>
      <c r="X4759" t="s">
        <v>22802</v>
      </c>
      <c r="Y4759" t="str">
        <f t="shared" si="1050"/>
        <v>diciembre</v>
      </c>
      <c r="Z4759">
        <f>YEAR(BD_PONDERACIONES[[#This Row],[Fecha Ejecución del Ticket]])</f>
        <v>2022</v>
      </c>
      <c r="AA4759" t="str">
        <f t="shared" si="1038"/>
        <v>enero</v>
      </c>
      <c r="AB4759">
        <f>YEAR(BD_PONDERACIONES[[#This Row],[Fecha de Inspección]])</f>
        <v>2023</v>
      </c>
      <c r="AC4759">
        <f t="shared" si="1039"/>
        <v>0.5</v>
      </c>
      <c r="AD4759">
        <f t="shared" si="1040"/>
        <v>0.5</v>
      </c>
      <c r="AE4759">
        <f t="shared" si="1041"/>
        <v>0.5</v>
      </c>
      <c r="AF4759">
        <f t="shared" si="1042"/>
        <v>0.5</v>
      </c>
      <c r="AG4759">
        <f t="shared" si="1043"/>
        <v>0.5</v>
      </c>
      <c r="AH4759">
        <f t="shared" si="1044"/>
        <v>0.5</v>
      </c>
      <c r="AI4759">
        <f t="shared" si="1045"/>
        <v>0.25</v>
      </c>
      <c r="AJ4759">
        <f t="shared" si="1046"/>
        <v>0.25</v>
      </c>
      <c r="AK4759">
        <f t="shared" si="1047"/>
        <v>0.5</v>
      </c>
      <c r="AL4759">
        <f t="shared" si="1048"/>
        <v>0.17499999999999999</v>
      </c>
      <c r="AM4759">
        <f t="shared" si="1049"/>
        <v>0.17499999999999999</v>
      </c>
      <c r="AN4759" s="6">
        <f t="shared" si="1051"/>
        <v>0.87</v>
      </c>
      <c r="AO4759" t="str">
        <f>VLOOKUP(BD_PONDERACIONES[[#This Row],[Comuna]],Tabla3[#All],2,0)</f>
        <v>Florida</v>
      </c>
    </row>
    <row r="4760" spans="1:41" x14ac:dyDescent="0.35">
      <c r="A4760" t="s">
        <v>22803</v>
      </c>
      <c r="B4760" t="s">
        <v>22804</v>
      </c>
      <c r="C4760" t="s">
        <v>22805</v>
      </c>
      <c r="D4760" s="5">
        <v>44940</v>
      </c>
      <c r="E4760" s="5">
        <v>44914</v>
      </c>
      <c r="F4760" t="s">
        <v>753</v>
      </c>
      <c r="G4760" t="s">
        <v>22806</v>
      </c>
      <c r="H4760" t="s">
        <v>755</v>
      </c>
      <c r="J4760" t="s">
        <v>756</v>
      </c>
      <c r="K4760" t="s">
        <v>756</v>
      </c>
      <c r="L4760" t="s">
        <v>757</v>
      </c>
      <c r="M4760" t="s">
        <v>757</v>
      </c>
      <c r="N4760" t="s">
        <v>756</v>
      </c>
      <c r="O4760" t="s">
        <v>756</v>
      </c>
      <c r="P4760" t="s">
        <v>765</v>
      </c>
      <c r="Q4760" t="s">
        <v>22807</v>
      </c>
      <c r="R4760" t="s">
        <v>759</v>
      </c>
      <c r="S4760" t="s">
        <v>756</v>
      </c>
      <c r="T4760" t="s">
        <v>756</v>
      </c>
      <c r="U4760" t="s">
        <v>756</v>
      </c>
      <c r="V4760" t="s">
        <v>756</v>
      </c>
      <c r="W4760" t="s">
        <v>756</v>
      </c>
      <c r="X4760" t="s">
        <v>9524</v>
      </c>
      <c r="Y4760" t="str">
        <f t="shared" si="1050"/>
        <v>diciembre</v>
      </c>
      <c r="Z4760">
        <f>YEAR(BD_PONDERACIONES[[#This Row],[Fecha Ejecución del Ticket]])</f>
        <v>2022</v>
      </c>
      <c r="AA4760" t="str">
        <f t="shared" si="1038"/>
        <v>enero</v>
      </c>
      <c r="AB4760">
        <f>YEAR(BD_PONDERACIONES[[#This Row],[Fecha de Inspección]])</f>
        <v>2023</v>
      </c>
      <c r="AC4760">
        <f t="shared" si="1039"/>
        <v>0.5</v>
      </c>
      <c r="AD4760">
        <f t="shared" si="1040"/>
        <v>0.5</v>
      </c>
      <c r="AE4760">
        <f t="shared" si="1041"/>
        <v>0.5</v>
      </c>
      <c r="AF4760">
        <f t="shared" si="1042"/>
        <v>0.5</v>
      </c>
      <c r="AG4760">
        <f t="shared" si="1043"/>
        <v>0.5</v>
      </c>
      <c r="AH4760">
        <f t="shared" si="1044"/>
        <v>0.5</v>
      </c>
      <c r="AI4760">
        <f t="shared" si="1045"/>
        <v>0.25</v>
      </c>
      <c r="AJ4760">
        <f t="shared" si="1046"/>
        <v>0.25</v>
      </c>
      <c r="AK4760">
        <f t="shared" si="1047"/>
        <v>0.5</v>
      </c>
      <c r="AL4760">
        <f t="shared" si="1048"/>
        <v>0.5</v>
      </c>
      <c r="AM4760">
        <f t="shared" si="1049"/>
        <v>0.5</v>
      </c>
      <c r="AN4760" s="6">
        <f t="shared" si="1051"/>
        <v>1</v>
      </c>
      <c r="AO4760" t="str">
        <f>VLOOKUP(BD_PONDERACIONES[[#This Row],[Comuna]],Tabla3[#All],2,0)</f>
        <v>Florida</v>
      </c>
    </row>
    <row r="4761" spans="1:41" x14ac:dyDescent="0.35">
      <c r="A4761" t="s">
        <v>22808</v>
      </c>
      <c r="B4761" t="s">
        <v>22809</v>
      </c>
      <c r="C4761" t="s">
        <v>22810</v>
      </c>
      <c r="D4761" s="5">
        <v>44940</v>
      </c>
      <c r="E4761" s="5">
        <v>44917</v>
      </c>
      <c r="F4761" t="s">
        <v>753</v>
      </c>
      <c r="G4761" t="s">
        <v>22806</v>
      </c>
      <c r="H4761" t="s">
        <v>755</v>
      </c>
      <c r="J4761" t="s">
        <v>756</v>
      </c>
      <c r="K4761" t="s">
        <v>756</v>
      </c>
      <c r="L4761" t="s">
        <v>773</v>
      </c>
      <c r="M4761" t="s">
        <v>773</v>
      </c>
      <c r="N4761" t="s">
        <v>756</v>
      </c>
      <c r="O4761" t="s">
        <v>756</v>
      </c>
      <c r="P4761" t="s">
        <v>765</v>
      </c>
      <c r="Q4761" t="s">
        <v>22807</v>
      </c>
      <c r="R4761" t="s">
        <v>759</v>
      </c>
      <c r="S4761" t="s">
        <v>756</v>
      </c>
      <c r="T4761" t="s">
        <v>756</v>
      </c>
      <c r="U4761" t="s">
        <v>756</v>
      </c>
      <c r="V4761" t="s">
        <v>756</v>
      </c>
      <c r="W4761" t="s">
        <v>756</v>
      </c>
      <c r="X4761" t="s">
        <v>22811</v>
      </c>
      <c r="Y4761" t="str">
        <f t="shared" si="1050"/>
        <v>diciembre</v>
      </c>
      <c r="Z4761">
        <f>YEAR(BD_PONDERACIONES[[#This Row],[Fecha Ejecución del Ticket]])</f>
        <v>2022</v>
      </c>
      <c r="AA4761" t="str">
        <f t="shared" si="1038"/>
        <v>enero</v>
      </c>
      <c r="AB4761">
        <f>YEAR(BD_PONDERACIONES[[#This Row],[Fecha de Inspección]])</f>
        <v>2023</v>
      </c>
      <c r="AC4761">
        <f t="shared" si="1039"/>
        <v>0.5</v>
      </c>
      <c r="AD4761">
        <f t="shared" si="1040"/>
        <v>0.5</v>
      </c>
      <c r="AE4761">
        <f t="shared" si="1041"/>
        <v>0</v>
      </c>
      <c r="AF4761">
        <f t="shared" si="1042"/>
        <v>0</v>
      </c>
      <c r="AG4761">
        <f t="shared" si="1043"/>
        <v>0.5</v>
      </c>
      <c r="AH4761">
        <f t="shared" si="1044"/>
        <v>0.5</v>
      </c>
      <c r="AI4761">
        <f t="shared" si="1045"/>
        <v>0.25</v>
      </c>
      <c r="AJ4761">
        <f t="shared" si="1046"/>
        <v>0.25</v>
      </c>
      <c r="AK4761">
        <f t="shared" si="1047"/>
        <v>0.5</v>
      </c>
      <c r="AL4761">
        <f t="shared" si="1048"/>
        <v>0.5</v>
      </c>
      <c r="AM4761">
        <f t="shared" si="1049"/>
        <v>0.5</v>
      </c>
      <c r="AN4761" s="6">
        <f t="shared" si="1051"/>
        <v>0.7</v>
      </c>
      <c r="AO4761" t="str">
        <f>VLOOKUP(BD_PONDERACIONES[[#This Row],[Comuna]],Tabla3[#All],2,0)</f>
        <v>Florida</v>
      </c>
    </row>
    <row r="4762" spans="1:41" x14ac:dyDescent="0.35">
      <c r="A4762" t="s">
        <v>22812</v>
      </c>
      <c r="B4762" t="s">
        <v>22813</v>
      </c>
      <c r="C4762" t="s">
        <v>22814</v>
      </c>
      <c r="D4762" s="5">
        <v>44940</v>
      </c>
      <c r="E4762" s="5">
        <v>44909</v>
      </c>
      <c r="F4762" t="s">
        <v>753</v>
      </c>
      <c r="G4762" t="s">
        <v>22815</v>
      </c>
      <c r="H4762" t="s">
        <v>755</v>
      </c>
      <c r="J4762" t="s">
        <v>756</v>
      </c>
      <c r="K4762" t="s">
        <v>756</v>
      </c>
      <c r="L4762" t="s">
        <v>757</v>
      </c>
      <c r="M4762" t="s">
        <v>757</v>
      </c>
      <c r="N4762" t="s">
        <v>756</v>
      </c>
      <c r="O4762" t="s">
        <v>756</v>
      </c>
      <c r="P4762" t="s">
        <v>758</v>
      </c>
      <c r="Q4762" t="s">
        <v>759</v>
      </c>
      <c r="R4762" t="s">
        <v>759</v>
      </c>
      <c r="S4762" t="s">
        <v>757</v>
      </c>
      <c r="T4762" t="s">
        <v>757</v>
      </c>
      <c r="U4762" t="s">
        <v>757</v>
      </c>
      <c r="V4762" t="s">
        <v>756</v>
      </c>
      <c r="W4762" t="s">
        <v>756</v>
      </c>
      <c r="X4762" t="s">
        <v>22816</v>
      </c>
      <c r="Y4762" t="str">
        <f t="shared" si="1050"/>
        <v>diciembre</v>
      </c>
      <c r="Z4762">
        <f>YEAR(BD_PONDERACIONES[[#This Row],[Fecha Ejecución del Ticket]])</f>
        <v>2022</v>
      </c>
      <c r="AA4762" t="str">
        <f t="shared" si="1038"/>
        <v>enero</v>
      </c>
      <c r="AB4762">
        <f>YEAR(BD_PONDERACIONES[[#This Row],[Fecha de Inspección]])</f>
        <v>2023</v>
      </c>
      <c r="AC4762">
        <f t="shared" si="1039"/>
        <v>0.5</v>
      </c>
      <c r="AD4762">
        <f t="shared" si="1040"/>
        <v>0.5</v>
      </c>
      <c r="AE4762">
        <f t="shared" si="1041"/>
        <v>0.5</v>
      </c>
      <c r="AF4762">
        <f t="shared" si="1042"/>
        <v>0.5</v>
      </c>
      <c r="AG4762">
        <f t="shared" si="1043"/>
        <v>0.5</v>
      </c>
      <c r="AH4762">
        <f t="shared" si="1044"/>
        <v>0.5</v>
      </c>
      <c r="AI4762">
        <f t="shared" si="1045"/>
        <v>0.25</v>
      </c>
      <c r="AJ4762">
        <f t="shared" si="1046"/>
        <v>0.25</v>
      </c>
      <c r="AK4762">
        <f t="shared" si="1047"/>
        <v>0.5</v>
      </c>
      <c r="AL4762">
        <f t="shared" si="1048"/>
        <v>0.5</v>
      </c>
      <c r="AM4762">
        <f t="shared" si="1049"/>
        <v>0.5</v>
      </c>
      <c r="AN4762" s="6">
        <f t="shared" si="1051"/>
        <v>1</v>
      </c>
      <c r="AO4762" t="str">
        <f>VLOOKUP(BD_PONDERACIONES[[#This Row],[Comuna]],Tabla3[#All],2,0)</f>
        <v>Florida</v>
      </c>
    </row>
    <row r="4763" spans="1:41" x14ac:dyDescent="0.35">
      <c r="A4763" t="s">
        <v>22817</v>
      </c>
      <c r="B4763" t="s">
        <v>22818</v>
      </c>
      <c r="C4763" t="s">
        <v>22819</v>
      </c>
      <c r="D4763" s="5">
        <v>44940</v>
      </c>
      <c r="E4763" s="5">
        <v>44916</v>
      </c>
      <c r="F4763" t="s">
        <v>753</v>
      </c>
      <c r="G4763" t="s">
        <v>22820</v>
      </c>
      <c r="H4763" t="s">
        <v>755</v>
      </c>
      <c r="J4763" t="s">
        <v>756</v>
      </c>
      <c r="K4763" t="s">
        <v>756</v>
      </c>
      <c r="L4763" t="s">
        <v>756</v>
      </c>
      <c r="M4763" t="s">
        <v>756</v>
      </c>
      <c r="N4763" t="s">
        <v>756</v>
      </c>
      <c r="O4763" t="s">
        <v>756</v>
      </c>
      <c r="P4763" t="s">
        <v>758</v>
      </c>
      <c r="Q4763" t="s">
        <v>759</v>
      </c>
      <c r="R4763" t="s">
        <v>759</v>
      </c>
      <c r="S4763" t="s">
        <v>757</v>
      </c>
      <c r="T4763" t="s">
        <v>757</v>
      </c>
      <c r="U4763" t="s">
        <v>757</v>
      </c>
      <c r="V4763" t="s">
        <v>756</v>
      </c>
      <c r="W4763" t="s">
        <v>756</v>
      </c>
      <c r="X4763" t="s">
        <v>22821</v>
      </c>
      <c r="Y4763" t="str">
        <f t="shared" si="1050"/>
        <v>diciembre</v>
      </c>
      <c r="Z4763">
        <f>YEAR(BD_PONDERACIONES[[#This Row],[Fecha Ejecución del Ticket]])</f>
        <v>2022</v>
      </c>
      <c r="AA4763" t="str">
        <f t="shared" si="1038"/>
        <v>enero</v>
      </c>
      <c r="AB4763">
        <f>YEAR(BD_PONDERACIONES[[#This Row],[Fecha de Inspección]])</f>
        <v>2023</v>
      </c>
      <c r="AC4763">
        <f t="shared" si="1039"/>
        <v>0.5</v>
      </c>
      <c r="AD4763">
        <f t="shared" si="1040"/>
        <v>0.5</v>
      </c>
      <c r="AE4763">
        <f t="shared" si="1041"/>
        <v>0.5</v>
      </c>
      <c r="AF4763">
        <f t="shared" si="1042"/>
        <v>0.5</v>
      </c>
      <c r="AG4763">
        <f t="shared" si="1043"/>
        <v>0.5</v>
      </c>
      <c r="AH4763">
        <f t="shared" si="1044"/>
        <v>0.5</v>
      </c>
      <c r="AI4763">
        <f t="shared" si="1045"/>
        <v>0.25</v>
      </c>
      <c r="AJ4763">
        <f t="shared" si="1046"/>
        <v>0.25</v>
      </c>
      <c r="AK4763">
        <f t="shared" si="1047"/>
        <v>0.5</v>
      </c>
      <c r="AL4763">
        <f t="shared" si="1048"/>
        <v>0.5</v>
      </c>
      <c r="AM4763">
        <f t="shared" si="1049"/>
        <v>0.5</v>
      </c>
      <c r="AN4763" s="6">
        <f t="shared" si="1051"/>
        <v>1</v>
      </c>
      <c r="AO4763" t="str">
        <f>VLOOKUP(BD_PONDERACIONES[[#This Row],[Comuna]],Tabla3[#All],2,0)</f>
        <v>Florida</v>
      </c>
    </row>
    <row r="4764" spans="1:41" x14ac:dyDescent="0.35">
      <c r="A4764" t="s">
        <v>22822</v>
      </c>
      <c r="B4764" t="s">
        <v>22823</v>
      </c>
      <c r="C4764" t="s">
        <v>22824</v>
      </c>
      <c r="D4764" s="5">
        <v>44940</v>
      </c>
      <c r="E4764" s="5">
        <v>44917</v>
      </c>
      <c r="F4764" t="s">
        <v>753</v>
      </c>
      <c r="G4764" t="s">
        <v>22825</v>
      </c>
      <c r="H4764" t="s">
        <v>755</v>
      </c>
      <c r="J4764" t="s">
        <v>756</v>
      </c>
      <c r="K4764" t="s">
        <v>756</v>
      </c>
      <c r="L4764" t="s">
        <v>757</v>
      </c>
      <c r="M4764" t="s">
        <v>757</v>
      </c>
      <c r="N4764" t="s">
        <v>756</v>
      </c>
      <c r="O4764" t="s">
        <v>756</v>
      </c>
      <c r="P4764" t="s">
        <v>765</v>
      </c>
      <c r="Q4764" t="s">
        <v>22826</v>
      </c>
      <c r="R4764" t="s">
        <v>22827</v>
      </c>
      <c r="S4764" t="s">
        <v>756</v>
      </c>
      <c r="T4764" t="s">
        <v>756</v>
      </c>
      <c r="U4764" t="s">
        <v>756</v>
      </c>
      <c r="V4764" t="s">
        <v>756</v>
      </c>
      <c r="W4764" t="s">
        <v>756</v>
      </c>
      <c r="X4764" t="s">
        <v>9524</v>
      </c>
      <c r="Y4764" t="str">
        <f t="shared" si="1050"/>
        <v>diciembre</v>
      </c>
      <c r="Z4764">
        <f>YEAR(BD_PONDERACIONES[[#This Row],[Fecha Ejecución del Ticket]])</f>
        <v>2022</v>
      </c>
      <c r="AA4764" t="str">
        <f t="shared" si="1038"/>
        <v>enero</v>
      </c>
      <c r="AB4764">
        <f>YEAR(BD_PONDERACIONES[[#This Row],[Fecha de Inspección]])</f>
        <v>2023</v>
      </c>
      <c r="AC4764">
        <f t="shared" si="1039"/>
        <v>0.5</v>
      </c>
      <c r="AD4764">
        <f t="shared" si="1040"/>
        <v>0.5</v>
      </c>
      <c r="AE4764">
        <f t="shared" si="1041"/>
        <v>0.5</v>
      </c>
      <c r="AF4764">
        <f t="shared" si="1042"/>
        <v>0.5</v>
      </c>
      <c r="AG4764">
        <f t="shared" si="1043"/>
        <v>0.5</v>
      </c>
      <c r="AH4764">
        <f t="shared" si="1044"/>
        <v>0.5</v>
      </c>
      <c r="AI4764">
        <f t="shared" si="1045"/>
        <v>0.25</v>
      </c>
      <c r="AJ4764">
        <f t="shared" si="1046"/>
        <v>0.25</v>
      </c>
      <c r="AK4764">
        <f t="shared" si="1047"/>
        <v>0.5</v>
      </c>
      <c r="AL4764">
        <f t="shared" si="1048"/>
        <v>0.5</v>
      </c>
      <c r="AM4764">
        <f t="shared" si="1049"/>
        <v>0.5</v>
      </c>
      <c r="AN4764" s="6">
        <f t="shared" si="1051"/>
        <v>1</v>
      </c>
      <c r="AO4764" t="str">
        <f>VLOOKUP(BD_PONDERACIONES[[#This Row],[Comuna]],Tabla3[#All],2,0)</f>
        <v>Florida</v>
      </c>
    </row>
    <row r="4765" spans="1:41" x14ac:dyDescent="0.35">
      <c r="A4765" t="s">
        <v>22828</v>
      </c>
      <c r="B4765" t="s">
        <v>22829</v>
      </c>
      <c r="C4765" t="s">
        <v>22830</v>
      </c>
      <c r="D4765" s="5">
        <v>44940</v>
      </c>
      <c r="E4765" s="5">
        <v>44914</v>
      </c>
      <c r="F4765" t="s">
        <v>753</v>
      </c>
      <c r="G4765" t="s">
        <v>22831</v>
      </c>
      <c r="H4765" t="s">
        <v>755</v>
      </c>
      <c r="J4765" t="s">
        <v>756</v>
      </c>
      <c r="K4765" t="s">
        <v>756</v>
      </c>
      <c r="L4765" t="s">
        <v>757</v>
      </c>
      <c r="M4765" t="s">
        <v>757</v>
      </c>
      <c r="N4765" t="s">
        <v>756</v>
      </c>
      <c r="O4765" t="s">
        <v>756</v>
      </c>
      <c r="P4765" t="s">
        <v>758</v>
      </c>
      <c r="Q4765" t="s">
        <v>759</v>
      </c>
      <c r="R4765" t="s">
        <v>759</v>
      </c>
      <c r="S4765" t="s">
        <v>757</v>
      </c>
      <c r="T4765" t="s">
        <v>757</v>
      </c>
      <c r="U4765" t="s">
        <v>757</v>
      </c>
      <c r="V4765" t="s">
        <v>756</v>
      </c>
      <c r="W4765" t="s">
        <v>756</v>
      </c>
      <c r="X4765" t="s">
        <v>22832</v>
      </c>
      <c r="Y4765" t="str">
        <f t="shared" si="1050"/>
        <v>diciembre</v>
      </c>
      <c r="Z4765">
        <f>YEAR(BD_PONDERACIONES[[#This Row],[Fecha Ejecución del Ticket]])</f>
        <v>2022</v>
      </c>
      <c r="AA4765" t="str">
        <f t="shared" si="1038"/>
        <v>enero</v>
      </c>
      <c r="AB4765">
        <f>YEAR(BD_PONDERACIONES[[#This Row],[Fecha de Inspección]])</f>
        <v>2023</v>
      </c>
      <c r="AC4765">
        <f t="shared" si="1039"/>
        <v>0.5</v>
      </c>
      <c r="AD4765">
        <f t="shared" si="1040"/>
        <v>0.5</v>
      </c>
      <c r="AE4765">
        <f t="shared" si="1041"/>
        <v>0.5</v>
      </c>
      <c r="AF4765">
        <f t="shared" si="1042"/>
        <v>0.5</v>
      </c>
      <c r="AG4765">
        <f t="shared" si="1043"/>
        <v>0.5</v>
      </c>
      <c r="AH4765">
        <f t="shared" si="1044"/>
        <v>0.5</v>
      </c>
      <c r="AI4765">
        <f t="shared" si="1045"/>
        <v>0.25</v>
      </c>
      <c r="AJ4765">
        <f t="shared" si="1046"/>
        <v>0.25</v>
      </c>
      <c r="AK4765">
        <f t="shared" si="1047"/>
        <v>0.5</v>
      </c>
      <c r="AL4765">
        <f t="shared" si="1048"/>
        <v>0.5</v>
      </c>
      <c r="AM4765">
        <f t="shared" si="1049"/>
        <v>0.5</v>
      </c>
      <c r="AN4765" s="6">
        <f t="shared" si="1051"/>
        <v>1</v>
      </c>
      <c r="AO4765" t="str">
        <f>VLOOKUP(BD_PONDERACIONES[[#This Row],[Comuna]],Tabla3[#All],2,0)</f>
        <v>Florida</v>
      </c>
    </row>
    <row r="4766" spans="1:41" x14ac:dyDescent="0.35">
      <c r="A4766" t="s">
        <v>22833</v>
      </c>
      <c r="B4766" t="s">
        <v>22834</v>
      </c>
      <c r="C4766" t="s">
        <v>22835</v>
      </c>
      <c r="D4766" s="5">
        <v>44940</v>
      </c>
      <c r="E4766" s="5">
        <v>44897</v>
      </c>
      <c r="F4766" t="s">
        <v>753</v>
      </c>
      <c r="G4766" t="s">
        <v>22836</v>
      </c>
      <c r="H4766" t="s">
        <v>755</v>
      </c>
      <c r="J4766" t="s">
        <v>756</v>
      </c>
      <c r="K4766" t="s">
        <v>756</v>
      </c>
      <c r="L4766" t="s">
        <v>757</v>
      </c>
      <c r="M4766" t="s">
        <v>757</v>
      </c>
      <c r="N4766" t="s">
        <v>756</v>
      </c>
      <c r="O4766" t="s">
        <v>756</v>
      </c>
      <c r="P4766" t="s">
        <v>765</v>
      </c>
      <c r="Q4766" t="s">
        <v>759</v>
      </c>
      <c r="R4766" t="s">
        <v>759</v>
      </c>
      <c r="S4766" t="s">
        <v>757</v>
      </c>
      <c r="T4766" t="s">
        <v>757</v>
      </c>
      <c r="U4766" t="s">
        <v>757</v>
      </c>
      <c r="V4766" t="s">
        <v>756</v>
      </c>
      <c r="W4766" t="s">
        <v>756</v>
      </c>
      <c r="X4766" t="s">
        <v>22837</v>
      </c>
      <c r="Y4766" t="str">
        <f t="shared" si="1050"/>
        <v>diciembre</v>
      </c>
      <c r="Z4766">
        <f>YEAR(BD_PONDERACIONES[[#This Row],[Fecha Ejecución del Ticket]])</f>
        <v>2022</v>
      </c>
      <c r="AA4766" t="str">
        <f t="shared" si="1038"/>
        <v>enero</v>
      </c>
      <c r="AB4766">
        <f>YEAR(BD_PONDERACIONES[[#This Row],[Fecha de Inspección]])</f>
        <v>2023</v>
      </c>
      <c r="AC4766">
        <f t="shared" si="1039"/>
        <v>0.5</v>
      </c>
      <c r="AD4766">
        <f t="shared" si="1040"/>
        <v>0.5</v>
      </c>
      <c r="AE4766">
        <f t="shared" si="1041"/>
        <v>0.5</v>
      </c>
      <c r="AF4766">
        <f t="shared" si="1042"/>
        <v>0.5</v>
      </c>
      <c r="AG4766">
        <f t="shared" si="1043"/>
        <v>0.5</v>
      </c>
      <c r="AH4766">
        <f t="shared" si="1044"/>
        <v>0.5</v>
      </c>
      <c r="AI4766">
        <f t="shared" si="1045"/>
        <v>0.25</v>
      </c>
      <c r="AJ4766">
        <f t="shared" si="1046"/>
        <v>0.25</v>
      </c>
      <c r="AK4766">
        <f t="shared" si="1047"/>
        <v>0.5</v>
      </c>
      <c r="AL4766">
        <f t="shared" si="1048"/>
        <v>0.5</v>
      </c>
      <c r="AM4766">
        <f t="shared" si="1049"/>
        <v>0.5</v>
      </c>
      <c r="AN4766" s="6">
        <f t="shared" si="1051"/>
        <v>1</v>
      </c>
      <c r="AO4766" t="str">
        <f>VLOOKUP(BD_PONDERACIONES[[#This Row],[Comuna]],Tabla3[#All],2,0)</f>
        <v>Florida</v>
      </c>
    </row>
    <row r="4767" spans="1:41" x14ac:dyDescent="0.35">
      <c r="A4767" t="s">
        <v>22838</v>
      </c>
      <c r="B4767" t="s">
        <v>22839</v>
      </c>
      <c r="C4767" t="s">
        <v>22840</v>
      </c>
      <c r="D4767" s="5">
        <v>44940</v>
      </c>
      <c r="E4767" s="5">
        <v>44917</v>
      </c>
      <c r="F4767" t="s">
        <v>753</v>
      </c>
      <c r="G4767" t="s">
        <v>22841</v>
      </c>
      <c r="H4767" t="s">
        <v>755</v>
      </c>
      <c r="J4767" t="s">
        <v>756</v>
      </c>
      <c r="K4767" t="s">
        <v>756</v>
      </c>
      <c r="L4767" t="s">
        <v>757</v>
      </c>
      <c r="M4767" t="s">
        <v>757</v>
      </c>
      <c r="N4767" t="s">
        <v>756</v>
      </c>
      <c r="O4767" t="s">
        <v>756</v>
      </c>
      <c r="P4767" t="s">
        <v>758</v>
      </c>
      <c r="Q4767" t="s">
        <v>759</v>
      </c>
      <c r="R4767" t="s">
        <v>759</v>
      </c>
      <c r="S4767" t="s">
        <v>757</v>
      </c>
      <c r="T4767" t="s">
        <v>757</v>
      </c>
      <c r="U4767" t="s">
        <v>757</v>
      </c>
      <c r="V4767" t="s">
        <v>904</v>
      </c>
      <c r="W4767" t="s">
        <v>756</v>
      </c>
      <c r="X4767" t="s">
        <v>8238</v>
      </c>
      <c r="Y4767" t="str">
        <f t="shared" si="1050"/>
        <v>diciembre</v>
      </c>
      <c r="Z4767">
        <f>YEAR(BD_PONDERACIONES[[#This Row],[Fecha Ejecución del Ticket]])</f>
        <v>2022</v>
      </c>
      <c r="AA4767" t="str">
        <f t="shared" si="1038"/>
        <v>enero</v>
      </c>
      <c r="AB4767">
        <f>YEAR(BD_PONDERACIONES[[#This Row],[Fecha de Inspección]])</f>
        <v>2023</v>
      </c>
      <c r="AC4767">
        <f t="shared" si="1039"/>
        <v>0.5</v>
      </c>
      <c r="AD4767">
        <f t="shared" si="1040"/>
        <v>0.5</v>
      </c>
      <c r="AE4767">
        <f t="shared" si="1041"/>
        <v>0.5</v>
      </c>
      <c r="AF4767">
        <f t="shared" si="1042"/>
        <v>0.5</v>
      </c>
      <c r="AG4767">
        <f t="shared" si="1043"/>
        <v>0.5</v>
      </c>
      <c r="AH4767">
        <f t="shared" si="1044"/>
        <v>0.5</v>
      </c>
      <c r="AI4767">
        <f t="shared" si="1045"/>
        <v>0.25</v>
      </c>
      <c r="AJ4767">
        <f t="shared" si="1046"/>
        <v>0.25</v>
      </c>
      <c r="AK4767">
        <f t="shared" si="1047"/>
        <v>0.5</v>
      </c>
      <c r="AL4767">
        <f t="shared" si="1048"/>
        <v>0.32500000000000001</v>
      </c>
      <c r="AM4767">
        <f t="shared" si="1049"/>
        <v>0.5</v>
      </c>
      <c r="AN4767" s="6">
        <f t="shared" si="1051"/>
        <v>0.96500000000000008</v>
      </c>
      <c r="AO4767" t="str">
        <f>VLOOKUP(BD_PONDERACIONES[[#This Row],[Comuna]],Tabla3[#All],2,0)</f>
        <v>Florida</v>
      </c>
    </row>
    <row r="4768" spans="1:41" x14ac:dyDescent="0.35">
      <c r="A4768" t="s">
        <v>22842</v>
      </c>
      <c r="B4768" t="s">
        <v>22843</v>
      </c>
      <c r="C4768" t="s">
        <v>22844</v>
      </c>
      <c r="D4768" s="5">
        <v>44940</v>
      </c>
      <c r="E4768" s="5">
        <v>44904</v>
      </c>
      <c r="F4768" t="s">
        <v>753</v>
      </c>
      <c r="G4768" t="s">
        <v>22845</v>
      </c>
      <c r="H4768" t="s">
        <v>755</v>
      </c>
      <c r="J4768" t="s">
        <v>768</v>
      </c>
      <c r="K4768" t="s">
        <v>768</v>
      </c>
      <c r="L4768" t="s">
        <v>757</v>
      </c>
      <c r="M4768" t="s">
        <v>757</v>
      </c>
      <c r="N4768" t="s">
        <v>768</v>
      </c>
      <c r="O4768" t="s">
        <v>768</v>
      </c>
      <c r="P4768" t="s">
        <v>765</v>
      </c>
      <c r="Q4768" t="s">
        <v>22846</v>
      </c>
      <c r="R4768" t="s">
        <v>22847</v>
      </c>
      <c r="S4768" t="s">
        <v>756</v>
      </c>
      <c r="T4768" t="s">
        <v>756</v>
      </c>
      <c r="U4768" t="s">
        <v>773</v>
      </c>
      <c r="V4768" t="s">
        <v>904</v>
      </c>
      <c r="W4768" t="s">
        <v>756</v>
      </c>
      <c r="X4768" t="s">
        <v>22848</v>
      </c>
      <c r="Y4768" t="str">
        <f t="shared" si="1050"/>
        <v>diciembre</v>
      </c>
      <c r="Z4768">
        <f>YEAR(BD_PONDERACIONES[[#This Row],[Fecha Ejecución del Ticket]])</f>
        <v>2022</v>
      </c>
      <c r="AA4768" t="str">
        <f t="shared" si="1038"/>
        <v>enero</v>
      </c>
      <c r="AB4768">
        <f>YEAR(BD_PONDERACIONES[[#This Row],[Fecha de Inspección]])</f>
        <v>2023</v>
      </c>
      <c r="AC4768">
        <f t="shared" si="1039"/>
        <v>0</v>
      </c>
      <c r="AD4768">
        <f t="shared" si="1040"/>
        <v>0</v>
      </c>
      <c r="AE4768">
        <f t="shared" si="1041"/>
        <v>0.5</v>
      </c>
      <c r="AF4768">
        <f t="shared" si="1042"/>
        <v>0.5</v>
      </c>
      <c r="AG4768">
        <f t="shared" si="1043"/>
        <v>0.17499999999999999</v>
      </c>
      <c r="AH4768">
        <f t="shared" si="1044"/>
        <v>0.17499999999999999</v>
      </c>
      <c r="AI4768">
        <f t="shared" si="1045"/>
        <v>0.25</v>
      </c>
      <c r="AJ4768">
        <f t="shared" si="1046"/>
        <v>0.25</v>
      </c>
      <c r="AK4768">
        <f t="shared" si="1047"/>
        <v>0</v>
      </c>
      <c r="AL4768">
        <f t="shared" si="1048"/>
        <v>0.32500000000000001</v>
      </c>
      <c r="AM4768">
        <f t="shared" si="1049"/>
        <v>0.5</v>
      </c>
      <c r="AN4768" s="6">
        <f t="shared" si="1051"/>
        <v>0.59250000000000003</v>
      </c>
      <c r="AO4768" t="str">
        <f>VLOOKUP(BD_PONDERACIONES[[#This Row],[Comuna]],Tabla3[#All],2,0)</f>
        <v>Florida</v>
      </c>
    </row>
    <row r="4769" spans="1:41" x14ac:dyDescent="0.35">
      <c r="A4769" t="s">
        <v>22849</v>
      </c>
      <c r="B4769" t="s">
        <v>22850</v>
      </c>
      <c r="C4769" t="s">
        <v>22851</v>
      </c>
      <c r="D4769" s="5">
        <v>44940</v>
      </c>
      <c r="E4769" s="5">
        <v>44916</v>
      </c>
      <c r="F4769" t="s">
        <v>753</v>
      </c>
      <c r="G4769" t="s">
        <v>22852</v>
      </c>
      <c r="H4769" t="s">
        <v>755</v>
      </c>
      <c r="J4769" t="s">
        <v>756</v>
      </c>
      <c r="K4769" t="s">
        <v>756</v>
      </c>
      <c r="L4769" t="s">
        <v>757</v>
      </c>
      <c r="M4769" t="s">
        <v>757</v>
      </c>
      <c r="N4769" t="s">
        <v>756</v>
      </c>
      <c r="O4769" t="s">
        <v>756</v>
      </c>
      <c r="P4769" t="s">
        <v>758</v>
      </c>
      <c r="Q4769" t="s">
        <v>759</v>
      </c>
      <c r="R4769" t="s">
        <v>759</v>
      </c>
      <c r="S4769" t="s">
        <v>757</v>
      </c>
      <c r="T4769" t="s">
        <v>757</v>
      </c>
      <c r="U4769" t="s">
        <v>757</v>
      </c>
      <c r="V4769" t="s">
        <v>756</v>
      </c>
      <c r="W4769" t="s">
        <v>756</v>
      </c>
      <c r="X4769" t="s">
        <v>22853</v>
      </c>
      <c r="Y4769" t="str">
        <f t="shared" si="1050"/>
        <v>diciembre</v>
      </c>
      <c r="Z4769">
        <f>YEAR(BD_PONDERACIONES[[#This Row],[Fecha Ejecución del Ticket]])</f>
        <v>2022</v>
      </c>
      <c r="AA4769" t="str">
        <f t="shared" si="1038"/>
        <v>enero</v>
      </c>
      <c r="AB4769">
        <f>YEAR(BD_PONDERACIONES[[#This Row],[Fecha de Inspección]])</f>
        <v>2023</v>
      </c>
      <c r="AC4769">
        <f t="shared" si="1039"/>
        <v>0.5</v>
      </c>
      <c r="AD4769">
        <f t="shared" si="1040"/>
        <v>0.5</v>
      </c>
      <c r="AE4769">
        <f t="shared" si="1041"/>
        <v>0.5</v>
      </c>
      <c r="AF4769">
        <f t="shared" si="1042"/>
        <v>0.5</v>
      </c>
      <c r="AG4769">
        <f t="shared" si="1043"/>
        <v>0.5</v>
      </c>
      <c r="AH4769">
        <f t="shared" si="1044"/>
        <v>0.5</v>
      </c>
      <c r="AI4769">
        <f t="shared" si="1045"/>
        <v>0.25</v>
      </c>
      <c r="AJ4769">
        <f t="shared" si="1046"/>
        <v>0.25</v>
      </c>
      <c r="AK4769">
        <f t="shared" si="1047"/>
        <v>0.5</v>
      </c>
      <c r="AL4769">
        <f t="shared" si="1048"/>
        <v>0.5</v>
      </c>
      <c r="AM4769">
        <f t="shared" si="1049"/>
        <v>0.5</v>
      </c>
      <c r="AN4769" s="6">
        <f t="shared" si="1051"/>
        <v>1</v>
      </c>
      <c r="AO4769" t="str">
        <f>VLOOKUP(BD_PONDERACIONES[[#This Row],[Comuna]],Tabla3[#All],2,0)</f>
        <v>Florida</v>
      </c>
    </row>
    <row r="4770" spans="1:41" x14ac:dyDescent="0.35">
      <c r="A4770" t="s">
        <v>22854</v>
      </c>
      <c r="B4770" t="s">
        <v>22855</v>
      </c>
      <c r="C4770" t="s">
        <v>22856</v>
      </c>
      <c r="D4770" s="5">
        <v>44940</v>
      </c>
      <c r="E4770" s="5">
        <v>44898</v>
      </c>
      <c r="F4770" t="s">
        <v>753</v>
      </c>
      <c r="G4770" t="s">
        <v>22857</v>
      </c>
      <c r="H4770" t="s">
        <v>755</v>
      </c>
      <c r="J4770" t="s">
        <v>756</v>
      </c>
      <c r="K4770" t="s">
        <v>756</v>
      </c>
      <c r="L4770" t="s">
        <v>757</v>
      </c>
      <c r="M4770" t="s">
        <v>757</v>
      </c>
      <c r="N4770" t="s">
        <v>756</v>
      </c>
      <c r="O4770" t="s">
        <v>756</v>
      </c>
      <c r="P4770" t="s">
        <v>758</v>
      </c>
      <c r="Q4770" t="s">
        <v>759</v>
      </c>
      <c r="R4770" t="s">
        <v>759</v>
      </c>
      <c r="S4770" t="s">
        <v>757</v>
      </c>
      <c r="T4770" t="s">
        <v>757</v>
      </c>
      <c r="U4770" t="s">
        <v>757</v>
      </c>
      <c r="V4770" t="s">
        <v>768</v>
      </c>
      <c r="W4770" t="s">
        <v>768</v>
      </c>
      <c r="X4770" t="s">
        <v>8238</v>
      </c>
      <c r="Y4770" t="str">
        <f t="shared" si="1050"/>
        <v>diciembre</v>
      </c>
      <c r="Z4770">
        <f>YEAR(BD_PONDERACIONES[[#This Row],[Fecha Ejecución del Ticket]])</f>
        <v>2022</v>
      </c>
      <c r="AA4770" t="str">
        <f t="shared" si="1038"/>
        <v>enero</v>
      </c>
      <c r="AB4770">
        <f>YEAR(BD_PONDERACIONES[[#This Row],[Fecha de Inspección]])</f>
        <v>2023</v>
      </c>
      <c r="AC4770">
        <f t="shared" si="1039"/>
        <v>0.5</v>
      </c>
      <c r="AD4770">
        <f t="shared" si="1040"/>
        <v>0.5</v>
      </c>
      <c r="AE4770">
        <f t="shared" si="1041"/>
        <v>0.5</v>
      </c>
      <c r="AF4770">
        <f t="shared" si="1042"/>
        <v>0.5</v>
      </c>
      <c r="AG4770">
        <f t="shared" si="1043"/>
        <v>0.5</v>
      </c>
      <c r="AH4770">
        <f t="shared" si="1044"/>
        <v>0.5</v>
      </c>
      <c r="AI4770">
        <f t="shared" si="1045"/>
        <v>0.25</v>
      </c>
      <c r="AJ4770">
        <f t="shared" si="1046"/>
        <v>0.25</v>
      </c>
      <c r="AK4770">
        <f t="shared" si="1047"/>
        <v>0.5</v>
      </c>
      <c r="AL4770">
        <f t="shared" si="1048"/>
        <v>0.17499999999999999</v>
      </c>
      <c r="AM4770">
        <f t="shared" si="1049"/>
        <v>0.17499999999999999</v>
      </c>
      <c r="AN4770" s="6">
        <f t="shared" si="1051"/>
        <v>0.87</v>
      </c>
      <c r="AO4770" t="str">
        <f>VLOOKUP(BD_PONDERACIONES[[#This Row],[Comuna]],Tabla3[#All],2,0)</f>
        <v>Florida</v>
      </c>
    </row>
    <row r="4771" spans="1:41" x14ac:dyDescent="0.35">
      <c r="A4771" t="s">
        <v>22858</v>
      </c>
      <c r="B4771" t="s">
        <v>22859</v>
      </c>
      <c r="C4771" t="s">
        <v>22860</v>
      </c>
      <c r="D4771" s="5">
        <v>44940</v>
      </c>
      <c r="E4771" s="5">
        <v>44899</v>
      </c>
      <c r="F4771" t="s">
        <v>753</v>
      </c>
      <c r="G4771" t="s">
        <v>22861</v>
      </c>
      <c r="H4771" t="s">
        <v>755</v>
      </c>
      <c r="J4771" t="s">
        <v>756</v>
      </c>
      <c r="K4771" t="s">
        <v>756</v>
      </c>
      <c r="L4771" t="s">
        <v>757</v>
      </c>
      <c r="M4771" t="s">
        <v>757</v>
      </c>
      <c r="N4771" t="s">
        <v>756</v>
      </c>
      <c r="O4771" t="s">
        <v>756</v>
      </c>
      <c r="P4771" t="s">
        <v>765</v>
      </c>
      <c r="Q4771" t="s">
        <v>22862</v>
      </c>
      <c r="R4771" t="s">
        <v>22863</v>
      </c>
      <c r="S4771" t="s">
        <v>756</v>
      </c>
      <c r="T4771" t="s">
        <v>756</v>
      </c>
      <c r="U4771" t="s">
        <v>756</v>
      </c>
      <c r="V4771" t="s">
        <v>756</v>
      </c>
      <c r="W4771" t="s">
        <v>756</v>
      </c>
      <c r="X4771" t="s">
        <v>22864</v>
      </c>
      <c r="Y4771" t="str">
        <f t="shared" si="1050"/>
        <v>diciembre</v>
      </c>
      <c r="Z4771">
        <f>YEAR(BD_PONDERACIONES[[#This Row],[Fecha Ejecución del Ticket]])</f>
        <v>2022</v>
      </c>
      <c r="AA4771" t="str">
        <f t="shared" si="1038"/>
        <v>enero</v>
      </c>
      <c r="AB4771">
        <f>YEAR(BD_PONDERACIONES[[#This Row],[Fecha de Inspección]])</f>
        <v>2023</v>
      </c>
      <c r="AC4771">
        <f t="shared" si="1039"/>
        <v>0.5</v>
      </c>
      <c r="AD4771">
        <f t="shared" si="1040"/>
        <v>0.5</v>
      </c>
      <c r="AE4771">
        <f t="shared" si="1041"/>
        <v>0.5</v>
      </c>
      <c r="AF4771">
        <f t="shared" si="1042"/>
        <v>0.5</v>
      </c>
      <c r="AG4771">
        <f t="shared" si="1043"/>
        <v>0.5</v>
      </c>
      <c r="AH4771">
        <f t="shared" si="1044"/>
        <v>0.5</v>
      </c>
      <c r="AI4771">
        <f t="shared" si="1045"/>
        <v>0.25</v>
      </c>
      <c r="AJ4771">
        <f t="shared" si="1046"/>
        <v>0.25</v>
      </c>
      <c r="AK4771">
        <f t="shared" si="1047"/>
        <v>0.5</v>
      </c>
      <c r="AL4771">
        <f t="shared" si="1048"/>
        <v>0.5</v>
      </c>
      <c r="AM4771">
        <f t="shared" si="1049"/>
        <v>0.5</v>
      </c>
      <c r="AN4771" s="6">
        <f t="shared" si="1051"/>
        <v>1</v>
      </c>
      <c r="AO4771" t="str">
        <f>VLOOKUP(BD_PONDERACIONES[[#This Row],[Comuna]],Tabla3[#All],2,0)</f>
        <v>Florida</v>
      </c>
    </row>
    <row r="4772" spans="1:41" x14ac:dyDescent="0.35">
      <c r="A4772" t="s">
        <v>22865</v>
      </c>
      <c r="B4772" t="s">
        <v>22866</v>
      </c>
      <c r="C4772" t="s">
        <v>22867</v>
      </c>
      <c r="D4772" s="5">
        <v>44940</v>
      </c>
      <c r="E4772" s="5">
        <v>44921</v>
      </c>
      <c r="F4772" t="s">
        <v>753</v>
      </c>
      <c r="G4772" t="s">
        <v>22868</v>
      </c>
      <c r="H4772" t="s">
        <v>755</v>
      </c>
      <c r="J4772" t="s">
        <v>756</v>
      </c>
      <c r="K4772" t="s">
        <v>756</v>
      </c>
      <c r="L4772" t="s">
        <v>757</v>
      </c>
      <c r="M4772" t="s">
        <v>757</v>
      </c>
      <c r="N4772" t="s">
        <v>756</v>
      </c>
      <c r="O4772" t="s">
        <v>756</v>
      </c>
      <c r="P4772" t="s">
        <v>758</v>
      </c>
      <c r="Q4772" t="s">
        <v>759</v>
      </c>
      <c r="R4772" t="s">
        <v>759</v>
      </c>
      <c r="S4772" t="s">
        <v>757</v>
      </c>
      <c r="T4772" t="s">
        <v>757</v>
      </c>
      <c r="U4772" t="s">
        <v>757</v>
      </c>
      <c r="V4772" t="s">
        <v>904</v>
      </c>
      <c r="W4772" t="s">
        <v>756</v>
      </c>
      <c r="X4772" t="s">
        <v>8238</v>
      </c>
      <c r="Y4772" t="str">
        <f t="shared" si="1050"/>
        <v>diciembre</v>
      </c>
      <c r="Z4772">
        <f>YEAR(BD_PONDERACIONES[[#This Row],[Fecha Ejecución del Ticket]])</f>
        <v>2022</v>
      </c>
      <c r="AA4772" t="str">
        <f t="shared" si="1038"/>
        <v>enero</v>
      </c>
      <c r="AB4772">
        <f>YEAR(BD_PONDERACIONES[[#This Row],[Fecha de Inspección]])</f>
        <v>2023</v>
      </c>
      <c r="AC4772">
        <f t="shared" si="1039"/>
        <v>0.5</v>
      </c>
      <c r="AD4772">
        <f t="shared" si="1040"/>
        <v>0.5</v>
      </c>
      <c r="AE4772">
        <f t="shared" si="1041"/>
        <v>0.5</v>
      </c>
      <c r="AF4772">
        <f t="shared" si="1042"/>
        <v>0.5</v>
      </c>
      <c r="AG4772">
        <f t="shared" si="1043"/>
        <v>0.5</v>
      </c>
      <c r="AH4772">
        <f t="shared" si="1044"/>
        <v>0.5</v>
      </c>
      <c r="AI4772">
        <f t="shared" si="1045"/>
        <v>0.25</v>
      </c>
      <c r="AJ4772">
        <f t="shared" si="1046"/>
        <v>0.25</v>
      </c>
      <c r="AK4772">
        <f t="shared" si="1047"/>
        <v>0.5</v>
      </c>
      <c r="AL4772">
        <f t="shared" si="1048"/>
        <v>0.32500000000000001</v>
      </c>
      <c r="AM4772">
        <f t="shared" si="1049"/>
        <v>0.5</v>
      </c>
      <c r="AN4772" s="6">
        <f t="shared" si="1051"/>
        <v>0.96500000000000008</v>
      </c>
      <c r="AO4772" t="str">
        <f>VLOOKUP(BD_PONDERACIONES[[#This Row],[Comuna]],Tabla3[#All],2,0)</f>
        <v>Florida</v>
      </c>
    </row>
    <row r="4773" spans="1:41" x14ac:dyDescent="0.35">
      <c r="A4773" t="s">
        <v>22869</v>
      </c>
      <c r="B4773" t="s">
        <v>22870</v>
      </c>
      <c r="C4773" t="s">
        <v>22871</v>
      </c>
      <c r="D4773" s="5">
        <v>44942</v>
      </c>
      <c r="E4773" s="5">
        <v>44910</v>
      </c>
      <c r="F4773" t="s">
        <v>763</v>
      </c>
      <c r="G4773" t="s">
        <v>22872</v>
      </c>
      <c r="H4773" t="s">
        <v>755</v>
      </c>
      <c r="J4773" t="s">
        <v>756</v>
      </c>
      <c r="K4773" t="s">
        <v>756</v>
      </c>
      <c r="L4773" t="s">
        <v>757</v>
      </c>
      <c r="M4773" t="s">
        <v>757</v>
      </c>
      <c r="N4773" t="s">
        <v>756</v>
      </c>
      <c r="O4773" t="s">
        <v>756</v>
      </c>
      <c r="P4773" t="s">
        <v>758</v>
      </c>
      <c r="Q4773" t="s">
        <v>759</v>
      </c>
      <c r="R4773" t="s">
        <v>759</v>
      </c>
      <c r="S4773" t="s">
        <v>757</v>
      </c>
      <c r="T4773" t="s">
        <v>757</v>
      </c>
      <c r="U4773" t="s">
        <v>757</v>
      </c>
      <c r="V4773" t="s">
        <v>756</v>
      </c>
      <c r="W4773" t="s">
        <v>756</v>
      </c>
      <c r="X4773" t="s">
        <v>22873</v>
      </c>
      <c r="Y4773" t="str">
        <f t="shared" si="1050"/>
        <v>diciembre</v>
      </c>
      <c r="Z4773">
        <f>YEAR(BD_PONDERACIONES[[#This Row],[Fecha Ejecución del Ticket]])</f>
        <v>2022</v>
      </c>
      <c r="AA4773" t="str">
        <f t="shared" si="1038"/>
        <v>enero</v>
      </c>
      <c r="AB4773">
        <f>YEAR(BD_PONDERACIONES[[#This Row],[Fecha de Inspección]])</f>
        <v>2023</v>
      </c>
      <c r="AC4773">
        <f t="shared" si="1039"/>
        <v>0.5</v>
      </c>
      <c r="AD4773">
        <f t="shared" si="1040"/>
        <v>0.5</v>
      </c>
      <c r="AE4773">
        <f t="shared" si="1041"/>
        <v>0.5</v>
      </c>
      <c r="AF4773">
        <f t="shared" si="1042"/>
        <v>0.5</v>
      </c>
      <c r="AG4773">
        <f t="shared" si="1043"/>
        <v>0.5</v>
      </c>
      <c r="AH4773">
        <f t="shared" si="1044"/>
        <v>0.5</v>
      </c>
      <c r="AI4773">
        <f t="shared" si="1045"/>
        <v>0.25</v>
      </c>
      <c r="AJ4773">
        <f t="shared" si="1046"/>
        <v>0.25</v>
      </c>
      <c r="AK4773">
        <f t="shared" si="1047"/>
        <v>0.5</v>
      </c>
      <c r="AL4773">
        <f t="shared" si="1048"/>
        <v>0.5</v>
      </c>
      <c r="AM4773">
        <f t="shared" si="1049"/>
        <v>0.5</v>
      </c>
      <c r="AN4773" s="6">
        <f t="shared" si="1051"/>
        <v>1</v>
      </c>
      <c r="AO4773" t="str">
        <f>VLOOKUP(BD_PONDERACIONES[[#This Row],[Comuna]],Tabla3[#All],2,0)</f>
        <v>Florida</v>
      </c>
    </row>
    <row r="4774" spans="1:41" x14ac:dyDescent="0.35">
      <c r="A4774" t="s">
        <v>22874</v>
      </c>
      <c r="B4774" t="s">
        <v>22875</v>
      </c>
      <c r="C4774" t="s">
        <v>22876</v>
      </c>
      <c r="D4774" s="5">
        <v>44942</v>
      </c>
      <c r="E4774" s="5">
        <v>44896</v>
      </c>
      <c r="F4774" t="s">
        <v>763</v>
      </c>
      <c r="G4774" t="s">
        <v>22877</v>
      </c>
      <c r="H4774" t="s">
        <v>755</v>
      </c>
      <c r="J4774" t="s">
        <v>756</v>
      </c>
      <c r="K4774" t="s">
        <v>756</v>
      </c>
      <c r="L4774" t="s">
        <v>757</v>
      </c>
      <c r="M4774" t="s">
        <v>757</v>
      </c>
      <c r="N4774" t="s">
        <v>756</v>
      </c>
      <c r="O4774" t="s">
        <v>756</v>
      </c>
      <c r="P4774" t="s">
        <v>758</v>
      </c>
      <c r="Q4774" t="s">
        <v>759</v>
      </c>
      <c r="R4774" t="s">
        <v>759</v>
      </c>
      <c r="S4774" t="s">
        <v>757</v>
      </c>
      <c r="T4774" t="s">
        <v>757</v>
      </c>
      <c r="U4774" t="s">
        <v>757</v>
      </c>
      <c r="V4774" t="s">
        <v>756</v>
      </c>
      <c r="W4774" t="s">
        <v>756</v>
      </c>
      <c r="X4774" t="s">
        <v>22878</v>
      </c>
      <c r="Y4774" t="str">
        <f t="shared" si="1050"/>
        <v>diciembre</v>
      </c>
      <c r="Z4774">
        <f>YEAR(BD_PONDERACIONES[[#This Row],[Fecha Ejecución del Ticket]])</f>
        <v>2022</v>
      </c>
      <c r="AA4774" t="str">
        <f t="shared" si="1038"/>
        <v>enero</v>
      </c>
      <c r="AB4774">
        <f>YEAR(BD_PONDERACIONES[[#This Row],[Fecha de Inspección]])</f>
        <v>2023</v>
      </c>
      <c r="AC4774">
        <f t="shared" si="1039"/>
        <v>0.5</v>
      </c>
      <c r="AD4774">
        <f t="shared" si="1040"/>
        <v>0.5</v>
      </c>
      <c r="AE4774">
        <f t="shared" si="1041"/>
        <v>0.5</v>
      </c>
      <c r="AF4774">
        <f t="shared" si="1042"/>
        <v>0.5</v>
      </c>
      <c r="AG4774">
        <f t="shared" si="1043"/>
        <v>0.5</v>
      </c>
      <c r="AH4774">
        <f t="shared" si="1044"/>
        <v>0.5</v>
      </c>
      <c r="AI4774">
        <f t="shared" si="1045"/>
        <v>0.25</v>
      </c>
      <c r="AJ4774">
        <f t="shared" si="1046"/>
        <v>0.25</v>
      </c>
      <c r="AK4774">
        <f t="shared" si="1047"/>
        <v>0.5</v>
      </c>
      <c r="AL4774">
        <f t="shared" si="1048"/>
        <v>0.5</v>
      </c>
      <c r="AM4774">
        <f t="shared" si="1049"/>
        <v>0.5</v>
      </c>
      <c r="AN4774" s="6">
        <f t="shared" si="1051"/>
        <v>1</v>
      </c>
      <c r="AO4774" t="str">
        <f>VLOOKUP(BD_PONDERACIONES[[#This Row],[Comuna]],Tabla3[#All],2,0)</f>
        <v>Florida</v>
      </c>
    </row>
    <row r="4775" spans="1:41" x14ac:dyDescent="0.35">
      <c r="A4775" t="s">
        <v>22879</v>
      </c>
      <c r="B4775" t="s">
        <v>22880</v>
      </c>
      <c r="C4775" t="s">
        <v>22881</v>
      </c>
      <c r="D4775" s="5">
        <v>44942</v>
      </c>
      <c r="E4775" s="5">
        <v>44925</v>
      </c>
      <c r="F4775" t="s">
        <v>763</v>
      </c>
      <c r="G4775" t="s">
        <v>22882</v>
      </c>
      <c r="H4775" t="s">
        <v>755</v>
      </c>
      <c r="J4775" t="s">
        <v>756</v>
      </c>
      <c r="K4775" t="s">
        <v>756</v>
      </c>
      <c r="L4775" t="s">
        <v>757</v>
      </c>
      <c r="M4775" t="s">
        <v>757</v>
      </c>
      <c r="N4775" t="s">
        <v>756</v>
      </c>
      <c r="O4775" t="s">
        <v>756</v>
      </c>
      <c r="P4775" t="s">
        <v>758</v>
      </c>
      <c r="Q4775" t="s">
        <v>759</v>
      </c>
      <c r="R4775" t="s">
        <v>759</v>
      </c>
      <c r="S4775" t="s">
        <v>757</v>
      </c>
      <c r="T4775" t="s">
        <v>757</v>
      </c>
      <c r="U4775" t="s">
        <v>757</v>
      </c>
      <c r="V4775" t="s">
        <v>756</v>
      </c>
      <c r="W4775" t="s">
        <v>756</v>
      </c>
      <c r="X4775" t="s">
        <v>804</v>
      </c>
      <c r="Y4775" t="str">
        <f t="shared" si="1050"/>
        <v>diciembre</v>
      </c>
      <c r="Z4775">
        <f>YEAR(BD_PONDERACIONES[[#This Row],[Fecha Ejecución del Ticket]])</f>
        <v>2022</v>
      </c>
      <c r="AA4775" t="str">
        <f t="shared" si="1038"/>
        <v>enero</v>
      </c>
      <c r="AB4775">
        <f>YEAR(BD_PONDERACIONES[[#This Row],[Fecha de Inspección]])</f>
        <v>2023</v>
      </c>
      <c r="AC4775">
        <f t="shared" si="1039"/>
        <v>0.5</v>
      </c>
      <c r="AD4775">
        <f t="shared" si="1040"/>
        <v>0.5</v>
      </c>
      <c r="AE4775">
        <f t="shared" si="1041"/>
        <v>0.5</v>
      </c>
      <c r="AF4775">
        <f t="shared" si="1042"/>
        <v>0.5</v>
      </c>
      <c r="AG4775">
        <f t="shared" si="1043"/>
        <v>0.5</v>
      </c>
      <c r="AH4775">
        <f t="shared" si="1044"/>
        <v>0.5</v>
      </c>
      <c r="AI4775">
        <f t="shared" si="1045"/>
        <v>0.25</v>
      </c>
      <c r="AJ4775">
        <f t="shared" si="1046"/>
        <v>0.25</v>
      </c>
      <c r="AK4775">
        <f t="shared" si="1047"/>
        <v>0.5</v>
      </c>
      <c r="AL4775">
        <f t="shared" si="1048"/>
        <v>0.5</v>
      </c>
      <c r="AM4775">
        <f t="shared" si="1049"/>
        <v>0.5</v>
      </c>
      <c r="AN4775" s="6">
        <f t="shared" si="1051"/>
        <v>1</v>
      </c>
      <c r="AO4775" t="str">
        <f>VLOOKUP(BD_PONDERACIONES[[#This Row],[Comuna]],Tabla3[#All],2,0)</f>
        <v>Florida</v>
      </c>
    </row>
    <row r="4776" spans="1:41" x14ac:dyDescent="0.35">
      <c r="A4776" t="s">
        <v>22883</v>
      </c>
      <c r="B4776" t="s">
        <v>22884</v>
      </c>
      <c r="C4776" t="s">
        <v>22885</v>
      </c>
      <c r="D4776" s="5">
        <v>44942</v>
      </c>
      <c r="E4776" s="5">
        <v>44897</v>
      </c>
      <c r="F4776" t="s">
        <v>763</v>
      </c>
      <c r="G4776" t="s">
        <v>22886</v>
      </c>
      <c r="H4776" t="s">
        <v>755</v>
      </c>
      <c r="J4776" t="s">
        <v>756</v>
      </c>
      <c r="K4776" t="s">
        <v>756</v>
      </c>
      <c r="L4776" t="s">
        <v>757</v>
      </c>
      <c r="M4776" t="s">
        <v>757</v>
      </c>
      <c r="N4776" t="s">
        <v>756</v>
      </c>
      <c r="O4776" t="s">
        <v>756</v>
      </c>
      <c r="P4776" t="s">
        <v>758</v>
      </c>
      <c r="Q4776" t="s">
        <v>759</v>
      </c>
      <c r="R4776" t="s">
        <v>759</v>
      </c>
      <c r="S4776" t="s">
        <v>757</v>
      </c>
      <c r="T4776" t="s">
        <v>757</v>
      </c>
      <c r="U4776" t="s">
        <v>757</v>
      </c>
      <c r="V4776" t="s">
        <v>756</v>
      </c>
      <c r="W4776" t="s">
        <v>756</v>
      </c>
      <c r="X4776" t="s">
        <v>22887</v>
      </c>
      <c r="Y4776" t="str">
        <f t="shared" si="1050"/>
        <v>diciembre</v>
      </c>
      <c r="Z4776">
        <f>YEAR(BD_PONDERACIONES[[#This Row],[Fecha Ejecución del Ticket]])</f>
        <v>2022</v>
      </c>
      <c r="AA4776" t="str">
        <f t="shared" si="1038"/>
        <v>enero</v>
      </c>
      <c r="AB4776">
        <f>YEAR(BD_PONDERACIONES[[#This Row],[Fecha de Inspección]])</f>
        <v>2023</v>
      </c>
      <c r="AC4776">
        <f t="shared" si="1039"/>
        <v>0.5</v>
      </c>
      <c r="AD4776">
        <f t="shared" si="1040"/>
        <v>0.5</v>
      </c>
      <c r="AE4776">
        <f t="shared" si="1041"/>
        <v>0.5</v>
      </c>
      <c r="AF4776">
        <f t="shared" si="1042"/>
        <v>0.5</v>
      </c>
      <c r="AG4776">
        <f t="shared" si="1043"/>
        <v>0.5</v>
      </c>
      <c r="AH4776">
        <f t="shared" si="1044"/>
        <v>0.5</v>
      </c>
      <c r="AI4776">
        <f t="shared" si="1045"/>
        <v>0.25</v>
      </c>
      <c r="AJ4776">
        <f t="shared" si="1046"/>
        <v>0.25</v>
      </c>
      <c r="AK4776">
        <f t="shared" si="1047"/>
        <v>0.5</v>
      </c>
      <c r="AL4776">
        <f t="shared" si="1048"/>
        <v>0.5</v>
      </c>
      <c r="AM4776">
        <f t="shared" si="1049"/>
        <v>0.5</v>
      </c>
      <c r="AN4776" s="6">
        <f t="shared" si="1051"/>
        <v>1</v>
      </c>
      <c r="AO4776" t="str">
        <f>VLOOKUP(BD_PONDERACIONES[[#This Row],[Comuna]],Tabla3[#All],2,0)</f>
        <v>Florida</v>
      </c>
    </row>
    <row r="4777" spans="1:41" x14ac:dyDescent="0.35">
      <c r="A4777" t="s">
        <v>22888</v>
      </c>
      <c r="B4777" t="s">
        <v>22889</v>
      </c>
      <c r="C4777" t="s">
        <v>22890</v>
      </c>
      <c r="D4777" s="5">
        <v>44942</v>
      </c>
      <c r="E4777" s="5">
        <v>44924</v>
      </c>
      <c r="F4777" t="s">
        <v>753</v>
      </c>
      <c r="G4777" t="s">
        <v>22891</v>
      </c>
      <c r="H4777" t="s">
        <v>755</v>
      </c>
      <c r="J4777" t="s">
        <v>756</v>
      </c>
      <c r="K4777" t="s">
        <v>756</v>
      </c>
      <c r="L4777" t="s">
        <v>757</v>
      </c>
      <c r="M4777" t="s">
        <v>757</v>
      </c>
      <c r="N4777" t="s">
        <v>757</v>
      </c>
      <c r="O4777" t="s">
        <v>757</v>
      </c>
      <c r="P4777" t="s">
        <v>758</v>
      </c>
      <c r="Q4777" t="s">
        <v>759</v>
      </c>
      <c r="R4777" t="s">
        <v>759</v>
      </c>
      <c r="S4777" t="s">
        <v>757</v>
      </c>
      <c r="T4777" t="s">
        <v>757</v>
      </c>
      <c r="U4777" t="s">
        <v>757</v>
      </c>
      <c r="V4777" t="s">
        <v>756</v>
      </c>
      <c r="W4777" t="s">
        <v>756</v>
      </c>
      <c r="X4777" t="s">
        <v>22892</v>
      </c>
      <c r="Y4777" t="str">
        <f t="shared" si="1050"/>
        <v>diciembre</v>
      </c>
      <c r="Z4777">
        <f>YEAR(BD_PONDERACIONES[[#This Row],[Fecha Ejecución del Ticket]])</f>
        <v>2022</v>
      </c>
      <c r="AA4777" t="str">
        <f t="shared" si="1038"/>
        <v>enero</v>
      </c>
      <c r="AB4777">
        <f>YEAR(BD_PONDERACIONES[[#This Row],[Fecha de Inspección]])</f>
        <v>2023</v>
      </c>
      <c r="AC4777">
        <f t="shared" si="1039"/>
        <v>0.5</v>
      </c>
      <c r="AD4777">
        <f t="shared" si="1040"/>
        <v>0.5</v>
      </c>
      <c r="AE4777">
        <f t="shared" si="1041"/>
        <v>0.5</v>
      </c>
      <c r="AF4777">
        <f t="shared" si="1042"/>
        <v>0.5</v>
      </c>
      <c r="AG4777">
        <f t="shared" si="1043"/>
        <v>0.5</v>
      </c>
      <c r="AH4777">
        <f t="shared" si="1044"/>
        <v>0.5</v>
      </c>
      <c r="AI4777">
        <f t="shared" si="1045"/>
        <v>0.25</v>
      </c>
      <c r="AJ4777">
        <f t="shared" si="1046"/>
        <v>0.25</v>
      </c>
      <c r="AK4777">
        <f t="shared" si="1047"/>
        <v>0.5</v>
      </c>
      <c r="AL4777">
        <f t="shared" si="1048"/>
        <v>0.5</v>
      </c>
      <c r="AM4777">
        <f t="shared" si="1049"/>
        <v>0.5</v>
      </c>
      <c r="AN4777" s="6">
        <f t="shared" si="1051"/>
        <v>1</v>
      </c>
      <c r="AO4777" t="str">
        <f>VLOOKUP(BD_PONDERACIONES[[#This Row],[Comuna]],Tabla3[#All],2,0)</f>
        <v>Florida</v>
      </c>
    </row>
    <row r="4778" spans="1:41" x14ac:dyDescent="0.35">
      <c r="A4778" t="s">
        <v>22893</v>
      </c>
      <c r="B4778" t="s">
        <v>22894</v>
      </c>
      <c r="C4778" t="s">
        <v>22895</v>
      </c>
      <c r="D4778" s="5">
        <v>44942</v>
      </c>
      <c r="E4778" s="5">
        <v>44897</v>
      </c>
      <c r="F4778" t="s">
        <v>753</v>
      </c>
      <c r="G4778" t="s">
        <v>22896</v>
      </c>
      <c r="H4778" t="s">
        <v>755</v>
      </c>
      <c r="J4778" t="s">
        <v>756</v>
      </c>
      <c r="K4778" t="s">
        <v>756</v>
      </c>
      <c r="L4778" t="s">
        <v>757</v>
      </c>
      <c r="M4778" t="s">
        <v>757</v>
      </c>
      <c r="N4778" t="s">
        <v>756</v>
      </c>
      <c r="O4778" t="s">
        <v>756</v>
      </c>
      <c r="P4778" t="s">
        <v>758</v>
      </c>
      <c r="Q4778" t="s">
        <v>759</v>
      </c>
      <c r="R4778" t="s">
        <v>759</v>
      </c>
      <c r="S4778" t="s">
        <v>757</v>
      </c>
      <c r="T4778" t="s">
        <v>757</v>
      </c>
      <c r="U4778" t="s">
        <v>757</v>
      </c>
      <c r="V4778" t="s">
        <v>756</v>
      </c>
      <c r="W4778" t="s">
        <v>756</v>
      </c>
      <c r="X4778" t="s">
        <v>22897</v>
      </c>
      <c r="Y4778" t="str">
        <f t="shared" si="1050"/>
        <v>diciembre</v>
      </c>
      <c r="Z4778">
        <f>YEAR(BD_PONDERACIONES[[#This Row],[Fecha Ejecución del Ticket]])</f>
        <v>2022</v>
      </c>
      <c r="AA4778" t="str">
        <f t="shared" si="1038"/>
        <v>enero</v>
      </c>
      <c r="AB4778">
        <f>YEAR(BD_PONDERACIONES[[#This Row],[Fecha de Inspección]])</f>
        <v>2023</v>
      </c>
      <c r="AC4778">
        <f t="shared" si="1039"/>
        <v>0.5</v>
      </c>
      <c r="AD4778">
        <f t="shared" si="1040"/>
        <v>0.5</v>
      </c>
      <c r="AE4778">
        <f t="shared" si="1041"/>
        <v>0.5</v>
      </c>
      <c r="AF4778">
        <f t="shared" si="1042"/>
        <v>0.5</v>
      </c>
      <c r="AG4778">
        <f t="shared" si="1043"/>
        <v>0.5</v>
      </c>
      <c r="AH4778">
        <f t="shared" si="1044"/>
        <v>0.5</v>
      </c>
      <c r="AI4778">
        <f t="shared" si="1045"/>
        <v>0.25</v>
      </c>
      <c r="AJ4778">
        <f t="shared" si="1046"/>
        <v>0.25</v>
      </c>
      <c r="AK4778">
        <f t="shared" si="1047"/>
        <v>0.5</v>
      </c>
      <c r="AL4778">
        <f t="shared" si="1048"/>
        <v>0.5</v>
      </c>
      <c r="AM4778">
        <f t="shared" si="1049"/>
        <v>0.5</v>
      </c>
      <c r="AN4778" s="6">
        <f t="shared" si="1051"/>
        <v>1</v>
      </c>
      <c r="AO4778" t="str">
        <f>VLOOKUP(BD_PONDERACIONES[[#This Row],[Comuna]],Tabla3[#All],2,0)</f>
        <v>Florida</v>
      </c>
    </row>
    <row r="4779" spans="1:41" x14ac:dyDescent="0.35">
      <c r="A4779" t="s">
        <v>22898</v>
      </c>
      <c r="B4779" t="s">
        <v>22899</v>
      </c>
      <c r="C4779" t="s">
        <v>22900</v>
      </c>
      <c r="D4779" s="5">
        <v>44942</v>
      </c>
      <c r="E4779" s="5">
        <v>44909</v>
      </c>
      <c r="F4779" t="s">
        <v>753</v>
      </c>
      <c r="G4779" t="s">
        <v>22901</v>
      </c>
      <c r="H4779" t="s">
        <v>755</v>
      </c>
      <c r="J4779" t="s">
        <v>756</v>
      </c>
      <c r="K4779" t="s">
        <v>756</v>
      </c>
      <c r="L4779" t="s">
        <v>757</v>
      </c>
      <c r="M4779" t="s">
        <v>757</v>
      </c>
      <c r="N4779" t="s">
        <v>756</v>
      </c>
      <c r="O4779" t="s">
        <v>756</v>
      </c>
      <c r="P4779" t="s">
        <v>765</v>
      </c>
      <c r="Q4779" t="s">
        <v>22902</v>
      </c>
      <c r="R4779" t="s">
        <v>759</v>
      </c>
      <c r="S4779" t="s">
        <v>756</v>
      </c>
      <c r="T4779" t="s">
        <v>756</v>
      </c>
      <c r="U4779" t="s">
        <v>756</v>
      </c>
      <c r="V4779" t="s">
        <v>756</v>
      </c>
      <c r="W4779" t="s">
        <v>756</v>
      </c>
      <c r="X4779" t="s">
        <v>9524</v>
      </c>
      <c r="Y4779" t="str">
        <f t="shared" si="1050"/>
        <v>diciembre</v>
      </c>
      <c r="Z4779">
        <f>YEAR(BD_PONDERACIONES[[#This Row],[Fecha Ejecución del Ticket]])</f>
        <v>2022</v>
      </c>
      <c r="AA4779" t="str">
        <f t="shared" si="1038"/>
        <v>enero</v>
      </c>
      <c r="AB4779">
        <f>YEAR(BD_PONDERACIONES[[#This Row],[Fecha de Inspección]])</f>
        <v>2023</v>
      </c>
      <c r="AC4779">
        <f t="shared" si="1039"/>
        <v>0.5</v>
      </c>
      <c r="AD4779">
        <f t="shared" si="1040"/>
        <v>0.5</v>
      </c>
      <c r="AE4779">
        <f t="shared" si="1041"/>
        <v>0.5</v>
      </c>
      <c r="AF4779">
        <f t="shared" si="1042"/>
        <v>0.5</v>
      </c>
      <c r="AG4779">
        <f t="shared" si="1043"/>
        <v>0.5</v>
      </c>
      <c r="AH4779">
        <f t="shared" si="1044"/>
        <v>0.5</v>
      </c>
      <c r="AI4779">
        <f t="shared" si="1045"/>
        <v>0.25</v>
      </c>
      <c r="AJ4779">
        <f t="shared" si="1046"/>
        <v>0.25</v>
      </c>
      <c r="AK4779">
        <f t="shared" si="1047"/>
        <v>0.5</v>
      </c>
      <c r="AL4779">
        <f t="shared" si="1048"/>
        <v>0.5</v>
      </c>
      <c r="AM4779">
        <f t="shared" si="1049"/>
        <v>0.5</v>
      </c>
      <c r="AN4779" s="6">
        <f t="shared" si="1051"/>
        <v>1</v>
      </c>
      <c r="AO4779" t="str">
        <f>VLOOKUP(BD_PONDERACIONES[[#This Row],[Comuna]],Tabla3[#All],2,0)</f>
        <v>Florida</v>
      </c>
    </row>
    <row r="4780" spans="1:41" x14ac:dyDescent="0.35">
      <c r="A4780" t="s">
        <v>22903</v>
      </c>
      <c r="B4780" t="s">
        <v>22904</v>
      </c>
      <c r="C4780" t="s">
        <v>22905</v>
      </c>
      <c r="D4780" s="5">
        <v>44942</v>
      </c>
      <c r="E4780" s="5">
        <v>44907</v>
      </c>
      <c r="F4780" t="s">
        <v>753</v>
      </c>
      <c r="G4780" t="s">
        <v>22906</v>
      </c>
      <c r="H4780" t="s">
        <v>755</v>
      </c>
      <c r="J4780" t="s">
        <v>756</v>
      </c>
      <c r="K4780" t="s">
        <v>756</v>
      </c>
      <c r="L4780" t="s">
        <v>773</v>
      </c>
      <c r="M4780" t="s">
        <v>773</v>
      </c>
      <c r="N4780" t="s">
        <v>756</v>
      </c>
      <c r="O4780" t="s">
        <v>756</v>
      </c>
      <c r="P4780" t="s">
        <v>765</v>
      </c>
      <c r="Q4780" t="s">
        <v>22907</v>
      </c>
      <c r="R4780" t="s">
        <v>759</v>
      </c>
      <c r="S4780" t="s">
        <v>756</v>
      </c>
      <c r="T4780" t="s">
        <v>756</v>
      </c>
      <c r="U4780" t="s">
        <v>756</v>
      </c>
      <c r="V4780" t="s">
        <v>756</v>
      </c>
      <c r="W4780" t="s">
        <v>756</v>
      </c>
      <c r="X4780" t="s">
        <v>22908</v>
      </c>
      <c r="Y4780" t="str">
        <f t="shared" si="1050"/>
        <v>diciembre</v>
      </c>
      <c r="Z4780">
        <f>YEAR(BD_PONDERACIONES[[#This Row],[Fecha Ejecución del Ticket]])</f>
        <v>2022</v>
      </c>
      <c r="AA4780" t="str">
        <f t="shared" si="1038"/>
        <v>enero</v>
      </c>
      <c r="AB4780">
        <f>YEAR(BD_PONDERACIONES[[#This Row],[Fecha de Inspección]])</f>
        <v>2023</v>
      </c>
      <c r="AC4780">
        <f t="shared" si="1039"/>
        <v>0.5</v>
      </c>
      <c r="AD4780">
        <f t="shared" si="1040"/>
        <v>0.5</v>
      </c>
      <c r="AE4780">
        <f t="shared" si="1041"/>
        <v>0</v>
      </c>
      <c r="AF4780">
        <f t="shared" si="1042"/>
        <v>0</v>
      </c>
      <c r="AG4780">
        <f t="shared" si="1043"/>
        <v>0.5</v>
      </c>
      <c r="AH4780">
        <f t="shared" si="1044"/>
        <v>0.5</v>
      </c>
      <c r="AI4780">
        <f t="shared" si="1045"/>
        <v>0.25</v>
      </c>
      <c r="AJ4780">
        <f t="shared" si="1046"/>
        <v>0.25</v>
      </c>
      <c r="AK4780">
        <f t="shared" si="1047"/>
        <v>0.5</v>
      </c>
      <c r="AL4780">
        <f t="shared" si="1048"/>
        <v>0.5</v>
      </c>
      <c r="AM4780">
        <f t="shared" si="1049"/>
        <v>0.5</v>
      </c>
      <c r="AN4780" s="6">
        <f t="shared" si="1051"/>
        <v>0.7</v>
      </c>
      <c r="AO4780" t="str">
        <f>VLOOKUP(BD_PONDERACIONES[[#This Row],[Comuna]],Tabla3[#All],2,0)</f>
        <v>Florida</v>
      </c>
    </row>
    <row r="4781" spans="1:41" x14ac:dyDescent="0.35">
      <c r="A4781" t="s">
        <v>22909</v>
      </c>
      <c r="B4781" t="s">
        <v>22910</v>
      </c>
      <c r="C4781" t="s">
        <v>22911</v>
      </c>
      <c r="D4781" s="5">
        <v>44942</v>
      </c>
      <c r="E4781" s="5">
        <v>44910</v>
      </c>
      <c r="F4781" t="s">
        <v>753</v>
      </c>
      <c r="G4781" t="s">
        <v>22912</v>
      </c>
      <c r="H4781" t="s">
        <v>755</v>
      </c>
      <c r="J4781" t="s">
        <v>756</v>
      </c>
      <c r="K4781" t="s">
        <v>756</v>
      </c>
      <c r="L4781" t="s">
        <v>757</v>
      </c>
      <c r="M4781" t="s">
        <v>757</v>
      </c>
      <c r="N4781" t="s">
        <v>756</v>
      </c>
      <c r="O4781" t="s">
        <v>756</v>
      </c>
      <c r="P4781" t="s">
        <v>758</v>
      </c>
      <c r="Q4781" t="s">
        <v>759</v>
      </c>
      <c r="R4781" t="s">
        <v>759</v>
      </c>
      <c r="S4781" t="s">
        <v>757</v>
      </c>
      <c r="T4781" t="s">
        <v>757</v>
      </c>
      <c r="U4781" t="s">
        <v>757</v>
      </c>
      <c r="V4781" t="s">
        <v>768</v>
      </c>
      <c r="W4781" t="s">
        <v>768</v>
      </c>
      <c r="X4781" t="s">
        <v>22913</v>
      </c>
      <c r="Y4781" t="str">
        <f t="shared" si="1050"/>
        <v>diciembre</v>
      </c>
      <c r="Z4781">
        <f>YEAR(BD_PONDERACIONES[[#This Row],[Fecha Ejecución del Ticket]])</f>
        <v>2022</v>
      </c>
      <c r="AA4781" t="str">
        <f t="shared" si="1038"/>
        <v>enero</v>
      </c>
      <c r="AB4781">
        <f>YEAR(BD_PONDERACIONES[[#This Row],[Fecha de Inspección]])</f>
        <v>2023</v>
      </c>
      <c r="AC4781">
        <f t="shared" si="1039"/>
        <v>0.5</v>
      </c>
      <c r="AD4781">
        <f t="shared" si="1040"/>
        <v>0.5</v>
      </c>
      <c r="AE4781">
        <f t="shared" si="1041"/>
        <v>0.5</v>
      </c>
      <c r="AF4781">
        <f t="shared" si="1042"/>
        <v>0.5</v>
      </c>
      <c r="AG4781">
        <f t="shared" si="1043"/>
        <v>0.5</v>
      </c>
      <c r="AH4781">
        <f t="shared" si="1044"/>
        <v>0.5</v>
      </c>
      <c r="AI4781">
        <f t="shared" si="1045"/>
        <v>0.25</v>
      </c>
      <c r="AJ4781">
        <f t="shared" si="1046"/>
        <v>0.25</v>
      </c>
      <c r="AK4781">
        <f t="shared" si="1047"/>
        <v>0.5</v>
      </c>
      <c r="AL4781">
        <f t="shared" si="1048"/>
        <v>0.17499999999999999</v>
      </c>
      <c r="AM4781">
        <f t="shared" si="1049"/>
        <v>0.17499999999999999</v>
      </c>
      <c r="AN4781" s="6">
        <f t="shared" si="1051"/>
        <v>0.87</v>
      </c>
      <c r="AO4781" t="str">
        <f>VLOOKUP(BD_PONDERACIONES[[#This Row],[Comuna]],Tabla3[#All],2,0)</f>
        <v>Florida</v>
      </c>
    </row>
    <row r="4782" spans="1:41" x14ac:dyDescent="0.35">
      <c r="A4782" t="s">
        <v>22914</v>
      </c>
      <c r="B4782" t="s">
        <v>22915</v>
      </c>
      <c r="C4782" t="s">
        <v>22916</v>
      </c>
      <c r="D4782" s="5">
        <v>44942</v>
      </c>
      <c r="E4782" s="5">
        <v>44914</v>
      </c>
      <c r="F4782" t="s">
        <v>763</v>
      </c>
      <c r="G4782" t="s">
        <v>22917</v>
      </c>
      <c r="H4782" t="s">
        <v>755</v>
      </c>
      <c r="J4782" t="s">
        <v>756</v>
      </c>
      <c r="K4782" t="s">
        <v>756</v>
      </c>
      <c r="L4782" t="s">
        <v>757</v>
      </c>
      <c r="M4782" t="s">
        <v>757</v>
      </c>
      <c r="N4782" t="s">
        <v>756</v>
      </c>
      <c r="O4782" t="s">
        <v>756</v>
      </c>
      <c r="P4782" t="s">
        <v>758</v>
      </c>
      <c r="Q4782" t="s">
        <v>759</v>
      </c>
      <c r="R4782" t="s">
        <v>759</v>
      </c>
      <c r="S4782" t="s">
        <v>757</v>
      </c>
      <c r="T4782" t="s">
        <v>757</v>
      </c>
      <c r="U4782" t="s">
        <v>757</v>
      </c>
      <c r="V4782" t="s">
        <v>756</v>
      </c>
      <c r="W4782" t="s">
        <v>768</v>
      </c>
      <c r="X4782" t="s">
        <v>4426</v>
      </c>
      <c r="Y4782" t="str">
        <f t="shared" si="1050"/>
        <v>diciembre</v>
      </c>
      <c r="Z4782">
        <f>YEAR(BD_PONDERACIONES[[#This Row],[Fecha Ejecución del Ticket]])</f>
        <v>2022</v>
      </c>
      <c r="AA4782" t="str">
        <f t="shared" si="1038"/>
        <v>enero</v>
      </c>
      <c r="AB4782">
        <f>YEAR(BD_PONDERACIONES[[#This Row],[Fecha de Inspección]])</f>
        <v>2023</v>
      </c>
      <c r="AC4782">
        <f t="shared" si="1039"/>
        <v>0.5</v>
      </c>
      <c r="AD4782">
        <f t="shared" si="1040"/>
        <v>0.5</v>
      </c>
      <c r="AE4782">
        <f t="shared" si="1041"/>
        <v>0.5</v>
      </c>
      <c r="AF4782">
        <f t="shared" si="1042"/>
        <v>0.5</v>
      </c>
      <c r="AG4782">
        <f t="shared" si="1043"/>
        <v>0.5</v>
      </c>
      <c r="AH4782">
        <f t="shared" si="1044"/>
        <v>0.5</v>
      </c>
      <c r="AI4782">
        <f t="shared" si="1045"/>
        <v>0.25</v>
      </c>
      <c r="AJ4782">
        <f t="shared" si="1046"/>
        <v>0.25</v>
      </c>
      <c r="AK4782">
        <f t="shared" si="1047"/>
        <v>0.5</v>
      </c>
      <c r="AL4782">
        <f t="shared" si="1048"/>
        <v>0.5</v>
      </c>
      <c r="AM4782">
        <f t="shared" si="1049"/>
        <v>0.17499999999999999</v>
      </c>
      <c r="AN4782" s="6">
        <f t="shared" si="1051"/>
        <v>0.93500000000000005</v>
      </c>
      <c r="AO4782" t="str">
        <f>VLOOKUP(BD_PONDERACIONES[[#This Row],[Comuna]],Tabla3[#All],2,0)</f>
        <v>Florida</v>
      </c>
    </row>
    <row r="4783" spans="1:41" x14ac:dyDescent="0.35">
      <c r="A4783" t="s">
        <v>22918</v>
      </c>
      <c r="B4783" t="s">
        <v>22919</v>
      </c>
      <c r="C4783" t="s">
        <v>22920</v>
      </c>
      <c r="D4783" s="5">
        <v>44942</v>
      </c>
      <c r="E4783" s="5">
        <v>44907</v>
      </c>
      <c r="F4783" t="s">
        <v>763</v>
      </c>
      <c r="G4783" t="s">
        <v>22917</v>
      </c>
      <c r="H4783" t="s">
        <v>755</v>
      </c>
      <c r="J4783" t="s">
        <v>756</v>
      </c>
      <c r="K4783" t="s">
        <v>756</v>
      </c>
      <c r="L4783" t="s">
        <v>757</v>
      </c>
      <c r="M4783" t="s">
        <v>757</v>
      </c>
      <c r="N4783" t="s">
        <v>756</v>
      </c>
      <c r="O4783" t="s">
        <v>756</v>
      </c>
      <c r="P4783" t="s">
        <v>758</v>
      </c>
      <c r="Q4783" t="s">
        <v>759</v>
      </c>
      <c r="R4783" t="s">
        <v>759</v>
      </c>
      <c r="S4783" t="s">
        <v>757</v>
      </c>
      <c r="T4783" t="s">
        <v>757</v>
      </c>
      <c r="U4783" t="s">
        <v>757</v>
      </c>
      <c r="V4783" t="s">
        <v>756</v>
      </c>
      <c r="W4783" t="s">
        <v>756</v>
      </c>
      <c r="X4783" t="s">
        <v>22921</v>
      </c>
      <c r="Y4783" t="str">
        <f t="shared" si="1050"/>
        <v>diciembre</v>
      </c>
      <c r="Z4783">
        <f>YEAR(BD_PONDERACIONES[[#This Row],[Fecha Ejecución del Ticket]])</f>
        <v>2022</v>
      </c>
      <c r="AA4783" t="str">
        <f t="shared" si="1038"/>
        <v>enero</v>
      </c>
      <c r="AB4783">
        <f>YEAR(BD_PONDERACIONES[[#This Row],[Fecha de Inspección]])</f>
        <v>2023</v>
      </c>
      <c r="AC4783">
        <f t="shared" si="1039"/>
        <v>0.5</v>
      </c>
      <c r="AD4783">
        <f t="shared" si="1040"/>
        <v>0.5</v>
      </c>
      <c r="AE4783">
        <f t="shared" si="1041"/>
        <v>0.5</v>
      </c>
      <c r="AF4783">
        <f t="shared" si="1042"/>
        <v>0.5</v>
      </c>
      <c r="AG4783">
        <f t="shared" si="1043"/>
        <v>0.5</v>
      </c>
      <c r="AH4783">
        <f t="shared" si="1044"/>
        <v>0.5</v>
      </c>
      <c r="AI4783">
        <f t="shared" si="1045"/>
        <v>0.25</v>
      </c>
      <c r="AJ4783">
        <f t="shared" si="1046"/>
        <v>0.25</v>
      </c>
      <c r="AK4783">
        <f t="shared" si="1047"/>
        <v>0.5</v>
      </c>
      <c r="AL4783">
        <f t="shared" si="1048"/>
        <v>0.5</v>
      </c>
      <c r="AM4783">
        <f t="shared" si="1049"/>
        <v>0.5</v>
      </c>
      <c r="AN4783" s="6">
        <f t="shared" si="1051"/>
        <v>1</v>
      </c>
      <c r="AO4783" t="str">
        <f>VLOOKUP(BD_PONDERACIONES[[#This Row],[Comuna]],Tabla3[#All],2,0)</f>
        <v>Florida</v>
      </c>
    </row>
    <row r="4784" spans="1:41" x14ac:dyDescent="0.35">
      <c r="A4784" t="s">
        <v>22922</v>
      </c>
      <c r="B4784" t="s">
        <v>22923</v>
      </c>
      <c r="C4784" t="s">
        <v>22924</v>
      </c>
      <c r="D4784" s="5">
        <v>44942</v>
      </c>
      <c r="E4784" s="5">
        <v>44919</v>
      </c>
      <c r="F4784" t="s">
        <v>753</v>
      </c>
      <c r="G4784" t="s">
        <v>22925</v>
      </c>
      <c r="H4784" t="s">
        <v>755</v>
      </c>
      <c r="J4784" t="s">
        <v>756</v>
      </c>
      <c r="K4784" t="s">
        <v>756</v>
      </c>
      <c r="L4784" t="s">
        <v>757</v>
      </c>
      <c r="M4784" t="s">
        <v>757</v>
      </c>
      <c r="N4784" t="s">
        <v>756</v>
      </c>
      <c r="O4784" t="s">
        <v>756</v>
      </c>
      <c r="P4784" t="s">
        <v>765</v>
      </c>
      <c r="Q4784" t="s">
        <v>759</v>
      </c>
      <c r="R4784" t="s">
        <v>759</v>
      </c>
      <c r="S4784" t="s">
        <v>757</v>
      </c>
      <c r="T4784" t="s">
        <v>757</v>
      </c>
      <c r="U4784" t="s">
        <v>756</v>
      </c>
      <c r="V4784" t="s">
        <v>756</v>
      </c>
      <c r="W4784" t="s">
        <v>756</v>
      </c>
      <c r="X4784" t="s">
        <v>22926</v>
      </c>
      <c r="Y4784" t="str">
        <f t="shared" si="1050"/>
        <v>diciembre</v>
      </c>
      <c r="Z4784">
        <f>YEAR(BD_PONDERACIONES[[#This Row],[Fecha Ejecución del Ticket]])</f>
        <v>2022</v>
      </c>
      <c r="AA4784" t="str">
        <f t="shared" si="1038"/>
        <v>enero</v>
      </c>
      <c r="AB4784">
        <f>YEAR(BD_PONDERACIONES[[#This Row],[Fecha de Inspección]])</f>
        <v>2023</v>
      </c>
      <c r="AC4784">
        <f t="shared" si="1039"/>
        <v>0.5</v>
      </c>
      <c r="AD4784">
        <f t="shared" si="1040"/>
        <v>0.5</v>
      </c>
      <c r="AE4784">
        <f t="shared" si="1041"/>
        <v>0.5</v>
      </c>
      <c r="AF4784">
        <f t="shared" si="1042"/>
        <v>0.5</v>
      </c>
      <c r="AG4784">
        <f t="shared" si="1043"/>
        <v>0.5</v>
      </c>
      <c r="AH4784">
        <f t="shared" si="1044"/>
        <v>0.5</v>
      </c>
      <c r="AI4784">
        <f t="shared" si="1045"/>
        <v>0.25</v>
      </c>
      <c r="AJ4784">
        <f t="shared" si="1046"/>
        <v>0.25</v>
      </c>
      <c r="AK4784">
        <f t="shared" si="1047"/>
        <v>0.5</v>
      </c>
      <c r="AL4784">
        <f t="shared" si="1048"/>
        <v>0.5</v>
      </c>
      <c r="AM4784">
        <f t="shared" si="1049"/>
        <v>0.5</v>
      </c>
      <c r="AN4784" s="6">
        <f t="shared" si="1051"/>
        <v>1</v>
      </c>
      <c r="AO4784" t="str">
        <f>VLOOKUP(BD_PONDERACIONES[[#This Row],[Comuna]],Tabla3[#All],2,0)</f>
        <v>Florida</v>
      </c>
    </row>
    <row r="4785" spans="1:41" x14ac:dyDescent="0.35">
      <c r="A4785" t="s">
        <v>22927</v>
      </c>
      <c r="B4785" t="s">
        <v>22928</v>
      </c>
      <c r="C4785" t="s">
        <v>22929</v>
      </c>
      <c r="D4785" s="5">
        <v>44942</v>
      </c>
      <c r="E4785" s="5">
        <v>44910</v>
      </c>
      <c r="F4785" t="s">
        <v>763</v>
      </c>
      <c r="G4785" t="s">
        <v>22917</v>
      </c>
      <c r="H4785" t="s">
        <v>755</v>
      </c>
      <c r="J4785" t="s">
        <v>756</v>
      </c>
      <c r="K4785" t="s">
        <v>756</v>
      </c>
      <c r="L4785" t="s">
        <v>757</v>
      </c>
      <c r="M4785" t="s">
        <v>757</v>
      </c>
      <c r="N4785" t="s">
        <v>756</v>
      </c>
      <c r="O4785" t="s">
        <v>756</v>
      </c>
      <c r="P4785" t="s">
        <v>758</v>
      </c>
      <c r="Q4785" t="s">
        <v>759</v>
      </c>
      <c r="R4785" t="s">
        <v>759</v>
      </c>
      <c r="S4785" t="s">
        <v>757</v>
      </c>
      <c r="T4785" t="s">
        <v>757</v>
      </c>
      <c r="U4785" t="s">
        <v>757</v>
      </c>
      <c r="V4785" t="s">
        <v>756</v>
      </c>
      <c r="W4785" t="s">
        <v>768</v>
      </c>
      <c r="X4785" t="s">
        <v>1457</v>
      </c>
      <c r="Y4785" t="str">
        <f t="shared" si="1050"/>
        <v>diciembre</v>
      </c>
      <c r="Z4785">
        <f>YEAR(BD_PONDERACIONES[[#This Row],[Fecha Ejecución del Ticket]])</f>
        <v>2022</v>
      </c>
      <c r="AA4785" t="str">
        <f t="shared" si="1038"/>
        <v>enero</v>
      </c>
      <c r="AB4785">
        <f>YEAR(BD_PONDERACIONES[[#This Row],[Fecha de Inspección]])</f>
        <v>2023</v>
      </c>
      <c r="AC4785">
        <f t="shared" si="1039"/>
        <v>0.5</v>
      </c>
      <c r="AD4785">
        <f t="shared" si="1040"/>
        <v>0.5</v>
      </c>
      <c r="AE4785">
        <f t="shared" si="1041"/>
        <v>0.5</v>
      </c>
      <c r="AF4785">
        <f t="shared" si="1042"/>
        <v>0.5</v>
      </c>
      <c r="AG4785">
        <f t="shared" si="1043"/>
        <v>0.5</v>
      </c>
      <c r="AH4785">
        <f t="shared" si="1044"/>
        <v>0.5</v>
      </c>
      <c r="AI4785">
        <f t="shared" si="1045"/>
        <v>0.25</v>
      </c>
      <c r="AJ4785">
        <f t="shared" si="1046"/>
        <v>0.25</v>
      </c>
      <c r="AK4785">
        <f t="shared" si="1047"/>
        <v>0.5</v>
      </c>
      <c r="AL4785">
        <f t="shared" si="1048"/>
        <v>0.5</v>
      </c>
      <c r="AM4785">
        <f t="shared" si="1049"/>
        <v>0.17499999999999999</v>
      </c>
      <c r="AN4785" s="6">
        <f t="shared" si="1051"/>
        <v>0.93500000000000005</v>
      </c>
      <c r="AO4785" t="str">
        <f>VLOOKUP(BD_PONDERACIONES[[#This Row],[Comuna]],Tabla3[#All],2,0)</f>
        <v>Florida</v>
      </c>
    </row>
    <row r="4786" spans="1:41" x14ac:dyDescent="0.35">
      <c r="A4786" t="s">
        <v>22930</v>
      </c>
      <c r="B4786" t="s">
        <v>22931</v>
      </c>
      <c r="C4786" t="s">
        <v>22932</v>
      </c>
      <c r="D4786" s="5">
        <v>44942</v>
      </c>
      <c r="E4786" s="5">
        <v>44924</v>
      </c>
      <c r="F4786" t="s">
        <v>753</v>
      </c>
      <c r="G4786" t="s">
        <v>22933</v>
      </c>
      <c r="H4786" t="s">
        <v>755</v>
      </c>
      <c r="J4786" t="s">
        <v>756</v>
      </c>
      <c r="K4786" t="s">
        <v>756</v>
      </c>
      <c r="L4786" t="s">
        <v>756</v>
      </c>
      <c r="M4786" t="s">
        <v>756</v>
      </c>
      <c r="N4786" t="s">
        <v>756</v>
      </c>
      <c r="O4786" t="s">
        <v>756</v>
      </c>
      <c r="P4786" t="s">
        <v>758</v>
      </c>
      <c r="Q4786" t="s">
        <v>759</v>
      </c>
      <c r="R4786" t="s">
        <v>759</v>
      </c>
      <c r="S4786" t="s">
        <v>757</v>
      </c>
      <c r="T4786" t="s">
        <v>757</v>
      </c>
      <c r="U4786" t="s">
        <v>757</v>
      </c>
      <c r="V4786" t="s">
        <v>756</v>
      </c>
      <c r="W4786" t="s">
        <v>756</v>
      </c>
      <c r="X4786" t="s">
        <v>22934</v>
      </c>
      <c r="Y4786" t="str">
        <f t="shared" si="1050"/>
        <v>diciembre</v>
      </c>
      <c r="Z4786">
        <f>YEAR(BD_PONDERACIONES[[#This Row],[Fecha Ejecución del Ticket]])</f>
        <v>2022</v>
      </c>
      <c r="AA4786" t="str">
        <f t="shared" si="1038"/>
        <v>enero</v>
      </c>
      <c r="AB4786">
        <f>YEAR(BD_PONDERACIONES[[#This Row],[Fecha de Inspección]])</f>
        <v>2023</v>
      </c>
      <c r="AC4786">
        <f t="shared" si="1039"/>
        <v>0.5</v>
      </c>
      <c r="AD4786">
        <f t="shared" si="1040"/>
        <v>0.5</v>
      </c>
      <c r="AE4786">
        <f t="shared" si="1041"/>
        <v>0.5</v>
      </c>
      <c r="AF4786">
        <f t="shared" si="1042"/>
        <v>0.5</v>
      </c>
      <c r="AG4786">
        <f t="shared" si="1043"/>
        <v>0.5</v>
      </c>
      <c r="AH4786">
        <f t="shared" si="1044"/>
        <v>0.5</v>
      </c>
      <c r="AI4786">
        <f t="shared" si="1045"/>
        <v>0.25</v>
      </c>
      <c r="AJ4786">
        <f t="shared" si="1046"/>
        <v>0.25</v>
      </c>
      <c r="AK4786">
        <f t="shared" si="1047"/>
        <v>0.5</v>
      </c>
      <c r="AL4786">
        <f t="shared" si="1048"/>
        <v>0.5</v>
      </c>
      <c r="AM4786">
        <f t="shared" si="1049"/>
        <v>0.5</v>
      </c>
      <c r="AN4786" s="6">
        <f t="shared" si="1051"/>
        <v>1</v>
      </c>
      <c r="AO4786" t="str">
        <f>VLOOKUP(BD_PONDERACIONES[[#This Row],[Comuna]],Tabla3[#All],2,0)</f>
        <v>Florida</v>
      </c>
    </row>
    <row r="4787" spans="1:41" x14ac:dyDescent="0.35">
      <c r="A4787" t="s">
        <v>22935</v>
      </c>
      <c r="B4787" t="s">
        <v>22936</v>
      </c>
      <c r="C4787" t="s">
        <v>22937</v>
      </c>
      <c r="D4787" s="5">
        <v>44942</v>
      </c>
      <c r="E4787" s="5">
        <v>44912</v>
      </c>
      <c r="F4787" t="s">
        <v>753</v>
      </c>
      <c r="G4787" t="s">
        <v>22938</v>
      </c>
      <c r="H4787" t="s">
        <v>755</v>
      </c>
      <c r="J4787" t="s">
        <v>756</v>
      </c>
      <c r="K4787" t="s">
        <v>756</v>
      </c>
      <c r="L4787" t="s">
        <v>757</v>
      </c>
      <c r="M4787" t="s">
        <v>757</v>
      </c>
      <c r="N4787" t="s">
        <v>756</v>
      </c>
      <c r="O4787" t="s">
        <v>756</v>
      </c>
      <c r="P4787" t="s">
        <v>765</v>
      </c>
      <c r="Q4787" t="s">
        <v>22939</v>
      </c>
      <c r="R4787" t="s">
        <v>759</v>
      </c>
      <c r="S4787" t="s">
        <v>756</v>
      </c>
      <c r="T4787" t="s">
        <v>756</v>
      </c>
      <c r="U4787" t="s">
        <v>756</v>
      </c>
      <c r="V4787" t="s">
        <v>904</v>
      </c>
      <c r="W4787" t="s">
        <v>756</v>
      </c>
      <c r="X4787" t="s">
        <v>9524</v>
      </c>
      <c r="Y4787" t="str">
        <f t="shared" si="1050"/>
        <v>diciembre</v>
      </c>
      <c r="Z4787">
        <f>YEAR(BD_PONDERACIONES[[#This Row],[Fecha Ejecución del Ticket]])</f>
        <v>2022</v>
      </c>
      <c r="AA4787" t="str">
        <f t="shared" si="1038"/>
        <v>enero</v>
      </c>
      <c r="AB4787">
        <f>YEAR(BD_PONDERACIONES[[#This Row],[Fecha de Inspección]])</f>
        <v>2023</v>
      </c>
      <c r="AC4787">
        <f t="shared" si="1039"/>
        <v>0.5</v>
      </c>
      <c r="AD4787">
        <f t="shared" si="1040"/>
        <v>0.5</v>
      </c>
      <c r="AE4787">
        <f t="shared" si="1041"/>
        <v>0.5</v>
      </c>
      <c r="AF4787">
        <f t="shared" si="1042"/>
        <v>0.5</v>
      </c>
      <c r="AG4787">
        <f t="shared" si="1043"/>
        <v>0.5</v>
      </c>
      <c r="AH4787">
        <f t="shared" si="1044"/>
        <v>0.5</v>
      </c>
      <c r="AI4787">
        <f t="shared" si="1045"/>
        <v>0.25</v>
      </c>
      <c r="AJ4787">
        <f t="shared" si="1046"/>
        <v>0.25</v>
      </c>
      <c r="AK4787">
        <f t="shared" si="1047"/>
        <v>0.5</v>
      </c>
      <c r="AL4787">
        <f t="shared" si="1048"/>
        <v>0.32500000000000001</v>
      </c>
      <c r="AM4787">
        <f t="shared" si="1049"/>
        <v>0.5</v>
      </c>
      <c r="AN4787" s="6">
        <f t="shared" si="1051"/>
        <v>0.96500000000000008</v>
      </c>
      <c r="AO4787" t="str">
        <f>VLOOKUP(BD_PONDERACIONES[[#This Row],[Comuna]],Tabla3[#All],2,0)</f>
        <v>Florida</v>
      </c>
    </row>
    <row r="4788" spans="1:41" x14ac:dyDescent="0.35">
      <c r="A4788" t="s">
        <v>22940</v>
      </c>
      <c r="B4788" t="s">
        <v>22941</v>
      </c>
      <c r="C4788" t="s">
        <v>22942</v>
      </c>
      <c r="D4788" s="5">
        <v>44942</v>
      </c>
      <c r="E4788" s="5">
        <v>44918</v>
      </c>
      <c r="F4788" t="s">
        <v>753</v>
      </c>
      <c r="G4788" t="s">
        <v>22938</v>
      </c>
      <c r="H4788" t="s">
        <v>755</v>
      </c>
      <c r="J4788" t="s">
        <v>756</v>
      </c>
      <c r="K4788" t="s">
        <v>756</v>
      </c>
      <c r="L4788" t="s">
        <v>757</v>
      </c>
      <c r="M4788" t="s">
        <v>757</v>
      </c>
      <c r="N4788" t="s">
        <v>756</v>
      </c>
      <c r="O4788" t="s">
        <v>756</v>
      </c>
      <c r="P4788" t="s">
        <v>758</v>
      </c>
      <c r="Q4788" t="s">
        <v>759</v>
      </c>
      <c r="R4788" t="s">
        <v>759</v>
      </c>
      <c r="S4788" t="s">
        <v>757</v>
      </c>
      <c r="T4788" t="s">
        <v>757</v>
      </c>
      <c r="U4788" t="s">
        <v>757</v>
      </c>
      <c r="V4788" t="s">
        <v>756</v>
      </c>
      <c r="W4788" t="s">
        <v>756</v>
      </c>
      <c r="X4788" t="s">
        <v>22943</v>
      </c>
      <c r="Y4788" t="str">
        <f t="shared" si="1050"/>
        <v>diciembre</v>
      </c>
      <c r="Z4788">
        <f>YEAR(BD_PONDERACIONES[[#This Row],[Fecha Ejecución del Ticket]])</f>
        <v>2022</v>
      </c>
      <c r="AA4788" t="str">
        <f t="shared" si="1038"/>
        <v>enero</v>
      </c>
      <c r="AB4788">
        <f>YEAR(BD_PONDERACIONES[[#This Row],[Fecha de Inspección]])</f>
        <v>2023</v>
      </c>
      <c r="AC4788">
        <f t="shared" si="1039"/>
        <v>0.5</v>
      </c>
      <c r="AD4788">
        <f t="shared" si="1040"/>
        <v>0.5</v>
      </c>
      <c r="AE4788">
        <f t="shared" si="1041"/>
        <v>0.5</v>
      </c>
      <c r="AF4788">
        <f t="shared" si="1042"/>
        <v>0.5</v>
      </c>
      <c r="AG4788">
        <f t="shared" si="1043"/>
        <v>0.5</v>
      </c>
      <c r="AH4788">
        <f t="shared" si="1044"/>
        <v>0.5</v>
      </c>
      <c r="AI4788">
        <f t="shared" si="1045"/>
        <v>0.25</v>
      </c>
      <c r="AJ4788">
        <f t="shared" si="1046"/>
        <v>0.25</v>
      </c>
      <c r="AK4788">
        <f t="shared" si="1047"/>
        <v>0.5</v>
      </c>
      <c r="AL4788">
        <f t="shared" si="1048"/>
        <v>0.5</v>
      </c>
      <c r="AM4788">
        <f t="shared" si="1049"/>
        <v>0.5</v>
      </c>
      <c r="AN4788" s="6">
        <f t="shared" si="1051"/>
        <v>1</v>
      </c>
      <c r="AO4788" t="str">
        <f>VLOOKUP(BD_PONDERACIONES[[#This Row],[Comuna]],Tabla3[#All],2,0)</f>
        <v>Florida</v>
      </c>
    </row>
    <row r="4789" spans="1:41" x14ac:dyDescent="0.35">
      <c r="A4789" t="s">
        <v>22944</v>
      </c>
      <c r="B4789" t="s">
        <v>22945</v>
      </c>
      <c r="C4789" t="s">
        <v>22946</v>
      </c>
      <c r="D4789" s="5">
        <v>44942</v>
      </c>
      <c r="E4789" s="5">
        <v>44923</v>
      </c>
      <c r="F4789" t="s">
        <v>753</v>
      </c>
      <c r="G4789" t="s">
        <v>22947</v>
      </c>
      <c r="H4789" t="s">
        <v>755</v>
      </c>
      <c r="J4789" t="s">
        <v>756</v>
      </c>
      <c r="K4789" t="s">
        <v>756</v>
      </c>
      <c r="L4789" t="s">
        <v>757</v>
      </c>
      <c r="M4789" t="s">
        <v>757</v>
      </c>
      <c r="N4789" t="s">
        <v>756</v>
      </c>
      <c r="O4789" t="s">
        <v>756</v>
      </c>
      <c r="P4789" t="s">
        <v>765</v>
      </c>
      <c r="Q4789" t="s">
        <v>22948</v>
      </c>
      <c r="R4789" t="s">
        <v>22949</v>
      </c>
      <c r="S4789" t="s">
        <v>756</v>
      </c>
      <c r="T4789" t="s">
        <v>756</v>
      </c>
      <c r="U4789" t="s">
        <v>756</v>
      </c>
      <c r="V4789" t="s">
        <v>756</v>
      </c>
      <c r="W4789" t="s">
        <v>756</v>
      </c>
      <c r="X4789" t="s">
        <v>9524</v>
      </c>
      <c r="Y4789" t="str">
        <f t="shared" si="1050"/>
        <v>diciembre</v>
      </c>
      <c r="Z4789">
        <f>YEAR(BD_PONDERACIONES[[#This Row],[Fecha Ejecución del Ticket]])</f>
        <v>2022</v>
      </c>
      <c r="AA4789" t="str">
        <f t="shared" si="1038"/>
        <v>enero</v>
      </c>
      <c r="AB4789">
        <f>YEAR(BD_PONDERACIONES[[#This Row],[Fecha de Inspección]])</f>
        <v>2023</v>
      </c>
      <c r="AC4789">
        <f t="shared" si="1039"/>
        <v>0.5</v>
      </c>
      <c r="AD4789">
        <f t="shared" si="1040"/>
        <v>0.5</v>
      </c>
      <c r="AE4789">
        <f t="shared" si="1041"/>
        <v>0.5</v>
      </c>
      <c r="AF4789">
        <f t="shared" si="1042"/>
        <v>0.5</v>
      </c>
      <c r="AG4789">
        <f t="shared" si="1043"/>
        <v>0.5</v>
      </c>
      <c r="AH4789">
        <f t="shared" si="1044"/>
        <v>0.5</v>
      </c>
      <c r="AI4789">
        <f t="shared" si="1045"/>
        <v>0.25</v>
      </c>
      <c r="AJ4789">
        <f t="shared" si="1046"/>
        <v>0.25</v>
      </c>
      <c r="AK4789">
        <f t="shared" si="1047"/>
        <v>0.5</v>
      </c>
      <c r="AL4789">
        <f t="shared" si="1048"/>
        <v>0.5</v>
      </c>
      <c r="AM4789">
        <f t="shared" si="1049"/>
        <v>0.5</v>
      </c>
      <c r="AN4789" s="6">
        <f t="shared" si="1051"/>
        <v>1</v>
      </c>
      <c r="AO4789" t="str">
        <f>VLOOKUP(BD_PONDERACIONES[[#This Row],[Comuna]],Tabla3[#All],2,0)</f>
        <v>Florida</v>
      </c>
    </row>
    <row r="4790" spans="1:41" x14ac:dyDescent="0.35">
      <c r="A4790" t="s">
        <v>22950</v>
      </c>
      <c r="B4790" t="s">
        <v>22951</v>
      </c>
      <c r="C4790" t="s">
        <v>22952</v>
      </c>
      <c r="D4790" s="5">
        <v>44942</v>
      </c>
      <c r="E4790" s="5">
        <v>44924</v>
      </c>
      <c r="F4790" t="s">
        <v>763</v>
      </c>
      <c r="G4790" t="s">
        <v>22953</v>
      </c>
      <c r="H4790" t="s">
        <v>755</v>
      </c>
      <c r="J4790" t="s">
        <v>757</v>
      </c>
      <c r="K4790" t="s">
        <v>757</v>
      </c>
      <c r="L4790" t="s">
        <v>756</v>
      </c>
      <c r="M4790" t="s">
        <v>756</v>
      </c>
      <c r="N4790" t="s">
        <v>757</v>
      </c>
      <c r="O4790" t="s">
        <v>757</v>
      </c>
      <c r="P4790" t="s">
        <v>758</v>
      </c>
      <c r="Q4790" t="s">
        <v>759</v>
      </c>
      <c r="R4790" t="s">
        <v>759</v>
      </c>
      <c r="S4790" t="s">
        <v>757</v>
      </c>
      <c r="T4790" t="s">
        <v>757</v>
      </c>
      <c r="U4790" t="s">
        <v>757</v>
      </c>
      <c r="V4790" t="s">
        <v>756</v>
      </c>
      <c r="W4790" t="s">
        <v>756</v>
      </c>
      <c r="X4790" t="s">
        <v>804</v>
      </c>
      <c r="Y4790" t="str">
        <f t="shared" si="1050"/>
        <v>diciembre</v>
      </c>
      <c r="Z4790">
        <f>YEAR(BD_PONDERACIONES[[#This Row],[Fecha Ejecución del Ticket]])</f>
        <v>2022</v>
      </c>
      <c r="AA4790" t="str">
        <f t="shared" si="1038"/>
        <v>enero</v>
      </c>
      <c r="AB4790">
        <f>YEAR(BD_PONDERACIONES[[#This Row],[Fecha de Inspección]])</f>
        <v>2023</v>
      </c>
      <c r="AC4790">
        <f t="shared" si="1039"/>
        <v>0.5</v>
      </c>
      <c r="AD4790">
        <f t="shared" si="1040"/>
        <v>0.5</v>
      </c>
      <c r="AE4790">
        <f t="shared" si="1041"/>
        <v>0.5</v>
      </c>
      <c r="AF4790">
        <f t="shared" si="1042"/>
        <v>0.5</v>
      </c>
      <c r="AG4790">
        <f t="shared" si="1043"/>
        <v>0.5</v>
      </c>
      <c r="AH4790">
        <f t="shared" si="1044"/>
        <v>0.5</v>
      </c>
      <c r="AI4790">
        <f t="shared" si="1045"/>
        <v>0.25</v>
      </c>
      <c r="AJ4790">
        <f t="shared" si="1046"/>
        <v>0.25</v>
      </c>
      <c r="AK4790">
        <f t="shared" si="1047"/>
        <v>0.5</v>
      </c>
      <c r="AL4790">
        <f t="shared" si="1048"/>
        <v>0.5</v>
      </c>
      <c r="AM4790">
        <f t="shared" si="1049"/>
        <v>0.5</v>
      </c>
      <c r="AN4790" s="6">
        <f t="shared" si="1051"/>
        <v>1</v>
      </c>
      <c r="AO4790" t="str">
        <f>VLOOKUP(BD_PONDERACIONES[[#This Row],[Comuna]],Tabla3[#All],2,0)</f>
        <v>Florida</v>
      </c>
    </row>
    <row r="4791" spans="1:41" x14ac:dyDescent="0.35">
      <c r="A4791" t="s">
        <v>22954</v>
      </c>
      <c r="B4791" t="s">
        <v>22955</v>
      </c>
      <c r="C4791" t="s">
        <v>22956</v>
      </c>
      <c r="D4791" s="5">
        <v>44942</v>
      </c>
      <c r="E4791" s="5">
        <v>44900</v>
      </c>
      <c r="F4791" t="s">
        <v>753</v>
      </c>
      <c r="G4791" t="s">
        <v>22957</v>
      </c>
      <c r="H4791" t="s">
        <v>755</v>
      </c>
      <c r="J4791" t="s">
        <v>756</v>
      </c>
      <c r="K4791" t="s">
        <v>756</v>
      </c>
      <c r="L4791" t="s">
        <v>757</v>
      </c>
      <c r="M4791" t="s">
        <v>757</v>
      </c>
      <c r="N4791" t="s">
        <v>756</v>
      </c>
      <c r="O4791" t="s">
        <v>756</v>
      </c>
      <c r="P4791" t="s">
        <v>758</v>
      </c>
      <c r="Q4791" t="s">
        <v>759</v>
      </c>
      <c r="R4791" t="s">
        <v>759</v>
      </c>
      <c r="S4791" t="s">
        <v>757</v>
      </c>
      <c r="T4791" t="s">
        <v>757</v>
      </c>
      <c r="U4791" t="s">
        <v>757</v>
      </c>
      <c r="V4791" t="s">
        <v>756</v>
      </c>
      <c r="W4791" t="s">
        <v>756</v>
      </c>
      <c r="X4791" t="s">
        <v>8238</v>
      </c>
      <c r="Y4791" t="str">
        <f t="shared" si="1050"/>
        <v>diciembre</v>
      </c>
      <c r="Z4791">
        <f>YEAR(BD_PONDERACIONES[[#This Row],[Fecha Ejecución del Ticket]])</f>
        <v>2022</v>
      </c>
      <c r="AA4791" t="str">
        <f t="shared" si="1038"/>
        <v>enero</v>
      </c>
      <c r="AB4791">
        <f>YEAR(BD_PONDERACIONES[[#This Row],[Fecha de Inspección]])</f>
        <v>2023</v>
      </c>
      <c r="AC4791">
        <f t="shared" si="1039"/>
        <v>0.5</v>
      </c>
      <c r="AD4791">
        <f t="shared" si="1040"/>
        <v>0.5</v>
      </c>
      <c r="AE4791">
        <f t="shared" si="1041"/>
        <v>0.5</v>
      </c>
      <c r="AF4791">
        <f t="shared" si="1042"/>
        <v>0.5</v>
      </c>
      <c r="AG4791">
        <f t="shared" si="1043"/>
        <v>0.5</v>
      </c>
      <c r="AH4791">
        <f t="shared" si="1044"/>
        <v>0.5</v>
      </c>
      <c r="AI4791">
        <f t="shared" si="1045"/>
        <v>0.25</v>
      </c>
      <c r="AJ4791">
        <f t="shared" si="1046"/>
        <v>0.25</v>
      </c>
      <c r="AK4791">
        <f t="shared" si="1047"/>
        <v>0.5</v>
      </c>
      <c r="AL4791">
        <f t="shared" si="1048"/>
        <v>0.5</v>
      </c>
      <c r="AM4791">
        <f t="shared" si="1049"/>
        <v>0.5</v>
      </c>
      <c r="AN4791" s="6">
        <f t="shared" si="1051"/>
        <v>1</v>
      </c>
      <c r="AO4791" t="str">
        <f>VLOOKUP(BD_PONDERACIONES[[#This Row],[Comuna]],Tabla3[#All],2,0)</f>
        <v>Florida</v>
      </c>
    </row>
    <row r="4792" spans="1:41" x14ac:dyDescent="0.35">
      <c r="A4792" t="s">
        <v>22958</v>
      </c>
      <c r="B4792" t="s">
        <v>22959</v>
      </c>
      <c r="C4792" t="s">
        <v>22960</v>
      </c>
      <c r="D4792" s="5">
        <v>44942</v>
      </c>
      <c r="E4792" s="5">
        <v>44916</v>
      </c>
      <c r="F4792" t="s">
        <v>753</v>
      </c>
      <c r="G4792" t="s">
        <v>22961</v>
      </c>
      <c r="H4792" t="s">
        <v>755</v>
      </c>
      <c r="J4792" t="s">
        <v>756</v>
      </c>
      <c r="K4792" t="s">
        <v>756</v>
      </c>
      <c r="L4792" t="s">
        <v>756</v>
      </c>
      <c r="M4792" t="s">
        <v>756</v>
      </c>
      <c r="N4792" t="s">
        <v>756</v>
      </c>
      <c r="O4792" t="s">
        <v>756</v>
      </c>
      <c r="P4792" t="s">
        <v>758</v>
      </c>
      <c r="Q4792" t="s">
        <v>759</v>
      </c>
      <c r="R4792" t="s">
        <v>759</v>
      </c>
      <c r="S4792" t="s">
        <v>757</v>
      </c>
      <c r="T4792" t="s">
        <v>757</v>
      </c>
      <c r="U4792" t="s">
        <v>757</v>
      </c>
      <c r="V4792" t="s">
        <v>756</v>
      </c>
      <c r="W4792" t="s">
        <v>756</v>
      </c>
      <c r="X4792" t="s">
        <v>22962</v>
      </c>
      <c r="Y4792" t="str">
        <f t="shared" si="1050"/>
        <v>diciembre</v>
      </c>
      <c r="Z4792">
        <f>YEAR(BD_PONDERACIONES[[#This Row],[Fecha Ejecución del Ticket]])</f>
        <v>2022</v>
      </c>
      <c r="AA4792" t="str">
        <f t="shared" si="1038"/>
        <v>enero</v>
      </c>
      <c r="AB4792">
        <f>YEAR(BD_PONDERACIONES[[#This Row],[Fecha de Inspección]])</f>
        <v>2023</v>
      </c>
      <c r="AC4792">
        <f t="shared" si="1039"/>
        <v>0.5</v>
      </c>
      <c r="AD4792">
        <f t="shared" si="1040"/>
        <v>0.5</v>
      </c>
      <c r="AE4792">
        <f t="shared" si="1041"/>
        <v>0.5</v>
      </c>
      <c r="AF4792">
        <f t="shared" si="1042"/>
        <v>0.5</v>
      </c>
      <c r="AG4792">
        <f t="shared" si="1043"/>
        <v>0.5</v>
      </c>
      <c r="AH4792">
        <f t="shared" si="1044"/>
        <v>0.5</v>
      </c>
      <c r="AI4792">
        <f t="shared" si="1045"/>
        <v>0.25</v>
      </c>
      <c r="AJ4792">
        <f t="shared" si="1046"/>
        <v>0.25</v>
      </c>
      <c r="AK4792">
        <f t="shared" si="1047"/>
        <v>0.5</v>
      </c>
      <c r="AL4792">
        <f t="shared" si="1048"/>
        <v>0.5</v>
      </c>
      <c r="AM4792">
        <f t="shared" si="1049"/>
        <v>0.5</v>
      </c>
      <c r="AN4792" s="6">
        <f t="shared" si="1051"/>
        <v>1</v>
      </c>
      <c r="AO4792" t="str">
        <f>VLOOKUP(BD_PONDERACIONES[[#This Row],[Comuna]],Tabla3[#All],2,0)</f>
        <v>Florida</v>
      </c>
    </row>
    <row r="4793" spans="1:41" x14ac:dyDescent="0.35">
      <c r="A4793" t="s">
        <v>22963</v>
      </c>
      <c r="B4793" t="s">
        <v>22964</v>
      </c>
      <c r="C4793" t="s">
        <v>22965</v>
      </c>
      <c r="D4793" s="5">
        <v>44942</v>
      </c>
      <c r="E4793" s="5">
        <v>44918</v>
      </c>
      <c r="F4793" t="s">
        <v>753</v>
      </c>
      <c r="G4793" t="s">
        <v>22966</v>
      </c>
      <c r="H4793" t="s">
        <v>755</v>
      </c>
      <c r="J4793" t="s">
        <v>756</v>
      </c>
      <c r="K4793" t="s">
        <v>756</v>
      </c>
      <c r="L4793" t="s">
        <v>757</v>
      </c>
      <c r="M4793" t="s">
        <v>757</v>
      </c>
      <c r="N4793" t="s">
        <v>756</v>
      </c>
      <c r="O4793" t="s">
        <v>756</v>
      </c>
      <c r="P4793" t="s">
        <v>765</v>
      </c>
      <c r="Q4793" t="s">
        <v>22967</v>
      </c>
      <c r="R4793" t="s">
        <v>759</v>
      </c>
      <c r="S4793" t="s">
        <v>756</v>
      </c>
      <c r="T4793" t="s">
        <v>756</v>
      </c>
      <c r="U4793" t="s">
        <v>756</v>
      </c>
      <c r="V4793" t="s">
        <v>756</v>
      </c>
      <c r="W4793" t="s">
        <v>756</v>
      </c>
      <c r="X4793" t="s">
        <v>9524</v>
      </c>
      <c r="Y4793" t="str">
        <f t="shared" si="1050"/>
        <v>diciembre</v>
      </c>
      <c r="Z4793">
        <f>YEAR(BD_PONDERACIONES[[#This Row],[Fecha Ejecución del Ticket]])</f>
        <v>2022</v>
      </c>
      <c r="AA4793" t="str">
        <f t="shared" si="1038"/>
        <v>enero</v>
      </c>
      <c r="AB4793">
        <f>YEAR(BD_PONDERACIONES[[#This Row],[Fecha de Inspección]])</f>
        <v>2023</v>
      </c>
      <c r="AC4793">
        <f t="shared" si="1039"/>
        <v>0.5</v>
      </c>
      <c r="AD4793">
        <f t="shared" si="1040"/>
        <v>0.5</v>
      </c>
      <c r="AE4793">
        <f t="shared" si="1041"/>
        <v>0.5</v>
      </c>
      <c r="AF4793">
        <f t="shared" si="1042"/>
        <v>0.5</v>
      </c>
      <c r="AG4793">
        <f t="shared" si="1043"/>
        <v>0.5</v>
      </c>
      <c r="AH4793">
        <f t="shared" si="1044"/>
        <v>0.5</v>
      </c>
      <c r="AI4793">
        <f t="shared" si="1045"/>
        <v>0.25</v>
      </c>
      <c r="AJ4793">
        <f t="shared" si="1046"/>
        <v>0.25</v>
      </c>
      <c r="AK4793">
        <f t="shared" si="1047"/>
        <v>0.5</v>
      </c>
      <c r="AL4793">
        <f t="shared" si="1048"/>
        <v>0.5</v>
      </c>
      <c r="AM4793">
        <f t="shared" si="1049"/>
        <v>0.5</v>
      </c>
      <c r="AN4793" s="6">
        <f t="shared" si="1051"/>
        <v>1</v>
      </c>
      <c r="AO4793" t="str">
        <f>VLOOKUP(BD_PONDERACIONES[[#This Row],[Comuna]],Tabla3[#All],2,0)</f>
        <v>Florida</v>
      </c>
    </row>
    <row r="4794" spans="1:41" x14ac:dyDescent="0.35">
      <c r="A4794" t="s">
        <v>22968</v>
      </c>
      <c r="B4794" t="s">
        <v>22969</v>
      </c>
      <c r="C4794" t="s">
        <v>22970</v>
      </c>
      <c r="D4794" s="5">
        <v>44942</v>
      </c>
      <c r="E4794" s="5">
        <v>44909</v>
      </c>
      <c r="F4794" t="s">
        <v>763</v>
      </c>
      <c r="G4794" t="s">
        <v>22971</v>
      </c>
      <c r="H4794" t="s">
        <v>755</v>
      </c>
      <c r="J4794" t="s">
        <v>756</v>
      </c>
      <c r="K4794" t="s">
        <v>756</v>
      </c>
      <c r="L4794" t="s">
        <v>757</v>
      </c>
      <c r="M4794" t="s">
        <v>757</v>
      </c>
      <c r="N4794" t="s">
        <v>756</v>
      </c>
      <c r="O4794" t="s">
        <v>756</v>
      </c>
      <c r="P4794" t="s">
        <v>758</v>
      </c>
      <c r="Q4794" t="s">
        <v>759</v>
      </c>
      <c r="R4794" t="s">
        <v>759</v>
      </c>
      <c r="S4794" t="s">
        <v>757</v>
      </c>
      <c r="T4794" t="s">
        <v>757</v>
      </c>
      <c r="U4794" t="s">
        <v>757</v>
      </c>
      <c r="V4794" t="s">
        <v>756</v>
      </c>
      <c r="W4794" t="s">
        <v>756</v>
      </c>
      <c r="X4794" t="s">
        <v>22972</v>
      </c>
      <c r="Y4794" t="str">
        <f t="shared" si="1050"/>
        <v>diciembre</v>
      </c>
      <c r="Z4794">
        <f>YEAR(BD_PONDERACIONES[[#This Row],[Fecha Ejecución del Ticket]])</f>
        <v>2022</v>
      </c>
      <c r="AA4794" t="str">
        <f t="shared" si="1038"/>
        <v>enero</v>
      </c>
      <c r="AB4794">
        <f>YEAR(BD_PONDERACIONES[[#This Row],[Fecha de Inspección]])</f>
        <v>2023</v>
      </c>
      <c r="AC4794">
        <f t="shared" si="1039"/>
        <v>0.5</v>
      </c>
      <c r="AD4794">
        <f t="shared" si="1040"/>
        <v>0.5</v>
      </c>
      <c r="AE4794">
        <f t="shared" si="1041"/>
        <v>0.5</v>
      </c>
      <c r="AF4794">
        <f t="shared" si="1042"/>
        <v>0.5</v>
      </c>
      <c r="AG4794">
        <f t="shared" si="1043"/>
        <v>0.5</v>
      </c>
      <c r="AH4794">
        <f t="shared" si="1044"/>
        <v>0.5</v>
      </c>
      <c r="AI4794">
        <f t="shared" si="1045"/>
        <v>0.25</v>
      </c>
      <c r="AJ4794">
        <f t="shared" si="1046"/>
        <v>0.25</v>
      </c>
      <c r="AK4794">
        <f t="shared" si="1047"/>
        <v>0.5</v>
      </c>
      <c r="AL4794">
        <f t="shared" si="1048"/>
        <v>0.5</v>
      </c>
      <c r="AM4794">
        <f t="shared" si="1049"/>
        <v>0.5</v>
      </c>
      <c r="AN4794" s="6">
        <f t="shared" si="1051"/>
        <v>1</v>
      </c>
      <c r="AO4794" t="str">
        <f>VLOOKUP(BD_PONDERACIONES[[#This Row],[Comuna]],Tabla3[#All],2,0)</f>
        <v>Florida</v>
      </c>
    </row>
    <row r="4795" spans="1:41" x14ac:dyDescent="0.35">
      <c r="A4795" t="s">
        <v>22973</v>
      </c>
      <c r="B4795" t="s">
        <v>22974</v>
      </c>
      <c r="C4795" t="s">
        <v>22975</v>
      </c>
      <c r="D4795" s="5">
        <v>44942</v>
      </c>
      <c r="E4795" s="5">
        <v>44913</v>
      </c>
      <c r="F4795" t="s">
        <v>763</v>
      </c>
      <c r="G4795" t="s">
        <v>22976</v>
      </c>
      <c r="H4795" t="s">
        <v>755</v>
      </c>
      <c r="J4795" t="s">
        <v>756</v>
      </c>
      <c r="K4795" t="s">
        <v>756</v>
      </c>
      <c r="L4795" t="s">
        <v>757</v>
      </c>
      <c r="M4795" t="s">
        <v>757</v>
      </c>
      <c r="N4795" t="s">
        <v>756</v>
      </c>
      <c r="O4795" t="s">
        <v>756</v>
      </c>
      <c r="P4795" t="s">
        <v>758</v>
      </c>
      <c r="Q4795" t="s">
        <v>759</v>
      </c>
      <c r="R4795" t="s">
        <v>759</v>
      </c>
      <c r="S4795" t="s">
        <v>757</v>
      </c>
      <c r="T4795" t="s">
        <v>757</v>
      </c>
      <c r="U4795" t="s">
        <v>757</v>
      </c>
      <c r="V4795" t="s">
        <v>773</v>
      </c>
      <c r="W4795" t="s">
        <v>773</v>
      </c>
      <c r="X4795" t="s">
        <v>22977</v>
      </c>
      <c r="Y4795" t="str">
        <f t="shared" si="1050"/>
        <v>diciembre</v>
      </c>
      <c r="Z4795">
        <f>YEAR(BD_PONDERACIONES[[#This Row],[Fecha Ejecución del Ticket]])</f>
        <v>2022</v>
      </c>
      <c r="AA4795" t="str">
        <f t="shared" si="1038"/>
        <v>enero</v>
      </c>
      <c r="AB4795">
        <f>YEAR(BD_PONDERACIONES[[#This Row],[Fecha de Inspección]])</f>
        <v>2023</v>
      </c>
      <c r="AC4795">
        <f t="shared" si="1039"/>
        <v>0.5</v>
      </c>
      <c r="AD4795">
        <f t="shared" si="1040"/>
        <v>0.5</v>
      </c>
      <c r="AE4795">
        <f t="shared" si="1041"/>
        <v>0.5</v>
      </c>
      <c r="AF4795">
        <f t="shared" si="1042"/>
        <v>0.5</v>
      </c>
      <c r="AG4795">
        <f t="shared" si="1043"/>
        <v>0.5</v>
      </c>
      <c r="AH4795">
        <f t="shared" si="1044"/>
        <v>0.5</v>
      </c>
      <c r="AI4795">
        <f t="shared" si="1045"/>
        <v>0.25</v>
      </c>
      <c r="AJ4795">
        <f t="shared" si="1046"/>
        <v>0.25</v>
      </c>
      <c r="AK4795">
        <f t="shared" si="1047"/>
        <v>0.5</v>
      </c>
      <c r="AL4795">
        <f t="shared" si="1048"/>
        <v>0</v>
      </c>
      <c r="AM4795">
        <f t="shared" si="1049"/>
        <v>0</v>
      </c>
      <c r="AN4795" s="6">
        <f t="shared" si="1051"/>
        <v>0.8</v>
      </c>
      <c r="AO4795" t="str">
        <f>VLOOKUP(BD_PONDERACIONES[[#This Row],[Comuna]],Tabla3[#All],2,0)</f>
        <v>Florida</v>
      </c>
    </row>
    <row r="4796" spans="1:41" x14ac:dyDescent="0.35">
      <c r="A4796" t="s">
        <v>22978</v>
      </c>
      <c r="B4796" t="s">
        <v>22979</v>
      </c>
      <c r="C4796" t="s">
        <v>22980</v>
      </c>
      <c r="D4796" s="5">
        <v>44942</v>
      </c>
      <c r="E4796" s="5">
        <v>44921</v>
      </c>
      <c r="F4796" t="s">
        <v>763</v>
      </c>
      <c r="G4796" t="s">
        <v>22981</v>
      </c>
      <c r="H4796" t="s">
        <v>755</v>
      </c>
      <c r="J4796" t="s">
        <v>756</v>
      </c>
      <c r="K4796" t="s">
        <v>756</v>
      </c>
      <c r="L4796" t="s">
        <v>757</v>
      </c>
      <c r="M4796" t="s">
        <v>757</v>
      </c>
      <c r="N4796" t="s">
        <v>756</v>
      </c>
      <c r="O4796" t="s">
        <v>756</v>
      </c>
      <c r="P4796" t="s">
        <v>758</v>
      </c>
      <c r="Q4796" t="s">
        <v>759</v>
      </c>
      <c r="R4796" t="s">
        <v>759</v>
      </c>
      <c r="S4796" t="s">
        <v>757</v>
      </c>
      <c r="T4796" t="s">
        <v>757</v>
      </c>
      <c r="U4796" t="s">
        <v>757</v>
      </c>
      <c r="V4796" t="s">
        <v>773</v>
      </c>
      <c r="W4796" t="s">
        <v>773</v>
      </c>
      <c r="X4796" t="s">
        <v>22982</v>
      </c>
      <c r="Y4796" t="str">
        <f t="shared" si="1050"/>
        <v>diciembre</v>
      </c>
      <c r="Z4796">
        <f>YEAR(BD_PONDERACIONES[[#This Row],[Fecha Ejecución del Ticket]])</f>
        <v>2022</v>
      </c>
      <c r="AA4796" t="str">
        <f t="shared" si="1038"/>
        <v>enero</v>
      </c>
      <c r="AB4796">
        <f>YEAR(BD_PONDERACIONES[[#This Row],[Fecha de Inspección]])</f>
        <v>2023</v>
      </c>
      <c r="AC4796">
        <f t="shared" si="1039"/>
        <v>0.5</v>
      </c>
      <c r="AD4796">
        <f t="shared" si="1040"/>
        <v>0.5</v>
      </c>
      <c r="AE4796">
        <f t="shared" si="1041"/>
        <v>0.5</v>
      </c>
      <c r="AF4796">
        <f t="shared" si="1042"/>
        <v>0.5</v>
      </c>
      <c r="AG4796">
        <f t="shared" si="1043"/>
        <v>0.5</v>
      </c>
      <c r="AH4796">
        <f t="shared" si="1044"/>
        <v>0.5</v>
      </c>
      <c r="AI4796">
        <f t="shared" si="1045"/>
        <v>0.25</v>
      </c>
      <c r="AJ4796">
        <f t="shared" si="1046"/>
        <v>0.25</v>
      </c>
      <c r="AK4796">
        <f t="shared" si="1047"/>
        <v>0.5</v>
      </c>
      <c r="AL4796">
        <f t="shared" si="1048"/>
        <v>0</v>
      </c>
      <c r="AM4796">
        <f t="shared" si="1049"/>
        <v>0</v>
      </c>
      <c r="AN4796" s="6">
        <f t="shared" si="1051"/>
        <v>0.8</v>
      </c>
      <c r="AO4796" t="str">
        <f>VLOOKUP(BD_PONDERACIONES[[#This Row],[Comuna]],Tabla3[#All],2,0)</f>
        <v>Florida</v>
      </c>
    </row>
    <row r="4797" spans="1:41" x14ac:dyDescent="0.35">
      <c r="A4797" t="s">
        <v>22983</v>
      </c>
      <c r="B4797" t="s">
        <v>22984</v>
      </c>
      <c r="C4797" t="s">
        <v>22985</v>
      </c>
      <c r="D4797" s="5">
        <v>44942</v>
      </c>
      <c r="E4797" s="5">
        <v>44896</v>
      </c>
      <c r="F4797" t="s">
        <v>763</v>
      </c>
      <c r="G4797" t="s">
        <v>22986</v>
      </c>
      <c r="H4797" t="s">
        <v>755</v>
      </c>
      <c r="J4797" t="s">
        <v>756</v>
      </c>
      <c r="K4797" t="s">
        <v>756</v>
      </c>
      <c r="L4797" t="s">
        <v>757</v>
      </c>
      <c r="M4797" t="s">
        <v>757</v>
      </c>
      <c r="N4797" t="s">
        <v>756</v>
      </c>
      <c r="O4797" t="s">
        <v>756</v>
      </c>
      <c r="P4797" t="s">
        <v>758</v>
      </c>
      <c r="Q4797" t="s">
        <v>759</v>
      </c>
      <c r="R4797" t="s">
        <v>759</v>
      </c>
      <c r="S4797" t="s">
        <v>757</v>
      </c>
      <c r="T4797" t="s">
        <v>757</v>
      </c>
      <c r="U4797" t="s">
        <v>757</v>
      </c>
      <c r="V4797" t="s">
        <v>756</v>
      </c>
      <c r="W4797" t="s">
        <v>756</v>
      </c>
      <c r="X4797" t="s">
        <v>22987</v>
      </c>
      <c r="Y4797" t="str">
        <f t="shared" si="1050"/>
        <v>diciembre</v>
      </c>
      <c r="Z4797">
        <f>YEAR(BD_PONDERACIONES[[#This Row],[Fecha Ejecución del Ticket]])</f>
        <v>2022</v>
      </c>
      <c r="AA4797" t="str">
        <f t="shared" si="1038"/>
        <v>enero</v>
      </c>
      <c r="AB4797">
        <f>YEAR(BD_PONDERACIONES[[#This Row],[Fecha de Inspección]])</f>
        <v>2023</v>
      </c>
      <c r="AC4797">
        <f t="shared" si="1039"/>
        <v>0.5</v>
      </c>
      <c r="AD4797">
        <f t="shared" si="1040"/>
        <v>0.5</v>
      </c>
      <c r="AE4797">
        <f t="shared" si="1041"/>
        <v>0.5</v>
      </c>
      <c r="AF4797">
        <f t="shared" si="1042"/>
        <v>0.5</v>
      </c>
      <c r="AG4797">
        <f t="shared" si="1043"/>
        <v>0.5</v>
      </c>
      <c r="AH4797">
        <f t="shared" si="1044"/>
        <v>0.5</v>
      </c>
      <c r="AI4797">
        <f t="shared" si="1045"/>
        <v>0.25</v>
      </c>
      <c r="AJ4797">
        <f t="shared" si="1046"/>
        <v>0.25</v>
      </c>
      <c r="AK4797">
        <f t="shared" si="1047"/>
        <v>0.5</v>
      </c>
      <c r="AL4797">
        <f t="shared" si="1048"/>
        <v>0.5</v>
      </c>
      <c r="AM4797">
        <f t="shared" si="1049"/>
        <v>0.5</v>
      </c>
      <c r="AN4797" s="6">
        <f t="shared" si="1051"/>
        <v>1</v>
      </c>
      <c r="AO4797" t="str">
        <f>VLOOKUP(BD_PONDERACIONES[[#This Row],[Comuna]],Tabla3[#All],2,0)</f>
        <v>Florida</v>
      </c>
    </row>
    <row r="4798" spans="1:41" x14ac:dyDescent="0.35">
      <c r="A4798" t="s">
        <v>22988</v>
      </c>
      <c r="B4798" t="s">
        <v>22989</v>
      </c>
      <c r="C4798" t="s">
        <v>22990</v>
      </c>
      <c r="D4798" s="5">
        <v>44942</v>
      </c>
      <c r="E4798" s="5">
        <v>44901</v>
      </c>
      <c r="F4798" t="s">
        <v>763</v>
      </c>
      <c r="G4798" t="s">
        <v>22991</v>
      </c>
      <c r="H4798" t="s">
        <v>755</v>
      </c>
      <c r="J4798" t="s">
        <v>756</v>
      </c>
      <c r="K4798" t="s">
        <v>756</v>
      </c>
      <c r="L4798" t="s">
        <v>757</v>
      </c>
      <c r="M4798" t="s">
        <v>757</v>
      </c>
      <c r="N4798" t="s">
        <v>756</v>
      </c>
      <c r="O4798" t="s">
        <v>756</v>
      </c>
      <c r="P4798" t="s">
        <v>758</v>
      </c>
      <c r="Q4798" t="s">
        <v>759</v>
      </c>
      <c r="R4798" t="s">
        <v>759</v>
      </c>
      <c r="S4798" t="s">
        <v>757</v>
      </c>
      <c r="T4798" t="s">
        <v>757</v>
      </c>
      <c r="U4798" t="s">
        <v>757</v>
      </c>
      <c r="V4798" t="s">
        <v>756</v>
      </c>
      <c r="W4798" t="s">
        <v>756</v>
      </c>
      <c r="X4798" t="s">
        <v>22992</v>
      </c>
      <c r="Y4798" t="str">
        <f t="shared" si="1050"/>
        <v>diciembre</v>
      </c>
      <c r="Z4798">
        <f>YEAR(BD_PONDERACIONES[[#This Row],[Fecha Ejecución del Ticket]])</f>
        <v>2022</v>
      </c>
      <c r="AA4798" t="str">
        <f t="shared" si="1038"/>
        <v>enero</v>
      </c>
      <c r="AB4798">
        <f>YEAR(BD_PONDERACIONES[[#This Row],[Fecha de Inspección]])</f>
        <v>2023</v>
      </c>
      <c r="AC4798">
        <f t="shared" si="1039"/>
        <v>0.5</v>
      </c>
      <c r="AD4798">
        <f t="shared" si="1040"/>
        <v>0.5</v>
      </c>
      <c r="AE4798">
        <f t="shared" si="1041"/>
        <v>0.5</v>
      </c>
      <c r="AF4798">
        <f t="shared" si="1042"/>
        <v>0.5</v>
      </c>
      <c r="AG4798">
        <f t="shared" si="1043"/>
        <v>0.5</v>
      </c>
      <c r="AH4798">
        <f t="shared" si="1044"/>
        <v>0.5</v>
      </c>
      <c r="AI4798">
        <f t="shared" si="1045"/>
        <v>0.25</v>
      </c>
      <c r="AJ4798">
        <f t="shared" si="1046"/>
        <v>0.25</v>
      </c>
      <c r="AK4798">
        <f t="shared" si="1047"/>
        <v>0.5</v>
      </c>
      <c r="AL4798">
        <f t="shared" si="1048"/>
        <v>0.5</v>
      </c>
      <c r="AM4798">
        <f t="shared" si="1049"/>
        <v>0.5</v>
      </c>
      <c r="AN4798" s="6">
        <f t="shared" si="1051"/>
        <v>1</v>
      </c>
      <c r="AO4798" t="str">
        <f>VLOOKUP(BD_PONDERACIONES[[#This Row],[Comuna]],Tabla3[#All],2,0)</f>
        <v>Florida</v>
      </c>
    </row>
    <row r="4799" spans="1:41" x14ac:dyDescent="0.35">
      <c r="A4799" t="s">
        <v>22993</v>
      </c>
      <c r="B4799" t="s">
        <v>22994</v>
      </c>
      <c r="C4799" t="s">
        <v>22995</v>
      </c>
      <c r="D4799" s="5">
        <v>44942</v>
      </c>
      <c r="E4799" s="5">
        <v>44915</v>
      </c>
      <c r="F4799" t="s">
        <v>763</v>
      </c>
      <c r="G4799" t="s">
        <v>22996</v>
      </c>
      <c r="H4799" t="s">
        <v>755</v>
      </c>
      <c r="J4799" t="s">
        <v>756</v>
      </c>
      <c r="K4799" t="s">
        <v>756</v>
      </c>
      <c r="L4799" t="s">
        <v>757</v>
      </c>
      <c r="M4799" t="s">
        <v>757</v>
      </c>
      <c r="N4799" t="s">
        <v>756</v>
      </c>
      <c r="O4799" t="s">
        <v>756</v>
      </c>
      <c r="P4799" t="s">
        <v>758</v>
      </c>
      <c r="Q4799" t="s">
        <v>759</v>
      </c>
      <c r="R4799" t="s">
        <v>759</v>
      </c>
      <c r="S4799" t="s">
        <v>757</v>
      </c>
      <c r="T4799" t="s">
        <v>757</v>
      </c>
      <c r="U4799" t="s">
        <v>757</v>
      </c>
      <c r="V4799" t="s">
        <v>756</v>
      </c>
      <c r="W4799" t="s">
        <v>756</v>
      </c>
      <c r="X4799" t="s">
        <v>804</v>
      </c>
      <c r="Y4799" t="str">
        <f t="shared" si="1050"/>
        <v>diciembre</v>
      </c>
      <c r="Z4799">
        <f>YEAR(BD_PONDERACIONES[[#This Row],[Fecha Ejecución del Ticket]])</f>
        <v>2022</v>
      </c>
      <c r="AA4799" t="str">
        <f t="shared" si="1038"/>
        <v>enero</v>
      </c>
      <c r="AB4799">
        <f>YEAR(BD_PONDERACIONES[[#This Row],[Fecha de Inspección]])</f>
        <v>2023</v>
      </c>
      <c r="AC4799">
        <f t="shared" si="1039"/>
        <v>0.5</v>
      </c>
      <c r="AD4799">
        <f t="shared" si="1040"/>
        <v>0.5</v>
      </c>
      <c r="AE4799">
        <f t="shared" si="1041"/>
        <v>0.5</v>
      </c>
      <c r="AF4799">
        <f t="shared" si="1042"/>
        <v>0.5</v>
      </c>
      <c r="AG4799">
        <f t="shared" si="1043"/>
        <v>0.5</v>
      </c>
      <c r="AH4799">
        <f t="shared" si="1044"/>
        <v>0.5</v>
      </c>
      <c r="AI4799">
        <f t="shared" si="1045"/>
        <v>0.25</v>
      </c>
      <c r="AJ4799">
        <f t="shared" si="1046"/>
        <v>0.25</v>
      </c>
      <c r="AK4799">
        <f t="shared" si="1047"/>
        <v>0.5</v>
      </c>
      <c r="AL4799">
        <f t="shared" si="1048"/>
        <v>0.5</v>
      </c>
      <c r="AM4799">
        <f t="shared" si="1049"/>
        <v>0.5</v>
      </c>
      <c r="AN4799" s="6">
        <f t="shared" si="1051"/>
        <v>1</v>
      </c>
      <c r="AO4799" t="str">
        <f>VLOOKUP(BD_PONDERACIONES[[#This Row],[Comuna]],Tabla3[#All],2,0)</f>
        <v>Florida</v>
      </c>
    </row>
    <row r="4800" spans="1:41" x14ac:dyDescent="0.35">
      <c r="A4800" t="s">
        <v>22997</v>
      </c>
      <c r="B4800" t="s">
        <v>22998</v>
      </c>
      <c r="C4800" t="s">
        <v>22999</v>
      </c>
      <c r="D4800" s="5">
        <v>44942</v>
      </c>
      <c r="E4800" s="5">
        <v>44922</v>
      </c>
      <c r="F4800" t="s">
        <v>763</v>
      </c>
      <c r="G4800" t="s">
        <v>23000</v>
      </c>
      <c r="H4800" t="s">
        <v>755</v>
      </c>
      <c r="J4800" t="s">
        <v>756</v>
      </c>
      <c r="K4800" t="s">
        <v>756</v>
      </c>
      <c r="L4800" t="s">
        <v>756</v>
      </c>
      <c r="M4800" t="s">
        <v>756</v>
      </c>
      <c r="N4800" t="s">
        <v>756</v>
      </c>
      <c r="O4800" t="s">
        <v>756</v>
      </c>
      <c r="P4800" t="s">
        <v>758</v>
      </c>
      <c r="Q4800" t="s">
        <v>759</v>
      </c>
      <c r="R4800" t="s">
        <v>759</v>
      </c>
      <c r="S4800" t="s">
        <v>757</v>
      </c>
      <c r="T4800" t="s">
        <v>757</v>
      </c>
      <c r="U4800" t="s">
        <v>757</v>
      </c>
      <c r="V4800" t="s">
        <v>757</v>
      </c>
      <c r="W4800" t="s">
        <v>1342</v>
      </c>
      <c r="X4800" t="s">
        <v>23001</v>
      </c>
      <c r="Y4800" t="str">
        <f t="shared" si="1050"/>
        <v>diciembre</v>
      </c>
      <c r="Z4800">
        <f>YEAR(BD_PONDERACIONES[[#This Row],[Fecha Ejecución del Ticket]])</f>
        <v>2022</v>
      </c>
      <c r="AA4800" t="str">
        <f t="shared" si="1038"/>
        <v>enero</v>
      </c>
      <c r="AB4800">
        <f>YEAR(BD_PONDERACIONES[[#This Row],[Fecha de Inspección]])</f>
        <v>2023</v>
      </c>
      <c r="AC4800">
        <f t="shared" si="1039"/>
        <v>0.5</v>
      </c>
      <c r="AD4800">
        <f t="shared" si="1040"/>
        <v>0.5</v>
      </c>
      <c r="AE4800">
        <f t="shared" si="1041"/>
        <v>0.5</v>
      </c>
      <c r="AF4800">
        <f t="shared" si="1042"/>
        <v>0.5</v>
      </c>
      <c r="AG4800">
        <f t="shared" si="1043"/>
        <v>0.5</v>
      </c>
      <c r="AH4800">
        <f t="shared" si="1044"/>
        <v>0.5</v>
      </c>
      <c r="AI4800">
        <f t="shared" si="1045"/>
        <v>0.25</v>
      </c>
      <c r="AJ4800">
        <f t="shared" si="1046"/>
        <v>0.25</v>
      </c>
      <c r="AK4800">
        <f t="shared" si="1047"/>
        <v>0.5</v>
      </c>
      <c r="AL4800">
        <f t="shared" si="1048"/>
        <v>0.5</v>
      </c>
      <c r="AM4800">
        <f t="shared" si="1049"/>
        <v>0</v>
      </c>
      <c r="AN4800" s="6">
        <f t="shared" si="1051"/>
        <v>0.9</v>
      </c>
      <c r="AO4800" t="str">
        <f>VLOOKUP(BD_PONDERACIONES[[#This Row],[Comuna]],Tabla3[#All],2,0)</f>
        <v>Florida</v>
      </c>
    </row>
    <row r="4801" spans="1:41" x14ac:dyDescent="0.35">
      <c r="A4801" t="s">
        <v>23002</v>
      </c>
      <c r="B4801" t="s">
        <v>23003</v>
      </c>
      <c r="C4801" t="s">
        <v>23004</v>
      </c>
      <c r="D4801" s="5">
        <v>44943</v>
      </c>
      <c r="E4801" s="5">
        <v>44907</v>
      </c>
      <c r="F4801" t="s">
        <v>763</v>
      </c>
      <c r="G4801" t="s">
        <v>23005</v>
      </c>
      <c r="H4801" t="s">
        <v>755</v>
      </c>
      <c r="J4801" t="s">
        <v>756</v>
      </c>
      <c r="K4801" t="s">
        <v>756</v>
      </c>
      <c r="L4801" t="s">
        <v>757</v>
      </c>
      <c r="M4801" t="s">
        <v>757</v>
      </c>
      <c r="N4801" t="s">
        <v>756</v>
      </c>
      <c r="O4801" t="s">
        <v>756</v>
      </c>
      <c r="P4801" t="s">
        <v>758</v>
      </c>
      <c r="Q4801" t="s">
        <v>759</v>
      </c>
      <c r="R4801" t="s">
        <v>759</v>
      </c>
      <c r="S4801" t="s">
        <v>757</v>
      </c>
      <c r="T4801" t="s">
        <v>757</v>
      </c>
      <c r="U4801" t="s">
        <v>757</v>
      </c>
      <c r="V4801" t="s">
        <v>756</v>
      </c>
      <c r="W4801" t="s">
        <v>756</v>
      </c>
      <c r="X4801" t="s">
        <v>804</v>
      </c>
      <c r="Y4801" t="str">
        <f t="shared" si="1050"/>
        <v>diciembre</v>
      </c>
      <c r="Z4801">
        <f>YEAR(BD_PONDERACIONES[[#This Row],[Fecha Ejecución del Ticket]])</f>
        <v>2022</v>
      </c>
      <c r="AA4801" t="str">
        <f t="shared" si="1038"/>
        <v>enero</v>
      </c>
      <c r="AB4801">
        <f>YEAR(BD_PONDERACIONES[[#This Row],[Fecha de Inspección]])</f>
        <v>2023</v>
      </c>
      <c r="AC4801">
        <f t="shared" si="1039"/>
        <v>0.5</v>
      </c>
      <c r="AD4801">
        <f t="shared" si="1040"/>
        <v>0.5</v>
      </c>
      <c r="AE4801">
        <f t="shared" si="1041"/>
        <v>0.5</v>
      </c>
      <c r="AF4801">
        <f t="shared" si="1042"/>
        <v>0.5</v>
      </c>
      <c r="AG4801">
        <f t="shared" si="1043"/>
        <v>0.5</v>
      </c>
      <c r="AH4801">
        <f t="shared" si="1044"/>
        <v>0.5</v>
      </c>
      <c r="AI4801">
        <f t="shared" si="1045"/>
        <v>0.25</v>
      </c>
      <c r="AJ4801">
        <f t="shared" si="1046"/>
        <v>0.25</v>
      </c>
      <c r="AK4801">
        <f t="shared" si="1047"/>
        <v>0.5</v>
      </c>
      <c r="AL4801">
        <f t="shared" si="1048"/>
        <v>0.5</v>
      </c>
      <c r="AM4801">
        <f t="shared" si="1049"/>
        <v>0.5</v>
      </c>
      <c r="AN4801" s="6">
        <f t="shared" si="1051"/>
        <v>1</v>
      </c>
      <c r="AO4801" t="str">
        <f>VLOOKUP(BD_PONDERACIONES[[#This Row],[Comuna]],Tabla3[#All],2,0)</f>
        <v>Florida</v>
      </c>
    </row>
    <row r="4802" spans="1:41" x14ac:dyDescent="0.35">
      <c r="A4802" t="s">
        <v>23006</v>
      </c>
      <c r="B4802" t="s">
        <v>23007</v>
      </c>
      <c r="C4802" t="s">
        <v>23008</v>
      </c>
      <c r="D4802" s="5">
        <v>44943</v>
      </c>
      <c r="E4802" s="5">
        <v>44918</v>
      </c>
      <c r="F4802" t="s">
        <v>753</v>
      </c>
      <c r="G4802" t="s">
        <v>23009</v>
      </c>
      <c r="H4802" t="s">
        <v>755</v>
      </c>
      <c r="J4802" t="s">
        <v>756</v>
      </c>
      <c r="K4802" t="s">
        <v>756</v>
      </c>
      <c r="L4802" t="s">
        <v>757</v>
      </c>
      <c r="M4802" t="s">
        <v>757</v>
      </c>
      <c r="N4802" t="s">
        <v>756</v>
      </c>
      <c r="O4802" t="s">
        <v>756</v>
      </c>
      <c r="P4802" t="s">
        <v>758</v>
      </c>
      <c r="Q4802" t="s">
        <v>759</v>
      </c>
      <c r="R4802" t="s">
        <v>759</v>
      </c>
      <c r="S4802" t="s">
        <v>757</v>
      </c>
      <c r="T4802" t="s">
        <v>757</v>
      </c>
      <c r="U4802" t="s">
        <v>757</v>
      </c>
      <c r="V4802" t="s">
        <v>756</v>
      </c>
      <c r="W4802" t="s">
        <v>756</v>
      </c>
      <c r="X4802" t="s">
        <v>23010</v>
      </c>
      <c r="Y4802" t="str">
        <f t="shared" si="1050"/>
        <v>diciembre</v>
      </c>
      <c r="Z4802">
        <f>YEAR(BD_PONDERACIONES[[#This Row],[Fecha Ejecución del Ticket]])</f>
        <v>2022</v>
      </c>
      <c r="AA4802" t="str">
        <f t="shared" ref="AA4802:AA4865" si="1052">TEXT(D4802,"MMMM")</f>
        <v>enero</v>
      </c>
      <c r="AB4802">
        <f>YEAR(BD_PONDERACIONES[[#This Row],[Fecha de Inspección]])</f>
        <v>2023</v>
      </c>
      <c r="AC4802">
        <f t="shared" ref="AC4802:AC4865" si="1053">IF(OR(J4802="Cumple",J4802="No Aplica"),0.5,0)</f>
        <v>0.5</v>
      </c>
      <c r="AD4802">
        <f t="shared" ref="AD4802:AD4865" si="1054">IF(OR(K4802="CUMPLE",K4802="No Aplica"),0.5,0)</f>
        <v>0.5</v>
      </c>
      <c r="AE4802">
        <f t="shared" ref="AE4802:AE4865" si="1055">IF(OR(L4802="CUMPLE",L4802="No Aplica"),0.5,0)</f>
        <v>0.5</v>
      </c>
      <c r="AF4802">
        <f t="shared" ref="AF4802:AF4865" si="1056">IF(OR(M4802="CUMPLE",M4802="No Aplica"),0.5,0)</f>
        <v>0.5</v>
      </c>
      <c r="AG4802">
        <f t="shared" ref="AG4802:AG4865" si="1057">IF(OR(N4802="CUMPLE",N4802="No Aplica"),0.5,IF(N4802="Cumple Mayormente",0.325,IF(N4802="Cumple Parcialmente",0.175,0)))</f>
        <v>0.5</v>
      </c>
      <c r="AH4802">
        <f t="shared" ref="AH4802:AH4865" si="1058">IF(OR(O4802="CUMPLE",O4802="No Aplica"),0.5,IF(O4802="Cumple Mayormente",0.325,IF(O4802="Cumple Parcialmente",0.175,0)))</f>
        <v>0.5</v>
      </c>
      <c r="AI4802">
        <f t="shared" ref="AI4802:AI4865" si="1059">IF(OR(S4802="CUMPLE",S4802="No Aplica"),0.25,IF(S4802="Cumple Mayormente",0.1625,IF(S4802="Cumple Parcialmente",0.0875,0)))</f>
        <v>0.25</v>
      </c>
      <c r="AJ4802">
        <f t="shared" ref="AJ4802:AJ4865" si="1060">IF(OR(T4802="CUMPLE",T4802="No Aplica"),0.25,IF(T4802="Cumple Mayormente",0.1625,IF(T4802="Cumple Parcialmente",0.0875,0)))</f>
        <v>0.25</v>
      </c>
      <c r="AK4802">
        <f t="shared" ref="AK4802:AK4865" si="1061">IF(OR(U4802="CUMPLE",U4802="No Aplica"),0.5,IF(U4802="Cumple Mayormente",0.325,IF(U4802="Cumple Parcialmente",0.175,0)))</f>
        <v>0.5</v>
      </c>
      <c r="AL4802">
        <f t="shared" ref="AL4802:AL4865" si="1062">IF(OR(V4802="CUMPLE",V4802="No Aplica"),0.5,IF(V4802="Cumple Mayormente",0.325,IF(V4802="Cumple Parcialmente",0.175,0)))</f>
        <v>0.5</v>
      </c>
      <c r="AM4802">
        <f t="shared" ref="AM4802:AM4865" si="1063">IF(OR(W4802="CUMPLE",W4802="No Aplica"),0.5,IF(W4802="Cumple Mayormente",0.325,IF(W4802="Cumple Parcialmente",0.175,0)))</f>
        <v>0.5</v>
      </c>
      <c r="AN4802" s="6">
        <f t="shared" si="1051"/>
        <v>1</v>
      </c>
      <c r="AO4802" t="str">
        <f>VLOOKUP(BD_PONDERACIONES[[#This Row],[Comuna]],Tabla3[#All],2,0)</f>
        <v>Florida</v>
      </c>
    </row>
    <row r="4803" spans="1:41" x14ac:dyDescent="0.35">
      <c r="A4803" t="s">
        <v>23011</v>
      </c>
      <c r="B4803" t="s">
        <v>23012</v>
      </c>
      <c r="C4803" t="s">
        <v>23013</v>
      </c>
      <c r="D4803" s="5">
        <v>44943</v>
      </c>
      <c r="E4803" s="5">
        <v>44912</v>
      </c>
      <c r="F4803" t="s">
        <v>753</v>
      </c>
      <c r="G4803" t="s">
        <v>23014</v>
      </c>
      <c r="H4803" t="s">
        <v>755</v>
      </c>
      <c r="J4803" t="s">
        <v>756</v>
      </c>
      <c r="K4803" t="s">
        <v>756</v>
      </c>
      <c r="L4803" t="s">
        <v>757</v>
      </c>
      <c r="M4803" t="s">
        <v>757</v>
      </c>
      <c r="N4803" t="s">
        <v>756</v>
      </c>
      <c r="O4803" t="s">
        <v>756</v>
      </c>
      <c r="P4803" t="s">
        <v>765</v>
      </c>
      <c r="Q4803" t="s">
        <v>23015</v>
      </c>
      <c r="R4803" t="s">
        <v>759</v>
      </c>
      <c r="S4803" t="s">
        <v>756</v>
      </c>
      <c r="T4803" t="s">
        <v>756</v>
      </c>
      <c r="U4803" t="s">
        <v>756</v>
      </c>
      <c r="V4803" t="s">
        <v>756</v>
      </c>
      <c r="W4803" t="s">
        <v>756</v>
      </c>
      <c r="X4803" t="s">
        <v>23016</v>
      </c>
      <c r="Y4803" t="str">
        <f t="shared" si="1050"/>
        <v>diciembre</v>
      </c>
      <c r="Z4803">
        <f>YEAR(BD_PONDERACIONES[[#This Row],[Fecha Ejecución del Ticket]])</f>
        <v>2022</v>
      </c>
      <c r="AA4803" t="str">
        <f t="shared" si="1052"/>
        <v>enero</v>
      </c>
      <c r="AB4803">
        <f>YEAR(BD_PONDERACIONES[[#This Row],[Fecha de Inspección]])</f>
        <v>2023</v>
      </c>
      <c r="AC4803">
        <f t="shared" si="1053"/>
        <v>0.5</v>
      </c>
      <c r="AD4803">
        <f t="shared" si="1054"/>
        <v>0.5</v>
      </c>
      <c r="AE4803">
        <f t="shared" si="1055"/>
        <v>0.5</v>
      </c>
      <c r="AF4803">
        <f t="shared" si="1056"/>
        <v>0.5</v>
      </c>
      <c r="AG4803">
        <f t="shared" si="1057"/>
        <v>0.5</v>
      </c>
      <c r="AH4803">
        <f t="shared" si="1058"/>
        <v>0.5</v>
      </c>
      <c r="AI4803">
        <f t="shared" si="1059"/>
        <v>0.25</v>
      </c>
      <c r="AJ4803">
        <f t="shared" si="1060"/>
        <v>0.25</v>
      </c>
      <c r="AK4803">
        <f t="shared" si="1061"/>
        <v>0.5</v>
      </c>
      <c r="AL4803">
        <f t="shared" si="1062"/>
        <v>0.5</v>
      </c>
      <c r="AM4803">
        <f t="shared" si="1063"/>
        <v>0.5</v>
      </c>
      <c r="AN4803" s="6">
        <f t="shared" si="1051"/>
        <v>1</v>
      </c>
      <c r="AO4803" t="str">
        <f>VLOOKUP(BD_PONDERACIONES[[#This Row],[Comuna]],Tabla3[#All],2,0)</f>
        <v>Florida</v>
      </c>
    </row>
    <row r="4804" spans="1:41" x14ac:dyDescent="0.35">
      <c r="A4804" t="s">
        <v>23017</v>
      </c>
      <c r="B4804" t="s">
        <v>23018</v>
      </c>
      <c r="C4804" t="s">
        <v>23019</v>
      </c>
      <c r="D4804" s="5">
        <v>44943</v>
      </c>
      <c r="E4804" s="5">
        <v>44909</v>
      </c>
      <c r="F4804" t="s">
        <v>763</v>
      </c>
      <c r="G4804" t="s">
        <v>23020</v>
      </c>
      <c r="H4804" t="s">
        <v>755</v>
      </c>
      <c r="J4804" t="s">
        <v>756</v>
      </c>
      <c r="K4804" t="s">
        <v>756</v>
      </c>
      <c r="L4804" t="s">
        <v>757</v>
      </c>
      <c r="M4804" t="s">
        <v>757</v>
      </c>
      <c r="N4804" t="s">
        <v>756</v>
      </c>
      <c r="O4804" t="s">
        <v>756</v>
      </c>
      <c r="P4804" t="s">
        <v>758</v>
      </c>
      <c r="Q4804" t="s">
        <v>759</v>
      </c>
      <c r="R4804" t="s">
        <v>759</v>
      </c>
      <c r="S4804" t="s">
        <v>757</v>
      </c>
      <c r="T4804" t="s">
        <v>757</v>
      </c>
      <c r="U4804" t="s">
        <v>757</v>
      </c>
      <c r="V4804" t="s">
        <v>756</v>
      </c>
      <c r="W4804" t="s">
        <v>756</v>
      </c>
      <c r="X4804" t="s">
        <v>23021</v>
      </c>
      <c r="Y4804" t="str">
        <f t="shared" si="1050"/>
        <v>diciembre</v>
      </c>
      <c r="Z4804">
        <f>YEAR(BD_PONDERACIONES[[#This Row],[Fecha Ejecución del Ticket]])</f>
        <v>2022</v>
      </c>
      <c r="AA4804" t="str">
        <f t="shared" si="1052"/>
        <v>enero</v>
      </c>
      <c r="AB4804">
        <f>YEAR(BD_PONDERACIONES[[#This Row],[Fecha de Inspección]])</f>
        <v>2023</v>
      </c>
      <c r="AC4804">
        <f t="shared" si="1053"/>
        <v>0.5</v>
      </c>
      <c r="AD4804">
        <f t="shared" si="1054"/>
        <v>0.5</v>
      </c>
      <c r="AE4804">
        <f t="shared" si="1055"/>
        <v>0.5</v>
      </c>
      <c r="AF4804">
        <f t="shared" si="1056"/>
        <v>0.5</v>
      </c>
      <c r="AG4804">
        <f t="shared" si="1057"/>
        <v>0.5</v>
      </c>
      <c r="AH4804">
        <f t="shared" si="1058"/>
        <v>0.5</v>
      </c>
      <c r="AI4804">
        <f t="shared" si="1059"/>
        <v>0.25</v>
      </c>
      <c r="AJ4804">
        <f t="shared" si="1060"/>
        <v>0.25</v>
      </c>
      <c r="AK4804">
        <f t="shared" si="1061"/>
        <v>0.5</v>
      </c>
      <c r="AL4804">
        <f t="shared" si="1062"/>
        <v>0.5</v>
      </c>
      <c r="AM4804">
        <f t="shared" si="1063"/>
        <v>0.5</v>
      </c>
      <c r="AN4804" s="6">
        <f t="shared" si="1051"/>
        <v>1</v>
      </c>
      <c r="AO4804" t="str">
        <f>VLOOKUP(BD_PONDERACIONES[[#This Row],[Comuna]],Tabla3[#All],2,0)</f>
        <v>Florida</v>
      </c>
    </row>
    <row r="4805" spans="1:41" x14ac:dyDescent="0.35">
      <c r="A4805" t="s">
        <v>23022</v>
      </c>
      <c r="B4805" t="s">
        <v>23023</v>
      </c>
      <c r="C4805" t="s">
        <v>23024</v>
      </c>
      <c r="D4805" s="5">
        <v>44943</v>
      </c>
      <c r="E4805" s="5">
        <v>44914</v>
      </c>
      <c r="F4805" t="s">
        <v>763</v>
      </c>
      <c r="G4805" t="s">
        <v>23025</v>
      </c>
      <c r="H4805" t="s">
        <v>755</v>
      </c>
      <c r="J4805" t="s">
        <v>756</v>
      </c>
      <c r="K4805" t="s">
        <v>756</v>
      </c>
      <c r="L4805" t="s">
        <v>756</v>
      </c>
      <c r="M4805" t="s">
        <v>756</v>
      </c>
      <c r="N4805" t="s">
        <v>756</v>
      </c>
      <c r="O4805" t="s">
        <v>756</v>
      </c>
      <c r="P4805" t="s">
        <v>758</v>
      </c>
      <c r="Q4805" t="s">
        <v>759</v>
      </c>
      <c r="R4805" t="s">
        <v>759</v>
      </c>
      <c r="S4805" t="s">
        <v>757</v>
      </c>
      <c r="T4805" t="s">
        <v>757</v>
      </c>
      <c r="U4805" t="s">
        <v>757</v>
      </c>
      <c r="V4805" t="s">
        <v>756</v>
      </c>
      <c r="W4805" t="s">
        <v>756</v>
      </c>
      <c r="X4805" t="s">
        <v>23026</v>
      </c>
      <c r="Y4805" t="str">
        <f t="shared" si="1050"/>
        <v>diciembre</v>
      </c>
      <c r="Z4805">
        <f>YEAR(BD_PONDERACIONES[[#This Row],[Fecha Ejecución del Ticket]])</f>
        <v>2022</v>
      </c>
      <c r="AA4805" t="str">
        <f t="shared" si="1052"/>
        <v>enero</v>
      </c>
      <c r="AB4805">
        <f>YEAR(BD_PONDERACIONES[[#This Row],[Fecha de Inspección]])</f>
        <v>2023</v>
      </c>
      <c r="AC4805">
        <f t="shared" si="1053"/>
        <v>0.5</v>
      </c>
      <c r="AD4805">
        <f t="shared" si="1054"/>
        <v>0.5</v>
      </c>
      <c r="AE4805">
        <f t="shared" si="1055"/>
        <v>0.5</v>
      </c>
      <c r="AF4805">
        <f t="shared" si="1056"/>
        <v>0.5</v>
      </c>
      <c r="AG4805">
        <f t="shared" si="1057"/>
        <v>0.5</v>
      </c>
      <c r="AH4805">
        <f t="shared" si="1058"/>
        <v>0.5</v>
      </c>
      <c r="AI4805">
        <f t="shared" si="1059"/>
        <v>0.25</v>
      </c>
      <c r="AJ4805">
        <f t="shared" si="1060"/>
        <v>0.25</v>
      </c>
      <c r="AK4805">
        <f t="shared" si="1061"/>
        <v>0.5</v>
      </c>
      <c r="AL4805">
        <f t="shared" si="1062"/>
        <v>0.5</v>
      </c>
      <c r="AM4805">
        <f t="shared" si="1063"/>
        <v>0.5</v>
      </c>
      <c r="AN4805" s="6">
        <f t="shared" si="1051"/>
        <v>1</v>
      </c>
      <c r="AO4805" t="str">
        <f>VLOOKUP(BD_PONDERACIONES[[#This Row],[Comuna]],Tabla3[#All],2,0)</f>
        <v>Florida</v>
      </c>
    </row>
    <row r="4806" spans="1:41" x14ac:dyDescent="0.35">
      <c r="A4806" t="s">
        <v>23027</v>
      </c>
      <c r="B4806" t="s">
        <v>23028</v>
      </c>
      <c r="C4806" t="s">
        <v>23029</v>
      </c>
      <c r="D4806" s="5">
        <v>44943</v>
      </c>
      <c r="E4806" s="5">
        <v>44926</v>
      </c>
      <c r="F4806" t="s">
        <v>763</v>
      </c>
      <c r="G4806" t="s">
        <v>23030</v>
      </c>
      <c r="H4806" t="s">
        <v>755</v>
      </c>
      <c r="J4806" t="s">
        <v>756</v>
      </c>
      <c r="K4806" t="s">
        <v>756</v>
      </c>
      <c r="L4806" t="s">
        <v>757</v>
      </c>
      <c r="M4806" t="s">
        <v>757</v>
      </c>
      <c r="N4806" t="s">
        <v>756</v>
      </c>
      <c r="O4806" t="s">
        <v>756</v>
      </c>
      <c r="P4806" t="s">
        <v>758</v>
      </c>
      <c r="Q4806" t="s">
        <v>759</v>
      </c>
      <c r="R4806" t="s">
        <v>759</v>
      </c>
      <c r="S4806" t="s">
        <v>757</v>
      </c>
      <c r="T4806" t="s">
        <v>757</v>
      </c>
      <c r="U4806" t="s">
        <v>757</v>
      </c>
      <c r="V4806" t="s">
        <v>756</v>
      </c>
      <c r="W4806" t="s">
        <v>756</v>
      </c>
      <c r="X4806" t="s">
        <v>23031</v>
      </c>
      <c r="Y4806" t="str">
        <f t="shared" si="1050"/>
        <v>diciembre</v>
      </c>
      <c r="Z4806">
        <f>YEAR(BD_PONDERACIONES[[#This Row],[Fecha Ejecución del Ticket]])</f>
        <v>2022</v>
      </c>
      <c r="AA4806" t="str">
        <f t="shared" si="1052"/>
        <v>enero</v>
      </c>
      <c r="AB4806">
        <f>YEAR(BD_PONDERACIONES[[#This Row],[Fecha de Inspección]])</f>
        <v>2023</v>
      </c>
      <c r="AC4806">
        <f t="shared" si="1053"/>
        <v>0.5</v>
      </c>
      <c r="AD4806">
        <f t="shared" si="1054"/>
        <v>0.5</v>
      </c>
      <c r="AE4806">
        <f t="shared" si="1055"/>
        <v>0.5</v>
      </c>
      <c r="AF4806">
        <f t="shared" si="1056"/>
        <v>0.5</v>
      </c>
      <c r="AG4806">
        <f t="shared" si="1057"/>
        <v>0.5</v>
      </c>
      <c r="AH4806">
        <f t="shared" si="1058"/>
        <v>0.5</v>
      </c>
      <c r="AI4806">
        <f t="shared" si="1059"/>
        <v>0.25</v>
      </c>
      <c r="AJ4806">
        <f t="shared" si="1060"/>
        <v>0.25</v>
      </c>
      <c r="AK4806">
        <f t="shared" si="1061"/>
        <v>0.5</v>
      </c>
      <c r="AL4806">
        <f t="shared" si="1062"/>
        <v>0.5</v>
      </c>
      <c r="AM4806">
        <f t="shared" si="1063"/>
        <v>0.5</v>
      </c>
      <c r="AN4806" s="6">
        <f t="shared" si="1051"/>
        <v>1</v>
      </c>
      <c r="AO4806" t="str">
        <f>VLOOKUP(BD_PONDERACIONES[[#This Row],[Comuna]],Tabla3[#All],2,0)</f>
        <v>Florida</v>
      </c>
    </row>
    <row r="4807" spans="1:41" x14ac:dyDescent="0.35">
      <c r="A4807" t="s">
        <v>23032</v>
      </c>
      <c r="B4807" t="s">
        <v>23033</v>
      </c>
      <c r="C4807" t="s">
        <v>23034</v>
      </c>
      <c r="D4807" s="5">
        <v>44943</v>
      </c>
      <c r="E4807" s="5">
        <v>44901</v>
      </c>
      <c r="F4807" t="s">
        <v>753</v>
      </c>
      <c r="G4807" t="s">
        <v>23035</v>
      </c>
      <c r="H4807" t="s">
        <v>755</v>
      </c>
      <c r="J4807" t="s">
        <v>756</v>
      </c>
      <c r="K4807" t="s">
        <v>756</v>
      </c>
      <c r="L4807" t="s">
        <v>757</v>
      </c>
      <c r="M4807" t="s">
        <v>757</v>
      </c>
      <c r="N4807" t="s">
        <v>756</v>
      </c>
      <c r="O4807" t="s">
        <v>756</v>
      </c>
      <c r="P4807" t="s">
        <v>765</v>
      </c>
      <c r="Q4807" t="s">
        <v>23036</v>
      </c>
      <c r="R4807" t="s">
        <v>23037</v>
      </c>
      <c r="S4807" t="s">
        <v>756</v>
      </c>
      <c r="T4807" t="s">
        <v>756</v>
      </c>
      <c r="U4807" t="s">
        <v>756</v>
      </c>
      <c r="V4807" t="s">
        <v>756</v>
      </c>
      <c r="W4807" t="s">
        <v>756</v>
      </c>
      <c r="X4807" t="s">
        <v>23038</v>
      </c>
      <c r="Y4807" t="str">
        <f t="shared" si="1050"/>
        <v>diciembre</v>
      </c>
      <c r="Z4807">
        <f>YEAR(BD_PONDERACIONES[[#This Row],[Fecha Ejecución del Ticket]])</f>
        <v>2022</v>
      </c>
      <c r="AA4807" t="str">
        <f t="shared" si="1052"/>
        <v>enero</v>
      </c>
      <c r="AB4807">
        <f>YEAR(BD_PONDERACIONES[[#This Row],[Fecha de Inspección]])</f>
        <v>2023</v>
      </c>
      <c r="AC4807">
        <f t="shared" si="1053"/>
        <v>0.5</v>
      </c>
      <c r="AD4807">
        <f t="shared" si="1054"/>
        <v>0.5</v>
      </c>
      <c r="AE4807">
        <f t="shared" si="1055"/>
        <v>0.5</v>
      </c>
      <c r="AF4807">
        <f t="shared" si="1056"/>
        <v>0.5</v>
      </c>
      <c r="AG4807">
        <f t="shared" si="1057"/>
        <v>0.5</v>
      </c>
      <c r="AH4807">
        <f t="shared" si="1058"/>
        <v>0.5</v>
      </c>
      <c r="AI4807">
        <f t="shared" si="1059"/>
        <v>0.25</v>
      </c>
      <c r="AJ4807">
        <f t="shared" si="1060"/>
        <v>0.25</v>
      </c>
      <c r="AK4807">
        <f t="shared" si="1061"/>
        <v>0.5</v>
      </c>
      <c r="AL4807">
        <f t="shared" si="1062"/>
        <v>0.5</v>
      </c>
      <c r="AM4807">
        <f t="shared" si="1063"/>
        <v>0.5</v>
      </c>
      <c r="AN4807" s="6">
        <f t="shared" si="1051"/>
        <v>1</v>
      </c>
      <c r="AO4807" t="str">
        <f>VLOOKUP(BD_PONDERACIONES[[#This Row],[Comuna]],Tabla3[#All],2,0)</f>
        <v>Florida</v>
      </c>
    </row>
    <row r="4808" spans="1:41" x14ac:dyDescent="0.35">
      <c r="A4808" t="s">
        <v>23039</v>
      </c>
      <c r="B4808" t="s">
        <v>23040</v>
      </c>
      <c r="C4808" t="s">
        <v>23041</v>
      </c>
      <c r="D4808" s="5">
        <v>44943</v>
      </c>
      <c r="E4808" s="5">
        <v>44916</v>
      </c>
      <c r="F4808" t="s">
        <v>753</v>
      </c>
      <c r="G4808" t="s">
        <v>23042</v>
      </c>
      <c r="H4808" t="s">
        <v>755</v>
      </c>
      <c r="J4808" t="s">
        <v>756</v>
      </c>
      <c r="K4808" t="s">
        <v>756</v>
      </c>
      <c r="L4808" t="s">
        <v>757</v>
      </c>
      <c r="M4808" t="s">
        <v>757</v>
      </c>
      <c r="N4808" t="s">
        <v>756</v>
      </c>
      <c r="O4808" t="s">
        <v>756</v>
      </c>
      <c r="P4808" t="s">
        <v>758</v>
      </c>
      <c r="Q4808" t="s">
        <v>759</v>
      </c>
      <c r="R4808" t="s">
        <v>759</v>
      </c>
      <c r="S4808" t="s">
        <v>757</v>
      </c>
      <c r="T4808" t="s">
        <v>757</v>
      </c>
      <c r="U4808" t="s">
        <v>757</v>
      </c>
      <c r="V4808" t="s">
        <v>756</v>
      </c>
      <c r="W4808" t="s">
        <v>756</v>
      </c>
      <c r="X4808" t="s">
        <v>23043</v>
      </c>
      <c r="Y4808" t="str">
        <f t="shared" si="1050"/>
        <v>diciembre</v>
      </c>
      <c r="Z4808">
        <f>YEAR(BD_PONDERACIONES[[#This Row],[Fecha Ejecución del Ticket]])</f>
        <v>2022</v>
      </c>
      <c r="AA4808" t="str">
        <f t="shared" si="1052"/>
        <v>enero</v>
      </c>
      <c r="AB4808">
        <f>YEAR(BD_PONDERACIONES[[#This Row],[Fecha de Inspección]])</f>
        <v>2023</v>
      </c>
      <c r="AC4808">
        <f t="shared" si="1053"/>
        <v>0.5</v>
      </c>
      <c r="AD4808">
        <f t="shared" si="1054"/>
        <v>0.5</v>
      </c>
      <c r="AE4808">
        <f t="shared" si="1055"/>
        <v>0.5</v>
      </c>
      <c r="AF4808">
        <f t="shared" si="1056"/>
        <v>0.5</v>
      </c>
      <c r="AG4808">
        <f t="shared" si="1057"/>
        <v>0.5</v>
      </c>
      <c r="AH4808">
        <f t="shared" si="1058"/>
        <v>0.5</v>
      </c>
      <c r="AI4808">
        <f t="shared" si="1059"/>
        <v>0.25</v>
      </c>
      <c r="AJ4808">
        <f t="shared" si="1060"/>
        <v>0.25</v>
      </c>
      <c r="AK4808">
        <f t="shared" si="1061"/>
        <v>0.5</v>
      </c>
      <c r="AL4808">
        <f t="shared" si="1062"/>
        <v>0.5</v>
      </c>
      <c r="AM4808">
        <f t="shared" si="1063"/>
        <v>0.5</v>
      </c>
      <c r="AN4808" s="6">
        <f t="shared" si="1051"/>
        <v>1</v>
      </c>
      <c r="AO4808" t="str">
        <f>VLOOKUP(BD_PONDERACIONES[[#This Row],[Comuna]],Tabla3[#All],2,0)</f>
        <v>Florida</v>
      </c>
    </row>
    <row r="4809" spans="1:41" x14ac:dyDescent="0.35">
      <c r="A4809" t="s">
        <v>23044</v>
      </c>
      <c r="B4809" t="s">
        <v>23045</v>
      </c>
      <c r="C4809" t="s">
        <v>23046</v>
      </c>
      <c r="D4809" s="5">
        <v>44943</v>
      </c>
      <c r="E4809" s="5">
        <v>44901</v>
      </c>
      <c r="F4809" t="s">
        <v>753</v>
      </c>
      <c r="G4809" t="s">
        <v>23047</v>
      </c>
      <c r="H4809" t="s">
        <v>755</v>
      </c>
      <c r="J4809" t="s">
        <v>756</v>
      </c>
      <c r="K4809" t="s">
        <v>756</v>
      </c>
      <c r="L4809" t="s">
        <v>757</v>
      </c>
      <c r="M4809" t="s">
        <v>757</v>
      </c>
      <c r="N4809" t="s">
        <v>756</v>
      </c>
      <c r="O4809" t="s">
        <v>756</v>
      </c>
      <c r="P4809" t="s">
        <v>758</v>
      </c>
      <c r="Q4809" t="s">
        <v>759</v>
      </c>
      <c r="R4809" t="s">
        <v>759</v>
      </c>
      <c r="S4809" t="s">
        <v>757</v>
      </c>
      <c r="T4809" t="s">
        <v>757</v>
      </c>
      <c r="U4809" t="s">
        <v>757</v>
      </c>
      <c r="V4809" t="s">
        <v>756</v>
      </c>
      <c r="W4809" t="s">
        <v>756</v>
      </c>
      <c r="X4809" t="s">
        <v>23048</v>
      </c>
      <c r="Y4809" t="str">
        <f t="shared" si="1050"/>
        <v>diciembre</v>
      </c>
      <c r="Z4809">
        <f>YEAR(BD_PONDERACIONES[[#This Row],[Fecha Ejecución del Ticket]])</f>
        <v>2022</v>
      </c>
      <c r="AA4809" t="str">
        <f t="shared" si="1052"/>
        <v>enero</v>
      </c>
      <c r="AB4809">
        <f>YEAR(BD_PONDERACIONES[[#This Row],[Fecha de Inspección]])</f>
        <v>2023</v>
      </c>
      <c r="AC4809">
        <f t="shared" si="1053"/>
        <v>0.5</v>
      </c>
      <c r="AD4809">
        <f t="shared" si="1054"/>
        <v>0.5</v>
      </c>
      <c r="AE4809">
        <f t="shared" si="1055"/>
        <v>0.5</v>
      </c>
      <c r="AF4809">
        <f t="shared" si="1056"/>
        <v>0.5</v>
      </c>
      <c r="AG4809">
        <f t="shared" si="1057"/>
        <v>0.5</v>
      </c>
      <c r="AH4809">
        <f t="shared" si="1058"/>
        <v>0.5</v>
      </c>
      <c r="AI4809">
        <f t="shared" si="1059"/>
        <v>0.25</v>
      </c>
      <c r="AJ4809">
        <f t="shared" si="1060"/>
        <v>0.25</v>
      </c>
      <c r="AK4809">
        <f t="shared" si="1061"/>
        <v>0.5</v>
      </c>
      <c r="AL4809">
        <f t="shared" si="1062"/>
        <v>0.5</v>
      </c>
      <c r="AM4809">
        <f t="shared" si="1063"/>
        <v>0.5</v>
      </c>
      <c r="AN4809" s="6">
        <f t="shared" si="1051"/>
        <v>1</v>
      </c>
      <c r="AO4809" t="str">
        <f>VLOOKUP(BD_PONDERACIONES[[#This Row],[Comuna]],Tabla3[#All],2,0)</f>
        <v>Florida</v>
      </c>
    </row>
    <row r="4810" spans="1:41" x14ac:dyDescent="0.35">
      <c r="A4810" t="s">
        <v>23049</v>
      </c>
      <c r="B4810" t="s">
        <v>23050</v>
      </c>
      <c r="C4810" t="s">
        <v>23051</v>
      </c>
      <c r="D4810" s="5">
        <v>44943</v>
      </c>
      <c r="E4810" s="5">
        <v>44909</v>
      </c>
      <c r="F4810" t="s">
        <v>753</v>
      </c>
      <c r="G4810" t="s">
        <v>23052</v>
      </c>
      <c r="H4810" t="s">
        <v>755</v>
      </c>
      <c r="J4810" t="s">
        <v>756</v>
      </c>
      <c r="K4810" t="s">
        <v>756</v>
      </c>
      <c r="L4810" t="s">
        <v>757</v>
      </c>
      <c r="M4810" t="s">
        <v>757</v>
      </c>
      <c r="N4810" t="s">
        <v>756</v>
      </c>
      <c r="O4810" t="s">
        <v>756</v>
      </c>
      <c r="P4810" t="s">
        <v>765</v>
      </c>
      <c r="Q4810" t="s">
        <v>759</v>
      </c>
      <c r="R4810" t="s">
        <v>759</v>
      </c>
      <c r="S4810" t="s">
        <v>757</v>
      </c>
      <c r="T4810" t="s">
        <v>757</v>
      </c>
      <c r="U4810" t="s">
        <v>757</v>
      </c>
      <c r="V4810" t="s">
        <v>756</v>
      </c>
      <c r="W4810" t="s">
        <v>756</v>
      </c>
      <c r="X4810" t="s">
        <v>23053</v>
      </c>
      <c r="Y4810" t="str">
        <f t="shared" si="1050"/>
        <v>diciembre</v>
      </c>
      <c r="Z4810">
        <f>YEAR(BD_PONDERACIONES[[#This Row],[Fecha Ejecución del Ticket]])</f>
        <v>2022</v>
      </c>
      <c r="AA4810" t="str">
        <f t="shared" si="1052"/>
        <v>enero</v>
      </c>
      <c r="AB4810">
        <f>YEAR(BD_PONDERACIONES[[#This Row],[Fecha de Inspección]])</f>
        <v>2023</v>
      </c>
      <c r="AC4810">
        <f t="shared" si="1053"/>
        <v>0.5</v>
      </c>
      <c r="AD4810">
        <f t="shared" si="1054"/>
        <v>0.5</v>
      </c>
      <c r="AE4810">
        <f t="shared" si="1055"/>
        <v>0.5</v>
      </c>
      <c r="AF4810">
        <f t="shared" si="1056"/>
        <v>0.5</v>
      </c>
      <c r="AG4810">
        <f t="shared" si="1057"/>
        <v>0.5</v>
      </c>
      <c r="AH4810">
        <f t="shared" si="1058"/>
        <v>0.5</v>
      </c>
      <c r="AI4810">
        <f t="shared" si="1059"/>
        <v>0.25</v>
      </c>
      <c r="AJ4810">
        <f t="shared" si="1060"/>
        <v>0.25</v>
      </c>
      <c r="AK4810">
        <f t="shared" si="1061"/>
        <v>0.5</v>
      </c>
      <c r="AL4810">
        <f t="shared" si="1062"/>
        <v>0.5</v>
      </c>
      <c r="AM4810">
        <f t="shared" si="1063"/>
        <v>0.5</v>
      </c>
      <c r="AN4810" s="6">
        <f t="shared" si="1051"/>
        <v>1</v>
      </c>
      <c r="AO4810" t="str">
        <f>VLOOKUP(BD_PONDERACIONES[[#This Row],[Comuna]],Tabla3[#All],2,0)</f>
        <v>Florida</v>
      </c>
    </row>
    <row r="4811" spans="1:41" x14ac:dyDescent="0.35">
      <c r="A4811" t="s">
        <v>23054</v>
      </c>
      <c r="B4811" t="s">
        <v>23055</v>
      </c>
      <c r="C4811" t="s">
        <v>23056</v>
      </c>
      <c r="D4811" s="5">
        <v>44943</v>
      </c>
      <c r="E4811" s="5">
        <v>44921</v>
      </c>
      <c r="F4811" t="s">
        <v>753</v>
      </c>
      <c r="G4811" t="s">
        <v>23057</v>
      </c>
      <c r="H4811" t="s">
        <v>755</v>
      </c>
      <c r="J4811" t="s">
        <v>756</v>
      </c>
      <c r="K4811" t="s">
        <v>756</v>
      </c>
      <c r="L4811" t="s">
        <v>757</v>
      </c>
      <c r="M4811" t="s">
        <v>757</v>
      </c>
      <c r="N4811" t="s">
        <v>756</v>
      </c>
      <c r="O4811" t="s">
        <v>756</v>
      </c>
      <c r="P4811" t="s">
        <v>758</v>
      </c>
      <c r="Q4811" t="s">
        <v>759</v>
      </c>
      <c r="R4811" t="s">
        <v>759</v>
      </c>
      <c r="S4811" t="s">
        <v>757</v>
      </c>
      <c r="T4811" t="s">
        <v>757</v>
      </c>
      <c r="U4811" t="s">
        <v>757</v>
      </c>
      <c r="V4811" t="s">
        <v>756</v>
      </c>
      <c r="W4811" t="s">
        <v>756</v>
      </c>
      <c r="X4811" t="s">
        <v>23058</v>
      </c>
      <c r="Y4811" t="str">
        <f t="shared" si="1050"/>
        <v>diciembre</v>
      </c>
      <c r="Z4811">
        <f>YEAR(BD_PONDERACIONES[[#This Row],[Fecha Ejecución del Ticket]])</f>
        <v>2022</v>
      </c>
      <c r="AA4811" t="str">
        <f t="shared" si="1052"/>
        <v>enero</v>
      </c>
      <c r="AB4811">
        <f>YEAR(BD_PONDERACIONES[[#This Row],[Fecha de Inspección]])</f>
        <v>2023</v>
      </c>
      <c r="AC4811">
        <f t="shared" si="1053"/>
        <v>0.5</v>
      </c>
      <c r="AD4811">
        <f t="shared" si="1054"/>
        <v>0.5</v>
      </c>
      <c r="AE4811">
        <f t="shared" si="1055"/>
        <v>0.5</v>
      </c>
      <c r="AF4811">
        <f t="shared" si="1056"/>
        <v>0.5</v>
      </c>
      <c r="AG4811">
        <f t="shared" si="1057"/>
        <v>0.5</v>
      </c>
      <c r="AH4811">
        <f t="shared" si="1058"/>
        <v>0.5</v>
      </c>
      <c r="AI4811">
        <f t="shared" si="1059"/>
        <v>0.25</v>
      </c>
      <c r="AJ4811">
        <f t="shared" si="1060"/>
        <v>0.25</v>
      </c>
      <c r="AK4811">
        <f t="shared" si="1061"/>
        <v>0.5</v>
      </c>
      <c r="AL4811">
        <f t="shared" si="1062"/>
        <v>0.5</v>
      </c>
      <c r="AM4811">
        <f t="shared" si="1063"/>
        <v>0.5</v>
      </c>
      <c r="AN4811" s="6">
        <f t="shared" si="1051"/>
        <v>1</v>
      </c>
      <c r="AO4811" t="str">
        <f>VLOOKUP(BD_PONDERACIONES[[#This Row],[Comuna]],Tabla3[#All],2,0)</f>
        <v>Florida</v>
      </c>
    </row>
    <row r="4812" spans="1:41" x14ac:dyDescent="0.35">
      <c r="A4812" t="s">
        <v>23059</v>
      </c>
      <c r="B4812" t="s">
        <v>23060</v>
      </c>
      <c r="C4812" t="s">
        <v>23061</v>
      </c>
      <c r="D4812" s="5">
        <v>44943</v>
      </c>
      <c r="E4812" s="5">
        <v>44925</v>
      </c>
      <c r="F4812" t="s">
        <v>753</v>
      </c>
      <c r="G4812" t="s">
        <v>23062</v>
      </c>
      <c r="H4812" t="s">
        <v>755</v>
      </c>
      <c r="J4812" t="s">
        <v>756</v>
      </c>
      <c r="K4812" t="s">
        <v>756</v>
      </c>
      <c r="L4812" t="s">
        <v>757</v>
      </c>
      <c r="M4812" t="s">
        <v>757</v>
      </c>
      <c r="N4812" t="s">
        <v>756</v>
      </c>
      <c r="O4812" t="s">
        <v>756</v>
      </c>
      <c r="P4812" t="s">
        <v>765</v>
      </c>
      <c r="Q4812" t="s">
        <v>23063</v>
      </c>
      <c r="R4812" t="s">
        <v>23064</v>
      </c>
      <c r="S4812" t="s">
        <v>756</v>
      </c>
      <c r="T4812" t="s">
        <v>756</v>
      </c>
      <c r="U4812" t="s">
        <v>756</v>
      </c>
      <c r="V4812" t="s">
        <v>773</v>
      </c>
      <c r="W4812" t="s">
        <v>773</v>
      </c>
      <c r="X4812" t="s">
        <v>23065</v>
      </c>
      <c r="Y4812" t="str">
        <f t="shared" si="1050"/>
        <v>diciembre</v>
      </c>
      <c r="Z4812">
        <f>YEAR(BD_PONDERACIONES[[#This Row],[Fecha Ejecución del Ticket]])</f>
        <v>2022</v>
      </c>
      <c r="AA4812" t="str">
        <f t="shared" si="1052"/>
        <v>enero</v>
      </c>
      <c r="AB4812">
        <f>YEAR(BD_PONDERACIONES[[#This Row],[Fecha de Inspección]])</f>
        <v>2023</v>
      </c>
      <c r="AC4812">
        <f t="shared" si="1053"/>
        <v>0.5</v>
      </c>
      <c r="AD4812">
        <f t="shared" si="1054"/>
        <v>0.5</v>
      </c>
      <c r="AE4812">
        <f t="shared" si="1055"/>
        <v>0.5</v>
      </c>
      <c r="AF4812">
        <f t="shared" si="1056"/>
        <v>0.5</v>
      </c>
      <c r="AG4812">
        <f t="shared" si="1057"/>
        <v>0.5</v>
      </c>
      <c r="AH4812">
        <f t="shared" si="1058"/>
        <v>0.5</v>
      </c>
      <c r="AI4812">
        <f t="shared" si="1059"/>
        <v>0.25</v>
      </c>
      <c r="AJ4812">
        <f t="shared" si="1060"/>
        <v>0.25</v>
      </c>
      <c r="AK4812">
        <f t="shared" si="1061"/>
        <v>0.5</v>
      </c>
      <c r="AL4812">
        <f t="shared" si="1062"/>
        <v>0</v>
      </c>
      <c r="AM4812">
        <f t="shared" si="1063"/>
        <v>0</v>
      </c>
      <c r="AN4812" s="6">
        <f t="shared" si="1051"/>
        <v>0.8</v>
      </c>
      <c r="AO4812" t="str">
        <f>VLOOKUP(BD_PONDERACIONES[[#This Row],[Comuna]],Tabla3[#All],2,0)</f>
        <v>Florida</v>
      </c>
    </row>
    <row r="4813" spans="1:41" x14ac:dyDescent="0.35">
      <c r="A4813" t="s">
        <v>23066</v>
      </c>
      <c r="B4813" t="s">
        <v>23067</v>
      </c>
      <c r="C4813" t="s">
        <v>23068</v>
      </c>
      <c r="D4813" s="5">
        <v>44943</v>
      </c>
      <c r="E4813" s="5">
        <v>44917</v>
      </c>
      <c r="F4813" t="s">
        <v>753</v>
      </c>
      <c r="G4813" t="s">
        <v>23069</v>
      </c>
      <c r="H4813" t="s">
        <v>755</v>
      </c>
      <c r="J4813" t="s">
        <v>756</v>
      </c>
      <c r="K4813" t="s">
        <v>756</v>
      </c>
      <c r="L4813" t="s">
        <v>757</v>
      </c>
      <c r="M4813" t="s">
        <v>757</v>
      </c>
      <c r="N4813" t="s">
        <v>756</v>
      </c>
      <c r="O4813" t="s">
        <v>756</v>
      </c>
      <c r="P4813" t="s">
        <v>765</v>
      </c>
      <c r="Q4813" t="s">
        <v>759</v>
      </c>
      <c r="R4813" t="s">
        <v>759</v>
      </c>
      <c r="S4813" t="s">
        <v>756</v>
      </c>
      <c r="T4813" t="s">
        <v>756</v>
      </c>
      <c r="U4813" t="s">
        <v>756</v>
      </c>
      <c r="V4813" t="s">
        <v>756</v>
      </c>
      <c r="W4813" t="s">
        <v>756</v>
      </c>
      <c r="X4813" t="s">
        <v>23070</v>
      </c>
      <c r="Y4813" t="str">
        <f t="shared" si="1050"/>
        <v>diciembre</v>
      </c>
      <c r="Z4813">
        <f>YEAR(BD_PONDERACIONES[[#This Row],[Fecha Ejecución del Ticket]])</f>
        <v>2022</v>
      </c>
      <c r="AA4813" t="str">
        <f t="shared" si="1052"/>
        <v>enero</v>
      </c>
      <c r="AB4813">
        <f>YEAR(BD_PONDERACIONES[[#This Row],[Fecha de Inspección]])</f>
        <v>2023</v>
      </c>
      <c r="AC4813">
        <f t="shared" si="1053"/>
        <v>0.5</v>
      </c>
      <c r="AD4813">
        <f t="shared" si="1054"/>
        <v>0.5</v>
      </c>
      <c r="AE4813">
        <f t="shared" si="1055"/>
        <v>0.5</v>
      </c>
      <c r="AF4813">
        <f t="shared" si="1056"/>
        <v>0.5</v>
      </c>
      <c r="AG4813">
        <f t="shared" si="1057"/>
        <v>0.5</v>
      </c>
      <c r="AH4813">
        <f t="shared" si="1058"/>
        <v>0.5</v>
      </c>
      <c r="AI4813">
        <f t="shared" si="1059"/>
        <v>0.25</v>
      </c>
      <c r="AJ4813">
        <f t="shared" si="1060"/>
        <v>0.25</v>
      </c>
      <c r="AK4813">
        <f t="shared" si="1061"/>
        <v>0.5</v>
      </c>
      <c r="AL4813">
        <f t="shared" si="1062"/>
        <v>0.5</v>
      </c>
      <c r="AM4813">
        <f t="shared" si="1063"/>
        <v>0.5</v>
      </c>
      <c r="AN4813" s="6">
        <f t="shared" si="1051"/>
        <v>1</v>
      </c>
      <c r="AO4813" t="str">
        <f>VLOOKUP(BD_PONDERACIONES[[#This Row],[Comuna]],Tabla3[#All],2,0)</f>
        <v>Florida</v>
      </c>
    </row>
    <row r="4814" spans="1:41" x14ac:dyDescent="0.35">
      <c r="A4814" t="s">
        <v>23071</v>
      </c>
      <c r="B4814" t="s">
        <v>23072</v>
      </c>
      <c r="C4814" t="s">
        <v>23073</v>
      </c>
      <c r="D4814" s="5">
        <v>44943</v>
      </c>
      <c r="E4814" s="5">
        <v>44911</v>
      </c>
      <c r="F4814" t="s">
        <v>753</v>
      </c>
      <c r="G4814" t="s">
        <v>23074</v>
      </c>
      <c r="H4814" t="s">
        <v>755</v>
      </c>
      <c r="J4814" t="s">
        <v>756</v>
      </c>
      <c r="K4814" t="s">
        <v>756</v>
      </c>
      <c r="L4814" t="s">
        <v>756</v>
      </c>
      <c r="M4814" t="s">
        <v>756</v>
      </c>
      <c r="N4814" t="s">
        <v>756</v>
      </c>
      <c r="O4814" t="s">
        <v>756</v>
      </c>
      <c r="P4814" t="s">
        <v>758</v>
      </c>
      <c r="Q4814" t="s">
        <v>759</v>
      </c>
      <c r="R4814" t="s">
        <v>759</v>
      </c>
      <c r="S4814" t="s">
        <v>757</v>
      </c>
      <c r="T4814" t="s">
        <v>757</v>
      </c>
      <c r="U4814" t="s">
        <v>757</v>
      </c>
      <c r="V4814" t="s">
        <v>768</v>
      </c>
      <c r="W4814" t="s">
        <v>768</v>
      </c>
      <c r="X4814" t="s">
        <v>23075</v>
      </c>
      <c r="Y4814" t="str">
        <f t="shared" si="1050"/>
        <v>diciembre</v>
      </c>
      <c r="Z4814">
        <f>YEAR(BD_PONDERACIONES[[#This Row],[Fecha Ejecución del Ticket]])</f>
        <v>2022</v>
      </c>
      <c r="AA4814" t="str">
        <f t="shared" si="1052"/>
        <v>enero</v>
      </c>
      <c r="AB4814">
        <f>YEAR(BD_PONDERACIONES[[#This Row],[Fecha de Inspección]])</f>
        <v>2023</v>
      </c>
      <c r="AC4814">
        <f t="shared" si="1053"/>
        <v>0.5</v>
      </c>
      <c r="AD4814">
        <f t="shared" si="1054"/>
        <v>0.5</v>
      </c>
      <c r="AE4814">
        <f t="shared" si="1055"/>
        <v>0.5</v>
      </c>
      <c r="AF4814">
        <f t="shared" si="1056"/>
        <v>0.5</v>
      </c>
      <c r="AG4814">
        <f t="shared" si="1057"/>
        <v>0.5</v>
      </c>
      <c r="AH4814">
        <f t="shared" si="1058"/>
        <v>0.5</v>
      </c>
      <c r="AI4814">
        <f t="shared" si="1059"/>
        <v>0.25</v>
      </c>
      <c r="AJ4814">
        <f t="shared" si="1060"/>
        <v>0.25</v>
      </c>
      <c r="AK4814">
        <f t="shared" si="1061"/>
        <v>0.5</v>
      </c>
      <c r="AL4814">
        <f t="shared" si="1062"/>
        <v>0.17499999999999999</v>
      </c>
      <c r="AM4814">
        <f t="shared" si="1063"/>
        <v>0.17499999999999999</v>
      </c>
      <c r="AN4814" s="6">
        <f t="shared" si="1051"/>
        <v>0.87</v>
      </c>
      <c r="AO4814" t="str">
        <f>VLOOKUP(BD_PONDERACIONES[[#This Row],[Comuna]],Tabla3[#All],2,0)</f>
        <v>Florida</v>
      </c>
    </row>
    <row r="4815" spans="1:41" x14ac:dyDescent="0.35">
      <c r="A4815" t="s">
        <v>23076</v>
      </c>
      <c r="B4815" t="s">
        <v>23077</v>
      </c>
      <c r="C4815" t="s">
        <v>23078</v>
      </c>
      <c r="D4815" s="5">
        <v>44943</v>
      </c>
      <c r="E4815" s="5">
        <v>44905</v>
      </c>
      <c r="F4815" t="s">
        <v>753</v>
      </c>
      <c r="G4815" t="s">
        <v>23079</v>
      </c>
      <c r="H4815" t="s">
        <v>755</v>
      </c>
      <c r="J4815" t="s">
        <v>773</v>
      </c>
      <c r="K4815" t="s">
        <v>773</v>
      </c>
      <c r="L4815" t="s">
        <v>757</v>
      </c>
      <c r="M4815" t="s">
        <v>757</v>
      </c>
      <c r="N4815" t="s">
        <v>757</v>
      </c>
      <c r="O4815" t="s">
        <v>757</v>
      </c>
      <c r="P4815" t="s">
        <v>765</v>
      </c>
      <c r="Q4815" t="s">
        <v>759</v>
      </c>
      <c r="R4815" t="s">
        <v>759</v>
      </c>
      <c r="S4815" t="s">
        <v>757</v>
      </c>
      <c r="T4815" t="s">
        <v>757</v>
      </c>
      <c r="U4815" t="s">
        <v>757</v>
      </c>
      <c r="V4815" t="s">
        <v>768</v>
      </c>
      <c r="W4815" t="s">
        <v>768</v>
      </c>
      <c r="X4815" t="s">
        <v>23080</v>
      </c>
      <c r="Y4815" t="str">
        <f t="shared" si="1050"/>
        <v>diciembre</v>
      </c>
      <c r="Z4815">
        <f>YEAR(BD_PONDERACIONES[[#This Row],[Fecha Ejecución del Ticket]])</f>
        <v>2022</v>
      </c>
      <c r="AA4815" t="str">
        <f t="shared" si="1052"/>
        <v>enero</v>
      </c>
      <c r="AB4815">
        <f>YEAR(BD_PONDERACIONES[[#This Row],[Fecha de Inspección]])</f>
        <v>2023</v>
      </c>
      <c r="AC4815">
        <f t="shared" si="1053"/>
        <v>0</v>
      </c>
      <c r="AD4815">
        <f t="shared" si="1054"/>
        <v>0</v>
      </c>
      <c r="AE4815">
        <f t="shared" si="1055"/>
        <v>0.5</v>
      </c>
      <c r="AF4815">
        <f t="shared" si="1056"/>
        <v>0.5</v>
      </c>
      <c r="AG4815">
        <f t="shared" si="1057"/>
        <v>0.5</v>
      </c>
      <c r="AH4815">
        <f t="shared" si="1058"/>
        <v>0.5</v>
      </c>
      <c r="AI4815">
        <f t="shared" si="1059"/>
        <v>0.25</v>
      </c>
      <c r="AJ4815">
        <f t="shared" si="1060"/>
        <v>0.25</v>
      </c>
      <c r="AK4815">
        <f t="shared" si="1061"/>
        <v>0.5</v>
      </c>
      <c r="AL4815">
        <f t="shared" si="1062"/>
        <v>0.17499999999999999</v>
      </c>
      <c r="AM4815">
        <f t="shared" si="1063"/>
        <v>0.17499999999999999</v>
      </c>
      <c r="AN4815" s="6">
        <f t="shared" si="1051"/>
        <v>0.66999999999999993</v>
      </c>
      <c r="AO4815" t="str">
        <f>VLOOKUP(BD_PONDERACIONES[[#This Row],[Comuna]],Tabla3[#All],2,0)</f>
        <v>Florida</v>
      </c>
    </row>
    <row r="4816" spans="1:41" x14ac:dyDescent="0.35">
      <c r="A4816" t="s">
        <v>23081</v>
      </c>
      <c r="B4816" t="s">
        <v>23082</v>
      </c>
      <c r="C4816" t="s">
        <v>23083</v>
      </c>
      <c r="D4816" s="5">
        <v>44943</v>
      </c>
      <c r="E4816" s="5">
        <v>44915</v>
      </c>
      <c r="F4816" t="s">
        <v>753</v>
      </c>
      <c r="G4816" t="s">
        <v>23084</v>
      </c>
      <c r="H4816" t="s">
        <v>755</v>
      </c>
      <c r="J4816" t="s">
        <v>756</v>
      </c>
      <c r="K4816" t="s">
        <v>756</v>
      </c>
      <c r="L4816" t="s">
        <v>757</v>
      </c>
      <c r="M4816" t="s">
        <v>757</v>
      </c>
      <c r="N4816" t="s">
        <v>756</v>
      </c>
      <c r="O4816" t="s">
        <v>756</v>
      </c>
      <c r="P4816" t="s">
        <v>765</v>
      </c>
      <c r="Q4816" t="s">
        <v>23085</v>
      </c>
      <c r="R4816" t="s">
        <v>23086</v>
      </c>
      <c r="S4816" t="s">
        <v>756</v>
      </c>
      <c r="T4816" t="s">
        <v>756</v>
      </c>
      <c r="U4816" t="s">
        <v>756</v>
      </c>
      <c r="V4816" t="s">
        <v>756</v>
      </c>
      <c r="W4816" t="s">
        <v>756</v>
      </c>
      <c r="X4816" t="s">
        <v>9524</v>
      </c>
      <c r="Y4816" t="str">
        <f t="shared" si="1050"/>
        <v>diciembre</v>
      </c>
      <c r="Z4816">
        <f>YEAR(BD_PONDERACIONES[[#This Row],[Fecha Ejecución del Ticket]])</f>
        <v>2022</v>
      </c>
      <c r="AA4816" t="str">
        <f t="shared" si="1052"/>
        <v>enero</v>
      </c>
      <c r="AB4816">
        <f>YEAR(BD_PONDERACIONES[[#This Row],[Fecha de Inspección]])</f>
        <v>2023</v>
      </c>
      <c r="AC4816">
        <f t="shared" si="1053"/>
        <v>0.5</v>
      </c>
      <c r="AD4816">
        <f t="shared" si="1054"/>
        <v>0.5</v>
      </c>
      <c r="AE4816">
        <f t="shared" si="1055"/>
        <v>0.5</v>
      </c>
      <c r="AF4816">
        <f t="shared" si="1056"/>
        <v>0.5</v>
      </c>
      <c r="AG4816">
        <f t="shared" si="1057"/>
        <v>0.5</v>
      </c>
      <c r="AH4816">
        <f t="shared" si="1058"/>
        <v>0.5</v>
      </c>
      <c r="AI4816">
        <f t="shared" si="1059"/>
        <v>0.25</v>
      </c>
      <c r="AJ4816">
        <f t="shared" si="1060"/>
        <v>0.25</v>
      </c>
      <c r="AK4816">
        <f t="shared" si="1061"/>
        <v>0.5</v>
      </c>
      <c r="AL4816">
        <f t="shared" si="1062"/>
        <v>0.5</v>
      </c>
      <c r="AM4816">
        <f t="shared" si="1063"/>
        <v>0.5</v>
      </c>
      <c r="AN4816" s="6">
        <f t="shared" si="1051"/>
        <v>1</v>
      </c>
      <c r="AO4816" t="str">
        <f>VLOOKUP(BD_PONDERACIONES[[#This Row],[Comuna]],Tabla3[#All],2,0)</f>
        <v>Florida</v>
      </c>
    </row>
    <row r="4817" spans="1:41" x14ac:dyDescent="0.35">
      <c r="A4817" t="s">
        <v>23087</v>
      </c>
      <c r="B4817" t="s">
        <v>23088</v>
      </c>
      <c r="C4817" t="s">
        <v>23089</v>
      </c>
      <c r="D4817" s="5">
        <v>44943</v>
      </c>
      <c r="E4817" s="5">
        <v>44913</v>
      </c>
      <c r="F4817" t="s">
        <v>753</v>
      </c>
      <c r="G4817" t="s">
        <v>23090</v>
      </c>
      <c r="H4817" t="s">
        <v>755</v>
      </c>
      <c r="J4817" t="s">
        <v>756</v>
      </c>
      <c r="K4817" t="s">
        <v>756</v>
      </c>
      <c r="L4817" t="s">
        <v>757</v>
      </c>
      <c r="M4817" t="s">
        <v>757</v>
      </c>
      <c r="N4817" t="s">
        <v>756</v>
      </c>
      <c r="O4817" t="s">
        <v>756</v>
      </c>
      <c r="P4817" t="s">
        <v>765</v>
      </c>
      <c r="Q4817" t="s">
        <v>23091</v>
      </c>
      <c r="R4817" t="s">
        <v>23092</v>
      </c>
      <c r="S4817" t="s">
        <v>756</v>
      </c>
      <c r="T4817" t="s">
        <v>756</v>
      </c>
      <c r="U4817" t="s">
        <v>756</v>
      </c>
      <c r="V4817" t="s">
        <v>756</v>
      </c>
      <c r="W4817" t="s">
        <v>756</v>
      </c>
      <c r="X4817" t="s">
        <v>23093</v>
      </c>
      <c r="Y4817" t="str">
        <f t="shared" ref="Y4817:Y4880" si="1064">TEXT(E4817,"MMMM")</f>
        <v>diciembre</v>
      </c>
      <c r="Z4817">
        <f>YEAR(BD_PONDERACIONES[[#This Row],[Fecha Ejecución del Ticket]])</f>
        <v>2022</v>
      </c>
      <c r="AA4817" t="str">
        <f t="shared" si="1052"/>
        <v>enero</v>
      </c>
      <c r="AB4817">
        <f>YEAR(BD_PONDERACIONES[[#This Row],[Fecha de Inspección]])</f>
        <v>2023</v>
      </c>
      <c r="AC4817">
        <f t="shared" si="1053"/>
        <v>0.5</v>
      </c>
      <c r="AD4817">
        <f t="shared" si="1054"/>
        <v>0.5</v>
      </c>
      <c r="AE4817">
        <f t="shared" si="1055"/>
        <v>0.5</v>
      </c>
      <c r="AF4817">
        <f t="shared" si="1056"/>
        <v>0.5</v>
      </c>
      <c r="AG4817">
        <f t="shared" si="1057"/>
        <v>0.5</v>
      </c>
      <c r="AH4817">
        <f t="shared" si="1058"/>
        <v>0.5</v>
      </c>
      <c r="AI4817">
        <f t="shared" si="1059"/>
        <v>0.25</v>
      </c>
      <c r="AJ4817">
        <f t="shared" si="1060"/>
        <v>0.25</v>
      </c>
      <c r="AK4817">
        <f t="shared" si="1061"/>
        <v>0.5</v>
      </c>
      <c r="AL4817">
        <f t="shared" si="1062"/>
        <v>0.5</v>
      </c>
      <c r="AM4817">
        <f t="shared" si="1063"/>
        <v>0.5</v>
      </c>
      <c r="AN4817" s="6">
        <f t="shared" ref="AN4817:AN4880" si="1065">((AC4817+AD4817)*0.2)+((AE4817+AF4817)*0.3)+((AG4817+AH4817)*0.15)+((AI4817+AJ4817+AK4817)*0.15)+((AL4817+AM4817)*0.2)</f>
        <v>1</v>
      </c>
      <c r="AO4817" t="str">
        <f>VLOOKUP(BD_PONDERACIONES[[#This Row],[Comuna]],Tabla3[#All],2,0)</f>
        <v>Florida</v>
      </c>
    </row>
    <row r="4818" spans="1:41" x14ac:dyDescent="0.35">
      <c r="A4818" t="s">
        <v>23094</v>
      </c>
      <c r="B4818" t="s">
        <v>23095</v>
      </c>
      <c r="C4818" t="s">
        <v>23096</v>
      </c>
      <c r="D4818" s="5">
        <v>44943</v>
      </c>
      <c r="E4818" s="5">
        <v>44897</v>
      </c>
      <c r="F4818" t="s">
        <v>753</v>
      </c>
      <c r="G4818" t="s">
        <v>23097</v>
      </c>
      <c r="H4818" t="s">
        <v>755</v>
      </c>
      <c r="J4818" t="s">
        <v>756</v>
      </c>
      <c r="K4818" t="s">
        <v>756</v>
      </c>
      <c r="L4818" t="s">
        <v>757</v>
      </c>
      <c r="M4818" t="s">
        <v>757</v>
      </c>
      <c r="N4818" t="s">
        <v>756</v>
      </c>
      <c r="O4818" t="s">
        <v>756</v>
      </c>
      <c r="P4818" t="s">
        <v>758</v>
      </c>
      <c r="Q4818" t="s">
        <v>759</v>
      </c>
      <c r="R4818" t="s">
        <v>759</v>
      </c>
      <c r="S4818" t="s">
        <v>757</v>
      </c>
      <c r="T4818" t="s">
        <v>757</v>
      </c>
      <c r="U4818" t="s">
        <v>757</v>
      </c>
      <c r="V4818" t="s">
        <v>756</v>
      </c>
      <c r="W4818" t="s">
        <v>756</v>
      </c>
      <c r="X4818" t="s">
        <v>8238</v>
      </c>
      <c r="Y4818" t="str">
        <f t="shared" si="1064"/>
        <v>diciembre</v>
      </c>
      <c r="Z4818">
        <f>YEAR(BD_PONDERACIONES[[#This Row],[Fecha Ejecución del Ticket]])</f>
        <v>2022</v>
      </c>
      <c r="AA4818" t="str">
        <f t="shared" si="1052"/>
        <v>enero</v>
      </c>
      <c r="AB4818">
        <f>YEAR(BD_PONDERACIONES[[#This Row],[Fecha de Inspección]])</f>
        <v>2023</v>
      </c>
      <c r="AC4818">
        <f t="shared" si="1053"/>
        <v>0.5</v>
      </c>
      <c r="AD4818">
        <f t="shared" si="1054"/>
        <v>0.5</v>
      </c>
      <c r="AE4818">
        <f t="shared" si="1055"/>
        <v>0.5</v>
      </c>
      <c r="AF4818">
        <f t="shared" si="1056"/>
        <v>0.5</v>
      </c>
      <c r="AG4818">
        <f t="shared" si="1057"/>
        <v>0.5</v>
      </c>
      <c r="AH4818">
        <f t="shared" si="1058"/>
        <v>0.5</v>
      </c>
      <c r="AI4818">
        <f t="shared" si="1059"/>
        <v>0.25</v>
      </c>
      <c r="AJ4818">
        <f t="shared" si="1060"/>
        <v>0.25</v>
      </c>
      <c r="AK4818">
        <f t="shared" si="1061"/>
        <v>0.5</v>
      </c>
      <c r="AL4818">
        <f t="shared" si="1062"/>
        <v>0.5</v>
      </c>
      <c r="AM4818">
        <f t="shared" si="1063"/>
        <v>0.5</v>
      </c>
      <c r="AN4818" s="6">
        <f t="shared" si="1065"/>
        <v>1</v>
      </c>
      <c r="AO4818" t="str">
        <f>VLOOKUP(BD_PONDERACIONES[[#This Row],[Comuna]],Tabla3[#All],2,0)</f>
        <v>Florida</v>
      </c>
    </row>
    <row r="4819" spans="1:41" x14ac:dyDescent="0.35">
      <c r="A4819" t="s">
        <v>23098</v>
      </c>
      <c r="B4819" t="s">
        <v>23099</v>
      </c>
      <c r="C4819" t="s">
        <v>23100</v>
      </c>
      <c r="D4819" s="5">
        <v>44943</v>
      </c>
      <c r="E4819" s="5">
        <v>44904</v>
      </c>
      <c r="F4819" t="s">
        <v>753</v>
      </c>
      <c r="G4819" t="s">
        <v>23101</v>
      </c>
      <c r="H4819" t="s">
        <v>755</v>
      </c>
      <c r="J4819" t="s">
        <v>756</v>
      </c>
      <c r="K4819" t="s">
        <v>756</v>
      </c>
      <c r="L4819" t="s">
        <v>757</v>
      </c>
      <c r="M4819" t="s">
        <v>757</v>
      </c>
      <c r="N4819" t="s">
        <v>756</v>
      </c>
      <c r="O4819" t="s">
        <v>756</v>
      </c>
      <c r="P4819" t="s">
        <v>765</v>
      </c>
      <c r="Q4819" t="s">
        <v>23102</v>
      </c>
      <c r="R4819" t="s">
        <v>23103</v>
      </c>
      <c r="S4819" t="s">
        <v>756</v>
      </c>
      <c r="T4819" t="s">
        <v>756</v>
      </c>
      <c r="U4819" t="s">
        <v>756</v>
      </c>
      <c r="V4819" t="s">
        <v>756</v>
      </c>
      <c r="W4819" t="s">
        <v>756</v>
      </c>
      <c r="X4819" t="s">
        <v>23104</v>
      </c>
      <c r="Y4819" t="str">
        <f t="shared" si="1064"/>
        <v>diciembre</v>
      </c>
      <c r="Z4819">
        <f>YEAR(BD_PONDERACIONES[[#This Row],[Fecha Ejecución del Ticket]])</f>
        <v>2022</v>
      </c>
      <c r="AA4819" t="str">
        <f t="shared" si="1052"/>
        <v>enero</v>
      </c>
      <c r="AB4819">
        <f>YEAR(BD_PONDERACIONES[[#This Row],[Fecha de Inspección]])</f>
        <v>2023</v>
      </c>
      <c r="AC4819">
        <f t="shared" si="1053"/>
        <v>0.5</v>
      </c>
      <c r="AD4819">
        <f t="shared" si="1054"/>
        <v>0.5</v>
      </c>
      <c r="AE4819">
        <f t="shared" si="1055"/>
        <v>0.5</v>
      </c>
      <c r="AF4819">
        <f t="shared" si="1056"/>
        <v>0.5</v>
      </c>
      <c r="AG4819">
        <f t="shared" si="1057"/>
        <v>0.5</v>
      </c>
      <c r="AH4819">
        <f t="shared" si="1058"/>
        <v>0.5</v>
      </c>
      <c r="AI4819">
        <f t="shared" si="1059"/>
        <v>0.25</v>
      </c>
      <c r="AJ4819">
        <f t="shared" si="1060"/>
        <v>0.25</v>
      </c>
      <c r="AK4819">
        <f t="shared" si="1061"/>
        <v>0.5</v>
      </c>
      <c r="AL4819">
        <f t="shared" si="1062"/>
        <v>0.5</v>
      </c>
      <c r="AM4819">
        <f t="shared" si="1063"/>
        <v>0.5</v>
      </c>
      <c r="AN4819" s="6">
        <f t="shared" si="1065"/>
        <v>1</v>
      </c>
      <c r="AO4819" t="str">
        <f>VLOOKUP(BD_PONDERACIONES[[#This Row],[Comuna]],Tabla3[#All],2,0)</f>
        <v>Florida</v>
      </c>
    </row>
    <row r="4820" spans="1:41" x14ac:dyDescent="0.35">
      <c r="A4820" t="s">
        <v>23105</v>
      </c>
      <c r="B4820" t="s">
        <v>23106</v>
      </c>
      <c r="C4820" t="s">
        <v>23107</v>
      </c>
      <c r="D4820" s="5">
        <v>44943</v>
      </c>
      <c r="E4820" s="5">
        <v>44902</v>
      </c>
      <c r="F4820" t="s">
        <v>763</v>
      </c>
      <c r="G4820" t="s">
        <v>23108</v>
      </c>
      <c r="H4820" t="s">
        <v>755</v>
      </c>
      <c r="J4820" t="s">
        <v>756</v>
      </c>
      <c r="K4820" t="s">
        <v>756</v>
      </c>
      <c r="L4820" t="s">
        <v>757</v>
      </c>
      <c r="M4820" t="s">
        <v>757</v>
      </c>
      <c r="N4820" t="s">
        <v>756</v>
      </c>
      <c r="O4820" t="s">
        <v>756</v>
      </c>
      <c r="P4820" t="s">
        <v>758</v>
      </c>
      <c r="Q4820" t="s">
        <v>759</v>
      </c>
      <c r="R4820" t="s">
        <v>759</v>
      </c>
      <c r="S4820" t="s">
        <v>757</v>
      </c>
      <c r="T4820" t="s">
        <v>757</v>
      </c>
      <c r="U4820" t="s">
        <v>757</v>
      </c>
      <c r="V4820" t="s">
        <v>773</v>
      </c>
      <c r="W4820" t="s">
        <v>773</v>
      </c>
      <c r="X4820" t="s">
        <v>23109</v>
      </c>
      <c r="Y4820" t="str">
        <f t="shared" si="1064"/>
        <v>diciembre</v>
      </c>
      <c r="Z4820">
        <f>YEAR(BD_PONDERACIONES[[#This Row],[Fecha Ejecución del Ticket]])</f>
        <v>2022</v>
      </c>
      <c r="AA4820" t="str">
        <f t="shared" si="1052"/>
        <v>enero</v>
      </c>
      <c r="AB4820">
        <f>YEAR(BD_PONDERACIONES[[#This Row],[Fecha de Inspección]])</f>
        <v>2023</v>
      </c>
      <c r="AC4820">
        <f t="shared" si="1053"/>
        <v>0.5</v>
      </c>
      <c r="AD4820">
        <f t="shared" si="1054"/>
        <v>0.5</v>
      </c>
      <c r="AE4820">
        <f t="shared" si="1055"/>
        <v>0.5</v>
      </c>
      <c r="AF4820">
        <f t="shared" si="1056"/>
        <v>0.5</v>
      </c>
      <c r="AG4820">
        <f t="shared" si="1057"/>
        <v>0.5</v>
      </c>
      <c r="AH4820">
        <f t="shared" si="1058"/>
        <v>0.5</v>
      </c>
      <c r="AI4820">
        <f t="shared" si="1059"/>
        <v>0.25</v>
      </c>
      <c r="AJ4820">
        <f t="shared" si="1060"/>
        <v>0.25</v>
      </c>
      <c r="AK4820">
        <f t="shared" si="1061"/>
        <v>0.5</v>
      </c>
      <c r="AL4820">
        <f t="shared" si="1062"/>
        <v>0</v>
      </c>
      <c r="AM4820">
        <f t="shared" si="1063"/>
        <v>0</v>
      </c>
      <c r="AN4820" s="6">
        <f t="shared" si="1065"/>
        <v>0.8</v>
      </c>
      <c r="AO4820" t="str">
        <f>VLOOKUP(BD_PONDERACIONES[[#This Row],[Comuna]],Tabla3[#All],2,0)</f>
        <v>Florida</v>
      </c>
    </row>
    <row r="4821" spans="1:41" x14ac:dyDescent="0.35">
      <c r="A4821" t="s">
        <v>23110</v>
      </c>
      <c r="B4821" t="s">
        <v>23111</v>
      </c>
      <c r="C4821" t="s">
        <v>23112</v>
      </c>
      <c r="D4821" s="5">
        <v>44943</v>
      </c>
      <c r="E4821" s="5">
        <v>44904</v>
      </c>
      <c r="F4821" t="s">
        <v>753</v>
      </c>
      <c r="G4821" t="s">
        <v>23113</v>
      </c>
      <c r="H4821" t="s">
        <v>755</v>
      </c>
      <c r="J4821" t="s">
        <v>756</v>
      </c>
      <c r="K4821" t="s">
        <v>756</v>
      </c>
      <c r="L4821" t="s">
        <v>757</v>
      </c>
      <c r="M4821" t="s">
        <v>757</v>
      </c>
      <c r="N4821" t="s">
        <v>756</v>
      </c>
      <c r="O4821" t="s">
        <v>756</v>
      </c>
      <c r="P4821" t="s">
        <v>765</v>
      </c>
      <c r="Q4821" t="s">
        <v>23114</v>
      </c>
      <c r="R4821" t="s">
        <v>23115</v>
      </c>
      <c r="S4821" t="s">
        <v>756</v>
      </c>
      <c r="T4821" t="s">
        <v>756</v>
      </c>
      <c r="U4821" t="s">
        <v>756</v>
      </c>
      <c r="V4821" t="s">
        <v>756</v>
      </c>
      <c r="W4821" t="s">
        <v>756</v>
      </c>
      <c r="X4821" t="s">
        <v>9524</v>
      </c>
      <c r="Y4821" t="str">
        <f t="shared" si="1064"/>
        <v>diciembre</v>
      </c>
      <c r="Z4821">
        <f>YEAR(BD_PONDERACIONES[[#This Row],[Fecha Ejecución del Ticket]])</f>
        <v>2022</v>
      </c>
      <c r="AA4821" t="str">
        <f t="shared" si="1052"/>
        <v>enero</v>
      </c>
      <c r="AB4821">
        <f>YEAR(BD_PONDERACIONES[[#This Row],[Fecha de Inspección]])</f>
        <v>2023</v>
      </c>
      <c r="AC4821">
        <f t="shared" si="1053"/>
        <v>0.5</v>
      </c>
      <c r="AD4821">
        <f t="shared" si="1054"/>
        <v>0.5</v>
      </c>
      <c r="AE4821">
        <f t="shared" si="1055"/>
        <v>0.5</v>
      </c>
      <c r="AF4821">
        <f t="shared" si="1056"/>
        <v>0.5</v>
      </c>
      <c r="AG4821">
        <f t="shared" si="1057"/>
        <v>0.5</v>
      </c>
      <c r="AH4821">
        <f t="shared" si="1058"/>
        <v>0.5</v>
      </c>
      <c r="AI4821">
        <f t="shared" si="1059"/>
        <v>0.25</v>
      </c>
      <c r="AJ4821">
        <f t="shared" si="1060"/>
        <v>0.25</v>
      </c>
      <c r="AK4821">
        <f t="shared" si="1061"/>
        <v>0.5</v>
      </c>
      <c r="AL4821">
        <f t="shared" si="1062"/>
        <v>0.5</v>
      </c>
      <c r="AM4821">
        <f t="shared" si="1063"/>
        <v>0.5</v>
      </c>
      <c r="AN4821" s="6">
        <f t="shared" si="1065"/>
        <v>1</v>
      </c>
      <c r="AO4821" t="str">
        <f>VLOOKUP(BD_PONDERACIONES[[#This Row],[Comuna]],Tabla3[#All],2,0)</f>
        <v>Florida</v>
      </c>
    </row>
    <row r="4822" spans="1:41" x14ac:dyDescent="0.35">
      <c r="A4822" t="s">
        <v>23116</v>
      </c>
      <c r="B4822" t="s">
        <v>23117</v>
      </c>
      <c r="C4822" t="s">
        <v>23118</v>
      </c>
      <c r="D4822" s="5">
        <v>44943</v>
      </c>
      <c r="E4822" s="5">
        <v>44921</v>
      </c>
      <c r="F4822" t="s">
        <v>763</v>
      </c>
      <c r="G4822" t="s">
        <v>23119</v>
      </c>
      <c r="H4822" t="s">
        <v>755</v>
      </c>
      <c r="J4822" t="s">
        <v>756</v>
      </c>
      <c r="K4822" t="s">
        <v>756</v>
      </c>
      <c r="L4822" t="s">
        <v>757</v>
      </c>
      <c r="M4822" t="s">
        <v>757</v>
      </c>
      <c r="N4822" t="s">
        <v>756</v>
      </c>
      <c r="O4822" t="s">
        <v>756</v>
      </c>
      <c r="P4822" t="s">
        <v>758</v>
      </c>
      <c r="Q4822" t="s">
        <v>759</v>
      </c>
      <c r="R4822" t="s">
        <v>759</v>
      </c>
      <c r="S4822" t="s">
        <v>757</v>
      </c>
      <c r="T4822" t="s">
        <v>757</v>
      </c>
      <c r="U4822" t="s">
        <v>757</v>
      </c>
      <c r="V4822" t="s">
        <v>756</v>
      </c>
      <c r="W4822" t="s">
        <v>756</v>
      </c>
      <c r="X4822" t="s">
        <v>23120</v>
      </c>
      <c r="Y4822" t="str">
        <f t="shared" si="1064"/>
        <v>diciembre</v>
      </c>
      <c r="Z4822">
        <f>YEAR(BD_PONDERACIONES[[#This Row],[Fecha Ejecución del Ticket]])</f>
        <v>2022</v>
      </c>
      <c r="AA4822" t="str">
        <f t="shared" si="1052"/>
        <v>enero</v>
      </c>
      <c r="AB4822">
        <f>YEAR(BD_PONDERACIONES[[#This Row],[Fecha de Inspección]])</f>
        <v>2023</v>
      </c>
      <c r="AC4822">
        <f t="shared" si="1053"/>
        <v>0.5</v>
      </c>
      <c r="AD4822">
        <f t="shared" si="1054"/>
        <v>0.5</v>
      </c>
      <c r="AE4822">
        <f t="shared" si="1055"/>
        <v>0.5</v>
      </c>
      <c r="AF4822">
        <f t="shared" si="1056"/>
        <v>0.5</v>
      </c>
      <c r="AG4822">
        <f t="shared" si="1057"/>
        <v>0.5</v>
      </c>
      <c r="AH4822">
        <f t="shared" si="1058"/>
        <v>0.5</v>
      </c>
      <c r="AI4822">
        <f t="shared" si="1059"/>
        <v>0.25</v>
      </c>
      <c r="AJ4822">
        <f t="shared" si="1060"/>
        <v>0.25</v>
      </c>
      <c r="AK4822">
        <f t="shared" si="1061"/>
        <v>0.5</v>
      </c>
      <c r="AL4822">
        <f t="shared" si="1062"/>
        <v>0.5</v>
      </c>
      <c r="AM4822">
        <f t="shared" si="1063"/>
        <v>0.5</v>
      </c>
      <c r="AN4822" s="6">
        <f t="shared" si="1065"/>
        <v>1</v>
      </c>
      <c r="AO4822" t="str">
        <f>VLOOKUP(BD_PONDERACIONES[[#This Row],[Comuna]],Tabla3[#All],2,0)</f>
        <v>Florida</v>
      </c>
    </row>
    <row r="4823" spans="1:41" x14ac:dyDescent="0.35">
      <c r="A4823" t="s">
        <v>23121</v>
      </c>
      <c r="B4823" t="s">
        <v>23122</v>
      </c>
      <c r="C4823" t="s">
        <v>23123</v>
      </c>
      <c r="D4823" s="5">
        <v>44943</v>
      </c>
      <c r="E4823" s="5">
        <v>44900</v>
      </c>
      <c r="F4823" t="s">
        <v>763</v>
      </c>
      <c r="G4823" t="s">
        <v>23124</v>
      </c>
      <c r="H4823" t="s">
        <v>755</v>
      </c>
      <c r="J4823" t="s">
        <v>756</v>
      </c>
      <c r="K4823" t="s">
        <v>756</v>
      </c>
      <c r="L4823" t="s">
        <v>757</v>
      </c>
      <c r="M4823" t="s">
        <v>757</v>
      </c>
      <c r="N4823" t="s">
        <v>756</v>
      </c>
      <c r="O4823" t="s">
        <v>756</v>
      </c>
      <c r="P4823" t="s">
        <v>758</v>
      </c>
      <c r="Q4823" t="s">
        <v>759</v>
      </c>
      <c r="R4823" t="s">
        <v>759</v>
      </c>
      <c r="S4823" t="s">
        <v>757</v>
      </c>
      <c r="T4823" t="s">
        <v>757</v>
      </c>
      <c r="U4823" t="s">
        <v>757</v>
      </c>
      <c r="V4823" t="s">
        <v>773</v>
      </c>
      <c r="W4823" t="s">
        <v>773</v>
      </c>
      <c r="X4823" t="s">
        <v>23125</v>
      </c>
      <c r="Y4823" t="str">
        <f t="shared" si="1064"/>
        <v>diciembre</v>
      </c>
      <c r="Z4823">
        <f>YEAR(BD_PONDERACIONES[[#This Row],[Fecha Ejecución del Ticket]])</f>
        <v>2022</v>
      </c>
      <c r="AA4823" t="str">
        <f t="shared" si="1052"/>
        <v>enero</v>
      </c>
      <c r="AB4823">
        <f>YEAR(BD_PONDERACIONES[[#This Row],[Fecha de Inspección]])</f>
        <v>2023</v>
      </c>
      <c r="AC4823">
        <f t="shared" si="1053"/>
        <v>0.5</v>
      </c>
      <c r="AD4823">
        <f t="shared" si="1054"/>
        <v>0.5</v>
      </c>
      <c r="AE4823">
        <f t="shared" si="1055"/>
        <v>0.5</v>
      </c>
      <c r="AF4823">
        <f t="shared" si="1056"/>
        <v>0.5</v>
      </c>
      <c r="AG4823">
        <f t="shared" si="1057"/>
        <v>0.5</v>
      </c>
      <c r="AH4823">
        <f t="shared" si="1058"/>
        <v>0.5</v>
      </c>
      <c r="AI4823">
        <f t="shared" si="1059"/>
        <v>0.25</v>
      </c>
      <c r="AJ4823">
        <f t="shared" si="1060"/>
        <v>0.25</v>
      </c>
      <c r="AK4823">
        <f t="shared" si="1061"/>
        <v>0.5</v>
      </c>
      <c r="AL4823">
        <f t="shared" si="1062"/>
        <v>0</v>
      </c>
      <c r="AM4823">
        <f t="shared" si="1063"/>
        <v>0</v>
      </c>
      <c r="AN4823" s="6">
        <f t="shared" si="1065"/>
        <v>0.8</v>
      </c>
      <c r="AO4823" t="str">
        <f>VLOOKUP(BD_PONDERACIONES[[#This Row],[Comuna]],Tabla3[#All],2,0)</f>
        <v>Florida</v>
      </c>
    </row>
    <row r="4824" spans="1:41" x14ac:dyDescent="0.35">
      <c r="A4824" t="s">
        <v>23126</v>
      </c>
      <c r="B4824" t="s">
        <v>23127</v>
      </c>
      <c r="C4824" t="s">
        <v>23128</v>
      </c>
      <c r="D4824" s="5">
        <v>44943</v>
      </c>
      <c r="E4824" s="5">
        <v>44900</v>
      </c>
      <c r="F4824" t="s">
        <v>763</v>
      </c>
      <c r="G4824" t="s">
        <v>23129</v>
      </c>
      <c r="H4824" t="s">
        <v>755</v>
      </c>
      <c r="J4824" t="s">
        <v>756</v>
      </c>
      <c r="K4824" t="s">
        <v>756</v>
      </c>
      <c r="L4824" t="s">
        <v>757</v>
      </c>
      <c r="M4824" t="s">
        <v>757</v>
      </c>
      <c r="N4824" t="s">
        <v>756</v>
      </c>
      <c r="O4824" t="s">
        <v>756</v>
      </c>
      <c r="P4824" t="s">
        <v>758</v>
      </c>
      <c r="Q4824" t="s">
        <v>759</v>
      </c>
      <c r="R4824" t="s">
        <v>759</v>
      </c>
      <c r="S4824" t="s">
        <v>757</v>
      </c>
      <c r="T4824" t="s">
        <v>757</v>
      </c>
      <c r="U4824" t="s">
        <v>757</v>
      </c>
      <c r="V4824" t="s">
        <v>756</v>
      </c>
      <c r="W4824" t="s">
        <v>768</v>
      </c>
      <c r="X4824" t="s">
        <v>23130</v>
      </c>
      <c r="Y4824" t="str">
        <f t="shared" si="1064"/>
        <v>diciembre</v>
      </c>
      <c r="Z4824">
        <f>YEAR(BD_PONDERACIONES[[#This Row],[Fecha Ejecución del Ticket]])</f>
        <v>2022</v>
      </c>
      <c r="AA4824" t="str">
        <f t="shared" si="1052"/>
        <v>enero</v>
      </c>
      <c r="AB4824">
        <f>YEAR(BD_PONDERACIONES[[#This Row],[Fecha de Inspección]])</f>
        <v>2023</v>
      </c>
      <c r="AC4824">
        <f t="shared" si="1053"/>
        <v>0.5</v>
      </c>
      <c r="AD4824">
        <f t="shared" si="1054"/>
        <v>0.5</v>
      </c>
      <c r="AE4824">
        <f t="shared" si="1055"/>
        <v>0.5</v>
      </c>
      <c r="AF4824">
        <f t="shared" si="1056"/>
        <v>0.5</v>
      </c>
      <c r="AG4824">
        <f t="shared" si="1057"/>
        <v>0.5</v>
      </c>
      <c r="AH4824">
        <f t="shared" si="1058"/>
        <v>0.5</v>
      </c>
      <c r="AI4824">
        <f t="shared" si="1059"/>
        <v>0.25</v>
      </c>
      <c r="AJ4824">
        <f t="shared" si="1060"/>
        <v>0.25</v>
      </c>
      <c r="AK4824">
        <f t="shared" si="1061"/>
        <v>0.5</v>
      </c>
      <c r="AL4824">
        <f t="shared" si="1062"/>
        <v>0.5</v>
      </c>
      <c r="AM4824">
        <f t="shared" si="1063"/>
        <v>0.17499999999999999</v>
      </c>
      <c r="AN4824" s="6">
        <f t="shared" si="1065"/>
        <v>0.93500000000000005</v>
      </c>
      <c r="AO4824" t="str">
        <f>VLOOKUP(BD_PONDERACIONES[[#This Row],[Comuna]],Tabla3[#All],2,0)</f>
        <v>Florida</v>
      </c>
    </row>
    <row r="4825" spans="1:41" x14ac:dyDescent="0.35">
      <c r="A4825" t="s">
        <v>23131</v>
      </c>
      <c r="B4825" t="s">
        <v>23132</v>
      </c>
      <c r="C4825" t="s">
        <v>23133</v>
      </c>
      <c r="D4825" s="5">
        <v>44943</v>
      </c>
      <c r="E4825" s="5">
        <v>44910</v>
      </c>
      <c r="F4825" t="s">
        <v>763</v>
      </c>
      <c r="G4825" t="s">
        <v>23134</v>
      </c>
      <c r="H4825" t="s">
        <v>755</v>
      </c>
      <c r="J4825" t="s">
        <v>756</v>
      </c>
      <c r="K4825" t="s">
        <v>756</v>
      </c>
      <c r="L4825" t="s">
        <v>757</v>
      </c>
      <c r="M4825" t="s">
        <v>757</v>
      </c>
      <c r="N4825" t="s">
        <v>756</v>
      </c>
      <c r="O4825" t="s">
        <v>756</v>
      </c>
      <c r="P4825" t="s">
        <v>765</v>
      </c>
      <c r="Q4825" t="s">
        <v>23135</v>
      </c>
      <c r="R4825" t="s">
        <v>23136</v>
      </c>
      <c r="S4825" t="s">
        <v>756</v>
      </c>
      <c r="T4825" t="s">
        <v>756</v>
      </c>
      <c r="U4825" t="s">
        <v>756</v>
      </c>
      <c r="V4825" t="s">
        <v>756</v>
      </c>
      <c r="W4825" t="s">
        <v>756</v>
      </c>
      <c r="X4825" t="s">
        <v>769</v>
      </c>
      <c r="Y4825" t="str">
        <f t="shared" si="1064"/>
        <v>diciembre</v>
      </c>
      <c r="Z4825">
        <f>YEAR(BD_PONDERACIONES[[#This Row],[Fecha Ejecución del Ticket]])</f>
        <v>2022</v>
      </c>
      <c r="AA4825" t="str">
        <f t="shared" si="1052"/>
        <v>enero</v>
      </c>
      <c r="AB4825">
        <f>YEAR(BD_PONDERACIONES[[#This Row],[Fecha de Inspección]])</f>
        <v>2023</v>
      </c>
      <c r="AC4825">
        <f t="shared" si="1053"/>
        <v>0.5</v>
      </c>
      <c r="AD4825">
        <f t="shared" si="1054"/>
        <v>0.5</v>
      </c>
      <c r="AE4825">
        <f t="shared" si="1055"/>
        <v>0.5</v>
      </c>
      <c r="AF4825">
        <f t="shared" si="1056"/>
        <v>0.5</v>
      </c>
      <c r="AG4825">
        <f t="shared" si="1057"/>
        <v>0.5</v>
      </c>
      <c r="AH4825">
        <f t="shared" si="1058"/>
        <v>0.5</v>
      </c>
      <c r="AI4825">
        <f t="shared" si="1059"/>
        <v>0.25</v>
      </c>
      <c r="AJ4825">
        <f t="shared" si="1060"/>
        <v>0.25</v>
      </c>
      <c r="AK4825">
        <f t="shared" si="1061"/>
        <v>0.5</v>
      </c>
      <c r="AL4825">
        <f t="shared" si="1062"/>
        <v>0.5</v>
      </c>
      <c r="AM4825">
        <f t="shared" si="1063"/>
        <v>0.5</v>
      </c>
      <c r="AN4825" s="6">
        <f t="shared" si="1065"/>
        <v>1</v>
      </c>
      <c r="AO4825" t="str">
        <f>VLOOKUP(BD_PONDERACIONES[[#This Row],[Comuna]],Tabla3[#All],2,0)</f>
        <v>Florida</v>
      </c>
    </row>
    <row r="4826" spans="1:41" x14ac:dyDescent="0.35">
      <c r="A4826" t="s">
        <v>23137</v>
      </c>
      <c r="B4826" t="s">
        <v>23138</v>
      </c>
      <c r="C4826" t="s">
        <v>23139</v>
      </c>
      <c r="D4826" s="5">
        <v>44943</v>
      </c>
      <c r="E4826" s="5">
        <v>44900</v>
      </c>
      <c r="F4826" t="s">
        <v>763</v>
      </c>
      <c r="G4826" t="s">
        <v>23140</v>
      </c>
      <c r="H4826" t="s">
        <v>755</v>
      </c>
      <c r="J4826" t="s">
        <v>756</v>
      </c>
      <c r="K4826" t="s">
        <v>756</v>
      </c>
      <c r="L4826" t="s">
        <v>757</v>
      </c>
      <c r="M4826" t="s">
        <v>757</v>
      </c>
      <c r="N4826" t="s">
        <v>756</v>
      </c>
      <c r="O4826" t="s">
        <v>756</v>
      </c>
      <c r="P4826" t="s">
        <v>758</v>
      </c>
      <c r="Q4826" t="s">
        <v>759</v>
      </c>
      <c r="R4826" t="s">
        <v>759</v>
      </c>
      <c r="S4826" t="s">
        <v>757</v>
      </c>
      <c r="T4826" t="s">
        <v>757</v>
      </c>
      <c r="U4826" t="s">
        <v>757</v>
      </c>
      <c r="V4826" t="s">
        <v>773</v>
      </c>
      <c r="W4826" t="s">
        <v>773</v>
      </c>
      <c r="X4826" t="s">
        <v>23141</v>
      </c>
      <c r="Y4826" t="str">
        <f t="shared" si="1064"/>
        <v>diciembre</v>
      </c>
      <c r="Z4826">
        <f>YEAR(BD_PONDERACIONES[[#This Row],[Fecha Ejecución del Ticket]])</f>
        <v>2022</v>
      </c>
      <c r="AA4826" t="str">
        <f t="shared" si="1052"/>
        <v>enero</v>
      </c>
      <c r="AB4826">
        <f>YEAR(BD_PONDERACIONES[[#This Row],[Fecha de Inspección]])</f>
        <v>2023</v>
      </c>
      <c r="AC4826">
        <f t="shared" si="1053"/>
        <v>0.5</v>
      </c>
      <c r="AD4826">
        <f t="shared" si="1054"/>
        <v>0.5</v>
      </c>
      <c r="AE4826">
        <f t="shared" si="1055"/>
        <v>0.5</v>
      </c>
      <c r="AF4826">
        <f t="shared" si="1056"/>
        <v>0.5</v>
      </c>
      <c r="AG4826">
        <f t="shared" si="1057"/>
        <v>0.5</v>
      </c>
      <c r="AH4826">
        <f t="shared" si="1058"/>
        <v>0.5</v>
      </c>
      <c r="AI4826">
        <f t="shared" si="1059"/>
        <v>0.25</v>
      </c>
      <c r="AJ4826">
        <f t="shared" si="1060"/>
        <v>0.25</v>
      </c>
      <c r="AK4826">
        <f t="shared" si="1061"/>
        <v>0.5</v>
      </c>
      <c r="AL4826">
        <f t="shared" si="1062"/>
        <v>0</v>
      </c>
      <c r="AM4826">
        <f t="shared" si="1063"/>
        <v>0</v>
      </c>
      <c r="AN4826" s="6">
        <f t="shared" si="1065"/>
        <v>0.8</v>
      </c>
      <c r="AO4826" t="str">
        <f>VLOOKUP(BD_PONDERACIONES[[#This Row],[Comuna]],Tabla3[#All],2,0)</f>
        <v>Florida</v>
      </c>
    </row>
    <row r="4827" spans="1:41" x14ac:dyDescent="0.35">
      <c r="A4827" t="s">
        <v>23142</v>
      </c>
      <c r="B4827" t="s">
        <v>23143</v>
      </c>
      <c r="C4827" t="s">
        <v>23144</v>
      </c>
      <c r="D4827" s="5">
        <v>44943</v>
      </c>
      <c r="E4827" s="5">
        <v>44921</v>
      </c>
      <c r="F4827" t="s">
        <v>763</v>
      </c>
      <c r="G4827" t="s">
        <v>23145</v>
      </c>
      <c r="H4827" t="s">
        <v>755</v>
      </c>
      <c r="J4827" t="s">
        <v>756</v>
      </c>
      <c r="K4827" t="s">
        <v>756</v>
      </c>
      <c r="L4827" t="s">
        <v>757</v>
      </c>
      <c r="M4827" t="s">
        <v>757</v>
      </c>
      <c r="N4827" t="s">
        <v>756</v>
      </c>
      <c r="O4827" t="s">
        <v>756</v>
      </c>
      <c r="P4827" t="s">
        <v>758</v>
      </c>
      <c r="Q4827" t="s">
        <v>759</v>
      </c>
      <c r="R4827" t="s">
        <v>759</v>
      </c>
      <c r="S4827" t="s">
        <v>757</v>
      </c>
      <c r="T4827" t="s">
        <v>757</v>
      </c>
      <c r="U4827" t="s">
        <v>757</v>
      </c>
      <c r="V4827" t="s">
        <v>756</v>
      </c>
      <c r="W4827" t="s">
        <v>756</v>
      </c>
      <c r="X4827" t="s">
        <v>23146</v>
      </c>
      <c r="Y4827" t="str">
        <f t="shared" si="1064"/>
        <v>diciembre</v>
      </c>
      <c r="Z4827">
        <f>YEAR(BD_PONDERACIONES[[#This Row],[Fecha Ejecución del Ticket]])</f>
        <v>2022</v>
      </c>
      <c r="AA4827" t="str">
        <f t="shared" si="1052"/>
        <v>enero</v>
      </c>
      <c r="AB4827">
        <f>YEAR(BD_PONDERACIONES[[#This Row],[Fecha de Inspección]])</f>
        <v>2023</v>
      </c>
      <c r="AC4827">
        <f t="shared" si="1053"/>
        <v>0.5</v>
      </c>
      <c r="AD4827">
        <f t="shared" si="1054"/>
        <v>0.5</v>
      </c>
      <c r="AE4827">
        <f t="shared" si="1055"/>
        <v>0.5</v>
      </c>
      <c r="AF4827">
        <f t="shared" si="1056"/>
        <v>0.5</v>
      </c>
      <c r="AG4827">
        <f t="shared" si="1057"/>
        <v>0.5</v>
      </c>
      <c r="AH4827">
        <f t="shared" si="1058"/>
        <v>0.5</v>
      </c>
      <c r="AI4827">
        <f t="shared" si="1059"/>
        <v>0.25</v>
      </c>
      <c r="AJ4827">
        <f t="shared" si="1060"/>
        <v>0.25</v>
      </c>
      <c r="AK4827">
        <f t="shared" si="1061"/>
        <v>0.5</v>
      </c>
      <c r="AL4827">
        <f t="shared" si="1062"/>
        <v>0.5</v>
      </c>
      <c r="AM4827">
        <f t="shared" si="1063"/>
        <v>0.5</v>
      </c>
      <c r="AN4827" s="6">
        <f t="shared" si="1065"/>
        <v>1</v>
      </c>
      <c r="AO4827" t="str">
        <f>VLOOKUP(BD_PONDERACIONES[[#This Row],[Comuna]],Tabla3[#All],2,0)</f>
        <v>Florida</v>
      </c>
    </row>
    <row r="4828" spans="1:41" x14ac:dyDescent="0.35">
      <c r="A4828" t="s">
        <v>23147</v>
      </c>
      <c r="B4828" t="s">
        <v>23148</v>
      </c>
      <c r="C4828" t="s">
        <v>23149</v>
      </c>
      <c r="D4828" s="5">
        <v>44943</v>
      </c>
      <c r="E4828" s="5">
        <v>44920</v>
      </c>
      <c r="F4828" t="s">
        <v>763</v>
      </c>
      <c r="G4828" t="s">
        <v>23150</v>
      </c>
      <c r="H4828" t="s">
        <v>755</v>
      </c>
      <c r="J4828" t="s">
        <v>756</v>
      </c>
      <c r="K4828" t="s">
        <v>756</v>
      </c>
      <c r="L4828" t="s">
        <v>757</v>
      </c>
      <c r="M4828" t="s">
        <v>757</v>
      </c>
      <c r="N4828" t="s">
        <v>756</v>
      </c>
      <c r="O4828" t="s">
        <v>756</v>
      </c>
      <c r="P4828" t="s">
        <v>758</v>
      </c>
      <c r="Q4828" t="s">
        <v>759</v>
      </c>
      <c r="R4828" t="s">
        <v>759</v>
      </c>
      <c r="S4828" t="s">
        <v>757</v>
      </c>
      <c r="T4828" t="s">
        <v>757</v>
      </c>
      <c r="U4828" t="s">
        <v>757</v>
      </c>
      <c r="V4828" t="s">
        <v>756</v>
      </c>
      <c r="W4828" t="s">
        <v>756</v>
      </c>
      <c r="X4828" t="s">
        <v>23151</v>
      </c>
      <c r="Y4828" t="str">
        <f t="shared" si="1064"/>
        <v>diciembre</v>
      </c>
      <c r="Z4828">
        <f>YEAR(BD_PONDERACIONES[[#This Row],[Fecha Ejecución del Ticket]])</f>
        <v>2022</v>
      </c>
      <c r="AA4828" t="str">
        <f t="shared" si="1052"/>
        <v>enero</v>
      </c>
      <c r="AB4828">
        <f>YEAR(BD_PONDERACIONES[[#This Row],[Fecha de Inspección]])</f>
        <v>2023</v>
      </c>
      <c r="AC4828">
        <f t="shared" si="1053"/>
        <v>0.5</v>
      </c>
      <c r="AD4828">
        <f t="shared" si="1054"/>
        <v>0.5</v>
      </c>
      <c r="AE4828">
        <f t="shared" si="1055"/>
        <v>0.5</v>
      </c>
      <c r="AF4828">
        <f t="shared" si="1056"/>
        <v>0.5</v>
      </c>
      <c r="AG4828">
        <f t="shared" si="1057"/>
        <v>0.5</v>
      </c>
      <c r="AH4828">
        <f t="shared" si="1058"/>
        <v>0.5</v>
      </c>
      <c r="AI4828">
        <f t="shared" si="1059"/>
        <v>0.25</v>
      </c>
      <c r="AJ4828">
        <f t="shared" si="1060"/>
        <v>0.25</v>
      </c>
      <c r="AK4828">
        <f t="shared" si="1061"/>
        <v>0.5</v>
      </c>
      <c r="AL4828">
        <f t="shared" si="1062"/>
        <v>0.5</v>
      </c>
      <c r="AM4828">
        <f t="shared" si="1063"/>
        <v>0.5</v>
      </c>
      <c r="AN4828" s="6">
        <f t="shared" si="1065"/>
        <v>1</v>
      </c>
      <c r="AO4828" t="str">
        <f>VLOOKUP(BD_PONDERACIONES[[#This Row],[Comuna]],Tabla3[#All],2,0)</f>
        <v>Florida</v>
      </c>
    </row>
    <row r="4829" spans="1:41" x14ac:dyDescent="0.35">
      <c r="A4829" t="s">
        <v>23152</v>
      </c>
      <c r="B4829" t="s">
        <v>23153</v>
      </c>
      <c r="C4829" t="s">
        <v>23154</v>
      </c>
      <c r="D4829" s="5">
        <v>44943</v>
      </c>
      <c r="E4829" s="5">
        <v>44926</v>
      </c>
      <c r="F4829" t="s">
        <v>763</v>
      </c>
      <c r="G4829" t="s">
        <v>23155</v>
      </c>
      <c r="H4829" t="s">
        <v>755</v>
      </c>
      <c r="J4829" t="s">
        <v>756</v>
      </c>
      <c r="K4829" t="s">
        <v>756</v>
      </c>
      <c r="L4829" t="s">
        <v>757</v>
      </c>
      <c r="M4829" t="s">
        <v>757</v>
      </c>
      <c r="N4829" t="s">
        <v>756</v>
      </c>
      <c r="O4829" t="s">
        <v>756</v>
      </c>
      <c r="P4829" t="s">
        <v>758</v>
      </c>
      <c r="Q4829" t="s">
        <v>759</v>
      </c>
      <c r="R4829" t="s">
        <v>759</v>
      </c>
      <c r="S4829" t="s">
        <v>757</v>
      </c>
      <c r="T4829" t="s">
        <v>757</v>
      </c>
      <c r="U4829" t="s">
        <v>757</v>
      </c>
      <c r="V4829" t="s">
        <v>773</v>
      </c>
      <c r="W4829" t="s">
        <v>773</v>
      </c>
      <c r="X4829" t="s">
        <v>23156</v>
      </c>
      <c r="Y4829" t="str">
        <f t="shared" si="1064"/>
        <v>diciembre</v>
      </c>
      <c r="Z4829">
        <f>YEAR(BD_PONDERACIONES[[#This Row],[Fecha Ejecución del Ticket]])</f>
        <v>2022</v>
      </c>
      <c r="AA4829" t="str">
        <f t="shared" si="1052"/>
        <v>enero</v>
      </c>
      <c r="AB4829">
        <f>YEAR(BD_PONDERACIONES[[#This Row],[Fecha de Inspección]])</f>
        <v>2023</v>
      </c>
      <c r="AC4829">
        <f t="shared" si="1053"/>
        <v>0.5</v>
      </c>
      <c r="AD4829">
        <f t="shared" si="1054"/>
        <v>0.5</v>
      </c>
      <c r="AE4829">
        <f t="shared" si="1055"/>
        <v>0.5</v>
      </c>
      <c r="AF4829">
        <f t="shared" si="1056"/>
        <v>0.5</v>
      </c>
      <c r="AG4829">
        <f t="shared" si="1057"/>
        <v>0.5</v>
      </c>
      <c r="AH4829">
        <f t="shared" si="1058"/>
        <v>0.5</v>
      </c>
      <c r="AI4829">
        <f t="shared" si="1059"/>
        <v>0.25</v>
      </c>
      <c r="AJ4829">
        <f t="shared" si="1060"/>
        <v>0.25</v>
      </c>
      <c r="AK4829">
        <f t="shared" si="1061"/>
        <v>0.5</v>
      </c>
      <c r="AL4829">
        <f t="shared" si="1062"/>
        <v>0</v>
      </c>
      <c r="AM4829">
        <f t="shared" si="1063"/>
        <v>0</v>
      </c>
      <c r="AN4829" s="6">
        <f t="shared" si="1065"/>
        <v>0.8</v>
      </c>
      <c r="AO4829" t="str">
        <f>VLOOKUP(BD_PONDERACIONES[[#This Row],[Comuna]],Tabla3[#All],2,0)</f>
        <v>Florida</v>
      </c>
    </row>
    <row r="4830" spans="1:41" x14ac:dyDescent="0.35">
      <c r="A4830" t="s">
        <v>23157</v>
      </c>
      <c r="B4830" t="s">
        <v>23158</v>
      </c>
      <c r="C4830" t="s">
        <v>23159</v>
      </c>
      <c r="D4830" s="5">
        <v>44943</v>
      </c>
      <c r="E4830" s="5">
        <v>44926</v>
      </c>
      <c r="F4830" t="s">
        <v>763</v>
      </c>
      <c r="G4830" t="s">
        <v>23160</v>
      </c>
      <c r="H4830" t="s">
        <v>755</v>
      </c>
      <c r="J4830" t="s">
        <v>756</v>
      </c>
      <c r="K4830" t="s">
        <v>756</v>
      </c>
      <c r="L4830" t="s">
        <v>773</v>
      </c>
      <c r="M4830" t="s">
        <v>773</v>
      </c>
      <c r="N4830" t="s">
        <v>756</v>
      </c>
      <c r="O4830" t="s">
        <v>756</v>
      </c>
      <c r="P4830" t="s">
        <v>758</v>
      </c>
      <c r="Q4830" t="s">
        <v>759</v>
      </c>
      <c r="R4830" t="s">
        <v>759</v>
      </c>
      <c r="S4830" t="s">
        <v>757</v>
      </c>
      <c r="T4830" t="s">
        <v>757</v>
      </c>
      <c r="U4830" t="s">
        <v>757</v>
      </c>
      <c r="V4830" t="s">
        <v>756</v>
      </c>
      <c r="W4830" t="s">
        <v>756</v>
      </c>
      <c r="X4830" t="s">
        <v>23161</v>
      </c>
      <c r="Y4830" t="str">
        <f t="shared" si="1064"/>
        <v>diciembre</v>
      </c>
      <c r="Z4830">
        <f>YEAR(BD_PONDERACIONES[[#This Row],[Fecha Ejecución del Ticket]])</f>
        <v>2022</v>
      </c>
      <c r="AA4830" t="str">
        <f t="shared" si="1052"/>
        <v>enero</v>
      </c>
      <c r="AB4830">
        <f>YEAR(BD_PONDERACIONES[[#This Row],[Fecha de Inspección]])</f>
        <v>2023</v>
      </c>
      <c r="AC4830">
        <f t="shared" si="1053"/>
        <v>0.5</v>
      </c>
      <c r="AD4830">
        <f t="shared" si="1054"/>
        <v>0.5</v>
      </c>
      <c r="AE4830">
        <f t="shared" si="1055"/>
        <v>0</v>
      </c>
      <c r="AF4830">
        <f t="shared" si="1056"/>
        <v>0</v>
      </c>
      <c r="AG4830">
        <f t="shared" si="1057"/>
        <v>0.5</v>
      </c>
      <c r="AH4830">
        <f t="shared" si="1058"/>
        <v>0.5</v>
      </c>
      <c r="AI4830">
        <f t="shared" si="1059"/>
        <v>0.25</v>
      </c>
      <c r="AJ4830">
        <f t="shared" si="1060"/>
        <v>0.25</v>
      </c>
      <c r="AK4830">
        <f t="shared" si="1061"/>
        <v>0.5</v>
      </c>
      <c r="AL4830">
        <f t="shared" si="1062"/>
        <v>0.5</v>
      </c>
      <c r="AM4830">
        <f t="shared" si="1063"/>
        <v>0.5</v>
      </c>
      <c r="AN4830" s="6">
        <f t="shared" si="1065"/>
        <v>0.7</v>
      </c>
      <c r="AO4830" t="str">
        <f>VLOOKUP(BD_PONDERACIONES[[#This Row],[Comuna]],Tabla3[#All],2,0)</f>
        <v>Florida</v>
      </c>
    </row>
    <row r="4831" spans="1:41" x14ac:dyDescent="0.35">
      <c r="A4831" t="s">
        <v>23162</v>
      </c>
      <c r="B4831" t="s">
        <v>23163</v>
      </c>
      <c r="C4831" t="s">
        <v>23164</v>
      </c>
      <c r="D4831" s="5">
        <v>44943</v>
      </c>
      <c r="E4831" s="5">
        <v>44920</v>
      </c>
      <c r="F4831" t="s">
        <v>763</v>
      </c>
      <c r="G4831" t="s">
        <v>23165</v>
      </c>
      <c r="H4831" t="s">
        <v>755</v>
      </c>
      <c r="J4831" t="s">
        <v>756</v>
      </c>
      <c r="K4831" t="s">
        <v>756</v>
      </c>
      <c r="L4831" t="s">
        <v>757</v>
      </c>
      <c r="M4831" t="s">
        <v>757</v>
      </c>
      <c r="N4831" t="s">
        <v>756</v>
      </c>
      <c r="O4831" t="s">
        <v>756</v>
      </c>
      <c r="P4831" t="s">
        <v>758</v>
      </c>
      <c r="Q4831" t="s">
        <v>759</v>
      </c>
      <c r="R4831" t="s">
        <v>759</v>
      </c>
      <c r="S4831" t="s">
        <v>757</v>
      </c>
      <c r="T4831" t="s">
        <v>757</v>
      </c>
      <c r="U4831" t="s">
        <v>757</v>
      </c>
      <c r="V4831" t="s">
        <v>756</v>
      </c>
      <c r="W4831" t="s">
        <v>756</v>
      </c>
      <c r="X4831" t="s">
        <v>23166</v>
      </c>
      <c r="Y4831" t="str">
        <f t="shared" si="1064"/>
        <v>diciembre</v>
      </c>
      <c r="Z4831">
        <f>YEAR(BD_PONDERACIONES[[#This Row],[Fecha Ejecución del Ticket]])</f>
        <v>2022</v>
      </c>
      <c r="AA4831" t="str">
        <f t="shared" si="1052"/>
        <v>enero</v>
      </c>
      <c r="AB4831">
        <f>YEAR(BD_PONDERACIONES[[#This Row],[Fecha de Inspección]])</f>
        <v>2023</v>
      </c>
      <c r="AC4831">
        <f t="shared" si="1053"/>
        <v>0.5</v>
      </c>
      <c r="AD4831">
        <f t="shared" si="1054"/>
        <v>0.5</v>
      </c>
      <c r="AE4831">
        <f t="shared" si="1055"/>
        <v>0.5</v>
      </c>
      <c r="AF4831">
        <f t="shared" si="1056"/>
        <v>0.5</v>
      </c>
      <c r="AG4831">
        <f t="shared" si="1057"/>
        <v>0.5</v>
      </c>
      <c r="AH4831">
        <f t="shared" si="1058"/>
        <v>0.5</v>
      </c>
      <c r="AI4831">
        <f t="shared" si="1059"/>
        <v>0.25</v>
      </c>
      <c r="AJ4831">
        <f t="shared" si="1060"/>
        <v>0.25</v>
      </c>
      <c r="AK4831">
        <f t="shared" si="1061"/>
        <v>0.5</v>
      </c>
      <c r="AL4831">
        <f t="shared" si="1062"/>
        <v>0.5</v>
      </c>
      <c r="AM4831">
        <f t="shared" si="1063"/>
        <v>0.5</v>
      </c>
      <c r="AN4831" s="6">
        <f t="shared" si="1065"/>
        <v>1</v>
      </c>
      <c r="AO4831" t="str">
        <f>VLOOKUP(BD_PONDERACIONES[[#This Row],[Comuna]],Tabla3[#All],2,0)</f>
        <v>Florida</v>
      </c>
    </row>
    <row r="4832" spans="1:41" x14ac:dyDescent="0.35">
      <c r="A4832" t="s">
        <v>23167</v>
      </c>
      <c r="B4832" t="s">
        <v>23168</v>
      </c>
      <c r="C4832" t="s">
        <v>23169</v>
      </c>
      <c r="D4832" s="5">
        <v>44944</v>
      </c>
      <c r="E4832" s="5">
        <v>44912</v>
      </c>
      <c r="F4832" t="s">
        <v>763</v>
      </c>
      <c r="G4832" t="s">
        <v>23170</v>
      </c>
      <c r="H4832" t="s">
        <v>3797</v>
      </c>
      <c r="J4832" t="s">
        <v>756</v>
      </c>
      <c r="K4832" t="s">
        <v>756</v>
      </c>
      <c r="L4832" t="s">
        <v>757</v>
      </c>
      <c r="M4832" t="s">
        <v>757</v>
      </c>
      <c r="N4832" t="s">
        <v>756</v>
      </c>
      <c r="O4832" t="s">
        <v>756</v>
      </c>
      <c r="P4832" t="s">
        <v>758</v>
      </c>
      <c r="Q4832" t="s">
        <v>759</v>
      </c>
      <c r="R4832" t="s">
        <v>759</v>
      </c>
      <c r="S4832" t="s">
        <v>757</v>
      </c>
      <c r="T4832" t="s">
        <v>757</v>
      </c>
      <c r="U4832" t="s">
        <v>757</v>
      </c>
      <c r="V4832" t="s">
        <v>773</v>
      </c>
      <c r="W4832" t="s">
        <v>773</v>
      </c>
      <c r="X4832" t="s">
        <v>23171</v>
      </c>
      <c r="Y4832" t="str">
        <f t="shared" si="1064"/>
        <v>diciembre</v>
      </c>
      <c r="Z4832">
        <f>YEAR(BD_PONDERACIONES[[#This Row],[Fecha Ejecución del Ticket]])</f>
        <v>2022</v>
      </c>
      <c r="AA4832" t="str">
        <f t="shared" si="1052"/>
        <v>enero</v>
      </c>
      <c r="AB4832">
        <f>YEAR(BD_PONDERACIONES[[#This Row],[Fecha de Inspección]])</f>
        <v>2023</v>
      </c>
      <c r="AC4832">
        <f t="shared" si="1053"/>
        <v>0.5</v>
      </c>
      <c r="AD4832">
        <f t="shared" si="1054"/>
        <v>0.5</v>
      </c>
      <c r="AE4832">
        <f t="shared" si="1055"/>
        <v>0.5</v>
      </c>
      <c r="AF4832">
        <f t="shared" si="1056"/>
        <v>0.5</v>
      </c>
      <c r="AG4832">
        <f t="shared" si="1057"/>
        <v>0.5</v>
      </c>
      <c r="AH4832">
        <f t="shared" si="1058"/>
        <v>0.5</v>
      </c>
      <c r="AI4832">
        <f t="shared" si="1059"/>
        <v>0.25</v>
      </c>
      <c r="AJ4832">
        <f t="shared" si="1060"/>
        <v>0.25</v>
      </c>
      <c r="AK4832">
        <f t="shared" si="1061"/>
        <v>0.5</v>
      </c>
      <c r="AL4832">
        <f t="shared" si="1062"/>
        <v>0</v>
      </c>
      <c r="AM4832">
        <f t="shared" si="1063"/>
        <v>0</v>
      </c>
      <c r="AN4832" s="6">
        <f t="shared" si="1065"/>
        <v>0.8</v>
      </c>
      <c r="AO4832" t="str">
        <f>VLOOKUP(BD_PONDERACIONES[[#This Row],[Comuna]],Tabla3[#All],2,0)</f>
        <v>Florida</v>
      </c>
    </row>
    <row r="4833" spans="1:41" x14ac:dyDescent="0.35">
      <c r="A4833" t="s">
        <v>23172</v>
      </c>
      <c r="B4833" t="s">
        <v>23173</v>
      </c>
      <c r="C4833" t="s">
        <v>23174</v>
      </c>
      <c r="D4833" s="5">
        <v>44944</v>
      </c>
      <c r="E4833" s="5">
        <v>44910</v>
      </c>
      <c r="F4833" t="s">
        <v>763</v>
      </c>
      <c r="G4833" t="s">
        <v>23175</v>
      </c>
      <c r="H4833" t="s">
        <v>3797</v>
      </c>
      <c r="J4833" t="s">
        <v>756</v>
      </c>
      <c r="K4833" t="s">
        <v>756</v>
      </c>
      <c r="L4833" t="s">
        <v>757</v>
      </c>
      <c r="M4833" t="s">
        <v>757</v>
      </c>
      <c r="N4833" t="s">
        <v>756</v>
      </c>
      <c r="O4833" t="s">
        <v>756</v>
      </c>
      <c r="P4833" t="s">
        <v>758</v>
      </c>
      <c r="Q4833" t="s">
        <v>759</v>
      </c>
      <c r="R4833" t="s">
        <v>759</v>
      </c>
      <c r="S4833" t="s">
        <v>757</v>
      </c>
      <c r="T4833" t="s">
        <v>757</v>
      </c>
      <c r="U4833" t="s">
        <v>757</v>
      </c>
      <c r="V4833" t="s">
        <v>756</v>
      </c>
      <c r="W4833" t="s">
        <v>756</v>
      </c>
      <c r="X4833" t="s">
        <v>804</v>
      </c>
      <c r="Y4833" t="str">
        <f t="shared" si="1064"/>
        <v>diciembre</v>
      </c>
      <c r="Z4833">
        <f>YEAR(BD_PONDERACIONES[[#This Row],[Fecha Ejecución del Ticket]])</f>
        <v>2022</v>
      </c>
      <c r="AA4833" t="str">
        <f t="shared" si="1052"/>
        <v>enero</v>
      </c>
      <c r="AB4833">
        <f>YEAR(BD_PONDERACIONES[[#This Row],[Fecha de Inspección]])</f>
        <v>2023</v>
      </c>
      <c r="AC4833">
        <f t="shared" si="1053"/>
        <v>0.5</v>
      </c>
      <c r="AD4833">
        <f t="shared" si="1054"/>
        <v>0.5</v>
      </c>
      <c r="AE4833">
        <f t="shared" si="1055"/>
        <v>0.5</v>
      </c>
      <c r="AF4833">
        <f t="shared" si="1056"/>
        <v>0.5</v>
      </c>
      <c r="AG4833">
        <f t="shared" si="1057"/>
        <v>0.5</v>
      </c>
      <c r="AH4833">
        <f t="shared" si="1058"/>
        <v>0.5</v>
      </c>
      <c r="AI4833">
        <f t="shared" si="1059"/>
        <v>0.25</v>
      </c>
      <c r="AJ4833">
        <f t="shared" si="1060"/>
        <v>0.25</v>
      </c>
      <c r="AK4833">
        <f t="shared" si="1061"/>
        <v>0.5</v>
      </c>
      <c r="AL4833">
        <f t="shared" si="1062"/>
        <v>0.5</v>
      </c>
      <c r="AM4833">
        <f t="shared" si="1063"/>
        <v>0.5</v>
      </c>
      <c r="AN4833" s="6">
        <f t="shared" si="1065"/>
        <v>1</v>
      </c>
      <c r="AO4833" t="str">
        <f>VLOOKUP(BD_PONDERACIONES[[#This Row],[Comuna]],Tabla3[#All],2,0)</f>
        <v>Florida</v>
      </c>
    </row>
    <row r="4834" spans="1:41" x14ac:dyDescent="0.35">
      <c r="A4834" t="s">
        <v>23176</v>
      </c>
      <c r="B4834" t="s">
        <v>23177</v>
      </c>
      <c r="C4834" t="s">
        <v>23178</v>
      </c>
      <c r="D4834" s="5">
        <v>44944</v>
      </c>
      <c r="E4834" s="5">
        <v>44926</v>
      </c>
      <c r="F4834" t="s">
        <v>753</v>
      </c>
      <c r="G4834" t="s">
        <v>23179</v>
      </c>
      <c r="H4834" t="s">
        <v>3786</v>
      </c>
      <c r="J4834" t="s">
        <v>756</v>
      </c>
      <c r="K4834" t="s">
        <v>756</v>
      </c>
      <c r="L4834" t="s">
        <v>757</v>
      </c>
      <c r="M4834" t="s">
        <v>757</v>
      </c>
      <c r="N4834" t="s">
        <v>756</v>
      </c>
      <c r="O4834" t="s">
        <v>756</v>
      </c>
      <c r="P4834" t="s">
        <v>758</v>
      </c>
      <c r="Q4834" t="s">
        <v>759</v>
      </c>
      <c r="R4834" t="s">
        <v>759</v>
      </c>
      <c r="S4834" t="s">
        <v>757</v>
      </c>
      <c r="T4834" t="s">
        <v>757</v>
      </c>
      <c r="U4834" t="s">
        <v>757</v>
      </c>
      <c r="V4834" t="s">
        <v>756</v>
      </c>
      <c r="W4834" t="s">
        <v>756</v>
      </c>
      <c r="X4834" t="s">
        <v>23180</v>
      </c>
      <c r="Y4834" t="str">
        <f t="shared" si="1064"/>
        <v>diciembre</v>
      </c>
      <c r="Z4834">
        <f>YEAR(BD_PONDERACIONES[[#This Row],[Fecha Ejecución del Ticket]])</f>
        <v>2022</v>
      </c>
      <c r="AA4834" t="str">
        <f t="shared" si="1052"/>
        <v>enero</v>
      </c>
      <c r="AB4834">
        <f>YEAR(BD_PONDERACIONES[[#This Row],[Fecha de Inspección]])</f>
        <v>2023</v>
      </c>
      <c r="AC4834">
        <f t="shared" si="1053"/>
        <v>0.5</v>
      </c>
      <c r="AD4834">
        <f t="shared" si="1054"/>
        <v>0.5</v>
      </c>
      <c r="AE4834">
        <f t="shared" si="1055"/>
        <v>0.5</v>
      </c>
      <c r="AF4834">
        <f t="shared" si="1056"/>
        <v>0.5</v>
      </c>
      <c r="AG4834">
        <f t="shared" si="1057"/>
        <v>0.5</v>
      </c>
      <c r="AH4834">
        <f t="shared" si="1058"/>
        <v>0.5</v>
      </c>
      <c r="AI4834">
        <f t="shared" si="1059"/>
        <v>0.25</v>
      </c>
      <c r="AJ4834">
        <f t="shared" si="1060"/>
        <v>0.25</v>
      </c>
      <c r="AK4834">
        <f t="shared" si="1061"/>
        <v>0.5</v>
      </c>
      <c r="AL4834">
        <f t="shared" si="1062"/>
        <v>0.5</v>
      </c>
      <c r="AM4834">
        <f t="shared" si="1063"/>
        <v>0.5</v>
      </c>
      <c r="AN4834" s="6">
        <f t="shared" si="1065"/>
        <v>1</v>
      </c>
      <c r="AO4834" t="str">
        <f>VLOOKUP(BD_PONDERACIONES[[#This Row],[Comuna]],Tabla3[#All],2,0)</f>
        <v>Florida</v>
      </c>
    </row>
    <row r="4835" spans="1:41" x14ac:dyDescent="0.35">
      <c r="A4835" t="s">
        <v>23181</v>
      </c>
      <c r="B4835" t="s">
        <v>23182</v>
      </c>
      <c r="C4835" t="s">
        <v>23183</v>
      </c>
      <c r="D4835" s="5">
        <v>44944</v>
      </c>
      <c r="E4835" s="5">
        <v>44921</v>
      </c>
      <c r="F4835" t="s">
        <v>753</v>
      </c>
      <c r="G4835" t="s">
        <v>23184</v>
      </c>
      <c r="H4835" t="s">
        <v>3786</v>
      </c>
      <c r="J4835" t="s">
        <v>756</v>
      </c>
      <c r="K4835" t="s">
        <v>756</v>
      </c>
      <c r="L4835" t="s">
        <v>757</v>
      </c>
      <c r="M4835" t="s">
        <v>757</v>
      </c>
      <c r="N4835" t="s">
        <v>756</v>
      </c>
      <c r="O4835" t="s">
        <v>756</v>
      </c>
      <c r="P4835" t="s">
        <v>765</v>
      </c>
      <c r="Q4835" t="s">
        <v>759</v>
      </c>
      <c r="R4835" t="s">
        <v>759</v>
      </c>
      <c r="S4835" t="s">
        <v>756</v>
      </c>
      <c r="T4835" t="s">
        <v>756</v>
      </c>
      <c r="U4835" t="s">
        <v>756</v>
      </c>
      <c r="V4835" t="s">
        <v>904</v>
      </c>
      <c r="W4835" t="s">
        <v>756</v>
      </c>
      <c r="X4835" t="s">
        <v>23065</v>
      </c>
      <c r="Y4835" t="str">
        <f t="shared" si="1064"/>
        <v>diciembre</v>
      </c>
      <c r="Z4835">
        <f>YEAR(BD_PONDERACIONES[[#This Row],[Fecha Ejecución del Ticket]])</f>
        <v>2022</v>
      </c>
      <c r="AA4835" t="str">
        <f t="shared" si="1052"/>
        <v>enero</v>
      </c>
      <c r="AB4835">
        <f>YEAR(BD_PONDERACIONES[[#This Row],[Fecha de Inspección]])</f>
        <v>2023</v>
      </c>
      <c r="AC4835">
        <f t="shared" si="1053"/>
        <v>0.5</v>
      </c>
      <c r="AD4835">
        <f t="shared" si="1054"/>
        <v>0.5</v>
      </c>
      <c r="AE4835">
        <f t="shared" si="1055"/>
        <v>0.5</v>
      </c>
      <c r="AF4835">
        <f t="shared" si="1056"/>
        <v>0.5</v>
      </c>
      <c r="AG4835">
        <f t="shared" si="1057"/>
        <v>0.5</v>
      </c>
      <c r="AH4835">
        <f t="shared" si="1058"/>
        <v>0.5</v>
      </c>
      <c r="AI4835">
        <f t="shared" si="1059"/>
        <v>0.25</v>
      </c>
      <c r="AJ4835">
        <f t="shared" si="1060"/>
        <v>0.25</v>
      </c>
      <c r="AK4835">
        <f t="shared" si="1061"/>
        <v>0.5</v>
      </c>
      <c r="AL4835">
        <f t="shared" si="1062"/>
        <v>0.32500000000000001</v>
      </c>
      <c r="AM4835">
        <f t="shared" si="1063"/>
        <v>0.5</v>
      </c>
      <c r="AN4835" s="6">
        <f t="shared" si="1065"/>
        <v>0.96500000000000008</v>
      </c>
      <c r="AO4835" t="str">
        <f>VLOOKUP(BD_PONDERACIONES[[#This Row],[Comuna]],Tabla3[#All],2,0)</f>
        <v>Florida</v>
      </c>
    </row>
    <row r="4836" spans="1:41" x14ac:dyDescent="0.35">
      <c r="A4836" t="s">
        <v>23185</v>
      </c>
      <c r="B4836" t="s">
        <v>23186</v>
      </c>
      <c r="C4836" t="s">
        <v>23187</v>
      </c>
      <c r="D4836" s="5">
        <v>44944</v>
      </c>
      <c r="E4836" s="5">
        <v>44901</v>
      </c>
      <c r="F4836" t="s">
        <v>753</v>
      </c>
      <c r="G4836" t="s">
        <v>23188</v>
      </c>
      <c r="H4836" t="s">
        <v>3786</v>
      </c>
      <c r="J4836" t="s">
        <v>756</v>
      </c>
      <c r="K4836" t="s">
        <v>756</v>
      </c>
      <c r="L4836" t="s">
        <v>757</v>
      </c>
      <c r="M4836" t="s">
        <v>757</v>
      </c>
      <c r="N4836" t="s">
        <v>756</v>
      </c>
      <c r="O4836" t="s">
        <v>756</v>
      </c>
      <c r="P4836" t="s">
        <v>758</v>
      </c>
      <c r="Q4836" t="s">
        <v>759</v>
      </c>
      <c r="R4836" t="s">
        <v>759</v>
      </c>
      <c r="S4836" t="s">
        <v>757</v>
      </c>
      <c r="T4836" t="s">
        <v>757</v>
      </c>
      <c r="U4836" t="s">
        <v>757</v>
      </c>
      <c r="V4836" t="s">
        <v>756</v>
      </c>
      <c r="W4836" t="s">
        <v>756</v>
      </c>
      <c r="X4836" t="s">
        <v>23189</v>
      </c>
      <c r="Y4836" t="str">
        <f t="shared" si="1064"/>
        <v>diciembre</v>
      </c>
      <c r="Z4836">
        <f>YEAR(BD_PONDERACIONES[[#This Row],[Fecha Ejecución del Ticket]])</f>
        <v>2022</v>
      </c>
      <c r="AA4836" t="str">
        <f t="shared" si="1052"/>
        <v>enero</v>
      </c>
      <c r="AB4836">
        <f>YEAR(BD_PONDERACIONES[[#This Row],[Fecha de Inspección]])</f>
        <v>2023</v>
      </c>
      <c r="AC4836">
        <f t="shared" si="1053"/>
        <v>0.5</v>
      </c>
      <c r="AD4836">
        <f t="shared" si="1054"/>
        <v>0.5</v>
      </c>
      <c r="AE4836">
        <f t="shared" si="1055"/>
        <v>0.5</v>
      </c>
      <c r="AF4836">
        <f t="shared" si="1056"/>
        <v>0.5</v>
      </c>
      <c r="AG4836">
        <f t="shared" si="1057"/>
        <v>0.5</v>
      </c>
      <c r="AH4836">
        <f t="shared" si="1058"/>
        <v>0.5</v>
      </c>
      <c r="AI4836">
        <f t="shared" si="1059"/>
        <v>0.25</v>
      </c>
      <c r="AJ4836">
        <f t="shared" si="1060"/>
        <v>0.25</v>
      </c>
      <c r="AK4836">
        <f t="shared" si="1061"/>
        <v>0.5</v>
      </c>
      <c r="AL4836">
        <f t="shared" si="1062"/>
        <v>0.5</v>
      </c>
      <c r="AM4836">
        <f t="shared" si="1063"/>
        <v>0.5</v>
      </c>
      <c r="AN4836" s="6">
        <f t="shared" si="1065"/>
        <v>1</v>
      </c>
      <c r="AO4836" t="str">
        <f>VLOOKUP(BD_PONDERACIONES[[#This Row],[Comuna]],Tabla3[#All],2,0)</f>
        <v>Florida</v>
      </c>
    </row>
    <row r="4837" spans="1:41" x14ac:dyDescent="0.35">
      <c r="A4837" t="s">
        <v>23190</v>
      </c>
      <c r="B4837" t="s">
        <v>23191</v>
      </c>
      <c r="C4837" t="s">
        <v>23192</v>
      </c>
      <c r="D4837" s="5">
        <v>44944</v>
      </c>
      <c r="E4837" s="5">
        <v>44905</v>
      </c>
      <c r="F4837" t="s">
        <v>753</v>
      </c>
      <c r="G4837" t="s">
        <v>23193</v>
      </c>
      <c r="H4837" t="s">
        <v>3786</v>
      </c>
      <c r="J4837" t="s">
        <v>756</v>
      </c>
      <c r="K4837" t="s">
        <v>756</v>
      </c>
      <c r="L4837" t="s">
        <v>757</v>
      </c>
      <c r="M4837" t="s">
        <v>757</v>
      </c>
      <c r="N4837" t="s">
        <v>756</v>
      </c>
      <c r="O4837" t="s">
        <v>756</v>
      </c>
      <c r="P4837" t="s">
        <v>765</v>
      </c>
      <c r="Q4837" t="s">
        <v>23194</v>
      </c>
      <c r="R4837" t="s">
        <v>23195</v>
      </c>
      <c r="S4837" t="s">
        <v>756</v>
      </c>
      <c r="T4837" t="s">
        <v>756</v>
      </c>
      <c r="U4837" t="s">
        <v>756</v>
      </c>
      <c r="V4837" t="s">
        <v>756</v>
      </c>
      <c r="W4837" t="s">
        <v>756</v>
      </c>
      <c r="X4837" t="s">
        <v>9524</v>
      </c>
      <c r="Y4837" t="str">
        <f t="shared" si="1064"/>
        <v>diciembre</v>
      </c>
      <c r="Z4837">
        <f>YEAR(BD_PONDERACIONES[[#This Row],[Fecha Ejecución del Ticket]])</f>
        <v>2022</v>
      </c>
      <c r="AA4837" t="str">
        <f t="shared" si="1052"/>
        <v>enero</v>
      </c>
      <c r="AB4837">
        <f>YEAR(BD_PONDERACIONES[[#This Row],[Fecha de Inspección]])</f>
        <v>2023</v>
      </c>
      <c r="AC4837">
        <f t="shared" si="1053"/>
        <v>0.5</v>
      </c>
      <c r="AD4837">
        <f t="shared" si="1054"/>
        <v>0.5</v>
      </c>
      <c r="AE4837">
        <f t="shared" si="1055"/>
        <v>0.5</v>
      </c>
      <c r="AF4837">
        <f t="shared" si="1056"/>
        <v>0.5</v>
      </c>
      <c r="AG4837">
        <f t="shared" si="1057"/>
        <v>0.5</v>
      </c>
      <c r="AH4837">
        <f t="shared" si="1058"/>
        <v>0.5</v>
      </c>
      <c r="AI4837">
        <f t="shared" si="1059"/>
        <v>0.25</v>
      </c>
      <c r="AJ4837">
        <f t="shared" si="1060"/>
        <v>0.25</v>
      </c>
      <c r="AK4837">
        <f t="shared" si="1061"/>
        <v>0.5</v>
      </c>
      <c r="AL4837">
        <f t="shared" si="1062"/>
        <v>0.5</v>
      </c>
      <c r="AM4837">
        <f t="shared" si="1063"/>
        <v>0.5</v>
      </c>
      <c r="AN4837" s="6">
        <f t="shared" si="1065"/>
        <v>1</v>
      </c>
      <c r="AO4837" t="str">
        <f>VLOOKUP(BD_PONDERACIONES[[#This Row],[Comuna]],Tabla3[#All],2,0)</f>
        <v>Florida</v>
      </c>
    </row>
    <row r="4838" spans="1:41" x14ac:dyDescent="0.35">
      <c r="A4838" t="s">
        <v>23196</v>
      </c>
      <c r="B4838" t="s">
        <v>23197</v>
      </c>
      <c r="C4838" t="s">
        <v>23198</v>
      </c>
      <c r="D4838" s="5">
        <v>44944</v>
      </c>
      <c r="E4838" s="5">
        <v>44905</v>
      </c>
      <c r="F4838" t="s">
        <v>753</v>
      </c>
      <c r="G4838" t="s">
        <v>23199</v>
      </c>
      <c r="H4838" t="s">
        <v>3786</v>
      </c>
      <c r="J4838" t="s">
        <v>756</v>
      </c>
      <c r="K4838" t="s">
        <v>756</v>
      </c>
      <c r="L4838" t="s">
        <v>757</v>
      </c>
      <c r="M4838" t="s">
        <v>757</v>
      </c>
      <c r="N4838" t="s">
        <v>756</v>
      </c>
      <c r="O4838" t="s">
        <v>756</v>
      </c>
      <c r="P4838" t="s">
        <v>765</v>
      </c>
      <c r="Q4838" t="s">
        <v>23200</v>
      </c>
      <c r="R4838" t="s">
        <v>759</v>
      </c>
      <c r="S4838" t="s">
        <v>756</v>
      </c>
      <c r="T4838" t="s">
        <v>756</v>
      </c>
      <c r="U4838" t="s">
        <v>756</v>
      </c>
      <c r="V4838" t="s">
        <v>756</v>
      </c>
      <c r="W4838" t="s">
        <v>756</v>
      </c>
      <c r="X4838" t="s">
        <v>23201</v>
      </c>
      <c r="Y4838" t="str">
        <f t="shared" si="1064"/>
        <v>diciembre</v>
      </c>
      <c r="Z4838">
        <f>YEAR(BD_PONDERACIONES[[#This Row],[Fecha Ejecución del Ticket]])</f>
        <v>2022</v>
      </c>
      <c r="AA4838" t="str">
        <f t="shared" si="1052"/>
        <v>enero</v>
      </c>
      <c r="AB4838">
        <f>YEAR(BD_PONDERACIONES[[#This Row],[Fecha de Inspección]])</f>
        <v>2023</v>
      </c>
      <c r="AC4838">
        <f t="shared" si="1053"/>
        <v>0.5</v>
      </c>
      <c r="AD4838">
        <f t="shared" si="1054"/>
        <v>0.5</v>
      </c>
      <c r="AE4838">
        <f t="shared" si="1055"/>
        <v>0.5</v>
      </c>
      <c r="AF4838">
        <f t="shared" si="1056"/>
        <v>0.5</v>
      </c>
      <c r="AG4838">
        <f t="shared" si="1057"/>
        <v>0.5</v>
      </c>
      <c r="AH4838">
        <f t="shared" si="1058"/>
        <v>0.5</v>
      </c>
      <c r="AI4838">
        <f t="shared" si="1059"/>
        <v>0.25</v>
      </c>
      <c r="AJ4838">
        <f t="shared" si="1060"/>
        <v>0.25</v>
      </c>
      <c r="AK4838">
        <f t="shared" si="1061"/>
        <v>0.5</v>
      </c>
      <c r="AL4838">
        <f t="shared" si="1062"/>
        <v>0.5</v>
      </c>
      <c r="AM4838">
        <f t="shared" si="1063"/>
        <v>0.5</v>
      </c>
      <c r="AN4838" s="6">
        <f t="shared" si="1065"/>
        <v>1</v>
      </c>
      <c r="AO4838" t="str">
        <f>VLOOKUP(BD_PONDERACIONES[[#This Row],[Comuna]],Tabla3[#All],2,0)</f>
        <v>Florida</v>
      </c>
    </row>
    <row r="4839" spans="1:41" x14ac:dyDescent="0.35">
      <c r="A4839" t="s">
        <v>23202</v>
      </c>
      <c r="B4839" t="s">
        <v>23203</v>
      </c>
      <c r="C4839" t="s">
        <v>23204</v>
      </c>
      <c r="D4839" s="5">
        <v>44944</v>
      </c>
      <c r="E4839" s="5">
        <v>44898</v>
      </c>
      <c r="F4839" t="s">
        <v>763</v>
      </c>
      <c r="G4839" t="s">
        <v>23205</v>
      </c>
      <c r="H4839" t="s">
        <v>3797</v>
      </c>
      <c r="J4839" t="s">
        <v>756</v>
      </c>
      <c r="K4839" t="s">
        <v>756</v>
      </c>
      <c r="L4839" t="s">
        <v>757</v>
      </c>
      <c r="M4839" t="s">
        <v>757</v>
      </c>
      <c r="N4839" t="s">
        <v>756</v>
      </c>
      <c r="O4839" t="s">
        <v>756</v>
      </c>
      <c r="P4839" t="s">
        <v>758</v>
      </c>
      <c r="Q4839" t="s">
        <v>759</v>
      </c>
      <c r="R4839" t="s">
        <v>759</v>
      </c>
      <c r="S4839" t="s">
        <v>757</v>
      </c>
      <c r="T4839" t="s">
        <v>757</v>
      </c>
      <c r="U4839" t="s">
        <v>757</v>
      </c>
      <c r="V4839" t="s">
        <v>756</v>
      </c>
      <c r="W4839" t="s">
        <v>756</v>
      </c>
      <c r="X4839" t="s">
        <v>23206</v>
      </c>
      <c r="Y4839" t="str">
        <f t="shared" si="1064"/>
        <v>diciembre</v>
      </c>
      <c r="Z4839">
        <f>YEAR(BD_PONDERACIONES[[#This Row],[Fecha Ejecución del Ticket]])</f>
        <v>2022</v>
      </c>
      <c r="AA4839" t="str">
        <f t="shared" si="1052"/>
        <v>enero</v>
      </c>
      <c r="AB4839">
        <f>YEAR(BD_PONDERACIONES[[#This Row],[Fecha de Inspección]])</f>
        <v>2023</v>
      </c>
      <c r="AC4839">
        <f t="shared" si="1053"/>
        <v>0.5</v>
      </c>
      <c r="AD4839">
        <f t="shared" si="1054"/>
        <v>0.5</v>
      </c>
      <c r="AE4839">
        <f t="shared" si="1055"/>
        <v>0.5</v>
      </c>
      <c r="AF4839">
        <f t="shared" si="1056"/>
        <v>0.5</v>
      </c>
      <c r="AG4839">
        <f t="shared" si="1057"/>
        <v>0.5</v>
      </c>
      <c r="AH4839">
        <f t="shared" si="1058"/>
        <v>0.5</v>
      </c>
      <c r="AI4839">
        <f t="shared" si="1059"/>
        <v>0.25</v>
      </c>
      <c r="AJ4839">
        <f t="shared" si="1060"/>
        <v>0.25</v>
      </c>
      <c r="AK4839">
        <f t="shared" si="1061"/>
        <v>0.5</v>
      </c>
      <c r="AL4839">
        <f t="shared" si="1062"/>
        <v>0.5</v>
      </c>
      <c r="AM4839">
        <f t="shared" si="1063"/>
        <v>0.5</v>
      </c>
      <c r="AN4839" s="6">
        <f t="shared" si="1065"/>
        <v>1</v>
      </c>
      <c r="AO4839" t="str">
        <f>VLOOKUP(BD_PONDERACIONES[[#This Row],[Comuna]],Tabla3[#All],2,0)</f>
        <v>Florida</v>
      </c>
    </row>
    <row r="4840" spans="1:41" x14ac:dyDescent="0.35">
      <c r="A4840" t="s">
        <v>23207</v>
      </c>
      <c r="B4840" t="s">
        <v>23208</v>
      </c>
      <c r="C4840" t="s">
        <v>23209</v>
      </c>
      <c r="D4840" s="5">
        <v>44944</v>
      </c>
      <c r="E4840" s="5">
        <v>44896</v>
      </c>
      <c r="F4840" t="s">
        <v>763</v>
      </c>
      <c r="G4840" t="s">
        <v>23205</v>
      </c>
      <c r="H4840" t="s">
        <v>3797</v>
      </c>
      <c r="J4840" t="s">
        <v>756</v>
      </c>
      <c r="K4840" t="s">
        <v>756</v>
      </c>
      <c r="L4840" t="s">
        <v>757</v>
      </c>
      <c r="M4840" t="s">
        <v>757</v>
      </c>
      <c r="N4840" t="s">
        <v>756</v>
      </c>
      <c r="O4840" t="s">
        <v>756</v>
      </c>
      <c r="P4840" t="s">
        <v>758</v>
      </c>
      <c r="Q4840" t="s">
        <v>759</v>
      </c>
      <c r="R4840" t="s">
        <v>759</v>
      </c>
      <c r="S4840" t="s">
        <v>757</v>
      </c>
      <c r="T4840" t="s">
        <v>757</v>
      </c>
      <c r="U4840" t="s">
        <v>757</v>
      </c>
      <c r="V4840" t="s">
        <v>756</v>
      </c>
      <c r="W4840" t="s">
        <v>756</v>
      </c>
      <c r="X4840" t="s">
        <v>23210</v>
      </c>
      <c r="Y4840" t="str">
        <f t="shared" si="1064"/>
        <v>diciembre</v>
      </c>
      <c r="Z4840">
        <f>YEAR(BD_PONDERACIONES[[#This Row],[Fecha Ejecución del Ticket]])</f>
        <v>2022</v>
      </c>
      <c r="AA4840" t="str">
        <f t="shared" si="1052"/>
        <v>enero</v>
      </c>
      <c r="AB4840">
        <f>YEAR(BD_PONDERACIONES[[#This Row],[Fecha de Inspección]])</f>
        <v>2023</v>
      </c>
      <c r="AC4840">
        <f t="shared" si="1053"/>
        <v>0.5</v>
      </c>
      <c r="AD4840">
        <f t="shared" si="1054"/>
        <v>0.5</v>
      </c>
      <c r="AE4840">
        <f t="shared" si="1055"/>
        <v>0.5</v>
      </c>
      <c r="AF4840">
        <f t="shared" si="1056"/>
        <v>0.5</v>
      </c>
      <c r="AG4840">
        <f t="shared" si="1057"/>
        <v>0.5</v>
      </c>
      <c r="AH4840">
        <f t="shared" si="1058"/>
        <v>0.5</v>
      </c>
      <c r="AI4840">
        <f t="shared" si="1059"/>
        <v>0.25</v>
      </c>
      <c r="AJ4840">
        <f t="shared" si="1060"/>
        <v>0.25</v>
      </c>
      <c r="AK4840">
        <f t="shared" si="1061"/>
        <v>0.5</v>
      </c>
      <c r="AL4840">
        <f t="shared" si="1062"/>
        <v>0.5</v>
      </c>
      <c r="AM4840">
        <f t="shared" si="1063"/>
        <v>0.5</v>
      </c>
      <c r="AN4840" s="6">
        <f t="shared" si="1065"/>
        <v>1</v>
      </c>
      <c r="AO4840" t="str">
        <f>VLOOKUP(BD_PONDERACIONES[[#This Row],[Comuna]],Tabla3[#All],2,0)</f>
        <v>Florida</v>
      </c>
    </row>
    <row r="4841" spans="1:41" x14ac:dyDescent="0.35">
      <c r="A4841" t="s">
        <v>23211</v>
      </c>
      <c r="B4841" t="s">
        <v>23212</v>
      </c>
      <c r="C4841" t="s">
        <v>23213</v>
      </c>
      <c r="D4841" s="5">
        <v>44944</v>
      </c>
      <c r="E4841" s="5">
        <v>44906</v>
      </c>
      <c r="F4841" t="s">
        <v>753</v>
      </c>
      <c r="G4841" t="s">
        <v>23214</v>
      </c>
      <c r="H4841" t="s">
        <v>3786</v>
      </c>
      <c r="J4841" t="s">
        <v>756</v>
      </c>
      <c r="K4841" t="s">
        <v>756</v>
      </c>
      <c r="L4841" t="s">
        <v>757</v>
      </c>
      <c r="M4841" t="s">
        <v>757</v>
      </c>
      <c r="N4841" t="s">
        <v>757</v>
      </c>
      <c r="O4841" t="s">
        <v>757</v>
      </c>
      <c r="P4841" t="s">
        <v>758</v>
      </c>
      <c r="Q4841" t="s">
        <v>759</v>
      </c>
      <c r="R4841" t="s">
        <v>759</v>
      </c>
      <c r="S4841" t="s">
        <v>757</v>
      </c>
      <c r="T4841" t="s">
        <v>757</v>
      </c>
      <c r="U4841" t="s">
        <v>757</v>
      </c>
      <c r="V4841" t="s">
        <v>756</v>
      </c>
      <c r="W4841" t="s">
        <v>756</v>
      </c>
      <c r="X4841" t="s">
        <v>23215</v>
      </c>
      <c r="Y4841" t="str">
        <f t="shared" si="1064"/>
        <v>diciembre</v>
      </c>
      <c r="Z4841">
        <f>YEAR(BD_PONDERACIONES[[#This Row],[Fecha Ejecución del Ticket]])</f>
        <v>2022</v>
      </c>
      <c r="AA4841" t="str">
        <f t="shared" si="1052"/>
        <v>enero</v>
      </c>
      <c r="AB4841">
        <f>YEAR(BD_PONDERACIONES[[#This Row],[Fecha de Inspección]])</f>
        <v>2023</v>
      </c>
      <c r="AC4841">
        <f t="shared" si="1053"/>
        <v>0.5</v>
      </c>
      <c r="AD4841">
        <f t="shared" si="1054"/>
        <v>0.5</v>
      </c>
      <c r="AE4841">
        <f t="shared" si="1055"/>
        <v>0.5</v>
      </c>
      <c r="AF4841">
        <f t="shared" si="1056"/>
        <v>0.5</v>
      </c>
      <c r="AG4841">
        <f t="shared" si="1057"/>
        <v>0.5</v>
      </c>
      <c r="AH4841">
        <f t="shared" si="1058"/>
        <v>0.5</v>
      </c>
      <c r="AI4841">
        <f t="shared" si="1059"/>
        <v>0.25</v>
      </c>
      <c r="AJ4841">
        <f t="shared" si="1060"/>
        <v>0.25</v>
      </c>
      <c r="AK4841">
        <f t="shared" si="1061"/>
        <v>0.5</v>
      </c>
      <c r="AL4841">
        <f t="shared" si="1062"/>
        <v>0.5</v>
      </c>
      <c r="AM4841">
        <f t="shared" si="1063"/>
        <v>0.5</v>
      </c>
      <c r="AN4841" s="6">
        <f t="shared" si="1065"/>
        <v>1</v>
      </c>
      <c r="AO4841" t="str">
        <f>VLOOKUP(BD_PONDERACIONES[[#This Row],[Comuna]],Tabla3[#All],2,0)</f>
        <v>Florida</v>
      </c>
    </row>
    <row r="4842" spans="1:41" x14ac:dyDescent="0.35">
      <c r="A4842" t="s">
        <v>23216</v>
      </c>
      <c r="B4842" t="s">
        <v>23217</v>
      </c>
      <c r="C4842" t="s">
        <v>23218</v>
      </c>
      <c r="D4842" s="5">
        <v>44944</v>
      </c>
      <c r="E4842" s="5">
        <v>44917</v>
      </c>
      <c r="F4842" t="s">
        <v>753</v>
      </c>
      <c r="G4842" t="s">
        <v>23219</v>
      </c>
      <c r="H4842" t="s">
        <v>3786</v>
      </c>
      <c r="J4842" t="s">
        <v>756</v>
      </c>
      <c r="K4842" t="s">
        <v>756</v>
      </c>
      <c r="L4842" t="s">
        <v>773</v>
      </c>
      <c r="M4842" t="s">
        <v>773</v>
      </c>
      <c r="N4842" t="s">
        <v>757</v>
      </c>
      <c r="O4842" t="s">
        <v>757</v>
      </c>
      <c r="P4842" t="s">
        <v>758</v>
      </c>
      <c r="Q4842" t="s">
        <v>759</v>
      </c>
      <c r="R4842" t="s">
        <v>759</v>
      </c>
      <c r="S4842" t="s">
        <v>757</v>
      </c>
      <c r="T4842" t="s">
        <v>757</v>
      </c>
      <c r="U4842" t="s">
        <v>757</v>
      </c>
      <c r="V4842" t="s">
        <v>768</v>
      </c>
      <c r="W4842" t="s">
        <v>756</v>
      </c>
      <c r="X4842" t="s">
        <v>23220</v>
      </c>
      <c r="Y4842" t="str">
        <f t="shared" si="1064"/>
        <v>diciembre</v>
      </c>
      <c r="Z4842">
        <f>YEAR(BD_PONDERACIONES[[#This Row],[Fecha Ejecución del Ticket]])</f>
        <v>2022</v>
      </c>
      <c r="AA4842" t="str">
        <f t="shared" si="1052"/>
        <v>enero</v>
      </c>
      <c r="AB4842">
        <f>YEAR(BD_PONDERACIONES[[#This Row],[Fecha de Inspección]])</f>
        <v>2023</v>
      </c>
      <c r="AC4842">
        <f t="shared" si="1053"/>
        <v>0.5</v>
      </c>
      <c r="AD4842">
        <f t="shared" si="1054"/>
        <v>0.5</v>
      </c>
      <c r="AE4842">
        <f t="shared" si="1055"/>
        <v>0</v>
      </c>
      <c r="AF4842">
        <f t="shared" si="1056"/>
        <v>0</v>
      </c>
      <c r="AG4842">
        <f t="shared" si="1057"/>
        <v>0.5</v>
      </c>
      <c r="AH4842">
        <f t="shared" si="1058"/>
        <v>0.5</v>
      </c>
      <c r="AI4842">
        <f t="shared" si="1059"/>
        <v>0.25</v>
      </c>
      <c r="AJ4842">
        <f t="shared" si="1060"/>
        <v>0.25</v>
      </c>
      <c r="AK4842">
        <f t="shared" si="1061"/>
        <v>0.5</v>
      </c>
      <c r="AL4842">
        <f t="shared" si="1062"/>
        <v>0.17499999999999999</v>
      </c>
      <c r="AM4842">
        <f t="shared" si="1063"/>
        <v>0.5</v>
      </c>
      <c r="AN4842" s="6">
        <f t="shared" si="1065"/>
        <v>0.63500000000000001</v>
      </c>
      <c r="AO4842" t="str">
        <f>VLOOKUP(BD_PONDERACIONES[[#This Row],[Comuna]],Tabla3[#All],2,0)</f>
        <v>Florida</v>
      </c>
    </row>
    <row r="4843" spans="1:41" x14ac:dyDescent="0.35">
      <c r="A4843" t="s">
        <v>23221</v>
      </c>
      <c r="B4843" t="s">
        <v>23222</v>
      </c>
      <c r="C4843" t="s">
        <v>23223</v>
      </c>
      <c r="D4843" s="5">
        <v>44944</v>
      </c>
      <c r="E4843" s="5">
        <v>44905</v>
      </c>
      <c r="F4843" t="s">
        <v>753</v>
      </c>
      <c r="G4843" t="s">
        <v>23224</v>
      </c>
      <c r="H4843" t="s">
        <v>3786</v>
      </c>
      <c r="J4843" t="s">
        <v>756</v>
      </c>
      <c r="K4843" t="s">
        <v>756</v>
      </c>
      <c r="L4843" t="s">
        <v>757</v>
      </c>
      <c r="M4843" t="s">
        <v>757</v>
      </c>
      <c r="N4843" t="s">
        <v>756</v>
      </c>
      <c r="O4843" t="s">
        <v>756</v>
      </c>
      <c r="P4843" t="s">
        <v>765</v>
      </c>
      <c r="Q4843" t="s">
        <v>23225</v>
      </c>
      <c r="R4843" t="s">
        <v>23226</v>
      </c>
      <c r="S4843" t="s">
        <v>756</v>
      </c>
      <c r="T4843" t="s">
        <v>756</v>
      </c>
      <c r="U4843" t="s">
        <v>756</v>
      </c>
      <c r="V4843" t="s">
        <v>756</v>
      </c>
      <c r="W4843" t="s">
        <v>756</v>
      </c>
      <c r="X4843" t="s">
        <v>9524</v>
      </c>
      <c r="Y4843" t="str">
        <f t="shared" si="1064"/>
        <v>diciembre</v>
      </c>
      <c r="Z4843">
        <f>YEAR(BD_PONDERACIONES[[#This Row],[Fecha Ejecución del Ticket]])</f>
        <v>2022</v>
      </c>
      <c r="AA4843" t="str">
        <f t="shared" si="1052"/>
        <v>enero</v>
      </c>
      <c r="AB4843">
        <f>YEAR(BD_PONDERACIONES[[#This Row],[Fecha de Inspección]])</f>
        <v>2023</v>
      </c>
      <c r="AC4843">
        <f t="shared" si="1053"/>
        <v>0.5</v>
      </c>
      <c r="AD4843">
        <f t="shared" si="1054"/>
        <v>0.5</v>
      </c>
      <c r="AE4843">
        <f t="shared" si="1055"/>
        <v>0.5</v>
      </c>
      <c r="AF4843">
        <f t="shared" si="1056"/>
        <v>0.5</v>
      </c>
      <c r="AG4843">
        <f t="shared" si="1057"/>
        <v>0.5</v>
      </c>
      <c r="AH4843">
        <f t="shared" si="1058"/>
        <v>0.5</v>
      </c>
      <c r="AI4843">
        <f t="shared" si="1059"/>
        <v>0.25</v>
      </c>
      <c r="AJ4843">
        <f t="shared" si="1060"/>
        <v>0.25</v>
      </c>
      <c r="AK4843">
        <f t="shared" si="1061"/>
        <v>0.5</v>
      </c>
      <c r="AL4843">
        <f t="shared" si="1062"/>
        <v>0.5</v>
      </c>
      <c r="AM4843">
        <f t="shared" si="1063"/>
        <v>0.5</v>
      </c>
      <c r="AN4843" s="6">
        <f t="shared" si="1065"/>
        <v>1</v>
      </c>
      <c r="AO4843" t="str">
        <f>VLOOKUP(BD_PONDERACIONES[[#This Row],[Comuna]],Tabla3[#All],2,0)</f>
        <v>Florida</v>
      </c>
    </row>
    <row r="4844" spans="1:41" x14ac:dyDescent="0.35">
      <c r="A4844" t="s">
        <v>23227</v>
      </c>
      <c r="B4844" t="s">
        <v>23228</v>
      </c>
      <c r="C4844" t="s">
        <v>23229</v>
      </c>
      <c r="D4844" s="5">
        <v>44944</v>
      </c>
      <c r="E4844" s="5">
        <v>44900</v>
      </c>
      <c r="F4844" t="s">
        <v>753</v>
      </c>
      <c r="G4844" t="s">
        <v>23230</v>
      </c>
      <c r="H4844" t="s">
        <v>3786</v>
      </c>
      <c r="J4844" t="s">
        <v>756</v>
      </c>
      <c r="K4844" t="s">
        <v>756</v>
      </c>
      <c r="L4844" t="s">
        <v>757</v>
      </c>
      <c r="M4844" t="s">
        <v>757</v>
      </c>
      <c r="N4844" t="s">
        <v>756</v>
      </c>
      <c r="O4844" t="s">
        <v>756</v>
      </c>
      <c r="P4844" t="s">
        <v>758</v>
      </c>
      <c r="Q4844" t="s">
        <v>759</v>
      </c>
      <c r="R4844" t="s">
        <v>759</v>
      </c>
      <c r="S4844" t="s">
        <v>757</v>
      </c>
      <c r="T4844" t="s">
        <v>757</v>
      </c>
      <c r="U4844" t="s">
        <v>757</v>
      </c>
      <c r="V4844" t="s">
        <v>756</v>
      </c>
      <c r="W4844" t="s">
        <v>756</v>
      </c>
      <c r="X4844" t="s">
        <v>23231</v>
      </c>
      <c r="Y4844" t="str">
        <f t="shared" si="1064"/>
        <v>diciembre</v>
      </c>
      <c r="Z4844">
        <f>YEAR(BD_PONDERACIONES[[#This Row],[Fecha Ejecución del Ticket]])</f>
        <v>2022</v>
      </c>
      <c r="AA4844" t="str">
        <f t="shared" si="1052"/>
        <v>enero</v>
      </c>
      <c r="AB4844">
        <f>YEAR(BD_PONDERACIONES[[#This Row],[Fecha de Inspección]])</f>
        <v>2023</v>
      </c>
      <c r="AC4844">
        <f t="shared" si="1053"/>
        <v>0.5</v>
      </c>
      <c r="AD4844">
        <f t="shared" si="1054"/>
        <v>0.5</v>
      </c>
      <c r="AE4844">
        <f t="shared" si="1055"/>
        <v>0.5</v>
      </c>
      <c r="AF4844">
        <f t="shared" si="1056"/>
        <v>0.5</v>
      </c>
      <c r="AG4844">
        <f t="shared" si="1057"/>
        <v>0.5</v>
      </c>
      <c r="AH4844">
        <f t="shared" si="1058"/>
        <v>0.5</v>
      </c>
      <c r="AI4844">
        <f t="shared" si="1059"/>
        <v>0.25</v>
      </c>
      <c r="AJ4844">
        <f t="shared" si="1060"/>
        <v>0.25</v>
      </c>
      <c r="AK4844">
        <f t="shared" si="1061"/>
        <v>0.5</v>
      </c>
      <c r="AL4844">
        <f t="shared" si="1062"/>
        <v>0.5</v>
      </c>
      <c r="AM4844">
        <f t="shared" si="1063"/>
        <v>0.5</v>
      </c>
      <c r="AN4844" s="6">
        <f t="shared" si="1065"/>
        <v>1</v>
      </c>
      <c r="AO4844" t="str">
        <f>VLOOKUP(BD_PONDERACIONES[[#This Row],[Comuna]],Tabla3[#All],2,0)</f>
        <v>Florida</v>
      </c>
    </row>
    <row r="4845" spans="1:41" x14ac:dyDescent="0.35">
      <c r="A4845" t="s">
        <v>23232</v>
      </c>
      <c r="B4845" t="s">
        <v>23233</v>
      </c>
      <c r="C4845" t="s">
        <v>23234</v>
      </c>
      <c r="D4845" s="5">
        <v>44944</v>
      </c>
      <c r="E4845" s="5">
        <v>44921</v>
      </c>
      <c r="F4845" t="s">
        <v>763</v>
      </c>
      <c r="G4845" t="s">
        <v>23235</v>
      </c>
      <c r="H4845" t="s">
        <v>3797</v>
      </c>
      <c r="J4845" t="s">
        <v>756</v>
      </c>
      <c r="K4845" t="s">
        <v>756</v>
      </c>
      <c r="L4845" t="s">
        <v>757</v>
      </c>
      <c r="M4845" t="s">
        <v>757</v>
      </c>
      <c r="N4845" t="s">
        <v>756</v>
      </c>
      <c r="O4845" t="s">
        <v>756</v>
      </c>
      <c r="P4845" t="s">
        <v>758</v>
      </c>
      <c r="Q4845" t="s">
        <v>759</v>
      </c>
      <c r="R4845" t="s">
        <v>759</v>
      </c>
      <c r="S4845" t="s">
        <v>757</v>
      </c>
      <c r="T4845" t="s">
        <v>757</v>
      </c>
      <c r="U4845" t="s">
        <v>757</v>
      </c>
      <c r="V4845" t="s">
        <v>768</v>
      </c>
      <c r="W4845" t="s">
        <v>756</v>
      </c>
      <c r="X4845" t="s">
        <v>23236</v>
      </c>
      <c r="Y4845" t="str">
        <f t="shared" si="1064"/>
        <v>diciembre</v>
      </c>
      <c r="Z4845">
        <f>YEAR(BD_PONDERACIONES[[#This Row],[Fecha Ejecución del Ticket]])</f>
        <v>2022</v>
      </c>
      <c r="AA4845" t="str">
        <f t="shared" si="1052"/>
        <v>enero</v>
      </c>
      <c r="AB4845">
        <f>YEAR(BD_PONDERACIONES[[#This Row],[Fecha de Inspección]])</f>
        <v>2023</v>
      </c>
      <c r="AC4845">
        <f t="shared" si="1053"/>
        <v>0.5</v>
      </c>
      <c r="AD4845">
        <f t="shared" si="1054"/>
        <v>0.5</v>
      </c>
      <c r="AE4845">
        <f t="shared" si="1055"/>
        <v>0.5</v>
      </c>
      <c r="AF4845">
        <f t="shared" si="1056"/>
        <v>0.5</v>
      </c>
      <c r="AG4845">
        <f t="shared" si="1057"/>
        <v>0.5</v>
      </c>
      <c r="AH4845">
        <f t="shared" si="1058"/>
        <v>0.5</v>
      </c>
      <c r="AI4845">
        <f t="shared" si="1059"/>
        <v>0.25</v>
      </c>
      <c r="AJ4845">
        <f t="shared" si="1060"/>
        <v>0.25</v>
      </c>
      <c r="AK4845">
        <f t="shared" si="1061"/>
        <v>0.5</v>
      </c>
      <c r="AL4845">
        <f t="shared" si="1062"/>
        <v>0.17499999999999999</v>
      </c>
      <c r="AM4845">
        <f t="shared" si="1063"/>
        <v>0.5</v>
      </c>
      <c r="AN4845" s="6">
        <f t="shared" si="1065"/>
        <v>0.93500000000000005</v>
      </c>
      <c r="AO4845" t="str">
        <f>VLOOKUP(BD_PONDERACIONES[[#This Row],[Comuna]],Tabla3[#All],2,0)</f>
        <v>Florida</v>
      </c>
    </row>
    <row r="4846" spans="1:41" x14ac:dyDescent="0.35">
      <c r="A4846" t="s">
        <v>23237</v>
      </c>
      <c r="B4846" t="s">
        <v>23238</v>
      </c>
      <c r="C4846" t="s">
        <v>23239</v>
      </c>
      <c r="D4846" s="5">
        <v>44944</v>
      </c>
      <c r="E4846" s="5">
        <v>44910</v>
      </c>
      <c r="F4846" t="s">
        <v>753</v>
      </c>
      <c r="G4846" t="s">
        <v>23240</v>
      </c>
      <c r="H4846" t="s">
        <v>3786</v>
      </c>
      <c r="J4846" t="s">
        <v>756</v>
      </c>
      <c r="K4846" t="s">
        <v>756</v>
      </c>
      <c r="L4846" t="s">
        <v>757</v>
      </c>
      <c r="M4846" t="s">
        <v>757</v>
      </c>
      <c r="N4846" t="s">
        <v>756</v>
      </c>
      <c r="O4846" t="s">
        <v>756</v>
      </c>
      <c r="P4846" t="s">
        <v>758</v>
      </c>
      <c r="Q4846" t="s">
        <v>759</v>
      </c>
      <c r="R4846" t="s">
        <v>759</v>
      </c>
      <c r="S4846" t="s">
        <v>757</v>
      </c>
      <c r="T4846" t="s">
        <v>757</v>
      </c>
      <c r="U4846" t="s">
        <v>757</v>
      </c>
      <c r="V4846" t="s">
        <v>756</v>
      </c>
      <c r="W4846" t="s">
        <v>756</v>
      </c>
      <c r="X4846" t="s">
        <v>23241</v>
      </c>
      <c r="Y4846" t="str">
        <f t="shared" si="1064"/>
        <v>diciembre</v>
      </c>
      <c r="Z4846">
        <f>YEAR(BD_PONDERACIONES[[#This Row],[Fecha Ejecución del Ticket]])</f>
        <v>2022</v>
      </c>
      <c r="AA4846" t="str">
        <f t="shared" si="1052"/>
        <v>enero</v>
      </c>
      <c r="AB4846">
        <f>YEAR(BD_PONDERACIONES[[#This Row],[Fecha de Inspección]])</f>
        <v>2023</v>
      </c>
      <c r="AC4846">
        <f t="shared" si="1053"/>
        <v>0.5</v>
      </c>
      <c r="AD4846">
        <f t="shared" si="1054"/>
        <v>0.5</v>
      </c>
      <c r="AE4846">
        <f t="shared" si="1055"/>
        <v>0.5</v>
      </c>
      <c r="AF4846">
        <f t="shared" si="1056"/>
        <v>0.5</v>
      </c>
      <c r="AG4846">
        <f t="shared" si="1057"/>
        <v>0.5</v>
      </c>
      <c r="AH4846">
        <f t="shared" si="1058"/>
        <v>0.5</v>
      </c>
      <c r="AI4846">
        <f t="shared" si="1059"/>
        <v>0.25</v>
      </c>
      <c r="AJ4846">
        <f t="shared" si="1060"/>
        <v>0.25</v>
      </c>
      <c r="AK4846">
        <f t="shared" si="1061"/>
        <v>0.5</v>
      </c>
      <c r="AL4846">
        <f t="shared" si="1062"/>
        <v>0.5</v>
      </c>
      <c r="AM4846">
        <f t="shared" si="1063"/>
        <v>0.5</v>
      </c>
      <c r="AN4846" s="6">
        <f t="shared" si="1065"/>
        <v>1</v>
      </c>
      <c r="AO4846" t="str">
        <f>VLOOKUP(BD_PONDERACIONES[[#This Row],[Comuna]],Tabla3[#All],2,0)</f>
        <v>Florida</v>
      </c>
    </row>
    <row r="4847" spans="1:41" x14ac:dyDescent="0.35">
      <c r="A4847" t="s">
        <v>23242</v>
      </c>
      <c r="B4847" t="s">
        <v>23243</v>
      </c>
      <c r="C4847" t="s">
        <v>23244</v>
      </c>
      <c r="D4847" s="5">
        <v>44944</v>
      </c>
      <c r="E4847" s="5">
        <v>44909</v>
      </c>
      <c r="F4847" t="s">
        <v>753</v>
      </c>
      <c r="G4847" t="s">
        <v>23245</v>
      </c>
      <c r="H4847" t="s">
        <v>3786</v>
      </c>
      <c r="J4847" t="s">
        <v>756</v>
      </c>
      <c r="K4847" t="s">
        <v>756</v>
      </c>
      <c r="L4847" t="s">
        <v>757</v>
      </c>
      <c r="M4847" t="s">
        <v>757</v>
      </c>
      <c r="N4847" t="s">
        <v>756</v>
      </c>
      <c r="O4847" t="s">
        <v>756</v>
      </c>
      <c r="P4847" t="s">
        <v>758</v>
      </c>
      <c r="Q4847" t="s">
        <v>759</v>
      </c>
      <c r="R4847" t="s">
        <v>759</v>
      </c>
      <c r="S4847" t="s">
        <v>757</v>
      </c>
      <c r="T4847" t="s">
        <v>757</v>
      </c>
      <c r="U4847" t="s">
        <v>757</v>
      </c>
      <c r="V4847" t="s">
        <v>756</v>
      </c>
      <c r="W4847" t="s">
        <v>756</v>
      </c>
      <c r="X4847" t="s">
        <v>23246</v>
      </c>
      <c r="Y4847" t="str">
        <f t="shared" si="1064"/>
        <v>diciembre</v>
      </c>
      <c r="Z4847">
        <f>YEAR(BD_PONDERACIONES[[#This Row],[Fecha Ejecución del Ticket]])</f>
        <v>2022</v>
      </c>
      <c r="AA4847" t="str">
        <f t="shared" si="1052"/>
        <v>enero</v>
      </c>
      <c r="AB4847">
        <f>YEAR(BD_PONDERACIONES[[#This Row],[Fecha de Inspección]])</f>
        <v>2023</v>
      </c>
      <c r="AC4847">
        <f t="shared" si="1053"/>
        <v>0.5</v>
      </c>
      <c r="AD4847">
        <f t="shared" si="1054"/>
        <v>0.5</v>
      </c>
      <c r="AE4847">
        <f t="shared" si="1055"/>
        <v>0.5</v>
      </c>
      <c r="AF4847">
        <f t="shared" si="1056"/>
        <v>0.5</v>
      </c>
      <c r="AG4847">
        <f t="shared" si="1057"/>
        <v>0.5</v>
      </c>
      <c r="AH4847">
        <f t="shared" si="1058"/>
        <v>0.5</v>
      </c>
      <c r="AI4847">
        <f t="shared" si="1059"/>
        <v>0.25</v>
      </c>
      <c r="AJ4847">
        <f t="shared" si="1060"/>
        <v>0.25</v>
      </c>
      <c r="AK4847">
        <f t="shared" si="1061"/>
        <v>0.5</v>
      </c>
      <c r="AL4847">
        <f t="shared" si="1062"/>
        <v>0.5</v>
      </c>
      <c r="AM4847">
        <f t="shared" si="1063"/>
        <v>0.5</v>
      </c>
      <c r="AN4847" s="6">
        <f t="shared" si="1065"/>
        <v>1</v>
      </c>
      <c r="AO4847" t="str">
        <f>VLOOKUP(BD_PONDERACIONES[[#This Row],[Comuna]],Tabla3[#All],2,0)</f>
        <v>Florida</v>
      </c>
    </row>
    <row r="4848" spans="1:41" x14ac:dyDescent="0.35">
      <c r="A4848" t="s">
        <v>23247</v>
      </c>
      <c r="B4848" t="s">
        <v>23248</v>
      </c>
      <c r="C4848" t="s">
        <v>23249</v>
      </c>
      <c r="D4848" s="5">
        <v>44944</v>
      </c>
      <c r="E4848" s="5">
        <v>44915</v>
      </c>
      <c r="F4848" t="s">
        <v>753</v>
      </c>
      <c r="G4848" t="s">
        <v>23250</v>
      </c>
      <c r="H4848" t="s">
        <v>3786</v>
      </c>
      <c r="J4848" t="s">
        <v>756</v>
      </c>
      <c r="K4848" t="s">
        <v>756</v>
      </c>
      <c r="L4848" t="s">
        <v>756</v>
      </c>
      <c r="M4848" t="s">
        <v>756</v>
      </c>
      <c r="N4848" t="s">
        <v>756</v>
      </c>
      <c r="O4848" t="s">
        <v>756</v>
      </c>
      <c r="P4848" t="s">
        <v>758</v>
      </c>
      <c r="Q4848" t="s">
        <v>759</v>
      </c>
      <c r="R4848" t="s">
        <v>759</v>
      </c>
      <c r="S4848" t="s">
        <v>757</v>
      </c>
      <c r="T4848" t="s">
        <v>757</v>
      </c>
      <c r="U4848" t="s">
        <v>757</v>
      </c>
      <c r="V4848" t="s">
        <v>756</v>
      </c>
      <c r="W4848" t="s">
        <v>756</v>
      </c>
      <c r="X4848" t="s">
        <v>23251</v>
      </c>
      <c r="Y4848" t="str">
        <f t="shared" si="1064"/>
        <v>diciembre</v>
      </c>
      <c r="Z4848">
        <f>YEAR(BD_PONDERACIONES[[#This Row],[Fecha Ejecución del Ticket]])</f>
        <v>2022</v>
      </c>
      <c r="AA4848" t="str">
        <f t="shared" si="1052"/>
        <v>enero</v>
      </c>
      <c r="AB4848">
        <f>YEAR(BD_PONDERACIONES[[#This Row],[Fecha de Inspección]])</f>
        <v>2023</v>
      </c>
      <c r="AC4848">
        <f t="shared" si="1053"/>
        <v>0.5</v>
      </c>
      <c r="AD4848">
        <f t="shared" si="1054"/>
        <v>0.5</v>
      </c>
      <c r="AE4848">
        <f t="shared" si="1055"/>
        <v>0.5</v>
      </c>
      <c r="AF4848">
        <f t="shared" si="1056"/>
        <v>0.5</v>
      </c>
      <c r="AG4848">
        <f t="shared" si="1057"/>
        <v>0.5</v>
      </c>
      <c r="AH4848">
        <f t="shared" si="1058"/>
        <v>0.5</v>
      </c>
      <c r="AI4848">
        <f t="shared" si="1059"/>
        <v>0.25</v>
      </c>
      <c r="AJ4848">
        <f t="shared" si="1060"/>
        <v>0.25</v>
      </c>
      <c r="AK4848">
        <f t="shared" si="1061"/>
        <v>0.5</v>
      </c>
      <c r="AL4848">
        <f t="shared" si="1062"/>
        <v>0.5</v>
      </c>
      <c r="AM4848">
        <f t="shared" si="1063"/>
        <v>0.5</v>
      </c>
      <c r="AN4848" s="6">
        <f t="shared" si="1065"/>
        <v>1</v>
      </c>
      <c r="AO4848" t="str">
        <f>VLOOKUP(BD_PONDERACIONES[[#This Row],[Comuna]],Tabla3[#All],2,0)</f>
        <v>Florida</v>
      </c>
    </row>
    <row r="4849" spans="1:41" x14ac:dyDescent="0.35">
      <c r="A4849" t="s">
        <v>23252</v>
      </c>
      <c r="B4849" t="s">
        <v>23253</v>
      </c>
      <c r="C4849" t="s">
        <v>23254</v>
      </c>
      <c r="D4849" s="5">
        <v>44944</v>
      </c>
      <c r="E4849" s="5">
        <v>44917</v>
      </c>
      <c r="F4849" t="s">
        <v>763</v>
      </c>
      <c r="G4849" t="s">
        <v>23255</v>
      </c>
      <c r="H4849" t="s">
        <v>3797</v>
      </c>
      <c r="J4849" t="s">
        <v>756</v>
      </c>
      <c r="K4849" t="s">
        <v>756</v>
      </c>
      <c r="L4849" t="s">
        <v>757</v>
      </c>
      <c r="M4849" t="s">
        <v>757</v>
      </c>
      <c r="N4849" t="s">
        <v>756</v>
      </c>
      <c r="O4849" t="s">
        <v>756</v>
      </c>
      <c r="P4849" t="s">
        <v>758</v>
      </c>
      <c r="Q4849" t="s">
        <v>759</v>
      </c>
      <c r="R4849" t="s">
        <v>759</v>
      </c>
      <c r="S4849" t="s">
        <v>757</v>
      </c>
      <c r="T4849" t="s">
        <v>757</v>
      </c>
      <c r="U4849" t="s">
        <v>757</v>
      </c>
      <c r="V4849" t="s">
        <v>756</v>
      </c>
      <c r="W4849" t="s">
        <v>756</v>
      </c>
      <c r="X4849" t="s">
        <v>23256</v>
      </c>
      <c r="Y4849" t="str">
        <f t="shared" si="1064"/>
        <v>diciembre</v>
      </c>
      <c r="Z4849">
        <f>YEAR(BD_PONDERACIONES[[#This Row],[Fecha Ejecución del Ticket]])</f>
        <v>2022</v>
      </c>
      <c r="AA4849" t="str">
        <f t="shared" si="1052"/>
        <v>enero</v>
      </c>
      <c r="AB4849">
        <f>YEAR(BD_PONDERACIONES[[#This Row],[Fecha de Inspección]])</f>
        <v>2023</v>
      </c>
      <c r="AC4849">
        <f t="shared" si="1053"/>
        <v>0.5</v>
      </c>
      <c r="AD4849">
        <f t="shared" si="1054"/>
        <v>0.5</v>
      </c>
      <c r="AE4849">
        <f t="shared" si="1055"/>
        <v>0.5</v>
      </c>
      <c r="AF4849">
        <f t="shared" si="1056"/>
        <v>0.5</v>
      </c>
      <c r="AG4849">
        <f t="shared" si="1057"/>
        <v>0.5</v>
      </c>
      <c r="AH4849">
        <f t="shared" si="1058"/>
        <v>0.5</v>
      </c>
      <c r="AI4849">
        <f t="shared" si="1059"/>
        <v>0.25</v>
      </c>
      <c r="AJ4849">
        <f t="shared" si="1060"/>
        <v>0.25</v>
      </c>
      <c r="AK4849">
        <f t="shared" si="1061"/>
        <v>0.5</v>
      </c>
      <c r="AL4849">
        <f t="shared" si="1062"/>
        <v>0.5</v>
      </c>
      <c r="AM4849">
        <f t="shared" si="1063"/>
        <v>0.5</v>
      </c>
      <c r="AN4849" s="6">
        <f t="shared" si="1065"/>
        <v>1</v>
      </c>
      <c r="AO4849" t="str">
        <f>VLOOKUP(BD_PONDERACIONES[[#This Row],[Comuna]],Tabla3[#All],2,0)</f>
        <v>Florida</v>
      </c>
    </row>
    <row r="4850" spans="1:41" x14ac:dyDescent="0.35">
      <c r="A4850" t="s">
        <v>23257</v>
      </c>
      <c r="B4850" t="s">
        <v>23258</v>
      </c>
      <c r="C4850" t="s">
        <v>23259</v>
      </c>
      <c r="D4850" s="5">
        <v>44944</v>
      </c>
      <c r="E4850" s="5">
        <v>44923</v>
      </c>
      <c r="F4850" t="s">
        <v>763</v>
      </c>
      <c r="G4850" t="s">
        <v>23260</v>
      </c>
      <c r="H4850" t="s">
        <v>3797</v>
      </c>
      <c r="J4850" t="s">
        <v>756</v>
      </c>
      <c r="K4850" t="s">
        <v>756</v>
      </c>
      <c r="L4850" t="s">
        <v>757</v>
      </c>
      <c r="M4850" t="s">
        <v>757</v>
      </c>
      <c r="N4850" t="s">
        <v>756</v>
      </c>
      <c r="O4850" t="s">
        <v>756</v>
      </c>
      <c r="P4850" t="s">
        <v>758</v>
      </c>
      <c r="Q4850" t="s">
        <v>759</v>
      </c>
      <c r="R4850" t="s">
        <v>759</v>
      </c>
      <c r="S4850" t="s">
        <v>757</v>
      </c>
      <c r="T4850" t="s">
        <v>757</v>
      </c>
      <c r="U4850" t="s">
        <v>757</v>
      </c>
      <c r="V4850" t="s">
        <v>756</v>
      </c>
      <c r="W4850" t="s">
        <v>756</v>
      </c>
      <c r="X4850" t="s">
        <v>804</v>
      </c>
      <c r="Y4850" t="str">
        <f t="shared" si="1064"/>
        <v>diciembre</v>
      </c>
      <c r="Z4850">
        <f>YEAR(BD_PONDERACIONES[[#This Row],[Fecha Ejecución del Ticket]])</f>
        <v>2022</v>
      </c>
      <c r="AA4850" t="str">
        <f t="shared" si="1052"/>
        <v>enero</v>
      </c>
      <c r="AB4850">
        <f>YEAR(BD_PONDERACIONES[[#This Row],[Fecha de Inspección]])</f>
        <v>2023</v>
      </c>
      <c r="AC4850">
        <f t="shared" si="1053"/>
        <v>0.5</v>
      </c>
      <c r="AD4850">
        <f t="shared" si="1054"/>
        <v>0.5</v>
      </c>
      <c r="AE4850">
        <f t="shared" si="1055"/>
        <v>0.5</v>
      </c>
      <c r="AF4850">
        <f t="shared" si="1056"/>
        <v>0.5</v>
      </c>
      <c r="AG4850">
        <f t="shared" si="1057"/>
        <v>0.5</v>
      </c>
      <c r="AH4850">
        <f t="shared" si="1058"/>
        <v>0.5</v>
      </c>
      <c r="AI4850">
        <f t="shared" si="1059"/>
        <v>0.25</v>
      </c>
      <c r="AJ4850">
        <f t="shared" si="1060"/>
        <v>0.25</v>
      </c>
      <c r="AK4850">
        <f t="shared" si="1061"/>
        <v>0.5</v>
      </c>
      <c r="AL4850">
        <f t="shared" si="1062"/>
        <v>0.5</v>
      </c>
      <c r="AM4850">
        <f t="shared" si="1063"/>
        <v>0.5</v>
      </c>
      <c r="AN4850" s="6">
        <f t="shared" si="1065"/>
        <v>1</v>
      </c>
      <c r="AO4850" t="str">
        <f>VLOOKUP(BD_PONDERACIONES[[#This Row],[Comuna]],Tabla3[#All],2,0)</f>
        <v>Florida</v>
      </c>
    </row>
    <row r="4851" spans="1:41" x14ac:dyDescent="0.35">
      <c r="A4851" t="s">
        <v>23261</v>
      </c>
      <c r="B4851" t="s">
        <v>23262</v>
      </c>
      <c r="C4851" t="s">
        <v>23263</v>
      </c>
      <c r="D4851" s="5">
        <v>44944</v>
      </c>
      <c r="E4851" s="5">
        <v>44925</v>
      </c>
      <c r="F4851" t="s">
        <v>763</v>
      </c>
      <c r="G4851" t="s">
        <v>23264</v>
      </c>
      <c r="H4851" t="s">
        <v>3797</v>
      </c>
      <c r="J4851" t="s">
        <v>756</v>
      </c>
      <c r="K4851" t="s">
        <v>756</v>
      </c>
      <c r="L4851" t="s">
        <v>757</v>
      </c>
      <c r="M4851" t="s">
        <v>757</v>
      </c>
      <c r="N4851" t="s">
        <v>756</v>
      </c>
      <c r="O4851" t="s">
        <v>756</v>
      </c>
      <c r="P4851" t="s">
        <v>765</v>
      </c>
      <c r="Q4851" t="s">
        <v>23265</v>
      </c>
      <c r="R4851" t="s">
        <v>759</v>
      </c>
      <c r="S4851" t="s">
        <v>757</v>
      </c>
      <c r="T4851" t="s">
        <v>757</v>
      </c>
      <c r="U4851" t="s">
        <v>757</v>
      </c>
      <c r="V4851" t="s">
        <v>773</v>
      </c>
      <c r="W4851" t="s">
        <v>773</v>
      </c>
      <c r="X4851" t="s">
        <v>23266</v>
      </c>
      <c r="Y4851" t="str">
        <f t="shared" si="1064"/>
        <v>diciembre</v>
      </c>
      <c r="Z4851">
        <f>YEAR(BD_PONDERACIONES[[#This Row],[Fecha Ejecución del Ticket]])</f>
        <v>2022</v>
      </c>
      <c r="AA4851" t="str">
        <f t="shared" si="1052"/>
        <v>enero</v>
      </c>
      <c r="AB4851">
        <f>YEAR(BD_PONDERACIONES[[#This Row],[Fecha de Inspección]])</f>
        <v>2023</v>
      </c>
      <c r="AC4851">
        <f t="shared" si="1053"/>
        <v>0.5</v>
      </c>
      <c r="AD4851">
        <f t="shared" si="1054"/>
        <v>0.5</v>
      </c>
      <c r="AE4851">
        <f t="shared" si="1055"/>
        <v>0.5</v>
      </c>
      <c r="AF4851">
        <f t="shared" si="1056"/>
        <v>0.5</v>
      </c>
      <c r="AG4851">
        <f t="shared" si="1057"/>
        <v>0.5</v>
      </c>
      <c r="AH4851">
        <f t="shared" si="1058"/>
        <v>0.5</v>
      </c>
      <c r="AI4851">
        <f t="shared" si="1059"/>
        <v>0.25</v>
      </c>
      <c r="AJ4851">
        <f t="shared" si="1060"/>
        <v>0.25</v>
      </c>
      <c r="AK4851">
        <f t="shared" si="1061"/>
        <v>0.5</v>
      </c>
      <c r="AL4851">
        <f t="shared" si="1062"/>
        <v>0</v>
      </c>
      <c r="AM4851">
        <f t="shared" si="1063"/>
        <v>0</v>
      </c>
      <c r="AN4851" s="6">
        <f t="shared" si="1065"/>
        <v>0.8</v>
      </c>
      <c r="AO4851" t="str">
        <f>VLOOKUP(BD_PONDERACIONES[[#This Row],[Comuna]],Tabla3[#All],2,0)</f>
        <v>Florida</v>
      </c>
    </row>
    <row r="4852" spans="1:41" x14ac:dyDescent="0.35">
      <c r="A4852" t="s">
        <v>23267</v>
      </c>
      <c r="B4852" t="s">
        <v>23268</v>
      </c>
      <c r="C4852" t="s">
        <v>23269</v>
      </c>
      <c r="D4852" s="5">
        <v>44944</v>
      </c>
      <c r="E4852" s="5">
        <v>44914</v>
      </c>
      <c r="F4852" t="s">
        <v>763</v>
      </c>
      <c r="G4852" t="s">
        <v>23270</v>
      </c>
      <c r="H4852" t="s">
        <v>3797</v>
      </c>
      <c r="J4852" t="s">
        <v>756</v>
      </c>
      <c r="K4852" t="s">
        <v>756</v>
      </c>
      <c r="L4852" t="s">
        <v>773</v>
      </c>
      <c r="M4852" t="s">
        <v>773</v>
      </c>
      <c r="N4852" t="s">
        <v>756</v>
      </c>
      <c r="O4852" t="s">
        <v>756</v>
      </c>
      <c r="P4852" t="s">
        <v>765</v>
      </c>
      <c r="Q4852" t="s">
        <v>23271</v>
      </c>
      <c r="R4852" t="s">
        <v>23272</v>
      </c>
      <c r="S4852" t="s">
        <v>756</v>
      </c>
      <c r="T4852" t="s">
        <v>756</v>
      </c>
      <c r="U4852" t="s">
        <v>756</v>
      </c>
      <c r="V4852" t="s">
        <v>756</v>
      </c>
      <c r="W4852" t="s">
        <v>756</v>
      </c>
      <c r="X4852" t="s">
        <v>769</v>
      </c>
      <c r="Y4852" t="str">
        <f t="shared" si="1064"/>
        <v>diciembre</v>
      </c>
      <c r="Z4852">
        <f>YEAR(BD_PONDERACIONES[[#This Row],[Fecha Ejecución del Ticket]])</f>
        <v>2022</v>
      </c>
      <c r="AA4852" t="str">
        <f t="shared" si="1052"/>
        <v>enero</v>
      </c>
      <c r="AB4852">
        <f>YEAR(BD_PONDERACIONES[[#This Row],[Fecha de Inspección]])</f>
        <v>2023</v>
      </c>
      <c r="AC4852">
        <f t="shared" si="1053"/>
        <v>0.5</v>
      </c>
      <c r="AD4852">
        <f t="shared" si="1054"/>
        <v>0.5</v>
      </c>
      <c r="AE4852">
        <f t="shared" si="1055"/>
        <v>0</v>
      </c>
      <c r="AF4852">
        <f t="shared" si="1056"/>
        <v>0</v>
      </c>
      <c r="AG4852">
        <f t="shared" si="1057"/>
        <v>0.5</v>
      </c>
      <c r="AH4852">
        <f t="shared" si="1058"/>
        <v>0.5</v>
      </c>
      <c r="AI4852">
        <f t="shared" si="1059"/>
        <v>0.25</v>
      </c>
      <c r="AJ4852">
        <f t="shared" si="1060"/>
        <v>0.25</v>
      </c>
      <c r="AK4852">
        <f t="shared" si="1061"/>
        <v>0.5</v>
      </c>
      <c r="AL4852">
        <f t="shared" si="1062"/>
        <v>0.5</v>
      </c>
      <c r="AM4852">
        <f t="shared" si="1063"/>
        <v>0.5</v>
      </c>
      <c r="AN4852" s="6">
        <f t="shared" si="1065"/>
        <v>0.7</v>
      </c>
      <c r="AO4852" t="str">
        <f>VLOOKUP(BD_PONDERACIONES[[#This Row],[Comuna]],Tabla3[#All],2,0)</f>
        <v>Florida</v>
      </c>
    </row>
    <row r="4853" spans="1:41" x14ac:dyDescent="0.35">
      <c r="A4853" t="s">
        <v>23273</v>
      </c>
      <c r="B4853" t="s">
        <v>23274</v>
      </c>
      <c r="C4853" t="s">
        <v>23275</v>
      </c>
      <c r="D4853" s="5">
        <v>44944</v>
      </c>
      <c r="E4853" s="5">
        <v>44925</v>
      </c>
      <c r="F4853" t="s">
        <v>763</v>
      </c>
      <c r="G4853" t="s">
        <v>23276</v>
      </c>
      <c r="H4853" t="s">
        <v>3797</v>
      </c>
      <c r="J4853" t="s">
        <v>756</v>
      </c>
      <c r="K4853" t="s">
        <v>756</v>
      </c>
      <c r="L4853" t="s">
        <v>757</v>
      </c>
      <c r="M4853" t="s">
        <v>757</v>
      </c>
      <c r="N4853" t="s">
        <v>756</v>
      </c>
      <c r="O4853" t="s">
        <v>756</v>
      </c>
      <c r="P4853" t="s">
        <v>765</v>
      </c>
      <c r="Q4853" t="s">
        <v>23277</v>
      </c>
      <c r="R4853" t="s">
        <v>23278</v>
      </c>
      <c r="S4853" t="s">
        <v>756</v>
      </c>
      <c r="T4853" t="s">
        <v>756</v>
      </c>
      <c r="U4853" t="s">
        <v>756</v>
      </c>
      <c r="V4853" t="s">
        <v>756</v>
      </c>
      <c r="W4853" t="s">
        <v>756</v>
      </c>
      <c r="X4853" t="s">
        <v>23279</v>
      </c>
      <c r="Y4853" t="str">
        <f t="shared" si="1064"/>
        <v>diciembre</v>
      </c>
      <c r="Z4853">
        <f>YEAR(BD_PONDERACIONES[[#This Row],[Fecha Ejecución del Ticket]])</f>
        <v>2022</v>
      </c>
      <c r="AA4853" t="str">
        <f t="shared" si="1052"/>
        <v>enero</v>
      </c>
      <c r="AB4853">
        <f>YEAR(BD_PONDERACIONES[[#This Row],[Fecha de Inspección]])</f>
        <v>2023</v>
      </c>
      <c r="AC4853">
        <f t="shared" si="1053"/>
        <v>0.5</v>
      </c>
      <c r="AD4853">
        <f t="shared" si="1054"/>
        <v>0.5</v>
      </c>
      <c r="AE4853">
        <f t="shared" si="1055"/>
        <v>0.5</v>
      </c>
      <c r="AF4853">
        <f t="shared" si="1056"/>
        <v>0.5</v>
      </c>
      <c r="AG4853">
        <f t="shared" si="1057"/>
        <v>0.5</v>
      </c>
      <c r="AH4853">
        <f t="shared" si="1058"/>
        <v>0.5</v>
      </c>
      <c r="AI4853">
        <f t="shared" si="1059"/>
        <v>0.25</v>
      </c>
      <c r="AJ4853">
        <f t="shared" si="1060"/>
        <v>0.25</v>
      </c>
      <c r="AK4853">
        <f t="shared" si="1061"/>
        <v>0.5</v>
      </c>
      <c r="AL4853">
        <f t="shared" si="1062"/>
        <v>0.5</v>
      </c>
      <c r="AM4853">
        <f t="shared" si="1063"/>
        <v>0.5</v>
      </c>
      <c r="AN4853" s="6">
        <f t="shared" si="1065"/>
        <v>1</v>
      </c>
      <c r="AO4853" t="str">
        <f>VLOOKUP(BD_PONDERACIONES[[#This Row],[Comuna]],Tabla3[#All],2,0)</f>
        <v>Florida</v>
      </c>
    </row>
    <row r="4854" spans="1:41" x14ac:dyDescent="0.35">
      <c r="A4854" t="s">
        <v>23280</v>
      </c>
      <c r="B4854" t="s">
        <v>23281</v>
      </c>
      <c r="C4854" t="s">
        <v>23282</v>
      </c>
      <c r="D4854" s="5">
        <v>44944</v>
      </c>
      <c r="E4854" s="5">
        <v>44903</v>
      </c>
      <c r="F4854" t="s">
        <v>763</v>
      </c>
      <c r="G4854" t="s">
        <v>23283</v>
      </c>
      <c r="H4854" t="s">
        <v>3797</v>
      </c>
      <c r="J4854" t="s">
        <v>756</v>
      </c>
      <c r="K4854" t="s">
        <v>756</v>
      </c>
      <c r="L4854" t="s">
        <v>757</v>
      </c>
      <c r="M4854" t="s">
        <v>757</v>
      </c>
      <c r="N4854" t="s">
        <v>756</v>
      </c>
      <c r="O4854" t="s">
        <v>756</v>
      </c>
      <c r="P4854" t="s">
        <v>758</v>
      </c>
      <c r="Q4854" t="s">
        <v>759</v>
      </c>
      <c r="R4854" t="s">
        <v>759</v>
      </c>
      <c r="S4854" t="s">
        <v>757</v>
      </c>
      <c r="T4854" t="s">
        <v>757</v>
      </c>
      <c r="U4854" t="s">
        <v>757</v>
      </c>
      <c r="V4854" t="s">
        <v>756</v>
      </c>
      <c r="W4854" t="s">
        <v>756</v>
      </c>
      <c r="X4854" t="s">
        <v>23284</v>
      </c>
      <c r="Y4854" t="str">
        <f t="shared" si="1064"/>
        <v>diciembre</v>
      </c>
      <c r="Z4854">
        <f>YEAR(BD_PONDERACIONES[[#This Row],[Fecha Ejecución del Ticket]])</f>
        <v>2022</v>
      </c>
      <c r="AA4854" t="str">
        <f t="shared" si="1052"/>
        <v>enero</v>
      </c>
      <c r="AB4854">
        <f>YEAR(BD_PONDERACIONES[[#This Row],[Fecha de Inspección]])</f>
        <v>2023</v>
      </c>
      <c r="AC4854">
        <f t="shared" si="1053"/>
        <v>0.5</v>
      </c>
      <c r="AD4854">
        <f t="shared" si="1054"/>
        <v>0.5</v>
      </c>
      <c r="AE4854">
        <f t="shared" si="1055"/>
        <v>0.5</v>
      </c>
      <c r="AF4854">
        <f t="shared" si="1056"/>
        <v>0.5</v>
      </c>
      <c r="AG4854">
        <f t="shared" si="1057"/>
        <v>0.5</v>
      </c>
      <c r="AH4854">
        <f t="shared" si="1058"/>
        <v>0.5</v>
      </c>
      <c r="AI4854">
        <f t="shared" si="1059"/>
        <v>0.25</v>
      </c>
      <c r="AJ4854">
        <f t="shared" si="1060"/>
        <v>0.25</v>
      </c>
      <c r="AK4854">
        <f t="shared" si="1061"/>
        <v>0.5</v>
      </c>
      <c r="AL4854">
        <f t="shared" si="1062"/>
        <v>0.5</v>
      </c>
      <c r="AM4854">
        <f t="shared" si="1063"/>
        <v>0.5</v>
      </c>
      <c r="AN4854" s="6">
        <f t="shared" si="1065"/>
        <v>1</v>
      </c>
      <c r="AO4854" t="str">
        <f>VLOOKUP(BD_PONDERACIONES[[#This Row],[Comuna]],Tabla3[#All],2,0)</f>
        <v>Florida</v>
      </c>
    </row>
    <row r="4855" spans="1:41" x14ac:dyDescent="0.35">
      <c r="A4855" t="s">
        <v>23285</v>
      </c>
      <c r="B4855" t="s">
        <v>23286</v>
      </c>
      <c r="C4855" t="s">
        <v>23287</v>
      </c>
      <c r="D4855" s="5">
        <v>44944</v>
      </c>
      <c r="E4855" s="5">
        <v>44925</v>
      </c>
      <c r="F4855" t="s">
        <v>763</v>
      </c>
      <c r="G4855" t="s">
        <v>23288</v>
      </c>
      <c r="H4855" t="s">
        <v>3797</v>
      </c>
      <c r="J4855" t="s">
        <v>756</v>
      </c>
      <c r="K4855" t="s">
        <v>756</v>
      </c>
      <c r="L4855" t="s">
        <v>757</v>
      </c>
      <c r="M4855" t="s">
        <v>757</v>
      </c>
      <c r="N4855" t="s">
        <v>756</v>
      </c>
      <c r="O4855" t="s">
        <v>756</v>
      </c>
      <c r="P4855" t="s">
        <v>758</v>
      </c>
      <c r="Q4855" t="s">
        <v>759</v>
      </c>
      <c r="R4855" t="s">
        <v>759</v>
      </c>
      <c r="S4855" t="s">
        <v>757</v>
      </c>
      <c r="T4855" t="s">
        <v>757</v>
      </c>
      <c r="U4855" t="s">
        <v>757</v>
      </c>
      <c r="V4855" t="s">
        <v>756</v>
      </c>
      <c r="W4855" t="s">
        <v>756</v>
      </c>
      <c r="X4855" t="s">
        <v>804</v>
      </c>
      <c r="Y4855" t="str">
        <f t="shared" si="1064"/>
        <v>diciembre</v>
      </c>
      <c r="Z4855">
        <f>YEAR(BD_PONDERACIONES[[#This Row],[Fecha Ejecución del Ticket]])</f>
        <v>2022</v>
      </c>
      <c r="AA4855" t="str">
        <f t="shared" si="1052"/>
        <v>enero</v>
      </c>
      <c r="AB4855">
        <f>YEAR(BD_PONDERACIONES[[#This Row],[Fecha de Inspección]])</f>
        <v>2023</v>
      </c>
      <c r="AC4855">
        <f t="shared" si="1053"/>
        <v>0.5</v>
      </c>
      <c r="AD4855">
        <f t="shared" si="1054"/>
        <v>0.5</v>
      </c>
      <c r="AE4855">
        <f t="shared" si="1055"/>
        <v>0.5</v>
      </c>
      <c r="AF4855">
        <f t="shared" si="1056"/>
        <v>0.5</v>
      </c>
      <c r="AG4855">
        <f t="shared" si="1057"/>
        <v>0.5</v>
      </c>
      <c r="AH4855">
        <f t="shared" si="1058"/>
        <v>0.5</v>
      </c>
      <c r="AI4855">
        <f t="shared" si="1059"/>
        <v>0.25</v>
      </c>
      <c r="AJ4855">
        <f t="shared" si="1060"/>
        <v>0.25</v>
      </c>
      <c r="AK4855">
        <f t="shared" si="1061"/>
        <v>0.5</v>
      </c>
      <c r="AL4855">
        <f t="shared" si="1062"/>
        <v>0.5</v>
      </c>
      <c r="AM4855">
        <f t="shared" si="1063"/>
        <v>0.5</v>
      </c>
      <c r="AN4855" s="6">
        <f t="shared" si="1065"/>
        <v>1</v>
      </c>
      <c r="AO4855" t="str">
        <f>VLOOKUP(BD_PONDERACIONES[[#This Row],[Comuna]],Tabla3[#All],2,0)</f>
        <v>Florida</v>
      </c>
    </row>
    <row r="4856" spans="1:41" x14ac:dyDescent="0.35">
      <c r="A4856" t="s">
        <v>23289</v>
      </c>
      <c r="B4856" t="s">
        <v>23290</v>
      </c>
      <c r="C4856" t="s">
        <v>23291</v>
      </c>
      <c r="D4856" s="5">
        <v>44944</v>
      </c>
      <c r="E4856" s="5">
        <v>44926</v>
      </c>
      <c r="F4856" t="s">
        <v>763</v>
      </c>
      <c r="G4856" t="s">
        <v>23292</v>
      </c>
      <c r="H4856" t="s">
        <v>3797</v>
      </c>
      <c r="J4856" t="s">
        <v>756</v>
      </c>
      <c r="K4856" t="s">
        <v>756</v>
      </c>
      <c r="L4856" t="s">
        <v>756</v>
      </c>
      <c r="M4856" t="s">
        <v>756</v>
      </c>
      <c r="N4856" t="s">
        <v>756</v>
      </c>
      <c r="O4856" t="s">
        <v>756</v>
      </c>
      <c r="P4856" t="s">
        <v>758</v>
      </c>
      <c r="Q4856" t="s">
        <v>759</v>
      </c>
      <c r="R4856" t="s">
        <v>759</v>
      </c>
      <c r="S4856" t="s">
        <v>757</v>
      </c>
      <c r="T4856" t="s">
        <v>757</v>
      </c>
      <c r="U4856" t="s">
        <v>757</v>
      </c>
      <c r="V4856" t="s">
        <v>756</v>
      </c>
      <c r="W4856" t="s">
        <v>756</v>
      </c>
      <c r="X4856" t="s">
        <v>804</v>
      </c>
      <c r="Y4856" t="str">
        <f t="shared" si="1064"/>
        <v>diciembre</v>
      </c>
      <c r="Z4856">
        <f>YEAR(BD_PONDERACIONES[[#This Row],[Fecha Ejecución del Ticket]])</f>
        <v>2022</v>
      </c>
      <c r="AA4856" t="str">
        <f t="shared" si="1052"/>
        <v>enero</v>
      </c>
      <c r="AB4856">
        <f>YEAR(BD_PONDERACIONES[[#This Row],[Fecha de Inspección]])</f>
        <v>2023</v>
      </c>
      <c r="AC4856">
        <f t="shared" si="1053"/>
        <v>0.5</v>
      </c>
      <c r="AD4856">
        <f t="shared" si="1054"/>
        <v>0.5</v>
      </c>
      <c r="AE4856">
        <f t="shared" si="1055"/>
        <v>0.5</v>
      </c>
      <c r="AF4856">
        <f t="shared" si="1056"/>
        <v>0.5</v>
      </c>
      <c r="AG4856">
        <f t="shared" si="1057"/>
        <v>0.5</v>
      </c>
      <c r="AH4856">
        <f t="shared" si="1058"/>
        <v>0.5</v>
      </c>
      <c r="AI4856">
        <f t="shared" si="1059"/>
        <v>0.25</v>
      </c>
      <c r="AJ4856">
        <f t="shared" si="1060"/>
        <v>0.25</v>
      </c>
      <c r="AK4856">
        <f t="shared" si="1061"/>
        <v>0.5</v>
      </c>
      <c r="AL4856">
        <f t="shared" si="1062"/>
        <v>0.5</v>
      </c>
      <c r="AM4856">
        <f t="shared" si="1063"/>
        <v>0.5</v>
      </c>
      <c r="AN4856" s="6">
        <f t="shared" si="1065"/>
        <v>1</v>
      </c>
      <c r="AO4856" t="str">
        <f>VLOOKUP(BD_PONDERACIONES[[#This Row],[Comuna]],Tabla3[#All],2,0)</f>
        <v>Florida</v>
      </c>
    </row>
    <row r="4857" spans="1:41" x14ac:dyDescent="0.35">
      <c r="A4857" t="s">
        <v>23293</v>
      </c>
      <c r="B4857" t="s">
        <v>23294</v>
      </c>
      <c r="C4857" t="s">
        <v>23295</v>
      </c>
      <c r="D4857" s="5">
        <v>44944</v>
      </c>
      <c r="E4857" s="5">
        <v>44905</v>
      </c>
      <c r="F4857" t="s">
        <v>763</v>
      </c>
      <c r="G4857" t="s">
        <v>23296</v>
      </c>
      <c r="H4857" t="s">
        <v>3797</v>
      </c>
      <c r="J4857" t="s">
        <v>756</v>
      </c>
      <c r="K4857" t="s">
        <v>756</v>
      </c>
      <c r="L4857" t="s">
        <v>757</v>
      </c>
      <c r="M4857" t="s">
        <v>757</v>
      </c>
      <c r="N4857" t="s">
        <v>756</v>
      </c>
      <c r="O4857" t="s">
        <v>756</v>
      </c>
      <c r="P4857" t="s">
        <v>765</v>
      </c>
      <c r="Q4857" t="s">
        <v>759</v>
      </c>
      <c r="R4857" t="s">
        <v>759</v>
      </c>
      <c r="S4857" t="s">
        <v>757</v>
      </c>
      <c r="T4857" t="s">
        <v>757</v>
      </c>
      <c r="U4857" t="s">
        <v>757</v>
      </c>
      <c r="V4857" t="s">
        <v>756</v>
      </c>
      <c r="W4857" t="s">
        <v>768</v>
      </c>
      <c r="X4857" t="s">
        <v>23297</v>
      </c>
      <c r="Y4857" t="str">
        <f t="shared" si="1064"/>
        <v>diciembre</v>
      </c>
      <c r="Z4857">
        <f>YEAR(BD_PONDERACIONES[[#This Row],[Fecha Ejecución del Ticket]])</f>
        <v>2022</v>
      </c>
      <c r="AA4857" t="str">
        <f t="shared" si="1052"/>
        <v>enero</v>
      </c>
      <c r="AB4857">
        <f>YEAR(BD_PONDERACIONES[[#This Row],[Fecha de Inspección]])</f>
        <v>2023</v>
      </c>
      <c r="AC4857">
        <f t="shared" si="1053"/>
        <v>0.5</v>
      </c>
      <c r="AD4857">
        <f t="shared" si="1054"/>
        <v>0.5</v>
      </c>
      <c r="AE4857">
        <f t="shared" si="1055"/>
        <v>0.5</v>
      </c>
      <c r="AF4857">
        <f t="shared" si="1056"/>
        <v>0.5</v>
      </c>
      <c r="AG4857">
        <f t="shared" si="1057"/>
        <v>0.5</v>
      </c>
      <c r="AH4857">
        <f t="shared" si="1058"/>
        <v>0.5</v>
      </c>
      <c r="AI4857">
        <f t="shared" si="1059"/>
        <v>0.25</v>
      </c>
      <c r="AJ4857">
        <f t="shared" si="1060"/>
        <v>0.25</v>
      </c>
      <c r="AK4857">
        <f t="shared" si="1061"/>
        <v>0.5</v>
      </c>
      <c r="AL4857">
        <f t="shared" si="1062"/>
        <v>0.5</v>
      </c>
      <c r="AM4857">
        <f t="shared" si="1063"/>
        <v>0.17499999999999999</v>
      </c>
      <c r="AN4857" s="6">
        <f t="shared" si="1065"/>
        <v>0.93500000000000005</v>
      </c>
      <c r="AO4857" t="str">
        <f>VLOOKUP(BD_PONDERACIONES[[#This Row],[Comuna]],Tabla3[#All],2,0)</f>
        <v>Florida</v>
      </c>
    </row>
    <row r="4858" spans="1:41" x14ac:dyDescent="0.35">
      <c r="A4858" t="s">
        <v>23298</v>
      </c>
      <c r="B4858" t="s">
        <v>23299</v>
      </c>
      <c r="C4858" t="s">
        <v>23300</v>
      </c>
      <c r="D4858" s="5">
        <v>44944</v>
      </c>
      <c r="E4858" s="5">
        <v>44908</v>
      </c>
      <c r="F4858" t="s">
        <v>763</v>
      </c>
      <c r="G4858" t="s">
        <v>23301</v>
      </c>
      <c r="H4858" t="s">
        <v>3797</v>
      </c>
      <c r="J4858" t="s">
        <v>756</v>
      </c>
      <c r="K4858" t="s">
        <v>756</v>
      </c>
      <c r="L4858" t="s">
        <v>757</v>
      </c>
      <c r="M4858" t="s">
        <v>757</v>
      </c>
      <c r="N4858" t="s">
        <v>756</v>
      </c>
      <c r="O4858" t="s">
        <v>756</v>
      </c>
      <c r="P4858" t="s">
        <v>758</v>
      </c>
      <c r="Q4858" t="s">
        <v>759</v>
      </c>
      <c r="R4858" t="s">
        <v>759</v>
      </c>
      <c r="S4858" t="s">
        <v>757</v>
      </c>
      <c r="T4858" t="s">
        <v>757</v>
      </c>
      <c r="U4858" t="s">
        <v>757</v>
      </c>
      <c r="V4858" t="s">
        <v>756</v>
      </c>
      <c r="W4858" t="s">
        <v>756</v>
      </c>
      <c r="X4858" t="s">
        <v>23302</v>
      </c>
      <c r="Y4858" t="str">
        <f t="shared" si="1064"/>
        <v>diciembre</v>
      </c>
      <c r="Z4858">
        <f>YEAR(BD_PONDERACIONES[[#This Row],[Fecha Ejecución del Ticket]])</f>
        <v>2022</v>
      </c>
      <c r="AA4858" t="str">
        <f t="shared" si="1052"/>
        <v>enero</v>
      </c>
      <c r="AB4858">
        <f>YEAR(BD_PONDERACIONES[[#This Row],[Fecha de Inspección]])</f>
        <v>2023</v>
      </c>
      <c r="AC4858">
        <f t="shared" si="1053"/>
        <v>0.5</v>
      </c>
      <c r="AD4858">
        <f t="shared" si="1054"/>
        <v>0.5</v>
      </c>
      <c r="AE4858">
        <f t="shared" si="1055"/>
        <v>0.5</v>
      </c>
      <c r="AF4858">
        <f t="shared" si="1056"/>
        <v>0.5</v>
      </c>
      <c r="AG4858">
        <f t="shared" si="1057"/>
        <v>0.5</v>
      </c>
      <c r="AH4858">
        <f t="shared" si="1058"/>
        <v>0.5</v>
      </c>
      <c r="AI4858">
        <f t="shared" si="1059"/>
        <v>0.25</v>
      </c>
      <c r="AJ4858">
        <f t="shared" si="1060"/>
        <v>0.25</v>
      </c>
      <c r="AK4858">
        <f t="shared" si="1061"/>
        <v>0.5</v>
      </c>
      <c r="AL4858">
        <f t="shared" si="1062"/>
        <v>0.5</v>
      </c>
      <c r="AM4858">
        <f t="shared" si="1063"/>
        <v>0.5</v>
      </c>
      <c r="AN4858" s="6">
        <f t="shared" si="1065"/>
        <v>1</v>
      </c>
      <c r="AO4858" t="str">
        <f>VLOOKUP(BD_PONDERACIONES[[#This Row],[Comuna]],Tabla3[#All],2,0)</f>
        <v>Florida</v>
      </c>
    </row>
    <row r="4859" spans="1:41" x14ac:dyDescent="0.35">
      <c r="A4859" t="s">
        <v>23303</v>
      </c>
      <c r="B4859" t="s">
        <v>23304</v>
      </c>
      <c r="C4859" t="s">
        <v>23305</v>
      </c>
      <c r="D4859" s="5">
        <v>44944</v>
      </c>
      <c r="E4859" s="5">
        <v>44905</v>
      </c>
      <c r="F4859" t="s">
        <v>763</v>
      </c>
      <c r="G4859" t="s">
        <v>23306</v>
      </c>
      <c r="H4859" t="s">
        <v>3797</v>
      </c>
      <c r="J4859" t="s">
        <v>756</v>
      </c>
      <c r="K4859" t="s">
        <v>756</v>
      </c>
      <c r="L4859" t="s">
        <v>757</v>
      </c>
      <c r="M4859" t="s">
        <v>757</v>
      </c>
      <c r="N4859" t="s">
        <v>756</v>
      </c>
      <c r="O4859" t="s">
        <v>756</v>
      </c>
      <c r="P4859" t="s">
        <v>758</v>
      </c>
      <c r="Q4859" t="s">
        <v>759</v>
      </c>
      <c r="R4859" t="s">
        <v>759</v>
      </c>
      <c r="S4859" t="s">
        <v>757</v>
      </c>
      <c r="T4859" t="s">
        <v>757</v>
      </c>
      <c r="U4859" t="s">
        <v>757</v>
      </c>
      <c r="V4859" t="s">
        <v>756</v>
      </c>
      <c r="W4859" t="s">
        <v>768</v>
      </c>
      <c r="X4859" t="s">
        <v>15907</v>
      </c>
      <c r="Y4859" t="str">
        <f t="shared" si="1064"/>
        <v>diciembre</v>
      </c>
      <c r="Z4859">
        <f>YEAR(BD_PONDERACIONES[[#This Row],[Fecha Ejecución del Ticket]])</f>
        <v>2022</v>
      </c>
      <c r="AA4859" t="str">
        <f t="shared" si="1052"/>
        <v>enero</v>
      </c>
      <c r="AB4859">
        <f>YEAR(BD_PONDERACIONES[[#This Row],[Fecha de Inspección]])</f>
        <v>2023</v>
      </c>
      <c r="AC4859">
        <f t="shared" si="1053"/>
        <v>0.5</v>
      </c>
      <c r="AD4859">
        <f t="shared" si="1054"/>
        <v>0.5</v>
      </c>
      <c r="AE4859">
        <f t="shared" si="1055"/>
        <v>0.5</v>
      </c>
      <c r="AF4859">
        <f t="shared" si="1056"/>
        <v>0.5</v>
      </c>
      <c r="AG4859">
        <f t="shared" si="1057"/>
        <v>0.5</v>
      </c>
      <c r="AH4859">
        <f t="shared" si="1058"/>
        <v>0.5</v>
      </c>
      <c r="AI4859">
        <f t="shared" si="1059"/>
        <v>0.25</v>
      </c>
      <c r="AJ4859">
        <f t="shared" si="1060"/>
        <v>0.25</v>
      </c>
      <c r="AK4859">
        <f t="shared" si="1061"/>
        <v>0.5</v>
      </c>
      <c r="AL4859">
        <f t="shared" si="1062"/>
        <v>0.5</v>
      </c>
      <c r="AM4859">
        <f t="shared" si="1063"/>
        <v>0.17499999999999999</v>
      </c>
      <c r="AN4859" s="6">
        <f t="shared" si="1065"/>
        <v>0.93500000000000005</v>
      </c>
      <c r="AO4859" t="str">
        <f>VLOOKUP(BD_PONDERACIONES[[#This Row],[Comuna]],Tabla3[#All],2,0)</f>
        <v>Florida</v>
      </c>
    </row>
    <row r="4860" spans="1:41" x14ac:dyDescent="0.35">
      <c r="A4860" t="s">
        <v>23307</v>
      </c>
      <c r="B4860" t="s">
        <v>23308</v>
      </c>
      <c r="C4860" t="s">
        <v>23309</v>
      </c>
      <c r="D4860" s="5">
        <v>44944</v>
      </c>
      <c r="E4860" s="5">
        <v>44907</v>
      </c>
      <c r="F4860" t="s">
        <v>763</v>
      </c>
      <c r="G4860" t="s">
        <v>23310</v>
      </c>
      <c r="H4860" t="s">
        <v>3797</v>
      </c>
      <c r="J4860" t="s">
        <v>756</v>
      </c>
      <c r="K4860" t="s">
        <v>756</v>
      </c>
      <c r="L4860" t="s">
        <v>757</v>
      </c>
      <c r="M4860" t="s">
        <v>757</v>
      </c>
      <c r="N4860" t="s">
        <v>756</v>
      </c>
      <c r="O4860" t="s">
        <v>756</v>
      </c>
      <c r="P4860" t="s">
        <v>758</v>
      </c>
      <c r="Q4860" t="s">
        <v>759</v>
      </c>
      <c r="R4860" t="s">
        <v>759</v>
      </c>
      <c r="S4860" t="s">
        <v>757</v>
      </c>
      <c r="T4860" t="s">
        <v>757</v>
      </c>
      <c r="U4860" t="s">
        <v>757</v>
      </c>
      <c r="V4860" t="s">
        <v>756</v>
      </c>
      <c r="W4860" t="s">
        <v>768</v>
      </c>
      <c r="X4860" t="s">
        <v>11786</v>
      </c>
      <c r="Y4860" t="str">
        <f t="shared" si="1064"/>
        <v>diciembre</v>
      </c>
      <c r="Z4860">
        <f>YEAR(BD_PONDERACIONES[[#This Row],[Fecha Ejecución del Ticket]])</f>
        <v>2022</v>
      </c>
      <c r="AA4860" t="str">
        <f t="shared" si="1052"/>
        <v>enero</v>
      </c>
      <c r="AB4860">
        <f>YEAR(BD_PONDERACIONES[[#This Row],[Fecha de Inspección]])</f>
        <v>2023</v>
      </c>
      <c r="AC4860">
        <f t="shared" si="1053"/>
        <v>0.5</v>
      </c>
      <c r="AD4860">
        <f t="shared" si="1054"/>
        <v>0.5</v>
      </c>
      <c r="AE4860">
        <f t="shared" si="1055"/>
        <v>0.5</v>
      </c>
      <c r="AF4860">
        <f t="shared" si="1056"/>
        <v>0.5</v>
      </c>
      <c r="AG4860">
        <f t="shared" si="1057"/>
        <v>0.5</v>
      </c>
      <c r="AH4860">
        <f t="shared" si="1058"/>
        <v>0.5</v>
      </c>
      <c r="AI4860">
        <f t="shared" si="1059"/>
        <v>0.25</v>
      </c>
      <c r="AJ4860">
        <f t="shared" si="1060"/>
        <v>0.25</v>
      </c>
      <c r="AK4860">
        <f t="shared" si="1061"/>
        <v>0.5</v>
      </c>
      <c r="AL4860">
        <f t="shared" si="1062"/>
        <v>0.5</v>
      </c>
      <c r="AM4860">
        <f t="shared" si="1063"/>
        <v>0.17499999999999999</v>
      </c>
      <c r="AN4860" s="6">
        <f t="shared" si="1065"/>
        <v>0.93500000000000005</v>
      </c>
      <c r="AO4860" t="str">
        <f>VLOOKUP(BD_PONDERACIONES[[#This Row],[Comuna]],Tabla3[#All],2,0)</f>
        <v>Florida</v>
      </c>
    </row>
    <row r="4861" spans="1:41" x14ac:dyDescent="0.35">
      <c r="A4861" t="s">
        <v>23311</v>
      </c>
      <c r="B4861" t="s">
        <v>23312</v>
      </c>
      <c r="C4861" t="s">
        <v>23313</v>
      </c>
      <c r="D4861" s="5">
        <v>44944</v>
      </c>
      <c r="E4861" s="5">
        <v>44914</v>
      </c>
      <c r="F4861" t="s">
        <v>763</v>
      </c>
      <c r="G4861" t="s">
        <v>23314</v>
      </c>
      <c r="H4861" t="s">
        <v>3797</v>
      </c>
      <c r="J4861" t="s">
        <v>756</v>
      </c>
      <c r="K4861" t="s">
        <v>756</v>
      </c>
      <c r="L4861" t="s">
        <v>757</v>
      </c>
      <c r="M4861" t="s">
        <v>757</v>
      </c>
      <c r="N4861" t="s">
        <v>756</v>
      </c>
      <c r="O4861" t="s">
        <v>756</v>
      </c>
      <c r="P4861" t="s">
        <v>758</v>
      </c>
      <c r="Q4861" t="s">
        <v>759</v>
      </c>
      <c r="R4861" t="s">
        <v>759</v>
      </c>
      <c r="S4861" t="s">
        <v>757</v>
      </c>
      <c r="T4861" t="s">
        <v>757</v>
      </c>
      <c r="U4861" t="s">
        <v>757</v>
      </c>
      <c r="V4861" t="s">
        <v>756</v>
      </c>
      <c r="W4861" t="s">
        <v>768</v>
      </c>
      <c r="X4861" t="s">
        <v>11923</v>
      </c>
      <c r="Y4861" t="str">
        <f t="shared" si="1064"/>
        <v>diciembre</v>
      </c>
      <c r="Z4861">
        <f>YEAR(BD_PONDERACIONES[[#This Row],[Fecha Ejecución del Ticket]])</f>
        <v>2022</v>
      </c>
      <c r="AA4861" t="str">
        <f t="shared" si="1052"/>
        <v>enero</v>
      </c>
      <c r="AB4861">
        <f>YEAR(BD_PONDERACIONES[[#This Row],[Fecha de Inspección]])</f>
        <v>2023</v>
      </c>
      <c r="AC4861">
        <f t="shared" si="1053"/>
        <v>0.5</v>
      </c>
      <c r="AD4861">
        <f t="shared" si="1054"/>
        <v>0.5</v>
      </c>
      <c r="AE4861">
        <f t="shared" si="1055"/>
        <v>0.5</v>
      </c>
      <c r="AF4861">
        <f t="shared" si="1056"/>
        <v>0.5</v>
      </c>
      <c r="AG4861">
        <f t="shared" si="1057"/>
        <v>0.5</v>
      </c>
      <c r="AH4861">
        <f t="shared" si="1058"/>
        <v>0.5</v>
      </c>
      <c r="AI4861">
        <f t="shared" si="1059"/>
        <v>0.25</v>
      </c>
      <c r="AJ4861">
        <f t="shared" si="1060"/>
        <v>0.25</v>
      </c>
      <c r="AK4861">
        <f t="shared" si="1061"/>
        <v>0.5</v>
      </c>
      <c r="AL4861">
        <f t="shared" si="1062"/>
        <v>0.5</v>
      </c>
      <c r="AM4861">
        <f t="shared" si="1063"/>
        <v>0.17499999999999999</v>
      </c>
      <c r="AN4861" s="6">
        <f t="shared" si="1065"/>
        <v>0.93500000000000005</v>
      </c>
      <c r="AO4861" t="str">
        <f>VLOOKUP(BD_PONDERACIONES[[#This Row],[Comuna]],Tabla3[#All],2,0)</f>
        <v>Florida</v>
      </c>
    </row>
    <row r="4862" spans="1:41" x14ac:dyDescent="0.35">
      <c r="A4862" t="s">
        <v>23315</v>
      </c>
      <c r="B4862" t="s">
        <v>23316</v>
      </c>
      <c r="C4862" t="s">
        <v>23317</v>
      </c>
      <c r="D4862" s="5">
        <v>44945</v>
      </c>
      <c r="E4862" s="5">
        <v>44915</v>
      </c>
      <c r="F4862" t="s">
        <v>763</v>
      </c>
      <c r="G4862" t="s">
        <v>23318</v>
      </c>
      <c r="H4862" t="s">
        <v>3797</v>
      </c>
      <c r="J4862" t="s">
        <v>756</v>
      </c>
      <c r="K4862" t="s">
        <v>756</v>
      </c>
      <c r="L4862" t="s">
        <v>757</v>
      </c>
      <c r="M4862" t="s">
        <v>757</v>
      </c>
      <c r="N4862" t="s">
        <v>756</v>
      </c>
      <c r="O4862" t="s">
        <v>756</v>
      </c>
      <c r="P4862" t="s">
        <v>758</v>
      </c>
      <c r="Q4862" t="s">
        <v>759</v>
      </c>
      <c r="R4862" t="s">
        <v>759</v>
      </c>
      <c r="S4862" t="s">
        <v>757</v>
      </c>
      <c r="T4862" t="s">
        <v>757</v>
      </c>
      <c r="U4862" t="s">
        <v>757</v>
      </c>
      <c r="V4862" t="s">
        <v>773</v>
      </c>
      <c r="W4862" t="s">
        <v>773</v>
      </c>
      <c r="X4862" t="s">
        <v>16827</v>
      </c>
      <c r="Y4862" t="str">
        <f t="shared" si="1064"/>
        <v>diciembre</v>
      </c>
      <c r="Z4862">
        <f>YEAR(BD_PONDERACIONES[[#This Row],[Fecha Ejecución del Ticket]])</f>
        <v>2022</v>
      </c>
      <c r="AA4862" t="str">
        <f t="shared" si="1052"/>
        <v>enero</v>
      </c>
      <c r="AB4862">
        <f>YEAR(BD_PONDERACIONES[[#This Row],[Fecha de Inspección]])</f>
        <v>2023</v>
      </c>
      <c r="AC4862">
        <f t="shared" si="1053"/>
        <v>0.5</v>
      </c>
      <c r="AD4862">
        <f t="shared" si="1054"/>
        <v>0.5</v>
      </c>
      <c r="AE4862">
        <f t="shared" si="1055"/>
        <v>0.5</v>
      </c>
      <c r="AF4862">
        <f t="shared" si="1056"/>
        <v>0.5</v>
      </c>
      <c r="AG4862">
        <f t="shared" si="1057"/>
        <v>0.5</v>
      </c>
      <c r="AH4862">
        <f t="shared" si="1058"/>
        <v>0.5</v>
      </c>
      <c r="AI4862">
        <f t="shared" si="1059"/>
        <v>0.25</v>
      </c>
      <c r="AJ4862">
        <f t="shared" si="1060"/>
        <v>0.25</v>
      </c>
      <c r="AK4862">
        <f t="shared" si="1061"/>
        <v>0.5</v>
      </c>
      <c r="AL4862">
        <f t="shared" si="1062"/>
        <v>0</v>
      </c>
      <c r="AM4862">
        <f t="shared" si="1063"/>
        <v>0</v>
      </c>
      <c r="AN4862" s="6">
        <f t="shared" si="1065"/>
        <v>0.8</v>
      </c>
      <c r="AO4862" t="str">
        <f>VLOOKUP(BD_PONDERACIONES[[#This Row],[Comuna]],Tabla3[#All],2,0)</f>
        <v>Florida</v>
      </c>
    </row>
    <row r="4863" spans="1:41" x14ac:dyDescent="0.35">
      <c r="A4863" t="s">
        <v>23319</v>
      </c>
      <c r="B4863" t="s">
        <v>23320</v>
      </c>
      <c r="C4863" t="s">
        <v>23321</v>
      </c>
      <c r="D4863" s="5">
        <v>44945</v>
      </c>
      <c r="E4863" s="5">
        <v>44914</v>
      </c>
      <c r="F4863" t="s">
        <v>763</v>
      </c>
      <c r="G4863" t="s">
        <v>23318</v>
      </c>
      <c r="H4863" t="s">
        <v>3797</v>
      </c>
      <c r="J4863" t="s">
        <v>756</v>
      </c>
      <c r="K4863" t="s">
        <v>756</v>
      </c>
      <c r="L4863" t="s">
        <v>757</v>
      </c>
      <c r="M4863" t="s">
        <v>757</v>
      </c>
      <c r="N4863" t="s">
        <v>756</v>
      </c>
      <c r="O4863" t="s">
        <v>756</v>
      </c>
      <c r="P4863" t="s">
        <v>758</v>
      </c>
      <c r="Q4863" t="s">
        <v>759</v>
      </c>
      <c r="R4863" t="s">
        <v>759</v>
      </c>
      <c r="S4863" t="s">
        <v>757</v>
      </c>
      <c r="T4863" t="s">
        <v>757</v>
      </c>
      <c r="U4863" t="s">
        <v>757</v>
      </c>
      <c r="V4863" t="s">
        <v>756</v>
      </c>
      <c r="W4863" t="s">
        <v>756</v>
      </c>
      <c r="X4863" t="s">
        <v>3963</v>
      </c>
      <c r="Y4863" t="str">
        <f t="shared" si="1064"/>
        <v>diciembre</v>
      </c>
      <c r="Z4863">
        <f>YEAR(BD_PONDERACIONES[[#This Row],[Fecha Ejecución del Ticket]])</f>
        <v>2022</v>
      </c>
      <c r="AA4863" t="str">
        <f t="shared" si="1052"/>
        <v>enero</v>
      </c>
      <c r="AB4863">
        <f>YEAR(BD_PONDERACIONES[[#This Row],[Fecha de Inspección]])</f>
        <v>2023</v>
      </c>
      <c r="AC4863">
        <f t="shared" si="1053"/>
        <v>0.5</v>
      </c>
      <c r="AD4863">
        <f t="shared" si="1054"/>
        <v>0.5</v>
      </c>
      <c r="AE4863">
        <f t="shared" si="1055"/>
        <v>0.5</v>
      </c>
      <c r="AF4863">
        <f t="shared" si="1056"/>
        <v>0.5</v>
      </c>
      <c r="AG4863">
        <f t="shared" si="1057"/>
        <v>0.5</v>
      </c>
      <c r="AH4863">
        <f t="shared" si="1058"/>
        <v>0.5</v>
      </c>
      <c r="AI4863">
        <f t="shared" si="1059"/>
        <v>0.25</v>
      </c>
      <c r="AJ4863">
        <f t="shared" si="1060"/>
        <v>0.25</v>
      </c>
      <c r="AK4863">
        <f t="shared" si="1061"/>
        <v>0.5</v>
      </c>
      <c r="AL4863">
        <f t="shared" si="1062"/>
        <v>0.5</v>
      </c>
      <c r="AM4863">
        <f t="shared" si="1063"/>
        <v>0.5</v>
      </c>
      <c r="AN4863" s="6">
        <f t="shared" si="1065"/>
        <v>1</v>
      </c>
      <c r="AO4863" t="str">
        <f>VLOOKUP(BD_PONDERACIONES[[#This Row],[Comuna]],Tabla3[#All],2,0)</f>
        <v>Florida</v>
      </c>
    </row>
    <row r="4864" spans="1:41" x14ac:dyDescent="0.35">
      <c r="A4864" t="s">
        <v>23322</v>
      </c>
      <c r="B4864" t="s">
        <v>23323</v>
      </c>
      <c r="C4864" t="s">
        <v>23324</v>
      </c>
      <c r="D4864" s="5">
        <v>44945</v>
      </c>
      <c r="E4864" s="5">
        <v>44900</v>
      </c>
      <c r="F4864" t="s">
        <v>763</v>
      </c>
      <c r="G4864" t="s">
        <v>23325</v>
      </c>
      <c r="H4864" t="s">
        <v>3797</v>
      </c>
      <c r="J4864" t="s">
        <v>756</v>
      </c>
      <c r="K4864" t="s">
        <v>756</v>
      </c>
      <c r="L4864" t="s">
        <v>757</v>
      </c>
      <c r="M4864" t="s">
        <v>757</v>
      </c>
      <c r="N4864" t="s">
        <v>756</v>
      </c>
      <c r="O4864" t="s">
        <v>756</v>
      </c>
      <c r="P4864" t="s">
        <v>758</v>
      </c>
      <c r="Q4864" t="s">
        <v>759</v>
      </c>
      <c r="R4864" t="s">
        <v>759</v>
      </c>
      <c r="S4864" t="s">
        <v>757</v>
      </c>
      <c r="T4864" t="s">
        <v>757</v>
      </c>
      <c r="U4864" t="s">
        <v>757</v>
      </c>
      <c r="V4864" t="s">
        <v>756</v>
      </c>
      <c r="W4864" t="s">
        <v>756</v>
      </c>
      <c r="X4864" t="s">
        <v>23326</v>
      </c>
      <c r="Y4864" t="str">
        <f t="shared" si="1064"/>
        <v>diciembre</v>
      </c>
      <c r="Z4864">
        <f>YEAR(BD_PONDERACIONES[[#This Row],[Fecha Ejecución del Ticket]])</f>
        <v>2022</v>
      </c>
      <c r="AA4864" t="str">
        <f t="shared" si="1052"/>
        <v>enero</v>
      </c>
      <c r="AB4864">
        <f>YEAR(BD_PONDERACIONES[[#This Row],[Fecha de Inspección]])</f>
        <v>2023</v>
      </c>
      <c r="AC4864">
        <f t="shared" si="1053"/>
        <v>0.5</v>
      </c>
      <c r="AD4864">
        <f t="shared" si="1054"/>
        <v>0.5</v>
      </c>
      <c r="AE4864">
        <f t="shared" si="1055"/>
        <v>0.5</v>
      </c>
      <c r="AF4864">
        <f t="shared" si="1056"/>
        <v>0.5</v>
      </c>
      <c r="AG4864">
        <f t="shared" si="1057"/>
        <v>0.5</v>
      </c>
      <c r="AH4864">
        <f t="shared" si="1058"/>
        <v>0.5</v>
      </c>
      <c r="AI4864">
        <f t="shared" si="1059"/>
        <v>0.25</v>
      </c>
      <c r="AJ4864">
        <f t="shared" si="1060"/>
        <v>0.25</v>
      </c>
      <c r="AK4864">
        <f t="shared" si="1061"/>
        <v>0.5</v>
      </c>
      <c r="AL4864">
        <f t="shared" si="1062"/>
        <v>0.5</v>
      </c>
      <c r="AM4864">
        <f t="shared" si="1063"/>
        <v>0.5</v>
      </c>
      <c r="AN4864" s="6">
        <f t="shared" si="1065"/>
        <v>1</v>
      </c>
      <c r="AO4864" t="str">
        <f>VLOOKUP(BD_PONDERACIONES[[#This Row],[Comuna]],Tabla3[#All],2,0)</f>
        <v>Florida</v>
      </c>
    </row>
    <row r="4865" spans="1:41" x14ac:dyDescent="0.35">
      <c r="A4865" t="s">
        <v>23327</v>
      </c>
      <c r="B4865" t="s">
        <v>23328</v>
      </c>
      <c r="C4865" t="s">
        <v>23329</v>
      </c>
      <c r="D4865" s="5">
        <v>44945</v>
      </c>
      <c r="E4865" s="5">
        <v>44915</v>
      </c>
      <c r="F4865" t="s">
        <v>763</v>
      </c>
      <c r="G4865" t="s">
        <v>23330</v>
      </c>
      <c r="H4865" t="s">
        <v>3797</v>
      </c>
      <c r="J4865" t="s">
        <v>756</v>
      </c>
      <c r="K4865" t="s">
        <v>756</v>
      </c>
      <c r="L4865" t="s">
        <v>757</v>
      </c>
      <c r="M4865" t="s">
        <v>757</v>
      </c>
      <c r="N4865" t="s">
        <v>756</v>
      </c>
      <c r="O4865" t="s">
        <v>756</v>
      </c>
      <c r="P4865" t="s">
        <v>765</v>
      </c>
      <c r="Q4865" t="s">
        <v>23331</v>
      </c>
      <c r="R4865" t="s">
        <v>23332</v>
      </c>
      <c r="S4865" t="s">
        <v>757</v>
      </c>
      <c r="T4865" t="s">
        <v>757</v>
      </c>
      <c r="U4865" t="s">
        <v>757</v>
      </c>
      <c r="V4865" t="s">
        <v>756</v>
      </c>
      <c r="W4865" t="s">
        <v>756</v>
      </c>
      <c r="X4865" t="s">
        <v>23333</v>
      </c>
      <c r="Y4865" t="str">
        <f t="shared" si="1064"/>
        <v>diciembre</v>
      </c>
      <c r="Z4865">
        <f>YEAR(BD_PONDERACIONES[[#This Row],[Fecha Ejecución del Ticket]])</f>
        <v>2022</v>
      </c>
      <c r="AA4865" t="str">
        <f t="shared" si="1052"/>
        <v>enero</v>
      </c>
      <c r="AB4865">
        <f>YEAR(BD_PONDERACIONES[[#This Row],[Fecha de Inspección]])</f>
        <v>2023</v>
      </c>
      <c r="AC4865">
        <f t="shared" si="1053"/>
        <v>0.5</v>
      </c>
      <c r="AD4865">
        <f t="shared" si="1054"/>
        <v>0.5</v>
      </c>
      <c r="AE4865">
        <f t="shared" si="1055"/>
        <v>0.5</v>
      </c>
      <c r="AF4865">
        <f t="shared" si="1056"/>
        <v>0.5</v>
      </c>
      <c r="AG4865">
        <f t="shared" si="1057"/>
        <v>0.5</v>
      </c>
      <c r="AH4865">
        <f t="shared" si="1058"/>
        <v>0.5</v>
      </c>
      <c r="AI4865">
        <f t="shared" si="1059"/>
        <v>0.25</v>
      </c>
      <c r="AJ4865">
        <f t="shared" si="1060"/>
        <v>0.25</v>
      </c>
      <c r="AK4865">
        <f t="shared" si="1061"/>
        <v>0.5</v>
      </c>
      <c r="AL4865">
        <f t="shared" si="1062"/>
        <v>0.5</v>
      </c>
      <c r="AM4865">
        <f t="shared" si="1063"/>
        <v>0.5</v>
      </c>
      <c r="AN4865" s="6">
        <f t="shared" si="1065"/>
        <v>1</v>
      </c>
      <c r="AO4865" t="str">
        <f>VLOOKUP(BD_PONDERACIONES[[#This Row],[Comuna]],Tabla3[#All],2,0)</f>
        <v>Florida</v>
      </c>
    </row>
    <row r="4866" spans="1:41" x14ac:dyDescent="0.35">
      <c r="A4866" t="s">
        <v>23334</v>
      </c>
      <c r="B4866" t="s">
        <v>23335</v>
      </c>
      <c r="C4866" t="s">
        <v>23336</v>
      </c>
      <c r="D4866" s="5">
        <v>44945</v>
      </c>
      <c r="E4866" s="5">
        <v>44915</v>
      </c>
      <c r="F4866" t="s">
        <v>763</v>
      </c>
      <c r="G4866" t="s">
        <v>23337</v>
      </c>
      <c r="H4866" t="s">
        <v>3797</v>
      </c>
      <c r="J4866" t="s">
        <v>756</v>
      </c>
      <c r="K4866" t="s">
        <v>756</v>
      </c>
      <c r="L4866" t="s">
        <v>773</v>
      </c>
      <c r="M4866" t="s">
        <v>773</v>
      </c>
      <c r="N4866" t="s">
        <v>756</v>
      </c>
      <c r="O4866" t="s">
        <v>756</v>
      </c>
      <c r="P4866" t="s">
        <v>765</v>
      </c>
      <c r="Q4866" t="s">
        <v>759</v>
      </c>
      <c r="R4866" t="s">
        <v>759</v>
      </c>
      <c r="S4866" t="s">
        <v>757</v>
      </c>
      <c r="T4866" t="s">
        <v>757</v>
      </c>
      <c r="U4866" t="s">
        <v>757</v>
      </c>
      <c r="V4866" t="s">
        <v>756</v>
      </c>
      <c r="W4866" t="s">
        <v>756</v>
      </c>
      <c r="X4866" t="s">
        <v>23338</v>
      </c>
      <c r="Y4866" t="str">
        <f t="shared" si="1064"/>
        <v>diciembre</v>
      </c>
      <c r="Z4866">
        <f>YEAR(BD_PONDERACIONES[[#This Row],[Fecha Ejecución del Ticket]])</f>
        <v>2022</v>
      </c>
      <c r="AA4866" t="str">
        <f t="shared" ref="AA4866:AA4929" si="1066">TEXT(D4866,"MMMM")</f>
        <v>enero</v>
      </c>
      <c r="AB4866">
        <f>YEAR(BD_PONDERACIONES[[#This Row],[Fecha de Inspección]])</f>
        <v>2023</v>
      </c>
      <c r="AC4866">
        <f t="shared" ref="AC4866:AC4929" si="1067">IF(OR(J4866="Cumple",J4866="No Aplica"),0.5,0)</f>
        <v>0.5</v>
      </c>
      <c r="AD4866">
        <f t="shared" ref="AD4866:AD4929" si="1068">IF(OR(K4866="CUMPLE",K4866="No Aplica"),0.5,0)</f>
        <v>0.5</v>
      </c>
      <c r="AE4866">
        <f t="shared" ref="AE4866:AE4929" si="1069">IF(OR(L4866="CUMPLE",L4866="No Aplica"),0.5,0)</f>
        <v>0</v>
      </c>
      <c r="AF4866">
        <f t="shared" ref="AF4866:AF4929" si="1070">IF(OR(M4866="CUMPLE",M4866="No Aplica"),0.5,0)</f>
        <v>0</v>
      </c>
      <c r="AG4866">
        <f t="shared" ref="AG4866:AG4929" si="1071">IF(OR(N4866="CUMPLE",N4866="No Aplica"),0.5,IF(N4866="Cumple Mayormente",0.325,IF(N4866="Cumple Parcialmente",0.175,0)))</f>
        <v>0.5</v>
      </c>
      <c r="AH4866">
        <f t="shared" ref="AH4866:AH4929" si="1072">IF(OR(O4866="CUMPLE",O4866="No Aplica"),0.5,IF(O4866="Cumple Mayormente",0.325,IF(O4866="Cumple Parcialmente",0.175,0)))</f>
        <v>0.5</v>
      </c>
      <c r="AI4866">
        <f t="shared" ref="AI4866:AI4929" si="1073">IF(OR(S4866="CUMPLE",S4866="No Aplica"),0.25,IF(S4866="Cumple Mayormente",0.1625,IF(S4866="Cumple Parcialmente",0.0875,0)))</f>
        <v>0.25</v>
      </c>
      <c r="AJ4866">
        <f t="shared" ref="AJ4866:AJ4929" si="1074">IF(OR(T4866="CUMPLE",T4866="No Aplica"),0.25,IF(T4866="Cumple Mayormente",0.1625,IF(T4866="Cumple Parcialmente",0.0875,0)))</f>
        <v>0.25</v>
      </c>
      <c r="AK4866">
        <f t="shared" ref="AK4866:AK4929" si="1075">IF(OR(U4866="CUMPLE",U4866="No Aplica"),0.5,IF(U4866="Cumple Mayormente",0.325,IF(U4866="Cumple Parcialmente",0.175,0)))</f>
        <v>0.5</v>
      </c>
      <c r="AL4866">
        <f t="shared" ref="AL4866:AL4929" si="1076">IF(OR(V4866="CUMPLE",V4866="No Aplica"),0.5,IF(V4866="Cumple Mayormente",0.325,IF(V4866="Cumple Parcialmente",0.175,0)))</f>
        <v>0.5</v>
      </c>
      <c r="AM4866">
        <f t="shared" ref="AM4866:AM4929" si="1077">IF(OR(W4866="CUMPLE",W4866="No Aplica"),0.5,IF(W4866="Cumple Mayormente",0.325,IF(W4866="Cumple Parcialmente",0.175,0)))</f>
        <v>0.5</v>
      </c>
      <c r="AN4866" s="6">
        <f t="shared" si="1065"/>
        <v>0.7</v>
      </c>
      <c r="AO4866" t="str">
        <f>VLOOKUP(BD_PONDERACIONES[[#This Row],[Comuna]],Tabla3[#All],2,0)</f>
        <v>Florida</v>
      </c>
    </row>
    <row r="4867" spans="1:41" x14ac:dyDescent="0.35">
      <c r="A4867" t="s">
        <v>23339</v>
      </c>
      <c r="B4867" t="s">
        <v>23340</v>
      </c>
      <c r="C4867" t="s">
        <v>23341</v>
      </c>
      <c r="D4867" s="5">
        <v>44945</v>
      </c>
      <c r="E4867" s="5">
        <v>44915</v>
      </c>
      <c r="F4867" t="s">
        <v>753</v>
      </c>
      <c r="G4867" t="s">
        <v>23342</v>
      </c>
      <c r="H4867" t="s">
        <v>3786</v>
      </c>
      <c r="J4867" t="s">
        <v>756</v>
      </c>
      <c r="K4867" t="s">
        <v>756</v>
      </c>
      <c r="L4867" t="s">
        <v>757</v>
      </c>
      <c r="M4867" t="s">
        <v>757</v>
      </c>
      <c r="N4867" t="s">
        <v>756</v>
      </c>
      <c r="O4867" t="s">
        <v>756</v>
      </c>
      <c r="P4867" t="s">
        <v>758</v>
      </c>
      <c r="Q4867" t="s">
        <v>759</v>
      </c>
      <c r="R4867" t="s">
        <v>759</v>
      </c>
      <c r="S4867" t="s">
        <v>757</v>
      </c>
      <c r="T4867" t="s">
        <v>757</v>
      </c>
      <c r="U4867" t="s">
        <v>757</v>
      </c>
      <c r="V4867" t="s">
        <v>756</v>
      </c>
      <c r="W4867" t="s">
        <v>756</v>
      </c>
      <c r="X4867" t="s">
        <v>22148</v>
      </c>
      <c r="Y4867" t="str">
        <f t="shared" si="1064"/>
        <v>diciembre</v>
      </c>
      <c r="Z4867">
        <f>YEAR(BD_PONDERACIONES[[#This Row],[Fecha Ejecución del Ticket]])</f>
        <v>2022</v>
      </c>
      <c r="AA4867" t="str">
        <f t="shared" si="1066"/>
        <v>enero</v>
      </c>
      <c r="AB4867">
        <f>YEAR(BD_PONDERACIONES[[#This Row],[Fecha de Inspección]])</f>
        <v>2023</v>
      </c>
      <c r="AC4867">
        <f t="shared" si="1067"/>
        <v>0.5</v>
      </c>
      <c r="AD4867">
        <f t="shared" si="1068"/>
        <v>0.5</v>
      </c>
      <c r="AE4867">
        <f t="shared" si="1069"/>
        <v>0.5</v>
      </c>
      <c r="AF4867">
        <f t="shared" si="1070"/>
        <v>0.5</v>
      </c>
      <c r="AG4867">
        <f t="shared" si="1071"/>
        <v>0.5</v>
      </c>
      <c r="AH4867">
        <f t="shared" si="1072"/>
        <v>0.5</v>
      </c>
      <c r="AI4867">
        <f t="shared" si="1073"/>
        <v>0.25</v>
      </c>
      <c r="AJ4867">
        <f t="shared" si="1074"/>
        <v>0.25</v>
      </c>
      <c r="AK4867">
        <f t="shared" si="1075"/>
        <v>0.5</v>
      </c>
      <c r="AL4867">
        <f t="shared" si="1076"/>
        <v>0.5</v>
      </c>
      <c r="AM4867">
        <f t="shared" si="1077"/>
        <v>0.5</v>
      </c>
      <c r="AN4867" s="6">
        <f t="shared" si="1065"/>
        <v>1</v>
      </c>
      <c r="AO4867" t="str">
        <f>VLOOKUP(BD_PONDERACIONES[[#This Row],[Comuna]],Tabla3[#All],2,0)</f>
        <v>Florida</v>
      </c>
    </row>
    <row r="4868" spans="1:41" x14ac:dyDescent="0.35">
      <c r="A4868" t="s">
        <v>23343</v>
      </c>
      <c r="B4868" t="s">
        <v>23344</v>
      </c>
      <c r="C4868" t="s">
        <v>23345</v>
      </c>
      <c r="D4868" s="5">
        <v>44945</v>
      </c>
      <c r="E4868" s="5">
        <v>44923</v>
      </c>
      <c r="F4868" t="s">
        <v>753</v>
      </c>
      <c r="G4868" t="s">
        <v>23346</v>
      </c>
      <c r="H4868" t="s">
        <v>3786</v>
      </c>
      <c r="J4868" t="s">
        <v>756</v>
      </c>
      <c r="K4868" t="s">
        <v>756</v>
      </c>
      <c r="L4868" t="s">
        <v>757</v>
      </c>
      <c r="M4868" t="s">
        <v>757</v>
      </c>
      <c r="N4868" t="s">
        <v>756</v>
      </c>
      <c r="O4868" t="s">
        <v>756</v>
      </c>
      <c r="P4868" t="s">
        <v>758</v>
      </c>
      <c r="Q4868" t="s">
        <v>759</v>
      </c>
      <c r="R4868" t="s">
        <v>759</v>
      </c>
      <c r="S4868" t="s">
        <v>757</v>
      </c>
      <c r="T4868" t="s">
        <v>757</v>
      </c>
      <c r="U4868" t="s">
        <v>757</v>
      </c>
      <c r="V4868" t="s">
        <v>756</v>
      </c>
      <c r="W4868" t="s">
        <v>756</v>
      </c>
      <c r="X4868" t="s">
        <v>22148</v>
      </c>
      <c r="Y4868" t="str">
        <f t="shared" si="1064"/>
        <v>diciembre</v>
      </c>
      <c r="Z4868">
        <f>YEAR(BD_PONDERACIONES[[#This Row],[Fecha Ejecución del Ticket]])</f>
        <v>2022</v>
      </c>
      <c r="AA4868" t="str">
        <f t="shared" si="1066"/>
        <v>enero</v>
      </c>
      <c r="AB4868">
        <f>YEAR(BD_PONDERACIONES[[#This Row],[Fecha de Inspección]])</f>
        <v>2023</v>
      </c>
      <c r="AC4868">
        <f t="shared" si="1067"/>
        <v>0.5</v>
      </c>
      <c r="AD4868">
        <f t="shared" si="1068"/>
        <v>0.5</v>
      </c>
      <c r="AE4868">
        <f t="shared" si="1069"/>
        <v>0.5</v>
      </c>
      <c r="AF4868">
        <f t="shared" si="1070"/>
        <v>0.5</v>
      </c>
      <c r="AG4868">
        <f t="shared" si="1071"/>
        <v>0.5</v>
      </c>
      <c r="AH4868">
        <f t="shared" si="1072"/>
        <v>0.5</v>
      </c>
      <c r="AI4868">
        <f t="shared" si="1073"/>
        <v>0.25</v>
      </c>
      <c r="AJ4868">
        <f t="shared" si="1074"/>
        <v>0.25</v>
      </c>
      <c r="AK4868">
        <f t="shared" si="1075"/>
        <v>0.5</v>
      </c>
      <c r="AL4868">
        <f t="shared" si="1076"/>
        <v>0.5</v>
      </c>
      <c r="AM4868">
        <f t="shared" si="1077"/>
        <v>0.5</v>
      </c>
      <c r="AN4868" s="6">
        <f t="shared" si="1065"/>
        <v>1</v>
      </c>
      <c r="AO4868" t="str">
        <f>VLOOKUP(BD_PONDERACIONES[[#This Row],[Comuna]],Tabla3[#All],2,0)</f>
        <v>Florida</v>
      </c>
    </row>
    <row r="4869" spans="1:41" x14ac:dyDescent="0.35">
      <c r="A4869" t="s">
        <v>23347</v>
      </c>
      <c r="B4869" t="s">
        <v>23348</v>
      </c>
      <c r="C4869" t="s">
        <v>23349</v>
      </c>
      <c r="D4869" s="5">
        <v>44945</v>
      </c>
      <c r="E4869" s="5">
        <v>44914</v>
      </c>
      <c r="F4869" t="s">
        <v>753</v>
      </c>
      <c r="G4869" t="s">
        <v>23350</v>
      </c>
      <c r="H4869" t="s">
        <v>3786</v>
      </c>
      <c r="J4869" t="s">
        <v>756</v>
      </c>
      <c r="K4869" t="s">
        <v>756</v>
      </c>
      <c r="L4869" t="s">
        <v>757</v>
      </c>
      <c r="M4869" t="s">
        <v>757</v>
      </c>
      <c r="N4869" t="s">
        <v>756</v>
      </c>
      <c r="O4869" t="s">
        <v>756</v>
      </c>
      <c r="P4869" t="s">
        <v>758</v>
      </c>
      <c r="Q4869" t="s">
        <v>759</v>
      </c>
      <c r="R4869" t="s">
        <v>759</v>
      </c>
      <c r="S4869" t="s">
        <v>757</v>
      </c>
      <c r="T4869" t="s">
        <v>757</v>
      </c>
      <c r="U4869" t="s">
        <v>757</v>
      </c>
      <c r="V4869" t="s">
        <v>756</v>
      </c>
      <c r="W4869" t="s">
        <v>756</v>
      </c>
      <c r="X4869" t="s">
        <v>23351</v>
      </c>
      <c r="Y4869" t="str">
        <f t="shared" si="1064"/>
        <v>diciembre</v>
      </c>
      <c r="Z4869">
        <f>YEAR(BD_PONDERACIONES[[#This Row],[Fecha Ejecución del Ticket]])</f>
        <v>2022</v>
      </c>
      <c r="AA4869" t="str">
        <f t="shared" si="1066"/>
        <v>enero</v>
      </c>
      <c r="AB4869">
        <f>YEAR(BD_PONDERACIONES[[#This Row],[Fecha de Inspección]])</f>
        <v>2023</v>
      </c>
      <c r="AC4869">
        <f t="shared" si="1067"/>
        <v>0.5</v>
      </c>
      <c r="AD4869">
        <f t="shared" si="1068"/>
        <v>0.5</v>
      </c>
      <c r="AE4869">
        <f t="shared" si="1069"/>
        <v>0.5</v>
      </c>
      <c r="AF4869">
        <f t="shared" si="1070"/>
        <v>0.5</v>
      </c>
      <c r="AG4869">
        <f t="shared" si="1071"/>
        <v>0.5</v>
      </c>
      <c r="AH4869">
        <f t="shared" si="1072"/>
        <v>0.5</v>
      </c>
      <c r="AI4869">
        <f t="shared" si="1073"/>
        <v>0.25</v>
      </c>
      <c r="AJ4869">
        <f t="shared" si="1074"/>
        <v>0.25</v>
      </c>
      <c r="AK4869">
        <f t="shared" si="1075"/>
        <v>0.5</v>
      </c>
      <c r="AL4869">
        <f t="shared" si="1076"/>
        <v>0.5</v>
      </c>
      <c r="AM4869">
        <f t="shared" si="1077"/>
        <v>0.5</v>
      </c>
      <c r="AN4869" s="6">
        <f t="shared" si="1065"/>
        <v>1</v>
      </c>
      <c r="AO4869" t="str">
        <f>VLOOKUP(BD_PONDERACIONES[[#This Row],[Comuna]],Tabla3[#All],2,0)</f>
        <v>Florida</v>
      </c>
    </row>
    <row r="4870" spans="1:41" x14ac:dyDescent="0.35">
      <c r="A4870" t="s">
        <v>23352</v>
      </c>
      <c r="B4870" t="s">
        <v>23353</v>
      </c>
      <c r="C4870" t="s">
        <v>23354</v>
      </c>
      <c r="D4870" s="5">
        <v>44945</v>
      </c>
      <c r="E4870" s="5">
        <v>44907</v>
      </c>
      <c r="F4870" t="s">
        <v>763</v>
      </c>
      <c r="G4870" t="s">
        <v>23355</v>
      </c>
      <c r="H4870" t="s">
        <v>3797</v>
      </c>
      <c r="J4870" t="s">
        <v>756</v>
      </c>
      <c r="K4870" t="s">
        <v>756</v>
      </c>
      <c r="L4870" t="s">
        <v>757</v>
      </c>
      <c r="M4870" t="s">
        <v>757</v>
      </c>
      <c r="N4870" t="s">
        <v>756</v>
      </c>
      <c r="O4870" t="s">
        <v>756</v>
      </c>
      <c r="P4870" t="s">
        <v>758</v>
      </c>
      <c r="Q4870" t="s">
        <v>759</v>
      </c>
      <c r="R4870" t="s">
        <v>759</v>
      </c>
      <c r="S4870" t="s">
        <v>757</v>
      </c>
      <c r="T4870" t="s">
        <v>757</v>
      </c>
      <c r="U4870" t="s">
        <v>757</v>
      </c>
      <c r="V4870" t="s">
        <v>756</v>
      </c>
      <c r="W4870" t="s">
        <v>756</v>
      </c>
      <c r="X4870" t="s">
        <v>23356</v>
      </c>
      <c r="Y4870" t="str">
        <f t="shared" si="1064"/>
        <v>diciembre</v>
      </c>
      <c r="Z4870">
        <f>YEAR(BD_PONDERACIONES[[#This Row],[Fecha Ejecución del Ticket]])</f>
        <v>2022</v>
      </c>
      <c r="AA4870" t="str">
        <f t="shared" si="1066"/>
        <v>enero</v>
      </c>
      <c r="AB4870">
        <f>YEAR(BD_PONDERACIONES[[#This Row],[Fecha de Inspección]])</f>
        <v>2023</v>
      </c>
      <c r="AC4870">
        <f t="shared" si="1067"/>
        <v>0.5</v>
      </c>
      <c r="AD4870">
        <f t="shared" si="1068"/>
        <v>0.5</v>
      </c>
      <c r="AE4870">
        <f t="shared" si="1069"/>
        <v>0.5</v>
      </c>
      <c r="AF4870">
        <f t="shared" si="1070"/>
        <v>0.5</v>
      </c>
      <c r="AG4870">
        <f t="shared" si="1071"/>
        <v>0.5</v>
      </c>
      <c r="AH4870">
        <f t="shared" si="1072"/>
        <v>0.5</v>
      </c>
      <c r="AI4870">
        <f t="shared" si="1073"/>
        <v>0.25</v>
      </c>
      <c r="AJ4870">
        <f t="shared" si="1074"/>
        <v>0.25</v>
      </c>
      <c r="AK4870">
        <f t="shared" si="1075"/>
        <v>0.5</v>
      </c>
      <c r="AL4870">
        <f t="shared" si="1076"/>
        <v>0.5</v>
      </c>
      <c r="AM4870">
        <f t="shared" si="1077"/>
        <v>0.5</v>
      </c>
      <c r="AN4870" s="6">
        <f t="shared" si="1065"/>
        <v>1</v>
      </c>
      <c r="AO4870" t="str">
        <f>VLOOKUP(BD_PONDERACIONES[[#This Row],[Comuna]],Tabla3[#All],2,0)</f>
        <v>Florida</v>
      </c>
    </row>
    <row r="4871" spans="1:41" x14ac:dyDescent="0.35">
      <c r="A4871" t="s">
        <v>23357</v>
      </c>
      <c r="B4871" t="s">
        <v>23358</v>
      </c>
      <c r="C4871" t="s">
        <v>23359</v>
      </c>
      <c r="D4871" s="5">
        <v>44945</v>
      </c>
      <c r="E4871" s="5">
        <v>44898</v>
      </c>
      <c r="F4871" t="s">
        <v>753</v>
      </c>
      <c r="G4871" t="s">
        <v>23360</v>
      </c>
      <c r="H4871" t="s">
        <v>3786</v>
      </c>
      <c r="J4871" t="s">
        <v>756</v>
      </c>
      <c r="K4871" t="s">
        <v>756</v>
      </c>
      <c r="L4871" t="s">
        <v>757</v>
      </c>
      <c r="M4871" t="s">
        <v>757</v>
      </c>
      <c r="N4871" t="s">
        <v>756</v>
      </c>
      <c r="O4871" t="s">
        <v>756</v>
      </c>
      <c r="P4871" t="s">
        <v>758</v>
      </c>
      <c r="Q4871" t="s">
        <v>759</v>
      </c>
      <c r="R4871" t="s">
        <v>759</v>
      </c>
      <c r="S4871" t="s">
        <v>757</v>
      </c>
      <c r="T4871" t="s">
        <v>757</v>
      </c>
      <c r="U4871" t="s">
        <v>757</v>
      </c>
      <c r="V4871" t="s">
        <v>756</v>
      </c>
      <c r="W4871" t="s">
        <v>756</v>
      </c>
      <c r="X4871" t="s">
        <v>23361</v>
      </c>
      <c r="Y4871" t="str">
        <f t="shared" si="1064"/>
        <v>diciembre</v>
      </c>
      <c r="Z4871">
        <f>YEAR(BD_PONDERACIONES[[#This Row],[Fecha Ejecución del Ticket]])</f>
        <v>2022</v>
      </c>
      <c r="AA4871" t="str">
        <f t="shared" si="1066"/>
        <v>enero</v>
      </c>
      <c r="AB4871">
        <f>YEAR(BD_PONDERACIONES[[#This Row],[Fecha de Inspección]])</f>
        <v>2023</v>
      </c>
      <c r="AC4871">
        <f t="shared" si="1067"/>
        <v>0.5</v>
      </c>
      <c r="AD4871">
        <f t="shared" si="1068"/>
        <v>0.5</v>
      </c>
      <c r="AE4871">
        <f t="shared" si="1069"/>
        <v>0.5</v>
      </c>
      <c r="AF4871">
        <f t="shared" si="1070"/>
        <v>0.5</v>
      </c>
      <c r="AG4871">
        <f t="shared" si="1071"/>
        <v>0.5</v>
      </c>
      <c r="AH4871">
        <f t="shared" si="1072"/>
        <v>0.5</v>
      </c>
      <c r="AI4871">
        <f t="shared" si="1073"/>
        <v>0.25</v>
      </c>
      <c r="AJ4871">
        <f t="shared" si="1074"/>
        <v>0.25</v>
      </c>
      <c r="AK4871">
        <f t="shared" si="1075"/>
        <v>0.5</v>
      </c>
      <c r="AL4871">
        <f t="shared" si="1076"/>
        <v>0.5</v>
      </c>
      <c r="AM4871">
        <f t="shared" si="1077"/>
        <v>0.5</v>
      </c>
      <c r="AN4871" s="6">
        <f t="shared" si="1065"/>
        <v>1</v>
      </c>
      <c r="AO4871" t="str">
        <f>VLOOKUP(BD_PONDERACIONES[[#This Row],[Comuna]],Tabla3[#All],2,0)</f>
        <v>Florida</v>
      </c>
    </row>
    <row r="4872" spans="1:41" x14ac:dyDescent="0.35">
      <c r="A4872" t="s">
        <v>23362</v>
      </c>
      <c r="B4872" t="s">
        <v>23363</v>
      </c>
      <c r="C4872" t="s">
        <v>23364</v>
      </c>
      <c r="D4872" s="5">
        <v>44945</v>
      </c>
      <c r="E4872" s="5">
        <v>44900</v>
      </c>
      <c r="F4872" t="s">
        <v>753</v>
      </c>
      <c r="G4872" t="s">
        <v>23365</v>
      </c>
      <c r="H4872" t="s">
        <v>3786</v>
      </c>
      <c r="J4872" t="s">
        <v>756</v>
      </c>
      <c r="K4872" t="s">
        <v>756</v>
      </c>
      <c r="L4872" t="s">
        <v>757</v>
      </c>
      <c r="M4872" t="s">
        <v>757</v>
      </c>
      <c r="N4872" t="s">
        <v>756</v>
      </c>
      <c r="O4872" t="s">
        <v>756</v>
      </c>
      <c r="P4872" t="s">
        <v>765</v>
      </c>
      <c r="Q4872" t="s">
        <v>759</v>
      </c>
      <c r="R4872" t="s">
        <v>759</v>
      </c>
      <c r="S4872" t="s">
        <v>756</v>
      </c>
      <c r="T4872" t="s">
        <v>756</v>
      </c>
      <c r="U4872" t="s">
        <v>756</v>
      </c>
      <c r="V4872" t="s">
        <v>756</v>
      </c>
      <c r="W4872" t="s">
        <v>756</v>
      </c>
      <c r="X4872" t="s">
        <v>23366</v>
      </c>
      <c r="Y4872" t="str">
        <f t="shared" si="1064"/>
        <v>diciembre</v>
      </c>
      <c r="Z4872">
        <f>YEAR(BD_PONDERACIONES[[#This Row],[Fecha Ejecución del Ticket]])</f>
        <v>2022</v>
      </c>
      <c r="AA4872" t="str">
        <f t="shared" si="1066"/>
        <v>enero</v>
      </c>
      <c r="AB4872">
        <f>YEAR(BD_PONDERACIONES[[#This Row],[Fecha de Inspección]])</f>
        <v>2023</v>
      </c>
      <c r="AC4872">
        <f t="shared" si="1067"/>
        <v>0.5</v>
      </c>
      <c r="AD4872">
        <f t="shared" si="1068"/>
        <v>0.5</v>
      </c>
      <c r="AE4872">
        <f t="shared" si="1069"/>
        <v>0.5</v>
      </c>
      <c r="AF4872">
        <f t="shared" si="1070"/>
        <v>0.5</v>
      </c>
      <c r="AG4872">
        <f t="shared" si="1071"/>
        <v>0.5</v>
      </c>
      <c r="AH4872">
        <f t="shared" si="1072"/>
        <v>0.5</v>
      </c>
      <c r="AI4872">
        <f t="shared" si="1073"/>
        <v>0.25</v>
      </c>
      <c r="AJ4872">
        <f t="shared" si="1074"/>
        <v>0.25</v>
      </c>
      <c r="AK4872">
        <f t="shared" si="1075"/>
        <v>0.5</v>
      </c>
      <c r="AL4872">
        <f t="shared" si="1076"/>
        <v>0.5</v>
      </c>
      <c r="AM4872">
        <f t="shared" si="1077"/>
        <v>0.5</v>
      </c>
      <c r="AN4872" s="6">
        <f t="shared" si="1065"/>
        <v>1</v>
      </c>
      <c r="AO4872" t="str">
        <f>VLOOKUP(BD_PONDERACIONES[[#This Row],[Comuna]],Tabla3[#All],2,0)</f>
        <v>Florida</v>
      </c>
    </row>
    <row r="4873" spans="1:41" x14ac:dyDescent="0.35">
      <c r="A4873" t="s">
        <v>23367</v>
      </c>
      <c r="B4873" t="s">
        <v>23368</v>
      </c>
      <c r="C4873" t="s">
        <v>23369</v>
      </c>
      <c r="D4873" s="5">
        <v>44945</v>
      </c>
      <c r="E4873" s="5">
        <v>44908</v>
      </c>
      <c r="F4873" t="s">
        <v>753</v>
      </c>
      <c r="G4873" t="s">
        <v>23370</v>
      </c>
      <c r="H4873" t="s">
        <v>3786</v>
      </c>
      <c r="J4873" t="s">
        <v>756</v>
      </c>
      <c r="K4873" t="s">
        <v>756</v>
      </c>
      <c r="L4873" t="s">
        <v>757</v>
      </c>
      <c r="M4873" t="s">
        <v>757</v>
      </c>
      <c r="N4873" t="s">
        <v>756</v>
      </c>
      <c r="O4873" t="s">
        <v>756</v>
      </c>
      <c r="P4873" t="s">
        <v>765</v>
      </c>
      <c r="Q4873" t="s">
        <v>23371</v>
      </c>
      <c r="R4873" t="s">
        <v>23372</v>
      </c>
      <c r="S4873" t="s">
        <v>756</v>
      </c>
      <c r="T4873" t="s">
        <v>756</v>
      </c>
      <c r="U4873" t="s">
        <v>756</v>
      </c>
      <c r="V4873" t="s">
        <v>768</v>
      </c>
      <c r="W4873" t="s">
        <v>768</v>
      </c>
      <c r="X4873" t="s">
        <v>9524</v>
      </c>
      <c r="Y4873" t="str">
        <f t="shared" si="1064"/>
        <v>diciembre</v>
      </c>
      <c r="Z4873">
        <f>YEAR(BD_PONDERACIONES[[#This Row],[Fecha Ejecución del Ticket]])</f>
        <v>2022</v>
      </c>
      <c r="AA4873" t="str">
        <f t="shared" si="1066"/>
        <v>enero</v>
      </c>
      <c r="AB4873">
        <f>YEAR(BD_PONDERACIONES[[#This Row],[Fecha de Inspección]])</f>
        <v>2023</v>
      </c>
      <c r="AC4873">
        <f t="shared" si="1067"/>
        <v>0.5</v>
      </c>
      <c r="AD4873">
        <f t="shared" si="1068"/>
        <v>0.5</v>
      </c>
      <c r="AE4873">
        <f t="shared" si="1069"/>
        <v>0.5</v>
      </c>
      <c r="AF4873">
        <f t="shared" si="1070"/>
        <v>0.5</v>
      </c>
      <c r="AG4873">
        <f t="shared" si="1071"/>
        <v>0.5</v>
      </c>
      <c r="AH4873">
        <f t="shared" si="1072"/>
        <v>0.5</v>
      </c>
      <c r="AI4873">
        <f t="shared" si="1073"/>
        <v>0.25</v>
      </c>
      <c r="AJ4873">
        <f t="shared" si="1074"/>
        <v>0.25</v>
      </c>
      <c r="AK4873">
        <f t="shared" si="1075"/>
        <v>0.5</v>
      </c>
      <c r="AL4873">
        <f t="shared" si="1076"/>
        <v>0.17499999999999999</v>
      </c>
      <c r="AM4873">
        <f t="shared" si="1077"/>
        <v>0.17499999999999999</v>
      </c>
      <c r="AN4873" s="6">
        <f t="shared" si="1065"/>
        <v>0.87</v>
      </c>
      <c r="AO4873" t="str">
        <f>VLOOKUP(BD_PONDERACIONES[[#This Row],[Comuna]],Tabla3[#All],2,0)</f>
        <v>Florida</v>
      </c>
    </row>
    <row r="4874" spans="1:41" x14ac:dyDescent="0.35">
      <c r="A4874" t="s">
        <v>23373</v>
      </c>
      <c r="B4874" t="s">
        <v>23374</v>
      </c>
      <c r="C4874" t="s">
        <v>23375</v>
      </c>
      <c r="D4874" s="5">
        <v>44945</v>
      </c>
      <c r="E4874" s="5">
        <v>44908</v>
      </c>
      <c r="F4874" t="s">
        <v>753</v>
      </c>
      <c r="G4874" t="s">
        <v>23376</v>
      </c>
      <c r="H4874" t="s">
        <v>3786</v>
      </c>
      <c r="J4874" t="s">
        <v>756</v>
      </c>
      <c r="K4874" t="s">
        <v>756</v>
      </c>
      <c r="L4874" t="s">
        <v>757</v>
      </c>
      <c r="M4874" t="s">
        <v>757</v>
      </c>
      <c r="N4874" t="s">
        <v>756</v>
      </c>
      <c r="O4874" t="s">
        <v>756</v>
      </c>
      <c r="P4874" t="s">
        <v>765</v>
      </c>
      <c r="Q4874" t="s">
        <v>23377</v>
      </c>
      <c r="R4874" t="s">
        <v>23378</v>
      </c>
      <c r="S4874" t="s">
        <v>756</v>
      </c>
      <c r="T4874" t="s">
        <v>756</v>
      </c>
      <c r="U4874" t="s">
        <v>773</v>
      </c>
      <c r="V4874" t="s">
        <v>756</v>
      </c>
      <c r="W4874" t="s">
        <v>756</v>
      </c>
      <c r="X4874" t="s">
        <v>23379</v>
      </c>
      <c r="Y4874" t="str">
        <f t="shared" si="1064"/>
        <v>diciembre</v>
      </c>
      <c r="Z4874">
        <f>YEAR(BD_PONDERACIONES[[#This Row],[Fecha Ejecución del Ticket]])</f>
        <v>2022</v>
      </c>
      <c r="AA4874" t="str">
        <f t="shared" si="1066"/>
        <v>enero</v>
      </c>
      <c r="AB4874">
        <f>YEAR(BD_PONDERACIONES[[#This Row],[Fecha de Inspección]])</f>
        <v>2023</v>
      </c>
      <c r="AC4874">
        <f t="shared" si="1067"/>
        <v>0.5</v>
      </c>
      <c r="AD4874">
        <f t="shared" si="1068"/>
        <v>0.5</v>
      </c>
      <c r="AE4874">
        <f t="shared" si="1069"/>
        <v>0.5</v>
      </c>
      <c r="AF4874">
        <f t="shared" si="1070"/>
        <v>0.5</v>
      </c>
      <c r="AG4874">
        <f t="shared" si="1071"/>
        <v>0.5</v>
      </c>
      <c r="AH4874">
        <f t="shared" si="1072"/>
        <v>0.5</v>
      </c>
      <c r="AI4874">
        <f t="shared" si="1073"/>
        <v>0.25</v>
      </c>
      <c r="AJ4874">
        <f t="shared" si="1074"/>
        <v>0.25</v>
      </c>
      <c r="AK4874">
        <f t="shared" si="1075"/>
        <v>0</v>
      </c>
      <c r="AL4874">
        <f t="shared" si="1076"/>
        <v>0.5</v>
      </c>
      <c r="AM4874">
        <f t="shared" si="1077"/>
        <v>0.5</v>
      </c>
      <c r="AN4874" s="6">
        <f t="shared" si="1065"/>
        <v>0.92500000000000004</v>
      </c>
      <c r="AO4874" t="str">
        <f>VLOOKUP(BD_PONDERACIONES[[#This Row],[Comuna]],Tabla3[#All],2,0)</f>
        <v>Florida</v>
      </c>
    </row>
    <row r="4875" spans="1:41" x14ac:dyDescent="0.35">
      <c r="A4875" t="s">
        <v>23380</v>
      </c>
      <c r="B4875" t="s">
        <v>23381</v>
      </c>
      <c r="C4875" t="s">
        <v>23382</v>
      </c>
      <c r="D4875" s="5">
        <v>44945</v>
      </c>
      <c r="E4875" s="5">
        <v>44925</v>
      </c>
      <c r="F4875" t="s">
        <v>763</v>
      </c>
      <c r="G4875" t="s">
        <v>23383</v>
      </c>
      <c r="H4875" t="s">
        <v>3797</v>
      </c>
      <c r="J4875" t="s">
        <v>756</v>
      </c>
      <c r="K4875" t="s">
        <v>756</v>
      </c>
      <c r="L4875" t="s">
        <v>757</v>
      </c>
      <c r="M4875" t="s">
        <v>757</v>
      </c>
      <c r="N4875" t="s">
        <v>756</v>
      </c>
      <c r="O4875" t="s">
        <v>756</v>
      </c>
      <c r="P4875" t="s">
        <v>765</v>
      </c>
      <c r="Q4875" t="s">
        <v>23384</v>
      </c>
      <c r="R4875" t="s">
        <v>23385</v>
      </c>
      <c r="S4875" t="s">
        <v>756</v>
      </c>
      <c r="T4875" t="s">
        <v>756</v>
      </c>
      <c r="U4875" t="s">
        <v>756</v>
      </c>
      <c r="V4875" t="s">
        <v>756</v>
      </c>
      <c r="W4875" t="s">
        <v>756</v>
      </c>
      <c r="X4875" t="s">
        <v>769</v>
      </c>
      <c r="Y4875" t="str">
        <f t="shared" si="1064"/>
        <v>diciembre</v>
      </c>
      <c r="Z4875">
        <f>YEAR(BD_PONDERACIONES[[#This Row],[Fecha Ejecución del Ticket]])</f>
        <v>2022</v>
      </c>
      <c r="AA4875" t="str">
        <f t="shared" si="1066"/>
        <v>enero</v>
      </c>
      <c r="AB4875">
        <f>YEAR(BD_PONDERACIONES[[#This Row],[Fecha de Inspección]])</f>
        <v>2023</v>
      </c>
      <c r="AC4875">
        <f t="shared" si="1067"/>
        <v>0.5</v>
      </c>
      <c r="AD4875">
        <f t="shared" si="1068"/>
        <v>0.5</v>
      </c>
      <c r="AE4875">
        <f t="shared" si="1069"/>
        <v>0.5</v>
      </c>
      <c r="AF4875">
        <f t="shared" si="1070"/>
        <v>0.5</v>
      </c>
      <c r="AG4875">
        <f t="shared" si="1071"/>
        <v>0.5</v>
      </c>
      <c r="AH4875">
        <f t="shared" si="1072"/>
        <v>0.5</v>
      </c>
      <c r="AI4875">
        <f t="shared" si="1073"/>
        <v>0.25</v>
      </c>
      <c r="AJ4875">
        <f t="shared" si="1074"/>
        <v>0.25</v>
      </c>
      <c r="AK4875">
        <f t="shared" si="1075"/>
        <v>0.5</v>
      </c>
      <c r="AL4875">
        <f t="shared" si="1076"/>
        <v>0.5</v>
      </c>
      <c r="AM4875">
        <f t="shared" si="1077"/>
        <v>0.5</v>
      </c>
      <c r="AN4875" s="6">
        <f t="shared" si="1065"/>
        <v>1</v>
      </c>
      <c r="AO4875" t="str">
        <f>VLOOKUP(BD_PONDERACIONES[[#This Row],[Comuna]],Tabla3[#All],2,0)</f>
        <v>Florida</v>
      </c>
    </row>
    <row r="4876" spans="1:41" x14ac:dyDescent="0.35">
      <c r="A4876" t="s">
        <v>23386</v>
      </c>
      <c r="B4876" t="s">
        <v>23387</v>
      </c>
      <c r="C4876" t="s">
        <v>23388</v>
      </c>
      <c r="D4876" s="5">
        <v>44945</v>
      </c>
      <c r="E4876" s="5">
        <v>44909</v>
      </c>
      <c r="F4876" t="s">
        <v>753</v>
      </c>
      <c r="G4876" t="s">
        <v>23389</v>
      </c>
      <c r="H4876" t="s">
        <v>3786</v>
      </c>
      <c r="J4876" t="s">
        <v>768</v>
      </c>
      <c r="K4876" t="s">
        <v>768</v>
      </c>
      <c r="L4876" t="s">
        <v>757</v>
      </c>
      <c r="M4876" t="s">
        <v>757</v>
      </c>
      <c r="N4876" t="s">
        <v>768</v>
      </c>
      <c r="O4876" t="s">
        <v>768</v>
      </c>
      <c r="P4876" t="s">
        <v>758</v>
      </c>
      <c r="Q4876" t="s">
        <v>759</v>
      </c>
      <c r="R4876" t="s">
        <v>759</v>
      </c>
      <c r="S4876" t="s">
        <v>757</v>
      </c>
      <c r="T4876" t="s">
        <v>757</v>
      </c>
      <c r="U4876" t="s">
        <v>757</v>
      </c>
      <c r="V4876" t="s">
        <v>756</v>
      </c>
      <c r="W4876" t="s">
        <v>756</v>
      </c>
      <c r="X4876" t="s">
        <v>23390</v>
      </c>
      <c r="Y4876" t="str">
        <f t="shared" si="1064"/>
        <v>diciembre</v>
      </c>
      <c r="Z4876">
        <f>YEAR(BD_PONDERACIONES[[#This Row],[Fecha Ejecución del Ticket]])</f>
        <v>2022</v>
      </c>
      <c r="AA4876" t="str">
        <f t="shared" si="1066"/>
        <v>enero</v>
      </c>
      <c r="AB4876">
        <f>YEAR(BD_PONDERACIONES[[#This Row],[Fecha de Inspección]])</f>
        <v>2023</v>
      </c>
      <c r="AC4876">
        <f t="shared" si="1067"/>
        <v>0</v>
      </c>
      <c r="AD4876">
        <f t="shared" si="1068"/>
        <v>0</v>
      </c>
      <c r="AE4876">
        <f t="shared" si="1069"/>
        <v>0.5</v>
      </c>
      <c r="AF4876">
        <f t="shared" si="1070"/>
        <v>0.5</v>
      </c>
      <c r="AG4876">
        <f t="shared" si="1071"/>
        <v>0.17499999999999999</v>
      </c>
      <c r="AH4876">
        <f t="shared" si="1072"/>
        <v>0.17499999999999999</v>
      </c>
      <c r="AI4876">
        <f t="shared" si="1073"/>
        <v>0.25</v>
      </c>
      <c r="AJ4876">
        <f t="shared" si="1074"/>
        <v>0.25</v>
      </c>
      <c r="AK4876">
        <f t="shared" si="1075"/>
        <v>0.5</v>
      </c>
      <c r="AL4876">
        <f t="shared" si="1076"/>
        <v>0.5</v>
      </c>
      <c r="AM4876">
        <f t="shared" si="1077"/>
        <v>0.5</v>
      </c>
      <c r="AN4876" s="6">
        <f t="shared" si="1065"/>
        <v>0.7024999999999999</v>
      </c>
      <c r="AO4876" t="str">
        <f>VLOOKUP(BD_PONDERACIONES[[#This Row],[Comuna]],Tabla3[#All],2,0)</f>
        <v>Florida</v>
      </c>
    </row>
    <row r="4877" spans="1:41" x14ac:dyDescent="0.35">
      <c r="A4877" t="s">
        <v>23391</v>
      </c>
      <c r="B4877" t="s">
        <v>23392</v>
      </c>
      <c r="C4877" t="s">
        <v>23393</v>
      </c>
      <c r="D4877" s="5">
        <v>44945</v>
      </c>
      <c r="E4877" s="5">
        <v>44910</v>
      </c>
      <c r="F4877" t="s">
        <v>753</v>
      </c>
      <c r="G4877" t="s">
        <v>23394</v>
      </c>
      <c r="H4877" t="s">
        <v>3786</v>
      </c>
      <c r="J4877" t="s">
        <v>756</v>
      </c>
      <c r="K4877" t="s">
        <v>756</v>
      </c>
      <c r="L4877" t="s">
        <v>757</v>
      </c>
      <c r="M4877" t="s">
        <v>757</v>
      </c>
      <c r="N4877" t="s">
        <v>756</v>
      </c>
      <c r="O4877" t="s">
        <v>756</v>
      </c>
      <c r="P4877" t="s">
        <v>758</v>
      </c>
      <c r="Q4877" t="s">
        <v>759</v>
      </c>
      <c r="R4877" t="s">
        <v>759</v>
      </c>
      <c r="S4877" t="s">
        <v>757</v>
      </c>
      <c r="T4877" t="s">
        <v>757</v>
      </c>
      <c r="U4877" t="s">
        <v>757</v>
      </c>
      <c r="V4877" t="s">
        <v>756</v>
      </c>
      <c r="W4877" t="s">
        <v>756</v>
      </c>
      <c r="X4877" t="s">
        <v>23395</v>
      </c>
      <c r="Y4877" t="str">
        <f t="shared" si="1064"/>
        <v>diciembre</v>
      </c>
      <c r="Z4877">
        <f>YEAR(BD_PONDERACIONES[[#This Row],[Fecha Ejecución del Ticket]])</f>
        <v>2022</v>
      </c>
      <c r="AA4877" t="str">
        <f t="shared" si="1066"/>
        <v>enero</v>
      </c>
      <c r="AB4877">
        <f>YEAR(BD_PONDERACIONES[[#This Row],[Fecha de Inspección]])</f>
        <v>2023</v>
      </c>
      <c r="AC4877">
        <f t="shared" si="1067"/>
        <v>0.5</v>
      </c>
      <c r="AD4877">
        <f t="shared" si="1068"/>
        <v>0.5</v>
      </c>
      <c r="AE4877">
        <f t="shared" si="1069"/>
        <v>0.5</v>
      </c>
      <c r="AF4877">
        <f t="shared" si="1070"/>
        <v>0.5</v>
      </c>
      <c r="AG4877">
        <f t="shared" si="1071"/>
        <v>0.5</v>
      </c>
      <c r="AH4877">
        <f t="shared" si="1072"/>
        <v>0.5</v>
      </c>
      <c r="AI4877">
        <f t="shared" si="1073"/>
        <v>0.25</v>
      </c>
      <c r="AJ4877">
        <f t="shared" si="1074"/>
        <v>0.25</v>
      </c>
      <c r="AK4877">
        <f t="shared" si="1075"/>
        <v>0.5</v>
      </c>
      <c r="AL4877">
        <f t="shared" si="1076"/>
        <v>0.5</v>
      </c>
      <c r="AM4877">
        <f t="shared" si="1077"/>
        <v>0.5</v>
      </c>
      <c r="AN4877" s="6">
        <f t="shared" si="1065"/>
        <v>1</v>
      </c>
      <c r="AO4877" t="str">
        <f>VLOOKUP(BD_PONDERACIONES[[#This Row],[Comuna]],Tabla3[#All],2,0)</f>
        <v>Florida</v>
      </c>
    </row>
    <row r="4878" spans="1:41" x14ac:dyDescent="0.35">
      <c r="A4878" t="s">
        <v>23396</v>
      </c>
      <c r="B4878" t="s">
        <v>23397</v>
      </c>
      <c r="C4878" t="s">
        <v>23398</v>
      </c>
      <c r="D4878" s="5">
        <v>44945</v>
      </c>
      <c r="E4878" s="5">
        <v>44896</v>
      </c>
      <c r="F4878" t="s">
        <v>753</v>
      </c>
      <c r="G4878" t="s">
        <v>23399</v>
      </c>
      <c r="H4878" t="s">
        <v>3786</v>
      </c>
      <c r="J4878" t="s">
        <v>756</v>
      </c>
      <c r="K4878" t="s">
        <v>756</v>
      </c>
      <c r="L4878" t="s">
        <v>757</v>
      </c>
      <c r="M4878" t="s">
        <v>757</v>
      </c>
      <c r="N4878" t="s">
        <v>756</v>
      </c>
      <c r="O4878" t="s">
        <v>756</v>
      </c>
      <c r="P4878" t="s">
        <v>758</v>
      </c>
      <c r="Q4878" t="s">
        <v>759</v>
      </c>
      <c r="R4878" t="s">
        <v>759</v>
      </c>
      <c r="S4878" t="s">
        <v>757</v>
      </c>
      <c r="T4878" t="s">
        <v>757</v>
      </c>
      <c r="U4878" t="s">
        <v>757</v>
      </c>
      <c r="V4878" t="s">
        <v>756</v>
      </c>
      <c r="W4878" t="s">
        <v>756</v>
      </c>
      <c r="X4878" t="s">
        <v>23400</v>
      </c>
      <c r="Y4878" t="str">
        <f t="shared" si="1064"/>
        <v>diciembre</v>
      </c>
      <c r="Z4878">
        <f>YEAR(BD_PONDERACIONES[[#This Row],[Fecha Ejecución del Ticket]])</f>
        <v>2022</v>
      </c>
      <c r="AA4878" t="str">
        <f t="shared" si="1066"/>
        <v>enero</v>
      </c>
      <c r="AB4878">
        <f>YEAR(BD_PONDERACIONES[[#This Row],[Fecha de Inspección]])</f>
        <v>2023</v>
      </c>
      <c r="AC4878">
        <f t="shared" si="1067"/>
        <v>0.5</v>
      </c>
      <c r="AD4878">
        <f t="shared" si="1068"/>
        <v>0.5</v>
      </c>
      <c r="AE4878">
        <f t="shared" si="1069"/>
        <v>0.5</v>
      </c>
      <c r="AF4878">
        <f t="shared" si="1070"/>
        <v>0.5</v>
      </c>
      <c r="AG4878">
        <f t="shared" si="1071"/>
        <v>0.5</v>
      </c>
      <c r="AH4878">
        <f t="shared" si="1072"/>
        <v>0.5</v>
      </c>
      <c r="AI4878">
        <f t="shared" si="1073"/>
        <v>0.25</v>
      </c>
      <c r="AJ4878">
        <f t="shared" si="1074"/>
        <v>0.25</v>
      </c>
      <c r="AK4878">
        <f t="shared" si="1075"/>
        <v>0.5</v>
      </c>
      <c r="AL4878">
        <f t="shared" si="1076"/>
        <v>0.5</v>
      </c>
      <c r="AM4878">
        <f t="shared" si="1077"/>
        <v>0.5</v>
      </c>
      <c r="AN4878" s="6">
        <f t="shared" si="1065"/>
        <v>1</v>
      </c>
      <c r="AO4878" t="str">
        <f>VLOOKUP(BD_PONDERACIONES[[#This Row],[Comuna]],Tabla3[#All],2,0)</f>
        <v>Florida</v>
      </c>
    </row>
    <row r="4879" spans="1:41" x14ac:dyDescent="0.35">
      <c r="A4879" t="s">
        <v>23401</v>
      </c>
      <c r="B4879" t="s">
        <v>23402</v>
      </c>
      <c r="C4879" t="s">
        <v>23403</v>
      </c>
      <c r="D4879" s="5">
        <v>44945</v>
      </c>
      <c r="E4879" s="5">
        <v>44917</v>
      </c>
      <c r="F4879" t="s">
        <v>753</v>
      </c>
      <c r="G4879" t="s">
        <v>23404</v>
      </c>
      <c r="H4879" t="s">
        <v>3786</v>
      </c>
      <c r="J4879" t="s">
        <v>756</v>
      </c>
      <c r="K4879" t="s">
        <v>756</v>
      </c>
      <c r="L4879" t="s">
        <v>757</v>
      </c>
      <c r="M4879" t="s">
        <v>757</v>
      </c>
      <c r="N4879" t="s">
        <v>756</v>
      </c>
      <c r="O4879" t="s">
        <v>756</v>
      </c>
      <c r="P4879" t="s">
        <v>758</v>
      </c>
      <c r="Q4879" t="s">
        <v>759</v>
      </c>
      <c r="R4879" t="s">
        <v>759</v>
      </c>
      <c r="S4879" t="s">
        <v>757</v>
      </c>
      <c r="T4879" t="s">
        <v>757</v>
      </c>
      <c r="U4879" t="s">
        <v>757</v>
      </c>
      <c r="V4879" t="s">
        <v>756</v>
      </c>
      <c r="W4879" t="s">
        <v>756</v>
      </c>
      <c r="X4879" t="s">
        <v>8238</v>
      </c>
      <c r="Y4879" t="str">
        <f t="shared" si="1064"/>
        <v>diciembre</v>
      </c>
      <c r="Z4879">
        <f>YEAR(BD_PONDERACIONES[[#This Row],[Fecha Ejecución del Ticket]])</f>
        <v>2022</v>
      </c>
      <c r="AA4879" t="str">
        <f t="shared" si="1066"/>
        <v>enero</v>
      </c>
      <c r="AB4879">
        <f>YEAR(BD_PONDERACIONES[[#This Row],[Fecha de Inspección]])</f>
        <v>2023</v>
      </c>
      <c r="AC4879">
        <f t="shared" si="1067"/>
        <v>0.5</v>
      </c>
      <c r="AD4879">
        <f t="shared" si="1068"/>
        <v>0.5</v>
      </c>
      <c r="AE4879">
        <f t="shared" si="1069"/>
        <v>0.5</v>
      </c>
      <c r="AF4879">
        <f t="shared" si="1070"/>
        <v>0.5</v>
      </c>
      <c r="AG4879">
        <f t="shared" si="1071"/>
        <v>0.5</v>
      </c>
      <c r="AH4879">
        <f t="shared" si="1072"/>
        <v>0.5</v>
      </c>
      <c r="AI4879">
        <f t="shared" si="1073"/>
        <v>0.25</v>
      </c>
      <c r="AJ4879">
        <f t="shared" si="1074"/>
        <v>0.25</v>
      </c>
      <c r="AK4879">
        <f t="shared" si="1075"/>
        <v>0.5</v>
      </c>
      <c r="AL4879">
        <f t="shared" si="1076"/>
        <v>0.5</v>
      </c>
      <c r="AM4879">
        <f t="shared" si="1077"/>
        <v>0.5</v>
      </c>
      <c r="AN4879" s="6">
        <f t="shared" si="1065"/>
        <v>1</v>
      </c>
      <c r="AO4879" t="str">
        <f>VLOOKUP(BD_PONDERACIONES[[#This Row],[Comuna]],Tabla3[#All],2,0)</f>
        <v>Florida</v>
      </c>
    </row>
    <row r="4880" spans="1:41" x14ac:dyDescent="0.35">
      <c r="A4880" t="s">
        <v>23405</v>
      </c>
      <c r="B4880" t="s">
        <v>23406</v>
      </c>
      <c r="C4880" t="s">
        <v>23407</v>
      </c>
      <c r="D4880" s="5">
        <v>44945</v>
      </c>
      <c r="E4880" s="5">
        <v>44919</v>
      </c>
      <c r="F4880" t="s">
        <v>753</v>
      </c>
      <c r="G4880" t="s">
        <v>23408</v>
      </c>
      <c r="H4880" t="s">
        <v>3786</v>
      </c>
      <c r="J4880" t="s">
        <v>756</v>
      </c>
      <c r="K4880" t="s">
        <v>756</v>
      </c>
      <c r="L4880" t="s">
        <v>757</v>
      </c>
      <c r="M4880" t="s">
        <v>757</v>
      </c>
      <c r="N4880" t="s">
        <v>756</v>
      </c>
      <c r="O4880" t="s">
        <v>756</v>
      </c>
      <c r="P4880" t="s">
        <v>758</v>
      </c>
      <c r="Q4880" t="s">
        <v>759</v>
      </c>
      <c r="R4880" t="s">
        <v>759</v>
      </c>
      <c r="S4880" t="s">
        <v>757</v>
      </c>
      <c r="T4880" t="s">
        <v>757</v>
      </c>
      <c r="U4880" t="s">
        <v>757</v>
      </c>
      <c r="V4880" t="s">
        <v>756</v>
      </c>
      <c r="W4880" t="s">
        <v>756</v>
      </c>
      <c r="X4880" t="s">
        <v>8238</v>
      </c>
      <c r="Y4880" t="str">
        <f t="shared" si="1064"/>
        <v>diciembre</v>
      </c>
      <c r="Z4880">
        <f>YEAR(BD_PONDERACIONES[[#This Row],[Fecha Ejecución del Ticket]])</f>
        <v>2022</v>
      </c>
      <c r="AA4880" t="str">
        <f t="shared" si="1066"/>
        <v>enero</v>
      </c>
      <c r="AB4880">
        <f>YEAR(BD_PONDERACIONES[[#This Row],[Fecha de Inspección]])</f>
        <v>2023</v>
      </c>
      <c r="AC4880">
        <f t="shared" si="1067"/>
        <v>0.5</v>
      </c>
      <c r="AD4880">
        <f t="shared" si="1068"/>
        <v>0.5</v>
      </c>
      <c r="AE4880">
        <f t="shared" si="1069"/>
        <v>0.5</v>
      </c>
      <c r="AF4880">
        <f t="shared" si="1070"/>
        <v>0.5</v>
      </c>
      <c r="AG4880">
        <f t="shared" si="1071"/>
        <v>0.5</v>
      </c>
      <c r="AH4880">
        <f t="shared" si="1072"/>
        <v>0.5</v>
      </c>
      <c r="AI4880">
        <f t="shared" si="1073"/>
        <v>0.25</v>
      </c>
      <c r="AJ4880">
        <f t="shared" si="1074"/>
        <v>0.25</v>
      </c>
      <c r="AK4880">
        <f t="shared" si="1075"/>
        <v>0.5</v>
      </c>
      <c r="AL4880">
        <f t="shared" si="1076"/>
        <v>0.5</v>
      </c>
      <c r="AM4880">
        <f t="shared" si="1077"/>
        <v>0.5</v>
      </c>
      <c r="AN4880" s="6">
        <f t="shared" si="1065"/>
        <v>1</v>
      </c>
      <c r="AO4880" t="str">
        <f>VLOOKUP(BD_PONDERACIONES[[#This Row],[Comuna]],Tabla3[#All],2,0)</f>
        <v>Florida</v>
      </c>
    </row>
    <row r="4881" spans="1:41" x14ac:dyDescent="0.35">
      <c r="A4881" t="s">
        <v>23409</v>
      </c>
      <c r="B4881" t="s">
        <v>23410</v>
      </c>
      <c r="C4881" t="s">
        <v>23411</v>
      </c>
      <c r="D4881" s="5">
        <v>44945</v>
      </c>
      <c r="E4881" s="5">
        <v>44917</v>
      </c>
      <c r="F4881" t="s">
        <v>753</v>
      </c>
      <c r="G4881" t="s">
        <v>23412</v>
      </c>
      <c r="H4881" t="s">
        <v>3786</v>
      </c>
      <c r="J4881" t="s">
        <v>756</v>
      </c>
      <c r="K4881" t="s">
        <v>756</v>
      </c>
      <c r="L4881" t="s">
        <v>757</v>
      </c>
      <c r="M4881" t="s">
        <v>757</v>
      </c>
      <c r="N4881" t="s">
        <v>756</v>
      </c>
      <c r="O4881" t="s">
        <v>756</v>
      </c>
      <c r="P4881" t="s">
        <v>758</v>
      </c>
      <c r="Q4881" t="s">
        <v>759</v>
      </c>
      <c r="R4881" t="s">
        <v>759</v>
      </c>
      <c r="S4881" t="s">
        <v>757</v>
      </c>
      <c r="T4881" t="s">
        <v>757</v>
      </c>
      <c r="U4881" t="s">
        <v>757</v>
      </c>
      <c r="V4881" t="s">
        <v>756</v>
      </c>
      <c r="W4881" t="s">
        <v>756</v>
      </c>
      <c r="X4881" t="s">
        <v>23413</v>
      </c>
      <c r="Y4881" t="str">
        <f t="shared" ref="Y4881:Y4944" si="1078">TEXT(E4881,"MMMM")</f>
        <v>diciembre</v>
      </c>
      <c r="Z4881">
        <f>YEAR(BD_PONDERACIONES[[#This Row],[Fecha Ejecución del Ticket]])</f>
        <v>2022</v>
      </c>
      <c r="AA4881" t="str">
        <f t="shared" si="1066"/>
        <v>enero</v>
      </c>
      <c r="AB4881">
        <f>YEAR(BD_PONDERACIONES[[#This Row],[Fecha de Inspección]])</f>
        <v>2023</v>
      </c>
      <c r="AC4881">
        <f t="shared" si="1067"/>
        <v>0.5</v>
      </c>
      <c r="AD4881">
        <f t="shared" si="1068"/>
        <v>0.5</v>
      </c>
      <c r="AE4881">
        <f t="shared" si="1069"/>
        <v>0.5</v>
      </c>
      <c r="AF4881">
        <f t="shared" si="1070"/>
        <v>0.5</v>
      </c>
      <c r="AG4881">
        <f t="shared" si="1071"/>
        <v>0.5</v>
      </c>
      <c r="AH4881">
        <f t="shared" si="1072"/>
        <v>0.5</v>
      </c>
      <c r="AI4881">
        <f t="shared" si="1073"/>
        <v>0.25</v>
      </c>
      <c r="AJ4881">
        <f t="shared" si="1074"/>
        <v>0.25</v>
      </c>
      <c r="AK4881">
        <f t="shared" si="1075"/>
        <v>0.5</v>
      </c>
      <c r="AL4881">
        <f t="shared" si="1076"/>
        <v>0.5</v>
      </c>
      <c r="AM4881">
        <f t="shared" si="1077"/>
        <v>0.5</v>
      </c>
      <c r="AN4881" s="6">
        <f t="shared" ref="AN4881:AN4944" si="1079">((AC4881+AD4881)*0.2)+((AE4881+AF4881)*0.3)+((AG4881+AH4881)*0.15)+((AI4881+AJ4881+AK4881)*0.15)+((AL4881+AM4881)*0.2)</f>
        <v>1</v>
      </c>
      <c r="AO4881" t="str">
        <f>VLOOKUP(BD_PONDERACIONES[[#This Row],[Comuna]],Tabla3[#All],2,0)</f>
        <v>Florida</v>
      </c>
    </row>
    <row r="4882" spans="1:41" x14ac:dyDescent="0.35">
      <c r="A4882" t="s">
        <v>23414</v>
      </c>
      <c r="B4882" t="s">
        <v>23415</v>
      </c>
      <c r="C4882" t="s">
        <v>23416</v>
      </c>
      <c r="D4882" s="5">
        <v>44945</v>
      </c>
      <c r="E4882" s="5">
        <v>44915</v>
      </c>
      <c r="F4882" t="s">
        <v>753</v>
      </c>
      <c r="G4882" t="s">
        <v>23417</v>
      </c>
      <c r="H4882" t="s">
        <v>3786</v>
      </c>
      <c r="J4882" t="s">
        <v>756</v>
      </c>
      <c r="K4882" t="s">
        <v>756</v>
      </c>
      <c r="L4882" t="s">
        <v>756</v>
      </c>
      <c r="M4882" t="s">
        <v>756</v>
      </c>
      <c r="N4882" t="s">
        <v>756</v>
      </c>
      <c r="O4882" t="s">
        <v>756</v>
      </c>
      <c r="P4882" t="s">
        <v>758</v>
      </c>
      <c r="Q4882" t="s">
        <v>759</v>
      </c>
      <c r="R4882" t="s">
        <v>759</v>
      </c>
      <c r="S4882" t="s">
        <v>757</v>
      </c>
      <c r="T4882" t="s">
        <v>757</v>
      </c>
      <c r="U4882" t="s">
        <v>757</v>
      </c>
      <c r="V4882" t="s">
        <v>756</v>
      </c>
      <c r="W4882" t="s">
        <v>756</v>
      </c>
      <c r="X4882" t="s">
        <v>22397</v>
      </c>
      <c r="Y4882" t="str">
        <f t="shared" si="1078"/>
        <v>diciembre</v>
      </c>
      <c r="Z4882">
        <f>YEAR(BD_PONDERACIONES[[#This Row],[Fecha Ejecución del Ticket]])</f>
        <v>2022</v>
      </c>
      <c r="AA4882" t="str">
        <f t="shared" si="1066"/>
        <v>enero</v>
      </c>
      <c r="AB4882">
        <f>YEAR(BD_PONDERACIONES[[#This Row],[Fecha de Inspección]])</f>
        <v>2023</v>
      </c>
      <c r="AC4882">
        <f t="shared" si="1067"/>
        <v>0.5</v>
      </c>
      <c r="AD4882">
        <f t="shared" si="1068"/>
        <v>0.5</v>
      </c>
      <c r="AE4882">
        <f t="shared" si="1069"/>
        <v>0.5</v>
      </c>
      <c r="AF4882">
        <f t="shared" si="1070"/>
        <v>0.5</v>
      </c>
      <c r="AG4882">
        <f t="shared" si="1071"/>
        <v>0.5</v>
      </c>
      <c r="AH4882">
        <f t="shared" si="1072"/>
        <v>0.5</v>
      </c>
      <c r="AI4882">
        <f t="shared" si="1073"/>
        <v>0.25</v>
      </c>
      <c r="AJ4882">
        <f t="shared" si="1074"/>
        <v>0.25</v>
      </c>
      <c r="AK4882">
        <f t="shared" si="1075"/>
        <v>0.5</v>
      </c>
      <c r="AL4882">
        <f t="shared" si="1076"/>
        <v>0.5</v>
      </c>
      <c r="AM4882">
        <f t="shared" si="1077"/>
        <v>0.5</v>
      </c>
      <c r="AN4882" s="6">
        <f t="shared" si="1079"/>
        <v>1</v>
      </c>
      <c r="AO4882" t="str">
        <f>VLOOKUP(BD_PONDERACIONES[[#This Row],[Comuna]],Tabla3[#All],2,0)</f>
        <v>Florida</v>
      </c>
    </row>
    <row r="4883" spans="1:41" x14ac:dyDescent="0.35">
      <c r="A4883" t="s">
        <v>23418</v>
      </c>
      <c r="B4883" t="s">
        <v>23419</v>
      </c>
      <c r="C4883" t="s">
        <v>23420</v>
      </c>
      <c r="D4883" s="5">
        <v>44945</v>
      </c>
      <c r="E4883" s="5">
        <v>44903</v>
      </c>
      <c r="F4883" t="s">
        <v>763</v>
      </c>
      <c r="G4883" t="s">
        <v>23421</v>
      </c>
      <c r="H4883" t="s">
        <v>3797</v>
      </c>
      <c r="J4883" t="s">
        <v>756</v>
      </c>
      <c r="K4883" t="s">
        <v>756</v>
      </c>
      <c r="L4883" t="s">
        <v>756</v>
      </c>
      <c r="M4883" t="s">
        <v>756</v>
      </c>
      <c r="N4883" t="s">
        <v>756</v>
      </c>
      <c r="O4883" t="s">
        <v>756</v>
      </c>
      <c r="P4883" t="s">
        <v>758</v>
      </c>
      <c r="Q4883" t="s">
        <v>759</v>
      </c>
      <c r="R4883" t="s">
        <v>759</v>
      </c>
      <c r="S4883" t="s">
        <v>757</v>
      </c>
      <c r="T4883" t="s">
        <v>757</v>
      </c>
      <c r="U4883" t="s">
        <v>757</v>
      </c>
      <c r="V4883" t="s">
        <v>756</v>
      </c>
      <c r="W4883" t="s">
        <v>756</v>
      </c>
      <c r="X4883" t="s">
        <v>23422</v>
      </c>
      <c r="Y4883" t="str">
        <f t="shared" si="1078"/>
        <v>diciembre</v>
      </c>
      <c r="Z4883">
        <f>YEAR(BD_PONDERACIONES[[#This Row],[Fecha Ejecución del Ticket]])</f>
        <v>2022</v>
      </c>
      <c r="AA4883" t="str">
        <f t="shared" si="1066"/>
        <v>enero</v>
      </c>
      <c r="AB4883">
        <f>YEAR(BD_PONDERACIONES[[#This Row],[Fecha de Inspección]])</f>
        <v>2023</v>
      </c>
      <c r="AC4883">
        <f t="shared" si="1067"/>
        <v>0.5</v>
      </c>
      <c r="AD4883">
        <f t="shared" si="1068"/>
        <v>0.5</v>
      </c>
      <c r="AE4883">
        <f t="shared" si="1069"/>
        <v>0.5</v>
      </c>
      <c r="AF4883">
        <f t="shared" si="1070"/>
        <v>0.5</v>
      </c>
      <c r="AG4883">
        <f t="shared" si="1071"/>
        <v>0.5</v>
      </c>
      <c r="AH4883">
        <f t="shared" si="1072"/>
        <v>0.5</v>
      </c>
      <c r="AI4883">
        <f t="shared" si="1073"/>
        <v>0.25</v>
      </c>
      <c r="AJ4883">
        <f t="shared" si="1074"/>
        <v>0.25</v>
      </c>
      <c r="AK4883">
        <f t="shared" si="1075"/>
        <v>0.5</v>
      </c>
      <c r="AL4883">
        <f t="shared" si="1076"/>
        <v>0.5</v>
      </c>
      <c r="AM4883">
        <f t="shared" si="1077"/>
        <v>0.5</v>
      </c>
      <c r="AN4883" s="6">
        <f t="shared" si="1079"/>
        <v>1</v>
      </c>
      <c r="AO4883" t="str">
        <f>VLOOKUP(BD_PONDERACIONES[[#This Row],[Comuna]],Tabla3[#All],2,0)</f>
        <v>Florida</v>
      </c>
    </row>
    <row r="4884" spans="1:41" x14ac:dyDescent="0.35">
      <c r="A4884" t="s">
        <v>23423</v>
      </c>
      <c r="B4884" t="s">
        <v>23424</v>
      </c>
      <c r="C4884" t="s">
        <v>23425</v>
      </c>
      <c r="D4884" s="5">
        <v>44945</v>
      </c>
      <c r="E4884" s="5">
        <v>44908</v>
      </c>
      <c r="F4884" t="s">
        <v>763</v>
      </c>
      <c r="G4884" t="s">
        <v>23426</v>
      </c>
      <c r="H4884" t="s">
        <v>3797</v>
      </c>
      <c r="J4884" t="s">
        <v>756</v>
      </c>
      <c r="K4884" t="s">
        <v>756</v>
      </c>
      <c r="L4884" t="s">
        <v>756</v>
      </c>
      <c r="M4884" t="s">
        <v>756</v>
      </c>
      <c r="N4884" t="s">
        <v>756</v>
      </c>
      <c r="O4884" t="s">
        <v>756</v>
      </c>
      <c r="P4884" t="s">
        <v>758</v>
      </c>
      <c r="Q4884" t="s">
        <v>759</v>
      </c>
      <c r="R4884" t="s">
        <v>759</v>
      </c>
      <c r="S4884" t="s">
        <v>757</v>
      </c>
      <c r="T4884" t="s">
        <v>757</v>
      </c>
      <c r="U4884" t="s">
        <v>757</v>
      </c>
      <c r="V4884" t="s">
        <v>773</v>
      </c>
      <c r="W4884" t="s">
        <v>773</v>
      </c>
      <c r="X4884" t="s">
        <v>23171</v>
      </c>
      <c r="Y4884" t="str">
        <f t="shared" si="1078"/>
        <v>diciembre</v>
      </c>
      <c r="Z4884">
        <f>YEAR(BD_PONDERACIONES[[#This Row],[Fecha Ejecución del Ticket]])</f>
        <v>2022</v>
      </c>
      <c r="AA4884" t="str">
        <f t="shared" si="1066"/>
        <v>enero</v>
      </c>
      <c r="AB4884">
        <f>YEAR(BD_PONDERACIONES[[#This Row],[Fecha de Inspección]])</f>
        <v>2023</v>
      </c>
      <c r="AC4884">
        <f t="shared" si="1067"/>
        <v>0.5</v>
      </c>
      <c r="AD4884">
        <f t="shared" si="1068"/>
        <v>0.5</v>
      </c>
      <c r="AE4884">
        <f t="shared" si="1069"/>
        <v>0.5</v>
      </c>
      <c r="AF4884">
        <f t="shared" si="1070"/>
        <v>0.5</v>
      </c>
      <c r="AG4884">
        <f t="shared" si="1071"/>
        <v>0.5</v>
      </c>
      <c r="AH4884">
        <f t="shared" si="1072"/>
        <v>0.5</v>
      </c>
      <c r="AI4884">
        <f t="shared" si="1073"/>
        <v>0.25</v>
      </c>
      <c r="AJ4884">
        <f t="shared" si="1074"/>
        <v>0.25</v>
      </c>
      <c r="AK4884">
        <f t="shared" si="1075"/>
        <v>0.5</v>
      </c>
      <c r="AL4884">
        <f t="shared" si="1076"/>
        <v>0</v>
      </c>
      <c r="AM4884">
        <f t="shared" si="1077"/>
        <v>0</v>
      </c>
      <c r="AN4884" s="6">
        <f t="shared" si="1079"/>
        <v>0.8</v>
      </c>
      <c r="AO4884" t="str">
        <f>VLOOKUP(BD_PONDERACIONES[[#This Row],[Comuna]],Tabla3[#All],2,0)</f>
        <v>Florida</v>
      </c>
    </row>
    <row r="4885" spans="1:41" x14ac:dyDescent="0.35">
      <c r="A4885" t="s">
        <v>23427</v>
      </c>
      <c r="B4885" t="s">
        <v>23428</v>
      </c>
      <c r="C4885" t="s">
        <v>23429</v>
      </c>
      <c r="D4885" s="5">
        <v>44945</v>
      </c>
      <c r="E4885" s="5">
        <v>44901</v>
      </c>
      <c r="F4885" t="s">
        <v>763</v>
      </c>
      <c r="G4885" t="s">
        <v>23430</v>
      </c>
      <c r="H4885" t="s">
        <v>3797</v>
      </c>
      <c r="J4885" t="s">
        <v>756</v>
      </c>
      <c r="K4885" t="s">
        <v>756</v>
      </c>
      <c r="L4885" t="s">
        <v>757</v>
      </c>
      <c r="M4885" t="s">
        <v>757</v>
      </c>
      <c r="N4885" t="s">
        <v>756</v>
      </c>
      <c r="O4885" t="s">
        <v>756</v>
      </c>
      <c r="P4885" t="s">
        <v>765</v>
      </c>
      <c r="Q4885" t="s">
        <v>23431</v>
      </c>
      <c r="R4885" t="s">
        <v>23432</v>
      </c>
      <c r="S4885" t="s">
        <v>756</v>
      </c>
      <c r="T4885" t="s">
        <v>756</v>
      </c>
      <c r="U4885" t="s">
        <v>756</v>
      </c>
      <c r="V4885" t="s">
        <v>756</v>
      </c>
      <c r="W4885" t="s">
        <v>756</v>
      </c>
      <c r="X4885" t="s">
        <v>23433</v>
      </c>
      <c r="Y4885" t="str">
        <f t="shared" si="1078"/>
        <v>diciembre</v>
      </c>
      <c r="Z4885">
        <f>YEAR(BD_PONDERACIONES[[#This Row],[Fecha Ejecución del Ticket]])</f>
        <v>2022</v>
      </c>
      <c r="AA4885" t="str">
        <f t="shared" si="1066"/>
        <v>enero</v>
      </c>
      <c r="AB4885">
        <f>YEAR(BD_PONDERACIONES[[#This Row],[Fecha de Inspección]])</f>
        <v>2023</v>
      </c>
      <c r="AC4885">
        <f t="shared" si="1067"/>
        <v>0.5</v>
      </c>
      <c r="AD4885">
        <f t="shared" si="1068"/>
        <v>0.5</v>
      </c>
      <c r="AE4885">
        <f t="shared" si="1069"/>
        <v>0.5</v>
      </c>
      <c r="AF4885">
        <f t="shared" si="1070"/>
        <v>0.5</v>
      </c>
      <c r="AG4885">
        <f t="shared" si="1071"/>
        <v>0.5</v>
      </c>
      <c r="AH4885">
        <f t="shared" si="1072"/>
        <v>0.5</v>
      </c>
      <c r="AI4885">
        <f t="shared" si="1073"/>
        <v>0.25</v>
      </c>
      <c r="AJ4885">
        <f t="shared" si="1074"/>
        <v>0.25</v>
      </c>
      <c r="AK4885">
        <f t="shared" si="1075"/>
        <v>0.5</v>
      </c>
      <c r="AL4885">
        <f t="shared" si="1076"/>
        <v>0.5</v>
      </c>
      <c r="AM4885">
        <f t="shared" si="1077"/>
        <v>0.5</v>
      </c>
      <c r="AN4885" s="6">
        <f t="shared" si="1079"/>
        <v>1</v>
      </c>
      <c r="AO4885" t="str">
        <f>VLOOKUP(BD_PONDERACIONES[[#This Row],[Comuna]],Tabla3[#All],2,0)</f>
        <v>Florida</v>
      </c>
    </row>
    <row r="4886" spans="1:41" x14ac:dyDescent="0.35">
      <c r="A4886" t="s">
        <v>23434</v>
      </c>
      <c r="B4886" t="s">
        <v>23435</v>
      </c>
      <c r="C4886" t="s">
        <v>23436</v>
      </c>
      <c r="D4886" s="5">
        <v>44945</v>
      </c>
      <c r="E4886" s="5">
        <v>44899</v>
      </c>
      <c r="F4886" t="s">
        <v>763</v>
      </c>
      <c r="G4886" t="s">
        <v>23430</v>
      </c>
      <c r="H4886" t="s">
        <v>3797</v>
      </c>
      <c r="J4886" t="s">
        <v>756</v>
      </c>
      <c r="K4886" t="s">
        <v>756</v>
      </c>
      <c r="L4886" t="s">
        <v>757</v>
      </c>
      <c r="M4886" t="s">
        <v>757</v>
      </c>
      <c r="N4886" t="s">
        <v>756</v>
      </c>
      <c r="O4886" t="s">
        <v>756</v>
      </c>
      <c r="P4886" t="s">
        <v>765</v>
      </c>
      <c r="Q4886" t="s">
        <v>23431</v>
      </c>
      <c r="R4886" t="s">
        <v>23432</v>
      </c>
      <c r="S4886" t="s">
        <v>756</v>
      </c>
      <c r="T4886" t="s">
        <v>756</v>
      </c>
      <c r="U4886" t="s">
        <v>756</v>
      </c>
      <c r="V4886" t="s">
        <v>756</v>
      </c>
      <c r="W4886" t="s">
        <v>756</v>
      </c>
      <c r="X4886" t="s">
        <v>23437</v>
      </c>
      <c r="Y4886" t="str">
        <f t="shared" si="1078"/>
        <v>diciembre</v>
      </c>
      <c r="Z4886">
        <f>YEAR(BD_PONDERACIONES[[#This Row],[Fecha Ejecución del Ticket]])</f>
        <v>2022</v>
      </c>
      <c r="AA4886" t="str">
        <f t="shared" si="1066"/>
        <v>enero</v>
      </c>
      <c r="AB4886">
        <f>YEAR(BD_PONDERACIONES[[#This Row],[Fecha de Inspección]])</f>
        <v>2023</v>
      </c>
      <c r="AC4886">
        <f t="shared" si="1067"/>
        <v>0.5</v>
      </c>
      <c r="AD4886">
        <f t="shared" si="1068"/>
        <v>0.5</v>
      </c>
      <c r="AE4886">
        <f t="shared" si="1069"/>
        <v>0.5</v>
      </c>
      <c r="AF4886">
        <f t="shared" si="1070"/>
        <v>0.5</v>
      </c>
      <c r="AG4886">
        <f t="shared" si="1071"/>
        <v>0.5</v>
      </c>
      <c r="AH4886">
        <f t="shared" si="1072"/>
        <v>0.5</v>
      </c>
      <c r="AI4886">
        <f t="shared" si="1073"/>
        <v>0.25</v>
      </c>
      <c r="AJ4886">
        <f t="shared" si="1074"/>
        <v>0.25</v>
      </c>
      <c r="AK4886">
        <f t="shared" si="1075"/>
        <v>0.5</v>
      </c>
      <c r="AL4886">
        <f t="shared" si="1076"/>
        <v>0.5</v>
      </c>
      <c r="AM4886">
        <f t="shared" si="1077"/>
        <v>0.5</v>
      </c>
      <c r="AN4886" s="6">
        <f t="shared" si="1079"/>
        <v>1</v>
      </c>
      <c r="AO4886" t="str">
        <f>VLOOKUP(BD_PONDERACIONES[[#This Row],[Comuna]],Tabla3[#All],2,0)</f>
        <v>Florida</v>
      </c>
    </row>
    <row r="4887" spans="1:41" x14ac:dyDescent="0.35">
      <c r="A4887" t="s">
        <v>23438</v>
      </c>
      <c r="B4887" t="s">
        <v>23439</v>
      </c>
      <c r="C4887" t="s">
        <v>23440</v>
      </c>
      <c r="D4887" s="5">
        <v>44945</v>
      </c>
      <c r="E4887" s="5">
        <v>44900</v>
      </c>
      <c r="F4887" t="s">
        <v>763</v>
      </c>
      <c r="G4887" t="s">
        <v>23441</v>
      </c>
      <c r="H4887" t="s">
        <v>3797</v>
      </c>
      <c r="J4887" t="s">
        <v>756</v>
      </c>
      <c r="K4887" t="s">
        <v>756</v>
      </c>
      <c r="L4887" t="s">
        <v>757</v>
      </c>
      <c r="M4887" t="s">
        <v>757</v>
      </c>
      <c r="N4887" t="s">
        <v>756</v>
      </c>
      <c r="O4887" t="s">
        <v>756</v>
      </c>
      <c r="P4887" t="s">
        <v>758</v>
      </c>
      <c r="Q4887" t="s">
        <v>759</v>
      </c>
      <c r="R4887" t="s">
        <v>759</v>
      </c>
      <c r="S4887" t="s">
        <v>757</v>
      </c>
      <c r="T4887" t="s">
        <v>757</v>
      </c>
      <c r="U4887" t="s">
        <v>757</v>
      </c>
      <c r="V4887" t="s">
        <v>756</v>
      </c>
      <c r="W4887" t="s">
        <v>756</v>
      </c>
      <c r="X4887" t="s">
        <v>23442</v>
      </c>
      <c r="Y4887" t="str">
        <f t="shared" si="1078"/>
        <v>diciembre</v>
      </c>
      <c r="Z4887">
        <f>YEAR(BD_PONDERACIONES[[#This Row],[Fecha Ejecución del Ticket]])</f>
        <v>2022</v>
      </c>
      <c r="AA4887" t="str">
        <f t="shared" si="1066"/>
        <v>enero</v>
      </c>
      <c r="AB4887">
        <f>YEAR(BD_PONDERACIONES[[#This Row],[Fecha de Inspección]])</f>
        <v>2023</v>
      </c>
      <c r="AC4887">
        <f t="shared" si="1067"/>
        <v>0.5</v>
      </c>
      <c r="AD4887">
        <f t="shared" si="1068"/>
        <v>0.5</v>
      </c>
      <c r="AE4887">
        <f t="shared" si="1069"/>
        <v>0.5</v>
      </c>
      <c r="AF4887">
        <f t="shared" si="1070"/>
        <v>0.5</v>
      </c>
      <c r="AG4887">
        <f t="shared" si="1071"/>
        <v>0.5</v>
      </c>
      <c r="AH4887">
        <f t="shared" si="1072"/>
        <v>0.5</v>
      </c>
      <c r="AI4887">
        <f t="shared" si="1073"/>
        <v>0.25</v>
      </c>
      <c r="AJ4887">
        <f t="shared" si="1074"/>
        <v>0.25</v>
      </c>
      <c r="AK4887">
        <f t="shared" si="1075"/>
        <v>0.5</v>
      </c>
      <c r="AL4887">
        <f t="shared" si="1076"/>
        <v>0.5</v>
      </c>
      <c r="AM4887">
        <f t="shared" si="1077"/>
        <v>0.5</v>
      </c>
      <c r="AN4887" s="6">
        <f t="shared" si="1079"/>
        <v>1</v>
      </c>
      <c r="AO4887" t="str">
        <f>VLOOKUP(BD_PONDERACIONES[[#This Row],[Comuna]],Tabla3[#All],2,0)</f>
        <v>Florida</v>
      </c>
    </row>
    <row r="4888" spans="1:41" x14ac:dyDescent="0.35">
      <c r="A4888" t="s">
        <v>23443</v>
      </c>
      <c r="B4888" t="s">
        <v>23444</v>
      </c>
      <c r="C4888" t="s">
        <v>23445</v>
      </c>
      <c r="D4888" s="5">
        <v>44945</v>
      </c>
      <c r="E4888" s="5">
        <v>44916</v>
      </c>
      <c r="F4888" t="s">
        <v>763</v>
      </c>
      <c r="G4888" t="s">
        <v>23446</v>
      </c>
      <c r="H4888" t="s">
        <v>3797</v>
      </c>
      <c r="J4888" t="s">
        <v>756</v>
      </c>
      <c r="K4888" t="s">
        <v>756</v>
      </c>
      <c r="L4888" t="s">
        <v>757</v>
      </c>
      <c r="M4888" t="s">
        <v>757</v>
      </c>
      <c r="N4888" t="s">
        <v>756</v>
      </c>
      <c r="O4888" t="s">
        <v>756</v>
      </c>
      <c r="P4888" t="s">
        <v>765</v>
      </c>
      <c r="Q4888" t="s">
        <v>759</v>
      </c>
      <c r="R4888" t="s">
        <v>759</v>
      </c>
      <c r="S4888" t="s">
        <v>757</v>
      </c>
      <c r="T4888" t="s">
        <v>757</v>
      </c>
      <c r="U4888" t="s">
        <v>757</v>
      </c>
      <c r="V4888" t="s">
        <v>756</v>
      </c>
      <c r="W4888" t="s">
        <v>756</v>
      </c>
      <c r="X4888" t="s">
        <v>23447</v>
      </c>
      <c r="Y4888" t="str">
        <f t="shared" si="1078"/>
        <v>diciembre</v>
      </c>
      <c r="Z4888">
        <f>YEAR(BD_PONDERACIONES[[#This Row],[Fecha Ejecución del Ticket]])</f>
        <v>2022</v>
      </c>
      <c r="AA4888" t="str">
        <f t="shared" si="1066"/>
        <v>enero</v>
      </c>
      <c r="AB4888">
        <f>YEAR(BD_PONDERACIONES[[#This Row],[Fecha de Inspección]])</f>
        <v>2023</v>
      </c>
      <c r="AC4888">
        <f t="shared" si="1067"/>
        <v>0.5</v>
      </c>
      <c r="AD4888">
        <f t="shared" si="1068"/>
        <v>0.5</v>
      </c>
      <c r="AE4888">
        <f t="shared" si="1069"/>
        <v>0.5</v>
      </c>
      <c r="AF4888">
        <f t="shared" si="1070"/>
        <v>0.5</v>
      </c>
      <c r="AG4888">
        <f t="shared" si="1071"/>
        <v>0.5</v>
      </c>
      <c r="AH4888">
        <f t="shared" si="1072"/>
        <v>0.5</v>
      </c>
      <c r="AI4888">
        <f t="shared" si="1073"/>
        <v>0.25</v>
      </c>
      <c r="AJ4888">
        <f t="shared" si="1074"/>
        <v>0.25</v>
      </c>
      <c r="AK4888">
        <f t="shared" si="1075"/>
        <v>0.5</v>
      </c>
      <c r="AL4888">
        <f t="shared" si="1076"/>
        <v>0.5</v>
      </c>
      <c r="AM4888">
        <f t="shared" si="1077"/>
        <v>0.5</v>
      </c>
      <c r="AN4888" s="6">
        <f t="shared" si="1079"/>
        <v>1</v>
      </c>
      <c r="AO4888" t="str">
        <f>VLOOKUP(BD_PONDERACIONES[[#This Row],[Comuna]],Tabla3[#All],2,0)</f>
        <v>Florida</v>
      </c>
    </row>
    <row r="4889" spans="1:41" x14ac:dyDescent="0.35">
      <c r="A4889" t="s">
        <v>23448</v>
      </c>
      <c r="B4889" t="s">
        <v>23449</v>
      </c>
      <c r="C4889" t="s">
        <v>23450</v>
      </c>
      <c r="D4889" s="5">
        <v>44945</v>
      </c>
      <c r="E4889" s="5">
        <v>44916</v>
      </c>
      <c r="F4889" t="s">
        <v>763</v>
      </c>
      <c r="G4889" t="s">
        <v>23451</v>
      </c>
      <c r="H4889" t="s">
        <v>3797</v>
      </c>
      <c r="J4889" t="s">
        <v>756</v>
      </c>
      <c r="K4889" t="s">
        <v>756</v>
      </c>
      <c r="L4889" t="s">
        <v>757</v>
      </c>
      <c r="M4889" t="s">
        <v>757</v>
      </c>
      <c r="N4889" t="s">
        <v>756</v>
      </c>
      <c r="O4889" t="s">
        <v>756</v>
      </c>
      <c r="P4889" t="s">
        <v>765</v>
      </c>
      <c r="Q4889" t="s">
        <v>23452</v>
      </c>
      <c r="R4889" t="s">
        <v>23453</v>
      </c>
      <c r="S4889" t="s">
        <v>756</v>
      </c>
      <c r="T4889" t="s">
        <v>756</v>
      </c>
      <c r="U4889" t="s">
        <v>756</v>
      </c>
      <c r="V4889" t="s">
        <v>773</v>
      </c>
      <c r="W4889" t="s">
        <v>773</v>
      </c>
      <c r="X4889" t="s">
        <v>9768</v>
      </c>
      <c r="Y4889" t="str">
        <f t="shared" si="1078"/>
        <v>diciembre</v>
      </c>
      <c r="Z4889">
        <f>YEAR(BD_PONDERACIONES[[#This Row],[Fecha Ejecución del Ticket]])</f>
        <v>2022</v>
      </c>
      <c r="AA4889" t="str">
        <f t="shared" si="1066"/>
        <v>enero</v>
      </c>
      <c r="AB4889">
        <f>YEAR(BD_PONDERACIONES[[#This Row],[Fecha de Inspección]])</f>
        <v>2023</v>
      </c>
      <c r="AC4889">
        <f t="shared" si="1067"/>
        <v>0.5</v>
      </c>
      <c r="AD4889">
        <f t="shared" si="1068"/>
        <v>0.5</v>
      </c>
      <c r="AE4889">
        <f t="shared" si="1069"/>
        <v>0.5</v>
      </c>
      <c r="AF4889">
        <f t="shared" si="1070"/>
        <v>0.5</v>
      </c>
      <c r="AG4889">
        <f t="shared" si="1071"/>
        <v>0.5</v>
      </c>
      <c r="AH4889">
        <f t="shared" si="1072"/>
        <v>0.5</v>
      </c>
      <c r="AI4889">
        <f t="shared" si="1073"/>
        <v>0.25</v>
      </c>
      <c r="AJ4889">
        <f t="shared" si="1074"/>
        <v>0.25</v>
      </c>
      <c r="AK4889">
        <f t="shared" si="1075"/>
        <v>0.5</v>
      </c>
      <c r="AL4889">
        <f t="shared" si="1076"/>
        <v>0</v>
      </c>
      <c r="AM4889">
        <f t="shared" si="1077"/>
        <v>0</v>
      </c>
      <c r="AN4889" s="6">
        <f t="shared" si="1079"/>
        <v>0.8</v>
      </c>
      <c r="AO4889" t="str">
        <f>VLOOKUP(BD_PONDERACIONES[[#This Row],[Comuna]],Tabla3[#All],2,0)</f>
        <v>Florida</v>
      </c>
    </row>
    <row r="4890" spans="1:41" x14ac:dyDescent="0.35">
      <c r="A4890" t="s">
        <v>23454</v>
      </c>
      <c r="B4890" t="s">
        <v>23455</v>
      </c>
      <c r="C4890" t="s">
        <v>23456</v>
      </c>
      <c r="D4890" s="5">
        <v>44945</v>
      </c>
      <c r="E4890" s="5">
        <v>44912</v>
      </c>
      <c r="F4890" t="s">
        <v>763</v>
      </c>
      <c r="G4890" t="s">
        <v>23457</v>
      </c>
      <c r="H4890" t="s">
        <v>3797</v>
      </c>
      <c r="J4890" t="s">
        <v>756</v>
      </c>
      <c r="K4890" t="s">
        <v>756</v>
      </c>
      <c r="L4890" t="s">
        <v>757</v>
      </c>
      <c r="M4890" t="s">
        <v>757</v>
      </c>
      <c r="N4890" t="s">
        <v>756</v>
      </c>
      <c r="O4890" t="s">
        <v>756</v>
      </c>
      <c r="P4890" t="s">
        <v>758</v>
      </c>
      <c r="Q4890" t="s">
        <v>759</v>
      </c>
      <c r="R4890" t="s">
        <v>759</v>
      </c>
      <c r="S4890" t="s">
        <v>757</v>
      </c>
      <c r="T4890" t="s">
        <v>757</v>
      </c>
      <c r="U4890" t="s">
        <v>757</v>
      </c>
      <c r="V4890" t="s">
        <v>756</v>
      </c>
      <c r="W4890" t="s">
        <v>756</v>
      </c>
      <c r="X4890" t="s">
        <v>23458</v>
      </c>
      <c r="Y4890" t="str">
        <f t="shared" si="1078"/>
        <v>diciembre</v>
      </c>
      <c r="Z4890">
        <f>YEAR(BD_PONDERACIONES[[#This Row],[Fecha Ejecución del Ticket]])</f>
        <v>2022</v>
      </c>
      <c r="AA4890" t="str">
        <f t="shared" si="1066"/>
        <v>enero</v>
      </c>
      <c r="AB4890">
        <f>YEAR(BD_PONDERACIONES[[#This Row],[Fecha de Inspección]])</f>
        <v>2023</v>
      </c>
      <c r="AC4890">
        <f t="shared" si="1067"/>
        <v>0.5</v>
      </c>
      <c r="AD4890">
        <f t="shared" si="1068"/>
        <v>0.5</v>
      </c>
      <c r="AE4890">
        <f t="shared" si="1069"/>
        <v>0.5</v>
      </c>
      <c r="AF4890">
        <f t="shared" si="1070"/>
        <v>0.5</v>
      </c>
      <c r="AG4890">
        <f t="shared" si="1071"/>
        <v>0.5</v>
      </c>
      <c r="AH4890">
        <f t="shared" si="1072"/>
        <v>0.5</v>
      </c>
      <c r="AI4890">
        <f t="shared" si="1073"/>
        <v>0.25</v>
      </c>
      <c r="AJ4890">
        <f t="shared" si="1074"/>
        <v>0.25</v>
      </c>
      <c r="AK4890">
        <f t="shared" si="1075"/>
        <v>0.5</v>
      </c>
      <c r="AL4890">
        <f t="shared" si="1076"/>
        <v>0.5</v>
      </c>
      <c r="AM4890">
        <f t="shared" si="1077"/>
        <v>0.5</v>
      </c>
      <c r="AN4890" s="6">
        <f t="shared" si="1079"/>
        <v>1</v>
      </c>
      <c r="AO4890" t="str">
        <f>VLOOKUP(BD_PONDERACIONES[[#This Row],[Comuna]],Tabla3[#All],2,0)</f>
        <v>Florida</v>
      </c>
    </row>
    <row r="4891" spans="1:41" x14ac:dyDescent="0.35">
      <c r="A4891" t="s">
        <v>23459</v>
      </c>
      <c r="B4891" t="s">
        <v>23460</v>
      </c>
      <c r="C4891" t="s">
        <v>23461</v>
      </c>
      <c r="D4891" s="5">
        <v>44946</v>
      </c>
      <c r="E4891" s="5">
        <v>44925</v>
      </c>
      <c r="F4891" t="s">
        <v>753</v>
      </c>
      <c r="G4891" t="s">
        <v>23462</v>
      </c>
      <c r="H4891" t="s">
        <v>3783</v>
      </c>
      <c r="J4891" t="s">
        <v>756</v>
      </c>
      <c r="K4891" t="s">
        <v>756</v>
      </c>
      <c r="L4891" t="s">
        <v>756</v>
      </c>
      <c r="M4891" t="s">
        <v>756</v>
      </c>
      <c r="N4891" t="s">
        <v>756</v>
      </c>
      <c r="O4891" t="s">
        <v>756</v>
      </c>
      <c r="P4891" t="s">
        <v>765</v>
      </c>
      <c r="Q4891" t="s">
        <v>23463</v>
      </c>
      <c r="R4891" t="s">
        <v>23464</v>
      </c>
      <c r="S4891" t="s">
        <v>756</v>
      </c>
      <c r="T4891" t="s">
        <v>756</v>
      </c>
      <c r="U4891" t="s">
        <v>756</v>
      </c>
      <c r="V4891" t="s">
        <v>756</v>
      </c>
      <c r="W4891" t="s">
        <v>756</v>
      </c>
      <c r="X4891" t="s">
        <v>9524</v>
      </c>
      <c r="Y4891" t="str">
        <f t="shared" si="1078"/>
        <v>diciembre</v>
      </c>
      <c r="Z4891">
        <f>YEAR(BD_PONDERACIONES[[#This Row],[Fecha Ejecución del Ticket]])</f>
        <v>2022</v>
      </c>
      <c r="AA4891" t="str">
        <f t="shared" si="1066"/>
        <v>enero</v>
      </c>
      <c r="AB4891">
        <f>YEAR(BD_PONDERACIONES[[#This Row],[Fecha de Inspección]])</f>
        <v>2023</v>
      </c>
      <c r="AC4891">
        <f t="shared" si="1067"/>
        <v>0.5</v>
      </c>
      <c r="AD4891">
        <f t="shared" si="1068"/>
        <v>0.5</v>
      </c>
      <c r="AE4891">
        <f t="shared" si="1069"/>
        <v>0.5</v>
      </c>
      <c r="AF4891">
        <f t="shared" si="1070"/>
        <v>0.5</v>
      </c>
      <c r="AG4891">
        <f t="shared" si="1071"/>
        <v>0.5</v>
      </c>
      <c r="AH4891">
        <f t="shared" si="1072"/>
        <v>0.5</v>
      </c>
      <c r="AI4891">
        <f t="shared" si="1073"/>
        <v>0.25</v>
      </c>
      <c r="AJ4891">
        <f t="shared" si="1074"/>
        <v>0.25</v>
      </c>
      <c r="AK4891">
        <f t="shared" si="1075"/>
        <v>0.5</v>
      </c>
      <c r="AL4891">
        <f t="shared" si="1076"/>
        <v>0.5</v>
      </c>
      <c r="AM4891">
        <f t="shared" si="1077"/>
        <v>0.5</v>
      </c>
      <c r="AN4891" s="6">
        <f t="shared" si="1079"/>
        <v>1</v>
      </c>
      <c r="AO4891" t="str">
        <f>VLOOKUP(BD_PONDERACIONES[[#This Row],[Comuna]],Tabla3[#All],2,0)</f>
        <v>Florida</v>
      </c>
    </row>
    <row r="4892" spans="1:41" x14ac:dyDescent="0.35">
      <c r="A4892" t="s">
        <v>23465</v>
      </c>
      <c r="B4892" t="s">
        <v>23466</v>
      </c>
      <c r="C4892" t="s">
        <v>23467</v>
      </c>
      <c r="D4892" s="5">
        <v>44946</v>
      </c>
      <c r="E4892" s="5">
        <v>44901</v>
      </c>
      <c r="F4892" t="s">
        <v>753</v>
      </c>
      <c r="G4892" t="s">
        <v>23468</v>
      </c>
      <c r="H4892" t="s">
        <v>3783</v>
      </c>
      <c r="J4892" t="s">
        <v>756</v>
      </c>
      <c r="K4892" t="s">
        <v>756</v>
      </c>
      <c r="L4892" t="s">
        <v>757</v>
      </c>
      <c r="M4892" t="s">
        <v>757</v>
      </c>
      <c r="N4892" t="s">
        <v>756</v>
      </c>
      <c r="O4892" t="s">
        <v>756</v>
      </c>
      <c r="P4892" t="s">
        <v>758</v>
      </c>
      <c r="Q4892" t="s">
        <v>759</v>
      </c>
      <c r="R4892" t="s">
        <v>759</v>
      </c>
      <c r="S4892" t="s">
        <v>757</v>
      </c>
      <c r="T4892" t="s">
        <v>757</v>
      </c>
      <c r="U4892" t="s">
        <v>757</v>
      </c>
      <c r="V4892" t="s">
        <v>756</v>
      </c>
      <c r="W4892" t="s">
        <v>756</v>
      </c>
      <c r="X4892" t="s">
        <v>8238</v>
      </c>
      <c r="Y4892" t="str">
        <f t="shared" si="1078"/>
        <v>diciembre</v>
      </c>
      <c r="Z4892">
        <f>YEAR(BD_PONDERACIONES[[#This Row],[Fecha Ejecución del Ticket]])</f>
        <v>2022</v>
      </c>
      <c r="AA4892" t="str">
        <f t="shared" si="1066"/>
        <v>enero</v>
      </c>
      <c r="AB4892">
        <f>YEAR(BD_PONDERACIONES[[#This Row],[Fecha de Inspección]])</f>
        <v>2023</v>
      </c>
      <c r="AC4892">
        <f t="shared" si="1067"/>
        <v>0.5</v>
      </c>
      <c r="AD4892">
        <f t="shared" si="1068"/>
        <v>0.5</v>
      </c>
      <c r="AE4892">
        <f t="shared" si="1069"/>
        <v>0.5</v>
      </c>
      <c r="AF4892">
        <f t="shared" si="1070"/>
        <v>0.5</v>
      </c>
      <c r="AG4892">
        <f t="shared" si="1071"/>
        <v>0.5</v>
      </c>
      <c r="AH4892">
        <f t="shared" si="1072"/>
        <v>0.5</v>
      </c>
      <c r="AI4892">
        <f t="shared" si="1073"/>
        <v>0.25</v>
      </c>
      <c r="AJ4892">
        <f t="shared" si="1074"/>
        <v>0.25</v>
      </c>
      <c r="AK4892">
        <f t="shared" si="1075"/>
        <v>0.5</v>
      </c>
      <c r="AL4892">
        <f t="shared" si="1076"/>
        <v>0.5</v>
      </c>
      <c r="AM4892">
        <f t="shared" si="1077"/>
        <v>0.5</v>
      </c>
      <c r="AN4892" s="6">
        <f t="shared" si="1079"/>
        <v>1</v>
      </c>
      <c r="AO4892" t="str">
        <f>VLOOKUP(BD_PONDERACIONES[[#This Row],[Comuna]],Tabla3[#All],2,0)</f>
        <v>Florida</v>
      </c>
    </row>
    <row r="4893" spans="1:41" x14ac:dyDescent="0.35">
      <c r="A4893" t="s">
        <v>23469</v>
      </c>
      <c r="B4893" t="s">
        <v>23470</v>
      </c>
      <c r="C4893" t="s">
        <v>23471</v>
      </c>
      <c r="D4893" s="5">
        <v>44946</v>
      </c>
      <c r="E4893" s="5">
        <v>44924</v>
      </c>
      <c r="F4893" t="s">
        <v>753</v>
      </c>
      <c r="G4893" t="s">
        <v>23472</v>
      </c>
      <c r="H4893" t="s">
        <v>3783</v>
      </c>
      <c r="J4893" t="s">
        <v>756</v>
      </c>
      <c r="K4893" t="s">
        <v>756</v>
      </c>
      <c r="L4893" t="s">
        <v>757</v>
      </c>
      <c r="M4893" t="s">
        <v>757</v>
      </c>
      <c r="N4893" t="s">
        <v>756</v>
      </c>
      <c r="O4893" t="s">
        <v>756</v>
      </c>
      <c r="P4893" t="s">
        <v>758</v>
      </c>
      <c r="Q4893" t="s">
        <v>759</v>
      </c>
      <c r="R4893" t="s">
        <v>759</v>
      </c>
      <c r="S4893" t="s">
        <v>757</v>
      </c>
      <c r="T4893" t="s">
        <v>757</v>
      </c>
      <c r="U4893" t="s">
        <v>757</v>
      </c>
      <c r="V4893" t="s">
        <v>904</v>
      </c>
      <c r="W4893" t="s">
        <v>756</v>
      </c>
      <c r="X4893" t="s">
        <v>23473</v>
      </c>
      <c r="Y4893" t="str">
        <f t="shared" si="1078"/>
        <v>diciembre</v>
      </c>
      <c r="Z4893">
        <f>YEAR(BD_PONDERACIONES[[#This Row],[Fecha Ejecución del Ticket]])</f>
        <v>2022</v>
      </c>
      <c r="AA4893" t="str">
        <f t="shared" si="1066"/>
        <v>enero</v>
      </c>
      <c r="AB4893">
        <f>YEAR(BD_PONDERACIONES[[#This Row],[Fecha de Inspección]])</f>
        <v>2023</v>
      </c>
      <c r="AC4893">
        <f t="shared" si="1067"/>
        <v>0.5</v>
      </c>
      <c r="AD4893">
        <f t="shared" si="1068"/>
        <v>0.5</v>
      </c>
      <c r="AE4893">
        <f t="shared" si="1069"/>
        <v>0.5</v>
      </c>
      <c r="AF4893">
        <f t="shared" si="1070"/>
        <v>0.5</v>
      </c>
      <c r="AG4893">
        <f t="shared" si="1071"/>
        <v>0.5</v>
      </c>
      <c r="AH4893">
        <f t="shared" si="1072"/>
        <v>0.5</v>
      </c>
      <c r="AI4893">
        <f t="shared" si="1073"/>
        <v>0.25</v>
      </c>
      <c r="AJ4893">
        <f t="shared" si="1074"/>
        <v>0.25</v>
      </c>
      <c r="AK4893">
        <f t="shared" si="1075"/>
        <v>0.5</v>
      </c>
      <c r="AL4893">
        <f t="shared" si="1076"/>
        <v>0.32500000000000001</v>
      </c>
      <c r="AM4893">
        <f t="shared" si="1077"/>
        <v>0.5</v>
      </c>
      <c r="AN4893" s="6">
        <f t="shared" si="1079"/>
        <v>0.96500000000000008</v>
      </c>
      <c r="AO4893" t="str">
        <f>VLOOKUP(BD_PONDERACIONES[[#This Row],[Comuna]],Tabla3[#All],2,0)</f>
        <v>Florida</v>
      </c>
    </row>
    <row r="4894" spans="1:41" x14ac:dyDescent="0.35">
      <c r="A4894" t="s">
        <v>23474</v>
      </c>
      <c r="B4894" t="s">
        <v>23475</v>
      </c>
      <c r="C4894" t="s">
        <v>23476</v>
      </c>
      <c r="D4894" s="5">
        <v>44946</v>
      </c>
      <c r="E4894" s="5">
        <v>44925</v>
      </c>
      <c r="F4894" t="s">
        <v>763</v>
      </c>
      <c r="G4894" t="s">
        <v>23477</v>
      </c>
      <c r="H4894" t="s">
        <v>1809</v>
      </c>
      <c r="J4894" t="s">
        <v>756</v>
      </c>
      <c r="K4894" t="s">
        <v>756</v>
      </c>
      <c r="L4894" t="s">
        <v>757</v>
      </c>
      <c r="M4894" t="s">
        <v>757</v>
      </c>
      <c r="N4894" t="s">
        <v>756</v>
      </c>
      <c r="O4894" t="s">
        <v>756</v>
      </c>
      <c r="P4894" t="s">
        <v>758</v>
      </c>
      <c r="Q4894" t="s">
        <v>759</v>
      </c>
      <c r="R4894" t="s">
        <v>759</v>
      </c>
      <c r="S4894" t="s">
        <v>757</v>
      </c>
      <c r="T4894" t="s">
        <v>757</v>
      </c>
      <c r="U4894" t="s">
        <v>757</v>
      </c>
      <c r="V4894" t="s">
        <v>773</v>
      </c>
      <c r="W4894" t="s">
        <v>773</v>
      </c>
      <c r="X4894" t="s">
        <v>16827</v>
      </c>
      <c r="Y4894" t="str">
        <f t="shared" si="1078"/>
        <v>diciembre</v>
      </c>
      <c r="Z4894">
        <f>YEAR(BD_PONDERACIONES[[#This Row],[Fecha Ejecución del Ticket]])</f>
        <v>2022</v>
      </c>
      <c r="AA4894" t="str">
        <f t="shared" si="1066"/>
        <v>enero</v>
      </c>
      <c r="AB4894">
        <f>YEAR(BD_PONDERACIONES[[#This Row],[Fecha de Inspección]])</f>
        <v>2023</v>
      </c>
      <c r="AC4894">
        <f t="shared" si="1067"/>
        <v>0.5</v>
      </c>
      <c r="AD4894">
        <f t="shared" si="1068"/>
        <v>0.5</v>
      </c>
      <c r="AE4894">
        <f t="shared" si="1069"/>
        <v>0.5</v>
      </c>
      <c r="AF4894">
        <f t="shared" si="1070"/>
        <v>0.5</v>
      </c>
      <c r="AG4894">
        <f t="shared" si="1071"/>
        <v>0.5</v>
      </c>
      <c r="AH4894">
        <f t="shared" si="1072"/>
        <v>0.5</v>
      </c>
      <c r="AI4894">
        <f t="shared" si="1073"/>
        <v>0.25</v>
      </c>
      <c r="AJ4894">
        <f t="shared" si="1074"/>
        <v>0.25</v>
      </c>
      <c r="AK4894">
        <f t="shared" si="1075"/>
        <v>0.5</v>
      </c>
      <c r="AL4894">
        <f t="shared" si="1076"/>
        <v>0</v>
      </c>
      <c r="AM4894">
        <f t="shared" si="1077"/>
        <v>0</v>
      </c>
      <c r="AN4894" s="6">
        <f t="shared" si="1079"/>
        <v>0.8</v>
      </c>
      <c r="AO4894" t="str">
        <f>VLOOKUP(BD_PONDERACIONES[[#This Row],[Comuna]],Tabla3[#All],2,0)</f>
        <v>Florida</v>
      </c>
    </row>
    <row r="4895" spans="1:41" x14ac:dyDescent="0.35">
      <c r="A4895" t="s">
        <v>23478</v>
      </c>
      <c r="B4895" t="s">
        <v>23479</v>
      </c>
      <c r="C4895" t="s">
        <v>23480</v>
      </c>
      <c r="D4895" s="5">
        <v>44946</v>
      </c>
      <c r="E4895" s="5">
        <v>44901</v>
      </c>
      <c r="F4895" t="s">
        <v>753</v>
      </c>
      <c r="G4895" t="s">
        <v>23481</v>
      </c>
      <c r="H4895" t="s">
        <v>3783</v>
      </c>
      <c r="J4895" t="s">
        <v>756</v>
      </c>
      <c r="K4895" t="s">
        <v>756</v>
      </c>
      <c r="L4895" t="s">
        <v>757</v>
      </c>
      <c r="M4895" t="s">
        <v>757</v>
      </c>
      <c r="N4895" t="s">
        <v>756</v>
      </c>
      <c r="O4895" t="s">
        <v>756</v>
      </c>
      <c r="P4895" t="s">
        <v>765</v>
      </c>
      <c r="Q4895" t="s">
        <v>23482</v>
      </c>
      <c r="R4895" t="s">
        <v>23483</v>
      </c>
      <c r="S4895" t="s">
        <v>756</v>
      </c>
      <c r="T4895" t="s">
        <v>756</v>
      </c>
      <c r="U4895" t="s">
        <v>756</v>
      </c>
      <c r="V4895" t="s">
        <v>756</v>
      </c>
      <c r="W4895" t="s">
        <v>756</v>
      </c>
      <c r="X4895" t="s">
        <v>9524</v>
      </c>
      <c r="Y4895" t="str">
        <f t="shared" si="1078"/>
        <v>diciembre</v>
      </c>
      <c r="Z4895">
        <f>YEAR(BD_PONDERACIONES[[#This Row],[Fecha Ejecución del Ticket]])</f>
        <v>2022</v>
      </c>
      <c r="AA4895" t="str">
        <f t="shared" si="1066"/>
        <v>enero</v>
      </c>
      <c r="AB4895">
        <f>YEAR(BD_PONDERACIONES[[#This Row],[Fecha de Inspección]])</f>
        <v>2023</v>
      </c>
      <c r="AC4895">
        <f t="shared" si="1067"/>
        <v>0.5</v>
      </c>
      <c r="AD4895">
        <f t="shared" si="1068"/>
        <v>0.5</v>
      </c>
      <c r="AE4895">
        <f t="shared" si="1069"/>
        <v>0.5</v>
      </c>
      <c r="AF4895">
        <f t="shared" si="1070"/>
        <v>0.5</v>
      </c>
      <c r="AG4895">
        <f t="shared" si="1071"/>
        <v>0.5</v>
      </c>
      <c r="AH4895">
        <f t="shared" si="1072"/>
        <v>0.5</v>
      </c>
      <c r="AI4895">
        <f t="shared" si="1073"/>
        <v>0.25</v>
      </c>
      <c r="AJ4895">
        <f t="shared" si="1074"/>
        <v>0.25</v>
      </c>
      <c r="AK4895">
        <f t="shared" si="1075"/>
        <v>0.5</v>
      </c>
      <c r="AL4895">
        <f t="shared" si="1076"/>
        <v>0.5</v>
      </c>
      <c r="AM4895">
        <f t="shared" si="1077"/>
        <v>0.5</v>
      </c>
      <c r="AN4895" s="6">
        <f t="shared" si="1079"/>
        <v>1</v>
      </c>
      <c r="AO4895" t="str">
        <f>VLOOKUP(BD_PONDERACIONES[[#This Row],[Comuna]],Tabla3[#All],2,0)</f>
        <v>Florida</v>
      </c>
    </row>
    <row r="4896" spans="1:41" x14ac:dyDescent="0.35">
      <c r="A4896" t="s">
        <v>23484</v>
      </c>
      <c r="B4896" t="s">
        <v>23485</v>
      </c>
      <c r="C4896" t="s">
        <v>23486</v>
      </c>
      <c r="D4896" s="5">
        <v>44946</v>
      </c>
      <c r="E4896" s="5">
        <v>44902</v>
      </c>
      <c r="F4896" t="s">
        <v>763</v>
      </c>
      <c r="G4896" t="s">
        <v>23487</v>
      </c>
      <c r="H4896" t="s">
        <v>1809</v>
      </c>
      <c r="J4896" t="s">
        <v>756</v>
      </c>
      <c r="K4896" t="s">
        <v>756</v>
      </c>
      <c r="L4896" t="s">
        <v>757</v>
      </c>
      <c r="M4896" t="s">
        <v>757</v>
      </c>
      <c r="N4896" t="s">
        <v>757</v>
      </c>
      <c r="O4896" t="s">
        <v>757</v>
      </c>
      <c r="P4896" t="s">
        <v>765</v>
      </c>
      <c r="Q4896" t="s">
        <v>23488</v>
      </c>
      <c r="R4896" t="s">
        <v>759</v>
      </c>
      <c r="S4896" t="s">
        <v>757</v>
      </c>
      <c r="T4896" t="s">
        <v>757</v>
      </c>
      <c r="U4896" t="s">
        <v>757</v>
      </c>
      <c r="V4896" t="s">
        <v>756</v>
      </c>
      <c r="W4896" t="s">
        <v>756</v>
      </c>
      <c r="X4896" t="s">
        <v>23489</v>
      </c>
      <c r="Y4896" t="str">
        <f t="shared" si="1078"/>
        <v>diciembre</v>
      </c>
      <c r="Z4896">
        <f>YEAR(BD_PONDERACIONES[[#This Row],[Fecha Ejecución del Ticket]])</f>
        <v>2022</v>
      </c>
      <c r="AA4896" t="str">
        <f t="shared" si="1066"/>
        <v>enero</v>
      </c>
      <c r="AB4896">
        <f>YEAR(BD_PONDERACIONES[[#This Row],[Fecha de Inspección]])</f>
        <v>2023</v>
      </c>
      <c r="AC4896">
        <f t="shared" si="1067"/>
        <v>0.5</v>
      </c>
      <c r="AD4896">
        <f t="shared" si="1068"/>
        <v>0.5</v>
      </c>
      <c r="AE4896">
        <f t="shared" si="1069"/>
        <v>0.5</v>
      </c>
      <c r="AF4896">
        <f t="shared" si="1070"/>
        <v>0.5</v>
      </c>
      <c r="AG4896">
        <f t="shared" si="1071"/>
        <v>0.5</v>
      </c>
      <c r="AH4896">
        <f t="shared" si="1072"/>
        <v>0.5</v>
      </c>
      <c r="AI4896">
        <f t="shared" si="1073"/>
        <v>0.25</v>
      </c>
      <c r="AJ4896">
        <f t="shared" si="1074"/>
        <v>0.25</v>
      </c>
      <c r="AK4896">
        <f t="shared" si="1075"/>
        <v>0.5</v>
      </c>
      <c r="AL4896">
        <f t="shared" si="1076"/>
        <v>0.5</v>
      </c>
      <c r="AM4896">
        <f t="shared" si="1077"/>
        <v>0.5</v>
      </c>
      <c r="AN4896" s="6">
        <f t="shared" si="1079"/>
        <v>1</v>
      </c>
      <c r="AO4896" t="str">
        <f>VLOOKUP(BD_PONDERACIONES[[#This Row],[Comuna]],Tabla3[#All],2,0)</f>
        <v>Florida</v>
      </c>
    </row>
    <row r="4897" spans="1:41" x14ac:dyDescent="0.35">
      <c r="A4897" t="s">
        <v>23490</v>
      </c>
      <c r="B4897" t="s">
        <v>23491</v>
      </c>
      <c r="C4897" t="s">
        <v>23492</v>
      </c>
      <c r="D4897" s="5">
        <v>44946</v>
      </c>
      <c r="E4897" s="5">
        <v>44898</v>
      </c>
      <c r="F4897" t="s">
        <v>753</v>
      </c>
      <c r="G4897" t="s">
        <v>23493</v>
      </c>
      <c r="H4897" t="s">
        <v>3783</v>
      </c>
      <c r="J4897" t="s">
        <v>756</v>
      </c>
      <c r="K4897" t="s">
        <v>756</v>
      </c>
      <c r="L4897" t="s">
        <v>757</v>
      </c>
      <c r="M4897" t="s">
        <v>757</v>
      </c>
      <c r="N4897" t="s">
        <v>904</v>
      </c>
      <c r="O4897" t="s">
        <v>904</v>
      </c>
      <c r="P4897" t="s">
        <v>758</v>
      </c>
      <c r="Q4897" t="s">
        <v>759</v>
      </c>
      <c r="R4897" t="s">
        <v>759</v>
      </c>
      <c r="S4897" t="s">
        <v>757</v>
      </c>
      <c r="T4897" t="s">
        <v>757</v>
      </c>
      <c r="U4897" t="s">
        <v>757</v>
      </c>
      <c r="V4897" t="s">
        <v>756</v>
      </c>
      <c r="W4897" t="s">
        <v>756</v>
      </c>
      <c r="X4897" t="s">
        <v>23494</v>
      </c>
      <c r="Y4897" t="str">
        <f t="shared" si="1078"/>
        <v>diciembre</v>
      </c>
      <c r="Z4897">
        <f>YEAR(BD_PONDERACIONES[[#This Row],[Fecha Ejecución del Ticket]])</f>
        <v>2022</v>
      </c>
      <c r="AA4897" t="str">
        <f t="shared" si="1066"/>
        <v>enero</v>
      </c>
      <c r="AB4897">
        <f>YEAR(BD_PONDERACIONES[[#This Row],[Fecha de Inspección]])</f>
        <v>2023</v>
      </c>
      <c r="AC4897">
        <f t="shared" si="1067"/>
        <v>0.5</v>
      </c>
      <c r="AD4897">
        <f t="shared" si="1068"/>
        <v>0.5</v>
      </c>
      <c r="AE4897">
        <f t="shared" si="1069"/>
        <v>0.5</v>
      </c>
      <c r="AF4897">
        <f t="shared" si="1070"/>
        <v>0.5</v>
      </c>
      <c r="AG4897">
        <f t="shared" si="1071"/>
        <v>0.32500000000000001</v>
      </c>
      <c r="AH4897">
        <f t="shared" si="1072"/>
        <v>0.32500000000000001</v>
      </c>
      <c r="AI4897">
        <f t="shared" si="1073"/>
        <v>0.25</v>
      </c>
      <c r="AJ4897">
        <f t="shared" si="1074"/>
        <v>0.25</v>
      </c>
      <c r="AK4897">
        <f t="shared" si="1075"/>
        <v>0.5</v>
      </c>
      <c r="AL4897">
        <f t="shared" si="1076"/>
        <v>0.5</v>
      </c>
      <c r="AM4897">
        <f t="shared" si="1077"/>
        <v>0.5</v>
      </c>
      <c r="AN4897" s="6">
        <f t="shared" si="1079"/>
        <v>0.94750000000000001</v>
      </c>
      <c r="AO4897" t="str">
        <f>VLOOKUP(BD_PONDERACIONES[[#This Row],[Comuna]],Tabla3[#All],2,0)</f>
        <v>Florida</v>
      </c>
    </row>
    <row r="4898" spans="1:41" x14ac:dyDescent="0.35">
      <c r="A4898" t="s">
        <v>23495</v>
      </c>
      <c r="B4898" t="s">
        <v>23496</v>
      </c>
      <c r="C4898" t="s">
        <v>23497</v>
      </c>
      <c r="D4898" s="5">
        <v>44946</v>
      </c>
      <c r="E4898" s="5">
        <v>44917</v>
      </c>
      <c r="F4898" t="s">
        <v>753</v>
      </c>
      <c r="G4898" t="s">
        <v>23498</v>
      </c>
      <c r="H4898" t="s">
        <v>3783</v>
      </c>
      <c r="J4898" t="s">
        <v>756</v>
      </c>
      <c r="K4898" t="s">
        <v>756</v>
      </c>
      <c r="L4898" t="s">
        <v>757</v>
      </c>
      <c r="M4898" t="s">
        <v>757</v>
      </c>
      <c r="N4898" t="s">
        <v>756</v>
      </c>
      <c r="O4898" t="s">
        <v>756</v>
      </c>
      <c r="P4898" t="s">
        <v>758</v>
      </c>
      <c r="Q4898" t="s">
        <v>759</v>
      </c>
      <c r="R4898" t="s">
        <v>759</v>
      </c>
      <c r="S4898" t="s">
        <v>757</v>
      </c>
      <c r="T4898" t="s">
        <v>757</v>
      </c>
      <c r="U4898" t="s">
        <v>757</v>
      </c>
      <c r="V4898" t="s">
        <v>756</v>
      </c>
      <c r="W4898" t="s">
        <v>756</v>
      </c>
      <c r="X4898" t="s">
        <v>8238</v>
      </c>
      <c r="Y4898" t="str">
        <f t="shared" si="1078"/>
        <v>diciembre</v>
      </c>
      <c r="Z4898">
        <f>YEAR(BD_PONDERACIONES[[#This Row],[Fecha Ejecución del Ticket]])</f>
        <v>2022</v>
      </c>
      <c r="AA4898" t="str">
        <f t="shared" si="1066"/>
        <v>enero</v>
      </c>
      <c r="AB4898">
        <f>YEAR(BD_PONDERACIONES[[#This Row],[Fecha de Inspección]])</f>
        <v>2023</v>
      </c>
      <c r="AC4898">
        <f t="shared" si="1067"/>
        <v>0.5</v>
      </c>
      <c r="AD4898">
        <f t="shared" si="1068"/>
        <v>0.5</v>
      </c>
      <c r="AE4898">
        <f t="shared" si="1069"/>
        <v>0.5</v>
      </c>
      <c r="AF4898">
        <f t="shared" si="1070"/>
        <v>0.5</v>
      </c>
      <c r="AG4898">
        <f t="shared" si="1071"/>
        <v>0.5</v>
      </c>
      <c r="AH4898">
        <f t="shared" si="1072"/>
        <v>0.5</v>
      </c>
      <c r="AI4898">
        <f t="shared" si="1073"/>
        <v>0.25</v>
      </c>
      <c r="AJ4898">
        <f t="shared" si="1074"/>
        <v>0.25</v>
      </c>
      <c r="AK4898">
        <f t="shared" si="1075"/>
        <v>0.5</v>
      </c>
      <c r="AL4898">
        <f t="shared" si="1076"/>
        <v>0.5</v>
      </c>
      <c r="AM4898">
        <f t="shared" si="1077"/>
        <v>0.5</v>
      </c>
      <c r="AN4898" s="6">
        <f t="shared" si="1079"/>
        <v>1</v>
      </c>
      <c r="AO4898" t="str">
        <f>VLOOKUP(BD_PONDERACIONES[[#This Row],[Comuna]],Tabla3[#All],2,0)</f>
        <v>Florida</v>
      </c>
    </row>
    <row r="4899" spans="1:41" x14ac:dyDescent="0.35">
      <c r="A4899" t="s">
        <v>23499</v>
      </c>
      <c r="B4899" t="s">
        <v>23500</v>
      </c>
      <c r="C4899" t="s">
        <v>23501</v>
      </c>
      <c r="D4899" s="5">
        <v>44946</v>
      </c>
      <c r="E4899" s="5">
        <v>44926</v>
      </c>
      <c r="F4899" t="s">
        <v>753</v>
      </c>
      <c r="G4899" t="s">
        <v>23502</v>
      </c>
      <c r="H4899" t="s">
        <v>3783</v>
      </c>
      <c r="J4899" t="s">
        <v>756</v>
      </c>
      <c r="K4899" t="s">
        <v>756</v>
      </c>
      <c r="L4899" t="s">
        <v>756</v>
      </c>
      <c r="M4899" t="s">
        <v>756</v>
      </c>
      <c r="N4899" t="s">
        <v>756</v>
      </c>
      <c r="O4899" t="s">
        <v>756</v>
      </c>
      <c r="P4899" t="s">
        <v>758</v>
      </c>
      <c r="Q4899" t="s">
        <v>759</v>
      </c>
      <c r="R4899" t="s">
        <v>759</v>
      </c>
      <c r="S4899" t="s">
        <v>757</v>
      </c>
      <c r="T4899" t="s">
        <v>757</v>
      </c>
      <c r="U4899" t="s">
        <v>757</v>
      </c>
      <c r="V4899" t="s">
        <v>756</v>
      </c>
      <c r="W4899" t="s">
        <v>756</v>
      </c>
      <c r="X4899" t="s">
        <v>8238</v>
      </c>
      <c r="Y4899" t="str">
        <f t="shared" si="1078"/>
        <v>diciembre</v>
      </c>
      <c r="Z4899">
        <f>YEAR(BD_PONDERACIONES[[#This Row],[Fecha Ejecución del Ticket]])</f>
        <v>2022</v>
      </c>
      <c r="AA4899" t="str">
        <f t="shared" si="1066"/>
        <v>enero</v>
      </c>
      <c r="AB4899">
        <f>YEAR(BD_PONDERACIONES[[#This Row],[Fecha de Inspección]])</f>
        <v>2023</v>
      </c>
      <c r="AC4899">
        <f t="shared" si="1067"/>
        <v>0.5</v>
      </c>
      <c r="AD4899">
        <f t="shared" si="1068"/>
        <v>0.5</v>
      </c>
      <c r="AE4899">
        <f t="shared" si="1069"/>
        <v>0.5</v>
      </c>
      <c r="AF4899">
        <f t="shared" si="1070"/>
        <v>0.5</v>
      </c>
      <c r="AG4899">
        <f t="shared" si="1071"/>
        <v>0.5</v>
      </c>
      <c r="AH4899">
        <f t="shared" si="1072"/>
        <v>0.5</v>
      </c>
      <c r="AI4899">
        <f t="shared" si="1073"/>
        <v>0.25</v>
      </c>
      <c r="AJ4899">
        <f t="shared" si="1074"/>
        <v>0.25</v>
      </c>
      <c r="AK4899">
        <f t="shared" si="1075"/>
        <v>0.5</v>
      </c>
      <c r="AL4899">
        <f t="shared" si="1076"/>
        <v>0.5</v>
      </c>
      <c r="AM4899">
        <f t="shared" si="1077"/>
        <v>0.5</v>
      </c>
      <c r="AN4899" s="6">
        <f t="shared" si="1079"/>
        <v>1</v>
      </c>
      <c r="AO4899" t="str">
        <f>VLOOKUP(BD_PONDERACIONES[[#This Row],[Comuna]],Tabla3[#All],2,0)</f>
        <v>Florida</v>
      </c>
    </row>
    <row r="4900" spans="1:41" x14ac:dyDescent="0.35">
      <c r="A4900" t="s">
        <v>23503</v>
      </c>
      <c r="B4900" t="s">
        <v>23504</v>
      </c>
      <c r="C4900" t="s">
        <v>23505</v>
      </c>
      <c r="D4900" s="5">
        <v>44946</v>
      </c>
      <c r="E4900" s="5">
        <v>44897</v>
      </c>
      <c r="F4900" t="s">
        <v>763</v>
      </c>
      <c r="G4900" t="s">
        <v>23506</v>
      </c>
      <c r="H4900" t="s">
        <v>1809</v>
      </c>
      <c r="J4900" t="s">
        <v>756</v>
      </c>
      <c r="K4900" t="s">
        <v>756</v>
      </c>
      <c r="L4900" t="s">
        <v>757</v>
      </c>
      <c r="M4900" t="s">
        <v>757</v>
      </c>
      <c r="N4900" t="s">
        <v>756</v>
      </c>
      <c r="O4900" t="s">
        <v>756</v>
      </c>
      <c r="P4900" t="s">
        <v>758</v>
      </c>
      <c r="Q4900" t="s">
        <v>759</v>
      </c>
      <c r="R4900" t="s">
        <v>759</v>
      </c>
      <c r="S4900" t="s">
        <v>757</v>
      </c>
      <c r="T4900" t="s">
        <v>757</v>
      </c>
      <c r="U4900" t="s">
        <v>757</v>
      </c>
      <c r="V4900" t="s">
        <v>773</v>
      </c>
      <c r="W4900" t="s">
        <v>773</v>
      </c>
      <c r="X4900" t="s">
        <v>23171</v>
      </c>
      <c r="Y4900" t="str">
        <f t="shared" si="1078"/>
        <v>diciembre</v>
      </c>
      <c r="Z4900">
        <f>YEAR(BD_PONDERACIONES[[#This Row],[Fecha Ejecución del Ticket]])</f>
        <v>2022</v>
      </c>
      <c r="AA4900" t="str">
        <f t="shared" si="1066"/>
        <v>enero</v>
      </c>
      <c r="AB4900">
        <f>YEAR(BD_PONDERACIONES[[#This Row],[Fecha de Inspección]])</f>
        <v>2023</v>
      </c>
      <c r="AC4900">
        <f t="shared" si="1067"/>
        <v>0.5</v>
      </c>
      <c r="AD4900">
        <f t="shared" si="1068"/>
        <v>0.5</v>
      </c>
      <c r="AE4900">
        <f t="shared" si="1069"/>
        <v>0.5</v>
      </c>
      <c r="AF4900">
        <f t="shared" si="1070"/>
        <v>0.5</v>
      </c>
      <c r="AG4900">
        <f t="shared" si="1071"/>
        <v>0.5</v>
      </c>
      <c r="AH4900">
        <f t="shared" si="1072"/>
        <v>0.5</v>
      </c>
      <c r="AI4900">
        <f t="shared" si="1073"/>
        <v>0.25</v>
      </c>
      <c r="AJ4900">
        <f t="shared" si="1074"/>
        <v>0.25</v>
      </c>
      <c r="AK4900">
        <f t="shared" si="1075"/>
        <v>0.5</v>
      </c>
      <c r="AL4900">
        <f t="shared" si="1076"/>
        <v>0</v>
      </c>
      <c r="AM4900">
        <f t="shared" si="1077"/>
        <v>0</v>
      </c>
      <c r="AN4900" s="6">
        <f t="shared" si="1079"/>
        <v>0.8</v>
      </c>
      <c r="AO4900" t="str">
        <f>VLOOKUP(BD_PONDERACIONES[[#This Row],[Comuna]],Tabla3[#All],2,0)</f>
        <v>Florida</v>
      </c>
    </row>
    <row r="4901" spans="1:41" x14ac:dyDescent="0.35">
      <c r="A4901" t="s">
        <v>23507</v>
      </c>
      <c r="B4901" t="s">
        <v>23508</v>
      </c>
      <c r="C4901" t="s">
        <v>23509</v>
      </c>
      <c r="D4901" s="5">
        <v>44946</v>
      </c>
      <c r="E4901" s="5">
        <v>44901</v>
      </c>
      <c r="F4901" t="s">
        <v>753</v>
      </c>
      <c r="G4901" t="s">
        <v>23510</v>
      </c>
      <c r="H4901" t="s">
        <v>3783</v>
      </c>
      <c r="J4901" t="s">
        <v>756</v>
      </c>
      <c r="K4901" t="s">
        <v>756</v>
      </c>
      <c r="L4901" t="s">
        <v>757</v>
      </c>
      <c r="M4901" t="s">
        <v>757</v>
      </c>
      <c r="N4901" t="s">
        <v>756</v>
      </c>
      <c r="O4901" t="s">
        <v>756</v>
      </c>
      <c r="P4901" t="s">
        <v>765</v>
      </c>
      <c r="Q4901" t="s">
        <v>23511</v>
      </c>
      <c r="R4901" t="s">
        <v>759</v>
      </c>
      <c r="S4901" t="s">
        <v>756</v>
      </c>
      <c r="T4901" t="s">
        <v>756</v>
      </c>
      <c r="U4901" t="s">
        <v>756</v>
      </c>
      <c r="V4901" t="s">
        <v>756</v>
      </c>
      <c r="W4901" t="s">
        <v>756</v>
      </c>
      <c r="X4901" t="s">
        <v>9524</v>
      </c>
      <c r="Y4901" t="str">
        <f t="shared" si="1078"/>
        <v>diciembre</v>
      </c>
      <c r="Z4901">
        <f>YEAR(BD_PONDERACIONES[[#This Row],[Fecha Ejecución del Ticket]])</f>
        <v>2022</v>
      </c>
      <c r="AA4901" t="str">
        <f t="shared" si="1066"/>
        <v>enero</v>
      </c>
      <c r="AB4901">
        <f>YEAR(BD_PONDERACIONES[[#This Row],[Fecha de Inspección]])</f>
        <v>2023</v>
      </c>
      <c r="AC4901">
        <f t="shared" si="1067"/>
        <v>0.5</v>
      </c>
      <c r="AD4901">
        <f t="shared" si="1068"/>
        <v>0.5</v>
      </c>
      <c r="AE4901">
        <f t="shared" si="1069"/>
        <v>0.5</v>
      </c>
      <c r="AF4901">
        <f t="shared" si="1070"/>
        <v>0.5</v>
      </c>
      <c r="AG4901">
        <f t="shared" si="1071"/>
        <v>0.5</v>
      </c>
      <c r="AH4901">
        <f t="shared" si="1072"/>
        <v>0.5</v>
      </c>
      <c r="AI4901">
        <f t="shared" si="1073"/>
        <v>0.25</v>
      </c>
      <c r="AJ4901">
        <f t="shared" si="1074"/>
        <v>0.25</v>
      </c>
      <c r="AK4901">
        <f t="shared" si="1075"/>
        <v>0.5</v>
      </c>
      <c r="AL4901">
        <f t="shared" si="1076"/>
        <v>0.5</v>
      </c>
      <c r="AM4901">
        <f t="shared" si="1077"/>
        <v>0.5</v>
      </c>
      <c r="AN4901" s="6">
        <f t="shared" si="1079"/>
        <v>1</v>
      </c>
      <c r="AO4901" t="str">
        <f>VLOOKUP(BD_PONDERACIONES[[#This Row],[Comuna]],Tabla3[#All],2,0)</f>
        <v>Florida</v>
      </c>
    </row>
    <row r="4902" spans="1:41" x14ac:dyDescent="0.35">
      <c r="A4902" t="s">
        <v>23512</v>
      </c>
      <c r="B4902" t="s">
        <v>23513</v>
      </c>
      <c r="C4902" t="s">
        <v>23514</v>
      </c>
      <c r="D4902" s="5">
        <v>44946</v>
      </c>
      <c r="E4902" s="5">
        <v>44916</v>
      </c>
      <c r="F4902" t="s">
        <v>753</v>
      </c>
      <c r="G4902" t="s">
        <v>23515</v>
      </c>
      <c r="H4902" t="s">
        <v>3783</v>
      </c>
      <c r="J4902" t="s">
        <v>756</v>
      </c>
      <c r="K4902" t="s">
        <v>756</v>
      </c>
      <c r="L4902" t="s">
        <v>756</v>
      </c>
      <c r="M4902" t="s">
        <v>756</v>
      </c>
      <c r="N4902" t="s">
        <v>756</v>
      </c>
      <c r="O4902" t="s">
        <v>756</v>
      </c>
      <c r="P4902" t="s">
        <v>758</v>
      </c>
      <c r="Q4902" t="s">
        <v>759</v>
      </c>
      <c r="R4902" t="s">
        <v>759</v>
      </c>
      <c r="S4902" t="s">
        <v>757</v>
      </c>
      <c r="T4902" t="s">
        <v>757</v>
      </c>
      <c r="U4902" t="s">
        <v>757</v>
      </c>
      <c r="V4902" t="s">
        <v>756</v>
      </c>
      <c r="W4902" t="s">
        <v>756</v>
      </c>
      <c r="X4902" t="s">
        <v>22148</v>
      </c>
      <c r="Y4902" t="str">
        <f t="shared" si="1078"/>
        <v>diciembre</v>
      </c>
      <c r="Z4902">
        <f>YEAR(BD_PONDERACIONES[[#This Row],[Fecha Ejecución del Ticket]])</f>
        <v>2022</v>
      </c>
      <c r="AA4902" t="str">
        <f t="shared" si="1066"/>
        <v>enero</v>
      </c>
      <c r="AB4902">
        <f>YEAR(BD_PONDERACIONES[[#This Row],[Fecha de Inspección]])</f>
        <v>2023</v>
      </c>
      <c r="AC4902">
        <f t="shared" si="1067"/>
        <v>0.5</v>
      </c>
      <c r="AD4902">
        <f t="shared" si="1068"/>
        <v>0.5</v>
      </c>
      <c r="AE4902">
        <f t="shared" si="1069"/>
        <v>0.5</v>
      </c>
      <c r="AF4902">
        <f t="shared" si="1070"/>
        <v>0.5</v>
      </c>
      <c r="AG4902">
        <f t="shared" si="1071"/>
        <v>0.5</v>
      </c>
      <c r="AH4902">
        <f t="shared" si="1072"/>
        <v>0.5</v>
      </c>
      <c r="AI4902">
        <f t="shared" si="1073"/>
        <v>0.25</v>
      </c>
      <c r="AJ4902">
        <f t="shared" si="1074"/>
        <v>0.25</v>
      </c>
      <c r="AK4902">
        <f t="shared" si="1075"/>
        <v>0.5</v>
      </c>
      <c r="AL4902">
        <f t="shared" si="1076"/>
        <v>0.5</v>
      </c>
      <c r="AM4902">
        <f t="shared" si="1077"/>
        <v>0.5</v>
      </c>
      <c r="AN4902" s="6">
        <f t="shared" si="1079"/>
        <v>1</v>
      </c>
      <c r="AO4902" t="str">
        <f>VLOOKUP(BD_PONDERACIONES[[#This Row],[Comuna]],Tabla3[#All],2,0)</f>
        <v>Florida</v>
      </c>
    </row>
    <row r="4903" spans="1:41" x14ac:dyDescent="0.35">
      <c r="A4903" t="s">
        <v>23516</v>
      </c>
      <c r="B4903" t="s">
        <v>23517</v>
      </c>
      <c r="C4903" t="s">
        <v>23518</v>
      </c>
      <c r="D4903" s="5">
        <v>44946</v>
      </c>
      <c r="E4903" s="5">
        <v>44911</v>
      </c>
      <c r="F4903" t="s">
        <v>763</v>
      </c>
      <c r="G4903" t="s">
        <v>23519</v>
      </c>
      <c r="H4903" t="s">
        <v>1809</v>
      </c>
      <c r="J4903" t="s">
        <v>756</v>
      </c>
      <c r="K4903" t="s">
        <v>756</v>
      </c>
      <c r="L4903" t="s">
        <v>757</v>
      </c>
      <c r="M4903" t="s">
        <v>757</v>
      </c>
      <c r="N4903" t="s">
        <v>756</v>
      </c>
      <c r="O4903" t="s">
        <v>756</v>
      </c>
      <c r="P4903" t="s">
        <v>758</v>
      </c>
      <c r="Q4903" t="s">
        <v>759</v>
      </c>
      <c r="R4903" t="s">
        <v>759</v>
      </c>
      <c r="S4903" t="s">
        <v>757</v>
      </c>
      <c r="T4903" t="s">
        <v>757</v>
      </c>
      <c r="U4903" t="s">
        <v>757</v>
      </c>
      <c r="V4903" t="s">
        <v>756</v>
      </c>
      <c r="W4903" t="s">
        <v>756</v>
      </c>
      <c r="X4903" t="s">
        <v>804</v>
      </c>
      <c r="Y4903" t="str">
        <f t="shared" si="1078"/>
        <v>diciembre</v>
      </c>
      <c r="Z4903">
        <f>YEAR(BD_PONDERACIONES[[#This Row],[Fecha Ejecución del Ticket]])</f>
        <v>2022</v>
      </c>
      <c r="AA4903" t="str">
        <f t="shared" si="1066"/>
        <v>enero</v>
      </c>
      <c r="AB4903">
        <f>YEAR(BD_PONDERACIONES[[#This Row],[Fecha de Inspección]])</f>
        <v>2023</v>
      </c>
      <c r="AC4903">
        <f t="shared" si="1067"/>
        <v>0.5</v>
      </c>
      <c r="AD4903">
        <f t="shared" si="1068"/>
        <v>0.5</v>
      </c>
      <c r="AE4903">
        <f t="shared" si="1069"/>
        <v>0.5</v>
      </c>
      <c r="AF4903">
        <f t="shared" si="1070"/>
        <v>0.5</v>
      </c>
      <c r="AG4903">
        <f t="shared" si="1071"/>
        <v>0.5</v>
      </c>
      <c r="AH4903">
        <f t="shared" si="1072"/>
        <v>0.5</v>
      </c>
      <c r="AI4903">
        <f t="shared" si="1073"/>
        <v>0.25</v>
      </c>
      <c r="AJ4903">
        <f t="shared" si="1074"/>
        <v>0.25</v>
      </c>
      <c r="AK4903">
        <f t="shared" si="1075"/>
        <v>0.5</v>
      </c>
      <c r="AL4903">
        <f t="shared" si="1076"/>
        <v>0.5</v>
      </c>
      <c r="AM4903">
        <f t="shared" si="1077"/>
        <v>0.5</v>
      </c>
      <c r="AN4903" s="6">
        <f t="shared" si="1079"/>
        <v>1</v>
      </c>
      <c r="AO4903" t="str">
        <f>VLOOKUP(BD_PONDERACIONES[[#This Row],[Comuna]],Tabla3[#All],2,0)</f>
        <v>Florida</v>
      </c>
    </row>
    <row r="4904" spans="1:41" x14ac:dyDescent="0.35">
      <c r="A4904" t="s">
        <v>23520</v>
      </c>
      <c r="B4904" t="s">
        <v>23521</v>
      </c>
      <c r="C4904" t="s">
        <v>23522</v>
      </c>
      <c r="D4904" s="5">
        <v>44946</v>
      </c>
      <c r="E4904" s="5">
        <v>44917</v>
      </c>
      <c r="F4904" t="s">
        <v>763</v>
      </c>
      <c r="G4904" t="s">
        <v>23523</v>
      </c>
      <c r="H4904" t="s">
        <v>1809</v>
      </c>
      <c r="J4904" t="s">
        <v>756</v>
      </c>
      <c r="K4904" t="s">
        <v>756</v>
      </c>
      <c r="L4904" t="s">
        <v>757</v>
      </c>
      <c r="M4904" t="s">
        <v>757</v>
      </c>
      <c r="N4904" t="s">
        <v>756</v>
      </c>
      <c r="O4904" t="s">
        <v>756</v>
      </c>
      <c r="P4904" t="s">
        <v>758</v>
      </c>
      <c r="Q4904" t="s">
        <v>759</v>
      </c>
      <c r="R4904" t="s">
        <v>759</v>
      </c>
      <c r="S4904" t="s">
        <v>757</v>
      </c>
      <c r="T4904" t="s">
        <v>757</v>
      </c>
      <c r="U4904" t="s">
        <v>757</v>
      </c>
      <c r="V4904" t="s">
        <v>773</v>
      </c>
      <c r="W4904" t="s">
        <v>773</v>
      </c>
      <c r="X4904" t="s">
        <v>23171</v>
      </c>
      <c r="Y4904" t="str">
        <f t="shared" si="1078"/>
        <v>diciembre</v>
      </c>
      <c r="Z4904">
        <f>YEAR(BD_PONDERACIONES[[#This Row],[Fecha Ejecución del Ticket]])</f>
        <v>2022</v>
      </c>
      <c r="AA4904" t="str">
        <f t="shared" si="1066"/>
        <v>enero</v>
      </c>
      <c r="AB4904">
        <f>YEAR(BD_PONDERACIONES[[#This Row],[Fecha de Inspección]])</f>
        <v>2023</v>
      </c>
      <c r="AC4904">
        <f t="shared" si="1067"/>
        <v>0.5</v>
      </c>
      <c r="AD4904">
        <f t="shared" si="1068"/>
        <v>0.5</v>
      </c>
      <c r="AE4904">
        <f t="shared" si="1069"/>
        <v>0.5</v>
      </c>
      <c r="AF4904">
        <f t="shared" si="1070"/>
        <v>0.5</v>
      </c>
      <c r="AG4904">
        <f t="shared" si="1071"/>
        <v>0.5</v>
      </c>
      <c r="AH4904">
        <f t="shared" si="1072"/>
        <v>0.5</v>
      </c>
      <c r="AI4904">
        <f t="shared" si="1073"/>
        <v>0.25</v>
      </c>
      <c r="AJ4904">
        <f t="shared" si="1074"/>
        <v>0.25</v>
      </c>
      <c r="AK4904">
        <f t="shared" si="1075"/>
        <v>0.5</v>
      </c>
      <c r="AL4904">
        <f t="shared" si="1076"/>
        <v>0</v>
      </c>
      <c r="AM4904">
        <f t="shared" si="1077"/>
        <v>0</v>
      </c>
      <c r="AN4904" s="6">
        <f t="shared" si="1079"/>
        <v>0.8</v>
      </c>
      <c r="AO4904" t="str">
        <f>VLOOKUP(BD_PONDERACIONES[[#This Row],[Comuna]],Tabla3[#All],2,0)</f>
        <v>Florida</v>
      </c>
    </row>
    <row r="4905" spans="1:41" x14ac:dyDescent="0.35">
      <c r="A4905" t="s">
        <v>23524</v>
      </c>
      <c r="B4905" t="s">
        <v>23525</v>
      </c>
      <c r="C4905" t="s">
        <v>23526</v>
      </c>
      <c r="D4905" s="5">
        <v>44946</v>
      </c>
      <c r="E4905" s="5">
        <v>44909</v>
      </c>
      <c r="F4905" t="s">
        <v>763</v>
      </c>
      <c r="G4905" t="s">
        <v>23527</v>
      </c>
      <c r="H4905" t="s">
        <v>1809</v>
      </c>
      <c r="J4905" t="s">
        <v>756</v>
      </c>
      <c r="K4905" t="s">
        <v>756</v>
      </c>
      <c r="L4905" t="s">
        <v>757</v>
      </c>
      <c r="M4905" t="s">
        <v>757</v>
      </c>
      <c r="N4905" t="s">
        <v>756</v>
      </c>
      <c r="O4905" t="s">
        <v>756</v>
      </c>
      <c r="P4905" t="s">
        <v>758</v>
      </c>
      <c r="Q4905" t="s">
        <v>759</v>
      </c>
      <c r="R4905" t="s">
        <v>759</v>
      </c>
      <c r="S4905" t="s">
        <v>757</v>
      </c>
      <c r="T4905" t="s">
        <v>757</v>
      </c>
      <c r="U4905" t="s">
        <v>757</v>
      </c>
      <c r="V4905" t="s">
        <v>756</v>
      </c>
      <c r="W4905" t="s">
        <v>756</v>
      </c>
      <c r="X4905" t="s">
        <v>23528</v>
      </c>
      <c r="Y4905" t="str">
        <f t="shared" si="1078"/>
        <v>diciembre</v>
      </c>
      <c r="Z4905">
        <f>YEAR(BD_PONDERACIONES[[#This Row],[Fecha Ejecución del Ticket]])</f>
        <v>2022</v>
      </c>
      <c r="AA4905" t="str">
        <f t="shared" si="1066"/>
        <v>enero</v>
      </c>
      <c r="AB4905">
        <f>YEAR(BD_PONDERACIONES[[#This Row],[Fecha de Inspección]])</f>
        <v>2023</v>
      </c>
      <c r="AC4905">
        <f t="shared" si="1067"/>
        <v>0.5</v>
      </c>
      <c r="AD4905">
        <f t="shared" si="1068"/>
        <v>0.5</v>
      </c>
      <c r="AE4905">
        <f t="shared" si="1069"/>
        <v>0.5</v>
      </c>
      <c r="AF4905">
        <f t="shared" si="1070"/>
        <v>0.5</v>
      </c>
      <c r="AG4905">
        <f t="shared" si="1071"/>
        <v>0.5</v>
      </c>
      <c r="AH4905">
        <f t="shared" si="1072"/>
        <v>0.5</v>
      </c>
      <c r="AI4905">
        <f t="shared" si="1073"/>
        <v>0.25</v>
      </c>
      <c r="AJ4905">
        <f t="shared" si="1074"/>
        <v>0.25</v>
      </c>
      <c r="AK4905">
        <f t="shared" si="1075"/>
        <v>0.5</v>
      </c>
      <c r="AL4905">
        <f t="shared" si="1076"/>
        <v>0.5</v>
      </c>
      <c r="AM4905">
        <f t="shared" si="1077"/>
        <v>0.5</v>
      </c>
      <c r="AN4905" s="6">
        <f t="shared" si="1079"/>
        <v>1</v>
      </c>
      <c r="AO4905" t="str">
        <f>VLOOKUP(BD_PONDERACIONES[[#This Row],[Comuna]],Tabla3[#All],2,0)</f>
        <v>Florida</v>
      </c>
    </row>
    <row r="4906" spans="1:41" x14ac:dyDescent="0.35">
      <c r="A4906" t="s">
        <v>23529</v>
      </c>
      <c r="B4906" t="s">
        <v>23530</v>
      </c>
      <c r="C4906" t="s">
        <v>23531</v>
      </c>
      <c r="D4906" s="5">
        <v>44946</v>
      </c>
      <c r="E4906" s="5">
        <v>44898</v>
      </c>
      <c r="F4906" t="s">
        <v>753</v>
      </c>
      <c r="G4906" t="s">
        <v>23532</v>
      </c>
      <c r="H4906" t="s">
        <v>3783</v>
      </c>
      <c r="J4906" t="s">
        <v>756</v>
      </c>
      <c r="K4906" t="s">
        <v>756</v>
      </c>
      <c r="L4906" t="s">
        <v>757</v>
      </c>
      <c r="M4906" t="s">
        <v>757</v>
      </c>
      <c r="N4906" t="s">
        <v>756</v>
      </c>
      <c r="O4906" t="s">
        <v>756</v>
      </c>
      <c r="P4906" t="s">
        <v>758</v>
      </c>
      <c r="Q4906" t="s">
        <v>759</v>
      </c>
      <c r="R4906" t="s">
        <v>759</v>
      </c>
      <c r="S4906" t="s">
        <v>757</v>
      </c>
      <c r="T4906" t="s">
        <v>757</v>
      </c>
      <c r="U4906" t="s">
        <v>757</v>
      </c>
      <c r="V4906" t="s">
        <v>756</v>
      </c>
      <c r="W4906" t="s">
        <v>756</v>
      </c>
      <c r="X4906" t="s">
        <v>23533</v>
      </c>
      <c r="Y4906" t="str">
        <f t="shared" si="1078"/>
        <v>diciembre</v>
      </c>
      <c r="Z4906">
        <f>YEAR(BD_PONDERACIONES[[#This Row],[Fecha Ejecución del Ticket]])</f>
        <v>2022</v>
      </c>
      <c r="AA4906" t="str">
        <f t="shared" si="1066"/>
        <v>enero</v>
      </c>
      <c r="AB4906">
        <f>YEAR(BD_PONDERACIONES[[#This Row],[Fecha de Inspección]])</f>
        <v>2023</v>
      </c>
      <c r="AC4906">
        <f t="shared" si="1067"/>
        <v>0.5</v>
      </c>
      <c r="AD4906">
        <f t="shared" si="1068"/>
        <v>0.5</v>
      </c>
      <c r="AE4906">
        <f t="shared" si="1069"/>
        <v>0.5</v>
      </c>
      <c r="AF4906">
        <f t="shared" si="1070"/>
        <v>0.5</v>
      </c>
      <c r="AG4906">
        <f t="shared" si="1071"/>
        <v>0.5</v>
      </c>
      <c r="AH4906">
        <f t="shared" si="1072"/>
        <v>0.5</v>
      </c>
      <c r="AI4906">
        <f t="shared" si="1073"/>
        <v>0.25</v>
      </c>
      <c r="AJ4906">
        <f t="shared" si="1074"/>
        <v>0.25</v>
      </c>
      <c r="AK4906">
        <f t="shared" si="1075"/>
        <v>0.5</v>
      </c>
      <c r="AL4906">
        <f t="shared" si="1076"/>
        <v>0.5</v>
      </c>
      <c r="AM4906">
        <f t="shared" si="1077"/>
        <v>0.5</v>
      </c>
      <c r="AN4906" s="6">
        <f t="shared" si="1079"/>
        <v>1</v>
      </c>
      <c r="AO4906" t="str">
        <f>VLOOKUP(BD_PONDERACIONES[[#This Row],[Comuna]],Tabla3[#All],2,0)</f>
        <v>Florida</v>
      </c>
    </row>
    <row r="4907" spans="1:41" x14ac:dyDescent="0.35">
      <c r="A4907" t="s">
        <v>23534</v>
      </c>
      <c r="B4907" t="s">
        <v>23535</v>
      </c>
      <c r="C4907" t="s">
        <v>23536</v>
      </c>
      <c r="D4907" s="5">
        <v>44946</v>
      </c>
      <c r="E4907" s="5">
        <v>44921</v>
      </c>
      <c r="F4907" t="s">
        <v>753</v>
      </c>
      <c r="G4907" t="s">
        <v>23532</v>
      </c>
      <c r="H4907" t="s">
        <v>3783</v>
      </c>
      <c r="J4907" t="s">
        <v>756</v>
      </c>
      <c r="K4907" t="s">
        <v>756</v>
      </c>
      <c r="L4907" t="s">
        <v>757</v>
      </c>
      <c r="M4907" t="s">
        <v>757</v>
      </c>
      <c r="N4907" t="s">
        <v>756</v>
      </c>
      <c r="O4907" t="s">
        <v>756</v>
      </c>
      <c r="P4907" t="s">
        <v>758</v>
      </c>
      <c r="Q4907" t="s">
        <v>759</v>
      </c>
      <c r="R4907" t="s">
        <v>759</v>
      </c>
      <c r="S4907" t="s">
        <v>757</v>
      </c>
      <c r="T4907" t="s">
        <v>757</v>
      </c>
      <c r="U4907" t="s">
        <v>757</v>
      </c>
      <c r="V4907" t="s">
        <v>756</v>
      </c>
      <c r="W4907" t="s">
        <v>756</v>
      </c>
      <c r="X4907" t="s">
        <v>23533</v>
      </c>
      <c r="Y4907" t="str">
        <f t="shared" si="1078"/>
        <v>diciembre</v>
      </c>
      <c r="Z4907">
        <f>YEAR(BD_PONDERACIONES[[#This Row],[Fecha Ejecución del Ticket]])</f>
        <v>2022</v>
      </c>
      <c r="AA4907" t="str">
        <f t="shared" si="1066"/>
        <v>enero</v>
      </c>
      <c r="AB4907">
        <f>YEAR(BD_PONDERACIONES[[#This Row],[Fecha de Inspección]])</f>
        <v>2023</v>
      </c>
      <c r="AC4907">
        <f t="shared" si="1067"/>
        <v>0.5</v>
      </c>
      <c r="AD4907">
        <f t="shared" si="1068"/>
        <v>0.5</v>
      </c>
      <c r="AE4907">
        <f t="shared" si="1069"/>
        <v>0.5</v>
      </c>
      <c r="AF4907">
        <f t="shared" si="1070"/>
        <v>0.5</v>
      </c>
      <c r="AG4907">
        <f t="shared" si="1071"/>
        <v>0.5</v>
      </c>
      <c r="AH4907">
        <f t="shared" si="1072"/>
        <v>0.5</v>
      </c>
      <c r="AI4907">
        <f t="shared" si="1073"/>
        <v>0.25</v>
      </c>
      <c r="AJ4907">
        <f t="shared" si="1074"/>
        <v>0.25</v>
      </c>
      <c r="AK4907">
        <f t="shared" si="1075"/>
        <v>0.5</v>
      </c>
      <c r="AL4907">
        <f t="shared" si="1076"/>
        <v>0.5</v>
      </c>
      <c r="AM4907">
        <f t="shared" si="1077"/>
        <v>0.5</v>
      </c>
      <c r="AN4907" s="6">
        <f t="shared" si="1079"/>
        <v>1</v>
      </c>
      <c r="AO4907" t="str">
        <f>VLOOKUP(BD_PONDERACIONES[[#This Row],[Comuna]],Tabla3[#All],2,0)</f>
        <v>Florida</v>
      </c>
    </row>
    <row r="4908" spans="1:41" x14ac:dyDescent="0.35">
      <c r="A4908" t="s">
        <v>23537</v>
      </c>
      <c r="B4908" t="s">
        <v>23538</v>
      </c>
      <c r="C4908" t="s">
        <v>23539</v>
      </c>
      <c r="D4908" s="5">
        <v>44946</v>
      </c>
      <c r="E4908" s="5">
        <v>44897</v>
      </c>
      <c r="F4908" t="s">
        <v>753</v>
      </c>
      <c r="G4908" t="s">
        <v>23540</v>
      </c>
      <c r="H4908" t="s">
        <v>3783</v>
      </c>
      <c r="J4908" t="s">
        <v>756</v>
      </c>
      <c r="K4908" t="s">
        <v>756</v>
      </c>
      <c r="L4908" t="s">
        <v>757</v>
      </c>
      <c r="M4908" t="s">
        <v>757</v>
      </c>
      <c r="N4908" t="s">
        <v>756</v>
      </c>
      <c r="O4908" t="s">
        <v>756</v>
      </c>
      <c r="P4908" t="s">
        <v>758</v>
      </c>
      <c r="Q4908" t="s">
        <v>759</v>
      </c>
      <c r="R4908" t="s">
        <v>759</v>
      </c>
      <c r="S4908" t="s">
        <v>757</v>
      </c>
      <c r="T4908" t="s">
        <v>757</v>
      </c>
      <c r="U4908" t="s">
        <v>757</v>
      </c>
      <c r="V4908" t="s">
        <v>756</v>
      </c>
      <c r="W4908" t="s">
        <v>756</v>
      </c>
      <c r="X4908" t="s">
        <v>23533</v>
      </c>
      <c r="Y4908" t="str">
        <f t="shared" si="1078"/>
        <v>diciembre</v>
      </c>
      <c r="Z4908">
        <f>YEAR(BD_PONDERACIONES[[#This Row],[Fecha Ejecución del Ticket]])</f>
        <v>2022</v>
      </c>
      <c r="AA4908" t="str">
        <f t="shared" si="1066"/>
        <v>enero</v>
      </c>
      <c r="AB4908">
        <f>YEAR(BD_PONDERACIONES[[#This Row],[Fecha de Inspección]])</f>
        <v>2023</v>
      </c>
      <c r="AC4908">
        <f t="shared" si="1067"/>
        <v>0.5</v>
      </c>
      <c r="AD4908">
        <f t="shared" si="1068"/>
        <v>0.5</v>
      </c>
      <c r="AE4908">
        <f t="shared" si="1069"/>
        <v>0.5</v>
      </c>
      <c r="AF4908">
        <f t="shared" si="1070"/>
        <v>0.5</v>
      </c>
      <c r="AG4908">
        <f t="shared" si="1071"/>
        <v>0.5</v>
      </c>
      <c r="AH4908">
        <f t="shared" si="1072"/>
        <v>0.5</v>
      </c>
      <c r="AI4908">
        <f t="shared" si="1073"/>
        <v>0.25</v>
      </c>
      <c r="AJ4908">
        <f t="shared" si="1074"/>
        <v>0.25</v>
      </c>
      <c r="AK4908">
        <f t="shared" si="1075"/>
        <v>0.5</v>
      </c>
      <c r="AL4908">
        <f t="shared" si="1076"/>
        <v>0.5</v>
      </c>
      <c r="AM4908">
        <f t="shared" si="1077"/>
        <v>0.5</v>
      </c>
      <c r="AN4908" s="6">
        <f t="shared" si="1079"/>
        <v>1</v>
      </c>
      <c r="AO4908" t="str">
        <f>VLOOKUP(BD_PONDERACIONES[[#This Row],[Comuna]],Tabla3[#All],2,0)</f>
        <v>Florida</v>
      </c>
    </row>
    <row r="4909" spans="1:41" x14ac:dyDescent="0.35">
      <c r="A4909" t="s">
        <v>23541</v>
      </c>
      <c r="B4909" t="s">
        <v>23542</v>
      </c>
      <c r="C4909" t="s">
        <v>23543</v>
      </c>
      <c r="D4909" s="5">
        <v>44946</v>
      </c>
      <c r="E4909" s="5">
        <v>44909</v>
      </c>
      <c r="F4909" t="s">
        <v>753</v>
      </c>
      <c r="G4909" t="s">
        <v>23544</v>
      </c>
      <c r="H4909" t="s">
        <v>3783</v>
      </c>
      <c r="J4909" t="s">
        <v>756</v>
      </c>
      <c r="K4909" t="s">
        <v>756</v>
      </c>
      <c r="L4909" t="s">
        <v>757</v>
      </c>
      <c r="M4909" t="s">
        <v>757</v>
      </c>
      <c r="N4909" t="s">
        <v>756</v>
      </c>
      <c r="O4909" t="s">
        <v>756</v>
      </c>
      <c r="P4909" t="s">
        <v>758</v>
      </c>
      <c r="Q4909" t="s">
        <v>759</v>
      </c>
      <c r="R4909" t="s">
        <v>759</v>
      </c>
      <c r="S4909" t="s">
        <v>757</v>
      </c>
      <c r="T4909" t="s">
        <v>757</v>
      </c>
      <c r="U4909" t="s">
        <v>757</v>
      </c>
      <c r="V4909" t="s">
        <v>756</v>
      </c>
      <c r="W4909" t="s">
        <v>756</v>
      </c>
      <c r="X4909" t="s">
        <v>23545</v>
      </c>
      <c r="Y4909" t="str">
        <f t="shared" si="1078"/>
        <v>diciembre</v>
      </c>
      <c r="Z4909">
        <f>YEAR(BD_PONDERACIONES[[#This Row],[Fecha Ejecución del Ticket]])</f>
        <v>2022</v>
      </c>
      <c r="AA4909" t="str">
        <f t="shared" si="1066"/>
        <v>enero</v>
      </c>
      <c r="AB4909">
        <f>YEAR(BD_PONDERACIONES[[#This Row],[Fecha de Inspección]])</f>
        <v>2023</v>
      </c>
      <c r="AC4909">
        <f t="shared" si="1067"/>
        <v>0.5</v>
      </c>
      <c r="AD4909">
        <f t="shared" si="1068"/>
        <v>0.5</v>
      </c>
      <c r="AE4909">
        <f t="shared" si="1069"/>
        <v>0.5</v>
      </c>
      <c r="AF4909">
        <f t="shared" si="1070"/>
        <v>0.5</v>
      </c>
      <c r="AG4909">
        <f t="shared" si="1071"/>
        <v>0.5</v>
      </c>
      <c r="AH4909">
        <f t="shared" si="1072"/>
        <v>0.5</v>
      </c>
      <c r="AI4909">
        <f t="shared" si="1073"/>
        <v>0.25</v>
      </c>
      <c r="AJ4909">
        <f t="shared" si="1074"/>
        <v>0.25</v>
      </c>
      <c r="AK4909">
        <f t="shared" si="1075"/>
        <v>0.5</v>
      </c>
      <c r="AL4909">
        <f t="shared" si="1076"/>
        <v>0.5</v>
      </c>
      <c r="AM4909">
        <f t="shared" si="1077"/>
        <v>0.5</v>
      </c>
      <c r="AN4909" s="6">
        <f t="shared" si="1079"/>
        <v>1</v>
      </c>
      <c r="AO4909" t="str">
        <f>VLOOKUP(BD_PONDERACIONES[[#This Row],[Comuna]],Tabla3[#All],2,0)</f>
        <v>Florida</v>
      </c>
    </row>
    <row r="4910" spans="1:41" x14ac:dyDescent="0.35">
      <c r="A4910" t="s">
        <v>23546</v>
      </c>
      <c r="B4910" t="s">
        <v>23547</v>
      </c>
      <c r="C4910" t="s">
        <v>23548</v>
      </c>
      <c r="D4910" s="5">
        <v>44946</v>
      </c>
      <c r="E4910" s="5">
        <v>44916</v>
      </c>
      <c r="F4910" t="s">
        <v>753</v>
      </c>
      <c r="G4910" t="s">
        <v>23549</v>
      </c>
      <c r="H4910" t="s">
        <v>3783</v>
      </c>
      <c r="J4910" t="s">
        <v>756</v>
      </c>
      <c r="K4910" t="s">
        <v>756</v>
      </c>
      <c r="L4910" t="s">
        <v>757</v>
      </c>
      <c r="M4910" t="s">
        <v>757</v>
      </c>
      <c r="N4910" t="s">
        <v>756</v>
      </c>
      <c r="O4910" t="s">
        <v>756</v>
      </c>
      <c r="P4910" t="s">
        <v>758</v>
      </c>
      <c r="Q4910" t="s">
        <v>759</v>
      </c>
      <c r="R4910" t="s">
        <v>759</v>
      </c>
      <c r="S4910" t="s">
        <v>757</v>
      </c>
      <c r="T4910" t="s">
        <v>757</v>
      </c>
      <c r="U4910" t="s">
        <v>757</v>
      </c>
      <c r="V4910" t="s">
        <v>756</v>
      </c>
      <c r="W4910" t="s">
        <v>756</v>
      </c>
      <c r="X4910" t="s">
        <v>8238</v>
      </c>
      <c r="Y4910" t="str">
        <f t="shared" si="1078"/>
        <v>diciembre</v>
      </c>
      <c r="Z4910">
        <f>YEAR(BD_PONDERACIONES[[#This Row],[Fecha Ejecución del Ticket]])</f>
        <v>2022</v>
      </c>
      <c r="AA4910" t="str">
        <f t="shared" si="1066"/>
        <v>enero</v>
      </c>
      <c r="AB4910">
        <f>YEAR(BD_PONDERACIONES[[#This Row],[Fecha de Inspección]])</f>
        <v>2023</v>
      </c>
      <c r="AC4910">
        <f t="shared" si="1067"/>
        <v>0.5</v>
      </c>
      <c r="AD4910">
        <f t="shared" si="1068"/>
        <v>0.5</v>
      </c>
      <c r="AE4910">
        <f t="shared" si="1069"/>
        <v>0.5</v>
      </c>
      <c r="AF4910">
        <f t="shared" si="1070"/>
        <v>0.5</v>
      </c>
      <c r="AG4910">
        <f t="shared" si="1071"/>
        <v>0.5</v>
      </c>
      <c r="AH4910">
        <f t="shared" si="1072"/>
        <v>0.5</v>
      </c>
      <c r="AI4910">
        <f t="shared" si="1073"/>
        <v>0.25</v>
      </c>
      <c r="AJ4910">
        <f t="shared" si="1074"/>
        <v>0.25</v>
      </c>
      <c r="AK4910">
        <f t="shared" si="1075"/>
        <v>0.5</v>
      </c>
      <c r="AL4910">
        <f t="shared" si="1076"/>
        <v>0.5</v>
      </c>
      <c r="AM4910">
        <f t="shared" si="1077"/>
        <v>0.5</v>
      </c>
      <c r="AN4910" s="6">
        <f t="shared" si="1079"/>
        <v>1</v>
      </c>
      <c r="AO4910" t="str">
        <f>VLOOKUP(BD_PONDERACIONES[[#This Row],[Comuna]],Tabla3[#All],2,0)</f>
        <v>Florida</v>
      </c>
    </row>
    <row r="4911" spans="1:41" x14ac:dyDescent="0.35">
      <c r="A4911" t="s">
        <v>23550</v>
      </c>
      <c r="B4911" t="s">
        <v>23551</v>
      </c>
      <c r="C4911" t="s">
        <v>23552</v>
      </c>
      <c r="D4911" s="5">
        <v>44946</v>
      </c>
      <c r="E4911" s="5">
        <v>44898</v>
      </c>
      <c r="F4911" t="s">
        <v>763</v>
      </c>
      <c r="G4911" t="s">
        <v>23553</v>
      </c>
      <c r="H4911" t="s">
        <v>1809</v>
      </c>
      <c r="J4911" t="s">
        <v>756</v>
      </c>
      <c r="K4911" t="s">
        <v>756</v>
      </c>
      <c r="L4911" t="s">
        <v>757</v>
      </c>
      <c r="M4911" t="s">
        <v>757</v>
      </c>
      <c r="N4911" t="s">
        <v>756</v>
      </c>
      <c r="O4911" t="s">
        <v>756</v>
      </c>
      <c r="P4911" t="s">
        <v>758</v>
      </c>
      <c r="Q4911" t="s">
        <v>759</v>
      </c>
      <c r="R4911" t="s">
        <v>759</v>
      </c>
      <c r="S4911" t="s">
        <v>757</v>
      </c>
      <c r="T4911" t="s">
        <v>757</v>
      </c>
      <c r="U4911" t="s">
        <v>757</v>
      </c>
      <c r="V4911" t="s">
        <v>756</v>
      </c>
      <c r="W4911" t="s">
        <v>768</v>
      </c>
      <c r="X4911" t="s">
        <v>23554</v>
      </c>
      <c r="Y4911" t="str">
        <f t="shared" si="1078"/>
        <v>diciembre</v>
      </c>
      <c r="Z4911">
        <f>YEAR(BD_PONDERACIONES[[#This Row],[Fecha Ejecución del Ticket]])</f>
        <v>2022</v>
      </c>
      <c r="AA4911" t="str">
        <f t="shared" si="1066"/>
        <v>enero</v>
      </c>
      <c r="AB4911">
        <f>YEAR(BD_PONDERACIONES[[#This Row],[Fecha de Inspección]])</f>
        <v>2023</v>
      </c>
      <c r="AC4911">
        <f t="shared" si="1067"/>
        <v>0.5</v>
      </c>
      <c r="AD4911">
        <f t="shared" si="1068"/>
        <v>0.5</v>
      </c>
      <c r="AE4911">
        <f t="shared" si="1069"/>
        <v>0.5</v>
      </c>
      <c r="AF4911">
        <f t="shared" si="1070"/>
        <v>0.5</v>
      </c>
      <c r="AG4911">
        <f t="shared" si="1071"/>
        <v>0.5</v>
      </c>
      <c r="AH4911">
        <f t="shared" si="1072"/>
        <v>0.5</v>
      </c>
      <c r="AI4911">
        <f t="shared" si="1073"/>
        <v>0.25</v>
      </c>
      <c r="AJ4911">
        <f t="shared" si="1074"/>
        <v>0.25</v>
      </c>
      <c r="AK4911">
        <f t="shared" si="1075"/>
        <v>0.5</v>
      </c>
      <c r="AL4911">
        <f t="shared" si="1076"/>
        <v>0.5</v>
      </c>
      <c r="AM4911">
        <f t="shared" si="1077"/>
        <v>0.17499999999999999</v>
      </c>
      <c r="AN4911" s="6">
        <f t="shared" si="1079"/>
        <v>0.93500000000000005</v>
      </c>
      <c r="AO4911" t="str">
        <f>VLOOKUP(BD_PONDERACIONES[[#This Row],[Comuna]],Tabla3[#All],2,0)</f>
        <v>Florida</v>
      </c>
    </row>
    <row r="4912" spans="1:41" x14ac:dyDescent="0.35">
      <c r="A4912" t="s">
        <v>23555</v>
      </c>
      <c r="B4912" t="s">
        <v>23556</v>
      </c>
      <c r="C4912" t="s">
        <v>23557</v>
      </c>
      <c r="D4912" s="5">
        <v>44946</v>
      </c>
      <c r="E4912" s="5">
        <v>44919</v>
      </c>
      <c r="F4912" t="s">
        <v>763</v>
      </c>
      <c r="G4912" t="s">
        <v>23558</v>
      </c>
      <c r="H4912" t="s">
        <v>1809</v>
      </c>
      <c r="J4912" t="s">
        <v>756</v>
      </c>
      <c r="K4912" t="s">
        <v>756</v>
      </c>
      <c r="L4912" t="s">
        <v>757</v>
      </c>
      <c r="M4912" t="s">
        <v>757</v>
      </c>
      <c r="N4912" t="s">
        <v>756</v>
      </c>
      <c r="O4912" t="s">
        <v>756</v>
      </c>
      <c r="P4912" t="s">
        <v>758</v>
      </c>
      <c r="Q4912" t="s">
        <v>759</v>
      </c>
      <c r="R4912" t="s">
        <v>759</v>
      </c>
      <c r="S4912" t="s">
        <v>757</v>
      </c>
      <c r="T4912" t="s">
        <v>757</v>
      </c>
      <c r="U4912" t="s">
        <v>757</v>
      </c>
      <c r="V4912" t="s">
        <v>756</v>
      </c>
      <c r="W4912" t="s">
        <v>756</v>
      </c>
      <c r="X4912" t="s">
        <v>23559</v>
      </c>
      <c r="Y4912" t="str">
        <f t="shared" si="1078"/>
        <v>diciembre</v>
      </c>
      <c r="Z4912">
        <f>YEAR(BD_PONDERACIONES[[#This Row],[Fecha Ejecución del Ticket]])</f>
        <v>2022</v>
      </c>
      <c r="AA4912" t="str">
        <f t="shared" si="1066"/>
        <v>enero</v>
      </c>
      <c r="AB4912">
        <f>YEAR(BD_PONDERACIONES[[#This Row],[Fecha de Inspección]])</f>
        <v>2023</v>
      </c>
      <c r="AC4912">
        <f t="shared" si="1067"/>
        <v>0.5</v>
      </c>
      <c r="AD4912">
        <f t="shared" si="1068"/>
        <v>0.5</v>
      </c>
      <c r="AE4912">
        <f t="shared" si="1069"/>
        <v>0.5</v>
      </c>
      <c r="AF4912">
        <f t="shared" si="1070"/>
        <v>0.5</v>
      </c>
      <c r="AG4912">
        <f t="shared" si="1071"/>
        <v>0.5</v>
      </c>
      <c r="AH4912">
        <f t="shared" si="1072"/>
        <v>0.5</v>
      </c>
      <c r="AI4912">
        <f t="shared" si="1073"/>
        <v>0.25</v>
      </c>
      <c r="AJ4912">
        <f t="shared" si="1074"/>
        <v>0.25</v>
      </c>
      <c r="AK4912">
        <f t="shared" si="1075"/>
        <v>0.5</v>
      </c>
      <c r="AL4912">
        <f t="shared" si="1076"/>
        <v>0.5</v>
      </c>
      <c r="AM4912">
        <f t="shared" si="1077"/>
        <v>0.5</v>
      </c>
      <c r="AN4912" s="6">
        <f t="shared" si="1079"/>
        <v>1</v>
      </c>
      <c r="AO4912" t="str">
        <f>VLOOKUP(BD_PONDERACIONES[[#This Row],[Comuna]],Tabla3[#All],2,0)</f>
        <v>Florida</v>
      </c>
    </row>
    <row r="4913" spans="1:41" x14ac:dyDescent="0.35">
      <c r="A4913" t="s">
        <v>23560</v>
      </c>
      <c r="B4913" t="s">
        <v>23561</v>
      </c>
      <c r="C4913" t="s">
        <v>23562</v>
      </c>
      <c r="D4913" s="5">
        <v>44946</v>
      </c>
      <c r="E4913" s="5">
        <v>44896</v>
      </c>
      <c r="F4913" t="s">
        <v>763</v>
      </c>
      <c r="G4913" t="s">
        <v>23563</v>
      </c>
      <c r="H4913" t="s">
        <v>1809</v>
      </c>
      <c r="J4913" t="s">
        <v>756</v>
      </c>
      <c r="K4913" t="s">
        <v>756</v>
      </c>
      <c r="L4913" t="s">
        <v>757</v>
      </c>
      <c r="M4913" t="s">
        <v>757</v>
      </c>
      <c r="N4913" t="s">
        <v>757</v>
      </c>
      <c r="O4913" t="s">
        <v>757</v>
      </c>
      <c r="P4913" t="s">
        <v>758</v>
      </c>
      <c r="Q4913" t="s">
        <v>759</v>
      </c>
      <c r="R4913" t="s">
        <v>759</v>
      </c>
      <c r="S4913" t="s">
        <v>757</v>
      </c>
      <c r="T4913" t="s">
        <v>757</v>
      </c>
      <c r="U4913" t="s">
        <v>757</v>
      </c>
      <c r="V4913" t="s">
        <v>756</v>
      </c>
      <c r="W4913" t="s">
        <v>756</v>
      </c>
      <c r="X4913" t="s">
        <v>23564</v>
      </c>
      <c r="Y4913" t="str">
        <f t="shared" si="1078"/>
        <v>diciembre</v>
      </c>
      <c r="Z4913">
        <f>YEAR(BD_PONDERACIONES[[#This Row],[Fecha Ejecución del Ticket]])</f>
        <v>2022</v>
      </c>
      <c r="AA4913" t="str">
        <f t="shared" si="1066"/>
        <v>enero</v>
      </c>
      <c r="AB4913">
        <f>YEAR(BD_PONDERACIONES[[#This Row],[Fecha de Inspección]])</f>
        <v>2023</v>
      </c>
      <c r="AC4913">
        <f t="shared" si="1067"/>
        <v>0.5</v>
      </c>
      <c r="AD4913">
        <f t="shared" si="1068"/>
        <v>0.5</v>
      </c>
      <c r="AE4913">
        <f t="shared" si="1069"/>
        <v>0.5</v>
      </c>
      <c r="AF4913">
        <f t="shared" si="1070"/>
        <v>0.5</v>
      </c>
      <c r="AG4913">
        <f t="shared" si="1071"/>
        <v>0.5</v>
      </c>
      <c r="AH4913">
        <f t="shared" si="1072"/>
        <v>0.5</v>
      </c>
      <c r="AI4913">
        <f t="shared" si="1073"/>
        <v>0.25</v>
      </c>
      <c r="AJ4913">
        <f t="shared" si="1074"/>
        <v>0.25</v>
      </c>
      <c r="AK4913">
        <f t="shared" si="1075"/>
        <v>0.5</v>
      </c>
      <c r="AL4913">
        <f t="shared" si="1076"/>
        <v>0.5</v>
      </c>
      <c r="AM4913">
        <f t="shared" si="1077"/>
        <v>0.5</v>
      </c>
      <c r="AN4913" s="6">
        <f t="shared" si="1079"/>
        <v>1</v>
      </c>
      <c r="AO4913" t="str">
        <f>VLOOKUP(BD_PONDERACIONES[[#This Row],[Comuna]],Tabla3[#All],2,0)</f>
        <v>Florida</v>
      </c>
    </row>
    <row r="4914" spans="1:41" x14ac:dyDescent="0.35">
      <c r="A4914" t="s">
        <v>23565</v>
      </c>
      <c r="B4914" t="s">
        <v>23566</v>
      </c>
      <c r="C4914" t="s">
        <v>23567</v>
      </c>
      <c r="D4914" s="5">
        <v>44946</v>
      </c>
      <c r="E4914" s="5">
        <v>44916</v>
      </c>
      <c r="F4914" t="s">
        <v>763</v>
      </c>
      <c r="G4914" t="s">
        <v>23568</v>
      </c>
      <c r="H4914" t="s">
        <v>1809</v>
      </c>
      <c r="J4914" t="s">
        <v>756</v>
      </c>
      <c r="K4914" t="s">
        <v>756</v>
      </c>
      <c r="L4914" t="s">
        <v>773</v>
      </c>
      <c r="M4914" t="s">
        <v>773</v>
      </c>
      <c r="N4914" t="s">
        <v>756</v>
      </c>
      <c r="O4914" t="s">
        <v>756</v>
      </c>
      <c r="P4914" t="s">
        <v>758</v>
      </c>
      <c r="Q4914" t="s">
        <v>759</v>
      </c>
      <c r="R4914" t="s">
        <v>759</v>
      </c>
      <c r="S4914" t="s">
        <v>757</v>
      </c>
      <c r="T4914" t="s">
        <v>757</v>
      </c>
      <c r="U4914" t="s">
        <v>757</v>
      </c>
      <c r="V4914" t="s">
        <v>756</v>
      </c>
      <c r="W4914" t="s">
        <v>768</v>
      </c>
      <c r="X4914" t="s">
        <v>12153</v>
      </c>
      <c r="Y4914" t="str">
        <f t="shared" si="1078"/>
        <v>diciembre</v>
      </c>
      <c r="Z4914">
        <f>YEAR(BD_PONDERACIONES[[#This Row],[Fecha Ejecución del Ticket]])</f>
        <v>2022</v>
      </c>
      <c r="AA4914" t="str">
        <f t="shared" si="1066"/>
        <v>enero</v>
      </c>
      <c r="AB4914">
        <f>YEAR(BD_PONDERACIONES[[#This Row],[Fecha de Inspección]])</f>
        <v>2023</v>
      </c>
      <c r="AC4914">
        <f t="shared" si="1067"/>
        <v>0.5</v>
      </c>
      <c r="AD4914">
        <f t="shared" si="1068"/>
        <v>0.5</v>
      </c>
      <c r="AE4914">
        <f t="shared" si="1069"/>
        <v>0</v>
      </c>
      <c r="AF4914">
        <f t="shared" si="1070"/>
        <v>0</v>
      </c>
      <c r="AG4914">
        <f t="shared" si="1071"/>
        <v>0.5</v>
      </c>
      <c r="AH4914">
        <f t="shared" si="1072"/>
        <v>0.5</v>
      </c>
      <c r="AI4914">
        <f t="shared" si="1073"/>
        <v>0.25</v>
      </c>
      <c r="AJ4914">
        <f t="shared" si="1074"/>
        <v>0.25</v>
      </c>
      <c r="AK4914">
        <f t="shared" si="1075"/>
        <v>0.5</v>
      </c>
      <c r="AL4914">
        <f t="shared" si="1076"/>
        <v>0.5</v>
      </c>
      <c r="AM4914">
        <f t="shared" si="1077"/>
        <v>0.17499999999999999</v>
      </c>
      <c r="AN4914" s="6">
        <f t="shared" si="1079"/>
        <v>0.63500000000000001</v>
      </c>
      <c r="AO4914" t="str">
        <f>VLOOKUP(BD_PONDERACIONES[[#This Row],[Comuna]],Tabla3[#All],2,0)</f>
        <v>Florida</v>
      </c>
    </row>
    <row r="4915" spans="1:41" x14ac:dyDescent="0.35">
      <c r="A4915" t="s">
        <v>23569</v>
      </c>
      <c r="B4915" t="s">
        <v>23570</v>
      </c>
      <c r="C4915" t="s">
        <v>23571</v>
      </c>
      <c r="D4915" s="5">
        <v>44946</v>
      </c>
      <c r="E4915" s="5">
        <v>44904</v>
      </c>
      <c r="F4915" t="s">
        <v>763</v>
      </c>
      <c r="G4915" t="s">
        <v>23572</v>
      </c>
      <c r="H4915" t="s">
        <v>1809</v>
      </c>
      <c r="J4915" t="s">
        <v>756</v>
      </c>
      <c r="K4915" t="s">
        <v>756</v>
      </c>
      <c r="L4915" t="s">
        <v>757</v>
      </c>
      <c r="M4915" t="s">
        <v>757</v>
      </c>
      <c r="N4915" t="s">
        <v>756</v>
      </c>
      <c r="O4915" t="s">
        <v>756</v>
      </c>
      <c r="P4915" t="s">
        <v>765</v>
      </c>
      <c r="Q4915" t="s">
        <v>23573</v>
      </c>
      <c r="R4915" t="s">
        <v>23574</v>
      </c>
      <c r="S4915" t="s">
        <v>756</v>
      </c>
      <c r="T4915" t="s">
        <v>756</v>
      </c>
      <c r="U4915" t="s">
        <v>756</v>
      </c>
      <c r="V4915" t="s">
        <v>756</v>
      </c>
      <c r="W4915" t="s">
        <v>756</v>
      </c>
      <c r="X4915" t="s">
        <v>23575</v>
      </c>
      <c r="Y4915" t="str">
        <f t="shared" si="1078"/>
        <v>diciembre</v>
      </c>
      <c r="Z4915">
        <f>YEAR(BD_PONDERACIONES[[#This Row],[Fecha Ejecución del Ticket]])</f>
        <v>2022</v>
      </c>
      <c r="AA4915" t="str">
        <f t="shared" si="1066"/>
        <v>enero</v>
      </c>
      <c r="AB4915">
        <f>YEAR(BD_PONDERACIONES[[#This Row],[Fecha de Inspección]])</f>
        <v>2023</v>
      </c>
      <c r="AC4915">
        <f t="shared" si="1067"/>
        <v>0.5</v>
      </c>
      <c r="AD4915">
        <f t="shared" si="1068"/>
        <v>0.5</v>
      </c>
      <c r="AE4915">
        <f t="shared" si="1069"/>
        <v>0.5</v>
      </c>
      <c r="AF4915">
        <f t="shared" si="1070"/>
        <v>0.5</v>
      </c>
      <c r="AG4915">
        <f t="shared" si="1071"/>
        <v>0.5</v>
      </c>
      <c r="AH4915">
        <f t="shared" si="1072"/>
        <v>0.5</v>
      </c>
      <c r="AI4915">
        <f t="shared" si="1073"/>
        <v>0.25</v>
      </c>
      <c r="AJ4915">
        <f t="shared" si="1074"/>
        <v>0.25</v>
      </c>
      <c r="AK4915">
        <f t="shared" si="1075"/>
        <v>0.5</v>
      </c>
      <c r="AL4915">
        <f t="shared" si="1076"/>
        <v>0.5</v>
      </c>
      <c r="AM4915">
        <f t="shared" si="1077"/>
        <v>0.5</v>
      </c>
      <c r="AN4915" s="6">
        <f t="shared" si="1079"/>
        <v>1</v>
      </c>
      <c r="AO4915" t="str">
        <f>VLOOKUP(BD_PONDERACIONES[[#This Row],[Comuna]],Tabla3[#All],2,0)</f>
        <v>Florida</v>
      </c>
    </row>
    <row r="4916" spans="1:41" x14ac:dyDescent="0.35">
      <c r="A4916" t="s">
        <v>23576</v>
      </c>
      <c r="B4916" t="s">
        <v>23577</v>
      </c>
      <c r="C4916" t="s">
        <v>23578</v>
      </c>
      <c r="D4916" s="5">
        <v>44946</v>
      </c>
      <c r="E4916" s="5">
        <v>44896</v>
      </c>
      <c r="F4916" t="s">
        <v>763</v>
      </c>
      <c r="G4916" t="s">
        <v>23579</v>
      </c>
      <c r="H4916" t="s">
        <v>1809</v>
      </c>
      <c r="J4916" t="s">
        <v>757</v>
      </c>
      <c r="K4916" t="s">
        <v>757</v>
      </c>
      <c r="L4916" t="s">
        <v>757</v>
      </c>
      <c r="M4916" t="s">
        <v>757</v>
      </c>
      <c r="N4916" t="s">
        <v>756</v>
      </c>
      <c r="O4916" t="s">
        <v>756</v>
      </c>
      <c r="P4916" t="s">
        <v>758</v>
      </c>
      <c r="Q4916" t="s">
        <v>759</v>
      </c>
      <c r="R4916" t="s">
        <v>759</v>
      </c>
      <c r="S4916" t="s">
        <v>757</v>
      </c>
      <c r="T4916" t="s">
        <v>757</v>
      </c>
      <c r="U4916" t="s">
        <v>757</v>
      </c>
      <c r="V4916" t="s">
        <v>756</v>
      </c>
      <c r="W4916" t="s">
        <v>756</v>
      </c>
      <c r="X4916" t="s">
        <v>16170</v>
      </c>
      <c r="Y4916" t="str">
        <f t="shared" si="1078"/>
        <v>diciembre</v>
      </c>
      <c r="Z4916">
        <f>YEAR(BD_PONDERACIONES[[#This Row],[Fecha Ejecución del Ticket]])</f>
        <v>2022</v>
      </c>
      <c r="AA4916" t="str">
        <f t="shared" si="1066"/>
        <v>enero</v>
      </c>
      <c r="AB4916">
        <f>YEAR(BD_PONDERACIONES[[#This Row],[Fecha de Inspección]])</f>
        <v>2023</v>
      </c>
      <c r="AC4916">
        <f t="shared" si="1067"/>
        <v>0.5</v>
      </c>
      <c r="AD4916">
        <f t="shared" si="1068"/>
        <v>0.5</v>
      </c>
      <c r="AE4916">
        <f t="shared" si="1069"/>
        <v>0.5</v>
      </c>
      <c r="AF4916">
        <f t="shared" si="1070"/>
        <v>0.5</v>
      </c>
      <c r="AG4916">
        <f t="shared" si="1071"/>
        <v>0.5</v>
      </c>
      <c r="AH4916">
        <f t="shared" si="1072"/>
        <v>0.5</v>
      </c>
      <c r="AI4916">
        <f t="shared" si="1073"/>
        <v>0.25</v>
      </c>
      <c r="AJ4916">
        <f t="shared" si="1074"/>
        <v>0.25</v>
      </c>
      <c r="AK4916">
        <f t="shared" si="1075"/>
        <v>0.5</v>
      </c>
      <c r="AL4916">
        <f t="shared" si="1076"/>
        <v>0.5</v>
      </c>
      <c r="AM4916">
        <f t="shared" si="1077"/>
        <v>0.5</v>
      </c>
      <c r="AN4916" s="6">
        <f t="shared" si="1079"/>
        <v>1</v>
      </c>
      <c r="AO4916" t="str">
        <f>VLOOKUP(BD_PONDERACIONES[[#This Row],[Comuna]],Tabla3[#All],2,0)</f>
        <v>Florida</v>
      </c>
    </row>
    <row r="4917" spans="1:41" x14ac:dyDescent="0.35">
      <c r="A4917" t="s">
        <v>23580</v>
      </c>
      <c r="B4917" t="s">
        <v>23581</v>
      </c>
      <c r="C4917" t="s">
        <v>23582</v>
      </c>
      <c r="D4917" s="5">
        <v>44946</v>
      </c>
      <c r="E4917" s="5">
        <v>44900</v>
      </c>
      <c r="F4917" t="s">
        <v>763</v>
      </c>
      <c r="G4917" t="s">
        <v>23583</v>
      </c>
      <c r="H4917" t="s">
        <v>1809</v>
      </c>
      <c r="J4917" t="s">
        <v>756</v>
      </c>
      <c r="K4917" t="s">
        <v>756</v>
      </c>
      <c r="L4917" t="s">
        <v>757</v>
      </c>
      <c r="M4917" t="s">
        <v>757</v>
      </c>
      <c r="N4917" t="s">
        <v>756</v>
      </c>
      <c r="O4917" t="s">
        <v>756</v>
      </c>
      <c r="P4917" t="s">
        <v>758</v>
      </c>
      <c r="Q4917" t="s">
        <v>759</v>
      </c>
      <c r="R4917" t="s">
        <v>759</v>
      </c>
      <c r="S4917" t="s">
        <v>757</v>
      </c>
      <c r="T4917" t="s">
        <v>757</v>
      </c>
      <c r="U4917" t="s">
        <v>757</v>
      </c>
      <c r="V4917" t="s">
        <v>756</v>
      </c>
      <c r="W4917" t="s">
        <v>756</v>
      </c>
      <c r="X4917" t="s">
        <v>12153</v>
      </c>
      <c r="Y4917" t="str">
        <f t="shared" si="1078"/>
        <v>diciembre</v>
      </c>
      <c r="Z4917">
        <f>YEAR(BD_PONDERACIONES[[#This Row],[Fecha Ejecución del Ticket]])</f>
        <v>2022</v>
      </c>
      <c r="AA4917" t="str">
        <f t="shared" si="1066"/>
        <v>enero</v>
      </c>
      <c r="AB4917">
        <f>YEAR(BD_PONDERACIONES[[#This Row],[Fecha de Inspección]])</f>
        <v>2023</v>
      </c>
      <c r="AC4917">
        <f t="shared" si="1067"/>
        <v>0.5</v>
      </c>
      <c r="AD4917">
        <f t="shared" si="1068"/>
        <v>0.5</v>
      </c>
      <c r="AE4917">
        <f t="shared" si="1069"/>
        <v>0.5</v>
      </c>
      <c r="AF4917">
        <f t="shared" si="1070"/>
        <v>0.5</v>
      </c>
      <c r="AG4917">
        <f t="shared" si="1071"/>
        <v>0.5</v>
      </c>
      <c r="AH4917">
        <f t="shared" si="1072"/>
        <v>0.5</v>
      </c>
      <c r="AI4917">
        <f t="shared" si="1073"/>
        <v>0.25</v>
      </c>
      <c r="AJ4917">
        <f t="shared" si="1074"/>
        <v>0.25</v>
      </c>
      <c r="AK4917">
        <f t="shared" si="1075"/>
        <v>0.5</v>
      </c>
      <c r="AL4917">
        <f t="shared" si="1076"/>
        <v>0.5</v>
      </c>
      <c r="AM4917">
        <f t="shared" si="1077"/>
        <v>0.5</v>
      </c>
      <c r="AN4917" s="6">
        <f t="shared" si="1079"/>
        <v>1</v>
      </c>
      <c r="AO4917" t="str">
        <f>VLOOKUP(BD_PONDERACIONES[[#This Row],[Comuna]],Tabla3[#All],2,0)</f>
        <v>Florida</v>
      </c>
    </row>
    <row r="4918" spans="1:41" x14ac:dyDescent="0.35">
      <c r="A4918" t="s">
        <v>23584</v>
      </c>
      <c r="B4918" t="s">
        <v>23585</v>
      </c>
      <c r="C4918" t="s">
        <v>23586</v>
      </c>
      <c r="D4918" s="5">
        <v>44946</v>
      </c>
      <c r="E4918" s="5">
        <v>44924</v>
      </c>
      <c r="F4918" t="s">
        <v>763</v>
      </c>
      <c r="G4918" t="s">
        <v>23587</v>
      </c>
      <c r="H4918" t="s">
        <v>1809</v>
      </c>
      <c r="J4918" t="s">
        <v>756</v>
      </c>
      <c r="K4918" t="s">
        <v>756</v>
      </c>
      <c r="L4918" t="s">
        <v>757</v>
      </c>
      <c r="M4918" t="s">
        <v>757</v>
      </c>
      <c r="N4918" t="s">
        <v>756</v>
      </c>
      <c r="O4918" t="s">
        <v>756</v>
      </c>
      <c r="P4918" t="s">
        <v>765</v>
      </c>
      <c r="Q4918" t="s">
        <v>23588</v>
      </c>
      <c r="R4918" t="s">
        <v>759</v>
      </c>
      <c r="S4918" t="s">
        <v>756</v>
      </c>
      <c r="T4918" t="s">
        <v>756</v>
      </c>
      <c r="U4918" t="s">
        <v>756</v>
      </c>
      <c r="V4918" t="s">
        <v>756</v>
      </c>
      <c r="W4918" t="s">
        <v>768</v>
      </c>
      <c r="X4918" t="s">
        <v>23589</v>
      </c>
      <c r="Y4918" t="str">
        <f t="shared" si="1078"/>
        <v>diciembre</v>
      </c>
      <c r="Z4918">
        <f>YEAR(BD_PONDERACIONES[[#This Row],[Fecha Ejecución del Ticket]])</f>
        <v>2022</v>
      </c>
      <c r="AA4918" t="str">
        <f t="shared" si="1066"/>
        <v>enero</v>
      </c>
      <c r="AB4918">
        <f>YEAR(BD_PONDERACIONES[[#This Row],[Fecha de Inspección]])</f>
        <v>2023</v>
      </c>
      <c r="AC4918">
        <f t="shared" si="1067"/>
        <v>0.5</v>
      </c>
      <c r="AD4918">
        <f t="shared" si="1068"/>
        <v>0.5</v>
      </c>
      <c r="AE4918">
        <f t="shared" si="1069"/>
        <v>0.5</v>
      </c>
      <c r="AF4918">
        <f t="shared" si="1070"/>
        <v>0.5</v>
      </c>
      <c r="AG4918">
        <f t="shared" si="1071"/>
        <v>0.5</v>
      </c>
      <c r="AH4918">
        <f t="shared" si="1072"/>
        <v>0.5</v>
      </c>
      <c r="AI4918">
        <f t="shared" si="1073"/>
        <v>0.25</v>
      </c>
      <c r="AJ4918">
        <f t="shared" si="1074"/>
        <v>0.25</v>
      </c>
      <c r="AK4918">
        <f t="shared" si="1075"/>
        <v>0.5</v>
      </c>
      <c r="AL4918">
        <f t="shared" si="1076"/>
        <v>0.5</v>
      </c>
      <c r="AM4918">
        <f t="shared" si="1077"/>
        <v>0.17499999999999999</v>
      </c>
      <c r="AN4918" s="6">
        <f t="shared" si="1079"/>
        <v>0.93500000000000005</v>
      </c>
      <c r="AO4918" t="str">
        <f>VLOOKUP(BD_PONDERACIONES[[#This Row],[Comuna]],Tabla3[#All],2,0)</f>
        <v>Florida</v>
      </c>
    </row>
    <row r="4919" spans="1:41" x14ac:dyDescent="0.35">
      <c r="A4919" t="s">
        <v>23590</v>
      </c>
      <c r="B4919" t="s">
        <v>23591</v>
      </c>
      <c r="C4919" t="s">
        <v>23592</v>
      </c>
      <c r="D4919" s="5">
        <v>44946</v>
      </c>
      <c r="E4919" s="5">
        <v>44910</v>
      </c>
      <c r="F4919" t="s">
        <v>763</v>
      </c>
      <c r="G4919" t="s">
        <v>23593</v>
      </c>
      <c r="H4919" t="s">
        <v>1809</v>
      </c>
      <c r="J4919" t="s">
        <v>757</v>
      </c>
      <c r="K4919" t="s">
        <v>757</v>
      </c>
      <c r="L4919" t="s">
        <v>756</v>
      </c>
      <c r="M4919" t="s">
        <v>756</v>
      </c>
      <c r="N4919" t="s">
        <v>756</v>
      </c>
      <c r="O4919" t="s">
        <v>756</v>
      </c>
      <c r="P4919" t="s">
        <v>758</v>
      </c>
      <c r="Q4919" t="s">
        <v>759</v>
      </c>
      <c r="R4919" t="s">
        <v>759</v>
      </c>
      <c r="S4919" t="s">
        <v>757</v>
      </c>
      <c r="T4919" t="s">
        <v>757</v>
      </c>
      <c r="U4919" t="s">
        <v>757</v>
      </c>
      <c r="V4919" t="s">
        <v>773</v>
      </c>
      <c r="W4919" t="s">
        <v>773</v>
      </c>
      <c r="X4919" t="s">
        <v>23594</v>
      </c>
      <c r="Y4919" t="str">
        <f t="shared" si="1078"/>
        <v>diciembre</v>
      </c>
      <c r="Z4919">
        <f>YEAR(BD_PONDERACIONES[[#This Row],[Fecha Ejecución del Ticket]])</f>
        <v>2022</v>
      </c>
      <c r="AA4919" t="str">
        <f t="shared" si="1066"/>
        <v>enero</v>
      </c>
      <c r="AB4919">
        <f>YEAR(BD_PONDERACIONES[[#This Row],[Fecha de Inspección]])</f>
        <v>2023</v>
      </c>
      <c r="AC4919">
        <f t="shared" si="1067"/>
        <v>0.5</v>
      </c>
      <c r="AD4919">
        <f t="shared" si="1068"/>
        <v>0.5</v>
      </c>
      <c r="AE4919">
        <f t="shared" si="1069"/>
        <v>0.5</v>
      </c>
      <c r="AF4919">
        <f t="shared" si="1070"/>
        <v>0.5</v>
      </c>
      <c r="AG4919">
        <f t="shared" si="1071"/>
        <v>0.5</v>
      </c>
      <c r="AH4919">
        <f t="shared" si="1072"/>
        <v>0.5</v>
      </c>
      <c r="AI4919">
        <f t="shared" si="1073"/>
        <v>0.25</v>
      </c>
      <c r="AJ4919">
        <f t="shared" si="1074"/>
        <v>0.25</v>
      </c>
      <c r="AK4919">
        <f t="shared" si="1075"/>
        <v>0.5</v>
      </c>
      <c r="AL4919">
        <f t="shared" si="1076"/>
        <v>0</v>
      </c>
      <c r="AM4919">
        <f t="shared" si="1077"/>
        <v>0</v>
      </c>
      <c r="AN4919" s="6">
        <f t="shared" si="1079"/>
        <v>0.8</v>
      </c>
      <c r="AO4919" t="str">
        <f>VLOOKUP(BD_PONDERACIONES[[#This Row],[Comuna]],Tabla3[#All],2,0)</f>
        <v>Florida</v>
      </c>
    </row>
    <row r="4920" spans="1:41" x14ac:dyDescent="0.35">
      <c r="A4920" t="s">
        <v>23595</v>
      </c>
      <c r="B4920" t="s">
        <v>23596</v>
      </c>
      <c r="C4920" t="s">
        <v>23597</v>
      </c>
      <c r="D4920" s="5">
        <v>44946</v>
      </c>
      <c r="E4920" s="5">
        <v>44925</v>
      </c>
      <c r="F4920" t="s">
        <v>763</v>
      </c>
      <c r="G4920" t="s">
        <v>23598</v>
      </c>
      <c r="H4920" t="s">
        <v>1809</v>
      </c>
      <c r="J4920" t="s">
        <v>756</v>
      </c>
      <c r="K4920" t="s">
        <v>756</v>
      </c>
      <c r="L4920" t="s">
        <v>757</v>
      </c>
      <c r="M4920" t="s">
        <v>757</v>
      </c>
      <c r="N4920" t="s">
        <v>756</v>
      </c>
      <c r="O4920" t="s">
        <v>756</v>
      </c>
      <c r="P4920" t="s">
        <v>758</v>
      </c>
      <c r="Q4920" t="s">
        <v>759</v>
      </c>
      <c r="R4920" t="s">
        <v>759</v>
      </c>
      <c r="S4920" t="s">
        <v>757</v>
      </c>
      <c r="T4920" t="s">
        <v>757</v>
      </c>
      <c r="U4920" t="s">
        <v>757</v>
      </c>
      <c r="V4920" t="s">
        <v>756</v>
      </c>
      <c r="W4920" t="s">
        <v>756</v>
      </c>
      <c r="X4920" t="s">
        <v>804</v>
      </c>
      <c r="Y4920" t="str">
        <f t="shared" si="1078"/>
        <v>diciembre</v>
      </c>
      <c r="Z4920">
        <f>YEAR(BD_PONDERACIONES[[#This Row],[Fecha Ejecución del Ticket]])</f>
        <v>2022</v>
      </c>
      <c r="AA4920" t="str">
        <f t="shared" si="1066"/>
        <v>enero</v>
      </c>
      <c r="AB4920">
        <f>YEAR(BD_PONDERACIONES[[#This Row],[Fecha de Inspección]])</f>
        <v>2023</v>
      </c>
      <c r="AC4920">
        <f t="shared" si="1067"/>
        <v>0.5</v>
      </c>
      <c r="AD4920">
        <f t="shared" si="1068"/>
        <v>0.5</v>
      </c>
      <c r="AE4920">
        <f t="shared" si="1069"/>
        <v>0.5</v>
      </c>
      <c r="AF4920">
        <f t="shared" si="1070"/>
        <v>0.5</v>
      </c>
      <c r="AG4920">
        <f t="shared" si="1071"/>
        <v>0.5</v>
      </c>
      <c r="AH4920">
        <f t="shared" si="1072"/>
        <v>0.5</v>
      </c>
      <c r="AI4920">
        <f t="shared" si="1073"/>
        <v>0.25</v>
      </c>
      <c r="AJ4920">
        <f t="shared" si="1074"/>
        <v>0.25</v>
      </c>
      <c r="AK4920">
        <f t="shared" si="1075"/>
        <v>0.5</v>
      </c>
      <c r="AL4920">
        <f t="shared" si="1076"/>
        <v>0.5</v>
      </c>
      <c r="AM4920">
        <f t="shared" si="1077"/>
        <v>0.5</v>
      </c>
      <c r="AN4920" s="6">
        <f t="shared" si="1079"/>
        <v>1</v>
      </c>
      <c r="AO4920" t="str">
        <f>VLOOKUP(BD_PONDERACIONES[[#This Row],[Comuna]],Tabla3[#All],2,0)</f>
        <v>Florida</v>
      </c>
    </row>
    <row r="4921" spans="1:41" x14ac:dyDescent="0.35">
      <c r="A4921" t="s">
        <v>23599</v>
      </c>
      <c r="B4921" t="s">
        <v>23600</v>
      </c>
      <c r="C4921" t="s">
        <v>23601</v>
      </c>
      <c r="D4921" s="5">
        <v>44949</v>
      </c>
      <c r="E4921" s="5">
        <v>44921</v>
      </c>
      <c r="F4921" t="s">
        <v>763</v>
      </c>
      <c r="G4921" t="s">
        <v>23602</v>
      </c>
      <c r="H4921" t="s">
        <v>3786</v>
      </c>
      <c r="J4921" t="s">
        <v>756</v>
      </c>
      <c r="K4921" t="s">
        <v>756</v>
      </c>
      <c r="L4921" t="s">
        <v>757</v>
      </c>
      <c r="M4921" t="s">
        <v>757</v>
      </c>
      <c r="N4921" t="s">
        <v>756</v>
      </c>
      <c r="O4921" t="s">
        <v>756</v>
      </c>
      <c r="P4921" t="s">
        <v>758</v>
      </c>
      <c r="Q4921" t="s">
        <v>759</v>
      </c>
      <c r="R4921" t="s">
        <v>759</v>
      </c>
      <c r="S4921" t="s">
        <v>757</v>
      </c>
      <c r="T4921" t="s">
        <v>757</v>
      </c>
      <c r="U4921" t="s">
        <v>757</v>
      </c>
      <c r="V4921" t="s">
        <v>756</v>
      </c>
      <c r="W4921" t="s">
        <v>768</v>
      </c>
      <c r="X4921" t="s">
        <v>23603</v>
      </c>
      <c r="Y4921" t="str">
        <f t="shared" si="1078"/>
        <v>diciembre</v>
      </c>
      <c r="Z4921">
        <f>YEAR(BD_PONDERACIONES[[#This Row],[Fecha Ejecución del Ticket]])</f>
        <v>2022</v>
      </c>
      <c r="AA4921" t="str">
        <f t="shared" si="1066"/>
        <v>enero</v>
      </c>
      <c r="AB4921">
        <f>YEAR(BD_PONDERACIONES[[#This Row],[Fecha de Inspección]])</f>
        <v>2023</v>
      </c>
      <c r="AC4921">
        <f t="shared" si="1067"/>
        <v>0.5</v>
      </c>
      <c r="AD4921">
        <f t="shared" si="1068"/>
        <v>0.5</v>
      </c>
      <c r="AE4921">
        <f t="shared" si="1069"/>
        <v>0.5</v>
      </c>
      <c r="AF4921">
        <f t="shared" si="1070"/>
        <v>0.5</v>
      </c>
      <c r="AG4921">
        <f t="shared" si="1071"/>
        <v>0.5</v>
      </c>
      <c r="AH4921">
        <f t="shared" si="1072"/>
        <v>0.5</v>
      </c>
      <c r="AI4921">
        <f t="shared" si="1073"/>
        <v>0.25</v>
      </c>
      <c r="AJ4921">
        <f t="shared" si="1074"/>
        <v>0.25</v>
      </c>
      <c r="AK4921">
        <f t="shared" si="1075"/>
        <v>0.5</v>
      </c>
      <c r="AL4921">
        <f t="shared" si="1076"/>
        <v>0.5</v>
      </c>
      <c r="AM4921">
        <f t="shared" si="1077"/>
        <v>0.17499999999999999</v>
      </c>
      <c r="AN4921" s="6">
        <f t="shared" si="1079"/>
        <v>0.93500000000000005</v>
      </c>
      <c r="AO4921" t="str">
        <f>VLOOKUP(BD_PONDERACIONES[[#This Row],[Comuna]],Tabla3[#All],2,0)</f>
        <v>Florida</v>
      </c>
    </row>
    <row r="4922" spans="1:41" x14ac:dyDescent="0.35">
      <c r="A4922" t="s">
        <v>23604</v>
      </c>
      <c r="B4922" t="s">
        <v>23605</v>
      </c>
      <c r="C4922" t="s">
        <v>23606</v>
      </c>
      <c r="D4922" s="5">
        <v>44949</v>
      </c>
      <c r="E4922" s="5">
        <v>44912</v>
      </c>
      <c r="F4922" t="s">
        <v>753</v>
      </c>
      <c r="G4922" t="s">
        <v>23607</v>
      </c>
      <c r="H4922" t="s">
        <v>755</v>
      </c>
      <c r="J4922" t="s">
        <v>756</v>
      </c>
      <c r="K4922" t="s">
        <v>756</v>
      </c>
      <c r="L4922" t="s">
        <v>756</v>
      </c>
      <c r="M4922" t="s">
        <v>756</v>
      </c>
      <c r="N4922" t="s">
        <v>756</v>
      </c>
      <c r="O4922" t="s">
        <v>756</v>
      </c>
      <c r="P4922" t="s">
        <v>765</v>
      </c>
      <c r="Q4922" t="s">
        <v>23608</v>
      </c>
      <c r="R4922" t="s">
        <v>759</v>
      </c>
      <c r="S4922" t="s">
        <v>756</v>
      </c>
      <c r="T4922" t="s">
        <v>756</v>
      </c>
      <c r="U4922" t="s">
        <v>756</v>
      </c>
      <c r="V4922" t="s">
        <v>756</v>
      </c>
      <c r="W4922" t="s">
        <v>756</v>
      </c>
      <c r="X4922" t="s">
        <v>23609</v>
      </c>
      <c r="Y4922" t="str">
        <f t="shared" si="1078"/>
        <v>diciembre</v>
      </c>
      <c r="Z4922">
        <f>YEAR(BD_PONDERACIONES[[#This Row],[Fecha Ejecución del Ticket]])</f>
        <v>2022</v>
      </c>
      <c r="AA4922" t="str">
        <f t="shared" si="1066"/>
        <v>enero</v>
      </c>
      <c r="AB4922">
        <f>YEAR(BD_PONDERACIONES[[#This Row],[Fecha de Inspección]])</f>
        <v>2023</v>
      </c>
      <c r="AC4922">
        <f t="shared" si="1067"/>
        <v>0.5</v>
      </c>
      <c r="AD4922">
        <f t="shared" si="1068"/>
        <v>0.5</v>
      </c>
      <c r="AE4922">
        <f t="shared" si="1069"/>
        <v>0.5</v>
      </c>
      <c r="AF4922">
        <f t="shared" si="1070"/>
        <v>0.5</v>
      </c>
      <c r="AG4922">
        <f t="shared" si="1071"/>
        <v>0.5</v>
      </c>
      <c r="AH4922">
        <f t="shared" si="1072"/>
        <v>0.5</v>
      </c>
      <c r="AI4922">
        <f t="shared" si="1073"/>
        <v>0.25</v>
      </c>
      <c r="AJ4922">
        <f t="shared" si="1074"/>
        <v>0.25</v>
      </c>
      <c r="AK4922">
        <f t="shared" si="1075"/>
        <v>0.5</v>
      </c>
      <c r="AL4922">
        <f t="shared" si="1076"/>
        <v>0.5</v>
      </c>
      <c r="AM4922">
        <f t="shared" si="1077"/>
        <v>0.5</v>
      </c>
      <c r="AN4922" s="6">
        <f t="shared" si="1079"/>
        <v>1</v>
      </c>
      <c r="AO4922" t="str">
        <f>VLOOKUP(BD_PONDERACIONES[[#This Row],[Comuna]],Tabla3[#All],2,0)</f>
        <v>Florida</v>
      </c>
    </row>
    <row r="4923" spans="1:41" x14ac:dyDescent="0.35">
      <c r="A4923" t="s">
        <v>23610</v>
      </c>
      <c r="B4923" t="s">
        <v>23611</v>
      </c>
      <c r="C4923" t="s">
        <v>23612</v>
      </c>
      <c r="D4923" s="5">
        <v>44949</v>
      </c>
      <c r="E4923" s="5">
        <v>44914</v>
      </c>
      <c r="F4923" t="s">
        <v>753</v>
      </c>
      <c r="G4923" t="s">
        <v>23607</v>
      </c>
      <c r="H4923" t="s">
        <v>755</v>
      </c>
      <c r="J4923" t="s">
        <v>756</v>
      </c>
      <c r="K4923" t="s">
        <v>756</v>
      </c>
      <c r="L4923" t="s">
        <v>756</v>
      </c>
      <c r="M4923" t="s">
        <v>756</v>
      </c>
      <c r="N4923" t="s">
        <v>756</v>
      </c>
      <c r="O4923" t="s">
        <v>756</v>
      </c>
      <c r="P4923" t="s">
        <v>765</v>
      </c>
      <c r="Q4923" t="s">
        <v>23608</v>
      </c>
      <c r="R4923" t="s">
        <v>759</v>
      </c>
      <c r="S4923" t="s">
        <v>756</v>
      </c>
      <c r="T4923" t="s">
        <v>756</v>
      </c>
      <c r="U4923" t="s">
        <v>756</v>
      </c>
      <c r="V4923" t="s">
        <v>756</v>
      </c>
      <c r="W4923" t="s">
        <v>756</v>
      </c>
      <c r="X4923" t="s">
        <v>23613</v>
      </c>
      <c r="Y4923" t="str">
        <f t="shared" si="1078"/>
        <v>diciembre</v>
      </c>
      <c r="Z4923">
        <f>YEAR(BD_PONDERACIONES[[#This Row],[Fecha Ejecución del Ticket]])</f>
        <v>2022</v>
      </c>
      <c r="AA4923" t="str">
        <f t="shared" si="1066"/>
        <v>enero</v>
      </c>
      <c r="AB4923">
        <f>YEAR(BD_PONDERACIONES[[#This Row],[Fecha de Inspección]])</f>
        <v>2023</v>
      </c>
      <c r="AC4923">
        <f t="shared" si="1067"/>
        <v>0.5</v>
      </c>
      <c r="AD4923">
        <f t="shared" si="1068"/>
        <v>0.5</v>
      </c>
      <c r="AE4923">
        <f t="shared" si="1069"/>
        <v>0.5</v>
      </c>
      <c r="AF4923">
        <f t="shared" si="1070"/>
        <v>0.5</v>
      </c>
      <c r="AG4923">
        <f t="shared" si="1071"/>
        <v>0.5</v>
      </c>
      <c r="AH4923">
        <f t="shared" si="1072"/>
        <v>0.5</v>
      </c>
      <c r="AI4923">
        <f t="shared" si="1073"/>
        <v>0.25</v>
      </c>
      <c r="AJ4923">
        <f t="shared" si="1074"/>
        <v>0.25</v>
      </c>
      <c r="AK4923">
        <f t="shared" si="1075"/>
        <v>0.5</v>
      </c>
      <c r="AL4923">
        <f t="shared" si="1076"/>
        <v>0.5</v>
      </c>
      <c r="AM4923">
        <f t="shared" si="1077"/>
        <v>0.5</v>
      </c>
      <c r="AN4923" s="6">
        <f t="shared" si="1079"/>
        <v>1</v>
      </c>
      <c r="AO4923" t="str">
        <f>VLOOKUP(BD_PONDERACIONES[[#This Row],[Comuna]],Tabla3[#All],2,0)</f>
        <v>Florida</v>
      </c>
    </row>
    <row r="4924" spans="1:41" x14ac:dyDescent="0.35">
      <c r="A4924" t="s">
        <v>23614</v>
      </c>
      <c r="B4924" t="s">
        <v>23615</v>
      </c>
      <c r="C4924" t="s">
        <v>23616</v>
      </c>
      <c r="D4924" s="5">
        <v>44949</v>
      </c>
      <c r="E4924" s="5">
        <v>44905</v>
      </c>
      <c r="F4924" t="s">
        <v>763</v>
      </c>
      <c r="G4924" t="s">
        <v>23617</v>
      </c>
      <c r="H4924" t="s">
        <v>3786</v>
      </c>
      <c r="J4924" t="s">
        <v>756</v>
      </c>
      <c r="K4924" t="s">
        <v>756</v>
      </c>
      <c r="L4924" t="s">
        <v>756</v>
      </c>
      <c r="M4924" t="s">
        <v>756</v>
      </c>
      <c r="N4924" t="s">
        <v>756</v>
      </c>
      <c r="O4924" t="s">
        <v>756</v>
      </c>
      <c r="P4924" t="s">
        <v>758</v>
      </c>
      <c r="Q4924" t="s">
        <v>759</v>
      </c>
      <c r="R4924" t="s">
        <v>759</v>
      </c>
      <c r="S4924" t="s">
        <v>757</v>
      </c>
      <c r="T4924" t="s">
        <v>757</v>
      </c>
      <c r="U4924" t="s">
        <v>757</v>
      </c>
      <c r="V4924" t="s">
        <v>756</v>
      </c>
      <c r="W4924" t="s">
        <v>756</v>
      </c>
      <c r="X4924" t="s">
        <v>23618</v>
      </c>
      <c r="Y4924" t="str">
        <f t="shared" si="1078"/>
        <v>diciembre</v>
      </c>
      <c r="Z4924">
        <f>YEAR(BD_PONDERACIONES[[#This Row],[Fecha Ejecución del Ticket]])</f>
        <v>2022</v>
      </c>
      <c r="AA4924" t="str">
        <f t="shared" si="1066"/>
        <v>enero</v>
      </c>
      <c r="AB4924">
        <f>YEAR(BD_PONDERACIONES[[#This Row],[Fecha de Inspección]])</f>
        <v>2023</v>
      </c>
      <c r="AC4924">
        <f t="shared" si="1067"/>
        <v>0.5</v>
      </c>
      <c r="AD4924">
        <f t="shared" si="1068"/>
        <v>0.5</v>
      </c>
      <c r="AE4924">
        <f t="shared" si="1069"/>
        <v>0.5</v>
      </c>
      <c r="AF4924">
        <f t="shared" si="1070"/>
        <v>0.5</v>
      </c>
      <c r="AG4924">
        <f t="shared" si="1071"/>
        <v>0.5</v>
      </c>
      <c r="AH4924">
        <f t="shared" si="1072"/>
        <v>0.5</v>
      </c>
      <c r="AI4924">
        <f t="shared" si="1073"/>
        <v>0.25</v>
      </c>
      <c r="AJ4924">
        <f t="shared" si="1074"/>
        <v>0.25</v>
      </c>
      <c r="AK4924">
        <f t="shared" si="1075"/>
        <v>0.5</v>
      </c>
      <c r="AL4924">
        <f t="shared" si="1076"/>
        <v>0.5</v>
      </c>
      <c r="AM4924">
        <f t="shared" si="1077"/>
        <v>0.5</v>
      </c>
      <c r="AN4924" s="6">
        <f t="shared" si="1079"/>
        <v>1</v>
      </c>
      <c r="AO4924" t="str">
        <f>VLOOKUP(BD_PONDERACIONES[[#This Row],[Comuna]],Tabla3[#All],2,0)</f>
        <v>Florida</v>
      </c>
    </row>
    <row r="4925" spans="1:41" x14ac:dyDescent="0.35">
      <c r="A4925" t="s">
        <v>23619</v>
      </c>
      <c r="B4925" t="s">
        <v>23620</v>
      </c>
      <c r="C4925" t="s">
        <v>23621</v>
      </c>
      <c r="D4925" s="5">
        <v>44949</v>
      </c>
      <c r="E4925" s="5">
        <v>44923</v>
      </c>
      <c r="F4925" t="s">
        <v>753</v>
      </c>
      <c r="G4925" t="s">
        <v>23622</v>
      </c>
      <c r="H4925" t="s">
        <v>755</v>
      </c>
      <c r="J4925" t="s">
        <v>756</v>
      </c>
      <c r="K4925" t="s">
        <v>756</v>
      </c>
      <c r="L4925" t="s">
        <v>773</v>
      </c>
      <c r="M4925" t="s">
        <v>773</v>
      </c>
      <c r="N4925" t="s">
        <v>756</v>
      </c>
      <c r="O4925" t="s">
        <v>756</v>
      </c>
      <c r="P4925" t="s">
        <v>765</v>
      </c>
      <c r="Q4925" t="s">
        <v>23623</v>
      </c>
      <c r="R4925" t="s">
        <v>23624</v>
      </c>
      <c r="S4925" t="s">
        <v>756</v>
      </c>
      <c r="T4925" t="s">
        <v>756</v>
      </c>
      <c r="U4925" t="s">
        <v>756</v>
      </c>
      <c r="V4925" t="s">
        <v>756</v>
      </c>
      <c r="W4925" t="s">
        <v>756</v>
      </c>
      <c r="X4925" t="s">
        <v>23625</v>
      </c>
      <c r="Y4925" t="str">
        <f t="shared" si="1078"/>
        <v>diciembre</v>
      </c>
      <c r="Z4925">
        <f>YEAR(BD_PONDERACIONES[[#This Row],[Fecha Ejecución del Ticket]])</f>
        <v>2022</v>
      </c>
      <c r="AA4925" t="str">
        <f t="shared" si="1066"/>
        <v>enero</v>
      </c>
      <c r="AB4925">
        <f>YEAR(BD_PONDERACIONES[[#This Row],[Fecha de Inspección]])</f>
        <v>2023</v>
      </c>
      <c r="AC4925">
        <f t="shared" si="1067"/>
        <v>0.5</v>
      </c>
      <c r="AD4925">
        <f t="shared" si="1068"/>
        <v>0.5</v>
      </c>
      <c r="AE4925">
        <f t="shared" si="1069"/>
        <v>0</v>
      </c>
      <c r="AF4925">
        <f t="shared" si="1070"/>
        <v>0</v>
      </c>
      <c r="AG4925">
        <f t="shared" si="1071"/>
        <v>0.5</v>
      </c>
      <c r="AH4925">
        <f t="shared" si="1072"/>
        <v>0.5</v>
      </c>
      <c r="AI4925">
        <f t="shared" si="1073"/>
        <v>0.25</v>
      </c>
      <c r="AJ4925">
        <f t="shared" si="1074"/>
        <v>0.25</v>
      </c>
      <c r="AK4925">
        <f t="shared" si="1075"/>
        <v>0.5</v>
      </c>
      <c r="AL4925">
        <f t="shared" si="1076"/>
        <v>0.5</v>
      </c>
      <c r="AM4925">
        <f t="shared" si="1077"/>
        <v>0.5</v>
      </c>
      <c r="AN4925" s="6">
        <f t="shared" si="1079"/>
        <v>0.7</v>
      </c>
      <c r="AO4925" t="str">
        <f>VLOOKUP(BD_PONDERACIONES[[#This Row],[Comuna]],Tabla3[#All],2,0)</f>
        <v>Florida</v>
      </c>
    </row>
    <row r="4926" spans="1:41" x14ac:dyDescent="0.35">
      <c r="A4926" t="s">
        <v>23626</v>
      </c>
      <c r="B4926" t="s">
        <v>23627</v>
      </c>
      <c r="C4926" t="s">
        <v>23628</v>
      </c>
      <c r="D4926" s="5">
        <v>44949</v>
      </c>
      <c r="E4926" s="5">
        <v>44896</v>
      </c>
      <c r="F4926" t="s">
        <v>763</v>
      </c>
      <c r="G4926" t="s">
        <v>23629</v>
      </c>
      <c r="H4926" t="s">
        <v>3786</v>
      </c>
      <c r="J4926" t="s">
        <v>756</v>
      </c>
      <c r="K4926" t="s">
        <v>756</v>
      </c>
      <c r="L4926" t="s">
        <v>756</v>
      </c>
      <c r="M4926" t="s">
        <v>756</v>
      </c>
      <c r="N4926" t="s">
        <v>756</v>
      </c>
      <c r="O4926" t="s">
        <v>756</v>
      </c>
      <c r="P4926" t="s">
        <v>758</v>
      </c>
      <c r="Q4926" t="s">
        <v>759</v>
      </c>
      <c r="R4926" t="s">
        <v>759</v>
      </c>
      <c r="S4926" t="s">
        <v>757</v>
      </c>
      <c r="T4926" t="s">
        <v>757</v>
      </c>
      <c r="U4926" t="s">
        <v>757</v>
      </c>
      <c r="V4926" t="s">
        <v>756</v>
      </c>
      <c r="W4926" t="s">
        <v>756</v>
      </c>
      <c r="X4926" t="s">
        <v>23630</v>
      </c>
      <c r="Y4926" t="str">
        <f t="shared" si="1078"/>
        <v>diciembre</v>
      </c>
      <c r="Z4926">
        <f>YEAR(BD_PONDERACIONES[[#This Row],[Fecha Ejecución del Ticket]])</f>
        <v>2022</v>
      </c>
      <c r="AA4926" t="str">
        <f t="shared" si="1066"/>
        <v>enero</v>
      </c>
      <c r="AB4926">
        <f>YEAR(BD_PONDERACIONES[[#This Row],[Fecha de Inspección]])</f>
        <v>2023</v>
      </c>
      <c r="AC4926">
        <f t="shared" si="1067"/>
        <v>0.5</v>
      </c>
      <c r="AD4926">
        <f t="shared" si="1068"/>
        <v>0.5</v>
      </c>
      <c r="AE4926">
        <f t="shared" si="1069"/>
        <v>0.5</v>
      </c>
      <c r="AF4926">
        <f t="shared" si="1070"/>
        <v>0.5</v>
      </c>
      <c r="AG4926">
        <f t="shared" si="1071"/>
        <v>0.5</v>
      </c>
      <c r="AH4926">
        <f t="shared" si="1072"/>
        <v>0.5</v>
      </c>
      <c r="AI4926">
        <f t="shared" si="1073"/>
        <v>0.25</v>
      </c>
      <c r="AJ4926">
        <f t="shared" si="1074"/>
        <v>0.25</v>
      </c>
      <c r="AK4926">
        <f t="shared" si="1075"/>
        <v>0.5</v>
      </c>
      <c r="AL4926">
        <f t="shared" si="1076"/>
        <v>0.5</v>
      </c>
      <c r="AM4926">
        <f t="shared" si="1077"/>
        <v>0.5</v>
      </c>
      <c r="AN4926" s="6">
        <f t="shared" si="1079"/>
        <v>1</v>
      </c>
      <c r="AO4926" t="str">
        <f>VLOOKUP(BD_PONDERACIONES[[#This Row],[Comuna]],Tabla3[#All],2,0)</f>
        <v>Florida</v>
      </c>
    </row>
    <row r="4927" spans="1:41" x14ac:dyDescent="0.35">
      <c r="A4927" t="s">
        <v>23631</v>
      </c>
      <c r="B4927" t="s">
        <v>23632</v>
      </c>
      <c r="C4927" t="s">
        <v>23633</v>
      </c>
      <c r="D4927" s="5">
        <v>44949</v>
      </c>
      <c r="E4927" s="5">
        <v>44921</v>
      </c>
      <c r="F4927" t="s">
        <v>763</v>
      </c>
      <c r="G4927" t="s">
        <v>23634</v>
      </c>
      <c r="H4927" t="s">
        <v>3786</v>
      </c>
      <c r="J4927" t="s">
        <v>756</v>
      </c>
      <c r="K4927" t="s">
        <v>756</v>
      </c>
      <c r="L4927" t="s">
        <v>757</v>
      </c>
      <c r="M4927" t="s">
        <v>757</v>
      </c>
      <c r="N4927" t="s">
        <v>756</v>
      </c>
      <c r="O4927" t="s">
        <v>756</v>
      </c>
      <c r="P4927" t="s">
        <v>758</v>
      </c>
      <c r="Q4927" t="s">
        <v>759</v>
      </c>
      <c r="R4927" t="s">
        <v>759</v>
      </c>
      <c r="S4927" t="s">
        <v>757</v>
      </c>
      <c r="T4927" t="s">
        <v>757</v>
      </c>
      <c r="U4927" t="s">
        <v>757</v>
      </c>
      <c r="V4927" t="s">
        <v>756</v>
      </c>
      <c r="W4927" t="s">
        <v>756</v>
      </c>
      <c r="X4927" t="s">
        <v>23635</v>
      </c>
      <c r="Y4927" t="str">
        <f t="shared" si="1078"/>
        <v>diciembre</v>
      </c>
      <c r="Z4927">
        <f>YEAR(BD_PONDERACIONES[[#This Row],[Fecha Ejecución del Ticket]])</f>
        <v>2022</v>
      </c>
      <c r="AA4927" t="str">
        <f t="shared" si="1066"/>
        <v>enero</v>
      </c>
      <c r="AB4927">
        <f>YEAR(BD_PONDERACIONES[[#This Row],[Fecha de Inspección]])</f>
        <v>2023</v>
      </c>
      <c r="AC4927">
        <f t="shared" si="1067"/>
        <v>0.5</v>
      </c>
      <c r="AD4927">
        <f t="shared" si="1068"/>
        <v>0.5</v>
      </c>
      <c r="AE4927">
        <f t="shared" si="1069"/>
        <v>0.5</v>
      </c>
      <c r="AF4927">
        <f t="shared" si="1070"/>
        <v>0.5</v>
      </c>
      <c r="AG4927">
        <f t="shared" si="1071"/>
        <v>0.5</v>
      </c>
      <c r="AH4927">
        <f t="shared" si="1072"/>
        <v>0.5</v>
      </c>
      <c r="AI4927">
        <f t="shared" si="1073"/>
        <v>0.25</v>
      </c>
      <c r="AJ4927">
        <f t="shared" si="1074"/>
        <v>0.25</v>
      </c>
      <c r="AK4927">
        <f t="shared" si="1075"/>
        <v>0.5</v>
      </c>
      <c r="AL4927">
        <f t="shared" si="1076"/>
        <v>0.5</v>
      </c>
      <c r="AM4927">
        <f t="shared" si="1077"/>
        <v>0.5</v>
      </c>
      <c r="AN4927" s="6">
        <f t="shared" si="1079"/>
        <v>1</v>
      </c>
      <c r="AO4927" t="str">
        <f>VLOOKUP(BD_PONDERACIONES[[#This Row],[Comuna]],Tabla3[#All],2,0)</f>
        <v>Florida</v>
      </c>
    </row>
    <row r="4928" spans="1:41" x14ac:dyDescent="0.35">
      <c r="A4928" t="s">
        <v>23636</v>
      </c>
      <c r="B4928" t="s">
        <v>23637</v>
      </c>
      <c r="C4928" t="s">
        <v>23638</v>
      </c>
      <c r="D4928" s="5">
        <v>44949</v>
      </c>
      <c r="E4928" s="5">
        <v>44924</v>
      </c>
      <c r="F4928" t="s">
        <v>753</v>
      </c>
      <c r="G4928" t="s">
        <v>23639</v>
      </c>
      <c r="H4928" t="s">
        <v>755</v>
      </c>
      <c r="J4928" t="s">
        <v>756</v>
      </c>
      <c r="K4928" t="s">
        <v>756</v>
      </c>
      <c r="L4928" t="s">
        <v>757</v>
      </c>
      <c r="M4928" t="s">
        <v>757</v>
      </c>
      <c r="N4928" t="s">
        <v>756</v>
      </c>
      <c r="O4928" t="s">
        <v>756</v>
      </c>
      <c r="P4928" t="s">
        <v>765</v>
      </c>
      <c r="Q4928" t="s">
        <v>23640</v>
      </c>
      <c r="R4928" t="s">
        <v>759</v>
      </c>
      <c r="S4928" t="s">
        <v>756</v>
      </c>
      <c r="T4928" t="s">
        <v>756</v>
      </c>
      <c r="U4928" t="s">
        <v>756</v>
      </c>
      <c r="V4928" t="s">
        <v>756</v>
      </c>
      <c r="W4928" t="s">
        <v>756</v>
      </c>
      <c r="X4928" t="s">
        <v>9040</v>
      </c>
      <c r="Y4928" t="str">
        <f t="shared" si="1078"/>
        <v>diciembre</v>
      </c>
      <c r="Z4928">
        <f>YEAR(BD_PONDERACIONES[[#This Row],[Fecha Ejecución del Ticket]])</f>
        <v>2022</v>
      </c>
      <c r="AA4928" t="str">
        <f t="shared" si="1066"/>
        <v>enero</v>
      </c>
      <c r="AB4928">
        <f>YEAR(BD_PONDERACIONES[[#This Row],[Fecha de Inspección]])</f>
        <v>2023</v>
      </c>
      <c r="AC4928">
        <f t="shared" si="1067"/>
        <v>0.5</v>
      </c>
      <c r="AD4928">
        <f t="shared" si="1068"/>
        <v>0.5</v>
      </c>
      <c r="AE4928">
        <f t="shared" si="1069"/>
        <v>0.5</v>
      </c>
      <c r="AF4928">
        <f t="shared" si="1070"/>
        <v>0.5</v>
      </c>
      <c r="AG4928">
        <f t="shared" si="1071"/>
        <v>0.5</v>
      </c>
      <c r="AH4928">
        <f t="shared" si="1072"/>
        <v>0.5</v>
      </c>
      <c r="AI4928">
        <f t="shared" si="1073"/>
        <v>0.25</v>
      </c>
      <c r="AJ4928">
        <f t="shared" si="1074"/>
        <v>0.25</v>
      </c>
      <c r="AK4928">
        <f t="shared" si="1075"/>
        <v>0.5</v>
      </c>
      <c r="AL4928">
        <f t="shared" si="1076"/>
        <v>0.5</v>
      </c>
      <c r="AM4928">
        <f t="shared" si="1077"/>
        <v>0.5</v>
      </c>
      <c r="AN4928" s="6">
        <f t="shared" si="1079"/>
        <v>1</v>
      </c>
      <c r="AO4928" t="str">
        <f>VLOOKUP(BD_PONDERACIONES[[#This Row],[Comuna]],Tabla3[#All],2,0)</f>
        <v>Florida</v>
      </c>
    </row>
    <row r="4929" spans="1:41" x14ac:dyDescent="0.35">
      <c r="A4929" t="s">
        <v>23641</v>
      </c>
      <c r="B4929" t="s">
        <v>23642</v>
      </c>
      <c r="C4929" t="s">
        <v>23643</v>
      </c>
      <c r="D4929" s="5">
        <v>44949</v>
      </c>
      <c r="E4929" s="5">
        <v>44919</v>
      </c>
      <c r="F4929" t="s">
        <v>753</v>
      </c>
      <c r="G4929" t="s">
        <v>23644</v>
      </c>
      <c r="H4929" t="s">
        <v>755</v>
      </c>
      <c r="J4929" t="s">
        <v>756</v>
      </c>
      <c r="K4929" t="s">
        <v>756</v>
      </c>
      <c r="L4929" t="s">
        <v>757</v>
      </c>
      <c r="M4929" t="s">
        <v>757</v>
      </c>
      <c r="N4929" t="s">
        <v>756</v>
      </c>
      <c r="O4929" t="s">
        <v>756</v>
      </c>
      <c r="P4929" t="s">
        <v>758</v>
      </c>
      <c r="Q4929" t="s">
        <v>759</v>
      </c>
      <c r="R4929" t="s">
        <v>759</v>
      </c>
      <c r="S4929" t="s">
        <v>757</v>
      </c>
      <c r="T4929" t="s">
        <v>757</v>
      </c>
      <c r="U4929" t="s">
        <v>757</v>
      </c>
      <c r="V4929" t="s">
        <v>756</v>
      </c>
      <c r="W4929" t="s">
        <v>756</v>
      </c>
      <c r="X4929" t="s">
        <v>8238</v>
      </c>
      <c r="Y4929" t="str">
        <f t="shared" si="1078"/>
        <v>diciembre</v>
      </c>
      <c r="Z4929">
        <f>YEAR(BD_PONDERACIONES[[#This Row],[Fecha Ejecución del Ticket]])</f>
        <v>2022</v>
      </c>
      <c r="AA4929" t="str">
        <f t="shared" si="1066"/>
        <v>enero</v>
      </c>
      <c r="AB4929">
        <f>YEAR(BD_PONDERACIONES[[#This Row],[Fecha de Inspección]])</f>
        <v>2023</v>
      </c>
      <c r="AC4929">
        <f t="shared" si="1067"/>
        <v>0.5</v>
      </c>
      <c r="AD4929">
        <f t="shared" si="1068"/>
        <v>0.5</v>
      </c>
      <c r="AE4929">
        <f t="shared" si="1069"/>
        <v>0.5</v>
      </c>
      <c r="AF4929">
        <f t="shared" si="1070"/>
        <v>0.5</v>
      </c>
      <c r="AG4929">
        <f t="shared" si="1071"/>
        <v>0.5</v>
      </c>
      <c r="AH4929">
        <f t="shared" si="1072"/>
        <v>0.5</v>
      </c>
      <c r="AI4929">
        <f t="shared" si="1073"/>
        <v>0.25</v>
      </c>
      <c r="AJ4929">
        <f t="shared" si="1074"/>
        <v>0.25</v>
      </c>
      <c r="AK4929">
        <f t="shared" si="1075"/>
        <v>0.5</v>
      </c>
      <c r="AL4929">
        <f t="shared" si="1076"/>
        <v>0.5</v>
      </c>
      <c r="AM4929">
        <f t="shared" si="1077"/>
        <v>0.5</v>
      </c>
      <c r="AN4929" s="6">
        <f t="shared" si="1079"/>
        <v>1</v>
      </c>
      <c r="AO4929" t="str">
        <f>VLOOKUP(BD_PONDERACIONES[[#This Row],[Comuna]],Tabla3[#All],2,0)</f>
        <v>Florida</v>
      </c>
    </row>
    <row r="4930" spans="1:41" x14ac:dyDescent="0.35">
      <c r="A4930" t="s">
        <v>23645</v>
      </c>
      <c r="B4930" t="s">
        <v>23646</v>
      </c>
      <c r="C4930" t="s">
        <v>23647</v>
      </c>
      <c r="D4930" s="5">
        <v>44949</v>
      </c>
      <c r="E4930" s="5">
        <v>44915</v>
      </c>
      <c r="F4930" t="s">
        <v>753</v>
      </c>
      <c r="G4930" t="s">
        <v>23648</v>
      </c>
      <c r="H4930" t="s">
        <v>755</v>
      </c>
      <c r="J4930" t="s">
        <v>756</v>
      </c>
      <c r="K4930" t="s">
        <v>756</v>
      </c>
      <c r="L4930" t="s">
        <v>757</v>
      </c>
      <c r="M4930" t="s">
        <v>757</v>
      </c>
      <c r="N4930" t="s">
        <v>756</v>
      </c>
      <c r="O4930" t="s">
        <v>756</v>
      </c>
      <c r="P4930" t="s">
        <v>758</v>
      </c>
      <c r="Q4930" t="s">
        <v>759</v>
      </c>
      <c r="R4930" t="s">
        <v>759</v>
      </c>
      <c r="S4930" t="s">
        <v>757</v>
      </c>
      <c r="T4930" t="s">
        <v>757</v>
      </c>
      <c r="U4930" t="s">
        <v>757</v>
      </c>
      <c r="V4930" t="s">
        <v>756</v>
      </c>
      <c r="W4930" t="s">
        <v>756</v>
      </c>
      <c r="X4930" t="s">
        <v>23649</v>
      </c>
      <c r="Y4930" t="str">
        <f t="shared" si="1078"/>
        <v>diciembre</v>
      </c>
      <c r="Z4930">
        <f>YEAR(BD_PONDERACIONES[[#This Row],[Fecha Ejecución del Ticket]])</f>
        <v>2022</v>
      </c>
      <c r="AA4930" t="str">
        <f t="shared" ref="AA4930:AA4993" si="1080">TEXT(D4930,"MMMM")</f>
        <v>enero</v>
      </c>
      <c r="AB4930">
        <f>YEAR(BD_PONDERACIONES[[#This Row],[Fecha de Inspección]])</f>
        <v>2023</v>
      </c>
      <c r="AC4930">
        <f t="shared" ref="AC4930:AC4993" si="1081">IF(OR(J4930="Cumple",J4930="No Aplica"),0.5,0)</f>
        <v>0.5</v>
      </c>
      <c r="AD4930">
        <f t="shared" ref="AD4930:AD4993" si="1082">IF(OR(K4930="CUMPLE",K4930="No Aplica"),0.5,0)</f>
        <v>0.5</v>
      </c>
      <c r="AE4930">
        <f t="shared" ref="AE4930:AE4993" si="1083">IF(OR(L4930="CUMPLE",L4930="No Aplica"),0.5,0)</f>
        <v>0.5</v>
      </c>
      <c r="AF4930">
        <f t="shared" ref="AF4930:AF4993" si="1084">IF(OR(M4930="CUMPLE",M4930="No Aplica"),0.5,0)</f>
        <v>0.5</v>
      </c>
      <c r="AG4930">
        <f t="shared" ref="AG4930:AG4993" si="1085">IF(OR(N4930="CUMPLE",N4930="No Aplica"),0.5,IF(N4930="Cumple Mayormente",0.325,IF(N4930="Cumple Parcialmente",0.175,0)))</f>
        <v>0.5</v>
      </c>
      <c r="AH4930">
        <f t="shared" ref="AH4930:AH4993" si="1086">IF(OR(O4930="CUMPLE",O4930="No Aplica"),0.5,IF(O4930="Cumple Mayormente",0.325,IF(O4930="Cumple Parcialmente",0.175,0)))</f>
        <v>0.5</v>
      </c>
      <c r="AI4930">
        <f t="shared" ref="AI4930:AI4993" si="1087">IF(OR(S4930="CUMPLE",S4930="No Aplica"),0.25,IF(S4930="Cumple Mayormente",0.1625,IF(S4930="Cumple Parcialmente",0.0875,0)))</f>
        <v>0.25</v>
      </c>
      <c r="AJ4930">
        <f t="shared" ref="AJ4930:AJ4993" si="1088">IF(OR(T4930="CUMPLE",T4930="No Aplica"),0.25,IF(T4930="Cumple Mayormente",0.1625,IF(T4930="Cumple Parcialmente",0.0875,0)))</f>
        <v>0.25</v>
      </c>
      <c r="AK4930">
        <f t="shared" ref="AK4930:AK4993" si="1089">IF(OR(U4930="CUMPLE",U4930="No Aplica"),0.5,IF(U4930="Cumple Mayormente",0.325,IF(U4930="Cumple Parcialmente",0.175,0)))</f>
        <v>0.5</v>
      </c>
      <c r="AL4930">
        <f t="shared" ref="AL4930:AL4993" si="1090">IF(OR(V4930="CUMPLE",V4930="No Aplica"),0.5,IF(V4930="Cumple Mayormente",0.325,IF(V4930="Cumple Parcialmente",0.175,0)))</f>
        <v>0.5</v>
      </c>
      <c r="AM4930">
        <f t="shared" ref="AM4930:AM4993" si="1091">IF(OR(W4930="CUMPLE",W4930="No Aplica"),0.5,IF(W4930="Cumple Mayormente",0.325,IF(W4930="Cumple Parcialmente",0.175,0)))</f>
        <v>0.5</v>
      </c>
      <c r="AN4930" s="6">
        <f t="shared" si="1079"/>
        <v>1</v>
      </c>
      <c r="AO4930" t="str">
        <f>VLOOKUP(BD_PONDERACIONES[[#This Row],[Comuna]],Tabla3[#All],2,0)</f>
        <v>Florida</v>
      </c>
    </row>
    <row r="4931" spans="1:41" x14ac:dyDescent="0.35">
      <c r="A4931" t="s">
        <v>23650</v>
      </c>
      <c r="B4931" t="s">
        <v>23651</v>
      </c>
      <c r="C4931" t="s">
        <v>23652</v>
      </c>
      <c r="D4931" s="5">
        <v>44949</v>
      </c>
      <c r="E4931" s="5">
        <v>44920</v>
      </c>
      <c r="F4931" t="s">
        <v>753</v>
      </c>
      <c r="G4931" t="s">
        <v>23653</v>
      </c>
      <c r="H4931" t="s">
        <v>755</v>
      </c>
      <c r="J4931" t="s">
        <v>756</v>
      </c>
      <c r="K4931" t="s">
        <v>756</v>
      </c>
      <c r="L4931" t="s">
        <v>757</v>
      </c>
      <c r="M4931" t="s">
        <v>757</v>
      </c>
      <c r="N4931" t="s">
        <v>756</v>
      </c>
      <c r="O4931" t="s">
        <v>756</v>
      </c>
      <c r="P4931" t="s">
        <v>758</v>
      </c>
      <c r="Q4931" t="s">
        <v>759</v>
      </c>
      <c r="R4931" t="s">
        <v>759</v>
      </c>
      <c r="S4931" t="s">
        <v>757</v>
      </c>
      <c r="T4931" t="s">
        <v>757</v>
      </c>
      <c r="U4931" t="s">
        <v>757</v>
      </c>
      <c r="V4931" t="s">
        <v>904</v>
      </c>
      <c r="W4931" t="s">
        <v>756</v>
      </c>
      <c r="X4931" t="s">
        <v>8238</v>
      </c>
      <c r="Y4931" t="str">
        <f t="shared" si="1078"/>
        <v>diciembre</v>
      </c>
      <c r="Z4931">
        <f>YEAR(BD_PONDERACIONES[[#This Row],[Fecha Ejecución del Ticket]])</f>
        <v>2022</v>
      </c>
      <c r="AA4931" t="str">
        <f t="shared" si="1080"/>
        <v>enero</v>
      </c>
      <c r="AB4931">
        <f>YEAR(BD_PONDERACIONES[[#This Row],[Fecha de Inspección]])</f>
        <v>2023</v>
      </c>
      <c r="AC4931">
        <f t="shared" si="1081"/>
        <v>0.5</v>
      </c>
      <c r="AD4931">
        <f t="shared" si="1082"/>
        <v>0.5</v>
      </c>
      <c r="AE4931">
        <f t="shared" si="1083"/>
        <v>0.5</v>
      </c>
      <c r="AF4931">
        <f t="shared" si="1084"/>
        <v>0.5</v>
      </c>
      <c r="AG4931">
        <f t="shared" si="1085"/>
        <v>0.5</v>
      </c>
      <c r="AH4931">
        <f t="shared" si="1086"/>
        <v>0.5</v>
      </c>
      <c r="AI4931">
        <f t="shared" si="1087"/>
        <v>0.25</v>
      </c>
      <c r="AJ4931">
        <f t="shared" si="1088"/>
        <v>0.25</v>
      </c>
      <c r="AK4931">
        <f t="shared" si="1089"/>
        <v>0.5</v>
      </c>
      <c r="AL4931">
        <f t="shared" si="1090"/>
        <v>0.32500000000000001</v>
      </c>
      <c r="AM4931">
        <f t="shared" si="1091"/>
        <v>0.5</v>
      </c>
      <c r="AN4931" s="6">
        <f t="shared" si="1079"/>
        <v>0.96500000000000008</v>
      </c>
      <c r="AO4931" t="str">
        <f>VLOOKUP(BD_PONDERACIONES[[#This Row],[Comuna]],Tabla3[#All],2,0)</f>
        <v>Florida</v>
      </c>
    </row>
    <row r="4932" spans="1:41" x14ac:dyDescent="0.35">
      <c r="A4932" t="s">
        <v>23654</v>
      </c>
      <c r="B4932" t="s">
        <v>23655</v>
      </c>
      <c r="C4932" t="s">
        <v>23656</v>
      </c>
      <c r="D4932" s="5">
        <v>44949</v>
      </c>
      <c r="E4932" s="5">
        <v>44925</v>
      </c>
      <c r="F4932" t="s">
        <v>753</v>
      </c>
      <c r="G4932" t="s">
        <v>23657</v>
      </c>
      <c r="H4932" t="s">
        <v>755</v>
      </c>
      <c r="J4932" t="s">
        <v>756</v>
      </c>
      <c r="K4932" t="s">
        <v>756</v>
      </c>
      <c r="L4932" t="s">
        <v>756</v>
      </c>
      <c r="M4932" t="s">
        <v>756</v>
      </c>
      <c r="N4932" t="s">
        <v>756</v>
      </c>
      <c r="O4932" t="s">
        <v>756</v>
      </c>
      <c r="P4932" t="s">
        <v>758</v>
      </c>
      <c r="Q4932" t="s">
        <v>759</v>
      </c>
      <c r="R4932" t="s">
        <v>759</v>
      </c>
      <c r="S4932" t="s">
        <v>757</v>
      </c>
      <c r="T4932" t="s">
        <v>757</v>
      </c>
      <c r="U4932" t="s">
        <v>757</v>
      </c>
      <c r="V4932" t="s">
        <v>756</v>
      </c>
      <c r="W4932" t="s">
        <v>756</v>
      </c>
      <c r="X4932" t="s">
        <v>8238</v>
      </c>
      <c r="Y4932" t="str">
        <f t="shared" si="1078"/>
        <v>diciembre</v>
      </c>
      <c r="Z4932">
        <f>YEAR(BD_PONDERACIONES[[#This Row],[Fecha Ejecución del Ticket]])</f>
        <v>2022</v>
      </c>
      <c r="AA4932" t="str">
        <f t="shared" si="1080"/>
        <v>enero</v>
      </c>
      <c r="AB4932">
        <f>YEAR(BD_PONDERACIONES[[#This Row],[Fecha de Inspección]])</f>
        <v>2023</v>
      </c>
      <c r="AC4932">
        <f t="shared" si="1081"/>
        <v>0.5</v>
      </c>
      <c r="AD4932">
        <f t="shared" si="1082"/>
        <v>0.5</v>
      </c>
      <c r="AE4932">
        <f t="shared" si="1083"/>
        <v>0.5</v>
      </c>
      <c r="AF4932">
        <f t="shared" si="1084"/>
        <v>0.5</v>
      </c>
      <c r="AG4932">
        <f t="shared" si="1085"/>
        <v>0.5</v>
      </c>
      <c r="AH4932">
        <f t="shared" si="1086"/>
        <v>0.5</v>
      </c>
      <c r="AI4932">
        <f t="shared" si="1087"/>
        <v>0.25</v>
      </c>
      <c r="AJ4932">
        <f t="shared" si="1088"/>
        <v>0.25</v>
      </c>
      <c r="AK4932">
        <f t="shared" si="1089"/>
        <v>0.5</v>
      </c>
      <c r="AL4932">
        <f t="shared" si="1090"/>
        <v>0.5</v>
      </c>
      <c r="AM4932">
        <f t="shared" si="1091"/>
        <v>0.5</v>
      </c>
      <c r="AN4932" s="6">
        <f t="shared" si="1079"/>
        <v>1</v>
      </c>
      <c r="AO4932" t="str">
        <f>VLOOKUP(BD_PONDERACIONES[[#This Row],[Comuna]],Tabla3[#All],2,0)</f>
        <v>Florida</v>
      </c>
    </row>
    <row r="4933" spans="1:41" x14ac:dyDescent="0.35">
      <c r="A4933" t="s">
        <v>23658</v>
      </c>
      <c r="B4933" t="s">
        <v>23659</v>
      </c>
      <c r="C4933" t="s">
        <v>23660</v>
      </c>
      <c r="D4933" s="5">
        <v>44949</v>
      </c>
      <c r="E4933" s="5">
        <v>44916</v>
      </c>
      <c r="F4933" t="s">
        <v>753</v>
      </c>
      <c r="G4933" t="s">
        <v>23661</v>
      </c>
      <c r="H4933" t="s">
        <v>755</v>
      </c>
      <c r="J4933" t="s">
        <v>756</v>
      </c>
      <c r="K4933" t="s">
        <v>756</v>
      </c>
      <c r="L4933" t="s">
        <v>757</v>
      </c>
      <c r="M4933" t="s">
        <v>757</v>
      </c>
      <c r="N4933" t="s">
        <v>756</v>
      </c>
      <c r="O4933" t="s">
        <v>756</v>
      </c>
      <c r="P4933" t="s">
        <v>765</v>
      </c>
      <c r="Q4933" t="s">
        <v>23662</v>
      </c>
      <c r="R4933" t="s">
        <v>23663</v>
      </c>
      <c r="S4933" t="s">
        <v>756</v>
      </c>
      <c r="T4933" t="s">
        <v>756</v>
      </c>
      <c r="U4933" t="s">
        <v>756</v>
      </c>
      <c r="V4933" t="s">
        <v>768</v>
      </c>
      <c r="W4933" t="s">
        <v>768</v>
      </c>
      <c r="X4933" t="s">
        <v>9524</v>
      </c>
      <c r="Y4933" t="str">
        <f t="shared" si="1078"/>
        <v>diciembre</v>
      </c>
      <c r="Z4933">
        <f>YEAR(BD_PONDERACIONES[[#This Row],[Fecha Ejecución del Ticket]])</f>
        <v>2022</v>
      </c>
      <c r="AA4933" t="str">
        <f t="shared" si="1080"/>
        <v>enero</v>
      </c>
      <c r="AB4933">
        <f>YEAR(BD_PONDERACIONES[[#This Row],[Fecha de Inspección]])</f>
        <v>2023</v>
      </c>
      <c r="AC4933">
        <f t="shared" si="1081"/>
        <v>0.5</v>
      </c>
      <c r="AD4933">
        <f t="shared" si="1082"/>
        <v>0.5</v>
      </c>
      <c r="AE4933">
        <f t="shared" si="1083"/>
        <v>0.5</v>
      </c>
      <c r="AF4933">
        <f t="shared" si="1084"/>
        <v>0.5</v>
      </c>
      <c r="AG4933">
        <f t="shared" si="1085"/>
        <v>0.5</v>
      </c>
      <c r="AH4933">
        <f t="shared" si="1086"/>
        <v>0.5</v>
      </c>
      <c r="AI4933">
        <f t="shared" si="1087"/>
        <v>0.25</v>
      </c>
      <c r="AJ4933">
        <f t="shared" si="1088"/>
        <v>0.25</v>
      </c>
      <c r="AK4933">
        <f t="shared" si="1089"/>
        <v>0.5</v>
      </c>
      <c r="AL4933">
        <f t="shared" si="1090"/>
        <v>0.17499999999999999</v>
      </c>
      <c r="AM4933">
        <f t="shared" si="1091"/>
        <v>0.17499999999999999</v>
      </c>
      <c r="AN4933" s="6">
        <f t="shared" si="1079"/>
        <v>0.87</v>
      </c>
      <c r="AO4933" t="str">
        <f>VLOOKUP(BD_PONDERACIONES[[#This Row],[Comuna]],Tabla3[#All],2,0)</f>
        <v>Florida</v>
      </c>
    </row>
    <row r="4934" spans="1:41" x14ac:dyDescent="0.35">
      <c r="A4934" t="s">
        <v>23664</v>
      </c>
      <c r="B4934" t="s">
        <v>23665</v>
      </c>
      <c r="C4934" t="s">
        <v>23666</v>
      </c>
      <c r="D4934" s="5">
        <v>44949</v>
      </c>
      <c r="E4934" s="5">
        <v>44896</v>
      </c>
      <c r="F4934" t="s">
        <v>753</v>
      </c>
      <c r="G4934" t="s">
        <v>23667</v>
      </c>
      <c r="H4934" t="s">
        <v>755</v>
      </c>
      <c r="J4934" t="s">
        <v>756</v>
      </c>
      <c r="K4934" t="s">
        <v>756</v>
      </c>
      <c r="L4934" t="s">
        <v>756</v>
      </c>
      <c r="M4934" t="s">
        <v>756</v>
      </c>
      <c r="N4934" t="s">
        <v>756</v>
      </c>
      <c r="O4934" t="s">
        <v>756</v>
      </c>
      <c r="P4934" t="s">
        <v>765</v>
      </c>
      <c r="Q4934" t="s">
        <v>759</v>
      </c>
      <c r="R4934" t="s">
        <v>759</v>
      </c>
      <c r="S4934" t="s">
        <v>757</v>
      </c>
      <c r="T4934" t="s">
        <v>757</v>
      </c>
      <c r="U4934" t="s">
        <v>757</v>
      </c>
      <c r="V4934" t="s">
        <v>756</v>
      </c>
      <c r="W4934" t="s">
        <v>756</v>
      </c>
      <c r="X4934" t="s">
        <v>23668</v>
      </c>
      <c r="Y4934" t="str">
        <f t="shared" si="1078"/>
        <v>diciembre</v>
      </c>
      <c r="Z4934">
        <f>YEAR(BD_PONDERACIONES[[#This Row],[Fecha Ejecución del Ticket]])</f>
        <v>2022</v>
      </c>
      <c r="AA4934" t="str">
        <f t="shared" si="1080"/>
        <v>enero</v>
      </c>
      <c r="AB4934">
        <f>YEAR(BD_PONDERACIONES[[#This Row],[Fecha de Inspección]])</f>
        <v>2023</v>
      </c>
      <c r="AC4934">
        <f t="shared" si="1081"/>
        <v>0.5</v>
      </c>
      <c r="AD4934">
        <f t="shared" si="1082"/>
        <v>0.5</v>
      </c>
      <c r="AE4934">
        <f t="shared" si="1083"/>
        <v>0.5</v>
      </c>
      <c r="AF4934">
        <f t="shared" si="1084"/>
        <v>0.5</v>
      </c>
      <c r="AG4934">
        <f t="shared" si="1085"/>
        <v>0.5</v>
      </c>
      <c r="AH4934">
        <f t="shared" si="1086"/>
        <v>0.5</v>
      </c>
      <c r="AI4934">
        <f t="shared" si="1087"/>
        <v>0.25</v>
      </c>
      <c r="AJ4934">
        <f t="shared" si="1088"/>
        <v>0.25</v>
      </c>
      <c r="AK4934">
        <f t="shared" si="1089"/>
        <v>0.5</v>
      </c>
      <c r="AL4934">
        <f t="shared" si="1090"/>
        <v>0.5</v>
      </c>
      <c r="AM4934">
        <f t="shared" si="1091"/>
        <v>0.5</v>
      </c>
      <c r="AN4934" s="6">
        <f t="shared" si="1079"/>
        <v>1</v>
      </c>
      <c r="AO4934" t="str">
        <f>VLOOKUP(BD_PONDERACIONES[[#This Row],[Comuna]],Tabla3[#All],2,0)</f>
        <v>Florida</v>
      </c>
    </row>
    <row r="4935" spans="1:41" x14ac:dyDescent="0.35">
      <c r="A4935" t="s">
        <v>23669</v>
      </c>
      <c r="B4935" t="s">
        <v>23670</v>
      </c>
      <c r="C4935" t="s">
        <v>23671</v>
      </c>
      <c r="D4935" s="5">
        <v>44949</v>
      </c>
      <c r="E4935" s="5">
        <v>44904</v>
      </c>
      <c r="F4935" t="s">
        <v>753</v>
      </c>
      <c r="G4935" t="s">
        <v>23672</v>
      </c>
      <c r="H4935" t="s">
        <v>755</v>
      </c>
      <c r="J4935" t="s">
        <v>756</v>
      </c>
      <c r="K4935" t="s">
        <v>756</v>
      </c>
      <c r="L4935" t="s">
        <v>756</v>
      </c>
      <c r="M4935" t="s">
        <v>756</v>
      </c>
      <c r="N4935" t="s">
        <v>756</v>
      </c>
      <c r="O4935" t="s">
        <v>756</v>
      </c>
      <c r="P4935" t="s">
        <v>758</v>
      </c>
      <c r="Q4935" t="s">
        <v>759</v>
      </c>
      <c r="R4935" t="s">
        <v>759</v>
      </c>
      <c r="S4935" t="s">
        <v>757</v>
      </c>
      <c r="T4935" t="s">
        <v>757</v>
      </c>
      <c r="U4935" t="s">
        <v>757</v>
      </c>
      <c r="V4935" t="s">
        <v>756</v>
      </c>
      <c r="W4935" t="s">
        <v>756</v>
      </c>
      <c r="X4935" t="s">
        <v>8238</v>
      </c>
      <c r="Y4935" t="str">
        <f t="shared" si="1078"/>
        <v>diciembre</v>
      </c>
      <c r="Z4935">
        <f>YEAR(BD_PONDERACIONES[[#This Row],[Fecha Ejecución del Ticket]])</f>
        <v>2022</v>
      </c>
      <c r="AA4935" t="str">
        <f t="shared" si="1080"/>
        <v>enero</v>
      </c>
      <c r="AB4935">
        <f>YEAR(BD_PONDERACIONES[[#This Row],[Fecha de Inspección]])</f>
        <v>2023</v>
      </c>
      <c r="AC4935">
        <f t="shared" si="1081"/>
        <v>0.5</v>
      </c>
      <c r="AD4935">
        <f t="shared" si="1082"/>
        <v>0.5</v>
      </c>
      <c r="AE4935">
        <f t="shared" si="1083"/>
        <v>0.5</v>
      </c>
      <c r="AF4935">
        <f t="shared" si="1084"/>
        <v>0.5</v>
      </c>
      <c r="AG4935">
        <f t="shared" si="1085"/>
        <v>0.5</v>
      </c>
      <c r="AH4935">
        <f t="shared" si="1086"/>
        <v>0.5</v>
      </c>
      <c r="AI4935">
        <f t="shared" si="1087"/>
        <v>0.25</v>
      </c>
      <c r="AJ4935">
        <f t="shared" si="1088"/>
        <v>0.25</v>
      </c>
      <c r="AK4935">
        <f t="shared" si="1089"/>
        <v>0.5</v>
      </c>
      <c r="AL4935">
        <f t="shared" si="1090"/>
        <v>0.5</v>
      </c>
      <c r="AM4935">
        <f t="shared" si="1091"/>
        <v>0.5</v>
      </c>
      <c r="AN4935" s="6">
        <f t="shared" si="1079"/>
        <v>1</v>
      </c>
      <c r="AO4935" t="str">
        <f>VLOOKUP(BD_PONDERACIONES[[#This Row],[Comuna]],Tabla3[#All],2,0)</f>
        <v>Florida</v>
      </c>
    </row>
    <row r="4936" spans="1:41" x14ac:dyDescent="0.35">
      <c r="A4936" t="s">
        <v>23673</v>
      </c>
      <c r="B4936" t="s">
        <v>23674</v>
      </c>
      <c r="C4936" t="s">
        <v>23675</v>
      </c>
      <c r="D4936" s="5">
        <v>44949</v>
      </c>
      <c r="E4936" s="5">
        <v>44925</v>
      </c>
      <c r="F4936" t="s">
        <v>763</v>
      </c>
      <c r="G4936" t="s">
        <v>23676</v>
      </c>
      <c r="H4936" t="s">
        <v>3786</v>
      </c>
      <c r="J4936" t="s">
        <v>756</v>
      </c>
      <c r="K4936" t="s">
        <v>756</v>
      </c>
      <c r="L4936" t="s">
        <v>757</v>
      </c>
      <c r="M4936" t="s">
        <v>757</v>
      </c>
      <c r="N4936" t="s">
        <v>756</v>
      </c>
      <c r="O4936" t="s">
        <v>756</v>
      </c>
      <c r="P4936" t="s">
        <v>758</v>
      </c>
      <c r="Q4936" t="s">
        <v>759</v>
      </c>
      <c r="R4936" t="s">
        <v>759</v>
      </c>
      <c r="S4936" t="s">
        <v>757</v>
      </c>
      <c r="T4936" t="s">
        <v>757</v>
      </c>
      <c r="U4936" t="s">
        <v>757</v>
      </c>
      <c r="V4936" t="s">
        <v>756</v>
      </c>
      <c r="W4936" t="s">
        <v>768</v>
      </c>
      <c r="X4936" t="s">
        <v>23677</v>
      </c>
      <c r="Y4936" t="str">
        <f t="shared" si="1078"/>
        <v>diciembre</v>
      </c>
      <c r="Z4936">
        <f>YEAR(BD_PONDERACIONES[[#This Row],[Fecha Ejecución del Ticket]])</f>
        <v>2022</v>
      </c>
      <c r="AA4936" t="str">
        <f t="shared" si="1080"/>
        <v>enero</v>
      </c>
      <c r="AB4936">
        <f>YEAR(BD_PONDERACIONES[[#This Row],[Fecha de Inspección]])</f>
        <v>2023</v>
      </c>
      <c r="AC4936">
        <f t="shared" si="1081"/>
        <v>0.5</v>
      </c>
      <c r="AD4936">
        <f t="shared" si="1082"/>
        <v>0.5</v>
      </c>
      <c r="AE4936">
        <f t="shared" si="1083"/>
        <v>0.5</v>
      </c>
      <c r="AF4936">
        <f t="shared" si="1084"/>
        <v>0.5</v>
      </c>
      <c r="AG4936">
        <f t="shared" si="1085"/>
        <v>0.5</v>
      </c>
      <c r="AH4936">
        <f t="shared" si="1086"/>
        <v>0.5</v>
      </c>
      <c r="AI4936">
        <f t="shared" si="1087"/>
        <v>0.25</v>
      </c>
      <c r="AJ4936">
        <f t="shared" si="1088"/>
        <v>0.25</v>
      </c>
      <c r="AK4936">
        <f t="shared" si="1089"/>
        <v>0.5</v>
      </c>
      <c r="AL4936">
        <f t="shared" si="1090"/>
        <v>0.5</v>
      </c>
      <c r="AM4936">
        <f t="shared" si="1091"/>
        <v>0.17499999999999999</v>
      </c>
      <c r="AN4936" s="6">
        <f t="shared" si="1079"/>
        <v>0.93500000000000005</v>
      </c>
      <c r="AO4936" t="str">
        <f>VLOOKUP(BD_PONDERACIONES[[#This Row],[Comuna]],Tabla3[#All],2,0)</f>
        <v>Florida</v>
      </c>
    </row>
    <row r="4937" spans="1:41" x14ac:dyDescent="0.35">
      <c r="A4937" t="s">
        <v>23678</v>
      </c>
      <c r="B4937" t="s">
        <v>23679</v>
      </c>
      <c r="C4937" t="s">
        <v>23680</v>
      </c>
      <c r="D4937" s="5">
        <v>44949</v>
      </c>
      <c r="E4937" s="5">
        <v>44925</v>
      </c>
      <c r="F4937" t="s">
        <v>753</v>
      </c>
      <c r="G4937" t="s">
        <v>23681</v>
      </c>
      <c r="H4937" t="s">
        <v>755</v>
      </c>
      <c r="J4937" t="s">
        <v>756</v>
      </c>
      <c r="K4937" t="s">
        <v>756</v>
      </c>
      <c r="L4937" t="s">
        <v>756</v>
      </c>
      <c r="M4937" t="s">
        <v>756</v>
      </c>
      <c r="N4937" t="s">
        <v>756</v>
      </c>
      <c r="O4937" t="s">
        <v>756</v>
      </c>
      <c r="P4937" t="s">
        <v>765</v>
      </c>
      <c r="Q4937" t="s">
        <v>23682</v>
      </c>
      <c r="R4937" t="s">
        <v>759</v>
      </c>
      <c r="S4937" t="s">
        <v>756</v>
      </c>
      <c r="T4937" t="s">
        <v>756</v>
      </c>
      <c r="U4937" t="s">
        <v>756</v>
      </c>
      <c r="V4937" t="s">
        <v>756</v>
      </c>
      <c r="W4937" t="s">
        <v>756</v>
      </c>
      <c r="X4937" t="s">
        <v>9524</v>
      </c>
      <c r="Y4937" t="str">
        <f t="shared" si="1078"/>
        <v>diciembre</v>
      </c>
      <c r="Z4937">
        <f>YEAR(BD_PONDERACIONES[[#This Row],[Fecha Ejecución del Ticket]])</f>
        <v>2022</v>
      </c>
      <c r="AA4937" t="str">
        <f t="shared" si="1080"/>
        <v>enero</v>
      </c>
      <c r="AB4937">
        <f>YEAR(BD_PONDERACIONES[[#This Row],[Fecha de Inspección]])</f>
        <v>2023</v>
      </c>
      <c r="AC4937">
        <f t="shared" si="1081"/>
        <v>0.5</v>
      </c>
      <c r="AD4937">
        <f t="shared" si="1082"/>
        <v>0.5</v>
      </c>
      <c r="AE4937">
        <f t="shared" si="1083"/>
        <v>0.5</v>
      </c>
      <c r="AF4937">
        <f t="shared" si="1084"/>
        <v>0.5</v>
      </c>
      <c r="AG4937">
        <f t="shared" si="1085"/>
        <v>0.5</v>
      </c>
      <c r="AH4937">
        <f t="shared" si="1086"/>
        <v>0.5</v>
      </c>
      <c r="AI4937">
        <f t="shared" si="1087"/>
        <v>0.25</v>
      </c>
      <c r="AJ4937">
        <f t="shared" si="1088"/>
        <v>0.25</v>
      </c>
      <c r="AK4937">
        <f t="shared" si="1089"/>
        <v>0.5</v>
      </c>
      <c r="AL4937">
        <f t="shared" si="1090"/>
        <v>0.5</v>
      </c>
      <c r="AM4937">
        <f t="shared" si="1091"/>
        <v>0.5</v>
      </c>
      <c r="AN4937" s="6">
        <f t="shared" si="1079"/>
        <v>1</v>
      </c>
      <c r="AO4937" t="str">
        <f>VLOOKUP(BD_PONDERACIONES[[#This Row],[Comuna]],Tabla3[#All],2,0)</f>
        <v>Florida</v>
      </c>
    </row>
    <row r="4938" spans="1:41" x14ac:dyDescent="0.35">
      <c r="A4938" t="s">
        <v>23683</v>
      </c>
      <c r="B4938" t="s">
        <v>23684</v>
      </c>
      <c r="C4938" t="s">
        <v>23685</v>
      </c>
      <c r="D4938" s="5">
        <v>44949</v>
      </c>
      <c r="E4938" s="5">
        <v>44923</v>
      </c>
      <c r="F4938" t="s">
        <v>753</v>
      </c>
      <c r="G4938" t="s">
        <v>23686</v>
      </c>
      <c r="H4938" t="s">
        <v>755</v>
      </c>
      <c r="J4938" t="s">
        <v>756</v>
      </c>
      <c r="K4938" t="s">
        <v>756</v>
      </c>
      <c r="L4938" t="s">
        <v>757</v>
      </c>
      <c r="M4938" t="s">
        <v>757</v>
      </c>
      <c r="N4938" t="s">
        <v>756</v>
      </c>
      <c r="O4938" t="s">
        <v>756</v>
      </c>
      <c r="P4938" t="s">
        <v>758</v>
      </c>
      <c r="Q4938" t="s">
        <v>759</v>
      </c>
      <c r="R4938" t="s">
        <v>759</v>
      </c>
      <c r="S4938" t="s">
        <v>757</v>
      </c>
      <c r="T4938" t="s">
        <v>757</v>
      </c>
      <c r="U4938" t="s">
        <v>757</v>
      </c>
      <c r="V4938" t="s">
        <v>756</v>
      </c>
      <c r="W4938" t="s">
        <v>756</v>
      </c>
      <c r="X4938" t="s">
        <v>23687</v>
      </c>
      <c r="Y4938" t="str">
        <f t="shared" si="1078"/>
        <v>diciembre</v>
      </c>
      <c r="Z4938">
        <f>YEAR(BD_PONDERACIONES[[#This Row],[Fecha Ejecución del Ticket]])</f>
        <v>2022</v>
      </c>
      <c r="AA4938" t="str">
        <f t="shared" si="1080"/>
        <v>enero</v>
      </c>
      <c r="AB4938">
        <f>YEAR(BD_PONDERACIONES[[#This Row],[Fecha de Inspección]])</f>
        <v>2023</v>
      </c>
      <c r="AC4938">
        <f t="shared" si="1081"/>
        <v>0.5</v>
      </c>
      <c r="AD4938">
        <f t="shared" si="1082"/>
        <v>0.5</v>
      </c>
      <c r="AE4938">
        <f t="shared" si="1083"/>
        <v>0.5</v>
      </c>
      <c r="AF4938">
        <f t="shared" si="1084"/>
        <v>0.5</v>
      </c>
      <c r="AG4938">
        <f t="shared" si="1085"/>
        <v>0.5</v>
      </c>
      <c r="AH4938">
        <f t="shared" si="1086"/>
        <v>0.5</v>
      </c>
      <c r="AI4938">
        <f t="shared" si="1087"/>
        <v>0.25</v>
      </c>
      <c r="AJ4938">
        <f t="shared" si="1088"/>
        <v>0.25</v>
      </c>
      <c r="AK4938">
        <f t="shared" si="1089"/>
        <v>0.5</v>
      </c>
      <c r="AL4938">
        <f t="shared" si="1090"/>
        <v>0.5</v>
      </c>
      <c r="AM4938">
        <f t="shared" si="1091"/>
        <v>0.5</v>
      </c>
      <c r="AN4938" s="6">
        <f t="shared" si="1079"/>
        <v>1</v>
      </c>
      <c r="AO4938" t="str">
        <f>VLOOKUP(BD_PONDERACIONES[[#This Row],[Comuna]],Tabla3[#All],2,0)</f>
        <v>Florida</v>
      </c>
    </row>
    <row r="4939" spans="1:41" x14ac:dyDescent="0.35">
      <c r="A4939" t="s">
        <v>23688</v>
      </c>
      <c r="B4939" t="s">
        <v>23689</v>
      </c>
      <c r="C4939" t="s">
        <v>23690</v>
      </c>
      <c r="D4939" s="5">
        <v>44949</v>
      </c>
      <c r="E4939" s="5">
        <v>44922</v>
      </c>
      <c r="F4939" t="s">
        <v>753</v>
      </c>
      <c r="G4939" t="s">
        <v>23691</v>
      </c>
      <c r="H4939" t="s">
        <v>755</v>
      </c>
      <c r="J4939" t="s">
        <v>756</v>
      </c>
      <c r="K4939" t="s">
        <v>756</v>
      </c>
      <c r="L4939" t="s">
        <v>757</v>
      </c>
      <c r="M4939" t="s">
        <v>757</v>
      </c>
      <c r="N4939" t="s">
        <v>756</v>
      </c>
      <c r="O4939" t="s">
        <v>756</v>
      </c>
      <c r="P4939" t="s">
        <v>758</v>
      </c>
      <c r="Q4939" t="s">
        <v>759</v>
      </c>
      <c r="R4939" t="s">
        <v>759</v>
      </c>
      <c r="S4939" t="s">
        <v>757</v>
      </c>
      <c r="T4939" t="s">
        <v>757</v>
      </c>
      <c r="U4939" t="s">
        <v>757</v>
      </c>
      <c r="V4939" t="s">
        <v>768</v>
      </c>
      <c r="W4939" t="s">
        <v>768</v>
      </c>
      <c r="X4939" t="s">
        <v>23692</v>
      </c>
      <c r="Y4939" t="str">
        <f t="shared" si="1078"/>
        <v>diciembre</v>
      </c>
      <c r="Z4939">
        <f>YEAR(BD_PONDERACIONES[[#This Row],[Fecha Ejecución del Ticket]])</f>
        <v>2022</v>
      </c>
      <c r="AA4939" t="str">
        <f t="shared" si="1080"/>
        <v>enero</v>
      </c>
      <c r="AB4939">
        <f>YEAR(BD_PONDERACIONES[[#This Row],[Fecha de Inspección]])</f>
        <v>2023</v>
      </c>
      <c r="AC4939">
        <f t="shared" si="1081"/>
        <v>0.5</v>
      </c>
      <c r="AD4939">
        <f t="shared" si="1082"/>
        <v>0.5</v>
      </c>
      <c r="AE4939">
        <f t="shared" si="1083"/>
        <v>0.5</v>
      </c>
      <c r="AF4939">
        <f t="shared" si="1084"/>
        <v>0.5</v>
      </c>
      <c r="AG4939">
        <f t="shared" si="1085"/>
        <v>0.5</v>
      </c>
      <c r="AH4939">
        <f t="shared" si="1086"/>
        <v>0.5</v>
      </c>
      <c r="AI4939">
        <f t="shared" si="1087"/>
        <v>0.25</v>
      </c>
      <c r="AJ4939">
        <f t="shared" si="1088"/>
        <v>0.25</v>
      </c>
      <c r="AK4939">
        <f t="shared" si="1089"/>
        <v>0.5</v>
      </c>
      <c r="AL4939">
        <f t="shared" si="1090"/>
        <v>0.17499999999999999</v>
      </c>
      <c r="AM4939">
        <f t="shared" si="1091"/>
        <v>0.17499999999999999</v>
      </c>
      <c r="AN4939" s="6">
        <f t="shared" si="1079"/>
        <v>0.87</v>
      </c>
      <c r="AO4939" t="str">
        <f>VLOOKUP(BD_PONDERACIONES[[#This Row],[Comuna]],Tabla3[#All],2,0)</f>
        <v>Florida</v>
      </c>
    </row>
    <row r="4940" spans="1:41" x14ac:dyDescent="0.35">
      <c r="A4940" t="s">
        <v>23693</v>
      </c>
      <c r="B4940" t="s">
        <v>23694</v>
      </c>
      <c r="C4940" t="s">
        <v>23695</v>
      </c>
      <c r="D4940" s="5">
        <v>44949</v>
      </c>
      <c r="E4940" s="5">
        <v>44923</v>
      </c>
      <c r="F4940" t="s">
        <v>753</v>
      </c>
      <c r="G4940" t="s">
        <v>23696</v>
      </c>
      <c r="H4940" t="s">
        <v>755</v>
      </c>
      <c r="J4940" t="s">
        <v>756</v>
      </c>
      <c r="K4940" t="s">
        <v>756</v>
      </c>
      <c r="L4940" t="s">
        <v>756</v>
      </c>
      <c r="M4940" t="s">
        <v>756</v>
      </c>
      <c r="N4940" t="s">
        <v>756</v>
      </c>
      <c r="O4940" t="s">
        <v>756</v>
      </c>
      <c r="P4940" t="s">
        <v>758</v>
      </c>
      <c r="Q4940" t="s">
        <v>759</v>
      </c>
      <c r="R4940" t="s">
        <v>759</v>
      </c>
      <c r="S4940" t="s">
        <v>757</v>
      </c>
      <c r="T4940" t="s">
        <v>757</v>
      </c>
      <c r="U4940" t="s">
        <v>757</v>
      </c>
      <c r="V4940" t="s">
        <v>756</v>
      </c>
      <c r="W4940" t="s">
        <v>756</v>
      </c>
      <c r="X4940" t="s">
        <v>23697</v>
      </c>
      <c r="Y4940" t="str">
        <f t="shared" si="1078"/>
        <v>diciembre</v>
      </c>
      <c r="Z4940">
        <f>YEAR(BD_PONDERACIONES[[#This Row],[Fecha Ejecución del Ticket]])</f>
        <v>2022</v>
      </c>
      <c r="AA4940" t="str">
        <f t="shared" si="1080"/>
        <v>enero</v>
      </c>
      <c r="AB4940">
        <f>YEAR(BD_PONDERACIONES[[#This Row],[Fecha de Inspección]])</f>
        <v>2023</v>
      </c>
      <c r="AC4940">
        <f t="shared" si="1081"/>
        <v>0.5</v>
      </c>
      <c r="AD4940">
        <f t="shared" si="1082"/>
        <v>0.5</v>
      </c>
      <c r="AE4940">
        <f t="shared" si="1083"/>
        <v>0.5</v>
      </c>
      <c r="AF4940">
        <f t="shared" si="1084"/>
        <v>0.5</v>
      </c>
      <c r="AG4940">
        <f t="shared" si="1085"/>
        <v>0.5</v>
      </c>
      <c r="AH4940">
        <f t="shared" si="1086"/>
        <v>0.5</v>
      </c>
      <c r="AI4940">
        <f t="shared" si="1087"/>
        <v>0.25</v>
      </c>
      <c r="AJ4940">
        <f t="shared" si="1088"/>
        <v>0.25</v>
      </c>
      <c r="AK4940">
        <f t="shared" si="1089"/>
        <v>0.5</v>
      </c>
      <c r="AL4940">
        <f t="shared" si="1090"/>
        <v>0.5</v>
      </c>
      <c r="AM4940">
        <f t="shared" si="1091"/>
        <v>0.5</v>
      </c>
      <c r="AN4940" s="6">
        <f t="shared" si="1079"/>
        <v>1</v>
      </c>
      <c r="AO4940" t="str">
        <f>VLOOKUP(BD_PONDERACIONES[[#This Row],[Comuna]],Tabla3[#All],2,0)</f>
        <v>Florida</v>
      </c>
    </row>
    <row r="4941" spans="1:41" x14ac:dyDescent="0.35">
      <c r="A4941" t="s">
        <v>23698</v>
      </c>
      <c r="B4941" t="s">
        <v>23699</v>
      </c>
      <c r="C4941" t="s">
        <v>23700</v>
      </c>
      <c r="D4941" s="5">
        <v>44949</v>
      </c>
      <c r="E4941" s="5">
        <v>44924</v>
      </c>
      <c r="F4941" t="s">
        <v>763</v>
      </c>
      <c r="G4941" t="s">
        <v>23701</v>
      </c>
      <c r="H4941" t="s">
        <v>3786</v>
      </c>
      <c r="J4941" t="s">
        <v>756</v>
      </c>
      <c r="K4941" t="s">
        <v>756</v>
      </c>
      <c r="L4941" t="s">
        <v>757</v>
      </c>
      <c r="M4941" t="s">
        <v>757</v>
      </c>
      <c r="N4941" t="s">
        <v>756</v>
      </c>
      <c r="O4941" t="s">
        <v>756</v>
      </c>
      <c r="P4941" t="s">
        <v>758</v>
      </c>
      <c r="Q4941" t="s">
        <v>759</v>
      </c>
      <c r="R4941" t="s">
        <v>759</v>
      </c>
      <c r="S4941" t="s">
        <v>757</v>
      </c>
      <c r="T4941" t="s">
        <v>757</v>
      </c>
      <c r="U4941" t="s">
        <v>757</v>
      </c>
      <c r="V4941" t="s">
        <v>756</v>
      </c>
      <c r="W4941" t="s">
        <v>756</v>
      </c>
      <c r="X4941" t="s">
        <v>23702</v>
      </c>
      <c r="Y4941" t="str">
        <f t="shared" si="1078"/>
        <v>diciembre</v>
      </c>
      <c r="Z4941">
        <f>YEAR(BD_PONDERACIONES[[#This Row],[Fecha Ejecución del Ticket]])</f>
        <v>2022</v>
      </c>
      <c r="AA4941" t="str">
        <f t="shared" si="1080"/>
        <v>enero</v>
      </c>
      <c r="AB4941">
        <f>YEAR(BD_PONDERACIONES[[#This Row],[Fecha de Inspección]])</f>
        <v>2023</v>
      </c>
      <c r="AC4941">
        <f t="shared" si="1081"/>
        <v>0.5</v>
      </c>
      <c r="AD4941">
        <f t="shared" si="1082"/>
        <v>0.5</v>
      </c>
      <c r="AE4941">
        <f t="shared" si="1083"/>
        <v>0.5</v>
      </c>
      <c r="AF4941">
        <f t="shared" si="1084"/>
        <v>0.5</v>
      </c>
      <c r="AG4941">
        <f t="shared" si="1085"/>
        <v>0.5</v>
      </c>
      <c r="AH4941">
        <f t="shared" si="1086"/>
        <v>0.5</v>
      </c>
      <c r="AI4941">
        <f t="shared" si="1087"/>
        <v>0.25</v>
      </c>
      <c r="AJ4941">
        <f t="shared" si="1088"/>
        <v>0.25</v>
      </c>
      <c r="AK4941">
        <f t="shared" si="1089"/>
        <v>0.5</v>
      </c>
      <c r="AL4941">
        <f t="shared" si="1090"/>
        <v>0.5</v>
      </c>
      <c r="AM4941">
        <f t="shared" si="1091"/>
        <v>0.5</v>
      </c>
      <c r="AN4941" s="6">
        <f t="shared" si="1079"/>
        <v>1</v>
      </c>
      <c r="AO4941" t="str">
        <f>VLOOKUP(BD_PONDERACIONES[[#This Row],[Comuna]],Tabla3[#All],2,0)</f>
        <v>Florida</v>
      </c>
    </row>
    <row r="4942" spans="1:41" x14ac:dyDescent="0.35">
      <c r="A4942" t="s">
        <v>23703</v>
      </c>
      <c r="B4942" t="s">
        <v>23704</v>
      </c>
      <c r="C4942" t="s">
        <v>23705</v>
      </c>
      <c r="D4942" s="5">
        <v>44949</v>
      </c>
      <c r="E4942" s="5">
        <v>44909</v>
      </c>
      <c r="F4942" t="s">
        <v>763</v>
      </c>
      <c r="G4942" t="s">
        <v>23706</v>
      </c>
      <c r="H4942" t="s">
        <v>3786</v>
      </c>
      <c r="J4942" t="s">
        <v>756</v>
      </c>
      <c r="K4942" t="s">
        <v>756</v>
      </c>
      <c r="L4942" t="s">
        <v>757</v>
      </c>
      <c r="M4942" t="s">
        <v>757</v>
      </c>
      <c r="N4942" t="s">
        <v>756</v>
      </c>
      <c r="O4942" t="s">
        <v>756</v>
      </c>
      <c r="P4942" t="s">
        <v>758</v>
      </c>
      <c r="Q4942" t="s">
        <v>759</v>
      </c>
      <c r="R4942" t="s">
        <v>759</v>
      </c>
      <c r="S4942" t="s">
        <v>757</v>
      </c>
      <c r="T4942" t="s">
        <v>757</v>
      </c>
      <c r="U4942" t="s">
        <v>757</v>
      </c>
      <c r="V4942" t="s">
        <v>756</v>
      </c>
      <c r="W4942" t="s">
        <v>768</v>
      </c>
      <c r="X4942" t="s">
        <v>23707</v>
      </c>
      <c r="Y4942" t="str">
        <f t="shared" si="1078"/>
        <v>diciembre</v>
      </c>
      <c r="Z4942">
        <f>YEAR(BD_PONDERACIONES[[#This Row],[Fecha Ejecución del Ticket]])</f>
        <v>2022</v>
      </c>
      <c r="AA4942" t="str">
        <f t="shared" si="1080"/>
        <v>enero</v>
      </c>
      <c r="AB4942">
        <f>YEAR(BD_PONDERACIONES[[#This Row],[Fecha de Inspección]])</f>
        <v>2023</v>
      </c>
      <c r="AC4942">
        <f t="shared" si="1081"/>
        <v>0.5</v>
      </c>
      <c r="AD4942">
        <f t="shared" si="1082"/>
        <v>0.5</v>
      </c>
      <c r="AE4942">
        <f t="shared" si="1083"/>
        <v>0.5</v>
      </c>
      <c r="AF4942">
        <f t="shared" si="1084"/>
        <v>0.5</v>
      </c>
      <c r="AG4942">
        <f t="shared" si="1085"/>
        <v>0.5</v>
      </c>
      <c r="AH4942">
        <f t="shared" si="1086"/>
        <v>0.5</v>
      </c>
      <c r="AI4942">
        <f t="shared" si="1087"/>
        <v>0.25</v>
      </c>
      <c r="AJ4942">
        <f t="shared" si="1088"/>
        <v>0.25</v>
      </c>
      <c r="AK4942">
        <f t="shared" si="1089"/>
        <v>0.5</v>
      </c>
      <c r="AL4942">
        <f t="shared" si="1090"/>
        <v>0.5</v>
      </c>
      <c r="AM4942">
        <f t="shared" si="1091"/>
        <v>0.17499999999999999</v>
      </c>
      <c r="AN4942" s="6">
        <f t="shared" si="1079"/>
        <v>0.93500000000000005</v>
      </c>
      <c r="AO4942" t="str">
        <f>VLOOKUP(BD_PONDERACIONES[[#This Row],[Comuna]],Tabla3[#All],2,0)</f>
        <v>Florida</v>
      </c>
    </row>
    <row r="4943" spans="1:41" x14ac:dyDescent="0.35">
      <c r="A4943" t="s">
        <v>23708</v>
      </c>
      <c r="B4943" t="s">
        <v>23709</v>
      </c>
      <c r="C4943" t="s">
        <v>23710</v>
      </c>
      <c r="D4943" s="5">
        <v>44949</v>
      </c>
      <c r="E4943" s="5">
        <v>44896</v>
      </c>
      <c r="F4943" t="s">
        <v>763</v>
      </c>
      <c r="G4943" t="s">
        <v>23711</v>
      </c>
      <c r="H4943" t="s">
        <v>3786</v>
      </c>
      <c r="J4943" t="s">
        <v>756</v>
      </c>
      <c r="K4943" t="s">
        <v>756</v>
      </c>
      <c r="L4943" t="s">
        <v>757</v>
      </c>
      <c r="M4943" t="s">
        <v>757</v>
      </c>
      <c r="N4943" t="s">
        <v>756</v>
      </c>
      <c r="O4943" t="s">
        <v>756</v>
      </c>
      <c r="P4943" t="s">
        <v>758</v>
      </c>
      <c r="Q4943" t="s">
        <v>759</v>
      </c>
      <c r="R4943" t="s">
        <v>759</v>
      </c>
      <c r="S4943" t="s">
        <v>757</v>
      </c>
      <c r="T4943" t="s">
        <v>757</v>
      </c>
      <c r="U4943" t="s">
        <v>757</v>
      </c>
      <c r="V4943" t="s">
        <v>756</v>
      </c>
      <c r="W4943" t="s">
        <v>756</v>
      </c>
      <c r="X4943" t="s">
        <v>16204</v>
      </c>
      <c r="Y4943" t="str">
        <f t="shared" si="1078"/>
        <v>diciembre</v>
      </c>
      <c r="Z4943">
        <f>YEAR(BD_PONDERACIONES[[#This Row],[Fecha Ejecución del Ticket]])</f>
        <v>2022</v>
      </c>
      <c r="AA4943" t="str">
        <f t="shared" si="1080"/>
        <v>enero</v>
      </c>
      <c r="AB4943">
        <f>YEAR(BD_PONDERACIONES[[#This Row],[Fecha de Inspección]])</f>
        <v>2023</v>
      </c>
      <c r="AC4943">
        <f t="shared" si="1081"/>
        <v>0.5</v>
      </c>
      <c r="AD4943">
        <f t="shared" si="1082"/>
        <v>0.5</v>
      </c>
      <c r="AE4943">
        <f t="shared" si="1083"/>
        <v>0.5</v>
      </c>
      <c r="AF4943">
        <f t="shared" si="1084"/>
        <v>0.5</v>
      </c>
      <c r="AG4943">
        <f t="shared" si="1085"/>
        <v>0.5</v>
      </c>
      <c r="AH4943">
        <f t="shared" si="1086"/>
        <v>0.5</v>
      </c>
      <c r="AI4943">
        <f t="shared" si="1087"/>
        <v>0.25</v>
      </c>
      <c r="AJ4943">
        <f t="shared" si="1088"/>
        <v>0.25</v>
      </c>
      <c r="AK4943">
        <f t="shared" si="1089"/>
        <v>0.5</v>
      </c>
      <c r="AL4943">
        <f t="shared" si="1090"/>
        <v>0.5</v>
      </c>
      <c r="AM4943">
        <f t="shared" si="1091"/>
        <v>0.5</v>
      </c>
      <c r="AN4943" s="6">
        <f t="shared" si="1079"/>
        <v>1</v>
      </c>
      <c r="AO4943" t="str">
        <f>VLOOKUP(BD_PONDERACIONES[[#This Row],[Comuna]],Tabla3[#All],2,0)</f>
        <v>Florida</v>
      </c>
    </row>
    <row r="4944" spans="1:41" x14ac:dyDescent="0.35">
      <c r="A4944" t="s">
        <v>23712</v>
      </c>
      <c r="B4944" t="s">
        <v>23713</v>
      </c>
      <c r="C4944" t="s">
        <v>23714</v>
      </c>
      <c r="D4944" s="5">
        <v>44949</v>
      </c>
      <c r="E4944" s="5">
        <v>44908</v>
      </c>
      <c r="F4944" t="s">
        <v>763</v>
      </c>
      <c r="G4944" t="s">
        <v>23715</v>
      </c>
      <c r="H4944" t="s">
        <v>3786</v>
      </c>
      <c r="J4944" t="s">
        <v>756</v>
      </c>
      <c r="K4944" t="s">
        <v>756</v>
      </c>
      <c r="L4944" t="s">
        <v>757</v>
      </c>
      <c r="M4944" t="s">
        <v>757</v>
      </c>
      <c r="N4944" t="s">
        <v>756</v>
      </c>
      <c r="O4944" t="s">
        <v>756</v>
      </c>
      <c r="P4944" t="s">
        <v>758</v>
      </c>
      <c r="Q4944" t="s">
        <v>759</v>
      </c>
      <c r="R4944" t="s">
        <v>759</v>
      </c>
      <c r="S4944" t="s">
        <v>757</v>
      </c>
      <c r="T4944" t="s">
        <v>757</v>
      </c>
      <c r="U4944" t="s">
        <v>757</v>
      </c>
      <c r="V4944" t="s">
        <v>756</v>
      </c>
      <c r="W4944" t="s">
        <v>768</v>
      </c>
      <c r="X4944" t="s">
        <v>23716</v>
      </c>
      <c r="Y4944" t="str">
        <f t="shared" si="1078"/>
        <v>diciembre</v>
      </c>
      <c r="Z4944">
        <f>YEAR(BD_PONDERACIONES[[#This Row],[Fecha Ejecución del Ticket]])</f>
        <v>2022</v>
      </c>
      <c r="AA4944" t="str">
        <f t="shared" si="1080"/>
        <v>enero</v>
      </c>
      <c r="AB4944">
        <f>YEAR(BD_PONDERACIONES[[#This Row],[Fecha de Inspección]])</f>
        <v>2023</v>
      </c>
      <c r="AC4944">
        <f t="shared" si="1081"/>
        <v>0.5</v>
      </c>
      <c r="AD4944">
        <f t="shared" si="1082"/>
        <v>0.5</v>
      </c>
      <c r="AE4944">
        <f t="shared" si="1083"/>
        <v>0.5</v>
      </c>
      <c r="AF4944">
        <f t="shared" si="1084"/>
        <v>0.5</v>
      </c>
      <c r="AG4944">
        <f t="shared" si="1085"/>
        <v>0.5</v>
      </c>
      <c r="AH4944">
        <f t="shared" si="1086"/>
        <v>0.5</v>
      </c>
      <c r="AI4944">
        <f t="shared" si="1087"/>
        <v>0.25</v>
      </c>
      <c r="AJ4944">
        <f t="shared" si="1088"/>
        <v>0.25</v>
      </c>
      <c r="AK4944">
        <f t="shared" si="1089"/>
        <v>0.5</v>
      </c>
      <c r="AL4944">
        <f t="shared" si="1090"/>
        <v>0.5</v>
      </c>
      <c r="AM4944">
        <f t="shared" si="1091"/>
        <v>0.17499999999999999</v>
      </c>
      <c r="AN4944" s="6">
        <f t="shared" si="1079"/>
        <v>0.93500000000000005</v>
      </c>
      <c r="AO4944" t="str">
        <f>VLOOKUP(BD_PONDERACIONES[[#This Row],[Comuna]],Tabla3[#All],2,0)</f>
        <v>Florida</v>
      </c>
    </row>
    <row r="4945" spans="1:41" x14ac:dyDescent="0.35">
      <c r="A4945" t="s">
        <v>23717</v>
      </c>
      <c r="B4945" t="s">
        <v>23718</v>
      </c>
      <c r="C4945" t="s">
        <v>23719</v>
      </c>
      <c r="D4945" s="5">
        <v>44949</v>
      </c>
      <c r="E4945" s="5">
        <v>44909</v>
      </c>
      <c r="F4945" t="s">
        <v>763</v>
      </c>
      <c r="G4945" t="s">
        <v>23720</v>
      </c>
      <c r="H4945" t="s">
        <v>3786</v>
      </c>
      <c r="J4945" t="s">
        <v>756</v>
      </c>
      <c r="K4945" t="s">
        <v>756</v>
      </c>
      <c r="L4945" t="s">
        <v>757</v>
      </c>
      <c r="M4945" t="s">
        <v>757</v>
      </c>
      <c r="N4945" t="s">
        <v>756</v>
      </c>
      <c r="O4945" t="s">
        <v>756</v>
      </c>
      <c r="P4945" t="s">
        <v>758</v>
      </c>
      <c r="Q4945" t="s">
        <v>759</v>
      </c>
      <c r="R4945" t="s">
        <v>759</v>
      </c>
      <c r="S4945" t="s">
        <v>757</v>
      </c>
      <c r="T4945" t="s">
        <v>757</v>
      </c>
      <c r="U4945" t="s">
        <v>757</v>
      </c>
      <c r="V4945" t="s">
        <v>756</v>
      </c>
      <c r="W4945" t="s">
        <v>768</v>
      </c>
      <c r="X4945" t="s">
        <v>15907</v>
      </c>
      <c r="Y4945" t="str">
        <f t="shared" ref="Y4945:Y5008" si="1092">TEXT(E4945,"MMMM")</f>
        <v>diciembre</v>
      </c>
      <c r="Z4945">
        <f>YEAR(BD_PONDERACIONES[[#This Row],[Fecha Ejecución del Ticket]])</f>
        <v>2022</v>
      </c>
      <c r="AA4945" t="str">
        <f t="shared" si="1080"/>
        <v>enero</v>
      </c>
      <c r="AB4945">
        <f>YEAR(BD_PONDERACIONES[[#This Row],[Fecha de Inspección]])</f>
        <v>2023</v>
      </c>
      <c r="AC4945">
        <f t="shared" si="1081"/>
        <v>0.5</v>
      </c>
      <c r="AD4945">
        <f t="shared" si="1082"/>
        <v>0.5</v>
      </c>
      <c r="AE4945">
        <f t="shared" si="1083"/>
        <v>0.5</v>
      </c>
      <c r="AF4945">
        <f t="shared" si="1084"/>
        <v>0.5</v>
      </c>
      <c r="AG4945">
        <f t="shared" si="1085"/>
        <v>0.5</v>
      </c>
      <c r="AH4945">
        <f t="shared" si="1086"/>
        <v>0.5</v>
      </c>
      <c r="AI4945">
        <f t="shared" si="1087"/>
        <v>0.25</v>
      </c>
      <c r="AJ4945">
        <f t="shared" si="1088"/>
        <v>0.25</v>
      </c>
      <c r="AK4945">
        <f t="shared" si="1089"/>
        <v>0.5</v>
      </c>
      <c r="AL4945">
        <f t="shared" si="1090"/>
        <v>0.5</v>
      </c>
      <c r="AM4945">
        <f t="shared" si="1091"/>
        <v>0.17499999999999999</v>
      </c>
      <c r="AN4945" s="6">
        <f t="shared" ref="AN4945:AN5008" si="1093">((AC4945+AD4945)*0.2)+((AE4945+AF4945)*0.3)+((AG4945+AH4945)*0.15)+((AI4945+AJ4945+AK4945)*0.15)+((AL4945+AM4945)*0.2)</f>
        <v>0.93500000000000005</v>
      </c>
      <c r="AO4945" t="str">
        <f>VLOOKUP(BD_PONDERACIONES[[#This Row],[Comuna]],Tabla3[#All],2,0)</f>
        <v>Florida</v>
      </c>
    </row>
    <row r="4946" spans="1:41" x14ac:dyDescent="0.35">
      <c r="A4946" t="s">
        <v>23721</v>
      </c>
      <c r="B4946" t="s">
        <v>23722</v>
      </c>
      <c r="C4946" t="s">
        <v>23723</v>
      </c>
      <c r="D4946" s="5">
        <v>44949</v>
      </c>
      <c r="E4946" s="5">
        <v>44905</v>
      </c>
      <c r="F4946" t="s">
        <v>763</v>
      </c>
      <c r="G4946" t="s">
        <v>23724</v>
      </c>
      <c r="H4946" t="s">
        <v>3786</v>
      </c>
      <c r="J4946" t="s">
        <v>756</v>
      </c>
      <c r="K4946" t="s">
        <v>756</v>
      </c>
      <c r="L4946" t="s">
        <v>757</v>
      </c>
      <c r="M4946" t="s">
        <v>757</v>
      </c>
      <c r="N4946" t="s">
        <v>756</v>
      </c>
      <c r="O4946" t="s">
        <v>756</v>
      </c>
      <c r="P4946" t="s">
        <v>758</v>
      </c>
      <c r="Q4946" t="s">
        <v>759</v>
      </c>
      <c r="R4946" t="s">
        <v>759</v>
      </c>
      <c r="S4946" t="s">
        <v>757</v>
      </c>
      <c r="T4946" t="s">
        <v>757</v>
      </c>
      <c r="U4946" t="s">
        <v>757</v>
      </c>
      <c r="V4946" t="s">
        <v>756</v>
      </c>
      <c r="W4946" t="s">
        <v>756</v>
      </c>
      <c r="X4946" t="s">
        <v>23725</v>
      </c>
      <c r="Y4946" t="str">
        <f t="shared" si="1092"/>
        <v>diciembre</v>
      </c>
      <c r="Z4946">
        <f>YEAR(BD_PONDERACIONES[[#This Row],[Fecha Ejecución del Ticket]])</f>
        <v>2022</v>
      </c>
      <c r="AA4946" t="str">
        <f t="shared" si="1080"/>
        <v>enero</v>
      </c>
      <c r="AB4946">
        <f>YEAR(BD_PONDERACIONES[[#This Row],[Fecha de Inspección]])</f>
        <v>2023</v>
      </c>
      <c r="AC4946">
        <f t="shared" si="1081"/>
        <v>0.5</v>
      </c>
      <c r="AD4946">
        <f t="shared" si="1082"/>
        <v>0.5</v>
      </c>
      <c r="AE4946">
        <f t="shared" si="1083"/>
        <v>0.5</v>
      </c>
      <c r="AF4946">
        <f t="shared" si="1084"/>
        <v>0.5</v>
      </c>
      <c r="AG4946">
        <f t="shared" si="1085"/>
        <v>0.5</v>
      </c>
      <c r="AH4946">
        <f t="shared" si="1086"/>
        <v>0.5</v>
      </c>
      <c r="AI4946">
        <f t="shared" si="1087"/>
        <v>0.25</v>
      </c>
      <c r="AJ4946">
        <f t="shared" si="1088"/>
        <v>0.25</v>
      </c>
      <c r="AK4946">
        <f t="shared" si="1089"/>
        <v>0.5</v>
      </c>
      <c r="AL4946">
        <f t="shared" si="1090"/>
        <v>0.5</v>
      </c>
      <c r="AM4946">
        <f t="shared" si="1091"/>
        <v>0.5</v>
      </c>
      <c r="AN4946" s="6">
        <f t="shared" si="1093"/>
        <v>1</v>
      </c>
      <c r="AO4946" t="str">
        <f>VLOOKUP(BD_PONDERACIONES[[#This Row],[Comuna]],Tabla3[#All],2,0)</f>
        <v>Florida</v>
      </c>
    </row>
    <row r="4947" spans="1:41" x14ac:dyDescent="0.35">
      <c r="A4947" t="s">
        <v>23726</v>
      </c>
      <c r="B4947" t="s">
        <v>23727</v>
      </c>
      <c r="C4947" t="s">
        <v>23728</v>
      </c>
      <c r="D4947" s="5">
        <v>44949</v>
      </c>
      <c r="E4947" s="5">
        <v>44921</v>
      </c>
      <c r="F4947" t="s">
        <v>763</v>
      </c>
      <c r="G4947" t="s">
        <v>23729</v>
      </c>
      <c r="H4947" t="s">
        <v>3786</v>
      </c>
      <c r="J4947" t="s">
        <v>756</v>
      </c>
      <c r="K4947" t="s">
        <v>756</v>
      </c>
      <c r="L4947" t="s">
        <v>757</v>
      </c>
      <c r="M4947" t="s">
        <v>757</v>
      </c>
      <c r="N4947" t="s">
        <v>756</v>
      </c>
      <c r="O4947" t="s">
        <v>756</v>
      </c>
      <c r="P4947" t="s">
        <v>758</v>
      </c>
      <c r="Q4947" t="s">
        <v>759</v>
      </c>
      <c r="R4947" t="s">
        <v>759</v>
      </c>
      <c r="S4947" t="s">
        <v>757</v>
      </c>
      <c r="T4947" t="s">
        <v>757</v>
      </c>
      <c r="U4947" t="s">
        <v>757</v>
      </c>
      <c r="V4947" t="s">
        <v>756</v>
      </c>
      <c r="W4947" t="s">
        <v>756</v>
      </c>
      <c r="X4947" t="s">
        <v>23730</v>
      </c>
      <c r="Y4947" t="str">
        <f t="shared" si="1092"/>
        <v>diciembre</v>
      </c>
      <c r="Z4947">
        <f>YEAR(BD_PONDERACIONES[[#This Row],[Fecha Ejecución del Ticket]])</f>
        <v>2022</v>
      </c>
      <c r="AA4947" t="str">
        <f t="shared" si="1080"/>
        <v>enero</v>
      </c>
      <c r="AB4947">
        <f>YEAR(BD_PONDERACIONES[[#This Row],[Fecha de Inspección]])</f>
        <v>2023</v>
      </c>
      <c r="AC4947">
        <f t="shared" si="1081"/>
        <v>0.5</v>
      </c>
      <c r="AD4947">
        <f t="shared" si="1082"/>
        <v>0.5</v>
      </c>
      <c r="AE4947">
        <f t="shared" si="1083"/>
        <v>0.5</v>
      </c>
      <c r="AF4947">
        <f t="shared" si="1084"/>
        <v>0.5</v>
      </c>
      <c r="AG4947">
        <f t="shared" si="1085"/>
        <v>0.5</v>
      </c>
      <c r="AH4947">
        <f t="shared" si="1086"/>
        <v>0.5</v>
      </c>
      <c r="AI4947">
        <f t="shared" si="1087"/>
        <v>0.25</v>
      </c>
      <c r="AJ4947">
        <f t="shared" si="1088"/>
        <v>0.25</v>
      </c>
      <c r="AK4947">
        <f t="shared" si="1089"/>
        <v>0.5</v>
      </c>
      <c r="AL4947">
        <f t="shared" si="1090"/>
        <v>0.5</v>
      </c>
      <c r="AM4947">
        <f t="shared" si="1091"/>
        <v>0.5</v>
      </c>
      <c r="AN4947" s="6">
        <f t="shared" si="1093"/>
        <v>1</v>
      </c>
      <c r="AO4947" t="str">
        <f>VLOOKUP(BD_PONDERACIONES[[#This Row],[Comuna]],Tabla3[#All],2,0)</f>
        <v>Florida</v>
      </c>
    </row>
    <row r="4948" spans="1:41" x14ac:dyDescent="0.35">
      <c r="A4948" t="s">
        <v>23731</v>
      </c>
      <c r="B4948" t="s">
        <v>23732</v>
      </c>
      <c r="C4948" t="s">
        <v>23733</v>
      </c>
      <c r="D4948" s="5">
        <v>44949</v>
      </c>
      <c r="E4948" s="5">
        <v>44914</v>
      </c>
      <c r="F4948" t="s">
        <v>763</v>
      </c>
      <c r="G4948" t="s">
        <v>23734</v>
      </c>
      <c r="H4948" t="s">
        <v>3786</v>
      </c>
      <c r="J4948" t="s">
        <v>756</v>
      </c>
      <c r="K4948" t="s">
        <v>756</v>
      </c>
      <c r="L4948" t="s">
        <v>757</v>
      </c>
      <c r="M4948" t="s">
        <v>757</v>
      </c>
      <c r="N4948" t="s">
        <v>756</v>
      </c>
      <c r="O4948" t="s">
        <v>756</v>
      </c>
      <c r="P4948" t="s">
        <v>758</v>
      </c>
      <c r="Q4948" t="s">
        <v>759</v>
      </c>
      <c r="R4948" t="s">
        <v>759</v>
      </c>
      <c r="S4948" t="s">
        <v>757</v>
      </c>
      <c r="T4948" t="s">
        <v>757</v>
      </c>
      <c r="U4948" t="s">
        <v>757</v>
      </c>
      <c r="V4948" t="s">
        <v>756</v>
      </c>
      <c r="W4948" t="s">
        <v>756</v>
      </c>
      <c r="X4948" t="s">
        <v>23735</v>
      </c>
      <c r="Y4948" t="str">
        <f t="shared" si="1092"/>
        <v>diciembre</v>
      </c>
      <c r="Z4948">
        <f>YEAR(BD_PONDERACIONES[[#This Row],[Fecha Ejecución del Ticket]])</f>
        <v>2022</v>
      </c>
      <c r="AA4948" t="str">
        <f t="shared" si="1080"/>
        <v>enero</v>
      </c>
      <c r="AB4948">
        <f>YEAR(BD_PONDERACIONES[[#This Row],[Fecha de Inspección]])</f>
        <v>2023</v>
      </c>
      <c r="AC4948">
        <f t="shared" si="1081"/>
        <v>0.5</v>
      </c>
      <c r="AD4948">
        <f t="shared" si="1082"/>
        <v>0.5</v>
      </c>
      <c r="AE4948">
        <f t="shared" si="1083"/>
        <v>0.5</v>
      </c>
      <c r="AF4948">
        <f t="shared" si="1084"/>
        <v>0.5</v>
      </c>
      <c r="AG4948">
        <f t="shared" si="1085"/>
        <v>0.5</v>
      </c>
      <c r="AH4948">
        <f t="shared" si="1086"/>
        <v>0.5</v>
      </c>
      <c r="AI4948">
        <f t="shared" si="1087"/>
        <v>0.25</v>
      </c>
      <c r="AJ4948">
        <f t="shared" si="1088"/>
        <v>0.25</v>
      </c>
      <c r="AK4948">
        <f t="shared" si="1089"/>
        <v>0.5</v>
      </c>
      <c r="AL4948">
        <f t="shared" si="1090"/>
        <v>0.5</v>
      </c>
      <c r="AM4948">
        <f t="shared" si="1091"/>
        <v>0.5</v>
      </c>
      <c r="AN4948" s="6">
        <f t="shared" si="1093"/>
        <v>1</v>
      </c>
      <c r="AO4948" t="str">
        <f>VLOOKUP(BD_PONDERACIONES[[#This Row],[Comuna]],Tabla3[#All],2,0)</f>
        <v>Florida</v>
      </c>
    </row>
    <row r="4949" spans="1:41" x14ac:dyDescent="0.35">
      <c r="A4949" t="s">
        <v>23736</v>
      </c>
      <c r="B4949" t="s">
        <v>23737</v>
      </c>
      <c r="C4949" t="s">
        <v>23738</v>
      </c>
      <c r="D4949" s="5">
        <v>44949</v>
      </c>
      <c r="E4949" s="5">
        <v>44903</v>
      </c>
      <c r="F4949" t="s">
        <v>763</v>
      </c>
      <c r="G4949" t="s">
        <v>23739</v>
      </c>
      <c r="H4949" t="s">
        <v>3786</v>
      </c>
      <c r="J4949" t="s">
        <v>756</v>
      </c>
      <c r="K4949" t="s">
        <v>756</v>
      </c>
      <c r="L4949" t="s">
        <v>757</v>
      </c>
      <c r="M4949" t="s">
        <v>757</v>
      </c>
      <c r="N4949" t="s">
        <v>756</v>
      </c>
      <c r="O4949" t="s">
        <v>756</v>
      </c>
      <c r="P4949" t="s">
        <v>758</v>
      </c>
      <c r="Q4949" t="s">
        <v>759</v>
      </c>
      <c r="R4949" t="s">
        <v>759</v>
      </c>
      <c r="S4949" t="s">
        <v>757</v>
      </c>
      <c r="T4949" t="s">
        <v>757</v>
      </c>
      <c r="U4949" t="s">
        <v>757</v>
      </c>
      <c r="V4949" t="s">
        <v>756</v>
      </c>
      <c r="W4949" t="s">
        <v>756</v>
      </c>
      <c r="X4949" t="s">
        <v>23740</v>
      </c>
      <c r="Y4949" t="str">
        <f t="shared" si="1092"/>
        <v>diciembre</v>
      </c>
      <c r="Z4949">
        <f>YEAR(BD_PONDERACIONES[[#This Row],[Fecha Ejecución del Ticket]])</f>
        <v>2022</v>
      </c>
      <c r="AA4949" t="str">
        <f t="shared" si="1080"/>
        <v>enero</v>
      </c>
      <c r="AB4949">
        <f>YEAR(BD_PONDERACIONES[[#This Row],[Fecha de Inspección]])</f>
        <v>2023</v>
      </c>
      <c r="AC4949">
        <f t="shared" si="1081"/>
        <v>0.5</v>
      </c>
      <c r="AD4949">
        <f t="shared" si="1082"/>
        <v>0.5</v>
      </c>
      <c r="AE4949">
        <f t="shared" si="1083"/>
        <v>0.5</v>
      </c>
      <c r="AF4949">
        <f t="shared" si="1084"/>
        <v>0.5</v>
      </c>
      <c r="AG4949">
        <f t="shared" si="1085"/>
        <v>0.5</v>
      </c>
      <c r="AH4949">
        <f t="shared" si="1086"/>
        <v>0.5</v>
      </c>
      <c r="AI4949">
        <f t="shared" si="1087"/>
        <v>0.25</v>
      </c>
      <c r="AJ4949">
        <f t="shared" si="1088"/>
        <v>0.25</v>
      </c>
      <c r="AK4949">
        <f t="shared" si="1089"/>
        <v>0.5</v>
      </c>
      <c r="AL4949">
        <f t="shared" si="1090"/>
        <v>0.5</v>
      </c>
      <c r="AM4949">
        <f t="shared" si="1091"/>
        <v>0.5</v>
      </c>
      <c r="AN4949" s="6">
        <f t="shared" si="1093"/>
        <v>1</v>
      </c>
      <c r="AO4949" t="str">
        <f>VLOOKUP(BD_PONDERACIONES[[#This Row],[Comuna]],Tabla3[#All],2,0)</f>
        <v>Florida</v>
      </c>
    </row>
    <row r="4950" spans="1:41" x14ac:dyDescent="0.35">
      <c r="A4950" t="s">
        <v>23741</v>
      </c>
      <c r="B4950" t="s">
        <v>23742</v>
      </c>
      <c r="C4950" t="s">
        <v>23743</v>
      </c>
      <c r="D4950" s="5">
        <v>44949</v>
      </c>
      <c r="E4950" s="5">
        <v>44916</v>
      </c>
      <c r="F4950" t="s">
        <v>763</v>
      </c>
      <c r="G4950" t="s">
        <v>23744</v>
      </c>
      <c r="H4950" t="s">
        <v>3786</v>
      </c>
      <c r="J4950" t="s">
        <v>756</v>
      </c>
      <c r="K4950" t="s">
        <v>756</v>
      </c>
      <c r="L4950" t="s">
        <v>757</v>
      </c>
      <c r="M4950" t="s">
        <v>757</v>
      </c>
      <c r="N4950" t="s">
        <v>756</v>
      </c>
      <c r="O4950" t="s">
        <v>756</v>
      </c>
      <c r="P4950" t="s">
        <v>758</v>
      </c>
      <c r="Q4950" t="s">
        <v>759</v>
      </c>
      <c r="R4950" t="s">
        <v>759</v>
      </c>
      <c r="S4950" t="s">
        <v>757</v>
      </c>
      <c r="T4950" t="s">
        <v>757</v>
      </c>
      <c r="U4950" t="s">
        <v>757</v>
      </c>
      <c r="V4950" t="s">
        <v>756</v>
      </c>
      <c r="W4950" t="s">
        <v>768</v>
      </c>
      <c r="X4950" t="s">
        <v>23745</v>
      </c>
      <c r="Y4950" t="str">
        <f t="shared" si="1092"/>
        <v>diciembre</v>
      </c>
      <c r="Z4950">
        <f>YEAR(BD_PONDERACIONES[[#This Row],[Fecha Ejecución del Ticket]])</f>
        <v>2022</v>
      </c>
      <c r="AA4950" t="str">
        <f t="shared" si="1080"/>
        <v>enero</v>
      </c>
      <c r="AB4950">
        <f>YEAR(BD_PONDERACIONES[[#This Row],[Fecha de Inspección]])</f>
        <v>2023</v>
      </c>
      <c r="AC4950">
        <f t="shared" si="1081"/>
        <v>0.5</v>
      </c>
      <c r="AD4950">
        <f t="shared" si="1082"/>
        <v>0.5</v>
      </c>
      <c r="AE4950">
        <f t="shared" si="1083"/>
        <v>0.5</v>
      </c>
      <c r="AF4950">
        <f t="shared" si="1084"/>
        <v>0.5</v>
      </c>
      <c r="AG4950">
        <f t="shared" si="1085"/>
        <v>0.5</v>
      </c>
      <c r="AH4950">
        <f t="shared" si="1086"/>
        <v>0.5</v>
      </c>
      <c r="AI4950">
        <f t="shared" si="1087"/>
        <v>0.25</v>
      </c>
      <c r="AJ4950">
        <f t="shared" si="1088"/>
        <v>0.25</v>
      </c>
      <c r="AK4950">
        <f t="shared" si="1089"/>
        <v>0.5</v>
      </c>
      <c r="AL4950">
        <f t="shared" si="1090"/>
        <v>0.5</v>
      </c>
      <c r="AM4950">
        <f t="shared" si="1091"/>
        <v>0.17499999999999999</v>
      </c>
      <c r="AN4950" s="6">
        <f t="shared" si="1093"/>
        <v>0.93500000000000005</v>
      </c>
      <c r="AO4950" t="str">
        <f>VLOOKUP(BD_PONDERACIONES[[#This Row],[Comuna]],Tabla3[#All],2,0)</f>
        <v>Florida</v>
      </c>
    </row>
    <row r="4951" spans="1:41" x14ac:dyDescent="0.35">
      <c r="A4951" t="s">
        <v>23746</v>
      </c>
      <c r="B4951" t="s">
        <v>23747</v>
      </c>
      <c r="C4951" t="s">
        <v>23748</v>
      </c>
      <c r="D4951" s="5">
        <v>44950</v>
      </c>
      <c r="E4951" s="5">
        <v>44918</v>
      </c>
      <c r="F4951" t="s">
        <v>753</v>
      </c>
      <c r="G4951" t="s">
        <v>23749</v>
      </c>
      <c r="H4951" t="s">
        <v>755</v>
      </c>
      <c r="J4951" t="s">
        <v>756</v>
      </c>
      <c r="K4951" t="s">
        <v>756</v>
      </c>
      <c r="L4951" t="s">
        <v>773</v>
      </c>
      <c r="M4951" t="s">
        <v>773</v>
      </c>
      <c r="N4951" t="s">
        <v>756</v>
      </c>
      <c r="O4951" t="s">
        <v>756</v>
      </c>
      <c r="P4951" t="s">
        <v>758</v>
      </c>
      <c r="Q4951" t="s">
        <v>759</v>
      </c>
      <c r="R4951" t="s">
        <v>759</v>
      </c>
      <c r="S4951" t="s">
        <v>757</v>
      </c>
      <c r="T4951" t="s">
        <v>757</v>
      </c>
      <c r="U4951" t="s">
        <v>757</v>
      </c>
      <c r="V4951" t="s">
        <v>756</v>
      </c>
      <c r="W4951" t="s">
        <v>756</v>
      </c>
      <c r="X4951" t="s">
        <v>23750</v>
      </c>
      <c r="Y4951" t="str">
        <f t="shared" si="1092"/>
        <v>diciembre</v>
      </c>
      <c r="Z4951">
        <f>YEAR(BD_PONDERACIONES[[#This Row],[Fecha Ejecución del Ticket]])</f>
        <v>2022</v>
      </c>
      <c r="AA4951" t="str">
        <f t="shared" si="1080"/>
        <v>enero</v>
      </c>
      <c r="AB4951">
        <f>YEAR(BD_PONDERACIONES[[#This Row],[Fecha de Inspección]])</f>
        <v>2023</v>
      </c>
      <c r="AC4951">
        <f t="shared" si="1081"/>
        <v>0.5</v>
      </c>
      <c r="AD4951">
        <f t="shared" si="1082"/>
        <v>0.5</v>
      </c>
      <c r="AE4951">
        <f t="shared" si="1083"/>
        <v>0</v>
      </c>
      <c r="AF4951">
        <f t="shared" si="1084"/>
        <v>0</v>
      </c>
      <c r="AG4951">
        <f t="shared" si="1085"/>
        <v>0.5</v>
      </c>
      <c r="AH4951">
        <f t="shared" si="1086"/>
        <v>0.5</v>
      </c>
      <c r="AI4951">
        <f t="shared" si="1087"/>
        <v>0.25</v>
      </c>
      <c r="AJ4951">
        <f t="shared" si="1088"/>
        <v>0.25</v>
      </c>
      <c r="AK4951">
        <f t="shared" si="1089"/>
        <v>0.5</v>
      </c>
      <c r="AL4951">
        <f t="shared" si="1090"/>
        <v>0.5</v>
      </c>
      <c r="AM4951">
        <f t="shared" si="1091"/>
        <v>0.5</v>
      </c>
      <c r="AN4951" s="6">
        <f t="shared" si="1093"/>
        <v>0.7</v>
      </c>
      <c r="AO4951" t="str">
        <f>VLOOKUP(BD_PONDERACIONES[[#This Row],[Comuna]],Tabla3[#All],2,0)</f>
        <v>Florida</v>
      </c>
    </row>
    <row r="4952" spans="1:41" x14ac:dyDescent="0.35">
      <c r="A4952" t="s">
        <v>23751</v>
      </c>
      <c r="B4952" t="s">
        <v>23752</v>
      </c>
      <c r="C4952" t="s">
        <v>23753</v>
      </c>
      <c r="D4952" s="5">
        <v>44950</v>
      </c>
      <c r="E4952" s="5">
        <v>44903</v>
      </c>
      <c r="F4952" t="s">
        <v>753</v>
      </c>
      <c r="G4952" t="s">
        <v>23754</v>
      </c>
      <c r="H4952" t="s">
        <v>755</v>
      </c>
      <c r="J4952" t="s">
        <v>756</v>
      </c>
      <c r="K4952" t="s">
        <v>756</v>
      </c>
      <c r="L4952" t="s">
        <v>757</v>
      </c>
      <c r="M4952" t="s">
        <v>757</v>
      </c>
      <c r="N4952" t="s">
        <v>756</v>
      </c>
      <c r="O4952" t="s">
        <v>756</v>
      </c>
      <c r="P4952" t="s">
        <v>758</v>
      </c>
      <c r="Q4952" t="s">
        <v>759</v>
      </c>
      <c r="R4952" t="s">
        <v>759</v>
      </c>
      <c r="S4952" t="s">
        <v>757</v>
      </c>
      <c r="T4952" t="s">
        <v>757</v>
      </c>
      <c r="U4952" t="s">
        <v>757</v>
      </c>
      <c r="V4952" t="s">
        <v>756</v>
      </c>
      <c r="W4952" t="s">
        <v>756</v>
      </c>
      <c r="X4952" t="s">
        <v>23755</v>
      </c>
      <c r="Y4952" t="str">
        <f t="shared" si="1092"/>
        <v>diciembre</v>
      </c>
      <c r="Z4952">
        <f>YEAR(BD_PONDERACIONES[[#This Row],[Fecha Ejecución del Ticket]])</f>
        <v>2022</v>
      </c>
      <c r="AA4952" t="str">
        <f t="shared" si="1080"/>
        <v>enero</v>
      </c>
      <c r="AB4952">
        <f>YEAR(BD_PONDERACIONES[[#This Row],[Fecha de Inspección]])</f>
        <v>2023</v>
      </c>
      <c r="AC4952">
        <f t="shared" si="1081"/>
        <v>0.5</v>
      </c>
      <c r="AD4952">
        <f t="shared" si="1082"/>
        <v>0.5</v>
      </c>
      <c r="AE4952">
        <f t="shared" si="1083"/>
        <v>0.5</v>
      </c>
      <c r="AF4952">
        <f t="shared" si="1084"/>
        <v>0.5</v>
      </c>
      <c r="AG4952">
        <f t="shared" si="1085"/>
        <v>0.5</v>
      </c>
      <c r="AH4952">
        <f t="shared" si="1086"/>
        <v>0.5</v>
      </c>
      <c r="AI4952">
        <f t="shared" si="1087"/>
        <v>0.25</v>
      </c>
      <c r="AJ4952">
        <f t="shared" si="1088"/>
        <v>0.25</v>
      </c>
      <c r="AK4952">
        <f t="shared" si="1089"/>
        <v>0.5</v>
      </c>
      <c r="AL4952">
        <f t="shared" si="1090"/>
        <v>0.5</v>
      </c>
      <c r="AM4952">
        <f t="shared" si="1091"/>
        <v>0.5</v>
      </c>
      <c r="AN4952" s="6">
        <f t="shared" si="1093"/>
        <v>1</v>
      </c>
      <c r="AO4952" t="str">
        <f>VLOOKUP(BD_PONDERACIONES[[#This Row],[Comuna]],Tabla3[#All],2,0)</f>
        <v>Florida</v>
      </c>
    </row>
    <row r="4953" spans="1:41" x14ac:dyDescent="0.35">
      <c r="A4953" t="s">
        <v>23756</v>
      </c>
      <c r="B4953" t="s">
        <v>23757</v>
      </c>
      <c r="C4953" t="s">
        <v>23758</v>
      </c>
      <c r="D4953" s="5">
        <v>44950</v>
      </c>
      <c r="E4953" s="5">
        <v>44922</v>
      </c>
      <c r="F4953" t="s">
        <v>753</v>
      </c>
      <c r="G4953" t="s">
        <v>23759</v>
      </c>
      <c r="H4953" t="s">
        <v>755</v>
      </c>
      <c r="J4953" t="s">
        <v>756</v>
      </c>
      <c r="K4953" t="s">
        <v>756</v>
      </c>
      <c r="L4953" t="s">
        <v>757</v>
      </c>
      <c r="M4953" t="s">
        <v>757</v>
      </c>
      <c r="N4953" t="s">
        <v>756</v>
      </c>
      <c r="O4953" t="s">
        <v>756</v>
      </c>
      <c r="P4953" t="s">
        <v>758</v>
      </c>
      <c r="Q4953" t="s">
        <v>759</v>
      </c>
      <c r="R4953" t="s">
        <v>759</v>
      </c>
      <c r="S4953" t="s">
        <v>757</v>
      </c>
      <c r="T4953" t="s">
        <v>757</v>
      </c>
      <c r="U4953" t="s">
        <v>757</v>
      </c>
      <c r="V4953" t="s">
        <v>756</v>
      </c>
      <c r="W4953" t="s">
        <v>756</v>
      </c>
      <c r="X4953" t="s">
        <v>22119</v>
      </c>
      <c r="Y4953" t="str">
        <f t="shared" si="1092"/>
        <v>diciembre</v>
      </c>
      <c r="Z4953">
        <f>YEAR(BD_PONDERACIONES[[#This Row],[Fecha Ejecución del Ticket]])</f>
        <v>2022</v>
      </c>
      <c r="AA4953" t="str">
        <f t="shared" si="1080"/>
        <v>enero</v>
      </c>
      <c r="AB4953">
        <f>YEAR(BD_PONDERACIONES[[#This Row],[Fecha de Inspección]])</f>
        <v>2023</v>
      </c>
      <c r="AC4953">
        <f t="shared" si="1081"/>
        <v>0.5</v>
      </c>
      <c r="AD4953">
        <f t="shared" si="1082"/>
        <v>0.5</v>
      </c>
      <c r="AE4953">
        <f t="shared" si="1083"/>
        <v>0.5</v>
      </c>
      <c r="AF4953">
        <f t="shared" si="1084"/>
        <v>0.5</v>
      </c>
      <c r="AG4953">
        <f t="shared" si="1085"/>
        <v>0.5</v>
      </c>
      <c r="AH4953">
        <f t="shared" si="1086"/>
        <v>0.5</v>
      </c>
      <c r="AI4953">
        <f t="shared" si="1087"/>
        <v>0.25</v>
      </c>
      <c r="AJ4953">
        <f t="shared" si="1088"/>
        <v>0.25</v>
      </c>
      <c r="AK4953">
        <f t="shared" si="1089"/>
        <v>0.5</v>
      </c>
      <c r="AL4953">
        <f t="shared" si="1090"/>
        <v>0.5</v>
      </c>
      <c r="AM4953">
        <f t="shared" si="1091"/>
        <v>0.5</v>
      </c>
      <c r="AN4953" s="6">
        <f t="shared" si="1093"/>
        <v>1</v>
      </c>
      <c r="AO4953" t="str">
        <f>VLOOKUP(BD_PONDERACIONES[[#This Row],[Comuna]],Tabla3[#All],2,0)</f>
        <v>Florida</v>
      </c>
    </row>
    <row r="4954" spans="1:41" x14ac:dyDescent="0.35">
      <c r="A4954" t="s">
        <v>23760</v>
      </c>
      <c r="B4954" t="s">
        <v>23761</v>
      </c>
      <c r="C4954" t="s">
        <v>23762</v>
      </c>
      <c r="D4954" s="5">
        <v>44950</v>
      </c>
      <c r="E4954" s="5">
        <v>44906</v>
      </c>
      <c r="F4954" t="s">
        <v>753</v>
      </c>
      <c r="G4954" t="s">
        <v>23763</v>
      </c>
      <c r="H4954" t="s">
        <v>755</v>
      </c>
      <c r="J4954" t="s">
        <v>756</v>
      </c>
      <c r="K4954" t="s">
        <v>756</v>
      </c>
      <c r="L4954" t="s">
        <v>757</v>
      </c>
      <c r="M4954" t="s">
        <v>757</v>
      </c>
      <c r="N4954" t="s">
        <v>904</v>
      </c>
      <c r="O4954" t="s">
        <v>904</v>
      </c>
      <c r="P4954" t="s">
        <v>758</v>
      </c>
      <c r="Q4954" t="s">
        <v>759</v>
      </c>
      <c r="R4954" t="s">
        <v>759</v>
      </c>
      <c r="S4954" t="s">
        <v>757</v>
      </c>
      <c r="T4954" t="s">
        <v>757</v>
      </c>
      <c r="U4954" t="s">
        <v>757</v>
      </c>
      <c r="V4954" t="s">
        <v>904</v>
      </c>
      <c r="W4954" t="s">
        <v>756</v>
      </c>
      <c r="X4954" t="s">
        <v>23764</v>
      </c>
      <c r="Y4954" t="str">
        <f t="shared" si="1092"/>
        <v>diciembre</v>
      </c>
      <c r="Z4954">
        <f>YEAR(BD_PONDERACIONES[[#This Row],[Fecha Ejecución del Ticket]])</f>
        <v>2022</v>
      </c>
      <c r="AA4954" t="str">
        <f t="shared" si="1080"/>
        <v>enero</v>
      </c>
      <c r="AB4954">
        <f>YEAR(BD_PONDERACIONES[[#This Row],[Fecha de Inspección]])</f>
        <v>2023</v>
      </c>
      <c r="AC4954">
        <f t="shared" si="1081"/>
        <v>0.5</v>
      </c>
      <c r="AD4954">
        <f t="shared" si="1082"/>
        <v>0.5</v>
      </c>
      <c r="AE4954">
        <f t="shared" si="1083"/>
        <v>0.5</v>
      </c>
      <c r="AF4954">
        <f t="shared" si="1084"/>
        <v>0.5</v>
      </c>
      <c r="AG4954">
        <f t="shared" si="1085"/>
        <v>0.32500000000000001</v>
      </c>
      <c r="AH4954">
        <f t="shared" si="1086"/>
        <v>0.32500000000000001</v>
      </c>
      <c r="AI4954">
        <f t="shared" si="1087"/>
        <v>0.25</v>
      </c>
      <c r="AJ4954">
        <f t="shared" si="1088"/>
        <v>0.25</v>
      </c>
      <c r="AK4954">
        <f t="shared" si="1089"/>
        <v>0.5</v>
      </c>
      <c r="AL4954">
        <f t="shared" si="1090"/>
        <v>0.32500000000000001</v>
      </c>
      <c r="AM4954">
        <f t="shared" si="1091"/>
        <v>0.5</v>
      </c>
      <c r="AN4954" s="6">
        <f t="shared" si="1093"/>
        <v>0.91250000000000009</v>
      </c>
      <c r="AO4954" t="str">
        <f>VLOOKUP(BD_PONDERACIONES[[#This Row],[Comuna]],Tabla3[#All],2,0)</f>
        <v>Florida</v>
      </c>
    </row>
    <row r="4955" spans="1:41" x14ac:dyDescent="0.35">
      <c r="A4955" t="s">
        <v>23765</v>
      </c>
      <c r="B4955" t="s">
        <v>23766</v>
      </c>
      <c r="C4955" t="s">
        <v>23767</v>
      </c>
      <c r="D4955" s="5">
        <v>44950</v>
      </c>
      <c r="E4955" s="5">
        <v>44922</v>
      </c>
      <c r="F4955" t="s">
        <v>753</v>
      </c>
      <c r="G4955" t="s">
        <v>23768</v>
      </c>
      <c r="H4955" t="s">
        <v>755</v>
      </c>
      <c r="J4955" t="s">
        <v>756</v>
      </c>
      <c r="K4955" t="s">
        <v>756</v>
      </c>
      <c r="L4955" t="s">
        <v>757</v>
      </c>
      <c r="M4955" t="s">
        <v>757</v>
      </c>
      <c r="N4955" t="s">
        <v>756</v>
      </c>
      <c r="O4955" t="s">
        <v>756</v>
      </c>
      <c r="P4955" t="s">
        <v>758</v>
      </c>
      <c r="Q4955" t="s">
        <v>759</v>
      </c>
      <c r="R4955" t="s">
        <v>759</v>
      </c>
      <c r="S4955" t="s">
        <v>757</v>
      </c>
      <c r="T4955" t="s">
        <v>757</v>
      </c>
      <c r="U4955" t="s">
        <v>757</v>
      </c>
      <c r="V4955" t="s">
        <v>756</v>
      </c>
      <c r="W4955" t="s">
        <v>756</v>
      </c>
      <c r="X4955" t="s">
        <v>23769</v>
      </c>
      <c r="Y4955" t="str">
        <f t="shared" si="1092"/>
        <v>diciembre</v>
      </c>
      <c r="Z4955">
        <f>YEAR(BD_PONDERACIONES[[#This Row],[Fecha Ejecución del Ticket]])</f>
        <v>2022</v>
      </c>
      <c r="AA4955" t="str">
        <f t="shared" si="1080"/>
        <v>enero</v>
      </c>
      <c r="AB4955">
        <f>YEAR(BD_PONDERACIONES[[#This Row],[Fecha de Inspección]])</f>
        <v>2023</v>
      </c>
      <c r="AC4955">
        <f t="shared" si="1081"/>
        <v>0.5</v>
      </c>
      <c r="AD4955">
        <f t="shared" si="1082"/>
        <v>0.5</v>
      </c>
      <c r="AE4955">
        <f t="shared" si="1083"/>
        <v>0.5</v>
      </c>
      <c r="AF4955">
        <f t="shared" si="1084"/>
        <v>0.5</v>
      </c>
      <c r="AG4955">
        <f t="shared" si="1085"/>
        <v>0.5</v>
      </c>
      <c r="AH4955">
        <f t="shared" si="1086"/>
        <v>0.5</v>
      </c>
      <c r="AI4955">
        <f t="shared" si="1087"/>
        <v>0.25</v>
      </c>
      <c r="AJ4955">
        <f t="shared" si="1088"/>
        <v>0.25</v>
      </c>
      <c r="AK4955">
        <f t="shared" si="1089"/>
        <v>0.5</v>
      </c>
      <c r="AL4955">
        <f t="shared" si="1090"/>
        <v>0.5</v>
      </c>
      <c r="AM4955">
        <f t="shared" si="1091"/>
        <v>0.5</v>
      </c>
      <c r="AN4955" s="6">
        <f t="shared" si="1093"/>
        <v>1</v>
      </c>
      <c r="AO4955" t="str">
        <f>VLOOKUP(BD_PONDERACIONES[[#This Row],[Comuna]],Tabla3[#All],2,0)</f>
        <v>Florida</v>
      </c>
    </row>
    <row r="4956" spans="1:41" x14ac:dyDescent="0.35">
      <c r="A4956" t="s">
        <v>23770</v>
      </c>
      <c r="B4956" t="s">
        <v>23771</v>
      </c>
      <c r="C4956" t="s">
        <v>23772</v>
      </c>
      <c r="D4956" s="5">
        <v>44950</v>
      </c>
      <c r="E4956" s="5">
        <v>44896</v>
      </c>
      <c r="F4956" t="s">
        <v>753</v>
      </c>
      <c r="G4956" t="s">
        <v>23773</v>
      </c>
      <c r="H4956" t="s">
        <v>755</v>
      </c>
      <c r="J4956" t="s">
        <v>756</v>
      </c>
      <c r="K4956" t="s">
        <v>756</v>
      </c>
      <c r="L4956" t="s">
        <v>757</v>
      </c>
      <c r="M4956" t="s">
        <v>757</v>
      </c>
      <c r="N4956" t="s">
        <v>756</v>
      </c>
      <c r="O4956" t="s">
        <v>756</v>
      </c>
      <c r="P4956" t="s">
        <v>758</v>
      </c>
      <c r="Q4956" t="s">
        <v>759</v>
      </c>
      <c r="R4956" t="s">
        <v>759</v>
      </c>
      <c r="S4956" t="s">
        <v>757</v>
      </c>
      <c r="T4956" t="s">
        <v>757</v>
      </c>
      <c r="U4956" t="s">
        <v>757</v>
      </c>
      <c r="V4956" t="s">
        <v>756</v>
      </c>
      <c r="W4956" t="s">
        <v>756</v>
      </c>
      <c r="X4956" t="s">
        <v>23774</v>
      </c>
      <c r="Y4956" t="str">
        <f t="shared" si="1092"/>
        <v>diciembre</v>
      </c>
      <c r="Z4956">
        <f>YEAR(BD_PONDERACIONES[[#This Row],[Fecha Ejecución del Ticket]])</f>
        <v>2022</v>
      </c>
      <c r="AA4956" t="str">
        <f t="shared" si="1080"/>
        <v>enero</v>
      </c>
      <c r="AB4956">
        <f>YEAR(BD_PONDERACIONES[[#This Row],[Fecha de Inspección]])</f>
        <v>2023</v>
      </c>
      <c r="AC4956">
        <f t="shared" si="1081"/>
        <v>0.5</v>
      </c>
      <c r="AD4956">
        <f t="shared" si="1082"/>
        <v>0.5</v>
      </c>
      <c r="AE4956">
        <f t="shared" si="1083"/>
        <v>0.5</v>
      </c>
      <c r="AF4956">
        <f t="shared" si="1084"/>
        <v>0.5</v>
      </c>
      <c r="AG4956">
        <f t="shared" si="1085"/>
        <v>0.5</v>
      </c>
      <c r="AH4956">
        <f t="shared" si="1086"/>
        <v>0.5</v>
      </c>
      <c r="AI4956">
        <f t="shared" si="1087"/>
        <v>0.25</v>
      </c>
      <c r="AJ4956">
        <f t="shared" si="1088"/>
        <v>0.25</v>
      </c>
      <c r="AK4956">
        <f t="shared" si="1089"/>
        <v>0.5</v>
      </c>
      <c r="AL4956">
        <f t="shared" si="1090"/>
        <v>0.5</v>
      </c>
      <c r="AM4956">
        <f t="shared" si="1091"/>
        <v>0.5</v>
      </c>
      <c r="AN4956" s="6">
        <f t="shared" si="1093"/>
        <v>1</v>
      </c>
      <c r="AO4956" t="str">
        <f>VLOOKUP(BD_PONDERACIONES[[#This Row],[Comuna]],Tabla3[#All],2,0)</f>
        <v>Florida</v>
      </c>
    </row>
    <row r="4957" spans="1:41" x14ac:dyDescent="0.35">
      <c r="A4957" t="s">
        <v>23775</v>
      </c>
      <c r="B4957" t="s">
        <v>23776</v>
      </c>
      <c r="C4957" t="s">
        <v>23777</v>
      </c>
      <c r="D4957" s="5">
        <v>44950</v>
      </c>
      <c r="E4957" s="5">
        <v>44911</v>
      </c>
      <c r="F4957" t="s">
        <v>753</v>
      </c>
      <c r="G4957" t="s">
        <v>23778</v>
      </c>
      <c r="H4957" t="s">
        <v>755</v>
      </c>
      <c r="J4957" t="s">
        <v>756</v>
      </c>
      <c r="K4957" t="s">
        <v>756</v>
      </c>
      <c r="L4957" t="s">
        <v>757</v>
      </c>
      <c r="M4957" t="s">
        <v>757</v>
      </c>
      <c r="N4957" t="s">
        <v>756</v>
      </c>
      <c r="O4957" t="s">
        <v>756</v>
      </c>
      <c r="P4957" t="s">
        <v>758</v>
      </c>
      <c r="Q4957" t="s">
        <v>759</v>
      </c>
      <c r="R4957" t="s">
        <v>759</v>
      </c>
      <c r="S4957" t="s">
        <v>757</v>
      </c>
      <c r="T4957" t="s">
        <v>757</v>
      </c>
      <c r="U4957" t="s">
        <v>757</v>
      </c>
      <c r="V4957" t="s">
        <v>904</v>
      </c>
      <c r="W4957" t="s">
        <v>756</v>
      </c>
      <c r="X4957" t="s">
        <v>8238</v>
      </c>
      <c r="Y4957" t="str">
        <f t="shared" si="1092"/>
        <v>diciembre</v>
      </c>
      <c r="Z4957">
        <f>YEAR(BD_PONDERACIONES[[#This Row],[Fecha Ejecución del Ticket]])</f>
        <v>2022</v>
      </c>
      <c r="AA4957" t="str">
        <f t="shared" si="1080"/>
        <v>enero</v>
      </c>
      <c r="AB4957">
        <f>YEAR(BD_PONDERACIONES[[#This Row],[Fecha de Inspección]])</f>
        <v>2023</v>
      </c>
      <c r="AC4957">
        <f t="shared" si="1081"/>
        <v>0.5</v>
      </c>
      <c r="AD4957">
        <f t="shared" si="1082"/>
        <v>0.5</v>
      </c>
      <c r="AE4957">
        <f t="shared" si="1083"/>
        <v>0.5</v>
      </c>
      <c r="AF4957">
        <f t="shared" si="1084"/>
        <v>0.5</v>
      </c>
      <c r="AG4957">
        <f t="shared" si="1085"/>
        <v>0.5</v>
      </c>
      <c r="AH4957">
        <f t="shared" si="1086"/>
        <v>0.5</v>
      </c>
      <c r="AI4957">
        <f t="shared" si="1087"/>
        <v>0.25</v>
      </c>
      <c r="AJ4957">
        <f t="shared" si="1088"/>
        <v>0.25</v>
      </c>
      <c r="AK4957">
        <f t="shared" si="1089"/>
        <v>0.5</v>
      </c>
      <c r="AL4957">
        <f t="shared" si="1090"/>
        <v>0.32500000000000001</v>
      </c>
      <c r="AM4957">
        <f t="shared" si="1091"/>
        <v>0.5</v>
      </c>
      <c r="AN4957" s="6">
        <f t="shared" si="1093"/>
        <v>0.96500000000000008</v>
      </c>
      <c r="AO4957" t="str">
        <f>VLOOKUP(BD_PONDERACIONES[[#This Row],[Comuna]],Tabla3[#All],2,0)</f>
        <v>Florida</v>
      </c>
    </row>
    <row r="4958" spans="1:41" x14ac:dyDescent="0.35">
      <c r="A4958" t="s">
        <v>23779</v>
      </c>
      <c r="B4958" t="s">
        <v>23780</v>
      </c>
      <c r="C4958" t="s">
        <v>23781</v>
      </c>
      <c r="D4958" s="5">
        <v>44950</v>
      </c>
      <c r="E4958" s="5">
        <v>44923</v>
      </c>
      <c r="F4958" t="s">
        <v>753</v>
      </c>
      <c r="G4958" t="s">
        <v>23782</v>
      </c>
      <c r="H4958" t="s">
        <v>755</v>
      </c>
      <c r="J4958" t="s">
        <v>756</v>
      </c>
      <c r="K4958" t="s">
        <v>756</v>
      </c>
      <c r="L4958" t="s">
        <v>757</v>
      </c>
      <c r="M4958" t="s">
        <v>757</v>
      </c>
      <c r="N4958" t="s">
        <v>756</v>
      </c>
      <c r="O4958" t="s">
        <v>756</v>
      </c>
      <c r="P4958" t="s">
        <v>758</v>
      </c>
      <c r="Q4958" t="s">
        <v>759</v>
      </c>
      <c r="R4958" t="s">
        <v>759</v>
      </c>
      <c r="S4958" t="s">
        <v>757</v>
      </c>
      <c r="T4958" t="s">
        <v>757</v>
      </c>
      <c r="U4958" t="s">
        <v>757</v>
      </c>
      <c r="V4958" t="s">
        <v>756</v>
      </c>
      <c r="W4958" t="s">
        <v>756</v>
      </c>
      <c r="X4958" t="s">
        <v>23783</v>
      </c>
      <c r="Y4958" t="str">
        <f t="shared" si="1092"/>
        <v>diciembre</v>
      </c>
      <c r="Z4958">
        <f>YEAR(BD_PONDERACIONES[[#This Row],[Fecha Ejecución del Ticket]])</f>
        <v>2022</v>
      </c>
      <c r="AA4958" t="str">
        <f t="shared" si="1080"/>
        <v>enero</v>
      </c>
      <c r="AB4958">
        <f>YEAR(BD_PONDERACIONES[[#This Row],[Fecha de Inspección]])</f>
        <v>2023</v>
      </c>
      <c r="AC4958">
        <f t="shared" si="1081"/>
        <v>0.5</v>
      </c>
      <c r="AD4958">
        <f t="shared" si="1082"/>
        <v>0.5</v>
      </c>
      <c r="AE4958">
        <f t="shared" si="1083"/>
        <v>0.5</v>
      </c>
      <c r="AF4958">
        <f t="shared" si="1084"/>
        <v>0.5</v>
      </c>
      <c r="AG4958">
        <f t="shared" si="1085"/>
        <v>0.5</v>
      </c>
      <c r="AH4958">
        <f t="shared" si="1086"/>
        <v>0.5</v>
      </c>
      <c r="AI4958">
        <f t="shared" si="1087"/>
        <v>0.25</v>
      </c>
      <c r="AJ4958">
        <f t="shared" si="1088"/>
        <v>0.25</v>
      </c>
      <c r="AK4958">
        <f t="shared" si="1089"/>
        <v>0.5</v>
      </c>
      <c r="AL4958">
        <f t="shared" si="1090"/>
        <v>0.5</v>
      </c>
      <c r="AM4958">
        <f t="shared" si="1091"/>
        <v>0.5</v>
      </c>
      <c r="AN4958" s="6">
        <f t="shared" si="1093"/>
        <v>1</v>
      </c>
      <c r="AO4958" t="str">
        <f>VLOOKUP(BD_PONDERACIONES[[#This Row],[Comuna]],Tabla3[#All],2,0)</f>
        <v>Florida</v>
      </c>
    </row>
    <row r="4959" spans="1:41" x14ac:dyDescent="0.35">
      <c r="A4959" t="s">
        <v>23784</v>
      </c>
      <c r="B4959" t="s">
        <v>23785</v>
      </c>
      <c r="C4959" t="s">
        <v>23786</v>
      </c>
      <c r="D4959" s="5">
        <v>44950</v>
      </c>
      <c r="E4959" s="5">
        <v>44907</v>
      </c>
      <c r="F4959" t="s">
        <v>763</v>
      </c>
      <c r="G4959" t="s">
        <v>23787</v>
      </c>
      <c r="H4959" t="s">
        <v>3786</v>
      </c>
      <c r="J4959" t="s">
        <v>756</v>
      </c>
      <c r="K4959" t="s">
        <v>756</v>
      </c>
      <c r="L4959" t="s">
        <v>757</v>
      </c>
      <c r="M4959" t="s">
        <v>757</v>
      </c>
      <c r="N4959" t="s">
        <v>756</v>
      </c>
      <c r="O4959" t="s">
        <v>756</v>
      </c>
      <c r="P4959" t="s">
        <v>758</v>
      </c>
      <c r="Q4959" t="s">
        <v>759</v>
      </c>
      <c r="R4959" t="s">
        <v>759</v>
      </c>
      <c r="S4959" t="s">
        <v>757</v>
      </c>
      <c r="T4959" t="s">
        <v>757</v>
      </c>
      <c r="U4959" t="s">
        <v>757</v>
      </c>
      <c r="V4959" t="s">
        <v>756</v>
      </c>
      <c r="W4959" t="s">
        <v>756</v>
      </c>
      <c r="X4959" t="s">
        <v>23788</v>
      </c>
      <c r="Y4959" t="str">
        <f t="shared" si="1092"/>
        <v>diciembre</v>
      </c>
      <c r="Z4959">
        <f>YEAR(BD_PONDERACIONES[[#This Row],[Fecha Ejecución del Ticket]])</f>
        <v>2022</v>
      </c>
      <c r="AA4959" t="str">
        <f t="shared" si="1080"/>
        <v>enero</v>
      </c>
      <c r="AB4959">
        <f>YEAR(BD_PONDERACIONES[[#This Row],[Fecha de Inspección]])</f>
        <v>2023</v>
      </c>
      <c r="AC4959">
        <f t="shared" si="1081"/>
        <v>0.5</v>
      </c>
      <c r="AD4959">
        <f t="shared" si="1082"/>
        <v>0.5</v>
      </c>
      <c r="AE4959">
        <f t="shared" si="1083"/>
        <v>0.5</v>
      </c>
      <c r="AF4959">
        <f t="shared" si="1084"/>
        <v>0.5</v>
      </c>
      <c r="AG4959">
        <f t="shared" si="1085"/>
        <v>0.5</v>
      </c>
      <c r="AH4959">
        <f t="shared" si="1086"/>
        <v>0.5</v>
      </c>
      <c r="AI4959">
        <f t="shared" si="1087"/>
        <v>0.25</v>
      </c>
      <c r="AJ4959">
        <f t="shared" si="1088"/>
        <v>0.25</v>
      </c>
      <c r="AK4959">
        <f t="shared" si="1089"/>
        <v>0.5</v>
      </c>
      <c r="AL4959">
        <f t="shared" si="1090"/>
        <v>0.5</v>
      </c>
      <c r="AM4959">
        <f t="shared" si="1091"/>
        <v>0.5</v>
      </c>
      <c r="AN4959" s="6">
        <f t="shared" si="1093"/>
        <v>1</v>
      </c>
      <c r="AO4959" t="str">
        <f>VLOOKUP(BD_PONDERACIONES[[#This Row],[Comuna]],Tabla3[#All],2,0)</f>
        <v>Florida</v>
      </c>
    </row>
    <row r="4960" spans="1:41" x14ac:dyDescent="0.35">
      <c r="A4960" t="s">
        <v>23789</v>
      </c>
      <c r="B4960" t="s">
        <v>23790</v>
      </c>
      <c r="C4960" t="s">
        <v>23791</v>
      </c>
      <c r="D4960" s="5">
        <v>44950</v>
      </c>
      <c r="E4960" s="5">
        <v>44917</v>
      </c>
      <c r="F4960" t="s">
        <v>763</v>
      </c>
      <c r="G4960" t="s">
        <v>23792</v>
      </c>
      <c r="H4960" t="s">
        <v>3786</v>
      </c>
      <c r="J4960" t="s">
        <v>756</v>
      </c>
      <c r="K4960" t="s">
        <v>756</v>
      </c>
      <c r="L4960" t="s">
        <v>757</v>
      </c>
      <c r="M4960" t="s">
        <v>757</v>
      </c>
      <c r="N4960" t="s">
        <v>756</v>
      </c>
      <c r="O4960" t="s">
        <v>756</v>
      </c>
      <c r="P4960" t="s">
        <v>758</v>
      </c>
      <c r="Q4960" t="s">
        <v>759</v>
      </c>
      <c r="R4960" t="s">
        <v>759</v>
      </c>
      <c r="S4960" t="s">
        <v>757</v>
      </c>
      <c r="T4960" t="s">
        <v>757</v>
      </c>
      <c r="U4960" t="s">
        <v>757</v>
      </c>
      <c r="V4960" t="s">
        <v>756</v>
      </c>
      <c r="W4960" t="s">
        <v>756</v>
      </c>
      <c r="X4960" t="s">
        <v>4617</v>
      </c>
      <c r="Y4960" t="str">
        <f t="shared" si="1092"/>
        <v>diciembre</v>
      </c>
      <c r="Z4960">
        <f>YEAR(BD_PONDERACIONES[[#This Row],[Fecha Ejecución del Ticket]])</f>
        <v>2022</v>
      </c>
      <c r="AA4960" t="str">
        <f t="shared" si="1080"/>
        <v>enero</v>
      </c>
      <c r="AB4960">
        <f>YEAR(BD_PONDERACIONES[[#This Row],[Fecha de Inspección]])</f>
        <v>2023</v>
      </c>
      <c r="AC4960">
        <f t="shared" si="1081"/>
        <v>0.5</v>
      </c>
      <c r="AD4960">
        <f t="shared" si="1082"/>
        <v>0.5</v>
      </c>
      <c r="AE4960">
        <f t="shared" si="1083"/>
        <v>0.5</v>
      </c>
      <c r="AF4960">
        <f t="shared" si="1084"/>
        <v>0.5</v>
      </c>
      <c r="AG4960">
        <f t="shared" si="1085"/>
        <v>0.5</v>
      </c>
      <c r="AH4960">
        <f t="shared" si="1086"/>
        <v>0.5</v>
      </c>
      <c r="AI4960">
        <f t="shared" si="1087"/>
        <v>0.25</v>
      </c>
      <c r="AJ4960">
        <f t="shared" si="1088"/>
        <v>0.25</v>
      </c>
      <c r="AK4960">
        <f t="shared" si="1089"/>
        <v>0.5</v>
      </c>
      <c r="AL4960">
        <f t="shared" si="1090"/>
        <v>0.5</v>
      </c>
      <c r="AM4960">
        <f t="shared" si="1091"/>
        <v>0.5</v>
      </c>
      <c r="AN4960" s="6">
        <f t="shared" si="1093"/>
        <v>1</v>
      </c>
      <c r="AO4960" t="str">
        <f>VLOOKUP(BD_PONDERACIONES[[#This Row],[Comuna]],Tabla3[#All],2,0)</f>
        <v>Florida</v>
      </c>
    </row>
    <row r="4961" spans="1:41" x14ac:dyDescent="0.35">
      <c r="A4961" t="s">
        <v>23793</v>
      </c>
      <c r="B4961" t="s">
        <v>23794</v>
      </c>
      <c r="C4961" t="s">
        <v>23795</v>
      </c>
      <c r="D4961" s="5">
        <v>44950</v>
      </c>
      <c r="E4961" s="5">
        <v>44923</v>
      </c>
      <c r="F4961" t="s">
        <v>763</v>
      </c>
      <c r="G4961" t="s">
        <v>23796</v>
      </c>
      <c r="H4961" t="s">
        <v>3786</v>
      </c>
      <c r="J4961" t="s">
        <v>756</v>
      </c>
      <c r="K4961" t="s">
        <v>756</v>
      </c>
      <c r="L4961" t="s">
        <v>757</v>
      </c>
      <c r="M4961" t="s">
        <v>757</v>
      </c>
      <c r="N4961" t="s">
        <v>756</v>
      </c>
      <c r="O4961" t="s">
        <v>756</v>
      </c>
      <c r="P4961" t="s">
        <v>758</v>
      </c>
      <c r="Q4961" t="s">
        <v>759</v>
      </c>
      <c r="R4961" t="s">
        <v>759</v>
      </c>
      <c r="S4961" t="s">
        <v>757</v>
      </c>
      <c r="T4961" t="s">
        <v>757</v>
      </c>
      <c r="U4961" t="s">
        <v>757</v>
      </c>
      <c r="V4961" t="s">
        <v>756</v>
      </c>
      <c r="W4961" t="s">
        <v>756</v>
      </c>
      <c r="X4961" t="s">
        <v>1457</v>
      </c>
      <c r="Y4961" t="str">
        <f t="shared" si="1092"/>
        <v>diciembre</v>
      </c>
      <c r="Z4961">
        <f>YEAR(BD_PONDERACIONES[[#This Row],[Fecha Ejecución del Ticket]])</f>
        <v>2022</v>
      </c>
      <c r="AA4961" t="str">
        <f t="shared" si="1080"/>
        <v>enero</v>
      </c>
      <c r="AB4961">
        <f>YEAR(BD_PONDERACIONES[[#This Row],[Fecha de Inspección]])</f>
        <v>2023</v>
      </c>
      <c r="AC4961">
        <f t="shared" si="1081"/>
        <v>0.5</v>
      </c>
      <c r="AD4961">
        <f t="shared" si="1082"/>
        <v>0.5</v>
      </c>
      <c r="AE4961">
        <f t="shared" si="1083"/>
        <v>0.5</v>
      </c>
      <c r="AF4961">
        <f t="shared" si="1084"/>
        <v>0.5</v>
      </c>
      <c r="AG4961">
        <f t="shared" si="1085"/>
        <v>0.5</v>
      </c>
      <c r="AH4961">
        <f t="shared" si="1086"/>
        <v>0.5</v>
      </c>
      <c r="AI4961">
        <f t="shared" si="1087"/>
        <v>0.25</v>
      </c>
      <c r="AJ4961">
        <f t="shared" si="1088"/>
        <v>0.25</v>
      </c>
      <c r="AK4961">
        <f t="shared" si="1089"/>
        <v>0.5</v>
      </c>
      <c r="AL4961">
        <f t="shared" si="1090"/>
        <v>0.5</v>
      </c>
      <c r="AM4961">
        <f t="shared" si="1091"/>
        <v>0.5</v>
      </c>
      <c r="AN4961" s="6">
        <f t="shared" si="1093"/>
        <v>1</v>
      </c>
      <c r="AO4961" t="str">
        <f>VLOOKUP(BD_PONDERACIONES[[#This Row],[Comuna]],Tabla3[#All],2,0)</f>
        <v>Florida</v>
      </c>
    </row>
    <row r="4962" spans="1:41" x14ac:dyDescent="0.35">
      <c r="A4962" t="s">
        <v>23797</v>
      </c>
      <c r="B4962" t="s">
        <v>23798</v>
      </c>
      <c r="C4962" t="s">
        <v>23799</v>
      </c>
      <c r="D4962" s="5">
        <v>44950</v>
      </c>
      <c r="E4962" s="5">
        <v>44911</v>
      </c>
      <c r="F4962" t="s">
        <v>753</v>
      </c>
      <c r="G4962" t="s">
        <v>23800</v>
      </c>
      <c r="H4962" t="s">
        <v>3783</v>
      </c>
      <c r="J4962" t="s">
        <v>756</v>
      </c>
      <c r="K4962" t="s">
        <v>756</v>
      </c>
      <c r="L4962" t="s">
        <v>773</v>
      </c>
      <c r="M4962" t="s">
        <v>773</v>
      </c>
      <c r="N4962" t="s">
        <v>756</v>
      </c>
      <c r="O4962" t="s">
        <v>756</v>
      </c>
      <c r="P4962" t="s">
        <v>758</v>
      </c>
      <c r="Q4962" t="s">
        <v>759</v>
      </c>
      <c r="R4962" t="s">
        <v>759</v>
      </c>
      <c r="S4962" t="s">
        <v>757</v>
      </c>
      <c r="T4962" t="s">
        <v>757</v>
      </c>
      <c r="U4962" t="s">
        <v>757</v>
      </c>
      <c r="V4962" t="s">
        <v>756</v>
      </c>
      <c r="W4962" t="s">
        <v>756</v>
      </c>
      <c r="X4962" t="s">
        <v>22514</v>
      </c>
      <c r="Y4962" t="str">
        <f t="shared" si="1092"/>
        <v>diciembre</v>
      </c>
      <c r="Z4962">
        <f>YEAR(BD_PONDERACIONES[[#This Row],[Fecha Ejecución del Ticket]])</f>
        <v>2022</v>
      </c>
      <c r="AA4962" t="str">
        <f t="shared" si="1080"/>
        <v>enero</v>
      </c>
      <c r="AB4962">
        <f>YEAR(BD_PONDERACIONES[[#This Row],[Fecha de Inspección]])</f>
        <v>2023</v>
      </c>
      <c r="AC4962">
        <f t="shared" si="1081"/>
        <v>0.5</v>
      </c>
      <c r="AD4962">
        <f t="shared" si="1082"/>
        <v>0.5</v>
      </c>
      <c r="AE4962">
        <f t="shared" si="1083"/>
        <v>0</v>
      </c>
      <c r="AF4962">
        <f t="shared" si="1084"/>
        <v>0</v>
      </c>
      <c r="AG4962">
        <f t="shared" si="1085"/>
        <v>0.5</v>
      </c>
      <c r="AH4962">
        <f t="shared" si="1086"/>
        <v>0.5</v>
      </c>
      <c r="AI4962">
        <f t="shared" si="1087"/>
        <v>0.25</v>
      </c>
      <c r="AJ4962">
        <f t="shared" si="1088"/>
        <v>0.25</v>
      </c>
      <c r="AK4962">
        <f t="shared" si="1089"/>
        <v>0.5</v>
      </c>
      <c r="AL4962">
        <f t="shared" si="1090"/>
        <v>0.5</v>
      </c>
      <c r="AM4962">
        <f t="shared" si="1091"/>
        <v>0.5</v>
      </c>
      <c r="AN4962" s="6">
        <f t="shared" si="1093"/>
        <v>0.7</v>
      </c>
      <c r="AO4962" t="str">
        <f>VLOOKUP(BD_PONDERACIONES[[#This Row],[Comuna]],Tabla3[#All],2,0)</f>
        <v>Florida</v>
      </c>
    </row>
    <row r="4963" spans="1:41" x14ac:dyDescent="0.35">
      <c r="A4963" t="s">
        <v>23801</v>
      </c>
      <c r="B4963" t="s">
        <v>23802</v>
      </c>
      <c r="C4963" t="s">
        <v>23803</v>
      </c>
      <c r="D4963" s="5">
        <v>44950</v>
      </c>
      <c r="E4963" s="5">
        <v>44909</v>
      </c>
      <c r="F4963" t="s">
        <v>753</v>
      </c>
      <c r="G4963" t="s">
        <v>23804</v>
      </c>
      <c r="H4963" t="s">
        <v>3783</v>
      </c>
      <c r="J4963" t="s">
        <v>756</v>
      </c>
      <c r="K4963" t="s">
        <v>756</v>
      </c>
      <c r="L4963" t="s">
        <v>757</v>
      </c>
      <c r="M4963" t="s">
        <v>757</v>
      </c>
      <c r="N4963" t="s">
        <v>756</v>
      </c>
      <c r="O4963" t="s">
        <v>756</v>
      </c>
      <c r="P4963" t="s">
        <v>765</v>
      </c>
      <c r="Q4963" t="s">
        <v>759</v>
      </c>
      <c r="R4963" t="s">
        <v>759</v>
      </c>
      <c r="S4963" t="s">
        <v>756</v>
      </c>
      <c r="T4963" t="s">
        <v>756</v>
      </c>
      <c r="U4963" t="s">
        <v>756</v>
      </c>
      <c r="V4963" t="s">
        <v>756</v>
      </c>
      <c r="W4963" t="s">
        <v>756</v>
      </c>
      <c r="X4963" t="s">
        <v>23805</v>
      </c>
      <c r="Y4963" t="str">
        <f t="shared" si="1092"/>
        <v>diciembre</v>
      </c>
      <c r="Z4963">
        <f>YEAR(BD_PONDERACIONES[[#This Row],[Fecha Ejecución del Ticket]])</f>
        <v>2022</v>
      </c>
      <c r="AA4963" t="str">
        <f t="shared" si="1080"/>
        <v>enero</v>
      </c>
      <c r="AB4963">
        <f>YEAR(BD_PONDERACIONES[[#This Row],[Fecha de Inspección]])</f>
        <v>2023</v>
      </c>
      <c r="AC4963">
        <f t="shared" si="1081"/>
        <v>0.5</v>
      </c>
      <c r="AD4963">
        <f t="shared" si="1082"/>
        <v>0.5</v>
      </c>
      <c r="AE4963">
        <f t="shared" si="1083"/>
        <v>0.5</v>
      </c>
      <c r="AF4963">
        <f t="shared" si="1084"/>
        <v>0.5</v>
      </c>
      <c r="AG4963">
        <f t="shared" si="1085"/>
        <v>0.5</v>
      </c>
      <c r="AH4963">
        <f t="shared" si="1086"/>
        <v>0.5</v>
      </c>
      <c r="AI4963">
        <f t="shared" si="1087"/>
        <v>0.25</v>
      </c>
      <c r="AJ4963">
        <f t="shared" si="1088"/>
        <v>0.25</v>
      </c>
      <c r="AK4963">
        <f t="shared" si="1089"/>
        <v>0.5</v>
      </c>
      <c r="AL4963">
        <f t="shared" si="1090"/>
        <v>0.5</v>
      </c>
      <c r="AM4963">
        <f t="shared" si="1091"/>
        <v>0.5</v>
      </c>
      <c r="AN4963" s="6">
        <f t="shared" si="1093"/>
        <v>1</v>
      </c>
      <c r="AO4963" t="str">
        <f>VLOOKUP(BD_PONDERACIONES[[#This Row],[Comuna]],Tabla3[#All],2,0)</f>
        <v>Florida</v>
      </c>
    </row>
    <row r="4964" spans="1:41" x14ac:dyDescent="0.35">
      <c r="A4964" t="s">
        <v>23806</v>
      </c>
      <c r="B4964" t="s">
        <v>23807</v>
      </c>
      <c r="C4964" t="s">
        <v>23808</v>
      </c>
      <c r="D4964" s="5">
        <v>44950</v>
      </c>
      <c r="E4964" s="5">
        <v>44925</v>
      </c>
      <c r="F4964" t="s">
        <v>753</v>
      </c>
      <c r="G4964" t="s">
        <v>23809</v>
      </c>
      <c r="H4964" t="s">
        <v>3783</v>
      </c>
      <c r="J4964" t="s">
        <v>756</v>
      </c>
      <c r="K4964" t="s">
        <v>756</v>
      </c>
      <c r="L4964" t="s">
        <v>757</v>
      </c>
      <c r="M4964" t="s">
        <v>757</v>
      </c>
      <c r="N4964" t="s">
        <v>756</v>
      </c>
      <c r="O4964" t="s">
        <v>756</v>
      </c>
      <c r="P4964" t="s">
        <v>765</v>
      </c>
      <c r="Q4964" t="s">
        <v>23810</v>
      </c>
      <c r="R4964" t="s">
        <v>759</v>
      </c>
      <c r="S4964" t="s">
        <v>756</v>
      </c>
      <c r="T4964" t="s">
        <v>756</v>
      </c>
      <c r="U4964" t="s">
        <v>756</v>
      </c>
      <c r="V4964" t="s">
        <v>756</v>
      </c>
      <c r="W4964" t="s">
        <v>756</v>
      </c>
      <c r="X4964" t="s">
        <v>9524</v>
      </c>
      <c r="Y4964" t="str">
        <f t="shared" si="1092"/>
        <v>diciembre</v>
      </c>
      <c r="Z4964">
        <f>YEAR(BD_PONDERACIONES[[#This Row],[Fecha Ejecución del Ticket]])</f>
        <v>2022</v>
      </c>
      <c r="AA4964" t="str">
        <f t="shared" si="1080"/>
        <v>enero</v>
      </c>
      <c r="AB4964">
        <f>YEAR(BD_PONDERACIONES[[#This Row],[Fecha de Inspección]])</f>
        <v>2023</v>
      </c>
      <c r="AC4964">
        <f t="shared" si="1081"/>
        <v>0.5</v>
      </c>
      <c r="AD4964">
        <f t="shared" si="1082"/>
        <v>0.5</v>
      </c>
      <c r="AE4964">
        <f t="shared" si="1083"/>
        <v>0.5</v>
      </c>
      <c r="AF4964">
        <f t="shared" si="1084"/>
        <v>0.5</v>
      </c>
      <c r="AG4964">
        <f t="shared" si="1085"/>
        <v>0.5</v>
      </c>
      <c r="AH4964">
        <f t="shared" si="1086"/>
        <v>0.5</v>
      </c>
      <c r="AI4964">
        <f t="shared" si="1087"/>
        <v>0.25</v>
      </c>
      <c r="AJ4964">
        <f t="shared" si="1088"/>
        <v>0.25</v>
      </c>
      <c r="AK4964">
        <f t="shared" si="1089"/>
        <v>0.5</v>
      </c>
      <c r="AL4964">
        <f t="shared" si="1090"/>
        <v>0.5</v>
      </c>
      <c r="AM4964">
        <f t="shared" si="1091"/>
        <v>0.5</v>
      </c>
      <c r="AN4964" s="6">
        <f t="shared" si="1093"/>
        <v>1</v>
      </c>
      <c r="AO4964" t="str">
        <f>VLOOKUP(BD_PONDERACIONES[[#This Row],[Comuna]],Tabla3[#All],2,0)</f>
        <v>Florida</v>
      </c>
    </row>
    <row r="4965" spans="1:41" x14ac:dyDescent="0.35">
      <c r="A4965" t="s">
        <v>23811</v>
      </c>
      <c r="B4965" t="s">
        <v>23812</v>
      </c>
      <c r="C4965" t="s">
        <v>23813</v>
      </c>
      <c r="D4965" s="5">
        <v>44950</v>
      </c>
      <c r="E4965" s="5">
        <v>44901</v>
      </c>
      <c r="F4965" t="s">
        <v>753</v>
      </c>
      <c r="G4965" t="s">
        <v>23814</v>
      </c>
      <c r="H4965" t="s">
        <v>3783</v>
      </c>
      <c r="J4965" t="s">
        <v>756</v>
      </c>
      <c r="K4965" t="s">
        <v>756</v>
      </c>
      <c r="L4965" t="s">
        <v>757</v>
      </c>
      <c r="M4965" t="s">
        <v>757</v>
      </c>
      <c r="N4965" t="s">
        <v>756</v>
      </c>
      <c r="O4965" t="s">
        <v>756</v>
      </c>
      <c r="P4965" t="s">
        <v>765</v>
      </c>
      <c r="Q4965" t="s">
        <v>23815</v>
      </c>
      <c r="R4965" t="s">
        <v>759</v>
      </c>
      <c r="S4965" t="s">
        <v>756</v>
      </c>
      <c r="T4965" t="s">
        <v>756</v>
      </c>
      <c r="U4965" t="s">
        <v>756</v>
      </c>
      <c r="V4965" t="s">
        <v>756</v>
      </c>
      <c r="W4965" t="s">
        <v>756</v>
      </c>
      <c r="X4965" t="s">
        <v>23816</v>
      </c>
      <c r="Y4965" t="str">
        <f t="shared" si="1092"/>
        <v>diciembre</v>
      </c>
      <c r="Z4965">
        <f>YEAR(BD_PONDERACIONES[[#This Row],[Fecha Ejecución del Ticket]])</f>
        <v>2022</v>
      </c>
      <c r="AA4965" t="str">
        <f t="shared" si="1080"/>
        <v>enero</v>
      </c>
      <c r="AB4965">
        <f>YEAR(BD_PONDERACIONES[[#This Row],[Fecha de Inspección]])</f>
        <v>2023</v>
      </c>
      <c r="AC4965">
        <f t="shared" si="1081"/>
        <v>0.5</v>
      </c>
      <c r="AD4965">
        <f t="shared" si="1082"/>
        <v>0.5</v>
      </c>
      <c r="AE4965">
        <f t="shared" si="1083"/>
        <v>0.5</v>
      </c>
      <c r="AF4965">
        <f t="shared" si="1084"/>
        <v>0.5</v>
      </c>
      <c r="AG4965">
        <f t="shared" si="1085"/>
        <v>0.5</v>
      </c>
      <c r="AH4965">
        <f t="shared" si="1086"/>
        <v>0.5</v>
      </c>
      <c r="AI4965">
        <f t="shared" si="1087"/>
        <v>0.25</v>
      </c>
      <c r="AJ4965">
        <f t="shared" si="1088"/>
        <v>0.25</v>
      </c>
      <c r="AK4965">
        <f t="shared" si="1089"/>
        <v>0.5</v>
      </c>
      <c r="AL4965">
        <f t="shared" si="1090"/>
        <v>0.5</v>
      </c>
      <c r="AM4965">
        <f t="shared" si="1091"/>
        <v>0.5</v>
      </c>
      <c r="AN4965" s="6">
        <f t="shared" si="1093"/>
        <v>1</v>
      </c>
      <c r="AO4965" t="str">
        <f>VLOOKUP(BD_PONDERACIONES[[#This Row],[Comuna]],Tabla3[#All],2,0)</f>
        <v>Florida</v>
      </c>
    </row>
    <row r="4966" spans="1:41" x14ac:dyDescent="0.35">
      <c r="A4966" t="s">
        <v>23817</v>
      </c>
      <c r="B4966" t="s">
        <v>23818</v>
      </c>
      <c r="C4966" t="s">
        <v>23819</v>
      </c>
      <c r="D4966" s="5">
        <v>44950</v>
      </c>
      <c r="E4966" s="5">
        <v>44902</v>
      </c>
      <c r="F4966" t="s">
        <v>753</v>
      </c>
      <c r="G4966" t="s">
        <v>23820</v>
      </c>
      <c r="H4966" t="s">
        <v>3783</v>
      </c>
      <c r="J4966" t="s">
        <v>756</v>
      </c>
      <c r="K4966" t="s">
        <v>756</v>
      </c>
      <c r="L4966" t="s">
        <v>756</v>
      </c>
      <c r="M4966" t="s">
        <v>756</v>
      </c>
      <c r="N4966" t="s">
        <v>756</v>
      </c>
      <c r="O4966" t="s">
        <v>756</v>
      </c>
      <c r="P4966" t="s">
        <v>758</v>
      </c>
      <c r="Q4966" t="s">
        <v>759</v>
      </c>
      <c r="R4966" t="s">
        <v>759</v>
      </c>
      <c r="S4966" t="s">
        <v>757</v>
      </c>
      <c r="T4966" t="s">
        <v>757</v>
      </c>
      <c r="U4966" t="s">
        <v>757</v>
      </c>
      <c r="V4966" t="s">
        <v>756</v>
      </c>
      <c r="W4966" t="s">
        <v>756</v>
      </c>
      <c r="X4966" t="s">
        <v>23821</v>
      </c>
      <c r="Y4966" t="str">
        <f t="shared" si="1092"/>
        <v>diciembre</v>
      </c>
      <c r="Z4966">
        <f>YEAR(BD_PONDERACIONES[[#This Row],[Fecha Ejecución del Ticket]])</f>
        <v>2022</v>
      </c>
      <c r="AA4966" t="str">
        <f t="shared" si="1080"/>
        <v>enero</v>
      </c>
      <c r="AB4966">
        <f>YEAR(BD_PONDERACIONES[[#This Row],[Fecha de Inspección]])</f>
        <v>2023</v>
      </c>
      <c r="AC4966">
        <f t="shared" si="1081"/>
        <v>0.5</v>
      </c>
      <c r="AD4966">
        <f t="shared" si="1082"/>
        <v>0.5</v>
      </c>
      <c r="AE4966">
        <f t="shared" si="1083"/>
        <v>0.5</v>
      </c>
      <c r="AF4966">
        <f t="shared" si="1084"/>
        <v>0.5</v>
      </c>
      <c r="AG4966">
        <f t="shared" si="1085"/>
        <v>0.5</v>
      </c>
      <c r="AH4966">
        <f t="shared" si="1086"/>
        <v>0.5</v>
      </c>
      <c r="AI4966">
        <f t="shared" si="1087"/>
        <v>0.25</v>
      </c>
      <c r="AJ4966">
        <f t="shared" si="1088"/>
        <v>0.25</v>
      </c>
      <c r="AK4966">
        <f t="shared" si="1089"/>
        <v>0.5</v>
      </c>
      <c r="AL4966">
        <f t="shared" si="1090"/>
        <v>0.5</v>
      </c>
      <c r="AM4966">
        <f t="shared" si="1091"/>
        <v>0.5</v>
      </c>
      <c r="AN4966" s="6">
        <f t="shared" si="1093"/>
        <v>1</v>
      </c>
      <c r="AO4966" t="str">
        <f>VLOOKUP(BD_PONDERACIONES[[#This Row],[Comuna]],Tabla3[#All],2,0)</f>
        <v>Florida</v>
      </c>
    </row>
    <row r="4967" spans="1:41" x14ac:dyDescent="0.35">
      <c r="A4967" t="s">
        <v>23822</v>
      </c>
      <c r="B4967" t="s">
        <v>23823</v>
      </c>
      <c r="C4967" t="s">
        <v>23824</v>
      </c>
      <c r="D4967" s="5">
        <v>44950</v>
      </c>
      <c r="E4967" s="5">
        <v>44923</v>
      </c>
      <c r="F4967" t="s">
        <v>753</v>
      </c>
      <c r="G4967" t="s">
        <v>23825</v>
      </c>
      <c r="H4967" t="s">
        <v>3783</v>
      </c>
      <c r="J4967" t="s">
        <v>756</v>
      </c>
      <c r="K4967" t="s">
        <v>756</v>
      </c>
      <c r="L4967" t="s">
        <v>757</v>
      </c>
      <c r="M4967" t="s">
        <v>757</v>
      </c>
      <c r="N4967" t="s">
        <v>756</v>
      </c>
      <c r="O4967" t="s">
        <v>756</v>
      </c>
      <c r="P4967" t="s">
        <v>765</v>
      </c>
      <c r="Q4967" t="s">
        <v>23826</v>
      </c>
      <c r="R4967" t="s">
        <v>759</v>
      </c>
      <c r="S4967" t="s">
        <v>756</v>
      </c>
      <c r="T4967" t="s">
        <v>756</v>
      </c>
      <c r="U4967" t="s">
        <v>756</v>
      </c>
      <c r="V4967" t="s">
        <v>904</v>
      </c>
      <c r="W4967" t="s">
        <v>756</v>
      </c>
      <c r="X4967" t="s">
        <v>9524</v>
      </c>
      <c r="Y4967" t="str">
        <f t="shared" si="1092"/>
        <v>diciembre</v>
      </c>
      <c r="Z4967">
        <f>YEAR(BD_PONDERACIONES[[#This Row],[Fecha Ejecución del Ticket]])</f>
        <v>2022</v>
      </c>
      <c r="AA4967" t="str">
        <f t="shared" si="1080"/>
        <v>enero</v>
      </c>
      <c r="AB4967">
        <f>YEAR(BD_PONDERACIONES[[#This Row],[Fecha de Inspección]])</f>
        <v>2023</v>
      </c>
      <c r="AC4967">
        <f t="shared" si="1081"/>
        <v>0.5</v>
      </c>
      <c r="AD4967">
        <f t="shared" si="1082"/>
        <v>0.5</v>
      </c>
      <c r="AE4967">
        <f t="shared" si="1083"/>
        <v>0.5</v>
      </c>
      <c r="AF4967">
        <f t="shared" si="1084"/>
        <v>0.5</v>
      </c>
      <c r="AG4967">
        <f t="shared" si="1085"/>
        <v>0.5</v>
      </c>
      <c r="AH4967">
        <f t="shared" si="1086"/>
        <v>0.5</v>
      </c>
      <c r="AI4967">
        <f t="shared" si="1087"/>
        <v>0.25</v>
      </c>
      <c r="AJ4967">
        <f t="shared" si="1088"/>
        <v>0.25</v>
      </c>
      <c r="AK4967">
        <f t="shared" si="1089"/>
        <v>0.5</v>
      </c>
      <c r="AL4967">
        <f t="shared" si="1090"/>
        <v>0.32500000000000001</v>
      </c>
      <c r="AM4967">
        <f t="shared" si="1091"/>
        <v>0.5</v>
      </c>
      <c r="AN4967" s="6">
        <f t="shared" si="1093"/>
        <v>0.96500000000000008</v>
      </c>
      <c r="AO4967" t="str">
        <f>VLOOKUP(BD_PONDERACIONES[[#This Row],[Comuna]],Tabla3[#All],2,0)</f>
        <v>Florida</v>
      </c>
    </row>
    <row r="4968" spans="1:41" x14ac:dyDescent="0.35">
      <c r="A4968" t="s">
        <v>23827</v>
      </c>
      <c r="B4968" t="s">
        <v>23828</v>
      </c>
      <c r="C4968" t="s">
        <v>23829</v>
      </c>
      <c r="D4968" s="5">
        <v>44950</v>
      </c>
      <c r="E4968" s="5">
        <v>44905</v>
      </c>
      <c r="F4968" t="s">
        <v>763</v>
      </c>
      <c r="G4968" t="s">
        <v>23830</v>
      </c>
      <c r="H4968" t="s">
        <v>3786</v>
      </c>
      <c r="J4968" t="s">
        <v>756</v>
      </c>
      <c r="K4968" t="s">
        <v>756</v>
      </c>
      <c r="L4968" t="s">
        <v>757</v>
      </c>
      <c r="M4968" t="s">
        <v>757</v>
      </c>
      <c r="N4968" t="s">
        <v>756</v>
      </c>
      <c r="O4968" t="s">
        <v>756</v>
      </c>
      <c r="P4968" t="s">
        <v>758</v>
      </c>
      <c r="Q4968" t="s">
        <v>759</v>
      </c>
      <c r="R4968" t="s">
        <v>759</v>
      </c>
      <c r="S4968" t="s">
        <v>757</v>
      </c>
      <c r="T4968" t="s">
        <v>757</v>
      </c>
      <c r="U4968" t="s">
        <v>757</v>
      </c>
      <c r="V4968" t="s">
        <v>756</v>
      </c>
      <c r="W4968" t="s">
        <v>756</v>
      </c>
      <c r="X4968" t="s">
        <v>18306</v>
      </c>
      <c r="Y4968" t="str">
        <f t="shared" si="1092"/>
        <v>diciembre</v>
      </c>
      <c r="Z4968">
        <f>YEAR(BD_PONDERACIONES[[#This Row],[Fecha Ejecución del Ticket]])</f>
        <v>2022</v>
      </c>
      <c r="AA4968" t="str">
        <f t="shared" si="1080"/>
        <v>enero</v>
      </c>
      <c r="AB4968">
        <f>YEAR(BD_PONDERACIONES[[#This Row],[Fecha de Inspección]])</f>
        <v>2023</v>
      </c>
      <c r="AC4968">
        <f t="shared" si="1081"/>
        <v>0.5</v>
      </c>
      <c r="AD4968">
        <f t="shared" si="1082"/>
        <v>0.5</v>
      </c>
      <c r="AE4968">
        <f t="shared" si="1083"/>
        <v>0.5</v>
      </c>
      <c r="AF4968">
        <f t="shared" si="1084"/>
        <v>0.5</v>
      </c>
      <c r="AG4968">
        <f t="shared" si="1085"/>
        <v>0.5</v>
      </c>
      <c r="AH4968">
        <f t="shared" si="1086"/>
        <v>0.5</v>
      </c>
      <c r="AI4968">
        <f t="shared" si="1087"/>
        <v>0.25</v>
      </c>
      <c r="AJ4968">
        <f t="shared" si="1088"/>
        <v>0.25</v>
      </c>
      <c r="AK4968">
        <f t="shared" si="1089"/>
        <v>0.5</v>
      </c>
      <c r="AL4968">
        <f t="shared" si="1090"/>
        <v>0.5</v>
      </c>
      <c r="AM4968">
        <f t="shared" si="1091"/>
        <v>0.5</v>
      </c>
      <c r="AN4968" s="6">
        <f t="shared" si="1093"/>
        <v>1</v>
      </c>
      <c r="AO4968" t="str">
        <f>VLOOKUP(BD_PONDERACIONES[[#This Row],[Comuna]],Tabla3[#All],2,0)</f>
        <v>Florida</v>
      </c>
    </row>
    <row r="4969" spans="1:41" x14ac:dyDescent="0.35">
      <c r="A4969" t="s">
        <v>23831</v>
      </c>
      <c r="B4969" t="s">
        <v>23832</v>
      </c>
      <c r="C4969" t="s">
        <v>23833</v>
      </c>
      <c r="D4969" s="5">
        <v>44950</v>
      </c>
      <c r="E4969" s="5">
        <v>44907</v>
      </c>
      <c r="F4969" t="s">
        <v>763</v>
      </c>
      <c r="G4969" t="s">
        <v>23834</v>
      </c>
      <c r="H4969" t="s">
        <v>3786</v>
      </c>
      <c r="J4969" t="s">
        <v>756</v>
      </c>
      <c r="K4969" t="s">
        <v>756</v>
      </c>
      <c r="L4969" t="s">
        <v>757</v>
      </c>
      <c r="M4969" t="s">
        <v>757</v>
      </c>
      <c r="N4969" t="s">
        <v>756</v>
      </c>
      <c r="O4969" t="s">
        <v>756</v>
      </c>
      <c r="P4969" t="s">
        <v>758</v>
      </c>
      <c r="Q4969" t="s">
        <v>759</v>
      </c>
      <c r="R4969" t="s">
        <v>759</v>
      </c>
      <c r="S4969" t="s">
        <v>757</v>
      </c>
      <c r="T4969" t="s">
        <v>757</v>
      </c>
      <c r="U4969" t="s">
        <v>757</v>
      </c>
      <c r="V4969" t="s">
        <v>773</v>
      </c>
      <c r="W4969" t="s">
        <v>773</v>
      </c>
      <c r="X4969" t="s">
        <v>23835</v>
      </c>
      <c r="Y4969" t="str">
        <f t="shared" si="1092"/>
        <v>diciembre</v>
      </c>
      <c r="Z4969">
        <f>YEAR(BD_PONDERACIONES[[#This Row],[Fecha Ejecución del Ticket]])</f>
        <v>2022</v>
      </c>
      <c r="AA4969" t="str">
        <f t="shared" si="1080"/>
        <v>enero</v>
      </c>
      <c r="AB4969">
        <f>YEAR(BD_PONDERACIONES[[#This Row],[Fecha de Inspección]])</f>
        <v>2023</v>
      </c>
      <c r="AC4969">
        <f t="shared" si="1081"/>
        <v>0.5</v>
      </c>
      <c r="AD4969">
        <f t="shared" si="1082"/>
        <v>0.5</v>
      </c>
      <c r="AE4969">
        <f t="shared" si="1083"/>
        <v>0.5</v>
      </c>
      <c r="AF4969">
        <f t="shared" si="1084"/>
        <v>0.5</v>
      </c>
      <c r="AG4969">
        <f t="shared" si="1085"/>
        <v>0.5</v>
      </c>
      <c r="AH4969">
        <f t="shared" si="1086"/>
        <v>0.5</v>
      </c>
      <c r="AI4969">
        <f t="shared" si="1087"/>
        <v>0.25</v>
      </c>
      <c r="AJ4969">
        <f t="shared" si="1088"/>
        <v>0.25</v>
      </c>
      <c r="AK4969">
        <f t="shared" si="1089"/>
        <v>0.5</v>
      </c>
      <c r="AL4969">
        <f t="shared" si="1090"/>
        <v>0</v>
      </c>
      <c r="AM4969">
        <f t="shared" si="1091"/>
        <v>0</v>
      </c>
      <c r="AN4969" s="6">
        <f t="shared" si="1093"/>
        <v>0.8</v>
      </c>
      <c r="AO4969" t="str">
        <f>VLOOKUP(BD_PONDERACIONES[[#This Row],[Comuna]],Tabla3[#All],2,0)</f>
        <v>Florida</v>
      </c>
    </row>
    <row r="4970" spans="1:41" x14ac:dyDescent="0.35">
      <c r="A4970" t="s">
        <v>23836</v>
      </c>
      <c r="B4970" t="s">
        <v>23837</v>
      </c>
      <c r="C4970" t="s">
        <v>23838</v>
      </c>
      <c r="D4970" s="5">
        <v>44950</v>
      </c>
      <c r="E4970" s="5">
        <v>44905</v>
      </c>
      <c r="F4970" t="s">
        <v>763</v>
      </c>
      <c r="G4970" t="s">
        <v>23834</v>
      </c>
      <c r="H4970" t="s">
        <v>3786</v>
      </c>
      <c r="J4970" t="s">
        <v>756</v>
      </c>
      <c r="K4970" t="s">
        <v>756</v>
      </c>
      <c r="L4970" t="s">
        <v>757</v>
      </c>
      <c r="M4970" t="s">
        <v>757</v>
      </c>
      <c r="N4970" t="s">
        <v>756</v>
      </c>
      <c r="O4970" t="s">
        <v>756</v>
      </c>
      <c r="P4970" t="s">
        <v>758</v>
      </c>
      <c r="Q4970" t="s">
        <v>759</v>
      </c>
      <c r="R4970" t="s">
        <v>759</v>
      </c>
      <c r="S4970" t="s">
        <v>757</v>
      </c>
      <c r="T4970" t="s">
        <v>757</v>
      </c>
      <c r="U4970" t="s">
        <v>757</v>
      </c>
      <c r="V4970" t="s">
        <v>773</v>
      </c>
      <c r="W4970" t="s">
        <v>773</v>
      </c>
      <c r="X4970" t="s">
        <v>23839</v>
      </c>
      <c r="Y4970" t="str">
        <f t="shared" si="1092"/>
        <v>diciembre</v>
      </c>
      <c r="Z4970">
        <f>YEAR(BD_PONDERACIONES[[#This Row],[Fecha Ejecución del Ticket]])</f>
        <v>2022</v>
      </c>
      <c r="AA4970" t="str">
        <f t="shared" si="1080"/>
        <v>enero</v>
      </c>
      <c r="AB4970">
        <f>YEAR(BD_PONDERACIONES[[#This Row],[Fecha de Inspección]])</f>
        <v>2023</v>
      </c>
      <c r="AC4970">
        <f t="shared" si="1081"/>
        <v>0.5</v>
      </c>
      <c r="AD4970">
        <f t="shared" si="1082"/>
        <v>0.5</v>
      </c>
      <c r="AE4970">
        <f t="shared" si="1083"/>
        <v>0.5</v>
      </c>
      <c r="AF4970">
        <f t="shared" si="1084"/>
        <v>0.5</v>
      </c>
      <c r="AG4970">
        <f t="shared" si="1085"/>
        <v>0.5</v>
      </c>
      <c r="AH4970">
        <f t="shared" si="1086"/>
        <v>0.5</v>
      </c>
      <c r="AI4970">
        <f t="shared" si="1087"/>
        <v>0.25</v>
      </c>
      <c r="AJ4970">
        <f t="shared" si="1088"/>
        <v>0.25</v>
      </c>
      <c r="AK4970">
        <f t="shared" si="1089"/>
        <v>0.5</v>
      </c>
      <c r="AL4970">
        <f t="shared" si="1090"/>
        <v>0</v>
      </c>
      <c r="AM4970">
        <f t="shared" si="1091"/>
        <v>0</v>
      </c>
      <c r="AN4970" s="6">
        <f t="shared" si="1093"/>
        <v>0.8</v>
      </c>
      <c r="AO4970" t="str">
        <f>VLOOKUP(BD_PONDERACIONES[[#This Row],[Comuna]],Tabla3[#All],2,0)</f>
        <v>Florida</v>
      </c>
    </row>
    <row r="4971" spans="1:41" x14ac:dyDescent="0.35">
      <c r="A4971" t="s">
        <v>23840</v>
      </c>
      <c r="B4971" t="s">
        <v>23841</v>
      </c>
      <c r="C4971" t="s">
        <v>23842</v>
      </c>
      <c r="D4971" s="5">
        <v>44950</v>
      </c>
      <c r="E4971" s="5">
        <v>44898</v>
      </c>
      <c r="F4971" t="s">
        <v>763</v>
      </c>
      <c r="G4971" t="s">
        <v>23843</v>
      </c>
      <c r="H4971" t="s">
        <v>3786</v>
      </c>
      <c r="J4971" t="s">
        <v>756</v>
      </c>
      <c r="K4971" t="s">
        <v>756</v>
      </c>
      <c r="L4971" t="s">
        <v>757</v>
      </c>
      <c r="M4971" t="s">
        <v>757</v>
      </c>
      <c r="N4971" t="s">
        <v>756</v>
      </c>
      <c r="O4971" t="s">
        <v>756</v>
      </c>
      <c r="P4971" t="s">
        <v>758</v>
      </c>
      <c r="Q4971" t="s">
        <v>759</v>
      </c>
      <c r="R4971" t="s">
        <v>759</v>
      </c>
      <c r="S4971" t="s">
        <v>757</v>
      </c>
      <c r="T4971" t="s">
        <v>757</v>
      </c>
      <c r="U4971" t="s">
        <v>757</v>
      </c>
      <c r="V4971" t="s">
        <v>756</v>
      </c>
      <c r="W4971" t="s">
        <v>756</v>
      </c>
      <c r="X4971" t="s">
        <v>23844</v>
      </c>
      <c r="Y4971" t="str">
        <f t="shared" si="1092"/>
        <v>diciembre</v>
      </c>
      <c r="Z4971">
        <f>YEAR(BD_PONDERACIONES[[#This Row],[Fecha Ejecución del Ticket]])</f>
        <v>2022</v>
      </c>
      <c r="AA4971" t="str">
        <f t="shared" si="1080"/>
        <v>enero</v>
      </c>
      <c r="AB4971">
        <f>YEAR(BD_PONDERACIONES[[#This Row],[Fecha de Inspección]])</f>
        <v>2023</v>
      </c>
      <c r="AC4971">
        <f t="shared" si="1081"/>
        <v>0.5</v>
      </c>
      <c r="AD4971">
        <f t="shared" si="1082"/>
        <v>0.5</v>
      </c>
      <c r="AE4971">
        <f t="shared" si="1083"/>
        <v>0.5</v>
      </c>
      <c r="AF4971">
        <f t="shared" si="1084"/>
        <v>0.5</v>
      </c>
      <c r="AG4971">
        <f t="shared" si="1085"/>
        <v>0.5</v>
      </c>
      <c r="AH4971">
        <f t="shared" si="1086"/>
        <v>0.5</v>
      </c>
      <c r="AI4971">
        <f t="shared" si="1087"/>
        <v>0.25</v>
      </c>
      <c r="AJ4971">
        <f t="shared" si="1088"/>
        <v>0.25</v>
      </c>
      <c r="AK4971">
        <f t="shared" si="1089"/>
        <v>0.5</v>
      </c>
      <c r="AL4971">
        <f t="shared" si="1090"/>
        <v>0.5</v>
      </c>
      <c r="AM4971">
        <f t="shared" si="1091"/>
        <v>0.5</v>
      </c>
      <c r="AN4971" s="6">
        <f t="shared" si="1093"/>
        <v>1</v>
      </c>
      <c r="AO4971" t="str">
        <f>VLOOKUP(BD_PONDERACIONES[[#This Row],[Comuna]],Tabla3[#All],2,0)</f>
        <v>Florida</v>
      </c>
    </row>
    <row r="4972" spans="1:41" x14ac:dyDescent="0.35">
      <c r="A4972" t="s">
        <v>23845</v>
      </c>
      <c r="B4972" t="s">
        <v>23846</v>
      </c>
      <c r="C4972" t="s">
        <v>23847</v>
      </c>
      <c r="D4972" s="5">
        <v>44950</v>
      </c>
      <c r="E4972" s="5">
        <v>44914</v>
      </c>
      <c r="F4972" t="s">
        <v>763</v>
      </c>
      <c r="G4972" t="s">
        <v>23848</v>
      </c>
      <c r="H4972" t="s">
        <v>3786</v>
      </c>
      <c r="J4972" t="s">
        <v>756</v>
      </c>
      <c r="K4972" t="s">
        <v>756</v>
      </c>
      <c r="L4972" t="s">
        <v>757</v>
      </c>
      <c r="M4972" t="s">
        <v>757</v>
      </c>
      <c r="N4972" t="s">
        <v>756</v>
      </c>
      <c r="O4972" t="s">
        <v>756</v>
      </c>
      <c r="P4972" t="s">
        <v>758</v>
      </c>
      <c r="Q4972" t="s">
        <v>759</v>
      </c>
      <c r="R4972" t="s">
        <v>759</v>
      </c>
      <c r="S4972" t="s">
        <v>757</v>
      </c>
      <c r="T4972" t="s">
        <v>757</v>
      </c>
      <c r="U4972" t="s">
        <v>757</v>
      </c>
      <c r="V4972" t="s">
        <v>773</v>
      </c>
      <c r="W4972" t="s">
        <v>773</v>
      </c>
      <c r="X4972" t="s">
        <v>23849</v>
      </c>
      <c r="Y4972" t="str">
        <f t="shared" si="1092"/>
        <v>diciembre</v>
      </c>
      <c r="Z4972">
        <f>YEAR(BD_PONDERACIONES[[#This Row],[Fecha Ejecución del Ticket]])</f>
        <v>2022</v>
      </c>
      <c r="AA4972" t="str">
        <f t="shared" si="1080"/>
        <v>enero</v>
      </c>
      <c r="AB4972">
        <f>YEAR(BD_PONDERACIONES[[#This Row],[Fecha de Inspección]])</f>
        <v>2023</v>
      </c>
      <c r="AC4972">
        <f t="shared" si="1081"/>
        <v>0.5</v>
      </c>
      <c r="AD4972">
        <f t="shared" si="1082"/>
        <v>0.5</v>
      </c>
      <c r="AE4972">
        <f t="shared" si="1083"/>
        <v>0.5</v>
      </c>
      <c r="AF4972">
        <f t="shared" si="1084"/>
        <v>0.5</v>
      </c>
      <c r="AG4972">
        <f t="shared" si="1085"/>
        <v>0.5</v>
      </c>
      <c r="AH4972">
        <f t="shared" si="1086"/>
        <v>0.5</v>
      </c>
      <c r="AI4972">
        <f t="shared" si="1087"/>
        <v>0.25</v>
      </c>
      <c r="AJ4972">
        <f t="shared" si="1088"/>
        <v>0.25</v>
      </c>
      <c r="AK4972">
        <f t="shared" si="1089"/>
        <v>0.5</v>
      </c>
      <c r="AL4972">
        <f t="shared" si="1090"/>
        <v>0</v>
      </c>
      <c r="AM4972">
        <f t="shared" si="1091"/>
        <v>0</v>
      </c>
      <c r="AN4972" s="6">
        <f t="shared" si="1093"/>
        <v>0.8</v>
      </c>
      <c r="AO4972" t="str">
        <f>VLOOKUP(BD_PONDERACIONES[[#This Row],[Comuna]],Tabla3[#All],2,0)</f>
        <v>Florida</v>
      </c>
    </row>
    <row r="4973" spans="1:41" x14ac:dyDescent="0.35">
      <c r="A4973" t="s">
        <v>23850</v>
      </c>
      <c r="B4973" t="s">
        <v>23851</v>
      </c>
      <c r="C4973" t="s">
        <v>23852</v>
      </c>
      <c r="D4973" s="5">
        <v>44950</v>
      </c>
      <c r="E4973" s="5">
        <v>44925</v>
      </c>
      <c r="F4973" t="s">
        <v>763</v>
      </c>
      <c r="G4973" t="s">
        <v>23853</v>
      </c>
      <c r="H4973" t="s">
        <v>3786</v>
      </c>
      <c r="J4973" t="s">
        <v>756</v>
      </c>
      <c r="K4973" t="s">
        <v>756</v>
      </c>
      <c r="L4973" t="s">
        <v>757</v>
      </c>
      <c r="M4973" t="s">
        <v>757</v>
      </c>
      <c r="N4973" t="s">
        <v>756</v>
      </c>
      <c r="O4973" t="s">
        <v>756</v>
      </c>
      <c r="P4973" t="s">
        <v>758</v>
      </c>
      <c r="Q4973" t="s">
        <v>759</v>
      </c>
      <c r="R4973" t="s">
        <v>759</v>
      </c>
      <c r="S4973" t="s">
        <v>757</v>
      </c>
      <c r="T4973" t="s">
        <v>757</v>
      </c>
      <c r="U4973" t="s">
        <v>757</v>
      </c>
      <c r="V4973" t="s">
        <v>756</v>
      </c>
      <c r="W4973" t="s">
        <v>756</v>
      </c>
      <c r="X4973" t="s">
        <v>23854</v>
      </c>
      <c r="Y4973" t="str">
        <f t="shared" si="1092"/>
        <v>diciembre</v>
      </c>
      <c r="Z4973">
        <f>YEAR(BD_PONDERACIONES[[#This Row],[Fecha Ejecución del Ticket]])</f>
        <v>2022</v>
      </c>
      <c r="AA4973" t="str">
        <f t="shared" si="1080"/>
        <v>enero</v>
      </c>
      <c r="AB4973">
        <f>YEAR(BD_PONDERACIONES[[#This Row],[Fecha de Inspección]])</f>
        <v>2023</v>
      </c>
      <c r="AC4973">
        <f t="shared" si="1081"/>
        <v>0.5</v>
      </c>
      <c r="AD4973">
        <f t="shared" si="1082"/>
        <v>0.5</v>
      </c>
      <c r="AE4973">
        <f t="shared" si="1083"/>
        <v>0.5</v>
      </c>
      <c r="AF4973">
        <f t="shared" si="1084"/>
        <v>0.5</v>
      </c>
      <c r="AG4973">
        <f t="shared" si="1085"/>
        <v>0.5</v>
      </c>
      <c r="AH4973">
        <f t="shared" si="1086"/>
        <v>0.5</v>
      </c>
      <c r="AI4973">
        <f t="shared" si="1087"/>
        <v>0.25</v>
      </c>
      <c r="AJ4973">
        <f t="shared" si="1088"/>
        <v>0.25</v>
      </c>
      <c r="AK4973">
        <f t="shared" si="1089"/>
        <v>0.5</v>
      </c>
      <c r="AL4973">
        <f t="shared" si="1090"/>
        <v>0.5</v>
      </c>
      <c r="AM4973">
        <f t="shared" si="1091"/>
        <v>0.5</v>
      </c>
      <c r="AN4973" s="6">
        <f t="shared" si="1093"/>
        <v>1</v>
      </c>
      <c r="AO4973" t="str">
        <f>VLOOKUP(BD_PONDERACIONES[[#This Row],[Comuna]],Tabla3[#All],2,0)</f>
        <v>Florida</v>
      </c>
    </row>
    <row r="4974" spans="1:41" x14ac:dyDescent="0.35">
      <c r="A4974" t="s">
        <v>23855</v>
      </c>
      <c r="B4974" t="s">
        <v>23856</v>
      </c>
      <c r="C4974" t="s">
        <v>23857</v>
      </c>
      <c r="D4974" s="5">
        <v>44950</v>
      </c>
      <c r="E4974" s="5">
        <v>44912</v>
      </c>
      <c r="F4974" t="s">
        <v>763</v>
      </c>
      <c r="G4974" t="s">
        <v>23858</v>
      </c>
      <c r="H4974" t="s">
        <v>3786</v>
      </c>
      <c r="J4974" t="s">
        <v>756</v>
      </c>
      <c r="K4974" t="s">
        <v>756</v>
      </c>
      <c r="L4974" t="s">
        <v>757</v>
      </c>
      <c r="M4974" t="s">
        <v>757</v>
      </c>
      <c r="N4974" t="s">
        <v>756</v>
      </c>
      <c r="O4974" t="s">
        <v>756</v>
      </c>
      <c r="P4974" t="s">
        <v>758</v>
      </c>
      <c r="Q4974" t="s">
        <v>759</v>
      </c>
      <c r="R4974" t="s">
        <v>759</v>
      </c>
      <c r="S4974" t="s">
        <v>757</v>
      </c>
      <c r="T4974" t="s">
        <v>757</v>
      </c>
      <c r="U4974" t="s">
        <v>757</v>
      </c>
      <c r="V4974" t="s">
        <v>756</v>
      </c>
      <c r="W4974" t="s">
        <v>756</v>
      </c>
      <c r="X4974" t="s">
        <v>23859</v>
      </c>
      <c r="Y4974" t="str">
        <f t="shared" si="1092"/>
        <v>diciembre</v>
      </c>
      <c r="Z4974">
        <f>YEAR(BD_PONDERACIONES[[#This Row],[Fecha Ejecución del Ticket]])</f>
        <v>2022</v>
      </c>
      <c r="AA4974" t="str">
        <f t="shared" si="1080"/>
        <v>enero</v>
      </c>
      <c r="AB4974">
        <f>YEAR(BD_PONDERACIONES[[#This Row],[Fecha de Inspección]])</f>
        <v>2023</v>
      </c>
      <c r="AC4974">
        <f t="shared" si="1081"/>
        <v>0.5</v>
      </c>
      <c r="AD4974">
        <f t="shared" si="1082"/>
        <v>0.5</v>
      </c>
      <c r="AE4974">
        <f t="shared" si="1083"/>
        <v>0.5</v>
      </c>
      <c r="AF4974">
        <f t="shared" si="1084"/>
        <v>0.5</v>
      </c>
      <c r="AG4974">
        <f t="shared" si="1085"/>
        <v>0.5</v>
      </c>
      <c r="AH4974">
        <f t="shared" si="1086"/>
        <v>0.5</v>
      </c>
      <c r="AI4974">
        <f t="shared" si="1087"/>
        <v>0.25</v>
      </c>
      <c r="AJ4974">
        <f t="shared" si="1088"/>
        <v>0.25</v>
      </c>
      <c r="AK4974">
        <f t="shared" si="1089"/>
        <v>0.5</v>
      </c>
      <c r="AL4974">
        <f t="shared" si="1090"/>
        <v>0.5</v>
      </c>
      <c r="AM4974">
        <f t="shared" si="1091"/>
        <v>0.5</v>
      </c>
      <c r="AN4974" s="6">
        <f t="shared" si="1093"/>
        <v>1</v>
      </c>
      <c r="AO4974" t="str">
        <f>VLOOKUP(BD_PONDERACIONES[[#This Row],[Comuna]],Tabla3[#All],2,0)</f>
        <v>Florida</v>
      </c>
    </row>
    <row r="4975" spans="1:41" x14ac:dyDescent="0.35">
      <c r="A4975" t="s">
        <v>23860</v>
      </c>
      <c r="B4975" t="s">
        <v>23861</v>
      </c>
      <c r="C4975" t="s">
        <v>23862</v>
      </c>
      <c r="D4975" s="5">
        <v>44950</v>
      </c>
      <c r="E4975" s="5">
        <v>44921</v>
      </c>
      <c r="F4975" t="s">
        <v>763</v>
      </c>
      <c r="G4975" t="s">
        <v>23863</v>
      </c>
      <c r="H4975" t="s">
        <v>3786</v>
      </c>
      <c r="J4975" t="s">
        <v>756</v>
      </c>
      <c r="K4975" t="s">
        <v>756</v>
      </c>
      <c r="L4975" t="s">
        <v>757</v>
      </c>
      <c r="M4975" t="s">
        <v>757</v>
      </c>
      <c r="N4975" t="s">
        <v>756</v>
      </c>
      <c r="O4975" t="s">
        <v>756</v>
      </c>
      <c r="P4975" t="s">
        <v>758</v>
      </c>
      <c r="Q4975" t="s">
        <v>759</v>
      </c>
      <c r="R4975" t="s">
        <v>759</v>
      </c>
      <c r="S4975" t="s">
        <v>757</v>
      </c>
      <c r="T4975" t="s">
        <v>757</v>
      </c>
      <c r="U4975" t="s">
        <v>757</v>
      </c>
      <c r="V4975" t="s">
        <v>756</v>
      </c>
      <c r="W4975" t="s">
        <v>768</v>
      </c>
      <c r="X4975" t="s">
        <v>23864</v>
      </c>
      <c r="Y4975" t="str">
        <f t="shared" si="1092"/>
        <v>diciembre</v>
      </c>
      <c r="Z4975">
        <f>YEAR(BD_PONDERACIONES[[#This Row],[Fecha Ejecución del Ticket]])</f>
        <v>2022</v>
      </c>
      <c r="AA4975" t="str">
        <f t="shared" si="1080"/>
        <v>enero</v>
      </c>
      <c r="AB4975">
        <f>YEAR(BD_PONDERACIONES[[#This Row],[Fecha de Inspección]])</f>
        <v>2023</v>
      </c>
      <c r="AC4975">
        <f t="shared" si="1081"/>
        <v>0.5</v>
      </c>
      <c r="AD4975">
        <f t="shared" si="1082"/>
        <v>0.5</v>
      </c>
      <c r="AE4975">
        <f t="shared" si="1083"/>
        <v>0.5</v>
      </c>
      <c r="AF4975">
        <f t="shared" si="1084"/>
        <v>0.5</v>
      </c>
      <c r="AG4975">
        <f t="shared" si="1085"/>
        <v>0.5</v>
      </c>
      <c r="AH4975">
        <f t="shared" si="1086"/>
        <v>0.5</v>
      </c>
      <c r="AI4975">
        <f t="shared" si="1087"/>
        <v>0.25</v>
      </c>
      <c r="AJ4975">
        <f t="shared" si="1088"/>
        <v>0.25</v>
      </c>
      <c r="AK4975">
        <f t="shared" si="1089"/>
        <v>0.5</v>
      </c>
      <c r="AL4975">
        <f t="shared" si="1090"/>
        <v>0.5</v>
      </c>
      <c r="AM4975">
        <f t="shared" si="1091"/>
        <v>0.17499999999999999</v>
      </c>
      <c r="AN4975" s="6">
        <f t="shared" si="1093"/>
        <v>0.93500000000000005</v>
      </c>
      <c r="AO4975" t="str">
        <f>VLOOKUP(BD_PONDERACIONES[[#This Row],[Comuna]],Tabla3[#All],2,0)</f>
        <v>Florida</v>
      </c>
    </row>
    <row r="4976" spans="1:41" x14ac:dyDescent="0.35">
      <c r="A4976" t="s">
        <v>23865</v>
      </c>
      <c r="B4976" t="s">
        <v>23866</v>
      </c>
      <c r="C4976" t="s">
        <v>23867</v>
      </c>
      <c r="D4976" s="5">
        <v>44950</v>
      </c>
      <c r="E4976" s="5">
        <v>44920</v>
      </c>
      <c r="F4976" t="s">
        <v>763</v>
      </c>
      <c r="G4976" t="s">
        <v>23863</v>
      </c>
      <c r="H4976" t="s">
        <v>3786</v>
      </c>
      <c r="J4976" t="s">
        <v>756</v>
      </c>
      <c r="K4976" t="s">
        <v>756</v>
      </c>
      <c r="L4976" t="s">
        <v>757</v>
      </c>
      <c r="M4976" t="s">
        <v>757</v>
      </c>
      <c r="N4976" t="s">
        <v>756</v>
      </c>
      <c r="O4976" t="s">
        <v>756</v>
      </c>
      <c r="P4976" t="s">
        <v>758</v>
      </c>
      <c r="Q4976" t="s">
        <v>759</v>
      </c>
      <c r="R4976" t="s">
        <v>759</v>
      </c>
      <c r="S4976" t="s">
        <v>757</v>
      </c>
      <c r="T4976" t="s">
        <v>757</v>
      </c>
      <c r="U4976" t="s">
        <v>757</v>
      </c>
      <c r="V4976" t="s">
        <v>756</v>
      </c>
      <c r="W4976" t="s">
        <v>756</v>
      </c>
      <c r="X4976" t="s">
        <v>23868</v>
      </c>
      <c r="Y4976" t="str">
        <f t="shared" si="1092"/>
        <v>diciembre</v>
      </c>
      <c r="Z4976">
        <f>YEAR(BD_PONDERACIONES[[#This Row],[Fecha Ejecución del Ticket]])</f>
        <v>2022</v>
      </c>
      <c r="AA4976" t="str">
        <f t="shared" si="1080"/>
        <v>enero</v>
      </c>
      <c r="AB4976">
        <f>YEAR(BD_PONDERACIONES[[#This Row],[Fecha de Inspección]])</f>
        <v>2023</v>
      </c>
      <c r="AC4976">
        <f t="shared" si="1081"/>
        <v>0.5</v>
      </c>
      <c r="AD4976">
        <f t="shared" si="1082"/>
        <v>0.5</v>
      </c>
      <c r="AE4976">
        <f t="shared" si="1083"/>
        <v>0.5</v>
      </c>
      <c r="AF4976">
        <f t="shared" si="1084"/>
        <v>0.5</v>
      </c>
      <c r="AG4976">
        <f t="shared" si="1085"/>
        <v>0.5</v>
      </c>
      <c r="AH4976">
        <f t="shared" si="1086"/>
        <v>0.5</v>
      </c>
      <c r="AI4976">
        <f t="shared" si="1087"/>
        <v>0.25</v>
      </c>
      <c r="AJ4976">
        <f t="shared" si="1088"/>
        <v>0.25</v>
      </c>
      <c r="AK4976">
        <f t="shared" si="1089"/>
        <v>0.5</v>
      </c>
      <c r="AL4976">
        <f t="shared" si="1090"/>
        <v>0.5</v>
      </c>
      <c r="AM4976">
        <f t="shared" si="1091"/>
        <v>0.5</v>
      </c>
      <c r="AN4976" s="6">
        <f t="shared" si="1093"/>
        <v>1</v>
      </c>
      <c r="AO4976" t="str">
        <f>VLOOKUP(BD_PONDERACIONES[[#This Row],[Comuna]],Tabla3[#All],2,0)</f>
        <v>Florida</v>
      </c>
    </row>
    <row r="4977" spans="1:41" x14ac:dyDescent="0.35">
      <c r="A4977" t="s">
        <v>23869</v>
      </c>
      <c r="B4977" t="s">
        <v>23870</v>
      </c>
      <c r="C4977" t="s">
        <v>23871</v>
      </c>
      <c r="D4977" s="5">
        <v>44950</v>
      </c>
      <c r="E4977" s="5">
        <v>44918</v>
      </c>
      <c r="F4977" t="s">
        <v>763</v>
      </c>
      <c r="G4977" t="s">
        <v>23872</v>
      </c>
      <c r="H4977" t="s">
        <v>3786</v>
      </c>
      <c r="J4977" t="s">
        <v>756</v>
      </c>
      <c r="K4977" t="s">
        <v>756</v>
      </c>
      <c r="L4977" t="s">
        <v>756</v>
      </c>
      <c r="M4977" t="s">
        <v>756</v>
      </c>
      <c r="N4977" t="s">
        <v>757</v>
      </c>
      <c r="O4977" t="s">
        <v>757</v>
      </c>
      <c r="P4977" t="s">
        <v>758</v>
      </c>
      <c r="Q4977" t="s">
        <v>759</v>
      </c>
      <c r="R4977" t="s">
        <v>759</v>
      </c>
      <c r="S4977" t="s">
        <v>757</v>
      </c>
      <c r="T4977" t="s">
        <v>757</v>
      </c>
      <c r="U4977" t="s">
        <v>757</v>
      </c>
      <c r="V4977" t="s">
        <v>756</v>
      </c>
      <c r="W4977" t="s">
        <v>756</v>
      </c>
      <c r="X4977" t="s">
        <v>23873</v>
      </c>
      <c r="Y4977" t="str">
        <f t="shared" si="1092"/>
        <v>diciembre</v>
      </c>
      <c r="Z4977">
        <f>YEAR(BD_PONDERACIONES[[#This Row],[Fecha Ejecución del Ticket]])</f>
        <v>2022</v>
      </c>
      <c r="AA4977" t="str">
        <f t="shared" si="1080"/>
        <v>enero</v>
      </c>
      <c r="AB4977">
        <f>YEAR(BD_PONDERACIONES[[#This Row],[Fecha de Inspección]])</f>
        <v>2023</v>
      </c>
      <c r="AC4977">
        <f t="shared" si="1081"/>
        <v>0.5</v>
      </c>
      <c r="AD4977">
        <f t="shared" si="1082"/>
        <v>0.5</v>
      </c>
      <c r="AE4977">
        <f t="shared" si="1083"/>
        <v>0.5</v>
      </c>
      <c r="AF4977">
        <f t="shared" si="1084"/>
        <v>0.5</v>
      </c>
      <c r="AG4977">
        <f t="shared" si="1085"/>
        <v>0.5</v>
      </c>
      <c r="AH4977">
        <f t="shared" si="1086"/>
        <v>0.5</v>
      </c>
      <c r="AI4977">
        <f t="shared" si="1087"/>
        <v>0.25</v>
      </c>
      <c r="AJ4977">
        <f t="shared" si="1088"/>
        <v>0.25</v>
      </c>
      <c r="AK4977">
        <f t="shared" si="1089"/>
        <v>0.5</v>
      </c>
      <c r="AL4977">
        <f t="shared" si="1090"/>
        <v>0.5</v>
      </c>
      <c r="AM4977">
        <f t="shared" si="1091"/>
        <v>0.5</v>
      </c>
      <c r="AN4977" s="6">
        <f t="shared" si="1093"/>
        <v>1</v>
      </c>
      <c r="AO4977" t="str">
        <f>VLOOKUP(BD_PONDERACIONES[[#This Row],[Comuna]],Tabla3[#All],2,0)</f>
        <v>Florida</v>
      </c>
    </row>
    <row r="4978" spans="1:41" x14ac:dyDescent="0.35">
      <c r="A4978" t="s">
        <v>23874</v>
      </c>
      <c r="B4978" t="s">
        <v>23875</v>
      </c>
      <c r="C4978" t="s">
        <v>23876</v>
      </c>
      <c r="D4978" s="5">
        <v>44951</v>
      </c>
      <c r="E4978" s="5">
        <v>44896</v>
      </c>
      <c r="F4978" t="s">
        <v>753</v>
      </c>
      <c r="G4978" t="s">
        <v>23877</v>
      </c>
      <c r="H4978" t="s">
        <v>2755</v>
      </c>
      <c r="J4978" t="s">
        <v>756</v>
      </c>
      <c r="K4978" t="s">
        <v>756</v>
      </c>
      <c r="L4978" t="s">
        <v>757</v>
      </c>
      <c r="M4978" t="s">
        <v>757</v>
      </c>
      <c r="N4978" t="s">
        <v>756</v>
      </c>
      <c r="O4978" t="s">
        <v>756</v>
      </c>
      <c r="P4978" t="s">
        <v>758</v>
      </c>
      <c r="Q4978" t="s">
        <v>759</v>
      </c>
      <c r="R4978" t="s">
        <v>759</v>
      </c>
      <c r="S4978" t="s">
        <v>757</v>
      </c>
      <c r="T4978" t="s">
        <v>757</v>
      </c>
      <c r="U4978" t="s">
        <v>757</v>
      </c>
      <c r="V4978" t="s">
        <v>756</v>
      </c>
      <c r="W4978" t="s">
        <v>756</v>
      </c>
      <c r="X4978" t="s">
        <v>23878</v>
      </c>
      <c r="Y4978" t="str">
        <f t="shared" si="1092"/>
        <v>diciembre</v>
      </c>
      <c r="Z4978">
        <f>YEAR(BD_PONDERACIONES[[#This Row],[Fecha Ejecución del Ticket]])</f>
        <v>2022</v>
      </c>
      <c r="AA4978" t="str">
        <f t="shared" si="1080"/>
        <v>enero</v>
      </c>
      <c r="AB4978">
        <f>YEAR(BD_PONDERACIONES[[#This Row],[Fecha de Inspección]])</f>
        <v>2023</v>
      </c>
      <c r="AC4978">
        <f t="shared" si="1081"/>
        <v>0.5</v>
      </c>
      <c r="AD4978">
        <f t="shared" si="1082"/>
        <v>0.5</v>
      </c>
      <c r="AE4978">
        <f t="shared" si="1083"/>
        <v>0.5</v>
      </c>
      <c r="AF4978">
        <f t="shared" si="1084"/>
        <v>0.5</v>
      </c>
      <c r="AG4978">
        <f t="shared" si="1085"/>
        <v>0.5</v>
      </c>
      <c r="AH4978">
        <f t="shared" si="1086"/>
        <v>0.5</v>
      </c>
      <c r="AI4978">
        <f t="shared" si="1087"/>
        <v>0.25</v>
      </c>
      <c r="AJ4978">
        <f t="shared" si="1088"/>
        <v>0.25</v>
      </c>
      <c r="AK4978">
        <f t="shared" si="1089"/>
        <v>0.5</v>
      </c>
      <c r="AL4978">
        <f t="shared" si="1090"/>
        <v>0.5</v>
      </c>
      <c r="AM4978">
        <f t="shared" si="1091"/>
        <v>0.5</v>
      </c>
      <c r="AN4978" s="6">
        <f t="shared" si="1093"/>
        <v>1</v>
      </c>
      <c r="AO4978" t="str">
        <f>VLOOKUP(BD_PONDERACIONES[[#This Row],[Comuna]],Tabla3[#All],2,0)</f>
        <v>Florida</v>
      </c>
    </row>
    <row r="4979" spans="1:41" x14ac:dyDescent="0.35">
      <c r="A4979" t="s">
        <v>23879</v>
      </c>
      <c r="B4979" t="s">
        <v>23880</v>
      </c>
      <c r="C4979" t="s">
        <v>23881</v>
      </c>
      <c r="D4979" s="5">
        <v>44951</v>
      </c>
      <c r="E4979" s="5">
        <v>44918</v>
      </c>
      <c r="F4979" t="s">
        <v>753</v>
      </c>
      <c r="G4979" t="s">
        <v>23882</v>
      </c>
      <c r="H4979" t="s">
        <v>2755</v>
      </c>
      <c r="J4979" t="s">
        <v>756</v>
      </c>
      <c r="K4979" t="s">
        <v>756</v>
      </c>
      <c r="L4979" t="s">
        <v>757</v>
      </c>
      <c r="M4979" t="s">
        <v>757</v>
      </c>
      <c r="N4979" t="s">
        <v>756</v>
      </c>
      <c r="O4979" t="s">
        <v>756</v>
      </c>
      <c r="P4979" t="s">
        <v>758</v>
      </c>
      <c r="Q4979" t="s">
        <v>759</v>
      </c>
      <c r="R4979" t="s">
        <v>759</v>
      </c>
      <c r="S4979" t="s">
        <v>757</v>
      </c>
      <c r="T4979" t="s">
        <v>757</v>
      </c>
      <c r="U4979" t="s">
        <v>757</v>
      </c>
      <c r="V4979" t="s">
        <v>756</v>
      </c>
      <c r="W4979" t="s">
        <v>756</v>
      </c>
      <c r="X4979" t="s">
        <v>23883</v>
      </c>
      <c r="Y4979" t="str">
        <f t="shared" si="1092"/>
        <v>diciembre</v>
      </c>
      <c r="Z4979">
        <f>YEAR(BD_PONDERACIONES[[#This Row],[Fecha Ejecución del Ticket]])</f>
        <v>2022</v>
      </c>
      <c r="AA4979" t="str">
        <f t="shared" si="1080"/>
        <v>enero</v>
      </c>
      <c r="AB4979">
        <f>YEAR(BD_PONDERACIONES[[#This Row],[Fecha de Inspección]])</f>
        <v>2023</v>
      </c>
      <c r="AC4979">
        <f t="shared" si="1081"/>
        <v>0.5</v>
      </c>
      <c r="AD4979">
        <f t="shared" si="1082"/>
        <v>0.5</v>
      </c>
      <c r="AE4979">
        <f t="shared" si="1083"/>
        <v>0.5</v>
      </c>
      <c r="AF4979">
        <f t="shared" si="1084"/>
        <v>0.5</v>
      </c>
      <c r="AG4979">
        <f t="shared" si="1085"/>
        <v>0.5</v>
      </c>
      <c r="AH4979">
        <f t="shared" si="1086"/>
        <v>0.5</v>
      </c>
      <c r="AI4979">
        <f t="shared" si="1087"/>
        <v>0.25</v>
      </c>
      <c r="AJ4979">
        <f t="shared" si="1088"/>
        <v>0.25</v>
      </c>
      <c r="AK4979">
        <f t="shared" si="1089"/>
        <v>0.5</v>
      </c>
      <c r="AL4979">
        <f t="shared" si="1090"/>
        <v>0.5</v>
      </c>
      <c r="AM4979">
        <f t="shared" si="1091"/>
        <v>0.5</v>
      </c>
      <c r="AN4979" s="6">
        <f t="shared" si="1093"/>
        <v>1</v>
      </c>
      <c r="AO4979" t="str">
        <f>VLOOKUP(BD_PONDERACIONES[[#This Row],[Comuna]],Tabla3[#All],2,0)</f>
        <v>Florida</v>
      </c>
    </row>
    <row r="4980" spans="1:41" x14ac:dyDescent="0.35">
      <c r="A4980" t="s">
        <v>23884</v>
      </c>
      <c r="B4980" t="s">
        <v>23885</v>
      </c>
      <c r="C4980" t="s">
        <v>23886</v>
      </c>
      <c r="D4980" s="5">
        <v>44951</v>
      </c>
      <c r="E4980" s="5">
        <v>44918</v>
      </c>
      <c r="F4980" t="s">
        <v>763</v>
      </c>
      <c r="G4980" t="s">
        <v>23887</v>
      </c>
      <c r="H4980" t="s">
        <v>2755</v>
      </c>
      <c r="J4980" t="s">
        <v>756</v>
      </c>
      <c r="K4980" t="s">
        <v>756</v>
      </c>
      <c r="L4980" t="s">
        <v>756</v>
      </c>
      <c r="M4980" t="s">
        <v>756</v>
      </c>
      <c r="N4980" t="s">
        <v>756</v>
      </c>
      <c r="O4980" t="s">
        <v>756</v>
      </c>
      <c r="P4980" t="s">
        <v>758</v>
      </c>
      <c r="Q4980" t="s">
        <v>759</v>
      </c>
      <c r="R4980" t="s">
        <v>759</v>
      </c>
      <c r="S4980" t="s">
        <v>757</v>
      </c>
      <c r="T4980" t="s">
        <v>757</v>
      </c>
      <c r="U4980" t="s">
        <v>757</v>
      </c>
      <c r="V4980" t="s">
        <v>756</v>
      </c>
      <c r="W4980" t="s">
        <v>756</v>
      </c>
      <c r="X4980" t="s">
        <v>804</v>
      </c>
      <c r="Y4980" t="str">
        <f t="shared" si="1092"/>
        <v>diciembre</v>
      </c>
      <c r="Z4980">
        <f>YEAR(BD_PONDERACIONES[[#This Row],[Fecha Ejecución del Ticket]])</f>
        <v>2022</v>
      </c>
      <c r="AA4980" t="str">
        <f t="shared" si="1080"/>
        <v>enero</v>
      </c>
      <c r="AB4980">
        <f>YEAR(BD_PONDERACIONES[[#This Row],[Fecha de Inspección]])</f>
        <v>2023</v>
      </c>
      <c r="AC4980">
        <f t="shared" si="1081"/>
        <v>0.5</v>
      </c>
      <c r="AD4980">
        <f t="shared" si="1082"/>
        <v>0.5</v>
      </c>
      <c r="AE4980">
        <f t="shared" si="1083"/>
        <v>0.5</v>
      </c>
      <c r="AF4980">
        <f t="shared" si="1084"/>
        <v>0.5</v>
      </c>
      <c r="AG4980">
        <f t="shared" si="1085"/>
        <v>0.5</v>
      </c>
      <c r="AH4980">
        <f t="shared" si="1086"/>
        <v>0.5</v>
      </c>
      <c r="AI4980">
        <f t="shared" si="1087"/>
        <v>0.25</v>
      </c>
      <c r="AJ4980">
        <f t="shared" si="1088"/>
        <v>0.25</v>
      </c>
      <c r="AK4980">
        <f t="shared" si="1089"/>
        <v>0.5</v>
      </c>
      <c r="AL4980">
        <f t="shared" si="1090"/>
        <v>0.5</v>
      </c>
      <c r="AM4980">
        <f t="shared" si="1091"/>
        <v>0.5</v>
      </c>
      <c r="AN4980" s="6">
        <f t="shared" si="1093"/>
        <v>1</v>
      </c>
      <c r="AO4980" t="str">
        <f>VLOOKUP(BD_PONDERACIONES[[#This Row],[Comuna]],Tabla3[#All],2,0)</f>
        <v>Florida</v>
      </c>
    </row>
    <row r="4981" spans="1:41" x14ac:dyDescent="0.35">
      <c r="A4981" t="s">
        <v>23888</v>
      </c>
      <c r="B4981" t="s">
        <v>23889</v>
      </c>
      <c r="C4981" t="s">
        <v>23890</v>
      </c>
      <c r="D4981" s="5">
        <v>44951</v>
      </c>
      <c r="E4981" s="5">
        <v>44913</v>
      </c>
      <c r="F4981" t="s">
        <v>753</v>
      </c>
      <c r="G4981" t="s">
        <v>23891</v>
      </c>
      <c r="H4981" t="s">
        <v>2755</v>
      </c>
      <c r="J4981" t="s">
        <v>756</v>
      </c>
      <c r="K4981" t="s">
        <v>756</v>
      </c>
      <c r="L4981" t="s">
        <v>757</v>
      </c>
      <c r="M4981" t="s">
        <v>757</v>
      </c>
      <c r="N4981" t="s">
        <v>756</v>
      </c>
      <c r="O4981" t="s">
        <v>756</v>
      </c>
      <c r="P4981" t="s">
        <v>758</v>
      </c>
      <c r="Q4981" t="s">
        <v>759</v>
      </c>
      <c r="R4981" t="s">
        <v>759</v>
      </c>
      <c r="S4981" t="s">
        <v>757</v>
      </c>
      <c r="T4981" t="s">
        <v>757</v>
      </c>
      <c r="U4981" t="s">
        <v>757</v>
      </c>
      <c r="V4981" t="s">
        <v>756</v>
      </c>
      <c r="W4981" t="s">
        <v>756</v>
      </c>
      <c r="X4981" t="s">
        <v>23892</v>
      </c>
      <c r="Y4981" t="str">
        <f t="shared" si="1092"/>
        <v>diciembre</v>
      </c>
      <c r="Z4981">
        <f>YEAR(BD_PONDERACIONES[[#This Row],[Fecha Ejecución del Ticket]])</f>
        <v>2022</v>
      </c>
      <c r="AA4981" t="str">
        <f t="shared" si="1080"/>
        <v>enero</v>
      </c>
      <c r="AB4981">
        <f>YEAR(BD_PONDERACIONES[[#This Row],[Fecha de Inspección]])</f>
        <v>2023</v>
      </c>
      <c r="AC4981">
        <f t="shared" si="1081"/>
        <v>0.5</v>
      </c>
      <c r="AD4981">
        <f t="shared" si="1082"/>
        <v>0.5</v>
      </c>
      <c r="AE4981">
        <f t="shared" si="1083"/>
        <v>0.5</v>
      </c>
      <c r="AF4981">
        <f t="shared" si="1084"/>
        <v>0.5</v>
      </c>
      <c r="AG4981">
        <f t="shared" si="1085"/>
        <v>0.5</v>
      </c>
      <c r="AH4981">
        <f t="shared" si="1086"/>
        <v>0.5</v>
      </c>
      <c r="AI4981">
        <f t="shared" si="1087"/>
        <v>0.25</v>
      </c>
      <c r="AJ4981">
        <f t="shared" si="1088"/>
        <v>0.25</v>
      </c>
      <c r="AK4981">
        <f t="shared" si="1089"/>
        <v>0.5</v>
      </c>
      <c r="AL4981">
        <f t="shared" si="1090"/>
        <v>0.5</v>
      </c>
      <c r="AM4981">
        <f t="shared" si="1091"/>
        <v>0.5</v>
      </c>
      <c r="AN4981" s="6">
        <f t="shared" si="1093"/>
        <v>1</v>
      </c>
      <c r="AO4981" t="str">
        <f>VLOOKUP(BD_PONDERACIONES[[#This Row],[Comuna]],Tabla3[#All],2,0)</f>
        <v>Florida</v>
      </c>
    </row>
    <row r="4982" spans="1:41" x14ac:dyDescent="0.35">
      <c r="A4982" t="s">
        <v>23893</v>
      </c>
      <c r="B4982" t="s">
        <v>23894</v>
      </c>
      <c r="C4982" t="s">
        <v>23895</v>
      </c>
      <c r="D4982" s="5">
        <v>44951</v>
      </c>
      <c r="E4982" s="5">
        <v>44916</v>
      </c>
      <c r="F4982" t="s">
        <v>753</v>
      </c>
      <c r="G4982" t="s">
        <v>23896</v>
      </c>
      <c r="H4982" t="s">
        <v>2755</v>
      </c>
      <c r="J4982" t="s">
        <v>756</v>
      </c>
      <c r="K4982" t="s">
        <v>756</v>
      </c>
      <c r="L4982" t="s">
        <v>756</v>
      </c>
      <c r="M4982" t="s">
        <v>756</v>
      </c>
      <c r="N4982" t="s">
        <v>756</v>
      </c>
      <c r="O4982" t="s">
        <v>756</v>
      </c>
      <c r="P4982" t="s">
        <v>758</v>
      </c>
      <c r="Q4982" t="s">
        <v>759</v>
      </c>
      <c r="R4982" t="s">
        <v>759</v>
      </c>
      <c r="S4982" t="s">
        <v>757</v>
      </c>
      <c r="T4982" t="s">
        <v>757</v>
      </c>
      <c r="U4982" t="s">
        <v>757</v>
      </c>
      <c r="V4982" t="s">
        <v>756</v>
      </c>
      <c r="W4982" t="s">
        <v>756</v>
      </c>
      <c r="X4982" t="s">
        <v>23897</v>
      </c>
      <c r="Y4982" t="str">
        <f t="shared" si="1092"/>
        <v>diciembre</v>
      </c>
      <c r="Z4982">
        <f>YEAR(BD_PONDERACIONES[[#This Row],[Fecha Ejecución del Ticket]])</f>
        <v>2022</v>
      </c>
      <c r="AA4982" t="str">
        <f t="shared" si="1080"/>
        <v>enero</v>
      </c>
      <c r="AB4982">
        <f>YEAR(BD_PONDERACIONES[[#This Row],[Fecha de Inspección]])</f>
        <v>2023</v>
      </c>
      <c r="AC4982">
        <f t="shared" si="1081"/>
        <v>0.5</v>
      </c>
      <c r="AD4982">
        <f t="shared" si="1082"/>
        <v>0.5</v>
      </c>
      <c r="AE4982">
        <f t="shared" si="1083"/>
        <v>0.5</v>
      </c>
      <c r="AF4982">
        <f t="shared" si="1084"/>
        <v>0.5</v>
      </c>
      <c r="AG4982">
        <f t="shared" si="1085"/>
        <v>0.5</v>
      </c>
      <c r="AH4982">
        <f t="shared" si="1086"/>
        <v>0.5</v>
      </c>
      <c r="AI4982">
        <f t="shared" si="1087"/>
        <v>0.25</v>
      </c>
      <c r="AJ4982">
        <f t="shared" si="1088"/>
        <v>0.25</v>
      </c>
      <c r="AK4982">
        <f t="shared" si="1089"/>
        <v>0.5</v>
      </c>
      <c r="AL4982">
        <f t="shared" si="1090"/>
        <v>0.5</v>
      </c>
      <c r="AM4982">
        <f t="shared" si="1091"/>
        <v>0.5</v>
      </c>
      <c r="AN4982" s="6">
        <f t="shared" si="1093"/>
        <v>1</v>
      </c>
      <c r="AO4982" t="str">
        <f>VLOOKUP(BD_PONDERACIONES[[#This Row],[Comuna]],Tabla3[#All],2,0)</f>
        <v>Florida</v>
      </c>
    </row>
    <row r="4983" spans="1:41" x14ac:dyDescent="0.35">
      <c r="A4983" t="s">
        <v>23898</v>
      </c>
      <c r="B4983" t="s">
        <v>23899</v>
      </c>
      <c r="C4983" t="s">
        <v>23900</v>
      </c>
      <c r="D4983" s="5">
        <v>44951</v>
      </c>
      <c r="E4983" s="5">
        <v>44900</v>
      </c>
      <c r="F4983" t="s">
        <v>763</v>
      </c>
      <c r="G4983" t="s">
        <v>23901</v>
      </c>
      <c r="H4983" t="s">
        <v>2755</v>
      </c>
      <c r="J4983" t="s">
        <v>756</v>
      </c>
      <c r="K4983" t="s">
        <v>756</v>
      </c>
      <c r="L4983" t="s">
        <v>757</v>
      </c>
      <c r="M4983" t="s">
        <v>757</v>
      </c>
      <c r="N4983" t="s">
        <v>756</v>
      </c>
      <c r="O4983" t="s">
        <v>756</v>
      </c>
      <c r="P4983" t="s">
        <v>758</v>
      </c>
      <c r="Q4983" t="s">
        <v>759</v>
      </c>
      <c r="R4983" t="s">
        <v>759</v>
      </c>
      <c r="S4983" t="s">
        <v>757</v>
      </c>
      <c r="T4983" t="s">
        <v>757</v>
      </c>
      <c r="U4983" t="s">
        <v>757</v>
      </c>
      <c r="V4983" t="s">
        <v>756</v>
      </c>
      <c r="W4983" t="s">
        <v>756</v>
      </c>
      <c r="X4983" t="s">
        <v>23902</v>
      </c>
      <c r="Y4983" t="str">
        <f t="shared" si="1092"/>
        <v>diciembre</v>
      </c>
      <c r="Z4983">
        <f>YEAR(BD_PONDERACIONES[[#This Row],[Fecha Ejecución del Ticket]])</f>
        <v>2022</v>
      </c>
      <c r="AA4983" t="str">
        <f t="shared" si="1080"/>
        <v>enero</v>
      </c>
      <c r="AB4983">
        <f>YEAR(BD_PONDERACIONES[[#This Row],[Fecha de Inspección]])</f>
        <v>2023</v>
      </c>
      <c r="AC4983">
        <f t="shared" si="1081"/>
        <v>0.5</v>
      </c>
      <c r="AD4983">
        <f t="shared" si="1082"/>
        <v>0.5</v>
      </c>
      <c r="AE4983">
        <f t="shared" si="1083"/>
        <v>0.5</v>
      </c>
      <c r="AF4983">
        <f t="shared" si="1084"/>
        <v>0.5</v>
      </c>
      <c r="AG4983">
        <f t="shared" si="1085"/>
        <v>0.5</v>
      </c>
      <c r="AH4983">
        <f t="shared" si="1086"/>
        <v>0.5</v>
      </c>
      <c r="AI4983">
        <f t="shared" si="1087"/>
        <v>0.25</v>
      </c>
      <c r="AJ4983">
        <f t="shared" si="1088"/>
        <v>0.25</v>
      </c>
      <c r="AK4983">
        <f t="shared" si="1089"/>
        <v>0.5</v>
      </c>
      <c r="AL4983">
        <f t="shared" si="1090"/>
        <v>0.5</v>
      </c>
      <c r="AM4983">
        <f t="shared" si="1091"/>
        <v>0.5</v>
      </c>
      <c r="AN4983" s="6">
        <f t="shared" si="1093"/>
        <v>1</v>
      </c>
      <c r="AO4983" t="str">
        <f>VLOOKUP(BD_PONDERACIONES[[#This Row],[Comuna]],Tabla3[#All],2,0)</f>
        <v>Florida</v>
      </c>
    </row>
    <row r="4984" spans="1:41" x14ac:dyDescent="0.35">
      <c r="A4984" t="s">
        <v>23903</v>
      </c>
      <c r="B4984" t="s">
        <v>23904</v>
      </c>
      <c r="C4984" t="s">
        <v>23905</v>
      </c>
      <c r="D4984" s="5">
        <v>44951</v>
      </c>
      <c r="E4984" s="5">
        <v>44896</v>
      </c>
      <c r="F4984" t="s">
        <v>753</v>
      </c>
      <c r="G4984" t="s">
        <v>23906</v>
      </c>
      <c r="H4984" t="s">
        <v>2755</v>
      </c>
      <c r="J4984" t="s">
        <v>756</v>
      </c>
      <c r="K4984" t="s">
        <v>756</v>
      </c>
      <c r="L4984" t="s">
        <v>773</v>
      </c>
      <c r="M4984" t="s">
        <v>773</v>
      </c>
      <c r="N4984" t="s">
        <v>756</v>
      </c>
      <c r="O4984" t="s">
        <v>756</v>
      </c>
      <c r="P4984" t="s">
        <v>758</v>
      </c>
      <c r="Q4984" t="s">
        <v>759</v>
      </c>
      <c r="R4984" t="s">
        <v>759</v>
      </c>
      <c r="S4984" t="s">
        <v>757</v>
      </c>
      <c r="T4984" t="s">
        <v>757</v>
      </c>
      <c r="U4984" t="s">
        <v>757</v>
      </c>
      <c r="V4984" t="s">
        <v>756</v>
      </c>
      <c r="W4984" t="s">
        <v>756</v>
      </c>
      <c r="X4984" t="s">
        <v>23907</v>
      </c>
      <c r="Y4984" t="str">
        <f t="shared" si="1092"/>
        <v>diciembre</v>
      </c>
      <c r="Z4984">
        <f>YEAR(BD_PONDERACIONES[[#This Row],[Fecha Ejecución del Ticket]])</f>
        <v>2022</v>
      </c>
      <c r="AA4984" t="str">
        <f t="shared" si="1080"/>
        <v>enero</v>
      </c>
      <c r="AB4984">
        <f>YEAR(BD_PONDERACIONES[[#This Row],[Fecha de Inspección]])</f>
        <v>2023</v>
      </c>
      <c r="AC4984">
        <f t="shared" si="1081"/>
        <v>0.5</v>
      </c>
      <c r="AD4984">
        <f t="shared" si="1082"/>
        <v>0.5</v>
      </c>
      <c r="AE4984">
        <f t="shared" si="1083"/>
        <v>0</v>
      </c>
      <c r="AF4984">
        <f t="shared" si="1084"/>
        <v>0</v>
      </c>
      <c r="AG4984">
        <f t="shared" si="1085"/>
        <v>0.5</v>
      </c>
      <c r="AH4984">
        <f t="shared" si="1086"/>
        <v>0.5</v>
      </c>
      <c r="AI4984">
        <f t="shared" si="1087"/>
        <v>0.25</v>
      </c>
      <c r="AJ4984">
        <f t="shared" si="1088"/>
        <v>0.25</v>
      </c>
      <c r="AK4984">
        <f t="shared" si="1089"/>
        <v>0.5</v>
      </c>
      <c r="AL4984">
        <f t="shared" si="1090"/>
        <v>0.5</v>
      </c>
      <c r="AM4984">
        <f t="shared" si="1091"/>
        <v>0.5</v>
      </c>
      <c r="AN4984" s="6">
        <f t="shared" si="1093"/>
        <v>0.7</v>
      </c>
      <c r="AO4984" t="str">
        <f>VLOOKUP(BD_PONDERACIONES[[#This Row],[Comuna]],Tabla3[#All],2,0)</f>
        <v>Florida</v>
      </c>
    </row>
    <row r="4985" spans="1:41" x14ac:dyDescent="0.35">
      <c r="A4985" t="s">
        <v>23908</v>
      </c>
      <c r="B4985" t="s">
        <v>23909</v>
      </c>
      <c r="C4985" t="s">
        <v>23910</v>
      </c>
      <c r="D4985" s="5">
        <v>44951</v>
      </c>
      <c r="E4985" s="5">
        <v>44907</v>
      </c>
      <c r="F4985" t="s">
        <v>763</v>
      </c>
      <c r="G4985" t="s">
        <v>23911</v>
      </c>
      <c r="H4985" t="s">
        <v>2755</v>
      </c>
      <c r="J4985" t="s">
        <v>756</v>
      </c>
      <c r="K4985" t="s">
        <v>756</v>
      </c>
      <c r="L4985" t="s">
        <v>773</v>
      </c>
      <c r="M4985" t="s">
        <v>773</v>
      </c>
      <c r="N4985" t="s">
        <v>756</v>
      </c>
      <c r="O4985" t="s">
        <v>756</v>
      </c>
      <c r="P4985" t="s">
        <v>758</v>
      </c>
      <c r="Q4985" t="s">
        <v>759</v>
      </c>
      <c r="R4985" t="s">
        <v>759</v>
      </c>
      <c r="S4985" t="s">
        <v>757</v>
      </c>
      <c r="T4985" t="s">
        <v>757</v>
      </c>
      <c r="U4985" t="s">
        <v>757</v>
      </c>
      <c r="V4985" t="s">
        <v>756</v>
      </c>
      <c r="W4985" t="s">
        <v>756</v>
      </c>
      <c r="X4985" t="s">
        <v>13644</v>
      </c>
      <c r="Y4985" t="str">
        <f t="shared" si="1092"/>
        <v>diciembre</v>
      </c>
      <c r="Z4985">
        <f>YEAR(BD_PONDERACIONES[[#This Row],[Fecha Ejecución del Ticket]])</f>
        <v>2022</v>
      </c>
      <c r="AA4985" t="str">
        <f t="shared" si="1080"/>
        <v>enero</v>
      </c>
      <c r="AB4985">
        <f>YEAR(BD_PONDERACIONES[[#This Row],[Fecha de Inspección]])</f>
        <v>2023</v>
      </c>
      <c r="AC4985">
        <f t="shared" si="1081"/>
        <v>0.5</v>
      </c>
      <c r="AD4985">
        <f t="shared" si="1082"/>
        <v>0.5</v>
      </c>
      <c r="AE4985">
        <f t="shared" si="1083"/>
        <v>0</v>
      </c>
      <c r="AF4985">
        <f t="shared" si="1084"/>
        <v>0</v>
      </c>
      <c r="AG4985">
        <f t="shared" si="1085"/>
        <v>0.5</v>
      </c>
      <c r="AH4985">
        <f t="shared" si="1086"/>
        <v>0.5</v>
      </c>
      <c r="AI4985">
        <f t="shared" si="1087"/>
        <v>0.25</v>
      </c>
      <c r="AJ4985">
        <f t="shared" si="1088"/>
        <v>0.25</v>
      </c>
      <c r="AK4985">
        <f t="shared" si="1089"/>
        <v>0.5</v>
      </c>
      <c r="AL4985">
        <f t="shared" si="1090"/>
        <v>0.5</v>
      </c>
      <c r="AM4985">
        <f t="shared" si="1091"/>
        <v>0.5</v>
      </c>
      <c r="AN4985" s="6">
        <f t="shared" si="1093"/>
        <v>0.7</v>
      </c>
      <c r="AO4985" t="str">
        <f>VLOOKUP(BD_PONDERACIONES[[#This Row],[Comuna]],Tabla3[#All],2,0)</f>
        <v>Florida</v>
      </c>
    </row>
    <row r="4986" spans="1:41" x14ac:dyDescent="0.35">
      <c r="A4986" t="s">
        <v>23912</v>
      </c>
      <c r="B4986" t="s">
        <v>23913</v>
      </c>
      <c r="C4986" t="s">
        <v>23914</v>
      </c>
      <c r="D4986" s="5">
        <v>44951</v>
      </c>
      <c r="E4986" s="5">
        <v>44917</v>
      </c>
      <c r="F4986" t="s">
        <v>753</v>
      </c>
      <c r="G4986" t="s">
        <v>23915</v>
      </c>
      <c r="H4986" t="s">
        <v>2755</v>
      </c>
      <c r="J4986" t="s">
        <v>756</v>
      </c>
      <c r="K4986" t="s">
        <v>756</v>
      </c>
      <c r="L4986" t="s">
        <v>757</v>
      </c>
      <c r="M4986" t="s">
        <v>757</v>
      </c>
      <c r="N4986" t="s">
        <v>756</v>
      </c>
      <c r="O4986" t="s">
        <v>756</v>
      </c>
      <c r="P4986" t="s">
        <v>758</v>
      </c>
      <c r="Q4986" t="s">
        <v>759</v>
      </c>
      <c r="R4986" t="s">
        <v>759</v>
      </c>
      <c r="S4986" t="s">
        <v>757</v>
      </c>
      <c r="T4986" t="s">
        <v>757</v>
      </c>
      <c r="U4986" t="s">
        <v>757</v>
      </c>
      <c r="V4986" t="s">
        <v>756</v>
      </c>
      <c r="W4986" t="s">
        <v>756</v>
      </c>
      <c r="X4986" t="s">
        <v>23916</v>
      </c>
      <c r="Y4986" t="str">
        <f t="shared" si="1092"/>
        <v>diciembre</v>
      </c>
      <c r="Z4986">
        <f>YEAR(BD_PONDERACIONES[[#This Row],[Fecha Ejecución del Ticket]])</f>
        <v>2022</v>
      </c>
      <c r="AA4986" t="str">
        <f t="shared" si="1080"/>
        <v>enero</v>
      </c>
      <c r="AB4986">
        <f>YEAR(BD_PONDERACIONES[[#This Row],[Fecha de Inspección]])</f>
        <v>2023</v>
      </c>
      <c r="AC4986">
        <f t="shared" si="1081"/>
        <v>0.5</v>
      </c>
      <c r="AD4986">
        <f t="shared" si="1082"/>
        <v>0.5</v>
      </c>
      <c r="AE4986">
        <f t="shared" si="1083"/>
        <v>0.5</v>
      </c>
      <c r="AF4986">
        <f t="shared" si="1084"/>
        <v>0.5</v>
      </c>
      <c r="AG4986">
        <f t="shared" si="1085"/>
        <v>0.5</v>
      </c>
      <c r="AH4986">
        <f t="shared" si="1086"/>
        <v>0.5</v>
      </c>
      <c r="AI4986">
        <f t="shared" si="1087"/>
        <v>0.25</v>
      </c>
      <c r="AJ4986">
        <f t="shared" si="1088"/>
        <v>0.25</v>
      </c>
      <c r="AK4986">
        <f t="shared" si="1089"/>
        <v>0.5</v>
      </c>
      <c r="AL4986">
        <f t="shared" si="1090"/>
        <v>0.5</v>
      </c>
      <c r="AM4986">
        <f t="shared" si="1091"/>
        <v>0.5</v>
      </c>
      <c r="AN4986" s="6">
        <f t="shared" si="1093"/>
        <v>1</v>
      </c>
      <c r="AO4986" t="str">
        <f>VLOOKUP(BD_PONDERACIONES[[#This Row],[Comuna]],Tabla3[#All],2,0)</f>
        <v>Florida</v>
      </c>
    </row>
    <row r="4987" spans="1:41" x14ac:dyDescent="0.35">
      <c r="A4987" t="s">
        <v>23917</v>
      </c>
      <c r="B4987" t="s">
        <v>23918</v>
      </c>
      <c r="C4987" t="s">
        <v>23919</v>
      </c>
      <c r="D4987" s="5">
        <v>44951</v>
      </c>
      <c r="E4987" s="5">
        <v>44916</v>
      </c>
      <c r="F4987" t="s">
        <v>753</v>
      </c>
      <c r="G4987" t="s">
        <v>23919</v>
      </c>
      <c r="H4987" t="s">
        <v>2755</v>
      </c>
      <c r="J4987" t="s">
        <v>756</v>
      </c>
      <c r="K4987" t="s">
        <v>756</v>
      </c>
      <c r="L4987" t="s">
        <v>757</v>
      </c>
      <c r="M4987" t="s">
        <v>757</v>
      </c>
      <c r="N4987" t="s">
        <v>756</v>
      </c>
      <c r="O4987" t="s">
        <v>756</v>
      </c>
      <c r="P4987" t="s">
        <v>758</v>
      </c>
      <c r="Q4987" t="s">
        <v>759</v>
      </c>
      <c r="R4987" t="s">
        <v>759</v>
      </c>
      <c r="S4987" t="s">
        <v>757</v>
      </c>
      <c r="T4987" t="s">
        <v>757</v>
      </c>
      <c r="U4987" t="s">
        <v>757</v>
      </c>
      <c r="V4987" t="s">
        <v>756</v>
      </c>
      <c r="W4987" t="s">
        <v>756</v>
      </c>
      <c r="X4987" t="s">
        <v>23920</v>
      </c>
      <c r="Y4987" t="str">
        <f t="shared" si="1092"/>
        <v>diciembre</v>
      </c>
      <c r="Z4987">
        <f>YEAR(BD_PONDERACIONES[[#This Row],[Fecha Ejecución del Ticket]])</f>
        <v>2022</v>
      </c>
      <c r="AA4987" t="str">
        <f t="shared" si="1080"/>
        <v>enero</v>
      </c>
      <c r="AB4987">
        <f>YEAR(BD_PONDERACIONES[[#This Row],[Fecha de Inspección]])</f>
        <v>2023</v>
      </c>
      <c r="AC4987">
        <f t="shared" si="1081"/>
        <v>0.5</v>
      </c>
      <c r="AD4987">
        <f t="shared" si="1082"/>
        <v>0.5</v>
      </c>
      <c r="AE4987">
        <f t="shared" si="1083"/>
        <v>0.5</v>
      </c>
      <c r="AF4987">
        <f t="shared" si="1084"/>
        <v>0.5</v>
      </c>
      <c r="AG4987">
        <f t="shared" si="1085"/>
        <v>0.5</v>
      </c>
      <c r="AH4987">
        <f t="shared" si="1086"/>
        <v>0.5</v>
      </c>
      <c r="AI4987">
        <f t="shared" si="1087"/>
        <v>0.25</v>
      </c>
      <c r="AJ4987">
        <f t="shared" si="1088"/>
        <v>0.25</v>
      </c>
      <c r="AK4987">
        <f t="shared" si="1089"/>
        <v>0.5</v>
      </c>
      <c r="AL4987">
        <f t="shared" si="1090"/>
        <v>0.5</v>
      </c>
      <c r="AM4987">
        <f t="shared" si="1091"/>
        <v>0.5</v>
      </c>
      <c r="AN4987" s="6">
        <f t="shared" si="1093"/>
        <v>1</v>
      </c>
      <c r="AO4987" t="str">
        <f>VLOOKUP(BD_PONDERACIONES[[#This Row],[Comuna]],Tabla3[#All],2,0)</f>
        <v>Florida</v>
      </c>
    </row>
    <row r="4988" spans="1:41" x14ac:dyDescent="0.35">
      <c r="A4988" t="s">
        <v>23921</v>
      </c>
      <c r="B4988" t="s">
        <v>23922</v>
      </c>
      <c r="C4988" t="s">
        <v>23923</v>
      </c>
      <c r="D4988" s="5">
        <v>44951</v>
      </c>
      <c r="E4988" s="5">
        <v>44913</v>
      </c>
      <c r="F4988" t="s">
        <v>753</v>
      </c>
      <c r="G4988" t="s">
        <v>23924</v>
      </c>
      <c r="H4988" t="s">
        <v>2755</v>
      </c>
      <c r="J4988" t="s">
        <v>756</v>
      </c>
      <c r="K4988" t="s">
        <v>756</v>
      </c>
      <c r="L4988" t="s">
        <v>757</v>
      </c>
      <c r="M4988" t="s">
        <v>757</v>
      </c>
      <c r="N4988" t="s">
        <v>756</v>
      </c>
      <c r="O4988" t="s">
        <v>756</v>
      </c>
      <c r="P4988" t="s">
        <v>765</v>
      </c>
      <c r="Q4988" t="s">
        <v>759</v>
      </c>
      <c r="R4988" t="s">
        <v>759</v>
      </c>
      <c r="S4988" t="s">
        <v>756</v>
      </c>
      <c r="T4988" t="s">
        <v>756</v>
      </c>
      <c r="U4988" t="s">
        <v>756</v>
      </c>
      <c r="V4988" t="s">
        <v>756</v>
      </c>
      <c r="W4988" t="s">
        <v>756</v>
      </c>
      <c r="X4988" t="s">
        <v>23925</v>
      </c>
      <c r="Y4988" t="str">
        <f t="shared" si="1092"/>
        <v>diciembre</v>
      </c>
      <c r="Z4988">
        <f>YEAR(BD_PONDERACIONES[[#This Row],[Fecha Ejecución del Ticket]])</f>
        <v>2022</v>
      </c>
      <c r="AA4988" t="str">
        <f t="shared" si="1080"/>
        <v>enero</v>
      </c>
      <c r="AB4988">
        <f>YEAR(BD_PONDERACIONES[[#This Row],[Fecha de Inspección]])</f>
        <v>2023</v>
      </c>
      <c r="AC4988">
        <f t="shared" si="1081"/>
        <v>0.5</v>
      </c>
      <c r="AD4988">
        <f t="shared" si="1082"/>
        <v>0.5</v>
      </c>
      <c r="AE4988">
        <f t="shared" si="1083"/>
        <v>0.5</v>
      </c>
      <c r="AF4988">
        <f t="shared" si="1084"/>
        <v>0.5</v>
      </c>
      <c r="AG4988">
        <f t="shared" si="1085"/>
        <v>0.5</v>
      </c>
      <c r="AH4988">
        <f t="shared" si="1086"/>
        <v>0.5</v>
      </c>
      <c r="AI4988">
        <f t="shared" si="1087"/>
        <v>0.25</v>
      </c>
      <c r="AJ4988">
        <f t="shared" si="1088"/>
        <v>0.25</v>
      </c>
      <c r="AK4988">
        <f t="shared" si="1089"/>
        <v>0.5</v>
      </c>
      <c r="AL4988">
        <f t="shared" si="1090"/>
        <v>0.5</v>
      </c>
      <c r="AM4988">
        <f t="shared" si="1091"/>
        <v>0.5</v>
      </c>
      <c r="AN4988" s="6">
        <f t="shared" si="1093"/>
        <v>1</v>
      </c>
      <c r="AO4988" t="str">
        <f>VLOOKUP(BD_PONDERACIONES[[#This Row],[Comuna]],Tabla3[#All],2,0)</f>
        <v>Florida</v>
      </c>
    </row>
    <row r="4989" spans="1:41" x14ac:dyDescent="0.35">
      <c r="A4989" t="s">
        <v>23926</v>
      </c>
      <c r="B4989" t="s">
        <v>23927</v>
      </c>
      <c r="C4989" t="s">
        <v>23928</v>
      </c>
      <c r="D4989" s="5">
        <v>44951</v>
      </c>
      <c r="E4989" s="5">
        <v>44912</v>
      </c>
      <c r="F4989" t="s">
        <v>753</v>
      </c>
      <c r="G4989" t="s">
        <v>23929</v>
      </c>
      <c r="H4989" t="s">
        <v>2755</v>
      </c>
      <c r="J4989" t="s">
        <v>756</v>
      </c>
      <c r="K4989" t="s">
        <v>756</v>
      </c>
      <c r="L4989" t="s">
        <v>757</v>
      </c>
      <c r="M4989" t="s">
        <v>757</v>
      </c>
      <c r="N4989" t="s">
        <v>756</v>
      </c>
      <c r="O4989" t="s">
        <v>756</v>
      </c>
      <c r="P4989" t="s">
        <v>765</v>
      </c>
      <c r="Q4989" t="s">
        <v>23930</v>
      </c>
      <c r="R4989" t="s">
        <v>23931</v>
      </c>
      <c r="S4989" t="s">
        <v>756</v>
      </c>
      <c r="T4989" t="s">
        <v>756</v>
      </c>
      <c r="U4989" t="s">
        <v>756</v>
      </c>
      <c r="V4989" t="s">
        <v>756</v>
      </c>
      <c r="W4989" t="s">
        <v>756</v>
      </c>
      <c r="X4989" t="s">
        <v>23932</v>
      </c>
      <c r="Y4989" t="str">
        <f t="shared" si="1092"/>
        <v>diciembre</v>
      </c>
      <c r="Z4989">
        <f>YEAR(BD_PONDERACIONES[[#This Row],[Fecha Ejecución del Ticket]])</f>
        <v>2022</v>
      </c>
      <c r="AA4989" t="str">
        <f t="shared" si="1080"/>
        <v>enero</v>
      </c>
      <c r="AB4989">
        <f>YEAR(BD_PONDERACIONES[[#This Row],[Fecha de Inspección]])</f>
        <v>2023</v>
      </c>
      <c r="AC4989">
        <f t="shared" si="1081"/>
        <v>0.5</v>
      </c>
      <c r="AD4989">
        <f t="shared" si="1082"/>
        <v>0.5</v>
      </c>
      <c r="AE4989">
        <f t="shared" si="1083"/>
        <v>0.5</v>
      </c>
      <c r="AF4989">
        <f t="shared" si="1084"/>
        <v>0.5</v>
      </c>
      <c r="AG4989">
        <f t="shared" si="1085"/>
        <v>0.5</v>
      </c>
      <c r="AH4989">
        <f t="shared" si="1086"/>
        <v>0.5</v>
      </c>
      <c r="AI4989">
        <f t="shared" si="1087"/>
        <v>0.25</v>
      </c>
      <c r="AJ4989">
        <f t="shared" si="1088"/>
        <v>0.25</v>
      </c>
      <c r="AK4989">
        <f t="shared" si="1089"/>
        <v>0.5</v>
      </c>
      <c r="AL4989">
        <f t="shared" si="1090"/>
        <v>0.5</v>
      </c>
      <c r="AM4989">
        <f t="shared" si="1091"/>
        <v>0.5</v>
      </c>
      <c r="AN4989" s="6">
        <f t="shared" si="1093"/>
        <v>1</v>
      </c>
      <c r="AO4989" t="str">
        <f>VLOOKUP(BD_PONDERACIONES[[#This Row],[Comuna]],Tabla3[#All],2,0)</f>
        <v>Florida</v>
      </c>
    </row>
    <row r="4990" spans="1:41" x14ac:dyDescent="0.35">
      <c r="A4990" t="s">
        <v>23933</v>
      </c>
      <c r="B4990" t="s">
        <v>23934</v>
      </c>
      <c r="C4990" t="s">
        <v>23935</v>
      </c>
      <c r="D4990" s="5">
        <v>44951</v>
      </c>
      <c r="E4990" s="5">
        <v>44901</v>
      </c>
      <c r="F4990" t="s">
        <v>753</v>
      </c>
      <c r="G4990" t="s">
        <v>23936</v>
      </c>
      <c r="H4990" t="s">
        <v>2755</v>
      </c>
      <c r="J4990" t="s">
        <v>756</v>
      </c>
      <c r="K4990" t="s">
        <v>756</v>
      </c>
      <c r="L4990" t="s">
        <v>757</v>
      </c>
      <c r="M4990" t="s">
        <v>757</v>
      </c>
      <c r="N4990" t="s">
        <v>756</v>
      </c>
      <c r="O4990" t="s">
        <v>756</v>
      </c>
      <c r="P4990" t="s">
        <v>758</v>
      </c>
      <c r="Q4990" t="s">
        <v>759</v>
      </c>
      <c r="R4990" t="s">
        <v>759</v>
      </c>
      <c r="S4990" t="s">
        <v>757</v>
      </c>
      <c r="T4990" t="s">
        <v>757</v>
      </c>
      <c r="U4990" t="s">
        <v>757</v>
      </c>
      <c r="V4990" t="s">
        <v>756</v>
      </c>
      <c r="W4990" t="s">
        <v>756</v>
      </c>
      <c r="X4990" t="s">
        <v>23937</v>
      </c>
      <c r="Y4990" t="str">
        <f t="shared" si="1092"/>
        <v>diciembre</v>
      </c>
      <c r="Z4990">
        <f>YEAR(BD_PONDERACIONES[[#This Row],[Fecha Ejecución del Ticket]])</f>
        <v>2022</v>
      </c>
      <c r="AA4990" t="str">
        <f t="shared" si="1080"/>
        <v>enero</v>
      </c>
      <c r="AB4990">
        <f>YEAR(BD_PONDERACIONES[[#This Row],[Fecha de Inspección]])</f>
        <v>2023</v>
      </c>
      <c r="AC4990">
        <f t="shared" si="1081"/>
        <v>0.5</v>
      </c>
      <c r="AD4990">
        <f t="shared" si="1082"/>
        <v>0.5</v>
      </c>
      <c r="AE4990">
        <f t="shared" si="1083"/>
        <v>0.5</v>
      </c>
      <c r="AF4990">
        <f t="shared" si="1084"/>
        <v>0.5</v>
      </c>
      <c r="AG4990">
        <f t="shared" si="1085"/>
        <v>0.5</v>
      </c>
      <c r="AH4990">
        <f t="shared" si="1086"/>
        <v>0.5</v>
      </c>
      <c r="AI4990">
        <f t="shared" si="1087"/>
        <v>0.25</v>
      </c>
      <c r="AJ4990">
        <f t="shared" si="1088"/>
        <v>0.25</v>
      </c>
      <c r="AK4990">
        <f t="shared" si="1089"/>
        <v>0.5</v>
      </c>
      <c r="AL4990">
        <f t="shared" si="1090"/>
        <v>0.5</v>
      </c>
      <c r="AM4990">
        <f t="shared" si="1091"/>
        <v>0.5</v>
      </c>
      <c r="AN4990" s="6">
        <f t="shared" si="1093"/>
        <v>1</v>
      </c>
      <c r="AO4990" t="str">
        <f>VLOOKUP(BD_PONDERACIONES[[#This Row],[Comuna]],Tabla3[#All],2,0)</f>
        <v>Florida</v>
      </c>
    </row>
    <row r="4991" spans="1:41" x14ac:dyDescent="0.35">
      <c r="A4991" t="s">
        <v>23938</v>
      </c>
      <c r="B4991" t="s">
        <v>23939</v>
      </c>
      <c r="C4991" t="s">
        <v>23940</v>
      </c>
      <c r="D4991" s="5">
        <v>44951</v>
      </c>
      <c r="E4991" s="5">
        <v>44922</v>
      </c>
      <c r="F4991" t="s">
        <v>763</v>
      </c>
      <c r="G4991" t="s">
        <v>23941</v>
      </c>
      <c r="H4991" t="s">
        <v>2755</v>
      </c>
      <c r="J4991" t="s">
        <v>756</v>
      </c>
      <c r="K4991" t="s">
        <v>756</v>
      </c>
      <c r="L4991" t="s">
        <v>757</v>
      </c>
      <c r="M4991" t="s">
        <v>757</v>
      </c>
      <c r="N4991" t="s">
        <v>756</v>
      </c>
      <c r="O4991" t="s">
        <v>756</v>
      </c>
      <c r="P4991" t="s">
        <v>758</v>
      </c>
      <c r="Q4991" t="s">
        <v>759</v>
      </c>
      <c r="R4991" t="s">
        <v>759</v>
      </c>
      <c r="S4991" t="s">
        <v>757</v>
      </c>
      <c r="T4991" t="s">
        <v>757</v>
      </c>
      <c r="U4991" t="s">
        <v>757</v>
      </c>
      <c r="V4991" t="s">
        <v>773</v>
      </c>
      <c r="W4991" t="s">
        <v>773</v>
      </c>
      <c r="X4991" t="s">
        <v>23171</v>
      </c>
      <c r="Y4991" t="str">
        <f t="shared" si="1092"/>
        <v>diciembre</v>
      </c>
      <c r="Z4991">
        <f>YEAR(BD_PONDERACIONES[[#This Row],[Fecha Ejecución del Ticket]])</f>
        <v>2022</v>
      </c>
      <c r="AA4991" t="str">
        <f t="shared" si="1080"/>
        <v>enero</v>
      </c>
      <c r="AB4991">
        <f>YEAR(BD_PONDERACIONES[[#This Row],[Fecha de Inspección]])</f>
        <v>2023</v>
      </c>
      <c r="AC4991">
        <f t="shared" si="1081"/>
        <v>0.5</v>
      </c>
      <c r="AD4991">
        <f t="shared" si="1082"/>
        <v>0.5</v>
      </c>
      <c r="AE4991">
        <f t="shared" si="1083"/>
        <v>0.5</v>
      </c>
      <c r="AF4991">
        <f t="shared" si="1084"/>
        <v>0.5</v>
      </c>
      <c r="AG4991">
        <f t="shared" si="1085"/>
        <v>0.5</v>
      </c>
      <c r="AH4991">
        <f t="shared" si="1086"/>
        <v>0.5</v>
      </c>
      <c r="AI4991">
        <f t="shared" si="1087"/>
        <v>0.25</v>
      </c>
      <c r="AJ4991">
        <f t="shared" si="1088"/>
        <v>0.25</v>
      </c>
      <c r="AK4991">
        <f t="shared" si="1089"/>
        <v>0.5</v>
      </c>
      <c r="AL4991">
        <f t="shared" si="1090"/>
        <v>0</v>
      </c>
      <c r="AM4991">
        <f t="shared" si="1091"/>
        <v>0</v>
      </c>
      <c r="AN4991" s="6">
        <f t="shared" si="1093"/>
        <v>0.8</v>
      </c>
      <c r="AO4991" t="str">
        <f>VLOOKUP(BD_PONDERACIONES[[#This Row],[Comuna]],Tabla3[#All],2,0)</f>
        <v>Florida</v>
      </c>
    </row>
    <row r="4992" spans="1:41" x14ac:dyDescent="0.35">
      <c r="A4992" t="s">
        <v>23942</v>
      </c>
      <c r="B4992" t="s">
        <v>23943</v>
      </c>
      <c r="C4992" t="s">
        <v>23944</v>
      </c>
      <c r="D4992" s="5">
        <v>44951</v>
      </c>
      <c r="E4992" s="5">
        <v>44903</v>
      </c>
      <c r="F4992" t="s">
        <v>763</v>
      </c>
      <c r="G4992" t="s">
        <v>23945</v>
      </c>
      <c r="H4992" t="s">
        <v>2755</v>
      </c>
      <c r="J4992" t="s">
        <v>756</v>
      </c>
      <c r="K4992" t="s">
        <v>756</v>
      </c>
      <c r="L4992" t="s">
        <v>757</v>
      </c>
      <c r="M4992" t="s">
        <v>757</v>
      </c>
      <c r="N4992" t="s">
        <v>756</v>
      </c>
      <c r="O4992" t="s">
        <v>756</v>
      </c>
      <c r="P4992" t="s">
        <v>758</v>
      </c>
      <c r="Q4992" t="s">
        <v>759</v>
      </c>
      <c r="R4992" t="s">
        <v>759</v>
      </c>
      <c r="S4992" t="s">
        <v>757</v>
      </c>
      <c r="T4992" t="s">
        <v>757</v>
      </c>
      <c r="U4992" t="s">
        <v>757</v>
      </c>
      <c r="V4992" t="s">
        <v>756</v>
      </c>
      <c r="W4992" t="s">
        <v>756</v>
      </c>
      <c r="X4992" t="s">
        <v>804</v>
      </c>
      <c r="Y4992" t="str">
        <f t="shared" si="1092"/>
        <v>diciembre</v>
      </c>
      <c r="Z4992">
        <f>YEAR(BD_PONDERACIONES[[#This Row],[Fecha Ejecución del Ticket]])</f>
        <v>2022</v>
      </c>
      <c r="AA4992" t="str">
        <f t="shared" si="1080"/>
        <v>enero</v>
      </c>
      <c r="AB4992">
        <f>YEAR(BD_PONDERACIONES[[#This Row],[Fecha de Inspección]])</f>
        <v>2023</v>
      </c>
      <c r="AC4992">
        <f t="shared" si="1081"/>
        <v>0.5</v>
      </c>
      <c r="AD4992">
        <f t="shared" si="1082"/>
        <v>0.5</v>
      </c>
      <c r="AE4992">
        <f t="shared" si="1083"/>
        <v>0.5</v>
      </c>
      <c r="AF4992">
        <f t="shared" si="1084"/>
        <v>0.5</v>
      </c>
      <c r="AG4992">
        <f t="shared" si="1085"/>
        <v>0.5</v>
      </c>
      <c r="AH4992">
        <f t="shared" si="1086"/>
        <v>0.5</v>
      </c>
      <c r="AI4992">
        <f t="shared" si="1087"/>
        <v>0.25</v>
      </c>
      <c r="AJ4992">
        <f t="shared" si="1088"/>
        <v>0.25</v>
      </c>
      <c r="AK4992">
        <f t="shared" si="1089"/>
        <v>0.5</v>
      </c>
      <c r="AL4992">
        <f t="shared" si="1090"/>
        <v>0.5</v>
      </c>
      <c r="AM4992">
        <f t="shared" si="1091"/>
        <v>0.5</v>
      </c>
      <c r="AN4992" s="6">
        <f t="shared" si="1093"/>
        <v>1</v>
      </c>
      <c r="AO4992" t="str">
        <f>VLOOKUP(BD_PONDERACIONES[[#This Row],[Comuna]],Tabla3[#All],2,0)</f>
        <v>Florida</v>
      </c>
    </row>
    <row r="4993" spans="1:41" x14ac:dyDescent="0.35">
      <c r="A4993" t="s">
        <v>23946</v>
      </c>
      <c r="B4993" t="s">
        <v>23947</v>
      </c>
      <c r="C4993" t="s">
        <v>23948</v>
      </c>
      <c r="D4993" s="5">
        <v>44951</v>
      </c>
      <c r="E4993" s="5">
        <v>44917</v>
      </c>
      <c r="F4993" t="s">
        <v>763</v>
      </c>
      <c r="G4993" t="s">
        <v>23949</v>
      </c>
      <c r="H4993" t="s">
        <v>2755</v>
      </c>
      <c r="J4993" t="s">
        <v>756</v>
      </c>
      <c r="K4993" t="s">
        <v>756</v>
      </c>
      <c r="L4993" t="s">
        <v>757</v>
      </c>
      <c r="M4993" t="s">
        <v>757</v>
      </c>
      <c r="N4993" t="s">
        <v>756</v>
      </c>
      <c r="O4993" t="s">
        <v>756</v>
      </c>
      <c r="P4993" t="s">
        <v>765</v>
      </c>
      <c r="Q4993" t="s">
        <v>23950</v>
      </c>
      <c r="R4993" t="s">
        <v>759</v>
      </c>
      <c r="S4993" t="s">
        <v>757</v>
      </c>
      <c r="T4993" t="s">
        <v>757</v>
      </c>
      <c r="U4993" t="s">
        <v>757</v>
      </c>
      <c r="V4993" t="s">
        <v>756</v>
      </c>
      <c r="W4993" t="s">
        <v>756</v>
      </c>
      <c r="X4993" t="s">
        <v>23951</v>
      </c>
      <c r="Y4993" t="str">
        <f t="shared" si="1092"/>
        <v>diciembre</v>
      </c>
      <c r="Z4993">
        <f>YEAR(BD_PONDERACIONES[[#This Row],[Fecha Ejecución del Ticket]])</f>
        <v>2022</v>
      </c>
      <c r="AA4993" t="str">
        <f t="shared" si="1080"/>
        <v>enero</v>
      </c>
      <c r="AB4993">
        <f>YEAR(BD_PONDERACIONES[[#This Row],[Fecha de Inspección]])</f>
        <v>2023</v>
      </c>
      <c r="AC4993">
        <f t="shared" si="1081"/>
        <v>0.5</v>
      </c>
      <c r="AD4993">
        <f t="shared" si="1082"/>
        <v>0.5</v>
      </c>
      <c r="AE4993">
        <f t="shared" si="1083"/>
        <v>0.5</v>
      </c>
      <c r="AF4993">
        <f t="shared" si="1084"/>
        <v>0.5</v>
      </c>
      <c r="AG4993">
        <f t="shared" si="1085"/>
        <v>0.5</v>
      </c>
      <c r="AH4993">
        <f t="shared" si="1086"/>
        <v>0.5</v>
      </c>
      <c r="AI4993">
        <f t="shared" si="1087"/>
        <v>0.25</v>
      </c>
      <c r="AJ4993">
        <f t="shared" si="1088"/>
        <v>0.25</v>
      </c>
      <c r="AK4993">
        <f t="shared" si="1089"/>
        <v>0.5</v>
      </c>
      <c r="AL4993">
        <f t="shared" si="1090"/>
        <v>0.5</v>
      </c>
      <c r="AM4993">
        <f t="shared" si="1091"/>
        <v>0.5</v>
      </c>
      <c r="AN4993" s="6">
        <f t="shared" si="1093"/>
        <v>1</v>
      </c>
      <c r="AO4993" t="str">
        <f>VLOOKUP(BD_PONDERACIONES[[#This Row],[Comuna]],Tabla3[#All],2,0)</f>
        <v>Florida</v>
      </c>
    </row>
    <row r="4994" spans="1:41" x14ac:dyDescent="0.35">
      <c r="A4994" t="s">
        <v>23952</v>
      </c>
      <c r="B4994" t="s">
        <v>23953</v>
      </c>
      <c r="C4994" t="s">
        <v>23954</v>
      </c>
      <c r="D4994" s="5">
        <v>44951</v>
      </c>
      <c r="E4994" s="5">
        <v>44903</v>
      </c>
      <c r="F4994" t="s">
        <v>753</v>
      </c>
      <c r="G4994" t="s">
        <v>23955</v>
      </c>
      <c r="H4994" t="s">
        <v>3783</v>
      </c>
      <c r="J4994" t="s">
        <v>756</v>
      </c>
      <c r="K4994" t="s">
        <v>756</v>
      </c>
      <c r="L4994" t="s">
        <v>756</v>
      </c>
      <c r="M4994" t="s">
        <v>756</v>
      </c>
      <c r="N4994" t="s">
        <v>756</v>
      </c>
      <c r="O4994" t="s">
        <v>756</v>
      </c>
      <c r="P4994" t="s">
        <v>758</v>
      </c>
      <c r="Q4994" t="s">
        <v>759</v>
      </c>
      <c r="R4994" t="s">
        <v>759</v>
      </c>
      <c r="S4994" t="s">
        <v>757</v>
      </c>
      <c r="T4994" t="s">
        <v>757</v>
      </c>
      <c r="U4994" t="s">
        <v>757</v>
      </c>
      <c r="V4994" t="s">
        <v>756</v>
      </c>
      <c r="W4994" t="s">
        <v>756</v>
      </c>
      <c r="X4994" t="s">
        <v>23956</v>
      </c>
      <c r="Y4994" t="str">
        <f t="shared" si="1092"/>
        <v>diciembre</v>
      </c>
      <c r="Z4994">
        <f>YEAR(BD_PONDERACIONES[[#This Row],[Fecha Ejecución del Ticket]])</f>
        <v>2022</v>
      </c>
      <c r="AA4994" t="str">
        <f t="shared" ref="AA4994:AA5057" si="1094">TEXT(D4994,"MMMM")</f>
        <v>enero</v>
      </c>
      <c r="AB4994">
        <f>YEAR(BD_PONDERACIONES[[#This Row],[Fecha de Inspección]])</f>
        <v>2023</v>
      </c>
      <c r="AC4994">
        <f t="shared" ref="AC4994:AC5057" si="1095">IF(OR(J4994="Cumple",J4994="No Aplica"),0.5,0)</f>
        <v>0.5</v>
      </c>
      <c r="AD4994">
        <f t="shared" ref="AD4994:AD5057" si="1096">IF(OR(K4994="CUMPLE",K4994="No Aplica"),0.5,0)</f>
        <v>0.5</v>
      </c>
      <c r="AE4994">
        <f t="shared" ref="AE4994:AE5057" si="1097">IF(OR(L4994="CUMPLE",L4994="No Aplica"),0.5,0)</f>
        <v>0.5</v>
      </c>
      <c r="AF4994">
        <f t="shared" ref="AF4994:AF5057" si="1098">IF(OR(M4994="CUMPLE",M4994="No Aplica"),0.5,0)</f>
        <v>0.5</v>
      </c>
      <c r="AG4994">
        <f t="shared" ref="AG4994:AG5057" si="1099">IF(OR(N4994="CUMPLE",N4994="No Aplica"),0.5,IF(N4994="Cumple Mayormente",0.325,IF(N4994="Cumple Parcialmente",0.175,0)))</f>
        <v>0.5</v>
      </c>
      <c r="AH4994">
        <f t="shared" ref="AH4994:AH5057" si="1100">IF(OR(O4994="CUMPLE",O4994="No Aplica"),0.5,IF(O4994="Cumple Mayormente",0.325,IF(O4994="Cumple Parcialmente",0.175,0)))</f>
        <v>0.5</v>
      </c>
      <c r="AI4994">
        <f t="shared" ref="AI4994:AI5057" si="1101">IF(OR(S4994="CUMPLE",S4994="No Aplica"),0.25,IF(S4994="Cumple Mayormente",0.1625,IF(S4994="Cumple Parcialmente",0.0875,0)))</f>
        <v>0.25</v>
      </c>
      <c r="AJ4994">
        <f t="shared" ref="AJ4994:AJ5057" si="1102">IF(OR(T4994="CUMPLE",T4994="No Aplica"),0.25,IF(T4994="Cumple Mayormente",0.1625,IF(T4994="Cumple Parcialmente",0.0875,0)))</f>
        <v>0.25</v>
      </c>
      <c r="AK4994">
        <f t="shared" ref="AK4994:AK5057" si="1103">IF(OR(U4994="CUMPLE",U4994="No Aplica"),0.5,IF(U4994="Cumple Mayormente",0.325,IF(U4994="Cumple Parcialmente",0.175,0)))</f>
        <v>0.5</v>
      </c>
      <c r="AL4994">
        <f t="shared" ref="AL4994:AL5057" si="1104">IF(OR(V4994="CUMPLE",V4994="No Aplica"),0.5,IF(V4994="Cumple Mayormente",0.325,IF(V4994="Cumple Parcialmente",0.175,0)))</f>
        <v>0.5</v>
      </c>
      <c r="AM4994">
        <f t="shared" ref="AM4994:AM5057" si="1105">IF(OR(W4994="CUMPLE",W4994="No Aplica"),0.5,IF(W4994="Cumple Mayormente",0.325,IF(W4994="Cumple Parcialmente",0.175,0)))</f>
        <v>0.5</v>
      </c>
      <c r="AN4994" s="6">
        <f t="shared" si="1093"/>
        <v>1</v>
      </c>
      <c r="AO4994" t="str">
        <f>VLOOKUP(BD_PONDERACIONES[[#This Row],[Comuna]],Tabla3[#All],2,0)</f>
        <v>Florida</v>
      </c>
    </row>
    <row r="4995" spans="1:41" x14ac:dyDescent="0.35">
      <c r="A4995" t="s">
        <v>23957</v>
      </c>
      <c r="B4995" t="s">
        <v>23958</v>
      </c>
      <c r="C4995" t="s">
        <v>23959</v>
      </c>
      <c r="D4995" s="5">
        <v>44951</v>
      </c>
      <c r="E4995" s="5">
        <v>44912</v>
      </c>
      <c r="F4995" t="s">
        <v>763</v>
      </c>
      <c r="G4995" t="s">
        <v>23960</v>
      </c>
      <c r="H4995" t="s">
        <v>2755</v>
      </c>
      <c r="J4995" t="s">
        <v>756</v>
      </c>
      <c r="K4995" t="s">
        <v>756</v>
      </c>
      <c r="L4995" t="s">
        <v>757</v>
      </c>
      <c r="M4995" t="s">
        <v>757</v>
      </c>
      <c r="N4995" t="s">
        <v>756</v>
      </c>
      <c r="O4995" t="s">
        <v>756</v>
      </c>
      <c r="P4995" t="s">
        <v>758</v>
      </c>
      <c r="Q4995" t="s">
        <v>759</v>
      </c>
      <c r="R4995" t="s">
        <v>759</v>
      </c>
      <c r="S4995" t="s">
        <v>757</v>
      </c>
      <c r="T4995" t="s">
        <v>757</v>
      </c>
      <c r="U4995" t="s">
        <v>757</v>
      </c>
      <c r="V4995" t="s">
        <v>773</v>
      </c>
      <c r="W4995" t="s">
        <v>773</v>
      </c>
      <c r="X4995" t="s">
        <v>23961</v>
      </c>
      <c r="Y4995" t="str">
        <f t="shared" si="1092"/>
        <v>diciembre</v>
      </c>
      <c r="Z4995">
        <f>YEAR(BD_PONDERACIONES[[#This Row],[Fecha Ejecución del Ticket]])</f>
        <v>2022</v>
      </c>
      <c r="AA4995" t="str">
        <f t="shared" si="1094"/>
        <v>enero</v>
      </c>
      <c r="AB4995">
        <f>YEAR(BD_PONDERACIONES[[#This Row],[Fecha de Inspección]])</f>
        <v>2023</v>
      </c>
      <c r="AC4995">
        <f t="shared" si="1095"/>
        <v>0.5</v>
      </c>
      <c r="AD4995">
        <f t="shared" si="1096"/>
        <v>0.5</v>
      </c>
      <c r="AE4995">
        <f t="shared" si="1097"/>
        <v>0.5</v>
      </c>
      <c r="AF4995">
        <f t="shared" si="1098"/>
        <v>0.5</v>
      </c>
      <c r="AG4995">
        <f t="shared" si="1099"/>
        <v>0.5</v>
      </c>
      <c r="AH4995">
        <f t="shared" si="1100"/>
        <v>0.5</v>
      </c>
      <c r="AI4995">
        <f t="shared" si="1101"/>
        <v>0.25</v>
      </c>
      <c r="AJ4995">
        <f t="shared" si="1102"/>
        <v>0.25</v>
      </c>
      <c r="AK4995">
        <f t="shared" si="1103"/>
        <v>0.5</v>
      </c>
      <c r="AL4995">
        <f t="shared" si="1104"/>
        <v>0</v>
      </c>
      <c r="AM4995">
        <f t="shared" si="1105"/>
        <v>0</v>
      </c>
      <c r="AN4995" s="6">
        <f t="shared" si="1093"/>
        <v>0.8</v>
      </c>
      <c r="AO4995" t="str">
        <f>VLOOKUP(BD_PONDERACIONES[[#This Row],[Comuna]],Tabla3[#All],2,0)</f>
        <v>Florida</v>
      </c>
    </row>
    <row r="4996" spans="1:41" x14ac:dyDescent="0.35">
      <c r="A4996" t="s">
        <v>23962</v>
      </c>
      <c r="B4996" t="s">
        <v>23963</v>
      </c>
      <c r="C4996" t="s">
        <v>23964</v>
      </c>
      <c r="D4996" s="5">
        <v>44951</v>
      </c>
      <c r="E4996" s="5">
        <v>44919</v>
      </c>
      <c r="F4996" t="s">
        <v>763</v>
      </c>
      <c r="G4996" t="s">
        <v>23965</v>
      </c>
      <c r="H4996" t="s">
        <v>2755</v>
      </c>
      <c r="J4996" t="s">
        <v>756</v>
      </c>
      <c r="K4996" t="s">
        <v>756</v>
      </c>
      <c r="L4996" t="s">
        <v>757</v>
      </c>
      <c r="M4996" t="s">
        <v>757</v>
      </c>
      <c r="N4996" t="s">
        <v>756</v>
      </c>
      <c r="O4996" t="s">
        <v>756</v>
      </c>
      <c r="P4996" t="s">
        <v>758</v>
      </c>
      <c r="Q4996" t="s">
        <v>759</v>
      </c>
      <c r="R4996" t="s">
        <v>759</v>
      </c>
      <c r="S4996" t="s">
        <v>757</v>
      </c>
      <c r="T4996" t="s">
        <v>757</v>
      </c>
      <c r="U4996" t="s">
        <v>757</v>
      </c>
      <c r="V4996" t="s">
        <v>756</v>
      </c>
      <c r="W4996" t="s">
        <v>756</v>
      </c>
      <c r="X4996" t="s">
        <v>804</v>
      </c>
      <c r="Y4996" t="str">
        <f t="shared" si="1092"/>
        <v>diciembre</v>
      </c>
      <c r="Z4996">
        <f>YEAR(BD_PONDERACIONES[[#This Row],[Fecha Ejecución del Ticket]])</f>
        <v>2022</v>
      </c>
      <c r="AA4996" t="str">
        <f t="shared" si="1094"/>
        <v>enero</v>
      </c>
      <c r="AB4996">
        <f>YEAR(BD_PONDERACIONES[[#This Row],[Fecha de Inspección]])</f>
        <v>2023</v>
      </c>
      <c r="AC4996">
        <f t="shared" si="1095"/>
        <v>0.5</v>
      </c>
      <c r="AD4996">
        <f t="shared" si="1096"/>
        <v>0.5</v>
      </c>
      <c r="AE4996">
        <f t="shared" si="1097"/>
        <v>0.5</v>
      </c>
      <c r="AF4996">
        <f t="shared" si="1098"/>
        <v>0.5</v>
      </c>
      <c r="AG4996">
        <f t="shared" si="1099"/>
        <v>0.5</v>
      </c>
      <c r="AH4996">
        <f t="shared" si="1100"/>
        <v>0.5</v>
      </c>
      <c r="AI4996">
        <f t="shared" si="1101"/>
        <v>0.25</v>
      </c>
      <c r="AJ4996">
        <f t="shared" si="1102"/>
        <v>0.25</v>
      </c>
      <c r="AK4996">
        <f t="shared" si="1103"/>
        <v>0.5</v>
      </c>
      <c r="AL4996">
        <f t="shared" si="1104"/>
        <v>0.5</v>
      </c>
      <c r="AM4996">
        <f t="shared" si="1105"/>
        <v>0.5</v>
      </c>
      <c r="AN4996" s="6">
        <f t="shared" si="1093"/>
        <v>1</v>
      </c>
      <c r="AO4996" t="str">
        <f>VLOOKUP(BD_PONDERACIONES[[#This Row],[Comuna]],Tabla3[#All],2,0)</f>
        <v>Florida</v>
      </c>
    </row>
    <row r="4997" spans="1:41" x14ac:dyDescent="0.35">
      <c r="A4997" t="s">
        <v>23966</v>
      </c>
      <c r="B4997" t="s">
        <v>23967</v>
      </c>
      <c r="C4997" t="s">
        <v>23968</v>
      </c>
      <c r="D4997" s="5">
        <v>44951</v>
      </c>
      <c r="E4997" s="5">
        <v>44909</v>
      </c>
      <c r="F4997" t="s">
        <v>763</v>
      </c>
      <c r="G4997" t="s">
        <v>23969</v>
      </c>
      <c r="H4997" t="s">
        <v>2755</v>
      </c>
      <c r="J4997" t="s">
        <v>756</v>
      </c>
      <c r="K4997" t="s">
        <v>756</v>
      </c>
      <c r="L4997" t="s">
        <v>757</v>
      </c>
      <c r="M4997" t="s">
        <v>757</v>
      </c>
      <c r="N4997" t="s">
        <v>756</v>
      </c>
      <c r="O4997" t="s">
        <v>756</v>
      </c>
      <c r="P4997" t="s">
        <v>758</v>
      </c>
      <c r="Q4997" t="s">
        <v>759</v>
      </c>
      <c r="R4997" t="s">
        <v>759</v>
      </c>
      <c r="S4997" t="s">
        <v>757</v>
      </c>
      <c r="T4997" t="s">
        <v>757</v>
      </c>
      <c r="U4997" t="s">
        <v>757</v>
      </c>
      <c r="V4997" t="s">
        <v>756</v>
      </c>
      <c r="W4997" t="s">
        <v>768</v>
      </c>
      <c r="X4997" t="s">
        <v>11786</v>
      </c>
      <c r="Y4997" t="str">
        <f t="shared" si="1092"/>
        <v>diciembre</v>
      </c>
      <c r="Z4997">
        <f>YEAR(BD_PONDERACIONES[[#This Row],[Fecha Ejecución del Ticket]])</f>
        <v>2022</v>
      </c>
      <c r="AA4997" t="str">
        <f t="shared" si="1094"/>
        <v>enero</v>
      </c>
      <c r="AB4997">
        <f>YEAR(BD_PONDERACIONES[[#This Row],[Fecha de Inspección]])</f>
        <v>2023</v>
      </c>
      <c r="AC4997">
        <f t="shared" si="1095"/>
        <v>0.5</v>
      </c>
      <c r="AD4997">
        <f t="shared" si="1096"/>
        <v>0.5</v>
      </c>
      <c r="AE4997">
        <f t="shared" si="1097"/>
        <v>0.5</v>
      </c>
      <c r="AF4997">
        <f t="shared" si="1098"/>
        <v>0.5</v>
      </c>
      <c r="AG4997">
        <f t="shared" si="1099"/>
        <v>0.5</v>
      </c>
      <c r="AH4997">
        <f t="shared" si="1100"/>
        <v>0.5</v>
      </c>
      <c r="AI4997">
        <f t="shared" si="1101"/>
        <v>0.25</v>
      </c>
      <c r="AJ4997">
        <f t="shared" si="1102"/>
        <v>0.25</v>
      </c>
      <c r="AK4997">
        <f t="shared" si="1103"/>
        <v>0.5</v>
      </c>
      <c r="AL4997">
        <f t="shared" si="1104"/>
        <v>0.5</v>
      </c>
      <c r="AM4997">
        <f t="shared" si="1105"/>
        <v>0.17499999999999999</v>
      </c>
      <c r="AN4997" s="6">
        <f t="shared" si="1093"/>
        <v>0.93500000000000005</v>
      </c>
      <c r="AO4997" t="str">
        <f>VLOOKUP(BD_PONDERACIONES[[#This Row],[Comuna]],Tabla3[#All],2,0)</f>
        <v>Florida</v>
      </c>
    </row>
    <row r="4998" spans="1:41" x14ac:dyDescent="0.35">
      <c r="A4998" t="s">
        <v>23970</v>
      </c>
      <c r="B4998" t="s">
        <v>23971</v>
      </c>
      <c r="C4998" t="s">
        <v>23972</v>
      </c>
      <c r="D4998" s="5">
        <v>44951</v>
      </c>
      <c r="E4998" s="5">
        <v>44905</v>
      </c>
      <c r="F4998" t="s">
        <v>763</v>
      </c>
      <c r="G4998" t="s">
        <v>23973</v>
      </c>
      <c r="H4998" t="s">
        <v>2755</v>
      </c>
      <c r="J4998" t="s">
        <v>756</v>
      </c>
      <c r="K4998" t="s">
        <v>756</v>
      </c>
      <c r="L4998" t="s">
        <v>757</v>
      </c>
      <c r="M4998" t="s">
        <v>757</v>
      </c>
      <c r="N4998" t="s">
        <v>756</v>
      </c>
      <c r="O4998" t="s">
        <v>756</v>
      </c>
      <c r="P4998" t="s">
        <v>765</v>
      </c>
      <c r="Q4998" t="s">
        <v>23974</v>
      </c>
      <c r="R4998" t="s">
        <v>23975</v>
      </c>
      <c r="S4998" t="s">
        <v>756</v>
      </c>
      <c r="T4998" t="s">
        <v>756</v>
      </c>
      <c r="U4998" t="s">
        <v>756</v>
      </c>
      <c r="V4998" t="s">
        <v>756</v>
      </c>
      <c r="W4998" t="s">
        <v>756</v>
      </c>
      <c r="X4998" t="s">
        <v>23976</v>
      </c>
      <c r="Y4998" t="str">
        <f t="shared" si="1092"/>
        <v>diciembre</v>
      </c>
      <c r="Z4998">
        <f>YEAR(BD_PONDERACIONES[[#This Row],[Fecha Ejecución del Ticket]])</f>
        <v>2022</v>
      </c>
      <c r="AA4998" t="str">
        <f t="shared" si="1094"/>
        <v>enero</v>
      </c>
      <c r="AB4998">
        <f>YEAR(BD_PONDERACIONES[[#This Row],[Fecha de Inspección]])</f>
        <v>2023</v>
      </c>
      <c r="AC4998">
        <f t="shared" si="1095"/>
        <v>0.5</v>
      </c>
      <c r="AD4998">
        <f t="shared" si="1096"/>
        <v>0.5</v>
      </c>
      <c r="AE4998">
        <f t="shared" si="1097"/>
        <v>0.5</v>
      </c>
      <c r="AF4998">
        <f t="shared" si="1098"/>
        <v>0.5</v>
      </c>
      <c r="AG4998">
        <f t="shared" si="1099"/>
        <v>0.5</v>
      </c>
      <c r="AH4998">
        <f t="shared" si="1100"/>
        <v>0.5</v>
      </c>
      <c r="AI4998">
        <f t="shared" si="1101"/>
        <v>0.25</v>
      </c>
      <c r="AJ4998">
        <f t="shared" si="1102"/>
        <v>0.25</v>
      </c>
      <c r="AK4998">
        <f t="shared" si="1103"/>
        <v>0.5</v>
      </c>
      <c r="AL4998">
        <f t="shared" si="1104"/>
        <v>0.5</v>
      </c>
      <c r="AM4998">
        <f t="shared" si="1105"/>
        <v>0.5</v>
      </c>
      <c r="AN4998" s="6">
        <f t="shared" si="1093"/>
        <v>1</v>
      </c>
      <c r="AO4998" t="str">
        <f>VLOOKUP(BD_PONDERACIONES[[#This Row],[Comuna]],Tabla3[#All],2,0)</f>
        <v>Florida</v>
      </c>
    </row>
    <row r="4999" spans="1:41" x14ac:dyDescent="0.35">
      <c r="A4999" t="s">
        <v>23977</v>
      </c>
      <c r="B4999" t="s">
        <v>23978</v>
      </c>
      <c r="C4999" t="s">
        <v>23979</v>
      </c>
      <c r="D4999" s="5">
        <v>44951</v>
      </c>
      <c r="E4999" s="5">
        <v>44904</v>
      </c>
      <c r="F4999" t="s">
        <v>763</v>
      </c>
      <c r="G4999" t="s">
        <v>23973</v>
      </c>
      <c r="H4999" t="s">
        <v>2755</v>
      </c>
      <c r="J4999" t="s">
        <v>756</v>
      </c>
      <c r="K4999" t="s">
        <v>756</v>
      </c>
      <c r="L4999" t="s">
        <v>757</v>
      </c>
      <c r="M4999" t="s">
        <v>757</v>
      </c>
      <c r="N4999" t="s">
        <v>756</v>
      </c>
      <c r="O4999" t="s">
        <v>756</v>
      </c>
      <c r="P4999" t="s">
        <v>765</v>
      </c>
      <c r="Q4999" t="s">
        <v>23974</v>
      </c>
      <c r="R4999" t="s">
        <v>23975</v>
      </c>
      <c r="S4999" t="s">
        <v>756</v>
      </c>
      <c r="T4999" t="s">
        <v>756</v>
      </c>
      <c r="U4999" t="s">
        <v>756</v>
      </c>
      <c r="V4999" t="s">
        <v>756</v>
      </c>
      <c r="W4999" t="s">
        <v>756</v>
      </c>
      <c r="X4999" t="s">
        <v>769</v>
      </c>
      <c r="Y4999" t="str">
        <f t="shared" si="1092"/>
        <v>diciembre</v>
      </c>
      <c r="Z4999">
        <f>YEAR(BD_PONDERACIONES[[#This Row],[Fecha Ejecución del Ticket]])</f>
        <v>2022</v>
      </c>
      <c r="AA4999" t="str">
        <f t="shared" si="1094"/>
        <v>enero</v>
      </c>
      <c r="AB4999">
        <f>YEAR(BD_PONDERACIONES[[#This Row],[Fecha de Inspección]])</f>
        <v>2023</v>
      </c>
      <c r="AC4999">
        <f t="shared" si="1095"/>
        <v>0.5</v>
      </c>
      <c r="AD4999">
        <f t="shared" si="1096"/>
        <v>0.5</v>
      </c>
      <c r="AE4999">
        <f t="shared" si="1097"/>
        <v>0.5</v>
      </c>
      <c r="AF4999">
        <f t="shared" si="1098"/>
        <v>0.5</v>
      </c>
      <c r="AG4999">
        <f t="shared" si="1099"/>
        <v>0.5</v>
      </c>
      <c r="AH4999">
        <f t="shared" si="1100"/>
        <v>0.5</v>
      </c>
      <c r="AI4999">
        <f t="shared" si="1101"/>
        <v>0.25</v>
      </c>
      <c r="AJ4999">
        <f t="shared" si="1102"/>
        <v>0.25</v>
      </c>
      <c r="AK4999">
        <f t="shared" si="1103"/>
        <v>0.5</v>
      </c>
      <c r="AL4999">
        <f t="shared" si="1104"/>
        <v>0.5</v>
      </c>
      <c r="AM4999">
        <f t="shared" si="1105"/>
        <v>0.5</v>
      </c>
      <c r="AN4999" s="6">
        <f t="shared" si="1093"/>
        <v>1</v>
      </c>
      <c r="AO4999" t="str">
        <f>VLOOKUP(BD_PONDERACIONES[[#This Row],[Comuna]],Tabla3[#All],2,0)</f>
        <v>Florida</v>
      </c>
    </row>
    <row r="5000" spans="1:41" x14ac:dyDescent="0.35">
      <c r="A5000" t="s">
        <v>23980</v>
      </c>
      <c r="B5000" t="s">
        <v>23981</v>
      </c>
      <c r="C5000" t="s">
        <v>23982</v>
      </c>
      <c r="D5000" s="5">
        <v>44951</v>
      </c>
      <c r="E5000" s="5">
        <v>44900</v>
      </c>
      <c r="F5000" t="s">
        <v>763</v>
      </c>
      <c r="G5000" t="s">
        <v>23983</v>
      </c>
      <c r="H5000" t="s">
        <v>2755</v>
      </c>
      <c r="J5000" t="s">
        <v>756</v>
      </c>
      <c r="K5000" t="s">
        <v>756</v>
      </c>
      <c r="L5000" t="s">
        <v>757</v>
      </c>
      <c r="M5000" t="s">
        <v>757</v>
      </c>
      <c r="N5000" t="s">
        <v>756</v>
      </c>
      <c r="O5000" t="s">
        <v>756</v>
      </c>
      <c r="P5000" t="s">
        <v>758</v>
      </c>
      <c r="Q5000" t="s">
        <v>759</v>
      </c>
      <c r="R5000" t="s">
        <v>759</v>
      </c>
      <c r="S5000" t="s">
        <v>757</v>
      </c>
      <c r="T5000" t="s">
        <v>757</v>
      </c>
      <c r="U5000" t="s">
        <v>757</v>
      </c>
      <c r="V5000" t="s">
        <v>756</v>
      </c>
      <c r="W5000" t="s">
        <v>768</v>
      </c>
      <c r="X5000" t="s">
        <v>23984</v>
      </c>
      <c r="Y5000" t="str">
        <f t="shared" si="1092"/>
        <v>diciembre</v>
      </c>
      <c r="Z5000">
        <f>YEAR(BD_PONDERACIONES[[#This Row],[Fecha Ejecución del Ticket]])</f>
        <v>2022</v>
      </c>
      <c r="AA5000" t="str">
        <f t="shared" si="1094"/>
        <v>enero</v>
      </c>
      <c r="AB5000">
        <f>YEAR(BD_PONDERACIONES[[#This Row],[Fecha de Inspección]])</f>
        <v>2023</v>
      </c>
      <c r="AC5000">
        <f t="shared" si="1095"/>
        <v>0.5</v>
      </c>
      <c r="AD5000">
        <f t="shared" si="1096"/>
        <v>0.5</v>
      </c>
      <c r="AE5000">
        <f t="shared" si="1097"/>
        <v>0.5</v>
      </c>
      <c r="AF5000">
        <f t="shared" si="1098"/>
        <v>0.5</v>
      </c>
      <c r="AG5000">
        <f t="shared" si="1099"/>
        <v>0.5</v>
      </c>
      <c r="AH5000">
        <f t="shared" si="1100"/>
        <v>0.5</v>
      </c>
      <c r="AI5000">
        <f t="shared" si="1101"/>
        <v>0.25</v>
      </c>
      <c r="AJ5000">
        <f t="shared" si="1102"/>
        <v>0.25</v>
      </c>
      <c r="AK5000">
        <f t="shared" si="1103"/>
        <v>0.5</v>
      </c>
      <c r="AL5000">
        <f t="shared" si="1104"/>
        <v>0.5</v>
      </c>
      <c r="AM5000">
        <f t="shared" si="1105"/>
        <v>0.17499999999999999</v>
      </c>
      <c r="AN5000" s="6">
        <f t="shared" si="1093"/>
        <v>0.93500000000000005</v>
      </c>
      <c r="AO5000" t="str">
        <f>VLOOKUP(BD_PONDERACIONES[[#This Row],[Comuna]],Tabla3[#All],2,0)</f>
        <v>Florida</v>
      </c>
    </row>
    <row r="5001" spans="1:41" x14ac:dyDescent="0.35">
      <c r="A5001" t="s">
        <v>23985</v>
      </c>
      <c r="B5001" t="s">
        <v>23986</v>
      </c>
      <c r="C5001" t="s">
        <v>23987</v>
      </c>
      <c r="D5001" s="5">
        <v>44951</v>
      </c>
      <c r="E5001" s="5">
        <v>44900</v>
      </c>
      <c r="F5001" t="s">
        <v>763</v>
      </c>
      <c r="G5001" t="s">
        <v>23983</v>
      </c>
      <c r="H5001" t="s">
        <v>2755</v>
      </c>
      <c r="J5001" t="s">
        <v>756</v>
      </c>
      <c r="K5001" t="s">
        <v>756</v>
      </c>
      <c r="L5001" t="s">
        <v>757</v>
      </c>
      <c r="M5001" t="s">
        <v>757</v>
      </c>
      <c r="N5001" t="s">
        <v>756</v>
      </c>
      <c r="O5001" t="s">
        <v>756</v>
      </c>
      <c r="P5001" t="s">
        <v>758</v>
      </c>
      <c r="Q5001" t="s">
        <v>759</v>
      </c>
      <c r="R5001" t="s">
        <v>759</v>
      </c>
      <c r="S5001" t="s">
        <v>757</v>
      </c>
      <c r="T5001" t="s">
        <v>757</v>
      </c>
      <c r="U5001" t="s">
        <v>757</v>
      </c>
      <c r="V5001" t="s">
        <v>756</v>
      </c>
      <c r="W5001" t="s">
        <v>756</v>
      </c>
      <c r="X5001" t="s">
        <v>23988</v>
      </c>
      <c r="Y5001" t="str">
        <f t="shared" si="1092"/>
        <v>diciembre</v>
      </c>
      <c r="Z5001">
        <f>YEAR(BD_PONDERACIONES[[#This Row],[Fecha Ejecución del Ticket]])</f>
        <v>2022</v>
      </c>
      <c r="AA5001" t="str">
        <f t="shared" si="1094"/>
        <v>enero</v>
      </c>
      <c r="AB5001">
        <f>YEAR(BD_PONDERACIONES[[#This Row],[Fecha de Inspección]])</f>
        <v>2023</v>
      </c>
      <c r="AC5001">
        <f t="shared" si="1095"/>
        <v>0.5</v>
      </c>
      <c r="AD5001">
        <f t="shared" si="1096"/>
        <v>0.5</v>
      </c>
      <c r="AE5001">
        <f t="shared" si="1097"/>
        <v>0.5</v>
      </c>
      <c r="AF5001">
        <f t="shared" si="1098"/>
        <v>0.5</v>
      </c>
      <c r="AG5001">
        <f t="shared" si="1099"/>
        <v>0.5</v>
      </c>
      <c r="AH5001">
        <f t="shared" si="1100"/>
        <v>0.5</v>
      </c>
      <c r="AI5001">
        <f t="shared" si="1101"/>
        <v>0.25</v>
      </c>
      <c r="AJ5001">
        <f t="shared" si="1102"/>
        <v>0.25</v>
      </c>
      <c r="AK5001">
        <f t="shared" si="1103"/>
        <v>0.5</v>
      </c>
      <c r="AL5001">
        <f t="shared" si="1104"/>
        <v>0.5</v>
      </c>
      <c r="AM5001">
        <f t="shared" si="1105"/>
        <v>0.5</v>
      </c>
      <c r="AN5001" s="6">
        <f t="shared" si="1093"/>
        <v>1</v>
      </c>
      <c r="AO5001" t="str">
        <f>VLOOKUP(BD_PONDERACIONES[[#This Row],[Comuna]],Tabla3[#All],2,0)</f>
        <v>Florida</v>
      </c>
    </row>
    <row r="5002" spans="1:41" x14ac:dyDescent="0.35">
      <c r="A5002" t="s">
        <v>23989</v>
      </c>
      <c r="B5002" t="s">
        <v>23990</v>
      </c>
      <c r="C5002" t="s">
        <v>23991</v>
      </c>
      <c r="D5002" s="5">
        <v>44951</v>
      </c>
      <c r="E5002" s="5">
        <v>44912</v>
      </c>
      <c r="F5002" t="s">
        <v>763</v>
      </c>
      <c r="G5002" t="s">
        <v>23992</v>
      </c>
      <c r="H5002" t="s">
        <v>2755</v>
      </c>
      <c r="J5002" t="s">
        <v>756</v>
      </c>
      <c r="K5002" t="s">
        <v>756</v>
      </c>
      <c r="L5002" t="s">
        <v>756</v>
      </c>
      <c r="M5002" t="s">
        <v>756</v>
      </c>
      <c r="N5002" t="s">
        <v>756</v>
      </c>
      <c r="O5002" t="s">
        <v>756</v>
      </c>
      <c r="P5002" t="s">
        <v>758</v>
      </c>
      <c r="Q5002" t="s">
        <v>759</v>
      </c>
      <c r="R5002" t="s">
        <v>759</v>
      </c>
      <c r="S5002" t="s">
        <v>757</v>
      </c>
      <c r="T5002" t="s">
        <v>757</v>
      </c>
      <c r="U5002" t="s">
        <v>757</v>
      </c>
      <c r="V5002" t="s">
        <v>756</v>
      </c>
      <c r="W5002" t="s">
        <v>756</v>
      </c>
      <c r="X5002" t="s">
        <v>23993</v>
      </c>
      <c r="Y5002" t="str">
        <f t="shared" si="1092"/>
        <v>diciembre</v>
      </c>
      <c r="Z5002">
        <f>YEAR(BD_PONDERACIONES[[#This Row],[Fecha Ejecución del Ticket]])</f>
        <v>2022</v>
      </c>
      <c r="AA5002" t="str">
        <f t="shared" si="1094"/>
        <v>enero</v>
      </c>
      <c r="AB5002">
        <f>YEAR(BD_PONDERACIONES[[#This Row],[Fecha de Inspección]])</f>
        <v>2023</v>
      </c>
      <c r="AC5002">
        <f t="shared" si="1095"/>
        <v>0.5</v>
      </c>
      <c r="AD5002">
        <f t="shared" si="1096"/>
        <v>0.5</v>
      </c>
      <c r="AE5002">
        <f t="shared" si="1097"/>
        <v>0.5</v>
      </c>
      <c r="AF5002">
        <f t="shared" si="1098"/>
        <v>0.5</v>
      </c>
      <c r="AG5002">
        <f t="shared" si="1099"/>
        <v>0.5</v>
      </c>
      <c r="AH5002">
        <f t="shared" si="1100"/>
        <v>0.5</v>
      </c>
      <c r="AI5002">
        <f t="shared" si="1101"/>
        <v>0.25</v>
      </c>
      <c r="AJ5002">
        <f t="shared" si="1102"/>
        <v>0.25</v>
      </c>
      <c r="AK5002">
        <f t="shared" si="1103"/>
        <v>0.5</v>
      </c>
      <c r="AL5002">
        <f t="shared" si="1104"/>
        <v>0.5</v>
      </c>
      <c r="AM5002">
        <f t="shared" si="1105"/>
        <v>0.5</v>
      </c>
      <c r="AN5002" s="6">
        <f t="shared" si="1093"/>
        <v>1</v>
      </c>
      <c r="AO5002" t="str">
        <f>VLOOKUP(BD_PONDERACIONES[[#This Row],[Comuna]],Tabla3[#All],2,0)</f>
        <v>Florida</v>
      </c>
    </row>
    <row r="5003" spans="1:41" x14ac:dyDescent="0.35">
      <c r="A5003" t="s">
        <v>23994</v>
      </c>
      <c r="B5003" t="s">
        <v>23995</v>
      </c>
      <c r="C5003" t="s">
        <v>23996</v>
      </c>
      <c r="D5003" s="5">
        <v>44952</v>
      </c>
      <c r="E5003" s="5">
        <v>44900</v>
      </c>
      <c r="F5003" t="s">
        <v>753</v>
      </c>
      <c r="G5003" t="s">
        <v>23997</v>
      </c>
      <c r="H5003" t="s">
        <v>2755</v>
      </c>
      <c r="J5003" t="s">
        <v>756</v>
      </c>
      <c r="K5003" t="s">
        <v>756</v>
      </c>
      <c r="L5003" t="s">
        <v>757</v>
      </c>
      <c r="M5003" t="s">
        <v>757</v>
      </c>
      <c r="N5003" t="s">
        <v>756</v>
      </c>
      <c r="O5003" t="s">
        <v>756</v>
      </c>
      <c r="P5003" t="s">
        <v>758</v>
      </c>
      <c r="Q5003" t="s">
        <v>759</v>
      </c>
      <c r="R5003" t="s">
        <v>759</v>
      </c>
      <c r="S5003" t="s">
        <v>757</v>
      </c>
      <c r="T5003" t="s">
        <v>757</v>
      </c>
      <c r="U5003" t="s">
        <v>757</v>
      </c>
      <c r="V5003" t="s">
        <v>756</v>
      </c>
      <c r="W5003" t="s">
        <v>756</v>
      </c>
      <c r="X5003" t="s">
        <v>23998</v>
      </c>
      <c r="Y5003" t="str">
        <f t="shared" si="1092"/>
        <v>diciembre</v>
      </c>
      <c r="Z5003">
        <f>YEAR(BD_PONDERACIONES[[#This Row],[Fecha Ejecución del Ticket]])</f>
        <v>2022</v>
      </c>
      <c r="AA5003" t="str">
        <f t="shared" si="1094"/>
        <v>enero</v>
      </c>
      <c r="AB5003">
        <f>YEAR(BD_PONDERACIONES[[#This Row],[Fecha de Inspección]])</f>
        <v>2023</v>
      </c>
      <c r="AC5003">
        <f t="shared" si="1095"/>
        <v>0.5</v>
      </c>
      <c r="AD5003">
        <f t="shared" si="1096"/>
        <v>0.5</v>
      </c>
      <c r="AE5003">
        <f t="shared" si="1097"/>
        <v>0.5</v>
      </c>
      <c r="AF5003">
        <f t="shared" si="1098"/>
        <v>0.5</v>
      </c>
      <c r="AG5003">
        <f t="shared" si="1099"/>
        <v>0.5</v>
      </c>
      <c r="AH5003">
        <f t="shared" si="1100"/>
        <v>0.5</v>
      </c>
      <c r="AI5003">
        <f t="shared" si="1101"/>
        <v>0.25</v>
      </c>
      <c r="AJ5003">
        <f t="shared" si="1102"/>
        <v>0.25</v>
      </c>
      <c r="AK5003">
        <f t="shared" si="1103"/>
        <v>0.5</v>
      </c>
      <c r="AL5003">
        <f t="shared" si="1104"/>
        <v>0.5</v>
      </c>
      <c r="AM5003">
        <f t="shared" si="1105"/>
        <v>0.5</v>
      </c>
      <c r="AN5003" s="6">
        <f t="shared" si="1093"/>
        <v>1</v>
      </c>
      <c r="AO5003" t="str">
        <f>VLOOKUP(BD_PONDERACIONES[[#This Row],[Comuna]],Tabla3[#All],2,0)</f>
        <v>Florida</v>
      </c>
    </row>
    <row r="5004" spans="1:41" x14ac:dyDescent="0.35">
      <c r="A5004" t="s">
        <v>23999</v>
      </c>
      <c r="B5004" t="s">
        <v>24000</v>
      </c>
      <c r="C5004" t="s">
        <v>24001</v>
      </c>
      <c r="D5004" s="5">
        <v>44952</v>
      </c>
      <c r="E5004" s="5">
        <v>44915</v>
      </c>
      <c r="F5004" t="s">
        <v>753</v>
      </c>
      <c r="G5004" t="s">
        <v>24002</v>
      </c>
      <c r="H5004" t="s">
        <v>2755</v>
      </c>
      <c r="J5004" t="s">
        <v>756</v>
      </c>
      <c r="K5004" t="s">
        <v>756</v>
      </c>
      <c r="L5004" t="s">
        <v>757</v>
      </c>
      <c r="M5004" t="s">
        <v>757</v>
      </c>
      <c r="N5004" t="s">
        <v>756</v>
      </c>
      <c r="O5004" t="s">
        <v>756</v>
      </c>
      <c r="P5004" t="s">
        <v>758</v>
      </c>
      <c r="Q5004" t="s">
        <v>759</v>
      </c>
      <c r="R5004" t="s">
        <v>759</v>
      </c>
      <c r="S5004" t="s">
        <v>757</v>
      </c>
      <c r="T5004" t="s">
        <v>757</v>
      </c>
      <c r="U5004" t="s">
        <v>757</v>
      </c>
      <c r="V5004" t="s">
        <v>904</v>
      </c>
      <c r="W5004" t="s">
        <v>756</v>
      </c>
      <c r="X5004" t="s">
        <v>8238</v>
      </c>
      <c r="Y5004" t="str">
        <f t="shared" si="1092"/>
        <v>diciembre</v>
      </c>
      <c r="Z5004">
        <f>YEAR(BD_PONDERACIONES[[#This Row],[Fecha Ejecución del Ticket]])</f>
        <v>2022</v>
      </c>
      <c r="AA5004" t="str">
        <f t="shared" si="1094"/>
        <v>enero</v>
      </c>
      <c r="AB5004">
        <f>YEAR(BD_PONDERACIONES[[#This Row],[Fecha de Inspección]])</f>
        <v>2023</v>
      </c>
      <c r="AC5004">
        <f t="shared" si="1095"/>
        <v>0.5</v>
      </c>
      <c r="AD5004">
        <f t="shared" si="1096"/>
        <v>0.5</v>
      </c>
      <c r="AE5004">
        <f t="shared" si="1097"/>
        <v>0.5</v>
      </c>
      <c r="AF5004">
        <f t="shared" si="1098"/>
        <v>0.5</v>
      </c>
      <c r="AG5004">
        <f t="shared" si="1099"/>
        <v>0.5</v>
      </c>
      <c r="AH5004">
        <f t="shared" si="1100"/>
        <v>0.5</v>
      </c>
      <c r="AI5004">
        <f t="shared" si="1101"/>
        <v>0.25</v>
      </c>
      <c r="AJ5004">
        <f t="shared" si="1102"/>
        <v>0.25</v>
      </c>
      <c r="AK5004">
        <f t="shared" si="1103"/>
        <v>0.5</v>
      </c>
      <c r="AL5004">
        <f t="shared" si="1104"/>
        <v>0.32500000000000001</v>
      </c>
      <c r="AM5004">
        <f t="shared" si="1105"/>
        <v>0.5</v>
      </c>
      <c r="AN5004" s="6">
        <f t="shared" si="1093"/>
        <v>0.96500000000000008</v>
      </c>
      <c r="AO5004" t="str">
        <f>VLOOKUP(BD_PONDERACIONES[[#This Row],[Comuna]],Tabla3[#All],2,0)</f>
        <v>Florida</v>
      </c>
    </row>
    <row r="5005" spans="1:41" x14ac:dyDescent="0.35">
      <c r="A5005" t="s">
        <v>24003</v>
      </c>
      <c r="B5005" t="s">
        <v>24004</v>
      </c>
      <c r="C5005" t="s">
        <v>24005</v>
      </c>
      <c r="D5005" s="5">
        <v>44952</v>
      </c>
      <c r="E5005" s="5">
        <v>44905</v>
      </c>
      <c r="F5005" t="s">
        <v>753</v>
      </c>
      <c r="G5005" t="s">
        <v>24006</v>
      </c>
      <c r="H5005" t="s">
        <v>2755</v>
      </c>
      <c r="J5005" t="s">
        <v>756</v>
      </c>
      <c r="K5005" t="s">
        <v>756</v>
      </c>
      <c r="L5005" t="s">
        <v>757</v>
      </c>
      <c r="M5005" t="s">
        <v>757</v>
      </c>
      <c r="N5005" t="s">
        <v>756</v>
      </c>
      <c r="O5005" t="s">
        <v>756</v>
      </c>
      <c r="P5005" t="s">
        <v>765</v>
      </c>
      <c r="Q5005" t="s">
        <v>759</v>
      </c>
      <c r="R5005" t="s">
        <v>759</v>
      </c>
      <c r="S5005" t="s">
        <v>756</v>
      </c>
      <c r="T5005" t="s">
        <v>756</v>
      </c>
      <c r="U5005" t="s">
        <v>756</v>
      </c>
      <c r="V5005" t="s">
        <v>756</v>
      </c>
      <c r="W5005" t="s">
        <v>768</v>
      </c>
      <c r="X5005" t="s">
        <v>13216</v>
      </c>
      <c r="Y5005" t="str">
        <f t="shared" si="1092"/>
        <v>diciembre</v>
      </c>
      <c r="Z5005">
        <f>YEAR(BD_PONDERACIONES[[#This Row],[Fecha Ejecución del Ticket]])</f>
        <v>2022</v>
      </c>
      <c r="AA5005" t="str">
        <f t="shared" si="1094"/>
        <v>enero</v>
      </c>
      <c r="AB5005">
        <f>YEAR(BD_PONDERACIONES[[#This Row],[Fecha de Inspección]])</f>
        <v>2023</v>
      </c>
      <c r="AC5005">
        <f t="shared" si="1095"/>
        <v>0.5</v>
      </c>
      <c r="AD5005">
        <f t="shared" si="1096"/>
        <v>0.5</v>
      </c>
      <c r="AE5005">
        <f t="shared" si="1097"/>
        <v>0.5</v>
      </c>
      <c r="AF5005">
        <f t="shared" si="1098"/>
        <v>0.5</v>
      </c>
      <c r="AG5005">
        <f t="shared" si="1099"/>
        <v>0.5</v>
      </c>
      <c r="AH5005">
        <f t="shared" si="1100"/>
        <v>0.5</v>
      </c>
      <c r="AI5005">
        <f t="shared" si="1101"/>
        <v>0.25</v>
      </c>
      <c r="AJ5005">
        <f t="shared" si="1102"/>
        <v>0.25</v>
      </c>
      <c r="AK5005">
        <f t="shared" si="1103"/>
        <v>0.5</v>
      </c>
      <c r="AL5005">
        <f t="shared" si="1104"/>
        <v>0.5</v>
      </c>
      <c r="AM5005">
        <f t="shared" si="1105"/>
        <v>0.17499999999999999</v>
      </c>
      <c r="AN5005" s="6">
        <f t="shared" si="1093"/>
        <v>0.93500000000000005</v>
      </c>
      <c r="AO5005" t="str">
        <f>VLOOKUP(BD_PONDERACIONES[[#This Row],[Comuna]],Tabla3[#All],2,0)</f>
        <v>Florida</v>
      </c>
    </row>
    <row r="5006" spans="1:41" x14ac:dyDescent="0.35">
      <c r="A5006" t="s">
        <v>24007</v>
      </c>
      <c r="B5006" t="s">
        <v>24008</v>
      </c>
      <c r="C5006" t="s">
        <v>24009</v>
      </c>
      <c r="D5006" s="5">
        <v>44952</v>
      </c>
      <c r="E5006" s="5">
        <v>44910</v>
      </c>
      <c r="F5006" t="s">
        <v>753</v>
      </c>
      <c r="G5006" t="s">
        <v>24010</v>
      </c>
      <c r="H5006" t="s">
        <v>2755</v>
      </c>
      <c r="J5006" t="s">
        <v>756</v>
      </c>
      <c r="K5006" t="s">
        <v>756</v>
      </c>
      <c r="L5006" t="s">
        <v>757</v>
      </c>
      <c r="M5006" t="s">
        <v>757</v>
      </c>
      <c r="N5006" t="s">
        <v>756</v>
      </c>
      <c r="O5006" t="s">
        <v>756</v>
      </c>
      <c r="P5006" t="s">
        <v>758</v>
      </c>
      <c r="Q5006" t="s">
        <v>759</v>
      </c>
      <c r="R5006" t="s">
        <v>759</v>
      </c>
      <c r="S5006" t="s">
        <v>757</v>
      </c>
      <c r="T5006" t="s">
        <v>757</v>
      </c>
      <c r="U5006" t="s">
        <v>757</v>
      </c>
      <c r="V5006" t="s">
        <v>756</v>
      </c>
      <c r="W5006" t="s">
        <v>756</v>
      </c>
      <c r="X5006" t="s">
        <v>8238</v>
      </c>
      <c r="Y5006" t="str">
        <f t="shared" si="1092"/>
        <v>diciembre</v>
      </c>
      <c r="Z5006">
        <f>YEAR(BD_PONDERACIONES[[#This Row],[Fecha Ejecución del Ticket]])</f>
        <v>2022</v>
      </c>
      <c r="AA5006" t="str">
        <f t="shared" si="1094"/>
        <v>enero</v>
      </c>
      <c r="AB5006">
        <f>YEAR(BD_PONDERACIONES[[#This Row],[Fecha de Inspección]])</f>
        <v>2023</v>
      </c>
      <c r="AC5006">
        <f t="shared" si="1095"/>
        <v>0.5</v>
      </c>
      <c r="AD5006">
        <f t="shared" si="1096"/>
        <v>0.5</v>
      </c>
      <c r="AE5006">
        <f t="shared" si="1097"/>
        <v>0.5</v>
      </c>
      <c r="AF5006">
        <f t="shared" si="1098"/>
        <v>0.5</v>
      </c>
      <c r="AG5006">
        <f t="shared" si="1099"/>
        <v>0.5</v>
      </c>
      <c r="AH5006">
        <f t="shared" si="1100"/>
        <v>0.5</v>
      </c>
      <c r="AI5006">
        <f t="shared" si="1101"/>
        <v>0.25</v>
      </c>
      <c r="AJ5006">
        <f t="shared" si="1102"/>
        <v>0.25</v>
      </c>
      <c r="AK5006">
        <f t="shared" si="1103"/>
        <v>0.5</v>
      </c>
      <c r="AL5006">
        <f t="shared" si="1104"/>
        <v>0.5</v>
      </c>
      <c r="AM5006">
        <f t="shared" si="1105"/>
        <v>0.5</v>
      </c>
      <c r="AN5006" s="6">
        <f t="shared" si="1093"/>
        <v>1</v>
      </c>
      <c r="AO5006" t="str">
        <f>VLOOKUP(BD_PONDERACIONES[[#This Row],[Comuna]],Tabla3[#All],2,0)</f>
        <v>Florida</v>
      </c>
    </row>
    <row r="5007" spans="1:41" x14ac:dyDescent="0.35">
      <c r="A5007" t="s">
        <v>24011</v>
      </c>
      <c r="B5007" t="s">
        <v>24012</v>
      </c>
      <c r="C5007" t="s">
        <v>24013</v>
      </c>
      <c r="D5007" s="5">
        <v>44952</v>
      </c>
      <c r="E5007" s="5">
        <v>44926</v>
      </c>
      <c r="F5007" t="s">
        <v>753</v>
      </c>
      <c r="G5007" t="s">
        <v>24014</v>
      </c>
      <c r="H5007" t="s">
        <v>2755</v>
      </c>
      <c r="J5007" t="s">
        <v>756</v>
      </c>
      <c r="K5007" t="s">
        <v>756</v>
      </c>
      <c r="L5007" t="s">
        <v>756</v>
      </c>
      <c r="M5007" t="s">
        <v>756</v>
      </c>
      <c r="N5007" t="s">
        <v>756</v>
      </c>
      <c r="O5007" t="s">
        <v>756</v>
      </c>
      <c r="P5007" t="s">
        <v>758</v>
      </c>
      <c r="Q5007" t="s">
        <v>759</v>
      </c>
      <c r="R5007" t="s">
        <v>759</v>
      </c>
      <c r="S5007" t="s">
        <v>757</v>
      </c>
      <c r="T5007" t="s">
        <v>757</v>
      </c>
      <c r="U5007" t="s">
        <v>757</v>
      </c>
      <c r="V5007" t="s">
        <v>756</v>
      </c>
      <c r="W5007" t="s">
        <v>756</v>
      </c>
      <c r="X5007" t="s">
        <v>22148</v>
      </c>
      <c r="Y5007" t="str">
        <f t="shared" si="1092"/>
        <v>diciembre</v>
      </c>
      <c r="Z5007">
        <f>YEAR(BD_PONDERACIONES[[#This Row],[Fecha Ejecución del Ticket]])</f>
        <v>2022</v>
      </c>
      <c r="AA5007" t="str">
        <f t="shared" si="1094"/>
        <v>enero</v>
      </c>
      <c r="AB5007">
        <f>YEAR(BD_PONDERACIONES[[#This Row],[Fecha de Inspección]])</f>
        <v>2023</v>
      </c>
      <c r="AC5007">
        <f t="shared" si="1095"/>
        <v>0.5</v>
      </c>
      <c r="AD5007">
        <f t="shared" si="1096"/>
        <v>0.5</v>
      </c>
      <c r="AE5007">
        <f t="shared" si="1097"/>
        <v>0.5</v>
      </c>
      <c r="AF5007">
        <f t="shared" si="1098"/>
        <v>0.5</v>
      </c>
      <c r="AG5007">
        <f t="shared" si="1099"/>
        <v>0.5</v>
      </c>
      <c r="AH5007">
        <f t="shared" si="1100"/>
        <v>0.5</v>
      </c>
      <c r="AI5007">
        <f t="shared" si="1101"/>
        <v>0.25</v>
      </c>
      <c r="AJ5007">
        <f t="shared" si="1102"/>
        <v>0.25</v>
      </c>
      <c r="AK5007">
        <f t="shared" si="1103"/>
        <v>0.5</v>
      </c>
      <c r="AL5007">
        <f t="shared" si="1104"/>
        <v>0.5</v>
      </c>
      <c r="AM5007">
        <f t="shared" si="1105"/>
        <v>0.5</v>
      </c>
      <c r="AN5007" s="6">
        <f t="shared" si="1093"/>
        <v>1</v>
      </c>
      <c r="AO5007" t="str">
        <f>VLOOKUP(BD_PONDERACIONES[[#This Row],[Comuna]],Tabla3[#All],2,0)</f>
        <v>Florida</v>
      </c>
    </row>
    <row r="5008" spans="1:41" x14ac:dyDescent="0.35">
      <c r="A5008" t="s">
        <v>24015</v>
      </c>
      <c r="B5008" t="s">
        <v>24016</v>
      </c>
      <c r="C5008" t="s">
        <v>24017</v>
      </c>
      <c r="D5008" s="5">
        <v>44952</v>
      </c>
      <c r="E5008" s="5">
        <v>44901</v>
      </c>
      <c r="F5008" t="s">
        <v>753</v>
      </c>
      <c r="G5008" t="s">
        <v>24018</v>
      </c>
      <c r="H5008" t="s">
        <v>2755</v>
      </c>
      <c r="J5008" t="s">
        <v>756</v>
      </c>
      <c r="K5008" t="s">
        <v>756</v>
      </c>
      <c r="L5008" t="s">
        <v>757</v>
      </c>
      <c r="M5008" t="s">
        <v>757</v>
      </c>
      <c r="N5008" t="s">
        <v>756</v>
      </c>
      <c r="O5008" t="s">
        <v>756</v>
      </c>
      <c r="P5008" t="s">
        <v>765</v>
      </c>
      <c r="Q5008" t="s">
        <v>759</v>
      </c>
      <c r="R5008" t="s">
        <v>759</v>
      </c>
      <c r="S5008" t="s">
        <v>756</v>
      </c>
      <c r="T5008" t="s">
        <v>756</v>
      </c>
      <c r="U5008" t="s">
        <v>756</v>
      </c>
      <c r="V5008" t="s">
        <v>756</v>
      </c>
      <c r="W5008" t="s">
        <v>756</v>
      </c>
      <c r="X5008" t="s">
        <v>24019</v>
      </c>
      <c r="Y5008" t="str">
        <f t="shared" si="1092"/>
        <v>diciembre</v>
      </c>
      <c r="Z5008">
        <f>YEAR(BD_PONDERACIONES[[#This Row],[Fecha Ejecución del Ticket]])</f>
        <v>2022</v>
      </c>
      <c r="AA5008" t="str">
        <f t="shared" si="1094"/>
        <v>enero</v>
      </c>
      <c r="AB5008">
        <f>YEAR(BD_PONDERACIONES[[#This Row],[Fecha de Inspección]])</f>
        <v>2023</v>
      </c>
      <c r="AC5008">
        <f t="shared" si="1095"/>
        <v>0.5</v>
      </c>
      <c r="AD5008">
        <f t="shared" si="1096"/>
        <v>0.5</v>
      </c>
      <c r="AE5008">
        <f t="shared" si="1097"/>
        <v>0.5</v>
      </c>
      <c r="AF5008">
        <f t="shared" si="1098"/>
        <v>0.5</v>
      </c>
      <c r="AG5008">
        <f t="shared" si="1099"/>
        <v>0.5</v>
      </c>
      <c r="AH5008">
        <f t="shared" si="1100"/>
        <v>0.5</v>
      </c>
      <c r="AI5008">
        <f t="shared" si="1101"/>
        <v>0.25</v>
      </c>
      <c r="AJ5008">
        <f t="shared" si="1102"/>
        <v>0.25</v>
      </c>
      <c r="AK5008">
        <f t="shared" si="1103"/>
        <v>0.5</v>
      </c>
      <c r="AL5008">
        <f t="shared" si="1104"/>
        <v>0.5</v>
      </c>
      <c r="AM5008">
        <f t="shared" si="1105"/>
        <v>0.5</v>
      </c>
      <c r="AN5008" s="6">
        <f t="shared" si="1093"/>
        <v>1</v>
      </c>
      <c r="AO5008" t="str">
        <f>VLOOKUP(BD_PONDERACIONES[[#This Row],[Comuna]],Tabla3[#All],2,0)</f>
        <v>Florida</v>
      </c>
    </row>
    <row r="5009" spans="1:41" x14ac:dyDescent="0.35">
      <c r="A5009" t="s">
        <v>24020</v>
      </c>
      <c r="B5009" t="s">
        <v>24021</v>
      </c>
      <c r="C5009" t="s">
        <v>24022</v>
      </c>
      <c r="D5009" s="5">
        <v>44952</v>
      </c>
      <c r="E5009" s="5">
        <v>44914</v>
      </c>
      <c r="F5009" t="s">
        <v>753</v>
      </c>
      <c r="G5009" t="s">
        <v>24023</v>
      </c>
      <c r="H5009" t="s">
        <v>2755</v>
      </c>
      <c r="J5009" t="s">
        <v>756</v>
      </c>
      <c r="K5009" t="s">
        <v>756</v>
      </c>
      <c r="L5009" t="s">
        <v>757</v>
      </c>
      <c r="M5009" t="s">
        <v>757</v>
      </c>
      <c r="N5009" t="s">
        <v>756</v>
      </c>
      <c r="O5009" t="s">
        <v>756</v>
      </c>
      <c r="P5009" t="s">
        <v>765</v>
      </c>
      <c r="Q5009" t="s">
        <v>24024</v>
      </c>
      <c r="R5009" t="s">
        <v>759</v>
      </c>
      <c r="S5009" t="s">
        <v>756</v>
      </c>
      <c r="T5009" t="s">
        <v>756</v>
      </c>
      <c r="U5009" t="s">
        <v>756</v>
      </c>
      <c r="V5009" t="s">
        <v>756</v>
      </c>
      <c r="W5009" t="s">
        <v>756</v>
      </c>
      <c r="X5009" t="s">
        <v>9524</v>
      </c>
      <c r="Y5009" t="str">
        <f t="shared" ref="Y5009:Y5072" si="1106">TEXT(E5009,"MMMM")</f>
        <v>diciembre</v>
      </c>
      <c r="Z5009">
        <f>YEAR(BD_PONDERACIONES[[#This Row],[Fecha Ejecución del Ticket]])</f>
        <v>2022</v>
      </c>
      <c r="AA5009" t="str">
        <f t="shared" si="1094"/>
        <v>enero</v>
      </c>
      <c r="AB5009">
        <f>YEAR(BD_PONDERACIONES[[#This Row],[Fecha de Inspección]])</f>
        <v>2023</v>
      </c>
      <c r="AC5009">
        <f t="shared" si="1095"/>
        <v>0.5</v>
      </c>
      <c r="AD5009">
        <f t="shared" si="1096"/>
        <v>0.5</v>
      </c>
      <c r="AE5009">
        <f t="shared" si="1097"/>
        <v>0.5</v>
      </c>
      <c r="AF5009">
        <f t="shared" si="1098"/>
        <v>0.5</v>
      </c>
      <c r="AG5009">
        <f t="shared" si="1099"/>
        <v>0.5</v>
      </c>
      <c r="AH5009">
        <f t="shared" si="1100"/>
        <v>0.5</v>
      </c>
      <c r="AI5009">
        <f t="shared" si="1101"/>
        <v>0.25</v>
      </c>
      <c r="AJ5009">
        <f t="shared" si="1102"/>
        <v>0.25</v>
      </c>
      <c r="AK5009">
        <f t="shared" si="1103"/>
        <v>0.5</v>
      </c>
      <c r="AL5009">
        <f t="shared" si="1104"/>
        <v>0.5</v>
      </c>
      <c r="AM5009">
        <f t="shared" si="1105"/>
        <v>0.5</v>
      </c>
      <c r="AN5009" s="6">
        <f t="shared" ref="AN5009:AN5072" si="1107">((AC5009+AD5009)*0.2)+((AE5009+AF5009)*0.3)+((AG5009+AH5009)*0.15)+((AI5009+AJ5009+AK5009)*0.15)+((AL5009+AM5009)*0.2)</f>
        <v>1</v>
      </c>
      <c r="AO5009" t="str">
        <f>VLOOKUP(BD_PONDERACIONES[[#This Row],[Comuna]],Tabla3[#All],2,0)</f>
        <v>Florida</v>
      </c>
    </row>
    <row r="5010" spans="1:41" x14ac:dyDescent="0.35">
      <c r="A5010" t="s">
        <v>24025</v>
      </c>
      <c r="B5010" t="s">
        <v>24026</v>
      </c>
      <c r="C5010" t="s">
        <v>24027</v>
      </c>
      <c r="D5010" s="5">
        <v>44952</v>
      </c>
      <c r="E5010" s="5">
        <v>44897</v>
      </c>
      <c r="F5010" t="s">
        <v>753</v>
      </c>
      <c r="G5010" t="s">
        <v>21766</v>
      </c>
      <c r="H5010" t="s">
        <v>2755</v>
      </c>
      <c r="J5010" t="s">
        <v>756</v>
      </c>
      <c r="K5010" t="s">
        <v>756</v>
      </c>
      <c r="L5010" t="s">
        <v>757</v>
      </c>
      <c r="M5010" t="s">
        <v>757</v>
      </c>
      <c r="N5010" t="s">
        <v>756</v>
      </c>
      <c r="O5010" t="s">
        <v>756</v>
      </c>
      <c r="P5010" t="s">
        <v>765</v>
      </c>
      <c r="Q5010" t="s">
        <v>759</v>
      </c>
      <c r="R5010" t="s">
        <v>759</v>
      </c>
      <c r="S5010" t="s">
        <v>756</v>
      </c>
      <c r="T5010" t="s">
        <v>756</v>
      </c>
      <c r="U5010" t="s">
        <v>756</v>
      </c>
      <c r="V5010" t="s">
        <v>904</v>
      </c>
      <c r="W5010" t="s">
        <v>756</v>
      </c>
      <c r="X5010" t="s">
        <v>24028</v>
      </c>
      <c r="Y5010" t="str">
        <f t="shared" si="1106"/>
        <v>diciembre</v>
      </c>
      <c r="Z5010">
        <f>YEAR(BD_PONDERACIONES[[#This Row],[Fecha Ejecución del Ticket]])</f>
        <v>2022</v>
      </c>
      <c r="AA5010" t="str">
        <f t="shared" si="1094"/>
        <v>enero</v>
      </c>
      <c r="AB5010">
        <f>YEAR(BD_PONDERACIONES[[#This Row],[Fecha de Inspección]])</f>
        <v>2023</v>
      </c>
      <c r="AC5010">
        <f t="shared" si="1095"/>
        <v>0.5</v>
      </c>
      <c r="AD5010">
        <f t="shared" si="1096"/>
        <v>0.5</v>
      </c>
      <c r="AE5010">
        <f t="shared" si="1097"/>
        <v>0.5</v>
      </c>
      <c r="AF5010">
        <f t="shared" si="1098"/>
        <v>0.5</v>
      </c>
      <c r="AG5010">
        <f t="shared" si="1099"/>
        <v>0.5</v>
      </c>
      <c r="AH5010">
        <f t="shared" si="1100"/>
        <v>0.5</v>
      </c>
      <c r="AI5010">
        <f t="shared" si="1101"/>
        <v>0.25</v>
      </c>
      <c r="AJ5010">
        <f t="shared" si="1102"/>
        <v>0.25</v>
      </c>
      <c r="AK5010">
        <f t="shared" si="1103"/>
        <v>0.5</v>
      </c>
      <c r="AL5010">
        <f t="shared" si="1104"/>
        <v>0.32500000000000001</v>
      </c>
      <c r="AM5010">
        <f t="shared" si="1105"/>
        <v>0.5</v>
      </c>
      <c r="AN5010" s="6">
        <f t="shared" si="1107"/>
        <v>0.96500000000000008</v>
      </c>
      <c r="AO5010" t="str">
        <f>VLOOKUP(BD_PONDERACIONES[[#This Row],[Comuna]],Tabla3[#All],2,0)</f>
        <v>Florida</v>
      </c>
    </row>
    <row r="5011" spans="1:41" x14ac:dyDescent="0.35">
      <c r="A5011" t="s">
        <v>24029</v>
      </c>
      <c r="B5011" t="s">
        <v>24030</v>
      </c>
      <c r="C5011" t="s">
        <v>24031</v>
      </c>
      <c r="D5011" s="5">
        <v>44952</v>
      </c>
      <c r="E5011" s="5">
        <v>44919</v>
      </c>
      <c r="F5011" t="s">
        <v>753</v>
      </c>
      <c r="G5011" t="s">
        <v>21766</v>
      </c>
      <c r="H5011" t="s">
        <v>2755</v>
      </c>
      <c r="J5011" t="s">
        <v>756</v>
      </c>
      <c r="K5011" t="s">
        <v>756</v>
      </c>
      <c r="L5011" t="s">
        <v>757</v>
      </c>
      <c r="M5011" t="s">
        <v>757</v>
      </c>
      <c r="N5011" t="s">
        <v>756</v>
      </c>
      <c r="O5011" t="s">
        <v>756</v>
      </c>
      <c r="P5011" t="s">
        <v>758</v>
      </c>
      <c r="Q5011" t="s">
        <v>759</v>
      </c>
      <c r="R5011" t="s">
        <v>759</v>
      </c>
      <c r="S5011" t="s">
        <v>757</v>
      </c>
      <c r="T5011" t="s">
        <v>757</v>
      </c>
      <c r="U5011" t="s">
        <v>757</v>
      </c>
      <c r="V5011" t="s">
        <v>756</v>
      </c>
      <c r="W5011" t="s">
        <v>756</v>
      </c>
      <c r="X5011" t="s">
        <v>24032</v>
      </c>
      <c r="Y5011" t="str">
        <f t="shared" si="1106"/>
        <v>diciembre</v>
      </c>
      <c r="Z5011">
        <f>YEAR(BD_PONDERACIONES[[#This Row],[Fecha Ejecución del Ticket]])</f>
        <v>2022</v>
      </c>
      <c r="AA5011" t="str">
        <f t="shared" si="1094"/>
        <v>enero</v>
      </c>
      <c r="AB5011">
        <f>YEAR(BD_PONDERACIONES[[#This Row],[Fecha de Inspección]])</f>
        <v>2023</v>
      </c>
      <c r="AC5011">
        <f t="shared" si="1095"/>
        <v>0.5</v>
      </c>
      <c r="AD5011">
        <f t="shared" si="1096"/>
        <v>0.5</v>
      </c>
      <c r="AE5011">
        <f t="shared" si="1097"/>
        <v>0.5</v>
      </c>
      <c r="AF5011">
        <f t="shared" si="1098"/>
        <v>0.5</v>
      </c>
      <c r="AG5011">
        <f t="shared" si="1099"/>
        <v>0.5</v>
      </c>
      <c r="AH5011">
        <f t="shared" si="1100"/>
        <v>0.5</v>
      </c>
      <c r="AI5011">
        <f t="shared" si="1101"/>
        <v>0.25</v>
      </c>
      <c r="AJ5011">
        <f t="shared" si="1102"/>
        <v>0.25</v>
      </c>
      <c r="AK5011">
        <f t="shared" si="1103"/>
        <v>0.5</v>
      </c>
      <c r="AL5011">
        <f t="shared" si="1104"/>
        <v>0.5</v>
      </c>
      <c r="AM5011">
        <f t="shared" si="1105"/>
        <v>0.5</v>
      </c>
      <c r="AN5011" s="6">
        <f t="shared" si="1107"/>
        <v>1</v>
      </c>
      <c r="AO5011" t="str">
        <f>VLOOKUP(BD_PONDERACIONES[[#This Row],[Comuna]],Tabla3[#All],2,0)</f>
        <v>Florida</v>
      </c>
    </row>
    <row r="5012" spans="1:41" x14ac:dyDescent="0.35">
      <c r="A5012" t="s">
        <v>24033</v>
      </c>
      <c r="B5012" t="s">
        <v>24034</v>
      </c>
      <c r="C5012" t="s">
        <v>24035</v>
      </c>
      <c r="D5012" s="5">
        <v>44952</v>
      </c>
      <c r="E5012" s="5">
        <v>44914</v>
      </c>
      <c r="F5012" t="s">
        <v>753</v>
      </c>
      <c r="G5012" t="s">
        <v>24036</v>
      </c>
      <c r="H5012" t="s">
        <v>2755</v>
      </c>
      <c r="J5012" t="s">
        <v>756</v>
      </c>
      <c r="K5012" t="s">
        <v>756</v>
      </c>
      <c r="L5012" t="s">
        <v>757</v>
      </c>
      <c r="M5012" t="s">
        <v>757</v>
      </c>
      <c r="N5012" t="s">
        <v>756</v>
      </c>
      <c r="O5012" t="s">
        <v>756</v>
      </c>
      <c r="P5012" t="s">
        <v>758</v>
      </c>
      <c r="Q5012" t="s">
        <v>759</v>
      </c>
      <c r="R5012" t="s">
        <v>759</v>
      </c>
      <c r="S5012" t="s">
        <v>757</v>
      </c>
      <c r="T5012" t="s">
        <v>757</v>
      </c>
      <c r="U5012" t="s">
        <v>757</v>
      </c>
      <c r="V5012" t="s">
        <v>756</v>
      </c>
      <c r="W5012" t="s">
        <v>756</v>
      </c>
      <c r="X5012" t="s">
        <v>8238</v>
      </c>
      <c r="Y5012" t="str">
        <f t="shared" si="1106"/>
        <v>diciembre</v>
      </c>
      <c r="Z5012">
        <f>YEAR(BD_PONDERACIONES[[#This Row],[Fecha Ejecución del Ticket]])</f>
        <v>2022</v>
      </c>
      <c r="AA5012" t="str">
        <f t="shared" si="1094"/>
        <v>enero</v>
      </c>
      <c r="AB5012">
        <f>YEAR(BD_PONDERACIONES[[#This Row],[Fecha de Inspección]])</f>
        <v>2023</v>
      </c>
      <c r="AC5012">
        <f t="shared" si="1095"/>
        <v>0.5</v>
      </c>
      <c r="AD5012">
        <f t="shared" si="1096"/>
        <v>0.5</v>
      </c>
      <c r="AE5012">
        <f t="shared" si="1097"/>
        <v>0.5</v>
      </c>
      <c r="AF5012">
        <f t="shared" si="1098"/>
        <v>0.5</v>
      </c>
      <c r="AG5012">
        <f t="shared" si="1099"/>
        <v>0.5</v>
      </c>
      <c r="AH5012">
        <f t="shared" si="1100"/>
        <v>0.5</v>
      </c>
      <c r="AI5012">
        <f t="shared" si="1101"/>
        <v>0.25</v>
      </c>
      <c r="AJ5012">
        <f t="shared" si="1102"/>
        <v>0.25</v>
      </c>
      <c r="AK5012">
        <f t="shared" si="1103"/>
        <v>0.5</v>
      </c>
      <c r="AL5012">
        <f t="shared" si="1104"/>
        <v>0.5</v>
      </c>
      <c r="AM5012">
        <f t="shared" si="1105"/>
        <v>0.5</v>
      </c>
      <c r="AN5012" s="6">
        <f t="shared" si="1107"/>
        <v>1</v>
      </c>
      <c r="AO5012" t="str">
        <f>VLOOKUP(BD_PONDERACIONES[[#This Row],[Comuna]],Tabla3[#All],2,0)</f>
        <v>Florida</v>
      </c>
    </row>
    <row r="5013" spans="1:41" x14ac:dyDescent="0.35">
      <c r="A5013" t="s">
        <v>24037</v>
      </c>
      <c r="B5013" t="s">
        <v>24038</v>
      </c>
      <c r="C5013" t="s">
        <v>24039</v>
      </c>
      <c r="D5013" s="5">
        <v>44952</v>
      </c>
      <c r="E5013" s="5">
        <v>44898</v>
      </c>
      <c r="F5013" t="s">
        <v>753</v>
      </c>
      <c r="G5013" t="s">
        <v>24040</v>
      </c>
      <c r="H5013" t="s">
        <v>2755</v>
      </c>
      <c r="J5013" t="s">
        <v>756</v>
      </c>
      <c r="K5013" t="s">
        <v>756</v>
      </c>
      <c r="L5013" t="s">
        <v>757</v>
      </c>
      <c r="M5013" t="s">
        <v>757</v>
      </c>
      <c r="N5013" t="s">
        <v>756</v>
      </c>
      <c r="O5013" t="s">
        <v>756</v>
      </c>
      <c r="P5013" t="s">
        <v>758</v>
      </c>
      <c r="Q5013" t="s">
        <v>759</v>
      </c>
      <c r="R5013" t="s">
        <v>759</v>
      </c>
      <c r="S5013" t="s">
        <v>757</v>
      </c>
      <c r="T5013" t="s">
        <v>757</v>
      </c>
      <c r="U5013" t="s">
        <v>757</v>
      </c>
      <c r="V5013" t="s">
        <v>756</v>
      </c>
      <c r="W5013" t="s">
        <v>756</v>
      </c>
      <c r="X5013" t="s">
        <v>24041</v>
      </c>
      <c r="Y5013" t="str">
        <f t="shared" si="1106"/>
        <v>diciembre</v>
      </c>
      <c r="Z5013">
        <f>YEAR(BD_PONDERACIONES[[#This Row],[Fecha Ejecución del Ticket]])</f>
        <v>2022</v>
      </c>
      <c r="AA5013" t="str">
        <f t="shared" si="1094"/>
        <v>enero</v>
      </c>
      <c r="AB5013">
        <f>YEAR(BD_PONDERACIONES[[#This Row],[Fecha de Inspección]])</f>
        <v>2023</v>
      </c>
      <c r="AC5013">
        <f t="shared" si="1095"/>
        <v>0.5</v>
      </c>
      <c r="AD5013">
        <f t="shared" si="1096"/>
        <v>0.5</v>
      </c>
      <c r="AE5013">
        <f t="shared" si="1097"/>
        <v>0.5</v>
      </c>
      <c r="AF5013">
        <f t="shared" si="1098"/>
        <v>0.5</v>
      </c>
      <c r="AG5013">
        <f t="shared" si="1099"/>
        <v>0.5</v>
      </c>
      <c r="AH5013">
        <f t="shared" si="1100"/>
        <v>0.5</v>
      </c>
      <c r="AI5013">
        <f t="shared" si="1101"/>
        <v>0.25</v>
      </c>
      <c r="AJ5013">
        <f t="shared" si="1102"/>
        <v>0.25</v>
      </c>
      <c r="AK5013">
        <f t="shared" si="1103"/>
        <v>0.5</v>
      </c>
      <c r="AL5013">
        <f t="shared" si="1104"/>
        <v>0.5</v>
      </c>
      <c r="AM5013">
        <f t="shared" si="1105"/>
        <v>0.5</v>
      </c>
      <c r="AN5013" s="6">
        <f t="shared" si="1107"/>
        <v>1</v>
      </c>
      <c r="AO5013" t="str">
        <f>VLOOKUP(BD_PONDERACIONES[[#This Row],[Comuna]],Tabla3[#All],2,0)</f>
        <v>Florida</v>
      </c>
    </row>
    <row r="5014" spans="1:41" x14ac:dyDescent="0.35">
      <c r="A5014" t="s">
        <v>24042</v>
      </c>
      <c r="B5014" t="s">
        <v>24043</v>
      </c>
      <c r="C5014" t="s">
        <v>24044</v>
      </c>
      <c r="D5014" s="5">
        <v>44952</v>
      </c>
      <c r="E5014" s="5">
        <v>44924</v>
      </c>
      <c r="F5014" t="s">
        <v>763</v>
      </c>
      <c r="G5014" t="s">
        <v>24045</v>
      </c>
      <c r="H5014" t="s">
        <v>3783</v>
      </c>
      <c r="J5014" t="s">
        <v>756</v>
      </c>
      <c r="K5014" t="s">
        <v>756</v>
      </c>
      <c r="L5014" t="s">
        <v>757</v>
      </c>
      <c r="M5014" t="s">
        <v>757</v>
      </c>
      <c r="N5014" t="s">
        <v>756</v>
      </c>
      <c r="O5014" t="s">
        <v>756</v>
      </c>
      <c r="P5014" t="s">
        <v>758</v>
      </c>
      <c r="Q5014" t="s">
        <v>759</v>
      </c>
      <c r="R5014" t="s">
        <v>759</v>
      </c>
      <c r="S5014" t="s">
        <v>757</v>
      </c>
      <c r="T5014" t="s">
        <v>757</v>
      </c>
      <c r="U5014" t="s">
        <v>757</v>
      </c>
      <c r="V5014" t="s">
        <v>756</v>
      </c>
      <c r="W5014" t="s">
        <v>756</v>
      </c>
      <c r="X5014" t="s">
        <v>24046</v>
      </c>
      <c r="Y5014" t="str">
        <f t="shared" si="1106"/>
        <v>diciembre</v>
      </c>
      <c r="Z5014">
        <f>YEAR(BD_PONDERACIONES[[#This Row],[Fecha Ejecución del Ticket]])</f>
        <v>2022</v>
      </c>
      <c r="AA5014" t="str">
        <f t="shared" si="1094"/>
        <v>enero</v>
      </c>
      <c r="AB5014">
        <f>YEAR(BD_PONDERACIONES[[#This Row],[Fecha de Inspección]])</f>
        <v>2023</v>
      </c>
      <c r="AC5014">
        <f t="shared" si="1095"/>
        <v>0.5</v>
      </c>
      <c r="AD5014">
        <f t="shared" si="1096"/>
        <v>0.5</v>
      </c>
      <c r="AE5014">
        <f t="shared" si="1097"/>
        <v>0.5</v>
      </c>
      <c r="AF5014">
        <f t="shared" si="1098"/>
        <v>0.5</v>
      </c>
      <c r="AG5014">
        <f t="shared" si="1099"/>
        <v>0.5</v>
      </c>
      <c r="AH5014">
        <f t="shared" si="1100"/>
        <v>0.5</v>
      </c>
      <c r="AI5014">
        <f t="shared" si="1101"/>
        <v>0.25</v>
      </c>
      <c r="AJ5014">
        <f t="shared" si="1102"/>
        <v>0.25</v>
      </c>
      <c r="AK5014">
        <f t="shared" si="1103"/>
        <v>0.5</v>
      </c>
      <c r="AL5014">
        <f t="shared" si="1104"/>
        <v>0.5</v>
      </c>
      <c r="AM5014">
        <f t="shared" si="1105"/>
        <v>0.5</v>
      </c>
      <c r="AN5014" s="6">
        <f t="shared" si="1107"/>
        <v>1</v>
      </c>
      <c r="AO5014" t="str">
        <f>VLOOKUP(BD_PONDERACIONES[[#This Row],[Comuna]],Tabla3[#All],2,0)</f>
        <v>Florida</v>
      </c>
    </row>
    <row r="5015" spans="1:41" x14ac:dyDescent="0.35">
      <c r="A5015" t="s">
        <v>24047</v>
      </c>
      <c r="B5015" t="s">
        <v>24048</v>
      </c>
      <c r="C5015" t="s">
        <v>24049</v>
      </c>
      <c r="D5015" s="5">
        <v>44952</v>
      </c>
      <c r="E5015" s="5">
        <v>44923</v>
      </c>
      <c r="F5015" t="s">
        <v>763</v>
      </c>
      <c r="G5015" t="s">
        <v>24050</v>
      </c>
      <c r="H5015" t="s">
        <v>3783</v>
      </c>
      <c r="J5015" t="s">
        <v>756</v>
      </c>
      <c r="K5015" t="s">
        <v>756</v>
      </c>
      <c r="L5015" t="s">
        <v>757</v>
      </c>
      <c r="M5015" t="s">
        <v>757</v>
      </c>
      <c r="N5015" t="s">
        <v>756</v>
      </c>
      <c r="O5015" t="s">
        <v>756</v>
      </c>
      <c r="P5015" t="s">
        <v>758</v>
      </c>
      <c r="Q5015" t="s">
        <v>759</v>
      </c>
      <c r="R5015" t="s">
        <v>759</v>
      </c>
      <c r="S5015" t="s">
        <v>757</v>
      </c>
      <c r="T5015" t="s">
        <v>757</v>
      </c>
      <c r="U5015" t="s">
        <v>757</v>
      </c>
      <c r="V5015" t="s">
        <v>756</v>
      </c>
      <c r="W5015" t="s">
        <v>756</v>
      </c>
      <c r="X5015" t="s">
        <v>24051</v>
      </c>
      <c r="Y5015" t="str">
        <f t="shared" si="1106"/>
        <v>diciembre</v>
      </c>
      <c r="Z5015">
        <f>YEAR(BD_PONDERACIONES[[#This Row],[Fecha Ejecución del Ticket]])</f>
        <v>2022</v>
      </c>
      <c r="AA5015" t="str">
        <f t="shared" si="1094"/>
        <v>enero</v>
      </c>
      <c r="AB5015">
        <f>YEAR(BD_PONDERACIONES[[#This Row],[Fecha de Inspección]])</f>
        <v>2023</v>
      </c>
      <c r="AC5015">
        <f t="shared" si="1095"/>
        <v>0.5</v>
      </c>
      <c r="AD5015">
        <f t="shared" si="1096"/>
        <v>0.5</v>
      </c>
      <c r="AE5015">
        <f t="shared" si="1097"/>
        <v>0.5</v>
      </c>
      <c r="AF5015">
        <f t="shared" si="1098"/>
        <v>0.5</v>
      </c>
      <c r="AG5015">
        <f t="shared" si="1099"/>
        <v>0.5</v>
      </c>
      <c r="AH5015">
        <f t="shared" si="1100"/>
        <v>0.5</v>
      </c>
      <c r="AI5015">
        <f t="shared" si="1101"/>
        <v>0.25</v>
      </c>
      <c r="AJ5015">
        <f t="shared" si="1102"/>
        <v>0.25</v>
      </c>
      <c r="AK5015">
        <f t="shared" si="1103"/>
        <v>0.5</v>
      </c>
      <c r="AL5015">
        <f t="shared" si="1104"/>
        <v>0.5</v>
      </c>
      <c r="AM5015">
        <f t="shared" si="1105"/>
        <v>0.5</v>
      </c>
      <c r="AN5015" s="6">
        <f t="shared" si="1107"/>
        <v>1</v>
      </c>
      <c r="AO5015" t="str">
        <f>VLOOKUP(BD_PONDERACIONES[[#This Row],[Comuna]],Tabla3[#All],2,0)</f>
        <v>Florida</v>
      </c>
    </row>
    <row r="5016" spans="1:41" x14ac:dyDescent="0.35">
      <c r="A5016" t="s">
        <v>24052</v>
      </c>
      <c r="B5016" t="s">
        <v>24053</v>
      </c>
      <c r="C5016" t="s">
        <v>24054</v>
      </c>
      <c r="D5016" s="5">
        <v>44952</v>
      </c>
      <c r="E5016" s="5">
        <v>44918</v>
      </c>
      <c r="F5016" t="s">
        <v>763</v>
      </c>
      <c r="G5016" t="s">
        <v>24045</v>
      </c>
      <c r="H5016" t="s">
        <v>3783</v>
      </c>
      <c r="J5016" t="s">
        <v>756</v>
      </c>
      <c r="K5016" t="s">
        <v>756</v>
      </c>
      <c r="L5016" t="s">
        <v>757</v>
      </c>
      <c r="M5016" t="s">
        <v>757</v>
      </c>
      <c r="N5016" t="s">
        <v>756</v>
      </c>
      <c r="O5016" t="s">
        <v>756</v>
      </c>
      <c r="P5016" t="s">
        <v>758</v>
      </c>
      <c r="Q5016" t="s">
        <v>759</v>
      </c>
      <c r="R5016" t="s">
        <v>759</v>
      </c>
      <c r="S5016" t="s">
        <v>757</v>
      </c>
      <c r="T5016" t="s">
        <v>757</v>
      </c>
      <c r="U5016" t="s">
        <v>757</v>
      </c>
      <c r="V5016" t="s">
        <v>773</v>
      </c>
      <c r="W5016" t="s">
        <v>773</v>
      </c>
      <c r="X5016" t="s">
        <v>16827</v>
      </c>
      <c r="Y5016" t="str">
        <f t="shared" si="1106"/>
        <v>diciembre</v>
      </c>
      <c r="Z5016">
        <f>YEAR(BD_PONDERACIONES[[#This Row],[Fecha Ejecución del Ticket]])</f>
        <v>2022</v>
      </c>
      <c r="AA5016" t="str">
        <f t="shared" si="1094"/>
        <v>enero</v>
      </c>
      <c r="AB5016">
        <f>YEAR(BD_PONDERACIONES[[#This Row],[Fecha de Inspección]])</f>
        <v>2023</v>
      </c>
      <c r="AC5016">
        <f t="shared" si="1095"/>
        <v>0.5</v>
      </c>
      <c r="AD5016">
        <f t="shared" si="1096"/>
        <v>0.5</v>
      </c>
      <c r="AE5016">
        <f t="shared" si="1097"/>
        <v>0.5</v>
      </c>
      <c r="AF5016">
        <f t="shared" si="1098"/>
        <v>0.5</v>
      </c>
      <c r="AG5016">
        <f t="shared" si="1099"/>
        <v>0.5</v>
      </c>
      <c r="AH5016">
        <f t="shared" si="1100"/>
        <v>0.5</v>
      </c>
      <c r="AI5016">
        <f t="shared" si="1101"/>
        <v>0.25</v>
      </c>
      <c r="AJ5016">
        <f t="shared" si="1102"/>
        <v>0.25</v>
      </c>
      <c r="AK5016">
        <f t="shared" si="1103"/>
        <v>0.5</v>
      </c>
      <c r="AL5016">
        <f t="shared" si="1104"/>
        <v>0</v>
      </c>
      <c r="AM5016">
        <f t="shared" si="1105"/>
        <v>0</v>
      </c>
      <c r="AN5016" s="6">
        <f t="shared" si="1107"/>
        <v>0.8</v>
      </c>
      <c r="AO5016" t="str">
        <f>VLOOKUP(BD_PONDERACIONES[[#This Row],[Comuna]],Tabla3[#All],2,0)</f>
        <v>Florida</v>
      </c>
    </row>
    <row r="5017" spans="1:41" x14ac:dyDescent="0.35">
      <c r="A5017" t="s">
        <v>24055</v>
      </c>
      <c r="B5017" t="s">
        <v>24056</v>
      </c>
      <c r="C5017" t="s">
        <v>24057</v>
      </c>
      <c r="D5017" s="5">
        <v>44952</v>
      </c>
      <c r="E5017" s="5">
        <v>44918</v>
      </c>
      <c r="F5017" t="s">
        <v>763</v>
      </c>
      <c r="G5017" t="s">
        <v>24058</v>
      </c>
      <c r="H5017" t="s">
        <v>3783</v>
      </c>
      <c r="J5017" t="s">
        <v>756</v>
      </c>
      <c r="K5017" t="s">
        <v>756</v>
      </c>
      <c r="L5017" t="s">
        <v>757</v>
      </c>
      <c r="M5017" t="s">
        <v>757</v>
      </c>
      <c r="N5017" t="s">
        <v>756</v>
      </c>
      <c r="O5017" t="s">
        <v>756</v>
      </c>
      <c r="P5017" t="s">
        <v>758</v>
      </c>
      <c r="Q5017" t="s">
        <v>759</v>
      </c>
      <c r="R5017" t="s">
        <v>759</v>
      </c>
      <c r="S5017" t="s">
        <v>757</v>
      </c>
      <c r="T5017" t="s">
        <v>757</v>
      </c>
      <c r="U5017" t="s">
        <v>757</v>
      </c>
      <c r="V5017" t="s">
        <v>756</v>
      </c>
      <c r="W5017" t="s">
        <v>756</v>
      </c>
      <c r="X5017" t="s">
        <v>804</v>
      </c>
      <c r="Y5017" t="str">
        <f t="shared" si="1106"/>
        <v>diciembre</v>
      </c>
      <c r="Z5017">
        <f>YEAR(BD_PONDERACIONES[[#This Row],[Fecha Ejecución del Ticket]])</f>
        <v>2022</v>
      </c>
      <c r="AA5017" t="str">
        <f t="shared" si="1094"/>
        <v>enero</v>
      </c>
      <c r="AB5017">
        <f>YEAR(BD_PONDERACIONES[[#This Row],[Fecha de Inspección]])</f>
        <v>2023</v>
      </c>
      <c r="AC5017">
        <f t="shared" si="1095"/>
        <v>0.5</v>
      </c>
      <c r="AD5017">
        <f t="shared" si="1096"/>
        <v>0.5</v>
      </c>
      <c r="AE5017">
        <f t="shared" si="1097"/>
        <v>0.5</v>
      </c>
      <c r="AF5017">
        <f t="shared" si="1098"/>
        <v>0.5</v>
      </c>
      <c r="AG5017">
        <f t="shared" si="1099"/>
        <v>0.5</v>
      </c>
      <c r="AH5017">
        <f t="shared" si="1100"/>
        <v>0.5</v>
      </c>
      <c r="AI5017">
        <f t="shared" si="1101"/>
        <v>0.25</v>
      </c>
      <c r="AJ5017">
        <f t="shared" si="1102"/>
        <v>0.25</v>
      </c>
      <c r="AK5017">
        <f t="shared" si="1103"/>
        <v>0.5</v>
      </c>
      <c r="AL5017">
        <f t="shared" si="1104"/>
        <v>0.5</v>
      </c>
      <c r="AM5017">
        <f t="shared" si="1105"/>
        <v>0.5</v>
      </c>
      <c r="AN5017" s="6">
        <f t="shared" si="1107"/>
        <v>1</v>
      </c>
      <c r="AO5017" t="str">
        <f>VLOOKUP(BD_PONDERACIONES[[#This Row],[Comuna]],Tabla3[#All],2,0)</f>
        <v>Florida</v>
      </c>
    </row>
    <row r="5018" spans="1:41" x14ac:dyDescent="0.35">
      <c r="A5018" t="s">
        <v>24059</v>
      </c>
      <c r="B5018" t="s">
        <v>24060</v>
      </c>
      <c r="C5018" t="s">
        <v>24061</v>
      </c>
      <c r="D5018" s="5">
        <v>44952</v>
      </c>
      <c r="E5018" s="5">
        <v>44922</v>
      </c>
      <c r="F5018" t="s">
        <v>753</v>
      </c>
      <c r="G5018" t="s">
        <v>24062</v>
      </c>
      <c r="H5018" t="s">
        <v>2755</v>
      </c>
      <c r="J5018" t="s">
        <v>756</v>
      </c>
      <c r="K5018" t="s">
        <v>756</v>
      </c>
      <c r="L5018" t="s">
        <v>757</v>
      </c>
      <c r="M5018" t="s">
        <v>757</v>
      </c>
      <c r="N5018" t="s">
        <v>756</v>
      </c>
      <c r="O5018" t="s">
        <v>756</v>
      </c>
      <c r="P5018" t="s">
        <v>758</v>
      </c>
      <c r="Q5018" t="s">
        <v>759</v>
      </c>
      <c r="R5018" t="s">
        <v>759</v>
      </c>
      <c r="S5018" t="s">
        <v>757</v>
      </c>
      <c r="T5018" t="s">
        <v>757</v>
      </c>
      <c r="U5018" t="s">
        <v>757</v>
      </c>
      <c r="V5018" t="s">
        <v>768</v>
      </c>
      <c r="W5018" t="s">
        <v>756</v>
      </c>
      <c r="X5018" t="s">
        <v>24063</v>
      </c>
      <c r="Y5018" t="str">
        <f t="shared" si="1106"/>
        <v>diciembre</v>
      </c>
      <c r="Z5018">
        <f>YEAR(BD_PONDERACIONES[[#This Row],[Fecha Ejecución del Ticket]])</f>
        <v>2022</v>
      </c>
      <c r="AA5018" t="str">
        <f t="shared" si="1094"/>
        <v>enero</v>
      </c>
      <c r="AB5018">
        <f>YEAR(BD_PONDERACIONES[[#This Row],[Fecha de Inspección]])</f>
        <v>2023</v>
      </c>
      <c r="AC5018">
        <f t="shared" si="1095"/>
        <v>0.5</v>
      </c>
      <c r="AD5018">
        <f t="shared" si="1096"/>
        <v>0.5</v>
      </c>
      <c r="AE5018">
        <f t="shared" si="1097"/>
        <v>0.5</v>
      </c>
      <c r="AF5018">
        <f t="shared" si="1098"/>
        <v>0.5</v>
      </c>
      <c r="AG5018">
        <f t="shared" si="1099"/>
        <v>0.5</v>
      </c>
      <c r="AH5018">
        <f t="shared" si="1100"/>
        <v>0.5</v>
      </c>
      <c r="AI5018">
        <f t="shared" si="1101"/>
        <v>0.25</v>
      </c>
      <c r="AJ5018">
        <f t="shared" si="1102"/>
        <v>0.25</v>
      </c>
      <c r="AK5018">
        <f t="shared" si="1103"/>
        <v>0.5</v>
      </c>
      <c r="AL5018">
        <f t="shared" si="1104"/>
        <v>0.17499999999999999</v>
      </c>
      <c r="AM5018">
        <f t="shared" si="1105"/>
        <v>0.5</v>
      </c>
      <c r="AN5018" s="6">
        <f t="shared" si="1107"/>
        <v>0.93500000000000005</v>
      </c>
      <c r="AO5018" t="str">
        <f>VLOOKUP(BD_PONDERACIONES[[#This Row],[Comuna]],Tabla3[#All],2,0)</f>
        <v>Florida</v>
      </c>
    </row>
    <row r="5019" spans="1:41" x14ac:dyDescent="0.35">
      <c r="A5019" t="s">
        <v>24064</v>
      </c>
      <c r="B5019" t="s">
        <v>24065</v>
      </c>
      <c r="C5019" t="s">
        <v>24066</v>
      </c>
      <c r="D5019" s="5">
        <v>44952</v>
      </c>
      <c r="E5019" s="5">
        <v>44907</v>
      </c>
      <c r="F5019" t="s">
        <v>763</v>
      </c>
      <c r="G5019" t="s">
        <v>24067</v>
      </c>
      <c r="H5019" t="s">
        <v>3783</v>
      </c>
      <c r="J5019" t="s">
        <v>756</v>
      </c>
      <c r="K5019" t="s">
        <v>756</v>
      </c>
      <c r="L5019" t="s">
        <v>757</v>
      </c>
      <c r="M5019" t="s">
        <v>757</v>
      </c>
      <c r="N5019" t="s">
        <v>756</v>
      </c>
      <c r="O5019" t="s">
        <v>756</v>
      </c>
      <c r="P5019" t="s">
        <v>758</v>
      </c>
      <c r="Q5019" t="s">
        <v>759</v>
      </c>
      <c r="R5019" t="s">
        <v>759</v>
      </c>
      <c r="S5019" t="s">
        <v>757</v>
      </c>
      <c r="T5019" t="s">
        <v>757</v>
      </c>
      <c r="U5019" t="s">
        <v>757</v>
      </c>
      <c r="V5019" t="s">
        <v>756</v>
      </c>
      <c r="W5019" t="s">
        <v>756</v>
      </c>
      <c r="X5019" t="s">
        <v>24068</v>
      </c>
      <c r="Y5019" t="str">
        <f t="shared" si="1106"/>
        <v>diciembre</v>
      </c>
      <c r="Z5019">
        <f>YEAR(BD_PONDERACIONES[[#This Row],[Fecha Ejecución del Ticket]])</f>
        <v>2022</v>
      </c>
      <c r="AA5019" t="str">
        <f t="shared" si="1094"/>
        <v>enero</v>
      </c>
      <c r="AB5019">
        <f>YEAR(BD_PONDERACIONES[[#This Row],[Fecha de Inspección]])</f>
        <v>2023</v>
      </c>
      <c r="AC5019">
        <f t="shared" si="1095"/>
        <v>0.5</v>
      </c>
      <c r="AD5019">
        <f t="shared" si="1096"/>
        <v>0.5</v>
      </c>
      <c r="AE5019">
        <f t="shared" si="1097"/>
        <v>0.5</v>
      </c>
      <c r="AF5019">
        <f t="shared" si="1098"/>
        <v>0.5</v>
      </c>
      <c r="AG5019">
        <f t="shared" si="1099"/>
        <v>0.5</v>
      </c>
      <c r="AH5019">
        <f t="shared" si="1100"/>
        <v>0.5</v>
      </c>
      <c r="AI5019">
        <f t="shared" si="1101"/>
        <v>0.25</v>
      </c>
      <c r="AJ5019">
        <f t="shared" si="1102"/>
        <v>0.25</v>
      </c>
      <c r="AK5019">
        <f t="shared" si="1103"/>
        <v>0.5</v>
      </c>
      <c r="AL5019">
        <f t="shared" si="1104"/>
        <v>0.5</v>
      </c>
      <c r="AM5019">
        <f t="shared" si="1105"/>
        <v>0.5</v>
      </c>
      <c r="AN5019" s="6">
        <f t="shared" si="1107"/>
        <v>1</v>
      </c>
      <c r="AO5019" t="str">
        <f>VLOOKUP(BD_PONDERACIONES[[#This Row],[Comuna]],Tabla3[#All],2,0)</f>
        <v>Florida</v>
      </c>
    </row>
    <row r="5020" spans="1:41" x14ac:dyDescent="0.35">
      <c r="A5020" t="s">
        <v>24069</v>
      </c>
      <c r="B5020" t="s">
        <v>24070</v>
      </c>
      <c r="C5020" t="s">
        <v>24071</v>
      </c>
      <c r="D5020" s="5">
        <v>44952</v>
      </c>
      <c r="E5020" s="5">
        <v>44903</v>
      </c>
      <c r="F5020" t="s">
        <v>763</v>
      </c>
      <c r="G5020" t="s">
        <v>24072</v>
      </c>
      <c r="H5020" t="s">
        <v>3783</v>
      </c>
      <c r="J5020" t="s">
        <v>756</v>
      </c>
      <c r="K5020" t="s">
        <v>756</v>
      </c>
      <c r="L5020" t="s">
        <v>756</v>
      </c>
      <c r="M5020" t="s">
        <v>756</v>
      </c>
      <c r="N5020" t="s">
        <v>756</v>
      </c>
      <c r="O5020" t="s">
        <v>756</v>
      </c>
      <c r="P5020" t="s">
        <v>765</v>
      </c>
      <c r="Q5020" t="s">
        <v>24073</v>
      </c>
      <c r="R5020" t="s">
        <v>24074</v>
      </c>
      <c r="S5020" t="s">
        <v>756</v>
      </c>
      <c r="T5020" t="s">
        <v>756</v>
      </c>
      <c r="U5020" t="s">
        <v>756</v>
      </c>
      <c r="V5020" t="s">
        <v>756</v>
      </c>
      <c r="W5020" t="s">
        <v>756</v>
      </c>
      <c r="X5020" t="s">
        <v>24075</v>
      </c>
      <c r="Y5020" t="str">
        <f t="shared" si="1106"/>
        <v>diciembre</v>
      </c>
      <c r="Z5020">
        <f>YEAR(BD_PONDERACIONES[[#This Row],[Fecha Ejecución del Ticket]])</f>
        <v>2022</v>
      </c>
      <c r="AA5020" t="str">
        <f t="shared" si="1094"/>
        <v>enero</v>
      </c>
      <c r="AB5020">
        <f>YEAR(BD_PONDERACIONES[[#This Row],[Fecha de Inspección]])</f>
        <v>2023</v>
      </c>
      <c r="AC5020">
        <f t="shared" si="1095"/>
        <v>0.5</v>
      </c>
      <c r="AD5020">
        <f t="shared" si="1096"/>
        <v>0.5</v>
      </c>
      <c r="AE5020">
        <f t="shared" si="1097"/>
        <v>0.5</v>
      </c>
      <c r="AF5020">
        <f t="shared" si="1098"/>
        <v>0.5</v>
      </c>
      <c r="AG5020">
        <f t="shared" si="1099"/>
        <v>0.5</v>
      </c>
      <c r="AH5020">
        <f t="shared" si="1100"/>
        <v>0.5</v>
      </c>
      <c r="AI5020">
        <f t="shared" si="1101"/>
        <v>0.25</v>
      </c>
      <c r="AJ5020">
        <f t="shared" si="1102"/>
        <v>0.25</v>
      </c>
      <c r="AK5020">
        <f t="shared" si="1103"/>
        <v>0.5</v>
      </c>
      <c r="AL5020">
        <f t="shared" si="1104"/>
        <v>0.5</v>
      </c>
      <c r="AM5020">
        <f t="shared" si="1105"/>
        <v>0.5</v>
      </c>
      <c r="AN5020" s="6">
        <f t="shared" si="1107"/>
        <v>1</v>
      </c>
      <c r="AO5020" t="str">
        <f>VLOOKUP(BD_PONDERACIONES[[#This Row],[Comuna]],Tabla3[#All],2,0)</f>
        <v>Florida</v>
      </c>
    </row>
    <row r="5021" spans="1:41" x14ac:dyDescent="0.35">
      <c r="A5021" t="s">
        <v>24076</v>
      </c>
      <c r="B5021" t="s">
        <v>24077</v>
      </c>
      <c r="C5021" t="s">
        <v>24078</v>
      </c>
      <c r="D5021" s="5">
        <v>44952</v>
      </c>
      <c r="E5021" s="5">
        <v>44921</v>
      </c>
      <c r="F5021" t="s">
        <v>763</v>
      </c>
      <c r="G5021" t="s">
        <v>24079</v>
      </c>
      <c r="H5021" t="s">
        <v>3783</v>
      </c>
      <c r="J5021" t="s">
        <v>756</v>
      </c>
      <c r="K5021" t="s">
        <v>756</v>
      </c>
      <c r="L5021" t="s">
        <v>757</v>
      </c>
      <c r="M5021" t="s">
        <v>757</v>
      </c>
      <c r="N5021" t="s">
        <v>756</v>
      </c>
      <c r="O5021" t="s">
        <v>756</v>
      </c>
      <c r="P5021" t="s">
        <v>765</v>
      </c>
      <c r="Q5021" t="s">
        <v>759</v>
      </c>
      <c r="R5021" t="s">
        <v>759</v>
      </c>
      <c r="S5021" t="s">
        <v>757</v>
      </c>
      <c r="T5021" t="s">
        <v>757</v>
      </c>
      <c r="U5021" t="s">
        <v>757</v>
      </c>
      <c r="V5021" t="s">
        <v>756</v>
      </c>
      <c r="W5021" t="s">
        <v>768</v>
      </c>
      <c r="X5021" t="s">
        <v>24080</v>
      </c>
      <c r="Y5021" t="str">
        <f t="shared" si="1106"/>
        <v>diciembre</v>
      </c>
      <c r="Z5021">
        <f>YEAR(BD_PONDERACIONES[[#This Row],[Fecha Ejecución del Ticket]])</f>
        <v>2022</v>
      </c>
      <c r="AA5021" t="str">
        <f t="shared" si="1094"/>
        <v>enero</v>
      </c>
      <c r="AB5021">
        <f>YEAR(BD_PONDERACIONES[[#This Row],[Fecha de Inspección]])</f>
        <v>2023</v>
      </c>
      <c r="AC5021">
        <f t="shared" si="1095"/>
        <v>0.5</v>
      </c>
      <c r="AD5021">
        <f t="shared" si="1096"/>
        <v>0.5</v>
      </c>
      <c r="AE5021">
        <f t="shared" si="1097"/>
        <v>0.5</v>
      </c>
      <c r="AF5021">
        <f t="shared" si="1098"/>
        <v>0.5</v>
      </c>
      <c r="AG5021">
        <f t="shared" si="1099"/>
        <v>0.5</v>
      </c>
      <c r="AH5021">
        <f t="shared" si="1100"/>
        <v>0.5</v>
      </c>
      <c r="AI5021">
        <f t="shared" si="1101"/>
        <v>0.25</v>
      </c>
      <c r="AJ5021">
        <f t="shared" si="1102"/>
        <v>0.25</v>
      </c>
      <c r="AK5021">
        <f t="shared" si="1103"/>
        <v>0.5</v>
      </c>
      <c r="AL5021">
        <f t="shared" si="1104"/>
        <v>0.5</v>
      </c>
      <c r="AM5021">
        <f t="shared" si="1105"/>
        <v>0.17499999999999999</v>
      </c>
      <c r="AN5021" s="6">
        <f t="shared" si="1107"/>
        <v>0.93500000000000005</v>
      </c>
      <c r="AO5021" t="str">
        <f>VLOOKUP(BD_PONDERACIONES[[#This Row],[Comuna]],Tabla3[#All],2,0)</f>
        <v>Florida</v>
      </c>
    </row>
    <row r="5022" spans="1:41" x14ac:dyDescent="0.35">
      <c r="A5022" t="s">
        <v>24081</v>
      </c>
      <c r="B5022" t="s">
        <v>24082</v>
      </c>
      <c r="C5022" t="s">
        <v>24083</v>
      </c>
      <c r="D5022" s="5">
        <v>44952</v>
      </c>
      <c r="E5022" s="5">
        <v>44902</v>
      </c>
      <c r="F5022" t="s">
        <v>763</v>
      </c>
      <c r="G5022" t="s">
        <v>24084</v>
      </c>
      <c r="H5022" t="s">
        <v>3783</v>
      </c>
      <c r="J5022" t="s">
        <v>756</v>
      </c>
      <c r="K5022" t="s">
        <v>756</v>
      </c>
      <c r="L5022" t="s">
        <v>757</v>
      </c>
      <c r="M5022" t="s">
        <v>757</v>
      </c>
      <c r="N5022" t="s">
        <v>756</v>
      </c>
      <c r="O5022" t="s">
        <v>756</v>
      </c>
      <c r="P5022" t="s">
        <v>758</v>
      </c>
      <c r="Q5022" t="s">
        <v>759</v>
      </c>
      <c r="R5022" t="s">
        <v>759</v>
      </c>
      <c r="S5022" t="s">
        <v>757</v>
      </c>
      <c r="T5022" t="s">
        <v>757</v>
      </c>
      <c r="U5022" t="s">
        <v>757</v>
      </c>
      <c r="V5022" t="s">
        <v>756</v>
      </c>
      <c r="W5022" t="s">
        <v>768</v>
      </c>
      <c r="X5022" t="s">
        <v>24085</v>
      </c>
      <c r="Y5022" t="str">
        <f t="shared" si="1106"/>
        <v>diciembre</v>
      </c>
      <c r="Z5022">
        <f>YEAR(BD_PONDERACIONES[[#This Row],[Fecha Ejecución del Ticket]])</f>
        <v>2022</v>
      </c>
      <c r="AA5022" t="str">
        <f t="shared" si="1094"/>
        <v>enero</v>
      </c>
      <c r="AB5022">
        <f>YEAR(BD_PONDERACIONES[[#This Row],[Fecha de Inspección]])</f>
        <v>2023</v>
      </c>
      <c r="AC5022">
        <f t="shared" si="1095"/>
        <v>0.5</v>
      </c>
      <c r="AD5022">
        <f t="shared" si="1096"/>
        <v>0.5</v>
      </c>
      <c r="AE5022">
        <f t="shared" si="1097"/>
        <v>0.5</v>
      </c>
      <c r="AF5022">
        <f t="shared" si="1098"/>
        <v>0.5</v>
      </c>
      <c r="AG5022">
        <f t="shared" si="1099"/>
        <v>0.5</v>
      </c>
      <c r="AH5022">
        <f t="shared" si="1100"/>
        <v>0.5</v>
      </c>
      <c r="AI5022">
        <f t="shared" si="1101"/>
        <v>0.25</v>
      </c>
      <c r="AJ5022">
        <f t="shared" si="1102"/>
        <v>0.25</v>
      </c>
      <c r="AK5022">
        <f t="shared" si="1103"/>
        <v>0.5</v>
      </c>
      <c r="AL5022">
        <f t="shared" si="1104"/>
        <v>0.5</v>
      </c>
      <c r="AM5022">
        <f t="shared" si="1105"/>
        <v>0.17499999999999999</v>
      </c>
      <c r="AN5022" s="6">
        <f t="shared" si="1107"/>
        <v>0.93500000000000005</v>
      </c>
      <c r="AO5022" t="str">
        <f>VLOOKUP(BD_PONDERACIONES[[#This Row],[Comuna]],Tabla3[#All],2,0)</f>
        <v>Florida</v>
      </c>
    </row>
    <row r="5023" spans="1:41" x14ac:dyDescent="0.35">
      <c r="A5023" t="s">
        <v>24086</v>
      </c>
      <c r="B5023" t="s">
        <v>24087</v>
      </c>
      <c r="C5023" t="s">
        <v>24088</v>
      </c>
      <c r="D5023" s="5">
        <v>44952</v>
      </c>
      <c r="E5023" s="5">
        <v>44912</v>
      </c>
      <c r="F5023" t="s">
        <v>763</v>
      </c>
      <c r="G5023" t="s">
        <v>24089</v>
      </c>
      <c r="H5023" t="s">
        <v>3783</v>
      </c>
      <c r="J5023" t="s">
        <v>756</v>
      </c>
      <c r="K5023" t="s">
        <v>756</v>
      </c>
      <c r="L5023" t="s">
        <v>757</v>
      </c>
      <c r="M5023" t="s">
        <v>757</v>
      </c>
      <c r="N5023" t="s">
        <v>756</v>
      </c>
      <c r="O5023" t="s">
        <v>756</v>
      </c>
      <c r="P5023" t="s">
        <v>758</v>
      </c>
      <c r="Q5023" t="s">
        <v>759</v>
      </c>
      <c r="R5023" t="s">
        <v>759</v>
      </c>
      <c r="S5023" t="s">
        <v>757</v>
      </c>
      <c r="T5023" t="s">
        <v>757</v>
      </c>
      <c r="U5023" t="s">
        <v>757</v>
      </c>
      <c r="V5023" t="s">
        <v>756</v>
      </c>
      <c r="W5023" t="s">
        <v>756</v>
      </c>
      <c r="X5023" t="s">
        <v>23141</v>
      </c>
      <c r="Y5023" t="str">
        <f t="shared" si="1106"/>
        <v>diciembre</v>
      </c>
      <c r="Z5023">
        <f>YEAR(BD_PONDERACIONES[[#This Row],[Fecha Ejecución del Ticket]])</f>
        <v>2022</v>
      </c>
      <c r="AA5023" t="str">
        <f t="shared" si="1094"/>
        <v>enero</v>
      </c>
      <c r="AB5023">
        <f>YEAR(BD_PONDERACIONES[[#This Row],[Fecha de Inspección]])</f>
        <v>2023</v>
      </c>
      <c r="AC5023">
        <f t="shared" si="1095"/>
        <v>0.5</v>
      </c>
      <c r="AD5023">
        <f t="shared" si="1096"/>
        <v>0.5</v>
      </c>
      <c r="AE5023">
        <f t="shared" si="1097"/>
        <v>0.5</v>
      </c>
      <c r="AF5023">
        <f t="shared" si="1098"/>
        <v>0.5</v>
      </c>
      <c r="AG5023">
        <f t="shared" si="1099"/>
        <v>0.5</v>
      </c>
      <c r="AH5023">
        <f t="shared" si="1100"/>
        <v>0.5</v>
      </c>
      <c r="AI5023">
        <f t="shared" si="1101"/>
        <v>0.25</v>
      </c>
      <c r="AJ5023">
        <f t="shared" si="1102"/>
        <v>0.25</v>
      </c>
      <c r="AK5023">
        <f t="shared" si="1103"/>
        <v>0.5</v>
      </c>
      <c r="AL5023">
        <f t="shared" si="1104"/>
        <v>0.5</v>
      </c>
      <c r="AM5023">
        <f t="shared" si="1105"/>
        <v>0.5</v>
      </c>
      <c r="AN5023" s="6">
        <f t="shared" si="1107"/>
        <v>1</v>
      </c>
      <c r="AO5023" t="str">
        <f>VLOOKUP(BD_PONDERACIONES[[#This Row],[Comuna]],Tabla3[#All],2,0)</f>
        <v>Florida</v>
      </c>
    </row>
    <row r="5024" spans="1:41" x14ac:dyDescent="0.35">
      <c r="A5024" t="s">
        <v>24090</v>
      </c>
      <c r="B5024" t="s">
        <v>24091</v>
      </c>
      <c r="C5024" t="s">
        <v>24092</v>
      </c>
      <c r="D5024" s="5">
        <v>44952</v>
      </c>
      <c r="E5024" s="5">
        <v>44923</v>
      </c>
      <c r="F5024" t="s">
        <v>763</v>
      </c>
      <c r="G5024" t="s">
        <v>24093</v>
      </c>
      <c r="H5024" t="s">
        <v>3783</v>
      </c>
      <c r="J5024" t="s">
        <v>756</v>
      </c>
      <c r="K5024" t="s">
        <v>756</v>
      </c>
      <c r="L5024" t="s">
        <v>757</v>
      </c>
      <c r="M5024" t="s">
        <v>757</v>
      </c>
      <c r="N5024" t="s">
        <v>756</v>
      </c>
      <c r="O5024" t="s">
        <v>756</v>
      </c>
      <c r="P5024" t="s">
        <v>758</v>
      </c>
      <c r="Q5024" t="s">
        <v>759</v>
      </c>
      <c r="R5024" t="s">
        <v>759</v>
      </c>
      <c r="S5024" t="s">
        <v>757</v>
      </c>
      <c r="T5024" t="s">
        <v>757</v>
      </c>
      <c r="U5024" t="s">
        <v>757</v>
      </c>
      <c r="V5024" t="s">
        <v>756</v>
      </c>
      <c r="W5024" t="s">
        <v>756</v>
      </c>
      <c r="X5024" t="s">
        <v>1712</v>
      </c>
      <c r="Y5024" t="str">
        <f t="shared" si="1106"/>
        <v>diciembre</v>
      </c>
      <c r="Z5024">
        <f>YEAR(BD_PONDERACIONES[[#This Row],[Fecha Ejecución del Ticket]])</f>
        <v>2022</v>
      </c>
      <c r="AA5024" t="str">
        <f t="shared" si="1094"/>
        <v>enero</v>
      </c>
      <c r="AB5024">
        <f>YEAR(BD_PONDERACIONES[[#This Row],[Fecha de Inspección]])</f>
        <v>2023</v>
      </c>
      <c r="AC5024">
        <f t="shared" si="1095"/>
        <v>0.5</v>
      </c>
      <c r="AD5024">
        <f t="shared" si="1096"/>
        <v>0.5</v>
      </c>
      <c r="AE5024">
        <f t="shared" si="1097"/>
        <v>0.5</v>
      </c>
      <c r="AF5024">
        <f t="shared" si="1098"/>
        <v>0.5</v>
      </c>
      <c r="AG5024">
        <f t="shared" si="1099"/>
        <v>0.5</v>
      </c>
      <c r="AH5024">
        <f t="shared" si="1100"/>
        <v>0.5</v>
      </c>
      <c r="AI5024">
        <f t="shared" si="1101"/>
        <v>0.25</v>
      </c>
      <c r="AJ5024">
        <f t="shared" si="1102"/>
        <v>0.25</v>
      </c>
      <c r="AK5024">
        <f t="shared" si="1103"/>
        <v>0.5</v>
      </c>
      <c r="AL5024">
        <f t="shared" si="1104"/>
        <v>0.5</v>
      </c>
      <c r="AM5024">
        <f t="shared" si="1105"/>
        <v>0.5</v>
      </c>
      <c r="AN5024" s="6">
        <f t="shared" si="1107"/>
        <v>1</v>
      </c>
      <c r="AO5024" t="str">
        <f>VLOOKUP(BD_PONDERACIONES[[#This Row],[Comuna]],Tabla3[#All],2,0)</f>
        <v>Florida</v>
      </c>
    </row>
    <row r="5025" spans="1:41" x14ac:dyDescent="0.35">
      <c r="A5025" t="s">
        <v>24094</v>
      </c>
      <c r="B5025" t="s">
        <v>24095</v>
      </c>
      <c r="C5025" t="s">
        <v>24096</v>
      </c>
      <c r="D5025" s="5">
        <v>44952</v>
      </c>
      <c r="E5025" s="5">
        <v>44904</v>
      </c>
      <c r="F5025" t="s">
        <v>763</v>
      </c>
      <c r="G5025" t="s">
        <v>24097</v>
      </c>
      <c r="H5025" t="s">
        <v>3783</v>
      </c>
      <c r="J5025" t="s">
        <v>756</v>
      </c>
      <c r="K5025" t="s">
        <v>756</v>
      </c>
      <c r="L5025" t="s">
        <v>756</v>
      </c>
      <c r="M5025" t="s">
        <v>756</v>
      </c>
      <c r="N5025" t="s">
        <v>756</v>
      </c>
      <c r="O5025" t="s">
        <v>756</v>
      </c>
      <c r="P5025" t="s">
        <v>758</v>
      </c>
      <c r="Q5025" t="s">
        <v>759</v>
      </c>
      <c r="R5025" t="s">
        <v>759</v>
      </c>
      <c r="S5025" t="s">
        <v>757</v>
      </c>
      <c r="T5025" t="s">
        <v>757</v>
      </c>
      <c r="U5025" t="s">
        <v>757</v>
      </c>
      <c r="V5025" t="s">
        <v>756</v>
      </c>
      <c r="W5025" t="s">
        <v>756</v>
      </c>
      <c r="X5025" t="s">
        <v>24098</v>
      </c>
      <c r="Y5025" t="str">
        <f t="shared" si="1106"/>
        <v>diciembre</v>
      </c>
      <c r="Z5025">
        <f>YEAR(BD_PONDERACIONES[[#This Row],[Fecha Ejecución del Ticket]])</f>
        <v>2022</v>
      </c>
      <c r="AA5025" t="str">
        <f t="shared" si="1094"/>
        <v>enero</v>
      </c>
      <c r="AB5025">
        <f>YEAR(BD_PONDERACIONES[[#This Row],[Fecha de Inspección]])</f>
        <v>2023</v>
      </c>
      <c r="AC5025">
        <f t="shared" si="1095"/>
        <v>0.5</v>
      </c>
      <c r="AD5025">
        <f t="shared" si="1096"/>
        <v>0.5</v>
      </c>
      <c r="AE5025">
        <f t="shared" si="1097"/>
        <v>0.5</v>
      </c>
      <c r="AF5025">
        <f t="shared" si="1098"/>
        <v>0.5</v>
      </c>
      <c r="AG5025">
        <f t="shared" si="1099"/>
        <v>0.5</v>
      </c>
      <c r="AH5025">
        <f t="shared" si="1100"/>
        <v>0.5</v>
      </c>
      <c r="AI5025">
        <f t="shared" si="1101"/>
        <v>0.25</v>
      </c>
      <c r="AJ5025">
        <f t="shared" si="1102"/>
        <v>0.25</v>
      </c>
      <c r="AK5025">
        <f t="shared" si="1103"/>
        <v>0.5</v>
      </c>
      <c r="AL5025">
        <f t="shared" si="1104"/>
        <v>0.5</v>
      </c>
      <c r="AM5025">
        <f t="shared" si="1105"/>
        <v>0.5</v>
      </c>
      <c r="AN5025" s="6">
        <f t="shared" si="1107"/>
        <v>1</v>
      </c>
      <c r="AO5025" t="str">
        <f>VLOOKUP(BD_PONDERACIONES[[#This Row],[Comuna]],Tabla3[#All],2,0)</f>
        <v>Florida</v>
      </c>
    </row>
    <row r="5026" spans="1:41" x14ac:dyDescent="0.35">
      <c r="A5026" t="s">
        <v>24099</v>
      </c>
      <c r="B5026" t="s">
        <v>24100</v>
      </c>
      <c r="C5026" t="s">
        <v>24101</v>
      </c>
      <c r="D5026" s="5">
        <v>44952</v>
      </c>
      <c r="E5026" s="5">
        <v>44901</v>
      </c>
      <c r="F5026" t="s">
        <v>763</v>
      </c>
      <c r="G5026" t="s">
        <v>24097</v>
      </c>
      <c r="H5026" t="s">
        <v>3783</v>
      </c>
      <c r="J5026" t="s">
        <v>756</v>
      </c>
      <c r="K5026" t="s">
        <v>756</v>
      </c>
      <c r="L5026" t="s">
        <v>757</v>
      </c>
      <c r="M5026" t="s">
        <v>757</v>
      </c>
      <c r="N5026" t="s">
        <v>756</v>
      </c>
      <c r="O5026" t="s">
        <v>756</v>
      </c>
      <c r="P5026" t="s">
        <v>758</v>
      </c>
      <c r="Q5026" t="s">
        <v>759</v>
      </c>
      <c r="R5026" t="s">
        <v>759</v>
      </c>
      <c r="S5026" t="s">
        <v>757</v>
      </c>
      <c r="T5026" t="s">
        <v>757</v>
      </c>
      <c r="U5026" t="s">
        <v>757</v>
      </c>
      <c r="V5026" t="s">
        <v>756</v>
      </c>
      <c r="W5026" t="s">
        <v>756</v>
      </c>
      <c r="X5026" t="s">
        <v>24102</v>
      </c>
      <c r="Y5026" t="str">
        <f t="shared" si="1106"/>
        <v>diciembre</v>
      </c>
      <c r="Z5026">
        <f>YEAR(BD_PONDERACIONES[[#This Row],[Fecha Ejecución del Ticket]])</f>
        <v>2022</v>
      </c>
      <c r="AA5026" t="str">
        <f t="shared" si="1094"/>
        <v>enero</v>
      </c>
      <c r="AB5026">
        <f>YEAR(BD_PONDERACIONES[[#This Row],[Fecha de Inspección]])</f>
        <v>2023</v>
      </c>
      <c r="AC5026">
        <f t="shared" si="1095"/>
        <v>0.5</v>
      </c>
      <c r="AD5026">
        <f t="shared" si="1096"/>
        <v>0.5</v>
      </c>
      <c r="AE5026">
        <f t="shared" si="1097"/>
        <v>0.5</v>
      </c>
      <c r="AF5026">
        <f t="shared" si="1098"/>
        <v>0.5</v>
      </c>
      <c r="AG5026">
        <f t="shared" si="1099"/>
        <v>0.5</v>
      </c>
      <c r="AH5026">
        <f t="shared" si="1100"/>
        <v>0.5</v>
      </c>
      <c r="AI5026">
        <f t="shared" si="1101"/>
        <v>0.25</v>
      </c>
      <c r="AJ5026">
        <f t="shared" si="1102"/>
        <v>0.25</v>
      </c>
      <c r="AK5026">
        <f t="shared" si="1103"/>
        <v>0.5</v>
      </c>
      <c r="AL5026">
        <f t="shared" si="1104"/>
        <v>0.5</v>
      </c>
      <c r="AM5026">
        <f t="shared" si="1105"/>
        <v>0.5</v>
      </c>
      <c r="AN5026" s="6">
        <f t="shared" si="1107"/>
        <v>1</v>
      </c>
      <c r="AO5026" t="str">
        <f>VLOOKUP(BD_PONDERACIONES[[#This Row],[Comuna]],Tabla3[#All],2,0)</f>
        <v>Florida</v>
      </c>
    </row>
    <row r="5027" spans="1:41" x14ac:dyDescent="0.35">
      <c r="A5027" t="s">
        <v>24103</v>
      </c>
      <c r="B5027" t="s">
        <v>24104</v>
      </c>
      <c r="C5027" t="s">
        <v>24105</v>
      </c>
      <c r="D5027" s="5">
        <v>44952</v>
      </c>
      <c r="E5027" s="5">
        <v>44901</v>
      </c>
      <c r="F5027" t="s">
        <v>763</v>
      </c>
      <c r="G5027" t="s">
        <v>24097</v>
      </c>
      <c r="H5027" t="s">
        <v>3783</v>
      </c>
      <c r="J5027" t="s">
        <v>756</v>
      </c>
      <c r="K5027" t="s">
        <v>756</v>
      </c>
      <c r="L5027" t="s">
        <v>773</v>
      </c>
      <c r="M5027" t="s">
        <v>773</v>
      </c>
      <c r="N5027" t="s">
        <v>756</v>
      </c>
      <c r="O5027" t="s">
        <v>756</v>
      </c>
      <c r="P5027" t="s">
        <v>758</v>
      </c>
      <c r="Q5027" t="s">
        <v>759</v>
      </c>
      <c r="R5027" t="s">
        <v>759</v>
      </c>
      <c r="S5027" t="s">
        <v>757</v>
      </c>
      <c r="T5027" t="s">
        <v>757</v>
      </c>
      <c r="U5027" t="s">
        <v>757</v>
      </c>
      <c r="V5027" t="s">
        <v>756</v>
      </c>
      <c r="W5027" t="s">
        <v>756</v>
      </c>
      <c r="X5027" t="s">
        <v>12153</v>
      </c>
      <c r="Y5027" t="str">
        <f t="shared" si="1106"/>
        <v>diciembre</v>
      </c>
      <c r="Z5027">
        <f>YEAR(BD_PONDERACIONES[[#This Row],[Fecha Ejecución del Ticket]])</f>
        <v>2022</v>
      </c>
      <c r="AA5027" t="str">
        <f t="shared" si="1094"/>
        <v>enero</v>
      </c>
      <c r="AB5027">
        <f>YEAR(BD_PONDERACIONES[[#This Row],[Fecha de Inspección]])</f>
        <v>2023</v>
      </c>
      <c r="AC5027">
        <f t="shared" si="1095"/>
        <v>0.5</v>
      </c>
      <c r="AD5027">
        <f t="shared" si="1096"/>
        <v>0.5</v>
      </c>
      <c r="AE5027">
        <f t="shared" si="1097"/>
        <v>0</v>
      </c>
      <c r="AF5027">
        <f t="shared" si="1098"/>
        <v>0</v>
      </c>
      <c r="AG5027">
        <f t="shared" si="1099"/>
        <v>0.5</v>
      </c>
      <c r="AH5027">
        <f t="shared" si="1100"/>
        <v>0.5</v>
      </c>
      <c r="AI5027">
        <f t="shared" si="1101"/>
        <v>0.25</v>
      </c>
      <c r="AJ5027">
        <f t="shared" si="1102"/>
        <v>0.25</v>
      </c>
      <c r="AK5027">
        <f t="shared" si="1103"/>
        <v>0.5</v>
      </c>
      <c r="AL5027">
        <f t="shared" si="1104"/>
        <v>0.5</v>
      </c>
      <c r="AM5027">
        <f t="shared" si="1105"/>
        <v>0.5</v>
      </c>
      <c r="AN5027" s="6">
        <f t="shared" si="1107"/>
        <v>0.7</v>
      </c>
      <c r="AO5027" t="str">
        <f>VLOOKUP(BD_PONDERACIONES[[#This Row],[Comuna]],Tabla3[#All],2,0)</f>
        <v>Florida</v>
      </c>
    </row>
    <row r="5028" spans="1:41" x14ac:dyDescent="0.35">
      <c r="A5028" t="s">
        <v>24106</v>
      </c>
      <c r="B5028" t="s">
        <v>24107</v>
      </c>
      <c r="C5028" t="s">
        <v>24108</v>
      </c>
      <c r="D5028" s="5">
        <v>44952</v>
      </c>
      <c r="E5028" s="5">
        <v>44914</v>
      </c>
      <c r="F5028" t="s">
        <v>763</v>
      </c>
      <c r="G5028" t="s">
        <v>24109</v>
      </c>
      <c r="H5028" t="s">
        <v>3783</v>
      </c>
      <c r="J5028" t="s">
        <v>756</v>
      </c>
      <c r="K5028" t="s">
        <v>756</v>
      </c>
      <c r="L5028" t="s">
        <v>757</v>
      </c>
      <c r="M5028" t="s">
        <v>757</v>
      </c>
      <c r="N5028" t="s">
        <v>756</v>
      </c>
      <c r="O5028" t="s">
        <v>756</v>
      </c>
      <c r="P5028" t="s">
        <v>758</v>
      </c>
      <c r="Q5028" t="s">
        <v>759</v>
      </c>
      <c r="R5028" t="s">
        <v>759</v>
      </c>
      <c r="S5028" t="s">
        <v>757</v>
      </c>
      <c r="T5028" t="s">
        <v>757</v>
      </c>
      <c r="U5028" t="s">
        <v>757</v>
      </c>
      <c r="V5028" t="s">
        <v>756</v>
      </c>
      <c r="W5028" t="s">
        <v>756</v>
      </c>
      <c r="X5028" t="s">
        <v>24110</v>
      </c>
      <c r="Y5028" t="str">
        <f t="shared" si="1106"/>
        <v>diciembre</v>
      </c>
      <c r="Z5028">
        <f>YEAR(BD_PONDERACIONES[[#This Row],[Fecha Ejecución del Ticket]])</f>
        <v>2022</v>
      </c>
      <c r="AA5028" t="str">
        <f t="shared" si="1094"/>
        <v>enero</v>
      </c>
      <c r="AB5028">
        <f>YEAR(BD_PONDERACIONES[[#This Row],[Fecha de Inspección]])</f>
        <v>2023</v>
      </c>
      <c r="AC5028">
        <f t="shared" si="1095"/>
        <v>0.5</v>
      </c>
      <c r="AD5028">
        <f t="shared" si="1096"/>
        <v>0.5</v>
      </c>
      <c r="AE5028">
        <f t="shared" si="1097"/>
        <v>0.5</v>
      </c>
      <c r="AF5028">
        <f t="shared" si="1098"/>
        <v>0.5</v>
      </c>
      <c r="AG5028">
        <f t="shared" si="1099"/>
        <v>0.5</v>
      </c>
      <c r="AH5028">
        <f t="shared" si="1100"/>
        <v>0.5</v>
      </c>
      <c r="AI5028">
        <f t="shared" si="1101"/>
        <v>0.25</v>
      </c>
      <c r="AJ5028">
        <f t="shared" si="1102"/>
        <v>0.25</v>
      </c>
      <c r="AK5028">
        <f t="shared" si="1103"/>
        <v>0.5</v>
      </c>
      <c r="AL5028">
        <f t="shared" si="1104"/>
        <v>0.5</v>
      </c>
      <c r="AM5028">
        <f t="shared" si="1105"/>
        <v>0.5</v>
      </c>
      <c r="AN5028" s="6">
        <f t="shared" si="1107"/>
        <v>1</v>
      </c>
      <c r="AO5028" t="str">
        <f>VLOOKUP(BD_PONDERACIONES[[#This Row],[Comuna]],Tabla3[#All],2,0)</f>
        <v>Florida</v>
      </c>
    </row>
    <row r="5029" spans="1:41" x14ac:dyDescent="0.35">
      <c r="A5029" t="s">
        <v>24111</v>
      </c>
      <c r="B5029" t="s">
        <v>24112</v>
      </c>
      <c r="C5029" t="s">
        <v>24113</v>
      </c>
      <c r="D5029" s="5">
        <v>44953</v>
      </c>
      <c r="E5029" s="5">
        <v>44903</v>
      </c>
      <c r="F5029" t="s">
        <v>753</v>
      </c>
      <c r="G5029" t="s">
        <v>24114</v>
      </c>
      <c r="H5029" t="s">
        <v>755</v>
      </c>
      <c r="J5029" t="s">
        <v>756</v>
      </c>
      <c r="K5029" t="s">
        <v>756</v>
      </c>
      <c r="L5029" t="s">
        <v>757</v>
      </c>
      <c r="M5029" t="s">
        <v>757</v>
      </c>
      <c r="N5029" t="s">
        <v>756</v>
      </c>
      <c r="O5029" t="s">
        <v>756</v>
      </c>
      <c r="P5029" t="s">
        <v>758</v>
      </c>
      <c r="Q5029" t="s">
        <v>759</v>
      </c>
      <c r="R5029" t="s">
        <v>759</v>
      </c>
      <c r="S5029" t="s">
        <v>757</v>
      </c>
      <c r="T5029" t="s">
        <v>757</v>
      </c>
      <c r="U5029" t="s">
        <v>757</v>
      </c>
      <c r="V5029" t="s">
        <v>756</v>
      </c>
      <c r="W5029" t="s">
        <v>756</v>
      </c>
      <c r="X5029" t="s">
        <v>24115</v>
      </c>
      <c r="Y5029" t="str">
        <f t="shared" si="1106"/>
        <v>diciembre</v>
      </c>
      <c r="Z5029">
        <f>YEAR(BD_PONDERACIONES[[#This Row],[Fecha Ejecución del Ticket]])</f>
        <v>2022</v>
      </c>
      <c r="AA5029" t="str">
        <f t="shared" si="1094"/>
        <v>enero</v>
      </c>
      <c r="AB5029">
        <f>YEAR(BD_PONDERACIONES[[#This Row],[Fecha de Inspección]])</f>
        <v>2023</v>
      </c>
      <c r="AC5029">
        <f t="shared" si="1095"/>
        <v>0.5</v>
      </c>
      <c r="AD5029">
        <f t="shared" si="1096"/>
        <v>0.5</v>
      </c>
      <c r="AE5029">
        <f t="shared" si="1097"/>
        <v>0.5</v>
      </c>
      <c r="AF5029">
        <f t="shared" si="1098"/>
        <v>0.5</v>
      </c>
      <c r="AG5029">
        <f t="shared" si="1099"/>
        <v>0.5</v>
      </c>
      <c r="AH5029">
        <f t="shared" si="1100"/>
        <v>0.5</v>
      </c>
      <c r="AI5029">
        <f t="shared" si="1101"/>
        <v>0.25</v>
      </c>
      <c r="AJ5029">
        <f t="shared" si="1102"/>
        <v>0.25</v>
      </c>
      <c r="AK5029">
        <f t="shared" si="1103"/>
        <v>0.5</v>
      </c>
      <c r="AL5029">
        <f t="shared" si="1104"/>
        <v>0.5</v>
      </c>
      <c r="AM5029">
        <f t="shared" si="1105"/>
        <v>0.5</v>
      </c>
      <c r="AN5029" s="6">
        <f t="shared" si="1107"/>
        <v>1</v>
      </c>
      <c r="AO5029" t="str">
        <f>VLOOKUP(BD_PONDERACIONES[[#This Row],[Comuna]],Tabla3[#All],2,0)</f>
        <v>Florida</v>
      </c>
    </row>
    <row r="5030" spans="1:41" x14ac:dyDescent="0.35">
      <c r="A5030" t="s">
        <v>24116</v>
      </c>
      <c r="B5030" t="s">
        <v>24117</v>
      </c>
      <c r="C5030" t="s">
        <v>24118</v>
      </c>
      <c r="D5030" s="5">
        <v>44953</v>
      </c>
      <c r="E5030" s="5">
        <v>44902</v>
      </c>
      <c r="F5030" t="s">
        <v>753</v>
      </c>
      <c r="G5030" t="s">
        <v>24119</v>
      </c>
      <c r="H5030" t="s">
        <v>755</v>
      </c>
      <c r="J5030" t="s">
        <v>756</v>
      </c>
      <c r="K5030" t="s">
        <v>756</v>
      </c>
      <c r="L5030" t="s">
        <v>757</v>
      </c>
      <c r="M5030" t="s">
        <v>757</v>
      </c>
      <c r="N5030" t="s">
        <v>756</v>
      </c>
      <c r="O5030" t="s">
        <v>756</v>
      </c>
      <c r="P5030" t="s">
        <v>758</v>
      </c>
      <c r="Q5030" t="s">
        <v>759</v>
      </c>
      <c r="R5030" t="s">
        <v>759</v>
      </c>
      <c r="S5030" t="s">
        <v>757</v>
      </c>
      <c r="T5030" t="s">
        <v>757</v>
      </c>
      <c r="U5030" t="s">
        <v>757</v>
      </c>
      <c r="V5030" t="s">
        <v>756</v>
      </c>
      <c r="W5030" t="s">
        <v>756</v>
      </c>
      <c r="X5030" t="s">
        <v>24120</v>
      </c>
      <c r="Y5030" t="str">
        <f t="shared" si="1106"/>
        <v>diciembre</v>
      </c>
      <c r="Z5030">
        <f>YEAR(BD_PONDERACIONES[[#This Row],[Fecha Ejecución del Ticket]])</f>
        <v>2022</v>
      </c>
      <c r="AA5030" t="str">
        <f t="shared" si="1094"/>
        <v>enero</v>
      </c>
      <c r="AB5030">
        <f>YEAR(BD_PONDERACIONES[[#This Row],[Fecha de Inspección]])</f>
        <v>2023</v>
      </c>
      <c r="AC5030">
        <f t="shared" si="1095"/>
        <v>0.5</v>
      </c>
      <c r="AD5030">
        <f t="shared" si="1096"/>
        <v>0.5</v>
      </c>
      <c r="AE5030">
        <f t="shared" si="1097"/>
        <v>0.5</v>
      </c>
      <c r="AF5030">
        <f t="shared" si="1098"/>
        <v>0.5</v>
      </c>
      <c r="AG5030">
        <f t="shared" si="1099"/>
        <v>0.5</v>
      </c>
      <c r="AH5030">
        <f t="shared" si="1100"/>
        <v>0.5</v>
      </c>
      <c r="AI5030">
        <f t="shared" si="1101"/>
        <v>0.25</v>
      </c>
      <c r="AJ5030">
        <f t="shared" si="1102"/>
        <v>0.25</v>
      </c>
      <c r="AK5030">
        <f t="shared" si="1103"/>
        <v>0.5</v>
      </c>
      <c r="AL5030">
        <f t="shared" si="1104"/>
        <v>0.5</v>
      </c>
      <c r="AM5030">
        <f t="shared" si="1105"/>
        <v>0.5</v>
      </c>
      <c r="AN5030" s="6">
        <f t="shared" si="1107"/>
        <v>1</v>
      </c>
      <c r="AO5030" t="str">
        <f>VLOOKUP(BD_PONDERACIONES[[#This Row],[Comuna]],Tabla3[#All],2,0)</f>
        <v>Florida</v>
      </c>
    </row>
    <row r="5031" spans="1:41" x14ac:dyDescent="0.35">
      <c r="A5031" t="s">
        <v>24121</v>
      </c>
      <c r="B5031" t="s">
        <v>24122</v>
      </c>
      <c r="C5031" t="s">
        <v>24123</v>
      </c>
      <c r="D5031" s="5">
        <v>44953</v>
      </c>
      <c r="E5031" s="5">
        <v>44903</v>
      </c>
      <c r="F5031" t="s">
        <v>753</v>
      </c>
      <c r="G5031" t="s">
        <v>24124</v>
      </c>
      <c r="H5031" t="s">
        <v>755</v>
      </c>
      <c r="J5031" t="s">
        <v>756</v>
      </c>
      <c r="K5031" t="s">
        <v>756</v>
      </c>
      <c r="L5031" t="s">
        <v>757</v>
      </c>
      <c r="M5031" t="s">
        <v>757</v>
      </c>
      <c r="N5031" t="s">
        <v>756</v>
      </c>
      <c r="O5031" t="s">
        <v>756</v>
      </c>
      <c r="P5031" t="s">
        <v>758</v>
      </c>
      <c r="Q5031" t="s">
        <v>759</v>
      </c>
      <c r="R5031" t="s">
        <v>759</v>
      </c>
      <c r="S5031" t="s">
        <v>757</v>
      </c>
      <c r="T5031" t="s">
        <v>757</v>
      </c>
      <c r="U5031" t="s">
        <v>757</v>
      </c>
      <c r="V5031" t="s">
        <v>756</v>
      </c>
      <c r="W5031" t="s">
        <v>756</v>
      </c>
      <c r="X5031" t="s">
        <v>24115</v>
      </c>
      <c r="Y5031" t="str">
        <f t="shared" si="1106"/>
        <v>diciembre</v>
      </c>
      <c r="Z5031">
        <f>YEAR(BD_PONDERACIONES[[#This Row],[Fecha Ejecución del Ticket]])</f>
        <v>2022</v>
      </c>
      <c r="AA5031" t="str">
        <f t="shared" si="1094"/>
        <v>enero</v>
      </c>
      <c r="AB5031">
        <f>YEAR(BD_PONDERACIONES[[#This Row],[Fecha de Inspección]])</f>
        <v>2023</v>
      </c>
      <c r="AC5031">
        <f t="shared" si="1095"/>
        <v>0.5</v>
      </c>
      <c r="AD5031">
        <f t="shared" si="1096"/>
        <v>0.5</v>
      </c>
      <c r="AE5031">
        <f t="shared" si="1097"/>
        <v>0.5</v>
      </c>
      <c r="AF5031">
        <f t="shared" si="1098"/>
        <v>0.5</v>
      </c>
      <c r="AG5031">
        <f t="shared" si="1099"/>
        <v>0.5</v>
      </c>
      <c r="AH5031">
        <f t="shared" si="1100"/>
        <v>0.5</v>
      </c>
      <c r="AI5031">
        <f t="shared" si="1101"/>
        <v>0.25</v>
      </c>
      <c r="AJ5031">
        <f t="shared" si="1102"/>
        <v>0.25</v>
      </c>
      <c r="AK5031">
        <f t="shared" si="1103"/>
        <v>0.5</v>
      </c>
      <c r="AL5031">
        <f t="shared" si="1104"/>
        <v>0.5</v>
      </c>
      <c r="AM5031">
        <f t="shared" si="1105"/>
        <v>0.5</v>
      </c>
      <c r="AN5031" s="6">
        <f t="shared" si="1107"/>
        <v>1</v>
      </c>
      <c r="AO5031" t="str">
        <f>VLOOKUP(BD_PONDERACIONES[[#This Row],[Comuna]],Tabla3[#All],2,0)</f>
        <v>Florida</v>
      </c>
    </row>
    <row r="5032" spans="1:41" x14ac:dyDescent="0.35">
      <c r="A5032" t="s">
        <v>24125</v>
      </c>
      <c r="B5032" t="s">
        <v>24126</v>
      </c>
      <c r="C5032" t="s">
        <v>24127</v>
      </c>
      <c r="D5032" s="5">
        <v>44953</v>
      </c>
      <c r="E5032" s="5">
        <v>44903</v>
      </c>
      <c r="F5032" t="s">
        <v>753</v>
      </c>
      <c r="G5032" t="s">
        <v>24128</v>
      </c>
      <c r="H5032" t="s">
        <v>755</v>
      </c>
      <c r="J5032" t="s">
        <v>756</v>
      </c>
      <c r="K5032" t="s">
        <v>756</v>
      </c>
      <c r="L5032" t="s">
        <v>756</v>
      </c>
      <c r="M5032" t="s">
        <v>756</v>
      </c>
      <c r="N5032" t="s">
        <v>756</v>
      </c>
      <c r="O5032" t="s">
        <v>756</v>
      </c>
      <c r="P5032" t="s">
        <v>758</v>
      </c>
      <c r="Q5032" t="s">
        <v>759</v>
      </c>
      <c r="R5032" t="s">
        <v>759</v>
      </c>
      <c r="S5032" t="s">
        <v>757</v>
      </c>
      <c r="T5032" t="s">
        <v>757</v>
      </c>
      <c r="U5032" t="s">
        <v>757</v>
      </c>
      <c r="V5032" t="s">
        <v>756</v>
      </c>
      <c r="W5032" t="s">
        <v>756</v>
      </c>
      <c r="X5032" t="s">
        <v>24115</v>
      </c>
      <c r="Y5032" t="str">
        <f t="shared" si="1106"/>
        <v>diciembre</v>
      </c>
      <c r="Z5032">
        <f>YEAR(BD_PONDERACIONES[[#This Row],[Fecha Ejecución del Ticket]])</f>
        <v>2022</v>
      </c>
      <c r="AA5032" t="str">
        <f t="shared" si="1094"/>
        <v>enero</v>
      </c>
      <c r="AB5032">
        <f>YEAR(BD_PONDERACIONES[[#This Row],[Fecha de Inspección]])</f>
        <v>2023</v>
      </c>
      <c r="AC5032">
        <f t="shared" si="1095"/>
        <v>0.5</v>
      </c>
      <c r="AD5032">
        <f t="shared" si="1096"/>
        <v>0.5</v>
      </c>
      <c r="AE5032">
        <f t="shared" si="1097"/>
        <v>0.5</v>
      </c>
      <c r="AF5032">
        <f t="shared" si="1098"/>
        <v>0.5</v>
      </c>
      <c r="AG5032">
        <f t="shared" si="1099"/>
        <v>0.5</v>
      </c>
      <c r="AH5032">
        <f t="shared" si="1100"/>
        <v>0.5</v>
      </c>
      <c r="AI5032">
        <f t="shared" si="1101"/>
        <v>0.25</v>
      </c>
      <c r="AJ5032">
        <f t="shared" si="1102"/>
        <v>0.25</v>
      </c>
      <c r="AK5032">
        <f t="shared" si="1103"/>
        <v>0.5</v>
      </c>
      <c r="AL5032">
        <f t="shared" si="1104"/>
        <v>0.5</v>
      </c>
      <c r="AM5032">
        <f t="shared" si="1105"/>
        <v>0.5</v>
      </c>
      <c r="AN5032" s="6">
        <f t="shared" si="1107"/>
        <v>1</v>
      </c>
      <c r="AO5032" t="str">
        <f>VLOOKUP(BD_PONDERACIONES[[#This Row],[Comuna]],Tabla3[#All],2,0)</f>
        <v>Florida</v>
      </c>
    </row>
    <row r="5033" spans="1:41" x14ac:dyDescent="0.35">
      <c r="A5033" t="s">
        <v>24129</v>
      </c>
      <c r="B5033" t="s">
        <v>24130</v>
      </c>
      <c r="C5033" t="s">
        <v>24131</v>
      </c>
      <c r="D5033" s="5">
        <v>44953</v>
      </c>
      <c r="E5033" s="5">
        <v>44908</v>
      </c>
      <c r="F5033" t="s">
        <v>753</v>
      </c>
      <c r="G5033" t="s">
        <v>24132</v>
      </c>
      <c r="H5033" t="s">
        <v>755</v>
      </c>
      <c r="J5033" t="s">
        <v>756</v>
      </c>
      <c r="K5033" t="s">
        <v>756</v>
      </c>
      <c r="L5033" t="s">
        <v>773</v>
      </c>
      <c r="M5033" t="s">
        <v>773</v>
      </c>
      <c r="N5033" t="s">
        <v>756</v>
      </c>
      <c r="O5033" t="s">
        <v>756</v>
      </c>
      <c r="P5033" t="s">
        <v>758</v>
      </c>
      <c r="Q5033" t="s">
        <v>759</v>
      </c>
      <c r="R5033" t="s">
        <v>759</v>
      </c>
      <c r="S5033" t="s">
        <v>757</v>
      </c>
      <c r="T5033" t="s">
        <v>757</v>
      </c>
      <c r="U5033" t="s">
        <v>757</v>
      </c>
      <c r="V5033" t="s">
        <v>756</v>
      </c>
      <c r="W5033" t="s">
        <v>756</v>
      </c>
      <c r="X5033" t="s">
        <v>24133</v>
      </c>
      <c r="Y5033" t="str">
        <f t="shared" si="1106"/>
        <v>diciembre</v>
      </c>
      <c r="Z5033">
        <f>YEAR(BD_PONDERACIONES[[#This Row],[Fecha Ejecución del Ticket]])</f>
        <v>2022</v>
      </c>
      <c r="AA5033" t="str">
        <f t="shared" si="1094"/>
        <v>enero</v>
      </c>
      <c r="AB5033">
        <f>YEAR(BD_PONDERACIONES[[#This Row],[Fecha de Inspección]])</f>
        <v>2023</v>
      </c>
      <c r="AC5033">
        <f t="shared" si="1095"/>
        <v>0.5</v>
      </c>
      <c r="AD5033">
        <f t="shared" si="1096"/>
        <v>0.5</v>
      </c>
      <c r="AE5033">
        <f t="shared" si="1097"/>
        <v>0</v>
      </c>
      <c r="AF5033">
        <f t="shared" si="1098"/>
        <v>0</v>
      </c>
      <c r="AG5033">
        <f t="shared" si="1099"/>
        <v>0.5</v>
      </c>
      <c r="AH5033">
        <f t="shared" si="1100"/>
        <v>0.5</v>
      </c>
      <c r="AI5033">
        <f t="shared" si="1101"/>
        <v>0.25</v>
      </c>
      <c r="AJ5033">
        <f t="shared" si="1102"/>
        <v>0.25</v>
      </c>
      <c r="AK5033">
        <f t="shared" si="1103"/>
        <v>0.5</v>
      </c>
      <c r="AL5033">
        <f t="shared" si="1104"/>
        <v>0.5</v>
      </c>
      <c r="AM5033">
        <f t="shared" si="1105"/>
        <v>0.5</v>
      </c>
      <c r="AN5033" s="6">
        <f t="shared" si="1107"/>
        <v>0.7</v>
      </c>
      <c r="AO5033" t="str">
        <f>VLOOKUP(BD_PONDERACIONES[[#This Row],[Comuna]],Tabla3[#All],2,0)</f>
        <v>Florida</v>
      </c>
    </row>
    <row r="5034" spans="1:41" x14ac:dyDescent="0.35">
      <c r="A5034" t="s">
        <v>24134</v>
      </c>
      <c r="B5034" t="s">
        <v>24135</v>
      </c>
      <c r="C5034" t="s">
        <v>24136</v>
      </c>
      <c r="D5034" s="5">
        <v>44953</v>
      </c>
      <c r="E5034" s="5">
        <v>44914</v>
      </c>
      <c r="F5034" t="s">
        <v>763</v>
      </c>
      <c r="G5034" t="s">
        <v>24137</v>
      </c>
      <c r="H5034" t="s">
        <v>3783</v>
      </c>
      <c r="J5034" t="s">
        <v>756</v>
      </c>
      <c r="K5034" t="s">
        <v>756</v>
      </c>
      <c r="L5034" t="s">
        <v>757</v>
      </c>
      <c r="M5034" t="s">
        <v>757</v>
      </c>
      <c r="N5034" t="s">
        <v>756</v>
      </c>
      <c r="O5034" t="s">
        <v>756</v>
      </c>
      <c r="P5034" t="s">
        <v>758</v>
      </c>
      <c r="Q5034" t="s">
        <v>759</v>
      </c>
      <c r="R5034" t="s">
        <v>759</v>
      </c>
      <c r="S5034" t="s">
        <v>757</v>
      </c>
      <c r="T5034" t="s">
        <v>757</v>
      </c>
      <c r="U5034" t="s">
        <v>757</v>
      </c>
      <c r="V5034" t="s">
        <v>756</v>
      </c>
      <c r="W5034" t="s">
        <v>756</v>
      </c>
      <c r="X5034" t="s">
        <v>804</v>
      </c>
      <c r="Y5034" t="str">
        <f t="shared" si="1106"/>
        <v>diciembre</v>
      </c>
      <c r="Z5034">
        <f>YEAR(BD_PONDERACIONES[[#This Row],[Fecha Ejecución del Ticket]])</f>
        <v>2022</v>
      </c>
      <c r="AA5034" t="str">
        <f t="shared" si="1094"/>
        <v>enero</v>
      </c>
      <c r="AB5034">
        <f>YEAR(BD_PONDERACIONES[[#This Row],[Fecha de Inspección]])</f>
        <v>2023</v>
      </c>
      <c r="AC5034">
        <f t="shared" si="1095"/>
        <v>0.5</v>
      </c>
      <c r="AD5034">
        <f t="shared" si="1096"/>
        <v>0.5</v>
      </c>
      <c r="AE5034">
        <f t="shared" si="1097"/>
        <v>0.5</v>
      </c>
      <c r="AF5034">
        <f t="shared" si="1098"/>
        <v>0.5</v>
      </c>
      <c r="AG5034">
        <f t="shared" si="1099"/>
        <v>0.5</v>
      </c>
      <c r="AH5034">
        <f t="shared" si="1100"/>
        <v>0.5</v>
      </c>
      <c r="AI5034">
        <f t="shared" si="1101"/>
        <v>0.25</v>
      </c>
      <c r="AJ5034">
        <f t="shared" si="1102"/>
        <v>0.25</v>
      </c>
      <c r="AK5034">
        <f t="shared" si="1103"/>
        <v>0.5</v>
      </c>
      <c r="AL5034">
        <f t="shared" si="1104"/>
        <v>0.5</v>
      </c>
      <c r="AM5034">
        <f t="shared" si="1105"/>
        <v>0.5</v>
      </c>
      <c r="AN5034" s="6">
        <f t="shared" si="1107"/>
        <v>1</v>
      </c>
      <c r="AO5034" t="str">
        <f>VLOOKUP(BD_PONDERACIONES[[#This Row],[Comuna]],Tabla3[#All],2,0)</f>
        <v>Florida</v>
      </c>
    </row>
    <row r="5035" spans="1:41" x14ac:dyDescent="0.35">
      <c r="A5035" t="s">
        <v>24138</v>
      </c>
      <c r="B5035" t="s">
        <v>24139</v>
      </c>
      <c r="C5035" t="s">
        <v>24140</v>
      </c>
      <c r="D5035" s="5">
        <v>44953</v>
      </c>
      <c r="E5035" s="5">
        <v>44900</v>
      </c>
      <c r="F5035" t="s">
        <v>753</v>
      </c>
      <c r="G5035" t="s">
        <v>24141</v>
      </c>
      <c r="H5035" t="s">
        <v>755</v>
      </c>
      <c r="J5035" t="s">
        <v>756</v>
      </c>
      <c r="K5035" t="s">
        <v>756</v>
      </c>
      <c r="L5035" t="s">
        <v>773</v>
      </c>
      <c r="M5035" t="s">
        <v>773</v>
      </c>
      <c r="N5035" t="s">
        <v>756</v>
      </c>
      <c r="O5035" t="s">
        <v>756</v>
      </c>
      <c r="P5035" t="s">
        <v>758</v>
      </c>
      <c r="Q5035" t="s">
        <v>759</v>
      </c>
      <c r="R5035" t="s">
        <v>759</v>
      </c>
      <c r="S5035" t="s">
        <v>757</v>
      </c>
      <c r="T5035" t="s">
        <v>757</v>
      </c>
      <c r="U5035" t="s">
        <v>757</v>
      </c>
      <c r="V5035" t="s">
        <v>756</v>
      </c>
      <c r="W5035" t="s">
        <v>756</v>
      </c>
      <c r="X5035" t="s">
        <v>24142</v>
      </c>
      <c r="Y5035" t="str">
        <f t="shared" si="1106"/>
        <v>diciembre</v>
      </c>
      <c r="Z5035">
        <f>YEAR(BD_PONDERACIONES[[#This Row],[Fecha Ejecución del Ticket]])</f>
        <v>2022</v>
      </c>
      <c r="AA5035" t="str">
        <f t="shared" si="1094"/>
        <v>enero</v>
      </c>
      <c r="AB5035">
        <f>YEAR(BD_PONDERACIONES[[#This Row],[Fecha de Inspección]])</f>
        <v>2023</v>
      </c>
      <c r="AC5035">
        <f t="shared" si="1095"/>
        <v>0.5</v>
      </c>
      <c r="AD5035">
        <f t="shared" si="1096"/>
        <v>0.5</v>
      </c>
      <c r="AE5035">
        <f t="shared" si="1097"/>
        <v>0</v>
      </c>
      <c r="AF5035">
        <f t="shared" si="1098"/>
        <v>0</v>
      </c>
      <c r="AG5035">
        <f t="shared" si="1099"/>
        <v>0.5</v>
      </c>
      <c r="AH5035">
        <f t="shared" si="1100"/>
        <v>0.5</v>
      </c>
      <c r="AI5035">
        <f t="shared" si="1101"/>
        <v>0.25</v>
      </c>
      <c r="AJ5035">
        <f t="shared" si="1102"/>
        <v>0.25</v>
      </c>
      <c r="AK5035">
        <f t="shared" si="1103"/>
        <v>0.5</v>
      </c>
      <c r="AL5035">
        <f t="shared" si="1104"/>
        <v>0.5</v>
      </c>
      <c r="AM5035">
        <f t="shared" si="1105"/>
        <v>0.5</v>
      </c>
      <c r="AN5035" s="6">
        <f t="shared" si="1107"/>
        <v>0.7</v>
      </c>
      <c r="AO5035" t="str">
        <f>VLOOKUP(BD_PONDERACIONES[[#This Row],[Comuna]],Tabla3[#All],2,0)</f>
        <v>Florida</v>
      </c>
    </row>
    <row r="5036" spans="1:41" x14ac:dyDescent="0.35">
      <c r="A5036" t="s">
        <v>24143</v>
      </c>
      <c r="B5036" t="s">
        <v>24144</v>
      </c>
      <c r="C5036" t="s">
        <v>24145</v>
      </c>
      <c r="D5036" s="5">
        <v>44953</v>
      </c>
      <c r="E5036" s="5">
        <v>44900</v>
      </c>
      <c r="F5036" t="s">
        <v>753</v>
      </c>
      <c r="G5036" t="s">
        <v>24146</v>
      </c>
      <c r="H5036" t="s">
        <v>755</v>
      </c>
      <c r="J5036" t="s">
        <v>756</v>
      </c>
      <c r="K5036" t="s">
        <v>756</v>
      </c>
      <c r="L5036" t="s">
        <v>757</v>
      </c>
      <c r="M5036" t="s">
        <v>757</v>
      </c>
      <c r="N5036" t="s">
        <v>756</v>
      </c>
      <c r="O5036" t="s">
        <v>756</v>
      </c>
      <c r="P5036" t="s">
        <v>758</v>
      </c>
      <c r="Q5036" t="s">
        <v>759</v>
      </c>
      <c r="R5036" t="s">
        <v>759</v>
      </c>
      <c r="S5036" t="s">
        <v>757</v>
      </c>
      <c r="T5036" t="s">
        <v>757</v>
      </c>
      <c r="U5036" t="s">
        <v>757</v>
      </c>
      <c r="V5036" t="s">
        <v>756</v>
      </c>
      <c r="W5036" t="s">
        <v>756</v>
      </c>
      <c r="X5036" t="s">
        <v>24147</v>
      </c>
      <c r="Y5036" t="str">
        <f t="shared" si="1106"/>
        <v>diciembre</v>
      </c>
      <c r="Z5036">
        <f>YEAR(BD_PONDERACIONES[[#This Row],[Fecha Ejecución del Ticket]])</f>
        <v>2022</v>
      </c>
      <c r="AA5036" t="str">
        <f t="shared" si="1094"/>
        <v>enero</v>
      </c>
      <c r="AB5036">
        <f>YEAR(BD_PONDERACIONES[[#This Row],[Fecha de Inspección]])</f>
        <v>2023</v>
      </c>
      <c r="AC5036">
        <f t="shared" si="1095"/>
        <v>0.5</v>
      </c>
      <c r="AD5036">
        <f t="shared" si="1096"/>
        <v>0.5</v>
      </c>
      <c r="AE5036">
        <f t="shared" si="1097"/>
        <v>0.5</v>
      </c>
      <c r="AF5036">
        <f t="shared" si="1098"/>
        <v>0.5</v>
      </c>
      <c r="AG5036">
        <f t="shared" si="1099"/>
        <v>0.5</v>
      </c>
      <c r="AH5036">
        <f t="shared" si="1100"/>
        <v>0.5</v>
      </c>
      <c r="AI5036">
        <f t="shared" si="1101"/>
        <v>0.25</v>
      </c>
      <c r="AJ5036">
        <f t="shared" si="1102"/>
        <v>0.25</v>
      </c>
      <c r="AK5036">
        <f t="shared" si="1103"/>
        <v>0.5</v>
      </c>
      <c r="AL5036">
        <f t="shared" si="1104"/>
        <v>0.5</v>
      </c>
      <c r="AM5036">
        <f t="shared" si="1105"/>
        <v>0.5</v>
      </c>
      <c r="AN5036" s="6">
        <f t="shared" si="1107"/>
        <v>1</v>
      </c>
      <c r="AO5036" t="str">
        <f>VLOOKUP(BD_PONDERACIONES[[#This Row],[Comuna]],Tabla3[#All],2,0)</f>
        <v>Florida</v>
      </c>
    </row>
    <row r="5037" spans="1:41" x14ac:dyDescent="0.35">
      <c r="A5037" t="s">
        <v>24148</v>
      </c>
      <c r="B5037" t="s">
        <v>24149</v>
      </c>
      <c r="C5037" t="s">
        <v>24150</v>
      </c>
      <c r="D5037" s="5">
        <v>44953</v>
      </c>
      <c r="E5037" s="5">
        <v>44909</v>
      </c>
      <c r="F5037" t="s">
        <v>763</v>
      </c>
      <c r="G5037" t="s">
        <v>24151</v>
      </c>
      <c r="H5037" t="s">
        <v>3783</v>
      </c>
      <c r="J5037" t="s">
        <v>756</v>
      </c>
      <c r="K5037" t="s">
        <v>756</v>
      </c>
      <c r="L5037" t="s">
        <v>757</v>
      </c>
      <c r="M5037" t="s">
        <v>757</v>
      </c>
      <c r="N5037" t="s">
        <v>756</v>
      </c>
      <c r="O5037" t="s">
        <v>756</v>
      </c>
      <c r="P5037" t="s">
        <v>758</v>
      </c>
      <c r="Q5037" t="s">
        <v>759</v>
      </c>
      <c r="R5037" t="s">
        <v>759</v>
      </c>
      <c r="S5037" t="s">
        <v>757</v>
      </c>
      <c r="T5037" t="s">
        <v>757</v>
      </c>
      <c r="U5037" t="s">
        <v>757</v>
      </c>
      <c r="V5037" t="s">
        <v>756</v>
      </c>
      <c r="W5037" t="s">
        <v>768</v>
      </c>
      <c r="X5037" t="s">
        <v>18524</v>
      </c>
      <c r="Y5037" t="str">
        <f t="shared" si="1106"/>
        <v>diciembre</v>
      </c>
      <c r="Z5037">
        <f>YEAR(BD_PONDERACIONES[[#This Row],[Fecha Ejecución del Ticket]])</f>
        <v>2022</v>
      </c>
      <c r="AA5037" t="str">
        <f t="shared" si="1094"/>
        <v>enero</v>
      </c>
      <c r="AB5037">
        <f>YEAR(BD_PONDERACIONES[[#This Row],[Fecha de Inspección]])</f>
        <v>2023</v>
      </c>
      <c r="AC5037">
        <f t="shared" si="1095"/>
        <v>0.5</v>
      </c>
      <c r="AD5037">
        <f t="shared" si="1096"/>
        <v>0.5</v>
      </c>
      <c r="AE5037">
        <f t="shared" si="1097"/>
        <v>0.5</v>
      </c>
      <c r="AF5037">
        <f t="shared" si="1098"/>
        <v>0.5</v>
      </c>
      <c r="AG5037">
        <f t="shared" si="1099"/>
        <v>0.5</v>
      </c>
      <c r="AH5037">
        <f t="shared" si="1100"/>
        <v>0.5</v>
      </c>
      <c r="AI5037">
        <f t="shared" si="1101"/>
        <v>0.25</v>
      </c>
      <c r="AJ5037">
        <f t="shared" si="1102"/>
        <v>0.25</v>
      </c>
      <c r="AK5037">
        <f t="shared" si="1103"/>
        <v>0.5</v>
      </c>
      <c r="AL5037">
        <f t="shared" si="1104"/>
        <v>0.5</v>
      </c>
      <c r="AM5037">
        <f t="shared" si="1105"/>
        <v>0.17499999999999999</v>
      </c>
      <c r="AN5037" s="6">
        <f t="shared" si="1107"/>
        <v>0.93500000000000005</v>
      </c>
      <c r="AO5037" t="str">
        <f>VLOOKUP(BD_PONDERACIONES[[#This Row],[Comuna]],Tabla3[#All],2,0)</f>
        <v>Florida</v>
      </c>
    </row>
    <row r="5038" spans="1:41" x14ac:dyDescent="0.35">
      <c r="A5038" t="s">
        <v>24152</v>
      </c>
      <c r="B5038" t="s">
        <v>24153</v>
      </c>
      <c r="C5038" t="s">
        <v>24154</v>
      </c>
      <c r="D5038" s="5">
        <v>44953</v>
      </c>
      <c r="E5038" s="5">
        <v>44902</v>
      </c>
      <c r="F5038" t="s">
        <v>763</v>
      </c>
      <c r="G5038" t="s">
        <v>24155</v>
      </c>
      <c r="H5038" t="s">
        <v>3783</v>
      </c>
      <c r="J5038" t="s">
        <v>756</v>
      </c>
      <c r="K5038" t="s">
        <v>756</v>
      </c>
      <c r="L5038" t="s">
        <v>757</v>
      </c>
      <c r="M5038" t="s">
        <v>757</v>
      </c>
      <c r="N5038" t="s">
        <v>756</v>
      </c>
      <c r="O5038" t="s">
        <v>756</v>
      </c>
      <c r="P5038" t="s">
        <v>758</v>
      </c>
      <c r="Q5038" t="s">
        <v>759</v>
      </c>
      <c r="R5038" t="s">
        <v>759</v>
      </c>
      <c r="S5038" t="s">
        <v>757</v>
      </c>
      <c r="T5038" t="s">
        <v>757</v>
      </c>
      <c r="U5038" t="s">
        <v>757</v>
      </c>
      <c r="V5038" t="s">
        <v>756</v>
      </c>
      <c r="W5038" t="s">
        <v>756</v>
      </c>
      <c r="X5038" t="s">
        <v>804</v>
      </c>
      <c r="Y5038" t="str">
        <f t="shared" si="1106"/>
        <v>diciembre</v>
      </c>
      <c r="Z5038">
        <f>YEAR(BD_PONDERACIONES[[#This Row],[Fecha Ejecución del Ticket]])</f>
        <v>2022</v>
      </c>
      <c r="AA5038" t="str">
        <f t="shared" si="1094"/>
        <v>enero</v>
      </c>
      <c r="AB5038">
        <f>YEAR(BD_PONDERACIONES[[#This Row],[Fecha de Inspección]])</f>
        <v>2023</v>
      </c>
      <c r="AC5038">
        <f t="shared" si="1095"/>
        <v>0.5</v>
      </c>
      <c r="AD5038">
        <f t="shared" si="1096"/>
        <v>0.5</v>
      </c>
      <c r="AE5038">
        <f t="shared" si="1097"/>
        <v>0.5</v>
      </c>
      <c r="AF5038">
        <f t="shared" si="1098"/>
        <v>0.5</v>
      </c>
      <c r="AG5038">
        <f t="shared" si="1099"/>
        <v>0.5</v>
      </c>
      <c r="AH5038">
        <f t="shared" si="1100"/>
        <v>0.5</v>
      </c>
      <c r="AI5038">
        <f t="shared" si="1101"/>
        <v>0.25</v>
      </c>
      <c r="AJ5038">
        <f t="shared" si="1102"/>
        <v>0.25</v>
      </c>
      <c r="AK5038">
        <f t="shared" si="1103"/>
        <v>0.5</v>
      </c>
      <c r="AL5038">
        <f t="shared" si="1104"/>
        <v>0.5</v>
      </c>
      <c r="AM5038">
        <f t="shared" si="1105"/>
        <v>0.5</v>
      </c>
      <c r="AN5038" s="6">
        <f t="shared" si="1107"/>
        <v>1</v>
      </c>
      <c r="AO5038" t="str">
        <f>VLOOKUP(BD_PONDERACIONES[[#This Row],[Comuna]],Tabla3[#All],2,0)</f>
        <v>Florida</v>
      </c>
    </row>
    <row r="5039" spans="1:41" x14ac:dyDescent="0.35">
      <c r="A5039" t="s">
        <v>24156</v>
      </c>
      <c r="B5039" t="s">
        <v>24157</v>
      </c>
      <c r="C5039" t="s">
        <v>24158</v>
      </c>
      <c r="D5039" s="5">
        <v>44953</v>
      </c>
      <c r="E5039" s="5">
        <v>44917</v>
      </c>
      <c r="F5039" t="s">
        <v>753</v>
      </c>
      <c r="G5039" t="s">
        <v>24159</v>
      </c>
      <c r="H5039" t="s">
        <v>755</v>
      </c>
      <c r="J5039" t="s">
        <v>756</v>
      </c>
      <c r="K5039" t="s">
        <v>756</v>
      </c>
      <c r="L5039" t="s">
        <v>757</v>
      </c>
      <c r="M5039" t="s">
        <v>757</v>
      </c>
      <c r="N5039" t="s">
        <v>756</v>
      </c>
      <c r="O5039" t="s">
        <v>756</v>
      </c>
      <c r="P5039" t="s">
        <v>765</v>
      </c>
      <c r="Q5039" t="s">
        <v>24160</v>
      </c>
      <c r="R5039" t="s">
        <v>759</v>
      </c>
      <c r="S5039" t="s">
        <v>756</v>
      </c>
      <c r="T5039" t="s">
        <v>756</v>
      </c>
      <c r="U5039" t="s">
        <v>756</v>
      </c>
      <c r="V5039" t="s">
        <v>756</v>
      </c>
      <c r="W5039" t="s">
        <v>756</v>
      </c>
      <c r="X5039" t="s">
        <v>9524</v>
      </c>
      <c r="Y5039" t="str">
        <f t="shared" si="1106"/>
        <v>diciembre</v>
      </c>
      <c r="Z5039">
        <f>YEAR(BD_PONDERACIONES[[#This Row],[Fecha Ejecución del Ticket]])</f>
        <v>2022</v>
      </c>
      <c r="AA5039" t="str">
        <f t="shared" si="1094"/>
        <v>enero</v>
      </c>
      <c r="AB5039">
        <f>YEAR(BD_PONDERACIONES[[#This Row],[Fecha de Inspección]])</f>
        <v>2023</v>
      </c>
      <c r="AC5039">
        <f t="shared" si="1095"/>
        <v>0.5</v>
      </c>
      <c r="AD5039">
        <f t="shared" si="1096"/>
        <v>0.5</v>
      </c>
      <c r="AE5039">
        <f t="shared" si="1097"/>
        <v>0.5</v>
      </c>
      <c r="AF5039">
        <f t="shared" si="1098"/>
        <v>0.5</v>
      </c>
      <c r="AG5039">
        <f t="shared" si="1099"/>
        <v>0.5</v>
      </c>
      <c r="AH5039">
        <f t="shared" si="1100"/>
        <v>0.5</v>
      </c>
      <c r="AI5039">
        <f t="shared" si="1101"/>
        <v>0.25</v>
      </c>
      <c r="AJ5039">
        <f t="shared" si="1102"/>
        <v>0.25</v>
      </c>
      <c r="AK5039">
        <f t="shared" si="1103"/>
        <v>0.5</v>
      </c>
      <c r="AL5039">
        <f t="shared" si="1104"/>
        <v>0.5</v>
      </c>
      <c r="AM5039">
        <f t="shared" si="1105"/>
        <v>0.5</v>
      </c>
      <c r="AN5039" s="6">
        <f t="shared" si="1107"/>
        <v>1</v>
      </c>
      <c r="AO5039" t="str">
        <f>VLOOKUP(BD_PONDERACIONES[[#This Row],[Comuna]],Tabla3[#All],2,0)</f>
        <v>Florida</v>
      </c>
    </row>
    <row r="5040" spans="1:41" x14ac:dyDescent="0.35">
      <c r="A5040" t="s">
        <v>24161</v>
      </c>
      <c r="B5040" t="s">
        <v>24162</v>
      </c>
      <c r="C5040" t="s">
        <v>24163</v>
      </c>
      <c r="D5040" s="5">
        <v>44953</v>
      </c>
      <c r="E5040" s="5">
        <v>44900</v>
      </c>
      <c r="F5040" t="s">
        <v>753</v>
      </c>
      <c r="G5040" t="s">
        <v>24164</v>
      </c>
      <c r="H5040" t="s">
        <v>755</v>
      </c>
      <c r="J5040" t="s">
        <v>756</v>
      </c>
      <c r="K5040" t="s">
        <v>756</v>
      </c>
      <c r="L5040" t="s">
        <v>756</v>
      </c>
      <c r="M5040" t="s">
        <v>756</v>
      </c>
      <c r="N5040" t="s">
        <v>756</v>
      </c>
      <c r="O5040" t="s">
        <v>756</v>
      </c>
      <c r="P5040" t="s">
        <v>765</v>
      </c>
      <c r="Q5040" t="s">
        <v>759</v>
      </c>
      <c r="R5040" t="s">
        <v>759</v>
      </c>
      <c r="S5040" t="s">
        <v>756</v>
      </c>
      <c r="T5040" t="s">
        <v>756</v>
      </c>
      <c r="U5040" t="s">
        <v>756</v>
      </c>
      <c r="V5040" t="s">
        <v>756</v>
      </c>
      <c r="W5040" t="s">
        <v>756</v>
      </c>
      <c r="X5040" t="s">
        <v>24165</v>
      </c>
      <c r="Y5040" t="str">
        <f t="shared" si="1106"/>
        <v>diciembre</v>
      </c>
      <c r="Z5040">
        <f>YEAR(BD_PONDERACIONES[[#This Row],[Fecha Ejecución del Ticket]])</f>
        <v>2022</v>
      </c>
      <c r="AA5040" t="str">
        <f t="shared" si="1094"/>
        <v>enero</v>
      </c>
      <c r="AB5040">
        <f>YEAR(BD_PONDERACIONES[[#This Row],[Fecha de Inspección]])</f>
        <v>2023</v>
      </c>
      <c r="AC5040">
        <f t="shared" si="1095"/>
        <v>0.5</v>
      </c>
      <c r="AD5040">
        <f t="shared" si="1096"/>
        <v>0.5</v>
      </c>
      <c r="AE5040">
        <f t="shared" si="1097"/>
        <v>0.5</v>
      </c>
      <c r="AF5040">
        <f t="shared" si="1098"/>
        <v>0.5</v>
      </c>
      <c r="AG5040">
        <f t="shared" si="1099"/>
        <v>0.5</v>
      </c>
      <c r="AH5040">
        <f t="shared" si="1100"/>
        <v>0.5</v>
      </c>
      <c r="AI5040">
        <f t="shared" si="1101"/>
        <v>0.25</v>
      </c>
      <c r="AJ5040">
        <f t="shared" si="1102"/>
        <v>0.25</v>
      </c>
      <c r="AK5040">
        <f t="shared" si="1103"/>
        <v>0.5</v>
      </c>
      <c r="AL5040">
        <f t="shared" si="1104"/>
        <v>0.5</v>
      </c>
      <c r="AM5040">
        <f t="shared" si="1105"/>
        <v>0.5</v>
      </c>
      <c r="AN5040" s="6">
        <f t="shared" si="1107"/>
        <v>1</v>
      </c>
      <c r="AO5040" t="str">
        <f>VLOOKUP(BD_PONDERACIONES[[#This Row],[Comuna]],Tabla3[#All],2,0)</f>
        <v>Florida</v>
      </c>
    </row>
    <row r="5041" spans="1:41" x14ac:dyDescent="0.35">
      <c r="A5041" t="s">
        <v>24166</v>
      </c>
      <c r="B5041" t="s">
        <v>24167</v>
      </c>
      <c r="C5041" t="s">
        <v>24168</v>
      </c>
      <c r="D5041" s="5">
        <v>44953</v>
      </c>
      <c r="E5041" s="5">
        <v>44909</v>
      </c>
      <c r="F5041" t="s">
        <v>753</v>
      </c>
      <c r="G5041" t="s">
        <v>24169</v>
      </c>
      <c r="H5041" t="s">
        <v>755</v>
      </c>
      <c r="J5041" t="s">
        <v>756</v>
      </c>
      <c r="K5041" t="s">
        <v>756</v>
      </c>
      <c r="L5041" t="s">
        <v>757</v>
      </c>
      <c r="M5041" t="s">
        <v>757</v>
      </c>
      <c r="N5041" t="s">
        <v>756</v>
      </c>
      <c r="O5041" t="s">
        <v>756</v>
      </c>
      <c r="P5041" t="s">
        <v>765</v>
      </c>
      <c r="Q5041" t="s">
        <v>759</v>
      </c>
      <c r="R5041" t="s">
        <v>759</v>
      </c>
      <c r="S5041" t="s">
        <v>756</v>
      </c>
      <c r="T5041" t="s">
        <v>756</v>
      </c>
      <c r="U5041" t="s">
        <v>756</v>
      </c>
      <c r="V5041" t="s">
        <v>756</v>
      </c>
      <c r="W5041" t="s">
        <v>756</v>
      </c>
      <c r="X5041" t="s">
        <v>24170</v>
      </c>
      <c r="Y5041" t="str">
        <f t="shared" si="1106"/>
        <v>diciembre</v>
      </c>
      <c r="Z5041">
        <f>YEAR(BD_PONDERACIONES[[#This Row],[Fecha Ejecución del Ticket]])</f>
        <v>2022</v>
      </c>
      <c r="AA5041" t="str">
        <f t="shared" si="1094"/>
        <v>enero</v>
      </c>
      <c r="AB5041">
        <f>YEAR(BD_PONDERACIONES[[#This Row],[Fecha de Inspección]])</f>
        <v>2023</v>
      </c>
      <c r="AC5041">
        <f t="shared" si="1095"/>
        <v>0.5</v>
      </c>
      <c r="AD5041">
        <f t="shared" si="1096"/>
        <v>0.5</v>
      </c>
      <c r="AE5041">
        <f t="shared" si="1097"/>
        <v>0.5</v>
      </c>
      <c r="AF5041">
        <f t="shared" si="1098"/>
        <v>0.5</v>
      </c>
      <c r="AG5041">
        <f t="shared" si="1099"/>
        <v>0.5</v>
      </c>
      <c r="AH5041">
        <f t="shared" si="1100"/>
        <v>0.5</v>
      </c>
      <c r="AI5041">
        <f t="shared" si="1101"/>
        <v>0.25</v>
      </c>
      <c r="AJ5041">
        <f t="shared" si="1102"/>
        <v>0.25</v>
      </c>
      <c r="AK5041">
        <f t="shared" si="1103"/>
        <v>0.5</v>
      </c>
      <c r="AL5041">
        <f t="shared" si="1104"/>
        <v>0.5</v>
      </c>
      <c r="AM5041">
        <f t="shared" si="1105"/>
        <v>0.5</v>
      </c>
      <c r="AN5041" s="6">
        <f t="shared" si="1107"/>
        <v>1</v>
      </c>
      <c r="AO5041" t="str">
        <f>VLOOKUP(BD_PONDERACIONES[[#This Row],[Comuna]],Tabla3[#All],2,0)</f>
        <v>Florida</v>
      </c>
    </row>
    <row r="5042" spans="1:41" x14ac:dyDescent="0.35">
      <c r="A5042" t="s">
        <v>24171</v>
      </c>
      <c r="B5042" t="s">
        <v>24172</v>
      </c>
      <c r="C5042" t="s">
        <v>24173</v>
      </c>
      <c r="D5042" s="5">
        <v>44953</v>
      </c>
      <c r="E5042" s="5">
        <v>44917</v>
      </c>
      <c r="F5042" t="s">
        <v>753</v>
      </c>
      <c r="G5042" t="s">
        <v>24174</v>
      </c>
      <c r="H5042" t="s">
        <v>755</v>
      </c>
      <c r="J5042" t="s">
        <v>756</v>
      </c>
      <c r="K5042" t="s">
        <v>756</v>
      </c>
      <c r="L5042" t="s">
        <v>757</v>
      </c>
      <c r="M5042" t="s">
        <v>757</v>
      </c>
      <c r="N5042" t="s">
        <v>756</v>
      </c>
      <c r="O5042" t="s">
        <v>756</v>
      </c>
      <c r="P5042" t="s">
        <v>758</v>
      </c>
      <c r="Q5042" t="s">
        <v>759</v>
      </c>
      <c r="R5042" t="s">
        <v>759</v>
      </c>
      <c r="S5042" t="s">
        <v>757</v>
      </c>
      <c r="T5042" t="s">
        <v>757</v>
      </c>
      <c r="U5042" t="s">
        <v>757</v>
      </c>
      <c r="V5042" t="s">
        <v>756</v>
      </c>
      <c r="W5042" t="s">
        <v>756</v>
      </c>
      <c r="X5042" t="s">
        <v>8238</v>
      </c>
      <c r="Y5042" t="str">
        <f t="shared" si="1106"/>
        <v>diciembre</v>
      </c>
      <c r="Z5042">
        <f>YEAR(BD_PONDERACIONES[[#This Row],[Fecha Ejecución del Ticket]])</f>
        <v>2022</v>
      </c>
      <c r="AA5042" t="str">
        <f t="shared" si="1094"/>
        <v>enero</v>
      </c>
      <c r="AB5042">
        <f>YEAR(BD_PONDERACIONES[[#This Row],[Fecha de Inspección]])</f>
        <v>2023</v>
      </c>
      <c r="AC5042">
        <f t="shared" si="1095"/>
        <v>0.5</v>
      </c>
      <c r="AD5042">
        <f t="shared" si="1096"/>
        <v>0.5</v>
      </c>
      <c r="AE5042">
        <f t="shared" si="1097"/>
        <v>0.5</v>
      </c>
      <c r="AF5042">
        <f t="shared" si="1098"/>
        <v>0.5</v>
      </c>
      <c r="AG5042">
        <f t="shared" si="1099"/>
        <v>0.5</v>
      </c>
      <c r="AH5042">
        <f t="shared" si="1100"/>
        <v>0.5</v>
      </c>
      <c r="AI5042">
        <f t="shared" si="1101"/>
        <v>0.25</v>
      </c>
      <c r="AJ5042">
        <f t="shared" si="1102"/>
        <v>0.25</v>
      </c>
      <c r="AK5042">
        <f t="shared" si="1103"/>
        <v>0.5</v>
      </c>
      <c r="AL5042">
        <f t="shared" si="1104"/>
        <v>0.5</v>
      </c>
      <c r="AM5042">
        <f t="shared" si="1105"/>
        <v>0.5</v>
      </c>
      <c r="AN5042" s="6">
        <f t="shared" si="1107"/>
        <v>1</v>
      </c>
      <c r="AO5042" t="str">
        <f>VLOOKUP(BD_PONDERACIONES[[#This Row],[Comuna]],Tabla3[#All],2,0)</f>
        <v>Florida</v>
      </c>
    </row>
    <row r="5043" spans="1:41" x14ac:dyDescent="0.35">
      <c r="A5043" t="s">
        <v>24175</v>
      </c>
      <c r="B5043" t="s">
        <v>24176</v>
      </c>
      <c r="C5043" t="s">
        <v>24177</v>
      </c>
      <c r="D5043" s="5">
        <v>44953</v>
      </c>
      <c r="E5043" s="5">
        <v>44921</v>
      </c>
      <c r="F5043" t="s">
        <v>753</v>
      </c>
      <c r="G5043" t="s">
        <v>24174</v>
      </c>
      <c r="H5043" t="s">
        <v>755</v>
      </c>
      <c r="J5043" t="s">
        <v>756</v>
      </c>
      <c r="K5043" t="s">
        <v>756</v>
      </c>
      <c r="L5043" t="s">
        <v>757</v>
      </c>
      <c r="M5043" t="s">
        <v>757</v>
      </c>
      <c r="N5043" t="s">
        <v>756</v>
      </c>
      <c r="O5043" t="s">
        <v>756</v>
      </c>
      <c r="P5043" t="s">
        <v>758</v>
      </c>
      <c r="Q5043" t="s">
        <v>759</v>
      </c>
      <c r="R5043" t="s">
        <v>759</v>
      </c>
      <c r="S5043" t="s">
        <v>757</v>
      </c>
      <c r="T5043" t="s">
        <v>757</v>
      </c>
      <c r="U5043" t="s">
        <v>757</v>
      </c>
      <c r="V5043" t="s">
        <v>756</v>
      </c>
      <c r="W5043" t="s">
        <v>756</v>
      </c>
      <c r="X5043" t="s">
        <v>8238</v>
      </c>
      <c r="Y5043" t="str">
        <f t="shared" si="1106"/>
        <v>diciembre</v>
      </c>
      <c r="Z5043">
        <f>YEAR(BD_PONDERACIONES[[#This Row],[Fecha Ejecución del Ticket]])</f>
        <v>2022</v>
      </c>
      <c r="AA5043" t="str">
        <f t="shared" si="1094"/>
        <v>enero</v>
      </c>
      <c r="AB5043">
        <f>YEAR(BD_PONDERACIONES[[#This Row],[Fecha de Inspección]])</f>
        <v>2023</v>
      </c>
      <c r="AC5043">
        <f t="shared" si="1095"/>
        <v>0.5</v>
      </c>
      <c r="AD5043">
        <f t="shared" si="1096"/>
        <v>0.5</v>
      </c>
      <c r="AE5043">
        <f t="shared" si="1097"/>
        <v>0.5</v>
      </c>
      <c r="AF5043">
        <f t="shared" si="1098"/>
        <v>0.5</v>
      </c>
      <c r="AG5043">
        <f t="shared" si="1099"/>
        <v>0.5</v>
      </c>
      <c r="AH5043">
        <f t="shared" si="1100"/>
        <v>0.5</v>
      </c>
      <c r="AI5043">
        <f t="shared" si="1101"/>
        <v>0.25</v>
      </c>
      <c r="AJ5043">
        <f t="shared" si="1102"/>
        <v>0.25</v>
      </c>
      <c r="AK5043">
        <f t="shared" si="1103"/>
        <v>0.5</v>
      </c>
      <c r="AL5043">
        <f t="shared" si="1104"/>
        <v>0.5</v>
      </c>
      <c r="AM5043">
        <f t="shared" si="1105"/>
        <v>0.5</v>
      </c>
      <c r="AN5043" s="6">
        <f t="shared" si="1107"/>
        <v>1</v>
      </c>
      <c r="AO5043" t="str">
        <f>VLOOKUP(BD_PONDERACIONES[[#This Row],[Comuna]],Tabla3[#All],2,0)</f>
        <v>Florida</v>
      </c>
    </row>
    <row r="5044" spans="1:41" x14ac:dyDescent="0.35">
      <c r="A5044" t="s">
        <v>24178</v>
      </c>
      <c r="B5044" t="s">
        <v>24179</v>
      </c>
      <c r="C5044" t="s">
        <v>24180</v>
      </c>
      <c r="D5044" s="5">
        <v>44953</v>
      </c>
      <c r="E5044" s="5">
        <v>44906</v>
      </c>
      <c r="F5044" t="s">
        <v>753</v>
      </c>
      <c r="G5044" t="s">
        <v>24181</v>
      </c>
      <c r="H5044" t="s">
        <v>755</v>
      </c>
      <c r="J5044" t="s">
        <v>756</v>
      </c>
      <c r="K5044" t="s">
        <v>756</v>
      </c>
      <c r="L5044" t="s">
        <v>757</v>
      </c>
      <c r="M5044" t="s">
        <v>757</v>
      </c>
      <c r="N5044" t="s">
        <v>756</v>
      </c>
      <c r="O5044" t="s">
        <v>756</v>
      </c>
      <c r="P5044" t="s">
        <v>758</v>
      </c>
      <c r="Q5044" t="s">
        <v>759</v>
      </c>
      <c r="R5044" t="s">
        <v>759</v>
      </c>
      <c r="S5044" t="s">
        <v>757</v>
      </c>
      <c r="T5044" t="s">
        <v>757</v>
      </c>
      <c r="U5044" t="s">
        <v>757</v>
      </c>
      <c r="V5044" t="s">
        <v>768</v>
      </c>
      <c r="W5044" t="s">
        <v>756</v>
      </c>
      <c r="X5044" t="s">
        <v>24182</v>
      </c>
      <c r="Y5044" t="str">
        <f t="shared" si="1106"/>
        <v>diciembre</v>
      </c>
      <c r="Z5044">
        <f>YEAR(BD_PONDERACIONES[[#This Row],[Fecha Ejecución del Ticket]])</f>
        <v>2022</v>
      </c>
      <c r="AA5044" t="str">
        <f t="shared" si="1094"/>
        <v>enero</v>
      </c>
      <c r="AB5044">
        <f>YEAR(BD_PONDERACIONES[[#This Row],[Fecha de Inspección]])</f>
        <v>2023</v>
      </c>
      <c r="AC5044">
        <f t="shared" si="1095"/>
        <v>0.5</v>
      </c>
      <c r="AD5044">
        <f t="shared" si="1096"/>
        <v>0.5</v>
      </c>
      <c r="AE5044">
        <f t="shared" si="1097"/>
        <v>0.5</v>
      </c>
      <c r="AF5044">
        <f t="shared" si="1098"/>
        <v>0.5</v>
      </c>
      <c r="AG5044">
        <f t="shared" si="1099"/>
        <v>0.5</v>
      </c>
      <c r="AH5044">
        <f t="shared" si="1100"/>
        <v>0.5</v>
      </c>
      <c r="AI5044">
        <f t="shared" si="1101"/>
        <v>0.25</v>
      </c>
      <c r="AJ5044">
        <f t="shared" si="1102"/>
        <v>0.25</v>
      </c>
      <c r="AK5044">
        <f t="shared" si="1103"/>
        <v>0.5</v>
      </c>
      <c r="AL5044">
        <f t="shared" si="1104"/>
        <v>0.17499999999999999</v>
      </c>
      <c r="AM5044">
        <f t="shared" si="1105"/>
        <v>0.5</v>
      </c>
      <c r="AN5044" s="6">
        <f t="shared" si="1107"/>
        <v>0.93500000000000005</v>
      </c>
      <c r="AO5044" t="str">
        <f>VLOOKUP(BD_PONDERACIONES[[#This Row],[Comuna]],Tabla3[#All],2,0)</f>
        <v>Florida</v>
      </c>
    </row>
    <row r="5045" spans="1:41" x14ac:dyDescent="0.35">
      <c r="A5045" t="s">
        <v>24183</v>
      </c>
      <c r="B5045" t="s">
        <v>24184</v>
      </c>
      <c r="C5045" t="s">
        <v>24185</v>
      </c>
      <c r="D5045" s="5">
        <v>44953</v>
      </c>
      <c r="E5045" s="5">
        <v>44910</v>
      </c>
      <c r="F5045" t="s">
        <v>753</v>
      </c>
      <c r="G5045" t="s">
        <v>24181</v>
      </c>
      <c r="H5045" t="s">
        <v>755</v>
      </c>
      <c r="J5045" t="s">
        <v>756</v>
      </c>
      <c r="K5045" t="s">
        <v>756</v>
      </c>
      <c r="L5045" t="s">
        <v>757</v>
      </c>
      <c r="M5045" t="s">
        <v>757</v>
      </c>
      <c r="N5045" t="s">
        <v>756</v>
      </c>
      <c r="O5045" t="s">
        <v>756</v>
      </c>
      <c r="P5045" t="s">
        <v>758</v>
      </c>
      <c r="Q5045" t="s">
        <v>759</v>
      </c>
      <c r="R5045" t="s">
        <v>759</v>
      </c>
      <c r="S5045" t="s">
        <v>757</v>
      </c>
      <c r="T5045" t="s">
        <v>757</v>
      </c>
      <c r="U5045" t="s">
        <v>757</v>
      </c>
      <c r="V5045" t="s">
        <v>756</v>
      </c>
      <c r="W5045" t="s">
        <v>756</v>
      </c>
      <c r="X5045" t="s">
        <v>24182</v>
      </c>
      <c r="Y5045" t="str">
        <f t="shared" si="1106"/>
        <v>diciembre</v>
      </c>
      <c r="Z5045">
        <f>YEAR(BD_PONDERACIONES[[#This Row],[Fecha Ejecución del Ticket]])</f>
        <v>2022</v>
      </c>
      <c r="AA5045" t="str">
        <f t="shared" si="1094"/>
        <v>enero</v>
      </c>
      <c r="AB5045">
        <f>YEAR(BD_PONDERACIONES[[#This Row],[Fecha de Inspección]])</f>
        <v>2023</v>
      </c>
      <c r="AC5045">
        <f t="shared" si="1095"/>
        <v>0.5</v>
      </c>
      <c r="AD5045">
        <f t="shared" si="1096"/>
        <v>0.5</v>
      </c>
      <c r="AE5045">
        <f t="shared" si="1097"/>
        <v>0.5</v>
      </c>
      <c r="AF5045">
        <f t="shared" si="1098"/>
        <v>0.5</v>
      </c>
      <c r="AG5045">
        <f t="shared" si="1099"/>
        <v>0.5</v>
      </c>
      <c r="AH5045">
        <f t="shared" si="1100"/>
        <v>0.5</v>
      </c>
      <c r="AI5045">
        <f t="shared" si="1101"/>
        <v>0.25</v>
      </c>
      <c r="AJ5045">
        <f t="shared" si="1102"/>
        <v>0.25</v>
      </c>
      <c r="AK5045">
        <f t="shared" si="1103"/>
        <v>0.5</v>
      </c>
      <c r="AL5045">
        <f t="shared" si="1104"/>
        <v>0.5</v>
      </c>
      <c r="AM5045">
        <f t="shared" si="1105"/>
        <v>0.5</v>
      </c>
      <c r="AN5045" s="6">
        <f t="shared" si="1107"/>
        <v>1</v>
      </c>
      <c r="AO5045" t="str">
        <f>VLOOKUP(BD_PONDERACIONES[[#This Row],[Comuna]],Tabla3[#All],2,0)</f>
        <v>Florida</v>
      </c>
    </row>
    <row r="5046" spans="1:41" x14ac:dyDescent="0.35">
      <c r="A5046" t="s">
        <v>24186</v>
      </c>
      <c r="B5046" t="s">
        <v>24187</v>
      </c>
      <c r="C5046" t="s">
        <v>24188</v>
      </c>
      <c r="D5046" s="5">
        <v>44953</v>
      </c>
      <c r="E5046" s="5">
        <v>44918</v>
      </c>
      <c r="F5046" t="s">
        <v>753</v>
      </c>
      <c r="G5046" t="s">
        <v>24189</v>
      </c>
      <c r="H5046" t="s">
        <v>755</v>
      </c>
      <c r="J5046" t="s">
        <v>756</v>
      </c>
      <c r="K5046" t="s">
        <v>756</v>
      </c>
      <c r="L5046" t="s">
        <v>757</v>
      </c>
      <c r="M5046" t="s">
        <v>757</v>
      </c>
      <c r="N5046" t="s">
        <v>756</v>
      </c>
      <c r="O5046" t="s">
        <v>756</v>
      </c>
      <c r="P5046" t="s">
        <v>758</v>
      </c>
      <c r="Q5046" t="s">
        <v>759</v>
      </c>
      <c r="R5046" t="s">
        <v>759</v>
      </c>
      <c r="S5046" t="s">
        <v>757</v>
      </c>
      <c r="T5046" t="s">
        <v>757</v>
      </c>
      <c r="U5046" t="s">
        <v>757</v>
      </c>
      <c r="V5046" t="s">
        <v>904</v>
      </c>
      <c r="W5046" t="s">
        <v>756</v>
      </c>
      <c r="X5046" t="s">
        <v>24190</v>
      </c>
      <c r="Y5046" t="str">
        <f t="shared" si="1106"/>
        <v>diciembre</v>
      </c>
      <c r="Z5046">
        <f>YEAR(BD_PONDERACIONES[[#This Row],[Fecha Ejecución del Ticket]])</f>
        <v>2022</v>
      </c>
      <c r="AA5046" t="str">
        <f t="shared" si="1094"/>
        <v>enero</v>
      </c>
      <c r="AB5046">
        <f>YEAR(BD_PONDERACIONES[[#This Row],[Fecha de Inspección]])</f>
        <v>2023</v>
      </c>
      <c r="AC5046">
        <f t="shared" si="1095"/>
        <v>0.5</v>
      </c>
      <c r="AD5046">
        <f t="shared" si="1096"/>
        <v>0.5</v>
      </c>
      <c r="AE5046">
        <f t="shared" si="1097"/>
        <v>0.5</v>
      </c>
      <c r="AF5046">
        <f t="shared" si="1098"/>
        <v>0.5</v>
      </c>
      <c r="AG5046">
        <f t="shared" si="1099"/>
        <v>0.5</v>
      </c>
      <c r="AH5046">
        <f t="shared" si="1100"/>
        <v>0.5</v>
      </c>
      <c r="AI5046">
        <f t="shared" si="1101"/>
        <v>0.25</v>
      </c>
      <c r="AJ5046">
        <f t="shared" si="1102"/>
        <v>0.25</v>
      </c>
      <c r="AK5046">
        <f t="shared" si="1103"/>
        <v>0.5</v>
      </c>
      <c r="AL5046">
        <f t="shared" si="1104"/>
        <v>0.32500000000000001</v>
      </c>
      <c r="AM5046">
        <f t="shared" si="1105"/>
        <v>0.5</v>
      </c>
      <c r="AN5046" s="6">
        <f t="shared" si="1107"/>
        <v>0.96500000000000008</v>
      </c>
      <c r="AO5046" t="str">
        <f>VLOOKUP(BD_PONDERACIONES[[#This Row],[Comuna]],Tabla3[#All],2,0)</f>
        <v>Florida</v>
      </c>
    </row>
    <row r="5047" spans="1:41" x14ac:dyDescent="0.35">
      <c r="A5047" t="s">
        <v>24191</v>
      </c>
      <c r="B5047" t="s">
        <v>24192</v>
      </c>
      <c r="C5047" t="s">
        <v>24193</v>
      </c>
      <c r="D5047" s="5">
        <v>44953</v>
      </c>
      <c r="E5047" s="5">
        <v>44897</v>
      </c>
      <c r="F5047" t="s">
        <v>753</v>
      </c>
      <c r="G5047" t="s">
        <v>24194</v>
      </c>
      <c r="H5047" t="s">
        <v>755</v>
      </c>
      <c r="J5047" t="s">
        <v>756</v>
      </c>
      <c r="K5047" t="s">
        <v>756</v>
      </c>
      <c r="L5047" t="s">
        <v>756</v>
      </c>
      <c r="M5047" t="s">
        <v>756</v>
      </c>
      <c r="N5047" t="s">
        <v>756</v>
      </c>
      <c r="O5047" t="s">
        <v>756</v>
      </c>
      <c r="P5047" t="s">
        <v>758</v>
      </c>
      <c r="Q5047" t="s">
        <v>759</v>
      </c>
      <c r="R5047" t="s">
        <v>759</v>
      </c>
      <c r="S5047" t="s">
        <v>757</v>
      </c>
      <c r="T5047" t="s">
        <v>757</v>
      </c>
      <c r="U5047" t="s">
        <v>757</v>
      </c>
      <c r="V5047" t="s">
        <v>756</v>
      </c>
      <c r="W5047" t="s">
        <v>756</v>
      </c>
      <c r="X5047" t="s">
        <v>8238</v>
      </c>
      <c r="Y5047" t="str">
        <f t="shared" si="1106"/>
        <v>diciembre</v>
      </c>
      <c r="Z5047">
        <f>YEAR(BD_PONDERACIONES[[#This Row],[Fecha Ejecución del Ticket]])</f>
        <v>2022</v>
      </c>
      <c r="AA5047" t="str">
        <f t="shared" si="1094"/>
        <v>enero</v>
      </c>
      <c r="AB5047">
        <f>YEAR(BD_PONDERACIONES[[#This Row],[Fecha de Inspección]])</f>
        <v>2023</v>
      </c>
      <c r="AC5047">
        <f t="shared" si="1095"/>
        <v>0.5</v>
      </c>
      <c r="AD5047">
        <f t="shared" si="1096"/>
        <v>0.5</v>
      </c>
      <c r="AE5047">
        <f t="shared" si="1097"/>
        <v>0.5</v>
      </c>
      <c r="AF5047">
        <f t="shared" si="1098"/>
        <v>0.5</v>
      </c>
      <c r="AG5047">
        <f t="shared" si="1099"/>
        <v>0.5</v>
      </c>
      <c r="AH5047">
        <f t="shared" si="1100"/>
        <v>0.5</v>
      </c>
      <c r="AI5047">
        <f t="shared" si="1101"/>
        <v>0.25</v>
      </c>
      <c r="AJ5047">
        <f t="shared" si="1102"/>
        <v>0.25</v>
      </c>
      <c r="AK5047">
        <f t="shared" si="1103"/>
        <v>0.5</v>
      </c>
      <c r="AL5047">
        <f t="shared" si="1104"/>
        <v>0.5</v>
      </c>
      <c r="AM5047">
        <f t="shared" si="1105"/>
        <v>0.5</v>
      </c>
      <c r="AN5047" s="6">
        <f t="shared" si="1107"/>
        <v>1</v>
      </c>
      <c r="AO5047" t="str">
        <f>VLOOKUP(BD_PONDERACIONES[[#This Row],[Comuna]],Tabla3[#All],2,0)</f>
        <v>Florida</v>
      </c>
    </row>
    <row r="5048" spans="1:41" x14ac:dyDescent="0.35">
      <c r="A5048" t="s">
        <v>24195</v>
      </c>
      <c r="B5048" t="s">
        <v>24196</v>
      </c>
      <c r="C5048" t="s">
        <v>24197</v>
      </c>
      <c r="D5048" s="5">
        <v>44953</v>
      </c>
      <c r="E5048" s="5">
        <v>44913</v>
      </c>
      <c r="F5048" t="s">
        <v>763</v>
      </c>
      <c r="G5048" t="s">
        <v>24198</v>
      </c>
      <c r="H5048" t="s">
        <v>3783</v>
      </c>
      <c r="J5048" t="s">
        <v>756</v>
      </c>
      <c r="K5048" t="s">
        <v>756</v>
      </c>
      <c r="L5048" t="s">
        <v>757</v>
      </c>
      <c r="M5048" t="s">
        <v>757</v>
      </c>
      <c r="N5048" t="s">
        <v>756</v>
      </c>
      <c r="O5048" t="s">
        <v>756</v>
      </c>
      <c r="P5048" t="s">
        <v>758</v>
      </c>
      <c r="Q5048" t="s">
        <v>759</v>
      </c>
      <c r="R5048" t="s">
        <v>759</v>
      </c>
      <c r="S5048" t="s">
        <v>757</v>
      </c>
      <c r="T5048" t="s">
        <v>757</v>
      </c>
      <c r="U5048" t="s">
        <v>757</v>
      </c>
      <c r="V5048" t="s">
        <v>756</v>
      </c>
      <c r="W5048" t="s">
        <v>756</v>
      </c>
      <c r="X5048" t="s">
        <v>24199</v>
      </c>
      <c r="Y5048" t="str">
        <f t="shared" si="1106"/>
        <v>diciembre</v>
      </c>
      <c r="Z5048">
        <f>YEAR(BD_PONDERACIONES[[#This Row],[Fecha Ejecución del Ticket]])</f>
        <v>2022</v>
      </c>
      <c r="AA5048" t="str">
        <f t="shared" si="1094"/>
        <v>enero</v>
      </c>
      <c r="AB5048">
        <f>YEAR(BD_PONDERACIONES[[#This Row],[Fecha de Inspección]])</f>
        <v>2023</v>
      </c>
      <c r="AC5048">
        <f t="shared" si="1095"/>
        <v>0.5</v>
      </c>
      <c r="AD5048">
        <f t="shared" si="1096"/>
        <v>0.5</v>
      </c>
      <c r="AE5048">
        <f t="shared" si="1097"/>
        <v>0.5</v>
      </c>
      <c r="AF5048">
        <f t="shared" si="1098"/>
        <v>0.5</v>
      </c>
      <c r="AG5048">
        <f t="shared" si="1099"/>
        <v>0.5</v>
      </c>
      <c r="AH5048">
        <f t="shared" si="1100"/>
        <v>0.5</v>
      </c>
      <c r="AI5048">
        <f t="shared" si="1101"/>
        <v>0.25</v>
      </c>
      <c r="AJ5048">
        <f t="shared" si="1102"/>
        <v>0.25</v>
      </c>
      <c r="AK5048">
        <f t="shared" si="1103"/>
        <v>0.5</v>
      </c>
      <c r="AL5048">
        <f t="shared" si="1104"/>
        <v>0.5</v>
      </c>
      <c r="AM5048">
        <f t="shared" si="1105"/>
        <v>0.5</v>
      </c>
      <c r="AN5048" s="6">
        <f t="shared" si="1107"/>
        <v>1</v>
      </c>
      <c r="AO5048" t="str">
        <f>VLOOKUP(BD_PONDERACIONES[[#This Row],[Comuna]],Tabla3[#All],2,0)</f>
        <v>Florida</v>
      </c>
    </row>
    <row r="5049" spans="1:41" x14ac:dyDescent="0.35">
      <c r="A5049" t="s">
        <v>24200</v>
      </c>
      <c r="B5049" t="s">
        <v>24201</v>
      </c>
      <c r="C5049" t="s">
        <v>24202</v>
      </c>
      <c r="D5049" s="5">
        <v>44953</v>
      </c>
      <c r="E5049" s="5">
        <v>44924</v>
      </c>
      <c r="F5049" t="s">
        <v>763</v>
      </c>
      <c r="G5049" t="s">
        <v>24203</v>
      </c>
      <c r="H5049" t="s">
        <v>3783</v>
      </c>
      <c r="J5049" t="s">
        <v>756</v>
      </c>
      <c r="K5049" t="s">
        <v>756</v>
      </c>
      <c r="L5049" t="s">
        <v>757</v>
      </c>
      <c r="M5049" t="s">
        <v>757</v>
      </c>
      <c r="N5049" t="s">
        <v>756</v>
      </c>
      <c r="O5049" t="s">
        <v>756</v>
      </c>
      <c r="P5049" t="s">
        <v>758</v>
      </c>
      <c r="Q5049" t="s">
        <v>759</v>
      </c>
      <c r="R5049" t="s">
        <v>759</v>
      </c>
      <c r="S5049" t="s">
        <v>757</v>
      </c>
      <c r="T5049" t="s">
        <v>757</v>
      </c>
      <c r="U5049" t="s">
        <v>757</v>
      </c>
      <c r="V5049" t="s">
        <v>756</v>
      </c>
      <c r="W5049" t="s">
        <v>756</v>
      </c>
      <c r="X5049" t="s">
        <v>24204</v>
      </c>
      <c r="Y5049" t="str">
        <f t="shared" si="1106"/>
        <v>diciembre</v>
      </c>
      <c r="Z5049">
        <f>YEAR(BD_PONDERACIONES[[#This Row],[Fecha Ejecución del Ticket]])</f>
        <v>2022</v>
      </c>
      <c r="AA5049" t="str">
        <f t="shared" si="1094"/>
        <v>enero</v>
      </c>
      <c r="AB5049">
        <f>YEAR(BD_PONDERACIONES[[#This Row],[Fecha de Inspección]])</f>
        <v>2023</v>
      </c>
      <c r="AC5049">
        <f t="shared" si="1095"/>
        <v>0.5</v>
      </c>
      <c r="AD5049">
        <f t="shared" si="1096"/>
        <v>0.5</v>
      </c>
      <c r="AE5049">
        <f t="shared" si="1097"/>
        <v>0.5</v>
      </c>
      <c r="AF5049">
        <f t="shared" si="1098"/>
        <v>0.5</v>
      </c>
      <c r="AG5049">
        <f t="shared" si="1099"/>
        <v>0.5</v>
      </c>
      <c r="AH5049">
        <f t="shared" si="1100"/>
        <v>0.5</v>
      </c>
      <c r="AI5049">
        <f t="shared" si="1101"/>
        <v>0.25</v>
      </c>
      <c r="AJ5049">
        <f t="shared" si="1102"/>
        <v>0.25</v>
      </c>
      <c r="AK5049">
        <f t="shared" si="1103"/>
        <v>0.5</v>
      </c>
      <c r="AL5049">
        <f t="shared" si="1104"/>
        <v>0.5</v>
      </c>
      <c r="AM5049">
        <f t="shared" si="1105"/>
        <v>0.5</v>
      </c>
      <c r="AN5049" s="6">
        <f t="shared" si="1107"/>
        <v>1</v>
      </c>
      <c r="AO5049" t="str">
        <f>VLOOKUP(BD_PONDERACIONES[[#This Row],[Comuna]],Tabla3[#All],2,0)</f>
        <v>Florida</v>
      </c>
    </row>
    <row r="5050" spans="1:41" x14ac:dyDescent="0.35">
      <c r="A5050" t="s">
        <v>24205</v>
      </c>
      <c r="B5050" t="s">
        <v>24206</v>
      </c>
      <c r="C5050" t="s">
        <v>24207</v>
      </c>
      <c r="D5050" s="5">
        <v>44953</v>
      </c>
      <c r="E5050" s="5">
        <v>44901</v>
      </c>
      <c r="F5050" t="s">
        <v>763</v>
      </c>
      <c r="G5050" t="s">
        <v>24208</v>
      </c>
      <c r="H5050" t="s">
        <v>3783</v>
      </c>
      <c r="J5050" t="s">
        <v>756</v>
      </c>
      <c r="K5050" t="s">
        <v>756</v>
      </c>
      <c r="L5050" t="s">
        <v>757</v>
      </c>
      <c r="M5050" t="s">
        <v>757</v>
      </c>
      <c r="N5050" t="s">
        <v>756</v>
      </c>
      <c r="O5050" t="s">
        <v>756</v>
      </c>
      <c r="P5050" t="s">
        <v>758</v>
      </c>
      <c r="Q5050" t="s">
        <v>759</v>
      </c>
      <c r="R5050" t="s">
        <v>759</v>
      </c>
      <c r="S5050" t="s">
        <v>757</v>
      </c>
      <c r="T5050" t="s">
        <v>757</v>
      </c>
      <c r="U5050" t="s">
        <v>757</v>
      </c>
      <c r="V5050" t="s">
        <v>756</v>
      </c>
      <c r="W5050" t="s">
        <v>768</v>
      </c>
      <c r="X5050" t="s">
        <v>24209</v>
      </c>
      <c r="Y5050" t="str">
        <f t="shared" si="1106"/>
        <v>diciembre</v>
      </c>
      <c r="Z5050">
        <f>YEAR(BD_PONDERACIONES[[#This Row],[Fecha Ejecución del Ticket]])</f>
        <v>2022</v>
      </c>
      <c r="AA5050" t="str">
        <f t="shared" si="1094"/>
        <v>enero</v>
      </c>
      <c r="AB5050">
        <f>YEAR(BD_PONDERACIONES[[#This Row],[Fecha de Inspección]])</f>
        <v>2023</v>
      </c>
      <c r="AC5050">
        <f t="shared" si="1095"/>
        <v>0.5</v>
      </c>
      <c r="AD5050">
        <f t="shared" si="1096"/>
        <v>0.5</v>
      </c>
      <c r="AE5050">
        <f t="shared" si="1097"/>
        <v>0.5</v>
      </c>
      <c r="AF5050">
        <f t="shared" si="1098"/>
        <v>0.5</v>
      </c>
      <c r="AG5050">
        <f t="shared" si="1099"/>
        <v>0.5</v>
      </c>
      <c r="AH5050">
        <f t="shared" si="1100"/>
        <v>0.5</v>
      </c>
      <c r="AI5050">
        <f t="shared" si="1101"/>
        <v>0.25</v>
      </c>
      <c r="AJ5050">
        <f t="shared" si="1102"/>
        <v>0.25</v>
      </c>
      <c r="AK5050">
        <f t="shared" si="1103"/>
        <v>0.5</v>
      </c>
      <c r="AL5050">
        <f t="shared" si="1104"/>
        <v>0.5</v>
      </c>
      <c r="AM5050">
        <f t="shared" si="1105"/>
        <v>0.17499999999999999</v>
      </c>
      <c r="AN5050" s="6">
        <f t="shared" si="1107"/>
        <v>0.93500000000000005</v>
      </c>
      <c r="AO5050" t="str">
        <f>VLOOKUP(BD_PONDERACIONES[[#This Row],[Comuna]],Tabla3[#All],2,0)</f>
        <v>Florida</v>
      </c>
    </row>
    <row r="5051" spans="1:41" x14ac:dyDescent="0.35">
      <c r="A5051" t="s">
        <v>24210</v>
      </c>
      <c r="B5051" t="s">
        <v>24211</v>
      </c>
      <c r="C5051" t="s">
        <v>24212</v>
      </c>
      <c r="D5051" s="5">
        <v>44953</v>
      </c>
      <c r="E5051" s="5">
        <v>44908</v>
      </c>
      <c r="F5051" t="s">
        <v>763</v>
      </c>
      <c r="G5051" t="s">
        <v>24213</v>
      </c>
      <c r="H5051" t="s">
        <v>3783</v>
      </c>
      <c r="J5051" t="s">
        <v>756</v>
      </c>
      <c r="K5051" t="s">
        <v>756</v>
      </c>
      <c r="L5051" t="s">
        <v>757</v>
      </c>
      <c r="M5051" t="s">
        <v>757</v>
      </c>
      <c r="N5051" t="s">
        <v>756</v>
      </c>
      <c r="O5051" t="s">
        <v>756</v>
      </c>
      <c r="P5051" t="s">
        <v>758</v>
      </c>
      <c r="Q5051" t="s">
        <v>759</v>
      </c>
      <c r="R5051" t="s">
        <v>759</v>
      </c>
      <c r="S5051" t="s">
        <v>757</v>
      </c>
      <c r="T5051" t="s">
        <v>757</v>
      </c>
      <c r="U5051" t="s">
        <v>757</v>
      </c>
      <c r="V5051" t="s">
        <v>756</v>
      </c>
      <c r="W5051" t="s">
        <v>768</v>
      </c>
      <c r="X5051" t="s">
        <v>24214</v>
      </c>
      <c r="Y5051" t="str">
        <f t="shared" si="1106"/>
        <v>diciembre</v>
      </c>
      <c r="Z5051">
        <f>YEAR(BD_PONDERACIONES[[#This Row],[Fecha Ejecución del Ticket]])</f>
        <v>2022</v>
      </c>
      <c r="AA5051" t="str">
        <f t="shared" si="1094"/>
        <v>enero</v>
      </c>
      <c r="AB5051">
        <f>YEAR(BD_PONDERACIONES[[#This Row],[Fecha de Inspección]])</f>
        <v>2023</v>
      </c>
      <c r="AC5051">
        <f t="shared" si="1095"/>
        <v>0.5</v>
      </c>
      <c r="AD5051">
        <f t="shared" si="1096"/>
        <v>0.5</v>
      </c>
      <c r="AE5051">
        <f t="shared" si="1097"/>
        <v>0.5</v>
      </c>
      <c r="AF5051">
        <f t="shared" si="1098"/>
        <v>0.5</v>
      </c>
      <c r="AG5051">
        <f t="shared" si="1099"/>
        <v>0.5</v>
      </c>
      <c r="AH5051">
        <f t="shared" si="1100"/>
        <v>0.5</v>
      </c>
      <c r="AI5051">
        <f t="shared" si="1101"/>
        <v>0.25</v>
      </c>
      <c r="AJ5051">
        <f t="shared" si="1102"/>
        <v>0.25</v>
      </c>
      <c r="AK5051">
        <f t="shared" si="1103"/>
        <v>0.5</v>
      </c>
      <c r="AL5051">
        <f t="shared" si="1104"/>
        <v>0.5</v>
      </c>
      <c r="AM5051">
        <f t="shared" si="1105"/>
        <v>0.17499999999999999</v>
      </c>
      <c r="AN5051" s="6">
        <f t="shared" si="1107"/>
        <v>0.93500000000000005</v>
      </c>
      <c r="AO5051" t="str">
        <f>VLOOKUP(BD_PONDERACIONES[[#This Row],[Comuna]],Tabla3[#All],2,0)</f>
        <v>Florida</v>
      </c>
    </row>
    <row r="5052" spans="1:41" x14ac:dyDescent="0.35">
      <c r="A5052" t="s">
        <v>24215</v>
      </c>
      <c r="B5052" t="s">
        <v>24216</v>
      </c>
      <c r="C5052" t="s">
        <v>24217</v>
      </c>
      <c r="D5052" s="5">
        <v>44953</v>
      </c>
      <c r="E5052" s="5">
        <v>44924</v>
      </c>
      <c r="F5052" t="s">
        <v>763</v>
      </c>
      <c r="G5052" t="s">
        <v>24218</v>
      </c>
      <c r="H5052" t="s">
        <v>3783</v>
      </c>
      <c r="J5052" t="s">
        <v>756</v>
      </c>
      <c r="K5052" t="s">
        <v>756</v>
      </c>
      <c r="L5052" t="s">
        <v>757</v>
      </c>
      <c r="M5052" t="s">
        <v>757</v>
      </c>
      <c r="N5052" t="s">
        <v>756</v>
      </c>
      <c r="O5052" t="s">
        <v>756</v>
      </c>
      <c r="P5052" t="s">
        <v>758</v>
      </c>
      <c r="Q5052" t="s">
        <v>759</v>
      </c>
      <c r="R5052" t="s">
        <v>759</v>
      </c>
      <c r="S5052" t="s">
        <v>757</v>
      </c>
      <c r="T5052" t="s">
        <v>757</v>
      </c>
      <c r="U5052" t="s">
        <v>757</v>
      </c>
      <c r="V5052" t="s">
        <v>756</v>
      </c>
      <c r="W5052" t="s">
        <v>756</v>
      </c>
      <c r="X5052" t="s">
        <v>804</v>
      </c>
      <c r="Y5052" t="str">
        <f t="shared" si="1106"/>
        <v>diciembre</v>
      </c>
      <c r="Z5052">
        <f>YEAR(BD_PONDERACIONES[[#This Row],[Fecha Ejecución del Ticket]])</f>
        <v>2022</v>
      </c>
      <c r="AA5052" t="str">
        <f t="shared" si="1094"/>
        <v>enero</v>
      </c>
      <c r="AB5052">
        <f>YEAR(BD_PONDERACIONES[[#This Row],[Fecha de Inspección]])</f>
        <v>2023</v>
      </c>
      <c r="AC5052">
        <f t="shared" si="1095"/>
        <v>0.5</v>
      </c>
      <c r="AD5052">
        <f t="shared" si="1096"/>
        <v>0.5</v>
      </c>
      <c r="AE5052">
        <f t="shared" si="1097"/>
        <v>0.5</v>
      </c>
      <c r="AF5052">
        <f t="shared" si="1098"/>
        <v>0.5</v>
      </c>
      <c r="AG5052">
        <f t="shared" si="1099"/>
        <v>0.5</v>
      </c>
      <c r="AH5052">
        <f t="shared" si="1100"/>
        <v>0.5</v>
      </c>
      <c r="AI5052">
        <f t="shared" si="1101"/>
        <v>0.25</v>
      </c>
      <c r="AJ5052">
        <f t="shared" si="1102"/>
        <v>0.25</v>
      </c>
      <c r="AK5052">
        <f t="shared" si="1103"/>
        <v>0.5</v>
      </c>
      <c r="AL5052">
        <f t="shared" si="1104"/>
        <v>0.5</v>
      </c>
      <c r="AM5052">
        <f t="shared" si="1105"/>
        <v>0.5</v>
      </c>
      <c r="AN5052" s="6">
        <f t="shared" si="1107"/>
        <v>1</v>
      </c>
      <c r="AO5052" t="str">
        <f>VLOOKUP(BD_PONDERACIONES[[#This Row],[Comuna]],Tabla3[#All],2,0)</f>
        <v>Florida</v>
      </c>
    </row>
    <row r="5053" spans="1:41" x14ac:dyDescent="0.35">
      <c r="A5053" t="s">
        <v>24219</v>
      </c>
      <c r="B5053" t="s">
        <v>24220</v>
      </c>
      <c r="C5053" t="s">
        <v>24221</v>
      </c>
      <c r="D5053" s="5">
        <v>44953</v>
      </c>
      <c r="E5053" s="5">
        <v>44905</v>
      </c>
      <c r="F5053" t="s">
        <v>763</v>
      </c>
      <c r="G5053" t="s">
        <v>24222</v>
      </c>
      <c r="H5053" t="s">
        <v>3783</v>
      </c>
      <c r="J5053" t="s">
        <v>756</v>
      </c>
      <c r="K5053" t="s">
        <v>756</v>
      </c>
      <c r="L5053" t="s">
        <v>757</v>
      </c>
      <c r="M5053" t="s">
        <v>757</v>
      </c>
      <c r="N5053" t="s">
        <v>756</v>
      </c>
      <c r="O5053" t="s">
        <v>756</v>
      </c>
      <c r="P5053" t="s">
        <v>765</v>
      </c>
      <c r="Q5053" t="s">
        <v>759</v>
      </c>
      <c r="R5053" t="s">
        <v>759</v>
      </c>
      <c r="S5053" t="s">
        <v>757</v>
      </c>
      <c r="T5053" t="s">
        <v>757</v>
      </c>
      <c r="U5053" t="s">
        <v>757</v>
      </c>
      <c r="V5053" t="s">
        <v>756</v>
      </c>
      <c r="W5053" t="s">
        <v>756</v>
      </c>
      <c r="X5053" t="s">
        <v>24223</v>
      </c>
      <c r="Y5053" t="str">
        <f t="shared" si="1106"/>
        <v>diciembre</v>
      </c>
      <c r="Z5053">
        <f>YEAR(BD_PONDERACIONES[[#This Row],[Fecha Ejecución del Ticket]])</f>
        <v>2022</v>
      </c>
      <c r="AA5053" t="str">
        <f t="shared" si="1094"/>
        <v>enero</v>
      </c>
      <c r="AB5053">
        <f>YEAR(BD_PONDERACIONES[[#This Row],[Fecha de Inspección]])</f>
        <v>2023</v>
      </c>
      <c r="AC5053">
        <f t="shared" si="1095"/>
        <v>0.5</v>
      </c>
      <c r="AD5053">
        <f t="shared" si="1096"/>
        <v>0.5</v>
      </c>
      <c r="AE5053">
        <f t="shared" si="1097"/>
        <v>0.5</v>
      </c>
      <c r="AF5053">
        <f t="shared" si="1098"/>
        <v>0.5</v>
      </c>
      <c r="AG5053">
        <f t="shared" si="1099"/>
        <v>0.5</v>
      </c>
      <c r="AH5053">
        <f t="shared" si="1100"/>
        <v>0.5</v>
      </c>
      <c r="AI5053">
        <f t="shared" si="1101"/>
        <v>0.25</v>
      </c>
      <c r="AJ5053">
        <f t="shared" si="1102"/>
        <v>0.25</v>
      </c>
      <c r="AK5053">
        <f t="shared" si="1103"/>
        <v>0.5</v>
      </c>
      <c r="AL5053">
        <f t="shared" si="1104"/>
        <v>0.5</v>
      </c>
      <c r="AM5053">
        <f t="shared" si="1105"/>
        <v>0.5</v>
      </c>
      <c r="AN5053" s="6">
        <f t="shared" si="1107"/>
        <v>1</v>
      </c>
      <c r="AO5053" t="str">
        <f>VLOOKUP(BD_PONDERACIONES[[#This Row],[Comuna]],Tabla3[#All],2,0)</f>
        <v>Florida</v>
      </c>
    </row>
    <row r="5054" spans="1:41" x14ac:dyDescent="0.35">
      <c r="A5054" t="s">
        <v>24224</v>
      </c>
      <c r="B5054" t="s">
        <v>24225</v>
      </c>
      <c r="C5054" t="s">
        <v>24226</v>
      </c>
      <c r="D5054" s="5">
        <v>44953</v>
      </c>
      <c r="E5054" s="5">
        <v>44898</v>
      </c>
      <c r="F5054" t="s">
        <v>763</v>
      </c>
      <c r="G5054" t="s">
        <v>24227</v>
      </c>
      <c r="H5054" t="s">
        <v>3783</v>
      </c>
      <c r="J5054" t="s">
        <v>756</v>
      </c>
      <c r="K5054" t="s">
        <v>756</v>
      </c>
      <c r="L5054" t="s">
        <v>757</v>
      </c>
      <c r="M5054" t="s">
        <v>757</v>
      </c>
      <c r="N5054" t="s">
        <v>756</v>
      </c>
      <c r="O5054" t="s">
        <v>756</v>
      </c>
      <c r="P5054" t="s">
        <v>758</v>
      </c>
      <c r="Q5054" t="s">
        <v>759</v>
      </c>
      <c r="R5054" t="s">
        <v>759</v>
      </c>
      <c r="S5054" t="s">
        <v>757</v>
      </c>
      <c r="T5054" t="s">
        <v>757</v>
      </c>
      <c r="U5054" t="s">
        <v>757</v>
      </c>
      <c r="V5054" t="s">
        <v>756</v>
      </c>
      <c r="W5054" t="s">
        <v>756</v>
      </c>
      <c r="X5054" t="s">
        <v>24228</v>
      </c>
      <c r="Y5054" t="str">
        <f t="shared" si="1106"/>
        <v>diciembre</v>
      </c>
      <c r="Z5054">
        <f>YEAR(BD_PONDERACIONES[[#This Row],[Fecha Ejecución del Ticket]])</f>
        <v>2022</v>
      </c>
      <c r="AA5054" t="str">
        <f t="shared" si="1094"/>
        <v>enero</v>
      </c>
      <c r="AB5054">
        <f>YEAR(BD_PONDERACIONES[[#This Row],[Fecha de Inspección]])</f>
        <v>2023</v>
      </c>
      <c r="AC5054">
        <f t="shared" si="1095"/>
        <v>0.5</v>
      </c>
      <c r="AD5054">
        <f t="shared" si="1096"/>
        <v>0.5</v>
      </c>
      <c r="AE5054">
        <f t="shared" si="1097"/>
        <v>0.5</v>
      </c>
      <c r="AF5054">
        <f t="shared" si="1098"/>
        <v>0.5</v>
      </c>
      <c r="AG5054">
        <f t="shared" si="1099"/>
        <v>0.5</v>
      </c>
      <c r="AH5054">
        <f t="shared" si="1100"/>
        <v>0.5</v>
      </c>
      <c r="AI5054">
        <f t="shared" si="1101"/>
        <v>0.25</v>
      </c>
      <c r="AJ5054">
        <f t="shared" si="1102"/>
        <v>0.25</v>
      </c>
      <c r="AK5054">
        <f t="shared" si="1103"/>
        <v>0.5</v>
      </c>
      <c r="AL5054">
        <f t="shared" si="1104"/>
        <v>0.5</v>
      </c>
      <c r="AM5054">
        <f t="shared" si="1105"/>
        <v>0.5</v>
      </c>
      <c r="AN5054" s="6">
        <f t="shared" si="1107"/>
        <v>1</v>
      </c>
      <c r="AO5054" t="str">
        <f>VLOOKUP(BD_PONDERACIONES[[#This Row],[Comuna]],Tabla3[#All],2,0)</f>
        <v>Florida</v>
      </c>
    </row>
    <row r="5055" spans="1:41" x14ac:dyDescent="0.35">
      <c r="A5055" t="s">
        <v>24229</v>
      </c>
      <c r="B5055" t="s">
        <v>24230</v>
      </c>
      <c r="C5055" t="s">
        <v>24231</v>
      </c>
      <c r="D5055" s="5">
        <v>44953</v>
      </c>
      <c r="E5055" s="5">
        <v>44907</v>
      </c>
      <c r="F5055" t="s">
        <v>763</v>
      </c>
      <c r="G5055" t="s">
        <v>24232</v>
      </c>
      <c r="H5055" t="s">
        <v>3783</v>
      </c>
      <c r="J5055" t="s">
        <v>756</v>
      </c>
      <c r="K5055" t="s">
        <v>756</v>
      </c>
      <c r="L5055" t="s">
        <v>757</v>
      </c>
      <c r="M5055" t="s">
        <v>757</v>
      </c>
      <c r="N5055" t="s">
        <v>756</v>
      </c>
      <c r="O5055" t="s">
        <v>756</v>
      </c>
      <c r="P5055" t="s">
        <v>758</v>
      </c>
      <c r="Q5055" t="s">
        <v>759</v>
      </c>
      <c r="R5055" t="s">
        <v>759</v>
      </c>
      <c r="S5055" t="s">
        <v>757</v>
      </c>
      <c r="T5055" t="s">
        <v>757</v>
      </c>
      <c r="U5055" t="s">
        <v>757</v>
      </c>
      <c r="V5055" t="s">
        <v>756</v>
      </c>
      <c r="W5055" t="s">
        <v>768</v>
      </c>
      <c r="X5055" t="s">
        <v>24209</v>
      </c>
      <c r="Y5055" t="str">
        <f t="shared" si="1106"/>
        <v>diciembre</v>
      </c>
      <c r="Z5055">
        <f>YEAR(BD_PONDERACIONES[[#This Row],[Fecha Ejecución del Ticket]])</f>
        <v>2022</v>
      </c>
      <c r="AA5055" t="str">
        <f t="shared" si="1094"/>
        <v>enero</v>
      </c>
      <c r="AB5055">
        <f>YEAR(BD_PONDERACIONES[[#This Row],[Fecha de Inspección]])</f>
        <v>2023</v>
      </c>
      <c r="AC5055">
        <f t="shared" si="1095"/>
        <v>0.5</v>
      </c>
      <c r="AD5055">
        <f t="shared" si="1096"/>
        <v>0.5</v>
      </c>
      <c r="AE5055">
        <f t="shared" si="1097"/>
        <v>0.5</v>
      </c>
      <c r="AF5055">
        <f t="shared" si="1098"/>
        <v>0.5</v>
      </c>
      <c r="AG5055">
        <f t="shared" si="1099"/>
        <v>0.5</v>
      </c>
      <c r="AH5055">
        <f t="shared" si="1100"/>
        <v>0.5</v>
      </c>
      <c r="AI5055">
        <f t="shared" si="1101"/>
        <v>0.25</v>
      </c>
      <c r="AJ5055">
        <f t="shared" si="1102"/>
        <v>0.25</v>
      </c>
      <c r="AK5055">
        <f t="shared" si="1103"/>
        <v>0.5</v>
      </c>
      <c r="AL5055">
        <f t="shared" si="1104"/>
        <v>0.5</v>
      </c>
      <c r="AM5055">
        <f t="shared" si="1105"/>
        <v>0.17499999999999999</v>
      </c>
      <c r="AN5055" s="6">
        <f t="shared" si="1107"/>
        <v>0.93500000000000005</v>
      </c>
      <c r="AO5055" t="str">
        <f>VLOOKUP(BD_PONDERACIONES[[#This Row],[Comuna]],Tabla3[#All],2,0)</f>
        <v>Florida</v>
      </c>
    </row>
    <row r="5056" spans="1:41" x14ac:dyDescent="0.35">
      <c r="A5056" t="s">
        <v>24233</v>
      </c>
      <c r="B5056" t="s">
        <v>24234</v>
      </c>
      <c r="C5056" t="s">
        <v>24235</v>
      </c>
      <c r="D5056" s="5">
        <v>44953</v>
      </c>
      <c r="E5056" s="5">
        <v>44925</v>
      </c>
      <c r="F5056" t="s">
        <v>763</v>
      </c>
      <c r="G5056" t="s">
        <v>14113</v>
      </c>
      <c r="H5056" t="s">
        <v>3783</v>
      </c>
      <c r="J5056" t="s">
        <v>756</v>
      </c>
      <c r="K5056" t="s">
        <v>756</v>
      </c>
      <c r="L5056" t="s">
        <v>757</v>
      </c>
      <c r="M5056" t="s">
        <v>757</v>
      </c>
      <c r="N5056" t="s">
        <v>756</v>
      </c>
      <c r="O5056" t="s">
        <v>756</v>
      </c>
      <c r="P5056" t="s">
        <v>758</v>
      </c>
      <c r="Q5056" t="s">
        <v>759</v>
      </c>
      <c r="R5056" t="s">
        <v>759</v>
      </c>
      <c r="S5056" t="s">
        <v>757</v>
      </c>
      <c r="T5056" t="s">
        <v>757</v>
      </c>
      <c r="U5056" t="s">
        <v>757</v>
      </c>
      <c r="V5056" t="s">
        <v>773</v>
      </c>
      <c r="W5056" t="s">
        <v>773</v>
      </c>
      <c r="X5056" t="s">
        <v>15075</v>
      </c>
      <c r="Y5056" t="str">
        <f t="shared" si="1106"/>
        <v>diciembre</v>
      </c>
      <c r="Z5056">
        <f>YEAR(BD_PONDERACIONES[[#This Row],[Fecha Ejecución del Ticket]])</f>
        <v>2022</v>
      </c>
      <c r="AA5056" t="str">
        <f t="shared" si="1094"/>
        <v>enero</v>
      </c>
      <c r="AB5056">
        <f>YEAR(BD_PONDERACIONES[[#This Row],[Fecha de Inspección]])</f>
        <v>2023</v>
      </c>
      <c r="AC5056">
        <f t="shared" si="1095"/>
        <v>0.5</v>
      </c>
      <c r="AD5056">
        <f t="shared" si="1096"/>
        <v>0.5</v>
      </c>
      <c r="AE5056">
        <f t="shared" si="1097"/>
        <v>0.5</v>
      </c>
      <c r="AF5056">
        <f t="shared" si="1098"/>
        <v>0.5</v>
      </c>
      <c r="AG5056">
        <f t="shared" si="1099"/>
        <v>0.5</v>
      </c>
      <c r="AH5056">
        <f t="shared" si="1100"/>
        <v>0.5</v>
      </c>
      <c r="AI5056">
        <f t="shared" si="1101"/>
        <v>0.25</v>
      </c>
      <c r="AJ5056">
        <f t="shared" si="1102"/>
        <v>0.25</v>
      </c>
      <c r="AK5056">
        <f t="shared" si="1103"/>
        <v>0.5</v>
      </c>
      <c r="AL5056">
        <f t="shared" si="1104"/>
        <v>0</v>
      </c>
      <c r="AM5056">
        <f t="shared" si="1105"/>
        <v>0</v>
      </c>
      <c r="AN5056" s="6">
        <f t="shared" si="1107"/>
        <v>0.8</v>
      </c>
      <c r="AO5056" t="str">
        <f>VLOOKUP(BD_PONDERACIONES[[#This Row],[Comuna]],Tabla3[#All],2,0)</f>
        <v>Florida</v>
      </c>
    </row>
    <row r="5057" spans="1:41" x14ac:dyDescent="0.35">
      <c r="A5057" t="s">
        <v>24236</v>
      </c>
      <c r="B5057" t="s">
        <v>24237</v>
      </c>
      <c r="C5057" t="s">
        <v>24238</v>
      </c>
      <c r="D5057" s="5">
        <v>44953</v>
      </c>
      <c r="E5057" s="5">
        <v>44921</v>
      </c>
      <c r="F5057" t="s">
        <v>763</v>
      </c>
      <c r="G5057" t="s">
        <v>24239</v>
      </c>
      <c r="H5057" t="s">
        <v>3783</v>
      </c>
      <c r="J5057" t="s">
        <v>756</v>
      </c>
      <c r="K5057" t="s">
        <v>756</v>
      </c>
      <c r="L5057" t="s">
        <v>757</v>
      </c>
      <c r="M5057" t="s">
        <v>757</v>
      </c>
      <c r="N5057" t="s">
        <v>756</v>
      </c>
      <c r="O5057" t="s">
        <v>756</v>
      </c>
      <c r="P5057" t="s">
        <v>758</v>
      </c>
      <c r="Q5057" t="s">
        <v>759</v>
      </c>
      <c r="R5057" t="s">
        <v>759</v>
      </c>
      <c r="S5057" t="s">
        <v>757</v>
      </c>
      <c r="T5057" t="s">
        <v>757</v>
      </c>
      <c r="U5057" t="s">
        <v>757</v>
      </c>
      <c r="V5057" t="s">
        <v>768</v>
      </c>
      <c r="W5057" t="s">
        <v>756</v>
      </c>
      <c r="X5057" t="s">
        <v>24240</v>
      </c>
      <c r="Y5057" t="str">
        <f t="shared" si="1106"/>
        <v>diciembre</v>
      </c>
      <c r="Z5057">
        <f>YEAR(BD_PONDERACIONES[[#This Row],[Fecha Ejecución del Ticket]])</f>
        <v>2022</v>
      </c>
      <c r="AA5057" t="str">
        <f t="shared" si="1094"/>
        <v>enero</v>
      </c>
      <c r="AB5057">
        <f>YEAR(BD_PONDERACIONES[[#This Row],[Fecha de Inspección]])</f>
        <v>2023</v>
      </c>
      <c r="AC5057">
        <f t="shared" si="1095"/>
        <v>0.5</v>
      </c>
      <c r="AD5057">
        <f t="shared" si="1096"/>
        <v>0.5</v>
      </c>
      <c r="AE5057">
        <f t="shared" si="1097"/>
        <v>0.5</v>
      </c>
      <c r="AF5057">
        <f t="shared" si="1098"/>
        <v>0.5</v>
      </c>
      <c r="AG5057">
        <f t="shared" si="1099"/>
        <v>0.5</v>
      </c>
      <c r="AH5057">
        <f t="shared" si="1100"/>
        <v>0.5</v>
      </c>
      <c r="AI5057">
        <f t="shared" si="1101"/>
        <v>0.25</v>
      </c>
      <c r="AJ5057">
        <f t="shared" si="1102"/>
        <v>0.25</v>
      </c>
      <c r="AK5057">
        <f t="shared" si="1103"/>
        <v>0.5</v>
      </c>
      <c r="AL5057">
        <f t="shared" si="1104"/>
        <v>0.17499999999999999</v>
      </c>
      <c r="AM5057">
        <f t="shared" si="1105"/>
        <v>0.5</v>
      </c>
      <c r="AN5057" s="6">
        <f t="shared" si="1107"/>
        <v>0.93500000000000005</v>
      </c>
      <c r="AO5057" t="str">
        <f>VLOOKUP(BD_PONDERACIONES[[#This Row],[Comuna]],Tabla3[#All],2,0)</f>
        <v>Florida</v>
      </c>
    </row>
    <row r="5058" spans="1:41" x14ac:dyDescent="0.35">
      <c r="A5058" t="s">
        <v>24241</v>
      </c>
      <c r="B5058" t="s">
        <v>24242</v>
      </c>
      <c r="C5058" t="s">
        <v>24243</v>
      </c>
      <c r="D5058" s="5">
        <v>44953</v>
      </c>
      <c r="E5058" s="5">
        <v>44909</v>
      </c>
      <c r="F5058" t="s">
        <v>763</v>
      </c>
      <c r="G5058" t="s">
        <v>24244</v>
      </c>
      <c r="H5058" t="s">
        <v>3783</v>
      </c>
      <c r="J5058" t="s">
        <v>756</v>
      </c>
      <c r="K5058" t="s">
        <v>756</v>
      </c>
      <c r="L5058" t="s">
        <v>757</v>
      </c>
      <c r="M5058" t="s">
        <v>757</v>
      </c>
      <c r="N5058" t="s">
        <v>756</v>
      </c>
      <c r="O5058" t="s">
        <v>756</v>
      </c>
      <c r="P5058" t="s">
        <v>758</v>
      </c>
      <c r="Q5058" t="s">
        <v>759</v>
      </c>
      <c r="R5058" t="s">
        <v>759</v>
      </c>
      <c r="S5058" t="s">
        <v>757</v>
      </c>
      <c r="T5058" t="s">
        <v>757</v>
      </c>
      <c r="U5058" t="s">
        <v>757</v>
      </c>
      <c r="V5058" t="s">
        <v>773</v>
      </c>
      <c r="W5058" t="s">
        <v>773</v>
      </c>
      <c r="X5058" t="s">
        <v>23171</v>
      </c>
      <c r="Y5058" t="str">
        <f t="shared" si="1106"/>
        <v>diciembre</v>
      </c>
      <c r="Z5058">
        <f>YEAR(BD_PONDERACIONES[[#This Row],[Fecha Ejecución del Ticket]])</f>
        <v>2022</v>
      </c>
      <c r="AA5058" t="str">
        <f t="shared" ref="AA5058:AA5087" si="1108">TEXT(D5058,"MMMM")</f>
        <v>enero</v>
      </c>
      <c r="AB5058">
        <f>YEAR(BD_PONDERACIONES[[#This Row],[Fecha de Inspección]])</f>
        <v>2023</v>
      </c>
      <c r="AC5058">
        <f t="shared" ref="AC5058:AC5087" si="1109">IF(OR(J5058="Cumple",J5058="No Aplica"),0.5,0)</f>
        <v>0.5</v>
      </c>
      <c r="AD5058">
        <f t="shared" ref="AD5058:AD5087" si="1110">IF(OR(K5058="CUMPLE",K5058="No Aplica"),0.5,0)</f>
        <v>0.5</v>
      </c>
      <c r="AE5058">
        <f t="shared" ref="AE5058:AE5087" si="1111">IF(OR(L5058="CUMPLE",L5058="No Aplica"),0.5,0)</f>
        <v>0.5</v>
      </c>
      <c r="AF5058">
        <f t="shared" ref="AF5058:AF5087" si="1112">IF(OR(M5058="CUMPLE",M5058="No Aplica"),0.5,0)</f>
        <v>0.5</v>
      </c>
      <c r="AG5058">
        <f t="shared" ref="AG5058:AG5087" si="1113">IF(OR(N5058="CUMPLE",N5058="No Aplica"),0.5,IF(N5058="Cumple Mayormente",0.325,IF(N5058="Cumple Parcialmente",0.175,0)))</f>
        <v>0.5</v>
      </c>
      <c r="AH5058">
        <f t="shared" ref="AH5058:AH5087" si="1114">IF(OR(O5058="CUMPLE",O5058="No Aplica"),0.5,IF(O5058="Cumple Mayormente",0.325,IF(O5058="Cumple Parcialmente",0.175,0)))</f>
        <v>0.5</v>
      </c>
      <c r="AI5058">
        <f t="shared" ref="AI5058:AI5087" si="1115">IF(OR(S5058="CUMPLE",S5058="No Aplica"),0.25,IF(S5058="Cumple Mayormente",0.1625,IF(S5058="Cumple Parcialmente",0.0875,0)))</f>
        <v>0.25</v>
      </c>
      <c r="AJ5058">
        <f t="shared" ref="AJ5058:AJ5087" si="1116">IF(OR(T5058="CUMPLE",T5058="No Aplica"),0.25,IF(T5058="Cumple Mayormente",0.1625,IF(T5058="Cumple Parcialmente",0.0875,0)))</f>
        <v>0.25</v>
      </c>
      <c r="AK5058">
        <f t="shared" ref="AK5058:AK5087" si="1117">IF(OR(U5058="CUMPLE",U5058="No Aplica"),0.5,IF(U5058="Cumple Mayormente",0.325,IF(U5058="Cumple Parcialmente",0.175,0)))</f>
        <v>0.5</v>
      </c>
      <c r="AL5058">
        <f t="shared" ref="AL5058:AL5087" si="1118">IF(OR(V5058="CUMPLE",V5058="No Aplica"),0.5,IF(V5058="Cumple Mayormente",0.325,IF(V5058="Cumple Parcialmente",0.175,0)))</f>
        <v>0</v>
      </c>
      <c r="AM5058">
        <f t="shared" ref="AM5058:AM5087" si="1119">IF(OR(W5058="CUMPLE",W5058="No Aplica"),0.5,IF(W5058="Cumple Mayormente",0.325,IF(W5058="Cumple Parcialmente",0.175,0)))</f>
        <v>0</v>
      </c>
      <c r="AN5058" s="6">
        <f t="shared" si="1107"/>
        <v>0.8</v>
      </c>
      <c r="AO5058" t="str">
        <f>VLOOKUP(BD_PONDERACIONES[[#This Row],[Comuna]],Tabla3[#All],2,0)</f>
        <v>Florida</v>
      </c>
    </row>
    <row r="5059" spans="1:41" x14ac:dyDescent="0.35">
      <c r="A5059" t="s">
        <v>24245</v>
      </c>
      <c r="B5059" t="s">
        <v>24246</v>
      </c>
      <c r="C5059" t="s">
        <v>24247</v>
      </c>
      <c r="D5059" s="5">
        <v>44956</v>
      </c>
      <c r="E5059" s="5">
        <v>44901</v>
      </c>
      <c r="F5059" t="s">
        <v>763</v>
      </c>
      <c r="G5059" t="s">
        <v>24248</v>
      </c>
      <c r="H5059" t="s">
        <v>3797</v>
      </c>
      <c r="J5059" t="s">
        <v>756</v>
      </c>
      <c r="K5059" t="s">
        <v>756</v>
      </c>
      <c r="L5059" t="s">
        <v>757</v>
      </c>
      <c r="M5059" t="s">
        <v>757</v>
      </c>
      <c r="N5059" t="s">
        <v>756</v>
      </c>
      <c r="O5059" t="s">
        <v>756</v>
      </c>
      <c r="P5059" t="s">
        <v>758</v>
      </c>
      <c r="Q5059" t="s">
        <v>759</v>
      </c>
      <c r="R5059" t="s">
        <v>759</v>
      </c>
      <c r="S5059" t="s">
        <v>757</v>
      </c>
      <c r="T5059" t="s">
        <v>757</v>
      </c>
      <c r="U5059" t="s">
        <v>757</v>
      </c>
      <c r="V5059" t="s">
        <v>756</v>
      </c>
      <c r="W5059" t="s">
        <v>756</v>
      </c>
      <c r="X5059" t="s">
        <v>24249</v>
      </c>
      <c r="Y5059" t="str">
        <f t="shared" si="1106"/>
        <v>diciembre</v>
      </c>
      <c r="Z5059">
        <f>YEAR(BD_PONDERACIONES[[#This Row],[Fecha Ejecución del Ticket]])</f>
        <v>2022</v>
      </c>
      <c r="AA5059" t="str">
        <f t="shared" si="1108"/>
        <v>enero</v>
      </c>
      <c r="AB5059">
        <f>YEAR(BD_PONDERACIONES[[#This Row],[Fecha de Inspección]])</f>
        <v>2023</v>
      </c>
      <c r="AC5059">
        <f t="shared" si="1109"/>
        <v>0.5</v>
      </c>
      <c r="AD5059">
        <f t="shared" si="1110"/>
        <v>0.5</v>
      </c>
      <c r="AE5059">
        <f t="shared" si="1111"/>
        <v>0.5</v>
      </c>
      <c r="AF5059">
        <f t="shared" si="1112"/>
        <v>0.5</v>
      </c>
      <c r="AG5059">
        <f t="shared" si="1113"/>
        <v>0.5</v>
      </c>
      <c r="AH5059">
        <f t="shared" si="1114"/>
        <v>0.5</v>
      </c>
      <c r="AI5059">
        <f t="shared" si="1115"/>
        <v>0.25</v>
      </c>
      <c r="AJ5059">
        <f t="shared" si="1116"/>
        <v>0.25</v>
      </c>
      <c r="AK5059">
        <f t="shared" si="1117"/>
        <v>0.5</v>
      </c>
      <c r="AL5059">
        <f t="shared" si="1118"/>
        <v>0.5</v>
      </c>
      <c r="AM5059">
        <f t="shared" si="1119"/>
        <v>0.5</v>
      </c>
      <c r="AN5059" s="6">
        <f t="shared" si="1107"/>
        <v>1</v>
      </c>
      <c r="AO5059" t="str">
        <f>VLOOKUP(BD_PONDERACIONES[[#This Row],[Comuna]],Tabla3[#All],2,0)</f>
        <v>Florida</v>
      </c>
    </row>
    <row r="5060" spans="1:41" x14ac:dyDescent="0.35">
      <c r="A5060" t="s">
        <v>24250</v>
      </c>
      <c r="B5060" t="s">
        <v>24251</v>
      </c>
      <c r="C5060" t="s">
        <v>24252</v>
      </c>
      <c r="D5060" s="5">
        <v>44956</v>
      </c>
      <c r="E5060" s="5">
        <v>44902</v>
      </c>
      <c r="F5060" t="s">
        <v>763</v>
      </c>
      <c r="G5060" t="s">
        <v>24253</v>
      </c>
      <c r="H5060" t="s">
        <v>3797</v>
      </c>
      <c r="J5060" t="s">
        <v>756</v>
      </c>
      <c r="K5060" t="s">
        <v>756</v>
      </c>
      <c r="L5060" t="s">
        <v>757</v>
      </c>
      <c r="M5060" t="s">
        <v>757</v>
      </c>
      <c r="N5060" t="s">
        <v>756</v>
      </c>
      <c r="O5060" t="s">
        <v>756</v>
      </c>
      <c r="P5060" t="s">
        <v>758</v>
      </c>
      <c r="Q5060" t="s">
        <v>759</v>
      </c>
      <c r="R5060" t="s">
        <v>759</v>
      </c>
      <c r="S5060" t="s">
        <v>757</v>
      </c>
      <c r="T5060" t="s">
        <v>757</v>
      </c>
      <c r="U5060" t="s">
        <v>757</v>
      </c>
      <c r="V5060" t="s">
        <v>773</v>
      </c>
      <c r="W5060" t="s">
        <v>773</v>
      </c>
      <c r="X5060" t="s">
        <v>24254</v>
      </c>
      <c r="Y5060" t="str">
        <f t="shared" si="1106"/>
        <v>diciembre</v>
      </c>
      <c r="Z5060">
        <f>YEAR(BD_PONDERACIONES[[#This Row],[Fecha Ejecución del Ticket]])</f>
        <v>2022</v>
      </c>
      <c r="AA5060" t="str">
        <f t="shared" si="1108"/>
        <v>enero</v>
      </c>
      <c r="AB5060">
        <f>YEAR(BD_PONDERACIONES[[#This Row],[Fecha de Inspección]])</f>
        <v>2023</v>
      </c>
      <c r="AC5060">
        <f t="shared" si="1109"/>
        <v>0.5</v>
      </c>
      <c r="AD5060">
        <f t="shared" si="1110"/>
        <v>0.5</v>
      </c>
      <c r="AE5060">
        <f t="shared" si="1111"/>
        <v>0.5</v>
      </c>
      <c r="AF5060">
        <f t="shared" si="1112"/>
        <v>0.5</v>
      </c>
      <c r="AG5060">
        <f t="shared" si="1113"/>
        <v>0.5</v>
      </c>
      <c r="AH5060">
        <f t="shared" si="1114"/>
        <v>0.5</v>
      </c>
      <c r="AI5060">
        <f t="shared" si="1115"/>
        <v>0.25</v>
      </c>
      <c r="AJ5060">
        <f t="shared" si="1116"/>
        <v>0.25</v>
      </c>
      <c r="AK5060">
        <f t="shared" si="1117"/>
        <v>0.5</v>
      </c>
      <c r="AL5060">
        <f t="shared" si="1118"/>
        <v>0</v>
      </c>
      <c r="AM5060">
        <f t="shared" si="1119"/>
        <v>0</v>
      </c>
      <c r="AN5060" s="6">
        <f t="shared" si="1107"/>
        <v>0.8</v>
      </c>
      <c r="AO5060" t="str">
        <f>VLOOKUP(BD_PONDERACIONES[[#This Row],[Comuna]],Tabla3[#All],2,0)</f>
        <v>Florida</v>
      </c>
    </row>
    <row r="5061" spans="1:41" x14ac:dyDescent="0.35">
      <c r="A5061" t="s">
        <v>24255</v>
      </c>
      <c r="B5061" t="s">
        <v>24256</v>
      </c>
      <c r="C5061" t="s">
        <v>24257</v>
      </c>
      <c r="D5061" s="5">
        <v>44956</v>
      </c>
      <c r="E5061" s="5">
        <v>44914</v>
      </c>
      <c r="F5061" t="s">
        <v>763</v>
      </c>
      <c r="G5061" t="s">
        <v>24258</v>
      </c>
      <c r="H5061" t="s">
        <v>3797</v>
      </c>
      <c r="J5061" t="s">
        <v>756</v>
      </c>
      <c r="K5061" t="s">
        <v>756</v>
      </c>
      <c r="L5061" t="s">
        <v>773</v>
      </c>
      <c r="M5061" t="s">
        <v>773</v>
      </c>
      <c r="N5061" t="s">
        <v>756</v>
      </c>
      <c r="O5061" t="s">
        <v>756</v>
      </c>
      <c r="P5061" t="s">
        <v>758</v>
      </c>
      <c r="Q5061" t="s">
        <v>759</v>
      </c>
      <c r="R5061" t="s">
        <v>759</v>
      </c>
      <c r="S5061" t="s">
        <v>757</v>
      </c>
      <c r="T5061" t="s">
        <v>757</v>
      </c>
      <c r="U5061" t="s">
        <v>757</v>
      </c>
      <c r="V5061" t="s">
        <v>756</v>
      </c>
      <c r="W5061" t="s">
        <v>756</v>
      </c>
      <c r="X5061" t="s">
        <v>804</v>
      </c>
      <c r="Y5061" t="str">
        <f t="shared" si="1106"/>
        <v>diciembre</v>
      </c>
      <c r="Z5061">
        <f>YEAR(BD_PONDERACIONES[[#This Row],[Fecha Ejecución del Ticket]])</f>
        <v>2022</v>
      </c>
      <c r="AA5061" t="str">
        <f t="shared" si="1108"/>
        <v>enero</v>
      </c>
      <c r="AB5061">
        <f>YEAR(BD_PONDERACIONES[[#This Row],[Fecha de Inspección]])</f>
        <v>2023</v>
      </c>
      <c r="AC5061">
        <f t="shared" si="1109"/>
        <v>0.5</v>
      </c>
      <c r="AD5061">
        <f t="shared" si="1110"/>
        <v>0.5</v>
      </c>
      <c r="AE5061">
        <f t="shared" si="1111"/>
        <v>0</v>
      </c>
      <c r="AF5061">
        <f t="shared" si="1112"/>
        <v>0</v>
      </c>
      <c r="AG5061">
        <f t="shared" si="1113"/>
        <v>0.5</v>
      </c>
      <c r="AH5061">
        <f t="shared" si="1114"/>
        <v>0.5</v>
      </c>
      <c r="AI5061">
        <f t="shared" si="1115"/>
        <v>0.25</v>
      </c>
      <c r="AJ5061">
        <f t="shared" si="1116"/>
        <v>0.25</v>
      </c>
      <c r="AK5061">
        <f t="shared" si="1117"/>
        <v>0.5</v>
      </c>
      <c r="AL5061">
        <f t="shared" si="1118"/>
        <v>0.5</v>
      </c>
      <c r="AM5061">
        <f t="shared" si="1119"/>
        <v>0.5</v>
      </c>
      <c r="AN5061" s="6">
        <f t="shared" si="1107"/>
        <v>0.7</v>
      </c>
      <c r="AO5061" t="str">
        <f>VLOOKUP(BD_PONDERACIONES[[#This Row],[Comuna]],Tabla3[#All],2,0)</f>
        <v>Florida</v>
      </c>
    </row>
    <row r="5062" spans="1:41" x14ac:dyDescent="0.35">
      <c r="A5062" t="s">
        <v>24259</v>
      </c>
      <c r="B5062" t="s">
        <v>24260</v>
      </c>
      <c r="C5062" t="s">
        <v>24261</v>
      </c>
      <c r="D5062" s="5">
        <v>44956</v>
      </c>
      <c r="E5062" s="5">
        <v>44910</v>
      </c>
      <c r="F5062" t="s">
        <v>763</v>
      </c>
      <c r="G5062" t="s">
        <v>10216</v>
      </c>
      <c r="H5062" t="s">
        <v>3797</v>
      </c>
      <c r="J5062" t="s">
        <v>756</v>
      </c>
      <c r="K5062" t="s">
        <v>756</v>
      </c>
      <c r="L5062" t="s">
        <v>757</v>
      </c>
      <c r="M5062" t="s">
        <v>757</v>
      </c>
      <c r="N5062" t="s">
        <v>756</v>
      </c>
      <c r="O5062" t="s">
        <v>756</v>
      </c>
      <c r="P5062" t="s">
        <v>758</v>
      </c>
      <c r="Q5062" t="s">
        <v>759</v>
      </c>
      <c r="R5062" t="s">
        <v>759</v>
      </c>
      <c r="S5062" t="s">
        <v>757</v>
      </c>
      <c r="T5062" t="s">
        <v>757</v>
      </c>
      <c r="U5062" t="s">
        <v>757</v>
      </c>
      <c r="V5062" t="s">
        <v>773</v>
      </c>
      <c r="W5062" t="s">
        <v>773</v>
      </c>
      <c r="X5062" t="s">
        <v>24262</v>
      </c>
      <c r="Y5062" t="str">
        <f t="shared" si="1106"/>
        <v>diciembre</v>
      </c>
      <c r="Z5062">
        <f>YEAR(BD_PONDERACIONES[[#This Row],[Fecha Ejecución del Ticket]])</f>
        <v>2022</v>
      </c>
      <c r="AA5062" t="str">
        <f t="shared" si="1108"/>
        <v>enero</v>
      </c>
      <c r="AB5062">
        <f>YEAR(BD_PONDERACIONES[[#This Row],[Fecha de Inspección]])</f>
        <v>2023</v>
      </c>
      <c r="AC5062">
        <f t="shared" si="1109"/>
        <v>0.5</v>
      </c>
      <c r="AD5062">
        <f t="shared" si="1110"/>
        <v>0.5</v>
      </c>
      <c r="AE5062">
        <f t="shared" si="1111"/>
        <v>0.5</v>
      </c>
      <c r="AF5062">
        <f t="shared" si="1112"/>
        <v>0.5</v>
      </c>
      <c r="AG5062">
        <f t="shared" si="1113"/>
        <v>0.5</v>
      </c>
      <c r="AH5062">
        <f t="shared" si="1114"/>
        <v>0.5</v>
      </c>
      <c r="AI5062">
        <f t="shared" si="1115"/>
        <v>0.25</v>
      </c>
      <c r="AJ5062">
        <f t="shared" si="1116"/>
        <v>0.25</v>
      </c>
      <c r="AK5062">
        <f t="shared" si="1117"/>
        <v>0.5</v>
      </c>
      <c r="AL5062">
        <f t="shared" si="1118"/>
        <v>0</v>
      </c>
      <c r="AM5062">
        <f t="shared" si="1119"/>
        <v>0</v>
      </c>
      <c r="AN5062" s="6">
        <f t="shared" si="1107"/>
        <v>0.8</v>
      </c>
      <c r="AO5062" t="str">
        <f>VLOOKUP(BD_PONDERACIONES[[#This Row],[Comuna]],Tabla3[#All],2,0)</f>
        <v>Florida</v>
      </c>
    </row>
    <row r="5063" spans="1:41" x14ac:dyDescent="0.35">
      <c r="A5063" t="s">
        <v>24263</v>
      </c>
      <c r="B5063" t="s">
        <v>24264</v>
      </c>
      <c r="C5063" t="s">
        <v>24265</v>
      </c>
      <c r="D5063" s="5">
        <v>44956</v>
      </c>
      <c r="E5063" s="5">
        <v>44925</v>
      </c>
      <c r="F5063" t="s">
        <v>763</v>
      </c>
      <c r="G5063" t="s">
        <v>24266</v>
      </c>
      <c r="H5063" t="s">
        <v>3797</v>
      </c>
      <c r="J5063" t="s">
        <v>756</v>
      </c>
      <c r="K5063" t="s">
        <v>756</v>
      </c>
      <c r="L5063" t="s">
        <v>757</v>
      </c>
      <c r="M5063" t="s">
        <v>757</v>
      </c>
      <c r="N5063" t="s">
        <v>756</v>
      </c>
      <c r="O5063" t="s">
        <v>756</v>
      </c>
      <c r="P5063" t="s">
        <v>758</v>
      </c>
      <c r="Q5063" t="s">
        <v>759</v>
      </c>
      <c r="R5063" t="s">
        <v>759</v>
      </c>
      <c r="S5063" t="s">
        <v>757</v>
      </c>
      <c r="T5063" t="s">
        <v>757</v>
      </c>
      <c r="U5063" t="s">
        <v>757</v>
      </c>
      <c r="V5063" t="s">
        <v>773</v>
      </c>
      <c r="W5063" t="s">
        <v>773</v>
      </c>
      <c r="X5063" t="s">
        <v>9768</v>
      </c>
      <c r="Y5063" t="str">
        <f t="shared" si="1106"/>
        <v>diciembre</v>
      </c>
      <c r="Z5063">
        <f>YEAR(BD_PONDERACIONES[[#This Row],[Fecha Ejecución del Ticket]])</f>
        <v>2022</v>
      </c>
      <c r="AA5063" t="str">
        <f t="shared" si="1108"/>
        <v>enero</v>
      </c>
      <c r="AB5063">
        <f>YEAR(BD_PONDERACIONES[[#This Row],[Fecha de Inspección]])</f>
        <v>2023</v>
      </c>
      <c r="AC5063">
        <f t="shared" si="1109"/>
        <v>0.5</v>
      </c>
      <c r="AD5063">
        <f t="shared" si="1110"/>
        <v>0.5</v>
      </c>
      <c r="AE5063">
        <f t="shared" si="1111"/>
        <v>0.5</v>
      </c>
      <c r="AF5063">
        <f t="shared" si="1112"/>
        <v>0.5</v>
      </c>
      <c r="AG5063">
        <f t="shared" si="1113"/>
        <v>0.5</v>
      </c>
      <c r="AH5063">
        <f t="shared" si="1114"/>
        <v>0.5</v>
      </c>
      <c r="AI5063">
        <f t="shared" si="1115"/>
        <v>0.25</v>
      </c>
      <c r="AJ5063">
        <f t="shared" si="1116"/>
        <v>0.25</v>
      </c>
      <c r="AK5063">
        <f t="shared" si="1117"/>
        <v>0.5</v>
      </c>
      <c r="AL5063">
        <f t="shared" si="1118"/>
        <v>0</v>
      </c>
      <c r="AM5063">
        <f t="shared" si="1119"/>
        <v>0</v>
      </c>
      <c r="AN5063" s="6">
        <f t="shared" si="1107"/>
        <v>0.8</v>
      </c>
      <c r="AO5063" t="str">
        <f>VLOOKUP(BD_PONDERACIONES[[#This Row],[Comuna]],Tabla3[#All],2,0)</f>
        <v>Florida</v>
      </c>
    </row>
    <row r="5064" spans="1:41" x14ac:dyDescent="0.35">
      <c r="A5064" t="s">
        <v>24267</v>
      </c>
      <c r="B5064" t="s">
        <v>24268</v>
      </c>
      <c r="C5064" t="s">
        <v>24269</v>
      </c>
      <c r="D5064" s="5">
        <v>44956</v>
      </c>
      <c r="E5064" s="5">
        <v>44897</v>
      </c>
      <c r="F5064" t="s">
        <v>763</v>
      </c>
      <c r="G5064" t="s">
        <v>24270</v>
      </c>
      <c r="H5064" t="s">
        <v>3394</v>
      </c>
      <c r="J5064" t="s">
        <v>756</v>
      </c>
      <c r="K5064" t="s">
        <v>756</v>
      </c>
      <c r="L5064" t="s">
        <v>757</v>
      </c>
      <c r="M5064" t="s">
        <v>757</v>
      </c>
      <c r="N5064" t="s">
        <v>756</v>
      </c>
      <c r="O5064" t="s">
        <v>756</v>
      </c>
      <c r="P5064" t="s">
        <v>758</v>
      </c>
      <c r="Q5064" t="s">
        <v>759</v>
      </c>
      <c r="R5064" t="s">
        <v>759</v>
      </c>
      <c r="S5064" t="s">
        <v>757</v>
      </c>
      <c r="T5064" t="s">
        <v>757</v>
      </c>
      <c r="U5064" t="s">
        <v>757</v>
      </c>
      <c r="V5064" t="s">
        <v>756</v>
      </c>
      <c r="W5064" t="s">
        <v>768</v>
      </c>
      <c r="X5064" t="s">
        <v>24271</v>
      </c>
      <c r="Y5064" t="str">
        <f t="shared" si="1106"/>
        <v>diciembre</v>
      </c>
      <c r="Z5064">
        <f>YEAR(BD_PONDERACIONES[[#This Row],[Fecha Ejecución del Ticket]])</f>
        <v>2022</v>
      </c>
      <c r="AA5064" t="str">
        <f t="shared" si="1108"/>
        <v>enero</v>
      </c>
      <c r="AB5064">
        <f>YEAR(BD_PONDERACIONES[[#This Row],[Fecha de Inspección]])</f>
        <v>2023</v>
      </c>
      <c r="AC5064">
        <f t="shared" si="1109"/>
        <v>0.5</v>
      </c>
      <c r="AD5064">
        <f t="shared" si="1110"/>
        <v>0.5</v>
      </c>
      <c r="AE5064">
        <f t="shared" si="1111"/>
        <v>0.5</v>
      </c>
      <c r="AF5064">
        <f t="shared" si="1112"/>
        <v>0.5</v>
      </c>
      <c r="AG5064">
        <f t="shared" si="1113"/>
        <v>0.5</v>
      </c>
      <c r="AH5064">
        <f t="shared" si="1114"/>
        <v>0.5</v>
      </c>
      <c r="AI5064">
        <f t="shared" si="1115"/>
        <v>0.25</v>
      </c>
      <c r="AJ5064">
        <f t="shared" si="1116"/>
        <v>0.25</v>
      </c>
      <c r="AK5064">
        <f t="shared" si="1117"/>
        <v>0.5</v>
      </c>
      <c r="AL5064">
        <f t="shared" si="1118"/>
        <v>0.5</v>
      </c>
      <c r="AM5064">
        <f t="shared" si="1119"/>
        <v>0.17499999999999999</v>
      </c>
      <c r="AN5064" s="6">
        <f t="shared" si="1107"/>
        <v>0.93500000000000005</v>
      </c>
      <c r="AO5064" t="str">
        <f>VLOOKUP(BD_PONDERACIONES[[#This Row],[Comuna]],Tabla3[#All],2,0)</f>
        <v>Florida</v>
      </c>
    </row>
    <row r="5065" spans="1:41" x14ac:dyDescent="0.35">
      <c r="A5065" t="s">
        <v>24272</v>
      </c>
      <c r="B5065" t="s">
        <v>24273</v>
      </c>
      <c r="C5065" t="s">
        <v>24274</v>
      </c>
      <c r="D5065" s="5">
        <v>44956</v>
      </c>
      <c r="E5065" s="5">
        <v>44925</v>
      </c>
      <c r="F5065" t="s">
        <v>763</v>
      </c>
      <c r="G5065" t="s">
        <v>24270</v>
      </c>
      <c r="H5065" t="s">
        <v>3394</v>
      </c>
      <c r="J5065" t="s">
        <v>756</v>
      </c>
      <c r="K5065" t="s">
        <v>756</v>
      </c>
      <c r="L5065" t="s">
        <v>757</v>
      </c>
      <c r="M5065" t="s">
        <v>757</v>
      </c>
      <c r="N5065" t="s">
        <v>756</v>
      </c>
      <c r="O5065" t="s">
        <v>756</v>
      </c>
      <c r="P5065" t="s">
        <v>758</v>
      </c>
      <c r="Q5065" t="s">
        <v>759</v>
      </c>
      <c r="R5065" t="s">
        <v>759</v>
      </c>
      <c r="S5065" t="s">
        <v>757</v>
      </c>
      <c r="T5065" t="s">
        <v>757</v>
      </c>
      <c r="U5065" t="s">
        <v>757</v>
      </c>
      <c r="V5065" t="s">
        <v>768</v>
      </c>
      <c r="W5065" t="s">
        <v>768</v>
      </c>
      <c r="X5065" t="s">
        <v>24275</v>
      </c>
      <c r="Y5065" t="str">
        <f t="shared" si="1106"/>
        <v>diciembre</v>
      </c>
      <c r="Z5065">
        <f>YEAR(BD_PONDERACIONES[[#This Row],[Fecha Ejecución del Ticket]])</f>
        <v>2022</v>
      </c>
      <c r="AA5065" t="str">
        <f t="shared" si="1108"/>
        <v>enero</v>
      </c>
      <c r="AB5065">
        <f>YEAR(BD_PONDERACIONES[[#This Row],[Fecha de Inspección]])</f>
        <v>2023</v>
      </c>
      <c r="AC5065">
        <f t="shared" si="1109"/>
        <v>0.5</v>
      </c>
      <c r="AD5065">
        <f t="shared" si="1110"/>
        <v>0.5</v>
      </c>
      <c r="AE5065">
        <f t="shared" si="1111"/>
        <v>0.5</v>
      </c>
      <c r="AF5065">
        <f t="shared" si="1112"/>
        <v>0.5</v>
      </c>
      <c r="AG5065">
        <f t="shared" si="1113"/>
        <v>0.5</v>
      </c>
      <c r="AH5065">
        <f t="shared" si="1114"/>
        <v>0.5</v>
      </c>
      <c r="AI5065">
        <f t="shared" si="1115"/>
        <v>0.25</v>
      </c>
      <c r="AJ5065">
        <f t="shared" si="1116"/>
        <v>0.25</v>
      </c>
      <c r="AK5065">
        <f t="shared" si="1117"/>
        <v>0.5</v>
      </c>
      <c r="AL5065">
        <f t="shared" si="1118"/>
        <v>0.17499999999999999</v>
      </c>
      <c r="AM5065">
        <f t="shared" si="1119"/>
        <v>0.17499999999999999</v>
      </c>
      <c r="AN5065" s="6">
        <f t="shared" si="1107"/>
        <v>0.87</v>
      </c>
      <c r="AO5065" t="str">
        <f>VLOOKUP(BD_PONDERACIONES[[#This Row],[Comuna]],Tabla3[#All],2,0)</f>
        <v>Florida</v>
      </c>
    </row>
    <row r="5066" spans="1:41" x14ac:dyDescent="0.35">
      <c r="A5066" t="s">
        <v>24276</v>
      </c>
      <c r="B5066" t="s">
        <v>24277</v>
      </c>
      <c r="C5066" t="s">
        <v>24278</v>
      </c>
      <c r="D5066" s="5">
        <v>44956</v>
      </c>
      <c r="E5066" s="5">
        <v>44925</v>
      </c>
      <c r="F5066" t="s">
        <v>763</v>
      </c>
      <c r="G5066" t="s">
        <v>24279</v>
      </c>
      <c r="H5066" t="s">
        <v>3394</v>
      </c>
      <c r="J5066" t="s">
        <v>756</v>
      </c>
      <c r="K5066" t="s">
        <v>756</v>
      </c>
      <c r="L5066" t="s">
        <v>757</v>
      </c>
      <c r="M5066" t="s">
        <v>757</v>
      </c>
      <c r="N5066" t="s">
        <v>756</v>
      </c>
      <c r="O5066" t="s">
        <v>756</v>
      </c>
      <c r="P5066" t="s">
        <v>758</v>
      </c>
      <c r="Q5066" t="s">
        <v>759</v>
      </c>
      <c r="R5066" t="s">
        <v>759</v>
      </c>
      <c r="S5066" t="s">
        <v>757</v>
      </c>
      <c r="T5066" t="s">
        <v>757</v>
      </c>
      <c r="U5066" t="s">
        <v>757</v>
      </c>
      <c r="V5066" t="s">
        <v>756</v>
      </c>
      <c r="W5066" t="s">
        <v>756</v>
      </c>
      <c r="X5066" t="s">
        <v>804</v>
      </c>
      <c r="Y5066" t="str">
        <f t="shared" si="1106"/>
        <v>diciembre</v>
      </c>
      <c r="Z5066">
        <f>YEAR(BD_PONDERACIONES[[#This Row],[Fecha Ejecución del Ticket]])</f>
        <v>2022</v>
      </c>
      <c r="AA5066" t="str">
        <f t="shared" si="1108"/>
        <v>enero</v>
      </c>
      <c r="AB5066">
        <f>YEAR(BD_PONDERACIONES[[#This Row],[Fecha de Inspección]])</f>
        <v>2023</v>
      </c>
      <c r="AC5066">
        <f t="shared" si="1109"/>
        <v>0.5</v>
      </c>
      <c r="AD5066">
        <f t="shared" si="1110"/>
        <v>0.5</v>
      </c>
      <c r="AE5066">
        <f t="shared" si="1111"/>
        <v>0.5</v>
      </c>
      <c r="AF5066">
        <f t="shared" si="1112"/>
        <v>0.5</v>
      </c>
      <c r="AG5066">
        <f t="shared" si="1113"/>
        <v>0.5</v>
      </c>
      <c r="AH5066">
        <f t="shared" si="1114"/>
        <v>0.5</v>
      </c>
      <c r="AI5066">
        <f t="shared" si="1115"/>
        <v>0.25</v>
      </c>
      <c r="AJ5066">
        <f t="shared" si="1116"/>
        <v>0.25</v>
      </c>
      <c r="AK5066">
        <f t="shared" si="1117"/>
        <v>0.5</v>
      </c>
      <c r="AL5066">
        <f t="shared" si="1118"/>
        <v>0.5</v>
      </c>
      <c r="AM5066">
        <f t="shared" si="1119"/>
        <v>0.5</v>
      </c>
      <c r="AN5066" s="6">
        <f t="shared" si="1107"/>
        <v>1</v>
      </c>
      <c r="AO5066" t="str">
        <f>VLOOKUP(BD_PONDERACIONES[[#This Row],[Comuna]],Tabla3[#All],2,0)</f>
        <v>Florida</v>
      </c>
    </row>
    <row r="5067" spans="1:41" x14ac:dyDescent="0.35">
      <c r="A5067" t="s">
        <v>24280</v>
      </c>
      <c r="B5067" t="s">
        <v>24281</v>
      </c>
      <c r="C5067" t="s">
        <v>24282</v>
      </c>
      <c r="D5067" s="5">
        <v>44956</v>
      </c>
      <c r="E5067" s="5">
        <v>44924</v>
      </c>
      <c r="F5067" t="s">
        <v>763</v>
      </c>
      <c r="G5067" t="s">
        <v>24279</v>
      </c>
      <c r="H5067" t="s">
        <v>3394</v>
      </c>
      <c r="J5067" t="s">
        <v>756</v>
      </c>
      <c r="K5067" t="s">
        <v>756</v>
      </c>
      <c r="L5067" t="s">
        <v>757</v>
      </c>
      <c r="M5067" t="s">
        <v>757</v>
      </c>
      <c r="N5067" t="s">
        <v>756</v>
      </c>
      <c r="O5067" t="s">
        <v>756</v>
      </c>
      <c r="P5067" t="s">
        <v>758</v>
      </c>
      <c r="Q5067" t="s">
        <v>759</v>
      </c>
      <c r="R5067" t="s">
        <v>759</v>
      </c>
      <c r="S5067" t="s">
        <v>757</v>
      </c>
      <c r="T5067" t="s">
        <v>757</v>
      </c>
      <c r="U5067" t="s">
        <v>757</v>
      </c>
      <c r="V5067" t="s">
        <v>756</v>
      </c>
      <c r="W5067" t="s">
        <v>756</v>
      </c>
      <c r="X5067" t="s">
        <v>24283</v>
      </c>
      <c r="Y5067" t="str">
        <f t="shared" si="1106"/>
        <v>diciembre</v>
      </c>
      <c r="Z5067">
        <f>YEAR(BD_PONDERACIONES[[#This Row],[Fecha Ejecución del Ticket]])</f>
        <v>2022</v>
      </c>
      <c r="AA5067" t="str">
        <f t="shared" si="1108"/>
        <v>enero</v>
      </c>
      <c r="AB5067">
        <f>YEAR(BD_PONDERACIONES[[#This Row],[Fecha de Inspección]])</f>
        <v>2023</v>
      </c>
      <c r="AC5067">
        <f t="shared" si="1109"/>
        <v>0.5</v>
      </c>
      <c r="AD5067">
        <f t="shared" si="1110"/>
        <v>0.5</v>
      </c>
      <c r="AE5067">
        <f t="shared" si="1111"/>
        <v>0.5</v>
      </c>
      <c r="AF5067">
        <f t="shared" si="1112"/>
        <v>0.5</v>
      </c>
      <c r="AG5067">
        <f t="shared" si="1113"/>
        <v>0.5</v>
      </c>
      <c r="AH5067">
        <f t="shared" si="1114"/>
        <v>0.5</v>
      </c>
      <c r="AI5067">
        <f t="shared" si="1115"/>
        <v>0.25</v>
      </c>
      <c r="AJ5067">
        <f t="shared" si="1116"/>
        <v>0.25</v>
      </c>
      <c r="AK5067">
        <f t="shared" si="1117"/>
        <v>0.5</v>
      </c>
      <c r="AL5067">
        <f t="shared" si="1118"/>
        <v>0.5</v>
      </c>
      <c r="AM5067">
        <f t="shared" si="1119"/>
        <v>0.5</v>
      </c>
      <c r="AN5067" s="6">
        <f t="shared" si="1107"/>
        <v>1</v>
      </c>
      <c r="AO5067" t="str">
        <f>VLOOKUP(BD_PONDERACIONES[[#This Row],[Comuna]],Tabla3[#All],2,0)</f>
        <v>Florida</v>
      </c>
    </row>
    <row r="5068" spans="1:41" x14ac:dyDescent="0.35">
      <c r="A5068" t="s">
        <v>24284</v>
      </c>
      <c r="B5068" t="s">
        <v>24285</v>
      </c>
      <c r="C5068" t="s">
        <v>24286</v>
      </c>
      <c r="D5068" s="5">
        <v>44956</v>
      </c>
      <c r="E5068" s="5">
        <v>44917</v>
      </c>
      <c r="F5068" t="s">
        <v>763</v>
      </c>
      <c r="G5068" t="s">
        <v>24287</v>
      </c>
      <c r="H5068" t="s">
        <v>3394</v>
      </c>
      <c r="J5068" t="s">
        <v>756</v>
      </c>
      <c r="K5068" t="s">
        <v>756</v>
      </c>
      <c r="L5068" t="s">
        <v>757</v>
      </c>
      <c r="M5068" t="s">
        <v>757</v>
      </c>
      <c r="N5068" t="s">
        <v>756</v>
      </c>
      <c r="O5068" t="s">
        <v>756</v>
      </c>
      <c r="P5068" t="s">
        <v>758</v>
      </c>
      <c r="Q5068" t="s">
        <v>759</v>
      </c>
      <c r="R5068" t="s">
        <v>759</v>
      </c>
      <c r="S5068" t="s">
        <v>757</v>
      </c>
      <c r="T5068" t="s">
        <v>757</v>
      </c>
      <c r="U5068" t="s">
        <v>757</v>
      </c>
      <c r="V5068" t="s">
        <v>756</v>
      </c>
      <c r="W5068" t="s">
        <v>756</v>
      </c>
      <c r="X5068" t="s">
        <v>16170</v>
      </c>
      <c r="Y5068" t="str">
        <f t="shared" si="1106"/>
        <v>diciembre</v>
      </c>
      <c r="Z5068">
        <f>YEAR(BD_PONDERACIONES[[#This Row],[Fecha Ejecución del Ticket]])</f>
        <v>2022</v>
      </c>
      <c r="AA5068" t="str">
        <f t="shared" si="1108"/>
        <v>enero</v>
      </c>
      <c r="AB5068">
        <f>YEAR(BD_PONDERACIONES[[#This Row],[Fecha de Inspección]])</f>
        <v>2023</v>
      </c>
      <c r="AC5068">
        <f t="shared" si="1109"/>
        <v>0.5</v>
      </c>
      <c r="AD5068">
        <f t="shared" si="1110"/>
        <v>0.5</v>
      </c>
      <c r="AE5068">
        <f t="shared" si="1111"/>
        <v>0.5</v>
      </c>
      <c r="AF5068">
        <f t="shared" si="1112"/>
        <v>0.5</v>
      </c>
      <c r="AG5068">
        <f t="shared" si="1113"/>
        <v>0.5</v>
      </c>
      <c r="AH5068">
        <f t="shared" si="1114"/>
        <v>0.5</v>
      </c>
      <c r="AI5068">
        <f t="shared" si="1115"/>
        <v>0.25</v>
      </c>
      <c r="AJ5068">
        <f t="shared" si="1116"/>
        <v>0.25</v>
      </c>
      <c r="AK5068">
        <f t="shared" si="1117"/>
        <v>0.5</v>
      </c>
      <c r="AL5068">
        <f t="shared" si="1118"/>
        <v>0.5</v>
      </c>
      <c r="AM5068">
        <f t="shared" si="1119"/>
        <v>0.5</v>
      </c>
      <c r="AN5068" s="6">
        <f t="shared" si="1107"/>
        <v>1</v>
      </c>
      <c r="AO5068" t="str">
        <f>VLOOKUP(BD_PONDERACIONES[[#This Row],[Comuna]],Tabla3[#All],2,0)</f>
        <v>Florida</v>
      </c>
    </row>
    <row r="5069" spans="1:41" x14ac:dyDescent="0.35">
      <c r="A5069" t="s">
        <v>24288</v>
      </c>
      <c r="B5069" t="s">
        <v>24289</v>
      </c>
      <c r="C5069" t="s">
        <v>24290</v>
      </c>
      <c r="D5069" s="5">
        <v>44956</v>
      </c>
      <c r="E5069" s="5">
        <v>44898</v>
      </c>
      <c r="F5069" t="s">
        <v>763</v>
      </c>
      <c r="G5069" t="s">
        <v>24291</v>
      </c>
      <c r="H5069" t="s">
        <v>3394</v>
      </c>
      <c r="J5069" t="s">
        <v>756</v>
      </c>
      <c r="K5069" t="s">
        <v>756</v>
      </c>
      <c r="L5069" t="s">
        <v>757</v>
      </c>
      <c r="M5069" t="s">
        <v>757</v>
      </c>
      <c r="N5069" t="s">
        <v>756</v>
      </c>
      <c r="O5069" t="s">
        <v>756</v>
      </c>
      <c r="P5069" t="s">
        <v>758</v>
      </c>
      <c r="Q5069" t="s">
        <v>759</v>
      </c>
      <c r="R5069" t="s">
        <v>759</v>
      </c>
      <c r="S5069" t="s">
        <v>757</v>
      </c>
      <c r="T5069" t="s">
        <v>757</v>
      </c>
      <c r="U5069" t="s">
        <v>757</v>
      </c>
      <c r="V5069" t="s">
        <v>756</v>
      </c>
      <c r="W5069" t="s">
        <v>756</v>
      </c>
      <c r="X5069" t="s">
        <v>24292</v>
      </c>
      <c r="Y5069" t="str">
        <f t="shared" si="1106"/>
        <v>diciembre</v>
      </c>
      <c r="Z5069">
        <f>YEAR(BD_PONDERACIONES[[#This Row],[Fecha Ejecución del Ticket]])</f>
        <v>2022</v>
      </c>
      <c r="AA5069" t="str">
        <f t="shared" si="1108"/>
        <v>enero</v>
      </c>
      <c r="AB5069">
        <f>YEAR(BD_PONDERACIONES[[#This Row],[Fecha de Inspección]])</f>
        <v>2023</v>
      </c>
      <c r="AC5069">
        <f t="shared" si="1109"/>
        <v>0.5</v>
      </c>
      <c r="AD5069">
        <f t="shared" si="1110"/>
        <v>0.5</v>
      </c>
      <c r="AE5069">
        <f t="shared" si="1111"/>
        <v>0.5</v>
      </c>
      <c r="AF5069">
        <f t="shared" si="1112"/>
        <v>0.5</v>
      </c>
      <c r="AG5069">
        <f t="shared" si="1113"/>
        <v>0.5</v>
      </c>
      <c r="AH5069">
        <f t="shared" si="1114"/>
        <v>0.5</v>
      </c>
      <c r="AI5069">
        <f t="shared" si="1115"/>
        <v>0.25</v>
      </c>
      <c r="AJ5069">
        <f t="shared" si="1116"/>
        <v>0.25</v>
      </c>
      <c r="AK5069">
        <f t="shared" si="1117"/>
        <v>0.5</v>
      </c>
      <c r="AL5069">
        <f t="shared" si="1118"/>
        <v>0.5</v>
      </c>
      <c r="AM5069">
        <f t="shared" si="1119"/>
        <v>0.5</v>
      </c>
      <c r="AN5069" s="6">
        <f t="shared" si="1107"/>
        <v>1</v>
      </c>
      <c r="AO5069" t="str">
        <f>VLOOKUP(BD_PONDERACIONES[[#This Row],[Comuna]],Tabla3[#All],2,0)</f>
        <v>Florida</v>
      </c>
    </row>
    <row r="5070" spans="1:41" x14ac:dyDescent="0.35">
      <c r="A5070" t="s">
        <v>24293</v>
      </c>
      <c r="B5070" t="s">
        <v>24294</v>
      </c>
      <c r="C5070" t="s">
        <v>24295</v>
      </c>
      <c r="D5070" s="5">
        <v>44956</v>
      </c>
      <c r="E5070" s="5">
        <v>44911</v>
      </c>
      <c r="F5070" t="s">
        <v>763</v>
      </c>
      <c r="G5070" t="s">
        <v>24296</v>
      </c>
      <c r="H5070" t="s">
        <v>3394</v>
      </c>
      <c r="J5070" t="s">
        <v>756</v>
      </c>
      <c r="K5070" t="s">
        <v>756</v>
      </c>
      <c r="L5070" t="s">
        <v>757</v>
      </c>
      <c r="M5070" t="s">
        <v>757</v>
      </c>
      <c r="N5070" t="s">
        <v>756</v>
      </c>
      <c r="O5070" t="s">
        <v>756</v>
      </c>
      <c r="P5070" t="s">
        <v>758</v>
      </c>
      <c r="Q5070" t="s">
        <v>759</v>
      </c>
      <c r="R5070" t="s">
        <v>759</v>
      </c>
      <c r="S5070" t="s">
        <v>757</v>
      </c>
      <c r="T5070" t="s">
        <v>757</v>
      </c>
      <c r="U5070" t="s">
        <v>757</v>
      </c>
      <c r="V5070" t="s">
        <v>756</v>
      </c>
      <c r="W5070" t="s">
        <v>756</v>
      </c>
      <c r="X5070" t="s">
        <v>24297</v>
      </c>
      <c r="Y5070" t="str">
        <f t="shared" si="1106"/>
        <v>diciembre</v>
      </c>
      <c r="Z5070">
        <f>YEAR(BD_PONDERACIONES[[#This Row],[Fecha Ejecución del Ticket]])</f>
        <v>2022</v>
      </c>
      <c r="AA5070" t="str">
        <f t="shared" si="1108"/>
        <v>enero</v>
      </c>
      <c r="AB5070">
        <f>YEAR(BD_PONDERACIONES[[#This Row],[Fecha de Inspección]])</f>
        <v>2023</v>
      </c>
      <c r="AC5070">
        <f t="shared" si="1109"/>
        <v>0.5</v>
      </c>
      <c r="AD5070">
        <f t="shared" si="1110"/>
        <v>0.5</v>
      </c>
      <c r="AE5070">
        <f t="shared" si="1111"/>
        <v>0.5</v>
      </c>
      <c r="AF5070">
        <f t="shared" si="1112"/>
        <v>0.5</v>
      </c>
      <c r="AG5070">
        <f t="shared" si="1113"/>
        <v>0.5</v>
      </c>
      <c r="AH5070">
        <f t="shared" si="1114"/>
        <v>0.5</v>
      </c>
      <c r="AI5070">
        <f t="shared" si="1115"/>
        <v>0.25</v>
      </c>
      <c r="AJ5070">
        <f t="shared" si="1116"/>
        <v>0.25</v>
      </c>
      <c r="AK5070">
        <f t="shared" si="1117"/>
        <v>0.5</v>
      </c>
      <c r="AL5070">
        <f t="shared" si="1118"/>
        <v>0.5</v>
      </c>
      <c r="AM5070">
        <f t="shared" si="1119"/>
        <v>0.5</v>
      </c>
      <c r="AN5070" s="6">
        <f t="shared" si="1107"/>
        <v>1</v>
      </c>
      <c r="AO5070" t="str">
        <f>VLOOKUP(BD_PONDERACIONES[[#This Row],[Comuna]],Tabla3[#All],2,0)</f>
        <v>Florida</v>
      </c>
    </row>
    <row r="5071" spans="1:41" x14ac:dyDescent="0.35">
      <c r="A5071" t="s">
        <v>24298</v>
      </c>
      <c r="B5071" t="s">
        <v>24299</v>
      </c>
      <c r="C5071" t="s">
        <v>24300</v>
      </c>
      <c r="D5071" s="5">
        <v>44956</v>
      </c>
      <c r="E5071" s="5">
        <v>44909</v>
      </c>
      <c r="F5071" t="s">
        <v>763</v>
      </c>
      <c r="G5071" t="s">
        <v>24301</v>
      </c>
      <c r="H5071" t="s">
        <v>3394</v>
      </c>
      <c r="J5071" t="s">
        <v>756</v>
      </c>
      <c r="K5071" t="s">
        <v>756</v>
      </c>
      <c r="L5071" t="s">
        <v>757</v>
      </c>
      <c r="M5071" t="s">
        <v>757</v>
      </c>
      <c r="N5071" t="s">
        <v>756</v>
      </c>
      <c r="O5071" t="s">
        <v>756</v>
      </c>
      <c r="P5071" t="s">
        <v>758</v>
      </c>
      <c r="Q5071" t="s">
        <v>759</v>
      </c>
      <c r="R5071" t="s">
        <v>759</v>
      </c>
      <c r="S5071" t="s">
        <v>757</v>
      </c>
      <c r="T5071" t="s">
        <v>757</v>
      </c>
      <c r="U5071" t="s">
        <v>757</v>
      </c>
      <c r="V5071" t="s">
        <v>756</v>
      </c>
      <c r="W5071" t="s">
        <v>756</v>
      </c>
      <c r="X5071" t="s">
        <v>804</v>
      </c>
      <c r="Y5071" t="str">
        <f t="shared" si="1106"/>
        <v>diciembre</v>
      </c>
      <c r="Z5071">
        <f>YEAR(BD_PONDERACIONES[[#This Row],[Fecha Ejecución del Ticket]])</f>
        <v>2022</v>
      </c>
      <c r="AA5071" t="str">
        <f t="shared" si="1108"/>
        <v>enero</v>
      </c>
      <c r="AB5071">
        <f>YEAR(BD_PONDERACIONES[[#This Row],[Fecha de Inspección]])</f>
        <v>2023</v>
      </c>
      <c r="AC5071">
        <f t="shared" si="1109"/>
        <v>0.5</v>
      </c>
      <c r="AD5071">
        <f t="shared" si="1110"/>
        <v>0.5</v>
      </c>
      <c r="AE5071">
        <f t="shared" si="1111"/>
        <v>0.5</v>
      </c>
      <c r="AF5071">
        <f t="shared" si="1112"/>
        <v>0.5</v>
      </c>
      <c r="AG5071">
        <f t="shared" si="1113"/>
        <v>0.5</v>
      </c>
      <c r="AH5071">
        <f t="shared" si="1114"/>
        <v>0.5</v>
      </c>
      <c r="AI5071">
        <f t="shared" si="1115"/>
        <v>0.25</v>
      </c>
      <c r="AJ5071">
        <f t="shared" si="1116"/>
        <v>0.25</v>
      </c>
      <c r="AK5071">
        <f t="shared" si="1117"/>
        <v>0.5</v>
      </c>
      <c r="AL5071">
        <f t="shared" si="1118"/>
        <v>0.5</v>
      </c>
      <c r="AM5071">
        <f t="shared" si="1119"/>
        <v>0.5</v>
      </c>
      <c r="AN5071" s="6">
        <f t="shared" si="1107"/>
        <v>1</v>
      </c>
      <c r="AO5071" t="str">
        <f>VLOOKUP(BD_PONDERACIONES[[#This Row],[Comuna]],Tabla3[#All],2,0)</f>
        <v>Florida</v>
      </c>
    </row>
    <row r="5072" spans="1:41" x14ac:dyDescent="0.35">
      <c r="A5072" t="s">
        <v>24302</v>
      </c>
      <c r="B5072" t="s">
        <v>24303</v>
      </c>
      <c r="C5072" t="s">
        <v>24304</v>
      </c>
      <c r="D5072" s="5">
        <v>44956</v>
      </c>
      <c r="E5072" s="5">
        <v>44903</v>
      </c>
      <c r="F5072" t="s">
        <v>763</v>
      </c>
      <c r="G5072" t="s">
        <v>24305</v>
      </c>
      <c r="H5072" t="s">
        <v>3394</v>
      </c>
      <c r="J5072" t="s">
        <v>756</v>
      </c>
      <c r="K5072" t="s">
        <v>756</v>
      </c>
      <c r="L5072" t="s">
        <v>757</v>
      </c>
      <c r="M5072" t="s">
        <v>757</v>
      </c>
      <c r="N5072" t="s">
        <v>756</v>
      </c>
      <c r="O5072" t="s">
        <v>756</v>
      </c>
      <c r="P5072" t="s">
        <v>758</v>
      </c>
      <c r="Q5072" t="s">
        <v>759</v>
      </c>
      <c r="R5072" t="s">
        <v>759</v>
      </c>
      <c r="S5072" t="s">
        <v>757</v>
      </c>
      <c r="T5072" t="s">
        <v>757</v>
      </c>
      <c r="U5072" t="s">
        <v>757</v>
      </c>
      <c r="V5072" t="s">
        <v>756</v>
      </c>
      <c r="W5072" t="s">
        <v>756</v>
      </c>
      <c r="X5072" t="s">
        <v>804</v>
      </c>
      <c r="Y5072" t="str">
        <f t="shared" si="1106"/>
        <v>diciembre</v>
      </c>
      <c r="Z5072">
        <f>YEAR(BD_PONDERACIONES[[#This Row],[Fecha Ejecución del Ticket]])</f>
        <v>2022</v>
      </c>
      <c r="AA5072" t="str">
        <f t="shared" si="1108"/>
        <v>enero</v>
      </c>
      <c r="AB5072">
        <f>YEAR(BD_PONDERACIONES[[#This Row],[Fecha de Inspección]])</f>
        <v>2023</v>
      </c>
      <c r="AC5072">
        <f t="shared" si="1109"/>
        <v>0.5</v>
      </c>
      <c r="AD5072">
        <f t="shared" si="1110"/>
        <v>0.5</v>
      </c>
      <c r="AE5072">
        <f t="shared" si="1111"/>
        <v>0.5</v>
      </c>
      <c r="AF5072">
        <f t="shared" si="1112"/>
        <v>0.5</v>
      </c>
      <c r="AG5072">
        <f t="shared" si="1113"/>
        <v>0.5</v>
      </c>
      <c r="AH5072">
        <f t="shared" si="1114"/>
        <v>0.5</v>
      </c>
      <c r="AI5072">
        <f t="shared" si="1115"/>
        <v>0.25</v>
      </c>
      <c r="AJ5072">
        <f t="shared" si="1116"/>
        <v>0.25</v>
      </c>
      <c r="AK5072">
        <f t="shared" si="1117"/>
        <v>0.5</v>
      </c>
      <c r="AL5072">
        <f t="shared" si="1118"/>
        <v>0.5</v>
      </c>
      <c r="AM5072">
        <f t="shared" si="1119"/>
        <v>0.5</v>
      </c>
      <c r="AN5072" s="6">
        <f t="shared" si="1107"/>
        <v>1</v>
      </c>
      <c r="AO5072" t="str">
        <f>VLOOKUP(BD_PONDERACIONES[[#This Row],[Comuna]],Tabla3[#All],2,0)</f>
        <v>Florida</v>
      </c>
    </row>
    <row r="5073" spans="1:41" x14ac:dyDescent="0.35">
      <c r="A5073" t="s">
        <v>24306</v>
      </c>
      <c r="B5073" t="s">
        <v>24307</v>
      </c>
      <c r="C5073" t="s">
        <v>24308</v>
      </c>
      <c r="D5073" s="5">
        <v>44957</v>
      </c>
      <c r="E5073" s="5">
        <v>44906</v>
      </c>
      <c r="F5073" t="s">
        <v>763</v>
      </c>
      <c r="G5073" t="s">
        <v>24309</v>
      </c>
      <c r="H5073" t="s">
        <v>3800</v>
      </c>
      <c r="J5073" t="s">
        <v>756</v>
      </c>
      <c r="K5073" t="s">
        <v>756</v>
      </c>
      <c r="L5073" t="s">
        <v>757</v>
      </c>
      <c r="M5073" t="s">
        <v>757</v>
      </c>
      <c r="N5073" t="s">
        <v>756</v>
      </c>
      <c r="O5073" t="s">
        <v>756</v>
      </c>
      <c r="P5073" t="s">
        <v>758</v>
      </c>
      <c r="Q5073" t="s">
        <v>759</v>
      </c>
      <c r="R5073" t="s">
        <v>759</v>
      </c>
      <c r="S5073" t="s">
        <v>757</v>
      </c>
      <c r="T5073" t="s">
        <v>757</v>
      </c>
      <c r="U5073" t="s">
        <v>757</v>
      </c>
      <c r="V5073" t="s">
        <v>756</v>
      </c>
      <c r="W5073" t="s">
        <v>756</v>
      </c>
      <c r="X5073" t="s">
        <v>24310</v>
      </c>
      <c r="Y5073" t="str">
        <f t="shared" ref="Y5073:Y5087" si="1120">TEXT(E5073,"MMMM")</f>
        <v>diciembre</v>
      </c>
      <c r="Z5073">
        <f>YEAR(BD_PONDERACIONES[[#This Row],[Fecha Ejecución del Ticket]])</f>
        <v>2022</v>
      </c>
      <c r="AA5073" t="str">
        <f t="shared" si="1108"/>
        <v>enero</v>
      </c>
      <c r="AB5073">
        <f>YEAR(BD_PONDERACIONES[[#This Row],[Fecha de Inspección]])</f>
        <v>2023</v>
      </c>
      <c r="AC5073">
        <f t="shared" si="1109"/>
        <v>0.5</v>
      </c>
      <c r="AD5073">
        <f t="shared" si="1110"/>
        <v>0.5</v>
      </c>
      <c r="AE5073">
        <f t="shared" si="1111"/>
        <v>0.5</v>
      </c>
      <c r="AF5073">
        <f t="shared" si="1112"/>
        <v>0.5</v>
      </c>
      <c r="AG5073">
        <f t="shared" si="1113"/>
        <v>0.5</v>
      </c>
      <c r="AH5073">
        <f t="shared" si="1114"/>
        <v>0.5</v>
      </c>
      <c r="AI5073">
        <f t="shared" si="1115"/>
        <v>0.25</v>
      </c>
      <c r="AJ5073">
        <f t="shared" si="1116"/>
        <v>0.25</v>
      </c>
      <c r="AK5073">
        <f t="shared" si="1117"/>
        <v>0.5</v>
      </c>
      <c r="AL5073">
        <f t="shared" si="1118"/>
        <v>0.5</v>
      </c>
      <c r="AM5073">
        <f t="shared" si="1119"/>
        <v>0.5</v>
      </c>
      <c r="AN5073" s="6">
        <f t="shared" ref="AN5073:AN5087" si="1121">((AC5073+AD5073)*0.2)+((AE5073+AF5073)*0.3)+((AG5073+AH5073)*0.15)+((AI5073+AJ5073+AK5073)*0.15)+((AL5073+AM5073)*0.2)</f>
        <v>1</v>
      </c>
      <c r="AO5073" t="str">
        <f>VLOOKUP(BD_PONDERACIONES[[#This Row],[Comuna]],Tabla3[#All],2,0)</f>
        <v>Cordillera</v>
      </c>
    </row>
    <row r="5074" spans="1:41" x14ac:dyDescent="0.35">
      <c r="A5074" t="s">
        <v>24311</v>
      </c>
      <c r="B5074" t="s">
        <v>24312</v>
      </c>
      <c r="C5074" t="s">
        <v>24313</v>
      </c>
      <c r="D5074" s="5">
        <v>44957</v>
      </c>
      <c r="E5074" s="5">
        <v>44905</v>
      </c>
      <c r="F5074" t="s">
        <v>763</v>
      </c>
      <c r="G5074" t="s">
        <v>24314</v>
      </c>
      <c r="H5074" t="s">
        <v>3800</v>
      </c>
      <c r="J5074" t="s">
        <v>756</v>
      </c>
      <c r="K5074" t="s">
        <v>756</v>
      </c>
      <c r="L5074" t="s">
        <v>757</v>
      </c>
      <c r="M5074" t="s">
        <v>757</v>
      </c>
      <c r="N5074" t="s">
        <v>756</v>
      </c>
      <c r="O5074" t="s">
        <v>756</v>
      </c>
      <c r="P5074" t="s">
        <v>758</v>
      </c>
      <c r="Q5074" t="s">
        <v>759</v>
      </c>
      <c r="R5074" t="s">
        <v>759</v>
      </c>
      <c r="S5074" t="s">
        <v>757</v>
      </c>
      <c r="T5074" t="s">
        <v>757</v>
      </c>
      <c r="U5074" t="s">
        <v>757</v>
      </c>
      <c r="V5074" t="s">
        <v>756</v>
      </c>
      <c r="W5074" t="s">
        <v>756</v>
      </c>
      <c r="X5074" t="s">
        <v>24315</v>
      </c>
      <c r="Y5074" t="str">
        <f t="shared" si="1120"/>
        <v>diciembre</v>
      </c>
      <c r="Z5074">
        <f>YEAR(BD_PONDERACIONES[[#This Row],[Fecha Ejecución del Ticket]])</f>
        <v>2022</v>
      </c>
      <c r="AA5074" t="str">
        <f t="shared" si="1108"/>
        <v>enero</v>
      </c>
      <c r="AB5074">
        <f>YEAR(BD_PONDERACIONES[[#This Row],[Fecha de Inspección]])</f>
        <v>2023</v>
      </c>
      <c r="AC5074">
        <f t="shared" si="1109"/>
        <v>0.5</v>
      </c>
      <c r="AD5074">
        <f t="shared" si="1110"/>
        <v>0.5</v>
      </c>
      <c r="AE5074">
        <f t="shared" si="1111"/>
        <v>0.5</v>
      </c>
      <c r="AF5074">
        <f t="shared" si="1112"/>
        <v>0.5</v>
      </c>
      <c r="AG5074">
        <f t="shared" si="1113"/>
        <v>0.5</v>
      </c>
      <c r="AH5074">
        <f t="shared" si="1114"/>
        <v>0.5</v>
      </c>
      <c r="AI5074">
        <f t="shared" si="1115"/>
        <v>0.25</v>
      </c>
      <c r="AJ5074">
        <f t="shared" si="1116"/>
        <v>0.25</v>
      </c>
      <c r="AK5074">
        <f t="shared" si="1117"/>
        <v>0.5</v>
      </c>
      <c r="AL5074">
        <f t="shared" si="1118"/>
        <v>0.5</v>
      </c>
      <c r="AM5074">
        <f t="shared" si="1119"/>
        <v>0.5</v>
      </c>
      <c r="AN5074" s="6">
        <f t="shared" si="1121"/>
        <v>1</v>
      </c>
      <c r="AO5074" t="str">
        <f>VLOOKUP(BD_PONDERACIONES[[#This Row],[Comuna]],Tabla3[#All],2,0)</f>
        <v>Cordillera</v>
      </c>
    </row>
    <row r="5075" spans="1:41" x14ac:dyDescent="0.35">
      <c r="A5075" t="s">
        <v>24316</v>
      </c>
      <c r="B5075" t="s">
        <v>24317</v>
      </c>
      <c r="C5075" t="s">
        <v>24318</v>
      </c>
      <c r="D5075" s="5">
        <v>44957</v>
      </c>
      <c r="E5075" s="5">
        <v>44905</v>
      </c>
      <c r="F5075" t="s">
        <v>763</v>
      </c>
      <c r="G5075" t="s">
        <v>24319</v>
      </c>
      <c r="H5075" t="s">
        <v>3800</v>
      </c>
      <c r="J5075" t="s">
        <v>756</v>
      </c>
      <c r="K5075" t="s">
        <v>756</v>
      </c>
      <c r="L5075" t="s">
        <v>757</v>
      </c>
      <c r="M5075" t="s">
        <v>757</v>
      </c>
      <c r="N5075" t="s">
        <v>756</v>
      </c>
      <c r="O5075" t="s">
        <v>756</v>
      </c>
      <c r="P5075" t="s">
        <v>765</v>
      </c>
      <c r="Q5075" t="s">
        <v>24320</v>
      </c>
      <c r="R5075" t="s">
        <v>24321</v>
      </c>
      <c r="S5075" t="s">
        <v>756</v>
      </c>
      <c r="T5075" t="s">
        <v>756</v>
      </c>
      <c r="U5075" t="s">
        <v>756</v>
      </c>
      <c r="V5075" t="s">
        <v>756</v>
      </c>
      <c r="W5075" t="s">
        <v>756</v>
      </c>
      <c r="X5075" t="s">
        <v>24322</v>
      </c>
      <c r="Y5075" t="str">
        <f t="shared" si="1120"/>
        <v>diciembre</v>
      </c>
      <c r="Z5075">
        <f>YEAR(BD_PONDERACIONES[[#This Row],[Fecha Ejecución del Ticket]])</f>
        <v>2022</v>
      </c>
      <c r="AA5075" t="str">
        <f t="shared" si="1108"/>
        <v>enero</v>
      </c>
      <c r="AB5075">
        <f>YEAR(BD_PONDERACIONES[[#This Row],[Fecha de Inspección]])</f>
        <v>2023</v>
      </c>
      <c r="AC5075">
        <f t="shared" si="1109"/>
        <v>0.5</v>
      </c>
      <c r="AD5075">
        <f t="shared" si="1110"/>
        <v>0.5</v>
      </c>
      <c r="AE5075">
        <f t="shared" si="1111"/>
        <v>0.5</v>
      </c>
      <c r="AF5075">
        <f t="shared" si="1112"/>
        <v>0.5</v>
      </c>
      <c r="AG5075">
        <f t="shared" si="1113"/>
        <v>0.5</v>
      </c>
      <c r="AH5075">
        <f t="shared" si="1114"/>
        <v>0.5</v>
      </c>
      <c r="AI5075">
        <f t="shared" si="1115"/>
        <v>0.25</v>
      </c>
      <c r="AJ5075">
        <f t="shared" si="1116"/>
        <v>0.25</v>
      </c>
      <c r="AK5075">
        <f t="shared" si="1117"/>
        <v>0.5</v>
      </c>
      <c r="AL5075">
        <f t="shared" si="1118"/>
        <v>0.5</v>
      </c>
      <c r="AM5075">
        <f t="shared" si="1119"/>
        <v>0.5</v>
      </c>
      <c r="AN5075" s="6">
        <f t="shared" si="1121"/>
        <v>1</v>
      </c>
      <c r="AO5075" t="str">
        <f>VLOOKUP(BD_PONDERACIONES[[#This Row],[Comuna]],Tabla3[#All],2,0)</f>
        <v>Cordillera</v>
      </c>
    </row>
    <row r="5076" spans="1:41" x14ac:dyDescent="0.35">
      <c r="A5076" t="s">
        <v>24323</v>
      </c>
      <c r="B5076" t="s">
        <v>24324</v>
      </c>
      <c r="C5076" t="s">
        <v>24325</v>
      </c>
      <c r="D5076" s="5">
        <v>44957</v>
      </c>
      <c r="E5076" s="5">
        <v>44905</v>
      </c>
      <c r="F5076" t="s">
        <v>763</v>
      </c>
      <c r="G5076" t="s">
        <v>24326</v>
      </c>
      <c r="H5076" t="s">
        <v>3800</v>
      </c>
      <c r="J5076" t="s">
        <v>756</v>
      </c>
      <c r="K5076" t="s">
        <v>756</v>
      </c>
      <c r="L5076" t="s">
        <v>757</v>
      </c>
      <c r="M5076" t="s">
        <v>757</v>
      </c>
      <c r="N5076" t="s">
        <v>756</v>
      </c>
      <c r="O5076" t="s">
        <v>756</v>
      </c>
      <c r="P5076" t="s">
        <v>758</v>
      </c>
      <c r="Q5076" t="s">
        <v>759</v>
      </c>
      <c r="R5076" t="s">
        <v>759</v>
      </c>
      <c r="S5076" t="s">
        <v>757</v>
      </c>
      <c r="T5076" t="s">
        <v>757</v>
      </c>
      <c r="U5076" t="s">
        <v>757</v>
      </c>
      <c r="V5076" t="s">
        <v>756</v>
      </c>
      <c r="W5076" t="s">
        <v>756</v>
      </c>
      <c r="X5076" t="s">
        <v>24327</v>
      </c>
      <c r="Y5076" t="str">
        <f t="shared" si="1120"/>
        <v>diciembre</v>
      </c>
      <c r="Z5076">
        <f>YEAR(BD_PONDERACIONES[[#This Row],[Fecha Ejecución del Ticket]])</f>
        <v>2022</v>
      </c>
      <c r="AA5076" t="str">
        <f t="shared" si="1108"/>
        <v>enero</v>
      </c>
      <c r="AB5076">
        <f>YEAR(BD_PONDERACIONES[[#This Row],[Fecha de Inspección]])</f>
        <v>2023</v>
      </c>
      <c r="AC5076">
        <f t="shared" si="1109"/>
        <v>0.5</v>
      </c>
      <c r="AD5076">
        <f t="shared" si="1110"/>
        <v>0.5</v>
      </c>
      <c r="AE5076">
        <f t="shared" si="1111"/>
        <v>0.5</v>
      </c>
      <c r="AF5076">
        <f t="shared" si="1112"/>
        <v>0.5</v>
      </c>
      <c r="AG5076">
        <f t="shared" si="1113"/>
        <v>0.5</v>
      </c>
      <c r="AH5076">
        <f t="shared" si="1114"/>
        <v>0.5</v>
      </c>
      <c r="AI5076">
        <f t="shared" si="1115"/>
        <v>0.25</v>
      </c>
      <c r="AJ5076">
        <f t="shared" si="1116"/>
        <v>0.25</v>
      </c>
      <c r="AK5076">
        <f t="shared" si="1117"/>
        <v>0.5</v>
      </c>
      <c r="AL5076">
        <f t="shared" si="1118"/>
        <v>0.5</v>
      </c>
      <c r="AM5076">
        <f t="shared" si="1119"/>
        <v>0.5</v>
      </c>
      <c r="AN5076" s="6">
        <f t="shared" si="1121"/>
        <v>1</v>
      </c>
      <c r="AO5076" t="str">
        <f>VLOOKUP(BD_PONDERACIONES[[#This Row],[Comuna]],Tabla3[#All],2,0)</f>
        <v>Cordillera</v>
      </c>
    </row>
    <row r="5077" spans="1:41" x14ac:dyDescent="0.35">
      <c r="A5077" t="s">
        <v>24328</v>
      </c>
      <c r="B5077" t="s">
        <v>24329</v>
      </c>
      <c r="C5077" t="s">
        <v>24330</v>
      </c>
      <c r="D5077" s="5">
        <v>44957</v>
      </c>
      <c r="E5077" s="5">
        <v>44905</v>
      </c>
      <c r="F5077" t="s">
        <v>763</v>
      </c>
      <c r="G5077" t="s">
        <v>24331</v>
      </c>
      <c r="H5077" t="s">
        <v>3800</v>
      </c>
      <c r="J5077" t="s">
        <v>756</v>
      </c>
      <c r="K5077" t="s">
        <v>756</v>
      </c>
      <c r="L5077" t="s">
        <v>757</v>
      </c>
      <c r="M5077" t="s">
        <v>757</v>
      </c>
      <c r="N5077" t="s">
        <v>756</v>
      </c>
      <c r="O5077" t="s">
        <v>756</v>
      </c>
      <c r="P5077" t="s">
        <v>758</v>
      </c>
      <c r="Q5077" t="s">
        <v>759</v>
      </c>
      <c r="R5077" t="s">
        <v>759</v>
      </c>
      <c r="S5077" t="s">
        <v>757</v>
      </c>
      <c r="T5077" t="s">
        <v>757</v>
      </c>
      <c r="U5077" t="s">
        <v>757</v>
      </c>
      <c r="V5077" t="s">
        <v>756</v>
      </c>
      <c r="W5077" t="s">
        <v>756</v>
      </c>
      <c r="X5077" t="s">
        <v>804</v>
      </c>
      <c r="Y5077" t="str">
        <f t="shared" si="1120"/>
        <v>diciembre</v>
      </c>
      <c r="Z5077">
        <f>YEAR(BD_PONDERACIONES[[#This Row],[Fecha Ejecución del Ticket]])</f>
        <v>2022</v>
      </c>
      <c r="AA5077" t="str">
        <f t="shared" si="1108"/>
        <v>enero</v>
      </c>
      <c r="AB5077">
        <f>YEAR(BD_PONDERACIONES[[#This Row],[Fecha de Inspección]])</f>
        <v>2023</v>
      </c>
      <c r="AC5077">
        <f t="shared" si="1109"/>
        <v>0.5</v>
      </c>
      <c r="AD5077">
        <f t="shared" si="1110"/>
        <v>0.5</v>
      </c>
      <c r="AE5077">
        <f t="shared" si="1111"/>
        <v>0.5</v>
      </c>
      <c r="AF5077">
        <f t="shared" si="1112"/>
        <v>0.5</v>
      </c>
      <c r="AG5077">
        <f t="shared" si="1113"/>
        <v>0.5</v>
      </c>
      <c r="AH5077">
        <f t="shared" si="1114"/>
        <v>0.5</v>
      </c>
      <c r="AI5077">
        <f t="shared" si="1115"/>
        <v>0.25</v>
      </c>
      <c r="AJ5077">
        <f t="shared" si="1116"/>
        <v>0.25</v>
      </c>
      <c r="AK5077">
        <f t="shared" si="1117"/>
        <v>0.5</v>
      </c>
      <c r="AL5077">
        <f t="shared" si="1118"/>
        <v>0.5</v>
      </c>
      <c r="AM5077">
        <f t="shared" si="1119"/>
        <v>0.5</v>
      </c>
      <c r="AN5077" s="6">
        <f t="shared" si="1121"/>
        <v>1</v>
      </c>
      <c r="AO5077" t="str">
        <f>VLOOKUP(BD_PONDERACIONES[[#This Row],[Comuna]],Tabla3[#All],2,0)</f>
        <v>Cordillera</v>
      </c>
    </row>
    <row r="5078" spans="1:41" x14ac:dyDescent="0.35">
      <c r="A5078" t="s">
        <v>24332</v>
      </c>
      <c r="B5078" t="s">
        <v>24333</v>
      </c>
      <c r="C5078" t="s">
        <v>24334</v>
      </c>
      <c r="D5078" s="5">
        <v>44957</v>
      </c>
      <c r="E5078" s="5">
        <v>44907</v>
      </c>
      <c r="F5078" t="s">
        <v>763</v>
      </c>
      <c r="G5078" t="s">
        <v>24335</v>
      </c>
      <c r="H5078" t="s">
        <v>3800</v>
      </c>
      <c r="J5078" t="s">
        <v>756</v>
      </c>
      <c r="K5078" t="s">
        <v>756</v>
      </c>
      <c r="L5078" t="s">
        <v>757</v>
      </c>
      <c r="M5078" t="s">
        <v>757</v>
      </c>
      <c r="N5078" t="s">
        <v>756</v>
      </c>
      <c r="O5078" t="s">
        <v>756</v>
      </c>
      <c r="P5078" t="s">
        <v>758</v>
      </c>
      <c r="Q5078" t="s">
        <v>759</v>
      </c>
      <c r="R5078" t="s">
        <v>759</v>
      </c>
      <c r="S5078" t="s">
        <v>757</v>
      </c>
      <c r="T5078" t="s">
        <v>757</v>
      </c>
      <c r="U5078" t="s">
        <v>757</v>
      </c>
      <c r="V5078" t="s">
        <v>756</v>
      </c>
      <c r="W5078" t="s">
        <v>768</v>
      </c>
      <c r="X5078" t="s">
        <v>24336</v>
      </c>
      <c r="Y5078" t="str">
        <f t="shared" si="1120"/>
        <v>diciembre</v>
      </c>
      <c r="Z5078">
        <f>YEAR(BD_PONDERACIONES[[#This Row],[Fecha Ejecución del Ticket]])</f>
        <v>2022</v>
      </c>
      <c r="AA5078" t="str">
        <f t="shared" si="1108"/>
        <v>enero</v>
      </c>
      <c r="AB5078">
        <f>YEAR(BD_PONDERACIONES[[#This Row],[Fecha de Inspección]])</f>
        <v>2023</v>
      </c>
      <c r="AC5078">
        <f t="shared" si="1109"/>
        <v>0.5</v>
      </c>
      <c r="AD5078">
        <f t="shared" si="1110"/>
        <v>0.5</v>
      </c>
      <c r="AE5078">
        <f t="shared" si="1111"/>
        <v>0.5</v>
      </c>
      <c r="AF5078">
        <f t="shared" si="1112"/>
        <v>0.5</v>
      </c>
      <c r="AG5078">
        <f t="shared" si="1113"/>
        <v>0.5</v>
      </c>
      <c r="AH5078">
        <f t="shared" si="1114"/>
        <v>0.5</v>
      </c>
      <c r="AI5078">
        <f t="shared" si="1115"/>
        <v>0.25</v>
      </c>
      <c r="AJ5078">
        <f t="shared" si="1116"/>
        <v>0.25</v>
      </c>
      <c r="AK5078">
        <f t="shared" si="1117"/>
        <v>0.5</v>
      </c>
      <c r="AL5078">
        <f t="shared" si="1118"/>
        <v>0.5</v>
      </c>
      <c r="AM5078">
        <f t="shared" si="1119"/>
        <v>0.17499999999999999</v>
      </c>
      <c r="AN5078" s="6">
        <f t="shared" si="1121"/>
        <v>0.93500000000000005</v>
      </c>
      <c r="AO5078" t="str">
        <f>VLOOKUP(BD_PONDERACIONES[[#This Row],[Comuna]],Tabla3[#All],2,0)</f>
        <v>Cordillera</v>
      </c>
    </row>
    <row r="5079" spans="1:41" x14ac:dyDescent="0.35">
      <c r="A5079" t="s">
        <v>24337</v>
      </c>
      <c r="B5079" t="s">
        <v>24338</v>
      </c>
      <c r="C5079" t="s">
        <v>24339</v>
      </c>
      <c r="D5079" s="5">
        <v>44957</v>
      </c>
      <c r="E5079" s="5">
        <v>44905</v>
      </c>
      <c r="F5079" t="s">
        <v>763</v>
      </c>
      <c r="G5079" t="s">
        <v>24340</v>
      </c>
      <c r="H5079" t="s">
        <v>3800</v>
      </c>
      <c r="J5079" t="s">
        <v>756</v>
      </c>
      <c r="K5079" t="s">
        <v>756</v>
      </c>
      <c r="L5079" t="s">
        <v>757</v>
      </c>
      <c r="M5079" t="s">
        <v>757</v>
      </c>
      <c r="N5079" t="s">
        <v>756</v>
      </c>
      <c r="O5079" t="s">
        <v>756</v>
      </c>
      <c r="P5079" t="s">
        <v>758</v>
      </c>
      <c r="Q5079" t="s">
        <v>759</v>
      </c>
      <c r="R5079" t="s">
        <v>759</v>
      </c>
      <c r="S5079" t="s">
        <v>757</v>
      </c>
      <c r="T5079" t="s">
        <v>757</v>
      </c>
      <c r="U5079" t="s">
        <v>757</v>
      </c>
      <c r="V5079" t="s">
        <v>756</v>
      </c>
      <c r="W5079" t="s">
        <v>756</v>
      </c>
      <c r="X5079" t="s">
        <v>804</v>
      </c>
      <c r="Y5079" t="str">
        <f t="shared" si="1120"/>
        <v>diciembre</v>
      </c>
      <c r="Z5079">
        <f>YEAR(BD_PONDERACIONES[[#This Row],[Fecha Ejecución del Ticket]])</f>
        <v>2022</v>
      </c>
      <c r="AA5079" t="str">
        <f t="shared" si="1108"/>
        <v>enero</v>
      </c>
      <c r="AB5079">
        <f>YEAR(BD_PONDERACIONES[[#This Row],[Fecha de Inspección]])</f>
        <v>2023</v>
      </c>
      <c r="AC5079">
        <f t="shared" si="1109"/>
        <v>0.5</v>
      </c>
      <c r="AD5079">
        <f t="shared" si="1110"/>
        <v>0.5</v>
      </c>
      <c r="AE5079">
        <f t="shared" si="1111"/>
        <v>0.5</v>
      </c>
      <c r="AF5079">
        <f t="shared" si="1112"/>
        <v>0.5</v>
      </c>
      <c r="AG5079">
        <f t="shared" si="1113"/>
        <v>0.5</v>
      </c>
      <c r="AH5079">
        <f t="shared" si="1114"/>
        <v>0.5</v>
      </c>
      <c r="AI5079">
        <f t="shared" si="1115"/>
        <v>0.25</v>
      </c>
      <c r="AJ5079">
        <f t="shared" si="1116"/>
        <v>0.25</v>
      </c>
      <c r="AK5079">
        <f t="shared" si="1117"/>
        <v>0.5</v>
      </c>
      <c r="AL5079">
        <f t="shared" si="1118"/>
        <v>0.5</v>
      </c>
      <c r="AM5079">
        <f t="shared" si="1119"/>
        <v>0.5</v>
      </c>
      <c r="AN5079" s="6">
        <f t="shared" si="1121"/>
        <v>1</v>
      </c>
      <c r="AO5079" t="str">
        <f>VLOOKUP(BD_PONDERACIONES[[#This Row],[Comuna]],Tabla3[#All],2,0)</f>
        <v>Cordillera</v>
      </c>
    </row>
    <row r="5080" spans="1:41" x14ac:dyDescent="0.35">
      <c r="A5080" t="s">
        <v>24341</v>
      </c>
      <c r="B5080" t="s">
        <v>24342</v>
      </c>
      <c r="C5080" t="s">
        <v>24343</v>
      </c>
      <c r="D5080" s="5">
        <v>44957</v>
      </c>
      <c r="E5080" s="5">
        <v>44905</v>
      </c>
      <c r="F5080" t="s">
        <v>763</v>
      </c>
      <c r="G5080" t="s">
        <v>24344</v>
      </c>
      <c r="H5080" t="s">
        <v>3800</v>
      </c>
      <c r="J5080" t="s">
        <v>756</v>
      </c>
      <c r="K5080" t="s">
        <v>756</v>
      </c>
      <c r="L5080" t="s">
        <v>757</v>
      </c>
      <c r="M5080" t="s">
        <v>757</v>
      </c>
      <c r="N5080" t="s">
        <v>756</v>
      </c>
      <c r="O5080" t="s">
        <v>756</v>
      </c>
      <c r="P5080" t="s">
        <v>758</v>
      </c>
      <c r="Q5080" t="s">
        <v>759</v>
      </c>
      <c r="R5080" t="s">
        <v>759</v>
      </c>
      <c r="S5080" t="s">
        <v>757</v>
      </c>
      <c r="T5080" t="s">
        <v>757</v>
      </c>
      <c r="U5080" t="s">
        <v>757</v>
      </c>
      <c r="V5080" t="s">
        <v>773</v>
      </c>
      <c r="W5080" t="s">
        <v>773</v>
      </c>
      <c r="X5080" t="s">
        <v>23171</v>
      </c>
      <c r="Y5080" t="str">
        <f t="shared" si="1120"/>
        <v>diciembre</v>
      </c>
      <c r="Z5080">
        <f>YEAR(BD_PONDERACIONES[[#This Row],[Fecha Ejecución del Ticket]])</f>
        <v>2022</v>
      </c>
      <c r="AA5080" t="str">
        <f t="shared" si="1108"/>
        <v>enero</v>
      </c>
      <c r="AB5080">
        <f>YEAR(BD_PONDERACIONES[[#This Row],[Fecha de Inspección]])</f>
        <v>2023</v>
      </c>
      <c r="AC5080">
        <f t="shared" si="1109"/>
        <v>0.5</v>
      </c>
      <c r="AD5080">
        <f t="shared" si="1110"/>
        <v>0.5</v>
      </c>
      <c r="AE5080">
        <f t="shared" si="1111"/>
        <v>0.5</v>
      </c>
      <c r="AF5080">
        <f t="shared" si="1112"/>
        <v>0.5</v>
      </c>
      <c r="AG5080">
        <f t="shared" si="1113"/>
        <v>0.5</v>
      </c>
      <c r="AH5080">
        <f t="shared" si="1114"/>
        <v>0.5</v>
      </c>
      <c r="AI5080">
        <f t="shared" si="1115"/>
        <v>0.25</v>
      </c>
      <c r="AJ5080">
        <f t="shared" si="1116"/>
        <v>0.25</v>
      </c>
      <c r="AK5080">
        <f t="shared" si="1117"/>
        <v>0.5</v>
      </c>
      <c r="AL5080">
        <f t="shared" si="1118"/>
        <v>0</v>
      </c>
      <c r="AM5080">
        <f t="shared" si="1119"/>
        <v>0</v>
      </c>
      <c r="AN5080" s="6">
        <f t="shared" si="1121"/>
        <v>0.8</v>
      </c>
      <c r="AO5080" t="str">
        <f>VLOOKUP(BD_PONDERACIONES[[#This Row],[Comuna]],Tabla3[#All],2,0)</f>
        <v>Cordillera</v>
      </c>
    </row>
    <row r="5081" spans="1:41" x14ac:dyDescent="0.35">
      <c r="A5081" t="s">
        <v>24345</v>
      </c>
      <c r="B5081" t="s">
        <v>24346</v>
      </c>
      <c r="C5081" t="s">
        <v>24347</v>
      </c>
      <c r="D5081" s="5">
        <v>44957</v>
      </c>
      <c r="E5081" s="5">
        <v>44905</v>
      </c>
      <c r="F5081" t="s">
        <v>763</v>
      </c>
      <c r="G5081" t="s">
        <v>24348</v>
      </c>
      <c r="H5081" t="s">
        <v>3800</v>
      </c>
      <c r="J5081" t="s">
        <v>756</v>
      </c>
      <c r="K5081" t="s">
        <v>756</v>
      </c>
      <c r="L5081" t="s">
        <v>757</v>
      </c>
      <c r="M5081" t="s">
        <v>757</v>
      </c>
      <c r="N5081" t="s">
        <v>756</v>
      </c>
      <c r="O5081" t="s">
        <v>756</v>
      </c>
      <c r="P5081" t="s">
        <v>758</v>
      </c>
      <c r="Q5081" t="s">
        <v>759</v>
      </c>
      <c r="R5081" t="s">
        <v>759</v>
      </c>
      <c r="S5081" t="s">
        <v>757</v>
      </c>
      <c r="T5081" t="s">
        <v>757</v>
      </c>
      <c r="U5081" t="s">
        <v>757</v>
      </c>
      <c r="V5081" t="s">
        <v>756</v>
      </c>
      <c r="W5081" t="s">
        <v>756</v>
      </c>
      <c r="X5081" t="s">
        <v>24349</v>
      </c>
      <c r="Y5081" t="str">
        <f t="shared" si="1120"/>
        <v>diciembre</v>
      </c>
      <c r="Z5081">
        <f>YEAR(BD_PONDERACIONES[[#This Row],[Fecha Ejecución del Ticket]])</f>
        <v>2022</v>
      </c>
      <c r="AA5081" t="str">
        <f t="shared" si="1108"/>
        <v>enero</v>
      </c>
      <c r="AB5081">
        <f>YEAR(BD_PONDERACIONES[[#This Row],[Fecha de Inspección]])</f>
        <v>2023</v>
      </c>
      <c r="AC5081">
        <f t="shared" si="1109"/>
        <v>0.5</v>
      </c>
      <c r="AD5081">
        <f t="shared" si="1110"/>
        <v>0.5</v>
      </c>
      <c r="AE5081">
        <f t="shared" si="1111"/>
        <v>0.5</v>
      </c>
      <c r="AF5081">
        <f t="shared" si="1112"/>
        <v>0.5</v>
      </c>
      <c r="AG5081">
        <f t="shared" si="1113"/>
        <v>0.5</v>
      </c>
      <c r="AH5081">
        <f t="shared" si="1114"/>
        <v>0.5</v>
      </c>
      <c r="AI5081">
        <f t="shared" si="1115"/>
        <v>0.25</v>
      </c>
      <c r="AJ5081">
        <f t="shared" si="1116"/>
        <v>0.25</v>
      </c>
      <c r="AK5081">
        <f t="shared" si="1117"/>
        <v>0.5</v>
      </c>
      <c r="AL5081">
        <f t="shared" si="1118"/>
        <v>0.5</v>
      </c>
      <c r="AM5081">
        <f t="shared" si="1119"/>
        <v>0.5</v>
      </c>
      <c r="AN5081" s="6">
        <f t="shared" si="1121"/>
        <v>1</v>
      </c>
      <c r="AO5081" t="str">
        <f>VLOOKUP(BD_PONDERACIONES[[#This Row],[Comuna]],Tabla3[#All],2,0)</f>
        <v>Cordillera</v>
      </c>
    </row>
    <row r="5082" spans="1:41" x14ac:dyDescent="0.35">
      <c r="A5082" t="s">
        <v>24350</v>
      </c>
      <c r="B5082" t="s">
        <v>24351</v>
      </c>
      <c r="C5082" t="s">
        <v>24352</v>
      </c>
      <c r="D5082" s="5">
        <v>44957</v>
      </c>
      <c r="E5082" s="5">
        <v>44913</v>
      </c>
      <c r="F5082" t="s">
        <v>763</v>
      </c>
      <c r="G5082" t="s">
        <v>24353</v>
      </c>
      <c r="H5082" t="s">
        <v>3800</v>
      </c>
      <c r="J5082" t="s">
        <v>756</v>
      </c>
      <c r="K5082" t="s">
        <v>756</v>
      </c>
      <c r="L5082" t="s">
        <v>757</v>
      </c>
      <c r="M5082" t="s">
        <v>757</v>
      </c>
      <c r="N5082" t="s">
        <v>756</v>
      </c>
      <c r="O5082" t="s">
        <v>756</v>
      </c>
      <c r="P5082" t="s">
        <v>758</v>
      </c>
      <c r="Q5082" t="s">
        <v>759</v>
      </c>
      <c r="R5082" t="s">
        <v>759</v>
      </c>
      <c r="S5082" t="s">
        <v>757</v>
      </c>
      <c r="T5082" t="s">
        <v>757</v>
      </c>
      <c r="U5082" t="s">
        <v>757</v>
      </c>
      <c r="V5082" t="s">
        <v>756</v>
      </c>
      <c r="W5082" t="s">
        <v>756</v>
      </c>
      <c r="X5082" t="s">
        <v>24354</v>
      </c>
      <c r="Y5082" t="str">
        <f t="shared" si="1120"/>
        <v>diciembre</v>
      </c>
      <c r="Z5082">
        <f>YEAR(BD_PONDERACIONES[[#This Row],[Fecha Ejecución del Ticket]])</f>
        <v>2022</v>
      </c>
      <c r="AA5082" t="str">
        <f t="shared" si="1108"/>
        <v>enero</v>
      </c>
      <c r="AB5082">
        <f>YEAR(BD_PONDERACIONES[[#This Row],[Fecha de Inspección]])</f>
        <v>2023</v>
      </c>
      <c r="AC5082">
        <f t="shared" si="1109"/>
        <v>0.5</v>
      </c>
      <c r="AD5082">
        <f t="shared" si="1110"/>
        <v>0.5</v>
      </c>
      <c r="AE5082">
        <f t="shared" si="1111"/>
        <v>0.5</v>
      </c>
      <c r="AF5082">
        <f t="shared" si="1112"/>
        <v>0.5</v>
      </c>
      <c r="AG5082">
        <f t="shared" si="1113"/>
        <v>0.5</v>
      </c>
      <c r="AH5082">
        <f t="shared" si="1114"/>
        <v>0.5</v>
      </c>
      <c r="AI5082">
        <f t="shared" si="1115"/>
        <v>0.25</v>
      </c>
      <c r="AJ5082">
        <f t="shared" si="1116"/>
        <v>0.25</v>
      </c>
      <c r="AK5082">
        <f t="shared" si="1117"/>
        <v>0.5</v>
      </c>
      <c r="AL5082">
        <f t="shared" si="1118"/>
        <v>0.5</v>
      </c>
      <c r="AM5082">
        <f t="shared" si="1119"/>
        <v>0.5</v>
      </c>
      <c r="AN5082" s="6">
        <f t="shared" si="1121"/>
        <v>1</v>
      </c>
      <c r="AO5082" t="str">
        <f>VLOOKUP(BD_PONDERACIONES[[#This Row],[Comuna]],Tabla3[#All],2,0)</f>
        <v>Cordillera</v>
      </c>
    </row>
    <row r="5083" spans="1:41" x14ac:dyDescent="0.35">
      <c r="A5083" t="s">
        <v>24355</v>
      </c>
      <c r="B5083" t="s">
        <v>24356</v>
      </c>
      <c r="C5083" t="s">
        <v>24357</v>
      </c>
      <c r="D5083" s="5">
        <v>44957</v>
      </c>
      <c r="E5083" s="5">
        <v>44918</v>
      </c>
      <c r="F5083" t="s">
        <v>763</v>
      </c>
      <c r="G5083" t="s">
        <v>24358</v>
      </c>
      <c r="H5083" t="s">
        <v>3800</v>
      </c>
      <c r="J5083" t="s">
        <v>756</v>
      </c>
      <c r="K5083" t="s">
        <v>756</v>
      </c>
      <c r="L5083" t="s">
        <v>757</v>
      </c>
      <c r="M5083" t="s">
        <v>757</v>
      </c>
      <c r="N5083" t="s">
        <v>756</v>
      </c>
      <c r="O5083" t="s">
        <v>756</v>
      </c>
      <c r="P5083" t="s">
        <v>758</v>
      </c>
      <c r="Q5083" t="s">
        <v>759</v>
      </c>
      <c r="R5083" t="s">
        <v>759</v>
      </c>
      <c r="S5083" t="s">
        <v>757</v>
      </c>
      <c r="T5083" t="s">
        <v>757</v>
      </c>
      <c r="U5083" t="s">
        <v>757</v>
      </c>
      <c r="V5083" t="s">
        <v>773</v>
      </c>
      <c r="W5083" t="s">
        <v>773</v>
      </c>
      <c r="X5083" t="s">
        <v>24359</v>
      </c>
      <c r="Y5083" t="str">
        <f t="shared" si="1120"/>
        <v>diciembre</v>
      </c>
      <c r="Z5083">
        <f>YEAR(BD_PONDERACIONES[[#This Row],[Fecha Ejecución del Ticket]])</f>
        <v>2022</v>
      </c>
      <c r="AA5083" t="str">
        <f t="shared" si="1108"/>
        <v>enero</v>
      </c>
      <c r="AB5083">
        <f>YEAR(BD_PONDERACIONES[[#This Row],[Fecha de Inspección]])</f>
        <v>2023</v>
      </c>
      <c r="AC5083">
        <f t="shared" si="1109"/>
        <v>0.5</v>
      </c>
      <c r="AD5083">
        <f t="shared" si="1110"/>
        <v>0.5</v>
      </c>
      <c r="AE5083">
        <f t="shared" si="1111"/>
        <v>0.5</v>
      </c>
      <c r="AF5083">
        <f t="shared" si="1112"/>
        <v>0.5</v>
      </c>
      <c r="AG5083">
        <f t="shared" si="1113"/>
        <v>0.5</v>
      </c>
      <c r="AH5083">
        <f t="shared" si="1114"/>
        <v>0.5</v>
      </c>
      <c r="AI5083">
        <f t="shared" si="1115"/>
        <v>0.25</v>
      </c>
      <c r="AJ5083">
        <f t="shared" si="1116"/>
        <v>0.25</v>
      </c>
      <c r="AK5083">
        <f t="shared" si="1117"/>
        <v>0.5</v>
      </c>
      <c r="AL5083">
        <f t="shared" si="1118"/>
        <v>0</v>
      </c>
      <c r="AM5083">
        <f t="shared" si="1119"/>
        <v>0</v>
      </c>
      <c r="AN5083" s="6">
        <f t="shared" si="1121"/>
        <v>0.8</v>
      </c>
      <c r="AO5083" t="str">
        <f>VLOOKUP(BD_PONDERACIONES[[#This Row],[Comuna]],Tabla3[#All],2,0)</f>
        <v>Cordillera</v>
      </c>
    </row>
    <row r="5084" spans="1:41" x14ac:dyDescent="0.35">
      <c r="A5084" t="s">
        <v>24360</v>
      </c>
      <c r="B5084" t="s">
        <v>24361</v>
      </c>
      <c r="C5084" t="s">
        <v>24362</v>
      </c>
      <c r="D5084" s="5">
        <v>44957</v>
      </c>
      <c r="E5084" s="5">
        <v>44905</v>
      </c>
      <c r="F5084" t="s">
        <v>763</v>
      </c>
      <c r="G5084" t="s">
        <v>24363</v>
      </c>
      <c r="H5084" t="s">
        <v>3800</v>
      </c>
      <c r="J5084" t="s">
        <v>756</v>
      </c>
      <c r="K5084" t="s">
        <v>756</v>
      </c>
      <c r="L5084" t="s">
        <v>757</v>
      </c>
      <c r="M5084" t="s">
        <v>757</v>
      </c>
      <c r="N5084" t="s">
        <v>756</v>
      </c>
      <c r="O5084" t="s">
        <v>756</v>
      </c>
      <c r="P5084" t="s">
        <v>765</v>
      </c>
      <c r="Q5084" t="s">
        <v>24364</v>
      </c>
      <c r="R5084" t="s">
        <v>24365</v>
      </c>
      <c r="S5084" t="s">
        <v>756</v>
      </c>
      <c r="T5084" t="s">
        <v>756</v>
      </c>
      <c r="U5084" t="s">
        <v>756</v>
      </c>
      <c r="V5084" t="s">
        <v>756</v>
      </c>
      <c r="W5084" t="s">
        <v>756</v>
      </c>
      <c r="X5084" t="s">
        <v>24366</v>
      </c>
      <c r="Y5084" t="str">
        <f t="shared" si="1120"/>
        <v>diciembre</v>
      </c>
      <c r="Z5084">
        <f>YEAR(BD_PONDERACIONES[[#This Row],[Fecha Ejecución del Ticket]])</f>
        <v>2022</v>
      </c>
      <c r="AA5084" t="str">
        <f t="shared" si="1108"/>
        <v>enero</v>
      </c>
      <c r="AB5084">
        <f>YEAR(BD_PONDERACIONES[[#This Row],[Fecha de Inspección]])</f>
        <v>2023</v>
      </c>
      <c r="AC5084">
        <f t="shared" si="1109"/>
        <v>0.5</v>
      </c>
      <c r="AD5084">
        <f t="shared" si="1110"/>
        <v>0.5</v>
      </c>
      <c r="AE5084">
        <f t="shared" si="1111"/>
        <v>0.5</v>
      </c>
      <c r="AF5084">
        <f t="shared" si="1112"/>
        <v>0.5</v>
      </c>
      <c r="AG5084">
        <f t="shared" si="1113"/>
        <v>0.5</v>
      </c>
      <c r="AH5084">
        <f t="shared" si="1114"/>
        <v>0.5</v>
      </c>
      <c r="AI5084">
        <f t="shared" si="1115"/>
        <v>0.25</v>
      </c>
      <c r="AJ5084">
        <f t="shared" si="1116"/>
        <v>0.25</v>
      </c>
      <c r="AK5084">
        <f t="shared" si="1117"/>
        <v>0.5</v>
      </c>
      <c r="AL5084">
        <f t="shared" si="1118"/>
        <v>0.5</v>
      </c>
      <c r="AM5084">
        <f t="shared" si="1119"/>
        <v>0.5</v>
      </c>
      <c r="AN5084" s="6">
        <f t="shared" si="1121"/>
        <v>1</v>
      </c>
      <c r="AO5084" t="str">
        <f>VLOOKUP(BD_PONDERACIONES[[#This Row],[Comuna]],Tabla3[#All],2,0)</f>
        <v>Cordillera</v>
      </c>
    </row>
    <row r="5085" spans="1:41" x14ac:dyDescent="0.35">
      <c r="A5085" t="s">
        <v>24367</v>
      </c>
      <c r="B5085" t="s">
        <v>24368</v>
      </c>
      <c r="C5085" t="s">
        <v>24369</v>
      </c>
      <c r="D5085" s="5">
        <v>44957</v>
      </c>
      <c r="E5085" s="5">
        <v>44913</v>
      </c>
      <c r="F5085" t="s">
        <v>763</v>
      </c>
      <c r="G5085" t="s">
        <v>24370</v>
      </c>
      <c r="H5085" t="s">
        <v>3800</v>
      </c>
      <c r="J5085" t="s">
        <v>756</v>
      </c>
      <c r="K5085" t="s">
        <v>756</v>
      </c>
      <c r="L5085" t="s">
        <v>757</v>
      </c>
      <c r="M5085" t="s">
        <v>757</v>
      </c>
      <c r="N5085" t="s">
        <v>756</v>
      </c>
      <c r="O5085" t="s">
        <v>756</v>
      </c>
      <c r="P5085" t="s">
        <v>758</v>
      </c>
      <c r="Q5085" t="s">
        <v>759</v>
      </c>
      <c r="R5085" t="s">
        <v>759</v>
      </c>
      <c r="S5085" t="s">
        <v>757</v>
      </c>
      <c r="T5085" t="s">
        <v>757</v>
      </c>
      <c r="U5085" t="s">
        <v>757</v>
      </c>
      <c r="V5085" t="s">
        <v>773</v>
      </c>
      <c r="W5085" t="s">
        <v>773</v>
      </c>
      <c r="X5085" t="s">
        <v>24371</v>
      </c>
      <c r="Y5085" t="str">
        <f t="shared" si="1120"/>
        <v>diciembre</v>
      </c>
      <c r="Z5085">
        <f>YEAR(BD_PONDERACIONES[[#This Row],[Fecha Ejecución del Ticket]])</f>
        <v>2022</v>
      </c>
      <c r="AA5085" t="str">
        <f t="shared" si="1108"/>
        <v>enero</v>
      </c>
      <c r="AB5085">
        <f>YEAR(BD_PONDERACIONES[[#This Row],[Fecha de Inspección]])</f>
        <v>2023</v>
      </c>
      <c r="AC5085">
        <f t="shared" si="1109"/>
        <v>0.5</v>
      </c>
      <c r="AD5085">
        <f t="shared" si="1110"/>
        <v>0.5</v>
      </c>
      <c r="AE5085">
        <f t="shared" si="1111"/>
        <v>0.5</v>
      </c>
      <c r="AF5085">
        <f t="shared" si="1112"/>
        <v>0.5</v>
      </c>
      <c r="AG5085">
        <f t="shared" si="1113"/>
        <v>0.5</v>
      </c>
      <c r="AH5085">
        <f t="shared" si="1114"/>
        <v>0.5</v>
      </c>
      <c r="AI5085">
        <f t="shared" si="1115"/>
        <v>0.25</v>
      </c>
      <c r="AJ5085">
        <f t="shared" si="1116"/>
        <v>0.25</v>
      </c>
      <c r="AK5085">
        <f t="shared" si="1117"/>
        <v>0.5</v>
      </c>
      <c r="AL5085">
        <f t="shared" si="1118"/>
        <v>0</v>
      </c>
      <c r="AM5085">
        <f t="shared" si="1119"/>
        <v>0</v>
      </c>
      <c r="AN5085" s="6">
        <f t="shared" si="1121"/>
        <v>0.8</v>
      </c>
      <c r="AO5085" t="str">
        <f>VLOOKUP(BD_PONDERACIONES[[#This Row],[Comuna]],Tabla3[#All],2,0)</f>
        <v>Cordillera</v>
      </c>
    </row>
    <row r="5086" spans="1:41" x14ac:dyDescent="0.35">
      <c r="A5086" t="s">
        <v>24372</v>
      </c>
      <c r="B5086" t="s">
        <v>24373</v>
      </c>
      <c r="C5086" t="s">
        <v>24374</v>
      </c>
      <c r="D5086" s="5">
        <v>44957</v>
      </c>
      <c r="E5086" s="5">
        <v>44899</v>
      </c>
      <c r="F5086" t="s">
        <v>763</v>
      </c>
      <c r="G5086" t="s">
        <v>24375</v>
      </c>
      <c r="H5086" t="s">
        <v>3800</v>
      </c>
      <c r="J5086" t="s">
        <v>756</v>
      </c>
      <c r="K5086" t="s">
        <v>756</v>
      </c>
      <c r="L5086" t="s">
        <v>757</v>
      </c>
      <c r="M5086" t="s">
        <v>757</v>
      </c>
      <c r="N5086" t="s">
        <v>756</v>
      </c>
      <c r="O5086" t="s">
        <v>756</v>
      </c>
      <c r="P5086" t="s">
        <v>758</v>
      </c>
      <c r="Q5086" t="s">
        <v>759</v>
      </c>
      <c r="R5086" t="s">
        <v>759</v>
      </c>
      <c r="S5086" t="s">
        <v>757</v>
      </c>
      <c r="T5086" t="s">
        <v>757</v>
      </c>
      <c r="U5086" t="s">
        <v>757</v>
      </c>
      <c r="V5086" t="s">
        <v>756</v>
      </c>
      <c r="W5086" t="s">
        <v>756</v>
      </c>
      <c r="X5086" t="s">
        <v>20390</v>
      </c>
      <c r="Y5086" t="str">
        <f t="shared" si="1120"/>
        <v>diciembre</v>
      </c>
      <c r="Z5086">
        <f>YEAR(BD_PONDERACIONES[[#This Row],[Fecha Ejecución del Ticket]])</f>
        <v>2022</v>
      </c>
      <c r="AA5086" t="str">
        <f t="shared" si="1108"/>
        <v>enero</v>
      </c>
      <c r="AB5086">
        <f>YEAR(BD_PONDERACIONES[[#This Row],[Fecha de Inspección]])</f>
        <v>2023</v>
      </c>
      <c r="AC5086">
        <f t="shared" si="1109"/>
        <v>0.5</v>
      </c>
      <c r="AD5086">
        <f t="shared" si="1110"/>
        <v>0.5</v>
      </c>
      <c r="AE5086">
        <f t="shared" si="1111"/>
        <v>0.5</v>
      </c>
      <c r="AF5086">
        <f t="shared" si="1112"/>
        <v>0.5</v>
      </c>
      <c r="AG5086">
        <f t="shared" si="1113"/>
        <v>0.5</v>
      </c>
      <c r="AH5086">
        <f t="shared" si="1114"/>
        <v>0.5</v>
      </c>
      <c r="AI5086">
        <f t="shared" si="1115"/>
        <v>0.25</v>
      </c>
      <c r="AJ5086">
        <f t="shared" si="1116"/>
        <v>0.25</v>
      </c>
      <c r="AK5086">
        <f t="shared" si="1117"/>
        <v>0.5</v>
      </c>
      <c r="AL5086">
        <f t="shared" si="1118"/>
        <v>0.5</v>
      </c>
      <c r="AM5086">
        <f t="shared" si="1119"/>
        <v>0.5</v>
      </c>
      <c r="AN5086" s="6">
        <f t="shared" si="1121"/>
        <v>1</v>
      </c>
      <c r="AO5086" t="str">
        <f>VLOOKUP(BD_PONDERACIONES[[#This Row],[Comuna]],Tabla3[#All],2,0)</f>
        <v>Cordillera</v>
      </c>
    </row>
    <row r="5087" spans="1:41" x14ac:dyDescent="0.35">
      <c r="A5087" t="s">
        <v>24376</v>
      </c>
      <c r="B5087" t="s">
        <v>24377</v>
      </c>
      <c r="C5087" t="s">
        <v>24378</v>
      </c>
      <c r="D5087" s="5">
        <v>44957</v>
      </c>
      <c r="E5087" s="5">
        <v>44899</v>
      </c>
      <c r="F5087" t="s">
        <v>763</v>
      </c>
      <c r="G5087" t="s">
        <v>24379</v>
      </c>
      <c r="H5087" t="s">
        <v>3800</v>
      </c>
      <c r="J5087" t="s">
        <v>756</v>
      </c>
      <c r="K5087" t="s">
        <v>756</v>
      </c>
      <c r="L5087" t="s">
        <v>757</v>
      </c>
      <c r="M5087" t="s">
        <v>757</v>
      </c>
      <c r="N5087" t="s">
        <v>756</v>
      </c>
      <c r="O5087" t="s">
        <v>756</v>
      </c>
      <c r="P5087" t="s">
        <v>758</v>
      </c>
      <c r="Q5087" t="s">
        <v>759</v>
      </c>
      <c r="R5087" t="s">
        <v>759</v>
      </c>
      <c r="S5087" t="s">
        <v>757</v>
      </c>
      <c r="T5087" t="s">
        <v>757</v>
      </c>
      <c r="U5087" t="s">
        <v>757</v>
      </c>
      <c r="V5087" t="s">
        <v>773</v>
      </c>
      <c r="W5087" t="s">
        <v>773</v>
      </c>
      <c r="X5087" t="s">
        <v>24380</v>
      </c>
      <c r="Y5087" t="str">
        <f t="shared" si="1120"/>
        <v>diciembre</v>
      </c>
      <c r="Z5087">
        <f>YEAR(BD_PONDERACIONES[[#This Row],[Fecha Ejecución del Ticket]])</f>
        <v>2022</v>
      </c>
      <c r="AA5087" t="str">
        <f t="shared" si="1108"/>
        <v>enero</v>
      </c>
      <c r="AB5087">
        <f>YEAR(BD_PONDERACIONES[[#This Row],[Fecha de Inspección]])</f>
        <v>2023</v>
      </c>
      <c r="AC5087">
        <f t="shared" si="1109"/>
        <v>0.5</v>
      </c>
      <c r="AD5087">
        <f t="shared" si="1110"/>
        <v>0.5</v>
      </c>
      <c r="AE5087">
        <f t="shared" si="1111"/>
        <v>0.5</v>
      </c>
      <c r="AF5087">
        <f t="shared" si="1112"/>
        <v>0.5</v>
      </c>
      <c r="AG5087">
        <f t="shared" si="1113"/>
        <v>0.5</v>
      </c>
      <c r="AH5087">
        <f t="shared" si="1114"/>
        <v>0.5</v>
      </c>
      <c r="AI5087">
        <f t="shared" si="1115"/>
        <v>0.25</v>
      </c>
      <c r="AJ5087">
        <f t="shared" si="1116"/>
        <v>0.25</v>
      </c>
      <c r="AK5087">
        <f t="shared" si="1117"/>
        <v>0.5</v>
      </c>
      <c r="AL5087">
        <f t="shared" si="1118"/>
        <v>0</v>
      </c>
      <c r="AM5087">
        <f t="shared" si="1119"/>
        <v>0</v>
      </c>
      <c r="AN5087" s="6">
        <f t="shared" si="1121"/>
        <v>0.8</v>
      </c>
      <c r="AO5087" t="str">
        <f>VLOOKUP(BD_PONDERACIONES[[#This Row],[Comuna]],Tabla3[#All],2,0)</f>
        <v>Cordillera</v>
      </c>
    </row>
    <row r="5088" spans="1:41" x14ac:dyDescent="0.35">
      <c r="A5088" t="s">
        <v>24381</v>
      </c>
      <c r="B5088" t="s">
        <v>24382</v>
      </c>
      <c r="C5088" t="s">
        <v>24383</v>
      </c>
      <c r="D5088" s="5">
        <v>44958</v>
      </c>
      <c r="E5088" s="5">
        <v>44898</v>
      </c>
      <c r="F5088" t="s">
        <v>763</v>
      </c>
      <c r="G5088" t="s">
        <v>24384</v>
      </c>
      <c r="H5088" t="s">
        <v>2860</v>
      </c>
      <c r="J5088" t="s">
        <v>756</v>
      </c>
      <c r="K5088" t="s">
        <v>756</v>
      </c>
      <c r="L5088" t="s">
        <v>757</v>
      </c>
      <c r="M5088" t="s">
        <v>757</v>
      </c>
      <c r="N5088" t="s">
        <v>756</v>
      </c>
      <c r="O5088" t="s">
        <v>756</v>
      </c>
      <c r="P5088" t="s">
        <v>765</v>
      </c>
      <c r="Q5088" t="s">
        <v>759</v>
      </c>
      <c r="R5088" t="s">
        <v>759</v>
      </c>
      <c r="S5088" t="s">
        <v>757</v>
      </c>
      <c r="T5088" t="s">
        <v>757</v>
      </c>
      <c r="U5088" t="s">
        <v>757</v>
      </c>
      <c r="V5088" t="s">
        <v>773</v>
      </c>
      <c r="W5088" t="s">
        <v>773</v>
      </c>
      <c r="X5088" t="s">
        <v>24385</v>
      </c>
      <c r="Y5088" t="str">
        <f t="shared" ref="Y5088:Y5151" si="1122">TEXT(E5088,"MMMM")</f>
        <v>diciembre</v>
      </c>
      <c r="Z5088">
        <f>YEAR(BD_PONDERACIONES[[#This Row],[Fecha Ejecución del Ticket]])</f>
        <v>2022</v>
      </c>
      <c r="AA5088" t="str">
        <f t="shared" ref="AA5088:AA5151" si="1123">TEXT(D5088,"MMMM")</f>
        <v>febrero</v>
      </c>
      <c r="AB5088">
        <f>YEAR(BD_PONDERACIONES[[#This Row],[Fecha de Inspección]])</f>
        <v>2023</v>
      </c>
      <c r="AC5088">
        <f t="shared" ref="AC5088:AC5151" si="1124">IF(OR(J5088="Cumple",J5088="No Aplica"),0.5,0)</f>
        <v>0.5</v>
      </c>
      <c r="AD5088">
        <f t="shared" ref="AD5088:AD5151" si="1125">IF(OR(K5088="CUMPLE",K5088="No Aplica"),0.5,0)</f>
        <v>0.5</v>
      </c>
      <c r="AE5088">
        <f t="shared" ref="AE5088:AE5151" si="1126">IF(OR(L5088="CUMPLE",L5088="No Aplica"),0.5,0)</f>
        <v>0.5</v>
      </c>
      <c r="AF5088">
        <f t="shared" ref="AF5088:AF5151" si="1127">IF(OR(M5088="CUMPLE",M5088="No Aplica"),0.5,0)</f>
        <v>0.5</v>
      </c>
      <c r="AG5088">
        <f t="shared" ref="AG5088:AG5151" si="1128">IF(OR(N5088="CUMPLE",N5088="No Aplica"),0.5,IF(N5088="Cumple Mayormente",0.325,IF(N5088="Cumple Parcialmente",0.175,0)))</f>
        <v>0.5</v>
      </c>
      <c r="AH5088">
        <f t="shared" ref="AH5088:AH5151" si="1129">IF(OR(O5088="CUMPLE",O5088="No Aplica"),0.5,IF(O5088="Cumple Mayormente",0.325,IF(O5088="Cumple Parcialmente",0.175,0)))</f>
        <v>0.5</v>
      </c>
      <c r="AI5088">
        <f t="shared" ref="AI5088:AI5151" si="1130">IF(OR(S5088="CUMPLE",S5088="No Aplica"),0.25,IF(S5088="Cumple Mayormente",0.1625,IF(S5088="Cumple Parcialmente",0.0875,0)))</f>
        <v>0.25</v>
      </c>
      <c r="AJ5088">
        <f t="shared" ref="AJ5088:AJ5151" si="1131">IF(OR(T5088="CUMPLE",T5088="No Aplica"),0.25,IF(T5088="Cumple Mayormente",0.1625,IF(T5088="Cumple Parcialmente",0.0875,0)))</f>
        <v>0.25</v>
      </c>
      <c r="AK5088">
        <f t="shared" ref="AK5088:AK5151" si="1132">IF(OR(U5088="CUMPLE",U5088="No Aplica"),0.5,IF(U5088="Cumple Mayormente",0.325,IF(U5088="Cumple Parcialmente",0.175,0)))</f>
        <v>0.5</v>
      </c>
      <c r="AL5088">
        <f t="shared" ref="AL5088:AL5151" si="1133">IF(OR(V5088="CUMPLE",V5088="No Aplica"),0.5,IF(V5088="Cumple Mayormente",0.325,IF(V5088="Cumple Parcialmente",0.175,0)))</f>
        <v>0</v>
      </c>
      <c r="AM5088">
        <f t="shared" ref="AM5088:AM5151" si="1134">IF(OR(W5088="CUMPLE",W5088="No Aplica"),0.5,IF(W5088="Cumple Mayormente",0.325,IF(W5088="Cumple Parcialmente",0.175,0)))</f>
        <v>0</v>
      </c>
      <c r="AN5088" s="6">
        <f t="shared" ref="AN5088:AN5151" si="1135">((AC5088+AD5088)*0.2)+((AE5088+AF5088)*0.3)+((AG5088+AH5088)*0.15)+((AI5088+AJ5088+AK5088)*0.15)+((AL5088+AM5088)*0.2)</f>
        <v>0.8</v>
      </c>
      <c r="AO5088" t="str">
        <f>VLOOKUP(BD_PONDERACIONES[[#This Row],[Comuna]],Tabla3[#All],2,0)</f>
        <v>Cordillera</v>
      </c>
    </row>
    <row r="5089" spans="1:41" x14ac:dyDescent="0.35">
      <c r="A5089" t="s">
        <v>24386</v>
      </c>
      <c r="B5089" t="s">
        <v>24387</v>
      </c>
      <c r="C5089" t="s">
        <v>24388</v>
      </c>
      <c r="D5089" s="5">
        <v>44958</v>
      </c>
      <c r="E5089" s="5">
        <v>44913</v>
      </c>
      <c r="F5089" t="s">
        <v>763</v>
      </c>
      <c r="G5089" t="s">
        <v>24389</v>
      </c>
      <c r="H5089" t="s">
        <v>2860</v>
      </c>
      <c r="J5089" t="s">
        <v>756</v>
      </c>
      <c r="K5089" t="s">
        <v>756</v>
      </c>
      <c r="L5089" t="s">
        <v>757</v>
      </c>
      <c r="M5089" t="s">
        <v>757</v>
      </c>
      <c r="N5089" t="s">
        <v>756</v>
      </c>
      <c r="O5089" t="s">
        <v>756</v>
      </c>
      <c r="P5089" t="s">
        <v>758</v>
      </c>
      <c r="Q5089" t="s">
        <v>759</v>
      </c>
      <c r="R5089" t="s">
        <v>759</v>
      </c>
      <c r="S5089" t="s">
        <v>757</v>
      </c>
      <c r="T5089" t="s">
        <v>757</v>
      </c>
      <c r="U5089" t="s">
        <v>757</v>
      </c>
      <c r="V5089" t="s">
        <v>773</v>
      </c>
      <c r="W5089" t="s">
        <v>773</v>
      </c>
      <c r="X5089" t="s">
        <v>20961</v>
      </c>
      <c r="Y5089" t="str">
        <f t="shared" si="1122"/>
        <v>diciembre</v>
      </c>
      <c r="Z5089">
        <f>YEAR(BD_PONDERACIONES[[#This Row],[Fecha Ejecución del Ticket]])</f>
        <v>2022</v>
      </c>
      <c r="AA5089" t="str">
        <f t="shared" si="1123"/>
        <v>febrero</v>
      </c>
      <c r="AB5089">
        <f>YEAR(BD_PONDERACIONES[[#This Row],[Fecha de Inspección]])</f>
        <v>2023</v>
      </c>
      <c r="AC5089">
        <f t="shared" si="1124"/>
        <v>0.5</v>
      </c>
      <c r="AD5089">
        <f t="shared" si="1125"/>
        <v>0.5</v>
      </c>
      <c r="AE5089">
        <f t="shared" si="1126"/>
        <v>0.5</v>
      </c>
      <c r="AF5089">
        <f t="shared" si="1127"/>
        <v>0.5</v>
      </c>
      <c r="AG5089">
        <f t="shared" si="1128"/>
        <v>0.5</v>
      </c>
      <c r="AH5089">
        <f t="shared" si="1129"/>
        <v>0.5</v>
      </c>
      <c r="AI5089">
        <f t="shared" si="1130"/>
        <v>0.25</v>
      </c>
      <c r="AJ5089">
        <f t="shared" si="1131"/>
        <v>0.25</v>
      </c>
      <c r="AK5089">
        <f t="shared" si="1132"/>
        <v>0.5</v>
      </c>
      <c r="AL5089">
        <f t="shared" si="1133"/>
        <v>0</v>
      </c>
      <c r="AM5089">
        <f t="shared" si="1134"/>
        <v>0</v>
      </c>
      <c r="AN5089" s="6">
        <f t="shared" si="1135"/>
        <v>0.8</v>
      </c>
      <c r="AO5089" t="str">
        <f>VLOOKUP(BD_PONDERACIONES[[#This Row],[Comuna]],Tabla3[#All],2,0)</f>
        <v>Cordillera</v>
      </c>
    </row>
    <row r="5090" spans="1:41" x14ac:dyDescent="0.35">
      <c r="A5090" t="s">
        <v>24390</v>
      </c>
      <c r="B5090" t="s">
        <v>24391</v>
      </c>
      <c r="C5090" t="s">
        <v>24392</v>
      </c>
      <c r="D5090" s="5">
        <v>44958</v>
      </c>
      <c r="E5090" s="5">
        <v>44902</v>
      </c>
      <c r="F5090" t="s">
        <v>763</v>
      </c>
      <c r="G5090" t="s">
        <v>24393</v>
      </c>
      <c r="H5090" t="s">
        <v>2860</v>
      </c>
      <c r="J5090" t="s">
        <v>756</v>
      </c>
      <c r="K5090" t="s">
        <v>756</v>
      </c>
      <c r="L5090" t="s">
        <v>757</v>
      </c>
      <c r="M5090" t="s">
        <v>757</v>
      </c>
      <c r="N5090" t="s">
        <v>756</v>
      </c>
      <c r="O5090" t="s">
        <v>756</v>
      </c>
      <c r="P5090" t="s">
        <v>758</v>
      </c>
      <c r="Q5090" t="s">
        <v>759</v>
      </c>
      <c r="R5090" t="s">
        <v>759</v>
      </c>
      <c r="S5090" t="s">
        <v>757</v>
      </c>
      <c r="T5090" t="s">
        <v>757</v>
      </c>
      <c r="U5090" t="s">
        <v>757</v>
      </c>
      <c r="V5090" t="s">
        <v>756</v>
      </c>
      <c r="W5090" t="s">
        <v>756</v>
      </c>
      <c r="X5090" t="s">
        <v>24394</v>
      </c>
      <c r="Y5090" t="str">
        <f t="shared" si="1122"/>
        <v>diciembre</v>
      </c>
      <c r="Z5090">
        <f>YEAR(BD_PONDERACIONES[[#This Row],[Fecha Ejecución del Ticket]])</f>
        <v>2022</v>
      </c>
      <c r="AA5090" t="str">
        <f t="shared" si="1123"/>
        <v>febrero</v>
      </c>
      <c r="AB5090">
        <f>YEAR(BD_PONDERACIONES[[#This Row],[Fecha de Inspección]])</f>
        <v>2023</v>
      </c>
      <c r="AC5090">
        <f t="shared" si="1124"/>
        <v>0.5</v>
      </c>
      <c r="AD5090">
        <f t="shared" si="1125"/>
        <v>0.5</v>
      </c>
      <c r="AE5090">
        <f t="shared" si="1126"/>
        <v>0.5</v>
      </c>
      <c r="AF5090">
        <f t="shared" si="1127"/>
        <v>0.5</v>
      </c>
      <c r="AG5090">
        <f t="shared" si="1128"/>
        <v>0.5</v>
      </c>
      <c r="AH5090">
        <f t="shared" si="1129"/>
        <v>0.5</v>
      </c>
      <c r="AI5090">
        <f t="shared" si="1130"/>
        <v>0.25</v>
      </c>
      <c r="AJ5090">
        <f t="shared" si="1131"/>
        <v>0.25</v>
      </c>
      <c r="AK5090">
        <f t="shared" si="1132"/>
        <v>0.5</v>
      </c>
      <c r="AL5090">
        <f t="shared" si="1133"/>
        <v>0.5</v>
      </c>
      <c r="AM5090">
        <f t="shared" si="1134"/>
        <v>0.5</v>
      </c>
      <c r="AN5090" s="6">
        <f t="shared" si="1135"/>
        <v>1</v>
      </c>
      <c r="AO5090" t="str">
        <f>VLOOKUP(BD_PONDERACIONES[[#This Row],[Comuna]],Tabla3[#All],2,0)</f>
        <v>Cordillera</v>
      </c>
    </row>
    <row r="5091" spans="1:41" x14ac:dyDescent="0.35">
      <c r="A5091" t="s">
        <v>24395</v>
      </c>
      <c r="B5091" t="s">
        <v>24396</v>
      </c>
      <c r="C5091" t="s">
        <v>24397</v>
      </c>
      <c r="D5091" s="5">
        <v>44958</v>
      </c>
      <c r="E5091" s="5">
        <v>44902</v>
      </c>
      <c r="F5091" t="s">
        <v>763</v>
      </c>
      <c r="G5091" t="s">
        <v>24398</v>
      </c>
      <c r="H5091" t="s">
        <v>2860</v>
      </c>
      <c r="J5091" t="s">
        <v>756</v>
      </c>
      <c r="K5091" t="s">
        <v>756</v>
      </c>
      <c r="L5091" t="s">
        <v>757</v>
      </c>
      <c r="M5091" t="s">
        <v>757</v>
      </c>
      <c r="N5091" t="s">
        <v>756</v>
      </c>
      <c r="O5091" t="s">
        <v>756</v>
      </c>
      <c r="P5091" t="s">
        <v>765</v>
      </c>
      <c r="Q5091" t="s">
        <v>24399</v>
      </c>
      <c r="R5091" t="s">
        <v>24400</v>
      </c>
      <c r="S5091" t="s">
        <v>757</v>
      </c>
      <c r="T5091" t="s">
        <v>757</v>
      </c>
      <c r="U5091" t="s">
        <v>757</v>
      </c>
      <c r="V5091" t="s">
        <v>773</v>
      </c>
      <c r="W5091" t="s">
        <v>773</v>
      </c>
      <c r="X5091" t="s">
        <v>24401</v>
      </c>
      <c r="Y5091" t="str">
        <f t="shared" si="1122"/>
        <v>diciembre</v>
      </c>
      <c r="Z5091">
        <f>YEAR(BD_PONDERACIONES[[#This Row],[Fecha Ejecución del Ticket]])</f>
        <v>2022</v>
      </c>
      <c r="AA5091" t="str">
        <f t="shared" si="1123"/>
        <v>febrero</v>
      </c>
      <c r="AB5091">
        <f>YEAR(BD_PONDERACIONES[[#This Row],[Fecha de Inspección]])</f>
        <v>2023</v>
      </c>
      <c r="AC5091">
        <f t="shared" si="1124"/>
        <v>0.5</v>
      </c>
      <c r="AD5091">
        <f t="shared" si="1125"/>
        <v>0.5</v>
      </c>
      <c r="AE5091">
        <f t="shared" si="1126"/>
        <v>0.5</v>
      </c>
      <c r="AF5091">
        <f t="shared" si="1127"/>
        <v>0.5</v>
      </c>
      <c r="AG5091">
        <f t="shared" si="1128"/>
        <v>0.5</v>
      </c>
      <c r="AH5091">
        <f t="shared" si="1129"/>
        <v>0.5</v>
      </c>
      <c r="AI5091">
        <f t="shared" si="1130"/>
        <v>0.25</v>
      </c>
      <c r="AJ5091">
        <f t="shared" si="1131"/>
        <v>0.25</v>
      </c>
      <c r="AK5091">
        <f t="shared" si="1132"/>
        <v>0.5</v>
      </c>
      <c r="AL5091">
        <f t="shared" si="1133"/>
        <v>0</v>
      </c>
      <c r="AM5091">
        <f t="shared" si="1134"/>
        <v>0</v>
      </c>
      <c r="AN5091" s="6">
        <f t="shared" si="1135"/>
        <v>0.8</v>
      </c>
      <c r="AO5091" t="str">
        <f>VLOOKUP(BD_PONDERACIONES[[#This Row],[Comuna]],Tabla3[#All],2,0)</f>
        <v>Cordillera</v>
      </c>
    </row>
    <row r="5092" spans="1:41" x14ac:dyDescent="0.35">
      <c r="A5092" t="s">
        <v>24402</v>
      </c>
      <c r="B5092" t="s">
        <v>24403</v>
      </c>
      <c r="C5092" t="s">
        <v>24404</v>
      </c>
      <c r="D5092" s="5">
        <v>44958</v>
      </c>
      <c r="E5092" s="5">
        <v>44898</v>
      </c>
      <c r="F5092" t="s">
        <v>763</v>
      </c>
      <c r="G5092" t="s">
        <v>24405</v>
      </c>
      <c r="H5092" t="s">
        <v>2860</v>
      </c>
      <c r="J5092" t="s">
        <v>757</v>
      </c>
      <c r="K5092" t="s">
        <v>757</v>
      </c>
      <c r="L5092" t="s">
        <v>773</v>
      </c>
      <c r="M5092" t="s">
        <v>773</v>
      </c>
      <c r="N5092" t="s">
        <v>756</v>
      </c>
      <c r="O5092" t="s">
        <v>756</v>
      </c>
      <c r="P5092" t="s">
        <v>758</v>
      </c>
      <c r="Q5092" t="s">
        <v>759</v>
      </c>
      <c r="R5092" t="s">
        <v>759</v>
      </c>
      <c r="S5092" t="s">
        <v>757</v>
      </c>
      <c r="T5092" t="s">
        <v>757</v>
      </c>
      <c r="U5092" t="s">
        <v>757</v>
      </c>
      <c r="V5092" t="s">
        <v>773</v>
      </c>
      <c r="W5092" t="s">
        <v>773</v>
      </c>
      <c r="X5092" t="s">
        <v>24406</v>
      </c>
      <c r="Y5092" t="str">
        <f t="shared" si="1122"/>
        <v>diciembre</v>
      </c>
      <c r="Z5092">
        <f>YEAR(BD_PONDERACIONES[[#This Row],[Fecha Ejecución del Ticket]])</f>
        <v>2022</v>
      </c>
      <c r="AA5092" t="str">
        <f t="shared" si="1123"/>
        <v>febrero</v>
      </c>
      <c r="AB5092">
        <f>YEAR(BD_PONDERACIONES[[#This Row],[Fecha de Inspección]])</f>
        <v>2023</v>
      </c>
      <c r="AC5092">
        <f t="shared" si="1124"/>
        <v>0.5</v>
      </c>
      <c r="AD5092">
        <f t="shared" si="1125"/>
        <v>0.5</v>
      </c>
      <c r="AE5092">
        <f t="shared" si="1126"/>
        <v>0</v>
      </c>
      <c r="AF5092">
        <f t="shared" si="1127"/>
        <v>0</v>
      </c>
      <c r="AG5092">
        <f t="shared" si="1128"/>
        <v>0.5</v>
      </c>
      <c r="AH5092">
        <f t="shared" si="1129"/>
        <v>0.5</v>
      </c>
      <c r="AI5092">
        <f t="shared" si="1130"/>
        <v>0.25</v>
      </c>
      <c r="AJ5092">
        <f t="shared" si="1131"/>
        <v>0.25</v>
      </c>
      <c r="AK5092">
        <f t="shared" si="1132"/>
        <v>0.5</v>
      </c>
      <c r="AL5092">
        <f t="shared" si="1133"/>
        <v>0</v>
      </c>
      <c r="AM5092">
        <f t="shared" si="1134"/>
        <v>0</v>
      </c>
      <c r="AN5092" s="6">
        <f t="shared" si="1135"/>
        <v>0.5</v>
      </c>
      <c r="AO5092" t="str">
        <f>VLOOKUP(BD_PONDERACIONES[[#This Row],[Comuna]],Tabla3[#All],2,0)</f>
        <v>Cordillera</v>
      </c>
    </row>
    <row r="5093" spans="1:41" x14ac:dyDescent="0.35">
      <c r="A5093" t="s">
        <v>24407</v>
      </c>
      <c r="B5093" t="s">
        <v>24408</v>
      </c>
      <c r="C5093" t="s">
        <v>24409</v>
      </c>
      <c r="D5093" s="5">
        <v>44958</v>
      </c>
      <c r="E5093" s="5">
        <v>44898</v>
      </c>
      <c r="F5093" t="s">
        <v>763</v>
      </c>
      <c r="G5093" t="s">
        <v>24410</v>
      </c>
      <c r="H5093" t="s">
        <v>2882</v>
      </c>
      <c r="J5093" t="s">
        <v>756</v>
      </c>
      <c r="K5093" t="s">
        <v>756</v>
      </c>
      <c r="L5093" t="s">
        <v>757</v>
      </c>
      <c r="M5093" t="s">
        <v>757</v>
      </c>
      <c r="N5093" t="s">
        <v>756</v>
      </c>
      <c r="O5093" t="s">
        <v>756</v>
      </c>
      <c r="P5093" t="s">
        <v>758</v>
      </c>
      <c r="Q5093" t="s">
        <v>759</v>
      </c>
      <c r="R5093" t="s">
        <v>759</v>
      </c>
      <c r="S5093" t="s">
        <v>757</v>
      </c>
      <c r="T5093" t="s">
        <v>757</v>
      </c>
      <c r="U5093" t="s">
        <v>757</v>
      </c>
      <c r="V5093" t="s">
        <v>773</v>
      </c>
      <c r="W5093" t="s">
        <v>773</v>
      </c>
      <c r="X5093" t="s">
        <v>16827</v>
      </c>
      <c r="Y5093" t="str">
        <f t="shared" si="1122"/>
        <v>diciembre</v>
      </c>
      <c r="Z5093">
        <f>YEAR(BD_PONDERACIONES[[#This Row],[Fecha Ejecución del Ticket]])</f>
        <v>2022</v>
      </c>
      <c r="AA5093" t="str">
        <f t="shared" si="1123"/>
        <v>febrero</v>
      </c>
      <c r="AB5093">
        <f>YEAR(BD_PONDERACIONES[[#This Row],[Fecha de Inspección]])</f>
        <v>2023</v>
      </c>
      <c r="AC5093">
        <f t="shared" si="1124"/>
        <v>0.5</v>
      </c>
      <c r="AD5093">
        <f t="shared" si="1125"/>
        <v>0.5</v>
      </c>
      <c r="AE5093">
        <f t="shared" si="1126"/>
        <v>0.5</v>
      </c>
      <c r="AF5093">
        <f t="shared" si="1127"/>
        <v>0.5</v>
      </c>
      <c r="AG5093">
        <f t="shared" si="1128"/>
        <v>0.5</v>
      </c>
      <c r="AH5093">
        <f t="shared" si="1129"/>
        <v>0.5</v>
      </c>
      <c r="AI5093">
        <f t="shared" si="1130"/>
        <v>0.25</v>
      </c>
      <c r="AJ5093">
        <f t="shared" si="1131"/>
        <v>0.25</v>
      </c>
      <c r="AK5093">
        <f t="shared" si="1132"/>
        <v>0.5</v>
      </c>
      <c r="AL5093">
        <f t="shared" si="1133"/>
        <v>0</v>
      </c>
      <c r="AM5093">
        <f t="shared" si="1134"/>
        <v>0</v>
      </c>
      <c r="AN5093" s="6">
        <f t="shared" si="1135"/>
        <v>0.8</v>
      </c>
      <c r="AO5093" t="str">
        <f>VLOOKUP(BD_PONDERACIONES[[#This Row],[Comuna]],Tabla3[#All],2,0)</f>
        <v>Cordillera</v>
      </c>
    </row>
    <row r="5094" spans="1:41" x14ac:dyDescent="0.35">
      <c r="A5094" t="s">
        <v>24411</v>
      </c>
      <c r="B5094" t="s">
        <v>24412</v>
      </c>
      <c r="C5094" t="s">
        <v>24413</v>
      </c>
      <c r="D5094" s="5">
        <v>44958</v>
      </c>
      <c r="E5094" s="5">
        <v>44898</v>
      </c>
      <c r="F5094" t="s">
        <v>763</v>
      </c>
      <c r="G5094" t="s">
        <v>24414</v>
      </c>
      <c r="H5094" t="s">
        <v>3456</v>
      </c>
      <c r="J5094" t="s">
        <v>756</v>
      </c>
      <c r="K5094" t="s">
        <v>756</v>
      </c>
      <c r="L5094" t="s">
        <v>756</v>
      </c>
      <c r="M5094" t="s">
        <v>756</v>
      </c>
      <c r="N5094" t="s">
        <v>756</v>
      </c>
      <c r="O5094" t="s">
        <v>756</v>
      </c>
      <c r="P5094" t="s">
        <v>758</v>
      </c>
      <c r="Q5094" t="s">
        <v>759</v>
      </c>
      <c r="R5094" t="s">
        <v>759</v>
      </c>
      <c r="S5094" t="s">
        <v>757</v>
      </c>
      <c r="T5094" t="s">
        <v>757</v>
      </c>
      <c r="U5094" t="s">
        <v>757</v>
      </c>
      <c r="V5094" t="s">
        <v>756</v>
      </c>
      <c r="W5094" t="s">
        <v>756</v>
      </c>
      <c r="X5094" t="s">
        <v>804</v>
      </c>
      <c r="Y5094" t="str">
        <f t="shared" si="1122"/>
        <v>diciembre</v>
      </c>
      <c r="Z5094">
        <f>YEAR(BD_PONDERACIONES[[#This Row],[Fecha Ejecución del Ticket]])</f>
        <v>2022</v>
      </c>
      <c r="AA5094" t="str">
        <f t="shared" si="1123"/>
        <v>febrero</v>
      </c>
      <c r="AB5094">
        <f>YEAR(BD_PONDERACIONES[[#This Row],[Fecha de Inspección]])</f>
        <v>2023</v>
      </c>
      <c r="AC5094">
        <f t="shared" si="1124"/>
        <v>0.5</v>
      </c>
      <c r="AD5094">
        <f t="shared" si="1125"/>
        <v>0.5</v>
      </c>
      <c r="AE5094">
        <f t="shared" si="1126"/>
        <v>0.5</v>
      </c>
      <c r="AF5094">
        <f t="shared" si="1127"/>
        <v>0.5</v>
      </c>
      <c r="AG5094">
        <f t="shared" si="1128"/>
        <v>0.5</v>
      </c>
      <c r="AH5094">
        <f t="shared" si="1129"/>
        <v>0.5</v>
      </c>
      <c r="AI5094">
        <f t="shared" si="1130"/>
        <v>0.25</v>
      </c>
      <c r="AJ5094">
        <f t="shared" si="1131"/>
        <v>0.25</v>
      </c>
      <c r="AK5094">
        <f t="shared" si="1132"/>
        <v>0.5</v>
      </c>
      <c r="AL5094">
        <f t="shared" si="1133"/>
        <v>0.5</v>
      </c>
      <c r="AM5094">
        <f t="shared" si="1134"/>
        <v>0.5</v>
      </c>
      <c r="AN5094" s="6">
        <f t="shared" si="1135"/>
        <v>1</v>
      </c>
      <c r="AO5094" t="str">
        <f>VLOOKUP(BD_PONDERACIONES[[#This Row],[Comuna]],Tabla3[#All],2,0)</f>
        <v>Cordillera</v>
      </c>
    </row>
    <row r="5095" spans="1:41" x14ac:dyDescent="0.35">
      <c r="A5095" t="s">
        <v>24415</v>
      </c>
      <c r="B5095" t="s">
        <v>24416</v>
      </c>
      <c r="C5095" t="s">
        <v>24417</v>
      </c>
      <c r="D5095" s="5">
        <v>44958</v>
      </c>
      <c r="E5095" s="5">
        <v>44898</v>
      </c>
      <c r="F5095" t="s">
        <v>763</v>
      </c>
      <c r="G5095" t="s">
        <v>24418</v>
      </c>
      <c r="H5095" t="s">
        <v>3456</v>
      </c>
      <c r="J5095" t="s">
        <v>756</v>
      </c>
      <c r="K5095" t="s">
        <v>756</v>
      </c>
      <c r="L5095" t="s">
        <v>757</v>
      </c>
      <c r="M5095" t="s">
        <v>757</v>
      </c>
      <c r="N5095" t="s">
        <v>756</v>
      </c>
      <c r="O5095" t="s">
        <v>756</v>
      </c>
      <c r="P5095" t="s">
        <v>758</v>
      </c>
      <c r="Q5095" t="s">
        <v>759</v>
      </c>
      <c r="R5095" t="s">
        <v>759</v>
      </c>
      <c r="S5095" t="s">
        <v>757</v>
      </c>
      <c r="T5095" t="s">
        <v>757</v>
      </c>
      <c r="U5095" t="s">
        <v>757</v>
      </c>
      <c r="V5095" t="s">
        <v>756</v>
      </c>
      <c r="W5095" t="s">
        <v>768</v>
      </c>
      <c r="X5095" t="s">
        <v>24419</v>
      </c>
      <c r="Y5095" t="str">
        <f t="shared" si="1122"/>
        <v>diciembre</v>
      </c>
      <c r="Z5095">
        <f>YEAR(BD_PONDERACIONES[[#This Row],[Fecha Ejecución del Ticket]])</f>
        <v>2022</v>
      </c>
      <c r="AA5095" t="str">
        <f t="shared" si="1123"/>
        <v>febrero</v>
      </c>
      <c r="AB5095">
        <f>YEAR(BD_PONDERACIONES[[#This Row],[Fecha de Inspección]])</f>
        <v>2023</v>
      </c>
      <c r="AC5095">
        <f t="shared" si="1124"/>
        <v>0.5</v>
      </c>
      <c r="AD5095">
        <f t="shared" si="1125"/>
        <v>0.5</v>
      </c>
      <c r="AE5095">
        <f t="shared" si="1126"/>
        <v>0.5</v>
      </c>
      <c r="AF5095">
        <f t="shared" si="1127"/>
        <v>0.5</v>
      </c>
      <c r="AG5095">
        <f t="shared" si="1128"/>
        <v>0.5</v>
      </c>
      <c r="AH5095">
        <f t="shared" si="1129"/>
        <v>0.5</v>
      </c>
      <c r="AI5095">
        <f t="shared" si="1130"/>
        <v>0.25</v>
      </c>
      <c r="AJ5095">
        <f t="shared" si="1131"/>
        <v>0.25</v>
      </c>
      <c r="AK5095">
        <f t="shared" si="1132"/>
        <v>0.5</v>
      </c>
      <c r="AL5095">
        <f t="shared" si="1133"/>
        <v>0.5</v>
      </c>
      <c r="AM5095">
        <f t="shared" si="1134"/>
        <v>0.17499999999999999</v>
      </c>
      <c r="AN5095" s="6">
        <f t="shared" si="1135"/>
        <v>0.93500000000000005</v>
      </c>
      <c r="AO5095" t="str">
        <f>VLOOKUP(BD_PONDERACIONES[[#This Row],[Comuna]],Tabla3[#All],2,0)</f>
        <v>Cordillera</v>
      </c>
    </row>
    <row r="5096" spans="1:41" x14ac:dyDescent="0.35">
      <c r="A5096" t="s">
        <v>24420</v>
      </c>
      <c r="B5096" t="s">
        <v>24421</v>
      </c>
      <c r="C5096" t="s">
        <v>24422</v>
      </c>
      <c r="D5096" s="5">
        <v>44958</v>
      </c>
      <c r="E5096" s="5">
        <v>44922</v>
      </c>
      <c r="F5096" t="s">
        <v>763</v>
      </c>
      <c r="G5096" t="s">
        <v>24423</v>
      </c>
      <c r="H5096" t="s">
        <v>3456</v>
      </c>
      <c r="J5096" t="s">
        <v>756</v>
      </c>
      <c r="K5096" t="s">
        <v>756</v>
      </c>
      <c r="L5096" t="s">
        <v>757</v>
      </c>
      <c r="M5096" t="s">
        <v>757</v>
      </c>
      <c r="N5096" t="s">
        <v>756</v>
      </c>
      <c r="O5096" t="s">
        <v>756</v>
      </c>
      <c r="P5096" t="s">
        <v>758</v>
      </c>
      <c r="Q5096" t="s">
        <v>759</v>
      </c>
      <c r="R5096" t="s">
        <v>759</v>
      </c>
      <c r="S5096" t="s">
        <v>757</v>
      </c>
      <c r="T5096" t="s">
        <v>757</v>
      </c>
      <c r="U5096" t="s">
        <v>757</v>
      </c>
      <c r="V5096" t="s">
        <v>773</v>
      </c>
      <c r="W5096" t="s">
        <v>773</v>
      </c>
      <c r="X5096" t="s">
        <v>24424</v>
      </c>
      <c r="Y5096" t="str">
        <f t="shared" si="1122"/>
        <v>diciembre</v>
      </c>
      <c r="Z5096">
        <f>YEAR(BD_PONDERACIONES[[#This Row],[Fecha Ejecución del Ticket]])</f>
        <v>2022</v>
      </c>
      <c r="AA5096" t="str">
        <f t="shared" si="1123"/>
        <v>febrero</v>
      </c>
      <c r="AB5096">
        <f>YEAR(BD_PONDERACIONES[[#This Row],[Fecha de Inspección]])</f>
        <v>2023</v>
      </c>
      <c r="AC5096">
        <f t="shared" si="1124"/>
        <v>0.5</v>
      </c>
      <c r="AD5096">
        <f t="shared" si="1125"/>
        <v>0.5</v>
      </c>
      <c r="AE5096">
        <f t="shared" si="1126"/>
        <v>0.5</v>
      </c>
      <c r="AF5096">
        <f t="shared" si="1127"/>
        <v>0.5</v>
      </c>
      <c r="AG5096">
        <f t="shared" si="1128"/>
        <v>0.5</v>
      </c>
      <c r="AH5096">
        <f t="shared" si="1129"/>
        <v>0.5</v>
      </c>
      <c r="AI5096">
        <f t="shared" si="1130"/>
        <v>0.25</v>
      </c>
      <c r="AJ5096">
        <f t="shared" si="1131"/>
        <v>0.25</v>
      </c>
      <c r="AK5096">
        <f t="shared" si="1132"/>
        <v>0.5</v>
      </c>
      <c r="AL5096">
        <f t="shared" si="1133"/>
        <v>0</v>
      </c>
      <c r="AM5096">
        <f t="shared" si="1134"/>
        <v>0</v>
      </c>
      <c r="AN5096" s="6">
        <f t="shared" si="1135"/>
        <v>0.8</v>
      </c>
      <c r="AO5096" t="str">
        <f>VLOOKUP(BD_PONDERACIONES[[#This Row],[Comuna]],Tabla3[#All],2,0)</f>
        <v>Cordillera</v>
      </c>
    </row>
    <row r="5097" spans="1:41" x14ac:dyDescent="0.35">
      <c r="A5097" t="s">
        <v>24425</v>
      </c>
      <c r="B5097" t="s">
        <v>24426</v>
      </c>
      <c r="C5097" t="s">
        <v>24427</v>
      </c>
      <c r="D5097" s="5">
        <v>44958</v>
      </c>
      <c r="E5097" s="5">
        <v>44929</v>
      </c>
      <c r="F5097" t="s">
        <v>763</v>
      </c>
      <c r="G5097" t="s">
        <v>24428</v>
      </c>
      <c r="H5097" t="s">
        <v>3456</v>
      </c>
      <c r="J5097" t="s">
        <v>756</v>
      </c>
      <c r="K5097" t="s">
        <v>756</v>
      </c>
      <c r="L5097" t="s">
        <v>757</v>
      </c>
      <c r="M5097" t="s">
        <v>757</v>
      </c>
      <c r="N5097" t="s">
        <v>756</v>
      </c>
      <c r="O5097" t="s">
        <v>756</v>
      </c>
      <c r="P5097" t="s">
        <v>758</v>
      </c>
      <c r="Q5097" t="s">
        <v>759</v>
      </c>
      <c r="R5097" t="s">
        <v>759</v>
      </c>
      <c r="S5097" t="s">
        <v>757</v>
      </c>
      <c r="T5097" t="s">
        <v>757</v>
      </c>
      <c r="U5097" t="s">
        <v>757</v>
      </c>
      <c r="V5097" t="s">
        <v>756</v>
      </c>
      <c r="W5097" t="s">
        <v>768</v>
      </c>
      <c r="X5097" t="s">
        <v>11786</v>
      </c>
      <c r="Y5097" t="str">
        <f t="shared" si="1122"/>
        <v>enero</v>
      </c>
      <c r="Z5097">
        <f>YEAR(BD_PONDERACIONES[[#This Row],[Fecha Ejecución del Ticket]])</f>
        <v>2023</v>
      </c>
      <c r="AA5097" t="str">
        <f t="shared" si="1123"/>
        <v>febrero</v>
      </c>
      <c r="AB5097">
        <f>YEAR(BD_PONDERACIONES[[#This Row],[Fecha de Inspección]])</f>
        <v>2023</v>
      </c>
      <c r="AC5097">
        <f t="shared" si="1124"/>
        <v>0.5</v>
      </c>
      <c r="AD5097">
        <f t="shared" si="1125"/>
        <v>0.5</v>
      </c>
      <c r="AE5097">
        <f t="shared" si="1126"/>
        <v>0.5</v>
      </c>
      <c r="AF5097">
        <f t="shared" si="1127"/>
        <v>0.5</v>
      </c>
      <c r="AG5097">
        <f t="shared" si="1128"/>
        <v>0.5</v>
      </c>
      <c r="AH5097">
        <f t="shared" si="1129"/>
        <v>0.5</v>
      </c>
      <c r="AI5097">
        <f t="shared" si="1130"/>
        <v>0.25</v>
      </c>
      <c r="AJ5097">
        <f t="shared" si="1131"/>
        <v>0.25</v>
      </c>
      <c r="AK5097">
        <f t="shared" si="1132"/>
        <v>0.5</v>
      </c>
      <c r="AL5097">
        <f t="shared" si="1133"/>
        <v>0.5</v>
      </c>
      <c r="AM5097">
        <f t="shared" si="1134"/>
        <v>0.17499999999999999</v>
      </c>
      <c r="AN5097" s="6">
        <f t="shared" si="1135"/>
        <v>0.93500000000000005</v>
      </c>
      <c r="AO5097" t="str">
        <f>VLOOKUP(BD_PONDERACIONES[[#This Row],[Comuna]],Tabla3[#All],2,0)</f>
        <v>Cordillera</v>
      </c>
    </row>
    <row r="5098" spans="1:41" x14ac:dyDescent="0.35">
      <c r="A5098" t="s">
        <v>24429</v>
      </c>
      <c r="B5098" t="s">
        <v>24430</v>
      </c>
      <c r="C5098" t="s">
        <v>24431</v>
      </c>
      <c r="D5098" s="5">
        <v>44958</v>
      </c>
      <c r="E5098" s="5">
        <v>44898</v>
      </c>
      <c r="F5098" t="s">
        <v>763</v>
      </c>
      <c r="G5098" t="s">
        <v>24432</v>
      </c>
      <c r="H5098" t="s">
        <v>3456</v>
      </c>
      <c r="J5098" t="s">
        <v>756</v>
      </c>
      <c r="K5098" t="s">
        <v>756</v>
      </c>
      <c r="L5098" t="s">
        <v>757</v>
      </c>
      <c r="M5098" t="s">
        <v>757</v>
      </c>
      <c r="N5098" t="s">
        <v>756</v>
      </c>
      <c r="O5098" t="s">
        <v>756</v>
      </c>
      <c r="P5098" t="s">
        <v>758</v>
      </c>
      <c r="Q5098" t="s">
        <v>759</v>
      </c>
      <c r="R5098" t="s">
        <v>759</v>
      </c>
      <c r="S5098" t="s">
        <v>757</v>
      </c>
      <c r="T5098" t="s">
        <v>757</v>
      </c>
      <c r="U5098" t="s">
        <v>757</v>
      </c>
      <c r="V5098" t="s">
        <v>756</v>
      </c>
      <c r="W5098" t="s">
        <v>768</v>
      </c>
      <c r="X5098" t="s">
        <v>24433</v>
      </c>
      <c r="Y5098" t="str">
        <f t="shared" si="1122"/>
        <v>diciembre</v>
      </c>
      <c r="Z5098">
        <f>YEAR(BD_PONDERACIONES[[#This Row],[Fecha Ejecución del Ticket]])</f>
        <v>2022</v>
      </c>
      <c r="AA5098" t="str">
        <f t="shared" si="1123"/>
        <v>febrero</v>
      </c>
      <c r="AB5098">
        <f>YEAR(BD_PONDERACIONES[[#This Row],[Fecha de Inspección]])</f>
        <v>2023</v>
      </c>
      <c r="AC5098">
        <f t="shared" si="1124"/>
        <v>0.5</v>
      </c>
      <c r="AD5098">
        <f t="shared" si="1125"/>
        <v>0.5</v>
      </c>
      <c r="AE5098">
        <f t="shared" si="1126"/>
        <v>0.5</v>
      </c>
      <c r="AF5098">
        <f t="shared" si="1127"/>
        <v>0.5</v>
      </c>
      <c r="AG5098">
        <f t="shared" si="1128"/>
        <v>0.5</v>
      </c>
      <c r="AH5098">
        <f t="shared" si="1129"/>
        <v>0.5</v>
      </c>
      <c r="AI5098">
        <f t="shared" si="1130"/>
        <v>0.25</v>
      </c>
      <c r="AJ5098">
        <f t="shared" si="1131"/>
        <v>0.25</v>
      </c>
      <c r="AK5098">
        <f t="shared" si="1132"/>
        <v>0.5</v>
      </c>
      <c r="AL5098">
        <f t="shared" si="1133"/>
        <v>0.5</v>
      </c>
      <c r="AM5098">
        <f t="shared" si="1134"/>
        <v>0.17499999999999999</v>
      </c>
      <c r="AN5098" s="6">
        <f t="shared" si="1135"/>
        <v>0.93500000000000005</v>
      </c>
      <c r="AO5098" t="str">
        <f>VLOOKUP(BD_PONDERACIONES[[#This Row],[Comuna]],Tabla3[#All],2,0)</f>
        <v>Cordillera</v>
      </c>
    </row>
    <row r="5099" spans="1:41" x14ac:dyDescent="0.35">
      <c r="A5099" t="s">
        <v>25989</v>
      </c>
      <c r="B5099" t="s">
        <v>25990</v>
      </c>
      <c r="C5099" t="s">
        <v>25991</v>
      </c>
      <c r="D5099" s="5">
        <v>44959</v>
      </c>
      <c r="E5099" s="5">
        <v>44914</v>
      </c>
      <c r="F5099" t="s">
        <v>763</v>
      </c>
      <c r="G5099" t="s">
        <v>25992</v>
      </c>
      <c r="H5099" t="s">
        <v>755</v>
      </c>
      <c r="J5099" t="s">
        <v>756</v>
      </c>
      <c r="K5099" t="s">
        <v>756</v>
      </c>
      <c r="L5099" t="s">
        <v>757</v>
      </c>
      <c r="M5099" t="s">
        <v>757</v>
      </c>
      <c r="N5099" t="s">
        <v>756</v>
      </c>
      <c r="O5099" t="s">
        <v>756</v>
      </c>
      <c r="P5099" t="s">
        <v>758</v>
      </c>
      <c r="Q5099" t="s">
        <v>759</v>
      </c>
      <c r="R5099" t="s">
        <v>759</v>
      </c>
      <c r="S5099" t="s">
        <v>757</v>
      </c>
      <c r="T5099" t="s">
        <v>757</v>
      </c>
      <c r="U5099" t="s">
        <v>757</v>
      </c>
      <c r="V5099" t="s">
        <v>756</v>
      </c>
      <c r="W5099" t="s">
        <v>756</v>
      </c>
      <c r="X5099" t="s">
        <v>25993</v>
      </c>
      <c r="Y5099" t="str">
        <f t="shared" si="1122"/>
        <v>diciembre</v>
      </c>
      <c r="Z5099">
        <f>YEAR(BD_PONDERACIONES[[#This Row],[Fecha Ejecución del Ticket]])</f>
        <v>2022</v>
      </c>
      <c r="AA5099" t="str">
        <f t="shared" si="1123"/>
        <v>febrero</v>
      </c>
      <c r="AB5099">
        <f>YEAR(BD_PONDERACIONES[[#This Row],[Fecha de Inspección]])</f>
        <v>2023</v>
      </c>
      <c r="AC5099">
        <f t="shared" si="1124"/>
        <v>0.5</v>
      </c>
      <c r="AD5099">
        <f t="shared" si="1125"/>
        <v>0.5</v>
      </c>
      <c r="AE5099">
        <f t="shared" si="1126"/>
        <v>0.5</v>
      </c>
      <c r="AF5099">
        <f t="shared" si="1127"/>
        <v>0.5</v>
      </c>
      <c r="AG5099">
        <f t="shared" si="1128"/>
        <v>0.5</v>
      </c>
      <c r="AH5099">
        <f t="shared" si="1129"/>
        <v>0.5</v>
      </c>
      <c r="AI5099">
        <f t="shared" si="1130"/>
        <v>0.25</v>
      </c>
      <c r="AJ5099">
        <f t="shared" si="1131"/>
        <v>0.25</v>
      </c>
      <c r="AK5099">
        <f t="shared" si="1132"/>
        <v>0.5</v>
      </c>
      <c r="AL5099">
        <f t="shared" si="1133"/>
        <v>0.5</v>
      </c>
      <c r="AM5099">
        <f t="shared" si="1134"/>
        <v>0.5</v>
      </c>
      <c r="AN5099" s="6">
        <f t="shared" si="1135"/>
        <v>1</v>
      </c>
      <c r="AO5099" t="str">
        <f>VLOOKUP(BD_PONDERACIONES[[#This Row],[Comuna]],Tabla3[#All],2,0)</f>
        <v>Florida</v>
      </c>
    </row>
    <row r="5100" spans="1:41" x14ac:dyDescent="0.35">
      <c r="A5100" t="s">
        <v>25994</v>
      </c>
      <c r="B5100" t="s">
        <v>25995</v>
      </c>
      <c r="C5100" t="s">
        <v>25996</v>
      </c>
      <c r="D5100" s="5">
        <v>44959</v>
      </c>
      <c r="E5100" s="5">
        <v>44914</v>
      </c>
      <c r="F5100" t="s">
        <v>763</v>
      </c>
      <c r="G5100" t="s">
        <v>25992</v>
      </c>
      <c r="H5100" t="s">
        <v>755</v>
      </c>
      <c r="J5100" t="s">
        <v>756</v>
      </c>
      <c r="K5100" t="s">
        <v>756</v>
      </c>
      <c r="L5100" t="s">
        <v>757</v>
      </c>
      <c r="M5100" t="s">
        <v>757</v>
      </c>
      <c r="N5100" t="s">
        <v>756</v>
      </c>
      <c r="O5100" t="s">
        <v>756</v>
      </c>
      <c r="P5100" t="s">
        <v>758</v>
      </c>
      <c r="Q5100" t="s">
        <v>759</v>
      </c>
      <c r="R5100" t="s">
        <v>759</v>
      </c>
      <c r="S5100" t="s">
        <v>757</v>
      </c>
      <c r="T5100" t="s">
        <v>757</v>
      </c>
      <c r="U5100" t="s">
        <v>757</v>
      </c>
      <c r="V5100" t="s">
        <v>756</v>
      </c>
      <c r="W5100" t="s">
        <v>756</v>
      </c>
      <c r="X5100" t="s">
        <v>5692</v>
      </c>
      <c r="Y5100" t="str">
        <f t="shared" si="1122"/>
        <v>diciembre</v>
      </c>
      <c r="Z5100">
        <f>YEAR(BD_PONDERACIONES[[#This Row],[Fecha Ejecución del Ticket]])</f>
        <v>2022</v>
      </c>
      <c r="AA5100" t="str">
        <f t="shared" si="1123"/>
        <v>febrero</v>
      </c>
      <c r="AB5100">
        <f>YEAR(BD_PONDERACIONES[[#This Row],[Fecha de Inspección]])</f>
        <v>2023</v>
      </c>
      <c r="AC5100">
        <f t="shared" si="1124"/>
        <v>0.5</v>
      </c>
      <c r="AD5100">
        <f t="shared" si="1125"/>
        <v>0.5</v>
      </c>
      <c r="AE5100">
        <f t="shared" si="1126"/>
        <v>0.5</v>
      </c>
      <c r="AF5100">
        <f t="shared" si="1127"/>
        <v>0.5</v>
      </c>
      <c r="AG5100">
        <f t="shared" si="1128"/>
        <v>0.5</v>
      </c>
      <c r="AH5100">
        <f t="shared" si="1129"/>
        <v>0.5</v>
      </c>
      <c r="AI5100">
        <f t="shared" si="1130"/>
        <v>0.25</v>
      </c>
      <c r="AJ5100">
        <f t="shared" si="1131"/>
        <v>0.25</v>
      </c>
      <c r="AK5100">
        <f t="shared" si="1132"/>
        <v>0.5</v>
      </c>
      <c r="AL5100">
        <f t="shared" si="1133"/>
        <v>0.5</v>
      </c>
      <c r="AM5100">
        <f t="shared" si="1134"/>
        <v>0.5</v>
      </c>
      <c r="AN5100" s="6">
        <f t="shared" si="1135"/>
        <v>1</v>
      </c>
      <c r="AO5100" t="str">
        <f>VLOOKUP(BD_PONDERACIONES[[#This Row],[Comuna]],Tabla3[#All],2,0)</f>
        <v>Florida</v>
      </c>
    </row>
    <row r="5101" spans="1:41" x14ac:dyDescent="0.35">
      <c r="A5101" t="s">
        <v>25997</v>
      </c>
      <c r="B5101" t="s">
        <v>25998</v>
      </c>
      <c r="C5101" t="s">
        <v>25999</v>
      </c>
      <c r="D5101" s="5">
        <v>44959</v>
      </c>
      <c r="E5101" s="5">
        <v>44914</v>
      </c>
      <c r="F5101" t="s">
        <v>763</v>
      </c>
      <c r="G5101" t="s">
        <v>25992</v>
      </c>
      <c r="H5101" t="s">
        <v>755</v>
      </c>
      <c r="J5101" t="s">
        <v>756</v>
      </c>
      <c r="K5101" t="s">
        <v>756</v>
      </c>
      <c r="L5101" t="s">
        <v>757</v>
      </c>
      <c r="M5101" t="s">
        <v>757</v>
      </c>
      <c r="N5101" t="s">
        <v>756</v>
      </c>
      <c r="O5101" t="s">
        <v>756</v>
      </c>
      <c r="P5101" t="s">
        <v>758</v>
      </c>
      <c r="Q5101" t="s">
        <v>759</v>
      </c>
      <c r="R5101" t="s">
        <v>759</v>
      </c>
      <c r="S5101" t="s">
        <v>757</v>
      </c>
      <c r="T5101" t="s">
        <v>757</v>
      </c>
      <c r="U5101" t="s">
        <v>757</v>
      </c>
      <c r="V5101" t="s">
        <v>773</v>
      </c>
      <c r="W5101" t="s">
        <v>773</v>
      </c>
      <c r="X5101" t="s">
        <v>26000</v>
      </c>
      <c r="Y5101" t="str">
        <f t="shared" si="1122"/>
        <v>diciembre</v>
      </c>
      <c r="Z5101">
        <f>YEAR(BD_PONDERACIONES[[#This Row],[Fecha Ejecución del Ticket]])</f>
        <v>2022</v>
      </c>
      <c r="AA5101" t="str">
        <f t="shared" si="1123"/>
        <v>febrero</v>
      </c>
      <c r="AB5101">
        <f>YEAR(BD_PONDERACIONES[[#This Row],[Fecha de Inspección]])</f>
        <v>2023</v>
      </c>
      <c r="AC5101">
        <f t="shared" si="1124"/>
        <v>0.5</v>
      </c>
      <c r="AD5101">
        <f t="shared" si="1125"/>
        <v>0.5</v>
      </c>
      <c r="AE5101">
        <f t="shared" si="1126"/>
        <v>0.5</v>
      </c>
      <c r="AF5101">
        <f t="shared" si="1127"/>
        <v>0.5</v>
      </c>
      <c r="AG5101">
        <f t="shared" si="1128"/>
        <v>0.5</v>
      </c>
      <c r="AH5101">
        <f t="shared" si="1129"/>
        <v>0.5</v>
      </c>
      <c r="AI5101">
        <f t="shared" si="1130"/>
        <v>0.25</v>
      </c>
      <c r="AJ5101">
        <f t="shared" si="1131"/>
        <v>0.25</v>
      </c>
      <c r="AK5101">
        <f t="shared" si="1132"/>
        <v>0.5</v>
      </c>
      <c r="AL5101">
        <f t="shared" si="1133"/>
        <v>0</v>
      </c>
      <c r="AM5101">
        <f t="shared" si="1134"/>
        <v>0</v>
      </c>
      <c r="AN5101" s="6">
        <f t="shared" si="1135"/>
        <v>0.8</v>
      </c>
      <c r="AO5101" t="str">
        <f>VLOOKUP(BD_PONDERACIONES[[#This Row],[Comuna]],Tabla3[#All],2,0)</f>
        <v>Florida</v>
      </c>
    </row>
    <row r="5102" spans="1:41" x14ac:dyDescent="0.35">
      <c r="A5102" t="s">
        <v>26001</v>
      </c>
      <c r="B5102" t="s">
        <v>26002</v>
      </c>
      <c r="C5102" t="s">
        <v>26003</v>
      </c>
      <c r="D5102" s="5">
        <v>44959</v>
      </c>
      <c r="E5102" s="5">
        <v>44906</v>
      </c>
      <c r="F5102" t="s">
        <v>763</v>
      </c>
      <c r="G5102" t="s">
        <v>26004</v>
      </c>
      <c r="H5102" t="s">
        <v>755</v>
      </c>
      <c r="J5102" t="s">
        <v>756</v>
      </c>
      <c r="K5102" t="s">
        <v>756</v>
      </c>
      <c r="L5102" t="s">
        <v>757</v>
      </c>
      <c r="M5102" t="s">
        <v>757</v>
      </c>
      <c r="N5102" t="s">
        <v>756</v>
      </c>
      <c r="O5102" t="s">
        <v>756</v>
      </c>
      <c r="P5102" t="s">
        <v>758</v>
      </c>
      <c r="Q5102" t="s">
        <v>759</v>
      </c>
      <c r="R5102" t="s">
        <v>759</v>
      </c>
      <c r="S5102" t="s">
        <v>757</v>
      </c>
      <c r="T5102" t="s">
        <v>757</v>
      </c>
      <c r="U5102" t="s">
        <v>757</v>
      </c>
      <c r="V5102" t="s">
        <v>756</v>
      </c>
      <c r="W5102" t="s">
        <v>756</v>
      </c>
      <c r="X5102" t="s">
        <v>804</v>
      </c>
      <c r="Y5102" t="str">
        <f t="shared" si="1122"/>
        <v>diciembre</v>
      </c>
      <c r="Z5102">
        <f>YEAR(BD_PONDERACIONES[[#This Row],[Fecha Ejecución del Ticket]])</f>
        <v>2022</v>
      </c>
      <c r="AA5102" t="str">
        <f t="shared" si="1123"/>
        <v>febrero</v>
      </c>
      <c r="AB5102">
        <f>YEAR(BD_PONDERACIONES[[#This Row],[Fecha de Inspección]])</f>
        <v>2023</v>
      </c>
      <c r="AC5102">
        <f t="shared" si="1124"/>
        <v>0.5</v>
      </c>
      <c r="AD5102">
        <f t="shared" si="1125"/>
        <v>0.5</v>
      </c>
      <c r="AE5102">
        <f t="shared" si="1126"/>
        <v>0.5</v>
      </c>
      <c r="AF5102">
        <f t="shared" si="1127"/>
        <v>0.5</v>
      </c>
      <c r="AG5102">
        <f t="shared" si="1128"/>
        <v>0.5</v>
      </c>
      <c r="AH5102">
        <f t="shared" si="1129"/>
        <v>0.5</v>
      </c>
      <c r="AI5102">
        <f t="shared" si="1130"/>
        <v>0.25</v>
      </c>
      <c r="AJ5102">
        <f t="shared" si="1131"/>
        <v>0.25</v>
      </c>
      <c r="AK5102">
        <f t="shared" si="1132"/>
        <v>0.5</v>
      </c>
      <c r="AL5102">
        <f t="shared" si="1133"/>
        <v>0.5</v>
      </c>
      <c r="AM5102">
        <f t="shared" si="1134"/>
        <v>0.5</v>
      </c>
      <c r="AN5102" s="6">
        <f t="shared" si="1135"/>
        <v>1</v>
      </c>
      <c r="AO5102" t="str">
        <f>VLOOKUP(BD_PONDERACIONES[[#This Row],[Comuna]],Tabla3[#All],2,0)</f>
        <v>Florida</v>
      </c>
    </row>
    <row r="5103" spans="1:41" x14ac:dyDescent="0.35">
      <c r="A5103" t="s">
        <v>26005</v>
      </c>
      <c r="B5103" t="s">
        <v>26006</v>
      </c>
      <c r="C5103" t="s">
        <v>26007</v>
      </c>
      <c r="D5103" s="5">
        <v>44959</v>
      </c>
      <c r="E5103" s="5">
        <v>44907</v>
      </c>
      <c r="F5103" t="s">
        <v>763</v>
      </c>
      <c r="G5103" t="s">
        <v>26008</v>
      </c>
      <c r="H5103" t="s">
        <v>755</v>
      </c>
      <c r="J5103" t="s">
        <v>756</v>
      </c>
      <c r="K5103" t="s">
        <v>756</v>
      </c>
      <c r="L5103" t="s">
        <v>757</v>
      </c>
      <c r="M5103" t="s">
        <v>757</v>
      </c>
      <c r="N5103" t="s">
        <v>756</v>
      </c>
      <c r="O5103" t="s">
        <v>756</v>
      </c>
      <c r="P5103" t="s">
        <v>758</v>
      </c>
      <c r="Q5103" t="s">
        <v>759</v>
      </c>
      <c r="R5103" t="s">
        <v>759</v>
      </c>
      <c r="S5103" t="s">
        <v>757</v>
      </c>
      <c r="T5103" t="s">
        <v>757</v>
      </c>
      <c r="U5103" t="s">
        <v>757</v>
      </c>
      <c r="V5103" t="s">
        <v>756</v>
      </c>
      <c r="W5103" t="s">
        <v>756</v>
      </c>
      <c r="X5103" t="s">
        <v>23618</v>
      </c>
      <c r="Y5103" t="str">
        <f t="shared" si="1122"/>
        <v>diciembre</v>
      </c>
      <c r="Z5103">
        <f>YEAR(BD_PONDERACIONES[[#This Row],[Fecha Ejecución del Ticket]])</f>
        <v>2022</v>
      </c>
      <c r="AA5103" t="str">
        <f t="shared" si="1123"/>
        <v>febrero</v>
      </c>
      <c r="AB5103">
        <f>YEAR(BD_PONDERACIONES[[#This Row],[Fecha de Inspección]])</f>
        <v>2023</v>
      </c>
      <c r="AC5103">
        <f t="shared" si="1124"/>
        <v>0.5</v>
      </c>
      <c r="AD5103">
        <f t="shared" si="1125"/>
        <v>0.5</v>
      </c>
      <c r="AE5103">
        <f t="shared" si="1126"/>
        <v>0.5</v>
      </c>
      <c r="AF5103">
        <f t="shared" si="1127"/>
        <v>0.5</v>
      </c>
      <c r="AG5103">
        <f t="shared" si="1128"/>
        <v>0.5</v>
      </c>
      <c r="AH5103">
        <f t="shared" si="1129"/>
        <v>0.5</v>
      </c>
      <c r="AI5103">
        <f t="shared" si="1130"/>
        <v>0.25</v>
      </c>
      <c r="AJ5103">
        <f t="shared" si="1131"/>
        <v>0.25</v>
      </c>
      <c r="AK5103">
        <f t="shared" si="1132"/>
        <v>0.5</v>
      </c>
      <c r="AL5103">
        <f t="shared" si="1133"/>
        <v>0.5</v>
      </c>
      <c r="AM5103">
        <f t="shared" si="1134"/>
        <v>0.5</v>
      </c>
      <c r="AN5103" s="6">
        <f t="shared" si="1135"/>
        <v>1</v>
      </c>
      <c r="AO5103" t="str">
        <f>VLOOKUP(BD_PONDERACIONES[[#This Row],[Comuna]],Tabla3[#All],2,0)</f>
        <v>Florida</v>
      </c>
    </row>
    <row r="5104" spans="1:41" x14ac:dyDescent="0.35">
      <c r="A5104" t="s">
        <v>26009</v>
      </c>
      <c r="B5104" t="s">
        <v>26010</v>
      </c>
      <c r="C5104" t="s">
        <v>26011</v>
      </c>
      <c r="D5104" s="5">
        <v>44959</v>
      </c>
      <c r="E5104" s="5">
        <v>44913</v>
      </c>
      <c r="F5104" t="s">
        <v>763</v>
      </c>
      <c r="G5104" t="s">
        <v>26012</v>
      </c>
      <c r="H5104" t="s">
        <v>755</v>
      </c>
      <c r="J5104" t="s">
        <v>756</v>
      </c>
      <c r="K5104" t="s">
        <v>756</v>
      </c>
      <c r="L5104" t="s">
        <v>757</v>
      </c>
      <c r="M5104" t="s">
        <v>757</v>
      </c>
      <c r="N5104" t="s">
        <v>756</v>
      </c>
      <c r="O5104" t="s">
        <v>756</v>
      </c>
      <c r="P5104" t="s">
        <v>758</v>
      </c>
      <c r="Q5104" t="s">
        <v>759</v>
      </c>
      <c r="R5104" t="s">
        <v>759</v>
      </c>
      <c r="S5104" t="s">
        <v>757</v>
      </c>
      <c r="T5104" t="s">
        <v>757</v>
      </c>
      <c r="U5104" t="s">
        <v>757</v>
      </c>
      <c r="V5104" t="s">
        <v>756</v>
      </c>
      <c r="W5104" t="s">
        <v>756</v>
      </c>
      <c r="X5104" t="s">
        <v>26013</v>
      </c>
      <c r="Y5104" t="str">
        <f t="shared" si="1122"/>
        <v>diciembre</v>
      </c>
      <c r="Z5104">
        <f>YEAR(BD_PONDERACIONES[[#This Row],[Fecha Ejecución del Ticket]])</f>
        <v>2022</v>
      </c>
      <c r="AA5104" t="str">
        <f t="shared" si="1123"/>
        <v>febrero</v>
      </c>
      <c r="AB5104">
        <f>YEAR(BD_PONDERACIONES[[#This Row],[Fecha de Inspección]])</f>
        <v>2023</v>
      </c>
      <c r="AC5104">
        <f t="shared" si="1124"/>
        <v>0.5</v>
      </c>
      <c r="AD5104">
        <f t="shared" si="1125"/>
        <v>0.5</v>
      </c>
      <c r="AE5104">
        <f t="shared" si="1126"/>
        <v>0.5</v>
      </c>
      <c r="AF5104">
        <f t="shared" si="1127"/>
        <v>0.5</v>
      </c>
      <c r="AG5104">
        <f t="shared" si="1128"/>
        <v>0.5</v>
      </c>
      <c r="AH5104">
        <f t="shared" si="1129"/>
        <v>0.5</v>
      </c>
      <c r="AI5104">
        <f t="shared" si="1130"/>
        <v>0.25</v>
      </c>
      <c r="AJ5104">
        <f t="shared" si="1131"/>
        <v>0.25</v>
      </c>
      <c r="AK5104">
        <f t="shared" si="1132"/>
        <v>0.5</v>
      </c>
      <c r="AL5104">
        <f t="shared" si="1133"/>
        <v>0.5</v>
      </c>
      <c r="AM5104">
        <f t="shared" si="1134"/>
        <v>0.5</v>
      </c>
      <c r="AN5104" s="6">
        <f t="shared" si="1135"/>
        <v>1</v>
      </c>
      <c r="AO5104" t="str">
        <f>VLOOKUP(BD_PONDERACIONES[[#This Row],[Comuna]],Tabla3[#All],2,0)</f>
        <v>Florida</v>
      </c>
    </row>
    <row r="5105" spans="1:41" x14ac:dyDescent="0.35">
      <c r="A5105" t="s">
        <v>26014</v>
      </c>
      <c r="B5105" t="s">
        <v>26015</v>
      </c>
      <c r="C5105" t="s">
        <v>26016</v>
      </c>
      <c r="D5105" s="5">
        <v>44959</v>
      </c>
      <c r="E5105" s="5">
        <v>44905</v>
      </c>
      <c r="F5105" t="s">
        <v>763</v>
      </c>
      <c r="G5105" t="s">
        <v>26017</v>
      </c>
      <c r="H5105" t="s">
        <v>3800</v>
      </c>
      <c r="J5105" t="s">
        <v>756</v>
      </c>
      <c r="K5105" t="s">
        <v>756</v>
      </c>
      <c r="L5105" t="s">
        <v>757</v>
      </c>
      <c r="M5105" t="s">
        <v>757</v>
      </c>
      <c r="N5105" t="s">
        <v>756</v>
      </c>
      <c r="O5105" t="s">
        <v>756</v>
      </c>
      <c r="P5105" t="s">
        <v>758</v>
      </c>
      <c r="Q5105" t="s">
        <v>759</v>
      </c>
      <c r="R5105" t="s">
        <v>759</v>
      </c>
      <c r="S5105" t="s">
        <v>757</v>
      </c>
      <c r="T5105" t="s">
        <v>757</v>
      </c>
      <c r="U5105" t="s">
        <v>757</v>
      </c>
      <c r="V5105" t="s">
        <v>756</v>
      </c>
      <c r="W5105" t="s">
        <v>756</v>
      </c>
      <c r="X5105" t="s">
        <v>4589</v>
      </c>
      <c r="Y5105" t="str">
        <f t="shared" si="1122"/>
        <v>diciembre</v>
      </c>
      <c r="Z5105">
        <f>YEAR(BD_PONDERACIONES[[#This Row],[Fecha Ejecución del Ticket]])</f>
        <v>2022</v>
      </c>
      <c r="AA5105" t="str">
        <f t="shared" si="1123"/>
        <v>febrero</v>
      </c>
      <c r="AB5105">
        <f>YEAR(BD_PONDERACIONES[[#This Row],[Fecha de Inspección]])</f>
        <v>2023</v>
      </c>
      <c r="AC5105">
        <f t="shared" si="1124"/>
        <v>0.5</v>
      </c>
      <c r="AD5105">
        <f t="shared" si="1125"/>
        <v>0.5</v>
      </c>
      <c r="AE5105">
        <f t="shared" si="1126"/>
        <v>0.5</v>
      </c>
      <c r="AF5105">
        <f t="shared" si="1127"/>
        <v>0.5</v>
      </c>
      <c r="AG5105">
        <f t="shared" si="1128"/>
        <v>0.5</v>
      </c>
      <c r="AH5105">
        <f t="shared" si="1129"/>
        <v>0.5</v>
      </c>
      <c r="AI5105">
        <f t="shared" si="1130"/>
        <v>0.25</v>
      </c>
      <c r="AJ5105">
        <f t="shared" si="1131"/>
        <v>0.25</v>
      </c>
      <c r="AK5105">
        <f t="shared" si="1132"/>
        <v>0.5</v>
      </c>
      <c r="AL5105">
        <f t="shared" si="1133"/>
        <v>0.5</v>
      </c>
      <c r="AM5105">
        <f t="shared" si="1134"/>
        <v>0.5</v>
      </c>
      <c r="AN5105" s="6">
        <f t="shared" si="1135"/>
        <v>1</v>
      </c>
      <c r="AO5105" t="str">
        <f>VLOOKUP(BD_PONDERACIONES[[#This Row],[Comuna]],Tabla3[#All],2,0)</f>
        <v>Cordillera</v>
      </c>
    </row>
    <row r="5106" spans="1:41" x14ac:dyDescent="0.35">
      <c r="A5106" t="s">
        <v>26018</v>
      </c>
      <c r="B5106" t="s">
        <v>26019</v>
      </c>
      <c r="C5106" t="s">
        <v>26020</v>
      </c>
      <c r="D5106" s="5">
        <v>44959</v>
      </c>
      <c r="E5106" s="5">
        <v>44899</v>
      </c>
      <c r="F5106" t="s">
        <v>763</v>
      </c>
      <c r="G5106" t="s">
        <v>26021</v>
      </c>
      <c r="H5106" t="s">
        <v>3800</v>
      </c>
      <c r="J5106" t="s">
        <v>756</v>
      </c>
      <c r="K5106" t="s">
        <v>756</v>
      </c>
      <c r="L5106" t="s">
        <v>757</v>
      </c>
      <c r="M5106" t="s">
        <v>757</v>
      </c>
      <c r="N5106" t="s">
        <v>756</v>
      </c>
      <c r="O5106" t="s">
        <v>756</v>
      </c>
      <c r="P5106" t="s">
        <v>758</v>
      </c>
      <c r="Q5106" t="s">
        <v>759</v>
      </c>
      <c r="R5106" t="s">
        <v>759</v>
      </c>
      <c r="S5106" t="s">
        <v>757</v>
      </c>
      <c r="T5106" t="s">
        <v>757</v>
      </c>
      <c r="U5106" t="s">
        <v>757</v>
      </c>
      <c r="V5106" t="s">
        <v>773</v>
      </c>
      <c r="W5106" t="s">
        <v>773</v>
      </c>
      <c r="X5106" t="s">
        <v>26022</v>
      </c>
      <c r="Y5106" t="str">
        <f t="shared" si="1122"/>
        <v>diciembre</v>
      </c>
      <c r="Z5106">
        <f>YEAR(BD_PONDERACIONES[[#This Row],[Fecha Ejecución del Ticket]])</f>
        <v>2022</v>
      </c>
      <c r="AA5106" t="str">
        <f t="shared" si="1123"/>
        <v>febrero</v>
      </c>
      <c r="AB5106">
        <f>YEAR(BD_PONDERACIONES[[#This Row],[Fecha de Inspección]])</f>
        <v>2023</v>
      </c>
      <c r="AC5106">
        <f t="shared" si="1124"/>
        <v>0.5</v>
      </c>
      <c r="AD5106">
        <f t="shared" si="1125"/>
        <v>0.5</v>
      </c>
      <c r="AE5106">
        <f t="shared" si="1126"/>
        <v>0.5</v>
      </c>
      <c r="AF5106">
        <f t="shared" si="1127"/>
        <v>0.5</v>
      </c>
      <c r="AG5106">
        <f t="shared" si="1128"/>
        <v>0.5</v>
      </c>
      <c r="AH5106">
        <f t="shared" si="1129"/>
        <v>0.5</v>
      </c>
      <c r="AI5106">
        <f t="shared" si="1130"/>
        <v>0.25</v>
      </c>
      <c r="AJ5106">
        <f t="shared" si="1131"/>
        <v>0.25</v>
      </c>
      <c r="AK5106">
        <f t="shared" si="1132"/>
        <v>0.5</v>
      </c>
      <c r="AL5106">
        <f t="shared" si="1133"/>
        <v>0</v>
      </c>
      <c r="AM5106">
        <f t="shared" si="1134"/>
        <v>0</v>
      </c>
      <c r="AN5106" s="6">
        <f t="shared" si="1135"/>
        <v>0.8</v>
      </c>
      <c r="AO5106" t="str">
        <f>VLOOKUP(BD_PONDERACIONES[[#This Row],[Comuna]],Tabla3[#All],2,0)</f>
        <v>Cordillera</v>
      </c>
    </row>
    <row r="5107" spans="1:41" x14ac:dyDescent="0.35">
      <c r="A5107" t="s">
        <v>26023</v>
      </c>
      <c r="B5107" t="s">
        <v>26024</v>
      </c>
      <c r="C5107" t="s">
        <v>26025</v>
      </c>
      <c r="D5107" s="5">
        <v>44959</v>
      </c>
      <c r="E5107" s="5">
        <v>44916</v>
      </c>
      <c r="F5107" t="s">
        <v>763</v>
      </c>
      <c r="G5107" t="s">
        <v>26026</v>
      </c>
      <c r="H5107" t="s">
        <v>3800</v>
      </c>
      <c r="J5107" t="s">
        <v>756</v>
      </c>
      <c r="K5107" t="s">
        <v>756</v>
      </c>
      <c r="L5107" t="s">
        <v>757</v>
      </c>
      <c r="M5107" t="s">
        <v>757</v>
      </c>
      <c r="N5107" t="s">
        <v>756</v>
      </c>
      <c r="O5107" t="s">
        <v>756</v>
      </c>
      <c r="P5107" t="s">
        <v>758</v>
      </c>
      <c r="Q5107" t="s">
        <v>759</v>
      </c>
      <c r="R5107" t="s">
        <v>759</v>
      </c>
      <c r="S5107" t="s">
        <v>757</v>
      </c>
      <c r="T5107" t="s">
        <v>757</v>
      </c>
      <c r="U5107" t="s">
        <v>757</v>
      </c>
      <c r="V5107" t="s">
        <v>773</v>
      </c>
      <c r="W5107" t="s">
        <v>773</v>
      </c>
      <c r="X5107" t="s">
        <v>26027</v>
      </c>
      <c r="Y5107" t="str">
        <f t="shared" si="1122"/>
        <v>diciembre</v>
      </c>
      <c r="Z5107">
        <f>YEAR(BD_PONDERACIONES[[#This Row],[Fecha Ejecución del Ticket]])</f>
        <v>2022</v>
      </c>
      <c r="AA5107" t="str">
        <f t="shared" si="1123"/>
        <v>febrero</v>
      </c>
      <c r="AB5107">
        <f>YEAR(BD_PONDERACIONES[[#This Row],[Fecha de Inspección]])</f>
        <v>2023</v>
      </c>
      <c r="AC5107">
        <f t="shared" si="1124"/>
        <v>0.5</v>
      </c>
      <c r="AD5107">
        <f t="shared" si="1125"/>
        <v>0.5</v>
      </c>
      <c r="AE5107">
        <f t="shared" si="1126"/>
        <v>0.5</v>
      </c>
      <c r="AF5107">
        <f t="shared" si="1127"/>
        <v>0.5</v>
      </c>
      <c r="AG5107">
        <f t="shared" si="1128"/>
        <v>0.5</v>
      </c>
      <c r="AH5107">
        <f t="shared" si="1129"/>
        <v>0.5</v>
      </c>
      <c r="AI5107">
        <f t="shared" si="1130"/>
        <v>0.25</v>
      </c>
      <c r="AJ5107">
        <f t="shared" si="1131"/>
        <v>0.25</v>
      </c>
      <c r="AK5107">
        <f t="shared" si="1132"/>
        <v>0.5</v>
      </c>
      <c r="AL5107">
        <f t="shared" si="1133"/>
        <v>0</v>
      </c>
      <c r="AM5107">
        <f t="shared" si="1134"/>
        <v>0</v>
      </c>
      <c r="AN5107" s="6">
        <f t="shared" si="1135"/>
        <v>0.8</v>
      </c>
      <c r="AO5107" t="str">
        <f>VLOOKUP(BD_PONDERACIONES[[#This Row],[Comuna]],Tabla3[#All],2,0)</f>
        <v>Cordillera</v>
      </c>
    </row>
    <row r="5108" spans="1:41" x14ac:dyDescent="0.35">
      <c r="A5108" t="s">
        <v>26028</v>
      </c>
      <c r="B5108" t="s">
        <v>26029</v>
      </c>
      <c r="C5108" t="s">
        <v>26030</v>
      </c>
      <c r="D5108" s="5">
        <v>44959</v>
      </c>
      <c r="E5108" s="5">
        <v>44899</v>
      </c>
      <c r="F5108" t="s">
        <v>763</v>
      </c>
      <c r="G5108" t="s">
        <v>26031</v>
      </c>
      <c r="H5108" t="s">
        <v>3800</v>
      </c>
      <c r="J5108" t="s">
        <v>756</v>
      </c>
      <c r="K5108" t="s">
        <v>756</v>
      </c>
      <c r="L5108" t="s">
        <v>757</v>
      </c>
      <c r="M5108" t="s">
        <v>757</v>
      </c>
      <c r="N5108" t="s">
        <v>756</v>
      </c>
      <c r="O5108" t="s">
        <v>756</v>
      </c>
      <c r="P5108" t="s">
        <v>758</v>
      </c>
      <c r="Q5108" t="s">
        <v>759</v>
      </c>
      <c r="R5108" t="s">
        <v>759</v>
      </c>
      <c r="S5108" t="s">
        <v>757</v>
      </c>
      <c r="T5108" t="s">
        <v>757</v>
      </c>
      <c r="U5108" t="s">
        <v>757</v>
      </c>
      <c r="V5108" t="s">
        <v>756</v>
      </c>
      <c r="W5108" t="s">
        <v>756</v>
      </c>
      <c r="X5108" t="s">
        <v>26032</v>
      </c>
      <c r="Y5108" t="str">
        <f t="shared" si="1122"/>
        <v>diciembre</v>
      </c>
      <c r="Z5108">
        <f>YEAR(BD_PONDERACIONES[[#This Row],[Fecha Ejecución del Ticket]])</f>
        <v>2022</v>
      </c>
      <c r="AA5108" t="str">
        <f t="shared" si="1123"/>
        <v>febrero</v>
      </c>
      <c r="AB5108">
        <f>YEAR(BD_PONDERACIONES[[#This Row],[Fecha de Inspección]])</f>
        <v>2023</v>
      </c>
      <c r="AC5108">
        <f t="shared" si="1124"/>
        <v>0.5</v>
      </c>
      <c r="AD5108">
        <f t="shared" si="1125"/>
        <v>0.5</v>
      </c>
      <c r="AE5108">
        <f t="shared" si="1126"/>
        <v>0.5</v>
      </c>
      <c r="AF5108">
        <f t="shared" si="1127"/>
        <v>0.5</v>
      </c>
      <c r="AG5108">
        <f t="shared" si="1128"/>
        <v>0.5</v>
      </c>
      <c r="AH5108">
        <f t="shared" si="1129"/>
        <v>0.5</v>
      </c>
      <c r="AI5108">
        <f t="shared" si="1130"/>
        <v>0.25</v>
      </c>
      <c r="AJ5108">
        <f t="shared" si="1131"/>
        <v>0.25</v>
      </c>
      <c r="AK5108">
        <f t="shared" si="1132"/>
        <v>0.5</v>
      </c>
      <c r="AL5108">
        <f t="shared" si="1133"/>
        <v>0.5</v>
      </c>
      <c r="AM5108">
        <f t="shared" si="1134"/>
        <v>0.5</v>
      </c>
      <c r="AN5108" s="6">
        <f t="shared" si="1135"/>
        <v>1</v>
      </c>
      <c r="AO5108" t="str">
        <f>VLOOKUP(BD_PONDERACIONES[[#This Row],[Comuna]],Tabla3[#All],2,0)</f>
        <v>Cordillera</v>
      </c>
    </row>
    <row r="5109" spans="1:41" x14ac:dyDescent="0.35">
      <c r="A5109" t="s">
        <v>26033</v>
      </c>
      <c r="B5109" t="s">
        <v>26034</v>
      </c>
      <c r="C5109" t="s">
        <v>26035</v>
      </c>
      <c r="D5109" s="5">
        <v>44959</v>
      </c>
      <c r="E5109" s="5">
        <v>44913</v>
      </c>
      <c r="F5109" t="s">
        <v>763</v>
      </c>
      <c r="G5109" t="s">
        <v>26036</v>
      </c>
      <c r="H5109" t="s">
        <v>3800</v>
      </c>
      <c r="J5109" t="s">
        <v>756</v>
      </c>
      <c r="K5109" t="s">
        <v>756</v>
      </c>
      <c r="L5109" t="s">
        <v>757</v>
      </c>
      <c r="M5109" t="s">
        <v>757</v>
      </c>
      <c r="N5109" t="s">
        <v>756</v>
      </c>
      <c r="O5109" t="s">
        <v>756</v>
      </c>
      <c r="P5109" t="s">
        <v>758</v>
      </c>
      <c r="Q5109" t="s">
        <v>759</v>
      </c>
      <c r="R5109" t="s">
        <v>759</v>
      </c>
      <c r="S5109" t="s">
        <v>757</v>
      </c>
      <c r="T5109" t="s">
        <v>757</v>
      </c>
      <c r="U5109" t="s">
        <v>757</v>
      </c>
      <c r="V5109" t="s">
        <v>756</v>
      </c>
      <c r="W5109" t="s">
        <v>756</v>
      </c>
      <c r="X5109" t="s">
        <v>26037</v>
      </c>
      <c r="Y5109" t="str">
        <f t="shared" si="1122"/>
        <v>diciembre</v>
      </c>
      <c r="Z5109">
        <f>YEAR(BD_PONDERACIONES[[#This Row],[Fecha Ejecución del Ticket]])</f>
        <v>2022</v>
      </c>
      <c r="AA5109" t="str">
        <f t="shared" si="1123"/>
        <v>febrero</v>
      </c>
      <c r="AB5109">
        <f>YEAR(BD_PONDERACIONES[[#This Row],[Fecha de Inspección]])</f>
        <v>2023</v>
      </c>
      <c r="AC5109">
        <f t="shared" si="1124"/>
        <v>0.5</v>
      </c>
      <c r="AD5109">
        <f t="shared" si="1125"/>
        <v>0.5</v>
      </c>
      <c r="AE5109">
        <f t="shared" si="1126"/>
        <v>0.5</v>
      </c>
      <c r="AF5109">
        <f t="shared" si="1127"/>
        <v>0.5</v>
      </c>
      <c r="AG5109">
        <f t="shared" si="1128"/>
        <v>0.5</v>
      </c>
      <c r="AH5109">
        <f t="shared" si="1129"/>
        <v>0.5</v>
      </c>
      <c r="AI5109">
        <f t="shared" si="1130"/>
        <v>0.25</v>
      </c>
      <c r="AJ5109">
        <f t="shared" si="1131"/>
        <v>0.25</v>
      </c>
      <c r="AK5109">
        <f t="shared" si="1132"/>
        <v>0.5</v>
      </c>
      <c r="AL5109">
        <f t="shared" si="1133"/>
        <v>0.5</v>
      </c>
      <c r="AM5109">
        <f t="shared" si="1134"/>
        <v>0.5</v>
      </c>
      <c r="AN5109" s="6">
        <f t="shared" si="1135"/>
        <v>1</v>
      </c>
      <c r="AO5109" t="str">
        <f>VLOOKUP(BD_PONDERACIONES[[#This Row],[Comuna]],Tabla3[#All],2,0)</f>
        <v>Cordillera</v>
      </c>
    </row>
    <row r="5110" spans="1:41" x14ac:dyDescent="0.35">
      <c r="A5110" t="s">
        <v>26038</v>
      </c>
      <c r="B5110" t="s">
        <v>26039</v>
      </c>
      <c r="C5110" t="s">
        <v>26040</v>
      </c>
      <c r="D5110" s="5">
        <v>44959</v>
      </c>
      <c r="E5110" s="5">
        <v>44913</v>
      </c>
      <c r="F5110" t="s">
        <v>763</v>
      </c>
      <c r="G5110" t="s">
        <v>26041</v>
      </c>
      <c r="H5110" t="s">
        <v>3800</v>
      </c>
      <c r="J5110" t="s">
        <v>756</v>
      </c>
      <c r="K5110" t="s">
        <v>756</v>
      </c>
      <c r="L5110" t="s">
        <v>757</v>
      </c>
      <c r="M5110" t="s">
        <v>757</v>
      </c>
      <c r="N5110" t="s">
        <v>756</v>
      </c>
      <c r="O5110" t="s">
        <v>756</v>
      </c>
      <c r="P5110" t="s">
        <v>758</v>
      </c>
      <c r="Q5110" t="s">
        <v>759</v>
      </c>
      <c r="R5110" t="s">
        <v>759</v>
      </c>
      <c r="S5110" t="s">
        <v>757</v>
      </c>
      <c r="T5110" t="s">
        <v>757</v>
      </c>
      <c r="U5110" t="s">
        <v>757</v>
      </c>
      <c r="V5110" t="s">
        <v>756</v>
      </c>
      <c r="W5110" t="s">
        <v>756</v>
      </c>
      <c r="X5110" t="s">
        <v>26042</v>
      </c>
      <c r="Y5110" t="str">
        <f t="shared" si="1122"/>
        <v>diciembre</v>
      </c>
      <c r="Z5110">
        <f>YEAR(BD_PONDERACIONES[[#This Row],[Fecha Ejecución del Ticket]])</f>
        <v>2022</v>
      </c>
      <c r="AA5110" t="str">
        <f t="shared" si="1123"/>
        <v>febrero</v>
      </c>
      <c r="AB5110">
        <f>YEAR(BD_PONDERACIONES[[#This Row],[Fecha de Inspección]])</f>
        <v>2023</v>
      </c>
      <c r="AC5110">
        <f t="shared" si="1124"/>
        <v>0.5</v>
      </c>
      <c r="AD5110">
        <f t="shared" si="1125"/>
        <v>0.5</v>
      </c>
      <c r="AE5110">
        <f t="shared" si="1126"/>
        <v>0.5</v>
      </c>
      <c r="AF5110">
        <f t="shared" si="1127"/>
        <v>0.5</v>
      </c>
      <c r="AG5110">
        <f t="shared" si="1128"/>
        <v>0.5</v>
      </c>
      <c r="AH5110">
        <f t="shared" si="1129"/>
        <v>0.5</v>
      </c>
      <c r="AI5110">
        <f t="shared" si="1130"/>
        <v>0.25</v>
      </c>
      <c r="AJ5110">
        <f t="shared" si="1131"/>
        <v>0.25</v>
      </c>
      <c r="AK5110">
        <f t="shared" si="1132"/>
        <v>0.5</v>
      </c>
      <c r="AL5110">
        <f t="shared" si="1133"/>
        <v>0.5</v>
      </c>
      <c r="AM5110">
        <f t="shared" si="1134"/>
        <v>0.5</v>
      </c>
      <c r="AN5110" s="6">
        <f t="shared" si="1135"/>
        <v>1</v>
      </c>
      <c r="AO5110" t="str">
        <f>VLOOKUP(BD_PONDERACIONES[[#This Row],[Comuna]],Tabla3[#All],2,0)</f>
        <v>Cordillera</v>
      </c>
    </row>
    <row r="5111" spans="1:41" x14ac:dyDescent="0.35">
      <c r="A5111" t="s">
        <v>25931</v>
      </c>
      <c r="B5111" t="s">
        <v>25932</v>
      </c>
      <c r="C5111" t="s">
        <v>25933</v>
      </c>
      <c r="D5111" s="5">
        <v>44960</v>
      </c>
      <c r="E5111" s="5">
        <v>44922</v>
      </c>
      <c r="F5111" t="s">
        <v>763</v>
      </c>
      <c r="G5111" t="s">
        <v>25934</v>
      </c>
      <c r="H5111" t="s">
        <v>3783</v>
      </c>
      <c r="J5111" t="s">
        <v>757</v>
      </c>
      <c r="K5111" t="s">
        <v>757</v>
      </c>
      <c r="L5111" t="s">
        <v>757</v>
      </c>
      <c r="M5111" t="s">
        <v>757</v>
      </c>
      <c r="N5111" t="s">
        <v>756</v>
      </c>
      <c r="O5111" t="s">
        <v>756</v>
      </c>
      <c r="P5111" t="s">
        <v>758</v>
      </c>
      <c r="Q5111" t="s">
        <v>759</v>
      </c>
      <c r="R5111" t="s">
        <v>759</v>
      </c>
      <c r="S5111" t="s">
        <v>757</v>
      </c>
      <c r="T5111" t="s">
        <v>757</v>
      </c>
      <c r="U5111" t="s">
        <v>757</v>
      </c>
      <c r="V5111" t="s">
        <v>756</v>
      </c>
      <c r="W5111" t="s">
        <v>756</v>
      </c>
      <c r="X5111" t="s">
        <v>25935</v>
      </c>
      <c r="Y5111" t="str">
        <f t="shared" si="1122"/>
        <v>diciembre</v>
      </c>
      <c r="Z5111">
        <f>YEAR(BD_PONDERACIONES[[#This Row],[Fecha Ejecución del Ticket]])</f>
        <v>2022</v>
      </c>
      <c r="AA5111" t="str">
        <f t="shared" si="1123"/>
        <v>febrero</v>
      </c>
      <c r="AB5111">
        <f>YEAR(BD_PONDERACIONES[[#This Row],[Fecha de Inspección]])</f>
        <v>2023</v>
      </c>
      <c r="AC5111">
        <f t="shared" si="1124"/>
        <v>0.5</v>
      </c>
      <c r="AD5111">
        <f t="shared" si="1125"/>
        <v>0.5</v>
      </c>
      <c r="AE5111">
        <f t="shared" si="1126"/>
        <v>0.5</v>
      </c>
      <c r="AF5111">
        <f t="shared" si="1127"/>
        <v>0.5</v>
      </c>
      <c r="AG5111">
        <f t="shared" si="1128"/>
        <v>0.5</v>
      </c>
      <c r="AH5111">
        <f t="shared" si="1129"/>
        <v>0.5</v>
      </c>
      <c r="AI5111">
        <f t="shared" si="1130"/>
        <v>0.25</v>
      </c>
      <c r="AJ5111">
        <f t="shared" si="1131"/>
        <v>0.25</v>
      </c>
      <c r="AK5111">
        <f t="shared" si="1132"/>
        <v>0.5</v>
      </c>
      <c r="AL5111">
        <f t="shared" si="1133"/>
        <v>0.5</v>
      </c>
      <c r="AM5111">
        <f t="shared" si="1134"/>
        <v>0.5</v>
      </c>
      <c r="AN5111" s="6">
        <f t="shared" si="1135"/>
        <v>1</v>
      </c>
      <c r="AO5111" t="str">
        <f>VLOOKUP(BD_PONDERACIONES[[#This Row],[Comuna]],Tabla3[#All],2,0)</f>
        <v>Florida</v>
      </c>
    </row>
    <row r="5112" spans="1:41" x14ac:dyDescent="0.35">
      <c r="A5112" t="s">
        <v>25936</v>
      </c>
      <c r="B5112" t="s">
        <v>25937</v>
      </c>
      <c r="C5112" t="s">
        <v>25938</v>
      </c>
      <c r="D5112" s="5">
        <v>44960</v>
      </c>
      <c r="E5112" s="5">
        <v>44916</v>
      </c>
      <c r="F5112" t="s">
        <v>763</v>
      </c>
      <c r="G5112" t="s">
        <v>25939</v>
      </c>
      <c r="H5112" t="s">
        <v>3783</v>
      </c>
      <c r="J5112" t="s">
        <v>756</v>
      </c>
      <c r="K5112" t="s">
        <v>756</v>
      </c>
      <c r="L5112" t="s">
        <v>756</v>
      </c>
      <c r="M5112" t="s">
        <v>756</v>
      </c>
      <c r="N5112" t="s">
        <v>756</v>
      </c>
      <c r="O5112" t="s">
        <v>756</v>
      </c>
      <c r="P5112" t="s">
        <v>758</v>
      </c>
      <c r="Q5112" t="s">
        <v>759</v>
      </c>
      <c r="R5112" t="s">
        <v>759</v>
      </c>
      <c r="S5112" t="s">
        <v>757</v>
      </c>
      <c r="T5112" t="s">
        <v>757</v>
      </c>
      <c r="U5112" t="s">
        <v>757</v>
      </c>
      <c r="V5112" t="s">
        <v>756</v>
      </c>
      <c r="W5112" t="s">
        <v>756</v>
      </c>
      <c r="X5112" t="s">
        <v>804</v>
      </c>
      <c r="Y5112" t="str">
        <f t="shared" si="1122"/>
        <v>diciembre</v>
      </c>
      <c r="Z5112">
        <f>YEAR(BD_PONDERACIONES[[#This Row],[Fecha Ejecución del Ticket]])</f>
        <v>2022</v>
      </c>
      <c r="AA5112" t="str">
        <f t="shared" si="1123"/>
        <v>febrero</v>
      </c>
      <c r="AB5112">
        <f>YEAR(BD_PONDERACIONES[[#This Row],[Fecha de Inspección]])</f>
        <v>2023</v>
      </c>
      <c r="AC5112">
        <f t="shared" si="1124"/>
        <v>0.5</v>
      </c>
      <c r="AD5112">
        <f t="shared" si="1125"/>
        <v>0.5</v>
      </c>
      <c r="AE5112">
        <f t="shared" si="1126"/>
        <v>0.5</v>
      </c>
      <c r="AF5112">
        <f t="shared" si="1127"/>
        <v>0.5</v>
      </c>
      <c r="AG5112">
        <f t="shared" si="1128"/>
        <v>0.5</v>
      </c>
      <c r="AH5112">
        <f t="shared" si="1129"/>
        <v>0.5</v>
      </c>
      <c r="AI5112">
        <f t="shared" si="1130"/>
        <v>0.25</v>
      </c>
      <c r="AJ5112">
        <f t="shared" si="1131"/>
        <v>0.25</v>
      </c>
      <c r="AK5112">
        <f t="shared" si="1132"/>
        <v>0.5</v>
      </c>
      <c r="AL5112">
        <f t="shared" si="1133"/>
        <v>0.5</v>
      </c>
      <c r="AM5112">
        <f t="shared" si="1134"/>
        <v>0.5</v>
      </c>
      <c r="AN5112" s="6">
        <f t="shared" si="1135"/>
        <v>1</v>
      </c>
      <c r="AO5112" t="str">
        <f>VLOOKUP(BD_PONDERACIONES[[#This Row],[Comuna]],Tabla3[#All],2,0)</f>
        <v>Florida</v>
      </c>
    </row>
    <row r="5113" spans="1:41" x14ac:dyDescent="0.35">
      <c r="A5113" t="s">
        <v>25940</v>
      </c>
      <c r="B5113" t="s">
        <v>25941</v>
      </c>
      <c r="C5113" t="s">
        <v>25942</v>
      </c>
      <c r="D5113" s="5">
        <v>44960</v>
      </c>
      <c r="E5113" s="5">
        <v>44903</v>
      </c>
      <c r="F5113" t="s">
        <v>763</v>
      </c>
      <c r="G5113" t="s">
        <v>25943</v>
      </c>
      <c r="H5113" t="s">
        <v>3783</v>
      </c>
      <c r="J5113" t="s">
        <v>756</v>
      </c>
      <c r="K5113" t="s">
        <v>756</v>
      </c>
      <c r="L5113" t="s">
        <v>757</v>
      </c>
      <c r="M5113" t="s">
        <v>757</v>
      </c>
      <c r="N5113" t="s">
        <v>756</v>
      </c>
      <c r="O5113" t="s">
        <v>756</v>
      </c>
      <c r="P5113" t="s">
        <v>758</v>
      </c>
      <c r="Q5113" t="s">
        <v>759</v>
      </c>
      <c r="R5113" t="s">
        <v>759</v>
      </c>
      <c r="S5113" t="s">
        <v>757</v>
      </c>
      <c r="T5113" t="s">
        <v>757</v>
      </c>
      <c r="U5113" t="s">
        <v>757</v>
      </c>
      <c r="V5113" t="s">
        <v>756</v>
      </c>
      <c r="W5113" t="s">
        <v>756</v>
      </c>
      <c r="X5113" t="s">
        <v>804</v>
      </c>
      <c r="Y5113" t="str">
        <f t="shared" si="1122"/>
        <v>diciembre</v>
      </c>
      <c r="Z5113">
        <f>YEAR(BD_PONDERACIONES[[#This Row],[Fecha Ejecución del Ticket]])</f>
        <v>2022</v>
      </c>
      <c r="AA5113" t="str">
        <f t="shared" si="1123"/>
        <v>febrero</v>
      </c>
      <c r="AB5113">
        <f>YEAR(BD_PONDERACIONES[[#This Row],[Fecha de Inspección]])</f>
        <v>2023</v>
      </c>
      <c r="AC5113">
        <f t="shared" si="1124"/>
        <v>0.5</v>
      </c>
      <c r="AD5113">
        <f t="shared" si="1125"/>
        <v>0.5</v>
      </c>
      <c r="AE5113">
        <f t="shared" si="1126"/>
        <v>0.5</v>
      </c>
      <c r="AF5113">
        <f t="shared" si="1127"/>
        <v>0.5</v>
      </c>
      <c r="AG5113">
        <f t="shared" si="1128"/>
        <v>0.5</v>
      </c>
      <c r="AH5113">
        <f t="shared" si="1129"/>
        <v>0.5</v>
      </c>
      <c r="AI5113">
        <f t="shared" si="1130"/>
        <v>0.25</v>
      </c>
      <c r="AJ5113">
        <f t="shared" si="1131"/>
        <v>0.25</v>
      </c>
      <c r="AK5113">
        <f t="shared" si="1132"/>
        <v>0.5</v>
      </c>
      <c r="AL5113">
        <f t="shared" si="1133"/>
        <v>0.5</v>
      </c>
      <c r="AM5113">
        <f t="shared" si="1134"/>
        <v>0.5</v>
      </c>
      <c r="AN5113" s="6">
        <f t="shared" si="1135"/>
        <v>1</v>
      </c>
      <c r="AO5113" t="str">
        <f>VLOOKUP(BD_PONDERACIONES[[#This Row],[Comuna]],Tabla3[#All],2,0)</f>
        <v>Florida</v>
      </c>
    </row>
    <row r="5114" spans="1:41" x14ac:dyDescent="0.35">
      <c r="A5114" t="s">
        <v>25944</v>
      </c>
      <c r="B5114" t="s">
        <v>25945</v>
      </c>
      <c r="C5114" t="s">
        <v>25946</v>
      </c>
      <c r="D5114" s="5">
        <v>44960</v>
      </c>
      <c r="E5114" s="5">
        <v>44917</v>
      </c>
      <c r="F5114" t="s">
        <v>763</v>
      </c>
      <c r="G5114" t="s">
        <v>19530</v>
      </c>
      <c r="H5114" t="s">
        <v>1389</v>
      </c>
      <c r="J5114" t="s">
        <v>756</v>
      </c>
      <c r="K5114" t="s">
        <v>756</v>
      </c>
      <c r="L5114" t="s">
        <v>757</v>
      </c>
      <c r="M5114" t="s">
        <v>757</v>
      </c>
      <c r="N5114" t="s">
        <v>756</v>
      </c>
      <c r="O5114" t="s">
        <v>756</v>
      </c>
      <c r="P5114" t="s">
        <v>758</v>
      </c>
      <c r="Q5114" t="s">
        <v>759</v>
      </c>
      <c r="R5114" t="s">
        <v>759</v>
      </c>
      <c r="S5114" t="s">
        <v>757</v>
      </c>
      <c r="T5114" t="s">
        <v>757</v>
      </c>
      <c r="U5114" t="s">
        <v>757</v>
      </c>
      <c r="V5114" t="s">
        <v>756</v>
      </c>
      <c r="W5114" t="s">
        <v>756</v>
      </c>
      <c r="X5114" t="s">
        <v>25947</v>
      </c>
      <c r="Y5114" t="str">
        <f t="shared" si="1122"/>
        <v>diciembre</v>
      </c>
      <c r="Z5114">
        <f>YEAR(BD_PONDERACIONES[[#This Row],[Fecha Ejecución del Ticket]])</f>
        <v>2022</v>
      </c>
      <c r="AA5114" t="str">
        <f t="shared" si="1123"/>
        <v>febrero</v>
      </c>
      <c r="AB5114">
        <f>YEAR(BD_PONDERACIONES[[#This Row],[Fecha de Inspección]])</f>
        <v>2023</v>
      </c>
      <c r="AC5114">
        <f t="shared" si="1124"/>
        <v>0.5</v>
      </c>
      <c r="AD5114">
        <f t="shared" si="1125"/>
        <v>0.5</v>
      </c>
      <c r="AE5114">
        <f t="shared" si="1126"/>
        <v>0.5</v>
      </c>
      <c r="AF5114">
        <f t="shared" si="1127"/>
        <v>0.5</v>
      </c>
      <c r="AG5114">
        <f t="shared" si="1128"/>
        <v>0.5</v>
      </c>
      <c r="AH5114">
        <f t="shared" si="1129"/>
        <v>0.5</v>
      </c>
      <c r="AI5114">
        <f t="shared" si="1130"/>
        <v>0.25</v>
      </c>
      <c r="AJ5114">
        <f t="shared" si="1131"/>
        <v>0.25</v>
      </c>
      <c r="AK5114">
        <f t="shared" si="1132"/>
        <v>0.5</v>
      </c>
      <c r="AL5114">
        <f t="shared" si="1133"/>
        <v>0.5</v>
      </c>
      <c r="AM5114">
        <f t="shared" si="1134"/>
        <v>0.5</v>
      </c>
      <c r="AN5114" s="6">
        <f t="shared" si="1135"/>
        <v>1</v>
      </c>
      <c r="AO5114" t="str">
        <f>VLOOKUP(BD_PONDERACIONES[[#This Row],[Comuna]],Tabla3[#All],2,0)</f>
        <v>Florida</v>
      </c>
    </row>
    <row r="5115" spans="1:41" x14ac:dyDescent="0.35">
      <c r="A5115" t="s">
        <v>25948</v>
      </c>
      <c r="B5115" t="s">
        <v>25949</v>
      </c>
      <c r="C5115" t="s">
        <v>25950</v>
      </c>
      <c r="D5115" s="5">
        <v>44960</v>
      </c>
      <c r="E5115" s="5">
        <v>44915</v>
      </c>
      <c r="F5115" t="s">
        <v>763</v>
      </c>
      <c r="G5115" t="s">
        <v>25951</v>
      </c>
      <c r="H5115" t="s">
        <v>1389</v>
      </c>
      <c r="J5115" t="s">
        <v>756</v>
      </c>
      <c r="K5115" t="s">
        <v>756</v>
      </c>
      <c r="L5115" t="s">
        <v>757</v>
      </c>
      <c r="M5115" t="s">
        <v>757</v>
      </c>
      <c r="N5115" t="s">
        <v>756</v>
      </c>
      <c r="O5115" t="s">
        <v>756</v>
      </c>
      <c r="P5115" t="s">
        <v>758</v>
      </c>
      <c r="Q5115" t="s">
        <v>759</v>
      </c>
      <c r="R5115" t="s">
        <v>759</v>
      </c>
      <c r="S5115" t="s">
        <v>757</v>
      </c>
      <c r="T5115" t="s">
        <v>757</v>
      </c>
      <c r="U5115" t="s">
        <v>757</v>
      </c>
      <c r="V5115" t="s">
        <v>756</v>
      </c>
      <c r="W5115" t="s">
        <v>756</v>
      </c>
      <c r="X5115" t="s">
        <v>804</v>
      </c>
      <c r="Y5115" t="str">
        <f t="shared" si="1122"/>
        <v>diciembre</v>
      </c>
      <c r="Z5115">
        <f>YEAR(BD_PONDERACIONES[[#This Row],[Fecha Ejecución del Ticket]])</f>
        <v>2022</v>
      </c>
      <c r="AA5115" t="str">
        <f t="shared" si="1123"/>
        <v>febrero</v>
      </c>
      <c r="AB5115">
        <f>YEAR(BD_PONDERACIONES[[#This Row],[Fecha de Inspección]])</f>
        <v>2023</v>
      </c>
      <c r="AC5115">
        <f t="shared" si="1124"/>
        <v>0.5</v>
      </c>
      <c r="AD5115">
        <f t="shared" si="1125"/>
        <v>0.5</v>
      </c>
      <c r="AE5115">
        <f t="shared" si="1126"/>
        <v>0.5</v>
      </c>
      <c r="AF5115">
        <f t="shared" si="1127"/>
        <v>0.5</v>
      </c>
      <c r="AG5115">
        <f t="shared" si="1128"/>
        <v>0.5</v>
      </c>
      <c r="AH5115">
        <f t="shared" si="1129"/>
        <v>0.5</v>
      </c>
      <c r="AI5115">
        <f t="shared" si="1130"/>
        <v>0.25</v>
      </c>
      <c r="AJ5115">
        <f t="shared" si="1131"/>
        <v>0.25</v>
      </c>
      <c r="AK5115">
        <f t="shared" si="1132"/>
        <v>0.5</v>
      </c>
      <c r="AL5115">
        <f t="shared" si="1133"/>
        <v>0.5</v>
      </c>
      <c r="AM5115">
        <f t="shared" si="1134"/>
        <v>0.5</v>
      </c>
      <c r="AN5115" s="6">
        <f t="shared" si="1135"/>
        <v>1</v>
      </c>
      <c r="AO5115" t="str">
        <f>VLOOKUP(BD_PONDERACIONES[[#This Row],[Comuna]],Tabla3[#All],2,0)</f>
        <v>Florida</v>
      </c>
    </row>
    <row r="5116" spans="1:41" x14ac:dyDescent="0.35">
      <c r="A5116" t="s">
        <v>25952</v>
      </c>
      <c r="B5116" t="s">
        <v>25953</v>
      </c>
      <c r="C5116" t="s">
        <v>25954</v>
      </c>
      <c r="D5116" s="5">
        <v>44960</v>
      </c>
      <c r="E5116" s="5">
        <v>44926</v>
      </c>
      <c r="F5116" t="s">
        <v>763</v>
      </c>
      <c r="G5116" t="s">
        <v>25955</v>
      </c>
      <c r="H5116" t="s">
        <v>1389</v>
      </c>
      <c r="J5116" t="s">
        <v>756</v>
      </c>
      <c r="K5116" t="s">
        <v>756</v>
      </c>
      <c r="L5116" t="s">
        <v>756</v>
      </c>
      <c r="M5116" t="s">
        <v>756</v>
      </c>
      <c r="N5116" t="s">
        <v>756</v>
      </c>
      <c r="O5116" t="s">
        <v>756</v>
      </c>
      <c r="P5116" t="s">
        <v>758</v>
      </c>
      <c r="Q5116" t="s">
        <v>759</v>
      </c>
      <c r="R5116" t="s">
        <v>759</v>
      </c>
      <c r="S5116" t="s">
        <v>757</v>
      </c>
      <c r="T5116" t="s">
        <v>757</v>
      </c>
      <c r="U5116" t="s">
        <v>757</v>
      </c>
      <c r="V5116" t="s">
        <v>756</v>
      </c>
      <c r="W5116" t="s">
        <v>756</v>
      </c>
      <c r="X5116" t="s">
        <v>804</v>
      </c>
      <c r="Y5116" t="str">
        <f t="shared" si="1122"/>
        <v>diciembre</v>
      </c>
      <c r="Z5116">
        <f>YEAR(BD_PONDERACIONES[[#This Row],[Fecha Ejecución del Ticket]])</f>
        <v>2022</v>
      </c>
      <c r="AA5116" t="str">
        <f t="shared" si="1123"/>
        <v>febrero</v>
      </c>
      <c r="AB5116">
        <f>YEAR(BD_PONDERACIONES[[#This Row],[Fecha de Inspección]])</f>
        <v>2023</v>
      </c>
      <c r="AC5116">
        <f t="shared" si="1124"/>
        <v>0.5</v>
      </c>
      <c r="AD5116">
        <f t="shared" si="1125"/>
        <v>0.5</v>
      </c>
      <c r="AE5116">
        <f t="shared" si="1126"/>
        <v>0.5</v>
      </c>
      <c r="AF5116">
        <f t="shared" si="1127"/>
        <v>0.5</v>
      </c>
      <c r="AG5116">
        <f t="shared" si="1128"/>
        <v>0.5</v>
      </c>
      <c r="AH5116">
        <f t="shared" si="1129"/>
        <v>0.5</v>
      </c>
      <c r="AI5116">
        <f t="shared" si="1130"/>
        <v>0.25</v>
      </c>
      <c r="AJ5116">
        <f t="shared" si="1131"/>
        <v>0.25</v>
      </c>
      <c r="AK5116">
        <f t="shared" si="1132"/>
        <v>0.5</v>
      </c>
      <c r="AL5116">
        <f t="shared" si="1133"/>
        <v>0.5</v>
      </c>
      <c r="AM5116">
        <f t="shared" si="1134"/>
        <v>0.5</v>
      </c>
      <c r="AN5116" s="6">
        <f t="shared" si="1135"/>
        <v>1</v>
      </c>
      <c r="AO5116" t="str">
        <f>VLOOKUP(BD_PONDERACIONES[[#This Row],[Comuna]],Tabla3[#All],2,0)</f>
        <v>Florida</v>
      </c>
    </row>
    <row r="5117" spans="1:41" x14ac:dyDescent="0.35">
      <c r="A5117" t="s">
        <v>25956</v>
      </c>
      <c r="B5117" t="s">
        <v>25957</v>
      </c>
      <c r="C5117" t="s">
        <v>25958</v>
      </c>
      <c r="D5117" s="5">
        <v>44960</v>
      </c>
      <c r="E5117" s="5">
        <v>44896</v>
      </c>
      <c r="F5117" t="s">
        <v>763</v>
      </c>
      <c r="G5117" t="s">
        <v>25959</v>
      </c>
      <c r="H5117" t="s">
        <v>1389</v>
      </c>
      <c r="J5117" t="s">
        <v>756</v>
      </c>
      <c r="K5117" t="s">
        <v>756</v>
      </c>
      <c r="L5117" t="s">
        <v>757</v>
      </c>
      <c r="M5117" t="s">
        <v>757</v>
      </c>
      <c r="N5117" t="s">
        <v>756</v>
      </c>
      <c r="O5117" t="s">
        <v>756</v>
      </c>
      <c r="P5117" t="s">
        <v>758</v>
      </c>
      <c r="Q5117" t="s">
        <v>759</v>
      </c>
      <c r="R5117" t="s">
        <v>759</v>
      </c>
      <c r="S5117" t="s">
        <v>757</v>
      </c>
      <c r="T5117" t="s">
        <v>757</v>
      </c>
      <c r="U5117" t="s">
        <v>757</v>
      </c>
      <c r="V5117" t="s">
        <v>756</v>
      </c>
      <c r="W5117" t="s">
        <v>756</v>
      </c>
      <c r="X5117" t="s">
        <v>25960</v>
      </c>
      <c r="Y5117" t="str">
        <f t="shared" si="1122"/>
        <v>diciembre</v>
      </c>
      <c r="Z5117">
        <f>YEAR(BD_PONDERACIONES[[#This Row],[Fecha Ejecución del Ticket]])</f>
        <v>2022</v>
      </c>
      <c r="AA5117" t="str">
        <f t="shared" si="1123"/>
        <v>febrero</v>
      </c>
      <c r="AB5117">
        <f>YEAR(BD_PONDERACIONES[[#This Row],[Fecha de Inspección]])</f>
        <v>2023</v>
      </c>
      <c r="AC5117">
        <f t="shared" si="1124"/>
        <v>0.5</v>
      </c>
      <c r="AD5117">
        <f t="shared" si="1125"/>
        <v>0.5</v>
      </c>
      <c r="AE5117">
        <f t="shared" si="1126"/>
        <v>0.5</v>
      </c>
      <c r="AF5117">
        <f t="shared" si="1127"/>
        <v>0.5</v>
      </c>
      <c r="AG5117">
        <f t="shared" si="1128"/>
        <v>0.5</v>
      </c>
      <c r="AH5117">
        <f t="shared" si="1129"/>
        <v>0.5</v>
      </c>
      <c r="AI5117">
        <f t="shared" si="1130"/>
        <v>0.25</v>
      </c>
      <c r="AJ5117">
        <f t="shared" si="1131"/>
        <v>0.25</v>
      </c>
      <c r="AK5117">
        <f t="shared" si="1132"/>
        <v>0.5</v>
      </c>
      <c r="AL5117">
        <f t="shared" si="1133"/>
        <v>0.5</v>
      </c>
      <c r="AM5117">
        <f t="shared" si="1134"/>
        <v>0.5</v>
      </c>
      <c r="AN5117" s="6">
        <f t="shared" si="1135"/>
        <v>1</v>
      </c>
      <c r="AO5117" t="str">
        <f>VLOOKUP(BD_PONDERACIONES[[#This Row],[Comuna]],Tabla3[#All],2,0)</f>
        <v>Florida</v>
      </c>
    </row>
    <row r="5118" spans="1:41" x14ac:dyDescent="0.35">
      <c r="A5118" t="s">
        <v>25961</v>
      </c>
      <c r="B5118" t="s">
        <v>25962</v>
      </c>
      <c r="C5118" t="s">
        <v>25963</v>
      </c>
      <c r="D5118" s="5">
        <v>44960</v>
      </c>
      <c r="E5118" s="5">
        <v>44914</v>
      </c>
      <c r="F5118" t="s">
        <v>763</v>
      </c>
      <c r="G5118" t="s">
        <v>25964</v>
      </c>
      <c r="H5118" t="s">
        <v>1389</v>
      </c>
      <c r="J5118" t="s">
        <v>756</v>
      </c>
      <c r="K5118" t="s">
        <v>756</v>
      </c>
      <c r="L5118" t="s">
        <v>757</v>
      </c>
      <c r="M5118" t="s">
        <v>757</v>
      </c>
      <c r="N5118" t="s">
        <v>756</v>
      </c>
      <c r="O5118" t="s">
        <v>756</v>
      </c>
      <c r="P5118" t="s">
        <v>758</v>
      </c>
      <c r="Q5118" t="s">
        <v>759</v>
      </c>
      <c r="R5118" t="s">
        <v>759</v>
      </c>
      <c r="S5118" t="s">
        <v>757</v>
      </c>
      <c r="T5118" t="s">
        <v>757</v>
      </c>
      <c r="U5118" t="s">
        <v>757</v>
      </c>
      <c r="V5118" t="s">
        <v>756</v>
      </c>
      <c r="W5118" t="s">
        <v>756</v>
      </c>
      <c r="X5118" t="s">
        <v>804</v>
      </c>
      <c r="Y5118" t="str">
        <f t="shared" si="1122"/>
        <v>diciembre</v>
      </c>
      <c r="Z5118">
        <f>YEAR(BD_PONDERACIONES[[#This Row],[Fecha Ejecución del Ticket]])</f>
        <v>2022</v>
      </c>
      <c r="AA5118" t="str">
        <f t="shared" si="1123"/>
        <v>febrero</v>
      </c>
      <c r="AB5118">
        <f>YEAR(BD_PONDERACIONES[[#This Row],[Fecha de Inspección]])</f>
        <v>2023</v>
      </c>
      <c r="AC5118">
        <f t="shared" si="1124"/>
        <v>0.5</v>
      </c>
      <c r="AD5118">
        <f t="shared" si="1125"/>
        <v>0.5</v>
      </c>
      <c r="AE5118">
        <f t="shared" si="1126"/>
        <v>0.5</v>
      </c>
      <c r="AF5118">
        <f t="shared" si="1127"/>
        <v>0.5</v>
      </c>
      <c r="AG5118">
        <f t="shared" si="1128"/>
        <v>0.5</v>
      </c>
      <c r="AH5118">
        <f t="shared" si="1129"/>
        <v>0.5</v>
      </c>
      <c r="AI5118">
        <f t="shared" si="1130"/>
        <v>0.25</v>
      </c>
      <c r="AJ5118">
        <f t="shared" si="1131"/>
        <v>0.25</v>
      </c>
      <c r="AK5118">
        <f t="shared" si="1132"/>
        <v>0.5</v>
      </c>
      <c r="AL5118">
        <f t="shared" si="1133"/>
        <v>0.5</v>
      </c>
      <c r="AM5118">
        <f t="shared" si="1134"/>
        <v>0.5</v>
      </c>
      <c r="AN5118" s="6">
        <f t="shared" si="1135"/>
        <v>1</v>
      </c>
      <c r="AO5118" t="str">
        <f>VLOOKUP(BD_PONDERACIONES[[#This Row],[Comuna]],Tabla3[#All],2,0)</f>
        <v>Florida</v>
      </c>
    </row>
    <row r="5119" spans="1:41" x14ac:dyDescent="0.35">
      <c r="A5119" t="s">
        <v>25965</v>
      </c>
      <c r="B5119" t="s">
        <v>25966</v>
      </c>
      <c r="C5119" t="s">
        <v>25967</v>
      </c>
      <c r="D5119" s="5">
        <v>44960</v>
      </c>
      <c r="E5119" s="5">
        <v>44920</v>
      </c>
      <c r="F5119" t="s">
        <v>763</v>
      </c>
      <c r="G5119" t="s">
        <v>25968</v>
      </c>
      <c r="H5119" t="s">
        <v>1389</v>
      </c>
      <c r="J5119" t="s">
        <v>756</v>
      </c>
      <c r="K5119" t="s">
        <v>756</v>
      </c>
      <c r="L5119" t="s">
        <v>757</v>
      </c>
      <c r="M5119" t="s">
        <v>757</v>
      </c>
      <c r="N5119" t="s">
        <v>756</v>
      </c>
      <c r="O5119" t="s">
        <v>756</v>
      </c>
      <c r="P5119" t="s">
        <v>758</v>
      </c>
      <c r="Q5119" t="s">
        <v>759</v>
      </c>
      <c r="R5119" t="s">
        <v>759</v>
      </c>
      <c r="S5119" t="s">
        <v>757</v>
      </c>
      <c r="T5119" t="s">
        <v>757</v>
      </c>
      <c r="U5119" t="s">
        <v>757</v>
      </c>
      <c r="V5119" t="s">
        <v>773</v>
      </c>
      <c r="W5119" t="s">
        <v>773</v>
      </c>
      <c r="X5119" t="s">
        <v>25969</v>
      </c>
      <c r="Y5119" t="str">
        <f t="shared" si="1122"/>
        <v>diciembre</v>
      </c>
      <c r="Z5119">
        <f>YEAR(BD_PONDERACIONES[[#This Row],[Fecha Ejecución del Ticket]])</f>
        <v>2022</v>
      </c>
      <c r="AA5119" t="str">
        <f t="shared" si="1123"/>
        <v>febrero</v>
      </c>
      <c r="AB5119">
        <f>YEAR(BD_PONDERACIONES[[#This Row],[Fecha de Inspección]])</f>
        <v>2023</v>
      </c>
      <c r="AC5119">
        <f t="shared" si="1124"/>
        <v>0.5</v>
      </c>
      <c r="AD5119">
        <f t="shared" si="1125"/>
        <v>0.5</v>
      </c>
      <c r="AE5119">
        <f t="shared" si="1126"/>
        <v>0.5</v>
      </c>
      <c r="AF5119">
        <f t="shared" si="1127"/>
        <v>0.5</v>
      </c>
      <c r="AG5119">
        <f t="shared" si="1128"/>
        <v>0.5</v>
      </c>
      <c r="AH5119">
        <f t="shared" si="1129"/>
        <v>0.5</v>
      </c>
      <c r="AI5119">
        <f t="shared" si="1130"/>
        <v>0.25</v>
      </c>
      <c r="AJ5119">
        <f t="shared" si="1131"/>
        <v>0.25</v>
      </c>
      <c r="AK5119">
        <f t="shared" si="1132"/>
        <v>0.5</v>
      </c>
      <c r="AL5119">
        <f t="shared" si="1133"/>
        <v>0</v>
      </c>
      <c r="AM5119">
        <f t="shared" si="1134"/>
        <v>0</v>
      </c>
      <c r="AN5119" s="6">
        <f t="shared" si="1135"/>
        <v>0.8</v>
      </c>
      <c r="AO5119" t="str">
        <f>VLOOKUP(BD_PONDERACIONES[[#This Row],[Comuna]],Tabla3[#All],2,0)</f>
        <v>Florida</v>
      </c>
    </row>
    <row r="5120" spans="1:41" x14ac:dyDescent="0.35">
      <c r="A5120" t="s">
        <v>25970</v>
      </c>
      <c r="B5120" t="s">
        <v>25971</v>
      </c>
      <c r="C5120" t="s">
        <v>25972</v>
      </c>
      <c r="D5120" s="5">
        <v>44960</v>
      </c>
      <c r="E5120" s="5">
        <v>44912</v>
      </c>
      <c r="F5120" t="s">
        <v>763</v>
      </c>
      <c r="G5120" t="s">
        <v>25973</v>
      </c>
      <c r="H5120" t="s">
        <v>1389</v>
      </c>
      <c r="J5120" t="s">
        <v>756</v>
      </c>
      <c r="K5120" t="s">
        <v>756</v>
      </c>
      <c r="L5120" t="s">
        <v>757</v>
      </c>
      <c r="M5120" t="s">
        <v>757</v>
      </c>
      <c r="N5120" t="s">
        <v>756</v>
      </c>
      <c r="O5120" t="s">
        <v>756</v>
      </c>
      <c r="P5120" t="s">
        <v>758</v>
      </c>
      <c r="Q5120" t="s">
        <v>759</v>
      </c>
      <c r="R5120" t="s">
        <v>759</v>
      </c>
      <c r="S5120" t="s">
        <v>757</v>
      </c>
      <c r="T5120" t="s">
        <v>757</v>
      </c>
      <c r="U5120" t="s">
        <v>757</v>
      </c>
      <c r="V5120" t="s">
        <v>756</v>
      </c>
      <c r="W5120" t="s">
        <v>756</v>
      </c>
      <c r="X5120" t="s">
        <v>3864</v>
      </c>
      <c r="Y5120" t="str">
        <f t="shared" si="1122"/>
        <v>diciembre</v>
      </c>
      <c r="Z5120">
        <f>YEAR(BD_PONDERACIONES[[#This Row],[Fecha Ejecución del Ticket]])</f>
        <v>2022</v>
      </c>
      <c r="AA5120" t="str">
        <f t="shared" si="1123"/>
        <v>febrero</v>
      </c>
      <c r="AB5120">
        <f>YEAR(BD_PONDERACIONES[[#This Row],[Fecha de Inspección]])</f>
        <v>2023</v>
      </c>
      <c r="AC5120">
        <f t="shared" si="1124"/>
        <v>0.5</v>
      </c>
      <c r="AD5120">
        <f t="shared" si="1125"/>
        <v>0.5</v>
      </c>
      <c r="AE5120">
        <f t="shared" si="1126"/>
        <v>0.5</v>
      </c>
      <c r="AF5120">
        <f t="shared" si="1127"/>
        <v>0.5</v>
      </c>
      <c r="AG5120">
        <f t="shared" si="1128"/>
        <v>0.5</v>
      </c>
      <c r="AH5120">
        <f t="shared" si="1129"/>
        <v>0.5</v>
      </c>
      <c r="AI5120">
        <f t="shared" si="1130"/>
        <v>0.25</v>
      </c>
      <c r="AJ5120">
        <f t="shared" si="1131"/>
        <v>0.25</v>
      </c>
      <c r="AK5120">
        <f t="shared" si="1132"/>
        <v>0.5</v>
      </c>
      <c r="AL5120">
        <f t="shared" si="1133"/>
        <v>0.5</v>
      </c>
      <c r="AM5120">
        <f t="shared" si="1134"/>
        <v>0.5</v>
      </c>
      <c r="AN5120" s="6">
        <f t="shared" si="1135"/>
        <v>1</v>
      </c>
      <c r="AO5120" t="str">
        <f>VLOOKUP(BD_PONDERACIONES[[#This Row],[Comuna]],Tabla3[#All],2,0)</f>
        <v>Florida</v>
      </c>
    </row>
    <row r="5121" spans="1:41" x14ac:dyDescent="0.35">
      <c r="A5121" t="s">
        <v>25974</v>
      </c>
      <c r="B5121" t="s">
        <v>25975</v>
      </c>
      <c r="C5121" t="s">
        <v>25976</v>
      </c>
      <c r="D5121" s="5">
        <v>44960</v>
      </c>
      <c r="E5121" s="5">
        <v>44926</v>
      </c>
      <c r="F5121" t="s">
        <v>763</v>
      </c>
      <c r="G5121" t="s">
        <v>25977</v>
      </c>
      <c r="H5121" t="s">
        <v>1389</v>
      </c>
      <c r="J5121" t="s">
        <v>756</v>
      </c>
      <c r="K5121" t="s">
        <v>756</v>
      </c>
      <c r="L5121" t="s">
        <v>756</v>
      </c>
      <c r="M5121" t="s">
        <v>756</v>
      </c>
      <c r="N5121" t="s">
        <v>756</v>
      </c>
      <c r="O5121" t="s">
        <v>756</v>
      </c>
      <c r="P5121" t="s">
        <v>758</v>
      </c>
      <c r="Q5121" t="s">
        <v>759</v>
      </c>
      <c r="R5121" t="s">
        <v>759</v>
      </c>
      <c r="S5121" t="s">
        <v>757</v>
      </c>
      <c r="T5121" t="s">
        <v>757</v>
      </c>
      <c r="U5121" t="s">
        <v>757</v>
      </c>
      <c r="V5121" t="s">
        <v>756</v>
      </c>
      <c r="W5121" t="s">
        <v>756</v>
      </c>
      <c r="X5121" t="s">
        <v>25978</v>
      </c>
      <c r="Y5121" t="str">
        <f t="shared" si="1122"/>
        <v>diciembre</v>
      </c>
      <c r="Z5121">
        <f>YEAR(BD_PONDERACIONES[[#This Row],[Fecha Ejecución del Ticket]])</f>
        <v>2022</v>
      </c>
      <c r="AA5121" t="str">
        <f t="shared" si="1123"/>
        <v>febrero</v>
      </c>
      <c r="AB5121">
        <f>YEAR(BD_PONDERACIONES[[#This Row],[Fecha de Inspección]])</f>
        <v>2023</v>
      </c>
      <c r="AC5121">
        <f t="shared" si="1124"/>
        <v>0.5</v>
      </c>
      <c r="AD5121">
        <f t="shared" si="1125"/>
        <v>0.5</v>
      </c>
      <c r="AE5121">
        <f t="shared" si="1126"/>
        <v>0.5</v>
      </c>
      <c r="AF5121">
        <f t="shared" si="1127"/>
        <v>0.5</v>
      </c>
      <c r="AG5121">
        <f t="shared" si="1128"/>
        <v>0.5</v>
      </c>
      <c r="AH5121">
        <f t="shared" si="1129"/>
        <v>0.5</v>
      </c>
      <c r="AI5121">
        <f t="shared" si="1130"/>
        <v>0.25</v>
      </c>
      <c r="AJ5121">
        <f t="shared" si="1131"/>
        <v>0.25</v>
      </c>
      <c r="AK5121">
        <f t="shared" si="1132"/>
        <v>0.5</v>
      </c>
      <c r="AL5121">
        <f t="shared" si="1133"/>
        <v>0.5</v>
      </c>
      <c r="AM5121">
        <f t="shared" si="1134"/>
        <v>0.5</v>
      </c>
      <c r="AN5121" s="6">
        <f t="shared" si="1135"/>
        <v>1</v>
      </c>
      <c r="AO5121" t="str">
        <f>VLOOKUP(BD_PONDERACIONES[[#This Row],[Comuna]],Tabla3[#All],2,0)</f>
        <v>Florida</v>
      </c>
    </row>
    <row r="5122" spans="1:41" x14ac:dyDescent="0.35">
      <c r="A5122" t="s">
        <v>25979</v>
      </c>
      <c r="B5122" t="s">
        <v>25980</v>
      </c>
      <c r="C5122" t="s">
        <v>25981</v>
      </c>
      <c r="D5122" s="5">
        <v>44960</v>
      </c>
      <c r="E5122" s="5">
        <v>44896</v>
      </c>
      <c r="F5122" t="s">
        <v>763</v>
      </c>
      <c r="G5122" t="s">
        <v>25982</v>
      </c>
      <c r="H5122" t="s">
        <v>1389</v>
      </c>
      <c r="J5122" t="s">
        <v>756</v>
      </c>
      <c r="K5122" t="s">
        <v>756</v>
      </c>
      <c r="L5122" t="s">
        <v>757</v>
      </c>
      <c r="M5122" t="s">
        <v>757</v>
      </c>
      <c r="N5122" t="s">
        <v>756</v>
      </c>
      <c r="O5122" t="s">
        <v>756</v>
      </c>
      <c r="P5122" t="s">
        <v>758</v>
      </c>
      <c r="Q5122" t="s">
        <v>759</v>
      </c>
      <c r="R5122" t="s">
        <v>759</v>
      </c>
      <c r="S5122" t="s">
        <v>757</v>
      </c>
      <c r="T5122" t="s">
        <v>757</v>
      </c>
      <c r="U5122" t="s">
        <v>757</v>
      </c>
      <c r="V5122" t="s">
        <v>773</v>
      </c>
      <c r="W5122" t="s">
        <v>773</v>
      </c>
      <c r="X5122" t="s">
        <v>25983</v>
      </c>
      <c r="Y5122" t="str">
        <f t="shared" si="1122"/>
        <v>diciembre</v>
      </c>
      <c r="Z5122">
        <f>YEAR(BD_PONDERACIONES[[#This Row],[Fecha Ejecución del Ticket]])</f>
        <v>2022</v>
      </c>
      <c r="AA5122" t="str">
        <f t="shared" si="1123"/>
        <v>febrero</v>
      </c>
      <c r="AB5122">
        <f>YEAR(BD_PONDERACIONES[[#This Row],[Fecha de Inspección]])</f>
        <v>2023</v>
      </c>
      <c r="AC5122">
        <f t="shared" si="1124"/>
        <v>0.5</v>
      </c>
      <c r="AD5122">
        <f t="shared" si="1125"/>
        <v>0.5</v>
      </c>
      <c r="AE5122">
        <f t="shared" si="1126"/>
        <v>0.5</v>
      </c>
      <c r="AF5122">
        <f t="shared" si="1127"/>
        <v>0.5</v>
      </c>
      <c r="AG5122">
        <f t="shared" si="1128"/>
        <v>0.5</v>
      </c>
      <c r="AH5122">
        <f t="shared" si="1129"/>
        <v>0.5</v>
      </c>
      <c r="AI5122">
        <f t="shared" si="1130"/>
        <v>0.25</v>
      </c>
      <c r="AJ5122">
        <f t="shared" si="1131"/>
        <v>0.25</v>
      </c>
      <c r="AK5122">
        <f t="shared" si="1132"/>
        <v>0.5</v>
      </c>
      <c r="AL5122">
        <f t="shared" si="1133"/>
        <v>0</v>
      </c>
      <c r="AM5122">
        <f t="shared" si="1134"/>
        <v>0</v>
      </c>
      <c r="AN5122" s="6">
        <f t="shared" si="1135"/>
        <v>0.8</v>
      </c>
      <c r="AO5122" t="str">
        <f>VLOOKUP(BD_PONDERACIONES[[#This Row],[Comuna]],Tabla3[#All],2,0)</f>
        <v>Florida</v>
      </c>
    </row>
    <row r="5123" spans="1:41" x14ac:dyDescent="0.35">
      <c r="A5123" t="s">
        <v>25984</v>
      </c>
      <c r="B5123" t="s">
        <v>25985</v>
      </c>
      <c r="C5123" t="s">
        <v>25986</v>
      </c>
      <c r="D5123" s="5">
        <v>44960</v>
      </c>
      <c r="E5123" s="5">
        <v>44926</v>
      </c>
      <c r="F5123" t="s">
        <v>763</v>
      </c>
      <c r="G5123" t="s">
        <v>25987</v>
      </c>
      <c r="H5123" t="s">
        <v>1389</v>
      </c>
      <c r="J5123" t="s">
        <v>756</v>
      </c>
      <c r="K5123" t="s">
        <v>756</v>
      </c>
      <c r="L5123" t="s">
        <v>757</v>
      </c>
      <c r="M5123" t="s">
        <v>757</v>
      </c>
      <c r="N5123" t="s">
        <v>756</v>
      </c>
      <c r="O5123" t="s">
        <v>756</v>
      </c>
      <c r="P5123" t="s">
        <v>758</v>
      </c>
      <c r="Q5123" t="s">
        <v>759</v>
      </c>
      <c r="R5123" t="s">
        <v>759</v>
      </c>
      <c r="S5123" t="s">
        <v>757</v>
      </c>
      <c r="T5123" t="s">
        <v>757</v>
      </c>
      <c r="U5123" t="s">
        <v>757</v>
      </c>
      <c r="V5123" t="s">
        <v>773</v>
      </c>
      <c r="W5123" t="s">
        <v>773</v>
      </c>
      <c r="X5123" t="s">
        <v>25988</v>
      </c>
      <c r="Y5123" t="str">
        <f t="shared" si="1122"/>
        <v>diciembre</v>
      </c>
      <c r="Z5123">
        <f>YEAR(BD_PONDERACIONES[[#This Row],[Fecha Ejecución del Ticket]])</f>
        <v>2022</v>
      </c>
      <c r="AA5123" t="str">
        <f t="shared" si="1123"/>
        <v>febrero</v>
      </c>
      <c r="AB5123">
        <f>YEAR(BD_PONDERACIONES[[#This Row],[Fecha de Inspección]])</f>
        <v>2023</v>
      </c>
      <c r="AC5123">
        <f t="shared" si="1124"/>
        <v>0.5</v>
      </c>
      <c r="AD5123">
        <f t="shared" si="1125"/>
        <v>0.5</v>
      </c>
      <c r="AE5123">
        <f t="shared" si="1126"/>
        <v>0.5</v>
      </c>
      <c r="AF5123">
        <f t="shared" si="1127"/>
        <v>0.5</v>
      </c>
      <c r="AG5123">
        <f t="shared" si="1128"/>
        <v>0.5</v>
      </c>
      <c r="AH5123">
        <f t="shared" si="1129"/>
        <v>0.5</v>
      </c>
      <c r="AI5123">
        <f t="shared" si="1130"/>
        <v>0.25</v>
      </c>
      <c r="AJ5123">
        <f t="shared" si="1131"/>
        <v>0.25</v>
      </c>
      <c r="AK5123">
        <f t="shared" si="1132"/>
        <v>0.5</v>
      </c>
      <c r="AL5123">
        <f t="shared" si="1133"/>
        <v>0</v>
      </c>
      <c r="AM5123">
        <f t="shared" si="1134"/>
        <v>0</v>
      </c>
      <c r="AN5123" s="6">
        <f t="shared" si="1135"/>
        <v>0.8</v>
      </c>
      <c r="AO5123" t="str">
        <f>VLOOKUP(BD_PONDERACIONES[[#This Row],[Comuna]],Tabla3[#All],2,0)</f>
        <v>Florida</v>
      </c>
    </row>
    <row r="5124" spans="1:41" x14ac:dyDescent="0.35">
      <c r="A5124" t="s">
        <v>25862</v>
      </c>
      <c r="B5124" t="s">
        <v>25863</v>
      </c>
      <c r="C5124" t="s">
        <v>25864</v>
      </c>
      <c r="D5124" s="5">
        <v>44963</v>
      </c>
      <c r="E5124" s="5">
        <v>44924</v>
      </c>
      <c r="F5124" t="s">
        <v>753</v>
      </c>
      <c r="G5124" t="s">
        <v>25865</v>
      </c>
      <c r="H5124" t="s">
        <v>755</v>
      </c>
      <c r="J5124" t="s">
        <v>756</v>
      </c>
      <c r="K5124" t="s">
        <v>756</v>
      </c>
      <c r="L5124" t="s">
        <v>757</v>
      </c>
      <c r="M5124" t="s">
        <v>757</v>
      </c>
      <c r="N5124" t="s">
        <v>756</v>
      </c>
      <c r="O5124" t="s">
        <v>756</v>
      </c>
      <c r="P5124" t="s">
        <v>765</v>
      </c>
      <c r="Q5124" t="s">
        <v>759</v>
      </c>
      <c r="R5124" t="s">
        <v>759</v>
      </c>
      <c r="S5124" t="s">
        <v>756</v>
      </c>
      <c r="T5124" t="s">
        <v>756</v>
      </c>
      <c r="U5124" t="s">
        <v>756</v>
      </c>
      <c r="V5124" t="s">
        <v>756</v>
      </c>
      <c r="W5124" t="s">
        <v>756</v>
      </c>
      <c r="X5124" t="s">
        <v>25866</v>
      </c>
      <c r="Y5124" t="str">
        <f t="shared" si="1122"/>
        <v>diciembre</v>
      </c>
      <c r="Z5124">
        <f>YEAR(BD_PONDERACIONES[[#This Row],[Fecha Ejecución del Ticket]])</f>
        <v>2022</v>
      </c>
      <c r="AA5124" t="str">
        <f t="shared" si="1123"/>
        <v>febrero</v>
      </c>
      <c r="AB5124">
        <f>YEAR(BD_PONDERACIONES[[#This Row],[Fecha de Inspección]])</f>
        <v>2023</v>
      </c>
      <c r="AC5124">
        <f t="shared" si="1124"/>
        <v>0.5</v>
      </c>
      <c r="AD5124">
        <f t="shared" si="1125"/>
        <v>0.5</v>
      </c>
      <c r="AE5124">
        <f t="shared" si="1126"/>
        <v>0.5</v>
      </c>
      <c r="AF5124">
        <f t="shared" si="1127"/>
        <v>0.5</v>
      </c>
      <c r="AG5124">
        <f t="shared" si="1128"/>
        <v>0.5</v>
      </c>
      <c r="AH5124">
        <f t="shared" si="1129"/>
        <v>0.5</v>
      </c>
      <c r="AI5124">
        <f t="shared" si="1130"/>
        <v>0.25</v>
      </c>
      <c r="AJ5124">
        <f t="shared" si="1131"/>
        <v>0.25</v>
      </c>
      <c r="AK5124">
        <f t="shared" si="1132"/>
        <v>0.5</v>
      </c>
      <c r="AL5124">
        <f t="shared" si="1133"/>
        <v>0.5</v>
      </c>
      <c r="AM5124">
        <f t="shared" si="1134"/>
        <v>0.5</v>
      </c>
      <c r="AN5124" s="6">
        <f t="shared" si="1135"/>
        <v>1</v>
      </c>
      <c r="AO5124" t="str">
        <f>VLOOKUP(BD_PONDERACIONES[[#This Row],[Comuna]],Tabla3[#All],2,0)</f>
        <v>Florida</v>
      </c>
    </row>
    <row r="5125" spans="1:41" x14ac:dyDescent="0.35">
      <c r="A5125" t="s">
        <v>25867</v>
      </c>
      <c r="B5125" t="s">
        <v>25868</v>
      </c>
      <c r="C5125" t="s">
        <v>25869</v>
      </c>
      <c r="D5125" s="5">
        <v>44963</v>
      </c>
      <c r="E5125" s="5">
        <v>44910</v>
      </c>
      <c r="F5125" t="s">
        <v>753</v>
      </c>
      <c r="G5125" t="s">
        <v>25870</v>
      </c>
      <c r="H5125" t="s">
        <v>755</v>
      </c>
      <c r="J5125" t="s">
        <v>756</v>
      </c>
      <c r="K5125" t="s">
        <v>756</v>
      </c>
      <c r="L5125" t="s">
        <v>757</v>
      </c>
      <c r="M5125" t="s">
        <v>757</v>
      </c>
      <c r="N5125" t="s">
        <v>756</v>
      </c>
      <c r="O5125" t="s">
        <v>756</v>
      </c>
      <c r="P5125" t="s">
        <v>758</v>
      </c>
      <c r="Q5125" t="s">
        <v>759</v>
      </c>
      <c r="R5125" t="s">
        <v>759</v>
      </c>
      <c r="S5125" t="s">
        <v>757</v>
      </c>
      <c r="T5125" t="s">
        <v>757</v>
      </c>
      <c r="U5125" t="s">
        <v>757</v>
      </c>
      <c r="V5125" t="s">
        <v>756</v>
      </c>
      <c r="W5125" t="s">
        <v>756</v>
      </c>
      <c r="X5125" t="s">
        <v>22721</v>
      </c>
      <c r="Y5125" t="str">
        <f t="shared" si="1122"/>
        <v>diciembre</v>
      </c>
      <c r="Z5125">
        <f>YEAR(BD_PONDERACIONES[[#This Row],[Fecha Ejecución del Ticket]])</f>
        <v>2022</v>
      </c>
      <c r="AA5125" t="str">
        <f t="shared" si="1123"/>
        <v>febrero</v>
      </c>
      <c r="AB5125">
        <f>YEAR(BD_PONDERACIONES[[#This Row],[Fecha de Inspección]])</f>
        <v>2023</v>
      </c>
      <c r="AC5125">
        <f t="shared" si="1124"/>
        <v>0.5</v>
      </c>
      <c r="AD5125">
        <f t="shared" si="1125"/>
        <v>0.5</v>
      </c>
      <c r="AE5125">
        <f t="shared" si="1126"/>
        <v>0.5</v>
      </c>
      <c r="AF5125">
        <f t="shared" si="1127"/>
        <v>0.5</v>
      </c>
      <c r="AG5125">
        <f t="shared" si="1128"/>
        <v>0.5</v>
      </c>
      <c r="AH5125">
        <f t="shared" si="1129"/>
        <v>0.5</v>
      </c>
      <c r="AI5125">
        <f t="shared" si="1130"/>
        <v>0.25</v>
      </c>
      <c r="AJ5125">
        <f t="shared" si="1131"/>
        <v>0.25</v>
      </c>
      <c r="AK5125">
        <f t="shared" si="1132"/>
        <v>0.5</v>
      </c>
      <c r="AL5125">
        <f t="shared" si="1133"/>
        <v>0.5</v>
      </c>
      <c r="AM5125">
        <f t="shared" si="1134"/>
        <v>0.5</v>
      </c>
      <c r="AN5125" s="6">
        <f t="shared" si="1135"/>
        <v>1</v>
      </c>
      <c r="AO5125" t="str">
        <f>VLOOKUP(BD_PONDERACIONES[[#This Row],[Comuna]],Tabla3[#All],2,0)</f>
        <v>Florida</v>
      </c>
    </row>
    <row r="5126" spans="1:41" x14ac:dyDescent="0.35">
      <c r="A5126" t="s">
        <v>25871</v>
      </c>
      <c r="B5126" t="s">
        <v>25872</v>
      </c>
      <c r="C5126" t="s">
        <v>25873</v>
      </c>
      <c r="D5126" s="5">
        <v>44963</v>
      </c>
      <c r="E5126" s="5">
        <v>44907</v>
      </c>
      <c r="F5126" t="s">
        <v>753</v>
      </c>
      <c r="G5126" t="s">
        <v>25874</v>
      </c>
      <c r="H5126" t="s">
        <v>755</v>
      </c>
      <c r="J5126" t="s">
        <v>756</v>
      </c>
      <c r="K5126" t="s">
        <v>756</v>
      </c>
      <c r="L5126" t="s">
        <v>757</v>
      </c>
      <c r="M5126" t="s">
        <v>757</v>
      </c>
      <c r="N5126" t="s">
        <v>756</v>
      </c>
      <c r="O5126" t="s">
        <v>756</v>
      </c>
      <c r="P5126" t="s">
        <v>758</v>
      </c>
      <c r="Q5126" t="s">
        <v>759</v>
      </c>
      <c r="R5126" t="s">
        <v>759</v>
      </c>
      <c r="S5126" t="s">
        <v>757</v>
      </c>
      <c r="T5126" t="s">
        <v>757</v>
      </c>
      <c r="U5126" t="s">
        <v>757</v>
      </c>
      <c r="V5126" t="s">
        <v>756</v>
      </c>
      <c r="W5126" t="s">
        <v>756</v>
      </c>
      <c r="X5126" t="s">
        <v>25875</v>
      </c>
      <c r="Y5126" t="str">
        <f t="shared" si="1122"/>
        <v>diciembre</v>
      </c>
      <c r="Z5126">
        <f>YEAR(BD_PONDERACIONES[[#This Row],[Fecha Ejecución del Ticket]])</f>
        <v>2022</v>
      </c>
      <c r="AA5126" t="str">
        <f t="shared" si="1123"/>
        <v>febrero</v>
      </c>
      <c r="AB5126">
        <f>YEAR(BD_PONDERACIONES[[#This Row],[Fecha de Inspección]])</f>
        <v>2023</v>
      </c>
      <c r="AC5126">
        <f t="shared" si="1124"/>
        <v>0.5</v>
      </c>
      <c r="AD5126">
        <f t="shared" si="1125"/>
        <v>0.5</v>
      </c>
      <c r="AE5126">
        <f t="shared" si="1126"/>
        <v>0.5</v>
      </c>
      <c r="AF5126">
        <f t="shared" si="1127"/>
        <v>0.5</v>
      </c>
      <c r="AG5126">
        <f t="shared" si="1128"/>
        <v>0.5</v>
      </c>
      <c r="AH5126">
        <f t="shared" si="1129"/>
        <v>0.5</v>
      </c>
      <c r="AI5126">
        <f t="shared" si="1130"/>
        <v>0.25</v>
      </c>
      <c r="AJ5126">
        <f t="shared" si="1131"/>
        <v>0.25</v>
      </c>
      <c r="AK5126">
        <f t="shared" si="1132"/>
        <v>0.5</v>
      </c>
      <c r="AL5126">
        <f t="shared" si="1133"/>
        <v>0.5</v>
      </c>
      <c r="AM5126">
        <f t="shared" si="1134"/>
        <v>0.5</v>
      </c>
      <c r="AN5126" s="6">
        <f t="shared" si="1135"/>
        <v>1</v>
      </c>
      <c r="AO5126" t="str">
        <f>VLOOKUP(BD_PONDERACIONES[[#This Row],[Comuna]],Tabla3[#All],2,0)</f>
        <v>Florida</v>
      </c>
    </row>
    <row r="5127" spans="1:41" x14ac:dyDescent="0.35">
      <c r="A5127" t="s">
        <v>25876</v>
      </c>
      <c r="B5127" t="s">
        <v>25877</v>
      </c>
      <c r="C5127" t="s">
        <v>25878</v>
      </c>
      <c r="D5127" s="5">
        <v>44963</v>
      </c>
      <c r="E5127" s="5">
        <v>44920</v>
      </c>
      <c r="F5127" t="s">
        <v>753</v>
      </c>
      <c r="G5127" t="s">
        <v>25879</v>
      </c>
      <c r="H5127" t="s">
        <v>755</v>
      </c>
      <c r="J5127" t="s">
        <v>756</v>
      </c>
      <c r="K5127" t="s">
        <v>756</v>
      </c>
      <c r="L5127" t="s">
        <v>757</v>
      </c>
      <c r="M5127" t="s">
        <v>757</v>
      </c>
      <c r="N5127" t="s">
        <v>756</v>
      </c>
      <c r="O5127" t="s">
        <v>756</v>
      </c>
      <c r="P5127" t="s">
        <v>758</v>
      </c>
      <c r="Q5127" t="s">
        <v>759</v>
      </c>
      <c r="R5127" t="s">
        <v>759</v>
      </c>
      <c r="S5127" t="s">
        <v>757</v>
      </c>
      <c r="T5127" t="s">
        <v>757</v>
      </c>
      <c r="U5127" t="s">
        <v>757</v>
      </c>
      <c r="V5127" t="s">
        <v>756</v>
      </c>
      <c r="W5127" t="s">
        <v>756</v>
      </c>
      <c r="X5127" t="s">
        <v>8238</v>
      </c>
      <c r="Y5127" t="str">
        <f t="shared" si="1122"/>
        <v>diciembre</v>
      </c>
      <c r="Z5127">
        <f>YEAR(BD_PONDERACIONES[[#This Row],[Fecha Ejecución del Ticket]])</f>
        <v>2022</v>
      </c>
      <c r="AA5127" t="str">
        <f t="shared" si="1123"/>
        <v>febrero</v>
      </c>
      <c r="AB5127">
        <f>YEAR(BD_PONDERACIONES[[#This Row],[Fecha de Inspección]])</f>
        <v>2023</v>
      </c>
      <c r="AC5127">
        <f t="shared" si="1124"/>
        <v>0.5</v>
      </c>
      <c r="AD5127">
        <f t="shared" si="1125"/>
        <v>0.5</v>
      </c>
      <c r="AE5127">
        <f t="shared" si="1126"/>
        <v>0.5</v>
      </c>
      <c r="AF5127">
        <f t="shared" si="1127"/>
        <v>0.5</v>
      </c>
      <c r="AG5127">
        <f t="shared" si="1128"/>
        <v>0.5</v>
      </c>
      <c r="AH5127">
        <f t="shared" si="1129"/>
        <v>0.5</v>
      </c>
      <c r="AI5127">
        <f t="shared" si="1130"/>
        <v>0.25</v>
      </c>
      <c r="AJ5127">
        <f t="shared" si="1131"/>
        <v>0.25</v>
      </c>
      <c r="AK5127">
        <f t="shared" si="1132"/>
        <v>0.5</v>
      </c>
      <c r="AL5127">
        <f t="shared" si="1133"/>
        <v>0.5</v>
      </c>
      <c r="AM5127">
        <f t="shared" si="1134"/>
        <v>0.5</v>
      </c>
      <c r="AN5127" s="6">
        <f t="shared" si="1135"/>
        <v>1</v>
      </c>
      <c r="AO5127" t="str">
        <f>VLOOKUP(BD_PONDERACIONES[[#This Row],[Comuna]],Tabla3[#All],2,0)</f>
        <v>Florida</v>
      </c>
    </row>
    <row r="5128" spans="1:41" x14ac:dyDescent="0.35">
      <c r="A5128" t="s">
        <v>25880</v>
      </c>
      <c r="B5128" t="s">
        <v>25881</v>
      </c>
      <c r="C5128" t="s">
        <v>25882</v>
      </c>
      <c r="D5128" s="5">
        <v>44963</v>
      </c>
      <c r="E5128" s="5">
        <v>44896</v>
      </c>
      <c r="F5128" t="s">
        <v>753</v>
      </c>
      <c r="G5128" t="s">
        <v>25883</v>
      </c>
      <c r="H5128" t="s">
        <v>755</v>
      </c>
      <c r="J5128" t="s">
        <v>756</v>
      </c>
      <c r="K5128" t="s">
        <v>756</v>
      </c>
      <c r="L5128" t="s">
        <v>757</v>
      </c>
      <c r="M5128" t="s">
        <v>757</v>
      </c>
      <c r="N5128" t="s">
        <v>756</v>
      </c>
      <c r="O5128" t="s">
        <v>756</v>
      </c>
      <c r="P5128" t="s">
        <v>758</v>
      </c>
      <c r="Q5128" t="s">
        <v>759</v>
      </c>
      <c r="R5128" t="s">
        <v>759</v>
      </c>
      <c r="S5128" t="s">
        <v>757</v>
      </c>
      <c r="T5128" t="s">
        <v>757</v>
      </c>
      <c r="U5128" t="s">
        <v>757</v>
      </c>
      <c r="V5128" t="s">
        <v>756</v>
      </c>
      <c r="W5128" t="s">
        <v>756</v>
      </c>
      <c r="X5128" t="s">
        <v>23215</v>
      </c>
      <c r="Y5128" t="str">
        <f t="shared" si="1122"/>
        <v>diciembre</v>
      </c>
      <c r="Z5128">
        <f>YEAR(BD_PONDERACIONES[[#This Row],[Fecha Ejecución del Ticket]])</f>
        <v>2022</v>
      </c>
      <c r="AA5128" t="str">
        <f t="shared" si="1123"/>
        <v>febrero</v>
      </c>
      <c r="AB5128">
        <f>YEAR(BD_PONDERACIONES[[#This Row],[Fecha de Inspección]])</f>
        <v>2023</v>
      </c>
      <c r="AC5128">
        <f t="shared" si="1124"/>
        <v>0.5</v>
      </c>
      <c r="AD5128">
        <f t="shared" si="1125"/>
        <v>0.5</v>
      </c>
      <c r="AE5128">
        <f t="shared" si="1126"/>
        <v>0.5</v>
      </c>
      <c r="AF5128">
        <f t="shared" si="1127"/>
        <v>0.5</v>
      </c>
      <c r="AG5128">
        <f t="shared" si="1128"/>
        <v>0.5</v>
      </c>
      <c r="AH5128">
        <f t="shared" si="1129"/>
        <v>0.5</v>
      </c>
      <c r="AI5128">
        <f t="shared" si="1130"/>
        <v>0.25</v>
      </c>
      <c r="AJ5128">
        <f t="shared" si="1131"/>
        <v>0.25</v>
      </c>
      <c r="AK5128">
        <f t="shared" si="1132"/>
        <v>0.5</v>
      </c>
      <c r="AL5128">
        <f t="shared" si="1133"/>
        <v>0.5</v>
      </c>
      <c r="AM5128">
        <f t="shared" si="1134"/>
        <v>0.5</v>
      </c>
      <c r="AN5128" s="6">
        <f t="shared" si="1135"/>
        <v>1</v>
      </c>
      <c r="AO5128" t="str">
        <f>VLOOKUP(BD_PONDERACIONES[[#This Row],[Comuna]],Tabla3[#All],2,0)</f>
        <v>Florida</v>
      </c>
    </row>
    <row r="5129" spans="1:41" x14ac:dyDescent="0.35">
      <c r="A5129" t="s">
        <v>25884</v>
      </c>
      <c r="B5129" t="s">
        <v>25885</v>
      </c>
      <c r="C5129" t="s">
        <v>25886</v>
      </c>
      <c r="D5129" s="5">
        <v>44963</v>
      </c>
      <c r="E5129" s="5">
        <v>44897</v>
      </c>
      <c r="F5129" t="s">
        <v>753</v>
      </c>
      <c r="G5129" t="s">
        <v>25883</v>
      </c>
      <c r="H5129" t="s">
        <v>755</v>
      </c>
      <c r="J5129" t="s">
        <v>756</v>
      </c>
      <c r="K5129" t="s">
        <v>756</v>
      </c>
      <c r="L5129" t="s">
        <v>757</v>
      </c>
      <c r="M5129" t="s">
        <v>757</v>
      </c>
      <c r="N5129" t="s">
        <v>756</v>
      </c>
      <c r="O5129" t="s">
        <v>756</v>
      </c>
      <c r="P5129" t="s">
        <v>758</v>
      </c>
      <c r="Q5129" t="s">
        <v>759</v>
      </c>
      <c r="R5129" t="s">
        <v>759</v>
      </c>
      <c r="S5129" t="s">
        <v>757</v>
      </c>
      <c r="T5129" t="s">
        <v>757</v>
      </c>
      <c r="U5129" t="s">
        <v>757</v>
      </c>
      <c r="V5129" t="s">
        <v>756</v>
      </c>
      <c r="W5129" t="s">
        <v>756</v>
      </c>
      <c r="X5129" t="s">
        <v>25887</v>
      </c>
      <c r="Y5129" t="str">
        <f t="shared" si="1122"/>
        <v>diciembre</v>
      </c>
      <c r="Z5129">
        <f>YEAR(BD_PONDERACIONES[[#This Row],[Fecha Ejecución del Ticket]])</f>
        <v>2022</v>
      </c>
      <c r="AA5129" t="str">
        <f t="shared" si="1123"/>
        <v>febrero</v>
      </c>
      <c r="AB5129">
        <f>YEAR(BD_PONDERACIONES[[#This Row],[Fecha de Inspección]])</f>
        <v>2023</v>
      </c>
      <c r="AC5129">
        <f t="shared" si="1124"/>
        <v>0.5</v>
      </c>
      <c r="AD5129">
        <f t="shared" si="1125"/>
        <v>0.5</v>
      </c>
      <c r="AE5129">
        <f t="shared" si="1126"/>
        <v>0.5</v>
      </c>
      <c r="AF5129">
        <f t="shared" si="1127"/>
        <v>0.5</v>
      </c>
      <c r="AG5129">
        <f t="shared" si="1128"/>
        <v>0.5</v>
      </c>
      <c r="AH5129">
        <f t="shared" si="1129"/>
        <v>0.5</v>
      </c>
      <c r="AI5129">
        <f t="shared" si="1130"/>
        <v>0.25</v>
      </c>
      <c r="AJ5129">
        <f t="shared" si="1131"/>
        <v>0.25</v>
      </c>
      <c r="AK5129">
        <f t="shared" si="1132"/>
        <v>0.5</v>
      </c>
      <c r="AL5129">
        <f t="shared" si="1133"/>
        <v>0.5</v>
      </c>
      <c r="AM5129">
        <f t="shared" si="1134"/>
        <v>0.5</v>
      </c>
      <c r="AN5129" s="6">
        <f t="shared" si="1135"/>
        <v>1</v>
      </c>
      <c r="AO5129" t="str">
        <f>VLOOKUP(BD_PONDERACIONES[[#This Row],[Comuna]],Tabla3[#All],2,0)</f>
        <v>Florida</v>
      </c>
    </row>
    <row r="5130" spans="1:41" x14ac:dyDescent="0.35">
      <c r="A5130" t="s">
        <v>25888</v>
      </c>
      <c r="B5130" t="s">
        <v>25889</v>
      </c>
      <c r="C5130" t="s">
        <v>25890</v>
      </c>
      <c r="D5130" s="5">
        <v>44963</v>
      </c>
      <c r="E5130" s="5">
        <v>44899</v>
      </c>
      <c r="F5130" t="s">
        <v>753</v>
      </c>
      <c r="G5130" t="s">
        <v>25891</v>
      </c>
      <c r="H5130" t="s">
        <v>755</v>
      </c>
      <c r="J5130" t="s">
        <v>756</v>
      </c>
      <c r="K5130" t="s">
        <v>756</v>
      </c>
      <c r="L5130" t="s">
        <v>757</v>
      </c>
      <c r="M5130" t="s">
        <v>757</v>
      </c>
      <c r="N5130" t="s">
        <v>756</v>
      </c>
      <c r="O5130" t="s">
        <v>756</v>
      </c>
      <c r="P5130" t="s">
        <v>758</v>
      </c>
      <c r="Q5130" t="s">
        <v>759</v>
      </c>
      <c r="R5130" t="s">
        <v>759</v>
      </c>
      <c r="S5130" t="s">
        <v>757</v>
      </c>
      <c r="T5130" t="s">
        <v>757</v>
      </c>
      <c r="U5130" t="s">
        <v>757</v>
      </c>
      <c r="V5130" t="s">
        <v>756</v>
      </c>
      <c r="W5130" t="s">
        <v>756</v>
      </c>
      <c r="X5130" t="s">
        <v>25892</v>
      </c>
      <c r="Y5130" t="str">
        <f t="shared" si="1122"/>
        <v>diciembre</v>
      </c>
      <c r="Z5130">
        <f>YEAR(BD_PONDERACIONES[[#This Row],[Fecha Ejecución del Ticket]])</f>
        <v>2022</v>
      </c>
      <c r="AA5130" t="str">
        <f t="shared" si="1123"/>
        <v>febrero</v>
      </c>
      <c r="AB5130">
        <f>YEAR(BD_PONDERACIONES[[#This Row],[Fecha de Inspección]])</f>
        <v>2023</v>
      </c>
      <c r="AC5130">
        <f t="shared" si="1124"/>
        <v>0.5</v>
      </c>
      <c r="AD5130">
        <f t="shared" si="1125"/>
        <v>0.5</v>
      </c>
      <c r="AE5130">
        <f t="shared" si="1126"/>
        <v>0.5</v>
      </c>
      <c r="AF5130">
        <f t="shared" si="1127"/>
        <v>0.5</v>
      </c>
      <c r="AG5130">
        <f t="shared" si="1128"/>
        <v>0.5</v>
      </c>
      <c r="AH5130">
        <f t="shared" si="1129"/>
        <v>0.5</v>
      </c>
      <c r="AI5130">
        <f t="shared" si="1130"/>
        <v>0.25</v>
      </c>
      <c r="AJ5130">
        <f t="shared" si="1131"/>
        <v>0.25</v>
      </c>
      <c r="AK5130">
        <f t="shared" si="1132"/>
        <v>0.5</v>
      </c>
      <c r="AL5130">
        <f t="shared" si="1133"/>
        <v>0.5</v>
      </c>
      <c r="AM5130">
        <f t="shared" si="1134"/>
        <v>0.5</v>
      </c>
      <c r="AN5130" s="6">
        <f t="shared" si="1135"/>
        <v>1</v>
      </c>
      <c r="AO5130" t="str">
        <f>VLOOKUP(BD_PONDERACIONES[[#This Row],[Comuna]],Tabla3[#All],2,0)</f>
        <v>Florida</v>
      </c>
    </row>
    <row r="5131" spans="1:41" x14ac:dyDescent="0.35">
      <c r="A5131" t="s">
        <v>25893</v>
      </c>
      <c r="B5131" t="s">
        <v>25894</v>
      </c>
      <c r="C5131" t="s">
        <v>25895</v>
      </c>
      <c r="D5131" s="5">
        <v>44963</v>
      </c>
      <c r="E5131" s="5">
        <v>44901</v>
      </c>
      <c r="F5131" t="s">
        <v>753</v>
      </c>
      <c r="G5131" t="s">
        <v>25896</v>
      </c>
      <c r="H5131" t="s">
        <v>755</v>
      </c>
      <c r="J5131" t="s">
        <v>756</v>
      </c>
      <c r="K5131" t="s">
        <v>756</v>
      </c>
      <c r="L5131" t="s">
        <v>756</v>
      </c>
      <c r="M5131" t="s">
        <v>756</v>
      </c>
      <c r="N5131" t="s">
        <v>756</v>
      </c>
      <c r="O5131" t="s">
        <v>756</v>
      </c>
      <c r="P5131" t="s">
        <v>758</v>
      </c>
      <c r="Q5131" t="s">
        <v>759</v>
      </c>
      <c r="R5131" t="s">
        <v>759</v>
      </c>
      <c r="S5131" t="s">
        <v>757</v>
      </c>
      <c r="T5131" t="s">
        <v>757</v>
      </c>
      <c r="U5131" t="s">
        <v>757</v>
      </c>
      <c r="V5131" t="s">
        <v>756</v>
      </c>
      <c r="W5131" t="s">
        <v>756</v>
      </c>
      <c r="X5131" t="s">
        <v>25897</v>
      </c>
      <c r="Y5131" t="str">
        <f t="shared" si="1122"/>
        <v>diciembre</v>
      </c>
      <c r="Z5131">
        <f>YEAR(BD_PONDERACIONES[[#This Row],[Fecha Ejecución del Ticket]])</f>
        <v>2022</v>
      </c>
      <c r="AA5131" t="str">
        <f t="shared" si="1123"/>
        <v>febrero</v>
      </c>
      <c r="AB5131">
        <f>YEAR(BD_PONDERACIONES[[#This Row],[Fecha de Inspección]])</f>
        <v>2023</v>
      </c>
      <c r="AC5131">
        <f t="shared" si="1124"/>
        <v>0.5</v>
      </c>
      <c r="AD5131">
        <f t="shared" si="1125"/>
        <v>0.5</v>
      </c>
      <c r="AE5131">
        <f t="shared" si="1126"/>
        <v>0.5</v>
      </c>
      <c r="AF5131">
        <f t="shared" si="1127"/>
        <v>0.5</v>
      </c>
      <c r="AG5131">
        <f t="shared" si="1128"/>
        <v>0.5</v>
      </c>
      <c r="AH5131">
        <f t="shared" si="1129"/>
        <v>0.5</v>
      </c>
      <c r="AI5131">
        <f t="shared" si="1130"/>
        <v>0.25</v>
      </c>
      <c r="AJ5131">
        <f t="shared" si="1131"/>
        <v>0.25</v>
      </c>
      <c r="AK5131">
        <f t="shared" si="1132"/>
        <v>0.5</v>
      </c>
      <c r="AL5131">
        <f t="shared" si="1133"/>
        <v>0.5</v>
      </c>
      <c r="AM5131">
        <f t="shared" si="1134"/>
        <v>0.5</v>
      </c>
      <c r="AN5131" s="6">
        <f t="shared" si="1135"/>
        <v>1</v>
      </c>
      <c r="AO5131" t="str">
        <f>VLOOKUP(BD_PONDERACIONES[[#This Row],[Comuna]],Tabla3[#All],2,0)</f>
        <v>Florida</v>
      </c>
    </row>
    <row r="5132" spans="1:41" x14ac:dyDescent="0.35">
      <c r="A5132" t="s">
        <v>25898</v>
      </c>
      <c r="B5132" t="s">
        <v>25899</v>
      </c>
      <c r="C5132" t="s">
        <v>25900</v>
      </c>
      <c r="D5132" s="5">
        <v>44963</v>
      </c>
      <c r="E5132" s="5">
        <v>44917</v>
      </c>
      <c r="F5132" t="s">
        <v>753</v>
      </c>
      <c r="G5132" t="s">
        <v>25901</v>
      </c>
      <c r="H5132" t="s">
        <v>755</v>
      </c>
      <c r="J5132" t="s">
        <v>756</v>
      </c>
      <c r="K5132" t="s">
        <v>756</v>
      </c>
      <c r="L5132" t="s">
        <v>756</v>
      </c>
      <c r="M5132" t="s">
        <v>756</v>
      </c>
      <c r="N5132" t="s">
        <v>756</v>
      </c>
      <c r="O5132" t="s">
        <v>756</v>
      </c>
      <c r="P5132" t="s">
        <v>758</v>
      </c>
      <c r="Q5132" t="s">
        <v>759</v>
      </c>
      <c r="R5132" t="s">
        <v>759</v>
      </c>
      <c r="S5132" t="s">
        <v>757</v>
      </c>
      <c r="T5132" t="s">
        <v>757</v>
      </c>
      <c r="U5132" t="s">
        <v>757</v>
      </c>
      <c r="V5132" t="s">
        <v>756</v>
      </c>
      <c r="W5132" t="s">
        <v>756</v>
      </c>
      <c r="X5132" t="s">
        <v>25902</v>
      </c>
      <c r="Y5132" t="str">
        <f t="shared" si="1122"/>
        <v>diciembre</v>
      </c>
      <c r="Z5132">
        <f>YEAR(BD_PONDERACIONES[[#This Row],[Fecha Ejecución del Ticket]])</f>
        <v>2022</v>
      </c>
      <c r="AA5132" t="str">
        <f t="shared" si="1123"/>
        <v>febrero</v>
      </c>
      <c r="AB5132">
        <f>YEAR(BD_PONDERACIONES[[#This Row],[Fecha de Inspección]])</f>
        <v>2023</v>
      </c>
      <c r="AC5132">
        <f t="shared" si="1124"/>
        <v>0.5</v>
      </c>
      <c r="AD5132">
        <f t="shared" si="1125"/>
        <v>0.5</v>
      </c>
      <c r="AE5132">
        <f t="shared" si="1126"/>
        <v>0.5</v>
      </c>
      <c r="AF5132">
        <f t="shared" si="1127"/>
        <v>0.5</v>
      </c>
      <c r="AG5132">
        <f t="shared" si="1128"/>
        <v>0.5</v>
      </c>
      <c r="AH5132">
        <f t="shared" si="1129"/>
        <v>0.5</v>
      </c>
      <c r="AI5132">
        <f t="shared" si="1130"/>
        <v>0.25</v>
      </c>
      <c r="AJ5132">
        <f t="shared" si="1131"/>
        <v>0.25</v>
      </c>
      <c r="AK5132">
        <f t="shared" si="1132"/>
        <v>0.5</v>
      </c>
      <c r="AL5132">
        <f t="shared" si="1133"/>
        <v>0.5</v>
      </c>
      <c r="AM5132">
        <f t="shared" si="1134"/>
        <v>0.5</v>
      </c>
      <c r="AN5132" s="6">
        <f t="shared" si="1135"/>
        <v>1</v>
      </c>
      <c r="AO5132" t="str">
        <f>VLOOKUP(BD_PONDERACIONES[[#This Row],[Comuna]],Tabla3[#All],2,0)</f>
        <v>Florida</v>
      </c>
    </row>
    <row r="5133" spans="1:41" x14ac:dyDescent="0.35">
      <c r="A5133" t="s">
        <v>25903</v>
      </c>
      <c r="B5133" t="s">
        <v>25904</v>
      </c>
      <c r="C5133" t="s">
        <v>25905</v>
      </c>
      <c r="D5133" s="5">
        <v>44963</v>
      </c>
      <c r="E5133" s="5">
        <v>44907</v>
      </c>
      <c r="F5133" t="s">
        <v>753</v>
      </c>
      <c r="G5133" t="s">
        <v>25906</v>
      </c>
      <c r="H5133" t="s">
        <v>755</v>
      </c>
      <c r="J5133" t="s">
        <v>756</v>
      </c>
      <c r="K5133" t="s">
        <v>756</v>
      </c>
      <c r="L5133" t="s">
        <v>757</v>
      </c>
      <c r="M5133" t="s">
        <v>757</v>
      </c>
      <c r="N5133" t="s">
        <v>756</v>
      </c>
      <c r="O5133" t="s">
        <v>756</v>
      </c>
      <c r="P5133" t="s">
        <v>758</v>
      </c>
      <c r="Q5133" t="s">
        <v>759</v>
      </c>
      <c r="R5133" t="s">
        <v>759</v>
      </c>
      <c r="S5133" t="s">
        <v>757</v>
      </c>
      <c r="T5133" t="s">
        <v>757</v>
      </c>
      <c r="U5133" t="s">
        <v>757</v>
      </c>
      <c r="V5133" t="s">
        <v>756</v>
      </c>
      <c r="W5133" t="s">
        <v>756</v>
      </c>
      <c r="X5133" t="s">
        <v>17693</v>
      </c>
      <c r="Y5133" t="str">
        <f t="shared" si="1122"/>
        <v>diciembre</v>
      </c>
      <c r="Z5133">
        <f>YEAR(BD_PONDERACIONES[[#This Row],[Fecha Ejecución del Ticket]])</f>
        <v>2022</v>
      </c>
      <c r="AA5133" t="str">
        <f t="shared" si="1123"/>
        <v>febrero</v>
      </c>
      <c r="AB5133">
        <f>YEAR(BD_PONDERACIONES[[#This Row],[Fecha de Inspección]])</f>
        <v>2023</v>
      </c>
      <c r="AC5133">
        <f t="shared" si="1124"/>
        <v>0.5</v>
      </c>
      <c r="AD5133">
        <f t="shared" si="1125"/>
        <v>0.5</v>
      </c>
      <c r="AE5133">
        <f t="shared" si="1126"/>
        <v>0.5</v>
      </c>
      <c r="AF5133">
        <f t="shared" si="1127"/>
        <v>0.5</v>
      </c>
      <c r="AG5133">
        <f t="shared" si="1128"/>
        <v>0.5</v>
      </c>
      <c r="AH5133">
        <f t="shared" si="1129"/>
        <v>0.5</v>
      </c>
      <c r="AI5133">
        <f t="shared" si="1130"/>
        <v>0.25</v>
      </c>
      <c r="AJ5133">
        <f t="shared" si="1131"/>
        <v>0.25</v>
      </c>
      <c r="AK5133">
        <f t="shared" si="1132"/>
        <v>0.5</v>
      </c>
      <c r="AL5133">
        <f t="shared" si="1133"/>
        <v>0.5</v>
      </c>
      <c r="AM5133">
        <f t="shared" si="1134"/>
        <v>0.5</v>
      </c>
      <c r="AN5133" s="6">
        <f t="shared" si="1135"/>
        <v>1</v>
      </c>
      <c r="AO5133" t="str">
        <f>VLOOKUP(BD_PONDERACIONES[[#This Row],[Comuna]],Tabla3[#All],2,0)</f>
        <v>Florida</v>
      </c>
    </row>
    <row r="5134" spans="1:41" x14ac:dyDescent="0.35">
      <c r="A5134" t="s">
        <v>25907</v>
      </c>
      <c r="B5134" t="s">
        <v>25908</v>
      </c>
      <c r="C5134" t="s">
        <v>25909</v>
      </c>
      <c r="D5134" s="5">
        <v>44963</v>
      </c>
      <c r="E5134" s="5">
        <v>44907</v>
      </c>
      <c r="F5134" t="s">
        <v>753</v>
      </c>
      <c r="G5134" t="s">
        <v>25910</v>
      </c>
      <c r="H5134" t="s">
        <v>755</v>
      </c>
      <c r="J5134" t="s">
        <v>756</v>
      </c>
      <c r="K5134" t="s">
        <v>756</v>
      </c>
      <c r="L5134" t="s">
        <v>757</v>
      </c>
      <c r="M5134" t="s">
        <v>757</v>
      </c>
      <c r="N5134" t="s">
        <v>756</v>
      </c>
      <c r="O5134" t="s">
        <v>756</v>
      </c>
      <c r="P5134" t="s">
        <v>765</v>
      </c>
      <c r="Q5134" t="s">
        <v>759</v>
      </c>
      <c r="R5134" t="s">
        <v>759</v>
      </c>
      <c r="S5134" t="s">
        <v>757</v>
      </c>
      <c r="T5134" t="s">
        <v>757</v>
      </c>
      <c r="U5134" t="s">
        <v>757</v>
      </c>
      <c r="V5134" t="s">
        <v>756</v>
      </c>
      <c r="W5134" t="s">
        <v>756</v>
      </c>
      <c r="X5134" t="s">
        <v>25911</v>
      </c>
      <c r="Y5134" t="str">
        <f t="shared" si="1122"/>
        <v>diciembre</v>
      </c>
      <c r="Z5134">
        <f>YEAR(BD_PONDERACIONES[[#This Row],[Fecha Ejecución del Ticket]])</f>
        <v>2022</v>
      </c>
      <c r="AA5134" t="str">
        <f t="shared" si="1123"/>
        <v>febrero</v>
      </c>
      <c r="AB5134">
        <f>YEAR(BD_PONDERACIONES[[#This Row],[Fecha de Inspección]])</f>
        <v>2023</v>
      </c>
      <c r="AC5134">
        <f t="shared" si="1124"/>
        <v>0.5</v>
      </c>
      <c r="AD5134">
        <f t="shared" si="1125"/>
        <v>0.5</v>
      </c>
      <c r="AE5134">
        <f t="shared" si="1126"/>
        <v>0.5</v>
      </c>
      <c r="AF5134">
        <f t="shared" si="1127"/>
        <v>0.5</v>
      </c>
      <c r="AG5134">
        <f t="shared" si="1128"/>
        <v>0.5</v>
      </c>
      <c r="AH5134">
        <f t="shared" si="1129"/>
        <v>0.5</v>
      </c>
      <c r="AI5134">
        <f t="shared" si="1130"/>
        <v>0.25</v>
      </c>
      <c r="AJ5134">
        <f t="shared" si="1131"/>
        <v>0.25</v>
      </c>
      <c r="AK5134">
        <f t="shared" si="1132"/>
        <v>0.5</v>
      </c>
      <c r="AL5134">
        <f t="shared" si="1133"/>
        <v>0.5</v>
      </c>
      <c r="AM5134">
        <f t="shared" si="1134"/>
        <v>0.5</v>
      </c>
      <c r="AN5134" s="6">
        <f t="shared" si="1135"/>
        <v>1</v>
      </c>
      <c r="AO5134" t="str">
        <f>VLOOKUP(BD_PONDERACIONES[[#This Row],[Comuna]],Tabla3[#All],2,0)</f>
        <v>Florida</v>
      </c>
    </row>
    <row r="5135" spans="1:41" x14ac:dyDescent="0.35">
      <c r="A5135" t="s">
        <v>25912</v>
      </c>
      <c r="B5135" t="s">
        <v>25913</v>
      </c>
      <c r="C5135" t="s">
        <v>25914</v>
      </c>
      <c r="D5135" s="5">
        <v>44963</v>
      </c>
      <c r="E5135" s="5">
        <v>44915</v>
      </c>
      <c r="F5135" t="s">
        <v>753</v>
      </c>
      <c r="G5135" t="s">
        <v>25915</v>
      </c>
      <c r="H5135" t="s">
        <v>755</v>
      </c>
      <c r="J5135" t="s">
        <v>756</v>
      </c>
      <c r="K5135" t="s">
        <v>756</v>
      </c>
      <c r="L5135" t="s">
        <v>756</v>
      </c>
      <c r="M5135" t="s">
        <v>756</v>
      </c>
      <c r="N5135" t="s">
        <v>756</v>
      </c>
      <c r="O5135" t="s">
        <v>756</v>
      </c>
      <c r="P5135" t="s">
        <v>758</v>
      </c>
      <c r="Q5135" t="s">
        <v>759</v>
      </c>
      <c r="R5135" t="s">
        <v>759</v>
      </c>
      <c r="S5135" t="s">
        <v>757</v>
      </c>
      <c r="T5135" t="s">
        <v>757</v>
      </c>
      <c r="U5135" t="s">
        <v>757</v>
      </c>
      <c r="V5135" t="s">
        <v>768</v>
      </c>
      <c r="W5135" t="s">
        <v>768</v>
      </c>
      <c r="X5135" t="s">
        <v>25916</v>
      </c>
      <c r="Y5135" t="str">
        <f t="shared" si="1122"/>
        <v>diciembre</v>
      </c>
      <c r="Z5135">
        <f>YEAR(BD_PONDERACIONES[[#This Row],[Fecha Ejecución del Ticket]])</f>
        <v>2022</v>
      </c>
      <c r="AA5135" t="str">
        <f t="shared" si="1123"/>
        <v>febrero</v>
      </c>
      <c r="AB5135">
        <f>YEAR(BD_PONDERACIONES[[#This Row],[Fecha de Inspección]])</f>
        <v>2023</v>
      </c>
      <c r="AC5135">
        <f t="shared" si="1124"/>
        <v>0.5</v>
      </c>
      <c r="AD5135">
        <f t="shared" si="1125"/>
        <v>0.5</v>
      </c>
      <c r="AE5135">
        <f t="shared" si="1126"/>
        <v>0.5</v>
      </c>
      <c r="AF5135">
        <f t="shared" si="1127"/>
        <v>0.5</v>
      </c>
      <c r="AG5135">
        <f t="shared" si="1128"/>
        <v>0.5</v>
      </c>
      <c r="AH5135">
        <f t="shared" si="1129"/>
        <v>0.5</v>
      </c>
      <c r="AI5135">
        <f t="shared" si="1130"/>
        <v>0.25</v>
      </c>
      <c r="AJ5135">
        <f t="shared" si="1131"/>
        <v>0.25</v>
      </c>
      <c r="AK5135">
        <f t="shared" si="1132"/>
        <v>0.5</v>
      </c>
      <c r="AL5135">
        <f t="shared" si="1133"/>
        <v>0.17499999999999999</v>
      </c>
      <c r="AM5135">
        <f t="shared" si="1134"/>
        <v>0.17499999999999999</v>
      </c>
      <c r="AN5135" s="6">
        <f t="shared" si="1135"/>
        <v>0.87</v>
      </c>
      <c r="AO5135" t="str">
        <f>VLOOKUP(BD_PONDERACIONES[[#This Row],[Comuna]],Tabla3[#All],2,0)</f>
        <v>Florida</v>
      </c>
    </row>
    <row r="5136" spans="1:41" x14ac:dyDescent="0.35">
      <c r="A5136" t="s">
        <v>25917</v>
      </c>
      <c r="B5136" t="s">
        <v>25918</v>
      </c>
      <c r="C5136" t="s">
        <v>25919</v>
      </c>
      <c r="D5136" s="5">
        <v>44963</v>
      </c>
      <c r="E5136" s="5">
        <v>44903</v>
      </c>
      <c r="F5136" t="s">
        <v>753</v>
      </c>
      <c r="G5136" t="s">
        <v>25920</v>
      </c>
      <c r="H5136" t="s">
        <v>755</v>
      </c>
      <c r="J5136" t="s">
        <v>756</v>
      </c>
      <c r="K5136" t="s">
        <v>756</v>
      </c>
      <c r="L5136" t="s">
        <v>757</v>
      </c>
      <c r="M5136" t="s">
        <v>757</v>
      </c>
      <c r="N5136" t="s">
        <v>756</v>
      </c>
      <c r="O5136" t="s">
        <v>756</v>
      </c>
      <c r="P5136" t="s">
        <v>758</v>
      </c>
      <c r="Q5136" t="s">
        <v>759</v>
      </c>
      <c r="R5136" t="s">
        <v>759</v>
      </c>
      <c r="S5136" t="s">
        <v>757</v>
      </c>
      <c r="T5136" t="s">
        <v>757</v>
      </c>
      <c r="U5136" t="s">
        <v>757</v>
      </c>
      <c r="V5136" t="s">
        <v>756</v>
      </c>
      <c r="W5136" t="s">
        <v>756</v>
      </c>
      <c r="X5136" t="s">
        <v>25921</v>
      </c>
      <c r="Y5136" t="str">
        <f t="shared" si="1122"/>
        <v>diciembre</v>
      </c>
      <c r="Z5136">
        <f>YEAR(BD_PONDERACIONES[[#This Row],[Fecha Ejecución del Ticket]])</f>
        <v>2022</v>
      </c>
      <c r="AA5136" t="str">
        <f t="shared" si="1123"/>
        <v>febrero</v>
      </c>
      <c r="AB5136">
        <f>YEAR(BD_PONDERACIONES[[#This Row],[Fecha de Inspección]])</f>
        <v>2023</v>
      </c>
      <c r="AC5136">
        <f t="shared" si="1124"/>
        <v>0.5</v>
      </c>
      <c r="AD5136">
        <f t="shared" si="1125"/>
        <v>0.5</v>
      </c>
      <c r="AE5136">
        <f t="shared" si="1126"/>
        <v>0.5</v>
      </c>
      <c r="AF5136">
        <f t="shared" si="1127"/>
        <v>0.5</v>
      </c>
      <c r="AG5136">
        <f t="shared" si="1128"/>
        <v>0.5</v>
      </c>
      <c r="AH5136">
        <f t="shared" si="1129"/>
        <v>0.5</v>
      </c>
      <c r="AI5136">
        <f t="shared" si="1130"/>
        <v>0.25</v>
      </c>
      <c r="AJ5136">
        <f t="shared" si="1131"/>
        <v>0.25</v>
      </c>
      <c r="AK5136">
        <f t="shared" si="1132"/>
        <v>0.5</v>
      </c>
      <c r="AL5136">
        <f t="shared" si="1133"/>
        <v>0.5</v>
      </c>
      <c r="AM5136">
        <f t="shared" si="1134"/>
        <v>0.5</v>
      </c>
      <c r="AN5136" s="6">
        <f t="shared" si="1135"/>
        <v>1</v>
      </c>
      <c r="AO5136" t="str">
        <f>VLOOKUP(BD_PONDERACIONES[[#This Row],[Comuna]],Tabla3[#All],2,0)</f>
        <v>Florida</v>
      </c>
    </row>
    <row r="5137" spans="1:41" x14ac:dyDescent="0.35">
      <c r="A5137" t="s">
        <v>25922</v>
      </c>
      <c r="B5137" t="s">
        <v>25923</v>
      </c>
      <c r="C5137" t="s">
        <v>25924</v>
      </c>
      <c r="D5137" s="5">
        <v>44963</v>
      </c>
      <c r="E5137" s="5">
        <v>44916</v>
      </c>
      <c r="F5137" t="s">
        <v>753</v>
      </c>
      <c r="G5137" t="s">
        <v>25925</v>
      </c>
      <c r="H5137" t="s">
        <v>755</v>
      </c>
      <c r="J5137" t="s">
        <v>756</v>
      </c>
      <c r="K5137" t="s">
        <v>756</v>
      </c>
      <c r="L5137" t="s">
        <v>757</v>
      </c>
      <c r="M5137" t="s">
        <v>757</v>
      </c>
      <c r="N5137" t="s">
        <v>756</v>
      </c>
      <c r="O5137" t="s">
        <v>756</v>
      </c>
      <c r="P5137" t="s">
        <v>758</v>
      </c>
      <c r="Q5137" t="s">
        <v>759</v>
      </c>
      <c r="R5137" t="s">
        <v>759</v>
      </c>
      <c r="S5137" t="s">
        <v>757</v>
      </c>
      <c r="T5137" t="s">
        <v>757</v>
      </c>
      <c r="U5137" t="s">
        <v>757</v>
      </c>
      <c r="V5137" t="s">
        <v>756</v>
      </c>
      <c r="W5137" t="s">
        <v>756</v>
      </c>
      <c r="X5137" t="s">
        <v>25926</v>
      </c>
      <c r="Y5137" t="str">
        <f t="shared" si="1122"/>
        <v>diciembre</v>
      </c>
      <c r="Z5137">
        <f>YEAR(BD_PONDERACIONES[[#This Row],[Fecha Ejecución del Ticket]])</f>
        <v>2022</v>
      </c>
      <c r="AA5137" t="str">
        <f t="shared" si="1123"/>
        <v>febrero</v>
      </c>
      <c r="AB5137">
        <f>YEAR(BD_PONDERACIONES[[#This Row],[Fecha de Inspección]])</f>
        <v>2023</v>
      </c>
      <c r="AC5137">
        <f t="shared" si="1124"/>
        <v>0.5</v>
      </c>
      <c r="AD5137">
        <f t="shared" si="1125"/>
        <v>0.5</v>
      </c>
      <c r="AE5137">
        <f t="shared" si="1126"/>
        <v>0.5</v>
      </c>
      <c r="AF5137">
        <f t="shared" si="1127"/>
        <v>0.5</v>
      </c>
      <c r="AG5137">
        <f t="shared" si="1128"/>
        <v>0.5</v>
      </c>
      <c r="AH5137">
        <f t="shared" si="1129"/>
        <v>0.5</v>
      </c>
      <c r="AI5137">
        <f t="shared" si="1130"/>
        <v>0.25</v>
      </c>
      <c r="AJ5137">
        <f t="shared" si="1131"/>
        <v>0.25</v>
      </c>
      <c r="AK5137">
        <f t="shared" si="1132"/>
        <v>0.5</v>
      </c>
      <c r="AL5137">
        <f t="shared" si="1133"/>
        <v>0.5</v>
      </c>
      <c r="AM5137">
        <f t="shared" si="1134"/>
        <v>0.5</v>
      </c>
      <c r="AN5137" s="6">
        <f t="shared" si="1135"/>
        <v>1</v>
      </c>
      <c r="AO5137" t="str">
        <f>VLOOKUP(BD_PONDERACIONES[[#This Row],[Comuna]],Tabla3[#All],2,0)</f>
        <v>Florida</v>
      </c>
    </row>
    <row r="5138" spans="1:41" x14ac:dyDescent="0.35">
      <c r="A5138" t="s">
        <v>25927</v>
      </c>
      <c r="B5138" t="s">
        <v>25928</v>
      </c>
      <c r="C5138" t="s">
        <v>25929</v>
      </c>
      <c r="D5138" s="5">
        <v>44963</v>
      </c>
      <c r="E5138" s="5">
        <v>44907</v>
      </c>
      <c r="F5138" t="s">
        <v>753</v>
      </c>
      <c r="G5138" t="s">
        <v>25930</v>
      </c>
      <c r="H5138" t="s">
        <v>755</v>
      </c>
      <c r="J5138" t="s">
        <v>756</v>
      </c>
      <c r="K5138" t="s">
        <v>756</v>
      </c>
      <c r="L5138" t="s">
        <v>757</v>
      </c>
      <c r="M5138" t="s">
        <v>757</v>
      </c>
      <c r="N5138" t="s">
        <v>756</v>
      </c>
      <c r="O5138" t="s">
        <v>756</v>
      </c>
      <c r="P5138" t="s">
        <v>758</v>
      </c>
      <c r="Q5138" t="s">
        <v>759</v>
      </c>
      <c r="R5138" t="s">
        <v>759</v>
      </c>
      <c r="S5138" t="s">
        <v>757</v>
      </c>
      <c r="T5138" t="s">
        <v>757</v>
      </c>
      <c r="U5138" t="s">
        <v>757</v>
      </c>
      <c r="V5138" t="s">
        <v>756</v>
      </c>
      <c r="W5138" t="s">
        <v>756</v>
      </c>
      <c r="X5138" t="s">
        <v>17693</v>
      </c>
      <c r="Y5138" t="str">
        <f t="shared" si="1122"/>
        <v>diciembre</v>
      </c>
      <c r="Z5138">
        <f>YEAR(BD_PONDERACIONES[[#This Row],[Fecha Ejecución del Ticket]])</f>
        <v>2022</v>
      </c>
      <c r="AA5138" t="str">
        <f t="shared" si="1123"/>
        <v>febrero</v>
      </c>
      <c r="AB5138">
        <f>YEAR(BD_PONDERACIONES[[#This Row],[Fecha de Inspección]])</f>
        <v>2023</v>
      </c>
      <c r="AC5138">
        <f t="shared" si="1124"/>
        <v>0.5</v>
      </c>
      <c r="AD5138">
        <f t="shared" si="1125"/>
        <v>0.5</v>
      </c>
      <c r="AE5138">
        <f t="shared" si="1126"/>
        <v>0.5</v>
      </c>
      <c r="AF5138">
        <f t="shared" si="1127"/>
        <v>0.5</v>
      </c>
      <c r="AG5138">
        <f t="shared" si="1128"/>
        <v>0.5</v>
      </c>
      <c r="AH5138">
        <f t="shared" si="1129"/>
        <v>0.5</v>
      </c>
      <c r="AI5138">
        <f t="shared" si="1130"/>
        <v>0.25</v>
      </c>
      <c r="AJ5138">
        <f t="shared" si="1131"/>
        <v>0.25</v>
      </c>
      <c r="AK5138">
        <f t="shared" si="1132"/>
        <v>0.5</v>
      </c>
      <c r="AL5138">
        <f t="shared" si="1133"/>
        <v>0.5</v>
      </c>
      <c r="AM5138">
        <f t="shared" si="1134"/>
        <v>0.5</v>
      </c>
      <c r="AN5138" s="6">
        <f t="shared" si="1135"/>
        <v>1</v>
      </c>
      <c r="AO5138" t="str">
        <f>VLOOKUP(BD_PONDERACIONES[[#This Row],[Comuna]],Tabla3[#All],2,0)</f>
        <v>Florida</v>
      </c>
    </row>
    <row r="5139" spans="1:41" x14ac:dyDescent="0.35">
      <c r="A5139" t="s">
        <v>25819</v>
      </c>
      <c r="B5139" t="s">
        <v>25820</v>
      </c>
      <c r="C5139" t="s">
        <v>25821</v>
      </c>
      <c r="D5139" s="5">
        <v>44964</v>
      </c>
      <c r="E5139" s="5">
        <v>44907</v>
      </c>
      <c r="F5139" t="s">
        <v>753</v>
      </c>
      <c r="G5139" t="s">
        <v>25822</v>
      </c>
      <c r="H5139" t="s">
        <v>2755</v>
      </c>
      <c r="J5139" t="s">
        <v>756</v>
      </c>
      <c r="K5139" t="s">
        <v>756</v>
      </c>
      <c r="L5139" t="s">
        <v>757</v>
      </c>
      <c r="M5139" t="s">
        <v>757</v>
      </c>
      <c r="N5139" t="s">
        <v>756</v>
      </c>
      <c r="O5139" t="s">
        <v>756</v>
      </c>
      <c r="P5139" t="s">
        <v>758</v>
      </c>
      <c r="Q5139" t="s">
        <v>759</v>
      </c>
      <c r="R5139" t="s">
        <v>759</v>
      </c>
      <c r="S5139" t="s">
        <v>757</v>
      </c>
      <c r="T5139" t="s">
        <v>757</v>
      </c>
      <c r="U5139" t="s">
        <v>757</v>
      </c>
      <c r="V5139" t="s">
        <v>756</v>
      </c>
      <c r="W5139" t="s">
        <v>756</v>
      </c>
      <c r="X5139" t="s">
        <v>22721</v>
      </c>
      <c r="Y5139" t="str">
        <f t="shared" si="1122"/>
        <v>diciembre</v>
      </c>
      <c r="Z5139">
        <f>YEAR(BD_PONDERACIONES[[#This Row],[Fecha Ejecución del Ticket]])</f>
        <v>2022</v>
      </c>
      <c r="AA5139" t="str">
        <f t="shared" si="1123"/>
        <v>febrero</v>
      </c>
      <c r="AB5139">
        <f>YEAR(BD_PONDERACIONES[[#This Row],[Fecha de Inspección]])</f>
        <v>2023</v>
      </c>
      <c r="AC5139">
        <f t="shared" si="1124"/>
        <v>0.5</v>
      </c>
      <c r="AD5139">
        <f t="shared" si="1125"/>
        <v>0.5</v>
      </c>
      <c r="AE5139">
        <f t="shared" si="1126"/>
        <v>0.5</v>
      </c>
      <c r="AF5139">
        <f t="shared" si="1127"/>
        <v>0.5</v>
      </c>
      <c r="AG5139">
        <f t="shared" si="1128"/>
        <v>0.5</v>
      </c>
      <c r="AH5139">
        <f t="shared" si="1129"/>
        <v>0.5</v>
      </c>
      <c r="AI5139">
        <f t="shared" si="1130"/>
        <v>0.25</v>
      </c>
      <c r="AJ5139">
        <f t="shared" si="1131"/>
        <v>0.25</v>
      </c>
      <c r="AK5139">
        <f t="shared" si="1132"/>
        <v>0.5</v>
      </c>
      <c r="AL5139">
        <f t="shared" si="1133"/>
        <v>0.5</v>
      </c>
      <c r="AM5139">
        <f t="shared" si="1134"/>
        <v>0.5</v>
      </c>
      <c r="AN5139" s="6">
        <f t="shared" si="1135"/>
        <v>1</v>
      </c>
      <c r="AO5139" t="str">
        <f>VLOOKUP(BD_PONDERACIONES[[#This Row],[Comuna]],Tabla3[#All],2,0)</f>
        <v>Florida</v>
      </c>
    </row>
    <row r="5140" spans="1:41" x14ac:dyDescent="0.35">
      <c r="A5140" t="s">
        <v>25823</v>
      </c>
      <c r="B5140" t="s">
        <v>25824</v>
      </c>
      <c r="C5140" t="s">
        <v>25825</v>
      </c>
      <c r="D5140" s="5">
        <v>44964</v>
      </c>
      <c r="E5140" s="5">
        <v>44915</v>
      </c>
      <c r="F5140" t="s">
        <v>753</v>
      </c>
      <c r="G5140" t="s">
        <v>25826</v>
      </c>
      <c r="H5140" t="s">
        <v>2755</v>
      </c>
      <c r="J5140" t="s">
        <v>756</v>
      </c>
      <c r="K5140" t="s">
        <v>756</v>
      </c>
      <c r="L5140" t="s">
        <v>756</v>
      </c>
      <c r="M5140" t="s">
        <v>756</v>
      </c>
      <c r="N5140" t="s">
        <v>756</v>
      </c>
      <c r="O5140" t="s">
        <v>756</v>
      </c>
      <c r="P5140" t="s">
        <v>758</v>
      </c>
      <c r="Q5140" t="s">
        <v>759</v>
      </c>
      <c r="R5140" t="s">
        <v>759</v>
      </c>
      <c r="S5140" t="s">
        <v>757</v>
      </c>
      <c r="T5140" t="s">
        <v>757</v>
      </c>
      <c r="U5140" t="s">
        <v>757</v>
      </c>
      <c r="V5140" t="s">
        <v>756</v>
      </c>
      <c r="W5140" t="s">
        <v>756</v>
      </c>
      <c r="X5140" t="s">
        <v>25827</v>
      </c>
      <c r="Y5140" t="str">
        <f t="shared" si="1122"/>
        <v>diciembre</v>
      </c>
      <c r="Z5140">
        <f>YEAR(BD_PONDERACIONES[[#This Row],[Fecha Ejecución del Ticket]])</f>
        <v>2022</v>
      </c>
      <c r="AA5140" t="str">
        <f t="shared" si="1123"/>
        <v>febrero</v>
      </c>
      <c r="AB5140">
        <f>YEAR(BD_PONDERACIONES[[#This Row],[Fecha de Inspección]])</f>
        <v>2023</v>
      </c>
      <c r="AC5140">
        <f t="shared" si="1124"/>
        <v>0.5</v>
      </c>
      <c r="AD5140">
        <f t="shared" si="1125"/>
        <v>0.5</v>
      </c>
      <c r="AE5140">
        <f t="shared" si="1126"/>
        <v>0.5</v>
      </c>
      <c r="AF5140">
        <f t="shared" si="1127"/>
        <v>0.5</v>
      </c>
      <c r="AG5140">
        <f t="shared" si="1128"/>
        <v>0.5</v>
      </c>
      <c r="AH5140">
        <f t="shared" si="1129"/>
        <v>0.5</v>
      </c>
      <c r="AI5140">
        <f t="shared" si="1130"/>
        <v>0.25</v>
      </c>
      <c r="AJ5140">
        <f t="shared" si="1131"/>
        <v>0.25</v>
      </c>
      <c r="AK5140">
        <f t="shared" si="1132"/>
        <v>0.5</v>
      </c>
      <c r="AL5140">
        <f t="shared" si="1133"/>
        <v>0.5</v>
      </c>
      <c r="AM5140">
        <f t="shared" si="1134"/>
        <v>0.5</v>
      </c>
      <c r="AN5140" s="6">
        <f t="shared" si="1135"/>
        <v>1</v>
      </c>
      <c r="AO5140" t="str">
        <f>VLOOKUP(BD_PONDERACIONES[[#This Row],[Comuna]],Tabla3[#All],2,0)</f>
        <v>Florida</v>
      </c>
    </row>
    <row r="5141" spans="1:41" x14ac:dyDescent="0.35">
      <c r="A5141" t="s">
        <v>25828</v>
      </c>
      <c r="B5141" t="s">
        <v>25829</v>
      </c>
      <c r="C5141" t="s">
        <v>25830</v>
      </c>
      <c r="D5141" s="5">
        <v>44964</v>
      </c>
      <c r="E5141" s="5">
        <v>44908</v>
      </c>
      <c r="F5141" t="s">
        <v>753</v>
      </c>
      <c r="G5141" t="s">
        <v>25831</v>
      </c>
      <c r="H5141" t="s">
        <v>2755</v>
      </c>
      <c r="J5141" t="s">
        <v>756</v>
      </c>
      <c r="K5141" t="s">
        <v>756</v>
      </c>
      <c r="L5141" t="s">
        <v>757</v>
      </c>
      <c r="M5141" t="s">
        <v>757</v>
      </c>
      <c r="N5141" t="s">
        <v>756</v>
      </c>
      <c r="O5141" t="s">
        <v>756</v>
      </c>
      <c r="P5141" t="s">
        <v>765</v>
      </c>
      <c r="Q5141" t="s">
        <v>759</v>
      </c>
      <c r="R5141" t="s">
        <v>759</v>
      </c>
      <c r="S5141" t="s">
        <v>756</v>
      </c>
      <c r="T5141" t="s">
        <v>756</v>
      </c>
      <c r="U5141" t="s">
        <v>756</v>
      </c>
      <c r="V5141" t="s">
        <v>756</v>
      </c>
      <c r="W5141" t="s">
        <v>756</v>
      </c>
      <c r="X5141" t="s">
        <v>25832</v>
      </c>
      <c r="Y5141" t="str">
        <f t="shared" si="1122"/>
        <v>diciembre</v>
      </c>
      <c r="Z5141">
        <f>YEAR(BD_PONDERACIONES[[#This Row],[Fecha Ejecución del Ticket]])</f>
        <v>2022</v>
      </c>
      <c r="AA5141" t="str">
        <f t="shared" si="1123"/>
        <v>febrero</v>
      </c>
      <c r="AB5141">
        <f>YEAR(BD_PONDERACIONES[[#This Row],[Fecha de Inspección]])</f>
        <v>2023</v>
      </c>
      <c r="AC5141">
        <f t="shared" si="1124"/>
        <v>0.5</v>
      </c>
      <c r="AD5141">
        <f t="shared" si="1125"/>
        <v>0.5</v>
      </c>
      <c r="AE5141">
        <f t="shared" si="1126"/>
        <v>0.5</v>
      </c>
      <c r="AF5141">
        <f t="shared" si="1127"/>
        <v>0.5</v>
      </c>
      <c r="AG5141">
        <f t="shared" si="1128"/>
        <v>0.5</v>
      </c>
      <c r="AH5141">
        <f t="shared" si="1129"/>
        <v>0.5</v>
      </c>
      <c r="AI5141">
        <f t="shared" si="1130"/>
        <v>0.25</v>
      </c>
      <c r="AJ5141">
        <f t="shared" si="1131"/>
        <v>0.25</v>
      </c>
      <c r="AK5141">
        <f t="shared" si="1132"/>
        <v>0.5</v>
      </c>
      <c r="AL5141">
        <f t="shared" si="1133"/>
        <v>0.5</v>
      </c>
      <c r="AM5141">
        <f t="shared" si="1134"/>
        <v>0.5</v>
      </c>
      <c r="AN5141" s="6">
        <f t="shared" si="1135"/>
        <v>1</v>
      </c>
      <c r="AO5141" t="str">
        <f>VLOOKUP(BD_PONDERACIONES[[#This Row],[Comuna]],Tabla3[#All],2,0)</f>
        <v>Florida</v>
      </c>
    </row>
    <row r="5142" spans="1:41" x14ac:dyDescent="0.35">
      <c r="A5142" t="s">
        <v>25833</v>
      </c>
      <c r="B5142" t="s">
        <v>25834</v>
      </c>
      <c r="C5142" t="s">
        <v>25835</v>
      </c>
      <c r="D5142" s="5">
        <v>44964</v>
      </c>
      <c r="E5142" s="5">
        <v>44902</v>
      </c>
      <c r="F5142" t="s">
        <v>753</v>
      </c>
      <c r="G5142" t="s">
        <v>25836</v>
      </c>
      <c r="H5142" t="s">
        <v>2755</v>
      </c>
      <c r="J5142" t="s">
        <v>756</v>
      </c>
      <c r="K5142" t="s">
        <v>756</v>
      </c>
      <c r="L5142" t="s">
        <v>757</v>
      </c>
      <c r="M5142" t="s">
        <v>757</v>
      </c>
      <c r="N5142" t="s">
        <v>756</v>
      </c>
      <c r="O5142" t="s">
        <v>756</v>
      </c>
      <c r="P5142" t="s">
        <v>758</v>
      </c>
      <c r="Q5142" t="s">
        <v>759</v>
      </c>
      <c r="R5142" t="s">
        <v>759</v>
      </c>
      <c r="S5142" t="s">
        <v>757</v>
      </c>
      <c r="T5142" t="s">
        <v>757</v>
      </c>
      <c r="U5142" t="s">
        <v>757</v>
      </c>
      <c r="V5142" t="s">
        <v>904</v>
      </c>
      <c r="W5142" t="s">
        <v>756</v>
      </c>
      <c r="X5142" t="s">
        <v>8238</v>
      </c>
      <c r="Y5142" t="str">
        <f t="shared" si="1122"/>
        <v>diciembre</v>
      </c>
      <c r="Z5142">
        <f>YEAR(BD_PONDERACIONES[[#This Row],[Fecha Ejecución del Ticket]])</f>
        <v>2022</v>
      </c>
      <c r="AA5142" t="str">
        <f t="shared" si="1123"/>
        <v>febrero</v>
      </c>
      <c r="AB5142">
        <f>YEAR(BD_PONDERACIONES[[#This Row],[Fecha de Inspección]])</f>
        <v>2023</v>
      </c>
      <c r="AC5142">
        <f t="shared" si="1124"/>
        <v>0.5</v>
      </c>
      <c r="AD5142">
        <f t="shared" si="1125"/>
        <v>0.5</v>
      </c>
      <c r="AE5142">
        <f t="shared" si="1126"/>
        <v>0.5</v>
      </c>
      <c r="AF5142">
        <f t="shared" si="1127"/>
        <v>0.5</v>
      </c>
      <c r="AG5142">
        <f t="shared" si="1128"/>
        <v>0.5</v>
      </c>
      <c r="AH5142">
        <f t="shared" si="1129"/>
        <v>0.5</v>
      </c>
      <c r="AI5142">
        <f t="shared" si="1130"/>
        <v>0.25</v>
      </c>
      <c r="AJ5142">
        <f t="shared" si="1131"/>
        <v>0.25</v>
      </c>
      <c r="AK5142">
        <f t="shared" si="1132"/>
        <v>0.5</v>
      </c>
      <c r="AL5142">
        <f t="shared" si="1133"/>
        <v>0.32500000000000001</v>
      </c>
      <c r="AM5142">
        <f t="shared" si="1134"/>
        <v>0.5</v>
      </c>
      <c r="AN5142" s="6">
        <f t="shared" si="1135"/>
        <v>0.96500000000000008</v>
      </c>
      <c r="AO5142" t="str">
        <f>VLOOKUP(BD_PONDERACIONES[[#This Row],[Comuna]],Tabla3[#All],2,0)</f>
        <v>Florida</v>
      </c>
    </row>
    <row r="5143" spans="1:41" x14ac:dyDescent="0.35">
      <c r="A5143" t="s">
        <v>25837</v>
      </c>
      <c r="B5143" t="s">
        <v>25838</v>
      </c>
      <c r="C5143" t="s">
        <v>25839</v>
      </c>
      <c r="D5143" s="5">
        <v>44964</v>
      </c>
      <c r="E5143" s="5">
        <v>44904</v>
      </c>
      <c r="F5143" t="s">
        <v>753</v>
      </c>
      <c r="G5143" t="s">
        <v>25840</v>
      </c>
      <c r="H5143" t="s">
        <v>2755</v>
      </c>
      <c r="J5143" t="s">
        <v>756</v>
      </c>
      <c r="K5143" t="s">
        <v>756</v>
      </c>
      <c r="L5143" t="s">
        <v>757</v>
      </c>
      <c r="M5143" t="s">
        <v>757</v>
      </c>
      <c r="N5143" t="s">
        <v>756</v>
      </c>
      <c r="O5143" t="s">
        <v>756</v>
      </c>
      <c r="P5143" t="s">
        <v>765</v>
      </c>
      <c r="Q5143" t="s">
        <v>25841</v>
      </c>
      <c r="R5143" t="s">
        <v>25842</v>
      </c>
      <c r="S5143" t="s">
        <v>756</v>
      </c>
      <c r="T5143" t="s">
        <v>756</v>
      </c>
      <c r="U5143" t="s">
        <v>756</v>
      </c>
      <c r="V5143" t="s">
        <v>756</v>
      </c>
      <c r="W5143" t="s">
        <v>756</v>
      </c>
      <c r="X5143" t="s">
        <v>9524</v>
      </c>
      <c r="Y5143" t="str">
        <f t="shared" si="1122"/>
        <v>diciembre</v>
      </c>
      <c r="Z5143">
        <f>YEAR(BD_PONDERACIONES[[#This Row],[Fecha Ejecución del Ticket]])</f>
        <v>2022</v>
      </c>
      <c r="AA5143" t="str">
        <f t="shared" si="1123"/>
        <v>febrero</v>
      </c>
      <c r="AB5143">
        <f>YEAR(BD_PONDERACIONES[[#This Row],[Fecha de Inspección]])</f>
        <v>2023</v>
      </c>
      <c r="AC5143">
        <f t="shared" si="1124"/>
        <v>0.5</v>
      </c>
      <c r="AD5143">
        <f t="shared" si="1125"/>
        <v>0.5</v>
      </c>
      <c r="AE5143">
        <f t="shared" si="1126"/>
        <v>0.5</v>
      </c>
      <c r="AF5143">
        <f t="shared" si="1127"/>
        <v>0.5</v>
      </c>
      <c r="AG5143">
        <f t="shared" si="1128"/>
        <v>0.5</v>
      </c>
      <c r="AH5143">
        <f t="shared" si="1129"/>
        <v>0.5</v>
      </c>
      <c r="AI5143">
        <f t="shared" si="1130"/>
        <v>0.25</v>
      </c>
      <c r="AJ5143">
        <f t="shared" si="1131"/>
        <v>0.25</v>
      </c>
      <c r="AK5143">
        <f t="shared" si="1132"/>
        <v>0.5</v>
      </c>
      <c r="AL5143">
        <f t="shared" si="1133"/>
        <v>0.5</v>
      </c>
      <c r="AM5143">
        <f t="shared" si="1134"/>
        <v>0.5</v>
      </c>
      <c r="AN5143" s="6">
        <f t="shared" si="1135"/>
        <v>1</v>
      </c>
      <c r="AO5143" t="str">
        <f>VLOOKUP(BD_PONDERACIONES[[#This Row],[Comuna]],Tabla3[#All],2,0)</f>
        <v>Florida</v>
      </c>
    </row>
    <row r="5144" spans="1:41" x14ac:dyDescent="0.35">
      <c r="A5144" t="s">
        <v>25843</v>
      </c>
      <c r="B5144" t="s">
        <v>25844</v>
      </c>
      <c r="C5144" t="s">
        <v>25845</v>
      </c>
      <c r="D5144" s="5">
        <v>44964</v>
      </c>
      <c r="E5144" s="5">
        <v>44911</v>
      </c>
      <c r="F5144" t="s">
        <v>753</v>
      </c>
      <c r="G5144" t="s">
        <v>25846</v>
      </c>
      <c r="H5144" t="s">
        <v>2755</v>
      </c>
      <c r="J5144" t="s">
        <v>756</v>
      </c>
      <c r="K5144" t="s">
        <v>756</v>
      </c>
      <c r="L5144" t="s">
        <v>757</v>
      </c>
      <c r="M5144" t="s">
        <v>757</v>
      </c>
      <c r="N5144" t="s">
        <v>756</v>
      </c>
      <c r="O5144" t="s">
        <v>756</v>
      </c>
      <c r="P5144" t="s">
        <v>765</v>
      </c>
      <c r="Q5144" t="s">
        <v>759</v>
      </c>
      <c r="R5144" t="s">
        <v>759</v>
      </c>
      <c r="S5144" t="s">
        <v>757</v>
      </c>
      <c r="T5144" t="s">
        <v>757</v>
      </c>
      <c r="U5144" t="s">
        <v>757</v>
      </c>
      <c r="V5144" t="s">
        <v>773</v>
      </c>
      <c r="W5144" t="s">
        <v>773</v>
      </c>
      <c r="X5144" t="s">
        <v>25847</v>
      </c>
      <c r="Y5144" t="str">
        <f t="shared" si="1122"/>
        <v>diciembre</v>
      </c>
      <c r="Z5144">
        <f>YEAR(BD_PONDERACIONES[[#This Row],[Fecha Ejecución del Ticket]])</f>
        <v>2022</v>
      </c>
      <c r="AA5144" t="str">
        <f t="shared" si="1123"/>
        <v>febrero</v>
      </c>
      <c r="AB5144">
        <f>YEAR(BD_PONDERACIONES[[#This Row],[Fecha de Inspección]])</f>
        <v>2023</v>
      </c>
      <c r="AC5144">
        <f t="shared" si="1124"/>
        <v>0.5</v>
      </c>
      <c r="AD5144">
        <f t="shared" si="1125"/>
        <v>0.5</v>
      </c>
      <c r="AE5144">
        <f t="shared" si="1126"/>
        <v>0.5</v>
      </c>
      <c r="AF5144">
        <f t="shared" si="1127"/>
        <v>0.5</v>
      </c>
      <c r="AG5144">
        <f t="shared" si="1128"/>
        <v>0.5</v>
      </c>
      <c r="AH5144">
        <f t="shared" si="1129"/>
        <v>0.5</v>
      </c>
      <c r="AI5144">
        <f t="shared" si="1130"/>
        <v>0.25</v>
      </c>
      <c r="AJ5144">
        <f t="shared" si="1131"/>
        <v>0.25</v>
      </c>
      <c r="AK5144">
        <f t="shared" si="1132"/>
        <v>0.5</v>
      </c>
      <c r="AL5144">
        <f t="shared" si="1133"/>
        <v>0</v>
      </c>
      <c r="AM5144">
        <f t="shared" si="1134"/>
        <v>0</v>
      </c>
      <c r="AN5144" s="6">
        <f t="shared" si="1135"/>
        <v>0.8</v>
      </c>
      <c r="AO5144" t="str">
        <f>VLOOKUP(BD_PONDERACIONES[[#This Row],[Comuna]],Tabla3[#All],2,0)</f>
        <v>Florida</v>
      </c>
    </row>
    <row r="5145" spans="1:41" x14ac:dyDescent="0.35">
      <c r="A5145" t="s">
        <v>25848</v>
      </c>
      <c r="B5145" t="s">
        <v>25849</v>
      </c>
      <c r="C5145" t="s">
        <v>25850</v>
      </c>
      <c r="D5145" s="5">
        <v>44964</v>
      </c>
      <c r="E5145" s="5">
        <v>44924</v>
      </c>
      <c r="F5145" t="s">
        <v>753</v>
      </c>
      <c r="G5145" t="s">
        <v>25851</v>
      </c>
      <c r="H5145" t="s">
        <v>2755</v>
      </c>
      <c r="J5145" t="s">
        <v>756</v>
      </c>
      <c r="K5145" t="s">
        <v>756</v>
      </c>
      <c r="L5145" t="s">
        <v>757</v>
      </c>
      <c r="M5145" t="s">
        <v>757</v>
      </c>
      <c r="N5145" t="s">
        <v>756</v>
      </c>
      <c r="O5145" t="s">
        <v>756</v>
      </c>
      <c r="P5145" t="s">
        <v>758</v>
      </c>
      <c r="Q5145" t="s">
        <v>759</v>
      </c>
      <c r="R5145" t="s">
        <v>759</v>
      </c>
      <c r="S5145" t="s">
        <v>757</v>
      </c>
      <c r="T5145" t="s">
        <v>757</v>
      </c>
      <c r="U5145" t="s">
        <v>757</v>
      </c>
      <c r="V5145" t="s">
        <v>756</v>
      </c>
      <c r="W5145" t="s">
        <v>756</v>
      </c>
      <c r="X5145" t="s">
        <v>25852</v>
      </c>
      <c r="Y5145" t="str">
        <f t="shared" si="1122"/>
        <v>diciembre</v>
      </c>
      <c r="Z5145">
        <f>YEAR(BD_PONDERACIONES[[#This Row],[Fecha Ejecución del Ticket]])</f>
        <v>2022</v>
      </c>
      <c r="AA5145" t="str">
        <f t="shared" si="1123"/>
        <v>febrero</v>
      </c>
      <c r="AB5145">
        <f>YEAR(BD_PONDERACIONES[[#This Row],[Fecha de Inspección]])</f>
        <v>2023</v>
      </c>
      <c r="AC5145">
        <f t="shared" si="1124"/>
        <v>0.5</v>
      </c>
      <c r="AD5145">
        <f t="shared" si="1125"/>
        <v>0.5</v>
      </c>
      <c r="AE5145">
        <f t="shared" si="1126"/>
        <v>0.5</v>
      </c>
      <c r="AF5145">
        <f t="shared" si="1127"/>
        <v>0.5</v>
      </c>
      <c r="AG5145">
        <f t="shared" si="1128"/>
        <v>0.5</v>
      </c>
      <c r="AH5145">
        <f t="shared" si="1129"/>
        <v>0.5</v>
      </c>
      <c r="AI5145">
        <f t="shared" si="1130"/>
        <v>0.25</v>
      </c>
      <c r="AJ5145">
        <f t="shared" si="1131"/>
        <v>0.25</v>
      </c>
      <c r="AK5145">
        <f t="shared" si="1132"/>
        <v>0.5</v>
      </c>
      <c r="AL5145">
        <f t="shared" si="1133"/>
        <v>0.5</v>
      </c>
      <c r="AM5145">
        <f t="shared" si="1134"/>
        <v>0.5</v>
      </c>
      <c r="AN5145" s="6">
        <f t="shared" si="1135"/>
        <v>1</v>
      </c>
      <c r="AO5145" t="str">
        <f>VLOOKUP(BD_PONDERACIONES[[#This Row],[Comuna]],Tabla3[#All],2,0)</f>
        <v>Florida</v>
      </c>
    </row>
    <row r="5146" spans="1:41" x14ac:dyDescent="0.35">
      <c r="A5146" t="s">
        <v>25853</v>
      </c>
      <c r="B5146" t="s">
        <v>25854</v>
      </c>
      <c r="C5146" t="s">
        <v>25855</v>
      </c>
      <c r="D5146" s="5">
        <v>44964</v>
      </c>
      <c r="E5146" s="5">
        <v>44924</v>
      </c>
      <c r="F5146" t="s">
        <v>753</v>
      </c>
      <c r="G5146" t="s">
        <v>25856</v>
      </c>
      <c r="H5146" t="s">
        <v>2755</v>
      </c>
      <c r="J5146" t="s">
        <v>756</v>
      </c>
      <c r="K5146" t="s">
        <v>756</v>
      </c>
      <c r="L5146" t="s">
        <v>757</v>
      </c>
      <c r="M5146" t="s">
        <v>757</v>
      </c>
      <c r="N5146" t="s">
        <v>756</v>
      </c>
      <c r="O5146" t="s">
        <v>756</v>
      </c>
      <c r="P5146" t="s">
        <v>758</v>
      </c>
      <c r="Q5146" t="s">
        <v>759</v>
      </c>
      <c r="R5146" t="s">
        <v>759</v>
      </c>
      <c r="S5146" t="s">
        <v>757</v>
      </c>
      <c r="T5146" t="s">
        <v>757</v>
      </c>
      <c r="U5146" t="s">
        <v>757</v>
      </c>
      <c r="V5146" t="s">
        <v>904</v>
      </c>
      <c r="W5146" t="s">
        <v>756</v>
      </c>
      <c r="X5146" t="s">
        <v>8238</v>
      </c>
      <c r="Y5146" t="str">
        <f t="shared" si="1122"/>
        <v>diciembre</v>
      </c>
      <c r="Z5146">
        <f>YEAR(BD_PONDERACIONES[[#This Row],[Fecha Ejecución del Ticket]])</f>
        <v>2022</v>
      </c>
      <c r="AA5146" t="str">
        <f t="shared" si="1123"/>
        <v>febrero</v>
      </c>
      <c r="AB5146">
        <f>YEAR(BD_PONDERACIONES[[#This Row],[Fecha de Inspección]])</f>
        <v>2023</v>
      </c>
      <c r="AC5146">
        <f t="shared" si="1124"/>
        <v>0.5</v>
      </c>
      <c r="AD5146">
        <f t="shared" si="1125"/>
        <v>0.5</v>
      </c>
      <c r="AE5146">
        <f t="shared" si="1126"/>
        <v>0.5</v>
      </c>
      <c r="AF5146">
        <f t="shared" si="1127"/>
        <v>0.5</v>
      </c>
      <c r="AG5146">
        <f t="shared" si="1128"/>
        <v>0.5</v>
      </c>
      <c r="AH5146">
        <f t="shared" si="1129"/>
        <v>0.5</v>
      </c>
      <c r="AI5146">
        <f t="shared" si="1130"/>
        <v>0.25</v>
      </c>
      <c r="AJ5146">
        <f t="shared" si="1131"/>
        <v>0.25</v>
      </c>
      <c r="AK5146">
        <f t="shared" si="1132"/>
        <v>0.5</v>
      </c>
      <c r="AL5146">
        <f t="shared" si="1133"/>
        <v>0.32500000000000001</v>
      </c>
      <c r="AM5146">
        <f t="shared" si="1134"/>
        <v>0.5</v>
      </c>
      <c r="AN5146" s="6">
        <f t="shared" si="1135"/>
        <v>0.96500000000000008</v>
      </c>
      <c r="AO5146" t="str">
        <f>VLOOKUP(BD_PONDERACIONES[[#This Row],[Comuna]],Tabla3[#All],2,0)</f>
        <v>Florida</v>
      </c>
    </row>
    <row r="5147" spans="1:41" x14ac:dyDescent="0.35">
      <c r="A5147" t="s">
        <v>25857</v>
      </c>
      <c r="B5147" t="s">
        <v>25858</v>
      </c>
      <c r="C5147" t="s">
        <v>25859</v>
      </c>
      <c r="D5147" s="5">
        <v>44964</v>
      </c>
      <c r="E5147" s="5">
        <v>44912</v>
      </c>
      <c r="F5147" t="s">
        <v>753</v>
      </c>
      <c r="G5147" t="s">
        <v>25860</v>
      </c>
      <c r="H5147" t="s">
        <v>2755</v>
      </c>
      <c r="J5147" t="s">
        <v>756</v>
      </c>
      <c r="K5147" t="s">
        <v>756</v>
      </c>
      <c r="L5147" t="s">
        <v>757</v>
      </c>
      <c r="M5147" t="s">
        <v>757</v>
      </c>
      <c r="N5147" t="s">
        <v>757</v>
      </c>
      <c r="O5147" t="s">
        <v>757</v>
      </c>
      <c r="P5147" t="s">
        <v>758</v>
      </c>
      <c r="Q5147" t="s">
        <v>759</v>
      </c>
      <c r="R5147" t="s">
        <v>759</v>
      </c>
      <c r="S5147" t="s">
        <v>757</v>
      </c>
      <c r="T5147" t="s">
        <v>757</v>
      </c>
      <c r="U5147" t="s">
        <v>757</v>
      </c>
      <c r="V5147" t="s">
        <v>768</v>
      </c>
      <c r="W5147" t="s">
        <v>768</v>
      </c>
      <c r="X5147" t="s">
        <v>25861</v>
      </c>
      <c r="Y5147" t="str">
        <f t="shared" si="1122"/>
        <v>diciembre</v>
      </c>
      <c r="Z5147">
        <f>YEAR(BD_PONDERACIONES[[#This Row],[Fecha Ejecución del Ticket]])</f>
        <v>2022</v>
      </c>
      <c r="AA5147" t="str">
        <f t="shared" si="1123"/>
        <v>febrero</v>
      </c>
      <c r="AB5147">
        <f>YEAR(BD_PONDERACIONES[[#This Row],[Fecha de Inspección]])</f>
        <v>2023</v>
      </c>
      <c r="AC5147">
        <f t="shared" si="1124"/>
        <v>0.5</v>
      </c>
      <c r="AD5147">
        <f t="shared" si="1125"/>
        <v>0.5</v>
      </c>
      <c r="AE5147">
        <f t="shared" si="1126"/>
        <v>0.5</v>
      </c>
      <c r="AF5147">
        <f t="shared" si="1127"/>
        <v>0.5</v>
      </c>
      <c r="AG5147">
        <f t="shared" si="1128"/>
        <v>0.5</v>
      </c>
      <c r="AH5147">
        <f t="shared" si="1129"/>
        <v>0.5</v>
      </c>
      <c r="AI5147">
        <f t="shared" si="1130"/>
        <v>0.25</v>
      </c>
      <c r="AJ5147">
        <f t="shared" si="1131"/>
        <v>0.25</v>
      </c>
      <c r="AK5147">
        <f t="shared" si="1132"/>
        <v>0.5</v>
      </c>
      <c r="AL5147">
        <f t="shared" si="1133"/>
        <v>0.17499999999999999</v>
      </c>
      <c r="AM5147">
        <f t="shared" si="1134"/>
        <v>0.17499999999999999</v>
      </c>
      <c r="AN5147" s="6">
        <f t="shared" si="1135"/>
        <v>0.87</v>
      </c>
      <c r="AO5147" t="str">
        <f>VLOOKUP(BD_PONDERACIONES[[#This Row],[Comuna]],Tabla3[#All],2,0)</f>
        <v>Florida</v>
      </c>
    </row>
    <row r="5148" spans="1:41" x14ac:dyDescent="0.35">
      <c r="A5148" t="s">
        <v>25748</v>
      </c>
      <c r="B5148" t="s">
        <v>25749</v>
      </c>
      <c r="C5148" t="s">
        <v>25750</v>
      </c>
      <c r="D5148" s="5">
        <v>44965</v>
      </c>
      <c r="E5148" s="5">
        <v>44919</v>
      </c>
      <c r="F5148" t="s">
        <v>753</v>
      </c>
      <c r="G5148" t="s">
        <v>25751</v>
      </c>
      <c r="H5148" t="s">
        <v>755</v>
      </c>
      <c r="J5148" t="s">
        <v>756</v>
      </c>
      <c r="K5148" t="s">
        <v>756</v>
      </c>
      <c r="L5148" t="s">
        <v>756</v>
      </c>
      <c r="M5148" t="s">
        <v>756</v>
      </c>
      <c r="N5148" t="s">
        <v>756</v>
      </c>
      <c r="O5148" t="s">
        <v>756</v>
      </c>
      <c r="P5148" t="s">
        <v>758</v>
      </c>
      <c r="Q5148" t="s">
        <v>759</v>
      </c>
      <c r="R5148" t="s">
        <v>759</v>
      </c>
      <c r="S5148" t="s">
        <v>757</v>
      </c>
      <c r="T5148" t="s">
        <v>757</v>
      </c>
      <c r="U5148" t="s">
        <v>757</v>
      </c>
      <c r="V5148" t="s">
        <v>756</v>
      </c>
      <c r="W5148" t="s">
        <v>756</v>
      </c>
      <c r="X5148" t="s">
        <v>25752</v>
      </c>
      <c r="Y5148" t="str">
        <f t="shared" si="1122"/>
        <v>diciembre</v>
      </c>
      <c r="Z5148">
        <f>YEAR(BD_PONDERACIONES[[#This Row],[Fecha Ejecución del Ticket]])</f>
        <v>2022</v>
      </c>
      <c r="AA5148" t="str">
        <f t="shared" si="1123"/>
        <v>febrero</v>
      </c>
      <c r="AB5148">
        <f>YEAR(BD_PONDERACIONES[[#This Row],[Fecha de Inspección]])</f>
        <v>2023</v>
      </c>
      <c r="AC5148">
        <f t="shared" si="1124"/>
        <v>0.5</v>
      </c>
      <c r="AD5148">
        <f t="shared" si="1125"/>
        <v>0.5</v>
      </c>
      <c r="AE5148">
        <f t="shared" si="1126"/>
        <v>0.5</v>
      </c>
      <c r="AF5148">
        <f t="shared" si="1127"/>
        <v>0.5</v>
      </c>
      <c r="AG5148">
        <f t="shared" si="1128"/>
        <v>0.5</v>
      </c>
      <c r="AH5148">
        <f t="shared" si="1129"/>
        <v>0.5</v>
      </c>
      <c r="AI5148">
        <f t="shared" si="1130"/>
        <v>0.25</v>
      </c>
      <c r="AJ5148">
        <f t="shared" si="1131"/>
        <v>0.25</v>
      </c>
      <c r="AK5148">
        <f t="shared" si="1132"/>
        <v>0.5</v>
      </c>
      <c r="AL5148">
        <f t="shared" si="1133"/>
        <v>0.5</v>
      </c>
      <c r="AM5148">
        <f t="shared" si="1134"/>
        <v>0.5</v>
      </c>
      <c r="AN5148" s="6">
        <f t="shared" si="1135"/>
        <v>1</v>
      </c>
      <c r="AO5148" t="str">
        <f>VLOOKUP(BD_PONDERACIONES[[#This Row],[Comuna]],Tabla3[#All],2,0)</f>
        <v>Florida</v>
      </c>
    </row>
    <row r="5149" spans="1:41" x14ac:dyDescent="0.35">
      <c r="A5149" t="s">
        <v>25753</v>
      </c>
      <c r="B5149" t="s">
        <v>25754</v>
      </c>
      <c r="C5149" t="s">
        <v>25755</v>
      </c>
      <c r="D5149" s="5">
        <v>44965</v>
      </c>
      <c r="E5149" s="5">
        <v>44896</v>
      </c>
      <c r="F5149" t="s">
        <v>753</v>
      </c>
      <c r="G5149" t="s">
        <v>25756</v>
      </c>
      <c r="H5149" t="s">
        <v>755</v>
      </c>
      <c r="J5149" t="s">
        <v>756</v>
      </c>
      <c r="K5149" t="s">
        <v>756</v>
      </c>
      <c r="L5149" t="s">
        <v>757</v>
      </c>
      <c r="M5149" t="s">
        <v>757</v>
      </c>
      <c r="N5149" t="s">
        <v>756</v>
      </c>
      <c r="O5149" t="s">
        <v>756</v>
      </c>
      <c r="P5149" t="s">
        <v>758</v>
      </c>
      <c r="Q5149" t="s">
        <v>759</v>
      </c>
      <c r="R5149" t="s">
        <v>759</v>
      </c>
      <c r="S5149" t="s">
        <v>757</v>
      </c>
      <c r="T5149" t="s">
        <v>757</v>
      </c>
      <c r="U5149" t="s">
        <v>757</v>
      </c>
      <c r="V5149" t="s">
        <v>756</v>
      </c>
      <c r="W5149" t="s">
        <v>756</v>
      </c>
      <c r="X5149" t="s">
        <v>25757</v>
      </c>
      <c r="Y5149" t="str">
        <f t="shared" si="1122"/>
        <v>diciembre</v>
      </c>
      <c r="Z5149">
        <f>YEAR(BD_PONDERACIONES[[#This Row],[Fecha Ejecución del Ticket]])</f>
        <v>2022</v>
      </c>
      <c r="AA5149" t="str">
        <f t="shared" si="1123"/>
        <v>febrero</v>
      </c>
      <c r="AB5149">
        <f>YEAR(BD_PONDERACIONES[[#This Row],[Fecha de Inspección]])</f>
        <v>2023</v>
      </c>
      <c r="AC5149">
        <f t="shared" si="1124"/>
        <v>0.5</v>
      </c>
      <c r="AD5149">
        <f t="shared" si="1125"/>
        <v>0.5</v>
      </c>
      <c r="AE5149">
        <f t="shared" si="1126"/>
        <v>0.5</v>
      </c>
      <c r="AF5149">
        <f t="shared" si="1127"/>
        <v>0.5</v>
      </c>
      <c r="AG5149">
        <f t="shared" si="1128"/>
        <v>0.5</v>
      </c>
      <c r="AH5149">
        <f t="shared" si="1129"/>
        <v>0.5</v>
      </c>
      <c r="AI5149">
        <f t="shared" si="1130"/>
        <v>0.25</v>
      </c>
      <c r="AJ5149">
        <f t="shared" si="1131"/>
        <v>0.25</v>
      </c>
      <c r="AK5149">
        <f t="shared" si="1132"/>
        <v>0.5</v>
      </c>
      <c r="AL5149">
        <f t="shared" si="1133"/>
        <v>0.5</v>
      </c>
      <c r="AM5149">
        <f t="shared" si="1134"/>
        <v>0.5</v>
      </c>
      <c r="AN5149" s="6">
        <f t="shared" si="1135"/>
        <v>1</v>
      </c>
      <c r="AO5149" t="str">
        <f>VLOOKUP(BD_PONDERACIONES[[#This Row],[Comuna]],Tabla3[#All],2,0)</f>
        <v>Florida</v>
      </c>
    </row>
    <row r="5150" spans="1:41" x14ac:dyDescent="0.35">
      <c r="A5150" t="s">
        <v>25758</v>
      </c>
      <c r="B5150" t="s">
        <v>25759</v>
      </c>
      <c r="C5150" t="s">
        <v>25760</v>
      </c>
      <c r="D5150" s="5">
        <v>44965</v>
      </c>
      <c r="E5150" s="5">
        <v>44923</v>
      </c>
      <c r="F5150" t="s">
        <v>753</v>
      </c>
      <c r="G5150" t="s">
        <v>25761</v>
      </c>
      <c r="H5150" t="s">
        <v>755</v>
      </c>
      <c r="J5150" t="s">
        <v>756</v>
      </c>
      <c r="K5150" t="s">
        <v>756</v>
      </c>
      <c r="L5150" t="s">
        <v>757</v>
      </c>
      <c r="M5150" t="s">
        <v>757</v>
      </c>
      <c r="N5150" t="s">
        <v>756</v>
      </c>
      <c r="O5150" t="s">
        <v>756</v>
      </c>
      <c r="P5150" t="s">
        <v>765</v>
      </c>
      <c r="Q5150" t="s">
        <v>25762</v>
      </c>
      <c r="R5150" t="s">
        <v>759</v>
      </c>
      <c r="S5150" t="s">
        <v>756</v>
      </c>
      <c r="T5150" t="s">
        <v>756</v>
      </c>
      <c r="U5150" t="s">
        <v>756</v>
      </c>
      <c r="V5150" t="s">
        <v>756</v>
      </c>
      <c r="W5150" t="s">
        <v>756</v>
      </c>
      <c r="X5150" t="s">
        <v>9524</v>
      </c>
      <c r="Y5150" t="str">
        <f t="shared" si="1122"/>
        <v>diciembre</v>
      </c>
      <c r="Z5150">
        <f>YEAR(BD_PONDERACIONES[[#This Row],[Fecha Ejecución del Ticket]])</f>
        <v>2022</v>
      </c>
      <c r="AA5150" t="str">
        <f t="shared" si="1123"/>
        <v>febrero</v>
      </c>
      <c r="AB5150">
        <f>YEAR(BD_PONDERACIONES[[#This Row],[Fecha de Inspección]])</f>
        <v>2023</v>
      </c>
      <c r="AC5150">
        <f t="shared" si="1124"/>
        <v>0.5</v>
      </c>
      <c r="AD5150">
        <f t="shared" si="1125"/>
        <v>0.5</v>
      </c>
      <c r="AE5150">
        <f t="shared" si="1126"/>
        <v>0.5</v>
      </c>
      <c r="AF5150">
        <f t="shared" si="1127"/>
        <v>0.5</v>
      </c>
      <c r="AG5150">
        <f t="shared" si="1128"/>
        <v>0.5</v>
      </c>
      <c r="AH5150">
        <f t="shared" si="1129"/>
        <v>0.5</v>
      </c>
      <c r="AI5150">
        <f t="shared" si="1130"/>
        <v>0.25</v>
      </c>
      <c r="AJ5150">
        <f t="shared" si="1131"/>
        <v>0.25</v>
      </c>
      <c r="AK5150">
        <f t="shared" si="1132"/>
        <v>0.5</v>
      </c>
      <c r="AL5150">
        <f t="shared" si="1133"/>
        <v>0.5</v>
      </c>
      <c r="AM5150">
        <f t="shared" si="1134"/>
        <v>0.5</v>
      </c>
      <c r="AN5150" s="6">
        <f t="shared" si="1135"/>
        <v>1</v>
      </c>
      <c r="AO5150" t="str">
        <f>VLOOKUP(BD_PONDERACIONES[[#This Row],[Comuna]],Tabla3[#All],2,0)</f>
        <v>Florida</v>
      </c>
    </row>
    <row r="5151" spans="1:41" x14ac:dyDescent="0.35">
      <c r="A5151" t="s">
        <v>25763</v>
      </c>
      <c r="B5151" t="s">
        <v>25764</v>
      </c>
      <c r="C5151" t="s">
        <v>25765</v>
      </c>
      <c r="D5151" s="5">
        <v>44965</v>
      </c>
      <c r="E5151" s="5">
        <v>44923</v>
      </c>
      <c r="F5151" t="s">
        <v>753</v>
      </c>
      <c r="G5151" t="s">
        <v>25766</v>
      </c>
      <c r="H5151" t="s">
        <v>755</v>
      </c>
      <c r="J5151" t="s">
        <v>756</v>
      </c>
      <c r="K5151" t="s">
        <v>756</v>
      </c>
      <c r="L5151" t="s">
        <v>757</v>
      </c>
      <c r="M5151" t="s">
        <v>757</v>
      </c>
      <c r="N5151" t="s">
        <v>756</v>
      </c>
      <c r="O5151" t="s">
        <v>756</v>
      </c>
      <c r="P5151" t="s">
        <v>758</v>
      </c>
      <c r="Q5151" t="s">
        <v>759</v>
      </c>
      <c r="R5151" t="s">
        <v>759</v>
      </c>
      <c r="S5151" t="s">
        <v>757</v>
      </c>
      <c r="T5151" t="s">
        <v>757</v>
      </c>
      <c r="U5151" t="s">
        <v>757</v>
      </c>
      <c r="V5151" t="s">
        <v>756</v>
      </c>
      <c r="W5151" t="s">
        <v>756</v>
      </c>
      <c r="X5151" t="s">
        <v>8238</v>
      </c>
      <c r="Y5151" t="str">
        <f t="shared" si="1122"/>
        <v>diciembre</v>
      </c>
      <c r="Z5151">
        <f>YEAR(BD_PONDERACIONES[[#This Row],[Fecha Ejecución del Ticket]])</f>
        <v>2022</v>
      </c>
      <c r="AA5151" t="str">
        <f t="shared" si="1123"/>
        <v>febrero</v>
      </c>
      <c r="AB5151">
        <f>YEAR(BD_PONDERACIONES[[#This Row],[Fecha de Inspección]])</f>
        <v>2023</v>
      </c>
      <c r="AC5151">
        <f t="shared" si="1124"/>
        <v>0.5</v>
      </c>
      <c r="AD5151">
        <f t="shared" si="1125"/>
        <v>0.5</v>
      </c>
      <c r="AE5151">
        <f t="shared" si="1126"/>
        <v>0.5</v>
      </c>
      <c r="AF5151">
        <f t="shared" si="1127"/>
        <v>0.5</v>
      </c>
      <c r="AG5151">
        <f t="shared" si="1128"/>
        <v>0.5</v>
      </c>
      <c r="AH5151">
        <f t="shared" si="1129"/>
        <v>0.5</v>
      </c>
      <c r="AI5151">
        <f t="shared" si="1130"/>
        <v>0.25</v>
      </c>
      <c r="AJ5151">
        <f t="shared" si="1131"/>
        <v>0.25</v>
      </c>
      <c r="AK5151">
        <f t="shared" si="1132"/>
        <v>0.5</v>
      </c>
      <c r="AL5151">
        <f t="shared" si="1133"/>
        <v>0.5</v>
      </c>
      <c r="AM5151">
        <f t="shared" si="1134"/>
        <v>0.5</v>
      </c>
      <c r="AN5151" s="6">
        <f t="shared" si="1135"/>
        <v>1</v>
      </c>
      <c r="AO5151" t="str">
        <f>VLOOKUP(BD_PONDERACIONES[[#This Row],[Comuna]],Tabla3[#All],2,0)</f>
        <v>Florida</v>
      </c>
    </row>
    <row r="5152" spans="1:41" x14ac:dyDescent="0.35">
      <c r="A5152" t="s">
        <v>25767</v>
      </c>
      <c r="B5152" t="s">
        <v>25768</v>
      </c>
      <c r="C5152" t="s">
        <v>25769</v>
      </c>
      <c r="D5152" s="5">
        <v>44965</v>
      </c>
      <c r="E5152" s="5">
        <v>44904</v>
      </c>
      <c r="F5152" t="s">
        <v>753</v>
      </c>
      <c r="G5152" t="s">
        <v>25770</v>
      </c>
      <c r="H5152" t="s">
        <v>755</v>
      </c>
      <c r="J5152" t="s">
        <v>756</v>
      </c>
      <c r="K5152" t="s">
        <v>756</v>
      </c>
      <c r="L5152" t="s">
        <v>757</v>
      </c>
      <c r="M5152" t="s">
        <v>757</v>
      </c>
      <c r="N5152" t="s">
        <v>756</v>
      </c>
      <c r="O5152" t="s">
        <v>756</v>
      </c>
      <c r="P5152" t="s">
        <v>758</v>
      </c>
      <c r="Q5152" t="s">
        <v>759</v>
      </c>
      <c r="R5152" t="s">
        <v>759</v>
      </c>
      <c r="S5152" t="s">
        <v>757</v>
      </c>
      <c r="T5152" t="s">
        <v>757</v>
      </c>
      <c r="U5152" t="s">
        <v>757</v>
      </c>
      <c r="V5152" t="s">
        <v>756</v>
      </c>
      <c r="W5152" t="s">
        <v>756</v>
      </c>
      <c r="X5152" t="s">
        <v>25771</v>
      </c>
      <c r="Y5152" t="str">
        <f t="shared" ref="Y5152:Y5215" si="1136">TEXT(E5152,"MMMM")</f>
        <v>diciembre</v>
      </c>
      <c r="Z5152">
        <f>YEAR(BD_PONDERACIONES[[#This Row],[Fecha Ejecución del Ticket]])</f>
        <v>2022</v>
      </c>
      <c r="AA5152" t="str">
        <f t="shared" ref="AA5152:AA5215" si="1137">TEXT(D5152,"MMMM")</f>
        <v>febrero</v>
      </c>
      <c r="AB5152">
        <f>YEAR(BD_PONDERACIONES[[#This Row],[Fecha de Inspección]])</f>
        <v>2023</v>
      </c>
      <c r="AC5152">
        <f t="shared" ref="AC5152:AC5215" si="1138">IF(OR(J5152="Cumple",J5152="No Aplica"),0.5,0)</f>
        <v>0.5</v>
      </c>
      <c r="AD5152">
        <f t="shared" ref="AD5152:AD5215" si="1139">IF(OR(K5152="CUMPLE",K5152="No Aplica"),0.5,0)</f>
        <v>0.5</v>
      </c>
      <c r="AE5152">
        <f t="shared" ref="AE5152:AE5215" si="1140">IF(OR(L5152="CUMPLE",L5152="No Aplica"),0.5,0)</f>
        <v>0.5</v>
      </c>
      <c r="AF5152">
        <f t="shared" ref="AF5152:AF5215" si="1141">IF(OR(M5152="CUMPLE",M5152="No Aplica"),0.5,0)</f>
        <v>0.5</v>
      </c>
      <c r="AG5152">
        <f t="shared" ref="AG5152:AG5215" si="1142">IF(OR(N5152="CUMPLE",N5152="No Aplica"),0.5,IF(N5152="Cumple Mayormente",0.325,IF(N5152="Cumple Parcialmente",0.175,0)))</f>
        <v>0.5</v>
      </c>
      <c r="AH5152">
        <f t="shared" ref="AH5152:AH5215" si="1143">IF(OR(O5152="CUMPLE",O5152="No Aplica"),0.5,IF(O5152="Cumple Mayormente",0.325,IF(O5152="Cumple Parcialmente",0.175,0)))</f>
        <v>0.5</v>
      </c>
      <c r="AI5152">
        <f t="shared" ref="AI5152:AI5215" si="1144">IF(OR(S5152="CUMPLE",S5152="No Aplica"),0.25,IF(S5152="Cumple Mayormente",0.1625,IF(S5152="Cumple Parcialmente",0.0875,0)))</f>
        <v>0.25</v>
      </c>
      <c r="AJ5152">
        <f t="shared" ref="AJ5152:AJ5215" si="1145">IF(OR(T5152="CUMPLE",T5152="No Aplica"),0.25,IF(T5152="Cumple Mayormente",0.1625,IF(T5152="Cumple Parcialmente",0.0875,0)))</f>
        <v>0.25</v>
      </c>
      <c r="AK5152">
        <f t="shared" ref="AK5152:AK5215" si="1146">IF(OR(U5152="CUMPLE",U5152="No Aplica"),0.5,IF(U5152="Cumple Mayormente",0.325,IF(U5152="Cumple Parcialmente",0.175,0)))</f>
        <v>0.5</v>
      </c>
      <c r="AL5152">
        <f t="shared" ref="AL5152:AL5215" si="1147">IF(OR(V5152="CUMPLE",V5152="No Aplica"),0.5,IF(V5152="Cumple Mayormente",0.325,IF(V5152="Cumple Parcialmente",0.175,0)))</f>
        <v>0.5</v>
      </c>
      <c r="AM5152">
        <f t="shared" ref="AM5152:AM5215" si="1148">IF(OR(W5152="CUMPLE",W5152="No Aplica"),0.5,IF(W5152="Cumple Mayormente",0.325,IF(W5152="Cumple Parcialmente",0.175,0)))</f>
        <v>0.5</v>
      </c>
      <c r="AN5152" s="6">
        <f t="shared" ref="AN5152:AN5215" si="1149">((AC5152+AD5152)*0.2)+((AE5152+AF5152)*0.3)+((AG5152+AH5152)*0.15)+((AI5152+AJ5152+AK5152)*0.15)+((AL5152+AM5152)*0.2)</f>
        <v>1</v>
      </c>
      <c r="AO5152" t="str">
        <f>VLOOKUP(BD_PONDERACIONES[[#This Row],[Comuna]],Tabla3[#All],2,0)</f>
        <v>Florida</v>
      </c>
    </row>
    <row r="5153" spans="1:41" x14ac:dyDescent="0.35">
      <c r="A5153" t="s">
        <v>25772</v>
      </c>
      <c r="B5153" t="s">
        <v>25773</v>
      </c>
      <c r="C5153" t="s">
        <v>25774</v>
      </c>
      <c r="D5153" s="5">
        <v>44965</v>
      </c>
      <c r="E5153" s="5">
        <v>44906</v>
      </c>
      <c r="F5153" t="s">
        <v>753</v>
      </c>
      <c r="G5153" t="s">
        <v>25775</v>
      </c>
      <c r="H5153" t="s">
        <v>755</v>
      </c>
      <c r="J5153" t="s">
        <v>756</v>
      </c>
      <c r="K5153" t="s">
        <v>756</v>
      </c>
      <c r="L5153" t="s">
        <v>756</v>
      </c>
      <c r="M5153" t="s">
        <v>756</v>
      </c>
      <c r="N5153" t="s">
        <v>756</v>
      </c>
      <c r="O5153" t="s">
        <v>756</v>
      </c>
      <c r="P5153" t="s">
        <v>765</v>
      </c>
      <c r="Q5153" t="s">
        <v>25776</v>
      </c>
      <c r="R5153" t="s">
        <v>759</v>
      </c>
      <c r="S5153" t="s">
        <v>756</v>
      </c>
      <c r="T5153" t="s">
        <v>756</v>
      </c>
      <c r="U5153" t="s">
        <v>756</v>
      </c>
      <c r="V5153" t="s">
        <v>904</v>
      </c>
      <c r="W5153" t="s">
        <v>756</v>
      </c>
      <c r="X5153" t="s">
        <v>25777</v>
      </c>
      <c r="Y5153" t="str">
        <f t="shared" si="1136"/>
        <v>diciembre</v>
      </c>
      <c r="Z5153">
        <f>YEAR(BD_PONDERACIONES[[#This Row],[Fecha Ejecución del Ticket]])</f>
        <v>2022</v>
      </c>
      <c r="AA5153" t="str">
        <f t="shared" si="1137"/>
        <v>febrero</v>
      </c>
      <c r="AB5153">
        <f>YEAR(BD_PONDERACIONES[[#This Row],[Fecha de Inspección]])</f>
        <v>2023</v>
      </c>
      <c r="AC5153">
        <f t="shared" si="1138"/>
        <v>0.5</v>
      </c>
      <c r="AD5153">
        <f t="shared" si="1139"/>
        <v>0.5</v>
      </c>
      <c r="AE5153">
        <f t="shared" si="1140"/>
        <v>0.5</v>
      </c>
      <c r="AF5153">
        <f t="shared" si="1141"/>
        <v>0.5</v>
      </c>
      <c r="AG5153">
        <f t="shared" si="1142"/>
        <v>0.5</v>
      </c>
      <c r="AH5153">
        <f t="shared" si="1143"/>
        <v>0.5</v>
      </c>
      <c r="AI5153">
        <f t="shared" si="1144"/>
        <v>0.25</v>
      </c>
      <c r="AJ5153">
        <f t="shared" si="1145"/>
        <v>0.25</v>
      </c>
      <c r="AK5153">
        <f t="shared" si="1146"/>
        <v>0.5</v>
      </c>
      <c r="AL5153">
        <f t="shared" si="1147"/>
        <v>0.32500000000000001</v>
      </c>
      <c r="AM5153">
        <f t="shared" si="1148"/>
        <v>0.5</v>
      </c>
      <c r="AN5153" s="6">
        <f t="shared" si="1149"/>
        <v>0.96500000000000008</v>
      </c>
      <c r="AO5153" t="str">
        <f>VLOOKUP(BD_PONDERACIONES[[#This Row],[Comuna]],Tabla3[#All],2,0)</f>
        <v>Florida</v>
      </c>
    </row>
    <row r="5154" spans="1:41" x14ac:dyDescent="0.35">
      <c r="A5154" t="s">
        <v>25778</v>
      </c>
      <c r="B5154" t="s">
        <v>25779</v>
      </c>
      <c r="C5154" t="s">
        <v>25780</v>
      </c>
      <c r="D5154" s="5">
        <v>44965</v>
      </c>
      <c r="E5154" s="5">
        <v>44909</v>
      </c>
      <c r="F5154" t="s">
        <v>753</v>
      </c>
      <c r="G5154" t="s">
        <v>25781</v>
      </c>
      <c r="H5154" t="s">
        <v>755</v>
      </c>
      <c r="J5154" t="s">
        <v>756</v>
      </c>
      <c r="K5154" t="s">
        <v>756</v>
      </c>
      <c r="L5154" t="s">
        <v>757</v>
      </c>
      <c r="M5154" t="s">
        <v>757</v>
      </c>
      <c r="N5154" t="s">
        <v>756</v>
      </c>
      <c r="O5154" t="s">
        <v>756</v>
      </c>
      <c r="P5154" t="s">
        <v>758</v>
      </c>
      <c r="Q5154" t="s">
        <v>759</v>
      </c>
      <c r="R5154" t="s">
        <v>759</v>
      </c>
      <c r="S5154" t="s">
        <v>757</v>
      </c>
      <c r="T5154" t="s">
        <v>757</v>
      </c>
      <c r="U5154" t="s">
        <v>757</v>
      </c>
      <c r="V5154" t="s">
        <v>756</v>
      </c>
      <c r="W5154" t="s">
        <v>756</v>
      </c>
      <c r="X5154" t="s">
        <v>25782</v>
      </c>
      <c r="Y5154" t="str">
        <f t="shared" si="1136"/>
        <v>diciembre</v>
      </c>
      <c r="Z5154">
        <f>YEAR(BD_PONDERACIONES[[#This Row],[Fecha Ejecución del Ticket]])</f>
        <v>2022</v>
      </c>
      <c r="AA5154" t="str">
        <f t="shared" si="1137"/>
        <v>febrero</v>
      </c>
      <c r="AB5154">
        <f>YEAR(BD_PONDERACIONES[[#This Row],[Fecha de Inspección]])</f>
        <v>2023</v>
      </c>
      <c r="AC5154">
        <f t="shared" si="1138"/>
        <v>0.5</v>
      </c>
      <c r="AD5154">
        <f t="shared" si="1139"/>
        <v>0.5</v>
      </c>
      <c r="AE5154">
        <f t="shared" si="1140"/>
        <v>0.5</v>
      </c>
      <c r="AF5154">
        <f t="shared" si="1141"/>
        <v>0.5</v>
      </c>
      <c r="AG5154">
        <f t="shared" si="1142"/>
        <v>0.5</v>
      </c>
      <c r="AH5154">
        <f t="shared" si="1143"/>
        <v>0.5</v>
      </c>
      <c r="AI5154">
        <f t="shared" si="1144"/>
        <v>0.25</v>
      </c>
      <c r="AJ5154">
        <f t="shared" si="1145"/>
        <v>0.25</v>
      </c>
      <c r="AK5154">
        <f t="shared" si="1146"/>
        <v>0.5</v>
      </c>
      <c r="AL5154">
        <f t="shared" si="1147"/>
        <v>0.5</v>
      </c>
      <c r="AM5154">
        <f t="shared" si="1148"/>
        <v>0.5</v>
      </c>
      <c r="AN5154" s="6">
        <f t="shared" si="1149"/>
        <v>1</v>
      </c>
      <c r="AO5154" t="str">
        <f>VLOOKUP(BD_PONDERACIONES[[#This Row],[Comuna]],Tabla3[#All],2,0)</f>
        <v>Florida</v>
      </c>
    </row>
    <row r="5155" spans="1:41" x14ac:dyDescent="0.35">
      <c r="A5155" t="s">
        <v>25783</v>
      </c>
      <c r="B5155" t="s">
        <v>25784</v>
      </c>
      <c r="C5155" t="s">
        <v>25785</v>
      </c>
      <c r="D5155" s="5">
        <v>44965</v>
      </c>
      <c r="E5155" s="5">
        <v>44897</v>
      </c>
      <c r="F5155" t="s">
        <v>753</v>
      </c>
      <c r="G5155" t="s">
        <v>25786</v>
      </c>
      <c r="H5155" t="s">
        <v>755</v>
      </c>
      <c r="J5155" t="s">
        <v>756</v>
      </c>
      <c r="K5155" t="s">
        <v>756</v>
      </c>
      <c r="L5155" t="s">
        <v>757</v>
      </c>
      <c r="M5155" t="s">
        <v>757</v>
      </c>
      <c r="N5155" t="s">
        <v>756</v>
      </c>
      <c r="O5155" t="s">
        <v>756</v>
      </c>
      <c r="P5155" t="s">
        <v>765</v>
      </c>
      <c r="Q5155" t="s">
        <v>759</v>
      </c>
      <c r="R5155" t="s">
        <v>759</v>
      </c>
      <c r="S5155" t="s">
        <v>756</v>
      </c>
      <c r="T5155" t="s">
        <v>756</v>
      </c>
      <c r="U5155" t="s">
        <v>756</v>
      </c>
      <c r="V5155" t="s">
        <v>756</v>
      </c>
      <c r="W5155" t="s">
        <v>756</v>
      </c>
      <c r="X5155" t="s">
        <v>25787</v>
      </c>
      <c r="Y5155" t="str">
        <f t="shared" si="1136"/>
        <v>diciembre</v>
      </c>
      <c r="Z5155">
        <f>YEAR(BD_PONDERACIONES[[#This Row],[Fecha Ejecución del Ticket]])</f>
        <v>2022</v>
      </c>
      <c r="AA5155" t="str">
        <f t="shared" si="1137"/>
        <v>febrero</v>
      </c>
      <c r="AB5155">
        <f>YEAR(BD_PONDERACIONES[[#This Row],[Fecha de Inspección]])</f>
        <v>2023</v>
      </c>
      <c r="AC5155">
        <f t="shared" si="1138"/>
        <v>0.5</v>
      </c>
      <c r="AD5155">
        <f t="shared" si="1139"/>
        <v>0.5</v>
      </c>
      <c r="AE5155">
        <f t="shared" si="1140"/>
        <v>0.5</v>
      </c>
      <c r="AF5155">
        <f t="shared" si="1141"/>
        <v>0.5</v>
      </c>
      <c r="AG5155">
        <f t="shared" si="1142"/>
        <v>0.5</v>
      </c>
      <c r="AH5155">
        <f t="shared" si="1143"/>
        <v>0.5</v>
      </c>
      <c r="AI5155">
        <f t="shared" si="1144"/>
        <v>0.25</v>
      </c>
      <c r="AJ5155">
        <f t="shared" si="1145"/>
        <v>0.25</v>
      </c>
      <c r="AK5155">
        <f t="shared" si="1146"/>
        <v>0.5</v>
      </c>
      <c r="AL5155">
        <f t="shared" si="1147"/>
        <v>0.5</v>
      </c>
      <c r="AM5155">
        <f t="shared" si="1148"/>
        <v>0.5</v>
      </c>
      <c r="AN5155" s="6">
        <f t="shared" si="1149"/>
        <v>1</v>
      </c>
      <c r="AO5155" t="str">
        <f>VLOOKUP(BD_PONDERACIONES[[#This Row],[Comuna]],Tabla3[#All],2,0)</f>
        <v>Florida</v>
      </c>
    </row>
    <row r="5156" spans="1:41" x14ac:dyDescent="0.35">
      <c r="A5156" t="s">
        <v>25788</v>
      </c>
      <c r="B5156" t="s">
        <v>25789</v>
      </c>
      <c r="C5156" t="s">
        <v>25790</v>
      </c>
      <c r="D5156" s="5">
        <v>44965</v>
      </c>
      <c r="E5156" s="5">
        <v>44897</v>
      </c>
      <c r="F5156" t="s">
        <v>753</v>
      </c>
      <c r="G5156" t="s">
        <v>25791</v>
      </c>
      <c r="H5156" t="s">
        <v>755</v>
      </c>
      <c r="J5156" t="s">
        <v>756</v>
      </c>
      <c r="K5156" t="s">
        <v>756</v>
      </c>
      <c r="L5156" t="s">
        <v>757</v>
      </c>
      <c r="M5156" t="s">
        <v>757</v>
      </c>
      <c r="N5156" t="s">
        <v>756</v>
      </c>
      <c r="O5156" t="s">
        <v>756</v>
      </c>
      <c r="P5156" t="s">
        <v>765</v>
      </c>
      <c r="Q5156" t="s">
        <v>759</v>
      </c>
      <c r="R5156" t="s">
        <v>759</v>
      </c>
      <c r="S5156" t="s">
        <v>756</v>
      </c>
      <c r="T5156" t="s">
        <v>756</v>
      </c>
      <c r="U5156" t="s">
        <v>756</v>
      </c>
      <c r="V5156" t="s">
        <v>756</v>
      </c>
      <c r="W5156" t="s">
        <v>756</v>
      </c>
      <c r="X5156" t="s">
        <v>25792</v>
      </c>
      <c r="Y5156" t="str">
        <f t="shared" si="1136"/>
        <v>diciembre</v>
      </c>
      <c r="Z5156">
        <f>YEAR(BD_PONDERACIONES[[#This Row],[Fecha Ejecución del Ticket]])</f>
        <v>2022</v>
      </c>
      <c r="AA5156" t="str">
        <f t="shared" si="1137"/>
        <v>febrero</v>
      </c>
      <c r="AB5156">
        <f>YEAR(BD_PONDERACIONES[[#This Row],[Fecha de Inspección]])</f>
        <v>2023</v>
      </c>
      <c r="AC5156">
        <f t="shared" si="1138"/>
        <v>0.5</v>
      </c>
      <c r="AD5156">
        <f t="shared" si="1139"/>
        <v>0.5</v>
      </c>
      <c r="AE5156">
        <f t="shared" si="1140"/>
        <v>0.5</v>
      </c>
      <c r="AF5156">
        <f t="shared" si="1141"/>
        <v>0.5</v>
      </c>
      <c r="AG5156">
        <f t="shared" si="1142"/>
        <v>0.5</v>
      </c>
      <c r="AH5156">
        <f t="shared" si="1143"/>
        <v>0.5</v>
      </c>
      <c r="AI5156">
        <f t="shared" si="1144"/>
        <v>0.25</v>
      </c>
      <c r="AJ5156">
        <f t="shared" si="1145"/>
        <v>0.25</v>
      </c>
      <c r="AK5156">
        <f t="shared" si="1146"/>
        <v>0.5</v>
      </c>
      <c r="AL5156">
        <f t="shared" si="1147"/>
        <v>0.5</v>
      </c>
      <c r="AM5156">
        <f t="shared" si="1148"/>
        <v>0.5</v>
      </c>
      <c r="AN5156" s="6">
        <f t="shared" si="1149"/>
        <v>1</v>
      </c>
      <c r="AO5156" t="str">
        <f>VLOOKUP(BD_PONDERACIONES[[#This Row],[Comuna]],Tabla3[#All],2,0)</f>
        <v>Florida</v>
      </c>
    </row>
    <row r="5157" spans="1:41" x14ac:dyDescent="0.35">
      <c r="A5157" t="s">
        <v>25793</v>
      </c>
      <c r="B5157" t="s">
        <v>25794</v>
      </c>
      <c r="C5157" t="s">
        <v>25795</v>
      </c>
      <c r="D5157" s="5">
        <v>44965</v>
      </c>
      <c r="E5157" s="5">
        <v>44901</v>
      </c>
      <c r="F5157" t="s">
        <v>753</v>
      </c>
      <c r="G5157" t="s">
        <v>25796</v>
      </c>
      <c r="H5157" t="s">
        <v>755</v>
      </c>
      <c r="J5157" t="s">
        <v>756</v>
      </c>
      <c r="K5157" t="s">
        <v>756</v>
      </c>
      <c r="L5157" t="s">
        <v>757</v>
      </c>
      <c r="M5157" t="s">
        <v>757</v>
      </c>
      <c r="N5157" t="s">
        <v>756</v>
      </c>
      <c r="O5157" t="s">
        <v>756</v>
      </c>
      <c r="P5157" t="s">
        <v>758</v>
      </c>
      <c r="Q5157" t="s">
        <v>759</v>
      </c>
      <c r="R5157" t="s">
        <v>759</v>
      </c>
      <c r="S5157" t="s">
        <v>757</v>
      </c>
      <c r="T5157" t="s">
        <v>757</v>
      </c>
      <c r="U5157" t="s">
        <v>757</v>
      </c>
      <c r="V5157" t="s">
        <v>904</v>
      </c>
      <c r="W5157" t="s">
        <v>756</v>
      </c>
      <c r="X5157" t="s">
        <v>20420</v>
      </c>
      <c r="Y5157" t="str">
        <f t="shared" si="1136"/>
        <v>diciembre</v>
      </c>
      <c r="Z5157">
        <f>YEAR(BD_PONDERACIONES[[#This Row],[Fecha Ejecución del Ticket]])</f>
        <v>2022</v>
      </c>
      <c r="AA5157" t="str">
        <f t="shared" si="1137"/>
        <v>febrero</v>
      </c>
      <c r="AB5157">
        <f>YEAR(BD_PONDERACIONES[[#This Row],[Fecha de Inspección]])</f>
        <v>2023</v>
      </c>
      <c r="AC5157">
        <f t="shared" si="1138"/>
        <v>0.5</v>
      </c>
      <c r="AD5157">
        <f t="shared" si="1139"/>
        <v>0.5</v>
      </c>
      <c r="AE5157">
        <f t="shared" si="1140"/>
        <v>0.5</v>
      </c>
      <c r="AF5157">
        <f t="shared" si="1141"/>
        <v>0.5</v>
      </c>
      <c r="AG5157">
        <f t="shared" si="1142"/>
        <v>0.5</v>
      </c>
      <c r="AH5157">
        <f t="shared" si="1143"/>
        <v>0.5</v>
      </c>
      <c r="AI5157">
        <f t="shared" si="1144"/>
        <v>0.25</v>
      </c>
      <c r="AJ5157">
        <f t="shared" si="1145"/>
        <v>0.25</v>
      </c>
      <c r="AK5157">
        <f t="shared" si="1146"/>
        <v>0.5</v>
      </c>
      <c r="AL5157">
        <f t="shared" si="1147"/>
        <v>0.32500000000000001</v>
      </c>
      <c r="AM5157">
        <f t="shared" si="1148"/>
        <v>0.5</v>
      </c>
      <c r="AN5157" s="6">
        <f t="shared" si="1149"/>
        <v>0.96500000000000008</v>
      </c>
      <c r="AO5157" t="str">
        <f>VLOOKUP(BD_PONDERACIONES[[#This Row],[Comuna]],Tabla3[#All],2,0)</f>
        <v>Florida</v>
      </c>
    </row>
    <row r="5158" spans="1:41" x14ac:dyDescent="0.35">
      <c r="A5158" t="s">
        <v>25797</v>
      </c>
      <c r="B5158" t="s">
        <v>25798</v>
      </c>
      <c r="C5158" t="s">
        <v>25799</v>
      </c>
      <c r="D5158" s="5">
        <v>44965</v>
      </c>
      <c r="E5158" s="5">
        <v>44901</v>
      </c>
      <c r="F5158" t="s">
        <v>753</v>
      </c>
      <c r="G5158" t="s">
        <v>25800</v>
      </c>
      <c r="H5158" t="s">
        <v>755</v>
      </c>
      <c r="J5158" t="s">
        <v>756</v>
      </c>
      <c r="K5158" t="s">
        <v>756</v>
      </c>
      <c r="L5158" t="s">
        <v>757</v>
      </c>
      <c r="M5158" t="s">
        <v>757</v>
      </c>
      <c r="N5158" t="s">
        <v>756</v>
      </c>
      <c r="O5158" t="s">
        <v>756</v>
      </c>
      <c r="P5158" t="s">
        <v>758</v>
      </c>
      <c r="Q5158" t="s">
        <v>759</v>
      </c>
      <c r="R5158" t="s">
        <v>759</v>
      </c>
      <c r="S5158" t="s">
        <v>757</v>
      </c>
      <c r="T5158" t="s">
        <v>757</v>
      </c>
      <c r="U5158" t="s">
        <v>757</v>
      </c>
      <c r="V5158" t="s">
        <v>768</v>
      </c>
      <c r="W5158" t="s">
        <v>768</v>
      </c>
      <c r="X5158" t="s">
        <v>25743</v>
      </c>
      <c r="Y5158" t="str">
        <f t="shared" si="1136"/>
        <v>diciembre</v>
      </c>
      <c r="Z5158">
        <f>YEAR(BD_PONDERACIONES[[#This Row],[Fecha Ejecución del Ticket]])</f>
        <v>2022</v>
      </c>
      <c r="AA5158" t="str">
        <f t="shared" si="1137"/>
        <v>febrero</v>
      </c>
      <c r="AB5158">
        <f>YEAR(BD_PONDERACIONES[[#This Row],[Fecha de Inspección]])</f>
        <v>2023</v>
      </c>
      <c r="AC5158">
        <f t="shared" si="1138"/>
        <v>0.5</v>
      </c>
      <c r="AD5158">
        <f t="shared" si="1139"/>
        <v>0.5</v>
      </c>
      <c r="AE5158">
        <f t="shared" si="1140"/>
        <v>0.5</v>
      </c>
      <c r="AF5158">
        <f t="shared" si="1141"/>
        <v>0.5</v>
      </c>
      <c r="AG5158">
        <f t="shared" si="1142"/>
        <v>0.5</v>
      </c>
      <c r="AH5158">
        <f t="shared" si="1143"/>
        <v>0.5</v>
      </c>
      <c r="AI5158">
        <f t="shared" si="1144"/>
        <v>0.25</v>
      </c>
      <c r="AJ5158">
        <f t="shared" si="1145"/>
        <v>0.25</v>
      </c>
      <c r="AK5158">
        <f t="shared" si="1146"/>
        <v>0.5</v>
      </c>
      <c r="AL5158">
        <f t="shared" si="1147"/>
        <v>0.17499999999999999</v>
      </c>
      <c r="AM5158">
        <f t="shared" si="1148"/>
        <v>0.17499999999999999</v>
      </c>
      <c r="AN5158" s="6">
        <f t="shared" si="1149"/>
        <v>0.87</v>
      </c>
      <c r="AO5158" t="str">
        <f>VLOOKUP(BD_PONDERACIONES[[#This Row],[Comuna]],Tabla3[#All],2,0)</f>
        <v>Florida</v>
      </c>
    </row>
    <row r="5159" spans="1:41" x14ac:dyDescent="0.35">
      <c r="A5159" t="s">
        <v>25801</v>
      </c>
      <c r="B5159" t="s">
        <v>25802</v>
      </c>
      <c r="C5159" t="s">
        <v>25803</v>
      </c>
      <c r="D5159" s="5">
        <v>44965</v>
      </c>
      <c r="E5159" s="5">
        <v>44926</v>
      </c>
      <c r="F5159" t="s">
        <v>753</v>
      </c>
      <c r="G5159" t="s">
        <v>25804</v>
      </c>
      <c r="H5159" t="s">
        <v>755</v>
      </c>
      <c r="J5159" t="s">
        <v>756</v>
      </c>
      <c r="K5159" t="s">
        <v>756</v>
      </c>
      <c r="L5159" t="s">
        <v>757</v>
      </c>
      <c r="M5159" t="s">
        <v>757</v>
      </c>
      <c r="N5159" t="s">
        <v>756</v>
      </c>
      <c r="O5159" t="s">
        <v>756</v>
      </c>
      <c r="P5159" t="s">
        <v>758</v>
      </c>
      <c r="Q5159" t="s">
        <v>759</v>
      </c>
      <c r="R5159" t="s">
        <v>759</v>
      </c>
      <c r="S5159" t="s">
        <v>757</v>
      </c>
      <c r="T5159" t="s">
        <v>757</v>
      </c>
      <c r="U5159" t="s">
        <v>757</v>
      </c>
      <c r="V5159" t="s">
        <v>756</v>
      </c>
      <c r="W5159" t="s">
        <v>756</v>
      </c>
      <c r="X5159" t="s">
        <v>8238</v>
      </c>
      <c r="Y5159" t="str">
        <f t="shared" si="1136"/>
        <v>diciembre</v>
      </c>
      <c r="Z5159">
        <f>YEAR(BD_PONDERACIONES[[#This Row],[Fecha Ejecución del Ticket]])</f>
        <v>2022</v>
      </c>
      <c r="AA5159" t="str">
        <f t="shared" si="1137"/>
        <v>febrero</v>
      </c>
      <c r="AB5159">
        <f>YEAR(BD_PONDERACIONES[[#This Row],[Fecha de Inspección]])</f>
        <v>2023</v>
      </c>
      <c r="AC5159">
        <f t="shared" si="1138"/>
        <v>0.5</v>
      </c>
      <c r="AD5159">
        <f t="shared" si="1139"/>
        <v>0.5</v>
      </c>
      <c r="AE5159">
        <f t="shared" si="1140"/>
        <v>0.5</v>
      </c>
      <c r="AF5159">
        <f t="shared" si="1141"/>
        <v>0.5</v>
      </c>
      <c r="AG5159">
        <f t="shared" si="1142"/>
        <v>0.5</v>
      </c>
      <c r="AH5159">
        <f t="shared" si="1143"/>
        <v>0.5</v>
      </c>
      <c r="AI5159">
        <f t="shared" si="1144"/>
        <v>0.25</v>
      </c>
      <c r="AJ5159">
        <f t="shared" si="1145"/>
        <v>0.25</v>
      </c>
      <c r="AK5159">
        <f t="shared" si="1146"/>
        <v>0.5</v>
      </c>
      <c r="AL5159">
        <f t="shared" si="1147"/>
        <v>0.5</v>
      </c>
      <c r="AM5159">
        <f t="shared" si="1148"/>
        <v>0.5</v>
      </c>
      <c r="AN5159" s="6">
        <f t="shared" si="1149"/>
        <v>1</v>
      </c>
      <c r="AO5159" t="str">
        <f>VLOOKUP(BD_PONDERACIONES[[#This Row],[Comuna]],Tabla3[#All],2,0)</f>
        <v>Florida</v>
      </c>
    </row>
    <row r="5160" spans="1:41" x14ac:dyDescent="0.35">
      <c r="A5160" t="s">
        <v>25805</v>
      </c>
      <c r="B5160" t="s">
        <v>25806</v>
      </c>
      <c r="C5160" t="s">
        <v>25807</v>
      </c>
      <c r="D5160" s="5">
        <v>44965</v>
      </c>
      <c r="E5160" s="5">
        <v>44912</v>
      </c>
      <c r="F5160" t="s">
        <v>753</v>
      </c>
      <c r="G5160" t="s">
        <v>25808</v>
      </c>
      <c r="H5160" t="s">
        <v>755</v>
      </c>
      <c r="J5160" t="s">
        <v>756</v>
      </c>
      <c r="K5160" t="s">
        <v>756</v>
      </c>
      <c r="L5160" t="s">
        <v>757</v>
      </c>
      <c r="M5160" t="s">
        <v>757</v>
      </c>
      <c r="N5160" t="s">
        <v>756</v>
      </c>
      <c r="O5160" t="s">
        <v>756</v>
      </c>
      <c r="P5160" t="s">
        <v>758</v>
      </c>
      <c r="Q5160" t="s">
        <v>759</v>
      </c>
      <c r="R5160" t="s">
        <v>759</v>
      </c>
      <c r="S5160" t="s">
        <v>757</v>
      </c>
      <c r="T5160" t="s">
        <v>757</v>
      </c>
      <c r="U5160" t="s">
        <v>757</v>
      </c>
      <c r="V5160" t="s">
        <v>756</v>
      </c>
      <c r="W5160" t="s">
        <v>756</v>
      </c>
      <c r="X5160" t="s">
        <v>25809</v>
      </c>
      <c r="Y5160" t="str">
        <f t="shared" si="1136"/>
        <v>diciembre</v>
      </c>
      <c r="Z5160">
        <f>YEAR(BD_PONDERACIONES[[#This Row],[Fecha Ejecución del Ticket]])</f>
        <v>2022</v>
      </c>
      <c r="AA5160" t="str">
        <f t="shared" si="1137"/>
        <v>febrero</v>
      </c>
      <c r="AB5160">
        <f>YEAR(BD_PONDERACIONES[[#This Row],[Fecha de Inspección]])</f>
        <v>2023</v>
      </c>
      <c r="AC5160">
        <f t="shared" si="1138"/>
        <v>0.5</v>
      </c>
      <c r="AD5160">
        <f t="shared" si="1139"/>
        <v>0.5</v>
      </c>
      <c r="AE5160">
        <f t="shared" si="1140"/>
        <v>0.5</v>
      </c>
      <c r="AF5160">
        <f t="shared" si="1141"/>
        <v>0.5</v>
      </c>
      <c r="AG5160">
        <f t="shared" si="1142"/>
        <v>0.5</v>
      </c>
      <c r="AH5160">
        <f t="shared" si="1143"/>
        <v>0.5</v>
      </c>
      <c r="AI5160">
        <f t="shared" si="1144"/>
        <v>0.25</v>
      </c>
      <c r="AJ5160">
        <f t="shared" si="1145"/>
        <v>0.25</v>
      </c>
      <c r="AK5160">
        <f t="shared" si="1146"/>
        <v>0.5</v>
      </c>
      <c r="AL5160">
        <f t="shared" si="1147"/>
        <v>0.5</v>
      </c>
      <c r="AM5160">
        <f t="shared" si="1148"/>
        <v>0.5</v>
      </c>
      <c r="AN5160" s="6">
        <f t="shared" si="1149"/>
        <v>1</v>
      </c>
      <c r="AO5160" t="str">
        <f>VLOOKUP(BD_PONDERACIONES[[#This Row],[Comuna]],Tabla3[#All],2,0)</f>
        <v>Florida</v>
      </c>
    </row>
    <row r="5161" spans="1:41" x14ac:dyDescent="0.35">
      <c r="A5161" t="s">
        <v>25810</v>
      </c>
      <c r="B5161" t="s">
        <v>25811</v>
      </c>
      <c r="C5161" t="s">
        <v>25812</v>
      </c>
      <c r="D5161" s="5">
        <v>44965</v>
      </c>
      <c r="E5161" s="5">
        <v>44907</v>
      </c>
      <c r="F5161" t="s">
        <v>753</v>
      </c>
      <c r="G5161" t="s">
        <v>25813</v>
      </c>
      <c r="H5161" t="s">
        <v>755</v>
      </c>
      <c r="J5161" t="s">
        <v>756</v>
      </c>
      <c r="K5161" t="s">
        <v>756</v>
      </c>
      <c r="L5161" t="s">
        <v>757</v>
      </c>
      <c r="M5161" t="s">
        <v>757</v>
      </c>
      <c r="N5161" t="s">
        <v>756</v>
      </c>
      <c r="O5161" t="s">
        <v>756</v>
      </c>
      <c r="P5161" t="s">
        <v>758</v>
      </c>
      <c r="Q5161" t="s">
        <v>759</v>
      </c>
      <c r="R5161" t="s">
        <v>759</v>
      </c>
      <c r="S5161" t="s">
        <v>757</v>
      </c>
      <c r="T5161" t="s">
        <v>757</v>
      </c>
      <c r="U5161" t="s">
        <v>757</v>
      </c>
      <c r="V5161" t="s">
        <v>756</v>
      </c>
      <c r="W5161" t="s">
        <v>756</v>
      </c>
      <c r="X5161" t="s">
        <v>25814</v>
      </c>
      <c r="Y5161" t="str">
        <f t="shared" si="1136"/>
        <v>diciembre</v>
      </c>
      <c r="Z5161">
        <f>YEAR(BD_PONDERACIONES[[#This Row],[Fecha Ejecución del Ticket]])</f>
        <v>2022</v>
      </c>
      <c r="AA5161" t="str">
        <f t="shared" si="1137"/>
        <v>febrero</v>
      </c>
      <c r="AB5161">
        <f>YEAR(BD_PONDERACIONES[[#This Row],[Fecha de Inspección]])</f>
        <v>2023</v>
      </c>
      <c r="AC5161">
        <f t="shared" si="1138"/>
        <v>0.5</v>
      </c>
      <c r="AD5161">
        <f t="shared" si="1139"/>
        <v>0.5</v>
      </c>
      <c r="AE5161">
        <f t="shared" si="1140"/>
        <v>0.5</v>
      </c>
      <c r="AF5161">
        <f t="shared" si="1141"/>
        <v>0.5</v>
      </c>
      <c r="AG5161">
        <f t="shared" si="1142"/>
        <v>0.5</v>
      </c>
      <c r="AH5161">
        <f t="shared" si="1143"/>
        <v>0.5</v>
      </c>
      <c r="AI5161">
        <f t="shared" si="1144"/>
        <v>0.25</v>
      </c>
      <c r="AJ5161">
        <f t="shared" si="1145"/>
        <v>0.25</v>
      </c>
      <c r="AK5161">
        <f t="shared" si="1146"/>
        <v>0.5</v>
      </c>
      <c r="AL5161">
        <f t="shared" si="1147"/>
        <v>0.5</v>
      </c>
      <c r="AM5161">
        <f t="shared" si="1148"/>
        <v>0.5</v>
      </c>
      <c r="AN5161" s="6">
        <f t="shared" si="1149"/>
        <v>1</v>
      </c>
      <c r="AO5161" t="str">
        <f>VLOOKUP(BD_PONDERACIONES[[#This Row],[Comuna]],Tabla3[#All],2,0)</f>
        <v>Florida</v>
      </c>
    </row>
    <row r="5162" spans="1:41" x14ac:dyDescent="0.35">
      <c r="A5162" t="s">
        <v>25815</v>
      </c>
      <c r="B5162" t="s">
        <v>25816</v>
      </c>
      <c r="C5162" t="s">
        <v>25817</v>
      </c>
      <c r="D5162" s="5">
        <v>44965</v>
      </c>
      <c r="E5162" s="5">
        <v>44901</v>
      </c>
      <c r="F5162" t="s">
        <v>753</v>
      </c>
      <c r="G5162" t="s">
        <v>25818</v>
      </c>
      <c r="H5162" t="s">
        <v>755</v>
      </c>
      <c r="J5162" t="s">
        <v>756</v>
      </c>
      <c r="K5162" t="s">
        <v>756</v>
      </c>
      <c r="L5162" t="s">
        <v>756</v>
      </c>
      <c r="M5162" t="s">
        <v>756</v>
      </c>
      <c r="N5162" t="s">
        <v>756</v>
      </c>
      <c r="O5162" t="s">
        <v>756</v>
      </c>
      <c r="P5162" t="s">
        <v>758</v>
      </c>
      <c r="Q5162" t="s">
        <v>759</v>
      </c>
      <c r="R5162" t="s">
        <v>759</v>
      </c>
      <c r="S5162" t="s">
        <v>757</v>
      </c>
      <c r="T5162" t="s">
        <v>757</v>
      </c>
      <c r="U5162" t="s">
        <v>757</v>
      </c>
      <c r="V5162" t="s">
        <v>756</v>
      </c>
      <c r="W5162" t="s">
        <v>756</v>
      </c>
      <c r="X5162" t="s">
        <v>25814</v>
      </c>
      <c r="Y5162" t="str">
        <f t="shared" si="1136"/>
        <v>diciembre</v>
      </c>
      <c r="Z5162">
        <f>YEAR(BD_PONDERACIONES[[#This Row],[Fecha Ejecución del Ticket]])</f>
        <v>2022</v>
      </c>
      <c r="AA5162" t="str">
        <f t="shared" si="1137"/>
        <v>febrero</v>
      </c>
      <c r="AB5162">
        <f>YEAR(BD_PONDERACIONES[[#This Row],[Fecha de Inspección]])</f>
        <v>2023</v>
      </c>
      <c r="AC5162">
        <f t="shared" si="1138"/>
        <v>0.5</v>
      </c>
      <c r="AD5162">
        <f t="shared" si="1139"/>
        <v>0.5</v>
      </c>
      <c r="AE5162">
        <f t="shared" si="1140"/>
        <v>0.5</v>
      </c>
      <c r="AF5162">
        <f t="shared" si="1141"/>
        <v>0.5</v>
      </c>
      <c r="AG5162">
        <f t="shared" si="1142"/>
        <v>0.5</v>
      </c>
      <c r="AH5162">
        <f t="shared" si="1143"/>
        <v>0.5</v>
      </c>
      <c r="AI5162">
        <f t="shared" si="1144"/>
        <v>0.25</v>
      </c>
      <c r="AJ5162">
        <f t="shared" si="1145"/>
        <v>0.25</v>
      </c>
      <c r="AK5162">
        <f t="shared" si="1146"/>
        <v>0.5</v>
      </c>
      <c r="AL5162">
        <f t="shared" si="1147"/>
        <v>0.5</v>
      </c>
      <c r="AM5162">
        <f t="shared" si="1148"/>
        <v>0.5</v>
      </c>
      <c r="AN5162" s="6">
        <f t="shared" si="1149"/>
        <v>1</v>
      </c>
      <c r="AO5162" t="str">
        <f>VLOOKUP(BD_PONDERACIONES[[#This Row],[Comuna]],Tabla3[#All],2,0)</f>
        <v>Florida</v>
      </c>
    </row>
    <row r="5163" spans="1:41" x14ac:dyDescent="0.35">
      <c r="A5163" t="s">
        <v>25658</v>
      </c>
      <c r="B5163" t="s">
        <v>25659</v>
      </c>
      <c r="C5163" t="s">
        <v>25660</v>
      </c>
      <c r="D5163" s="5">
        <v>44966</v>
      </c>
      <c r="E5163" s="5">
        <v>44902</v>
      </c>
      <c r="F5163" t="s">
        <v>753</v>
      </c>
      <c r="G5163" t="s">
        <v>25661</v>
      </c>
      <c r="H5163" t="s">
        <v>3394</v>
      </c>
      <c r="J5163" t="s">
        <v>756</v>
      </c>
      <c r="K5163" t="s">
        <v>756</v>
      </c>
      <c r="L5163" t="s">
        <v>757</v>
      </c>
      <c r="M5163" t="s">
        <v>757</v>
      </c>
      <c r="N5163" t="s">
        <v>756</v>
      </c>
      <c r="O5163" t="s">
        <v>756</v>
      </c>
      <c r="P5163" t="s">
        <v>765</v>
      </c>
      <c r="Q5163" t="s">
        <v>759</v>
      </c>
      <c r="R5163" t="s">
        <v>759</v>
      </c>
      <c r="S5163" t="s">
        <v>756</v>
      </c>
      <c r="T5163" t="s">
        <v>756</v>
      </c>
      <c r="U5163" t="s">
        <v>756</v>
      </c>
      <c r="V5163" t="s">
        <v>756</v>
      </c>
      <c r="W5163" t="s">
        <v>756</v>
      </c>
      <c r="X5163" t="s">
        <v>25662</v>
      </c>
      <c r="Y5163" t="str">
        <f t="shared" si="1136"/>
        <v>diciembre</v>
      </c>
      <c r="Z5163">
        <f>YEAR(BD_PONDERACIONES[[#This Row],[Fecha Ejecución del Ticket]])</f>
        <v>2022</v>
      </c>
      <c r="AA5163" t="str">
        <f t="shared" si="1137"/>
        <v>febrero</v>
      </c>
      <c r="AB5163">
        <f>YEAR(BD_PONDERACIONES[[#This Row],[Fecha de Inspección]])</f>
        <v>2023</v>
      </c>
      <c r="AC5163">
        <f t="shared" si="1138"/>
        <v>0.5</v>
      </c>
      <c r="AD5163">
        <f t="shared" si="1139"/>
        <v>0.5</v>
      </c>
      <c r="AE5163">
        <f t="shared" si="1140"/>
        <v>0.5</v>
      </c>
      <c r="AF5163">
        <f t="shared" si="1141"/>
        <v>0.5</v>
      </c>
      <c r="AG5163">
        <f t="shared" si="1142"/>
        <v>0.5</v>
      </c>
      <c r="AH5163">
        <f t="shared" si="1143"/>
        <v>0.5</v>
      </c>
      <c r="AI5163">
        <f t="shared" si="1144"/>
        <v>0.25</v>
      </c>
      <c r="AJ5163">
        <f t="shared" si="1145"/>
        <v>0.25</v>
      </c>
      <c r="AK5163">
        <f t="shared" si="1146"/>
        <v>0.5</v>
      </c>
      <c r="AL5163">
        <f t="shared" si="1147"/>
        <v>0.5</v>
      </c>
      <c r="AM5163">
        <f t="shared" si="1148"/>
        <v>0.5</v>
      </c>
      <c r="AN5163" s="6">
        <f t="shared" si="1149"/>
        <v>1</v>
      </c>
      <c r="AO5163" t="str">
        <f>VLOOKUP(BD_PONDERACIONES[[#This Row],[Comuna]],Tabla3[#All],2,0)</f>
        <v>Florida</v>
      </c>
    </row>
    <row r="5164" spans="1:41" x14ac:dyDescent="0.35">
      <c r="A5164" t="s">
        <v>25663</v>
      </c>
      <c r="B5164" t="s">
        <v>25664</v>
      </c>
      <c r="C5164" t="s">
        <v>25665</v>
      </c>
      <c r="D5164" s="5">
        <v>44966</v>
      </c>
      <c r="E5164" s="5">
        <v>44911</v>
      </c>
      <c r="F5164" t="s">
        <v>753</v>
      </c>
      <c r="G5164" t="s">
        <v>25666</v>
      </c>
      <c r="H5164" t="s">
        <v>3394</v>
      </c>
      <c r="J5164" t="s">
        <v>756</v>
      </c>
      <c r="K5164" t="s">
        <v>756</v>
      </c>
      <c r="L5164" t="s">
        <v>757</v>
      </c>
      <c r="M5164" t="s">
        <v>757</v>
      </c>
      <c r="N5164" t="s">
        <v>756</v>
      </c>
      <c r="O5164" t="s">
        <v>756</v>
      </c>
      <c r="P5164" t="s">
        <v>758</v>
      </c>
      <c r="Q5164" t="s">
        <v>759</v>
      </c>
      <c r="R5164" t="s">
        <v>759</v>
      </c>
      <c r="S5164" t="s">
        <v>757</v>
      </c>
      <c r="T5164" t="s">
        <v>757</v>
      </c>
      <c r="U5164" t="s">
        <v>757</v>
      </c>
      <c r="V5164" t="s">
        <v>756</v>
      </c>
      <c r="W5164" t="s">
        <v>756</v>
      </c>
      <c r="X5164" t="s">
        <v>25667</v>
      </c>
      <c r="Y5164" t="str">
        <f t="shared" si="1136"/>
        <v>diciembre</v>
      </c>
      <c r="Z5164">
        <f>YEAR(BD_PONDERACIONES[[#This Row],[Fecha Ejecución del Ticket]])</f>
        <v>2022</v>
      </c>
      <c r="AA5164" t="str">
        <f t="shared" si="1137"/>
        <v>febrero</v>
      </c>
      <c r="AB5164">
        <f>YEAR(BD_PONDERACIONES[[#This Row],[Fecha de Inspección]])</f>
        <v>2023</v>
      </c>
      <c r="AC5164">
        <f t="shared" si="1138"/>
        <v>0.5</v>
      </c>
      <c r="AD5164">
        <f t="shared" si="1139"/>
        <v>0.5</v>
      </c>
      <c r="AE5164">
        <f t="shared" si="1140"/>
        <v>0.5</v>
      </c>
      <c r="AF5164">
        <f t="shared" si="1141"/>
        <v>0.5</v>
      </c>
      <c r="AG5164">
        <f t="shared" si="1142"/>
        <v>0.5</v>
      </c>
      <c r="AH5164">
        <f t="shared" si="1143"/>
        <v>0.5</v>
      </c>
      <c r="AI5164">
        <f t="shared" si="1144"/>
        <v>0.25</v>
      </c>
      <c r="AJ5164">
        <f t="shared" si="1145"/>
        <v>0.25</v>
      </c>
      <c r="AK5164">
        <f t="shared" si="1146"/>
        <v>0.5</v>
      </c>
      <c r="AL5164">
        <f t="shared" si="1147"/>
        <v>0.5</v>
      </c>
      <c r="AM5164">
        <f t="shared" si="1148"/>
        <v>0.5</v>
      </c>
      <c r="AN5164" s="6">
        <f t="shared" si="1149"/>
        <v>1</v>
      </c>
      <c r="AO5164" t="str">
        <f>VLOOKUP(BD_PONDERACIONES[[#This Row],[Comuna]],Tabla3[#All],2,0)</f>
        <v>Florida</v>
      </c>
    </row>
    <row r="5165" spans="1:41" x14ac:dyDescent="0.35">
      <c r="A5165" t="s">
        <v>25668</v>
      </c>
      <c r="B5165" t="s">
        <v>25669</v>
      </c>
      <c r="C5165" t="s">
        <v>25670</v>
      </c>
      <c r="D5165" s="5">
        <v>44966</v>
      </c>
      <c r="E5165" s="5">
        <v>44904</v>
      </c>
      <c r="F5165" t="s">
        <v>753</v>
      </c>
      <c r="G5165" t="s">
        <v>25671</v>
      </c>
      <c r="H5165" t="s">
        <v>3394</v>
      </c>
      <c r="J5165" t="s">
        <v>756</v>
      </c>
      <c r="K5165" t="s">
        <v>756</v>
      </c>
      <c r="L5165" t="s">
        <v>757</v>
      </c>
      <c r="M5165" t="s">
        <v>757</v>
      </c>
      <c r="N5165" t="s">
        <v>756</v>
      </c>
      <c r="O5165" t="s">
        <v>756</v>
      </c>
      <c r="P5165" t="s">
        <v>758</v>
      </c>
      <c r="Q5165" t="s">
        <v>759</v>
      </c>
      <c r="R5165" t="s">
        <v>759</v>
      </c>
      <c r="S5165" t="s">
        <v>757</v>
      </c>
      <c r="T5165" t="s">
        <v>757</v>
      </c>
      <c r="U5165" t="s">
        <v>757</v>
      </c>
      <c r="V5165" t="s">
        <v>756</v>
      </c>
      <c r="W5165" t="s">
        <v>756</v>
      </c>
      <c r="X5165" t="s">
        <v>8238</v>
      </c>
      <c r="Y5165" t="str">
        <f t="shared" si="1136"/>
        <v>diciembre</v>
      </c>
      <c r="Z5165">
        <f>YEAR(BD_PONDERACIONES[[#This Row],[Fecha Ejecución del Ticket]])</f>
        <v>2022</v>
      </c>
      <c r="AA5165" t="str">
        <f t="shared" si="1137"/>
        <v>febrero</v>
      </c>
      <c r="AB5165">
        <f>YEAR(BD_PONDERACIONES[[#This Row],[Fecha de Inspección]])</f>
        <v>2023</v>
      </c>
      <c r="AC5165">
        <f t="shared" si="1138"/>
        <v>0.5</v>
      </c>
      <c r="AD5165">
        <f t="shared" si="1139"/>
        <v>0.5</v>
      </c>
      <c r="AE5165">
        <f t="shared" si="1140"/>
        <v>0.5</v>
      </c>
      <c r="AF5165">
        <f t="shared" si="1141"/>
        <v>0.5</v>
      </c>
      <c r="AG5165">
        <f t="shared" si="1142"/>
        <v>0.5</v>
      </c>
      <c r="AH5165">
        <f t="shared" si="1143"/>
        <v>0.5</v>
      </c>
      <c r="AI5165">
        <f t="shared" si="1144"/>
        <v>0.25</v>
      </c>
      <c r="AJ5165">
        <f t="shared" si="1145"/>
        <v>0.25</v>
      </c>
      <c r="AK5165">
        <f t="shared" si="1146"/>
        <v>0.5</v>
      </c>
      <c r="AL5165">
        <f t="shared" si="1147"/>
        <v>0.5</v>
      </c>
      <c r="AM5165">
        <f t="shared" si="1148"/>
        <v>0.5</v>
      </c>
      <c r="AN5165" s="6">
        <f t="shared" si="1149"/>
        <v>1</v>
      </c>
      <c r="AO5165" t="str">
        <f>VLOOKUP(BD_PONDERACIONES[[#This Row],[Comuna]],Tabla3[#All],2,0)</f>
        <v>Florida</v>
      </c>
    </row>
    <row r="5166" spans="1:41" x14ac:dyDescent="0.35">
      <c r="A5166" t="s">
        <v>25672</v>
      </c>
      <c r="B5166" t="s">
        <v>25673</v>
      </c>
      <c r="C5166" t="s">
        <v>25674</v>
      </c>
      <c r="D5166" s="5">
        <v>44966</v>
      </c>
      <c r="E5166" s="5">
        <v>44903</v>
      </c>
      <c r="F5166" t="s">
        <v>753</v>
      </c>
      <c r="G5166" t="s">
        <v>25675</v>
      </c>
      <c r="H5166" t="s">
        <v>3394</v>
      </c>
      <c r="J5166" t="s">
        <v>756</v>
      </c>
      <c r="K5166" t="s">
        <v>756</v>
      </c>
      <c r="L5166" t="s">
        <v>757</v>
      </c>
      <c r="M5166" t="s">
        <v>757</v>
      </c>
      <c r="N5166" t="s">
        <v>756</v>
      </c>
      <c r="O5166" t="s">
        <v>756</v>
      </c>
      <c r="P5166" t="s">
        <v>758</v>
      </c>
      <c r="Q5166" t="s">
        <v>759</v>
      </c>
      <c r="R5166" t="s">
        <v>759</v>
      </c>
      <c r="S5166" t="s">
        <v>757</v>
      </c>
      <c r="T5166" t="s">
        <v>757</v>
      </c>
      <c r="U5166" t="s">
        <v>757</v>
      </c>
      <c r="V5166" t="s">
        <v>756</v>
      </c>
      <c r="W5166" t="s">
        <v>756</v>
      </c>
      <c r="X5166" t="s">
        <v>25676</v>
      </c>
      <c r="Y5166" t="str">
        <f t="shared" si="1136"/>
        <v>diciembre</v>
      </c>
      <c r="Z5166">
        <f>YEAR(BD_PONDERACIONES[[#This Row],[Fecha Ejecución del Ticket]])</f>
        <v>2022</v>
      </c>
      <c r="AA5166" t="str">
        <f t="shared" si="1137"/>
        <v>febrero</v>
      </c>
      <c r="AB5166">
        <f>YEAR(BD_PONDERACIONES[[#This Row],[Fecha de Inspección]])</f>
        <v>2023</v>
      </c>
      <c r="AC5166">
        <f t="shared" si="1138"/>
        <v>0.5</v>
      </c>
      <c r="AD5166">
        <f t="shared" si="1139"/>
        <v>0.5</v>
      </c>
      <c r="AE5166">
        <f t="shared" si="1140"/>
        <v>0.5</v>
      </c>
      <c r="AF5166">
        <f t="shared" si="1141"/>
        <v>0.5</v>
      </c>
      <c r="AG5166">
        <f t="shared" si="1142"/>
        <v>0.5</v>
      </c>
      <c r="AH5166">
        <f t="shared" si="1143"/>
        <v>0.5</v>
      </c>
      <c r="AI5166">
        <f t="shared" si="1144"/>
        <v>0.25</v>
      </c>
      <c r="AJ5166">
        <f t="shared" si="1145"/>
        <v>0.25</v>
      </c>
      <c r="AK5166">
        <f t="shared" si="1146"/>
        <v>0.5</v>
      </c>
      <c r="AL5166">
        <f t="shared" si="1147"/>
        <v>0.5</v>
      </c>
      <c r="AM5166">
        <f t="shared" si="1148"/>
        <v>0.5</v>
      </c>
      <c r="AN5166" s="6">
        <f t="shared" si="1149"/>
        <v>1</v>
      </c>
      <c r="AO5166" t="str">
        <f>VLOOKUP(BD_PONDERACIONES[[#This Row],[Comuna]],Tabla3[#All],2,0)</f>
        <v>Florida</v>
      </c>
    </row>
    <row r="5167" spans="1:41" x14ac:dyDescent="0.35">
      <c r="A5167" t="s">
        <v>25677</v>
      </c>
      <c r="B5167" t="s">
        <v>25678</v>
      </c>
      <c r="C5167" t="s">
        <v>25679</v>
      </c>
      <c r="D5167" s="5">
        <v>44966</v>
      </c>
      <c r="E5167" s="5">
        <v>44914</v>
      </c>
      <c r="F5167" t="s">
        <v>753</v>
      </c>
      <c r="G5167" t="s">
        <v>25680</v>
      </c>
      <c r="H5167" t="s">
        <v>3394</v>
      </c>
      <c r="J5167" t="s">
        <v>756</v>
      </c>
      <c r="K5167" t="s">
        <v>756</v>
      </c>
      <c r="L5167" t="s">
        <v>757</v>
      </c>
      <c r="M5167" t="s">
        <v>757</v>
      </c>
      <c r="N5167" t="s">
        <v>756</v>
      </c>
      <c r="O5167" t="s">
        <v>756</v>
      </c>
      <c r="P5167" t="s">
        <v>758</v>
      </c>
      <c r="Q5167" t="s">
        <v>759</v>
      </c>
      <c r="R5167" t="s">
        <v>759</v>
      </c>
      <c r="S5167" t="s">
        <v>757</v>
      </c>
      <c r="T5167" t="s">
        <v>757</v>
      </c>
      <c r="U5167" t="s">
        <v>757</v>
      </c>
      <c r="V5167" t="s">
        <v>756</v>
      </c>
      <c r="W5167" t="s">
        <v>756</v>
      </c>
      <c r="X5167" t="s">
        <v>25681</v>
      </c>
      <c r="Y5167" t="str">
        <f t="shared" si="1136"/>
        <v>diciembre</v>
      </c>
      <c r="Z5167">
        <f>YEAR(BD_PONDERACIONES[[#This Row],[Fecha Ejecución del Ticket]])</f>
        <v>2022</v>
      </c>
      <c r="AA5167" t="str">
        <f t="shared" si="1137"/>
        <v>febrero</v>
      </c>
      <c r="AB5167">
        <f>YEAR(BD_PONDERACIONES[[#This Row],[Fecha de Inspección]])</f>
        <v>2023</v>
      </c>
      <c r="AC5167">
        <f t="shared" si="1138"/>
        <v>0.5</v>
      </c>
      <c r="AD5167">
        <f t="shared" si="1139"/>
        <v>0.5</v>
      </c>
      <c r="AE5167">
        <f t="shared" si="1140"/>
        <v>0.5</v>
      </c>
      <c r="AF5167">
        <f t="shared" si="1141"/>
        <v>0.5</v>
      </c>
      <c r="AG5167">
        <f t="shared" si="1142"/>
        <v>0.5</v>
      </c>
      <c r="AH5167">
        <f t="shared" si="1143"/>
        <v>0.5</v>
      </c>
      <c r="AI5167">
        <f t="shared" si="1144"/>
        <v>0.25</v>
      </c>
      <c r="AJ5167">
        <f t="shared" si="1145"/>
        <v>0.25</v>
      </c>
      <c r="AK5167">
        <f t="shared" si="1146"/>
        <v>0.5</v>
      </c>
      <c r="AL5167">
        <f t="shared" si="1147"/>
        <v>0.5</v>
      </c>
      <c r="AM5167">
        <f t="shared" si="1148"/>
        <v>0.5</v>
      </c>
      <c r="AN5167" s="6">
        <f t="shared" si="1149"/>
        <v>1</v>
      </c>
      <c r="AO5167" t="str">
        <f>VLOOKUP(BD_PONDERACIONES[[#This Row],[Comuna]],Tabla3[#All],2,0)</f>
        <v>Florida</v>
      </c>
    </row>
    <row r="5168" spans="1:41" x14ac:dyDescent="0.35">
      <c r="A5168" t="s">
        <v>25682</v>
      </c>
      <c r="B5168" t="s">
        <v>25683</v>
      </c>
      <c r="C5168" t="s">
        <v>25684</v>
      </c>
      <c r="D5168" s="5">
        <v>44966</v>
      </c>
      <c r="E5168" s="5">
        <v>44911</v>
      </c>
      <c r="F5168" t="s">
        <v>753</v>
      </c>
      <c r="G5168" t="s">
        <v>25685</v>
      </c>
      <c r="H5168" t="s">
        <v>3394</v>
      </c>
      <c r="J5168" t="s">
        <v>756</v>
      </c>
      <c r="K5168" t="s">
        <v>756</v>
      </c>
      <c r="L5168" t="s">
        <v>773</v>
      </c>
      <c r="M5168" t="s">
        <v>773</v>
      </c>
      <c r="N5168" t="s">
        <v>756</v>
      </c>
      <c r="O5168" t="s">
        <v>756</v>
      </c>
      <c r="P5168" t="s">
        <v>758</v>
      </c>
      <c r="Q5168" t="s">
        <v>759</v>
      </c>
      <c r="R5168" t="s">
        <v>759</v>
      </c>
      <c r="S5168" t="s">
        <v>757</v>
      </c>
      <c r="T5168" t="s">
        <v>757</v>
      </c>
      <c r="U5168" t="s">
        <v>757</v>
      </c>
      <c r="V5168" t="s">
        <v>756</v>
      </c>
      <c r="W5168" t="s">
        <v>756</v>
      </c>
      <c r="X5168" t="s">
        <v>25686</v>
      </c>
      <c r="Y5168" t="str">
        <f t="shared" si="1136"/>
        <v>diciembre</v>
      </c>
      <c r="Z5168">
        <f>YEAR(BD_PONDERACIONES[[#This Row],[Fecha Ejecución del Ticket]])</f>
        <v>2022</v>
      </c>
      <c r="AA5168" t="str">
        <f t="shared" si="1137"/>
        <v>febrero</v>
      </c>
      <c r="AB5168">
        <f>YEAR(BD_PONDERACIONES[[#This Row],[Fecha de Inspección]])</f>
        <v>2023</v>
      </c>
      <c r="AC5168">
        <f t="shared" si="1138"/>
        <v>0.5</v>
      </c>
      <c r="AD5168">
        <f t="shared" si="1139"/>
        <v>0.5</v>
      </c>
      <c r="AE5168">
        <f t="shared" si="1140"/>
        <v>0</v>
      </c>
      <c r="AF5168">
        <f t="shared" si="1141"/>
        <v>0</v>
      </c>
      <c r="AG5168">
        <f t="shared" si="1142"/>
        <v>0.5</v>
      </c>
      <c r="AH5168">
        <f t="shared" si="1143"/>
        <v>0.5</v>
      </c>
      <c r="AI5168">
        <f t="shared" si="1144"/>
        <v>0.25</v>
      </c>
      <c r="AJ5168">
        <f t="shared" si="1145"/>
        <v>0.25</v>
      </c>
      <c r="AK5168">
        <f t="shared" si="1146"/>
        <v>0.5</v>
      </c>
      <c r="AL5168">
        <f t="shared" si="1147"/>
        <v>0.5</v>
      </c>
      <c r="AM5168">
        <f t="shared" si="1148"/>
        <v>0.5</v>
      </c>
      <c r="AN5168" s="6">
        <f t="shared" si="1149"/>
        <v>0.7</v>
      </c>
      <c r="AO5168" t="str">
        <f>VLOOKUP(BD_PONDERACIONES[[#This Row],[Comuna]],Tabla3[#All],2,0)</f>
        <v>Florida</v>
      </c>
    </row>
    <row r="5169" spans="1:41" x14ac:dyDescent="0.35">
      <c r="A5169" t="s">
        <v>25687</v>
      </c>
      <c r="B5169" t="s">
        <v>25688</v>
      </c>
      <c r="C5169" t="s">
        <v>25689</v>
      </c>
      <c r="D5169" s="5">
        <v>44966</v>
      </c>
      <c r="E5169" s="5">
        <v>44904</v>
      </c>
      <c r="F5169" t="s">
        <v>753</v>
      </c>
      <c r="G5169" t="s">
        <v>25690</v>
      </c>
      <c r="H5169" t="s">
        <v>3394</v>
      </c>
      <c r="J5169" t="s">
        <v>756</v>
      </c>
      <c r="K5169" t="s">
        <v>756</v>
      </c>
      <c r="L5169" t="s">
        <v>757</v>
      </c>
      <c r="M5169" t="s">
        <v>757</v>
      </c>
      <c r="N5169" t="s">
        <v>756</v>
      </c>
      <c r="O5169" t="s">
        <v>756</v>
      </c>
      <c r="P5169" t="s">
        <v>758</v>
      </c>
      <c r="Q5169" t="s">
        <v>759</v>
      </c>
      <c r="R5169" t="s">
        <v>759</v>
      </c>
      <c r="S5169" t="s">
        <v>757</v>
      </c>
      <c r="T5169" t="s">
        <v>757</v>
      </c>
      <c r="U5169" t="s">
        <v>757</v>
      </c>
      <c r="V5169" t="s">
        <v>756</v>
      </c>
      <c r="W5169" t="s">
        <v>756</v>
      </c>
      <c r="X5169" t="s">
        <v>25691</v>
      </c>
      <c r="Y5169" t="str">
        <f t="shared" si="1136"/>
        <v>diciembre</v>
      </c>
      <c r="Z5169">
        <f>YEAR(BD_PONDERACIONES[[#This Row],[Fecha Ejecución del Ticket]])</f>
        <v>2022</v>
      </c>
      <c r="AA5169" t="str">
        <f t="shared" si="1137"/>
        <v>febrero</v>
      </c>
      <c r="AB5169">
        <f>YEAR(BD_PONDERACIONES[[#This Row],[Fecha de Inspección]])</f>
        <v>2023</v>
      </c>
      <c r="AC5169">
        <f t="shared" si="1138"/>
        <v>0.5</v>
      </c>
      <c r="AD5169">
        <f t="shared" si="1139"/>
        <v>0.5</v>
      </c>
      <c r="AE5169">
        <f t="shared" si="1140"/>
        <v>0.5</v>
      </c>
      <c r="AF5169">
        <f t="shared" si="1141"/>
        <v>0.5</v>
      </c>
      <c r="AG5169">
        <f t="shared" si="1142"/>
        <v>0.5</v>
      </c>
      <c r="AH5169">
        <f t="shared" si="1143"/>
        <v>0.5</v>
      </c>
      <c r="AI5169">
        <f t="shared" si="1144"/>
        <v>0.25</v>
      </c>
      <c r="AJ5169">
        <f t="shared" si="1145"/>
        <v>0.25</v>
      </c>
      <c r="AK5169">
        <f t="shared" si="1146"/>
        <v>0.5</v>
      </c>
      <c r="AL5169">
        <f t="shared" si="1147"/>
        <v>0.5</v>
      </c>
      <c r="AM5169">
        <f t="shared" si="1148"/>
        <v>0.5</v>
      </c>
      <c r="AN5169" s="6">
        <f t="shared" si="1149"/>
        <v>1</v>
      </c>
      <c r="AO5169" t="str">
        <f>VLOOKUP(BD_PONDERACIONES[[#This Row],[Comuna]],Tabla3[#All],2,0)</f>
        <v>Florida</v>
      </c>
    </row>
    <row r="5170" spans="1:41" x14ac:dyDescent="0.35">
      <c r="A5170" t="s">
        <v>25692</v>
      </c>
      <c r="B5170" t="s">
        <v>25693</v>
      </c>
      <c r="C5170" t="s">
        <v>25694</v>
      </c>
      <c r="D5170" s="5">
        <v>44966</v>
      </c>
      <c r="E5170" s="5">
        <v>44908</v>
      </c>
      <c r="F5170" t="s">
        <v>753</v>
      </c>
      <c r="G5170" t="s">
        <v>25695</v>
      </c>
      <c r="H5170" t="s">
        <v>3394</v>
      </c>
      <c r="J5170" t="s">
        <v>756</v>
      </c>
      <c r="K5170" t="s">
        <v>756</v>
      </c>
      <c r="L5170" t="s">
        <v>773</v>
      </c>
      <c r="M5170" t="s">
        <v>773</v>
      </c>
      <c r="N5170" t="s">
        <v>756</v>
      </c>
      <c r="O5170" t="s">
        <v>756</v>
      </c>
      <c r="P5170" t="s">
        <v>758</v>
      </c>
      <c r="Q5170" t="s">
        <v>759</v>
      </c>
      <c r="R5170" t="s">
        <v>759</v>
      </c>
      <c r="S5170" t="s">
        <v>757</v>
      </c>
      <c r="T5170" t="s">
        <v>757</v>
      </c>
      <c r="U5170" t="s">
        <v>757</v>
      </c>
      <c r="V5170" t="s">
        <v>756</v>
      </c>
      <c r="W5170" t="s">
        <v>756</v>
      </c>
      <c r="X5170" t="s">
        <v>25696</v>
      </c>
      <c r="Y5170" t="str">
        <f t="shared" si="1136"/>
        <v>diciembre</v>
      </c>
      <c r="Z5170">
        <f>YEAR(BD_PONDERACIONES[[#This Row],[Fecha Ejecución del Ticket]])</f>
        <v>2022</v>
      </c>
      <c r="AA5170" t="str">
        <f t="shared" si="1137"/>
        <v>febrero</v>
      </c>
      <c r="AB5170">
        <f>YEAR(BD_PONDERACIONES[[#This Row],[Fecha de Inspección]])</f>
        <v>2023</v>
      </c>
      <c r="AC5170">
        <f t="shared" si="1138"/>
        <v>0.5</v>
      </c>
      <c r="AD5170">
        <f t="shared" si="1139"/>
        <v>0.5</v>
      </c>
      <c r="AE5170">
        <f t="shared" si="1140"/>
        <v>0</v>
      </c>
      <c r="AF5170">
        <f t="shared" si="1141"/>
        <v>0</v>
      </c>
      <c r="AG5170">
        <f t="shared" si="1142"/>
        <v>0.5</v>
      </c>
      <c r="AH5170">
        <f t="shared" si="1143"/>
        <v>0.5</v>
      </c>
      <c r="AI5170">
        <f t="shared" si="1144"/>
        <v>0.25</v>
      </c>
      <c r="AJ5170">
        <f t="shared" si="1145"/>
        <v>0.25</v>
      </c>
      <c r="AK5170">
        <f t="shared" si="1146"/>
        <v>0.5</v>
      </c>
      <c r="AL5170">
        <f t="shared" si="1147"/>
        <v>0.5</v>
      </c>
      <c r="AM5170">
        <f t="shared" si="1148"/>
        <v>0.5</v>
      </c>
      <c r="AN5170" s="6">
        <f t="shared" si="1149"/>
        <v>0.7</v>
      </c>
      <c r="AO5170" t="str">
        <f>VLOOKUP(BD_PONDERACIONES[[#This Row],[Comuna]],Tabla3[#All],2,0)</f>
        <v>Florida</v>
      </c>
    </row>
    <row r="5171" spans="1:41" x14ac:dyDescent="0.35">
      <c r="A5171" t="s">
        <v>25697</v>
      </c>
      <c r="B5171" t="s">
        <v>25698</v>
      </c>
      <c r="C5171" t="s">
        <v>25699</v>
      </c>
      <c r="D5171" s="5">
        <v>44966</v>
      </c>
      <c r="E5171" s="5">
        <v>44912</v>
      </c>
      <c r="F5171" t="s">
        <v>753</v>
      </c>
      <c r="G5171" t="s">
        <v>25700</v>
      </c>
      <c r="H5171" t="s">
        <v>3394</v>
      </c>
      <c r="J5171" t="s">
        <v>756</v>
      </c>
      <c r="K5171" t="s">
        <v>756</v>
      </c>
      <c r="L5171" t="s">
        <v>757</v>
      </c>
      <c r="M5171" t="s">
        <v>757</v>
      </c>
      <c r="N5171" t="s">
        <v>756</v>
      </c>
      <c r="O5171" t="s">
        <v>756</v>
      </c>
      <c r="P5171" t="s">
        <v>758</v>
      </c>
      <c r="Q5171" t="s">
        <v>759</v>
      </c>
      <c r="R5171" t="s">
        <v>759</v>
      </c>
      <c r="S5171" t="s">
        <v>757</v>
      </c>
      <c r="T5171" t="s">
        <v>757</v>
      </c>
      <c r="U5171" t="s">
        <v>757</v>
      </c>
      <c r="V5171" t="s">
        <v>756</v>
      </c>
      <c r="W5171" t="s">
        <v>756</v>
      </c>
      <c r="X5171" t="s">
        <v>8238</v>
      </c>
      <c r="Y5171" t="str">
        <f t="shared" si="1136"/>
        <v>diciembre</v>
      </c>
      <c r="Z5171">
        <f>YEAR(BD_PONDERACIONES[[#This Row],[Fecha Ejecución del Ticket]])</f>
        <v>2022</v>
      </c>
      <c r="AA5171" t="str">
        <f t="shared" si="1137"/>
        <v>febrero</v>
      </c>
      <c r="AB5171">
        <f>YEAR(BD_PONDERACIONES[[#This Row],[Fecha de Inspección]])</f>
        <v>2023</v>
      </c>
      <c r="AC5171">
        <f t="shared" si="1138"/>
        <v>0.5</v>
      </c>
      <c r="AD5171">
        <f t="shared" si="1139"/>
        <v>0.5</v>
      </c>
      <c r="AE5171">
        <f t="shared" si="1140"/>
        <v>0.5</v>
      </c>
      <c r="AF5171">
        <f t="shared" si="1141"/>
        <v>0.5</v>
      </c>
      <c r="AG5171">
        <f t="shared" si="1142"/>
        <v>0.5</v>
      </c>
      <c r="AH5171">
        <f t="shared" si="1143"/>
        <v>0.5</v>
      </c>
      <c r="AI5171">
        <f t="shared" si="1144"/>
        <v>0.25</v>
      </c>
      <c r="AJ5171">
        <f t="shared" si="1145"/>
        <v>0.25</v>
      </c>
      <c r="AK5171">
        <f t="shared" si="1146"/>
        <v>0.5</v>
      </c>
      <c r="AL5171">
        <f t="shared" si="1147"/>
        <v>0.5</v>
      </c>
      <c r="AM5171">
        <f t="shared" si="1148"/>
        <v>0.5</v>
      </c>
      <c r="AN5171" s="6">
        <f t="shared" si="1149"/>
        <v>1</v>
      </c>
      <c r="AO5171" t="str">
        <f>VLOOKUP(BD_PONDERACIONES[[#This Row],[Comuna]],Tabla3[#All],2,0)</f>
        <v>Florida</v>
      </c>
    </row>
    <row r="5172" spans="1:41" x14ac:dyDescent="0.35">
      <c r="A5172" t="s">
        <v>25701</v>
      </c>
      <c r="B5172" t="s">
        <v>25702</v>
      </c>
      <c r="C5172" t="s">
        <v>25703</v>
      </c>
      <c r="D5172" s="5">
        <v>44966</v>
      </c>
      <c r="E5172" s="5">
        <v>44910</v>
      </c>
      <c r="F5172" t="s">
        <v>753</v>
      </c>
      <c r="G5172" t="s">
        <v>25704</v>
      </c>
      <c r="H5172" t="s">
        <v>3394</v>
      </c>
      <c r="J5172" t="s">
        <v>756</v>
      </c>
      <c r="K5172" t="s">
        <v>756</v>
      </c>
      <c r="L5172" t="s">
        <v>757</v>
      </c>
      <c r="M5172" t="s">
        <v>757</v>
      </c>
      <c r="N5172" t="s">
        <v>756</v>
      </c>
      <c r="O5172" t="s">
        <v>756</v>
      </c>
      <c r="P5172" t="s">
        <v>758</v>
      </c>
      <c r="Q5172" t="s">
        <v>759</v>
      </c>
      <c r="R5172" t="s">
        <v>759</v>
      </c>
      <c r="S5172" t="s">
        <v>757</v>
      </c>
      <c r="T5172" t="s">
        <v>757</v>
      </c>
      <c r="U5172" t="s">
        <v>757</v>
      </c>
      <c r="V5172" t="s">
        <v>904</v>
      </c>
      <c r="W5172" t="s">
        <v>756</v>
      </c>
      <c r="X5172" t="s">
        <v>8238</v>
      </c>
      <c r="Y5172" t="str">
        <f t="shared" si="1136"/>
        <v>diciembre</v>
      </c>
      <c r="Z5172">
        <f>YEAR(BD_PONDERACIONES[[#This Row],[Fecha Ejecución del Ticket]])</f>
        <v>2022</v>
      </c>
      <c r="AA5172" t="str">
        <f t="shared" si="1137"/>
        <v>febrero</v>
      </c>
      <c r="AB5172">
        <f>YEAR(BD_PONDERACIONES[[#This Row],[Fecha de Inspección]])</f>
        <v>2023</v>
      </c>
      <c r="AC5172">
        <f t="shared" si="1138"/>
        <v>0.5</v>
      </c>
      <c r="AD5172">
        <f t="shared" si="1139"/>
        <v>0.5</v>
      </c>
      <c r="AE5172">
        <f t="shared" si="1140"/>
        <v>0.5</v>
      </c>
      <c r="AF5172">
        <f t="shared" si="1141"/>
        <v>0.5</v>
      </c>
      <c r="AG5172">
        <f t="shared" si="1142"/>
        <v>0.5</v>
      </c>
      <c r="AH5172">
        <f t="shared" si="1143"/>
        <v>0.5</v>
      </c>
      <c r="AI5172">
        <f t="shared" si="1144"/>
        <v>0.25</v>
      </c>
      <c r="AJ5172">
        <f t="shared" si="1145"/>
        <v>0.25</v>
      </c>
      <c r="AK5172">
        <f t="shared" si="1146"/>
        <v>0.5</v>
      </c>
      <c r="AL5172">
        <f t="shared" si="1147"/>
        <v>0.32500000000000001</v>
      </c>
      <c r="AM5172">
        <f t="shared" si="1148"/>
        <v>0.5</v>
      </c>
      <c r="AN5172" s="6">
        <f t="shared" si="1149"/>
        <v>0.96500000000000008</v>
      </c>
      <c r="AO5172" t="str">
        <f>VLOOKUP(BD_PONDERACIONES[[#This Row],[Comuna]],Tabla3[#All],2,0)</f>
        <v>Florida</v>
      </c>
    </row>
    <row r="5173" spans="1:41" x14ac:dyDescent="0.35">
      <c r="A5173" t="s">
        <v>25705</v>
      </c>
      <c r="B5173" t="s">
        <v>25706</v>
      </c>
      <c r="C5173" t="s">
        <v>25707</v>
      </c>
      <c r="D5173" s="5">
        <v>44966</v>
      </c>
      <c r="E5173" s="5">
        <v>44916</v>
      </c>
      <c r="F5173" t="s">
        <v>753</v>
      </c>
      <c r="G5173" t="s">
        <v>25708</v>
      </c>
      <c r="H5173" t="s">
        <v>3394</v>
      </c>
      <c r="J5173" t="s">
        <v>756</v>
      </c>
      <c r="K5173" t="s">
        <v>756</v>
      </c>
      <c r="L5173" t="s">
        <v>757</v>
      </c>
      <c r="M5173" t="s">
        <v>757</v>
      </c>
      <c r="N5173" t="s">
        <v>756</v>
      </c>
      <c r="O5173" t="s">
        <v>756</v>
      </c>
      <c r="P5173" t="s">
        <v>765</v>
      </c>
      <c r="Q5173" t="s">
        <v>759</v>
      </c>
      <c r="R5173" t="s">
        <v>759</v>
      </c>
      <c r="S5173" t="s">
        <v>756</v>
      </c>
      <c r="T5173" t="s">
        <v>756</v>
      </c>
      <c r="U5173" t="s">
        <v>756</v>
      </c>
      <c r="V5173" t="s">
        <v>756</v>
      </c>
      <c r="W5173" t="s">
        <v>756</v>
      </c>
      <c r="X5173" t="s">
        <v>25709</v>
      </c>
      <c r="Y5173" t="str">
        <f t="shared" si="1136"/>
        <v>diciembre</v>
      </c>
      <c r="Z5173">
        <f>YEAR(BD_PONDERACIONES[[#This Row],[Fecha Ejecución del Ticket]])</f>
        <v>2022</v>
      </c>
      <c r="AA5173" t="str">
        <f t="shared" si="1137"/>
        <v>febrero</v>
      </c>
      <c r="AB5173">
        <f>YEAR(BD_PONDERACIONES[[#This Row],[Fecha de Inspección]])</f>
        <v>2023</v>
      </c>
      <c r="AC5173">
        <f t="shared" si="1138"/>
        <v>0.5</v>
      </c>
      <c r="AD5173">
        <f t="shared" si="1139"/>
        <v>0.5</v>
      </c>
      <c r="AE5173">
        <f t="shared" si="1140"/>
        <v>0.5</v>
      </c>
      <c r="AF5173">
        <f t="shared" si="1141"/>
        <v>0.5</v>
      </c>
      <c r="AG5173">
        <f t="shared" si="1142"/>
        <v>0.5</v>
      </c>
      <c r="AH5173">
        <f t="shared" si="1143"/>
        <v>0.5</v>
      </c>
      <c r="AI5173">
        <f t="shared" si="1144"/>
        <v>0.25</v>
      </c>
      <c r="AJ5173">
        <f t="shared" si="1145"/>
        <v>0.25</v>
      </c>
      <c r="AK5173">
        <f t="shared" si="1146"/>
        <v>0.5</v>
      </c>
      <c r="AL5173">
        <f t="shared" si="1147"/>
        <v>0.5</v>
      </c>
      <c r="AM5173">
        <f t="shared" si="1148"/>
        <v>0.5</v>
      </c>
      <c r="AN5173" s="6">
        <f t="shared" si="1149"/>
        <v>1</v>
      </c>
      <c r="AO5173" t="str">
        <f>VLOOKUP(BD_PONDERACIONES[[#This Row],[Comuna]],Tabla3[#All],2,0)</f>
        <v>Florida</v>
      </c>
    </row>
    <row r="5174" spans="1:41" x14ac:dyDescent="0.35">
      <c r="A5174" t="s">
        <v>25710</v>
      </c>
      <c r="B5174" t="s">
        <v>25711</v>
      </c>
      <c r="C5174" t="s">
        <v>25712</v>
      </c>
      <c r="D5174" s="5">
        <v>44966</v>
      </c>
      <c r="E5174" s="5">
        <v>44916</v>
      </c>
      <c r="F5174" t="s">
        <v>753</v>
      </c>
      <c r="G5174" t="s">
        <v>25713</v>
      </c>
      <c r="H5174" t="s">
        <v>3394</v>
      </c>
      <c r="J5174" t="s">
        <v>756</v>
      </c>
      <c r="K5174" t="s">
        <v>756</v>
      </c>
      <c r="L5174" t="s">
        <v>757</v>
      </c>
      <c r="M5174" t="s">
        <v>757</v>
      </c>
      <c r="N5174" t="s">
        <v>756</v>
      </c>
      <c r="O5174" t="s">
        <v>756</v>
      </c>
      <c r="P5174" t="s">
        <v>758</v>
      </c>
      <c r="Q5174" t="s">
        <v>759</v>
      </c>
      <c r="R5174" t="s">
        <v>759</v>
      </c>
      <c r="S5174" t="s">
        <v>757</v>
      </c>
      <c r="T5174" t="s">
        <v>757</v>
      </c>
      <c r="U5174" t="s">
        <v>757</v>
      </c>
      <c r="V5174" t="s">
        <v>756</v>
      </c>
      <c r="W5174" t="s">
        <v>756</v>
      </c>
      <c r="X5174" t="s">
        <v>8238</v>
      </c>
      <c r="Y5174" t="str">
        <f t="shared" si="1136"/>
        <v>diciembre</v>
      </c>
      <c r="Z5174">
        <f>YEAR(BD_PONDERACIONES[[#This Row],[Fecha Ejecución del Ticket]])</f>
        <v>2022</v>
      </c>
      <c r="AA5174" t="str">
        <f t="shared" si="1137"/>
        <v>febrero</v>
      </c>
      <c r="AB5174">
        <f>YEAR(BD_PONDERACIONES[[#This Row],[Fecha de Inspección]])</f>
        <v>2023</v>
      </c>
      <c r="AC5174">
        <f t="shared" si="1138"/>
        <v>0.5</v>
      </c>
      <c r="AD5174">
        <f t="shared" si="1139"/>
        <v>0.5</v>
      </c>
      <c r="AE5174">
        <f t="shared" si="1140"/>
        <v>0.5</v>
      </c>
      <c r="AF5174">
        <f t="shared" si="1141"/>
        <v>0.5</v>
      </c>
      <c r="AG5174">
        <f t="shared" si="1142"/>
        <v>0.5</v>
      </c>
      <c r="AH5174">
        <f t="shared" si="1143"/>
        <v>0.5</v>
      </c>
      <c r="AI5174">
        <f t="shared" si="1144"/>
        <v>0.25</v>
      </c>
      <c r="AJ5174">
        <f t="shared" si="1145"/>
        <v>0.25</v>
      </c>
      <c r="AK5174">
        <f t="shared" si="1146"/>
        <v>0.5</v>
      </c>
      <c r="AL5174">
        <f t="shared" si="1147"/>
        <v>0.5</v>
      </c>
      <c r="AM5174">
        <f t="shared" si="1148"/>
        <v>0.5</v>
      </c>
      <c r="AN5174" s="6">
        <f t="shared" si="1149"/>
        <v>1</v>
      </c>
      <c r="AO5174" t="str">
        <f>VLOOKUP(BD_PONDERACIONES[[#This Row],[Comuna]],Tabla3[#All],2,0)</f>
        <v>Florida</v>
      </c>
    </row>
    <row r="5175" spans="1:41" x14ac:dyDescent="0.35">
      <c r="A5175" t="s">
        <v>25714</v>
      </c>
      <c r="B5175" t="s">
        <v>25715</v>
      </c>
      <c r="C5175" t="s">
        <v>25716</v>
      </c>
      <c r="D5175" s="5">
        <v>44966</v>
      </c>
      <c r="E5175" s="5">
        <v>44914</v>
      </c>
      <c r="F5175" t="s">
        <v>753</v>
      </c>
      <c r="G5175" t="s">
        <v>25717</v>
      </c>
      <c r="H5175" t="s">
        <v>3394</v>
      </c>
      <c r="J5175" t="s">
        <v>756</v>
      </c>
      <c r="K5175" t="s">
        <v>756</v>
      </c>
      <c r="L5175" t="s">
        <v>757</v>
      </c>
      <c r="M5175" t="s">
        <v>757</v>
      </c>
      <c r="N5175" t="s">
        <v>756</v>
      </c>
      <c r="O5175" t="s">
        <v>756</v>
      </c>
      <c r="P5175" t="s">
        <v>765</v>
      </c>
      <c r="Q5175" t="s">
        <v>759</v>
      </c>
      <c r="R5175" t="s">
        <v>759</v>
      </c>
      <c r="S5175" t="s">
        <v>757</v>
      </c>
      <c r="T5175" t="s">
        <v>757</v>
      </c>
      <c r="U5175" t="s">
        <v>757</v>
      </c>
      <c r="V5175" t="s">
        <v>904</v>
      </c>
      <c r="W5175" t="s">
        <v>756</v>
      </c>
      <c r="X5175" t="s">
        <v>25718</v>
      </c>
      <c r="Y5175" t="str">
        <f t="shared" si="1136"/>
        <v>diciembre</v>
      </c>
      <c r="Z5175">
        <f>YEAR(BD_PONDERACIONES[[#This Row],[Fecha Ejecución del Ticket]])</f>
        <v>2022</v>
      </c>
      <c r="AA5175" t="str">
        <f t="shared" si="1137"/>
        <v>febrero</v>
      </c>
      <c r="AB5175">
        <f>YEAR(BD_PONDERACIONES[[#This Row],[Fecha de Inspección]])</f>
        <v>2023</v>
      </c>
      <c r="AC5175">
        <f t="shared" si="1138"/>
        <v>0.5</v>
      </c>
      <c r="AD5175">
        <f t="shared" si="1139"/>
        <v>0.5</v>
      </c>
      <c r="AE5175">
        <f t="shared" si="1140"/>
        <v>0.5</v>
      </c>
      <c r="AF5175">
        <f t="shared" si="1141"/>
        <v>0.5</v>
      </c>
      <c r="AG5175">
        <f t="shared" si="1142"/>
        <v>0.5</v>
      </c>
      <c r="AH5175">
        <f t="shared" si="1143"/>
        <v>0.5</v>
      </c>
      <c r="AI5175">
        <f t="shared" si="1144"/>
        <v>0.25</v>
      </c>
      <c r="AJ5175">
        <f t="shared" si="1145"/>
        <v>0.25</v>
      </c>
      <c r="AK5175">
        <f t="shared" si="1146"/>
        <v>0.5</v>
      </c>
      <c r="AL5175">
        <f t="shared" si="1147"/>
        <v>0.32500000000000001</v>
      </c>
      <c r="AM5175">
        <f t="shared" si="1148"/>
        <v>0.5</v>
      </c>
      <c r="AN5175" s="6">
        <f t="shared" si="1149"/>
        <v>0.96500000000000008</v>
      </c>
      <c r="AO5175" t="str">
        <f>VLOOKUP(BD_PONDERACIONES[[#This Row],[Comuna]],Tabla3[#All],2,0)</f>
        <v>Florida</v>
      </c>
    </row>
    <row r="5176" spans="1:41" x14ac:dyDescent="0.35">
      <c r="A5176" t="s">
        <v>25719</v>
      </c>
      <c r="B5176" t="s">
        <v>25720</v>
      </c>
      <c r="C5176" t="s">
        <v>25721</v>
      </c>
      <c r="D5176" s="5">
        <v>44966</v>
      </c>
      <c r="E5176" s="5">
        <v>44918</v>
      </c>
      <c r="F5176" t="s">
        <v>753</v>
      </c>
      <c r="G5176" t="s">
        <v>25722</v>
      </c>
      <c r="H5176" t="s">
        <v>3394</v>
      </c>
      <c r="J5176" t="s">
        <v>756</v>
      </c>
      <c r="K5176" t="s">
        <v>756</v>
      </c>
      <c r="L5176" t="s">
        <v>756</v>
      </c>
      <c r="M5176" t="s">
        <v>756</v>
      </c>
      <c r="N5176" t="s">
        <v>756</v>
      </c>
      <c r="O5176" t="s">
        <v>756</v>
      </c>
      <c r="P5176" t="s">
        <v>758</v>
      </c>
      <c r="Q5176" t="s">
        <v>759</v>
      </c>
      <c r="R5176" t="s">
        <v>759</v>
      </c>
      <c r="S5176" t="s">
        <v>757</v>
      </c>
      <c r="T5176" t="s">
        <v>757</v>
      </c>
      <c r="U5176" t="s">
        <v>757</v>
      </c>
      <c r="V5176" t="s">
        <v>756</v>
      </c>
      <c r="W5176" t="s">
        <v>756</v>
      </c>
      <c r="X5176" t="s">
        <v>25723</v>
      </c>
      <c r="Y5176" t="str">
        <f t="shared" si="1136"/>
        <v>diciembre</v>
      </c>
      <c r="Z5176">
        <f>YEAR(BD_PONDERACIONES[[#This Row],[Fecha Ejecución del Ticket]])</f>
        <v>2022</v>
      </c>
      <c r="AA5176" t="str">
        <f t="shared" si="1137"/>
        <v>febrero</v>
      </c>
      <c r="AB5176">
        <f>YEAR(BD_PONDERACIONES[[#This Row],[Fecha de Inspección]])</f>
        <v>2023</v>
      </c>
      <c r="AC5176">
        <f t="shared" si="1138"/>
        <v>0.5</v>
      </c>
      <c r="AD5176">
        <f t="shared" si="1139"/>
        <v>0.5</v>
      </c>
      <c r="AE5176">
        <f t="shared" si="1140"/>
        <v>0.5</v>
      </c>
      <c r="AF5176">
        <f t="shared" si="1141"/>
        <v>0.5</v>
      </c>
      <c r="AG5176">
        <f t="shared" si="1142"/>
        <v>0.5</v>
      </c>
      <c r="AH5176">
        <f t="shared" si="1143"/>
        <v>0.5</v>
      </c>
      <c r="AI5176">
        <f t="shared" si="1144"/>
        <v>0.25</v>
      </c>
      <c r="AJ5176">
        <f t="shared" si="1145"/>
        <v>0.25</v>
      </c>
      <c r="AK5176">
        <f t="shared" si="1146"/>
        <v>0.5</v>
      </c>
      <c r="AL5176">
        <f t="shared" si="1147"/>
        <v>0.5</v>
      </c>
      <c r="AM5176">
        <f t="shared" si="1148"/>
        <v>0.5</v>
      </c>
      <c r="AN5176" s="6">
        <f t="shared" si="1149"/>
        <v>1</v>
      </c>
      <c r="AO5176" t="str">
        <f>VLOOKUP(BD_PONDERACIONES[[#This Row],[Comuna]],Tabla3[#All],2,0)</f>
        <v>Florida</v>
      </c>
    </row>
    <row r="5177" spans="1:41" x14ac:dyDescent="0.35">
      <c r="A5177" t="s">
        <v>25724</v>
      </c>
      <c r="B5177" t="s">
        <v>25725</v>
      </c>
      <c r="C5177" t="s">
        <v>25726</v>
      </c>
      <c r="D5177" s="5">
        <v>44966</v>
      </c>
      <c r="E5177" s="5">
        <v>44902</v>
      </c>
      <c r="F5177" t="s">
        <v>753</v>
      </c>
      <c r="G5177" t="s">
        <v>25727</v>
      </c>
      <c r="H5177" t="s">
        <v>3394</v>
      </c>
      <c r="J5177" t="s">
        <v>756</v>
      </c>
      <c r="K5177" t="s">
        <v>756</v>
      </c>
      <c r="L5177" t="s">
        <v>757</v>
      </c>
      <c r="M5177" t="s">
        <v>757</v>
      </c>
      <c r="N5177" t="s">
        <v>756</v>
      </c>
      <c r="O5177" t="s">
        <v>756</v>
      </c>
      <c r="P5177" t="s">
        <v>758</v>
      </c>
      <c r="Q5177" t="s">
        <v>759</v>
      </c>
      <c r="R5177" t="s">
        <v>759</v>
      </c>
      <c r="S5177" t="s">
        <v>757</v>
      </c>
      <c r="T5177" t="s">
        <v>757</v>
      </c>
      <c r="U5177" t="s">
        <v>757</v>
      </c>
      <c r="V5177" t="s">
        <v>756</v>
      </c>
      <c r="W5177" t="s">
        <v>756</v>
      </c>
      <c r="X5177" t="s">
        <v>25728</v>
      </c>
      <c r="Y5177" t="str">
        <f t="shared" si="1136"/>
        <v>diciembre</v>
      </c>
      <c r="Z5177">
        <f>YEAR(BD_PONDERACIONES[[#This Row],[Fecha Ejecución del Ticket]])</f>
        <v>2022</v>
      </c>
      <c r="AA5177" t="str">
        <f t="shared" si="1137"/>
        <v>febrero</v>
      </c>
      <c r="AB5177">
        <f>YEAR(BD_PONDERACIONES[[#This Row],[Fecha de Inspección]])</f>
        <v>2023</v>
      </c>
      <c r="AC5177">
        <f t="shared" si="1138"/>
        <v>0.5</v>
      </c>
      <c r="AD5177">
        <f t="shared" si="1139"/>
        <v>0.5</v>
      </c>
      <c r="AE5177">
        <f t="shared" si="1140"/>
        <v>0.5</v>
      </c>
      <c r="AF5177">
        <f t="shared" si="1141"/>
        <v>0.5</v>
      </c>
      <c r="AG5177">
        <f t="shared" si="1142"/>
        <v>0.5</v>
      </c>
      <c r="AH5177">
        <f t="shared" si="1143"/>
        <v>0.5</v>
      </c>
      <c r="AI5177">
        <f t="shared" si="1144"/>
        <v>0.25</v>
      </c>
      <c r="AJ5177">
        <f t="shared" si="1145"/>
        <v>0.25</v>
      </c>
      <c r="AK5177">
        <f t="shared" si="1146"/>
        <v>0.5</v>
      </c>
      <c r="AL5177">
        <f t="shared" si="1147"/>
        <v>0.5</v>
      </c>
      <c r="AM5177">
        <f t="shared" si="1148"/>
        <v>0.5</v>
      </c>
      <c r="AN5177" s="6">
        <f t="shared" si="1149"/>
        <v>1</v>
      </c>
      <c r="AO5177" t="str">
        <f>VLOOKUP(BD_PONDERACIONES[[#This Row],[Comuna]],Tabla3[#All],2,0)</f>
        <v>Florida</v>
      </c>
    </row>
    <row r="5178" spans="1:41" x14ac:dyDescent="0.35">
      <c r="A5178" t="s">
        <v>25729</v>
      </c>
      <c r="B5178" t="s">
        <v>25730</v>
      </c>
      <c r="C5178" t="s">
        <v>25731</v>
      </c>
      <c r="D5178" s="5">
        <v>44966</v>
      </c>
      <c r="E5178" s="5">
        <v>44904</v>
      </c>
      <c r="F5178" t="s">
        <v>753</v>
      </c>
      <c r="G5178" t="s">
        <v>25732</v>
      </c>
      <c r="H5178" t="s">
        <v>3394</v>
      </c>
      <c r="J5178" t="s">
        <v>756</v>
      </c>
      <c r="K5178" t="s">
        <v>756</v>
      </c>
      <c r="L5178" t="s">
        <v>757</v>
      </c>
      <c r="M5178" t="s">
        <v>757</v>
      </c>
      <c r="N5178" t="s">
        <v>756</v>
      </c>
      <c r="O5178" t="s">
        <v>756</v>
      </c>
      <c r="P5178" t="s">
        <v>758</v>
      </c>
      <c r="Q5178" t="s">
        <v>759</v>
      </c>
      <c r="R5178" t="s">
        <v>759</v>
      </c>
      <c r="S5178" t="s">
        <v>757</v>
      </c>
      <c r="T5178" t="s">
        <v>757</v>
      </c>
      <c r="U5178" t="s">
        <v>757</v>
      </c>
      <c r="V5178" t="s">
        <v>756</v>
      </c>
      <c r="W5178" t="s">
        <v>756</v>
      </c>
      <c r="X5178" t="s">
        <v>25733</v>
      </c>
      <c r="Y5178" t="str">
        <f t="shared" si="1136"/>
        <v>diciembre</v>
      </c>
      <c r="Z5178">
        <f>YEAR(BD_PONDERACIONES[[#This Row],[Fecha Ejecución del Ticket]])</f>
        <v>2022</v>
      </c>
      <c r="AA5178" t="str">
        <f t="shared" si="1137"/>
        <v>febrero</v>
      </c>
      <c r="AB5178">
        <f>YEAR(BD_PONDERACIONES[[#This Row],[Fecha de Inspección]])</f>
        <v>2023</v>
      </c>
      <c r="AC5178">
        <f t="shared" si="1138"/>
        <v>0.5</v>
      </c>
      <c r="AD5178">
        <f t="shared" si="1139"/>
        <v>0.5</v>
      </c>
      <c r="AE5178">
        <f t="shared" si="1140"/>
        <v>0.5</v>
      </c>
      <c r="AF5178">
        <f t="shared" si="1141"/>
        <v>0.5</v>
      </c>
      <c r="AG5178">
        <f t="shared" si="1142"/>
        <v>0.5</v>
      </c>
      <c r="AH5178">
        <f t="shared" si="1143"/>
        <v>0.5</v>
      </c>
      <c r="AI5178">
        <f t="shared" si="1144"/>
        <v>0.25</v>
      </c>
      <c r="AJ5178">
        <f t="shared" si="1145"/>
        <v>0.25</v>
      </c>
      <c r="AK5178">
        <f t="shared" si="1146"/>
        <v>0.5</v>
      </c>
      <c r="AL5178">
        <f t="shared" si="1147"/>
        <v>0.5</v>
      </c>
      <c r="AM5178">
        <f t="shared" si="1148"/>
        <v>0.5</v>
      </c>
      <c r="AN5178" s="6">
        <f t="shared" si="1149"/>
        <v>1</v>
      </c>
      <c r="AO5178" t="str">
        <f>VLOOKUP(BD_PONDERACIONES[[#This Row],[Comuna]],Tabla3[#All],2,0)</f>
        <v>Florida</v>
      </c>
    </row>
    <row r="5179" spans="1:41" x14ac:dyDescent="0.35">
      <c r="A5179" t="s">
        <v>25734</v>
      </c>
      <c r="B5179" t="s">
        <v>25735</v>
      </c>
      <c r="C5179" t="s">
        <v>25736</v>
      </c>
      <c r="D5179" s="5">
        <v>44966</v>
      </c>
      <c r="E5179" s="5">
        <v>44907</v>
      </c>
      <c r="F5179" t="s">
        <v>753</v>
      </c>
      <c r="G5179" t="s">
        <v>25737</v>
      </c>
      <c r="H5179" t="s">
        <v>3394</v>
      </c>
      <c r="J5179" t="s">
        <v>756</v>
      </c>
      <c r="K5179" t="s">
        <v>756</v>
      </c>
      <c r="L5179" t="s">
        <v>757</v>
      </c>
      <c r="M5179" t="s">
        <v>757</v>
      </c>
      <c r="N5179" t="s">
        <v>756</v>
      </c>
      <c r="O5179" t="s">
        <v>756</v>
      </c>
      <c r="P5179" t="s">
        <v>758</v>
      </c>
      <c r="Q5179" t="s">
        <v>759</v>
      </c>
      <c r="R5179" t="s">
        <v>759</v>
      </c>
      <c r="S5179" t="s">
        <v>757</v>
      </c>
      <c r="T5179" t="s">
        <v>757</v>
      </c>
      <c r="U5179" t="s">
        <v>757</v>
      </c>
      <c r="V5179" t="s">
        <v>756</v>
      </c>
      <c r="W5179" t="s">
        <v>756</v>
      </c>
      <c r="X5179" t="s">
        <v>25738</v>
      </c>
      <c r="Y5179" t="str">
        <f t="shared" si="1136"/>
        <v>diciembre</v>
      </c>
      <c r="Z5179">
        <f>YEAR(BD_PONDERACIONES[[#This Row],[Fecha Ejecución del Ticket]])</f>
        <v>2022</v>
      </c>
      <c r="AA5179" t="str">
        <f t="shared" si="1137"/>
        <v>febrero</v>
      </c>
      <c r="AB5179">
        <f>YEAR(BD_PONDERACIONES[[#This Row],[Fecha de Inspección]])</f>
        <v>2023</v>
      </c>
      <c r="AC5179">
        <f t="shared" si="1138"/>
        <v>0.5</v>
      </c>
      <c r="AD5179">
        <f t="shared" si="1139"/>
        <v>0.5</v>
      </c>
      <c r="AE5179">
        <f t="shared" si="1140"/>
        <v>0.5</v>
      </c>
      <c r="AF5179">
        <f t="shared" si="1141"/>
        <v>0.5</v>
      </c>
      <c r="AG5179">
        <f t="shared" si="1142"/>
        <v>0.5</v>
      </c>
      <c r="AH5179">
        <f t="shared" si="1143"/>
        <v>0.5</v>
      </c>
      <c r="AI5179">
        <f t="shared" si="1144"/>
        <v>0.25</v>
      </c>
      <c r="AJ5179">
        <f t="shared" si="1145"/>
        <v>0.25</v>
      </c>
      <c r="AK5179">
        <f t="shared" si="1146"/>
        <v>0.5</v>
      </c>
      <c r="AL5179">
        <f t="shared" si="1147"/>
        <v>0.5</v>
      </c>
      <c r="AM5179">
        <f t="shared" si="1148"/>
        <v>0.5</v>
      </c>
      <c r="AN5179" s="6">
        <f t="shared" si="1149"/>
        <v>1</v>
      </c>
      <c r="AO5179" t="str">
        <f>VLOOKUP(BD_PONDERACIONES[[#This Row],[Comuna]],Tabla3[#All],2,0)</f>
        <v>Florida</v>
      </c>
    </row>
    <row r="5180" spans="1:41" x14ac:dyDescent="0.35">
      <c r="A5180" t="s">
        <v>25739</v>
      </c>
      <c r="B5180" t="s">
        <v>25740</v>
      </c>
      <c r="C5180" t="s">
        <v>25741</v>
      </c>
      <c r="D5180" s="5">
        <v>44966</v>
      </c>
      <c r="E5180" s="5">
        <v>44902</v>
      </c>
      <c r="F5180" t="s">
        <v>753</v>
      </c>
      <c r="G5180" t="s">
        <v>25742</v>
      </c>
      <c r="H5180" t="s">
        <v>3394</v>
      </c>
      <c r="J5180" t="s">
        <v>756</v>
      </c>
      <c r="K5180" t="s">
        <v>756</v>
      </c>
      <c r="L5180" t="s">
        <v>757</v>
      </c>
      <c r="M5180" t="s">
        <v>757</v>
      </c>
      <c r="N5180" t="s">
        <v>756</v>
      </c>
      <c r="O5180" t="s">
        <v>756</v>
      </c>
      <c r="P5180" t="s">
        <v>758</v>
      </c>
      <c r="Q5180" t="s">
        <v>759</v>
      </c>
      <c r="R5180" t="s">
        <v>759</v>
      </c>
      <c r="S5180" t="s">
        <v>757</v>
      </c>
      <c r="T5180" t="s">
        <v>757</v>
      </c>
      <c r="U5180" t="s">
        <v>757</v>
      </c>
      <c r="V5180" t="s">
        <v>756</v>
      </c>
      <c r="W5180" t="s">
        <v>756</v>
      </c>
      <c r="X5180" t="s">
        <v>25743</v>
      </c>
      <c r="Y5180" t="str">
        <f t="shared" si="1136"/>
        <v>diciembre</v>
      </c>
      <c r="Z5180">
        <f>YEAR(BD_PONDERACIONES[[#This Row],[Fecha Ejecución del Ticket]])</f>
        <v>2022</v>
      </c>
      <c r="AA5180" t="str">
        <f t="shared" si="1137"/>
        <v>febrero</v>
      </c>
      <c r="AB5180">
        <f>YEAR(BD_PONDERACIONES[[#This Row],[Fecha de Inspección]])</f>
        <v>2023</v>
      </c>
      <c r="AC5180">
        <f t="shared" si="1138"/>
        <v>0.5</v>
      </c>
      <c r="AD5180">
        <f t="shared" si="1139"/>
        <v>0.5</v>
      </c>
      <c r="AE5180">
        <f t="shared" si="1140"/>
        <v>0.5</v>
      </c>
      <c r="AF5180">
        <f t="shared" si="1141"/>
        <v>0.5</v>
      </c>
      <c r="AG5180">
        <f t="shared" si="1142"/>
        <v>0.5</v>
      </c>
      <c r="AH5180">
        <f t="shared" si="1143"/>
        <v>0.5</v>
      </c>
      <c r="AI5180">
        <f t="shared" si="1144"/>
        <v>0.25</v>
      </c>
      <c r="AJ5180">
        <f t="shared" si="1145"/>
        <v>0.25</v>
      </c>
      <c r="AK5180">
        <f t="shared" si="1146"/>
        <v>0.5</v>
      </c>
      <c r="AL5180">
        <f t="shared" si="1147"/>
        <v>0.5</v>
      </c>
      <c r="AM5180">
        <f t="shared" si="1148"/>
        <v>0.5</v>
      </c>
      <c r="AN5180" s="6">
        <f t="shared" si="1149"/>
        <v>1</v>
      </c>
      <c r="AO5180" t="str">
        <f>VLOOKUP(BD_PONDERACIONES[[#This Row],[Comuna]],Tabla3[#All],2,0)</f>
        <v>Florida</v>
      </c>
    </row>
    <row r="5181" spans="1:41" x14ac:dyDescent="0.35">
      <c r="A5181" t="s">
        <v>25744</v>
      </c>
      <c r="B5181" t="s">
        <v>25745</v>
      </c>
      <c r="C5181" t="s">
        <v>25746</v>
      </c>
      <c r="D5181" s="5">
        <v>44966</v>
      </c>
      <c r="E5181" s="5">
        <v>44903</v>
      </c>
      <c r="F5181" t="s">
        <v>753</v>
      </c>
      <c r="G5181" t="s">
        <v>25747</v>
      </c>
      <c r="H5181" t="s">
        <v>3394</v>
      </c>
      <c r="J5181" t="s">
        <v>756</v>
      </c>
      <c r="K5181" t="s">
        <v>756</v>
      </c>
      <c r="L5181" t="s">
        <v>757</v>
      </c>
      <c r="M5181" t="s">
        <v>757</v>
      </c>
      <c r="N5181" t="s">
        <v>756</v>
      </c>
      <c r="O5181" t="s">
        <v>756</v>
      </c>
      <c r="P5181" t="s">
        <v>758</v>
      </c>
      <c r="Q5181" t="s">
        <v>759</v>
      </c>
      <c r="R5181" t="s">
        <v>759</v>
      </c>
      <c r="S5181" t="s">
        <v>757</v>
      </c>
      <c r="T5181" t="s">
        <v>757</v>
      </c>
      <c r="U5181" t="s">
        <v>757</v>
      </c>
      <c r="V5181" t="s">
        <v>904</v>
      </c>
      <c r="W5181" t="s">
        <v>756</v>
      </c>
      <c r="X5181" t="s">
        <v>8238</v>
      </c>
      <c r="Y5181" t="str">
        <f t="shared" si="1136"/>
        <v>diciembre</v>
      </c>
      <c r="Z5181">
        <f>YEAR(BD_PONDERACIONES[[#This Row],[Fecha Ejecución del Ticket]])</f>
        <v>2022</v>
      </c>
      <c r="AA5181" t="str">
        <f t="shared" si="1137"/>
        <v>febrero</v>
      </c>
      <c r="AB5181">
        <f>YEAR(BD_PONDERACIONES[[#This Row],[Fecha de Inspección]])</f>
        <v>2023</v>
      </c>
      <c r="AC5181">
        <f t="shared" si="1138"/>
        <v>0.5</v>
      </c>
      <c r="AD5181">
        <f t="shared" si="1139"/>
        <v>0.5</v>
      </c>
      <c r="AE5181">
        <f t="shared" si="1140"/>
        <v>0.5</v>
      </c>
      <c r="AF5181">
        <f t="shared" si="1141"/>
        <v>0.5</v>
      </c>
      <c r="AG5181">
        <f t="shared" si="1142"/>
        <v>0.5</v>
      </c>
      <c r="AH5181">
        <f t="shared" si="1143"/>
        <v>0.5</v>
      </c>
      <c r="AI5181">
        <f t="shared" si="1144"/>
        <v>0.25</v>
      </c>
      <c r="AJ5181">
        <f t="shared" si="1145"/>
        <v>0.25</v>
      </c>
      <c r="AK5181">
        <f t="shared" si="1146"/>
        <v>0.5</v>
      </c>
      <c r="AL5181">
        <f t="shared" si="1147"/>
        <v>0.32500000000000001</v>
      </c>
      <c r="AM5181">
        <f t="shared" si="1148"/>
        <v>0.5</v>
      </c>
      <c r="AN5181" s="6">
        <f t="shared" si="1149"/>
        <v>0.96500000000000008</v>
      </c>
      <c r="AO5181" t="str">
        <f>VLOOKUP(BD_PONDERACIONES[[#This Row],[Comuna]],Tabla3[#All],2,0)</f>
        <v>Florida</v>
      </c>
    </row>
    <row r="5182" spans="1:41" x14ac:dyDescent="0.35">
      <c r="A5182" t="s">
        <v>25598</v>
      </c>
      <c r="B5182" t="s">
        <v>25599</v>
      </c>
      <c r="C5182" t="s">
        <v>25600</v>
      </c>
      <c r="D5182" s="5">
        <v>44967</v>
      </c>
      <c r="E5182" s="5">
        <v>44896</v>
      </c>
      <c r="F5182" t="s">
        <v>753</v>
      </c>
      <c r="G5182" t="s">
        <v>25601</v>
      </c>
      <c r="H5182" t="s">
        <v>3394</v>
      </c>
      <c r="J5182" t="s">
        <v>756</v>
      </c>
      <c r="K5182" t="s">
        <v>756</v>
      </c>
      <c r="L5182" t="s">
        <v>756</v>
      </c>
      <c r="M5182" t="s">
        <v>756</v>
      </c>
      <c r="N5182" t="s">
        <v>756</v>
      </c>
      <c r="O5182" t="s">
        <v>756</v>
      </c>
      <c r="P5182" t="s">
        <v>758</v>
      </c>
      <c r="Q5182" t="s">
        <v>759</v>
      </c>
      <c r="R5182" t="s">
        <v>759</v>
      </c>
      <c r="S5182" t="s">
        <v>757</v>
      </c>
      <c r="T5182" t="s">
        <v>757</v>
      </c>
      <c r="U5182" t="s">
        <v>757</v>
      </c>
      <c r="V5182" t="s">
        <v>756</v>
      </c>
      <c r="W5182" t="s">
        <v>756</v>
      </c>
      <c r="X5182" t="s">
        <v>9040</v>
      </c>
      <c r="Y5182" t="str">
        <f t="shared" si="1136"/>
        <v>diciembre</v>
      </c>
      <c r="Z5182">
        <f>YEAR(BD_PONDERACIONES[[#This Row],[Fecha Ejecución del Ticket]])</f>
        <v>2022</v>
      </c>
      <c r="AA5182" t="str">
        <f t="shared" si="1137"/>
        <v>febrero</v>
      </c>
      <c r="AB5182">
        <f>YEAR(BD_PONDERACIONES[[#This Row],[Fecha de Inspección]])</f>
        <v>2023</v>
      </c>
      <c r="AC5182">
        <f t="shared" si="1138"/>
        <v>0.5</v>
      </c>
      <c r="AD5182">
        <f t="shared" si="1139"/>
        <v>0.5</v>
      </c>
      <c r="AE5182">
        <f t="shared" si="1140"/>
        <v>0.5</v>
      </c>
      <c r="AF5182">
        <f t="shared" si="1141"/>
        <v>0.5</v>
      </c>
      <c r="AG5182">
        <f t="shared" si="1142"/>
        <v>0.5</v>
      </c>
      <c r="AH5182">
        <f t="shared" si="1143"/>
        <v>0.5</v>
      </c>
      <c r="AI5182">
        <f t="shared" si="1144"/>
        <v>0.25</v>
      </c>
      <c r="AJ5182">
        <f t="shared" si="1145"/>
        <v>0.25</v>
      </c>
      <c r="AK5182">
        <f t="shared" si="1146"/>
        <v>0.5</v>
      </c>
      <c r="AL5182">
        <f t="shared" si="1147"/>
        <v>0.5</v>
      </c>
      <c r="AM5182">
        <f t="shared" si="1148"/>
        <v>0.5</v>
      </c>
      <c r="AN5182" s="6">
        <f t="shared" si="1149"/>
        <v>1</v>
      </c>
      <c r="AO5182" t="str">
        <f>VLOOKUP(BD_PONDERACIONES[[#This Row],[Comuna]],Tabla3[#All],2,0)</f>
        <v>Florida</v>
      </c>
    </row>
    <row r="5183" spans="1:41" x14ac:dyDescent="0.35">
      <c r="A5183" t="s">
        <v>25602</v>
      </c>
      <c r="B5183" t="s">
        <v>25603</v>
      </c>
      <c r="C5183" t="s">
        <v>25604</v>
      </c>
      <c r="D5183" s="5">
        <v>44967</v>
      </c>
      <c r="E5183" s="5">
        <v>44896</v>
      </c>
      <c r="F5183" t="s">
        <v>753</v>
      </c>
      <c r="G5183" t="s">
        <v>25605</v>
      </c>
      <c r="H5183" t="s">
        <v>3394</v>
      </c>
      <c r="J5183" t="s">
        <v>756</v>
      </c>
      <c r="K5183" t="s">
        <v>756</v>
      </c>
      <c r="L5183" t="s">
        <v>757</v>
      </c>
      <c r="M5183" t="s">
        <v>757</v>
      </c>
      <c r="N5183" t="s">
        <v>756</v>
      </c>
      <c r="O5183" t="s">
        <v>756</v>
      </c>
      <c r="P5183" t="s">
        <v>758</v>
      </c>
      <c r="Q5183" t="s">
        <v>759</v>
      </c>
      <c r="R5183" t="s">
        <v>759</v>
      </c>
      <c r="S5183" t="s">
        <v>757</v>
      </c>
      <c r="T5183" t="s">
        <v>757</v>
      </c>
      <c r="U5183" t="s">
        <v>757</v>
      </c>
      <c r="V5183" t="s">
        <v>756</v>
      </c>
      <c r="W5183" t="s">
        <v>756</v>
      </c>
      <c r="X5183" t="s">
        <v>25606</v>
      </c>
      <c r="Y5183" t="str">
        <f t="shared" si="1136"/>
        <v>diciembre</v>
      </c>
      <c r="Z5183">
        <f>YEAR(BD_PONDERACIONES[[#This Row],[Fecha Ejecución del Ticket]])</f>
        <v>2022</v>
      </c>
      <c r="AA5183" t="str">
        <f t="shared" si="1137"/>
        <v>febrero</v>
      </c>
      <c r="AB5183">
        <f>YEAR(BD_PONDERACIONES[[#This Row],[Fecha de Inspección]])</f>
        <v>2023</v>
      </c>
      <c r="AC5183">
        <f t="shared" si="1138"/>
        <v>0.5</v>
      </c>
      <c r="AD5183">
        <f t="shared" si="1139"/>
        <v>0.5</v>
      </c>
      <c r="AE5183">
        <f t="shared" si="1140"/>
        <v>0.5</v>
      </c>
      <c r="AF5183">
        <f t="shared" si="1141"/>
        <v>0.5</v>
      </c>
      <c r="AG5183">
        <f t="shared" si="1142"/>
        <v>0.5</v>
      </c>
      <c r="AH5183">
        <f t="shared" si="1143"/>
        <v>0.5</v>
      </c>
      <c r="AI5183">
        <f t="shared" si="1144"/>
        <v>0.25</v>
      </c>
      <c r="AJ5183">
        <f t="shared" si="1145"/>
        <v>0.25</v>
      </c>
      <c r="AK5183">
        <f t="shared" si="1146"/>
        <v>0.5</v>
      </c>
      <c r="AL5183">
        <f t="shared" si="1147"/>
        <v>0.5</v>
      </c>
      <c r="AM5183">
        <f t="shared" si="1148"/>
        <v>0.5</v>
      </c>
      <c r="AN5183" s="6">
        <f t="shared" si="1149"/>
        <v>1</v>
      </c>
      <c r="AO5183" t="str">
        <f>VLOOKUP(BD_PONDERACIONES[[#This Row],[Comuna]],Tabla3[#All],2,0)</f>
        <v>Florida</v>
      </c>
    </row>
    <row r="5184" spans="1:41" x14ac:dyDescent="0.35">
      <c r="A5184" t="s">
        <v>25607</v>
      </c>
      <c r="B5184" t="s">
        <v>25608</v>
      </c>
      <c r="C5184" t="s">
        <v>25609</v>
      </c>
      <c r="D5184" s="5">
        <v>44967</v>
      </c>
      <c r="E5184" s="5">
        <v>44900</v>
      </c>
      <c r="F5184" t="s">
        <v>753</v>
      </c>
      <c r="G5184" t="s">
        <v>25605</v>
      </c>
      <c r="H5184" t="s">
        <v>3394</v>
      </c>
      <c r="J5184" t="s">
        <v>756</v>
      </c>
      <c r="K5184" t="s">
        <v>756</v>
      </c>
      <c r="L5184" t="s">
        <v>773</v>
      </c>
      <c r="M5184" t="s">
        <v>773</v>
      </c>
      <c r="N5184" t="s">
        <v>756</v>
      </c>
      <c r="O5184" t="s">
        <v>756</v>
      </c>
      <c r="P5184" t="s">
        <v>758</v>
      </c>
      <c r="Q5184" t="s">
        <v>759</v>
      </c>
      <c r="R5184" t="s">
        <v>759</v>
      </c>
      <c r="S5184" t="s">
        <v>757</v>
      </c>
      <c r="T5184" t="s">
        <v>757</v>
      </c>
      <c r="U5184" t="s">
        <v>757</v>
      </c>
      <c r="V5184" t="s">
        <v>756</v>
      </c>
      <c r="W5184" t="s">
        <v>756</v>
      </c>
      <c r="X5184" t="s">
        <v>25610</v>
      </c>
      <c r="Y5184" t="str">
        <f t="shared" si="1136"/>
        <v>diciembre</v>
      </c>
      <c r="Z5184">
        <f>YEAR(BD_PONDERACIONES[[#This Row],[Fecha Ejecución del Ticket]])</f>
        <v>2022</v>
      </c>
      <c r="AA5184" t="str">
        <f t="shared" si="1137"/>
        <v>febrero</v>
      </c>
      <c r="AB5184">
        <f>YEAR(BD_PONDERACIONES[[#This Row],[Fecha de Inspección]])</f>
        <v>2023</v>
      </c>
      <c r="AC5184">
        <f t="shared" si="1138"/>
        <v>0.5</v>
      </c>
      <c r="AD5184">
        <f t="shared" si="1139"/>
        <v>0.5</v>
      </c>
      <c r="AE5184">
        <f t="shared" si="1140"/>
        <v>0</v>
      </c>
      <c r="AF5184">
        <f t="shared" si="1141"/>
        <v>0</v>
      </c>
      <c r="AG5184">
        <f t="shared" si="1142"/>
        <v>0.5</v>
      </c>
      <c r="AH5184">
        <f t="shared" si="1143"/>
        <v>0.5</v>
      </c>
      <c r="AI5184">
        <f t="shared" si="1144"/>
        <v>0.25</v>
      </c>
      <c r="AJ5184">
        <f t="shared" si="1145"/>
        <v>0.25</v>
      </c>
      <c r="AK5184">
        <f t="shared" si="1146"/>
        <v>0.5</v>
      </c>
      <c r="AL5184">
        <f t="shared" si="1147"/>
        <v>0.5</v>
      </c>
      <c r="AM5184">
        <f t="shared" si="1148"/>
        <v>0.5</v>
      </c>
      <c r="AN5184" s="6">
        <f t="shared" si="1149"/>
        <v>0.7</v>
      </c>
      <c r="AO5184" t="str">
        <f>VLOOKUP(BD_PONDERACIONES[[#This Row],[Comuna]],Tabla3[#All],2,0)</f>
        <v>Florida</v>
      </c>
    </row>
    <row r="5185" spans="1:41" x14ac:dyDescent="0.35">
      <c r="A5185" t="s">
        <v>25611</v>
      </c>
      <c r="B5185" t="s">
        <v>25612</v>
      </c>
      <c r="C5185" t="s">
        <v>25613</v>
      </c>
      <c r="D5185" s="5">
        <v>44967</v>
      </c>
      <c r="E5185" s="5">
        <v>44911</v>
      </c>
      <c r="F5185" t="s">
        <v>753</v>
      </c>
      <c r="G5185" t="s">
        <v>25614</v>
      </c>
      <c r="H5185" t="s">
        <v>3394</v>
      </c>
      <c r="J5185" t="s">
        <v>756</v>
      </c>
      <c r="K5185" t="s">
        <v>756</v>
      </c>
      <c r="L5185" t="s">
        <v>757</v>
      </c>
      <c r="M5185" t="s">
        <v>757</v>
      </c>
      <c r="N5185" t="s">
        <v>756</v>
      </c>
      <c r="O5185" t="s">
        <v>756</v>
      </c>
      <c r="P5185" t="s">
        <v>758</v>
      </c>
      <c r="Q5185" t="s">
        <v>759</v>
      </c>
      <c r="R5185" t="s">
        <v>759</v>
      </c>
      <c r="S5185" t="s">
        <v>757</v>
      </c>
      <c r="T5185" t="s">
        <v>757</v>
      </c>
      <c r="U5185" t="s">
        <v>757</v>
      </c>
      <c r="V5185" t="s">
        <v>904</v>
      </c>
      <c r="W5185" t="s">
        <v>756</v>
      </c>
      <c r="X5185" t="s">
        <v>8238</v>
      </c>
      <c r="Y5185" t="str">
        <f t="shared" si="1136"/>
        <v>diciembre</v>
      </c>
      <c r="Z5185">
        <f>YEAR(BD_PONDERACIONES[[#This Row],[Fecha Ejecución del Ticket]])</f>
        <v>2022</v>
      </c>
      <c r="AA5185" t="str">
        <f t="shared" si="1137"/>
        <v>febrero</v>
      </c>
      <c r="AB5185">
        <f>YEAR(BD_PONDERACIONES[[#This Row],[Fecha de Inspección]])</f>
        <v>2023</v>
      </c>
      <c r="AC5185">
        <f t="shared" si="1138"/>
        <v>0.5</v>
      </c>
      <c r="AD5185">
        <f t="shared" si="1139"/>
        <v>0.5</v>
      </c>
      <c r="AE5185">
        <f t="shared" si="1140"/>
        <v>0.5</v>
      </c>
      <c r="AF5185">
        <f t="shared" si="1141"/>
        <v>0.5</v>
      </c>
      <c r="AG5185">
        <f t="shared" si="1142"/>
        <v>0.5</v>
      </c>
      <c r="AH5185">
        <f t="shared" si="1143"/>
        <v>0.5</v>
      </c>
      <c r="AI5185">
        <f t="shared" si="1144"/>
        <v>0.25</v>
      </c>
      <c r="AJ5185">
        <f t="shared" si="1145"/>
        <v>0.25</v>
      </c>
      <c r="AK5185">
        <f t="shared" si="1146"/>
        <v>0.5</v>
      </c>
      <c r="AL5185">
        <f t="shared" si="1147"/>
        <v>0.32500000000000001</v>
      </c>
      <c r="AM5185">
        <f t="shared" si="1148"/>
        <v>0.5</v>
      </c>
      <c r="AN5185" s="6">
        <f t="shared" si="1149"/>
        <v>0.96500000000000008</v>
      </c>
      <c r="AO5185" t="str">
        <f>VLOOKUP(BD_PONDERACIONES[[#This Row],[Comuna]],Tabla3[#All],2,0)</f>
        <v>Florida</v>
      </c>
    </row>
    <row r="5186" spans="1:41" x14ac:dyDescent="0.35">
      <c r="A5186" t="s">
        <v>25615</v>
      </c>
      <c r="B5186" t="s">
        <v>25616</v>
      </c>
      <c r="C5186" t="s">
        <v>25617</v>
      </c>
      <c r="D5186" s="5">
        <v>44967</v>
      </c>
      <c r="E5186" s="5">
        <v>44924</v>
      </c>
      <c r="F5186" t="s">
        <v>753</v>
      </c>
      <c r="G5186" t="s">
        <v>25618</v>
      </c>
      <c r="H5186" t="s">
        <v>3394</v>
      </c>
      <c r="J5186" t="s">
        <v>756</v>
      </c>
      <c r="K5186" t="s">
        <v>756</v>
      </c>
      <c r="L5186" t="s">
        <v>757</v>
      </c>
      <c r="M5186" t="s">
        <v>757</v>
      </c>
      <c r="N5186" t="s">
        <v>756</v>
      </c>
      <c r="O5186" t="s">
        <v>756</v>
      </c>
      <c r="P5186" t="s">
        <v>758</v>
      </c>
      <c r="Q5186" t="s">
        <v>759</v>
      </c>
      <c r="R5186" t="s">
        <v>759</v>
      </c>
      <c r="S5186" t="s">
        <v>757</v>
      </c>
      <c r="T5186" t="s">
        <v>757</v>
      </c>
      <c r="U5186" t="s">
        <v>757</v>
      </c>
      <c r="V5186" t="s">
        <v>756</v>
      </c>
      <c r="W5186" t="s">
        <v>756</v>
      </c>
      <c r="X5186" t="s">
        <v>25619</v>
      </c>
      <c r="Y5186" t="str">
        <f t="shared" si="1136"/>
        <v>diciembre</v>
      </c>
      <c r="Z5186">
        <f>YEAR(BD_PONDERACIONES[[#This Row],[Fecha Ejecución del Ticket]])</f>
        <v>2022</v>
      </c>
      <c r="AA5186" t="str">
        <f t="shared" si="1137"/>
        <v>febrero</v>
      </c>
      <c r="AB5186">
        <f>YEAR(BD_PONDERACIONES[[#This Row],[Fecha de Inspección]])</f>
        <v>2023</v>
      </c>
      <c r="AC5186">
        <f t="shared" si="1138"/>
        <v>0.5</v>
      </c>
      <c r="AD5186">
        <f t="shared" si="1139"/>
        <v>0.5</v>
      </c>
      <c r="AE5186">
        <f t="shared" si="1140"/>
        <v>0.5</v>
      </c>
      <c r="AF5186">
        <f t="shared" si="1141"/>
        <v>0.5</v>
      </c>
      <c r="AG5186">
        <f t="shared" si="1142"/>
        <v>0.5</v>
      </c>
      <c r="AH5186">
        <f t="shared" si="1143"/>
        <v>0.5</v>
      </c>
      <c r="AI5186">
        <f t="shared" si="1144"/>
        <v>0.25</v>
      </c>
      <c r="AJ5186">
        <f t="shared" si="1145"/>
        <v>0.25</v>
      </c>
      <c r="AK5186">
        <f t="shared" si="1146"/>
        <v>0.5</v>
      </c>
      <c r="AL5186">
        <f t="shared" si="1147"/>
        <v>0.5</v>
      </c>
      <c r="AM5186">
        <f t="shared" si="1148"/>
        <v>0.5</v>
      </c>
      <c r="AN5186" s="6">
        <f t="shared" si="1149"/>
        <v>1</v>
      </c>
      <c r="AO5186" t="str">
        <f>VLOOKUP(BD_PONDERACIONES[[#This Row],[Comuna]],Tabla3[#All],2,0)</f>
        <v>Florida</v>
      </c>
    </row>
    <row r="5187" spans="1:41" x14ac:dyDescent="0.35">
      <c r="A5187" t="s">
        <v>25620</v>
      </c>
      <c r="B5187" t="s">
        <v>25621</v>
      </c>
      <c r="C5187" t="s">
        <v>25622</v>
      </c>
      <c r="D5187" s="5">
        <v>44967</v>
      </c>
      <c r="E5187" s="5">
        <v>44924</v>
      </c>
      <c r="F5187" t="s">
        <v>753</v>
      </c>
      <c r="G5187" t="s">
        <v>25618</v>
      </c>
      <c r="H5187" t="s">
        <v>3394</v>
      </c>
      <c r="J5187" t="s">
        <v>756</v>
      </c>
      <c r="K5187" t="s">
        <v>756</v>
      </c>
      <c r="L5187" t="s">
        <v>757</v>
      </c>
      <c r="M5187" t="s">
        <v>757</v>
      </c>
      <c r="N5187" t="s">
        <v>756</v>
      </c>
      <c r="O5187" t="s">
        <v>756</v>
      </c>
      <c r="P5187" t="s">
        <v>765</v>
      </c>
      <c r="Q5187" t="s">
        <v>759</v>
      </c>
      <c r="R5187" t="s">
        <v>759</v>
      </c>
      <c r="S5187" t="s">
        <v>756</v>
      </c>
      <c r="T5187" t="s">
        <v>756</v>
      </c>
      <c r="U5187" t="s">
        <v>756</v>
      </c>
      <c r="V5187" t="s">
        <v>904</v>
      </c>
      <c r="W5187" t="s">
        <v>756</v>
      </c>
      <c r="X5187" t="s">
        <v>25623</v>
      </c>
      <c r="Y5187" t="str">
        <f t="shared" si="1136"/>
        <v>diciembre</v>
      </c>
      <c r="Z5187">
        <f>YEAR(BD_PONDERACIONES[[#This Row],[Fecha Ejecución del Ticket]])</f>
        <v>2022</v>
      </c>
      <c r="AA5187" t="str">
        <f t="shared" si="1137"/>
        <v>febrero</v>
      </c>
      <c r="AB5187">
        <f>YEAR(BD_PONDERACIONES[[#This Row],[Fecha de Inspección]])</f>
        <v>2023</v>
      </c>
      <c r="AC5187">
        <f t="shared" si="1138"/>
        <v>0.5</v>
      </c>
      <c r="AD5187">
        <f t="shared" si="1139"/>
        <v>0.5</v>
      </c>
      <c r="AE5187">
        <f t="shared" si="1140"/>
        <v>0.5</v>
      </c>
      <c r="AF5187">
        <f t="shared" si="1141"/>
        <v>0.5</v>
      </c>
      <c r="AG5187">
        <f t="shared" si="1142"/>
        <v>0.5</v>
      </c>
      <c r="AH5187">
        <f t="shared" si="1143"/>
        <v>0.5</v>
      </c>
      <c r="AI5187">
        <f t="shared" si="1144"/>
        <v>0.25</v>
      </c>
      <c r="AJ5187">
        <f t="shared" si="1145"/>
        <v>0.25</v>
      </c>
      <c r="AK5187">
        <f t="shared" si="1146"/>
        <v>0.5</v>
      </c>
      <c r="AL5187">
        <f t="shared" si="1147"/>
        <v>0.32500000000000001</v>
      </c>
      <c r="AM5187">
        <f t="shared" si="1148"/>
        <v>0.5</v>
      </c>
      <c r="AN5187" s="6">
        <f t="shared" si="1149"/>
        <v>0.96500000000000008</v>
      </c>
      <c r="AO5187" t="str">
        <f>VLOOKUP(BD_PONDERACIONES[[#This Row],[Comuna]],Tabla3[#All],2,0)</f>
        <v>Florida</v>
      </c>
    </row>
    <row r="5188" spans="1:41" x14ac:dyDescent="0.35">
      <c r="A5188" t="s">
        <v>25624</v>
      </c>
      <c r="B5188" t="s">
        <v>25625</v>
      </c>
      <c r="C5188" t="s">
        <v>25626</v>
      </c>
      <c r="D5188" s="5">
        <v>44967</v>
      </c>
      <c r="E5188" s="5">
        <v>44926</v>
      </c>
      <c r="F5188" t="s">
        <v>753</v>
      </c>
      <c r="G5188" t="s">
        <v>25627</v>
      </c>
      <c r="H5188" t="s">
        <v>3394</v>
      </c>
      <c r="J5188" t="s">
        <v>756</v>
      </c>
      <c r="K5188" t="s">
        <v>756</v>
      </c>
      <c r="L5188" t="s">
        <v>756</v>
      </c>
      <c r="M5188" t="s">
        <v>756</v>
      </c>
      <c r="N5188" t="s">
        <v>756</v>
      </c>
      <c r="O5188" t="s">
        <v>756</v>
      </c>
      <c r="P5188" t="s">
        <v>765</v>
      </c>
      <c r="Q5188" t="s">
        <v>759</v>
      </c>
      <c r="R5188" t="s">
        <v>759</v>
      </c>
      <c r="S5188" t="s">
        <v>756</v>
      </c>
      <c r="T5188" t="s">
        <v>756</v>
      </c>
      <c r="U5188" t="s">
        <v>756</v>
      </c>
      <c r="V5188" t="s">
        <v>756</v>
      </c>
      <c r="W5188" t="s">
        <v>756</v>
      </c>
      <c r="X5188" t="s">
        <v>25628</v>
      </c>
      <c r="Y5188" t="str">
        <f t="shared" si="1136"/>
        <v>diciembre</v>
      </c>
      <c r="Z5188">
        <f>YEAR(BD_PONDERACIONES[[#This Row],[Fecha Ejecución del Ticket]])</f>
        <v>2022</v>
      </c>
      <c r="AA5188" t="str">
        <f t="shared" si="1137"/>
        <v>febrero</v>
      </c>
      <c r="AB5188">
        <f>YEAR(BD_PONDERACIONES[[#This Row],[Fecha de Inspección]])</f>
        <v>2023</v>
      </c>
      <c r="AC5188">
        <f t="shared" si="1138"/>
        <v>0.5</v>
      </c>
      <c r="AD5188">
        <f t="shared" si="1139"/>
        <v>0.5</v>
      </c>
      <c r="AE5188">
        <f t="shared" si="1140"/>
        <v>0.5</v>
      </c>
      <c r="AF5188">
        <f t="shared" si="1141"/>
        <v>0.5</v>
      </c>
      <c r="AG5188">
        <f t="shared" si="1142"/>
        <v>0.5</v>
      </c>
      <c r="AH5188">
        <f t="shared" si="1143"/>
        <v>0.5</v>
      </c>
      <c r="AI5188">
        <f t="shared" si="1144"/>
        <v>0.25</v>
      </c>
      <c r="AJ5188">
        <f t="shared" si="1145"/>
        <v>0.25</v>
      </c>
      <c r="AK5188">
        <f t="shared" si="1146"/>
        <v>0.5</v>
      </c>
      <c r="AL5188">
        <f t="shared" si="1147"/>
        <v>0.5</v>
      </c>
      <c r="AM5188">
        <f t="shared" si="1148"/>
        <v>0.5</v>
      </c>
      <c r="AN5188" s="6">
        <f t="shared" si="1149"/>
        <v>1</v>
      </c>
      <c r="AO5188" t="str">
        <f>VLOOKUP(BD_PONDERACIONES[[#This Row],[Comuna]],Tabla3[#All],2,0)</f>
        <v>Florida</v>
      </c>
    </row>
    <row r="5189" spans="1:41" x14ac:dyDescent="0.35">
      <c r="A5189" t="s">
        <v>25629</v>
      </c>
      <c r="B5189" t="s">
        <v>25630</v>
      </c>
      <c r="C5189" t="s">
        <v>25631</v>
      </c>
      <c r="D5189" s="5">
        <v>44967</v>
      </c>
      <c r="E5189" s="5">
        <v>44903</v>
      </c>
      <c r="F5189" t="s">
        <v>753</v>
      </c>
      <c r="G5189" t="s">
        <v>25632</v>
      </c>
      <c r="H5189" t="s">
        <v>3394</v>
      </c>
      <c r="J5189" t="s">
        <v>756</v>
      </c>
      <c r="K5189" t="s">
        <v>756</v>
      </c>
      <c r="L5189" t="s">
        <v>757</v>
      </c>
      <c r="M5189" t="s">
        <v>757</v>
      </c>
      <c r="N5189" t="s">
        <v>756</v>
      </c>
      <c r="O5189" t="s">
        <v>756</v>
      </c>
      <c r="P5189" t="s">
        <v>758</v>
      </c>
      <c r="Q5189" t="s">
        <v>759</v>
      </c>
      <c r="R5189" t="s">
        <v>759</v>
      </c>
      <c r="S5189" t="s">
        <v>757</v>
      </c>
      <c r="T5189" t="s">
        <v>757</v>
      </c>
      <c r="U5189" t="s">
        <v>757</v>
      </c>
      <c r="V5189" t="s">
        <v>768</v>
      </c>
      <c r="W5189" t="s">
        <v>768</v>
      </c>
      <c r="X5189" t="s">
        <v>8238</v>
      </c>
      <c r="Y5189" t="str">
        <f t="shared" si="1136"/>
        <v>diciembre</v>
      </c>
      <c r="Z5189">
        <f>YEAR(BD_PONDERACIONES[[#This Row],[Fecha Ejecución del Ticket]])</f>
        <v>2022</v>
      </c>
      <c r="AA5189" t="str">
        <f t="shared" si="1137"/>
        <v>febrero</v>
      </c>
      <c r="AB5189">
        <f>YEAR(BD_PONDERACIONES[[#This Row],[Fecha de Inspección]])</f>
        <v>2023</v>
      </c>
      <c r="AC5189">
        <f t="shared" si="1138"/>
        <v>0.5</v>
      </c>
      <c r="AD5189">
        <f t="shared" si="1139"/>
        <v>0.5</v>
      </c>
      <c r="AE5189">
        <f t="shared" si="1140"/>
        <v>0.5</v>
      </c>
      <c r="AF5189">
        <f t="shared" si="1141"/>
        <v>0.5</v>
      </c>
      <c r="AG5189">
        <f t="shared" si="1142"/>
        <v>0.5</v>
      </c>
      <c r="AH5189">
        <f t="shared" si="1143"/>
        <v>0.5</v>
      </c>
      <c r="AI5189">
        <f t="shared" si="1144"/>
        <v>0.25</v>
      </c>
      <c r="AJ5189">
        <f t="shared" si="1145"/>
        <v>0.25</v>
      </c>
      <c r="AK5189">
        <f t="shared" si="1146"/>
        <v>0.5</v>
      </c>
      <c r="AL5189">
        <f t="shared" si="1147"/>
        <v>0.17499999999999999</v>
      </c>
      <c r="AM5189">
        <f t="shared" si="1148"/>
        <v>0.17499999999999999</v>
      </c>
      <c r="AN5189" s="6">
        <f t="shared" si="1149"/>
        <v>0.87</v>
      </c>
      <c r="AO5189" t="str">
        <f>VLOOKUP(BD_PONDERACIONES[[#This Row],[Comuna]],Tabla3[#All],2,0)</f>
        <v>Florida</v>
      </c>
    </row>
    <row r="5190" spans="1:41" x14ac:dyDescent="0.35">
      <c r="A5190" t="s">
        <v>25633</v>
      </c>
      <c r="B5190" t="s">
        <v>25634</v>
      </c>
      <c r="C5190" t="s">
        <v>25635</v>
      </c>
      <c r="D5190" s="5">
        <v>44967</v>
      </c>
      <c r="E5190" s="5">
        <v>44908</v>
      </c>
      <c r="F5190" t="s">
        <v>753</v>
      </c>
      <c r="G5190" t="s">
        <v>25636</v>
      </c>
      <c r="H5190" t="s">
        <v>3394</v>
      </c>
      <c r="J5190" t="s">
        <v>756</v>
      </c>
      <c r="K5190" t="s">
        <v>756</v>
      </c>
      <c r="L5190" t="s">
        <v>757</v>
      </c>
      <c r="M5190" t="s">
        <v>757</v>
      </c>
      <c r="N5190" t="s">
        <v>756</v>
      </c>
      <c r="O5190" t="s">
        <v>756</v>
      </c>
      <c r="P5190" t="s">
        <v>758</v>
      </c>
      <c r="Q5190" t="s">
        <v>759</v>
      </c>
      <c r="R5190" t="s">
        <v>759</v>
      </c>
      <c r="S5190" t="s">
        <v>757</v>
      </c>
      <c r="T5190" t="s">
        <v>757</v>
      </c>
      <c r="U5190" t="s">
        <v>757</v>
      </c>
      <c r="V5190" t="s">
        <v>904</v>
      </c>
      <c r="W5190" t="s">
        <v>756</v>
      </c>
      <c r="X5190" t="s">
        <v>8238</v>
      </c>
      <c r="Y5190" t="str">
        <f t="shared" si="1136"/>
        <v>diciembre</v>
      </c>
      <c r="Z5190">
        <f>YEAR(BD_PONDERACIONES[[#This Row],[Fecha Ejecución del Ticket]])</f>
        <v>2022</v>
      </c>
      <c r="AA5190" t="str">
        <f t="shared" si="1137"/>
        <v>febrero</v>
      </c>
      <c r="AB5190">
        <f>YEAR(BD_PONDERACIONES[[#This Row],[Fecha de Inspección]])</f>
        <v>2023</v>
      </c>
      <c r="AC5190">
        <f t="shared" si="1138"/>
        <v>0.5</v>
      </c>
      <c r="AD5190">
        <f t="shared" si="1139"/>
        <v>0.5</v>
      </c>
      <c r="AE5190">
        <f t="shared" si="1140"/>
        <v>0.5</v>
      </c>
      <c r="AF5190">
        <f t="shared" si="1141"/>
        <v>0.5</v>
      </c>
      <c r="AG5190">
        <f t="shared" si="1142"/>
        <v>0.5</v>
      </c>
      <c r="AH5190">
        <f t="shared" si="1143"/>
        <v>0.5</v>
      </c>
      <c r="AI5190">
        <f t="shared" si="1144"/>
        <v>0.25</v>
      </c>
      <c r="AJ5190">
        <f t="shared" si="1145"/>
        <v>0.25</v>
      </c>
      <c r="AK5190">
        <f t="shared" si="1146"/>
        <v>0.5</v>
      </c>
      <c r="AL5190">
        <f t="shared" si="1147"/>
        <v>0.32500000000000001</v>
      </c>
      <c r="AM5190">
        <f t="shared" si="1148"/>
        <v>0.5</v>
      </c>
      <c r="AN5190" s="6">
        <f t="shared" si="1149"/>
        <v>0.96500000000000008</v>
      </c>
      <c r="AO5190" t="str">
        <f>VLOOKUP(BD_PONDERACIONES[[#This Row],[Comuna]],Tabla3[#All],2,0)</f>
        <v>Florida</v>
      </c>
    </row>
    <row r="5191" spans="1:41" x14ac:dyDescent="0.35">
      <c r="A5191" t="s">
        <v>25637</v>
      </c>
      <c r="B5191" t="s">
        <v>25638</v>
      </c>
      <c r="C5191" t="s">
        <v>25639</v>
      </c>
      <c r="D5191" s="5">
        <v>44967</v>
      </c>
      <c r="E5191" s="5">
        <v>44902</v>
      </c>
      <c r="F5191" t="s">
        <v>753</v>
      </c>
      <c r="G5191" t="s">
        <v>25640</v>
      </c>
      <c r="H5191" t="s">
        <v>3394</v>
      </c>
      <c r="J5191" t="s">
        <v>756</v>
      </c>
      <c r="K5191" t="s">
        <v>756</v>
      </c>
      <c r="L5191" t="s">
        <v>757</v>
      </c>
      <c r="M5191" t="s">
        <v>757</v>
      </c>
      <c r="N5191" t="s">
        <v>756</v>
      </c>
      <c r="O5191" t="s">
        <v>756</v>
      </c>
      <c r="P5191" t="s">
        <v>758</v>
      </c>
      <c r="Q5191" t="s">
        <v>759</v>
      </c>
      <c r="R5191" t="s">
        <v>759</v>
      </c>
      <c r="S5191" t="s">
        <v>757</v>
      </c>
      <c r="T5191" t="s">
        <v>757</v>
      </c>
      <c r="U5191" t="s">
        <v>757</v>
      </c>
      <c r="V5191" t="s">
        <v>756</v>
      </c>
      <c r="W5191" t="s">
        <v>756</v>
      </c>
      <c r="X5191" t="s">
        <v>8238</v>
      </c>
      <c r="Y5191" t="str">
        <f t="shared" si="1136"/>
        <v>diciembre</v>
      </c>
      <c r="Z5191">
        <f>YEAR(BD_PONDERACIONES[[#This Row],[Fecha Ejecución del Ticket]])</f>
        <v>2022</v>
      </c>
      <c r="AA5191" t="str">
        <f t="shared" si="1137"/>
        <v>febrero</v>
      </c>
      <c r="AB5191">
        <f>YEAR(BD_PONDERACIONES[[#This Row],[Fecha de Inspección]])</f>
        <v>2023</v>
      </c>
      <c r="AC5191">
        <f t="shared" si="1138"/>
        <v>0.5</v>
      </c>
      <c r="AD5191">
        <f t="shared" si="1139"/>
        <v>0.5</v>
      </c>
      <c r="AE5191">
        <f t="shared" si="1140"/>
        <v>0.5</v>
      </c>
      <c r="AF5191">
        <f t="shared" si="1141"/>
        <v>0.5</v>
      </c>
      <c r="AG5191">
        <f t="shared" si="1142"/>
        <v>0.5</v>
      </c>
      <c r="AH5191">
        <f t="shared" si="1143"/>
        <v>0.5</v>
      </c>
      <c r="AI5191">
        <f t="shared" si="1144"/>
        <v>0.25</v>
      </c>
      <c r="AJ5191">
        <f t="shared" si="1145"/>
        <v>0.25</v>
      </c>
      <c r="AK5191">
        <f t="shared" si="1146"/>
        <v>0.5</v>
      </c>
      <c r="AL5191">
        <f t="shared" si="1147"/>
        <v>0.5</v>
      </c>
      <c r="AM5191">
        <f t="shared" si="1148"/>
        <v>0.5</v>
      </c>
      <c r="AN5191" s="6">
        <f t="shared" si="1149"/>
        <v>1</v>
      </c>
      <c r="AO5191" t="str">
        <f>VLOOKUP(BD_PONDERACIONES[[#This Row],[Comuna]],Tabla3[#All],2,0)</f>
        <v>Florida</v>
      </c>
    </row>
    <row r="5192" spans="1:41" x14ac:dyDescent="0.35">
      <c r="A5192" t="s">
        <v>25641</v>
      </c>
      <c r="B5192" t="s">
        <v>25642</v>
      </c>
      <c r="C5192" t="s">
        <v>25643</v>
      </c>
      <c r="D5192" s="5">
        <v>44967</v>
      </c>
      <c r="E5192" s="5">
        <v>44902</v>
      </c>
      <c r="F5192" t="s">
        <v>753</v>
      </c>
      <c r="G5192" t="s">
        <v>25644</v>
      </c>
      <c r="H5192" t="s">
        <v>3394</v>
      </c>
      <c r="J5192" t="s">
        <v>756</v>
      </c>
      <c r="K5192" t="s">
        <v>756</v>
      </c>
      <c r="L5192" t="s">
        <v>757</v>
      </c>
      <c r="M5192" t="s">
        <v>757</v>
      </c>
      <c r="N5192" t="s">
        <v>756</v>
      </c>
      <c r="O5192" t="s">
        <v>756</v>
      </c>
      <c r="P5192" t="s">
        <v>765</v>
      </c>
      <c r="Q5192" t="s">
        <v>759</v>
      </c>
      <c r="R5192" t="s">
        <v>759</v>
      </c>
      <c r="S5192" t="s">
        <v>757</v>
      </c>
      <c r="T5192" t="s">
        <v>757</v>
      </c>
      <c r="U5192" t="s">
        <v>757</v>
      </c>
      <c r="V5192" t="s">
        <v>756</v>
      </c>
      <c r="W5192" t="s">
        <v>756</v>
      </c>
      <c r="X5192" t="s">
        <v>25645</v>
      </c>
      <c r="Y5192" t="str">
        <f t="shared" si="1136"/>
        <v>diciembre</v>
      </c>
      <c r="Z5192">
        <f>YEAR(BD_PONDERACIONES[[#This Row],[Fecha Ejecución del Ticket]])</f>
        <v>2022</v>
      </c>
      <c r="AA5192" t="str">
        <f t="shared" si="1137"/>
        <v>febrero</v>
      </c>
      <c r="AB5192">
        <f>YEAR(BD_PONDERACIONES[[#This Row],[Fecha de Inspección]])</f>
        <v>2023</v>
      </c>
      <c r="AC5192">
        <f t="shared" si="1138"/>
        <v>0.5</v>
      </c>
      <c r="AD5192">
        <f t="shared" si="1139"/>
        <v>0.5</v>
      </c>
      <c r="AE5192">
        <f t="shared" si="1140"/>
        <v>0.5</v>
      </c>
      <c r="AF5192">
        <f t="shared" si="1141"/>
        <v>0.5</v>
      </c>
      <c r="AG5192">
        <f t="shared" si="1142"/>
        <v>0.5</v>
      </c>
      <c r="AH5192">
        <f t="shared" si="1143"/>
        <v>0.5</v>
      </c>
      <c r="AI5192">
        <f t="shared" si="1144"/>
        <v>0.25</v>
      </c>
      <c r="AJ5192">
        <f t="shared" si="1145"/>
        <v>0.25</v>
      </c>
      <c r="AK5192">
        <f t="shared" si="1146"/>
        <v>0.5</v>
      </c>
      <c r="AL5192">
        <f t="shared" si="1147"/>
        <v>0.5</v>
      </c>
      <c r="AM5192">
        <f t="shared" si="1148"/>
        <v>0.5</v>
      </c>
      <c r="AN5192" s="6">
        <f t="shared" si="1149"/>
        <v>1</v>
      </c>
      <c r="AO5192" t="str">
        <f>VLOOKUP(BD_PONDERACIONES[[#This Row],[Comuna]],Tabla3[#All],2,0)</f>
        <v>Florida</v>
      </c>
    </row>
    <row r="5193" spans="1:41" x14ac:dyDescent="0.35">
      <c r="A5193" t="s">
        <v>25646</v>
      </c>
      <c r="B5193" t="s">
        <v>25647</v>
      </c>
      <c r="C5193" t="s">
        <v>25648</v>
      </c>
      <c r="D5193" s="5">
        <v>44967</v>
      </c>
      <c r="E5193" s="5">
        <v>44898</v>
      </c>
      <c r="F5193" t="s">
        <v>753</v>
      </c>
      <c r="G5193" t="s">
        <v>25649</v>
      </c>
      <c r="H5193" t="s">
        <v>3394</v>
      </c>
      <c r="J5193" t="s">
        <v>756</v>
      </c>
      <c r="K5193" t="s">
        <v>756</v>
      </c>
      <c r="L5193" t="s">
        <v>757</v>
      </c>
      <c r="M5193" t="s">
        <v>757</v>
      </c>
      <c r="N5193" t="s">
        <v>756</v>
      </c>
      <c r="O5193" t="s">
        <v>756</v>
      </c>
      <c r="P5193" t="s">
        <v>765</v>
      </c>
      <c r="Q5193" t="s">
        <v>25650</v>
      </c>
      <c r="R5193" t="s">
        <v>759</v>
      </c>
      <c r="S5193" t="s">
        <v>756</v>
      </c>
      <c r="T5193" t="s">
        <v>756</v>
      </c>
      <c r="U5193" t="s">
        <v>756</v>
      </c>
      <c r="V5193" t="s">
        <v>756</v>
      </c>
      <c r="W5193" t="s">
        <v>756</v>
      </c>
      <c r="X5193" t="s">
        <v>9524</v>
      </c>
      <c r="Y5193" t="str">
        <f t="shared" si="1136"/>
        <v>diciembre</v>
      </c>
      <c r="Z5193">
        <f>YEAR(BD_PONDERACIONES[[#This Row],[Fecha Ejecución del Ticket]])</f>
        <v>2022</v>
      </c>
      <c r="AA5193" t="str">
        <f t="shared" si="1137"/>
        <v>febrero</v>
      </c>
      <c r="AB5193">
        <f>YEAR(BD_PONDERACIONES[[#This Row],[Fecha de Inspección]])</f>
        <v>2023</v>
      </c>
      <c r="AC5193">
        <f t="shared" si="1138"/>
        <v>0.5</v>
      </c>
      <c r="AD5193">
        <f t="shared" si="1139"/>
        <v>0.5</v>
      </c>
      <c r="AE5193">
        <f t="shared" si="1140"/>
        <v>0.5</v>
      </c>
      <c r="AF5193">
        <f t="shared" si="1141"/>
        <v>0.5</v>
      </c>
      <c r="AG5193">
        <f t="shared" si="1142"/>
        <v>0.5</v>
      </c>
      <c r="AH5193">
        <f t="shared" si="1143"/>
        <v>0.5</v>
      </c>
      <c r="AI5193">
        <f t="shared" si="1144"/>
        <v>0.25</v>
      </c>
      <c r="AJ5193">
        <f t="shared" si="1145"/>
        <v>0.25</v>
      </c>
      <c r="AK5193">
        <f t="shared" si="1146"/>
        <v>0.5</v>
      </c>
      <c r="AL5193">
        <f t="shared" si="1147"/>
        <v>0.5</v>
      </c>
      <c r="AM5193">
        <f t="shared" si="1148"/>
        <v>0.5</v>
      </c>
      <c r="AN5193" s="6">
        <f t="shared" si="1149"/>
        <v>1</v>
      </c>
      <c r="AO5193" t="str">
        <f>VLOOKUP(BD_PONDERACIONES[[#This Row],[Comuna]],Tabla3[#All],2,0)</f>
        <v>Florida</v>
      </c>
    </row>
    <row r="5194" spans="1:41" x14ac:dyDescent="0.35">
      <c r="A5194" t="s">
        <v>25651</v>
      </c>
      <c r="B5194" t="s">
        <v>25652</v>
      </c>
      <c r="C5194" t="s">
        <v>25653</v>
      </c>
      <c r="D5194" s="5">
        <v>44967</v>
      </c>
      <c r="E5194" s="5">
        <v>44914</v>
      </c>
      <c r="F5194" t="s">
        <v>753</v>
      </c>
      <c r="G5194" t="s">
        <v>25649</v>
      </c>
      <c r="H5194" t="s">
        <v>3394</v>
      </c>
      <c r="J5194" t="s">
        <v>756</v>
      </c>
      <c r="K5194" t="s">
        <v>756</v>
      </c>
      <c r="L5194" t="s">
        <v>757</v>
      </c>
      <c r="M5194" t="s">
        <v>757</v>
      </c>
      <c r="N5194" t="s">
        <v>756</v>
      </c>
      <c r="O5194" t="s">
        <v>756</v>
      </c>
      <c r="P5194" t="s">
        <v>765</v>
      </c>
      <c r="Q5194" t="s">
        <v>25650</v>
      </c>
      <c r="R5194" t="s">
        <v>759</v>
      </c>
      <c r="S5194" t="s">
        <v>756</v>
      </c>
      <c r="T5194" t="s">
        <v>756</v>
      </c>
      <c r="U5194" t="s">
        <v>756</v>
      </c>
      <c r="V5194" t="s">
        <v>756</v>
      </c>
      <c r="W5194" t="s">
        <v>756</v>
      </c>
      <c r="X5194" t="s">
        <v>9524</v>
      </c>
      <c r="Y5194" t="str">
        <f t="shared" si="1136"/>
        <v>diciembre</v>
      </c>
      <c r="Z5194">
        <f>YEAR(BD_PONDERACIONES[[#This Row],[Fecha Ejecución del Ticket]])</f>
        <v>2022</v>
      </c>
      <c r="AA5194" t="str">
        <f t="shared" si="1137"/>
        <v>febrero</v>
      </c>
      <c r="AB5194">
        <f>YEAR(BD_PONDERACIONES[[#This Row],[Fecha de Inspección]])</f>
        <v>2023</v>
      </c>
      <c r="AC5194">
        <f t="shared" si="1138"/>
        <v>0.5</v>
      </c>
      <c r="AD5194">
        <f t="shared" si="1139"/>
        <v>0.5</v>
      </c>
      <c r="AE5194">
        <f t="shared" si="1140"/>
        <v>0.5</v>
      </c>
      <c r="AF5194">
        <f t="shared" si="1141"/>
        <v>0.5</v>
      </c>
      <c r="AG5194">
        <f t="shared" si="1142"/>
        <v>0.5</v>
      </c>
      <c r="AH5194">
        <f t="shared" si="1143"/>
        <v>0.5</v>
      </c>
      <c r="AI5194">
        <f t="shared" si="1144"/>
        <v>0.25</v>
      </c>
      <c r="AJ5194">
        <f t="shared" si="1145"/>
        <v>0.25</v>
      </c>
      <c r="AK5194">
        <f t="shared" si="1146"/>
        <v>0.5</v>
      </c>
      <c r="AL5194">
        <f t="shared" si="1147"/>
        <v>0.5</v>
      </c>
      <c r="AM5194">
        <f t="shared" si="1148"/>
        <v>0.5</v>
      </c>
      <c r="AN5194" s="6">
        <f t="shared" si="1149"/>
        <v>1</v>
      </c>
      <c r="AO5194" t="str">
        <f>VLOOKUP(BD_PONDERACIONES[[#This Row],[Comuna]],Tabla3[#All],2,0)</f>
        <v>Florida</v>
      </c>
    </row>
    <row r="5195" spans="1:41" x14ac:dyDescent="0.35">
      <c r="A5195" t="s">
        <v>25654</v>
      </c>
      <c r="B5195" t="s">
        <v>25655</v>
      </c>
      <c r="C5195" t="s">
        <v>25656</v>
      </c>
      <c r="D5195" s="5">
        <v>44967</v>
      </c>
      <c r="E5195" s="5">
        <v>44901</v>
      </c>
      <c r="F5195" t="s">
        <v>753</v>
      </c>
      <c r="G5195" t="s">
        <v>25657</v>
      </c>
      <c r="H5195" t="s">
        <v>3394</v>
      </c>
      <c r="J5195" t="s">
        <v>756</v>
      </c>
      <c r="K5195" t="s">
        <v>756</v>
      </c>
      <c r="L5195" t="s">
        <v>757</v>
      </c>
      <c r="M5195" t="s">
        <v>757</v>
      </c>
      <c r="N5195" t="s">
        <v>756</v>
      </c>
      <c r="O5195" t="s">
        <v>756</v>
      </c>
      <c r="P5195" t="s">
        <v>758</v>
      </c>
      <c r="Q5195" t="s">
        <v>759</v>
      </c>
      <c r="R5195" t="s">
        <v>759</v>
      </c>
      <c r="S5195" t="s">
        <v>757</v>
      </c>
      <c r="T5195" t="s">
        <v>757</v>
      </c>
      <c r="U5195" t="s">
        <v>757</v>
      </c>
      <c r="V5195" t="s">
        <v>756</v>
      </c>
      <c r="W5195" t="s">
        <v>756</v>
      </c>
      <c r="X5195" t="s">
        <v>8238</v>
      </c>
      <c r="Y5195" t="str">
        <f t="shared" si="1136"/>
        <v>diciembre</v>
      </c>
      <c r="Z5195">
        <f>YEAR(BD_PONDERACIONES[[#This Row],[Fecha Ejecución del Ticket]])</f>
        <v>2022</v>
      </c>
      <c r="AA5195" t="str">
        <f t="shared" si="1137"/>
        <v>febrero</v>
      </c>
      <c r="AB5195">
        <f>YEAR(BD_PONDERACIONES[[#This Row],[Fecha de Inspección]])</f>
        <v>2023</v>
      </c>
      <c r="AC5195">
        <f t="shared" si="1138"/>
        <v>0.5</v>
      </c>
      <c r="AD5195">
        <f t="shared" si="1139"/>
        <v>0.5</v>
      </c>
      <c r="AE5195">
        <f t="shared" si="1140"/>
        <v>0.5</v>
      </c>
      <c r="AF5195">
        <f t="shared" si="1141"/>
        <v>0.5</v>
      </c>
      <c r="AG5195">
        <f t="shared" si="1142"/>
        <v>0.5</v>
      </c>
      <c r="AH5195">
        <f t="shared" si="1143"/>
        <v>0.5</v>
      </c>
      <c r="AI5195">
        <f t="shared" si="1144"/>
        <v>0.25</v>
      </c>
      <c r="AJ5195">
        <f t="shared" si="1145"/>
        <v>0.25</v>
      </c>
      <c r="AK5195">
        <f t="shared" si="1146"/>
        <v>0.5</v>
      </c>
      <c r="AL5195">
        <f t="shared" si="1147"/>
        <v>0.5</v>
      </c>
      <c r="AM5195">
        <f t="shared" si="1148"/>
        <v>0.5</v>
      </c>
      <c r="AN5195" s="6">
        <f t="shared" si="1149"/>
        <v>1</v>
      </c>
      <c r="AO5195" t="str">
        <f>VLOOKUP(BD_PONDERACIONES[[#This Row],[Comuna]],Tabla3[#All],2,0)</f>
        <v>Florida</v>
      </c>
    </row>
    <row r="5196" spans="1:41" x14ac:dyDescent="0.35">
      <c r="A5196" t="s">
        <v>25525</v>
      </c>
      <c r="B5196" t="s">
        <v>25526</v>
      </c>
      <c r="C5196" t="s">
        <v>25527</v>
      </c>
      <c r="D5196" s="5">
        <v>44968</v>
      </c>
      <c r="E5196" s="5">
        <v>44908</v>
      </c>
      <c r="F5196" t="s">
        <v>753</v>
      </c>
      <c r="G5196" t="s">
        <v>25528</v>
      </c>
      <c r="H5196" t="s">
        <v>3799</v>
      </c>
      <c r="J5196" t="s">
        <v>756</v>
      </c>
      <c r="K5196" t="s">
        <v>756</v>
      </c>
      <c r="L5196" t="s">
        <v>757</v>
      </c>
      <c r="M5196" t="s">
        <v>757</v>
      </c>
      <c r="N5196" t="s">
        <v>756</v>
      </c>
      <c r="O5196" t="s">
        <v>756</v>
      </c>
      <c r="P5196" t="s">
        <v>758</v>
      </c>
      <c r="Q5196" t="s">
        <v>759</v>
      </c>
      <c r="R5196" t="s">
        <v>759</v>
      </c>
      <c r="S5196" t="s">
        <v>757</v>
      </c>
      <c r="T5196" t="s">
        <v>757</v>
      </c>
      <c r="U5196" t="s">
        <v>757</v>
      </c>
      <c r="V5196" t="s">
        <v>904</v>
      </c>
      <c r="W5196" t="s">
        <v>756</v>
      </c>
      <c r="X5196" t="s">
        <v>25529</v>
      </c>
      <c r="Y5196" t="str">
        <f t="shared" si="1136"/>
        <v>diciembre</v>
      </c>
      <c r="Z5196">
        <f>YEAR(BD_PONDERACIONES[[#This Row],[Fecha Ejecución del Ticket]])</f>
        <v>2022</v>
      </c>
      <c r="AA5196" t="str">
        <f t="shared" si="1137"/>
        <v>febrero</v>
      </c>
      <c r="AB5196">
        <f>YEAR(BD_PONDERACIONES[[#This Row],[Fecha de Inspección]])</f>
        <v>2023</v>
      </c>
      <c r="AC5196">
        <f t="shared" si="1138"/>
        <v>0.5</v>
      </c>
      <c r="AD5196">
        <f t="shared" si="1139"/>
        <v>0.5</v>
      </c>
      <c r="AE5196">
        <f t="shared" si="1140"/>
        <v>0.5</v>
      </c>
      <c r="AF5196">
        <f t="shared" si="1141"/>
        <v>0.5</v>
      </c>
      <c r="AG5196">
        <f t="shared" si="1142"/>
        <v>0.5</v>
      </c>
      <c r="AH5196">
        <f t="shared" si="1143"/>
        <v>0.5</v>
      </c>
      <c r="AI5196">
        <f t="shared" si="1144"/>
        <v>0.25</v>
      </c>
      <c r="AJ5196">
        <f t="shared" si="1145"/>
        <v>0.25</v>
      </c>
      <c r="AK5196">
        <f t="shared" si="1146"/>
        <v>0.5</v>
      </c>
      <c r="AL5196">
        <f t="shared" si="1147"/>
        <v>0.32500000000000001</v>
      </c>
      <c r="AM5196">
        <f t="shared" si="1148"/>
        <v>0.5</v>
      </c>
      <c r="AN5196" s="6">
        <f t="shared" si="1149"/>
        <v>0.96500000000000008</v>
      </c>
      <c r="AO5196" t="str">
        <f>VLOOKUP(BD_PONDERACIONES[[#This Row],[Comuna]],Tabla3[#All],2,0)</f>
        <v>Florida</v>
      </c>
    </row>
    <row r="5197" spans="1:41" x14ac:dyDescent="0.35">
      <c r="A5197" t="s">
        <v>25530</v>
      </c>
      <c r="B5197" t="s">
        <v>25531</v>
      </c>
      <c r="C5197" t="s">
        <v>25532</v>
      </c>
      <c r="D5197" s="5">
        <v>44968</v>
      </c>
      <c r="E5197" s="5">
        <v>44908</v>
      </c>
      <c r="F5197" t="s">
        <v>753</v>
      </c>
      <c r="G5197" t="s">
        <v>25533</v>
      </c>
      <c r="H5197" t="s">
        <v>3799</v>
      </c>
      <c r="J5197" t="s">
        <v>756</v>
      </c>
      <c r="K5197" t="s">
        <v>756</v>
      </c>
      <c r="L5197" t="s">
        <v>773</v>
      </c>
      <c r="M5197" t="s">
        <v>773</v>
      </c>
      <c r="N5197" t="s">
        <v>756</v>
      </c>
      <c r="O5197" t="s">
        <v>756</v>
      </c>
      <c r="P5197" t="s">
        <v>765</v>
      </c>
      <c r="Q5197" t="s">
        <v>25534</v>
      </c>
      <c r="R5197" t="s">
        <v>759</v>
      </c>
      <c r="S5197" t="s">
        <v>756</v>
      </c>
      <c r="T5197" t="s">
        <v>756</v>
      </c>
      <c r="U5197" t="s">
        <v>756</v>
      </c>
      <c r="V5197" t="s">
        <v>756</v>
      </c>
      <c r="W5197" t="s">
        <v>756</v>
      </c>
      <c r="X5197" t="s">
        <v>25535</v>
      </c>
      <c r="Y5197" t="str">
        <f t="shared" si="1136"/>
        <v>diciembre</v>
      </c>
      <c r="Z5197">
        <f>YEAR(BD_PONDERACIONES[[#This Row],[Fecha Ejecución del Ticket]])</f>
        <v>2022</v>
      </c>
      <c r="AA5197" t="str">
        <f t="shared" si="1137"/>
        <v>febrero</v>
      </c>
      <c r="AB5197">
        <f>YEAR(BD_PONDERACIONES[[#This Row],[Fecha de Inspección]])</f>
        <v>2023</v>
      </c>
      <c r="AC5197">
        <f t="shared" si="1138"/>
        <v>0.5</v>
      </c>
      <c r="AD5197">
        <f t="shared" si="1139"/>
        <v>0.5</v>
      </c>
      <c r="AE5197">
        <f t="shared" si="1140"/>
        <v>0</v>
      </c>
      <c r="AF5197">
        <f t="shared" si="1141"/>
        <v>0</v>
      </c>
      <c r="AG5197">
        <f t="shared" si="1142"/>
        <v>0.5</v>
      </c>
      <c r="AH5197">
        <f t="shared" si="1143"/>
        <v>0.5</v>
      </c>
      <c r="AI5197">
        <f t="shared" si="1144"/>
        <v>0.25</v>
      </c>
      <c r="AJ5197">
        <f t="shared" si="1145"/>
        <v>0.25</v>
      </c>
      <c r="AK5197">
        <f t="shared" si="1146"/>
        <v>0.5</v>
      </c>
      <c r="AL5197">
        <f t="shared" si="1147"/>
        <v>0.5</v>
      </c>
      <c r="AM5197">
        <f t="shared" si="1148"/>
        <v>0.5</v>
      </c>
      <c r="AN5197" s="6">
        <f t="shared" si="1149"/>
        <v>0.7</v>
      </c>
      <c r="AO5197" t="str">
        <f>VLOOKUP(BD_PONDERACIONES[[#This Row],[Comuna]],Tabla3[#All],2,0)</f>
        <v>Florida</v>
      </c>
    </row>
    <row r="5198" spans="1:41" x14ac:dyDescent="0.35">
      <c r="A5198" t="s">
        <v>25536</v>
      </c>
      <c r="B5198" t="s">
        <v>25537</v>
      </c>
      <c r="C5198" t="s">
        <v>25538</v>
      </c>
      <c r="D5198" s="5">
        <v>44968</v>
      </c>
      <c r="E5198" s="5">
        <v>44898</v>
      </c>
      <c r="F5198" t="s">
        <v>753</v>
      </c>
      <c r="G5198" t="s">
        <v>25539</v>
      </c>
      <c r="H5198" t="s">
        <v>3799</v>
      </c>
      <c r="J5198" t="s">
        <v>756</v>
      </c>
      <c r="K5198" t="s">
        <v>756</v>
      </c>
      <c r="L5198" t="s">
        <v>773</v>
      </c>
      <c r="M5198" t="s">
        <v>773</v>
      </c>
      <c r="N5198" t="s">
        <v>756</v>
      </c>
      <c r="O5198" t="s">
        <v>756</v>
      </c>
      <c r="P5198" t="s">
        <v>765</v>
      </c>
      <c r="Q5198" t="s">
        <v>25540</v>
      </c>
      <c r="R5198" t="s">
        <v>759</v>
      </c>
      <c r="S5198" t="s">
        <v>756</v>
      </c>
      <c r="T5198" t="s">
        <v>756</v>
      </c>
      <c r="U5198" t="s">
        <v>756</v>
      </c>
      <c r="V5198" t="s">
        <v>756</v>
      </c>
      <c r="W5198" t="s">
        <v>756</v>
      </c>
      <c r="X5198" t="s">
        <v>25541</v>
      </c>
      <c r="Y5198" t="str">
        <f t="shared" si="1136"/>
        <v>diciembre</v>
      </c>
      <c r="Z5198">
        <f>YEAR(BD_PONDERACIONES[[#This Row],[Fecha Ejecución del Ticket]])</f>
        <v>2022</v>
      </c>
      <c r="AA5198" t="str">
        <f t="shared" si="1137"/>
        <v>febrero</v>
      </c>
      <c r="AB5198">
        <f>YEAR(BD_PONDERACIONES[[#This Row],[Fecha de Inspección]])</f>
        <v>2023</v>
      </c>
      <c r="AC5198">
        <f t="shared" si="1138"/>
        <v>0.5</v>
      </c>
      <c r="AD5198">
        <f t="shared" si="1139"/>
        <v>0.5</v>
      </c>
      <c r="AE5198">
        <f t="shared" si="1140"/>
        <v>0</v>
      </c>
      <c r="AF5198">
        <f t="shared" si="1141"/>
        <v>0</v>
      </c>
      <c r="AG5198">
        <f t="shared" si="1142"/>
        <v>0.5</v>
      </c>
      <c r="AH5198">
        <f t="shared" si="1143"/>
        <v>0.5</v>
      </c>
      <c r="AI5198">
        <f t="shared" si="1144"/>
        <v>0.25</v>
      </c>
      <c r="AJ5198">
        <f t="shared" si="1145"/>
        <v>0.25</v>
      </c>
      <c r="AK5198">
        <f t="shared" si="1146"/>
        <v>0.5</v>
      </c>
      <c r="AL5198">
        <f t="shared" si="1147"/>
        <v>0.5</v>
      </c>
      <c r="AM5198">
        <f t="shared" si="1148"/>
        <v>0.5</v>
      </c>
      <c r="AN5198" s="6">
        <f t="shared" si="1149"/>
        <v>0.7</v>
      </c>
      <c r="AO5198" t="str">
        <f>VLOOKUP(BD_PONDERACIONES[[#This Row],[Comuna]],Tabla3[#All],2,0)</f>
        <v>Florida</v>
      </c>
    </row>
    <row r="5199" spans="1:41" x14ac:dyDescent="0.35">
      <c r="A5199" t="s">
        <v>25542</v>
      </c>
      <c r="B5199" t="s">
        <v>25543</v>
      </c>
      <c r="C5199" t="s">
        <v>25544</v>
      </c>
      <c r="D5199" s="5">
        <v>44968</v>
      </c>
      <c r="E5199" s="5">
        <v>44901</v>
      </c>
      <c r="F5199" t="s">
        <v>753</v>
      </c>
      <c r="G5199" t="s">
        <v>25545</v>
      </c>
      <c r="H5199" t="s">
        <v>3799</v>
      </c>
      <c r="J5199" t="s">
        <v>756</v>
      </c>
      <c r="K5199" t="s">
        <v>756</v>
      </c>
      <c r="L5199" t="s">
        <v>757</v>
      </c>
      <c r="M5199" t="s">
        <v>757</v>
      </c>
      <c r="N5199" t="s">
        <v>756</v>
      </c>
      <c r="O5199" t="s">
        <v>756</v>
      </c>
      <c r="P5199" t="s">
        <v>758</v>
      </c>
      <c r="Q5199" t="s">
        <v>759</v>
      </c>
      <c r="R5199" t="s">
        <v>759</v>
      </c>
      <c r="S5199" t="s">
        <v>757</v>
      </c>
      <c r="T5199" t="s">
        <v>757</v>
      </c>
      <c r="U5199" t="s">
        <v>757</v>
      </c>
      <c r="V5199" t="s">
        <v>756</v>
      </c>
      <c r="W5199" t="s">
        <v>756</v>
      </c>
      <c r="X5199" t="s">
        <v>8238</v>
      </c>
      <c r="Y5199" t="str">
        <f t="shared" si="1136"/>
        <v>diciembre</v>
      </c>
      <c r="Z5199">
        <f>YEAR(BD_PONDERACIONES[[#This Row],[Fecha Ejecución del Ticket]])</f>
        <v>2022</v>
      </c>
      <c r="AA5199" t="str">
        <f t="shared" si="1137"/>
        <v>febrero</v>
      </c>
      <c r="AB5199">
        <f>YEAR(BD_PONDERACIONES[[#This Row],[Fecha de Inspección]])</f>
        <v>2023</v>
      </c>
      <c r="AC5199">
        <f t="shared" si="1138"/>
        <v>0.5</v>
      </c>
      <c r="AD5199">
        <f t="shared" si="1139"/>
        <v>0.5</v>
      </c>
      <c r="AE5199">
        <f t="shared" si="1140"/>
        <v>0.5</v>
      </c>
      <c r="AF5199">
        <f t="shared" si="1141"/>
        <v>0.5</v>
      </c>
      <c r="AG5199">
        <f t="shared" si="1142"/>
        <v>0.5</v>
      </c>
      <c r="AH5199">
        <f t="shared" si="1143"/>
        <v>0.5</v>
      </c>
      <c r="AI5199">
        <f t="shared" si="1144"/>
        <v>0.25</v>
      </c>
      <c r="AJ5199">
        <f t="shared" si="1145"/>
        <v>0.25</v>
      </c>
      <c r="AK5199">
        <f t="shared" si="1146"/>
        <v>0.5</v>
      </c>
      <c r="AL5199">
        <f t="shared" si="1147"/>
        <v>0.5</v>
      </c>
      <c r="AM5199">
        <f t="shared" si="1148"/>
        <v>0.5</v>
      </c>
      <c r="AN5199" s="6">
        <f t="shared" si="1149"/>
        <v>1</v>
      </c>
      <c r="AO5199" t="str">
        <f>VLOOKUP(BD_PONDERACIONES[[#This Row],[Comuna]],Tabla3[#All],2,0)</f>
        <v>Florida</v>
      </c>
    </row>
    <row r="5200" spans="1:41" x14ac:dyDescent="0.35">
      <c r="A5200" t="s">
        <v>25546</v>
      </c>
      <c r="B5200" t="s">
        <v>25547</v>
      </c>
      <c r="C5200" t="s">
        <v>25548</v>
      </c>
      <c r="D5200" s="5">
        <v>44968</v>
      </c>
      <c r="E5200" s="5">
        <v>44904</v>
      </c>
      <c r="F5200" t="s">
        <v>753</v>
      </c>
      <c r="G5200" t="s">
        <v>25549</v>
      </c>
      <c r="H5200" t="s">
        <v>3799</v>
      </c>
      <c r="J5200" t="s">
        <v>756</v>
      </c>
      <c r="K5200" t="s">
        <v>756</v>
      </c>
      <c r="L5200" t="s">
        <v>756</v>
      </c>
      <c r="M5200" t="s">
        <v>756</v>
      </c>
      <c r="N5200" t="s">
        <v>756</v>
      </c>
      <c r="O5200" t="s">
        <v>756</v>
      </c>
      <c r="P5200" t="s">
        <v>765</v>
      </c>
      <c r="Q5200" t="s">
        <v>25550</v>
      </c>
      <c r="R5200" t="s">
        <v>759</v>
      </c>
      <c r="S5200" t="s">
        <v>756</v>
      </c>
      <c r="T5200" t="s">
        <v>756</v>
      </c>
      <c r="U5200" t="s">
        <v>756</v>
      </c>
      <c r="V5200" t="s">
        <v>756</v>
      </c>
      <c r="W5200" t="s">
        <v>756</v>
      </c>
      <c r="X5200" t="s">
        <v>9524</v>
      </c>
      <c r="Y5200" t="str">
        <f t="shared" si="1136"/>
        <v>diciembre</v>
      </c>
      <c r="Z5200">
        <f>YEAR(BD_PONDERACIONES[[#This Row],[Fecha Ejecución del Ticket]])</f>
        <v>2022</v>
      </c>
      <c r="AA5200" t="str">
        <f t="shared" si="1137"/>
        <v>febrero</v>
      </c>
      <c r="AB5200">
        <f>YEAR(BD_PONDERACIONES[[#This Row],[Fecha de Inspección]])</f>
        <v>2023</v>
      </c>
      <c r="AC5200">
        <f t="shared" si="1138"/>
        <v>0.5</v>
      </c>
      <c r="AD5200">
        <f t="shared" si="1139"/>
        <v>0.5</v>
      </c>
      <c r="AE5200">
        <f t="shared" si="1140"/>
        <v>0.5</v>
      </c>
      <c r="AF5200">
        <f t="shared" si="1141"/>
        <v>0.5</v>
      </c>
      <c r="AG5200">
        <f t="shared" si="1142"/>
        <v>0.5</v>
      </c>
      <c r="AH5200">
        <f t="shared" si="1143"/>
        <v>0.5</v>
      </c>
      <c r="AI5200">
        <f t="shared" si="1144"/>
        <v>0.25</v>
      </c>
      <c r="AJ5200">
        <f t="shared" si="1145"/>
        <v>0.25</v>
      </c>
      <c r="AK5200">
        <f t="shared" si="1146"/>
        <v>0.5</v>
      </c>
      <c r="AL5200">
        <f t="shared" si="1147"/>
        <v>0.5</v>
      </c>
      <c r="AM5200">
        <f t="shared" si="1148"/>
        <v>0.5</v>
      </c>
      <c r="AN5200" s="6">
        <f t="shared" si="1149"/>
        <v>1</v>
      </c>
      <c r="AO5200" t="str">
        <f>VLOOKUP(BD_PONDERACIONES[[#This Row],[Comuna]],Tabla3[#All],2,0)</f>
        <v>Florida</v>
      </c>
    </row>
    <row r="5201" spans="1:41" x14ac:dyDescent="0.35">
      <c r="A5201" t="s">
        <v>25551</v>
      </c>
      <c r="B5201" t="s">
        <v>25552</v>
      </c>
      <c r="C5201" t="s">
        <v>25553</v>
      </c>
      <c r="D5201" s="5">
        <v>44968</v>
      </c>
      <c r="E5201" s="5">
        <v>44904</v>
      </c>
      <c r="F5201" t="s">
        <v>753</v>
      </c>
      <c r="G5201" t="s">
        <v>25549</v>
      </c>
      <c r="H5201" t="s">
        <v>3799</v>
      </c>
      <c r="J5201" t="s">
        <v>756</v>
      </c>
      <c r="K5201" t="s">
        <v>756</v>
      </c>
      <c r="L5201" t="s">
        <v>757</v>
      </c>
      <c r="M5201" t="s">
        <v>757</v>
      </c>
      <c r="N5201" t="s">
        <v>756</v>
      </c>
      <c r="O5201" t="s">
        <v>756</v>
      </c>
      <c r="P5201" t="s">
        <v>765</v>
      </c>
      <c r="Q5201" t="s">
        <v>25550</v>
      </c>
      <c r="R5201" t="s">
        <v>759</v>
      </c>
      <c r="S5201" t="s">
        <v>756</v>
      </c>
      <c r="T5201" t="s">
        <v>756</v>
      </c>
      <c r="U5201" t="s">
        <v>756</v>
      </c>
      <c r="V5201" t="s">
        <v>756</v>
      </c>
      <c r="W5201" t="s">
        <v>756</v>
      </c>
      <c r="X5201" t="s">
        <v>9524</v>
      </c>
      <c r="Y5201" t="str">
        <f t="shared" si="1136"/>
        <v>diciembre</v>
      </c>
      <c r="Z5201">
        <f>YEAR(BD_PONDERACIONES[[#This Row],[Fecha Ejecución del Ticket]])</f>
        <v>2022</v>
      </c>
      <c r="AA5201" t="str">
        <f t="shared" si="1137"/>
        <v>febrero</v>
      </c>
      <c r="AB5201">
        <f>YEAR(BD_PONDERACIONES[[#This Row],[Fecha de Inspección]])</f>
        <v>2023</v>
      </c>
      <c r="AC5201">
        <f t="shared" si="1138"/>
        <v>0.5</v>
      </c>
      <c r="AD5201">
        <f t="shared" si="1139"/>
        <v>0.5</v>
      </c>
      <c r="AE5201">
        <f t="shared" si="1140"/>
        <v>0.5</v>
      </c>
      <c r="AF5201">
        <f t="shared" si="1141"/>
        <v>0.5</v>
      </c>
      <c r="AG5201">
        <f t="shared" si="1142"/>
        <v>0.5</v>
      </c>
      <c r="AH5201">
        <f t="shared" si="1143"/>
        <v>0.5</v>
      </c>
      <c r="AI5201">
        <f t="shared" si="1144"/>
        <v>0.25</v>
      </c>
      <c r="AJ5201">
        <f t="shared" si="1145"/>
        <v>0.25</v>
      </c>
      <c r="AK5201">
        <f t="shared" si="1146"/>
        <v>0.5</v>
      </c>
      <c r="AL5201">
        <f t="shared" si="1147"/>
        <v>0.5</v>
      </c>
      <c r="AM5201">
        <f t="shared" si="1148"/>
        <v>0.5</v>
      </c>
      <c r="AN5201" s="6">
        <f t="shared" si="1149"/>
        <v>1</v>
      </c>
      <c r="AO5201" t="str">
        <f>VLOOKUP(BD_PONDERACIONES[[#This Row],[Comuna]],Tabla3[#All],2,0)</f>
        <v>Florida</v>
      </c>
    </row>
    <row r="5202" spans="1:41" x14ac:dyDescent="0.35">
      <c r="A5202" t="s">
        <v>25554</v>
      </c>
      <c r="B5202" t="s">
        <v>25555</v>
      </c>
      <c r="C5202" t="s">
        <v>25556</v>
      </c>
      <c r="D5202" s="5">
        <v>44968</v>
      </c>
      <c r="E5202" s="5">
        <v>44914</v>
      </c>
      <c r="F5202" t="s">
        <v>753</v>
      </c>
      <c r="G5202" t="s">
        <v>25549</v>
      </c>
      <c r="H5202" t="s">
        <v>3799</v>
      </c>
      <c r="J5202" t="s">
        <v>756</v>
      </c>
      <c r="K5202" t="s">
        <v>756</v>
      </c>
      <c r="L5202" t="s">
        <v>757</v>
      </c>
      <c r="M5202" t="s">
        <v>757</v>
      </c>
      <c r="N5202" t="s">
        <v>756</v>
      </c>
      <c r="O5202" t="s">
        <v>756</v>
      </c>
      <c r="P5202" t="s">
        <v>765</v>
      </c>
      <c r="Q5202" t="s">
        <v>25550</v>
      </c>
      <c r="R5202" t="s">
        <v>759</v>
      </c>
      <c r="S5202" t="s">
        <v>756</v>
      </c>
      <c r="T5202" t="s">
        <v>756</v>
      </c>
      <c r="U5202" t="s">
        <v>756</v>
      </c>
      <c r="V5202" t="s">
        <v>756</v>
      </c>
      <c r="W5202" t="s">
        <v>768</v>
      </c>
      <c r="X5202" t="s">
        <v>25557</v>
      </c>
      <c r="Y5202" t="str">
        <f t="shared" si="1136"/>
        <v>diciembre</v>
      </c>
      <c r="Z5202">
        <f>YEAR(BD_PONDERACIONES[[#This Row],[Fecha Ejecución del Ticket]])</f>
        <v>2022</v>
      </c>
      <c r="AA5202" t="str">
        <f t="shared" si="1137"/>
        <v>febrero</v>
      </c>
      <c r="AB5202">
        <f>YEAR(BD_PONDERACIONES[[#This Row],[Fecha de Inspección]])</f>
        <v>2023</v>
      </c>
      <c r="AC5202">
        <f t="shared" si="1138"/>
        <v>0.5</v>
      </c>
      <c r="AD5202">
        <f t="shared" si="1139"/>
        <v>0.5</v>
      </c>
      <c r="AE5202">
        <f t="shared" si="1140"/>
        <v>0.5</v>
      </c>
      <c r="AF5202">
        <f t="shared" si="1141"/>
        <v>0.5</v>
      </c>
      <c r="AG5202">
        <f t="shared" si="1142"/>
        <v>0.5</v>
      </c>
      <c r="AH5202">
        <f t="shared" si="1143"/>
        <v>0.5</v>
      </c>
      <c r="AI5202">
        <f t="shared" si="1144"/>
        <v>0.25</v>
      </c>
      <c r="AJ5202">
        <f t="shared" si="1145"/>
        <v>0.25</v>
      </c>
      <c r="AK5202">
        <f t="shared" si="1146"/>
        <v>0.5</v>
      </c>
      <c r="AL5202">
        <f t="shared" si="1147"/>
        <v>0.5</v>
      </c>
      <c r="AM5202">
        <f t="shared" si="1148"/>
        <v>0.17499999999999999</v>
      </c>
      <c r="AN5202" s="6">
        <f t="shared" si="1149"/>
        <v>0.93500000000000005</v>
      </c>
      <c r="AO5202" t="str">
        <f>VLOOKUP(BD_PONDERACIONES[[#This Row],[Comuna]],Tabla3[#All],2,0)</f>
        <v>Florida</v>
      </c>
    </row>
    <row r="5203" spans="1:41" x14ac:dyDescent="0.35">
      <c r="A5203" t="s">
        <v>25558</v>
      </c>
      <c r="B5203" t="s">
        <v>25559</v>
      </c>
      <c r="C5203" t="s">
        <v>25560</v>
      </c>
      <c r="D5203" s="5">
        <v>44968</v>
      </c>
      <c r="E5203" s="5">
        <v>44916</v>
      </c>
      <c r="F5203" t="s">
        <v>753</v>
      </c>
      <c r="G5203" t="s">
        <v>25561</v>
      </c>
      <c r="H5203" t="s">
        <v>3799</v>
      </c>
      <c r="J5203" t="s">
        <v>756</v>
      </c>
      <c r="K5203" t="s">
        <v>756</v>
      </c>
      <c r="L5203" t="s">
        <v>757</v>
      </c>
      <c r="M5203" t="s">
        <v>757</v>
      </c>
      <c r="N5203" t="s">
        <v>756</v>
      </c>
      <c r="O5203" t="s">
        <v>756</v>
      </c>
      <c r="P5203" t="s">
        <v>758</v>
      </c>
      <c r="Q5203" t="s">
        <v>759</v>
      </c>
      <c r="R5203" t="s">
        <v>759</v>
      </c>
      <c r="S5203" t="s">
        <v>757</v>
      </c>
      <c r="T5203" t="s">
        <v>757</v>
      </c>
      <c r="U5203" t="s">
        <v>757</v>
      </c>
      <c r="V5203" t="s">
        <v>756</v>
      </c>
      <c r="W5203" t="s">
        <v>756</v>
      </c>
      <c r="X5203" t="s">
        <v>25562</v>
      </c>
      <c r="Y5203" t="str">
        <f t="shared" si="1136"/>
        <v>diciembre</v>
      </c>
      <c r="Z5203">
        <f>YEAR(BD_PONDERACIONES[[#This Row],[Fecha Ejecución del Ticket]])</f>
        <v>2022</v>
      </c>
      <c r="AA5203" t="str">
        <f t="shared" si="1137"/>
        <v>febrero</v>
      </c>
      <c r="AB5203">
        <f>YEAR(BD_PONDERACIONES[[#This Row],[Fecha de Inspección]])</f>
        <v>2023</v>
      </c>
      <c r="AC5203">
        <f t="shared" si="1138"/>
        <v>0.5</v>
      </c>
      <c r="AD5203">
        <f t="shared" si="1139"/>
        <v>0.5</v>
      </c>
      <c r="AE5203">
        <f t="shared" si="1140"/>
        <v>0.5</v>
      </c>
      <c r="AF5203">
        <f t="shared" si="1141"/>
        <v>0.5</v>
      </c>
      <c r="AG5203">
        <f t="shared" si="1142"/>
        <v>0.5</v>
      </c>
      <c r="AH5203">
        <f t="shared" si="1143"/>
        <v>0.5</v>
      </c>
      <c r="AI5203">
        <f t="shared" si="1144"/>
        <v>0.25</v>
      </c>
      <c r="AJ5203">
        <f t="shared" si="1145"/>
        <v>0.25</v>
      </c>
      <c r="AK5203">
        <f t="shared" si="1146"/>
        <v>0.5</v>
      </c>
      <c r="AL5203">
        <f t="shared" si="1147"/>
        <v>0.5</v>
      </c>
      <c r="AM5203">
        <f t="shared" si="1148"/>
        <v>0.5</v>
      </c>
      <c r="AN5203" s="6">
        <f t="shared" si="1149"/>
        <v>1</v>
      </c>
      <c r="AO5203" t="str">
        <f>VLOOKUP(BD_PONDERACIONES[[#This Row],[Comuna]],Tabla3[#All],2,0)</f>
        <v>Florida</v>
      </c>
    </row>
    <row r="5204" spans="1:41" x14ac:dyDescent="0.35">
      <c r="A5204" t="s">
        <v>25563</v>
      </c>
      <c r="B5204" t="s">
        <v>25564</v>
      </c>
      <c r="C5204" t="s">
        <v>25565</v>
      </c>
      <c r="D5204" s="5">
        <v>44968</v>
      </c>
      <c r="E5204" s="5">
        <v>44900</v>
      </c>
      <c r="F5204" t="s">
        <v>753</v>
      </c>
      <c r="G5204" t="s">
        <v>25566</v>
      </c>
      <c r="H5204" t="s">
        <v>3799</v>
      </c>
      <c r="J5204" t="s">
        <v>756</v>
      </c>
      <c r="K5204" t="s">
        <v>756</v>
      </c>
      <c r="L5204" t="s">
        <v>757</v>
      </c>
      <c r="M5204" t="s">
        <v>757</v>
      </c>
      <c r="N5204" t="s">
        <v>756</v>
      </c>
      <c r="O5204" t="s">
        <v>756</v>
      </c>
      <c r="P5204" t="s">
        <v>765</v>
      </c>
      <c r="Q5204" t="s">
        <v>759</v>
      </c>
      <c r="R5204" t="s">
        <v>759</v>
      </c>
      <c r="S5204" t="s">
        <v>757</v>
      </c>
      <c r="T5204" t="s">
        <v>757</v>
      </c>
      <c r="U5204" t="s">
        <v>757</v>
      </c>
      <c r="V5204" t="s">
        <v>756</v>
      </c>
      <c r="W5204" t="s">
        <v>756</v>
      </c>
      <c r="X5204" t="s">
        <v>25567</v>
      </c>
      <c r="Y5204" t="str">
        <f t="shared" si="1136"/>
        <v>diciembre</v>
      </c>
      <c r="Z5204">
        <f>YEAR(BD_PONDERACIONES[[#This Row],[Fecha Ejecución del Ticket]])</f>
        <v>2022</v>
      </c>
      <c r="AA5204" t="str">
        <f t="shared" si="1137"/>
        <v>febrero</v>
      </c>
      <c r="AB5204">
        <f>YEAR(BD_PONDERACIONES[[#This Row],[Fecha de Inspección]])</f>
        <v>2023</v>
      </c>
      <c r="AC5204">
        <f t="shared" si="1138"/>
        <v>0.5</v>
      </c>
      <c r="AD5204">
        <f t="shared" si="1139"/>
        <v>0.5</v>
      </c>
      <c r="AE5204">
        <f t="shared" si="1140"/>
        <v>0.5</v>
      </c>
      <c r="AF5204">
        <f t="shared" si="1141"/>
        <v>0.5</v>
      </c>
      <c r="AG5204">
        <f t="shared" si="1142"/>
        <v>0.5</v>
      </c>
      <c r="AH5204">
        <f t="shared" si="1143"/>
        <v>0.5</v>
      </c>
      <c r="AI5204">
        <f t="shared" si="1144"/>
        <v>0.25</v>
      </c>
      <c r="AJ5204">
        <f t="shared" si="1145"/>
        <v>0.25</v>
      </c>
      <c r="AK5204">
        <f t="shared" si="1146"/>
        <v>0.5</v>
      </c>
      <c r="AL5204">
        <f t="shared" si="1147"/>
        <v>0.5</v>
      </c>
      <c r="AM5204">
        <f t="shared" si="1148"/>
        <v>0.5</v>
      </c>
      <c r="AN5204" s="6">
        <f t="shared" si="1149"/>
        <v>1</v>
      </c>
      <c r="AO5204" t="str">
        <f>VLOOKUP(BD_PONDERACIONES[[#This Row],[Comuna]],Tabla3[#All],2,0)</f>
        <v>Florida</v>
      </c>
    </row>
    <row r="5205" spans="1:41" x14ac:dyDescent="0.35">
      <c r="A5205" t="s">
        <v>25568</v>
      </c>
      <c r="B5205" t="s">
        <v>25569</v>
      </c>
      <c r="C5205" t="s">
        <v>25570</v>
      </c>
      <c r="D5205" s="5">
        <v>44968</v>
      </c>
      <c r="E5205" s="5">
        <v>44911</v>
      </c>
      <c r="F5205" t="s">
        <v>753</v>
      </c>
      <c r="G5205" t="s">
        <v>25571</v>
      </c>
      <c r="H5205" t="s">
        <v>3799</v>
      </c>
      <c r="J5205" t="s">
        <v>756</v>
      </c>
      <c r="K5205" t="s">
        <v>756</v>
      </c>
      <c r="L5205" t="s">
        <v>757</v>
      </c>
      <c r="M5205" t="s">
        <v>757</v>
      </c>
      <c r="N5205" t="s">
        <v>756</v>
      </c>
      <c r="O5205" t="s">
        <v>756</v>
      </c>
      <c r="P5205" t="s">
        <v>765</v>
      </c>
      <c r="Q5205" t="s">
        <v>25572</v>
      </c>
      <c r="R5205" t="s">
        <v>759</v>
      </c>
      <c r="S5205" t="s">
        <v>756</v>
      </c>
      <c r="T5205" t="s">
        <v>756</v>
      </c>
      <c r="U5205" t="s">
        <v>756</v>
      </c>
      <c r="V5205" t="s">
        <v>756</v>
      </c>
      <c r="W5205" t="s">
        <v>756</v>
      </c>
      <c r="X5205" t="s">
        <v>9524</v>
      </c>
      <c r="Y5205" t="str">
        <f t="shared" si="1136"/>
        <v>diciembre</v>
      </c>
      <c r="Z5205">
        <f>YEAR(BD_PONDERACIONES[[#This Row],[Fecha Ejecución del Ticket]])</f>
        <v>2022</v>
      </c>
      <c r="AA5205" t="str">
        <f t="shared" si="1137"/>
        <v>febrero</v>
      </c>
      <c r="AB5205">
        <f>YEAR(BD_PONDERACIONES[[#This Row],[Fecha de Inspección]])</f>
        <v>2023</v>
      </c>
      <c r="AC5205">
        <f t="shared" si="1138"/>
        <v>0.5</v>
      </c>
      <c r="AD5205">
        <f t="shared" si="1139"/>
        <v>0.5</v>
      </c>
      <c r="AE5205">
        <f t="shared" si="1140"/>
        <v>0.5</v>
      </c>
      <c r="AF5205">
        <f t="shared" si="1141"/>
        <v>0.5</v>
      </c>
      <c r="AG5205">
        <f t="shared" si="1142"/>
        <v>0.5</v>
      </c>
      <c r="AH5205">
        <f t="shared" si="1143"/>
        <v>0.5</v>
      </c>
      <c r="AI5205">
        <f t="shared" si="1144"/>
        <v>0.25</v>
      </c>
      <c r="AJ5205">
        <f t="shared" si="1145"/>
        <v>0.25</v>
      </c>
      <c r="AK5205">
        <f t="shared" si="1146"/>
        <v>0.5</v>
      </c>
      <c r="AL5205">
        <f t="shared" si="1147"/>
        <v>0.5</v>
      </c>
      <c r="AM5205">
        <f t="shared" si="1148"/>
        <v>0.5</v>
      </c>
      <c r="AN5205" s="6">
        <f t="shared" si="1149"/>
        <v>1</v>
      </c>
      <c r="AO5205" t="str">
        <f>VLOOKUP(BD_PONDERACIONES[[#This Row],[Comuna]],Tabla3[#All],2,0)</f>
        <v>Florida</v>
      </c>
    </row>
    <row r="5206" spans="1:41" x14ac:dyDescent="0.35">
      <c r="A5206" t="s">
        <v>25573</v>
      </c>
      <c r="B5206" t="s">
        <v>25574</v>
      </c>
      <c r="C5206" t="s">
        <v>25575</v>
      </c>
      <c r="D5206" s="5">
        <v>44968</v>
      </c>
      <c r="E5206" s="5">
        <v>44901</v>
      </c>
      <c r="F5206" t="s">
        <v>753</v>
      </c>
      <c r="G5206" t="s">
        <v>25576</v>
      </c>
      <c r="H5206" t="s">
        <v>3799</v>
      </c>
      <c r="J5206" t="s">
        <v>756</v>
      </c>
      <c r="K5206" t="s">
        <v>756</v>
      </c>
      <c r="L5206" t="s">
        <v>773</v>
      </c>
      <c r="M5206" t="s">
        <v>773</v>
      </c>
      <c r="N5206" t="s">
        <v>756</v>
      </c>
      <c r="O5206" t="s">
        <v>756</v>
      </c>
      <c r="P5206" t="s">
        <v>758</v>
      </c>
      <c r="Q5206" t="s">
        <v>759</v>
      </c>
      <c r="R5206" t="s">
        <v>759</v>
      </c>
      <c r="S5206" t="s">
        <v>757</v>
      </c>
      <c r="T5206" t="s">
        <v>757</v>
      </c>
      <c r="U5206" t="s">
        <v>757</v>
      </c>
      <c r="V5206" t="s">
        <v>756</v>
      </c>
      <c r="W5206" t="s">
        <v>756</v>
      </c>
      <c r="X5206" t="s">
        <v>25577</v>
      </c>
      <c r="Y5206" t="str">
        <f t="shared" si="1136"/>
        <v>diciembre</v>
      </c>
      <c r="Z5206">
        <f>YEAR(BD_PONDERACIONES[[#This Row],[Fecha Ejecución del Ticket]])</f>
        <v>2022</v>
      </c>
      <c r="AA5206" t="str">
        <f t="shared" si="1137"/>
        <v>febrero</v>
      </c>
      <c r="AB5206">
        <f>YEAR(BD_PONDERACIONES[[#This Row],[Fecha de Inspección]])</f>
        <v>2023</v>
      </c>
      <c r="AC5206">
        <f t="shared" si="1138"/>
        <v>0.5</v>
      </c>
      <c r="AD5206">
        <f t="shared" si="1139"/>
        <v>0.5</v>
      </c>
      <c r="AE5206">
        <f t="shared" si="1140"/>
        <v>0</v>
      </c>
      <c r="AF5206">
        <f t="shared" si="1141"/>
        <v>0</v>
      </c>
      <c r="AG5206">
        <f t="shared" si="1142"/>
        <v>0.5</v>
      </c>
      <c r="AH5206">
        <f t="shared" si="1143"/>
        <v>0.5</v>
      </c>
      <c r="AI5206">
        <f t="shared" si="1144"/>
        <v>0.25</v>
      </c>
      <c r="AJ5206">
        <f t="shared" si="1145"/>
        <v>0.25</v>
      </c>
      <c r="AK5206">
        <f t="shared" si="1146"/>
        <v>0.5</v>
      </c>
      <c r="AL5206">
        <f t="shared" si="1147"/>
        <v>0.5</v>
      </c>
      <c r="AM5206">
        <f t="shared" si="1148"/>
        <v>0.5</v>
      </c>
      <c r="AN5206" s="6">
        <f t="shared" si="1149"/>
        <v>0.7</v>
      </c>
      <c r="AO5206" t="str">
        <f>VLOOKUP(BD_PONDERACIONES[[#This Row],[Comuna]],Tabla3[#All],2,0)</f>
        <v>Florida</v>
      </c>
    </row>
    <row r="5207" spans="1:41" x14ac:dyDescent="0.35">
      <c r="A5207" t="s">
        <v>25578</v>
      </c>
      <c r="B5207" t="s">
        <v>25579</v>
      </c>
      <c r="C5207" t="s">
        <v>25580</v>
      </c>
      <c r="D5207" s="5">
        <v>44968</v>
      </c>
      <c r="E5207" s="5">
        <v>44903</v>
      </c>
      <c r="F5207" t="s">
        <v>753</v>
      </c>
      <c r="G5207" t="s">
        <v>25581</v>
      </c>
      <c r="H5207" t="s">
        <v>3799</v>
      </c>
      <c r="J5207" t="s">
        <v>756</v>
      </c>
      <c r="K5207" t="s">
        <v>756</v>
      </c>
      <c r="L5207" t="s">
        <v>757</v>
      </c>
      <c r="M5207" t="s">
        <v>757</v>
      </c>
      <c r="N5207" t="s">
        <v>756</v>
      </c>
      <c r="O5207" t="s">
        <v>756</v>
      </c>
      <c r="P5207" t="s">
        <v>758</v>
      </c>
      <c r="Q5207" t="s">
        <v>759</v>
      </c>
      <c r="R5207" t="s">
        <v>759</v>
      </c>
      <c r="S5207" t="s">
        <v>757</v>
      </c>
      <c r="T5207" t="s">
        <v>757</v>
      </c>
      <c r="U5207" t="s">
        <v>757</v>
      </c>
      <c r="V5207" t="s">
        <v>756</v>
      </c>
      <c r="W5207" t="s">
        <v>756</v>
      </c>
      <c r="X5207" t="s">
        <v>8238</v>
      </c>
      <c r="Y5207" t="str">
        <f t="shared" si="1136"/>
        <v>diciembre</v>
      </c>
      <c r="Z5207">
        <f>YEAR(BD_PONDERACIONES[[#This Row],[Fecha Ejecución del Ticket]])</f>
        <v>2022</v>
      </c>
      <c r="AA5207" t="str">
        <f t="shared" si="1137"/>
        <v>febrero</v>
      </c>
      <c r="AB5207">
        <f>YEAR(BD_PONDERACIONES[[#This Row],[Fecha de Inspección]])</f>
        <v>2023</v>
      </c>
      <c r="AC5207">
        <f t="shared" si="1138"/>
        <v>0.5</v>
      </c>
      <c r="AD5207">
        <f t="shared" si="1139"/>
        <v>0.5</v>
      </c>
      <c r="AE5207">
        <f t="shared" si="1140"/>
        <v>0.5</v>
      </c>
      <c r="AF5207">
        <f t="shared" si="1141"/>
        <v>0.5</v>
      </c>
      <c r="AG5207">
        <f t="shared" si="1142"/>
        <v>0.5</v>
      </c>
      <c r="AH5207">
        <f t="shared" si="1143"/>
        <v>0.5</v>
      </c>
      <c r="AI5207">
        <f t="shared" si="1144"/>
        <v>0.25</v>
      </c>
      <c r="AJ5207">
        <f t="shared" si="1145"/>
        <v>0.25</v>
      </c>
      <c r="AK5207">
        <f t="shared" si="1146"/>
        <v>0.5</v>
      </c>
      <c r="AL5207">
        <f t="shared" si="1147"/>
        <v>0.5</v>
      </c>
      <c r="AM5207">
        <f t="shared" si="1148"/>
        <v>0.5</v>
      </c>
      <c r="AN5207" s="6">
        <f t="shared" si="1149"/>
        <v>1</v>
      </c>
      <c r="AO5207" t="str">
        <f>VLOOKUP(BD_PONDERACIONES[[#This Row],[Comuna]],Tabla3[#All],2,0)</f>
        <v>Florida</v>
      </c>
    </row>
    <row r="5208" spans="1:41" x14ac:dyDescent="0.35">
      <c r="A5208" t="s">
        <v>25582</v>
      </c>
      <c r="B5208" t="s">
        <v>25583</v>
      </c>
      <c r="C5208" t="s">
        <v>25584</v>
      </c>
      <c r="D5208" s="5">
        <v>44968</v>
      </c>
      <c r="E5208" s="5">
        <v>44897</v>
      </c>
      <c r="F5208" t="s">
        <v>753</v>
      </c>
      <c r="G5208" t="s">
        <v>25585</v>
      </c>
      <c r="H5208" t="s">
        <v>3799</v>
      </c>
      <c r="J5208" t="s">
        <v>756</v>
      </c>
      <c r="K5208" t="s">
        <v>756</v>
      </c>
      <c r="L5208" t="s">
        <v>757</v>
      </c>
      <c r="M5208" t="s">
        <v>757</v>
      </c>
      <c r="N5208" t="s">
        <v>756</v>
      </c>
      <c r="O5208" t="s">
        <v>756</v>
      </c>
      <c r="P5208" t="s">
        <v>758</v>
      </c>
      <c r="Q5208" t="s">
        <v>759</v>
      </c>
      <c r="R5208" t="s">
        <v>759</v>
      </c>
      <c r="S5208" t="s">
        <v>757</v>
      </c>
      <c r="T5208" t="s">
        <v>757</v>
      </c>
      <c r="U5208" t="s">
        <v>757</v>
      </c>
      <c r="V5208" t="s">
        <v>756</v>
      </c>
      <c r="W5208" t="s">
        <v>756</v>
      </c>
      <c r="X5208" t="s">
        <v>25586</v>
      </c>
      <c r="Y5208" t="str">
        <f t="shared" si="1136"/>
        <v>diciembre</v>
      </c>
      <c r="Z5208">
        <f>YEAR(BD_PONDERACIONES[[#This Row],[Fecha Ejecución del Ticket]])</f>
        <v>2022</v>
      </c>
      <c r="AA5208" t="str">
        <f t="shared" si="1137"/>
        <v>febrero</v>
      </c>
      <c r="AB5208">
        <f>YEAR(BD_PONDERACIONES[[#This Row],[Fecha de Inspección]])</f>
        <v>2023</v>
      </c>
      <c r="AC5208">
        <f t="shared" si="1138"/>
        <v>0.5</v>
      </c>
      <c r="AD5208">
        <f t="shared" si="1139"/>
        <v>0.5</v>
      </c>
      <c r="AE5208">
        <f t="shared" si="1140"/>
        <v>0.5</v>
      </c>
      <c r="AF5208">
        <f t="shared" si="1141"/>
        <v>0.5</v>
      </c>
      <c r="AG5208">
        <f t="shared" si="1142"/>
        <v>0.5</v>
      </c>
      <c r="AH5208">
        <f t="shared" si="1143"/>
        <v>0.5</v>
      </c>
      <c r="AI5208">
        <f t="shared" si="1144"/>
        <v>0.25</v>
      </c>
      <c r="AJ5208">
        <f t="shared" si="1145"/>
        <v>0.25</v>
      </c>
      <c r="AK5208">
        <f t="shared" si="1146"/>
        <v>0.5</v>
      </c>
      <c r="AL5208">
        <f t="shared" si="1147"/>
        <v>0.5</v>
      </c>
      <c r="AM5208">
        <f t="shared" si="1148"/>
        <v>0.5</v>
      </c>
      <c r="AN5208" s="6">
        <f t="shared" si="1149"/>
        <v>1</v>
      </c>
      <c r="AO5208" t="str">
        <f>VLOOKUP(BD_PONDERACIONES[[#This Row],[Comuna]],Tabla3[#All],2,0)</f>
        <v>Florida</v>
      </c>
    </row>
    <row r="5209" spans="1:41" x14ac:dyDescent="0.35">
      <c r="A5209" t="s">
        <v>25587</v>
      </c>
      <c r="B5209" t="s">
        <v>25588</v>
      </c>
      <c r="C5209" t="s">
        <v>25589</v>
      </c>
      <c r="D5209" s="5">
        <v>44968</v>
      </c>
      <c r="E5209" s="5">
        <v>44910</v>
      </c>
      <c r="F5209" t="s">
        <v>753</v>
      </c>
      <c r="G5209" t="s">
        <v>25590</v>
      </c>
      <c r="H5209" t="s">
        <v>3799</v>
      </c>
      <c r="J5209" t="s">
        <v>756</v>
      </c>
      <c r="K5209" t="s">
        <v>756</v>
      </c>
      <c r="L5209" t="s">
        <v>757</v>
      </c>
      <c r="M5209" t="s">
        <v>757</v>
      </c>
      <c r="N5209" t="s">
        <v>756</v>
      </c>
      <c r="O5209" t="s">
        <v>756</v>
      </c>
      <c r="P5209" t="s">
        <v>765</v>
      </c>
      <c r="Q5209" t="s">
        <v>759</v>
      </c>
      <c r="R5209" t="s">
        <v>759</v>
      </c>
      <c r="S5209" t="s">
        <v>756</v>
      </c>
      <c r="T5209" t="s">
        <v>756</v>
      </c>
      <c r="U5209" t="s">
        <v>756</v>
      </c>
      <c r="V5209" t="s">
        <v>756</v>
      </c>
      <c r="W5209" t="s">
        <v>756</v>
      </c>
      <c r="X5209" t="s">
        <v>25591</v>
      </c>
      <c r="Y5209" t="str">
        <f t="shared" si="1136"/>
        <v>diciembre</v>
      </c>
      <c r="Z5209">
        <f>YEAR(BD_PONDERACIONES[[#This Row],[Fecha Ejecución del Ticket]])</f>
        <v>2022</v>
      </c>
      <c r="AA5209" t="str">
        <f t="shared" si="1137"/>
        <v>febrero</v>
      </c>
      <c r="AB5209">
        <f>YEAR(BD_PONDERACIONES[[#This Row],[Fecha de Inspección]])</f>
        <v>2023</v>
      </c>
      <c r="AC5209">
        <f t="shared" si="1138"/>
        <v>0.5</v>
      </c>
      <c r="AD5209">
        <f t="shared" si="1139"/>
        <v>0.5</v>
      </c>
      <c r="AE5209">
        <f t="shared" si="1140"/>
        <v>0.5</v>
      </c>
      <c r="AF5209">
        <f t="shared" si="1141"/>
        <v>0.5</v>
      </c>
      <c r="AG5209">
        <f t="shared" si="1142"/>
        <v>0.5</v>
      </c>
      <c r="AH5209">
        <f t="shared" si="1143"/>
        <v>0.5</v>
      </c>
      <c r="AI5209">
        <f t="shared" si="1144"/>
        <v>0.25</v>
      </c>
      <c r="AJ5209">
        <f t="shared" si="1145"/>
        <v>0.25</v>
      </c>
      <c r="AK5209">
        <f t="shared" si="1146"/>
        <v>0.5</v>
      </c>
      <c r="AL5209">
        <f t="shared" si="1147"/>
        <v>0.5</v>
      </c>
      <c r="AM5209">
        <f t="shared" si="1148"/>
        <v>0.5</v>
      </c>
      <c r="AN5209" s="6">
        <f t="shared" si="1149"/>
        <v>1</v>
      </c>
      <c r="AO5209" t="str">
        <f>VLOOKUP(BD_PONDERACIONES[[#This Row],[Comuna]],Tabla3[#All],2,0)</f>
        <v>Florida</v>
      </c>
    </row>
    <row r="5210" spans="1:41" x14ac:dyDescent="0.35">
      <c r="A5210" t="s">
        <v>25592</v>
      </c>
      <c r="B5210" t="s">
        <v>25593</v>
      </c>
      <c r="C5210" t="s">
        <v>25594</v>
      </c>
      <c r="D5210" s="5">
        <v>44968</v>
      </c>
      <c r="E5210" s="5">
        <v>44900</v>
      </c>
      <c r="F5210" t="s">
        <v>753</v>
      </c>
      <c r="G5210" t="s">
        <v>25595</v>
      </c>
      <c r="H5210" t="s">
        <v>3799</v>
      </c>
      <c r="J5210" t="s">
        <v>756</v>
      </c>
      <c r="K5210" t="s">
        <v>756</v>
      </c>
      <c r="L5210" t="s">
        <v>756</v>
      </c>
      <c r="M5210" t="s">
        <v>756</v>
      </c>
      <c r="N5210" t="s">
        <v>756</v>
      </c>
      <c r="O5210" t="s">
        <v>756</v>
      </c>
      <c r="P5210" t="s">
        <v>765</v>
      </c>
      <c r="Q5210" t="s">
        <v>25596</v>
      </c>
      <c r="R5210" t="s">
        <v>759</v>
      </c>
      <c r="S5210" t="s">
        <v>756</v>
      </c>
      <c r="T5210" t="s">
        <v>756</v>
      </c>
      <c r="U5210" t="s">
        <v>756</v>
      </c>
      <c r="V5210" t="s">
        <v>756</v>
      </c>
      <c r="W5210" t="s">
        <v>756</v>
      </c>
      <c r="X5210" t="s">
        <v>25597</v>
      </c>
      <c r="Y5210" t="str">
        <f t="shared" si="1136"/>
        <v>diciembre</v>
      </c>
      <c r="Z5210">
        <f>YEAR(BD_PONDERACIONES[[#This Row],[Fecha Ejecución del Ticket]])</f>
        <v>2022</v>
      </c>
      <c r="AA5210" t="str">
        <f t="shared" si="1137"/>
        <v>febrero</v>
      </c>
      <c r="AB5210">
        <f>YEAR(BD_PONDERACIONES[[#This Row],[Fecha de Inspección]])</f>
        <v>2023</v>
      </c>
      <c r="AC5210">
        <f t="shared" si="1138"/>
        <v>0.5</v>
      </c>
      <c r="AD5210">
        <f t="shared" si="1139"/>
        <v>0.5</v>
      </c>
      <c r="AE5210">
        <f t="shared" si="1140"/>
        <v>0.5</v>
      </c>
      <c r="AF5210">
        <f t="shared" si="1141"/>
        <v>0.5</v>
      </c>
      <c r="AG5210">
        <f t="shared" si="1142"/>
        <v>0.5</v>
      </c>
      <c r="AH5210">
        <f t="shared" si="1143"/>
        <v>0.5</v>
      </c>
      <c r="AI5210">
        <f t="shared" si="1144"/>
        <v>0.25</v>
      </c>
      <c r="AJ5210">
        <f t="shared" si="1145"/>
        <v>0.25</v>
      </c>
      <c r="AK5210">
        <f t="shared" si="1146"/>
        <v>0.5</v>
      </c>
      <c r="AL5210">
        <f t="shared" si="1147"/>
        <v>0.5</v>
      </c>
      <c r="AM5210">
        <f t="shared" si="1148"/>
        <v>0.5</v>
      </c>
      <c r="AN5210" s="6">
        <f t="shared" si="1149"/>
        <v>1</v>
      </c>
      <c r="AO5210" t="str">
        <f>VLOOKUP(BD_PONDERACIONES[[#This Row],[Comuna]],Tabla3[#All],2,0)</f>
        <v>Florida</v>
      </c>
    </row>
    <row r="5211" spans="1:41" x14ac:dyDescent="0.35">
      <c r="A5211" t="s">
        <v>25473</v>
      </c>
      <c r="B5211" t="s">
        <v>25474</v>
      </c>
      <c r="C5211" t="s">
        <v>25475</v>
      </c>
      <c r="D5211" s="5">
        <v>44970</v>
      </c>
      <c r="E5211" s="5">
        <v>44898</v>
      </c>
      <c r="F5211" t="s">
        <v>753</v>
      </c>
      <c r="G5211" t="s">
        <v>25476</v>
      </c>
      <c r="H5211" t="s">
        <v>3799</v>
      </c>
      <c r="J5211" t="s">
        <v>756</v>
      </c>
      <c r="K5211" t="s">
        <v>756</v>
      </c>
      <c r="L5211" t="s">
        <v>773</v>
      </c>
      <c r="M5211" t="s">
        <v>773</v>
      </c>
      <c r="N5211" t="s">
        <v>756</v>
      </c>
      <c r="O5211" t="s">
        <v>756</v>
      </c>
      <c r="P5211" t="s">
        <v>758</v>
      </c>
      <c r="Q5211" t="s">
        <v>759</v>
      </c>
      <c r="R5211" t="s">
        <v>759</v>
      </c>
      <c r="S5211" t="s">
        <v>757</v>
      </c>
      <c r="T5211" t="s">
        <v>757</v>
      </c>
      <c r="U5211" t="s">
        <v>757</v>
      </c>
      <c r="V5211" t="s">
        <v>756</v>
      </c>
      <c r="W5211" t="s">
        <v>756</v>
      </c>
      <c r="X5211" t="s">
        <v>8238</v>
      </c>
      <c r="Y5211" t="str">
        <f t="shared" si="1136"/>
        <v>diciembre</v>
      </c>
      <c r="Z5211">
        <f>YEAR(BD_PONDERACIONES[[#This Row],[Fecha Ejecución del Ticket]])</f>
        <v>2022</v>
      </c>
      <c r="AA5211" t="str">
        <f t="shared" si="1137"/>
        <v>febrero</v>
      </c>
      <c r="AB5211">
        <f>YEAR(BD_PONDERACIONES[[#This Row],[Fecha de Inspección]])</f>
        <v>2023</v>
      </c>
      <c r="AC5211">
        <f t="shared" si="1138"/>
        <v>0.5</v>
      </c>
      <c r="AD5211">
        <f t="shared" si="1139"/>
        <v>0.5</v>
      </c>
      <c r="AE5211">
        <f t="shared" si="1140"/>
        <v>0</v>
      </c>
      <c r="AF5211">
        <f t="shared" si="1141"/>
        <v>0</v>
      </c>
      <c r="AG5211">
        <f t="shared" si="1142"/>
        <v>0.5</v>
      </c>
      <c r="AH5211">
        <f t="shared" si="1143"/>
        <v>0.5</v>
      </c>
      <c r="AI5211">
        <f t="shared" si="1144"/>
        <v>0.25</v>
      </c>
      <c r="AJ5211">
        <f t="shared" si="1145"/>
        <v>0.25</v>
      </c>
      <c r="AK5211">
        <f t="shared" si="1146"/>
        <v>0.5</v>
      </c>
      <c r="AL5211">
        <f t="shared" si="1147"/>
        <v>0.5</v>
      </c>
      <c r="AM5211">
        <f t="shared" si="1148"/>
        <v>0.5</v>
      </c>
      <c r="AN5211" s="6">
        <f t="shared" si="1149"/>
        <v>0.7</v>
      </c>
      <c r="AO5211" t="str">
        <f>VLOOKUP(BD_PONDERACIONES[[#This Row],[Comuna]],Tabla3[#All],2,0)</f>
        <v>Florida</v>
      </c>
    </row>
    <row r="5212" spans="1:41" x14ac:dyDescent="0.35">
      <c r="A5212" t="s">
        <v>25477</v>
      </c>
      <c r="B5212" t="s">
        <v>25478</v>
      </c>
      <c r="C5212" t="s">
        <v>25479</v>
      </c>
      <c r="D5212" s="5">
        <v>44970</v>
      </c>
      <c r="E5212" s="5">
        <v>44915</v>
      </c>
      <c r="F5212" t="s">
        <v>753</v>
      </c>
      <c r="G5212" t="s">
        <v>25480</v>
      </c>
      <c r="H5212" t="s">
        <v>3799</v>
      </c>
      <c r="J5212" t="s">
        <v>756</v>
      </c>
      <c r="K5212" t="s">
        <v>756</v>
      </c>
      <c r="L5212" t="s">
        <v>757</v>
      </c>
      <c r="M5212" t="s">
        <v>757</v>
      </c>
      <c r="N5212" t="s">
        <v>756</v>
      </c>
      <c r="O5212" t="s">
        <v>756</v>
      </c>
      <c r="P5212" t="s">
        <v>758</v>
      </c>
      <c r="Q5212" t="s">
        <v>759</v>
      </c>
      <c r="R5212" t="s">
        <v>759</v>
      </c>
      <c r="S5212" t="s">
        <v>757</v>
      </c>
      <c r="T5212" t="s">
        <v>757</v>
      </c>
      <c r="U5212" t="s">
        <v>757</v>
      </c>
      <c r="V5212" t="s">
        <v>768</v>
      </c>
      <c r="W5212" t="s">
        <v>768</v>
      </c>
      <c r="X5212" t="s">
        <v>8238</v>
      </c>
      <c r="Y5212" t="str">
        <f t="shared" si="1136"/>
        <v>diciembre</v>
      </c>
      <c r="Z5212">
        <f>YEAR(BD_PONDERACIONES[[#This Row],[Fecha Ejecución del Ticket]])</f>
        <v>2022</v>
      </c>
      <c r="AA5212" t="str">
        <f t="shared" si="1137"/>
        <v>febrero</v>
      </c>
      <c r="AB5212">
        <f>YEAR(BD_PONDERACIONES[[#This Row],[Fecha de Inspección]])</f>
        <v>2023</v>
      </c>
      <c r="AC5212">
        <f t="shared" si="1138"/>
        <v>0.5</v>
      </c>
      <c r="AD5212">
        <f t="shared" si="1139"/>
        <v>0.5</v>
      </c>
      <c r="AE5212">
        <f t="shared" si="1140"/>
        <v>0.5</v>
      </c>
      <c r="AF5212">
        <f t="shared" si="1141"/>
        <v>0.5</v>
      </c>
      <c r="AG5212">
        <f t="shared" si="1142"/>
        <v>0.5</v>
      </c>
      <c r="AH5212">
        <f t="shared" si="1143"/>
        <v>0.5</v>
      </c>
      <c r="AI5212">
        <f t="shared" si="1144"/>
        <v>0.25</v>
      </c>
      <c r="AJ5212">
        <f t="shared" si="1145"/>
        <v>0.25</v>
      </c>
      <c r="AK5212">
        <f t="shared" si="1146"/>
        <v>0.5</v>
      </c>
      <c r="AL5212">
        <f t="shared" si="1147"/>
        <v>0.17499999999999999</v>
      </c>
      <c r="AM5212">
        <f t="shared" si="1148"/>
        <v>0.17499999999999999</v>
      </c>
      <c r="AN5212" s="6">
        <f t="shared" si="1149"/>
        <v>0.87</v>
      </c>
      <c r="AO5212" t="str">
        <f>VLOOKUP(BD_PONDERACIONES[[#This Row],[Comuna]],Tabla3[#All],2,0)</f>
        <v>Florida</v>
      </c>
    </row>
    <row r="5213" spans="1:41" x14ac:dyDescent="0.35">
      <c r="A5213" t="s">
        <v>25481</v>
      </c>
      <c r="B5213" t="s">
        <v>25482</v>
      </c>
      <c r="C5213" t="s">
        <v>25483</v>
      </c>
      <c r="D5213" s="5">
        <v>44970</v>
      </c>
      <c r="E5213" s="5">
        <v>44899</v>
      </c>
      <c r="F5213" t="s">
        <v>753</v>
      </c>
      <c r="G5213" t="s">
        <v>25484</v>
      </c>
      <c r="H5213" t="s">
        <v>3799</v>
      </c>
      <c r="J5213" t="s">
        <v>756</v>
      </c>
      <c r="K5213" t="s">
        <v>756</v>
      </c>
      <c r="L5213" t="s">
        <v>773</v>
      </c>
      <c r="M5213" t="s">
        <v>773</v>
      </c>
      <c r="N5213" t="s">
        <v>756</v>
      </c>
      <c r="O5213" t="s">
        <v>756</v>
      </c>
      <c r="P5213" t="s">
        <v>765</v>
      </c>
      <c r="Q5213" t="s">
        <v>25485</v>
      </c>
      <c r="R5213" t="s">
        <v>25486</v>
      </c>
      <c r="S5213" t="s">
        <v>756</v>
      </c>
      <c r="T5213" t="s">
        <v>756</v>
      </c>
      <c r="U5213" t="s">
        <v>756</v>
      </c>
      <c r="V5213" t="s">
        <v>756</v>
      </c>
      <c r="W5213" t="s">
        <v>756</v>
      </c>
      <c r="X5213" t="s">
        <v>25487</v>
      </c>
      <c r="Y5213" t="str">
        <f t="shared" si="1136"/>
        <v>diciembre</v>
      </c>
      <c r="Z5213">
        <f>YEAR(BD_PONDERACIONES[[#This Row],[Fecha Ejecución del Ticket]])</f>
        <v>2022</v>
      </c>
      <c r="AA5213" t="str">
        <f t="shared" si="1137"/>
        <v>febrero</v>
      </c>
      <c r="AB5213">
        <f>YEAR(BD_PONDERACIONES[[#This Row],[Fecha de Inspección]])</f>
        <v>2023</v>
      </c>
      <c r="AC5213">
        <f t="shared" si="1138"/>
        <v>0.5</v>
      </c>
      <c r="AD5213">
        <f t="shared" si="1139"/>
        <v>0.5</v>
      </c>
      <c r="AE5213">
        <f t="shared" si="1140"/>
        <v>0</v>
      </c>
      <c r="AF5213">
        <f t="shared" si="1141"/>
        <v>0</v>
      </c>
      <c r="AG5213">
        <f t="shared" si="1142"/>
        <v>0.5</v>
      </c>
      <c r="AH5213">
        <f t="shared" si="1143"/>
        <v>0.5</v>
      </c>
      <c r="AI5213">
        <f t="shared" si="1144"/>
        <v>0.25</v>
      </c>
      <c r="AJ5213">
        <f t="shared" si="1145"/>
        <v>0.25</v>
      </c>
      <c r="AK5213">
        <f t="shared" si="1146"/>
        <v>0.5</v>
      </c>
      <c r="AL5213">
        <f t="shared" si="1147"/>
        <v>0.5</v>
      </c>
      <c r="AM5213">
        <f t="shared" si="1148"/>
        <v>0.5</v>
      </c>
      <c r="AN5213" s="6">
        <f t="shared" si="1149"/>
        <v>0.7</v>
      </c>
      <c r="AO5213" t="str">
        <f>VLOOKUP(BD_PONDERACIONES[[#This Row],[Comuna]],Tabla3[#All],2,0)</f>
        <v>Florida</v>
      </c>
    </row>
    <row r="5214" spans="1:41" x14ac:dyDescent="0.35">
      <c r="A5214" t="s">
        <v>25488</v>
      </c>
      <c r="B5214" t="s">
        <v>25489</v>
      </c>
      <c r="C5214" t="s">
        <v>25490</v>
      </c>
      <c r="D5214" s="5">
        <v>44970</v>
      </c>
      <c r="E5214" s="5">
        <v>44925</v>
      </c>
      <c r="F5214" t="s">
        <v>753</v>
      </c>
      <c r="G5214" t="s">
        <v>25491</v>
      </c>
      <c r="H5214" t="s">
        <v>3799</v>
      </c>
      <c r="J5214" t="s">
        <v>756</v>
      </c>
      <c r="K5214" t="s">
        <v>756</v>
      </c>
      <c r="L5214" t="s">
        <v>756</v>
      </c>
      <c r="M5214" t="s">
        <v>756</v>
      </c>
      <c r="N5214" t="s">
        <v>756</v>
      </c>
      <c r="O5214" t="s">
        <v>756</v>
      </c>
      <c r="P5214" t="s">
        <v>765</v>
      </c>
      <c r="Q5214" t="s">
        <v>25492</v>
      </c>
      <c r="R5214" t="s">
        <v>759</v>
      </c>
      <c r="S5214" t="s">
        <v>756</v>
      </c>
      <c r="T5214" t="s">
        <v>756</v>
      </c>
      <c r="U5214" t="s">
        <v>756</v>
      </c>
      <c r="V5214" t="s">
        <v>756</v>
      </c>
      <c r="W5214" t="s">
        <v>756</v>
      </c>
      <c r="X5214" t="s">
        <v>9524</v>
      </c>
      <c r="Y5214" t="str">
        <f t="shared" si="1136"/>
        <v>diciembre</v>
      </c>
      <c r="Z5214">
        <f>YEAR(BD_PONDERACIONES[[#This Row],[Fecha Ejecución del Ticket]])</f>
        <v>2022</v>
      </c>
      <c r="AA5214" t="str">
        <f t="shared" si="1137"/>
        <v>febrero</v>
      </c>
      <c r="AB5214">
        <f>YEAR(BD_PONDERACIONES[[#This Row],[Fecha de Inspección]])</f>
        <v>2023</v>
      </c>
      <c r="AC5214">
        <f t="shared" si="1138"/>
        <v>0.5</v>
      </c>
      <c r="AD5214">
        <f t="shared" si="1139"/>
        <v>0.5</v>
      </c>
      <c r="AE5214">
        <f t="shared" si="1140"/>
        <v>0.5</v>
      </c>
      <c r="AF5214">
        <f t="shared" si="1141"/>
        <v>0.5</v>
      </c>
      <c r="AG5214">
        <f t="shared" si="1142"/>
        <v>0.5</v>
      </c>
      <c r="AH5214">
        <f t="shared" si="1143"/>
        <v>0.5</v>
      </c>
      <c r="AI5214">
        <f t="shared" si="1144"/>
        <v>0.25</v>
      </c>
      <c r="AJ5214">
        <f t="shared" si="1145"/>
        <v>0.25</v>
      </c>
      <c r="AK5214">
        <f t="shared" si="1146"/>
        <v>0.5</v>
      </c>
      <c r="AL5214">
        <f t="shared" si="1147"/>
        <v>0.5</v>
      </c>
      <c r="AM5214">
        <f t="shared" si="1148"/>
        <v>0.5</v>
      </c>
      <c r="AN5214" s="6">
        <f t="shared" si="1149"/>
        <v>1</v>
      </c>
      <c r="AO5214" t="str">
        <f>VLOOKUP(BD_PONDERACIONES[[#This Row],[Comuna]],Tabla3[#All],2,0)</f>
        <v>Florida</v>
      </c>
    </row>
    <row r="5215" spans="1:41" x14ac:dyDescent="0.35">
      <c r="A5215" t="s">
        <v>25493</v>
      </c>
      <c r="B5215" t="s">
        <v>25494</v>
      </c>
      <c r="C5215" t="s">
        <v>25495</v>
      </c>
      <c r="D5215" s="5">
        <v>44970</v>
      </c>
      <c r="E5215" s="5">
        <v>44900</v>
      </c>
      <c r="F5215" t="s">
        <v>753</v>
      </c>
      <c r="G5215" t="s">
        <v>25496</v>
      </c>
      <c r="H5215" t="s">
        <v>3799</v>
      </c>
      <c r="J5215" t="s">
        <v>756</v>
      </c>
      <c r="K5215" t="s">
        <v>756</v>
      </c>
      <c r="L5215" t="s">
        <v>757</v>
      </c>
      <c r="M5215" t="s">
        <v>757</v>
      </c>
      <c r="N5215" t="s">
        <v>756</v>
      </c>
      <c r="O5215" t="s">
        <v>756</v>
      </c>
      <c r="P5215" t="s">
        <v>758</v>
      </c>
      <c r="Q5215" t="s">
        <v>759</v>
      </c>
      <c r="R5215" t="s">
        <v>759</v>
      </c>
      <c r="S5215" t="s">
        <v>757</v>
      </c>
      <c r="T5215" t="s">
        <v>757</v>
      </c>
      <c r="U5215" t="s">
        <v>757</v>
      </c>
      <c r="V5215" t="s">
        <v>756</v>
      </c>
      <c r="W5215" t="s">
        <v>756</v>
      </c>
      <c r="X5215" t="s">
        <v>22148</v>
      </c>
      <c r="Y5215" t="str">
        <f t="shared" si="1136"/>
        <v>diciembre</v>
      </c>
      <c r="Z5215">
        <f>YEAR(BD_PONDERACIONES[[#This Row],[Fecha Ejecución del Ticket]])</f>
        <v>2022</v>
      </c>
      <c r="AA5215" t="str">
        <f t="shared" si="1137"/>
        <v>febrero</v>
      </c>
      <c r="AB5215">
        <f>YEAR(BD_PONDERACIONES[[#This Row],[Fecha de Inspección]])</f>
        <v>2023</v>
      </c>
      <c r="AC5215">
        <f t="shared" si="1138"/>
        <v>0.5</v>
      </c>
      <c r="AD5215">
        <f t="shared" si="1139"/>
        <v>0.5</v>
      </c>
      <c r="AE5215">
        <f t="shared" si="1140"/>
        <v>0.5</v>
      </c>
      <c r="AF5215">
        <f t="shared" si="1141"/>
        <v>0.5</v>
      </c>
      <c r="AG5215">
        <f t="shared" si="1142"/>
        <v>0.5</v>
      </c>
      <c r="AH5215">
        <f t="shared" si="1143"/>
        <v>0.5</v>
      </c>
      <c r="AI5215">
        <f t="shared" si="1144"/>
        <v>0.25</v>
      </c>
      <c r="AJ5215">
        <f t="shared" si="1145"/>
        <v>0.25</v>
      </c>
      <c r="AK5215">
        <f t="shared" si="1146"/>
        <v>0.5</v>
      </c>
      <c r="AL5215">
        <f t="shared" si="1147"/>
        <v>0.5</v>
      </c>
      <c r="AM5215">
        <f t="shared" si="1148"/>
        <v>0.5</v>
      </c>
      <c r="AN5215" s="6">
        <f t="shared" si="1149"/>
        <v>1</v>
      </c>
      <c r="AO5215" t="str">
        <f>VLOOKUP(BD_PONDERACIONES[[#This Row],[Comuna]],Tabla3[#All],2,0)</f>
        <v>Florida</v>
      </c>
    </row>
    <row r="5216" spans="1:41" x14ac:dyDescent="0.35">
      <c r="A5216" t="s">
        <v>25497</v>
      </c>
      <c r="B5216" t="s">
        <v>25498</v>
      </c>
      <c r="C5216" t="s">
        <v>25499</v>
      </c>
      <c r="D5216" s="5">
        <v>44970</v>
      </c>
      <c r="E5216" s="5">
        <v>44911</v>
      </c>
      <c r="F5216" t="s">
        <v>753</v>
      </c>
      <c r="G5216" t="s">
        <v>25500</v>
      </c>
      <c r="H5216" t="s">
        <v>3799</v>
      </c>
      <c r="J5216" t="s">
        <v>756</v>
      </c>
      <c r="K5216" t="s">
        <v>756</v>
      </c>
      <c r="L5216" t="s">
        <v>757</v>
      </c>
      <c r="M5216" t="s">
        <v>757</v>
      </c>
      <c r="N5216" t="s">
        <v>768</v>
      </c>
      <c r="O5216" t="s">
        <v>768</v>
      </c>
      <c r="P5216" t="s">
        <v>765</v>
      </c>
      <c r="Q5216" t="s">
        <v>25501</v>
      </c>
      <c r="R5216" t="s">
        <v>25502</v>
      </c>
      <c r="S5216" t="s">
        <v>756</v>
      </c>
      <c r="T5216" t="s">
        <v>756</v>
      </c>
      <c r="U5216" t="s">
        <v>756</v>
      </c>
      <c r="V5216" t="s">
        <v>756</v>
      </c>
      <c r="W5216" t="s">
        <v>756</v>
      </c>
      <c r="X5216" t="s">
        <v>25503</v>
      </c>
      <c r="Y5216" t="str">
        <f t="shared" ref="Y5216:Y5279" si="1150">TEXT(E5216,"MMMM")</f>
        <v>diciembre</v>
      </c>
      <c r="Z5216">
        <f>YEAR(BD_PONDERACIONES[[#This Row],[Fecha Ejecución del Ticket]])</f>
        <v>2022</v>
      </c>
      <c r="AA5216" t="str">
        <f t="shared" ref="AA5216:AA5279" si="1151">TEXT(D5216,"MMMM")</f>
        <v>febrero</v>
      </c>
      <c r="AB5216">
        <f>YEAR(BD_PONDERACIONES[[#This Row],[Fecha de Inspección]])</f>
        <v>2023</v>
      </c>
      <c r="AC5216">
        <f t="shared" ref="AC5216:AC5279" si="1152">IF(OR(J5216="Cumple",J5216="No Aplica"),0.5,0)</f>
        <v>0.5</v>
      </c>
      <c r="AD5216">
        <f t="shared" ref="AD5216:AD5279" si="1153">IF(OR(K5216="CUMPLE",K5216="No Aplica"),0.5,0)</f>
        <v>0.5</v>
      </c>
      <c r="AE5216">
        <f t="shared" ref="AE5216:AE5279" si="1154">IF(OR(L5216="CUMPLE",L5216="No Aplica"),0.5,0)</f>
        <v>0.5</v>
      </c>
      <c r="AF5216">
        <f t="shared" ref="AF5216:AF5279" si="1155">IF(OR(M5216="CUMPLE",M5216="No Aplica"),0.5,0)</f>
        <v>0.5</v>
      </c>
      <c r="AG5216">
        <f t="shared" ref="AG5216:AG5279" si="1156">IF(OR(N5216="CUMPLE",N5216="No Aplica"),0.5,IF(N5216="Cumple Mayormente",0.325,IF(N5216="Cumple Parcialmente",0.175,0)))</f>
        <v>0.17499999999999999</v>
      </c>
      <c r="AH5216">
        <f t="shared" ref="AH5216:AH5279" si="1157">IF(OR(O5216="CUMPLE",O5216="No Aplica"),0.5,IF(O5216="Cumple Mayormente",0.325,IF(O5216="Cumple Parcialmente",0.175,0)))</f>
        <v>0.17499999999999999</v>
      </c>
      <c r="AI5216">
        <f t="shared" ref="AI5216:AI5279" si="1158">IF(OR(S5216="CUMPLE",S5216="No Aplica"),0.25,IF(S5216="Cumple Mayormente",0.1625,IF(S5216="Cumple Parcialmente",0.0875,0)))</f>
        <v>0.25</v>
      </c>
      <c r="AJ5216">
        <f t="shared" ref="AJ5216:AJ5279" si="1159">IF(OR(T5216="CUMPLE",T5216="No Aplica"),0.25,IF(T5216="Cumple Mayormente",0.1625,IF(T5216="Cumple Parcialmente",0.0875,0)))</f>
        <v>0.25</v>
      </c>
      <c r="AK5216">
        <f t="shared" ref="AK5216:AK5279" si="1160">IF(OR(U5216="CUMPLE",U5216="No Aplica"),0.5,IF(U5216="Cumple Mayormente",0.325,IF(U5216="Cumple Parcialmente",0.175,0)))</f>
        <v>0.5</v>
      </c>
      <c r="AL5216">
        <f t="shared" ref="AL5216:AL5279" si="1161">IF(OR(V5216="CUMPLE",V5216="No Aplica"),0.5,IF(V5216="Cumple Mayormente",0.325,IF(V5216="Cumple Parcialmente",0.175,0)))</f>
        <v>0.5</v>
      </c>
      <c r="AM5216">
        <f t="shared" ref="AM5216:AM5279" si="1162">IF(OR(W5216="CUMPLE",W5216="No Aplica"),0.5,IF(W5216="Cumple Mayormente",0.325,IF(W5216="Cumple Parcialmente",0.175,0)))</f>
        <v>0.5</v>
      </c>
      <c r="AN5216" s="6">
        <f t="shared" ref="AN5216:AN5279" si="1163">((AC5216+AD5216)*0.2)+((AE5216+AF5216)*0.3)+((AG5216+AH5216)*0.15)+((AI5216+AJ5216+AK5216)*0.15)+((AL5216+AM5216)*0.2)</f>
        <v>0.90250000000000008</v>
      </c>
      <c r="AO5216" t="str">
        <f>VLOOKUP(BD_PONDERACIONES[[#This Row],[Comuna]],Tabla3[#All],2,0)</f>
        <v>Florida</v>
      </c>
    </row>
    <row r="5217" spans="1:41" x14ac:dyDescent="0.35">
      <c r="A5217" t="s">
        <v>25504</v>
      </c>
      <c r="B5217" t="s">
        <v>25505</v>
      </c>
      <c r="C5217" t="s">
        <v>25506</v>
      </c>
      <c r="D5217" s="5">
        <v>44970</v>
      </c>
      <c r="E5217" s="5">
        <v>44898</v>
      </c>
      <c r="F5217" t="s">
        <v>753</v>
      </c>
      <c r="G5217" t="s">
        <v>25507</v>
      </c>
      <c r="H5217" t="s">
        <v>3799</v>
      </c>
      <c r="J5217" t="s">
        <v>756</v>
      </c>
      <c r="K5217" t="s">
        <v>756</v>
      </c>
      <c r="L5217" t="s">
        <v>757</v>
      </c>
      <c r="M5217" t="s">
        <v>757</v>
      </c>
      <c r="N5217" t="s">
        <v>756</v>
      </c>
      <c r="O5217" t="s">
        <v>756</v>
      </c>
      <c r="P5217" t="s">
        <v>758</v>
      </c>
      <c r="Q5217" t="s">
        <v>759</v>
      </c>
      <c r="R5217" t="s">
        <v>759</v>
      </c>
      <c r="S5217" t="s">
        <v>757</v>
      </c>
      <c r="T5217" t="s">
        <v>757</v>
      </c>
      <c r="U5217" t="s">
        <v>757</v>
      </c>
      <c r="V5217" t="s">
        <v>904</v>
      </c>
      <c r="W5217" t="s">
        <v>756</v>
      </c>
      <c r="X5217" t="s">
        <v>8238</v>
      </c>
      <c r="Y5217" t="str">
        <f t="shared" si="1150"/>
        <v>diciembre</v>
      </c>
      <c r="Z5217">
        <f>YEAR(BD_PONDERACIONES[[#This Row],[Fecha Ejecución del Ticket]])</f>
        <v>2022</v>
      </c>
      <c r="AA5217" t="str">
        <f t="shared" si="1151"/>
        <v>febrero</v>
      </c>
      <c r="AB5217">
        <f>YEAR(BD_PONDERACIONES[[#This Row],[Fecha de Inspección]])</f>
        <v>2023</v>
      </c>
      <c r="AC5217">
        <f t="shared" si="1152"/>
        <v>0.5</v>
      </c>
      <c r="AD5217">
        <f t="shared" si="1153"/>
        <v>0.5</v>
      </c>
      <c r="AE5217">
        <f t="shared" si="1154"/>
        <v>0.5</v>
      </c>
      <c r="AF5217">
        <f t="shared" si="1155"/>
        <v>0.5</v>
      </c>
      <c r="AG5217">
        <f t="shared" si="1156"/>
        <v>0.5</v>
      </c>
      <c r="AH5217">
        <f t="shared" si="1157"/>
        <v>0.5</v>
      </c>
      <c r="AI5217">
        <f t="shared" si="1158"/>
        <v>0.25</v>
      </c>
      <c r="AJ5217">
        <f t="shared" si="1159"/>
        <v>0.25</v>
      </c>
      <c r="AK5217">
        <f t="shared" si="1160"/>
        <v>0.5</v>
      </c>
      <c r="AL5217">
        <f t="shared" si="1161"/>
        <v>0.32500000000000001</v>
      </c>
      <c r="AM5217">
        <f t="shared" si="1162"/>
        <v>0.5</v>
      </c>
      <c r="AN5217" s="6">
        <f t="shared" si="1163"/>
        <v>0.96500000000000008</v>
      </c>
      <c r="AO5217" t="str">
        <f>VLOOKUP(BD_PONDERACIONES[[#This Row],[Comuna]],Tabla3[#All],2,0)</f>
        <v>Florida</v>
      </c>
    </row>
    <row r="5218" spans="1:41" x14ac:dyDescent="0.35">
      <c r="A5218" t="s">
        <v>25508</v>
      </c>
      <c r="B5218" t="s">
        <v>25509</v>
      </c>
      <c r="C5218" t="s">
        <v>25510</v>
      </c>
      <c r="D5218" s="5">
        <v>44970</v>
      </c>
      <c r="E5218" s="5">
        <v>44915</v>
      </c>
      <c r="F5218" t="s">
        <v>753</v>
      </c>
      <c r="G5218" t="s">
        <v>25511</v>
      </c>
      <c r="H5218" t="s">
        <v>3799</v>
      </c>
      <c r="J5218" t="s">
        <v>756</v>
      </c>
      <c r="K5218" t="s">
        <v>756</v>
      </c>
      <c r="L5218" t="s">
        <v>757</v>
      </c>
      <c r="M5218" t="s">
        <v>757</v>
      </c>
      <c r="N5218" t="s">
        <v>756</v>
      </c>
      <c r="O5218" t="s">
        <v>756</v>
      </c>
      <c r="P5218" t="s">
        <v>765</v>
      </c>
      <c r="Q5218" t="s">
        <v>759</v>
      </c>
      <c r="R5218" t="s">
        <v>759</v>
      </c>
      <c r="S5218" t="s">
        <v>756</v>
      </c>
      <c r="T5218" t="s">
        <v>756</v>
      </c>
      <c r="U5218" t="s">
        <v>756</v>
      </c>
      <c r="V5218" t="s">
        <v>756</v>
      </c>
      <c r="W5218" t="s">
        <v>756</v>
      </c>
      <c r="X5218" t="s">
        <v>25512</v>
      </c>
      <c r="Y5218" t="str">
        <f t="shared" si="1150"/>
        <v>diciembre</v>
      </c>
      <c r="Z5218">
        <f>YEAR(BD_PONDERACIONES[[#This Row],[Fecha Ejecución del Ticket]])</f>
        <v>2022</v>
      </c>
      <c r="AA5218" t="str">
        <f t="shared" si="1151"/>
        <v>febrero</v>
      </c>
      <c r="AB5218">
        <f>YEAR(BD_PONDERACIONES[[#This Row],[Fecha de Inspección]])</f>
        <v>2023</v>
      </c>
      <c r="AC5218">
        <f t="shared" si="1152"/>
        <v>0.5</v>
      </c>
      <c r="AD5218">
        <f t="shared" si="1153"/>
        <v>0.5</v>
      </c>
      <c r="AE5218">
        <f t="shared" si="1154"/>
        <v>0.5</v>
      </c>
      <c r="AF5218">
        <f t="shared" si="1155"/>
        <v>0.5</v>
      </c>
      <c r="AG5218">
        <f t="shared" si="1156"/>
        <v>0.5</v>
      </c>
      <c r="AH5218">
        <f t="shared" si="1157"/>
        <v>0.5</v>
      </c>
      <c r="AI5218">
        <f t="shared" si="1158"/>
        <v>0.25</v>
      </c>
      <c r="AJ5218">
        <f t="shared" si="1159"/>
        <v>0.25</v>
      </c>
      <c r="AK5218">
        <f t="shared" si="1160"/>
        <v>0.5</v>
      </c>
      <c r="AL5218">
        <f t="shared" si="1161"/>
        <v>0.5</v>
      </c>
      <c r="AM5218">
        <f t="shared" si="1162"/>
        <v>0.5</v>
      </c>
      <c r="AN5218" s="6">
        <f t="shared" si="1163"/>
        <v>1</v>
      </c>
      <c r="AO5218" t="str">
        <f>VLOOKUP(BD_PONDERACIONES[[#This Row],[Comuna]],Tabla3[#All],2,0)</f>
        <v>Florida</v>
      </c>
    </row>
    <row r="5219" spans="1:41" x14ac:dyDescent="0.35">
      <c r="A5219" t="s">
        <v>25513</v>
      </c>
      <c r="B5219" t="s">
        <v>25514</v>
      </c>
      <c r="C5219" t="s">
        <v>25515</v>
      </c>
      <c r="D5219" s="5">
        <v>44970</v>
      </c>
      <c r="E5219" s="5">
        <v>44912</v>
      </c>
      <c r="F5219" t="s">
        <v>753</v>
      </c>
      <c r="G5219" t="s">
        <v>25511</v>
      </c>
      <c r="H5219" t="s">
        <v>3799</v>
      </c>
      <c r="J5219" t="s">
        <v>756</v>
      </c>
      <c r="K5219" t="s">
        <v>756</v>
      </c>
      <c r="L5219" t="s">
        <v>757</v>
      </c>
      <c r="M5219" t="s">
        <v>757</v>
      </c>
      <c r="N5219" t="s">
        <v>756</v>
      </c>
      <c r="O5219" t="s">
        <v>756</v>
      </c>
      <c r="P5219" t="s">
        <v>765</v>
      </c>
      <c r="Q5219" t="s">
        <v>759</v>
      </c>
      <c r="R5219" t="s">
        <v>759</v>
      </c>
      <c r="S5219" t="s">
        <v>756</v>
      </c>
      <c r="T5219" t="s">
        <v>756</v>
      </c>
      <c r="U5219" t="s">
        <v>756</v>
      </c>
      <c r="V5219" t="s">
        <v>756</v>
      </c>
      <c r="W5219" t="s">
        <v>756</v>
      </c>
      <c r="X5219" t="s">
        <v>25516</v>
      </c>
      <c r="Y5219" t="str">
        <f t="shared" si="1150"/>
        <v>diciembre</v>
      </c>
      <c r="Z5219">
        <f>YEAR(BD_PONDERACIONES[[#This Row],[Fecha Ejecución del Ticket]])</f>
        <v>2022</v>
      </c>
      <c r="AA5219" t="str">
        <f t="shared" si="1151"/>
        <v>febrero</v>
      </c>
      <c r="AB5219">
        <f>YEAR(BD_PONDERACIONES[[#This Row],[Fecha de Inspección]])</f>
        <v>2023</v>
      </c>
      <c r="AC5219">
        <f t="shared" si="1152"/>
        <v>0.5</v>
      </c>
      <c r="AD5219">
        <f t="shared" si="1153"/>
        <v>0.5</v>
      </c>
      <c r="AE5219">
        <f t="shared" si="1154"/>
        <v>0.5</v>
      </c>
      <c r="AF5219">
        <f t="shared" si="1155"/>
        <v>0.5</v>
      </c>
      <c r="AG5219">
        <f t="shared" si="1156"/>
        <v>0.5</v>
      </c>
      <c r="AH5219">
        <f t="shared" si="1157"/>
        <v>0.5</v>
      </c>
      <c r="AI5219">
        <f t="shared" si="1158"/>
        <v>0.25</v>
      </c>
      <c r="AJ5219">
        <f t="shared" si="1159"/>
        <v>0.25</v>
      </c>
      <c r="AK5219">
        <f t="shared" si="1160"/>
        <v>0.5</v>
      </c>
      <c r="AL5219">
        <f t="shared" si="1161"/>
        <v>0.5</v>
      </c>
      <c r="AM5219">
        <f t="shared" si="1162"/>
        <v>0.5</v>
      </c>
      <c r="AN5219" s="6">
        <f t="shared" si="1163"/>
        <v>1</v>
      </c>
      <c r="AO5219" t="str">
        <f>VLOOKUP(BD_PONDERACIONES[[#This Row],[Comuna]],Tabla3[#All],2,0)</f>
        <v>Florida</v>
      </c>
    </row>
    <row r="5220" spans="1:41" x14ac:dyDescent="0.35">
      <c r="A5220" t="s">
        <v>25517</v>
      </c>
      <c r="B5220" t="s">
        <v>25518</v>
      </c>
      <c r="C5220" t="s">
        <v>25519</v>
      </c>
      <c r="D5220" s="5">
        <v>44970</v>
      </c>
      <c r="E5220" s="5">
        <v>44911</v>
      </c>
      <c r="F5220" t="s">
        <v>753</v>
      </c>
      <c r="G5220" t="s">
        <v>25511</v>
      </c>
      <c r="H5220" t="s">
        <v>3799</v>
      </c>
      <c r="J5220" t="s">
        <v>756</v>
      </c>
      <c r="K5220" t="s">
        <v>756</v>
      </c>
      <c r="L5220" t="s">
        <v>757</v>
      </c>
      <c r="M5220" t="s">
        <v>757</v>
      </c>
      <c r="N5220" t="s">
        <v>756</v>
      </c>
      <c r="O5220" t="s">
        <v>756</v>
      </c>
      <c r="P5220" t="s">
        <v>765</v>
      </c>
      <c r="Q5220" t="s">
        <v>759</v>
      </c>
      <c r="R5220" t="s">
        <v>759</v>
      </c>
      <c r="S5220" t="s">
        <v>756</v>
      </c>
      <c r="T5220" t="s">
        <v>756</v>
      </c>
      <c r="U5220" t="s">
        <v>756</v>
      </c>
      <c r="V5220" t="s">
        <v>756</v>
      </c>
      <c r="W5220" t="s">
        <v>756</v>
      </c>
      <c r="X5220" t="s">
        <v>9524</v>
      </c>
      <c r="Y5220" t="str">
        <f t="shared" si="1150"/>
        <v>diciembre</v>
      </c>
      <c r="Z5220">
        <f>YEAR(BD_PONDERACIONES[[#This Row],[Fecha Ejecución del Ticket]])</f>
        <v>2022</v>
      </c>
      <c r="AA5220" t="str">
        <f t="shared" si="1151"/>
        <v>febrero</v>
      </c>
      <c r="AB5220">
        <f>YEAR(BD_PONDERACIONES[[#This Row],[Fecha de Inspección]])</f>
        <v>2023</v>
      </c>
      <c r="AC5220">
        <f t="shared" si="1152"/>
        <v>0.5</v>
      </c>
      <c r="AD5220">
        <f t="shared" si="1153"/>
        <v>0.5</v>
      </c>
      <c r="AE5220">
        <f t="shared" si="1154"/>
        <v>0.5</v>
      </c>
      <c r="AF5220">
        <f t="shared" si="1155"/>
        <v>0.5</v>
      </c>
      <c r="AG5220">
        <f t="shared" si="1156"/>
        <v>0.5</v>
      </c>
      <c r="AH5220">
        <f t="shared" si="1157"/>
        <v>0.5</v>
      </c>
      <c r="AI5220">
        <f t="shared" si="1158"/>
        <v>0.25</v>
      </c>
      <c r="AJ5220">
        <f t="shared" si="1159"/>
        <v>0.25</v>
      </c>
      <c r="AK5220">
        <f t="shared" si="1160"/>
        <v>0.5</v>
      </c>
      <c r="AL5220">
        <f t="shared" si="1161"/>
        <v>0.5</v>
      </c>
      <c r="AM5220">
        <f t="shared" si="1162"/>
        <v>0.5</v>
      </c>
      <c r="AN5220" s="6">
        <f t="shared" si="1163"/>
        <v>1</v>
      </c>
      <c r="AO5220" t="str">
        <f>VLOOKUP(BD_PONDERACIONES[[#This Row],[Comuna]],Tabla3[#All],2,0)</f>
        <v>Florida</v>
      </c>
    </row>
    <row r="5221" spans="1:41" x14ac:dyDescent="0.35">
      <c r="A5221" t="s">
        <v>25520</v>
      </c>
      <c r="B5221" t="s">
        <v>25521</v>
      </c>
      <c r="C5221" t="s">
        <v>25522</v>
      </c>
      <c r="D5221" s="5">
        <v>44970</v>
      </c>
      <c r="E5221" s="5">
        <v>44921</v>
      </c>
      <c r="F5221" t="s">
        <v>753</v>
      </c>
      <c r="G5221" t="s">
        <v>25523</v>
      </c>
      <c r="H5221" t="s">
        <v>3799</v>
      </c>
      <c r="J5221" t="s">
        <v>756</v>
      </c>
      <c r="K5221" t="s">
        <v>756</v>
      </c>
      <c r="L5221" t="s">
        <v>757</v>
      </c>
      <c r="M5221" t="s">
        <v>757</v>
      </c>
      <c r="N5221" t="s">
        <v>756</v>
      </c>
      <c r="O5221" t="s">
        <v>756</v>
      </c>
      <c r="P5221" t="s">
        <v>758</v>
      </c>
      <c r="Q5221" t="s">
        <v>759</v>
      </c>
      <c r="R5221" t="s">
        <v>759</v>
      </c>
      <c r="S5221" t="s">
        <v>757</v>
      </c>
      <c r="T5221" t="s">
        <v>757</v>
      </c>
      <c r="U5221" t="s">
        <v>757</v>
      </c>
      <c r="V5221" t="s">
        <v>756</v>
      </c>
      <c r="W5221" t="s">
        <v>756</v>
      </c>
      <c r="X5221" t="s">
        <v>25524</v>
      </c>
      <c r="Y5221" t="str">
        <f t="shared" si="1150"/>
        <v>diciembre</v>
      </c>
      <c r="Z5221">
        <f>YEAR(BD_PONDERACIONES[[#This Row],[Fecha Ejecución del Ticket]])</f>
        <v>2022</v>
      </c>
      <c r="AA5221" t="str">
        <f t="shared" si="1151"/>
        <v>febrero</v>
      </c>
      <c r="AB5221">
        <f>YEAR(BD_PONDERACIONES[[#This Row],[Fecha de Inspección]])</f>
        <v>2023</v>
      </c>
      <c r="AC5221">
        <f t="shared" si="1152"/>
        <v>0.5</v>
      </c>
      <c r="AD5221">
        <f t="shared" si="1153"/>
        <v>0.5</v>
      </c>
      <c r="AE5221">
        <f t="shared" si="1154"/>
        <v>0.5</v>
      </c>
      <c r="AF5221">
        <f t="shared" si="1155"/>
        <v>0.5</v>
      </c>
      <c r="AG5221">
        <f t="shared" si="1156"/>
        <v>0.5</v>
      </c>
      <c r="AH5221">
        <f t="shared" si="1157"/>
        <v>0.5</v>
      </c>
      <c r="AI5221">
        <f t="shared" si="1158"/>
        <v>0.25</v>
      </c>
      <c r="AJ5221">
        <f t="shared" si="1159"/>
        <v>0.25</v>
      </c>
      <c r="AK5221">
        <f t="shared" si="1160"/>
        <v>0.5</v>
      </c>
      <c r="AL5221">
        <f t="shared" si="1161"/>
        <v>0.5</v>
      </c>
      <c r="AM5221">
        <f t="shared" si="1162"/>
        <v>0.5</v>
      </c>
      <c r="AN5221" s="6">
        <f t="shared" si="1163"/>
        <v>1</v>
      </c>
      <c r="AO5221" t="str">
        <f>VLOOKUP(BD_PONDERACIONES[[#This Row],[Comuna]],Tabla3[#All],2,0)</f>
        <v>Florida</v>
      </c>
    </row>
    <row r="5222" spans="1:41" x14ac:dyDescent="0.35">
      <c r="A5222" t="s">
        <v>25399</v>
      </c>
      <c r="B5222" t="s">
        <v>25400</v>
      </c>
      <c r="C5222" t="s">
        <v>25401</v>
      </c>
      <c r="D5222" s="5">
        <v>44971</v>
      </c>
      <c r="E5222" s="5">
        <v>44950</v>
      </c>
      <c r="F5222" t="s">
        <v>753</v>
      </c>
      <c r="G5222" t="s">
        <v>25402</v>
      </c>
      <c r="H5222" t="s">
        <v>755</v>
      </c>
      <c r="J5222" t="s">
        <v>756</v>
      </c>
      <c r="K5222" t="s">
        <v>756</v>
      </c>
      <c r="L5222" t="s">
        <v>757</v>
      </c>
      <c r="M5222" t="s">
        <v>757</v>
      </c>
      <c r="N5222" t="s">
        <v>756</v>
      </c>
      <c r="O5222" t="s">
        <v>756</v>
      </c>
      <c r="P5222" t="s">
        <v>765</v>
      </c>
      <c r="Q5222" t="s">
        <v>759</v>
      </c>
      <c r="R5222" t="s">
        <v>759</v>
      </c>
      <c r="S5222" t="s">
        <v>756</v>
      </c>
      <c r="T5222" t="s">
        <v>756</v>
      </c>
      <c r="U5222" t="s">
        <v>756</v>
      </c>
      <c r="V5222" t="s">
        <v>756</v>
      </c>
      <c r="W5222" t="s">
        <v>756</v>
      </c>
      <c r="X5222" t="s">
        <v>9524</v>
      </c>
      <c r="Y5222" t="str">
        <f t="shared" si="1150"/>
        <v>enero</v>
      </c>
      <c r="Z5222">
        <f>YEAR(BD_PONDERACIONES[[#This Row],[Fecha Ejecución del Ticket]])</f>
        <v>2023</v>
      </c>
      <c r="AA5222" t="str">
        <f t="shared" si="1151"/>
        <v>febrero</v>
      </c>
      <c r="AB5222">
        <f>YEAR(BD_PONDERACIONES[[#This Row],[Fecha de Inspección]])</f>
        <v>2023</v>
      </c>
      <c r="AC5222">
        <f t="shared" si="1152"/>
        <v>0.5</v>
      </c>
      <c r="AD5222">
        <f t="shared" si="1153"/>
        <v>0.5</v>
      </c>
      <c r="AE5222">
        <f t="shared" si="1154"/>
        <v>0.5</v>
      </c>
      <c r="AF5222">
        <f t="shared" si="1155"/>
        <v>0.5</v>
      </c>
      <c r="AG5222">
        <f t="shared" si="1156"/>
        <v>0.5</v>
      </c>
      <c r="AH5222">
        <f t="shared" si="1157"/>
        <v>0.5</v>
      </c>
      <c r="AI5222">
        <f t="shared" si="1158"/>
        <v>0.25</v>
      </c>
      <c r="AJ5222">
        <f t="shared" si="1159"/>
        <v>0.25</v>
      </c>
      <c r="AK5222">
        <f t="shared" si="1160"/>
        <v>0.5</v>
      </c>
      <c r="AL5222">
        <f t="shared" si="1161"/>
        <v>0.5</v>
      </c>
      <c r="AM5222">
        <f t="shared" si="1162"/>
        <v>0.5</v>
      </c>
      <c r="AN5222" s="6">
        <f t="shared" si="1163"/>
        <v>1</v>
      </c>
      <c r="AO5222" t="str">
        <f>VLOOKUP(BD_PONDERACIONES[[#This Row],[Comuna]],Tabla3[#All],2,0)</f>
        <v>Florida</v>
      </c>
    </row>
    <row r="5223" spans="1:41" x14ac:dyDescent="0.35">
      <c r="A5223" t="s">
        <v>25403</v>
      </c>
      <c r="B5223" t="s">
        <v>25404</v>
      </c>
      <c r="C5223" t="s">
        <v>25405</v>
      </c>
      <c r="D5223" s="5">
        <v>44971</v>
      </c>
      <c r="E5223" s="5">
        <v>44930</v>
      </c>
      <c r="F5223" t="s">
        <v>753</v>
      </c>
      <c r="G5223" t="s">
        <v>25406</v>
      </c>
      <c r="H5223" t="s">
        <v>755</v>
      </c>
      <c r="J5223" t="s">
        <v>756</v>
      </c>
      <c r="K5223" t="s">
        <v>756</v>
      </c>
      <c r="L5223" t="s">
        <v>757</v>
      </c>
      <c r="M5223" t="s">
        <v>757</v>
      </c>
      <c r="N5223" t="s">
        <v>757</v>
      </c>
      <c r="O5223" t="s">
        <v>757</v>
      </c>
      <c r="P5223" t="s">
        <v>758</v>
      </c>
      <c r="Q5223" t="s">
        <v>759</v>
      </c>
      <c r="R5223" t="s">
        <v>759</v>
      </c>
      <c r="S5223" t="s">
        <v>757</v>
      </c>
      <c r="T5223" t="s">
        <v>757</v>
      </c>
      <c r="U5223" t="s">
        <v>757</v>
      </c>
      <c r="V5223" t="s">
        <v>756</v>
      </c>
      <c r="W5223" t="s">
        <v>756</v>
      </c>
      <c r="X5223" t="s">
        <v>8238</v>
      </c>
      <c r="Y5223" t="str">
        <f t="shared" si="1150"/>
        <v>enero</v>
      </c>
      <c r="Z5223">
        <f>YEAR(BD_PONDERACIONES[[#This Row],[Fecha Ejecución del Ticket]])</f>
        <v>2023</v>
      </c>
      <c r="AA5223" t="str">
        <f t="shared" si="1151"/>
        <v>febrero</v>
      </c>
      <c r="AB5223">
        <f>YEAR(BD_PONDERACIONES[[#This Row],[Fecha de Inspección]])</f>
        <v>2023</v>
      </c>
      <c r="AC5223">
        <f t="shared" si="1152"/>
        <v>0.5</v>
      </c>
      <c r="AD5223">
        <f t="shared" si="1153"/>
        <v>0.5</v>
      </c>
      <c r="AE5223">
        <f t="shared" si="1154"/>
        <v>0.5</v>
      </c>
      <c r="AF5223">
        <f t="shared" si="1155"/>
        <v>0.5</v>
      </c>
      <c r="AG5223">
        <f t="shared" si="1156"/>
        <v>0.5</v>
      </c>
      <c r="AH5223">
        <f t="shared" si="1157"/>
        <v>0.5</v>
      </c>
      <c r="AI5223">
        <f t="shared" si="1158"/>
        <v>0.25</v>
      </c>
      <c r="AJ5223">
        <f t="shared" si="1159"/>
        <v>0.25</v>
      </c>
      <c r="AK5223">
        <f t="shared" si="1160"/>
        <v>0.5</v>
      </c>
      <c r="AL5223">
        <f t="shared" si="1161"/>
        <v>0.5</v>
      </c>
      <c r="AM5223">
        <f t="shared" si="1162"/>
        <v>0.5</v>
      </c>
      <c r="AN5223" s="6">
        <f t="shared" si="1163"/>
        <v>1</v>
      </c>
      <c r="AO5223" t="str">
        <f>VLOOKUP(BD_PONDERACIONES[[#This Row],[Comuna]],Tabla3[#All],2,0)</f>
        <v>Florida</v>
      </c>
    </row>
    <row r="5224" spans="1:41" x14ac:dyDescent="0.35">
      <c r="A5224" t="s">
        <v>25407</v>
      </c>
      <c r="B5224" t="s">
        <v>25408</v>
      </c>
      <c r="C5224" t="s">
        <v>25409</v>
      </c>
      <c r="D5224" s="5">
        <v>44971</v>
      </c>
      <c r="E5224" s="5">
        <v>44931</v>
      </c>
      <c r="F5224" t="s">
        <v>753</v>
      </c>
      <c r="G5224" t="s">
        <v>25410</v>
      </c>
      <c r="H5224" t="s">
        <v>755</v>
      </c>
      <c r="J5224" t="s">
        <v>756</v>
      </c>
      <c r="K5224" t="s">
        <v>756</v>
      </c>
      <c r="L5224" t="s">
        <v>757</v>
      </c>
      <c r="M5224" t="s">
        <v>757</v>
      </c>
      <c r="N5224" t="s">
        <v>756</v>
      </c>
      <c r="O5224" t="s">
        <v>756</v>
      </c>
      <c r="P5224" t="s">
        <v>765</v>
      </c>
      <c r="Q5224" t="s">
        <v>759</v>
      </c>
      <c r="R5224" t="s">
        <v>759</v>
      </c>
      <c r="S5224" t="s">
        <v>757</v>
      </c>
      <c r="T5224" t="s">
        <v>757</v>
      </c>
      <c r="U5224" t="s">
        <v>757</v>
      </c>
      <c r="V5224" t="s">
        <v>756</v>
      </c>
      <c r="W5224" t="s">
        <v>756</v>
      </c>
      <c r="X5224" t="s">
        <v>25411</v>
      </c>
      <c r="Y5224" t="str">
        <f t="shared" si="1150"/>
        <v>enero</v>
      </c>
      <c r="Z5224">
        <f>YEAR(BD_PONDERACIONES[[#This Row],[Fecha Ejecución del Ticket]])</f>
        <v>2023</v>
      </c>
      <c r="AA5224" t="str">
        <f t="shared" si="1151"/>
        <v>febrero</v>
      </c>
      <c r="AB5224">
        <f>YEAR(BD_PONDERACIONES[[#This Row],[Fecha de Inspección]])</f>
        <v>2023</v>
      </c>
      <c r="AC5224">
        <f t="shared" si="1152"/>
        <v>0.5</v>
      </c>
      <c r="AD5224">
        <f t="shared" si="1153"/>
        <v>0.5</v>
      </c>
      <c r="AE5224">
        <f t="shared" si="1154"/>
        <v>0.5</v>
      </c>
      <c r="AF5224">
        <f t="shared" si="1155"/>
        <v>0.5</v>
      </c>
      <c r="AG5224">
        <f t="shared" si="1156"/>
        <v>0.5</v>
      </c>
      <c r="AH5224">
        <f t="shared" si="1157"/>
        <v>0.5</v>
      </c>
      <c r="AI5224">
        <f t="shared" si="1158"/>
        <v>0.25</v>
      </c>
      <c r="AJ5224">
        <f t="shared" si="1159"/>
        <v>0.25</v>
      </c>
      <c r="AK5224">
        <f t="shared" si="1160"/>
        <v>0.5</v>
      </c>
      <c r="AL5224">
        <f t="shared" si="1161"/>
        <v>0.5</v>
      </c>
      <c r="AM5224">
        <f t="shared" si="1162"/>
        <v>0.5</v>
      </c>
      <c r="AN5224" s="6">
        <f t="shared" si="1163"/>
        <v>1</v>
      </c>
      <c r="AO5224" t="str">
        <f>VLOOKUP(BD_PONDERACIONES[[#This Row],[Comuna]],Tabla3[#All],2,0)</f>
        <v>Florida</v>
      </c>
    </row>
    <row r="5225" spans="1:41" x14ac:dyDescent="0.35">
      <c r="A5225" t="s">
        <v>25412</v>
      </c>
      <c r="B5225" t="s">
        <v>25413</v>
      </c>
      <c r="C5225" t="s">
        <v>25414</v>
      </c>
      <c r="D5225" s="5">
        <v>44971</v>
      </c>
      <c r="E5225" s="5">
        <v>44931</v>
      </c>
      <c r="F5225" t="s">
        <v>753</v>
      </c>
      <c r="G5225" t="s">
        <v>25415</v>
      </c>
      <c r="H5225" t="s">
        <v>755</v>
      </c>
      <c r="J5225" t="s">
        <v>756</v>
      </c>
      <c r="K5225" t="s">
        <v>756</v>
      </c>
      <c r="L5225" t="s">
        <v>757</v>
      </c>
      <c r="M5225" t="s">
        <v>757</v>
      </c>
      <c r="N5225" t="s">
        <v>756</v>
      </c>
      <c r="O5225" t="s">
        <v>756</v>
      </c>
      <c r="P5225" t="s">
        <v>758</v>
      </c>
      <c r="Q5225" t="s">
        <v>759</v>
      </c>
      <c r="R5225" t="s">
        <v>759</v>
      </c>
      <c r="S5225" t="s">
        <v>757</v>
      </c>
      <c r="T5225" t="s">
        <v>757</v>
      </c>
      <c r="U5225" t="s">
        <v>757</v>
      </c>
      <c r="V5225" t="s">
        <v>756</v>
      </c>
      <c r="W5225" t="s">
        <v>756</v>
      </c>
      <c r="X5225" t="s">
        <v>8238</v>
      </c>
      <c r="Y5225" t="str">
        <f t="shared" si="1150"/>
        <v>enero</v>
      </c>
      <c r="Z5225">
        <f>YEAR(BD_PONDERACIONES[[#This Row],[Fecha Ejecución del Ticket]])</f>
        <v>2023</v>
      </c>
      <c r="AA5225" t="str">
        <f t="shared" si="1151"/>
        <v>febrero</v>
      </c>
      <c r="AB5225">
        <f>YEAR(BD_PONDERACIONES[[#This Row],[Fecha de Inspección]])</f>
        <v>2023</v>
      </c>
      <c r="AC5225">
        <f t="shared" si="1152"/>
        <v>0.5</v>
      </c>
      <c r="AD5225">
        <f t="shared" si="1153"/>
        <v>0.5</v>
      </c>
      <c r="AE5225">
        <f t="shared" si="1154"/>
        <v>0.5</v>
      </c>
      <c r="AF5225">
        <f t="shared" si="1155"/>
        <v>0.5</v>
      </c>
      <c r="AG5225">
        <f t="shared" si="1156"/>
        <v>0.5</v>
      </c>
      <c r="AH5225">
        <f t="shared" si="1157"/>
        <v>0.5</v>
      </c>
      <c r="AI5225">
        <f t="shared" si="1158"/>
        <v>0.25</v>
      </c>
      <c r="AJ5225">
        <f t="shared" si="1159"/>
        <v>0.25</v>
      </c>
      <c r="AK5225">
        <f t="shared" si="1160"/>
        <v>0.5</v>
      </c>
      <c r="AL5225">
        <f t="shared" si="1161"/>
        <v>0.5</v>
      </c>
      <c r="AM5225">
        <f t="shared" si="1162"/>
        <v>0.5</v>
      </c>
      <c r="AN5225" s="6">
        <f t="shared" si="1163"/>
        <v>1</v>
      </c>
      <c r="AO5225" t="str">
        <f>VLOOKUP(BD_PONDERACIONES[[#This Row],[Comuna]],Tabla3[#All],2,0)</f>
        <v>Florida</v>
      </c>
    </row>
    <row r="5226" spans="1:41" x14ac:dyDescent="0.35">
      <c r="A5226" t="s">
        <v>25416</v>
      </c>
      <c r="B5226" t="s">
        <v>25417</v>
      </c>
      <c r="C5226" t="s">
        <v>25418</v>
      </c>
      <c r="D5226" s="5">
        <v>44971</v>
      </c>
      <c r="E5226" s="5">
        <v>44937</v>
      </c>
      <c r="F5226" t="s">
        <v>753</v>
      </c>
      <c r="G5226" t="s">
        <v>25419</v>
      </c>
      <c r="H5226" t="s">
        <v>755</v>
      </c>
      <c r="J5226" t="s">
        <v>756</v>
      </c>
      <c r="K5226" t="s">
        <v>756</v>
      </c>
      <c r="L5226" t="s">
        <v>757</v>
      </c>
      <c r="M5226" t="s">
        <v>757</v>
      </c>
      <c r="N5226" t="s">
        <v>756</v>
      </c>
      <c r="O5226" t="s">
        <v>756</v>
      </c>
      <c r="P5226" t="s">
        <v>765</v>
      </c>
      <c r="Q5226" t="s">
        <v>25420</v>
      </c>
      <c r="R5226" t="s">
        <v>759</v>
      </c>
      <c r="S5226" t="s">
        <v>756</v>
      </c>
      <c r="T5226" t="s">
        <v>756</v>
      </c>
      <c r="U5226" t="s">
        <v>756</v>
      </c>
      <c r="V5226" t="s">
        <v>756</v>
      </c>
      <c r="W5226" t="s">
        <v>756</v>
      </c>
      <c r="X5226" t="s">
        <v>25421</v>
      </c>
      <c r="Y5226" t="str">
        <f t="shared" si="1150"/>
        <v>enero</v>
      </c>
      <c r="Z5226">
        <f>YEAR(BD_PONDERACIONES[[#This Row],[Fecha Ejecución del Ticket]])</f>
        <v>2023</v>
      </c>
      <c r="AA5226" t="str">
        <f t="shared" si="1151"/>
        <v>febrero</v>
      </c>
      <c r="AB5226">
        <f>YEAR(BD_PONDERACIONES[[#This Row],[Fecha de Inspección]])</f>
        <v>2023</v>
      </c>
      <c r="AC5226">
        <f t="shared" si="1152"/>
        <v>0.5</v>
      </c>
      <c r="AD5226">
        <f t="shared" si="1153"/>
        <v>0.5</v>
      </c>
      <c r="AE5226">
        <f t="shared" si="1154"/>
        <v>0.5</v>
      </c>
      <c r="AF5226">
        <f t="shared" si="1155"/>
        <v>0.5</v>
      </c>
      <c r="AG5226">
        <f t="shared" si="1156"/>
        <v>0.5</v>
      </c>
      <c r="AH5226">
        <f t="shared" si="1157"/>
        <v>0.5</v>
      </c>
      <c r="AI5226">
        <f t="shared" si="1158"/>
        <v>0.25</v>
      </c>
      <c r="AJ5226">
        <f t="shared" si="1159"/>
        <v>0.25</v>
      </c>
      <c r="AK5226">
        <f t="shared" si="1160"/>
        <v>0.5</v>
      </c>
      <c r="AL5226">
        <f t="shared" si="1161"/>
        <v>0.5</v>
      </c>
      <c r="AM5226">
        <f t="shared" si="1162"/>
        <v>0.5</v>
      </c>
      <c r="AN5226" s="6">
        <f t="shared" si="1163"/>
        <v>1</v>
      </c>
      <c r="AO5226" t="str">
        <f>VLOOKUP(BD_PONDERACIONES[[#This Row],[Comuna]],Tabla3[#All],2,0)</f>
        <v>Florida</v>
      </c>
    </row>
    <row r="5227" spans="1:41" x14ac:dyDescent="0.35">
      <c r="A5227" t="s">
        <v>25422</v>
      </c>
      <c r="B5227" t="s">
        <v>25423</v>
      </c>
      <c r="C5227" t="s">
        <v>25424</v>
      </c>
      <c r="D5227" s="5">
        <v>44971</v>
      </c>
      <c r="E5227" s="5">
        <v>44945</v>
      </c>
      <c r="F5227" t="s">
        <v>753</v>
      </c>
      <c r="G5227" t="s">
        <v>25425</v>
      </c>
      <c r="H5227" t="s">
        <v>755</v>
      </c>
      <c r="J5227" t="s">
        <v>756</v>
      </c>
      <c r="K5227" t="s">
        <v>756</v>
      </c>
      <c r="L5227" t="s">
        <v>756</v>
      </c>
      <c r="M5227" t="s">
        <v>756</v>
      </c>
      <c r="N5227" t="s">
        <v>756</v>
      </c>
      <c r="O5227" t="s">
        <v>756</v>
      </c>
      <c r="P5227" t="s">
        <v>765</v>
      </c>
      <c r="Q5227" t="s">
        <v>25420</v>
      </c>
      <c r="R5227" t="s">
        <v>759</v>
      </c>
      <c r="S5227" t="s">
        <v>756</v>
      </c>
      <c r="T5227" t="s">
        <v>756</v>
      </c>
      <c r="U5227" t="s">
        <v>756</v>
      </c>
      <c r="V5227" t="s">
        <v>768</v>
      </c>
      <c r="W5227" t="s">
        <v>768</v>
      </c>
      <c r="X5227" t="s">
        <v>5321</v>
      </c>
      <c r="Y5227" t="str">
        <f t="shared" si="1150"/>
        <v>enero</v>
      </c>
      <c r="Z5227">
        <f>YEAR(BD_PONDERACIONES[[#This Row],[Fecha Ejecución del Ticket]])</f>
        <v>2023</v>
      </c>
      <c r="AA5227" t="str">
        <f t="shared" si="1151"/>
        <v>febrero</v>
      </c>
      <c r="AB5227">
        <f>YEAR(BD_PONDERACIONES[[#This Row],[Fecha de Inspección]])</f>
        <v>2023</v>
      </c>
      <c r="AC5227">
        <f t="shared" si="1152"/>
        <v>0.5</v>
      </c>
      <c r="AD5227">
        <f t="shared" si="1153"/>
        <v>0.5</v>
      </c>
      <c r="AE5227">
        <f t="shared" si="1154"/>
        <v>0.5</v>
      </c>
      <c r="AF5227">
        <f t="shared" si="1155"/>
        <v>0.5</v>
      </c>
      <c r="AG5227">
        <f t="shared" si="1156"/>
        <v>0.5</v>
      </c>
      <c r="AH5227">
        <f t="shared" si="1157"/>
        <v>0.5</v>
      </c>
      <c r="AI5227">
        <f t="shared" si="1158"/>
        <v>0.25</v>
      </c>
      <c r="AJ5227">
        <f t="shared" si="1159"/>
        <v>0.25</v>
      </c>
      <c r="AK5227">
        <f t="shared" si="1160"/>
        <v>0.5</v>
      </c>
      <c r="AL5227">
        <f t="shared" si="1161"/>
        <v>0.17499999999999999</v>
      </c>
      <c r="AM5227">
        <f t="shared" si="1162"/>
        <v>0.17499999999999999</v>
      </c>
      <c r="AN5227" s="6">
        <f t="shared" si="1163"/>
        <v>0.87</v>
      </c>
      <c r="AO5227" t="str">
        <f>VLOOKUP(BD_PONDERACIONES[[#This Row],[Comuna]],Tabla3[#All],2,0)</f>
        <v>Florida</v>
      </c>
    </row>
    <row r="5228" spans="1:41" x14ac:dyDescent="0.35">
      <c r="A5228" t="s">
        <v>25426</v>
      </c>
      <c r="B5228" t="s">
        <v>25427</v>
      </c>
      <c r="C5228" t="s">
        <v>25428</v>
      </c>
      <c r="D5228" s="5">
        <v>44971</v>
      </c>
      <c r="E5228" s="5">
        <v>44941</v>
      </c>
      <c r="F5228" t="s">
        <v>753</v>
      </c>
      <c r="G5228" t="s">
        <v>25429</v>
      </c>
      <c r="H5228" t="s">
        <v>755</v>
      </c>
      <c r="J5228" t="s">
        <v>756</v>
      </c>
      <c r="K5228" t="s">
        <v>756</v>
      </c>
      <c r="L5228" t="s">
        <v>757</v>
      </c>
      <c r="M5228" t="s">
        <v>757</v>
      </c>
      <c r="N5228" t="s">
        <v>756</v>
      </c>
      <c r="O5228" t="s">
        <v>756</v>
      </c>
      <c r="P5228" t="s">
        <v>758</v>
      </c>
      <c r="Q5228" t="s">
        <v>759</v>
      </c>
      <c r="R5228" t="s">
        <v>759</v>
      </c>
      <c r="S5228" t="s">
        <v>757</v>
      </c>
      <c r="T5228" t="s">
        <v>757</v>
      </c>
      <c r="U5228" t="s">
        <v>757</v>
      </c>
      <c r="V5228" t="s">
        <v>756</v>
      </c>
      <c r="W5228" t="s">
        <v>756</v>
      </c>
      <c r="X5228" t="s">
        <v>25430</v>
      </c>
      <c r="Y5228" t="str">
        <f t="shared" si="1150"/>
        <v>enero</v>
      </c>
      <c r="Z5228">
        <f>YEAR(BD_PONDERACIONES[[#This Row],[Fecha Ejecución del Ticket]])</f>
        <v>2023</v>
      </c>
      <c r="AA5228" t="str">
        <f t="shared" si="1151"/>
        <v>febrero</v>
      </c>
      <c r="AB5228">
        <f>YEAR(BD_PONDERACIONES[[#This Row],[Fecha de Inspección]])</f>
        <v>2023</v>
      </c>
      <c r="AC5228">
        <f t="shared" si="1152"/>
        <v>0.5</v>
      </c>
      <c r="AD5228">
        <f t="shared" si="1153"/>
        <v>0.5</v>
      </c>
      <c r="AE5228">
        <f t="shared" si="1154"/>
        <v>0.5</v>
      </c>
      <c r="AF5228">
        <f t="shared" si="1155"/>
        <v>0.5</v>
      </c>
      <c r="AG5228">
        <f t="shared" si="1156"/>
        <v>0.5</v>
      </c>
      <c r="AH5228">
        <f t="shared" si="1157"/>
        <v>0.5</v>
      </c>
      <c r="AI5228">
        <f t="shared" si="1158"/>
        <v>0.25</v>
      </c>
      <c r="AJ5228">
        <f t="shared" si="1159"/>
        <v>0.25</v>
      </c>
      <c r="AK5228">
        <f t="shared" si="1160"/>
        <v>0.5</v>
      </c>
      <c r="AL5228">
        <f t="shared" si="1161"/>
        <v>0.5</v>
      </c>
      <c r="AM5228">
        <f t="shared" si="1162"/>
        <v>0.5</v>
      </c>
      <c r="AN5228" s="6">
        <f t="shared" si="1163"/>
        <v>1</v>
      </c>
      <c r="AO5228" t="str">
        <f>VLOOKUP(BD_PONDERACIONES[[#This Row],[Comuna]],Tabla3[#All],2,0)</f>
        <v>Florida</v>
      </c>
    </row>
    <row r="5229" spans="1:41" x14ac:dyDescent="0.35">
      <c r="A5229" t="s">
        <v>25431</v>
      </c>
      <c r="B5229" t="s">
        <v>25432</v>
      </c>
      <c r="C5229" t="s">
        <v>25433</v>
      </c>
      <c r="D5229" s="5">
        <v>44971</v>
      </c>
      <c r="E5229" s="5">
        <v>44946</v>
      </c>
      <c r="F5229" t="s">
        <v>753</v>
      </c>
      <c r="G5229" t="s">
        <v>25434</v>
      </c>
      <c r="H5229" t="s">
        <v>755</v>
      </c>
      <c r="J5229" t="s">
        <v>756</v>
      </c>
      <c r="K5229" t="s">
        <v>756</v>
      </c>
      <c r="L5229" t="s">
        <v>756</v>
      </c>
      <c r="M5229" t="s">
        <v>756</v>
      </c>
      <c r="N5229" t="s">
        <v>756</v>
      </c>
      <c r="O5229" t="s">
        <v>756</v>
      </c>
      <c r="P5229" t="s">
        <v>765</v>
      </c>
      <c r="Q5229" t="s">
        <v>759</v>
      </c>
      <c r="R5229" t="s">
        <v>759</v>
      </c>
      <c r="S5229" t="s">
        <v>756</v>
      </c>
      <c r="T5229" t="s">
        <v>756</v>
      </c>
      <c r="U5229" t="s">
        <v>756</v>
      </c>
      <c r="V5229" t="s">
        <v>756</v>
      </c>
      <c r="W5229" t="s">
        <v>756</v>
      </c>
      <c r="X5229" t="s">
        <v>25435</v>
      </c>
      <c r="Y5229" t="str">
        <f t="shared" si="1150"/>
        <v>enero</v>
      </c>
      <c r="Z5229">
        <f>YEAR(BD_PONDERACIONES[[#This Row],[Fecha Ejecución del Ticket]])</f>
        <v>2023</v>
      </c>
      <c r="AA5229" t="str">
        <f t="shared" si="1151"/>
        <v>febrero</v>
      </c>
      <c r="AB5229">
        <f>YEAR(BD_PONDERACIONES[[#This Row],[Fecha de Inspección]])</f>
        <v>2023</v>
      </c>
      <c r="AC5229">
        <f t="shared" si="1152"/>
        <v>0.5</v>
      </c>
      <c r="AD5229">
        <f t="shared" si="1153"/>
        <v>0.5</v>
      </c>
      <c r="AE5229">
        <f t="shared" si="1154"/>
        <v>0.5</v>
      </c>
      <c r="AF5229">
        <f t="shared" si="1155"/>
        <v>0.5</v>
      </c>
      <c r="AG5229">
        <f t="shared" si="1156"/>
        <v>0.5</v>
      </c>
      <c r="AH5229">
        <f t="shared" si="1157"/>
        <v>0.5</v>
      </c>
      <c r="AI5229">
        <f t="shared" si="1158"/>
        <v>0.25</v>
      </c>
      <c r="AJ5229">
        <f t="shared" si="1159"/>
        <v>0.25</v>
      </c>
      <c r="AK5229">
        <f t="shared" si="1160"/>
        <v>0.5</v>
      </c>
      <c r="AL5229">
        <f t="shared" si="1161"/>
        <v>0.5</v>
      </c>
      <c r="AM5229">
        <f t="shared" si="1162"/>
        <v>0.5</v>
      </c>
      <c r="AN5229" s="6">
        <f t="shared" si="1163"/>
        <v>1</v>
      </c>
      <c r="AO5229" t="str">
        <f>VLOOKUP(BD_PONDERACIONES[[#This Row],[Comuna]],Tabla3[#All],2,0)</f>
        <v>Florida</v>
      </c>
    </row>
    <row r="5230" spans="1:41" x14ac:dyDescent="0.35">
      <c r="A5230" t="s">
        <v>25436</v>
      </c>
      <c r="B5230" t="s">
        <v>25437</v>
      </c>
      <c r="C5230" t="s">
        <v>25438</v>
      </c>
      <c r="D5230" s="5">
        <v>44971</v>
      </c>
      <c r="E5230" s="5">
        <v>44928</v>
      </c>
      <c r="F5230" t="s">
        <v>753</v>
      </c>
      <c r="G5230" t="s">
        <v>25439</v>
      </c>
      <c r="H5230" t="s">
        <v>755</v>
      </c>
      <c r="J5230" t="s">
        <v>756</v>
      </c>
      <c r="K5230" t="s">
        <v>756</v>
      </c>
      <c r="L5230" t="s">
        <v>757</v>
      </c>
      <c r="M5230" t="s">
        <v>757</v>
      </c>
      <c r="N5230" t="s">
        <v>756</v>
      </c>
      <c r="O5230" t="s">
        <v>756</v>
      </c>
      <c r="P5230" t="s">
        <v>765</v>
      </c>
      <c r="Q5230" t="s">
        <v>25440</v>
      </c>
      <c r="R5230" t="s">
        <v>759</v>
      </c>
      <c r="S5230" t="s">
        <v>756</v>
      </c>
      <c r="T5230" t="s">
        <v>756</v>
      </c>
      <c r="U5230" t="s">
        <v>756</v>
      </c>
      <c r="V5230" t="s">
        <v>756</v>
      </c>
      <c r="W5230" t="s">
        <v>756</v>
      </c>
      <c r="X5230" t="s">
        <v>9524</v>
      </c>
      <c r="Y5230" t="str">
        <f t="shared" si="1150"/>
        <v>enero</v>
      </c>
      <c r="Z5230">
        <f>YEAR(BD_PONDERACIONES[[#This Row],[Fecha Ejecución del Ticket]])</f>
        <v>2023</v>
      </c>
      <c r="AA5230" t="str">
        <f t="shared" si="1151"/>
        <v>febrero</v>
      </c>
      <c r="AB5230">
        <f>YEAR(BD_PONDERACIONES[[#This Row],[Fecha de Inspección]])</f>
        <v>2023</v>
      </c>
      <c r="AC5230">
        <f t="shared" si="1152"/>
        <v>0.5</v>
      </c>
      <c r="AD5230">
        <f t="shared" si="1153"/>
        <v>0.5</v>
      </c>
      <c r="AE5230">
        <f t="shared" si="1154"/>
        <v>0.5</v>
      </c>
      <c r="AF5230">
        <f t="shared" si="1155"/>
        <v>0.5</v>
      </c>
      <c r="AG5230">
        <f t="shared" si="1156"/>
        <v>0.5</v>
      </c>
      <c r="AH5230">
        <f t="shared" si="1157"/>
        <v>0.5</v>
      </c>
      <c r="AI5230">
        <f t="shared" si="1158"/>
        <v>0.25</v>
      </c>
      <c r="AJ5230">
        <f t="shared" si="1159"/>
        <v>0.25</v>
      </c>
      <c r="AK5230">
        <f t="shared" si="1160"/>
        <v>0.5</v>
      </c>
      <c r="AL5230">
        <f t="shared" si="1161"/>
        <v>0.5</v>
      </c>
      <c r="AM5230">
        <f t="shared" si="1162"/>
        <v>0.5</v>
      </c>
      <c r="AN5230" s="6">
        <f t="shared" si="1163"/>
        <v>1</v>
      </c>
      <c r="AO5230" t="str">
        <f>VLOOKUP(BD_PONDERACIONES[[#This Row],[Comuna]],Tabla3[#All],2,0)</f>
        <v>Florida</v>
      </c>
    </row>
    <row r="5231" spans="1:41" x14ac:dyDescent="0.35">
      <c r="A5231" t="s">
        <v>25441</v>
      </c>
      <c r="B5231" t="s">
        <v>25442</v>
      </c>
      <c r="C5231" t="s">
        <v>25443</v>
      </c>
      <c r="D5231" s="5">
        <v>44971</v>
      </c>
      <c r="E5231" s="5">
        <v>44931</v>
      </c>
      <c r="F5231" t="s">
        <v>753</v>
      </c>
      <c r="G5231" t="s">
        <v>22806</v>
      </c>
      <c r="H5231" t="s">
        <v>755</v>
      </c>
      <c r="J5231" t="s">
        <v>756</v>
      </c>
      <c r="K5231" t="s">
        <v>756</v>
      </c>
      <c r="L5231" t="s">
        <v>757</v>
      </c>
      <c r="M5231" t="s">
        <v>757</v>
      </c>
      <c r="N5231" t="s">
        <v>756</v>
      </c>
      <c r="O5231" t="s">
        <v>756</v>
      </c>
      <c r="P5231" t="s">
        <v>758</v>
      </c>
      <c r="Q5231" t="s">
        <v>759</v>
      </c>
      <c r="R5231" t="s">
        <v>759</v>
      </c>
      <c r="S5231" t="s">
        <v>757</v>
      </c>
      <c r="T5231" t="s">
        <v>757</v>
      </c>
      <c r="U5231" t="s">
        <v>757</v>
      </c>
      <c r="V5231" t="s">
        <v>768</v>
      </c>
      <c r="W5231" t="s">
        <v>756</v>
      </c>
      <c r="X5231" t="s">
        <v>8238</v>
      </c>
      <c r="Y5231" t="str">
        <f t="shared" si="1150"/>
        <v>enero</v>
      </c>
      <c r="Z5231">
        <f>YEAR(BD_PONDERACIONES[[#This Row],[Fecha Ejecución del Ticket]])</f>
        <v>2023</v>
      </c>
      <c r="AA5231" t="str">
        <f t="shared" si="1151"/>
        <v>febrero</v>
      </c>
      <c r="AB5231">
        <f>YEAR(BD_PONDERACIONES[[#This Row],[Fecha de Inspección]])</f>
        <v>2023</v>
      </c>
      <c r="AC5231">
        <f t="shared" si="1152"/>
        <v>0.5</v>
      </c>
      <c r="AD5231">
        <f t="shared" si="1153"/>
        <v>0.5</v>
      </c>
      <c r="AE5231">
        <f t="shared" si="1154"/>
        <v>0.5</v>
      </c>
      <c r="AF5231">
        <f t="shared" si="1155"/>
        <v>0.5</v>
      </c>
      <c r="AG5231">
        <f t="shared" si="1156"/>
        <v>0.5</v>
      </c>
      <c r="AH5231">
        <f t="shared" si="1157"/>
        <v>0.5</v>
      </c>
      <c r="AI5231">
        <f t="shared" si="1158"/>
        <v>0.25</v>
      </c>
      <c r="AJ5231">
        <f t="shared" si="1159"/>
        <v>0.25</v>
      </c>
      <c r="AK5231">
        <f t="shared" si="1160"/>
        <v>0.5</v>
      </c>
      <c r="AL5231">
        <f t="shared" si="1161"/>
        <v>0.17499999999999999</v>
      </c>
      <c r="AM5231">
        <f t="shared" si="1162"/>
        <v>0.5</v>
      </c>
      <c r="AN5231" s="6">
        <f t="shared" si="1163"/>
        <v>0.93500000000000005</v>
      </c>
      <c r="AO5231" t="str">
        <f>VLOOKUP(BD_PONDERACIONES[[#This Row],[Comuna]],Tabla3[#All],2,0)</f>
        <v>Florida</v>
      </c>
    </row>
    <row r="5232" spans="1:41" x14ac:dyDescent="0.35">
      <c r="A5232" t="s">
        <v>25444</v>
      </c>
      <c r="B5232" t="s">
        <v>25445</v>
      </c>
      <c r="C5232" t="s">
        <v>25446</v>
      </c>
      <c r="D5232" s="5">
        <v>44971</v>
      </c>
      <c r="E5232" s="5">
        <v>44945</v>
      </c>
      <c r="F5232" t="s">
        <v>753</v>
      </c>
      <c r="G5232" t="s">
        <v>25447</v>
      </c>
      <c r="H5232" t="s">
        <v>755</v>
      </c>
      <c r="J5232" t="s">
        <v>756</v>
      </c>
      <c r="K5232" t="s">
        <v>756</v>
      </c>
      <c r="L5232" t="s">
        <v>757</v>
      </c>
      <c r="M5232" t="s">
        <v>757</v>
      </c>
      <c r="N5232" t="s">
        <v>757</v>
      </c>
      <c r="O5232" t="s">
        <v>757</v>
      </c>
      <c r="P5232" t="s">
        <v>765</v>
      </c>
      <c r="Q5232" t="s">
        <v>25448</v>
      </c>
      <c r="R5232" t="s">
        <v>25449</v>
      </c>
      <c r="S5232" t="s">
        <v>756</v>
      </c>
      <c r="T5232" t="s">
        <v>756</v>
      </c>
      <c r="U5232" t="s">
        <v>756</v>
      </c>
      <c r="V5232" t="s">
        <v>756</v>
      </c>
      <c r="W5232" t="s">
        <v>756</v>
      </c>
      <c r="X5232" t="s">
        <v>25450</v>
      </c>
      <c r="Y5232" t="str">
        <f t="shared" si="1150"/>
        <v>enero</v>
      </c>
      <c r="Z5232">
        <f>YEAR(BD_PONDERACIONES[[#This Row],[Fecha Ejecución del Ticket]])</f>
        <v>2023</v>
      </c>
      <c r="AA5232" t="str">
        <f t="shared" si="1151"/>
        <v>febrero</v>
      </c>
      <c r="AB5232">
        <f>YEAR(BD_PONDERACIONES[[#This Row],[Fecha de Inspección]])</f>
        <v>2023</v>
      </c>
      <c r="AC5232">
        <f t="shared" si="1152"/>
        <v>0.5</v>
      </c>
      <c r="AD5232">
        <f t="shared" si="1153"/>
        <v>0.5</v>
      </c>
      <c r="AE5232">
        <f t="shared" si="1154"/>
        <v>0.5</v>
      </c>
      <c r="AF5232">
        <f t="shared" si="1155"/>
        <v>0.5</v>
      </c>
      <c r="AG5232">
        <f t="shared" si="1156"/>
        <v>0.5</v>
      </c>
      <c r="AH5232">
        <f t="shared" si="1157"/>
        <v>0.5</v>
      </c>
      <c r="AI5232">
        <f t="shared" si="1158"/>
        <v>0.25</v>
      </c>
      <c r="AJ5232">
        <f t="shared" si="1159"/>
        <v>0.25</v>
      </c>
      <c r="AK5232">
        <f t="shared" si="1160"/>
        <v>0.5</v>
      </c>
      <c r="AL5232">
        <f t="shared" si="1161"/>
        <v>0.5</v>
      </c>
      <c r="AM5232">
        <f t="shared" si="1162"/>
        <v>0.5</v>
      </c>
      <c r="AN5232" s="6">
        <f t="shared" si="1163"/>
        <v>1</v>
      </c>
      <c r="AO5232" t="str">
        <f>VLOOKUP(BD_PONDERACIONES[[#This Row],[Comuna]],Tabla3[#All],2,0)</f>
        <v>Florida</v>
      </c>
    </row>
    <row r="5233" spans="1:41" x14ac:dyDescent="0.35">
      <c r="A5233" t="s">
        <v>25451</v>
      </c>
      <c r="B5233" t="s">
        <v>25452</v>
      </c>
      <c r="C5233" t="s">
        <v>25453</v>
      </c>
      <c r="D5233" s="5">
        <v>44971</v>
      </c>
      <c r="E5233" s="5">
        <v>44950</v>
      </c>
      <c r="F5233" t="s">
        <v>753</v>
      </c>
      <c r="G5233" t="s">
        <v>25454</v>
      </c>
      <c r="H5233" t="s">
        <v>755</v>
      </c>
      <c r="J5233" t="s">
        <v>756</v>
      </c>
      <c r="K5233" t="s">
        <v>756</v>
      </c>
      <c r="L5233" t="s">
        <v>757</v>
      </c>
      <c r="M5233" t="s">
        <v>757</v>
      </c>
      <c r="N5233" t="s">
        <v>756</v>
      </c>
      <c r="O5233" t="s">
        <v>756</v>
      </c>
      <c r="P5233" t="s">
        <v>758</v>
      </c>
      <c r="Q5233" t="s">
        <v>759</v>
      </c>
      <c r="R5233" t="s">
        <v>759</v>
      </c>
      <c r="S5233" t="s">
        <v>757</v>
      </c>
      <c r="T5233" t="s">
        <v>757</v>
      </c>
      <c r="U5233" t="s">
        <v>757</v>
      </c>
      <c r="V5233" t="s">
        <v>756</v>
      </c>
      <c r="W5233" t="s">
        <v>756</v>
      </c>
      <c r="X5233" t="s">
        <v>23413</v>
      </c>
      <c r="Y5233" t="str">
        <f t="shared" si="1150"/>
        <v>enero</v>
      </c>
      <c r="Z5233">
        <f>YEAR(BD_PONDERACIONES[[#This Row],[Fecha Ejecución del Ticket]])</f>
        <v>2023</v>
      </c>
      <c r="AA5233" t="str">
        <f t="shared" si="1151"/>
        <v>febrero</v>
      </c>
      <c r="AB5233">
        <f>YEAR(BD_PONDERACIONES[[#This Row],[Fecha de Inspección]])</f>
        <v>2023</v>
      </c>
      <c r="AC5233">
        <f t="shared" si="1152"/>
        <v>0.5</v>
      </c>
      <c r="AD5233">
        <f t="shared" si="1153"/>
        <v>0.5</v>
      </c>
      <c r="AE5233">
        <f t="shared" si="1154"/>
        <v>0.5</v>
      </c>
      <c r="AF5233">
        <f t="shared" si="1155"/>
        <v>0.5</v>
      </c>
      <c r="AG5233">
        <f t="shared" si="1156"/>
        <v>0.5</v>
      </c>
      <c r="AH5233">
        <f t="shared" si="1157"/>
        <v>0.5</v>
      </c>
      <c r="AI5233">
        <f t="shared" si="1158"/>
        <v>0.25</v>
      </c>
      <c r="AJ5233">
        <f t="shared" si="1159"/>
        <v>0.25</v>
      </c>
      <c r="AK5233">
        <f t="shared" si="1160"/>
        <v>0.5</v>
      </c>
      <c r="AL5233">
        <f t="shared" si="1161"/>
        <v>0.5</v>
      </c>
      <c r="AM5233">
        <f t="shared" si="1162"/>
        <v>0.5</v>
      </c>
      <c r="AN5233" s="6">
        <f t="shared" si="1163"/>
        <v>1</v>
      </c>
      <c r="AO5233" t="str">
        <f>VLOOKUP(BD_PONDERACIONES[[#This Row],[Comuna]],Tabla3[#All],2,0)</f>
        <v>Florida</v>
      </c>
    </row>
    <row r="5234" spans="1:41" x14ac:dyDescent="0.35">
      <c r="A5234" t="s">
        <v>25455</v>
      </c>
      <c r="B5234" t="s">
        <v>25456</v>
      </c>
      <c r="C5234" t="s">
        <v>25457</v>
      </c>
      <c r="D5234" s="5">
        <v>44971</v>
      </c>
      <c r="E5234" s="5">
        <v>44938</v>
      </c>
      <c r="F5234" t="s">
        <v>753</v>
      </c>
      <c r="G5234" t="s">
        <v>25458</v>
      </c>
      <c r="H5234" t="s">
        <v>755</v>
      </c>
      <c r="J5234" t="s">
        <v>756</v>
      </c>
      <c r="K5234" t="s">
        <v>756</v>
      </c>
      <c r="L5234" t="s">
        <v>757</v>
      </c>
      <c r="M5234" t="s">
        <v>757</v>
      </c>
      <c r="N5234" t="s">
        <v>756</v>
      </c>
      <c r="O5234" t="s">
        <v>756</v>
      </c>
      <c r="P5234" t="s">
        <v>765</v>
      </c>
      <c r="Q5234" t="s">
        <v>25459</v>
      </c>
      <c r="R5234" t="s">
        <v>759</v>
      </c>
      <c r="S5234" t="s">
        <v>756</v>
      </c>
      <c r="T5234" t="s">
        <v>756</v>
      </c>
      <c r="U5234" t="s">
        <v>756</v>
      </c>
      <c r="V5234" t="s">
        <v>756</v>
      </c>
      <c r="W5234" t="s">
        <v>756</v>
      </c>
      <c r="X5234" t="s">
        <v>9524</v>
      </c>
      <c r="Y5234" t="str">
        <f t="shared" si="1150"/>
        <v>enero</v>
      </c>
      <c r="Z5234">
        <f>YEAR(BD_PONDERACIONES[[#This Row],[Fecha Ejecución del Ticket]])</f>
        <v>2023</v>
      </c>
      <c r="AA5234" t="str">
        <f t="shared" si="1151"/>
        <v>febrero</v>
      </c>
      <c r="AB5234">
        <f>YEAR(BD_PONDERACIONES[[#This Row],[Fecha de Inspección]])</f>
        <v>2023</v>
      </c>
      <c r="AC5234">
        <f t="shared" si="1152"/>
        <v>0.5</v>
      </c>
      <c r="AD5234">
        <f t="shared" si="1153"/>
        <v>0.5</v>
      </c>
      <c r="AE5234">
        <f t="shared" si="1154"/>
        <v>0.5</v>
      </c>
      <c r="AF5234">
        <f t="shared" si="1155"/>
        <v>0.5</v>
      </c>
      <c r="AG5234">
        <f t="shared" si="1156"/>
        <v>0.5</v>
      </c>
      <c r="AH5234">
        <f t="shared" si="1157"/>
        <v>0.5</v>
      </c>
      <c r="AI5234">
        <f t="shared" si="1158"/>
        <v>0.25</v>
      </c>
      <c r="AJ5234">
        <f t="shared" si="1159"/>
        <v>0.25</v>
      </c>
      <c r="AK5234">
        <f t="shared" si="1160"/>
        <v>0.5</v>
      </c>
      <c r="AL5234">
        <f t="shared" si="1161"/>
        <v>0.5</v>
      </c>
      <c r="AM5234">
        <f t="shared" si="1162"/>
        <v>0.5</v>
      </c>
      <c r="AN5234" s="6">
        <f t="shared" si="1163"/>
        <v>1</v>
      </c>
      <c r="AO5234" t="str">
        <f>VLOOKUP(BD_PONDERACIONES[[#This Row],[Comuna]],Tabla3[#All],2,0)</f>
        <v>Florida</v>
      </c>
    </row>
    <row r="5235" spans="1:41" x14ac:dyDescent="0.35">
      <c r="A5235" t="s">
        <v>25460</v>
      </c>
      <c r="B5235" t="s">
        <v>25461</v>
      </c>
      <c r="C5235" t="s">
        <v>25462</v>
      </c>
      <c r="D5235" s="5">
        <v>44971</v>
      </c>
      <c r="E5235" s="5">
        <v>44935</v>
      </c>
      <c r="F5235" t="s">
        <v>753</v>
      </c>
      <c r="G5235" t="s">
        <v>25463</v>
      </c>
      <c r="H5235" t="s">
        <v>755</v>
      </c>
      <c r="J5235" t="s">
        <v>756</v>
      </c>
      <c r="K5235" t="s">
        <v>756</v>
      </c>
      <c r="L5235" t="s">
        <v>757</v>
      </c>
      <c r="M5235" t="s">
        <v>757</v>
      </c>
      <c r="N5235" t="s">
        <v>756</v>
      </c>
      <c r="O5235" t="s">
        <v>756</v>
      </c>
      <c r="P5235" t="s">
        <v>758</v>
      </c>
      <c r="Q5235" t="s">
        <v>759</v>
      </c>
      <c r="R5235" t="s">
        <v>759</v>
      </c>
      <c r="S5235" t="s">
        <v>757</v>
      </c>
      <c r="T5235" t="s">
        <v>757</v>
      </c>
      <c r="U5235" t="s">
        <v>757</v>
      </c>
      <c r="V5235" t="s">
        <v>768</v>
      </c>
      <c r="W5235" t="s">
        <v>756</v>
      </c>
      <c r="X5235" t="s">
        <v>22397</v>
      </c>
      <c r="Y5235" t="str">
        <f t="shared" si="1150"/>
        <v>enero</v>
      </c>
      <c r="Z5235">
        <f>YEAR(BD_PONDERACIONES[[#This Row],[Fecha Ejecución del Ticket]])</f>
        <v>2023</v>
      </c>
      <c r="AA5235" t="str">
        <f t="shared" si="1151"/>
        <v>febrero</v>
      </c>
      <c r="AB5235">
        <f>YEAR(BD_PONDERACIONES[[#This Row],[Fecha de Inspección]])</f>
        <v>2023</v>
      </c>
      <c r="AC5235">
        <f t="shared" si="1152"/>
        <v>0.5</v>
      </c>
      <c r="AD5235">
        <f t="shared" si="1153"/>
        <v>0.5</v>
      </c>
      <c r="AE5235">
        <f t="shared" si="1154"/>
        <v>0.5</v>
      </c>
      <c r="AF5235">
        <f t="shared" si="1155"/>
        <v>0.5</v>
      </c>
      <c r="AG5235">
        <f t="shared" si="1156"/>
        <v>0.5</v>
      </c>
      <c r="AH5235">
        <f t="shared" si="1157"/>
        <v>0.5</v>
      </c>
      <c r="AI5235">
        <f t="shared" si="1158"/>
        <v>0.25</v>
      </c>
      <c r="AJ5235">
        <f t="shared" si="1159"/>
        <v>0.25</v>
      </c>
      <c r="AK5235">
        <f t="shared" si="1160"/>
        <v>0.5</v>
      </c>
      <c r="AL5235">
        <f t="shared" si="1161"/>
        <v>0.17499999999999999</v>
      </c>
      <c r="AM5235">
        <f t="shared" si="1162"/>
        <v>0.5</v>
      </c>
      <c r="AN5235" s="6">
        <f t="shared" si="1163"/>
        <v>0.93500000000000005</v>
      </c>
      <c r="AO5235" t="str">
        <f>VLOOKUP(BD_PONDERACIONES[[#This Row],[Comuna]],Tabla3[#All],2,0)</f>
        <v>Florida</v>
      </c>
    </row>
    <row r="5236" spans="1:41" x14ac:dyDescent="0.35">
      <c r="A5236" t="s">
        <v>25464</v>
      </c>
      <c r="B5236" t="s">
        <v>25465</v>
      </c>
      <c r="C5236" t="s">
        <v>25466</v>
      </c>
      <c r="D5236" s="5">
        <v>44971</v>
      </c>
      <c r="E5236" s="5">
        <v>44957</v>
      </c>
      <c r="F5236" t="s">
        <v>753</v>
      </c>
      <c r="G5236" t="s">
        <v>25467</v>
      </c>
      <c r="H5236" t="s">
        <v>755</v>
      </c>
      <c r="J5236" t="s">
        <v>756</v>
      </c>
      <c r="K5236" t="s">
        <v>756</v>
      </c>
      <c r="L5236" t="s">
        <v>757</v>
      </c>
      <c r="M5236" t="s">
        <v>757</v>
      </c>
      <c r="N5236" t="s">
        <v>756</v>
      </c>
      <c r="O5236" t="s">
        <v>756</v>
      </c>
      <c r="P5236" t="s">
        <v>758</v>
      </c>
      <c r="Q5236" t="s">
        <v>759</v>
      </c>
      <c r="R5236" t="s">
        <v>759</v>
      </c>
      <c r="S5236" t="s">
        <v>757</v>
      </c>
      <c r="T5236" t="s">
        <v>757</v>
      </c>
      <c r="U5236" t="s">
        <v>757</v>
      </c>
      <c r="V5236" t="s">
        <v>756</v>
      </c>
      <c r="W5236" t="s">
        <v>756</v>
      </c>
      <c r="X5236" t="s">
        <v>20420</v>
      </c>
      <c r="Y5236" t="str">
        <f t="shared" si="1150"/>
        <v>enero</v>
      </c>
      <c r="Z5236">
        <f>YEAR(BD_PONDERACIONES[[#This Row],[Fecha Ejecución del Ticket]])</f>
        <v>2023</v>
      </c>
      <c r="AA5236" t="str">
        <f t="shared" si="1151"/>
        <v>febrero</v>
      </c>
      <c r="AB5236">
        <f>YEAR(BD_PONDERACIONES[[#This Row],[Fecha de Inspección]])</f>
        <v>2023</v>
      </c>
      <c r="AC5236">
        <f t="shared" si="1152"/>
        <v>0.5</v>
      </c>
      <c r="AD5236">
        <f t="shared" si="1153"/>
        <v>0.5</v>
      </c>
      <c r="AE5236">
        <f t="shared" si="1154"/>
        <v>0.5</v>
      </c>
      <c r="AF5236">
        <f t="shared" si="1155"/>
        <v>0.5</v>
      </c>
      <c r="AG5236">
        <f t="shared" si="1156"/>
        <v>0.5</v>
      </c>
      <c r="AH5236">
        <f t="shared" si="1157"/>
        <v>0.5</v>
      </c>
      <c r="AI5236">
        <f t="shared" si="1158"/>
        <v>0.25</v>
      </c>
      <c r="AJ5236">
        <f t="shared" si="1159"/>
        <v>0.25</v>
      </c>
      <c r="AK5236">
        <f t="shared" si="1160"/>
        <v>0.5</v>
      </c>
      <c r="AL5236">
        <f t="shared" si="1161"/>
        <v>0.5</v>
      </c>
      <c r="AM5236">
        <f t="shared" si="1162"/>
        <v>0.5</v>
      </c>
      <c r="AN5236" s="6">
        <f t="shared" si="1163"/>
        <v>1</v>
      </c>
      <c r="AO5236" t="str">
        <f>VLOOKUP(BD_PONDERACIONES[[#This Row],[Comuna]],Tabla3[#All],2,0)</f>
        <v>Florida</v>
      </c>
    </row>
    <row r="5237" spans="1:41" x14ac:dyDescent="0.35">
      <c r="A5237" t="s">
        <v>25468</v>
      </c>
      <c r="B5237" t="s">
        <v>25469</v>
      </c>
      <c r="C5237" t="s">
        <v>25470</v>
      </c>
      <c r="D5237" s="5">
        <v>44971</v>
      </c>
      <c r="E5237" s="5">
        <v>44932</v>
      </c>
      <c r="F5237" t="s">
        <v>753</v>
      </c>
      <c r="G5237" t="s">
        <v>25471</v>
      </c>
      <c r="H5237" t="s">
        <v>755</v>
      </c>
      <c r="J5237" t="s">
        <v>756</v>
      </c>
      <c r="K5237" t="s">
        <v>756</v>
      </c>
      <c r="L5237" t="s">
        <v>757</v>
      </c>
      <c r="M5237" t="s">
        <v>757</v>
      </c>
      <c r="N5237" t="s">
        <v>756</v>
      </c>
      <c r="O5237" t="s">
        <v>756</v>
      </c>
      <c r="P5237" t="s">
        <v>758</v>
      </c>
      <c r="Q5237" t="s">
        <v>759</v>
      </c>
      <c r="R5237" t="s">
        <v>759</v>
      </c>
      <c r="S5237" t="s">
        <v>757</v>
      </c>
      <c r="T5237" t="s">
        <v>757</v>
      </c>
      <c r="U5237" t="s">
        <v>757</v>
      </c>
      <c r="V5237" t="s">
        <v>756</v>
      </c>
      <c r="W5237" t="s">
        <v>756</v>
      </c>
      <c r="X5237" t="s">
        <v>25472</v>
      </c>
      <c r="Y5237" t="str">
        <f t="shared" si="1150"/>
        <v>enero</v>
      </c>
      <c r="Z5237">
        <f>YEAR(BD_PONDERACIONES[[#This Row],[Fecha Ejecución del Ticket]])</f>
        <v>2023</v>
      </c>
      <c r="AA5237" t="str">
        <f t="shared" si="1151"/>
        <v>febrero</v>
      </c>
      <c r="AB5237">
        <f>YEAR(BD_PONDERACIONES[[#This Row],[Fecha de Inspección]])</f>
        <v>2023</v>
      </c>
      <c r="AC5237">
        <f t="shared" si="1152"/>
        <v>0.5</v>
      </c>
      <c r="AD5237">
        <f t="shared" si="1153"/>
        <v>0.5</v>
      </c>
      <c r="AE5237">
        <f t="shared" si="1154"/>
        <v>0.5</v>
      </c>
      <c r="AF5237">
        <f t="shared" si="1155"/>
        <v>0.5</v>
      </c>
      <c r="AG5237">
        <f t="shared" si="1156"/>
        <v>0.5</v>
      </c>
      <c r="AH5237">
        <f t="shared" si="1157"/>
        <v>0.5</v>
      </c>
      <c r="AI5237">
        <f t="shared" si="1158"/>
        <v>0.25</v>
      </c>
      <c r="AJ5237">
        <f t="shared" si="1159"/>
        <v>0.25</v>
      </c>
      <c r="AK5237">
        <f t="shared" si="1160"/>
        <v>0.5</v>
      </c>
      <c r="AL5237">
        <f t="shared" si="1161"/>
        <v>0.5</v>
      </c>
      <c r="AM5237">
        <f t="shared" si="1162"/>
        <v>0.5</v>
      </c>
      <c r="AN5237" s="6">
        <f t="shared" si="1163"/>
        <v>1</v>
      </c>
      <c r="AO5237" t="str">
        <f>VLOOKUP(BD_PONDERACIONES[[#This Row],[Comuna]],Tabla3[#All],2,0)</f>
        <v>Florida</v>
      </c>
    </row>
    <row r="5238" spans="1:41" x14ac:dyDescent="0.35">
      <c r="A5238" t="s">
        <v>25338</v>
      </c>
      <c r="B5238" t="s">
        <v>25339</v>
      </c>
      <c r="C5238" t="s">
        <v>25340</v>
      </c>
      <c r="D5238" s="5">
        <v>44973</v>
      </c>
      <c r="E5238" s="5">
        <v>44937</v>
      </c>
      <c r="F5238" t="s">
        <v>753</v>
      </c>
      <c r="G5238" t="s">
        <v>25341</v>
      </c>
      <c r="H5238" t="s">
        <v>755</v>
      </c>
      <c r="J5238" t="s">
        <v>756</v>
      </c>
      <c r="K5238" t="s">
        <v>756</v>
      </c>
      <c r="L5238" t="s">
        <v>757</v>
      </c>
      <c r="M5238" t="s">
        <v>757</v>
      </c>
      <c r="N5238" t="s">
        <v>756</v>
      </c>
      <c r="O5238" t="s">
        <v>756</v>
      </c>
      <c r="P5238" t="s">
        <v>758</v>
      </c>
      <c r="Q5238" t="s">
        <v>759</v>
      </c>
      <c r="R5238" t="s">
        <v>759</v>
      </c>
      <c r="S5238" t="s">
        <v>757</v>
      </c>
      <c r="T5238" t="s">
        <v>757</v>
      </c>
      <c r="U5238" t="s">
        <v>757</v>
      </c>
      <c r="V5238" t="s">
        <v>756</v>
      </c>
      <c r="W5238" t="s">
        <v>768</v>
      </c>
      <c r="X5238" t="s">
        <v>24906</v>
      </c>
      <c r="Y5238" t="str">
        <f t="shared" si="1150"/>
        <v>enero</v>
      </c>
      <c r="Z5238">
        <f>YEAR(BD_PONDERACIONES[[#This Row],[Fecha Ejecución del Ticket]])</f>
        <v>2023</v>
      </c>
      <c r="AA5238" t="str">
        <f t="shared" si="1151"/>
        <v>febrero</v>
      </c>
      <c r="AB5238">
        <f>YEAR(BD_PONDERACIONES[[#This Row],[Fecha de Inspección]])</f>
        <v>2023</v>
      </c>
      <c r="AC5238">
        <f t="shared" si="1152"/>
        <v>0.5</v>
      </c>
      <c r="AD5238">
        <f t="shared" si="1153"/>
        <v>0.5</v>
      </c>
      <c r="AE5238">
        <f t="shared" si="1154"/>
        <v>0.5</v>
      </c>
      <c r="AF5238">
        <f t="shared" si="1155"/>
        <v>0.5</v>
      </c>
      <c r="AG5238">
        <f t="shared" si="1156"/>
        <v>0.5</v>
      </c>
      <c r="AH5238">
        <f t="shared" si="1157"/>
        <v>0.5</v>
      </c>
      <c r="AI5238">
        <f t="shared" si="1158"/>
        <v>0.25</v>
      </c>
      <c r="AJ5238">
        <f t="shared" si="1159"/>
        <v>0.25</v>
      </c>
      <c r="AK5238">
        <f t="shared" si="1160"/>
        <v>0.5</v>
      </c>
      <c r="AL5238">
        <f t="shared" si="1161"/>
        <v>0.5</v>
      </c>
      <c r="AM5238">
        <f t="shared" si="1162"/>
        <v>0.17499999999999999</v>
      </c>
      <c r="AN5238" s="6">
        <f t="shared" si="1163"/>
        <v>0.93500000000000005</v>
      </c>
      <c r="AO5238" t="str">
        <f>VLOOKUP(BD_PONDERACIONES[[#This Row],[Comuna]],Tabla3[#All],2,0)</f>
        <v>Florida</v>
      </c>
    </row>
    <row r="5239" spans="1:41" x14ac:dyDescent="0.35">
      <c r="A5239" t="s">
        <v>25342</v>
      </c>
      <c r="B5239" t="s">
        <v>25343</v>
      </c>
      <c r="C5239" t="s">
        <v>25344</v>
      </c>
      <c r="D5239" s="5">
        <v>44973</v>
      </c>
      <c r="E5239" s="5">
        <v>44929</v>
      </c>
      <c r="F5239" t="s">
        <v>753</v>
      </c>
      <c r="G5239" t="s">
        <v>25345</v>
      </c>
      <c r="H5239" t="s">
        <v>755</v>
      </c>
      <c r="J5239" t="s">
        <v>756</v>
      </c>
      <c r="K5239" t="s">
        <v>756</v>
      </c>
      <c r="L5239" t="s">
        <v>757</v>
      </c>
      <c r="M5239" t="s">
        <v>757</v>
      </c>
      <c r="N5239" t="s">
        <v>768</v>
      </c>
      <c r="O5239" t="s">
        <v>768</v>
      </c>
      <c r="P5239" t="s">
        <v>758</v>
      </c>
      <c r="Q5239" t="s">
        <v>759</v>
      </c>
      <c r="R5239" t="s">
        <v>759</v>
      </c>
      <c r="S5239" t="s">
        <v>757</v>
      </c>
      <c r="T5239" t="s">
        <v>757</v>
      </c>
      <c r="U5239" t="s">
        <v>757</v>
      </c>
      <c r="V5239" t="s">
        <v>904</v>
      </c>
      <c r="W5239" t="s">
        <v>756</v>
      </c>
      <c r="X5239" t="s">
        <v>25346</v>
      </c>
      <c r="Y5239" t="str">
        <f t="shared" si="1150"/>
        <v>enero</v>
      </c>
      <c r="Z5239">
        <f>YEAR(BD_PONDERACIONES[[#This Row],[Fecha Ejecución del Ticket]])</f>
        <v>2023</v>
      </c>
      <c r="AA5239" t="str">
        <f t="shared" si="1151"/>
        <v>febrero</v>
      </c>
      <c r="AB5239">
        <f>YEAR(BD_PONDERACIONES[[#This Row],[Fecha de Inspección]])</f>
        <v>2023</v>
      </c>
      <c r="AC5239">
        <f t="shared" si="1152"/>
        <v>0.5</v>
      </c>
      <c r="AD5239">
        <f t="shared" si="1153"/>
        <v>0.5</v>
      </c>
      <c r="AE5239">
        <f t="shared" si="1154"/>
        <v>0.5</v>
      </c>
      <c r="AF5239">
        <f t="shared" si="1155"/>
        <v>0.5</v>
      </c>
      <c r="AG5239">
        <f t="shared" si="1156"/>
        <v>0.17499999999999999</v>
      </c>
      <c r="AH5239">
        <f t="shared" si="1157"/>
        <v>0.17499999999999999</v>
      </c>
      <c r="AI5239">
        <f t="shared" si="1158"/>
        <v>0.25</v>
      </c>
      <c r="AJ5239">
        <f t="shared" si="1159"/>
        <v>0.25</v>
      </c>
      <c r="AK5239">
        <f t="shared" si="1160"/>
        <v>0.5</v>
      </c>
      <c r="AL5239">
        <f t="shared" si="1161"/>
        <v>0.32500000000000001</v>
      </c>
      <c r="AM5239">
        <f t="shared" si="1162"/>
        <v>0.5</v>
      </c>
      <c r="AN5239" s="6">
        <f t="shared" si="1163"/>
        <v>0.86750000000000005</v>
      </c>
      <c r="AO5239" t="str">
        <f>VLOOKUP(BD_PONDERACIONES[[#This Row],[Comuna]],Tabla3[#All],2,0)</f>
        <v>Florida</v>
      </c>
    </row>
    <row r="5240" spans="1:41" x14ac:dyDescent="0.35">
      <c r="A5240" t="s">
        <v>25347</v>
      </c>
      <c r="B5240" t="s">
        <v>25348</v>
      </c>
      <c r="C5240" t="s">
        <v>25349</v>
      </c>
      <c r="D5240" s="5">
        <v>44973</v>
      </c>
      <c r="E5240" s="5">
        <v>44943</v>
      </c>
      <c r="F5240" t="s">
        <v>753</v>
      </c>
      <c r="G5240" t="s">
        <v>25350</v>
      </c>
      <c r="H5240" t="s">
        <v>755</v>
      </c>
      <c r="J5240" t="s">
        <v>756</v>
      </c>
      <c r="K5240" t="s">
        <v>756</v>
      </c>
      <c r="L5240" t="s">
        <v>757</v>
      </c>
      <c r="M5240" t="s">
        <v>757</v>
      </c>
      <c r="N5240" t="s">
        <v>756</v>
      </c>
      <c r="O5240" t="s">
        <v>756</v>
      </c>
      <c r="P5240" t="s">
        <v>758</v>
      </c>
      <c r="Q5240" t="s">
        <v>759</v>
      </c>
      <c r="R5240" t="s">
        <v>759</v>
      </c>
      <c r="S5240" t="s">
        <v>757</v>
      </c>
      <c r="T5240" t="s">
        <v>757</v>
      </c>
      <c r="U5240" t="s">
        <v>757</v>
      </c>
      <c r="V5240" t="s">
        <v>768</v>
      </c>
      <c r="W5240" t="s">
        <v>756</v>
      </c>
      <c r="X5240" t="s">
        <v>16581</v>
      </c>
      <c r="Y5240" t="str">
        <f t="shared" si="1150"/>
        <v>enero</v>
      </c>
      <c r="Z5240">
        <f>YEAR(BD_PONDERACIONES[[#This Row],[Fecha Ejecución del Ticket]])</f>
        <v>2023</v>
      </c>
      <c r="AA5240" t="str">
        <f t="shared" si="1151"/>
        <v>febrero</v>
      </c>
      <c r="AB5240">
        <f>YEAR(BD_PONDERACIONES[[#This Row],[Fecha de Inspección]])</f>
        <v>2023</v>
      </c>
      <c r="AC5240">
        <f t="shared" si="1152"/>
        <v>0.5</v>
      </c>
      <c r="AD5240">
        <f t="shared" si="1153"/>
        <v>0.5</v>
      </c>
      <c r="AE5240">
        <f t="shared" si="1154"/>
        <v>0.5</v>
      </c>
      <c r="AF5240">
        <f t="shared" si="1155"/>
        <v>0.5</v>
      </c>
      <c r="AG5240">
        <f t="shared" si="1156"/>
        <v>0.5</v>
      </c>
      <c r="AH5240">
        <f t="shared" si="1157"/>
        <v>0.5</v>
      </c>
      <c r="AI5240">
        <f t="shared" si="1158"/>
        <v>0.25</v>
      </c>
      <c r="AJ5240">
        <f t="shared" si="1159"/>
        <v>0.25</v>
      </c>
      <c r="AK5240">
        <f t="shared" si="1160"/>
        <v>0.5</v>
      </c>
      <c r="AL5240">
        <f t="shared" si="1161"/>
        <v>0.17499999999999999</v>
      </c>
      <c r="AM5240">
        <f t="shared" si="1162"/>
        <v>0.5</v>
      </c>
      <c r="AN5240" s="6">
        <f t="shared" si="1163"/>
        <v>0.93500000000000005</v>
      </c>
      <c r="AO5240" t="str">
        <f>VLOOKUP(BD_PONDERACIONES[[#This Row],[Comuna]],Tabla3[#All],2,0)</f>
        <v>Florida</v>
      </c>
    </row>
    <row r="5241" spans="1:41" x14ac:dyDescent="0.35">
      <c r="A5241" t="s">
        <v>25351</v>
      </c>
      <c r="B5241" t="s">
        <v>25352</v>
      </c>
      <c r="C5241" t="s">
        <v>25353</v>
      </c>
      <c r="D5241" s="5">
        <v>44973</v>
      </c>
      <c r="E5241" s="5">
        <v>44931</v>
      </c>
      <c r="F5241" t="s">
        <v>753</v>
      </c>
      <c r="G5241" t="s">
        <v>25354</v>
      </c>
      <c r="H5241" t="s">
        <v>755</v>
      </c>
      <c r="J5241" t="s">
        <v>756</v>
      </c>
      <c r="K5241" t="s">
        <v>756</v>
      </c>
      <c r="L5241" t="s">
        <v>757</v>
      </c>
      <c r="M5241" t="s">
        <v>757</v>
      </c>
      <c r="N5241" t="s">
        <v>757</v>
      </c>
      <c r="O5241" t="s">
        <v>757</v>
      </c>
      <c r="P5241" t="s">
        <v>758</v>
      </c>
      <c r="Q5241" t="s">
        <v>759</v>
      </c>
      <c r="R5241" t="s">
        <v>759</v>
      </c>
      <c r="S5241" t="s">
        <v>757</v>
      </c>
      <c r="T5241" t="s">
        <v>757</v>
      </c>
      <c r="U5241" t="s">
        <v>757</v>
      </c>
      <c r="V5241" t="s">
        <v>756</v>
      </c>
      <c r="W5241" t="s">
        <v>756</v>
      </c>
      <c r="X5241" t="s">
        <v>25355</v>
      </c>
      <c r="Y5241" t="str">
        <f t="shared" si="1150"/>
        <v>enero</v>
      </c>
      <c r="Z5241">
        <f>YEAR(BD_PONDERACIONES[[#This Row],[Fecha Ejecución del Ticket]])</f>
        <v>2023</v>
      </c>
      <c r="AA5241" t="str">
        <f t="shared" si="1151"/>
        <v>febrero</v>
      </c>
      <c r="AB5241">
        <f>YEAR(BD_PONDERACIONES[[#This Row],[Fecha de Inspección]])</f>
        <v>2023</v>
      </c>
      <c r="AC5241">
        <f t="shared" si="1152"/>
        <v>0.5</v>
      </c>
      <c r="AD5241">
        <f t="shared" si="1153"/>
        <v>0.5</v>
      </c>
      <c r="AE5241">
        <f t="shared" si="1154"/>
        <v>0.5</v>
      </c>
      <c r="AF5241">
        <f t="shared" si="1155"/>
        <v>0.5</v>
      </c>
      <c r="AG5241">
        <f t="shared" si="1156"/>
        <v>0.5</v>
      </c>
      <c r="AH5241">
        <f t="shared" si="1157"/>
        <v>0.5</v>
      </c>
      <c r="AI5241">
        <f t="shared" si="1158"/>
        <v>0.25</v>
      </c>
      <c r="AJ5241">
        <f t="shared" si="1159"/>
        <v>0.25</v>
      </c>
      <c r="AK5241">
        <f t="shared" si="1160"/>
        <v>0.5</v>
      </c>
      <c r="AL5241">
        <f t="shared" si="1161"/>
        <v>0.5</v>
      </c>
      <c r="AM5241">
        <f t="shared" si="1162"/>
        <v>0.5</v>
      </c>
      <c r="AN5241" s="6">
        <f t="shared" si="1163"/>
        <v>1</v>
      </c>
      <c r="AO5241" t="str">
        <f>VLOOKUP(BD_PONDERACIONES[[#This Row],[Comuna]],Tabla3[#All],2,0)</f>
        <v>Florida</v>
      </c>
    </row>
    <row r="5242" spans="1:41" x14ac:dyDescent="0.35">
      <c r="A5242" t="s">
        <v>25356</v>
      </c>
      <c r="B5242" t="s">
        <v>25357</v>
      </c>
      <c r="C5242" t="s">
        <v>25358</v>
      </c>
      <c r="D5242" s="5">
        <v>44973</v>
      </c>
      <c r="E5242" s="5">
        <v>44950</v>
      </c>
      <c r="F5242" t="s">
        <v>753</v>
      </c>
      <c r="G5242" t="s">
        <v>25359</v>
      </c>
      <c r="H5242" t="s">
        <v>755</v>
      </c>
      <c r="J5242" t="s">
        <v>756</v>
      </c>
      <c r="K5242" t="s">
        <v>756</v>
      </c>
      <c r="L5242" t="s">
        <v>757</v>
      </c>
      <c r="M5242" t="s">
        <v>757</v>
      </c>
      <c r="N5242" t="s">
        <v>756</v>
      </c>
      <c r="O5242" t="s">
        <v>756</v>
      </c>
      <c r="P5242" t="s">
        <v>758</v>
      </c>
      <c r="Q5242" t="s">
        <v>759</v>
      </c>
      <c r="R5242" t="s">
        <v>759</v>
      </c>
      <c r="S5242" t="s">
        <v>757</v>
      </c>
      <c r="T5242" t="s">
        <v>757</v>
      </c>
      <c r="U5242" t="s">
        <v>757</v>
      </c>
      <c r="V5242" t="s">
        <v>756</v>
      </c>
      <c r="W5242" t="s">
        <v>756</v>
      </c>
      <c r="X5242" t="s">
        <v>25360</v>
      </c>
      <c r="Y5242" t="str">
        <f t="shared" si="1150"/>
        <v>enero</v>
      </c>
      <c r="Z5242">
        <f>YEAR(BD_PONDERACIONES[[#This Row],[Fecha Ejecución del Ticket]])</f>
        <v>2023</v>
      </c>
      <c r="AA5242" t="str">
        <f t="shared" si="1151"/>
        <v>febrero</v>
      </c>
      <c r="AB5242">
        <f>YEAR(BD_PONDERACIONES[[#This Row],[Fecha de Inspección]])</f>
        <v>2023</v>
      </c>
      <c r="AC5242">
        <f t="shared" si="1152"/>
        <v>0.5</v>
      </c>
      <c r="AD5242">
        <f t="shared" si="1153"/>
        <v>0.5</v>
      </c>
      <c r="AE5242">
        <f t="shared" si="1154"/>
        <v>0.5</v>
      </c>
      <c r="AF5242">
        <f t="shared" si="1155"/>
        <v>0.5</v>
      </c>
      <c r="AG5242">
        <f t="shared" si="1156"/>
        <v>0.5</v>
      </c>
      <c r="AH5242">
        <f t="shared" si="1157"/>
        <v>0.5</v>
      </c>
      <c r="AI5242">
        <f t="shared" si="1158"/>
        <v>0.25</v>
      </c>
      <c r="AJ5242">
        <f t="shared" si="1159"/>
        <v>0.25</v>
      </c>
      <c r="AK5242">
        <f t="shared" si="1160"/>
        <v>0.5</v>
      </c>
      <c r="AL5242">
        <f t="shared" si="1161"/>
        <v>0.5</v>
      </c>
      <c r="AM5242">
        <f t="shared" si="1162"/>
        <v>0.5</v>
      </c>
      <c r="AN5242" s="6">
        <f t="shared" si="1163"/>
        <v>1</v>
      </c>
      <c r="AO5242" t="str">
        <f>VLOOKUP(BD_PONDERACIONES[[#This Row],[Comuna]],Tabla3[#All],2,0)</f>
        <v>Florida</v>
      </c>
    </row>
    <row r="5243" spans="1:41" x14ac:dyDescent="0.35">
      <c r="A5243" t="s">
        <v>25361</v>
      </c>
      <c r="B5243" t="s">
        <v>25362</v>
      </c>
      <c r="C5243" t="s">
        <v>25363</v>
      </c>
      <c r="D5243" s="5">
        <v>44973</v>
      </c>
      <c r="E5243" s="5">
        <v>44936</v>
      </c>
      <c r="F5243" t="s">
        <v>753</v>
      </c>
      <c r="G5243" t="s">
        <v>25364</v>
      </c>
      <c r="H5243" t="s">
        <v>755</v>
      </c>
      <c r="J5243" t="s">
        <v>756</v>
      </c>
      <c r="K5243" t="s">
        <v>756</v>
      </c>
      <c r="L5243" t="s">
        <v>757</v>
      </c>
      <c r="M5243" t="s">
        <v>757</v>
      </c>
      <c r="N5243" t="s">
        <v>756</v>
      </c>
      <c r="O5243" t="s">
        <v>756</v>
      </c>
      <c r="P5243" t="s">
        <v>758</v>
      </c>
      <c r="Q5243" t="s">
        <v>759</v>
      </c>
      <c r="R5243" t="s">
        <v>759</v>
      </c>
      <c r="S5243" t="s">
        <v>757</v>
      </c>
      <c r="T5243" t="s">
        <v>757</v>
      </c>
      <c r="U5243" t="s">
        <v>757</v>
      </c>
      <c r="V5243" t="s">
        <v>756</v>
      </c>
      <c r="W5243" t="s">
        <v>756</v>
      </c>
      <c r="X5243" t="s">
        <v>24906</v>
      </c>
      <c r="Y5243" t="str">
        <f t="shared" si="1150"/>
        <v>enero</v>
      </c>
      <c r="Z5243">
        <f>YEAR(BD_PONDERACIONES[[#This Row],[Fecha Ejecución del Ticket]])</f>
        <v>2023</v>
      </c>
      <c r="AA5243" t="str">
        <f t="shared" si="1151"/>
        <v>febrero</v>
      </c>
      <c r="AB5243">
        <f>YEAR(BD_PONDERACIONES[[#This Row],[Fecha de Inspección]])</f>
        <v>2023</v>
      </c>
      <c r="AC5243">
        <f t="shared" si="1152"/>
        <v>0.5</v>
      </c>
      <c r="AD5243">
        <f t="shared" si="1153"/>
        <v>0.5</v>
      </c>
      <c r="AE5243">
        <f t="shared" si="1154"/>
        <v>0.5</v>
      </c>
      <c r="AF5243">
        <f t="shared" si="1155"/>
        <v>0.5</v>
      </c>
      <c r="AG5243">
        <f t="shared" si="1156"/>
        <v>0.5</v>
      </c>
      <c r="AH5243">
        <f t="shared" si="1157"/>
        <v>0.5</v>
      </c>
      <c r="AI5243">
        <f t="shared" si="1158"/>
        <v>0.25</v>
      </c>
      <c r="AJ5243">
        <f t="shared" si="1159"/>
        <v>0.25</v>
      </c>
      <c r="AK5243">
        <f t="shared" si="1160"/>
        <v>0.5</v>
      </c>
      <c r="AL5243">
        <f t="shared" si="1161"/>
        <v>0.5</v>
      </c>
      <c r="AM5243">
        <f t="shared" si="1162"/>
        <v>0.5</v>
      </c>
      <c r="AN5243" s="6">
        <f t="shared" si="1163"/>
        <v>1</v>
      </c>
      <c r="AO5243" t="str">
        <f>VLOOKUP(BD_PONDERACIONES[[#This Row],[Comuna]],Tabla3[#All],2,0)</f>
        <v>Florida</v>
      </c>
    </row>
    <row r="5244" spans="1:41" x14ac:dyDescent="0.35">
      <c r="A5244" t="s">
        <v>25365</v>
      </c>
      <c r="B5244" t="s">
        <v>25366</v>
      </c>
      <c r="C5244" t="s">
        <v>25367</v>
      </c>
      <c r="D5244" s="5">
        <v>44973</v>
      </c>
      <c r="E5244" s="5">
        <v>44941</v>
      </c>
      <c r="F5244" t="s">
        <v>753</v>
      </c>
      <c r="G5244" t="s">
        <v>25368</v>
      </c>
      <c r="H5244" t="s">
        <v>755</v>
      </c>
      <c r="J5244" t="s">
        <v>756</v>
      </c>
      <c r="K5244" t="s">
        <v>756</v>
      </c>
      <c r="L5244" t="s">
        <v>757</v>
      </c>
      <c r="M5244" t="s">
        <v>757</v>
      </c>
      <c r="N5244" t="s">
        <v>756</v>
      </c>
      <c r="O5244" t="s">
        <v>756</v>
      </c>
      <c r="P5244" t="s">
        <v>765</v>
      </c>
      <c r="Q5244" t="s">
        <v>25369</v>
      </c>
      <c r="R5244" t="s">
        <v>759</v>
      </c>
      <c r="S5244" t="s">
        <v>756</v>
      </c>
      <c r="T5244" t="s">
        <v>756</v>
      </c>
      <c r="U5244" t="s">
        <v>756</v>
      </c>
      <c r="V5244" t="s">
        <v>756</v>
      </c>
      <c r="W5244" t="s">
        <v>756</v>
      </c>
      <c r="X5244" t="s">
        <v>9524</v>
      </c>
      <c r="Y5244" t="str">
        <f t="shared" si="1150"/>
        <v>enero</v>
      </c>
      <c r="Z5244">
        <f>YEAR(BD_PONDERACIONES[[#This Row],[Fecha Ejecución del Ticket]])</f>
        <v>2023</v>
      </c>
      <c r="AA5244" t="str">
        <f t="shared" si="1151"/>
        <v>febrero</v>
      </c>
      <c r="AB5244">
        <f>YEAR(BD_PONDERACIONES[[#This Row],[Fecha de Inspección]])</f>
        <v>2023</v>
      </c>
      <c r="AC5244">
        <f t="shared" si="1152"/>
        <v>0.5</v>
      </c>
      <c r="AD5244">
        <f t="shared" si="1153"/>
        <v>0.5</v>
      </c>
      <c r="AE5244">
        <f t="shared" si="1154"/>
        <v>0.5</v>
      </c>
      <c r="AF5244">
        <f t="shared" si="1155"/>
        <v>0.5</v>
      </c>
      <c r="AG5244">
        <f t="shared" si="1156"/>
        <v>0.5</v>
      </c>
      <c r="AH5244">
        <f t="shared" si="1157"/>
        <v>0.5</v>
      </c>
      <c r="AI5244">
        <f t="shared" si="1158"/>
        <v>0.25</v>
      </c>
      <c r="AJ5244">
        <f t="shared" si="1159"/>
        <v>0.25</v>
      </c>
      <c r="AK5244">
        <f t="shared" si="1160"/>
        <v>0.5</v>
      </c>
      <c r="AL5244">
        <f t="shared" si="1161"/>
        <v>0.5</v>
      </c>
      <c r="AM5244">
        <f t="shared" si="1162"/>
        <v>0.5</v>
      </c>
      <c r="AN5244" s="6">
        <f t="shared" si="1163"/>
        <v>1</v>
      </c>
      <c r="AO5244" t="str">
        <f>VLOOKUP(BD_PONDERACIONES[[#This Row],[Comuna]],Tabla3[#All],2,0)</f>
        <v>Florida</v>
      </c>
    </row>
    <row r="5245" spans="1:41" x14ac:dyDescent="0.35">
      <c r="A5245" t="s">
        <v>25370</v>
      </c>
      <c r="B5245" t="s">
        <v>25371</v>
      </c>
      <c r="C5245" t="s">
        <v>25372</v>
      </c>
      <c r="D5245" s="5">
        <v>44973</v>
      </c>
      <c r="E5245" s="5">
        <v>44954</v>
      </c>
      <c r="F5245" t="s">
        <v>753</v>
      </c>
      <c r="G5245" t="s">
        <v>25368</v>
      </c>
      <c r="H5245" t="s">
        <v>755</v>
      </c>
      <c r="J5245" t="s">
        <v>756</v>
      </c>
      <c r="K5245" t="s">
        <v>756</v>
      </c>
      <c r="L5245" t="s">
        <v>757</v>
      </c>
      <c r="M5245" t="s">
        <v>757</v>
      </c>
      <c r="N5245" t="s">
        <v>756</v>
      </c>
      <c r="O5245" t="s">
        <v>756</v>
      </c>
      <c r="P5245" t="s">
        <v>765</v>
      </c>
      <c r="Q5245" t="s">
        <v>25369</v>
      </c>
      <c r="R5245" t="s">
        <v>759</v>
      </c>
      <c r="S5245" t="s">
        <v>756</v>
      </c>
      <c r="T5245" t="s">
        <v>756</v>
      </c>
      <c r="U5245" t="s">
        <v>756</v>
      </c>
      <c r="V5245" t="s">
        <v>756</v>
      </c>
      <c r="W5245" t="s">
        <v>756</v>
      </c>
      <c r="X5245" t="s">
        <v>9524</v>
      </c>
      <c r="Y5245" t="str">
        <f t="shared" si="1150"/>
        <v>enero</v>
      </c>
      <c r="Z5245">
        <f>YEAR(BD_PONDERACIONES[[#This Row],[Fecha Ejecución del Ticket]])</f>
        <v>2023</v>
      </c>
      <c r="AA5245" t="str">
        <f t="shared" si="1151"/>
        <v>febrero</v>
      </c>
      <c r="AB5245">
        <f>YEAR(BD_PONDERACIONES[[#This Row],[Fecha de Inspección]])</f>
        <v>2023</v>
      </c>
      <c r="AC5245">
        <f t="shared" si="1152"/>
        <v>0.5</v>
      </c>
      <c r="AD5245">
        <f t="shared" si="1153"/>
        <v>0.5</v>
      </c>
      <c r="AE5245">
        <f t="shared" si="1154"/>
        <v>0.5</v>
      </c>
      <c r="AF5245">
        <f t="shared" si="1155"/>
        <v>0.5</v>
      </c>
      <c r="AG5245">
        <f t="shared" si="1156"/>
        <v>0.5</v>
      </c>
      <c r="AH5245">
        <f t="shared" si="1157"/>
        <v>0.5</v>
      </c>
      <c r="AI5245">
        <f t="shared" si="1158"/>
        <v>0.25</v>
      </c>
      <c r="AJ5245">
        <f t="shared" si="1159"/>
        <v>0.25</v>
      </c>
      <c r="AK5245">
        <f t="shared" si="1160"/>
        <v>0.5</v>
      </c>
      <c r="AL5245">
        <f t="shared" si="1161"/>
        <v>0.5</v>
      </c>
      <c r="AM5245">
        <f t="shared" si="1162"/>
        <v>0.5</v>
      </c>
      <c r="AN5245" s="6">
        <f t="shared" si="1163"/>
        <v>1</v>
      </c>
      <c r="AO5245" t="str">
        <f>VLOOKUP(BD_PONDERACIONES[[#This Row],[Comuna]],Tabla3[#All],2,0)</f>
        <v>Florida</v>
      </c>
    </row>
    <row r="5246" spans="1:41" x14ac:dyDescent="0.35">
      <c r="A5246" t="s">
        <v>25373</v>
      </c>
      <c r="B5246" t="s">
        <v>25374</v>
      </c>
      <c r="C5246" t="s">
        <v>25375</v>
      </c>
      <c r="D5246" s="5">
        <v>44973</v>
      </c>
      <c r="E5246" s="5">
        <v>44949</v>
      </c>
      <c r="F5246" t="s">
        <v>753</v>
      </c>
      <c r="G5246" t="s">
        <v>25376</v>
      </c>
      <c r="H5246" t="s">
        <v>755</v>
      </c>
      <c r="J5246" t="s">
        <v>756</v>
      </c>
      <c r="K5246" t="s">
        <v>756</v>
      </c>
      <c r="L5246" t="s">
        <v>757</v>
      </c>
      <c r="M5246" t="s">
        <v>757</v>
      </c>
      <c r="N5246" t="s">
        <v>757</v>
      </c>
      <c r="O5246" t="s">
        <v>757</v>
      </c>
      <c r="P5246" t="s">
        <v>765</v>
      </c>
      <c r="Q5246" t="s">
        <v>759</v>
      </c>
      <c r="R5246" t="s">
        <v>759</v>
      </c>
      <c r="S5246" t="s">
        <v>757</v>
      </c>
      <c r="T5246" t="s">
        <v>757</v>
      </c>
      <c r="U5246" t="s">
        <v>757</v>
      </c>
      <c r="V5246" t="s">
        <v>756</v>
      </c>
      <c r="W5246" t="s">
        <v>756</v>
      </c>
      <c r="X5246" t="s">
        <v>22071</v>
      </c>
      <c r="Y5246" t="str">
        <f t="shared" si="1150"/>
        <v>enero</v>
      </c>
      <c r="Z5246">
        <f>YEAR(BD_PONDERACIONES[[#This Row],[Fecha Ejecución del Ticket]])</f>
        <v>2023</v>
      </c>
      <c r="AA5246" t="str">
        <f t="shared" si="1151"/>
        <v>febrero</v>
      </c>
      <c r="AB5246">
        <f>YEAR(BD_PONDERACIONES[[#This Row],[Fecha de Inspección]])</f>
        <v>2023</v>
      </c>
      <c r="AC5246">
        <f t="shared" si="1152"/>
        <v>0.5</v>
      </c>
      <c r="AD5246">
        <f t="shared" si="1153"/>
        <v>0.5</v>
      </c>
      <c r="AE5246">
        <f t="shared" si="1154"/>
        <v>0.5</v>
      </c>
      <c r="AF5246">
        <f t="shared" si="1155"/>
        <v>0.5</v>
      </c>
      <c r="AG5246">
        <f t="shared" si="1156"/>
        <v>0.5</v>
      </c>
      <c r="AH5246">
        <f t="shared" si="1157"/>
        <v>0.5</v>
      </c>
      <c r="AI5246">
        <f t="shared" si="1158"/>
        <v>0.25</v>
      </c>
      <c r="AJ5246">
        <f t="shared" si="1159"/>
        <v>0.25</v>
      </c>
      <c r="AK5246">
        <f t="shared" si="1160"/>
        <v>0.5</v>
      </c>
      <c r="AL5246">
        <f t="shared" si="1161"/>
        <v>0.5</v>
      </c>
      <c r="AM5246">
        <f t="shared" si="1162"/>
        <v>0.5</v>
      </c>
      <c r="AN5246" s="6">
        <f t="shared" si="1163"/>
        <v>1</v>
      </c>
      <c r="AO5246" t="str">
        <f>VLOOKUP(BD_PONDERACIONES[[#This Row],[Comuna]],Tabla3[#All],2,0)</f>
        <v>Florida</v>
      </c>
    </row>
    <row r="5247" spans="1:41" x14ac:dyDescent="0.35">
      <c r="A5247" t="s">
        <v>25377</v>
      </c>
      <c r="B5247" t="s">
        <v>25378</v>
      </c>
      <c r="C5247" t="s">
        <v>25379</v>
      </c>
      <c r="D5247" s="5">
        <v>44973</v>
      </c>
      <c r="E5247" s="5">
        <v>44948</v>
      </c>
      <c r="F5247" t="s">
        <v>753</v>
      </c>
      <c r="G5247" t="s">
        <v>25380</v>
      </c>
      <c r="H5247" t="s">
        <v>755</v>
      </c>
      <c r="J5247" t="s">
        <v>756</v>
      </c>
      <c r="K5247" t="s">
        <v>756</v>
      </c>
      <c r="L5247" t="s">
        <v>756</v>
      </c>
      <c r="M5247" t="s">
        <v>756</v>
      </c>
      <c r="N5247" t="s">
        <v>756</v>
      </c>
      <c r="O5247" t="s">
        <v>756</v>
      </c>
      <c r="P5247" t="s">
        <v>758</v>
      </c>
      <c r="Q5247" t="s">
        <v>759</v>
      </c>
      <c r="R5247" t="s">
        <v>759</v>
      </c>
      <c r="S5247" t="s">
        <v>757</v>
      </c>
      <c r="T5247" t="s">
        <v>757</v>
      </c>
      <c r="U5247" t="s">
        <v>757</v>
      </c>
      <c r="V5247" t="s">
        <v>756</v>
      </c>
      <c r="W5247" t="s">
        <v>756</v>
      </c>
      <c r="X5247" t="s">
        <v>8238</v>
      </c>
      <c r="Y5247" t="str">
        <f t="shared" si="1150"/>
        <v>enero</v>
      </c>
      <c r="Z5247">
        <f>YEAR(BD_PONDERACIONES[[#This Row],[Fecha Ejecución del Ticket]])</f>
        <v>2023</v>
      </c>
      <c r="AA5247" t="str">
        <f t="shared" si="1151"/>
        <v>febrero</v>
      </c>
      <c r="AB5247">
        <f>YEAR(BD_PONDERACIONES[[#This Row],[Fecha de Inspección]])</f>
        <v>2023</v>
      </c>
      <c r="AC5247">
        <f t="shared" si="1152"/>
        <v>0.5</v>
      </c>
      <c r="AD5247">
        <f t="shared" si="1153"/>
        <v>0.5</v>
      </c>
      <c r="AE5247">
        <f t="shared" si="1154"/>
        <v>0.5</v>
      </c>
      <c r="AF5247">
        <f t="shared" si="1155"/>
        <v>0.5</v>
      </c>
      <c r="AG5247">
        <f t="shared" si="1156"/>
        <v>0.5</v>
      </c>
      <c r="AH5247">
        <f t="shared" si="1157"/>
        <v>0.5</v>
      </c>
      <c r="AI5247">
        <f t="shared" si="1158"/>
        <v>0.25</v>
      </c>
      <c r="AJ5247">
        <f t="shared" si="1159"/>
        <v>0.25</v>
      </c>
      <c r="AK5247">
        <f t="shared" si="1160"/>
        <v>0.5</v>
      </c>
      <c r="AL5247">
        <f t="shared" si="1161"/>
        <v>0.5</v>
      </c>
      <c r="AM5247">
        <f t="shared" si="1162"/>
        <v>0.5</v>
      </c>
      <c r="AN5247" s="6">
        <f t="shared" si="1163"/>
        <v>1</v>
      </c>
      <c r="AO5247" t="str">
        <f>VLOOKUP(BD_PONDERACIONES[[#This Row],[Comuna]],Tabla3[#All],2,0)</f>
        <v>Florida</v>
      </c>
    </row>
    <row r="5248" spans="1:41" x14ac:dyDescent="0.35">
      <c r="A5248" t="s">
        <v>25381</v>
      </c>
      <c r="B5248" t="s">
        <v>25382</v>
      </c>
      <c r="C5248" t="s">
        <v>25383</v>
      </c>
      <c r="D5248" s="5">
        <v>44973</v>
      </c>
      <c r="E5248" s="5">
        <v>44936</v>
      </c>
      <c r="F5248" t="s">
        <v>753</v>
      </c>
      <c r="G5248" t="s">
        <v>25384</v>
      </c>
      <c r="H5248" t="s">
        <v>755</v>
      </c>
      <c r="J5248" t="s">
        <v>756</v>
      </c>
      <c r="K5248" t="s">
        <v>756</v>
      </c>
      <c r="L5248" t="s">
        <v>757</v>
      </c>
      <c r="M5248" t="s">
        <v>757</v>
      </c>
      <c r="N5248" t="s">
        <v>756</v>
      </c>
      <c r="O5248" t="s">
        <v>756</v>
      </c>
      <c r="P5248" t="s">
        <v>758</v>
      </c>
      <c r="Q5248" t="s">
        <v>759</v>
      </c>
      <c r="R5248" t="s">
        <v>759</v>
      </c>
      <c r="S5248" t="s">
        <v>757</v>
      </c>
      <c r="T5248" t="s">
        <v>757</v>
      </c>
      <c r="U5248" t="s">
        <v>757</v>
      </c>
      <c r="V5248" t="s">
        <v>756</v>
      </c>
      <c r="W5248" t="s">
        <v>756</v>
      </c>
      <c r="X5248" t="s">
        <v>20420</v>
      </c>
      <c r="Y5248" t="str">
        <f t="shared" si="1150"/>
        <v>enero</v>
      </c>
      <c r="Z5248">
        <f>YEAR(BD_PONDERACIONES[[#This Row],[Fecha Ejecución del Ticket]])</f>
        <v>2023</v>
      </c>
      <c r="AA5248" t="str">
        <f t="shared" si="1151"/>
        <v>febrero</v>
      </c>
      <c r="AB5248">
        <f>YEAR(BD_PONDERACIONES[[#This Row],[Fecha de Inspección]])</f>
        <v>2023</v>
      </c>
      <c r="AC5248">
        <f t="shared" si="1152"/>
        <v>0.5</v>
      </c>
      <c r="AD5248">
        <f t="shared" si="1153"/>
        <v>0.5</v>
      </c>
      <c r="AE5248">
        <f t="shared" si="1154"/>
        <v>0.5</v>
      </c>
      <c r="AF5248">
        <f t="shared" si="1155"/>
        <v>0.5</v>
      </c>
      <c r="AG5248">
        <f t="shared" si="1156"/>
        <v>0.5</v>
      </c>
      <c r="AH5248">
        <f t="shared" si="1157"/>
        <v>0.5</v>
      </c>
      <c r="AI5248">
        <f t="shared" si="1158"/>
        <v>0.25</v>
      </c>
      <c r="AJ5248">
        <f t="shared" si="1159"/>
        <v>0.25</v>
      </c>
      <c r="AK5248">
        <f t="shared" si="1160"/>
        <v>0.5</v>
      </c>
      <c r="AL5248">
        <f t="shared" si="1161"/>
        <v>0.5</v>
      </c>
      <c r="AM5248">
        <f t="shared" si="1162"/>
        <v>0.5</v>
      </c>
      <c r="AN5248" s="6">
        <f t="shared" si="1163"/>
        <v>1</v>
      </c>
      <c r="AO5248" t="str">
        <f>VLOOKUP(BD_PONDERACIONES[[#This Row],[Comuna]],Tabla3[#All],2,0)</f>
        <v>Florida</v>
      </c>
    </row>
    <row r="5249" spans="1:41" x14ac:dyDescent="0.35">
      <c r="A5249" t="s">
        <v>25385</v>
      </c>
      <c r="B5249" t="s">
        <v>25386</v>
      </c>
      <c r="C5249" t="s">
        <v>25387</v>
      </c>
      <c r="D5249" s="5">
        <v>44973</v>
      </c>
      <c r="E5249" s="5">
        <v>44940</v>
      </c>
      <c r="F5249" t="s">
        <v>753</v>
      </c>
      <c r="G5249" t="s">
        <v>25388</v>
      </c>
      <c r="H5249" t="s">
        <v>755</v>
      </c>
      <c r="J5249" t="s">
        <v>756</v>
      </c>
      <c r="K5249" t="s">
        <v>756</v>
      </c>
      <c r="L5249" t="s">
        <v>756</v>
      </c>
      <c r="M5249" t="s">
        <v>756</v>
      </c>
      <c r="N5249" t="s">
        <v>756</v>
      </c>
      <c r="O5249" t="s">
        <v>756</v>
      </c>
      <c r="P5249" t="s">
        <v>758</v>
      </c>
      <c r="Q5249" t="s">
        <v>759</v>
      </c>
      <c r="R5249" t="s">
        <v>759</v>
      </c>
      <c r="S5249" t="s">
        <v>757</v>
      </c>
      <c r="T5249" t="s">
        <v>757</v>
      </c>
      <c r="U5249" t="s">
        <v>757</v>
      </c>
      <c r="V5249" t="s">
        <v>756</v>
      </c>
      <c r="W5249" t="s">
        <v>756</v>
      </c>
      <c r="X5249" t="s">
        <v>25389</v>
      </c>
      <c r="Y5249" t="str">
        <f t="shared" si="1150"/>
        <v>enero</v>
      </c>
      <c r="Z5249">
        <f>YEAR(BD_PONDERACIONES[[#This Row],[Fecha Ejecución del Ticket]])</f>
        <v>2023</v>
      </c>
      <c r="AA5249" t="str">
        <f t="shared" si="1151"/>
        <v>febrero</v>
      </c>
      <c r="AB5249">
        <f>YEAR(BD_PONDERACIONES[[#This Row],[Fecha de Inspección]])</f>
        <v>2023</v>
      </c>
      <c r="AC5249">
        <f t="shared" si="1152"/>
        <v>0.5</v>
      </c>
      <c r="AD5249">
        <f t="shared" si="1153"/>
        <v>0.5</v>
      </c>
      <c r="AE5249">
        <f t="shared" si="1154"/>
        <v>0.5</v>
      </c>
      <c r="AF5249">
        <f t="shared" si="1155"/>
        <v>0.5</v>
      </c>
      <c r="AG5249">
        <f t="shared" si="1156"/>
        <v>0.5</v>
      </c>
      <c r="AH5249">
        <f t="shared" si="1157"/>
        <v>0.5</v>
      </c>
      <c r="AI5249">
        <f t="shared" si="1158"/>
        <v>0.25</v>
      </c>
      <c r="AJ5249">
        <f t="shared" si="1159"/>
        <v>0.25</v>
      </c>
      <c r="AK5249">
        <f t="shared" si="1160"/>
        <v>0.5</v>
      </c>
      <c r="AL5249">
        <f t="shared" si="1161"/>
        <v>0.5</v>
      </c>
      <c r="AM5249">
        <f t="shared" si="1162"/>
        <v>0.5</v>
      </c>
      <c r="AN5249" s="6">
        <f t="shared" si="1163"/>
        <v>1</v>
      </c>
      <c r="AO5249" t="str">
        <f>VLOOKUP(BD_PONDERACIONES[[#This Row],[Comuna]],Tabla3[#All],2,0)</f>
        <v>Florida</v>
      </c>
    </row>
    <row r="5250" spans="1:41" x14ac:dyDescent="0.35">
      <c r="A5250" t="s">
        <v>25390</v>
      </c>
      <c r="B5250" t="s">
        <v>25391</v>
      </c>
      <c r="C5250" t="s">
        <v>25392</v>
      </c>
      <c r="D5250" s="5">
        <v>44973</v>
      </c>
      <c r="E5250" s="5">
        <v>44946</v>
      </c>
      <c r="F5250" t="s">
        <v>753</v>
      </c>
      <c r="G5250" t="s">
        <v>25393</v>
      </c>
      <c r="H5250" t="s">
        <v>755</v>
      </c>
      <c r="J5250" t="s">
        <v>756</v>
      </c>
      <c r="K5250" t="s">
        <v>756</v>
      </c>
      <c r="L5250" t="s">
        <v>756</v>
      </c>
      <c r="M5250" t="s">
        <v>756</v>
      </c>
      <c r="N5250" t="s">
        <v>756</v>
      </c>
      <c r="O5250" t="s">
        <v>756</v>
      </c>
      <c r="P5250" t="s">
        <v>758</v>
      </c>
      <c r="Q5250" t="s">
        <v>759</v>
      </c>
      <c r="R5250" t="s">
        <v>759</v>
      </c>
      <c r="S5250" t="s">
        <v>757</v>
      </c>
      <c r="T5250" t="s">
        <v>757</v>
      </c>
      <c r="U5250" t="s">
        <v>757</v>
      </c>
      <c r="V5250" t="s">
        <v>756</v>
      </c>
      <c r="W5250" t="s">
        <v>756</v>
      </c>
      <c r="X5250" t="s">
        <v>8238</v>
      </c>
      <c r="Y5250" t="str">
        <f t="shared" si="1150"/>
        <v>enero</v>
      </c>
      <c r="Z5250">
        <f>YEAR(BD_PONDERACIONES[[#This Row],[Fecha Ejecución del Ticket]])</f>
        <v>2023</v>
      </c>
      <c r="AA5250" t="str">
        <f t="shared" si="1151"/>
        <v>febrero</v>
      </c>
      <c r="AB5250">
        <f>YEAR(BD_PONDERACIONES[[#This Row],[Fecha de Inspección]])</f>
        <v>2023</v>
      </c>
      <c r="AC5250">
        <f t="shared" si="1152"/>
        <v>0.5</v>
      </c>
      <c r="AD5250">
        <f t="shared" si="1153"/>
        <v>0.5</v>
      </c>
      <c r="AE5250">
        <f t="shared" si="1154"/>
        <v>0.5</v>
      </c>
      <c r="AF5250">
        <f t="shared" si="1155"/>
        <v>0.5</v>
      </c>
      <c r="AG5250">
        <f t="shared" si="1156"/>
        <v>0.5</v>
      </c>
      <c r="AH5250">
        <f t="shared" si="1157"/>
        <v>0.5</v>
      </c>
      <c r="AI5250">
        <f t="shared" si="1158"/>
        <v>0.25</v>
      </c>
      <c r="AJ5250">
        <f t="shared" si="1159"/>
        <v>0.25</v>
      </c>
      <c r="AK5250">
        <f t="shared" si="1160"/>
        <v>0.5</v>
      </c>
      <c r="AL5250">
        <f t="shared" si="1161"/>
        <v>0.5</v>
      </c>
      <c r="AM5250">
        <f t="shared" si="1162"/>
        <v>0.5</v>
      </c>
      <c r="AN5250" s="6">
        <f t="shared" si="1163"/>
        <v>1</v>
      </c>
      <c r="AO5250" t="str">
        <f>VLOOKUP(BD_PONDERACIONES[[#This Row],[Comuna]],Tabla3[#All],2,0)</f>
        <v>Florida</v>
      </c>
    </row>
    <row r="5251" spans="1:41" x14ac:dyDescent="0.35">
      <c r="A5251" t="s">
        <v>25394</v>
      </c>
      <c r="B5251" t="s">
        <v>25395</v>
      </c>
      <c r="C5251" t="s">
        <v>25396</v>
      </c>
      <c r="D5251" s="5">
        <v>44973</v>
      </c>
      <c r="E5251" s="5">
        <v>44929</v>
      </c>
      <c r="F5251" t="s">
        <v>753</v>
      </c>
      <c r="G5251" t="s">
        <v>25397</v>
      </c>
      <c r="H5251" t="s">
        <v>755</v>
      </c>
      <c r="J5251" t="s">
        <v>756</v>
      </c>
      <c r="K5251" t="s">
        <v>756</v>
      </c>
      <c r="L5251" t="s">
        <v>757</v>
      </c>
      <c r="M5251" t="s">
        <v>757</v>
      </c>
      <c r="N5251" t="s">
        <v>756</v>
      </c>
      <c r="O5251" t="s">
        <v>756</v>
      </c>
      <c r="P5251" t="s">
        <v>765</v>
      </c>
      <c r="Q5251" t="s">
        <v>759</v>
      </c>
      <c r="R5251" t="s">
        <v>759</v>
      </c>
      <c r="S5251" t="s">
        <v>756</v>
      </c>
      <c r="T5251" t="s">
        <v>756</v>
      </c>
      <c r="U5251" t="s">
        <v>756</v>
      </c>
      <c r="V5251" t="s">
        <v>756</v>
      </c>
      <c r="W5251" t="s">
        <v>756</v>
      </c>
      <c r="X5251" t="s">
        <v>25398</v>
      </c>
      <c r="Y5251" t="str">
        <f t="shared" si="1150"/>
        <v>enero</v>
      </c>
      <c r="Z5251">
        <f>YEAR(BD_PONDERACIONES[[#This Row],[Fecha Ejecución del Ticket]])</f>
        <v>2023</v>
      </c>
      <c r="AA5251" t="str">
        <f t="shared" si="1151"/>
        <v>febrero</v>
      </c>
      <c r="AB5251">
        <f>YEAR(BD_PONDERACIONES[[#This Row],[Fecha de Inspección]])</f>
        <v>2023</v>
      </c>
      <c r="AC5251">
        <f t="shared" si="1152"/>
        <v>0.5</v>
      </c>
      <c r="AD5251">
        <f t="shared" si="1153"/>
        <v>0.5</v>
      </c>
      <c r="AE5251">
        <f t="shared" si="1154"/>
        <v>0.5</v>
      </c>
      <c r="AF5251">
        <f t="shared" si="1155"/>
        <v>0.5</v>
      </c>
      <c r="AG5251">
        <f t="shared" si="1156"/>
        <v>0.5</v>
      </c>
      <c r="AH5251">
        <f t="shared" si="1157"/>
        <v>0.5</v>
      </c>
      <c r="AI5251">
        <f t="shared" si="1158"/>
        <v>0.25</v>
      </c>
      <c r="AJ5251">
        <f t="shared" si="1159"/>
        <v>0.25</v>
      </c>
      <c r="AK5251">
        <f t="shared" si="1160"/>
        <v>0.5</v>
      </c>
      <c r="AL5251">
        <f t="shared" si="1161"/>
        <v>0.5</v>
      </c>
      <c r="AM5251">
        <f t="shared" si="1162"/>
        <v>0.5</v>
      </c>
      <c r="AN5251" s="6">
        <f t="shared" si="1163"/>
        <v>1</v>
      </c>
      <c r="AO5251" t="str">
        <f>VLOOKUP(BD_PONDERACIONES[[#This Row],[Comuna]],Tabla3[#All],2,0)</f>
        <v>Florida</v>
      </c>
    </row>
    <row r="5252" spans="1:41" x14ac:dyDescent="0.35">
      <c r="A5252" t="s">
        <v>25289</v>
      </c>
      <c r="B5252" t="s">
        <v>25290</v>
      </c>
      <c r="C5252" t="s">
        <v>25291</v>
      </c>
      <c r="D5252" s="5">
        <v>44974</v>
      </c>
      <c r="E5252" s="5">
        <v>44932</v>
      </c>
      <c r="F5252" t="s">
        <v>753</v>
      </c>
      <c r="G5252" t="s">
        <v>25292</v>
      </c>
      <c r="H5252" t="s">
        <v>1389</v>
      </c>
      <c r="J5252" t="s">
        <v>756</v>
      </c>
      <c r="K5252" t="s">
        <v>756</v>
      </c>
      <c r="L5252" t="s">
        <v>757</v>
      </c>
      <c r="M5252" t="s">
        <v>757</v>
      </c>
      <c r="N5252" t="s">
        <v>757</v>
      </c>
      <c r="O5252" t="s">
        <v>757</v>
      </c>
      <c r="P5252" t="s">
        <v>758</v>
      </c>
      <c r="Q5252" t="s">
        <v>759</v>
      </c>
      <c r="R5252" t="s">
        <v>759</v>
      </c>
      <c r="S5252" t="s">
        <v>757</v>
      </c>
      <c r="T5252" t="s">
        <v>757</v>
      </c>
      <c r="U5252" t="s">
        <v>757</v>
      </c>
      <c r="V5252" t="s">
        <v>904</v>
      </c>
      <c r="W5252" t="s">
        <v>756</v>
      </c>
      <c r="X5252" t="s">
        <v>25293</v>
      </c>
      <c r="Y5252" t="str">
        <f t="shared" si="1150"/>
        <v>enero</v>
      </c>
      <c r="Z5252">
        <f>YEAR(BD_PONDERACIONES[[#This Row],[Fecha Ejecución del Ticket]])</f>
        <v>2023</v>
      </c>
      <c r="AA5252" t="str">
        <f t="shared" si="1151"/>
        <v>febrero</v>
      </c>
      <c r="AB5252">
        <f>YEAR(BD_PONDERACIONES[[#This Row],[Fecha de Inspección]])</f>
        <v>2023</v>
      </c>
      <c r="AC5252">
        <f t="shared" si="1152"/>
        <v>0.5</v>
      </c>
      <c r="AD5252">
        <f t="shared" si="1153"/>
        <v>0.5</v>
      </c>
      <c r="AE5252">
        <f t="shared" si="1154"/>
        <v>0.5</v>
      </c>
      <c r="AF5252">
        <f t="shared" si="1155"/>
        <v>0.5</v>
      </c>
      <c r="AG5252">
        <f t="shared" si="1156"/>
        <v>0.5</v>
      </c>
      <c r="AH5252">
        <f t="shared" si="1157"/>
        <v>0.5</v>
      </c>
      <c r="AI5252">
        <f t="shared" si="1158"/>
        <v>0.25</v>
      </c>
      <c r="AJ5252">
        <f t="shared" si="1159"/>
        <v>0.25</v>
      </c>
      <c r="AK5252">
        <f t="shared" si="1160"/>
        <v>0.5</v>
      </c>
      <c r="AL5252">
        <f t="shared" si="1161"/>
        <v>0.32500000000000001</v>
      </c>
      <c r="AM5252">
        <f t="shared" si="1162"/>
        <v>0.5</v>
      </c>
      <c r="AN5252" s="6">
        <f t="shared" si="1163"/>
        <v>0.96500000000000008</v>
      </c>
      <c r="AO5252" t="str">
        <f>VLOOKUP(BD_PONDERACIONES[[#This Row],[Comuna]],Tabla3[#All],2,0)</f>
        <v>Florida</v>
      </c>
    </row>
    <row r="5253" spans="1:41" x14ac:dyDescent="0.35">
      <c r="A5253" t="s">
        <v>25294</v>
      </c>
      <c r="B5253" t="s">
        <v>25295</v>
      </c>
      <c r="C5253" t="s">
        <v>25296</v>
      </c>
      <c r="D5253" s="5">
        <v>44974</v>
      </c>
      <c r="E5253" s="5">
        <v>44936</v>
      </c>
      <c r="F5253" t="s">
        <v>753</v>
      </c>
      <c r="G5253" t="s">
        <v>25297</v>
      </c>
      <c r="H5253" t="s">
        <v>1389</v>
      </c>
      <c r="J5253" t="s">
        <v>756</v>
      </c>
      <c r="K5253" t="s">
        <v>756</v>
      </c>
      <c r="L5253" t="s">
        <v>757</v>
      </c>
      <c r="M5253" t="s">
        <v>757</v>
      </c>
      <c r="N5253" t="s">
        <v>756</v>
      </c>
      <c r="O5253" t="s">
        <v>756</v>
      </c>
      <c r="P5253" t="s">
        <v>765</v>
      </c>
      <c r="Q5253" t="s">
        <v>25298</v>
      </c>
      <c r="R5253" t="s">
        <v>759</v>
      </c>
      <c r="S5253" t="s">
        <v>756</v>
      </c>
      <c r="T5253" t="s">
        <v>756</v>
      </c>
      <c r="U5253" t="s">
        <v>756</v>
      </c>
      <c r="V5253" t="s">
        <v>756</v>
      </c>
      <c r="W5253" t="s">
        <v>756</v>
      </c>
      <c r="X5253" t="s">
        <v>9524</v>
      </c>
      <c r="Y5253" t="str">
        <f t="shared" si="1150"/>
        <v>enero</v>
      </c>
      <c r="Z5253">
        <f>YEAR(BD_PONDERACIONES[[#This Row],[Fecha Ejecución del Ticket]])</f>
        <v>2023</v>
      </c>
      <c r="AA5253" t="str">
        <f t="shared" si="1151"/>
        <v>febrero</v>
      </c>
      <c r="AB5253">
        <f>YEAR(BD_PONDERACIONES[[#This Row],[Fecha de Inspección]])</f>
        <v>2023</v>
      </c>
      <c r="AC5253">
        <f t="shared" si="1152"/>
        <v>0.5</v>
      </c>
      <c r="AD5253">
        <f t="shared" si="1153"/>
        <v>0.5</v>
      </c>
      <c r="AE5253">
        <f t="shared" si="1154"/>
        <v>0.5</v>
      </c>
      <c r="AF5253">
        <f t="shared" si="1155"/>
        <v>0.5</v>
      </c>
      <c r="AG5253">
        <f t="shared" si="1156"/>
        <v>0.5</v>
      </c>
      <c r="AH5253">
        <f t="shared" si="1157"/>
        <v>0.5</v>
      </c>
      <c r="AI5253">
        <f t="shared" si="1158"/>
        <v>0.25</v>
      </c>
      <c r="AJ5253">
        <f t="shared" si="1159"/>
        <v>0.25</v>
      </c>
      <c r="AK5253">
        <f t="shared" si="1160"/>
        <v>0.5</v>
      </c>
      <c r="AL5253">
        <f t="shared" si="1161"/>
        <v>0.5</v>
      </c>
      <c r="AM5253">
        <f t="shared" si="1162"/>
        <v>0.5</v>
      </c>
      <c r="AN5253" s="6">
        <f t="shared" si="1163"/>
        <v>1</v>
      </c>
      <c r="AO5253" t="str">
        <f>VLOOKUP(BD_PONDERACIONES[[#This Row],[Comuna]],Tabla3[#All],2,0)</f>
        <v>Florida</v>
      </c>
    </row>
    <row r="5254" spans="1:41" x14ac:dyDescent="0.35">
      <c r="A5254" t="s">
        <v>25299</v>
      </c>
      <c r="B5254" t="s">
        <v>25300</v>
      </c>
      <c r="C5254" t="s">
        <v>25301</v>
      </c>
      <c r="D5254" s="5">
        <v>44974</v>
      </c>
      <c r="E5254" s="5">
        <v>44944</v>
      </c>
      <c r="F5254" t="s">
        <v>753</v>
      </c>
      <c r="G5254" t="s">
        <v>25297</v>
      </c>
      <c r="H5254" t="s">
        <v>1389</v>
      </c>
      <c r="J5254" t="s">
        <v>756</v>
      </c>
      <c r="K5254" t="s">
        <v>756</v>
      </c>
      <c r="L5254" t="s">
        <v>756</v>
      </c>
      <c r="M5254" t="s">
        <v>756</v>
      </c>
      <c r="N5254" t="s">
        <v>756</v>
      </c>
      <c r="O5254" t="s">
        <v>756</v>
      </c>
      <c r="P5254" t="s">
        <v>765</v>
      </c>
      <c r="Q5254" t="s">
        <v>25298</v>
      </c>
      <c r="R5254" t="s">
        <v>759</v>
      </c>
      <c r="S5254" t="s">
        <v>756</v>
      </c>
      <c r="T5254" t="s">
        <v>756</v>
      </c>
      <c r="U5254" t="s">
        <v>756</v>
      </c>
      <c r="V5254" t="s">
        <v>756</v>
      </c>
      <c r="W5254" t="s">
        <v>756</v>
      </c>
      <c r="X5254" t="s">
        <v>9524</v>
      </c>
      <c r="Y5254" t="str">
        <f t="shared" si="1150"/>
        <v>enero</v>
      </c>
      <c r="Z5254">
        <f>YEAR(BD_PONDERACIONES[[#This Row],[Fecha Ejecución del Ticket]])</f>
        <v>2023</v>
      </c>
      <c r="AA5254" t="str">
        <f t="shared" si="1151"/>
        <v>febrero</v>
      </c>
      <c r="AB5254">
        <f>YEAR(BD_PONDERACIONES[[#This Row],[Fecha de Inspección]])</f>
        <v>2023</v>
      </c>
      <c r="AC5254">
        <f t="shared" si="1152"/>
        <v>0.5</v>
      </c>
      <c r="AD5254">
        <f t="shared" si="1153"/>
        <v>0.5</v>
      </c>
      <c r="AE5254">
        <f t="shared" si="1154"/>
        <v>0.5</v>
      </c>
      <c r="AF5254">
        <f t="shared" si="1155"/>
        <v>0.5</v>
      </c>
      <c r="AG5254">
        <f t="shared" si="1156"/>
        <v>0.5</v>
      </c>
      <c r="AH5254">
        <f t="shared" si="1157"/>
        <v>0.5</v>
      </c>
      <c r="AI5254">
        <f t="shared" si="1158"/>
        <v>0.25</v>
      </c>
      <c r="AJ5254">
        <f t="shared" si="1159"/>
        <v>0.25</v>
      </c>
      <c r="AK5254">
        <f t="shared" si="1160"/>
        <v>0.5</v>
      </c>
      <c r="AL5254">
        <f t="shared" si="1161"/>
        <v>0.5</v>
      </c>
      <c r="AM5254">
        <f t="shared" si="1162"/>
        <v>0.5</v>
      </c>
      <c r="AN5254" s="6">
        <f t="shared" si="1163"/>
        <v>1</v>
      </c>
      <c r="AO5254" t="str">
        <f>VLOOKUP(BD_PONDERACIONES[[#This Row],[Comuna]],Tabla3[#All],2,0)</f>
        <v>Florida</v>
      </c>
    </row>
    <row r="5255" spans="1:41" x14ac:dyDescent="0.35">
      <c r="A5255" t="s">
        <v>25302</v>
      </c>
      <c r="B5255" t="s">
        <v>25303</v>
      </c>
      <c r="C5255" t="s">
        <v>25304</v>
      </c>
      <c r="D5255" s="5">
        <v>44974</v>
      </c>
      <c r="E5255" s="5">
        <v>44954</v>
      </c>
      <c r="F5255" t="s">
        <v>753</v>
      </c>
      <c r="G5255" t="s">
        <v>25305</v>
      </c>
      <c r="H5255" t="s">
        <v>1389</v>
      </c>
      <c r="J5255" t="s">
        <v>756</v>
      </c>
      <c r="K5255" t="s">
        <v>756</v>
      </c>
      <c r="L5255" t="s">
        <v>773</v>
      </c>
      <c r="M5255" t="s">
        <v>773</v>
      </c>
      <c r="N5255" t="s">
        <v>756</v>
      </c>
      <c r="O5255" t="s">
        <v>756</v>
      </c>
      <c r="P5255" t="s">
        <v>758</v>
      </c>
      <c r="Q5255" t="s">
        <v>759</v>
      </c>
      <c r="R5255" t="s">
        <v>759</v>
      </c>
      <c r="S5255" t="s">
        <v>757</v>
      </c>
      <c r="T5255" t="s">
        <v>757</v>
      </c>
      <c r="U5255" t="s">
        <v>757</v>
      </c>
      <c r="V5255" t="s">
        <v>756</v>
      </c>
      <c r="W5255" t="s">
        <v>756</v>
      </c>
      <c r="X5255" t="s">
        <v>25306</v>
      </c>
      <c r="Y5255" t="str">
        <f t="shared" si="1150"/>
        <v>enero</v>
      </c>
      <c r="Z5255">
        <f>YEAR(BD_PONDERACIONES[[#This Row],[Fecha Ejecución del Ticket]])</f>
        <v>2023</v>
      </c>
      <c r="AA5255" t="str">
        <f t="shared" si="1151"/>
        <v>febrero</v>
      </c>
      <c r="AB5255">
        <f>YEAR(BD_PONDERACIONES[[#This Row],[Fecha de Inspección]])</f>
        <v>2023</v>
      </c>
      <c r="AC5255">
        <f t="shared" si="1152"/>
        <v>0.5</v>
      </c>
      <c r="AD5255">
        <f t="shared" si="1153"/>
        <v>0.5</v>
      </c>
      <c r="AE5255">
        <f t="shared" si="1154"/>
        <v>0</v>
      </c>
      <c r="AF5255">
        <f t="shared" si="1155"/>
        <v>0</v>
      </c>
      <c r="AG5255">
        <f t="shared" si="1156"/>
        <v>0.5</v>
      </c>
      <c r="AH5255">
        <f t="shared" si="1157"/>
        <v>0.5</v>
      </c>
      <c r="AI5255">
        <f t="shared" si="1158"/>
        <v>0.25</v>
      </c>
      <c r="AJ5255">
        <f t="shared" si="1159"/>
        <v>0.25</v>
      </c>
      <c r="AK5255">
        <f t="shared" si="1160"/>
        <v>0.5</v>
      </c>
      <c r="AL5255">
        <f t="shared" si="1161"/>
        <v>0.5</v>
      </c>
      <c r="AM5255">
        <f t="shared" si="1162"/>
        <v>0.5</v>
      </c>
      <c r="AN5255" s="6">
        <f t="shared" si="1163"/>
        <v>0.7</v>
      </c>
      <c r="AO5255" t="str">
        <f>VLOOKUP(BD_PONDERACIONES[[#This Row],[Comuna]],Tabla3[#All],2,0)</f>
        <v>Florida</v>
      </c>
    </row>
    <row r="5256" spans="1:41" x14ac:dyDescent="0.35">
      <c r="A5256" t="s">
        <v>25307</v>
      </c>
      <c r="B5256" t="s">
        <v>25308</v>
      </c>
      <c r="C5256" t="s">
        <v>25309</v>
      </c>
      <c r="D5256" s="5">
        <v>44974</v>
      </c>
      <c r="E5256" s="5">
        <v>44949</v>
      </c>
      <c r="F5256" t="s">
        <v>753</v>
      </c>
      <c r="G5256" t="s">
        <v>25310</v>
      </c>
      <c r="H5256" t="s">
        <v>1389</v>
      </c>
      <c r="J5256" t="s">
        <v>756</v>
      </c>
      <c r="K5256" t="s">
        <v>756</v>
      </c>
      <c r="L5256" t="s">
        <v>757</v>
      </c>
      <c r="M5256" t="s">
        <v>757</v>
      </c>
      <c r="N5256" t="s">
        <v>756</v>
      </c>
      <c r="O5256" t="s">
        <v>756</v>
      </c>
      <c r="P5256" t="s">
        <v>765</v>
      </c>
      <c r="Q5256" t="s">
        <v>25311</v>
      </c>
      <c r="R5256" t="s">
        <v>25312</v>
      </c>
      <c r="S5256" t="s">
        <v>756</v>
      </c>
      <c r="T5256" t="s">
        <v>756</v>
      </c>
      <c r="U5256" t="s">
        <v>756</v>
      </c>
      <c r="V5256" t="s">
        <v>756</v>
      </c>
      <c r="W5256" t="s">
        <v>756</v>
      </c>
      <c r="X5256" t="s">
        <v>25313</v>
      </c>
      <c r="Y5256" t="str">
        <f t="shared" si="1150"/>
        <v>enero</v>
      </c>
      <c r="Z5256">
        <f>YEAR(BD_PONDERACIONES[[#This Row],[Fecha Ejecución del Ticket]])</f>
        <v>2023</v>
      </c>
      <c r="AA5256" t="str">
        <f t="shared" si="1151"/>
        <v>febrero</v>
      </c>
      <c r="AB5256">
        <f>YEAR(BD_PONDERACIONES[[#This Row],[Fecha de Inspección]])</f>
        <v>2023</v>
      </c>
      <c r="AC5256">
        <f t="shared" si="1152"/>
        <v>0.5</v>
      </c>
      <c r="AD5256">
        <f t="shared" si="1153"/>
        <v>0.5</v>
      </c>
      <c r="AE5256">
        <f t="shared" si="1154"/>
        <v>0.5</v>
      </c>
      <c r="AF5256">
        <f t="shared" si="1155"/>
        <v>0.5</v>
      </c>
      <c r="AG5256">
        <f t="shared" si="1156"/>
        <v>0.5</v>
      </c>
      <c r="AH5256">
        <f t="shared" si="1157"/>
        <v>0.5</v>
      </c>
      <c r="AI5256">
        <f t="shared" si="1158"/>
        <v>0.25</v>
      </c>
      <c r="AJ5256">
        <f t="shared" si="1159"/>
        <v>0.25</v>
      </c>
      <c r="AK5256">
        <f t="shared" si="1160"/>
        <v>0.5</v>
      </c>
      <c r="AL5256">
        <f t="shared" si="1161"/>
        <v>0.5</v>
      </c>
      <c r="AM5256">
        <f t="shared" si="1162"/>
        <v>0.5</v>
      </c>
      <c r="AN5256" s="6">
        <f t="shared" si="1163"/>
        <v>1</v>
      </c>
      <c r="AO5256" t="str">
        <f>VLOOKUP(BD_PONDERACIONES[[#This Row],[Comuna]],Tabla3[#All],2,0)</f>
        <v>Florida</v>
      </c>
    </row>
    <row r="5257" spans="1:41" x14ac:dyDescent="0.35">
      <c r="A5257" t="s">
        <v>25314</v>
      </c>
      <c r="B5257" t="s">
        <v>25315</v>
      </c>
      <c r="C5257" t="s">
        <v>25316</v>
      </c>
      <c r="D5257" s="5">
        <v>44974</v>
      </c>
      <c r="E5257" s="5">
        <v>44932</v>
      </c>
      <c r="F5257" t="s">
        <v>753</v>
      </c>
      <c r="G5257" t="s">
        <v>25317</v>
      </c>
      <c r="H5257" t="s">
        <v>1389</v>
      </c>
      <c r="J5257" t="s">
        <v>756</v>
      </c>
      <c r="K5257" t="s">
        <v>756</v>
      </c>
      <c r="L5257" t="s">
        <v>756</v>
      </c>
      <c r="M5257" t="s">
        <v>756</v>
      </c>
      <c r="N5257" t="s">
        <v>756</v>
      </c>
      <c r="O5257" t="s">
        <v>756</v>
      </c>
      <c r="P5257" t="s">
        <v>765</v>
      </c>
      <c r="Q5257" t="s">
        <v>759</v>
      </c>
      <c r="R5257" t="s">
        <v>759</v>
      </c>
      <c r="S5257" t="s">
        <v>756</v>
      </c>
      <c r="T5257" t="s">
        <v>756</v>
      </c>
      <c r="U5257" t="s">
        <v>756</v>
      </c>
      <c r="V5257" t="s">
        <v>756</v>
      </c>
      <c r="W5257" t="s">
        <v>756</v>
      </c>
      <c r="X5257" t="s">
        <v>25318</v>
      </c>
      <c r="Y5257" t="str">
        <f t="shared" si="1150"/>
        <v>enero</v>
      </c>
      <c r="Z5257">
        <f>YEAR(BD_PONDERACIONES[[#This Row],[Fecha Ejecución del Ticket]])</f>
        <v>2023</v>
      </c>
      <c r="AA5257" t="str">
        <f t="shared" si="1151"/>
        <v>febrero</v>
      </c>
      <c r="AB5257">
        <f>YEAR(BD_PONDERACIONES[[#This Row],[Fecha de Inspección]])</f>
        <v>2023</v>
      </c>
      <c r="AC5257">
        <f t="shared" si="1152"/>
        <v>0.5</v>
      </c>
      <c r="AD5257">
        <f t="shared" si="1153"/>
        <v>0.5</v>
      </c>
      <c r="AE5257">
        <f t="shared" si="1154"/>
        <v>0.5</v>
      </c>
      <c r="AF5257">
        <f t="shared" si="1155"/>
        <v>0.5</v>
      </c>
      <c r="AG5257">
        <f t="shared" si="1156"/>
        <v>0.5</v>
      </c>
      <c r="AH5257">
        <f t="shared" si="1157"/>
        <v>0.5</v>
      </c>
      <c r="AI5257">
        <f t="shared" si="1158"/>
        <v>0.25</v>
      </c>
      <c r="AJ5257">
        <f t="shared" si="1159"/>
        <v>0.25</v>
      </c>
      <c r="AK5257">
        <f t="shared" si="1160"/>
        <v>0.5</v>
      </c>
      <c r="AL5257">
        <f t="shared" si="1161"/>
        <v>0.5</v>
      </c>
      <c r="AM5257">
        <f t="shared" si="1162"/>
        <v>0.5</v>
      </c>
      <c r="AN5257" s="6">
        <f t="shared" si="1163"/>
        <v>1</v>
      </c>
      <c r="AO5257" t="str">
        <f>VLOOKUP(BD_PONDERACIONES[[#This Row],[Comuna]],Tabla3[#All],2,0)</f>
        <v>Florida</v>
      </c>
    </row>
    <row r="5258" spans="1:41" x14ac:dyDescent="0.35">
      <c r="A5258" t="s">
        <v>25319</v>
      </c>
      <c r="B5258" t="s">
        <v>25320</v>
      </c>
      <c r="C5258" t="s">
        <v>25321</v>
      </c>
      <c r="D5258" s="5">
        <v>44974</v>
      </c>
      <c r="E5258" s="5">
        <v>44943</v>
      </c>
      <c r="F5258" t="s">
        <v>753</v>
      </c>
      <c r="G5258" t="s">
        <v>25322</v>
      </c>
      <c r="H5258" t="s">
        <v>1389</v>
      </c>
      <c r="J5258" t="s">
        <v>756</v>
      </c>
      <c r="K5258" t="s">
        <v>756</v>
      </c>
      <c r="L5258" t="s">
        <v>757</v>
      </c>
      <c r="M5258" t="s">
        <v>757</v>
      </c>
      <c r="N5258" t="s">
        <v>756</v>
      </c>
      <c r="O5258" t="s">
        <v>756</v>
      </c>
      <c r="P5258" t="s">
        <v>758</v>
      </c>
      <c r="Q5258" t="s">
        <v>759</v>
      </c>
      <c r="R5258" t="s">
        <v>759</v>
      </c>
      <c r="S5258" t="s">
        <v>757</v>
      </c>
      <c r="T5258" t="s">
        <v>757</v>
      </c>
      <c r="U5258" t="s">
        <v>757</v>
      </c>
      <c r="V5258" t="s">
        <v>756</v>
      </c>
      <c r="W5258" t="s">
        <v>756</v>
      </c>
      <c r="X5258" t="s">
        <v>25323</v>
      </c>
      <c r="Y5258" t="str">
        <f t="shared" si="1150"/>
        <v>enero</v>
      </c>
      <c r="Z5258">
        <f>YEAR(BD_PONDERACIONES[[#This Row],[Fecha Ejecución del Ticket]])</f>
        <v>2023</v>
      </c>
      <c r="AA5258" t="str">
        <f t="shared" si="1151"/>
        <v>febrero</v>
      </c>
      <c r="AB5258">
        <f>YEAR(BD_PONDERACIONES[[#This Row],[Fecha de Inspección]])</f>
        <v>2023</v>
      </c>
      <c r="AC5258">
        <f t="shared" si="1152"/>
        <v>0.5</v>
      </c>
      <c r="AD5258">
        <f t="shared" si="1153"/>
        <v>0.5</v>
      </c>
      <c r="AE5258">
        <f t="shared" si="1154"/>
        <v>0.5</v>
      </c>
      <c r="AF5258">
        <f t="shared" si="1155"/>
        <v>0.5</v>
      </c>
      <c r="AG5258">
        <f t="shared" si="1156"/>
        <v>0.5</v>
      </c>
      <c r="AH5258">
        <f t="shared" si="1157"/>
        <v>0.5</v>
      </c>
      <c r="AI5258">
        <f t="shared" si="1158"/>
        <v>0.25</v>
      </c>
      <c r="AJ5258">
        <f t="shared" si="1159"/>
        <v>0.25</v>
      </c>
      <c r="AK5258">
        <f t="shared" si="1160"/>
        <v>0.5</v>
      </c>
      <c r="AL5258">
        <f t="shared" si="1161"/>
        <v>0.5</v>
      </c>
      <c r="AM5258">
        <f t="shared" si="1162"/>
        <v>0.5</v>
      </c>
      <c r="AN5258" s="6">
        <f t="shared" si="1163"/>
        <v>1</v>
      </c>
      <c r="AO5258" t="str">
        <f>VLOOKUP(BD_PONDERACIONES[[#This Row],[Comuna]],Tabla3[#All],2,0)</f>
        <v>Florida</v>
      </c>
    </row>
    <row r="5259" spans="1:41" x14ac:dyDescent="0.35">
      <c r="A5259" t="s">
        <v>25324</v>
      </c>
      <c r="B5259" t="s">
        <v>25325</v>
      </c>
      <c r="C5259" t="s">
        <v>25326</v>
      </c>
      <c r="D5259" s="5">
        <v>44974</v>
      </c>
      <c r="E5259" s="5">
        <v>44953</v>
      </c>
      <c r="F5259" t="s">
        <v>753</v>
      </c>
      <c r="G5259" t="s">
        <v>25327</v>
      </c>
      <c r="H5259" t="s">
        <v>1389</v>
      </c>
      <c r="J5259" t="s">
        <v>756</v>
      </c>
      <c r="K5259" t="s">
        <v>756</v>
      </c>
      <c r="L5259" t="s">
        <v>757</v>
      </c>
      <c r="M5259" t="s">
        <v>757</v>
      </c>
      <c r="N5259" t="s">
        <v>756</v>
      </c>
      <c r="O5259" t="s">
        <v>756</v>
      </c>
      <c r="P5259" t="s">
        <v>758</v>
      </c>
      <c r="Q5259" t="s">
        <v>759</v>
      </c>
      <c r="R5259" t="s">
        <v>759</v>
      </c>
      <c r="S5259" t="s">
        <v>757</v>
      </c>
      <c r="T5259" t="s">
        <v>757</v>
      </c>
      <c r="U5259" t="s">
        <v>757</v>
      </c>
      <c r="V5259" t="s">
        <v>756</v>
      </c>
      <c r="W5259" t="s">
        <v>756</v>
      </c>
      <c r="X5259" t="s">
        <v>25328</v>
      </c>
      <c r="Y5259" t="str">
        <f t="shared" si="1150"/>
        <v>enero</v>
      </c>
      <c r="Z5259">
        <f>YEAR(BD_PONDERACIONES[[#This Row],[Fecha Ejecución del Ticket]])</f>
        <v>2023</v>
      </c>
      <c r="AA5259" t="str">
        <f t="shared" si="1151"/>
        <v>febrero</v>
      </c>
      <c r="AB5259">
        <f>YEAR(BD_PONDERACIONES[[#This Row],[Fecha de Inspección]])</f>
        <v>2023</v>
      </c>
      <c r="AC5259">
        <f t="shared" si="1152"/>
        <v>0.5</v>
      </c>
      <c r="AD5259">
        <f t="shared" si="1153"/>
        <v>0.5</v>
      </c>
      <c r="AE5259">
        <f t="shared" si="1154"/>
        <v>0.5</v>
      </c>
      <c r="AF5259">
        <f t="shared" si="1155"/>
        <v>0.5</v>
      </c>
      <c r="AG5259">
        <f t="shared" si="1156"/>
        <v>0.5</v>
      </c>
      <c r="AH5259">
        <f t="shared" si="1157"/>
        <v>0.5</v>
      </c>
      <c r="AI5259">
        <f t="shared" si="1158"/>
        <v>0.25</v>
      </c>
      <c r="AJ5259">
        <f t="shared" si="1159"/>
        <v>0.25</v>
      </c>
      <c r="AK5259">
        <f t="shared" si="1160"/>
        <v>0.5</v>
      </c>
      <c r="AL5259">
        <f t="shared" si="1161"/>
        <v>0.5</v>
      </c>
      <c r="AM5259">
        <f t="shared" si="1162"/>
        <v>0.5</v>
      </c>
      <c r="AN5259" s="6">
        <f t="shared" si="1163"/>
        <v>1</v>
      </c>
      <c r="AO5259" t="str">
        <f>VLOOKUP(BD_PONDERACIONES[[#This Row],[Comuna]],Tabla3[#All],2,0)</f>
        <v>Florida</v>
      </c>
    </row>
    <row r="5260" spans="1:41" x14ac:dyDescent="0.35">
      <c r="A5260" t="s">
        <v>25329</v>
      </c>
      <c r="B5260" t="s">
        <v>25330</v>
      </c>
      <c r="C5260" t="s">
        <v>25331</v>
      </c>
      <c r="D5260" s="5">
        <v>44974</v>
      </c>
      <c r="E5260" s="5">
        <v>44944</v>
      </c>
      <c r="F5260" t="s">
        <v>753</v>
      </c>
      <c r="G5260" t="s">
        <v>25332</v>
      </c>
      <c r="H5260" t="s">
        <v>1389</v>
      </c>
      <c r="J5260" t="s">
        <v>756</v>
      </c>
      <c r="K5260" t="s">
        <v>756</v>
      </c>
      <c r="L5260" t="s">
        <v>757</v>
      </c>
      <c r="M5260" t="s">
        <v>757</v>
      </c>
      <c r="N5260" t="s">
        <v>756</v>
      </c>
      <c r="O5260" t="s">
        <v>756</v>
      </c>
      <c r="P5260" t="s">
        <v>758</v>
      </c>
      <c r="Q5260" t="s">
        <v>759</v>
      </c>
      <c r="R5260" t="s">
        <v>759</v>
      </c>
      <c r="S5260" t="s">
        <v>757</v>
      </c>
      <c r="T5260" t="s">
        <v>757</v>
      </c>
      <c r="U5260" t="s">
        <v>757</v>
      </c>
      <c r="V5260" t="s">
        <v>756</v>
      </c>
      <c r="W5260" t="s">
        <v>756</v>
      </c>
      <c r="X5260" t="s">
        <v>20420</v>
      </c>
      <c r="Y5260" t="str">
        <f t="shared" si="1150"/>
        <v>enero</v>
      </c>
      <c r="Z5260">
        <f>YEAR(BD_PONDERACIONES[[#This Row],[Fecha Ejecución del Ticket]])</f>
        <v>2023</v>
      </c>
      <c r="AA5260" t="str">
        <f t="shared" si="1151"/>
        <v>febrero</v>
      </c>
      <c r="AB5260">
        <f>YEAR(BD_PONDERACIONES[[#This Row],[Fecha de Inspección]])</f>
        <v>2023</v>
      </c>
      <c r="AC5260">
        <f t="shared" si="1152"/>
        <v>0.5</v>
      </c>
      <c r="AD5260">
        <f t="shared" si="1153"/>
        <v>0.5</v>
      </c>
      <c r="AE5260">
        <f t="shared" si="1154"/>
        <v>0.5</v>
      </c>
      <c r="AF5260">
        <f t="shared" si="1155"/>
        <v>0.5</v>
      </c>
      <c r="AG5260">
        <f t="shared" si="1156"/>
        <v>0.5</v>
      </c>
      <c r="AH5260">
        <f t="shared" si="1157"/>
        <v>0.5</v>
      </c>
      <c r="AI5260">
        <f t="shared" si="1158"/>
        <v>0.25</v>
      </c>
      <c r="AJ5260">
        <f t="shared" si="1159"/>
        <v>0.25</v>
      </c>
      <c r="AK5260">
        <f t="shared" si="1160"/>
        <v>0.5</v>
      </c>
      <c r="AL5260">
        <f t="shared" si="1161"/>
        <v>0.5</v>
      </c>
      <c r="AM5260">
        <f t="shared" si="1162"/>
        <v>0.5</v>
      </c>
      <c r="AN5260" s="6">
        <f t="shared" si="1163"/>
        <v>1</v>
      </c>
      <c r="AO5260" t="str">
        <f>VLOOKUP(BD_PONDERACIONES[[#This Row],[Comuna]],Tabla3[#All],2,0)</f>
        <v>Florida</v>
      </c>
    </row>
    <row r="5261" spans="1:41" x14ac:dyDescent="0.35">
      <c r="A5261" t="s">
        <v>25333</v>
      </c>
      <c r="B5261" t="s">
        <v>25334</v>
      </c>
      <c r="C5261" t="s">
        <v>25335</v>
      </c>
      <c r="D5261" s="5">
        <v>44974</v>
      </c>
      <c r="E5261" s="5">
        <v>44928</v>
      </c>
      <c r="F5261" t="s">
        <v>753</v>
      </c>
      <c r="G5261" t="s">
        <v>25336</v>
      </c>
      <c r="H5261" t="s">
        <v>1389</v>
      </c>
      <c r="J5261" t="s">
        <v>756</v>
      </c>
      <c r="K5261" t="s">
        <v>756</v>
      </c>
      <c r="L5261" t="s">
        <v>756</v>
      </c>
      <c r="M5261" t="s">
        <v>756</v>
      </c>
      <c r="N5261" t="s">
        <v>756</v>
      </c>
      <c r="O5261" t="s">
        <v>756</v>
      </c>
      <c r="P5261" t="s">
        <v>758</v>
      </c>
      <c r="Q5261" t="s">
        <v>759</v>
      </c>
      <c r="R5261" t="s">
        <v>759</v>
      </c>
      <c r="S5261" t="s">
        <v>757</v>
      </c>
      <c r="T5261" t="s">
        <v>757</v>
      </c>
      <c r="U5261" t="s">
        <v>757</v>
      </c>
      <c r="V5261" t="s">
        <v>756</v>
      </c>
      <c r="W5261" t="s">
        <v>756</v>
      </c>
      <c r="X5261" t="s">
        <v>25337</v>
      </c>
      <c r="Y5261" t="str">
        <f t="shared" si="1150"/>
        <v>enero</v>
      </c>
      <c r="Z5261">
        <f>YEAR(BD_PONDERACIONES[[#This Row],[Fecha Ejecución del Ticket]])</f>
        <v>2023</v>
      </c>
      <c r="AA5261" t="str">
        <f t="shared" si="1151"/>
        <v>febrero</v>
      </c>
      <c r="AB5261">
        <f>YEAR(BD_PONDERACIONES[[#This Row],[Fecha de Inspección]])</f>
        <v>2023</v>
      </c>
      <c r="AC5261">
        <f t="shared" si="1152"/>
        <v>0.5</v>
      </c>
      <c r="AD5261">
        <f t="shared" si="1153"/>
        <v>0.5</v>
      </c>
      <c r="AE5261">
        <f t="shared" si="1154"/>
        <v>0.5</v>
      </c>
      <c r="AF5261">
        <f t="shared" si="1155"/>
        <v>0.5</v>
      </c>
      <c r="AG5261">
        <f t="shared" si="1156"/>
        <v>0.5</v>
      </c>
      <c r="AH5261">
        <f t="shared" si="1157"/>
        <v>0.5</v>
      </c>
      <c r="AI5261">
        <f t="shared" si="1158"/>
        <v>0.25</v>
      </c>
      <c r="AJ5261">
        <f t="shared" si="1159"/>
        <v>0.25</v>
      </c>
      <c r="AK5261">
        <f t="shared" si="1160"/>
        <v>0.5</v>
      </c>
      <c r="AL5261">
        <f t="shared" si="1161"/>
        <v>0.5</v>
      </c>
      <c r="AM5261">
        <f t="shared" si="1162"/>
        <v>0.5</v>
      </c>
      <c r="AN5261" s="6">
        <f t="shared" si="1163"/>
        <v>1</v>
      </c>
      <c r="AO5261" t="str">
        <f>VLOOKUP(BD_PONDERACIONES[[#This Row],[Comuna]],Tabla3[#All],2,0)</f>
        <v>Florida</v>
      </c>
    </row>
    <row r="5262" spans="1:41" x14ac:dyDescent="0.35">
      <c r="A5262" t="s">
        <v>25204</v>
      </c>
      <c r="B5262" t="s">
        <v>25205</v>
      </c>
      <c r="C5262" t="s">
        <v>25206</v>
      </c>
      <c r="D5262" s="5">
        <v>44975</v>
      </c>
      <c r="E5262" s="5">
        <v>44929</v>
      </c>
      <c r="F5262" t="s">
        <v>753</v>
      </c>
      <c r="G5262" t="s">
        <v>25207</v>
      </c>
      <c r="H5262" t="s">
        <v>1389</v>
      </c>
      <c r="J5262" t="s">
        <v>756</v>
      </c>
      <c r="K5262" t="s">
        <v>756</v>
      </c>
      <c r="L5262" t="s">
        <v>757</v>
      </c>
      <c r="M5262" t="s">
        <v>757</v>
      </c>
      <c r="N5262" t="s">
        <v>756</v>
      </c>
      <c r="O5262" t="s">
        <v>756</v>
      </c>
      <c r="P5262" t="s">
        <v>758</v>
      </c>
      <c r="Q5262" t="s">
        <v>759</v>
      </c>
      <c r="R5262" t="s">
        <v>759</v>
      </c>
      <c r="S5262" t="s">
        <v>757</v>
      </c>
      <c r="T5262" t="s">
        <v>757</v>
      </c>
      <c r="U5262" t="s">
        <v>757</v>
      </c>
      <c r="V5262" t="s">
        <v>756</v>
      </c>
      <c r="W5262" t="s">
        <v>756</v>
      </c>
      <c r="X5262" t="s">
        <v>22148</v>
      </c>
      <c r="Y5262" t="str">
        <f t="shared" si="1150"/>
        <v>enero</v>
      </c>
      <c r="Z5262">
        <f>YEAR(BD_PONDERACIONES[[#This Row],[Fecha Ejecución del Ticket]])</f>
        <v>2023</v>
      </c>
      <c r="AA5262" t="str">
        <f t="shared" si="1151"/>
        <v>febrero</v>
      </c>
      <c r="AB5262">
        <f>YEAR(BD_PONDERACIONES[[#This Row],[Fecha de Inspección]])</f>
        <v>2023</v>
      </c>
      <c r="AC5262">
        <f t="shared" si="1152"/>
        <v>0.5</v>
      </c>
      <c r="AD5262">
        <f t="shared" si="1153"/>
        <v>0.5</v>
      </c>
      <c r="AE5262">
        <f t="shared" si="1154"/>
        <v>0.5</v>
      </c>
      <c r="AF5262">
        <f t="shared" si="1155"/>
        <v>0.5</v>
      </c>
      <c r="AG5262">
        <f t="shared" si="1156"/>
        <v>0.5</v>
      </c>
      <c r="AH5262">
        <f t="shared" si="1157"/>
        <v>0.5</v>
      </c>
      <c r="AI5262">
        <f t="shared" si="1158"/>
        <v>0.25</v>
      </c>
      <c r="AJ5262">
        <f t="shared" si="1159"/>
        <v>0.25</v>
      </c>
      <c r="AK5262">
        <f t="shared" si="1160"/>
        <v>0.5</v>
      </c>
      <c r="AL5262">
        <f t="shared" si="1161"/>
        <v>0.5</v>
      </c>
      <c r="AM5262">
        <f t="shared" si="1162"/>
        <v>0.5</v>
      </c>
      <c r="AN5262" s="6">
        <f t="shared" si="1163"/>
        <v>1</v>
      </c>
      <c r="AO5262" t="str">
        <f>VLOOKUP(BD_PONDERACIONES[[#This Row],[Comuna]],Tabla3[#All],2,0)</f>
        <v>Florida</v>
      </c>
    </row>
    <row r="5263" spans="1:41" x14ac:dyDescent="0.35">
      <c r="A5263" t="s">
        <v>25208</v>
      </c>
      <c r="B5263" t="s">
        <v>25209</v>
      </c>
      <c r="C5263" t="s">
        <v>25210</v>
      </c>
      <c r="D5263" s="5">
        <v>44975</v>
      </c>
      <c r="E5263" s="5">
        <v>44937</v>
      </c>
      <c r="F5263" t="s">
        <v>753</v>
      </c>
      <c r="G5263" t="s">
        <v>25211</v>
      </c>
      <c r="H5263" t="s">
        <v>1389</v>
      </c>
      <c r="J5263" t="s">
        <v>756</v>
      </c>
      <c r="K5263" t="s">
        <v>756</v>
      </c>
      <c r="L5263" t="s">
        <v>757</v>
      </c>
      <c r="M5263" t="s">
        <v>757</v>
      </c>
      <c r="N5263" t="s">
        <v>756</v>
      </c>
      <c r="O5263" t="s">
        <v>756</v>
      </c>
      <c r="P5263" t="s">
        <v>765</v>
      </c>
      <c r="Q5263" t="s">
        <v>759</v>
      </c>
      <c r="R5263" t="s">
        <v>759</v>
      </c>
      <c r="S5263" t="s">
        <v>756</v>
      </c>
      <c r="T5263" t="s">
        <v>756</v>
      </c>
      <c r="U5263" t="s">
        <v>756</v>
      </c>
      <c r="V5263" t="s">
        <v>756</v>
      </c>
      <c r="W5263" t="s">
        <v>756</v>
      </c>
      <c r="X5263" t="s">
        <v>25212</v>
      </c>
      <c r="Y5263" t="str">
        <f t="shared" si="1150"/>
        <v>enero</v>
      </c>
      <c r="Z5263">
        <f>YEAR(BD_PONDERACIONES[[#This Row],[Fecha Ejecución del Ticket]])</f>
        <v>2023</v>
      </c>
      <c r="AA5263" t="str">
        <f t="shared" si="1151"/>
        <v>febrero</v>
      </c>
      <c r="AB5263">
        <f>YEAR(BD_PONDERACIONES[[#This Row],[Fecha de Inspección]])</f>
        <v>2023</v>
      </c>
      <c r="AC5263">
        <f t="shared" si="1152"/>
        <v>0.5</v>
      </c>
      <c r="AD5263">
        <f t="shared" si="1153"/>
        <v>0.5</v>
      </c>
      <c r="AE5263">
        <f t="shared" si="1154"/>
        <v>0.5</v>
      </c>
      <c r="AF5263">
        <f t="shared" si="1155"/>
        <v>0.5</v>
      </c>
      <c r="AG5263">
        <f t="shared" si="1156"/>
        <v>0.5</v>
      </c>
      <c r="AH5263">
        <f t="shared" si="1157"/>
        <v>0.5</v>
      </c>
      <c r="AI5263">
        <f t="shared" si="1158"/>
        <v>0.25</v>
      </c>
      <c r="AJ5263">
        <f t="shared" si="1159"/>
        <v>0.25</v>
      </c>
      <c r="AK5263">
        <f t="shared" si="1160"/>
        <v>0.5</v>
      </c>
      <c r="AL5263">
        <f t="shared" si="1161"/>
        <v>0.5</v>
      </c>
      <c r="AM5263">
        <f t="shared" si="1162"/>
        <v>0.5</v>
      </c>
      <c r="AN5263" s="6">
        <f t="shared" si="1163"/>
        <v>1</v>
      </c>
      <c r="AO5263" t="str">
        <f>VLOOKUP(BD_PONDERACIONES[[#This Row],[Comuna]],Tabla3[#All],2,0)</f>
        <v>Florida</v>
      </c>
    </row>
    <row r="5264" spans="1:41" x14ac:dyDescent="0.35">
      <c r="A5264" t="s">
        <v>25213</v>
      </c>
      <c r="B5264" t="s">
        <v>25214</v>
      </c>
      <c r="C5264" t="s">
        <v>25215</v>
      </c>
      <c r="D5264" s="5">
        <v>44975</v>
      </c>
      <c r="E5264" s="5">
        <v>44953</v>
      </c>
      <c r="F5264" t="s">
        <v>753</v>
      </c>
      <c r="G5264" t="s">
        <v>25216</v>
      </c>
      <c r="H5264" t="s">
        <v>1389</v>
      </c>
      <c r="J5264" t="s">
        <v>756</v>
      </c>
      <c r="K5264" t="s">
        <v>756</v>
      </c>
      <c r="L5264" t="s">
        <v>757</v>
      </c>
      <c r="M5264" t="s">
        <v>757</v>
      </c>
      <c r="N5264" t="s">
        <v>756</v>
      </c>
      <c r="O5264" t="s">
        <v>756</v>
      </c>
      <c r="P5264" t="s">
        <v>758</v>
      </c>
      <c r="Q5264" t="s">
        <v>759</v>
      </c>
      <c r="R5264" t="s">
        <v>759</v>
      </c>
      <c r="S5264" t="s">
        <v>757</v>
      </c>
      <c r="T5264" t="s">
        <v>757</v>
      </c>
      <c r="U5264" t="s">
        <v>757</v>
      </c>
      <c r="V5264" t="s">
        <v>773</v>
      </c>
      <c r="W5264" t="s">
        <v>773</v>
      </c>
      <c r="X5264" t="s">
        <v>25217</v>
      </c>
      <c r="Y5264" t="str">
        <f t="shared" si="1150"/>
        <v>enero</v>
      </c>
      <c r="Z5264">
        <f>YEAR(BD_PONDERACIONES[[#This Row],[Fecha Ejecución del Ticket]])</f>
        <v>2023</v>
      </c>
      <c r="AA5264" t="str">
        <f t="shared" si="1151"/>
        <v>febrero</v>
      </c>
      <c r="AB5264">
        <f>YEAR(BD_PONDERACIONES[[#This Row],[Fecha de Inspección]])</f>
        <v>2023</v>
      </c>
      <c r="AC5264">
        <f t="shared" si="1152"/>
        <v>0.5</v>
      </c>
      <c r="AD5264">
        <f t="shared" si="1153"/>
        <v>0.5</v>
      </c>
      <c r="AE5264">
        <f t="shared" si="1154"/>
        <v>0.5</v>
      </c>
      <c r="AF5264">
        <f t="shared" si="1155"/>
        <v>0.5</v>
      </c>
      <c r="AG5264">
        <f t="shared" si="1156"/>
        <v>0.5</v>
      </c>
      <c r="AH5264">
        <f t="shared" si="1157"/>
        <v>0.5</v>
      </c>
      <c r="AI5264">
        <f t="shared" si="1158"/>
        <v>0.25</v>
      </c>
      <c r="AJ5264">
        <f t="shared" si="1159"/>
        <v>0.25</v>
      </c>
      <c r="AK5264">
        <f t="shared" si="1160"/>
        <v>0.5</v>
      </c>
      <c r="AL5264">
        <f t="shared" si="1161"/>
        <v>0</v>
      </c>
      <c r="AM5264">
        <f t="shared" si="1162"/>
        <v>0</v>
      </c>
      <c r="AN5264" s="6">
        <f t="shared" si="1163"/>
        <v>0.8</v>
      </c>
      <c r="AO5264" t="str">
        <f>VLOOKUP(BD_PONDERACIONES[[#This Row],[Comuna]],Tabla3[#All],2,0)</f>
        <v>Florida</v>
      </c>
    </row>
    <row r="5265" spans="1:41" x14ac:dyDescent="0.35">
      <c r="A5265" t="s">
        <v>25218</v>
      </c>
      <c r="B5265" t="s">
        <v>25219</v>
      </c>
      <c r="C5265" t="s">
        <v>25220</v>
      </c>
      <c r="D5265" s="5">
        <v>44975</v>
      </c>
      <c r="E5265" s="5">
        <v>44951</v>
      </c>
      <c r="F5265" t="s">
        <v>753</v>
      </c>
      <c r="G5265" t="s">
        <v>25221</v>
      </c>
      <c r="H5265" t="s">
        <v>1389</v>
      </c>
      <c r="J5265" t="s">
        <v>756</v>
      </c>
      <c r="K5265" t="s">
        <v>756</v>
      </c>
      <c r="L5265" t="s">
        <v>756</v>
      </c>
      <c r="M5265" t="s">
        <v>756</v>
      </c>
      <c r="N5265" t="s">
        <v>756</v>
      </c>
      <c r="O5265" t="s">
        <v>756</v>
      </c>
      <c r="P5265" t="s">
        <v>758</v>
      </c>
      <c r="Q5265" t="s">
        <v>759</v>
      </c>
      <c r="R5265" t="s">
        <v>759</v>
      </c>
      <c r="S5265" t="s">
        <v>757</v>
      </c>
      <c r="T5265" t="s">
        <v>757</v>
      </c>
      <c r="U5265" t="s">
        <v>757</v>
      </c>
      <c r="V5265" t="s">
        <v>756</v>
      </c>
      <c r="W5265" t="s">
        <v>756</v>
      </c>
      <c r="X5265" t="s">
        <v>8238</v>
      </c>
      <c r="Y5265" t="str">
        <f t="shared" si="1150"/>
        <v>enero</v>
      </c>
      <c r="Z5265">
        <f>YEAR(BD_PONDERACIONES[[#This Row],[Fecha Ejecución del Ticket]])</f>
        <v>2023</v>
      </c>
      <c r="AA5265" t="str">
        <f t="shared" si="1151"/>
        <v>febrero</v>
      </c>
      <c r="AB5265">
        <f>YEAR(BD_PONDERACIONES[[#This Row],[Fecha de Inspección]])</f>
        <v>2023</v>
      </c>
      <c r="AC5265">
        <f t="shared" si="1152"/>
        <v>0.5</v>
      </c>
      <c r="AD5265">
        <f t="shared" si="1153"/>
        <v>0.5</v>
      </c>
      <c r="AE5265">
        <f t="shared" si="1154"/>
        <v>0.5</v>
      </c>
      <c r="AF5265">
        <f t="shared" si="1155"/>
        <v>0.5</v>
      </c>
      <c r="AG5265">
        <f t="shared" si="1156"/>
        <v>0.5</v>
      </c>
      <c r="AH5265">
        <f t="shared" si="1157"/>
        <v>0.5</v>
      </c>
      <c r="AI5265">
        <f t="shared" si="1158"/>
        <v>0.25</v>
      </c>
      <c r="AJ5265">
        <f t="shared" si="1159"/>
        <v>0.25</v>
      </c>
      <c r="AK5265">
        <f t="shared" si="1160"/>
        <v>0.5</v>
      </c>
      <c r="AL5265">
        <f t="shared" si="1161"/>
        <v>0.5</v>
      </c>
      <c r="AM5265">
        <f t="shared" si="1162"/>
        <v>0.5</v>
      </c>
      <c r="AN5265" s="6">
        <f t="shared" si="1163"/>
        <v>1</v>
      </c>
      <c r="AO5265" t="str">
        <f>VLOOKUP(BD_PONDERACIONES[[#This Row],[Comuna]],Tabla3[#All],2,0)</f>
        <v>Florida</v>
      </c>
    </row>
    <row r="5266" spans="1:41" x14ac:dyDescent="0.35">
      <c r="A5266" t="s">
        <v>25222</v>
      </c>
      <c r="B5266" t="s">
        <v>25223</v>
      </c>
      <c r="C5266" t="s">
        <v>25224</v>
      </c>
      <c r="D5266" s="5">
        <v>44975</v>
      </c>
      <c r="E5266" s="5">
        <v>44931</v>
      </c>
      <c r="F5266" t="s">
        <v>753</v>
      </c>
      <c r="G5266" t="s">
        <v>25225</v>
      </c>
      <c r="H5266" t="s">
        <v>1389</v>
      </c>
      <c r="J5266" t="s">
        <v>756</v>
      </c>
      <c r="K5266" t="s">
        <v>756</v>
      </c>
      <c r="L5266" t="s">
        <v>757</v>
      </c>
      <c r="M5266" t="s">
        <v>757</v>
      </c>
      <c r="N5266" t="s">
        <v>756</v>
      </c>
      <c r="O5266" t="s">
        <v>756</v>
      </c>
      <c r="P5266" t="s">
        <v>758</v>
      </c>
      <c r="Q5266" t="s">
        <v>759</v>
      </c>
      <c r="R5266" t="s">
        <v>759</v>
      </c>
      <c r="S5266" t="s">
        <v>757</v>
      </c>
      <c r="T5266" t="s">
        <v>757</v>
      </c>
      <c r="U5266" t="s">
        <v>757</v>
      </c>
      <c r="V5266" t="s">
        <v>756</v>
      </c>
      <c r="W5266" t="s">
        <v>756</v>
      </c>
      <c r="X5266" t="s">
        <v>20420</v>
      </c>
      <c r="Y5266" t="str">
        <f t="shared" si="1150"/>
        <v>enero</v>
      </c>
      <c r="Z5266">
        <f>YEAR(BD_PONDERACIONES[[#This Row],[Fecha Ejecución del Ticket]])</f>
        <v>2023</v>
      </c>
      <c r="AA5266" t="str">
        <f t="shared" si="1151"/>
        <v>febrero</v>
      </c>
      <c r="AB5266">
        <f>YEAR(BD_PONDERACIONES[[#This Row],[Fecha de Inspección]])</f>
        <v>2023</v>
      </c>
      <c r="AC5266">
        <f t="shared" si="1152"/>
        <v>0.5</v>
      </c>
      <c r="AD5266">
        <f t="shared" si="1153"/>
        <v>0.5</v>
      </c>
      <c r="AE5266">
        <f t="shared" si="1154"/>
        <v>0.5</v>
      </c>
      <c r="AF5266">
        <f t="shared" si="1155"/>
        <v>0.5</v>
      </c>
      <c r="AG5266">
        <f t="shared" si="1156"/>
        <v>0.5</v>
      </c>
      <c r="AH5266">
        <f t="shared" si="1157"/>
        <v>0.5</v>
      </c>
      <c r="AI5266">
        <f t="shared" si="1158"/>
        <v>0.25</v>
      </c>
      <c r="AJ5266">
        <f t="shared" si="1159"/>
        <v>0.25</v>
      </c>
      <c r="AK5266">
        <f t="shared" si="1160"/>
        <v>0.5</v>
      </c>
      <c r="AL5266">
        <f t="shared" si="1161"/>
        <v>0.5</v>
      </c>
      <c r="AM5266">
        <f t="shared" si="1162"/>
        <v>0.5</v>
      </c>
      <c r="AN5266" s="6">
        <f t="shared" si="1163"/>
        <v>1</v>
      </c>
      <c r="AO5266" t="str">
        <f>VLOOKUP(BD_PONDERACIONES[[#This Row],[Comuna]],Tabla3[#All],2,0)</f>
        <v>Florida</v>
      </c>
    </row>
    <row r="5267" spans="1:41" x14ac:dyDescent="0.35">
      <c r="A5267" t="s">
        <v>25226</v>
      </c>
      <c r="B5267" t="s">
        <v>25227</v>
      </c>
      <c r="C5267" t="s">
        <v>25228</v>
      </c>
      <c r="D5267" s="5">
        <v>44975</v>
      </c>
      <c r="E5267" s="5">
        <v>44930</v>
      </c>
      <c r="F5267" t="s">
        <v>753</v>
      </c>
      <c r="G5267" t="s">
        <v>25229</v>
      </c>
      <c r="H5267" t="s">
        <v>1389</v>
      </c>
      <c r="J5267" t="s">
        <v>756</v>
      </c>
      <c r="K5267" t="s">
        <v>756</v>
      </c>
      <c r="L5267" t="s">
        <v>757</v>
      </c>
      <c r="M5267" t="s">
        <v>757</v>
      </c>
      <c r="N5267" t="s">
        <v>756</v>
      </c>
      <c r="O5267" t="s">
        <v>756</v>
      </c>
      <c r="P5267" t="s">
        <v>758</v>
      </c>
      <c r="Q5267" t="s">
        <v>759</v>
      </c>
      <c r="R5267" t="s">
        <v>759</v>
      </c>
      <c r="S5267" t="s">
        <v>757</v>
      </c>
      <c r="T5267" t="s">
        <v>757</v>
      </c>
      <c r="U5267" t="s">
        <v>757</v>
      </c>
      <c r="V5267" t="s">
        <v>756</v>
      </c>
      <c r="W5267" t="s">
        <v>756</v>
      </c>
      <c r="X5267" t="s">
        <v>8238</v>
      </c>
      <c r="Y5267" t="str">
        <f t="shared" si="1150"/>
        <v>enero</v>
      </c>
      <c r="Z5267">
        <f>YEAR(BD_PONDERACIONES[[#This Row],[Fecha Ejecución del Ticket]])</f>
        <v>2023</v>
      </c>
      <c r="AA5267" t="str">
        <f t="shared" si="1151"/>
        <v>febrero</v>
      </c>
      <c r="AB5267">
        <f>YEAR(BD_PONDERACIONES[[#This Row],[Fecha de Inspección]])</f>
        <v>2023</v>
      </c>
      <c r="AC5267">
        <f t="shared" si="1152"/>
        <v>0.5</v>
      </c>
      <c r="AD5267">
        <f t="shared" si="1153"/>
        <v>0.5</v>
      </c>
      <c r="AE5267">
        <f t="shared" si="1154"/>
        <v>0.5</v>
      </c>
      <c r="AF5267">
        <f t="shared" si="1155"/>
        <v>0.5</v>
      </c>
      <c r="AG5267">
        <f t="shared" si="1156"/>
        <v>0.5</v>
      </c>
      <c r="AH5267">
        <f t="shared" si="1157"/>
        <v>0.5</v>
      </c>
      <c r="AI5267">
        <f t="shared" si="1158"/>
        <v>0.25</v>
      </c>
      <c r="AJ5267">
        <f t="shared" si="1159"/>
        <v>0.25</v>
      </c>
      <c r="AK5267">
        <f t="shared" si="1160"/>
        <v>0.5</v>
      </c>
      <c r="AL5267">
        <f t="shared" si="1161"/>
        <v>0.5</v>
      </c>
      <c r="AM5267">
        <f t="shared" si="1162"/>
        <v>0.5</v>
      </c>
      <c r="AN5267" s="6">
        <f t="shared" si="1163"/>
        <v>1</v>
      </c>
      <c r="AO5267" t="str">
        <f>VLOOKUP(BD_PONDERACIONES[[#This Row],[Comuna]],Tabla3[#All],2,0)</f>
        <v>Florida</v>
      </c>
    </row>
    <row r="5268" spans="1:41" x14ac:dyDescent="0.35">
      <c r="A5268" t="s">
        <v>25230</v>
      </c>
      <c r="B5268" t="s">
        <v>25231</v>
      </c>
      <c r="C5268" t="s">
        <v>25232</v>
      </c>
      <c r="D5268" s="5">
        <v>44975</v>
      </c>
      <c r="E5268" s="5">
        <v>44943</v>
      </c>
      <c r="F5268" t="s">
        <v>753</v>
      </c>
      <c r="G5268" t="s">
        <v>25233</v>
      </c>
      <c r="H5268" t="s">
        <v>1389</v>
      </c>
      <c r="J5268" t="s">
        <v>756</v>
      </c>
      <c r="K5268" t="s">
        <v>756</v>
      </c>
      <c r="L5268" t="s">
        <v>757</v>
      </c>
      <c r="M5268" t="s">
        <v>757</v>
      </c>
      <c r="N5268" t="s">
        <v>756</v>
      </c>
      <c r="O5268" t="s">
        <v>756</v>
      </c>
      <c r="P5268" t="s">
        <v>758</v>
      </c>
      <c r="Q5268" t="s">
        <v>759</v>
      </c>
      <c r="R5268" t="s">
        <v>759</v>
      </c>
      <c r="S5268" t="s">
        <v>757</v>
      </c>
      <c r="T5268" t="s">
        <v>757</v>
      </c>
      <c r="U5268" t="s">
        <v>757</v>
      </c>
      <c r="V5268" t="s">
        <v>904</v>
      </c>
      <c r="W5268" t="s">
        <v>756</v>
      </c>
      <c r="X5268" t="s">
        <v>22119</v>
      </c>
      <c r="Y5268" t="str">
        <f t="shared" si="1150"/>
        <v>enero</v>
      </c>
      <c r="Z5268">
        <f>YEAR(BD_PONDERACIONES[[#This Row],[Fecha Ejecución del Ticket]])</f>
        <v>2023</v>
      </c>
      <c r="AA5268" t="str">
        <f t="shared" si="1151"/>
        <v>febrero</v>
      </c>
      <c r="AB5268">
        <f>YEAR(BD_PONDERACIONES[[#This Row],[Fecha de Inspección]])</f>
        <v>2023</v>
      </c>
      <c r="AC5268">
        <f t="shared" si="1152"/>
        <v>0.5</v>
      </c>
      <c r="AD5268">
        <f t="shared" si="1153"/>
        <v>0.5</v>
      </c>
      <c r="AE5268">
        <f t="shared" si="1154"/>
        <v>0.5</v>
      </c>
      <c r="AF5268">
        <f t="shared" si="1155"/>
        <v>0.5</v>
      </c>
      <c r="AG5268">
        <f t="shared" si="1156"/>
        <v>0.5</v>
      </c>
      <c r="AH5268">
        <f t="shared" si="1157"/>
        <v>0.5</v>
      </c>
      <c r="AI5268">
        <f t="shared" si="1158"/>
        <v>0.25</v>
      </c>
      <c r="AJ5268">
        <f t="shared" si="1159"/>
        <v>0.25</v>
      </c>
      <c r="AK5268">
        <f t="shared" si="1160"/>
        <v>0.5</v>
      </c>
      <c r="AL5268">
        <f t="shared" si="1161"/>
        <v>0.32500000000000001</v>
      </c>
      <c r="AM5268">
        <f t="shared" si="1162"/>
        <v>0.5</v>
      </c>
      <c r="AN5268" s="6">
        <f t="shared" si="1163"/>
        <v>0.96500000000000008</v>
      </c>
      <c r="AO5268" t="str">
        <f>VLOOKUP(BD_PONDERACIONES[[#This Row],[Comuna]],Tabla3[#All],2,0)</f>
        <v>Florida</v>
      </c>
    </row>
    <row r="5269" spans="1:41" x14ac:dyDescent="0.35">
      <c r="A5269" t="s">
        <v>25234</v>
      </c>
      <c r="B5269" t="s">
        <v>25235</v>
      </c>
      <c r="C5269" t="s">
        <v>25236</v>
      </c>
      <c r="D5269" s="5">
        <v>44975</v>
      </c>
      <c r="E5269" s="5">
        <v>44928</v>
      </c>
      <c r="F5269" t="s">
        <v>753</v>
      </c>
      <c r="G5269" t="s">
        <v>25237</v>
      </c>
      <c r="H5269" t="s">
        <v>1389</v>
      </c>
      <c r="J5269" t="s">
        <v>756</v>
      </c>
      <c r="K5269" t="s">
        <v>756</v>
      </c>
      <c r="L5269" t="s">
        <v>757</v>
      </c>
      <c r="M5269" t="s">
        <v>757</v>
      </c>
      <c r="N5269" t="s">
        <v>756</v>
      </c>
      <c r="O5269" t="s">
        <v>756</v>
      </c>
      <c r="P5269" t="s">
        <v>758</v>
      </c>
      <c r="Q5269" t="s">
        <v>759</v>
      </c>
      <c r="R5269" t="s">
        <v>759</v>
      </c>
      <c r="S5269" t="s">
        <v>757</v>
      </c>
      <c r="T5269" t="s">
        <v>757</v>
      </c>
      <c r="U5269" t="s">
        <v>757</v>
      </c>
      <c r="V5269" t="s">
        <v>756</v>
      </c>
      <c r="W5269" t="s">
        <v>756</v>
      </c>
      <c r="X5269" t="s">
        <v>9040</v>
      </c>
      <c r="Y5269" t="str">
        <f t="shared" si="1150"/>
        <v>enero</v>
      </c>
      <c r="Z5269">
        <f>YEAR(BD_PONDERACIONES[[#This Row],[Fecha Ejecución del Ticket]])</f>
        <v>2023</v>
      </c>
      <c r="AA5269" t="str">
        <f t="shared" si="1151"/>
        <v>febrero</v>
      </c>
      <c r="AB5269">
        <f>YEAR(BD_PONDERACIONES[[#This Row],[Fecha de Inspección]])</f>
        <v>2023</v>
      </c>
      <c r="AC5269">
        <f t="shared" si="1152"/>
        <v>0.5</v>
      </c>
      <c r="AD5269">
        <f t="shared" si="1153"/>
        <v>0.5</v>
      </c>
      <c r="AE5269">
        <f t="shared" si="1154"/>
        <v>0.5</v>
      </c>
      <c r="AF5269">
        <f t="shared" si="1155"/>
        <v>0.5</v>
      </c>
      <c r="AG5269">
        <f t="shared" si="1156"/>
        <v>0.5</v>
      </c>
      <c r="AH5269">
        <f t="shared" si="1157"/>
        <v>0.5</v>
      </c>
      <c r="AI5269">
        <f t="shared" si="1158"/>
        <v>0.25</v>
      </c>
      <c r="AJ5269">
        <f t="shared" si="1159"/>
        <v>0.25</v>
      </c>
      <c r="AK5269">
        <f t="shared" si="1160"/>
        <v>0.5</v>
      </c>
      <c r="AL5269">
        <f t="shared" si="1161"/>
        <v>0.5</v>
      </c>
      <c r="AM5269">
        <f t="shared" si="1162"/>
        <v>0.5</v>
      </c>
      <c r="AN5269" s="6">
        <f t="shared" si="1163"/>
        <v>1</v>
      </c>
      <c r="AO5269" t="str">
        <f>VLOOKUP(BD_PONDERACIONES[[#This Row],[Comuna]],Tabla3[#All],2,0)</f>
        <v>Florida</v>
      </c>
    </row>
    <row r="5270" spans="1:41" x14ac:dyDescent="0.35">
      <c r="A5270" t="s">
        <v>25238</v>
      </c>
      <c r="B5270" t="s">
        <v>25239</v>
      </c>
      <c r="C5270" t="s">
        <v>25240</v>
      </c>
      <c r="D5270" s="5">
        <v>44975</v>
      </c>
      <c r="E5270" s="5">
        <v>44928</v>
      </c>
      <c r="F5270" t="s">
        <v>753</v>
      </c>
      <c r="G5270" t="s">
        <v>25241</v>
      </c>
      <c r="H5270" t="s">
        <v>1389</v>
      </c>
      <c r="J5270" t="s">
        <v>756</v>
      </c>
      <c r="K5270" t="s">
        <v>756</v>
      </c>
      <c r="L5270" t="s">
        <v>757</v>
      </c>
      <c r="M5270" t="s">
        <v>757</v>
      </c>
      <c r="N5270" t="s">
        <v>756</v>
      </c>
      <c r="O5270" t="s">
        <v>756</v>
      </c>
      <c r="P5270" t="s">
        <v>758</v>
      </c>
      <c r="Q5270" t="s">
        <v>759</v>
      </c>
      <c r="R5270" t="s">
        <v>759</v>
      </c>
      <c r="S5270" t="s">
        <v>757</v>
      </c>
      <c r="T5270" t="s">
        <v>757</v>
      </c>
      <c r="U5270" t="s">
        <v>757</v>
      </c>
      <c r="V5270" t="s">
        <v>756</v>
      </c>
      <c r="W5270" t="s">
        <v>756</v>
      </c>
      <c r="X5270" t="s">
        <v>25242</v>
      </c>
      <c r="Y5270" t="str">
        <f t="shared" si="1150"/>
        <v>enero</v>
      </c>
      <c r="Z5270">
        <f>YEAR(BD_PONDERACIONES[[#This Row],[Fecha Ejecución del Ticket]])</f>
        <v>2023</v>
      </c>
      <c r="AA5270" t="str">
        <f t="shared" si="1151"/>
        <v>febrero</v>
      </c>
      <c r="AB5270">
        <f>YEAR(BD_PONDERACIONES[[#This Row],[Fecha de Inspección]])</f>
        <v>2023</v>
      </c>
      <c r="AC5270">
        <f t="shared" si="1152"/>
        <v>0.5</v>
      </c>
      <c r="AD5270">
        <f t="shared" si="1153"/>
        <v>0.5</v>
      </c>
      <c r="AE5270">
        <f t="shared" si="1154"/>
        <v>0.5</v>
      </c>
      <c r="AF5270">
        <f t="shared" si="1155"/>
        <v>0.5</v>
      </c>
      <c r="AG5270">
        <f t="shared" si="1156"/>
        <v>0.5</v>
      </c>
      <c r="AH5270">
        <f t="shared" si="1157"/>
        <v>0.5</v>
      </c>
      <c r="AI5270">
        <f t="shared" si="1158"/>
        <v>0.25</v>
      </c>
      <c r="AJ5270">
        <f t="shared" si="1159"/>
        <v>0.25</v>
      </c>
      <c r="AK5270">
        <f t="shared" si="1160"/>
        <v>0.5</v>
      </c>
      <c r="AL5270">
        <f t="shared" si="1161"/>
        <v>0.5</v>
      </c>
      <c r="AM5270">
        <f t="shared" si="1162"/>
        <v>0.5</v>
      </c>
      <c r="AN5270" s="6">
        <f t="shared" si="1163"/>
        <v>1</v>
      </c>
      <c r="AO5270" t="str">
        <f>VLOOKUP(BD_PONDERACIONES[[#This Row],[Comuna]],Tabla3[#All],2,0)</f>
        <v>Florida</v>
      </c>
    </row>
    <row r="5271" spans="1:41" x14ac:dyDescent="0.35">
      <c r="A5271" t="s">
        <v>25243</v>
      </c>
      <c r="B5271" t="s">
        <v>25244</v>
      </c>
      <c r="C5271" t="s">
        <v>25245</v>
      </c>
      <c r="D5271" s="5">
        <v>44975</v>
      </c>
      <c r="E5271" s="5">
        <v>44950</v>
      </c>
      <c r="F5271" t="s">
        <v>753</v>
      </c>
      <c r="G5271" t="s">
        <v>25246</v>
      </c>
      <c r="H5271" t="s">
        <v>1389</v>
      </c>
      <c r="J5271" t="s">
        <v>756</v>
      </c>
      <c r="K5271" t="s">
        <v>756</v>
      </c>
      <c r="L5271" t="s">
        <v>757</v>
      </c>
      <c r="M5271" t="s">
        <v>757</v>
      </c>
      <c r="N5271" t="s">
        <v>756</v>
      </c>
      <c r="O5271" t="s">
        <v>756</v>
      </c>
      <c r="P5271" t="s">
        <v>765</v>
      </c>
      <c r="Q5271" t="s">
        <v>759</v>
      </c>
      <c r="R5271" t="s">
        <v>759</v>
      </c>
      <c r="S5271" t="s">
        <v>756</v>
      </c>
      <c r="T5271" t="s">
        <v>756</v>
      </c>
      <c r="U5271" t="s">
        <v>756</v>
      </c>
      <c r="V5271" t="s">
        <v>756</v>
      </c>
      <c r="W5271" t="s">
        <v>756</v>
      </c>
      <c r="X5271" t="s">
        <v>25247</v>
      </c>
      <c r="Y5271" t="str">
        <f t="shared" si="1150"/>
        <v>enero</v>
      </c>
      <c r="Z5271">
        <f>YEAR(BD_PONDERACIONES[[#This Row],[Fecha Ejecución del Ticket]])</f>
        <v>2023</v>
      </c>
      <c r="AA5271" t="str">
        <f t="shared" si="1151"/>
        <v>febrero</v>
      </c>
      <c r="AB5271">
        <f>YEAR(BD_PONDERACIONES[[#This Row],[Fecha de Inspección]])</f>
        <v>2023</v>
      </c>
      <c r="AC5271">
        <f t="shared" si="1152"/>
        <v>0.5</v>
      </c>
      <c r="AD5271">
        <f t="shared" si="1153"/>
        <v>0.5</v>
      </c>
      <c r="AE5271">
        <f t="shared" si="1154"/>
        <v>0.5</v>
      </c>
      <c r="AF5271">
        <f t="shared" si="1155"/>
        <v>0.5</v>
      </c>
      <c r="AG5271">
        <f t="shared" si="1156"/>
        <v>0.5</v>
      </c>
      <c r="AH5271">
        <f t="shared" si="1157"/>
        <v>0.5</v>
      </c>
      <c r="AI5271">
        <f t="shared" si="1158"/>
        <v>0.25</v>
      </c>
      <c r="AJ5271">
        <f t="shared" si="1159"/>
        <v>0.25</v>
      </c>
      <c r="AK5271">
        <f t="shared" si="1160"/>
        <v>0.5</v>
      </c>
      <c r="AL5271">
        <f t="shared" si="1161"/>
        <v>0.5</v>
      </c>
      <c r="AM5271">
        <f t="shared" si="1162"/>
        <v>0.5</v>
      </c>
      <c r="AN5271" s="6">
        <f t="shared" si="1163"/>
        <v>1</v>
      </c>
      <c r="AO5271" t="str">
        <f>VLOOKUP(BD_PONDERACIONES[[#This Row],[Comuna]],Tabla3[#All],2,0)</f>
        <v>Florida</v>
      </c>
    </row>
    <row r="5272" spans="1:41" x14ac:dyDescent="0.35">
      <c r="A5272" t="s">
        <v>25248</v>
      </c>
      <c r="B5272" t="s">
        <v>25249</v>
      </c>
      <c r="C5272" t="s">
        <v>25250</v>
      </c>
      <c r="D5272" s="5">
        <v>44975</v>
      </c>
      <c r="E5272" s="5">
        <v>44951</v>
      </c>
      <c r="F5272" t="s">
        <v>753</v>
      </c>
      <c r="G5272" t="s">
        <v>25246</v>
      </c>
      <c r="H5272" t="s">
        <v>1389</v>
      </c>
      <c r="J5272" t="s">
        <v>756</v>
      </c>
      <c r="K5272" t="s">
        <v>756</v>
      </c>
      <c r="L5272" t="s">
        <v>773</v>
      </c>
      <c r="M5272" t="s">
        <v>773</v>
      </c>
      <c r="N5272" t="s">
        <v>756</v>
      </c>
      <c r="O5272" t="s">
        <v>756</v>
      </c>
      <c r="P5272" t="s">
        <v>765</v>
      </c>
      <c r="Q5272" t="s">
        <v>25251</v>
      </c>
      <c r="R5272" t="s">
        <v>759</v>
      </c>
      <c r="S5272" t="s">
        <v>756</v>
      </c>
      <c r="T5272" t="s">
        <v>756</v>
      </c>
      <c r="U5272" t="s">
        <v>756</v>
      </c>
      <c r="V5272" t="s">
        <v>756</v>
      </c>
      <c r="W5272" t="s">
        <v>756</v>
      </c>
      <c r="X5272" t="s">
        <v>25252</v>
      </c>
      <c r="Y5272" t="str">
        <f t="shared" si="1150"/>
        <v>enero</v>
      </c>
      <c r="Z5272">
        <f>YEAR(BD_PONDERACIONES[[#This Row],[Fecha Ejecución del Ticket]])</f>
        <v>2023</v>
      </c>
      <c r="AA5272" t="str">
        <f t="shared" si="1151"/>
        <v>febrero</v>
      </c>
      <c r="AB5272">
        <f>YEAR(BD_PONDERACIONES[[#This Row],[Fecha de Inspección]])</f>
        <v>2023</v>
      </c>
      <c r="AC5272">
        <f t="shared" si="1152"/>
        <v>0.5</v>
      </c>
      <c r="AD5272">
        <f t="shared" si="1153"/>
        <v>0.5</v>
      </c>
      <c r="AE5272">
        <f t="shared" si="1154"/>
        <v>0</v>
      </c>
      <c r="AF5272">
        <f t="shared" si="1155"/>
        <v>0</v>
      </c>
      <c r="AG5272">
        <f t="shared" si="1156"/>
        <v>0.5</v>
      </c>
      <c r="AH5272">
        <f t="shared" si="1157"/>
        <v>0.5</v>
      </c>
      <c r="AI5272">
        <f t="shared" si="1158"/>
        <v>0.25</v>
      </c>
      <c r="AJ5272">
        <f t="shared" si="1159"/>
        <v>0.25</v>
      </c>
      <c r="AK5272">
        <f t="shared" si="1160"/>
        <v>0.5</v>
      </c>
      <c r="AL5272">
        <f t="shared" si="1161"/>
        <v>0.5</v>
      </c>
      <c r="AM5272">
        <f t="shared" si="1162"/>
        <v>0.5</v>
      </c>
      <c r="AN5272" s="6">
        <f t="shared" si="1163"/>
        <v>0.7</v>
      </c>
      <c r="AO5272" t="str">
        <f>VLOOKUP(BD_PONDERACIONES[[#This Row],[Comuna]],Tabla3[#All],2,0)</f>
        <v>Florida</v>
      </c>
    </row>
    <row r="5273" spans="1:41" x14ac:dyDescent="0.35">
      <c r="A5273" t="s">
        <v>25253</v>
      </c>
      <c r="B5273" t="s">
        <v>25254</v>
      </c>
      <c r="C5273" t="s">
        <v>25255</v>
      </c>
      <c r="D5273" s="5">
        <v>44975</v>
      </c>
      <c r="E5273" s="5">
        <v>44957</v>
      </c>
      <c r="F5273" t="s">
        <v>753</v>
      </c>
      <c r="G5273" t="s">
        <v>25256</v>
      </c>
      <c r="H5273" t="s">
        <v>1389</v>
      </c>
      <c r="J5273" t="s">
        <v>756</v>
      </c>
      <c r="K5273" t="s">
        <v>756</v>
      </c>
      <c r="L5273" t="s">
        <v>757</v>
      </c>
      <c r="M5273" t="s">
        <v>757</v>
      </c>
      <c r="N5273" t="s">
        <v>756</v>
      </c>
      <c r="O5273" t="s">
        <v>756</v>
      </c>
      <c r="P5273" t="s">
        <v>758</v>
      </c>
      <c r="Q5273" t="s">
        <v>759</v>
      </c>
      <c r="R5273" t="s">
        <v>759</v>
      </c>
      <c r="S5273" t="s">
        <v>757</v>
      </c>
      <c r="T5273" t="s">
        <v>757</v>
      </c>
      <c r="U5273" t="s">
        <v>757</v>
      </c>
      <c r="V5273" t="s">
        <v>756</v>
      </c>
      <c r="W5273" t="s">
        <v>756</v>
      </c>
      <c r="X5273" t="s">
        <v>8238</v>
      </c>
      <c r="Y5273" t="str">
        <f t="shared" si="1150"/>
        <v>enero</v>
      </c>
      <c r="Z5273">
        <f>YEAR(BD_PONDERACIONES[[#This Row],[Fecha Ejecución del Ticket]])</f>
        <v>2023</v>
      </c>
      <c r="AA5273" t="str">
        <f t="shared" si="1151"/>
        <v>febrero</v>
      </c>
      <c r="AB5273">
        <f>YEAR(BD_PONDERACIONES[[#This Row],[Fecha de Inspección]])</f>
        <v>2023</v>
      </c>
      <c r="AC5273">
        <f t="shared" si="1152"/>
        <v>0.5</v>
      </c>
      <c r="AD5273">
        <f t="shared" si="1153"/>
        <v>0.5</v>
      </c>
      <c r="AE5273">
        <f t="shared" si="1154"/>
        <v>0.5</v>
      </c>
      <c r="AF5273">
        <f t="shared" si="1155"/>
        <v>0.5</v>
      </c>
      <c r="AG5273">
        <f t="shared" si="1156"/>
        <v>0.5</v>
      </c>
      <c r="AH5273">
        <f t="shared" si="1157"/>
        <v>0.5</v>
      </c>
      <c r="AI5273">
        <f t="shared" si="1158"/>
        <v>0.25</v>
      </c>
      <c r="AJ5273">
        <f t="shared" si="1159"/>
        <v>0.25</v>
      </c>
      <c r="AK5273">
        <f t="shared" si="1160"/>
        <v>0.5</v>
      </c>
      <c r="AL5273">
        <f t="shared" si="1161"/>
        <v>0.5</v>
      </c>
      <c r="AM5273">
        <f t="shared" si="1162"/>
        <v>0.5</v>
      </c>
      <c r="AN5273" s="6">
        <f t="shared" si="1163"/>
        <v>1</v>
      </c>
      <c r="AO5273" t="str">
        <f>VLOOKUP(BD_PONDERACIONES[[#This Row],[Comuna]],Tabla3[#All],2,0)</f>
        <v>Florida</v>
      </c>
    </row>
    <row r="5274" spans="1:41" x14ac:dyDescent="0.35">
      <c r="A5274" t="s">
        <v>25257</v>
      </c>
      <c r="B5274" t="s">
        <v>25258</v>
      </c>
      <c r="C5274" t="s">
        <v>25259</v>
      </c>
      <c r="D5274" s="5">
        <v>44975</v>
      </c>
      <c r="E5274" s="5">
        <v>44936</v>
      </c>
      <c r="F5274" t="s">
        <v>753</v>
      </c>
      <c r="G5274" t="s">
        <v>25260</v>
      </c>
      <c r="H5274" t="s">
        <v>1389</v>
      </c>
      <c r="J5274" t="s">
        <v>756</v>
      </c>
      <c r="K5274" t="s">
        <v>756</v>
      </c>
      <c r="L5274" t="s">
        <v>757</v>
      </c>
      <c r="M5274" t="s">
        <v>757</v>
      </c>
      <c r="N5274" t="s">
        <v>756</v>
      </c>
      <c r="O5274" t="s">
        <v>756</v>
      </c>
      <c r="P5274" t="s">
        <v>758</v>
      </c>
      <c r="Q5274" t="s">
        <v>759</v>
      </c>
      <c r="R5274" t="s">
        <v>759</v>
      </c>
      <c r="S5274" t="s">
        <v>757</v>
      </c>
      <c r="T5274" t="s">
        <v>757</v>
      </c>
      <c r="U5274" t="s">
        <v>757</v>
      </c>
      <c r="V5274" t="s">
        <v>904</v>
      </c>
      <c r="W5274" t="s">
        <v>756</v>
      </c>
      <c r="X5274" t="s">
        <v>8238</v>
      </c>
      <c r="Y5274" t="str">
        <f t="shared" si="1150"/>
        <v>enero</v>
      </c>
      <c r="Z5274">
        <f>YEAR(BD_PONDERACIONES[[#This Row],[Fecha Ejecución del Ticket]])</f>
        <v>2023</v>
      </c>
      <c r="AA5274" t="str">
        <f t="shared" si="1151"/>
        <v>febrero</v>
      </c>
      <c r="AB5274">
        <f>YEAR(BD_PONDERACIONES[[#This Row],[Fecha de Inspección]])</f>
        <v>2023</v>
      </c>
      <c r="AC5274">
        <f t="shared" si="1152"/>
        <v>0.5</v>
      </c>
      <c r="AD5274">
        <f t="shared" si="1153"/>
        <v>0.5</v>
      </c>
      <c r="AE5274">
        <f t="shared" si="1154"/>
        <v>0.5</v>
      </c>
      <c r="AF5274">
        <f t="shared" si="1155"/>
        <v>0.5</v>
      </c>
      <c r="AG5274">
        <f t="shared" si="1156"/>
        <v>0.5</v>
      </c>
      <c r="AH5274">
        <f t="shared" si="1157"/>
        <v>0.5</v>
      </c>
      <c r="AI5274">
        <f t="shared" si="1158"/>
        <v>0.25</v>
      </c>
      <c r="AJ5274">
        <f t="shared" si="1159"/>
        <v>0.25</v>
      </c>
      <c r="AK5274">
        <f t="shared" si="1160"/>
        <v>0.5</v>
      </c>
      <c r="AL5274">
        <f t="shared" si="1161"/>
        <v>0.32500000000000001</v>
      </c>
      <c r="AM5274">
        <f t="shared" si="1162"/>
        <v>0.5</v>
      </c>
      <c r="AN5274" s="6">
        <f t="shared" si="1163"/>
        <v>0.96500000000000008</v>
      </c>
      <c r="AO5274" t="str">
        <f>VLOOKUP(BD_PONDERACIONES[[#This Row],[Comuna]],Tabla3[#All],2,0)</f>
        <v>Florida</v>
      </c>
    </row>
    <row r="5275" spans="1:41" x14ac:dyDescent="0.35">
      <c r="A5275" t="s">
        <v>25261</v>
      </c>
      <c r="B5275" t="s">
        <v>25262</v>
      </c>
      <c r="C5275" t="s">
        <v>25263</v>
      </c>
      <c r="D5275" s="5">
        <v>44975</v>
      </c>
      <c r="E5275" s="5">
        <v>44929</v>
      </c>
      <c r="F5275" t="s">
        <v>753</v>
      </c>
      <c r="G5275" t="s">
        <v>25264</v>
      </c>
      <c r="H5275" t="s">
        <v>1389</v>
      </c>
      <c r="J5275" t="s">
        <v>756</v>
      </c>
      <c r="K5275" t="s">
        <v>756</v>
      </c>
      <c r="L5275" t="s">
        <v>757</v>
      </c>
      <c r="M5275" t="s">
        <v>757</v>
      </c>
      <c r="N5275" t="s">
        <v>756</v>
      </c>
      <c r="O5275" t="s">
        <v>756</v>
      </c>
      <c r="P5275" t="s">
        <v>765</v>
      </c>
      <c r="Q5275" t="s">
        <v>25265</v>
      </c>
      <c r="R5275" t="s">
        <v>25266</v>
      </c>
      <c r="S5275" t="s">
        <v>756</v>
      </c>
      <c r="T5275" t="s">
        <v>756</v>
      </c>
      <c r="U5275" t="s">
        <v>773</v>
      </c>
      <c r="V5275" t="s">
        <v>756</v>
      </c>
      <c r="W5275" t="s">
        <v>756</v>
      </c>
      <c r="X5275" t="s">
        <v>25267</v>
      </c>
      <c r="Y5275" t="str">
        <f t="shared" si="1150"/>
        <v>enero</v>
      </c>
      <c r="Z5275">
        <f>YEAR(BD_PONDERACIONES[[#This Row],[Fecha Ejecución del Ticket]])</f>
        <v>2023</v>
      </c>
      <c r="AA5275" t="str">
        <f t="shared" si="1151"/>
        <v>febrero</v>
      </c>
      <c r="AB5275">
        <f>YEAR(BD_PONDERACIONES[[#This Row],[Fecha de Inspección]])</f>
        <v>2023</v>
      </c>
      <c r="AC5275">
        <f t="shared" si="1152"/>
        <v>0.5</v>
      </c>
      <c r="AD5275">
        <f t="shared" si="1153"/>
        <v>0.5</v>
      </c>
      <c r="AE5275">
        <f t="shared" si="1154"/>
        <v>0.5</v>
      </c>
      <c r="AF5275">
        <f t="shared" si="1155"/>
        <v>0.5</v>
      </c>
      <c r="AG5275">
        <f t="shared" si="1156"/>
        <v>0.5</v>
      </c>
      <c r="AH5275">
        <f t="shared" si="1157"/>
        <v>0.5</v>
      </c>
      <c r="AI5275">
        <f t="shared" si="1158"/>
        <v>0.25</v>
      </c>
      <c r="AJ5275">
        <f t="shared" si="1159"/>
        <v>0.25</v>
      </c>
      <c r="AK5275">
        <f t="shared" si="1160"/>
        <v>0</v>
      </c>
      <c r="AL5275">
        <f t="shared" si="1161"/>
        <v>0.5</v>
      </c>
      <c r="AM5275">
        <f t="shared" si="1162"/>
        <v>0.5</v>
      </c>
      <c r="AN5275" s="6">
        <f t="shared" si="1163"/>
        <v>0.92500000000000004</v>
      </c>
      <c r="AO5275" t="str">
        <f>VLOOKUP(BD_PONDERACIONES[[#This Row],[Comuna]],Tabla3[#All],2,0)</f>
        <v>Florida</v>
      </c>
    </row>
    <row r="5276" spans="1:41" x14ac:dyDescent="0.35">
      <c r="A5276" t="s">
        <v>25268</v>
      </c>
      <c r="B5276" t="s">
        <v>25269</v>
      </c>
      <c r="C5276" t="s">
        <v>25270</v>
      </c>
      <c r="D5276" s="5">
        <v>44975</v>
      </c>
      <c r="E5276" s="5">
        <v>44952</v>
      </c>
      <c r="F5276" t="s">
        <v>753</v>
      </c>
      <c r="G5276" t="s">
        <v>25271</v>
      </c>
      <c r="H5276" t="s">
        <v>1389</v>
      </c>
      <c r="J5276" t="s">
        <v>756</v>
      </c>
      <c r="K5276" t="s">
        <v>756</v>
      </c>
      <c r="L5276" t="s">
        <v>757</v>
      </c>
      <c r="M5276" t="s">
        <v>757</v>
      </c>
      <c r="N5276" t="s">
        <v>756</v>
      </c>
      <c r="O5276" t="s">
        <v>756</v>
      </c>
      <c r="P5276" t="s">
        <v>765</v>
      </c>
      <c r="Q5276" t="s">
        <v>759</v>
      </c>
      <c r="R5276" t="s">
        <v>759</v>
      </c>
      <c r="S5276" t="s">
        <v>756</v>
      </c>
      <c r="T5276" t="s">
        <v>756</v>
      </c>
      <c r="U5276" t="s">
        <v>756</v>
      </c>
      <c r="V5276" t="s">
        <v>756</v>
      </c>
      <c r="W5276" t="s">
        <v>756</v>
      </c>
      <c r="X5276" t="s">
        <v>25272</v>
      </c>
      <c r="Y5276" t="str">
        <f t="shared" si="1150"/>
        <v>enero</v>
      </c>
      <c r="Z5276">
        <f>YEAR(BD_PONDERACIONES[[#This Row],[Fecha Ejecución del Ticket]])</f>
        <v>2023</v>
      </c>
      <c r="AA5276" t="str">
        <f t="shared" si="1151"/>
        <v>febrero</v>
      </c>
      <c r="AB5276">
        <f>YEAR(BD_PONDERACIONES[[#This Row],[Fecha de Inspección]])</f>
        <v>2023</v>
      </c>
      <c r="AC5276">
        <f t="shared" si="1152"/>
        <v>0.5</v>
      </c>
      <c r="AD5276">
        <f t="shared" si="1153"/>
        <v>0.5</v>
      </c>
      <c r="AE5276">
        <f t="shared" si="1154"/>
        <v>0.5</v>
      </c>
      <c r="AF5276">
        <f t="shared" si="1155"/>
        <v>0.5</v>
      </c>
      <c r="AG5276">
        <f t="shared" si="1156"/>
        <v>0.5</v>
      </c>
      <c r="AH5276">
        <f t="shared" si="1157"/>
        <v>0.5</v>
      </c>
      <c r="AI5276">
        <f t="shared" si="1158"/>
        <v>0.25</v>
      </c>
      <c r="AJ5276">
        <f t="shared" si="1159"/>
        <v>0.25</v>
      </c>
      <c r="AK5276">
        <f t="shared" si="1160"/>
        <v>0.5</v>
      </c>
      <c r="AL5276">
        <f t="shared" si="1161"/>
        <v>0.5</v>
      </c>
      <c r="AM5276">
        <f t="shared" si="1162"/>
        <v>0.5</v>
      </c>
      <c r="AN5276" s="6">
        <f t="shared" si="1163"/>
        <v>1</v>
      </c>
      <c r="AO5276" t="str">
        <f>VLOOKUP(BD_PONDERACIONES[[#This Row],[Comuna]],Tabla3[#All],2,0)</f>
        <v>Florida</v>
      </c>
    </row>
    <row r="5277" spans="1:41" x14ac:dyDescent="0.35">
      <c r="A5277" t="s">
        <v>25273</v>
      </c>
      <c r="B5277" t="s">
        <v>25274</v>
      </c>
      <c r="C5277" t="s">
        <v>25275</v>
      </c>
      <c r="D5277" s="5">
        <v>44975</v>
      </c>
      <c r="E5277" s="5">
        <v>44936</v>
      </c>
      <c r="F5277" t="s">
        <v>753</v>
      </c>
      <c r="G5277" t="s">
        <v>25276</v>
      </c>
      <c r="H5277" t="s">
        <v>1389</v>
      </c>
      <c r="J5277" t="s">
        <v>756</v>
      </c>
      <c r="K5277" t="s">
        <v>756</v>
      </c>
      <c r="L5277" t="s">
        <v>757</v>
      </c>
      <c r="M5277" t="s">
        <v>757</v>
      </c>
      <c r="N5277" t="s">
        <v>756</v>
      </c>
      <c r="O5277" t="s">
        <v>756</v>
      </c>
      <c r="P5277" t="s">
        <v>758</v>
      </c>
      <c r="Q5277" t="s">
        <v>759</v>
      </c>
      <c r="R5277" t="s">
        <v>759</v>
      </c>
      <c r="S5277" t="s">
        <v>757</v>
      </c>
      <c r="T5277" t="s">
        <v>757</v>
      </c>
      <c r="U5277" t="s">
        <v>757</v>
      </c>
      <c r="V5277" t="s">
        <v>904</v>
      </c>
      <c r="W5277" t="s">
        <v>756</v>
      </c>
      <c r="X5277" t="s">
        <v>8238</v>
      </c>
      <c r="Y5277" t="str">
        <f t="shared" si="1150"/>
        <v>enero</v>
      </c>
      <c r="Z5277">
        <f>YEAR(BD_PONDERACIONES[[#This Row],[Fecha Ejecución del Ticket]])</f>
        <v>2023</v>
      </c>
      <c r="AA5277" t="str">
        <f t="shared" si="1151"/>
        <v>febrero</v>
      </c>
      <c r="AB5277">
        <f>YEAR(BD_PONDERACIONES[[#This Row],[Fecha de Inspección]])</f>
        <v>2023</v>
      </c>
      <c r="AC5277">
        <f t="shared" si="1152"/>
        <v>0.5</v>
      </c>
      <c r="AD5277">
        <f t="shared" si="1153"/>
        <v>0.5</v>
      </c>
      <c r="AE5277">
        <f t="shared" si="1154"/>
        <v>0.5</v>
      </c>
      <c r="AF5277">
        <f t="shared" si="1155"/>
        <v>0.5</v>
      </c>
      <c r="AG5277">
        <f t="shared" si="1156"/>
        <v>0.5</v>
      </c>
      <c r="AH5277">
        <f t="shared" si="1157"/>
        <v>0.5</v>
      </c>
      <c r="AI5277">
        <f t="shared" si="1158"/>
        <v>0.25</v>
      </c>
      <c r="AJ5277">
        <f t="shared" si="1159"/>
        <v>0.25</v>
      </c>
      <c r="AK5277">
        <f t="shared" si="1160"/>
        <v>0.5</v>
      </c>
      <c r="AL5277">
        <f t="shared" si="1161"/>
        <v>0.32500000000000001</v>
      </c>
      <c r="AM5277">
        <f t="shared" si="1162"/>
        <v>0.5</v>
      </c>
      <c r="AN5277" s="6">
        <f t="shared" si="1163"/>
        <v>0.96500000000000008</v>
      </c>
      <c r="AO5277" t="str">
        <f>VLOOKUP(BD_PONDERACIONES[[#This Row],[Comuna]],Tabla3[#All],2,0)</f>
        <v>Florida</v>
      </c>
    </row>
    <row r="5278" spans="1:41" x14ac:dyDescent="0.35">
      <c r="A5278" t="s">
        <v>25277</v>
      </c>
      <c r="B5278" t="s">
        <v>25278</v>
      </c>
      <c r="C5278" t="s">
        <v>25279</v>
      </c>
      <c r="D5278" s="5">
        <v>44975</v>
      </c>
      <c r="E5278" s="5">
        <v>44949</v>
      </c>
      <c r="F5278" t="s">
        <v>753</v>
      </c>
      <c r="G5278" t="s">
        <v>25280</v>
      </c>
      <c r="H5278" t="s">
        <v>1389</v>
      </c>
      <c r="J5278" t="s">
        <v>756</v>
      </c>
      <c r="K5278" t="s">
        <v>756</v>
      </c>
      <c r="L5278" t="s">
        <v>756</v>
      </c>
      <c r="M5278" t="s">
        <v>756</v>
      </c>
      <c r="N5278" t="s">
        <v>756</v>
      </c>
      <c r="O5278" t="s">
        <v>756</v>
      </c>
      <c r="P5278" t="s">
        <v>765</v>
      </c>
      <c r="Q5278" t="s">
        <v>25281</v>
      </c>
      <c r="R5278" t="s">
        <v>25282</v>
      </c>
      <c r="S5278" t="s">
        <v>756</v>
      </c>
      <c r="T5278" t="s">
        <v>756</v>
      </c>
      <c r="U5278" t="s">
        <v>756</v>
      </c>
      <c r="V5278" t="s">
        <v>756</v>
      </c>
      <c r="W5278" t="s">
        <v>756</v>
      </c>
      <c r="X5278" t="s">
        <v>25283</v>
      </c>
      <c r="Y5278" t="str">
        <f t="shared" si="1150"/>
        <v>enero</v>
      </c>
      <c r="Z5278">
        <f>YEAR(BD_PONDERACIONES[[#This Row],[Fecha Ejecución del Ticket]])</f>
        <v>2023</v>
      </c>
      <c r="AA5278" t="str">
        <f t="shared" si="1151"/>
        <v>febrero</v>
      </c>
      <c r="AB5278">
        <f>YEAR(BD_PONDERACIONES[[#This Row],[Fecha de Inspección]])</f>
        <v>2023</v>
      </c>
      <c r="AC5278">
        <f t="shared" si="1152"/>
        <v>0.5</v>
      </c>
      <c r="AD5278">
        <f t="shared" si="1153"/>
        <v>0.5</v>
      </c>
      <c r="AE5278">
        <f t="shared" si="1154"/>
        <v>0.5</v>
      </c>
      <c r="AF5278">
        <f t="shared" si="1155"/>
        <v>0.5</v>
      </c>
      <c r="AG5278">
        <f t="shared" si="1156"/>
        <v>0.5</v>
      </c>
      <c r="AH5278">
        <f t="shared" si="1157"/>
        <v>0.5</v>
      </c>
      <c r="AI5278">
        <f t="shared" si="1158"/>
        <v>0.25</v>
      </c>
      <c r="AJ5278">
        <f t="shared" si="1159"/>
        <v>0.25</v>
      </c>
      <c r="AK5278">
        <f t="shared" si="1160"/>
        <v>0.5</v>
      </c>
      <c r="AL5278">
        <f t="shared" si="1161"/>
        <v>0.5</v>
      </c>
      <c r="AM5278">
        <f t="shared" si="1162"/>
        <v>0.5</v>
      </c>
      <c r="AN5278" s="6">
        <f t="shared" si="1163"/>
        <v>1</v>
      </c>
      <c r="AO5278" t="str">
        <f>VLOOKUP(BD_PONDERACIONES[[#This Row],[Comuna]],Tabla3[#All],2,0)</f>
        <v>Florida</v>
      </c>
    </row>
    <row r="5279" spans="1:41" x14ac:dyDescent="0.35">
      <c r="A5279" t="s">
        <v>25284</v>
      </c>
      <c r="B5279" t="s">
        <v>25285</v>
      </c>
      <c r="C5279" t="s">
        <v>25286</v>
      </c>
      <c r="D5279" s="5">
        <v>44975</v>
      </c>
      <c r="E5279" s="5">
        <v>44937</v>
      </c>
      <c r="F5279" t="s">
        <v>753</v>
      </c>
      <c r="G5279" t="s">
        <v>25287</v>
      </c>
      <c r="H5279" t="s">
        <v>1389</v>
      </c>
      <c r="J5279" t="s">
        <v>756</v>
      </c>
      <c r="K5279" t="s">
        <v>756</v>
      </c>
      <c r="L5279" t="s">
        <v>756</v>
      </c>
      <c r="M5279" t="s">
        <v>756</v>
      </c>
      <c r="N5279" t="s">
        <v>756</v>
      </c>
      <c r="O5279" t="s">
        <v>756</v>
      </c>
      <c r="P5279" t="s">
        <v>758</v>
      </c>
      <c r="Q5279" t="s">
        <v>759</v>
      </c>
      <c r="R5279" t="s">
        <v>759</v>
      </c>
      <c r="S5279" t="s">
        <v>757</v>
      </c>
      <c r="T5279" t="s">
        <v>757</v>
      </c>
      <c r="U5279" t="s">
        <v>757</v>
      </c>
      <c r="V5279" t="s">
        <v>756</v>
      </c>
      <c r="W5279" t="s">
        <v>756</v>
      </c>
      <c r="X5279" t="s">
        <v>25288</v>
      </c>
      <c r="Y5279" t="str">
        <f t="shared" si="1150"/>
        <v>enero</v>
      </c>
      <c r="Z5279">
        <f>YEAR(BD_PONDERACIONES[[#This Row],[Fecha Ejecución del Ticket]])</f>
        <v>2023</v>
      </c>
      <c r="AA5279" t="str">
        <f t="shared" si="1151"/>
        <v>febrero</v>
      </c>
      <c r="AB5279">
        <f>YEAR(BD_PONDERACIONES[[#This Row],[Fecha de Inspección]])</f>
        <v>2023</v>
      </c>
      <c r="AC5279">
        <f t="shared" si="1152"/>
        <v>0.5</v>
      </c>
      <c r="AD5279">
        <f t="shared" si="1153"/>
        <v>0.5</v>
      </c>
      <c r="AE5279">
        <f t="shared" si="1154"/>
        <v>0.5</v>
      </c>
      <c r="AF5279">
        <f t="shared" si="1155"/>
        <v>0.5</v>
      </c>
      <c r="AG5279">
        <f t="shared" si="1156"/>
        <v>0.5</v>
      </c>
      <c r="AH5279">
        <f t="shared" si="1157"/>
        <v>0.5</v>
      </c>
      <c r="AI5279">
        <f t="shared" si="1158"/>
        <v>0.25</v>
      </c>
      <c r="AJ5279">
        <f t="shared" si="1159"/>
        <v>0.25</v>
      </c>
      <c r="AK5279">
        <f t="shared" si="1160"/>
        <v>0.5</v>
      </c>
      <c r="AL5279">
        <f t="shared" si="1161"/>
        <v>0.5</v>
      </c>
      <c r="AM5279">
        <f t="shared" si="1162"/>
        <v>0.5</v>
      </c>
      <c r="AN5279" s="6">
        <f t="shared" si="1163"/>
        <v>1</v>
      </c>
      <c r="AO5279" t="str">
        <f>VLOOKUP(BD_PONDERACIONES[[#This Row],[Comuna]],Tabla3[#All],2,0)</f>
        <v>Florida</v>
      </c>
    </row>
    <row r="5280" spans="1:41" x14ac:dyDescent="0.35">
      <c r="A5280" t="s">
        <v>25119</v>
      </c>
      <c r="B5280" t="s">
        <v>25120</v>
      </c>
      <c r="C5280" t="s">
        <v>25121</v>
      </c>
      <c r="D5280" s="5">
        <v>44976</v>
      </c>
      <c r="E5280" s="5">
        <v>44934</v>
      </c>
      <c r="F5280" t="s">
        <v>753</v>
      </c>
      <c r="G5280" t="s">
        <v>25122</v>
      </c>
      <c r="H5280" t="s">
        <v>1809</v>
      </c>
      <c r="J5280" t="s">
        <v>756</v>
      </c>
      <c r="K5280" t="s">
        <v>756</v>
      </c>
      <c r="L5280" t="s">
        <v>757</v>
      </c>
      <c r="M5280" t="s">
        <v>757</v>
      </c>
      <c r="N5280" t="s">
        <v>756</v>
      </c>
      <c r="O5280" t="s">
        <v>756</v>
      </c>
      <c r="P5280" t="s">
        <v>765</v>
      </c>
      <c r="Q5280" t="s">
        <v>759</v>
      </c>
      <c r="R5280" t="s">
        <v>759</v>
      </c>
      <c r="S5280" t="s">
        <v>756</v>
      </c>
      <c r="T5280" t="s">
        <v>756</v>
      </c>
      <c r="U5280" t="s">
        <v>756</v>
      </c>
      <c r="V5280" t="s">
        <v>756</v>
      </c>
      <c r="W5280" t="s">
        <v>756</v>
      </c>
      <c r="X5280" t="s">
        <v>25123</v>
      </c>
      <c r="Y5280" t="str">
        <f t="shared" ref="Y5280:Y5343" si="1164">TEXT(E5280,"MMMM")</f>
        <v>enero</v>
      </c>
      <c r="Z5280">
        <f>YEAR(BD_PONDERACIONES[[#This Row],[Fecha Ejecución del Ticket]])</f>
        <v>2023</v>
      </c>
      <c r="AA5280" t="str">
        <f t="shared" ref="AA5280:AA5343" si="1165">TEXT(D5280,"MMMM")</f>
        <v>febrero</v>
      </c>
      <c r="AB5280">
        <f>YEAR(BD_PONDERACIONES[[#This Row],[Fecha de Inspección]])</f>
        <v>2023</v>
      </c>
      <c r="AC5280">
        <f t="shared" ref="AC5280:AC5343" si="1166">IF(OR(J5280="Cumple",J5280="No Aplica"),0.5,0)</f>
        <v>0.5</v>
      </c>
      <c r="AD5280">
        <f t="shared" ref="AD5280:AD5343" si="1167">IF(OR(K5280="CUMPLE",K5280="No Aplica"),0.5,0)</f>
        <v>0.5</v>
      </c>
      <c r="AE5280">
        <f t="shared" ref="AE5280:AE5343" si="1168">IF(OR(L5280="CUMPLE",L5280="No Aplica"),0.5,0)</f>
        <v>0.5</v>
      </c>
      <c r="AF5280">
        <f t="shared" ref="AF5280:AF5343" si="1169">IF(OR(M5280="CUMPLE",M5280="No Aplica"),0.5,0)</f>
        <v>0.5</v>
      </c>
      <c r="AG5280">
        <f t="shared" ref="AG5280:AG5343" si="1170">IF(OR(N5280="CUMPLE",N5280="No Aplica"),0.5,IF(N5280="Cumple Mayormente",0.325,IF(N5280="Cumple Parcialmente",0.175,0)))</f>
        <v>0.5</v>
      </c>
      <c r="AH5280">
        <f t="shared" ref="AH5280:AH5343" si="1171">IF(OR(O5280="CUMPLE",O5280="No Aplica"),0.5,IF(O5280="Cumple Mayormente",0.325,IF(O5280="Cumple Parcialmente",0.175,0)))</f>
        <v>0.5</v>
      </c>
      <c r="AI5280">
        <f t="shared" ref="AI5280:AI5343" si="1172">IF(OR(S5280="CUMPLE",S5280="No Aplica"),0.25,IF(S5280="Cumple Mayormente",0.1625,IF(S5280="Cumple Parcialmente",0.0875,0)))</f>
        <v>0.25</v>
      </c>
      <c r="AJ5280">
        <f t="shared" ref="AJ5280:AJ5343" si="1173">IF(OR(T5280="CUMPLE",T5280="No Aplica"),0.25,IF(T5280="Cumple Mayormente",0.1625,IF(T5280="Cumple Parcialmente",0.0875,0)))</f>
        <v>0.25</v>
      </c>
      <c r="AK5280">
        <f t="shared" ref="AK5280:AK5343" si="1174">IF(OR(U5280="CUMPLE",U5280="No Aplica"),0.5,IF(U5280="Cumple Mayormente",0.325,IF(U5280="Cumple Parcialmente",0.175,0)))</f>
        <v>0.5</v>
      </c>
      <c r="AL5280">
        <f t="shared" ref="AL5280:AL5343" si="1175">IF(OR(V5280="CUMPLE",V5280="No Aplica"),0.5,IF(V5280="Cumple Mayormente",0.325,IF(V5280="Cumple Parcialmente",0.175,0)))</f>
        <v>0.5</v>
      </c>
      <c r="AM5280">
        <f t="shared" ref="AM5280:AM5343" si="1176">IF(OR(W5280="CUMPLE",W5280="No Aplica"),0.5,IF(W5280="Cumple Mayormente",0.325,IF(W5280="Cumple Parcialmente",0.175,0)))</f>
        <v>0.5</v>
      </c>
      <c r="AN5280" s="6">
        <f t="shared" ref="AN5280:AN5343" si="1177">((AC5280+AD5280)*0.2)+((AE5280+AF5280)*0.3)+((AG5280+AH5280)*0.15)+((AI5280+AJ5280+AK5280)*0.15)+((AL5280+AM5280)*0.2)</f>
        <v>1</v>
      </c>
      <c r="AO5280" t="str">
        <f>VLOOKUP(BD_PONDERACIONES[[#This Row],[Comuna]],Tabla3[#All],2,0)</f>
        <v>Florida</v>
      </c>
    </row>
    <row r="5281" spans="1:41" x14ac:dyDescent="0.35">
      <c r="A5281" t="s">
        <v>25124</v>
      </c>
      <c r="B5281" t="s">
        <v>25125</v>
      </c>
      <c r="C5281" t="s">
        <v>25126</v>
      </c>
      <c r="D5281" s="5">
        <v>44976</v>
      </c>
      <c r="E5281" s="5">
        <v>44937</v>
      </c>
      <c r="F5281" t="s">
        <v>753</v>
      </c>
      <c r="G5281" t="s">
        <v>25127</v>
      </c>
      <c r="H5281" t="s">
        <v>1809</v>
      </c>
      <c r="J5281" t="s">
        <v>756</v>
      </c>
      <c r="K5281" t="s">
        <v>756</v>
      </c>
      <c r="L5281" t="s">
        <v>757</v>
      </c>
      <c r="M5281" t="s">
        <v>757</v>
      </c>
      <c r="N5281" t="s">
        <v>756</v>
      </c>
      <c r="O5281" t="s">
        <v>756</v>
      </c>
      <c r="P5281" t="s">
        <v>765</v>
      </c>
      <c r="Q5281" t="s">
        <v>25128</v>
      </c>
      <c r="R5281" t="s">
        <v>759</v>
      </c>
      <c r="S5281" t="s">
        <v>756</v>
      </c>
      <c r="T5281" t="s">
        <v>756</v>
      </c>
      <c r="U5281" t="s">
        <v>756</v>
      </c>
      <c r="V5281" t="s">
        <v>756</v>
      </c>
      <c r="W5281" t="s">
        <v>756</v>
      </c>
      <c r="X5281" t="s">
        <v>25129</v>
      </c>
      <c r="Y5281" t="str">
        <f t="shared" si="1164"/>
        <v>enero</v>
      </c>
      <c r="Z5281">
        <f>YEAR(BD_PONDERACIONES[[#This Row],[Fecha Ejecución del Ticket]])</f>
        <v>2023</v>
      </c>
      <c r="AA5281" t="str">
        <f t="shared" si="1165"/>
        <v>febrero</v>
      </c>
      <c r="AB5281">
        <f>YEAR(BD_PONDERACIONES[[#This Row],[Fecha de Inspección]])</f>
        <v>2023</v>
      </c>
      <c r="AC5281">
        <f t="shared" si="1166"/>
        <v>0.5</v>
      </c>
      <c r="AD5281">
        <f t="shared" si="1167"/>
        <v>0.5</v>
      </c>
      <c r="AE5281">
        <f t="shared" si="1168"/>
        <v>0.5</v>
      </c>
      <c r="AF5281">
        <f t="shared" si="1169"/>
        <v>0.5</v>
      </c>
      <c r="AG5281">
        <f t="shared" si="1170"/>
        <v>0.5</v>
      </c>
      <c r="AH5281">
        <f t="shared" si="1171"/>
        <v>0.5</v>
      </c>
      <c r="AI5281">
        <f t="shared" si="1172"/>
        <v>0.25</v>
      </c>
      <c r="AJ5281">
        <f t="shared" si="1173"/>
        <v>0.25</v>
      </c>
      <c r="AK5281">
        <f t="shared" si="1174"/>
        <v>0.5</v>
      </c>
      <c r="AL5281">
        <f t="shared" si="1175"/>
        <v>0.5</v>
      </c>
      <c r="AM5281">
        <f t="shared" si="1176"/>
        <v>0.5</v>
      </c>
      <c r="AN5281" s="6">
        <f t="shared" si="1177"/>
        <v>1</v>
      </c>
      <c r="AO5281" t="str">
        <f>VLOOKUP(BD_PONDERACIONES[[#This Row],[Comuna]],Tabla3[#All],2,0)</f>
        <v>Florida</v>
      </c>
    </row>
    <row r="5282" spans="1:41" x14ac:dyDescent="0.35">
      <c r="A5282" t="s">
        <v>25130</v>
      </c>
      <c r="B5282" t="s">
        <v>25131</v>
      </c>
      <c r="C5282" t="s">
        <v>25132</v>
      </c>
      <c r="D5282" s="5">
        <v>44976</v>
      </c>
      <c r="E5282" s="5">
        <v>44952</v>
      </c>
      <c r="F5282" t="s">
        <v>753</v>
      </c>
      <c r="G5282" t="s">
        <v>25133</v>
      </c>
      <c r="H5282" t="s">
        <v>1809</v>
      </c>
      <c r="J5282" t="s">
        <v>756</v>
      </c>
      <c r="K5282" t="s">
        <v>756</v>
      </c>
      <c r="L5282" t="s">
        <v>757</v>
      </c>
      <c r="M5282" t="s">
        <v>757</v>
      </c>
      <c r="N5282" t="s">
        <v>756</v>
      </c>
      <c r="O5282" t="s">
        <v>756</v>
      </c>
      <c r="P5282" t="s">
        <v>758</v>
      </c>
      <c r="Q5282" t="s">
        <v>759</v>
      </c>
      <c r="R5282" t="s">
        <v>759</v>
      </c>
      <c r="S5282" t="s">
        <v>757</v>
      </c>
      <c r="T5282" t="s">
        <v>757</v>
      </c>
      <c r="U5282" t="s">
        <v>757</v>
      </c>
      <c r="V5282" t="s">
        <v>768</v>
      </c>
      <c r="W5282" t="s">
        <v>768</v>
      </c>
      <c r="X5282" t="s">
        <v>25134</v>
      </c>
      <c r="Y5282" t="str">
        <f t="shared" si="1164"/>
        <v>enero</v>
      </c>
      <c r="Z5282">
        <f>YEAR(BD_PONDERACIONES[[#This Row],[Fecha Ejecución del Ticket]])</f>
        <v>2023</v>
      </c>
      <c r="AA5282" t="str">
        <f t="shared" si="1165"/>
        <v>febrero</v>
      </c>
      <c r="AB5282">
        <f>YEAR(BD_PONDERACIONES[[#This Row],[Fecha de Inspección]])</f>
        <v>2023</v>
      </c>
      <c r="AC5282">
        <f t="shared" si="1166"/>
        <v>0.5</v>
      </c>
      <c r="AD5282">
        <f t="shared" si="1167"/>
        <v>0.5</v>
      </c>
      <c r="AE5282">
        <f t="shared" si="1168"/>
        <v>0.5</v>
      </c>
      <c r="AF5282">
        <f t="shared" si="1169"/>
        <v>0.5</v>
      </c>
      <c r="AG5282">
        <f t="shared" si="1170"/>
        <v>0.5</v>
      </c>
      <c r="AH5282">
        <f t="shared" si="1171"/>
        <v>0.5</v>
      </c>
      <c r="AI5282">
        <f t="shared" si="1172"/>
        <v>0.25</v>
      </c>
      <c r="AJ5282">
        <f t="shared" si="1173"/>
        <v>0.25</v>
      </c>
      <c r="AK5282">
        <f t="shared" si="1174"/>
        <v>0.5</v>
      </c>
      <c r="AL5282">
        <f t="shared" si="1175"/>
        <v>0.17499999999999999</v>
      </c>
      <c r="AM5282">
        <f t="shared" si="1176"/>
        <v>0.17499999999999999</v>
      </c>
      <c r="AN5282" s="6">
        <f t="shared" si="1177"/>
        <v>0.87</v>
      </c>
      <c r="AO5282" t="str">
        <f>VLOOKUP(BD_PONDERACIONES[[#This Row],[Comuna]],Tabla3[#All],2,0)</f>
        <v>Florida</v>
      </c>
    </row>
    <row r="5283" spans="1:41" x14ac:dyDescent="0.35">
      <c r="A5283" t="s">
        <v>25135</v>
      </c>
      <c r="B5283" t="s">
        <v>25136</v>
      </c>
      <c r="C5283" t="s">
        <v>25137</v>
      </c>
      <c r="D5283" s="5">
        <v>44976</v>
      </c>
      <c r="E5283" s="5">
        <v>44953</v>
      </c>
      <c r="F5283" t="s">
        <v>753</v>
      </c>
      <c r="G5283" t="s">
        <v>25138</v>
      </c>
      <c r="H5283" t="s">
        <v>1809</v>
      </c>
      <c r="J5283" t="s">
        <v>756</v>
      </c>
      <c r="K5283" t="s">
        <v>756</v>
      </c>
      <c r="L5283" t="s">
        <v>757</v>
      </c>
      <c r="M5283" t="s">
        <v>757</v>
      </c>
      <c r="N5283" t="s">
        <v>756</v>
      </c>
      <c r="O5283" t="s">
        <v>756</v>
      </c>
      <c r="P5283" t="s">
        <v>765</v>
      </c>
      <c r="Q5283" t="s">
        <v>759</v>
      </c>
      <c r="R5283" t="s">
        <v>759</v>
      </c>
      <c r="S5283" t="s">
        <v>756</v>
      </c>
      <c r="T5283" t="s">
        <v>756</v>
      </c>
      <c r="U5283" t="s">
        <v>756</v>
      </c>
      <c r="V5283" t="s">
        <v>773</v>
      </c>
      <c r="W5283" t="s">
        <v>773</v>
      </c>
      <c r="X5283" t="s">
        <v>25139</v>
      </c>
      <c r="Y5283" t="str">
        <f t="shared" si="1164"/>
        <v>enero</v>
      </c>
      <c r="Z5283">
        <f>YEAR(BD_PONDERACIONES[[#This Row],[Fecha Ejecución del Ticket]])</f>
        <v>2023</v>
      </c>
      <c r="AA5283" t="str">
        <f t="shared" si="1165"/>
        <v>febrero</v>
      </c>
      <c r="AB5283">
        <f>YEAR(BD_PONDERACIONES[[#This Row],[Fecha de Inspección]])</f>
        <v>2023</v>
      </c>
      <c r="AC5283">
        <f t="shared" si="1166"/>
        <v>0.5</v>
      </c>
      <c r="AD5283">
        <f t="shared" si="1167"/>
        <v>0.5</v>
      </c>
      <c r="AE5283">
        <f t="shared" si="1168"/>
        <v>0.5</v>
      </c>
      <c r="AF5283">
        <f t="shared" si="1169"/>
        <v>0.5</v>
      </c>
      <c r="AG5283">
        <f t="shared" si="1170"/>
        <v>0.5</v>
      </c>
      <c r="AH5283">
        <f t="shared" si="1171"/>
        <v>0.5</v>
      </c>
      <c r="AI5283">
        <f t="shared" si="1172"/>
        <v>0.25</v>
      </c>
      <c r="AJ5283">
        <f t="shared" si="1173"/>
        <v>0.25</v>
      </c>
      <c r="AK5283">
        <f t="shared" si="1174"/>
        <v>0.5</v>
      </c>
      <c r="AL5283">
        <f t="shared" si="1175"/>
        <v>0</v>
      </c>
      <c r="AM5283">
        <f t="shared" si="1176"/>
        <v>0</v>
      </c>
      <c r="AN5283" s="6">
        <f t="shared" si="1177"/>
        <v>0.8</v>
      </c>
      <c r="AO5283" t="str">
        <f>VLOOKUP(BD_PONDERACIONES[[#This Row],[Comuna]],Tabla3[#All],2,0)</f>
        <v>Florida</v>
      </c>
    </row>
    <row r="5284" spans="1:41" x14ac:dyDescent="0.35">
      <c r="A5284" t="s">
        <v>25140</v>
      </c>
      <c r="B5284" t="s">
        <v>25141</v>
      </c>
      <c r="C5284" t="s">
        <v>25142</v>
      </c>
      <c r="D5284" s="5">
        <v>44976</v>
      </c>
      <c r="E5284" s="5">
        <v>44950</v>
      </c>
      <c r="F5284" t="s">
        <v>753</v>
      </c>
      <c r="G5284" t="s">
        <v>25143</v>
      </c>
      <c r="H5284" t="s">
        <v>1809</v>
      </c>
      <c r="J5284" t="s">
        <v>756</v>
      </c>
      <c r="K5284" t="s">
        <v>756</v>
      </c>
      <c r="L5284" t="s">
        <v>757</v>
      </c>
      <c r="M5284" t="s">
        <v>757</v>
      </c>
      <c r="N5284" t="s">
        <v>756</v>
      </c>
      <c r="O5284" t="s">
        <v>756</v>
      </c>
      <c r="P5284" t="s">
        <v>758</v>
      </c>
      <c r="Q5284" t="s">
        <v>759</v>
      </c>
      <c r="R5284" t="s">
        <v>759</v>
      </c>
      <c r="S5284" t="s">
        <v>757</v>
      </c>
      <c r="T5284" t="s">
        <v>757</v>
      </c>
      <c r="U5284" t="s">
        <v>757</v>
      </c>
      <c r="V5284" t="s">
        <v>756</v>
      </c>
      <c r="W5284" t="s">
        <v>756</v>
      </c>
      <c r="X5284" t="s">
        <v>25144</v>
      </c>
      <c r="Y5284" t="str">
        <f t="shared" si="1164"/>
        <v>enero</v>
      </c>
      <c r="Z5284">
        <f>YEAR(BD_PONDERACIONES[[#This Row],[Fecha Ejecución del Ticket]])</f>
        <v>2023</v>
      </c>
      <c r="AA5284" t="str">
        <f t="shared" si="1165"/>
        <v>febrero</v>
      </c>
      <c r="AB5284">
        <f>YEAR(BD_PONDERACIONES[[#This Row],[Fecha de Inspección]])</f>
        <v>2023</v>
      </c>
      <c r="AC5284">
        <f t="shared" si="1166"/>
        <v>0.5</v>
      </c>
      <c r="AD5284">
        <f t="shared" si="1167"/>
        <v>0.5</v>
      </c>
      <c r="AE5284">
        <f t="shared" si="1168"/>
        <v>0.5</v>
      </c>
      <c r="AF5284">
        <f t="shared" si="1169"/>
        <v>0.5</v>
      </c>
      <c r="AG5284">
        <f t="shared" si="1170"/>
        <v>0.5</v>
      </c>
      <c r="AH5284">
        <f t="shared" si="1171"/>
        <v>0.5</v>
      </c>
      <c r="AI5284">
        <f t="shared" si="1172"/>
        <v>0.25</v>
      </c>
      <c r="AJ5284">
        <f t="shared" si="1173"/>
        <v>0.25</v>
      </c>
      <c r="AK5284">
        <f t="shared" si="1174"/>
        <v>0.5</v>
      </c>
      <c r="AL5284">
        <f t="shared" si="1175"/>
        <v>0.5</v>
      </c>
      <c r="AM5284">
        <f t="shared" si="1176"/>
        <v>0.5</v>
      </c>
      <c r="AN5284" s="6">
        <f t="shared" si="1177"/>
        <v>1</v>
      </c>
      <c r="AO5284" t="str">
        <f>VLOOKUP(BD_PONDERACIONES[[#This Row],[Comuna]],Tabla3[#All],2,0)</f>
        <v>Florida</v>
      </c>
    </row>
    <row r="5285" spans="1:41" x14ac:dyDescent="0.35">
      <c r="A5285" t="s">
        <v>25145</v>
      </c>
      <c r="B5285" t="s">
        <v>25146</v>
      </c>
      <c r="C5285" t="s">
        <v>25147</v>
      </c>
      <c r="D5285" s="5">
        <v>44976</v>
      </c>
      <c r="E5285" s="5">
        <v>44942</v>
      </c>
      <c r="F5285" t="s">
        <v>753</v>
      </c>
      <c r="G5285" t="s">
        <v>25148</v>
      </c>
      <c r="H5285" t="s">
        <v>1809</v>
      </c>
      <c r="J5285" t="s">
        <v>756</v>
      </c>
      <c r="K5285" t="s">
        <v>756</v>
      </c>
      <c r="L5285" t="s">
        <v>757</v>
      </c>
      <c r="M5285" t="s">
        <v>757</v>
      </c>
      <c r="N5285" t="s">
        <v>756</v>
      </c>
      <c r="O5285" t="s">
        <v>756</v>
      </c>
      <c r="P5285" t="s">
        <v>765</v>
      </c>
      <c r="Q5285" t="s">
        <v>25149</v>
      </c>
      <c r="R5285" t="s">
        <v>759</v>
      </c>
      <c r="S5285" t="s">
        <v>756</v>
      </c>
      <c r="T5285" t="s">
        <v>756</v>
      </c>
      <c r="U5285" t="s">
        <v>756</v>
      </c>
      <c r="V5285" t="s">
        <v>756</v>
      </c>
      <c r="W5285" t="s">
        <v>756</v>
      </c>
      <c r="X5285" t="s">
        <v>9524</v>
      </c>
      <c r="Y5285" t="str">
        <f t="shared" si="1164"/>
        <v>enero</v>
      </c>
      <c r="Z5285">
        <f>YEAR(BD_PONDERACIONES[[#This Row],[Fecha Ejecución del Ticket]])</f>
        <v>2023</v>
      </c>
      <c r="AA5285" t="str">
        <f t="shared" si="1165"/>
        <v>febrero</v>
      </c>
      <c r="AB5285">
        <f>YEAR(BD_PONDERACIONES[[#This Row],[Fecha de Inspección]])</f>
        <v>2023</v>
      </c>
      <c r="AC5285">
        <f t="shared" si="1166"/>
        <v>0.5</v>
      </c>
      <c r="AD5285">
        <f t="shared" si="1167"/>
        <v>0.5</v>
      </c>
      <c r="AE5285">
        <f t="shared" si="1168"/>
        <v>0.5</v>
      </c>
      <c r="AF5285">
        <f t="shared" si="1169"/>
        <v>0.5</v>
      </c>
      <c r="AG5285">
        <f t="shared" si="1170"/>
        <v>0.5</v>
      </c>
      <c r="AH5285">
        <f t="shared" si="1171"/>
        <v>0.5</v>
      </c>
      <c r="AI5285">
        <f t="shared" si="1172"/>
        <v>0.25</v>
      </c>
      <c r="AJ5285">
        <f t="shared" si="1173"/>
        <v>0.25</v>
      </c>
      <c r="AK5285">
        <f t="shared" si="1174"/>
        <v>0.5</v>
      </c>
      <c r="AL5285">
        <f t="shared" si="1175"/>
        <v>0.5</v>
      </c>
      <c r="AM5285">
        <f t="shared" si="1176"/>
        <v>0.5</v>
      </c>
      <c r="AN5285" s="6">
        <f t="shared" si="1177"/>
        <v>1</v>
      </c>
      <c r="AO5285" t="str">
        <f>VLOOKUP(BD_PONDERACIONES[[#This Row],[Comuna]],Tabla3[#All],2,0)</f>
        <v>Florida</v>
      </c>
    </row>
    <row r="5286" spans="1:41" x14ac:dyDescent="0.35">
      <c r="A5286" t="s">
        <v>25150</v>
      </c>
      <c r="B5286" t="s">
        <v>25151</v>
      </c>
      <c r="C5286" t="s">
        <v>25152</v>
      </c>
      <c r="D5286" s="5">
        <v>44976</v>
      </c>
      <c r="E5286" s="5">
        <v>44954</v>
      </c>
      <c r="F5286" t="s">
        <v>753</v>
      </c>
      <c r="G5286" t="s">
        <v>25148</v>
      </c>
      <c r="H5286" t="s">
        <v>1809</v>
      </c>
      <c r="J5286" t="s">
        <v>756</v>
      </c>
      <c r="K5286" t="s">
        <v>756</v>
      </c>
      <c r="L5286" t="s">
        <v>757</v>
      </c>
      <c r="M5286" t="s">
        <v>757</v>
      </c>
      <c r="N5286" t="s">
        <v>756</v>
      </c>
      <c r="O5286" t="s">
        <v>756</v>
      </c>
      <c r="P5286" t="s">
        <v>765</v>
      </c>
      <c r="Q5286" t="s">
        <v>25149</v>
      </c>
      <c r="R5286" t="s">
        <v>25153</v>
      </c>
      <c r="S5286" t="s">
        <v>756</v>
      </c>
      <c r="T5286" t="s">
        <v>756</v>
      </c>
      <c r="U5286" t="s">
        <v>756</v>
      </c>
      <c r="V5286" t="s">
        <v>756</v>
      </c>
      <c r="W5286" t="s">
        <v>756</v>
      </c>
      <c r="X5286" t="s">
        <v>9524</v>
      </c>
      <c r="Y5286" t="str">
        <f t="shared" si="1164"/>
        <v>enero</v>
      </c>
      <c r="Z5286">
        <f>YEAR(BD_PONDERACIONES[[#This Row],[Fecha Ejecución del Ticket]])</f>
        <v>2023</v>
      </c>
      <c r="AA5286" t="str">
        <f t="shared" si="1165"/>
        <v>febrero</v>
      </c>
      <c r="AB5286">
        <f>YEAR(BD_PONDERACIONES[[#This Row],[Fecha de Inspección]])</f>
        <v>2023</v>
      </c>
      <c r="AC5286">
        <f t="shared" si="1166"/>
        <v>0.5</v>
      </c>
      <c r="AD5286">
        <f t="shared" si="1167"/>
        <v>0.5</v>
      </c>
      <c r="AE5286">
        <f t="shared" si="1168"/>
        <v>0.5</v>
      </c>
      <c r="AF5286">
        <f t="shared" si="1169"/>
        <v>0.5</v>
      </c>
      <c r="AG5286">
        <f t="shared" si="1170"/>
        <v>0.5</v>
      </c>
      <c r="AH5286">
        <f t="shared" si="1171"/>
        <v>0.5</v>
      </c>
      <c r="AI5286">
        <f t="shared" si="1172"/>
        <v>0.25</v>
      </c>
      <c r="AJ5286">
        <f t="shared" si="1173"/>
        <v>0.25</v>
      </c>
      <c r="AK5286">
        <f t="shared" si="1174"/>
        <v>0.5</v>
      </c>
      <c r="AL5286">
        <f t="shared" si="1175"/>
        <v>0.5</v>
      </c>
      <c r="AM5286">
        <f t="shared" si="1176"/>
        <v>0.5</v>
      </c>
      <c r="AN5286" s="6">
        <f t="shared" si="1177"/>
        <v>1</v>
      </c>
      <c r="AO5286" t="str">
        <f>VLOOKUP(BD_PONDERACIONES[[#This Row],[Comuna]],Tabla3[#All],2,0)</f>
        <v>Florida</v>
      </c>
    </row>
    <row r="5287" spans="1:41" x14ac:dyDescent="0.35">
      <c r="A5287" t="s">
        <v>25154</v>
      </c>
      <c r="B5287" t="s">
        <v>25155</v>
      </c>
      <c r="C5287" t="s">
        <v>25156</v>
      </c>
      <c r="D5287" s="5">
        <v>44976</v>
      </c>
      <c r="E5287" s="5">
        <v>44952</v>
      </c>
      <c r="F5287" t="s">
        <v>753</v>
      </c>
      <c r="G5287" t="s">
        <v>25157</v>
      </c>
      <c r="H5287" t="s">
        <v>1809</v>
      </c>
      <c r="J5287" t="s">
        <v>756</v>
      </c>
      <c r="K5287" t="s">
        <v>756</v>
      </c>
      <c r="L5287" t="s">
        <v>757</v>
      </c>
      <c r="M5287" t="s">
        <v>757</v>
      </c>
      <c r="N5287" t="s">
        <v>756</v>
      </c>
      <c r="O5287" t="s">
        <v>756</v>
      </c>
      <c r="P5287" t="s">
        <v>758</v>
      </c>
      <c r="Q5287" t="s">
        <v>759</v>
      </c>
      <c r="R5287" t="s">
        <v>759</v>
      </c>
      <c r="S5287" t="s">
        <v>757</v>
      </c>
      <c r="T5287" t="s">
        <v>757</v>
      </c>
      <c r="U5287" t="s">
        <v>757</v>
      </c>
      <c r="V5287" t="s">
        <v>756</v>
      </c>
      <c r="W5287" t="s">
        <v>756</v>
      </c>
      <c r="X5287" t="s">
        <v>8238</v>
      </c>
      <c r="Y5287" t="str">
        <f t="shared" si="1164"/>
        <v>enero</v>
      </c>
      <c r="Z5287">
        <f>YEAR(BD_PONDERACIONES[[#This Row],[Fecha Ejecución del Ticket]])</f>
        <v>2023</v>
      </c>
      <c r="AA5287" t="str">
        <f t="shared" si="1165"/>
        <v>febrero</v>
      </c>
      <c r="AB5287">
        <f>YEAR(BD_PONDERACIONES[[#This Row],[Fecha de Inspección]])</f>
        <v>2023</v>
      </c>
      <c r="AC5287">
        <f t="shared" si="1166"/>
        <v>0.5</v>
      </c>
      <c r="AD5287">
        <f t="shared" si="1167"/>
        <v>0.5</v>
      </c>
      <c r="AE5287">
        <f t="shared" si="1168"/>
        <v>0.5</v>
      </c>
      <c r="AF5287">
        <f t="shared" si="1169"/>
        <v>0.5</v>
      </c>
      <c r="AG5287">
        <f t="shared" si="1170"/>
        <v>0.5</v>
      </c>
      <c r="AH5287">
        <f t="shared" si="1171"/>
        <v>0.5</v>
      </c>
      <c r="AI5287">
        <f t="shared" si="1172"/>
        <v>0.25</v>
      </c>
      <c r="AJ5287">
        <f t="shared" si="1173"/>
        <v>0.25</v>
      </c>
      <c r="AK5287">
        <f t="shared" si="1174"/>
        <v>0.5</v>
      </c>
      <c r="AL5287">
        <f t="shared" si="1175"/>
        <v>0.5</v>
      </c>
      <c r="AM5287">
        <f t="shared" si="1176"/>
        <v>0.5</v>
      </c>
      <c r="AN5287" s="6">
        <f t="shared" si="1177"/>
        <v>1</v>
      </c>
      <c r="AO5287" t="str">
        <f>VLOOKUP(BD_PONDERACIONES[[#This Row],[Comuna]],Tabla3[#All],2,0)</f>
        <v>Florida</v>
      </c>
    </row>
    <row r="5288" spans="1:41" x14ac:dyDescent="0.35">
      <c r="A5288" t="s">
        <v>25158</v>
      </c>
      <c r="B5288" t="s">
        <v>25159</v>
      </c>
      <c r="C5288" t="s">
        <v>25160</v>
      </c>
      <c r="D5288" s="5">
        <v>44976</v>
      </c>
      <c r="E5288" s="5">
        <v>44939</v>
      </c>
      <c r="F5288" t="s">
        <v>753</v>
      </c>
      <c r="G5288" t="s">
        <v>25161</v>
      </c>
      <c r="H5288" t="s">
        <v>1809</v>
      </c>
      <c r="J5288" t="s">
        <v>756</v>
      </c>
      <c r="K5288" t="s">
        <v>756</v>
      </c>
      <c r="L5288" t="s">
        <v>757</v>
      </c>
      <c r="M5288" t="s">
        <v>757</v>
      </c>
      <c r="N5288" t="s">
        <v>756</v>
      </c>
      <c r="O5288" t="s">
        <v>756</v>
      </c>
      <c r="P5288" t="s">
        <v>758</v>
      </c>
      <c r="Q5288" t="s">
        <v>759</v>
      </c>
      <c r="R5288" t="s">
        <v>759</v>
      </c>
      <c r="S5288" t="s">
        <v>757</v>
      </c>
      <c r="T5288" t="s">
        <v>757</v>
      </c>
      <c r="U5288" t="s">
        <v>757</v>
      </c>
      <c r="V5288" t="s">
        <v>904</v>
      </c>
      <c r="W5288" t="s">
        <v>756</v>
      </c>
      <c r="X5288" t="s">
        <v>25162</v>
      </c>
      <c r="Y5288" t="str">
        <f t="shared" si="1164"/>
        <v>enero</v>
      </c>
      <c r="Z5288">
        <f>YEAR(BD_PONDERACIONES[[#This Row],[Fecha Ejecución del Ticket]])</f>
        <v>2023</v>
      </c>
      <c r="AA5288" t="str">
        <f t="shared" si="1165"/>
        <v>febrero</v>
      </c>
      <c r="AB5288">
        <f>YEAR(BD_PONDERACIONES[[#This Row],[Fecha de Inspección]])</f>
        <v>2023</v>
      </c>
      <c r="AC5288">
        <f t="shared" si="1166"/>
        <v>0.5</v>
      </c>
      <c r="AD5288">
        <f t="shared" si="1167"/>
        <v>0.5</v>
      </c>
      <c r="AE5288">
        <f t="shared" si="1168"/>
        <v>0.5</v>
      </c>
      <c r="AF5288">
        <f t="shared" si="1169"/>
        <v>0.5</v>
      </c>
      <c r="AG5288">
        <f t="shared" si="1170"/>
        <v>0.5</v>
      </c>
      <c r="AH5288">
        <f t="shared" si="1171"/>
        <v>0.5</v>
      </c>
      <c r="AI5288">
        <f t="shared" si="1172"/>
        <v>0.25</v>
      </c>
      <c r="AJ5288">
        <f t="shared" si="1173"/>
        <v>0.25</v>
      </c>
      <c r="AK5288">
        <f t="shared" si="1174"/>
        <v>0.5</v>
      </c>
      <c r="AL5288">
        <f t="shared" si="1175"/>
        <v>0.32500000000000001</v>
      </c>
      <c r="AM5288">
        <f t="shared" si="1176"/>
        <v>0.5</v>
      </c>
      <c r="AN5288" s="6">
        <f t="shared" si="1177"/>
        <v>0.96500000000000008</v>
      </c>
      <c r="AO5288" t="str">
        <f>VLOOKUP(BD_PONDERACIONES[[#This Row],[Comuna]],Tabla3[#All],2,0)</f>
        <v>Florida</v>
      </c>
    </row>
    <row r="5289" spans="1:41" x14ac:dyDescent="0.35">
      <c r="A5289" t="s">
        <v>25163</v>
      </c>
      <c r="B5289" t="s">
        <v>25164</v>
      </c>
      <c r="C5289" t="s">
        <v>25165</v>
      </c>
      <c r="D5289" s="5">
        <v>44976</v>
      </c>
      <c r="E5289" s="5">
        <v>44938</v>
      </c>
      <c r="F5289" t="s">
        <v>753</v>
      </c>
      <c r="G5289" t="s">
        <v>25166</v>
      </c>
      <c r="H5289" t="s">
        <v>1809</v>
      </c>
      <c r="J5289" t="s">
        <v>756</v>
      </c>
      <c r="K5289" t="s">
        <v>756</v>
      </c>
      <c r="L5289" t="s">
        <v>757</v>
      </c>
      <c r="M5289" t="s">
        <v>757</v>
      </c>
      <c r="N5289" t="s">
        <v>756</v>
      </c>
      <c r="O5289" t="s">
        <v>756</v>
      </c>
      <c r="P5289" t="s">
        <v>758</v>
      </c>
      <c r="Q5289" t="s">
        <v>759</v>
      </c>
      <c r="R5289" t="s">
        <v>759</v>
      </c>
      <c r="S5289" t="s">
        <v>757</v>
      </c>
      <c r="T5289" t="s">
        <v>757</v>
      </c>
      <c r="U5289" t="s">
        <v>757</v>
      </c>
      <c r="V5289" t="s">
        <v>904</v>
      </c>
      <c r="W5289" t="s">
        <v>756</v>
      </c>
      <c r="X5289" t="s">
        <v>25167</v>
      </c>
      <c r="Y5289" t="str">
        <f t="shared" si="1164"/>
        <v>enero</v>
      </c>
      <c r="Z5289">
        <f>YEAR(BD_PONDERACIONES[[#This Row],[Fecha Ejecución del Ticket]])</f>
        <v>2023</v>
      </c>
      <c r="AA5289" t="str">
        <f t="shared" si="1165"/>
        <v>febrero</v>
      </c>
      <c r="AB5289">
        <f>YEAR(BD_PONDERACIONES[[#This Row],[Fecha de Inspección]])</f>
        <v>2023</v>
      </c>
      <c r="AC5289">
        <f t="shared" si="1166"/>
        <v>0.5</v>
      </c>
      <c r="AD5289">
        <f t="shared" si="1167"/>
        <v>0.5</v>
      </c>
      <c r="AE5289">
        <f t="shared" si="1168"/>
        <v>0.5</v>
      </c>
      <c r="AF5289">
        <f t="shared" si="1169"/>
        <v>0.5</v>
      </c>
      <c r="AG5289">
        <f t="shared" si="1170"/>
        <v>0.5</v>
      </c>
      <c r="AH5289">
        <f t="shared" si="1171"/>
        <v>0.5</v>
      </c>
      <c r="AI5289">
        <f t="shared" si="1172"/>
        <v>0.25</v>
      </c>
      <c r="AJ5289">
        <f t="shared" si="1173"/>
        <v>0.25</v>
      </c>
      <c r="AK5289">
        <f t="shared" si="1174"/>
        <v>0.5</v>
      </c>
      <c r="AL5289">
        <f t="shared" si="1175"/>
        <v>0.32500000000000001</v>
      </c>
      <c r="AM5289">
        <f t="shared" si="1176"/>
        <v>0.5</v>
      </c>
      <c r="AN5289" s="6">
        <f t="shared" si="1177"/>
        <v>0.96500000000000008</v>
      </c>
      <c r="AO5289" t="str">
        <f>VLOOKUP(BD_PONDERACIONES[[#This Row],[Comuna]],Tabla3[#All],2,0)</f>
        <v>Florida</v>
      </c>
    </row>
    <row r="5290" spans="1:41" x14ac:dyDescent="0.35">
      <c r="A5290" t="s">
        <v>25168</v>
      </c>
      <c r="B5290" t="s">
        <v>25169</v>
      </c>
      <c r="C5290" t="s">
        <v>25170</v>
      </c>
      <c r="D5290" s="5">
        <v>44976</v>
      </c>
      <c r="E5290" s="5">
        <v>44947</v>
      </c>
      <c r="F5290" t="s">
        <v>753</v>
      </c>
      <c r="G5290" t="s">
        <v>25171</v>
      </c>
      <c r="H5290" t="s">
        <v>1809</v>
      </c>
      <c r="J5290" t="s">
        <v>756</v>
      </c>
      <c r="K5290" t="s">
        <v>756</v>
      </c>
      <c r="L5290" t="s">
        <v>757</v>
      </c>
      <c r="M5290" t="s">
        <v>757</v>
      </c>
      <c r="N5290" t="s">
        <v>756</v>
      </c>
      <c r="O5290" t="s">
        <v>756</v>
      </c>
      <c r="P5290" t="s">
        <v>758</v>
      </c>
      <c r="Q5290" t="s">
        <v>759</v>
      </c>
      <c r="R5290" t="s">
        <v>759</v>
      </c>
      <c r="S5290" t="s">
        <v>757</v>
      </c>
      <c r="T5290" t="s">
        <v>757</v>
      </c>
      <c r="U5290" t="s">
        <v>757</v>
      </c>
      <c r="V5290" t="s">
        <v>756</v>
      </c>
      <c r="W5290" t="s">
        <v>756</v>
      </c>
      <c r="X5290" t="s">
        <v>25172</v>
      </c>
      <c r="Y5290" t="str">
        <f t="shared" si="1164"/>
        <v>enero</v>
      </c>
      <c r="Z5290">
        <f>YEAR(BD_PONDERACIONES[[#This Row],[Fecha Ejecución del Ticket]])</f>
        <v>2023</v>
      </c>
      <c r="AA5290" t="str">
        <f t="shared" si="1165"/>
        <v>febrero</v>
      </c>
      <c r="AB5290">
        <f>YEAR(BD_PONDERACIONES[[#This Row],[Fecha de Inspección]])</f>
        <v>2023</v>
      </c>
      <c r="AC5290">
        <f t="shared" si="1166"/>
        <v>0.5</v>
      </c>
      <c r="AD5290">
        <f t="shared" si="1167"/>
        <v>0.5</v>
      </c>
      <c r="AE5290">
        <f t="shared" si="1168"/>
        <v>0.5</v>
      </c>
      <c r="AF5290">
        <f t="shared" si="1169"/>
        <v>0.5</v>
      </c>
      <c r="AG5290">
        <f t="shared" si="1170"/>
        <v>0.5</v>
      </c>
      <c r="AH5290">
        <f t="shared" si="1171"/>
        <v>0.5</v>
      </c>
      <c r="AI5290">
        <f t="shared" si="1172"/>
        <v>0.25</v>
      </c>
      <c r="AJ5290">
        <f t="shared" si="1173"/>
        <v>0.25</v>
      </c>
      <c r="AK5290">
        <f t="shared" si="1174"/>
        <v>0.5</v>
      </c>
      <c r="AL5290">
        <f t="shared" si="1175"/>
        <v>0.5</v>
      </c>
      <c r="AM5290">
        <f t="shared" si="1176"/>
        <v>0.5</v>
      </c>
      <c r="AN5290" s="6">
        <f t="shared" si="1177"/>
        <v>1</v>
      </c>
      <c r="AO5290" t="str">
        <f>VLOOKUP(BD_PONDERACIONES[[#This Row],[Comuna]],Tabla3[#All],2,0)</f>
        <v>Florida</v>
      </c>
    </row>
    <row r="5291" spans="1:41" x14ac:dyDescent="0.35">
      <c r="A5291" t="s">
        <v>25173</v>
      </c>
      <c r="B5291" t="s">
        <v>25174</v>
      </c>
      <c r="C5291" t="s">
        <v>25175</v>
      </c>
      <c r="D5291" s="5">
        <v>44976</v>
      </c>
      <c r="E5291" s="5">
        <v>44952</v>
      </c>
      <c r="F5291" t="s">
        <v>753</v>
      </c>
      <c r="G5291" t="s">
        <v>25176</v>
      </c>
      <c r="H5291" t="s">
        <v>1809</v>
      </c>
      <c r="J5291" t="s">
        <v>756</v>
      </c>
      <c r="K5291" t="s">
        <v>756</v>
      </c>
      <c r="L5291" t="s">
        <v>757</v>
      </c>
      <c r="M5291" t="s">
        <v>757</v>
      </c>
      <c r="N5291" t="s">
        <v>756</v>
      </c>
      <c r="O5291" t="s">
        <v>756</v>
      </c>
      <c r="P5291" t="s">
        <v>758</v>
      </c>
      <c r="Q5291" t="s">
        <v>759</v>
      </c>
      <c r="R5291" t="s">
        <v>759</v>
      </c>
      <c r="S5291" t="s">
        <v>757</v>
      </c>
      <c r="T5291" t="s">
        <v>757</v>
      </c>
      <c r="U5291" t="s">
        <v>757</v>
      </c>
      <c r="V5291" t="s">
        <v>904</v>
      </c>
      <c r="W5291" t="s">
        <v>756</v>
      </c>
      <c r="X5291" t="s">
        <v>22148</v>
      </c>
      <c r="Y5291" t="str">
        <f t="shared" si="1164"/>
        <v>enero</v>
      </c>
      <c r="Z5291">
        <f>YEAR(BD_PONDERACIONES[[#This Row],[Fecha Ejecución del Ticket]])</f>
        <v>2023</v>
      </c>
      <c r="AA5291" t="str">
        <f t="shared" si="1165"/>
        <v>febrero</v>
      </c>
      <c r="AB5291">
        <f>YEAR(BD_PONDERACIONES[[#This Row],[Fecha de Inspección]])</f>
        <v>2023</v>
      </c>
      <c r="AC5291">
        <f t="shared" si="1166"/>
        <v>0.5</v>
      </c>
      <c r="AD5291">
        <f t="shared" si="1167"/>
        <v>0.5</v>
      </c>
      <c r="AE5291">
        <f t="shared" si="1168"/>
        <v>0.5</v>
      </c>
      <c r="AF5291">
        <f t="shared" si="1169"/>
        <v>0.5</v>
      </c>
      <c r="AG5291">
        <f t="shared" si="1170"/>
        <v>0.5</v>
      </c>
      <c r="AH5291">
        <f t="shared" si="1171"/>
        <v>0.5</v>
      </c>
      <c r="AI5291">
        <f t="shared" si="1172"/>
        <v>0.25</v>
      </c>
      <c r="AJ5291">
        <f t="shared" si="1173"/>
        <v>0.25</v>
      </c>
      <c r="AK5291">
        <f t="shared" si="1174"/>
        <v>0.5</v>
      </c>
      <c r="AL5291">
        <f t="shared" si="1175"/>
        <v>0.32500000000000001</v>
      </c>
      <c r="AM5291">
        <f t="shared" si="1176"/>
        <v>0.5</v>
      </c>
      <c r="AN5291" s="6">
        <f t="shared" si="1177"/>
        <v>0.96500000000000008</v>
      </c>
      <c r="AO5291" t="str">
        <f>VLOOKUP(BD_PONDERACIONES[[#This Row],[Comuna]],Tabla3[#All],2,0)</f>
        <v>Florida</v>
      </c>
    </row>
    <row r="5292" spans="1:41" x14ac:dyDescent="0.35">
      <c r="A5292" t="s">
        <v>25177</v>
      </c>
      <c r="B5292" t="s">
        <v>25178</v>
      </c>
      <c r="C5292" t="s">
        <v>25179</v>
      </c>
      <c r="D5292" s="5">
        <v>44976</v>
      </c>
      <c r="E5292" s="5">
        <v>44946</v>
      </c>
      <c r="F5292" t="s">
        <v>753</v>
      </c>
      <c r="G5292" t="s">
        <v>25180</v>
      </c>
      <c r="H5292" t="s">
        <v>1809</v>
      </c>
      <c r="J5292" t="s">
        <v>756</v>
      </c>
      <c r="K5292" t="s">
        <v>756</v>
      </c>
      <c r="L5292" t="s">
        <v>757</v>
      </c>
      <c r="M5292" t="s">
        <v>757</v>
      </c>
      <c r="N5292" t="s">
        <v>756</v>
      </c>
      <c r="O5292" t="s">
        <v>756</v>
      </c>
      <c r="P5292" t="s">
        <v>758</v>
      </c>
      <c r="Q5292" t="s">
        <v>759</v>
      </c>
      <c r="R5292" t="s">
        <v>759</v>
      </c>
      <c r="S5292" t="s">
        <v>757</v>
      </c>
      <c r="T5292" t="s">
        <v>757</v>
      </c>
      <c r="U5292" t="s">
        <v>757</v>
      </c>
      <c r="V5292" t="s">
        <v>756</v>
      </c>
      <c r="W5292" t="s">
        <v>756</v>
      </c>
      <c r="X5292" t="s">
        <v>25181</v>
      </c>
      <c r="Y5292" t="str">
        <f t="shared" si="1164"/>
        <v>enero</v>
      </c>
      <c r="Z5292">
        <f>YEAR(BD_PONDERACIONES[[#This Row],[Fecha Ejecución del Ticket]])</f>
        <v>2023</v>
      </c>
      <c r="AA5292" t="str">
        <f t="shared" si="1165"/>
        <v>febrero</v>
      </c>
      <c r="AB5292">
        <f>YEAR(BD_PONDERACIONES[[#This Row],[Fecha de Inspección]])</f>
        <v>2023</v>
      </c>
      <c r="AC5292">
        <f t="shared" si="1166"/>
        <v>0.5</v>
      </c>
      <c r="AD5292">
        <f t="shared" si="1167"/>
        <v>0.5</v>
      </c>
      <c r="AE5292">
        <f t="shared" si="1168"/>
        <v>0.5</v>
      </c>
      <c r="AF5292">
        <f t="shared" si="1169"/>
        <v>0.5</v>
      </c>
      <c r="AG5292">
        <f t="shared" si="1170"/>
        <v>0.5</v>
      </c>
      <c r="AH5292">
        <f t="shared" si="1171"/>
        <v>0.5</v>
      </c>
      <c r="AI5292">
        <f t="shared" si="1172"/>
        <v>0.25</v>
      </c>
      <c r="AJ5292">
        <f t="shared" si="1173"/>
        <v>0.25</v>
      </c>
      <c r="AK5292">
        <f t="shared" si="1174"/>
        <v>0.5</v>
      </c>
      <c r="AL5292">
        <f t="shared" si="1175"/>
        <v>0.5</v>
      </c>
      <c r="AM5292">
        <f t="shared" si="1176"/>
        <v>0.5</v>
      </c>
      <c r="AN5292" s="6">
        <f t="shared" si="1177"/>
        <v>1</v>
      </c>
      <c r="AO5292" t="str">
        <f>VLOOKUP(BD_PONDERACIONES[[#This Row],[Comuna]],Tabla3[#All],2,0)</f>
        <v>Florida</v>
      </c>
    </row>
    <row r="5293" spans="1:41" x14ac:dyDescent="0.35">
      <c r="A5293" t="s">
        <v>25182</v>
      </c>
      <c r="B5293" t="s">
        <v>25183</v>
      </c>
      <c r="C5293" t="s">
        <v>25184</v>
      </c>
      <c r="D5293" s="5">
        <v>44976</v>
      </c>
      <c r="E5293" s="5">
        <v>44930</v>
      </c>
      <c r="F5293" t="s">
        <v>753</v>
      </c>
      <c r="G5293" t="s">
        <v>25185</v>
      </c>
      <c r="H5293" t="s">
        <v>1809</v>
      </c>
      <c r="J5293" t="s">
        <v>756</v>
      </c>
      <c r="K5293" t="s">
        <v>756</v>
      </c>
      <c r="L5293" t="s">
        <v>757</v>
      </c>
      <c r="M5293" t="s">
        <v>757</v>
      </c>
      <c r="N5293" t="s">
        <v>756</v>
      </c>
      <c r="O5293" t="s">
        <v>756</v>
      </c>
      <c r="P5293" t="s">
        <v>758</v>
      </c>
      <c r="Q5293" t="s">
        <v>759</v>
      </c>
      <c r="R5293" t="s">
        <v>759</v>
      </c>
      <c r="S5293" t="s">
        <v>757</v>
      </c>
      <c r="T5293" t="s">
        <v>757</v>
      </c>
      <c r="U5293" t="s">
        <v>757</v>
      </c>
      <c r="V5293" t="s">
        <v>904</v>
      </c>
      <c r="W5293" t="s">
        <v>756</v>
      </c>
      <c r="X5293" t="s">
        <v>25186</v>
      </c>
      <c r="Y5293" t="str">
        <f t="shared" si="1164"/>
        <v>enero</v>
      </c>
      <c r="Z5293">
        <f>YEAR(BD_PONDERACIONES[[#This Row],[Fecha Ejecución del Ticket]])</f>
        <v>2023</v>
      </c>
      <c r="AA5293" t="str">
        <f t="shared" si="1165"/>
        <v>febrero</v>
      </c>
      <c r="AB5293">
        <f>YEAR(BD_PONDERACIONES[[#This Row],[Fecha de Inspección]])</f>
        <v>2023</v>
      </c>
      <c r="AC5293">
        <f t="shared" si="1166"/>
        <v>0.5</v>
      </c>
      <c r="AD5293">
        <f t="shared" si="1167"/>
        <v>0.5</v>
      </c>
      <c r="AE5293">
        <f t="shared" si="1168"/>
        <v>0.5</v>
      </c>
      <c r="AF5293">
        <f t="shared" si="1169"/>
        <v>0.5</v>
      </c>
      <c r="AG5293">
        <f t="shared" si="1170"/>
        <v>0.5</v>
      </c>
      <c r="AH5293">
        <f t="shared" si="1171"/>
        <v>0.5</v>
      </c>
      <c r="AI5293">
        <f t="shared" si="1172"/>
        <v>0.25</v>
      </c>
      <c r="AJ5293">
        <f t="shared" si="1173"/>
        <v>0.25</v>
      </c>
      <c r="AK5293">
        <f t="shared" si="1174"/>
        <v>0.5</v>
      </c>
      <c r="AL5293">
        <f t="shared" si="1175"/>
        <v>0.32500000000000001</v>
      </c>
      <c r="AM5293">
        <f t="shared" si="1176"/>
        <v>0.5</v>
      </c>
      <c r="AN5293" s="6">
        <f t="shared" si="1177"/>
        <v>0.96500000000000008</v>
      </c>
      <c r="AO5293" t="str">
        <f>VLOOKUP(BD_PONDERACIONES[[#This Row],[Comuna]],Tabla3[#All],2,0)</f>
        <v>Florida</v>
      </c>
    </row>
    <row r="5294" spans="1:41" x14ac:dyDescent="0.35">
      <c r="A5294" t="s">
        <v>25187</v>
      </c>
      <c r="B5294" t="s">
        <v>25188</v>
      </c>
      <c r="C5294" t="s">
        <v>25189</v>
      </c>
      <c r="D5294" s="5">
        <v>44976</v>
      </c>
      <c r="E5294" s="5">
        <v>44937</v>
      </c>
      <c r="F5294" t="s">
        <v>753</v>
      </c>
      <c r="G5294" t="s">
        <v>25190</v>
      </c>
      <c r="H5294" t="s">
        <v>1809</v>
      </c>
      <c r="J5294" t="s">
        <v>756</v>
      </c>
      <c r="K5294" t="s">
        <v>756</v>
      </c>
      <c r="L5294" t="s">
        <v>773</v>
      </c>
      <c r="M5294" t="s">
        <v>756</v>
      </c>
      <c r="N5294" t="s">
        <v>756</v>
      </c>
      <c r="O5294" t="s">
        <v>756</v>
      </c>
      <c r="P5294" t="s">
        <v>758</v>
      </c>
      <c r="Q5294" t="s">
        <v>759</v>
      </c>
      <c r="R5294" t="s">
        <v>759</v>
      </c>
      <c r="S5294" t="s">
        <v>757</v>
      </c>
      <c r="T5294" t="s">
        <v>757</v>
      </c>
      <c r="U5294" t="s">
        <v>757</v>
      </c>
      <c r="V5294" t="s">
        <v>756</v>
      </c>
      <c r="W5294" t="s">
        <v>756</v>
      </c>
      <c r="X5294" t="s">
        <v>22657</v>
      </c>
      <c r="Y5294" t="str">
        <f t="shared" si="1164"/>
        <v>enero</v>
      </c>
      <c r="Z5294">
        <f>YEAR(BD_PONDERACIONES[[#This Row],[Fecha Ejecución del Ticket]])</f>
        <v>2023</v>
      </c>
      <c r="AA5294" t="str">
        <f t="shared" si="1165"/>
        <v>febrero</v>
      </c>
      <c r="AB5294">
        <f>YEAR(BD_PONDERACIONES[[#This Row],[Fecha de Inspección]])</f>
        <v>2023</v>
      </c>
      <c r="AC5294">
        <f t="shared" si="1166"/>
        <v>0.5</v>
      </c>
      <c r="AD5294">
        <f t="shared" si="1167"/>
        <v>0.5</v>
      </c>
      <c r="AE5294">
        <f t="shared" si="1168"/>
        <v>0</v>
      </c>
      <c r="AF5294">
        <f t="shared" si="1169"/>
        <v>0.5</v>
      </c>
      <c r="AG5294">
        <f t="shared" si="1170"/>
        <v>0.5</v>
      </c>
      <c r="AH5294">
        <f t="shared" si="1171"/>
        <v>0.5</v>
      </c>
      <c r="AI5294">
        <f t="shared" si="1172"/>
        <v>0.25</v>
      </c>
      <c r="AJ5294">
        <f t="shared" si="1173"/>
        <v>0.25</v>
      </c>
      <c r="AK5294">
        <f t="shared" si="1174"/>
        <v>0.5</v>
      </c>
      <c r="AL5294">
        <f t="shared" si="1175"/>
        <v>0.5</v>
      </c>
      <c r="AM5294">
        <f t="shared" si="1176"/>
        <v>0.5</v>
      </c>
      <c r="AN5294" s="6">
        <f t="shared" si="1177"/>
        <v>0.85000000000000009</v>
      </c>
      <c r="AO5294" t="str">
        <f>VLOOKUP(BD_PONDERACIONES[[#This Row],[Comuna]],Tabla3[#All],2,0)</f>
        <v>Florida</v>
      </c>
    </row>
    <row r="5295" spans="1:41" x14ac:dyDescent="0.35">
      <c r="A5295" t="s">
        <v>25191</v>
      </c>
      <c r="B5295" t="s">
        <v>25192</v>
      </c>
      <c r="C5295" t="s">
        <v>25193</v>
      </c>
      <c r="D5295" s="5">
        <v>44976</v>
      </c>
      <c r="E5295" s="5">
        <v>44931</v>
      </c>
      <c r="F5295" t="s">
        <v>753</v>
      </c>
      <c r="G5295" t="s">
        <v>25194</v>
      </c>
      <c r="H5295" t="s">
        <v>1809</v>
      </c>
      <c r="J5295" t="s">
        <v>756</v>
      </c>
      <c r="K5295" t="s">
        <v>756</v>
      </c>
      <c r="L5295" t="s">
        <v>757</v>
      </c>
      <c r="M5295" t="s">
        <v>757</v>
      </c>
      <c r="N5295" t="s">
        <v>756</v>
      </c>
      <c r="O5295" t="s">
        <v>756</v>
      </c>
      <c r="P5295" t="s">
        <v>758</v>
      </c>
      <c r="Q5295" t="s">
        <v>759</v>
      </c>
      <c r="R5295" t="s">
        <v>759</v>
      </c>
      <c r="S5295" t="s">
        <v>757</v>
      </c>
      <c r="T5295" t="s">
        <v>757</v>
      </c>
      <c r="U5295" t="s">
        <v>757</v>
      </c>
      <c r="V5295" t="s">
        <v>904</v>
      </c>
      <c r="W5295" t="s">
        <v>756</v>
      </c>
      <c r="X5295" t="s">
        <v>8238</v>
      </c>
      <c r="Y5295" t="str">
        <f t="shared" si="1164"/>
        <v>enero</v>
      </c>
      <c r="Z5295">
        <f>YEAR(BD_PONDERACIONES[[#This Row],[Fecha Ejecución del Ticket]])</f>
        <v>2023</v>
      </c>
      <c r="AA5295" t="str">
        <f t="shared" si="1165"/>
        <v>febrero</v>
      </c>
      <c r="AB5295">
        <f>YEAR(BD_PONDERACIONES[[#This Row],[Fecha de Inspección]])</f>
        <v>2023</v>
      </c>
      <c r="AC5295">
        <f t="shared" si="1166"/>
        <v>0.5</v>
      </c>
      <c r="AD5295">
        <f t="shared" si="1167"/>
        <v>0.5</v>
      </c>
      <c r="AE5295">
        <f t="shared" si="1168"/>
        <v>0.5</v>
      </c>
      <c r="AF5295">
        <f t="shared" si="1169"/>
        <v>0.5</v>
      </c>
      <c r="AG5295">
        <f t="shared" si="1170"/>
        <v>0.5</v>
      </c>
      <c r="AH5295">
        <f t="shared" si="1171"/>
        <v>0.5</v>
      </c>
      <c r="AI5295">
        <f t="shared" si="1172"/>
        <v>0.25</v>
      </c>
      <c r="AJ5295">
        <f t="shared" si="1173"/>
        <v>0.25</v>
      </c>
      <c r="AK5295">
        <f t="shared" si="1174"/>
        <v>0.5</v>
      </c>
      <c r="AL5295">
        <f t="shared" si="1175"/>
        <v>0.32500000000000001</v>
      </c>
      <c r="AM5295">
        <f t="shared" si="1176"/>
        <v>0.5</v>
      </c>
      <c r="AN5295" s="6">
        <f t="shared" si="1177"/>
        <v>0.96500000000000008</v>
      </c>
      <c r="AO5295" t="str">
        <f>VLOOKUP(BD_PONDERACIONES[[#This Row],[Comuna]],Tabla3[#All],2,0)</f>
        <v>Florida</v>
      </c>
    </row>
    <row r="5296" spans="1:41" x14ac:dyDescent="0.35">
      <c r="A5296" t="s">
        <v>25195</v>
      </c>
      <c r="B5296" t="s">
        <v>25196</v>
      </c>
      <c r="C5296" t="s">
        <v>25197</v>
      </c>
      <c r="D5296" s="5">
        <v>44976</v>
      </c>
      <c r="E5296" s="5">
        <v>44931</v>
      </c>
      <c r="F5296" t="s">
        <v>753</v>
      </c>
      <c r="G5296" t="s">
        <v>25198</v>
      </c>
      <c r="H5296" t="s">
        <v>1809</v>
      </c>
      <c r="J5296" t="s">
        <v>756</v>
      </c>
      <c r="K5296" t="s">
        <v>756</v>
      </c>
      <c r="L5296" t="s">
        <v>757</v>
      </c>
      <c r="M5296" t="s">
        <v>757</v>
      </c>
      <c r="N5296" t="s">
        <v>756</v>
      </c>
      <c r="O5296" t="s">
        <v>756</v>
      </c>
      <c r="P5296" t="s">
        <v>765</v>
      </c>
      <c r="Q5296" t="s">
        <v>759</v>
      </c>
      <c r="R5296" t="s">
        <v>759</v>
      </c>
      <c r="S5296" t="s">
        <v>756</v>
      </c>
      <c r="T5296" t="s">
        <v>756</v>
      </c>
      <c r="U5296" t="s">
        <v>756</v>
      </c>
      <c r="V5296" t="s">
        <v>756</v>
      </c>
      <c r="W5296" t="s">
        <v>756</v>
      </c>
      <c r="X5296" t="s">
        <v>9524</v>
      </c>
      <c r="Y5296" t="str">
        <f t="shared" si="1164"/>
        <v>enero</v>
      </c>
      <c r="Z5296">
        <f>YEAR(BD_PONDERACIONES[[#This Row],[Fecha Ejecución del Ticket]])</f>
        <v>2023</v>
      </c>
      <c r="AA5296" t="str">
        <f t="shared" si="1165"/>
        <v>febrero</v>
      </c>
      <c r="AB5296">
        <f>YEAR(BD_PONDERACIONES[[#This Row],[Fecha de Inspección]])</f>
        <v>2023</v>
      </c>
      <c r="AC5296">
        <f t="shared" si="1166"/>
        <v>0.5</v>
      </c>
      <c r="AD5296">
        <f t="shared" si="1167"/>
        <v>0.5</v>
      </c>
      <c r="AE5296">
        <f t="shared" si="1168"/>
        <v>0.5</v>
      </c>
      <c r="AF5296">
        <f t="shared" si="1169"/>
        <v>0.5</v>
      </c>
      <c r="AG5296">
        <f t="shared" si="1170"/>
        <v>0.5</v>
      </c>
      <c r="AH5296">
        <f t="shared" si="1171"/>
        <v>0.5</v>
      </c>
      <c r="AI5296">
        <f t="shared" si="1172"/>
        <v>0.25</v>
      </c>
      <c r="AJ5296">
        <f t="shared" si="1173"/>
        <v>0.25</v>
      </c>
      <c r="AK5296">
        <f t="shared" si="1174"/>
        <v>0.5</v>
      </c>
      <c r="AL5296">
        <f t="shared" si="1175"/>
        <v>0.5</v>
      </c>
      <c r="AM5296">
        <f t="shared" si="1176"/>
        <v>0.5</v>
      </c>
      <c r="AN5296" s="6">
        <f t="shared" si="1177"/>
        <v>1</v>
      </c>
      <c r="AO5296" t="str">
        <f>VLOOKUP(BD_PONDERACIONES[[#This Row],[Comuna]],Tabla3[#All],2,0)</f>
        <v>Florida</v>
      </c>
    </row>
    <row r="5297" spans="1:41" x14ac:dyDescent="0.35">
      <c r="A5297" t="s">
        <v>25199</v>
      </c>
      <c r="B5297" t="s">
        <v>25200</v>
      </c>
      <c r="C5297" t="s">
        <v>25201</v>
      </c>
      <c r="D5297" s="5">
        <v>44976</v>
      </c>
      <c r="E5297" s="5">
        <v>44932</v>
      </c>
      <c r="F5297" t="s">
        <v>753</v>
      </c>
      <c r="G5297" t="s">
        <v>25202</v>
      </c>
      <c r="H5297" t="s">
        <v>1809</v>
      </c>
      <c r="J5297" t="s">
        <v>756</v>
      </c>
      <c r="K5297" t="s">
        <v>756</v>
      </c>
      <c r="L5297" t="s">
        <v>757</v>
      </c>
      <c r="M5297" t="s">
        <v>757</v>
      </c>
      <c r="N5297" t="s">
        <v>756</v>
      </c>
      <c r="O5297" t="s">
        <v>756</v>
      </c>
      <c r="P5297" t="s">
        <v>758</v>
      </c>
      <c r="Q5297" t="s">
        <v>759</v>
      </c>
      <c r="R5297" t="s">
        <v>759</v>
      </c>
      <c r="S5297" t="s">
        <v>757</v>
      </c>
      <c r="T5297" t="s">
        <v>757</v>
      </c>
      <c r="U5297" t="s">
        <v>757</v>
      </c>
      <c r="V5297" t="s">
        <v>904</v>
      </c>
      <c r="W5297" t="s">
        <v>756</v>
      </c>
      <c r="X5297" t="s">
        <v>25203</v>
      </c>
      <c r="Y5297" t="str">
        <f t="shared" si="1164"/>
        <v>enero</v>
      </c>
      <c r="Z5297">
        <f>YEAR(BD_PONDERACIONES[[#This Row],[Fecha Ejecución del Ticket]])</f>
        <v>2023</v>
      </c>
      <c r="AA5297" t="str">
        <f t="shared" si="1165"/>
        <v>febrero</v>
      </c>
      <c r="AB5297">
        <f>YEAR(BD_PONDERACIONES[[#This Row],[Fecha de Inspección]])</f>
        <v>2023</v>
      </c>
      <c r="AC5297">
        <f t="shared" si="1166"/>
        <v>0.5</v>
      </c>
      <c r="AD5297">
        <f t="shared" si="1167"/>
        <v>0.5</v>
      </c>
      <c r="AE5297">
        <f t="shared" si="1168"/>
        <v>0.5</v>
      </c>
      <c r="AF5297">
        <f t="shared" si="1169"/>
        <v>0.5</v>
      </c>
      <c r="AG5297">
        <f t="shared" si="1170"/>
        <v>0.5</v>
      </c>
      <c r="AH5297">
        <f t="shared" si="1171"/>
        <v>0.5</v>
      </c>
      <c r="AI5297">
        <f t="shared" si="1172"/>
        <v>0.25</v>
      </c>
      <c r="AJ5297">
        <f t="shared" si="1173"/>
        <v>0.25</v>
      </c>
      <c r="AK5297">
        <f t="shared" si="1174"/>
        <v>0.5</v>
      </c>
      <c r="AL5297">
        <f t="shared" si="1175"/>
        <v>0.32500000000000001</v>
      </c>
      <c r="AM5297">
        <f t="shared" si="1176"/>
        <v>0.5</v>
      </c>
      <c r="AN5297" s="6">
        <f t="shared" si="1177"/>
        <v>0.96500000000000008</v>
      </c>
      <c r="AO5297" t="str">
        <f>VLOOKUP(BD_PONDERACIONES[[#This Row],[Comuna]],Tabla3[#All],2,0)</f>
        <v>Florida</v>
      </c>
    </row>
    <row r="5298" spans="1:41" x14ac:dyDescent="0.35">
      <c r="A5298" t="s">
        <v>24997</v>
      </c>
      <c r="B5298" t="s">
        <v>24998</v>
      </c>
      <c r="C5298" t="s">
        <v>24999</v>
      </c>
      <c r="D5298" s="5">
        <v>44977</v>
      </c>
      <c r="E5298" s="5">
        <v>44957</v>
      </c>
      <c r="F5298" t="s">
        <v>753</v>
      </c>
      <c r="G5298" t="s">
        <v>25000</v>
      </c>
      <c r="H5298" t="s">
        <v>1809</v>
      </c>
      <c r="J5298" t="s">
        <v>756</v>
      </c>
      <c r="K5298" t="s">
        <v>756</v>
      </c>
      <c r="L5298" t="s">
        <v>757</v>
      </c>
      <c r="M5298" t="s">
        <v>757</v>
      </c>
      <c r="N5298" t="s">
        <v>756</v>
      </c>
      <c r="O5298" t="s">
        <v>756</v>
      </c>
      <c r="P5298" t="s">
        <v>765</v>
      </c>
      <c r="Q5298" t="s">
        <v>759</v>
      </c>
      <c r="R5298" t="s">
        <v>759</v>
      </c>
      <c r="S5298" t="s">
        <v>756</v>
      </c>
      <c r="T5298" t="s">
        <v>756</v>
      </c>
      <c r="U5298" t="s">
        <v>756</v>
      </c>
      <c r="V5298" t="s">
        <v>756</v>
      </c>
      <c r="W5298" t="s">
        <v>756</v>
      </c>
      <c r="X5298" t="s">
        <v>24603</v>
      </c>
      <c r="Y5298" t="str">
        <f t="shared" si="1164"/>
        <v>enero</v>
      </c>
      <c r="Z5298">
        <f>YEAR(BD_PONDERACIONES[[#This Row],[Fecha Ejecución del Ticket]])</f>
        <v>2023</v>
      </c>
      <c r="AA5298" t="str">
        <f t="shared" si="1165"/>
        <v>febrero</v>
      </c>
      <c r="AB5298">
        <f>YEAR(BD_PONDERACIONES[[#This Row],[Fecha de Inspección]])</f>
        <v>2023</v>
      </c>
      <c r="AC5298">
        <f t="shared" si="1166"/>
        <v>0.5</v>
      </c>
      <c r="AD5298">
        <f t="shared" si="1167"/>
        <v>0.5</v>
      </c>
      <c r="AE5298">
        <f t="shared" si="1168"/>
        <v>0.5</v>
      </c>
      <c r="AF5298">
        <f t="shared" si="1169"/>
        <v>0.5</v>
      </c>
      <c r="AG5298">
        <f t="shared" si="1170"/>
        <v>0.5</v>
      </c>
      <c r="AH5298">
        <f t="shared" si="1171"/>
        <v>0.5</v>
      </c>
      <c r="AI5298">
        <f t="shared" si="1172"/>
        <v>0.25</v>
      </c>
      <c r="AJ5298">
        <f t="shared" si="1173"/>
        <v>0.25</v>
      </c>
      <c r="AK5298">
        <f t="shared" si="1174"/>
        <v>0.5</v>
      </c>
      <c r="AL5298">
        <f t="shared" si="1175"/>
        <v>0.5</v>
      </c>
      <c r="AM5298">
        <f t="shared" si="1176"/>
        <v>0.5</v>
      </c>
      <c r="AN5298" s="6">
        <f t="shared" si="1177"/>
        <v>1</v>
      </c>
      <c r="AO5298" t="str">
        <f>VLOOKUP(BD_PONDERACIONES[[#This Row],[Comuna]],Tabla3[#All],2,0)</f>
        <v>Florida</v>
      </c>
    </row>
    <row r="5299" spans="1:41" x14ac:dyDescent="0.35">
      <c r="A5299" t="s">
        <v>25001</v>
      </c>
      <c r="B5299" t="s">
        <v>25002</v>
      </c>
      <c r="C5299" t="s">
        <v>25003</v>
      </c>
      <c r="D5299" s="5">
        <v>44977</v>
      </c>
      <c r="E5299" s="5">
        <v>44952</v>
      </c>
      <c r="F5299" t="s">
        <v>753</v>
      </c>
      <c r="G5299" t="s">
        <v>25004</v>
      </c>
      <c r="H5299" t="s">
        <v>1809</v>
      </c>
      <c r="J5299" t="s">
        <v>756</v>
      </c>
      <c r="K5299" t="s">
        <v>756</v>
      </c>
      <c r="L5299" t="s">
        <v>757</v>
      </c>
      <c r="M5299" t="s">
        <v>757</v>
      </c>
      <c r="N5299" t="s">
        <v>756</v>
      </c>
      <c r="O5299" t="s">
        <v>756</v>
      </c>
      <c r="P5299" t="s">
        <v>758</v>
      </c>
      <c r="Q5299" t="s">
        <v>759</v>
      </c>
      <c r="R5299" t="s">
        <v>759</v>
      </c>
      <c r="S5299" t="s">
        <v>757</v>
      </c>
      <c r="T5299" t="s">
        <v>757</v>
      </c>
      <c r="U5299" t="s">
        <v>757</v>
      </c>
      <c r="V5299" t="s">
        <v>756</v>
      </c>
      <c r="W5299" t="s">
        <v>756</v>
      </c>
      <c r="X5299" t="s">
        <v>8238</v>
      </c>
      <c r="Y5299" t="str">
        <f t="shared" si="1164"/>
        <v>enero</v>
      </c>
      <c r="Z5299">
        <f>YEAR(BD_PONDERACIONES[[#This Row],[Fecha Ejecución del Ticket]])</f>
        <v>2023</v>
      </c>
      <c r="AA5299" t="str">
        <f t="shared" si="1165"/>
        <v>febrero</v>
      </c>
      <c r="AB5299">
        <f>YEAR(BD_PONDERACIONES[[#This Row],[Fecha de Inspección]])</f>
        <v>2023</v>
      </c>
      <c r="AC5299">
        <f t="shared" si="1166"/>
        <v>0.5</v>
      </c>
      <c r="AD5299">
        <f t="shared" si="1167"/>
        <v>0.5</v>
      </c>
      <c r="AE5299">
        <f t="shared" si="1168"/>
        <v>0.5</v>
      </c>
      <c r="AF5299">
        <f t="shared" si="1169"/>
        <v>0.5</v>
      </c>
      <c r="AG5299">
        <f t="shared" si="1170"/>
        <v>0.5</v>
      </c>
      <c r="AH5299">
        <f t="shared" si="1171"/>
        <v>0.5</v>
      </c>
      <c r="AI5299">
        <f t="shared" si="1172"/>
        <v>0.25</v>
      </c>
      <c r="AJ5299">
        <f t="shared" si="1173"/>
        <v>0.25</v>
      </c>
      <c r="AK5299">
        <f t="shared" si="1174"/>
        <v>0.5</v>
      </c>
      <c r="AL5299">
        <f t="shared" si="1175"/>
        <v>0.5</v>
      </c>
      <c r="AM5299">
        <f t="shared" si="1176"/>
        <v>0.5</v>
      </c>
      <c r="AN5299" s="6">
        <f t="shared" si="1177"/>
        <v>1</v>
      </c>
      <c r="AO5299" t="str">
        <f>VLOOKUP(BD_PONDERACIONES[[#This Row],[Comuna]],Tabla3[#All],2,0)</f>
        <v>Florida</v>
      </c>
    </row>
    <row r="5300" spans="1:41" x14ac:dyDescent="0.35">
      <c r="A5300" t="s">
        <v>25005</v>
      </c>
      <c r="B5300" t="s">
        <v>25006</v>
      </c>
      <c r="C5300" t="s">
        <v>25007</v>
      </c>
      <c r="D5300" s="5">
        <v>44977</v>
      </c>
      <c r="E5300" s="5">
        <v>44951</v>
      </c>
      <c r="F5300" t="s">
        <v>753</v>
      </c>
      <c r="G5300" t="s">
        <v>25008</v>
      </c>
      <c r="H5300" t="s">
        <v>1809</v>
      </c>
      <c r="J5300" t="s">
        <v>756</v>
      </c>
      <c r="K5300" t="s">
        <v>756</v>
      </c>
      <c r="L5300" t="s">
        <v>757</v>
      </c>
      <c r="M5300" t="s">
        <v>757</v>
      </c>
      <c r="N5300" t="s">
        <v>756</v>
      </c>
      <c r="O5300" t="s">
        <v>756</v>
      </c>
      <c r="P5300" t="s">
        <v>758</v>
      </c>
      <c r="Q5300" t="s">
        <v>759</v>
      </c>
      <c r="R5300" t="s">
        <v>759</v>
      </c>
      <c r="S5300" t="s">
        <v>757</v>
      </c>
      <c r="T5300" t="s">
        <v>757</v>
      </c>
      <c r="U5300" t="s">
        <v>757</v>
      </c>
      <c r="V5300" t="s">
        <v>756</v>
      </c>
      <c r="W5300" t="s">
        <v>756</v>
      </c>
      <c r="X5300" t="s">
        <v>25009</v>
      </c>
      <c r="Y5300" t="str">
        <f t="shared" si="1164"/>
        <v>enero</v>
      </c>
      <c r="Z5300">
        <f>YEAR(BD_PONDERACIONES[[#This Row],[Fecha Ejecución del Ticket]])</f>
        <v>2023</v>
      </c>
      <c r="AA5300" t="str">
        <f t="shared" si="1165"/>
        <v>febrero</v>
      </c>
      <c r="AB5300">
        <f>YEAR(BD_PONDERACIONES[[#This Row],[Fecha de Inspección]])</f>
        <v>2023</v>
      </c>
      <c r="AC5300">
        <f t="shared" si="1166"/>
        <v>0.5</v>
      </c>
      <c r="AD5300">
        <f t="shared" si="1167"/>
        <v>0.5</v>
      </c>
      <c r="AE5300">
        <f t="shared" si="1168"/>
        <v>0.5</v>
      </c>
      <c r="AF5300">
        <f t="shared" si="1169"/>
        <v>0.5</v>
      </c>
      <c r="AG5300">
        <f t="shared" si="1170"/>
        <v>0.5</v>
      </c>
      <c r="AH5300">
        <f t="shared" si="1171"/>
        <v>0.5</v>
      </c>
      <c r="AI5300">
        <f t="shared" si="1172"/>
        <v>0.25</v>
      </c>
      <c r="AJ5300">
        <f t="shared" si="1173"/>
        <v>0.25</v>
      </c>
      <c r="AK5300">
        <f t="shared" si="1174"/>
        <v>0.5</v>
      </c>
      <c r="AL5300">
        <f t="shared" si="1175"/>
        <v>0.5</v>
      </c>
      <c r="AM5300">
        <f t="shared" si="1176"/>
        <v>0.5</v>
      </c>
      <c r="AN5300" s="6">
        <f t="shared" si="1177"/>
        <v>1</v>
      </c>
      <c r="AO5300" t="str">
        <f>VLOOKUP(BD_PONDERACIONES[[#This Row],[Comuna]],Tabla3[#All],2,0)</f>
        <v>Florida</v>
      </c>
    </row>
    <row r="5301" spans="1:41" x14ac:dyDescent="0.35">
      <c r="A5301" t="s">
        <v>25010</v>
      </c>
      <c r="B5301" t="s">
        <v>25011</v>
      </c>
      <c r="C5301" t="s">
        <v>25012</v>
      </c>
      <c r="D5301" s="5">
        <v>44977</v>
      </c>
      <c r="E5301" s="5">
        <v>44922</v>
      </c>
      <c r="F5301" t="s">
        <v>763</v>
      </c>
      <c r="G5301" t="s">
        <v>25013</v>
      </c>
      <c r="H5301" t="s">
        <v>755</v>
      </c>
      <c r="J5301" t="s">
        <v>756</v>
      </c>
      <c r="K5301" t="s">
        <v>756</v>
      </c>
      <c r="L5301" t="s">
        <v>757</v>
      </c>
      <c r="M5301" t="s">
        <v>757</v>
      </c>
      <c r="N5301" t="s">
        <v>756</v>
      </c>
      <c r="O5301" t="s">
        <v>756</v>
      </c>
      <c r="P5301" t="s">
        <v>758</v>
      </c>
      <c r="Q5301" t="s">
        <v>759</v>
      </c>
      <c r="R5301" t="s">
        <v>759</v>
      </c>
      <c r="S5301" t="s">
        <v>757</v>
      </c>
      <c r="T5301" t="s">
        <v>757</v>
      </c>
      <c r="U5301" t="s">
        <v>757</v>
      </c>
      <c r="V5301" t="s">
        <v>756</v>
      </c>
      <c r="W5301" t="s">
        <v>756</v>
      </c>
      <c r="X5301" t="s">
        <v>25014</v>
      </c>
      <c r="Y5301" t="str">
        <f t="shared" si="1164"/>
        <v>diciembre</v>
      </c>
      <c r="Z5301">
        <f>YEAR(BD_PONDERACIONES[[#This Row],[Fecha Ejecución del Ticket]])</f>
        <v>2022</v>
      </c>
      <c r="AA5301" t="str">
        <f t="shared" si="1165"/>
        <v>febrero</v>
      </c>
      <c r="AB5301">
        <f>YEAR(BD_PONDERACIONES[[#This Row],[Fecha de Inspección]])</f>
        <v>2023</v>
      </c>
      <c r="AC5301">
        <f t="shared" si="1166"/>
        <v>0.5</v>
      </c>
      <c r="AD5301">
        <f t="shared" si="1167"/>
        <v>0.5</v>
      </c>
      <c r="AE5301">
        <f t="shared" si="1168"/>
        <v>0.5</v>
      </c>
      <c r="AF5301">
        <f t="shared" si="1169"/>
        <v>0.5</v>
      </c>
      <c r="AG5301">
        <f t="shared" si="1170"/>
        <v>0.5</v>
      </c>
      <c r="AH5301">
        <f t="shared" si="1171"/>
        <v>0.5</v>
      </c>
      <c r="AI5301">
        <f t="shared" si="1172"/>
        <v>0.25</v>
      </c>
      <c r="AJ5301">
        <f t="shared" si="1173"/>
        <v>0.25</v>
      </c>
      <c r="AK5301">
        <f t="shared" si="1174"/>
        <v>0.5</v>
      </c>
      <c r="AL5301">
        <f t="shared" si="1175"/>
        <v>0.5</v>
      </c>
      <c r="AM5301">
        <f t="shared" si="1176"/>
        <v>0.5</v>
      </c>
      <c r="AN5301" s="6">
        <f t="shared" si="1177"/>
        <v>1</v>
      </c>
      <c r="AO5301" t="str">
        <f>VLOOKUP(BD_PONDERACIONES[[#This Row],[Comuna]],Tabla3[#All],2,0)</f>
        <v>Florida</v>
      </c>
    </row>
    <row r="5302" spans="1:41" x14ac:dyDescent="0.35">
      <c r="A5302" t="s">
        <v>25015</v>
      </c>
      <c r="B5302" t="s">
        <v>25016</v>
      </c>
      <c r="C5302" t="s">
        <v>25017</v>
      </c>
      <c r="D5302" s="5">
        <v>44977</v>
      </c>
      <c r="E5302" s="5">
        <v>44905</v>
      </c>
      <c r="F5302" t="s">
        <v>763</v>
      </c>
      <c r="G5302" t="s">
        <v>25013</v>
      </c>
      <c r="H5302" t="s">
        <v>755</v>
      </c>
      <c r="J5302" t="s">
        <v>756</v>
      </c>
      <c r="K5302" t="s">
        <v>756</v>
      </c>
      <c r="L5302" t="s">
        <v>757</v>
      </c>
      <c r="M5302" t="s">
        <v>757</v>
      </c>
      <c r="N5302" t="s">
        <v>756</v>
      </c>
      <c r="O5302" t="s">
        <v>756</v>
      </c>
      <c r="P5302" t="s">
        <v>758</v>
      </c>
      <c r="Q5302" t="s">
        <v>759</v>
      </c>
      <c r="R5302" t="s">
        <v>759</v>
      </c>
      <c r="S5302" t="s">
        <v>757</v>
      </c>
      <c r="T5302" t="s">
        <v>757</v>
      </c>
      <c r="U5302" t="s">
        <v>757</v>
      </c>
      <c r="V5302" t="s">
        <v>756</v>
      </c>
      <c r="W5302" t="s">
        <v>756</v>
      </c>
      <c r="X5302" t="s">
        <v>8998</v>
      </c>
      <c r="Y5302" t="str">
        <f t="shared" si="1164"/>
        <v>diciembre</v>
      </c>
      <c r="Z5302">
        <f>YEAR(BD_PONDERACIONES[[#This Row],[Fecha Ejecución del Ticket]])</f>
        <v>2022</v>
      </c>
      <c r="AA5302" t="str">
        <f t="shared" si="1165"/>
        <v>febrero</v>
      </c>
      <c r="AB5302">
        <f>YEAR(BD_PONDERACIONES[[#This Row],[Fecha de Inspección]])</f>
        <v>2023</v>
      </c>
      <c r="AC5302">
        <f t="shared" si="1166"/>
        <v>0.5</v>
      </c>
      <c r="AD5302">
        <f t="shared" si="1167"/>
        <v>0.5</v>
      </c>
      <c r="AE5302">
        <f t="shared" si="1168"/>
        <v>0.5</v>
      </c>
      <c r="AF5302">
        <f t="shared" si="1169"/>
        <v>0.5</v>
      </c>
      <c r="AG5302">
        <f t="shared" si="1170"/>
        <v>0.5</v>
      </c>
      <c r="AH5302">
        <f t="shared" si="1171"/>
        <v>0.5</v>
      </c>
      <c r="AI5302">
        <f t="shared" si="1172"/>
        <v>0.25</v>
      </c>
      <c r="AJ5302">
        <f t="shared" si="1173"/>
        <v>0.25</v>
      </c>
      <c r="AK5302">
        <f t="shared" si="1174"/>
        <v>0.5</v>
      </c>
      <c r="AL5302">
        <f t="shared" si="1175"/>
        <v>0.5</v>
      </c>
      <c r="AM5302">
        <f t="shared" si="1176"/>
        <v>0.5</v>
      </c>
      <c r="AN5302" s="6">
        <f t="shared" si="1177"/>
        <v>1</v>
      </c>
      <c r="AO5302" t="str">
        <f>VLOOKUP(BD_PONDERACIONES[[#This Row],[Comuna]],Tabla3[#All],2,0)</f>
        <v>Florida</v>
      </c>
    </row>
    <row r="5303" spans="1:41" x14ac:dyDescent="0.35">
      <c r="A5303" t="s">
        <v>25018</v>
      </c>
      <c r="B5303" t="s">
        <v>25019</v>
      </c>
      <c r="C5303" t="s">
        <v>25020</v>
      </c>
      <c r="D5303" s="5">
        <v>44977</v>
      </c>
      <c r="E5303" s="5">
        <v>44957</v>
      </c>
      <c r="F5303" t="s">
        <v>753</v>
      </c>
      <c r="G5303" t="s">
        <v>25021</v>
      </c>
      <c r="H5303" t="s">
        <v>1809</v>
      </c>
      <c r="J5303" t="s">
        <v>756</v>
      </c>
      <c r="K5303" t="s">
        <v>756</v>
      </c>
      <c r="L5303" t="s">
        <v>773</v>
      </c>
      <c r="M5303" t="s">
        <v>773</v>
      </c>
      <c r="N5303" t="s">
        <v>756</v>
      </c>
      <c r="O5303" t="s">
        <v>756</v>
      </c>
      <c r="P5303" t="s">
        <v>765</v>
      </c>
      <c r="Q5303" t="s">
        <v>25022</v>
      </c>
      <c r="R5303" t="s">
        <v>759</v>
      </c>
      <c r="S5303" t="s">
        <v>756</v>
      </c>
      <c r="T5303" t="s">
        <v>756</v>
      </c>
      <c r="U5303" t="s">
        <v>756</v>
      </c>
      <c r="V5303" t="s">
        <v>756</v>
      </c>
      <c r="W5303" t="s">
        <v>756</v>
      </c>
      <c r="X5303" t="s">
        <v>9524</v>
      </c>
      <c r="Y5303" t="str">
        <f t="shared" si="1164"/>
        <v>enero</v>
      </c>
      <c r="Z5303">
        <f>YEAR(BD_PONDERACIONES[[#This Row],[Fecha Ejecución del Ticket]])</f>
        <v>2023</v>
      </c>
      <c r="AA5303" t="str">
        <f t="shared" si="1165"/>
        <v>febrero</v>
      </c>
      <c r="AB5303">
        <f>YEAR(BD_PONDERACIONES[[#This Row],[Fecha de Inspección]])</f>
        <v>2023</v>
      </c>
      <c r="AC5303">
        <f t="shared" si="1166"/>
        <v>0.5</v>
      </c>
      <c r="AD5303">
        <f t="shared" si="1167"/>
        <v>0.5</v>
      </c>
      <c r="AE5303">
        <f t="shared" si="1168"/>
        <v>0</v>
      </c>
      <c r="AF5303">
        <f t="shared" si="1169"/>
        <v>0</v>
      </c>
      <c r="AG5303">
        <f t="shared" si="1170"/>
        <v>0.5</v>
      </c>
      <c r="AH5303">
        <f t="shared" si="1171"/>
        <v>0.5</v>
      </c>
      <c r="AI5303">
        <f t="shared" si="1172"/>
        <v>0.25</v>
      </c>
      <c r="AJ5303">
        <f t="shared" si="1173"/>
        <v>0.25</v>
      </c>
      <c r="AK5303">
        <f t="shared" si="1174"/>
        <v>0.5</v>
      </c>
      <c r="AL5303">
        <f t="shared" si="1175"/>
        <v>0.5</v>
      </c>
      <c r="AM5303">
        <f t="shared" si="1176"/>
        <v>0.5</v>
      </c>
      <c r="AN5303" s="6">
        <f t="shared" si="1177"/>
        <v>0.7</v>
      </c>
      <c r="AO5303" t="str">
        <f>VLOOKUP(BD_PONDERACIONES[[#This Row],[Comuna]],Tabla3[#All],2,0)</f>
        <v>Florida</v>
      </c>
    </row>
    <row r="5304" spans="1:41" x14ac:dyDescent="0.35">
      <c r="A5304" t="s">
        <v>25023</v>
      </c>
      <c r="B5304" t="s">
        <v>25024</v>
      </c>
      <c r="C5304" t="s">
        <v>25025</v>
      </c>
      <c r="D5304" s="5">
        <v>44977</v>
      </c>
      <c r="E5304" s="5">
        <v>44936</v>
      </c>
      <c r="F5304" t="s">
        <v>753</v>
      </c>
      <c r="G5304" t="s">
        <v>25026</v>
      </c>
      <c r="H5304" t="s">
        <v>1809</v>
      </c>
      <c r="J5304" t="s">
        <v>756</v>
      </c>
      <c r="K5304" t="s">
        <v>756</v>
      </c>
      <c r="L5304" t="s">
        <v>757</v>
      </c>
      <c r="M5304" t="s">
        <v>757</v>
      </c>
      <c r="N5304" t="s">
        <v>756</v>
      </c>
      <c r="O5304" t="s">
        <v>756</v>
      </c>
      <c r="P5304" t="s">
        <v>765</v>
      </c>
      <c r="Q5304" t="s">
        <v>759</v>
      </c>
      <c r="R5304" t="s">
        <v>759</v>
      </c>
      <c r="S5304" t="s">
        <v>756</v>
      </c>
      <c r="T5304" t="s">
        <v>756</v>
      </c>
      <c r="U5304" t="s">
        <v>756</v>
      </c>
      <c r="V5304" t="s">
        <v>756</v>
      </c>
      <c r="W5304" t="s">
        <v>756</v>
      </c>
      <c r="X5304" t="s">
        <v>25027</v>
      </c>
      <c r="Y5304" t="str">
        <f t="shared" si="1164"/>
        <v>enero</v>
      </c>
      <c r="Z5304">
        <f>YEAR(BD_PONDERACIONES[[#This Row],[Fecha Ejecución del Ticket]])</f>
        <v>2023</v>
      </c>
      <c r="AA5304" t="str">
        <f t="shared" si="1165"/>
        <v>febrero</v>
      </c>
      <c r="AB5304">
        <f>YEAR(BD_PONDERACIONES[[#This Row],[Fecha de Inspección]])</f>
        <v>2023</v>
      </c>
      <c r="AC5304">
        <f t="shared" si="1166"/>
        <v>0.5</v>
      </c>
      <c r="AD5304">
        <f t="shared" si="1167"/>
        <v>0.5</v>
      </c>
      <c r="AE5304">
        <f t="shared" si="1168"/>
        <v>0.5</v>
      </c>
      <c r="AF5304">
        <f t="shared" si="1169"/>
        <v>0.5</v>
      </c>
      <c r="AG5304">
        <f t="shared" si="1170"/>
        <v>0.5</v>
      </c>
      <c r="AH5304">
        <f t="shared" si="1171"/>
        <v>0.5</v>
      </c>
      <c r="AI5304">
        <f t="shared" si="1172"/>
        <v>0.25</v>
      </c>
      <c r="AJ5304">
        <f t="shared" si="1173"/>
        <v>0.25</v>
      </c>
      <c r="AK5304">
        <f t="shared" si="1174"/>
        <v>0.5</v>
      </c>
      <c r="AL5304">
        <f t="shared" si="1175"/>
        <v>0.5</v>
      </c>
      <c r="AM5304">
        <f t="shared" si="1176"/>
        <v>0.5</v>
      </c>
      <c r="AN5304" s="6">
        <f t="shared" si="1177"/>
        <v>1</v>
      </c>
      <c r="AO5304" t="str">
        <f>VLOOKUP(BD_PONDERACIONES[[#This Row],[Comuna]],Tabla3[#All],2,0)</f>
        <v>Florida</v>
      </c>
    </row>
    <row r="5305" spans="1:41" x14ac:dyDescent="0.35">
      <c r="A5305" t="s">
        <v>25028</v>
      </c>
      <c r="B5305" t="s">
        <v>25029</v>
      </c>
      <c r="C5305" t="s">
        <v>25030</v>
      </c>
      <c r="D5305" s="5">
        <v>44977</v>
      </c>
      <c r="E5305" s="5">
        <v>44944</v>
      </c>
      <c r="F5305" t="s">
        <v>753</v>
      </c>
      <c r="G5305" t="s">
        <v>25031</v>
      </c>
      <c r="H5305" t="s">
        <v>1809</v>
      </c>
      <c r="J5305" t="s">
        <v>756</v>
      </c>
      <c r="K5305" t="s">
        <v>756</v>
      </c>
      <c r="L5305" t="s">
        <v>757</v>
      </c>
      <c r="M5305" t="s">
        <v>757</v>
      </c>
      <c r="N5305" t="s">
        <v>756</v>
      </c>
      <c r="O5305" t="s">
        <v>756</v>
      </c>
      <c r="P5305" t="s">
        <v>758</v>
      </c>
      <c r="Q5305" t="s">
        <v>759</v>
      </c>
      <c r="R5305" t="s">
        <v>759</v>
      </c>
      <c r="S5305" t="s">
        <v>757</v>
      </c>
      <c r="T5305" t="s">
        <v>757</v>
      </c>
      <c r="U5305" t="s">
        <v>757</v>
      </c>
      <c r="V5305" t="s">
        <v>756</v>
      </c>
      <c r="W5305" t="s">
        <v>756</v>
      </c>
      <c r="X5305" t="s">
        <v>25032</v>
      </c>
      <c r="Y5305" t="str">
        <f t="shared" si="1164"/>
        <v>enero</v>
      </c>
      <c r="Z5305">
        <f>YEAR(BD_PONDERACIONES[[#This Row],[Fecha Ejecución del Ticket]])</f>
        <v>2023</v>
      </c>
      <c r="AA5305" t="str">
        <f t="shared" si="1165"/>
        <v>febrero</v>
      </c>
      <c r="AB5305">
        <f>YEAR(BD_PONDERACIONES[[#This Row],[Fecha de Inspección]])</f>
        <v>2023</v>
      </c>
      <c r="AC5305">
        <f t="shared" si="1166"/>
        <v>0.5</v>
      </c>
      <c r="AD5305">
        <f t="shared" si="1167"/>
        <v>0.5</v>
      </c>
      <c r="AE5305">
        <f t="shared" si="1168"/>
        <v>0.5</v>
      </c>
      <c r="AF5305">
        <f t="shared" si="1169"/>
        <v>0.5</v>
      </c>
      <c r="AG5305">
        <f t="shared" si="1170"/>
        <v>0.5</v>
      </c>
      <c r="AH5305">
        <f t="shared" si="1171"/>
        <v>0.5</v>
      </c>
      <c r="AI5305">
        <f t="shared" si="1172"/>
        <v>0.25</v>
      </c>
      <c r="AJ5305">
        <f t="shared" si="1173"/>
        <v>0.25</v>
      </c>
      <c r="AK5305">
        <f t="shared" si="1174"/>
        <v>0.5</v>
      </c>
      <c r="AL5305">
        <f t="shared" si="1175"/>
        <v>0.5</v>
      </c>
      <c r="AM5305">
        <f t="shared" si="1176"/>
        <v>0.5</v>
      </c>
      <c r="AN5305" s="6">
        <f t="shared" si="1177"/>
        <v>1</v>
      </c>
      <c r="AO5305" t="str">
        <f>VLOOKUP(BD_PONDERACIONES[[#This Row],[Comuna]],Tabla3[#All],2,0)</f>
        <v>Florida</v>
      </c>
    </row>
    <row r="5306" spans="1:41" x14ac:dyDescent="0.35">
      <c r="A5306" t="s">
        <v>25033</v>
      </c>
      <c r="B5306" t="s">
        <v>25034</v>
      </c>
      <c r="C5306" t="s">
        <v>25035</v>
      </c>
      <c r="D5306" s="5">
        <v>44977</v>
      </c>
      <c r="E5306" s="5">
        <v>44929</v>
      </c>
      <c r="F5306" t="s">
        <v>753</v>
      </c>
      <c r="G5306" t="s">
        <v>25036</v>
      </c>
      <c r="H5306" t="s">
        <v>1809</v>
      </c>
      <c r="J5306" t="s">
        <v>756</v>
      </c>
      <c r="K5306" t="s">
        <v>756</v>
      </c>
      <c r="L5306" t="s">
        <v>757</v>
      </c>
      <c r="M5306" t="s">
        <v>757</v>
      </c>
      <c r="N5306" t="s">
        <v>756</v>
      </c>
      <c r="O5306" t="s">
        <v>756</v>
      </c>
      <c r="P5306" t="s">
        <v>758</v>
      </c>
      <c r="Q5306" t="s">
        <v>759</v>
      </c>
      <c r="R5306" t="s">
        <v>759</v>
      </c>
      <c r="S5306" t="s">
        <v>757</v>
      </c>
      <c r="T5306" t="s">
        <v>757</v>
      </c>
      <c r="U5306" t="s">
        <v>757</v>
      </c>
      <c r="V5306" t="s">
        <v>904</v>
      </c>
      <c r="W5306" t="s">
        <v>756</v>
      </c>
      <c r="X5306" t="s">
        <v>25037</v>
      </c>
      <c r="Y5306" t="str">
        <f t="shared" si="1164"/>
        <v>enero</v>
      </c>
      <c r="Z5306">
        <f>YEAR(BD_PONDERACIONES[[#This Row],[Fecha Ejecución del Ticket]])</f>
        <v>2023</v>
      </c>
      <c r="AA5306" t="str">
        <f t="shared" si="1165"/>
        <v>febrero</v>
      </c>
      <c r="AB5306">
        <f>YEAR(BD_PONDERACIONES[[#This Row],[Fecha de Inspección]])</f>
        <v>2023</v>
      </c>
      <c r="AC5306">
        <f t="shared" si="1166"/>
        <v>0.5</v>
      </c>
      <c r="AD5306">
        <f t="shared" si="1167"/>
        <v>0.5</v>
      </c>
      <c r="AE5306">
        <f t="shared" si="1168"/>
        <v>0.5</v>
      </c>
      <c r="AF5306">
        <f t="shared" si="1169"/>
        <v>0.5</v>
      </c>
      <c r="AG5306">
        <f t="shared" si="1170"/>
        <v>0.5</v>
      </c>
      <c r="AH5306">
        <f t="shared" si="1171"/>
        <v>0.5</v>
      </c>
      <c r="AI5306">
        <f t="shared" si="1172"/>
        <v>0.25</v>
      </c>
      <c r="AJ5306">
        <f t="shared" si="1173"/>
        <v>0.25</v>
      </c>
      <c r="AK5306">
        <f t="shared" si="1174"/>
        <v>0.5</v>
      </c>
      <c r="AL5306">
        <f t="shared" si="1175"/>
        <v>0.32500000000000001</v>
      </c>
      <c r="AM5306">
        <f t="shared" si="1176"/>
        <v>0.5</v>
      </c>
      <c r="AN5306" s="6">
        <f t="shared" si="1177"/>
        <v>0.96500000000000008</v>
      </c>
      <c r="AO5306" t="str">
        <f>VLOOKUP(BD_PONDERACIONES[[#This Row],[Comuna]],Tabla3[#All],2,0)</f>
        <v>Florida</v>
      </c>
    </row>
    <row r="5307" spans="1:41" x14ac:dyDescent="0.35">
      <c r="A5307" t="s">
        <v>25038</v>
      </c>
      <c r="B5307" t="s">
        <v>25039</v>
      </c>
      <c r="C5307" t="s">
        <v>25040</v>
      </c>
      <c r="D5307" s="5">
        <v>44977</v>
      </c>
      <c r="E5307" s="5">
        <v>44910</v>
      </c>
      <c r="F5307" t="s">
        <v>763</v>
      </c>
      <c r="G5307" t="s">
        <v>25041</v>
      </c>
      <c r="H5307" t="s">
        <v>755</v>
      </c>
      <c r="J5307" t="s">
        <v>756</v>
      </c>
      <c r="K5307" t="s">
        <v>756</v>
      </c>
      <c r="L5307" t="s">
        <v>757</v>
      </c>
      <c r="M5307" t="s">
        <v>757</v>
      </c>
      <c r="N5307" t="s">
        <v>756</v>
      </c>
      <c r="O5307" t="s">
        <v>756</v>
      </c>
      <c r="P5307" t="s">
        <v>758</v>
      </c>
      <c r="Q5307" t="s">
        <v>759</v>
      </c>
      <c r="R5307" t="s">
        <v>759</v>
      </c>
      <c r="S5307" t="s">
        <v>757</v>
      </c>
      <c r="T5307" t="s">
        <v>757</v>
      </c>
      <c r="U5307" t="s">
        <v>757</v>
      </c>
      <c r="V5307" t="s">
        <v>756</v>
      </c>
      <c r="W5307" t="s">
        <v>756</v>
      </c>
      <c r="X5307" t="s">
        <v>804</v>
      </c>
      <c r="Y5307" t="str">
        <f t="shared" si="1164"/>
        <v>diciembre</v>
      </c>
      <c r="Z5307">
        <f>YEAR(BD_PONDERACIONES[[#This Row],[Fecha Ejecución del Ticket]])</f>
        <v>2022</v>
      </c>
      <c r="AA5307" t="str">
        <f t="shared" si="1165"/>
        <v>febrero</v>
      </c>
      <c r="AB5307">
        <f>YEAR(BD_PONDERACIONES[[#This Row],[Fecha de Inspección]])</f>
        <v>2023</v>
      </c>
      <c r="AC5307">
        <f t="shared" si="1166"/>
        <v>0.5</v>
      </c>
      <c r="AD5307">
        <f t="shared" si="1167"/>
        <v>0.5</v>
      </c>
      <c r="AE5307">
        <f t="shared" si="1168"/>
        <v>0.5</v>
      </c>
      <c r="AF5307">
        <f t="shared" si="1169"/>
        <v>0.5</v>
      </c>
      <c r="AG5307">
        <f t="shared" si="1170"/>
        <v>0.5</v>
      </c>
      <c r="AH5307">
        <f t="shared" si="1171"/>
        <v>0.5</v>
      </c>
      <c r="AI5307">
        <f t="shared" si="1172"/>
        <v>0.25</v>
      </c>
      <c r="AJ5307">
        <f t="shared" si="1173"/>
        <v>0.25</v>
      </c>
      <c r="AK5307">
        <f t="shared" si="1174"/>
        <v>0.5</v>
      </c>
      <c r="AL5307">
        <f t="shared" si="1175"/>
        <v>0.5</v>
      </c>
      <c r="AM5307">
        <f t="shared" si="1176"/>
        <v>0.5</v>
      </c>
      <c r="AN5307" s="6">
        <f t="shared" si="1177"/>
        <v>1</v>
      </c>
      <c r="AO5307" t="str">
        <f>VLOOKUP(BD_PONDERACIONES[[#This Row],[Comuna]],Tabla3[#All],2,0)</f>
        <v>Florida</v>
      </c>
    </row>
    <row r="5308" spans="1:41" x14ac:dyDescent="0.35">
      <c r="A5308" t="s">
        <v>25042</v>
      </c>
      <c r="B5308" t="s">
        <v>25043</v>
      </c>
      <c r="C5308" t="s">
        <v>25044</v>
      </c>
      <c r="D5308" s="5">
        <v>44977</v>
      </c>
      <c r="E5308" s="5">
        <v>44929</v>
      </c>
      <c r="F5308" t="s">
        <v>753</v>
      </c>
      <c r="G5308" t="s">
        <v>25045</v>
      </c>
      <c r="H5308" t="s">
        <v>1809</v>
      </c>
      <c r="J5308" t="s">
        <v>756</v>
      </c>
      <c r="K5308" t="s">
        <v>756</v>
      </c>
      <c r="L5308" t="s">
        <v>756</v>
      </c>
      <c r="M5308" t="s">
        <v>756</v>
      </c>
      <c r="N5308" t="s">
        <v>756</v>
      </c>
      <c r="O5308" t="s">
        <v>756</v>
      </c>
      <c r="P5308" t="s">
        <v>758</v>
      </c>
      <c r="Q5308" t="s">
        <v>759</v>
      </c>
      <c r="R5308" t="s">
        <v>759</v>
      </c>
      <c r="S5308" t="s">
        <v>757</v>
      </c>
      <c r="T5308" t="s">
        <v>757</v>
      </c>
      <c r="U5308" t="s">
        <v>757</v>
      </c>
      <c r="V5308" t="s">
        <v>756</v>
      </c>
      <c r="W5308" t="s">
        <v>756</v>
      </c>
      <c r="X5308" t="s">
        <v>25037</v>
      </c>
      <c r="Y5308" t="str">
        <f t="shared" si="1164"/>
        <v>enero</v>
      </c>
      <c r="Z5308">
        <f>YEAR(BD_PONDERACIONES[[#This Row],[Fecha Ejecución del Ticket]])</f>
        <v>2023</v>
      </c>
      <c r="AA5308" t="str">
        <f t="shared" si="1165"/>
        <v>febrero</v>
      </c>
      <c r="AB5308">
        <f>YEAR(BD_PONDERACIONES[[#This Row],[Fecha de Inspección]])</f>
        <v>2023</v>
      </c>
      <c r="AC5308">
        <f t="shared" si="1166"/>
        <v>0.5</v>
      </c>
      <c r="AD5308">
        <f t="shared" si="1167"/>
        <v>0.5</v>
      </c>
      <c r="AE5308">
        <f t="shared" si="1168"/>
        <v>0.5</v>
      </c>
      <c r="AF5308">
        <f t="shared" si="1169"/>
        <v>0.5</v>
      </c>
      <c r="AG5308">
        <f t="shared" si="1170"/>
        <v>0.5</v>
      </c>
      <c r="AH5308">
        <f t="shared" si="1171"/>
        <v>0.5</v>
      </c>
      <c r="AI5308">
        <f t="shared" si="1172"/>
        <v>0.25</v>
      </c>
      <c r="AJ5308">
        <f t="shared" si="1173"/>
        <v>0.25</v>
      </c>
      <c r="AK5308">
        <f t="shared" si="1174"/>
        <v>0.5</v>
      </c>
      <c r="AL5308">
        <f t="shared" si="1175"/>
        <v>0.5</v>
      </c>
      <c r="AM5308">
        <f t="shared" si="1176"/>
        <v>0.5</v>
      </c>
      <c r="AN5308" s="6">
        <f t="shared" si="1177"/>
        <v>1</v>
      </c>
      <c r="AO5308" t="str">
        <f>VLOOKUP(BD_PONDERACIONES[[#This Row],[Comuna]],Tabla3[#All],2,0)</f>
        <v>Florida</v>
      </c>
    </row>
    <row r="5309" spans="1:41" x14ac:dyDescent="0.35">
      <c r="A5309" t="s">
        <v>25046</v>
      </c>
      <c r="B5309" t="s">
        <v>25047</v>
      </c>
      <c r="C5309" t="s">
        <v>25048</v>
      </c>
      <c r="D5309" s="5">
        <v>44977</v>
      </c>
      <c r="E5309" s="5">
        <v>44903</v>
      </c>
      <c r="F5309" t="s">
        <v>763</v>
      </c>
      <c r="G5309" t="s">
        <v>25041</v>
      </c>
      <c r="H5309" t="s">
        <v>755</v>
      </c>
      <c r="J5309" t="s">
        <v>756</v>
      </c>
      <c r="K5309" t="s">
        <v>756</v>
      </c>
      <c r="L5309" t="s">
        <v>757</v>
      </c>
      <c r="M5309" t="s">
        <v>757</v>
      </c>
      <c r="N5309" t="s">
        <v>756</v>
      </c>
      <c r="O5309" t="s">
        <v>756</v>
      </c>
      <c r="P5309" t="s">
        <v>758</v>
      </c>
      <c r="Q5309" t="s">
        <v>759</v>
      </c>
      <c r="R5309" t="s">
        <v>759</v>
      </c>
      <c r="S5309" t="s">
        <v>757</v>
      </c>
      <c r="T5309" t="s">
        <v>757</v>
      </c>
      <c r="U5309" t="s">
        <v>757</v>
      </c>
      <c r="V5309" t="s">
        <v>756</v>
      </c>
      <c r="W5309" t="s">
        <v>756</v>
      </c>
      <c r="X5309" t="s">
        <v>2691</v>
      </c>
      <c r="Y5309" t="str">
        <f t="shared" si="1164"/>
        <v>diciembre</v>
      </c>
      <c r="Z5309">
        <f>YEAR(BD_PONDERACIONES[[#This Row],[Fecha Ejecución del Ticket]])</f>
        <v>2022</v>
      </c>
      <c r="AA5309" t="str">
        <f t="shared" si="1165"/>
        <v>febrero</v>
      </c>
      <c r="AB5309">
        <f>YEAR(BD_PONDERACIONES[[#This Row],[Fecha de Inspección]])</f>
        <v>2023</v>
      </c>
      <c r="AC5309">
        <f t="shared" si="1166"/>
        <v>0.5</v>
      </c>
      <c r="AD5309">
        <f t="shared" si="1167"/>
        <v>0.5</v>
      </c>
      <c r="AE5309">
        <f t="shared" si="1168"/>
        <v>0.5</v>
      </c>
      <c r="AF5309">
        <f t="shared" si="1169"/>
        <v>0.5</v>
      </c>
      <c r="AG5309">
        <f t="shared" si="1170"/>
        <v>0.5</v>
      </c>
      <c r="AH5309">
        <f t="shared" si="1171"/>
        <v>0.5</v>
      </c>
      <c r="AI5309">
        <f t="shared" si="1172"/>
        <v>0.25</v>
      </c>
      <c r="AJ5309">
        <f t="shared" si="1173"/>
        <v>0.25</v>
      </c>
      <c r="AK5309">
        <f t="shared" si="1174"/>
        <v>0.5</v>
      </c>
      <c r="AL5309">
        <f t="shared" si="1175"/>
        <v>0.5</v>
      </c>
      <c r="AM5309">
        <f t="shared" si="1176"/>
        <v>0.5</v>
      </c>
      <c r="AN5309" s="6">
        <f t="shared" si="1177"/>
        <v>1</v>
      </c>
      <c r="AO5309" t="str">
        <f>VLOOKUP(BD_PONDERACIONES[[#This Row],[Comuna]],Tabla3[#All],2,0)</f>
        <v>Florida</v>
      </c>
    </row>
    <row r="5310" spans="1:41" x14ac:dyDescent="0.35">
      <c r="A5310" t="s">
        <v>25049</v>
      </c>
      <c r="B5310" t="s">
        <v>25050</v>
      </c>
      <c r="C5310" t="s">
        <v>25051</v>
      </c>
      <c r="D5310" s="5">
        <v>44977</v>
      </c>
      <c r="E5310" s="5">
        <v>44903</v>
      </c>
      <c r="F5310" t="s">
        <v>763</v>
      </c>
      <c r="G5310" t="s">
        <v>25052</v>
      </c>
      <c r="H5310" t="s">
        <v>755</v>
      </c>
      <c r="J5310" t="s">
        <v>756</v>
      </c>
      <c r="K5310" t="s">
        <v>756</v>
      </c>
      <c r="L5310" t="s">
        <v>757</v>
      </c>
      <c r="M5310" t="s">
        <v>757</v>
      </c>
      <c r="N5310" t="s">
        <v>756</v>
      </c>
      <c r="O5310" t="s">
        <v>756</v>
      </c>
      <c r="P5310" t="s">
        <v>758</v>
      </c>
      <c r="Q5310" t="s">
        <v>759</v>
      </c>
      <c r="R5310" t="s">
        <v>759</v>
      </c>
      <c r="S5310" t="s">
        <v>757</v>
      </c>
      <c r="T5310" t="s">
        <v>757</v>
      </c>
      <c r="U5310" t="s">
        <v>757</v>
      </c>
      <c r="V5310" t="s">
        <v>756</v>
      </c>
      <c r="W5310" t="s">
        <v>768</v>
      </c>
      <c r="X5310" t="s">
        <v>25053</v>
      </c>
      <c r="Y5310" t="str">
        <f t="shared" si="1164"/>
        <v>diciembre</v>
      </c>
      <c r="Z5310">
        <f>YEAR(BD_PONDERACIONES[[#This Row],[Fecha Ejecución del Ticket]])</f>
        <v>2022</v>
      </c>
      <c r="AA5310" t="str">
        <f t="shared" si="1165"/>
        <v>febrero</v>
      </c>
      <c r="AB5310">
        <f>YEAR(BD_PONDERACIONES[[#This Row],[Fecha de Inspección]])</f>
        <v>2023</v>
      </c>
      <c r="AC5310">
        <f t="shared" si="1166"/>
        <v>0.5</v>
      </c>
      <c r="AD5310">
        <f t="shared" si="1167"/>
        <v>0.5</v>
      </c>
      <c r="AE5310">
        <f t="shared" si="1168"/>
        <v>0.5</v>
      </c>
      <c r="AF5310">
        <f t="shared" si="1169"/>
        <v>0.5</v>
      </c>
      <c r="AG5310">
        <f t="shared" si="1170"/>
        <v>0.5</v>
      </c>
      <c r="AH5310">
        <f t="shared" si="1171"/>
        <v>0.5</v>
      </c>
      <c r="AI5310">
        <f t="shared" si="1172"/>
        <v>0.25</v>
      </c>
      <c r="AJ5310">
        <f t="shared" si="1173"/>
        <v>0.25</v>
      </c>
      <c r="AK5310">
        <f t="shared" si="1174"/>
        <v>0.5</v>
      </c>
      <c r="AL5310">
        <f t="shared" si="1175"/>
        <v>0.5</v>
      </c>
      <c r="AM5310">
        <f t="shared" si="1176"/>
        <v>0.17499999999999999</v>
      </c>
      <c r="AN5310" s="6">
        <f t="shared" si="1177"/>
        <v>0.93500000000000005</v>
      </c>
      <c r="AO5310" t="str">
        <f>VLOOKUP(BD_PONDERACIONES[[#This Row],[Comuna]],Tabla3[#All],2,0)</f>
        <v>Florida</v>
      </c>
    </row>
    <row r="5311" spans="1:41" x14ac:dyDescent="0.35">
      <c r="A5311" t="s">
        <v>25054</v>
      </c>
      <c r="B5311" t="s">
        <v>25055</v>
      </c>
      <c r="C5311" t="s">
        <v>25056</v>
      </c>
      <c r="D5311" s="5">
        <v>44977</v>
      </c>
      <c r="E5311" s="5">
        <v>44947</v>
      </c>
      <c r="F5311" t="s">
        <v>753</v>
      </c>
      <c r="G5311" t="s">
        <v>25057</v>
      </c>
      <c r="H5311" t="s">
        <v>1809</v>
      </c>
      <c r="J5311" t="s">
        <v>756</v>
      </c>
      <c r="K5311" t="s">
        <v>756</v>
      </c>
      <c r="L5311" t="s">
        <v>757</v>
      </c>
      <c r="M5311" t="s">
        <v>757</v>
      </c>
      <c r="N5311" t="s">
        <v>756</v>
      </c>
      <c r="O5311" t="s">
        <v>756</v>
      </c>
      <c r="P5311" t="s">
        <v>758</v>
      </c>
      <c r="Q5311" t="s">
        <v>759</v>
      </c>
      <c r="R5311" t="s">
        <v>759</v>
      </c>
      <c r="S5311" t="s">
        <v>757</v>
      </c>
      <c r="T5311" t="s">
        <v>757</v>
      </c>
      <c r="U5311" t="s">
        <v>757</v>
      </c>
      <c r="V5311" t="s">
        <v>756</v>
      </c>
      <c r="W5311" t="s">
        <v>756</v>
      </c>
      <c r="X5311" t="s">
        <v>8238</v>
      </c>
      <c r="Y5311" t="str">
        <f t="shared" si="1164"/>
        <v>enero</v>
      </c>
      <c r="Z5311">
        <f>YEAR(BD_PONDERACIONES[[#This Row],[Fecha Ejecución del Ticket]])</f>
        <v>2023</v>
      </c>
      <c r="AA5311" t="str">
        <f t="shared" si="1165"/>
        <v>febrero</v>
      </c>
      <c r="AB5311">
        <f>YEAR(BD_PONDERACIONES[[#This Row],[Fecha de Inspección]])</f>
        <v>2023</v>
      </c>
      <c r="AC5311">
        <f t="shared" si="1166"/>
        <v>0.5</v>
      </c>
      <c r="AD5311">
        <f t="shared" si="1167"/>
        <v>0.5</v>
      </c>
      <c r="AE5311">
        <f t="shared" si="1168"/>
        <v>0.5</v>
      </c>
      <c r="AF5311">
        <f t="shared" si="1169"/>
        <v>0.5</v>
      </c>
      <c r="AG5311">
        <f t="shared" si="1170"/>
        <v>0.5</v>
      </c>
      <c r="AH5311">
        <f t="shared" si="1171"/>
        <v>0.5</v>
      </c>
      <c r="AI5311">
        <f t="shared" si="1172"/>
        <v>0.25</v>
      </c>
      <c r="AJ5311">
        <f t="shared" si="1173"/>
        <v>0.25</v>
      </c>
      <c r="AK5311">
        <f t="shared" si="1174"/>
        <v>0.5</v>
      </c>
      <c r="AL5311">
        <f t="shared" si="1175"/>
        <v>0.5</v>
      </c>
      <c r="AM5311">
        <f t="shared" si="1176"/>
        <v>0.5</v>
      </c>
      <c r="AN5311" s="6">
        <f t="shared" si="1177"/>
        <v>1</v>
      </c>
      <c r="AO5311" t="str">
        <f>VLOOKUP(BD_PONDERACIONES[[#This Row],[Comuna]],Tabla3[#All],2,0)</f>
        <v>Florida</v>
      </c>
    </row>
    <row r="5312" spans="1:41" x14ac:dyDescent="0.35">
      <c r="A5312" t="s">
        <v>25058</v>
      </c>
      <c r="B5312" t="s">
        <v>25059</v>
      </c>
      <c r="C5312" t="s">
        <v>25060</v>
      </c>
      <c r="D5312" s="5">
        <v>44977</v>
      </c>
      <c r="E5312" s="5">
        <v>44917</v>
      </c>
      <c r="F5312" t="s">
        <v>763</v>
      </c>
      <c r="G5312" t="s">
        <v>25061</v>
      </c>
      <c r="H5312" t="s">
        <v>755</v>
      </c>
      <c r="J5312" t="s">
        <v>756</v>
      </c>
      <c r="K5312" t="s">
        <v>756</v>
      </c>
      <c r="L5312" t="s">
        <v>757</v>
      </c>
      <c r="M5312" t="s">
        <v>757</v>
      </c>
      <c r="N5312" t="s">
        <v>756</v>
      </c>
      <c r="O5312" t="s">
        <v>756</v>
      </c>
      <c r="P5312" t="s">
        <v>758</v>
      </c>
      <c r="Q5312" t="s">
        <v>759</v>
      </c>
      <c r="R5312" t="s">
        <v>759</v>
      </c>
      <c r="S5312" t="s">
        <v>757</v>
      </c>
      <c r="T5312" t="s">
        <v>757</v>
      </c>
      <c r="U5312" t="s">
        <v>757</v>
      </c>
      <c r="V5312" t="s">
        <v>756</v>
      </c>
      <c r="W5312" t="s">
        <v>756</v>
      </c>
      <c r="X5312" t="s">
        <v>4617</v>
      </c>
      <c r="Y5312" t="str">
        <f t="shared" si="1164"/>
        <v>diciembre</v>
      </c>
      <c r="Z5312">
        <f>YEAR(BD_PONDERACIONES[[#This Row],[Fecha Ejecución del Ticket]])</f>
        <v>2022</v>
      </c>
      <c r="AA5312" t="str">
        <f t="shared" si="1165"/>
        <v>febrero</v>
      </c>
      <c r="AB5312">
        <f>YEAR(BD_PONDERACIONES[[#This Row],[Fecha de Inspección]])</f>
        <v>2023</v>
      </c>
      <c r="AC5312">
        <f t="shared" si="1166"/>
        <v>0.5</v>
      </c>
      <c r="AD5312">
        <f t="shared" si="1167"/>
        <v>0.5</v>
      </c>
      <c r="AE5312">
        <f t="shared" si="1168"/>
        <v>0.5</v>
      </c>
      <c r="AF5312">
        <f t="shared" si="1169"/>
        <v>0.5</v>
      </c>
      <c r="AG5312">
        <f t="shared" si="1170"/>
        <v>0.5</v>
      </c>
      <c r="AH5312">
        <f t="shared" si="1171"/>
        <v>0.5</v>
      </c>
      <c r="AI5312">
        <f t="shared" si="1172"/>
        <v>0.25</v>
      </c>
      <c r="AJ5312">
        <f t="shared" si="1173"/>
        <v>0.25</v>
      </c>
      <c r="AK5312">
        <f t="shared" si="1174"/>
        <v>0.5</v>
      </c>
      <c r="AL5312">
        <f t="shared" si="1175"/>
        <v>0.5</v>
      </c>
      <c r="AM5312">
        <f t="shared" si="1176"/>
        <v>0.5</v>
      </c>
      <c r="AN5312" s="6">
        <f t="shared" si="1177"/>
        <v>1</v>
      </c>
      <c r="AO5312" t="str">
        <f>VLOOKUP(BD_PONDERACIONES[[#This Row],[Comuna]],Tabla3[#All],2,0)</f>
        <v>Florida</v>
      </c>
    </row>
    <row r="5313" spans="1:41" x14ac:dyDescent="0.35">
      <c r="A5313" t="s">
        <v>25062</v>
      </c>
      <c r="B5313" t="s">
        <v>25063</v>
      </c>
      <c r="C5313" t="s">
        <v>25064</v>
      </c>
      <c r="D5313" s="5">
        <v>44977</v>
      </c>
      <c r="E5313" s="5">
        <v>44929</v>
      </c>
      <c r="F5313" t="s">
        <v>753</v>
      </c>
      <c r="G5313" t="s">
        <v>25065</v>
      </c>
      <c r="H5313" t="s">
        <v>1809</v>
      </c>
      <c r="J5313" t="s">
        <v>756</v>
      </c>
      <c r="K5313" t="s">
        <v>756</v>
      </c>
      <c r="L5313" t="s">
        <v>773</v>
      </c>
      <c r="M5313" t="s">
        <v>773</v>
      </c>
      <c r="N5313" t="s">
        <v>756</v>
      </c>
      <c r="O5313" t="s">
        <v>756</v>
      </c>
      <c r="P5313" t="s">
        <v>758</v>
      </c>
      <c r="Q5313" t="s">
        <v>759</v>
      </c>
      <c r="R5313" t="s">
        <v>759</v>
      </c>
      <c r="S5313" t="s">
        <v>757</v>
      </c>
      <c r="T5313" t="s">
        <v>757</v>
      </c>
      <c r="U5313" t="s">
        <v>757</v>
      </c>
      <c r="V5313" t="s">
        <v>756</v>
      </c>
      <c r="W5313" t="s">
        <v>756</v>
      </c>
      <c r="X5313" t="s">
        <v>25066</v>
      </c>
      <c r="Y5313" t="str">
        <f t="shared" si="1164"/>
        <v>enero</v>
      </c>
      <c r="Z5313">
        <f>YEAR(BD_PONDERACIONES[[#This Row],[Fecha Ejecución del Ticket]])</f>
        <v>2023</v>
      </c>
      <c r="AA5313" t="str">
        <f t="shared" si="1165"/>
        <v>febrero</v>
      </c>
      <c r="AB5313">
        <f>YEAR(BD_PONDERACIONES[[#This Row],[Fecha de Inspección]])</f>
        <v>2023</v>
      </c>
      <c r="AC5313">
        <f t="shared" si="1166"/>
        <v>0.5</v>
      </c>
      <c r="AD5313">
        <f t="shared" si="1167"/>
        <v>0.5</v>
      </c>
      <c r="AE5313">
        <f t="shared" si="1168"/>
        <v>0</v>
      </c>
      <c r="AF5313">
        <f t="shared" si="1169"/>
        <v>0</v>
      </c>
      <c r="AG5313">
        <f t="shared" si="1170"/>
        <v>0.5</v>
      </c>
      <c r="AH5313">
        <f t="shared" si="1171"/>
        <v>0.5</v>
      </c>
      <c r="AI5313">
        <f t="shared" si="1172"/>
        <v>0.25</v>
      </c>
      <c r="AJ5313">
        <f t="shared" si="1173"/>
        <v>0.25</v>
      </c>
      <c r="AK5313">
        <f t="shared" si="1174"/>
        <v>0.5</v>
      </c>
      <c r="AL5313">
        <f t="shared" si="1175"/>
        <v>0.5</v>
      </c>
      <c r="AM5313">
        <f t="shared" si="1176"/>
        <v>0.5</v>
      </c>
      <c r="AN5313" s="6">
        <f t="shared" si="1177"/>
        <v>0.7</v>
      </c>
      <c r="AO5313" t="str">
        <f>VLOOKUP(BD_PONDERACIONES[[#This Row],[Comuna]],Tabla3[#All],2,0)</f>
        <v>Florida</v>
      </c>
    </row>
    <row r="5314" spans="1:41" x14ac:dyDescent="0.35">
      <c r="A5314" t="s">
        <v>25067</v>
      </c>
      <c r="B5314" t="s">
        <v>25068</v>
      </c>
      <c r="C5314" t="s">
        <v>25069</v>
      </c>
      <c r="D5314" s="5">
        <v>44977</v>
      </c>
      <c r="E5314" s="5">
        <v>44932</v>
      </c>
      <c r="F5314" t="s">
        <v>753</v>
      </c>
      <c r="G5314" t="s">
        <v>25070</v>
      </c>
      <c r="H5314" t="s">
        <v>1809</v>
      </c>
      <c r="J5314" t="s">
        <v>756</v>
      </c>
      <c r="K5314" t="s">
        <v>756</v>
      </c>
      <c r="L5314" t="s">
        <v>757</v>
      </c>
      <c r="M5314" t="s">
        <v>757</v>
      </c>
      <c r="N5314" t="s">
        <v>756</v>
      </c>
      <c r="O5314" t="s">
        <v>756</v>
      </c>
      <c r="P5314" t="s">
        <v>758</v>
      </c>
      <c r="Q5314" t="s">
        <v>759</v>
      </c>
      <c r="R5314" t="s">
        <v>759</v>
      </c>
      <c r="S5314" t="s">
        <v>757</v>
      </c>
      <c r="T5314" t="s">
        <v>757</v>
      </c>
      <c r="U5314" t="s">
        <v>757</v>
      </c>
      <c r="V5314" t="s">
        <v>756</v>
      </c>
      <c r="W5314" t="s">
        <v>756</v>
      </c>
      <c r="X5314" t="s">
        <v>25071</v>
      </c>
      <c r="Y5314" t="str">
        <f t="shared" si="1164"/>
        <v>enero</v>
      </c>
      <c r="Z5314">
        <f>YEAR(BD_PONDERACIONES[[#This Row],[Fecha Ejecución del Ticket]])</f>
        <v>2023</v>
      </c>
      <c r="AA5314" t="str">
        <f t="shared" si="1165"/>
        <v>febrero</v>
      </c>
      <c r="AB5314">
        <f>YEAR(BD_PONDERACIONES[[#This Row],[Fecha de Inspección]])</f>
        <v>2023</v>
      </c>
      <c r="AC5314">
        <f t="shared" si="1166"/>
        <v>0.5</v>
      </c>
      <c r="AD5314">
        <f t="shared" si="1167"/>
        <v>0.5</v>
      </c>
      <c r="AE5314">
        <f t="shared" si="1168"/>
        <v>0.5</v>
      </c>
      <c r="AF5314">
        <f t="shared" si="1169"/>
        <v>0.5</v>
      </c>
      <c r="AG5314">
        <f t="shared" si="1170"/>
        <v>0.5</v>
      </c>
      <c r="AH5314">
        <f t="shared" si="1171"/>
        <v>0.5</v>
      </c>
      <c r="AI5314">
        <f t="shared" si="1172"/>
        <v>0.25</v>
      </c>
      <c r="AJ5314">
        <f t="shared" si="1173"/>
        <v>0.25</v>
      </c>
      <c r="AK5314">
        <f t="shared" si="1174"/>
        <v>0.5</v>
      </c>
      <c r="AL5314">
        <f t="shared" si="1175"/>
        <v>0.5</v>
      </c>
      <c r="AM5314">
        <f t="shared" si="1176"/>
        <v>0.5</v>
      </c>
      <c r="AN5314" s="6">
        <f t="shared" si="1177"/>
        <v>1</v>
      </c>
      <c r="AO5314" t="str">
        <f>VLOOKUP(BD_PONDERACIONES[[#This Row],[Comuna]],Tabla3[#All],2,0)</f>
        <v>Florida</v>
      </c>
    </row>
    <row r="5315" spans="1:41" x14ac:dyDescent="0.35">
      <c r="A5315" t="s">
        <v>25072</v>
      </c>
      <c r="B5315" t="s">
        <v>25073</v>
      </c>
      <c r="C5315" t="s">
        <v>25074</v>
      </c>
      <c r="D5315" s="5">
        <v>44977</v>
      </c>
      <c r="E5315" s="5">
        <v>44936</v>
      </c>
      <c r="F5315" t="s">
        <v>753</v>
      </c>
      <c r="G5315" t="s">
        <v>25070</v>
      </c>
      <c r="H5315" t="s">
        <v>1809</v>
      </c>
      <c r="J5315" t="s">
        <v>756</v>
      </c>
      <c r="K5315" t="s">
        <v>756</v>
      </c>
      <c r="L5315" t="s">
        <v>757</v>
      </c>
      <c r="M5315" t="s">
        <v>757</v>
      </c>
      <c r="N5315" t="s">
        <v>756</v>
      </c>
      <c r="O5315" t="s">
        <v>756</v>
      </c>
      <c r="P5315" t="s">
        <v>758</v>
      </c>
      <c r="Q5315" t="s">
        <v>759</v>
      </c>
      <c r="R5315" t="s">
        <v>759</v>
      </c>
      <c r="S5315" t="s">
        <v>757</v>
      </c>
      <c r="T5315" t="s">
        <v>757</v>
      </c>
      <c r="U5315" t="s">
        <v>757</v>
      </c>
      <c r="V5315" t="s">
        <v>756</v>
      </c>
      <c r="W5315" t="s">
        <v>756</v>
      </c>
      <c r="X5315" t="s">
        <v>25071</v>
      </c>
      <c r="Y5315" t="str">
        <f t="shared" si="1164"/>
        <v>enero</v>
      </c>
      <c r="Z5315">
        <f>YEAR(BD_PONDERACIONES[[#This Row],[Fecha Ejecución del Ticket]])</f>
        <v>2023</v>
      </c>
      <c r="AA5315" t="str">
        <f t="shared" si="1165"/>
        <v>febrero</v>
      </c>
      <c r="AB5315">
        <f>YEAR(BD_PONDERACIONES[[#This Row],[Fecha de Inspección]])</f>
        <v>2023</v>
      </c>
      <c r="AC5315">
        <f t="shared" si="1166"/>
        <v>0.5</v>
      </c>
      <c r="AD5315">
        <f t="shared" si="1167"/>
        <v>0.5</v>
      </c>
      <c r="AE5315">
        <f t="shared" si="1168"/>
        <v>0.5</v>
      </c>
      <c r="AF5315">
        <f t="shared" si="1169"/>
        <v>0.5</v>
      </c>
      <c r="AG5315">
        <f t="shared" si="1170"/>
        <v>0.5</v>
      </c>
      <c r="AH5315">
        <f t="shared" si="1171"/>
        <v>0.5</v>
      </c>
      <c r="AI5315">
        <f t="shared" si="1172"/>
        <v>0.25</v>
      </c>
      <c r="AJ5315">
        <f t="shared" si="1173"/>
        <v>0.25</v>
      </c>
      <c r="AK5315">
        <f t="shared" si="1174"/>
        <v>0.5</v>
      </c>
      <c r="AL5315">
        <f t="shared" si="1175"/>
        <v>0.5</v>
      </c>
      <c r="AM5315">
        <f t="shared" si="1176"/>
        <v>0.5</v>
      </c>
      <c r="AN5315" s="6">
        <f t="shared" si="1177"/>
        <v>1</v>
      </c>
      <c r="AO5315" t="str">
        <f>VLOOKUP(BD_PONDERACIONES[[#This Row],[Comuna]],Tabla3[#All],2,0)</f>
        <v>Florida</v>
      </c>
    </row>
    <row r="5316" spans="1:41" x14ac:dyDescent="0.35">
      <c r="A5316" t="s">
        <v>25075</v>
      </c>
      <c r="B5316" t="s">
        <v>25076</v>
      </c>
      <c r="C5316" t="s">
        <v>25077</v>
      </c>
      <c r="D5316" s="5">
        <v>44977</v>
      </c>
      <c r="E5316" s="5">
        <v>44940</v>
      </c>
      <c r="F5316" t="s">
        <v>753</v>
      </c>
      <c r="G5316" t="s">
        <v>25078</v>
      </c>
      <c r="H5316" t="s">
        <v>1809</v>
      </c>
      <c r="J5316" t="s">
        <v>756</v>
      </c>
      <c r="K5316" t="s">
        <v>756</v>
      </c>
      <c r="L5316" t="s">
        <v>756</v>
      </c>
      <c r="M5316" t="s">
        <v>756</v>
      </c>
      <c r="N5316" t="s">
        <v>756</v>
      </c>
      <c r="O5316" t="s">
        <v>756</v>
      </c>
      <c r="P5316" t="s">
        <v>758</v>
      </c>
      <c r="Q5316" t="s">
        <v>759</v>
      </c>
      <c r="R5316" t="s">
        <v>759</v>
      </c>
      <c r="S5316" t="s">
        <v>757</v>
      </c>
      <c r="T5316" t="s">
        <v>757</v>
      </c>
      <c r="U5316" t="s">
        <v>757</v>
      </c>
      <c r="V5316" t="s">
        <v>756</v>
      </c>
      <c r="W5316" t="s">
        <v>756</v>
      </c>
      <c r="X5316" t="s">
        <v>8238</v>
      </c>
      <c r="Y5316" t="str">
        <f t="shared" si="1164"/>
        <v>enero</v>
      </c>
      <c r="Z5316">
        <f>YEAR(BD_PONDERACIONES[[#This Row],[Fecha Ejecución del Ticket]])</f>
        <v>2023</v>
      </c>
      <c r="AA5316" t="str">
        <f t="shared" si="1165"/>
        <v>febrero</v>
      </c>
      <c r="AB5316">
        <f>YEAR(BD_PONDERACIONES[[#This Row],[Fecha de Inspección]])</f>
        <v>2023</v>
      </c>
      <c r="AC5316">
        <f t="shared" si="1166"/>
        <v>0.5</v>
      </c>
      <c r="AD5316">
        <f t="shared" si="1167"/>
        <v>0.5</v>
      </c>
      <c r="AE5316">
        <f t="shared" si="1168"/>
        <v>0.5</v>
      </c>
      <c r="AF5316">
        <f t="shared" si="1169"/>
        <v>0.5</v>
      </c>
      <c r="AG5316">
        <f t="shared" si="1170"/>
        <v>0.5</v>
      </c>
      <c r="AH5316">
        <f t="shared" si="1171"/>
        <v>0.5</v>
      </c>
      <c r="AI5316">
        <f t="shared" si="1172"/>
        <v>0.25</v>
      </c>
      <c r="AJ5316">
        <f t="shared" si="1173"/>
        <v>0.25</v>
      </c>
      <c r="AK5316">
        <f t="shared" si="1174"/>
        <v>0.5</v>
      </c>
      <c r="AL5316">
        <f t="shared" si="1175"/>
        <v>0.5</v>
      </c>
      <c r="AM5316">
        <f t="shared" si="1176"/>
        <v>0.5</v>
      </c>
      <c r="AN5316" s="6">
        <f t="shared" si="1177"/>
        <v>1</v>
      </c>
      <c r="AO5316" t="str">
        <f>VLOOKUP(BD_PONDERACIONES[[#This Row],[Comuna]],Tabla3[#All],2,0)</f>
        <v>Florida</v>
      </c>
    </row>
    <row r="5317" spans="1:41" x14ac:dyDescent="0.35">
      <c r="A5317" t="s">
        <v>25079</v>
      </c>
      <c r="B5317" t="s">
        <v>25080</v>
      </c>
      <c r="C5317" t="s">
        <v>25081</v>
      </c>
      <c r="D5317" s="5">
        <v>44977</v>
      </c>
      <c r="E5317" s="5">
        <v>44935</v>
      </c>
      <c r="F5317" t="s">
        <v>753</v>
      </c>
      <c r="G5317" t="s">
        <v>25082</v>
      </c>
      <c r="H5317" t="s">
        <v>1809</v>
      </c>
      <c r="J5317" t="s">
        <v>756</v>
      </c>
      <c r="K5317" t="s">
        <v>756</v>
      </c>
      <c r="L5317" t="s">
        <v>757</v>
      </c>
      <c r="M5317" t="s">
        <v>757</v>
      </c>
      <c r="N5317" t="s">
        <v>756</v>
      </c>
      <c r="O5317" t="s">
        <v>756</v>
      </c>
      <c r="P5317" t="s">
        <v>758</v>
      </c>
      <c r="Q5317" t="s">
        <v>759</v>
      </c>
      <c r="R5317" t="s">
        <v>759</v>
      </c>
      <c r="S5317" t="s">
        <v>757</v>
      </c>
      <c r="T5317" t="s">
        <v>757</v>
      </c>
      <c r="U5317" t="s">
        <v>757</v>
      </c>
      <c r="V5317" t="s">
        <v>756</v>
      </c>
      <c r="W5317" t="s">
        <v>756</v>
      </c>
      <c r="X5317" t="s">
        <v>22148</v>
      </c>
      <c r="Y5317" t="str">
        <f t="shared" si="1164"/>
        <v>enero</v>
      </c>
      <c r="Z5317">
        <f>YEAR(BD_PONDERACIONES[[#This Row],[Fecha Ejecución del Ticket]])</f>
        <v>2023</v>
      </c>
      <c r="AA5317" t="str">
        <f t="shared" si="1165"/>
        <v>febrero</v>
      </c>
      <c r="AB5317">
        <f>YEAR(BD_PONDERACIONES[[#This Row],[Fecha de Inspección]])</f>
        <v>2023</v>
      </c>
      <c r="AC5317">
        <f t="shared" si="1166"/>
        <v>0.5</v>
      </c>
      <c r="AD5317">
        <f t="shared" si="1167"/>
        <v>0.5</v>
      </c>
      <c r="AE5317">
        <f t="shared" si="1168"/>
        <v>0.5</v>
      </c>
      <c r="AF5317">
        <f t="shared" si="1169"/>
        <v>0.5</v>
      </c>
      <c r="AG5317">
        <f t="shared" si="1170"/>
        <v>0.5</v>
      </c>
      <c r="AH5317">
        <f t="shared" si="1171"/>
        <v>0.5</v>
      </c>
      <c r="AI5317">
        <f t="shared" si="1172"/>
        <v>0.25</v>
      </c>
      <c r="AJ5317">
        <f t="shared" si="1173"/>
        <v>0.25</v>
      </c>
      <c r="AK5317">
        <f t="shared" si="1174"/>
        <v>0.5</v>
      </c>
      <c r="AL5317">
        <f t="shared" si="1175"/>
        <v>0.5</v>
      </c>
      <c r="AM5317">
        <f t="shared" si="1176"/>
        <v>0.5</v>
      </c>
      <c r="AN5317" s="6">
        <f t="shared" si="1177"/>
        <v>1</v>
      </c>
      <c r="AO5317" t="str">
        <f>VLOOKUP(BD_PONDERACIONES[[#This Row],[Comuna]],Tabla3[#All],2,0)</f>
        <v>Florida</v>
      </c>
    </row>
    <row r="5318" spans="1:41" x14ac:dyDescent="0.35">
      <c r="A5318" t="s">
        <v>25083</v>
      </c>
      <c r="B5318" t="s">
        <v>25084</v>
      </c>
      <c r="C5318" t="s">
        <v>25085</v>
      </c>
      <c r="D5318" s="5">
        <v>44977</v>
      </c>
      <c r="E5318" s="5">
        <v>44928</v>
      </c>
      <c r="F5318" t="s">
        <v>753</v>
      </c>
      <c r="G5318" t="s">
        <v>25086</v>
      </c>
      <c r="H5318" t="s">
        <v>1809</v>
      </c>
      <c r="J5318" t="s">
        <v>756</v>
      </c>
      <c r="K5318" t="s">
        <v>756</v>
      </c>
      <c r="L5318" t="s">
        <v>757</v>
      </c>
      <c r="M5318" t="s">
        <v>757</v>
      </c>
      <c r="N5318" t="s">
        <v>756</v>
      </c>
      <c r="O5318" t="s">
        <v>756</v>
      </c>
      <c r="P5318" t="s">
        <v>765</v>
      </c>
      <c r="Q5318" t="s">
        <v>759</v>
      </c>
      <c r="R5318" t="s">
        <v>759</v>
      </c>
      <c r="S5318" t="s">
        <v>757</v>
      </c>
      <c r="T5318" t="s">
        <v>757</v>
      </c>
      <c r="U5318" t="s">
        <v>757</v>
      </c>
      <c r="V5318" t="s">
        <v>756</v>
      </c>
      <c r="W5318" t="s">
        <v>756</v>
      </c>
      <c r="X5318" t="s">
        <v>25087</v>
      </c>
      <c r="Y5318" t="str">
        <f t="shared" si="1164"/>
        <v>enero</v>
      </c>
      <c r="Z5318">
        <f>YEAR(BD_PONDERACIONES[[#This Row],[Fecha Ejecución del Ticket]])</f>
        <v>2023</v>
      </c>
      <c r="AA5318" t="str">
        <f t="shared" si="1165"/>
        <v>febrero</v>
      </c>
      <c r="AB5318">
        <f>YEAR(BD_PONDERACIONES[[#This Row],[Fecha de Inspección]])</f>
        <v>2023</v>
      </c>
      <c r="AC5318">
        <f t="shared" si="1166"/>
        <v>0.5</v>
      </c>
      <c r="AD5318">
        <f t="shared" si="1167"/>
        <v>0.5</v>
      </c>
      <c r="AE5318">
        <f t="shared" si="1168"/>
        <v>0.5</v>
      </c>
      <c r="AF5318">
        <f t="shared" si="1169"/>
        <v>0.5</v>
      </c>
      <c r="AG5318">
        <f t="shared" si="1170"/>
        <v>0.5</v>
      </c>
      <c r="AH5318">
        <f t="shared" si="1171"/>
        <v>0.5</v>
      </c>
      <c r="AI5318">
        <f t="shared" si="1172"/>
        <v>0.25</v>
      </c>
      <c r="AJ5318">
        <f t="shared" si="1173"/>
        <v>0.25</v>
      </c>
      <c r="AK5318">
        <f t="shared" si="1174"/>
        <v>0.5</v>
      </c>
      <c r="AL5318">
        <f t="shared" si="1175"/>
        <v>0.5</v>
      </c>
      <c r="AM5318">
        <f t="shared" si="1176"/>
        <v>0.5</v>
      </c>
      <c r="AN5318" s="6">
        <f t="shared" si="1177"/>
        <v>1</v>
      </c>
      <c r="AO5318" t="str">
        <f>VLOOKUP(BD_PONDERACIONES[[#This Row],[Comuna]],Tabla3[#All],2,0)</f>
        <v>Florida</v>
      </c>
    </row>
    <row r="5319" spans="1:41" x14ac:dyDescent="0.35">
      <c r="A5319" t="s">
        <v>25088</v>
      </c>
      <c r="B5319" t="s">
        <v>25089</v>
      </c>
      <c r="C5319" t="s">
        <v>25090</v>
      </c>
      <c r="D5319" s="5">
        <v>44977</v>
      </c>
      <c r="E5319" s="5">
        <v>44907</v>
      </c>
      <c r="F5319" t="s">
        <v>763</v>
      </c>
      <c r="G5319" t="s">
        <v>25091</v>
      </c>
      <c r="H5319" t="s">
        <v>755</v>
      </c>
      <c r="J5319" t="s">
        <v>756</v>
      </c>
      <c r="K5319" t="s">
        <v>756</v>
      </c>
      <c r="L5319" t="s">
        <v>757</v>
      </c>
      <c r="M5319" t="s">
        <v>757</v>
      </c>
      <c r="N5319" t="s">
        <v>756</v>
      </c>
      <c r="O5319" t="s">
        <v>756</v>
      </c>
      <c r="P5319" t="s">
        <v>758</v>
      </c>
      <c r="Q5319" t="s">
        <v>759</v>
      </c>
      <c r="R5319" t="s">
        <v>759</v>
      </c>
      <c r="S5319" t="s">
        <v>757</v>
      </c>
      <c r="T5319" t="s">
        <v>757</v>
      </c>
      <c r="U5319" t="s">
        <v>757</v>
      </c>
      <c r="V5319" t="s">
        <v>756</v>
      </c>
      <c r="W5319" t="s">
        <v>768</v>
      </c>
      <c r="X5319" t="s">
        <v>25092</v>
      </c>
      <c r="Y5319" t="str">
        <f t="shared" si="1164"/>
        <v>diciembre</v>
      </c>
      <c r="Z5319">
        <f>YEAR(BD_PONDERACIONES[[#This Row],[Fecha Ejecución del Ticket]])</f>
        <v>2022</v>
      </c>
      <c r="AA5319" t="str">
        <f t="shared" si="1165"/>
        <v>febrero</v>
      </c>
      <c r="AB5319">
        <f>YEAR(BD_PONDERACIONES[[#This Row],[Fecha de Inspección]])</f>
        <v>2023</v>
      </c>
      <c r="AC5319">
        <f t="shared" si="1166"/>
        <v>0.5</v>
      </c>
      <c r="AD5319">
        <f t="shared" si="1167"/>
        <v>0.5</v>
      </c>
      <c r="AE5319">
        <f t="shared" si="1168"/>
        <v>0.5</v>
      </c>
      <c r="AF5319">
        <f t="shared" si="1169"/>
        <v>0.5</v>
      </c>
      <c r="AG5319">
        <f t="shared" si="1170"/>
        <v>0.5</v>
      </c>
      <c r="AH5319">
        <f t="shared" si="1171"/>
        <v>0.5</v>
      </c>
      <c r="AI5319">
        <f t="shared" si="1172"/>
        <v>0.25</v>
      </c>
      <c r="AJ5319">
        <f t="shared" si="1173"/>
        <v>0.25</v>
      </c>
      <c r="AK5319">
        <f t="shared" si="1174"/>
        <v>0.5</v>
      </c>
      <c r="AL5319">
        <f t="shared" si="1175"/>
        <v>0.5</v>
      </c>
      <c r="AM5319">
        <f t="shared" si="1176"/>
        <v>0.17499999999999999</v>
      </c>
      <c r="AN5319" s="6">
        <f t="shared" si="1177"/>
        <v>0.93500000000000005</v>
      </c>
      <c r="AO5319" t="str">
        <f>VLOOKUP(BD_PONDERACIONES[[#This Row],[Comuna]],Tabla3[#All],2,0)</f>
        <v>Florida</v>
      </c>
    </row>
    <row r="5320" spans="1:41" x14ac:dyDescent="0.35">
      <c r="A5320" t="s">
        <v>25093</v>
      </c>
      <c r="B5320" t="s">
        <v>25094</v>
      </c>
      <c r="C5320" t="s">
        <v>25095</v>
      </c>
      <c r="D5320" s="5">
        <v>44977</v>
      </c>
      <c r="E5320" s="5">
        <v>44900</v>
      </c>
      <c r="F5320" t="s">
        <v>763</v>
      </c>
      <c r="G5320" t="s">
        <v>3992</v>
      </c>
      <c r="H5320" t="s">
        <v>755</v>
      </c>
      <c r="J5320" t="s">
        <v>756</v>
      </c>
      <c r="K5320" t="s">
        <v>756</v>
      </c>
      <c r="L5320" t="s">
        <v>757</v>
      </c>
      <c r="M5320" t="s">
        <v>757</v>
      </c>
      <c r="N5320" t="s">
        <v>756</v>
      </c>
      <c r="O5320" t="s">
        <v>756</v>
      </c>
      <c r="P5320" t="s">
        <v>758</v>
      </c>
      <c r="Q5320" t="s">
        <v>759</v>
      </c>
      <c r="R5320" t="s">
        <v>759</v>
      </c>
      <c r="S5320" t="s">
        <v>757</v>
      </c>
      <c r="T5320" t="s">
        <v>757</v>
      </c>
      <c r="U5320" t="s">
        <v>757</v>
      </c>
      <c r="V5320" t="s">
        <v>756</v>
      </c>
      <c r="W5320" t="s">
        <v>756</v>
      </c>
      <c r="X5320" t="s">
        <v>4524</v>
      </c>
      <c r="Y5320" t="str">
        <f t="shared" si="1164"/>
        <v>diciembre</v>
      </c>
      <c r="Z5320">
        <f>YEAR(BD_PONDERACIONES[[#This Row],[Fecha Ejecución del Ticket]])</f>
        <v>2022</v>
      </c>
      <c r="AA5320" t="str">
        <f t="shared" si="1165"/>
        <v>febrero</v>
      </c>
      <c r="AB5320">
        <f>YEAR(BD_PONDERACIONES[[#This Row],[Fecha de Inspección]])</f>
        <v>2023</v>
      </c>
      <c r="AC5320">
        <f t="shared" si="1166"/>
        <v>0.5</v>
      </c>
      <c r="AD5320">
        <f t="shared" si="1167"/>
        <v>0.5</v>
      </c>
      <c r="AE5320">
        <f t="shared" si="1168"/>
        <v>0.5</v>
      </c>
      <c r="AF5320">
        <f t="shared" si="1169"/>
        <v>0.5</v>
      </c>
      <c r="AG5320">
        <f t="shared" si="1170"/>
        <v>0.5</v>
      </c>
      <c r="AH5320">
        <f t="shared" si="1171"/>
        <v>0.5</v>
      </c>
      <c r="AI5320">
        <f t="shared" si="1172"/>
        <v>0.25</v>
      </c>
      <c r="AJ5320">
        <f t="shared" si="1173"/>
        <v>0.25</v>
      </c>
      <c r="AK5320">
        <f t="shared" si="1174"/>
        <v>0.5</v>
      </c>
      <c r="AL5320">
        <f t="shared" si="1175"/>
        <v>0.5</v>
      </c>
      <c r="AM5320">
        <f t="shared" si="1176"/>
        <v>0.5</v>
      </c>
      <c r="AN5320" s="6">
        <f t="shared" si="1177"/>
        <v>1</v>
      </c>
      <c r="AO5320" t="str">
        <f>VLOOKUP(BD_PONDERACIONES[[#This Row],[Comuna]],Tabla3[#All],2,0)</f>
        <v>Florida</v>
      </c>
    </row>
    <row r="5321" spans="1:41" x14ac:dyDescent="0.35">
      <c r="A5321" t="s">
        <v>25096</v>
      </c>
      <c r="B5321" t="s">
        <v>25097</v>
      </c>
      <c r="C5321" t="s">
        <v>25098</v>
      </c>
      <c r="D5321" s="5">
        <v>44977</v>
      </c>
      <c r="E5321" s="5">
        <v>44916</v>
      </c>
      <c r="F5321" t="s">
        <v>763</v>
      </c>
      <c r="G5321" t="s">
        <v>25099</v>
      </c>
      <c r="H5321" t="s">
        <v>755</v>
      </c>
      <c r="J5321" t="s">
        <v>756</v>
      </c>
      <c r="K5321" t="s">
        <v>756</v>
      </c>
      <c r="L5321" t="s">
        <v>757</v>
      </c>
      <c r="M5321" t="s">
        <v>757</v>
      </c>
      <c r="N5321" t="s">
        <v>756</v>
      </c>
      <c r="O5321" t="s">
        <v>756</v>
      </c>
      <c r="P5321" t="s">
        <v>758</v>
      </c>
      <c r="Q5321" t="s">
        <v>759</v>
      </c>
      <c r="R5321" t="s">
        <v>759</v>
      </c>
      <c r="S5321" t="s">
        <v>757</v>
      </c>
      <c r="T5321" t="s">
        <v>757</v>
      </c>
      <c r="U5321" t="s">
        <v>757</v>
      </c>
      <c r="V5321" t="s">
        <v>756</v>
      </c>
      <c r="W5321" t="s">
        <v>768</v>
      </c>
      <c r="X5321" t="s">
        <v>25100</v>
      </c>
      <c r="Y5321" t="str">
        <f t="shared" si="1164"/>
        <v>diciembre</v>
      </c>
      <c r="Z5321">
        <f>YEAR(BD_PONDERACIONES[[#This Row],[Fecha Ejecución del Ticket]])</f>
        <v>2022</v>
      </c>
      <c r="AA5321" t="str">
        <f t="shared" si="1165"/>
        <v>febrero</v>
      </c>
      <c r="AB5321">
        <f>YEAR(BD_PONDERACIONES[[#This Row],[Fecha de Inspección]])</f>
        <v>2023</v>
      </c>
      <c r="AC5321">
        <f t="shared" si="1166"/>
        <v>0.5</v>
      </c>
      <c r="AD5321">
        <f t="shared" si="1167"/>
        <v>0.5</v>
      </c>
      <c r="AE5321">
        <f t="shared" si="1168"/>
        <v>0.5</v>
      </c>
      <c r="AF5321">
        <f t="shared" si="1169"/>
        <v>0.5</v>
      </c>
      <c r="AG5321">
        <f t="shared" si="1170"/>
        <v>0.5</v>
      </c>
      <c r="AH5321">
        <f t="shared" si="1171"/>
        <v>0.5</v>
      </c>
      <c r="AI5321">
        <f t="shared" si="1172"/>
        <v>0.25</v>
      </c>
      <c r="AJ5321">
        <f t="shared" si="1173"/>
        <v>0.25</v>
      </c>
      <c r="AK5321">
        <f t="shared" si="1174"/>
        <v>0.5</v>
      </c>
      <c r="AL5321">
        <f t="shared" si="1175"/>
        <v>0.5</v>
      </c>
      <c r="AM5321">
        <f t="shared" si="1176"/>
        <v>0.17499999999999999</v>
      </c>
      <c r="AN5321" s="6">
        <f t="shared" si="1177"/>
        <v>0.93500000000000005</v>
      </c>
      <c r="AO5321" t="str">
        <f>VLOOKUP(BD_PONDERACIONES[[#This Row],[Comuna]],Tabla3[#All],2,0)</f>
        <v>Florida</v>
      </c>
    </row>
    <row r="5322" spans="1:41" x14ac:dyDescent="0.35">
      <c r="A5322" t="s">
        <v>25101</v>
      </c>
      <c r="B5322" t="s">
        <v>25102</v>
      </c>
      <c r="C5322" t="s">
        <v>25103</v>
      </c>
      <c r="D5322" s="5">
        <v>44977</v>
      </c>
      <c r="E5322" s="5">
        <v>44905</v>
      </c>
      <c r="F5322" t="s">
        <v>763</v>
      </c>
      <c r="G5322" t="s">
        <v>25104</v>
      </c>
      <c r="H5322" t="s">
        <v>755</v>
      </c>
      <c r="J5322" t="s">
        <v>756</v>
      </c>
      <c r="K5322" t="s">
        <v>756</v>
      </c>
      <c r="L5322" t="s">
        <v>757</v>
      </c>
      <c r="M5322" t="s">
        <v>757</v>
      </c>
      <c r="N5322" t="s">
        <v>756</v>
      </c>
      <c r="O5322" t="s">
        <v>756</v>
      </c>
      <c r="P5322" t="s">
        <v>758</v>
      </c>
      <c r="Q5322" t="s">
        <v>759</v>
      </c>
      <c r="R5322" t="s">
        <v>759</v>
      </c>
      <c r="S5322" t="s">
        <v>757</v>
      </c>
      <c r="T5322" t="s">
        <v>757</v>
      </c>
      <c r="U5322" t="s">
        <v>757</v>
      </c>
      <c r="V5322" t="s">
        <v>756</v>
      </c>
      <c r="W5322" t="s">
        <v>756</v>
      </c>
      <c r="X5322" t="s">
        <v>4617</v>
      </c>
      <c r="Y5322" t="str">
        <f t="shared" si="1164"/>
        <v>diciembre</v>
      </c>
      <c r="Z5322">
        <f>YEAR(BD_PONDERACIONES[[#This Row],[Fecha Ejecución del Ticket]])</f>
        <v>2022</v>
      </c>
      <c r="AA5322" t="str">
        <f t="shared" si="1165"/>
        <v>febrero</v>
      </c>
      <c r="AB5322">
        <f>YEAR(BD_PONDERACIONES[[#This Row],[Fecha de Inspección]])</f>
        <v>2023</v>
      </c>
      <c r="AC5322">
        <f t="shared" si="1166"/>
        <v>0.5</v>
      </c>
      <c r="AD5322">
        <f t="shared" si="1167"/>
        <v>0.5</v>
      </c>
      <c r="AE5322">
        <f t="shared" si="1168"/>
        <v>0.5</v>
      </c>
      <c r="AF5322">
        <f t="shared" si="1169"/>
        <v>0.5</v>
      </c>
      <c r="AG5322">
        <f t="shared" si="1170"/>
        <v>0.5</v>
      </c>
      <c r="AH5322">
        <f t="shared" si="1171"/>
        <v>0.5</v>
      </c>
      <c r="AI5322">
        <f t="shared" si="1172"/>
        <v>0.25</v>
      </c>
      <c r="AJ5322">
        <f t="shared" si="1173"/>
        <v>0.25</v>
      </c>
      <c r="AK5322">
        <f t="shared" si="1174"/>
        <v>0.5</v>
      </c>
      <c r="AL5322">
        <f t="shared" si="1175"/>
        <v>0.5</v>
      </c>
      <c r="AM5322">
        <f t="shared" si="1176"/>
        <v>0.5</v>
      </c>
      <c r="AN5322" s="6">
        <f t="shared" si="1177"/>
        <v>1</v>
      </c>
      <c r="AO5322" t="str">
        <f>VLOOKUP(BD_PONDERACIONES[[#This Row],[Comuna]],Tabla3[#All],2,0)</f>
        <v>Florida</v>
      </c>
    </row>
    <row r="5323" spans="1:41" x14ac:dyDescent="0.35">
      <c r="A5323" t="s">
        <v>25105</v>
      </c>
      <c r="B5323" t="s">
        <v>25106</v>
      </c>
      <c r="C5323" t="s">
        <v>25107</v>
      </c>
      <c r="D5323" s="5">
        <v>44977</v>
      </c>
      <c r="E5323" s="5">
        <v>44901</v>
      </c>
      <c r="F5323" t="s">
        <v>763</v>
      </c>
      <c r="G5323" t="s">
        <v>25108</v>
      </c>
      <c r="H5323" t="s">
        <v>755</v>
      </c>
      <c r="J5323" t="s">
        <v>756</v>
      </c>
      <c r="K5323" t="s">
        <v>756</v>
      </c>
      <c r="L5323" t="s">
        <v>757</v>
      </c>
      <c r="M5323" t="s">
        <v>757</v>
      </c>
      <c r="N5323" t="s">
        <v>756</v>
      </c>
      <c r="O5323" t="s">
        <v>756</v>
      </c>
      <c r="P5323" t="s">
        <v>758</v>
      </c>
      <c r="Q5323" t="s">
        <v>759</v>
      </c>
      <c r="R5323" t="s">
        <v>759</v>
      </c>
      <c r="S5323" t="s">
        <v>757</v>
      </c>
      <c r="T5323" t="s">
        <v>757</v>
      </c>
      <c r="U5323" t="s">
        <v>757</v>
      </c>
      <c r="V5323" t="s">
        <v>756</v>
      </c>
      <c r="W5323" t="s">
        <v>756</v>
      </c>
      <c r="X5323" t="s">
        <v>804</v>
      </c>
      <c r="Y5323" t="str">
        <f t="shared" si="1164"/>
        <v>diciembre</v>
      </c>
      <c r="Z5323">
        <f>YEAR(BD_PONDERACIONES[[#This Row],[Fecha Ejecución del Ticket]])</f>
        <v>2022</v>
      </c>
      <c r="AA5323" t="str">
        <f t="shared" si="1165"/>
        <v>febrero</v>
      </c>
      <c r="AB5323">
        <f>YEAR(BD_PONDERACIONES[[#This Row],[Fecha de Inspección]])</f>
        <v>2023</v>
      </c>
      <c r="AC5323">
        <f t="shared" si="1166"/>
        <v>0.5</v>
      </c>
      <c r="AD5323">
        <f t="shared" si="1167"/>
        <v>0.5</v>
      </c>
      <c r="AE5323">
        <f t="shared" si="1168"/>
        <v>0.5</v>
      </c>
      <c r="AF5323">
        <f t="shared" si="1169"/>
        <v>0.5</v>
      </c>
      <c r="AG5323">
        <f t="shared" si="1170"/>
        <v>0.5</v>
      </c>
      <c r="AH5323">
        <f t="shared" si="1171"/>
        <v>0.5</v>
      </c>
      <c r="AI5323">
        <f t="shared" si="1172"/>
        <v>0.25</v>
      </c>
      <c r="AJ5323">
        <f t="shared" si="1173"/>
        <v>0.25</v>
      </c>
      <c r="AK5323">
        <f t="shared" si="1174"/>
        <v>0.5</v>
      </c>
      <c r="AL5323">
        <f t="shared" si="1175"/>
        <v>0.5</v>
      </c>
      <c r="AM5323">
        <f t="shared" si="1176"/>
        <v>0.5</v>
      </c>
      <c r="AN5323" s="6">
        <f t="shared" si="1177"/>
        <v>1</v>
      </c>
      <c r="AO5323" t="str">
        <f>VLOOKUP(BD_PONDERACIONES[[#This Row],[Comuna]],Tabla3[#All],2,0)</f>
        <v>Florida</v>
      </c>
    </row>
    <row r="5324" spans="1:41" x14ac:dyDescent="0.35">
      <c r="A5324" t="s">
        <v>25109</v>
      </c>
      <c r="B5324" t="s">
        <v>25110</v>
      </c>
      <c r="C5324" t="s">
        <v>25111</v>
      </c>
      <c r="D5324" s="5">
        <v>44977</v>
      </c>
      <c r="E5324" s="5">
        <v>44910</v>
      </c>
      <c r="F5324" t="s">
        <v>763</v>
      </c>
      <c r="G5324" t="s">
        <v>25112</v>
      </c>
      <c r="H5324" t="s">
        <v>755</v>
      </c>
      <c r="J5324" t="s">
        <v>756</v>
      </c>
      <c r="K5324" t="s">
        <v>756</v>
      </c>
      <c r="L5324" t="s">
        <v>757</v>
      </c>
      <c r="M5324" t="s">
        <v>757</v>
      </c>
      <c r="N5324" t="s">
        <v>756</v>
      </c>
      <c r="O5324" t="s">
        <v>756</v>
      </c>
      <c r="P5324" t="s">
        <v>758</v>
      </c>
      <c r="Q5324" t="s">
        <v>759</v>
      </c>
      <c r="R5324" t="s">
        <v>759</v>
      </c>
      <c r="S5324" t="s">
        <v>757</v>
      </c>
      <c r="T5324" t="s">
        <v>757</v>
      </c>
      <c r="U5324" t="s">
        <v>757</v>
      </c>
      <c r="V5324" t="s">
        <v>756</v>
      </c>
      <c r="W5324" t="s">
        <v>768</v>
      </c>
      <c r="X5324" t="s">
        <v>25113</v>
      </c>
      <c r="Y5324" t="str">
        <f t="shared" si="1164"/>
        <v>diciembre</v>
      </c>
      <c r="Z5324">
        <f>YEAR(BD_PONDERACIONES[[#This Row],[Fecha Ejecución del Ticket]])</f>
        <v>2022</v>
      </c>
      <c r="AA5324" t="str">
        <f t="shared" si="1165"/>
        <v>febrero</v>
      </c>
      <c r="AB5324">
        <f>YEAR(BD_PONDERACIONES[[#This Row],[Fecha de Inspección]])</f>
        <v>2023</v>
      </c>
      <c r="AC5324">
        <f t="shared" si="1166"/>
        <v>0.5</v>
      </c>
      <c r="AD5324">
        <f t="shared" si="1167"/>
        <v>0.5</v>
      </c>
      <c r="AE5324">
        <f t="shared" si="1168"/>
        <v>0.5</v>
      </c>
      <c r="AF5324">
        <f t="shared" si="1169"/>
        <v>0.5</v>
      </c>
      <c r="AG5324">
        <f t="shared" si="1170"/>
        <v>0.5</v>
      </c>
      <c r="AH5324">
        <f t="shared" si="1171"/>
        <v>0.5</v>
      </c>
      <c r="AI5324">
        <f t="shared" si="1172"/>
        <v>0.25</v>
      </c>
      <c r="AJ5324">
        <f t="shared" si="1173"/>
        <v>0.25</v>
      </c>
      <c r="AK5324">
        <f t="shared" si="1174"/>
        <v>0.5</v>
      </c>
      <c r="AL5324">
        <f t="shared" si="1175"/>
        <v>0.5</v>
      </c>
      <c r="AM5324">
        <f t="shared" si="1176"/>
        <v>0.17499999999999999</v>
      </c>
      <c r="AN5324" s="6">
        <f t="shared" si="1177"/>
        <v>0.93500000000000005</v>
      </c>
      <c r="AO5324" t="str">
        <f>VLOOKUP(BD_PONDERACIONES[[#This Row],[Comuna]],Tabla3[#All],2,0)</f>
        <v>Florida</v>
      </c>
    </row>
    <row r="5325" spans="1:41" x14ac:dyDescent="0.35">
      <c r="A5325" t="s">
        <v>25114</v>
      </c>
      <c r="B5325" t="s">
        <v>25115</v>
      </c>
      <c r="C5325" t="s">
        <v>25116</v>
      </c>
      <c r="D5325" s="5">
        <v>44977</v>
      </c>
      <c r="E5325" s="5">
        <v>44900</v>
      </c>
      <c r="F5325" t="s">
        <v>763</v>
      </c>
      <c r="G5325" t="s">
        <v>25117</v>
      </c>
      <c r="H5325" t="s">
        <v>755</v>
      </c>
      <c r="J5325" t="s">
        <v>756</v>
      </c>
      <c r="K5325" t="s">
        <v>756</v>
      </c>
      <c r="L5325" t="s">
        <v>757</v>
      </c>
      <c r="M5325" t="s">
        <v>757</v>
      </c>
      <c r="N5325" t="s">
        <v>756</v>
      </c>
      <c r="O5325" t="s">
        <v>756</v>
      </c>
      <c r="P5325" t="s">
        <v>758</v>
      </c>
      <c r="Q5325" t="s">
        <v>759</v>
      </c>
      <c r="R5325" t="s">
        <v>759</v>
      </c>
      <c r="S5325" t="s">
        <v>757</v>
      </c>
      <c r="T5325" t="s">
        <v>757</v>
      </c>
      <c r="U5325" t="s">
        <v>757</v>
      </c>
      <c r="V5325" t="s">
        <v>773</v>
      </c>
      <c r="W5325" t="s">
        <v>773</v>
      </c>
      <c r="X5325" t="s">
        <v>25118</v>
      </c>
      <c r="Y5325" t="str">
        <f t="shared" si="1164"/>
        <v>diciembre</v>
      </c>
      <c r="Z5325">
        <f>YEAR(BD_PONDERACIONES[[#This Row],[Fecha Ejecución del Ticket]])</f>
        <v>2022</v>
      </c>
      <c r="AA5325" t="str">
        <f t="shared" si="1165"/>
        <v>febrero</v>
      </c>
      <c r="AB5325">
        <f>YEAR(BD_PONDERACIONES[[#This Row],[Fecha de Inspección]])</f>
        <v>2023</v>
      </c>
      <c r="AC5325">
        <f t="shared" si="1166"/>
        <v>0.5</v>
      </c>
      <c r="AD5325">
        <f t="shared" si="1167"/>
        <v>0.5</v>
      </c>
      <c r="AE5325">
        <f t="shared" si="1168"/>
        <v>0.5</v>
      </c>
      <c r="AF5325">
        <f t="shared" si="1169"/>
        <v>0.5</v>
      </c>
      <c r="AG5325">
        <f t="shared" si="1170"/>
        <v>0.5</v>
      </c>
      <c r="AH5325">
        <f t="shared" si="1171"/>
        <v>0.5</v>
      </c>
      <c r="AI5325">
        <f t="shared" si="1172"/>
        <v>0.25</v>
      </c>
      <c r="AJ5325">
        <f t="shared" si="1173"/>
        <v>0.25</v>
      </c>
      <c r="AK5325">
        <f t="shared" si="1174"/>
        <v>0.5</v>
      </c>
      <c r="AL5325">
        <f t="shared" si="1175"/>
        <v>0</v>
      </c>
      <c r="AM5325">
        <f t="shared" si="1176"/>
        <v>0</v>
      </c>
      <c r="AN5325" s="6">
        <f t="shared" si="1177"/>
        <v>0.8</v>
      </c>
      <c r="AO5325" t="str">
        <f>VLOOKUP(BD_PONDERACIONES[[#This Row],[Comuna]],Tabla3[#All],2,0)</f>
        <v>Florida</v>
      </c>
    </row>
    <row r="5326" spans="1:41" x14ac:dyDescent="0.35">
      <c r="A5326" t="s">
        <v>24888</v>
      </c>
      <c r="B5326" t="s">
        <v>24889</v>
      </c>
      <c r="C5326" t="s">
        <v>24890</v>
      </c>
      <c r="D5326" s="5">
        <v>44978</v>
      </c>
      <c r="E5326" s="5">
        <v>44951</v>
      </c>
      <c r="F5326" t="s">
        <v>753</v>
      </c>
      <c r="G5326" t="s">
        <v>24891</v>
      </c>
      <c r="H5326" t="s">
        <v>3795</v>
      </c>
      <c r="J5326" t="s">
        <v>756</v>
      </c>
      <c r="K5326" t="s">
        <v>756</v>
      </c>
      <c r="L5326" t="s">
        <v>773</v>
      </c>
      <c r="M5326" t="s">
        <v>773</v>
      </c>
      <c r="N5326" t="s">
        <v>756</v>
      </c>
      <c r="O5326" t="s">
        <v>756</v>
      </c>
      <c r="P5326" t="s">
        <v>758</v>
      </c>
      <c r="Q5326" t="s">
        <v>759</v>
      </c>
      <c r="R5326" t="s">
        <v>759</v>
      </c>
      <c r="S5326" t="s">
        <v>757</v>
      </c>
      <c r="T5326" t="s">
        <v>757</v>
      </c>
      <c r="U5326" t="s">
        <v>757</v>
      </c>
      <c r="V5326" t="s">
        <v>768</v>
      </c>
      <c r="W5326" t="s">
        <v>756</v>
      </c>
      <c r="X5326" t="s">
        <v>24892</v>
      </c>
      <c r="Y5326" t="str">
        <f t="shared" si="1164"/>
        <v>enero</v>
      </c>
      <c r="Z5326">
        <f>YEAR(BD_PONDERACIONES[[#This Row],[Fecha Ejecución del Ticket]])</f>
        <v>2023</v>
      </c>
      <c r="AA5326" t="str">
        <f t="shared" si="1165"/>
        <v>febrero</v>
      </c>
      <c r="AB5326">
        <f>YEAR(BD_PONDERACIONES[[#This Row],[Fecha de Inspección]])</f>
        <v>2023</v>
      </c>
      <c r="AC5326">
        <f t="shared" si="1166"/>
        <v>0.5</v>
      </c>
      <c r="AD5326">
        <f t="shared" si="1167"/>
        <v>0.5</v>
      </c>
      <c r="AE5326">
        <f t="shared" si="1168"/>
        <v>0</v>
      </c>
      <c r="AF5326">
        <f t="shared" si="1169"/>
        <v>0</v>
      </c>
      <c r="AG5326">
        <f t="shared" si="1170"/>
        <v>0.5</v>
      </c>
      <c r="AH5326">
        <f t="shared" si="1171"/>
        <v>0.5</v>
      </c>
      <c r="AI5326">
        <f t="shared" si="1172"/>
        <v>0.25</v>
      </c>
      <c r="AJ5326">
        <f t="shared" si="1173"/>
        <v>0.25</v>
      </c>
      <c r="AK5326">
        <f t="shared" si="1174"/>
        <v>0.5</v>
      </c>
      <c r="AL5326">
        <f t="shared" si="1175"/>
        <v>0.17499999999999999</v>
      </c>
      <c r="AM5326">
        <f t="shared" si="1176"/>
        <v>0.5</v>
      </c>
      <c r="AN5326" s="6">
        <f t="shared" si="1177"/>
        <v>0.63500000000000001</v>
      </c>
      <c r="AO5326" t="str">
        <f>VLOOKUP(BD_PONDERACIONES[[#This Row],[Comuna]],Tabla3[#All],2,0)</f>
        <v>Cordillera</v>
      </c>
    </row>
    <row r="5327" spans="1:41" x14ac:dyDescent="0.35">
      <c r="A5327" t="s">
        <v>24893</v>
      </c>
      <c r="B5327" t="s">
        <v>24894</v>
      </c>
      <c r="C5327" t="s">
        <v>24895</v>
      </c>
      <c r="D5327" s="5">
        <v>44978</v>
      </c>
      <c r="E5327" s="5">
        <v>44957</v>
      </c>
      <c r="F5327" t="s">
        <v>753</v>
      </c>
      <c r="G5327" t="s">
        <v>24896</v>
      </c>
      <c r="H5327" t="s">
        <v>3795</v>
      </c>
      <c r="J5327" t="s">
        <v>756</v>
      </c>
      <c r="K5327" t="s">
        <v>756</v>
      </c>
      <c r="L5327" t="s">
        <v>757</v>
      </c>
      <c r="M5327" t="s">
        <v>757</v>
      </c>
      <c r="N5327" t="s">
        <v>756</v>
      </c>
      <c r="O5327" t="s">
        <v>756</v>
      </c>
      <c r="P5327" t="s">
        <v>758</v>
      </c>
      <c r="Q5327" t="s">
        <v>759</v>
      </c>
      <c r="R5327" t="s">
        <v>759</v>
      </c>
      <c r="S5327" t="s">
        <v>757</v>
      </c>
      <c r="T5327" t="s">
        <v>757</v>
      </c>
      <c r="U5327" t="s">
        <v>757</v>
      </c>
      <c r="V5327" t="s">
        <v>756</v>
      </c>
      <c r="W5327" t="s">
        <v>756</v>
      </c>
      <c r="X5327" t="s">
        <v>8238</v>
      </c>
      <c r="Y5327" t="str">
        <f t="shared" si="1164"/>
        <v>enero</v>
      </c>
      <c r="Z5327">
        <f>YEAR(BD_PONDERACIONES[[#This Row],[Fecha Ejecución del Ticket]])</f>
        <v>2023</v>
      </c>
      <c r="AA5327" t="str">
        <f t="shared" si="1165"/>
        <v>febrero</v>
      </c>
      <c r="AB5327">
        <f>YEAR(BD_PONDERACIONES[[#This Row],[Fecha de Inspección]])</f>
        <v>2023</v>
      </c>
      <c r="AC5327">
        <f t="shared" si="1166"/>
        <v>0.5</v>
      </c>
      <c r="AD5327">
        <f t="shared" si="1167"/>
        <v>0.5</v>
      </c>
      <c r="AE5327">
        <f t="shared" si="1168"/>
        <v>0.5</v>
      </c>
      <c r="AF5327">
        <f t="shared" si="1169"/>
        <v>0.5</v>
      </c>
      <c r="AG5327">
        <f t="shared" si="1170"/>
        <v>0.5</v>
      </c>
      <c r="AH5327">
        <f t="shared" si="1171"/>
        <v>0.5</v>
      </c>
      <c r="AI5327">
        <f t="shared" si="1172"/>
        <v>0.25</v>
      </c>
      <c r="AJ5327">
        <f t="shared" si="1173"/>
        <v>0.25</v>
      </c>
      <c r="AK5327">
        <f t="shared" si="1174"/>
        <v>0.5</v>
      </c>
      <c r="AL5327">
        <f t="shared" si="1175"/>
        <v>0.5</v>
      </c>
      <c r="AM5327">
        <f t="shared" si="1176"/>
        <v>0.5</v>
      </c>
      <c r="AN5327" s="6">
        <f t="shared" si="1177"/>
        <v>1</v>
      </c>
      <c r="AO5327" t="str">
        <f>VLOOKUP(BD_PONDERACIONES[[#This Row],[Comuna]],Tabla3[#All],2,0)</f>
        <v>Cordillera</v>
      </c>
    </row>
    <row r="5328" spans="1:41" x14ac:dyDescent="0.35">
      <c r="A5328" t="s">
        <v>24897</v>
      </c>
      <c r="B5328" t="s">
        <v>24898</v>
      </c>
      <c r="C5328" t="s">
        <v>24899</v>
      </c>
      <c r="D5328" s="5">
        <v>44978</v>
      </c>
      <c r="E5328" s="5">
        <v>44952</v>
      </c>
      <c r="F5328" t="s">
        <v>753</v>
      </c>
      <c r="G5328" t="s">
        <v>24900</v>
      </c>
      <c r="H5328" t="s">
        <v>3795</v>
      </c>
      <c r="J5328" t="s">
        <v>756</v>
      </c>
      <c r="K5328" t="s">
        <v>756</v>
      </c>
      <c r="L5328" t="s">
        <v>757</v>
      </c>
      <c r="M5328" t="s">
        <v>757</v>
      </c>
      <c r="N5328" t="s">
        <v>756</v>
      </c>
      <c r="O5328" t="s">
        <v>756</v>
      </c>
      <c r="P5328" t="s">
        <v>765</v>
      </c>
      <c r="Q5328" t="s">
        <v>759</v>
      </c>
      <c r="R5328" t="s">
        <v>759</v>
      </c>
      <c r="S5328" t="s">
        <v>757</v>
      </c>
      <c r="T5328" t="s">
        <v>757</v>
      </c>
      <c r="U5328" t="s">
        <v>757</v>
      </c>
      <c r="V5328" t="s">
        <v>756</v>
      </c>
      <c r="W5328" t="s">
        <v>756</v>
      </c>
      <c r="X5328" t="s">
        <v>24901</v>
      </c>
      <c r="Y5328" t="str">
        <f t="shared" si="1164"/>
        <v>enero</v>
      </c>
      <c r="Z5328">
        <f>YEAR(BD_PONDERACIONES[[#This Row],[Fecha Ejecución del Ticket]])</f>
        <v>2023</v>
      </c>
      <c r="AA5328" t="str">
        <f t="shared" si="1165"/>
        <v>febrero</v>
      </c>
      <c r="AB5328">
        <f>YEAR(BD_PONDERACIONES[[#This Row],[Fecha de Inspección]])</f>
        <v>2023</v>
      </c>
      <c r="AC5328">
        <f t="shared" si="1166"/>
        <v>0.5</v>
      </c>
      <c r="AD5328">
        <f t="shared" si="1167"/>
        <v>0.5</v>
      </c>
      <c r="AE5328">
        <f t="shared" si="1168"/>
        <v>0.5</v>
      </c>
      <c r="AF5328">
        <f t="shared" si="1169"/>
        <v>0.5</v>
      </c>
      <c r="AG5328">
        <f t="shared" si="1170"/>
        <v>0.5</v>
      </c>
      <c r="AH5328">
        <f t="shared" si="1171"/>
        <v>0.5</v>
      </c>
      <c r="AI5328">
        <f t="shared" si="1172"/>
        <v>0.25</v>
      </c>
      <c r="AJ5328">
        <f t="shared" si="1173"/>
        <v>0.25</v>
      </c>
      <c r="AK5328">
        <f t="shared" si="1174"/>
        <v>0.5</v>
      </c>
      <c r="AL5328">
        <f t="shared" si="1175"/>
        <v>0.5</v>
      </c>
      <c r="AM5328">
        <f t="shared" si="1176"/>
        <v>0.5</v>
      </c>
      <c r="AN5328" s="6">
        <f t="shared" si="1177"/>
        <v>1</v>
      </c>
      <c r="AO5328" t="str">
        <f>VLOOKUP(BD_PONDERACIONES[[#This Row],[Comuna]],Tabla3[#All],2,0)</f>
        <v>Cordillera</v>
      </c>
    </row>
    <row r="5329" spans="1:41" x14ac:dyDescent="0.35">
      <c r="A5329" t="s">
        <v>24902</v>
      </c>
      <c r="B5329" t="s">
        <v>24903</v>
      </c>
      <c r="C5329" t="s">
        <v>24904</v>
      </c>
      <c r="D5329" s="5">
        <v>44978</v>
      </c>
      <c r="E5329" s="5">
        <v>44957</v>
      </c>
      <c r="F5329" t="s">
        <v>753</v>
      </c>
      <c r="G5329" t="s">
        <v>24905</v>
      </c>
      <c r="H5329" t="s">
        <v>3795</v>
      </c>
      <c r="J5329" t="s">
        <v>756</v>
      </c>
      <c r="K5329" t="s">
        <v>756</v>
      </c>
      <c r="L5329" t="s">
        <v>757</v>
      </c>
      <c r="M5329" t="s">
        <v>757</v>
      </c>
      <c r="N5329" t="s">
        <v>756</v>
      </c>
      <c r="O5329" t="s">
        <v>756</v>
      </c>
      <c r="P5329" t="s">
        <v>758</v>
      </c>
      <c r="Q5329" t="s">
        <v>759</v>
      </c>
      <c r="R5329" t="s">
        <v>759</v>
      </c>
      <c r="S5329" t="s">
        <v>757</v>
      </c>
      <c r="T5329" t="s">
        <v>757</v>
      </c>
      <c r="U5329" t="s">
        <v>757</v>
      </c>
      <c r="V5329" t="s">
        <v>756</v>
      </c>
      <c r="W5329" t="s">
        <v>756</v>
      </c>
      <c r="X5329" t="s">
        <v>24906</v>
      </c>
      <c r="Y5329" t="str">
        <f t="shared" si="1164"/>
        <v>enero</v>
      </c>
      <c r="Z5329">
        <f>YEAR(BD_PONDERACIONES[[#This Row],[Fecha Ejecución del Ticket]])</f>
        <v>2023</v>
      </c>
      <c r="AA5329" t="str">
        <f t="shared" si="1165"/>
        <v>febrero</v>
      </c>
      <c r="AB5329">
        <f>YEAR(BD_PONDERACIONES[[#This Row],[Fecha de Inspección]])</f>
        <v>2023</v>
      </c>
      <c r="AC5329">
        <f t="shared" si="1166"/>
        <v>0.5</v>
      </c>
      <c r="AD5329">
        <f t="shared" si="1167"/>
        <v>0.5</v>
      </c>
      <c r="AE5329">
        <f t="shared" si="1168"/>
        <v>0.5</v>
      </c>
      <c r="AF5329">
        <f t="shared" si="1169"/>
        <v>0.5</v>
      </c>
      <c r="AG5329">
        <f t="shared" si="1170"/>
        <v>0.5</v>
      </c>
      <c r="AH5329">
        <f t="shared" si="1171"/>
        <v>0.5</v>
      </c>
      <c r="AI5329">
        <f t="shared" si="1172"/>
        <v>0.25</v>
      </c>
      <c r="AJ5329">
        <f t="shared" si="1173"/>
        <v>0.25</v>
      </c>
      <c r="AK5329">
        <f t="shared" si="1174"/>
        <v>0.5</v>
      </c>
      <c r="AL5329">
        <f t="shared" si="1175"/>
        <v>0.5</v>
      </c>
      <c r="AM5329">
        <f t="shared" si="1176"/>
        <v>0.5</v>
      </c>
      <c r="AN5329" s="6">
        <f t="shared" si="1177"/>
        <v>1</v>
      </c>
      <c r="AO5329" t="str">
        <f>VLOOKUP(BD_PONDERACIONES[[#This Row],[Comuna]],Tabla3[#All],2,0)</f>
        <v>Cordillera</v>
      </c>
    </row>
    <row r="5330" spans="1:41" x14ac:dyDescent="0.35">
      <c r="A5330" t="s">
        <v>24907</v>
      </c>
      <c r="B5330" t="s">
        <v>24908</v>
      </c>
      <c r="C5330" t="s">
        <v>24909</v>
      </c>
      <c r="D5330" s="5">
        <v>44978</v>
      </c>
      <c r="E5330" s="5">
        <v>44898</v>
      </c>
      <c r="F5330" t="s">
        <v>753</v>
      </c>
      <c r="G5330" t="s">
        <v>22502</v>
      </c>
      <c r="H5330" t="s">
        <v>3795</v>
      </c>
      <c r="J5330" t="s">
        <v>756</v>
      </c>
      <c r="K5330" t="s">
        <v>756</v>
      </c>
      <c r="L5330" t="s">
        <v>773</v>
      </c>
      <c r="M5330" t="s">
        <v>773</v>
      </c>
      <c r="N5330" t="s">
        <v>756</v>
      </c>
      <c r="O5330" t="s">
        <v>756</v>
      </c>
      <c r="P5330" t="s">
        <v>758</v>
      </c>
      <c r="Q5330" t="s">
        <v>759</v>
      </c>
      <c r="R5330" t="s">
        <v>759</v>
      </c>
      <c r="S5330" t="s">
        <v>757</v>
      </c>
      <c r="T5330" t="s">
        <v>757</v>
      </c>
      <c r="U5330" t="s">
        <v>757</v>
      </c>
      <c r="V5330" t="s">
        <v>756</v>
      </c>
      <c r="W5330" t="s">
        <v>756</v>
      </c>
      <c r="X5330" t="s">
        <v>24910</v>
      </c>
      <c r="Y5330" t="str">
        <f t="shared" si="1164"/>
        <v>diciembre</v>
      </c>
      <c r="Z5330">
        <f>YEAR(BD_PONDERACIONES[[#This Row],[Fecha Ejecución del Ticket]])</f>
        <v>2022</v>
      </c>
      <c r="AA5330" t="str">
        <f t="shared" si="1165"/>
        <v>febrero</v>
      </c>
      <c r="AB5330">
        <f>YEAR(BD_PONDERACIONES[[#This Row],[Fecha de Inspección]])</f>
        <v>2023</v>
      </c>
      <c r="AC5330">
        <f t="shared" si="1166"/>
        <v>0.5</v>
      </c>
      <c r="AD5330">
        <f t="shared" si="1167"/>
        <v>0.5</v>
      </c>
      <c r="AE5330">
        <f t="shared" si="1168"/>
        <v>0</v>
      </c>
      <c r="AF5330">
        <f t="shared" si="1169"/>
        <v>0</v>
      </c>
      <c r="AG5330">
        <f t="shared" si="1170"/>
        <v>0.5</v>
      </c>
      <c r="AH5330">
        <f t="shared" si="1171"/>
        <v>0.5</v>
      </c>
      <c r="AI5330">
        <f t="shared" si="1172"/>
        <v>0.25</v>
      </c>
      <c r="AJ5330">
        <f t="shared" si="1173"/>
        <v>0.25</v>
      </c>
      <c r="AK5330">
        <f t="shared" si="1174"/>
        <v>0.5</v>
      </c>
      <c r="AL5330">
        <f t="shared" si="1175"/>
        <v>0.5</v>
      </c>
      <c r="AM5330">
        <f t="shared" si="1176"/>
        <v>0.5</v>
      </c>
      <c r="AN5330" s="6">
        <f t="shared" si="1177"/>
        <v>0.7</v>
      </c>
      <c r="AO5330" t="str">
        <f>VLOOKUP(BD_PONDERACIONES[[#This Row],[Comuna]],Tabla3[#All],2,0)</f>
        <v>Cordillera</v>
      </c>
    </row>
    <row r="5331" spans="1:41" x14ac:dyDescent="0.35">
      <c r="A5331" t="s">
        <v>24911</v>
      </c>
      <c r="B5331" t="s">
        <v>24912</v>
      </c>
      <c r="C5331" t="s">
        <v>24913</v>
      </c>
      <c r="D5331" s="5">
        <v>44978</v>
      </c>
      <c r="E5331" s="5">
        <v>44927</v>
      </c>
      <c r="F5331" t="s">
        <v>753</v>
      </c>
      <c r="G5331" t="s">
        <v>24914</v>
      </c>
      <c r="H5331" t="s">
        <v>3795</v>
      </c>
      <c r="J5331" t="s">
        <v>756</v>
      </c>
      <c r="K5331" t="s">
        <v>756</v>
      </c>
      <c r="L5331" t="s">
        <v>773</v>
      </c>
      <c r="M5331" t="s">
        <v>773</v>
      </c>
      <c r="N5331" t="s">
        <v>756</v>
      </c>
      <c r="O5331" t="s">
        <v>756</v>
      </c>
      <c r="P5331" t="s">
        <v>765</v>
      </c>
      <c r="Q5331" t="s">
        <v>24915</v>
      </c>
      <c r="R5331" t="s">
        <v>759</v>
      </c>
      <c r="S5331" t="s">
        <v>756</v>
      </c>
      <c r="T5331" t="s">
        <v>756</v>
      </c>
      <c r="U5331" t="s">
        <v>756</v>
      </c>
      <c r="V5331" t="s">
        <v>756</v>
      </c>
      <c r="W5331" t="s">
        <v>756</v>
      </c>
      <c r="X5331" t="s">
        <v>24916</v>
      </c>
      <c r="Y5331" t="str">
        <f t="shared" si="1164"/>
        <v>enero</v>
      </c>
      <c r="Z5331">
        <f>YEAR(BD_PONDERACIONES[[#This Row],[Fecha Ejecución del Ticket]])</f>
        <v>2023</v>
      </c>
      <c r="AA5331" t="str">
        <f t="shared" si="1165"/>
        <v>febrero</v>
      </c>
      <c r="AB5331">
        <f>YEAR(BD_PONDERACIONES[[#This Row],[Fecha de Inspección]])</f>
        <v>2023</v>
      </c>
      <c r="AC5331">
        <f t="shared" si="1166"/>
        <v>0.5</v>
      </c>
      <c r="AD5331">
        <f t="shared" si="1167"/>
        <v>0.5</v>
      </c>
      <c r="AE5331">
        <f t="shared" si="1168"/>
        <v>0</v>
      </c>
      <c r="AF5331">
        <f t="shared" si="1169"/>
        <v>0</v>
      </c>
      <c r="AG5331">
        <f t="shared" si="1170"/>
        <v>0.5</v>
      </c>
      <c r="AH5331">
        <f t="shared" si="1171"/>
        <v>0.5</v>
      </c>
      <c r="AI5331">
        <f t="shared" si="1172"/>
        <v>0.25</v>
      </c>
      <c r="AJ5331">
        <f t="shared" si="1173"/>
        <v>0.25</v>
      </c>
      <c r="AK5331">
        <f t="shared" si="1174"/>
        <v>0.5</v>
      </c>
      <c r="AL5331">
        <f t="shared" si="1175"/>
        <v>0.5</v>
      </c>
      <c r="AM5331">
        <f t="shared" si="1176"/>
        <v>0.5</v>
      </c>
      <c r="AN5331" s="6">
        <f t="shared" si="1177"/>
        <v>0.7</v>
      </c>
      <c r="AO5331" t="str">
        <f>VLOOKUP(BD_PONDERACIONES[[#This Row],[Comuna]],Tabla3[#All],2,0)</f>
        <v>Cordillera</v>
      </c>
    </row>
    <row r="5332" spans="1:41" x14ac:dyDescent="0.35">
      <c r="A5332" t="s">
        <v>24917</v>
      </c>
      <c r="B5332" t="s">
        <v>24918</v>
      </c>
      <c r="C5332" t="s">
        <v>24919</v>
      </c>
      <c r="D5332" s="5">
        <v>44978</v>
      </c>
      <c r="E5332" s="5">
        <v>44945</v>
      </c>
      <c r="F5332" t="s">
        <v>753</v>
      </c>
      <c r="G5332" t="s">
        <v>24920</v>
      </c>
      <c r="H5332" t="s">
        <v>3795</v>
      </c>
      <c r="J5332" t="s">
        <v>756</v>
      </c>
      <c r="K5332" t="s">
        <v>756</v>
      </c>
      <c r="L5332" t="s">
        <v>773</v>
      </c>
      <c r="M5332" t="s">
        <v>773</v>
      </c>
      <c r="N5332" t="s">
        <v>756</v>
      </c>
      <c r="O5332" t="s">
        <v>756</v>
      </c>
      <c r="P5332" t="s">
        <v>765</v>
      </c>
      <c r="Q5332" t="s">
        <v>759</v>
      </c>
      <c r="R5332" t="s">
        <v>759</v>
      </c>
      <c r="S5332" t="s">
        <v>757</v>
      </c>
      <c r="T5332" t="s">
        <v>757</v>
      </c>
      <c r="U5332" t="s">
        <v>756</v>
      </c>
      <c r="V5332" t="s">
        <v>756</v>
      </c>
      <c r="W5332" t="s">
        <v>756</v>
      </c>
      <c r="X5332" t="s">
        <v>24921</v>
      </c>
      <c r="Y5332" t="str">
        <f t="shared" si="1164"/>
        <v>enero</v>
      </c>
      <c r="Z5332">
        <f>YEAR(BD_PONDERACIONES[[#This Row],[Fecha Ejecución del Ticket]])</f>
        <v>2023</v>
      </c>
      <c r="AA5332" t="str">
        <f t="shared" si="1165"/>
        <v>febrero</v>
      </c>
      <c r="AB5332">
        <f>YEAR(BD_PONDERACIONES[[#This Row],[Fecha de Inspección]])</f>
        <v>2023</v>
      </c>
      <c r="AC5332">
        <f t="shared" si="1166"/>
        <v>0.5</v>
      </c>
      <c r="AD5332">
        <f t="shared" si="1167"/>
        <v>0.5</v>
      </c>
      <c r="AE5332">
        <f t="shared" si="1168"/>
        <v>0</v>
      </c>
      <c r="AF5332">
        <f t="shared" si="1169"/>
        <v>0</v>
      </c>
      <c r="AG5332">
        <f t="shared" si="1170"/>
        <v>0.5</v>
      </c>
      <c r="AH5332">
        <f t="shared" si="1171"/>
        <v>0.5</v>
      </c>
      <c r="AI5332">
        <f t="shared" si="1172"/>
        <v>0.25</v>
      </c>
      <c r="AJ5332">
        <f t="shared" si="1173"/>
        <v>0.25</v>
      </c>
      <c r="AK5332">
        <f t="shared" si="1174"/>
        <v>0.5</v>
      </c>
      <c r="AL5332">
        <f t="shared" si="1175"/>
        <v>0.5</v>
      </c>
      <c r="AM5332">
        <f t="shared" si="1176"/>
        <v>0.5</v>
      </c>
      <c r="AN5332" s="6">
        <f t="shared" si="1177"/>
        <v>0.7</v>
      </c>
      <c r="AO5332" t="str">
        <f>VLOOKUP(BD_PONDERACIONES[[#This Row],[Comuna]],Tabla3[#All],2,0)</f>
        <v>Cordillera</v>
      </c>
    </row>
    <row r="5333" spans="1:41" x14ac:dyDescent="0.35">
      <c r="A5333" t="s">
        <v>24922</v>
      </c>
      <c r="B5333" t="s">
        <v>24923</v>
      </c>
      <c r="C5333" t="s">
        <v>24924</v>
      </c>
      <c r="D5333" s="5">
        <v>44978</v>
      </c>
      <c r="E5333" s="5">
        <v>44945</v>
      </c>
      <c r="F5333" t="s">
        <v>753</v>
      </c>
      <c r="G5333" t="s">
        <v>24920</v>
      </c>
      <c r="H5333" t="s">
        <v>3795</v>
      </c>
      <c r="J5333" t="s">
        <v>756</v>
      </c>
      <c r="K5333" t="s">
        <v>756</v>
      </c>
      <c r="L5333" t="s">
        <v>757</v>
      </c>
      <c r="M5333" t="s">
        <v>757</v>
      </c>
      <c r="N5333" t="s">
        <v>756</v>
      </c>
      <c r="O5333" t="s">
        <v>756</v>
      </c>
      <c r="P5333" t="s">
        <v>765</v>
      </c>
      <c r="Q5333" t="s">
        <v>759</v>
      </c>
      <c r="R5333" t="s">
        <v>759</v>
      </c>
      <c r="S5333" t="s">
        <v>757</v>
      </c>
      <c r="T5333" t="s">
        <v>757</v>
      </c>
      <c r="U5333" t="s">
        <v>756</v>
      </c>
      <c r="V5333" t="s">
        <v>756</v>
      </c>
      <c r="W5333" t="s">
        <v>756</v>
      </c>
      <c r="X5333" t="s">
        <v>24925</v>
      </c>
      <c r="Y5333" t="str">
        <f t="shared" si="1164"/>
        <v>enero</v>
      </c>
      <c r="Z5333">
        <f>YEAR(BD_PONDERACIONES[[#This Row],[Fecha Ejecución del Ticket]])</f>
        <v>2023</v>
      </c>
      <c r="AA5333" t="str">
        <f t="shared" si="1165"/>
        <v>febrero</v>
      </c>
      <c r="AB5333">
        <f>YEAR(BD_PONDERACIONES[[#This Row],[Fecha de Inspección]])</f>
        <v>2023</v>
      </c>
      <c r="AC5333">
        <f t="shared" si="1166"/>
        <v>0.5</v>
      </c>
      <c r="AD5333">
        <f t="shared" si="1167"/>
        <v>0.5</v>
      </c>
      <c r="AE5333">
        <f t="shared" si="1168"/>
        <v>0.5</v>
      </c>
      <c r="AF5333">
        <f t="shared" si="1169"/>
        <v>0.5</v>
      </c>
      <c r="AG5333">
        <f t="shared" si="1170"/>
        <v>0.5</v>
      </c>
      <c r="AH5333">
        <f t="shared" si="1171"/>
        <v>0.5</v>
      </c>
      <c r="AI5333">
        <f t="shared" si="1172"/>
        <v>0.25</v>
      </c>
      <c r="AJ5333">
        <f t="shared" si="1173"/>
        <v>0.25</v>
      </c>
      <c r="AK5333">
        <f t="shared" si="1174"/>
        <v>0.5</v>
      </c>
      <c r="AL5333">
        <f t="shared" si="1175"/>
        <v>0.5</v>
      </c>
      <c r="AM5333">
        <f t="shared" si="1176"/>
        <v>0.5</v>
      </c>
      <c r="AN5333" s="6">
        <f t="shared" si="1177"/>
        <v>1</v>
      </c>
      <c r="AO5333" t="str">
        <f>VLOOKUP(BD_PONDERACIONES[[#This Row],[Comuna]],Tabla3[#All],2,0)</f>
        <v>Cordillera</v>
      </c>
    </row>
    <row r="5334" spans="1:41" x14ac:dyDescent="0.35">
      <c r="A5334" t="s">
        <v>24926</v>
      </c>
      <c r="B5334" t="s">
        <v>24927</v>
      </c>
      <c r="C5334" t="s">
        <v>24928</v>
      </c>
      <c r="D5334" s="5">
        <v>44978</v>
      </c>
      <c r="E5334" s="5">
        <v>44952</v>
      </c>
      <c r="F5334" t="s">
        <v>753</v>
      </c>
      <c r="G5334" t="s">
        <v>24929</v>
      </c>
      <c r="H5334" t="s">
        <v>3795</v>
      </c>
      <c r="J5334" t="s">
        <v>756</v>
      </c>
      <c r="K5334" t="s">
        <v>756</v>
      </c>
      <c r="L5334" t="s">
        <v>757</v>
      </c>
      <c r="M5334" t="s">
        <v>757</v>
      </c>
      <c r="N5334" t="s">
        <v>756</v>
      </c>
      <c r="O5334" t="s">
        <v>756</v>
      </c>
      <c r="P5334" t="s">
        <v>758</v>
      </c>
      <c r="Q5334" t="s">
        <v>759</v>
      </c>
      <c r="R5334" t="s">
        <v>759</v>
      </c>
      <c r="S5334" t="s">
        <v>757</v>
      </c>
      <c r="T5334" t="s">
        <v>757</v>
      </c>
      <c r="U5334" t="s">
        <v>757</v>
      </c>
      <c r="V5334" t="s">
        <v>756</v>
      </c>
      <c r="W5334" t="s">
        <v>756</v>
      </c>
      <c r="X5334" t="s">
        <v>8238</v>
      </c>
      <c r="Y5334" t="str">
        <f t="shared" si="1164"/>
        <v>enero</v>
      </c>
      <c r="Z5334">
        <f>YEAR(BD_PONDERACIONES[[#This Row],[Fecha Ejecución del Ticket]])</f>
        <v>2023</v>
      </c>
      <c r="AA5334" t="str">
        <f t="shared" si="1165"/>
        <v>febrero</v>
      </c>
      <c r="AB5334">
        <f>YEAR(BD_PONDERACIONES[[#This Row],[Fecha de Inspección]])</f>
        <v>2023</v>
      </c>
      <c r="AC5334">
        <f t="shared" si="1166"/>
        <v>0.5</v>
      </c>
      <c r="AD5334">
        <f t="shared" si="1167"/>
        <v>0.5</v>
      </c>
      <c r="AE5334">
        <f t="shared" si="1168"/>
        <v>0.5</v>
      </c>
      <c r="AF5334">
        <f t="shared" si="1169"/>
        <v>0.5</v>
      </c>
      <c r="AG5334">
        <f t="shared" si="1170"/>
        <v>0.5</v>
      </c>
      <c r="AH5334">
        <f t="shared" si="1171"/>
        <v>0.5</v>
      </c>
      <c r="AI5334">
        <f t="shared" si="1172"/>
        <v>0.25</v>
      </c>
      <c r="AJ5334">
        <f t="shared" si="1173"/>
        <v>0.25</v>
      </c>
      <c r="AK5334">
        <f t="shared" si="1174"/>
        <v>0.5</v>
      </c>
      <c r="AL5334">
        <f t="shared" si="1175"/>
        <v>0.5</v>
      </c>
      <c r="AM5334">
        <f t="shared" si="1176"/>
        <v>0.5</v>
      </c>
      <c r="AN5334" s="6">
        <f t="shared" si="1177"/>
        <v>1</v>
      </c>
      <c r="AO5334" t="str">
        <f>VLOOKUP(BD_PONDERACIONES[[#This Row],[Comuna]],Tabla3[#All],2,0)</f>
        <v>Cordillera</v>
      </c>
    </row>
    <row r="5335" spans="1:41" x14ac:dyDescent="0.35">
      <c r="A5335" t="s">
        <v>24930</v>
      </c>
      <c r="B5335" t="s">
        <v>24931</v>
      </c>
      <c r="C5335" t="s">
        <v>24932</v>
      </c>
      <c r="D5335" s="5">
        <v>44978</v>
      </c>
      <c r="E5335" s="5">
        <v>44929</v>
      </c>
      <c r="F5335" t="s">
        <v>753</v>
      </c>
      <c r="G5335" t="s">
        <v>24933</v>
      </c>
      <c r="H5335" t="s">
        <v>3795</v>
      </c>
      <c r="J5335" t="s">
        <v>756</v>
      </c>
      <c r="K5335" t="s">
        <v>756</v>
      </c>
      <c r="L5335" t="s">
        <v>757</v>
      </c>
      <c r="M5335" t="s">
        <v>757</v>
      </c>
      <c r="N5335" t="s">
        <v>756</v>
      </c>
      <c r="O5335" t="s">
        <v>756</v>
      </c>
      <c r="P5335" t="s">
        <v>758</v>
      </c>
      <c r="Q5335" t="s">
        <v>759</v>
      </c>
      <c r="R5335" t="s">
        <v>759</v>
      </c>
      <c r="S5335" t="s">
        <v>757</v>
      </c>
      <c r="T5335" t="s">
        <v>757</v>
      </c>
      <c r="U5335" t="s">
        <v>757</v>
      </c>
      <c r="V5335" t="s">
        <v>756</v>
      </c>
      <c r="W5335" t="s">
        <v>756</v>
      </c>
      <c r="X5335" t="s">
        <v>8238</v>
      </c>
      <c r="Y5335" t="str">
        <f t="shared" si="1164"/>
        <v>enero</v>
      </c>
      <c r="Z5335">
        <f>YEAR(BD_PONDERACIONES[[#This Row],[Fecha Ejecución del Ticket]])</f>
        <v>2023</v>
      </c>
      <c r="AA5335" t="str">
        <f t="shared" si="1165"/>
        <v>febrero</v>
      </c>
      <c r="AB5335">
        <f>YEAR(BD_PONDERACIONES[[#This Row],[Fecha de Inspección]])</f>
        <v>2023</v>
      </c>
      <c r="AC5335">
        <f t="shared" si="1166"/>
        <v>0.5</v>
      </c>
      <c r="AD5335">
        <f t="shared" si="1167"/>
        <v>0.5</v>
      </c>
      <c r="AE5335">
        <f t="shared" si="1168"/>
        <v>0.5</v>
      </c>
      <c r="AF5335">
        <f t="shared" si="1169"/>
        <v>0.5</v>
      </c>
      <c r="AG5335">
        <f t="shared" si="1170"/>
        <v>0.5</v>
      </c>
      <c r="AH5335">
        <f t="shared" si="1171"/>
        <v>0.5</v>
      </c>
      <c r="AI5335">
        <f t="shared" si="1172"/>
        <v>0.25</v>
      </c>
      <c r="AJ5335">
        <f t="shared" si="1173"/>
        <v>0.25</v>
      </c>
      <c r="AK5335">
        <f t="shared" si="1174"/>
        <v>0.5</v>
      </c>
      <c r="AL5335">
        <f t="shared" si="1175"/>
        <v>0.5</v>
      </c>
      <c r="AM5335">
        <f t="shared" si="1176"/>
        <v>0.5</v>
      </c>
      <c r="AN5335" s="6">
        <f t="shared" si="1177"/>
        <v>1</v>
      </c>
      <c r="AO5335" t="str">
        <f>VLOOKUP(BD_PONDERACIONES[[#This Row],[Comuna]],Tabla3[#All],2,0)</f>
        <v>Cordillera</v>
      </c>
    </row>
    <row r="5336" spans="1:41" x14ac:dyDescent="0.35">
      <c r="A5336" t="s">
        <v>24934</v>
      </c>
      <c r="B5336" t="s">
        <v>24935</v>
      </c>
      <c r="C5336" t="s">
        <v>24936</v>
      </c>
      <c r="D5336" s="5">
        <v>44978</v>
      </c>
      <c r="E5336" s="5">
        <v>44968</v>
      </c>
      <c r="F5336" t="s">
        <v>763</v>
      </c>
      <c r="G5336" t="s">
        <v>24937</v>
      </c>
      <c r="H5336" t="s">
        <v>1886</v>
      </c>
      <c r="J5336" t="s">
        <v>756</v>
      </c>
      <c r="K5336" t="s">
        <v>756</v>
      </c>
      <c r="L5336" t="s">
        <v>757</v>
      </c>
      <c r="M5336" t="s">
        <v>757</v>
      </c>
      <c r="N5336" t="s">
        <v>756</v>
      </c>
      <c r="O5336" t="s">
        <v>756</v>
      </c>
      <c r="P5336" t="s">
        <v>758</v>
      </c>
      <c r="Q5336" t="s">
        <v>759</v>
      </c>
      <c r="R5336" t="s">
        <v>759</v>
      </c>
      <c r="S5336" t="s">
        <v>757</v>
      </c>
      <c r="T5336" t="s">
        <v>757</v>
      </c>
      <c r="U5336" t="s">
        <v>757</v>
      </c>
      <c r="V5336" t="s">
        <v>756</v>
      </c>
      <c r="W5336" t="s">
        <v>756</v>
      </c>
      <c r="X5336" t="s">
        <v>24938</v>
      </c>
      <c r="Y5336" t="str">
        <f t="shared" si="1164"/>
        <v>febrero</v>
      </c>
      <c r="Z5336">
        <f>YEAR(BD_PONDERACIONES[[#This Row],[Fecha Ejecución del Ticket]])</f>
        <v>2023</v>
      </c>
      <c r="AA5336" t="str">
        <f t="shared" si="1165"/>
        <v>febrero</v>
      </c>
      <c r="AB5336">
        <f>YEAR(BD_PONDERACIONES[[#This Row],[Fecha de Inspección]])</f>
        <v>2023</v>
      </c>
      <c r="AC5336">
        <f t="shared" si="1166"/>
        <v>0.5</v>
      </c>
      <c r="AD5336">
        <f t="shared" si="1167"/>
        <v>0.5</v>
      </c>
      <c r="AE5336">
        <f t="shared" si="1168"/>
        <v>0.5</v>
      </c>
      <c r="AF5336">
        <f t="shared" si="1169"/>
        <v>0.5</v>
      </c>
      <c r="AG5336">
        <f t="shared" si="1170"/>
        <v>0.5</v>
      </c>
      <c r="AH5336">
        <f t="shared" si="1171"/>
        <v>0.5</v>
      </c>
      <c r="AI5336">
        <f t="shared" si="1172"/>
        <v>0.25</v>
      </c>
      <c r="AJ5336">
        <f t="shared" si="1173"/>
        <v>0.25</v>
      </c>
      <c r="AK5336">
        <f t="shared" si="1174"/>
        <v>0.5</v>
      </c>
      <c r="AL5336">
        <f t="shared" si="1175"/>
        <v>0.5</v>
      </c>
      <c r="AM5336">
        <f t="shared" si="1176"/>
        <v>0.5</v>
      </c>
      <c r="AN5336" s="6">
        <f t="shared" si="1177"/>
        <v>1</v>
      </c>
      <c r="AO5336" t="str">
        <f>VLOOKUP(BD_PONDERACIONES[[#This Row],[Comuna]],Tabla3[#All],2,0)</f>
        <v>Cordillera</v>
      </c>
    </row>
    <row r="5337" spans="1:41" x14ac:dyDescent="0.35">
      <c r="A5337" t="s">
        <v>24939</v>
      </c>
      <c r="B5337" t="s">
        <v>24940</v>
      </c>
      <c r="C5337" t="s">
        <v>24941</v>
      </c>
      <c r="D5337" s="5">
        <v>44978</v>
      </c>
      <c r="E5337" s="5">
        <v>44967</v>
      </c>
      <c r="F5337" t="s">
        <v>763</v>
      </c>
      <c r="G5337" t="s">
        <v>24942</v>
      </c>
      <c r="H5337" t="s">
        <v>1886</v>
      </c>
      <c r="J5337" t="s">
        <v>756</v>
      </c>
      <c r="K5337" t="s">
        <v>756</v>
      </c>
      <c r="L5337" t="s">
        <v>757</v>
      </c>
      <c r="M5337" t="s">
        <v>757</v>
      </c>
      <c r="N5337" t="s">
        <v>756</v>
      </c>
      <c r="O5337" t="s">
        <v>756</v>
      </c>
      <c r="P5337" t="s">
        <v>758</v>
      </c>
      <c r="Q5337" t="s">
        <v>759</v>
      </c>
      <c r="R5337" t="s">
        <v>759</v>
      </c>
      <c r="S5337" t="s">
        <v>757</v>
      </c>
      <c r="T5337" t="s">
        <v>757</v>
      </c>
      <c r="U5337" t="s">
        <v>757</v>
      </c>
      <c r="V5337" t="s">
        <v>773</v>
      </c>
      <c r="W5337" t="s">
        <v>773</v>
      </c>
      <c r="X5337" t="s">
        <v>24943</v>
      </c>
      <c r="Y5337" t="str">
        <f t="shared" si="1164"/>
        <v>febrero</v>
      </c>
      <c r="Z5337">
        <f>YEAR(BD_PONDERACIONES[[#This Row],[Fecha Ejecución del Ticket]])</f>
        <v>2023</v>
      </c>
      <c r="AA5337" t="str">
        <f t="shared" si="1165"/>
        <v>febrero</v>
      </c>
      <c r="AB5337">
        <f>YEAR(BD_PONDERACIONES[[#This Row],[Fecha de Inspección]])</f>
        <v>2023</v>
      </c>
      <c r="AC5337">
        <f t="shared" si="1166"/>
        <v>0.5</v>
      </c>
      <c r="AD5337">
        <f t="shared" si="1167"/>
        <v>0.5</v>
      </c>
      <c r="AE5337">
        <f t="shared" si="1168"/>
        <v>0.5</v>
      </c>
      <c r="AF5337">
        <f t="shared" si="1169"/>
        <v>0.5</v>
      </c>
      <c r="AG5337">
        <f t="shared" si="1170"/>
        <v>0.5</v>
      </c>
      <c r="AH5337">
        <f t="shared" si="1171"/>
        <v>0.5</v>
      </c>
      <c r="AI5337">
        <f t="shared" si="1172"/>
        <v>0.25</v>
      </c>
      <c r="AJ5337">
        <f t="shared" si="1173"/>
        <v>0.25</v>
      </c>
      <c r="AK5337">
        <f t="shared" si="1174"/>
        <v>0.5</v>
      </c>
      <c r="AL5337">
        <f t="shared" si="1175"/>
        <v>0</v>
      </c>
      <c r="AM5337">
        <f t="shared" si="1176"/>
        <v>0</v>
      </c>
      <c r="AN5337" s="6">
        <f t="shared" si="1177"/>
        <v>0.8</v>
      </c>
      <c r="AO5337" t="str">
        <f>VLOOKUP(BD_PONDERACIONES[[#This Row],[Comuna]],Tabla3[#All],2,0)</f>
        <v>Cordillera</v>
      </c>
    </row>
    <row r="5338" spans="1:41" x14ac:dyDescent="0.35">
      <c r="A5338" t="s">
        <v>24944</v>
      </c>
      <c r="B5338" t="s">
        <v>24945</v>
      </c>
      <c r="C5338" t="s">
        <v>24946</v>
      </c>
      <c r="D5338" s="5">
        <v>44978</v>
      </c>
      <c r="E5338" s="5">
        <v>44960</v>
      </c>
      <c r="F5338" t="s">
        <v>763</v>
      </c>
      <c r="G5338" t="s">
        <v>24947</v>
      </c>
      <c r="H5338" t="s">
        <v>1886</v>
      </c>
      <c r="J5338" t="s">
        <v>756</v>
      </c>
      <c r="K5338" t="s">
        <v>756</v>
      </c>
      <c r="L5338" t="s">
        <v>757</v>
      </c>
      <c r="M5338" t="s">
        <v>757</v>
      </c>
      <c r="N5338" t="s">
        <v>756</v>
      </c>
      <c r="O5338" t="s">
        <v>756</v>
      </c>
      <c r="P5338" t="s">
        <v>758</v>
      </c>
      <c r="Q5338" t="s">
        <v>759</v>
      </c>
      <c r="R5338" t="s">
        <v>759</v>
      </c>
      <c r="S5338" t="s">
        <v>757</v>
      </c>
      <c r="T5338" t="s">
        <v>757</v>
      </c>
      <c r="U5338" t="s">
        <v>757</v>
      </c>
      <c r="V5338" t="s">
        <v>756</v>
      </c>
      <c r="W5338" t="s">
        <v>756</v>
      </c>
      <c r="X5338" t="s">
        <v>24948</v>
      </c>
      <c r="Y5338" t="str">
        <f t="shared" si="1164"/>
        <v>febrero</v>
      </c>
      <c r="Z5338">
        <f>YEAR(BD_PONDERACIONES[[#This Row],[Fecha Ejecución del Ticket]])</f>
        <v>2023</v>
      </c>
      <c r="AA5338" t="str">
        <f t="shared" si="1165"/>
        <v>febrero</v>
      </c>
      <c r="AB5338">
        <f>YEAR(BD_PONDERACIONES[[#This Row],[Fecha de Inspección]])</f>
        <v>2023</v>
      </c>
      <c r="AC5338">
        <f t="shared" si="1166"/>
        <v>0.5</v>
      </c>
      <c r="AD5338">
        <f t="shared" si="1167"/>
        <v>0.5</v>
      </c>
      <c r="AE5338">
        <f t="shared" si="1168"/>
        <v>0.5</v>
      </c>
      <c r="AF5338">
        <f t="shared" si="1169"/>
        <v>0.5</v>
      </c>
      <c r="AG5338">
        <f t="shared" si="1170"/>
        <v>0.5</v>
      </c>
      <c r="AH5338">
        <f t="shared" si="1171"/>
        <v>0.5</v>
      </c>
      <c r="AI5338">
        <f t="shared" si="1172"/>
        <v>0.25</v>
      </c>
      <c r="AJ5338">
        <f t="shared" si="1173"/>
        <v>0.25</v>
      </c>
      <c r="AK5338">
        <f t="shared" si="1174"/>
        <v>0.5</v>
      </c>
      <c r="AL5338">
        <f t="shared" si="1175"/>
        <v>0.5</v>
      </c>
      <c r="AM5338">
        <f t="shared" si="1176"/>
        <v>0.5</v>
      </c>
      <c r="AN5338" s="6">
        <f t="shared" si="1177"/>
        <v>1</v>
      </c>
      <c r="AO5338" t="str">
        <f>VLOOKUP(BD_PONDERACIONES[[#This Row],[Comuna]],Tabla3[#All],2,0)</f>
        <v>Cordillera</v>
      </c>
    </row>
    <row r="5339" spans="1:41" x14ac:dyDescent="0.35">
      <c r="A5339" t="s">
        <v>24949</v>
      </c>
      <c r="B5339" t="s">
        <v>24950</v>
      </c>
      <c r="C5339" t="s">
        <v>24951</v>
      </c>
      <c r="D5339" s="5">
        <v>44978</v>
      </c>
      <c r="E5339" s="5">
        <v>44963</v>
      </c>
      <c r="F5339" t="s">
        <v>763</v>
      </c>
      <c r="G5339" t="s">
        <v>24952</v>
      </c>
      <c r="H5339" t="s">
        <v>1886</v>
      </c>
      <c r="J5339" t="s">
        <v>756</v>
      </c>
      <c r="K5339" t="s">
        <v>756</v>
      </c>
      <c r="L5339" t="s">
        <v>757</v>
      </c>
      <c r="M5339" t="s">
        <v>757</v>
      </c>
      <c r="N5339" t="s">
        <v>756</v>
      </c>
      <c r="O5339" t="s">
        <v>756</v>
      </c>
      <c r="P5339" t="s">
        <v>758</v>
      </c>
      <c r="Q5339" t="s">
        <v>759</v>
      </c>
      <c r="R5339" t="s">
        <v>759</v>
      </c>
      <c r="S5339" t="s">
        <v>757</v>
      </c>
      <c r="T5339" t="s">
        <v>757</v>
      </c>
      <c r="U5339" t="s">
        <v>757</v>
      </c>
      <c r="V5339" t="s">
        <v>756</v>
      </c>
      <c r="W5339" t="s">
        <v>756</v>
      </c>
      <c r="X5339" t="s">
        <v>24953</v>
      </c>
      <c r="Y5339" t="str">
        <f t="shared" si="1164"/>
        <v>febrero</v>
      </c>
      <c r="Z5339">
        <f>YEAR(BD_PONDERACIONES[[#This Row],[Fecha Ejecución del Ticket]])</f>
        <v>2023</v>
      </c>
      <c r="AA5339" t="str">
        <f t="shared" si="1165"/>
        <v>febrero</v>
      </c>
      <c r="AB5339">
        <f>YEAR(BD_PONDERACIONES[[#This Row],[Fecha de Inspección]])</f>
        <v>2023</v>
      </c>
      <c r="AC5339">
        <f t="shared" si="1166"/>
        <v>0.5</v>
      </c>
      <c r="AD5339">
        <f t="shared" si="1167"/>
        <v>0.5</v>
      </c>
      <c r="AE5339">
        <f t="shared" si="1168"/>
        <v>0.5</v>
      </c>
      <c r="AF5339">
        <f t="shared" si="1169"/>
        <v>0.5</v>
      </c>
      <c r="AG5339">
        <f t="shared" si="1170"/>
        <v>0.5</v>
      </c>
      <c r="AH5339">
        <f t="shared" si="1171"/>
        <v>0.5</v>
      </c>
      <c r="AI5339">
        <f t="shared" si="1172"/>
        <v>0.25</v>
      </c>
      <c r="AJ5339">
        <f t="shared" si="1173"/>
        <v>0.25</v>
      </c>
      <c r="AK5339">
        <f t="shared" si="1174"/>
        <v>0.5</v>
      </c>
      <c r="AL5339">
        <f t="shared" si="1175"/>
        <v>0.5</v>
      </c>
      <c r="AM5339">
        <f t="shared" si="1176"/>
        <v>0.5</v>
      </c>
      <c r="AN5339" s="6">
        <f t="shared" si="1177"/>
        <v>1</v>
      </c>
      <c r="AO5339" t="str">
        <f>VLOOKUP(BD_PONDERACIONES[[#This Row],[Comuna]],Tabla3[#All],2,0)</f>
        <v>Cordillera</v>
      </c>
    </row>
    <row r="5340" spans="1:41" x14ac:dyDescent="0.35">
      <c r="A5340" t="s">
        <v>24954</v>
      </c>
      <c r="B5340" t="s">
        <v>24955</v>
      </c>
      <c r="C5340" t="s">
        <v>24956</v>
      </c>
      <c r="D5340" s="5">
        <v>44978</v>
      </c>
      <c r="E5340" s="5">
        <v>44962</v>
      </c>
      <c r="F5340" t="s">
        <v>763</v>
      </c>
      <c r="G5340" t="s">
        <v>24957</v>
      </c>
      <c r="H5340" t="s">
        <v>1886</v>
      </c>
      <c r="J5340" t="s">
        <v>756</v>
      </c>
      <c r="K5340" t="s">
        <v>756</v>
      </c>
      <c r="L5340" t="s">
        <v>757</v>
      </c>
      <c r="M5340" t="s">
        <v>757</v>
      </c>
      <c r="N5340" t="s">
        <v>756</v>
      </c>
      <c r="O5340" t="s">
        <v>756</v>
      </c>
      <c r="P5340" t="s">
        <v>758</v>
      </c>
      <c r="Q5340" t="s">
        <v>759</v>
      </c>
      <c r="R5340" t="s">
        <v>759</v>
      </c>
      <c r="S5340" t="s">
        <v>757</v>
      </c>
      <c r="T5340" t="s">
        <v>757</v>
      </c>
      <c r="U5340" t="s">
        <v>757</v>
      </c>
      <c r="V5340" t="s">
        <v>756</v>
      </c>
      <c r="W5340" t="s">
        <v>756</v>
      </c>
      <c r="X5340" t="s">
        <v>17947</v>
      </c>
      <c r="Y5340" t="str">
        <f t="shared" si="1164"/>
        <v>febrero</v>
      </c>
      <c r="Z5340">
        <f>YEAR(BD_PONDERACIONES[[#This Row],[Fecha Ejecución del Ticket]])</f>
        <v>2023</v>
      </c>
      <c r="AA5340" t="str">
        <f t="shared" si="1165"/>
        <v>febrero</v>
      </c>
      <c r="AB5340">
        <f>YEAR(BD_PONDERACIONES[[#This Row],[Fecha de Inspección]])</f>
        <v>2023</v>
      </c>
      <c r="AC5340">
        <f t="shared" si="1166"/>
        <v>0.5</v>
      </c>
      <c r="AD5340">
        <f t="shared" si="1167"/>
        <v>0.5</v>
      </c>
      <c r="AE5340">
        <f t="shared" si="1168"/>
        <v>0.5</v>
      </c>
      <c r="AF5340">
        <f t="shared" si="1169"/>
        <v>0.5</v>
      </c>
      <c r="AG5340">
        <f t="shared" si="1170"/>
        <v>0.5</v>
      </c>
      <c r="AH5340">
        <f t="shared" si="1171"/>
        <v>0.5</v>
      </c>
      <c r="AI5340">
        <f t="shared" si="1172"/>
        <v>0.25</v>
      </c>
      <c r="AJ5340">
        <f t="shared" si="1173"/>
        <v>0.25</v>
      </c>
      <c r="AK5340">
        <f t="shared" si="1174"/>
        <v>0.5</v>
      </c>
      <c r="AL5340">
        <f t="shared" si="1175"/>
        <v>0.5</v>
      </c>
      <c r="AM5340">
        <f t="shared" si="1176"/>
        <v>0.5</v>
      </c>
      <c r="AN5340" s="6">
        <f t="shared" si="1177"/>
        <v>1</v>
      </c>
      <c r="AO5340" t="str">
        <f>VLOOKUP(BD_PONDERACIONES[[#This Row],[Comuna]],Tabla3[#All],2,0)</f>
        <v>Cordillera</v>
      </c>
    </row>
    <row r="5341" spans="1:41" x14ac:dyDescent="0.35">
      <c r="A5341" t="s">
        <v>24958</v>
      </c>
      <c r="B5341" t="s">
        <v>24959</v>
      </c>
      <c r="C5341" t="s">
        <v>24960</v>
      </c>
      <c r="D5341" s="5">
        <v>44978</v>
      </c>
      <c r="E5341" s="5">
        <v>44962</v>
      </c>
      <c r="F5341" t="s">
        <v>763</v>
      </c>
      <c r="G5341" t="s">
        <v>24961</v>
      </c>
      <c r="H5341" t="s">
        <v>1886</v>
      </c>
      <c r="J5341" t="s">
        <v>756</v>
      </c>
      <c r="K5341" t="s">
        <v>756</v>
      </c>
      <c r="L5341" t="s">
        <v>757</v>
      </c>
      <c r="M5341" t="s">
        <v>757</v>
      </c>
      <c r="N5341" t="s">
        <v>756</v>
      </c>
      <c r="O5341" t="s">
        <v>756</v>
      </c>
      <c r="P5341" t="s">
        <v>758</v>
      </c>
      <c r="Q5341" t="s">
        <v>759</v>
      </c>
      <c r="R5341" t="s">
        <v>759</v>
      </c>
      <c r="S5341" t="s">
        <v>757</v>
      </c>
      <c r="T5341" t="s">
        <v>757</v>
      </c>
      <c r="U5341" t="s">
        <v>757</v>
      </c>
      <c r="V5341" t="s">
        <v>756</v>
      </c>
      <c r="W5341" t="s">
        <v>756</v>
      </c>
      <c r="X5341" t="s">
        <v>17171</v>
      </c>
      <c r="Y5341" t="str">
        <f t="shared" si="1164"/>
        <v>febrero</v>
      </c>
      <c r="Z5341">
        <f>YEAR(BD_PONDERACIONES[[#This Row],[Fecha Ejecución del Ticket]])</f>
        <v>2023</v>
      </c>
      <c r="AA5341" t="str">
        <f t="shared" si="1165"/>
        <v>febrero</v>
      </c>
      <c r="AB5341">
        <f>YEAR(BD_PONDERACIONES[[#This Row],[Fecha de Inspección]])</f>
        <v>2023</v>
      </c>
      <c r="AC5341">
        <f t="shared" si="1166"/>
        <v>0.5</v>
      </c>
      <c r="AD5341">
        <f t="shared" si="1167"/>
        <v>0.5</v>
      </c>
      <c r="AE5341">
        <f t="shared" si="1168"/>
        <v>0.5</v>
      </c>
      <c r="AF5341">
        <f t="shared" si="1169"/>
        <v>0.5</v>
      </c>
      <c r="AG5341">
        <f t="shared" si="1170"/>
        <v>0.5</v>
      </c>
      <c r="AH5341">
        <f t="shared" si="1171"/>
        <v>0.5</v>
      </c>
      <c r="AI5341">
        <f t="shared" si="1172"/>
        <v>0.25</v>
      </c>
      <c r="AJ5341">
        <f t="shared" si="1173"/>
        <v>0.25</v>
      </c>
      <c r="AK5341">
        <f t="shared" si="1174"/>
        <v>0.5</v>
      </c>
      <c r="AL5341">
        <f t="shared" si="1175"/>
        <v>0.5</v>
      </c>
      <c r="AM5341">
        <f t="shared" si="1176"/>
        <v>0.5</v>
      </c>
      <c r="AN5341" s="6">
        <f t="shared" si="1177"/>
        <v>1</v>
      </c>
      <c r="AO5341" t="str">
        <f>VLOOKUP(BD_PONDERACIONES[[#This Row],[Comuna]],Tabla3[#All],2,0)</f>
        <v>Cordillera</v>
      </c>
    </row>
    <row r="5342" spans="1:41" x14ac:dyDescent="0.35">
      <c r="A5342" t="s">
        <v>24962</v>
      </c>
      <c r="B5342" t="s">
        <v>24963</v>
      </c>
      <c r="C5342" t="s">
        <v>24964</v>
      </c>
      <c r="D5342" s="5">
        <v>44978</v>
      </c>
      <c r="E5342" s="5">
        <v>44960</v>
      </c>
      <c r="F5342" t="s">
        <v>763</v>
      </c>
      <c r="G5342" t="s">
        <v>24965</v>
      </c>
      <c r="H5342" t="s">
        <v>1886</v>
      </c>
      <c r="J5342" t="s">
        <v>756</v>
      </c>
      <c r="K5342" t="s">
        <v>756</v>
      </c>
      <c r="L5342" t="s">
        <v>757</v>
      </c>
      <c r="M5342" t="s">
        <v>757</v>
      </c>
      <c r="N5342" t="s">
        <v>756</v>
      </c>
      <c r="O5342" t="s">
        <v>756</v>
      </c>
      <c r="P5342" t="s">
        <v>758</v>
      </c>
      <c r="Q5342" t="s">
        <v>759</v>
      </c>
      <c r="R5342" t="s">
        <v>759</v>
      </c>
      <c r="S5342" t="s">
        <v>757</v>
      </c>
      <c r="T5342" t="s">
        <v>757</v>
      </c>
      <c r="U5342" t="s">
        <v>757</v>
      </c>
      <c r="V5342" t="s">
        <v>756</v>
      </c>
      <c r="W5342" t="s">
        <v>756</v>
      </c>
      <c r="X5342" t="s">
        <v>18306</v>
      </c>
      <c r="Y5342" t="str">
        <f t="shared" si="1164"/>
        <v>febrero</v>
      </c>
      <c r="Z5342">
        <f>YEAR(BD_PONDERACIONES[[#This Row],[Fecha Ejecución del Ticket]])</f>
        <v>2023</v>
      </c>
      <c r="AA5342" t="str">
        <f t="shared" si="1165"/>
        <v>febrero</v>
      </c>
      <c r="AB5342">
        <f>YEAR(BD_PONDERACIONES[[#This Row],[Fecha de Inspección]])</f>
        <v>2023</v>
      </c>
      <c r="AC5342">
        <f t="shared" si="1166"/>
        <v>0.5</v>
      </c>
      <c r="AD5342">
        <f t="shared" si="1167"/>
        <v>0.5</v>
      </c>
      <c r="AE5342">
        <f t="shared" si="1168"/>
        <v>0.5</v>
      </c>
      <c r="AF5342">
        <f t="shared" si="1169"/>
        <v>0.5</v>
      </c>
      <c r="AG5342">
        <f t="shared" si="1170"/>
        <v>0.5</v>
      </c>
      <c r="AH5342">
        <f t="shared" si="1171"/>
        <v>0.5</v>
      </c>
      <c r="AI5342">
        <f t="shared" si="1172"/>
        <v>0.25</v>
      </c>
      <c r="AJ5342">
        <f t="shared" si="1173"/>
        <v>0.25</v>
      </c>
      <c r="AK5342">
        <f t="shared" si="1174"/>
        <v>0.5</v>
      </c>
      <c r="AL5342">
        <f t="shared" si="1175"/>
        <v>0.5</v>
      </c>
      <c r="AM5342">
        <f t="shared" si="1176"/>
        <v>0.5</v>
      </c>
      <c r="AN5342" s="6">
        <f t="shared" si="1177"/>
        <v>1</v>
      </c>
      <c r="AO5342" t="str">
        <f>VLOOKUP(BD_PONDERACIONES[[#This Row],[Comuna]],Tabla3[#All],2,0)</f>
        <v>Cordillera</v>
      </c>
    </row>
    <row r="5343" spans="1:41" x14ac:dyDescent="0.35">
      <c r="A5343" t="s">
        <v>24966</v>
      </c>
      <c r="B5343" t="s">
        <v>24967</v>
      </c>
      <c r="C5343" t="s">
        <v>24968</v>
      </c>
      <c r="D5343" s="5">
        <v>44978</v>
      </c>
      <c r="E5343" s="5">
        <v>44959</v>
      </c>
      <c r="F5343" t="s">
        <v>763</v>
      </c>
      <c r="G5343" t="s">
        <v>24969</v>
      </c>
      <c r="H5343" t="s">
        <v>1886</v>
      </c>
      <c r="J5343" t="s">
        <v>756</v>
      </c>
      <c r="K5343" t="s">
        <v>756</v>
      </c>
      <c r="L5343" t="s">
        <v>757</v>
      </c>
      <c r="M5343" t="s">
        <v>757</v>
      </c>
      <c r="N5343" t="s">
        <v>756</v>
      </c>
      <c r="O5343" t="s">
        <v>756</v>
      </c>
      <c r="P5343" t="s">
        <v>758</v>
      </c>
      <c r="Q5343" t="s">
        <v>759</v>
      </c>
      <c r="R5343" t="s">
        <v>759</v>
      </c>
      <c r="S5343" t="s">
        <v>757</v>
      </c>
      <c r="T5343" t="s">
        <v>757</v>
      </c>
      <c r="U5343" t="s">
        <v>757</v>
      </c>
      <c r="V5343" t="s">
        <v>756</v>
      </c>
      <c r="W5343" t="s">
        <v>756</v>
      </c>
      <c r="X5343" t="s">
        <v>24970</v>
      </c>
      <c r="Y5343" t="str">
        <f t="shared" si="1164"/>
        <v>febrero</v>
      </c>
      <c r="Z5343">
        <f>YEAR(BD_PONDERACIONES[[#This Row],[Fecha Ejecución del Ticket]])</f>
        <v>2023</v>
      </c>
      <c r="AA5343" t="str">
        <f t="shared" si="1165"/>
        <v>febrero</v>
      </c>
      <c r="AB5343">
        <f>YEAR(BD_PONDERACIONES[[#This Row],[Fecha de Inspección]])</f>
        <v>2023</v>
      </c>
      <c r="AC5343">
        <f t="shared" si="1166"/>
        <v>0.5</v>
      </c>
      <c r="AD5343">
        <f t="shared" si="1167"/>
        <v>0.5</v>
      </c>
      <c r="AE5343">
        <f t="shared" si="1168"/>
        <v>0.5</v>
      </c>
      <c r="AF5343">
        <f t="shared" si="1169"/>
        <v>0.5</v>
      </c>
      <c r="AG5343">
        <f t="shared" si="1170"/>
        <v>0.5</v>
      </c>
      <c r="AH5343">
        <f t="shared" si="1171"/>
        <v>0.5</v>
      </c>
      <c r="AI5343">
        <f t="shared" si="1172"/>
        <v>0.25</v>
      </c>
      <c r="AJ5343">
        <f t="shared" si="1173"/>
        <v>0.25</v>
      </c>
      <c r="AK5343">
        <f t="shared" si="1174"/>
        <v>0.5</v>
      </c>
      <c r="AL5343">
        <f t="shared" si="1175"/>
        <v>0.5</v>
      </c>
      <c r="AM5343">
        <f t="shared" si="1176"/>
        <v>0.5</v>
      </c>
      <c r="AN5343" s="6">
        <f t="shared" si="1177"/>
        <v>1</v>
      </c>
      <c r="AO5343" t="str">
        <f>VLOOKUP(BD_PONDERACIONES[[#This Row],[Comuna]],Tabla3[#All],2,0)</f>
        <v>Cordillera</v>
      </c>
    </row>
    <row r="5344" spans="1:41" x14ac:dyDescent="0.35">
      <c r="A5344" t="s">
        <v>24971</v>
      </c>
      <c r="B5344" t="s">
        <v>24972</v>
      </c>
      <c r="C5344" t="s">
        <v>24973</v>
      </c>
      <c r="D5344" s="5">
        <v>44978</v>
      </c>
      <c r="E5344" s="5">
        <v>44959</v>
      </c>
      <c r="F5344" t="s">
        <v>763</v>
      </c>
      <c r="G5344" t="s">
        <v>24974</v>
      </c>
      <c r="H5344" t="s">
        <v>1886</v>
      </c>
      <c r="J5344" t="s">
        <v>756</v>
      </c>
      <c r="K5344" t="s">
        <v>756</v>
      </c>
      <c r="L5344" t="s">
        <v>757</v>
      </c>
      <c r="M5344" t="s">
        <v>757</v>
      </c>
      <c r="N5344" t="s">
        <v>756</v>
      </c>
      <c r="O5344" t="s">
        <v>756</v>
      </c>
      <c r="P5344" t="s">
        <v>758</v>
      </c>
      <c r="Q5344" t="s">
        <v>759</v>
      </c>
      <c r="R5344" t="s">
        <v>759</v>
      </c>
      <c r="S5344" t="s">
        <v>757</v>
      </c>
      <c r="T5344" t="s">
        <v>757</v>
      </c>
      <c r="U5344" t="s">
        <v>757</v>
      </c>
      <c r="V5344" t="s">
        <v>756</v>
      </c>
      <c r="W5344" t="s">
        <v>756</v>
      </c>
      <c r="X5344" t="s">
        <v>4524</v>
      </c>
      <c r="Y5344" t="str">
        <f t="shared" ref="Y5344:Y5407" si="1178">TEXT(E5344,"MMMM")</f>
        <v>febrero</v>
      </c>
      <c r="Z5344">
        <f>YEAR(BD_PONDERACIONES[[#This Row],[Fecha Ejecución del Ticket]])</f>
        <v>2023</v>
      </c>
      <c r="AA5344" t="str">
        <f t="shared" ref="AA5344:AA5407" si="1179">TEXT(D5344,"MMMM")</f>
        <v>febrero</v>
      </c>
      <c r="AB5344">
        <f>YEAR(BD_PONDERACIONES[[#This Row],[Fecha de Inspección]])</f>
        <v>2023</v>
      </c>
      <c r="AC5344">
        <f t="shared" ref="AC5344:AC5407" si="1180">IF(OR(J5344="Cumple",J5344="No Aplica"),0.5,0)</f>
        <v>0.5</v>
      </c>
      <c r="AD5344">
        <f t="shared" ref="AD5344:AD5407" si="1181">IF(OR(K5344="CUMPLE",K5344="No Aplica"),0.5,0)</f>
        <v>0.5</v>
      </c>
      <c r="AE5344">
        <f t="shared" ref="AE5344:AE5407" si="1182">IF(OR(L5344="CUMPLE",L5344="No Aplica"),0.5,0)</f>
        <v>0.5</v>
      </c>
      <c r="AF5344">
        <f t="shared" ref="AF5344:AF5407" si="1183">IF(OR(M5344="CUMPLE",M5344="No Aplica"),0.5,0)</f>
        <v>0.5</v>
      </c>
      <c r="AG5344">
        <f t="shared" ref="AG5344:AG5407" si="1184">IF(OR(N5344="CUMPLE",N5344="No Aplica"),0.5,IF(N5344="Cumple Mayormente",0.325,IF(N5344="Cumple Parcialmente",0.175,0)))</f>
        <v>0.5</v>
      </c>
      <c r="AH5344">
        <f t="shared" ref="AH5344:AH5407" si="1185">IF(OR(O5344="CUMPLE",O5344="No Aplica"),0.5,IF(O5344="Cumple Mayormente",0.325,IF(O5344="Cumple Parcialmente",0.175,0)))</f>
        <v>0.5</v>
      </c>
      <c r="AI5344">
        <f t="shared" ref="AI5344:AI5407" si="1186">IF(OR(S5344="CUMPLE",S5344="No Aplica"),0.25,IF(S5344="Cumple Mayormente",0.1625,IF(S5344="Cumple Parcialmente",0.0875,0)))</f>
        <v>0.25</v>
      </c>
      <c r="AJ5344">
        <f t="shared" ref="AJ5344:AJ5407" si="1187">IF(OR(T5344="CUMPLE",T5344="No Aplica"),0.25,IF(T5344="Cumple Mayormente",0.1625,IF(T5344="Cumple Parcialmente",0.0875,0)))</f>
        <v>0.25</v>
      </c>
      <c r="AK5344">
        <f t="shared" ref="AK5344:AK5407" si="1188">IF(OR(U5344="CUMPLE",U5344="No Aplica"),0.5,IF(U5344="Cumple Mayormente",0.325,IF(U5344="Cumple Parcialmente",0.175,0)))</f>
        <v>0.5</v>
      </c>
      <c r="AL5344">
        <f t="shared" ref="AL5344:AL5407" si="1189">IF(OR(V5344="CUMPLE",V5344="No Aplica"),0.5,IF(V5344="Cumple Mayormente",0.325,IF(V5344="Cumple Parcialmente",0.175,0)))</f>
        <v>0.5</v>
      </c>
      <c r="AM5344">
        <f t="shared" ref="AM5344:AM5407" si="1190">IF(OR(W5344="CUMPLE",W5344="No Aplica"),0.5,IF(W5344="Cumple Mayormente",0.325,IF(W5344="Cumple Parcialmente",0.175,0)))</f>
        <v>0.5</v>
      </c>
      <c r="AN5344" s="6">
        <f t="shared" ref="AN5344:AN5407" si="1191">((AC5344+AD5344)*0.2)+((AE5344+AF5344)*0.3)+((AG5344+AH5344)*0.15)+((AI5344+AJ5344+AK5344)*0.15)+((AL5344+AM5344)*0.2)</f>
        <v>1</v>
      </c>
      <c r="AO5344" t="str">
        <f>VLOOKUP(BD_PONDERACIONES[[#This Row],[Comuna]],Tabla3[#All],2,0)</f>
        <v>Cordillera</v>
      </c>
    </row>
    <row r="5345" spans="1:41" x14ac:dyDescent="0.35">
      <c r="A5345" t="s">
        <v>24975</v>
      </c>
      <c r="B5345" t="s">
        <v>24976</v>
      </c>
      <c r="C5345" t="s">
        <v>24977</v>
      </c>
      <c r="D5345" s="5">
        <v>44978</v>
      </c>
      <c r="E5345" s="5">
        <v>44965</v>
      </c>
      <c r="F5345" t="s">
        <v>763</v>
      </c>
      <c r="G5345" t="s">
        <v>24978</v>
      </c>
      <c r="H5345" t="s">
        <v>1886</v>
      </c>
      <c r="J5345" t="s">
        <v>756</v>
      </c>
      <c r="K5345" t="s">
        <v>756</v>
      </c>
      <c r="L5345" t="s">
        <v>757</v>
      </c>
      <c r="M5345" t="s">
        <v>757</v>
      </c>
      <c r="N5345" t="s">
        <v>756</v>
      </c>
      <c r="O5345" t="s">
        <v>756</v>
      </c>
      <c r="P5345" t="s">
        <v>758</v>
      </c>
      <c r="Q5345" t="s">
        <v>759</v>
      </c>
      <c r="R5345" t="s">
        <v>759</v>
      </c>
      <c r="S5345" t="s">
        <v>757</v>
      </c>
      <c r="T5345" t="s">
        <v>757</v>
      </c>
      <c r="U5345" t="s">
        <v>757</v>
      </c>
      <c r="V5345" t="s">
        <v>756</v>
      </c>
      <c r="W5345" t="s">
        <v>756</v>
      </c>
      <c r="X5345" t="s">
        <v>804</v>
      </c>
      <c r="Y5345" t="str">
        <f t="shared" si="1178"/>
        <v>febrero</v>
      </c>
      <c r="Z5345">
        <f>YEAR(BD_PONDERACIONES[[#This Row],[Fecha Ejecución del Ticket]])</f>
        <v>2023</v>
      </c>
      <c r="AA5345" t="str">
        <f t="shared" si="1179"/>
        <v>febrero</v>
      </c>
      <c r="AB5345">
        <f>YEAR(BD_PONDERACIONES[[#This Row],[Fecha de Inspección]])</f>
        <v>2023</v>
      </c>
      <c r="AC5345">
        <f t="shared" si="1180"/>
        <v>0.5</v>
      </c>
      <c r="AD5345">
        <f t="shared" si="1181"/>
        <v>0.5</v>
      </c>
      <c r="AE5345">
        <f t="shared" si="1182"/>
        <v>0.5</v>
      </c>
      <c r="AF5345">
        <f t="shared" si="1183"/>
        <v>0.5</v>
      </c>
      <c r="AG5345">
        <f t="shared" si="1184"/>
        <v>0.5</v>
      </c>
      <c r="AH5345">
        <f t="shared" si="1185"/>
        <v>0.5</v>
      </c>
      <c r="AI5345">
        <f t="shared" si="1186"/>
        <v>0.25</v>
      </c>
      <c r="AJ5345">
        <f t="shared" si="1187"/>
        <v>0.25</v>
      </c>
      <c r="AK5345">
        <f t="shared" si="1188"/>
        <v>0.5</v>
      </c>
      <c r="AL5345">
        <f t="shared" si="1189"/>
        <v>0.5</v>
      </c>
      <c r="AM5345">
        <f t="shared" si="1190"/>
        <v>0.5</v>
      </c>
      <c r="AN5345" s="6">
        <f t="shared" si="1191"/>
        <v>1</v>
      </c>
      <c r="AO5345" t="str">
        <f>VLOOKUP(BD_PONDERACIONES[[#This Row],[Comuna]],Tabla3[#All],2,0)</f>
        <v>Cordillera</v>
      </c>
    </row>
    <row r="5346" spans="1:41" x14ac:dyDescent="0.35">
      <c r="A5346" t="s">
        <v>24979</v>
      </c>
      <c r="B5346" t="s">
        <v>24980</v>
      </c>
      <c r="C5346" t="s">
        <v>24981</v>
      </c>
      <c r="D5346" s="5">
        <v>44978</v>
      </c>
      <c r="E5346" s="5">
        <v>44973</v>
      </c>
      <c r="F5346" t="s">
        <v>763</v>
      </c>
      <c r="G5346" t="s">
        <v>24982</v>
      </c>
      <c r="H5346" t="s">
        <v>1886</v>
      </c>
      <c r="J5346" t="s">
        <v>756</v>
      </c>
      <c r="K5346" t="s">
        <v>756</v>
      </c>
      <c r="L5346" t="s">
        <v>757</v>
      </c>
      <c r="M5346" t="s">
        <v>757</v>
      </c>
      <c r="N5346" t="s">
        <v>756</v>
      </c>
      <c r="O5346" t="s">
        <v>756</v>
      </c>
      <c r="P5346" t="s">
        <v>758</v>
      </c>
      <c r="Q5346" t="s">
        <v>759</v>
      </c>
      <c r="R5346" t="s">
        <v>759</v>
      </c>
      <c r="S5346" t="s">
        <v>757</v>
      </c>
      <c r="T5346" t="s">
        <v>757</v>
      </c>
      <c r="U5346" t="s">
        <v>757</v>
      </c>
      <c r="V5346" t="s">
        <v>756</v>
      </c>
      <c r="W5346" t="s">
        <v>756</v>
      </c>
      <c r="X5346" t="s">
        <v>4524</v>
      </c>
      <c r="Y5346" t="str">
        <f t="shared" si="1178"/>
        <v>febrero</v>
      </c>
      <c r="Z5346">
        <f>YEAR(BD_PONDERACIONES[[#This Row],[Fecha Ejecución del Ticket]])</f>
        <v>2023</v>
      </c>
      <c r="AA5346" t="str">
        <f t="shared" si="1179"/>
        <v>febrero</v>
      </c>
      <c r="AB5346">
        <f>YEAR(BD_PONDERACIONES[[#This Row],[Fecha de Inspección]])</f>
        <v>2023</v>
      </c>
      <c r="AC5346">
        <f t="shared" si="1180"/>
        <v>0.5</v>
      </c>
      <c r="AD5346">
        <f t="shared" si="1181"/>
        <v>0.5</v>
      </c>
      <c r="AE5346">
        <f t="shared" si="1182"/>
        <v>0.5</v>
      </c>
      <c r="AF5346">
        <f t="shared" si="1183"/>
        <v>0.5</v>
      </c>
      <c r="AG5346">
        <f t="shared" si="1184"/>
        <v>0.5</v>
      </c>
      <c r="AH5346">
        <f t="shared" si="1185"/>
        <v>0.5</v>
      </c>
      <c r="AI5346">
        <f t="shared" si="1186"/>
        <v>0.25</v>
      </c>
      <c r="AJ5346">
        <f t="shared" si="1187"/>
        <v>0.25</v>
      </c>
      <c r="AK5346">
        <f t="shared" si="1188"/>
        <v>0.5</v>
      </c>
      <c r="AL5346">
        <f t="shared" si="1189"/>
        <v>0.5</v>
      </c>
      <c r="AM5346">
        <f t="shared" si="1190"/>
        <v>0.5</v>
      </c>
      <c r="AN5346" s="6">
        <f t="shared" si="1191"/>
        <v>1</v>
      </c>
      <c r="AO5346" t="str">
        <f>VLOOKUP(BD_PONDERACIONES[[#This Row],[Comuna]],Tabla3[#All],2,0)</f>
        <v>Cordillera</v>
      </c>
    </row>
    <row r="5347" spans="1:41" x14ac:dyDescent="0.35">
      <c r="A5347" t="s">
        <v>24983</v>
      </c>
      <c r="B5347" t="s">
        <v>24984</v>
      </c>
      <c r="C5347" t="s">
        <v>24985</v>
      </c>
      <c r="D5347" s="5">
        <v>44978</v>
      </c>
      <c r="E5347" s="5">
        <v>44958</v>
      </c>
      <c r="F5347" t="s">
        <v>763</v>
      </c>
      <c r="G5347" t="s">
        <v>24986</v>
      </c>
      <c r="H5347" t="s">
        <v>1886</v>
      </c>
      <c r="J5347" t="s">
        <v>756</v>
      </c>
      <c r="K5347" t="s">
        <v>756</v>
      </c>
      <c r="L5347" t="s">
        <v>757</v>
      </c>
      <c r="M5347" t="s">
        <v>757</v>
      </c>
      <c r="N5347" t="s">
        <v>756</v>
      </c>
      <c r="O5347" t="s">
        <v>756</v>
      </c>
      <c r="P5347" t="s">
        <v>758</v>
      </c>
      <c r="Q5347" t="s">
        <v>759</v>
      </c>
      <c r="R5347" t="s">
        <v>759</v>
      </c>
      <c r="S5347" t="s">
        <v>757</v>
      </c>
      <c r="T5347" t="s">
        <v>757</v>
      </c>
      <c r="U5347" t="s">
        <v>757</v>
      </c>
      <c r="V5347" t="s">
        <v>756</v>
      </c>
      <c r="W5347" t="s">
        <v>756</v>
      </c>
      <c r="X5347" t="s">
        <v>24987</v>
      </c>
      <c r="Y5347" t="str">
        <f t="shared" si="1178"/>
        <v>febrero</v>
      </c>
      <c r="Z5347">
        <f>YEAR(BD_PONDERACIONES[[#This Row],[Fecha Ejecución del Ticket]])</f>
        <v>2023</v>
      </c>
      <c r="AA5347" t="str">
        <f t="shared" si="1179"/>
        <v>febrero</v>
      </c>
      <c r="AB5347">
        <f>YEAR(BD_PONDERACIONES[[#This Row],[Fecha de Inspección]])</f>
        <v>2023</v>
      </c>
      <c r="AC5347">
        <f t="shared" si="1180"/>
        <v>0.5</v>
      </c>
      <c r="AD5347">
        <f t="shared" si="1181"/>
        <v>0.5</v>
      </c>
      <c r="AE5347">
        <f t="shared" si="1182"/>
        <v>0.5</v>
      </c>
      <c r="AF5347">
        <f t="shared" si="1183"/>
        <v>0.5</v>
      </c>
      <c r="AG5347">
        <f t="shared" si="1184"/>
        <v>0.5</v>
      </c>
      <c r="AH5347">
        <f t="shared" si="1185"/>
        <v>0.5</v>
      </c>
      <c r="AI5347">
        <f t="shared" si="1186"/>
        <v>0.25</v>
      </c>
      <c r="AJ5347">
        <f t="shared" si="1187"/>
        <v>0.25</v>
      </c>
      <c r="AK5347">
        <f t="shared" si="1188"/>
        <v>0.5</v>
      </c>
      <c r="AL5347">
        <f t="shared" si="1189"/>
        <v>0.5</v>
      </c>
      <c r="AM5347">
        <f t="shared" si="1190"/>
        <v>0.5</v>
      </c>
      <c r="AN5347" s="6">
        <f t="shared" si="1191"/>
        <v>1</v>
      </c>
      <c r="AO5347" t="str">
        <f>VLOOKUP(BD_PONDERACIONES[[#This Row],[Comuna]],Tabla3[#All],2,0)</f>
        <v>Cordillera</v>
      </c>
    </row>
    <row r="5348" spans="1:41" x14ac:dyDescent="0.35">
      <c r="A5348" t="s">
        <v>24988</v>
      </c>
      <c r="B5348" t="s">
        <v>24989</v>
      </c>
      <c r="C5348" t="s">
        <v>24990</v>
      </c>
      <c r="D5348" s="5">
        <v>44978</v>
      </c>
      <c r="E5348" s="5">
        <v>44961</v>
      </c>
      <c r="F5348" t="s">
        <v>763</v>
      </c>
      <c r="G5348" t="s">
        <v>24991</v>
      </c>
      <c r="H5348" t="s">
        <v>1886</v>
      </c>
      <c r="J5348" t="s">
        <v>756</v>
      </c>
      <c r="K5348" t="s">
        <v>756</v>
      </c>
      <c r="L5348" t="s">
        <v>757</v>
      </c>
      <c r="M5348" t="s">
        <v>757</v>
      </c>
      <c r="N5348" t="s">
        <v>756</v>
      </c>
      <c r="O5348" t="s">
        <v>756</v>
      </c>
      <c r="P5348" t="s">
        <v>758</v>
      </c>
      <c r="Q5348" t="s">
        <v>759</v>
      </c>
      <c r="R5348" t="s">
        <v>759</v>
      </c>
      <c r="S5348" t="s">
        <v>757</v>
      </c>
      <c r="T5348" t="s">
        <v>757</v>
      </c>
      <c r="U5348" t="s">
        <v>757</v>
      </c>
      <c r="V5348" t="s">
        <v>756</v>
      </c>
      <c r="W5348" t="s">
        <v>756</v>
      </c>
      <c r="X5348" t="s">
        <v>24992</v>
      </c>
      <c r="Y5348" t="str">
        <f t="shared" si="1178"/>
        <v>febrero</v>
      </c>
      <c r="Z5348">
        <f>YEAR(BD_PONDERACIONES[[#This Row],[Fecha Ejecución del Ticket]])</f>
        <v>2023</v>
      </c>
      <c r="AA5348" t="str">
        <f t="shared" si="1179"/>
        <v>febrero</v>
      </c>
      <c r="AB5348">
        <f>YEAR(BD_PONDERACIONES[[#This Row],[Fecha de Inspección]])</f>
        <v>2023</v>
      </c>
      <c r="AC5348">
        <f t="shared" si="1180"/>
        <v>0.5</v>
      </c>
      <c r="AD5348">
        <f t="shared" si="1181"/>
        <v>0.5</v>
      </c>
      <c r="AE5348">
        <f t="shared" si="1182"/>
        <v>0.5</v>
      </c>
      <c r="AF5348">
        <f t="shared" si="1183"/>
        <v>0.5</v>
      </c>
      <c r="AG5348">
        <f t="shared" si="1184"/>
        <v>0.5</v>
      </c>
      <c r="AH5348">
        <f t="shared" si="1185"/>
        <v>0.5</v>
      </c>
      <c r="AI5348">
        <f t="shared" si="1186"/>
        <v>0.25</v>
      </c>
      <c r="AJ5348">
        <f t="shared" si="1187"/>
        <v>0.25</v>
      </c>
      <c r="AK5348">
        <f t="shared" si="1188"/>
        <v>0.5</v>
      </c>
      <c r="AL5348">
        <f t="shared" si="1189"/>
        <v>0.5</v>
      </c>
      <c r="AM5348">
        <f t="shared" si="1190"/>
        <v>0.5</v>
      </c>
      <c r="AN5348" s="6">
        <f t="shared" si="1191"/>
        <v>1</v>
      </c>
      <c r="AO5348" t="str">
        <f>VLOOKUP(BD_PONDERACIONES[[#This Row],[Comuna]],Tabla3[#All],2,0)</f>
        <v>Cordillera</v>
      </c>
    </row>
    <row r="5349" spans="1:41" x14ac:dyDescent="0.35">
      <c r="A5349" t="s">
        <v>24993</v>
      </c>
      <c r="B5349" t="s">
        <v>24994</v>
      </c>
      <c r="C5349" t="s">
        <v>24995</v>
      </c>
      <c r="D5349" s="5">
        <v>44978</v>
      </c>
      <c r="E5349" s="5">
        <v>44964</v>
      </c>
      <c r="F5349" t="s">
        <v>763</v>
      </c>
      <c r="G5349" t="s">
        <v>24996</v>
      </c>
      <c r="H5349" t="s">
        <v>1886</v>
      </c>
      <c r="J5349" t="s">
        <v>756</v>
      </c>
      <c r="K5349" t="s">
        <v>756</v>
      </c>
      <c r="L5349" t="s">
        <v>757</v>
      </c>
      <c r="M5349" t="s">
        <v>757</v>
      </c>
      <c r="N5349" t="s">
        <v>756</v>
      </c>
      <c r="O5349" t="s">
        <v>756</v>
      </c>
      <c r="P5349" t="s">
        <v>758</v>
      </c>
      <c r="Q5349" t="s">
        <v>759</v>
      </c>
      <c r="R5349" t="s">
        <v>759</v>
      </c>
      <c r="S5349" t="s">
        <v>757</v>
      </c>
      <c r="T5349" t="s">
        <v>757</v>
      </c>
      <c r="U5349" t="s">
        <v>757</v>
      </c>
      <c r="V5349" t="s">
        <v>756</v>
      </c>
      <c r="W5349" t="s">
        <v>756</v>
      </c>
      <c r="X5349" t="s">
        <v>13644</v>
      </c>
      <c r="Y5349" t="str">
        <f t="shared" si="1178"/>
        <v>febrero</v>
      </c>
      <c r="Z5349">
        <f>YEAR(BD_PONDERACIONES[[#This Row],[Fecha Ejecución del Ticket]])</f>
        <v>2023</v>
      </c>
      <c r="AA5349" t="str">
        <f t="shared" si="1179"/>
        <v>febrero</v>
      </c>
      <c r="AB5349">
        <f>YEAR(BD_PONDERACIONES[[#This Row],[Fecha de Inspección]])</f>
        <v>2023</v>
      </c>
      <c r="AC5349">
        <f t="shared" si="1180"/>
        <v>0.5</v>
      </c>
      <c r="AD5349">
        <f t="shared" si="1181"/>
        <v>0.5</v>
      </c>
      <c r="AE5349">
        <f t="shared" si="1182"/>
        <v>0.5</v>
      </c>
      <c r="AF5349">
        <f t="shared" si="1183"/>
        <v>0.5</v>
      </c>
      <c r="AG5349">
        <f t="shared" si="1184"/>
        <v>0.5</v>
      </c>
      <c r="AH5349">
        <f t="shared" si="1185"/>
        <v>0.5</v>
      </c>
      <c r="AI5349">
        <f t="shared" si="1186"/>
        <v>0.25</v>
      </c>
      <c r="AJ5349">
        <f t="shared" si="1187"/>
        <v>0.25</v>
      </c>
      <c r="AK5349">
        <f t="shared" si="1188"/>
        <v>0.5</v>
      </c>
      <c r="AL5349">
        <f t="shared" si="1189"/>
        <v>0.5</v>
      </c>
      <c r="AM5349">
        <f t="shared" si="1190"/>
        <v>0.5</v>
      </c>
      <c r="AN5349" s="6">
        <f t="shared" si="1191"/>
        <v>1</v>
      </c>
      <c r="AO5349" t="str">
        <f>VLOOKUP(BD_PONDERACIONES[[#This Row],[Comuna]],Tabla3[#All],2,0)</f>
        <v>Cordillera</v>
      </c>
    </row>
    <row r="5350" spans="1:41" x14ac:dyDescent="0.35">
      <c r="A5350" t="s">
        <v>24790</v>
      </c>
      <c r="B5350" t="s">
        <v>24791</v>
      </c>
      <c r="C5350" t="s">
        <v>24792</v>
      </c>
      <c r="D5350" s="5">
        <v>44979</v>
      </c>
      <c r="E5350" s="5">
        <v>44948</v>
      </c>
      <c r="F5350" t="s">
        <v>753</v>
      </c>
      <c r="G5350" t="s">
        <v>24793</v>
      </c>
      <c r="H5350" t="s">
        <v>3795</v>
      </c>
      <c r="J5350" t="s">
        <v>756</v>
      </c>
      <c r="K5350" t="s">
        <v>756</v>
      </c>
      <c r="L5350" t="s">
        <v>757</v>
      </c>
      <c r="M5350" t="s">
        <v>757</v>
      </c>
      <c r="N5350" t="s">
        <v>756</v>
      </c>
      <c r="O5350" t="s">
        <v>756</v>
      </c>
      <c r="P5350" t="s">
        <v>758</v>
      </c>
      <c r="Q5350" t="s">
        <v>759</v>
      </c>
      <c r="R5350" t="s">
        <v>759</v>
      </c>
      <c r="S5350" t="s">
        <v>757</v>
      </c>
      <c r="T5350" t="s">
        <v>757</v>
      </c>
      <c r="U5350" t="s">
        <v>757</v>
      </c>
      <c r="V5350" t="s">
        <v>756</v>
      </c>
      <c r="W5350" t="s">
        <v>756</v>
      </c>
      <c r="X5350" t="s">
        <v>8238</v>
      </c>
      <c r="Y5350" t="str">
        <f t="shared" si="1178"/>
        <v>enero</v>
      </c>
      <c r="Z5350">
        <f>YEAR(BD_PONDERACIONES[[#This Row],[Fecha Ejecución del Ticket]])</f>
        <v>2023</v>
      </c>
      <c r="AA5350" t="str">
        <f t="shared" si="1179"/>
        <v>febrero</v>
      </c>
      <c r="AB5350">
        <f>YEAR(BD_PONDERACIONES[[#This Row],[Fecha de Inspección]])</f>
        <v>2023</v>
      </c>
      <c r="AC5350">
        <f t="shared" si="1180"/>
        <v>0.5</v>
      </c>
      <c r="AD5350">
        <f t="shared" si="1181"/>
        <v>0.5</v>
      </c>
      <c r="AE5350">
        <f t="shared" si="1182"/>
        <v>0.5</v>
      </c>
      <c r="AF5350">
        <f t="shared" si="1183"/>
        <v>0.5</v>
      </c>
      <c r="AG5350">
        <f t="shared" si="1184"/>
        <v>0.5</v>
      </c>
      <c r="AH5350">
        <f t="shared" si="1185"/>
        <v>0.5</v>
      </c>
      <c r="AI5350">
        <f t="shared" si="1186"/>
        <v>0.25</v>
      </c>
      <c r="AJ5350">
        <f t="shared" si="1187"/>
        <v>0.25</v>
      </c>
      <c r="AK5350">
        <f t="shared" si="1188"/>
        <v>0.5</v>
      </c>
      <c r="AL5350">
        <f t="shared" si="1189"/>
        <v>0.5</v>
      </c>
      <c r="AM5350">
        <f t="shared" si="1190"/>
        <v>0.5</v>
      </c>
      <c r="AN5350" s="6">
        <f t="shared" si="1191"/>
        <v>1</v>
      </c>
      <c r="AO5350" t="str">
        <f>VLOOKUP(BD_PONDERACIONES[[#This Row],[Comuna]],Tabla3[#All],2,0)</f>
        <v>Cordillera</v>
      </c>
    </row>
    <row r="5351" spans="1:41" x14ac:dyDescent="0.35">
      <c r="A5351" t="s">
        <v>24794</v>
      </c>
      <c r="B5351" t="s">
        <v>24795</v>
      </c>
      <c r="C5351" t="s">
        <v>24796</v>
      </c>
      <c r="D5351" s="5">
        <v>44979</v>
      </c>
      <c r="E5351" s="5">
        <v>44932</v>
      </c>
      <c r="F5351" t="s">
        <v>753</v>
      </c>
      <c r="G5351" t="s">
        <v>24797</v>
      </c>
      <c r="H5351" t="s">
        <v>3795</v>
      </c>
      <c r="J5351" t="s">
        <v>756</v>
      </c>
      <c r="K5351" t="s">
        <v>756</v>
      </c>
      <c r="L5351" t="s">
        <v>757</v>
      </c>
      <c r="M5351" t="s">
        <v>757</v>
      </c>
      <c r="N5351" t="s">
        <v>756</v>
      </c>
      <c r="O5351" t="s">
        <v>756</v>
      </c>
      <c r="P5351" t="s">
        <v>758</v>
      </c>
      <c r="Q5351" t="s">
        <v>759</v>
      </c>
      <c r="R5351" t="s">
        <v>759</v>
      </c>
      <c r="S5351" t="s">
        <v>757</v>
      </c>
      <c r="T5351" t="s">
        <v>757</v>
      </c>
      <c r="U5351" t="s">
        <v>757</v>
      </c>
      <c r="V5351" t="s">
        <v>768</v>
      </c>
      <c r="W5351" t="s">
        <v>756</v>
      </c>
      <c r="X5351" t="s">
        <v>24798</v>
      </c>
      <c r="Y5351" t="str">
        <f t="shared" si="1178"/>
        <v>enero</v>
      </c>
      <c r="Z5351">
        <f>YEAR(BD_PONDERACIONES[[#This Row],[Fecha Ejecución del Ticket]])</f>
        <v>2023</v>
      </c>
      <c r="AA5351" t="str">
        <f t="shared" si="1179"/>
        <v>febrero</v>
      </c>
      <c r="AB5351">
        <f>YEAR(BD_PONDERACIONES[[#This Row],[Fecha de Inspección]])</f>
        <v>2023</v>
      </c>
      <c r="AC5351">
        <f t="shared" si="1180"/>
        <v>0.5</v>
      </c>
      <c r="AD5351">
        <f t="shared" si="1181"/>
        <v>0.5</v>
      </c>
      <c r="AE5351">
        <f t="shared" si="1182"/>
        <v>0.5</v>
      </c>
      <c r="AF5351">
        <f t="shared" si="1183"/>
        <v>0.5</v>
      </c>
      <c r="AG5351">
        <f t="shared" si="1184"/>
        <v>0.5</v>
      </c>
      <c r="AH5351">
        <f t="shared" si="1185"/>
        <v>0.5</v>
      </c>
      <c r="AI5351">
        <f t="shared" si="1186"/>
        <v>0.25</v>
      </c>
      <c r="AJ5351">
        <f t="shared" si="1187"/>
        <v>0.25</v>
      </c>
      <c r="AK5351">
        <f t="shared" si="1188"/>
        <v>0.5</v>
      </c>
      <c r="AL5351">
        <f t="shared" si="1189"/>
        <v>0.17499999999999999</v>
      </c>
      <c r="AM5351">
        <f t="shared" si="1190"/>
        <v>0.5</v>
      </c>
      <c r="AN5351" s="6">
        <f t="shared" si="1191"/>
        <v>0.93500000000000005</v>
      </c>
      <c r="AO5351" t="str">
        <f>VLOOKUP(BD_PONDERACIONES[[#This Row],[Comuna]],Tabla3[#All],2,0)</f>
        <v>Cordillera</v>
      </c>
    </row>
    <row r="5352" spans="1:41" x14ac:dyDescent="0.35">
      <c r="A5352" t="s">
        <v>24799</v>
      </c>
      <c r="B5352" t="s">
        <v>24800</v>
      </c>
      <c r="C5352" t="s">
        <v>24801</v>
      </c>
      <c r="D5352" s="5">
        <v>44979</v>
      </c>
      <c r="E5352" s="5">
        <v>44953</v>
      </c>
      <c r="F5352" t="s">
        <v>753</v>
      </c>
      <c r="G5352" t="s">
        <v>24802</v>
      </c>
      <c r="H5352" t="s">
        <v>3795</v>
      </c>
      <c r="J5352" t="s">
        <v>756</v>
      </c>
      <c r="K5352" t="s">
        <v>756</v>
      </c>
      <c r="L5352" t="s">
        <v>757</v>
      </c>
      <c r="M5352" t="s">
        <v>757</v>
      </c>
      <c r="N5352" t="s">
        <v>756</v>
      </c>
      <c r="O5352" t="s">
        <v>756</v>
      </c>
      <c r="P5352" t="s">
        <v>758</v>
      </c>
      <c r="Q5352" t="s">
        <v>759</v>
      </c>
      <c r="R5352" t="s">
        <v>759</v>
      </c>
      <c r="S5352" t="s">
        <v>757</v>
      </c>
      <c r="T5352" t="s">
        <v>757</v>
      </c>
      <c r="U5352" t="s">
        <v>757</v>
      </c>
      <c r="V5352" t="s">
        <v>756</v>
      </c>
      <c r="W5352" t="s">
        <v>756</v>
      </c>
      <c r="X5352" t="s">
        <v>24803</v>
      </c>
      <c r="Y5352" t="str">
        <f t="shared" si="1178"/>
        <v>enero</v>
      </c>
      <c r="Z5352">
        <f>YEAR(BD_PONDERACIONES[[#This Row],[Fecha Ejecución del Ticket]])</f>
        <v>2023</v>
      </c>
      <c r="AA5352" t="str">
        <f t="shared" si="1179"/>
        <v>febrero</v>
      </c>
      <c r="AB5352">
        <f>YEAR(BD_PONDERACIONES[[#This Row],[Fecha de Inspección]])</f>
        <v>2023</v>
      </c>
      <c r="AC5352">
        <f t="shared" si="1180"/>
        <v>0.5</v>
      </c>
      <c r="AD5352">
        <f t="shared" si="1181"/>
        <v>0.5</v>
      </c>
      <c r="AE5352">
        <f t="shared" si="1182"/>
        <v>0.5</v>
      </c>
      <c r="AF5352">
        <f t="shared" si="1183"/>
        <v>0.5</v>
      </c>
      <c r="AG5352">
        <f t="shared" si="1184"/>
        <v>0.5</v>
      </c>
      <c r="AH5352">
        <f t="shared" si="1185"/>
        <v>0.5</v>
      </c>
      <c r="AI5352">
        <f t="shared" si="1186"/>
        <v>0.25</v>
      </c>
      <c r="AJ5352">
        <f t="shared" si="1187"/>
        <v>0.25</v>
      </c>
      <c r="AK5352">
        <f t="shared" si="1188"/>
        <v>0.5</v>
      </c>
      <c r="AL5352">
        <f t="shared" si="1189"/>
        <v>0.5</v>
      </c>
      <c r="AM5352">
        <f t="shared" si="1190"/>
        <v>0.5</v>
      </c>
      <c r="AN5352" s="6">
        <f t="shared" si="1191"/>
        <v>1</v>
      </c>
      <c r="AO5352" t="str">
        <f>VLOOKUP(BD_PONDERACIONES[[#This Row],[Comuna]],Tabla3[#All],2,0)</f>
        <v>Cordillera</v>
      </c>
    </row>
    <row r="5353" spans="1:41" x14ac:dyDescent="0.35">
      <c r="A5353" t="s">
        <v>24804</v>
      </c>
      <c r="B5353" t="s">
        <v>24805</v>
      </c>
      <c r="C5353" t="s">
        <v>24806</v>
      </c>
      <c r="D5353" s="5">
        <v>44979</v>
      </c>
      <c r="E5353" s="5">
        <v>44942</v>
      </c>
      <c r="F5353" t="s">
        <v>753</v>
      </c>
      <c r="G5353" t="s">
        <v>24807</v>
      </c>
      <c r="H5353" t="s">
        <v>3795</v>
      </c>
      <c r="J5353" t="s">
        <v>756</v>
      </c>
      <c r="K5353" t="s">
        <v>756</v>
      </c>
      <c r="L5353" t="s">
        <v>757</v>
      </c>
      <c r="M5353" t="s">
        <v>757</v>
      </c>
      <c r="N5353" t="s">
        <v>756</v>
      </c>
      <c r="O5353" t="s">
        <v>756</v>
      </c>
      <c r="P5353" t="s">
        <v>758</v>
      </c>
      <c r="Q5353" t="s">
        <v>759</v>
      </c>
      <c r="R5353" t="s">
        <v>759</v>
      </c>
      <c r="S5353" t="s">
        <v>757</v>
      </c>
      <c r="T5353" t="s">
        <v>757</v>
      </c>
      <c r="U5353" t="s">
        <v>757</v>
      </c>
      <c r="V5353" t="s">
        <v>904</v>
      </c>
      <c r="W5353" t="s">
        <v>756</v>
      </c>
      <c r="X5353" t="s">
        <v>24808</v>
      </c>
      <c r="Y5353" t="str">
        <f t="shared" si="1178"/>
        <v>enero</v>
      </c>
      <c r="Z5353">
        <f>YEAR(BD_PONDERACIONES[[#This Row],[Fecha Ejecución del Ticket]])</f>
        <v>2023</v>
      </c>
      <c r="AA5353" t="str">
        <f t="shared" si="1179"/>
        <v>febrero</v>
      </c>
      <c r="AB5353">
        <f>YEAR(BD_PONDERACIONES[[#This Row],[Fecha de Inspección]])</f>
        <v>2023</v>
      </c>
      <c r="AC5353">
        <f t="shared" si="1180"/>
        <v>0.5</v>
      </c>
      <c r="AD5353">
        <f t="shared" si="1181"/>
        <v>0.5</v>
      </c>
      <c r="AE5353">
        <f t="shared" si="1182"/>
        <v>0.5</v>
      </c>
      <c r="AF5353">
        <f t="shared" si="1183"/>
        <v>0.5</v>
      </c>
      <c r="AG5353">
        <f t="shared" si="1184"/>
        <v>0.5</v>
      </c>
      <c r="AH5353">
        <f t="shared" si="1185"/>
        <v>0.5</v>
      </c>
      <c r="AI5353">
        <f t="shared" si="1186"/>
        <v>0.25</v>
      </c>
      <c r="AJ5353">
        <f t="shared" si="1187"/>
        <v>0.25</v>
      </c>
      <c r="AK5353">
        <f t="shared" si="1188"/>
        <v>0.5</v>
      </c>
      <c r="AL5353">
        <f t="shared" si="1189"/>
        <v>0.32500000000000001</v>
      </c>
      <c r="AM5353">
        <f t="shared" si="1190"/>
        <v>0.5</v>
      </c>
      <c r="AN5353" s="6">
        <f t="shared" si="1191"/>
        <v>0.96500000000000008</v>
      </c>
      <c r="AO5353" t="str">
        <f>VLOOKUP(BD_PONDERACIONES[[#This Row],[Comuna]],Tabla3[#All],2,0)</f>
        <v>Cordillera</v>
      </c>
    </row>
    <row r="5354" spans="1:41" x14ac:dyDescent="0.35">
      <c r="A5354" t="s">
        <v>24809</v>
      </c>
      <c r="B5354" t="s">
        <v>24810</v>
      </c>
      <c r="C5354" t="s">
        <v>24811</v>
      </c>
      <c r="D5354" s="5">
        <v>44979</v>
      </c>
      <c r="E5354" s="5">
        <v>44936</v>
      </c>
      <c r="F5354" t="s">
        <v>753</v>
      </c>
      <c r="G5354" t="s">
        <v>24812</v>
      </c>
      <c r="H5354" t="s">
        <v>3795</v>
      </c>
      <c r="J5354" t="s">
        <v>756</v>
      </c>
      <c r="K5354" t="s">
        <v>756</v>
      </c>
      <c r="L5354" t="s">
        <v>757</v>
      </c>
      <c r="M5354" t="s">
        <v>757</v>
      </c>
      <c r="N5354" t="s">
        <v>756</v>
      </c>
      <c r="O5354" t="s">
        <v>756</v>
      </c>
      <c r="P5354" t="s">
        <v>765</v>
      </c>
      <c r="Q5354" t="s">
        <v>759</v>
      </c>
      <c r="R5354" t="s">
        <v>759</v>
      </c>
      <c r="S5354" t="s">
        <v>756</v>
      </c>
      <c r="T5354" t="s">
        <v>756</v>
      </c>
      <c r="U5354" t="s">
        <v>756</v>
      </c>
      <c r="V5354" t="s">
        <v>756</v>
      </c>
      <c r="W5354" t="s">
        <v>756</v>
      </c>
      <c r="X5354" t="s">
        <v>24813</v>
      </c>
      <c r="Y5354" t="str">
        <f t="shared" si="1178"/>
        <v>enero</v>
      </c>
      <c r="Z5354">
        <f>YEAR(BD_PONDERACIONES[[#This Row],[Fecha Ejecución del Ticket]])</f>
        <v>2023</v>
      </c>
      <c r="AA5354" t="str">
        <f t="shared" si="1179"/>
        <v>febrero</v>
      </c>
      <c r="AB5354">
        <f>YEAR(BD_PONDERACIONES[[#This Row],[Fecha de Inspección]])</f>
        <v>2023</v>
      </c>
      <c r="AC5354">
        <f t="shared" si="1180"/>
        <v>0.5</v>
      </c>
      <c r="AD5354">
        <f t="shared" si="1181"/>
        <v>0.5</v>
      </c>
      <c r="AE5354">
        <f t="shared" si="1182"/>
        <v>0.5</v>
      </c>
      <c r="AF5354">
        <f t="shared" si="1183"/>
        <v>0.5</v>
      </c>
      <c r="AG5354">
        <f t="shared" si="1184"/>
        <v>0.5</v>
      </c>
      <c r="AH5354">
        <f t="shared" si="1185"/>
        <v>0.5</v>
      </c>
      <c r="AI5354">
        <f t="shared" si="1186"/>
        <v>0.25</v>
      </c>
      <c r="AJ5354">
        <f t="shared" si="1187"/>
        <v>0.25</v>
      </c>
      <c r="AK5354">
        <f t="shared" si="1188"/>
        <v>0.5</v>
      </c>
      <c r="AL5354">
        <f t="shared" si="1189"/>
        <v>0.5</v>
      </c>
      <c r="AM5354">
        <f t="shared" si="1190"/>
        <v>0.5</v>
      </c>
      <c r="AN5354" s="6">
        <f t="shared" si="1191"/>
        <v>1</v>
      </c>
      <c r="AO5354" t="str">
        <f>VLOOKUP(BD_PONDERACIONES[[#This Row],[Comuna]],Tabla3[#All],2,0)</f>
        <v>Cordillera</v>
      </c>
    </row>
    <row r="5355" spans="1:41" x14ac:dyDescent="0.35">
      <c r="A5355" t="s">
        <v>24814</v>
      </c>
      <c r="B5355" t="s">
        <v>24815</v>
      </c>
      <c r="C5355" t="s">
        <v>24816</v>
      </c>
      <c r="D5355" s="5">
        <v>44979</v>
      </c>
      <c r="E5355" s="5">
        <v>44957</v>
      </c>
      <c r="F5355" t="s">
        <v>753</v>
      </c>
      <c r="G5355" t="s">
        <v>24817</v>
      </c>
      <c r="H5355" t="s">
        <v>3795</v>
      </c>
      <c r="J5355" t="s">
        <v>756</v>
      </c>
      <c r="K5355" t="s">
        <v>756</v>
      </c>
      <c r="L5355" t="s">
        <v>757</v>
      </c>
      <c r="M5355" t="s">
        <v>757</v>
      </c>
      <c r="N5355" t="s">
        <v>756</v>
      </c>
      <c r="O5355" t="s">
        <v>756</v>
      </c>
      <c r="P5355" t="s">
        <v>758</v>
      </c>
      <c r="Q5355" t="s">
        <v>759</v>
      </c>
      <c r="R5355" t="s">
        <v>759</v>
      </c>
      <c r="S5355" t="s">
        <v>757</v>
      </c>
      <c r="T5355" t="s">
        <v>757</v>
      </c>
      <c r="U5355" t="s">
        <v>757</v>
      </c>
      <c r="V5355" t="s">
        <v>756</v>
      </c>
      <c r="W5355" t="s">
        <v>756</v>
      </c>
      <c r="X5355" t="s">
        <v>8238</v>
      </c>
      <c r="Y5355" t="str">
        <f t="shared" si="1178"/>
        <v>enero</v>
      </c>
      <c r="Z5355">
        <f>YEAR(BD_PONDERACIONES[[#This Row],[Fecha Ejecución del Ticket]])</f>
        <v>2023</v>
      </c>
      <c r="AA5355" t="str">
        <f t="shared" si="1179"/>
        <v>febrero</v>
      </c>
      <c r="AB5355">
        <f>YEAR(BD_PONDERACIONES[[#This Row],[Fecha de Inspección]])</f>
        <v>2023</v>
      </c>
      <c r="AC5355">
        <f t="shared" si="1180"/>
        <v>0.5</v>
      </c>
      <c r="AD5355">
        <f t="shared" si="1181"/>
        <v>0.5</v>
      </c>
      <c r="AE5355">
        <f t="shared" si="1182"/>
        <v>0.5</v>
      </c>
      <c r="AF5355">
        <f t="shared" si="1183"/>
        <v>0.5</v>
      </c>
      <c r="AG5355">
        <f t="shared" si="1184"/>
        <v>0.5</v>
      </c>
      <c r="AH5355">
        <f t="shared" si="1185"/>
        <v>0.5</v>
      </c>
      <c r="AI5355">
        <f t="shared" si="1186"/>
        <v>0.25</v>
      </c>
      <c r="AJ5355">
        <f t="shared" si="1187"/>
        <v>0.25</v>
      </c>
      <c r="AK5355">
        <f t="shared" si="1188"/>
        <v>0.5</v>
      </c>
      <c r="AL5355">
        <f t="shared" si="1189"/>
        <v>0.5</v>
      </c>
      <c r="AM5355">
        <f t="shared" si="1190"/>
        <v>0.5</v>
      </c>
      <c r="AN5355" s="6">
        <f t="shared" si="1191"/>
        <v>1</v>
      </c>
      <c r="AO5355" t="str">
        <f>VLOOKUP(BD_PONDERACIONES[[#This Row],[Comuna]],Tabla3[#All],2,0)</f>
        <v>Cordillera</v>
      </c>
    </row>
    <row r="5356" spans="1:41" x14ac:dyDescent="0.35">
      <c r="A5356" t="s">
        <v>24818</v>
      </c>
      <c r="B5356" t="s">
        <v>24819</v>
      </c>
      <c r="C5356" t="s">
        <v>24820</v>
      </c>
      <c r="D5356" s="5">
        <v>44979</v>
      </c>
      <c r="E5356" s="5">
        <v>44897</v>
      </c>
      <c r="F5356" t="s">
        <v>753</v>
      </c>
      <c r="G5356" t="s">
        <v>24821</v>
      </c>
      <c r="H5356" t="s">
        <v>3795</v>
      </c>
      <c r="J5356" t="s">
        <v>756</v>
      </c>
      <c r="K5356" t="s">
        <v>756</v>
      </c>
      <c r="L5356" t="s">
        <v>757</v>
      </c>
      <c r="M5356" t="s">
        <v>757</v>
      </c>
      <c r="N5356" t="s">
        <v>756</v>
      </c>
      <c r="O5356" t="s">
        <v>756</v>
      </c>
      <c r="P5356" t="s">
        <v>758</v>
      </c>
      <c r="Q5356" t="s">
        <v>759</v>
      </c>
      <c r="R5356" t="s">
        <v>759</v>
      </c>
      <c r="S5356" t="s">
        <v>757</v>
      </c>
      <c r="T5356" t="s">
        <v>757</v>
      </c>
      <c r="U5356" t="s">
        <v>757</v>
      </c>
      <c r="V5356" t="s">
        <v>756</v>
      </c>
      <c r="W5356" t="s">
        <v>756</v>
      </c>
      <c r="X5356" t="s">
        <v>8238</v>
      </c>
      <c r="Y5356" t="str">
        <f t="shared" si="1178"/>
        <v>diciembre</v>
      </c>
      <c r="Z5356">
        <f>YEAR(BD_PONDERACIONES[[#This Row],[Fecha Ejecución del Ticket]])</f>
        <v>2022</v>
      </c>
      <c r="AA5356" t="str">
        <f t="shared" si="1179"/>
        <v>febrero</v>
      </c>
      <c r="AB5356">
        <f>YEAR(BD_PONDERACIONES[[#This Row],[Fecha de Inspección]])</f>
        <v>2023</v>
      </c>
      <c r="AC5356">
        <f t="shared" si="1180"/>
        <v>0.5</v>
      </c>
      <c r="AD5356">
        <f t="shared" si="1181"/>
        <v>0.5</v>
      </c>
      <c r="AE5356">
        <f t="shared" si="1182"/>
        <v>0.5</v>
      </c>
      <c r="AF5356">
        <f t="shared" si="1183"/>
        <v>0.5</v>
      </c>
      <c r="AG5356">
        <f t="shared" si="1184"/>
        <v>0.5</v>
      </c>
      <c r="AH5356">
        <f t="shared" si="1185"/>
        <v>0.5</v>
      </c>
      <c r="AI5356">
        <f t="shared" si="1186"/>
        <v>0.25</v>
      </c>
      <c r="AJ5356">
        <f t="shared" si="1187"/>
        <v>0.25</v>
      </c>
      <c r="AK5356">
        <f t="shared" si="1188"/>
        <v>0.5</v>
      </c>
      <c r="AL5356">
        <f t="shared" si="1189"/>
        <v>0.5</v>
      </c>
      <c r="AM5356">
        <f t="shared" si="1190"/>
        <v>0.5</v>
      </c>
      <c r="AN5356" s="6">
        <f t="shared" si="1191"/>
        <v>1</v>
      </c>
      <c r="AO5356" t="str">
        <f>VLOOKUP(BD_PONDERACIONES[[#This Row],[Comuna]],Tabla3[#All],2,0)</f>
        <v>Cordillera</v>
      </c>
    </row>
    <row r="5357" spans="1:41" x14ac:dyDescent="0.35">
      <c r="A5357" t="s">
        <v>24822</v>
      </c>
      <c r="B5357" t="s">
        <v>24823</v>
      </c>
      <c r="C5357" t="s">
        <v>24824</v>
      </c>
      <c r="D5357" s="5">
        <v>44979</v>
      </c>
      <c r="E5357" s="5">
        <v>44944</v>
      </c>
      <c r="F5357" t="s">
        <v>753</v>
      </c>
      <c r="G5357" t="s">
        <v>24825</v>
      </c>
      <c r="H5357" t="s">
        <v>3795</v>
      </c>
      <c r="J5357" t="s">
        <v>756</v>
      </c>
      <c r="K5357" t="s">
        <v>756</v>
      </c>
      <c r="L5357" t="s">
        <v>757</v>
      </c>
      <c r="M5357" t="s">
        <v>757</v>
      </c>
      <c r="N5357" t="s">
        <v>756</v>
      </c>
      <c r="O5357" t="s">
        <v>756</v>
      </c>
      <c r="P5357" t="s">
        <v>758</v>
      </c>
      <c r="Q5357" t="s">
        <v>759</v>
      </c>
      <c r="R5357" t="s">
        <v>759</v>
      </c>
      <c r="S5357" t="s">
        <v>757</v>
      </c>
      <c r="T5357" t="s">
        <v>757</v>
      </c>
      <c r="U5357" t="s">
        <v>757</v>
      </c>
      <c r="V5357" t="s">
        <v>768</v>
      </c>
      <c r="W5357" t="s">
        <v>756</v>
      </c>
      <c r="X5357" t="s">
        <v>8238</v>
      </c>
      <c r="Y5357" t="str">
        <f t="shared" si="1178"/>
        <v>enero</v>
      </c>
      <c r="Z5357">
        <f>YEAR(BD_PONDERACIONES[[#This Row],[Fecha Ejecución del Ticket]])</f>
        <v>2023</v>
      </c>
      <c r="AA5357" t="str">
        <f t="shared" si="1179"/>
        <v>febrero</v>
      </c>
      <c r="AB5357">
        <f>YEAR(BD_PONDERACIONES[[#This Row],[Fecha de Inspección]])</f>
        <v>2023</v>
      </c>
      <c r="AC5357">
        <f t="shared" si="1180"/>
        <v>0.5</v>
      </c>
      <c r="AD5357">
        <f t="shared" si="1181"/>
        <v>0.5</v>
      </c>
      <c r="AE5357">
        <f t="shared" si="1182"/>
        <v>0.5</v>
      </c>
      <c r="AF5357">
        <f t="shared" si="1183"/>
        <v>0.5</v>
      </c>
      <c r="AG5357">
        <f t="shared" si="1184"/>
        <v>0.5</v>
      </c>
      <c r="AH5357">
        <f t="shared" si="1185"/>
        <v>0.5</v>
      </c>
      <c r="AI5357">
        <f t="shared" si="1186"/>
        <v>0.25</v>
      </c>
      <c r="AJ5357">
        <f t="shared" si="1187"/>
        <v>0.25</v>
      </c>
      <c r="AK5357">
        <f t="shared" si="1188"/>
        <v>0.5</v>
      </c>
      <c r="AL5357">
        <f t="shared" si="1189"/>
        <v>0.17499999999999999</v>
      </c>
      <c r="AM5357">
        <f t="shared" si="1190"/>
        <v>0.5</v>
      </c>
      <c r="AN5357" s="6">
        <f t="shared" si="1191"/>
        <v>0.93500000000000005</v>
      </c>
      <c r="AO5357" t="str">
        <f>VLOOKUP(BD_PONDERACIONES[[#This Row],[Comuna]],Tabla3[#All],2,0)</f>
        <v>Cordillera</v>
      </c>
    </row>
    <row r="5358" spans="1:41" x14ac:dyDescent="0.35">
      <c r="A5358" t="s">
        <v>24826</v>
      </c>
      <c r="B5358" t="s">
        <v>24827</v>
      </c>
      <c r="C5358" t="s">
        <v>24828</v>
      </c>
      <c r="D5358" s="5">
        <v>44979</v>
      </c>
      <c r="E5358" s="5">
        <v>44902</v>
      </c>
      <c r="F5358" t="s">
        <v>753</v>
      </c>
      <c r="G5358" t="s">
        <v>24829</v>
      </c>
      <c r="H5358" t="s">
        <v>3795</v>
      </c>
      <c r="J5358" t="s">
        <v>756</v>
      </c>
      <c r="K5358" t="s">
        <v>756</v>
      </c>
      <c r="L5358" t="s">
        <v>757</v>
      </c>
      <c r="M5358" t="s">
        <v>757</v>
      </c>
      <c r="N5358" t="s">
        <v>756</v>
      </c>
      <c r="O5358" t="s">
        <v>756</v>
      </c>
      <c r="P5358" t="s">
        <v>758</v>
      </c>
      <c r="Q5358" t="s">
        <v>759</v>
      </c>
      <c r="R5358" t="s">
        <v>759</v>
      </c>
      <c r="S5358" t="s">
        <v>757</v>
      </c>
      <c r="T5358" t="s">
        <v>757</v>
      </c>
      <c r="U5358" t="s">
        <v>757</v>
      </c>
      <c r="V5358" t="s">
        <v>756</v>
      </c>
      <c r="W5358" t="s">
        <v>756</v>
      </c>
      <c r="X5358" t="s">
        <v>24830</v>
      </c>
      <c r="Y5358" t="str">
        <f t="shared" si="1178"/>
        <v>diciembre</v>
      </c>
      <c r="Z5358">
        <f>YEAR(BD_PONDERACIONES[[#This Row],[Fecha Ejecución del Ticket]])</f>
        <v>2022</v>
      </c>
      <c r="AA5358" t="str">
        <f t="shared" si="1179"/>
        <v>febrero</v>
      </c>
      <c r="AB5358">
        <f>YEAR(BD_PONDERACIONES[[#This Row],[Fecha de Inspección]])</f>
        <v>2023</v>
      </c>
      <c r="AC5358">
        <f t="shared" si="1180"/>
        <v>0.5</v>
      </c>
      <c r="AD5358">
        <f t="shared" si="1181"/>
        <v>0.5</v>
      </c>
      <c r="AE5358">
        <f t="shared" si="1182"/>
        <v>0.5</v>
      </c>
      <c r="AF5358">
        <f t="shared" si="1183"/>
        <v>0.5</v>
      </c>
      <c r="AG5358">
        <f t="shared" si="1184"/>
        <v>0.5</v>
      </c>
      <c r="AH5358">
        <f t="shared" si="1185"/>
        <v>0.5</v>
      </c>
      <c r="AI5358">
        <f t="shared" si="1186"/>
        <v>0.25</v>
      </c>
      <c r="AJ5358">
        <f t="shared" si="1187"/>
        <v>0.25</v>
      </c>
      <c r="AK5358">
        <f t="shared" si="1188"/>
        <v>0.5</v>
      </c>
      <c r="AL5358">
        <f t="shared" si="1189"/>
        <v>0.5</v>
      </c>
      <c r="AM5358">
        <f t="shared" si="1190"/>
        <v>0.5</v>
      </c>
      <c r="AN5358" s="6">
        <f t="shared" si="1191"/>
        <v>1</v>
      </c>
      <c r="AO5358" t="str">
        <f>VLOOKUP(BD_PONDERACIONES[[#This Row],[Comuna]],Tabla3[#All],2,0)</f>
        <v>Cordillera</v>
      </c>
    </row>
    <row r="5359" spans="1:41" x14ac:dyDescent="0.35">
      <c r="A5359" t="s">
        <v>24831</v>
      </c>
      <c r="B5359" t="s">
        <v>24832</v>
      </c>
      <c r="C5359" t="s">
        <v>24833</v>
      </c>
      <c r="D5359" s="5">
        <v>44979</v>
      </c>
      <c r="E5359" s="5">
        <v>44974</v>
      </c>
      <c r="F5359" t="s">
        <v>763</v>
      </c>
      <c r="G5359" t="s">
        <v>24834</v>
      </c>
      <c r="H5359" t="s">
        <v>1886</v>
      </c>
      <c r="J5359" t="s">
        <v>756</v>
      </c>
      <c r="K5359" t="s">
        <v>756</v>
      </c>
      <c r="L5359" t="s">
        <v>757</v>
      </c>
      <c r="M5359" t="s">
        <v>757</v>
      </c>
      <c r="N5359" t="s">
        <v>756</v>
      </c>
      <c r="O5359" t="s">
        <v>756</v>
      </c>
      <c r="P5359" t="s">
        <v>758</v>
      </c>
      <c r="Q5359" t="s">
        <v>759</v>
      </c>
      <c r="R5359" t="s">
        <v>759</v>
      </c>
      <c r="S5359" t="s">
        <v>757</v>
      </c>
      <c r="T5359" t="s">
        <v>757</v>
      </c>
      <c r="U5359" t="s">
        <v>757</v>
      </c>
      <c r="V5359" t="s">
        <v>756</v>
      </c>
      <c r="W5359" t="s">
        <v>756</v>
      </c>
      <c r="X5359" t="s">
        <v>804</v>
      </c>
      <c r="Y5359" t="str">
        <f t="shared" si="1178"/>
        <v>febrero</v>
      </c>
      <c r="Z5359">
        <f>YEAR(BD_PONDERACIONES[[#This Row],[Fecha Ejecución del Ticket]])</f>
        <v>2023</v>
      </c>
      <c r="AA5359" t="str">
        <f t="shared" si="1179"/>
        <v>febrero</v>
      </c>
      <c r="AB5359">
        <f>YEAR(BD_PONDERACIONES[[#This Row],[Fecha de Inspección]])</f>
        <v>2023</v>
      </c>
      <c r="AC5359">
        <f t="shared" si="1180"/>
        <v>0.5</v>
      </c>
      <c r="AD5359">
        <f t="shared" si="1181"/>
        <v>0.5</v>
      </c>
      <c r="AE5359">
        <f t="shared" si="1182"/>
        <v>0.5</v>
      </c>
      <c r="AF5359">
        <f t="shared" si="1183"/>
        <v>0.5</v>
      </c>
      <c r="AG5359">
        <f t="shared" si="1184"/>
        <v>0.5</v>
      </c>
      <c r="AH5359">
        <f t="shared" si="1185"/>
        <v>0.5</v>
      </c>
      <c r="AI5359">
        <f t="shared" si="1186"/>
        <v>0.25</v>
      </c>
      <c r="AJ5359">
        <f t="shared" si="1187"/>
        <v>0.25</v>
      </c>
      <c r="AK5359">
        <f t="shared" si="1188"/>
        <v>0.5</v>
      </c>
      <c r="AL5359">
        <f t="shared" si="1189"/>
        <v>0.5</v>
      </c>
      <c r="AM5359">
        <f t="shared" si="1190"/>
        <v>0.5</v>
      </c>
      <c r="AN5359" s="6">
        <f t="shared" si="1191"/>
        <v>1</v>
      </c>
      <c r="AO5359" t="str">
        <f>VLOOKUP(BD_PONDERACIONES[[#This Row],[Comuna]],Tabla3[#All],2,0)</f>
        <v>Cordillera</v>
      </c>
    </row>
    <row r="5360" spans="1:41" x14ac:dyDescent="0.35">
      <c r="A5360" t="s">
        <v>24835</v>
      </c>
      <c r="B5360" t="s">
        <v>24836</v>
      </c>
      <c r="C5360" t="s">
        <v>24837</v>
      </c>
      <c r="D5360" s="5">
        <v>44979</v>
      </c>
      <c r="E5360" s="5">
        <v>44947</v>
      </c>
      <c r="F5360" t="s">
        <v>753</v>
      </c>
      <c r="G5360" t="s">
        <v>24838</v>
      </c>
      <c r="H5360" t="s">
        <v>3795</v>
      </c>
      <c r="J5360" t="s">
        <v>756</v>
      </c>
      <c r="K5360" t="s">
        <v>756</v>
      </c>
      <c r="L5360" t="s">
        <v>757</v>
      </c>
      <c r="M5360" t="s">
        <v>757</v>
      </c>
      <c r="N5360" t="s">
        <v>756</v>
      </c>
      <c r="O5360" t="s">
        <v>756</v>
      </c>
      <c r="P5360" t="s">
        <v>758</v>
      </c>
      <c r="Q5360" t="s">
        <v>759</v>
      </c>
      <c r="R5360" t="s">
        <v>759</v>
      </c>
      <c r="S5360" t="s">
        <v>757</v>
      </c>
      <c r="T5360" t="s">
        <v>757</v>
      </c>
      <c r="U5360" t="s">
        <v>757</v>
      </c>
      <c r="V5360" t="s">
        <v>756</v>
      </c>
      <c r="W5360" t="s">
        <v>756</v>
      </c>
      <c r="X5360" t="s">
        <v>8238</v>
      </c>
      <c r="Y5360" t="str">
        <f t="shared" si="1178"/>
        <v>enero</v>
      </c>
      <c r="Z5360">
        <f>YEAR(BD_PONDERACIONES[[#This Row],[Fecha Ejecución del Ticket]])</f>
        <v>2023</v>
      </c>
      <c r="AA5360" t="str">
        <f t="shared" si="1179"/>
        <v>febrero</v>
      </c>
      <c r="AB5360">
        <f>YEAR(BD_PONDERACIONES[[#This Row],[Fecha de Inspección]])</f>
        <v>2023</v>
      </c>
      <c r="AC5360">
        <f t="shared" si="1180"/>
        <v>0.5</v>
      </c>
      <c r="AD5360">
        <f t="shared" si="1181"/>
        <v>0.5</v>
      </c>
      <c r="AE5360">
        <f t="shared" si="1182"/>
        <v>0.5</v>
      </c>
      <c r="AF5360">
        <f t="shared" si="1183"/>
        <v>0.5</v>
      </c>
      <c r="AG5360">
        <f t="shared" si="1184"/>
        <v>0.5</v>
      </c>
      <c r="AH5360">
        <f t="shared" si="1185"/>
        <v>0.5</v>
      </c>
      <c r="AI5360">
        <f t="shared" si="1186"/>
        <v>0.25</v>
      </c>
      <c r="AJ5360">
        <f t="shared" si="1187"/>
        <v>0.25</v>
      </c>
      <c r="AK5360">
        <f t="shared" si="1188"/>
        <v>0.5</v>
      </c>
      <c r="AL5360">
        <f t="shared" si="1189"/>
        <v>0.5</v>
      </c>
      <c r="AM5360">
        <f t="shared" si="1190"/>
        <v>0.5</v>
      </c>
      <c r="AN5360" s="6">
        <f t="shared" si="1191"/>
        <v>1</v>
      </c>
      <c r="AO5360" t="str">
        <f>VLOOKUP(BD_PONDERACIONES[[#This Row],[Comuna]],Tabla3[#All],2,0)</f>
        <v>Cordillera</v>
      </c>
    </row>
    <row r="5361" spans="1:41" x14ac:dyDescent="0.35">
      <c r="A5361" t="s">
        <v>24839</v>
      </c>
      <c r="B5361" t="s">
        <v>24840</v>
      </c>
      <c r="C5361" t="s">
        <v>24841</v>
      </c>
      <c r="D5361" s="5">
        <v>44979</v>
      </c>
      <c r="E5361" s="5">
        <v>44961</v>
      </c>
      <c r="F5361" t="s">
        <v>763</v>
      </c>
      <c r="G5361" t="s">
        <v>24842</v>
      </c>
      <c r="H5361" t="s">
        <v>1886</v>
      </c>
      <c r="J5361" t="s">
        <v>756</v>
      </c>
      <c r="K5361" t="s">
        <v>756</v>
      </c>
      <c r="L5361" t="s">
        <v>757</v>
      </c>
      <c r="M5361" t="s">
        <v>757</v>
      </c>
      <c r="N5361" t="s">
        <v>756</v>
      </c>
      <c r="O5361" t="s">
        <v>756</v>
      </c>
      <c r="P5361" t="s">
        <v>758</v>
      </c>
      <c r="Q5361" t="s">
        <v>759</v>
      </c>
      <c r="R5361" t="s">
        <v>759</v>
      </c>
      <c r="S5361" t="s">
        <v>757</v>
      </c>
      <c r="T5361" t="s">
        <v>757</v>
      </c>
      <c r="U5361" t="s">
        <v>757</v>
      </c>
      <c r="V5361" t="s">
        <v>756</v>
      </c>
      <c r="W5361" t="s">
        <v>768</v>
      </c>
      <c r="X5361" t="s">
        <v>24843</v>
      </c>
      <c r="Y5361" t="str">
        <f t="shared" si="1178"/>
        <v>febrero</v>
      </c>
      <c r="Z5361">
        <f>YEAR(BD_PONDERACIONES[[#This Row],[Fecha Ejecución del Ticket]])</f>
        <v>2023</v>
      </c>
      <c r="AA5361" t="str">
        <f t="shared" si="1179"/>
        <v>febrero</v>
      </c>
      <c r="AB5361">
        <f>YEAR(BD_PONDERACIONES[[#This Row],[Fecha de Inspección]])</f>
        <v>2023</v>
      </c>
      <c r="AC5361">
        <f t="shared" si="1180"/>
        <v>0.5</v>
      </c>
      <c r="AD5361">
        <f t="shared" si="1181"/>
        <v>0.5</v>
      </c>
      <c r="AE5361">
        <f t="shared" si="1182"/>
        <v>0.5</v>
      </c>
      <c r="AF5361">
        <f t="shared" si="1183"/>
        <v>0.5</v>
      </c>
      <c r="AG5361">
        <f t="shared" si="1184"/>
        <v>0.5</v>
      </c>
      <c r="AH5361">
        <f t="shared" si="1185"/>
        <v>0.5</v>
      </c>
      <c r="AI5361">
        <f t="shared" si="1186"/>
        <v>0.25</v>
      </c>
      <c r="AJ5361">
        <f t="shared" si="1187"/>
        <v>0.25</v>
      </c>
      <c r="AK5361">
        <f t="shared" si="1188"/>
        <v>0.5</v>
      </c>
      <c r="AL5361">
        <f t="shared" si="1189"/>
        <v>0.5</v>
      </c>
      <c r="AM5361">
        <f t="shared" si="1190"/>
        <v>0.17499999999999999</v>
      </c>
      <c r="AN5361" s="6">
        <f t="shared" si="1191"/>
        <v>0.93500000000000005</v>
      </c>
      <c r="AO5361" t="str">
        <f>VLOOKUP(BD_PONDERACIONES[[#This Row],[Comuna]],Tabla3[#All],2,0)</f>
        <v>Cordillera</v>
      </c>
    </row>
    <row r="5362" spans="1:41" x14ac:dyDescent="0.35">
      <c r="A5362" t="s">
        <v>24844</v>
      </c>
      <c r="B5362" t="s">
        <v>24845</v>
      </c>
      <c r="C5362" t="s">
        <v>24846</v>
      </c>
      <c r="D5362" s="5">
        <v>44979</v>
      </c>
      <c r="E5362" s="5">
        <v>44939</v>
      </c>
      <c r="F5362" t="s">
        <v>753</v>
      </c>
      <c r="G5362" t="s">
        <v>24847</v>
      </c>
      <c r="H5362" t="s">
        <v>3795</v>
      </c>
      <c r="J5362" t="s">
        <v>756</v>
      </c>
      <c r="K5362" t="s">
        <v>756</v>
      </c>
      <c r="L5362" t="s">
        <v>773</v>
      </c>
      <c r="M5362" t="s">
        <v>773</v>
      </c>
      <c r="N5362" t="s">
        <v>756</v>
      </c>
      <c r="O5362" t="s">
        <v>756</v>
      </c>
      <c r="P5362" t="s">
        <v>758</v>
      </c>
      <c r="Q5362" t="s">
        <v>759</v>
      </c>
      <c r="R5362" t="s">
        <v>759</v>
      </c>
      <c r="S5362" t="s">
        <v>757</v>
      </c>
      <c r="T5362" t="s">
        <v>757</v>
      </c>
      <c r="U5362" t="s">
        <v>757</v>
      </c>
      <c r="V5362" t="s">
        <v>756</v>
      </c>
      <c r="W5362" t="s">
        <v>756</v>
      </c>
      <c r="X5362" t="s">
        <v>24848</v>
      </c>
      <c r="Y5362" t="str">
        <f t="shared" si="1178"/>
        <v>enero</v>
      </c>
      <c r="Z5362">
        <f>YEAR(BD_PONDERACIONES[[#This Row],[Fecha Ejecución del Ticket]])</f>
        <v>2023</v>
      </c>
      <c r="AA5362" t="str">
        <f t="shared" si="1179"/>
        <v>febrero</v>
      </c>
      <c r="AB5362">
        <f>YEAR(BD_PONDERACIONES[[#This Row],[Fecha de Inspección]])</f>
        <v>2023</v>
      </c>
      <c r="AC5362">
        <f t="shared" si="1180"/>
        <v>0.5</v>
      </c>
      <c r="AD5362">
        <f t="shared" si="1181"/>
        <v>0.5</v>
      </c>
      <c r="AE5362">
        <f t="shared" si="1182"/>
        <v>0</v>
      </c>
      <c r="AF5362">
        <f t="shared" si="1183"/>
        <v>0</v>
      </c>
      <c r="AG5362">
        <f t="shared" si="1184"/>
        <v>0.5</v>
      </c>
      <c r="AH5362">
        <f t="shared" si="1185"/>
        <v>0.5</v>
      </c>
      <c r="AI5362">
        <f t="shared" si="1186"/>
        <v>0.25</v>
      </c>
      <c r="AJ5362">
        <f t="shared" si="1187"/>
        <v>0.25</v>
      </c>
      <c r="AK5362">
        <f t="shared" si="1188"/>
        <v>0.5</v>
      </c>
      <c r="AL5362">
        <f t="shared" si="1189"/>
        <v>0.5</v>
      </c>
      <c r="AM5362">
        <f t="shared" si="1190"/>
        <v>0.5</v>
      </c>
      <c r="AN5362" s="6">
        <f t="shared" si="1191"/>
        <v>0.7</v>
      </c>
      <c r="AO5362" t="str">
        <f>VLOOKUP(BD_PONDERACIONES[[#This Row],[Comuna]],Tabla3[#All],2,0)</f>
        <v>Cordillera</v>
      </c>
    </row>
    <row r="5363" spans="1:41" x14ac:dyDescent="0.35">
      <c r="A5363" t="s">
        <v>24849</v>
      </c>
      <c r="B5363" t="s">
        <v>24850</v>
      </c>
      <c r="C5363" t="s">
        <v>24851</v>
      </c>
      <c r="D5363" s="5">
        <v>44979</v>
      </c>
      <c r="E5363" s="5">
        <v>44973</v>
      </c>
      <c r="F5363" t="s">
        <v>763</v>
      </c>
      <c r="G5363" t="s">
        <v>24852</v>
      </c>
      <c r="H5363" t="s">
        <v>1886</v>
      </c>
      <c r="J5363" t="s">
        <v>756</v>
      </c>
      <c r="K5363" t="s">
        <v>756</v>
      </c>
      <c r="L5363" t="s">
        <v>773</v>
      </c>
      <c r="M5363" t="s">
        <v>773</v>
      </c>
      <c r="N5363" t="s">
        <v>756</v>
      </c>
      <c r="O5363" t="s">
        <v>756</v>
      </c>
      <c r="P5363" t="s">
        <v>758</v>
      </c>
      <c r="Q5363" t="s">
        <v>759</v>
      </c>
      <c r="R5363" t="s">
        <v>759</v>
      </c>
      <c r="S5363" t="s">
        <v>757</v>
      </c>
      <c r="T5363" t="s">
        <v>757</v>
      </c>
      <c r="U5363" t="s">
        <v>757</v>
      </c>
      <c r="V5363" t="s">
        <v>773</v>
      </c>
      <c r="W5363" t="s">
        <v>773</v>
      </c>
      <c r="X5363" t="s">
        <v>24853</v>
      </c>
      <c r="Y5363" t="str">
        <f t="shared" si="1178"/>
        <v>febrero</v>
      </c>
      <c r="Z5363">
        <f>YEAR(BD_PONDERACIONES[[#This Row],[Fecha Ejecución del Ticket]])</f>
        <v>2023</v>
      </c>
      <c r="AA5363" t="str">
        <f t="shared" si="1179"/>
        <v>febrero</v>
      </c>
      <c r="AB5363">
        <f>YEAR(BD_PONDERACIONES[[#This Row],[Fecha de Inspección]])</f>
        <v>2023</v>
      </c>
      <c r="AC5363">
        <f t="shared" si="1180"/>
        <v>0.5</v>
      </c>
      <c r="AD5363">
        <f t="shared" si="1181"/>
        <v>0.5</v>
      </c>
      <c r="AE5363">
        <f t="shared" si="1182"/>
        <v>0</v>
      </c>
      <c r="AF5363">
        <f t="shared" si="1183"/>
        <v>0</v>
      </c>
      <c r="AG5363">
        <f t="shared" si="1184"/>
        <v>0.5</v>
      </c>
      <c r="AH5363">
        <f t="shared" si="1185"/>
        <v>0.5</v>
      </c>
      <c r="AI5363">
        <f t="shared" si="1186"/>
        <v>0.25</v>
      </c>
      <c r="AJ5363">
        <f t="shared" si="1187"/>
        <v>0.25</v>
      </c>
      <c r="AK5363">
        <f t="shared" si="1188"/>
        <v>0.5</v>
      </c>
      <c r="AL5363">
        <f t="shared" si="1189"/>
        <v>0</v>
      </c>
      <c r="AM5363">
        <f t="shared" si="1190"/>
        <v>0</v>
      </c>
      <c r="AN5363" s="6">
        <f t="shared" si="1191"/>
        <v>0.5</v>
      </c>
      <c r="AO5363" t="str">
        <f>VLOOKUP(BD_PONDERACIONES[[#This Row],[Comuna]],Tabla3[#All],2,0)</f>
        <v>Cordillera</v>
      </c>
    </row>
    <row r="5364" spans="1:41" x14ac:dyDescent="0.35">
      <c r="A5364" t="s">
        <v>24854</v>
      </c>
      <c r="B5364" t="s">
        <v>24855</v>
      </c>
      <c r="C5364" t="s">
        <v>24856</v>
      </c>
      <c r="D5364" s="5">
        <v>44979</v>
      </c>
      <c r="E5364" s="5">
        <v>44958</v>
      </c>
      <c r="F5364" t="s">
        <v>763</v>
      </c>
      <c r="G5364" t="s">
        <v>24857</v>
      </c>
      <c r="H5364" t="s">
        <v>1886</v>
      </c>
      <c r="J5364" t="s">
        <v>756</v>
      </c>
      <c r="K5364" t="s">
        <v>756</v>
      </c>
      <c r="L5364" t="s">
        <v>757</v>
      </c>
      <c r="M5364" t="s">
        <v>757</v>
      </c>
      <c r="N5364" t="s">
        <v>756</v>
      </c>
      <c r="O5364" t="s">
        <v>756</v>
      </c>
      <c r="P5364" t="s">
        <v>758</v>
      </c>
      <c r="Q5364" t="s">
        <v>759</v>
      </c>
      <c r="R5364" t="s">
        <v>759</v>
      </c>
      <c r="S5364" t="s">
        <v>757</v>
      </c>
      <c r="T5364" t="s">
        <v>757</v>
      </c>
      <c r="U5364" t="s">
        <v>757</v>
      </c>
      <c r="V5364" t="s">
        <v>756</v>
      </c>
      <c r="W5364" t="s">
        <v>768</v>
      </c>
      <c r="X5364" t="s">
        <v>24858</v>
      </c>
      <c r="Y5364" t="str">
        <f t="shared" si="1178"/>
        <v>febrero</v>
      </c>
      <c r="Z5364">
        <f>YEAR(BD_PONDERACIONES[[#This Row],[Fecha Ejecución del Ticket]])</f>
        <v>2023</v>
      </c>
      <c r="AA5364" t="str">
        <f t="shared" si="1179"/>
        <v>febrero</v>
      </c>
      <c r="AB5364">
        <f>YEAR(BD_PONDERACIONES[[#This Row],[Fecha de Inspección]])</f>
        <v>2023</v>
      </c>
      <c r="AC5364">
        <f t="shared" si="1180"/>
        <v>0.5</v>
      </c>
      <c r="AD5364">
        <f t="shared" si="1181"/>
        <v>0.5</v>
      </c>
      <c r="AE5364">
        <f t="shared" si="1182"/>
        <v>0.5</v>
      </c>
      <c r="AF5364">
        <f t="shared" si="1183"/>
        <v>0.5</v>
      </c>
      <c r="AG5364">
        <f t="shared" si="1184"/>
        <v>0.5</v>
      </c>
      <c r="AH5364">
        <f t="shared" si="1185"/>
        <v>0.5</v>
      </c>
      <c r="AI5364">
        <f t="shared" si="1186"/>
        <v>0.25</v>
      </c>
      <c r="AJ5364">
        <f t="shared" si="1187"/>
        <v>0.25</v>
      </c>
      <c r="AK5364">
        <f t="shared" si="1188"/>
        <v>0.5</v>
      </c>
      <c r="AL5364">
        <f t="shared" si="1189"/>
        <v>0.5</v>
      </c>
      <c r="AM5364">
        <f t="shared" si="1190"/>
        <v>0.17499999999999999</v>
      </c>
      <c r="AN5364" s="6">
        <f t="shared" si="1191"/>
        <v>0.93500000000000005</v>
      </c>
      <c r="AO5364" t="str">
        <f>VLOOKUP(BD_PONDERACIONES[[#This Row],[Comuna]],Tabla3[#All],2,0)</f>
        <v>Cordillera</v>
      </c>
    </row>
    <row r="5365" spans="1:41" x14ac:dyDescent="0.35">
      <c r="A5365" t="s">
        <v>24859</v>
      </c>
      <c r="B5365" t="s">
        <v>24860</v>
      </c>
      <c r="C5365" t="s">
        <v>24861</v>
      </c>
      <c r="D5365" s="5">
        <v>44979</v>
      </c>
      <c r="E5365" s="5">
        <v>44965</v>
      </c>
      <c r="F5365" t="s">
        <v>763</v>
      </c>
      <c r="G5365" t="s">
        <v>24862</v>
      </c>
      <c r="H5365" t="s">
        <v>1886</v>
      </c>
      <c r="J5365" t="s">
        <v>756</v>
      </c>
      <c r="K5365" t="s">
        <v>756</v>
      </c>
      <c r="L5365" t="s">
        <v>757</v>
      </c>
      <c r="M5365" t="s">
        <v>757</v>
      </c>
      <c r="N5365" t="s">
        <v>756</v>
      </c>
      <c r="O5365" t="s">
        <v>756</v>
      </c>
      <c r="P5365" t="s">
        <v>758</v>
      </c>
      <c r="Q5365" t="s">
        <v>759</v>
      </c>
      <c r="R5365" t="s">
        <v>759</v>
      </c>
      <c r="S5365" t="s">
        <v>757</v>
      </c>
      <c r="T5365" t="s">
        <v>757</v>
      </c>
      <c r="U5365" t="s">
        <v>757</v>
      </c>
      <c r="V5365" t="s">
        <v>756</v>
      </c>
      <c r="W5365" t="s">
        <v>756</v>
      </c>
      <c r="X5365" t="s">
        <v>24863</v>
      </c>
      <c r="Y5365" t="str">
        <f t="shared" si="1178"/>
        <v>febrero</v>
      </c>
      <c r="Z5365">
        <f>YEAR(BD_PONDERACIONES[[#This Row],[Fecha Ejecución del Ticket]])</f>
        <v>2023</v>
      </c>
      <c r="AA5365" t="str">
        <f t="shared" si="1179"/>
        <v>febrero</v>
      </c>
      <c r="AB5365">
        <f>YEAR(BD_PONDERACIONES[[#This Row],[Fecha de Inspección]])</f>
        <v>2023</v>
      </c>
      <c r="AC5365">
        <f t="shared" si="1180"/>
        <v>0.5</v>
      </c>
      <c r="AD5365">
        <f t="shared" si="1181"/>
        <v>0.5</v>
      </c>
      <c r="AE5365">
        <f t="shared" si="1182"/>
        <v>0.5</v>
      </c>
      <c r="AF5365">
        <f t="shared" si="1183"/>
        <v>0.5</v>
      </c>
      <c r="AG5365">
        <f t="shared" si="1184"/>
        <v>0.5</v>
      </c>
      <c r="AH5365">
        <f t="shared" si="1185"/>
        <v>0.5</v>
      </c>
      <c r="AI5365">
        <f t="shared" si="1186"/>
        <v>0.25</v>
      </c>
      <c r="AJ5365">
        <f t="shared" si="1187"/>
        <v>0.25</v>
      </c>
      <c r="AK5365">
        <f t="shared" si="1188"/>
        <v>0.5</v>
      </c>
      <c r="AL5365">
        <f t="shared" si="1189"/>
        <v>0.5</v>
      </c>
      <c r="AM5365">
        <f t="shared" si="1190"/>
        <v>0.5</v>
      </c>
      <c r="AN5365" s="6">
        <f t="shared" si="1191"/>
        <v>1</v>
      </c>
      <c r="AO5365" t="str">
        <f>VLOOKUP(BD_PONDERACIONES[[#This Row],[Comuna]],Tabla3[#All],2,0)</f>
        <v>Cordillera</v>
      </c>
    </row>
    <row r="5366" spans="1:41" x14ac:dyDescent="0.35">
      <c r="A5366" t="s">
        <v>24864</v>
      </c>
      <c r="B5366" t="s">
        <v>24865</v>
      </c>
      <c r="C5366" t="s">
        <v>24866</v>
      </c>
      <c r="D5366" s="5">
        <v>44979</v>
      </c>
      <c r="E5366" s="5">
        <v>44973</v>
      </c>
      <c r="F5366" t="s">
        <v>763</v>
      </c>
      <c r="G5366" t="s">
        <v>24867</v>
      </c>
      <c r="H5366" t="s">
        <v>1886</v>
      </c>
      <c r="J5366" t="s">
        <v>756</v>
      </c>
      <c r="K5366" t="s">
        <v>756</v>
      </c>
      <c r="L5366" t="s">
        <v>757</v>
      </c>
      <c r="M5366" t="s">
        <v>757</v>
      </c>
      <c r="N5366" t="s">
        <v>756</v>
      </c>
      <c r="O5366" t="s">
        <v>756</v>
      </c>
      <c r="P5366" t="s">
        <v>758</v>
      </c>
      <c r="Q5366" t="s">
        <v>759</v>
      </c>
      <c r="R5366" t="s">
        <v>759</v>
      </c>
      <c r="S5366" t="s">
        <v>757</v>
      </c>
      <c r="T5366" t="s">
        <v>757</v>
      </c>
      <c r="U5366" t="s">
        <v>757</v>
      </c>
      <c r="V5366" t="s">
        <v>756</v>
      </c>
      <c r="W5366" t="s">
        <v>756</v>
      </c>
      <c r="X5366" t="s">
        <v>24868</v>
      </c>
      <c r="Y5366" t="str">
        <f t="shared" si="1178"/>
        <v>febrero</v>
      </c>
      <c r="Z5366">
        <f>YEAR(BD_PONDERACIONES[[#This Row],[Fecha Ejecución del Ticket]])</f>
        <v>2023</v>
      </c>
      <c r="AA5366" t="str">
        <f t="shared" si="1179"/>
        <v>febrero</v>
      </c>
      <c r="AB5366">
        <f>YEAR(BD_PONDERACIONES[[#This Row],[Fecha de Inspección]])</f>
        <v>2023</v>
      </c>
      <c r="AC5366">
        <f t="shared" si="1180"/>
        <v>0.5</v>
      </c>
      <c r="AD5366">
        <f t="shared" si="1181"/>
        <v>0.5</v>
      </c>
      <c r="AE5366">
        <f t="shared" si="1182"/>
        <v>0.5</v>
      </c>
      <c r="AF5366">
        <f t="shared" si="1183"/>
        <v>0.5</v>
      </c>
      <c r="AG5366">
        <f t="shared" si="1184"/>
        <v>0.5</v>
      </c>
      <c r="AH5366">
        <f t="shared" si="1185"/>
        <v>0.5</v>
      </c>
      <c r="AI5366">
        <f t="shared" si="1186"/>
        <v>0.25</v>
      </c>
      <c r="AJ5366">
        <f t="shared" si="1187"/>
        <v>0.25</v>
      </c>
      <c r="AK5366">
        <f t="shared" si="1188"/>
        <v>0.5</v>
      </c>
      <c r="AL5366">
        <f t="shared" si="1189"/>
        <v>0.5</v>
      </c>
      <c r="AM5366">
        <f t="shared" si="1190"/>
        <v>0.5</v>
      </c>
      <c r="AN5366" s="6">
        <f t="shared" si="1191"/>
        <v>1</v>
      </c>
      <c r="AO5366" t="str">
        <f>VLOOKUP(BD_PONDERACIONES[[#This Row],[Comuna]],Tabla3[#All],2,0)</f>
        <v>Cordillera</v>
      </c>
    </row>
    <row r="5367" spans="1:41" x14ac:dyDescent="0.35">
      <c r="A5367" t="s">
        <v>24869</v>
      </c>
      <c r="B5367" t="s">
        <v>24870</v>
      </c>
      <c r="C5367" t="s">
        <v>24871</v>
      </c>
      <c r="D5367" s="5">
        <v>44979</v>
      </c>
      <c r="E5367" s="5">
        <v>44970</v>
      </c>
      <c r="F5367" t="s">
        <v>763</v>
      </c>
      <c r="G5367" t="s">
        <v>24872</v>
      </c>
      <c r="H5367" t="s">
        <v>1886</v>
      </c>
      <c r="J5367" t="s">
        <v>756</v>
      </c>
      <c r="K5367" t="s">
        <v>756</v>
      </c>
      <c r="L5367" t="s">
        <v>757</v>
      </c>
      <c r="M5367" t="s">
        <v>757</v>
      </c>
      <c r="N5367" t="s">
        <v>756</v>
      </c>
      <c r="O5367" t="s">
        <v>756</v>
      </c>
      <c r="P5367" t="s">
        <v>758</v>
      </c>
      <c r="Q5367" t="s">
        <v>759</v>
      </c>
      <c r="R5367" t="s">
        <v>759</v>
      </c>
      <c r="S5367" t="s">
        <v>757</v>
      </c>
      <c r="T5367" t="s">
        <v>757</v>
      </c>
      <c r="U5367" t="s">
        <v>757</v>
      </c>
      <c r="V5367" t="s">
        <v>756</v>
      </c>
      <c r="W5367" t="s">
        <v>756</v>
      </c>
      <c r="X5367" t="s">
        <v>20390</v>
      </c>
      <c r="Y5367" t="str">
        <f t="shared" si="1178"/>
        <v>febrero</v>
      </c>
      <c r="Z5367">
        <f>YEAR(BD_PONDERACIONES[[#This Row],[Fecha Ejecución del Ticket]])</f>
        <v>2023</v>
      </c>
      <c r="AA5367" t="str">
        <f t="shared" si="1179"/>
        <v>febrero</v>
      </c>
      <c r="AB5367">
        <f>YEAR(BD_PONDERACIONES[[#This Row],[Fecha de Inspección]])</f>
        <v>2023</v>
      </c>
      <c r="AC5367">
        <f t="shared" si="1180"/>
        <v>0.5</v>
      </c>
      <c r="AD5367">
        <f t="shared" si="1181"/>
        <v>0.5</v>
      </c>
      <c r="AE5367">
        <f t="shared" si="1182"/>
        <v>0.5</v>
      </c>
      <c r="AF5367">
        <f t="shared" si="1183"/>
        <v>0.5</v>
      </c>
      <c r="AG5367">
        <f t="shared" si="1184"/>
        <v>0.5</v>
      </c>
      <c r="AH5367">
        <f t="shared" si="1185"/>
        <v>0.5</v>
      </c>
      <c r="AI5367">
        <f t="shared" si="1186"/>
        <v>0.25</v>
      </c>
      <c r="AJ5367">
        <f t="shared" si="1187"/>
        <v>0.25</v>
      </c>
      <c r="AK5367">
        <f t="shared" si="1188"/>
        <v>0.5</v>
      </c>
      <c r="AL5367">
        <f t="shared" si="1189"/>
        <v>0.5</v>
      </c>
      <c r="AM5367">
        <f t="shared" si="1190"/>
        <v>0.5</v>
      </c>
      <c r="AN5367" s="6">
        <f t="shared" si="1191"/>
        <v>1</v>
      </c>
      <c r="AO5367" t="str">
        <f>VLOOKUP(BD_PONDERACIONES[[#This Row],[Comuna]],Tabla3[#All],2,0)</f>
        <v>Cordillera</v>
      </c>
    </row>
    <row r="5368" spans="1:41" x14ac:dyDescent="0.35">
      <c r="A5368" t="s">
        <v>24873</v>
      </c>
      <c r="B5368" t="s">
        <v>24874</v>
      </c>
      <c r="C5368" t="s">
        <v>24875</v>
      </c>
      <c r="D5368" s="5">
        <v>44979</v>
      </c>
      <c r="E5368" s="5">
        <v>44963</v>
      </c>
      <c r="F5368" t="s">
        <v>763</v>
      </c>
      <c r="G5368" t="s">
        <v>24876</v>
      </c>
      <c r="H5368" t="s">
        <v>1886</v>
      </c>
      <c r="J5368" t="s">
        <v>756</v>
      </c>
      <c r="K5368" t="s">
        <v>756</v>
      </c>
      <c r="L5368" t="s">
        <v>757</v>
      </c>
      <c r="M5368" t="s">
        <v>757</v>
      </c>
      <c r="N5368" t="s">
        <v>756</v>
      </c>
      <c r="O5368" t="s">
        <v>756</v>
      </c>
      <c r="P5368" t="s">
        <v>758</v>
      </c>
      <c r="Q5368" t="s">
        <v>759</v>
      </c>
      <c r="R5368" t="s">
        <v>759</v>
      </c>
      <c r="S5368" t="s">
        <v>757</v>
      </c>
      <c r="T5368" t="s">
        <v>757</v>
      </c>
      <c r="U5368" t="s">
        <v>757</v>
      </c>
      <c r="V5368" t="s">
        <v>756</v>
      </c>
      <c r="W5368" t="s">
        <v>768</v>
      </c>
      <c r="X5368" t="s">
        <v>24877</v>
      </c>
      <c r="Y5368" t="str">
        <f t="shared" si="1178"/>
        <v>febrero</v>
      </c>
      <c r="Z5368">
        <f>YEAR(BD_PONDERACIONES[[#This Row],[Fecha Ejecución del Ticket]])</f>
        <v>2023</v>
      </c>
      <c r="AA5368" t="str">
        <f t="shared" si="1179"/>
        <v>febrero</v>
      </c>
      <c r="AB5368">
        <f>YEAR(BD_PONDERACIONES[[#This Row],[Fecha de Inspección]])</f>
        <v>2023</v>
      </c>
      <c r="AC5368">
        <f t="shared" si="1180"/>
        <v>0.5</v>
      </c>
      <c r="AD5368">
        <f t="shared" si="1181"/>
        <v>0.5</v>
      </c>
      <c r="AE5368">
        <f t="shared" si="1182"/>
        <v>0.5</v>
      </c>
      <c r="AF5368">
        <f t="shared" si="1183"/>
        <v>0.5</v>
      </c>
      <c r="AG5368">
        <f t="shared" si="1184"/>
        <v>0.5</v>
      </c>
      <c r="AH5368">
        <f t="shared" si="1185"/>
        <v>0.5</v>
      </c>
      <c r="AI5368">
        <f t="shared" si="1186"/>
        <v>0.25</v>
      </c>
      <c r="AJ5368">
        <f t="shared" si="1187"/>
        <v>0.25</v>
      </c>
      <c r="AK5368">
        <f t="shared" si="1188"/>
        <v>0.5</v>
      </c>
      <c r="AL5368">
        <f t="shared" si="1189"/>
        <v>0.5</v>
      </c>
      <c r="AM5368">
        <f t="shared" si="1190"/>
        <v>0.17499999999999999</v>
      </c>
      <c r="AN5368" s="6">
        <f t="shared" si="1191"/>
        <v>0.93500000000000005</v>
      </c>
      <c r="AO5368" t="str">
        <f>VLOOKUP(BD_PONDERACIONES[[#This Row],[Comuna]],Tabla3[#All],2,0)</f>
        <v>Cordillera</v>
      </c>
    </row>
    <row r="5369" spans="1:41" x14ac:dyDescent="0.35">
      <c r="A5369" t="s">
        <v>24878</v>
      </c>
      <c r="B5369" t="s">
        <v>24879</v>
      </c>
      <c r="C5369" t="s">
        <v>24880</v>
      </c>
      <c r="D5369" s="5">
        <v>44979</v>
      </c>
      <c r="E5369" s="5">
        <v>44971</v>
      </c>
      <c r="F5369" t="s">
        <v>763</v>
      </c>
      <c r="G5369" t="s">
        <v>24881</v>
      </c>
      <c r="H5369" t="s">
        <v>1886</v>
      </c>
      <c r="J5369" t="s">
        <v>756</v>
      </c>
      <c r="K5369" t="s">
        <v>756</v>
      </c>
      <c r="L5369" t="s">
        <v>757</v>
      </c>
      <c r="M5369" t="s">
        <v>757</v>
      </c>
      <c r="N5369" t="s">
        <v>756</v>
      </c>
      <c r="O5369" t="s">
        <v>756</v>
      </c>
      <c r="P5369" t="s">
        <v>758</v>
      </c>
      <c r="Q5369" t="s">
        <v>759</v>
      </c>
      <c r="R5369" t="s">
        <v>759</v>
      </c>
      <c r="S5369" t="s">
        <v>757</v>
      </c>
      <c r="T5369" t="s">
        <v>757</v>
      </c>
      <c r="U5369" t="s">
        <v>757</v>
      </c>
      <c r="V5369" t="s">
        <v>756</v>
      </c>
      <c r="W5369" t="s">
        <v>768</v>
      </c>
      <c r="X5369" t="s">
        <v>24882</v>
      </c>
      <c r="Y5369" t="str">
        <f t="shared" si="1178"/>
        <v>febrero</v>
      </c>
      <c r="Z5369">
        <f>YEAR(BD_PONDERACIONES[[#This Row],[Fecha Ejecución del Ticket]])</f>
        <v>2023</v>
      </c>
      <c r="AA5369" t="str">
        <f t="shared" si="1179"/>
        <v>febrero</v>
      </c>
      <c r="AB5369">
        <f>YEAR(BD_PONDERACIONES[[#This Row],[Fecha de Inspección]])</f>
        <v>2023</v>
      </c>
      <c r="AC5369">
        <f t="shared" si="1180"/>
        <v>0.5</v>
      </c>
      <c r="AD5369">
        <f t="shared" si="1181"/>
        <v>0.5</v>
      </c>
      <c r="AE5369">
        <f t="shared" si="1182"/>
        <v>0.5</v>
      </c>
      <c r="AF5369">
        <f t="shared" si="1183"/>
        <v>0.5</v>
      </c>
      <c r="AG5369">
        <f t="shared" si="1184"/>
        <v>0.5</v>
      </c>
      <c r="AH5369">
        <f t="shared" si="1185"/>
        <v>0.5</v>
      </c>
      <c r="AI5369">
        <f t="shared" si="1186"/>
        <v>0.25</v>
      </c>
      <c r="AJ5369">
        <f t="shared" si="1187"/>
        <v>0.25</v>
      </c>
      <c r="AK5369">
        <f t="shared" si="1188"/>
        <v>0.5</v>
      </c>
      <c r="AL5369">
        <f t="shared" si="1189"/>
        <v>0.5</v>
      </c>
      <c r="AM5369">
        <f t="shared" si="1190"/>
        <v>0.17499999999999999</v>
      </c>
      <c r="AN5369" s="6">
        <f t="shared" si="1191"/>
        <v>0.93500000000000005</v>
      </c>
      <c r="AO5369" t="str">
        <f>VLOOKUP(BD_PONDERACIONES[[#This Row],[Comuna]],Tabla3[#All],2,0)</f>
        <v>Cordillera</v>
      </c>
    </row>
    <row r="5370" spans="1:41" x14ac:dyDescent="0.35">
      <c r="A5370" t="s">
        <v>24883</v>
      </c>
      <c r="B5370" t="s">
        <v>24884</v>
      </c>
      <c r="C5370" t="s">
        <v>24885</v>
      </c>
      <c r="D5370" s="5">
        <v>44979</v>
      </c>
      <c r="E5370" s="5">
        <v>44961</v>
      </c>
      <c r="F5370" t="s">
        <v>763</v>
      </c>
      <c r="G5370" t="s">
        <v>24886</v>
      </c>
      <c r="H5370" t="s">
        <v>1886</v>
      </c>
      <c r="J5370" t="s">
        <v>756</v>
      </c>
      <c r="K5370" t="s">
        <v>756</v>
      </c>
      <c r="L5370" t="s">
        <v>757</v>
      </c>
      <c r="M5370" t="s">
        <v>757</v>
      </c>
      <c r="N5370" t="s">
        <v>756</v>
      </c>
      <c r="O5370" t="s">
        <v>756</v>
      </c>
      <c r="P5370" t="s">
        <v>758</v>
      </c>
      <c r="Q5370" t="s">
        <v>759</v>
      </c>
      <c r="R5370" t="s">
        <v>759</v>
      </c>
      <c r="S5370" t="s">
        <v>757</v>
      </c>
      <c r="T5370" t="s">
        <v>757</v>
      </c>
      <c r="U5370" t="s">
        <v>757</v>
      </c>
      <c r="V5370" t="s">
        <v>756</v>
      </c>
      <c r="W5370" t="s">
        <v>756</v>
      </c>
      <c r="X5370" t="s">
        <v>24887</v>
      </c>
      <c r="Y5370" t="str">
        <f t="shared" si="1178"/>
        <v>febrero</v>
      </c>
      <c r="Z5370">
        <f>YEAR(BD_PONDERACIONES[[#This Row],[Fecha Ejecución del Ticket]])</f>
        <v>2023</v>
      </c>
      <c r="AA5370" t="str">
        <f t="shared" si="1179"/>
        <v>febrero</v>
      </c>
      <c r="AB5370">
        <f>YEAR(BD_PONDERACIONES[[#This Row],[Fecha de Inspección]])</f>
        <v>2023</v>
      </c>
      <c r="AC5370">
        <f t="shared" si="1180"/>
        <v>0.5</v>
      </c>
      <c r="AD5370">
        <f t="shared" si="1181"/>
        <v>0.5</v>
      </c>
      <c r="AE5370">
        <f t="shared" si="1182"/>
        <v>0.5</v>
      </c>
      <c r="AF5370">
        <f t="shared" si="1183"/>
        <v>0.5</v>
      </c>
      <c r="AG5370">
        <f t="shared" si="1184"/>
        <v>0.5</v>
      </c>
      <c r="AH5370">
        <f t="shared" si="1185"/>
        <v>0.5</v>
      </c>
      <c r="AI5370">
        <f t="shared" si="1186"/>
        <v>0.25</v>
      </c>
      <c r="AJ5370">
        <f t="shared" si="1187"/>
        <v>0.25</v>
      </c>
      <c r="AK5370">
        <f t="shared" si="1188"/>
        <v>0.5</v>
      </c>
      <c r="AL5370">
        <f t="shared" si="1189"/>
        <v>0.5</v>
      </c>
      <c r="AM5370">
        <f t="shared" si="1190"/>
        <v>0.5</v>
      </c>
      <c r="AN5370" s="6">
        <f t="shared" si="1191"/>
        <v>1</v>
      </c>
      <c r="AO5370" t="str">
        <f>VLOOKUP(BD_PONDERACIONES[[#This Row],[Comuna]],Tabla3[#All],2,0)</f>
        <v>Cordillera</v>
      </c>
    </row>
    <row r="5371" spans="1:41" x14ac:dyDescent="0.35">
      <c r="A5371" t="s">
        <v>24667</v>
      </c>
      <c r="B5371" t="s">
        <v>24668</v>
      </c>
      <c r="C5371" t="s">
        <v>24669</v>
      </c>
      <c r="D5371" s="5">
        <v>44980</v>
      </c>
      <c r="E5371" s="5">
        <v>44972</v>
      </c>
      <c r="F5371" t="s">
        <v>753</v>
      </c>
      <c r="G5371" t="s">
        <v>24670</v>
      </c>
      <c r="H5371" t="s">
        <v>1886</v>
      </c>
      <c r="J5371" t="s">
        <v>756</v>
      </c>
      <c r="K5371" t="s">
        <v>756</v>
      </c>
      <c r="L5371" t="s">
        <v>757</v>
      </c>
      <c r="M5371" t="s">
        <v>757</v>
      </c>
      <c r="N5371" t="s">
        <v>756</v>
      </c>
      <c r="O5371" t="s">
        <v>756</v>
      </c>
      <c r="P5371" t="s">
        <v>765</v>
      </c>
      <c r="Q5371" t="s">
        <v>759</v>
      </c>
      <c r="R5371" t="s">
        <v>759</v>
      </c>
      <c r="S5371" t="s">
        <v>756</v>
      </c>
      <c r="T5371" t="s">
        <v>756</v>
      </c>
      <c r="U5371" t="s">
        <v>756</v>
      </c>
      <c r="V5371" t="s">
        <v>756</v>
      </c>
      <c r="W5371" t="s">
        <v>756</v>
      </c>
      <c r="X5371" t="s">
        <v>9040</v>
      </c>
      <c r="Y5371" t="str">
        <f t="shared" si="1178"/>
        <v>febrero</v>
      </c>
      <c r="Z5371">
        <f>YEAR(BD_PONDERACIONES[[#This Row],[Fecha Ejecución del Ticket]])</f>
        <v>2023</v>
      </c>
      <c r="AA5371" t="str">
        <f t="shared" si="1179"/>
        <v>febrero</v>
      </c>
      <c r="AB5371">
        <f>YEAR(BD_PONDERACIONES[[#This Row],[Fecha de Inspección]])</f>
        <v>2023</v>
      </c>
      <c r="AC5371">
        <f t="shared" si="1180"/>
        <v>0.5</v>
      </c>
      <c r="AD5371">
        <f t="shared" si="1181"/>
        <v>0.5</v>
      </c>
      <c r="AE5371">
        <f t="shared" si="1182"/>
        <v>0.5</v>
      </c>
      <c r="AF5371">
        <f t="shared" si="1183"/>
        <v>0.5</v>
      </c>
      <c r="AG5371">
        <f t="shared" si="1184"/>
        <v>0.5</v>
      </c>
      <c r="AH5371">
        <f t="shared" si="1185"/>
        <v>0.5</v>
      </c>
      <c r="AI5371">
        <f t="shared" si="1186"/>
        <v>0.25</v>
      </c>
      <c r="AJ5371">
        <f t="shared" si="1187"/>
        <v>0.25</v>
      </c>
      <c r="AK5371">
        <f t="shared" si="1188"/>
        <v>0.5</v>
      </c>
      <c r="AL5371">
        <f t="shared" si="1189"/>
        <v>0.5</v>
      </c>
      <c r="AM5371">
        <f t="shared" si="1190"/>
        <v>0.5</v>
      </c>
      <c r="AN5371" s="6">
        <f t="shared" si="1191"/>
        <v>1</v>
      </c>
      <c r="AO5371" t="str">
        <f>VLOOKUP(BD_PONDERACIONES[[#This Row],[Comuna]],Tabla3[#All],2,0)</f>
        <v>Cordillera</v>
      </c>
    </row>
    <row r="5372" spans="1:41" x14ac:dyDescent="0.35">
      <c r="A5372" t="s">
        <v>24671</v>
      </c>
      <c r="B5372" t="s">
        <v>24672</v>
      </c>
      <c r="C5372" t="s">
        <v>24673</v>
      </c>
      <c r="D5372" s="5">
        <v>44980</v>
      </c>
      <c r="E5372" s="5">
        <v>44963</v>
      </c>
      <c r="F5372" t="s">
        <v>753</v>
      </c>
      <c r="G5372" t="s">
        <v>24674</v>
      </c>
      <c r="H5372" t="s">
        <v>1886</v>
      </c>
      <c r="J5372" t="s">
        <v>756</v>
      </c>
      <c r="K5372" t="s">
        <v>756</v>
      </c>
      <c r="L5372" t="s">
        <v>757</v>
      </c>
      <c r="M5372" t="s">
        <v>757</v>
      </c>
      <c r="N5372" t="s">
        <v>756</v>
      </c>
      <c r="O5372" t="s">
        <v>756</v>
      </c>
      <c r="P5372" t="s">
        <v>758</v>
      </c>
      <c r="Q5372" t="s">
        <v>759</v>
      </c>
      <c r="R5372" t="s">
        <v>759</v>
      </c>
      <c r="S5372" t="s">
        <v>757</v>
      </c>
      <c r="T5372" t="s">
        <v>757</v>
      </c>
      <c r="U5372" t="s">
        <v>757</v>
      </c>
      <c r="V5372" t="s">
        <v>756</v>
      </c>
      <c r="W5372" t="s">
        <v>756</v>
      </c>
      <c r="X5372" t="s">
        <v>24675</v>
      </c>
      <c r="Y5372" t="str">
        <f t="shared" si="1178"/>
        <v>febrero</v>
      </c>
      <c r="Z5372">
        <f>YEAR(BD_PONDERACIONES[[#This Row],[Fecha Ejecución del Ticket]])</f>
        <v>2023</v>
      </c>
      <c r="AA5372" t="str">
        <f t="shared" si="1179"/>
        <v>febrero</v>
      </c>
      <c r="AB5372">
        <f>YEAR(BD_PONDERACIONES[[#This Row],[Fecha de Inspección]])</f>
        <v>2023</v>
      </c>
      <c r="AC5372">
        <f t="shared" si="1180"/>
        <v>0.5</v>
      </c>
      <c r="AD5372">
        <f t="shared" si="1181"/>
        <v>0.5</v>
      </c>
      <c r="AE5372">
        <f t="shared" si="1182"/>
        <v>0.5</v>
      </c>
      <c r="AF5372">
        <f t="shared" si="1183"/>
        <v>0.5</v>
      </c>
      <c r="AG5372">
        <f t="shared" si="1184"/>
        <v>0.5</v>
      </c>
      <c r="AH5372">
        <f t="shared" si="1185"/>
        <v>0.5</v>
      </c>
      <c r="AI5372">
        <f t="shared" si="1186"/>
        <v>0.25</v>
      </c>
      <c r="AJ5372">
        <f t="shared" si="1187"/>
        <v>0.25</v>
      </c>
      <c r="AK5372">
        <f t="shared" si="1188"/>
        <v>0.5</v>
      </c>
      <c r="AL5372">
        <f t="shared" si="1189"/>
        <v>0.5</v>
      </c>
      <c r="AM5372">
        <f t="shared" si="1190"/>
        <v>0.5</v>
      </c>
      <c r="AN5372" s="6">
        <f t="shared" si="1191"/>
        <v>1</v>
      </c>
      <c r="AO5372" t="str">
        <f>VLOOKUP(BD_PONDERACIONES[[#This Row],[Comuna]],Tabla3[#All],2,0)</f>
        <v>Cordillera</v>
      </c>
    </row>
    <row r="5373" spans="1:41" x14ac:dyDescent="0.35">
      <c r="A5373" t="s">
        <v>24676</v>
      </c>
      <c r="B5373" t="s">
        <v>24677</v>
      </c>
      <c r="C5373" t="s">
        <v>24678</v>
      </c>
      <c r="D5373" s="5">
        <v>44980</v>
      </c>
      <c r="E5373" s="5">
        <v>44963</v>
      </c>
      <c r="F5373" t="s">
        <v>753</v>
      </c>
      <c r="G5373" t="s">
        <v>24679</v>
      </c>
      <c r="H5373" t="s">
        <v>1886</v>
      </c>
      <c r="J5373" t="s">
        <v>756</v>
      </c>
      <c r="K5373" t="s">
        <v>756</v>
      </c>
      <c r="L5373" t="s">
        <v>757</v>
      </c>
      <c r="M5373" t="s">
        <v>757</v>
      </c>
      <c r="N5373" t="s">
        <v>756</v>
      </c>
      <c r="O5373" t="s">
        <v>756</v>
      </c>
      <c r="P5373" t="s">
        <v>758</v>
      </c>
      <c r="Q5373" t="s">
        <v>759</v>
      </c>
      <c r="R5373" t="s">
        <v>759</v>
      </c>
      <c r="S5373" t="s">
        <v>757</v>
      </c>
      <c r="T5373" t="s">
        <v>757</v>
      </c>
      <c r="U5373" t="s">
        <v>757</v>
      </c>
      <c r="V5373" t="s">
        <v>756</v>
      </c>
      <c r="W5373" t="s">
        <v>756</v>
      </c>
      <c r="X5373" t="s">
        <v>24680</v>
      </c>
      <c r="Y5373" t="str">
        <f t="shared" si="1178"/>
        <v>febrero</v>
      </c>
      <c r="Z5373">
        <f>YEAR(BD_PONDERACIONES[[#This Row],[Fecha Ejecución del Ticket]])</f>
        <v>2023</v>
      </c>
      <c r="AA5373" t="str">
        <f t="shared" si="1179"/>
        <v>febrero</v>
      </c>
      <c r="AB5373">
        <f>YEAR(BD_PONDERACIONES[[#This Row],[Fecha de Inspección]])</f>
        <v>2023</v>
      </c>
      <c r="AC5373">
        <f t="shared" si="1180"/>
        <v>0.5</v>
      </c>
      <c r="AD5373">
        <f t="shared" si="1181"/>
        <v>0.5</v>
      </c>
      <c r="AE5373">
        <f t="shared" si="1182"/>
        <v>0.5</v>
      </c>
      <c r="AF5373">
        <f t="shared" si="1183"/>
        <v>0.5</v>
      </c>
      <c r="AG5373">
        <f t="shared" si="1184"/>
        <v>0.5</v>
      </c>
      <c r="AH5373">
        <f t="shared" si="1185"/>
        <v>0.5</v>
      </c>
      <c r="AI5373">
        <f t="shared" si="1186"/>
        <v>0.25</v>
      </c>
      <c r="AJ5373">
        <f t="shared" si="1187"/>
        <v>0.25</v>
      </c>
      <c r="AK5373">
        <f t="shared" si="1188"/>
        <v>0.5</v>
      </c>
      <c r="AL5373">
        <f t="shared" si="1189"/>
        <v>0.5</v>
      </c>
      <c r="AM5373">
        <f t="shared" si="1190"/>
        <v>0.5</v>
      </c>
      <c r="AN5373" s="6">
        <f t="shared" si="1191"/>
        <v>1</v>
      </c>
      <c r="AO5373" t="str">
        <f>VLOOKUP(BD_PONDERACIONES[[#This Row],[Comuna]],Tabla3[#All],2,0)</f>
        <v>Cordillera</v>
      </c>
    </row>
    <row r="5374" spans="1:41" x14ac:dyDescent="0.35">
      <c r="A5374" t="s">
        <v>24681</v>
      </c>
      <c r="B5374" t="s">
        <v>24682</v>
      </c>
      <c r="C5374" t="s">
        <v>24683</v>
      </c>
      <c r="D5374" s="5">
        <v>44980</v>
      </c>
      <c r="E5374" s="5">
        <v>44958</v>
      </c>
      <c r="F5374" t="s">
        <v>753</v>
      </c>
      <c r="G5374" t="s">
        <v>24684</v>
      </c>
      <c r="H5374" t="s">
        <v>1886</v>
      </c>
      <c r="J5374" t="s">
        <v>756</v>
      </c>
      <c r="K5374" t="s">
        <v>756</v>
      </c>
      <c r="L5374" t="s">
        <v>773</v>
      </c>
      <c r="M5374" t="s">
        <v>773</v>
      </c>
      <c r="N5374" t="s">
        <v>756</v>
      </c>
      <c r="O5374" t="s">
        <v>756</v>
      </c>
      <c r="P5374" t="s">
        <v>758</v>
      </c>
      <c r="Q5374" t="s">
        <v>759</v>
      </c>
      <c r="R5374" t="s">
        <v>759</v>
      </c>
      <c r="S5374" t="s">
        <v>757</v>
      </c>
      <c r="T5374" t="s">
        <v>757</v>
      </c>
      <c r="U5374" t="s">
        <v>757</v>
      </c>
      <c r="V5374" t="s">
        <v>756</v>
      </c>
      <c r="W5374" t="s">
        <v>756</v>
      </c>
      <c r="X5374" t="s">
        <v>24685</v>
      </c>
      <c r="Y5374" t="str">
        <f t="shared" si="1178"/>
        <v>febrero</v>
      </c>
      <c r="Z5374">
        <f>YEAR(BD_PONDERACIONES[[#This Row],[Fecha Ejecución del Ticket]])</f>
        <v>2023</v>
      </c>
      <c r="AA5374" t="str">
        <f t="shared" si="1179"/>
        <v>febrero</v>
      </c>
      <c r="AB5374">
        <f>YEAR(BD_PONDERACIONES[[#This Row],[Fecha de Inspección]])</f>
        <v>2023</v>
      </c>
      <c r="AC5374">
        <f t="shared" si="1180"/>
        <v>0.5</v>
      </c>
      <c r="AD5374">
        <f t="shared" si="1181"/>
        <v>0.5</v>
      </c>
      <c r="AE5374">
        <f t="shared" si="1182"/>
        <v>0</v>
      </c>
      <c r="AF5374">
        <f t="shared" si="1183"/>
        <v>0</v>
      </c>
      <c r="AG5374">
        <f t="shared" si="1184"/>
        <v>0.5</v>
      </c>
      <c r="AH5374">
        <f t="shared" si="1185"/>
        <v>0.5</v>
      </c>
      <c r="AI5374">
        <f t="shared" si="1186"/>
        <v>0.25</v>
      </c>
      <c r="AJ5374">
        <f t="shared" si="1187"/>
        <v>0.25</v>
      </c>
      <c r="AK5374">
        <f t="shared" si="1188"/>
        <v>0.5</v>
      </c>
      <c r="AL5374">
        <f t="shared" si="1189"/>
        <v>0.5</v>
      </c>
      <c r="AM5374">
        <f t="shared" si="1190"/>
        <v>0.5</v>
      </c>
      <c r="AN5374" s="6">
        <f t="shared" si="1191"/>
        <v>0.7</v>
      </c>
      <c r="AO5374" t="str">
        <f>VLOOKUP(BD_PONDERACIONES[[#This Row],[Comuna]],Tabla3[#All],2,0)</f>
        <v>Cordillera</v>
      </c>
    </row>
    <row r="5375" spans="1:41" x14ac:dyDescent="0.35">
      <c r="A5375" t="s">
        <v>24686</v>
      </c>
      <c r="B5375" t="s">
        <v>24687</v>
      </c>
      <c r="C5375" t="s">
        <v>24688</v>
      </c>
      <c r="D5375" s="5">
        <v>44980</v>
      </c>
      <c r="E5375" s="5">
        <v>44959</v>
      </c>
      <c r="F5375" t="s">
        <v>753</v>
      </c>
      <c r="G5375" t="s">
        <v>24689</v>
      </c>
      <c r="H5375" t="s">
        <v>1886</v>
      </c>
      <c r="J5375" t="s">
        <v>756</v>
      </c>
      <c r="K5375" t="s">
        <v>756</v>
      </c>
      <c r="L5375" t="s">
        <v>757</v>
      </c>
      <c r="M5375" t="s">
        <v>757</v>
      </c>
      <c r="N5375" t="s">
        <v>757</v>
      </c>
      <c r="O5375" t="s">
        <v>757</v>
      </c>
      <c r="P5375" t="s">
        <v>758</v>
      </c>
      <c r="Q5375" t="s">
        <v>759</v>
      </c>
      <c r="R5375" t="s">
        <v>759</v>
      </c>
      <c r="S5375" t="s">
        <v>757</v>
      </c>
      <c r="T5375" t="s">
        <v>757</v>
      </c>
      <c r="U5375" t="s">
        <v>757</v>
      </c>
      <c r="V5375" t="s">
        <v>904</v>
      </c>
      <c r="W5375" t="s">
        <v>756</v>
      </c>
      <c r="X5375" t="s">
        <v>24690</v>
      </c>
      <c r="Y5375" t="str">
        <f t="shared" si="1178"/>
        <v>febrero</v>
      </c>
      <c r="Z5375">
        <f>YEAR(BD_PONDERACIONES[[#This Row],[Fecha Ejecución del Ticket]])</f>
        <v>2023</v>
      </c>
      <c r="AA5375" t="str">
        <f t="shared" si="1179"/>
        <v>febrero</v>
      </c>
      <c r="AB5375">
        <f>YEAR(BD_PONDERACIONES[[#This Row],[Fecha de Inspección]])</f>
        <v>2023</v>
      </c>
      <c r="AC5375">
        <f t="shared" si="1180"/>
        <v>0.5</v>
      </c>
      <c r="AD5375">
        <f t="shared" si="1181"/>
        <v>0.5</v>
      </c>
      <c r="AE5375">
        <f t="shared" si="1182"/>
        <v>0.5</v>
      </c>
      <c r="AF5375">
        <f t="shared" si="1183"/>
        <v>0.5</v>
      </c>
      <c r="AG5375">
        <f t="shared" si="1184"/>
        <v>0.5</v>
      </c>
      <c r="AH5375">
        <f t="shared" si="1185"/>
        <v>0.5</v>
      </c>
      <c r="AI5375">
        <f t="shared" si="1186"/>
        <v>0.25</v>
      </c>
      <c r="AJ5375">
        <f t="shared" si="1187"/>
        <v>0.25</v>
      </c>
      <c r="AK5375">
        <f t="shared" si="1188"/>
        <v>0.5</v>
      </c>
      <c r="AL5375">
        <f t="shared" si="1189"/>
        <v>0.32500000000000001</v>
      </c>
      <c r="AM5375">
        <f t="shared" si="1190"/>
        <v>0.5</v>
      </c>
      <c r="AN5375" s="6">
        <f t="shared" si="1191"/>
        <v>0.96500000000000008</v>
      </c>
      <c r="AO5375" t="str">
        <f>VLOOKUP(BD_PONDERACIONES[[#This Row],[Comuna]],Tabla3[#All],2,0)</f>
        <v>Cordillera</v>
      </c>
    </row>
    <row r="5376" spans="1:41" x14ac:dyDescent="0.35">
      <c r="A5376" t="s">
        <v>24691</v>
      </c>
      <c r="B5376" t="s">
        <v>24692</v>
      </c>
      <c r="C5376" t="s">
        <v>24693</v>
      </c>
      <c r="D5376" s="5">
        <v>44980</v>
      </c>
      <c r="E5376" s="5">
        <v>44963</v>
      </c>
      <c r="F5376" t="s">
        <v>753</v>
      </c>
      <c r="G5376" t="s">
        <v>24694</v>
      </c>
      <c r="H5376" t="s">
        <v>1886</v>
      </c>
      <c r="J5376" t="s">
        <v>756</v>
      </c>
      <c r="K5376" t="s">
        <v>756</v>
      </c>
      <c r="L5376" t="s">
        <v>757</v>
      </c>
      <c r="M5376" t="s">
        <v>757</v>
      </c>
      <c r="N5376" t="s">
        <v>756</v>
      </c>
      <c r="O5376" t="s">
        <v>756</v>
      </c>
      <c r="P5376" t="s">
        <v>758</v>
      </c>
      <c r="Q5376" t="s">
        <v>759</v>
      </c>
      <c r="R5376" t="s">
        <v>759</v>
      </c>
      <c r="S5376" t="s">
        <v>757</v>
      </c>
      <c r="T5376" t="s">
        <v>757</v>
      </c>
      <c r="U5376" t="s">
        <v>757</v>
      </c>
      <c r="V5376" t="s">
        <v>756</v>
      </c>
      <c r="W5376" t="s">
        <v>756</v>
      </c>
      <c r="X5376" t="s">
        <v>24695</v>
      </c>
      <c r="Y5376" t="str">
        <f t="shared" si="1178"/>
        <v>febrero</v>
      </c>
      <c r="Z5376">
        <f>YEAR(BD_PONDERACIONES[[#This Row],[Fecha Ejecución del Ticket]])</f>
        <v>2023</v>
      </c>
      <c r="AA5376" t="str">
        <f t="shared" si="1179"/>
        <v>febrero</v>
      </c>
      <c r="AB5376">
        <f>YEAR(BD_PONDERACIONES[[#This Row],[Fecha de Inspección]])</f>
        <v>2023</v>
      </c>
      <c r="AC5376">
        <f t="shared" si="1180"/>
        <v>0.5</v>
      </c>
      <c r="AD5376">
        <f t="shared" si="1181"/>
        <v>0.5</v>
      </c>
      <c r="AE5376">
        <f t="shared" si="1182"/>
        <v>0.5</v>
      </c>
      <c r="AF5376">
        <f t="shared" si="1183"/>
        <v>0.5</v>
      </c>
      <c r="AG5376">
        <f t="shared" si="1184"/>
        <v>0.5</v>
      </c>
      <c r="AH5376">
        <f t="shared" si="1185"/>
        <v>0.5</v>
      </c>
      <c r="AI5376">
        <f t="shared" si="1186"/>
        <v>0.25</v>
      </c>
      <c r="AJ5376">
        <f t="shared" si="1187"/>
        <v>0.25</v>
      </c>
      <c r="AK5376">
        <f t="shared" si="1188"/>
        <v>0.5</v>
      </c>
      <c r="AL5376">
        <f t="shared" si="1189"/>
        <v>0.5</v>
      </c>
      <c r="AM5376">
        <f t="shared" si="1190"/>
        <v>0.5</v>
      </c>
      <c r="AN5376" s="6">
        <f t="shared" si="1191"/>
        <v>1</v>
      </c>
      <c r="AO5376" t="str">
        <f>VLOOKUP(BD_PONDERACIONES[[#This Row],[Comuna]],Tabla3[#All],2,0)</f>
        <v>Cordillera</v>
      </c>
    </row>
    <row r="5377" spans="1:41" x14ac:dyDescent="0.35">
      <c r="A5377" t="s">
        <v>24696</v>
      </c>
      <c r="B5377" t="s">
        <v>24697</v>
      </c>
      <c r="C5377" t="s">
        <v>24698</v>
      </c>
      <c r="D5377" s="5">
        <v>44980</v>
      </c>
      <c r="E5377" s="5">
        <v>44965</v>
      </c>
      <c r="F5377" t="s">
        <v>753</v>
      </c>
      <c r="G5377" t="s">
        <v>24699</v>
      </c>
      <c r="H5377" t="s">
        <v>1886</v>
      </c>
      <c r="J5377" t="s">
        <v>756</v>
      </c>
      <c r="K5377" t="s">
        <v>756</v>
      </c>
      <c r="L5377" t="s">
        <v>757</v>
      </c>
      <c r="M5377" t="s">
        <v>757</v>
      </c>
      <c r="N5377" t="s">
        <v>756</v>
      </c>
      <c r="O5377" t="s">
        <v>756</v>
      </c>
      <c r="P5377" t="s">
        <v>758</v>
      </c>
      <c r="Q5377" t="s">
        <v>759</v>
      </c>
      <c r="R5377" t="s">
        <v>759</v>
      </c>
      <c r="S5377" t="s">
        <v>757</v>
      </c>
      <c r="T5377" t="s">
        <v>757</v>
      </c>
      <c r="U5377" t="s">
        <v>757</v>
      </c>
      <c r="V5377" t="s">
        <v>756</v>
      </c>
      <c r="W5377" t="s">
        <v>756</v>
      </c>
      <c r="X5377" t="s">
        <v>24700</v>
      </c>
      <c r="Y5377" t="str">
        <f t="shared" si="1178"/>
        <v>febrero</v>
      </c>
      <c r="Z5377">
        <f>YEAR(BD_PONDERACIONES[[#This Row],[Fecha Ejecución del Ticket]])</f>
        <v>2023</v>
      </c>
      <c r="AA5377" t="str">
        <f t="shared" si="1179"/>
        <v>febrero</v>
      </c>
      <c r="AB5377">
        <f>YEAR(BD_PONDERACIONES[[#This Row],[Fecha de Inspección]])</f>
        <v>2023</v>
      </c>
      <c r="AC5377">
        <f t="shared" si="1180"/>
        <v>0.5</v>
      </c>
      <c r="AD5377">
        <f t="shared" si="1181"/>
        <v>0.5</v>
      </c>
      <c r="AE5377">
        <f t="shared" si="1182"/>
        <v>0.5</v>
      </c>
      <c r="AF5377">
        <f t="shared" si="1183"/>
        <v>0.5</v>
      </c>
      <c r="AG5377">
        <f t="shared" si="1184"/>
        <v>0.5</v>
      </c>
      <c r="AH5377">
        <f t="shared" si="1185"/>
        <v>0.5</v>
      </c>
      <c r="AI5377">
        <f t="shared" si="1186"/>
        <v>0.25</v>
      </c>
      <c r="AJ5377">
        <f t="shared" si="1187"/>
        <v>0.25</v>
      </c>
      <c r="AK5377">
        <f t="shared" si="1188"/>
        <v>0.5</v>
      </c>
      <c r="AL5377">
        <f t="shared" si="1189"/>
        <v>0.5</v>
      </c>
      <c r="AM5377">
        <f t="shared" si="1190"/>
        <v>0.5</v>
      </c>
      <c r="AN5377" s="6">
        <f t="shared" si="1191"/>
        <v>1</v>
      </c>
      <c r="AO5377" t="str">
        <f>VLOOKUP(BD_PONDERACIONES[[#This Row],[Comuna]],Tabla3[#All],2,0)</f>
        <v>Cordillera</v>
      </c>
    </row>
    <row r="5378" spans="1:41" x14ac:dyDescent="0.35">
      <c r="A5378" t="s">
        <v>24701</v>
      </c>
      <c r="B5378" t="s">
        <v>24702</v>
      </c>
      <c r="C5378" t="s">
        <v>24703</v>
      </c>
      <c r="D5378" s="5">
        <v>44980</v>
      </c>
      <c r="E5378" s="5">
        <v>44972</v>
      </c>
      <c r="F5378" t="s">
        <v>753</v>
      </c>
      <c r="G5378" t="s">
        <v>24704</v>
      </c>
      <c r="H5378" t="s">
        <v>1886</v>
      </c>
      <c r="J5378" t="s">
        <v>756</v>
      </c>
      <c r="K5378" t="s">
        <v>756</v>
      </c>
      <c r="L5378" t="s">
        <v>773</v>
      </c>
      <c r="M5378" t="s">
        <v>773</v>
      </c>
      <c r="N5378" t="s">
        <v>756</v>
      </c>
      <c r="O5378" t="s">
        <v>756</v>
      </c>
      <c r="P5378" t="s">
        <v>758</v>
      </c>
      <c r="Q5378" t="s">
        <v>759</v>
      </c>
      <c r="R5378" t="s">
        <v>759</v>
      </c>
      <c r="S5378" t="s">
        <v>757</v>
      </c>
      <c r="T5378" t="s">
        <v>757</v>
      </c>
      <c r="U5378" t="s">
        <v>757</v>
      </c>
      <c r="V5378" t="s">
        <v>756</v>
      </c>
      <c r="W5378" t="s">
        <v>756</v>
      </c>
      <c r="X5378" t="s">
        <v>24705</v>
      </c>
      <c r="Y5378" t="str">
        <f t="shared" si="1178"/>
        <v>febrero</v>
      </c>
      <c r="Z5378">
        <f>YEAR(BD_PONDERACIONES[[#This Row],[Fecha Ejecución del Ticket]])</f>
        <v>2023</v>
      </c>
      <c r="AA5378" t="str">
        <f t="shared" si="1179"/>
        <v>febrero</v>
      </c>
      <c r="AB5378">
        <f>YEAR(BD_PONDERACIONES[[#This Row],[Fecha de Inspección]])</f>
        <v>2023</v>
      </c>
      <c r="AC5378">
        <f t="shared" si="1180"/>
        <v>0.5</v>
      </c>
      <c r="AD5378">
        <f t="shared" si="1181"/>
        <v>0.5</v>
      </c>
      <c r="AE5378">
        <f t="shared" si="1182"/>
        <v>0</v>
      </c>
      <c r="AF5378">
        <f t="shared" si="1183"/>
        <v>0</v>
      </c>
      <c r="AG5378">
        <f t="shared" si="1184"/>
        <v>0.5</v>
      </c>
      <c r="AH5378">
        <f t="shared" si="1185"/>
        <v>0.5</v>
      </c>
      <c r="AI5378">
        <f t="shared" si="1186"/>
        <v>0.25</v>
      </c>
      <c r="AJ5378">
        <f t="shared" si="1187"/>
        <v>0.25</v>
      </c>
      <c r="AK5378">
        <f t="shared" si="1188"/>
        <v>0.5</v>
      </c>
      <c r="AL5378">
        <f t="shared" si="1189"/>
        <v>0.5</v>
      </c>
      <c r="AM5378">
        <f t="shared" si="1190"/>
        <v>0.5</v>
      </c>
      <c r="AN5378" s="6">
        <f t="shared" si="1191"/>
        <v>0.7</v>
      </c>
      <c r="AO5378" t="str">
        <f>VLOOKUP(BD_PONDERACIONES[[#This Row],[Comuna]],Tabla3[#All],2,0)</f>
        <v>Cordillera</v>
      </c>
    </row>
    <row r="5379" spans="1:41" x14ac:dyDescent="0.35">
      <c r="A5379" t="s">
        <v>24706</v>
      </c>
      <c r="B5379" t="s">
        <v>24707</v>
      </c>
      <c r="C5379" t="s">
        <v>24708</v>
      </c>
      <c r="D5379" s="5">
        <v>44980</v>
      </c>
      <c r="E5379" s="5">
        <v>44972</v>
      </c>
      <c r="F5379" t="s">
        <v>753</v>
      </c>
      <c r="G5379" t="s">
        <v>24709</v>
      </c>
      <c r="H5379" t="s">
        <v>1886</v>
      </c>
      <c r="J5379" t="s">
        <v>756</v>
      </c>
      <c r="K5379" t="s">
        <v>756</v>
      </c>
      <c r="L5379" t="s">
        <v>773</v>
      </c>
      <c r="M5379" t="s">
        <v>773</v>
      </c>
      <c r="N5379" t="s">
        <v>756</v>
      </c>
      <c r="O5379" t="s">
        <v>756</v>
      </c>
      <c r="P5379" t="s">
        <v>765</v>
      </c>
      <c r="Q5379" t="s">
        <v>759</v>
      </c>
      <c r="R5379" t="s">
        <v>759</v>
      </c>
      <c r="S5379" t="s">
        <v>757</v>
      </c>
      <c r="T5379" t="s">
        <v>757</v>
      </c>
      <c r="U5379" t="s">
        <v>757</v>
      </c>
      <c r="V5379" t="s">
        <v>756</v>
      </c>
      <c r="W5379" t="s">
        <v>756</v>
      </c>
      <c r="X5379" t="s">
        <v>24710</v>
      </c>
      <c r="Y5379" t="str">
        <f t="shared" si="1178"/>
        <v>febrero</v>
      </c>
      <c r="Z5379">
        <f>YEAR(BD_PONDERACIONES[[#This Row],[Fecha Ejecución del Ticket]])</f>
        <v>2023</v>
      </c>
      <c r="AA5379" t="str">
        <f t="shared" si="1179"/>
        <v>febrero</v>
      </c>
      <c r="AB5379">
        <f>YEAR(BD_PONDERACIONES[[#This Row],[Fecha de Inspección]])</f>
        <v>2023</v>
      </c>
      <c r="AC5379">
        <f t="shared" si="1180"/>
        <v>0.5</v>
      </c>
      <c r="AD5379">
        <f t="shared" si="1181"/>
        <v>0.5</v>
      </c>
      <c r="AE5379">
        <f t="shared" si="1182"/>
        <v>0</v>
      </c>
      <c r="AF5379">
        <f t="shared" si="1183"/>
        <v>0</v>
      </c>
      <c r="AG5379">
        <f t="shared" si="1184"/>
        <v>0.5</v>
      </c>
      <c r="AH5379">
        <f t="shared" si="1185"/>
        <v>0.5</v>
      </c>
      <c r="AI5379">
        <f t="shared" si="1186"/>
        <v>0.25</v>
      </c>
      <c r="AJ5379">
        <f t="shared" si="1187"/>
        <v>0.25</v>
      </c>
      <c r="AK5379">
        <f t="shared" si="1188"/>
        <v>0.5</v>
      </c>
      <c r="AL5379">
        <f t="shared" si="1189"/>
        <v>0.5</v>
      </c>
      <c r="AM5379">
        <f t="shared" si="1190"/>
        <v>0.5</v>
      </c>
      <c r="AN5379" s="6">
        <f t="shared" si="1191"/>
        <v>0.7</v>
      </c>
      <c r="AO5379" t="str">
        <f>VLOOKUP(BD_PONDERACIONES[[#This Row],[Comuna]],Tabla3[#All],2,0)</f>
        <v>Cordillera</v>
      </c>
    </row>
    <row r="5380" spans="1:41" x14ac:dyDescent="0.35">
      <c r="A5380" t="s">
        <v>24711</v>
      </c>
      <c r="B5380" t="s">
        <v>24712</v>
      </c>
      <c r="C5380" t="s">
        <v>24713</v>
      </c>
      <c r="D5380" s="5">
        <v>44980</v>
      </c>
      <c r="E5380" s="5">
        <v>44968</v>
      </c>
      <c r="F5380" t="s">
        <v>753</v>
      </c>
      <c r="G5380" t="s">
        <v>24714</v>
      </c>
      <c r="H5380" t="s">
        <v>1886</v>
      </c>
      <c r="J5380" t="s">
        <v>756</v>
      </c>
      <c r="K5380" t="s">
        <v>756</v>
      </c>
      <c r="L5380" t="s">
        <v>757</v>
      </c>
      <c r="M5380" t="s">
        <v>757</v>
      </c>
      <c r="N5380" t="s">
        <v>756</v>
      </c>
      <c r="O5380" t="s">
        <v>756</v>
      </c>
      <c r="P5380" t="s">
        <v>758</v>
      </c>
      <c r="Q5380" t="s">
        <v>759</v>
      </c>
      <c r="R5380" t="s">
        <v>759</v>
      </c>
      <c r="S5380" t="s">
        <v>757</v>
      </c>
      <c r="T5380" t="s">
        <v>757</v>
      </c>
      <c r="U5380" t="s">
        <v>757</v>
      </c>
      <c r="V5380" t="s">
        <v>756</v>
      </c>
      <c r="W5380" t="s">
        <v>756</v>
      </c>
      <c r="X5380" t="s">
        <v>8238</v>
      </c>
      <c r="Y5380" t="str">
        <f t="shared" si="1178"/>
        <v>febrero</v>
      </c>
      <c r="Z5380">
        <f>YEAR(BD_PONDERACIONES[[#This Row],[Fecha Ejecución del Ticket]])</f>
        <v>2023</v>
      </c>
      <c r="AA5380" t="str">
        <f t="shared" si="1179"/>
        <v>febrero</v>
      </c>
      <c r="AB5380">
        <f>YEAR(BD_PONDERACIONES[[#This Row],[Fecha de Inspección]])</f>
        <v>2023</v>
      </c>
      <c r="AC5380">
        <f t="shared" si="1180"/>
        <v>0.5</v>
      </c>
      <c r="AD5380">
        <f t="shared" si="1181"/>
        <v>0.5</v>
      </c>
      <c r="AE5380">
        <f t="shared" si="1182"/>
        <v>0.5</v>
      </c>
      <c r="AF5380">
        <f t="shared" si="1183"/>
        <v>0.5</v>
      </c>
      <c r="AG5380">
        <f t="shared" si="1184"/>
        <v>0.5</v>
      </c>
      <c r="AH5380">
        <f t="shared" si="1185"/>
        <v>0.5</v>
      </c>
      <c r="AI5380">
        <f t="shared" si="1186"/>
        <v>0.25</v>
      </c>
      <c r="AJ5380">
        <f t="shared" si="1187"/>
        <v>0.25</v>
      </c>
      <c r="AK5380">
        <f t="shared" si="1188"/>
        <v>0.5</v>
      </c>
      <c r="AL5380">
        <f t="shared" si="1189"/>
        <v>0.5</v>
      </c>
      <c r="AM5380">
        <f t="shared" si="1190"/>
        <v>0.5</v>
      </c>
      <c r="AN5380" s="6">
        <f t="shared" si="1191"/>
        <v>1</v>
      </c>
      <c r="AO5380" t="str">
        <f>VLOOKUP(BD_PONDERACIONES[[#This Row],[Comuna]],Tabla3[#All],2,0)</f>
        <v>Cordillera</v>
      </c>
    </row>
    <row r="5381" spans="1:41" x14ac:dyDescent="0.35">
      <c r="A5381" t="s">
        <v>24715</v>
      </c>
      <c r="B5381" t="s">
        <v>24716</v>
      </c>
      <c r="C5381" t="s">
        <v>24717</v>
      </c>
      <c r="D5381" s="5">
        <v>44980</v>
      </c>
      <c r="E5381" s="5">
        <v>44970</v>
      </c>
      <c r="F5381" t="s">
        <v>753</v>
      </c>
      <c r="G5381" t="s">
        <v>24718</v>
      </c>
      <c r="H5381" t="s">
        <v>1886</v>
      </c>
      <c r="J5381" t="s">
        <v>756</v>
      </c>
      <c r="K5381" t="s">
        <v>756</v>
      </c>
      <c r="L5381" t="s">
        <v>757</v>
      </c>
      <c r="M5381" t="s">
        <v>757</v>
      </c>
      <c r="N5381" t="s">
        <v>756</v>
      </c>
      <c r="O5381" t="s">
        <v>756</v>
      </c>
      <c r="P5381" t="s">
        <v>765</v>
      </c>
      <c r="Q5381" t="s">
        <v>24719</v>
      </c>
      <c r="R5381" t="s">
        <v>24720</v>
      </c>
      <c r="S5381" t="s">
        <v>756</v>
      </c>
      <c r="T5381" t="s">
        <v>756</v>
      </c>
      <c r="U5381" t="s">
        <v>756</v>
      </c>
      <c r="V5381" t="s">
        <v>756</v>
      </c>
      <c r="W5381" t="s">
        <v>756</v>
      </c>
      <c r="X5381" t="s">
        <v>24721</v>
      </c>
      <c r="Y5381" t="str">
        <f t="shared" si="1178"/>
        <v>febrero</v>
      </c>
      <c r="Z5381">
        <f>YEAR(BD_PONDERACIONES[[#This Row],[Fecha Ejecución del Ticket]])</f>
        <v>2023</v>
      </c>
      <c r="AA5381" t="str">
        <f t="shared" si="1179"/>
        <v>febrero</v>
      </c>
      <c r="AB5381">
        <f>YEAR(BD_PONDERACIONES[[#This Row],[Fecha de Inspección]])</f>
        <v>2023</v>
      </c>
      <c r="AC5381">
        <f t="shared" si="1180"/>
        <v>0.5</v>
      </c>
      <c r="AD5381">
        <f t="shared" si="1181"/>
        <v>0.5</v>
      </c>
      <c r="AE5381">
        <f t="shared" si="1182"/>
        <v>0.5</v>
      </c>
      <c r="AF5381">
        <f t="shared" si="1183"/>
        <v>0.5</v>
      </c>
      <c r="AG5381">
        <f t="shared" si="1184"/>
        <v>0.5</v>
      </c>
      <c r="AH5381">
        <f t="shared" si="1185"/>
        <v>0.5</v>
      </c>
      <c r="AI5381">
        <f t="shared" si="1186"/>
        <v>0.25</v>
      </c>
      <c r="AJ5381">
        <f t="shared" si="1187"/>
        <v>0.25</v>
      </c>
      <c r="AK5381">
        <f t="shared" si="1188"/>
        <v>0.5</v>
      </c>
      <c r="AL5381">
        <f t="shared" si="1189"/>
        <v>0.5</v>
      </c>
      <c r="AM5381">
        <f t="shared" si="1190"/>
        <v>0.5</v>
      </c>
      <c r="AN5381" s="6">
        <f t="shared" si="1191"/>
        <v>1</v>
      </c>
      <c r="AO5381" t="str">
        <f>VLOOKUP(BD_PONDERACIONES[[#This Row],[Comuna]],Tabla3[#All],2,0)</f>
        <v>Cordillera</v>
      </c>
    </row>
    <row r="5382" spans="1:41" x14ac:dyDescent="0.35">
      <c r="A5382" t="s">
        <v>24722</v>
      </c>
      <c r="B5382" t="s">
        <v>24723</v>
      </c>
      <c r="C5382" t="s">
        <v>24724</v>
      </c>
      <c r="D5382" s="5">
        <v>44980</v>
      </c>
      <c r="E5382" s="5">
        <v>44972</v>
      </c>
      <c r="F5382" t="s">
        <v>753</v>
      </c>
      <c r="G5382" t="s">
        <v>24725</v>
      </c>
      <c r="H5382" t="s">
        <v>1886</v>
      </c>
      <c r="J5382" t="s">
        <v>756</v>
      </c>
      <c r="K5382" t="s">
        <v>756</v>
      </c>
      <c r="L5382" t="s">
        <v>757</v>
      </c>
      <c r="M5382" t="s">
        <v>757</v>
      </c>
      <c r="N5382" t="s">
        <v>756</v>
      </c>
      <c r="O5382" t="s">
        <v>756</v>
      </c>
      <c r="P5382" t="s">
        <v>758</v>
      </c>
      <c r="Q5382" t="s">
        <v>759</v>
      </c>
      <c r="R5382" t="s">
        <v>759</v>
      </c>
      <c r="S5382" t="s">
        <v>757</v>
      </c>
      <c r="T5382" t="s">
        <v>757</v>
      </c>
      <c r="U5382" t="s">
        <v>757</v>
      </c>
      <c r="V5382" t="s">
        <v>756</v>
      </c>
      <c r="W5382" t="s">
        <v>756</v>
      </c>
      <c r="X5382" t="s">
        <v>8238</v>
      </c>
      <c r="Y5382" t="str">
        <f t="shared" si="1178"/>
        <v>febrero</v>
      </c>
      <c r="Z5382">
        <f>YEAR(BD_PONDERACIONES[[#This Row],[Fecha Ejecución del Ticket]])</f>
        <v>2023</v>
      </c>
      <c r="AA5382" t="str">
        <f t="shared" si="1179"/>
        <v>febrero</v>
      </c>
      <c r="AB5382">
        <f>YEAR(BD_PONDERACIONES[[#This Row],[Fecha de Inspección]])</f>
        <v>2023</v>
      </c>
      <c r="AC5382">
        <f t="shared" si="1180"/>
        <v>0.5</v>
      </c>
      <c r="AD5382">
        <f t="shared" si="1181"/>
        <v>0.5</v>
      </c>
      <c r="AE5382">
        <f t="shared" si="1182"/>
        <v>0.5</v>
      </c>
      <c r="AF5382">
        <f t="shared" si="1183"/>
        <v>0.5</v>
      </c>
      <c r="AG5382">
        <f t="shared" si="1184"/>
        <v>0.5</v>
      </c>
      <c r="AH5382">
        <f t="shared" si="1185"/>
        <v>0.5</v>
      </c>
      <c r="AI5382">
        <f t="shared" si="1186"/>
        <v>0.25</v>
      </c>
      <c r="AJ5382">
        <f t="shared" si="1187"/>
        <v>0.25</v>
      </c>
      <c r="AK5382">
        <f t="shared" si="1188"/>
        <v>0.5</v>
      </c>
      <c r="AL5382">
        <f t="shared" si="1189"/>
        <v>0.5</v>
      </c>
      <c r="AM5382">
        <f t="shared" si="1190"/>
        <v>0.5</v>
      </c>
      <c r="AN5382" s="6">
        <f t="shared" si="1191"/>
        <v>1</v>
      </c>
      <c r="AO5382" t="str">
        <f>VLOOKUP(BD_PONDERACIONES[[#This Row],[Comuna]],Tabla3[#All],2,0)</f>
        <v>Cordillera</v>
      </c>
    </row>
    <row r="5383" spans="1:41" x14ac:dyDescent="0.35">
      <c r="A5383" t="s">
        <v>24726</v>
      </c>
      <c r="B5383" t="s">
        <v>24727</v>
      </c>
      <c r="C5383" t="s">
        <v>24728</v>
      </c>
      <c r="D5383" s="5">
        <v>44980</v>
      </c>
      <c r="E5383" s="5">
        <v>44963</v>
      </c>
      <c r="F5383" t="s">
        <v>763</v>
      </c>
      <c r="G5383" t="s">
        <v>24729</v>
      </c>
      <c r="H5383" t="s">
        <v>1886</v>
      </c>
      <c r="J5383" t="s">
        <v>756</v>
      </c>
      <c r="K5383" t="s">
        <v>756</v>
      </c>
      <c r="L5383" t="s">
        <v>757</v>
      </c>
      <c r="M5383" t="s">
        <v>757</v>
      </c>
      <c r="N5383" t="s">
        <v>756</v>
      </c>
      <c r="O5383" t="s">
        <v>756</v>
      </c>
      <c r="P5383" t="s">
        <v>758</v>
      </c>
      <c r="Q5383" t="s">
        <v>759</v>
      </c>
      <c r="R5383" t="s">
        <v>759</v>
      </c>
      <c r="S5383" t="s">
        <v>757</v>
      </c>
      <c r="T5383" t="s">
        <v>757</v>
      </c>
      <c r="U5383" t="s">
        <v>757</v>
      </c>
      <c r="V5383" t="s">
        <v>768</v>
      </c>
      <c r="W5383" t="s">
        <v>756</v>
      </c>
      <c r="X5383" t="s">
        <v>24730</v>
      </c>
      <c r="Y5383" t="str">
        <f t="shared" si="1178"/>
        <v>febrero</v>
      </c>
      <c r="Z5383">
        <f>YEAR(BD_PONDERACIONES[[#This Row],[Fecha Ejecución del Ticket]])</f>
        <v>2023</v>
      </c>
      <c r="AA5383" t="str">
        <f t="shared" si="1179"/>
        <v>febrero</v>
      </c>
      <c r="AB5383">
        <f>YEAR(BD_PONDERACIONES[[#This Row],[Fecha de Inspección]])</f>
        <v>2023</v>
      </c>
      <c r="AC5383">
        <f t="shared" si="1180"/>
        <v>0.5</v>
      </c>
      <c r="AD5383">
        <f t="shared" si="1181"/>
        <v>0.5</v>
      </c>
      <c r="AE5383">
        <f t="shared" si="1182"/>
        <v>0.5</v>
      </c>
      <c r="AF5383">
        <f t="shared" si="1183"/>
        <v>0.5</v>
      </c>
      <c r="AG5383">
        <f t="shared" si="1184"/>
        <v>0.5</v>
      </c>
      <c r="AH5383">
        <f t="shared" si="1185"/>
        <v>0.5</v>
      </c>
      <c r="AI5383">
        <f t="shared" si="1186"/>
        <v>0.25</v>
      </c>
      <c r="AJ5383">
        <f t="shared" si="1187"/>
        <v>0.25</v>
      </c>
      <c r="AK5383">
        <f t="shared" si="1188"/>
        <v>0.5</v>
      </c>
      <c r="AL5383">
        <f t="shared" si="1189"/>
        <v>0.17499999999999999</v>
      </c>
      <c r="AM5383">
        <f t="shared" si="1190"/>
        <v>0.5</v>
      </c>
      <c r="AN5383" s="6">
        <f t="shared" si="1191"/>
        <v>0.93500000000000005</v>
      </c>
      <c r="AO5383" t="str">
        <f>VLOOKUP(BD_PONDERACIONES[[#This Row],[Comuna]],Tabla3[#All],2,0)</f>
        <v>Cordillera</v>
      </c>
    </row>
    <row r="5384" spans="1:41" x14ac:dyDescent="0.35">
      <c r="A5384" t="s">
        <v>24731</v>
      </c>
      <c r="B5384" t="s">
        <v>24732</v>
      </c>
      <c r="C5384" t="s">
        <v>24733</v>
      </c>
      <c r="D5384" s="5">
        <v>44980</v>
      </c>
      <c r="E5384" s="5">
        <v>44965</v>
      </c>
      <c r="F5384" t="s">
        <v>763</v>
      </c>
      <c r="G5384" t="s">
        <v>24734</v>
      </c>
      <c r="H5384" t="s">
        <v>1886</v>
      </c>
      <c r="J5384" t="s">
        <v>756</v>
      </c>
      <c r="K5384" t="s">
        <v>756</v>
      </c>
      <c r="L5384" t="s">
        <v>757</v>
      </c>
      <c r="M5384" t="s">
        <v>757</v>
      </c>
      <c r="N5384" t="s">
        <v>756</v>
      </c>
      <c r="O5384" t="s">
        <v>756</v>
      </c>
      <c r="P5384" t="s">
        <v>758</v>
      </c>
      <c r="Q5384" t="s">
        <v>759</v>
      </c>
      <c r="R5384" t="s">
        <v>759</v>
      </c>
      <c r="S5384" t="s">
        <v>757</v>
      </c>
      <c r="T5384" t="s">
        <v>757</v>
      </c>
      <c r="U5384" t="s">
        <v>757</v>
      </c>
      <c r="V5384" t="s">
        <v>756</v>
      </c>
      <c r="W5384" t="s">
        <v>768</v>
      </c>
      <c r="X5384" t="s">
        <v>24735</v>
      </c>
      <c r="Y5384" t="str">
        <f t="shared" si="1178"/>
        <v>febrero</v>
      </c>
      <c r="Z5384">
        <f>YEAR(BD_PONDERACIONES[[#This Row],[Fecha Ejecución del Ticket]])</f>
        <v>2023</v>
      </c>
      <c r="AA5384" t="str">
        <f t="shared" si="1179"/>
        <v>febrero</v>
      </c>
      <c r="AB5384">
        <f>YEAR(BD_PONDERACIONES[[#This Row],[Fecha de Inspección]])</f>
        <v>2023</v>
      </c>
      <c r="AC5384">
        <f t="shared" si="1180"/>
        <v>0.5</v>
      </c>
      <c r="AD5384">
        <f t="shared" si="1181"/>
        <v>0.5</v>
      </c>
      <c r="AE5384">
        <f t="shared" si="1182"/>
        <v>0.5</v>
      </c>
      <c r="AF5384">
        <f t="shared" si="1183"/>
        <v>0.5</v>
      </c>
      <c r="AG5384">
        <f t="shared" si="1184"/>
        <v>0.5</v>
      </c>
      <c r="AH5384">
        <f t="shared" si="1185"/>
        <v>0.5</v>
      </c>
      <c r="AI5384">
        <f t="shared" si="1186"/>
        <v>0.25</v>
      </c>
      <c r="AJ5384">
        <f t="shared" si="1187"/>
        <v>0.25</v>
      </c>
      <c r="AK5384">
        <f t="shared" si="1188"/>
        <v>0.5</v>
      </c>
      <c r="AL5384">
        <f t="shared" si="1189"/>
        <v>0.5</v>
      </c>
      <c r="AM5384">
        <f t="shared" si="1190"/>
        <v>0.17499999999999999</v>
      </c>
      <c r="AN5384" s="6">
        <f t="shared" si="1191"/>
        <v>0.93500000000000005</v>
      </c>
      <c r="AO5384" t="str">
        <f>VLOOKUP(BD_PONDERACIONES[[#This Row],[Comuna]],Tabla3[#All],2,0)</f>
        <v>Cordillera</v>
      </c>
    </row>
    <row r="5385" spans="1:41" x14ac:dyDescent="0.35">
      <c r="A5385" t="s">
        <v>24736</v>
      </c>
      <c r="B5385" t="s">
        <v>24737</v>
      </c>
      <c r="C5385" t="s">
        <v>24738</v>
      </c>
      <c r="D5385" s="5">
        <v>44980</v>
      </c>
      <c r="E5385" s="5">
        <v>44971</v>
      </c>
      <c r="F5385" t="s">
        <v>763</v>
      </c>
      <c r="G5385" t="s">
        <v>24739</v>
      </c>
      <c r="H5385" t="s">
        <v>1886</v>
      </c>
      <c r="J5385" t="s">
        <v>756</v>
      </c>
      <c r="K5385" t="s">
        <v>756</v>
      </c>
      <c r="L5385" t="s">
        <v>773</v>
      </c>
      <c r="M5385" t="s">
        <v>773</v>
      </c>
      <c r="N5385" t="s">
        <v>756</v>
      </c>
      <c r="O5385" t="s">
        <v>756</v>
      </c>
      <c r="P5385" t="s">
        <v>765</v>
      </c>
      <c r="Q5385" t="s">
        <v>24740</v>
      </c>
      <c r="R5385" t="s">
        <v>759</v>
      </c>
      <c r="S5385" t="s">
        <v>756</v>
      </c>
      <c r="T5385" t="s">
        <v>756</v>
      </c>
      <c r="U5385" t="s">
        <v>756</v>
      </c>
      <c r="V5385" t="s">
        <v>756</v>
      </c>
      <c r="W5385" t="s">
        <v>756</v>
      </c>
      <c r="X5385" t="s">
        <v>24741</v>
      </c>
      <c r="Y5385" t="str">
        <f t="shared" si="1178"/>
        <v>febrero</v>
      </c>
      <c r="Z5385">
        <f>YEAR(BD_PONDERACIONES[[#This Row],[Fecha Ejecución del Ticket]])</f>
        <v>2023</v>
      </c>
      <c r="AA5385" t="str">
        <f t="shared" si="1179"/>
        <v>febrero</v>
      </c>
      <c r="AB5385">
        <f>YEAR(BD_PONDERACIONES[[#This Row],[Fecha de Inspección]])</f>
        <v>2023</v>
      </c>
      <c r="AC5385">
        <f t="shared" si="1180"/>
        <v>0.5</v>
      </c>
      <c r="AD5385">
        <f t="shared" si="1181"/>
        <v>0.5</v>
      </c>
      <c r="AE5385">
        <f t="shared" si="1182"/>
        <v>0</v>
      </c>
      <c r="AF5385">
        <f t="shared" si="1183"/>
        <v>0</v>
      </c>
      <c r="AG5385">
        <f t="shared" si="1184"/>
        <v>0.5</v>
      </c>
      <c r="AH5385">
        <f t="shared" si="1185"/>
        <v>0.5</v>
      </c>
      <c r="AI5385">
        <f t="shared" si="1186"/>
        <v>0.25</v>
      </c>
      <c r="AJ5385">
        <f t="shared" si="1187"/>
        <v>0.25</v>
      </c>
      <c r="AK5385">
        <f t="shared" si="1188"/>
        <v>0.5</v>
      </c>
      <c r="AL5385">
        <f t="shared" si="1189"/>
        <v>0.5</v>
      </c>
      <c r="AM5385">
        <f t="shared" si="1190"/>
        <v>0.5</v>
      </c>
      <c r="AN5385" s="6">
        <f t="shared" si="1191"/>
        <v>0.7</v>
      </c>
      <c r="AO5385" t="str">
        <f>VLOOKUP(BD_PONDERACIONES[[#This Row],[Comuna]],Tabla3[#All],2,0)</f>
        <v>Cordillera</v>
      </c>
    </row>
    <row r="5386" spans="1:41" x14ac:dyDescent="0.35">
      <c r="A5386" t="s">
        <v>24742</v>
      </c>
      <c r="B5386" t="s">
        <v>24743</v>
      </c>
      <c r="C5386" t="s">
        <v>24744</v>
      </c>
      <c r="D5386" s="5">
        <v>44980</v>
      </c>
      <c r="E5386" s="5">
        <v>44968</v>
      </c>
      <c r="F5386" t="s">
        <v>763</v>
      </c>
      <c r="G5386" t="s">
        <v>24745</v>
      </c>
      <c r="H5386" t="s">
        <v>1886</v>
      </c>
      <c r="J5386" t="s">
        <v>756</v>
      </c>
      <c r="K5386" t="s">
        <v>756</v>
      </c>
      <c r="L5386" t="s">
        <v>757</v>
      </c>
      <c r="M5386" t="s">
        <v>757</v>
      </c>
      <c r="N5386" t="s">
        <v>756</v>
      </c>
      <c r="O5386" t="s">
        <v>756</v>
      </c>
      <c r="P5386" t="s">
        <v>758</v>
      </c>
      <c r="Q5386" t="s">
        <v>759</v>
      </c>
      <c r="R5386" t="s">
        <v>759</v>
      </c>
      <c r="S5386" t="s">
        <v>757</v>
      </c>
      <c r="T5386" t="s">
        <v>757</v>
      </c>
      <c r="U5386" t="s">
        <v>757</v>
      </c>
      <c r="V5386" t="s">
        <v>756</v>
      </c>
      <c r="W5386" t="s">
        <v>756</v>
      </c>
      <c r="X5386" t="s">
        <v>804</v>
      </c>
      <c r="Y5386" t="str">
        <f t="shared" si="1178"/>
        <v>febrero</v>
      </c>
      <c r="Z5386">
        <f>YEAR(BD_PONDERACIONES[[#This Row],[Fecha Ejecución del Ticket]])</f>
        <v>2023</v>
      </c>
      <c r="AA5386" t="str">
        <f t="shared" si="1179"/>
        <v>febrero</v>
      </c>
      <c r="AB5386">
        <f>YEAR(BD_PONDERACIONES[[#This Row],[Fecha de Inspección]])</f>
        <v>2023</v>
      </c>
      <c r="AC5386">
        <f t="shared" si="1180"/>
        <v>0.5</v>
      </c>
      <c r="AD5386">
        <f t="shared" si="1181"/>
        <v>0.5</v>
      </c>
      <c r="AE5386">
        <f t="shared" si="1182"/>
        <v>0.5</v>
      </c>
      <c r="AF5386">
        <f t="shared" si="1183"/>
        <v>0.5</v>
      </c>
      <c r="AG5386">
        <f t="shared" si="1184"/>
        <v>0.5</v>
      </c>
      <c r="AH5386">
        <f t="shared" si="1185"/>
        <v>0.5</v>
      </c>
      <c r="AI5386">
        <f t="shared" si="1186"/>
        <v>0.25</v>
      </c>
      <c r="AJ5386">
        <f t="shared" si="1187"/>
        <v>0.25</v>
      </c>
      <c r="AK5386">
        <f t="shared" si="1188"/>
        <v>0.5</v>
      </c>
      <c r="AL5386">
        <f t="shared" si="1189"/>
        <v>0.5</v>
      </c>
      <c r="AM5386">
        <f t="shared" si="1190"/>
        <v>0.5</v>
      </c>
      <c r="AN5386" s="6">
        <f t="shared" si="1191"/>
        <v>1</v>
      </c>
      <c r="AO5386" t="str">
        <f>VLOOKUP(BD_PONDERACIONES[[#This Row],[Comuna]],Tabla3[#All],2,0)</f>
        <v>Cordillera</v>
      </c>
    </row>
    <row r="5387" spans="1:41" x14ac:dyDescent="0.35">
      <c r="A5387" t="s">
        <v>24746</v>
      </c>
      <c r="B5387" t="s">
        <v>24747</v>
      </c>
      <c r="C5387" t="s">
        <v>24748</v>
      </c>
      <c r="D5387" s="5">
        <v>44980</v>
      </c>
      <c r="E5387" s="5">
        <v>44961</v>
      </c>
      <c r="F5387" t="s">
        <v>763</v>
      </c>
      <c r="G5387" t="s">
        <v>24749</v>
      </c>
      <c r="H5387" t="s">
        <v>1886</v>
      </c>
      <c r="J5387" t="s">
        <v>756</v>
      </c>
      <c r="K5387" t="s">
        <v>756</v>
      </c>
      <c r="L5387" t="s">
        <v>757</v>
      </c>
      <c r="M5387" t="s">
        <v>757</v>
      </c>
      <c r="N5387" t="s">
        <v>756</v>
      </c>
      <c r="O5387" t="s">
        <v>756</v>
      </c>
      <c r="P5387" t="s">
        <v>758</v>
      </c>
      <c r="Q5387" t="s">
        <v>759</v>
      </c>
      <c r="R5387" t="s">
        <v>759</v>
      </c>
      <c r="S5387" t="s">
        <v>757</v>
      </c>
      <c r="T5387" t="s">
        <v>757</v>
      </c>
      <c r="U5387" t="s">
        <v>757</v>
      </c>
      <c r="V5387" t="s">
        <v>756</v>
      </c>
      <c r="W5387" t="s">
        <v>768</v>
      </c>
      <c r="X5387" t="s">
        <v>24750</v>
      </c>
      <c r="Y5387" t="str">
        <f t="shared" si="1178"/>
        <v>febrero</v>
      </c>
      <c r="Z5387">
        <f>YEAR(BD_PONDERACIONES[[#This Row],[Fecha Ejecución del Ticket]])</f>
        <v>2023</v>
      </c>
      <c r="AA5387" t="str">
        <f t="shared" si="1179"/>
        <v>febrero</v>
      </c>
      <c r="AB5387">
        <f>YEAR(BD_PONDERACIONES[[#This Row],[Fecha de Inspección]])</f>
        <v>2023</v>
      </c>
      <c r="AC5387">
        <f t="shared" si="1180"/>
        <v>0.5</v>
      </c>
      <c r="AD5387">
        <f t="shared" si="1181"/>
        <v>0.5</v>
      </c>
      <c r="AE5387">
        <f t="shared" si="1182"/>
        <v>0.5</v>
      </c>
      <c r="AF5387">
        <f t="shared" si="1183"/>
        <v>0.5</v>
      </c>
      <c r="AG5387">
        <f t="shared" si="1184"/>
        <v>0.5</v>
      </c>
      <c r="AH5387">
        <f t="shared" si="1185"/>
        <v>0.5</v>
      </c>
      <c r="AI5387">
        <f t="shared" si="1186"/>
        <v>0.25</v>
      </c>
      <c r="AJ5387">
        <f t="shared" si="1187"/>
        <v>0.25</v>
      </c>
      <c r="AK5387">
        <f t="shared" si="1188"/>
        <v>0.5</v>
      </c>
      <c r="AL5387">
        <f t="shared" si="1189"/>
        <v>0.5</v>
      </c>
      <c r="AM5387">
        <f t="shared" si="1190"/>
        <v>0.17499999999999999</v>
      </c>
      <c r="AN5387" s="6">
        <f t="shared" si="1191"/>
        <v>0.93500000000000005</v>
      </c>
      <c r="AO5387" t="str">
        <f>VLOOKUP(BD_PONDERACIONES[[#This Row],[Comuna]],Tabla3[#All],2,0)</f>
        <v>Cordillera</v>
      </c>
    </row>
    <row r="5388" spans="1:41" x14ac:dyDescent="0.35">
      <c r="A5388" t="s">
        <v>24751</v>
      </c>
      <c r="B5388" t="s">
        <v>24752</v>
      </c>
      <c r="C5388" t="s">
        <v>24753</v>
      </c>
      <c r="D5388" s="5">
        <v>44980</v>
      </c>
      <c r="E5388" s="5">
        <v>44959</v>
      </c>
      <c r="F5388" t="s">
        <v>763</v>
      </c>
      <c r="G5388" t="s">
        <v>24754</v>
      </c>
      <c r="H5388" t="s">
        <v>1886</v>
      </c>
      <c r="J5388" t="s">
        <v>756</v>
      </c>
      <c r="K5388" t="s">
        <v>756</v>
      </c>
      <c r="L5388" t="s">
        <v>757</v>
      </c>
      <c r="M5388" t="s">
        <v>757</v>
      </c>
      <c r="N5388" t="s">
        <v>756</v>
      </c>
      <c r="O5388" t="s">
        <v>756</v>
      </c>
      <c r="P5388" t="s">
        <v>758</v>
      </c>
      <c r="Q5388" t="s">
        <v>759</v>
      </c>
      <c r="R5388" t="s">
        <v>759</v>
      </c>
      <c r="S5388" t="s">
        <v>757</v>
      </c>
      <c r="T5388" t="s">
        <v>757</v>
      </c>
      <c r="U5388" t="s">
        <v>757</v>
      </c>
      <c r="V5388" t="s">
        <v>756</v>
      </c>
      <c r="W5388" t="s">
        <v>756</v>
      </c>
      <c r="X5388" t="s">
        <v>24755</v>
      </c>
      <c r="Y5388" t="str">
        <f t="shared" si="1178"/>
        <v>febrero</v>
      </c>
      <c r="Z5388">
        <f>YEAR(BD_PONDERACIONES[[#This Row],[Fecha Ejecución del Ticket]])</f>
        <v>2023</v>
      </c>
      <c r="AA5388" t="str">
        <f t="shared" si="1179"/>
        <v>febrero</v>
      </c>
      <c r="AB5388">
        <f>YEAR(BD_PONDERACIONES[[#This Row],[Fecha de Inspección]])</f>
        <v>2023</v>
      </c>
      <c r="AC5388">
        <f t="shared" si="1180"/>
        <v>0.5</v>
      </c>
      <c r="AD5388">
        <f t="shared" si="1181"/>
        <v>0.5</v>
      </c>
      <c r="AE5388">
        <f t="shared" si="1182"/>
        <v>0.5</v>
      </c>
      <c r="AF5388">
        <f t="shared" si="1183"/>
        <v>0.5</v>
      </c>
      <c r="AG5388">
        <f t="shared" si="1184"/>
        <v>0.5</v>
      </c>
      <c r="AH5388">
        <f t="shared" si="1185"/>
        <v>0.5</v>
      </c>
      <c r="AI5388">
        <f t="shared" si="1186"/>
        <v>0.25</v>
      </c>
      <c r="AJ5388">
        <f t="shared" si="1187"/>
        <v>0.25</v>
      </c>
      <c r="AK5388">
        <f t="shared" si="1188"/>
        <v>0.5</v>
      </c>
      <c r="AL5388">
        <f t="shared" si="1189"/>
        <v>0.5</v>
      </c>
      <c r="AM5388">
        <f t="shared" si="1190"/>
        <v>0.5</v>
      </c>
      <c r="AN5388" s="6">
        <f t="shared" si="1191"/>
        <v>1</v>
      </c>
      <c r="AO5388" t="str">
        <f>VLOOKUP(BD_PONDERACIONES[[#This Row],[Comuna]],Tabla3[#All],2,0)</f>
        <v>Cordillera</v>
      </c>
    </row>
    <row r="5389" spans="1:41" x14ac:dyDescent="0.35">
      <c r="A5389" t="s">
        <v>24756</v>
      </c>
      <c r="B5389" t="s">
        <v>24757</v>
      </c>
      <c r="C5389" t="s">
        <v>24758</v>
      </c>
      <c r="D5389" s="5">
        <v>44980</v>
      </c>
      <c r="E5389" s="5">
        <v>44973</v>
      </c>
      <c r="F5389" t="s">
        <v>763</v>
      </c>
      <c r="G5389" t="s">
        <v>24759</v>
      </c>
      <c r="H5389" t="s">
        <v>1886</v>
      </c>
      <c r="J5389" t="s">
        <v>756</v>
      </c>
      <c r="K5389" t="s">
        <v>756</v>
      </c>
      <c r="L5389" t="s">
        <v>757</v>
      </c>
      <c r="M5389" t="s">
        <v>757</v>
      </c>
      <c r="N5389" t="s">
        <v>756</v>
      </c>
      <c r="O5389" t="s">
        <v>756</v>
      </c>
      <c r="P5389" t="s">
        <v>758</v>
      </c>
      <c r="Q5389" t="s">
        <v>759</v>
      </c>
      <c r="R5389" t="s">
        <v>759</v>
      </c>
      <c r="S5389" t="s">
        <v>757</v>
      </c>
      <c r="T5389" t="s">
        <v>757</v>
      </c>
      <c r="U5389" t="s">
        <v>757</v>
      </c>
      <c r="V5389" t="s">
        <v>756</v>
      </c>
      <c r="W5389" t="s">
        <v>756</v>
      </c>
      <c r="X5389" t="s">
        <v>24760</v>
      </c>
      <c r="Y5389" t="str">
        <f t="shared" si="1178"/>
        <v>febrero</v>
      </c>
      <c r="Z5389">
        <f>YEAR(BD_PONDERACIONES[[#This Row],[Fecha Ejecución del Ticket]])</f>
        <v>2023</v>
      </c>
      <c r="AA5389" t="str">
        <f t="shared" si="1179"/>
        <v>febrero</v>
      </c>
      <c r="AB5389">
        <f>YEAR(BD_PONDERACIONES[[#This Row],[Fecha de Inspección]])</f>
        <v>2023</v>
      </c>
      <c r="AC5389">
        <f t="shared" si="1180"/>
        <v>0.5</v>
      </c>
      <c r="AD5389">
        <f t="shared" si="1181"/>
        <v>0.5</v>
      </c>
      <c r="AE5389">
        <f t="shared" si="1182"/>
        <v>0.5</v>
      </c>
      <c r="AF5389">
        <f t="shared" si="1183"/>
        <v>0.5</v>
      </c>
      <c r="AG5389">
        <f t="shared" si="1184"/>
        <v>0.5</v>
      </c>
      <c r="AH5389">
        <f t="shared" si="1185"/>
        <v>0.5</v>
      </c>
      <c r="AI5389">
        <f t="shared" si="1186"/>
        <v>0.25</v>
      </c>
      <c r="AJ5389">
        <f t="shared" si="1187"/>
        <v>0.25</v>
      </c>
      <c r="AK5389">
        <f t="shared" si="1188"/>
        <v>0.5</v>
      </c>
      <c r="AL5389">
        <f t="shared" si="1189"/>
        <v>0.5</v>
      </c>
      <c r="AM5389">
        <f t="shared" si="1190"/>
        <v>0.5</v>
      </c>
      <c r="AN5389" s="6">
        <f t="shared" si="1191"/>
        <v>1</v>
      </c>
      <c r="AO5389" t="str">
        <f>VLOOKUP(BD_PONDERACIONES[[#This Row],[Comuna]],Tabla3[#All],2,0)</f>
        <v>Cordillera</v>
      </c>
    </row>
    <row r="5390" spans="1:41" x14ac:dyDescent="0.35">
      <c r="A5390" t="s">
        <v>24761</v>
      </c>
      <c r="B5390" t="s">
        <v>24762</v>
      </c>
      <c r="C5390" t="s">
        <v>24763</v>
      </c>
      <c r="D5390" s="5">
        <v>44980</v>
      </c>
      <c r="E5390" s="5">
        <v>44968</v>
      </c>
      <c r="F5390" t="s">
        <v>763</v>
      </c>
      <c r="G5390" t="s">
        <v>24764</v>
      </c>
      <c r="H5390" t="s">
        <v>1886</v>
      </c>
      <c r="J5390" t="s">
        <v>756</v>
      </c>
      <c r="K5390" t="s">
        <v>756</v>
      </c>
      <c r="L5390" t="s">
        <v>757</v>
      </c>
      <c r="M5390" t="s">
        <v>757</v>
      </c>
      <c r="N5390" t="s">
        <v>756</v>
      </c>
      <c r="O5390" t="s">
        <v>756</v>
      </c>
      <c r="P5390" t="s">
        <v>758</v>
      </c>
      <c r="Q5390" t="s">
        <v>759</v>
      </c>
      <c r="R5390" t="s">
        <v>759</v>
      </c>
      <c r="S5390" t="s">
        <v>757</v>
      </c>
      <c r="T5390" t="s">
        <v>757</v>
      </c>
      <c r="U5390" t="s">
        <v>757</v>
      </c>
      <c r="V5390" t="s">
        <v>756</v>
      </c>
      <c r="W5390" t="s">
        <v>756</v>
      </c>
      <c r="X5390" t="s">
        <v>24765</v>
      </c>
      <c r="Y5390" t="str">
        <f t="shared" si="1178"/>
        <v>febrero</v>
      </c>
      <c r="Z5390">
        <f>YEAR(BD_PONDERACIONES[[#This Row],[Fecha Ejecución del Ticket]])</f>
        <v>2023</v>
      </c>
      <c r="AA5390" t="str">
        <f t="shared" si="1179"/>
        <v>febrero</v>
      </c>
      <c r="AB5390">
        <f>YEAR(BD_PONDERACIONES[[#This Row],[Fecha de Inspección]])</f>
        <v>2023</v>
      </c>
      <c r="AC5390">
        <f t="shared" si="1180"/>
        <v>0.5</v>
      </c>
      <c r="AD5390">
        <f t="shared" si="1181"/>
        <v>0.5</v>
      </c>
      <c r="AE5390">
        <f t="shared" si="1182"/>
        <v>0.5</v>
      </c>
      <c r="AF5390">
        <f t="shared" si="1183"/>
        <v>0.5</v>
      </c>
      <c r="AG5390">
        <f t="shared" si="1184"/>
        <v>0.5</v>
      </c>
      <c r="AH5390">
        <f t="shared" si="1185"/>
        <v>0.5</v>
      </c>
      <c r="AI5390">
        <f t="shared" si="1186"/>
        <v>0.25</v>
      </c>
      <c r="AJ5390">
        <f t="shared" si="1187"/>
        <v>0.25</v>
      </c>
      <c r="AK5390">
        <f t="shared" si="1188"/>
        <v>0.5</v>
      </c>
      <c r="AL5390">
        <f t="shared" si="1189"/>
        <v>0.5</v>
      </c>
      <c r="AM5390">
        <f t="shared" si="1190"/>
        <v>0.5</v>
      </c>
      <c r="AN5390" s="6">
        <f t="shared" si="1191"/>
        <v>1</v>
      </c>
      <c r="AO5390" t="str">
        <f>VLOOKUP(BD_PONDERACIONES[[#This Row],[Comuna]],Tabla3[#All],2,0)</f>
        <v>Cordillera</v>
      </c>
    </row>
    <row r="5391" spans="1:41" x14ac:dyDescent="0.35">
      <c r="A5391" t="s">
        <v>24766</v>
      </c>
      <c r="B5391" t="s">
        <v>24767</v>
      </c>
      <c r="C5391" t="s">
        <v>24768</v>
      </c>
      <c r="D5391" s="5">
        <v>44980</v>
      </c>
      <c r="E5391" s="5">
        <v>44971</v>
      </c>
      <c r="F5391" t="s">
        <v>763</v>
      </c>
      <c r="G5391" t="s">
        <v>24769</v>
      </c>
      <c r="H5391" t="s">
        <v>1886</v>
      </c>
      <c r="J5391" t="s">
        <v>756</v>
      </c>
      <c r="K5391" t="s">
        <v>756</v>
      </c>
      <c r="L5391" t="s">
        <v>757</v>
      </c>
      <c r="M5391" t="s">
        <v>757</v>
      </c>
      <c r="N5391" t="s">
        <v>756</v>
      </c>
      <c r="O5391" t="s">
        <v>756</v>
      </c>
      <c r="P5391" t="s">
        <v>758</v>
      </c>
      <c r="Q5391" t="s">
        <v>759</v>
      </c>
      <c r="R5391" t="s">
        <v>759</v>
      </c>
      <c r="S5391" t="s">
        <v>757</v>
      </c>
      <c r="T5391" t="s">
        <v>757</v>
      </c>
      <c r="U5391" t="s">
        <v>757</v>
      </c>
      <c r="V5391" t="s">
        <v>756</v>
      </c>
      <c r="W5391" t="s">
        <v>756</v>
      </c>
      <c r="X5391" t="s">
        <v>24770</v>
      </c>
      <c r="Y5391" t="str">
        <f t="shared" si="1178"/>
        <v>febrero</v>
      </c>
      <c r="Z5391">
        <f>YEAR(BD_PONDERACIONES[[#This Row],[Fecha Ejecución del Ticket]])</f>
        <v>2023</v>
      </c>
      <c r="AA5391" t="str">
        <f t="shared" si="1179"/>
        <v>febrero</v>
      </c>
      <c r="AB5391">
        <f>YEAR(BD_PONDERACIONES[[#This Row],[Fecha de Inspección]])</f>
        <v>2023</v>
      </c>
      <c r="AC5391">
        <f t="shared" si="1180"/>
        <v>0.5</v>
      </c>
      <c r="AD5391">
        <f t="shared" si="1181"/>
        <v>0.5</v>
      </c>
      <c r="AE5391">
        <f t="shared" si="1182"/>
        <v>0.5</v>
      </c>
      <c r="AF5391">
        <f t="shared" si="1183"/>
        <v>0.5</v>
      </c>
      <c r="AG5391">
        <f t="shared" si="1184"/>
        <v>0.5</v>
      </c>
      <c r="AH5391">
        <f t="shared" si="1185"/>
        <v>0.5</v>
      </c>
      <c r="AI5391">
        <f t="shared" si="1186"/>
        <v>0.25</v>
      </c>
      <c r="AJ5391">
        <f t="shared" si="1187"/>
        <v>0.25</v>
      </c>
      <c r="AK5391">
        <f t="shared" si="1188"/>
        <v>0.5</v>
      </c>
      <c r="AL5391">
        <f t="shared" si="1189"/>
        <v>0.5</v>
      </c>
      <c r="AM5391">
        <f t="shared" si="1190"/>
        <v>0.5</v>
      </c>
      <c r="AN5391" s="6">
        <f t="shared" si="1191"/>
        <v>1</v>
      </c>
      <c r="AO5391" t="str">
        <f>VLOOKUP(BD_PONDERACIONES[[#This Row],[Comuna]],Tabla3[#All],2,0)</f>
        <v>Cordillera</v>
      </c>
    </row>
    <row r="5392" spans="1:41" x14ac:dyDescent="0.35">
      <c r="A5392" t="s">
        <v>24771</v>
      </c>
      <c r="B5392" t="s">
        <v>24772</v>
      </c>
      <c r="C5392" t="s">
        <v>24773</v>
      </c>
      <c r="D5392" s="5">
        <v>44980</v>
      </c>
      <c r="E5392" s="5">
        <v>44973</v>
      </c>
      <c r="F5392" t="s">
        <v>763</v>
      </c>
      <c r="G5392" t="s">
        <v>24774</v>
      </c>
      <c r="H5392" t="s">
        <v>1886</v>
      </c>
      <c r="J5392" t="s">
        <v>756</v>
      </c>
      <c r="K5392" t="s">
        <v>756</v>
      </c>
      <c r="L5392" t="s">
        <v>757</v>
      </c>
      <c r="M5392" t="s">
        <v>757</v>
      </c>
      <c r="N5392" t="s">
        <v>756</v>
      </c>
      <c r="O5392" t="s">
        <v>756</v>
      </c>
      <c r="P5392" t="s">
        <v>758</v>
      </c>
      <c r="Q5392" t="s">
        <v>759</v>
      </c>
      <c r="R5392" t="s">
        <v>759</v>
      </c>
      <c r="S5392" t="s">
        <v>757</v>
      </c>
      <c r="T5392" t="s">
        <v>757</v>
      </c>
      <c r="U5392" t="s">
        <v>757</v>
      </c>
      <c r="V5392" t="s">
        <v>756</v>
      </c>
      <c r="W5392" t="s">
        <v>756</v>
      </c>
      <c r="X5392" t="s">
        <v>24775</v>
      </c>
      <c r="Y5392" t="str">
        <f t="shared" si="1178"/>
        <v>febrero</v>
      </c>
      <c r="Z5392">
        <f>YEAR(BD_PONDERACIONES[[#This Row],[Fecha Ejecución del Ticket]])</f>
        <v>2023</v>
      </c>
      <c r="AA5392" t="str">
        <f t="shared" si="1179"/>
        <v>febrero</v>
      </c>
      <c r="AB5392">
        <f>YEAR(BD_PONDERACIONES[[#This Row],[Fecha de Inspección]])</f>
        <v>2023</v>
      </c>
      <c r="AC5392">
        <f t="shared" si="1180"/>
        <v>0.5</v>
      </c>
      <c r="AD5392">
        <f t="shared" si="1181"/>
        <v>0.5</v>
      </c>
      <c r="AE5392">
        <f t="shared" si="1182"/>
        <v>0.5</v>
      </c>
      <c r="AF5392">
        <f t="shared" si="1183"/>
        <v>0.5</v>
      </c>
      <c r="AG5392">
        <f t="shared" si="1184"/>
        <v>0.5</v>
      </c>
      <c r="AH5392">
        <f t="shared" si="1185"/>
        <v>0.5</v>
      </c>
      <c r="AI5392">
        <f t="shared" si="1186"/>
        <v>0.25</v>
      </c>
      <c r="AJ5392">
        <f t="shared" si="1187"/>
        <v>0.25</v>
      </c>
      <c r="AK5392">
        <f t="shared" si="1188"/>
        <v>0.5</v>
      </c>
      <c r="AL5392">
        <f t="shared" si="1189"/>
        <v>0.5</v>
      </c>
      <c r="AM5392">
        <f t="shared" si="1190"/>
        <v>0.5</v>
      </c>
      <c r="AN5392" s="6">
        <f t="shared" si="1191"/>
        <v>1</v>
      </c>
      <c r="AO5392" t="str">
        <f>VLOOKUP(BD_PONDERACIONES[[#This Row],[Comuna]],Tabla3[#All],2,0)</f>
        <v>Cordillera</v>
      </c>
    </row>
    <row r="5393" spans="1:41" x14ac:dyDescent="0.35">
      <c r="A5393" t="s">
        <v>24776</v>
      </c>
      <c r="B5393" t="s">
        <v>24777</v>
      </c>
      <c r="C5393" t="s">
        <v>24778</v>
      </c>
      <c r="D5393" s="5">
        <v>44980</v>
      </c>
      <c r="E5393" s="5">
        <v>44961</v>
      </c>
      <c r="F5393" t="s">
        <v>763</v>
      </c>
      <c r="G5393" t="s">
        <v>24774</v>
      </c>
      <c r="H5393" t="s">
        <v>1886</v>
      </c>
      <c r="J5393" t="s">
        <v>756</v>
      </c>
      <c r="K5393" t="s">
        <v>756</v>
      </c>
      <c r="L5393" t="s">
        <v>757</v>
      </c>
      <c r="M5393" t="s">
        <v>757</v>
      </c>
      <c r="N5393" t="s">
        <v>757</v>
      </c>
      <c r="O5393" t="s">
        <v>757</v>
      </c>
      <c r="P5393" t="s">
        <v>758</v>
      </c>
      <c r="Q5393" t="s">
        <v>759</v>
      </c>
      <c r="R5393" t="s">
        <v>759</v>
      </c>
      <c r="S5393" t="s">
        <v>757</v>
      </c>
      <c r="T5393" t="s">
        <v>757</v>
      </c>
      <c r="U5393" t="s">
        <v>757</v>
      </c>
      <c r="V5393" t="s">
        <v>756</v>
      </c>
      <c r="W5393" t="s">
        <v>756</v>
      </c>
      <c r="X5393" t="s">
        <v>24779</v>
      </c>
      <c r="Y5393" t="str">
        <f t="shared" si="1178"/>
        <v>febrero</v>
      </c>
      <c r="Z5393">
        <f>YEAR(BD_PONDERACIONES[[#This Row],[Fecha Ejecución del Ticket]])</f>
        <v>2023</v>
      </c>
      <c r="AA5393" t="str">
        <f t="shared" si="1179"/>
        <v>febrero</v>
      </c>
      <c r="AB5393">
        <f>YEAR(BD_PONDERACIONES[[#This Row],[Fecha de Inspección]])</f>
        <v>2023</v>
      </c>
      <c r="AC5393">
        <f t="shared" si="1180"/>
        <v>0.5</v>
      </c>
      <c r="AD5393">
        <f t="shared" si="1181"/>
        <v>0.5</v>
      </c>
      <c r="AE5393">
        <f t="shared" si="1182"/>
        <v>0.5</v>
      </c>
      <c r="AF5393">
        <f t="shared" si="1183"/>
        <v>0.5</v>
      </c>
      <c r="AG5393">
        <f t="shared" si="1184"/>
        <v>0.5</v>
      </c>
      <c r="AH5393">
        <f t="shared" si="1185"/>
        <v>0.5</v>
      </c>
      <c r="AI5393">
        <f t="shared" si="1186"/>
        <v>0.25</v>
      </c>
      <c r="AJ5393">
        <f t="shared" si="1187"/>
        <v>0.25</v>
      </c>
      <c r="AK5393">
        <f t="shared" si="1188"/>
        <v>0.5</v>
      </c>
      <c r="AL5393">
        <f t="shared" si="1189"/>
        <v>0.5</v>
      </c>
      <c r="AM5393">
        <f t="shared" si="1190"/>
        <v>0.5</v>
      </c>
      <c r="AN5393" s="6">
        <f t="shared" si="1191"/>
        <v>1</v>
      </c>
      <c r="AO5393" t="str">
        <f>VLOOKUP(BD_PONDERACIONES[[#This Row],[Comuna]],Tabla3[#All],2,0)</f>
        <v>Cordillera</v>
      </c>
    </row>
    <row r="5394" spans="1:41" x14ac:dyDescent="0.35">
      <c r="A5394" t="s">
        <v>24780</v>
      </c>
      <c r="B5394" t="s">
        <v>24781</v>
      </c>
      <c r="C5394" t="s">
        <v>24782</v>
      </c>
      <c r="D5394" s="5">
        <v>44980</v>
      </c>
      <c r="E5394" s="5">
        <v>44960</v>
      </c>
      <c r="F5394" t="s">
        <v>763</v>
      </c>
      <c r="G5394" t="s">
        <v>24783</v>
      </c>
      <c r="H5394" t="s">
        <v>1886</v>
      </c>
      <c r="J5394" t="s">
        <v>757</v>
      </c>
      <c r="K5394" t="s">
        <v>757</v>
      </c>
      <c r="L5394" t="s">
        <v>757</v>
      </c>
      <c r="M5394" t="s">
        <v>757</v>
      </c>
      <c r="N5394" t="s">
        <v>757</v>
      </c>
      <c r="O5394" t="s">
        <v>757</v>
      </c>
      <c r="P5394" t="s">
        <v>758</v>
      </c>
      <c r="Q5394" t="s">
        <v>759</v>
      </c>
      <c r="R5394" t="s">
        <v>759</v>
      </c>
      <c r="S5394" t="s">
        <v>757</v>
      </c>
      <c r="T5394" t="s">
        <v>757</v>
      </c>
      <c r="U5394" t="s">
        <v>757</v>
      </c>
      <c r="V5394" t="s">
        <v>773</v>
      </c>
      <c r="W5394" t="s">
        <v>773</v>
      </c>
      <c r="X5394" t="s">
        <v>24784</v>
      </c>
      <c r="Y5394" t="str">
        <f t="shared" si="1178"/>
        <v>febrero</v>
      </c>
      <c r="Z5394">
        <f>YEAR(BD_PONDERACIONES[[#This Row],[Fecha Ejecución del Ticket]])</f>
        <v>2023</v>
      </c>
      <c r="AA5394" t="str">
        <f t="shared" si="1179"/>
        <v>febrero</v>
      </c>
      <c r="AB5394">
        <f>YEAR(BD_PONDERACIONES[[#This Row],[Fecha de Inspección]])</f>
        <v>2023</v>
      </c>
      <c r="AC5394">
        <f t="shared" si="1180"/>
        <v>0.5</v>
      </c>
      <c r="AD5394">
        <f t="shared" si="1181"/>
        <v>0.5</v>
      </c>
      <c r="AE5394">
        <f t="shared" si="1182"/>
        <v>0.5</v>
      </c>
      <c r="AF5394">
        <f t="shared" si="1183"/>
        <v>0.5</v>
      </c>
      <c r="AG5394">
        <f t="shared" si="1184"/>
        <v>0.5</v>
      </c>
      <c r="AH5394">
        <f t="shared" si="1185"/>
        <v>0.5</v>
      </c>
      <c r="AI5394">
        <f t="shared" si="1186"/>
        <v>0.25</v>
      </c>
      <c r="AJ5394">
        <f t="shared" si="1187"/>
        <v>0.25</v>
      </c>
      <c r="AK5394">
        <f t="shared" si="1188"/>
        <v>0.5</v>
      </c>
      <c r="AL5394">
        <f t="shared" si="1189"/>
        <v>0</v>
      </c>
      <c r="AM5394">
        <f t="shared" si="1190"/>
        <v>0</v>
      </c>
      <c r="AN5394" s="6">
        <f t="shared" si="1191"/>
        <v>0.8</v>
      </c>
      <c r="AO5394" t="str">
        <f>VLOOKUP(BD_PONDERACIONES[[#This Row],[Comuna]],Tabla3[#All],2,0)</f>
        <v>Cordillera</v>
      </c>
    </row>
    <row r="5395" spans="1:41" x14ac:dyDescent="0.35">
      <c r="A5395" t="s">
        <v>24785</v>
      </c>
      <c r="B5395" t="s">
        <v>24786</v>
      </c>
      <c r="C5395" t="s">
        <v>24787</v>
      </c>
      <c r="D5395" s="5">
        <v>44980</v>
      </c>
      <c r="E5395" s="5">
        <v>44961</v>
      </c>
      <c r="F5395" t="s">
        <v>763</v>
      </c>
      <c r="G5395" t="s">
        <v>24788</v>
      </c>
      <c r="H5395" t="s">
        <v>1886</v>
      </c>
      <c r="J5395" t="s">
        <v>756</v>
      </c>
      <c r="K5395" t="s">
        <v>756</v>
      </c>
      <c r="L5395" t="s">
        <v>757</v>
      </c>
      <c r="M5395" t="s">
        <v>757</v>
      </c>
      <c r="N5395" t="s">
        <v>756</v>
      </c>
      <c r="O5395" t="s">
        <v>756</v>
      </c>
      <c r="P5395" t="s">
        <v>758</v>
      </c>
      <c r="Q5395" t="s">
        <v>759</v>
      </c>
      <c r="R5395" t="s">
        <v>759</v>
      </c>
      <c r="S5395" t="s">
        <v>757</v>
      </c>
      <c r="T5395" t="s">
        <v>757</v>
      </c>
      <c r="U5395" t="s">
        <v>757</v>
      </c>
      <c r="V5395" t="s">
        <v>756</v>
      </c>
      <c r="W5395" t="s">
        <v>756</v>
      </c>
      <c r="X5395" t="s">
        <v>24789</v>
      </c>
      <c r="Y5395" t="str">
        <f t="shared" si="1178"/>
        <v>febrero</v>
      </c>
      <c r="Z5395">
        <f>YEAR(BD_PONDERACIONES[[#This Row],[Fecha Ejecución del Ticket]])</f>
        <v>2023</v>
      </c>
      <c r="AA5395" t="str">
        <f t="shared" si="1179"/>
        <v>febrero</v>
      </c>
      <c r="AB5395">
        <f>YEAR(BD_PONDERACIONES[[#This Row],[Fecha de Inspección]])</f>
        <v>2023</v>
      </c>
      <c r="AC5395">
        <f t="shared" si="1180"/>
        <v>0.5</v>
      </c>
      <c r="AD5395">
        <f t="shared" si="1181"/>
        <v>0.5</v>
      </c>
      <c r="AE5395">
        <f t="shared" si="1182"/>
        <v>0.5</v>
      </c>
      <c r="AF5395">
        <f t="shared" si="1183"/>
        <v>0.5</v>
      </c>
      <c r="AG5395">
        <f t="shared" si="1184"/>
        <v>0.5</v>
      </c>
      <c r="AH5395">
        <f t="shared" si="1185"/>
        <v>0.5</v>
      </c>
      <c r="AI5395">
        <f t="shared" si="1186"/>
        <v>0.25</v>
      </c>
      <c r="AJ5395">
        <f t="shared" si="1187"/>
        <v>0.25</v>
      </c>
      <c r="AK5395">
        <f t="shared" si="1188"/>
        <v>0.5</v>
      </c>
      <c r="AL5395">
        <f t="shared" si="1189"/>
        <v>0.5</v>
      </c>
      <c r="AM5395">
        <f t="shared" si="1190"/>
        <v>0.5</v>
      </c>
      <c r="AN5395" s="6">
        <f t="shared" si="1191"/>
        <v>1</v>
      </c>
      <c r="AO5395" t="str">
        <f>VLOOKUP(BD_PONDERACIONES[[#This Row],[Comuna]],Tabla3[#All],2,0)</f>
        <v>Cordillera</v>
      </c>
    </row>
    <row r="5396" spans="1:41" x14ac:dyDescent="0.35">
      <c r="A5396" t="s">
        <v>24570</v>
      </c>
      <c r="B5396" t="s">
        <v>24571</v>
      </c>
      <c r="C5396" t="s">
        <v>24572</v>
      </c>
      <c r="D5396" s="5">
        <v>44981</v>
      </c>
      <c r="E5396" s="5">
        <v>44940</v>
      </c>
      <c r="F5396" t="s">
        <v>763</v>
      </c>
      <c r="G5396" t="s">
        <v>24573</v>
      </c>
      <c r="H5396" t="s">
        <v>3795</v>
      </c>
      <c r="J5396" t="s">
        <v>756</v>
      </c>
      <c r="K5396" t="s">
        <v>756</v>
      </c>
      <c r="L5396" t="s">
        <v>757</v>
      </c>
      <c r="M5396" t="s">
        <v>757</v>
      </c>
      <c r="N5396" t="s">
        <v>756</v>
      </c>
      <c r="O5396" t="s">
        <v>756</v>
      </c>
      <c r="P5396" t="s">
        <v>758</v>
      </c>
      <c r="Q5396" t="s">
        <v>759</v>
      </c>
      <c r="R5396" t="s">
        <v>759</v>
      </c>
      <c r="S5396" t="s">
        <v>757</v>
      </c>
      <c r="T5396" t="s">
        <v>757</v>
      </c>
      <c r="U5396" t="s">
        <v>757</v>
      </c>
      <c r="V5396" t="s">
        <v>773</v>
      </c>
      <c r="W5396" t="s">
        <v>773</v>
      </c>
      <c r="X5396" t="s">
        <v>24574</v>
      </c>
      <c r="Y5396" t="str">
        <f t="shared" si="1178"/>
        <v>enero</v>
      </c>
      <c r="Z5396">
        <f>YEAR(BD_PONDERACIONES[[#This Row],[Fecha Ejecución del Ticket]])</f>
        <v>2023</v>
      </c>
      <c r="AA5396" t="str">
        <f t="shared" si="1179"/>
        <v>febrero</v>
      </c>
      <c r="AB5396">
        <f>YEAR(BD_PONDERACIONES[[#This Row],[Fecha de Inspección]])</f>
        <v>2023</v>
      </c>
      <c r="AC5396">
        <f t="shared" si="1180"/>
        <v>0.5</v>
      </c>
      <c r="AD5396">
        <f t="shared" si="1181"/>
        <v>0.5</v>
      </c>
      <c r="AE5396">
        <f t="shared" si="1182"/>
        <v>0.5</v>
      </c>
      <c r="AF5396">
        <f t="shared" si="1183"/>
        <v>0.5</v>
      </c>
      <c r="AG5396">
        <f t="shared" si="1184"/>
        <v>0.5</v>
      </c>
      <c r="AH5396">
        <f t="shared" si="1185"/>
        <v>0.5</v>
      </c>
      <c r="AI5396">
        <f t="shared" si="1186"/>
        <v>0.25</v>
      </c>
      <c r="AJ5396">
        <f t="shared" si="1187"/>
        <v>0.25</v>
      </c>
      <c r="AK5396">
        <f t="shared" si="1188"/>
        <v>0.5</v>
      </c>
      <c r="AL5396">
        <f t="shared" si="1189"/>
        <v>0</v>
      </c>
      <c r="AM5396">
        <f t="shared" si="1190"/>
        <v>0</v>
      </c>
      <c r="AN5396" s="6">
        <f t="shared" si="1191"/>
        <v>0.8</v>
      </c>
      <c r="AO5396" t="str">
        <f>VLOOKUP(BD_PONDERACIONES[[#This Row],[Comuna]],Tabla3[#All],2,0)</f>
        <v>Cordillera</v>
      </c>
    </row>
    <row r="5397" spans="1:41" x14ac:dyDescent="0.35">
      <c r="A5397" t="s">
        <v>24575</v>
      </c>
      <c r="B5397" t="s">
        <v>24576</v>
      </c>
      <c r="C5397" t="s">
        <v>24577</v>
      </c>
      <c r="D5397" s="5">
        <v>44981</v>
      </c>
      <c r="E5397" s="5">
        <v>44972</v>
      </c>
      <c r="F5397" t="s">
        <v>753</v>
      </c>
      <c r="G5397" t="s">
        <v>24578</v>
      </c>
      <c r="H5397" t="s">
        <v>1886</v>
      </c>
      <c r="J5397" t="s">
        <v>756</v>
      </c>
      <c r="K5397" t="s">
        <v>756</v>
      </c>
      <c r="L5397" t="s">
        <v>757</v>
      </c>
      <c r="M5397" t="s">
        <v>757</v>
      </c>
      <c r="N5397" t="s">
        <v>756</v>
      </c>
      <c r="O5397" t="s">
        <v>756</v>
      </c>
      <c r="P5397" t="s">
        <v>758</v>
      </c>
      <c r="Q5397" t="s">
        <v>759</v>
      </c>
      <c r="R5397" t="s">
        <v>759</v>
      </c>
      <c r="S5397" t="s">
        <v>757</v>
      </c>
      <c r="T5397" t="s">
        <v>757</v>
      </c>
      <c r="U5397" t="s">
        <v>757</v>
      </c>
      <c r="V5397" t="s">
        <v>756</v>
      </c>
      <c r="W5397" t="s">
        <v>756</v>
      </c>
      <c r="X5397" t="s">
        <v>24579</v>
      </c>
      <c r="Y5397" t="str">
        <f t="shared" si="1178"/>
        <v>febrero</v>
      </c>
      <c r="Z5397">
        <f>YEAR(BD_PONDERACIONES[[#This Row],[Fecha Ejecución del Ticket]])</f>
        <v>2023</v>
      </c>
      <c r="AA5397" t="str">
        <f t="shared" si="1179"/>
        <v>febrero</v>
      </c>
      <c r="AB5397">
        <f>YEAR(BD_PONDERACIONES[[#This Row],[Fecha de Inspección]])</f>
        <v>2023</v>
      </c>
      <c r="AC5397">
        <f t="shared" si="1180"/>
        <v>0.5</v>
      </c>
      <c r="AD5397">
        <f t="shared" si="1181"/>
        <v>0.5</v>
      </c>
      <c r="AE5397">
        <f t="shared" si="1182"/>
        <v>0.5</v>
      </c>
      <c r="AF5397">
        <f t="shared" si="1183"/>
        <v>0.5</v>
      </c>
      <c r="AG5397">
        <f t="shared" si="1184"/>
        <v>0.5</v>
      </c>
      <c r="AH5397">
        <f t="shared" si="1185"/>
        <v>0.5</v>
      </c>
      <c r="AI5397">
        <f t="shared" si="1186"/>
        <v>0.25</v>
      </c>
      <c r="AJ5397">
        <f t="shared" si="1187"/>
        <v>0.25</v>
      </c>
      <c r="AK5397">
        <f t="shared" si="1188"/>
        <v>0.5</v>
      </c>
      <c r="AL5397">
        <f t="shared" si="1189"/>
        <v>0.5</v>
      </c>
      <c r="AM5397">
        <f t="shared" si="1190"/>
        <v>0.5</v>
      </c>
      <c r="AN5397" s="6">
        <f t="shared" si="1191"/>
        <v>1</v>
      </c>
      <c r="AO5397" t="str">
        <f>VLOOKUP(BD_PONDERACIONES[[#This Row],[Comuna]],Tabla3[#All],2,0)</f>
        <v>Cordillera</v>
      </c>
    </row>
    <row r="5398" spans="1:41" x14ac:dyDescent="0.35">
      <c r="A5398" t="s">
        <v>24580</v>
      </c>
      <c r="B5398" t="s">
        <v>24581</v>
      </c>
      <c r="C5398" t="s">
        <v>24582</v>
      </c>
      <c r="D5398" s="5">
        <v>44981</v>
      </c>
      <c r="E5398" s="5">
        <v>44958</v>
      </c>
      <c r="F5398" t="s">
        <v>753</v>
      </c>
      <c r="G5398" t="s">
        <v>24583</v>
      </c>
      <c r="H5398" t="s">
        <v>1886</v>
      </c>
      <c r="J5398" t="s">
        <v>756</v>
      </c>
      <c r="K5398" t="s">
        <v>756</v>
      </c>
      <c r="L5398" t="s">
        <v>757</v>
      </c>
      <c r="M5398" t="s">
        <v>757</v>
      </c>
      <c r="N5398" t="s">
        <v>756</v>
      </c>
      <c r="O5398" t="s">
        <v>756</v>
      </c>
      <c r="P5398" t="s">
        <v>758</v>
      </c>
      <c r="Q5398" t="s">
        <v>759</v>
      </c>
      <c r="R5398" t="s">
        <v>759</v>
      </c>
      <c r="S5398" t="s">
        <v>757</v>
      </c>
      <c r="T5398" t="s">
        <v>757</v>
      </c>
      <c r="U5398" t="s">
        <v>757</v>
      </c>
      <c r="V5398" t="s">
        <v>756</v>
      </c>
      <c r="W5398" t="s">
        <v>756</v>
      </c>
      <c r="X5398" t="s">
        <v>24584</v>
      </c>
      <c r="Y5398" t="str">
        <f t="shared" si="1178"/>
        <v>febrero</v>
      </c>
      <c r="Z5398">
        <f>YEAR(BD_PONDERACIONES[[#This Row],[Fecha Ejecución del Ticket]])</f>
        <v>2023</v>
      </c>
      <c r="AA5398" t="str">
        <f t="shared" si="1179"/>
        <v>febrero</v>
      </c>
      <c r="AB5398">
        <f>YEAR(BD_PONDERACIONES[[#This Row],[Fecha de Inspección]])</f>
        <v>2023</v>
      </c>
      <c r="AC5398">
        <f t="shared" si="1180"/>
        <v>0.5</v>
      </c>
      <c r="AD5398">
        <f t="shared" si="1181"/>
        <v>0.5</v>
      </c>
      <c r="AE5398">
        <f t="shared" si="1182"/>
        <v>0.5</v>
      </c>
      <c r="AF5398">
        <f t="shared" si="1183"/>
        <v>0.5</v>
      </c>
      <c r="AG5398">
        <f t="shared" si="1184"/>
        <v>0.5</v>
      </c>
      <c r="AH5398">
        <f t="shared" si="1185"/>
        <v>0.5</v>
      </c>
      <c r="AI5398">
        <f t="shared" si="1186"/>
        <v>0.25</v>
      </c>
      <c r="AJ5398">
        <f t="shared" si="1187"/>
        <v>0.25</v>
      </c>
      <c r="AK5398">
        <f t="shared" si="1188"/>
        <v>0.5</v>
      </c>
      <c r="AL5398">
        <f t="shared" si="1189"/>
        <v>0.5</v>
      </c>
      <c r="AM5398">
        <f t="shared" si="1190"/>
        <v>0.5</v>
      </c>
      <c r="AN5398" s="6">
        <f t="shared" si="1191"/>
        <v>1</v>
      </c>
      <c r="AO5398" t="str">
        <f>VLOOKUP(BD_PONDERACIONES[[#This Row],[Comuna]],Tabla3[#All],2,0)</f>
        <v>Cordillera</v>
      </c>
    </row>
    <row r="5399" spans="1:41" x14ac:dyDescent="0.35">
      <c r="A5399" t="s">
        <v>24585</v>
      </c>
      <c r="B5399" t="s">
        <v>24586</v>
      </c>
      <c r="C5399" t="s">
        <v>24587</v>
      </c>
      <c r="D5399" s="5">
        <v>44981</v>
      </c>
      <c r="E5399" s="5">
        <v>44961</v>
      </c>
      <c r="F5399" t="s">
        <v>753</v>
      </c>
      <c r="G5399" t="s">
        <v>24588</v>
      </c>
      <c r="H5399" t="s">
        <v>1886</v>
      </c>
      <c r="J5399" t="s">
        <v>756</v>
      </c>
      <c r="K5399" t="s">
        <v>756</v>
      </c>
      <c r="L5399" t="s">
        <v>757</v>
      </c>
      <c r="M5399" t="s">
        <v>757</v>
      </c>
      <c r="N5399" t="s">
        <v>756</v>
      </c>
      <c r="O5399" t="s">
        <v>756</v>
      </c>
      <c r="P5399" t="s">
        <v>758</v>
      </c>
      <c r="Q5399" t="s">
        <v>759</v>
      </c>
      <c r="R5399" t="s">
        <v>759</v>
      </c>
      <c r="S5399" t="s">
        <v>757</v>
      </c>
      <c r="T5399" t="s">
        <v>757</v>
      </c>
      <c r="U5399" t="s">
        <v>757</v>
      </c>
      <c r="V5399" t="s">
        <v>756</v>
      </c>
      <c r="W5399" t="s">
        <v>756</v>
      </c>
      <c r="X5399" t="s">
        <v>9040</v>
      </c>
      <c r="Y5399" t="str">
        <f t="shared" si="1178"/>
        <v>febrero</v>
      </c>
      <c r="Z5399">
        <f>YEAR(BD_PONDERACIONES[[#This Row],[Fecha Ejecución del Ticket]])</f>
        <v>2023</v>
      </c>
      <c r="AA5399" t="str">
        <f t="shared" si="1179"/>
        <v>febrero</v>
      </c>
      <c r="AB5399">
        <f>YEAR(BD_PONDERACIONES[[#This Row],[Fecha de Inspección]])</f>
        <v>2023</v>
      </c>
      <c r="AC5399">
        <f t="shared" si="1180"/>
        <v>0.5</v>
      </c>
      <c r="AD5399">
        <f t="shared" si="1181"/>
        <v>0.5</v>
      </c>
      <c r="AE5399">
        <f t="shared" si="1182"/>
        <v>0.5</v>
      </c>
      <c r="AF5399">
        <f t="shared" si="1183"/>
        <v>0.5</v>
      </c>
      <c r="AG5399">
        <f t="shared" si="1184"/>
        <v>0.5</v>
      </c>
      <c r="AH5399">
        <f t="shared" si="1185"/>
        <v>0.5</v>
      </c>
      <c r="AI5399">
        <f t="shared" si="1186"/>
        <v>0.25</v>
      </c>
      <c r="AJ5399">
        <f t="shared" si="1187"/>
        <v>0.25</v>
      </c>
      <c r="AK5399">
        <f t="shared" si="1188"/>
        <v>0.5</v>
      </c>
      <c r="AL5399">
        <f t="shared" si="1189"/>
        <v>0.5</v>
      </c>
      <c r="AM5399">
        <f t="shared" si="1190"/>
        <v>0.5</v>
      </c>
      <c r="AN5399" s="6">
        <f t="shared" si="1191"/>
        <v>1</v>
      </c>
      <c r="AO5399" t="str">
        <f>VLOOKUP(BD_PONDERACIONES[[#This Row],[Comuna]],Tabla3[#All],2,0)</f>
        <v>Cordillera</v>
      </c>
    </row>
    <row r="5400" spans="1:41" x14ac:dyDescent="0.35">
      <c r="A5400" t="s">
        <v>24589</v>
      </c>
      <c r="B5400" t="s">
        <v>24590</v>
      </c>
      <c r="C5400" t="s">
        <v>24591</v>
      </c>
      <c r="D5400" s="5">
        <v>44981</v>
      </c>
      <c r="E5400" s="5">
        <v>44951</v>
      </c>
      <c r="F5400" t="s">
        <v>763</v>
      </c>
      <c r="G5400" t="s">
        <v>24592</v>
      </c>
      <c r="H5400" t="s">
        <v>3795</v>
      </c>
      <c r="J5400" t="s">
        <v>756</v>
      </c>
      <c r="K5400" t="s">
        <v>756</v>
      </c>
      <c r="L5400" t="s">
        <v>757</v>
      </c>
      <c r="M5400" t="s">
        <v>757</v>
      </c>
      <c r="N5400" t="s">
        <v>756</v>
      </c>
      <c r="O5400" t="s">
        <v>756</v>
      </c>
      <c r="P5400" t="s">
        <v>758</v>
      </c>
      <c r="Q5400" t="s">
        <v>759</v>
      </c>
      <c r="R5400" t="s">
        <v>759</v>
      </c>
      <c r="S5400" t="s">
        <v>757</v>
      </c>
      <c r="T5400" t="s">
        <v>757</v>
      </c>
      <c r="U5400" t="s">
        <v>757</v>
      </c>
      <c r="V5400" t="s">
        <v>773</v>
      </c>
      <c r="W5400" t="s">
        <v>773</v>
      </c>
      <c r="X5400" t="s">
        <v>24593</v>
      </c>
      <c r="Y5400" t="str">
        <f t="shared" si="1178"/>
        <v>enero</v>
      </c>
      <c r="Z5400">
        <f>YEAR(BD_PONDERACIONES[[#This Row],[Fecha Ejecución del Ticket]])</f>
        <v>2023</v>
      </c>
      <c r="AA5400" t="str">
        <f t="shared" si="1179"/>
        <v>febrero</v>
      </c>
      <c r="AB5400">
        <f>YEAR(BD_PONDERACIONES[[#This Row],[Fecha de Inspección]])</f>
        <v>2023</v>
      </c>
      <c r="AC5400">
        <f t="shared" si="1180"/>
        <v>0.5</v>
      </c>
      <c r="AD5400">
        <f t="shared" si="1181"/>
        <v>0.5</v>
      </c>
      <c r="AE5400">
        <f t="shared" si="1182"/>
        <v>0.5</v>
      </c>
      <c r="AF5400">
        <f t="shared" si="1183"/>
        <v>0.5</v>
      </c>
      <c r="AG5400">
        <f t="shared" si="1184"/>
        <v>0.5</v>
      </c>
      <c r="AH5400">
        <f t="shared" si="1185"/>
        <v>0.5</v>
      </c>
      <c r="AI5400">
        <f t="shared" si="1186"/>
        <v>0.25</v>
      </c>
      <c r="AJ5400">
        <f t="shared" si="1187"/>
        <v>0.25</v>
      </c>
      <c r="AK5400">
        <f t="shared" si="1188"/>
        <v>0.5</v>
      </c>
      <c r="AL5400">
        <f t="shared" si="1189"/>
        <v>0</v>
      </c>
      <c r="AM5400">
        <f t="shared" si="1190"/>
        <v>0</v>
      </c>
      <c r="AN5400" s="6">
        <f t="shared" si="1191"/>
        <v>0.8</v>
      </c>
      <c r="AO5400" t="str">
        <f>VLOOKUP(BD_PONDERACIONES[[#This Row],[Comuna]],Tabla3[#All],2,0)</f>
        <v>Cordillera</v>
      </c>
    </row>
    <row r="5401" spans="1:41" x14ac:dyDescent="0.35">
      <c r="A5401" t="s">
        <v>24594</v>
      </c>
      <c r="B5401" t="s">
        <v>24595</v>
      </c>
      <c r="C5401" t="s">
        <v>24596</v>
      </c>
      <c r="D5401" s="5">
        <v>44981</v>
      </c>
      <c r="E5401" s="5">
        <v>44957</v>
      </c>
      <c r="F5401" t="s">
        <v>763</v>
      </c>
      <c r="G5401" t="s">
        <v>24597</v>
      </c>
      <c r="H5401" t="s">
        <v>3795</v>
      </c>
      <c r="J5401" t="s">
        <v>756</v>
      </c>
      <c r="K5401" t="s">
        <v>756</v>
      </c>
      <c r="L5401" t="s">
        <v>757</v>
      </c>
      <c r="M5401" t="s">
        <v>757</v>
      </c>
      <c r="N5401" t="s">
        <v>756</v>
      </c>
      <c r="O5401" t="s">
        <v>756</v>
      </c>
      <c r="P5401" t="s">
        <v>758</v>
      </c>
      <c r="Q5401" t="s">
        <v>759</v>
      </c>
      <c r="R5401" t="s">
        <v>759</v>
      </c>
      <c r="S5401" t="s">
        <v>757</v>
      </c>
      <c r="T5401" t="s">
        <v>757</v>
      </c>
      <c r="U5401" t="s">
        <v>757</v>
      </c>
      <c r="V5401" t="s">
        <v>756</v>
      </c>
      <c r="W5401" t="s">
        <v>756</v>
      </c>
      <c r="X5401" t="s">
        <v>24598</v>
      </c>
      <c r="Y5401" t="str">
        <f t="shared" si="1178"/>
        <v>enero</v>
      </c>
      <c r="Z5401">
        <f>YEAR(BD_PONDERACIONES[[#This Row],[Fecha Ejecución del Ticket]])</f>
        <v>2023</v>
      </c>
      <c r="AA5401" t="str">
        <f t="shared" si="1179"/>
        <v>febrero</v>
      </c>
      <c r="AB5401">
        <f>YEAR(BD_PONDERACIONES[[#This Row],[Fecha de Inspección]])</f>
        <v>2023</v>
      </c>
      <c r="AC5401">
        <f t="shared" si="1180"/>
        <v>0.5</v>
      </c>
      <c r="AD5401">
        <f t="shared" si="1181"/>
        <v>0.5</v>
      </c>
      <c r="AE5401">
        <f t="shared" si="1182"/>
        <v>0.5</v>
      </c>
      <c r="AF5401">
        <f t="shared" si="1183"/>
        <v>0.5</v>
      </c>
      <c r="AG5401">
        <f t="shared" si="1184"/>
        <v>0.5</v>
      </c>
      <c r="AH5401">
        <f t="shared" si="1185"/>
        <v>0.5</v>
      </c>
      <c r="AI5401">
        <f t="shared" si="1186"/>
        <v>0.25</v>
      </c>
      <c r="AJ5401">
        <f t="shared" si="1187"/>
        <v>0.25</v>
      </c>
      <c r="AK5401">
        <f t="shared" si="1188"/>
        <v>0.5</v>
      </c>
      <c r="AL5401">
        <f t="shared" si="1189"/>
        <v>0.5</v>
      </c>
      <c r="AM5401">
        <f t="shared" si="1190"/>
        <v>0.5</v>
      </c>
      <c r="AN5401" s="6">
        <f t="shared" si="1191"/>
        <v>1</v>
      </c>
      <c r="AO5401" t="str">
        <f>VLOOKUP(BD_PONDERACIONES[[#This Row],[Comuna]],Tabla3[#All],2,0)</f>
        <v>Cordillera</v>
      </c>
    </row>
    <row r="5402" spans="1:41" x14ac:dyDescent="0.35">
      <c r="A5402" t="s">
        <v>24599</v>
      </c>
      <c r="B5402" t="s">
        <v>24600</v>
      </c>
      <c r="C5402" t="s">
        <v>24601</v>
      </c>
      <c r="D5402" s="5">
        <v>44981</v>
      </c>
      <c r="E5402" s="5">
        <v>44958</v>
      </c>
      <c r="F5402" t="s">
        <v>753</v>
      </c>
      <c r="G5402" t="s">
        <v>24602</v>
      </c>
      <c r="H5402" t="s">
        <v>1886</v>
      </c>
      <c r="J5402" t="s">
        <v>756</v>
      </c>
      <c r="K5402" t="s">
        <v>756</v>
      </c>
      <c r="L5402" t="s">
        <v>757</v>
      </c>
      <c r="M5402" t="s">
        <v>757</v>
      </c>
      <c r="N5402" t="s">
        <v>756</v>
      </c>
      <c r="O5402" t="s">
        <v>756</v>
      </c>
      <c r="P5402" t="s">
        <v>765</v>
      </c>
      <c r="Q5402" t="s">
        <v>759</v>
      </c>
      <c r="R5402" t="s">
        <v>759</v>
      </c>
      <c r="S5402" t="s">
        <v>757</v>
      </c>
      <c r="T5402" t="s">
        <v>757</v>
      </c>
      <c r="U5402" t="s">
        <v>756</v>
      </c>
      <c r="V5402" t="s">
        <v>904</v>
      </c>
      <c r="W5402" t="s">
        <v>756</v>
      </c>
      <c r="X5402" t="s">
        <v>24603</v>
      </c>
      <c r="Y5402" t="str">
        <f t="shared" si="1178"/>
        <v>febrero</v>
      </c>
      <c r="Z5402">
        <f>YEAR(BD_PONDERACIONES[[#This Row],[Fecha Ejecución del Ticket]])</f>
        <v>2023</v>
      </c>
      <c r="AA5402" t="str">
        <f t="shared" si="1179"/>
        <v>febrero</v>
      </c>
      <c r="AB5402">
        <f>YEAR(BD_PONDERACIONES[[#This Row],[Fecha de Inspección]])</f>
        <v>2023</v>
      </c>
      <c r="AC5402">
        <f t="shared" si="1180"/>
        <v>0.5</v>
      </c>
      <c r="AD5402">
        <f t="shared" si="1181"/>
        <v>0.5</v>
      </c>
      <c r="AE5402">
        <f t="shared" si="1182"/>
        <v>0.5</v>
      </c>
      <c r="AF5402">
        <f t="shared" si="1183"/>
        <v>0.5</v>
      </c>
      <c r="AG5402">
        <f t="shared" si="1184"/>
        <v>0.5</v>
      </c>
      <c r="AH5402">
        <f t="shared" si="1185"/>
        <v>0.5</v>
      </c>
      <c r="AI5402">
        <f t="shared" si="1186"/>
        <v>0.25</v>
      </c>
      <c r="AJ5402">
        <f t="shared" si="1187"/>
        <v>0.25</v>
      </c>
      <c r="AK5402">
        <f t="shared" si="1188"/>
        <v>0.5</v>
      </c>
      <c r="AL5402">
        <f t="shared" si="1189"/>
        <v>0.32500000000000001</v>
      </c>
      <c r="AM5402">
        <f t="shared" si="1190"/>
        <v>0.5</v>
      </c>
      <c r="AN5402" s="6">
        <f t="shared" si="1191"/>
        <v>0.96500000000000008</v>
      </c>
      <c r="AO5402" t="str">
        <f>VLOOKUP(BD_PONDERACIONES[[#This Row],[Comuna]],Tabla3[#All],2,0)</f>
        <v>Cordillera</v>
      </c>
    </row>
    <row r="5403" spans="1:41" x14ac:dyDescent="0.35">
      <c r="A5403" t="s">
        <v>24604</v>
      </c>
      <c r="B5403" t="s">
        <v>24605</v>
      </c>
      <c r="C5403" t="s">
        <v>24606</v>
      </c>
      <c r="D5403" s="5">
        <v>44981</v>
      </c>
      <c r="E5403" s="5">
        <v>44960</v>
      </c>
      <c r="F5403" t="s">
        <v>753</v>
      </c>
      <c r="G5403" t="s">
        <v>24607</v>
      </c>
      <c r="H5403" t="s">
        <v>1886</v>
      </c>
      <c r="J5403" t="s">
        <v>756</v>
      </c>
      <c r="K5403" t="s">
        <v>756</v>
      </c>
      <c r="L5403" t="s">
        <v>757</v>
      </c>
      <c r="M5403" t="s">
        <v>757</v>
      </c>
      <c r="N5403" t="s">
        <v>756</v>
      </c>
      <c r="O5403" t="s">
        <v>756</v>
      </c>
      <c r="P5403" t="s">
        <v>758</v>
      </c>
      <c r="Q5403" t="s">
        <v>759</v>
      </c>
      <c r="R5403" t="s">
        <v>759</v>
      </c>
      <c r="S5403" t="s">
        <v>757</v>
      </c>
      <c r="T5403" t="s">
        <v>757</v>
      </c>
      <c r="U5403" t="s">
        <v>757</v>
      </c>
      <c r="V5403" t="s">
        <v>904</v>
      </c>
      <c r="W5403" t="s">
        <v>756</v>
      </c>
      <c r="X5403" t="s">
        <v>22397</v>
      </c>
      <c r="Y5403" t="str">
        <f t="shared" si="1178"/>
        <v>febrero</v>
      </c>
      <c r="Z5403">
        <f>YEAR(BD_PONDERACIONES[[#This Row],[Fecha Ejecución del Ticket]])</f>
        <v>2023</v>
      </c>
      <c r="AA5403" t="str">
        <f t="shared" si="1179"/>
        <v>febrero</v>
      </c>
      <c r="AB5403">
        <f>YEAR(BD_PONDERACIONES[[#This Row],[Fecha de Inspección]])</f>
        <v>2023</v>
      </c>
      <c r="AC5403">
        <f t="shared" si="1180"/>
        <v>0.5</v>
      </c>
      <c r="AD5403">
        <f t="shared" si="1181"/>
        <v>0.5</v>
      </c>
      <c r="AE5403">
        <f t="shared" si="1182"/>
        <v>0.5</v>
      </c>
      <c r="AF5403">
        <f t="shared" si="1183"/>
        <v>0.5</v>
      </c>
      <c r="AG5403">
        <f t="shared" si="1184"/>
        <v>0.5</v>
      </c>
      <c r="AH5403">
        <f t="shared" si="1185"/>
        <v>0.5</v>
      </c>
      <c r="AI5403">
        <f t="shared" si="1186"/>
        <v>0.25</v>
      </c>
      <c r="AJ5403">
        <f t="shared" si="1187"/>
        <v>0.25</v>
      </c>
      <c r="AK5403">
        <f t="shared" si="1188"/>
        <v>0.5</v>
      </c>
      <c r="AL5403">
        <f t="shared" si="1189"/>
        <v>0.32500000000000001</v>
      </c>
      <c r="AM5403">
        <f t="shared" si="1190"/>
        <v>0.5</v>
      </c>
      <c r="AN5403" s="6">
        <f t="shared" si="1191"/>
        <v>0.96500000000000008</v>
      </c>
      <c r="AO5403" t="str">
        <f>VLOOKUP(BD_PONDERACIONES[[#This Row],[Comuna]],Tabla3[#All],2,0)</f>
        <v>Cordillera</v>
      </c>
    </row>
    <row r="5404" spans="1:41" x14ac:dyDescent="0.35">
      <c r="A5404" t="s">
        <v>24608</v>
      </c>
      <c r="B5404" t="s">
        <v>24609</v>
      </c>
      <c r="C5404" t="s">
        <v>24610</v>
      </c>
      <c r="D5404" s="5">
        <v>44981</v>
      </c>
      <c r="E5404" s="5">
        <v>44958</v>
      </c>
      <c r="F5404" t="s">
        <v>753</v>
      </c>
      <c r="G5404" t="s">
        <v>24611</v>
      </c>
      <c r="H5404" t="s">
        <v>1886</v>
      </c>
      <c r="J5404" t="s">
        <v>756</v>
      </c>
      <c r="K5404" t="s">
        <v>756</v>
      </c>
      <c r="L5404" t="s">
        <v>757</v>
      </c>
      <c r="M5404" t="s">
        <v>757</v>
      </c>
      <c r="N5404" t="s">
        <v>756</v>
      </c>
      <c r="O5404" t="s">
        <v>756</v>
      </c>
      <c r="P5404" t="s">
        <v>765</v>
      </c>
      <c r="Q5404" t="s">
        <v>759</v>
      </c>
      <c r="R5404" t="s">
        <v>759</v>
      </c>
      <c r="S5404" t="s">
        <v>757</v>
      </c>
      <c r="T5404" t="s">
        <v>757</v>
      </c>
      <c r="U5404" t="s">
        <v>756</v>
      </c>
      <c r="V5404" t="s">
        <v>756</v>
      </c>
      <c r="W5404" t="s">
        <v>756</v>
      </c>
      <c r="X5404" t="s">
        <v>15522</v>
      </c>
      <c r="Y5404" t="str">
        <f t="shared" si="1178"/>
        <v>febrero</v>
      </c>
      <c r="Z5404">
        <f>YEAR(BD_PONDERACIONES[[#This Row],[Fecha Ejecución del Ticket]])</f>
        <v>2023</v>
      </c>
      <c r="AA5404" t="str">
        <f t="shared" si="1179"/>
        <v>febrero</v>
      </c>
      <c r="AB5404">
        <f>YEAR(BD_PONDERACIONES[[#This Row],[Fecha de Inspección]])</f>
        <v>2023</v>
      </c>
      <c r="AC5404">
        <f t="shared" si="1180"/>
        <v>0.5</v>
      </c>
      <c r="AD5404">
        <f t="shared" si="1181"/>
        <v>0.5</v>
      </c>
      <c r="AE5404">
        <f t="shared" si="1182"/>
        <v>0.5</v>
      </c>
      <c r="AF5404">
        <f t="shared" si="1183"/>
        <v>0.5</v>
      </c>
      <c r="AG5404">
        <f t="shared" si="1184"/>
        <v>0.5</v>
      </c>
      <c r="AH5404">
        <f t="shared" si="1185"/>
        <v>0.5</v>
      </c>
      <c r="AI5404">
        <f t="shared" si="1186"/>
        <v>0.25</v>
      </c>
      <c r="AJ5404">
        <f t="shared" si="1187"/>
        <v>0.25</v>
      </c>
      <c r="AK5404">
        <f t="shared" si="1188"/>
        <v>0.5</v>
      </c>
      <c r="AL5404">
        <f t="shared" si="1189"/>
        <v>0.5</v>
      </c>
      <c r="AM5404">
        <f t="shared" si="1190"/>
        <v>0.5</v>
      </c>
      <c r="AN5404" s="6">
        <f t="shared" si="1191"/>
        <v>1</v>
      </c>
      <c r="AO5404" t="str">
        <f>VLOOKUP(BD_PONDERACIONES[[#This Row],[Comuna]],Tabla3[#All],2,0)</f>
        <v>Cordillera</v>
      </c>
    </row>
    <row r="5405" spans="1:41" x14ac:dyDescent="0.35">
      <c r="A5405" t="s">
        <v>24612</v>
      </c>
      <c r="B5405" t="s">
        <v>24613</v>
      </c>
      <c r="C5405" t="s">
        <v>24614</v>
      </c>
      <c r="D5405" s="5">
        <v>44981</v>
      </c>
      <c r="E5405" s="5">
        <v>44971</v>
      </c>
      <c r="F5405" t="s">
        <v>753</v>
      </c>
      <c r="G5405" t="s">
        <v>24615</v>
      </c>
      <c r="H5405" t="s">
        <v>1886</v>
      </c>
      <c r="J5405" t="s">
        <v>756</v>
      </c>
      <c r="K5405" t="s">
        <v>756</v>
      </c>
      <c r="L5405" t="s">
        <v>757</v>
      </c>
      <c r="M5405" t="s">
        <v>757</v>
      </c>
      <c r="N5405" t="s">
        <v>756</v>
      </c>
      <c r="O5405" t="s">
        <v>756</v>
      </c>
      <c r="P5405" t="s">
        <v>765</v>
      </c>
      <c r="Q5405" t="s">
        <v>759</v>
      </c>
      <c r="R5405" t="s">
        <v>759</v>
      </c>
      <c r="S5405" t="s">
        <v>756</v>
      </c>
      <c r="T5405" t="s">
        <v>756</v>
      </c>
      <c r="U5405" t="s">
        <v>756</v>
      </c>
      <c r="V5405" t="s">
        <v>756</v>
      </c>
      <c r="W5405" t="s">
        <v>756</v>
      </c>
      <c r="X5405" t="s">
        <v>9524</v>
      </c>
      <c r="Y5405" t="str">
        <f t="shared" si="1178"/>
        <v>febrero</v>
      </c>
      <c r="Z5405">
        <f>YEAR(BD_PONDERACIONES[[#This Row],[Fecha Ejecución del Ticket]])</f>
        <v>2023</v>
      </c>
      <c r="AA5405" t="str">
        <f t="shared" si="1179"/>
        <v>febrero</v>
      </c>
      <c r="AB5405">
        <f>YEAR(BD_PONDERACIONES[[#This Row],[Fecha de Inspección]])</f>
        <v>2023</v>
      </c>
      <c r="AC5405">
        <f t="shared" si="1180"/>
        <v>0.5</v>
      </c>
      <c r="AD5405">
        <f t="shared" si="1181"/>
        <v>0.5</v>
      </c>
      <c r="AE5405">
        <f t="shared" si="1182"/>
        <v>0.5</v>
      </c>
      <c r="AF5405">
        <f t="shared" si="1183"/>
        <v>0.5</v>
      </c>
      <c r="AG5405">
        <f t="shared" si="1184"/>
        <v>0.5</v>
      </c>
      <c r="AH5405">
        <f t="shared" si="1185"/>
        <v>0.5</v>
      </c>
      <c r="AI5405">
        <f t="shared" si="1186"/>
        <v>0.25</v>
      </c>
      <c r="AJ5405">
        <f t="shared" si="1187"/>
        <v>0.25</v>
      </c>
      <c r="AK5405">
        <f t="shared" si="1188"/>
        <v>0.5</v>
      </c>
      <c r="AL5405">
        <f t="shared" si="1189"/>
        <v>0.5</v>
      </c>
      <c r="AM5405">
        <f t="shared" si="1190"/>
        <v>0.5</v>
      </c>
      <c r="AN5405" s="6">
        <f t="shared" si="1191"/>
        <v>1</v>
      </c>
      <c r="AO5405" t="str">
        <f>VLOOKUP(BD_PONDERACIONES[[#This Row],[Comuna]],Tabla3[#All],2,0)</f>
        <v>Cordillera</v>
      </c>
    </row>
    <row r="5406" spans="1:41" x14ac:dyDescent="0.35">
      <c r="A5406" t="s">
        <v>24616</v>
      </c>
      <c r="B5406" t="s">
        <v>24617</v>
      </c>
      <c r="C5406" t="s">
        <v>24618</v>
      </c>
      <c r="D5406" s="5">
        <v>44981</v>
      </c>
      <c r="E5406" s="5">
        <v>44952</v>
      </c>
      <c r="F5406" t="s">
        <v>763</v>
      </c>
      <c r="G5406" t="s">
        <v>24619</v>
      </c>
      <c r="H5406" t="s">
        <v>3795</v>
      </c>
      <c r="J5406" t="s">
        <v>756</v>
      </c>
      <c r="K5406" t="s">
        <v>756</v>
      </c>
      <c r="L5406" t="s">
        <v>757</v>
      </c>
      <c r="M5406" t="s">
        <v>757</v>
      </c>
      <c r="N5406" t="s">
        <v>756</v>
      </c>
      <c r="O5406" t="s">
        <v>756</v>
      </c>
      <c r="P5406" t="s">
        <v>758</v>
      </c>
      <c r="Q5406" t="s">
        <v>759</v>
      </c>
      <c r="R5406" t="s">
        <v>759</v>
      </c>
      <c r="S5406" t="s">
        <v>757</v>
      </c>
      <c r="T5406" t="s">
        <v>757</v>
      </c>
      <c r="U5406" t="s">
        <v>757</v>
      </c>
      <c r="V5406" t="s">
        <v>756</v>
      </c>
      <c r="W5406" t="s">
        <v>756</v>
      </c>
      <c r="X5406" t="s">
        <v>18306</v>
      </c>
      <c r="Y5406" t="str">
        <f t="shared" si="1178"/>
        <v>enero</v>
      </c>
      <c r="Z5406">
        <f>YEAR(BD_PONDERACIONES[[#This Row],[Fecha Ejecución del Ticket]])</f>
        <v>2023</v>
      </c>
      <c r="AA5406" t="str">
        <f t="shared" si="1179"/>
        <v>febrero</v>
      </c>
      <c r="AB5406">
        <f>YEAR(BD_PONDERACIONES[[#This Row],[Fecha de Inspección]])</f>
        <v>2023</v>
      </c>
      <c r="AC5406">
        <f t="shared" si="1180"/>
        <v>0.5</v>
      </c>
      <c r="AD5406">
        <f t="shared" si="1181"/>
        <v>0.5</v>
      </c>
      <c r="AE5406">
        <f t="shared" si="1182"/>
        <v>0.5</v>
      </c>
      <c r="AF5406">
        <f t="shared" si="1183"/>
        <v>0.5</v>
      </c>
      <c r="AG5406">
        <f t="shared" si="1184"/>
        <v>0.5</v>
      </c>
      <c r="AH5406">
        <f t="shared" si="1185"/>
        <v>0.5</v>
      </c>
      <c r="AI5406">
        <f t="shared" si="1186"/>
        <v>0.25</v>
      </c>
      <c r="AJ5406">
        <f t="shared" si="1187"/>
        <v>0.25</v>
      </c>
      <c r="AK5406">
        <f t="shared" si="1188"/>
        <v>0.5</v>
      </c>
      <c r="AL5406">
        <f t="shared" si="1189"/>
        <v>0.5</v>
      </c>
      <c r="AM5406">
        <f t="shared" si="1190"/>
        <v>0.5</v>
      </c>
      <c r="AN5406" s="6">
        <f t="shared" si="1191"/>
        <v>1</v>
      </c>
      <c r="AO5406" t="str">
        <f>VLOOKUP(BD_PONDERACIONES[[#This Row],[Comuna]],Tabla3[#All],2,0)</f>
        <v>Cordillera</v>
      </c>
    </row>
    <row r="5407" spans="1:41" x14ac:dyDescent="0.35">
      <c r="A5407" t="s">
        <v>24620</v>
      </c>
      <c r="B5407" t="s">
        <v>24621</v>
      </c>
      <c r="C5407" t="s">
        <v>24622</v>
      </c>
      <c r="D5407" s="5">
        <v>44981</v>
      </c>
      <c r="E5407" s="5">
        <v>44970</v>
      </c>
      <c r="F5407" t="s">
        <v>753</v>
      </c>
      <c r="G5407" t="s">
        <v>24623</v>
      </c>
      <c r="H5407" t="s">
        <v>1886</v>
      </c>
      <c r="J5407" t="s">
        <v>756</v>
      </c>
      <c r="K5407" t="s">
        <v>756</v>
      </c>
      <c r="L5407" t="s">
        <v>757</v>
      </c>
      <c r="M5407" t="s">
        <v>757</v>
      </c>
      <c r="N5407" t="s">
        <v>756</v>
      </c>
      <c r="O5407" t="s">
        <v>756</v>
      </c>
      <c r="P5407" t="s">
        <v>758</v>
      </c>
      <c r="Q5407" t="s">
        <v>759</v>
      </c>
      <c r="R5407" t="s">
        <v>759</v>
      </c>
      <c r="S5407" t="s">
        <v>757</v>
      </c>
      <c r="T5407" t="s">
        <v>757</v>
      </c>
      <c r="U5407" t="s">
        <v>757</v>
      </c>
      <c r="V5407" t="s">
        <v>756</v>
      </c>
      <c r="W5407" t="s">
        <v>756</v>
      </c>
      <c r="X5407" t="s">
        <v>9524</v>
      </c>
      <c r="Y5407" t="str">
        <f t="shared" si="1178"/>
        <v>febrero</v>
      </c>
      <c r="Z5407">
        <f>YEAR(BD_PONDERACIONES[[#This Row],[Fecha Ejecución del Ticket]])</f>
        <v>2023</v>
      </c>
      <c r="AA5407" t="str">
        <f t="shared" si="1179"/>
        <v>febrero</v>
      </c>
      <c r="AB5407">
        <f>YEAR(BD_PONDERACIONES[[#This Row],[Fecha de Inspección]])</f>
        <v>2023</v>
      </c>
      <c r="AC5407">
        <f t="shared" si="1180"/>
        <v>0.5</v>
      </c>
      <c r="AD5407">
        <f t="shared" si="1181"/>
        <v>0.5</v>
      </c>
      <c r="AE5407">
        <f t="shared" si="1182"/>
        <v>0.5</v>
      </c>
      <c r="AF5407">
        <f t="shared" si="1183"/>
        <v>0.5</v>
      </c>
      <c r="AG5407">
        <f t="shared" si="1184"/>
        <v>0.5</v>
      </c>
      <c r="AH5407">
        <f t="shared" si="1185"/>
        <v>0.5</v>
      </c>
      <c r="AI5407">
        <f t="shared" si="1186"/>
        <v>0.25</v>
      </c>
      <c r="AJ5407">
        <f t="shared" si="1187"/>
        <v>0.25</v>
      </c>
      <c r="AK5407">
        <f t="shared" si="1188"/>
        <v>0.5</v>
      </c>
      <c r="AL5407">
        <f t="shared" si="1189"/>
        <v>0.5</v>
      </c>
      <c r="AM5407">
        <f t="shared" si="1190"/>
        <v>0.5</v>
      </c>
      <c r="AN5407" s="6">
        <f t="shared" si="1191"/>
        <v>1</v>
      </c>
      <c r="AO5407" t="str">
        <f>VLOOKUP(BD_PONDERACIONES[[#This Row],[Comuna]],Tabla3[#All],2,0)</f>
        <v>Cordillera</v>
      </c>
    </row>
    <row r="5408" spans="1:41" x14ac:dyDescent="0.35">
      <c r="A5408" t="s">
        <v>24624</v>
      </c>
      <c r="B5408" t="s">
        <v>24625</v>
      </c>
      <c r="C5408" t="s">
        <v>24626</v>
      </c>
      <c r="D5408" s="5">
        <v>44981</v>
      </c>
      <c r="E5408" s="5">
        <v>44950</v>
      </c>
      <c r="F5408" t="s">
        <v>763</v>
      </c>
      <c r="G5408" t="s">
        <v>24627</v>
      </c>
      <c r="H5408" t="s">
        <v>3795</v>
      </c>
      <c r="J5408" t="s">
        <v>756</v>
      </c>
      <c r="K5408" t="s">
        <v>756</v>
      </c>
      <c r="L5408" t="s">
        <v>757</v>
      </c>
      <c r="M5408" t="s">
        <v>757</v>
      </c>
      <c r="N5408" t="s">
        <v>756</v>
      </c>
      <c r="O5408" t="s">
        <v>756</v>
      </c>
      <c r="P5408" t="s">
        <v>758</v>
      </c>
      <c r="Q5408" t="s">
        <v>759</v>
      </c>
      <c r="R5408" t="s">
        <v>759</v>
      </c>
      <c r="S5408" t="s">
        <v>757</v>
      </c>
      <c r="T5408" t="s">
        <v>757</v>
      </c>
      <c r="U5408" t="s">
        <v>757</v>
      </c>
      <c r="V5408" t="s">
        <v>756</v>
      </c>
      <c r="W5408" t="s">
        <v>756</v>
      </c>
      <c r="X5408" t="s">
        <v>1712</v>
      </c>
      <c r="Y5408" t="str">
        <f t="shared" ref="Y5408:Y5457" si="1192">TEXT(E5408,"MMMM")</f>
        <v>enero</v>
      </c>
      <c r="Z5408">
        <f>YEAR(BD_PONDERACIONES[[#This Row],[Fecha Ejecución del Ticket]])</f>
        <v>2023</v>
      </c>
      <c r="AA5408" t="str">
        <f t="shared" ref="AA5408:AA5457" si="1193">TEXT(D5408,"MMMM")</f>
        <v>febrero</v>
      </c>
      <c r="AB5408">
        <f>YEAR(BD_PONDERACIONES[[#This Row],[Fecha de Inspección]])</f>
        <v>2023</v>
      </c>
      <c r="AC5408">
        <f t="shared" ref="AC5408:AC5457" si="1194">IF(OR(J5408="Cumple",J5408="No Aplica"),0.5,0)</f>
        <v>0.5</v>
      </c>
      <c r="AD5408">
        <f t="shared" ref="AD5408:AD5457" si="1195">IF(OR(K5408="CUMPLE",K5408="No Aplica"),0.5,0)</f>
        <v>0.5</v>
      </c>
      <c r="AE5408">
        <f t="shared" ref="AE5408:AE5457" si="1196">IF(OR(L5408="CUMPLE",L5408="No Aplica"),0.5,0)</f>
        <v>0.5</v>
      </c>
      <c r="AF5408">
        <f t="shared" ref="AF5408:AF5457" si="1197">IF(OR(M5408="CUMPLE",M5408="No Aplica"),0.5,0)</f>
        <v>0.5</v>
      </c>
      <c r="AG5408">
        <f t="shared" ref="AG5408:AG5457" si="1198">IF(OR(N5408="CUMPLE",N5408="No Aplica"),0.5,IF(N5408="Cumple Mayormente",0.325,IF(N5408="Cumple Parcialmente",0.175,0)))</f>
        <v>0.5</v>
      </c>
      <c r="AH5408">
        <f t="shared" ref="AH5408:AH5457" si="1199">IF(OR(O5408="CUMPLE",O5408="No Aplica"),0.5,IF(O5408="Cumple Mayormente",0.325,IF(O5408="Cumple Parcialmente",0.175,0)))</f>
        <v>0.5</v>
      </c>
      <c r="AI5408">
        <f t="shared" ref="AI5408:AI5457" si="1200">IF(OR(S5408="CUMPLE",S5408="No Aplica"),0.25,IF(S5408="Cumple Mayormente",0.1625,IF(S5408="Cumple Parcialmente",0.0875,0)))</f>
        <v>0.25</v>
      </c>
      <c r="AJ5408">
        <f t="shared" ref="AJ5408:AJ5457" si="1201">IF(OR(T5408="CUMPLE",T5408="No Aplica"),0.25,IF(T5408="Cumple Mayormente",0.1625,IF(T5408="Cumple Parcialmente",0.0875,0)))</f>
        <v>0.25</v>
      </c>
      <c r="AK5408">
        <f t="shared" ref="AK5408:AK5457" si="1202">IF(OR(U5408="CUMPLE",U5408="No Aplica"),0.5,IF(U5408="Cumple Mayormente",0.325,IF(U5408="Cumple Parcialmente",0.175,0)))</f>
        <v>0.5</v>
      </c>
      <c r="AL5408">
        <f t="shared" ref="AL5408:AL5457" si="1203">IF(OR(V5408="CUMPLE",V5408="No Aplica"),0.5,IF(V5408="Cumple Mayormente",0.325,IF(V5408="Cumple Parcialmente",0.175,0)))</f>
        <v>0.5</v>
      </c>
      <c r="AM5408">
        <f t="shared" ref="AM5408:AM5457" si="1204">IF(OR(W5408="CUMPLE",W5408="No Aplica"),0.5,IF(W5408="Cumple Mayormente",0.325,IF(W5408="Cumple Parcialmente",0.175,0)))</f>
        <v>0.5</v>
      </c>
      <c r="AN5408" s="6">
        <f t="shared" ref="AN5408:AN5457" si="1205">((AC5408+AD5408)*0.2)+((AE5408+AF5408)*0.3)+((AG5408+AH5408)*0.15)+((AI5408+AJ5408+AK5408)*0.15)+((AL5408+AM5408)*0.2)</f>
        <v>1</v>
      </c>
      <c r="AO5408" t="str">
        <f>VLOOKUP(BD_PONDERACIONES[[#This Row],[Comuna]],Tabla3[#All],2,0)</f>
        <v>Cordillera</v>
      </c>
    </row>
    <row r="5409" spans="1:41" x14ac:dyDescent="0.35">
      <c r="A5409" t="s">
        <v>24628</v>
      </c>
      <c r="B5409" t="s">
        <v>24629</v>
      </c>
      <c r="C5409" t="s">
        <v>24630</v>
      </c>
      <c r="D5409" s="5">
        <v>44981</v>
      </c>
      <c r="E5409" s="5">
        <v>44953</v>
      </c>
      <c r="F5409" t="s">
        <v>763</v>
      </c>
      <c r="G5409" t="s">
        <v>24631</v>
      </c>
      <c r="H5409" t="s">
        <v>3795</v>
      </c>
      <c r="J5409" t="s">
        <v>756</v>
      </c>
      <c r="K5409" t="s">
        <v>756</v>
      </c>
      <c r="L5409" t="s">
        <v>757</v>
      </c>
      <c r="M5409" t="s">
        <v>757</v>
      </c>
      <c r="N5409" t="s">
        <v>756</v>
      </c>
      <c r="O5409" t="s">
        <v>756</v>
      </c>
      <c r="P5409" t="s">
        <v>758</v>
      </c>
      <c r="Q5409" t="s">
        <v>759</v>
      </c>
      <c r="R5409" t="s">
        <v>759</v>
      </c>
      <c r="S5409" t="s">
        <v>757</v>
      </c>
      <c r="T5409" t="s">
        <v>757</v>
      </c>
      <c r="U5409" t="s">
        <v>757</v>
      </c>
      <c r="V5409" t="s">
        <v>756</v>
      </c>
      <c r="W5409" t="s">
        <v>756</v>
      </c>
      <c r="X5409" t="s">
        <v>24632</v>
      </c>
      <c r="Y5409" t="str">
        <f t="shared" si="1192"/>
        <v>enero</v>
      </c>
      <c r="Z5409">
        <f>YEAR(BD_PONDERACIONES[[#This Row],[Fecha Ejecución del Ticket]])</f>
        <v>2023</v>
      </c>
      <c r="AA5409" t="str">
        <f t="shared" si="1193"/>
        <v>febrero</v>
      </c>
      <c r="AB5409">
        <f>YEAR(BD_PONDERACIONES[[#This Row],[Fecha de Inspección]])</f>
        <v>2023</v>
      </c>
      <c r="AC5409">
        <f t="shared" si="1194"/>
        <v>0.5</v>
      </c>
      <c r="AD5409">
        <f t="shared" si="1195"/>
        <v>0.5</v>
      </c>
      <c r="AE5409">
        <f t="shared" si="1196"/>
        <v>0.5</v>
      </c>
      <c r="AF5409">
        <f t="shared" si="1197"/>
        <v>0.5</v>
      </c>
      <c r="AG5409">
        <f t="shared" si="1198"/>
        <v>0.5</v>
      </c>
      <c r="AH5409">
        <f t="shared" si="1199"/>
        <v>0.5</v>
      </c>
      <c r="AI5409">
        <f t="shared" si="1200"/>
        <v>0.25</v>
      </c>
      <c r="AJ5409">
        <f t="shared" si="1201"/>
        <v>0.25</v>
      </c>
      <c r="AK5409">
        <f t="shared" si="1202"/>
        <v>0.5</v>
      </c>
      <c r="AL5409">
        <f t="shared" si="1203"/>
        <v>0.5</v>
      </c>
      <c r="AM5409">
        <f t="shared" si="1204"/>
        <v>0.5</v>
      </c>
      <c r="AN5409" s="6">
        <f t="shared" si="1205"/>
        <v>1</v>
      </c>
      <c r="AO5409" t="str">
        <f>VLOOKUP(BD_PONDERACIONES[[#This Row],[Comuna]],Tabla3[#All],2,0)</f>
        <v>Cordillera</v>
      </c>
    </row>
    <row r="5410" spans="1:41" x14ac:dyDescent="0.35">
      <c r="A5410" t="s">
        <v>24633</v>
      </c>
      <c r="B5410" t="s">
        <v>24634</v>
      </c>
      <c r="C5410" t="s">
        <v>24635</v>
      </c>
      <c r="D5410" s="5">
        <v>44981</v>
      </c>
      <c r="E5410" s="5">
        <v>44936</v>
      </c>
      <c r="F5410" t="s">
        <v>763</v>
      </c>
      <c r="G5410" t="s">
        <v>24636</v>
      </c>
      <c r="H5410" t="s">
        <v>1886</v>
      </c>
      <c r="J5410" t="s">
        <v>756</v>
      </c>
      <c r="K5410" t="s">
        <v>756</v>
      </c>
      <c r="L5410" t="s">
        <v>757</v>
      </c>
      <c r="M5410" t="s">
        <v>757</v>
      </c>
      <c r="N5410" t="s">
        <v>756</v>
      </c>
      <c r="O5410" t="s">
        <v>756</v>
      </c>
      <c r="P5410" t="s">
        <v>758</v>
      </c>
      <c r="Q5410" t="s">
        <v>759</v>
      </c>
      <c r="R5410" t="s">
        <v>759</v>
      </c>
      <c r="S5410" t="s">
        <v>757</v>
      </c>
      <c r="T5410" t="s">
        <v>757</v>
      </c>
      <c r="U5410" t="s">
        <v>757</v>
      </c>
      <c r="V5410" t="s">
        <v>773</v>
      </c>
      <c r="W5410" t="s">
        <v>773</v>
      </c>
      <c r="X5410" t="s">
        <v>24637</v>
      </c>
      <c r="Y5410" t="str">
        <f t="shared" si="1192"/>
        <v>enero</v>
      </c>
      <c r="Z5410">
        <f>YEAR(BD_PONDERACIONES[[#This Row],[Fecha Ejecución del Ticket]])</f>
        <v>2023</v>
      </c>
      <c r="AA5410" t="str">
        <f t="shared" si="1193"/>
        <v>febrero</v>
      </c>
      <c r="AB5410">
        <f>YEAR(BD_PONDERACIONES[[#This Row],[Fecha de Inspección]])</f>
        <v>2023</v>
      </c>
      <c r="AC5410">
        <f t="shared" si="1194"/>
        <v>0.5</v>
      </c>
      <c r="AD5410">
        <f t="shared" si="1195"/>
        <v>0.5</v>
      </c>
      <c r="AE5410">
        <f t="shared" si="1196"/>
        <v>0.5</v>
      </c>
      <c r="AF5410">
        <f t="shared" si="1197"/>
        <v>0.5</v>
      </c>
      <c r="AG5410">
        <f t="shared" si="1198"/>
        <v>0.5</v>
      </c>
      <c r="AH5410">
        <f t="shared" si="1199"/>
        <v>0.5</v>
      </c>
      <c r="AI5410">
        <f t="shared" si="1200"/>
        <v>0.25</v>
      </c>
      <c r="AJ5410">
        <f t="shared" si="1201"/>
        <v>0.25</v>
      </c>
      <c r="AK5410">
        <f t="shared" si="1202"/>
        <v>0.5</v>
      </c>
      <c r="AL5410">
        <f t="shared" si="1203"/>
        <v>0</v>
      </c>
      <c r="AM5410">
        <f t="shared" si="1204"/>
        <v>0</v>
      </c>
      <c r="AN5410" s="6">
        <f t="shared" si="1205"/>
        <v>0.8</v>
      </c>
      <c r="AO5410" t="str">
        <f>VLOOKUP(BD_PONDERACIONES[[#This Row],[Comuna]],Tabla3[#All],2,0)</f>
        <v>Cordillera</v>
      </c>
    </row>
    <row r="5411" spans="1:41" x14ac:dyDescent="0.35">
      <c r="A5411" t="s">
        <v>24638</v>
      </c>
      <c r="B5411" t="s">
        <v>24639</v>
      </c>
      <c r="C5411" t="s">
        <v>24640</v>
      </c>
      <c r="D5411" s="5">
        <v>44981</v>
      </c>
      <c r="E5411" s="5">
        <v>44974</v>
      </c>
      <c r="F5411" t="s">
        <v>763</v>
      </c>
      <c r="G5411" t="s">
        <v>24641</v>
      </c>
      <c r="H5411" t="s">
        <v>1886</v>
      </c>
      <c r="J5411" t="s">
        <v>756</v>
      </c>
      <c r="K5411" t="s">
        <v>756</v>
      </c>
      <c r="L5411" t="s">
        <v>757</v>
      </c>
      <c r="M5411" t="s">
        <v>757</v>
      </c>
      <c r="N5411" t="s">
        <v>756</v>
      </c>
      <c r="O5411" t="s">
        <v>756</v>
      </c>
      <c r="P5411" t="s">
        <v>758</v>
      </c>
      <c r="Q5411" t="s">
        <v>759</v>
      </c>
      <c r="R5411" t="s">
        <v>759</v>
      </c>
      <c r="S5411" t="s">
        <v>757</v>
      </c>
      <c r="T5411" t="s">
        <v>757</v>
      </c>
      <c r="U5411" t="s">
        <v>757</v>
      </c>
      <c r="V5411" t="s">
        <v>773</v>
      </c>
      <c r="W5411" t="s">
        <v>773</v>
      </c>
      <c r="X5411" t="s">
        <v>24642</v>
      </c>
      <c r="Y5411" t="str">
        <f t="shared" si="1192"/>
        <v>febrero</v>
      </c>
      <c r="Z5411">
        <f>YEAR(BD_PONDERACIONES[[#This Row],[Fecha Ejecución del Ticket]])</f>
        <v>2023</v>
      </c>
      <c r="AA5411" t="str">
        <f t="shared" si="1193"/>
        <v>febrero</v>
      </c>
      <c r="AB5411">
        <f>YEAR(BD_PONDERACIONES[[#This Row],[Fecha de Inspección]])</f>
        <v>2023</v>
      </c>
      <c r="AC5411">
        <f t="shared" si="1194"/>
        <v>0.5</v>
      </c>
      <c r="AD5411">
        <f t="shared" si="1195"/>
        <v>0.5</v>
      </c>
      <c r="AE5411">
        <f t="shared" si="1196"/>
        <v>0.5</v>
      </c>
      <c r="AF5411">
        <f t="shared" si="1197"/>
        <v>0.5</v>
      </c>
      <c r="AG5411">
        <f t="shared" si="1198"/>
        <v>0.5</v>
      </c>
      <c r="AH5411">
        <f t="shared" si="1199"/>
        <v>0.5</v>
      </c>
      <c r="AI5411">
        <f t="shared" si="1200"/>
        <v>0.25</v>
      </c>
      <c r="AJ5411">
        <f t="shared" si="1201"/>
        <v>0.25</v>
      </c>
      <c r="AK5411">
        <f t="shared" si="1202"/>
        <v>0.5</v>
      </c>
      <c r="AL5411">
        <f t="shared" si="1203"/>
        <v>0</v>
      </c>
      <c r="AM5411">
        <f t="shared" si="1204"/>
        <v>0</v>
      </c>
      <c r="AN5411" s="6">
        <f t="shared" si="1205"/>
        <v>0.8</v>
      </c>
      <c r="AO5411" t="str">
        <f>VLOOKUP(BD_PONDERACIONES[[#This Row],[Comuna]],Tabla3[#All],2,0)</f>
        <v>Cordillera</v>
      </c>
    </row>
    <row r="5412" spans="1:41" x14ac:dyDescent="0.35">
      <c r="A5412" t="s">
        <v>24643</v>
      </c>
      <c r="B5412" t="s">
        <v>24644</v>
      </c>
      <c r="C5412" t="s">
        <v>24645</v>
      </c>
      <c r="D5412" s="5">
        <v>44981</v>
      </c>
      <c r="E5412" s="5">
        <v>44971</v>
      </c>
      <c r="F5412" t="s">
        <v>763</v>
      </c>
      <c r="G5412" t="s">
        <v>24646</v>
      </c>
      <c r="H5412" t="s">
        <v>1886</v>
      </c>
      <c r="J5412" t="s">
        <v>756</v>
      </c>
      <c r="K5412" t="s">
        <v>756</v>
      </c>
      <c r="L5412" t="s">
        <v>757</v>
      </c>
      <c r="M5412" t="s">
        <v>757</v>
      </c>
      <c r="N5412" t="s">
        <v>756</v>
      </c>
      <c r="O5412" t="s">
        <v>756</v>
      </c>
      <c r="P5412" t="s">
        <v>758</v>
      </c>
      <c r="Q5412" t="s">
        <v>759</v>
      </c>
      <c r="R5412" t="s">
        <v>759</v>
      </c>
      <c r="S5412" t="s">
        <v>757</v>
      </c>
      <c r="T5412" t="s">
        <v>757</v>
      </c>
      <c r="U5412" t="s">
        <v>757</v>
      </c>
      <c r="V5412" t="s">
        <v>773</v>
      </c>
      <c r="W5412" t="s">
        <v>773</v>
      </c>
      <c r="X5412" t="s">
        <v>23171</v>
      </c>
      <c r="Y5412" t="str">
        <f t="shared" si="1192"/>
        <v>febrero</v>
      </c>
      <c r="Z5412">
        <f>YEAR(BD_PONDERACIONES[[#This Row],[Fecha Ejecución del Ticket]])</f>
        <v>2023</v>
      </c>
      <c r="AA5412" t="str">
        <f t="shared" si="1193"/>
        <v>febrero</v>
      </c>
      <c r="AB5412">
        <f>YEAR(BD_PONDERACIONES[[#This Row],[Fecha de Inspección]])</f>
        <v>2023</v>
      </c>
      <c r="AC5412">
        <f t="shared" si="1194"/>
        <v>0.5</v>
      </c>
      <c r="AD5412">
        <f t="shared" si="1195"/>
        <v>0.5</v>
      </c>
      <c r="AE5412">
        <f t="shared" si="1196"/>
        <v>0.5</v>
      </c>
      <c r="AF5412">
        <f t="shared" si="1197"/>
        <v>0.5</v>
      </c>
      <c r="AG5412">
        <f t="shared" si="1198"/>
        <v>0.5</v>
      </c>
      <c r="AH5412">
        <f t="shared" si="1199"/>
        <v>0.5</v>
      </c>
      <c r="AI5412">
        <f t="shared" si="1200"/>
        <v>0.25</v>
      </c>
      <c r="AJ5412">
        <f t="shared" si="1201"/>
        <v>0.25</v>
      </c>
      <c r="AK5412">
        <f t="shared" si="1202"/>
        <v>0.5</v>
      </c>
      <c r="AL5412">
        <f t="shared" si="1203"/>
        <v>0</v>
      </c>
      <c r="AM5412">
        <f t="shared" si="1204"/>
        <v>0</v>
      </c>
      <c r="AN5412" s="6">
        <f t="shared" si="1205"/>
        <v>0.8</v>
      </c>
      <c r="AO5412" t="str">
        <f>VLOOKUP(BD_PONDERACIONES[[#This Row],[Comuna]],Tabla3[#All],2,0)</f>
        <v>Cordillera</v>
      </c>
    </row>
    <row r="5413" spans="1:41" x14ac:dyDescent="0.35">
      <c r="A5413" t="s">
        <v>24647</v>
      </c>
      <c r="B5413" t="s">
        <v>24648</v>
      </c>
      <c r="C5413" t="s">
        <v>24649</v>
      </c>
      <c r="D5413" s="5">
        <v>44981</v>
      </c>
      <c r="E5413" s="5">
        <v>44973</v>
      </c>
      <c r="F5413" t="s">
        <v>763</v>
      </c>
      <c r="G5413" t="s">
        <v>24650</v>
      </c>
      <c r="H5413" t="s">
        <v>1886</v>
      </c>
      <c r="J5413" t="s">
        <v>756</v>
      </c>
      <c r="K5413" t="s">
        <v>756</v>
      </c>
      <c r="L5413" t="s">
        <v>757</v>
      </c>
      <c r="M5413" t="s">
        <v>757</v>
      </c>
      <c r="N5413" t="s">
        <v>756</v>
      </c>
      <c r="O5413" t="s">
        <v>756</v>
      </c>
      <c r="P5413" t="s">
        <v>758</v>
      </c>
      <c r="Q5413" t="s">
        <v>759</v>
      </c>
      <c r="R5413" t="s">
        <v>759</v>
      </c>
      <c r="S5413" t="s">
        <v>757</v>
      </c>
      <c r="T5413" t="s">
        <v>757</v>
      </c>
      <c r="U5413" t="s">
        <v>757</v>
      </c>
      <c r="V5413" t="s">
        <v>773</v>
      </c>
      <c r="W5413" t="s">
        <v>773</v>
      </c>
      <c r="X5413" t="s">
        <v>24651</v>
      </c>
      <c r="Y5413" t="str">
        <f t="shared" si="1192"/>
        <v>febrero</v>
      </c>
      <c r="Z5413">
        <f>YEAR(BD_PONDERACIONES[[#This Row],[Fecha Ejecución del Ticket]])</f>
        <v>2023</v>
      </c>
      <c r="AA5413" t="str">
        <f t="shared" si="1193"/>
        <v>febrero</v>
      </c>
      <c r="AB5413">
        <f>YEAR(BD_PONDERACIONES[[#This Row],[Fecha de Inspección]])</f>
        <v>2023</v>
      </c>
      <c r="AC5413">
        <f t="shared" si="1194"/>
        <v>0.5</v>
      </c>
      <c r="AD5413">
        <f t="shared" si="1195"/>
        <v>0.5</v>
      </c>
      <c r="AE5413">
        <f t="shared" si="1196"/>
        <v>0.5</v>
      </c>
      <c r="AF5413">
        <f t="shared" si="1197"/>
        <v>0.5</v>
      </c>
      <c r="AG5413">
        <f t="shared" si="1198"/>
        <v>0.5</v>
      </c>
      <c r="AH5413">
        <f t="shared" si="1199"/>
        <v>0.5</v>
      </c>
      <c r="AI5413">
        <f t="shared" si="1200"/>
        <v>0.25</v>
      </c>
      <c r="AJ5413">
        <f t="shared" si="1201"/>
        <v>0.25</v>
      </c>
      <c r="AK5413">
        <f t="shared" si="1202"/>
        <v>0.5</v>
      </c>
      <c r="AL5413">
        <f t="shared" si="1203"/>
        <v>0</v>
      </c>
      <c r="AM5413">
        <f t="shared" si="1204"/>
        <v>0</v>
      </c>
      <c r="AN5413" s="6">
        <f t="shared" si="1205"/>
        <v>0.8</v>
      </c>
      <c r="AO5413" t="str">
        <f>VLOOKUP(BD_PONDERACIONES[[#This Row],[Comuna]],Tabla3[#All],2,0)</f>
        <v>Cordillera</v>
      </c>
    </row>
    <row r="5414" spans="1:41" x14ac:dyDescent="0.35">
      <c r="A5414" t="s">
        <v>24652</v>
      </c>
      <c r="B5414" t="s">
        <v>24653</v>
      </c>
      <c r="C5414" t="s">
        <v>24654</v>
      </c>
      <c r="D5414" s="5">
        <v>44981</v>
      </c>
      <c r="E5414" s="5">
        <v>44958</v>
      </c>
      <c r="F5414" t="s">
        <v>763</v>
      </c>
      <c r="G5414" t="s">
        <v>24655</v>
      </c>
      <c r="H5414" t="s">
        <v>1886</v>
      </c>
      <c r="J5414" t="s">
        <v>756</v>
      </c>
      <c r="K5414" t="s">
        <v>756</v>
      </c>
      <c r="L5414" t="s">
        <v>757</v>
      </c>
      <c r="M5414" t="s">
        <v>757</v>
      </c>
      <c r="N5414" t="s">
        <v>756</v>
      </c>
      <c r="O5414" t="s">
        <v>756</v>
      </c>
      <c r="P5414" t="s">
        <v>758</v>
      </c>
      <c r="Q5414" t="s">
        <v>759</v>
      </c>
      <c r="R5414" t="s">
        <v>759</v>
      </c>
      <c r="S5414" t="s">
        <v>757</v>
      </c>
      <c r="T5414" t="s">
        <v>757</v>
      </c>
      <c r="U5414" t="s">
        <v>757</v>
      </c>
      <c r="V5414" t="s">
        <v>756</v>
      </c>
      <c r="W5414" t="s">
        <v>756</v>
      </c>
      <c r="X5414" t="s">
        <v>24656</v>
      </c>
      <c r="Y5414" t="str">
        <f t="shared" si="1192"/>
        <v>febrero</v>
      </c>
      <c r="Z5414">
        <f>YEAR(BD_PONDERACIONES[[#This Row],[Fecha Ejecución del Ticket]])</f>
        <v>2023</v>
      </c>
      <c r="AA5414" t="str">
        <f t="shared" si="1193"/>
        <v>febrero</v>
      </c>
      <c r="AB5414">
        <f>YEAR(BD_PONDERACIONES[[#This Row],[Fecha de Inspección]])</f>
        <v>2023</v>
      </c>
      <c r="AC5414">
        <f t="shared" si="1194"/>
        <v>0.5</v>
      </c>
      <c r="AD5414">
        <f t="shared" si="1195"/>
        <v>0.5</v>
      </c>
      <c r="AE5414">
        <f t="shared" si="1196"/>
        <v>0.5</v>
      </c>
      <c r="AF5414">
        <f t="shared" si="1197"/>
        <v>0.5</v>
      </c>
      <c r="AG5414">
        <f t="shared" si="1198"/>
        <v>0.5</v>
      </c>
      <c r="AH5414">
        <f t="shared" si="1199"/>
        <v>0.5</v>
      </c>
      <c r="AI5414">
        <f t="shared" si="1200"/>
        <v>0.25</v>
      </c>
      <c r="AJ5414">
        <f t="shared" si="1201"/>
        <v>0.25</v>
      </c>
      <c r="AK5414">
        <f t="shared" si="1202"/>
        <v>0.5</v>
      </c>
      <c r="AL5414">
        <f t="shared" si="1203"/>
        <v>0.5</v>
      </c>
      <c r="AM5414">
        <f t="shared" si="1204"/>
        <v>0.5</v>
      </c>
      <c r="AN5414" s="6">
        <f t="shared" si="1205"/>
        <v>1</v>
      </c>
      <c r="AO5414" t="str">
        <f>VLOOKUP(BD_PONDERACIONES[[#This Row],[Comuna]],Tabla3[#All],2,0)</f>
        <v>Cordillera</v>
      </c>
    </row>
    <row r="5415" spans="1:41" x14ac:dyDescent="0.35">
      <c r="A5415" t="s">
        <v>24657</v>
      </c>
      <c r="B5415" t="s">
        <v>24658</v>
      </c>
      <c r="C5415" t="s">
        <v>24659</v>
      </c>
      <c r="D5415" s="5">
        <v>44981</v>
      </c>
      <c r="E5415" s="5">
        <v>44971</v>
      </c>
      <c r="F5415" t="s">
        <v>763</v>
      </c>
      <c r="G5415" t="s">
        <v>24660</v>
      </c>
      <c r="H5415" t="s">
        <v>1886</v>
      </c>
      <c r="J5415" t="s">
        <v>756</v>
      </c>
      <c r="K5415" t="s">
        <v>756</v>
      </c>
      <c r="L5415" t="s">
        <v>757</v>
      </c>
      <c r="M5415" t="s">
        <v>757</v>
      </c>
      <c r="N5415" t="s">
        <v>756</v>
      </c>
      <c r="O5415" t="s">
        <v>756</v>
      </c>
      <c r="P5415" t="s">
        <v>758</v>
      </c>
      <c r="Q5415" t="s">
        <v>759</v>
      </c>
      <c r="R5415" t="s">
        <v>759</v>
      </c>
      <c r="S5415" t="s">
        <v>757</v>
      </c>
      <c r="T5415" t="s">
        <v>757</v>
      </c>
      <c r="U5415" t="s">
        <v>757</v>
      </c>
      <c r="V5415" t="s">
        <v>756</v>
      </c>
      <c r="W5415" t="s">
        <v>756</v>
      </c>
      <c r="X5415" t="s">
        <v>24661</v>
      </c>
      <c r="Y5415" t="str">
        <f t="shared" si="1192"/>
        <v>febrero</v>
      </c>
      <c r="Z5415">
        <f>YEAR(BD_PONDERACIONES[[#This Row],[Fecha Ejecución del Ticket]])</f>
        <v>2023</v>
      </c>
      <c r="AA5415" t="str">
        <f t="shared" si="1193"/>
        <v>febrero</v>
      </c>
      <c r="AB5415">
        <f>YEAR(BD_PONDERACIONES[[#This Row],[Fecha de Inspección]])</f>
        <v>2023</v>
      </c>
      <c r="AC5415">
        <f t="shared" si="1194"/>
        <v>0.5</v>
      </c>
      <c r="AD5415">
        <f t="shared" si="1195"/>
        <v>0.5</v>
      </c>
      <c r="AE5415">
        <f t="shared" si="1196"/>
        <v>0.5</v>
      </c>
      <c r="AF5415">
        <f t="shared" si="1197"/>
        <v>0.5</v>
      </c>
      <c r="AG5415">
        <f t="shared" si="1198"/>
        <v>0.5</v>
      </c>
      <c r="AH5415">
        <f t="shared" si="1199"/>
        <v>0.5</v>
      </c>
      <c r="AI5415">
        <f t="shared" si="1200"/>
        <v>0.25</v>
      </c>
      <c r="AJ5415">
        <f t="shared" si="1201"/>
        <v>0.25</v>
      </c>
      <c r="AK5415">
        <f t="shared" si="1202"/>
        <v>0.5</v>
      </c>
      <c r="AL5415">
        <f t="shared" si="1203"/>
        <v>0.5</v>
      </c>
      <c r="AM5415">
        <f t="shared" si="1204"/>
        <v>0.5</v>
      </c>
      <c r="AN5415" s="6">
        <f t="shared" si="1205"/>
        <v>1</v>
      </c>
      <c r="AO5415" t="str">
        <f>VLOOKUP(BD_PONDERACIONES[[#This Row],[Comuna]],Tabla3[#All],2,0)</f>
        <v>Cordillera</v>
      </c>
    </row>
    <row r="5416" spans="1:41" x14ac:dyDescent="0.35">
      <c r="A5416" t="s">
        <v>24662</v>
      </c>
      <c r="B5416" t="s">
        <v>24663</v>
      </c>
      <c r="C5416" t="s">
        <v>24664</v>
      </c>
      <c r="D5416" s="5">
        <v>44981</v>
      </c>
      <c r="E5416" s="5">
        <v>44968</v>
      </c>
      <c r="F5416" t="s">
        <v>763</v>
      </c>
      <c r="G5416" t="s">
        <v>24665</v>
      </c>
      <c r="H5416" t="s">
        <v>1886</v>
      </c>
      <c r="J5416" t="s">
        <v>756</v>
      </c>
      <c r="K5416" t="s">
        <v>756</v>
      </c>
      <c r="L5416" t="s">
        <v>757</v>
      </c>
      <c r="M5416" t="s">
        <v>757</v>
      </c>
      <c r="N5416" t="s">
        <v>756</v>
      </c>
      <c r="O5416" t="s">
        <v>756</v>
      </c>
      <c r="P5416" t="s">
        <v>758</v>
      </c>
      <c r="Q5416" t="s">
        <v>759</v>
      </c>
      <c r="R5416" t="s">
        <v>759</v>
      </c>
      <c r="S5416" t="s">
        <v>757</v>
      </c>
      <c r="T5416" t="s">
        <v>757</v>
      </c>
      <c r="U5416" t="s">
        <v>757</v>
      </c>
      <c r="V5416" t="s">
        <v>756</v>
      </c>
      <c r="W5416" t="s">
        <v>756</v>
      </c>
      <c r="X5416" t="s">
        <v>24666</v>
      </c>
      <c r="Y5416" t="str">
        <f t="shared" si="1192"/>
        <v>febrero</v>
      </c>
      <c r="Z5416">
        <f>YEAR(BD_PONDERACIONES[[#This Row],[Fecha Ejecución del Ticket]])</f>
        <v>2023</v>
      </c>
      <c r="AA5416" t="str">
        <f t="shared" si="1193"/>
        <v>febrero</v>
      </c>
      <c r="AB5416">
        <f>YEAR(BD_PONDERACIONES[[#This Row],[Fecha de Inspección]])</f>
        <v>2023</v>
      </c>
      <c r="AC5416">
        <f t="shared" si="1194"/>
        <v>0.5</v>
      </c>
      <c r="AD5416">
        <f t="shared" si="1195"/>
        <v>0.5</v>
      </c>
      <c r="AE5416">
        <f t="shared" si="1196"/>
        <v>0.5</v>
      </c>
      <c r="AF5416">
        <f t="shared" si="1197"/>
        <v>0.5</v>
      </c>
      <c r="AG5416">
        <f t="shared" si="1198"/>
        <v>0.5</v>
      </c>
      <c r="AH5416">
        <f t="shared" si="1199"/>
        <v>0.5</v>
      </c>
      <c r="AI5416">
        <f t="shared" si="1200"/>
        <v>0.25</v>
      </c>
      <c r="AJ5416">
        <f t="shared" si="1201"/>
        <v>0.25</v>
      </c>
      <c r="AK5416">
        <f t="shared" si="1202"/>
        <v>0.5</v>
      </c>
      <c r="AL5416">
        <f t="shared" si="1203"/>
        <v>0.5</v>
      </c>
      <c r="AM5416">
        <f t="shared" si="1204"/>
        <v>0.5</v>
      </c>
      <c r="AN5416" s="6">
        <f t="shared" si="1205"/>
        <v>1</v>
      </c>
      <c r="AO5416" t="str">
        <f>VLOOKUP(BD_PONDERACIONES[[#This Row],[Comuna]],Tabla3[#All],2,0)</f>
        <v>Cordillera</v>
      </c>
    </row>
    <row r="5417" spans="1:41" x14ac:dyDescent="0.35">
      <c r="A5417" t="s">
        <v>24500</v>
      </c>
      <c r="B5417" t="s">
        <v>24501</v>
      </c>
      <c r="C5417" t="s">
        <v>24502</v>
      </c>
      <c r="D5417" s="5">
        <v>44982</v>
      </c>
      <c r="E5417" s="5">
        <v>44961</v>
      </c>
      <c r="F5417" t="s">
        <v>753</v>
      </c>
      <c r="G5417" t="s">
        <v>24503</v>
      </c>
      <c r="H5417" t="s">
        <v>1886</v>
      </c>
      <c r="J5417" t="s">
        <v>756</v>
      </c>
      <c r="K5417" t="s">
        <v>756</v>
      </c>
      <c r="L5417" t="s">
        <v>773</v>
      </c>
      <c r="M5417" t="s">
        <v>773</v>
      </c>
      <c r="N5417" t="s">
        <v>756</v>
      </c>
      <c r="O5417" t="s">
        <v>756</v>
      </c>
      <c r="P5417" t="s">
        <v>765</v>
      </c>
      <c r="Q5417" t="s">
        <v>759</v>
      </c>
      <c r="R5417" t="s">
        <v>759</v>
      </c>
      <c r="S5417" t="s">
        <v>756</v>
      </c>
      <c r="T5417" t="s">
        <v>756</v>
      </c>
      <c r="U5417" t="s">
        <v>756</v>
      </c>
      <c r="V5417" t="s">
        <v>756</v>
      </c>
      <c r="W5417" t="s">
        <v>756</v>
      </c>
      <c r="X5417" t="s">
        <v>24504</v>
      </c>
      <c r="Y5417" t="str">
        <f t="shared" si="1192"/>
        <v>febrero</v>
      </c>
      <c r="Z5417">
        <f>YEAR(BD_PONDERACIONES[[#This Row],[Fecha Ejecución del Ticket]])</f>
        <v>2023</v>
      </c>
      <c r="AA5417" t="str">
        <f t="shared" si="1193"/>
        <v>febrero</v>
      </c>
      <c r="AB5417">
        <f>YEAR(BD_PONDERACIONES[[#This Row],[Fecha de Inspección]])</f>
        <v>2023</v>
      </c>
      <c r="AC5417">
        <f t="shared" si="1194"/>
        <v>0.5</v>
      </c>
      <c r="AD5417">
        <f t="shared" si="1195"/>
        <v>0.5</v>
      </c>
      <c r="AE5417">
        <f t="shared" si="1196"/>
        <v>0</v>
      </c>
      <c r="AF5417">
        <f t="shared" si="1197"/>
        <v>0</v>
      </c>
      <c r="AG5417">
        <f t="shared" si="1198"/>
        <v>0.5</v>
      </c>
      <c r="AH5417">
        <f t="shared" si="1199"/>
        <v>0.5</v>
      </c>
      <c r="AI5417">
        <f t="shared" si="1200"/>
        <v>0.25</v>
      </c>
      <c r="AJ5417">
        <f t="shared" si="1201"/>
        <v>0.25</v>
      </c>
      <c r="AK5417">
        <f t="shared" si="1202"/>
        <v>0.5</v>
      </c>
      <c r="AL5417">
        <f t="shared" si="1203"/>
        <v>0.5</v>
      </c>
      <c r="AM5417">
        <f t="shared" si="1204"/>
        <v>0.5</v>
      </c>
      <c r="AN5417" s="6">
        <f t="shared" si="1205"/>
        <v>0.7</v>
      </c>
      <c r="AO5417" t="str">
        <f>VLOOKUP(BD_PONDERACIONES[[#This Row],[Comuna]],Tabla3[#All],2,0)</f>
        <v>Cordillera</v>
      </c>
    </row>
    <row r="5418" spans="1:41" x14ac:dyDescent="0.35">
      <c r="A5418" t="s">
        <v>24505</v>
      </c>
      <c r="B5418" t="s">
        <v>24506</v>
      </c>
      <c r="C5418" t="s">
        <v>24507</v>
      </c>
      <c r="D5418" s="5">
        <v>44982</v>
      </c>
      <c r="E5418" s="5">
        <v>44962</v>
      </c>
      <c r="F5418" t="s">
        <v>753</v>
      </c>
      <c r="G5418" t="s">
        <v>24508</v>
      </c>
      <c r="H5418" t="s">
        <v>1886</v>
      </c>
      <c r="J5418" t="s">
        <v>756</v>
      </c>
      <c r="K5418" t="s">
        <v>756</v>
      </c>
      <c r="L5418" t="s">
        <v>757</v>
      </c>
      <c r="M5418" t="s">
        <v>757</v>
      </c>
      <c r="N5418" t="s">
        <v>756</v>
      </c>
      <c r="O5418" t="s">
        <v>756</v>
      </c>
      <c r="P5418" t="s">
        <v>758</v>
      </c>
      <c r="Q5418" t="s">
        <v>759</v>
      </c>
      <c r="R5418" t="s">
        <v>759</v>
      </c>
      <c r="S5418" t="s">
        <v>757</v>
      </c>
      <c r="T5418" t="s">
        <v>757</v>
      </c>
      <c r="U5418" t="s">
        <v>757</v>
      </c>
      <c r="V5418" t="s">
        <v>768</v>
      </c>
      <c r="W5418" t="s">
        <v>756</v>
      </c>
      <c r="X5418" t="s">
        <v>24509</v>
      </c>
      <c r="Y5418" t="str">
        <f t="shared" si="1192"/>
        <v>febrero</v>
      </c>
      <c r="Z5418">
        <f>YEAR(BD_PONDERACIONES[[#This Row],[Fecha Ejecución del Ticket]])</f>
        <v>2023</v>
      </c>
      <c r="AA5418" t="str">
        <f t="shared" si="1193"/>
        <v>febrero</v>
      </c>
      <c r="AB5418">
        <f>YEAR(BD_PONDERACIONES[[#This Row],[Fecha de Inspección]])</f>
        <v>2023</v>
      </c>
      <c r="AC5418">
        <f t="shared" si="1194"/>
        <v>0.5</v>
      </c>
      <c r="AD5418">
        <f t="shared" si="1195"/>
        <v>0.5</v>
      </c>
      <c r="AE5418">
        <f t="shared" si="1196"/>
        <v>0.5</v>
      </c>
      <c r="AF5418">
        <f t="shared" si="1197"/>
        <v>0.5</v>
      </c>
      <c r="AG5418">
        <f t="shared" si="1198"/>
        <v>0.5</v>
      </c>
      <c r="AH5418">
        <f t="shared" si="1199"/>
        <v>0.5</v>
      </c>
      <c r="AI5418">
        <f t="shared" si="1200"/>
        <v>0.25</v>
      </c>
      <c r="AJ5418">
        <f t="shared" si="1201"/>
        <v>0.25</v>
      </c>
      <c r="AK5418">
        <f t="shared" si="1202"/>
        <v>0.5</v>
      </c>
      <c r="AL5418">
        <f t="shared" si="1203"/>
        <v>0.17499999999999999</v>
      </c>
      <c r="AM5418">
        <f t="shared" si="1204"/>
        <v>0.5</v>
      </c>
      <c r="AN5418" s="6">
        <f t="shared" si="1205"/>
        <v>0.93500000000000005</v>
      </c>
      <c r="AO5418" t="str">
        <f>VLOOKUP(BD_PONDERACIONES[[#This Row],[Comuna]],Tabla3[#All],2,0)</f>
        <v>Cordillera</v>
      </c>
    </row>
    <row r="5419" spans="1:41" x14ac:dyDescent="0.35">
      <c r="A5419" t="s">
        <v>24510</v>
      </c>
      <c r="B5419" t="s">
        <v>24511</v>
      </c>
      <c r="C5419" t="s">
        <v>24512</v>
      </c>
      <c r="D5419" s="5">
        <v>44982</v>
      </c>
      <c r="E5419" s="5">
        <v>44960</v>
      </c>
      <c r="F5419" t="s">
        <v>753</v>
      </c>
      <c r="G5419" t="s">
        <v>24513</v>
      </c>
      <c r="H5419" t="s">
        <v>1886</v>
      </c>
      <c r="J5419" t="s">
        <v>756</v>
      </c>
      <c r="K5419" t="s">
        <v>756</v>
      </c>
      <c r="L5419" t="s">
        <v>757</v>
      </c>
      <c r="M5419" t="s">
        <v>757</v>
      </c>
      <c r="N5419" t="s">
        <v>756</v>
      </c>
      <c r="O5419" t="s">
        <v>756</v>
      </c>
      <c r="P5419" t="s">
        <v>758</v>
      </c>
      <c r="Q5419" t="s">
        <v>759</v>
      </c>
      <c r="R5419" t="s">
        <v>759</v>
      </c>
      <c r="S5419" t="s">
        <v>757</v>
      </c>
      <c r="T5419" t="s">
        <v>757</v>
      </c>
      <c r="U5419" t="s">
        <v>757</v>
      </c>
      <c r="V5419" t="s">
        <v>756</v>
      </c>
      <c r="W5419" t="s">
        <v>756</v>
      </c>
      <c r="X5419" t="s">
        <v>24514</v>
      </c>
      <c r="Y5419" t="str">
        <f t="shared" si="1192"/>
        <v>febrero</v>
      </c>
      <c r="Z5419">
        <f>YEAR(BD_PONDERACIONES[[#This Row],[Fecha Ejecución del Ticket]])</f>
        <v>2023</v>
      </c>
      <c r="AA5419" t="str">
        <f t="shared" si="1193"/>
        <v>febrero</v>
      </c>
      <c r="AB5419">
        <f>YEAR(BD_PONDERACIONES[[#This Row],[Fecha de Inspección]])</f>
        <v>2023</v>
      </c>
      <c r="AC5419">
        <f t="shared" si="1194"/>
        <v>0.5</v>
      </c>
      <c r="AD5419">
        <f t="shared" si="1195"/>
        <v>0.5</v>
      </c>
      <c r="AE5419">
        <f t="shared" si="1196"/>
        <v>0.5</v>
      </c>
      <c r="AF5419">
        <f t="shared" si="1197"/>
        <v>0.5</v>
      </c>
      <c r="AG5419">
        <f t="shared" si="1198"/>
        <v>0.5</v>
      </c>
      <c r="AH5419">
        <f t="shared" si="1199"/>
        <v>0.5</v>
      </c>
      <c r="AI5419">
        <f t="shared" si="1200"/>
        <v>0.25</v>
      </c>
      <c r="AJ5419">
        <f t="shared" si="1201"/>
        <v>0.25</v>
      </c>
      <c r="AK5419">
        <f t="shared" si="1202"/>
        <v>0.5</v>
      </c>
      <c r="AL5419">
        <f t="shared" si="1203"/>
        <v>0.5</v>
      </c>
      <c r="AM5419">
        <f t="shared" si="1204"/>
        <v>0.5</v>
      </c>
      <c r="AN5419" s="6">
        <f t="shared" si="1205"/>
        <v>1</v>
      </c>
      <c r="AO5419" t="str">
        <f>VLOOKUP(BD_PONDERACIONES[[#This Row],[Comuna]],Tabla3[#All],2,0)</f>
        <v>Cordillera</v>
      </c>
    </row>
    <row r="5420" spans="1:41" x14ac:dyDescent="0.35">
      <c r="A5420" t="s">
        <v>24515</v>
      </c>
      <c r="B5420" t="s">
        <v>24516</v>
      </c>
      <c r="C5420" t="s">
        <v>24517</v>
      </c>
      <c r="D5420" s="5">
        <v>44982</v>
      </c>
      <c r="E5420" s="5">
        <v>44971</v>
      </c>
      <c r="F5420" t="s">
        <v>753</v>
      </c>
      <c r="G5420" t="s">
        <v>24518</v>
      </c>
      <c r="H5420" t="s">
        <v>1886</v>
      </c>
      <c r="J5420" t="s">
        <v>756</v>
      </c>
      <c r="K5420" t="s">
        <v>756</v>
      </c>
      <c r="L5420" t="s">
        <v>757</v>
      </c>
      <c r="M5420" t="s">
        <v>757</v>
      </c>
      <c r="N5420" t="s">
        <v>756</v>
      </c>
      <c r="O5420" t="s">
        <v>756</v>
      </c>
      <c r="P5420" t="s">
        <v>758</v>
      </c>
      <c r="Q5420" t="s">
        <v>759</v>
      </c>
      <c r="R5420" t="s">
        <v>759</v>
      </c>
      <c r="S5420" t="s">
        <v>757</v>
      </c>
      <c r="T5420" t="s">
        <v>757</v>
      </c>
      <c r="U5420" t="s">
        <v>757</v>
      </c>
      <c r="V5420" t="s">
        <v>756</v>
      </c>
      <c r="W5420" t="s">
        <v>756</v>
      </c>
      <c r="X5420" t="s">
        <v>24519</v>
      </c>
      <c r="Y5420" t="str">
        <f t="shared" si="1192"/>
        <v>febrero</v>
      </c>
      <c r="Z5420">
        <f>YEAR(BD_PONDERACIONES[[#This Row],[Fecha Ejecución del Ticket]])</f>
        <v>2023</v>
      </c>
      <c r="AA5420" t="str">
        <f t="shared" si="1193"/>
        <v>febrero</v>
      </c>
      <c r="AB5420">
        <f>YEAR(BD_PONDERACIONES[[#This Row],[Fecha de Inspección]])</f>
        <v>2023</v>
      </c>
      <c r="AC5420">
        <f t="shared" si="1194"/>
        <v>0.5</v>
      </c>
      <c r="AD5420">
        <f t="shared" si="1195"/>
        <v>0.5</v>
      </c>
      <c r="AE5420">
        <f t="shared" si="1196"/>
        <v>0.5</v>
      </c>
      <c r="AF5420">
        <f t="shared" si="1197"/>
        <v>0.5</v>
      </c>
      <c r="AG5420">
        <f t="shared" si="1198"/>
        <v>0.5</v>
      </c>
      <c r="AH5420">
        <f t="shared" si="1199"/>
        <v>0.5</v>
      </c>
      <c r="AI5420">
        <f t="shared" si="1200"/>
        <v>0.25</v>
      </c>
      <c r="AJ5420">
        <f t="shared" si="1201"/>
        <v>0.25</v>
      </c>
      <c r="AK5420">
        <f t="shared" si="1202"/>
        <v>0.5</v>
      </c>
      <c r="AL5420">
        <f t="shared" si="1203"/>
        <v>0.5</v>
      </c>
      <c r="AM5420">
        <f t="shared" si="1204"/>
        <v>0.5</v>
      </c>
      <c r="AN5420" s="6">
        <f t="shared" si="1205"/>
        <v>1</v>
      </c>
      <c r="AO5420" t="str">
        <f>VLOOKUP(BD_PONDERACIONES[[#This Row],[Comuna]],Tabla3[#All],2,0)</f>
        <v>Cordillera</v>
      </c>
    </row>
    <row r="5421" spans="1:41" x14ac:dyDescent="0.35">
      <c r="A5421" t="s">
        <v>24520</v>
      </c>
      <c r="B5421" t="s">
        <v>24521</v>
      </c>
      <c r="C5421" t="s">
        <v>24522</v>
      </c>
      <c r="D5421" s="5">
        <v>44982</v>
      </c>
      <c r="E5421" s="5">
        <v>44961</v>
      </c>
      <c r="F5421" t="s">
        <v>753</v>
      </c>
      <c r="G5421" t="s">
        <v>24523</v>
      </c>
      <c r="H5421" t="s">
        <v>1886</v>
      </c>
      <c r="J5421" t="s">
        <v>756</v>
      </c>
      <c r="K5421" t="s">
        <v>756</v>
      </c>
      <c r="L5421" t="s">
        <v>757</v>
      </c>
      <c r="M5421" t="s">
        <v>757</v>
      </c>
      <c r="N5421" t="s">
        <v>756</v>
      </c>
      <c r="O5421" t="s">
        <v>756</v>
      </c>
      <c r="P5421" t="s">
        <v>758</v>
      </c>
      <c r="Q5421" t="s">
        <v>759</v>
      </c>
      <c r="R5421" t="s">
        <v>759</v>
      </c>
      <c r="S5421" t="s">
        <v>757</v>
      </c>
      <c r="T5421" t="s">
        <v>757</v>
      </c>
      <c r="U5421" t="s">
        <v>757</v>
      </c>
      <c r="V5421" t="s">
        <v>756</v>
      </c>
      <c r="W5421" t="s">
        <v>756</v>
      </c>
      <c r="X5421" t="s">
        <v>24524</v>
      </c>
      <c r="Y5421" t="str">
        <f t="shared" si="1192"/>
        <v>febrero</v>
      </c>
      <c r="Z5421">
        <f>YEAR(BD_PONDERACIONES[[#This Row],[Fecha Ejecución del Ticket]])</f>
        <v>2023</v>
      </c>
      <c r="AA5421" t="str">
        <f t="shared" si="1193"/>
        <v>febrero</v>
      </c>
      <c r="AB5421">
        <f>YEAR(BD_PONDERACIONES[[#This Row],[Fecha de Inspección]])</f>
        <v>2023</v>
      </c>
      <c r="AC5421">
        <f t="shared" si="1194"/>
        <v>0.5</v>
      </c>
      <c r="AD5421">
        <f t="shared" si="1195"/>
        <v>0.5</v>
      </c>
      <c r="AE5421">
        <f t="shared" si="1196"/>
        <v>0.5</v>
      </c>
      <c r="AF5421">
        <f t="shared" si="1197"/>
        <v>0.5</v>
      </c>
      <c r="AG5421">
        <f t="shared" si="1198"/>
        <v>0.5</v>
      </c>
      <c r="AH5421">
        <f t="shared" si="1199"/>
        <v>0.5</v>
      </c>
      <c r="AI5421">
        <f t="shared" si="1200"/>
        <v>0.25</v>
      </c>
      <c r="AJ5421">
        <f t="shared" si="1201"/>
        <v>0.25</v>
      </c>
      <c r="AK5421">
        <f t="shared" si="1202"/>
        <v>0.5</v>
      </c>
      <c r="AL5421">
        <f t="shared" si="1203"/>
        <v>0.5</v>
      </c>
      <c r="AM5421">
        <f t="shared" si="1204"/>
        <v>0.5</v>
      </c>
      <c r="AN5421" s="6">
        <f t="shared" si="1205"/>
        <v>1</v>
      </c>
      <c r="AO5421" t="str">
        <f>VLOOKUP(BD_PONDERACIONES[[#This Row],[Comuna]],Tabla3[#All],2,0)</f>
        <v>Cordillera</v>
      </c>
    </row>
    <row r="5422" spans="1:41" x14ac:dyDescent="0.35">
      <c r="A5422" t="s">
        <v>24525</v>
      </c>
      <c r="B5422" t="s">
        <v>24526</v>
      </c>
      <c r="C5422" t="s">
        <v>24527</v>
      </c>
      <c r="D5422" s="5">
        <v>44982</v>
      </c>
      <c r="E5422" s="5">
        <v>44961</v>
      </c>
      <c r="F5422" t="s">
        <v>753</v>
      </c>
      <c r="G5422" t="s">
        <v>24528</v>
      </c>
      <c r="H5422" t="s">
        <v>1886</v>
      </c>
      <c r="J5422" t="s">
        <v>756</v>
      </c>
      <c r="K5422" t="s">
        <v>756</v>
      </c>
      <c r="L5422" t="s">
        <v>773</v>
      </c>
      <c r="M5422" t="s">
        <v>773</v>
      </c>
      <c r="N5422" t="s">
        <v>756</v>
      </c>
      <c r="O5422" t="s">
        <v>756</v>
      </c>
      <c r="P5422" t="s">
        <v>758</v>
      </c>
      <c r="Q5422" t="s">
        <v>759</v>
      </c>
      <c r="R5422" t="s">
        <v>759</v>
      </c>
      <c r="S5422" t="s">
        <v>757</v>
      </c>
      <c r="T5422" t="s">
        <v>757</v>
      </c>
      <c r="U5422" t="s">
        <v>757</v>
      </c>
      <c r="V5422" t="s">
        <v>756</v>
      </c>
      <c r="W5422" t="s">
        <v>756</v>
      </c>
      <c r="X5422" t="s">
        <v>24529</v>
      </c>
      <c r="Y5422" t="str">
        <f t="shared" si="1192"/>
        <v>febrero</v>
      </c>
      <c r="Z5422">
        <f>YEAR(BD_PONDERACIONES[[#This Row],[Fecha Ejecución del Ticket]])</f>
        <v>2023</v>
      </c>
      <c r="AA5422" t="str">
        <f t="shared" si="1193"/>
        <v>febrero</v>
      </c>
      <c r="AB5422">
        <f>YEAR(BD_PONDERACIONES[[#This Row],[Fecha de Inspección]])</f>
        <v>2023</v>
      </c>
      <c r="AC5422">
        <f t="shared" si="1194"/>
        <v>0.5</v>
      </c>
      <c r="AD5422">
        <f t="shared" si="1195"/>
        <v>0.5</v>
      </c>
      <c r="AE5422">
        <f t="shared" si="1196"/>
        <v>0</v>
      </c>
      <c r="AF5422">
        <f t="shared" si="1197"/>
        <v>0</v>
      </c>
      <c r="AG5422">
        <f t="shared" si="1198"/>
        <v>0.5</v>
      </c>
      <c r="AH5422">
        <f t="shared" si="1199"/>
        <v>0.5</v>
      </c>
      <c r="AI5422">
        <f t="shared" si="1200"/>
        <v>0.25</v>
      </c>
      <c r="AJ5422">
        <f t="shared" si="1201"/>
        <v>0.25</v>
      </c>
      <c r="AK5422">
        <f t="shared" si="1202"/>
        <v>0.5</v>
      </c>
      <c r="AL5422">
        <f t="shared" si="1203"/>
        <v>0.5</v>
      </c>
      <c r="AM5422">
        <f t="shared" si="1204"/>
        <v>0.5</v>
      </c>
      <c r="AN5422" s="6">
        <f t="shared" si="1205"/>
        <v>0.7</v>
      </c>
      <c r="AO5422" t="str">
        <f>VLOOKUP(BD_PONDERACIONES[[#This Row],[Comuna]],Tabla3[#All],2,0)</f>
        <v>Cordillera</v>
      </c>
    </row>
    <row r="5423" spans="1:41" x14ac:dyDescent="0.35">
      <c r="A5423" t="s">
        <v>24530</v>
      </c>
      <c r="B5423" t="s">
        <v>24531</v>
      </c>
      <c r="C5423" t="s">
        <v>24532</v>
      </c>
      <c r="D5423" s="5">
        <v>44982</v>
      </c>
      <c r="E5423" s="5">
        <v>44961</v>
      </c>
      <c r="F5423" t="s">
        <v>753</v>
      </c>
      <c r="G5423" t="s">
        <v>24533</v>
      </c>
      <c r="H5423" t="s">
        <v>1886</v>
      </c>
      <c r="J5423" t="s">
        <v>756</v>
      </c>
      <c r="K5423" t="s">
        <v>756</v>
      </c>
      <c r="L5423" t="s">
        <v>757</v>
      </c>
      <c r="M5423" t="s">
        <v>757</v>
      </c>
      <c r="N5423" t="s">
        <v>756</v>
      </c>
      <c r="O5423" t="s">
        <v>756</v>
      </c>
      <c r="P5423" t="s">
        <v>758</v>
      </c>
      <c r="Q5423" t="s">
        <v>759</v>
      </c>
      <c r="R5423" t="s">
        <v>759</v>
      </c>
      <c r="S5423" t="s">
        <v>757</v>
      </c>
      <c r="T5423" t="s">
        <v>757</v>
      </c>
      <c r="U5423" t="s">
        <v>757</v>
      </c>
      <c r="V5423" t="s">
        <v>756</v>
      </c>
      <c r="W5423" t="s">
        <v>756</v>
      </c>
      <c r="X5423" t="s">
        <v>8238</v>
      </c>
      <c r="Y5423" t="str">
        <f t="shared" si="1192"/>
        <v>febrero</v>
      </c>
      <c r="Z5423">
        <f>YEAR(BD_PONDERACIONES[[#This Row],[Fecha Ejecución del Ticket]])</f>
        <v>2023</v>
      </c>
      <c r="AA5423" t="str">
        <f t="shared" si="1193"/>
        <v>febrero</v>
      </c>
      <c r="AB5423">
        <f>YEAR(BD_PONDERACIONES[[#This Row],[Fecha de Inspección]])</f>
        <v>2023</v>
      </c>
      <c r="AC5423">
        <f t="shared" si="1194"/>
        <v>0.5</v>
      </c>
      <c r="AD5423">
        <f t="shared" si="1195"/>
        <v>0.5</v>
      </c>
      <c r="AE5423">
        <f t="shared" si="1196"/>
        <v>0.5</v>
      </c>
      <c r="AF5423">
        <f t="shared" si="1197"/>
        <v>0.5</v>
      </c>
      <c r="AG5423">
        <f t="shared" si="1198"/>
        <v>0.5</v>
      </c>
      <c r="AH5423">
        <f t="shared" si="1199"/>
        <v>0.5</v>
      </c>
      <c r="AI5423">
        <f t="shared" si="1200"/>
        <v>0.25</v>
      </c>
      <c r="AJ5423">
        <f t="shared" si="1201"/>
        <v>0.25</v>
      </c>
      <c r="AK5423">
        <f t="shared" si="1202"/>
        <v>0.5</v>
      </c>
      <c r="AL5423">
        <f t="shared" si="1203"/>
        <v>0.5</v>
      </c>
      <c r="AM5423">
        <f t="shared" si="1204"/>
        <v>0.5</v>
      </c>
      <c r="AN5423" s="6">
        <f t="shared" si="1205"/>
        <v>1</v>
      </c>
      <c r="AO5423" t="str">
        <f>VLOOKUP(BD_PONDERACIONES[[#This Row],[Comuna]],Tabla3[#All],2,0)</f>
        <v>Cordillera</v>
      </c>
    </row>
    <row r="5424" spans="1:41" x14ac:dyDescent="0.35">
      <c r="A5424" t="s">
        <v>24534</v>
      </c>
      <c r="B5424" t="s">
        <v>24535</v>
      </c>
      <c r="C5424" t="s">
        <v>24536</v>
      </c>
      <c r="D5424" s="5">
        <v>44982</v>
      </c>
      <c r="E5424" s="5">
        <v>44958</v>
      </c>
      <c r="F5424" t="s">
        <v>753</v>
      </c>
      <c r="G5424" t="s">
        <v>24537</v>
      </c>
      <c r="H5424" t="s">
        <v>1886</v>
      </c>
      <c r="J5424" t="s">
        <v>756</v>
      </c>
      <c r="K5424" t="s">
        <v>756</v>
      </c>
      <c r="L5424" t="s">
        <v>757</v>
      </c>
      <c r="M5424" t="s">
        <v>757</v>
      </c>
      <c r="N5424" t="s">
        <v>756</v>
      </c>
      <c r="O5424" t="s">
        <v>756</v>
      </c>
      <c r="P5424" t="s">
        <v>758</v>
      </c>
      <c r="Q5424" t="s">
        <v>759</v>
      </c>
      <c r="R5424" t="s">
        <v>759</v>
      </c>
      <c r="S5424" t="s">
        <v>757</v>
      </c>
      <c r="T5424" t="s">
        <v>757</v>
      </c>
      <c r="U5424" t="s">
        <v>757</v>
      </c>
      <c r="V5424" t="s">
        <v>756</v>
      </c>
      <c r="W5424" t="s">
        <v>756</v>
      </c>
      <c r="X5424" t="s">
        <v>24538</v>
      </c>
      <c r="Y5424" t="str">
        <f t="shared" si="1192"/>
        <v>febrero</v>
      </c>
      <c r="Z5424">
        <f>YEAR(BD_PONDERACIONES[[#This Row],[Fecha Ejecución del Ticket]])</f>
        <v>2023</v>
      </c>
      <c r="AA5424" t="str">
        <f t="shared" si="1193"/>
        <v>febrero</v>
      </c>
      <c r="AB5424">
        <f>YEAR(BD_PONDERACIONES[[#This Row],[Fecha de Inspección]])</f>
        <v>2023</v>
      </c>
      <c r="AC5424">
        <f t="shared" si="1194"/>
        <v>0.5</v>
      </c>
      <c r="AD5424">
        <f t="shared" si="1195"/>
        <v>0.5</v>
      </c>
      <c r="AE5424">
        <f t="shared" si="1196"/>
        <v>0.5</v>
      </c>
      <c r="AF5424">
        <f t="shared" si="1197"/>
        <v>0.5</v>
      </c>
      <c r="AG5424">
        <f t="shared" si="1198"/>
        <v>0.5</v>
      </c>
      <c r="AH5424">
        <f t="shared" si="1199"/>
        <v>0.5</v>
      </c>
      <c r="AI5424">
        <f t="shared" si="1200"/>
        <v>0.25</v>
      </c>
      <c r="AJ5424">
        <f t="shared" si="1201"/>
        <v>0.25</v>
      </c>
      <c r="AK5424">
        <f t="shared" si="1202"/>
        <v>0.5</v>
      </c>
      <c r="AL5424">
        <f t="shared" si="1203"/>
        <v>0.5</v>
      </c>
      <c r="AM5424">
        <f t="shared" si="1204"/>
        <v>0.5</v>
      </c>
      <c r="AN5424" s="6">
        <f t="shared" si="1205"/>
        <v>1</v>
      </c>
      <c r="AO5424" t="str">
        <f>VLOOKUP(BD_PONDERACIONES[[#This Row],[Comuna]],Tabla3[#All],2,0)</f>
        <v>Cordillera</v>
      </c>
    </row>
    <row r="5425" spans="1:41" x14ac:dyDescent="0.35">
      <c r="A5425" t="s">
        <v>24539</v>
      </c>
      <c r="B5425" t="s">
        <v>24540</v>
      </c>
      <c r="C5425" t="s">
        <v>24541</v>
      </c>
      <c r="D5425" s="5">
        <v>44982</v>
      </c>
      <c r="E5425" s="5">
        <v>44963</v>
      </c>
      <c r="F5425" t="s">
        <v>753</v>
      </c>
      <c r="G5425" t="s">
        <v>24542</v>
      </c>
      <c r="H5425" t="s">
        <v>1886</v>
      </c>
      <c r="J5425" t="s">
        <v>756</v>
      </c>
      <c r="K5425" t="s">
        <v>756</v>
      </c>
      <c r="L5425" t="s">
        <v>773</v>
      </c>
      <c r="M5425" t="s">
        <v>773</v>
      </c>
      <c r="N5425" t="s">
        <v>756</v>
      </c>
      <c r="O5425" t="s">
        <v>756</v>
      </c>
      <c r="P5425" t="s">
        <v>758</v>
      </c>
      <c r="Q5425" t="s">
        <v>759</v>
      </c>
      <c r="R5425" t="s">
        <v>759</v>
      </c>
      <c r="S5425" t="s">
        <v>757</v>
      </c>
      <c r="T5425" t="s">
        <v>757</v>
      </c>
      <c r="U5425" t="s">
        <v>757</v>
      </c>
      <c r="V5425" t="s">
        <v>756</v>
      </c>
      <c r="W5425" t="s">
        <v>756</v>
      </c>
      <c r="X5425" t="s">
        <v>24543</v>
      </c>
      <c r="Y5425" t="str">
        <f t="shared" si="1192"/>
        <v>febrero</v>
      </c>
      <c r="Z5425">
        <f>YEAR(BD_PONDERACIONES[[#This Row],[Fecha Ejecución del Ticket]])</f>
        <v>2023</v>
      </c>
      <c r="AA5425" t="str">
        <f t="shared" si="1193"/>
        <v>febrero</v>
      </c>
      <c r="AB5425">
        <f>YEAR(BD_PONDERACIONES[[#This Row],[Fecha de Inspección]])</f>
        <v>2023</v>
      </c>
      <c r="AC5425">
        <f t="shared" si="1194"/>
        <v>0.5</v>
      </c>
      <c r="AD5425">
        <f t="shared" si="1195"/>
        <v>0.5</v>
      </c>
      <c r="AE5425">
        <f t="shared" si="1196"/>
        <v>0</v>
      </c>
      <c r="AF5425">
        <f t="shared" si="1197"/>
        <v>0</v>
      </c>
      <c r="AG5425">
        <f t="shared" si="1198"/>
        <v>0.5</v>
      </c>
      <c r="AH5425">
        <f t="shared" si="1199"/>
        <v>0.5</v>
      </c>
      <c r="AI5425">
        <f t="shared" si="1200"/>
        <v>0.25</v>
      </c>
      <c r="AJ5425">
        <f t="shared" si="1201"/>
        <v>0.25</v>
      </c>
      <c r="AK5425">
        <f t="shared" si="1202"/>
        <v>0.5</v>
      </c>
      <c r="AL5425">
        <f t="shared" si="1203"/>
        <v>0.5</v>
      </c>
      <c r="AM5425">
        <f t="shared" si="1204"/>
        <v>0.5</v>
      </c>
      <c r="AN5425" s="6">
        <f t="shared" si="1205"/>
        <v>0.7</v>
      </c>
      <c r="AO5425" t="str">
        <f>VLOOKUP(BD_PONDERACIONES[[#This Row],[Comuna]],Tabla3[#All],2,0)</f>
        <v>Cordillera</v>
      </c>
    </row>
    <row r="5426" spans="1:41" x14ac:dyDescent="0.35">
      <c r="A5426" t="s">
        <v>24544</v>
      </c>
      <c r="B5426" t="s">
        <v>24545</v>
      </c>
      <c r="C5426" t="s">
        <v>24546</v>
      </c>
      <c r="D5426" s="5">
        <v>44982</v>
      </c>
      <c r="E5426" s="5">
        <v>44963</v>
      </c>
      <c r="F5426" t="s">
        <v>753</v>
      </c>
      <c r="G5426" t="s">
        <v>24547</v>
      </c>
      <c r="H5426" t="s">
        <v>1886</v>
      </c>
      <c r="J5426" t="s">
        <v>756</v>
      </c>
      <c r="K5426" t="s">
        <v>756</v>
      </c>
      <c r="L5426" t="s">
        <v>757</v>
      </c>
      <c r="M5426" t="s">
        <v>757</v>
      </c>
      <c r="N5426" t="s">
        <v>756</v>
      </c>
      <c r="O5426" t="s">
        <v>756</v>
      </c>
      <c r="P5426" t="s">
        <v>758</v>
      </c>
      <c r="Q5426" t="s">
        <v>759</v>
      </c>
      <c r="R5426" t="s">
        <v>759</v>
      </c>
      <c r="S5426" t="s">
        <v>757</v>
      </c>
      <c r="T5426" t="s">
        <v>757</v>
      </c>
      <c r="U5426" t="s">
        <v>757</v>
      </c>
      <c r="V5426" t="s">
        <v>756</v>
      </c>
      <c r="W5426" t="s">
        <v>756</v>
      </c>
      <c r="X5426" t="s">
        <v>9040</v>
      </c>
      <c r="Y5426" t="str">
        <f t="shared" si="1192"/>
        <v>febrero</v>
      </c>
      <c r="Z5426">
        <f>YEAR(BD_PONDERACIONES[[#This Row],[Fecha Ejecución del Ticket]])</f>
        <v>2023</v>
      </c>
      <c r="AA5426" t="str">
        <f t="shared" si="1193"/>
        <v>febrero</v>
      </c>
      <c r="AB5426">
        <f>YEAR(BD_PONDERACIONES[[#This Row],[Fecha de Inspección]])</f>
        <v>2023</v>
      </c>
      <c r="AC5426">
        <f t="shared" si="1194"/>
        <v>0.5</v>
      </c>
      <c r="AD5426">
        <f t="shared" si="1195"/>
        <v>0.5</v>
      </c>
      <c r="AE5426">
        <f t="shared" si="1196"/>
        <v>0.5</v>
      </c>
      <c r="AF5426">
        <f t="shared" si="1197"/>
        <v>0.5</v>
      </c>
      <c r="AG5426">
        <f t="shared" si="1198"/>
        <v>0.5</v>
      </c>
      <c r="AH5426">
        <f t="shared" si="1199"/>
        <v>0.5</v>
      </c>
      <c r="AI5426">
        <f t="shared" si="1200"/>
        <v>0.25</v>
      </c>
      <c r="AJ5426">
        <f t="shared" si="1201"/>
        <v>0.25</v>
      </c>
      <c r="AK5426">
        <f t="shared" si="1202"/>
        <v>0.5</v>
      </c>
      <c r="AL5426">
        <f t="shared" si="1203"/>
        <v>0.5</v>
      </c>
      <c r="AM5426">
        <f t="shared" si="1204"/>
        <v>0.5</v>
      </c>
      <c r="AN5426" s="6">
        <f t="shared" si="1205"/>
        <v>1</v>
      </c>
      <c r="AO5426" t="str">
        <f>VLOOKUP(BD_PONDERACIONES[[#This Row],[Comuna]],Tabla3[#All],2,0)</f>
        <v>Cordillera</v>
      </c>
    </row>
    <row r="5427" spans="1:41" x14ac:dyDescent="0.35">
      <c r="A5427" t="s">
        <v>24548</v>
      </c>
      <c r="B5427" t="s">
        <v>24549</v>
      </c>
      <c r="C5427" t="s">
        <v>24550</v>
      </c>
      <c r="D5427" s="5">
        <v>44982</v>
      </c>
      <c r="E5427" s="5">
        <v>44960</v>
      </c>
      <c r="F5427" t="s">
        <v>753</v>
      </c>
      <c r="G5427" t="s">
        <v>24551</v>
      </c>
      <c r="H5427" t="s">
        <v>1886</v>
      </c>
      <c r="J5427" t="s">
        <v>756</v>
      </c>
      <c r="K5427" t="s">
        <v>756</v>
      </c>
      <c r="L5427" t="s">
        <v>757</v>
      </c>
      <c r="M5427" t="s">
        <v>757</v>
      </c>
      <c r="N5427" t="s">
        <v>756</v>
      </c>
      <c r="O5427" t="s">
        <v>756</v>
      </c>
      <c r="P5427" t="s">
        <v>758</v>
      </c>
      <c r="Q5427" t="s">
        <v>759</v>
      </c>
      <c r="R5427" t="s">
        <v>759</v>
      </c>
      <c r="S5427" t="s">
        <v>757</v>
      </c>
      <c r="T5427" t="s">
        <v>757</v>
      </c>
      <c r="U5427" t="s">
        <v>757</v>
      </c>
      <c r="V5427" t="s">
        <v>768</v>
      </c>
      <c r="W5427" t="s">
        <v>756</v>
      </c>
      <c r="X5427" t="s">
        <v>8238</v>
      </c>
      <c r="Y5427" t="str">
        <f t="shared" si="1192"/>
        <v>febrero</v>
      </c>
      <c r="Z5427">
        <f>YEAR(BD_PONDERACIONES[[#This Row],[Fecha Ejecución del Ticket]])</f>
        <v>2023</v>
      </c>
      <c r="AA5427" t="str">
        <f t="shared" si="1193"/>
        <v>febrero</v>
      </c>
      <c r="AB5427">
        <f>YEAR(BD_PONDERACIONES[[#This Row],[Fecha de Inspección]])</f>
        <v>2023</v>
      </c>
      <c r="AC5427">
        <f t="shared" si="1194"/>
        <v>0.5</v>
      </c>
      <c r="AD5427">
        <f t="shared" si="1195"/>
        <v>0.5</v>
      </c>
      <c r="AE5427">
        <f t="shared" si="1196"/>
        <v>0.5</v>
      </c>
      <c r="AF5427">
        <f t="shared" si="1197"/>
        <v>0.5</v>
      </c>
      <c r="AG5427">
        <f t="shared" si="1198"/>
        <v>0.5</v>
      </c>
      <c r="AH5427">
        <f t="shared" si="1199"/>
        <v>0.5</v>
      </c>
      <c r="AI5427">
        <f t="shared" si="1200"/>
        <v>0.25</v>
      </c>
      <c r="AJ5427">
        <f t="shared" si="1201"/>
        <v>0.25</v>
      </c>
      <c r="AK5427">
        <f t="shared" si="1202"/>
        <v>0.5</v>
      </c>
      <c r="AL5427">
        <f t="shared" si="1203"/>
        <v>0.17499999999999999</v>
      </c>
      <c r="AM5427">
        <f t="shared" si="1204"/>
        <v>0.5</v>
      </c>
      <c r="AN5427" s="6">
        <f t="shared" si="1205"/>
        <v>0.93500000000000005</v>
      </c>
      <c r="AO5427" t="str">
        <f>VLOOKUP(BD_PONDERACIONES[[#This Row],[Comuna]],Tabla3[#All],2,0)</f>
        <v>Cordillera</v>
      </c>
    </row>
    <row r="5428" spans="1:41" x14ac:dyDescent="0.35">
      <c r="A5428" t="s">
        <v>24552</v>
      </c>
      <c r="B5428" t="s">
        <v>24553</v>
      </c>
      <c r="C5428" t="s">
        <v>24554</v>
      </c>
      <c r="D5428" s="5">
        <v>44982</v>
      </c>
      <c r="E5428" s="5">
        <v>44973</v>
      </c>
      <c r="F5428" t="s">
        <v>753</v>
      </c>
      <c r="G5428" t="s">
        <v>24555</v>
      </c>
      <c r="H5428" t="s">
        <v>1886</v>
      </c>
      <c r="J5428" t="s">
        <v>756</v>
      </c>
      <c r="K5428" t="s">
        <v>756</v>
      </c>
      <c r="L5428" t="s">
        <v>757</v>
      </c>
      <c r="M5428" t="s">
        <v>757</v>
      </c>
      <c r="N5428" t="s">
        <v>756</v>
      </c>
      <c r="O5428" t="s">
        <v>756</v>
      </c>
      <c r="P5428" t="s">
        <v>758</v>
      </c>
      <c r="Q5428" t="s">
        <v>759</v>
      </c>
      <c r="R5428" t="s">
        <v>759</v>
      </c>
      <c r="S5428" t="s">
        <v>757</v>
      </c>
      <c r="T5428" t="s">
        <v>757</v>
      </c>
      <c r="U5428" t="s">
        <v>757</v>
      </c>
      <c r="V5428" t="s">
        <v>768</v>
      </c>
      <c r="W5428" t="s">
        <v>768</v>
      </c>
      <c r="X5428" t="s">
        <v>24556</v>
      </c>
      <c r="Y5428" t="str">
        <f t="shared" si="1192"/>
        <v>febrero</v>
      </c>
      <c r="Z5428">
        <f>YEAR(BD_PONDERACIONES[[#This Row],[Fecha Ejecución del Ticket]])</f>
        <v>2023</v>
      </c>
      <c r="AA5428" t="str">
        <f t="shared" si="1193"/>
        <v>febrero</v>
      </c>
      <c r="AB5428">
        <f>YEAR(BD_PONDERACIONES[[#This Row],[Fecha de Inspección]])</f>
        <v>2023</v>
      </c>
      <c r="AC5428">
        <f t="shared" si="1194"/>
        <v>0.5</v>
      </c>
      <c r="AD5428">
        <f t="shared" si="1195"/>
        <v>0.5</v>
      </c>
      <c r="AE5428">
        <f t="shared" si="1196"/>
        <v>0.5</v>
      </c>
      <c r="AF5428">
        <f t="shared" si="1197"/>
        <v>0.5</v>
      </c>
      <c r="AG5428">
        <f t="shared" si="1198"/>
        <v>0.5</v>
      </c>
      <c r="AH5428">
        <f t="shared" si="1199"/>
        <v>0.5</v>
      </c>
      <c r="AI5428">
        <f t="shared" si="1200"/>
        <v>0.25</v>
      </c>
      <c r="AJ5428">
        <f t="shared" si="1201"/>
        <v>0.25</v>
      </c>
      <c r="AK5428">
        <f t="shared" si="1202"/>
        <v>0.5</v>
      </c>
      <c r="AL5428">
        <f t="shared" si="1203"/>
        <v>0.17499999999999999</v>
      </c>
      <c r="AM5428">
        <f t="shared" si="1204"/>
        <v>0.17499999999999999</v>
      </c>
      <c r="AN5428" s="6">
        <f t="shared" si="1205"/>
        <v>0.87</v>
      </c>
      <c r="AO5428" t="str">
        <f>VLOOKUP(BD_PONDERACIONES[[#This Row],[Comuna]],Tabla3[#All],2,0)</f>
        <v>Cordillera</v>
      </c>
    </row>
    <row r="5429" spans="1:41" x14ac:dyDescent="0.35">
      <c r="A5429" t="s">
        <v>24557</v>
      </c>
      <c r="B5429" t="s">
        <v>24558</v>
      </c>
      <c r="C5429" t="s">
        <v>24559</v>
      </c>
      <c r="D5429" s="5">
        <v>44982</v>
      </c>
      <c r="E5429" s="5">
        <v>44964</v>
      </c>
      <c r="F5429" t="s">
        <v>753</v>
      </c>
      <c r="G5429" t="s">
        <v>24560</v>
      </c>
      <c r="H5429" t="s">
        <v>1886</v>
      </c>
      <c r="J5429" t="s">
        <v>756</v>
      </c>
      <c r="K5429" t="s">
        <v>756</v>
      </c>
      <c r="L5429" t="s">
        <v>757</v>
      </c>
      <c r="M5429" t="s">
        <v>757</v>
      </c>
      <c r="N5429" t="s">
        <v>756</v>
      </c>
      <c r="O5429" t="s">
        <v>756</v>
      </c>
      <c r="P5429" t="s">
        <v>758</v>
      </c>
      <c r="Q5429" t="s">
        <v>759</v>
      </c>
      <c r="R5429" t="s">
        <v>759</v>
      </c>
      <c r="S5429" t="s">
        <v>757</v>
      </c>
      <c r="T5429" t="s">
        <v>757</v>
      </c>
      <c r="U5429" t="s">
        <v>757</v>
      </c>
      <c r="V5429" t="s">
        <v>904</v>
      </c>
      <c r="W5429" t="s">
        <v>756</v>
      </c>
      <c r="X5429" t="s">
        <v>24561</v>
      </c>
      <c r="Y5429" t="str">
        <f t="shared" si="1192"/>
        <v>febrero</v>
      </c>
      <c r="Z5429">
        <f>YEAR(BD_PONDERACIONES[[#This Row],[Fecha Ejecución del Ticket]])</f>
        <v>2023</v>
      </c>
      <c r="AA5429" t="str">
        <f t="shared" si="1193"/>
        <v>febrero</v>
      </c>
      <c r="AB5429">
        <f>YEAR(BD_PONDERACIONES[[#This Row],[Fecha de Inspección]])</f>
        <v>2023</v>
      </c>
      <c r="AC5429">
        <f t="shared" si="1194"/>
        <v>0.5</v>
      </c>
      <c r="AD5429">
        <f t="shared" si="1195"/>
        <v>0.5</v>
      </c>
      <c r="AE5429">
        <f t="shared" si="1196"/>
        <v>0.5</v>
      </c>
      <c r="AF5429">
        <f t="shared" si="1197"/>
        <v>0.5</v>
      </c>
      <c r="AG5429">
        <f t="shared" si="1198"/>
        <v>0.5</v>
      </c>
      <c r="AH5429">
        <f t="shared" si="1199"/>
        <v>0.5</v>
      </c>
      <c r="AI5429">
        <f t="shared" si="1200"/>
        <v>0.25</v>
      </c>
      <c r="AJ5429">
        <f t="shared" si="1201"/>
        <v>0.25</v>
      </c>
      <c r="AK5429">
        <f t="shared" si="1202"/>
        <v>0.5</v>
      </c>
      <c r="AL5429">
        <f t="shared" si="1203"/>
        <v>0.32500000000000001</v>
      </c>
      <c r="AM5429">
        <f t="shared" si="1204"/>
        <v>0.5</v>
      </c>
      <c r="AN5429" s="6">
        <f t="shared" si="1205"/>
        <v>0.96500000000000008</v>
      </c>
      <c r="AO5429" t="str">
        <f>VLOOKUP(BD_PONDERACIONES[[#This Row],[Comuna]],Tabla3[#All],2,0)</f>
        <v>Cordillera</v>
      </c>
    </row>
    <row r="5430" spans="1:41" x14ac:dyDescent="0.35">
      <c r="A5430" t="s">
        <v>24562</v>
      </c>
      <c r="B5430" t="s">
        <v>24563</v>
      </c>
      <c r="C5430" t="s">
        <v>24564</v>
      </c>
      <c r="D5430" s="5">
        <v>44982</v>
      </c>
      <c r="E5430" s="5">
        <v>44968</v>
      </c>
      <c r="F5430" t="s">
        <v>753</v>
      </c>
      <c r="G5430" t="s">
        <v>24565</v>
      </c>
      <c r="H5430" t="s">
        <v>1886</v>
      </c>
      <c r="J5430" t="s">
        <v>756</v>
      </c>
      <c r="K5430" t="s">
        <v>756</v>
      </c>
      <c r="L5430" t="s">
        <v>757</v>
      </c>
      <c r="M5430" t="s">
        <v>757</v>
      </c>
      <c r="N5430" t="s">
        <v>756</v>
      </c>
      <c r="O5430" t="s">
        <v>756</v>
      </c>
      <c r="P5430" t="s">
        <v>758</v>
      </c>
      <c r="Q5430" t="s">
        <v>759</v>
      </c>
      <c r="R5430" t="s">
        <v>759</v>
      </c>
      <c r="S5430" t="s">
        <v>757</v>
      </c>
      <c r="T5430" t="s">
        <v>757</v>
      </c>
      <c r="U5430" t="s">
        <v>757</v>
      </c>
      <c r="V5430" t="s">
        <v>756</v>
      </c>
      <c r="W5430" t="s">
        <v>756</v>
      </c>
      <c r="X5430" t="s">
        <v>24556</v>
      </c>
      <c r="Y5430" t="str">
        <f t="shared" si="1192"/>
        <v>febrero</v>
      </c>
      <c r="Z5430">
        <f>YEAR(BD_PONDERACIONES[[#This Row],[Fecha Ejecución del Ticket]])</f>
        <v>2023</v>
      </c>
      <c r="AA5430" t="str">
        <f t="shared" si="1193"/>
        <v>febrero</v>
      </c>
      <c r="AB5430">
        <f>YEAR(BD_PONDERACIONES[[#This Row],[Fecha de Inspección]])</f>
        <v>2023</v>
      </c>
      <c r="AC5430">
        <f t="shared" si="1194"/>
        <v>0.5</v>
      </c>
      <c r="AD5430">
        <f t="shared" si="1195"/>
        <v>0.5</v>
      </c>
      <c r="AE5430">
        <f t="shared" si="1196"/>
        <v>0.5</v>
      </c>
      <c r="AF5430">
        <f t="shared" si="1197"/>
        <v>0.5</v>
      </c>
      <c r="AG5430">
        <f t="shared" si="1198"/>
        <v>0.5</v>
      </c>
      <c r="AH5430">
        <f t="shared" si="1199"/>
        <v>0.5</v>
      </c>
      <c r="AI5430">
        <f t="shared" si="1200"/>
        <v>0.25</v>
      </c>
      <c r="AJ5430">
        <f t="shared" si="1201"/>
        <v>0.25</v>
      </c>
      <c r="AK5430">
        <f t="shared" si="1202"/>
        <v>0.5</v>
      </c>
      <c r="AL5430">
        <f t="shared" si="1203"/>
        <v>0.5</v>
      </c>
      <c r="AM5430">
        <f t="shared" si="1204"/>
        <v>0.5</v>
      </c>
      <c r="AN5430" s="6">
        <f t="shared" si="1205"/>
        <v>1</v>
      </c>
      <c r="AO5430" t="str">
        <f>VLOOKUP(BD_PONDERACIONES[[#This Row],[Comuna]],Tabla3[#All],2,0)</f>
        <v>Cordillera</v>
      </c>
    </row>
    <row r="5431" spans="1:41" x14ac:dyDescent="0.35">
      <c r="A5431" t="s">
        <v>24566</v>
      </c>
      <c r="B5431" t="s">
        <v>24567</v>
      </c>
      <c r="C5431" t="s">
        <v>24568</v>
      </c>
      <c r="D5431" s="5">
        <v>44982</v>
      </c>
      <c r="E5431" s="5">
        <v>44969</v>
      </c>
      <c r="F5431" t="s">
        <v>753</v>
      </c>
      <c r="G5431" t="s">
        <v>24569</v>
      </c>
      <c r="H5431" t="s">
        <v>1886</v>
      </c>
      <c r="J5431" t="s">
        <v>756</v>
      </c>
      <c r="K5431" t="s">
        <v>756</v>
      </c>
      <c r="L5431" t="s">
        <v>757</v>
      </c>
      <c r="M5431" t="s">
        <v>757</v>
      </c>
      <c r="N5431" t="s">
        <v>756</v>
      </c>
      <c r="O5431" t="s">
        <v>756</v>
      </c>
      <c r="P5431" t="s">
        <v>758</v>
      </c>
      <c r="Q5431" t="s">
        <v>759</v>
      </c>
      <c r="R5431" t="s">
        <v>759</v>
      </c>
      <c r="S5431" t="s">
        <v>757</v>
      </c>
      <c r="T5431" t="s">
        <v>757</v>
      </c>
      <c r="U5431" t="s">
        <v>757</v>
      </c>
      <c r="V5431" t="s">
        <v>756</v>
      </c>
      <c r="W5431" t="s">
        <v>756</v>
      </c>
      <c r="X5431" t="s">
        <v>24556</v>
      </c>
      <c r="Y5431" t="str">
        <f t="shared" si="1192"/>
        <v>febrero</v>
      </c>
      <c r="Z5431">
        <f>YEAR(BD_PONDERACIONES[[#This Row],[Fecha Ejecución del Ticket]])</f>
        <v>2023</v>
      </c>
      <c r="AA5431" t="str">
        <f t="shared" si="1193"/>
        <v>febrero</v>
      </c>
      <c r="AB5431">
        <f>YEAR(BD_PONDERACIONES[[#This Row],[Fecha de Inspección]])</f>
        <v>2023</v>
      </c>
      <c r="AC5431">
        <f t="shared" si="1194"/>
        <v>0.5</v>
      </c>
      <c r="AD5431">
        <f t="shared" si="1195"/>
        <v>0.5</v>
      </c>
      <c r="AE5431">
        <f t="shared" si="1196"/>
        <v>0.5</v>
      </c>
      <c r="AF5431">
        <f t="shared" si="1197"/>
        <v>0.5</v>
      </c>
      <c r="AG5431">
        <f t="shared" si="1198"/>
        <v>0.5</v>
      </c>
      <c r="AH5431">
        <f t="shared" si="1199"/>
        <v>0.5</v>
      </c>
      <c r="AI5431">
        <f t="shared" si="1200"/>
        <v>0.25</v>
      </c>
      <c r="AJ5431">
        <f t="shared" si="1201"/>
        <v>0.25</v>
      </c>
      <c r="AK5431">
        <f t="shared" si="1202"/>
        <v>0.5</v>
      </c>
      <c r="AL5431">
        <f t="shared" si="1203"/>
        <v>0.5</v>
      </c>
      <c r="AM5431">
        <f t="shared" si="1204"/>
        <v>0.5</v>
      </c>
      <c r="AN5431" s="6">
        <f t="shared" si="1205"/>
        <v>1</v>
      </c>
      <c r="AO5431" t="str">
        <f>VLOOKUP(BD_PONDERACIONES[[#This Row],[Comuna]],Tabla3[#All],2,0)</f>
        <v>Cordillera</v>
      </c>
    </row>
    <row r="5432" spans="1:41" x14ac:dyDescent="0.35">
      <c r="A5432" t="s">
        <v>24437</v>
      </c>
      <c r="B5432" t="s">
        <v>24438</v>
      </c>
      <c r="C5432" t="s">
        <v>24439</v>
      </c>
      <c r="D5432" s="5">
        <v>44984</v>
      </c>
      <c r="E5432" s="5">
        <v>44937</v>
      </c>
      <c r="F5432" t="s">
        <v>763</v>
      </c>
      <c r="G5432" t="s">
        <v>24440</v>
      </c>
      <c r="H5432" t="s">
        <v>3795</v>
      </c>
      <c r="J5432" t="s">
        <v>756</v>
      </c>
      <c r="K5432" t="s">
        <v>756</v>
      </c>
      <c r="L5432" t="s">
        <v>757</v>
      </c>
      <c r="M5432" t="s">
        <v>757</v>
      </c>
      <c r="N5432" t="s">
        <v>756</v>
      </c>
      <c r="O5432" t="s">
        <v>756</v>
      </c>
      <c r="P5432" t="s">
        <v>758</v>
      </c>
      <c r="Q5432" t="s">
        <v>759</v>
      </c>
      <c r="R5432" t="s">
        <v>759</v>
      </c>
      <c r="S5432" t="s">
        <v>757</v>
      </c>
      <c r="T5432" t="s">
        <v>757</v>
      </c>
      <c r="U5432" t="s">
        <v>757</v>
      </c>
      <c r="V5432" t="s">
        <v>756</v>
      </c>
      <c r="W5432" t="s">
        <v>756</v>
      </c>
      <c r="X5432" t="s">
        <v>24441</v>
      </c>
      <c r="Y5432" t="str">
        <f t="shared" si="1192"/>
        <v>enero</v>
      </c>
      <c r="Z5432">
        <f>YEAR(BD_PONDERACIONES[[#This Row],[Fecha Ejecución del Ticket]])</f>
        <v>2023</v>
      </c>
      <c r="AA5432" t="str">
        <f t="shared" si="1193"/>
        <v>febrero</v>
      </c>
      <c r="AB5432">
        <f>YEAR(BD_PONDERACIONES[[#This Row],[Fecha de Inspección]])</f>
        <v>2023</v>
      </c>
      <c r="AC5432">
        <f t="shared" si="1194"/>
        <v>0.5</v>
      </c>
      <c r="AD5432">
        <f t="shared" si="1195"/>
        <v>0.5</v>
      </c>
      <c r="AE5432">
        <f t="shared" si="1196"/>
        <v>0.5</v>
      </c>
      <c r="AF5432">
        <f t="shared" si="1197"/>
        <v>0.5</v>
      </c>
      <c r="AG5432">
        <f t="shared" si="1198"/>
        <v>0.5</v>
      </c>
      <c r="AH5432">
        <f t="shared" si="1199"/>
        <v>0.5</v>
      </c>
      <c r="AI5432">
        <f t="shared" si="1200"/>
        <v>0.25</v>
      </c>
      <c r="AJ5432">
        <f t="shared" si="1201"/>
        <v>0.25</v>
      </c>
      <c r="AK5432">
        <f t="shared" si="1202"/>
        <v>0.5</v>
      </c>
      <c r="AL5432">
        <f t="shared" si="1203"/>
        <v>0.5</v>
      </c>
      <c r="AM5432">
        <f t="shared" si="1204"/>
        <v>0.5</v>
      </c>
      <c r="AN5432" s="6">
        <f t="shared" si="1205"/>
        <v>1</v>
      </c>
      <c r="AO5432" t="str">
        <f>VLOOKUP(BD_PONDERACIONES[[#This Row],[Comuna]],Tabla3[#All],2,0)</f>
        <v>Cordillera</v>
      </c>
    </row>
    <row r="5433" spans="1:41" x14ac:dyDescent="0.35">
      <c r="A5433" t="s">
        <v>24442</v>
      </c>
      <c r="B5433" t="s">
        <v>24443</v>
      </c>
      <c r="C5433" t="s">
        <v>24444</v>
      </c>
      <c r="D5433" s="5">
        <v>44984</v>
      </c>
      <c r="E5433" s="5">
        <v>44944</v>
      </c>
      <c r="F5433" t="s">
        <v>763</v>
      </c>
      <c r="G5433" t="s">
        <v>24445</v>
      </c>
      <c r="H5433" t="s">
        <v>3795</v>
      </c>
      <c r="J5433" t="s">
        <v>756</v>
      </c>
      <c r="K5433" t="s">
        <v>756</v>
      </c>
      <c r="L5433" t="s">
        <v>757</v>
      </c>
      <c r="M5433" t="s">
        <v>757</v>
      </c>
      <c r="N5433" t="s">
        <v>756</v>
      </c>
      <c r="O5433" t="s">
        <v>756</v>
      </c>
      <c r="P5433" t="s">
        <v>758</v>
      </c>
      <c r="Q5433" t="s">
        <v>759</v>
      </c>
      <c r="R5433" t="s">
        <v>759</v>
      </c>
      <c r="S5433" t="s">
        <v>757</v>
      </c>
      <c r="T5433" t="s">
        <v>757</v>
      </c>
      <c r="U5433" t="s">
        <v>757</v>
      </c>
      <c r="V5433" t="s">
        <v>756</v>
      </c>
      <c r="W5433" t="s">
        <v>756</v>
      </c>
      <c r="X5433" t="s">
        <v>16204</v>
      </c>
      <c r="Y5433" t="str">
        <f t="shared" si="1192"/>
        <v>enero</v>
      </c>
      <c r="Z5433">
        <f>YEAR(BD_PONDERACIONES[[#This Row],[Fecha Ejecución del Ticket]])</f>
        <v>2023</v>
      </c>
      <c r="AA5433" t="str">
        <f t="shared" si="1193"/>
        <v>febrero</v>
      </c>
      <c r="AB5433">
        <f>YEAR(BD_PONDERACIONES[[#This Row],[Fecha de Inspección]])</f>
        <v>2023</v>
      </c>
      <c r="AC5433">
        <f t="shared" si="1194"/>
        <v>0.5</v>
      </c>
      <c r="AD5433">
        <f t="shared" si="1195"/>
        <v>0.5</v>
      </c>
      <c r="AE5433">
        <f t="shared" si="1196"/>
        <v>0.5</v>
      </c>
      <c r="AF5433">
        <f t="shared" si="1197"/>
        <v>0.5</v>
      </c>
      <c r="AG5433">
        <f t="shared" si="1198"/>
        <v>0.5</v>
      </c>
      <c r="AH5433">
        <f t="shared" si="1199"/>
        <v>0.5</v>
      </c>
      <c r="AI5433">
        <f t="shared" si="1200"/>
        <v>0.25</v>
      </c>
      <c r="AJ5433">
        <f t="shared" si="1201"/>
        <v>0.25</v>
      </c>
      <c r="AK5433">
        <f t="shared" si="1202"/>
        <v>0.5</v>
      </c>
      <c r="AL5433">
        <f t="shared" si="1203"/>
        <v>0.5</v>
      </c>
      <c r="AM5433">
        <f t="shared" si="1204"/>
        <v>0.5</v>
      </c>
      <c r="AN5433" s="6">
        <f t="shared" si="1205"/>
        <v>1</v>
      </c>
      <c r="AO5433" t="str">
        <f>VLOOKUP(BD_PONDERACIONES[[#This Row],[Comuna]],Tabla3[#All],2,0)</f>
        <v>Cordillera</v>
      </c>
    </row>
    <row r="5434" spans="1:41" x14ac:dyDescent="0.35">
      <c r="A5434" t="s">
        <v>24446</v>
      </c>
      <c r="B5434" t="s">
        <v>24447</v>
      </c>
      <c r="C5434" t="s">
        <v>24448</v>
      </c>
      <c r="D5434" s="5">
        <v>44984</v>
      </c>
      <c r="E5434" s="5">
        <v>44950</v>
      </c>
      <c r="F5434" t="s">
        <v>763</v>
      </c>
      <c r="G5434" t="s">
        <v>24449</v>
      </c>
      <c r="H5434" t="s">
        <v>3795</v>
      </c>
      <c r="J5434" t="s">
        <v>756</v>
      </c>
      <c r="K5434" t="s">
        <v>756</v>
      </c>
      <c r="L5434" t="s">
        <v>757</v>
      </c>
      <c r="M5434" t="s">
        <v>757</v>
      </c>
      <c r="N5434" t="s">
        <v>756</v>
      </c>
      <c r="O5434" t="s">
        <v>756</v>
      </c>
      <c r="P5434" t="s">
        <v>758</v>
      </c>
      <c r="Q5434" t="s">
        <v>759</v>
      </c>
      <c r="R5434" t="s">
        <v>759</v>
      </c>
      <c r="S5434" t="s">
        <v>757</v>
      </c>
      <c r="T5434" t="s">
        <v>757</v>
      </c>
      <c r="U5434" t="s">
        <v>757</v>
      </c>
      <c r="V5434" t="s">
        <v>756</v>
      </c>
      <c r="W5434" t="s">
        <v>756</v>
      </c>
      <c r="X5434" t="s">
        <v>24450</v>
      </c>
      <c r="Y5434" t="str">
        <f t="shared" si="1192"/>
        <v>enero</v>
      </c>
      <c r="Z5434">
        <f>YEAR(BD_PONDERACIONES[[#This Row],[Fecha Ejecución del Ticket]])</f>
        <v>2023</v>
      </c>
      <c r="AA5434" t="str">
        <f t="shared" si="1193"/>
        <v>febrero</v>
      </c>
      <c r="AB5434">
        <f>YEAR(BD_PONDERACIONES[[#This Row],[Fecha de Inspección]])</f>
        <v>2023</v>
      </c>
      <c r="AC5434">
        <f t="shared" si="1194"/>
        <v>0.5</v>
      </c>
      <c r="AD5434">
        <f t="shared" si="1195"/>
        <v>0.5</v>
      </c>
      <c r="AE5434">
        <f t="shared" si="1196"/>
        <v>0.5</v>
      </c>
      <c r="AF5434">
        <f t="shared" si="1197"/>
        <v>0.5</v>
      </c>
      <c r="AG5434">
        <f t="shared" si="1198"/>
        <v>0.5</v>
      </c>
      <c r="AH5434">
        <f t="shared" si="1199"/>
        <v>0.5</v>
      </c>
      <c r="AI5434">
        <f t="shared" si="1200"/>
        <v>0.25</v>
      </c>
      <c r="AJ5434">
        <f t="shared" si="1201"/>
        <v>0.25</v>
      </c>
      <c r="AK5434">
        <f t="shared" si="1202"/>
        <v>0.5</v>
      </c>
      <c r="AL5434">
        <f t="shared" si="1203"/>
        <v>0.5</v>
      </c>
      <c r="AM5434">
        <f t="shared" si="1204"/>
        <v>0.5</v>
      </c>
      <c r="AN5434" s="6">
        <f t="shared" si="1205"/>
        <v>1</v>
      </c>
      <c r="AO5434" t="str">
        <f>VLOOKUP(BD_PONDERACIONES[[#This Row],[Comuna]],Tabla3[#All],2,0)</f>
        <v>Cordillera</v>
      </c>
    </row>
    <row r="5435" spans="1:41" x14ac:dyDescent="0.35">
      <c r="A5435" t="s">
        <v>24451</v>
      </c>
      <c r="B5435" t="s">
        <v>24452</v>
      </c>
      <c r="C5435" t="s">
        <v>24453</v>
      </c>
      <c r="D5435" s="5">
        <v>44984</v>
      </c>
      <c r="E5435" s="5">
        <v>44943</v>
      </c>
      <c r="F5435" t="s">
        <v>763</v>
      </c>
      <c r="G5435" t="s">
        <v>24454</v>
      </c>
      <c r="H5435" t="s">
        <v>3795</v>
      </c>
      <c r="J5435" t="s">
        <v>756</v>
      </c>
      <c r="K5435" t="s">
        <v>756</v>
      </c>
      <c r="L5435" t="s">
        <v>757</v>
      </c>
      <c r="M5435" t="s">
        <v>757</v>
      </c>
      <c r="N5435" t="s">
        <v>756</v>
      </c>
      <c r="O5435" t="s">
        <v>756</v>
      </c>
      <c r="P5435" t="s">
        <v>758</v>
      </c>
      <c r="Q5435" t="s">
        <v>759</v>
      </c>
      <c r="R5435" t="s">
        <v>759</v>
      </c>
      <c r="S5435" t="s">
        <v>757</v>
      </c>
      <c r="T5435" t="s">
        <v>757</v>
      </c>
      <c r="U5435" t="s">
        <v>757</v>
      </c>
      <c r="V5435" t="s">
        <v>756</v>
      </c>
      <c r="W5435" t="s">
        <v>756</v>
      </c>
      <c r="X5435" t="s">
        <v>24455</v>
      </c>
      <c r="Y5435" t="str">
        <f t="shared" si="1192"/>
        <v>enero</v>
      </c>
      <c r="Z5435">
        <f>YEAR(BD_PONDERACIONES[[#This Row],[Fecha Ejecución del Ticket]])</f>
        <v>2023</v>
      </c>
      <c r="AA5435" t="str">
        <f t="shared" si="1193"/>
        <v>febrero</v>
      </c>
      <c r="AB5435">
        <f>YEAR(BD_PONDERACIONES[[#This Row],[Fecha de Inspección]])</f>
        <v>2023</v>
      </c>
      <c r="AC5435">
        <f t="shared" si="1194"/>
        <v>0.5</v>
      </c>
      <c r="AD5435">
        <f t="shared" si="1195"/>
        <v>0.5</v>
      </c>
      <c r="AE5435">
        <f t="shared" si="1196"/>
        <v>0.5</v>
      </c>
      <c r="AF5435">
        <f t="shared" si="1197"/>
        <v>0.5</v>
      </c>
      <c r="AG5435">
        <f t="shared" si="1198"/>
        <v>0.5</v>
      </c>
      <c r="AH5435">
        <f t="shared" si="1199"/>
        <v>0.5</v>
      </c>
      <c r="AI5435">
        <f t="shared" si="1200"/>
        <v>0.25</v>
      </c>
      <c r="AJ5435">
        <f t="shared" si="1201"/>
        <v>0.25</v>
      </c>
      <c r="AK5435">
        <f t="shared" si="1202"/>
        <v>0.5</v>
      </c>
      <c r="AL5435">
        <f t="shared" si="1203"/>
        <v>0.5</v>
      </c>
      <c r="AM5435">
        <f t="shared" si="1204"/>
        <v>0.5</v>
      </c>
      <c r="AN5435" s="6">
        <f t="shared" si="1205"/>
        <v>1</v>
      </c>
      <c r="AO5435" t="str">
        <f>VLOOKUP(BD_PONDERACIONES[[#This Row],[Comuna]],Tabla3[#All],2,0)</f>
        <v>Cordillera</v>
      </c>
    </row>
    <row r="5436" spans="1:41" x14ac:dyDescent="0.35">
      <c r="A5436" t="s">
        <v>24456</v>
      </c>
      <c r="B5436" t="s">
        <v>24457</v>
      </c>
      <c r="C5436" t="s">
        <v>24458</v>
      </c>
      <c r="D5436" s="5">
        <v>44984</v>
      </c>
      <c r="E5436" s="5">
        <v>44952</v>
      </c>
      <c r="F5436" t="s">
        <v>763</v>
      </c>
      <c r="G5436" t="s">
        <v>24459</v>
      </c>
      <c r="H5436" t="s">
        <v>3795</v>
      </c>
      <c r="J5436" t="s">
        <v>756</v>
      </c>
      <c r="K5436" t="s">
        <v>756</v>
      </c>
      <c r="L5436" t="s">
        <v>757</v>
      </c>
      <c r="M5436" t="s">
        <v>757</v>
      </c>
      <c r="N5436" t="s">
        <v>756</v>
      </c>
      <c r="O5436" t="s">
        <v>756</v>
      </c>
      <c r="P5436" t="s">
        <v>758</v>
      </c>
      <c r="Q5436" t="s">
        <v>759</v>
      </c>
      <c r="R5436" t="s">
        <v>759</v>
      </c>
      <c r="S5436" t="s">
        <v>757</v>
      </c>
      <c r="T5436" t="s">
        <v>757</v>
      </c>
      <c r="U5436" t="s">
        <v>757</v>
      </c>
      <c r="V5436" t="s">
        <v>756</v>
      </c>
      <c r="W5436" t="s">
        <v>756</v>
      </c>
      <c r="X5436" t="s">
        <v>24460</v>
      </c>
      <c r="Y5436" t="str">
        <f t="shared" si="1192"/>
        <v>enero</v>
      </c>
      <c r="Z5436">
        <f>YEAR(BD_PONDERACIONES[[#This Row],[Fecha Ejecución del Ticket]])</f>
        <v>2023</v>
      </c>
      <c r="AA5436" t="str">
        <f t="shared" si="1193"/>
        <v>febrero</v>
      </c>
      <c r="AB5436">
        <f>YEAR(BD_PONDERACIONES[[#This Row],[Fecha de Inspección]])</f>
        <v>2023</v>
      </c>
      <c r="AC5436">
        <f t="shared" si="1194"/>
        <v>0.5</v>
      </c>
      <c r="AD5436">
        <f t="shared" si="1195"/>
        <v>0.5</v>
      </c>
      <c r="AE5436">
        <f t="shared" si="1196"/>
        <v>0.5</v>
      </c>
      <c r="AF5436">
        <f t="shared" si="1197"/>
        <v>0.5</v>
      </c>
      <c r="AG5436">
        <f t="shared" si="1198"/>
        <v>0.5</v>
      </c>
      <c r="AH5436">
        <f t="shared" si="1199"/>
        <v>0.5</v>
      </c>
      <c r="AI5436">
        <f t="shared" si="1200"/>
        <v>0.25</v>
      </c>
      <c r="AJ5436">
        <f t="shared" si="1201"/>
        <v>0.25</v>
      </c>
      <c r="AK5436">
        <f t="shared" si="1202"/>
        <v>0.5</v>
      </c>
      <c r="AL5436">
        <f t="shared" si="1203"/>
        <v>0.5</v>
      </c>
      <c r="AM5436">
        <f t="shared" si="1204"/>
        <v>0.5</v>
      </c>
      <c r="AN5436" s="6">
        <f t="shared" si="1205"/>
        <v>1</v>
      </c>
      <c r="AO5436" t="str">
        <f>VLOOKUP(BD_PONDERACIONES[[#This Row],[Comuna]],Tabla3[#All],2,0)</f>
        <v>Cordillera</v>
      </c>
    </row>
    <row r="5437" spans="1:41" x14ac:dyDescent="0.35">
      <c r="A5437" t="s">
        <v>24461</v>
      </c>
      <c r="B5437" t="s">
        <v>24462</v>
      </c>
      <c r="C5437" t="s">
        <v>24463</v>
      </c>
      <c r="D5437" s="5">
        <v>44984</v>
      </c>
      <c r="E5437" s="5">
        <v>44947</v>
      </c>
      <c r="F5437" t="s">
        <v>763</v>
      </c>
      <c r="G5437" t="s">
        <v>24464</v>
      </c>
      <c r="H5437" t="s">
        <v>3795</v>
      </c>
      <c r="J5437" t="s">
        <v>756</v>
      </c>
      <c r="K5437" t="s">
        <v>756</v>
      </c>
      <c r="L5437" t="s">
        <v>757</v>
      </c>
      <c r="M5437" t="s">
        <v>757</v>
      </c>
      <c r="N5437" t="s">
        <v>756</v>
      </c>
      <c r="O5437" t="s">
        <v>756</v>
      </c>
      <c r="P5437" t="s">
        <v>758</v>
      </c>
      <c r="Q5437" t="s">
        <v>759</v>
      </c>
      <c r="R5437" t="s">
        <v>759</v>
      </c>
      <c r="S5437" t="s">
        <v>757</v>
      </c>
      <c r="T5437" t="s">
        <v>757</v>
      </c>
      <c r="U5437" t="s">
        <v>757</v>
      </c>
      <c r="V5437" t="s">
        <v>756</v>
      </c>
      <c r="W5437" t="s">
        <v>756</v>
      </c>
      <c r="X5437" t="s">
        <v>24465</v>
      </c>
      <c r="Y5437" t="str">
        <f t="shared" si="1192"/>
        <v>enero</v>
      </c>
      <c r="Z5437">
        <f>YEAR(BD_PONDERACIONES[[#This Row],[Fecha Ejecución del Ticket]])</f>
        <v>2023</v>
      </c>
      <c r="AA5437" t="str">
        <f t="shared" si="1193"/>
        <v>febrero</v>
      </c>
      <c r="AB5437">
        <f>YEAR(BD_PONDERACIONES[[#This Row],[Fecha de Inspección]])</f>
        <v>2023</v>
      </c>
      <c r="AC5437">
        <f t="shared" si="1194"/>
        <v>0.5</v>
      </c>
      <c r="AD5437">
        <f t="shared" si="1195"/>
        <v>0.5</v>
      </c>
      <c r="AE5437">
        <f t="shared" si="1196"/>
        <v>0.5</v>
      </c>
      <c r="AF5437">
        <f t="shared" si="1197"/>
        <v>0.5</v>
      </c>
      <c r="AG5437">
        <f t="shared" si="1198"/>
        <v>0.5</v>
      </c>
      <c r="AH5437">
        <f t="shared" si="1199"/>
        <v>0.5</v>
      </c>
      <c r="AI5437">
        <f t="shared" si="1200"/>
        <v>0.25</v>
      </c>
      <c r="AJ5437">
        <f t="shared" si="1201"/>
        <v>0.25</v>
      </c>
      <c r="AK5437">
        <f t="shared" si="1202"/>
        <v>0.5</v>
      </c>
      <c r="AL5437">
        <f t="shared" si="1203"/>
        <v>0.5</v>
      </c>
      <c r="AM5437">
        <f t="shared" si="1204"/>
        <v>0.5</v>
      </c>
      <c r="AN5437" s="6">
        <f t="shared" si="1205"/>
        <v>1</v>
      </c>
      <c r="AO5437" t="str">
        <f>VLOOKUP(BD_PONDERACIONES[[#This Row],[Comuna]],Tabla3[#All],2,0)</f>
        <v>Cordillera</v>
      </c>
    </row>
    <row r="5438" spans="1:41" x14ac:dyDescent="0.35">
      <c r="A5438" t="s">
        <v>24466</v>
      </c>
      <c r="B5438" t="s">
        <v>24467</v>
      </c>
      <c r="C5438" t="s">
        <v>24468</v>
      </c>
      <c r="D5438" s="5">
        <v>44984</v>
      </c>
      <c r="E5438" s="5">
        <v>44932</v>
      </c>
      <c r="F5438" t="s">
        <v>763</v>
      </c>
      <c r="G5438" t="s">
        <v>24469</v>
      </c>
      <c r="H5438" t="s">
        <v>3795</v>
      </c>
      <c r="J5438" t="s">
        <v>756</v>
      </c>
      <c r="K5438" t="s">
        <v>756</v>
      </c>
      <c r="L5438" t="s">
        <v>773</v>
      </c>
      <c r="M5438" t="s">
        <v>773</v>
      </c>
      <c r="N5438" t="s">
        <v>756</v>
      </c>
      <c r="O5438" t="s">
        <v>756</v>
      </c>
      <c r="P5438" t="s">
        <v>758</v>
      </c>
      <c r="Q5438" t="s">
        <v>759</v>
      </c>
      <c r="R5438" t="s">
        <v>759</v>
      </c>
      <c r="S5438" t="s">
        <v>757</v>
      </c>
      <c r="T5438" t="s">
        <v>757</v>
      </c>
      <c r="U5438" t="s">
        <v>757</v>
      </c>
      <c r="V5438" t="s">
        <v>756</v>
      </c>
      <c r="W5438" t="s">
        <v>756</v>
      </c>
      <c r="X5438" t="s">
        <v>24470</v>
      </c>
      <c r="Y5438" t="str">
        <f t="shared" si="1192"/>
        <v>enero</v>
      </c>
      <c r="Z5438">
        <f>YEAR(BD_PONDERACIONES[[#This Row],[Fecha Ejecución del Ticket]])</f>
        <v>2023</v>
      </c>
      <c r="AA5438" t="str">
        <f t="shared" si="1193"/>
        <v>febrero</v>
      </c>
      <c r="AB5438">
        <f>YEAR(BD_PONDERACIONES[[#This Row],[Fecha de Inspección]])</f>
        <v>2023</v>
      </c>
      <c r="AC5438">
        <f t="shared" si="1194"/>
        <v>0.5</v>
      </c>
      <c r="AD5438">
        <f t="shared" si="1195"/>
        <v>0.5</v>
      </c>
      <c r="AE5438">
        <f t="shared" si="1196"/>
        <v>0</v>
      </c>
      <c r="AF5438">
        <f t="shared" si="1197"/>
        <v>0</v>
      </c>
      <c r="AG5438">
        <f t="shared" si="1198"/>
        <v>0.5</v>
      </c>
      <c r="AH5438">
        <f t="shared" si="1199"/>
        <v>0.5</v>
      </c>
      <c r="AI5438">
        <f t="shared" si="1200"/>
        <v>0.25</v>
      </c>
      <c r="AJ5438">
        <f t="shared" si="1201"/>
        <v>0.25</v>
      </c>
      <c r="AK5438">
        <f t="shared" si="1202"/>
        <v>0.5</v>
      </c>
      <c r="AL5438">
        <f t="shared" si="1203"/>
        <v>0.5</v>
      </c>
      <c r="AM5438">
        <f t="shared" si="1204"/>
        <v>0.5</v>
      </c>
      <c r="AN5438" s="6">
        <f t="shared" si="1205"/>
        <v>0.7</v>
      </c>
      <c r="AO5438" t="str">
        <f>VLOOKUP(BD_PONDERACIONES[[#This Row],[Comuna]],Tabla3[#All],2,0)</f>
        <v>Cordillera</v>
      </c>
    </row>
    <row r="5439" spans="1:41" x14ac:dyDescent="0.35">
      <c r="A5439" t="s">
        <v>24471</v>
      </c>
      <c r="B5439" t="s">
        <v>24472</v>
      </c>
      <c r="C5439" t="s">
        <v>24473</v>
      </c>
      <c r="D5439" s="5">
        <v>44984</v>
      </c>
      <c r="E5439" s="5">
        <v>44957</v>
      </c>
      <c r="F5439" t="s">
        <v>763</v>
      </c>
      <c r="G5439" t="s">
        <v>24474</v>
      </c>
      <c r="H5439" t="s">
        <v>3795</v>
      </c>
      <c r="J5439" t="s">
        <v>756</v>
      </c>
      <c r="K5439" t="s">
        <v>756</v>
      </c>
      <c r="L5439" t="s">
        <v>757</v>
      </c>
      <c r="M5439" t="s">
        <v>757</v>
      </c>
      <c r="N5439" t="s">
        <v>756</v>
      </c>
      <c r="O5439" t="s">
        <v>756</v>
      </c>
      <c r="P5439" t="s">
        <v>758</v>
      </c>
      <c r="Q5439" t="s">
        <v>759</v>
      </c>
      <c r="R5439" t="s">
        <v>759</v>
      </c>
      <c r="S5439" t="s">
        <v>757</v>
      </c>
      <c r="T5439" t="s">
        <v>757</v>
      </c>
      <c r="U5439" t="s">
        <v>757</v>
      </c>
      <c r="V5439" t="s">
        <v>756</v>
      </c>
      <c r="W5439" t="s">
        <v>768</v>
      </c>
      <c r="X5439" t="s">
        <v>24475</v>
      </c>
      <c r="Y5439" t="str">
        <f t="shared" si="1192"/>
        <v>enero</v>
      </c>
      <c r="Z5439">
        <f>YEAR(BD_PONDERACIONES[[#This Row],[Fecha Ejecución del Ticket]])</f>
        <v>2023</v>
      </c>
      <c r="AA5439" t="str">
        <f t="shared" si="1193"/>
        <v>febrero</v>
      </c>
      <c r="AB5439">
        <f>YEAR(BD_PONDERACIONES[[#This Row],[Fecha de Inspección]])</f>
        <v>2023</v>
      </c>
      <c r="AC5439">
        <f t="shared" si="1194"/>
        <v>0.5</v>
      </c>
      <c r="AD5439">
        <f t="shared" si="1195"/>
        <v>0.5</v>
      </c>
      <c r="AE5439">
        <f t="shared" si="1196"/>
        <v>0.5</v>
      </c>
      <c r="AF5439">
        <f t="shared" si="1197"/>
        <v>0.5</v>
      </c>
      <c r="AG5439">
        <f t="shared" si="1198"/>
        <v>0.5</v>
      </c>
      <c r="AH5439">
        <f t="shared" si="1199"/>
        <v>0.5</v>
      </c>
      <c r="AI5439">
        <f t="shared" si="1200"/>
        <v>0.25</v>
      </c>
      <c r="AJ5439">
        <f t="shared" si="1201"/>
        <v>0.25</v>
      </c>
      <c r="AK5439">
        <f t="shared" si="1202"/>
        <v>0.5</v>
      </c>
      <c r="AL5439">
        <f t="shared" si="1203"/>
        <v>0.5</v>
      </c>
      <c r="AM5439">
        <f t="shared" si="1204"/>
        <v>0.17499999999999999</v>
      </c>
      <c r="AN5439" s="6">
        <f t="shared" si="1205"/>
        <v>0.93500000000000005</v>
      </c>
      <c r="AO5439" t="str">
        <f>VLOOKUP(BD_PONDERACIONES[[#This Row],[Comuna]],Tabla3[#All],2,0)</f>
        <v>Cordillera</v>
      </c>
    </row>
    <row r="5440" spans="1:41" x14ac:dyDescent="0.35">
      <c r="A5440" t="s">
        <v>24476</v>
      </c>
      <c r="B5440" t="s">
        <v>24477</v>
      </c>
      <c r="C5440" t="s">
        <v>24478</v>
      </c>
      <c r="D5440" s="5">
        <v>44984</v>
      </c>
      <c r="E5440" s="5">
        <v>44938</v>
      </c>
      <c r="F5440" t="s">
        <v>763</v>
      </c>
      <c r="G5440" t="s">
        <v>24479</v>
      </c>
      <c r="H5440" t="s">
        <v>3795</v>
      </c>
      <c r="J5440" t="s">
        <v>756</v>
      </c>
      <c r="K5440" t="s">
        <v>756</v>
      </c>
      <c r="L5440" t="s">
        <v>757</v>
      </c>
      <c r="M5440" t="s">
        <v>757</v>
      </c>
      <c r="N5440" t="s">
        <v>756</v>
      </c>
      <c r="O5440" t="s">
        <v>756</v>
      </c>
      <c r="P5440" t="s">
        <v>758</v>
      </c>
      <c r="Q5440" t="s">
        <v>759</v>
      </c>
      <c r="R5440" t="s">
        <v>759</v>
      </c>
      <c r="S5440" t="s">
        <v>757</v>
      </c>
      <c r="T5440" t="s">
        <v>757</v>
      </c>
      <c r="U5440" t="s">
        <v>757</v>
      </c>
      <c r="V5440" t="s">
        <v>756</v>
      </c>
      <c r="W5440" t="s">
        <v>756</v>
      </c>
      <c r="X5440" t="s">
        <v>804</v>
      </c>
      <c r="Y5440" t="str">
        <f t="shared" si="1192"/>
        <v>enero</v>
      </c>
      <c r="Z5440">
        <f>YEAR(BD_PONDERACIONES[[#This Row],[Fecha Ejecución del Ticket]])</f>
        <v>2023</v>
      </c>
      <c r="AA5440" t="str">
        <f t="shared" si="1193"/>
        <v>febrero</v>
      </c>
      <c r="AB5440">
        <f>YEAR(BD_PONDERACIONES[[#This Row],[Fecha de Inspección]])</f>
        <v>2023</v>
      </c>
      <c r="AC5440">
        <f t="shared" si="1194"/>
        <v>0.5</v>
      </c>
      <c r="AD5440">
        <f t="shared" si="1195"/>
        <v>0.5</v>
      </c>
      <c r="AE5440">
        <f t="shared" si="1196"/>
        <v>0.5</v>
      </c>
      <c r="AF5440">
        <f t="shared" si="1197"/>
        <v>0.5</v>
      </c>
      <c r="AG5440">
        <f t="shared" si="1198"/>
        <v>0.5</v>
      </c>
      <c r="AH5440">
        <f t="shared" si="1199"/>
        <v>0.5</v>
      </c>
      <c r="AI5440">
        <f t="shared" si="1200"/>
        <v>0.25</v>
      </c>
      <c r="AJ5440">
        <f t="shared" si="1201"/>
        <v>0.25</v>
      </c>
      <c r="AK5440">
        <f t="shared" si="1202"/>
        <v>0.5</v>
      </c>
      <c r="AL5440">
        <f t="shared" si="1203"/>
        <v>0.5</v>
      </c>
      <c r="AM5440">
        <f t="shared" si="1204"/>
        <v>0.5</v>
      </c>
      <c r="AN5440" s="6">
        <f t="shared" si="1205"/>
        <v>1</v>
      </c>
      <c r="AO5440" t="str">
        <f>VLOOKUP(BD_PONDERACIONES[[#This Row],[Comuna]],Tabla3[#All],2,0)</f>
        <v>Cordillera</v>
      </c>
    </row>
    <row r="5441" spans="1:41" x14ac:dyDescent="0.35">
      <c r="A5441" t="s">
        <v>24480</v>
      </c>
      <c r="B5441" t="s">
        <v>24481</v>
      </c>
      <c r="C5441" t="s">
        <v>24482</v>
      </c>
      <c r="D5441" s="5">
        <v>44984</v>
      </c>
      <c r="E5441" s="5">
        <v>44949</v>
      </c>
      <c r="F5441" t="s">
        <v>763</v>
      </c>
      <c r="G5441" t="s">
        <v>24483</v>
      </c>
      <c r="H5441" t="s">
        <v>3795</v>
      </c>
      <c r="J5441" t="s">
        <v>756</v>
      </c>
      <c r="K5441" t="s">
        <v>756</v>
      </c>
      <c r="L5441" t="s">
        <v>757</v>
      </c>
      <c r="M5441" t="s">
        <v>757</v>
      </c>
      <c r="N5441" t="s">
        <v>756</v>
      </c>
      <c r="O5441" t="s">
        <v>756</v>
      </c>
      <c r="P5441" t="s">
        <v>758</v>
      </c>
      <c r="Q5441" t="s">
        <v>759</v>
      </c>
      <c r="R5441" t="s">
        <v>759</v>
      </c>
      <c r="S5441" t="s">
        <v>757</v>
      </c>
      <c r="T5441" t="s">
        <v>757</v>
      </c>
      <c r="U5441" t="s">
        <v>757</v>
      </c>
      <c r="V5441" t="s">
        <v>768</v>
      </c>
      <c r="W5441" t="s">
        <v>756</v>
      </c>
      <c r="X5441" t="s">
        <v>24484</v>
      </c>
      <c r="Y5441" t="str">
        <f t="shared" si="1192"/>
        <v>enero</v>
      </c>
      <c r="Z5441">
        <f>YEAR(BD_PONDERACIONES[[#This Row],[Fecha Ejecución del Ticket]])</f>
        <v>2023</v>
      </c>
      <c r="AA5441" t="str">
        <f t="shared" si="1193"/>
        <v>febrero</v>
      </c>
      <c r="AB5441">
        <f>YEAR(BD_PONDERACIONES[[#This Row],[Fecha de Inspección]])</f>
        <v>2023</v>
      </c>
      <c r="AC5441">
        <f t="shared" si="1194"/>
        <v>0.5</v>
      </c>
      <c r="AD5441">
        <f t="shared" si="1195"/>
        <v>0.5</v>
      </c>
      <c r="AE5441">
        <f t="shared" si="1196"/>
        <v>0.5</v>
      </c>
      <c r="AF5441">
        <f t="shared" si="1197"/>
        <v>0.5</v>
      </c>
      <c r="AG5441">
        <f t="shared" si="1198"/>
        <v>0.5</v>
      </c>
      <c r="AH5441">
        <f t="shared" si="1199"/>
        <v>0.5</v>
      </c>
      <c r="AI5441">
        <f t="shared" si="1200"/>
        <v>0.25</v>
      </c>
      <c r="AJ5441">
        <f t="shared" si="1201"/>
        <v>0.25</v>
      </c>
      <c r="AK5441">
        <f t="shared" si="1202"/>
        <v>0.5</v>
      </c>
      <c r="AL5441">
        <f t="shared" si="1203"/>
        <v>0.17499999999999999</v>
      </c>
      <c r="AM5441">
        <f t="shared" si="1204"/>
        <v>0.5</v>
      </c>
      <c r="AN5441" s="6">
        <f t="shared" si="1205"/>
        <v>0.93500000000000005</v>
      </c>
      <c r="AO5441" t="str">
        <f>VLOOKUP(BD_PONDERACIONES[[#This Row],[Comuna]],Tabla3[#All],2,0)</f>
        <v>Cordillera</v>
      </c>
    </row>
    <row r="5442" spans="1:41" x14ac:dyDescent="0.35">
      <c r="A5442" t="s">
        <v>24485</v>
      </c>
      <c r="B5442" t="s">
        <v>24486</v>
      </c>
      <c r="C5442" t="s">
        <v>24487</v>
      </c>
      <c r="D5442" s="5">
        <v>44984</v>
      </c>
      <c r="E5442" s="5">
        <v>44929</v>
      </c>
      <c r="F5442" t="s">
        <v>763</v>
      </c>
      <c r="G5442" t="s">
        <v>24488</v>
      </c>
      <c r="H5442" t="s">
        <v>3795</v>
      </c>
      <c r="J5442" t="s">
        <v>756</v>
      </c>
      <c r="K5442" t="s">
        <v>756</v>
      </c>
      <c r="L5442" t="s">
        <v>773</v>
      </c>
      <c r="M5442" t="s">
        <v>773</v>
      </c>
      <c r="N5442" t="s">
        <v>756</v>
      </c>
      <c r="O5442" t="s">
        <v>756</v>
      </c>
      <c r="P5442" t="s">
        <v>758</v>
      </c>
      <c r="Q5442" t="s">
        <v>759</v>
      </c>
      <c r="R5442" t="s">
        <v>759</v>
      </c>
      <c r="S5442" t="s">
        <v>757</v>
      </c>
      <c r="T5442" t="s">
        <v>757</v>
      </c>
      <c r="U5442" t="s">
        <v>757</v>
      </c>
      <c r="V5442" t="s">
        <v>756</v>
      </c>
      <c r="W5442" t="s">
        <v>768</v>
      </c>
      <c r="X5442" t="s">
        <v>24489</v>
      </c>
      <c r="Y5442" t="str">
        <f t="shared" si="1192"/>
        <v>enero</v>
      </c>
      <c r="Z5442">
        <f>YEAR(BD_PONDERACIONES[[#This Row],[Fecha Ejecución del Ticket]])</f>
        <v>2023</v>
      </c>
      <c r="AA5442" t="str">
        <f t="shared" si="1193"/>
        <v>febrero</v>
      </c>
      <c r="AB5442">
        <f>YEAR(BD_PONDERACIONES[[#This Row],[Fecha de Inspección]])</f>
        <v>2023</v>
      </c>
      <c r="AC5442">
        <f t="shared" si="1194"/>
        <v>0.5</v>
      </c>
      <c r="AD5442">
        <f t="shared" si="1195"/>
        <v>0.5</v>
      </c>
      <c r="AE5442">
        <f t="shared" si="1196"/>
        <v>0</v>
      </c>
      <c r="AF5442">
        <f t="shared" si="1197"/>
        <v>0</v>
      </c>
      <c r="AG5442">
        <f t="shared" si="1198"/>
        <v>0.5</v>
      </c>
      <c r="AH5442">
        <f t="shared" si="1199"/>
        <v>0.5</v>
      </c>
      <c r="AI5442">
        <f t="shared" si="1200"/>
        <v>0.25</v>
      </c>
      <c r="AJ5442">
        <f t="shared" si="1201"/>
        <v>0.25</v>
      </c>
      <c r="AK5442">
        <f t="shared" si="1202"/>
        <v>0.5</v>
      </c>
      <c r="AL5442">
        <f t="shared" si="1203"/>
        <v>0.5</v>
      </c>
      <c r="AM5442">
        <f t="shared" si="1204"/>
        <v>0.17499999999999999</v>
      </c>
      <c r="AN5442" s="6">
        <f t="shared" si="1205"/>
        <v>0.63500000000000001</v>
      </c>
      <c r="AO5442" t="str">
        <f>VLOOKUP(BD_PONDERACIONES[[#This Row],[Comuna]],Tabla3[#All],2,0)</f>
        <v>Cordillera</v>
      </c>
    </row>
    <row r="5443" spans="1:41" x14ac:dyDescent="0.35">
      <c r="A5443" t="s">
        <v>24490</v>
      </c>
      <c r="B5443" t="s">
        <v>24491</v>
      </c>
      <c r="C5443" t="s">
        <v>24492</v>
      </c>
      <c r="D5443" s="5">
        <v>44984</v>
      </c>
      <c r="E5443" s="5">
        <v>44942</v>
      </c>
      <c r="F5443" t="s">
        <v>763</v>
      </c>
      <c r="G5443" t="s">
        <v>24493</v>
      </c>
      <c r="H5443" t="s">
        <v>3795</v>
      </c>
      <c r="J5443" t="s">
        <v>756</v>
      </c>
      <c r="K5443" t="s">
        <v>756</v>
      </c>
      <c r="L5443" t="s">
        <v>757</v>
      </c>
      <c r="M5443" t="s">
        <v>757</v>
      </c>
      <c r="N5443" t="s">
        <v>756</v>
      </c>
      <c r="O5443" t="s">
        <v>756</v>
      </c>
      <c r="P5443" t="s">
        <v>758</v>
      </c>
      <c r="Q5443" t="s">
        <v>759</v>
      </c>
      <c r="R5443" t="s">
        <v>759</v>
      </c>
      <c r="S5443" t="s">
        <v>757</v>
      </c>
      <c r="T5443" t="s">
        <v>757</v>
      </c>
      <c r="U5443" t="s">
        <v>757</v>
      </c>
      <c r="V5443" t="s">
        <v>756</v>
      </c>
      <c r="W5443" t="s">
        <v>756</v>
      </c>
      <c r="X5443" t="s">
        <v>24494</v>
      </c>
      <c r="Y5443" t="str">
        <f t="shared" si="1192"/>
        <v>enero</v>
      </c>
      <c r="Z5443">
        <f>YEAR(BD_PONDERACIONES[[#This Row],[Fecha Ejecución del Ticket]])</f>
        <v>2023</v>
      </c>
      <c r="AA5443" t="str">
        <f t="shared" si="1193"/>
        <v>febrero</v>
      </c>
      <c r="AB5443">
        <f>YEAR(BD_PONDERACIONES[[#This Row],[Fecha de Inspección]])</f>
        <v>2023</v>
      </c>
      <c r="AC5443">
        <f t="shared" si="1194"/>
        <v>0.5</v>
      </c>
      <c r="AD5443">
        <f t="shared" si="1195"/>
        <v>0.5</v>
      </c>
      <c r="AE5443">
        <f t="shared" si="1196"/>
        <v>0.5</v>
      </c>
      <c r="AF5443">
        <f t="shared" si="1197"/>
        <v>0.5</v>
      </c>
      <c r="AG5443">
        <f t="shared" si="1198"/>
        <v>0.5</v>
      </c>
      <c r="AH5443">
        <f t="shared" si="1199"/>
        <v>0.5</v>
      </c>
      <c r="AI5443">
        <f t="shared" si="1200"/>
        <v>0.25</v>
      </c>
      <c r="AJ5443">
        <f t="shared" si="1201"/>
        <v>0.25</v>
      </c>
      <c r="AK5443">
        <f t="shared" si="1202"/>
        <v>0.5</v>
      </c>
      <c r="AL5443">
        <f t="shared" si="1203"/>
        <v>0.5</v>
      </c>
      <c r="AM5443">
        <f t="shared" si="1204"/>
        <v>0.5</v>
      </c>
      <c r="AN5443" s="6">
        <f t="shared" si="1205"/>
        <v>1</v>
      </c>
      <c r="AO5443" t="str">
        <f>VLOOKUP(BD_PONDERACIONES[[#This Row],[Comuna]],Tabla3[#All],2,0)</f>
        <v>Cordillera</v>
      </c>
    </row>
    <row r="5444" spans="1:41" x14ac:dyDescent="0.35">
      <c r="A5444" t="s">
        <v>24495</v>
      </c>
      <c r="B5444" t="s">
        <v>24496</v>
      </c>
      <c r="C5444" t="s">
        <v>24497</v>
      </c>
      <c r="D5444" s="5">
        <v>44984</v>
      </c>
      <c r="E5444" s="5">
        <v>44939</v>
      </c>
      <c r="F5444" t="s">
        <v>763</v>
      </c>
      <c r="G5444" t="s">
        <v>24498</v>
      </c>
      <c r="H5444" t="s">
        <v>3795</v>
      </c>
      <c r="J5444" t="s">
        <v>756</v>
      </c>
      <c r="K5444" t="s">
        <v>756</v>
      </c>
      <c r="L5444" t="s">
        <v>757</v>
      </c>
      <c r="M5444" t="s">
        <v>757</v>
      </c>
      <c r="N5444" t="s">
        <v>756</v>
      </c>
      <c r="O5444" t="s">
        <v>756</v>
      </c>
      <c r="P5444" t="s">
        <v>758</v>
      </c>
      <c r="Q5444" t="s">
        <v>759</v>
      </c>
      <c r="R5444" t="s">
        <v>759</v>
      </c>
      <c r="S5444" t="s">
        <v>757</v>
      </c>
      <c r="T5444" t="s">
        <v>757</v>
      </c>
      <c r="U5444" t="s">
        <v>757</v>
      </c>
      <c r="V5444" t="s">
        <v>756</v>
      </c>
      <c r="W5444" t="s">
        <v>756</v>
      </c>
      <c r="X5444" t="s">
        <v>24499</v>
      </c>
      <c r="Y5444" t="str">
        <f t="shared" si="1192"/>
        <v>enero</v>
      </c>
      <c r="Z5444">
        <f>YEAR(BD_PONDERACIONES[[#This Row],[Fecha Ejecución del Ticket]])</f>
        <v>2023</v>
      </c>
      <c r="AA5444" t="str">
        <f t="shared" si="1193"/>
        <v>febrero</v>
      </c>
      <c r="AB5444">
        <f>YEAR(BD_PONDERACIONES[[#This Row],[Fecha de Inspección]])</f>
        <v>2023</v>
      </c>
      <c r="AC5444">
        <f t="shared" si="1194"/>
        <v>0.5</v>
      </c>
      <c r="AD5444">
        <f t="shared" si="1195"/>
        <v>0.5</v>
      </c>
      <c r="AE5444">
        <f t="shared" si="1196"/>
        <v>0.5</v>
      </c>
      <c r="AF5444">
        <f t="shared" si="1197"/>
        <v>0.5</v>
      </c>
      <c r="AG5444">
        <f t="shared" si="1198"/>
        <v>0.5</v>
      </c>
      <c r="AH5444">
        <f t="shared" si="1199"/>
        <v>0.5</v>
      </c>
      <c r="AI5444">
        <f t="shared" si="1200"/>
        <v>0.25</v>
      </c>
      <c r="AJ5444">
        <f t="shared" si="1201"/>
        <v>0.25</v>
      </c>
      <c r="AK5444">
        <f t="shared" si="1202"/>
        <v>0.5</v>
      </c>
      <c r="AL5444">
        <f t="shared" si="1203"/>
        <v>0.5</v>
      </c>
      <c r="AM5444">
        <f t="shared" si="1204"/>
        <v>0.5</v>
      </c>
      <c r="AN5444" s="6">
        <f t="shared" si="1205"/>
        <v>1</v>
      </c>
      <c r="AO5444" t="str">
        <f>VLOOKUP(BD_PONDERACIONES[[#This Row],[Comuna]],Tabla3[#All],2,0)</f>
        <v>Cordillera</v>
      </c>
    </row>
    <row r="5445" spans="1:41" x14ac:dyDescent="0.35">
      <c r="A5445" t="s">
        <v>26043</v>
      </c>
      <c r="B5445" t="s">
        <v>26044</v>
      </c>
      <c r="C5445" t="s">
        <v>26045</v>
      </c>
      <c r="D5445" s="5">
        <v>44985</v>
      </c>
      <c r="E5445" s="5">
        <v>44949</v>
      </c>
      <c r="F5445" t="s">
        <v>763</v>
      </c>
      <c r="G5445" t="s">
        <v>26046</v>
      </c>
      <c r="H5445" t="s">
        <v>3795</v>
      </c>
      <c r="J5445" t="s">
        <v>756</v>
      </c>
      <c r="K5445" t="s">
        <v>756</v>
      </c>
      <c r="L5445" t="s">
        <v>773</v>
      </c>
      <c r="M5445" t="s">
        <v>773</v>
      </c>
      <c r="N5445" t="s">
        <v>756</v>
      </c>
      <c r="O5445" t="s">
        <v>756</v>
      </c>
      <c r="P5445" t="s">
        <v>758</v>
      </c>
      <c r="Q5445" t="s">
        <v>759</v>
      </c>
      <c r="R5445" t="s">
        <v>759</v>
      </c>
      <c r="S5445" t="s">
        <v>757</v>
      </c>
      <c r="T5445" t="s">
        <v>757</v>
      </c>
      <c r="U5445" t="s">
        <v>757</v>
      </c>
      <c r="V5445" t="s">
        <v>756</v>
      </c>
      <c r="W5445" t="s">
        <v>768</v>
      </c>
      <c r="X5445" t="s">
        <v>26047</v>
      </c>
      <c r="Y5445" t="str">
        <f t="shared" si="1192"/>
        <v>enero</v>
      </c>
      <c r="Z5445">
        <f>YEAR(BD_PONDERACIONES[[#This Row],[Fecha Ejecución del Ticket]])</f>
        <v>2023</v>
      </c>
      <c r="AA5445" t="str">
        <f t="shared" si="1193"/>
        <v>febrero</v>
      </c>
      <c r="AB5445">
        <f>YEAR(BD_PONDERACIONES[[#This Row],[Fecha de Inspección]])</f>
        <v>2023</v>
      </c>
      <c r="AC5445">
        <f t="shared" si="1194"/>
        <v>0.5</v>
      </c>
      <c r="AD5445">
        <f t="shared" si="1195"/>
        <v>0.5</v>
      </c>
      <c r="AE5445">
        <f t="shared" si="1196"/>
        <v>0</v>
      </c>
      <c r="AF5445">
        <f t="shared" si="1197"/>
        <v>0</v>
      </c>
      <c r="AG5445">
        <f t="shared" si="1198"/>
        <v>0.5</v>
      </c>
      <c r="AH5445">
        <f t="shared" si="1199"/>
        <v>0.5</v>
      </c>
      <c r="AI5445">
        <f t="shared" si="1200"/>
        <v>0.25</v>
      </c>
      <c r="AJ5445">
        <f t="shared" si="1201"/>
        <v>0.25</v>
      </c>
      <c r="AK5445">
        <f t="shared" si="1202"/>
        <v>0.5</v>
      </c>
      <c r="AL5445">
        <f t="shared" si="1203"/>
        <v>0.5</v>
      </c>
      <c r="AM5445">
        <f t="shared" si="1204"/>
        <v>0.17499999999999999</v>
      </c>
      <c r="AN5445" s="6">
        <f t="shared" si="1205"/>
        <v>0.63500000000000001</v>
      </c>
      <c r="AO5445" t="str">
        <f>VLOOKUP(BD_PONDERACIONES[[#This Row],[Comuna]],Tabla3[#All],2,0)</f>
        <v>Cordillera</v>
      </c>
    </row>
    <row r="5446" spans="1:41" x14ac:dyDescent="0.35">
      <c r="A5446" t="s">
        <v>26048</v>
      </c>
      <c r="B5446" t="s">
        <v>26049</v>
      </c>
      <c r="C5446" t="s">
        <v>26050</v>
      </c>
      <c r="D5446" s="5">
        <v>44985</v>
      </c>
      <c r="E5446" s="5">
        <v>44954</v>
      </c>
      <c r="F5446" t="s">
        <v>763</v>
      </c>
      <c r="G5446" t="s">
        <v>26051</v>
      </c>
      <c r="H5446" t="s">
        <v>3795</v>
      </c>
      <c r="J5446" t="s">
        <v>756</v>
      </c>
      <c r="K5446" t="s">
        <v>756</v>
      </c>
      <c r="L5446" t="s">
        <v>757</v>
      </c>
      <c r="M5446" t="s">
        <v>757</v>
      </c>
      <c r="N5446" t="s">
        <v>756</v>
      </c>
      <c r="O5446" t="s">
        <v>756</v>
      </c>
      <c r="P5446" t="s">
        <v>758</v>
      </c>
      <c r="Q5446" t="s">
        <v>759</v>
      </c>
      <c r="R5446" t="s">
        <v>759</v>
      </c>
      <c r="S5446" t="s">
        <v>757</v>
      </c>
      <c r="T5446" t="s">
        <v>757</v>
      </c>
      <c r="U5446" t="s">
        <v>757</v>
      </c>
      <c r="V5446" t="s">
        <v>756</v>
      </c>
      <c r="W5446" t="s">
        <v>756</v>
      </c>
      <c r="X5446" t="s">
        <v>18794</v>
      </c>
      <c r="Y5446" t="str">
        <f t="shared" si="1192"/>
        <v>enero</v>
      </c>
      <c r="Z5446">
        <f>YEAR(BD_PONDERACIONES[[#This Row],[Fecha Ejecución del Ticket]])</f>
        <v>2023</v>
      </c>
      <c r="AA5446" t="str">
        <f t="shared" si="1193"/>
        <v>febrero</v>
      </c>
      <c r="AB5446">
        <f>YEAR(BD_PONDERACIONES[[#This Row],[Fecha de Inspección]])</f>
        <v>2023</v>
      </c>
      <c r="AC5446">
        <f t="shared" si="1194"/>
        <v>0.5</v>
      </c>
      <c r="AD5446">
        <f t="shared" si="1195"/>
        <v>0.5</v>
      </c>
      <c r="AE5446">
        <f t="shared" si="1196"/>
        <v>0.5</v>
      </c>
      <c r="AF5446">
        <f t="shared" si="1197"/>
        <v>0.5</v>
      </c>
      <c r="AG5446">
        <f t="shared" si="1198"/>
        <v>0.5</v>
      </c>
      <c r="AH5446">
        <f t="shared" si="1199"/>
        <v>0.5</v>
      </c>
      <c r="AI5446">
        <f t="shared" si="1200"/>
        <v>0.25</v>
      </c>
      <c r="AJ5446">
        <f t="shared" si="1201"/>
        <v>0.25</v>
      </c>
      <c r="AK5446">
        <f t="shared" si="1202"/>
        <v>0.5</v>
      </c>
      <c r="AL5446">
        <f t="shared" si="1203"/>
        <v>0.5</v>
      </c>
      <c r="AM5446">
        <f t="shared" si="1204"/>
        <v>0.5</v>
      </c>
      <c r="AN5446" s="6">
        <f t="shared" si="1205"/>
        <v>1</v>
      </c>
      <c r="AO5446" t="str">
        <f>VLOOKUP(BD_PONDERACIONES[[#This Row],[Comuna]],Tabla3[#All],2,0)</f>
        <v>Cordillera</v>
      </c>
    </row>
    <row r="5447" spans="1:41" x14ac:dyDescent="0.35">
      <c r="A5447" t="s">
        <v>26052</v>
      </c>
      <c r="B5447" t="s">
        <v>26053</v>
      </c>
      <c r="C5447" t="s">
        <v>26054</v>
      </c>
      <c r="D5447" s="5">
        <v>44985</v>
      </c>
      <c r="E5447" s="5">
        <v>44937</v>
      </c>
      <c r="F5447" t="s">
        <v>763</v>
      </c>
      <c r="G5447" t="s">
        <v>26055</v>
      </c>
      <c r="H5447" t="s">
        <v>3795</v>
      </c>
      <c r="J5447" t="s">
        <v>756</v>
      </c>
      <c r="K5447" t="s">
        <v>756</v>
      </c>
      <c r="L5447" t="s">
        <v>773</v>
      </c>
      <c r="M5447" t="s">
        <v>773</v>
      </c>
      <c r="N5447" t="s">
        <v>756</v>
      </c>
      <c r="O5447" t="s">
        <v>756</v>
      </c>
      <c r="P5447" t="s">
        <v>758</v>
      </c>
      <c r="Q5447" t="s">
        <v>759</v>
      </c>
      <c r="R5447" t="s">
        <v>759</v>
      </c>
      <c r="S5447" t="s">
        <v>757</v>
      </c>
      <c r="T5447" t="s">
        <v>757</v>
      </c>
      <c r="U5447" t="s">
        <v>757</v>
      </c>
      <c r="V5447" t="s">
        <v>756</v>
      </c>
      <c r="W5447" t="s">
        <v>773</v>
      </c>
      <c r="X5447" t="s">
        <v>26056</v>
      </c>
      <c r="Y5447" t="str">
        <f t="shared" si="1192"/>
        <v>enero</v>
      </c>
      <c r="Z5447">
        <f>YEAR(BD_PONDERACIONES[[#This Row],[Fecha Ejecución del Ticket]])</f>
        <v>2023</v>
      </c>
      <c r="AA5447" t="str">
        <f t="shared" si="1193"/>
        <v>febrero</v>
      </c>
      <c r="AB5447">
        <f>YEAR(BD_PONDERACIONES[[#This Row],[Fecha de Inspección]])</f>
        <v>2023</v>
      </c>
      <c r="AC5447">
        <f t="shared" si="1194"/>
        <v>0.5</v>
      </c>
      <c r="AD5447">
        <f t="shared" si="1195"/>
        <v>0.5</v>
      </c>
      <c r="AE5447">
        <f t="shared" si="1196"/>
        <v>0</v>
      </c>
      <c r="AF5447">
        <f t="shared" si="1197"/>
        <v>0</v>
      </c>
      <c r="AG5447">
        <f t="shared" si="1198"/>
        <v>0.5</v>
      </c>
      <c r="AH5447">
        <f t="shared" si="1199"/>
        <v>0.5</v>
      </c>
      <c r="AI5447">
        <f t="shared" si="1200"/>
        <v>0.25</v>
      </c>
      <c r="AJ5447">
        <f t="shared" si="1201"/>
        <v>0.25</v>
      </c>
      <c r="AK5447">
        <f t="shared" si="1202"/>
        <v>0.5</v>
      </c>
      <c r="AL5447">
        <f t="shared" si="1203"/>
        <v>0.5</v>
      </c>
      <c r="AM5447">
        <f t="shared" si="1204"/>
        <v>0</v>
      </c>
      <c r="AN5447" s="6">
        <f t="shared" si="1205"/>
        <v>0.6</v>
      </c>
      <c r="AO5447" t="str">
        <f>VLOOKUP(BD_PONDERACIONES[[#This Row],[Comuna]],Tabla3[#All],2,0)</f>
        <v>Cordillera</v>
      </c>
    </row>
    <row r="5448" spans="1:41" x14ac:dyDescent="0.35">
      <c r="A5448" t="s">
        <v>26057</v>
      </c>
      <c r="B5448" t="s">
        <v>26058</v>
      </c>
      <c r="C5448" t="s">
        <v>26059</v>
      </c>
      <c r="D5448" s="5">
        <v>44985</v>
      </c>
      <c r="E5448" s="5">
        <v>44954</v>
      </c>
      <c r="F5448" t="s">
        <v>763</v>
      </c>
      <c r="G5448" t="s">
        <v>26060</v>
      </c>
      <c r="H5448" t="s">
        <v>3795</v>
      </c>
      <c r="J5448" t="s">
        <v>756</v>
      </c>
      <c r="K5448" t="s">
        <v>756</v>
      </c>
      <c r="L5448" t="s">
        <v>757</v>
      </c>
      <c r="M5448" t="s">
        <v>757</v>
      </c>
      <c r="N5448" t="s">
        <v>756</v>
      </c>
      <c r="O5448" t="s">
        <v>756</v>
      </c>
      <c r="P5448" t="s">
        <v>758</v>
      </c>
      <c r="Q5448" t="s">
        <v>759</v>
      </c>
      <c r="R5448" t="s">
        <v>759</v>
      </c>
      <c r="S5448" t="s">
        <v>757</v>
      </c>
      <c r="T5448" t="s">
        <v>757</v>
      </c>
      <c r="U5448" t="s">
        <v>757</v>
      </c>
      <c r="V5448" t="s">
        <v>756</v>
      </c>
      <c r="W5448" t="s">
        <v>768</v>
      </c>
      <c r="X5448" t="s">
        <v>26061</v>
      </c>
      <c r="Y5448" t="str">
        <f t="shared" si="1192"/>
        <v>enero</v>
      </c>
      <c r="Z5448">
        <f>YEAR(BD_PONDERACIONES[[#This Row],[Fecha Ejecución del Ticket]])</f>
        <v>2023</v>
      </c>
      <c r="AA5448" t="str">
        <f t="shared" si="1193"/>
        <v>febrero</v>
      </c>
      <c r="AB5448">
        <f>YEAR(BD_PONDERACIONES[[#This Row],[Fecha de Inspección]])</f>
        <v>2023</v>
      </c>
      <c r="AC5448">
        <f t="shared" si="1194"/>
        <v>0.5</v>
      </c>
      <c r="AD5448">
        <f t="shared" si="1195"/>
        <v>0.5</v>
      </c>
      <c r="AE5448">
        <f t="shared" si="1196"/>
        <v>0.5</v>
      </c>
      <c r="AF5448">
        <f t="shared" si="1197"/>
        <v>0.5</v>
      </c>
      <c r="AG5448">
        <f t="shared" si="1198"/>
        <v>0.5</v>
      </c>
      <c r="AH5448">
        <f t="shared" si="1199"/>
        <v>0.5</v>
      </c>
      <c r="AI5448">
        <f t="shared" si="1200"/>
        <v>0.25</v>
      </c>
      <c r="AJ5448">
        <f t="shared" si="1201"/>
        <v>0.25</v>
      </c>
      <c r="AK5448">
        <f t="shared" si="1202"/>
        <v>0.5</v>
      </c>
      <c r="AL5448">
        <f t="shared" si="1203"/>
        <v>0.5</v>
      </c>
      <c r="AM5448">
        <f t="shared" si="1204"/>
        <v>0.17499999999999999</v>
      </c>
      <c r="AN5448" s="6">
        <f t="shared" si="1205"/>
        <v>0.93500000000000005</v>
      </c>
      <c r="AO5448" t="str">
        <f>VLOOKUP(BD_PONDERACIONES[[#This Row],[Comuna]],Tabla3[#All],2,0)</f>
        <v>Cordillera</v>
      </c>
    </row>
    <row r="5449" spans="1:41" x14ac:dyDescent="0.35">
      <c r="A5449" t="s">
        <v>26062</v>
      </c>
      <c r="B5449" t="s">
        <v>26063</v>
      </c>
      <c r="C5449" t="s">
        <v>26064</v>
      </c>
      <c r="D5449" s="5">
        <v>44985</v>
      </c>
      <c r="E5449" s="5">
        <v>44955</v>
      </c>
      <c r="F5449" t="s">
        <v>763</v>
      </c>
      <c r="G5449" t="s">
        <v>26065</v>
      </c>
      <c r="H5449" t="s">
        <v>3795</v>
      </c>
      <c r="J5449" t="s">
        <v>756</v>
      </c>
      <c r="K5449" t="s">
        <v>756</v>
      </c>
      <c r="L5449" t="s">
        <v>757</v>
      </c>
      <c r="M5449" t="s">
        <v>757</v>
      </c>
      <c r="N5449" t="s">
        <v>756</v>
      </c>
      <c r="O5449" t="s">
        <v>756</v>
      </c>
      <c r="P5449" t="s">
        <v>758</v>
      </c>
      <c r="Q5449" t="s">
        <v>759</v>
      </c>
      <c r="R5449" t="s">
        <v>759</v>
      </c>
      <c r="S5449" t="s">
        <v>757</v>
      </c>
      <c r="T5449" t="s">
        <v>757</v>
      </c>
      <c r="U5449" t="s">
        <v>757</v>
      </c>
      <c r="V5449" t="s">
        <v>756</v>
      </c>
      <c r="W5449" t="s">
        <v>756</v>
      </c>
      <c r="X5449" t="s">
        <v>1712</v>
      </c>
      <c r="Y5449" t="str">
        <f t="shared" si="1192"/>
        <v>enero</v>
      </c>
      <c r="Z5449">
        <f>YEAR(BD_PONDERACIONES[[#This Row],[Fecha Ejecución del Ticket]])</f>
        <v>2023</v>
      </c>
      <c r="AA5449" t="str">
        <f t="shared" si="1193"/>
        <v>febrero</v>
      </c>
      <c r="AB5449">
        <f>YEAR(BD_PONDERACIONES[[#This Row],[Fecha de Inspección]])</f>
        <v>2023</v>
      </c>
      <c r="AC5449">
        <f t="shared" si="1194"/>
        <v>0.5</v>
      </c>
      <c r="AD5449">
        <f t="shared" si="1195"/>
        <v>0.5</v>
      </c>
      <c r="AE5449">
        <f t="shared" si="1196"/>
        <v>0.5</v>
      </c>
      <c r="AF5449">
        <f t="shared" si="1197"/>
        <v>0.5</v>
      </c>
      <c r="AG5449">
        <f t="shared" si="1198"/>
        <v>0.5</v>
      </c>
      <c r="AH5449">
        <f t="shared" si="1199"/>
        <v>0.5</v>
      </c>
      <c r="AI5449">
        <f t="shared" si="1200"/>
        <v>0.25</v>
      </c>
      <c r="AJ5449">
        <f t="shared" si="1201"/>
        <v>0.25</v>
      </c>
      <c r="AK5449">
        <f t="shared" si="1202"/>
        <v>0.5</v>
      </c>
      <c r="AL5449">
        <f t="shared" si="1203"/>
        <v>0.5</v>
      </c>
      <c r="AM5449">
        <f t="shared" si="1204"/>
        <v>0.5</v>
      </c>
      <c r="AN5449" s="6">
        <f t="shared" si="1205"/>
        <v>1</v>
      </c>
      <c r="AO5449" t="str">
        <f>VLOOKUP(BD_PONDERACIONES[[#This Row],[Comuna]],Tabla3[#All],2,0)</f>
        <v>Cordillera</v>
      </c>
    </row>
    <row r="5450" spans="1:41" x14ac:dyDescent="0.35">
      <c r="A5450" t="s">
        <v>26066</v>
      </c>
      <c r="B5450" t="s">
        <v>26067</v>
      </c>
      <c r="C5450" t="s">
        <v>26068</v>
      </c>
      <c r="D5450" s="5">
        <v>44985</v>
      </c>
      <c r="E5450" s="5">
        <v>44942</v>
      </c>
      <c r="F5450" t="s">
        <v>763</v>
      </c>
      <c r="G5450" t="s">
        <v>26069</v>
      </c>
      <c r="H5450" t="s">
        <v>3795</v>
      </c>
      <c r="J5450" t="s">
        <v>756</v>
      </c>
      <c r="K5450" t="s">
        <v>756</v>
      </c>
      <c r="L5450" t="s">
        <v>773</v>
      </c>
      <c r="M5450" t="s">
        <v>773</v>
      </c>
      <c r="N5450" t="s">
        <v>756</v>
      </c>
      <c r="O5450" t="s">
        <v>756</v>
      </c>
      <c r="P5450" t="s">
        <v>758</v>
      </c>
      <c r="Q5450" t="s">
        <v>759</v>
      </c>
      <c r="R5450" t="s">
        <v>759</v>
      </c>
      <c r="S5450" t="s">
        <v>757</v>
      </c>
      <c r="T5450" t="s">
        <v>757</v>
      </c>
      <c r="U5450" t="s">
        <v>757</v>
      </c>
      <c r="V5450" t="s">
        <v>773</v>
      </c>
      <c r="W5450" t="s">
        <v>773</v>
      </c>
      <c r="X5450" t="s">
        <v>1712</v>
      </c>
      <c r="Y5450" t="str">
        <f t="shared" si="1192"/>
        <v>enero</v>
      </c>
      <c r="Z5450">
        <f>YEAR(BD_PONDERACIONES[[#This Row],[Fecha Ejecución del Ticket]])</f>
        <v>2023</v>
      </c>
      <c r="AA5450" t="str">
        <f t="shared" si="1193"/>
        <v>febrero</v>
      </c>
      <c r="AB5450">
        <f>YEAR(BD_PONDERACIONES[[#This Row],[Fecha de Inspección]])</f>
        <v>2023</v>
      </c>
      <c r="AC5450">
        <f t="shared" si="1194"/>
        <v>0.5</v>
      </c>
      <c r="AD5450">
        <f t="shared" si="1195"/>
        <v>0.5</v>
      </c>
      <c r="AE5450">
        <f t="shared" si="1196"/>
        <v>0</v>
      </c>
      <c r="AF5450">
        <f t="shared" si="1197"/>
        <v>0</v>
      </c>
      <c r="AG5450">
        <f t="shared" si="1198"/>
        <v>0.5</v>
      </c>
      <c r="AH5450">
        <f t="shared" si="1199"/>
        <v>0.5</v>
      </c>
      <c r="AI5450">
        <f t="shared" si="1200"/>
        <v>0.25</v>
      </c>
      <c r="AJ5450">
        <f t="shared" si="1201"/>
        <v>0.25</v>
      </c>
      <c r="AK5450">
        <f t="shared" si="1202"/>
        <v>0.5</v>
      </c>
      <c r="AL5450">
        <f t="shared" si="1203"/>
        <v>0</v>
      </c>
      <c r="AM5450">
        <f t="shared" si="1204"/>
        <v>0</v>
      </c>
      <c r="AN5450" s="6">
        <f t="shared" si="1205"/>
        <v>0.5</v>
      </c>
      <c r="AO5450" t="str">
        <f>VLOOKUP(BD_PONDERACIONES[[#This Row],[Comuna]],Tabla3[#All],2,0)</f>
        <v>Cordillera</v>
      </c>
    </row>
    <row r="5451" spans="1:41" x14ac:dyDescent="0.35">
      <c r="A5451" t="s">
        <v>26070</v>
      </c>
      <c r="B5451" t="s">
        <v>26071</v>
      </c>
      <c r="C5451" t="s">
        <v>26072</v>
      </c>
      <c r="D5451" s="5">
        <v>44985</v>
      </c>
      <c r="E5451" s="5">
        <v>44949</v>
      </c>
      <c r="F5451" t="s">
        <v>763</v>
      </c>
      <c r="G5451" t="s">
        <v>26073</v>
      </c>
      <c r="H5451" t="s">
        <v>3795</v>
      </c>
      <c r="J5451" t="s">
        <v>756</v>
      </c>
      <c r="K5451" t="s">
        <v>756</v>
      </c>
      <c r="L5451" t="s">
        <v>757</v>
      </c>
      <c r="M5451" t="s">
        <v>757</v>
      </c>
      <c r="N5451" t="s">
        <v>756</v>
      </c>
      <c r="O5451" t="s">
        <v>756</v>
      </c>
      <c r="P5451" t="s">
        <v>758</v>
      </c>
      <c r="Q5451" t="s">
        <v>759</v>
      </c>
      <c r="R5451" t="s">
        <v>759</v>
      </c>
      <c r="S5451" t="s">
        <v>757</v>
      </c>
      <c r="T5451" t="s">
        <v>757</v>
      </c>
      <c r="U5451" t="s">
        <v>757</v>
      </c>
      <c r="V5451" t="s">
        <v>756</v>
      </c>
      <c r="W5451" t="s">
        <v>768</v>
      </c>
      <c r="X5451" t="s">
        <v>26074</v>
      </c>
      <c r="Y5451" t="str">
        <f t="shared" si="1192"/>
        <v>enero</v>
      </c>
      <c r="Z5451">
        <f>YEAR(BD_PONDERACIONES[[#This Row],[Fecha Ejecución del Ticket]])</f>
        <v>2023</v>
      </c>
      <c r="AA5451" t="str">
        <f t="shared" si="1193"/>
        <v>febrero</v>
      </c>
      <c r="AB5451">
        <f>YEAR(BD_PONDERACIONES[[#This Row],[Fecha de Inspección]])</f>
        <v>2023</v>
      </c>
      <c r="AC5451">
        <f t="shared" si="1194"/>
        <v>0.5</v>
      </c>
      <c r="AD5451">
        <f t="shared" si="1195"/>
        <v>0.5</v>
      </c>
      <c r="AE5451">
        <f t="shared" si="1196"/>
        <v>0.5</v>
      </c>
      <c r="AF5451">
        <f t="shared" si="1197"/>
        <v>0.5</v>
      </c>
      <c r="AG5451">
        <f t="shared" si="1198"/>
        <v>0.5</v>
      </c>
      <c r="AH5451">
        <f t="shared" si="1199"/>
        <v>0.5</v>
      </c>
      <c r="AI5451">
        <f t="shared" si="1200"/>
        <v>0.25</v>
      </c>
      <c r="AJ5451">
        <f t="shared" si="1201"/>
        <v>0.25</v>
      </c>
      <c r="AK5451">
        <f t="shared" si="1202"/>
        <v>0.5</v>
      </c>
      <c r="AL5451">
        <f t="shared" si="1203"/>
        <v>0.5</v>
      </c>
      <c r="AM5451">
        <f t="shared" si="1204"/>
        <v>0.17499999999999999</v>
      </c>
      <c r="AN5451" s="6">
        <f t="shared" si="1205"/>
        <v>0.93500000000000005</v>
      </c>
      <c r="AO5451" t="str">
        <f>VLOOKUP(BD_PONDERACIONES[[#This Row],[Comuna]],Tabla3[#All],2,0)</f>
        <v>Cordillera</v>
      </c>
    </row>
    <row r="5452" spans="1:41" x14ac:dyDescent="0.35">
      <c r="A5452" t="s">
        <v>26075</v>
      </c>
      <c r="B5452" t="s">
        <v>26076</v>
      </c>
      <c r="C5452" t="s">
        <v>26077</v>
      </c>
      <c r="D5452" s="5">
        <v>44985</v>
      </c>
      <c r="E5452" s="5">
        <v>44947</v>
      </c>
      <c r="F5452" t="s">
        <v>763</v>
      </c>
      <c r="G5452" t="s">
        <v>26078</v>
      </c>
      <c r="H5452" t="s">
        <v>3795</v>
      </c>
      <c r="J5452" t="s">
        <v>756</v>
      </c>
      <c r="K5452" t="s">
        <v>756</v>
      </c>
      <c r="L5452" t="s">
        <v>757</v>
      </c>
      <c r="M5452" t="s">
        <v>757</v>
      </c>
      <c r="N5452" t="s">
        <v>756</v>
      </c>
      <c r="O5452" t="s">
        <v>756</v>
      </c>
      <c r="P5452" t="s">
        <v>758</v>
      </c>
      <c r="Q5452" t="s">
        <v>759</v>
      </c>
      <c r="R5452" t="s">
        <v>759</v>
      </c>
      <c r="S5452" t="s">
        <v>757</v>
      </c>
      <c r="T5452" t="s">
        <v>757</v>
      </c>
      <c r="U5452" t="s">
        <v>757</v>
      </c>
      <c r="V5452" t="s">
        <v>756</v>
      </c>
      <c r="W5452" t="s">
        <v>756</v>
      </c>
      <c r="X5452" t="s">
        <v>26079</v>
      </c>
      <c r="Y5452" t="str">
        <f t="shared" si="1192"/>
        <v>enero</v>
      </c>
      <c r="Z5452">
        <f>YEAR(BD_PONDERACIONES[[#This Row],[Fecha Ejecución del Ticket]])</f>
        <v>2023</v>
      </c>
      <c r="AA5452" t="str">
        <f t="shared" si="1193"/>
        <v>febrero</v>
      </c>
      <c r="AB5452">
        <f>YEAR(BD_PONDERACIONES[[#This Row],[Fecha de Inspección]])</f>
        <v>2023</v>
      </c>
      <c r="AC5452">
        <f t="shared" si="1194"/>
        <v>0.5</v>
      </c>
      <c r="AD5452">
        <f t="shared" si="1195"/>
        <v>0.5</v>
      </c>
      <c r="AE5452">
        <f t="shared" si="1196"/>
        <v>0.5</v>
      </c>
      <c r="AF5452">
        <f t="shared" si="1197"/>
        <v>0.5</v>
      </c>
      <c r="AG5452">
        <f t="shared" si="1198"/>
        <v>0.5</v>
      </c>
      <c r="AH5452">
        <f t="shared" si="1199"/>
        <v>0.5</v>
      </c>
      <c r="AI5452">
        <f t="shared" si="1200"/>
        <v>0.25</v>
      </c>
      <c r="AJ5452">
        <f t="shared" si="1201"/>
        <v>0.25</v>
      </c>
      <c r="AK5452">
        <f t="shared" si="1202"/>
        <v>0.5</v>
      </c>
      <c r="AL5452">
        <f t="shared" si="1203"/>
        <v>0.5</v>
      </c>
      <c r="AM5452">
        <f t="shared" si="1204"/>
        <v>0.5</v>
      </c>
      <c r="AN5452" s="6">
        <f t="shared" si="1205"/>
        <v>1</v>
      </c>
      <c r="AO5452" t="str">
        <f>VLOOKUP(BD_PONDERACIONES[[#This Row],[Comuna]],Tabla3[#All],2,0)</f>
        <v>Cordillera</v>
      </c>
    </row>
    <row r="5453" spans="1:41" x14ac:dyDescent="0.35">
      <c r="A5453" t="s">
        <v>26080</v>
      </c>
      <c r="B5453" t="s">
        <v>26081</v>
      </c>
      <c r="C5453" t="s">
        <v>26082</v>
      </c>
      <c r="D5453" s="5">
        <v>44985</v>
      </c>
      <c r="E5453" s="5">
        <v>44947</v>
      </c>
      <c r="F5453" t="s">
        <v>763</v>
      </c>
      <c r="G5453" t="s">
        <v>26083</v>
      </c>
      <c r="H5453" t="s">
        <v>3795</v>
      </c>
      <c r="J5453" t="s">
        <v>756</v>
      </c>
      <c r="K5453" t="s">
        <v>756</v>
      </c>
      <c r="L5453" t="s">
        <v>757</v>
      </c>
      <c r="M5453" t="s">
        <v>757</v>
      </c>
      <c r="N5453" t="s">
        <v>756</v>
      </c>
      <c r="O5453" t="s">
        <v>756</v>
      </c>
      <c r="P5453" t="s">
        <v>758</v>
      </c>
      <c r="Q5453" t="s">
        <v>759</v>
      </c>
      <c r="R5453" t="s">
        <v>759</v>
      </c>
      <c r="S5453" t="s">
        <v>757</v>
      </c>
      <c r="T5453" t="s">
        <v>757</v>
      </c>
      <c r="U5453" t="s">
        <v>757</v>
      </c>
      <c r="V5453" t="s">
        <v>773</v>
      </c>
      <c r="W5453" t="s">
        <v>773</v>
      </c>
      <c r="X5453" t="s">
        <v>26084</v>
      </c>
      <c r="Y5453" t="str">
        <f t="shared" si="1192"/>
        <v>enero</v>
      </c>
      <c r="Z5453">
        <f>YEAR(BD_PONDERACIONES[[#This Row],[Fecha Ejecución del Ticket]])</f>
        <v>2023</v>
      </c>
      <c r="AA5453" t="str">
        <f t="shared" si="1193"/>
        <v>febrero</v>
      </c>
      <c r="AB5453">
        <f>YEAR(BD_PONDERACIONES[[#This Row],[Fecha de Inspección]])</f>
        <v>2023</v>
      </c>
      <c r="AC5453">
        <f t="shared" si="1194"/>
        <v>0.5</v>
      </c>
      <c r="AD5453">
        <f t="shared" si="1195"/>
        <v>0.5</v>
      </c>
      <c r="AE5453">
        <f t="shared" si="1196"/>
        <v>0.5</v>
      </c>
      <c r="AF5453">
        <f t="shared" si="1197"/>
        <v>0.5</v>
      </c>
      <c r="AG5453">
        <f t="shared" si="1198"/>
        <v>0.5</v>
      </c>
      <c r="AH5453">
        <f t="shared" si="1199"/>
        <v>0.5</v>
      </c>
      <c r="AI5453">
        <f t="shared" si="1200"/>
        <v>0.25</v>
      </c>
      <c r="AJ5453">
        <f t="shared" si="1201"/>
        <v>0.25</v>
      </c>
      <c r="AK5453">
        <f t="shared" si="1202"/>
        <v>0.5</v>
      </c>
      <c r="AL5453">
        <f t="shared" si="1203"/>
        <v>0</v>
      </c>
      <c r="AM5453">
        <f t="shared" si="1204"/>
        <v>0</v>
      </c>
      <c r="AN5453" s="6">
        <f t="shared" si="1205"/>
        <v>0.8</v>
      </c>
      <c r="AO5453" t="str">
        <f>VLOOKUP(BD_PONDERACIONES[[#This Row],[Comuna]],Tabla3[#All],2,0)</f>
        <v>Cordillera</v>
      </c>
    </row>
    <row r="5454" spans="1:41" x14ac:dyDescent="0.35">
      <c r="A5454" t="s">
        <v>26085</v>
      </c>
      <c r="B5454" t="s">
        <v>26086</v>
      </c>
      <c r="C5454" t="s">
        <v>26087</v>
      </c>
      <c r="D5454" s="5">
        <v>44985</v>
      </c>
      <c r="E5454" s="5">
        <v>44943</v>
      </c>
      <c r="F5454" t="s">
        <v>763</v>
      </c>
      <c r="G5454" t="s">
        <v>26088</v>
      </c>
      <c r="H5454" t="s">
        <v>3795</v>
      </c>
      <c r="J5454" t="s">
        <v>756</v>
      </c>
      <c r="K5454" t="s">
        <v>756</v>
      </c>
      <c r="L5454" t="s">
        <v>757</v>
      </c>
      <c r="M5454" t="s">
        <v>757</v>
      </c>
      <c r="N5454" t="s">
        <v>756</v>
      </c>
      <c r="O5454" t="s">
        <v>756</v>
      </c>
      <c r="P5454" t="s">
        <v>758</v>
      </c>
      <c r="Q5454" t="s">
        <v>759</v>
      </c>
      <c r="R5454" t="s">
        <v>759</v>
      </c>
      <c r="S5454" t="s">
        <v>757</v>
      </c>
      <c r="T5454" t="s">
        <v>757</v>
      </c>
      <c r="U5454" t="s">
        <v>757</v>
      </c>
      <c r="V5454" t="s">
        <v>756</v>
      </c>
      <c r="W5454" t="s">
        <v>756</v>
      </c>
      <c r="X5454" t="s">
        <v>26089</v>
      </c>
      <c r="Y5454" t="str">
        <f t="shared" si="1192"/>
        <v>enero</v>
      </c>
      <c r="Z5454">
        <f>YEAR(BD_PONDERACIONES[[#This Row],[Fecha Ejecución del Ticket]])</f>
        <v>2023</v>
      </c>
      <c r="AA5454" t="str">
        <f t="shared" si="1193"/>
        <v>febrero</v>
      </c>
      <c r="AB5454">
        <f>YEAR(BD_PONDERACIONES[[#This Row],[Fecha de Inspección]])</f>
        <v>2023</v>
      </c>
      <c r="AC5454">
        <f t="shared" si="1194"/>
        <v>0.5</v>
      </c>
      <c r="AD5454">
        <f t="shared" si="1195"/>
        <v>0.5</v>
      </c>
      <c r="AE5454">
        <f t="shared" si="1196"/>
        <v>0.5</v>
      </c>
      <c r="AF5454">
        <f t="shared" si="1197"/>
        <v>0.5</v>
      </c>
      <c r="AG5454">
        <f t="shared" si="1198"/>
        <v>0.5</v>
      </c>
      <c r="AH5454">
        <f t="shared" si="1199"/>
        <v>0.5</v>
      </c>
      <c r="AI5454">
        <f t="shared" si="1200"/>
        <v>0.25</v>
      </c>
      <c r="AJ5454">
        <f t="shared" si="1201"/>
        <v>0.25</v>
      </c>
      <c r="AK5454">
        <f t="shared" si="1202"/>
        <v>0.5</v>
      </c>
      <c r="AL5454">
        <f t="shared" si="1203"/>
        <v>0.5</v>
      </c>
      <c r="AM5454">
        <f t="shared" si="1204"/>
        <v>0.5</v>
      </c>
      <c r="AN5454" s="6">
        <f t="shared" si="1205"/>
        <v>1</v>
      </c>
      <c r="AO5454" t="str">
        <f>VLOOKUP(BD_PONDERACIONES[[#This Row],[Comuna]],Tabla3[#All],2,0)</f>
        <v>Cordillera</v>
      </c>
    </row>
    <row r="5455" spans="1:41" x14ac:dyDescent="0.35">
      <c r="A5455" t="s">
        <v>26090</v>
      </c>
      <c r="B5455" t="s">
        <v>26091</v>
      </c>
      <c r="C5455" t="s">
        <v>26092</v>
      </c>
      <c r="D5455" s="5">
        <v>44985</v>
      </c>
      <c r="E5455" s="5">
        <v>44950</v>
      </c>
      <c r="F5455" t="s">
        <v>763</v>
      </c>
      <c r="G5455" t="s">
        <v>26093</v>
      </c>
      <c r="H5455" t="s">
        <v>3795</v>
      </c>
      <c r="J5455" t="s">
        <v>756</v>
      </c>
      <c r="K5455" t="s">
        <v>756</v>
      </c>
      <c r="L5455" t="s">
        <v>757</v>
      </c>
      <c r="M5455" t="s">
        <v>757</v>
      </c>
      <c r="N5455" t="s">
        <v>756</v>
      </c>
      <c r="O5455" t="s">
        <v>756</v>
      </c>
      <c r="P5455" t="s">
        <v>758</v>
      </c>
      <c r="Q5455" t="s">
        <v>759</v>
      </c>
      <c r="R5455" t="s">
        <v>759</v>
      </c>
      <c r="S5455" t="s">
        <v>757</v>
      </c>
      <c r="T5455" t="s">
        <v>757</v>
      </c>
      <c r="U5455" t="s">
        <v>757</v>
      </c>
      <c r="V5455" t="s">
        <v>756</v>
      </c>
      <c r="W5455" t="s">
        <v>756</v>
      </c>
      <c r="X5455" t="s">
        <v>26094</v>
      </c>
      <c r="Y5455" t="str">
        <f t="shared" si="1192"/>
        <v>enero</v>
      </c>
      <c r="Z5455">
        <f>YEAR(BD_PONDERACIONES[[#This Row],[Fecha Ejecución del Ticket]])</f>
        <v>2023</v>
      </c>
      <c r="AA5455" t="str">
        <f t="shared" si="1193"/>
        <v>febrero</v>
      </c>
      <c r="AB5455">
        <f>YEAR(BD_PONDERACIONES[[#This Row],[Fecha de Inspección]])</f>
        <v>2023</v>
      </c>
      <c r="AC5455">
        <f t="shared" si="1194"/>
        <v>0.5</v>
      </c>
      <c r="AD5455">
        <f t="shared" si="1195"/>
        <v>0.5</v>
      </c>
      <c r="AE5455">
        <f t="shared" si="1196"/>
        <v>0.5</v>
      </c>
      <c r="AF5455">
        <f t="shared" si="1197"/>
        <v>0.5</v>
      </c>
      <c r="AG5455">
        <f t="shared" si="1198"/>
        <v>0.5</v>
      </c>
      <c r="AH5455">
        <f t="shared" si="1199"/>
        <v>0.5</v>
      </c>
      <c r="AI5455">
        <f t="shared" si="1200"/>
        <v>0.25</v>
      </c>
      <c r="AJ5455">
        <f t="shared" si="1201"/>
        <v>0.25</v>
      </c>
      <c r="AK5455">
        <f t="shared" si="1202"/>
        <v>0.5</v>
      </c>
      <c r="AL5455">
        <f t="shared" si="1203"/>
        <v>0.5</v>
      </c>
      <c r="AM5455">
        <f t="shared" si="1204"/>
        <v>0.5</v>
      </c>
      <c r="AN5455" s="6">
        <f t="shared" si="1205"/>
        <v>1</v>
      </c>
      <c r="AO5455" t="str">
        <f>VLOOKUP(BD_PONDERACIONES[[#This Row],[Comuna]],Tabla3[#All],2,0)</f>
        <v>Cordillera</v>
      </c>
    </row>
    <row r="5456" spans="1:41" x14ac:dyDescent="0.35">
      <c r="A5456" t="s">
        <v>26095</v>
      </c>
      <c r="B5456" t="s">
        <v>26096</v>
      </c>
      <c r="C5456" t="s">
        <v>26097</v>
      </c>
      <c r="D5456" s="5">
        <v>44985</v>
      </c>
      <c r="E5456" s="5">
        <v>44953</v>
      </c>
      <c r="F5456" t="s">
        <v>763</v>
      </c>
      <c r="G5456" t="s">
        <v>26098</v>
      </c>
      <c r="H5456" t="s">
        <v>3795</v>
      </c>
      <c r="J5456" t="s">
        <v>756</v>
      </c>
      <c r="K5456" t="s">
        <v>756</v>
      </c>
      <c r="L5456" t="s">
        <v>757</v>
      </c>
      <c r="M5456" t="s">
        <v>757</v>
      </c>
      <c r="N5456" t="s">
        <v>756</v>
      </c>
      <c r="O5456" t="s">
        <v>756</v>
      </c>
      <c r="P5456" t="s">
        <v>758</v>
      </c>
      <c r="Q5456" t="s">
        <v>759</v>
      </c>
      <c r="R5456" t="s">
        <v>759</v>
      </c>
      <c r="S5456" t="s">
        <v>757</v>
      </c>
      <c r="T5456" t="s">
        <v>757</v>
      </c>
      <c r="U5456" t="s">
        <v>757</v>
      </c>
      <c r="V5456" t="s">
        <v>756</v>
      </c>
      <c r="W5456" t="s">
        <v>756</v>
      </c>
      <c r="X5456" t="s">
        <v>26099</v>
      </c>
      <c r="Y5456" t="str">
        <f t="shared" si="1192"/>
        <v>enero</v>
      </c>
      <c r="Z5456">
        <f>YEAR(BD_PONDERACIONES[[#This Row],[Fecha Ejecución del Ticket]])</f>
        <v>2023</v>
      </c>
      <c r="AA5456" t="str">
        <f t="shared" si="1193"/>
        <v>febrero</v>
      </c>
      <c r="AB5456">
        <f>YEAR(BD_PONDERACIONES[[#This Row],[Fecha de Inspección]])</f>
        <v>2023</v>
      </c>
      <c r="AC5456">
        <f t="shared" si="1194"/>
        <v>0.5</v>
      </c>
      <c r="AD5456">
        <f t="shared" si="1195"/>
        <v>0.5</v>
      </c>
      <c r="AE5456">
        <f t="shared" si="1196"/>
        <v>0.5</v>
      </c>
      <c r="AF5456">
        <f t="shared" si="1197"/>
        <v>0.5</v>
      </c>
      <c r="AG5456">
        <f t="shared" si="1198"/>
        <v>0.5</v>
      </c>
      <c r="AH5456">
        <f t="shared" si="1199"/>
        <v>0.5</v>
      </c>
      <c r="AI5456">
        <f t="shared" si="1200"/>
        <v>0.25</v>
      </c>
      <c r="AJ5456">
        <f t="shared" si="1201"/>
        <v>0.25</v>
      </c>
      <c r="AK5456">
        <f t="shared" si="1202"/>
        <v>0.5</v>
      </c>
      <c r="AL5456">
        <f t="shared" si="1203"/>
        <v>0.5</v>
      </c>
      <c r="AM5456">
        <f t="shared" si="1204"/>
        <v>0.5</v>
      </c>
      <c r="AN5456" s="6">
        <f t="shared" si="1205"/>
        <v>1</v>
      </c>
      <c r="AO5456" t="str">
        <f>VLOOKUP(BD_PONDERACIONES[[#This Row],[Comuna]],Tabla3[#All],2,0)</f>
        <v>Cordillera</v>
      </c>
    </row>
    <row r="5457" spans="1:41" x14ac:dyDescent="0.35">
      <c r="A5457" t="s">
        <v>26100</v>
      </c>
      <c r="B5457" t="s">
        <v>26101</v>
      </c>
      <c r="C5457" t="s">
        <v>26102</v>
      </c>
      <c r="D5457" s="5">
        <v>44985</v>
      </c>
      <c r="E5457" s="5">
        <v>44952</v>
      </c>
      <c r="F5457" t="s">
        <v>763</v>
      </c>
      <c r="G5457" t="s">
        <v>26103</v>
      </c>
      <c r="H5457" t="s">
        <v>3795</v>
      </c>
      <c r="J5457" t="s">
        <v>756</v>
      </c>
      <c r="K5457" t="s">
        <v>756</v>
      </c>
      <c r="L5457" t="s">
        <v>757</v>
      </c>
      <c r="M5457" t="s">
        <v>757</v>
      </c>
      <c r="N5457" t="s">
        <v>756</v>
      </c>
      <c r="O5457" t="s">
        <v>756</v>
      </c>
      <c r="P5457" t="s">
        <v>758</v>
      </c>
      <c r="Q5457" t="s">
        <v>759</v>
      </c>
      <c r="R5457" t="s">
        <v>759</v>
      </c>
      <c r="S5457" t="s">
        <v>757</v>
      </c>
      <c r="T5457" t="s">
        <v>757</v>
      </c>
      <c r="U5457" t="s">
        <v>757</v>
      </c>
      <c r="V5457" t="s">
        <v>756</v>
      </c>
      <c r="W5457" t="s">
        <v>756</v>
      </c>
      <c r="X5457" t="s">
        <v>26104</v>
      </c>
      <c r="Y5457" t="str">
        <f t="shared" si="1192"/>
        <v>enero</v>
      </c>
      <c r="Z5457">
        <f>YEAR(BD_PONDERACIONES[[#This Row],[Fecha Ejecución del Ticket]])</f>
        <v>2023</v>
      </c>
      <c r="AA5457" t="str">
        <f t="shared" si="1193"/>
        <v>febrero</v>
      </c>
      <c r="AB5457">
        <f>YEAR(BD_PONDERACIONES[[#This Row],[Fecha de Inspección]])</f>
        <v>2023</v>
      </c>
      <c r="AC5457">
        <f t="shared" si="1194"/>
        <v>0.5</v>
      </c>
      <c r="AD5457">
        <f t="shared" si="1195"/>
        <v>0.5</v>
      </c>
      <c r="AE5457">
        <f t="shared" si="1196"/>
        <v>0.5</v>
      </c>
      <c r="AF5457">
        <f t="shared" si="1197"/>
        <v>0.5</v>
      </c>
      <c r="AG5457">
        <f t="shared" si="1198"/>
        <v>0.5</v>
      </c>
      <c r="AH5457">
        <f t="shared" si="1199"/>
        <v>0.5</v>
      </c>
      <c r="AI5457">
        <f t="shared" si="1200"/>
        <v>0.25</v>
      </c>
      <c r="AJ5457">
        <f t="shared" si="1201"/>
        <v>0.25</v>
      </c>
      <c r="AK5457">
        <f t="shared" si="1202"/>
        <v>0.5</v>
      </c>
      <c r="AL5457">
        <f t="shared" si="1203"/>
        <v>0.5</v>
      </c>
      <c r="AM5457">
        <f t="shared" si="1204"/>
        <v>0.5</v>
      </c>
      <c r="AN5457" s="6">
        <f t="shared" si="1205"/>
        <v>1</v>
      </c>
      <c r="AO5457" t="str">
        <f>VLOOKUP(BD_PONDERACIONES[[#This Row],[Comuna]],Tabla3[#All],2,0)</f>
        <v>Cordillera</v>
      </c>
    </row>
    <row r="5458" spans="1:41" x14ac:dyDescent="0.35">
      <c r="A5458" t="s">
        <v>26106</v>
      </c>
      <c r="B5458" t="s">
        <v>26107</v>
      </c>
      <c r="C5458" t="s">
        <v>26108</v>
      </c>
      <c r="D5458" s="5">
        <v>45016</v>
      </c>
      <c r="E5458" s="5">
        <v>44906</v>
      </c>
      <c r="F5458" t="s">
        <v>753</v>
      </c>
      <c r="G5458" t="s">
        <v>26109</v>
      </c>
      <c r="H5458" t="s">
        <v>3800</v>
      </c>
      <c r="I5458" t="s">
        <v>759</v>
      </c>
      <c r="J5458" t="s">
        <v>756</v>
      </c>
      <c r="K5458" t="s">
        <v>756</v>
      </c>
      <c r="L5458" t="s">
        <v>773</v>
      </c>
      <c r="M5458" t="s">
        <v>773</v>
      </c>
      <c r="N5458" t="s">
        <v>756</v>
      </c>
      <c r="O5458" t="s">
        <v>756</v>
      </c>
      <c r="P5458" t="s">
        <v>765</v>
      </c>
      <c r="Q5458" t="s">
        <v>759</v>
      </c>
      <c r="R5458" t="s">
        <v>759</v>
      </c>
      <c r="S5458" t="s">
        <v>756</v>
      </c>
      <c r="T5458" t="s">
        <v>756</v>
      </c>
      <c r="U5458" t="s">
        <v>756</v>
      </c>
      <c r="V5458" t="s">
        <v>756</v>
      </c>
      <c r="W5458" t="s">
        <v>756</v>
      </c>
      <c r="X5458" t="s">
        <v>9524</v>
      </c>
      <c r="Y5458" t="str">
        <f t="shared" ref="Y5458:Y5521" si="1206">TEXT(E5458,"MMMM")</f>
        <v>diciembre</v>
      </c>
      <c r="Z5458">
        <f>YEAR(BD_PONDERACIONES[[#This Row],[Fecha Ejecución del Ticket]])</f>
        <v>2022</v>
      </c>
      <c r="AA5458" t="str">
        <f t="shared" ref="AA5458:AA5521" si="1207">TEXT(D5458,"MMMM")</f>
        <v>marzo</v>
      </c>
      <c r="AB5458">
        <f>YEAR(BD_PONDERACIONES[[#This Row],[Fecha de Inspección]])</f>
        <v>2023</v>
      </c>
      <c r="AC5458">
        <f t="shared" ref="AC5458:AC5521" si="1208">IF(OR(J5458="Cumple",J5458="No Aplica"),0.5,0)</f>
        <v>0.5</v>
      </c>
      <c r="AD5458">
        <f t="shared" ref="AD5458:AD5521" si="1209">IF(OR(K5458="CUMPLE",K5458="No Aplica"),0.5,0)</f>
        <v>0.5</v>
      </c>
      <c r="AE5458">
        <f t="shared" ref="AE5458:AE5521" si="1210">IF(OR(L5458="CUMPLE",L5458="No Aplica"),0.5,0)</f>
        <v>0</v>
      </c>
      <c r="AF5458">
        <f t="shared" ref="AF5458:AF5521" si="1211">IF(OR(M5458="CUMPLE",M5458="No Aplica"),0.5,0)</f>
        <v>0</v>
      </c>
      <c r="AG5458">
        <f t="shared" ref="AG5458:AG5521" si="1212">IF(OR(N5458="CUMPLE",N5458="No Aplica"),0.5,IF(N5458="Cumple Mayormente",0.325,IF(N5458="Cumple Parcialmente",0.175,0)))</f>
        <v>0.5</v>
      </c>
      <c r="AH5458">
        <f t="shared" ref="AH5458:AH5521" si="1213">IF(OR(O5458="CUMPLE",O5458="No Aplica"),0.5,IF(O5458="Cumple Mayormente",0.325,IF(O5458="Cumple Parcialmente",0.175,0)))</f>
        <v>0.5</v>
      </c>
      <c r="AI5458">
        <f t="shared" ref="AI5458:AI5521" si="1214">IF(OR(S5458="CUMPLE",S5458="No Aplica"),0.25,IF(S5458="Cumple Mayormente",0.1625,IF(S5458="Cumple Parcialmente",0.0875,0)))</f>
        <v>0.25</v>
      </c>
      <c r="AJ5458">
        <f t="shared" ref="AJ5458:AJ5521" si="1215">IF(OR(T5458="CUMPLE",T5458="No Aplica"),0.25,IF(T5458="Cumple Mayormente",0.1625,IF(T5458="Cumple Parcialmente",0.0875,0)))</f>
        <v>0.25</v>
      </c>
      <c r="AK5458">
        <f t="shared" ref="AK5458:AK5521" si="1216">IF(OR(U5458="CUMPLE",U5458="No Aplica"),0.5,IF(U5458="Cumple Mayormente",0.325,IF(U5458="Cumple Parcialmente",0.175,0)))</f>
        <v>0.5</v>
      </c>
      <c r="AL5458">
        <f t="shared" ref="AL5458:AL5521" si="1217">IF(OR(V5458="CUMPLE",V5458="No Aplica"),0.5,IF(V5458="Cumple Mayormente",0.325,IF(V5458="Cumple Parcialmente",0.175,0)))</f>
        <v>0.5</v>
      </c>
      <c r="AM5458">
        <f t="shared" ref="AM5458:AM5521" si="1218">IF(OR(W5458="CUMPLE",W5458="No Aplica"),0.5,IF(W5458="Cumple Mayormente",0.325,IF(W5458="Cumple Parcialmente",0.175,0)))</f>
        <v>0.5</v>
      </c>
      <c r="AN5458" s="6">
        <f t="shared" ref="AN5458:AN5521" si="1219">((AC5458+AD5458)*0.2)+((AE5458+AF5458)*0.3)+((AG5458+AH5458)*0.15)+((AI5458+AJ5458+AK5458)*0.15)+((AL5458+AM5458)*0.2)</f>
        <v>0.7</v>
      </c>
      <c r="AO5458" t="str">
        <f>VLOOKUP(BD_PONDERACIONES[[#This Row],[Comuna]],Tabla3[#All],2,0)</f>
        <v>Cordillera</v>
      </c>
    </row>
    <row r="5459" spans="1:41" x14ac:dyDescent="0.35">
      <c r="A5459" t="s">
        <v>26110</v>
      </c>
      <c r="B5459" t="s">
        <v>26111</v>
      </c>
      <c r="C5459" t="s">
        <v>26112</v>
      </c>
      <c r="D5459" s="5">
        <v>45016</v>
      </c>
      <c r="E5459" s="5">
        <v>44902</v>
      </c>
      <c r="F5459" t="s">
        <v>753</v>
      </c>
      <c r="G5459" t="s">
        <v>26113</v>
      </c>
      <c r="H5459" t="s">
        <v>3800</v>
      </c>
      <c r="I5459" t="s">
        <v>26114</v>
      </c>
      <c r="J5459" t="s">
        <v>756</v>
      </c>
      <c r="K5459" t="s">
        <v>756</v>
      </c>
      <c r="L5459" t="s">
        <v>757</v>
      </c>
      <c r="M5459" t="s">
        <v>757</v>
      </c>
      <c r="N5459" t="s">
        <v>756</v>
      </c>
      <c r="O5459" t="s">
        <v>756</v>
      </c>
      <c r="P5459" t="s">
        <v>758</v>
      </c>
      <c r="Q5459" t="s">
        <v>759</v>
      </c>
      <c r="R5459" t="s">
        <v>759</v>
      </c>
      <c r="S5459" t="s">
        <v>757</v>
      </c>
      <c r="T5459" t="s">
        <v>757</v>
      </c>
      <c r="U5459" t="s">
        <v>757</v>
      </c>
      <c r="V5459" t="s">
        <v>768</v>
      </c>
      <c r="W5459" t="s">
        <v>768</v>
      </c>
      <c r="X5459" t="s">
        <v>26115</v>
      </c>
      <c r="Y5459" t="str">
        <f t="shared" si="1206"/>
        <v>diciembre</v>
      </c>
      <c r="Z5459">
        <f>YEAR(BD_PONDERACIONES[[#This Row],[Fecha Ejecución del Ticket]])</f>
        <v>2022</v>
      </c>
      <c r="AA5459" t="str">
        <f t="shared" si="1207"/>
        <v>marzo</v>
      </c>
      <c r="AB5459">
        <f>YEAR(BD_PONDERACIONES[[#This Row],[Fecha de Inspección]])</f>
        <v>2023</v>
      </c>
      <c r="AC5459">
        <f t="shared" si="1208"/>
        <v>0.5</v>
      </c>
      <c r="AD5459">
        <f t="shared" si="1209"/>
        <v>0.5</v>
      </c>
      <c r="AE5459">
        <f t="shared" si="1210"/>
        <v>0.5</v>
      </c>
      <c r="AF5459">
        <f t="shared" si="1211"/>
        <v>0.5</v>
      </c>
      <c r="AG5459">
        <f t="shared" si="1212"/>
        <v>0.5</v>
      </c>
      <c r="AH5459">
        <f t="shared" si="1213"/>
        <v>0.5</v>
      </c>
      <c r="AI5459">
        <f t="shared" si="1214"/>
        <v>0.25</v>
      </c>
      <c r="AJ5459">
        <f t="shared" si="1215"/>
        <v>0.25</v>
      </c>
      <c r="AK5459">
        <f t="shared" si="1216"/>
        <v>0.5</v>
      </c>
      <c r="AL5459">
        <f t="shared" si="1217"/>
        <v>0.17499999999999999</v>
      </c>
      <c r="AM5459">
        <f t="shared" si="1218"/>
        <v>0.17499999999999999</v>
      </c>
      <c r="AN5459" s="6">
        <f t="shared" si="1219"/>
        <v>0.87</v>
      </c>
      <c r="AO5459" t="str">
        <f>VLOOKUP(BD_PONDERACIONES[[#This Row],[Comuna]],Tabla3[#All],2,0)</f>
        <v>Cordillera</v>
      </c>
    </row>
    <row r="5460" spans="1:41" x14ac:dyDescent="0.35">
      <c r="A5460" t="s">
        <v>26116</v>
      </c>
      <c r="B5460" t="s">
        <v>26117</v>
      </c>
      <c r="C5460" t="s">
        <v>26118</v>
      </c>
      <c r="D5460" s="5">
        <v>45016</v>
      </c>
      <c r="E5460" s="5">
        <v>44988</v>
      </c>
      <c r="F5460" t="s">
        <v>753</v>
      </c>
      <c r="G5460" t="s">
        <v>26119</v>
      </c>
      <c r="H5460" t="s">
        <v>3800</v>
      </c>
      <c r="I5460" t="s">
        <v>26120</v>
      </c>
      <c r="J5460" t="s">
        <v>756</v>
      </c>
      <c r="K5460" t="s">
        <v>756</v>
      </c>
      <c r="L5460" t="s">
        <v>773</v>
      </c>
      <c r="M5460" t="s">
        <v>756</v>
      </c>
      <c r="N5460" t="s">
        <v>756</v>
      </c>
      <c r="O5460" t="s">
        <v>756</v>
      </c>
      <c r="P5460" t="s">
        <v>758</v>
      </c>
      <c r="Q5460" t="s">
        <v>759</v>
      </c>
      <c r="R5460" t="s">
        <v>759</v>
      </c>
      <c r="S5460" t="s">
        <v>757</v>
      </c>
      <c r="T5460" t="s">
        <v>757</v>
      </c>
      <c r="U5460" t="s">
        <v>757</v>
      </c>
      <c r="V5460" t="s">
        <v>756</v>
      </c>
      <c r="W5460" t="s">
        <v>756</v>
      </c>
      <c r="X5460" t="s">
        <v>26121</v>
      </c>
      <c r="Y5460" t="str">
        <f t="shared" si="1206"/>
        <v>marzo</v>
      </c>
      <c r="Z5460">
        <f>YEAR(BD_PONDERACIONES[[#This Row],[Fecha Ejecución del Ticket]])</f>
        <v>2023</v>
      </c>
      <c r="AA5460" t="str">
        <f t="shared" si="1207"/>
        <v>marzo</v>
      </c>
      <c r="AB5460">
        <f>YEAR(BD_PONDERACIONES[[#This Row],[Fecha de Inspección]])</f>
        <v>2023</v>
      </c>
      <c r="AC5460">
        <f t="shared" si="1208"/>
        <v>0.5</v>
      </c>
      <c r="AD5460">
        <f t="shared" si="1209"/>
        <v>0.5</v>
      </c>
      <c r="AE5460">
        <f t="shared" si="1210"/>
        <v>0</v>
      </c>
      <c r="AF5460">
        <f t="shared" si="1211"/>
        <v>0.5</v>
      </c>
      <c r="AG5460">
        <f t="shared" si="1212"/>
        <v>0.5</v>
      </c>
      <c r="AH5460">
        <f t="shared" si="1213"/>
        <v>0.5</v>
      </c>
      <c r="AI5460">
        <f t="shared" si="1214"/>
        <v>0.25</v>
      </c>
      <c r="AJ5460">
        <f t="shared" si="1215"/>
        <v>0.25</v>
      </c>
      <c r="AK5460">
        <f t="shared" si="1216"/>
        <v>0.5</v>
      </c>
      <c r="AL5460">
        <f t="shared" si="1217"/>
        <v>0.5</v>
      </c>
      <c r="AM5460">
        <f t="shared" si="1218"/>
        <v>0.5</v>
      </c>
      <c r="AN5460" s="6">
        <f t="shared" si="1219"/>
        <v>0.85000000000000009</v>
      </c>
      <c r="AO5460" t="str">
        <f>VLOOKUP(BD_PONDERACIONES[[#This Row],[Comuna]],Tabla3[#All],2,0)</f>
        <v>Cordillera</v>
      </c>
    </row>
    <row r="5461" spans="1:41" x14ac:dyDescent="0.35">
      <c r="A5461" t="s">
        <v>26122</v>
      </c>
      <c r="B5461" t="s">
        <v>26123</v>
      </c>
      <c r="C5461" t="s">
        <v>26124</v>
      </c>
      <c r="D5461" s="5">
        <v>45016</v>
      </c>
      <c r="E5461" s="5">
        <v>44907</v>
      </c>
      <c r="F5461" t="s">
        <v>753</v>
      </c>
      <c r="G5461" t="s">
        <v>26125</v>
      </c>
      <c r="H5461" t="s">
        <v>3800</v>
      </c>
      <c r="I5461" t="s">
        <v>759</v>
      </c>
      <c r="J5461" t="s">
        <v>756</v>
      </c>
      <c r="K5461" t="s">
        <v>756</v>
      </c>
      <c r="L5461" t="s">
        <v>757</v>
      </c>
      <c r="M5461" t="s">
        <v>757</v>
      </c>
      <c r="N5461" t="s">
        <v>756</v>
      </c>
      <c r="O5461" t="s">
        <v>756</v>
      </c>
      <c r="P5461" t="s">
        <v>758</v>
      </c>
      <c r="Q5461" t="s">
        <v>759</v>
      </c>
      <c r="R5461" t="s">
        <v>759</v>
      </c>
      <c r="S5461" t="s">
        <v>757</v>
      </c>
      <c r="T5461" t="s">
        <v>757</v>
      </c>
      <c r="U5461" t="s">
        <v>757</v>
      </c>
      <c r="V5461" t="s">
        <v>756</v>
      </c>
      <c r="W5461" t="s">
        <v>756</v>
      </c>
      <c r="X5461" t="s">
        <v>26126</v>
      </c>
      <c r="Y5461" t="str">
        <f t="shared" si="1206"/>
        <v>diciembre</v>
      </c>
      <c r="Z5461">
        <f>YEAR(BD_PONDERACIONES[[#This Row],[Fecha Ejecución del Ticket]])</f>
        <v>2022</v>
      </c>
      <c r="AA5461" t="str">
        <f t="shared" si="1207"/>
        <v>marzo</v>
      </c>
      <c r="AB5461">
        <f>YEAR(BD_PONDERACIONES[[#This Row],[Fecha de Inspección]])</f>
        <v>2023</v>
      </c>
      <c r="AC5461">
        <f t="shared" si="1208"/>
        <v>0.5</v>
      </c>
      <c r="AD5461">
        <f t="shared" si="1209"/>
        <v>0.5</v>
      </c>
      <c r="AE5461">
        <f t="shared" si="1210"/>
        <v>0.5</v>
      </c>
      <c r="AF5461">
        <f t="shared" si="1211"/>
        <v>0.5</v>
      </c>
      <c r="AG5461">
        <f t="shared" si="1212"/>
        <v>0.5</v>
      </c>
      <c r="AH5461">
        <f t="shared" si="1213"/>
        <v>0.5</v>
      </c>
      <c r="AI5461">
        <f t="shared" si="1214"/>
        <v>0.25</v>
      </c>
      <c r="AJ5461">
        <f t="shared" si="1215"/>
        <v>0.25</v>
      </c>
      <c r="AK5461">
        <f t="shared" si="1216"/>
        <v>0.5</v>
      </c>
      <c r="AL5461">
        <f t="shared" si="1217"/>
        <v>0.5</v>
      </c>
      <c r="AM5461">
        <f t="shared" si="1218"/>
        <v>0.5</v>
      </c>
      <c r="AN5461" s="6">
        <f t="shared" si="1219"/>
        <v>1</v>
      </c>
      <c r="AO5461" t="str">
        <f>VLOOKUP(BD_PONDERACIONES[[#This Row],[Comuna]],Tabla3[#All],2,0)</f>
        <v>Cordillera</v>
      </c>
    </row>
    <row r="5462" spans="1:41" x14ac:dyDescent="0.35">
      <c r="A5462" t="s">
        <v>26127</v>
      </c>
      <c r="B5462" t="s">
        <v>26128</v>
      </c>
      <c r="C5462" t="s">
        <v>26129</v>
      </c>
      <c r="D5462" s="5">
        <v>45016</v>
      </c>
      <c r="E5462" s="5">
        <v>44899</v>
      </c>
      <c r="F5462" t="s">
        <v>753</v>
      </c>
      <c r="G5462" t="s">
        <v>26130</v>
      </c>
      <c r="H5462" t="s">
        <v>3800</v>
      </c>
      <c r="I5462" t="s">
        <v>26131</v>
      </c>
      <c r="J5462" t="s">
        <v>756</v>
      </c>
      <c r="K5462" t="s">
        <v>756</v>
      </c>
      <c r="L5462" t="s">
        <v>757</v>
      </c>
      <c r="M5462" t="s">
        <v>757</v>
      </c>
      <c r="N5462" t="s">
        <v>756</v>
      </c>
      <c r="O5462" t="s">
        <v>756</v>
      </c>
      <c r="P5462" t="s">
        <v>758</v>
      </c>
      <c r="Q5462" t="s">
        <v>759</v>
      </c>
      <c r="R5462" t="s">
        <v>759</v>
      </c>
      <c r="S5462" t="s">
        <v>757</v>
      </c>
      <c r="T5462" t="s">
        <v>757</v>
      </c>
      <c r="U5462" t="s">
        <v>757</v>
      </c>
      <c r="V5462" t="s">
        <v>756</v>
      </c>
      <c r="W5462" t="s">
        <v>756</v>
      </c>
      <c r="X5462" t="s">
        <v>25472</v>
      </c>
      <c r="Y5462" t="str">
        <f t="shared" si="1206"/>
        <v>diciembre</v>
      </c>
      <c r="Z5462">
        <f>YEAR(BD_PONDERACIONES[[#This Row],[Fecha Ejecución del Ticket]])</f>
        <v>2022</v>
      </c>
      <c r="AA5462" t="str">
        <f t="shared" si="1207"/>
        <v>marzo</v>
      </c>
      <c r="AB5462">
        <f>YEAR(BD_PONDERACIONES[[#This Row],[Fecha de Inspección]])</f>
        <v>2023</v>
      </c>
      <c r="AC5462">
        <f t="shared" si="1208"/>
        <v>0.5</v>
      </c>
      <c r="AD5462">
        <f t="shared" si="1209"/>
        <v>0.5</v>
      </c>
      <c r="AE5462">
        <f t="shared" si="1210"/>
        <v>0.5</v>
      </c>
      <c r="AF5462">
        <f t="shared" si="1211"/>
        <v>0.5</v>
      </c>
      <c r="AG5462">
        <f t="shared" si="1212"/>
        <v>0.5</v>
      </c>
      <c r="AH5462">
        <f t="shared" si="1213"/>
        <v>0.5</v>
      </c>
      <c r="AI5462">
        <f t="shared" si="1214"/>
        <v>0.25</v>
      </c>
      <c r="AJ5462">
        <f t="shared" si="1215"/>
        <v>0.25</v>
      </c>
      <c r="AK5462">
        <f t="shared" si="1216"/>
        <v>0.5</v>
      </c>
      <c r="AL5462">
        <f t="shared" si="1217"/>
        <v>0.5</v>
      </c>
      <c r="AM5462">
        <f t="shared" si="1218"/>
        <v>0.5</v>
      </c>
      <c r="AN5462" s="6">
        <f t="shared" si="1219"/>
        <v>1</v>
      </c>
      <c r="AO5462" t="str">
        <f>VLOOKUP(BD_PONDERACIONES[[#This Row],[Comuna]],Tabla3[#All],2,0)</f>
        <v>Cordillera</v>
      </c>
    </row>
    <row r="5463" spans="1:41" x14ac:dyDescent="0.35">
      <c r="A5463" t="s">
        <v>26132</v>
      </c>
      <c r="B5463" t="s">
        <v>26133</v>
      </c>
      <c r="C5463" t="s">
        <v>26134</v>
      </c>
      <c r="D5463" s="5">
        <v>45016</v>
      </c>
      <c r="E5463" s="5">
        <v>44959</v>
      </c>
      <c r="F5463" t="s">
        <v>763</v>
      </c>
      <c r="G5463" t="s">
        <v>26135</v>
      </c>
      <c r="H5463" t="s">
        <v>3783</v>
      </c>
      <c r="I5463" t="s">
        <v>26136</v>
      </c>
      <c r="J5463" t="s">
        <v>756</v>
      </c>
      <c r="K5463" t="s">
        <v>756</v>
      </c>
      <c r="L5463" t="s">
        <v>773</v>
      </c>
      <c r="M5463" t="s">
        <v>773</v>
      </c>
      <c r="N5463" t="s">
        <v>756</v>
      </c>
      <c r="O5463" t="s">
        <v>756</v>
      </c>
      <c r="P5463" t="s">
        <v>758</v>
      </c>
      <c r="Q5463" t="s">
        <v>759</v>
      </c>
      <c r="R5463" t="s">
        <v>759</v>
      </c>
      <c r="S5463" t="s">
        <v>757</v>
      </c>
      <c r="T5463" t="s">
        <v>757</v>
      </c>
      <c r="U5463" t="s">
        <v>757</v>
      </c>
      <c r="V5463" t="s">
        <v>773</v>
      </c>
      <c r="W5463" t="s">
        <v>773</v>
      </c>
      <c r="X5463" t="s">
        <v>26137</v>
      </c>
      <c r="Y5463" t="str">
        <f t="shared" si="1206"/>
        <v>febrero</v>
      </c>
      <c r="Z5463">
        <f>YEAR(BD_PONDERACIONES[[#This Row],[Fecha Ejecución del Ticket]])</f>
        <v>2023</v>
      </c>
      <c r="AA5463" t="str">
        <f t="shared" si="1207"/>
        <v>marzo</v>
      </c>
      <c r="AB5463">
        <f>YEAR(BD_PONDERACIONES[[#This Row],[Fecha de Inspección]])</f>
        <v>2023</v>
      </c>
      <c r="AC5463">
        <f t="shared" si="1208"/>
        <v>0.5</v>
      </c>
      <c r="AD5463">
        <f t="shared" si="1209"/>
        <v>0.5</v>
      </c>
      <c r="AE5463">
        <f t="shared" si="1210"/>
        <v>0</v>
      </c>
      <c r="AF5463">
        <f t="shared" si="1211"/>
        <v>0</v>
      </c>
      <c r="AG5463">
        <f t="shared" si="1212"/>
        <v>0.5</v>
      </c>
      <c r="AH5463">
        <f t="shared" si="1213"/>
        <v>0.5</v>
      </c>
      <c r="AI5463">
        <f t="shared" si="1214"/>
        <v>0.25</v>
      </c>
      <c r="AJ5463">
        <f t="shared" si="1215"/>
        <v>0.25</v>
      </c>
      <c r="AK5463">
        <f t="shared" si="1216"/>
        <v>0.5</v>
      </c>
      <c r="AL5463">
        <f t="shared" si="1217"/>
        <v>0</v>
      </c>
      <c r="AM5463">
        <f t="shared" si="1218"/>
        <v>0</v>
      </c>
      <c r="AN5463" s="6">
        <f t="shared" si="1219"/>
        <v>0.5</v>
      </c>
      <c r="AO5463" t="str">
        <f>VLOOKUP(BD_PONDERACIONES[[#This Row],[Comuna]],Tabla3[#All],2,0)</f>
        <v>Florida</v>
      </c>
    </row>
    <row r="5464" spans="1:41" x14ac:dyDescent="0.35">
      <c r="A5464" t="s">
        <v>26138</v>
      </c>
      <c r="B5464" t="s">
        <v>26139</v>
      </c>
      <c r="C5464" t="s">
        <v>26140</v>
      </c>
      <c r="D5464" s="5">
        <v>45016</v>
      </c>
      <c r="E5464" s="5">
        <v>44958</v>
      </c>
      <c r="F5464" t="s">
        <v>763</v>
      </c>
      <c r="G5464" t="s">
        <v>26141</v>
      </c>
      <c r="H5464" t="s">
        <v>3783</v>
      </c>
      <c r="I5464" t="s">
        <v>26142</v>
      </c>
      <c r="J5464" t="s">
        <v>756</v>
      </c>
      <c r="K5464" t="s">
        <v>756</v>
      </c>
      <c r="L5464" t="s">
        <v>757</v>
      </c>
      <c r="M5464" t="s">
        <v>757</v>
      </c>
      <c r="N5464" t="s">
        <v>756</v>
      </c>
      <c r="O5464" t="s">
        <v>756</v>
      </c>
      <c r="P5464" t="s">
        <v>758</v>
      </c>
      <c r="Q5464" t="s">
        <v>759</v>
      </c>
      <c r="R5464" t="s">
        <v>759</v>
      </c>
      <c r="S5464" t="s">
        <v>757</v>
      </c>
      <c r="T5464" t="s">
        <v>757</v>
      </c>
      <c r="U5464" t="s">
        <v>757</v>
      </c>
      <c r="V5464" t="s">
        <v>756</v>
      </c>
      <c r="W5464" t="s">
        <v>756</v>
      </c>
      <c r="X5464" t="s">
        <v>804</v>
      </c>
      <c r="Y5464" t="str">
        <f t="shared" si="1206"/>
        <v>febrero</v>
      </c>
      <c r="Z5464">
        <f>YEAR(BD_PONDERACIONES[[#This Row],[Fecha Ejecución del Ticket]])</f>
        <v>2023</v>
      </c>
      <c r="AA5464" t="str">
        <f t="shared" si="1207"/>
        <v>marzo</v>
      </c>
      <c r="AB5464">
        <f>YEAR(BD_PONDERACIONES[[#This Row],[Fecha de Inspección]])</f>
        <v>2023</v>
      </c>
      <c r="AC5464">
        <f t="shared" si="1208"/>
        <v>0.5</v>
      </c>
      <c r="AD5464">
        <f t="shared" si="1209"/>
        <v>0.5</v>
      </c>
      <c r="AE5464">
        <f t="shared" si="1210"/>
        <v>0.5</v>
      </c>
      <c r="AF5464">
        <f t="shared" si="1211"/>
        <v>0.5</v>
      </c>
      <c r="AG5464">
        <f t="shared" si="1212"/>
        <v>0.5</v>
      </c>
      <c r="AH5464">
        <f t="shared" si="1213"/>
        <v>0.5</v>
      </c>
      <c r="AI5464">
        <f t="shared" si="1214"/>
        <v>0.25</v>
      </c>
      <c r="AJ5464">
        <f t="shared" si="1215"/>
        <v>0.25</v>
      </c>
      <c r="AK5464">
        <f t="shared" si="1216"/>
        <v>0.5</v>
      </c>
      <c r="AL5464">
        <f t="shared" si="1217"/>
        <v>0.5</v>
      </c>
      <c r="AM5464">
        <f t="shared" si="1218"/>
        <v>0.5</v>
      </c>
      <c r="AN5464" s="6">
        <f t="shared" si="1219"/>
        <v>1</v>
      </c>
      <c r="AO5464" t="str">
        <f>VLOOKUP(BD_PONDERACIONES[[#This Row],[Comuna]],Tabla3[#All],2,0)</f>
        <v>Florida</v>
      </c>
    </row>
    <row r="5465" spans="1:41" x14ac:dyDescent="0.35">
      <c r="A5465" t="s">
        <v>26143</v>
      </c>
      <c r="B5465" t="s">
        <v>26144</v>
      </c>
      <c r="C5465" t="s">
        <v>26145</v>
      </c>
      <c r="D5465" s="5">
        <v>45016</v>
      </c>
      <c r="E5465" s="5">
        <v>44960</v>
      </c>
      <c r="F5465" t="s">
        <v>763</v>
      </c>
      <c r="G5465" t="s">
        <v>26146</v>
      </c>
      <c r="H5465" t="s">
        <v>3783</v>
      </c>
      <c r="I5465" t="s">
        <v>26142</v>
      </c>
      <c r="J5465" t="s">
        <v>756</v>
      </c>
      <c r="K5465" t="s">
        <v>756</v>
      </c>
      <c r="L5465" t="s">
        <v>757</v>
      </c>
      <c r="M5465" t="s">
        <v>757</v>
      </c>
      <c r="N5465" t="s">
        <v>756</v>
      </c>
      <c r="O5465" t="s">
        <v>756</v>
      </c>
      <c r="P5465" t="s">
        <v>758</v>
      </c>
      <c r="Q5465" t="s">
        <v>759</v>
      </c>
      <c r="R5465" t="s">
        <v>759</v>
      </c>
      <c r="S5465" t="s">
        <v>757</v>
      </c>
      <c r="T5465" t="s">
        <v>757</v>
      </c>
      <c r="U5465" t="s">
        <v>757</v>
      </c>
      <c r="V5465" t="s">
        <v>756</v>
      </c>
      <c r="W5465" t="s">
        <v>756</v>
      </c>
      <c r="X5465" t="s">
        <v>26147</v>
      </c>
      <c r="Y5465" t="str">
        <f t="shared" si="1206"/>
        <v>febrero</v>
      </c>
      <c r="Z5465">
        <f>YEAR(BD_PONDERACIONES[[#This Row],[Fecha Ejecución del Ticket]])</f>
        <v>2023</v>
      </c>
      <c r="AA5465" t="str">
        <f t="shared" si="1207"/>
        <v>marzo</v>
      </c>
      <c r="AB5465">
        <f>YEAR(BD_PONDERACIONES[[#This Row],[Fecha de Inspección]])</f>
        <v>2023</v>
      </c>
      <c r="AC5465">
        <f t="shared" si="1208"/>
        <v>0.5</v>
      </c>
      <c r="AD5465">
        <f t="shared" si="1209"/>
        <v>0.5</v>
      </c>
      <c r="AE5465">
        <f t="shared" si="1210"/>
        <v>0.5</v>
      </c>
      <c r="AF5465">
        <f t="shared" si="1211"/>
        <v>0.5</v>
      </c>
      <c r="AG5465">
        <f t="shared" si="1212"/>
        <v>0.5</v>
      </c>
      <c r="AH5465">
        <f t="shared" si="1213"/>
        <v>0.5</v>
      </c>
      <c r="AI5465">
        <f t="shared" si="1214"/>
        <v>0.25</v>
      </c>
      <c r="AJ5465">
        <f t="shared" si="1215"/>
        <v>0.25</v>
      </c>
      <c r="AK5465">
        <f t="shared" si="1216"/>
        <v>0.5</v>
      </c>
      <c r="AL5465">
        <f t="shared" si="1217"/>
        <v>0.5</v>
      </c>
      <c r="AM5465">
        <f t="shared" si="1218"/>
        <v>0.5</v>
      </c>
      <c r="AN5465" s="6">
        <f t="shared" si="1219"/>
        <v>1</v>
      </c>
      <c r="AO5465" t="str">
        <f>VLOOKUP(BD_PONDERACIONES[[#This Row],[Comuna]],Tabla3[#All],2,0)</f>
        <v>Florida</v>
      </c>
    </row>
    <row r="5466" spans="1:41" x14ac:dyDescent="0.35">
      <c r="A5466" t="s">
        <v>26148</v>
      </c>
      <c r="B5466" t="s">
        <v>26149</v>
      </c>
      <c r="C5466" t="s">
        <v>26150</v>
      </c>
      <c r="D5466" s="5">
        <v>45016</v>
      </c>
      <c r="E5466" s="5">
        <v>44961</v>
      </c>
      <c r="F5466" t="s">
        <v>763</v>
      </c>
      <c r="G5466" t="s">
        <v>26151</v>
      </c>
      <c r="H5466" t="s">
        <v>3783</v>
      </c>
      <c r="I5466" t="s">
        <v>26152</v>
      </c>
      <c r="J5466" t="s">
        <v>756</v>
      </c>
      <c r="K5466" t="s">
        <v>756</v>
      </c>
      <c r="L5466" t="s">
        <v>757</v>
      </c>
      <c r="M5466" t="s">
        <v>757</v>
      </c>
      <c r="N5466" t="s">
        <v>756</v>
      </c>
      <c r="O5466" t="s">
        <v>756</v>
      </c>
      <c r="P5466" t="s">
        <v>765</v>
      </c>
      <c r="Q5466" t="s">
        <v>26153</v>
      </c>
      <c r="R5466" t="s">
        <v>26154</v>
      </c>
      <c r="S5466" t="s">
        <v>756</v>
      </c>
      <c r="T5466" t="s">
        <v>756</v>
      </c>
      <c r="U5466" t="s">
        <v>756</v>
      </c>
      <c r="V5466" t="s">
        <v>756</v>
      </c>
      <c r="W5466" t="s">
        <v>756</v>
      </c>
      <c r="X5466" t="s">
        <v>26155</v>
      </c>
      <c r="Y5466" t="str">
        <f t="shared" si="1206"/>
        <v>febrero</v>
      </c>
      <c r="Z5466">
        <f>YEAR(BD_PONDERACIONES[[#This Row],[Fecha Ejecución del Ticket]])</f>
        <v>2023</v>
      </c>
      <c r="AA5466" t="str">
        <f t="shared" si="1207"/>
        <v>marzo</v>
      </c>
      <c r="AB5466">
        <f>YEAR(BD_PONDERACIONES[[#This Row],[Fecha de Inspección]])</f>
        <v>2023</v>
      </c>
      <c r="AC5466">
        <f t="shared" si="1208"/>
        <v>0.5</v>
      </c>
      <c r="AD5466">
        <f t="shared" si="1209"/>
        <v>0.5</v>
      </c>
      <c r="AE5466">
        <f t="shared" si="1210"/>
        <v>0.5</v>
      </c>
      <c r="AF5466">
        <f t="shared" si="1211"/>
        <v>0.5</v>
      </c>
      <c r="AG5466">
        <f t="shared" si="1212"/>
        <v>0.5</v>
      </c>
      <c r="AH5466">
        <f t="shared" si="1213"/>
        <v>0.5</v>
      </c>
      <c r="AI5466">
        <f t="shared" si="1214"/>
        <v>0.25</v>
      </c>
      <c r="AJ5466">
        <f t="shared" si="1215"/>
        <v>0.25</v>
      </c>
      <c r="AK5466">
        <f t="shared" si="1216"/>
        <v>0.5</v>
      </c>
      <c r="AL5466">
        <f t="shared" si="1217"/>
        <v>0.5</v>
      </c>
      <c r="AM5466">
        <f t="shared" si="1218"/>
        <v>0.5</v>
      </c>
      <c r="AN5466" s="6">
        <f t="shared" si="1219"/>
        <v>1</v>
      </c>
      <c r="AO5466" t="str">
        <f>VLOOKUP(BD_PONDERACIONES[[#This Row],[Comuna]],Tabla3[#All],2,0)</f>
        <v>Florida</v>
      </c>
    </row>
    <row r="5467" spans="1:41" x14ac:dyDescent="0.35">
      <c r="A5467" t="s">
        <v>26156</v>
      </c>
      <c r="B5467" t="s">
        <v>26157</v>
      </c>
      <c r="C5467" t="s">
        <v>26158</v>
      </c>
      <c r="D5467" s="5">
        <v>45016</v>
      </c>
      <c r="E5467" s="5">
        <v>44960</v>
      </c>
      <c r="F5467" t="s">
        <v>763</v>
      </c>
      <c r="G5467" t="s">
        <v>26151</v>
      </c>
      <c r="H5467" t="s">
        <v>3783</v>
      </c>
      <c r="I5467" t="s">
        <v>26159</v>
      </c>
      <c r="J5467" t="s">
        <v>756</v>
      </c>
      <c r="K5467" t="s">
        <v>756</v>
      </c>
      <c r="L5467" t="s">
        <v>757</v>
      </c>
      <c r="M5467" t="s">
        <v>757</v>
      </c>
      <c r="N5467" t="s">
        <v>756</v>
      </c>
      <c r="O5467" t="s">
        <v>756</v>
      </c>
      <c r="P5467" t="s">
        <v>765</v>
      </c>
      <c r="Q5467" t="s">
        <v>26153</v>
      </c>
      <c r="R5467" t="s">
        <v>26154</v>
      </c>
      <c r="S5467" t="s">
        <v>756</v>
      </c>
      <c r="T5467" t="s">
        <v>756</v>
      </c>
      <c r="U5467" t="s">
        <v>756</v>
      </c>
      <c r="V5467" t="s">
        <v>756</v>
      </c>
      <c r="W5467" t="s">
        <v>756</v>
      </c>
      <c r="X5467" t="s">
        <v>26160</v>
      </c>
      <c r="Y5467" t="str">
        <f t="shared" si="1206"/>
        <v>febrero</v>
      </c>
      <c r="Z5467">
        <f>YEAR(BD_PONDERACIONES[[#This Row],[Fecha Ejecución del Ticket]])</f>
        <v>2023</v>
      </c>
      <c r="AA5467" t="str">
        <f t="shared" si="1207"/>
        <v>marzo</v>
      </c>
      <c r="AB5467">
        <f>YEAR(BD_PONDERACIONES[[#This Row],[Fecha de Inspección]])</f>
        <v>2023</v>
      </c>
      <c r="AC5467">
        <f t="shared" si="1208"/>
        <v>0.5</v>
      </c>
      <c r="AD5467">
        <f t="shared" si="1209"/>
        <v>0.5</v>
      </c>
      <c r="AE5467">
        <f t="shared" si="1210"/>
        <v>0.5</v>
      </c>
      <c r="AF5467">
        <f t="shared" si="1211"/>
        <v>0.5</v>
      </c>
      <c r="AG5467">
        <f t="shared" si="1212"/>
        <v>0.5</v>
      </c>
      <c r="AH5467">
        <f t="shared" si="1213"/>
        <v>0.5</v>
      </c>
      <c r="AI5467">
        <f t="shared" si="1214"/>
        <v>0.25</v>
      </c>
      <c r="AJ5467">
        <f t="shared" si="1215"/>
        <v>0.25</v>
      </c>
      <c r="AK5467">
        <f t="shared" si="1216"/>
        <v>0.5</v>
      </c>
      <c r="AL5467">
        <f t="shared" si="1217"/>
        <v>0.5</v>
      </c>
      <c r="AM5467">
        <f t="shared" si="1218"/>
        <v>0.5</v>
      </c>
      <c r="AN5467" s="6">
        <f t="shared" si="1219"/>
        <v>1</v>
      </c>
      <c r="AO5467" t="str">
        <f>VLOOKUP(BD_PONDERACIONES[[#This Row],[Comuna]],Tabla3[#All],2,0)</f>
        <v>Florida</v>
      </c>
    </row>
    <row r="5468" spans="1:41" x14ac:dyDescent="0.35">
      <c r="A5468" t="s">
        <v>26161</v>
      </c>
      <c r="B5468" t="s">
        <v>26162</v>
      </c>
      <c r="C5468" t="s">
        <v>26163</v>
      </c>
      <c r="D5468" s="5">
        <v>45016</v>
      </c>
      <c r="E5468" s="5">
        <v>44961</v>
      </c>
      <c r="F5468" t="s">
        <v>763</v>
      </c>
      <c r="G5468" t="s">
        <v>26164</v>
      </c>
      <c r="H5468" t="s">
        <v>3783</v>
      </c>
      <c r="I5468" t="s">
        <v>26142</v>
      </c>
      <c r="J5468" t="s">
        <v>756</v>
      </c>
      <c r="K5468" t="s">
        <v>756</v>
      </c>
      <c r="L5468" t="s">
        <v>757</v>
      </c>
      <c r="M5468" t="s">
        <v>757</v>
      </c>
      <c r="N5468" t="s">
        <v>756</v>
      </c>
      <c r="O5468" t="s">
        <v>756</v>
      </c>
      <c r="P5468" t="s">
        <v>765</v>
      </c>
      <c r="Q5468" t="s">
        <v>26165</v>
      </c>
      <c r="R5468" t="s">
        <v>26166</v>
      </c>
      <c r="S5468" t="s">
        <v>756</v>
      </c>
      <c r="T5468" t="s">
        <v>756</v>
      </c>
      <c r="U5468" t="s">
        <v>756</v>
      </c>
      <c r="V5468" t="s">
        <v>756</v>
      </c>
      <c r="W5468" t="s">
        <v>756</v>
      </c>
      <c r="X5468" t="s">
        <v>26167</v>
      </c>
      <c r="Y5468" t="str">
        <f t="shared" si="1206"/>
        <v>febrero</v>
      </c>
      <c r="Z5468">
        <f>YEAR(BD_PONDERACIONES[[#This Row],[Fecha Ejecución del Ticket]])</f>
        <v>2023</v>
      </c>
      <c r="AA5468" t="str">
        <f t="shared" si="1207"/>
        <v>marzo</v>
      </c>
      <c r="AB5468">
        <f>YEAR(BD_PONDERACIONES[[#This Row],[Fecha de Inspección]])</f>
        <v>2023</v>
      </c>
      <c r="AC5468">
        <f t="shared" si="1208"/>
        <v>0.5</v>
      </c>
      <c r="AD5468">
        <f t="shared" si="1209"/>
        <v>0.5</v>
      </c>
      <c r="AE5468">
        <f t="shared" si="1210"/>
        <v>0.5</v>
      </c>
      <c r="AF5468">
        <f t="shared" si="1211"/>
        <v>0.5</v>
      </c>
      <c r="AG5468">
        <f t="shared" si="1212"/>
        <v>0.5</v>
      </c>
      <c r="AH5468">
        <f t="shared" si="1213"/>
        <v>0.5</v>
      </c>
      <c r="AI5468">
        <f t="shared" si="1214"/>
        <v>0.25</v>
      </c>
      <c r="AJ5468">
        <f t="shared" si="1215"/>
        <v>0.25</v>
      </c>
      <c r="AK5468">
        <f t="shared" si="1216"/>
        <v>0.5</v>
      </c>
      <c r="AL5468">
        <f t="shared" si="1217"/>
        <v>0.5</v>
      </c>
      <c r="AM5468">
        <f t="shared" si="1218"/>
        <v>0.5</v>
      </c>
      <c r="AN5468" s="6">
        <f t="shared" si="1219"/>
        <v>1</v>
      </c>
      <c r="AO5468" t="str">
        <f>VLOOKUP(BD_PONDERACIONES[[#This Row],[Comuna]],Tabla3[#All],2,0)</f>
        <v>Florida</v>
      </c>
    </row>
    <row r="5469" spans="1:41" x14ac:dyDescent="0.35">
      <c r="A5469" t="s">
        <v>26168</v>
      </c>
      <c r="B5469" t="s">
        <v>26169</v>
      </c>
      <c r="C5469" t="s">
        <v>26170</v>
      </c>
      <c r="D5469" s="5">
        <v>45016</v>
      </c>
      <c r="E5469" s="5">
        <v>44958</v>
      </c>
      <c r="F5469" t="s">
        <v>763</v>
      </c>
      <c r="G5469" t="s">
        <v>26171</v>
      </c>
      <c r="H5469" t="s">
        <v>3783</v>
      </c>
      <c r="I5469" t="s">
        <v>26142</v>
      </c>
      <c r="J5469" t="s">
        <v>756</v>
      </c>
      <c r="K5469" t="s">
        <v>756</v>
      </c>
      <c r="L5469" t="s">
        <v>757</v>
      </c>
      <c r="M5469" t="s">
        <v>757</v>
      </c>
      <c r="N5469" t="s">
        <v>756</v>
      </c>
      <c r="O5469" t="s">
        <v>756</v>
      </c>
      <c r="P5469" t="s">
        <v>758</v>
      </c>
      <c r="Q5469" t="s">
        <v>759</v>
      </c>
      <c r="R5469" t="s">
        <v>759</v>
      </c>
      <c r="S5469" t="s">
        <v>757</v>
      </c>
      <c r="T5469" t="s">
        <v>757</v>
      </c>
      <c r="U5469" t="s">
        <v>757</v>
      </c>
      <c r="V5469" t="s">
        <v>756</v>
      </c>
      <c r="W5469" t="s">
        <v>756</v>
      </c>
      <c r="X5469" t="s">
        <v>26172</v>
      </c>
      <c r="Y5469" t="str">
        <f t="shared" si="1206"/>
        <v>febrero</v>
      </c>
      <c r="Z5469">
        <f>YEAR(BD_PONDERACIONES[[#This Row],[Fecha Ejecución del Ticket]])</f>
        <v>2023</v>
      </c>
      <c r="AA5469" t="str">
        <f t="shared" si="1207"/>
        <v>marzo</v>
      </c>
      <c r="AB5469">
        <f>YEAR(BD_PONDERACIONES[[#This Row],[Fecha de Inspección]])</f>
        <v>2023</v>
      </c>
      <c r="AC5469">
        <f t="shared" si="1208"/>
        <v>0.5</v>
      </c>
      <c r="AD5469">
        <f t="shared" si="1209"/>
        <v>0.5</v>
      </c>
      <c r="AE5469">
        <f t="shared" si="1210"/>
        <v>0.5</v>
      </c>
      <c r="AF5469">
        <f t="shared" si="1211"/>
        <v>0.5</v>
      </c>
      <c r="AG5469">
        <f t="shared" si="1212"/>
        <v>0.5</v>
      </c>
      <c r="AH5469">
        <f t="shared" si="1213"/>
        <v>0.5</v>
      </c>
      <c r="AI5469">
        <f t="shared" si="1214"/>
        <v>0.25</v>
      </c>
      <c r="AJ5469">
        <f t="shared" si="1215"/>
        <v>0.25</v>
      </c>
      <c r="AK5469">
        <f t="shared" si="1216"/>
        <v>0.5</v>
      </c>
      <c r="AL5469">
        <f t="shared" si="1217"/>
        <v>0.5</v>
      </c>
      <c r="AM5469">
        <f t="shared" si="1218"/>
        <v>0.5</v>
      </c>
      <c r="AN5469" s="6">
        <f t="shared" si="1219"/>
        <v>1</v>
      </c>
      <c r="AO5469" t="str">
        <f>VLOOKUP(BD_PONDERACIONES[[#This Row],[Comuna]],Tabla3[#All],2,0)</f>
        <v>Florida</v>
      </c>
    </row>
    <row r="5470" spans="1:41" x14ac:dyDescent="0.35">
      <c r="A5470" t="s">
        <v>26173</v>
      </c>
      <c r="B5470" t="s">
        <v>26174</v>
      </c>
      <c r="C5470" t="s">
        <v>26175</v>
      </c>
      <c r="D5470" s="5">
        <v>45016</v>
      </c>
      <c r="E5470" s="5">
        <v>44958</v>
      </c>
      <c r="F5470" t="s">
        <v>763</v>
      </c>
      <c r="G5470" t="s">
        <v>26176</v>
      </c>
      <c r="H5470" t="s">
        <v>3783</v>
      </c>
      <c r="I5470" t="s">
        <v>26177</v>
      </c>
      <c r="J5470" t="s">
        <v>756</v>
      </c>
      <c r="K5470" t="s">
        <v>756</v>
      </c>
      <c r="L5470" t="s">
        <v>757</v>
      </c>
      <c r="M5470" t="s">
        <v>757</v>
      </c>
      <c r="N5470" t="s">
        <v>756</v>
      </c>
      <c r="O5470" t="s">
        <v>756</v>
      </c>
      <c r="P5470" t="s">
        <v>758</v>
      </c>
      <c r="Q5470" t="s">
        <v>759</v>
      </c>
      <c r="R5470" t="s">
        <v>759</v>
      </c>
      <c r="S5470" t="s">
        <v>757</v>
      </c>
      <c r="T5470" t="s">
        <v>757</v>
      </c>
      <c r="U5470" t="s">
        <v>757</v>
      </c>
      <c r="V5470" t="s">
        <v>773</v>
      </c>
      <c r="W5470" t="s">
        <v>773</v>
      </c>
      <c r="X5470" t="s">
        <v>26178</v>
      </c>
      <c r="Y5470" t="str">
        <f t="shared" si="1206"/>
        <v>febrero</v>
      </c>
      <c r="Z5470">
        <f>YEAR(BD_PONDERACIONES[[#This Row],[Fecha Ejecución del Ticket]])</f>
        <v>2023</v>
      </c>
      <c r="AA5470" t="str">
        <f t="shared" si="1207"/>
        <v>marzo</v>
      </c>
      <c r="AB5470">
        <f>YEAR(BD_PONDERACIONES[[#This Row],[Fecha de Inspección]])</f>
        <v>2023</v>
      </c>
      <c r="AC5470">
        <f t="shared" si="1208"/>
        <v>0.5</v>
      </c>
      <c r="AD5470">
        <f t="shared" si="1209"/>
        <v>0.5</v>
      </c>
      <c r="AE5470">
        <f t="shared" si="1210"/>
        <v>0.5</v>
      </c>
      <c r="AF5470">
        <f t="shared" si="1211"/>
        <v>0.5</v>
      </c>
      <c r="AG5470">
        <f t="shared" si="1212"/>
        <v>0.5</v>
      </c>
      <c r="AH5470">
        <f t="shared" si="1213"/>
        <v>0.5</v>
      </c>
      <c r="AI5470">
        <f t="shared" si="1214"/>
        <v>0.25</v>
      </c>
      <c r="AJ5470">
        <f t="shared" si="1215"/>
        <v>0.25</v>
      </c>
      <c r="AK5470">
        <f t="shared" si="1216"/>
        <v>0.5</v>
      </c>
      <c r="AL5470">
        <f t="shared" si="1217"/>
        <v>0</v>
      </c>
      <c r="AM5470">
        <f t="shared" si="1218"/>
        <v>0</v>
      </c>
      <c r="AN5470" s="6">
        <f t="shared" si="1219"/>
        <v>0.8</v>
      </c>
      <c r="AO5470" t="str">
        <f>VLOOKUP(BD_PONDERACIONES[[#This Row],[Comuna]],Tabla3[#All],2,0)</f>
        <v>Florida</v>
      </c>
    </row>
    <row r="5471" spans="1:41" x14ac:dyDescent="0.35">
      <c r="A5471" t="s">
        <v>26179</v>
      </c>
      <c r="B5471" t="s">
        <v>26180</v>
      </c>
      <c r="C5471" t="s">
        <v>26181</v>
      </c>
      <c r="D5471" s="5">
        <v>45016</v>
      </c>
      <c r="E5471" s="5">
        <v>44961</v>
      </c>
      <c r="F5471" t="s">
        <v>763</v>
      </c>
      <c r="G5471" t="s">
        <v>26182</v>
      </c>
      <c r="H5471" t="s">
        <v>3783</v>
      </c>
      <c r="I5471" t="s">
        <v>26183</v>
      </c>
      <c r="J5471" t="s">
        <v>756</v>
      </c>
      <c r="K5471" t="s">
        <v>756</v>
      </c>
      <c r="L5471" t="s">
        <v>757</v>
      </c>
      <c r="M5471" t="s">
        <v>757</v>
      </c>
      <c r="N5471" t="s">
        <v>756</v>
      </c>
      <c r="O5471" t="s">
        <v>756</v>
      </c>
      <c r="P5471" t="s">
        <v>758</v>
      </c>
      <c r="Q5471" t="s">
        <v>759</v>
      </c>
      <c r="R5471" t="s">
        <v>759</v>
      </c>
      <c r="S5471" t="s">
        <v>757</v>
      </c>
      <c r="T5471" t="s">
        <v>757</v>
      </c>
      <c r="U5471" t="s">
        <v>757</v>
      </c>
      <c r="V5471" t="s">
        <v>756</v>
      </c>
      <c r="W5471" t="s">
        <v>756</v>
      </c>
      <c r="X5471" t="s">
        <v>1712</v>
      </c>
      <c r="Y5471" t="str">
        <f t="shared" si="1206"/>
        <v>febrero</v>
      </c>
      <c r="Z5471">
        <f>YEAR(BD_PONDERACIONES[[#This Row],[Fecha Ejecución del Ticket]])</f>
        <v>2023</v>
      </c>
      <c r="AA5471" t="str">
        <f t="shared" si="1207"/>
        <v>marzo</v>
      </c>
      <c r="AB5471">
        <f>YEAR(BD_PONDERACIONES[[#This Row],[Fecha de Inspección]])</f>
        <v>2023</v>
      </c>
      <c r="AC5471">
        <f t="shared" si="1208"/>
        <v>0.5</v>
      </c>
      <c r="AD5471">
        <f t="shared" si="1209"/>
        <v>0.5</v>
      </c>
      <c r="AE5471">
        <f t="shared" si="1210"/>
        <v>0.5</v>
      </c>
      <c r="AF5471">
        <f t="shared" si="1211"/>
        <v>0.5</v>
      </c>
      <c r="AG5471">
        <f t="shared" si="1212"/>
        <v>0.5</v>
      </c>
      <c r="AH5471">
        <f t="shared" si="1213"/>
        <v>0.5</v>
      </c>
      <c r="AI5471">
        <f t="shared" si="1214"/>
        <v>0.25</v>
      </c>
      <c r="AJ5471">
        <f t="shared" si="1215"/>
        <v>0.25</v>
      </c>
      <c r="AK5471">
        <f t="shared" si="1216"/>
        <v>0.5</v>
      </c>
      <c r="AL5471">
        <f t="shared" si="1217"/>
        <v>0.5</v>
      </c>
      <c r="AM5471">
        <f t="shared" si="1218"/>
        <v>0.5</v>
      </c>
      <c r="AN5471" s="6">
        <f t="shared" si="1219"/>
        <v>1</v>
      </c>
      <c r="AO5471" t="str">
        <f>VLOOKUP(BD_PONDERACIONES[[#This Row],[Comuna]],Tabla3[#All],2,0)</f>
        <v>Florida</v>
      </c>
    </row>
    <row r="5472" spans="1:41" x14ac:dyDescent="0.35">
      <c r="A5472" t="s">
        <v>26184</v>
      </c>
      <c r="B5472" t="s">
        <v>26185</v>
      </c>
      <c r="C5472" t="s">
        <v>26186</v>
      </c>
      <c r="D5472" s="5">
        <v>45015</v>
      </c>
      <c r="E5472" s="5">
        <v>44959</v>
      </c>
      <c r="F5472" t="s">
        <v>763</v>
      </c>
      <c r="G5472" t="s">
        <v>26187</v>
      </c>
      <c r="H5472" t="s">
        <v>755</v>
      </c>
      <c r="I5472" t="s">
        <v>26142</v>
      </c>
      <c r="J5472" t="s">
        <v>756</v>
      </c>
      <c r="K5472" t="s">
        <v>756</v>
      </c>
      <c r="L5472" t="s">
        <v>756</v>
      </c>
      <c r="M5472" t="s">
        <v>756</v>
      </c>
      <c r="N5472" t="s">
        <v>756</v>
      </c>
      <c r="O5472" t="s">
        <v>756</v>
      </c>
      <c r="P5472" t="s">
        <v>758</v>
      </c>
      <c r="Q5472" t="s">
        <v>759</v>
      </c>
      <c r="R5472" t="s">
        <v>759</v>
      </c>
      <c r="S5472" t="s">
        <v>757</v>
      </c>
      <c r="T5472" t="s">
        <v>757</v>
      </c>
      <c r="U5472" t="s">
        <v>757</v>
      </c>
      <c r="V5472" t="s">
        <v>756</v>
      </c>
      <c r="W5472" t="s">
        <v>756</v>
      </c>
      <c r="X5472" t="s">
        <v>26188</v>
      </c>
      <c r="Y5472" t="str">
        <f t="shared" si="1206"/>
        <v>febrero</v>
      </c>
      <c r="Z5472">
        <f>YEAR(BD_PONDERACIONES[[#This Row],[Fecha Ejecución del Ticket]])</f>
        <v>2023</v>
      </c>
      <c r="AA5472" t="str">
        <f t="shared" si="1207"/>
        <v>marzo</v>
      </c>
      <c r="AB5472">
        <f>YEAR(BD_PONDERACIONES[[#This Row],[Fecha de Inspección]])</f>
        <v>2023</v>
      </c>
      <c r="AC5472">
        <f t="shared" si="1208"/>
        <v>0.5</v>
      </c>
      <c r="AD5472">
        <f t="shared" si="1209"/>
        <v>0.5</v>
      </c>
      <c r="AE5472">
        <f t="shared" si="1210"/>
        <v>0.5</v>
      </c>
      <c r="AF5472">
        <f t="shared" si="1211"/>
        <v>0.5</v>
      </c>
      <c r="AG5472">
        <f t="shared" si="1212"/>
        <v>0.5</v>
      </c>
      <c r="AH5472">
        <f t="shared" si="1213"/>
        <v>0.5</v>
      </c>
      <c r="AI5472">
        <f t="shared" si="1214"/>
        <v>0.25</v>
      </c>
      <c r="AJ5472">
        <f t="shared" si="1215"/>
        <v>0.25</v>
      </c>
      <c r="AK5472">
        <f t="shared" si="1216"/>
        <v>0.5</v>
      </c>
      <c r="AL5472">
        <f t="shared" si="1217"/>
        <v>0.5</v>
      </c>
      <c r="AM5472">
        <f t="shared" si="1218"/>
        <v>0.5</v>
      </c>
      <c r="AN5472" s="6">
        <f t="shared" si="1219"/>
        <v>1</v>
      </c>
      <c r="AO5472" t="str">
        <f>VLOOKUP(BD_PONDERACIONES[[#This Row],[Comuna]],Tabla3[#All],2,0)</f>
        <v>Florida</v>
      </c>
    </row>
    <row r="5473" spans="1:41" x14ac:dyDescent="0.35">
      <c r="A5473" t="s">
        <v>26189</v>
      </c>
      <c r="B5473" t="s">
        <v>26190</v>
      </c>
      <c r="C5473" t="s">
        <v>26191</v>
      </c>
      <c r="D5473" s="5">
        <v>45015</v>
      </c>
      <c r="E5473" s="5">
        <v>44902</v>
      </c>
      <c r="F5473" t="s">
        <v>753</v>
      </c>
      <c r="G5473" t="s">
        <v>26192</v>
      </c>
      <c r="H5473" t="s">
        <v>2860</v>
      </c>
      <c r="I5473" t="s">
        <v>26114</v>
      </c>
      <c r="J5473" t="s">
        <v>756</v>
      </c>
      <c r="K5473" t="s">
        <v>756</v>
      </c>
      <c r="L5473" t="s">
        <v>757</v>
      </c>
      <c r="M5473" t="s">
        <v>757</v>
      </c>
      <c r="N5473" t="s">
        <v>756</v>
      </c>
      <c r="O5473" t="s">
        <v>756</v>
      </c>
      <c r="P5473" t="s">
        <v>765</v>
      </c>
      <c r="Q5473" t="s">
        <v>759</v>
      </c>
      <c r="R5473" t="s">
        <v>759</v>
      </c>
      <c r="S5473" t="s">
        <v>757</v>
      </c>
      <c r="T5473" t="s">
        <v>757</v>
      </c>
      <c r="U5473" t="s">
        <v>756</v>
      </c>
      <c r="V5473" t="s">
        <v>756</v>
      </c>
      <c r="W5473" t="s">
        <v>756</v>
      </c>
      <c r="X5473" t="s">
        <v>26193</v>
      </c>
      <c r="Y5473" t="str">
        <f t="shared" si="1206"/>
        <v>diciembre</v>
      </c>
      <c r="Z5473">
        <f>YEAR(BD_PONDERACIONES[[#This Row],[Fecha Ejecución del Ticket]])</f>
        <v>2022</v>
      </c>
      <c r="AA5473" t="str">
        <f t="shared" si="1207"/>
        <v>marzo</v>
      </c>
      <c r="AB5473">
        <f>YEAR(BD_PONDERACIONES[[#This Row],[Fecha de Inspección]])</f>
        <v>2023</v>
      </c>
      <c r="AC5473">
        <f t="shared" si="1208"/>
        <v>0.5</v>
      </c>
      <c r="AD5473">
        <f t="shared" si="1209"/>
        <v>0.5</v>
      </c>
      <c r="AE5473">
        <f t="shared" si="1210"/>
        <v>0.5</v>
      </c>
      <c r="AF5473">
        <f t="shared" si="1211"/>
        <v>0.5</v>
      </c>
      <c r="AG5473">
        <f t="shared" si="1212"/>
        <v>0.5</v>
      </c>
      <c r="AH5473">
        <f t="shared" si="1213"/>
        <v>0.5</v>
      </c>
      <c r="AI5473">
        <f t="shared" si="1214"/>
        <v>0.25</v>
      </c>
      <c r="AJ5473">
        <f t="shared" si="1215"/>
        <v>0.25</v>
      </c>
      <c r="AK5473">
        <f t="shared" si="1216"/>
        <v>0.5</v>
      </c>
      <c r="AL5473">
        <f t="shared" si="1217"/>
        <v>0.5</v>
      </c>
      <c r="AM5473">
        <f t="shared" si="1218"/>
        <v>0.5</v>
      </c>
      <c r="AN5473" s="6">
        <f t="shared" si="1219"/>
        <v>1</v>
      </c>
      <c r="AO5473" t="str">
        <f>VLOOKUP(BD_PONDERACIONES[[#This Row],[Comuna]],Tabla3[#All],2,0)</f>
        <v>Cordillera</v>
      </c>
    </row>
    <row r="5474" spans="1:41" x14ac:dyDescent="0.35">
      <c r="A5474" t="s">
        <v>26194</v>
      </c>
      <c r="B5474" t="s">
        <v>26195</v>
      </c>
      <c r="C5474" t="s">
        <v>26196</v>
      </c>
      <c r="D5474" s="5">
        <v>45015</v>
      </c>
      <c r="E5474" s="5">
        <v>44898</v>
      </c>
      <c r="F5474" t="s">
        <v>753</v>
      </c>
      <c r="G5474" t="s">
        <v>26197</v>
      </c>
      <c r="H5474" t="s">
        <v>2860</v>
      </c>
      <c r="I5474" t="s">
        <v>26159</v>
      </c>
      <c r="J5474" t="s">
        <v>756</v>
      </c>
      <c r="K5474" t="s">
        <v>756</v>
      </c>
      <c r="L5474" t="s">
        <v>757</v>
      </c>
      <c r="M5474" t="s">
        <v>757</v>
      </c>
      <c r="N5474" t="s">
        <v>757</v>
      </c>
      <c r="O5474" t="s">
        <v>757</v>
      </c>
      <c r="P5474" t="s">
        <v>758</v>
      </c>
      <c r="Q5474" t="s">
        <v>759</v>
      </c>
      <c r="R5474" t="s">
        <v>759</v>
      </c>
      <c r="S5474" t="s">
        <v>757</v>
      </c>
      <c r="T5474" t="s">
        <v>757</v>
      </c>
      <c r="U5474" t="s">
        <v>757</v>
      </c>
      <c r="V5474" t="s">
        <v>756</v>
      </c>
      <c r="W5474" t="s">
        <v>756</v>
      </c>
      <c r="X5474" t="s">
        <v>25071</v>
      </c>
      <c r="Y5474" t="str">
        <f t="shared" si="1206"/>
        <v>diciembre</v>
      </c>
      <c r="Z5474">
        <f>YEAR(BD_PONDERACIONES[[#This Row],[Fecha Ejecución del Ticket]])</f>
        <v>2022</v>
      </c>
      <c r="AA5474" t="str">
        <f t="shared" si="1207"/>
        <v>marzo</v>
      </c>
      <c r="AB5474">
        <f>YEAR(BD_PONDERACIONES[[#This Row],[Fecha de Inspección]])</f>
        <v>2023</v>
      </c>
      <c r="AC5474">
        <f t="shared" si="1208"/>
        <v>0.5</v>
      </c>
      <c r="AD5474">
        <f t="shared" si="1209"/>
        <v>0.5</v>
      </c>
      <c r="AE5474">
        <f t="shared" si="1210"/>
        <v>0.5</v>
      </c>
      <c r="AF5474">
        <f t="shared" si="1211"/>
        <v>0.5</v>
      </c>
      <c r="AG5474">
        <f t="shared" si="1212"/>
        <v>0.5</v>
      </c>
      <c r="AH5474">
        <f t="shared" si="1213"/>
        <v>0.5</v>
      </c>
      <c r="AI5474">
        <f t="shared" si="1214"/>
        <v>0.25</v>
      </c>
      <c r="AJ5474">
        <f t="shared" si="1215"/>
        <v>0.25</v>
      </c>
      <c r="AK5474">
        <f t="shared" si="1216"/>
        <v>0.5</v>
      </c>
      <c r="AL5474">
        <f t="shared" si="1217"/>
        <v>0.5</v>
      </c>
      <c r="AM5474">
        <f t="shared" si="1218"/>
        <v>0.5</v>
      </c>
      <c r="AN5474" s="6">
        <f t="shared" si="1219"/>
        <v>1</v>
      </c>
      <c r="AO5474" t="str">
        <f>VLOOKUP(BD_PONDERACIONES[[#This Row],[Comuna]],Tabla3[#All],2,0)</f>
        <v>Cordillera</v>
      </c>
    </row>
    <row r="5475" spans="1:41" x14ac:dyDescent="0.35">
      <c r="A5475" t="s">
        <v>26198</v>
      </c>
      <c r="B5475" t="s">
        <v>26199</v>
      </c>
      <c r="C5475" t="s">
        <v>26200</v>
      </c>
      <c r="D5475" s="5">
        <v>45015</v>
      </c>
      <c r="E5475" s="5">
        <v>44898</v>
      </c>
      <c r="F5475" t="s">
        <v>753</v>
      </c>
      <c r="G5475" t="s">
        <v>26201</v>
      </c>
      <c r="H5475" t="s">
        <v>2860</v>
      </c>
      <c r="I5475" t="s">
        <v>26159</v>
      </c>
      <c r="J5475" t="s">
        <v>756</v>
      </c>
      <c r="K5475" t="s">
        <v>756</v>
      </c>
      <c r="L5475" t="s">
        <v>757</v>
      </c>
      <c r="M5475" t="s">
        <v>757</v>
      </c>
      <c r="N5475" t="s">
        <v>756</v>
      </c>
      <c r="O5475" t="s">
        <v>756</v>
      </c>
      <c r="P5475" t="s">
        <v>758</v>
      </c>
      <c r="Q5475" t="s">
        <v>759</v>
      </c>
      <c r="R5475" t="s">
        <v>759</v>
      </c>
      <c r="S5475" t="s">
        <v>757</v>
      </c>
      <c r="T5475" t="s">
        <v>757</v>
      </c>
      <c r="U5475" t="s">
        <v>757</v>
      </c>
      <c r="V5475" t="s">
        <v>756</v>
      </c>
      <c r="W5475" t="s">
        <v>756</v>
      </c>
      <c r="X5475" t="s">
        <v>20420</v>
      </c>
      <c r="Y5475" t="str">
        <f t="shared" si="1206"/>
        <v>diciembre</v>
      </c>
      <c r="Z5475">
        <f>YEAR(BD_PONDERACIONES[[#This Row],[Fecha Ejecución del Ticket]])</f>
        <v>2022</v>
      </c>
      <c r="AA5475" t="str">
        <f t="shared" si="1207"/>
        <v>marzo</v>
      </c>
      <c r="AB5475">
        <f>YEAR(BD_PONDERACIONES[[#This Row],[Fecha de Inspección]])</f>
        <v>2023</v>
      </c>
      <c r="AC5475">
        <f t="shared" si="1208"/>
        <v>0.5</v>
      </c>
      <c r="AD5475">
        <f t="shared" si="1209"/>
        <v>0.5</v>
      </c>
      <c r="AE5475">
        <f t="shared" si="1210"/>
        <v>0.5</v>
      </c>
      <c r="AF5475">
        <f t="shared" si="1211"/>
        <v>0.5</v>
      </c>
      <c r="AG5475">
        <f t="shared" si="1212"/>
        <v>0.5</v>
      </c>
      <c r="AH5475">
        <f t="shared" si="1213"/>
        <v>0.5</v>
      </c>
      <c r="AI5475">
        <f t="shared" si="1214"/>
        <v>0.25</v>
      </c>
      <c r="AJ5475">
        <f t="shared" si="1215"/>
        <v>0.25</v>
      </c>
      <c r="AK5475">
        <f t="shared" si="1216"/>
        <v>0.5</v>
      </c>
      <c r="AL5475">
        <f t="shared" si="1217"/>
        <v>0.5</v>
      </c>
      <c r="AM5475">
        <f t="shared" si="1218"/>
        <v>0.5</v>
      </c>
      <c r="AN5475" s="6">
        <f t="shared" si="1219"/>
        <v>1</v>
      </c>
      <c r="AO5475" t="str">
        <f>VLOOKUP(BD_PONDERACIONES[[#This Row],[Comuna]],Tabla3[#All],2,0)</f>
        <v>Cordillera</v>
      </c>
    </row>
    <row r="5476" spans="1:41" x14ac:dyDescent="0.35">
      <c r="A5476" t="s">
        <v>26202</v>
      </c>
      <c r="B5476" t="s">
        <v>26203</v>
      </c>
      <c r="C5476" t="s">
        <v>26204</v>
      </c>
      <c r="D5476" s="5">
        <v>45015</v>
      </c>
      <c r="E5476" s="5">
        <v>44990</v>
      </c>
      <c r="F5476" t="s">
        <v>753</v>
      </c>
      <c r="G5476" t="s">
        <v>26205</v>
      </c>
      <c r="H5476" t="s">
        <v>2860</v>
      </c>
      <c r="I5476" t="s">
        <v>26120</v>
      </c>
      <c r="J5476" t="s">
        <v>756</v>
      </c>
      <c r="K5476" t="s">
        <v>756</v>
      </c>
      <c r="L5476" t="s">
        <v>757</v>
      </c>
      <c r="M5476" t="s">
        <v>757</v>
      </c>
      <c r="N5476" t="s">
        <v>756</v>
      </c>
      <c r="O5476" t="s">
        <v>756</v>
      </c>
      <c r="P5476" t="s">
        <v>758</v>
      </c>
      <c r="Q5476" t="s">
        <v>759</v>
      </c>
      <c r="R5476" t="s">
        <v>759</v>
      </c>
      <c r="S5476" t="s">
        <v>757</v>
      </c>
      <c r="T5476" t="s">
        <v>757</v>
      </c>
      <c r="U5476" t="s">
        <v>757</v>
      </c>
      <c r="V5476" t="s">
        <v>756</v>
      </c>
      <c r="W5476" t="s">
        <v>756</v>
      </c>
      <c r="X5476" t="s">
        <v>22119</v>
      </c>
      <c r="Y5476" t="str">
        <f t="shared" si="1206"/>
        <v>marzo</v>
      </c>
      <c r="Z5476">
        <f>YEAR(BD_PONDERACIONES[[#This Row],[Fecha Ejecución del Ticket]])</f>
        <v>2023</v>
      </c>
      <c r="AA5476" t="str">
        <f t="shared" si="1207"/>
        <v>marzo</v>
      </c>
      <c r="AB5476">
        <f>YEAR(BD_PONDERACIONES[[#This Row],[Fecha de Inspección]])</f>
        <v>2023</v>
      </c>
      <c r="AC5476">
        <f t="shared" si="1208"/>
        <v>0.5</v>
      </c>
      <c r="AD5476">
        <f t="shared" si="1209"/>
        <v>0.5</v>
      </c>
      <c r="AE5476">
        <f t="shared" si="1210"/>
        <v>0.5</v>
      </c>
      <c r="AF5476">
        <f t="shared" si="1211"/>
        <v>0.5</v>
      </c>
      <c r="AG5476">
        <f t="shared" si="1212"/>
        <v>0.5</v>
      </c>
      <c r="AH5476">
        <f t="shared" si="1213"/>
        <v>0.5</v>
      </c>
      <c r="AI5476">
        <f t="shared" si="1214"/>
        <v>0.25</v>
      </c>
      <c r="AJ5476">
        <f t="shared" si="1215"/>
        <v>0.25</v>
      </c>
      <c r="AK5476">
        <f t="shared" si="1216"/>
        <v>0.5</v>
      </c>
      <c r="AL5476">
        <f t="shared" si="1217"/>
        <v>0.5</v>
      </c>
      <c r="AM5476">
        <f t="shared" si="1218"/>
        <v>0.5</v>
      </c>
      <c r="AN5476" s="6">
        <f t="shared" si="1219"/>
        <v>1</v>
      </c>
      <c r="AO5476" t="str">
        <f>VLOOKUP(BD_PONDERACIONES[[#This Row],[Comuna]],Tabla3[#All],2,0)</f>
        <v>Cordillera</v>
      </c>
    </row>
    <row r="5477" spans="1:41" x14ac:dyDescent="0.35">
      <c r="A5477" t="s">
        <v>26206</v>
      </c>
      <c r="B5477" t="s">
        <v>26207</v>
      </c>
      <c r="C5477" t="s">
        <v>26208</v>
      </c>
      <c r="D5477" s="5">
        <v>45015</v>
      </c>
      <c r="E5477" s="5">
        <v>44898</v>
      </c>
      <c r="F5477" t="s">
        <v>753</v>
      </c>
      <c r="G5477" t="s">
        <v>26209</v>
      </c>
      <c r="H5477" t="s">
        <v>2860</v>
      </c>
      <c r="I5477" t="s">
        <v>759</v>
      </c>
      <c r="J5477" t="s">
        <v>756</v>
      </c>
      <c r="K5477" t="s">
        <v>756</v>
      </c>
      <c r="L5477" t="s">
        <v>757</v>
      </c>
      <c r="M5477" t="s">
        <v>757</v>
      </c>
      <c r="N5477" t="s">
        <v>756</v>
      </c>
      <c r="O5477" t="s">
        <v>756</v>
      </c>
      <c r="P5477" t="s">
        <v>758</v>
      </c>
      <c r="Q5477" t="s">
        <v>759</v>
      </c>
      <c r="R5477" t="s">
        <v>759</v>
      </c>
      <c r="S5477" t="s">
        <v>757</v>
      </c>
      <c r="T5477" t="s">
        <v>757</v>
      </c>
      <c r="U5477" t="s">
        <v>757</v>
      </c>
      <c r="V5477" t="s">
        <v>756</v>
      </c>
      <c r="W5477" t="s">
        <v>756</v>
      </c>
      <c r="X5477" t="s">
        <v>8238</v>
      </c>
      <c r="Y5477" t="str">
        <f t="shared" si="1206"/>
        <v>diciembre</v>
      </c>
      <c r="Z5477">
        <f>YEAR(BD_PONDERACIONES[[#This Row],[Fecha Ejecución del Ticket]])</f>
        <v>2022</v>
      </c>
      <c r="AA5477" t="str">
        <f t="shared" si="1207"/>
        <v>marzo</v>
      </c>
      <c r="AB5477">
        <f>YEAR(BD_PONDERACIONES[[#This Row],[Fecha de Inspección]])</f>
        <v>2023</v>
      </c>
      <c r="AC5477">
        <f t="shared" si="1208"/>
        <v>0.5</v>
      </c>
      <c r="AD5477">
        <f t="shared" si="1209"/>
        <v>0.5</v>
      </c>
      <c r="AE5477">
        <f t="shared" si="1210"/>
        <v>0.5</v>
      </c>
      <c r="AF5477">
        <f t="shared" si="1211"/>
        <v>0.5</v>
      </c>
      <c r="AG5477">
        <f t="shared" si="1212"/>
        <v>0.5</v>
      </c>
      <c r="AH5477">
        <f t="shared" si="1213"/>
        <v>0.5</v>
      </c>
      <c r="AI5477">
        <f t="shared" si="1214"/>
        <v>0.25</v>
      </c>
      <c r="AJ5477">
        <f t="shared" si="1215"/>
        <v>0.25</v>
      </c>
      <c r="AK5477">
        <f t="shared" si="1216"/>
        <v>0.5</v>
      </c>
      <c r="AL5477">
        <f t="shared" si="1217"/>
        <v>0.5</v>
      </c>
      <c r="AM5477">
        <f t="shared" si="1218"/>
        <v>0.5</v>
      </c>
      <c r="AN5477" s="6">
        <f t="shared" si="1219"/>
        <v>1</v>
      </c>
      <c r="AO5477" t="str">
        <f>VLOOKUP(BD_PONDERACIONES[[#This Row],[Comuna]],Tabla3[#All],2,0)</f>
        <v>Cordillera</v>
      </c>
    </row>
    <row r="5478" spans="1:41" x14ac:dyDescent="0.35">
      <c r="A5478" t="s">
        <v>26210</v>
      </c>
      <c r="B5478" t="s">
        <v>26211</v>
      </c>
      <c r="C5478" t="s">
        <v>26212</v>
      </c>
      <c r="D5478" s="5">
        <v>45015</v>
      </c>
      <c r="E5478" s="5">
        <v>44990</v>
      </c>
      <c r="F5478" t="s">
        <v>753</v>
      </c>
      <c r="G5478" t="s">
        <v>26213</v>
      </c>
      <c r="H5478" t="s">
        <v>2860</v>
      </c>
      <c r="I5478" t="s">
        <v>26214</v>
      </c>
      <c r="J5478" t="s">
        <v>756</v>
      </c>
      <c r="K5478" t="s">
        <v>756</v>
      </c>
      <c r="L5478" t="s">
        <v>757</v>
      </c>
      <c r="M5478" t="s">
        <v>757</v>
      </c>
      <c r="N5478" t="s">
        <v>757</v>
      </c>
      <c r="O5478" t="s">
        <v>757</v>
      </c>
      <c r="P5478" t="s">
        <v>758</v>
      </c>
      <c r="Q5478" t="s">
        <v>759</v>
      </c>
      <c r="R5478" t="s">
        <v>759</v>
      </c>
      <c r="S5478" t="s">
        <v>757</v>
      </c>
      <c r="T5478" t="s">
        <v>757</v>
      </c>
      <c r="U5478" t="s">
        <v>757</v>
      </c>
      <c r="V5478" t="s">
        <v>768</v>
      </c>
      <c r="W5478" t="s">
        <v>756</v>
      </c>
      <c r="X5478" t="s">
        <v>26215</v>
      </c>
      <c r="Y5478" t="str">
        <f t="shared" si="1206"/>
        <v>marzo</v>
      </c>
      <c r="Z5478">
        <f>YEAR(BD_PONDERACIONES[[#This Row],[Fecha Ejecución del Ticket]])</f>
        <v>2023</v>
      </c>
      <c r="AA5478" t="str">
        <f t="shared" si="1207"/>
        <v>marzo</v>
      </c>
      <c r="AB5478">
        <f>YEAR(BD_PONDERACIONES[[#This Row],[Fecha de Inspección]])</f>
        <v>2023</v>
      </c>
      <c r="AC5478">
        <f t="shared" si="1208"/>
        <v>0.5</v>
      </c>
      <c r="AD5478">
        <f t="shared" si="1209"/>
        <v>0.5</v>
      </c>
      <c r="AE5478">
        <f t="shared" si="1210"/>
        <v>0.5</v>
      </c>
      <c r="AF5478">
        <f t="shared" si="1211"/>
        <v>0.5</v>
      </c>
      <c r="AG5478">
        <f t="shared" si="1212"/>
        <v>0.5</v>
      </c>
      <c r="AH5478">
        <f t="shared" si="1213"/>
        <v>0.5</v>
      </c>
      <c r="AI5478">
        <f t="shared" si="1214"/>
        <v>0.25</v>
      </c>
      <c r="AJ5478">
        <f t="shared" si="1215"/>
        <v>0.25</v>
      </c>
      <c r="AK5478">
        <f t="shared" si="1216"/>
        <v>0.5</v>
      </c>
      <c r="AL5478">
        <f t="shared" si="1217"/>
        <v>0.17499999999999999</v>
      </c>
      <c r="AM5478">
        <f t="shared" si="1218"/>
        <v>0.5</v>
      </c>
      <c r="AN5478" s="6">
        <f t="shared" si="1219"/>
        <v>0.93500000000000005</v>
      </c>
      <c r="AO5478" t="str">
        <f>VLOOKUP(BD_PONDERACIONES[[#This Row],[Comuna]],Tabla3[#All],2,0)</f>
        <v>Cordillera</v>
      </c>
    </row>
    <row r="5479" spans="1:41" x14ac:dyDescent="0.35">
      <c r="A5479" t="s">
        <v>26216</v>
      </c>
      <c r="B5479" t="s">
        <v>26217</v>
      </c>
      <c r="C5479" t="s">
        <v>26218</v>
      </c>
      <c r="D5479" s="5">
        <v>45015</v>
      </c>
      <c r="E5479" s="5">
        <v>44960</v>
      </c>
      <c r="F5479" t="s">
        <v>763</v>
      </c>
      <c r="G5479" t="s">
        <v>26219</v>
      </c>
      <c r="H5479" t="s">
        <v>1809</v>
      </c>
      <c r="I5479" t="s">
        <v>26220</v>
      </c>
      <c r="J5479" t="s">
        <v>756</v>
      </c>
      <c r="K5479" t="s">
        <v>756</v>
      </c>
      <c r="L5479" t="s">
        <v>757</v>
      </c>
      <c r="M5479" t="s">
        <v>757</v>
      </c>
      <c r="N5479" t="s">
        <v>756</v>
      </c>
      <c r="O5479" t="s">
        <v>756</v>
      </c>
      <c r="P5479" t="s">
        <v>758</v>
      </c>
      <c r="Q5479" t="s">
        <v>759</v>
      </c>
      <c r="R5479" t="s">
        <v>759</v>
      </c>
      <c r="S5479" t="s">
        <v>757</v>
      </c>
      <c r="T5479" t="s">
        <v>757</v>
      </c>
      <c r="U5479" t="s">
        <v>757</v>
      </c>
      <c r="V5479" t="s">
        <v>756</v>
      </c>
      <c r="W5479" t="s">
        <v>756</v>
      </c>
      <c r="X5479" t="s">
        <v>804</v>
      </c>
      <c r="Y5479" t="str">
        <f t="shared" si="1206"/>
        <v>febrero</v>
      </c>
      <c r="Z5479">
        <f>YEAR(BD_PONDERACIONES[[#This Row],[Fecha Ejecución del Ticket]])</f>
        <v>2023</v>
      </c>
      <c r="AA5479" t="str">
        <f t="shared" si="1207"/>
        <v>marzo</v>
      </c>
      <c r="AB5479">
        <f>YEAR(BD_PONDERACIONES[[#This Row],[Fecha de Inspección]])</f>
        <v>2023</v>
      </c>
      <c r="AC5479">
        <f t="shared" si="1208"/>
        <v>0.5</v>
      </c>
      <c r="AD5479">
        <f t="shared" si="1209"/>
        <v>0.5</v>
      </c>
      <c r="AE5479">
        <f t="shared" si="1210"/>
        <v>0.5</v>
      </c>
      <c r="AF5479">
        <f t="shared" si="1211"/>
        <v>0.5</v>
      </c>
      <c r="AG5479">
        <f t="shared" si="1212"/>
        <v>0.5</v>
      </c>
      <c r="AH5479">
        <f t="shared" si="1213"/>
        <v>0.5</v>
      </c>
      <c r="AI5479">
        <f t="shared" si="1214"/>
        <v>0.25</v>
      </c>
      <c r="AJ5479">
        <f t="shared" si="1215"/>
        <v>0.25</v>
      </c>
      <c r="AK5479">
        <f t="shared" si="1216"/>
        <v>0.5</v>
      </c>
      <c r="AL5479">
        <f t="shared" si="1217"/>
        <v>0.5</v>
      </c>
      <c r="AM5479">
        <f t="shared" si="1218"/>
        <v>0.5</v>
      </c>
      <c r="AN5479" s="6">
        <f t="shared" si="1219"/>
        <v>1</v>
      </c>
      <c r="AO5479" t="str">
        <f>VLOOKUP(BD_PONDERACIONES[[#This Row],[Comuna]],Tabla3[#All],2,0)</f>
        <v>Florida</v>
      </c>
    </row>
    <row r="5480" spans="1:41" x14ac:dyDescent="0.35">
      <c r="A5480" t="s">
        <v>26221</v>
      </c>
      <c r="B5480" t="s">
        <v>26222</v>
      </c>
      <c r="C5480" t="s">
        <v>26223</v>
      </c>
      <c r="D5480" s="5">
        <v>45015</v>
      </c>
      <c r="E5480" s="5">
        <v>44990</v>
      </c>
      <c r="F5480" t="s">
        <v>753</v>
      </c>
      <c r="G5480" t="s">
        <v>26224</v>
      </c>
      <c r="H5480" t="s">
        <v>2860</v>
      </c>
      <c r="I5480" t="s">
        <v>26225</v>
      </c>
      <c r="J5480" t="s">
        <v>756</v>
      </c>
      <c r="K5480" t="s">
        <v>756</v>
      </c>
      <c r="L5480" t="s">
        <v>757</v>
      </c>
      <c r="M5480" t="s">
        <v>757</v>
      </c>
      <c r="N5480" t="s">
        <v>756</v>
      </c>
      <c r="O5480" t="s">
        <v>756</v>
      </c>
      <c r="P5480" t="s">
        <v>758</v>
      </c>
      <c r="Q5480" t="s">
        <v>759</v>
      </c>
      <c r="R5480" t="s">
        <v>759</v>
      </c>
      <c r="S5480" t="s">
        <v>757</v>
      </c>
      <c r="T5480" t="s">
        <v>757</v>
      </c>
      <c r="U5480" t="s">
        <v>757</v>
      </c>
      <c r="V5480" t="s">
        <v>756</v>
      </c>
      <c r="W5480" t="s">
        <v>756</v>
      </c>
      <c r="X5480" t="s">
        <v>20420</v>
      </c>
      <c r="Y5480" t="str">
        <f t="shared" si="1206"/>
        <v>marzo</v>
      </c>
      <c r="Z5480">
        <f>YEAR(BD_PONDERACIONES[[#This Row],[Fecha Ejecución del Ticket]])</f>
        <v>2023</v>
      </c>
      <c r="AA5480" t="str">
        <f t="shared" si="1207"/>
        <v>marzo</v>
      </c>
      <c r="AB5480">
        <f>YEAR(BD_PONDERACIONES[[#This Row],[Fecha de Inspección]])</f>
        <v>2023</v>
      </c>
      <c r="AC5480">
        <f t="shared" si="1208"/>
        <v>0.5</v>
      </c>
      <c r="AD5480">
        <f t="shared" si="1209"/>
        <v>0.5</v>
      </c>
      <c r="AE5480">
        <f t="shared" si="1210"/>
        <v>0.5</v>
      </c>
      <c r="AF5480">
        <f t="shared" si="1211"/>
        <v>0.5</v>
      </c>
      <c r="AG5480">
        <f t="shared" si="1212"/>
        <v>0.5</v>
      </c>
      <c r="AH5480">
        <f t="shared" si="1213"/>
        <v>0.5</v>
      </c>
      <c r="AI5480">
        <f t="shared" si="1214"/>
        <v>0.25</v>
      </c>
      <c r="AJ5480">
        <f t="shared" si="1215"/>
        <v>0.25</v>
      </c>
      <c r="AK5480">
        <f t="shared" si="1216"/>
        <v>0.5</v>
      </c>
      <c r="AL5480">
        <f t="shared" si="1217"/>
        <v>0.5</v>
      </c>
      <c r="AM5480">
        <f t="shared" si="1218"/>
        <v>0.5</v>
      </c>
      <c r="AN5480" s="6">
        <f t="shared" si="1219"/>
        <v>1</v>
      </c>
      <c r="AO5480" t="str">
        <f>VLOOKUP(BD_PONDERACIONES[[#This Row],[Comuna]],Tabla3[#All],2,0)</f>
        <v>Cordillera</v>
      </c>
    </row>
    <row r="5481" spans="1:41" x14ac:dyDescent="0.35">
      <c r="A5481" t="s">
        <v>26226</v>
      </c>
      <c r="B5481" t="s">
        <v>26227</v>
      </c>
      <c r="C5481" t="s">
        <v>26228</v>
      </c>
      <c r="D5481" s="5">
        <v>45015</v>
      </c>
      <c r="E5481" s="5">
        <v>44960</v>
      </c>
      <c r="F5481" t="s">
        <v>763</v>
      </c>
      <c r="G5481" t="s">
        <v>26229</v>
      </c>
      <c r="H5481" t="s">
        <v>1809</v>
      </c>
      <c r="I5481" t="s">
        <v>26230</v>
      </c>
      <c r="J5481" t="s">
        <v>756</v>
      </c>
      <c r="K5481" t="s">
        <v>756</v>
      </c>
      <c r="L5481" t="s">
        <v>757</v>
      </c>
      <c r="M5481" t="s">
        <v>757</v>
      </c>
      <c r="N5481" t="s">
        <v>756</v>
      </c>
      <c r="O5481" t="s">
        <v>756</v>
      </c>
      <c r="P5481" t="s">
        <v>758</v>
      </c>
      <c r="Q5481" t="s">
        <v>759</v>
      </c>
      <c r="R5481" t="s">
        <v>759</v>
      </c>
      <c r="S5481" t="s">
        <v>757</v>
      </c>
      <c r="T5481" t="s">
        <v>757</v>
      </c>
      <c r="U5481" t="s">
        <v>757</v>
      </c>
      <c r="V5481" t="s">
        <v>756</v>
      </c>
      <c r="W5481" t="s">
        <v>756</v>
      </c>
      <c r="X5481" t="s">
        <v>26231</v>
      </c>
      <c r="Y5481" t="str">
        <f t="shared" si="1206"/>
        <v>febrero</v>
      </c>
      <c r="Z5481">
        <f>YEAR(BD_PONDERACIONES[[#This Row],[Fecha Ejecución del Ticket]])</f>
        <v>2023</v>
      </c>
      <c r="AA5481" t="str">
        <f t="shared" si="1207"/>
        <v>marzo</v>
      </c>
      <c r="AB5481">
        <f>YEAR(BD_PONDERACIONES[[#This Row],[Fecha de Inspección]])</f>
        <v>2023</v>
      </c>
      <c r="AC5481">
        <f t="shared" si="1208"/>
        <v>0.5</v>
      </c>
      <c r="AD5481">
        <f t="shared" si="1209"/>
        <v>0.5</v>
      </c>
      <c r="AE5481">
        <f t="shared" si="1210"/>
        <v>0.5</v>
      </c>
      <c r="AF5481">
        <f t="shared" si="1211"/>
        <v>0.5</v>
      </c>
      <c r="AG5481">
        <f t="shared" si="1212"/>
        <v>0.5</v>
      </c>
      <c r="AH5481">
        <f t="shared" si="1213"/>
        <v>0.5</v>
      </c>
      <c r="AI5481">
        <f t="shared" si="1214"/>
        <v>0.25</v>
      </c>
      <c r="AJ5481">
        <f t="shared" si="1215"/>
        <v>0.25</v>
      </c>
      <c r="AK5481">
        <f t="shared" si="1216"/>
        <v>0.5</v>
      </c>
      <c r="AL5481">
        <f t="shared" si="1217"/>
        <v>0.5</v>
      </c>
      <c r="AM5481">
        <f t="shared" si="1218"/>
        <v>0.5</v>
      </c>
      <c r="AN5481" s="6">
        <f t="shared" si="1219"/>
        <v>1</v>
      </c>
      <c r="AO5481" t="str">
        <f>VLOOKUP(BD_PONDERACIONES[[#This Row],[Comuna]],Tabla3[#All],2,0)</f>
        <v>Florida</v>
      </c>
    </row>
    <row r="5482" spans="1:41" x14ac:dyDescent="0.35">
      <c r="A5482" t="s">
        <v>26232</v>
      </c>
      <c r="B5482" t="s">
        <v>26233</v>
      </c>
      <c r="C5482" t="s">
        <v>26234</v>
      </c>
      <c r="D5482" s="5">
        <v>45015</v>
      </c>
      <c r="E5482" s="5">
        <v>44959</v>
      </c>
      <c r="F5482" t="s">
        <v>763</v>
      </c>
      <c r="G5482" t="s">
        <v>26235</v>
      </c>
      <c r="H5482" t="s">
        <v>1809</v>
      </c>
      <c r="I5482" t="s">
        <v>26220</v>
      </c>
      <c r="J5482" t="s">
        <v>756</v>
      </c>
      <c r="K5482" t="s">
        <v>756</v>
      </c>
      <c r="L5482" t="s">
        <v>757</v>
      </c>
      <c r="M5482" t="s">
        <v>757</v>
      </c>
      <c r="N5482" t="s">
        <v>756</v>
      </c>
      <c r="O5482" t="s">
        <v>756</v>
      </c>
      <c r="P5482" t="s">
        <v>758</v>
      </c>
      <c r="Q5482" t="s">
        <v>759</v>
      </c>
      <c r="R5482" t="s">
        <v>759</v>
      </c>
      <c r="S5482" t="s">
        <v>757</v>
      </c>
      <c r="T5482" t="s">
        <v>757</v>
      </c>
      <c r="U5482" t="s">
        <v>757</v>
      </c>
      <c r="V5482" t="s">
        <v>756</v>
      </c>
      <c r="W5482" t="s">
        <v>756</v>
      </c>
      <c r="X5482" t="s">
        <v>3864</v>
      </c>
      <c r="Y5482" t="str">
        <f t="shared" si="1206"/>
        <v>febrero</v>
      </c>
      <c r="Z5482">
        <f>YEAR(BD_PONDERACIONES[[#This Row],[Fecha Ejecución del Ticket]])</f>
        <v>2023</v>
      </c>
      <c r="AA5482" t="str">
        <f t="shared" si="1207"/>
        <v>marzo</v>
      </c>
      <c r="AB5482">
        <f>YEAR(BD_PONDERACIONES[[#This Row],[Fecha de Inspección]])</f>
        <v>2023</v>
      </c>
      <c r="AC5482">
        <f t="shared" si="1208"/>
        <v>0.5</v>
      </c>
      <c r="AD5482">
        <f t="shared" si="1209"/>
        <v>0.5</v>
      </c>
      <c r="AE5482">
        <f t="shared" si="1210"/>
        <v>0.5</v>
      </c>
      <c r="AF5482">
        <f t="shared" si="1211"/>
        <v>0.5</v>
      </c>
      <c r="AG5482">
        <f t="shared" si="1212"/>
        <v>0.5</v>
      </c>
      <c r="AH5482">
        <f t="shared" si="1213"/>
        <v>0.5</v>
      </c>
      <c r="AI5482">
        <f t="shared" si="1214"/>
        <v>0.25</v>
      </c>
      <c r="AJ5482">
        <f t="shared" si="1215"/>
        <v>0.25</v>
      </c>
      <c r="AK5482">
        <f t="shared" si="1216"/>
        <v>0.5</v>
      </c>
      <c r="AL5482">
        <f t="shared" si="1217"/>
        <v>0.5</v>
      </c>
      <c r="AM5482">
        <f t="shared" si="1218"/>
        <v>0.5</v>
      </c>
      <c r="AN5482" s="6">
        <f t="shared" si="1219"/>
        <v>1</v>
      </c>
      <c r="AO5482" t="str">
        <f>VLOOKUP(BD_PONDERACIONES[[#This Row],[Comuna]],Tabla3[#All],2,0)</f>
        <v>Florida</v>
      </c>
    </row>
    <row r="5483" spans="1:41" x14ac:dyDescent="0.35">
      <c r="A5483" t="s">
        <v>26236</v>
      </c>
      <c r="B5483" t="s">
        <v>26237</v>
      </c>
      <c r="C5483" t="s">
        <v>26238</v>
      </c>
      <c r="D5483" s="5">
        <v>45015</v>
      </c>
      <c r="E5483" s="5">
        <v>44961</v>
      </c>
      <c r="F5483" t="s">
        <v>763</v>
      </c>
      <c r="G5483" t="s">
        <v>26239</v>
      </c>
      <c r="H5483" t="s">
        <v>1809</v>
      </c>
      <c r="I5483" t="s">
        <v>26152</v>
      </c>
      <c r="J5483" t="s">
        <v>756</v>
      </c>
      <c r="K5483" t="s">
        <v>756</v>
      </c>
      <c r="L5483" t="s">
        <v>757</v>
      </c>
      <c r="M5483" t="s">
        <v>757</v>
      </c>
      <c r="N5483" t="s">
        <v>756</v>
      </c>
      <c r="O5483" t="s">
        <v>756</v>
      </c>
      <c r="P5483" t="s">
        <v>758</v>
      </c>
      <c r="Q5483" t="s">
        <v>759</v>
      </c>
      <c r="R5483" t="s">
        <v>759</v>
      </c>
      <c r="S5483" t="s">
        <v>757</v>
      </c>
      <c r="T5483" t="s">
        <v>757</v>
      </c>
      <c r="U5483" t="s">
        <v>757</v>
      </c>
      <c r="V5483" t="s">
        <v>756</v>
      </c>
      <c r="W5483" t="s">
        <v>756</v>
      </c>
      <c r="X5483" t="s">
        <v>804</v>
      </c>
      <c r="Y5483" t="str">
        <f t="shared" si="1206"/>
        <v>febrero</v>
      </c>
      <c r="Z5483">
        <f>YEAR(BD_PONDERACIONES[[#This Row],[Fecha Ejecución del Ticket]])</f>
        <v>2023</v>
      </c>
      <c r="AA5483" t="str">
        <f t="shared" si="1207"/>
        <v>marzo</v>
      </c>
      <c r="AB5483">
        <f>YEAR(BD_PONDERACIONES[[#This Row],[Fecha de Inspección]])</f>
        <v>2023</v>
      </c>
      <c r="AC5483">
        <f t="shared" si="1208"/>
        <v>0.5</v>
      </c>
      <c r="AD5483">
        <f t="shared" si="1209"/>
        <v>0.5</v>
      </c>
      <c r="AE5483">
        <f t="shared" si="1210"/>
        <v>0.5</v>
      </c>
      <c r="AF5483">
        <f t="shared" si="1211"/>
        <v>0.5</v>
      </c>
      <c r="AG5483">
        <f t="shared" si="1212"/>
        <v>0.5</v>
      </c>
      <c r="AH5483">
        <f t="shared" si="1213"/>
        <v>0.5</v>
      </c>
      <c r="AI5483">
        <f t="shared" si="1214"/>
        <v>0.25</v>
      </c>
      <c r="AJ5483">
        <f t="shared" si="1215"/>
        <v>0.25</v>
      </c>
      <c r="AK5483">
        <f t="shared" si="1216"/>
        <v>0.5</v>
      </c>
      <c r="AL5483">
        <f t="shared" si="1217"/>
        <v>0.5</v>
      </c>
      <c r="AM5483">
        <f t="shared" si="1218"/>
        <v>0.5</v>
      </c>
      <c r="AN5483" s="6">
        <f t="shared" si="1219"/>
        <v>1</v>
      </c>
      <c r="AO5483" t="str">
        <f>VLOOKUP(BD_PONDERACIONES[[#This Row],[Comuna]],Tabla3[#All],2,0)</f>
        <v>Florida</v>
      </c>
    </row>
    <row r="5484" spans="1:41" x14ac:dyDescent="0.35">
      <c r="A5484" t="s">
        <v>26240</v>
      </c>
      <c r="B5484" t="s">
        <v>26241</v>
      </c>
      <c r="C5484" t="s">
        <v>26242</v>
      </c>
      <c r="D5484" s="5">
        <v>45015</v>
      </c>
      <c r="E5484" s="5">
        <v>44959</v>
      </c>
      <c r="F5484" t="s">
        <v>763</v>
      </c>
      <c r="G5484" t="s">
        <v>26239</v>
      </c>
      <c r="H5484" t="s">
        <v>1809</v>
      </c>
      <c r="I5484" t="s">
        <v>26152</v>
      </c>
      <c r="J5484" t="s">
        <v>756</v>
      </c>
      <c r="K5484" t="s">
        <v>756</v>
      </c>
      <c r="L5484" t="s">
        <v>757</v>
      </c>
      <c r="M5484" t="s">
        <v>757</v>
      </c>
      <c r="N5484" t="s">
        <v>756</v>
      </c>
      <c r="O5484" t="s">
        <v>756</v>
      </c>
      <c r="P5484" t="s">
        <v>758</v>
      </c>
      <c r="Q5484" t="s">
        <v>759</v>
      </c>
      <c r="R5484" t="s">
        <v>759</v>
      </c>
      <c r="S5484" t="s">
        <v>757</v>
      </c>
      <c r="T5484" t="s">
        <v>757</v>
      </c>
      <c r="U5484" t="s">
        <v>757</v>
      </c>
      <c r="V5484" t="s">
        <v>756</v>
      </c>
      <c r="W5484" t="s">
        <v>756</v>
      </c>
      <c r="X5484" t="s">
        <v>26243</v>
      </c>
      <c r="Y5484" t="str">
        <f t="shared" si="1206"/>
        <v>febrero</v>
      </c>
      <c r="Z5484">
        <f>YEAR(BD_PONDERACIONES[[#This Row],[Fecha Ejecución del Ticket]])</f>
        <v>2023</v>
      </c>
      <c r="AA5484" t="str">
        <f t="shared" si="1207"/>
        <v>marzo</v>
      </c>
      <c r="AB5484">
        <f>YEAR(BD_PONDERACIONES[[#This Row],[Fecha de Inspección]])</f>
        <v>2023</v>
      </c>
      <c r="AC5484">
        <f t="shared" si="1208"/>
        <v>0.5</v>
      </c>
      <c r="AD5484">
        <f t="shared" si="1209"/>
        <v>0.5</v>
      </c>
      <c r="AE5484">
        <f t="shared" si="1210"/>
        <v>0.5</v>
      </c>
      <c r="AF5484">
        <f t="shared" si="1211"/>
        <v>0.5</v>
      </c>
      <c r="AG5484">
        <f t="shared" si="1212"/>
        <v>0.5</v>
      </c>
      <c r="AH5484">
        <f t="shared" si="1213"/>
        <v>0.5</v>
      </c>
      <c r="AI5484">
        <f t="shared" si="1214"/>
        <v>0.25</v>
      </c>
      <c r="AJ5484">
        <f t="shared" si="1215"/>
        <v>0.25</v>
      </c>
      <c r="AK5484">
        <f t="shared" si="1216"/>
        <v>0.5</v>
      </c>
      <c r="AL5484">
        <f t="shared" si="1217"/>
        <v>0.5</v>
      </c>
      <c r="AM5484">
        <f t="shared" si="1218"/>
        <v>0.5</v>
      </c>
      <c r="AN5484" s="6">
        <f t="shared" si="1219"/>
        <v>1</v>
      </c>
      <c r="AO5484" t="str">
        <f>VLOOKUP(BD_PONDERACIONES[[#This Row],[Comuna]],Tabla3[#All],2,0)</f>
        <v>Florida</v>
      </c>
    </row>
    <row r="5485" spans="1:41" x14ac:dyDescent="0.35">
      <c r="A5485" t="s">
        <v>26244</v>
      </c>
      <c r="B5485" t="s">
        <v>26245</v>
      </c>
      <c r="C5485" t="s">
        <v>26246</v>
      </c>
      <c r="D5485" s="5">
        <v>45014</v>
      </c>
      <c r="E5485" s="5">
        <v>44961</v>
      </c>
      <c r="F5485" t="s">
        <v>763</v>
      </c>
      <c r="G5485" t="s">
        <v>26247</v>
      </c>
      <c r="H5485" t="s">
        <v>3799</v>
      </c>
      <c r="I5485" t="s">
        <v>26248</v>
      </c>
      <c r="J5485" t="s">
        <v>756</v>
      </c>
      <c r="K5485" t="s">
        <v>756</v>
      </c>
      <c r="L5485" t="s">
        <v>757</v>
      </c>
      <c r="M5485" t="s">
        <v>757</v>
      </c>
      <c r="N5485" t="s">
        <v>756</v>
      </c>
      <c r="O5485" t="s">
        <v>756</v>
      </c>
      <c r="P5485" t="s">
        <v>758</v>
      </c>
      <c r="Q5485" t="s">
        <v>759</v>
      </c>
      <c r="R5485" t="s">
        <v>759</v>
      </c>
      <c r="S5485" t="s">
        <v>757</v>
      </c>
      <c r="T5485" t="s">
        <v>757</v>
      </c>
      <c r="U5485" t="s">
        <v>757</v>
      </c>
      <c r="V5485" t="s">
        <v>773</v>
      </c>
      <c r="W5485" t="s">
        <v>773</v>
      </c>
      <c r="X5485" t="s">
        <v>15375</v>
      </c>
      <c r="Y5485" t="str">
        <f t="shared" si="1206"/>
        <v>febrero</v>
      </c>
      <c r="Z5485">
        <f>YEAR(BD_PONDERACIONES[[#This Row],[Fecha Ejecución del Ticket]])</f>
        <v>2023</v>
      </c>
      <c r="AA5485" t="str">
        <f t="shared" si="1207"/>
        <v>marzo</v>
      </c>
      <c r="AB5485">
        <f>YEAR(BD_PONDERACIONES[[#This Row],[Fecha de Inspección]])</f>
        <v>2023</v>
      </c>
      <c r="AC5485">
        <f t="shared" si="1208"/>
        <v>0.5</v>
      </c>
      <c r="AD5485">
        <f t="shared" si="1209"/>
        <v>0.5</v>
      </c>
      <c r="AE5485">
        <f t="shared" si="1210"/>
        <v>0.5</v>
      </c>
      <c r="AF5485">
        <f t="shared" si="1211"/>
        <v>0.5</v>
      </c>
      <c r="AG5485">
        <f t="shared" si="1212"/>
        <v>0.5</v>
      </c>
      <c r="AH5485">
        <f t="shared" si="1213"/>
        <v>0.5</v>
      </c>
      <c r="AI5485">
        <f t="shared" si="1214"/>
        <v>0.25</v>
      </c>
      <c r="AJ5485">
        <f t="shared" si="1215"/>
        <v>0.25</v>
      </c>
      <c r="AK5485">
        <f t="shared" si="1216"/>
        <v>0.5</v>
      </c>
      <c r="AL5485">
        <f t="shared" si="1217"/>
        <v>0</v>
      </c>
      <c r="AM5485">
        <f t="shared" si="1218"/>
        <v>0</v>
      </c>
      <c r="AN5485" s="6">
        <f t="shared" si="1219"/>
        <v>0.8</v>
      </c>
      <c r="AO5485" t="str">
        <f>VLOOKUP(BD_PONDERACIONES[[#This Row],[Comuna]],Tabla3[#All],2,0)</f>
        <v>Florida</v>
      </c>
    </row>
    <row r="5486" spans="1:41" x14ac:dyDescent="0.35">
      <c r="A5486" t="s">
        <v>26249</v>
      </c>
      <c r="B5486" t="s">
        <v>26250</v>
      </c>
      <c r="C5486" t="s">
        <v>26251</v>
      </c>
      <c r="D5486" s="5">
        <v>45014</v>
      </c>
      <c r="E5486" s="5">
        <v>44993</v>
      </c>
      <c r="F5486" t="s">
        <v>753</v>
      </c>
      <c r="G5486" t="s">
        <v>26252</v>
      </c>
      <c r="H5486" t="s">
        <v>2882</v>
      </c>
      <c r="I5486" t="s">
        <v>26253</v>
      </c>
      <c r="J5486" t="s">
        <v>756</v>
      </c>
      <c r="K5486" t="s">
        <v>756</v>
      </c>
      <c r="L5486" t="s">
        <v>773</v>
      </c>
      <c r="M5486" t="s">
        <v>773</v>
      </c>
      <c r="N5486" t="s">
        <v>756</v>
      </c>
      <c r="O5486" t="s">
        <v>756</v>
      </c>
      <c r="P5486" t="s">
        <v>765</v>
      </c>
      <c r="Q5486" t="s">
        <v>759</v>
      </c>
      <c r="R5486" t="s">
        <v>759</v>
      </c>
      <c r="S5486" t="s">
        <v>756</v>
      </c>
      <c r="T5486" t="s">
        <v>756</v>
      </c>
      <c r="U5486" t="s">
        <v>756</v>
      </c>
      <c r="V5486" t="s">
        <v>756</v>
      </c>
      <c r="W5486" t="s">
        <v>756</v>
      </c>
      <c r="X5486" t="s">
        <v>26254</v>
      </c>
      <c r="Y5486" t="str">
        <f t="shared" si="1206"/>
        <v>marzo</v>
      </c>
      <c r="Z5486">
        <f>YEAR(BD_PONDERACIONES[[#This Row],[Fecha Ejecución del Ticket]])</f>
        <v>2023</v>
      </c>
      <c r="AA5486" t="str">
        <f t="shared" si="1207"/>
        <v>marzo</v>
      </c>
      <c r="AB5486">
        <f>YEAR(BD_PONDERACIONES[[#This Row],[Fecha de Inspección]])</f>
        <v>2023</v>
      </c>
      <c r="AC5486">
        <f t="shared" si="1208"/>
        <v>0.5</v>
      </c>
      <c r="AD5486">
        <f t="shared" si="1209"/>
        <v>0.5</v>
      </c>
      <c r="AE5486">
        <f t="shared" si="1210"/>
        <v>0</v>
      </c>
      <c r="AF5486">
        <f t="shared" si="1211"/>
        <v>0</v>
      </c>
      <c r="AG5486">
        <f t="shared" si="1212"/>
        <v>0.5</v>
      </c>
      <c r="AH5486">
        <f t="shared" si="1213"/>
        <v>0.5</v>
      </c>
      <c r="AI5486">
        <f t="shared" si="1214"/>
        <v>0.25</v>
      </c>
      <c r="AJ5486">
        <f t="shared" si="1215"/>
        <v>0.25</v>
      </c>
      <c r="AK5486">
        <f t="shared" si="1216"/>
        <v>0.5</v>
      </c>
      <c r="AL5486">
        <f t="shared" si="1217"/>
        <v>0.5</v>
      </c>
      <c r="AM5486">
        <f t="shared" si="1218"/>
        <v>0.5</v>
      </c>
      <c r="AN5486" s="6">
        <f t="shared" si="1219"/>
        <v>0.7</v>
      </c>
      <c r="AO5486" t="str">
        <f>VLOOKUP(BD_PONDERACIONES[[#This Row],[Comuna]],Tabla3[#All],2,0)</f>
        <v>Cordillera</v>
      </c>
    </row>
    <row r="5487" spans="1:41" x14ac:dyDescent="0.35">
      <c r="A5487" t="s">
        <v>26255</v>
      </c>
      <c r="B5487" t="s">
        <v>26256</v>
      </c>
      <c r="C5487" t="s">
        <v>26257</v>
      </c>
      <c r="D5487" s="5">
        <v>45014</v>
      </c>
      <c r="E5487" s="5">
        <v>44994</v>
      </c>
      <c r="F5487" t="s">
        <v>753</v>
      </c>
      <c r="G5487" t="s">
        <v>26258</v>
      </c>
      <c r="H5487" t="s">
        <v>2882</v>
      </c>
      <c r="I5487" t="s">
        <v>26259</v>
      </c>
      <c r="J5487" t="s">
        <v>756</v>
      </c>
      <c r="K5487" t="s">
        <v>756</v>
      </c>
      <c r="L5487" t="s">
        <v>773</v>
      </c>
      <c r="M5487" t="s">
        <v>773</v>
      </c>
      <c r="N5487" t="s">
        <v>756</v>
      </c>
      <c r="O5487" t="s">
        <v>756</v>
      </c>
      <c r="P5487" t="s">
        <v>758</v>
      </c>
      <c r="Q5487" t="s">
        <v>759</v>
      </c>
      <c r="R5487" t="s">
        <v>759</v>
      </c>
      <c r="S5487" t="s">
        <v>757</v>
      </c>
      <c r="T5487" t="s">
        <v>757</v>
      </c>
      <c r="U5487" t="s">
        <v>757</v>
      </c>
      <c r="V5487" t="s">
        <v>756</v>
      </c>
      <c r="W5487" t="s">
        <v>756</v>
      </c>
      <c r="X5487" t="s">
        <v>26260</v>
      </c>
      <c r="Y5487" t="str">
        <f t="shared" si="1206"/>
        <v>marzo</v>
      </c>
      <c r="Z5487">
        <f>YEAR(BD_PONDERACIONES[[#This Row],[Fecha Ejecución del Ticket]])</f>
        <v>2023</v>
      </c>
      <c r="AA5487" t="str">
        <f t="shared" si="1207"/>
        <v>marzo</v>
      </c>
      <c r="AB5487">
        <f>YEAR(BD_PONDERACIONES[[#This Row],[Fecha de Inspección]])</f>
        <v>2023</v>
      </c>
      <c r="AC5487">
        <f t="shared" si="1208"/>
        <v>0.5</v>
      </c>
      <c r="AD5487">
        <f t="shared" si="1209"/>
        <v>0.5</v>
      </c>
      <c r="AE5487">
        <f t="shared" si="1210"/>
        <v>0</v>
      </c>
      <c r="AF5487">
        <f t="shared" si="1211"/>
        <v>0</v>
      </c>
      <c r="AG5487">
        <f t="shared" si="1212"/>
        <v>0.5</v>
      </c>
      <c r="AH5487">
        <f t="shared" si="1213"/>
        <v>0.5</v>
      </c>
      <c r="AI5487">
        <f t="shared" si="1214"/>
        <v>0.25</v>
      </c>
      <c r="AJ5487">
        <f t="shared" si="1215"/>
        <v>0.25</v>
      </c>
      <c r="AK5487">
        <f t="shared" si="1216"/>
        <v>0.5</v>
      </c>
      <c r="AL5487">
        <f t="shared" si="1217"/>
        <v>0.5</v>
      </c>
      <c r="AM5487">
        <f t="shared" si="1218"/>
        <v>0.5</v>
      </c>
      <c r="AN5487" s="6">
        <f t="shared" si="1219"/>
        <v>0.7</v>
      </c>
      <c r="AO5487" t="str">
        <f>VLOOKUP(BD_PONDERACIONES[[#This Row],[Comuna]],Tabla3[#All],2,0)</f>
        <v>Cordillera</v>
      </c>
    </row>
    <row r="5488" spans="1:41" x14ac:dyDescent="0.35">
      <c r="A5488" t="s">
        <v>26261</v>
      </c>
      <c r="B5488" t="s">
        <v>26262</v>
      </c>
      <c r="C5488" t="s">
        <v>26263</v>
      </c>
      <c r="D5488" s="5">
        <v>45014</v>
      </c>
      <c r="E5488" s="5">
        <v>44992</v>
      </c>
      <c r="F5488" t="s">
        <v>753</v>
      </c>
      <c r="G5488" t="s">
        <v>26264</v>
      </c>
      <c r="H5488" t="s">
        <v>1580</v>
      </c>
      <c r="I5488" t="s">
        <v>26225</v>
      </c>
      <c r="J5488" t="s">
        <v>756</v>
      </c>
      <c r="K5488" t="s">
        <v>756</v>
      </c>
      <c r="L5488" t="s">
        <v>757</v>
      </c>
      <c r="M5488" t="s">
        <v>757</v>
      </c>
      <c r="N5488" t="s">
        <v>756</v>
      </c>
      <c r="O5488" t="s">
        <v>756</v>
      </c>
      <c r="P5488" t="s">
        <v>758</v>
      </c>
      <c r="Q5488" t="s">
        <v>759</v>
      </c>
      <c r="R5488" t="s">
        <v>759</v>
      </c>
      <c r="S5488" t="s">
        <v>757</v>
      </c>
      <c r="T5488" t="s">
        <v>757</v>
      </c>
      <c r="U5488" t="s">
        <v>757</v>
      </c>
      <c r="V5488" t="s">
        <v>756</v>
      </c>
      <c r="W5488" t="s">
        <v>756</v>
      </c>
      <c r="X5488" t="s">
        <v>9040</v>
      </c>
      <c r="Y5488" t="str">
        <f t="shared" si="1206"/>
        <v>marzo</v>
      </c>
      <c r="Z5488">
        <f>YEAR(BD_PONDERACIONES[[#This Row],[Fecha Ejecución del Ticket]])</f>
        <v>2023</v>
      </c>
      <c r="AA5488" t="str">
        <f t="shared" si="1207"/>
        <v>marzo</v>
      </c>
      <c r="AB5488">
        <f>YEAR(BD_PONDERACIONES[[#This Row],[Fecha de Inspección]])</f>
        <v>2023</v>
      </c>
      <c r="AC5488">
        <f t="shared" si="1208"/>
        <v>0.5</v>
      </c>
      <c r="AD5488">
        <f t="shared" si="1209"/>
        <v>0.5</v>
      </c>
      <c r="AE5488">
        <f t="shared" si="1210"/>
        <v>0.5</v>
      </c>
      <c r="AF5488">
        <f t="shared" si="1211"/>
        <v>0.5</v>
      </c>
      <c r="AG5488">
        <f t="shared" si="1212"/>
        <v>0.5</v>
      </c>
      <c r="AH5488">
        <f t="shared" si="1213"/>
        <v>0.5</v>
      </c>
      <c r="AI5488">
        <f t="shared" si="1214"/>
        <v>0.25</v>
      </c>
      <c r="AJ5488">
        <f t="shared" si="1215"/>
        <v>0.25</v>
      </c>
      <c r="AK5488">
        <f t="shared" si="1216"/>
        <v>0.5</v>
      </c>
      <c r="AL5488">
        <f t="shared" si="1217"/>
        <v>0.5</v>
      </c>
      <c r="AM5488">
        <f t="shared" si="1218"/>
        <v>0.5</v>
      </c>
      <c r="AN5488" s="6">
        <f t="shared" si="1219"/>
        <v>1</v>
      </c>
      <c r="AO5488" t="str">
        <f>VLOOKUP(BD_PONDERACIONES[[#This Row],[Comuna]],Tabla3[#All],2,0)</f>
        <v>Cordillera</v>
      </c>
    </row>
    <row r="5489" spans="1:41" x14ac:dyDescent="0.35">
      <c r="A5489" t="s">
        <v>26265</v>
      </c>
      <c r="B5489" t="s">
        <v>26266</v>
      </c>
      <c r="C5489" t="s">
        <v>26267</v>
      </c>
      <c r="D5489" s="5">
        <v>45014</v>
      </c>
      <c r="E5489" s="5">
        <v>44914</v>
      </c>
      <c r="F5489" t="s">
        <v>753</v>
      </c>
      <c r="G5489" t="s">
        <v>26268</v>
      </c>
      <c r="H5489" t="s">
        <v>1580</v>
      </c>
      <c r="I5489" t="s">
        <v>26248</v>
      </c>
      <c r="J5489" t="s">
        <v>756</v>
      </c>
      <c r="K5489" t="s">
        <v>756</v>
      </c>
      <c r="L5489" t="s">
        <v>757</v>
      </c>
      <c r="M5489" t="s">
        <v>757</v>
      </c>
      <c r="N5489" t="s">
        <v>756</v>
      </c>
      <c r="O5489" t="s">
        <v>756</v>
      </c>
      <c r="P5489" t="s">
        <v>758</v>
      </c>
      <c r="Q5489" t="s">
        <v>759</v>
      </c>
      <c r="R5489" t="s">
        <v>759</v>
      </c>
      <c r="S5489" t="s">
        <v>757</v>
      </c>
      <c r="T5489" t="s">
        <v>757</v>
      </c>
      <c r="U5489" t="s">
        <v>757</v>
      </c>
      <c r="V5489" t="s">
        <v>756</v>
      </c>
      <c r="W5489" t="s">
        <v>756</v>
      </c>
      <c r="X5489" t="s">
        <v>26269</v>
      </c>
      <c r="Y5489" t="str">
        <f t="shared" si="1206"/>
        <v>diciembre</v>
      </c>
      <c r="Z5489">
        <f>YEAR(BD_PONDERACIONES[[#This Row],[Fecha Ejecución del Ticket]])</f>
        <v>2022</v>
      </c>
      <c r="AA5489" t="str">
        <f t="shared" si="1207"/>
        <v>marzo</v>
      </c>
      <c r="AB5489">
        <f>YEAR(BD_PONDERACIONES[[#This Row],[Fecha de Inspección]])</f>
        <v>2023</v>
      </c>
      <c r="AC5489">
        <f t="shared" si="1208"/>
        <v>0.5</v>
      </c>
      <c r="AD5489">
        <f t="shared" si="1209"/>
        <v>0.5</v>
      </c>
      <c r="AE5489">
        <f t="shared" si="1210"/>
        <v>0.5</v>
      </c>
      <c r="AF5489">
        <f t="shared" si="1211"/>
        <v>0.5</v>
      </c>
      <c r="AG5489">
        <f t="shared" si="1212"/>
        <v>0.5</v>
      </c>
      <c r="AH5489">
        <f t="shared" si="1213"/>
        <v>0.5</v>
      </c>
      <c r="AI5489">
        <f t="shared" si="1214"/>
        <v>0.25</v>
      </c>
      <c r="AJ5489">
        <f t="shared" si="1215"/>
        <v>0.25</v>
      </c>
      <c r="AK5489">
        <f t="shared" si="1216"/>
        <v>0.5</v>
      </c>
      <c r="AL5489">
        <f t="shared" si="1217"/>
        <v>0.5</v>
      </c>
      <c r="AM5489">
        <f t="shared" si="1218"/>
        <v>0.5</v>
      </c>
      <c r="AN5489" s="6">
        <f t="shared" si="1219"/>
        <v>1</v>
      </c>
      <c r="AO5489" t="str">
        <f>VLOOKUP(BD_PONDERACIONES[[#This Row],[Comuna]],Tabla3[#All],2,0)</f>
        <v>Cordillera</v>
      </c>
    </row>
    <row r="5490" spans="1:41" x14ac:dyDescent="0.35">
      <c r="A5490" t="s">
        <v>26270</v>
      </c>
      <c r="B5490" t="s">
        <v>26271</v>
      </c>
      <c r="C5490" t="s">
        <v>26272</v>
      </c>
      <c r="D5490" s="5">
        <v>45014</v>
      </c>
      <c r="E5490" s="5">
        <v>44989</v>
      </c>
      <c r="F5490" t="s">
        <v>753</v>
      </c>
      <c r="G5490" t="s">
        <v>26273</v>
      </c>
      <c r="H5490" t="s">
        <v>1580</v>
      </c>
      <c r="I5490" t="s">
        <v>26214</v>
      </c>
      <c r="J5490" t="s">
        <v>756</v>
      </c>
      <c r="K5490" t="s">
        <v>756</v>
      </c>
      <c r="L5490" t="s">
        <v>757</v>
      </c>
      <c r="M5490" t="s">
        <v>757</v>
      </c>
      <c r="N5490" t="s">
        <v>756</v>
      </c>
      <c r="O5490" t="s">
        <v>756</v>
      </c>
      <c r="P5490" t="s">
        <v>758</v>
      </c>
      <c r="Q5490" t="s">
        <v>759</v>
      </c>
      <c r="R5490" t="s">
        <v>759</v>
      </c>
      <c r="S5490" t="s">
        <v>757</v>
      </c>
      <c r="T5490" t="s">
        <v>757</v>
      </c>
      <c r="U5490" t="s">
        <v>757</v>
      </c>
      <c r="V5490" t="s">
        <v>756</v>
      </c>
      <c r="W5490" t="s">
        <v>756</v>
      </c>
      <c r="X5490" t="s">
        <v>26274</v>
      </c>
      <c r="Y5490" t="str">
        <f t="shared" si="1206"/>
        <v>marzo</v>
      </c>
      <c r="Z5490">
        <f>YEAR(BD_PONDERACIONES[[#This Row],[Fecha Ejecución del Ticket]])</f>
        <v>2023</v>
      </c>
      <c r="AA5490" t="str">
        <f t="shared" si="1207"/>
        <v>marzo</v>
      </c>
      <c r="AB5490">
        <f>YEAR(BD_PONDERACIONES[[#This Row],[Fecha de Inspección]])</f>
        <v>2023</v>
      </c>
      <c r="AC5490">
        <f t="shared" si="1208"/>
        <v>0.5</v>
      </c>
      <c r="AD5490">
        <f t="shared" si="1209"/>
        <v>0.5</v>
      </c>
      <c r="AE5490">
        <f t="shared" si="1210"/>
        <v>0.5</v>
      </c>
      <c r="AF5490">
        <f t="shared" si="1211"/>
        <v>0.5</v>
      </c>
      <c r="AG5490">
        <f t="shared" si="1212"/>
        <v>0.5</v>
      </c>
      <c r="AH5490">
        <f t="shared" si="1213"/>
        <v>0.5</v>
      </c>
      <c r="AI5490">
        <f t="shared" si="1214"/>
        <v>0.25</v>
      </c>
      <c r="AJ5490">
        <f t="shared" si="1215"/>
        <v>0.25</v>
      </c>
      <c r="AK5490">
        <f t="shared" si="1216"/>
        <v>0.5</v>
      </c>
      <c r="AL5490">
        <f t="shared" si="1217"/>
        <v>0.5</v>
      </c>
      <c r="AM5490">
        <f t="shared" si="1218"/>
        <v>0.5</v>
      </c>
      <c r="AN5490" s="6">
        <f t="shared" si="1219"/>
        <v>1</v>
      </c>
      <c r="AO5490" t="str">
        <f>VLOOKUP(BD_PONDERACIONES[[#This Row],[Comuna]],Tabla3[#All],2,0)</f>
        <v>Cordillera</v>
      </c>
    </row>
    <row r="5491" spans="1:41" x14ac:dyDescent="0.35">
      <c r="A5491" t="s">
        <v>26275</v>
      </c>
      <c r="B5491" t="s">
        <v>26276</v>
      </c>
      <c r="C5491" t="s">
        <v>26277</v>
      </c>
      <c r="D5491" s="5">
        <v>45014</v>
      </c>
      <c r="E5491" s="5">
        <v>44995</v>
      </c>
      <c r="F5491" t="s">
        <v>753</v>
      </c>
      <c r="G5491" t="s">
        <v>26278</v>
      </c>
      <c r="H5491" t="s">
        <v>1580</v>
      </c>
      <c r="I5491" t="s">
        <v>26279</v>
      </c>
      <c r="J5491" t="s">
        <v>756</v>
      </c>
      <c r="K5491" t="s">
        <v>756</v>
      </c>
      <c r="L5491" t="s">
        <v>757</v>
      </c>
      <c r="M5491" t="s">
        <v>757</v>
      </c>
      <c r="N5491" t="s">
        <v>757</v>
      </c>
      <c r="O5491" t="s">
        <v>757</v>
      </c>
      <c r="P5491" t="s">
        <v>758</v>
      </c>
      <c r="Q5491" t="s">
        <v>759</v>
      </c>
      <c r="R5491" t="s">
        <v>759</v>
      </c>
      <c r="S5491" t="s">
        <v>757</v>
      </c>
      <c r="T5491" t="s">
        <v>757</v>
      </c>
      <c r="U5491" t="s">
        <v>757</v>
      </c>
      <c r="V5491" t="s">
        <v>768</v>
      </c>
      <c r="W5491" t="s">
        <v>756</v>
      </c>
      <c r="X5491" t="s">
        <v>22119</v>
      </c>
      <c r="Y5491" t="str">
        <f t="shared" si="1206"/>
        <v>marzo</v>
      </c>
      <c r="Z5491">
        <f>YEAR(BD_PONDERACIONES[[#This Row],[Fecha Ejecución del Ticket]])</f>
        <v>2023</v>
      </c>
      <c r="AA5491" t="str">
        <f t="shared" si="1207"/>
        <v>marzo</v>
      </c>
      <c r="AB5491">
        <f>YEAR(BD_PONDERACIONES[[#This Row],[Fecha de Inspección]])</f>
        <v>2023</v>
      </c>
      <c r="AC5491">
        <f t="shared" si="1208"/>
        <v>0.5</v>
      </c>
      <c r="AD5491">
        <f t="shared" si="1209"/>
        <v>0.5</v>
      </c>
      <c r="AE5491">
        <f t="shared" si="1210"/>
        <v>0.5</v>
      </c>
      <c r="AF5491">
        <f t="shared" si="1211"/>
        <v>0.5</v>
      </c>
      <c r="AG5491">
        <f t="shared" si="1212"/>
        <v>0.5</v>
      </c>
      <c r="AH5491">
        <f t="shared" si="1213"/>
        <v>0.5</v>
      </c>
      <c r="AI5491">
        <f t="shared" si="1214"/>
        <v>0.25</v>
      </c>
      <c r="AJ5491">
        <f t="shared" si="1215"/>
        <v>0.25</v>
      </c>
      <c r="AK5491">
        <f t="shared" si="1216"/>
        <v>0.5</v>
      </c>
      <c r="AL5491">
        <f t="shared" si="1217"/>
        <v>0.17499999999999999</v>
      </c>
      <c r="AM5491">
        <f t="shared" si="1218"/>
        <v>0.5</v>
      </c>
      <c r="AN5491" s="6">
        <f t="shared" si="1219"/>
        <v>0.93500000000000005</v>
      </c>
      <c r="AO5491" t="str">
        <f>VLOOKUP(BD_PONDERACIONES[[#This Row],[Comuna]],Tabla3[#All],2,0)</f>
        <v>Cordillera</v>
      </c>
    </row>
    <row r="5492" spans="1:41" x14ac:dyDescent="0.35">
      <c r="A5492" t="s">
        <v>26280</v>
      </c>
      <c r="B5492" t="s">
        <v>26281</v>
      </c>
      <c r="C5492" t="s">
        <v>26282</v>
      </c>
      <c r="D5492" s="5">
        <v>45014</v>
      </c>
      <c r="E5492" s="5">
        <v>44959</v>
      </c>
      <c r="F5492" t="s">
        <v>763</v>
      </c>
      <c r="G5492" t="s">
        <v>26283</v>
      </c>
      <c r="H5492" t="s">
        <v>3799</v>
      </c>
      <c r="I5492" t="s">
        <v>26131</v>
      </c>
      <c r="J5492" t="s">
        <v>756</v>
      </c>
      <c r="K5492" t="s">
        <v>756</v>
      </c>
      <c r="L5492" t="s">
        <v>757</v>
      </c>
      <c r="M5492" t="s">
        <v>757</v>
      </c>
      <c r="N5492" t="s">
        <v>756</v>
      </c>
      <c r="O5492" t="s">
        <v>756</v>
      </c>
      <c r="P5492" t="s">
        <v>758</v>
      </c>
      <c r="Q5492" t="s">
        <v>759</v>
      </c>
      <c r="R5492" t="s">
        <v>759</v>
      </c>
      <c r="S5492" t="s">
        <v>757</v>
      </c>
      <c r="T5492" t="s">
        <v>757</v>
      </c>
      <c r="U5492" t="s">
        <v>757</v>
      </c>
      <c r="V5492" t="s">
        <v>773</v>
      </c>
      <c r="W5492" t="s">
        <v>773</v>
      </c>
      <c r="X5492" t="s">
        <v>26284</v>
      </c>
      <c r="Y5492" t="str">
        <f t="shared" si="1206"/>
        <v>febrero</v>
      </c>
      <c r="Z5492">
        <f>YEAR(BD_PONDERACIONES[[#This Row],[Fecha Ejecución del Ticket]])</f>
        <v>2023</v>
      </c>
      <c r="AA5492" t="str">
        <f t="shared" si="1207"/>
        <v>marzo</v>
      </c>
      <c r="AB5492">
        <f>YEAR(BD_PONDERACIONES[[#This Row],[Fecha de Inspección]])</f>
        <v>2023</v>
      </c>
      <c r="AC5492">
        <f t="shared" si="1208"/>
        <v>0.5</v>
      </c>
      <c r="AD5492">
        <f t="shared" si="1209"/>
        <v>0.5</v>
      </c>
      <c r="AE5492">
        <f t="shared" si="1210"/>
        <v>0.5</v>
      </c>
      <c r="AF5492">
        <f t="shared" si="1211"/>
        <v>0.5</v>
      </c>
      <c r="AG5492">
        <f t="shared" si="1212"/>
        <v>0.5</v>
      </c>
      <c r="AH5492">
        <f t="shared" si="1213"/>
        <v>0.5</v>
      </c>
      <c r="AI5492">
        <f t="shared" si="1214"/>
        <v>0.25</v>
      </c>
      <c r="AJ5492">
        <f t="shared" si="1215"/>
        <v>0.25</v>
      </c>
      <c r="AK5492">
        <f t="shared" si="1216"/>
        <v>0.5</v>
      </c>
      <c r="AL5492">
        <f t="shared" si="1217"/>
        <v>0</v>
      </c>
      <c r="AM5492">
        <f t="shared" si="1218"/>
        <v>0</v>
      </c>
      <c r="AN5492" s="6">
        <f t="shared" si="1219"/>
        <v>0.8</v>
      </c>
      <c r="AO5492" t="str">
        <f>VLOOKUP(BD_PONDERACIONES[[#This Row],[Comuna]],Tabla3[#All],2,0)</f>
        <v>Florida</v>
      </c>
    </row>
    <row r="5493" spans="1:41" x14ac:dyDescent="0.35">
      <c r="A5493" t="s">
        <v>26285</v>
      </c>
      <c r="B5493" t="s">
        <v>26286</v>
      </c>
      <c r="C5493" t="s">
        <v>26287</v>
      </c>
      <c r="D5493" s="5">
        <v>45014</v>
      </c>
      <c r="E5493" s="5">
        <v>44959</v>
      </c>
      <c r="F5493" t="s">
        <v>763</v>
      </c>
      <c r="G5493" t="s">
        <v>26288</v>
      </c>
      <c r="H5493" t="s">
        <v>3797</v>
      </c>
      <c r="I5493" t="s">
        <v>26289</v>
      </c>
      <c r="J5493" t="s">
        <v>756</v>
      </c>
      <c r="K5493" t="s">
        <v>756</v>
      </c>
      <c r="L5493" t="s">
        <v>756</v>
      </c>
      <c r="M5493" t="s">
        <v>756</v>
      </c>
      <c r="N5493" t="s">
        <v>756</v>
      </c>
      <c r="O5493" t="s">
        <v>756</v>
      </c>
      <c r="P5493" t="s">
        <v>758</v>
      </c>
      <c r="Q5493" t="s">
        <v>759</v>
      </c>
      <c r="R5493" t="s">
        <v>759</v>
      </c>
      <c r="S5493" t="s">
        <v>757</v>
      </c>
      <c r="T5493" t="s">
        <v>757</v>
      </c>
      <c r="U5493" t="s">
        <v>757</v>
      </c>
      <c r="V5493" t="s">
        <v>756</v>
      </c>
      <c r="W5493" t="s">
        <v>756</v>
      </c>
      <c r="X5493" t="s">
        <v>804</v>
      </c>
      <c r="Y5493" t="str">
        <f t="shared" si="1206"/>
        <v>febrero</v>
      </c>
      <c r="Z5493">
        <f>YEAR(BD_PONDERACIONES[[#This Row],[Fecha Ejecución del Ticket]])</f>
        <v>2023</v>
      </c>
      <c r="AA5493" t="str">
        <f t="shared" si="1207"/>
        <v>marzo</v>
      </c>
      <c r="AB5493">
        <f>YEAR(BD_PONDERACIONES[[#This Row],[Fecha de Inspección]])</f>
        <v>2023</v>
      </c>
      <c r="AC5493">
        <f t="shared" si="1208"/>
        <v>0.5</v>
      </c>
      <c r="AD5493">
        <f t="shared" si="1209"/>
        <v>0.5</v>
      </c>
      <c r="AE5493">
        <f t="shared" si="1210"/>
        <v>0.5</v>
      </c>
      <c r="AF5493">
        <f t="shared" si="1211"/>
        <v>0.5</v>
      </c>
      <c r="AG5493">
        <f t="shared" si="1212"/>
        <v>0.5</v>
      </c>
      <c r="AH5493">
        <f t="shared" si="1213"/>
        <v>0.5</v>
      </c>
      <c r="AI5493">
        <f t="shared" si="1214"/>
        <v>0.25</v>
      </c>
      <c r="AJ5493">
        <f t="shared" si="1215"/>
        <v>0.25</v>
      </c>
      <c r="AK5493">
        <f t="shared" si="1216"/>
        <v>0.5</v>
      </c>
      <c r="AL5493">
        <f t="shared" si="1217"/>
        <v>0.5</v>
      </c>
      <c r="AM5493">
        <f t="shared" si="1218"/>
        <v>0.5</v>
      </c>
      <c r="AN5493" s="6">
        <f t="shared" si="1219"/>
        <v>1</v>
      </c>
      <c r="AO5493" t="str">
        <f>VLOOKUP(BD_PONDERACIONES[[#This Row],[Comuna]],Tabla3[#All],2,0)</f>
        <v>Florida</v>
      </c>
    </row>
    <row r="5494" spans="1:41" x14ac:dyDescent="0.35">
      <c r="A5494" t="s">
        <v>26290</v>
      </c>
      <c r="B5494" t="s">
        <v>26291</v>
      </c>
      <c r="C5494" t="s">
        <v>26292</v>
      </c>
      <c r="D5494" s="5">
        <v>45014</v>
      </c>
      <c r="E5494" s="5">
        <v>44960</v>
      </c>
      <c r="F5494" t="s">
        <v>763</v>
      </c>
      <c r="G5494" t="s">
        <v>26293</v>
      </c>
      <c r="H5494" t="s">
        <v>3797</v>
      </c>
      <c r="I5494" t="s">
        <v>26220</v>
      </c>
      <c r="J5494" t="s">
        <v>756</v>
      </c>
      <c r="K5494" t="s">
        <v>756</v>
      </c>
      <c r="L5494" t="s">
        <v>757</v>
      </c>
      <c r="M5494" t="s">
        <v>757</v>
      </c>
      <c r="N5494" t="s">
        <v>756</v>
      </c>
      <c r="O5494" t="s">
        <v>756</v>
      </c>
      <c r="P5494" t="s">
        <v>758</v>
      </c>
      <c r="Q5494" t="s">
        <v>759</v>
      </c>
      <c r="R5494" t="s">
        <v>759</v>
      </c>
      <c r="S5494" t="s">
        <v>757</v>
      </c>
      <c r="T5494" t="s">
        <v>757</v>
      </c>
      <c r="U5494" t="s">
        <v>757</v>
      </c>
      <c r="V5494" t="s">
        <v>756</v>
      </c>
      <c r="W5494" t="s">
        <v>756</v>
      </c>
      <c r="X5494" t="s">
        <v>26294</v>
      </c>
      <c r="Y5494" t="str">
        <f t="shared" si="1206"/>
        <v>febrero</v>
      </c>
      <c r="Z5494">
        <f>YEAR(BD_PONDERACIONES[[#This Row],[Fecha Ejecución del Ticket]])</f>
        <v>2023</v>
      </c>
      <c r="AA5494" t="str">
        <f t="shared" si="1207"/>
        <v>marzo</v>
      </c>
      <c r="AB5494">
        <f>YEAR(BD_PONDERACIONES[[#This Row],[Fecha de Inspección]])</f>
        <v>2023</v>
      </c>
      <c r="AC5494">
        <f t="shared" si="1208"/>
        <v>0.5</v>
      </c>
      <c r="AD5494">
        <f t="shared" si="1209"/>
        <v>0.5</v>
      </c>
      <c r="AE5494">
        <f t="shared" si="1210"/>
        <v>0.5</v>
      </c>
      <c r="AF5494">
        <f t="shared" si="1211"/>
        <v>0.5</v>
      </c>
      <c r="AG5494">
        <f t="shared" si="1212"/>
        <v>0.5</v>
      </c>
      <c r="AH5494">
        <f t="shared" si="1213"/>
        <v>0.5</v>
      </c>
      <c r="AI5494">
        <f t="shared" si="1214"/>
        <v>0.25</v>
      </c>
      <c r="AJ5494">
        <f t="shared" si="1215"/>
        <v>0.25</v>
      </c>
      <c r="AK5494">
        <f t="shared" si="1216"/>
        <v>0.5</v>
      </c>
      <c r="AL5494">
        <f t="shared" si="1217"/>
        <v>0.5</v>
      </c>
      <c r="AM5494">
        <f t="shared" si="1218"/>
        <v>0.5</v>
      </c>
      <c r="AN5494" s="6">
        <f t="shared" si="1219"/>
        <v>1</v>
      </c>
      <c r="AO5494" t="str">
        <f>VLOOKUP(BD_PONDERACIONES[[#This Row],[Comuna]],Tabla3[#All],2,0)</f>
        <v>Florida</v>
      </c>
    </row>
    <row r="5495" spans="1:41" x14ac:dyDescent="0.35">
      <c r="A5495" t="s">
        <v>26295</v>
      </c>
      <c r="B5495" t="s">
        <v>26296</v>
      </c>
      <c r="C5495" t="s">
        <v>26297</v>
      </c>
      <c r="D5495" s="5">
        <v>45014</v>
      </c>
      <c r="E5495" s="5">
        <v>44958</v>
      </c>
      <c r="F5495" t="s">
        <v>763</v>
      </c>
      <c r="G5495" t="s">
        <v>26298</v>
      </c>
      <c r="H5495" t="s">
        <v>3797</v>
      </c>
      <c r="I5495" t="s">
        <v>26299</v>
      </c>
      <c r="J5495" t="s">
        <v>756</v>
      </c>
      <c r="K5495" t="s">
        <v>756</v>
      </c>
      <c r="L5495" t="s">
        <v>757</v>
      </c>
      <c r="M5495" t="s">
        <v>757</v>
      </c>
      <c r="N5495" t="s">
        <v>756</v>
      </c>
      <c r="O5495" t="s">
        <v>756</v>
      </c>
      <c r="P5495" t="s">
        <v>758</v>
      </c>
      <c r="Q5495" t="s">
        <v>759</v>
      </c>
      <c r="R5495" t="s">
        <v>759</v>
      </c>
      <c r="S5495" t="s">
        <v>757</v>
      </c>
      <c r="T5495" t="s">
        <v>757</v>
      </c>
      <c r="U5495" t="s">
        <v>757</v>
      </c>
      <c r="V5495" t="s">
        <v>756</v>
      </c>
      <c r="W5495" t="s">
        <v>756</v>
      </c>
      <c r="X5495" t="s">
        <v>804</v>
      </c>
      <c r="Y5495" t="str">
        <f t="shared" si="1206"/>
        <v>febrero</v>
      </c>
      <c r="Z5495">
        <f>YEAR(BD_PONDERACIONES[[#This Row],[Fecha Ejecución del Ticket]])</f>
        <v>2023</v>
      </c>
      <c r="AA5495" t="str">
        <f t="shared" si="1207"/>
        <v>marzo</v>
      </c>
      <c r="AB5495">
        <f>YEAR(BD_PONDERACIONES[[#This Row],[Fecha de Inspección]])</f>
        <v>2023</v>
      </c>
      <c r="AC5495">
        <f t="shared" si="1208"/>
        <v>0.5</v>
      </c>
      <c r="AD5495">
        <f t="shared" si="1209"/>
        <v>0.5</v>
      </c>
      <c r="AE5495">
        <f t="shared" si="1210"/>
        <v>0.5</v>
      </c>
      <c r="AF5495">
        <f t="shared" si="1211"/>
        <v>0.5</v>
      </c>
      <c r="AG5495">
        <f t="shared" si="1212"/>
        <v>0.5</v>
      </c>
      <c r="AH5495">
        <f t="shared" si="1213"/>
        <v>0.5</v>
      </c>
      <c r="AI5495">
        <f t="shared" si="1214"/>
        <v>0.25</v>
      </c>
      <c r="AJ5495">
        <f t="shared" si="1215"/>
        <v>0.25</v>
      </c>
      <c r="AK5495">
        <f t="shared" si="1216"/>
        <v>0.5</v>
      </c>
      <c r="AL5495">
        <f t="shared" si="1217"/>
        <v>0.5</v>
      </c>
      <c r="AM5495">
        <f t="shared" si="1218"/>
        <v>0.5</v>
      </c>
      <c r="AN5495" s="6">
        <f t="shared" si="1219"/>
        <v>1</v>
      </c>
      <c r="AO5495" t="str">
        <f>VLOOKUP(BD_PONDERACIONES[[#This Row],[Comuna]],Tabla3[#All],2,0)</f>
        <v>Florida</v>
      </c>
    </row>
    <row r="5496" spans="1:41" x14ac:dyDescent="0.35">
      <c r="A5496" t="s">
        <v>26300</v>
      </c>
      <c r="B5496" t="s">
        <v>26301</v>
      </c>
      <c r="C5496" t="s">
        <v>26302</v>
      </c>
      <c r="D5496" s="5">
        <v>45014</v>
      </c>
      <c r="E5496" s="5">
        <v>44959</v>
      </c>
      <c r="F5496" t="s">
        <v>763</v>
      </c>
      <c r="G5496" t="s">
        <v>26303</v>
      </c>
      <c r="H5496" t="s">
        <v>3797</v>
      </c>
      <c r="I5496" t="s">
        <v>26299</v>
      </c>
      <c r="J5496" t="s">
        <v>756</v>
      </c>
      <c r="K5496" t="s">
        <v>756</v>
      </c>
      <c r="L5496" t="s">
        <v>757</v>
      </c>
      <c r="M5496" t="s">
        <v>757</v>
      </c>
      <c r="N5496" t="s">
        <v>756</v>
      </c>
      <c r="O5496" t="s">
        <v>756</v>
      </c>
      <c r="P5496" t="s">
        <v>758</v>
      </c>
      <c r="Q5496" t="s">
        <v>759</v>
      </c>
      <c r="R5496" t="s">
        <v>759</v>
      </c>
      <c r="S5496" t="s">
        <v>757</v>
      </c>
      <c r="T5496" t="s">
        <v>757</v>
      </c>
      <c r="U5496" t="s">
        <v>757</v>
      </c>
      <c r="V5496" t="s">
        <v>756</v>
      </c>
      <c r="W5496" t="s">
        <v>756</v>
      </c>
      <c r="X5496" t="s">
        <v>1712</v>
      </c>
      <c r="Y5496" t="str">
        <f t="shared" si="1206"/>
        <v>febrero</v>
      </c>
      <c r="Z5496">
        <f>YEAR(BD_PONDERACIONES[[#This Row],[Fecha Ejecución del Ticket]])</f>
        <v>2023</v>
      </c>
      <c r="AA5496" t="str">
        <f t="shared" si="1207"/>
        <v>marzo</v>
      </c>
      <c r="AB5496">
        <f>YEAR(BD_PONDERACIONES[[#This Row],[Fecha de Inspección]])</f>
        <v>2023</v>
      </c>
      <c r="AC5496">
        <f t="shared" si="1208"/>
        <v>0.5</v>
      </c>
      <c r="AD5496">
        <f t="shared" si="1209"/>
        <v>0.5</v>
      </c>
      <c r="AE5496">
        <f t="shared" si="1210"/>
        <v>0.5</v>
      </c>
      <c r="AF5496">
        <f t="shared" si="1211"/>
        <v>0.5</v>
      </c>
      <c r="AG5496">
        <f t="shared" si="1212"/>
        <v>0.5</v>
      </c>
      <c r="AH5496">
        <f t="shared" si="1213"/>
        <v>0.5</v>
      </c>
      <c r="AI5496">
        <f t="shared" si="1214"/>
        <v>0.25</v>
      </c>
      <c r="AJ5496">
        <f t="shared" si="1215"/>
        <v>0.25</v>
      </c>
      <c r="AK5496">
        <f t="shared" si="1216"/>
        <v>0.5</v>
      </c>
      <c r="AL5496">
        <f t="shared" si="1217"/>
        <v>0.5</v>
      </c>
      <c r="AM5496">
        <f t="shared" si="1218"/>
        <v>0.5</v>
      </c>
      <c r="AN5496" s="6">
        <f t="shared" si="1219"/>
        <v>1</v>
      </c>
      <c r="AO5496" t="str">
        <f>VLOOKUP(BD_PONDERACIONES[[#This Row],[Comuna]],Tabla3[#All],2,0)</f>
        <v>Florida</v>
      </c>
    </row>
    <row r="5497" spans="1:41" x14ac:dyDescent="0.35">
      <c r="A5497" t="s">
        <v>26304</v>
      </c>
      <c r="B5497" t="s">
        <v>26305</v>
      </c>
      <c r="C5497" t="s">
        <v>26306</v>
      </c>
      <c r="D5497" s="5">
        <v>45014</v>
      </c>
      <c r="E5497" s="5">
        <v>44959</v>
      </c>
      <c r="F5497" t="s">
        <v>763</v>
      </c>
      <c r="G5497" t="s">
        <v>26307</v>
      </c>
      <c r="H5497" t="s">
        <v>3797</v>
      </c>
      <c r="I5497" t="s">
        <v>26299</v>
      </c>
      <c r="J5497" t="s">
        <v>756</v>
      </c>
      <c r="K5497" t="s">
        <v>756</v>
      </c>
      <c r="L5497" t="s">
        <v>757</v>
      </c>
      <c r="M5497" t="s">
        <v>757</v>
      </c>
      <c r="N5497" t="s">
        <v>756</v>
      </c>
      <c r="O5497" t="s">
        <v>756</v>
      </c>
      <c r="P5497" t="s">
        <v>758</v>
      </c>
      <c r="Q5497" t="s">
        <v>759</v>
      </c>
      <c r="R5497" t="s">
        <v>759</v>
      </c>
      <c r="S5497" t="s">
        <v>757</v>
      </c>
      <c r="T5497" t="s">
        <v>757</v>
      </c>
      <c r="U5497" t="s">
        <v>757</v>
      </c>
      <c r="V5497" t="s">
        <v>773</v>
      </c>
      <c r="W5497" t="s">
        <v>773</v>
      </c>
      <c r="X5497" t="s">
        <v>26308</v>
      </c>
      <c r="Y5497" t="str">
        <f t="shared" si="1206"/>
        <v>febrero</v>
      </c>
      <c r="Z5497">
        <f>YEAR(BD_PONDERACIONES[[#This Row],[Fecha Ejecución del Ticket]])</f>
        <v>2023</v>
      </c>
      <c r="AA5497" t="str">
        <f t="shared" si="1207"/>
        <v>marzo</v>
      </c>
      <c r="AB5497">
        <f>YEAR(BD_PONDERACIONES[[#This Row],[Fecha de Inspección]])</f>
        <v>2023</v>
      </c>
      <c r="AC5497">
        <f t="shared" si="1208"/>
        <v>0.5</v>
      </c>
      <c r="AD5497">
        <f t="shared" si="1209"/>
        <v>0.5</v>
      </c>
      <c r="AE5497">
        <f t="shared" si="1210"/>
        <v>0.5</v>
      </c>
      <c r="AF5497">
        <f t="shared" si="1211"/>
        <v>0.5</v>
      </c>
      <c r="AG5497">
        <f t="shared" si="1212"/>
        <v>0.5</v>
      </c>
      <c r="AH5497">
        <f t="shared" si="1213"/>
        <v>0.5</v>
      </c>
      <c r="AI5497">
        <f t="shared" si="1214"/>
        <v>0.25</v>
      </c>
      <c r="AJ5497">
        <f t="shared" si="1215"/>
        <v>0.25</v>
      </c>
      <c r="AK5497">
        <f t="shared" si="1216"/>
        <v>0.5</v>
      </c>
      <c r="AL5497">
        <f t="shared" si="1217"/>
        <v>0</v>
      </c>
      <c r="AM5497">
        <f t="shared" si="1218"/>
        <v>0</v>
      </c>
      <c r="AN5497" s="6">
        <f t="shared" si="1219"/>
        <v>0.8</v>
      </c>
      <c r="AO5497" t="str">
        <f>VLOOKUP(BD_PONDERACIONES[[#This Row],[Comuna]],Tabla3[#All],2,0)</f>
        <v>Florida</v>
      </c>
    </row>
    <row r="5498" spans="1:41" x14ac:dyDescent="0.35">
      <c r="A5498" t="s">
        <v>26309</v>
      </c>
      <c r="B5498" t="s">
        <v>26310</v>
      </c>
      <c r="C5498" t="s">
        <v>26311</v>
      </c>
      <c r="D5498" s="5">
        <v>45014</v>
      </c>
      <c r="E5498" s="5">
        <v>44961</v>
      </c>
      <c r="F5498" t="s">
        <v>763</v>
      </c>
      <c r="G5498" t="s">
        <v>26312</v>
      </c>
      <c r="H5498" t="s">
        <v>3797</v>
      </c>
      <c r="I5498" t="s">
        <v>26152</v>
      </c>
      <c r="J5498" t="s">
        <v>756</v>
      </c>
      <c r="K5498" t="s">
        <v>756</v>
      </c>
      <c r="L5498" t="s">
        <v>757</v>
      </c>
      <c r="M5498" t="s">
        <v>757</v>
      </c>
      <c r="N5498" t="s">
        <v>756</v>
      </c>
      <c r="O5498" t="s">
        <v>756</v>
      </c>
      <c r="P5498" t="s">
        <v>758</v>
      </c>
      <c r="Q5498" t="s">
        <v>759</v>
      </c>
      <c r="R5498" t="s">
        <v>759</v>
      </c>
      <c r="S5498" t="s">
        <v>757</v>
      </c>
      <c r="T5498" t="s">
        <v>757</v>
      </c>
      <c r="U5498" t="s">
        <v>757</v>
      </c>
      <c r="V5498" t="s">
        <v>756</v>
      </c>
      <c r="W5498" t="s">
        <v>756</v>
      </c>
      <c r="X5498" t="s">
        <v>4617</v>
      </c>
      <c r="Y5498" t="str">
        <f t="shared" si="1206"/>
        <v>febrero</v>
      </c>
      <c r="Z5498">
        <f>YEAR(BD_PONDERACIONES[[#This Row],[Fecha Ejecución del Ticket]])</f>
        <v>2023</v>
      </c>
      <c r="AA5498" t="str">
        <f t="shared" si="1207"/>
        <v>marzo</v>
      </c>
      <c r="AB5498">
        <f>YEAR(BD_PONDERACIONES[[#This Row],[Fecha de Inspección]])</f>
        <v>2023</v>
      </c>
      <c r="AC5498">
        <f t="shared" si="1208"/>
        <v>0.5</v>
      </c>
      <c r="AD5498">
        <f t="shared" si="1209"/>
        <v>0.5</v>
      </c>
      <c r="AE5498">
        <f t="shared" si="1210"/>
        <v>0.5</v>
      </c>
      <c r="AF5498">
        <f t="shared" si="1211"/>
        <v>0.5</v>
      </c>
      <c r="AG5498">
        <f t="shared" si="1212"/>
        <v>0.5</v>
      </c>
      <c r="AH5498">
        <f t="shared" si="1213"/>
        <v>0.5</v>
      </c>
      <c r="AI5498">
        <f t="shared" si="1214"/>
        <v>0.25</v>
      </c>
      <c r="AJ5498">
        <f t="shared" si="1215"/>
        <v>0.25</v>
      </c>
      <c r="AK5498">
        <f t="shared" si="1216"/>
        <v>0.5</v>
      </c>
      <c r="AL5498">
        <f t="shared" si="1217"/>
        <v>0.5</v>
      </c>
      <c r="AM5498">
        <f t="shared" si="1218"/>
        <v>0.5</v>
      </c>
      <c r="AN5498" s="6">
        <f t="shared" si="1219"/>
        <v>1</v>
      </c>
      <c r="AO5498" t="str">
        <f>VLOOKUP(BD_PONDERACIONES[[#This Row],[Comuna]],Tabla3[#All],2,0)</f>
        <v>Florida</v>
      </c>
    </row>
    <row r="5499" spans="1:41" x14ac:dyDescent="0.35">
      <c r="A5499" t="s">
        <v>26313</v>
      </c>
      <c r="B5499" t="s">
        <v>26314</v>
      </c>
      <c r="C5499" t="s">
        <v>26315</v>
      </c>
      <c r="D5499" s="5">
        <v>45013</v>
      </c>
      <c r="E5499" s="5">
        <v>44960</v>
      </c>
      <c r="F5499" t="s">
        <v>753</v>
      </c>
      <c r="G5499" t="s">
        <v>26316</v>
      </c>
      <c r="H5499" t="s">
        <v>1809</v>
      </c>
      <c r="I5499" t="s">
        <v>26131</v>
      </c>
      <c r="J5499" t="s">
        <v>756</v>
      </c>
      <c r="K5499" t="s">
        <v>756</v>
      </c>
      <c r="L5499" t="s">
        <v>757</v>
      </c>
      <c r="M5499" t="s">
        <v>757</v>
      </c>
      <c r="N5499" t="s">
        <v>756</v>
      </c>
      <c r="O5499" t="s">
        <v>756</v>
      </c>
      <c r="P5499" t="s">
        <v>758</v>
      </c>
      <c r="Q5499" t="s">
        <v>759</v>
      </c>
      <c r="R5499" t="s">
        <v>759</v>
      </c>
      <c r="S5499" t="s">
        <v>757</v>
      </c>
      <c r="T5499" t="s">
        <v>757</v>
      </c>
      <c r="U5499" t="s">
        <v>756</v>
      </c>
      <c r="V5499" t="s">
        <v>904</v>
      </c>
      <c r="W5499" t="s">
        <v>756</v>
      </c>
      <c r="X5499" t="s">
        <v>26317</v>
      </c>
      <c r="Y5499" t="str">
        <f t="shared" si="1206"/>
        <v>febrero</v>
      </c>
      <c r="Z5499">
        <f>YEAR(BD_PONDERACIONES[[#This Row],[Fecha Ejecución del Ticket]])</f>
        <v>2023</v>
      </c>
      <c r="AA5499" t="str">
        <f t="shared" si="1207"/>
        <v>marzo</v>
      </c>
      <c r="AB5499">
        <f>YEAR(BD_PONDERACIONES[[#This Row],[Fecha de Inspección]])</f>
        <v>2023</v>
      </c>
      <c r="AC5499">
        <f t="shared" si="1208"/>
        <v>0.5</v>
      </c>
      <c r="AD5499">
        <f t="shared" si="1209"/>
        <v>0.5</v>
      </c>
      <c r="AE5499">
        <f t="shared" si="1210"/>
        <v>0.5</v>
      </c>
      <c r="AF5499">
        <f t="shared" si="1211"/>
        <v>0.5</v>
      </c>
      <c r="AG5499">
        <f t="shared" si="1212"/>
        <v>0.5</v>
      </c>
      <c r="AH5499">
        <f t="shared" si="1213"/>
        <v>0.5</v>
      </c>
      <c r="AI5499">
        <f t="shared" si="1214"/>
        <v>0.25</v>
      </c>
      <c r="AJ5499">
        <f t="shared" si="1215"/>
        <v>0.25</v>
      </c>
      <c r="AK5499">
        <f t="shared" si="1216"/>
        <v>0.5</v>
      </c>
      <c r="AL5499">
        <f t="shared" si="1217"/>
        <v>0.32500000000000001</v>
      </c>
      <c r="AM5499">
        <f t="shared" si="1218"/>
        <v>0.5</v>
      </c>
      <c r="AN5499" s="6">
        <f t="shared" si="1219"/>
        <v>0.96500000000000008</v>
      </c>
      <c r="AO5499" t="str">
        <f>VLOOKUP(BD_PONDERACIONES[[#This Row],[Comuna]],Tabla3[#All],2,0)</f>
        <v>Florida</v>
      </c>
    </row>
    <row r="5500" spans="1:41" x14ac:dyDescent="0.35">
      <c r="A5500" t="s">
        <v>26318</v>
      </c>
      <c r="B5500" t="s">
        <v>26319</v>
      </c>
      <c r="C5500" t="s">
        <v>26320</v>
      </c>
      <c r="D5500" s="5">
        <v>45013</v>
      </c>
      <c r="E5500" s="5">
        <v>44958</v>
      </c>
      <c r="F5500" t="s">
        <v>753</v>
      </c>
      <c r="G5500" t="s">
        <v>26321</v>
      </c>
      <c r="H5500" t="s">
        <v>1809</v>
      </c>
      <c r="I5500" t="s">
        <v>26322</v>
      </c>
      <c r="J5500" t="s">
        <v>756</v>
      </c>
      <c r="K5500" t="s">
        <v>756</v>
      </c>
      <c r="L5500" t="s">
        <v>757</v>
      </c>
      <c r="M5500" t="s">
        <v>757</v>
      </c>
      <c r="N5500" t="s">
        <v>756</v>
      </c>
      <c r="O5500" t="s">
        <v>756</v>
      </c>
      <c r="P5500" t="s">
        <v>765</v>
      </c>
      <c r="Q5500" t="s">
        <v>759</v>
      </c>
      <c r="R5500" t="s">
        <v>759</v>
      </c>
      <c r="S5500" t="s">
        <v>756</v>
      </c>
      <c r="T5500" t="s">
        <v>756</v>
      </c>
      <c r="U5500" t="s">
        <v>756</v>
      </c>
      <c r="V5500" t="s">
        <v>756</v>
      </c>
      <c r="W5500" t="s">
        <v>756</v>
      </c>
      <c r="X5500" t="s">
        <v>26323</v>
      </c>
      <c r="Y5500" t="str">
        <f t="shared" si="1206"/>
        <v>febrero</v>
      </c>
      <c r="Z5500">
        <f>YEAR(BD_PONDERACIONES[[#This Row],[Fecha Ejecución del Ticket]])</f>
        <v>2023</v>
      </c>
      <c r="AA5500" t="str">
        <f t="shared" si="1207"/>
        <v>marzo</v>
      </c>
      <c r="AB5500">
        <f>YEAR(BD_PONDERACIONES[[#This Row],[Fecha de Inspección]])</f>
        <v>2023</v>
      </c>
      <c r="AC5500">
        <f t="shared" si="1208"/>
        <v>0.5</v>
      </c>
      <c r="AD5500">
        <f t="shared" si="1209"/>
        <v>0.5</v>
      </c>
      <c r="AE5500">
        <f t="shared" si="1210"/>
        <v>0.5</v>
      </c>
      <c r="AF5500">
        <f t="shared" si="1211"/>
        <v>0.5</v>
      </c>
      <c r="AG5500">
        <f t="shared" si="1212"/>
        <v>0.5</v>
      </c>
      <c r="AH5500">
        <f t="shared" si="1213"/>
        <v>0.5</v>
      </c>
      <c r="AI5500">
        <f t="shared" si="1214"/>
        <v>0.25</v>
      </c>
      <c r="AJ5500">
        <f t="shared" si="1215"/>
        <v>0.25</v>
      </c>
      <c r="AK5500">
        <f t="shared" si="1216"/>
        <v>0.5</v>
      </c>
      <c r="AL5500">
        <f t="shared" si="1217"/>
        <v>0.5</v>
      </c>
      <c r="AM5500">
        <f t="shared" si="1218"/>
        <v>0.5</v>
      </c>
      <c r="AN5500" s="6">
        <f t="shared" si="1219"/>
        <v>1</v>
      </c>
      <c r="AO5500" t="str">
        <f>VLOOKUP(BD_PONDERACIONES[[#This Row],[Comuna]],Tabla3[#All],2,0)</f>
        <v>Florida</v>
      </c>
    </row>
    <row r="5501" spans="1:41" x14ac:dyDescent="0.35">
      <c r="A5501" t="s">
        <v>26324</v>
      </c>
      <c r="B5501" t="s">
        <v>26325</v>
      </c>
      <c r="C5501" t="s">
        <v>26326</v>
      </c>
      <c r="D5501" s="5">
        <v>45013</v>
      </c>
      <c r="E5501" s="5">
        <v>44960</v>
      </c>
      <c r="F5501" t="s">
        <v>753</v>
      </c>
      <c r="G5501" t="s">
        <v>26327</v>
      </c>
      <c r="H5501" t="s">
        <v>1809</v>
      </c>
      <c r="I5501" t="s">
        <v>26152</v>
      </c>
      <c r="J5501" t="s">
        <v>756</v>
      </c>
      <c r="K5501" t="s">
        <v>756</v>
      </c>
      <c r="L5501" t="s">
        <v>756</v>
      </c>
      <c r="M5501" t="s">
        <v>756</v>
      </c>
      <c r="N5501" t="s">
        <v>756</v>
      </c>
      <c r="O5501" t="s">
        <v>756</v>
      </c>
      <c r="P5501" t="s">
        <v>758</v>
      </c>
      <c r="Q5501" t="s">
        <v>759</v>
      </c>
      <c r="R5501" t="s">
        <v>759</v>
      </c>
      <c r="S5501" t="s">
        <v>757</v>
      </c>
      <c r="T5501" t="s">
        <v>757</v>
      </c>
      <c r="U5501" t="s">
        <v>757</v>
      </c>
      <c r="V5501" t="s">
        <v>773</v>
      </c>
      <c r="W5501" t="s">
        <v>773</v>
      </c>
      <c r="X5501" t="s">
        <v>26328</v>
      </c>
      <c r="Y5501" t="str">
        <f t="shared" si="1206"/>
        <v>febrero</v>
      </c>
      <c r="Z5501">
        <f>YEAR(BD_PONDERACIONES[[#This Row],[Fecha Ejecución del Ticket]])</f>
        <v>2023</v>
      </c>
      <c r="AA5501" t="str">
        <f t="shared" si="1207"/>
        <v>marzo</v>
      </c>
      <c r="AB5501">
        <f>YEAR(BD_PONDERACIONES[[#This Row],[Fecha de Inspección]])</f>
        <v>2023</v>
      </c>
      <c r="AC5501">
        <f t="shared" si="1208"/>
        <v>0.5</v>
      </c>
      <c r="AD5501">
        <f t="shared" si="1209"/>
        <v>0.5</v>
      </c>
      <c r="AE5501">
        <f t="shared" si="1210"/>
        <v>0.5</v>
      </c>
      <c r="AF5501">
        <f t="shared" si="1211"/>
        <v>0.5</v>
      </c>
      <c r="AG5501">
        <f t="shared" si="1212"/>
        <v>0.5</v>
      </c>
      <c r="AH5501">
        <f t="shared" si="1213"/>
        <v>0.5</v>
      </c>
      <c r="AI5501">
        <f t="shared" si="1214"/>
        <v>0.25</v>
      </c>
      <c r="AJ5501">
        <f t="shared" si="1215"/>
        <v>0.25</v>
      </c>
      <c r="AK5501">
        <f t="shared" si="1216"/>
        <v>0.5</v>
      </c>
      <c r="AL5501">
        <f t="shared" si="1217"/>
        <v>0</v>
      </c>
      <c r="AM5501">
        <f t="shared" si="1218"/>
        <v>0</v>
      </c>
      <c r="AN5501" s="6">
        <f t="shared" si="1219"/>
        <v>0.8</v>
      </c>
      <c r="AO5501" t="str">
        <f>VLOOKUP(BD_PONDERACIONES[[#This Row],[Comuna]],Tabla3[#All],2,0)</f>
        <v>Florida</v>
      </c>
    </row>
    <row r="5502" spans="1:41" x14ac:dyDescent="0.35">
      <c r="A5502" t="s">
        <v>26329</v>
      </c>
      <c r="B5502" t="s">
        <v>26330</v>
      </c>
      <c r="C5502" t="s">
        <v>26331</v>
      </c>
      <c r="D5502" s="5">
        <v>45013</v>
      </c>
      <c r="E5502" s="5">
        <v>44960</v>
      </c>
      <c r="F5502" t="s">
        <v>753</v>
      </c>
      <c r="G5502" t="s">
        <v>26327</v>
      </c>
      <c r="H5502" t="s">
        <v>1809</v>
      </c>
      <c r="I5502" t="s">
        <v>759</v>
      </c>
      <c r="J5502" t="s">
        <v>756</v>
      </c>
      <c r="K5502" t="s">
        <v>756</v>
      </c>
      <c r="L5502" t="s">
        <v>757</v>
      </c>
      <c r="M5502" t="s">
        <v>757</v>
      </c>
      <c r="N5502" t="s">
        <v>756</v>
      </c>
      <c r="O5502" t="s">
        <v>756</v>
      </c>
      <c r="P5502" t="s">
        <v>758</v>
      </c>
      <c r="Q5502" t="s">
        <v>759</v>
      </c>
      <c r="R5502" t="s">
        <v>759</v>
      </c>
      <c r="S5502" t="s">
        <v>757</v>
      </c>
      <c r="T5502" t="s">
        <v>757</v>
      </c>
      <c r="U5502" t="s">
        <v>757</v>
      </c>
      <c r="V5502" t="s">
        <v>756</v>
      </c>
      <c r="W5502" t="s">
        <v>756</v>
      </c>
      <c r="X5502" t="s">
        <v>9040</v>
      </c>
      <c r="Y5502" t="str">
        <f t="shared" si="1206"/>
        <v>febrero</v>
      </c>
      <c r="Z5502">
        <f>YEAR(BD_PONDERACIONES[[#This Row],[Fecha Ejecución del Ticket]])</f>
        <v>2023</v>
      </c>
      <c r="AA5502" t="str">
        <f t="shared" si="1207"/>
        <v>marzo</v>
      </c>
      <c r="AB5502">
        <f>YEAR(BD_PONDERACIONES[[#This Row],[Fecha de Inspección]])</f>
        <v>2023</v>
      </c>
      <c r="AC5502">
        <f t="shared" si="1208"/>
        <v>0.5</v>
      </c>
      <c r="AD5502">
        <f t="shared" si="1209"/>
        <v>0.5</v>
      </c>
      <c r="AE5502">
        <f t="shared" si="1210"/>
        <v>0.5</v>
      </c>
      <c r="AF5502">
        <f t="shared" si="1211"/>
        <v>0.5</v>
      </c>
      <c r="AG5502">
        <f t="shared" si="1212"/>
        <v>0.5</v>
      </c>
      <c r="AH5502">
        <f t="shared" si="1213"/>
        <v>0.5</v>
      </c>
      <c r="AI5502">
        <f t="shared" si="1214"/>
        <v>0.25</v>
      </c>
      <c r="AJ5502">
        <f t="shared" si="1215"/>
        <v>0.25</v>
      </c>
      <c r="AK5502">
        <f t="shared" si="1216"/>
        <v>0.5</v>
      </c>
      <c r="AL5502">
        <f t="shared" si="1217"/>
        <v>0.5</v>
      </c>
      <c r="AM5502">
        <f t="shared" si="1218"/>
        <v>0.5</v>
      </c>
      <c r="AN5502" s="6">
        <f t="shared" si="1219"/>
        <v>1</v>
      </c>
      <c r="AO5502" t="str">
        <f>VLOOKUP(BD_PONDERACIONES[[#This Row],[Comuna]],Tabla3[#All],2,0)</f>
        <v>Florida</v>
      </c>
    </row>
    <row r="5503" spans="1:41" x14ac:dyDescent="0.35">
      <c r="A5503" t="s">
        <v>26332</v>
      </c>
      <c r="B5503" t="s">
        <v>26333</v>
      </c>
      <c r="C5503" t="s">
        <v>26334</v>
      </c>
      <c r="D5503" s="5">
        <v>45013</v>
      </c>
      <c r="E5503" s="5">
        <v>44958</v>
      </c>
      <c r="F5503" t="s">
        <v>753</v>
      </c>
      <c r="G5503" t="s">
        <v>26335</v>
      </c>
      <c r="H5503" t="s">
        <v>1809</v>
      </c>
      <c r="I5503" t="s">
        <v>26336</v>
      </c>
      <c r="J5503" t="s">
        <v>756</v>
      </c>
      <c r="K5503" t="s">
        <v>756</v>
      </c>
      <c r="L5503" t="s">
        <v>757</v>
      </c>
      <c r="M5503" t="s">
        <v>757</v>
      </c>
      <c r="N5503" t="s">
        <v>756</v>
      </c>
      <c r="O5503" t="s">
        <v>756</v>
      </c>
      <c r="P5503" t="s">
        <v>758</v>
      </c>
      <c r="Q5503" t="s">
        <v>759</v>
      </c>
      <c r="R5503" t="s">
        <v>759</v>
      </c>
      <c r="S5503" t="s">
        <v>757</v>
      </c>
      <c r="T5503" t="s">
        <v>757</v>
      </c>
      <c r="U5503" t="s">
        <v>757</v>
      </c>
      <c r="V5503" t="s">
        <v>756</v>
      </c>
      <c r="W5503" t="s">
        <v>756</v>
      </c>
      <c r="X5503" t="s">
        <v>22119</v>
      </c>
      <c r="Y5503" t="str">
        <f t="shared" si="1206"/>
        <v>febrero</v>
      </c>
      <c r="Z5503">
        <f>YEAR(BD_PONDERACIONES[[#This Row],[Fecha Ejecución del Ticket]])</f>
        <v>2023</v>
      </c>
      <c r="AA5503" t="str">
        <f t="shared" si="1207"/>
        <v>marzo</v>
      </c>
      <c r="AB5503">
        <f>YEAR(BD_PONDERACIONES[[#This Row],[Fecha de Inspección]])</f>
        <v>2023</v>
      </c>
      <c r="AC5503">
        <f t="shared" si="1208"/>
        <v>0.5</v>
      </c>
      <c r="AD5503">
        <f t="shared" si="1209"/>
        <v>0.5</v>
      </c>
      <c r="AE5503">
        <f t="shared" si="1210"/>
        <v>0.5</v>
      </c>
      <c r="AF5503">
        <f t="shared" si="1211"/>
        <v>0.5</v>
      </c>
      <c r="AG5503">
        <f t="shared" si="1212"/>
        <v>0.5</v>
      </c>
      <c r="AH5503">
        <f t="shared" si="1213"/>
        <v>0.5</v>
      </c>
      <c r="AI5503">
        <f t="shared" si="1214"/>
        <v>0.25</v>
      </c>
      <c r="AJ5503">
        <f t="shared" si="1215"/>
        <v>0.25</v>
      </c>
      <c r="AK5503">
        <f t="shared" si="1216"/>
        <v>0.5</v>
      </c>
      <c r="AL5503">
        <f t="shared" si="1217"/>
        <v>0.5</v>
      </c>
      <c r="AM5503">
        <f t="shared" si="1218"/>
        <v>0.5</v>
      </c>
      <c r="AN5503" s="6">
        <f t="shared" si="1219"/>
        <v>1</v>
      </c>
      <c r="AO5503" t="str">
        <f>VLOOKUP(BD_PONDERACIONES[[#This Row],[Comuna]],Tabla3[#All],2,0)</f>
        <v>Florida</v>
      </c>
    </row>
    <row r="5504" spans="1:41" x14ac:dyDescent="0.35">
      <c r="A5504" t="s">
        <v>26337</v>
      </c>
      <c r="B5504" t="s">
        <v>26338</v>
      </c>
      <c r="C5504" t="s">
        <v>26339</v>
      </c>
      <c r="D5504" s="5">
        <v>45013</v>
      </c>
      <c r="E5504" s="5">
        <v>44959</v>
      </c>
      <c r="F5504" t="s">
        <v>753</v>
      </c>
      <c r="G5504" t="s">
        <v>26340</v>
      </c>
      <c r="H5504" t="s">
        <v>1809</v>
      </c>
      <c r="I5504" t="s">
        <v>26299</v>
      </c>
      <c r="J5504" t="s">
        <v>756</v>
      </c>
      <c r="K5504" t="s">
        <v>756</v>
      </c>
      <c r="L5504" t="s">
        <v>773</v>
      </c>
      <c r="M5504" t="s">
        <v>773</v>
      </c>
      <c r="N5504" t="s">
        <v>756</v>
      </c>
      <c r="O5504" t="s">
        <v>756</v>
      </c>
      <c r="P5504" t="s">
        <v>758</v>
      </c>
      <c r="Q5504" t="s">
        <v>759</v>
      </c>
      <c r="R5504" t="s">
        <v>759</v>
      </c>
      <c r="S5504" t="s">
        <v>757</v>
      </c>
      <c r="T5504" t="s">
        <v>757</v>
      </c>
      <c r="U5504" t="s">
        <v>757</v>
      </c>
      <c r="V5504" t="s">
        <v>756</v>
      </c>
      <c r="W5504" t="s">
        <v>756</v>
      </c>
      <c r="X5504" t="s">
        <v>22657</v>
      </c>
      <c r="Y5504" t="str">
        <f t="shared" si="1206"/>
        <v>febrero</v>
      </c>
      <c r="Z5504">
        <f>YEAR(BD_PONDERACIONES[[#This Row],[Fecha Ejecución del Ticket]])</f>
        <v>2023</v>
      </c>
      <c r="AA5504" t="str">
        <f t="shared" si="1207"/>
        <v>marzo</v>
      </c>
      <c r="AB5504">
        <f>YEAR(BD_PONDERACIONES[[#This Row],[Fecha de Inspección]])</f>
        <v>2023</v>
      </c>
      <c r="AC5504">
        <f t="shared" si="1208"/>
        <v>0.5</v>
      </c>
      <c r="AD5504">
        <f t="shared" si="1209"/>
        <v>0.5</v>
      </c>
      <c r="AE5504">
        <f t="shared" si="1210"/>
        <v>0</v>
      </c>
      <c r="AF5504">
        <f t="shared" si="1211"/>
        <v>0</v>
      </c>
      <c r="AG5504">
        <f t="shared" si="1212"/>
        <v>0.5</v>
      </c>
      <c r="AH5504">
        <f t="shared" si="1213"/>
        <v>0.5</v>
      </c>
      <c r="AI5504">
        <f t="shared" si="1214"/>
        <v>0.25</v>
      </c>
      <c r="AJ5504">
        <f t="shared" si="1215"/>
        <v>0.25</v>
      </c>
      <c r="AK5504">
        <f t="shared" si="1216"/>
        <v>0.5</v>
      </c>
      <c r="AL5504">
        <f t="shared" si="1217"/>
        <v>0.5</v>
      </c>
      <c r="AM5504">
        <f t="shared" si="1218"/>
        <v>0.5</v>
      </c>
      <c r="AN5504" s="6">
        <f t="shared" si="1219"/>
        <v>0.7</v>
      </c>
      <c r="AO5504" t="str">
        <f>VLOOKUP(BD_PONDERACIONES[[#This Row],[Comuna]],Tabla3[#All],2,0)</f>
        <v>Florida</v>
      </c>
    </row>
    <row r="5505" spans="1:41" x14ac:dyDescent="0.35">
      <c r="A5505" t="s">
        <v>26341</v>
      </c>
      <c r="B5505" t="s">
        <v>26342</v>
      </c>
      <c r="C5505" t="s">
        <v>26343</v>
      </c>
      <c r="D5505" s="5">
        <v>45013</v>
      </c>
      <c r="E5505" s="5">
        <v>44960</v>
      </c>
      <c r="F5505" t="s">
        <v>763</v>
      </c>
      <c r="G5505" t="s">
        <v>26344</v>
      </c>
      <c r="H5505" t="s">
        <v>755</v>
      </c>
      <c r="I5505" t="s">
        <v>26183</v>
      </c>
      <c r="J5505" t="s">
        <v>756</v>
      </c>
      <c r="K5505" t="s">
        <v>756</v>
      </c>
      <c r="L5505" t="s">
        <v>757</v>
      </c>
      <c r="M5505" t="s">
        <v>757</v>
      </c>
      <c r="N5505" t="s">
        <v>756</v>
      </c>
      <c r="O5505" t="s">
        <v>756</v>
      </c>
      <c r="P5505" t="s">
        <v>758</v>
      </c>
      <c r="Q5505" t="s">
        <v>759</v>
      </c>
      <c r="R5505" t="s">
        <v>759</v>
      </c>
      <c r="S5505" t="s">
        <v>757</v>
      </c>
      <c r="T5505" t="s">
        <v>757</v>
      </c>
      <c r="U5505" t="s">
        <v>757</v>
      </c>
      <c r="V5505" t="s">
        <v>756</v>
      </c>
      <c r="W5505" t="s">
        <v>756</v>
      </c>
      <c r="X5505" t="s">
        <v>26345</v>
      </c>
      <c r="Y5505" t="str">
        <f t="shared" si="1206"/>
        <v>febrero</v>
      </c>
      <c r="Z5505">
        <f>YEAR(BD_PONDERACIONES[[#This Row],[Fecha Ejecución del Ticket]])</f>
        <v>2023</v>
      </c>
      <c r="AA5505" t="str">
        <f t="shared" si="1207"/>
        <v>marzo</v>
      </c>
      <c r="AB5505">
        <f>YEAR(BD_PONDERACIONES[[#This Row],[Fecha de Inspección]])</f>
        <v>2023</v>
      </c>
      <c r="AC5505">
        <f t="shared" si="1208"/>
        <v>0.5</v>
      </c>
      <c r="AD5505">
        <f t="shared" si="1209"/>
        <v>0.5</v>
      </c>
      <c r="AE5505">
        <f t="shared" si="1210"/>
        <v>0.5</v>
      </c>
      <c r="AF5505">
        <f t="shared" si="1211"/>
        <v>0.5</v>
      </c>
      <c r="AG5505">
        <f t="shared" si="1212"/>
        <v>0.5</v>
      </c>
      <c r="AH5505">
        <f t="shared" si="1213"/>
        <v>0.5</v>
      </c>
      <c r="AI5505">
        <f t="shared" si="1214"/>
        <v>0.25</v>
      </c>
      <c r="AJ5505">
        <f t="shared" si="1215"/>
        <v>0.25</v>
      </c>
      <c r="AK5505">
        <f t="shared" si="1216"/>
        <v>0.5</v>
      </c>
      <c r="AL5505">
        <f t="shared" si="1217"/>
        <v>0.5</v>
      </c>
      <c r="AM5505">
        <f t="shared" si="1218"/>
        <v>0.5</v>
      </c>
      <c r="AN5505" s="6">
        <f t="shared" si="1219"/>
        <v>1</v>
      </c>
      <c r="AO5505" t="str">
        <f>VLOOKUP(BD_PONDERACIONES[[#This Row],[Comuna]],Tabla3[#All],2,0)</f>
        <v>Florida</v>
      </c>
    </row>
    <row r="5506" spans="1:41" x14ac:dyDescent="0.35">
      <c r="A5506" t="s">
        <v>26346</v>
      </c>
      <c r="B5506" t="s">
        <v>26347</v>
      </c>
      <c r="C5506" t="s">
        <v>26348</v>
      </c>
      <c r="D5506" s="5">
        <v>45013</v>
      </c>
      <c r="E5506" s="5">
        <v>44958</v>
      </c>
      <c r="F5506" t="s">
        <v>753</v>
      </c>
      <c r="G5506" t="s">
        <v>26349</v>
      </c>
      <c r="H5506" t="s">
        <v>1809</v>
      </c>
      <c r="I5506" t="s">
        <v>26136</v>
      </c>
      <c r="J5506" t="s">
        <v>756</v>
      </c>
      <c r="K5506" t="s">
        <v>756</v>
      </c>
      <c r="L5506" t="s">
        <v>757</v>
      </c>
      <c r="M5506" t="s">
        <v>757</v>
      </c>
      <c r="N5506" t="s">
        <v>756</v>
      </c>
      <c r="O5506" t="s">
        <v>756</v>
      </c>
      <c r="P5506" t="s">
        <v>758</v>
      </c>
      <c r="Q5506" t="s">
        <v>759</v>
      </c>
      <c r="R5506" t="s">
        <v>759</v>
      </c>
      <c r="S5506" t="s">
        <v>757</v>
      </c>
      <c r="T5506" t="s">
        <v>757</v>
      </c>
      <c r="U5506" t="s">
        <v>757</v>
      </c>
      <c r="V5506" t="s">
        <v>756</v>
      </c>
      <c r="W5506" t="s">
        <v>756</v>
      </c>
      <c r="X5506" t="s">
        <v>25814</v>
      </c>
      <c r="Y5506" t="str">
        <f t="shared" si="1206"/>
        <v>febrero</v>
      </c>
      <c r="Z5506">
        <f>YEAR(BD_PONDERACIONES[[#This Row],[Fecha Ejecución del Ticket]])</f>
        <v>2023</v>
      </c>
      <c r="AA5506" t="str">
        <f t="shared" si="1207"/>
        <v>marzo</v>
      </c>
      <c r="AB5506">
        <f>YEAR(BD_PONDERACIONES[[#This Row],[Fecha de Inspección]])</f>
        <v>2023</v>
      </c>
      <c r="AC5506">
        <f t="shared" si="1208"/>
        <v>0.5</v>
      </c>
      <c r="AD5506">
        <f t="shared" si="1209"/>
        <v>0.5</v>
      </c>
      <c r="AE5506">
        <f t="shared" si="1210"/>
        <v>0.5</v>
      </c>
      <c r="AF5506">
        <f t="shared" si="1211"/>
        <v>0.5</v>
      </c>
      <c r="AG5506">
        <f t="shared" si="1212"/>
        <v>0.5</v>
      </c>
      <c r="AH5506">
        <f t="shared" si="1213"/>
        <v>0.5</v>
      </c>
      <c r="AI5506">
        <f t="shared" si="1214"/>
        <v>0.25</v>
      </c>
      <c r="AJ5506">
        <f t="shared" si="1215"/>
        <v>0.25</v>
      </c>
      <c r="AK5506">
        <f t="shared" si="1216"/>
        <v>0.5</v>
      </c>
      <c r="AL5506">
        <f t="shared" si="1217"/>
        <v>0.5</v>
      </c>
      <c r="AM5506">
        <f t="shared" si="1218"/>
        <v>0.5</v>
      </c>
      <c r="AN5506" s="6">
        <f t="shared" si="1219"/>
        <v>1</v>
      </c>
      <c r="AO5506" t="str">
        <f>VLOOKUP(BD_PONDERACIONES[[#This Row],[Comuna]],Tabla3[#All],2,0)</f>
        <v>Florida</v>
      </c>
    </row>
    <row r="5507" spans="1:41" x14ac:dyDescent="0.35">
      <c r="A5507" t="s">
        <v>26350</v>
      </c>
      <c r="B5507" t="s">
        <v>26351</v>
      </c>
      <c r="C5507" t="s">
        <v>26352</v>
      </c>
      <c r="D5507" s="5">
        <v>45013</v>
      </c>
      <c r="E5507" s="5">
        <v>44960</v>
      </c>
      <c r="F5507" t="s">
        <v>763</v>
      </c>
      <c r="G5507" t="s">
        <v>26353</v>
      </c>
      <c r="H5507" t="s">
        <v>755</v>
      </c>
      <c r="I5507" t="s">
        <v>26299</v>
      </c>
      <c r="J5507" t="s">
        <v>756</v>
      </c>
      <c r="K5507" t="s">
        <v>756</v>
      </c>
      <c r="L5507" t="s">
        <v>757</v>
      </c>
      <c r="M5507" t="s">
        <v>757</v>
      </c>
      <c r="N5507" t="s">
        <v>756</v>
      </c>
      <c r="O5507" t="s">
        <v>756</v>
      </c>
      <c r="P5507" t="s">
        <v>758</v>
      </c>
      <c r="Q5507" t="s">
        <v>759</v>
      </c>
      <c r="R5507" t="s">
        <v>759</v>
      </c>
      <c r="S5507" t="s">
        <v>757</v>
      </c>
      <c r="T5507" t="s">
        <v>757</v>
      </c>
      <c r="U5507" t="s">
        <v>757</v>
      </c>
      <c r="V5507" t="s">
        <v>773</v>
      </c>
      <c r="W5507" t="s">
        <v>773</v>
      </c>
      <c r="X5507" t="s">
        <v>26354</v>
      </c>
      <c r="Y5507" t="str">
        <f t="shared" si="1206"/>
        <v>febrero</v>
      </c>
      <c r="Z5507">
        <f>YEAR(BD_PONDERACIONES[[#This Row],[Fecha Ejecución del Ticket]])</f>
        <v>2023</v>
      </c>
      <c r="AA5507" t="str">
        <f t="shared" si="1207"/>
        <v>marzo</v>
      </c>
      <c r="AB5507">
        <f>YEAR(BD_PONDERACIONES[[#This Row],[Fecha de Inspección]])</f>
        <v>2023</v>
      </c>
      <c r="AC5507">
        <f t="shared" si="1208"/>
        <v>0.5</v>
      </c>
      <c r="AD5507">
        <f t="shared" si="1209"/>
        <v>0.5</v>
      </c>
      <c r="AE5507">
        <f t="shared" si="1210"/>
        <v>0.5</v>
      </c>
      <c r="AF5507">
        <f t="shared" si="1211"/>
        <v>0.5</v>
      </c>
      <c r="AG5507">
        <f t="shared" si="1212"/>
        <v>0.5</v>
      </c>
      <c r="AH5507">
        <f t="shared" si="1213"/>
        <v>0.5</v>
      </c>
      <c r="AI5507">
        <f t="shared" si="1214"/>
        <v>0.25</v>
      </c>
      <c r="AJ5507">
        <f t="shared" si="1215"/>
        <v>0.25</v>
      </c>
      <c r="AK5507">
        <f t="shared" si="1216"/>
        <v>0.5</v>
      </c>
      <c r="AL5507">
        <f t="shared" si="1217"/>
        <v>0</v>
      </c>
      <c r="AM5507">
        <f t="shared" si="1218"/>
        <v>0</v>
      </c>
      <c r="AN5507" s="6">
        <f t="shared" si="1219"/>
        <v>0.8</v>
      </c>
      <c r="AO5507" t="str">
        <f>VLOOKUP(BD_PONDERACIONES[[#This Row],[Comuna]],Tabla3[#All],2,0)</f>
        <v>Florida</v>
      </c>
    </row>
    <row r="5508" spans="1:41" x14ac:dyDescent="0.35">
      <c r="A5508" t="s">
        <v>26355</v>
      </c>
      <c r="B5508" t="s">
        <v>26356</v>
      </c>
      <c r="C5508" t="s">
        <v>26357</v>
      </c>
      <c r="D5508" s="5">
        <v>45013</v>
      </c>
      <c r="E5508" s="5">
        <v>44958</v>
      </c>
      <c r="F5508" t="s">
        <v>763</v>
      </c>
      <c r="G5508" t="s">
        <v>26358</v>
      </c>
      <c r="H5508" t="s">
        <v>755</v>
      </c>
      <c r="I5508" t="s">
        <v>26177</v>
      </c>
      <c r="J5508" t="s">
        <v>756</v>
      </c>
      <c r="K5508" t="s">
        <v>756</v>
      </c>
      <c r="L5508" t="s">
        <v>757</v>
      </c>
      <c r="M5508" t="s">
        <v>757</v>
      </c>
      <c r="N5508" t="s">
        <v>756</v>
      </c>
      <c r="O5508" t="s">
        <v>756</v>
      </c>
      <c r="P5508" t="s">
        <v>758</v>
      </c>
      <c r="Q5508" t="s">
        <v>759</v>
      </c>
      <c r="R5508" t="s">
        <v>759</v>
      </c>
      <c r="S5508" t="s">
        <v>757</v>
      </c>
      <c r="T5508" t="s">
        <v>757</v>
      </c>
      <c r="U5508" t="s">
        <v>757</v>
      </c>
      <c r="V5508" t="s">
        <v>756</v>
      </c>
      <c r="W5508" t="s">
        <v>756</v>
      </c>
      <c r="X5508" t="s">
        <v>26359</v>
      </c>
      <c r="Y5508" t="str">
        <f t="shared" si="1206"/>
        <v>febrero</v>
      </c>
      <c r="Z5508">
        <f>YEAR(BD_PONDERACIONES[[#This Row],[Fecha Ejecución del Ticket]])</f>
        <v>2023</v>
      </c>
      <c r="AA5508" t="str">
        <f t="shared" si="1207"/>
        <v>marzo</v>
      </c>
      <c r="AB5508">
        <f>YEAR(BD_PONDERACIONES[[#This Row],[Fecha de Inspección]])</f>
        <v>2023</v>
      </c>
      <c r="AC5508">
        <f t="shared" si="1208"/>
        <v>0.5</v>
      </c>
      <c r="AD5508">
        <f t="shared" si="1209"/>
        <v>0.5</v>
      </c>
      <c r="AE5508">
        <f t="shared" si="1210"/>
        <v>0.5</v>
      </c>
      <c r="AF5508">
        <f t="shared" si="1211"/>
        <v>0.5</v>
      </c>
      <c r="AG5508">
        <f t="shared" si="1212"/>
        <v>0.5</v>
      </c>
      <c r="AH5508">
        <f t="shared" si="1213"/>
        <v>0.5</v>
      </c>
      <c r="AI5508">
        <f t="shared" si="1214"/>
        <v>0.25</v>
      </c>
      <c r="AJ5508">
        <f t="shared" si="1215"/>
        <v>0.25</v>
      </c>
      <c r="AK5508">
        <f t="shared" si="1216"/>
        <v>0.5</v>
      </c>
      <c r="AL5508">
        <f t="shared" si="1217"/>
        <v>0.5</v>
      </c>
      <c r="AM5508">
        <f t="shared" si="1218"/>
        <v>0.5</v>
      </c>
      <c r="AN5508" s="6">
        <f t="shared" si="1219"/>
        <v>1</v>
      </c>
      <c r="AO5508" t="str">
        <f>VLOOKUP(BD_PONDERACIONES[[#This Row],[Comuna]],Tabla3[#All],2,0)</f>
        <v>Florida</v>
      </c>
    </row>
    <row r="5509" spans="1:41" x14ac:dyDescent="0.35">
      <c r="A5509" t="s">
        <v>26360</v>
      </c>
      <c r="B5509" t="s">
        <v>26361</v>
      </c>
      <c r="C5509" t="s">
        <v>26362</v>
      </c>
      <c r="D5509" s="5">
        <v>45013</v>
      </c>
      <c r="E5509" s="5">
        <v>44960</v>
      </c>
      <c r="F5509" t="s">
        <v>763</v>
      </c>
      <c r="G5509" t="s">
        <v>26363</v>
      </c>
      <c r="H5509" t="s">
        <v>3786</v>
      </c>
      <c r="I5509" t="s">
        <v>26136</v>
      </c>
      <c r="J5509" t="s">
        <v>756</v>
      </c>
      <c r="K5509" t="s">
        <v>756</v>
      </c>
      <c r="L5509" t="s">
        <v>757</v>
      </c>
      <c r="M5509" t="s">
        <v>757</v>
      </c>
      <c r="N5509" t="s">
        <v>756</v>
      </c>
      <c r="O5509" t="s">
        <v>756</v>
      </c>
      <c r="P5509" t="s">
        <v>758</v>
      </c>
      <c r="Q5509" t="s">
        <v>759</v>
      </c>
      <c r="R5509" t="s">
        <v>759</v>
      </c>
      <c r="S5509" t="s">
        <v>757</v>
      </c>
      <c r="T5509" t="s">
        <v>757</v>
      </c>
      <c r="U5509" t="s">
        <v>757</v>
      </c>
      <c r="V5509" t="s">
        <v>756</v>
      </c>
      <c r="W5509" t="s">
        <v>756</v>
      </c>
      <c r="X5509" t="s">
        <v>17171</v>
      </c>
      <c r="Y5509" t="str">
        <f t="shared" si="1206"/>
        <v>febrero</v>
      </c>
      <c r="Z5509">
        <f>YEAR(BD_PONDERACIONES[[#This Row],[Fecha Ejecución del Ticket]])</f>
        <v>2023</v>
      </c>
      <c r="AA5509" t="str">
        <f t="shared" si="1207"/>
        <v>marzo</v>
      </c>
      <c r="AB5509">
        <f>YEAR(BD_PONDERACIONES[[#This Row],[Fecha de Inspección]])</f>
        <v>2023</v>
      </c>
      <c r="AC5509">
        <f t="shared" si="1208"/>
        <v>0.5</v>
      </c>
      <c r="AD5509">
        <f t="shared" si="1209"/>
        <v>0.5</v>
      </c>
      <c r="AE5509">
        <f t="shared" si="1210"/>
        <v>0.5</v>
      </c>
      <c r="AF5509">
        <f t="shared" si="1211"/>
        <v>0.5</v>
      </c>
      <c r="AG5509">
        <f t="shared" si="1212"/>
        <v>0.5</v>
      </c>
      <c r="AH5509">
        <f t="shared" si="1213"/>
        <v>0.5</v>
      </c>
      <c r="AI5509">
        <f t="shared" si="1214"/>
        <v>0.25</v>
      </c>
      <c r="AJ5509">
        <f t="shared" si="1215"/>
        <v>0.25</v>
      </c>
      <c r="AK5509">
        <f t="shared" si="1216"/>
        <v>0.5</v>
      </c>
      <c r="AL5509">
        <f t="shared" si="1217"/>
        <v>0.5</v>
      </c>
      <c r="AM5509">
        <f t="shared" si="1218"/>
        <v>0.5</v>
      </c>
      <c r="AN5509" s="6">
        <f t="shared" si="1219"/>
        <v>1</v>
      </c>
      <c r="AO5509" t="str">
        <f>VLOOKUP(BD_PONDERACIONES[[#This Row],[Comuna]],Tabla3[#All],2,0)</f>
        <v>Florida</v>
      </c>
    </row>
    <row r="5510" spans="1:41" x14ac:dyDescent="0.35">
      <c r="A5510" t="s">
        <v>26364</v>
      </c>
      <c r="B5510" t="s">
        <v>26365</v>
      </c>
      <c r="C5510" t="s">
        <v>26366</v>
      </c>
      <c r="D5510" s="5">
        <v>45013</v>
      </c>
      <c r="E5510" s="5">
        <v>44959</v>
      </c>
      <c r="F5510" t="s">
        <v>763</v>
      </c>
      <c r="G5510" t="s">
        <v>26367</v>
      </c>
      <c r="H5510" t="s">
        <v>3786</v>
      </c>
      <c r="I5510" t="s">
        <v>26336</v>
      </c>
      <c r="J5510" t="s">
        <v>756</v>
      </c>
      <c r="K5510" t="s">
        <v>756</v>
      </c>
      <c r="L5510" t="s">
        <v>757</v>
      </c>
      <c r="M5510" t="s">
        <v>757</v>
      </c>
      <c r="N5510" t="s">
        <v>756</v>
      </c>
      <c r="O5510" t="s">
        <v>756</v>
      </c>
      <c r="P5510" t="s">
        <v>758</v>
      </c>
      <c r="Q5510" t="s">
        <v>759</v>
      </c>
      <c r="R5510" t="s">
        <v>759</v>
      </c>
      <c r="S5510" t="s">
        <v>757</v>
      </c>
      <c r="T5510" t="s">
        <v>757</v>
      </c>
      <c r="U5510" t="s">
        <v>757</v>
      </c>
      <c r="V5510" t="s">
        <v>756</v>
      </c>
      <c r="W5510" t="s">
        <v>756</v>
      </c>
      <c r="X5510" t="s">
        <v>26368</v>
      </c>
      <c r="Y5510" t="str">
        <f t="shared" si="1206"/>
        <v>febrero</v>
      </c>
      <c r="Z5510">
        <f>YEAR(BD_PONDERACIONES[[#This Row],[Fecha Ejecución del Ticket]])</f>
        <v>2023</v>
      </c>
      <c r="AA5510" t="str">
        <f t="shared" si="1207"/>
        <v>marzo</v>
      </c>
      <c r="AB5510">
        <f>YEAR(BD_PONDERACIONES[[#This Row],[Fecha de Inspección]])</f>
        <v>2023</v>
      </c>
      <c r="AC5510">
        <f t="shared" si="1208"/>
        <v>0.5</v>
      </c>
      <c r="AD5510">
        <f t="shared" si="1209"/>
        <v>0.5</v>
      </c>
      <c r="AE5510">
        <f t="shared" si="1210"/>
        <v>0.5</v>
      </c>
      <c r="AF5510">
        <f t="shared" si="1211"/>
        <v>0.5</v>
      </c>
      <c r="AG5510">
        <f t="shared" si="1212"/>
        <v>0.5</v>
      </c>
      <c r="AH5510">
        <f t="shared" si="1213"/>
        <v>0.5</v>
      </c>
      <c r="AI5510">
        <f t="shared" si="1214"/>
        <v>0.25</v>
      </c>
      <c r="AJ5510">
        <f t="shared" si="1215"/>
        <v>0.25</v>
      </c>
      <c r="AK5510">
        <f t="shared" si="1216"/>
        <v>0.5</v>
      </c>
      <c r="AL5510">
        <f t="shared" si="1217"/>
        <v>0.5</v>
      </c>
      <c r="AM5510">
        <f t="shared" si="1218"/>
        <v>0.5</v>
      </c>
      <c r="AN5510" s="6">
        <f t="shared" si="1219"/>
        <v>1</v>
      </c>
      <c r="AO5510" t="str">
        <f>VLOOKUP(BD_PONDERACIONES[[#This Row],[Comuna]],Tabla3[#All],2,0)</f>
        <v>Florida</v>
      </c>
    </row>
    <row r="5511" spans="1:41" x14ac:dyDescent="0.35">
      <c r="A5511" t="s">
        <v>26369</v>
      </c>
      <c r="B5511" t="s">
        <v>26370</v>
      </c>
      <c r="C5511" t="s">
        <v>26371</v>
      </c>
      <c r="D5511" s="5">
        <v>45013</v>
      </c>
      <c r="E5511" s="5">
        <v>44960</v>
      </c>
      <c r="F5511" t="s">
        <v>763</v>
      </c>
      <c r="G5511" t="s">
        <v>26372</v>
      </c>
      <c r="H5511" t="s">
        <v>3786</v>
      </c>
      <c r="I5511" t="s">
        <v>26289</v>
      </c>
      <c r="J5511" t="s">
        <v>756</v>
      </c>
      <c r="K5511" t="s">
        <v>756</v>
      </c>
      <c r="L5511" t="s">
        <v>757</v>
      </c>
      <c r="M5511" t="s">
        <v>757</v>
      </c>
      <c r="N5511" t="s">
        <v>756</v>
      </c>
      <c r="O5511" t="s">
        <v>756</v>
      </c>
      <c r="P5511" t="s">
        <v>758</v>
      </c>
      <c r="Q5511" t="s">
        <v>759</v>
      </c>
      <c r="R5511" t="s">
        <v>759</v>
      </c>
      <c r="S5511" t="s">
        <v>757</v>
      </c>
      <c r="T5511" t="s">
        <v>757</v>
      </c>
      <c r="U5511" t="s">
        <v>757</v>
      </c>
      <c r="V5511" t="s">
        <v>756</v>
      </c>
      <c r="W5511" t="s">
        <v>756</v>
      </c>
      <c r="X5511" t="s">
        <v>21283</v>
      </c>
      <c r="Y5511" t="str">
        <f t="shared" si="1206"/>
        <v>febrero</v>
      </c>
      <c r="Z5511">
        <f>YEAR(BD_PONDERACIONES[[#This Row],[Fecha Ejecución del Ticket]])</f>
        <v>2023</v>
      </c>
      <c r="AA5511" t="str">
        <f t="shared" si="1207"/>
        <v>marzo</v>
      </c>
      <c r="AB5511">
        <f>YEAR(BD_PONDERACIONES[[#This Row],[Fecha de Inspección]])</f>
        <v>2023</v>
      </c>
      <c r="AC5511">
        <f t="shared" si="1208"/>
        <v>0.5</v>
      </c>
      <c r="AD5511">
        <f t="shared" si="1209"/>
        <v>0.5</v>
      </c>
      <c r="AE5511">
        <f t="shared" si="1210"/>
        <v>0.5</v>
      </c>
      <c r="AF5511">
        <f t="shared" si="1211"/>
        <v>0.5</v>
      </c>
      <c r="AG5511">
        <f t="shared" si="1212"/>
        <v>0.5</v>
      </c>
      <c r="AH5511">
        <f t="shared" si="1213"/>
        <v>0.5</v>
      </c>
      <c r="AI5511">
        <f t="shared" si="1214"/>
        <v>0.25</v>
      </c>
      <c r="AJ5511">
        <f t="shared" si="1215"/>
        <v>0.25</v>
      </c>
      <c r="AK5511">
        <f t="shared" si="1216"/>
        <v>0.5</v>
      </c>
      <c r="AL5511">
        <f t="shared" si="1217"/>
        <v>0.5</v>
      </c>
      <c r="AM5511">
        <f t="shared" si="1218"/>
        <v>0.5</v>
      </c>
      <c r="AN5511" s="6">
        <f t="shared" si="1219"/>
        <v>1</v>
      </c>
      <c r="AO5511" t="str">
        <f>VLOOKUP(BD_PONDERACIONES[[#This Row],[Comuna]],Tabla3[#All],2,0)</f>
        <v>Florida</v>
      </c>
    </row>
    <row r="5512" spans="1:41" x14ac:dyDescent="0.35">
      <c r="A5512" t="s">
        <v>26373</v>
      </c>
      <c r="B5512" t="s">
        <v>26374</v>
      </c>
      <c r="C5512" t="s">
        <v>26375</v>
      </c>
      <c r="D5512" s="5">
        <v>45013</v>
      </c>
      <c r="E5512" s="5">
        <v>44959</v>
      </c>
      <c r="F5512" t="s">
        <v>763</v>
      </c>
      <c r="G5512" t="s">
        <v>26376</v>
      </c>
      <c r="H5512" t="s">
        <v>3799</v>
      </c>
      <c r="I5512" t="s">
        <v>26131</v>
      </c>
      <c r="J5512" t="s">
        <v>756</v>
      </c>
      <c r="K5512" t="s">
        <v>756</v>
      </c>
      <c r="L5512" t="s">
        <v>757</v>
      </c>
      <c r="M5512" t="s">
        <v>757</v>
      </c>
      <c r="N5512" t="s">
        <v>756</v>
      </c>
      <c r="O5512" t="s">
        <v>756</v>
      </c>
      <c r="P5512" t="s">
        <v>758</v>
      </c>
      <c r="Q5512" t="s">
        <v>759</v>
      </c>
      <c r="R5512" t="s">
        <v>759</v>
      </c>
      <c r="S5512" t="s">
        <v>757</v>
      </c>
      <c r="T5512" t="s">
        <v>757</v>
      </c>
      <c r="U5512" t="s">
        <v>757</v>
      </c>
      <c r="V5512" t="s">
        <v>773</v>
      </c>
      <c r="W5512" t="s">
        <v>773</v>
      </c>
      <c r="X5512" t="s">
        <v>24642</v>
      </c>
      <c r="Y5512" t="str">
        <f t="shared" si="1206"/>
        <v>febrero</v>
      </c>
      <c r="Z5512">
        <f>YEAR(BD_PONDERACIONES[[#This Row],[Fecha Ejecución del Ticket]])</f>
        <v>2023</v>
      </c>
      <c r="AA5512" t="str">
        <f t="shared" si="1207"/>
        <v>marzo</v>
      </c>
      <c r="AB5512">
        <f>YEAR(BD_PONDERACIONES[[#This Row],[Fecha de Inspección]])</f>
        <v>2023</v>
      </c>
      <c r="AC5512">
        <f t="shared" si="1208"/>
        <v>0.5</v>
      </c>
      <c r="AD5512">
        <f t="shared" si="1209"/>
        <v>0.5</v>
      </c>
      <c r="AE5512">
        <f t="shared" si="1210"/>
        <v>0.5</v>
      </c>
      <c r="AF5512">
        <f t="shared" si="1211"/>
        <v>0.5</v>
      </c>
      <c r="AG5512">
        <f t="shared" si="1212"/>
        <v>0.5</v>
      </c>
      <c r="AH5512">
        <f t="shared" si="1213"/>
        <v>0.5</v>
      </c>
      <c r="AI5512">
        <f t="shared" si="1214"/>
        <v>0.25</v>
      </c>
      <c r="AJ5512">
        <f t="shared" si="1215"/>
        <v>0.25</v>
      </c>
      <c r="AK5512">
        <f t="shared" si="1216"/>
        <v>0.5</v>
      </c>
      <c r="AL5512">
        <f t="shared" si="1217"/>
        <v>0</v>
      </c>
      <c r="AM5512">
        <f t="shared" si="1218"/>
        <v>0</v>
      </c>
      <c r="AN5512" s="6">
        <f t="shared" si="1219"/>
        <v>0.8</v>
      </c>
      <c r="AO5512" t="str">
        <f>VLOOKUP(BD_PONDERACIONES[[#This Row],[Comuna]],Tabla3[#All],2,0)</f>
        <v>Florida</v>
      </c>
    </row>
    <row r="5513" spans="1:41" x14ac:dyDescent="0.35">
      <c r="A5513" t="s">
        <v>26377</v>
      </c>
      <c r="B5513" t="s">
        <v>26378</v>
      </c>
      <c r="C5513" t="s">
        <v>26379</v>
      </c>
      <c r="D5513" s="5">
        <v>45013</v>
      </c>
      <c r="E5513" s="5">
        <v>44960</v>
      </c>
      <c r="F5513" t="s">
        <v>763</v>
      </c>
      <c r="G5513" t="s">
        <v>26380</v>
      </c>
      <c r="H5513" t="s">
        <v>3799</v>
      </c>
      <c r="I5513" t="s">
        <v>26142</v>
      </c>
      <c r="J5513" t="s">
        <v>756</v>
      </c>
      <c r="K5513" t="s">
        <v>756</v>
      </c>
      <c r="L5513" t="s">
        <v>757</v>
      </c>
      <c r="M5513" t="s">
        <v>757</v>
      </c>
      <c r="N5513" t="s">
        <v>756</v>
      </c>
      <c r="O5513" t="s">
        <v>756</v>
      </c>
      <c r="P5513" t="s">
        <v>758</v>
      </c>
      <c r="Q5513" t="s">
        <v>759</v>
      </c>
      <c r="R5513" t="s">
        <v>759</v>
      </c>
      <c r="S5513" t="s">
        <v>757</v>
      </c>
      <c r="T5513" t="s">
        <v>757</v>
      </c>
      <c r="U5513" t="s">
        <v>757</v>
      </c>
      <c r="V5513" t="s">
        <v>756</v>
      </c>
      <c r="W5513" t="s">
        <v>756</v>
      </c>
      <c r="X5513" t="s">
        <v>804</v>
      </c>
      <c r="Y5513" t="str">
        <f t="shared" si="1206"/>
        <v>febrero</v>
      </c>
      <c r="Z5513">
        <f>YEAR(BD_PONDERACIONES[[#This Row],[Fecha Ejecución del Ticket]])</f>
        <v>2023</v>
      </c>
      <c r="AA5513" t="str">
        <f t="shared" si="1207"/>
        <v>marzo</v>
      </c>
      <c r="AB5513">
        <f>YEAR(BD_PONDERACIONES[[#This Row],[Fecha de Inspección]])</f>
        <v>2023</v>
      </c>
      <c r="AC5513">
        <f t="shared" si="1208"/>
        <v>0.5</v>
      </c>
      <c r="AD5513">
        <f t="shared" si="1209"/>
        <v>0.5</v>
      </c>
      <c r="AE5513">
        <f t="shared" si="1210"/>
        <v>0.5</v>
      </c>
      <c r="AF5513">
        <f t="shared" si="1211"/>
        <v>0.5</v>
      </c>
      <c r="AG5513">
        <f t="shared" si="1212"/>
        <v>0.5</v>
      </c>
      <c r="AH5513">
        <f t="shared" si="1213"/>
        <v>0.5</v>
      </c>
      <c r="AI5513">
        <f t="shared" si="1214"/>
        <v>0.25</v>
      </c>
      <c r="AJ5513">
        <f t="shared" si="1215"/>
        <v>0.25</v>
      </c>
      <c r="AK5513">
        <f t="shared" si="1216"/>
        <v>0.5</v>
      </c>
      <c r="AL5513">
        <f t="shared" si="1217"/>
        <v>0.5</v>
      </c>
      <c r="AM5513">
        <f t="shared" si="1218"/>
        <v>0.5</v>
      </c>
      <c r="AN5513" s="6">
        <f t="shared" si="1219"/>
        <v>1</v>
      </c>
      <c r="AO5513" t="str">
        <f>VLOOKUP(BD_PONDERACIONES[[#This Row],[Comuna]],Tabla3[#All],2,0)</f>
        <v>Florida</v>
      </c>
    </row>
    <row r="5514" spans="1:41" x14ac:dyDescent="0.35">
      <c r="A5514" t="s">
        <v>26381</v>
      </c>
      <c r="B5514" t="s">
        <v>26382</v>
      </c>
      <c r="C5514" t="s">
        <v>26383</v>
      </c>
      <c r="D5514" s="5">
        <v>45012</v>
      </c>
      <c r="E5514" s="5">
        <v>44961</v>
      </c>
      <c r="F5514" t="s">
        <v>753</v>
      </c>
      <c r="G5514" t="s">
        <v>26384</v>
      </c>
      <c r="H5514" t="s">
        <v>3786</v>
      </c>
      <c r="I5514" t="s">
        <v>26142</v>
      </c>
      <c r="J5514" t="s">
        <v>756</v>
      </c>
      <c r="K5514" t="s">
        <v>756</v>
      </c>
      <c r="L5514" t="s">
        <v>757</v>
      </c>
      <c r="M5514" t="s">
        <v>757</v>
      </c>
      <c r="N5514" t="s">
        <v>756</v>
      </c>
      <c r="O5514" t="s">
        <v>756</v>
      </c>
      <c r="P5514" t="s">
        <v>765</v>
      </c>
      <c r="Q5514" t="s">
        <v>759</v>
      </c>
      <c r="R5514" t="s">
        <v>759</v>
      </c>
      <c r="S5514" t="s">
        <v>756</v>
      </c>
      <c r="T5514" t="s">
        <v>756</v>
      </c>
      <c r="U5514" t="s">
        <v>756</v>
      </c>
      <c r="V5514" t="s">
        <v>756</v>
      </c>
      <c r="W5514" t="s">
        <v>756</v>
      </c>
      <c r="X5514" t="s">
        <v>9524</v>
      </c>
      <c r="Y5514" t="str">
        <f t="shared" si="1206"/>
        <v>febrero</v>
      </c>
      <c r="Z5514">
        <f>YEAR(BD_PONDERACIONES[[#This Row],[Fecha Ejecución del Ticket]])</f>
        <v>2023</v>
      </c>
      <c r="AA5514" t="str">
        <f t="shared" si="1207"/>
        <v>marzo</v>
      </c>
      <c r="AB5514">
        <f>YEAR(BD_PONDERACIONES[[#This Row],[Fecha de Inspección]])</f>
        <v>2023</v>
      </c>
      <c r="AC5514">
        <f t="shared" si="1208"/>
        <v>0.5</v>
      </c>
      <c r="AD5514">
        <f t="shared" si="1209"/>
        <v>0.5</v>
      </c>
      <c r="AE5514">
        <f t="shared" si="1210"/>
        <v>0.5</v>
      </c>
      <c r="AF5514">
        <f t="shared" si="1211"/>
        <v>0.5</v>
      </c>
      <c r="AG5514">
        <f t="shared" si="1212"/>
        <v>0.5</v>
      </c>
      <c r="AH5514">
        <f t="shared" si="1213"/>
        <v>0.5</v>
      </c>
      <c r="AI5514">
        <f t="shared" si="1214"/>
        <v>0.25</v>
      </c>
      <c r="AJ5514">
        <f t="shared" si="1215"/>
        <v>0.25</v>
      </c>
      <c r="AK5514">
        <f t="shared" si="1216"/>
        <v>0.5</v>
      </c>
      <c r="AL5514">
        <f t="shared" si="1217"/>
        <v>0.5</v>
      </c>
      <c r="AM5514">
        <f t="shared" si="1218"/>
        <v>0.5</v>
      </c>
      <c r="AN5514" s="6">
        <f t="shared" si="1219"/>
        <v>1</v>
      </c>
      <c r="AO5514" t="str">
        <f>VLOOKUP(BD_PONDERACIONES[[#This Row],[Comuna]],Tabla3[#All],2,0)</f>
        <v>Florida</v>
      </c>
    </row>
    <row r="5515" spans="1:41" x14ac:dyDescent="0.35">
      <c r="A5515" t="s">
        <v>26385</v>
      </c>
      <c r="B5515" t="s">
        <v>26386</v>
      </c>
      <c r="C5515" t="s">
        <v>26387</v>
      </c>
      <c r="D5515" s="5">
        <v>45012</v>
      </c>
      <c r="E5515" s="5">
        <v>44958</v>
      </c>
      <c r="F5515" t="s">
        <v>753</v>
      </c>
      <c r="G5515" t="s">
        <v>26388</v>
      </c>
      <c r="H5515" t="s">
        <v>3786</v>
      </c>
      <c r="I5515" t="s">
        <v>26142</v>
      </c>
      <c r="J5515" t="s">
        <v>756</v>
      </c>
      <c r="K5515" t="s">
        <v>756</v>
      </c>
      <c r="L5515" t="s">
        <v>756</v>
      </c>
      <c r="M5515" t="s">
        <v>756</v>
      </c>
      <c r="N5515" t="s">
        <v>756</v>
      </c>
      <c r="O5515" t="s">
        <v>756</v>
      </c>
      <c r="P5515" t="s">
        <v>765</v>
      </c>
      <c r="Q5515" t="s">
        <v>26389</v>
      </c>
      <c r="R5515" t="s">
        <v>759</v>
      </c>
      <c r="S5515" t="s">
        <v>756</v>
      </c>
      <c r="T5515" t="s">
        <v>756</v>
      </c>
      <c r="U5515" t="s">
        <v>756</v>
      </c>
      <c r="V5515" t="s">
        <v>756</v>
      </c>
      <c r="W5515" t="s">
        <v>756</v>
      </c>
      <c r="X5515" t="s">
        <v>26390</v>
      </c>
      <c r="Y5515" t="str">
        <f t="shared" si="1206"/>
        <v>febrero</v>
      </c>
      <c r="Z5515">
        <f>YEAR(BD_PONDERACIONES[[#This Row],[Fecha Ejecución del Ticket]])</f>
        <v>2023</v>
      </c>
      <c r="AA5515" t="str">
        <f t="shared" si="1207"/>
        <v>marzo</v>
      </c>
      <c r="AB5515">
        <f>YEAR(BD_PONDERACIONES[[#This Row],[Fecha de Inspección]])</f>
        <v>2023</v>
      </c>
      <c r="AC5515">
        <f t="shared" si="1208"/>
        <v>0.5</v>
      </c>
      <c r="AD5515">
        <f t="shared" si="1209"/>
        <v>0.5</v>
      </c>
      <c r="AE5515">
        <f t="shared" si="1210"/>
        <v>0.5</v>
      </c>
      <c r="AF5515">
        <f t="shared" si="1211"/>
        <v>0.5</v>
      </c>
      <c r="AG5515">
        <f t="shared" si="1212"/>
        <v>0.5</v>
      </c>
      <c r="AH5515">
        <f t="shared" si="1213"/>
        <v>0.5</v>
      </c>
      <c r="AI5515">
        <f t="shared" si="1214"/>
        <v>0.25</v>
      </c>
      <c r="AJ5515">
        <f t="shared" si="1215"/>
        <v>0.25</v>
      </c>
      <c r="AK5515">
        <f t="shared" si="1216"/>
        <v>0.5</v>
      </c>
      <c r="AL5515">
        <f t="shared" si="1217"/>
        <v>0.5</v>
      </c>
      <c r="AM5515">
        <f t="shared" si="1218"/>
        <v>0.5</v>
      </c>
      <c r="AN5515" s="6">
        <f t="shared" si="1219"/>
        <v>1</v>
      </c>
      <c r="AO5515" t="str">
        <f>VLOOKUP(BD_PONDERACIONES[[#This Row],[Comuna]],Tabla3[#All],2,0)</f>
        <v>Florida</v>
      </c>
    </row>
    <row r="5516" spans="1:41" x14ac:dyDescent="0.35">
      <c r="A5516" t="s">
        <v>26391</v>
      </c>
      <c r="B5516" t="s">
        <v>26392</v>
      </c>
      <c r="C5516" t="s">
        <v>26393</v>
      </c>
      <c r="D5516" s="5">
        <v>45012</v>
      </c>
      <c r="E5516" s="5">
        <v>44961</v>
      </c>
      <c r="F5516" t="s">
        <v>753</v>
      </c>
      <c r="G5516" t="s">
        <v>26394</v>
      </c>
      <c r="H5516" t="s">
        <v>3786</v>
      </c>
      <c r="I5516" t="s">
        <v>26159</v>
      </c>
      <c r="J5516" t="s">
        <v>756</v>
      </c>
      <c r="K5516" t="s">
        <v>756</v>
      </c>
      <c r="L5516" t="s">
        <v>773</v>
      </c>
      <c r="M5516" t="s">
        <v>773</v>
      </c>
      <c r="N5516" t="s">
        <v>756</v>
      </c>
      <c r="O5516" t="s">
        <v>756</v>
      </c>
      <c r="P5516" t="s">
        <v>758</v>
      </c>
      <c r="Q5516" t="s">
        <v>759</v>
      </c>
      <c r="R5516" t="s">
        <v>759</v>
      </c>
      <c r="S5516" t="s">
        <v>757</v>
      </c>
      <c r="T5516" t="s">
        <v>757</v>
      </c>
      <c r="U5516" t="s">
        <v>757</v>
      </c>
      <c r="V5516" t="s">
        <v>756</v>
      </c>
      <c r="W5516" t="s">
        <v>756</v>
      </c>
      <c r="X5516" t="s">
        <v>26395</v>
      </c>
      <c r="Y5516" t="str">
        <f t="shared" si="1206"/>
        <v>febrero</v>
      </c>
      <c r="Z5516">
        <f>YEAR(BD_PONDERACIONES[[#This Row],[Fecha Ejecución del Ticket]])</f>
        <v>2023</v>
      </c>
      <c r="AA5516" t="str">
        <f t="shared" si="1207"/>
        <v>marzo</v>
      </c>
      <c r="AB5516">
        <f>YEAR(BD_PONDERACIONES[[#This Row],[Fecha de Inspección]])</f>
        <v>2023</v>
      </c>
      <c r="AC5516">
        <f t="shared" si="1208"/>
        <v>0.5</v>
      </c>
      <c r="AD5516">
        <f t="shared" si="1209"/>
        <v>0.5</v>
      </c>
      <c r="AE5516">
        <f t="shared" si="1210"/>
        <v>0</v>
      </c>
      <c r="AF5516">
        <f t="shared" si="1211"/>
        <v>0</v>
      </c>
      <c r="AG5516">
        <f t="shared" si="1212"/>
        <v>0.5</v>
      </c>
      <c r="AH5516">
        <f t="shared" si="1213"/>
        <v>0.5</v>
      </c>
      <c r="AI5516">
        <f t="shared" si="1214"/>
        <v>0.25</v>
      </c>
      <c r="AJ5516">
        <f t="shared" si="1215"/>
        <v>0.25</v>
      </c>
      <c r="AK5516">
        <f t="shared" si="1216"/>
        <v>0.5</v>
      </c>
      <c r="AL5516">
        <f t="shared" si="1217"/>
        <v>0.5</v>
      </c>
      <c r="AM5516">
        <f t="shared" si="1218"/>
        <v>0.5</v>
      </c>
      <c r="AN5516" s="6">
        <f t="shared" si="1219"/>
        <v>0.7</v>
      </c>
      <c r="AO5516" t="str">
        <f>VLOOKUP(BD_PONDERACIONES[[#This Row],[Comuna]],Tabla3[#All],2,0)</f>
        <v>Florida</v>
      </c>
    </row>
    <row r="5517" spans="1:41" x14ac:dyDescent="0.35">
      <c r="A5517" t="s">
        <v>26396</v>
      </c>
      <c r="B5517" t="s">
        <v>26397</v>
      </c>
      <c r="C5517" t="s">
        <v>26398</v>
      </c>
      <c r="D5517" s="5">
        <v>45012</v>
      </c>
      <c r="E5517" s="5">
        <v>44958</v>
      </c>
      <c r="F5517" t="s">
        <v>753</v>
      </c>
      <c r="G5517" t="s">
        <v>26399</v>
      </c>
      <c r="H5517" t="s">
        <v>3786</v>
      </c>
      <c r="I5517" t="s">
        <v>26136</v>
      </c>
      <c r="J5517" t="s">
        <v>756</v>
      </c>
      <c r="K5517" t="s">
        <v>756</v>
      </c>
      <c r="L5517" t="s">
        <v>757</v>
      </c>
      <c r="M5517" t="s">
        <v>757</v>
      </c>
      <c r="N5517" t="s">
        <v>756</v>
      </c>
      <c r="O5517" t="s">
        <v>756</v>
      </c>
      <c r="P5517" t="s">
        <v>765</v>
      </c>
      <c r="Q5517" t="s">
        <v>759</v>
      </c>
      <c r="R5517" t="s">
        <v>759</v>
      </c>
      <c r="S5517" t="s">
        <v>757</v>
      </c>
      <c r="T5517" t="s">
        <v>757</v>
      </c>
      <c r="U5517" t="s">
        <v>756</v>
      </c>
      <c r="V5517" t="s">
        <v>756</v>
      </c>
      <c r="W5517" t="s">
        <v>756</v>
      </c>
      <c r="X5517" t="s">
        <v>15522</v>
      </c>
      <c r="Y5517" t="str">
        <f t="shared" si="1206"/>
        <v>febrero</v>
      </c>
      <c r="Z5517">
        <f>YEAR(BD_PONDERACIONES[[#This Row],[Fecha Ejecución del Ticket]])</f>
        <v>2023</v>
      </c>
      <c r="AA5517" t="str">
        <f t="shared" si="1207"/>
        <v>marzo</v>
      </c>
      <c r="AB5517">
        <f>YEAR(BD_PONDERACIONES[[#This Row],[Fecha de Inspección]])</f>
        <v>2023</v>
      </c>
      <c r="AC5517">
        <f t="shared" si="1208"/>
        <v>0.5</v>
      </c>
      <c r="AD5517">
        <f t="shared" si="1209"/>
        <v>0.5</v>
      </c>
      <c r="AE5517">
        <f t="shared" si="1210"/>
        <v>0.5</v>
      </c>
      <c r="AF5517">
        <f t="shared" si="1211"/>
        <v>0.5</v>
      </c>
      <c r="AG5517">
        <f t="shared" si="1212"/>
        <v>0.5</v>
      </c>
      <c r="AH5517">
        <f t="shared" si="1213"/>
        <v>0.5</v>
      </c>
      <c r="AI5517">
        <f t="shared" si="1214"/>
        <v>0.25</v>
      </c>
      <c r="AJ5517">
        <f t="shared" si="1215"/>
        <v>0.25</v>
      </c>
      <c r="AK5517">
        <f t="shared" si="1216"/>
        <v>0.5</v>
      </c>
      <c r="AL5517">
        <f t="shared" si="1217"/>
        <v>0.5</v>
      </c>
      <c r="AM5517">
        <f t="shared" si="1218"/>
        <v>0.5</v>
      </c>
      <c r="AN5517" s="6">
        <f t="shared" si="1219"/>
        <v>1</v>
      </c>
      <c r="AO5517" t="str">
        <f>VLOOKUP(BD_PONDERACIONES[[#This Row],[Comuna]],Tabla3[#All],2,0)</f>
        <v>Florida</v>
      </c>
    </row>
    <row r="5518" spans="1:41" x14ac:dyDescent="0.35">
      <c r="A5518" t="s">
        <v>26400</v>
      </c>
      <c r="B5518" t="s">
        <v>26401</v>
      </c>
      <c r="C5518" t="s">
        <v>26402</v>
      </c>
      <c r="D5518" s="5">
        <v>45012</v>
      </c>
      <c r="E5518" s="5">
        <v>44958</v>
      </c>
      <c r="F5518" t="s">
        <v>753</v>
      </c>
      <c r="G5518" t="s">
        <v>26403</v>
      </c>
      <c r="H5518" t="s">
        <v>3786</v>
      </c>
      <c r="I5518" t="s">
        <v>26142</v>
      </c>
      <c r="J5518" t="s">
        <v>756</v>
      </c>
      <c r="K5518" t="s">
        <v>756</v>
      </c>
      <c r="L5518" t="s">
        <v>757</v>
      </c>
      <c r="M5518" t="s">
        <v>757</v>
      </c>
      <c r="N5518" t="s">
        <v>756</v>
      </c>
      <c r="O5518" t="s">
        <v>756</v>
      </c>
      <c r="P5518" t="s">
        <v>758</v>
      </c>
      <c r="Q5518" t="s">
        <v>759</v>
      </c>
      <c r="R5518" t="s">
        <v>759</v>
      </c>
      <c r="S5518" t="s">
        <v>757</v>
      </c>
      <c r="T5518" t="s">
        <v>757</v>
      </c>
      <c r="U5518" t="s">
        <v>757</v>
      </c>
      <c r="V5518" t="s">
        <v>756</v>
      </c>
      <c r="W5518" t="s">
        <v>756</v>
      </c>
      <c r="X5518" t="s">
        <v>25743</v>
      </c>
      <c r="Y5518" t="str">
        <f t="shared" si="1206"/>
        <v>febrero</v>
      </c>
      <c r="Z5518">
        <f>YEAR(BD_PONDERACIONES[[#This Row],[Fecha Ejecución del Ticket]])</f>
        <v>2023</v>
      </c>
      <c r="AA5518" t="str">
        <f t="shared" si="1207"/>
        <v>marzo</v>
      </c>
      <c r="AB5518">
        <f>YEAR(BD_PONDERACIONES[[#This Row],[Fecha de Inspección]])</f>
        <v>2023</v>
      </c>
      <c r="AC5518">
        <f t="shared" si="1208"/>
        <v>0.5</v>
      </c>
      <c r="AD5518">
        <f t="shared" si="1209"/>
        <v>0.5</v>
      </c>
      <c r="AE5518">
        <f t="shared" si="1210"/>
        <v>0.5</v>
      </c>
      <c r="AF5518">
        <f t="shared" si="1211"/>
        <v>0.5</v>
      </c>
      <c r="AG5518">
        <f t="shared" si="1212"/>
        <v>0.5</v>
      </c>
      <c r="AH5518">
        <f t="shared" si="1213"/>
        <v>0.5</v>
      </c>
      <c r="AI5518">
        <f t="shared" si="1214"/>
        <v>0.25</v>
      </c>
      <c r="AJ5518">
        <f t="shared" si="1215"/>
        <v>0.25</v>
      </c>
      <c r="AK5518">
        <f t="shared" si="1216"/>
        <v>0.5</v>
      </c>
      <c r="AL5518">
        <f t="shared" si="1217"/>
        <v>0.5</v>
      </c>
      <c r="AM5518">
        <f t="shared" si="1218"/>
        <v>0.5</v>
      </c>
      <c r="AN5518" s="6">
        <f t="shared" si="1219"/>
        <v>1</v>
      </c>
      <c r="AO5518" t="str">
        <f>VLOOKUP(BD_PONDERACIONES[[#This Row],[Comuna]],Tabla3[#All],2,0)</f>
        <v>Florida</v>
      </c>
    </row>
    <row r="5519" spans="1:41" x14ac:dyDescent="0.35">
      <c r="A5519" t="s">
        <v>26404</v>
      </c>
      <c r="B5519" t="s">
        <v>26405</v>
      </c>
      <c r="C5519" t="s">
        <v>26406</v>
      </c>
      <c r="D5519" s="5">
        <v>45012</v>
      </c>
      <c r="E5519" s="5">
        <v>44958</v>
      </c>
      <c r="F5519" t="s">
        <v>753</v>
      </c>
      <c r="G5519" t="s">
        <v>26407</v>
      </c>
      <c r="H5519" t="s">
        <v>3786</v>
      </c>
      <c r="I5519" t="s">
        <v>26142</v>
      </c>
      <c r="J5519" t="s">
        <v>756</v>
      </c>
      <c r="K5519" t="s">
        <v>756</v>
      </c>
      <c r="L5519" t="s">
        <v>773</v>
      </c>
      <c r="M5519" t="s">
        <v>773</v>
      </c>
      <c r="N5519" t="s">
        <v>756</v>
      </c>
      <c r="O5519" t="s">
        <v>756</v>
      </c>
      <c r="P5519" t="s">
        <v>765</v>
      </c>
      <c r="Q5519" t="s">
        <v>26408</v>
      </c>
      <c r="R5519" t="s">
        <v>759</v>
      </c>
      <c r="S5519" t="s">
        <v>756</v>
      </c>
      <c r="T5519" t="s">
        <v>756</v>
      </c>
      <c r="U5519" t="s">
        <v>756</v>
      </c>
      <c r="V5519" t="s">
        <v>756</v>
      </c>
      <c r="W5519" t="s">
        <v>756</v>
      </c>
      <c r="X5519" t="s">
        <v>9524</v>
      </c>
      <c r="Y5519" t="str">
        <f t="shared" si="1206"/>
        <v>febrero</v>
      </c>
      <c r="Z5519">
        <f>YEAR(BD_PONDERACIONES[[#This Row],[Fecha Ejecución del Ticket]])</f>
        <v>2023</v>
      </c>
      <c r="AA5519" t="str">
        <f t="shared" si="1207"/>
        <v>marzo</v>
      </c>
      <c r="AB5519">
        <f>YEAR(BD_PONDERACIONES[[#This Row],[Fecha de Inspección]])</f>
        <v>2023</v>
      </c>
      <c r="AC5519">
        <f t="shared" si="1208"/>
        <v>0.5</v>
      </c>
      <c r="AD5519">
        <f t="shared" si="1209"/>
        <v>0.5</v>
      </c>
      <c r="AE5519">
        <f t="shared" si="1210"/>
        <v>0</v>
      </c>
      <c r="AF5519">
        <f t="shared" si="1211"/>
        <v>0</v>
      </c>
      <c r="AG5519">
        <f t="shared" si="1212"/>
        <v>0.5</v>
      </c>
      <c r="AH5519">
        <f t="shared" si="1213"/>
        <v>0.5</v>
      </c>
      <c r="AI5519">
        <f t="shared" si="1214"/>
        <v>0.25</v>
      </c>
      <c r="AJ5519">
        <f t="shared" si="1215"/>
        <v>0.25</v>
      </c>
      <c r="AK5519">
        <f t="shared" si="1216"/>
        <v>0.5</v>
      </c>
      <c r="AL5519">
        <f t="shared" si="1217"/>
        <v>0.5</v>
      </c>
      <c r="AM5519">
        <f t="shared" si="1218"/>
        <v>0.5</v>
      </c>
      <c r="AN5519" s="6">
        <f t="shared" si="1219"/>
        <v>0.7</v>
      </c>
      <c r="AO5519" t="str">
        <f>VLOOKUP(BD_PONDERACIONES[[#This Row],[Comuna]],Tabla3[#All],2,0)</f>
        <v>Florida</v>
      </c>
    </row>
    <row r="5520" spans="1:41" x14ac:dyDescent="0.35">
      <c r="A5520" t="s">
        <v>26409</v>
      </c>
      <c r="B5520" t="s">
        <v>26410</v>
      </c>
      <c r="C5520" t="s">
        <v>26411</v>
      </c>
      <c r="D5520" s="5">
        <v>45012</v>
      </c>
      <c r="E5520" s="5">
        <v>44959</v>
      </c>
      <c r="F5520" t="s">
        <v>753</v>
      </c>
      <c r="G5520" t="s">
        <v>26412</v>
      </c>
      <c r="H5520" t="s">
        <v>3799</v>
      </c>
      <c r="I5520" t="s">
        <v>26142</v>
      </c>
      <c r="J5520" t="s">
        <v>756</v>
      </c>
      <c r="K5520" t="s">
        <v>756</v>
      </c>
      <c r="L5520" t="s">
        <v>756</v>
      </c>
      <c r="M5520" t="s">
        <v>756</v>
      </c>
      <c r="N5520" t="s">
        <v>756</v>
      </c>
      <c r="O5520" t="s">
        <v>756</v>
      </c>
      <c r="P5520" t="s">
        <v>758</v>
      </c>
      <c r="Q5520" t="s">
        <v>759</v>
      </c>
      <c r="R5520" t="s">
        <v>759</v>
      </c>
      <c r="S5520" t="s">
        <v>757</v>
      </c>
      <c r="T5520" t="s">
        <v>757</v>
      </c>
      <c r="U5520" t="s">
        <v>757</v>
      </c>
      <c r="V5520" t="s">
        <v>756</v>
      </c>
      <c r="W5520" t="s">
        <v>756</v>
      </c>
      <c r="X5520" t="s">
        <v>20420</v>
      </c>
      <c r="Y5520" t="str">
        <f t="shared" si="1206"/>
        <v>febrero</v>
      </c>
      <c r="Z5520">
        <f>YEAR(BD_PONDERACIONES[[#This Row],[Fecha Ejecución del Ticket]])</f>
        <v>2023</v>
      </c>
      <c r="AA5520" t="str">
        <f t="shared" si="1207"/>
        <v>marzo</v>
      </c>
      <c r="AB5520">
        <f>YEAR(BD_PONDERACIONES[[#This Row],[Fecha de Inspección]])</f>
        <v>2023</v>
      </c>
      <c r="AC5520">
        <f t="shared" si="1208"/>
        <v>0.5</v>
      </c>
      <c r="AD5520">
        <f t="shared" si="1209"/>
        <v>0.5</v>
      </c>
      <c r="AE5520">
        <f t="shared" si="1210"/>
        <v>0.5</v>
      </c>
      <c r="AF5520">
        <f t="shared" si="1211"/>
        <v>0.5</v>
      </c>
      <c r="AG5520">
        <f t="shared" si="1212"/>
        <v>0.5</v>
      </c>
      <c r="AH5520">
        <f t="shared" si="1213"/>
        <v>0.5</v>
      </c>
      <c r="AI5520">
        <f t="shared" si="1214"/>
        <v>0.25</v>
      </c>
      <c r="AJ5520">
        <f t="shared" si="1215"/>
        <v>0.25</v>
      </c>
      <c r="AK5520">
        <f t="shared" si="1216"/>
        <v>0.5</v>
      </c>
      <c r="AL5520">
        <f t="shared" si="1217"/>
        <v>0.5</v>
      </c>
      <c r="AM5520">
        <f t="shared" si="1218"/>
        <v>0.5</v>
      </c>
      <c r="AN5520" s="6">
        <f t="shared" si="1219"/>
        <v>1</v>
      </c>
      <c r="AO5520" t="str">
        <f>VLOOKUP(BD_PONDERACIONES[[#This Row],[Comuna]],Tabla3[#All],2,0)</f>
        <v>Florida</v>
      </c>
    </row>
    <row r="5521" spans="1:41" x14ac:dyDescent="0.35">
      <c r="A5521" t="s">
        <v>26413</v>
      </c>
      <c r="B5521" t="s">
        <v>26414</v>
      </c>
      <c r="C5521" t="s">
        <v>26415</v>
      </c>
      <c r="D5521" s="5">
        <v>45012</v>
      </c>
      <c r="E5521" s="5">
        <v>44961</v>
      </c>
      <c r="F5521" t="s">
        <v>753</v>
      </c>
      <c r="G5521" t="s">
        <v>26416</v>
      </c>
      <c r="H5521" t="s">
        <v>3799</v>
      </c>
      <c r="I5521" t="s">
        <v>26142</v>
      </c>
      <c r="J5521" t="s">
        <v>756</v>
      </c>
      <c r="K5521" t="s">
        <v>756</v>
      </c>
      <c r="L5521" t="s">
        <v>757</v>
      </c>
      <c r="M5521" t="s">
        <v>757</v>
      </c>
      <c r="N5521" t="s">
        <v>756</v>
      </c>
      <c r="O5521" t="s">
        <v>756</v>
      </c>
      <c r="P5521" t="s">
        <v>758</v>
      </c>
      <c r="Q5521" t="s">
        <v>759</v>
      </c>
      <c r="R5521" t="s">
        <v>759</v>
      </c>
      <c r="S5521" t="s">
        <v>757</v>
      </c>
      <c r="T5521" t="s">
        <v>757</v>
      </c>
      <c r="U5521" t="s">
        <v>757</v>
      </c>
      <c r="V5521" t="s">
        <v>756</v>
      </c>
      <c r="W5521" t="s">
        <v>756</v>
      </c>
      <c r="X5521" t="s">
        <v>26417</v>
      </c>
      <c r="Y5521" t="str">
        <f t="shared" si="1206"/>
        <v>febrero</v>
      </c>
      <c r="Z5521">
        <f>YEAR(BD_PONDERACIONES[[#This Row],[Fecha Ejecución del Ticket]])</f>
        <v>2023</v>
      </c>
      <c r="AA5521" t="str">
        <f t="shared" si="1207"/>
        <v>marzo</v>
      </c>
      <c r="AB5521">
        <f>YEAR(BD_PONDERACIONES[[#This Row],[Fecha de Inspección]])</f>
        <v>2023</v>
      </c>
      <c r="AC5521">
        <f t="shared" si="1208"/>
        <v>0.5</v>
      </c>
      <c r="AD5521">
        <f t="shared" si="1209"/>
        <v>0.5</v>
      </c>
      <c r="AE5521">
        <f t="shared" si="1210"/>
        <v>0.5</v>
      </c>
      <c r="AF5521">
        <f t="shared" si="1211"/>
        <v>0.5</v>
      </c>
      <c r="AG5521">
        <f t="shared" si="1212"/>
        <v>0.5</v>
      </c>
      <c r="AH5521">
        <f t="shared" si="1213"/>
        <v>0.5</v>
      </c>
      <c r="AI5521">
        <f t="shared" si="1214"/>
        <v>0.25</v>
      </c>
      <c r="AJ5521">
        <f t="shared" si="1215"/>
        <v>0.25</v>
      </c>
      <c r="AK5521">
        <f t="shared" si="1216"/>
        <v>0.5</v>
      </c>
      <c r="AL5521">
        <f t="shared" si="1217"/>
        <v>0.5</v>
      </c>
      <c r="AM5521">
        <f t="shared" si="1218"/>
        <v>0.5</v>
      </c>
      <c r="AN5521" s="6">
        <f t="shared" si="1219"/>
        <v>1</v>
      </c>
      <c r="AO5521" t="str">
        <f>VLOOKUP(BD_PONDERACIONES[[#This Row],[Comuna]],Tabla3[#All],2,0)</f>
        <v>Florida</v>
      </c>
    </row>
    <row r="5522" spans="1:41" x14ac:dyDescent="0.35">
      <c r="A5522" t="s">
        <v>26418</v>
      </c>
      <c r="B5522" t="s">
        <v>26419</v>
      </c>
      <c r="C5522" t="s">
        <v>26420</v>
      </c>
      <c r="D5522" s="5">
        <v>45012</v>
      </c>
      <c r="E5522" s="5">
        <v>44959</v>
      </c>
      <c r="F5522" t="s">
        <v>753</v>
      </c>
      <c r="G5522" t="s">
        <v>26421</v>
      </c>
      <c r="H5522" t="s">
        <v>3799</v>
      </c>
      <c r="I5522" t="s">
        <v>26142</v>
      </c>
      <c r="J5522" t="s">
        <v>756</v>
      </c>
      <c r="K5522" t="s">
        <v>756</v>
      </c>
      <c r="L5522" t="s">
        <v>757</v>
      </c>
      <c r="M5522" t="s">
        <v>757</v>
      </c>
      <c r="N5522" t="s">
        <v>756</v>
      </c>
      <c r="O5522" t="s">
        <v>756</v>
      </c>
      <c r="P5522" t="s">
        <v>758</v>
      </c>
      <c r="Q5522" t="s">
        <v>759</v>
      </c>
      <c r="R5522" t="s">
        <v>759</v>
      </c>
      <c r="S5522" t="s">
        <v>757</v>
      </c>
      <c r="T5522" t="s">
        <v>757</v>
      </c>
      <c r="U5522" t="s">
        <v>757</v>
      </c>
      <c r="V5522" t="s">
        <v>756</v>
      </c>
      <c r="W5522" t="s">
        <v>756</v>
      </c>
      <c r="X5522" t="s">
        <v>26422</v>
      </c>
      <c r="Y5522" t="str">
        <f t="shared" ref="Y5522:Y5585" si="1220">TEXT(E5522,"MMMM")</f>
        <v>febrero</v>
      </c>
      <c r="Z5522">
        <f>YEAR(BD_PONDERACIONES[[#This Row],[Fecha Ejecución del Ticket]])</f>
        <v>2023</v>
      </c>
      <c r="AA5522" t="str">
        <f t="shared" ref="AA5522:AA5585" si="1221">TEXT(D5522,"MMMM")</f>
        <v>marzo</v>
      </c>
      <c r="AB5522">
        <f>YEAR(BD_PONDERACIONES[[#This Row],[Fecha de Inspección]])</f>
        <v>2023</v>
      </c>
      <c r="AC5522">
        <f t="shared" ref="AC5522:AC5585" si="1222">IF(OR(J5522="Cumple",J5522="No Aplica"),0.5,0)</f>
        <v>0.5</v>
      </c>
      <c r="AD5522">
        <f t="shared" ref="AD5522:AD5585" si="1223">IF(OR(K5522="CUMPLE",K5522="No Aplica"),0.5,0)</f>
        <v>0.5</v>
      </c>
      <c r="AE5522">
        <f t="shared" ref="AE5522:AE5585" si="1224">IF(OR(L5522="CUMPLE",L5522="No Aplica"),0.5,0)</f>
        <v>0.5</v>
      </c>
      <c r="AF5522">
        <f t="shared" ref="AF5522:AF5585" si="1225">IF(OR(M5522="CUMPLE",M5522="No Aplica"),0.5,0)</f>
        <v>0.5</v>
      </c>
      <c r="AG5522">
        <f t="shared" ref="AG5522:AG5585" si="1226">IF(OR(N5522="CUMPLE",N5522="No Aplica"),0.5,IF(N5522="Cumple Mayormente",0.325,IF(N5522="Cumple Parcialmente",0.175,0)))</f>
        <v>0.5</v>
      </c>
      <c r="AH5522">
        <f t="shared" ref="AH5522:AH5585" si="1227">IF(OR(O5522="CUMPLE",O5522="No Aplica"),0.5,IF(O5522="Cumple Mayormente",0.325,IF(O5522="Cumple Parcialmente",0.175,0)))</f>
        <v>0.5</v>
      </c>
      <c r="AI5522">
        <f t="shared" ref="AI5522:AI5585" si="1228">IF(OR(S5522="CUMPLE",S5522="No Aplica"),0.25,IF(S5522="Cumple Mayormente",0.1625,IF(S5522="Cumple Parcialmente",0.0875,0)))</f>
        <v>0.25</v>
      </c>
      <c r="AJ5522">
        <f t="shared" ref="AJ5522:AJ5585" si="1229">IF(OR(T5522="CUMPLE",T5522="No Aplica"),0.25,IF(T5522="Cumple Mayormente",0.1625,IF(T5522="Cumple Parcialmente",0.0875,0)))</f>
        <v>0.25</v>
      </c>
      <c r="AK5522">
        <f t="shared" ref="AK5522:AK5585" si="1230">IF(OR(U5522="CUMPLE",U5522="No Aplica"),0.5,IF(U5522="Cumple Mayormente",0.325,IF(U5522="Cumple Parcialmente",0.175,0)))</f>
        <v>0.5</v>
      </c>
      <c r="AL5522">
        <f t="shared" ref="AL5522:AL5585" si="1231">IF(OR(V5522="CUMPLE",V5522="No Aplica"),0.5,IF(V5522="Cumple Mayormente",0.325,IF(V5522="Cumple Parcialmente",0.175,0)))</f>
        <v>0.5</v>
      </c>
      <c r="AM5522">
        <f t="shared" ref="AM5522:AM5585" si="1232">IF(OR(W5522="CUMPLE",W5522="No Aplica"),0.5,IF(W5522="Cumple Mayormente",0.325,IF(W5522="Cumple Parcialmente",0.175,0)))</f>
        <v>0.5</v>
      </c>
      <c r="AN5522" s="6">
        <f t="shared" ref="AN5522:AN5585" si="1233">((AC5522+AD5522)*0.2)+((AE5522+AF5522)*0.3)+((AG5522+AH5522)*0.15)+((AI5522+AJ5522+AK5522)*0.15)+((AL5522+AM5522)*0.2)</f>
        <v>1</v>
      </c>
      <c r="AO5522" t="str">
        <f>VLOOKUP(BD_PONDERACIONES[[#This Row],[Comuna]],Tabla3[#All],2,0)</f>
        <v>Florida</v>
      </c>
    </row>
    <row r="5523" spans="1:41" x14ac:dyDescent="0.35">
      <c r="A5523" t="s">
        <v>26423</v>
      </c>
      <c r="B5523" t="s">
        <v>26424</v>
      </c>
      <c r="C5523" t="s">
        <v>26425</v>
      </c>
      <c r="D5523" s="5">
        <v>45012</v>
      </c>
      <c r="E5523" s="5">
        <v>44960</v>
      </c>
      <c r="F5523" t="s">
        <v>753</v>
      </c>
      <c r="G5523" t="s">
        <v>26426</v>
      </c>
      <c r="H5523" t="s">
        <v>3799</v>
      </c>
      <c r="I5523" t="s">
        <v>26114</v>
      </c>
      <c r="J5523" t="s">
        <v>756</v>
      </c>
      <c r="K5523" t="s">
        <v>756</v>
      </c>
      <c r="L5523" t="s">
        <v>773</v>
      </c>
      <c r="M5523" t="s">
        <v>756</v>
      </c>
      <c r="N5523" t="s">
        <v>756</v>
      </c>
      <c r="O5523" t="s">
        <v>756</v>
      </c>
      <c r="P5523" t="s">
        <v>758</v>
      </c>
      <c r="Q5523" t="s">
        <v>759</v>
      </c>
      <c r="R5523" t="s">
        <v>759</v>
      </c>
      <c r="S5523" t="s">
        <v>757</v>
      </c>
      <c r="T5523" t="s">
        <v>757</v>
      </c>
      <c r="U5523" t="s">
        <v>757</v>
      </c>
      <c r="V5523" t="s">
        <v>756</v>
      </c>
      <c r="W5523" t="s">
        <v>756</v>
      </c>
      <c r="X5523" t="s">
        <v>26254</v>
      </c>
      <c r="Y5523" t="str">
        <f t="shared" si="1220"/>
        <v>febrero</v>
      </c>
      <c r="Z5523">
        <f>YEAR(BD_PONDERACIONES[[#This Row],[Fecha Ejecución del Ticket]])</f>
        <v>2023</v>
      </c>
      <c r="AA5523" t="str">
        <f t="shared" si="1221"/>
        <v>marzo</v>
      </c>
      <c r="AB5523">
        <f>YEAR(BD_PONDERACIONES[[#This Row],[Fecha de Inspección]])</f>
        <v>2023</v>
      </c>
      <c r="AC5523">
        <f t="shared" si="1222"/>
        <v>0.5</v>
      </c>
      <c r="AD5523">
        <f t="shared" si="1223"/>
        <v>0.5</v>
      </c>
      <c r="AE5523">
        <f t="shared" si="1224"/>
        <v>0</v>
      </c>
      <c r="AF5523">
        <f t="shared" si="1225"/>
        <v>0.5</v>
      </c>
      <c r="AG5523">
        <f t="shared" si="1226"/>
        <v>0.5</v>
      </c>
      <c r="AH5523">
        <f t="shared" si="1227"/>
        <v>0.5</v>
      </c>
      <c r="AI5523">
        <f t="shared" si="1228"/>
        <v>0.25</v>
      </c>
      <c r="AJ5523">
        <f t="shared" si="1229"/>
        <v>0.25</v>
      </c>
      <c r="AK5523">
        <f t="shared" si="1230"/>
        <v>0.5</v>
      </c>
      <c r="AL5523">
        <f t="shared" si="1231"/>
        <v>0.5</v>
      </c>
      <c r="AM5523">
        <f t="shared" si="1232"/>
        <v>0.5</v>
      </c>
      <c r="AN5523" s="6">
        <f t="shared" si="1233"/>
        <v>0.85000000000000009</v>
      </c>
      <c r="AO5523" t="str">
        <f>VLOOKUP(BD_PONDERACIONES[[#This Row],[Comuna]],Tabla3[#All],2,0)</f>
        <v>Florida</v>
      </c>
    </row>
    <row r="5524" spans="1:41" x14ac:dyDescent="0.35">
      <c r="A5524" t="s">
        <v>26427</v>
      </c>
      <c r="B5524" t="s">
        <v>26428</v>
      </c>
      <c r="C5524" t="s">
        <v>26429</v>
      </c>
      <c r="D5524" s="5">
        <v>45012</v>
      </c>
      <c r="E5524" s="5">
        <v>44960</v>
      </c>
      <c r="F5524" t="s">
        <v>763</v>
      </c>
      <c r="G5524" t="s">
        <v>26430</v>
      </c>
      <c r="H5524" t="s">
        <v>755</v>
      </c>
      <c r="I5524" t="s">
        <v>26431</v>
      </c>
      <c r="J5524" t="s">
        <v>756</v>
      </c>
      <c r="K5524" t="s">
        <v>756</v>
      </c>
      <c r="L5524" t="s">
        <v>757</v>
      </c>
      <c r="M5524" t="s">
        <v>757</v>
      </c>
      <c r="N5524" t="s">
        <v>756</v>
      </c>
      <c r="O5524" t="s">
        <v>756</v>
      </c>
      <c r="P5524" t="s">
        <v>758</v>
      </c>
      <c r="Q5524" t="s">
        <v>759</v>
      </c>
      <c r="R5524" t="s">
        <v>759</v>
      </c>
      <c r="S5524" t="s">
        <v>757</v>
      </c>
      <c r="T5524" t="s">
        <v>757</v>
      </c>
      <c r="U5524" t="s">
        <v>757</v>
      </c>
      <c r="V5524" t="s">
        <v>756</v>
      </c>
      <c r="W5524" t="s">
        <v>756</v>
      </c>
      <c r="X5524" t="s">
        <v>26432</v>
      </c>
      <c r="Y5524" t="str">
        <f t="shared" si="1220"/>
        <v>febrero</v>
      </c>
      <c r="Z5524">
        <f>YEAR(BD_PONDERACIONES[[#This Row],[Fecha Ejecución del Ticket]])</f>
        <v>2023</v>
      </c>
      <c r="AA5524" t="str">
        <f t="shared" si="1221"/>
        <v>marzo</v>
      </c>
      <c r="AB5524">
        <f>YEAR(BD_PONDERACIONES[[#This Row],[Fecha de Inspección]])</f>
        <v>2023</v>
      </c>
      <c r="AC5524">
        <f t="shared" si="1222"/>
        <v>0.5</v>
      </c>
      <c r="AD5524">
        <f t="shared" si="1223"/>
        <v>0.5</v>
      </c>
      <c r="AE5524">
        <f t="shared" si="1224"/>
        <v>0.5</v>
      </c>
      <c r="AF5524">
        <f t="shared" si="1225"/>
        <v>0.5</v>
      </c>
      <c r="AG5524">
        <f t="shared" si="1226"/>
        <v>0.5</v>
      </c>
      <c r="AH5524">
        <f t="shared" si="1227"/>
        <v>0.5</v>
      </c>
      <c r="AI5524">
        <f t="shared" si="1228"/>
        <v>0.25</v>
      </c>
      <c r="AJ5524">
        <f t="shared" si="1229"/>
        <v>0.25</v>
      </c>
      <c r="AK5524">
        <f t="shared" si="1230"/>
        <v>0.5</v>
      </c>
      <c r="AL5524">
        <f t="shared" si="1231"/>
        <v>0.5</v>
      </c>
      <c r="AM5524">
        <f t="shared" si="1232"/>
        <v>0.5</v>
      </c>
      <c r="AN5524" s="6">
        <f t="shared" si="1233"/>
        <v>1</v>
      </c>
      <c r="AO5524" t="str">
        <f>VLOOKUP(BD_PONDERACIONES[[#This Row],[Comuna]],Tabla3[#All],2,0)</f>
        <v>Florida</v>
      </c>
    </row>
    <row r="5525" spans="1:41" x14ac:dyDescent="0.35">
      <c r="A5525" t="s">
        <v>26433</v>
      </c>
      <c r="B5525" t="s">
        <v>26434</v>
      </c>
      <c r="C5525" t="s">
        <v>26435</v>
      </c>
      <c r="D5525" s="5">
        <v>45012</v>
      </c>
      <c r="E5525" s="5">
        <v>44960</v>
      </c>
      <c r="F5525" t="s">
        <v>763</v>
      </c>
      <c r="G5525" t="s">
        <v>26436</v>
      </c>
      <c r="H5525" t="s">
        <v>755</v>
      </c>
      <c r="I5525" t="s">
        <v>26136</v>
      </c>
      <c r="J5525" t="s">
        <v>756</v>
      </c>
      <c r="K5525" t="s">
        <v>756</v>
      </c>
      <c r="L5525" t="s">
        <v>756</v>
      </c>
      <c r="M5525" t="s">
        <v>756</v>
      </c>
      <c r="N5525" t="s">
        <v>756</v>
      </c>
      <c r="O5525" t="s">
        <v>756</v>
      </c>
      <c r="P5525" t="s">
        <v>765</v>
      </c>
      <c r="Q5525" t="s">
        <v>26437</v>
      </c>
      <c r="R5525" t="s">
        <v>26438</v>
      </c>
      <c r="S5525" t="s">
        <v>756</v>
      </c>
      <c r="T5525" t="s">
        <v>756</v>
      </c>
      <c r="U5525" t="s">
        <v>756</v>
      </c>
      <c r="V5525" t="s">
        <v>756</v>
      </c>
      <c r="W5525" t="s">
        <v>756</v>
      </c>
      <c r="X5525" t="s">
        <v>26439</v>
      </c>
      <c r="Y5525" t="str">
        <f t="shared" si="1220"/>
        <v>febrero</v>
      </c>
      <c r="Z5525">
        <f>YEAR(BD_PONDERACIONES[[#This Row],[Fecha Ejecución del Ticket]])</f>
        <v>2023</v>
      </c>
      <c r="AA5525" t="str">
        <f t="shared" si="1221"/>
        <v>marzo</v>
      </c>
      <c r="AB5525">
        <f>YEAR(BD_PONDERACIONES[[#This Row],[Fecha de Inspección]])</f>
        <v>2023</v>
      </c>
      <c r="AC5525">
        <f t="shared" si="1222"/>
        <v>0.5</v>
      </c>
      <c r="AD5525">
        <f t="shared" si="1223"/>
        <v>0.5</v>
      </c>
      <c r="AE5525">
        <f t="shared" si="1224"/>
        <v>0.5</v>
      </c>
      <c r="AF5525">
        <f t="shared" si="1225"/>
        <v>0.5</v>
      </c>
      <c r="AG5525">
        <f t="shared" si="1226"/>
        <v>0.5</v>
      </c>
      <c r="AH5525">
        <f t="shared" si="1227"/>
        <v>0.5</v>
      </c>
      <c r="AI5525">
        <f t="shared" si="1228"/>
        <v>0.25</v>
      </c>
      <c r="AJ5525">
        <f t="shared" si="1229"/>
        <v>0.25</v>
      </c>
      <c r="AK5525">
        <f t="shared" si="1230"/>
        <v>0.5</v>
      </c>
      <c r="AL5525">
        <f t="shared" si="1231"/>
        <v>0.5</v>
      </c>
      <c r="AM5525">
        <f t="shared" si="1232"/>
        <v>0.5</v>
      </c>
      <c r="AN5525" s="6">
        <f t="shared" si="1233"/>
        <v>1</v>
      </c>
      <c r="AO5525" t="str">
        <f>VLOOKUP(BD_PONDERACIONES[[#This Row],[Comuna]],Tabla3[#All],2,0)</f>
        <v>Florida</v>
      </c>
    </row>
    <row r="5526" spans="1:41" x14ac:dyDescent="0.35">
      <c r="A5526" t="s">
        <v>26440</v>
      </c>
      <c r="B5526" t="s">
        <v>26441</v>
      </c>
      <c r="C5526" t="s">
        <v>26442</v>
      </c>
      <c r="D5526" s="5">
        <v>45012</v>
      </c>
      <c r="E5526" s="5">
        <v>44959</v>
      </c>
      <c r="F5526" t="s">
        <v>763</v>
      </c>
      <c r="G5526" t="s">
        <v>26443</v>
      </c>
      <c r="H5526" t="s">
        <v>755</v>
      </c>
      <c r="I5526" t="s">
        <v>26248</v>
      </c>
      <c r="J5526" t="s">
        <v>756</v>
      </c>
      <c r="K5526" t="s">
        <v>756</v>
      </c>
      <c r="L5526" t="s">
        <v>757</v>
      </c>
      <c r="M5526" t="s">
        <v>757</v>
      </c>
      <c r="N5526" t="s">
        <v>756</v>
      </c>
      <c r="O5526" t="s">
        <v>756</v>
      </c>
      <c r="P5526" t="s">
        <v>758</v>
      </c>
      <c r="Q5526" t="s">
        <v>759</v>
      </c>
      <c r="R5526" t="s">
        <v>759</v>
      </c>
      <c r="S5526" t="s">
        <v>757</v>
      </c>
      <c r="T5526" t="s">
        <v>757</v>
      </c>
      <c r="U5526" t="s">
        <v>757</v>
      </c>
      <c r="V5526" t="s">
        <v>756</v>
      </c>
      <c r="W5526" t="s">
        <v>756</v>
      </c>
      <c r="X5526" t="s">
        <v>26444</v>
      </c>
      <c r="Y5526" t="str">
        <f t="shared" si="1220"/>
        <v>febrero</v>
      </c>
      <c r="Z5526">
        <f>YEAR(BD_PONDERACIONES[[#This Row],[Fecha Ejecución del Ticket]])</f>
        <v>2023</v>
      </c>
      <c r="AA5526" t="str">
        <f t="shared" si="1221"/>
        <v>marzo</v>
      </c>
      <c r="AB5526">
        <f>YEAR(BD_PONDERACIONES[[#This Row],[Fecha de Inspección]])</f>
        <v>2023</v>
      </c>
      <c r="AC5526">
        <f t="shared" si="1222"/>
        <v>0.5</v>
      </c>
      <c r="AD5526">
        <f t="shared" si="1223"/>
        <v>0.5</v>
      </c>
      <c r="AE5526">
        <f t="shared" si="1224"/>
        <v>0.5</v>
      </c>
      <c r="AF5526">
        <f t="shared" si="1225"/>
        <v>0.5</v>
      </c>
      <c r="AG5526">
        <f t="shared" si="1226"/>
        <v>0.5</v>
      </c>
      <c r="AH5526">
        <f t="shared" si="1227"/>
        <v>0.5</v>
      </c>
      <c r="AI5526">
        <f t="shared" si="1228"/>
        <v>0.25</v>
      </c>
      <c r="AJ5526">
        <f t="shared" si="1229"/>
        <v>0.25</v>
      </c>
      <c r="AK5526">
        <f t="shared" si="1230"/>
        <v>0.5</v>
      </c>
      <c r="AL5526">
        <f t="shared" si="1231"/>
        <v>0.5</v>
      </c>
      <c r="AM5526">
        <f t="shared" si="1232"/>
        <v>0.5</v>
      </c>
      <c r="AN5526" s="6">
        <f t="shared" si="1233"/>
        <v>1</v>
      </c>
      <c r="AO5526" t="str">
        <f>VLOOKUP(BD_PONDERACIONES[[#This Row],[Comuna]],Tabla3[#All],2,0)</f>
        <v>Florida</v>
      </c>
    </row>
    <row r="5527" spans="1:41" x14ac:dyDescent="0.35">
      <c r="A5527" t="s">
        <v>26445</v>
      </c>
      <c r="B5527" t="s">
        <v>26446</v>
      </c>
      <c r="C5527" t="s">
        <v>26447</v>
      </c>
      <c r="D5527" s="5">
        <v>45012</v>
      </c>
      <c r="E5527" s="5">
        <v>44959</v>
      </c>
      <c r="F5527" t="s">
        <v>763</v>
      </c>
      <c r="G5527" t="s">
        <v>26448</v>
      </c>
      <c r="H5527" t="s">
        <v>755</v>
      </c>
      <c r="I5527" t="s">
        <v>26248</v>
      </c>
      <c r="J5527" t="s">
        <v>756</v>
      </c>
      <c r="K5527" t="s">
        <v>756</v>
      </c>
      <c r="L5527" t="s">
        <v>757</v>
      </c>
      <c r="M5527" t="s">
        <v>757</v>
      </c>
      <c r="N5527" t="s">
        <v>756</v>
      </c>
      <c r="O5527" t="s">
        <v>756</v>
      </c>
      <c r="P5527" t="s">
        <v>758</v>
      </c>
      <c r="Q5527" t="s">
        <v>759</v>
      </c>
      <c r="R5527" t="s">
        <v>759</v>
      </c>
      <c r="S5527" t="s">
        <v>757</v>
      </c>
      <c r="T5527" t="s">
        <v>757</v>
      </c>
      <c r="U5527" t="s">
        <v>757</v>
      </c>
      <c r="V5527" t="s">
        <v>756</v>
      </c>
      <c r="W5527" t="s">
        <v>756</v>
      </c>
      <c r="X5527" t="s">
        <v>26449</v>
      </c>
      <c r="Y5527" t="str">
        <f t="shared" si="1220"/>
        <v>febrero</v>
      </c>
      <c r="Z5527">
        <f>YEAR(BD_PONDERACIONES[[#This Row],[Fecha Ejecución del Ticket]])</f>
        <v>2023</v>
      </c>
      <c r="AA5527" t="str">
        <f t="shared" si="1221"/>
        <v>marzo</v>
      </c>
      <c r="AB5527">
        <f>YEAR(BD_PONDERACIONES[[#This Row],[Fecha de Inspección]])</f>
        <v>2023</v>
      </c>
      <c r="AC5527">
        <f t="shared" si="1222"/>
        <v>0.5</v>
      </c>
      <c r="AD5527">
        <f t="shared" si="1223"/>
        <v>0.5</v>
      </c>
      <c r="AE5527">
        <f t="shared" si="1224"/>
        <v>0.5</v>
      </c>
      <c r="AF5527">
        <f t="shared" si="1225"/>
        <v>0.5</v>
      </c>
      <c r="AG5527">
        <f t="shared" si="1226"/>
        <v>0.5</v>
      </c>
      <c r="AH5527">
        <f t="shared" si="1227"/>
        <v>0.5</v>
      </c>
      <c r="AI5527">
        <f t="shared" si="1228"/>
        <v>0.25</v>
      </c>
      <c r="AJ5527">
        <f t="shared" si="1229"/>
        <v>0.25</v>
      </c>
      <c r="AK5527">
        <f t="shared" si="1230"/>
        <v>0.5</v>
      </c>
      <c r="AL5527">
        <f t="shared" si="1231"/>
        <v>0.5</v>
      </c>
      <c r="AM5527">
        <f t="shared" si="1232"/>
        <v>0.5</v>
      </c>
      <c r="AN5527" s="6">
        <f t="shared" si="1233"/>
        <v>1</v>
      </c>
      <c r="AO5527" t="str">
        <f>VLOOKUP(BD_PONDERACIONES[[#This Row],[Comuna]],Tabla3[#All],2,0)</f>
        <v>Florida</v>
      </c>
    </row>
    <row r="5528" spans="1:41" x14ac:dyDescent="0.35">
      <c r="A5528" t="s">
        <v>26450</v>
      </c>
      <c r="B5528" t="s">
        <v>26451</v>
      </c>
      <c r="C5528" t="s">
        <v>26452</v>
      </c>
      <c r="D5528" s="5">
        <v>45012</v>
      </c>
      <c r="E5528" s="5">
        <v>44961</v>
      </c>
      <c r="F5528" t="s">
        <v>763</v>
      </c>
      <c r="G5528" t="s">
        <v>26453</v>
      </c>
      <c r="H5528" t="s">
        <v>755</v>
      </c>
      <c r="I5528" t="s">
        <v>26454</v>
      </c>
      <c r="J5528" t="s">
        <v>756</v>
      </c>
      <c r="K5528" t="s">
        <v>756</v>
      </c>
      <c r="L5528" t="s">
        <v>757</v>
      </c>
      <c r="M5528" t="s">
        <v>757</v>
      </c>
      <c r="N5528" t="s">
        <v>756</v>
      </c>
      <c r="O5528" t="s">
        <v>756</v>
      </c>
      <c r="P5528" t="s">
        <v>758</v>
      </c>
      <c r="Q5528" t="s">
        <v>759</v>
      </c>
      <c r="R5528" t="s">
        <v>759</v>
      </c>
      <c r="S5528" t="s">
        <v>757</v>
      </c>
      <c r="T5528" t="s">
        <v>757</v>
      </c>
      <c r="U5528" t="s">
        <v>757</v>
      </c>
      <c r="V5528" t="s">
        <v>756</v>
      </c>
      <c r="W5528" t="s">
        <v>756</v>
      </c>
      <c r="X5528" t="s">
        <v>26455</v>
      </c>
      <c r="Y5528" t="str">
        <f t="shared" si="1220"/>
        <v>febrero</v>
      </c>
      <c r="Z5528">
        <f>YEAR(BD_PONDERACIONES[[#This Row],[Fecha Ejecución del Ticket]])</f>
        <v>2023</v>
      </c>
      <c r="AA5528" t="str">
        <f t="shared" si="1221"/>
        <v>marzo</v>
      </c>
      <c r="AB5528">
        <f>YEAR(BD_PONDERACIONES[[#This Row],[Fecha de Inspección]])</f>
        <v>2023</v>
      </c>
      <c r="AC5528">
        <f t="shared" si="1222"/>
        <v>0.5</v>
      </c>
      <c r="AD5528">
        <f t="shared" si="1223"/>
        <v>0.5</v>
      </c>
      <c r="AE5528">
        <f t="shared" si="1224"/>
        <v>0.5</v>
      </c>
      <c r="AF5528">
        <f t="shared" si="1225"/>
        <v>0.5</v>
      </c>
      <c r="AG5528">
        <f t="shared" si="1226"/>
        <v>0.5</v>
      </c>
      <c r="AH5528">
        <f t="shared" si="1227"/>
        <v>0.5</v>
      </c>
      <c r="AI5528">
        <f t="shared" si="1228"/>
        <v>0.25</v>
      </c>
      <c r="AJ5528">
        <f t="shared" si="1229"/>
        <v>0.25</v>
      </c>
      <c r="AK5528">
        <f t="shared" si="1230"/>
        <v>0.5</v>
      </c>
      <c r="AL5528">
        <f t="shared" si="1231"/>
        <v>0.5</v>
      </c>
      <c r="AM5528">
        <f t="shared" si="1232"/>
        <v>0.5</v>
      </c>
      <c r="AN5528" s="6">
        <f t="shared" si="1233"/>
        <v>1</v>
      </c>
      <c r="AO5528" t="str">
        <f>VLOOKUP(BD_PONDERACIONES[[#This Row],[Comuna]],Tabla3[#All],2,0)</f>
        <v>Florida</v>
      </c>
    </row>
    <row r="5529" spans="1:41" x14ac:dyDescent="0.35">
      <c r="A5529" t="s">
        <v>26456</v>
      </c>
      <c r="B5529" t="s">
        <v>26457</v>
      </c>
      <c r="C5529" t="s">
        <v>26458</v>
      </c>
      <c r="D5529" s="5">
        <v>45012</v>
      </c>
      <c r="E5529" s="5">
        <v>44960</v>
      </c>
      <c r="F5529" t="s">
        <v>763</v>
      </c>
      <c r="G5529" t="s">
        <v>26453</v>
      </c>
      <c r="H5529" t="s">
        <v>755</v>
      </c>
      <c r="I5529" t="s">
        <v>26114</v>
      </c>
      <c r="J5529" t="s">
        <v>756</v>
      </c>
      <c r="K5529" t="s">
        <v>756</v>
      </c>
      <c r="L5529" t="s">
        <v>757</v>
      </c>
      <c r="M5529" t="s">
        <v>757</v>
      </c>
      <c r="N5529" t="s">
        <v>756</v>
      </c>
      <c r="O5529" t="s">
        <v>756</v>
      </c>
      <c r="P5529" t="s">
        <v>758</v>
      </c>
      <c r="Q5529" t="s">
        <v>759</v>
      </c>
      <c r="R5529" t="s">
        <v>759</v>
      </c>
      <c r="S5529" t="s">
        <v>757</v>
      </c>
      <c r="T5529" t="s">
        <v>757</v>
      </c>
      <c r="U5529" t="s">
        <v>757</v>
      </c>
      <c r="V5529" t="s">
        <v>773</v>
      </c>
      <c r="W5529" t="s">
        <v>773</v>
      </c>
      <c r="X5529" t="s">
        <v>26459</v>
      </c>
      <c r="Y5529" t="str">
        <f t="shared" si="1220"/>
        <v>febrero</v>
      </c>
      <c r="Z5529">
        <f>YEAR(BD_PONDERACIONES[[#This Row],[Fecha Ejecución del Ticket]])</f>
        <v>2023</v>
      </c>
      <c r="AA5529" t="str">
        <f t="shared" si="1221"/>
        <v>marzo</v>
      </c>
      <c r="AB5529">
        <f>YEAR(BD_PONDERACIONES[[#This Row],[Fecha de Inspección]])</f>
        <v>2023</v>
      </c>
      <c r="AC5529">
        <f t="shared" si="1222"/>
        <v>0.5</v>
      </c>
      <c r="AD5529">
        <f t="shared" si="1223"/>
        <v>0.5</v>
      </c>
      <c r="AE5529">
        <f t="shared" si="1224"/>
        <v>0.5</v>
      </c>
      <c r="AF5529">
        <f t="shared" si="1225"/>
        <v>0.5</v>
      </c>
      <c r="AG5529">
        <f t="shared" si="1226"/>
        <v>0.5</v>
      </c>
      <c r="AH5529">
        <f t="shared" si="1227"/>
        <v>0.5</v>
      </c>
      <c r="AI5529">
        <f t="shared" si="1228"/>
        <v>0.25</v>
      </c>
      <c r="AJ5529">
        <f t="shared" si="1229"/>
        <v>0.25</v>
      </c>
      <c r="AK5529">
        <f t="shared" si="1230"/>
        <v>0.5</v>
      </c>
      <c r="AL5529">
        <f t="shared" si="1231"/>
        <v>0</v>
      </c>
      <c r="AM5529">
        <f t="shared" si="1232"/>
        <v>0</v>
      </c>
      <c r="AN5529" s="6">
        <f t="shared" si="1233"/>
        <v>0.8</v>
      </c>
      <c r="AO5529" t="str">
        <f>VLOOKUP(BD_PONDERACIONES[[#This Row],[Comuna]],Tabla3[#All],2,0)</f>
        <v>Florida</v>
      </c>
    </row>
    <row r="5530" spans="1:41" x14ac:dyDescent="0.35">
      <c r="A5530" t="s">
        <v>26460</v>
      </c>
      <c r="B5530" t="s">
        <v>26461</v>
      </c>
      <c r="C5530" t="s">
        <v>26462</v>
      </c>
      <c r="D5530" s="5">
        <v>45012</v>
      </c>
      <c r="E5530" s="5">
        <v>44961</v>
      </c>
      <c r="F5530" t="s">
        <v>763</v>
      </c>
      <c r="G5530" t="s">
        <v>26463</v>
      </c>
      <c r="H5530" t="s">
        <v>755</v>
      </c>
      <c r="I5530" t="s">
        <v>26454</v>
      </c>
      <c r="J5530" t="s">
        <v>756</v>
      </c>
      <c r="K5530" t="s">
        <v>756</v>
      </c>
      <c r="L5530" t="s">
        <v>757</v>
      </c>
      <c r="M5530" t="s">
        <v>757</v>
      </c>
      <c r="N5530" t="s">
        <v>756</v>
      </c>
      <c r="O5530" t="s">
        <v>756</v>
      </c>
      <c r="P5530" t="s">
        <v>758</v>
      </c>
      <c r="Q5530" t="s">
        <v>759</v>
      </c>
      <c r="R5530" t="s">
        <v>759</v>
      </c>
      <c r="S5530" t="s">
        <v>757</v>
      </c>
      <c r="T5530" t="s">
        <v>757</v>
      </c>
      <c r="U5530" t="s">
        <v>757</v>
      </c>
      <c r="V5530" t="s">
        <v>756</v>
      </c>
      <c r="W5530" t="s">
        <v>768</v>
      </c>
      <c r="X5530" t="s">
        <v>26464</v>
      </c>
      <c r="Y5530" t="str">
        <f t="shared" si="1220"/>
        <v>febrero</v>
      </c>
      <c r="Z5530">
        <f>YEAR(BD_PONDERACIONES[[#This Row],[Fecha Ejecución del Ticket]])</f>
        <v>2023</v>
      </c>
      <c r="AA5530" t="str">
        <f t="shared" si="1221"/>
        <v>marzo</v>
      </c>
      <c r="AB5530">
        <f>YEAR(BD_PONDERACIONES[[#This Row],[Fecha de Inspección]])</f>
        <v>2023</v>
      </c>
      <c r="AC5530">
        <f t="shared" si="1222"/>
        <v>0.5</v>
      </c>
      <c r="AD5530">
        <f t="shared" si="1223"/>
        <v>0.5</v>
      </c>
      <c r="AE5530">
        <f t="shared" si="1224"/>
        <v>0.5</v>
      </c>
      <c r="AF5530">
        <f t="shared" si="1225"/>
        <v>0.5</v>
      </c>
      <c r="AG5530">
        <f t="shared" si="1226"/>
        <v>0.5</v>
      </c>
      <c r="AH5530">
        <f t="shared" si="1227"/>
        <v>0.5</v>
      </c>
      <c r="AI5530">
        <f t="shared" si="1228"/>
        <v>0.25</v>
      </c>
      <c r="AJ5530">
        <f t="shared" si="1229"/>
        <v>0.25</v>
      </c>
      <c r="AK5530">
        <f t="shared" si="1230"/>
        <v>0.5</v>
      </c>
      <c r="AL5530">
        <f t="shared" si="1231"/>
        <v>0.5</v>
      </c>
      <c r="AM5530">
        <f t="shared" si="1232"/>
        <v>0.17499999999999999</v>
      </c>
      <c r="AN5530" s="6">
        <f t="shared" si="1233"/>
        <v>0.93500000000000005</v>
      </c>
      <c r="AO5530" t="str">
        <f>VLOOKUP(BD_PONDERACIONES[[#This Row],[Comuna]],Tabla3[#All],2,0)</f>
        <v>Florida</v>
      </c>
    </row>
    <row r="5531" spans="1:41" x14ac:dyDescent="0.35">
      <c r="A5531" t="s">
        <v>26465</v>
      </c>
      <c r="B5531" t="s">
        <v>26466</v>
      </c>
      <c r="C5531" t="s">
        <v>26467</v>
      </c>
      <c r="D5531" s="5">
        <v>45010</v>
      </c>
      <c r="E5531" s="5">
        <v>44960</v>
      </c>
      <c r="F5531" t="s">
        <v>753</v>
      </c>
      <c r="G5531" t="s">
        <v>26468</v>
      </c>
      <c r="H5531" t="s">
        <v>755</v>
      </c>
      <c r="I5531" t="s">
        <v>26142</v>
      </c>
      <c r="J5531" t="s">
        <v>756</v>
      </c>
      <c r="K5531" t="s">
        <v>756</v>
      </c>
      <c r="L5531" t="s">
        <v>756</v>
      </c>
      <c r="M5531" t="s">
        <v>756</v>
      </c>
      <c r="N5531" t="s">
        <v>756</v>
      </c>
      <c r="O5531" t="s">
        <v>756</v>
      </c>
      <c r="P5531" t="s">
        <v>758</v>
      </c>
      <c r="Q5531" t="s">
        <v>759</v>
      </c>
      <c r="R5531" t="s">
        <v>759</v>
      </c>
      <c r="S5531" t="s">
        <v>757</v>
      </c>
      <c r="T5531" t="s">
        <v>757</v>
      </c>
      <c r="U5531" t="s">
        <v>757</v>
      </c>
      <c r="V5531" t="s">
        <v>756</v>
      </c>
      <c r="W5531" t="s">
        <v>756</v>
      </c>
      <c r="X5531" t="s">
        <v>26469</v>
      </c>
      <c r="Y5531" t="str">
        <f t="shared" si="1220"/>
        <v>febrero</v>
      </c>
      <c r="Z5531">
        <f>YEAR(BD_PONDERACIONES[[#This Row],[Fecha Ejecución del Ticket]])</f>
        <v>2023</v>
      </c>
      <c r="AA5531" t="str">
        <f t="shared" si="1221"/>
        <v>marzo</v>
      </c>
      <c r="AB5531">
        <f>YEAR(BD_PONDERACIONES[[#This Row],[Fecha de Inspección]])</f>
        <v>2023</v>
      </c>
      <c r="AC5531">
        <f t="shared" si="1222"/>
        <v>0.5</v>
      </c>
      <c r="AD5531">
        <f t="shared" si="1223"/>
        <v>0.5</v>
      </c>
      <c r="AE5531">
        <f t="shared" si="1224"/>
        <v>0.5</v>
      </c>
      <c r="AF5531">
        <f t="shared" si="1225"/>
        <v>0.5</v>
      </c>
      <c r="AG5531">
        <f t="shared" si="1226"/>
        <v>0.5</v>
      </c>
      <c r="AH5531">
        <f t="shared" si="1227"/>
        <v>0.5</v>
      </c>
      <c r="AI5531">
        <f t="shared" si="1228"/>
        <v>0.25</v>
      </c>
      <c r="AJ5531">
        <f t="shared" si="1229"/>
        <v>0.25</v>
      </c>
      <c r="AK5531">
        <f t="shared" si="1230"/>
        <v>0.5</v>
      </c>
      <c r="AL5531">
        <f t="shared" si="1231"/>
        <v>0.5</v>
      </c>
      <c r="AM5531">
        <f t="shared" si="1232"/>
        <v>0.5</v>
      </c>
      <c r="AN5531" s="6">
        <f t="shared" si="1233"/>
        <v>1</v>
      </c>
      <c r="AO5531" t="str">
        <f>VLOOKUP(BD_PONDERACIONES[[#This Row],[Comuna]],Tabla3[#All],2,0)</f>
        <v>Florida</v>
      </c>
    </row>
    <row r="5532" spans="1:41" x14ac:dyDescent="0.35">
      <c r="A5532" t="s">
        <v>26470</v>
      </c>
      <c r="B5532" t="s">
        <v>26471</v>
      </c>
      <c r="C5532" t="s">
        <v>26472</v>
      </c>
      <c r="D5532" s="5">
        <v>45010</v>
      </c>
      <c r="E5532" s="5">
        <v>44959</v>
      </c>
      <c r="F5532" t="s">
        <v>753</v>
      </c>
      <c r="G5532" t="s">
        <v>26473</v>
      </c>
      <c r="H5532" t="s">
        <v>755</v>
      </c>
      <c r="I5532" t="s">
        <v>26474</v>
      </c>
      <c r="J5532" t="s">
        <v>756</v>
      </c>
      <c r="K5532" t="s">
        <v>756</v>
      </c>
      <c r="L5532" t="s">
        <v>757</v>
      </c>
      <c r="M5532" t="s">
        <v>757</v>
      </c>
      <c r="N5532" t="s">
        <v>756</v>
      </c>
      <c r="O5532" t="s">
        <v>756</v>
      </c>
      <c r="P5532" t="s">
        <v>758</v>
      </c>
      <c r="Q5532" t="s">
        <v>759</v>
      </c>
      <c r="R5532" t="s">
        <v>759</v>
      </c>
      <c r="S5532" t="s">
        <v>757</v>
      </c>
      <c r="T5532" t="s">
        <v>757</v>
      </c>
      <c r="U5532" t="s">
        <v>757</v>
      </c>
      <c r="V5532" t="s">
        <v>768</v>
      </c>
      <c r="W5532" t="s">
        <v>768</v>
      </c>
      <c r="X5532" t="s">
        <v>26475</v>
      </c>
      <c r="Y5532" t="str">
        <f t="shared" si="1220"/>
        <v>febrero</v>
      </c>
      <c r="Z5532">
        <f>YEAR(BD_PONDERACIONES[[#This Row],[Fecha Ejecución del Ticket]])</f>
        <v>2023</v>
      </c>
      <c r="AA5532" t="str">
        <f t="shared" si="1221"/>
        <v>marzo</v>
      </c>
      <c r="AB5532">
        <f>YEAR(BD_PONDERACIONES[[#This Row],[Fecha de Inspección]])</f>
        <v>2023</v>
      </c>
      <c r="AC5532">
        <f t="shared" si="1222"/>
        <v>0.5</v>
      </c>
      <c r="AD5532">
        <f t="shared" si="1223"/>
        <v>0.5</v>
      </c>
      <c r="AE5532">
        <f t="shared" si="1224"/>
        <v>0.5</v>
      </c>
      <c r="AF5532">
        <f t="shared" si="1225"/>
        <v>0.5</v>
      </c>
      <c r="AG5532">
        <f t="shared" si="1226"/>
        <v>0.5</v>
      </c>
      <c r="AH5532">
        <f t="shared" si="1227"/>
        <v>0.5</v>
      </c>
      <c r="AI5532">
        <f t="shared" si="1228"/>
        <v>0.25</v>
      </c>
      <c r="AJ5532">
        <f t="shared" si="1229"/>
        <v>0.25</v>
      </c>
      <c r="AK5532">
        <f t="shared" si="1230"/>
        <v>0.5</v>
      </c>
      <c r="AL5532">
        <f t="shared" si="1231"/>
        <v>0.17499999999999999</v>
      </c>
      <c r="AM5532">
        <f t="shared" si="1232"/>
        <v>0.17499999999999999</v>
      </c>
      <c r="AN5532" s="6">
        <f t="shared" si="1233"/>
        <v>0.87</v>
      </c>
      <c r="AO5532" t="str">
        <f>VLOOKUP(BD_PONDERACIONES[[#This Row],[Comuna]],Tabla3[#All],2,0)</f>
        <v>Florida</v>
      </c>
    </row>
    <row r="5533" spans="1:41" x14ac:dyDescent="0.35">
      <c r="A5533" t="s">
        <v>26476</v>
      </c>
      <c r="B5533" t="s">
        <v>26477</v>
      </c>
      <c r="C5533" t="s">
        <v>26478</v>
      </c>
      <c r="D5533" s="5">
        <v>45010</v>
      </c>
      <c r="E5533" s="5">
        <v>44959</v>
      </c>
      <c r="F5533" t="s">
        <v>753</v>
      </c>
      <c r="G5533" t="s">
        <v>26479</v>
      </c>
      <c r="H5533" t="s">
        <v>755</v>
      </c>
      <c r="I5533" t="s">
        <v>26248</v>
      </c>
      <c r="J5533" t="s">
        <v>756</v>
      </c>
      <c r="K5533" t="s">
        <v>756</v>
      </c>
      <c r="L5533" t="s">
        <v>757</v>
      </c>
      <c r="M5533" t="s">
        <v>757</v>
      </c>
      <c r="N5533" t="s">
        <v>756</v>
      </c>
      <c r="O5533" t="s">
        <v>756</v>
      </c>
      <c r="P5533" t="s">
        <v>758</v>
      </c>
      <c r="Q5533" t="s">
        <v>759</v>
      </c>
      <c r="R5533" t="s">
        <v>759</v>
      </c>
      <c r="S5533" t="s">
        <v>757</v>
      </c>
      <c r="T5533" t="s">
        <v>757</v>
      </c>
      <c r="U5533" t="s">
        <v>757</v>
      </c>
      <c r="V5533" t="s">
        <v>756</v>
      </c>
      <c r="W5533" t="s">
        <v>756</v>
      </c>
      <c r="X5533" t="s">
        <v>25360</v>
      </c>
      <c r="Y5533" t="str">
        <f t="shared" si="1220"/>
        <v>febrero</v>
      </c>
      <c r="Z5533">
        <f>YEAR(BD_PONDERACIONES[[#This Row],[Fecha Ejecución del Ticket]])</f>
        <v>2023</v>
      </c>
      <c r="AA5533" t="str">
        <f t="shared" si="1221"/>
        <v>marzo</v>
      </c>
      <c r="AB5533">
        <f>YEAR(BD_PONDERACIONES[[#This Row],[Fecha de Inspección]])</f>
        <v>2023</v>
      </c>
      <c r="AC5533">
        <f t="shared" si="1222"/>
        <v>0.5</v>
      </c>
      <c r="AD5533">
        <f t="shared" si="1223"/>
        <v>0.5</v>
      </c>
      <c r="AE5533">
        <f t="shared" si="1224"/>
        <v>0.5</v>
      </c>
      <c r="AF5533">
        <f t="shared" si="1225"/>
        <v>0.5</v>
      </c>
      <c r="AG5533">
        <f t="shared" si="1226"/>
        <v>0.5</v>
      </c>
      <c r="AH5533">
        <f t="shared" si="1227"/>
        <v>0.5</v>
      </c>
      <c r="AI5533">
        <f t="shared" si="1228"/>
        <v>0.25</v>
      </c>
      <c r="AJ5533">
        <f t="shared" si="1229"/>
        <v>0.25</v>
      </c>
      <c r="AK5533">
        <f t="shared" si="1230"/>
        <v>0.5</v>
      </c>
      <c r="AL5533">
        <f t="shared" si="1231"/>
        <v>0.5</v>
      </c>
      <c r="AM5533">
        <f t="shared" si="1232"/>
        <v>0.5</v>
      </c>
      <c r="AN5533" s="6">
        <f t="shared" si="1233"/>
        <v>1</v>
      </c>
      <c r="AO5533" t="str">
        <f>VLOOKUP(BD_PONDERACIONES[[#This Row],[Comuna]],Tabla3[#All],2,0)</f>
        <v>Florida</v>
      </c>
    </row>
    <row r="5534" spans="1:41" x14ac:dyDescent="0.35">
      <c r="A5534" t="s">
        <v>26480</v>
      </c>
      <c r="B5534" t="s">
        <v>26481</v>
      </c>
      <c r="C5534" t="s">
        <v>26482</v>
      </c>
      <c r="D5534" s="5">
        <v>45010</v>
      </c>
      <c r="E5534" s="5">
        <v>44959</v>
      </c>
      <c r="F5534" t="s">
        <v>753</v>
      </c>
      <c r="G5534" t="s">
        <v>26483</v>
      </c>
      <c r="H5534" t="s">
        <v>755</v>
      </c>
      <c r="I5534" t="s">
        <v>26152</v>
      </c>
      <c r="J5534" t="s">
        <v>756</v>
      </c>
      <c r="K5534" t="s">
        <v>756</v>
      </c>
      <c r="L5534" t="s">
        <v>757</v>
      </c>
      <c r="M5534" t="s">
        <v>757</v>
      </c>
      <c r="N5534" t="s">
        <v>756</v>
      </c>
      <c r="O5534" t="s">
        <v>756</v>
      </c>
      <c r="P5534" t="s">
        <v>758</v>
      </c>
      <c r="Q5534" t="s">
        <v>759</v>
      </c>
      <c r="R5534" t="s">
        <v>759</v>
      </c>
      <c r="S5534" t="s">
        <v>757</v>
      </c>
      <c r="T5534" t="s">
        <v>757</v>
      </c>
      <c r="U5534" t="s">
        <v>757</v>
      </c>
      <c r="V5534" t="s">
        <v>756</v>
      </c>
      <c r="W5534" t="s">
        <v>756</v>
      </c>
      <c r="X5534" t="s">
        <v>26484</v>
      </c>
      <c r="Y5534" t="str">
        <f t="shared" si="1220"/>
        <v>febrero</v>
      </c>
      <c r="Z5534">
        <f>YEAR(BD_PONDERACIONES[[#This Row],[Fecha Ejecución del Ticket]])</f>
        <v>2023</v>
      </c>
      <c r="AA5534" t="str">
        <f t="shared" si="1221"/>
        <v>marzo</v>
      </c>
      <c r="AB5534">
        <f>YEAR(BD_PONDERACIONES[[#This Row],[Fecha de Inspección]])</f>
        <v>2023</v>
      </c>
      <c r="AC5534">
        <f t="shared" si="1222"/>
        <v>0.5</v>
      </c>
      <c r="AD5534">
        <f t="shared" si="1223"/>
        <v>0.5</v>
      </c>
      <c r="AE5534">
        <f t="shared" si="1224"/>
        <v>0.5</v>
      </c>
      <c r="AF5534">
        <f t="shared" si="1225"/>
        <v>0.5</v>
      </c>
      <c r="AG5534">
        <f t="shared" si="1226"/>
        <v>0.5</v>
      </c>
      <c r="AH5534">
        <f t="shared" si="1227"/>
        <v>0.5</v>
      </c>
      <c r="AI5534">
        <f t="shared" si="1228"/>
        <v>0.25</v>
      </c>
      <c r="AJ5534">
        <f t="shared" si="1229"/>
        <v>0.25</v>
      </c>
      <c r="AK5534">
        <f t="shared" si="1230"/>
        <v>0.5</v>
      </c>
      <c r="AL5534">
        <f t="shared" si="1231"/>
        <v>0.5</v>
      </c>
      <c r="AM5534">
        <f t="shared" si="1232"/>
        <v>0.5</v>
      </c>
      <c r="AN5534" s="6">
        <f t="shared" si="1233"/>
        <v>1</v>
      </c>
      <c r="AO5534" t="str">
        <f>VLOOKUP(BD_PONDERACIONES[[#This Row],[Comuna]],Tabla3[#All],2,0)</f>
        <v>Florida</v>
      </c>
    </row>
    <row r="5535" spans="1:41" x14ac:dyDescent="0.35">
      <c r="A5535" t="s">
        <v>26485</v>
      </c>
      <c r="B5535" t="s">
        <v>26486</v>
      </c>
      <c r="C5535" t="s">
        <v>26487</v>
      </c>
      <c r="D5535" s="5">
        <v>45010</v>
      </c>
      <c r="E5535" s="5">
        <v>44958</v>
      </c>
      <c r="F5535" t="s">
        <v>753</v>
      </c>
      <c r="G5535" t="s">
        <v>26488</v>
      </c>
      <c r="H5535" t="s">
        <v>755</v>
      </c>
      <c r="I5535" t="s">
        <v>26248</v>
      </c>
      <c r="J5535" t="s">
        <v>756</v>
      </c>
      <c r="K5535" t="s">
        <v>756</v>
      </c>
      <c r="L5535" t="s">
        <v>757</v>
      </c>
      <c r="M5535" t="s">
        <v>757</v>
      </c>
      <c r="N5535" t="s">
        <v>756</v>
      </c>
      <c r="O5535" t="s">
        <v>756</v>
      </c>
      <c r="P5535" t="s">
        <v>758</v>
      </c>
      <c r="Q5535" t="s">
        <v>759</v>
      </c>
      <c r="R5535" t="s">
        <v>759</v>
      </c>
      <c r="S5535" t="s">
        <v>757</v>
      </c>
      <c r="T5535" t="s">
        <v>757</v>
      </c>
      <c r="U5535" t="s">
        <v>757</v>
      </c>
      <c r="V5535" t="s">
        <v>904</v>
      </c>
      <c r="W5535" t="s">
        <v>756</v>
      </c>
      <c r="X5535" t="s">
        <v>26489</v>
      </c>
      <c r="Y5535" t="str">
        <f t="shared" si="1220"/>
        <v>febrero</v>
      </c>
      <c r="Z5535">
        <f>YEAR(BD_PONDERACIONES[[#This Row],[Fecha Ejecución del Ticket]])</f>
        <v>2023</v>
      </c>
      <c r="AA5535" t="str">
        <f t="shared" si="1221"/>
        <v>marzo</v>
      </c>
      <c r="AB5535">
        <f>YEAR(BD_PONDERACIONES[[#This Row],[Fecha de Inspección]])</f>
        <v>2023</v>
      </c>
      <c r="AC5535">
        <f t="shared" si="1222"/>
        <v>0.5</v>
      </c>
      <c r="AD5535">
        <f t="shared" si="1223"/>
        <v>0.5</v>
      </c>
      <c r="AE5535">
        <f t="shared" si="1224"/>
        <v>0.5</v>
      </c>
      <c r="AF5535">
        <f t="shared" si="1225"/>
        <v>0.5</v>
      </c>
      <c r="AG5535">
        <f t="shared" si="1226"/>
        <v>0.5</v>
      </c>
      <c r="AH5535">
        <f t="shared" si="1227"/>
        <v>0.5</v>
      </c>
      <c r="AI5535">
        <f t="shared" si="1228"/>
        <v>0.25</v>
      </c>
      <c r="AJ5535">
        <f t="shared" si="1229"/>
        <v>0.25</v>
      </c>
      <c r="AK5535">
        <f t="shared" si="1230"/>
        <v>0.5</v>
      </c>
      <c r="AL5535">
        <f t="shared" si="1231"/>
        <v>0.32500000000000001</v>
      </c>
      <c r="AM5535">
        <f t="shared" si="1232"/>
        <v>0.5</v>
      </c>
      <c r="AN5535" s="6">
        <f t="shared" si="1233"/>
        <v>0.96500000000000008</v>
      </c>
      <c r="AO5535" t="str">
        <f>VLOOKUP(BD_PONDERACIONES[[#This Row],[Comuna]],Tabla3[#All],2,0)</f>
        <v>Florida</v>
      </c>
    </row>
    <row r="5536" spans="1:41" x14ac:dyDescent="0.35">
      <c r="A5536" t="s">
        <v>26490</v>
      </c>
      <c r="B5536" t="s">
        <v>26491</v>
      </c>
      <c r="C5536" t="s">
        <v>26492</v>
      </c>
      <c r="D5536" s="5">
        <v>45010</v>
      </c>
      <c r="E5536" s="5">
        <v>44960</v>
      </c>
      <c r="F5536" t="s">
        <v>753</v>
      </c>
      <c r="G5536" t="s">
        <v>26493</v>
      </c>
      <c r="H5536" t="s">
        <v>755</v>
      </c>
      <c r="I5536" t="s">
        <v>26248</v>
      </c>
      <c r="J5536" t="s">
        <v>756</v>
      </c>
      <c r="K5536" t="s">
        <v>756</v>
      </c>
      <c r="L5536" t="s">
        <v>757</v>
      </c>
      <c r="M5536" t="s">
        <v>757</v>
      </c>
      <c r="N5536" t="s">
        <v>756</v>
      </c>
      <c r="O5536" t="s">
        <v>756</v>
      </c>
      <c r="P5536" t="s">
        <v>758</v>
      </c>
      <c r="Q5536" t="s">
        <v>759</v>
      </c>
      <c r="R5536" t="s">
        <v>759</v>
      </c>
      <c r="S5536" t="s">
        <v>757</v>
      </c>
      <c r="T5536" t="s">
        <v>757</v>
      </c>
      <c r="U5536" t="s">
        <v>757</v>
      </c>
      <c r="V5536" t="s">
        <v>768</v>
      </c>
      <c r="W5536" t="s">
        <v>756</v>
      </c>
      <c r="X5536" t="s">
        <v>22119</v>
      </c>
      <c r="Y5536" t="str">
        <f t="shared" si="1220"/>
        <v>febrero</v>
      </c>
      <c r="Z5536">
        <f>YEAR(BD_PONDERACIONES[[#This Row],[Fecha Ejecución del Ticket]])</f>
        <v>2023</v>
      </c>
      <c r="AA5536" t="str">
        <f t="shared" si="1221"/>
        <v>marzo</v>
      </c>
      <c r="AB5536">
        <f>YEAR(BD_PONDERACIONES[[#This Row],[Fecha de Inspección]])</f>
        <v>2023</v>
      </c>
      <c r="AC5536">
        <f t="shared" si="1222"/>
        <v>0.5</v>
      </c>
      <c r="AD5536">
        <f t="shared" si="1223"/>
        <v>0.5</v>
      </c>
      <c r="AE5536">
        <f t="shared" si="1224"/>
        <v>0.5</v>
      </c>
      <c r="AF5536">
        <f t="shared" si="1225"/>
        <v>0.5</v>
      </c>
      <c r="AG5536">
        <f t="shared" si="1226"/>
        <v>0.5</v>
      </c>
      <c r="AH5536">
        <f t="shared" si="1227"/>
        <v>0.5</v>
      </c>
      <c r="AI5536">
        <f t="shared" si="1228"/>
        <v>0.25</v>
      </c>
      <c r="AJ5536">
        <f t="shared" si="1229"/>
        <v>0.25</v>
      </c>
      <c r="AK5536">
        <f t="shared" si="1230"/>
        <v>0.5</v>
      </c>
      <c r="AL5536">
        <f t="shared" si="1231"/>
        <v>0.17499999999999999</v>
      </c>
      <c r="AM5536">
        <f t="shared" si="1232"/>
        <v>0.5</v>
      </c>
      <c r="AN5536" s="6">
        <f t="shared" si="1233"/>
        <v>0.93500000000000005</v>
      </c>
      <c r="AO5536" t="str">
        <f>VLOOKUP(BD_PONDERACIONES[[#This Row],[Comuna]],Tabla3[#All],2,0)</f>
        <v>Florida</v>
      </c>
    </row>
    <row r="5537" spans="1:41" x14ac:dyDescent="0.35">
      <c r="A5537" t="s">
        <v>26494</v>
      </c>
      <c r="B5537" t="s">
        <v>26495</v>
      </c>
      <c r="C5537" t="s">
        <v>26496</v>
      </c>
      <c r="D5537" s="5">
        <v>45010</v>
      </c>
      <c r="E5537" s="5">
        <v>44960</v>
      </c>
      <c r="F5537" t="s">
        <v>753</v>
      </c>
      <c r="G5537" t="s">
        <v>26497</v>
      </c>
      <c r="H5537" t="s">
        <v>755</v>
      </c>
      <c r="I5537" t="s">
        <v>26183</v>
      </c>
      <c r="J5537" t="s">
        <v>756</v>
      </c>
      <c r="K5537" t="s">
        <v>756</v>
      </c>
      <c r="L5537" t="s">
        <v>757</v>
      </c>
      <c r="M5537" t="s">
        <v>757</v>
      </c>
      <c r="N5537" t="s">
        <v>756</v>
      </c>
      <c r="O5537" t="s">
        <v>756</v>
      </c>
      <c r="P5537" t="s">
        <v>765</v>
      </c>
      <c r="Q5537" t="s">
        <v>26498</v>
      </c>
      <c r="R5537" t="s">
        <v>759</v>
      </c>
      <c r="S5537" t="s">
        <v>756</v>
      </c>
      <c r="T5537" t="s">
        <v>756</v>
      </c>
      <c r="U5537" t="s">
        <v>756</v>
      </c>
      <c r="V5537" t="s">
        <v>756</v>
      </c>
      <c r="W5537" t="s">
        <v>756</v>
      </c>
      <c r="X5537" t="s">
        <v>9524</v>
      </c>
      <c r="Y5537" t="str">
        <f t="shared" si="1220"/>
        <v>febrero</v>
      </c>
      <c r="Z5537">
        <f>YEAR(BD_PONDERACIONES[[#This Row],[Fecha Ejecución del Ticket]])</f>
        <v>2023</v>
      </c>
      <c r="AA5537" t="str">
        <f t="shared" si="1221"/>
        <v>marzo</v>
      </c>
      <c r="AB5537">
        <f>YEAR(BD_PONDERACIONES[[#This Row],[Fecha de Inspección]])</f>
        <v>2023</v>
      </c>
      <c r="AC5537">
        <f t="shared" si="1222"/>
        <v>0.5</v>
      </c>
      <c r="AD5537">
        <f t="shared" si="1223"/>
        <v>0.5</v>
      </c>
      <c r="AE5537">
        <f t="shared" si="1224"/>
        <v>0.5</v>
      </c>
      <c r="AF5537">
        <f t="shared" si="1225"/>
        <v>0.5</v>
      </c>
      <c r="AG5537">
        <f t="shared" si="1226"/>
        <v>0.5</v>
      </c>
      <c r="AH5537">
        <f t="shared" si="1227"/>
        <v>0.5</v>
      </c>
      <c r="AI5537">
        <f t="shared" si="1228"/>
        <v>0.25</v>
      </c>
      <c r="AJ5537">
        <f t="shared" si="1229"/>
        <v>0.25</v>
      </c>
      <c r="AK5537">
        <f t="shared" si="1230"/>
        <v>0.5</v>
      </c>
      <c r="AL5537">
        <f t="shared" si="1231"/>
        <v>0.5</v>
      </c>
      <c r="AM5537">
        <f t="shared" si="1232"/>
        <v>0.5</v>
      </c>
      <c r="AN5537" s="6">
        <f t="shared" si="1233"/>
        <v>1</v>
      </c>
      <c r="AO5537" t="str">
        <f>VLOOKUP(BD_PONDERACIONES[[#This Row],[Comuna]],Tabla3[#All],2,0)</f>
        <v>Florida</v>
      </c>
    </row>
    <row r="5538" spans="1:41" x14ac:dyDescent="0.35">
      <c r="A5538" t="s">
        <v>26499</v>
      </c>
      <c r="B5538" t="s">
        <v>26500</v>
      </c>
      <c r="C5538" t="s">
        <v>26501</v>
      </c>
      <c r="D5538" s="5">
        <v>45010</v>
      </c>
      <c r="E5538" s="5">
        <v>44959</v>
      </c>
      <c r="F5538" t="s">
        <v>753</v>
      </c>
      <c r="G5538" t="s">
        <v>26502</v>
      </c>
      <c r="H5538" t="s">
        <v>755</v>
      </c>
      <c r="I5538" t="s">
        <v>26152</v>
      </c>
      <c r="J5538" t="s">
        <v>756</v>
      </c>
      <c r="K5538" t="s">
        <v>756</v>
      </c>
      <c r="L5538" t="s">
        <v>773</v>
      </c>
      <c r="M5538" t="s">
        <v>773</v>
      </c>
      <c r="N5538" t="s">
        <v>756</v>
      </c>
      <c r="O5538" t="s">
        <v>756</v>
      </c>
      <c r="P5538" t="s">
        <v>758</v>
      </c>
      <c r="Q5538" t="s">
        <v>759</v>
      </c>
      <c r="R5538" t="s">
        <v>759</v>
      </c>
      <c r="S5538" t="s">
        <v>757</v>
      </c>
      <c r="T5538" t="s">
        <v>757</v>
      </c>
      <c r="U5538" t="s">
        <v>757</v>
      </c>
      <c r="V5538" t="s">
        <v>756</v>
      </c>
      <c r="W5538" t="s">
        <v>756</v>
      </c>
      <c r="X5538" t="s">
        <v>21780</v>
      </c>
      <c r="Y5538" t="str">
        <f t="shared" si="1220"/>
        <v>febrero</v>
      </c>
      <c r="Z5538">
        <f>YEAR(BD_PONDERACIONES[[#This Row],[Fecha Ejecución del Ticket]])</f>
        <v>2023</v>
      </c>
      <c r="AA5538" t="str">
        <f t="shared" si="1221"/>
        <v>marzo</v>
      </c>
      <c r="AB5538">
        <f>YEAR(BD_PONDERACIONES[[#This Row],[Fecha de Inspección]])</f>
        <v>2023</v>
      </c>
      <c r="AC5538">
        <f t="shared" si="1222"/>
        <v>0.5</v>
      </c>
      <c r="AD5538">
        <f t="shared" si="1223"/>
        <v>0.5</v>
      </c>
      <c r="AE5538">
        <f t="shared" si="1224"/>
        <v>0</v>
      </c>
      <c r="AF5538">
        <f t="shared" si="1225"/>
        <v>0</v>
      </c>
      <c r="AG5538">
        <f t="shared" si="1226"/>
        <v>0.5</v>
      </c>
      <c r="AH5538">
        <f t="shared" si="1227"/>
        <v>0.5</v>
      </c>
      <c r="AI5538">
        <f t="shared" si="1228"/>
        <v>0.25</v>
      </c>
      <c r="AJ5538">
        <f t="shared" si="1229"/>
        <v>0.25</v>
      </c>
      <c r="AK5538">
        <f t="shared" si="1230"/>
        <v>0.5</v>
      </c>
      <c r="AL5538">
        <f t="shared" si="1231"/>
        <v>0.5</v>
      </c>
      <c r="AM5538">
        <f t="shared" si="1232"/>
        <v>0.5</v>
      </c>
      <c r="AN5538" s="6">
        <f t="shared" si="1233"/>
        <v>0.7</v>
      </c>
      <c r="AO5538" t="str">
        <f>VLOOKUP(BD_PONDERACIONES[[#This Row],[Comuna]],Tabla3[#All],2,0)</f>
        <v>Florida</v>
      </c>
    </row>
    <row r="5539" spans="1:41" x14ac:dyDescent="0.35">
      <c r="A5539" t="s">
        <v>26503</v>
      </c>
      <c r="B5539" t="s">
        <v>26504</v>
      </c>
      <c r="C5539" t="s">
        <v>26505</v>
      </c>
      <c r="D5539" s="5">
        <v>45010</v>
      </c>
      <c r="E5539" s="5">
        <v>44958</v>
      </c>
      <c r="F5539" t="s">
        <v>753</v>
      </c>
      <c r="G5539" t="s">
        <v>26506</v>
      </c>
      <c r="H5539" t="s">
        <v>755</v>
      </c>
      <c r="I5539" t="s">
        <v>26177</v>
      </c>
      <c r="J5539" t="s">
        <v>756</v>
      </c>
      <c r="K5539" t="s">
        <v>756</v>
      </c>
      <c r="L5539" t="s">
        <v>773</v>
      </c>
      <c r="M5539" t="s">
        <v>773</v>
      </c>
      <c r="N5539" t="s">
        <v>756</v>
      </c>
      <c r="O5539" t="s">
        <v>756</v>
      </c>
      <c r="P5539" t="s">
        <v>765</v>
      </c>
      <c r="Q5539" t="s">
        <v>26507</v>
      </c>
      <c r="R5539" t="s">
        <v>26508</v>
      </c>
      <c r="S5539" t="s">
        <v>756</v>
      </c>
      <c r="T5539" t="s">
        <v>756</v>
      </c>
      <c r="U5539" t="s">
        <v>756</v>
      </c>
      <c r="V5539" t="s">
        <v>756</v>
      </c>
      <c r="W5539" t="s">
        <v>756</v>
      </c>
      <c r="X5539" t="s">
        <v>26509</v>
      </c>
      <c r="Y5539" t="str">
        <f t="shared" si="1220"/>
        <v>febrero</v>
      </c>
      <c r="Z5539">
        <f>YEAR(BD_PONDERACIONES[[#This Row],[Fecha Ejecución del Ticket]])</f>
        <v>2023</v>
      </c>
      <c r="AA5539" t="str">
        <f t="shared" si="1221"/>
        <v>marzo</v>
      </c>
      <c r="AB5539">
        <f>YEAR(BD_PONDERACIONES[[#This Row],[Fecha de Inspección]])</f>
        <v>2023</v>
      </c>
      <c r="AC5539">
        <f t="shared" si="1222"/>
        <v>0.5</v>
      </c>
      <c r="AD5539">
        <f t="shared" si="1223"/>
        <v>0.5</v>
      </c>
      <c r="AE5539">
        <f t="shared" si="1224"/>
        <v>0</v>
      </c>
      <c r="AF5539">
        <f t="shared" si="1225"/>
        <v>0</v>
      </c>
      <c r="AG5539">
        <f t="shared" si="1226"/>
        <v>0.5</v>
      </c>
      <c r="AH5539">
        <f t="shared" si="1227"/>
        <v>0.5</v>
      </c>
      <c r="AI5539">
        <f t="shared" si="1228"/>
        <v>0.25</v>
      </c>
      <c r="AJ5539">
        <f t="shared" si="1229"/>
        <v>0.25</v>
      </c>
      <c r="AK5539">
        <f t="shared" si="1230"/>
        <v>0.5</v>
      </c>
      <c r="AL5539">
        <f t="shared" si="1231"/>
        <v>0.5</v>
      </c>
      <c r="AM5539">
        <f t="shared" si="1232"/>
        <v>0.5</v>
      </c>
      <c r="AN5539" s="6">
        <f t="shared" si="1233"/>
        <v>0.7</v>
      </c>
      <c r="AO5539" t="str">
        <f>VLOOKUP(BD_PONDERACIONES[[#This Row],[Comuna]],Tabla3[#All],2,0)</f>
        <v>Florida</v>
      </c>
    </row>
    <row r="5540" spans="1:41" x14ac:dyDescent="0.35">
      <c r="A5540" t="s">
        <v>26510</v>
      </c>
      <c r="B5540" t="s">
        <v>26511</v>
      </c>
      <c r="C5540" t="s">
        <v>26512</v>
      </c>
      <c r="D5540" s="5">
        <v>45010</v>
      </c>
      <c r="E5540" s="5">
        <v>44959</v>
      </c>
      <c r="F5540" t="s">
        <v>753</v>
      </c>
      <c r="G5540" t="s">
        <v>26513</v>
      </c>
      <c r="H5540" t="s">
        <v>755</v>
      </c>
      <c r="I5540" t="s">
        <v>26152</v>
      </c>
      <c r="J5540" t="s">
        <v>756</v>
      </c>
      <c r="K5540" t="s">
        <v>756</v>
      </c>
      <c r="L5540" t="s">
        <v>756</v>
      </c>
      <c r="M5540" t="s">
        <v>756</v>
      </c>
      <c r="N5540" t="s">
        <v>756</v>
      </c>
      <c r="O5540" t="s">
        <v>756</v>
      </c>
      <c r="P5540" t="s">
        <v>758</v>
      </c>
      <c r="Q5540" t="s">
        <v>759</v>
      </c>
      <c r="R5540" t="s">
        <v>759</v>
      </c>
      <c r="S5540" t="s">
        <v>757</v>
      </c>
      <c r="T5540" t="s">
        <v>757</v>
      </c>
      <c r="U5540" t="s">
        <v>757</v>
      </c>
      <c r="V5540" t="s">
        <v>756</v>
      </c>
      <c r="W5540" t="s">
        <v>756</v>
      </c>
      <c r="X5540" t="s">
        <v>22119</v>
      </c>
      <c r="Y5540" t="str">
        <f t="shared" si="1220"/>
        <v>febrero</v>
      </c>
      <c r="Z5540">
        <f>YEAR(BD_PONDERACIONES[[#This Row],[Fecha Ejecución del Ticket]])</f>
        <v>2023</v>
      </c>
      <c r="AA5540" t="str">
        <f t="shared" si="1221"/>
        <v>marzo</v>
      </c>
      <c r="AB5540">
        <f>YEAR(BD_PONDERACIONES[[#This Row],[Fecha de Inspección]])</f>
        <v>2023</v>
      </c>
      <c r="AC5540">
        <f t="shared" si="1222"/>
        <v>0.5</v>
      </c>
      <c r="AD5540">
        <f t="shared" si="1223"/>
        <v>0.5</v>
      </c>
      <c r="AE5540">
        <f t="shared" si="1224"/>
        <v>0.5</v>
      </c>
      <c r="AF5540">
        <f t="shared" si="1225"/>
        <v>0.5</v>
      </c>
      <c r="AG5540">
        <f t="shared" si="1226"/>
        <v>0.5</v>
      </c>
      <c r="AH5540">
        <f t="shared" si="1227"/>
        <v>0.5</v>
      </c>
      <c r="AI5540">
        <f t="shared" si="1228"/>
        <v>0.25</v>
      </c>
      <c r="AJ5540">
        <f t="shared" si="1229"/>
        <v>0.25</v>
      </c>
      <c r="AK5540">
        <f t="shared" si="1230"/>
        <v>0.5</v>
      </c>
      <c r="AL5540">
        <f t="shared" si="1231"/>
        <v>0.5</v>
      </c>
      <c r="AM5540">
        <f t="shared" si="1232"/>
        <v>0.5</v>
      </c>
      <c r="AN5540" s="6">
        <f t="shared" si="1233"/>
        <v>1</v>
      </c>
      <c r="AO5540" t="str">
        <f>VLOOKUP(BD_PONDERACIONES[[#This Row],[Comuna]],Tabla3[#All],2,0)</f>
        <v>Florida</v>
      </c>
    </row>
    <row r="5541" spans="1:41" x14ac:dyDescent="0.35">
      <c r="A5541" t="s">
        <v>26514</v>
      </c>
      <c r="B5541" t="s">
        <v>26515</v>
      </c>
      <c r="C5541" t="s">
        <v>26516</v>
      </c>
      <c r="D5541" s="5">
        <v>45009</v>
      </c>
      <c r="E5541" s="5">
        <v>44960</v>
      </c>
      <c r="F5541" t="s">
        <v>753</v>
      </c>
      <c r="G5541" t="s">
        <v>26517</v>
      </c>
      <c r="H5541" t="s">
        <v>2755</v>
      </c>
      <c r="I5541" t="s">
        <v>26230</v>
      </c>
      <c r="J5541" t="s">
        <v>756</v>
      </c>
      <c r="K5541" t="s">
        <v>756</v>
      </c>
      <c r="L5541" t="s">
        <v>757</v>
      </c>
      <c r="M5541" t="s">
        <v>757</v>
      </c>
      <c r="N5541" t="s">
        <v>756</v>
      </c>
      <c r="O5541" t="s">
        <v>756</v>
      </c>
      <c r="P5541" t="s">
        <v>758</v>
      </c>
      <c r="Q5541" t="s">
        <v>759</v>
      </c>
      <c r="R5541" t="s">
        <v>759</v>
      </c>
      <c r="S5541" t="s">
        <v>757</v>
      </c>
      <c r="T5541" t="s">
        <v>757</v>
      </c>
      <c r="U5541" t="s">
        <v>757</v>
      </c>
      <c r="V5541" t="s">
        <v>756</v>
      </c>
      <c r="W5541" t="s">
        <v>756</v>
      </c>
      <c r="X5541" t="s">
        <v>20137</v>
      </c>
      <c r="Y5541" t="str">
        <f t="shared" si="1220"/>
        <v>febrero</v>
      </c>
      <c r="Z5541">
        <f>YEAR(BD_PONDERACIONES[[#This Row],[Fecha Ejecución del Ticket]])</f>
        <v>2023</v>
      </c>
      <c r="AA5541" t="str">
        <f t="shared" si="1221"/>
        <v>marzo</v>
      </c>
      <c r="AB5541">
        <f>YEAR(BD_PONDERACIONES[[#This Row],[Fecha de Inspección]])</f>
        <v>2023</v>
      </c>
      <c r="AC5541">
        <f t="shared" si="1222"/>
        <v>0.5</v>
      </c>
      <c r="AD5541">
        <f t="shared" si="1223"/>
        <v>0.5</v>
      </c>
      <c r="AE5541">
        <f t="shared" si="1224"/>
        <v>0.5</v>
      </c>
      <c r="AF5541">
        <f t="shared" si="1225"/>
        <v>0.5</v>
      </c>
      <c r="AG5541">
        <f t="shared" si="1226"/>
        <v>0.5</v>
      </c>
      <c r="AH5541">
        <f t="shared" si="1227"/>
        <v>0.5</v>
      </c>
      <c r="AI5541">
        <f t="shared" si="1228"/>
        <v>0.25</v>
      </c>
      <c r="AJ5541">
        <f t="shared" si="1229"/>
        <v>0.25</v>
      </c>
      <c r="AK5541">
        <f t="shared" si="1230"/>
        <v>0.5</v>
      </c>
      <c r="AL5541">
        <f t="shared" si="1231"/>
        <v>0.5</v>
      </c>
      <c r="AM5541">
        <f t="shared" si="1232"/>
        <v>0.5</v>
      </c>
      <c r="AN5541" s="6">
        <f t="shared" si="1233"/>
        <v>1</v>
      </c>
      <c r="AO5541" t="str">
        <f>VLOOKUP(BD_PONDERACIONES[[#This Row],[Comuna]],Tabla3[#All],2,0)</f>
        <v>Florida</v>
      </c>
    </row>
    <row r="5542" spans="1:41" x14ac:dyDescent="0.35">
      <c r="A5542" t="s">
        <v>26518</v>
      </c>
      <c r="B5542" t="s">
        <v>26519</v>
      </c>
      <c r="C5542" t="s">
        <v>26520</v>
      </c>
      <c r="D5542" s="5">
        <v>45009</v>
      </c>
      <c r="E5542" s="5">
        <v>44960</v>
      </c>
      <c r="F5542" t="s">
        <v>763</v>
      </c>
      <c r="G5542" t="s">
        <v>26521</v>
      </c>
      <c r="H5542" t="s">
        <v>755</v>
      </c>
      <c r="I5542" t="s">
        <v>26299</v>
      </c>
      <c r="J5542" t="s">
        <v>756</v>
      </c>
      <c r="K5542" t="s">
        <v>756</v>
      </c>
      <c r="L5542" t="s">
        <v>757</v>
      </c>
      <c r="M5542" t="s">
        <v>757</v>
      </c>
      <c r="N5542" t="s">
        <v>756</v>
      </c>
      <c r="O5542" t="s">
        <v>756</v>
      </c>
      <c r="P5542" t="s">
        <v>758</v>
      </c>
      <c r="Q5542" t="s">
        <v>759</v>
      </c>
      <c r="R5542" t="s">
        <v>759</v>
      </c>
      <c r="S5542" t="s">
        <v>757</v>
      </c>
      <c r="T5542" t="s">
        <v>757</v>
      </c>
      <c r="U5542" t="s">
        <v>757</v>
      </c>
      <c r="V5542" t="s">
        <v>756</v>
      </c>
      <c r="W5542" t="s">
        <v>756</v>
      </c>
      <c r="X5542" t="s">
        <v>4617</v>
      </c>
      <c r="Y5542" t="str">
        <f t="shared" si="1220"/>
        <v>febrero</v>
      </c>
      <c r="Z5542">
        <f>YEAR(BD_PONDERACIONES[[#This Row],[Fecha Ejecución del Ticket]])</f>
        <v>2023</v>
      </c>
      <c r="AA5542" t="str">
        <f t="shared" si="1221"/>
        <v>marzo</v>
      </c>
      <c r="AB5542">
        <f>YEAR(BD_PONDERACIONES[[#This Row],[Fecha de Inspección]])</f>
        <v>2023</v>
      </c>
      <c r="AC5542">
        <f t="shared" si="1222"/>
        <v>0.5</v>
      </c>
      <c r="AD5542">
        <f t="shared" si="1223"/>
        <v>0.5</v>
      </c>
      <c r="AE5542">
        <f t="shared" si="1224"/>
        <v>0.5</v>
      </c>
      <c r="AF5542">
        <f t="shared" si="1225"/>
        <v>0.5</v>
      </c>
      <c r="AG5542">
        <f t="shared" si="1226"/>
        <v>0.5</v>
      </c>
      <c r="AH5542">
        <f t="shared" si="1227"/>
        <v>0.5</v>
      </c>
      <c r="AI5542">
        <f t="shared" si="1228"/>
        <v>0.25</v>
      </c>
      <c r="AJ5542">
        <f t="shared" si="1229"/>
        <v>0.25</v>
      </c>
      <c r="AK5542">
        <f t="shared" si="1230"/>
        <v>0.5</v>
      </c>
      <c r="AL5542">
        <f t="shared" si="1231"/>
        <v>0.5</v>
      </c>
      <c r="AM5542">
        <f t="shared" si="1232"/>
        <v>0.5</v>
      </c>
      <c r="AN5542" s="6">
        <f t="shared" si="1233"/>
        <v>1</v>
      </c>
      <c r="AO5542" t="str">
        <f>VLOOKUP(BD_PONDERACIONES[[#This Row],[Comuna]],Tabla3[#All],2,0)</f>
        <v>Florida</v>
      </c>
    </row>
    <row r="5543" spans="1:41" x14ac:dyDescent="0.35">
      <c r="A5543" t="s">
        <v>26522</v>
      </c>
      <c r="B5543" t="s">
        <v>26523</v>
      </c>
      <c r="C5543" t="s">
        <v>26524</v>
      </c>
      <c r="D5543" s="5">
        <v>45009</v>
      </c>
      <c r="E5543" s="5">
        <v>44958</v>
      </c>
      <c r="F5543" t="s">
        <v>753</v>
      </c>
      <c r="G5543" t="s">
        <v>26525</v>
      </c>
      <c r="H5543" t="s">
        <v>2755</v>
      </c>
      <c r="I5543" t="s">
        <v>26322</v>
      </c>
      <c r="J5543" t="s">
        <v>756</v>
      </c>
      <c r="K5543" t="s">
        <v>756</v>
      </c>
      <c r="L5543" t="s">
        <v>757</v>
      </c>
      <c r="M5543" t="s">
        <v>757</v>
      </c>
      <c r="N5543" t="s">
        <v>756</v>
      </c>
      <c r="O5543" t="s">
        <v>904</v>
      </c>
      <c r="P5543" t="s">
        <v>758</v>
      </c>
      <c r="Q5543" t="s">
        <v>759</v>
      </c>
      <c r="R5543" t="s">
        <v>759</v>
      </c>
      <c r="S5543" t="s">
        <v>757</v>
      </c>
      <c r="T5543" t="s">
        <v>757</v>
      </c>
      <c r="U5543" t="s">
        <v>757</v>
      </c>
      <c r="V5543" t="s">
        <v>756</v>
      </c>
      <c r="W5543" t="s">
        <v>756</v>
      </c>
      <c r="X5543" t="s">
        <v>26526</v>
      </c>
      <c r="Y5543" t="str">
        <f t="shared" si="1220"/>
        <v>febrero</v>
      </c>
      <c r="Z5543">
        <f>YEAR(BD_PONDERACIONES[[#This Row],[Fecha Ejecución del Ticket]])</f>
        <v>2023</v>
      </c>
      <c r="AA5543" t="str">
        <f t="shared" si="1221"/>
        <v>marzo</v>
      </c>
      <c r="AB5543">
        <f>YEAR(BD_PONDERACIONES[[#This Row],[Fecha de Inspección]])</f>
        <v>2023</v>
      </c>
      <c r="AC5543">
        <f t="shared" si="1222"/>
        <v>0.5</v>
      </c>
      <c r="AD5543">
        <f t="shared" si="1223"/>
        <v>0.5</v>
      </c>
      <c r="AE5543">
        <f t="shared" si="1224"/>
        <v>0.5</v>
      </c>
      <c r="AF5543">
        <f t="shared" si="1225"/>
        <v>0.5</v>
      </c>
      <c r="AG5543">
        <f t="shared" si="1226"/>
        <v>0.5</v>
      </c>
      <c r="AH5543">
        <f t="shared" si="1227"/>
        <v>0.32500000000000001</v>
      </c>
      <c r="AI5543">
        <f t="shared" si="1228"/>
        <v>0.25</v>
      </c>
      <c r="AJ5543">
        <f t="shared" si="1229"/>
        <v>0.25</v>
      </c>
      <c r="AK5543">
        <f t="shared" si="1230"/>
        <v>0.5</v>
      </c>
      <c r="AL5543">
        <f t="shared" si="1231"/>
        <v>0.5</v>
      </c>
      <c r="AM5543">
        <f t="shared" si="1232"/>
        <v>0.5</v>
      </c>
      <c r="AN5543" s="6">
        <f t="shared" si="1233"/>
        <v>0.97375000000000012</v>
      </c>
      <c r="AO5543" t="str">
        <f>VLOOKUP(BD_PONDERACIONES[[#This Row],[Comuna]],Tabla3[#All],2,0)</f>
        <v>Florida</v>
      </c>
    </row>
    <row r="5544" spans="1:41" x14ac:dyDescent="0.35">
      <c r="A5544" t="s">
        <v>26527</v>
      </c>
      <c r="B5544" t="s">
        <v>26528</v>
      </c>
      <c r="C5544" t="s">
        <v>26529</v>
      </c>
      <c r="D5544" s="5">
        <v>45009</v>
      </c>
      <c r="E5544" s="5">
        <v>44959</v>
      </c>
      <c r="F5544" t="s">
        <v>753</v>
      </c>
      <c r="G5544" t="s">
        <v>26530</v>
      </c>
      <c r="H5544" t="s">
        <v>2755</v>
      </c>
      <c r="I5544" t="s">
        <v>26531</v>
      </c>
      <c r="J5544" t="s">
        <v>756</v>
      </c>
      <c r="K5544" t="s">
        <v>756</v>
      </c>
      <c r="L5544" t="s">
        <v>757</v>
      </c>
      <c r="M5544" t="s">
        <v>757</v>
      </c>
      <c r="N5544" t="s">
        <v>757</v>
      </c>
      <c r="O5544" t="s">
        <v>757</v>
      </c>
      <c r="P5544" t="s">
        <v>758</v>
      </c>
      <c r="Q5544" t="s">
        <v>759</v>
      </c>
      <c r="R5544" t="s">
        <v>759</v>
      </c>
      <c r="S5544" t="s">
        <v>757</v>
      </c>
      <c r="T5544" t="s">
        <v>757</v>
      </c>
      <c r="U5544" t="s">
        <v>757</v>
      </c>
      <c r="V5544" t="s">
        <v>768</v>
      </c>
      <c r="W5544" t="s">
        <v>756</v>
      </c>
      <c r="X5544" t="s">
        <v>26532</v>
      </c>
      <c r="Y5544" t="str">
        <f t="shared" si="1220"/>
        <v>febrero</v>
      </c>
      <c r="Z5544">
        <f>YEAR(BD_PONDERACIONES[[#This Row],[Fecha Ejecución del Ticket]])</f>
        <v>2023</v>
      </c>
      <c r="AA5544" t="str">
        <f t="shared" si="1221"/>
        <v>marzo</v>
      </c>
      <c r="AB5544">
        <f>YEAR(BD_PONDERACIONES[[#This Row],[Fecha de Inspección]])</f>
        <v>2023</v>
      </c>
      <c r="AC5544">
        <f t="shared" si="1222"/>
        <v>0.5</v>
      </c>
      <c r="AD5544">
        <f t="shared" si="1223"/>
        <v>0.5</v>
      </c>
      <c r="AE5544">
        <f t="shared" si="1224"/>
        <v>0.5</v>
      </c>
      <c r="AF5544">
        <f t="shared" si="1225"/>
        <v>0.5</v>
      </c>
      <c r="AG5544">
        <f t="shared" si="1226"/>
        <v>0.5</v>
      </c>
      <c r="AH5544">
        <f t="shared" si="1227"/>
        <v>0.5</v>
      </c>
      <c r="AI5544">
        <f t="shared" si="1228"/>
        <v>0.25</v>
      </c>
      <c r="AJ5544">
        <f t="shared" si="1229"/>
        <v>0.25</v>
      </c>
      <c r="AK5544">
        <f t="shared" si="1230"/>
        <v>0.5</v>
      </c>
      <c r="AL5544">
        <f t="shared" si="1231"/>
        <v>0.17499999999999999</v>
      </c>
      <c r="AM5544">
        <f t="shared" si="1232"/>
        <v>0.5</v>
      </c>
      <c r="AN5544" s="6">
        <f t="shared" si="1233"/>
        <v>0.93500000000000005</v>
      </c>
      <c r="AO5544" t="str">
        <f>VLOOKUP(BD_PONDERACIONES[[#This Row],[Comuna]],Tabla3[#All],2,0)</f>
        <v>Florida</v>
      </c>
    </row>
    <row r="5545" spans="1:41" x14ac:dyDescent="0.35">
      <c r="A5545" t="s">
        <v>26533</v>
      </c>
      <c r="B5545" t="s">
        <v>26534</v>
      </c>
      <c r="C5545" t="s">
        <v>26535</v>
      </c>
      <c r="D5545" s="5">
        <v>45009</v>
      </c>
      <c r="E5545" s="5">
        <v>44958</v>
      </c>
      <c r="F5545" t="s">
        <v>753</v>
      </c>
      <c r="G5545" t="s">
        <v>26536</v>
      </c>
      <c r="H5545" t="s">
        <v>2755</v>
      </c>
      <c r="I5545" t="s">
        <v>26474</v>
      </c>
      <c r="J5545" t="s">
        <v>756</v>
      </c>
      <c r="K5545" t="s">
        <v>756</v>
      </c>
      <c r="L5545" t="s">
        <v>756</v>
      </c>
      <c r="M5545" t="s">
        <v>756</v>
      </c>
      <c r="N5545" t="s">
        <v>756</v>
      </c>
      <c r="O5545" t="s">
        <v>756</v>
      </c>
      <c r="P5545" t="s">
        <v>765</v>
      </c>
      <c r="Q5545" t="s">
        <v>759</v>
      </c>
      <c r="R5545" t="s">
        <v>759</v>
      </c>
      <c r="S5545" t="s">
        <v>756</v>
      </c>
      <c r="T5545" t="s">
        <v>756</v>
      </c>
      <c r="U5545" t="s">
        <v>756</v>
      </c>
      <c r="V5545" t="s">
        <v>756</v>
      </c>
      <c r="W5545" t="s">
        <v>756</v>
      </c>
      <c r="X5545" t="s">
        <v>9524</v>
      </c>
      <c r="Y5545" t="str">
        <f t="shared" si="1220"/>
        <v>febrero</v>
      </c>
      <c r="Z5545">
        <f>YEAR(BD_PONDERACIONES[[#This Row],[Fecha Ejecución del Ticket]])</f>
        <v>2023</v>
      </c>
      <c r="AA5545" t="str">
        <f t="shared" si="1221"/>
        <v>marzo</v>
      </c>
      <c r="AB5545">
        <f>YEAR(BD_PONDERACIONES[[#This Row],[Fecha de Inspección]])</f>
        <v>2023</v>
      </c>
      <c r="AC5545">
        <f t="shared" si="1222"/>
        <v>0.5</v>
      </c>
      <c r="AD5545">
        <f t="shared" si="1223"/>
        <v>0.5</v>
      </c>
      <c r="AE5545">
        <f t="shared" si="1224"/>
        <v>0.5</v>
      </c>
      <c r="AF5545">
        <f t="shared" si="1225"/>
        <v>0.5</v>
      </c>
      <c r="AG5545">
        <f t="shared" si="1226"/>
        <v>0.5</v>
      </c>
      <c r="AH5545">
        <f t="shared" si="1227"/>
        <v>0.5</v>
      </c>
      <c r="AI5545">
        <f t="shared" si="1228"/>
        <v>0.25</v>
      </c>
      <c r="AJ5545">
        <f t="shared" si="1229"/>
        <v>0.25</v>
      </c>
      <c r="AK5545">
        <f t="shared" si="1230"/>
        <v>0.5</v>
      </c>
      <c r="AL5545">
        <f t="shared" si="1231"/>
        <v>0.5</v>
      </c>
      <c r="AM5545">
        <f t="shared" si="1232"/>
        <v>0.5</v>
      </c>
      <c r="AN5545" s="6">
        <f t="shared" si="1233"/>
        <v>1</v>
      </c>
      <c r="AO5545" t="str">
        <f>VLOOKUP(BD_PONDERACIONES[[#This Row],[Comuna]],Tabla3[#All],2,0)</f>
        <v>Florida</v>
      </c>
    </row>
    <row r="5546" spans="1:41" x14ac:dyDescent="0.35">
      <c r="A5546" t="s">
        <v>26537</v>
      </c>
      <c r="B5546" t="s">
        <v>26538</v>
      </c>
      <c r="C5546" t="s">
        <v>26539</v>
      </c>
      <c r="D5546" s="5">
        <v>45009</v>
      </c>
      <c r="E5546" s="5">
        <v>44959</v>
      </c>
      <c r="F5546" t="s">
        <v>753</v>
      </c>
      <c r="G5546" t="s">
        <v>26540</v>
      </c>
      <c r="H5546" t="s">
        <v>2755</v>
      </c>
      <c r="I5546" t="s">
        <v>26322</v>
      </c>
      <c r="J5546" t="s">
        <v>756</v>
      </c>
      <c r="K5546" t="s">
        <v>756</v>
      </c>
      <c r="L5546" t="s">
        <v>757</v>
      </c>
      <c r="M5546" t="s">
        <v>757</v>
      </c>
      <c r="N5546" t="s">
        <v>756</v>
      </c>
      <c r="O5546" t="s">
        <v>756</v>
      </c>
      <c r="P5546" t="s">
        <v>758</v>
      </c>
      <c r="Q5546" t="s">
        <v>759</v>
      </c>
      <c r="R5546" t="s">
        <v>759</v>
      </c>
      <c r="S5546" t="s">
        <v>757</v>
      </c>
      <c r="T5546" t="s">
        <v>757</v>
      </c>
      <c r="U5546" t="s">
        <v>757</v>
      </c>
      <c r="V5546" t="s">
        <v>756</v>
      </c>
      <c r="W5546" t="s">
        <v>756</v>
      </c>
      <c r="X5546" t="s">
        <v>20420</v>
      </c>
      <c r="Y5546" t="str">
        <f t="shared" si="1220"/>
        <v>febrero</v>
      </c>
      <c r="Z5546">
        <f>YEAR(BD_PONDERACIONES[[#This Row],[Fecha Ejecución del Ticket]])</f>
        <v>2023</v>
      </c>
      <c r="AA5546" t="str">
        <f t="shared" si="1221"/>
        <v>marzo</v>
      </c>
      <c r="AB5546">
        <f>YEAR(BD_PONDERACIONES[[#This Row],[Fecha de Inspección]])</f>
        <v>2023</v>
      </c>
      <c r="AC5546">
        <f t="shared" si="1222"/>
        <v>0.5</v>
      </c>
      <c r="AD5546">
        <f t="shared" si="1223"/>
        <v>0.5</v>
      </c>
      <c r="AE5546">
        <f t="shared" si="1224"/>
        <v>0.5</v>
      </c>
      <c r="AF5546">
        <f t="shared" si="1225"/>
        <v>0.5</v>
      </c>
      <c r="AG5546">
        <f t="shared" si="1226"/>
        <v>0.5</v>
      </c>
      <c r="AH5546">
        <f t="shared" si="1227"/>
        <v>0.5</v>
      </c>
      <c r="AI5546">
        <f t="shared" si="1228"/>
        <v>0.25</v>
      </c>
      <c r="AJ5546">
        <f t="shared" si="1229"/>
        <v>0.25</v>
      </c>
      <c r="AK5546">
        <f t="shared" si="1230"/>
        <v>0.5</v>
      </c>
      <c r="AL5546">
        <f t="shared" si="1231"/>
        <v>0.5</v>
      </c>
      <c r="AM5546">
        <f t="shared" si="1232"/>
        <v>0.5</v>
      </c>
      <c r="AN5546" s="6">
        <f t="shared" si="1233"/>
        <v>1</v>
      </c>
      <c r="AO5546" t="str">
        <f>VLOOKUP(BD_PONDERACIONES[[#This Row],[Comuna]],Tabla3[#All],2,0)</f>
        <v>Florida</v>
      </c>
    </row>
    <row r="5547" spans="1:41" x14ac:dyDescent="0.35">
      <c r="A5547" t="s">
        <v>26541</v>
      </c>
      <c r="B5547" t="s">
        <v>26542</v>
      </c>
      <c r="C5547" t="s">
        <v>26543</v>
      </c>
      <c r="D5547" s="5">
        <v>45009</v>
      </c>
      <c r="E5547" s="5">
        <v>44959</v>
      </c>
      <c r="F5547" t="s">
        <v>763</v>
      </c>
      <c r="G5547" t="s">
        <v>26544</v>
      </c>
      <c r="H5547" t="s">
        <v>755</v>
      </c>
      <c r="I5547" t="s">
        <v>26289</v>
      </c>
      <c r="J5547" t="s">
        <v>756</v>
      </c>
      <c r="K5547" t="s">
        <v>756</v>
      </c>
      <c r="L5547" t="s">
        <v>757</v>
      </c>
      <c r="M5547" t="s">
        <v>757</v>
      </c>
      <c r="N5547" t="s">
        <v>756</v>
      </c>
      <c r="O5547" t="s">
        <v>756</v>
      </c>
      <c r="P5547" t="s">
        <v>758</v>
      </c>
      <c r="Q5547" t="s">
        <v>759</v>
      </c>
      <c r="R5547" t="s">
        <v>759</v>
      </c>
      <c r="S5547" t="s">
        <v>757</v>
      </c>
      <c r="T5547" t="s">
        <v>757</v>
      </c>
      <c r="U5547" t="s">
        <v>757</v>
      </c>
      <c r="V5547" t="s">
        <v>768</v>
      </c>
      <c r="W5547" t="s">
        <v>756</v>
      </c>
      <c r="X5547" t="s">
        <v>26545</v>
      </c>
      <c r="Y5547" t="str">
        <f t="shared" si="1220"/>
        <v>febrero</v>
      </c>
      <c r="Z5547">
        <f>YEAR(BD_PONDERACIONES[[#This Row],[Fecha Ejecución del Ticket]])</f>
        <v>2023</v>
      </c>
      <c r="AA5547" t="str">
        <f t="shared" si="1221"/>
        <v>marzo</v>
      </c>
      <c r="AB5547">
        <f>YEAR(BD_PONDERACIONES[[#This Row],[Fecha de Inspección]])</f>
        <v>2023</v>
      </c>
      <c r="AC5547">
        <f t="shared" si="1222"/>
        <v>0.5</v>
      </c>
      <c r="AD5547">
        <f t="shared" si="1223"/>
        <v>0.5</v>
      </c>
      <c r="AE5547">
        <f t="shared" si="1224"/>
        <v>0.5</v>
      </c>
      <c r="AF5547">
        <f t="shared" si="1225"/>
        <v>0.5</v>
      </c>
      <c r="AG5547">
        <f t="shared" si="1226"/>
        <v>0.5</v>
      </c>
      <c r="AH5547">
        <f t="shared" si="1227"/>
        <v>0.5</v>
      </c>
      <c r="AI5547">
        <f t="shared" si="1228"/>
        <v>0.25</v>
      </c>
      <c r="AJ5547">
        <f t="shared" si="1229"/>
        <v>0.25</v>
      </c>
      <c r="AK5547">
        <f t="shared" si="1230"/>
        <v>0.5</v>
      </c>
      <c r="AL5547">
        <f t="shared" si="1231"/>
        <v>0.17499999999999999</v>
      </c>
      <c r="AM5547">
        <f t="shared" si="1232"/>
        <v>0.5</v>
      </c>
      <c r="AN5547" s="6">
        <f t="shared" si="1233"/>
        <v>0.93500000000000005</v>
      </c>
      <c r="AO5547" t="str">
        <f>VLOOKUP(BD_PONDERACIONES[[#This Row],[Comuna]],Tabla3[#All],2,0)</f>
        <v>Florida</v>
      </c>
    </row>
    <row r="5548" spans="1:41" x14ac:dyDescent="0.35">
      <c r="A5548" t="s">
        <v>26546</v>
      </c>
      <c r="B5548" t="s">
        <v>26547</v>
      </c>
      <c r="C5548" t="s">
        <v>26548</v>
      </c>
      <c r="D5548" s="5">
        <v>45009</v>
      </c>
      <c r="E5548" s="5">
        <v>44960</v>
      </c>
      <c r="F5548" t="s">
        <v>753</v>
      </c>
      <c r="G5548" t="s">
        <v>26549</v>
      </c>
      <c r="H5548" t="s">
        <v>755</v>
      </c>
      <c r="I5548" t="s">
        <v>759</v>
      </c>
      <c r="J5548" t="s">
        <v>756</v>
      </c>
      <c r="K5548" t="s">
        <v>756</v>
      </c>
      <c r="L5548" t="s">
        <v>757</v>
      </c>
      <c r="M5548" t="s">
        <v>757</v>
      </c>
      <c r="N5548" t="s">
        <v>756</v>
      </c>
      <c r="O5548" t="s">
        <v>756</v>
      </c>
      <c r="P5548" t="s">
        <v>765</v>
      </c>
      <c r="Q5548" t="s">
        <v>26550</v>
      </c>
      <c r="R5548" t="s">
        <v>26551</v>
      </c>
      <c r="S5548" t="s">
        <v>756</v>
      </c>
      <c r="T5548" t="s">
        <v>756</v>
      </c>
      <c r="U5548" t="s">
        <v>756</v>
      </c>
      <c r="V5548" t="s">
        <v>904</v>
      </c>
      <c r="W5548" t="s">
        <v>756</v>
      </c>
      <c r="X5548" t="s">
        <v>9524</v>
      </c>
      <c r="Y5548" t="str">
        <f t="shared" si="1220"/>
        <v>febrero</v>
      </c>
      <c r="Z5548">
        <f>YEAR(BD_PONDERACIONES[[#This Row],[Fecha Ejecución del Ticket]])</f>
        <v>2023</v>
      </c>
      <c r="AA5548" t="str">
        <f t="shared" si="1221"/>
        <v>marzo</v>
      </c>
      <c r="AB5548">
        <f>YEAR(BD_PONDERACIONES[[#This Row],[Fecha de Inspección]])</f>
        <v>2023</v>
      </c>
      <c r="AC5548">
        <f t="shared" si="1222"/>
        <v>0.5</v>
      </c>
      <c r="AD5548">
        <f t="shared" si="1223"/>
        <v>0.5</v>
      </c>
      <c r="AE5548">
        <f t="shared" si="1224"/>
        <v>0.5</v>
      </c>
      <c r="AF5548">
        <f t="shared" si="1225"/>
        <v>0.5</v>
      </c>
      <c r="AG5548">
        <f t="shared" si="1226"/>
        <v>0.5</v>
      </c>
      <c r="AH5548">
        <f t="shared" si="1227"/>
        <v>0.5</v>
      </c>
      <c r="AI5548">
        <f t="shared" si="1228"/>
        <v>0.25</v>
      </c>
      <c r="AJ5548">
        <f t="shared" si="1229"/>
        <v>0.25</v>
      </c>
      <c r="AK5548">
        <f t="shared" si="1230"/>
        <v>0.5</v>
      </c>
      <c r="AL5548">
        <f t="shared" si="1231"/>
        <v>0.32500000000000001</v>
      </c>
      <c r="AM5548">
        <f t="shared" si="1232"/>
        <v>0.5</v>
      </c>
      <c r="AN5548" s="6">
        <f t="shared" si="1233"/>
        <v>0.96500000000000008</v>
      </c>
      <c r="AO5548" t="str">
        <f>VLOOKUP(BD_PONDERACIONES[[#This Row],[Comuna]],Tabla3[#All],2,0)</f>
        <v>Florida</v>
      </c>
    </row>
    <row r="5549" spans="1:41" x14ac:dyDescent="0.35">
      <c r="A5549" t="s">
        <v>26552</v>
      </c>
      <c r="B5549" t="s">
        <v>26553</v>
      </c>
      <c r="C5549" t="s">
        <v>26554</v>
      </c>
      <c r="D5549" s="5">
        <v>45009</v>
      </c>
      <c r="E5549" s="5">
        <v>44987</v>
      </c>
      <c r="F5549" t="s">
        <v>753</v>
      </c>
      <c r="G5549" t="s">
        <v>26555</v>
      </c>
      <c r="H5549" t="s">
        <v>755</v>
      </c>
      <c r="I5549" t="s">
        <v>759</v>
      </c>
      <c r="J5549" t="s">
        <v>756</v>
      </c>
      <c r="K5549" t="s">
        <v>756</v>
      </c>
      <c r="L5549" t="s">
        <v>757</v>
      </c>
      <c r="M5549" t="s">
        <v>757</v>
      </c>
      <c r="N5549" t="s">
        <v>756</v>
      </c>
      <c r="O5549" t="s">
        <v>756</v>
      </c>
      <c r="P5549" t="s">
        <v>765</v>
      </c>
      <c r="Q5549" t="s">
        <v>759</v>
      </c>
      <c r="R5549" t="s">
        <v>759</v>
      </c>
      <c r="S5549" t="s">
        <v>756</v>
      </c>
      <c r="T5549" t="s">
        <v>756</v>
      </c>
      <c r="U5549" t="s">
        <v>756</v>
      </c>
      <c r="V5549" t="s">
        <v>768</v>
      </c>
      <c r="W5549" t="s">
        <v>768</v>
      </c>
      <c r="X5549" t="s">
        <v>26556</v>
      </c>
      <c r="Y5549" t="str">
        <f t="shared" si="1220"/>
        <v>marzo</v>
      </c>
      <c r="Z5549">
        <f>YEAR(BD_PONDERACIONES[[#This Row],[Fecha Ejecución del Ticket]])</f>
        <v>2023</v>
      </c>
      <c r="AA5549" t="str">
        <f t="shared" si="1221"/>
        <v>marzo</v>
      </c>
      <c r="AB5549">
        <f>YEAR(BD_PONDERACIONES[[#This Row],[Fecha de Inspección]])</f>
        <v>2023</v>
      </c>
      <c r="AC5549">
        <f t="shared" si="1222"/>
        <v>0.5</v>
      </c>
      <c r="AD5549">
        <f t="shared" si="1223"/>
        <v>0.5</v>
      </c>
      <c r="AE5549">
        <f t="shared" si="1224"/>
        <v>0.5</v>
      </c>
      <c r="AF5549">
        <f t="shared" si="1225"/>
        <v>0.5</v>
      </c>
      <c r="AG5549">
        <f t="shared" si="1226"/>
        <v>0.5</v>
      </c>
      <c r="AH5549">
        <f t="shared" si="1227"/>
        <v>0.5</v>
      </c>
      <c r="AI5549">
        <f t="shared" si="1228"/>
        <v>0.25</v>
      </c>
      <c r="AJ5549">
        <f t="shared" si="1229"/>
        <v>0.25</v>
      </c>
      <c r="AK5549">
        <f t="shared" si="1230"/>
        <v>0.5</v>
      </c>
      <c r="AL5549">
        <f t="shared" si="1231"/>
        <v>0.17499999999999999</v>
      </c>
      <c r="AM5549">
        <f t="shared" si="1232"/>
        <v>0.17499999999999999</v>
      </c>
      <c r="AN5549" s="6">
        <f t="shared" si="1233"/>
        <v>0.87</v>
      </c>
      <c r="AO5549" t="str">
        <f>VLOOKUP(BD_PONDERACIONES[[#This Row],[Comuna]],Tabla3[#All],2,0)</f>
        <v>Florida</v>
      </c>
    </row>
    <row r="5550" spans="1:41" x14ac:dyDescent="0.35">
      <c r="A5550" t="s">
        <v>26557</v>
      </c>
      <c r="B5550" t="s">
        <v>26558</v>
      </c>
      <c r="C5550" t="s">
        <v>26559</v>
      </c>
      <c r="D5550" s="5">
        <v>45009</v>
      </c>
      <c r="E5550" s="5">
        <v>44987</v>
      </c>
      <c r="F5550" t="s">
        <v>753</v>
      </c>
      <c r="G5550" t="s">
        <v>26555</v>
      </c>
      <c r="H5550" t="s">
        <v>755</v>
      </c>
      <c r="I5550" t="s">
        <v>759</v>
      </c>
      <c r="J5550" t="s">
        <v>756</v>
      </c>
      <c r="K5550" t="s">
        <v>756</v>
      </c>
      <c r="L5550" t="s">
        <v>757</v>
      </c>
      <c r="M5550" t="s">
        <v>757</v>
      </c>
      <c r="N5550" t="s">
        <v>756</v>
      </c>
      <c r="O5550" t="s">
        <v>756</v>
      </c>
      <c r="P5550" t="s">
        <v>765</v>
      </c>
      <c r="Q5550" t="s">
        <v>759</v>
      </c>
      <c r="R5550" t="s">
        <v>759</v>
      </c>
      <c r="S5550" t="s">
        <v>756</v>
      </c>
      <c r="T5550" t="s">
        <v>756</v>
      </c>
      <c r="U5550" t="s">
        <v>756</v>
      </c>
      <c r="V5550" t="s">
        <v>756</v>
      </c>
      <c r="W5550" t="s">
        <v>756</v>
      </c>
      <c r="X5550" t="s">
        <v>26560</v>
      </c>
      <c r="Y5550" t="str">
        <f t="shared" si="1220"/>
        <v>marzo</v>
      </c>
      <c r="Z5550">
        <f>YEAR(BD_PONDERACIONES[[#This Row],[Fecha Ejecución del Ticket]])</f>
        <v>2023</v>
      </c>
      <c r="AA5550" t="str">
        <f t="shared" si="1221"/>
        <v>marzo</v>
      </c>
      <c r="AB5550">
        <f>YEAR(BD_PONDERACIONES[[#This Row],[Fecha de Inspección]])</f>
        <v>2023</v>
      </c>
      <c r="AC5550">
        <f t="shared" si="1222"/>
        <v>0.5</v>
      </c>
      <c r="AD5550">
        <f t="shared" si="1223"/>
        <v>0.5</v>
      </c>
      <c r="AE5550">
        <f t="shared" si="1224"/>
        <v>0.5</v>
      </c>
      <c r="AF5550">
        <f t="shared" si="1225"/>
        <v>0.5</v>
      </c>
      <c r="AG5550">
        <f t="shared" si="1226"/>
        <v>0.5</v>
      </c>
      <c r="AH5550">
        <f t="shared" si="1227"/>
        <v>0.5</v>
      </c>
      <c r="AI5550">
        <f t="shared" si="1228"/>
        <v>0.25</v>
      </c>
      <c r="AJ5550">
        <f t="shared" si="1229"/>
        <v>0.25</v>
      </c>
      <c r="AK5550">
        <f t="shared" si="1230"/>
        <v>0.5</v>
      </c>
      <c r="AL5550">
        <f t="shared" si="1231"/>
        <v>0.5</v>
      </c>
      <c r="AM5550">
        <f t="shared" si="1232"/>
        <v>0.5</v>
      </c>
      <c r="AN5550" s="6">
        <f t="shared" si="1233"/>
        <v>1</v>
      </c>
      <c r="AO5550" t="str">
        <f>VLOOKUP(BD_PONDERACIONES[[#This Row],[Comuna]],Tabla3[#All],2,0)</f>
        <v>Florida</v>
      </c>
    </row>
    <row r="5551" spans="1:41" x14ac:dyDescent="0.35">
      <c r="A5551" t="s">
        <v>26561</v>
      </c>
      <c r="B5551" t="s">
        <v>26562</v>
      </c>
      <c r="C5551" t="s">
        <v>26563</v>
      </c>
      <c r="D5551" s="5">
        <v>45009</v>
      </c>
      <c r="E5551" s="5">
        <v>44988</v>
      </c>
      <c r="F5551" t="s">
        <v>753</v>
      </c>
      <c r="G5551" t="s">
        <v>26564</v>
      </c>
      <c r="H5551" t="s">
        <v>755</v>
      </c>
      <c r="I5551" t="s">
        <v>759</v>
      </c>
      <c r="J5551" t="s">
        <v>756</v>
      </c>
      <c r="K5551" t="s">
        <v>756</v>
      </c>
      <c r="L5551" t="s">
        <v>757</v>
      </c>
      <c r="M5551" t="s">
        <v>757</v>
      </c>
      <c r="N5551" t="s">
        <v>756</v>
      </c>
      <c r="O5551" t="s">
        <v>756</v>
      </c>
      <c r="P5551" t="s">
        <v>765</v>
      </c>
      <c r="Q5551" t="s">
        <v>26565</v>
      </c>
      <c r="R5551" t="s">
        <v>26566</v>
      </c>
      <c r="S5551" t="s">
        <v>756</v>
      </c>
      <c r="T5551" t="s">
        <v>756</v>
      </c>
      <c r="U5551" t="s">
        <v>756</v>
      </c>
      <c r="V5551" t="s">
        <v>904</v>
      </c>
      <c r="W5551" t="s">
        <v>756</v>
      </c>
      <c r="X5551" t="s">
        <v>9524</v>
      </c>
      <c r="Y5551" t="str">
        <f t="shared" si="1220"/>
        <v>marzo</v>
      </c>
      <c r="Z5551">
        <f>YEAR(BD_PONDERACIONES[[#This Row],[Fecha Ejecución del Ticket]])</f>
        <v>2023</v>
      </c>
      <c r="AA5551" t="str">
        <f t="shared" si="1221"/>
        <v>marzo</v>
      </c>
      <c r="AB5551">
        <f>YEAR(BD_PONDERACIONES[[#This Row],[Fecha de Inspección]])</f>
        <v>2023</v>
      </c>
      <c r="AC5551">
        <f t="shared" si="1222"/>
        <v>0.5</v>
      </c>
      <c r="AD5551">
        <f t="shared" si="1223"/>
        <v>0.5</v>
      </c>
      <c r="AE5551">
        <f t="shared" si="1224"/>
        <v>0.5</v>
      </c>
      <c r="AF5551">
        <f t="shared" si="1225"/>
        <v>0.5</v>
      </c>
      <c r="AG5551">
        <f t="shared" si="1226"/>
        <v>0.5</v>
      </c>
      <c r="AH5551">
        <f t="shared" si="1227"/>
        <v>0.5</v>
      </c>
      <c r="AI5551">
        <f t="shared" si="1228"/>
        <v>0.25</v>
      </c>
      <c r="AJ5551">
        <f t="shared" si="1229"/>
        <v>0.25</v>
      </c>
      <c r="AK5551">
        <f t="shared" si="1230"/>
        <v>0.5</v>
      </c>
      <c r="AL5551">
        <f t="shared" si="1231"/>
        <v>0.32500000000000001</v>
      </c>
      <c r="AM5551">
        <f t="shared" si="1232"/>
        <v>0.5</v>
      </c>
      <c r="AN5551" s="6">
        <f t="shared" si="1233"/>
        <v>0.96500000000000008</v>
      </c>
      <c r="AO5551" t="str">
        <f>VLOOKUP(BD_PONDERACIONES[[#This Row],[Comuna]],Tabla3[#All],2,0)</f>
        <v>Florida</v>
      </c>
    </row>
    <row r="5552" spans="1:41" x14ac:dyDescent="0.35">
      <c r="A5552" t="s">
        <v>26567</v>
      </c>
      <c r="B5552" t="s">
        <v>26568</v>
      </c>
      <c r="C5552" t="s">
        <v>26569</v>
      </c>
      <c r="D5552" s="5">
        <v>45009</v>
      </c>
      <c r="E5552" s="5">
        <v>44960</v>
      </c>
      <c r="F5552" t="s">
        <v>763</v>
      </c>
      <c r="G5552" t="s">
        <v>26570</v>
      </c>
      <c r="H5552" t="s">
        <v>755</v>
      </c>
      <c r="I5552" t="s">
        <v>26136</v>
      </c>
      <c r="J5552" t="s">
        <v>756</v>
      </c>
      <c r="K5552" t="s">
        <v>756</v>
      </c>
      <c r="L5552" t="s">
        <v>757</v>
      </c>
      <c r="M5552" t="s">
        <v>757</v>
      </c>
      <c r="N5552" t="s">
        <v>756</v>
      </c>
      <c r="O5552" t="s">
        <v>756</v>
      </c>
      <c r="P5552" t="s">
        <v>758</v>
      </c>
      <c r="Q5552" t="s">
        <v>759</v>
      </c>
      <c r="R5552" t="s">
        <v>759</v>
      </c>
      <c r="S5552" t="s">
        <v>757</v>
      </c>
      <c r="T5552" t="s">
        <v>757</v>
      </c>
      <c r="U5552" t="s">
        <v>757</v>
      </c>
      <c r="V5552" t="s">
        <v>756</v>
      </c>
      <c r="W5552" t="s">
        <v>756</v>
      </c>
      <c r="X5552" t="s">
        <v>1712</v>
      </c>
      <c r="Y5552" t="str">
        <f t="shared" si="1220"/>
        <v>febrero</v>
      </c>
      <c r="Z5552">
        <f>YEAR(BD_PONDERACIONES[[#This Row],[Fecha Ejecución del Ticket]])</f>
        <v>2023</v>
      </c>
      <c r="AA5552" t="str">
        <f t="shared" si="1221"/>
        <v>marzo</v>
      </c>
      <c r="AB5552">
        <f>YEAR(BD_PONDERACIONES[[#This Row],[Fecha de Inspección]])</f>
        <v>2023</v>
      </c>
      <c r="AC5552">
        <f t="shared" si="1222"/>
        <v>0.5</v>
      </c>
      <c r="AD5552">
        <f t="shared" si="1223"/>
        <v>0.5</v>
      </c>
      <c r="AE5552">
        <f t="shared" si="1224"/>
        <v>0.5</v>
      </c>
      <c r="AF5552">
        <f t="shared" si="1225"/>
        <v>0.5</v>
      </c>
      <c r="AG5552">
        <f t="shared" si="1226"/>
        <v>0.5</v>
      </c>
      <c r="AH5552">
        <f t="shared" si="1227"/>
        <v>0.5</v>
      </c>
      <c r="AI5552">
        <f t="shared" si="1228"/>
        <v>0.25</v>
      </c>
      <c r="AJ5552">
        <f t="shared" si="1229"/>
        <v>0.25</v>
      </c>
      <c r="AK5552">
        <f t="shared" si="1230"/>
        <v>0.5</v>
      </c>
      <c r="AL5552">
        <f t="shared" si="1231"/>
        <v>0.5</v>
      </c>
      <c r="AM5552">
        <f t="shared" si="1232"/>
        <v>0.5</v>
      </c>
      <c r="AN5552" s="6">
        <f t="shared" si="1233"/>
        <v>1</v>
      </c>
      <c r="AO5552" t="str">
        <f>VLOOKUP(BD_PONDERACIONES[[#This Row],[Comuna]],Tabla3[#All],2,0)</f>
        <v>Florida</v>
      </c>
    </row>
    <row r="5553" spans="1:41" x14ac:dyDescent="0.35">
      <c r="A5553" t="s">
        <v>26571</v>
      </c>
      <c r="B5553" t="s">
        <v>26572</v>
      </c>
      <c r="C5553" t="s">
        <v>26573</v>
      </c>
      <c r="D5553" s="5">
        <v>45009</v>
      </c>
      <c r="E5553" s="5">
        <v>44960</v>
      </c>
      <c r="F5553" t="s">
        <v>763</v>
      </c>
      <c r="G5553" t="s">
        <v>26574</v>
      </c>
      <c r="H5553" t="s">
        <v>755</v>
      </c>
      <c r="I5553" t="s">
        <v>26248</v>
      </c>
      <c r="J5553" t="s">
        <v>756</v>
      </c>
      <c r="K5553" t="s">
        <v>756</v>
      </c>
      <c r="L5553" t="s">
        <v>757</v>
      </c>
      <c r="M5553" t="s">
        <v>757</v>
      </c>
      <c r="N5553" t="s">
        <v>756</v>
      </c>
      <c r="O5553" t="s">
        <v>756</v>
      </c>
      <c r="P5553" t="s">
        <v>765</v>
      </c>
      <c r="Q5553" t="s">
        <v>759</v>
      </c>
      <c r="R5553" t="s">
        <v>759</v>
      </c>
      <c r="S5553" t="s">
        <v>757</v>
      </c>
      <c r="T5553" t="s">
        <v>757</v>
      </c>
      <c r="U5553" t="s">
        <v>757</v>
      </c>
      <c r="V5553" t="s">
        <v>756</v>
      </c>
      <c r="W5553" t="s">
        <v>756</v>
      </c>
      <c r="X5553" t="s">
        <v>26575</v>
      </c>
      <c r="Y5553" t="str">
        <f t="shared" si="1220"/>
        <v>febrero</v>
      </c>
      <c r="Z5553">
        <f>YEAR(BD_PONDERACIONES[[#This Row],[Fecha Ejecución del Ticket]])</f>
        <v>2023</v>
      </c>
      <c r="AA5553" t="str">
        <f t="shared" si="1221"/>
        <v>marzo</v>
      </c>
      <c r="AB5553">
        <f>YEAR(BD_PONDERACIONES[[#This Row],[Fecha de Inspección]])</f>
        <v>2023</v>
      </c>
      <c r="AC5553">
        <f t="shared" si="1222"/>
        <v>0.5</v>
      </c>
      <c r="AD5553">
        <f t="shared" si="1223"/>
        <v>0.5</v>
      </c>
      <c r="AE5553">
        <f t="shared" si="1224"/>
        <v>0.5</v>
      </c>
      <c r="AF5553">
        <f t="shared" si="1225"/>
        <v>0.5</v>
      </c>
      <c r="AG5553">
        <f t="shared" si="1226"/>
        <v>0.5</v>
      </c>
      <c r="AH5553">
        <f t="shared" si="1227"/>
        <v>0.5</v>
      </c>
      <c r="AI5553">
        <f t="shared" si="1228"/>
        <v>0.25</v>
      </c>
      <c r="AJ5553">
        <f t="shared" si="1229"/>
        <v>0.25</v>
      </c>
      <c r="AK5553">
        <f t="shared" si="1230"/>
        <v>0.5</v>
      </c>
      <c r="AL5553">
        <f t="shared" si="1231"/>
        <v>0.5</v>
      </c>
      <c r="AM5553">
        <f t="shared" si="1232"/>
        <v>0.5</v>
      </c>
      <c r="AN5553" s="6">
        <f t="shared" si="1233"/>
        <v>1</v>
      </c>
      <c r="AO5553" t="str">
        <f>VLOOKUP(BD_PONDERACIONES[[#This Row],[Comuna]],Tabla3[#All],2,0)</f>
        <v>Florida</v>
      </c>
    </row>
    <row r="5554" spans="1:41" x14ac:dyDescent="0.35">
      <c r="A5554" t="s">
        <v>26576</v>
      </c>
      <c r="B5554" t="s">
        <v>26577</v>
      </c>
      <c r="C5554" t="s">
        <v>26578</v>
      </c>
      <c r="D5554" s="5">
        <v>45009</v>
      </c>
      <c r="E5554" s="5">
        <v>44959</v>
      </c>
      <c r="F5554" t="s">
        <v>753</v>
      </c>
      <c r="G5554" t="s">
        <v>26579</v>
      </c>
      <c r="H5554" t="s">
        <v>755</v>
      </c>
      <c r="I5554" t="s">
        <v>759</v>
      </c>
      <c r="J5554" t="s">
        <v>756</v>
      </c>
      <c r="K5554" t="s">
        <v>756</v>
      </c>
      <c r="L5554" t="s">
        <v>757</v>
      </c>
      <c r="M5554" t="s">
        <v>757</v>
      </c>
      <c r="N5554" t="s">
        <v>756</v>
      </c>
      <c r="O5554" t="s">
        <v>756</v>
      </c>
      <c r="P5554" t="s">
        <v>758</v>
      </c>
      <c r="Q5554" t="s">
        <v>759</v>
      </c>
      <c r="R5554" t="s">
        <v>759</v>
      </c>
      <c r="S5554" t="s">
        <v>757</v>
      </c>
      <c r="T5554" t="s">
        <v>757</v>
      </c>
      <c r="U5554" t="s">
        <v>757</v>
      </c>
      <c r="V5554" t="s">
        <v>768</v>
      </c>
      <c r="W5554" t="s">
        <v>768</v>
      </c>
      <c r="X5554" t="s">
        <v>26580</v>
      </c>
      <c r="Y5554" t="str">
        <f t="shared" si="1220"/>
        <v>febrero</v>
      </c>
      <c r="Z5554">
        <f>YEAR(BD_PONDERACIONES[[#This Row],[Fecha Ejecución del Ticket]])</f>
        <v>2023</v>
      </c>
      <c r="AA5554" t="str">
        <f t="shared" si="1221"/>
        <v>marzo</v>
      </c>
      <c r="AB5554">
        <f>YEAR(BD_PONDERACIONES[[#This Row],[Fecha de Inspección]])</f>
        <v>2023</v>
      </c>
      <c r="AC5554">
        <f t="shared" si="1222"/>
        <v>0.5</v>
      </c>
      <c r="AD5554">
        <f t="shared" si="1223"/>
        <v>0.5</v>
      </c>
      <c r="AE5554">
        <f t="shared" si="1224"/>
        <v>0.5</v>
      </c>
      <c r="AF5554">
        <f t="shared" si="1225"/>
        <v>0.5</v>
      </c>
      <c r="AG5554">
        <f t="shared" si="1226"/>
        <v>0.5</v>
      </c>
      <c r="AH5554">
        <f t="shared" si="1227"/>
        <v>0.5</v>
      </c>
      <c r="AI5554">
        <f t="shared" si="1228"/>
        <v>0.25</v>
      </c>
      <c r="AJ5554">
        <f t="shared" si="1229"/>
        <v>0.25</v>
      </c>
      <c r="AK5554">
        <f t="shared" si="1230"/>
        <v>0.5</v>
      </c>
      <c r="AL5554">
        <f t="shared" si="1231"/>
        <v>0.17499999999999999</v>
      </c>
      <c r="AM5554">
        <f t="shared" si="1232"/>
        <v>0.17499999999999999</v>
      </c>
      <c r="AN5554" s="6">
        <f t="shared" si="1233"/>
        <v>0.87</v>
      </c>
      <c r="AO5554" t="str">
        <f>VLOOKUP(BD_PONDERACIONES[[#This Row],[Comuna]],Tabla3[#All],2,0)</f>
        <v>Florida</v>
      </c>
    </row>
    <row r="5555" spans="1:41" x14ac:dyDescent="0.35">
      <c r="A5555" t="s">
        <v>26581</v>
      </c>
      <c r="B5555" t="s">
        <v>26582</v>
      </c>
      <c r="C5555" t="s">
        <v>26583</v>
      </c>
      <c r="D5555" s="5">
        <v>45009</v>
      </c>
      <c r="E5555" s="5">
        <v>44960</v>
      </c>
      <c r="F5555" t="s">
        <v>763</v>
      </c>
      <c r="G5555" t="s">
        <v>26584</v>
      </c>
      <c r="H5555" t="s">
        <v>755</v>
      </c>
      <c r="I5555" t="s">
        <v>26136</v>
      </c>
      <c r="J5555" t="s">
        <v>756</v>
      </c>
      <c r="K5555" t="s">
        <v>756</v>
      </c>
      <c r="L5555" t="s">
        <v>757</v>
      </c>
      <c r="M5555" t="s">
        <v>757</v>
      </c>
      <c r="N5555" t="s">
        <v>756</v>
      </c>
      <c r="O5555" t="s">
        <v>756</v>
      </c>
      <c r="P5555" t="s">
        <v>758</v>
      </c>
      <c r="Q5555" t="s">
        <v>759</v>
      </c>
      <c r="R5555" t="s">
        <v>759</v>
      </c>
      <c r="S5555" t="s">
        <v>757</v>
      </c>
      <c r="T5555" t="s">
        <v>757</v>
      </c>
      <c r="U5555" t="s">
        <v>757</v>
      </c>
      <c r="V5555" t="s">
        <v>756</v>
      </c>
      <c r="W5555" t="s">
        <v>756</v>
      </c>
      <c r="X5555" t="s">
        <v>26585</v>
      </c>
      <c r="Y5555" t="str">
        <f t="shared" si="1220"/>
        <v>febrero</v>
      </c>
      <c r="Z5555">
        <f>YEAR(BD_PONDERACIONES[[#This Row],[Fecha Ejecución del Ticket]])</f>
        <v>2023</v>
      </c>
      <c r="AA5555" t="str">
        <f t="shared" si="1221"/>
        <v>marzo</v>
      </c>
      <c r="AB5555">
        <f>YEAR(BD_PONDERACIONES[[#This Row],[Fecha de Inspección]])</f>
        <v>2023</v>
      </c>
      <c r="AC5555">
        <f t="shared" si="1222"/>
        <v>0.5</v>
      </c>
      <c r="AD5555">
        <f t="shared" si="1223"/>
        <v>0.5</v>
      </c>
      <c r="AE5555">
        <f t="shared" si="1224"/>
        <v>0.5</v>
      </c>
      <c r="AF5555">
        <f t="shared" si="1225"/>
        <v>0.5</v>
      </c>
      <c r="AG5555">
        <f t="shared" si="1226"/>
        <v>0.5</v>
      </c>
      <c r="AH5555">
        <f t="shared" si="1227"/>
        <v>0.5</v>
      </c>
      <c r="AI5555">
        <f t="shared" si="1228"/>
        <v>0.25</v>
      </c>
      <c r="AJ5555">
        <f t="shared" si="1229"/>
        <v>0.25</v>
      </c>
      <c r="AK5555">
        <f t="shared" si="1230"/>
        <v>0.5</v>
      </c>
      <c r="AL5555">
        <f t="shared" si="1231"/>
        <v>0.5</v>
      </c>
      <c r="AM5555">
        <f t="shared" si="1232"/>
        <v>0.5</v>
      </c>
      <c r="AN5555" s="6">
        <f t="shared" si="1233"/>
        <v>1</v>
      </c>
      <c r="AO5555" t="str">
        <f>VLOOKUP(BD_PONDERACIONES[[#This Row],[Comuna]],Tabla3[#All],2,0)</f>
        <v>Florida</v>
      </c>
    </row>
    <row r="5556" spans="1:41" x14ac:dyDescent="0.35">
      <c r="A5556" t="s">
        <v>26586</v>
      </c>
      <c r="B5556" t="s">
        <v>26587</v>
      </c>
      <c r="C5556" t="s">
        <v>26588</v>
      </c>
      <c r="D5556" s="5">
        <v>45009</v>
      </c>
      <c r="E5556" s="5">
        <v>44960</v>
      </c>
      <c r="F5556" t="s">
        <v>763</v>
      </c>
      <c r="G5556" t="s">
        <v>26589</v>
      </c>
      <c r="H5556" t="s">
        <v>755</v>
      </c>
      <c r="I5556" t="s">
        <v>26248</v>
      </c>
      <c r="J5556" t="s">
        <v>756</v>
      </c>
      <c r="K5556" t="s">
        <v>756</v>
      </c>
      <c r="L5556" t="s">
        <v>757</v>
      </c>
      <c r="M5556" t="s">
        <v>757</v>
      </c>
      <c r="N5556" t="s">
        <v>756</v>
      </c>
      <c r="O5556" t="s">
        <v>756</v>
      </c>
      <c r="P5556" t="s">
        <v>758</v>
      </c>
      <c r="Q5556" t="s">
        <v>759</v>
      </c>
      <c r="R5556" t="s">
        <v>759</v>
      </c>
      <c r="S5556" t="s">
        <v>757</v>
      </c>
      <c r="T5556" t="s">
        <v>757</v>
      </c>
      <c r="U5556" t="s">
        <v>757</v>
      </c>
      <c r="V5556" t="s">
        <v>756</v>
      </c>
      <c r="W5556" t="s">
        <v>756</v>
      </c>
      <c r="X5556" t="s">
        <v>26590</v>
      </c>
      <c r="Y5556" t="str">
        <f t="shared" si="1220"/>
        <v>febrero</v>
      </c>
      <c r="Z5556">
        <f>YEAR(BD_PONDERACIONES[[#This Row],[Fecha Ejecución del Ticket]])</f>
        <v>2023</v>
      </c>
      <c r="AA5556" t="str">
        <f t="shared" si="1221"/>
        <v>marzo</v>
      </c>
      <c r="AB5556">
        <f>YEAR(BD_PONDERACIONES[[#This Row],[Fecha de Inspección]])</f>
        <v>2023</v>
      </c>
      <c r="AC5556">
        <f t="shared" si="1222"/>
        <v>0.5</v>
      </c>
      <c r="AD5556">
        <f t="shared" si="1223"/>
        <v>0.5</v>
      </c>
      <c r="AE5556">
        <f t="shared" si="1224"/>
        <v>0.5</v>
      </c>
      <c r="AF5556">
        <f t="shared" si="1225"/>
        <v>0.5</v>
      </c>
      <c r="AG5556">
        <f t="shared" si="1226"/>
        <v>0.5</v>
      </c>
      <c r="AH5556">
        <f t="shared" si="1227"/>
        <v>0.5</v>
      </c>
      <c r="AI5556">
        <f t="shared" si="1228"/>
        <v>0.25</v>
      </c>
      <c r="AJ5556">
        <f t="shared" si="1229"/>
        <v>0.25</v>
      </c>
      <c r="AK5556">
        <f t="shared" si="1230"/>
        <v>0.5</v>
      </c>
      <c r="AL5556">
        <f t="shared" si="1231"/>
        <v>0.5</v>
      </c>
      <c r="AM5556">
        <f t="shared" si="1232"/>
        <v>0.5</v>
      </c>
      <c r="AN5556" s="6">
        <f t="shared" si="1233"/>
        <v>1</v>
      </c>
      <c r="AO5556" t="str">
        <f>VLOOKUP(BD_PONDERACIONES[[#This Row],[Comuna]],Tabla3[#All],2,0)</f>
        <v>Florida</v>
      </c>
    </row>
    <row r="5557" spans="1:41" x14ac:dyDescent="0.35">
      <c r="A5557" t="s">
        <v>26591</v>
      </c>
      <c r="B5557" t="s">
        <v>26592</v>
      </c>
      <c r="C5557" t="s">
        <v>26593</v>
      </c>
      <c r="D5557" s="5">
        <v>45009</v>
      </c>
      <c r="E5557" s="5">
        <v>44960</v>
      </c>
      <c r="F5557" t="s">
        <v>763</v>
      </c>
      <c r="G5557" t="s">
        <v>26594</v>
      </c>
      <c r="H5557" t="s">
        <v>755</v>
      </c>
      <c r="I5557" t="s">
        <v>26142</v>
      </c>
      <c r="J5557" t="s">
        <v>756</v>
      </c>
      <c r="K5557" t="s">
        <v>756</v>
      </c>
      <c r="L5557" t="s">
        <v>757</v>
      </c>
      <c r="M5557" t="s">
        <v>757</v>
      </c>
      <c r="N5557" t="s">
        <v>756</v>
      </c>
      <c r="O5557" t="s">
        <v>756</v>
      </c>
      <c r="P5557" t="s">
        <v>758</v>
      </c>
      <c r="Q5557" t="s">
        <v>759</v>
      </c>
      <c r="R5557" t="s">
        <v>759</v>
      </c>
      <c r="S5557" t="s">
        <v>757</v>
      </c>
      <c r="T5557" t="s">
        <v>757</v>
      </c>
      <c r="U5557" t="s">
        <v>757</v>
      </c>
      <c r="V5557" t="s">
        <v>756</v>
      </c>
      <c r="W5557" t="s">
        <v>756</v>
      </c>
      <c r="X5557" t="s">
        <v>26595</v>
      </c>
      <c r="Y5557" t="str">
        <f t="shared" si="1220"/>
        <v>febrero</v>
      </c>
      <c r="Z5557">
        <f>YEAR(BD_PONDERACIONES[[#This Row],[Fecha Ejecución del Ticket]])</f>
        <v>2023</v>
      </c>
      <c r="AA5557" t="str">
        <f t="shared" si="1221"/>
        <v>marzo</v>
      </c>
      <c r="AB5557">
        <f>YEAR(BD_PONDERACIONES[[#This Row],[Fecha de Inspección]])</f>
        <v>2023</v>
      </c>
      <c r="AC5557">
        <f t="shared" si="1222"/>
        <v>0.5</v>
      </c>
      <c r="AD5557">
        <f t="shared" si="1223"/>
        <v>0.5</v>
      </c>
      <c r="AE5557">
        <f t="shared" si="1224"/>
        <v>0.5</v>
      </c>
      <c r="AF5557">
        <f t="shared" si="1225"/>
        <v>0.5</v>
      </c>
      <c r="AG5557">
        <f t="shared" si="1226"/>
        <v>0.5</v>
      </c>
      <c r="AH5557">
        <f t="shared" si="1227"/>
        <v>0.5</v>
      </c>
      <c r="AI5557">
        <f t="shared" si="1228"/>
        <v>0.25</v>
      </c>
      <c r="AJ5557">
        <f t="shared" si="1229"/>
        <v>0.25</v>
      </c>
      <c r="AK5557">
        <f t="shared" si="1230"/>
        <v>0.5</v>
      </c>
      <c r="AL5557">
        <f t="shared" si="1231"/>
        <v>0.5</v>
      </c>
      <c r="AM5557">
        <f t="shared" si="1232"/>
        <v>0.5</v>
      </c>
      <c r="AN5557" s="6">
        <f t="shared" si="1233"/>
        <v>1</v>
      </c>
      <c r="AO5557" t="str">
        <f>VLOOKUP(BD_PONDERACIONES[[#This Row],[Comuna]],Tabla3[#All],2,0)</f>
        <v>Florida</v>
      </c>
    </row>
    <row r="5558" spans="1:41" x14ac:dyDescent="0.35">
      <c r="A5558" t="s">
        <v>26596</v>
      </c>
      <c r="B5558" t="s">
        <v>26597</v>
      </c>
      <c r="C5558" t="s">
        <v>26598</v>
      </c>
      <c r="D5558" s="5">
        <v>45009</v>
      </c>
      <c r="E5558" s="5">
        <v>44960</v>
      </c>
      <c r="F5558" t="s">
        <v>763</v>
      </c>
      <c r="G5558" t="s">
        <v>26599</v>
      </c>
      <c r="H5558" t="s">
        <v>755</v>
      </c>
      <c r="I5558" t="s">
        <v>26454</v>
      </c>
      <c r="J5558" t="s">
        <v>756</v>
      </c>
      <c r="K5558" t="s">
        <v>756</v>
      </c>
      <c r="L5558" t="s">
        <v>757</v>
      </c>
      <c r="M5558" t="s">
        <v>757</v>
      </c>
      <c r="N5558" t="s">
        <v>756</v>
      </c>
      <c r="O5558" t="s">
        <v>756</v>
      </c>
      <c r="P5558" t="s">
        <v>758</v>
      </c>
      <c r="Q5558" t="s">
        <v>759</v>
      </c>
      <c r="R5558" t="s">
        <v>759</v>
      </c>
      <c r="S5558" t="s">
        <v>757</v>
      </c>
      <c r="T5558" t="s">
        <v>757</v>
      </c>
      <c r="U5558" t="s">
        <v>757</v>
      </c>
      <c r="V5558" t="s">
        <v>773</v>
      </c>
      <c r="W5558" t="s">
        <v>773</v>
      </c>
      <c r="X5558" t="s">
        <v>26600</v>
      </c>
      <c r="Y5558" t="str">
        <f t="shared" si="1220"/>
        <v>febrero</v>
      </c>
      <c r="Z5558">
        <f>YEAR(BD_PONDERACIONES[[#This Row],[Fecha Ejecución del Ticket]])</f>
        <v>2023</v>
      </c>
      <c r="AA5558" t="str">
        <f t="shared" si="1221"/>
        <v>marzo</v>
      </c>
      <c r="AB5558">
        <f>YEAR(BD_PONDERACIONES[[#This Row],[Fecha de Inspección]])</f>
        <v>2023</v>
      </c>
      <c r="AC5558">
        <f t="shared" si="1222"/>
        <v>0.5</v>
      </c>
      <c r="AD5558">
        <f t="shared" si="1223"/>
        <v>0.5</v>
      </c>
      <c r="AE5558">
        <f t="shared" si="1224"/>
        <v>0.5</v>
      </c>
      <c r="AF5558">
        <f t="shared" si="1225"/>
        <v>0.5</v>
      </c>
      <c r="AG5558">
        <f t="shared" si="1226"/>
        <v>0.5</v>
      </c>
      <c r="AH5558">
        <f t="shared" si="1227"/>
        <v>0.5</v>
      </c>
      <c r="AI5558">
        <f t="shared" si="1228"/>
        <v>0.25</v>
      </c>
      <c r="AJ5558">
        <f t="shared" si="1229"/>
        <v>0.25</v>
      </c>
      <c r="AK5558">
        <f t="shared" si="1230"/>
        <v>0.5</v>
      </c>
      <c r="AL5558">
        <f t="shared" si="1231"/>
        <v>0</v>
      </c>
      <c r="AM5558">
        <f t="shared" si="1232"/>
        <v>0</v>
      </c>
      <c r="AN5558" s="6">
        <f t="shared" si="1233"/>
        <v>0.8</v>
      </c>
      <c r="AO5558" t="str">
        <f>VLOOKUP(BD_PONDERACIONES[[#This Row],[Comuna]],Tabla3[#All],2,0)</f>
        <v>Florida</v>
      </c>
    </row>
    <row r="5559" spans="1:41" x14ac:dyDescent="0.35">
      <c r="A5559" t="s">
        <v>26601</v>
      </c>
      <c r="B5559" t="s">
        <v>26602</v>
      </c>
      <c r="C5559" t="s">
        <v>26603</v>
      </c>
      <c r="D5559" s="5">
        <v>45008</v>
      </c>
      <c r="E5559" s="5">
        <v>44958</v>
      </c>
      <c r="F5559" t="s">
        <v>763</v>
      </c>
      <c r="G5559" t="s">
        <v>26604</v>
      </c>
      <c r="H5559" t="s">
        <v>755</v>
      </c>
      <c r="I5559" t="s">
        <v>26248</v>
      </c>
      <c r="J5559" t="s">
        <v>756</v>
      </c>
      <c r="K5559" t="s">
        <v>756</v>
      </c>
      <c r="L5559" t="s">
        <v>757</v>
      </c>
      <c r="M5559" t="s">
        <v>757</v>
      </c>
      <c r="N5559" t="s">
        <v>756</v>
      </c>
      <c r="O5559" t="s">
        <v>756</v>
      </c>
      <c r="P5559" t="s">
        <v>758</v>
      </c>
      <c r="Q5559" t="s">
        <v>759</v>
      </c>
      <c r="R5559" t="s">
        <v>759</v>
      </c>
      <c r="S5559" t="s">
        <v>757</v>
      </c>
      <c r="T5559" t="s">
        <v>757</v>
      </c>
      <c r="U5559" t="s">
        <v>757</v>
      </c>
      <c r="V5559" t="s">
        <v>756</v>
      </c>
      <c r="W5559" t="s">
        <v>756</v>
      </c>
      <c r="X5559" t="s">
        <v>26605</v>
      </c>
      <c r="Y5559" t="str">
        <f t="shared" si="1220"/>
        <v>febrero</v>
      </c>
      <c r="Z5559">
        <f>YEAR(BD_PONDERACIONES[[#This Row],[Fecha Ejecución del Ticket]])</f>
        <v>2023</v>
      </c>
      <c r="AA5559" t="str">
        <f t="shared" si="1221"/>
        <v>marzo</v>
      </c>
      <c r="AB5559">
        <f>YEAR(BD_PONDERACIONES[[#This Row],[Fecha de Inspección]])</f>
        <v>2023</v>
      </c>
      <c r="AC5559">
        <f t="shared" si="1222"/>
        <v>0.5</v>
      </c>
      <c r="AD5559">
        <f t="shared" si="1223"/>
        <v>0.5</v>
      </c>
      <c r="AE5559">
        <f t="shared" si="1224"/>
        <v>0.5</v>
      </c>
      <c r="AF5559">
        <f t="shared" si="1225"/>
        <v>0.5</v>
      </c>
      <c r="AG5559">
        <f t="shared" si="1226"/>
        <v>0.5</v>
      </c>
      <c r="AH5559">
        <f t="shared" si="1227"/>
        <v>0.5</v>
      </c>
      <c r="AI5559">
        <f t="shared" si="1228"/>
        <v>0.25</v>
      </c>
      <c r="AJ5559">
        <f t="shared" si="1229"/>
        <v>0.25</v>
      </c>
      <c r="AK5559">
        <f t="shared" si="1230"/>
        <v>0.5</v>
      </c>
      <c r="AL5559">
        <f t="shared" si="1231"/>
        <v>0.5</v>
      </c>
      <c r="AM5559">
        <f t="shared" si="1232"/>
        <v>0.5</v>
      </c>
      <c r="AN5559" s="6">
        <f t="shared" si="1233"/>
        <v>1</v>
      </c>
      <c r="AO5559" t="str">
        <f>VLOOKUP(BD_PONDERACIONES[[#This Row],[Comuna]],Tabla3[#All],2,0)</f>
        <v>Florida</v>
      </c>
    </row>
    <row r="5560" spans="1:41" x14ac:dyDescent="0.35">
      <c r="A5560" t="s">
        <v>26606</v>
      </c>
      <c r="B5560" t="s">
        <v>26607</v>
      </c>
      <c r="C5560" t="s">
        <v>26608</v>
      </c>
      <c r="D5560" s="5">
        <v>45008</v>
      </c>
      <c r="E5560" s="5">
        <v>44960</v>
      </c>
      <c r="F5560" t="s">
        <v>763</v>
      </c>
      <c r="G5560" t="s">
        <v>26609</v>
      </c>
      <c r="H5560" t="s">
        <v>755</v>
      </c>
      <c r="I5560" t="s">
        <v>26299</v>
      </c>
      <c r="J5560" t="s">
        <v>756</v>
      </c>
      <c r="K5560" t="s">
        <v>756</v>
      </c>
      <c r="L5560" t="s">
        <v>757</v>
      </c>
      <c r="M5560" t="s">
        <v>757</v>
      </c>
      <c r="N5560" t="s">
        <v>756</v>
      </c>
      <c r="O5560" t="s">
        <v>756</v>
      </c>
      <c r="P5560" t="s">
        <v>758</v>
      </c>
      <c r="Q5560" t="s">
        <v>759</v>
      </c>
      <c r="R5560" t="s">
        <v>759</v>
      </c>
      <c r="S5560" t="s">
        <v>757</v>
      </c>
      <c r="T5560" t="s">
        <v>757</v>
      </c>
      <c r="U5560" t="s">
        <v>757</v>
      </c>
      <c r="V5560" t="s">
        <v>756</v>
      </c>
      <c r="W5560" t="s">
        <v>768</v>
      </c>
      <c r="X5560" t="s">
        <v>26610</v>
      </c>
      <c r="Y5560" t="str">
        <f t="shared" si="1220"/>
        <v>febrero</v>
      </c>
      <c r="Z5560">
        <f>YEAR(BD_PONDERACIONES[[#This Row],[Fecha Ejecución del Ticket]])</f>
        <v>2023</v>
      </c>
      <c r="AA5560" t="str">
        <f t="shared" si="1221"/>
        <v>marzo</v>
      </c>
      <c r="AB5560">
        <f>YEAR(BD_PONDERACIONES[[#This Row],[Fecha de Inspección]])</f>
        <v>2023</v>
      </c>
      <c r="AC5560">
        <f t="shared" si="1222"/>
        <v>0.5</v>
      </c>
      <c r="AD5560">
        <f t="shared" si="1223"/>
        <v>0.5</v>
      </c>
      <c r="AE5560">
        <f t="shared" si="1224"/>
        <v>0.5</v>
      </c>
      <c r="AF5560">
        <f t="shared" si="1225"/>
        <v>0.5</v>
      </c>
      <c r="AG5560">
        <f t="shared" si="1226"/>
        <v>0.5</v>
      </c>
      <c r="AH5560">
        <f t="shared" si="1227"/>
        <v>0.5</v>
      </c>
      <c r="AI5560">
        <f t="shared" si="1228"/>
        <v>0.25</v>
      </c>
      <c r="AJ5560">
        <f t="shared" si="1229"/>
        <v>0.25</v>
      </c>
      <c r="AK5560">
        <f t="shared" si="1230"/>
        <v>0.5</v>
      </c>
      <c r="AL5560">
        <f t="shared" si="1231"/>
        <v>0.5</v>
      </c>
      <c r="AM5560">
        <f t="shared" si="1232"/>
        <v>0.17499999999999999</v>
      </c>
      <c r="AN5560" s="6">
        <f t="shared" si="1233"/>
        <v>0.93500000000000005</v>
      </c>
      <c r="AO5560" t="str">
        <f>VLOOKUP(BD_PONDERACIONES[[#This Row],[Comuna]],Tabla3[#All],2,0)</f>
        <v>Florida</v>
      </c>
    </row>
    <row r="5561" spans="1:41" x14ac:dyDescent="0.35">
      <c r="A5561" t="s">
        <v>26611</v>
      </c>
      <c r="B5561" t="s">
        <v>26612</v>
      </c>
      <c r="C5561" t="s">
        <v>26613</v>
      </c>
      <c r="D5561" s="5">
        <v>45008</v>
      </c>
      <c r="E5561" s="5">
        <v>44907</v>
      </c>
      <c r="F5561" t="s">
        <v>753</v>
      </c>
      <c r="G5561" t="s">
        <v>26614</v>
      </c>
      <c r="H5561" t="s">
        <v>3456</v>
      </c>
      <c r="I5561" t="s">
        <v>759</v>
      </c>
      <c r="J5561" t="s">
        <v>756</v>
      </c>
      <c r="K5561" t="s">
        <v>756</v>
      </c>
      <c r="L5561" t="s">
        <v>757</v>
      </c>
      <c r="M5561" t="s">
        <v>757</v>
      </c>
      <c r="N5561" t="s">
        <v>756</v>
      </c>
      <c r="O5561" t="s">
        <v>756</v>
      </c>
      <c r="P5561" t="s">
        <v>765</v>
      </c>
      <c r="Q5561" t="s">
        <v>759</v>
      </c>
      <c r="R5561" t="s">
        <v>759</v>
      </c>
      <c r="S5561" t="s">
        <v>756</v>
      </c>
      <c r="T5561" t="s">
        <v>756</v>
      </c>
      <c r="U5561" t="s">
        <v>756</v>
      </c>
      <c r="V5561" t="s">
        <v>756</v>
      </c>
      <c r="W5561" t="s">
        <v>756</v>
      </c>
      <c r="X5561" t="s">
        <v>9040</v>
      </c>
      <c r="Y5561" t="str">
        <f t="shared" si="1220"/>
        <v>diciembre</v>
      </c>
      <c r="Z5561">
        <f>YEAR(BD_PONDERACIONES[[#This Row],[Fecha Ejecución del Ticket]])</f>
        <v>2022</v>
      </c>
      <c r="AA5561" t="str">
        <f t="shared" si="1221"/>
        <v>marzo</v>
      </c>
      <c r="AB5561">
        <f>YEAR(BD_PONDERACIONES[[#This Row],[Fecha de Inspección]])</f>
        <v>2023</v>
      </c>
      <c r="AC5561">
        <f t="shared" si="1222"/>
        <v>0.5</v>
      </c>
      <c r="AD5561">
        <f t="shared" si="1223"/>
        <v>0.5</v>
      </c>
      <c r="AE5561">
        <f t="shared" si="1224"/>
        <v>0.5</v>
      </c>
      <c r="AF5561">
        <f t="shared" si="1225"/>
        <v>0.5</v>
      </c>
      <c r="AG5561">
        <f t="shared" si="1226"/>
        <v>0.5</v>
      </c>
      <c r="AH5561">
        <f t="shared" si="1227"/>
        <v>0.5</v>
      </c>
      <c r="AI5561">
        <f t="shared" si="1228"/>
        <v>0.25</v>
      </c>
      <c r="AJ5561">
        <f t="shared" si="1229"/>
        <v>0.25</v>
      </c>
      <c r="AK5561">
        <f t="shared" si="1230"/>
        <v>0.5</v>
      </c>
      <c r="AL5561">
        <f t="shared" si="1231"/>
        <v>0.5</v>
      </c>
      <c r="AM5561">
        <f t="shared" si="1232"/>
        <v>0.5</v>
      </c>
      <c r="AN5561" s="6">
        <f t="shared" si="1233"/>
        <v>1</v>
      </c>
      <c r="AO5561" t="str">
        <f>VLOOKUP(BD_PONDERACIONES[[#This Row],[Comuna]],Tabla3[#All],2,0)</f>
        <v>Cordillera</v>
      </c>
    </row>
    <row r="5562" spans="1:41" x14ac:dyDescent="0.35">
      <c r="A5562" t="s">
        <v>26615</v>
      </c>
      <c r="B5562" t="s">
        <v>26616</v>
      </c>
      <c r="C5562" t="s">
        <v>26617</v>
      </c>
      <c r="D5562" s="5">
        <v>45008</v>
      </c>
      <c r="E5562" s="5">
        <v>44988</v>
      </c>
      <c r="F5562" t="s">
        <v>753</v>
      </c>
      <c r="G5562" t="s">
        <v>26618</v>
      </c>
      <c r="H5562" t="s">
        <v>3456</v>
      </c>
      <c r="I5562" t="s">
        <v>26225</v>
      </c>
      <c r="J5562" t="s">
        <v>756</v>
      </c>
      <c r="K5562" t="s">
        <v>756</v>
      </c>
      <c r="L5562" t="s">
        <v>773</v>
      </c>
      <c r="M5562" t="s">
        <v>773</v>
      </c>
      <c r="N5562" t="s">
        <v>756</v>
      </c>
      <c r="O5562" t="s">
        <v>756</v>
      </c>
      <c r="P5562" t="s">
        <v>758</v>
      </c>
      <c r="Q5562" t="s">
        <v>759</v>
      </c>
      <c r="R5562" t="s">
        <v>759</v>
      </c>
      <c r="S5562" t="s">
        <v>757</v>
      </c>
      <c r="T5562" t="s">
        <v>757</v>
      </c>
      <c r="U5562" t="s">
        <v>757</v>
      </c>
      <c r="V5562" t="s">
        <v>756</v>
      </c>
      <c r="W5562" t="s">
        <v>756</v>
      </c>
      <c r="X5562" t="s">
        <v>26619</v>
      </c>
      <c r="Y5562" t="str">
        <f t="shared" si="1220"/>
        <v>marzo</v>
      </c>
      <c r="Z5562">
        <f>YEAR(BD_PONDERACIONES[[#This Row],[Fecha Ejecución del Ticket]])</f>
        <v>2023</v>
      </c>
      <c r="AA5562" t="str">
        <f t="shared" si="1221"/>
        <v>marzo</v>
      </c>
      <c r="AB5562">
        <f>YEAR(BD_PONDERACIONES[[#This Row],[Fecha de Inspección]])</f>
        <v>2023</v>
      </c>
      <c r="AC5562">
        <f t="shared" si="1222"/>
        <v>0.5</v>
      </c>
      <c r="AD5562">
        <f t="shared" si="1223"/>
        <v>0.5</v>
      </c>
      <c r="AE5562">
        <f t="shared" si="1224"/>
        <v>0</v>
      </c>
      <c r="AF5562">
        <f t="shared" si="1225"/>
        <v>0</v>
      </c>
      <c r="AG5562">
        <f t="shared" si="1226"/>
        <v>0.5</v>
      </c>
      <c r="AH5562">
        <f t="shared" si="1227"/>
        <v>0.5</v>
      </c>
      <c r="AI5562">
        <f t="shared" si="1228"/>
        <v>0.25</v>
      </c>
      <c r="AJ5562">
        <f t="shared" si="1229"/>
        <v>0.25</v>
      </c>
      <c r="AK5562">
        <f t="shared" si="1230"/>
        <v>0.5</v>
      </c>
      <c r="AL5562">
        <f t="shared" si="1231"/>
        <v>0.5</v>
      </c>
      <c r="AM5562">
        <f t="shared" si="1232"/>
        <v>0.5</v>
      </c>
      <c r="AN5562" s="6">
        <f t="shared" si="1233"/>
        <v>0.7</v>
      </c>
      <c r="AO5562" t="str">
        <f>VLOOKUP(BD_PONDERACIONES[[#This Row],[Comuna]],Tabla3[#All],2,0)</f>
        <v>Cordillera</v>
      </c>
    </row>
    <row r="5563" spans="1:41" x14ac:dyDescent="0.35">
      <c r="A5563" t="s">
        <v>26620</v>
      </c>
      <c r="B5563" t="s">
        <v>26621</v>
      </c>
      <c r="C5563" t="s">
        <v>26622</v>
      </c>
      <c r="D5563" s="5">
        <v>45008</v>
      </c>
      <c r="E5563" s="5">
        <v>44958</v>
      </c>
      <c r="F5563" t="s">
        <v>763</v>
      </c>
      <c r="G5563" t="s">
        <v>26623</v>
      </c>
      <c r="H5563" t="s">
        <v>755</v>
      </c>
      <c r="I5563" t="s">
        <v>26531</v>
      </c>
      <c r="J5563" t="s">
        <v>756</v>
      </c>
      <c r="K5563" t="s">
        <v>756</v>
      </c>
      <c r="L5563" t="s">
        <v>757</v>
      </c>
      <c r="M5563" t="s">
        <v>757</v>
      </c>
      <c r="N5563" t="s">
        <v>756</v>
      </c>
      <c r="O5563" t="s">
        <v>756</v>
      </c>
      <c r="P5563" t="s">
        <v>758</v>
      </c>
      <c r="Q5563" t="s">
        <v>759</v>
      </c>
      <c r="R5563" t="s">
        <v>759</v>
      </c>
      <c r="S5563" t="s">
        <v>757</v>
      </c>
      <c r="T5563" t="s">
        <v>757</v>
      </c>
      <c r="U5563" t="s">
        <v>757</v>
      </c>
      <c r="V5563" t="s">
        <v>756</v>
      </c>
      <c r="W5563" t="s">
        <v>756</v>
      </c>
      <c r="X5563" t="s">
        <v>26624</v>
      </c>
      <c r="Y5563" t="str">
        <f t="shared" si="1220"/>
        <v>febrero</v>
      </c>
      <c r="Z5563">
        <f>YEAR(BD_PONDERACIONES[[#This Row],[Fecha Ejecución del Ticket]])</f>
        <v>2023</v>
      </c>
      <c r="AA5563" t="str">
        <f t="shared" si="1221"/>
        <v>marzo</v>
      </c>
      <c r="AB5563">
        <f>YEAR(BD_PONDERACIONES[[#This Row],[Fecha de Inspección]])</f>
        <v>2023</v>
      </c>
      <c r="AC5563">
        <f t="shared" si="1222"/>
        <v>0.5</v>
      </c>
      <c r="AD5563">
        <f t="shared" si="1223"/>
        <v>0.5</v>
      </c>
      <c r="AE5563">
        <f t="shared" si="1224"/>
        <v>0.5</v>
      </c>
      <c r="AF5563">
        <f t="shared" si="1225"/>
        <v>0.5</v>
      </c>
      <c r="AG5563">
        <f t="shared" si="1226"/>
        <v>0.5</v>
      </c>
      <c r="AH5563">
        <f t="shared" si="1227"/>
        <v>0.5</v>
      </c>
      <c r="AI5563">
        <f t="shared" si="1228"/>
        <v>0.25</v>
      </c>
      <c r="AJ5563">
        <f t="shared" si="1229"/>
        <v>0.25</v>
      </c>
      <c r="AK5563">
        <f t="shared" si="1230"/>
        <v>0.5</v>
      </c>
      <c r="AL5563">
        <f t="shared" si="1231"/>
        <v>0.5</v>
      </c>
      <c r="AM5563">
        <f t="shared" si="1232"/>
        <v>0.5</v>
      </c>
      <c r="AN5563" s="6">
        <f t="shared" si="1233"/>
        <v>1</v>
      </c>
      <c r="AO5563" t="str">
        <f>VLOOKUP(BD_PONDERACIONES[[#This Row],[Comuna]],Tabla3[#All],2,0)</f>
        <v>Florida</v>
      </c>
    </row>
    <row r="5564" spans="1:41" x14ac:dyDescent="0.35">
      <c r="A5564" t="s">
        <v>26625</v>
      </c>
      <c r="B5564" t="s">
        <v>26626</v>
      </c>
      <c r="C5564" t="s">
        <v>26627</v>
      </c>
      <c r="D5564" s="5">
        <v>45008</v>
      </c>
      <c r="E5564" s="5">
        <v>44960</v>
      </c>
      <c r="F5564" t="s">
        <v>763</v>
      </c>
      <c r="G5564" t="s">
        <v>26628</v>
      </c>
      <c r="H5564" t="s">
        <v>755</v>
      </c>
      <c r="I5564" t="s">
        <v>26230</v>
      </c>
      <c r="J5564" t="s">
        <v>756</v>
      </c>
      <c r="K5564" t="s">
        <v>756</v>
      </c>
      <c r="L5564" t="s">
        <v>757</v>
      </c>
      <c r="M5564" t="s">
        <v>757</v>
      </c>
      <c r="N5564" t="s">
        <v>756</v>
      </c>
      <c r="O5564" t="s">
        <v>756</v>
      </c>
      <c r="P5564" t="s">
        <v>758</v>
      </c>
      <c r="Q5564" t="s">
        <v>759</v>
      </c>
      <c r="R5564" t="s">
        <v>759</v>
      </c>
      <c r="S5564" t="s">
        <v>757</v>
      </c>
      <c r="T5564" t="s">
        <v>757</v>
      </c>
      <c r="U5564" t="s">
        <v>757</v>
      </c>
      <c r="V5564" t="s">
        <v>756</v>
      </c>
      <c r="W5564" t="s">
        <v>756</v>
      </c>
      <c r="X5564" t="s">
        <v>26629</v>
      </c>
      <c r="Y5564" t="str">
        <f t="shared" si="1220"/>
        <v>febrero</v>
      </c>
      <c r="Z5564">
        <f>YEAR(BD_PONDERACIONES[[#This Row],[Fecha Ejecución del Ticket]])</f>
        <v>2023</v>
      </c>
      <c r="AA5564" t="str">
        <f t="shared" si="1221"/>
        <v>marzo</v>
      </c>
      <c r="AB5564">
        <f>YEAR(BD_PONDERACIONES[[#This Row],[Fecha de Inspección]])</f>
        <v>2023</v>
      </c>
      <c r="AC5564">
        <f t="shared" si="1222"/>
        <v>0.5</v>
      </c>
      <c r="AD5564">
        <f t="shared" si="1223"/>
        <v>0.5</v>
      </c>
      <c r="AE5564">
        <f t="shared" si="1224"/>
        <v>0.5</v>
      </c>
      <c r="AF5564">
        <f t="shared" si="1225"/>
        <v>0.5</v>
      </c>
      <c r="AG5564">
        <f t="shared" si="1226"/>
        <v>0.5</v>
      </c>
      <c r="AH5564">
        <f t="shared" si="1227"/>
        <v>0.5</v>
      </c>
      <c r="AI5564">
        <f t="shared" si="1228"/>
        <v>0.25</v>
      </c>
      <c r="AJ5564">
        <f t="shared" si="1229"/>
        <v>0.25</v>
      </c>
      <c r="AK5564">
        <f t="shared" si="1230"/>
        <v>0.5</v>
      </c>
      <c r="AL5564">
        <f t="shared" si="1231"/>
        <v>0.5</v>
      </c>
      <c r="AM5564">
        <f t="shared" si="1232"/>
        <v>0.5</v>
      </c>
      <c r="AN5564" s="6">
        <f t="shared" si="1233"/>
        <v>1</v>
      </c>
      <c r="AO5564" t="str">
        <f>VLOOKUP(BD_PONDERACIONES[[#This Row],[Comuna]],Tabla3[#All],2,0)</f>
        <v>Florida</v>
      </c>
    </row>
    <row r="5565" spans="1:41" x14ac:dyDescent="0.35">
      <c r="A5565" t="s">
        <v>26630</v>
      </c>
      <c r="B5565" t="s">
        <v>26631</v>
      </c>
      <c r="C5565" t="s">
        <v>26632</v>
      </c>
      <c r="D5565" s="5">
        <v>45008</v>
      </c>
      <c r="E5565" s="5">
        <v>44986</v>
      </c>
      <c r="F5565" t="s">
        <v>753</v>
      </c>
      <c r="G5565" t="s">
        <v>26633</v>
      </c>
      <c r="H5565" t="s">
        <v>3456</v>
      </c>
      <c r="I5565" t="s">
        <v>26634</v>
      </c>
      <c r="J5565" t="s">
        <v>756</v>
      </c>
      <c r="K5565" t="s">
        <v>756</v>
      </c>
      <c r="L5565" t="s">
        <v>757</v>
      </c>
      <c r="M5565" t="s">
        <v>757</v>
      </c>
      <c r="N5565" t="s">
        <v>756</v>
      </c>
      <c r="O5565" t="s">
        <v>756</v>
      </c>
      <c r="P5565" t="s">
        <v>765</v>
      </c>
      <c r="Q5565" t="s">
        <v>759</v>
      </c>
      <c r="R5565" t="s">
        <v>759</v>
      </c>
      <c r="S5565" t="s">
        <v>756</v>
      </c>
      <c r="T5565" t="s">
        <v>756</v>
      </c>
      <c r="U5565" t="s">
        <v>756</v>
      </c>
      <c r="V5565" t="s">
        <v>756</v>
      </c>
      <c r="W5565" t="s">
        <v>756</v>
      </c>
      <c r="X5565" t="s">
        <v>9524</v>
      </c>
      <c r="Y5565" t="str">
        <f t="shared" si="1220"/>
        <v>marzo</v>
      </c>
      <c r="Z5565">
        <f>YEAR(BD_PONDERACIONES[[#This Row],[Fecha Ejecución del Ticket]])</f>
        <v>2023</v>
      </c>
      <c r="AA5565" t="str">
        <f t="shared" si="1221"/>
        <v>marzo</v>
      </c>
      <c r="AB5565">
        <f>YEAR(BD_PONDERACIONES[[#This Row],[Fecha de Inspección]])</f>
        <v>2023</v>
      </c>
      <c r="AC5565">
        <f t="shared" si="1222"/>
        <v>0.5</v>
      </c>
      <c r="AD5565">
        <f t="shared" si="1223"/>
        <v>0.5</v>
      </c>
      <c r="AE5565">
        <f t="shared" si="1224"/>
        <v>0.5</v>
      </c>
      <c r="AF5565">
        <f t="shared" si="1225"/>
        <v>0.5</v>
      </c>
      <c r="AG5565">
        <f t="shared" si="1226"/>
        <v>0.5</v>
      </c>
      <c r="AH5565">
        <f t="shared" si="1227"/>
        <v>0.5</v>
      </c>
      <c r="AI5565">
        <f t="shared" si="1228"/>
        <v>0.25</v>
      </c>
      <c r="AJ5565">
        <f t="shared" si="1229"/>
        <v>0.25</v>
      </c>
      <c r="AK5565">
        <f t="shared" si="1230"/>
        <v>0.5</v>
      </c>
      <c r="AL5565">
        <f t="shared" si="1231"/>
        <v>0.5</v>
      </c>
      <c r="AM5565">
        <f t="shared" si="1232"/>
        <v>0.5</v>
      </c>
      <c r="AN5565" s="6">
        <f t="shared" si="1233"/>
        <v>1</v>
      </c>
      <c r="AO5565" t="str">
        <f>VLOOKUP(BD_PONDERACIONES[[#This Row],[Comuna]],Tabla3[#All],2,0)</f>
        <v>Cordillera</v>
      </c>
    </row>
    <row r="5566" spans="1:41" x14ac:dyDescent="0.35">
      <c r="A5566" t="s">
        <v>26635</v>
      </c>
      <c r="B5566" t="s">
        <v>26636</v>
      </c>
      <c r="C5566" t="s">
        <v>26637</v>
      </c>
      <c r="D5566" s="5">
        <v>45008</v>
      </c>
      <c r="E5566" s="5">
        <v>44995</v>
      </c>
      <c r="F5566" t="s">
        <v>753</v>
      </c>
      <c r="G5566" t="s">
        <v>26638</v>
      </c>
      <c r="H5566" t="s">
        <v>3456</v>
      </c>
      <c r="I5566" t="s">
        <v>26639</v>
      </c>
      <c r="J5566" t="s">
        <v>756</v>
      </c>
      <c r="K5566" t="s">
        <v>756</v>
      </c>
      <c r="L5566" t="s">
        <v>757</v>
      </c>
      <c r="M5566" t="s">
        <v>757</v>
      </c>
      <c r="N5566" t="s">
        <v>756</v>
      </c>
      <c r="O5566" t="s">
        <v>756</v>
      </c>
      <c r="P5566" t="s">
        <v>758</v>
      </c>
      <c r="Q5566" t="s">
        <v>759</v>
      </c>
      <c r="R5566" t="s">
        <v>759</v>
      </c>
      <c r="S5566" t="s">
        <v>757</v>
      </c>
      <c r="T5566" t="s">
        <v>757</v>
      </c>
      <c r="U5566" t="s">
        <v>757</v>
      </c>
      <c r="V5566" t="s">
        <v>756</v>
      </c>
      <c r="W5566" t="s">
        <v>756</v>
      </c>
      <c r="X5566" t="s">
        <v>22721</v>
      </c>
      <c r="Y5566" t="str">
        <f t="shared" si="1220"/>
        <v>marzo</v>
      </c>
      <c r="Z5566">
        <f>YEAR(BD_PONDERACIONES[[#This Row],[Fecha Ejecución del Ticket]])</f>
        <v>2023</v>
      </c>
      <c r="AA5566" t="str">
        <f t="shared" si="1221"/>
        <v>marzo</v>
      </c>
      <c r="AB5566">
        <f>YEAR(BD_PONDERACIONES[[#This Row],[Fecha de Inspección]])</f>
        <v>2023</v>
      </c>
      <c r="AC5566">
        <f t="shared" si="1222"/>
        <v>0.5</v>
      </c>
      <c r="AD5566">
        <f t="shared" si="1223"/>
        <v>0.5</v>
      </c>
      <c r="AE5566">
        <f t="shared" si="1224"/>
        <v>0.5</v>
      </c>
      <c r="AF5566">
        <f t="shared" si="1225"/>
        <v>0.5</v>
      </c>
      <c r="AG5566">
        <f t="shared" si="1226"/>
        <v>0.5</v>
      </c>
      <c r="AH5566">
        <f t="shared" si="1227"/>
        <v>0.5</v>
      </c>
      <c r="AI5566">
        <f t="shared" si="1228"/>
        <v>0.25</v>
      </c>
      <c r="AJ5566">
        <f t="shared" si="1229"/>
        <v>0.25</v>
      </c>
      <c r="AK5566">
        <f t="shared" si="1230"/>
        <v>0.5</v>
      </c>
      <c r="AL5566">
        <f t="shared" si="1231"/>
        <v>0.5</v>
      </c>
      <c r="AM5566">
        <f t="shared" si="1232"/>
        <v>0.5</v>
      </c>
      <c r="AN5566" s="6">
        <f t="shared" si="1233"/>
        <v>1</v>
      </c>
      <c r="AO5566" t="str">
        <f>VLOOKUP(BD_PONDERACIONES[[#This Row],[Comuna]],Tabla3[#All],2,0)</f>
        <v>Cordillera</v>
      </c>
    </row>
    <row r="5567" spans="1:41" x14ac:dyDescent="0.35">
      <c r="A5567" t="s">
        <v>26640</v>
      </c>
      <c r="B5567" t="s">
        <v>26641</v>
      </c>
      <c r="C5567" t="s">
        <v>26642</v>
      </c>
      <c r="D5567" s="5">
        <v>45008</v>
      </c>
      <c r="E5567" s="5">
        <v>44960</v>
      </c>
      <c r="F5567" t="s">
        <v>763</v>
      </c>
      <c r="G5567" t="s">
        <v>26643</v>
      </c>
      <c r="H5567" t="s">
        <v>755</v>
      </c>
      <c r="I5567" t="s">
        <v>26131</v>
      </c>
      <c r="J5567" t="s">
        <v>756</v>
      </c>
      <c r="K5567" t="s">
        <v>756</v>
      </c>
      <c r="L5567" t="s">
        <v>757</v>
      </c>
      <c r="M5567" t="s">
        <v>757</v>
      </c>
      <c r="N5567" t="s">
        <v>756</v>
      </c>
      <c r="O5567" t="s">
        <v>756</v>
      </c>
      <c r="P5567" t="s">
        <v>758</v>
      </c>
      <c r="Q5567" t="s">
        <v>759</v>
      </c>
      <c r="R5567" t="s">
        <v>759</v>
      </c>
      <c r="S5567" t="s">
        <v>757</v>
      </c>
      <c r="T5567" t="s">
        <v>757</v>
      </c>
      <c r="U5567" t="s">
        <v>757</v>
      </c>
      <c r="V5567" t="s">
        <v>756</v>
      </c>
      <c r="W5567" t="s">
        <v>756</v>
      </c>
      <c r="X5567" t="s">
        <v>3864</v>
      </c>
      <c r="Y5567" t="str">
        <f t="shared" si="1220"/>
        <v>febrero</v>
      </c>
      <c r="Z5567">
        <f>YEAR(BD_PONDERACIONES[[#This Row],[Fecha Ejecución del Ticket]])</f>
        <v>2023</v>
      </c>
      <c r="AA5567" t="str">
        <f t="shared" si="1221"/>
        <v>marzo</v>
      </c>
      <c r="AB5567">
        <f>YEAR(BD_PONDERACIONES[[#This Row],[Fecha de Inspección]])</f>
        <v>2023</v>
      </c>
      <c r="AC5567">
        <f t="shared" si="1222"/>
        <v>0.5</v>
      </c>
      <c r="AD5567">
        <f t="shared" si="1223"/>
        <v>0.5</v>
      </c>
      <c r="AE5567">
        <f t="shared" si="1224"/>
        <v>0.5</v>
      </c>
      <c r="AF5567">
        <f t="shared" si="1225"/>
        <v>0.5</v>
      </c>
      <c r="AG5567">
        <f t="shared" si="1226"/>
        <v>0.5</v>
      </c>
      <c r="AH5567">
        <f t="shared" si="1227"/>
        <v>0.5</v>
      </c>
      <c r="AI5567">
        <f t="shared" si="1228"/>
        <v>0.25</v>
      </c>
      <c r="AJ5567">
        <f t="shared" si="1229"/>
        <v>0.25</v>
      </c>
      <c r="AK5567">
        <f t="shared" si="1230"/>
        <v>0.5</v>
      </c>
      <c r="AL5567">
        <f t="shared" si="1231"/>
        <v>0.5</v>
      </c>
      <c r="AM5567">
        <f t="shared" si="1232"/>
        <v>0.5</v>
      </c>
      <c r="AN5567" s="6">
        <f t="shared" si="1233"/>
        <v>1</v>
      </c>
      <c r="AO5567" t="str">
        <f>VLOOKUP(BD_PONDERACIONES[[#This Row],[Comuna]],Tabla3[#All],2,0)</f>
        <v>Florida</v>
      </c>
    </row>
    <row r="5568" spans="1:41" x14ac:dyDescent="0.35">
      <c r="A5568" t="s">
        <v>26644</v>
      </c>
      <c r="B5568" t="s">
        <v>26645</v>
      </c>
      <c r="C5568" t="s">
        <v>26646</v>
      </c>
      <c r="D5568" s="5">
        <v>45008</v>
      </c>
      <c r="E5568" s="5">
        <v>44959</v>
      </c>
      <c r="F5568" t="s">
        <v>763</v>
      </c>
      <c r="G5568" t="s">
        <v>26647</v>
      </c>
      <c r="H5568" t="s">
        <v>755</v>
      </c>
      <c r="I5568" t="s">
        <v>26474</v>
      </c>
      <c r="J5568" t="s">
        <v>756</v>
      </c>
      <c r="K5568" t="s">
        <v>756</v>
      </c>
      <c r="L5568" t="s">
        <v>757</v>
      </c>
      <c r="M5568" t="s">
        <v>757</v>
      </c>
      <c r="N5568" t="s">
        <v>756</v>
      </c>
      <c r="O5568" t="s">
        <v>756</v>
      </c>
      <c r="P5568" t="s">
        <v>758</v>
      </c>
      <c r="Q5568" t="s">
        <v>759</v>
      </c>
      <c r="R5568" t="s">
        <v>759</v>
      </c>
      <c r="S5568" t="s">
        <v>757</v>
      </c>
      <c r="T5568" t="s">
        <v>757</v>
      </c>
      <c r="U5568" t="s">
        <v>757</v>
      </c>
      <c r="V5568" t="s">
        <v>756</v>
      </c>
      <c r="W5568" t="s">
        <v>756</v>
      </c>
      <c r="X5568" t="s">
        <v>804</v>
      </c>
      <c r="Y5568" t="str">
        <f t="shared" si="1220"/>
        <v>febrero</v>
      </c>
      <c r="Z5568">
        <f>YEAR(BD_PONDERACIONES[[#This Row],[Fecha Ejecución del Ticket]])</f>
        <v>2023</v>
      </c>
      <c r="AA5568" t="str">
        <f t="shared" si="1221"/>
        <v>marzo</v>
      </c>
      <c r="AB5568">
        <f>YEAR(BD_PONDERACIONES[[#This Row],[Fecha de Inspección]])</f>
        <v>2023</v>
      </c>
      <c r="AC5568">
        <f t="shared" si="1222"/>
        <v>0.5</v>
      </c>
      <c r="AD5568">
        <f t="shared" si="1223"/>
        <v>0.5</v>
      </c>
      <c r="AE5568">
        <f t="shared" si="1224"/>
        <v>0.5</v>
      </c>
      <c r="AF5568">
        <f t="shared" si="1225"/>
        <v>0.5</v>
      </c>
      <c r="AG5568">
        <f t="shared" si="1226"/>
        <v>0.5</v>
      </c>
      <c r="AH5568">
        <f t="shared" si="1227"/>
        <v>0.5</v>
      </c>
      <c r="AI5568">
        <f t="shared" si="1228"/>
        <v>0.25</v>
      </c>
      <c r="AJ5568">
        <f t="shared" si="1229"/>
        <v>0.25</v>
      </c>
      <c r="AK5568">
        <f t="shared" si="1230"/>
        <v>0.5</v>
      </c>
      <c r="AL5568">
        <f t="shared" si="1231"/>
        <v>0.5</v>
      </c>
      <c r="AM5568">
        <f t="shared" si="1232"/>
        <v>0.5</v>
      </c>
      <c r="AN5568" s="6">
        <f t="shared" si="1233"/>
        <v>1</v>
      </c>
      <c r="AO5568" t="str">
        <f>VLOOKUP(BD_PONDERACIONES[[#This Row],[Comuna]],Tabla3[#All],2,0)</f>
        <v>Florida</v>
      </c>
    </row>
    <row r="5569" spans="1:41" x14ac:dyDescent="0.35">
      <c r="A5569" t="s">
        <v>26648</v>
      </c>
      <c r="B5569" t="s">
        <v>26649</v>
      </c>
      <c r="C5569" t="s">
        <v>26650</v>
      </c>
      <c r="D5569" s="5">
        <v>45008</v>
      </c>
      <c r="E5569" s="5">
        <v>44987</v>
      </c>
      <c r="F5569" t="s">
        <v>763</v>
      </c>
      <c r="G5569" t="s">
        <v>26651</v>
      </c>
      <c r="H5569" t="s">
        <v>755</v>
      </c>
      <c r="I5569" t="s">
        <v>26322</v>
      </c>
      <c r="J5569" t="s">
        <v>756</v>
      </c>
      <c r="K5569" t="s">
        <v>756</v>
      </c>
      <c r="L5569" t="s">
        <v>757</v>
      </c>
      <c r="M5569" t="s">
        <v>757</v>
      </c>
      <c r="N5569" t="s">
        <v>756</v>
      </c>
      <c r="O5569" t="s">
        <v>756</v>
      </c>
      <c r="P5569" t="s">
        <v>758</v>
      </c>
      <c r="Q5569" t="s">
        <v>759</v>
      </c>
      <c r="R5569" t="s">
        <v>759</v>
      </c>
      <c r="S5569" t="s">
        <v>757</v>
      </c>
      <c r="T5569" t="s">
        <v>757</v>
      </c>
      <c r="U5569" t="s">
        <v>757</v>
      </c>
      <c r="V5569" t="s">
        <v>756</v>
      </c>
      <c r="W5569" t="s">
        <v>756</v>
      </c>
      <c r="X5569" t="s">
        <v>1712</v>
      </c>
      <c r="Y5569" t="str">
        <f t="shared" si="1220"/>
        <v>marzo</v>
      </c>
      <c r="Z5569">
        <f>YEAR(BD_PONDERACIONES[[#This Row],[Fecha Ejecución del Ticket]])</f>
        <v>2023</v>
      </c>
      <c r="AA5569" t="str">
        <f t="shared" si="1221"/>
        <v>marzo</v>
      </c>
      <c r="AB5569">
        <f>YEAR(BD_PONDERACIONES[[#This Row],[Fecha de Inspección]])</f>
        <v>2023</v>
      </c>
      <c r="AC5569">
        <f t="shared" si="1222"/>
        <v>0.5</v>
      </c>
      <c r="AD5569">
        <f t="shared" si="1223"/>
        <v>0.5</v>
      </c>
      <c r="AE5569">
        <f t="shared" si="1224"/>
        <v>0.5</v>
      </c>
      <c r="AF5569">
        <f t="shared" si="1225"/>
        <v>0.5</v>
      </c>
      <c r="AG5569">
        <f t="shared" si="1226"/>
        <v>0.5</v>
      </c>
      <c r="AH5569">
        <f t="shared" si="1227"/>
        <v>0.5</v>
      </c>
      <c r="AI5569">
        <f t="shared" si="1228"/>
        <v>0.25</v>
      </c>
      <c r="AJ5569">
        <f t="shared" si="1229"/>
        <v>0.25</v>
      </c>
      <c r="AK5569">
        <f t="shared" si="1230"/>
        <v>0.5</v>
      </c>
      <c r="AL5569">
        <f t="shared" si="1231"/>
        <v>0.5</v>
      </c>
      <c r="AM5569">
        <f t="shared" si="1232"/>
        <v>0.5</v>
      </c>
      <c r="AN5569" s="6">
        <f t="shared" si="1233"/>
        <v>1</v>
      </c>
      <c r="AO5569" t="str">
        <f>VLOOKUP(BD_PONDERACIONES[[#This Row],[Comuna]],Tabla3[#All],2,0)</f>
        <v>Florida</v>
      </c>
    </row>
    <row r="5570" spans="1:41" x14ac:dyDescent="0.35">
      <c r="A5570" t="s">
        <v>26652</v>
      </c>
      <c r="B5570" t="s">
        <v>26653</v>
      </c>
      <c r="C5570" t="s">
        <v>26654</v>
      </c>
      <c r="D5570" s="5">
        <v>45008</v>
      </c>
      <c r="E5570" s="5">
        <v>44960</v>
      </c>
      <c r="F5570" t="s">
        <v>763</v>
      </c>
      <c r="G5570" t="s">
        <v>26655</v>
      </c>
      <c r="H5570" t="s">
        <v>755</v>
      </c>
      <c r="I5570" t="s">
        <v>26289</v>
      </c>
      <c r="J5570" t="s">
        <v>756</v>
      </c>
      <c r="K5570" t="s">
        <v>756</v>
      </c>
      <c r="L5570" t="s">
        <v>757</v>
      </c>
      <c r="M5570" t="s">
        <v>757</v>
      </c>
      <c r="N5570" t="s">
        <v>756</v>
      </c>
      <c r="O5570" t="s">
        <v>756</v>
      </c>
      <c r="P5570" t="s">
        <v>758</v>
      </c>
      <c r="Q5570" t="s">
        <v>759</v>
      </c>
      <c r="R5570" t="s">
        <v>759</v>
      </c>
      <c r="S5570" t="s">
        <v>757</v>
      </c>
      <c r="T5570" t="s">
        <v>757</v>
      </c>
      <c r="U5570" t="s">
        <v>757</v>
      </c>
      <c r="V5570" t="s">
        <v>756</v>
      </c>
      <c r="W5570" t="s">
        <v>756</v>
      </c>
      <c r="X5570" t="s">
        <v>26656</v>
      </c>
      <c r="Y5570" t="str">
        <f t="shared" si="1220"/>
        <v>febrero</v>
      </c>
      <c r="Z5570">
        <f>YEAR(BD_PONDERACIONES[[#This Row],[Fecha Ejecución del Ticket]])</f>
        <v>2023</v>
      </c>
      <c r="AA5570" t="str">
        <f t="shared" si="1221"/>
        <v>marzo</v>
      </c>
      <c r="AB5570">
        <f>YEAR(BD_PONDERACIONES[[#This Row],[Fecha de Inspección]])</f>
        <v>2023</v>
      </c>
      <c r="AC5570">
        <f t="shared" si="1222"/>
        <v>0.5</v>
      </c>
      <c r="AD5570">
        <f t="shared" si="1223"/>
        <v>0.5</v>
      </c>
      <c r="AE5570">
        <f t="shared" si="1224"/>
        <v>0.5</v>
      </c>
      <c r="AF5570">
        <f t="shared" si="1225"/>
        <v>0.5</v>
      </c>
      <c r="AG5570">
        <f t="shared" si="1226"/>
        <v>0.5</v>
      </c>
      <c r="AH5570">
        <f t="shared" si="1227"/>
        <v>0.5</v>
      </c>
      <c r="AI5570">
        <f t="shared" si="1228"/>
        <v>0.25</v>
      </c>
      <c r="AJ5570">
        <f t="shared" si="1229"/>
        <v>0.25</v>
      </c>
      <c r="AK5570">
        <f t="shared" si="1230"/>
        <v>0.5</v>
      </c>
      <c r="AL5570">
        <f t="shared" si="1231"/>
        <v>0.5</v>
      </c>
      <c r="AM5570">
        <f t="shared" si="1232"/>
        <v>0.5</v>
      </c>
      <c r="AN5570" s="6">
        <f t="shared" si="1233"/>
        <v>1</v>
      </c>
      <c r="AO5570" t="str">
        <f>VLOOKUP(BD_PONDERACIONES[[#This Row],[Comuna]],Tabla3[#All],2,0)</f>
        <v>Florida</v>
      </c>
    </row>
    <row r="5571" spans="1:41" x14ac:dyDescent="0.35">
      <c r="A5571" t="s">
        <v>26657</v>
      </c>
      <c r="B5571" t="s">
        <v>26658</v>
      </c>
      <c r="C5571" t="s">
        <v>26659</v>
      </c>
      <c r="D5571" s="5">
        <v>45007</v>
      </c>
      <c r="E5571" s="5">
        <v>44902</v>
      </c>
      <c r="F5571" t="s">
        <v>753</v>
      </c>
      <c r="G5571" t="s">
        <v>26660</v>
      </c>
      <c r="H5571" t="s">
        <v>3456</v>
      </c>
      <c r="I5571" t="s">
        <v>759</v>
      </c>
      <c r="J5571" t="s">
        <v>756</v>
      </c>
      <c r="K5571" t="s">
        <v>756</v>
      </c>
      <c r="L5571" t="s">
        <v>757</v>
      </c>
      <c r="M5571" t="s">
        <v>757</v>
      </c>
      <c r="N5571" t="s">
        <v>756</v>
      </c>
      <c r="O5571" t="s">
        <v>756</v>
      </c>
      <c r="P5571" t="s">
        <v>758</v>
      </c>
      <c r="Q5571" t="s">
        <v>759</v>
      </c>
      <c r="R5571" t="s">
        <v>759</v>
      </c>
      <c r="S5571" t="s">
        <v>757</v>
      </c>
      <c r="T5571" t="s">
        <v>757</v>
      </c>
      <c r="U5571" t="s">
        <v>757</v>
      </c>
      <c r="V5571" t="s">
        <v>904</v>
      </c>
      <c r="W5571" t="s">
        <v>756</v>
      </c>
      <c r="X5571" t="s">
        <v>26661</v>
      </c>
      <c r="Y5571" t="str">
        <f t="shared" si="1220"/>
        <v>diciembre</v>
      </c>
      <c r="Z5571">
        <f>YEAR(BD_PONDERACIONES[[#This Row],[Fecha Ejecución del Ticket]])</f>
        <v>2022</v>
      </c>
      <c r="AA5571" t="str">
        <f t="shared" si="1221"/>
        <v>marzo</v>
      </c>
      <c r="AB5571">
        <f>YEAR(BD_PONDERACIONES[[#This Row],[Fecha de Inspección]])</f>
        <v>2023</v>
      </c>
      <c r="AC5571">
        <f t="shared" si="1222"/>
        <v>0.5</v>
      </c>
      <c r="AD5571">
        <f t="shared" si="1223"/>
        <v>0.5</v>
      </c>
      <c r="AE5571">
        <f t="shared" si="1224"/>
        <v>0.5</v>
      </c>
      <c r="AF5571">
        <f t="shared" si="1225"/>
        <v>0.5</v>
      </c>
      <c r="AG5571">
        <f t="shared" si="1226"/>
        <v>0.5</v>
      </c>
      <c r="AH5571">
        <f t="shared" si="1227"/>
        <v>0.5</v>
      </c>
      <c r="AI5571">
        <f t="shared" si="1228"/>
        <v>0.25</v>
      </c>
      <c r="AJ5571">
        <f t="shared" si="1229"/>
        <v>0.25</v>
      </c>
      <c r="AK5571">
        <f t="shared" si="1230"/>
        <v>0.5</v>
      </c>
      <c r="AL5571">
        <f t="shared" si="1231"/>
        <v>0.32500000000000001</v>
      </c>
      <c r="AM5571">
        <f t="shared" si="1232"/>
        <v>0.5</v>
      </c>
      <c r="AN5571" s="6">
        <f t="shared" si="1233"/>
        <v>0.96500000000000008</v>
      </c>
      <c r="AO5571" t="str">
        <f>VLOOKUP(BD_PONDERACIONES[[#This Row],[Comuna]],Tabla3[#All],2,0)</f>
        <v>Cordillera</v>
      </c>
    </row>
    <row r="5572" spans="1:41" x14ac:dyDescent="0.35">
      <c r="A5572" t="s">
        <v>26662</v>
      </c>
      <c r="B5572" t="s">
        <v>26663</v>
      </c>
      <c r="C5572" t="s">
        <v>26664</v>
      </c>
      <c r="D5572" s="5">
        <v>45007</v>
      </c>
      <c r="E5572" s="5">
        <v>44914</v>
      </c>
      <c r="F5572" t="s">
        <v>753</v>
      </c>
      <c r="G5572" t="s">
        <v>26665</v>
      </c>
      <c r="H5572" t="s">
        <v>3456</v>
      </c>
      <c r="I5572" t="s">
        <v>759</v>
      </c>
      <c r="J5572" t="s">
        <v>756</v>
      </c>
      <c r="K5572" t="s">
        <v>756</v>
      </c>
      <c r="L5572" t="s">
        <v>757</v>
      </c>
      <c r="M5572" t="s">
        <v>757</v>
      </c>
      <c r="N5572" t="s">
        <v>756</v>
      </c>
      <c r="O5572" t="s">
        <v>756</v>
      </c>
      <c r="P5572" t="s">
        <v>758</v>
      </c>
      <c r="Q5572" t="s">
        <v>759</v>
      </c>
      <c r="R5572" t="s">
        <v>759</v>
      </c>
      <c r="S5572" t="s">
        <v>757</v>
      </c>
      <c r="T5572" t="s">
        <v>757</v>
      </c>
      <c r="U5572" t="s">
        <v>757</v>
      </c>
      <c r="V5572" t="s">
        <v>756</v>
      </c>
      <c r="W5572" t="s">
        <v>756</v>
      </c>
      <c r="X5572" t="s">
        <v>26666</v>
      </c>
      <c r="Y5572" t="str">
        <f t="shared" si="1220"/>
        <v>diciembre</v>
      </c>
      <c r="Z5572">
        <f>YEAR(BD_PONDERACIONES[[#This Row],[Fecha Ejecución del Ticket]])</f>
        <v>2022</v>
      </c>
      <c r="AA5572" t="str">
        <f t="shared" si="1221"/>
        <v>marzo</v>
      </c>
      <c r="AB5572">
        <f>YEAR(BD_PONDERACIONES[[#This Row],[Fecha de Inspección]])</f>
        <v>2023</v>
      </c>
      <c r="AC5572">
        <f t="shared" si="1222"/>
        <v>0.5</v>
      </c>
      <c r="AD5572">
        <f t="shared" si="1223"/>
        <v>0.5</v>
      </c>
      <c r="AE5572">
        <f t="shared" si="1224"/>
        <v>0.5</v>
      </c>
      <c r="AF5572">
        <f t="shared" si="1225"/>
        <v>0.5</v>
      </c>
      <c r="AG5572">
        <f t="shared" si="1226"/>
        <v>0.5</v>
      </c>
      <c r="AH5572">
        <f t="shared" si="1227"/>
        <v>0.5</v>
      </c>
      <c r="AI5572">
        <f t="shared" si="1228"/>
        <v>0.25</v>
      </c>
      <c r="AJ5572">
        <f t="shared" si="1229"/>
        <v>0.25</v>
      </c>
      <c r="AK5572">
        <f t="shared" si="1230"/>
        <v>0.5</v>
      </c>
      <c r="AL5572">
        <f t="shared" si="1231"/>
        <v>0.5</v>
      </c>
      <c r="AM5572">
        <f t="shared" si="1232"/>
        <v>0.5</v>
      </c>
      <c r="AN5572" s="6">
        <f t="shared" si="1233"/>
        <v>1</v>
      </c>
      <c r="AO5572" t="str">
        <f>VLOOKUP(BD_PONDERACIONES[[#This Row],[Comuna]],Tabla3[#All],2,0)</f>
        <v>Cordillera</v>
      </c>
    </row>
    <row r="5573" spans="1:41" x14ac:dyDescent="0.35">
      <c r="A5573" t="s">
        <v>26667</v>
      </c>
      <c r="B5573" t="s">
        <v>26668</v>
      </c>
      <c r="C5573" t="s">
        <v>26669</v>
      </c>
      <c r="D5573" s="5">
        <v>45007</v>
      </c>
      <c r="E5573" s="5">
        <v>44902</v>
      </c>
      <c r="F5573" t="s">
        <v>753</v>
      </c>
      <c r="G5573" t="s">
        <v>26670</v>
      </c>
      <c r="H5573" t="s">
        <v>3456</v>
      </c>
      <c r="I5573" t="s">
        <v>759</v>
      </c>
      <c r="J5573" t="s">
        <v>756</v>
      </c>
      <c r="K5573" t="s">
        <v>756</v>
      </c>
      <c r="L5573" t="s">
        <v>757</v>
      </c>
      <c r="M5573" t="s">
        <v>757</v>
      </c>
      <c r="N5573" t="s">
        <v>756</v>
      </c>
      <c r="O5573" t="s">
        <v>756</v>
      </c>
      <c r="P5573" t="s">
        <v>765</v>
      </c>
      <c r="Q5573" t="s">
        <v>759</v>
      </c>
      <c r="R5573" t="s">
        <v>759</v>
      </c>
      <c r="S5573" t="s">
        <v>756</v>
      </c>
      <c r="T5573" t="s">
        <v>756</v>
      </c>
      <c r="U5573" t="s">
        <v>756</v>
      </c>
      <c r="V5573" t="s">
        <v>756</v>
      </c>
      <c r="W5573" t="s">
        <v>756</v>
      </c>
      <c r="X5573" t="s">
        <v>26671</v>
      </c>
      <c r="Y5573" t="str">
        <f t="shared" si="1220"/>
        <v>diciembre</v>
      </c>
      <c r="Z5573">
        <f>YEAR(BD_PONDERACIONES[[#This Row],[Fecha Ejecución del Ticket]])</f>
        <v>2022</v>
      </c>
      <c r="AA5573" t="str">
        <f t="shared" si="1221"/>
        <v>marzo</v>
      </c>
      <c r="AB5573">
        <f>YEAR(BD_PONDERACIONES[[#This Row],[Fecha de Inspección]])</f>
        <v>2023</v>
      </c>
      <c r="AC5573">
        <f t="shared" si="1222"/>
        <v>0.5</v>
      </c>
      <c r="AD5573">
        <f t="shared" si="1223"/>
        <v>0.5</v>
      </c>
      <c r="AE5573">
        <f t="shared" si="1224"/>
        <v>0.5</v>
      </c>
      <c r="AF5573">
        <f t="shared" si="1225"/>
        <v>0.5</v>
      </c>
      <c r="AG5573">
        <f t="shared" si="1226"/>
        <v>0.5</v>
      </c>
      <c r="AH5573">
        <f t="shared" si="1227"/>
        <v>0.5</v>
      </c>
      <c r="AI5573">
        <f t="shared" si="1228"/>
        <v>0.25</v>
      </c>
      <c r="AJ5573">
        <f t="shared" si="1229"/>
        <v>0.25</v>
      </c>
      <c r="AK5573">
        <f t="shared" si="1230"/>
        <v>0.5</v>
      </c>
      <c r="AL5573">
        <f t="shared" si="1231"/>
        <v>0.5</v>
      </c>
      <c r="AM5573">
        <f t="shared" si="1232"/>
        <v>0.5</v>
      </c>
      <c r="AN5573" s="6">
        <f t="shared" si="1233"/>
        <v>1</v>
      </c>
      <c r="AO5573" t="str">
        <f>VLOOKUP(BD_PONDERACIONES[[#This Row],[Comuna]],Tabla3[#All],2,0)</f>
        <v>Cordillera</v>
      </c>
    </row>
    <row r="5574" spans="1:41" x14ac:dyDescent="0.35">
      <c r="A5574" t="s">
        <v>26672</v>
      </c>
      <c r="B5574" t="s">
        <v>26673</v>
      </c>
      <c r="C5574" t="s">
        <v>26674</v>
      </c>
      <c r="D5574" s="5">
        <v>45007</v>
      </c>
      <c r="E5574" s="5">
        <v>44995</v>
      </c>
      <c r="F5574" t="s">
        <v>763</v>
      </c>
      <c r="G5574" t="s">
        <v>26675</v>
      </c>
      <c r="H5574" t="s">
        <v>3800</v>
      </c>
      <c r="I5574" t="s">
        <v>26676</v>
      </c>
      <c r="J5574" t="s">
        <v>756</v>
      </c>
      <c r="K5574" t="s">
        <v>756</v>
      </c>
      <c r="L5574" t="s">
        <v>757</v>
      </c>
      <c r="M5574" t="s">
        <v>757</v>
      </c>
      <c r="N5574" t="s">
        <v>756</v>
      </c>
      <c r="O5574" t="s">
        <v>756</v>
      </c>
      <c r="P5574" t="s">
        <v>758</v>
      </c>
      <c r="Q5574" t="s">
        <v>759</v>
      </c>
      <c r="R5574" t="s">
        <v>759</v>
      </c>
      <c r="S5574" t="s">
        <v>757</v>
      </c>
      <c r="T5574" t="s">
        <v>757</v>
      </c>
      <c r="U5574" t="s">
        <v>757</v>
      </c>
      <c r="V5574" t="s">
        <v>756</v>
      </c>
      <c r="W5574" t="s">
        <v>756</v>
      </c>
      <c r="X5574" t="s">
        <v>804</v>
      </c>
      <c r="Y5574" t="str">
        <f t="shared" si="1220"/>
        <v>marzo</v>
      </c>
      <c r="Z5574">
        <f>YEAR(BD_PONDERACIONES[[#This Row],[Fecha Ejecución del Ticket]])</f>
        <v>2023</v>
      </c>
      <c r="AA5574" t="str">
        <f t="shared" si="1221"/>
        <v>marzo</v>
      </c>
      <c r="AB5574">
        <f>YEAR(BD_PONDERACIONES[[#This Row],[Fecha de Inspección]])</f>
        <v>2023</v>
      </c>
      <c r="AC5574">
        <f t="shared" si="1222"/>
        <v>0.5</v>
      </c>
      <c r="AD5574">
        <f t="shared" si="1223"/>
        <v>0.5</v>
      </c>
      <c r="AE5574">
        <f t="shared" si="1224"/>
        <v>0.5</v>
      </c>
      <c r="AF5574">
        <f t="shared" si="1225"/>
        <v>0.5</v>
      </c>
      <c r="AG5574">
        <f t="shared" si="1226"/>
        <v>0.5</v>
      </c>
      <c r="AH5574">
        <f t="shared" si="1227"/>
        <v>0.5</v>
      </c>
      <c r="AI5574">
        <f t="shared" si="1228"/>
        <v>0.25</v>
      </c>
      <c r="AJ5574">
        <f t="shared" si="1229"/>
        <v>0.25</v>
      </c>
      <c r="AK5574">
        <f t="shared" si="1230"/>
        <v>0.5</v>
      </c>
      <c r="AL5574">
        <f t="shared" si="1231"/>
        <v>0.5</v>
      </c>
      <c r="AM5574">
        <f t="shared" si="1232"/>
        <v>0.5</v>
      </c>
      <c r="AN5574" s="6">
        <f t="shared" si="1233"/>
        <v>1</v>
      </c>
      <c r="AO5574" t="str">
        <f>VLOOKUP(BD_PONDERACIONES[[#This Row],[Comuna]],Tabla3[#All],2,0)</f>
        <v>Cordillera</v>
      </c>
    </row>
    <row r="5575" spans="1:41" x14ac:dyDescent="0.35">
      <c r="A5575" t="s">
        <v>26677</v>
      </c>
      <c r="B5575" t="s">
        <v>26678</v>
      </c>
      <c r="C5575" t="s">
        <v>26679</v>
      </c>
      <c r="D5575" s="5">
        <v>45007</v>
      </c>
      <c r="E5575" s="5">
        <v>44902</v>
      </c>
      <c r="F5575" t="s">
        <v>753</v>
      </c>
      <c r="G5575" t="s">
        <v>26680</v>
      </c>
      <c r="H5575" t="s">
        <v>3456</v>
      </c>
      <c r="I5575" t="s">
        <v>759</v>
      </c>
      <c r="J5575" t="s">
        <v>756</v>
      </c>
      <c r="K5575" t="s">
        <v>756</v>
      </c>
      <c r="L5575" t="s">
        <v>757</v>
      </c>
      <c r="M5575" t="s">
        <v>757</v>
      </c>
      <c r="N5575" t="s">
        <v>756</v>
      </c>
      <c r="O5575" t="s">
        <v>756</v>
      </c>
      <c r="P5575" t="s">
        <v>758</v>
      </c>
      <c r="Q5575" t="s">
        <v>759</v>
      </c>
      <c r="R5575" t="s">
        <v>759</v>
      </c>
      <c r="S5575" t="s">
        <v>757</v>
      </c>
      <c r="T5575" t="s">
        <v>757</v>
      </c>
      <c r="U5575" t="s">
        <v>757</v>
      </c>
      <c r="V5575" t="s">
        <v>756</v>
      </c>
      <c r="W5575" t="s">
        <v>756</v>
      </c>
      <c r="X5575" t="s">
        <v>9040</v>
      </c>
      <c r="Y5575" t="str">
        <f t="shared" si="1220"/>
        <v>diciembre</v>
      </c>
      <c r="Z5575">
        <f>YEAR(BD_PONDERACIONES[[#This Row],[Fecha Ejecución del Ticket]])</f>
        <v>2022</v>
      </c>
      <c r="AA5575" t="str">
        <f t="shared" si="1221"/>
        <v>marzo</v>
      </c>
      <c r="AB5575">
        <f>YEAR(BD_PONDERACIONES[[#This Row],[Fecha de Inspección]])</f>
        <v>2023</v>
      </c>
      <c r="AC5575">
        <f t="shared" si="1222"/>
        <v>0.5</v>
      </c>
      <c r="AD5575">
        <f t="shared" si="1223"/>
        <v>0.5</v>
      </c>
      <c r="AE5575">
        <f t="shared" si="1224"/>
        <v>0.5</v>
      </c>
      <c r="AF5575">
        <f t="shared" si="1225"/>
        <v>0.5</v>
      </c>
      <c r="AG5575">
        <f t="shared" si="1226"/>
        <v>0.5</v>
      </c>
      <c r="AH5575">
        <f t="shared" si="1227"/>
        <v>0.5</v>
      </c>
      <c r="AI5575">
        <f t="shared" si="1228"/>
        <v>0.25</v>
      </c>
      <c r="AJ5575">
        <f t="shared" si="1229"/>
        <v>0.25</v>
      </c>
      <c r="AK5575">
        <f t="shared" si="1230"/>
        <v>0.5</v>
      </c>
      <c r="AL5575">
        <f t="shared" si="1231"/>
        <v>0.5</v>
      </c>
      <c r="AM5575">
        <f t="shared" si="1232"/>
        <v>0.5</v>
      </c>
      <c r="AN5575" s="6">
        <f t="shared" si="1233"/>
        <v>1</v>
      </c>
      <c r="AO5575" t="str">
        <f>VLOOKUP(BD_PONDERACIONES[[#This Row],[Comuna]],Tabla3[#All],2,0)</f>
        <v>Cordillera</v>
      </c>
    </row>
    <row r="5576" spans="1:41" x14ac:dyDescent="0.35">
      <c r="A5576" t="s">
        <v>26681</v>
      </c>
      <c r="B5576" t="s">
        <v>26682</v>
      </c>
      <c r="C5576" t="s">
        <v>26683</v>
      </c>
      <c r="D5576" s="5">
        <v>45007</v>
      </c>
      <c r="E5576" s="5">
        <v>44986</v>
      </c>
      <c r="F5576" t="s">
        <v>753</v>
      </c>
      <c r="G5576" t="s">
        <v>26684</v>
      </c>
      <c r="H5576" t="s">
        <v>3456</v>
      </c>
      <c r="I5576" t="s">
        <v>26634</v>
      </c>
      <c r="J5576" t="s">
        <v>756</v>
      </c>
      <c r="K5576" t="s">
        <v>756</v>
      </c>
      <c r="L5576" t="s">
        <v>757</v>
      </c>
      <c r="M5576" t="s">
        <v>757</v>
      </c>
      <c r="N5576" t="s">
        <v>756</v>
      </c>
      <c r="O5576" t="s">
        <v>756</v>
      </c>
      <c r="P5576" t="s">
        <v>758</v>
      </c>
      <c r="Q5576" t="s">
        <v>759</v>
      </c>
      <c r="R5576" t="s">
        <v>759</v>
      </c>
      <c r="S5576" t="s">
        <v>757</v>
      </c>
      <c r="T5576" t="s">
        <v>757</v>
      </c>
      <c r="U5576" t="s">
        <v>757</v>
      </c>
      <c r="V5576" t="s">
        <v>756</v>
      </c>
      <c r="W5576" t="s">
        <v>756</v>
      </c>
      <c r="X5576" t="s">
        <v>26685</v>
      </c>
      <c r="Y5576" t="str">
        <f t="shared" si="1220"/>
        <v>marzo</v>
      </c>
      <c r="Z5576">
        <f>YEAR(BD_PONDERACIONES[[#This Row],[Fecha Ejecución del Ticket]])</f>
        <v>2023</v>
      </c>
      <c r="AA5576" t="str">
        <f t="shared" si="1221"/>
        <v>marzo</v>
      </c>
      <c r="AB5576">
        <f>YEAR(BD_PONDERACIONES[[#This Row],[Fecha de Inspección]])</f>
        <v>2023</v>
      </c>
      <c r="AC5576">
        <f t="shared" si="1222"/>
        <v>0.5</v>
      </c>
      <c r="AD5576">
        <f t="shared" si="1223"/>
        <v>0.5</v>
      </c>
      <c r="AE5576">
        <f t="shared" si="1224"/>
        <v>0.5</v>
      </c>
      <c r="AF5576">
        <f t="shared" si="1225"/>
        <v>0.5</v>
      </c>
      <c r="AG5576">
        <f t="shared" si="1226"/>
        <v>0.5</v>
      </c>
      <c r="AH5576">
        <f t="shared" si="1227"/>
        <v>0.5</v>
      </c>
      <c r="AI5576">
        <f t="shared" si="1228"/>
        <v>0.25</v>
      </c>
      <c r="AJ5576">
        <f t="shared" si="1229"/>
        <v>0.25</v>
      </c>
      <c r="AK5576">
        <f t="shared" si="1230"/>
        <v>0.5</v>
      </c>
      <c r="AL5576">
        <f t="shared" si="1231"/>
        <v>0.5</v>
      </c>
      <c r="AM5576">
        <f t="shared" si="1232"/>
        <v>0.5</v>
      </c>
      <c r="AN5576" s="6">
        <f t="shared" si="1233"/>
        <v>1</v>
      </c>
      <c r="AO5576" t="str">
        <f>VLOOKUP(BD_PONDERACIONES[[#This Row],[Comuna]],Tabla3[#All],2,0)</f>
        <v>Cordillera</v>
      </c>
    </row>
    <row r="5577" spans="1:41" x14ac:dyDescent="0.35">
      <c r="A5577" t="s">
        <v>26686</v>
      </c>
      <c r="B5577" t="s">
        <v>26687</v>
      </c>
      <c r="C5577" t="s">
        <v>26688</v>
      </c>
      <c r="D5577" s="5">
        <v>45007</v>
      </c>
      <c r="E5577" s="5">
        <v>44993</v>
      </c>
      <c r="F5577" t="s">
        <v>753</v>
      </c>
      <c r="G5577" t="s">
        <v>26689</v>
      </c>
      <c r="H5577" t="s">
        <v>3456</v>
      </c>
      <c r="I5577" t="s">
        <v>26214</v>
      </c>
      <c r="J5577" t="s">
        <v>756</v>
      </c>
      <c r="K5577" t="s">
        <v>756</v>
      </c>
      <c r="L5577" t="s">
        <v>757</v>
      </c>
      <c r="M5577" t="s">
        <v>757</v>
      </c>
      <c r="N5577" t="s">
        <v>756</v>
      </c>
      <c r="O5577" t="s">
        <v>756</v>
      </c>
      <c r="P5577" t="s">
        <v>758</v>
      </c>
      <c r="Q5577" t="s">
        <v>759</v>
      </c>
      <c r="R5577" t="s">
        <v>759</v>
      </c>
      <c r="S5577" t="s">
        <v>757</v>
      </c>
      <c r="T5577" t="s">
        <v>757</v>
      </c>
      <c r="U5577" t="s">
        <v>757</v>
      </c>
      <c r="V5577" t="s">
        <v>768</v>
      </c>
      <c r="W5577" t="s">
        <v>756</v>
      </c>
      <c r="X5577" t="s">
        <v>8238</v>
      </c>
      <c r="Y5577" t="str">
        <f t="shared" si="1220"/>
        <v>marzo</v>
      </c>
      <c r="Z5577">
        <f>YEAR(BD_PONDERACIONES[[#This Row],[Fecha Ejecución del Ticket]])</f>
        <v>2023</v>
      </c>
      <c r="AA5577" t="str">
        <f t="shared" si="1221"/>
        <v>marzo</v>
      </c>
      <c r="AB5577">
        <f>YEAR(BD_PONDERACIONES[[#This Row],[Fecha de Inspección]])</f>
        <v>2023</v>
      </c>
      <c r="AC5577">
        <f t="shared" si="1222"/>
        <v>0.5</v>
      </c>
      <c r="AD5577">
        <f t="shared" si="1223"/>
        <v>0.5</v>
      </c>
      <c r="AE5577">
        <f t="shared" si="1224"/>
        <v>0.5</v>
      </c>
      <c r="AF5577">
        <f t="shared" si="1225"/>
        <v>0.5</v>
      </c>
      <c r="AG5577">
        <f t="shared" si="1226"/>
        <v>0.5</v>
      </c>
      <c r="AH5577">
        <f t="shared" si="1227"/>
        <v>0.5</v>
      </c>
      <c r="AI5577">
        <f t="shared" si="1228"/>
        <v>0.25</v>
      </c>
      <c r="AJ5577">
        <f t="shared" si="1229"/>
        <v>0.25</v>
      </c>
      <c r="AK5577">
        <f t="shared" si="1230"/>
        <v>0.5</v>
      </c>
      <c r="AL5577">
        <f t="shared" si="1231"/>
        <v>0.17499999999999999</v>
      </c>
      <c r="AM5577">
        <f t="shared" si="1232"/>
        <v>0.5</v>
      </c>
      <c r="AN5577" s="6">
        <f t="shared" si="1233"/>
        <v>0.93500000000000005</v>
      </c>
      <c r="AO5577" t="str">
        <f>VLOOKUP(BD_PONDERACIONES[[#This Row],[Comuna]],Tabla3[#All],2,0)</f>
        <v>Cordillera</v>
      </c>
    </row>
    <row r="5578" spans="1:41" x14ac:dyDescent="0.35">
      <c r="A5578" t="s">
        <v>26690</v>
      </c>
      <c r="B5578" t="s">
        <v>26691</v>
      </c>
      <c r="C5578" t="s">
        <v>26692</v>
      </c>
      <c r="D5578" s="5">
        <v>45007</v>
      </c>
      <c r="E5578" s="5">
        <v>44989</v>
      </c>
      <c r="F5578" t="s">
        <v>763</v>
      </c>
      <c r="G5578" t="s">
        <v>26693</v>
      </c>
      <c r="H5578" t="s">
        <v>3800</v>
      </c>
      <c r="I5578" t="s">
        <v>26639</v>
      </c>
      <c r="J5578" t="s">
        <v>756</v>
      </c>
      <c r="K5578" t="s">
        <v>756</v>
      </c>
      <c r="L5578" t="s">
        <v>757</v>
      </c>
      <c r="M5578" t="s">
        <v>757</v>
      </c>
      <c r="N5578" t="s">
        <v>756</v>
      </c>
      <c r="O5578" t="s">
        <v>756</v>
      </c>
      <c r="P5578" t="s">
        <v>758</v>
      </c>
      <c r="Q5578" t="s">
        <v>759</v>
      </c>
      <c r="R5578" t="s">
        <v>759</v>
      </c>
      <c r="S5578" t="s">
        <v>757</v>
      </c>
      <c r="T5578" t="s">
        <v>757</v>
      </c>
      <c r="U5578" t="s">
        <v>757</v>
      </c>
      <c r="V5578" t="s">
        <v>757</v>
      </c>
      <c r="W5578" t="s">
        <v>1342</v>
      </c>
      <c r="X5578" t="s">
        <v>26694</v>
      </c>
      <c r="Y5578" t="str">
        <f t="shared" si="1220"/>
        <v>marzo</v>
      </c>
      <c r="Z5578">
        <f>YEAR(BD_PONDERACIONES[[#This Row],[Fecha Ejecución del Ticket]])</f>
        <v>2023</v>
      </c>
      <c r="AA5578" t="str">
        <f t="shared" si="1221"/>
        <v>marzo</v>
      </c>
      <c r="AB5578">
        <f>YEAR(BD_PONDERACIONES[[#This Row],[Fecha de Inspección]])</f>
        <v>2023</v>
      </c>
      <c r="AC5578">
        <f t="shared" si="1222"/>
        <v>0.5</v>
      </c>
      <c r="AD5578">
        <f t="shared" si="1223"/>
        <v>0.5</v>
      </c>
      <c r="AE5578">
        <f t="shared" si="1224"/>
        <v>0.5</v>
      </c>
      <c r="AF5578">
        <f t="shared" si="1225"/>
        <v>0.5</v>
      </c>
      <c r="AG5578">
        <f t="shared" si="1226"/>
        <v>0.5</v>
      </c>
      <c r="AH5578">
        <f t="shared" si="1227"/>
        <v>0.5</v>
      </c>
      <c r="AI5578">
        <f t="shared" si="1228"/>
        <v>0.25</v>
      </c>
      <c r="AJ5578">
        <f t="shared" si="1229"/>
        <v>0.25</v>
      </c>
      <c r="AK5578">
        <f t="shared" si="1230"/>
        <v>0.5</v>
      </c>
      <c r="AL5578">
        <f t="shared" si="1231"/>
        <v>0.5</v>
      </c>
      <c r="AM5578">
        <f t="shared" si="1232"/>
        <v>0</v>
      </c>
      <c r="AN5578" s="6">
        <f t="shared" si="1233"/>
        <v>0.9</v>
      </c>
      <c r="AO5578" t="str">
        <f>VLOOKUP(BD_PONDERACIONES[[#This Row],[Comuna]],Tabla3[#All],2,0)</f>
        <v>Cordillera</v>
      </c>
    </row>
    <row r="5579" spans="1:41" x14ac:dyDescent="0.35">
      <c r="A5579" t="s">
        <v>26695</v>
      </c>
      <c r="B5579" t="s">
        <v>26696</v>
      </c>
      <c r="C5579" t="s">
        <v>26697</v>
      </c>
      <c r="D5579" s="5">
        <v>45007</v>
      </c>
      <c r="E5579" s="5">
        <v>44989</v>
      </c>
      <c r="F5579" t="s">
        <v>763</v>
      </c>
      <c r="G5579" t="s">
        <v>26698</v>
      </c>
      <c r="H5579" t="s">
        <v>3800</v>
      </c>
      <c r="I5579" t="s">
        <v>26699</v>
      </c>
      <c r="J5579" t="s">
        <v>756</v>
      </c>
      <c r="K5579" t="s">
        <v>756</v>
      </c>
      <c r="L5579" t="s">
        <v>757</v>
      </c>
      <c r="M5579" t="s">
        <v>757</v>
      </c>
      <c r="N5579" t="s">
        <v>756</v>
      </c>
      <c r="O5579" t="s">
        <v>756</v>
      </c>
      <c r="P5579" t="s">
        <v>758</v>
      </c>
      <c r="Q5579" t="s">
        <v>759</v>
      </c>
      <c r="R5579" t="s">
        <v>759</v>
      </c>
      <c r="S5579" t="s">
        <v>757</v>
      </c>
      <c r="T5579" t="s">
        <v>757</v>
      </c>
      <c r="U5579" t="s">
        <v>757</v>
      </c>
      <c r="V5579" t="s">
        <v>756</v>
      </c>
      <c r="W5579" t="s">
        <v>756</v>
      </c>
      <c r="X5579" t="s">
        <v>26700</v>
      </c>
      <c r="Y5579" t="str">
        <f t="shared" si="1220"/>
        <v>marzo</v>
      </c>
      <c r="Z5579">
        <f>YEAR(BD_PONDERACIONES[[#This Row],[Fecha Ejecución del Ticket]])</f>
        <v>2023</v>
      </c>
      <c r="AA5579" t="str">
        <f t="shared" si="1221"/>
        <v>marzo</v>
      </c>
      <c r="AB5579">
        <f>YEAR(BD_PONDERACIONES[[#This Row],[Fecha de Inspección]])</f>
        <v>2023</v>
      </c>
      <c r="AC5579">
        <f t="shared" si="1222"/>
        <v>0.5</v>
      </c>
      <c r="AD5579">
        <f t="shared" si="1223"/>
        <v>0.5</v>
      </c>
      <c r="AE5579">
        <f t="shared" si="1224"/>
        <v>0.5</v>
      </c>
      <c r="AF5579">
        <f t="shared" si="1225"/>
        <v>0.5</v>
      </c>
      <c r="AG5579">
        <f t="shared" si="1226"/>
        <v>0.5</v>
      </c>
      <c r="AH5579">
        <f t="shared" si="1227"/>
        <v>0.5</v>
      </c>
      <c r="AI5579">
        <f t="shared" si="1228"/>
        <v>0.25</v>
      </c>
      <c r="AJ5579">
        <f t="shared" si="1229"/>
        <v>0.25</v>
      </c>
      <c r="AK5579">
        <f t="shared" si="1230"/>
        <v>0.5</v>
      </c>
      <c r="AL5579">
        <f t="shared" si="1231"/>
        <v>0.5</v>
      </c>
      <c r="AM5579">
        <f t="shared" si="1232"/>
        <v>0.5</v>
      </c>
      <c r="AN5579" s="6">
        <f t="shared" si="1233"/>
        <v>1</v>
      </c>
      <c r="AO5579" t="str">
        <f>VLOOKUP(BD_PONDERACIONES[[#This Row],[Comuna]],Tabla3[#All],2,0)</f>
        <v>Cordillera</v>
      </c>
    </row>
    <row r="5580" spans="1:41" x14ac:dyDescent="0.35">
      <c r="A5580" t="s">
        <v>26701</v>
      </c>
      <c r="B5580" t="s">
        <v>26702</v>
      </c>
      <c r="C5580" t="s">
        <v>26703</v>
      </c>
      <c r="D5580" s="5">
        <v>45007</v>
      </c>
      <c r="E5580" s="5">
        <v>44907</v>
      </c>
      <c r="F5580" t="s">
        <v>753</v>
      </c>
      <c r="G5580" t="s">
        <v>26704</v>
      </c>
      <c r="H5580" t="s">
        <v>3456</v>
      </c>
      <c r="I5580" t="s">
        <v>759</v>
      </c>
      <c r="J5580" t="s">
        <v>756</v>
      </c>
      <c r="K5580" t="s">
        <v>756</v>
      </c>
      <c r="L5580" t="s">
        <v>773</v>
      </c>
      <c r="M5580" t="s">
        <v>773</v>
      </c>
      <c r="N5580" t="s">
        <v>756</v>
      </c>
      <c r="O5580" t="s">
        <v>756</v>
      </c>
      <c r="P5580" t="s">
        <v>765</v>
      </c>
      <c r="Q5580" t="s">
        <v>26705</v>
      </c>
      <c r="R5580" t="s">
        <v>759</v>
      </c>
      <c r="S5580" t="s">
        <v>756</v>
      </c>
      <c r="T5580" t="s">
        <v>756</v>
      </c>
      <c r="U5580" t="s">
        <v>756</v>
      </c>
      <c r="V5580" t="s">
        <v>756</v>
      </c>
      <c r="W5580" t="s">
        <v>756</v>
      </c>
      <c r="X5580" t="s">
        <v>26706</v>
      </c>
      <c r="Y5580" t="str">
        <f t="shared" si="1220"/>
        <v>diciembre</v>
      </c>
      <c r="Z5580">
        <f>YEAR(BD_PONDERACIONES[[#This Row],[Fecha Ejecución del Ticket]])</f>
        <v>2022</v>
      </c>
      <c r="AA5580" t="str">
        <f t="shared" si="1221"/>
        <v>marzo</v>
      </c>
      <c r="AB5580">
        <f>YEAR(BD_PONDERACIONES[[#This Row],[Fecha de Inspección]])</f>
        <v>2023</v>
      </c>
      <c r="AC5580">
        <f t="shared" si="1222"/>
        <v>0.5</v>
      </c>
      <c r="AD5580">
        <f t="shared" si="1223"/>
        <v>0.5</v>
      </c>
      <c r="AE5580">
        <f t="shared" si="1224"/>
        <v>0</v>
      </c>
      <c r="AF5580">
        <f t="shared" si="1225"/>
        <v>0</v>
      </c>
      <c r="AG5580">
        <f t="shared" si="1226"/>
        <v>0.5</v>
      </c>
      <c r="AH5580">
        <f t="shared" si="1227"/>
        <v>0.5</v>
      </c>
      <c r="AI5580">
        <f t="shared" si="1228"/>
        <v>0.25</v>
      </c>
      <c r="AJ5580">
        <f t="shared" si="1229"/>
        <v>0.25</v>
      </c>
      <c r="AK5580">
        <f t="shared" si="1230"/>
        <v>0.5</v>
      </c>
      <c r="AL5580">
        <f t="shared" si="1231"/>
        <v>0.5</v>
      </c>
      <c r="AM5580">
        <f t="shared" si="1232"/>
        <v>0.5</v>
      </c>
      <c r="AN5580" s="6">
        <f t="shared" si="1233"/>
        <v>0.7</v>
      </c>
      <c r="AO5580" t="str">
        <f>VLOOKUP(BD_PONDERACIONES[[#This Row],[Comuna]],Tabla3[#All],2,0)</f>
        <v>Cordillera</v>
      </c>
    </row>
    <row r="5581" spans="1:41" x14ac:dyDescent="0.35">
      <c r="A5581" t="s">
        <v>26707</v>
      </c>
      <c r="B5581" t="s">
        <v>26708</v>
      </c>
      <c r="C5581" t="s">
        <v>26709</v>
      </c>
      <c r="D5581" s="5">
        <v>45007</v>
      </c>
      <c r="E5581" s="5">
        <v>44995</v>
      </c>
      <c r="F5581" t="s">
        <v>753</v>
      </c>
      <c r="G5581" t="s">
        <v>10786</v>
      </c>
      <c r="H5581" t="s">
        <v>3456</v>
      </c>
      <c r="I5581" t="s">
        <v>26710</v>
      </c>
      <c r="J5581" t="s">
        <v>756</v>
      </c>
      <c r="K5581" t="s">
        <v>756</v>
      </c>
      <c r="L5581" t="s">
        <v>773</v>
      </c>
      <c r="M5581" t="s">
        <v>773</v>
      </c>
      <c r="N5581" t="s">
        <v>756</v>
      </c>
      <c r="O5581" t="s">
        <v>756</v>
      </c>
      <c r="P5581" t="s">
        <v>758</v>
      </c>
      <c r="Q5581" t="s">
        <v>759</v>
      </c>
      <c r="R5581" t="s">
        <v>759</v>
      </c>
      <c r="S5581" t="s">
        <v>757</v>
      </c>
      <c r="T5581" t="s">
        <v>757</v>
      </c>
      <c r="U5581" t="s">
        <v>757</v>
      </c>
      <c r="V5581" t="s">
        <v>756</v>
      </c>
      <c r="W5581" t="s">
        <v>756</v>
      </c>
      <c r="X5581" t="s">
        <v>26711</v>
      </c>
      <c r="Y5581" t="str">
        <f t="shared" si="1220"/>
        <v>marzo</v>
      </c>
      <c r="Z5581">
        <f>YEAR(BD_PONDERACIONES[[#This Row],[Fecha Ejecución del Ticket]])</f>
        <v>2023</v>
      </c>
      <c r="AA5581" t="str">
        <f t="shared" si="1221"/>
        <v>marzo</v>
      </c>
      <c r="AB5581">
        <f>YEAR(BD_PONDERACIONES[[#This Row],[Fecha de Inspección]])</f>
        <v>2023</v>
      </c>
      <c r="AC5581">
        <f t="shared" si="1222"/>
        <v>0.5</v>
      </c>
      <c r="AD5581">
        <f t="shared" si="1223"/>
        <v>0.5</v>
      </c>
      <c r="AE5581">
        <f t="shared" si="1224"/>
        <v>0</v>
      </c>
      <c r="AF5581">
        <f t="shared" si="1225"/>
        <v>0</v>
      </c>
      <c r="AG5581">
        <f t="shared" si="1226"/>
        <v>0.5</v>
      </c>
      <c r="AH5581">
        <f t="shared" si="1227"/>
        <v>0.5</v>
      </c>
      <c r="AI5581">
        <f t="shared" si="1228"/>
        <v>0.25</v>
      </c>
      <c r="AJ5581">
        <f t="shared" si="1229"/>
        <v>0.25</v>
      </c>
      <c r="AK5581">
        <f t="shared" si="1230"/>
        <v>0.5</v>
      </c>
      <c r="AL5581">
        <f t="shared" si="1231"/>
        <v>0.5</v>
      </c>
      <c r="AM5581">
        <f t="shared" si="1232"/>
        <v>0.5</v>
      </c>
      <c r="AN5581" s="6">
        <f t="shared" si="1233"/>
        <v>0.7</v>
      </c>
      <c r="AO5581" t="str">
        <f>VLOOKUP(BD_PONDERACIONES[[#This Row],[Comuna]],Tabla3[#All],2,0)</f>
        <v>Cordillera</v>
      </c>
    </row>
    <row r="5582" spans="1:41" x14ac:dyDescent="0.35">
      <c r="A5582" t="s">
        <v>26712</v>
      </c>
      <c r="B5582" t="s">
        <v>26713</v>
      </c>
      <c r="C5582" t="s">
        <v>26714</v>
      </c>
      <c r="D5582" s="5">
        <v>45007</v>
      </c>
      <c r="E5582" s="5">
        <v>44995</v>
      </c>
      <c r="F5582" t="s">
        <v>753</v>
      </c>
      <c r="G5582" t="s">
        <v>26715</v>
      </c>
      <c r="H5582" t="s">
        <v>3456</v>
      </c>
      <c r="I5582" t="s">
        <v>26225</v>
      </c>
      <c r="J5582" t="s">
        <v>756</v>
      </c>
      <c r="K5582" t="s">
        <v>756</v>
      </c>
      <c r="L5582" t="s">
        <v>757</v>
      </c>
      <c r="M5582" t="s">
        <v>757</v>
      </c>
      <c r="N5582" t="s">
        <v>756</v>
      </c>
      <c r="O5582" t="s">
        <v>756</v>
      </c>
      <c r="P5582" t="s">
        <v>758</v>
      </c>
      <c r="Q5582" t="s">
        <v>759</v>
      </c>
      <c r="R5582" t="s">
        <v>759</v>
      </c>
      <c r="S5582" t="s">
        <v>757</v>
      </c>
      <c r="T5582" t="s">
        <v>757</v>
      </c>
      <c r="U5582" t="s">
        <v>757</v>
      </c>
      <c r="V5582" t="s">
        <v>756</v>
      </c>
      <c r="W5582" t="s">
        <v>756</v>
      </c>
      <c r="X5582" t="s">
        <v>26716</v>
      </c>
      <c r="Y5582" t="str">
        <f t="shared" si="1220"/>
        <v>marzo</v>
      </c>
      <c r="Z5582">
        <f>YEAR(BD_PONDERACIONES[[#This Row],[Fecha Ejecución del Ticket]])</f>
        <v>2023</v>
      </c>
      <c r="AA5582" t="str">
        <f t="shared" si="1221"/>
        <v>marzo</v>
      </c>
      <c r="AB5582">
        <f>YEAR(BD_PONDERACIONES[[#This Row],[Fecha de Inspección]])</f>
        <v>2023</v>
      </c>
      <c r="AC5582">
        <f t="shared" si="1222"/>
        <v>0.5</v>
      </c>
      <c r="AD5582">
        <f t="shared" si="1223"/>
        <v>0.5</v>
      </c>
      <c r="AE5582">
        <f t="shared" si="1224"/>
        <v>0.5</v>
      </c>
      <c r="AF5582">
        <f t="shared" si="1225"/>
        <v>0.5</v>
      </c>
      <c r="AG5582">
        <f t="shared" si="1226"/>
        <v>0.5</v>
      </c>
      <c r="AH5582">
        <f t="shared" si="1227"/>
        <v>0.5</v>
      </c>
      <c r="AI5582">
        <f t="shared" si="1228"/>
        <v>0.25</v>
      </c>
      <c r="AJ5582">
        <f t="shared" si="1229"/>
        <v>0.25</v>
      </c>
      <c r="AK5582">
        <f t="shared" si="1230"/>
        <v>0.5</v>
      </c>
      <c r="AL5582">
        <f t="shared" si="1231"/>
        <v>0.5</v>
      </c>
      <c r="AM5582">
        <f t="shared" si="1232"/>
        <v>0.5</v>
      </c>
      <c r="AN5582" s="6">
        <f t="shared" si="1233"/>
        <v>1</v>
      </c>
      <c r="AO5582" t="str">
        <f>VLOOKUP(BD_PONDERACIONES[[#This Row],[Comuna]],Tabla3[#All],2,0)</f>
        <v>Cordillera</v>
      </c>
    </row>
    <row r="5583" spans="1:41" x14ac:dyDescent="0.35">
      <c r="A5583" t="s">
        <v>26717</v>
      </c>
      <c r="B5583" t="s">
        <v>26718</v>
      </c>
      <c r="C5583" t="s">
        <v>26719</v>
      </c>
      <c r="D5583" s="5">
        <v>45007</v>
      </c>
      <c r="E5583" s="5">
        <v>44998</v>
      </c>
      <c r="F5583" t="s">
        <v>763</v>
      </c>
      <c r="G5583" t="s">
        <v>26720</v>
      </c>
      <c r="H5583" t="s">
        <v>1886</v>
      </c>
      <c r="I5583" t="s">
        <v>26225</v>
      </c>
      <c r="J5583" t="s">
        <v>756</v>
      </c>
      <c r="K5583" t="s">
        <v>756</v>
      </c>
      <c r="L5583" t="s">
        <v>757</v>
      </c>
      <c r="M5583" t="s">
        <v>757</v>
      </c>
      <c r="N5583" t="s">
        <v>756</v>
      </c>
      <c r="O5583" t="s">
        <v>756</v>
      </c>
      <c r="P5583" t="s">
        <v>758</v>
      </c>
      <c r="Q5583" t="s">
        <v>759</v>
      </c>
      <c r="R5583" t="s">
        <v>759</v>
      </c>
      <c r="S5583" t="s">
        <v>757</v>
      </c>
      <c r="T5583" t="s">
        <v>757</v>
      </c>
      <c r="U5583" t="s">
        <v>757</v>
      </c>
      <c r="V5583" t="s">
        <v>756</v>
      </c>
      <c r="W5583" t="s">
        <v>756</v>
      </c>
      <c r="X5583" t="s">
        <v>26721</v>
      </c>
      <c r="Y5583" t="str">
        <f t="shared" si="1220"/>
        <v>marzo</v>
      </c>
      <c r="Z5583">
        <f>YEAR(BD_PONDERACIONES[[#This Row],[Fecha Ejecución del Ticket]])</f>
        <v>2023</v>
      </c>
      <c r="AA5583" t="str">
        <f t="shared" si="1221"/>
        <v>marzo</v>
      </c>
      <c r="AB5583">
        <f>YEAR(BD_PONDERACIONES[[#This Row],[Fecha de Inspección]])</f>
        <v>2023</v>
      </c>
      <c r="AC5583">
        <f t="shared" si="1222"/>
        <v>0.5</v>
      </c>
      <c r="AD5583">
        <f t="shared" si="1223"/>
        <v>0.5</v>
      </c>
      <c r="AE5583">
        <f t="shared" si="1224"/>
        <v>0.5</v>
      </c>
      <c r="AF5583">
        <f t="shared" si="1225"/>
        <v>0.5</v>
      </c>
      <c r="AG5583">
        <f t="shared" si="1226"/>
        <v>0.5</v>
      </c>
      <c r="AH5583">
        <f t="shared" si="1227"/>
        <v>0.5</v>
      </c>
      <c r="AI5583">
        <f t="shared" si="1228"/>
        <v>0.25</v>
      </c>
      <c r="AJ5583">
        <f t="shared" si="1229"/>
        <v>0.25</v>
      </c>
      <c r="AK5583">
        <f t="shared" si="1230"/>
        <v>0.5</v>
      </c>
      <c r="AL5583">
        <f t="shared" si="1231"/>
        <v>0.5</v>
      </c>
      <c r="AM5583">
        <f t="shared" si="1232"/>
        <v>0.5</v>
      </c>
      <c r="AN5583" s="6">
        <f t="shared" si="1233"/>
        <v>1</v>
      </c>
      <c r="AO5583" t="str">
        <f>VLOOKUP(BD_PONDERACIONES[[#This Row],[Comuna]],Tabla3[#All],2,0)</f>
        <v>Cordillera</v>
      </c>
    </row>
    <row r="5584" spans="1:41" x14ac:dyDescent="0.35">
      <c r="A5584" t="s">
        <v>26722</v>
      </c>
      <c r="B5584" t="s">
        <v>26723</v>
      </c>
      <c r="C5584" t="s">
        <v>26724</v>
      </c>
      <c r="D5584" s="5">
        <v>45007</v>
      </c>
      <c r="E5584" s="5">
        <v>44998</v>
      </c>
      <c r="F5584" t="s">
        <v>763</v>
      </c>
      <c r="G5584" t="s">
        <v>26725</v>
      </c>
      <c r="H5584" t="s">
        <v>1886</v>
      </c>
      <c r="I5584" t="s">
        <v>26634</v>
      </c>
      <c r="J5584" t="s">
        <v>756</v>
      </c>
      <c r="K5584" t="s">
        <v>756</v>
      </c>
      <c r="L5584" t="s">
        <v>773</v>
      </c>
      <c r="M5584" t="s">
        <v>773</v>
      </c>
      <c r="N5584" t="s">
        <v>756</v>
      </c>
      <c r="O5584" t="s">
        <v>756</v>
      </c>
      <c r="P5584" t="s">
        <v>758</v>
      </c>
      <c r="Q5584" t="s">
        <v>759</v>
      </c>
      <c r="R5584" t="s">
        <v>759</v>
      </c>
      <c r="S5584" t="s">
        <v>757</v>
      </c>
      <c r="T5584" t="s">
        <v>757</v>
      </c>
      <c r="U5584" t="s">
        <v>757</v>
      </c>
      <c r="V5584" t="s">
        <v>756</v>
      </c>
      <c r="W5584" t="s">
        <v>756</v>
      </c>
      <c r="X5584" t="s">
        <v>17947</v>
      </c>
      <c r="Y5584" t="str">
        <f t="shared" si="1220"/>
        <v>marzo</v>
      </c>
      <c r="Z5584">
        <f>YEAR(BD_PONDERACIONES[[#This Row],[Fecha Ejecución del Ticket]])</f>
        <v>2023</v>
      </c>
      <c r="AA5584" t="str">
        <f t="shared" si="1221"/>
        <v>marzo</v>
      </c>
      <c r="AB5584">
        <f>YEAR(BD_PONDERACIONES[[#This Row],[Fecha de Inspección]])</f>
        <v>2023</v>
      </c>
      <c r="AC5584">
        <f t="shared" si="1222"/>
        <v>0.5</v>
      </c>
      <c r="AD5584">
        <f t="shared" si="1223"/>
        <v>0.5</v>
      </c>
      <c r="AE5584">
        <f t="shared" si="1224"/>
        <v>0</v>
      </c>
      <c r="AF5584">
        <f t="shared" si="1225"/>
        <v>0</v>
      </c>
      <c r="AG5584">
        <f t="shared" si="1226"/>
        <v>0.5</v>
      </c>
      <c r="AH5584">
        <f t="shared" si="1227"/>
        <v>0.5</v>
      </c>
      <c r="AI5584">
        <f t="shared" si="1228"/>
        <v>0.25</v>
      </c>
      <c r="AJ5584">
        <f t="shared" si="1229"/>
        <v>0.25</v>
      </c>
      <c r="AK5584">
        <f t="shared" si="1230"/>
        <v>0.5</v>
      </c>
      <c r="AL5584">
        <f t="shared" si="1231"/>
        <v>0.5</v>
      </c>
      <c r="AM5584">
        <f t="shared" si="1232"/>
        <v>0.5</v>
      </c>
      <c r="AN5584" s="6">
        <f t="shared" si="1233"/>
        <v>0.7</v>
      </c>
      <c r="AO5584" t="str">
        <f>VLOOKUP(BD_PONDERACIONES[[#This Row],[Comuna]],Tabla3[#All],2,0)</f>
        <v>Cordillera</v>
      </c>
    </row>
    <row r="5585" spans="1:41" x14ac:dyDescent="0.35">
      <c r="A5585" t="s">
        <v>26726</v>
      </c>
      <c r="B5585" t="s">
        <v>26727</v>
      </c>
      <c r="C5585" t="s">
        <v>26728</v>
      </c>
      <c r="D5585" s="5">
        <v>45007</v>
      </c>
      <c r="E5585" s="5">
        <v>44987</v>
      </c>
      <c r="F5585" t="s">
        <v>763</v>
      </c>
      <c r="G5585" t="s">
        <v>26729</v>
      </c>
      <c r="H5585" t="s">
        <v>1580</v>
      </c>
      <c r="I5585" t="s">
        <v>26259</v>
      </c>
      <c r="J5585" t="s">
        <v>756</v>
      </c>
      <c r="K5585" t="s">
        <v>756</v>
      </c>
      <c r="L5585" t="s">
        <v>757</v>
      </c>
      <c r="M5585" t="s">
        <v>757</v>
      </c>
      <c r="N5585" t="s">
        <v>756</v>
      </c>
      <c r="O5585" t="s">
        <v>756</v>
      </c>
      <c r="P5585" t="s">
        <v>758</v>
      </c>
      <c r="Q5585" t="s">
        <v>759</v>
      </c>
      <c r="R5585" t="s">
        <v>759</v>
      </c>
      <c r="S5585" t="s">
        <v>757</v>
      </c>
      <c r="T5585" t="s">
        <v>757</v>
      </c>
      <c r="U5585" t="s">
        <v>757</v>
      </c>
      <c r="V5585" t="s">
        <v>756</v>
      </c>
      <c r="W5585" t="s">
        <v>756</v>
      </c>
      <c r="X5585" t="s">
        <v>17947</v>
      </c>
      <c r="Y5585" t="str">
        <f t="shared" si="1220"/>
        <v>marzo</v>
      </c>
      <c r="Z5585">
        <f>YEAR(BD_PONDERACIONES[[#This Row],[Fecha Ejecución del Ticket]])</f>
        <v>2023</v>
      </c>
      <c r="AA5585" t="str">
        <f t="shared" si="1221"/>
        <v>marzo</v>
      </c>
      <c r="AB5585">
        <f>YEAR(BD_PONDERACIONES[[#This Row],[Fecha de Inspección]])</f>
        <v>2023</v>
      </c>
      <c r="AC5585">
        <f t="shared" si="1222"/>
        <v>0.5</v>
      </c>
      <c r="AD5585">
        <f t="shared" si="1223"/>
        <v>0.5</v>
      </c>
      <c r="AE5585">
        <f t="shared" si="1224"/>
        <v>0.5</v>
      </c>
      <c r="AF5585">
        <f t="shared" si="1225"/>
        <v>0.5</v>
      </c>
      <c r="AG5585">
        <f t="shared" si="1226"/>
        <v>0.5</v>
      </c>
      <c r="AH5585">
        <f t="shared" si="1227"/>
        <v>0.5</v>
      </c>
      <c r="AI5585">
        <f t="shared" si="1228"/>
        <v>0.25</v>
      </c>
      <c r="AJ5585">
        <f t="shared" si="1229"/>
        <v>0.25</v>
      </c>
      <c r="AK5585">
        <f t="shared" si="1230"/>
        <v>0.5</v>
      </c>
      <c r="AL5585">
        <f t="shared" si="1231"/>
        <v>0.5</v>
      </c>
      <c r="AM5585">
        <f t="shared" si="1232"/>
        <v>0.5</v>
      </c>
      <c r="AN5585" s="6">
        <f t="shared" si="1233"/>
        <v>1</v>
      </c>
      <c r="AO5585" t="str">
        <f>VLOOKUP(BD_PONDERACIONES[[#This Row],[Comuna]],Tabla3[#All],2,0)</f>
        <v>Cordillera</v>
      </c>
    </row>
    <row r="5586" spans="1:41" x14ac:dyDescent="0.35">
      <c r="A5586" t="s">
        <v>26730</v>
      </c>
      <c r="B5586" t="s">
        <v>26731</v>
      </c>
      <c r="C5586" t="s">
        <v>26732</v>
      </c>
      <c r="D5586" s="5">
        <v>45007</v>
      </c>
      <c r="E5586" s="5">
        <v>44991</v>
      </c>
      <c r="F5586" t="s">
        <v>763</v>
      </c>
      <c r="G5586" t="s">
        <v>26733</v>
      </c>
      <c r="H5586" t="s">
        <v>1580</v>
      </c>
      <c r="I5586" t="s">
        <v>26214</v>
      </c>
      <c r="J5586" t="s">
        <v>756</v>
      </c>
      <c r="K5586" t="s">
        <v>756</v>
      </c>
      <c r="L5586" t="s">
        <v>757</v>
      </c>
      <c r="M5586" t="s">
        <v>757</v>
      </c>
      <c r="N5586" t="s">
        <v>756</v>
      </c>
      <c r="O5586" t="s">
        <v>756</v>
      </c>
      <c r="P5586" t="s">
        <v>758</v>
      </c>
      <c r="Q5586" t="s">
        <v>759</v>
      </c>
      <c r="R5586" t="s">
        <v>759</v>
      </c>
      <c r="S5586" t="s">
        <v>757</v>
      </c>
      <c r="T5586" t="s">
        <v>757</v>
      </c>
      <c r="U5586" t="s">
        <v>757</v>
      </c>
      <c r="V5586" t="s">
        <v>773</v>
      </c>
      <c r="W5586" t="s">
        <v>773</v>
      </c>
      <c r="X5586" t="s">
        <v>26734</v>
      </c>
      <c r="Y5586" t="str">
        <f t="shared" ref="Y5586:Y5649" si="1234">TEXT(E5586,"MMMM")</f>
        <v>marzo</v>
      </c>
      <c r="Z5586">
        <f>YEAR(BD_PONDERACIONES[[#This Row],[Fecha Ejecución del Ticket]])</f>
        <v>2023</v>
      </c>
      <c r="AA5586" t="str">
        <f t="shared" ref="AA5586:AA5649" si="1235">TEXT(D5586,"MMMM")</f>
        <v>marzo</v>
      </c>
      <c r="AB5586">
        <f>YEAR(BD_PONDERACIONES[[#This Row],[Fecha de Inspección]])</f>
        <v>2023</v>
      </c>
      <c r="AC5586">
        <f t="shared" ref="AC5586:AC5649" si="1236">IF(OR(J5586="Cumple",J5586="No Aplica"),0.5,0)</f>
        <v>0.5</v>
      </c>
      <c r="AD5586">
        <f t="shared" ref="AD5586:AD5649" si="1237">IF(OR(K5586="CUMPLE",K5586="No Aplica"),0.5,0)</f>
        <v>0.5</v>
      </c>
      <c r="AE5586">
        <f t="shared" ref="AE5586:AE5649" si="1238">IF(OR(L5586="CUMPLE",L5586="No Aplica"),0.5,0)</f>
        <v>0.5</v>
      </c>
      <c r="AF5586">
        <f t="shared" ref="AF5586:AF5649" si="1239">IF(OR(M5586="CUMPLE",M5586="No Aplica"),0.5,0)</f>
        <v>0.5</v>
      </c>
      <c r="AG5586">
        <f t="shared" ref="AG5586:AG5649" si="1240">IF(OR(N5586="CUMPLE",N5586="No Aplica"),0.5,IF(N5586="Cumple Mayormente",0.325,IF(N5586="Cumple Parcialmente",0.175,0)))</f>
        <v>0.5</v>
      </c>
      <c r="AH5586">
        <f t="shared" ref="AH5586:AH5649" si="1241">IF(OR(O5586="CUMPLE",O5586="No Aplica"),0.5,IF(O5586="Cumple Mayormente",0.325,IF(O5586="Cumple Parcialmente",0.175,0)))</f>
        <v>0.5</v>
      </c>
      <c r="AI5586">
        <f t="shared" ref="AI5586:AI5649" si="1242">IF(OR(S5586="CUMPLE",S5586="No Aplica"),0.25,IF(S5586="Cumple Mayormente",0.1625,IF(S5586="Cumple Parcialmente",0.0875,0)))</f>
        <v>0.25</v>
      </c>
      <c r="AJ5586">
        <f t="shared" ref="AJ5586:AJ5649" si="1243">IF(OR(T5586="CUMPLE",T5586="No Aplica"),0.25,IF(T5586="Cumple Mayormente",0.1625,IF(T5586="Cumple Parcialmente",0.0875,0)))</f>
        <v>0.25</v>
      </c>
      <c r="AK5586">
        <f t="shared" ref="AK5586:AK5649" si="1244">IF(OR(U5586="CUMPLE",U5586="No Aplica"),0.5,IF(U5586="Cumple Mayormente",0.325,IF(U5586="Cumple Parcialmente",0.175,0)))</f>
        <v>0.5</v>
      </c>
      <c r="AL5586">
        <f t="shared" ref="AL5586:AL5649" si="1245">IF(OR(V5586="CUMPLE",V5586="No Aplica"),0.5,IF(V5586="Cumple Mayormente",0.325,IF(V5586="Cumple Parcialmente",0.175,0)))</f>
        <v>0</v>
      </c>
      <c r="AM5586">
        <f t="shared" ref="AM5586:AM5649" si="1246">IF(OR(W5586="CUMPLE",W5586="No Aplica"),0.5,IF(W5586="Cumple Mayormente",0.325,IF(W5586="Cumple Parcialmente",0.175,0)))</f>
        <v>0</v>
      </c>
      <c r="AN5586" s="6">
        <f t="shared" ref="AN5586:AN5649" si="1247">((AC5586+AD5586)*0.2)+((AE5586+AF5586)*0.3)+((AG5586+AH5586)*0.15)+((AI5586+AJ5586+AK5586)*0.15)+((AL5586+AM5586)*0.2)</f>
        <v>0.8</v>
      </c>
      <c r="AO5586" t="str">
        <f>VLOOKUP(BD_PONDERACIONES[[#This Row],[Comuna]],Tabla3[#All],2,0)</f>
        <v>Cordillera</v>
      </c>
    </row>
    <row r="5587" spans="1:41" x14ac:dyDescent="0.35">
      <c r="A5587" t="s">
        <v>26735</v>
      </c>
      <c r="B5587" t="s">
        <v>26736</v>
      </c>
      <c r="C5587" t="s">
        <v>26737</v>
      </c>
      <c r="D5587" s="5">
        <v>45007</v>
      </c>
      <c r="E5587" s="5">
        <v>44997</v>
      </c>
      <c r="F5587" t="s">
        <v>763</v>
      </c>
      <c r="G5587" t="s">
        <v>26738</v>
      </c>
      <c r="H5587" t="s">
        <v>1580</v>
      </c>
      <c r="I5587" t="s">
        <v>26259</v>
      </c>
      <c r="J5587" t="s">
        <v>756</v>
      </c>
      <c r="K5587" t="s">
        <v>756</v>
      </c>
      <c r="L5587" t="s">
        <v>757</v>
      </c>
      <c r="M5587" t="s">
        <v>757</v>
      </c>
      <c r="N5587" t="s">
        <v>756</v>
      </c>
      <c r="O5587" t="s">
        <v>756</v>
      </c>
      <c r="P5587" t="s">
        <v>758</v>
      </c>
      <c r="Q5587" t="s">
        <v>759</v>
      </c>
      <c r="R5587" t="s">
        <v>759</v>
      </c>
      <c r="S5587" t="s">
        <v>757</v>
      </c>
      <c r="T5587" t="s">
        <v>757</v>
      </c>
      <c r="U5587" t="s">
        <v>757</v>
      </c>
      <c r="V5587" t="s">
        <v>756</v>
      </c>
      <c r="W5587" t="s">
        <v>756</v>
      </c>
      <c r="X5587" t="s">
        <v>26739</v>
      </c>
      <c r="Y5587" t="str">
        <f t="shared" si="1234"/>
        <v>marzo</v>
      </c>
      <c r="Z5587">
        <f>YEAR(BD_PONDERACIONES[[#This Row],[Fecha Ejecución del Ticket]])</f>
        <v>2023</v>
      </c>
      <c r="AA5587" t="str">
        <f t="shared" si="1235"/>
        <v>marzo</v>
      </c>
      <c r="AB5587">
        <f>YEAR(BD_PONDERACIONES[[#This Row],[Fecha de Inspección]])</f>
        <v>2023</v>
      </c>
      <c r="AC5587">
        <f t="shared" si="1236"/>
        <v>0.5</v>
      </c>
      <c r="AD5587">
        <f t="shared" si="1237"/>
        <v>0.5</v>
      </c>
      <c r="AE5587">
        <f t="shared" si="1238"/>
        <v>0.5</v>
      </c>
      <c r="AF5587">
        <f t="shared" si="1239"/>
        <v>0.5</v>
      </c>
      <c r="AG5587">
        <f t="shared" si="1240"/>
        <v>0.5</v>
      </c>
      <c r="AH5587">
        <f t="shared" si="1241"/>
        <v>0.5</v>
      </c>
      <c r="AI5587">
        <f t="shared" si="1242"/>
        <v>0.25</v>
      </c>
      <c r="AJ5587">
        <f t="shared" si="1243"/>
        <v>0.25</v>
      </c>
      <c r="AK5587">
        <f t="shared" si="1244"/>
        <v>0.5</v>
      </c>
      <c r="AL5587">
        <f t="shared" si="1245"/>
        <v>0.5</v>
      </c>
      <c r="AM5587">
        <f t="shared" si="1246"/>
        <v>0.5</v>
      </c>
      <c r="AN5587" s="6">
        <f t="shared" si="1247"/>
        <v>1</v>
      </c>
      <c r="AO5587" t="str">
        <f>VLOOKUP(BD_PONDERACIONES[[#This Row],[Comuna]],Tabla3[#All],2,0)</f>
        <v>Cordillera</v>
      </c>
    </row>
    <row r="5588" spans="1:41" x14ac:dyDescent="0.35">
      <c r="A5588" t="s">
        <v>26740</v>
      </c>
      <c r="B5588" t="s">
        <v>26741</v>
      </c>
      <c r="C5588" t="s">
        <v>26742</v>
      </c>
      <c r="D5588" s="5">
        <v>45006</v>
      </c>
      <c r="E5588" s="5">
        <v>44898</v>
      </c>
      <c r="F5588" t="s">
        <v>753</v>
      </c>
      <c r="G5588" t="s">
        <v>26743</v>
      </c>
      <c r="H5588" t="s">
        <v>3456</v>
      </c>
      <c r="I5588" t="s">
        <v>759</v>
      </c>
      <c r="J5588" t="s">
        <v>756</v>
      </c>
      <c r="K5588" t="s">
        <v>756</v>
      </c>
      <c r="L5588" t="s">
        <v>757</v>
      </c>
      <c r="M5588" t="s">
        <v>757</v>
      </c>
      <c r="N5588" t="s">
        <v>756</v>
      </c>
      <c r="O5588" t="s">
        <v>756</v>
      </c>
      <c r="P5588" t="s">
        <v>765</v>
      </c>
      <c r="Q5588" t="s">
        <v>759</v>
      </c>
      <c r="R5588" t="s">
        <v>759</v>
      </c>
      <c r="S5588" t="s">
        <v>756</v>
      </c>
      <c r="T5588" t="s">
        <v>756</v>
      </c>
      <c r="U5588" t="s">
        <v>756</v>
      </c>
      <c r="V5588" t="s">
        <v>756</v>
      </c>
      <c r="W5588" t="s">
        <v>756</v>
      </c>
      <c r="X5588" t="s">
        <v>9040</v>
      </c>
      <c r="Y5588" t="str">
        <f t="shared" si="1234"/>
        <v>diciembre</v>
      </c>
      <c r="Z5588">
        <f>YEAR(BD_PONDERACIONES[[#This Row],[Fecha Ejecución del Ticket]])</f>
        <v>2022</v>
      </c>
      <c r="AA5588" t="str">
        <f t="shared" si="1235"/>
        <v>marzo</v>
      </c>
      <c r="AB5588">
        <f>YEAR(BD_PONDERACIONES[[#This Row],[Fecha de Inspección]])</f>
        <v>2023</v>
      </c>
      <c r="AC5588">
        <f t="shared" si="1236"/>
        <v>0.5</v>
      </c>
      <c r="AD5588">
        <f t="shared" si="1237"/>
        <v>0.5</v>
      </c>
      <c r="AE5588">
        <f t="shared" si="1238"/>
        <v>0.5</v>
      </c>
      <c r="AF5588">
        <f t="shared" si="1239"/>
        <v>0.5</v>
      </c>
      <c r="AG5588">
        <f t="shared" si="1240"/>
        <v>0.5</v>
      </c>
      <c r="AH5588">
        <f t="shared" si="1241"/>
        <v>0.5</v>
      </c>
      <c r="AI5588">
        <f t="shared" si="1242"/>
        <v>0.25</v>
      </c>
      <c r="AJ5588">
        <f t="shared" si="1243"/>
        <v>0.25</v>
      </c>
      <c r="AK5588">
        <f t="shared" si="1244"/>
        <v>0.5</v>
      </c>
      <c r="AL5588">
        <f t="shared" si="1245"/>
        <v>0.5</v>
      </c>
      <c r="AM5588">
        <f t="shared" si="1246"/>
        <v>0.5</v>
      </c>
      <c r="AN5588" s="6">
        <f t="shared" si="1247"/>
        <v>1</v>
      </c>
      <c r="AO5588" t="str">
        <f>VLOOKUP(BD_PONDERACIONES[[#This Row],[Comuna]],Tabla3[#All],2,0)</f>
        <v>Cordillera</v>
      </c>
    </row>
    <row r="5589" spans="1:41" x14ac:dyDescent="0.35">
      <c r="A5589" t="s">
        <v>26744</v>
      </c>
      <c r="B5589" t="s">
        <v>26745</v>
      </c>
      <c r="C5589" t="s">
        <v>26746</v>
      </c>
      <c r="D5589" s="5">
        <v>45006</v>
      </c>
      <c r="E5589" s="5">
        <v>44996</v>
      </c>
      <c r="F5589" t="s">
        <v>753</v>
      </c>
      <c r="G5589" t="s">
        <v>26747</v>
      </c>
      <c r="H5589" t="s">
        <v>3456</v>
      </c>
      <c r="I5589" t="s">
        <v>26634</v>
      </c>
      <c r="J5589" t="s">
        <v>756</v>
      </c>
      <c r="K5589" t="s">
        <v>756</v>
      </c>
      <c r="L5589" t="s">
        <v>757</v>
      </c>
      <c r="M5589" t="s">
        <v>757</v>
      </c>
      <c r="N5589" t="s">
        <v>756</v>
      </c>
      <c r="O5589" t="s">
        <v>756</v>
      </c>
      <c r="P5589" t="s">
        <v>765</v>
      </c>
      <c r="Q5589" t="s">
        <v>759</v>
      </c>
      <c r="R5589" t="s">
        <v>759</v>
      </c>
      <c r="S5589" t="s">
        <v>756</v>
      </c>
      <c r="T5589" t="s">
        <v>756</v>
      </c>
      <c r="U5589" t="s">
        <v>756</v>
      </c>
      <c r="V5589" t="s">
        <v>756</v>
      </c>
      <c r="W5589" t="s">
        <v>756</v>
      </c>
      <c r="X5589" t="s">
        <v>26748</v>
      </c>
      <c r="Y5589" t="str">
        <f t="shared" si="1234"/>
        <v>marzo</v>
      </c>
      <c r="Z5589">
        <f>YEAR(BD_PONDERACIONES[[#This Row],[Fecha Ejecución del Ticket]])</f>
        <v>2023</v>
      </c>
      <c r="AA5589" t="str">
        <f t="shared" si="1235"/>
        <v>marzo</v>
      </c>
      <c r="AB5589">
        <f>YEAR(BD_PONDERACIONES[[#This Row],[Fecha de Inspección]])</f>
        <v>2023</v>
      </c>
      <c r="AC5589">
        <f t="shared" si="1236"/>
        <v>0.5</v>
      </c>
      <c r="AD5589">
        <f t="shared" si="1237"/>
        <v>0.5</v>
      </c>
      <c r="AE5589">
        <f t="shared" si="1238"/>
        <v>0.5</v>
      </c>
      <c r="AF5589">
        <f t="shared" si="1239"/>
        <v>0.5</v>
      </c>
      <c r="AG5589">
        <f t="shared" si="1240"/>
        <v>0.5</v>
      </c>
      <c r="AH5589">
        <f t="shared" si="1241"/>
        <v>0.5</v>
      </c>
      <c r="AI5589">
        <f t="shared" si="1242"/>
        <v>0.25</v>
      </c>
      <c r="AJ5589">
        <f t="shared" si="1243"/>
        <v>0.25</v>
      </c>
      <c r="AK5589">
        <f t="shared" si="1244"/>
        <v>0.5</v>
      </c>
      <c r="AL5589">
        <f t="shared" si="1245"/>
        <v>0.5</v>
      </c>
      <c r="AM5589">
        <f t="shared" si="1246"/>
        <v>0.5</v>
      </c>
      <c r="AN5589" s="6">
        <f t="shared" si="1247"/>
        <v>1</v>
      </c>
      <c r="AO5589" t="str">
        <f>VLOOKUP(BD_PONDERACIONES[[#This Row],[Comuna]],Tabla3[#All],2,0)</f>
        <v>Cordillera</v>
      </c>
    </row>
    <row r="5590" spans="1:41" x14ac:dyDescent="0.35">
      <c r="A5590" t="s">
        <v>26749</v>
      </c>
      <c r="B5590" t="s">
        <v>26750</v>
      </c>
      <c r="C5590" t="s">
        <v>26751</v>
      </c>
      <c r="D5590" s="5">
        <v>45006</v>
      </c>
      <c r="E5590" s="5">
        <v>44841</v>
      </c>
      <c r="F5590" t="s">
        <v>753</v>
      </c>
      <c r="G5590" t="s">
        <v>26752</v>
      </c>
      <c r="H5590" t="s">
        <v>3456</v>
      </c>
      <c r="I5590" t="s">
        <v>759</v>
      </c>
      <c r="J5590" t="s">
        <v>756</v>
      </c>
      <c r="K5590" t="s">
        <v>756</v>
      </c>
      <c r="L5590" t="s">
        <v>757</v>
      </c>
      <c r="M5590" t="s">
        <v>757</v>
      </c>
      <c r="N5590" t="s">
        <v>756</v>
      </c>
      <c r="O5590" t="s">
        <v>756</v>
      </c>
      <c r="P5590" t="s">
        <v>758</v>
      </c>
      <c r="Q5590" t="s">
        <v>759</v>
      </c>
      <c r="R5590" t="s">
        <v>759</v>
      </c>
      <c r="S5590" t="s">
        <v>757</v>
      </c>
      <c r="T5590" t="s">
        <v>757</v>
      </c>
      <c r="U5590" t="s">
        <v>757</v>
      </c>
      <c r="V5590" t="s">
        <v>756</v>
      </c>
      <c r="W5590" t="s">
        <v>756</v>
      </c>
      <c r="X5590" t="s">
        <v>9040</v>
      </c>
      <c r="Y5590" t="str">
        <f t="shared" si="1234"/>
        <v>octubre</v>
      </c>
      <c r="Z5590">
        <f>YEAR(BD_PONDERACIONES[[#This Row],[Fecha Ejecución del Ticket]])</f>
        <v>2022</v>
      </c>
      <c r="AA5590" t="str">
        <f t="shared" si="1235"/>
        <v>marzo</v>
      </c>
      <c r="AB5590">
        <f>YEAR(BD_PONDERACIONES[[#This Row],[Fecha de Inspección]])</f>
        <v>2023</v>
      </c>
      <c r="AC5590">
        <f t="shared" si="1236"/>
        <v>0.5</v>
      </c>
      <c r="AD5590">
        <f t="shared" si="1237"/>
        <v>0.5</v>
      </c>
      <c r="AE5590">
        <f t="shared" si="1238"/>
        <v>0.5</v>
      </c>
      <c r="AF5590">
        <f t="shared" si="1239"/>
        <v>0.5</v>
      </c>
      <c r="AG5590">
        <f t="shared" si="1240"/>
        <v>0.5</v>
      </c>
      <c r="AH5590">
        <f t="shared" si="1241"/>
        <v>0.5</v>
      </c>
      <c r="AI5590">
        <f t="shared" si="1242"/>
        <v>0.25</v>
      </c>
      <c r="AJ5590">
        <f t="shared" si="1243"/>
        <v>0.25</v>
      </c>
      <c r="AK5590">
        <f t="shared" si="1244"/>
        <v>0.5</v>
      </c>
      <c r="AL5590">
        <f t="shared" si="1245"/>
        <v>0.5</v>
      </c>
      <c r="AM5590">
        <f t="shared" si="1246"/>
        <v>0.5</v>
      </c>
      <c r="AN5590" s="6">
        <f t="shared" si="1247"/>
        <v>1</v>
      </c>
      <c r="AO5590" t="str">
        <f>VLOOKUP(BD_PONDERACIONES[[#This Row],[Comuna]],Tabla3[#All],2,0)</f>
        <v>Cordillera</v>
      </c>
    </row>
    <row r="5591" spans="1:41" x14ac:dyDescent="0.35">
      <c r="A5591" t="s">
        <v>26753</v>
      </c>
      <c r="B5591" t="s">
        <v>26754</v>
      </c>
      <c r="C5591" t="s">
        <v>26755</v>
      </c>
      <c r="D5591" s="5">
        <v>45006</v>
      </c>
      <c r="E5591" s="5">
        <v>44898</v>
      </c>
      <c r="F5591" t="s">
        <v>753</v>
      </c>
      <c r="G5591" t="s">
        <v>26756</v>
      </c>
      <c r="H5591" t="s">
        <v>3456</v>
      </c>
      <c r="I5591" t="s">
        <v>759</v>
      </c>
      <c r="J5591" t="s">
        <v>756</v>
      </c>
      <c r="K5591" t="s">
        <v>756</v>
      </c>
      <c r="L5591" t="s">
        <v>757</v>
      </c>
      <c r="M5591" t="s">
        <v>757</v>
      </c>
      <c r="N5591" t="s">
        <v>756</v>
      </c>
      <c r="O5591" t="s">
        <v>756</v>
      </c>
      <c r="P5591" t="s">
        <v>758</v>
      </c>
      <c r="Q5591" t="s">
        <v>759</v>
      </c>
      <c r="R5591" t="s">
        <v>759</v>
      </c>
      <c r="S5591" t="s">
        <v>757</v>
      </c>
      <c r="T5591" t="s">
        <v>757</v>
      </c>
      <c r="U5591" t="s">
        <v>757</v>
      </c>
      <c r="V5591" t="s">
        <v>756</v>
      </c>
      <c r="W5591" t="s">
        <v>756</v>
      </c>
      <c r="X5591" t="s">
        <v>26757</v>
      </c>
      <c r="Y5591" t="str">
        <f t="shared" si="1234"/>
        <v>diciembre</v>
      </c>
      <c r="Z5591">
        <f>YEAR(BD_PONDERACIONES[[#This Row],[Fecha Ejecución del Ticket]])</f>
        <v>2022</v>
      </c>
      <c r="AA5591" t="str">
        <f t="shared" si="1235"/>
        <v>marzo</v>
      </c>
      <c r="AB5591">
        <f>YEAR(BD_PONDERACIONES[[#This Row],[Fecha de Inspección]])</f>
        <v>2023</v>
      </c>
      <c r="AC5591">
        <f t="shared" si="1236"/>
        <v>0.5</v>
      </c>
      <c r="AD5591">
        <f t="shared" si="1237"/>
        <v>0.5</v>
      </c>
      <c r="AE5591">
        <f t="shared" si="1238"/>
        <v>0.5</v>
      </c>
      <c r="AF5591">
        <f t="shared" si="1239"/>
        <v>0.5</v>
      </c>
      <c r="AG5591">
        <f t="shared" si="1240"/>
        <v>0.5</v>
      </c>
      <c r="AH5591">
        <f t="shared" si="1241"/>
        <v>0.5</v>
      </c>
      <c r="AI5591">
        <f t="shared" si="1242"/>
        <v>0.25</v>
      </c>
      <c r="AJ5591">
        <f t="shared" si="1243"/>
        <v>0.25</v>
      </c>
      <c r="AK5591">
        <f t="shared" si="1244"/>
        <v>0.5</v>
      </c>
      <c r="AL5591">
        <f t="shared" si="1245"/>
        <v>0.5</v>
      </c>
      <c r="AM5591">
        <f t="shared" si="1246"/>
        <v>0.5</v>
      </c>
      <c r="AN5591" s="6">
        <f t="shared" si="1247"/>
        <v>1</v>
      </c>
      <c r="AO5591" t="str">
        <f>VLOOKUP(BD_PONDERACIONES[[#This Row],[Comuna]],Tabla3[#All],2,0)</f>
        <v>Cordillera</v>
      </c>
    </row>
    <row r="5592" spans="1:41" x14ac:dyDescent="0.35">
      <c r="A5592" t="s">
        <v>26758</v>
      </c>
      <c r="B5592" t="s">
        <v>26759</v>
      </c>
      <c r="C5592" t="s">
        <v>26760</v>
      </c>
      <c r="D5592" s="5">
        <v>45006</v>
      </c>
      <c r="E5592" s="5">
        <v>44898</v>
      </c>
      <c r="F5592" t="s">
        <v>753</v>
      </c>
      <c r="G5592" t="s">
        <v>26761</v>
      </c>
      <c r="H5592" t="s">
        <v>3456</v>
      </c>
      <c r="I5592" t="s">
        <v>759</v>
      </c>
      <c r="J5592" t="s">
        <v>756</v>
      </c>
      <c r="K5592" t="s">
        <v>756</v>
      </c>
      <c r="L5592" t="s">
        <v>756</v>
      </c>
      <c r="M5592" t="s">
        <v>756</v>
      </c>
      <c r="N5592" t="s">
        <v>756</v>
      </c>
      <c r="O5592" t="s">
        <v>756</v>
      </c>
      <c r="P5592" t="s">
        <v>758</v>
      </c>
      <c r="Q5592" t="s">
        <v>759</v>
      </c>
      <c r="R5592" t="s">
        <v>759</v>
      </c>
      <c r="S5592" t="s">
        <v>757</v>
      </c>
      <c r="T5592" t="s">
        <v>757</v>
      </c>
      <c r="U5592" t="s">
        <v>757</v>
      </c>
      <c r="V5592" t="s">
        <v>756</v>
      </c>
      <c r="W5592" t="s">
        <v>756</v>
      </c>
      <c r="X5592" t="s">
        <v>25360</v>
      </c>
      <c r="Y5592" t="str">
        <f t="shared" si="1234"/>
        <v>diciembre</v>
      </c>
      <c r="Z5592">
        <f>YEAR(BD_PONDERACIONES[[#This Row],[Fecha Ejecución del Ticket]])</f>
        <v>2022</v>
      </c>
      <c r="AA5592" t="str">
        <f t="shared" si="1235"/>
        <v>marzo</v>
      </c>
      <c r="AB5592">
        <f>YEAR(BD_PONDERACIONES[[#This Row],[Fecha de Inspección]])</f>
        <v>2023</v>
      </c>
      <c r="AC5592">
        <f t="shared" si="1236"/>
        <v>0.5</v>
      </c>
      <c r="AD5592">
        <f t="shared" si="1237"/>
        <v>0.5</v>
      </c>
      <c r="AE5592">
        <f t="shared" si="1238"/>
        <v>0.5</v>
      </c>
      <c r="AF5592">
        <f t="shared" si="1239"/>
        <v>0.5</v>
      </c>
      <c r="AG5592">
        <f t="shared" si="1240"/>
        <v>0.5</v>
      </c>
      <c r="AH5592">
        <f t="shared" si="1241"/>
        <v>0.5</v>
      </c>
      <c r="AI5592">
        <f t="shared" si="1242"/>
        <v>0.25</v>
      </c>
      <c r="AJ5592">
        <f t="shared" si="1243"/>
        <v>0.25</v>
      </c>
      <c r="AK5592">
        <f t="shared" si="1244"/>
        <v>0.5</v>
      </c>
      <c r="AL5592">
        <f t="shared" si="1245"/>
        <v>0.5</v>
      </c>
      <c r="AM5592">
        <f t="shared" si="1246"/>
        <v>0.5</v>
      </c>
      <c r="AN5592" s="6">
        <f t="shared" si="1247"/>
        <v>1</v>
      </c>
      <c r="AO5592" t="str">
        <f>VLOOKUP(BD_PONDERACIONES[[#This Row],[Comuna]],Tabla3[#All],2,0)</f>
        <v>Cordillera</v>
      </c>
    </row>
    <row r="5593" spans="1:41" x14ac:dyDescent="0.35">
      <c r="A5593" t="s">
        <v>26762</v>
      </c>
      <c r="B5593" t="s">
        <v>26763</v>
      </c>
      <c r="C5593" t="s">
        <v>26764</v>
      </c>
      <c r="D5593" s="5">
        <v>45006</v>
      </c>
      <c r="E5593" s="5">
        <v>44902</v>
      </c>
      <c r="F5593" t="s">
        <v>753</v>
      </c>
      <c r="G5593" t="s">
        <v>26765</v>
      </c>
      <c r="H5593" t="s">
        <v>3456</v>
      </c>
      <c r="I5593" t="s">
        <v>759</v>
      </c>
      <c r="J5593" t="s">
        <v>756</v>
      </c>
      <c r="K5593" t="s">
        <v>756</v>
      </c>
      <c r="L5593" t="s">
        <v>773</v>
      </c>
      <c r="M5593" t="s">
        <v>773</v>
      </c>
      <c r="N5593" t="s">
        <v>756</v>
      </c>
      <c r="O5593" t="s">
        <v>756</v>
      </c>
      <c r="P5593" t="s">
        <v>765</v>
      </c>
      <c r="Q5593" t="s">
        <v>26766</v>
      </c>
      <c r="R5593" t="s">
        <v>759</v>
      </c>
      <c r="S5593" t="s">
        <v>756</v>
      </c>
      <c r="T5593" t="s">
        <v>756</v>
      </c>
      <c r="U5593" t="s">
        <v>756</v>
      </c>
      <c r="V5593" t="s">
        <v>756</v>
      </c>
      <c r="W5593" t="s">
        <v>756</v>
      </c>
      <c r="X5593" t="s">
        <v>26767</v>
      </c>
      <c r="Y5593" t="str">
        <f t="shared" si="1234"/>
        <v>diciembre</v>
      </c>
      <c r="Z5593">
        <f>YEAR(BD_PONDERACIONES[[#This Row],[Fecha Ejecución del Ticket]])</f>
        <v>2022</v>
      </c>
      <c r="AA5593" t="str">
        <f t="shared" si="1235"/>
        <v>marzo</v>
      </c>
      <c r="AB5593">
        <f>YEAR(BD_PONDERACIONES[[#This Row],[Fecha de Inspección]])</f>
        <v>2023</v>
      </c>
      <c r="AC5593">
        <f t="shared" si="1236"/>
        <v>0.5</v>
      </c>
      <c r="AD5593">
        <f t="shared" si="1237"/>
        <v>0.5</v>
      </c>
      <c r="AE5593">
        <f t="shared" si="1238"/>
        <v>0</v>
      </c>
      <c r="AF5593">
        <f t="shared" si="1239"/>
        <v>0</v>
      </c>
      <c r="AG5593">
        <f t="shared" si="1240"/>
        <v>0.5</v>
      </c>
      <c r="AH5593">
        <f t="shared" si="1241"/>
        <v>0.5</v>
      </c>
      <c r="AI5593">
        <f t="shared" si="1242"/>
        <v>0.25</v>
      </c>
      <c r="AJ5593">
        <f t="shared" si="1243"/>
        <v>0.25</v>
      </c>
      <c r="AK5593">
        <f t="shared" si="1244"/>
        <v>0.5</v>
      </c>
      <c r="AL5593">
        <f t="shared" si="1245"/>
        <v>0.5</v>
      </c>
      <c r="AM5593">
        <f t="shared" si="1246"/>
        <v>0.5</v>
      </c>
      <c r="AN5593" s="6">
        <f t="shared" si="1247"/>
        <v>0.7</v>
      </c>
      <c r="AO5593" t="str">
        <f>VLOOKUP(BD_PONDERACIONES[[#This Row],[Comuna]],Tabla3[#All],2,0)</f>
        <v>Cordillera</v>
      </c>
    </row>
    <row r="5594" spans="1:41" x14ac:dyDescent="0.35">
      <c r="A5594" t="s">
        <v>26768</v>
      </c>
      <c r="B5594" t="s">
        <v>26769</v>
      </c>
      <c r="C5594" t="s">
        <v>26770</v>
      </c>
      <c r="D5594" s="5">
        <v>45006</v>
      </c>
      <c r="E5594" s="5">
        <v>44907</v>
      </c>
      <c r="F5594" t="s">
        <v>753</v>
      </c>
      <c r="G5594" t="s">
        <v>26771</v>
      </c>
      <c r="H5594" t="s">
        <v>3456</v>
      </c>
      <c r="I5594" t="s">
        <v>759</v>
      </c>
      <c r="J5594" t="s">
        <v>756</v>
      </c>
      <c r="K5594" t="s">
        <v>756</v>
      </c>
      <c r="L5594" t="s">
        <v>757</v>
      </c>
      <c r="M5594" t="s">
        <v>757</v>
      </c>
      <c r="N5594" t="s">
        <v>756</v>
      </c>
      <c r="O5594" t="s">
        <v>756</v>
      </c>
      <c r="P5594" t="s">
        <v>765</v>
      </c>
      <c r="Q5594" t="s">
        <v>759</v>
      </c>
      <c r="R5594" t="s">
        <v>759</v>
      </c>
      <c r="S5594" t="s">
        <v>756</v>
      </c>
      <c r="T5594" t="s">
        <v>756</v>
      </c>
      <c r="U5594" t="s">
        <v>756</v>
      </c>
      <c r="V5594" t="s">
        <v>756</v>
      </c>
      <c r="W5594" t="s">
        <v>756</v>
      </c>
      <c r="X5594" t="s">
        <v>26772</v>
      </c>
      <c r="Y5594" t="str">
        <f t="shared" si="1234"/>
        <v>diciembre</v>
      </c>
      <c r="Z5594">
        <f>YEAR(BD_PONDERACIONES[[#This Row],[Fecha Ejecución del Ticket]])</f>
        <v>2022</v>
      </c>
      <c r="AA5594" t="str">
        <f t="shared" si="1235"/>
        <v>marzo</v>
      </c>
      <c r="AB5594">
        <f>YEAR(BD_PONDERACIONES[[#This Row],[Fecha de Inspección]])</f>
        <v>2023</v>
      </c>
      <c r="AC5594">
        <f t="shared" si="1236"/>
        <v>0.5</v>
      </c>
      <c r="AD5594">
        <f t="shared" si="1237"/>
        <v>0.5</v>
      </c>
      <c r="AE5594">
        <f t="shared" si="1238"/>
        <v>0.5</v>
      </c>
      <c r="AF5594">
        <f t="shared" si="1239"/>
        <v>0.5</v>
      </c>
      <c r="AG5594">
        <f t="shared" si="1240"/>
        <v>0.5</v>
      </c>
      <c r="AH5594">
        <f t="shared" si="1241"/>
        <v>0.5</v>
      </c>
      <c r="AI5594">
        <f t="shared" si="1242"/>
        <v>0.25</v>
      </c>
      <c r="AJ5594">
        <f t="shared" si="1243"/>
        <v>0.25</v>
      </c>
      <c r="AK5594">
        <f t="shared" si="1244"/>
        <v>0.5</v>
      </c>
      <c r="AL5594">
        <f t="shared" si="1245"/>
        <v>0.5</v>
      </c>
      <c r="AM5594">
        <f t="shared" si="1246"/>
        <v>0.5</v>
      </c>
      <c r="AN5594" s="6">
        <f t="shared" si="1247"/>
        <v>1</v>
      </c>
      <c r="AO5594" t="str">
        <f>VLOOKUP(BD_PONDERACIONES[[#This Row],[Comuna]],Tabla3[#All],2,0)</f>
        <v>Cordillera</v>
      </c>
    </row>
    <row r="5595" spans="1:41" x14ac:dyDescent="0.35">
      <c r="A5595" t="s">
        <v>26773</v>
      </c>
      <c r="B5595" t="s">
        <v>26774</v>
      </c>
      <c r="C5595" t="s">
        <v>26775</v>
      </c>
      <c r="D5595" s="5">
        <v>45006</v>
      </c>
      <c r="E5595" s="5">
        <v>44988</v>
      </c>
      <c r="F5595" t="s">
        <v>753</v>
      </c>
      <c r="G5595" t="s">
        <v>26776</v>
      </c>
      <c r="H5595" t="s">
        <v>3456</v>
      </c>
      <c r="I5595" t="s">
        <v>26253</v>
      </c>
      <c r="J5595" t="s">
        <v>756</v>
      </c>
      <c r="K5595" t="s">
        <v>756</v>
      </c>
      <c r="L5595" t="s">
        <v>757</v>
      </c>
      <c r="M5595" t="s">
        <v>757</v>
      </c>
      <c r="N5595" t="s">
        <v>756</v>
      </c>
      <c r="O5595" t="s">
        <v>756</v>
      </c>
      <c r="P5595" t="s">
        <v>758</v>
      </c>
      <c r="Q5595" t="s">
        <v>759</v>
      </c>
      <c r="R5595" t="s">
        <v>759</v>
      </c>
      <c r="S5595" t="s">
        <v>757</v>
      </c>
      <c r="T5595" t="s">
        <v>757</v>
      </c>
      <c r="U5595" t="s">
        <v>757</v>
      </c>
      <c r="V5595" t="s">
        <v>768</v>
      </c>
      <c r="W5595" t="s">
        <v>768</v>
      </c>
      <c r="X5595" t="s">
        <v>24538</v>
      </c>
      <c r="Y5595" t="str">
        <f t="shared" si="1234"/>
        <v>marzo</v>
      </c>
      <c r="Z5595">
        <f>YEAR(BD_PONDERACIONES[[#This Row],[Fecha Ejecución del Ticket]])</f>
        <v>2023</v>
      </c>
      <c r="AA5595" t="str">
        <f t="shared" si="1235"/>
        <v>marzo</v>
      </c>
      <c r="AB5595">
        <f>YEAR(BD_PONDERACIONES[[#This Row],[Fecha de Inspección]])</f>
        <v>2023</v>
      </c>
      <c r="AC5595">
        <f t="shared" si="1236"/>
        <v>0.5</v>
      </c>
      <c r="AD5595">
        <f t="shared" si="1237"/>
        <v>0.5</v>
      </c>
      <c r="AE5595">
        <f t="shared" si="1238"/>
        <v>0.5</v>
      </c>
      <c r="AF5595">
        <f t="shared" si="1239"/>
        <v>0.5</v>
      </c>
      <c r="AG5595">
        <f t="shared" si="1240"/>
        <v>0.5</v>
      </c>
      <c r="AH5595">
        <f t="shared" si="1241"/>
        <v>0.5</v>
      </c>
      <c r="AI5595">
        <f t="shared" si="1242"/>
        <v>0.25</v>
      </c>
      <c r="AJ5595">
        <f t="shared" si="1243"/>
        <v>0.25</v>
      </c>
      <c r="AK5595">
        <f t="shared" si="1244"/>
        <v>0.5</v>
      </c>
      <c r="AL5595">
        <f t="shared" si="1245"/>
        <v>0.17499999999999999</v>
      </c>
      <c r="AM5595">
        <f t="shared" si="1246"/>
        <v>0.17499999999999999</v>
      </c>
      <c r="AN5595" s="6">
        <f t="shared" si="1247"/>
        <v>0.87</v>
      </c>
      <c r="AO5595" t="str">
        <f>VLOOKUP(BD_PONDERACIONES[[#This Row],[Comuna]],Tabla3[#All],2,0)</f>
        <v>Cordillera</v>
      </c>
    </row>
    <row r="5596" spans="1:41" x14ac:dyDescent="0.35">
      <c r="A5596" t="s">
        <v>26777</v>
      </c>
      <c r="B5596" t="s">
        <v>26778</v>
      </c>
      <c r="C5596" t="s">
        <v>26779</v>
      </c>
      <c r="D5596" s="5">
        <v>45006</v>
      </c>
      <c r="E5596" s="5">
        <v>44993</v>
      </c>
      <c r="F5596" t="s">
        <v>763</v>
      </c>
      <c r="G5596" t="s">
        <v>26780</v>
      </c>
      <c r="H5596" t="s">
        <v>3456</v>
      </c>
      <c r="I5596" t="s">
        <v>26634</v>
      </c>
      <c r="J5596" t="s">
        <v>756</v>
      </c>
      <c r="K5596" t="s">
        <v>756</v>
      </c>
      <c r="L5596" t="s">
        <v>757</v>
      </c>
      <c r="M5596" t="s">
        <v>757</v>
      </c>
      <c r="N5596" t="s">
        <v>756</v>
      </c>
      <c r="O5596" t="s">
        <v>756</v>
      </c>
      <c r="P5596" t="s">
        <v>758</v>
      </c>
      <c r="Q5596" t="s">
        <v>759</v>
      </c>
      <c r="R5596" t="s">
        <v>759</v>
      </c>
      <c r="S5596" t="s">
        <v>757</v>
      </c>
      <c r="T5596" t="s">
        <v>757</v>
      </c>
      <c r="U5596" t="s">
        <v>757</v>
      </c>
      <c r="V5596" t="s">
        <v>756</v>
      </c>
      <c r="W5596" t="s">
        <v>756</v>
      </c>
      <c r="X5596" t="s">
        <v>26781</v>
      </c>
      <c r="Y5596" t="str">
        <f t="shared" si="1234"/>
        <v>marzo</v>
      </c>
      <c r="Z5596">
        <f>YEAR(BD_PONDERACIONES[[#This Row],[Fecha Ejecución del Ticket]])</f>
        <v>2023</v>
      </c>
      <c r="AA5596" t="str">
        <f t="shared" si="1235"/>
        <v>marzo</v>
      </c>
      <c r="AB5596">
        <f>YEAR(BD_PONDERACIONES[[#This Row],[Fecha de Inspección]])</f>
        <v>2023</v>
      </c>
      <c r="AC5596">
        <f t="shared" si="1236"/>
        <v>0.5</v>
      </c>
      <c r="AD5596">
        <f t="shared" si="1237"/>
        <v>0.5</v>
      </c>
      <c r="AE5596">
        <f t="shared" si="1238"/>
        <v>0.5</v>
      </c>
      <c r="AF5596">
        <f t="shared" si="1239"/>
        <v>0.5</v>
      </c>
      <c r="AG5596">
        <f t="shared" si="1240"/>
        <v>0.5</v>
      </c>
      <c r="AH5596">
        <f t="shared" si="1241"/>
        <v>0.5</v>
      </c>
      <c r="AI5596">
        <f t="shared" si="1242"/>
        <v>0.25</v>
      </c>
      <c r="AJ5596">
        <f t="shared" si="1243"/>
        <v>0.25</v>
      </c>
      <c r="AK5596">
        <f t="shared" si="1244"/>
        <v>0.5</v>
      </c>
      <c r="AL5596">
        <f t="shared" si="1245"/>
        <v>0.5</v>
      </c>
      <c r="AM5596">
        <f t="shared" si="1246"/>
        <v>0.5</v>
      </c>
      <c r="AN5596" s="6">
        <f t="shared" si="1247"/>
        <v>1</v>
      </c>
      <c r="AO5596" t="str">
        <f>VLOOKUP(BD_PONDERACIONES[[#This Row],[Comuna]],Tabla3[#All],2,0)</f>
        <v>Cordillera</v>
      </c>
    </row>
    <row r="5597" spans="1:41" x14ac:dyDescent="0.35">
      <c r="A5597" t="s">
        <v>26782</v>
      </c>
      <c r="B5597" t="s">
        <v>26783</v>
      </c>
      <c r="C5597" t="s">
        <v>26784</v>
      </c>
      <c r="D5597" s="5">
        <v>45006</v>
      </c>
      <c r="E5597" s="5">
        <v>44996</v>
      </c>
      <c r="F5597" t="s">
        <v>763</v>
      </c>
      <c r="G5597" t="s">
        <v>26785</v>
      </c>
      <c r="H5597" t="s">
        <v>3456</v>
      </c>
      <c r="I5597" t="s">
        <v>26214</v>
      </c>
      <c r="J5597" t="s">
        <v>756</v>
      </c>
      <c r="K5597" t="s">
        <v>756</v>
      </c>
      <c r="L5597" t="s">
        <v>757</v>
      </c>
      <c r="M5597" t="s">
        <v>757</v>
      </c>
      <c r="N5597" t="s">
        <v>756</v>
      </c>
      <c r="O5597" t="s">
        <v>756</v>
      </c>
      <c r="P5597" t="s">
        <v>758</v>
      </c>
      <c r="Q5597" t="s">
        <v>759</v>
      </c>
      <c r="R5597" t="s">
        <v>759</v>
      </c>
      <c r="S5597" t="s">
        <v>757</v>
      </c>
      <c r="T5597" t="s">
        <v>757</v>
      </c>
      <c r="U5597" t="s">
        <v>757</v>
      </c>
      <c r="V5597" t="s">
        <v>773</v>
      </c>
      <c r="W5597" t="s">
        <v>773</v>
      </c>
      <c r="X5597" t="s">
        <v>26786</v>
      </c>
      <c r="Y5597" t="str">
        <f t="shared" si="1234"/>
        <v>marzo</v>
      </c>
      <c r="Z5597">
        <f>YEAR(BD_PONDERACIONES[[#This Row],[Fecha Ejecución del Ticket]])</f>
        <v>2023</v>
      </c>
      <c r="AA5597" t="str">
        <f t="shared" si="1235"/>
        <v>marzo</v>
      </c>
      <c r="AB5597">
        <f>YEAR(BD_PONDERACIONES[[#This Row],[Fecha de Inspección]])</f>
        <v>2023</v>
      </c>
      <c r="AC5597">
        <f t="shared" si="1236"/>
        <v>0.5</v>
      </c>
      <c r="AD5597">
        <f t="shared" si="1237"/>
        <v>0.5</v>
      </c>
      <c r="AE5597">
        <f t="shared" si="1238"/>
        <v>0.5</v>
      </c>
      <c r="AF5597">
        <f t="shared" si="1239"/>
        <v>0.5</v>
      </c>
      <c r="AG5597">
        <f t="shared" si="1240"/>
        <v>0.5</v>
      </c>
      <c r="AH5597">
        <f t="shared" si="1241"/>
        <v>0.5</v>
      </c>
      <c r="AI5597">
        <f t="shared" si="1242"/>
        <v>0.25</v>
      </c>
      <c r="AJ5597">
        <f t="shared" si="1243"/>
        <v>0.25</v>
      </c>
      <c r="AK5597">
        <f t="shared" si="1244"/>
        <v>0.5</v>
      </c>
      <c r="AL5597">
        <f t="shared" si="1245"/>
        <v>0</v>
      </c>
      <c r="AM5597">
        <f t="shared" si="1246"/>
        <v>0</v>
      </c>
      <c r="AN5597" s="6">
        <f t="shared" si="1247"/>
        <v>0.8</v>
      </c>
      <c r="AO5597" t="str">
        <f>VLOOKUP(BD_PONDERACIONES[[#This Row],[Comuna]],Tabla3[#All],2,0)</f>
        <v>Cordillera</v>
      </c>
    </row>
    <row r="5598" spans="1:41" x14ac:dyDescent="0.35">
      <c r="A5598" t="s">
        <v>26787</v>
      </c>
      <c r="B5598" t="s">
        <v>26788</v>
      </c>
      <c r="C5598" t="s">
        <v>26789</v>
      </c>
      <c r="D5598" s="5">
        <v>45006</v>
      </c>
      <c r="E5598" s="5">
        <v>44987</v>
      </c>
      <c r="F5598" t="s">
        <v>763</v>
      </c>
      <c r="G5598" t="s">
        <v>26790</v>
      </c>
      <c r="H5598" t="s">
        <v>3456</v>
      </c>
      <c r="I5598" t="s">
        <v>26225</v>
      </c>
      <c r="J5598" t="s">
        <v>756</v>
      </c>
      <c r="K5598" t="s">
        <v>756</v>
      </c>
      <c r="L5598" t="s">
        <v>757</v>
      </c>
      <c r="M5598" t="s">
        <v>757</v>
      </c>
      <c r="N5598" t="s">
        <v>756</v>
      </c>
      <c r="O5598" t="s">
        <v>756</v>
      </c>
      <c r="P5598" t="s">
        <v>758</v>
      </c>
      <c r="Q5598" t="s">
        <v>759</v>
      </c>
      <c r="R5598" t="s">
        <v>759</v>
      </c>
      <c r="S5598" t="s">
        <v>757</v>
      </c>
      <c r="T5598" t="s">
        <v>757</v>
      </c>
      <c r="U5598" t="s">
        <v>757</v>
      </c>
      <c r="V5598" t="s">
        <v>756</v>
      </c>
      <c r="W5598" t="s">
        <v>756</v>
      </c>
      <c r="X5598" t="s">
        <v>26791</v>
      </c>
      <c r="Y5598" t="str">
        <f t="shared" si="1234"/>
        <v>marzo</v>
      </c>
      <c r="Z5598">
        <f>YEAR(BD_PONDERACIONES[[#This Row],[Fecha Ejecución del Ticket]])</f>
        <v>2023</v>
      </c>
      <c r="AA5598" t="str">
        <f t="shared" si="1235"/>
        <v>marzo</v>
      </c>
      <c r="AB5598">
        <f>YEAR(BD_PONDERACIONES[[#This Row],[Fecha de Inspección]])</f>
        <v>2023</v>
      </c>
      <c r="AC5598">
        <f t="shared" si="1236"/>
        <v>0.5</v>
      </c>
      <c r="AD5598">
        <f t="shared" si="1237"/>
        <v>0.5</v>
      </c>
      <c r="AE5598">
        <f t="shared" si="1238"/>
        <v>0.5</v>
      </c>
      <c r="AF5598">
        <f t="shared" si="1239"/>
        <v>0.5</v>
      </c>
      <c r="AG5598">
        <f t="shared" si="1240"/>
        <v>0.5</v>
      </c>
      <c r="AH5598">
        <f t="shared" si="1241"/>
        <v>0.5</v>
      </c>
      <c r="AI5598">
        <f t="shared" si="1242"/>
        <v>0.25</v>
      </c>
      <c r="AJ5598">
        <f t="shared" si="1243"/>
        <v>0.25</v>
      </c>
      <c r="AK5598">
        <f t="shared" si="1244"/>
        <v>0.5</v>
      </c>
      <c r="AL5598">
        <f t="shared" si="1245"/>
        <v>0.5</v>
      </c>
      <c r="AM5598">
        <f t="shared" si="1246"/>
        <v>0.5</v>
      </c>
      <c r="AN5598" s="6">
        <f t="shared" si="1247"/>
        <v>1</v>
      </c>
      <c r="AO5598" t="str">
        <f>VLOOKUP(BD_PONDERACIONES[[#This Row],[Comuna]],Tabla3[#All],2,0)</f>
        <v>Cordillera</v>
      </c>
    </row>
    <row r="5599" spans="1:41" x14ac:dyDescent="0.35">
      <c r="A5599" t="s">
        <v>26792</v>
      </c>
      <c r="B5599" t="s">
        <v>26793</v>
      </c>
      <c r="C5599" t="s">
        <v>26794</v>
      </c>
      <c r="D5599" s="5">
        <v>45006</v>
      </c>
      <c r="E5599" s="5">
        <v>44993</v>
      </c>
      <c r="F5599" t="s">
        <v>763</v>
      </c>
      <c r="G5599" t="s">
        <v>26795</v>
      </c>
      <c r="H5599" t="s">
        <v>3456</v>
      </c>
      <c r="I5599" t="s">
        <v>26253</v>
      </c>
      <c r="J5599" t="s">
        <v>756</v>
      </c>
      <c r="K5599" t="s">
        <v>756</v>
      </c>
      <c r="L5599" t="s">
        <v>757</v>
      </c>
      <c r="M5599" t="s">
        <v>757</v>
      </c>
      <c r="N5599" t="s">
        <v>756</v>
      </c>
      <c r="O5599" t="s">
        <v>756</v>
      </c>
      <c r="P5599" t="s">
        <v>758</v>
      </c>
      <c r="Q5599" t="s">
        <v>759</v>
      </c>
      <c r="R5599" t="s">
        <v>759</v>
      </c>
      <c r="S5599" t="s">
        <v>757</v>
      </c>
      <c r="T5599" t="s">
        <v>757</v>
      </c>
      <c r="U5599" t="s">
        <v>757</v>
      </c>
      <c r="V5599" t="s">
        <v>756</v>
      </c>
      <c r="W5599" t="s">
        <v>756</v>
      </c>
      <c r="X5599" t="s">
        <v>3864</v>
      </c>
      <c r="Y5599" t="str">
        <f t="shared" si="1234"/>
        <v>marzo</v>
      </c>
      <c r="Z5599">
        <f>YEAR(BD_PONDERACIONES[[#This Row],[Fecha Ejecución del Ticket]])</f>
        <v>2023</v>
      </c>
      <c r="AA5599" t="str">
        <f t="shared" si="1235"/>
        <v>marzo</v>
      </c>
      <c r="AB5599">
        <f>YEAR(BD_PONDERACIONES[[#This Row],[Fecha de Inspección]])</f>
        <v>2023</v>
      </c>
      <c r="AC5599">
        <f t="shared" si="1236"/>
        <v>0.5</v>
      </c>
      <c r="AD5599">
        <f t="shared" si="1237"/>
        <v>0.5</v>
      </c>
      <c r="AE5599">
        <f t="shared" si="1238"/>
        <v>0.5</v>
      </c>
      <c r="AF5599">
        <f t="shared" si="1239"/>
        <v>0.5</v>
      </c>
      <c r="AG5599">
        <f t="shared" si="1240"/>
        <v>0.5</v>
      </c>
      <c r="AH5599">
        <f t="shared" si="1241"/>
        <v>0.5</v>
      </c>
      <c r="AI5599">
        <f t="shared" si="1242"/>
        <v>0.25</v>
      </c>
      <c r="AJ5599">
        <f t="shared" si="1243"/>
        <v>0.25</v>
      </c>
      <c r="AK5599">
        <f t="shared" si="1244"/>
        <v>0.5</v>
      </c>
      <c r="AL5599">
        <f t="shared" si="1245"/>
        <v>0.5</v>
      </c>
      <c r="AM5599">
        <f t="shared" si="1246"/>
        <v>0.5</v>
      </c>
      <c r="AN5599" s="6">
        <f t="shared" si="1247"/>
        <v>1</v>
      </c>
      <c r="AO5599" t="str">
        <f>VLOOKUP(BD_PONDERACIONES[[#This Row],[Comuna]],Tabla3[#All],2,0)</f>
        <v>Cordillera</v>
      </c>
    </row>
    <row r="5600" spans="1:41" x14ac:dyDescent="0.35">
      <c r="A5600" t="s">
        <v>26796</v>
      </c>
      <c r="B5600" t="s">
        <v>26797</v>
      </c>
      <c r="C5600" t="s">
        <v>26798</v>
      </c>
      <c r="D5600" s="5">
        <v>45006</v>
      </c>
      <c r="E5600" s="5">
        <v>44987</v>
      </c>
      <c r="F5600" t="s">
        <v>763</v>
      </c>
      <c r="G5600" t="s">
        <v>26799</v>
      </c>
      <c r="H5600" t="s">
        <v>3456</v>
      </c>
      <c r="I5600" t="s">
        <v>26634</v>
      </c>
      <c r="J5600" t="s">
        <v>756</v>
      </c>
      <c r="K5600" t="s">
        <v>756</v>
      </c>
      <c r="L5600" t="s">
        <v>773</v>
      </c>
      <c r="M5600" t="s">
        <v>773</v>
      </c>
      <c r="N5600" t="s">
        <v>756</v>
      </c>
      <c r="O5600" t="s">
        <v>756</v>
      </c>
      <c r="P5600" t="s">
        <v>765</v>
      </c>
      <c r="Q5600" t="s">
        <v>759</v>
      </c>
      <c r="R5600" t="s">
        <v>759</v>
      </c>
      <c r="S5600" t="s">
        <v>756</v>
      </c>
      <c r="T5600" t="s">
        <v>756</v>
      </c>
      <c r="U5600" t="s">
        <v>756</v>
      </c>
      <c r="V5600" t="s">
        <v>756</v>
      </c>
      <c r="W5600" t="s">
        <v>756</v>
      </c>
      <c r="X5600" t="s">
        <v>26800</v>
      </c>
      <c r="Y5600" t="str">
        <f t="shared" si="1234"/>
        <v>marzo</v>
      </c>
      <c r="Z5600">
        <f>YEAR(BD_PONDERACIONES[[#This Row],[Fecha Ejecución del Ticket]])</f>
        <v>2023</v>
      </c>
      <c r="AA5600" t="str">
        <f t="shared" si="1235"/>
        <v>marzo</v>
      </c>
      <c r="AB5600">
        <f>YEAR(BD_PONDERACIONES[[#This Row],[Fecha de Inspección]])</f>
        <v>2023</v>
      </c>
      <c r="AC5600">
        <f t="shared" si="1236"/>
        <v>0.5</v>
      </c>
      <c r="AD5600">
        <f t="shared" si="1237"/>
        <v>0.5</v>
      </c>
      <c r="AE5600">
        <f t="shared" si="1238"/>
        <v>0</v>
      </c>
      <c r="AF5600">
        <f t="shared" si="1239"/>
        <v>0</v>
      </c>
      <c r="AG5600">
        <f t="shared" si="1240"/>
        <v>0.5</v>
      </c>
      <c r="AH5600">
        <f t="shared" si="1241"/>
        <v>0.5</v>
      </c>
      <c r="AI5600">
        <f t="shared" si="1242"/>
        <v>0.25</v>
      </c>
      <c r="AJ5600">
        <f t="shared" si="1243"/>
        <v>0.25</v>
      </c>
      <c r="AK5600">
        <f t="shared" si="1244"/>
        <v>0.5</v>
      </c>
      <c r="AL5600">
        <f t="shared" si="1245"/>
        <v>0.5</v>
      </c>
      <c r="AM5600">
        <f t="shared" si="1246"/>
        <v>0.5</v>
      </c>
      <c r="AN5600" s="6">
        <f t="shared" si="1247"/>
        <v>0.7</v>
      </c>
      <c r="AO5600" t="str">
        <f>VLOOKUP(BD_PONDERACIONES[[#This Row],[Comuna]],Tabla3[#All],2,0)</f>
        <v>Cordillera</v>
      </c>
    </row>
    <row r="5601" spans="1:41" x14ac:dyDescent="0.35">
      <c r="A5601" t="s">
        <v>26801</v>
      </c>
      <c r="B5601" t="s">
        <v>26802</v>
      </c>
      <c r="C5601" t="s">
        <v>26803</v>
      </c>
      <c r="D5601" s="5">
        <v>45006</v>
      </c>
      <c r="E5601" s="5">
        <v>44989</v>
      </c>
      <c r="F5601" t="s">
        <v>763</v>
      </c>
      <c r="G5601" t="s">
        <v>26804</v>
      </c>
      <c r="H5601" t="s">
        <v>3456</v>
      </c>
      <c r="I5601" t="s">
        <v>759</v>
      </c>
      <c r="J5601" t="s">
        <v>756</v>
      </c>
      <c r="K5601" t="s">
        <v>756</v>
      </c>
      <c r="L5601" t="s">
        <v>757</v>
      </c>
      <c r="M5601" t="s">
        <v>757</v>
      </c>
      <c r="N5601" t="s">
        <v>756</v>
      </c>
      <c r="O5601" t="s">
        <v>756</v>
      </c>
      <c r="P5601" t="s">
        <v>758</v>
      </c>
      <c r="Q5601" t="s">
        <v>759</v>
      </c>
      <c r="R5601" t="s">
        <v>759</v>
      </c>
      <c r="S5601" t="s">
        <v>757</v>
      </c>
      <c r="T5601" t="s">
        <v>757</v>
      </c>
      <c r="U5601" t="s">
        <v>757</v>
      </c>
      <c r="V5601" t="s">
        <v>756</v>
      </c>
      <c r="W5601" t="s">
        <v>756</v>
      </c>
      <c r="X5601" t="s">
        <v>1712</v>
      </c>
      <c r="Y5601" t="str">
        <f t="shared" si="1234"/>
        <v>marzo</v>
      </c>
      <c r="Z5601">
        <f>YEAR(BD_PONDERACIONES[[#This Row],[Fecha Ejecución del Ticket]])</f>
        <v>2023</v>
      </c>
      <c r="AA5601" t="str">
        <f t="shared" si="1235"/>
        <v>marzo</v>
      </c>
      <c r="AB5601">
        <f>YEAR(BD_PONDERACIONES[[#This Row],[Fecha de Inspección]])</f>
        <v>2023</v>
      </c>
      <c r="AC5601">
        <f t="shared" si="1236"/>
        <v>0.5</v>
      </c>
      <c r="AD5601">
        <f t="shared" si="1237"/>
        <v>0.5</v>
      </c>
      <c r="AE5601">
        <f t="shared" si="1238"/>
        <v>0.5</v>
      </c>
      <c r="AF5601">
        <f t="shared" si="1239"/>
        <v>0.5</v>
      </c>
      <c r="AG5601">
        <f t="shared" si="1240"/>
        <v>0.5</v>
      </c>
      <c r="AH5601">
        <f t="shared" si="1241"/>
        <v>0.5</v>
      </c>
      <c r="AI5601">
        <f t="shared" si="1242"/>
        <v>0.25</v>
      </c>
      <c r="AJ5601">
        <f t="shared" si="1243"/>
        <v>0.25</v>
      </c>
      <c r="AK5601">
        <f t="shared" si="1244"/>
        <v>0.5</v>
      </c>
      <c r="AL5601">
        <f t="shared" si="1245"/>
        <v>0.5</v>
      </c>
      <c r="AM5601">
        <f t="shared" si="1246"/>
        <v>0.5</v>
      </c>
      <c r="AN5601" s="6">
        <f t="shared" si="1247"/>
        <v>1</v>
      </c>
      <c r="AO5601" t="str">
        <f>VLOOKUP(BD_PONDERACIONES[[#This Row],[Comuna]],Tabla3[#All],2,0)</f>
        <v>Cordillera</v>
      </c>
    </row>
    <row r="5602" spans="1:41" x14ac:dyDescent="0.35">
      <c r="A5602" t="s">
        <v>26805</v>
      </c>
      <c r="B5602" t="s">
        <v>26806</v>
      </c>
      <c r="C5602" t="s">
        <v>26807</v>
      </c>
      <c r="D5602" s="5">
        <v>45006</v>
      </c>
      <c r="E5602" s="5">
        <v>44987</v>
      </c>
      <c r="F5602" t="s">
        <v>763</v>
      </c>
      <c r="G5602" t="s">
        <v>26808</v>
      </c>
      <c r="H5602" t="s">
        <v>3456</v>
      </c>
      <c r="I5602" t="s">
        <v>759</v>
      </c>
      <c r="J5602" t="s">
        <v>756</v>
      </c>
      <c r="K5602" t="s">
        <v>756</v>
      </c>
      <c r="L5602" t="s">
        <v>757</v>
      </c>
      <c r="M5602" t="s">
        <v>757</v>
      </c>
      <c r="N5602" t="s">
        <v>756</v>
      </c>
      <c r="O5602" t="s">
        <v>756</v>
      </c>
      <c r="P5602" t="s">
        <v>765</v>
      </c>
      <c r="Q5602" t="s">
        <v>26809</v>
      </c>
      <c r="R5602" t="s">
        <v>759</v>
      </c>
      <c r="S5602" t="s">
        <v>756</v>
      </c>
      <c r="T5602" t="s">
        <v>756</v>
      </c>
      <c r="U5602" t="s">
        <v>756</v>
      </c>
      <c r="V5602" t="s">
        <v>773</v>
      </c>
      <c r="W5602" t="s">
        <v>773</v>
      </c>
      <c r="X5602" t="s">
        <v>26810</v>
      </c>
      <c r="Y5602" t="str">
        <f t="shared" si="1234"/>
        <v>marzo</v>
      </c>
      <c r="Z5602">
        <f>YEAR(BD_PONDERACIONES[[#This Row],[Fecha Ejecución del Ticket]])</f>
        <v>2023</v>
      </c>
      <c r="AA5602" t="str">
        <f t="shared" si="1235"/>
        <v>marzo</v>
      </c>
      <c r="AB5602">
        <f>YEAR(BD_PONDERACIONES[[#This Row],[Fecha de Inspección]])</f>
        <v>2023</v>
      </c>
      <c r="AC5602">
        <f t="shared" si="1236"/>
        <v>0.5</v>
      </c>
      <c r="AD5602">
        <f t="shared" si="1237"/>
        <v>0.5</v>
      </c>
      <c r="AE5602">
        <f t="shared" si="1238"/>
        <v>0.5</v>
      </c>
      <c r="AF5602">
        <f t="shared" si="1239"/>
        <v>0.5</v>
      </c>
      <c r="AG5602">
        <f t="shared" si="1240"/>
        <v>0.5</v>
      </c>
      <c r="AH5602">
        <f t="shared" si="1241"/>
        <v>0.5</v>
      </c>
      <c r="AI5602">
        <f t="shared" si="1242"/>
        <v>0.25</v>
      </c>
      <c r="AJ5602">
        <f t="shared" si="1243"/>
        <v>0.25</v>
      </c>
      <c r="AK5602">
        <f t="shared" si="1244"/>
        <v>0.5</v>
      </c>
      <c r="AL5602">
        <f t="shared" si="1245"/>
        <v>0</v>
      </c>
      <c r="AM5602">
        <f t="shared" si="1246"/>
        <v>0</v>
      </c>
      <c r="AN5602" s="6">
        <f t="shared" si="1247"/>
        <v>0.8</v>
      </c>
      <c r="AO5602" t="str">
        <f>VLOOKUP(BD_PONDERACIONES[[#This Row],[Comuna]],Tabla3[#All],2,0)</f>
        <v>Cordillera</v>
      </c>
    </row>
    <row r="5603" spans="1:41" x14ac:dyDescent="0.35">
      <c r="A5603" t="s">
        <v>26811</v>
      </c>
      <c r="B5603" t="s">
        <v>26812</v>
      </c>
      <c r="C5603" t="s">
        <v>26813</v>
      </c>
      <c r="D5603" s="5">
        <v>45006</v>
      </c>
      <c r="E5603" s="5">
        <v>44986</v>
      </c>
      <c r="F5603" t="s">
        <v>763</v>
      </c>
      <c r="G5603" t="s">
        <v>26814</v>
      </c>
      <c r="H5603" t="s">
        <v>3456</v>
      </c>
      <c r="I5603" t="s">
        <v>759</v>
      </c>
      <c r="J5603" t="s">
        <v>756</v>
      </c>
      <c r="K5603" t="s">
        <v>756</v>
      </c>
      <c r="L5603" t="s">
        <v>757</v>
      </c>
      <c r="M5603" t="s">
        <v>757</v>
      </c>
      <c r="N5603" t="s">
        <v>756</v>
      </c>
      <c r="O5603" t="s">
        <v>756</v>
      </c>
      <c r="P5603" t="s">
        <v>758</v>
      </c>
      <c r="Q5603" t="s">
        <v>759</v>
      </c>
      <c r="R5603" t="s">
        <v>759</v>
      </c>
      <c r="S5603" t="s">
        <v>757</v>
      </c>
      <c r="T5603" t="s">
        <v>757</v>
      </c>
      <c r="U5603" t="s">
        <v>757</v>
      </c>
      <c r="V5603" t="s">
        <v>756</v>
      </c>
      <c r="W5603" t="s">
        <v>756</v>
      </c>
      <c r="X5603" t="s">
        <v>26700</v>
      </c>
      <c r="Y5603" t="str">
        <f t="shared" si="1234"/>
        <v>marzo</v>
      </c>
      <c r="Z5603">
        <f>YEAR(BD_PONDERACIONES[[#This Row],[Fecha Ejecución del Ticket]])</f>
        <v>2023</v>
      </c>
      <c r="AA5603" t="str">
        <f t="shared" si="1235"/>
        <v>marzo</v>
      </c>
      <c r="AB5603">
        <f>YEAR(BD_PONDERACIONES[[#This Row],[Fecha de Inspección]])</f>
        <v>2023</v>
      </c>
      <c r="AC5603">
        <f t="shared" si="1236"/>
        <v>0.5</v>
      </c>
      <c r="AD5603">
        <f t="shared" si="1237"/>
        <v>0.5</v>
      </c>
      <c r="AE5603">
        <f t="shared" si="1238"/>
        <v>0.5</v>
      </c>
      <c r="AF5603">
        <f t="shared" si="1239"/>
        <v>0.5</v>
      </c>
      <c r="AG5603">
        <f t="shared" si="1240"/>
        <v>0.5</v>
      </c>
      <c r="AH5603">
        <f t="shared" si="1241"/>
        <v>0.5</v>
      </c>
      <c r="AI5603">
        <f t="shared" si="1242"/>
        <v>0.25</v>
      </c>
      <c r="AJ5603">
        <f t="shared" si="1243"/>
        <v>0.25</v>
      </c>
      <c r="AK5603">
        <f t="shared" si="1244"/>
        <v>0.5</v>
      </c>
      <c r="AL5603">
        <f t="shared" si="1245"/>
        <v>0.5</v>
      </c>
      <c r="AM5603">
        <f t="shared" si="1246"/>
        <v>0.5</v>
      </c>
      <c r="AN5603" s="6">
        <f t="shared" si="1247"/>
        <v>1</v>
      </c>
      <c r="AO5603" t="str">
        <f>VLOOKUP(BD_PONDERACIONES[[#This Row],[Comuna]],Tabla3[#All],2,0)</f>
        <v>Cordillera</v>
      </c>
    </row>
    <row r="5604" spans="1:41" x14ac:dyDescent="0.35">
      <c r="A5604" t="s">
        <v>26815</v>
      </c>
      <c r="B5604" t="s">
        <v>26816</v>
      </c>
      <c r="C5604" t="s">
        <v>26817</v>
      </c>
      <c r="D5604" s="5">
        <v>45006</v>
      </c>
      <c r="E5604" s="5">
        <v>44996</v>
      </c>
      <c r="F5604" t="s">
        <v>763</v>
      </c>
      <c r="G5604" t="s">
        <v>26818</v>
      </c>
      <c r="H5604" t="s">
        <v>3456</v>
      </c>
      <c r="I5604" t="s">
        <v>26214</v>
      </c>
      <c r="J5604" t="s">
        <v>756</v>
      </c>
      <c r="K5604" t="s">
        <v>756</v>
      </c>
      <c r="L5604" t="s">
        <v>757</v>
      </c>
      <c r="M5604" t="s">
        <v>757</v>
      </c>
      <c r="N5604" t="s">
        <v>756</v>
      </c>
      <c r="O5604" t="s">
        <v>756</v>
      </c>
      <c r="P5604" t="s">
        <v>758</v>
      </c>
      <c r="Q5604" t="s">
        <v>759</v>
      </c>
      <c r="R5604" t="s">
        <v>759</v>
      </c>
      <c r="S5604" t="s">
        <v>757</v>
      </c>
      <c r="T5604" t="s">
        <v>757</v>
      </c>
      <c r="U5604" t="s">
        <v>757</v>
      </c>
      <c r="V5604" t="s">
        <v>756</v>
      </c>
      <c r="W5604" t="s">
        <v>756</v>
      </c>
      <c r="X5604" t="s">
        <v>26819</v>
      </c>
      <c r="Y5604" t="str">
        <f t="shared" si="1234"/>
        <v>marzo</v>
      </c>
      <c r="Z5604">
        <f>YEAR(BD_PONDERACIONES[[#This Row],[Fecha Ejecución del Ticket]])</f>
        <v>2023</v>
      </c>
      <c r="AA5604" t="str">
        <f t="shared" si="1235"/>
        <v>marzo</v>
      </c>
      <c r="AB5604">
        <f>YEAR(BD_PONDERACIONES[[#This Row],[Fecha de Inspección]])</f>
        <v>2023</v>
      </c>
      <c r="AC5604">
        <f t="shared" si="1236"/>
        <v>0.5</v>
      </c>
      <c r="AD5604">
        <f t="shared" si="1237"/>
        <v>0.5</v>
      </c>
      <c r="AE5604">
        <f t="shared" si="1238"/>
        <v>0.5</v>
      </c>
      <c r="AF5604">
        <f t="shared" si="1239"/>
        <v>0.5</v>
      </c>
      <c r="AG5604">
        <f t="shared" si="1240"/>
        <v>0.5</v>
      </c>
      <c r="AH5604">
        <f t="shared" si="1241"/>
        <v>0.5</v>
      </c>
      <c r="AI5604">
        <f t="shared" si="1242"/>
        <v>0.25</v>
      </c>
      <c r="AJ5604">
        <f t="shared" si="1243"/>
        <v>0.25</v>
      </c>
      <c r="AK5604">
        <f t="shared" si="1244"/>
        <v>0.5</v>
      </c>
      <c r="AL5604">
        <f t="shared" si="1245"/>
        <v>0.5</v>
      </c>
      <c r="AM5604">
        <f t="shared" si="1246"/>
        <v>0.5</v>
      </c>
      <c r="AN5604" s="6">
        <f t="shared" si="1247"/>
        <v>1</v>
      </c>
      <c r="AO5604" t="str">
        <f>VLOOKUP(BD_PONDERACIONES[[#This Row],[Comuna]],Tabla3[#All],2,0)</f>
        <v>Cordillera</v>
      </c>
    </row>
    <row r="5605" spans="1:41" x14ac:dyDescent="0.35">
      <c r="A5605" t="s">
        <v>26820</v>
      </c>
      <c r="B5605" t="s">
        <v>26821</v>
      </c>
      <c r="C5605" t="s">
        <v>26822</v>
      </c>
      <c r="D5605" s="5">
        <v>45005</v>
      </c>
      <c r="E5605" s="5">
        <v>44959</v>
      </c>
      <c r="F5605" t="s">
        <v>753</v>
      </c>
      <c r="G5605" t="s">
        <v>24607</v>
      </c>
      <c r="H5605" t="s">
        <v>1886</v>
      </c>
      <c r="I5605" t="s">
        <v>759</v>
      </c>
      <c r="J5605" t="s">
        <v>756</v>
      </c>
      <c r="K5605" t="s">
        <v>756</v>
      </c>
      <c r="L5605" t="s">
        <v>757</v>
      </c>
      <c r="M5605" t="s">
        <v>757</v>
      </c>
      <c r="N5605" t="s">
        <v>756</v>
      </c>
      <c r="O5605" t="s">
        <v>756</v>
      </c>
      <c r="P5605" t="s">
        <v>758</v>
      </c>
      <c r="Q5605" t="s">
        <v>759</v>
      </c>
      <c r="R5605" t="s">
        <v>759</v>
      </c>
      <c r="S5605" t="s">
        <v>757</v>
      </c>
      <c r="T5605" t="s">
        <v>757</v>
      </c>
      <c r="U5605" t="s">
        <v>757</v>
      </c>
      <c r="V5605" t="s">
        <v>756</v>
      </c>
      <c r="W5605" t="s">
        <v>756</v>
      </c>
      <c r="X5605" t="s">
        <v>22397</v>
      </c>
      <c r="Y5605" t="str">
        <f t="shared" si="1234"/>
        <v>febrero</v>
      </c>
      <c r="Z5605">
        <f>YEAR(BD_PONDERACIONES[[#This Row],[Fecha Ejecución del Ticket]])</f>
        <v>2023</v>
      </c>
      <c r="AA5605" t="str">
        <f t="shared" si="1235"/>
        <v>marzo</v>
      </c>
      <c r="AB5605">
        <f>YEAR(BD_PONDERACIONES[[#This Row],[Fecha de Inspección]])</f>
        <v>2023</v>
      </c>
      <c r="AC5605">
        <f t="shared" si="1236"/>
        <v>0.5</v>
      </c>
      <c r="AD5605">
        <f t="shared" si="1237"/>
        <v>0.5</v>
      </c>
      <c r="AE5605">
        <f t="shared" si="1238"/>
        <v>0.5</v>
      </c>
      <c r="AF5605">
        <f t="shared" si="1239"/>
        <v>0.5</v>
      </c>
      <c r="AG5605">
        <f t="shared" si="1240"/>
        <v>0.5</v>
      </c>
      <c r="AH5605">
        <f t="shared" si="1241"/>
        <v>0.5</v>
      </c>
      <c r="AI5605">
        <f t="shared" si="1242"/>
        <v>0.25</v>
      </c>
      <c r="AJ5605">
        <f t="shared" si="1243"/>
        <v>0.25</v>
      </c>
      <c r="AK5605">
        <f t="shared" si="1244"/>
        <v>0.5</v>
      </c>
      <c r="AL5605">
        <f t="shared" si="1245"/>
        <v>0.5</v>
      </c>
      <c r="AM5605">
        <f t="shared" si="1246"/>
        <v>0.5</v>
      </c>
      <c r="AN5605" s="6">
        <f t="shared" si="1247"/>
        <v>1</v>
      </c>
      <c r="AO5605" t="str">
        <f>VLOOKUP(BD_PONDERACIONES[[#This Row],[Comuna]],Tabla3[#All],2,0)</f>
        <v>Cordillera</v>
      </c>
    </row>
    <row r="5606" spans="1:41" x14ac:dyDescent="0.35">
      <c r="A5606" t="s">
        <v>26823</v>
      </c>
      <c r="B5606" t="s">
        <v>26824</v>
      </c>
      <c r="C5606" t="s">
        <v>26825</v>
      </c>
      <c r="D5606" s="5">
        <v>45005</v>
      </c>
      <c r="E5606" s="5">
        <v>44992</v>
      </c>
      <c r="F5606" t="s">
        <v>753</v>
      </c>
      <c r="G5606" t="s">
        <v>26826</v>
      </c>
      <c r="H5606" t="s">
        <v>1886</v>
      </c>
      <c r="I5606" t="s">
        <v>26253</v>
      </c>
      <c r="J5606" t="s">
        <v>756</v>
      </c>
      <c r="K5606" t="s">
        <v>756</v>
      </c>
      <c r="L5606" t="s">
        <v>757</v>
      </c>
      <c r="M5606" t="s">
        <v>757</v>
      </c>
      <c r="N5606" t="s">
        <v>756</v>
      </c>
      <c r="O5606" t="s">
        <v>756</v>
      </c>
      <c r="P5606" t="s">
        <v>758</v>
      </c>
      <c r="Q5606" t="s">
        <v>759</v>
      </c>
      <c r="R5606" t="s">
        <v>759</v>
      </c>
      <c r="S5606" t="s">
        <v>757</v>
      </c>
      <c r="T5606" t="s">
        <v>757</v>
      </c>
      <c r="U5606" t="s">
        <v>757</v>
      </c>
      <c r="V5606" t="s">
        <v>756</v>
      </c>
      <c r="W5606" t="s">
        <v>756</v>
      </c>
      <c r="X5606" t="s">
        <v>9040</v>
      </c>
      <c r="Y5606" t="str">
        <f t="shared" si="1234"/>
        <v>marzo</v>
      </c>
      <c r="Z5606">
        <f>YEAR(BD_PONDERACIONES[[#This Row],[Fecha Ejecución del Ticket]])</f>
        <v>2023</v>
      </c>
      <c r="AA5606" t="str">
        <f t="shared" si="1235"/>
        <v>marzo</v>
      </c>
      <c r="AB5606">
        <f>YEAR(BD_PONDERACIONES[[#This Row],[Fecha de Inspección]])</f>
        <v>2023</v>
      </c>
      <c r="AC5606">
        <f t="shared" si="1236"/>
        <v>0.5</v>
      </c>
      <c r="AD5606">
        <f t="shared" si="1237"/>
        <v>0.5</v>
      </c>
      <c r="AE5606">
        <f t="shared" si="1238"/>
        <v>0.5</v>
      </c>
      <c r="AF5606">
        <f t="shared" si="1239"/>
        <v>0.5</v>
      </c>
      <c r="AG5606">
        <f t="shared" si="1240"/>
        <v>0.5</v>
      </c>
      <c r="AH5606">
        <f t="shared" si="1241"/>
        <v>0.5</v>
      </c>
      <c r="AI5606">
        <f t="shared" si="1242"/>
        <v>0.25</v>
      </c>
      <c r="AJ5606">
        <f t="shared" si="1243"/>
        <v>0.25</v>
      </c>
      <c r="AK5606">
        <f t="shared" si="1244"/>
        <v>0.5</v>
      </c>
      <c r="AL5606">
        <f t="shared" si="1245"/>
        <v>0.5</v>
      </c>
      <c r="AM5606">
        <f t="shared" si="1246"/>
        <v>0.5</v>
      </c>
      <c r="AN5606" s="6">
        <f t="shared" si="1247"/>
        <v>1</v>
      </c>
      <c r="AO5606" t="str">
        <f>VLOOKUP(BD_PONDERACIONES[[#This Row],[Comuna]],Tabla3[#All],2,0)</f>
        <v>Cordillera</v>
      </c>
    </row>
    <row r="5607" spans="1:41" x14ac:dyDescent="0.35">
      <c r="A5607" t="s">
        <v>26827</v>
      </c>
      <c r="B5607" t="s">
        <v>26828</v>
      </c>
      <c r="C5607" t="s">
        <v>26829</v>
      </c>
      <c r="D5607" s="5">
        <v>45005</v>
      </c>
      <c r="E5607" s="5">
        <v>44992</v>
      </c>
      <c r="F5607" t="s">
        <v>753</v>
      </c>
      <c r="G5607" t="s">
        <v>26830</v>
      </c>
      <c r="H5607" t="s">
        <v>1886</v>
      </c>
      <c r="I5607" t="s">
        <v>26253</v>
      </c>
      <c r="J5607" t="s">
        <v>756</v>
      </c>
      <c r="K5607" t="s">
        <v>756</v>
      </c>
      <c r="L5607" t="s">
        <v>757</v>
      </c>
      <c r="M5607" t="s">
        <v>757</v>
      </c>
      <c r="N5607" t="s">
        <v>756</v>
      </c>
      <c r="O5607" t="s">
        <v>756</v>
      </c>
      <c r="P5607" t="s">
        <v>758</v>
      </c>
      <c r="Q5607" t="s">
        <v>759</v>
      </c>
      <c r="R5607" t="s">
        <v>759</v>
      </c>
      <c r="S5607" t="s">
        <v>757</v>
      </c>
      <c r="T5607" t="s">
        <v>757</v>
      </c>
      <c r="U5607" t="s">
        <v>757</v>
      </c>
      <c r="V5607" t="s">
        <v>756</v>
      </c>
      <c r="W5607" t="s">
        <v>756</v>
      </c>
      <c r="X5607" t="s">
        <v>9040</v>
      </c>
      <c r="Y5607" t="str">
        <f t="shared" si="1234"/>
        <v>marzo</v>
      </c>
      <c r="Z5607">
        <f>YEAR(BD_PONDERACIONES[[#This Row],[Fecha Ejecución del Ticket]])</f>
        <v>2023</v>
      </c>
      <c r="AA5607" t="str">
        <f t="shared" si="1235"/>
        <v>marzo</v>
      </c>
      <c r="AB5607">
        <f>YEAR(BD_PONDERACIONES[[#This Row],[Fecha de Inspección]])</f>
        <v>2023</v>
      </c>
      <c r="AC5607">
        <f t="shared" si="1236"/>
        <v>0.5</v>
      </c>
      <c r="AD5607">
        <f t="shared" si="1237"/>
        <v>0.5</v>
      </c>
      <c r="AE5607">
        <f t="shared" si="1238"/>
        <v>0.5</v>
      </c>
      <c r="AF5607">
        <f t="shared" si="1239"/>
        <v>0.5</v>
      </c>
      <c r="AG5607">
        <f t="shared" si="1240"/>
        <v>0.5</v>
      </c>
      <c r="AH5607">
        <f t="shared" si="1241"/>
        <v>0.5</v>
      </c>
      <c r="AI5607">
        <f t="shared" si="1242"/>
        <v>0.25</v>
      </c>
      <c r="AJ5607">
        <f t="shared" si="1243"/>
        <v>0.25</v>
      </c>
      <c r="AK5607">
        <f t="shared" si="1244"/>
        <v>0.5</v>
      </c>
      <c r="AL5607">
        <f t="shared" si="1245"/>
        <v>0.5</v>
      </c>
      <c r="AM5607">
        <f t="shared" si="1246"/>
        <v>0.5</v>
      </c>
      <c r="AN5607" s="6">
        <f t="shared" si="1247"/>
        <v>1</v>
      </c>
      <c r="AO5607" t="str">
        <f>VLOOKUP(BD_PONDERACIONES[[#This Row],[Comuna]],Tabla3[#All],2,0)</f>
        <v>Cordillera</v>
      </c>
    </row>
    <row r="5608" spans="1:41" x14ac:dyDescent="0.35">
      <c r="A5608" t="s">
        <v>26831</v>
      </c>
      <c r="B5608" t="s">
        <v>26832</v>
      </c>
      <c r="C5608" t="s">
        <v>26833</v>
      </c>
      <c r="D5608" s="5">
        <v>45005</v>
      </c>
      <c r="E5608" s="5">
        <v>44994</v>
      </c>
      <c r="F5608" t="s">
        <v>763</v>
      </c>
      <c r="G5608" t="s">
        <v>26834</v>
      </c>
      <c r="H5608" t="s">
        <v>1886</v>
      </c>
      <c r="I5608" t="s">
        <v>26253</v>
      </c>
      <c r="J5608" t="s">
        <v>756</v>
      </c>
      <c r="K5608" t="s">
        <v>756</v>
      </c>
      <c r="L5608" t="s">
        <v>757</v>
      </c>
      <c r="M5608" t="s">
        <v>757</v>
      </c>
      <c r="N5608" t="s">
        <v>756</v>
      </c>
      <c r="O5608" t="s">
        <v>756</v>
      </c>
      <c r="P5608" t="s">
        <v>758</v>
      </c>
      <c r="Q5608" t="s">
        <v>759</v>
      </c>
      <c r="R5608" t="s">
        <v>759</v>
      </c>
      <c r="S5608" t="s">
        <v>757</v>
      </c>
      <c r="T5608" t="s">
        <v>757</v>
      </c>
      <c r="U5608" t="s">
        <v>757</v>
      </c>
      <c r="V5608" t="s">
        <v>756</v>
      </c>
      <c r="W5608" t="s">
        <v>756</v>
      </c>
      <c r="X5608" t="s">
        <v>20390</v>
      </c>
      <c r="Y5608" t="str">
        <f t="shared" si="1234"/>
        <v>marzo</v>
      </c>
      <c r="Z5608">
        <f>YEAR(BD_PONDERACIONES[[#This Row],[Fecha Ejecución del Ticket]])</f>
        <v>2023</v>
      </c>
      <c r="AA5608" t="str">
        <f t="shared" si="1235"/>
        <v>marzo</v>
      </c>
      <c r="AB5608">
        <f>YEAR(BD_PONDERACIONES[[#This Row],[Fecha de Inspección]])</f>
        <v>2023</v>
      </c>
      <c r="AC5608">
        <f t="shared" si="1236"/>
        <v>0.5</v>
      </c>
      <c r="AD5608">
        <f t="shared" si="1237"/>
        <v>0.5</v>
      </c>
      <c r="AE5608">
        <f t="shared" si="1238"/>
        <v>0.5</v>
      </c>
      <c r="AF5608">
        <f t="shared" si="1239"/>
        <v>0.5</v>
      </c>
      <c r="AG5608">
        <f t="shared" si="1240"/>
        <v>0.5</v>
      </c>
      <c r="AH5608">
        <f t="shared" si="1241"/>
        <v>0.5</v>
      </c>
      <c r="AI5608">
        <f t="shared" si="1242"/>
        <v>0.25</v>
      </c>
      <c r="AJ5608">
        <f t="shared" si="1243"/>
        <v>0.25</v>
      </c>
      <c r="AK5608">
        <f t="shared" si="1244"/>
        <v>0.5</v>
      </c>
      <c r="AL5608">
        <f t="shared" si="1245"/>
        <v>0.5</v>
      </c>
      <c r="AM5608">
        <f t="shared" si="1246"/>
        <v>0.5</v>
      </c>
      <c r="AN5608" s="6">
        <f t="shared" si="1247"/>
        <v>1</v>
      </c>
      <c r="AO5608" t="str">
        <f>VLOOKUP(BD_PONDERACIONES[[#This Row],[Comuna]],Tabla3[#All],2,0)</f>
        <v>Cordillera</v>
      </c>
    </row>
    <row r="5609" spans="1:41" x14ac:dyDescent="0.35">
      <c r="A5609" t="s">
        <v>26835</v>
      </c>
      <c r="B5609" t="s">
        <v>26836</v>
      </c>
      <c r="C5609" t="s">
        <v>26837</v>
      </c>
      <c r="D5609" s="5">
        <v>45005</v>
      </c>
      <c r="E5609" s="5">
        <v>44992</v>
      </c>
      <c r="F5609" t="s">
        <v>753</v>
      </c>
      <c r="G5609" t="s">
        <v>26838</v>
      </c>
      <c r="H5609" t="s">
        <v>1886</v>
      </c>
      <c r="I5609" t="s">
        <v>26839</v>
      </c>
      <c r="J5609" t="s">
        <v>756</v>
      </c>
      <c r="K5609" t="s">
        <v>756</v>
      </c>
      <c r="L5609" t="s">
        <v>773</v>
      </c>
      <c r="M5609" t="s">
        <v>773</v>
      </c>
      <c r="N5609" t="s">
        <v>756</v>
      </c>
      <c r="O5609" t="s">
        <v>756</v>
      </c>
      <c r="P5609" t="s">
        <v>758</v>
      </c>
      <c r="Q5609" t="s">
        <v>759</v>
      </c>
      <c r="R5609" t="s">
        <v>759</v>
      </c>
      <c r="S5609" t="s">
        <v>757</v>
      </c>
      <c r="T5609" t="s">
        <v>757</v>
      </c>
      <c r="U5609" t="s">
        <v>757</v>
      </c>
      <c r="V5609" t="s">
        <v>756</v>
      </c>
      <c r="W5609" t="s">
        <v>756</v>
      </c>
      <c r="X5609" t="s">
        <v>21648</v>
      </c>
      <c r="Y5609" t="str">
        <f t="shared" si="1234"/>
        <v>marzo</v>
      </c>
      <c r="Z5609">
        <f>YEAR(BD_PONDERACIONES[[#This Row],[Fecha Ejecución del Ticket]])</f>
        <v>2023</v>
      </c>
      <c r="AA5609" t="str">
        <f t="shared" si="1235"/>
        <v>marzo</v>
      </c>
      <c r="AB5609">
        <f>YEAR(BD_PONDERACIONES[[#This Row],[Fecha de Inspección]])</f>
        <v>2023</v>
      </c>
      <c r="AC5609">
        <f t="shared" si="1236"/>
        <v>0.5</v>
      </c>
      <c r="AD5609">
        <f t="shared" si="1237"/>
        <v>0.5</v>
      </c>
      <c r="AE5609">
        <f t="shared" si="1238"/>
        <v>0</v>
      </c>
      <c r="AF5609">
        <f t="shared" si="1239"/>
        <v>0</v>
      </c>
      <c r="AG5609">
        <f t="shared" si="1240"/>
        <v>0.5</v>
      </c>
      <c r="AH5609">
        <f t="shared" si="1241"/>
        <v>0.5</v>
      </c>
      <c r="AI5609">
        <f t="shared" si="1242"/>
        <v>0.25</v>
      </c>
      <c r="AJ5609">
        <f t="shared" si="1243"/>
        <v>0.25</v>
      </c>
      <c r="AK5609">
        <f t="shared" si="1244"/>
        <v>0.5</v>
      </c>
      <c r="AL5609">
        <f t="shared" si="1245"/>
        <v>0.5</v>
      </c>
      <c r="AM5609">
        <f t="shared" si="1246"/>
        <v>0.5</v>
      </c>
      <c r="AN5609" s="6">
        <f t="shared" si="1247"/>
        <v>0.7</v>
      </c>
      <c r="AO5609" t="str">
        <f>VLOOKUP(BD_PONDERACIONES[[#This Row],[Comuna]],Tabla3[#All],2,0)</f>
        <v>Cordillera</v>
      </c>
    </row>
    <row r="5610" spans="1:41" x14ac:dyDescent="0.35">
      <c r="A5610" t="s">
        <v>26840</v>
      </c>
      <c r="B5610" t="s">
        <v>26841</v>
      </c>
      <c r="C5610" t="s">
        <v>26842</v>
      </c>
      <c r="D5610" s="5">
        <v>45005</v>
      </c>
      <c r="E5610" s="5">
        <v>44993</v>
      </c>
      <c r="F5610" t="s">
        <v>753</v>
      </c>
      <c r="G5610" t="s">
        <v>26843</v>
      </c>
      <c r="H5610" t="s">
        <v>1886</v>
      </c>
      <c r="I5610" t="s">
        <v>26844</v>
      </c>
      <c r="J5610" t="s">
        <v>756</v>
      </c>
      <c r="K5610" t="s">
        <v>756</v>
      </c>
      <c r="L5610" t="s">
        <v>773</v>
      </c>
      <c r="M5610" t="s">
        <v>773</v>
      </c>
      <c r="N5610" t="s">
        <v>756</v>
      </c>
      <c r="O5610" t="s">
        <v>756</v>
      </c>
      <c r="P5610" t="s">
        <v>758</v>
      </c>
      <c r="Q5610" t="s">
        <v>759</v>
      </c>
      <c r="R5610" t="s">
        <v>759</v>
      </c>
      <c r="S5610" t="s">
        <v>757</v>
      </c>
      <c r="T5610" t="s">
        <v>757</v>
      </c>
      <c r="U5610" t="s">
        <v>757</v>
      </c>
      <c r="V5610" t="s">
        <v>756</v>
      </c>
      <c r="W5610" t="s">
        <v>756</v>
      </c>
      <c r="X5610" t="s">
        <v>22721</v>
      </c>
      <c r="Y5610" t="str">
        <f t="shared" si="1234"/>
        <v>marzo</v>
      </c>
      <c r="Z5610">
        <f>YEAR(BD_PONDERACIONES[[#This Row],[Fecha Ejecución del Ticket]])</f>
        <v>2023</v>
      </c>
      <c r="AA5610" t="str">
        <f t="shared" si="1235"/>
        <v>marzo</v>
      </c>
      <c r="AB5610">
        <f>YEAR(BD_PONDERACIONES[[#This Row],[Fecha de Inspección]])</f>
        <v>2023</v>
      </c>
      <c r="AC5610">
        <f t="shared" si="1236"/>
        <v>0.5</v>
      </c>
      <c r="AD5610">
        <f t="shared" si="1237"/>
        <v>0.5</v>
      </c>
      <c r="AE5610">
        <f t="shared" si="1238"/>
        <v>0</v>
      </c>
      <c r="AF5610">
        <f t="shared" si="1239"/>
        <v>0</v>
      </c>
      <c r="AG5610">
        <f t="shared" si="1240"/>
        <v>0.5</v>
      </c>
      <c r="AH5610">
        <f t="shared" si="1241"/>
        <v>0.5</v>
      </c>
      <c r="AI5610">
        <f t="shared" si="1242"/>
        <v>0.25</v>
      </c>
      <c r="AJ5610">
        <f t="shared" si="1243"/>
        <v>0.25</v>
      </c>
      <c r="AK5610">
        <f t="shared" si="1244"/>
        <v>0.5</v>
      </c>
      <c r="AL5610">
        <f t="shared" si="1245"/>
        <v>0.5</v>
      </c>
      <c r="AM5610">
        <f t="shared" si="1246"/>
        <v>0.5</v>
      </c>
      <c r="AN5610" s="6">
        <f t="shared" si="1247"/>
        <v>0.7</v>
      </c>
      <c r="AO5610" t="str">
        <f>VLOOKUP(BD_PONDERACIONES[[#This Row],[Comuna]],Tabla3[#All],2,0)</f>
        <v>Cordillera</v>
      </c>
    </row>
    <row r="5611" spans="1:41" x14ac:dyDescent="0.35">
      <c r="A5611" t="s">
        <v>26845</v>
      </c>
      <c r="B5611" t="s">
        <v>26846</v>
      </c>
      <c r="C5611" t="s">
        <v>26847</v>
      </c>
      <c r="D5611" s="5">
        <v>45005</v>
      </c>
      <c r="E5611" s="5">
        <v>44996</v>
      </c>
      <c r="F5611" t="s">
        <v>763</v>
      </c>
      <c r="G5611" t="s">
        <v>26848</v>
      </c>
      <c r="H5611" t="s">
        <v>1886</v>
      </c>
      <c r="I5611" t="s">
        <v>26839</v>
      </c>
      <c r="J5611" t="s">
        <v>756</v>
      </c>
      <c r="K5611" t="s">
        <v>756</v>
      </c>
      <c r="L5611" t="s">
        <v>757</v>
      </c>
      <c r="M5611" t="s">
        <v>757</v>
      </c>
      <c r="N5611" t="s">
        <v>756</v>
      </c>
      <c r="O5611" t="s">
        <v>756</v>
      </c>
      <c r="P5611" t="s">
        <v>758</v>
      </c>
      <c r="Q5611" t="s">
        <v>759</v>
      </c>
      <c r="R5611" t="s">
        <v>759</v>
      </c>
      <c r="S5611" t="s">
        <v>757</v>
      </c>
      <c r="T5611" t="s">
        <v>757</v>
      </c>
      <c r="U5611" t="s">
        <v>757</v>
      </c>
      <c r="V5611" t="s">
        <v>756</v>
      </c>
      <c r="W5611" t="s">
        <v>756</v>
      </c>
      <c r="X5611" t="s">
        <v>26849</v>
      </c>
      <c r="Y5611" t="str">
        <f t="shared" si="1234"/>
        <v>marzo</v>
      </c>
      <c r="Z5611">
        <f>YEAR(BD_PONDERACIONES[[#This Row],[Fecha Ejecución del Ticket]])</f>
        <v>2023</v>
      </c>
      <c r="AA5611" t="str">
        <f t="shared" si="1235"/>
        <v>marzo</v>
      </c>
      <c r="AB5611">
        <f>YEAR(BD_PONDERACIONES[[#This Row],[Fecha de Inspección]])</f>
        <v>2023</v>
      </c>
      <c r="AC5611">
        <f t="shared" si="1236"/>
        <v>0.5</v>
      </c>
      <c r="AD5611">
        <f t="shared" si="1237"/>
        <v>0.5</v>
      </c>
      <c r="AE5611">
        <f t="shared" si="1238"/>
        <v>0.5</v>
      </c>
      <c r="AF5611">
        <f t="shared" si="1239"/>
        <v>0.5</v>
      </c>
      <c r="AG5611">
        <f t="shared" si="1240"/>
        <v>0.5</v>
      </c>
      <c r="AH5611">
        <f t="shared" si="1241"/>
        <v>0.5</v>
      </c>
      <c r="AI5611">
        <f t="shared" si="1242"/>
        <v>0.25</v>
      </c>
      <c r="AJ5611">
        <f t="shared" si="1243"/>
        <v>0.25</v>
      </c>
      <c r="AK5611">
        <f t="shared" si="1244"/>
        <v>0.5</v>
      </c>
      <c r="AL5611">
        <f t="shared" si="1245"/>
        <v>0.5</v>
      </c>
      <c r="AM5611">
        <f t="shared" si="1246"/>
        <v>0.5</v>
      </c>
      <c r="AN5611" s="6">
        <f t="shared" si="1247"/>
        <v>1</v>
      </c>
      <c r="AO5611" t="str">
        <f>VLOOKUP(BD_PONDERACIONES[[#This Row],[Comuna]],Tabla3[#All],2,0)</f>
        <v>Cordillera</v>
      </c>
    </row>
    <row r="5612" spans="1:41" x14ac:dyDescent="0.35">
      <c r="A5612" t="s">
        <v>26850</v>
      </c>
      <c r="B5612" t="s">
        <v>26851</v>
      </c>
      <c r="C5612" t="s">
        <v>26852</v>
      </c>
      <c r="D5612" s="5">
        <v>45005</v>
      </c>
      <c r="E5612" s="5">
        <v>44960</v>
      </c>
      <c r="F5612" t="s">
        <v>753</v>
      </c>
      <c r="G5612" t="s">
        <v>26853</v>
      </c>
      <c r="H5612" t="s">
        <v>1886</v>
      </c>
      <c r="I5612" t="s">
        <v>26854</v>
      </c>
      <c r="J5612" t="s">
        <v>756</v>
      </c>
      <c r="K5612" t="s">
        <v>756</v>
      </c>
      <c r="L5612" t="s">
        <v>757</v>
      </c>
      <c r="M5612" t="s">
        <v>757</v>
      </c>
      <c r="N5612" t="s">
        <v>756</v>
      </c>
      <c r="O5612" t="s">
        <v>756</v>
      </c>
      <c r="P5612" t="s">
        <v>758</v>
      </c>
      <c r="Q5612" t="s">
        <v>759</v>
      </c>
      <c r="R5612" t="s">
        <v>759</v>
      </c>
      <c r="S5612" t="s">
        <v>757</v>
      </c>
      <c r="T5612" t="s">
        <v>757</v>
      </c>
      <c r="U5612" t="s">
        <v>757</v>
      </c>
      <c r="V5612" t="s">
        <v>768</v>
      </c>
      <c r="W5612" t="s">
        <v>756</v>
      </c>
      <c r="X5612" t="s">
        <v>22119</v>
      </c>
      <c r="Y5612" t="str">
        <f t="shared" si="1234"/>
        <v>febrero</v>
      </c>
      <c r="Z5612">
        <f>YEAR(BD_PONDERACIONES[[#This Row],[Fecha Ejecución del Ticket]])</f>
        <v>2023</v>
      </c>
      <c r="AA5612" t="str">
        <f t="shared" si="1235"/>
        <v>marzo</v>
      </c>
      <c r="AB5612">
        <f>YEAR(BD_PONDERACIONES[[#This Row],[Fecha de Inspección]])</f>
        <v>2023</v>
      </c>
      <c r="AC5612">
        <f t="shared" si="1236"/>
        <v>0.5</v>
      </c>
      <c r="AD5612">
        <f t="shared" si="1237"/>
        <v>0.5</v>
      </c>
      <c r="AE5612">
        <f t="shared" si="1238"/>
        <v>0.5</v>
      </c>
      <c r="AF5612">
        <f t="shared" si="1239"/>
        <v>0.5</v>
      </c>
      <c r="AG5612">
        <f t="shared" si="1240"/>
        <v>0.5</v>
      </c>
      <c r="AH5612">
        <f t="shared" si="1241"/>
        <v>0.5</v>
      </c>
      <c r="AI5612">
        <f t="shared" si="1242"/>
        <v>0.25</v>
      </c>
      <c r="AJ5612">
        <f t="shared" si="1243"/>
        <v>0.25</v>
      </c>
      <c r="AK5612">
        <f t="shared" si="1244"/>
        <v>0.5</v>
      </c>
      <c r="AL5612">
        <f t="shared" si="1245"/>
        <v>0.17499999999999999</v>
      </c>
      <c r="AM5612">
        <f t="shared" si="1246"/>
        <v>0.5</v>
      </c>
      <c r="AN5612" s="6">
        <f t="shared" si="1247"/>
        <v>0.93500000000000005</v>
      </c>
      <c r="AO5612" t="str">
        <f>VLOOKUP(BD_PONDERACIONES[[#This Row],[Comuna]],Tabla3[#All],2,0)</f>
        <v>Cordillera</v>
      </c>
    </row>
    <row r="5613" spans="1:41" x14ac:dyDescent="0.35">
      <c r="A5613" t="s">
        <v>26855</v>
      </c>
      <c r="B5613" t="s">
        <v>26856</v>
      </c>
      <c r="C5613" t="s">
        <v>26857</v>
      </c>
      <c r="D5613" s="5">
        <v>45005</v>
      </c>
      <c r="E5613" s="5">
        <v>44990</v>
      </c>
      <c r="F5613" t="s">
        <v>763</v>
      </c>
      <c r="G5613" t="s">
        <v>26858</v>
      </c>
      <c r="H5613" t="s">
        <v>1886</v>
      </c>
      <c r="I5613" t="s">
        <v>26839</v>
      </c>
      <c r="J5613" t="s">
        <v>756</v>
      </c>
      <c r="K5613" t="s">
        <v>756</v>
      </c>
      <c r="L5613" t="s">
        <v>757</v>
      </c>
      <c r="M5613" t="s">
        <v>757</v>
      </c>
      <c r="N5613" t="s">
        <v>756</v>
      </c>
      <c r="O5613" t="s">
        <v>756</v>
      </c>
      <c r="P5613" t="s">
        <v>758</v>
      </c>
      <c r="Q5613" t="s">
        <v>759</v>
      </c>
      <c r="R5613" t="s">
        <v>759</v>
      </c>
      <c r="S5613" t="s">
        <v>757</v>
      </c>
      <c r="T5613" t="s">
        <v>757</v>
      </c>
      <c r="U5613" t="s">
        <v>757</v>
      </c>
      <c r="V5613" t="s">
        <v>756</v>
      </c>
      <c r="W5613" t="s">
        <v>756</v>
      </c>
      <c r="X5613" t="s">
        <v>18306</v>
      </c>
      <c r="Y5613" t="str">
        <f t="shared" si="1234"/>
        <v>marzo</v>
      </c>
      <c r="Z5613">
        <f>YEAR(BD_PONDERACIONES[[#This Row],[Fecha Ejecución del Ticket]])</f>
        <v>2023</v>
      </c>
      <c r="AA5613" t="str">
        <f t="shared" si="1235"/>
        <v>marzo</v>
      </c>
      <c r="AB5613">
        <f>YEAR(BD_PONDERACIONES[[#This Row],[Fecha de Inspección]])</f>
        <v>2023</v>
      </c>
      <c r="AC5613">
        <f t="shared" si="1236"/>
        <v>0.5</v>
      </c>
      <c r="AD5613">
        <f t="shared" si="1237"/>
        <v>0.5</v>
      </c>
      <c r="AE5613">
        <f t="shared" si="1238"/>
        <v>0.5</v>
      </c>
      <c r="AF5613">
        <f t="shared" si="1239"/>
        <v>0.5</v>
      </c>
      <c r="AG5613">
        <f t="shared" si="1240"/>
        <v>0.5</v>
      </c>
      <c r="AH5613">
        <f t="shared" si="1241"/>
        <v>0.5</v>
      </c>
      <c r="AI5613">
        <f t="shared" si="1242"/>
        <v>0.25</v>
      </c>
      <c r="AJ5613">
        <f t="shared" si="1243"/>
        <v>0.25</v>
      </c>
      <c r="AK5613">
        <f t="shared" si="1244"/>
        <v>0.5</v>
      </c>
      <c r="AL5613">
        <f t="shared" si="1245"/>
        <v>0.5</v>
      </c>
      <c r="AM5613">
        <f t="shared" si="1246"/>
        <v>0.5</v>
      </c>
      <c r="AN5613" s="6">
        <f t="shared" si="1247"/>
        <v>1</v>
      </c>
      <c r="AO5613" t="str">
        <f>VLOOKUP(BD_PONDERACIONES[[#This Row],[Comuna]],Tabla3[#All],2,0)</f>
        <v>Cordillera</v>
      </c>
    </row>
    <row r="5614" spans="1:41" x14ac:dyDescent="0.35">
      <c r="A5614" t="s">
        <v>26859</v>
      </c>
      <c r="B5614" t="s">
        <v>26860</v>
      </c>
      <c r="C5614" t="s">
        <v>26861</v>
      </c>
      <c r="D5614" s="5">
        <v>45005</v>
      </c>
      <c r="E5614" s="5">
        <v>44996</v>
      </c>
      <c r="F5614" t="s">
        <v>763</v>
      </c>
      <c r="G5614" t="s">
        <v>26862</v>
      </c>
      <c r="H5614" t="s">
        <v>1886</v>
      </c>
      <c r="I5614" t="s">
        <v>26225</v>
      </c>
      <c r="J5614" t="s">
        <v>756</v>
      </c>
      <c r="K5614" t="s">
        <v>756</v>
      </c>
      <c r="L5614" t="s">
        <v>757</v>
      </c>
      <c r="M5614" t="s">
        <v>757</v>
      </c>
      <c r="N5614" t="s">
        <v>756</v>
      </c>
      <c r="O5614" t="s">
        <v>756</v>
      </c>
      <c r="P5614" t="s">
        <v>758</v>
      </c>
      <c r="Q5614" t="s">
        <v>759</v>
      </c>
      <c r="R5614" t="s">
        <v>759</v>
      </c>
      <c r="S5614" t="s">
        <v>757</v>
      </c>
      <c r="T5614" t="s">
        <v>757</v>
      </c>
      <c r="U5614" t="s">
        <v>757</v>
      </c>
      <c r="V5614" t="s">
        <v>756</v>
      </c>
      <c r="W5614" t="s">
        <v>756</v>
      </c>
      <c r="X5614" t="s">
        <v>26863</v>
      </c>
      <c r="Y5614" t="str">
        <f t="shared" si="1234"/>
        <v>marzo</v>
      </c>
      <c r="Z5614">
        <f>YEAR(BD_PONDERACIONES[[#This Row],[Fecha Ejecución del Ticket]])</f>
        <v>2023</v>
      </c>
      <c r="AA5614" t="str">
        <f t="shared" si="1235"/>
        <v>marzo</v>
      </c>
      <c r="AB5614">
        <f>YEAR(BD_PONDERACIONES[[#This Row],[Fecha de Inspección]])</f>
        <v>2023</v>
      </c>
      <c r="AC5614">
        <f t="shared" si="1236"/>
        <v>0.5</v>
      </c>
      <c r="AD5614">
        <f t="shared" si="1237"/>
        <v>0.5</v>
      </c>
      <c r="AE5614">
        <f t="shared" si="1238"/>
        <v>0.5</v>
      </c>
      <c r="AF5614">
        <f t="shared" si="1239"/>
        <v>0.5</v>
      </c>
      <c r="AG5614">
        <f t="shared" si="1240"/>
        <v>0.5</v>
      </c>
      <c r="AH5614">
        <f t="shared" si="1241"/>
        <v>0.5</v>
      </c>
      <c r="AI5614">
        <f t="shared" si="1242"/>
        <v>0.25</v>
      </c>
      <c r="AJ5614">
        <f t="shared" si="1243"/>
        <v>0.25</v>
      </c>
      <c r="AK5614">
        <f t="shared" si="1244"/>
        <v>0.5</v>
      </c>
      <c r="AL5614">
        <f t="shared" si="1245"/>
        <v>0.5</v>
      </c>
      <c r="AM5614">
        <f t="shared" si="1246"/>
        <v>0.5</v>
      </c>
      <c r="AN5614" s="6">
        <f t="shared" si="1247"/>
        <v>1</v>
      </c>
      <c r="AO5614" t="str">
        <f>VLOOKUP(BD_PONDERACIONES[[#This Row],[Comuna]],Tabla3[#All],2,0)</f>
        <v>Cordillera</v>
      </c>
    </row>
    <row r="5615" spans="1:41" x14ac:dyDescent="0.35">
      <c r="A5615" t="s">
        <v>26864</v>
      </c>
      <c r="B5615" t="s">
        <v>26865</v>
      </c>
      <c r="C5615" t="s">
        <v>26866</v>
      </c>
      <c r="D5615" s="5">
        <v>45005</v>
      </c>
      <c r="E5615" s="5">
        <v>44989</v>
      </c>
      <c r="F5615" t="s">
        <v>763</v>
      </c>
      <c r="G5615" t="s">
        <v>26867</v>
      </c>
      <c r="H5615" t="s">
        <v>1886</v>
      </c>
      <c r="I5615" t="s">
        <v>26676</v>
      </c>
      <c r="J5615" t="s">
        <v>756</v>
      </c>
      <c r="K5615" t="s">
        <v>756</v>
      </c>
      <c r="L5615" t="s">
        <v>773</v>
      </c>
      <c r="M5615" t="s">
        <v>773</v>
      </c>
      <c r="N5615" t="s">
        <v>756</v>
      </c>
      <c r="O5615" t="s">
        <v>756</v>
      </c>
      <c r="P5615" t="s">
        <v>758</v>
      </c>
      <c r="Q5615" t="s">
        <v>759</v>
      </c>
      <c r="R5615" t="s">
        <v>759</v>
      </c>
      <c r="S5615" t="s">
        <v>757</v>
      </c>
      <c r="T5615" t="s">
        <v>757</v>
      </c>
      <c r="U5615" t="s">
        <v>757</v>
      </c>
      <c r="V5615" t="s">
        <v>773</v>
      </c>
      <c r="W5615" t="s">
        <v>773</v>
      </c>
      <c r="X5615" t="s">
        <v>1712</v>
      </c>
      <c r="Y5615" t="str">
        <f t="shared" si="1234"/>
        <v>marzo</v>
      </c>
      <c r="Z5615">
        <f>YEAR(BD_PONDERACIONES[[#This Row],[Fecha Ejecución del Ticket]])</f>
        <v>2023</v>
      </c>
      <c r="AA5615" t="str">
        <f t="shared" si="1235"/>
        <v>marzo</v>
      </c>
      <c r="AB5615">
        <f>YEAR(BD_PONDERACIONES[[#This Row],[Fecha de Inspección]])</f>
        <v>2023</v>
      </c>
      <c r="AC5615">
        <f t="shared" si="1236"/>
        <v>0.5</v>
      </c>
      <c r="AD5615">
        <f t="shared" si="1237"/>
        <v>0.5</v>
      </c>
      <c r="AE5615">
        <f t="shared" si="1238"/>
        <v>0</v>
      </c>
      <c r="AF5615">
        <f t="shared" si="1239"/>
        <v>0</v>
      </c>
      <c r="AG5615">
        <f t="shared" si="1240"/>
        <v>0.5</v>
      </c>
      <c r="AH5615">
        <f t="shared" si="1241"/>
        <v>0.5</v>
      </c>
      <c r="AI5615">
        <f t="shared" si="1242"/>
        <v>0.25</v>
      </c>
      <c r="AJ5615">
        <f t="shared" si="1243"/>
        <v>0.25</v>
      </c>
      <c r="AK5615">
        <f t="shared" si="1244"/>
        <v>0.5</v>
      </c>
      <c r="AL5615">
        <f t="shared" si="1245"/>
        <v>0</v>
      </c>
      <c r="AM5615">
        <f t="shared" si="1246"/>
        <v>0</v>
      </c>
      <c r="AN5615" s="6">
        <f t="shared" si="1247"/>
        <v>0.5</v>
      </c>
      <c r="AO5615" t="str">
        <f>VLOOKUP(BD_PONDERACIONES[[#This Row],[Comuna]],Tabla3[#All],2,0)</f>
        <v>Cordillera</v>
      </c>
    </row>
    <row r="5616" spans="1:41" x14ac:dyDescent="0.35">
      <c r="A5616" t="s">
        <v>26868</v>
      </c>
      <c r="B5616" t="s">
        <v>26869</v>
      </c>
      <c r="C5616" t="s">
        <v>26870</v>
      </c>
      <c r="D5616" s="5">
        <v>45005</v>
      </c>
      <c r="E5616" s="5">
        <v>44998</v>
      </c>
      <c r="F5616" t="s">
        <v>763</v>
      </c>
      <c r="G5616" t="s">
        <v>26871</v>
      </c>
      <c r="H5616" t="s">
        <v>1886</v>
      </c>
      <c r="I5616" t="s">
        <v>759</v>
      </c>
      <c r="J5616" t="s">
        <v>756</v>
      </c>
      <c r="K5616" t="s">
        <v>756</v>
      </c>
      <c r="L5616" t="s">
        <v>757</v>
      </c>
      <c r="M5616" t="s">
        <v>757</v>
      </c>
      <c r="N5616" t="s">
        <v>756</v>
      </c>
      <c r="O5616" t="s">
        <v>756</v>
      </c>
      <c r="P5616" t="s">
        <v>758</v>
      </c>
      <c r="Q5616" t="s">
        <v>759</v>
      </c>
      <c r="R5616" t="s">
        <v>759</v>
      </c>
      <c r="S5616" t="s">
        <v>757</v>
      </c>
      <c r="T5616" t="s">
        <v>757</v>
      </c>
      <c r="U5616" t="s">
        <v>757</v>
      </c>
      <c r="V5616" t="s">
        <v>773</v>
      </c>
      <c r="W5616" t="s">
        <v>773</v>
      </c>
      <c r="X5616" t="s">
        <v>26872</v>
      </c>
      <c r="Y5616" t="str">
        <f t="shared" si="1234"/>
        <v>marzo</v>
      </c>
      <c r="Z5616">
        <f>YEAR(BD_PONDERACIONES[[#This Row],[Fecha Ejecución del Ticket]])</f>
        <v>2023</v>
      </c>
      <c r="AA5616" t="str">
        <f t="shared" si="1235"/>
        <v>marzo</v>
      </c>
      <c r="AB5616">
        <f>YEAR(BD_PONDERACIONES[[#This Row],[Fecha de Inspección]])</f>
        <v>2023</v>
      </c>
      <c r="AC5616">
        <f t="shared" si="1236"/>
        <v>0.5</v>
      </c>
      <c r="AD5616">
        <f t="shared" si="1237"/>
        <v>0.5</v>
      </c>
      <c r="AE5616">
        <f t="shared" si="1238"/>
        <v>0.5</v>
      </c>
      <c r="AF5616">
        <f t="shared" si="1239"/>
        <v>0.5</v>
      </c>
      <c r="AG5616">
        <f t="shared" si="1240"/>
        <v>0.5</v>
      </c>
      <c r="AH5616">
        <f t="shared" si="1241"/>
        <v>0.5</v>
      </c>
      <c r="AI5616">
        <f t="shared" si="1242"/>
        <v>0.25</v>
      </c>
      <c r="AJ5616">
        <f t="shared" si="1243"/>
        <v>0.25</v>
      </c>
      <c r="AK5616">
        <f t="shared" si="1244"/>
        <v>0.5</v>
      </c>
      <c r="AL5616">
        <f t="shared" si="1245"/>
        <v>0</v>
      </c>
      <c r="AM5616">
        <f t="shared" si="1246"/>
        <v>0</v>
      </c>
      <c r="AN5616" s="6">
        <f t="shared" si="1247"/>
        <v>0.8</v>
      </c>
      <c r="AO5616" t="str">
        <f>VLOOKUP(BD_PONDERACIONES[[#This Row],[Comuna]],Tabla3[#All],2,0)</f>
        <v>Cordillera</v>
      </c>
    </row>
    <row r="5617" spans="1:41" x14ac:dyDescent="0.35">
      <c r="A5617" t="s">
        <v>26873</v>
      </c>
      <c r="B5617" t="s">
        <v>26874</v>
      </c>
      <c r="C5617" t="s">
        <v>26875</v>
      </c>
      <c r="D5617" s="5">
        <v>45005</v>
      </c>
      <c r="E5617" s="5">
        <v>44997</v>
      </c>
      <c r="F5617" t="s">
        <v>763</v>
      </c>
      <c r="G5617" t="s">
        <v>26871</v>
      </c>
      <c r="H5617" t="s">
        <v>1886</v>
      </c>
      <c r="I5617" t="s">
        <v>26854</v>
      </c>
      <c r="J5617" t="s">
        <v>756</v>
      </c>
      <c r="K5617" t="s">
        <v>756</v>
      </c>
      <c r="L5617" t="s">
        <v>757</v>
      </c>
      <c r="M5617" t="s">
        <v>757</v>
      </c>
      <c r="N5617" t="s">
        <v>756</v>
      </c>
      <c r="O5617" t="s">
        <v>756</v>
      </c>
      <c r="P5617" t="s">
        <v>758</v>
      </c>
      <c r="Q5617" t="s">
        <v>759</v>
      </c>
      <c r="R5617" t="s">
        <v>759</v>
      </c>
      <c r="S5617" t="s">
        <v>757</v>
      </c>
      <c r="T5617" t="s">
        <v>757</v>
      </c>
      <c r="U5617" t="s">
        <v>757</v>
      </c>
      <c r="V5617" t="s">
        <v>773</v>
      </c>
      <c r="W5617" t="s">
        <v>773</v>
      </c>
      <c r="X5617" t="s">
        <v>26876</v>
      </c>
      <c r="Y5617" t="str">
        <f t="shared" si="1234"/>
        <v>marzo</v>
      </c>
      <c r="Z5617">
        <f>YEAR(BD_PONDERACIONES[[#This Row],[Fecha Ejecución del Ticket]])</f>
        <v>2023</v>
      </c>
      <c r="AA5617" t="str">
        <f t="shared" si="1235"/>
        <v>marzo</v>
      </c>
      <c r="AB5617">
        <f>YEAR(BD_PONDERACIONES[[#This Row],[Fecha de Inspección]])</f>
        <v>2023</v>
      </c>
      <c r="AC5617">
        <f t="shared" si="1236"/>
        <v>0.5</v>
      </c>
      <c r="AD5617">
        <f t="shared" si="1237"/>
        <v>0.5</v>
      </c>
      <c r="AE5617">
        <f t="shared" si="1238"/>
        <v>0.5</v>
      </c>
      <c r="AF5617">
        <f t="shared" si="1239"/>
        <v>0.5</v>
      </c>
      <c r="AG5617">
        <f t="shared" si="1240"/>
        <v>0.5</v>
      </c>
      <c r="AH5617">
        <f t="shared" si="1241"/>
        <v>0.5</v>
      </c>
      <c r="AI5617">
        <f t="shared" si="1242"/>
        <v>0.25</v>
      </c>
      <c r="AJ5617">
        <f t="shared" si="1243"/>
        <v>0.25</v>
      </c>
      <c r="AK5617">
        <f t="shared" si="1244"/>
        <v>0.5</v>
      </c>
      <c r="AL5617">
        <f t="shared" si="1245"/>
        <v>0</v>
      </c>
      <c r="AM5617">
        <f t="shared" si="1246"/>
        <v>0</v>
      </c>
      <c r="AN5617" s="6">
        <f t="shared" si="1247"/>
        <v>0.8</v>
      </c>
      <c r="AO5617" t="str">
        <f>VLOOKUP(BD_PONDERACIONES[[#This Row],[Comuna]],Tabla3[#All],2,0)</f>
        <v>Cordillera</v>
      </c>
    </row>
    <row r="5618" spans="1:41" x14ac:dyDescent="0.35">
      <c r="A5618" t="s">
        <v>26877</v>
      </c>
      <c r="B5618" t="s">
        <v>26878</v>
      </c>
      <c r="C5618" t="s">
        <v>26879</v>
      </c>
      <c r="D5618" s="5">
        <v>45005</v>
      </c>
      <c r="E5618" s="5">
        <v>44996</v>
      </c>
      <c r="F5618" t="s">
        <v>763</v>
      </c>
      <c r="G5618" t="s">
        <v>26880</v>
      </c>
      <c r="H5618" t="s">
        <v>3795</v>
      </c>
      <c r="I5618" t="s">
        <v>26881</v>
      </c>
      <c r="J5618" t="s">
        <v>756</v>
      </c>
      <c r="K5618" t="s">
        <v>756</v>
      </c>
      <c r="L5618" t="s">
        <v>757</v>
      </c>
      <c r="M5618" t="s">
        <v>757</v>
      </c>
      <c r="N5618" t="s">
        <v>756</v>
      </c>
      <c r="O5618" t="s">
        <v>756</v>
      </c>
      <c r="P5618" t="s">
        <v>758</v>
      </c>
      <c r="Q5618" t="s">
        <v>759</v>
      </c>
      <c r="R5618" t="s">
        <v>759</v>
      </c>
      <c r="S5618" t="s">
        <v>757</v>
      </c>
      <c r="T5618" t="s">
        <v>757</v>
      </c>
      <c r="U5618" t="s">
        <v>757</v>
      </c>
      <c r="V5618" t="s">
        <v>756</v>
      </c>
      <c r="W5618" t="s">
        <v>756</v>
      </c>
      <c r="X5618" t="s">
        <v>24499</v>
      </c>
      <c r="Y5618" t="str">
        <f t="shared" si="1234"/>
        <v>marzo</v>
      </c>
      <c r="Z5618">
        <f>YEAR(BD_PONDERACIONES[[#This Row],[Fecha Ejecución del Ticket]])</f>
        <v>2023</v>
      </c>
      <c r="AA5618" t="str">
        <f t="shared" si="1235"/>
        <v>marzo</v>
      </c>
      <c r="AB5618">
        <f>YEAR(BD_PONDERACIONES[[#This Row],[Fecha de Inspección]])</f>
        <v>2023</v>
      </c>
      <c r="AC5618">
        <f t="shared" si="1236"/>
        <v>0.5</v>
      </c>
      <c r="AD5618">
        <f t="shared" si="1237"/>
        <v>0.5</v>
      </c>
      <c r="AE5618">
        <f t="shared" si="1238"/>
        <v>0.5</v>
      </c>
      <c r="AF5618">
        <f t="shared" si="1239"/>
        <v>0.5</v>
      </c>
      <c r="AG5618">
        <f t="shared" si="1240"/>
        <v>0.5</v>
      </c>
      <c r="AH5618">
        <f t="shared" si="1241"/>
        <v>0.5</v>
      </c>
      <c r="AI5618">
        <f t="shared" si="1242"/>
        <v>0.25</v>
      </c>
      <c r="AJ5618">
        <f t="shared" si="1243"/>
        <v>0.25</v>
      </c>
      <c r="AK5618">
        <f t="shared" si="1244"/>
        <v>0.5</v>
      </c>
      <c r="AL5618">
        <f t="shared" si="1245"/>
        <v>0.5</v>
      </c>
      <c r="AM5618">
        <f t="shared" si="1246"/>
        <v>0.5</v>
      </c>
      <c r="AN5618" s="6">
        <f t="shared" si="1247"/>
        <v>1</v>
      </c>
      <c r="AO5618" t="str">
        <f>VLOOKUP(BD_PONDERACIONES[[#This Row],[Comuna]],Tabla3[#All],2,0)</f>
        <v>Cordillera</v>
      </c>
    </row>
    <row r="5619" spans="1:41" x14ac:dyDescent="0.35">
      <c r="A5619" t="s">
        <v>26882</v>
      </c>
      <c r="B5619" t="s">
        <v>26883</v>
      </c>
      <c r="C5619" t="s">
        <v>26884</v>
      </c>
      <c r="D5619" s="5">
        <v>45005</v>
      </c>
      <c r="E5619" s="5">
        <v>44993</v>
      </c>
      <c r="F5619" t="s">
        <v>763</v>
      </c>
      <c r="G5619" t="s">
        <v>26885</v>
      </c>
      <c r="H5619" t="s">
        <v>3795</v>
      </c>
      <c r="I5619" t="s">
        <v>26699</v>
      </c>
      <c r="J5619" t="s">
        <v>756</v>
      </c>
      <c r="K5619" t="s">
        <v>756</v>
      </c>
      <c r="L5619" t="s">
        <v>773</v>
      </c>
      <c r="M5619" t="s">
        <v>773</v>
      </c>
      <c r="N5619" t="s">
        <v>756</v>
      </c>
      <c r="O5619" t="s">
        <v>756</v>
      </c>
      <c r="P5619" t="s">
        <v>758</v>
      </c>
      <c r="Q5619" t="s">
        <v>759</v>
      </c>
      <c r="R5619" t="s">
        <v>759</v>
      </c>
      <c r="S5619" t="s">
        <v>757</v>
      </c>
      <c r="T5619" t="s">
        <v>757</v>
      </c>
      <c r="U5619" t="s">
        <v>757</v>
      </c>
      <c r="V5619" t="s">
        <v>756</v>
      </c>
      <c r="W5619" t="s">
        <v>756</v>
      </c>
      <c r="X5619" t="s">
        <v>26886</v>
      </c>
      <c r="Y5619" t="str">
        <f t="shared" si="1234"/>
        <v>marzo</v>
      </c>
      <c r="Z5619">
        <f>YEAR(BD_PONDERACIONES[[#This Row],[Fecha Ejecución del Ticket]])</f>
        <v>2023</v>
      </c>
      <c r="AA5619" t="str">
        <f t="shared" si="1235"/>
        <v>marzo</v>
      </c>
      <c r="AB5619">
        <f>YEAR(BD_PONDERACIONES[[#This Row],[Fecha de Inspección]])</f>
        <v>2023</v>
      </c>
      <c r="AC5619">
        <f t="shared" si="1236"/>
        <v>0.5</v>
      </c>
      <c r="AD5619">
        <f t="shared" si="1237"/>
        <v>0.5</v>
      </c>
      <c r="AE5619">
        <f t="shared" si="1238"/>
        <v>0</v>
      </c>
      <c r="AF5619">
        <f t="shared" si="1239"/>
        <v>0</v>
      </c>
      <c r="AG5619">
        <f t="shared" si="1240"/>
        <v>0.5</v>
      </c>
      <c r="AH5619">
        <f t="shared" si="1241"/>
        <v>0.5</v>
      </c>
      <c r="AI5619">
        <f t="shared" si="1242"/>
        <v>0.25</v>
      </c>
      <c r="AJ5619">
        <f t="shared" si="1243"/>
        <v>0.25</v>
      </c>
      <c r="AK5619">
        <f t="shared" si="1244"/>
        <v>0.5</v>
      </c>
      <c r="AL5619">
        <f t="shared" si="1245"/>
        <v>0.5</v>
      </c>
      <c r="AM5619">
        <f t="shared" si="1246"/>
        <v>0.5</v>
      </c>
      <c r="AN5619" s="6">
        <f t="shared" si="1247"/>
        <v>0.7</v>
      </c>
      <c r="AO5619" t="str">
        <f>VLOOKUP(BD_PONDERACIONES[[#This Row],[Comuna]],Tabla3[#All],2,0)</f>
        <v>Cordillera</v>
      </c>
    </row>
    <row r="5620" spans="1:41" x14ac:dyDescent="0.35">
      <c r="A5620" t="s">
        <v>26887</v>
      </c>
      <c r="B5620" t="s">
        <v>26888</v>
      </c>
      <c r="C5620" t="s">
        <v>26889</v>
      </c>
      <c r="D5620" s="5">
        <v>45005</v>
      </c>
      <c r="E5620" s="5">
        <v>44997</v>
      </c>
      <c r="F5620" t="s">
        <v>763</v>
      </c>
      <c r="G5620" t="s">
        <v>26890</v>
      </c>
      <c r="H5620" t="s">
        <v>3795</v>
      </c>
      <c r="I5620" t="s">
        <v>26844</v>
      </c>
      <c r="J5620" t="s">
        <v>756</v>
      </c>
      <c r="K5620" t="s">
        <v>756</v>
      </c>
      <c r="L5620" t="s">
        <v>757</v>
      </c>
      <c r="M5620" t="s">
        <v>757</v>
      </c>
      <c r="N5620" t="s">
        <v>756</v>
      </c>
      <c r="O5620" t="s">
        <v>756</v>
      </c>
      <c r="P5620" t="s">
        <v>758</v>
      </c>
      <c r="Q5620" t="s">
        <v>759</v>
      </c>
      <c r="R5620" t="s">
        <v>759</v>
      </c>
      <c r="S5620" t="s">
        <v>757</v>
      </c>
      <c r="T5620" t="s">
        <v>757</v>
      </c>
      <c r="U5620" t="s">
        <v>757</v>
      </c>
      <c r="V5620" t="s">
        <v>756</v>
      </c>
      <c r="W5620" t="s">
        <v>756</v>
      </c>
      <c r="X5620" t="s">
        <v>26891</v>
      </c>
      <c r="Y5620" t="str">
        <f t="shared" si="1234"/>
        <v>marzo</v>
      </c>
      <c r="Z5620">
        <f>YEAR(BD_PONDERACIONES[[#This Row],[Fecha Ejecución del Ticket]])</f>
        <v>2023</v>
      </c>
      <c r="AA5620" t="str">
        <f t="shared" si="1235"/>
        <v>marzo</v>
      </c>
      <c r="AB5620">
        <f>YEAR(BD_PONDERACIONES[[#This Row],[Fecha de Inspección]])</f>
        <v>2023</v>
      </c>
      <c r="AC5620">
        <f t="shared" si="1236"/>
        <v>0.5</v>
      </c>
      <c r="AD5620">
        <f t="shared" si="1237"/>
        <v>0.5</v>
      </c>
      <c r="AE5620">
        <f t="shared" si="1238"/>
        <v>0.5</v>
      </c>
      <c r="AF5620">
        <f t="shared" si="1239"/>
        <v>0.5</v>
      </c>
      <c r="AG5620">
        <f t="shared" si="1240"/>
        <v>0.5</v>
      </c>
      <c r="AH5620">
        <f t="shared" si="1241"/>
        <v>0.5</v>
      </c>
      <c r="AI5620">
        <f t="shared" si="1242"/>
        <v>0.25</v>
      </c>
      <c r="AJ5620">
        <f t="shared" si="1243"/>
        <v>0.25</v>
      </c>
      <c r="AK5620">
        <f t="shared" si="1244"/>
        <v>0.5</v>
      </c>
      <c r="AL5620">
        <f t="shared" si="1245"/>
        <v>0.5</v>
      </c>
      <c r="AM5620">
        <f t="shared" si="1246"/>
        <v>0.5</v>
      </c>
      <c r="AN5620" s="6">
        <f t="shared" si="1247"/>
        <v>1</v>
      </c>
      <c r="AO5620" t="str">
        <f>VLOOKUP(BD_PONDERACIONES[[#This Row],[Comuna]],Tabla3[#All],2,0)</f>
        <v>Cordillera</v>
      </c>
    </row>
    <row r="5621" spans="1:41" x14ac:dyDescent="0.35">
      <c r="A5621" t="s">
        <v>26892</v>
      </c>
      <c r="B5621" t="s">
        <v>26893</v>
      </c>
      <c r="C5621" t="s">
        <v>26894</v>
      </c>
      <c r="D5621" s="5">
        <v>45005</v>
      </c>
      <c r="E5621" s="5">
        <v>44997</v>
      </c>
      <c r="F5621" t="s">
        <v>763</v>
      </c>
      <c r="G5621" t="s">
        <v>26895</v>
      </c>
      <c r="H5621" t="s">
        <v>3795</v>
      </c>
      <c r="I5621" t="s">
        <v>26896</v>
      </c>
      <c r="J5621" t="s">
        <v>756</v>
      </c>
      <c r="K5621" t="s">
        <v>756</v>
      </c>
      <c r="L5621" t="s">
        <v>757</v>
      </c>
      <c r="M5621" t="s">
        <v>757</v>
      </c>
      <c r="N5621" t="s">
        <v>756</v>
      </c>
      <c r="O5621" t="s">
        <v>756</v>
      </c>
      <c r="P5621" t="s">
        <v>758</v>
      </c>
      <c r="Q5621" t="s">
        <v>759</v>
      </c>
      <c r="R5621" t="s">
        <v>759</v>
      </c>
      <c r="S5621" t="s">
        <v>757</v>
      </c>
      <c r="T5621" t="s">
        <v>757</v>
      </c>
      <c r="U5621" t="s">
        <v>757</v>
      </c>
      <c r="V5621" t="s">
        <v>756</v>
      </c>
      <c r="W5621" t="s">
        <v>756</v>
      </c>
      <c r="X5621" t="s">
        <v>26897</v>
      </c>
      <c r="Y5621" t="str">
        <f t="shared" si="1234"/>
        <v>marzo</v>
      </c>
      <c r="Z5621">
        <f>YEAR(BD_PONDERACIONES[[#This Row],[Fecha Ejecución del Ticket]])</f>
        <v>2023</v>
      </c>
      <c r="AA5621" t="str">
        <f t="shared" si="1235"/>
        <v>marzo</v>
      </c>
      <c r="AB5621">
        <f>YEAR(BD_PONDERACIONES[[#This Row],[Fecha de Inspección]])</f>
        <v>2023</v>
      </c>
      <c r="AC5621">
        <f t="shared" si="1236"/>
        <v>0.5</v>
      </c>
      <c r="AD5621">
        <f t="shared" si="1237"/>
        <v>0.5</v>
      </c>
      <c r="AE5621">
        <f t="shared" si="1238"/>
        <v>0.5</v>
      </c>
      <c r="AF5621">
        <f t="shared" si="1239"/>
        <v>0.5</v>
      </c>
      <c r="AG5621">
        <f t="shared" si="1240"/>
        <v>0.5</v>
      </c>
      <c r="AH5621">
        <f t="shared" si="1241"/>
        <v>0.5</v>
      </c>
      <c r="AI5621">
        <f t="shared" si="1242"/>
        <v>0.25</v>
      </c>
      <c r="AJ5621">
        <f t="shared" si="1243"/>
        <v>0.25</v>
      </c>
      <c r="AK5621">
        <f t="shared" si="1244"/>
        <v>0.5</v>
      </c>
      <c r="AL5621">
        <f t="shared" si="1245"/>
        <v>0.5</v>
      </c>
      <c r="AM5621">
        <f t="shared" si="1246"/>
        <v>0.5</v>
      </c>
      <c r="AN5621" s="6">
        <f t="shared" si="1247"/>
        <v>1</v>
      </c>
      <c r="AO5621" t="str">
        <f>VLOOKUP(BD_PONDERACIONES[[#This Row],[Comuna]],Tabla3[#All],2,0)</f>
        <v>Cordillera</v>
      </c>
    </row>
    <row r="5622" spans="1:41" x14ac:dyDescent="0.35">
      <c r="A5622" t="s">
        <v>26898</v>
      </c>
      <c r="B5622" t="s">
        <v>26899</v>
      </c>
      <c r="C5622" t="s">
        <v>26900</v>
      </c>
      <c r="D5622" s="5">
        <v>45002</v>
      </c>
      <c r="E5622" s="5">
        <v>44992</v>
      </c>
      <c r="F5622" t="s">
        <v>763</v>
      </c>
      <c r="G5622" t="s">
        <v>26901</v>
      </c>
      <c r="H5622" t="s">
        <v>2860</v>
      </c>
      <c r="I5622" t="s">
        <v>26676</v>
      </c>
      <c r="J5622" t="s">
        <v>756</v>
      </c>
      <c r="K5622" t="s">
        <v>756</v>
      </c>
      <c r="L5622" t="s">
        <v>757</v>
      </c>
      <c r="M5622" t="s">
        <v>757</v>
      </c>
      <c r="N5622" t="s">
        <v>756</v>
      </c>
      <c r="O5622" t="s">
        <v>756</v>
      </c>
      <c r="P5622" t="s">
        <v>758</v>
      </c>
      <c r="Q5622" t="s">
        <v>759</v>
      </c>
      <c r="R5622" t="s">
        <v>759</v>
      </c>
      <c r="S5622" t="s">
        <v>757</v>
      </c>
      <c r="T5622" t="s">
        <v>757</v>
      </c>
      <c r="U5622" t="s">
        <v>757</v>
      </c>
      <c r="V5622" t="s">
        <v>756</v>
      </c>
      <c r="W5622" t="s">
        <v>756</v>
      </c>
      <c r="X5622" t="s">
        <v>17171</v>
      </c>
      <c r="Y5622" t="str">
        <f t="shared" si="1234"/>
        <v>marzo</v>
      </c>
      <c r="Z5622">
        <f>YEAR(BD_PONDERACIONES[[#This Row],[Fecha Ejecución del Ticket]])</f>
        <v>2023</v>
      </c>
      <c r="AA5622" t="str">
        <f t="shared" si="1235"/>
        <v>marzo</v>
      </c>
      <c r="AB5622">
        <f>YEAR(BD_PONDERACIONES[[#This Row],[Fecha de Inspección]])</f>
        <v>2023</v>
      </c>
      <c r="AC5622">
        <f t="shared" si="1236"/>
        <v>0.5</v>
      </c>
      <c r="AD5622">
        <f t="shared" si="1237"/>
        <v>0.5</v>
      </c>
      <c r="AE5622">
        <f t="shared" si="1238"/>
        <v>0.5</v>
      </c>
      <c r="AF5622">
        <f t="shared" si="1239"/>
        <v>0.5</v>
      </c>
      <c r="AG5622">
        <f t="shared" si="1240"/>
        <v>0.5</v>
      </c>
      <c r="AH5622">
        <f t="shared" si="1241"/>
        <v>0.5</v>
      </c>
      <c r="AI5622">
        <f t="shared" si="1242"/>
        <v>0.25</v>
      </c>
      <c r="AJ5622">
        <f t="shared" si="1243"/>
        <v>0.25</v>
      </c>
      <c r="AK5622">
        <f t="shared" si="1244"/>
        <v>0.5</v>
      </c>
      <c r="AL5622">
        <f t="shared" si="1245"/>
        <v>0.5</v>
      </c>
      <c r="AM5622">
        <f t="shared" si="1246"/>
        <v>0.5</v>
      </c>
      <c r="AN5622" s="6">
        <f t="shared" si="1247"/>
        <v>1</v>
      </c>
      <c r="AO5622" t="str">
        <f>VLOOKUP(BD_PONDERACIONES[[#This Row],[Comuna]],Tabla3[#All],2,0)</f>
        <v>Cordillera</v>
      </c>
    </row>
    <row r="5623" spans="1:41" x14ac:dyDescent="0.35">
      <c r="A5623" t="s">
        <v>26902</v>
      </c>
      <c r="B5623" t="s">
        <v>26903</v>
      </c>
      <c r="C5623" t="s">
        <v>26904</v>
      </c>
      <c r="D5623" s="5">
        <v>45002</v>
      </c>
      <c r="E5623" s="5">
        <v>44987</v>
      </c>
      <c r="F5623" t="s">
        <v>763</v>
      </c>
      <c r="G5623" t="s">
        <v>26905</v>
      </c>
      <c r="H5623" t="s">
        <v>3800</v>
      </c>
      <c r="I5623" t="s">
        <v>26214</v>
      </c>
      <c r="J5623" t="s">
        <v>756</v>
      </c>
      <c r="K5623" t="s">
        <v>756</v>
      </c>
      <c r="L5623" t="s">
        <v>757</v>
      </c>
      <c r="M5623" t="s">
        <v>757</v>
      </c>
      <c r="N5623" t="s">
        <v>756</v>
      </c>
      <c r="O5623" t="s">
        <v>756</v>
      </c>
      <c r="P5623" t="s">
        <v>758</v>
      </c>
      <c r="Q5623" t="s">
        <v>759</v>
      </c>
      <c r="R5623" t="s">
        <v>759</v>
      </c>
      <c r="S5623" t="s">
        <v>757</v>
      </c>
      <c r="T5623" t="s">
        <v>757</v>
      </c>
      <c r="U5623" t="s">
        <v>757</v>
      </c>
      <c r="V5623" t="s">
        <v>756</v>
      </c>
      <c r="W5623" t="s">
        <v>756</v>
      </c>
      <c r="X5623" t="s">
        <v>26906</v>
      </c>
      <c r="Y5623" t="str">
        <f t="shared" si="1234"/>
        <v>marzo</v>
      </c>
      <c r="Z5623">
        <f>YEAR(BD_PONDERACIONES[[#This Row],[Fecha Ejecución del Ticket]])</f>
        <v>2023</v>
      </c>
      <c r="AA5623" t="str">
        <f t="shared" si="1235"/>
        <v>marzo</v>
      </c>
      <c r="AB5623">
        <f>YEAR(BD_PONDERACIONES[[#This Row],[Fecha de Inspección]])</f>
        <v>2023</v>
      </c>
      <c r="AC5623">
        <f t="shared" si="1236"/>
        <v>0.5</v>
      </c>
      <c r="AD5623">
        <f t="shared" si="1237"/>
        <v>0.5</v>
      </c>
      <c r="AE5623">
        <f t="shared" si="1238"/>
        <v>0.5</v>
      </c>
      <c r="AF5623">
        <f t="shared" si="1239"/>
        <v>0.5</v>
      </c>
      <c r="AG5623">
        <f t="shared" si="1240"/>
        <v>0.5</v>
      </c>
      <c r="AH5623">
        <f t="shared" si="1241"/>
        <v>0.5</v>
      </c>
      <c r="AI5623">
        <f t="shared" si="1242"/>
        <v>0.25</v>
      </c>
      <c r="AJ5623">
        <f t="shared" si="1243"/>
        <v>0.25</v>
      </c>
      <c r="AK5623">
        <f t="shared" si="1244"/>
        <v>0.5</v>
      </c>
      <c r="AL5623">
        <f t="shared" si="1245"/>
        <v>0.5</v>
      </c>
      <c r="AM5623">
        <f t="shared" si="1246"/>
        <v>0.5</v>
      </c>
      <c r="AN5623" s="6">
        <f t="shared" si="1247"/>
        <v>1</v>
      </c>
      <c r="AO5623" t="str">
        <f>VLOOKUP(BD_PONDERACIONES[[#This Row],[Comuna]],Tabla3[#All],2,0)</f>
        <v>Cordillera</v>
      </c>
    </row>
    <row r="5624" spans="1:41" x14ac:dyDescent="0.35">
      <c r="A5624" t="s">
        <v>26907</v>
      </c>
      <c r="B5624" t="s">
        <v>26908</v>
      </c>
      <c r="C5624" t="s">
        <v>26909</v>
      </c>
      <c r="D5624" s="5">
        <v>45002</v>
      </c>
      <c r="E5624" s="5">
        <v>44996</v>
      </c>
      <c r="F5624" t="s">
        <v>763</v>
      </c>
      <c r="G5624" t="s">
        <v>26910</v>
      </c>
      <c r="H5624" t="s">
        <v>3800</v>
      </c>
      <c r="I5624" t="s">
        <v>26634</v>
      </c>
      <c r="J5624" t="s">
        <v>756</v>
      </c>
      <c r="K5624" t="s">
        <v>756</v>
      </c>
      <c r="L5624" t="s">
        <v>757</v>
      </c>
      <c r="M5624" t="s">
        <v>757</v>
      </c>
      <c r="N5624" t="s">
        <v>756</v>
      </c>
      <c r="O5624" t="s">
        <v>756</v>
      </c>
      <c r="P5624" t="s">
        <v>758</v>
      </c>
      <c r="Q5624" t="s">
        <v>759</v>
      </c>
      <c r="R5624" t="s">
        <v>759</v>
      </c>
      <c r="S5624" t="s">
        <v>757</v>
      </c>
      <c r="T5624" t="s">
        <v>757</v>
      </c>
      <c r="U5624" t="s">
        <v>757</v>
      </c>
      <c r="V5624" t="s">
        <v>756</v>
      </c>
      <c r="W5624" t="s">
        <v>756</v>
      </c>
      <c r="X5624" t="s">
        <v>26911</v>
      </c>
      <c r="Y5624" t="str">
        <f t="shared" si="1234"/>
        <v>marzo</v>
      </c>
      <c r="Z5624">
        <f>YEAR(BD_PONDERACIONES[[#This Row],[Fecha Ejecución del Ticket]])</f>
        <v>2023</v>
      </c>
      <c r="AA5624" t="str">
        <f t="shared" si="1235"/>
        <v>marzo</v>
      </c>
      <c r="AB5624">
        <f>YEAR(BD_PONDERACIONES[[#This Row],[Fecha de Inspección]])</f>
        <v>2023</v>
      </c>
      <c r="AC5624">
        <f t="shared" si="1236"/>
        <v>0.5</v>
      </c>
      <c r="AD5624">
        <f t="shared" si="1237"/>
        <v>0.5</v>
      </c>
      <c r="AE5624">
        <f t="shared" si="1238"/>
        <v>0.5</v>
      </c>
      <c r="AF5624">
        <f t="shared" si="1239"/>
        <v>0.5</v>
      </c>
      <c r="AG5624">
        <f t="shared" si="1240"/>
        <v>0.5</v>
      </c>
      <c r="AH5624">
        <f t="shared" si="1241"/>
        <v>0.5</v>
      </c>
      <c r="AI5624">
        <f t="shared" si="1242"/>
        <v>0.25</v>
      </c>
      <c r="AJ5624">
        <f t="shared" si="1243"/>
        <v>0.25</v>
      </c>
      <c r="AK5624">
        <f t="shared" si="1244"/>
        <v>0.5</v>
      </c>
      <c r="AL5624">
        <f t="shared" si="1245"/>
        <v>0.5</v>
      </c>
      <c r="AM5624">
        <f t="shared" si="1246"/>
        <v>0.5</v>
      </c>
      <c r="AN5624" s="6">
        <f t="shared" si="1247"/>
        <v>1</v>
      </c>
      <c r="AO5624" t="str">
        <f>VLOOKUP(BD_PONDERACIONES[[#This Row],[Comuna]],Tabla3[#All],2,0)</f>
        <v>Cordillera</v>
      </c>
    </row>
    <row r="5625" spans="1:41" x14ac:dyDescent="0.35">
      <c r="A5625" t="s">
        <v>26912</v>
      </c>
      <c r="B5625" t="s">
        <v>26913</v>
      </c>
      <c r="C5625" t="s">
        <v>26914</v>
      </c>
      <c r="D5625" s="5">
        <v>45002</v>
      </c>
      <c r="E5625" s="5">
        <v>44988</v>
      </c>
      <c r="F5625" t="s">
        <v>763</v>
      </c>
      <c r="G5625" t="s">
        <v>26915</v>
      </c>
      <c r="H5625" t="s">
        <v>3800</v>
      </c>
      <c r="I5625" t="s">
        <v>26253</v>
      </c>
      <c r="J5625" t="s">
        <v>756</v>
      </c>
      <c r="K5625" t="s">
        <v>756</v>
      </c>
      <c r="L5625" t="s">
        <v>757</v>
      </c>
      <c r="M5625" t="s">
        <v>757</v>
      </c>
      <c r="N5625" t="s">
        <v>756</v>
      </c>
      <c r="O5625" t="s">
        <v>756</v>
      </c>
      <c r="P5625" t="s">
        <v>758</v>
      </c>
      <c r="Q5625" t="s">
        <v>759</v>
      </c>
      <c r="R5625" t="s">
        <v>759</v>
      </c>
      <c r="S5625" t="s">
        <v>757</v>
      </c>
      <c r="T5625" t="s">
        <v>757</v>
      </c>
      <c r="U5625" t="s">
        <v>757</v>
      </c>
      <c r="V5625" t="s">
        <v>773</v>
      </c>
      <c r="W5625" t="s">
        <v>773</v>
      </c>
      <c r="X5625" t="s">
        <v>26916</v>
      </c>
      <c r="Y5625" t="str">
        <f t="shared" si="1234"/>
        <v>marzo</v>
      </c>
      <c r="Z5625">
        <f>YEAR(BD_PONDERACIONES[[#This Row],[Fecha Ejecución del Ticket]])</f>
        <v>2023</v>
      </c>
      <c r="AA5625" t="str">
        <f t="shared" si="1235"/>
        <v>marzo</v>
      </c>
      <c r="AB5625">
        <f>YEAR(BD_PONDERACIONES[[#This Row],[Fecha de Inspección]])</f>
        <v>2023</v>
      </c>
      <c r="AC5625">
        <f t="shared" si="1236"/>
        <v>0.5</v>
      </c>
      <c r="AD5625">
        <f t="shared" si="1237"/>
        <v>0.5</v>
      </c>
      <c r="AE5625">
        <f t="shared" si="1238"/>
        <v>0.5</v>
      </c>
      <c r="AF5625">
        <f t="shared" si="1239"/>
        <v>0.5</v>
      </c>
      <c r="AG5625">
        <f t="shared" si="1240"/>
        <v>0.5</v>
      </c>
      <c r="AH5625">
        <f t="shared" si="1241"/>
        <v>0.5</v>
      </c>
      <c r="AI5625">
        <f t="shared" si="1242"/>
        <v>0.25</v>
      </c>
      <c r="AJ5625">
        <f t="shared" si="1243"/>
        <v>0.25</v>
      </c>
      <c r="AK5625">
        <f t="shared" si="1244"/>
        <v>0.5</v>
      </c>
      <c r="AL5625">
        <f t="shared" si="1245"/>
        <v>0</v>
      </c>
      <c r="AM5625">
        <f t="shared" si="1246"/>
        <v>0</v>
      </c>
      <c r="AN5625" s="6">
        <f t="shared" si="1247"/>
        <v>0.8</v>
      </c>
      <c r="AO5625" t="str">
        <f>VLOOKUP(BD_PONDERACIONES[[#This Row],[Comuna]],Tabla3[#All],2,0)</f>
        <v>Cordillera</v>
      </c>
    </row>
    <row r="5626" spans="1:41" x14ac:dyDescent="0.35">
      <c r="A5626" t="s">
        <v>26917</v>
      </c>
      <c r="B5626" t="s">
        <v>26918</v>
      </c>
      <c r="C5626" t="s">
        <v>26919</v>
      </c>
      <c r="D5626" s="5">
        <v>45002</v>
      </c>
      <c r="E5626" s="5">
        <v>44996</v>
      </c>
      <c r="F5626" t="s">
        <v>763</v>
      </c>
      <c r="G5626" t="s">
        <v>26920</v>
      </c>
      <c r="H5626" t="s">
        <v>3800</v>
      </c>
      <c r="I5626" t="s">
        <v>26699</v>
      </c>
      <c r="J5626" t="s">
        <v>756</v>
      </c>
      <c r="K5626" t="s">
        <v>756</v>
      </c>
      <c r="L5626" t="s">
        <v>757</v>
      </c>
      <c r="M5626" t="s">
        <v>757</v>
      </c>
      <c r="N5626" t="s">
        <v>756</v>
      </c>
      <c r="O5626" t="s">
        <v>756</v>
      </c>
      <c r="P5626" t="s">
        <v>758</v>
      </c>
      <c r="Q5626" t="s">
        <v>759</v>
      </c>
      <c r="R5626" t="s">
        <v>759</v>
      </c>
      <c r="S5626" t="s">
        <v>757</v>
      </c>
      <c r="T5626" t="s">
        <v>757</v>
      </c>
      <c r="U5626" t="s">
        <v>757</v>
      </c>
      <c r="V5626" t="s">
        <v>756</v>
      </c>
      <c r="W5626" t="s">
        <v>756</v>
      </c>
      <c r="X5626" t="s">
        <v>26449</v>
      </c>
      <c r="Y5626" t="str">
        <f t="shared" si="1234"/>
        <v>marzo</v>
      </c>
      <c r="Z5626">
        <f>YEAR(BD_PONDERACIONES[[#This Row],[Fecha Ejecución del Ticket]])</f>
        <v>2023</v>
      </c>
      <c r="AA5626" t="str">
        <f t="shared" si="1235"/>
        <v>marzo</v>
      </c>
      <c r="AB5626">
        <f>YEAR(BD_PONDERACIONES[[#This Row],[Fecha de Inspección]])</f>
        <v>2023</v>
      </c>
      <c r="AC5626">
        <f t="shared" si="1236"/>
        <v>0.5</v>
      </c>
      <c r="AD5626">
        <f t="shared" si="1237"/>
        <v>0.5</v>
      </c>
      <c r="AE5626">
        <f t="shared" si="1238"/>
        <v>0.5</v>
      </c>
      <c r="AF5626">
        <f t="shared" si="1239"/>
        <v>0.5</v>
      </c>
      <c r="AG5626">
        <f t="shared" si="1240"/>
        <v>0.5</v>
      </c>
      <c r="AH5626">
        <f t="shared" si="1241"/>
        <v>0.5</v>
      </c>
      <c r="AI5626">
        <f t="shared" si="1242"/>
        <v>0.25</v>
      </c>
      <c r="AJ5626">
        <f t="shared" si="1243"/>
        <v>0.25</v>
      </c>
      <c r="AK5626">
        <f t="shared" si="1244"/>
        <v>0.5</v>
      </c>
      <c r="AL5626">
        <f t="shared" si="1245"/>
        <v>0.5</v>
      </c>
      <c r="AM5626">
        <f t="shared" si="1246"/>
        <v>0.5</v>
      </c>
      <c r="AN5626" s="6">
        <f t="shared" si="1247"/>
        <v>1</v>
      </c>
      <c r="AO5626" t="str">
        <f>VLOOKUP(BD_PONDERACIONES[[#This Row],[Comuna]],Tabla3[#All],2,0)</f>
        <v>Cordillera</v>
      </c>
    </row>
    <row r="5627" spans="1:41" x14ac:dyDescent="0.35">
      <c r="A5627" t="s">
        <v>26921</v>
      </c>
      <c r="B5627" t="s">
        <v>26922</v>
      </c>
      <c r="C5627" t="s">
        <v>26923</v>
      </c>
      <c r="D5627" s="5">
        <v>45002</v>
      </c>
      <c r="E5627" s="5">
        <v>44997</v>
      </c>
      <c r="F5627" t="s">
        <v>763</v>
      </c>
      <c r="G5627" t="s">
        <v>26924</v>
      </c>
      <c r="H5627" t="s">
        <v>3800</v>
      </c>
      <c r="I5627" t="s">
        <v>26699</v>
      </c>
      <c r="J5627" t="s">
        <v>756</v>
      </c>
      <c r="K5627" t="s">
        <v>756</v>
      </c>
      <c r="L5627" t="s">
        <v>757</v>
      </c>
      <c r="M5627" t="s">
        <v>757</v>
      </c>
      <c r="N5627" t="s">
        <v>756</v>
      </c>
      <c r="O5627" t="s">
        <v>756</v>
      </c>
      <c r="P5627" t="s">
        <v>758</v>
      </c>
      <c r="Q5627" t="s">
        <v>759</v>
      </c>
      <c r="R5627" t="s">
        <v>759</v>
      </c>
      <c r="S5627" t="s">
        <v>757</v>
      </c>
      <c r="T5627" t="s">
        <v>757</v>
      </c>
      <c r="U5627" t="s">
        <v>757</v>
      </c>
      <c r="V5627" t="s">
        <v>756</v>
      </c>
      <c r="W5627" t="s">
        <v>756</v>
      </c>
      <c r="X5627" t="s">
        <v>4524</v>
      </c>
      <c r="Y5627" t="str">
        <f t="shared" si="1234"/>
        <v>marzo</v>
      </c>
      <c r="Z5627">
        <f>YEAR(BD_PONDERACIONES[[#This Row],[Fecha Ejecución del Ticket]])</f>
        <v>2023</v>
      </c>
      <c r="AA5627" t="str">
        <f t="shared" si="1235"/>
        <v>marzo</v>
      </c>
      <c r="AB5627">
        <f>YEAR(BD_PONDERACIONES[[#This Row],[Fecha de Inspección]])</f>
        <v>2023</v>
      </c>
      <c r="AC5627">
        <f t="shared" si="1236"/>
        <v>0.5</v>
      </c>
      <c r="AD5627">
        <f t="shared" si="1237"/>
        <v>0.5</v>
      </c>
      <c r="AE5627">
        <f t="shared" si="1238"/>
        <v>0.5</v>
      </c>
      <c r="AF5627">
        <f t="shared" si="1239"/>
        <v>0.5</v>
      </c>
      <c r="AG5627">
        <f t="shared" si="1240"/>
        <v>0.5</v>
      </c>
      <c r="AH5627">
        <f t="shared" si="1241"/>
        <v>0.5</v>
      </c>
      <c r="AI5627">
        <f t="shared" si="1242"/>
        <v>0.25</v>
      </c>
      <c r="AJ5627">
        <f t="shared" si="1243"/>
        <v>0.25</v>
      </c>
      <c r="AK5627">
        <f t="shared" si="1244"/>
        <v>0.5</v>
      </c>
      <c r="AL5627">
        <f t="shared" si="1245"/>
        <v>0.5</v>
      </c>
      <c r="AM5627">
        <f t="shared" si="1246"/>
        <v>0.5</v>
      </c>
      <c r="AN5627" s="6">
        <f t="shared" si="1247"/>
        <v>1</v>
      </c>
      <c r="AO5627" t="str">
        <f>VLOOKUP(BD_PONDERACIONES[[#This Row],[Comuna]],Tabla3[#All],2,0)</f>
        <v>Cordillera</v>
      </c>
    </row>
    <row r="5628" spans="1:41" x14ac:dyDescent="0.35">
      <c r="A5628" t="s">
        <v>26925</v>
      </c>
      <c r="B5628" t="s">
        <v>26926</v>
      </c>
      <c r="C5628" t="s">
        <v>26927</v>
      </c>
      <c r="D5628" s="5">
        <v>45002</v>
      </c>
      <c r="E5628" s="5">
        <v>44993</v>
      </c>
      <c r="F5628" t="s">
        <v>763</v>
      </c>
      <c r="G5628" t="s">
        <v>26928</v>
      </c>
      <c r="H5628" t="s">
        <v>2860</v>
      </c>
      <c r="I5628" t="s">
        <v>26896</v>
      </c>
      <c r="J5628" t="s">
        <v>756</v>
      </c>
      <c r="K5628" t="s">
        <v>756</v>
      </c>
      <c r="L5628" t="s">
        <v>757</v>
      </c>
      <c r="M5628" t="s">
        <v>757</v>
      </c>
      <c r="N5628" t="s">
        <v>756</v>
      </c>
      <c r="O5628" t="s">
        <v>756</v>
      </c>
      <c r="P5628" t="s">
        <v>758</v>
      </c>
      <c r="Q5628" t="s">
        <v>759</v>
      </c>
      <c r="R5628" t="s">
        <v>759</v>
      </c>
      <c r="S5628" t="s">
        <v>757</v>
      </c>
      <c r="T5628" t="s">
        <v>757</v>
      </c>
      <c r="U5628" t="s">
        <v>757</v>
      </c>
      <c r="V5628" t="s">
        <v>756</v>
      </c>
      <c r="W5628" t="s">
        <v>756</v>
      </c>
      <c r="X5628" t="s">
        <v>26929</v>
      </c>
      <c r="Y5628" t="str">
        <f t="shared" si="1234"/>
        <v>marzo</v>
      </c>
      <c r="Z5628">
        <f>YEAR(BD_PONDERACIONES[[#This Row],[Fecha Ejecución del Ticket]])</f>
        <v>2023</v>
      </c>
      <c r="AA5628" t="str">
        <f t="shared" si="1235"/>
        <v>marzo</v>
      </c>
      <c r="AB5628">
        <f>YEAR(BD_PONDERACIONES[[#This Row],[Fecha de Inspección]])</f>
        <v>2023</v>
      </c>
      <c r="AC5628">
        <f t="shared" si="1236"/>
        <v>0.5</v>
      </c>
      <c r="AD5628">
        <f t="shared" si="1237"/>
        <v>0.5</v>
      </c>
      <c r="AE5628">
        <f t="shared" si="1238"/>
        <v>0.5</v>
      </c>
      <c r="AF5628">
        <f t="shared" si="1239"/>
        <v>0.5</v>
      </c>
      <c r="AG5628">
        <f t="shared" si="1240"/>
        <v>0.5</v>
      </c>
      <c r="AH5628">
        <f t="shared" si="1241"/>
        <v>0.5</v>
      </c>
      <c r="AI5628">
        <f t="shared" si="1242"/>
        <v>0.25</v>
      </c>
      <c r="AJ5628">
        <f t="shared" si="1243"/>
        <v>0.25</v>
      </c>
      <c r="AK5628">
        <f t="shared" si="1244"/>
        <v>0.5</v>
      </c>
      <c r="AL5628">
        <f t="shared" si="1245"/>
        <v>0.5</v>
      </c>
      <c r="AM5628">
        <f t="shared" si="1246"/>
        <v>0.5</v>
      </c>
      <c r="AN5628" s="6">
        <f t="shared" si="1247"/>
        <v>1</v>
      </c>
      <c r="AO5628" t="str">
        <f>VLOOKUP(BD_PONDERACIONES[[#This Row],[Comuna]],Tabla3[#All],2,0)</f>
        <v>Cordillera</v>
      </c>
    </row>
    <row r="5629" spans="1:41" x14ac:dyDescent="0.35">
      <c r="A5629" t="s">
        <v>26930</v>
      </c>
      <c r="B5629" t="s">
        <v>26931</v>
      </c>
      <c r="C5629" t="s">
        <v>26932</v>
      </c>
      <c r="D5629" s="5">
        <v>45002</v>
      </c>
      <c r="E5629" s="5">
        <v>44997</v>
      </c>
      <c r="F5629" t="s">
        <v>763</v>
      </c>
      <c r="G5629" t="s">
        <v>26933</v>
      </c>
      <c r="H5629" t="s">
        <v>2860</v>
      </c>
      <c r="I5629" t="s">
        <v>26896</v>
      </c>
      <c r="J5629" t="s">
        <v>756</v>
      </c>
      <c r="K5629" t="s">
        <v>756</v>
      </c>
      <c r="L5629" t="s">
        <v>757</v>
      </c>
      <c r="M5629" t="s">
        <v>757</v>
      </c>
      <c r="N5629" t="s">
        <v>756</v>
      </c>
      <c r="O5629" t="s">
        <v>756</v>
      </c>
      <c r="P5629" t="s">
        <v>758</v>
      </c>
      <c r="Q5629" t="s">
        <v>759</v>
      </c>
      <c r="R5629" t="s">
        <v>759</v>
      </c>
      <c r="S5629" t="s">
        <v>757</v>
      </c>
      <c r="T5629" t="s">
        <v>757</v>
      </c>
      <c r="U5629" t="s">
        <v>757</v>
      </c>
      <c r="V5629" t="s">
        <v>756</v>
      </c>
      <c r="W5629" t="s">
        <v>756</v>
      </c>
      <c r="X5629" t="s">
        <v>1712</v>
      </c>
      <c r="Y5629" t="str">
        <f t="shared" si="1234"/>
        <v>marzo</v>
      </c>
      <c r="Z5629">
        <f>YEAR(BD_PONDERACIONES[[#This Row],[Fecha Ejecución del Ticket]])</f>
        <v>2023</v>
      </c>
      <c r="AA5629" t="str">
        <f t="shared" si="1235"/>
        <v>marzo</v>
      </c>
      <c r="AB5629">
        <f>YEAR(BD_PONDERACIONES[[#This Row],[Fecha de Inspección]])</f>
        <v>2023</v>
      </c>
      <c r="AC5629">
        <f t="shared" si="1236"/>
        <v>0.5</v>
      </c>
      <c r="AD5629">
        <f t="shared" si="1237"/>
        <v>0.5</v>
      </c>
      <c r="AE5629">
        <f t="shared" si="1238"/>
        <v>0.5</v>
      </c>
      <c r="AF5629">
        <f t="shared" si="1239"/>
        <v>0.5</v>
      </c>
      <c r="AG5629">
        <f t="shared" si="1240"/>
        <v>0.5</v>
      </c>
      <c r="AH5629">
        <f t="shared" si="1241"/>
        <v>0.5</v>
      </c>
      <c r="AI5629">
        <f t="shared" si="1242"/>
        <v>0.25</v>
      </c>
      <c r="AJ5629">
        <f t="shared" si="1243"/>
        <v>0.25</v>
      </c>
      <c r="AK5629">
        <f t="shared" si="1244"/>
        <v>0.5</v>
      </c>
      <c r="AL5629">
        <f t="shared" si="1245"/>
        <v>0.5</v>
      </c>
      <c r="AM5629">
        <f t="shared" si="1246"/>
        <v>0.5</v>
      </c>
      <c r="AN5629" s="6">
        <f t="shared" si="1247"/>
        <v>1</v>
      </c>
      <c r="AO5629" t="str">
        <f>VLOOKUP(BD_PONDERACIONES[[#This Row],[Comuna]],Tabla3[#All],2,0)</f>
        <v>Cordillera</v>
      </c>
    </row>
    <row r="5630" spans="1:41" x14ac:dyDescent="0.35">
      <c r="A5630" t="s">
        <v>26934</v>
      </c>
      <c r="B5630" t="s">
        <v>26935</v>
      </c>
      <c r="C5630" t="s">
        <v>26936</v>
      </c>
      <c r="D5630" s="5">
        <v>45002</v>
      </c>
      <c r="E5630" s="5">
        <v>44989</v>
      </c>
      <c r="F5630" t="s">
        <v>763</v>
      </c>
      <c r="G5630" t="s">
        <v>26937</v>
      </c>
      <c r="H5630" t="s">
        <v>2860</v>
      </c>
      <c r="I5630" t="s">
        <v>26214</v>
      </c>
      <c r="J5630" t="s">
        <v>756</v>
      </c>
      <c r="K5630" t="s">
        <v>756</v>
      </c>
      <c r="L5630" t="s">
        <v>757</v>
      </c>
      <c r="M5630" t="s">
        <v>757</v>
      </c>
      <c r="N5630" t="s">
        <v>756</v>
      </c>
      <c r="O5630" t="s">
        <v>756</v>
      </c>
      <c r="P5630" t="s">
        <v>765</v>
      </c>
      <c r="Q5630" t="s">
        <v>26938</v>
      </c>
      <c r="R5630" t="s">
        <v>26939</v>
      </c>
      <c r="S5630" t="s">
        <v>756</v>
      </c>
      <c r="T5630" t="s">
        <v>756</v>
      </c>
      <c r="U5630" t="s">
        <v>756</v>
      </c>
      <c r="V5630" t="s">
        <v>773</v>
      </c>
      <c r="W5630" t="s">
        <v>773</v>
      </c>
      <c r="X5630" t="s">
        <v>18043</v>
      </c>
      <c r="Y5630" t="str">
        <f t="shared" si="1234"/>
        <v>marzo</v>
      </c>
      <c r="Z5630">
        <f>YEAR(BD_PONDERACIONES[[#This Row],[Fecha Ejecución del Ticket]])</f>
        <v>2023</v>
      </c>
      <c r="AA5630" t="str">
        <f t="shared" si="1235"/>
        <v>marzo</v>
      </c>
      <c r="AB5630">
        <f>YEAR(BD_PONDERACIONES[[#This Row],[Fecha de Inspección]])</f>
        <v>2023</v>
      </c>
      <c r="AC5630">
        <f t="shared" si="1236"/>
        <v>0.5</v>
      </c>
      <c r="AD5630">
        <f t="shared" si="1237"/>
        <v>0.5</v>
      </c>
      <c r="AE5630">
        <f t="shared" si="1238"/>
        <v>0.5</v>
      </c>
      <c r="AF5630">
        <f t="shared" si="1239"/>
        <v>0.5</v>
      </c>
      <c r="AG5630">
        <f t="shared" si="1240"/>
        <v>0.5</v>
      </c>
      <c r="AH5630">
        <f t="shared" si="1241"/>
        <v>0.5</v>
      </c>
      <c r="AI5630">
        <f t="shared" si="1242"/>
        <v>0.25</v>
      </c>
      <c r="AJ5630">
        <f t="shared" si="1243"/>
        <v>0.25</v>
      </c>
      <c r="AK5630">
        <f t="shared" si="1244"/>
        <v>0.5</v>
      </c>
      <c r="AL5630">
        <f t="shared" si="1245"/>
        <v>0</v>
      </c>
      <c r="AM5630">
        <f t="shared" si="1246"/>
        <v>0</v>
      </c>
      <c r="AN5630" s="6">
        <f t="shared" si="1247"/>
        <v>0.8</v>
      </c>
      <c r="AO5630" t="str">
        <f>VLOOKUP(BD_PONDERACIONES[[#This Row],[Comuna]],Tabla3[#All],2,0)</f>
        <v>Cordillera</v>
      </c>
    </row>
    <row r="5631" spans="1:41" x14ac:dyDescent="0.35">
      <c r="A5631" t="s">
        <v>26940</v>
      </c>
      <c r="B5631" t="s">
        <v>26941</v>
      </c>
      <c r="C5631" t="s">
        <v>26942</v>
      </c>
      <c r="D5631" s="5">
        <v>45002</v>
      </c>
      <c r="E5631" s="5">
        <v>44997</v>
      </c>
      <c r="F5631" t="s">
        <v>763</v>
      </c>
      <c r="G5631" t="s">
        <v>26943</v>
      </c>
      <c r="H5631" t="s">
        <v>2860</v>
      </c>
      <c r="I5631" t="s">
        <v>26896</v>
      </c>
      <c r="J5631" t="s">
        <v>756</v>
      </c>
      <c r="K5631" t="s">
        <v>756</v>
      </c>
      <c r="L5631" t="s">
        <v>757</v>
      </c>
      <c r="M5631" t="s">
        <v>757</v>
      </c>
      <c r="N5631" t="s">
        <v>756</v>
      </c>
      <c r="O5631" t="s">
        <v>756</v>
      </c>
      <c r="P5631" t="s">
        <v>758</v>
      </c>
      <c r="Q5631" t="s">
        <v>759</v>
      </c>
      <c r="R5631" t="s">
        <v>759</v>
      </c>
      <c r="S5631" t="s">
        <v>757</v>
      </c>
      <c r="T5631" t="s">
        <v>757</v>
      </c>
      <c r="U5631" t="s">
        <v>757</v>
      </c>
      <c r="V5631" t="s">
        <v>756</v>
      </c>
      <c r="W5631" t="s">
        <v>756</v>
      </c>
      <c r="X5631" t="s">
        <v>26944</v>
      </c>
      <c r="Y5631" t="str">
        <f t="shared" si="1234"/>
        <v>marzo</v>
      </c>
      <c r="Z5631">
        <f>YEAR(BD_PONDERACIONES[[#This Row],[Fecha Ejecución del Ticket]])</f>
        <v>2023</v>
      </c>
      <c r="AA5631" t="str">
        <f t="shared" si="1235"/>
        <v>marzo</v>
      </c>
      <c r="AB5631">
        <f>YEAR(BD_PONDERACIONES[[#This Row],[Fecha de Inspección]])</f>
        <v>2023</v>
      </c>
      <c r="AC5631">
        <f t="shared" si="1236"/>
        <v>0.5</v>
      </c>
      <c r="AD5631">
        <f t="shared" si="1237"/>
        <v>0.5</v>
      </c>
      <c r="AE5631">
        <f t="shared" si="1238"/>
        <v>0.5</v>
      </c>
      <c r="AF5631">
        <f t="shared" si="1239"/>
        <v>0.5</v>
      </c>
      <c r="AG5631">
        <f t="shared" si="1240"/>
        <v>0.5</v>
      </c>
      <c r="AH5631">
        <f t="shared" si="1241"/>
        <v>0.5</v>
      </c>
      <c r="AI5631">
        <f t="shared" si="1242"/>
        <v>0.25</v>
      </c>
      <c r="AJ5631">
        <f t="shared" si="1243"/>
        <v>0.25</v>
      </c>
      <c r="AK5631">
        <f t="shared" si="1244"/>
        <v>0.5</v>
      </c>
      <c r="AL5631">
        <f t="shared" si="1245"/>
        <v>0.5</v>
      </c>
      <c r="AM5631">
        <f t="shared" si="1246"/>
        <v>0.5</v>
      </c>
      <c r="AN5631" s="6">
        <f t="shared" si="1247"/>
        <v>1</v>
      </c>
      <c r="AO5631" t="str">
        <f>VLOOKUP(BD_PONDERACIONES[[#This Row],[Comuna]],Tabla3[#All],2,0)</f>
        <v>Cordillera</v>
      </c>
    </row>
    <row r="5632" spans="1:41" x14ac:dyDescent="0.35">
      <c r="A5632" t="s">
        <v>26945</v>
      </c>
      <c r="B5632" t="s">
        <v>26946</v>
      </c>
      <c r="C5632" t="s">
        <v>26947</v>
      </c>
      <c r="D5632" s="5">
        <v>45002</v>
      </c>
      <c r="E5632" s="5">
        <v>44986</v>
      </c>
      <c r="F5632" t="s">
        <v>763</v>
      </c>
      <c r="G5632" t="s">
        <v>26948</v>
      </c>
      <c r="H5632" t="s">
        <v>2860</v>
      </c>
      <c r="I5632" t="s">
        <v>26225</v>
      </c>
      <c r="J5632" t="s">
        <v>756</v>
      </c>
      <c r="K5632" t="s">
        <v>756</v>
      </c>
      <c r="L5632" t="s">
        <v>757</v>
      </c>
      <c r="M5632" t="s">
        <v>757</v>
      </c>
      <c r="N5632" t="s">
        <v>756</v>
      </c>
      <c r="O5632" t="s">
        <v>756</v>
      </c>
      <c r="P5632" t="s">
        <v>758</v>
      </c>
      <c r="Q5632" t="s">
        <v>759</v>
      </c>
      <c r="R5632" t="s">
        <v>759</v>
      </c>
      <c r="S5632" t="s">
        <v>757</v>
      </c>
      <c r="T5632" t="s">
        <v>757</v>
      </c>
      <c r="U5632" t="s">
        <v>757</v>
      </c>
      <c r="V5632" t="s">
        <v>756</v>
      </c>
      <c r="W5632" t="s">
        <v>756</v>
      </c>
      <c r="X5632" t="s">
        <v>1712</v>
      </c>
      <c r="Y5632" t="str">
        <f t="shared" si="1234"/>
        <v>marzo</v>
      </c>
      <c r="Z5632">
        <f>YEAR(BD_PONDERACIONES[[#This Row],[Fecha Ejecución del Ticket]])</f>
        <v>2023</v>
      </c>
      <c r="AA5632" t="str">
        <f t="shared" si="1235"/>
        <v>marzo</v>
      </c>
      <c r="AB5632">
        <f>YEAR(BD_PONDERACIONES[[#This Row],[Fecha de Inspección]])</f>
        <v>2023</v>
      </c>
      <c r="AC5632">
        <f t="shared" si="1236"/>
        <v>0.5</v>
      </c>
      <c r="AD5632">
        <f t="shared" si="1237"/>
        <v>0.5</v>
      </c>
      <c r="AE5632">
        <f t="shared" si="1238"/>
        <v>0.5</v>
      </c>
      <c r="AF5632">
        <f t="shared" si="1239"/>
        <v>0.5</v>
      </c>
      <c r="AG5632">
        <f t="shared" si="1240"/>
        <v>0.5</v>
      </c>
      <c r="AH5632">
        <f t="shared" si="1241"/>
        <v>0.5</v>
      </c>
      <c r="AI5632">
        <f t="shared" si="1242"/>
        <v>0.25</v>
      </c>
      <c r="AJ5632">
        <f t="shared" si="1243"/>
        <v>0.25</v>
      </c>
      <c r="AK5632">
        <f t="shared" si="1244"/>
        <v>0.5</v>
      </c>
      <c r="AL5632">
        <f t="shared" si="1245"/>
        <v>0.5</v>
      </c>
      <c r="AM5632">
        <f t="shared" si="1246"/>
        <v>0.5</v>
      </c>
      <c r="AN5632" s="6">
        <f t="shared" si="1247"/>
        <v>1</v>
      </c>
      <c r="AO5632" t="str">
        <f>VLOOKUP(BD_PONDERACIONES[[#This Row],[Comuna]],Tabla3[#All],2,0)</f>
        <v>Cordillera</v>
      </c>
    </row>
    <row r="5633" spans="1:41" x14ac:dyDescent="0.35">
      <c r="A5633" t="s">
        <v>26949</v>
      </c>
      <c r="B5633" t="s">
        <v>26950</v>
      </c>
      <c r="C5633" t="s">
        <v>26951</v>
      </c>
      <c r="D5633" s="5">
        <v>45002</v>
      </c>
      <c r="E5633" s="5">
        <v>44992</v>
      </c>
      <c r="F5633" t="s">
        <v>763</v>
      </c>
      <c r="G5633" t="s">
        <v>26952</v>
      </c>
      <c r="H5633" t="s">
        <v>2860</v>
      </c>
      <c r="I5633" t="s">
        <v>26844</v>
      </c>
      <c r="J5633" t="s">
        <v>756</v>
      </c>
      <c r="K5633" t="s">
        <v>756</v>
      </c>
      <c r="L5633" t="s">
        <v>773</v>
      </c>
      <c r="M5633" t="s">
        <v>773</v>
      </c>
      <c r="N5633" t="s">
        <v>756</v>
      </c>
      <c r="O5633" t="s">
        <v>756</v>
      </c>
      <c r="P5633" t="s">
        <v>758</v>
      </c>
      <c r="Q5633" t="s">
        <v>759</v>
      </c>
      <c r="R5633" t="s">
        <v>759</v>
      </c>
      <c r="S5633" t="s">
        <v>757</v>
      </c>
      <c r="T5633" t="s">
        <v>757</v>
      </c>
      <c r="U5633" t="s">
        <v>757</v>
      </c>
      <c r="V5633" t="s">
        <v>756</v>
      </c>
      <c r="W5633" t="s">
        <v>756</v>
      </c>
      <c r="X5633" t="s">
        <v>1712</v>
      </c>
      <c r="Y5633" t="str">
        <f t="shared" si="1234"/>
        <v>marzo</v>
      </c>
      <c r="Z5633">
        <f>YEAR(BD_PONDERACIONES[[#This Row],[Fecha Ejecución del Ticket]])</f>
        <v>2023</v>
      </c>
      <c r="AA5633" t="str">
        <f t="shared" si="1235"/>
        <v>marzo</v>
      </c>
      <c r="AB5633">
        <f>YEAR(BD_PONDERACIONES[[#This Row],[Fecha de Inspección]])</f>
        <v>2023</v>
      </c>
      <c r="AC5633">
        <f t="shared" si="1236"/>
        <v>0.5</v>
      </c>
      <c r="AD5633">
        <f t="shared" si="1237"/>
        <v>0.5</v>
      </c>
      <c r="AE5633">
        <f t="shared" si="1238"/>
        <v>0</v>
      </c>
      <c r="AF5633">
        <f t="shared" si="1239"/>
        <v>0</v>
      </c>
      <c r="AG5633">
        <f t="shared" si="1240"/>
        <v>0.5</v>
      </c>
      <c r="AH5633">
        <f t="shared" si="1241"/>
        <v>0.5</v>
      </c>
      <c r="AI5633">
        <f t="shared" si="1242"/>
        <v>0.25</v>
      </c>
      <c r="AJ5633">
        <f t="shared" si="1243"/>
        <v>0.25</v>
      </c>
      <c r="AK5633">
        <f t="shared" si="1244"/>
        <v>0.5</v>
      </c>
      <c r="AL5633">
        <f t="shared" si="1245"/>
        <v>0.5</v>
      </c>
      <c r="AM5633">
        <f t="shared" si="1246"/>
        <v>0.5</v>
      </c>
      <c r="AN5633" s="6">
        <f t="shared" si="1247"/>
        <v>0.7</v>
      </c>
      <c r="AO5633" t="str">
        <f>VLOOKUP(BD_PONDERACIONES[[#This Row],[Comuna]],Tabla3[#All],2,0)</f>
        <v>Cordillera</v>
      </c>
    </row>
    <row r="5634" spans="1:41" x14ac:dyDescent="0.35">
      <c r="A5634" t="s">
        <v>26953</v>
      </c>
      <c r="B5634" t="s">
        <v>26954</v>
      </c>
      <c r="C5634" t="s">
        <v>26955</v>
      </c>
      <c r="D5634" s="5">
        <v>45002</v>
      </c>
      <c r="E5634" s="5">
        <v>44995</v>
      </c>
      <c r="F5634" t="s">
        <v>763</v>
      </c>
      <c r="G5634" t="s">
        <v>26956</v>
      </c>
      <c r="H5634" t="s">
        <v>2860</v>
      </c>
      <c r="I5634" t="s">
        <v>26634</v>
      </c>
      <c r="J5634" t="s">
        <v>756</v>
      </c>
      <c r="K5634" t="s">
        <v>756</v>
      </c>
      <c r="L5634" t="s">
        <v>757</v>
      </c>
      <c r="M5634" t="s">
        <v>757</v>
      </c>
      <c r="N5634" t="s">
        <v>756</v>
      </c>
      <c r="O5634" t="s">
        <v>756</v>
      </c>
      <c r="P5634" t="s">
        <v>758</v>
      </c>
      <c r="Q5634" t="s">
        <v>759</v>
      </c>
      <c r="R5634" t="s">
        <v>759</v>
      </c>
      <c r="S5634" t="s">
        <v>757</v>
      </c>
      <c r="T5634" t="s">
        <v>757</v>
      </c>
      <c r="U5634" t="s">
        <v>757</v>
      </c>
      <c r="V5634" t="s">
        <v>756</v>
      </c>
      <c r="W5634" t="s">
        <v>756</v>
      </c>
      <c r="X5634" t="s">
        <v>26957</v>
      </c>
      <c r="Y5634" t="str">
        <f t="shared" si="1234"/>
        <v>marzo</v>
      </c>
      <c r="Z5634">
        <f>YEAR(BD_PONDERACIONES[[#This Row],[Fecha Ejecución del Ticket]])</f>
        <v>2023</v>
      </c>
      <c r="AA5634" t="str">
        <f t="shared" si="1235"/>
        <v>marzo</v>
      </c>
      <c r="AB5634">
        <f>YEAR(BD_PONDERACIONES[[#This Row],[Fecha de Inspección]])</f>
        <v>2023</v>
      </c>
      <c r="AC5634">
        <f t="shared" si="1236"/>
        <v>0.5</v>
      </c>
      <c r="AD5634">
        <f t="shared" si="1237"/>
        <v>0.5</v>
      </c>
      <c r="AE5634">
        <f t="shared" si="1238"/>
        <v>0.5</v>
      </c>
      <c r="AF5634">
        <f t="shared" si="1239"/>
        <v>0.5</v>
      </c>
      <c r="AG5634">
        <f t="shared" si="1240"/>
        <v>0.5</v>
      </c>
      <c r="AH5634">
        <f t="shared" si="1241"/>
        <v>0.5</v>
      </c>
      <c r="AI5634">
        <f t="shared" si="1242"/>
        <v>0.25</v>
      </c>
      <c r="AJ5634">
        <f t="shared" si="1243"/>
        <v>0.25</v>
      </c>
      <c r="AK5634">
        <f t="shared" si="1244"/>
        <v>0.5</v>
      </c>
      <c r="AL5634">
        <f t="shared" si="1245"/>
        <v>0.5</v>
      </c>
      <c r="AM5634">
        <f t="shared" si="1246"/>
        <v>0.5</v>
      </c>
      <c r="AN5634" s="6">
        <f t="shared" si="1247"/>
        <v>1</v>
      </c>
      <c r="AO5634" t="str">
        <f>VLOOKUP(BD_PONDERACIONES[[#This Row],[Comuna]],Tabla3[#All],2,0)</f>
        <v>Cordillera</v>
      </c>
    </row>
    <row r="5635" spans="1:41" x14ac:dyDescent="0.35">
      <c r="A5635" t="s">
        <v>26958</v>
      </c>
      <c r="B5635" t="s">
        <v>26959</v>
      </c>
      <c r="C5635" t="s">
        <v>26960</v>
      </c>
      <c r="D5635" s="5">
        <v>45001</v>
      </c>
      <c r="E5635" s="5">
        <v>44992</v>
      </c>
      <c r="F5635" t="s">
        <v>753</v>
      </c>
      <c r="G5635" t="s">
        <v>26961</v>
      </c>
      <c r="H5635" t="s">
        <v>3795</v>
      </c>
      <c r="I5635" t="s">
        <v>26253</v>
      </c>
      <c r="J5635" t="s">
        <v>756</v>
      </c>
      <c r="K5635" t="s">
        <v>756</v>
      </c>
      <c r="L5635" t="s">
        <v>757</v>
      </c>
      <c r="M5635" t="s">
        <v>757</v>
      </c>
      <c r="N5635" t="s">
        <v>756</v>
      </c>
      <c r="O5635" t="s">
        <v>756</v>
      </c>
      <c r="P5635" t="s">
        <v>758</v>
      </c>
      <c r="Q5635" t="s">
        <v>759</v>
      </c>
      <c r="R5635" t="s">
        <v>759</v>
      </c>
      <c r="S5635" t="s">
        <v>757</v>
      </c>
      <c r="T5635" t="s">
        <v>757</v>
      </c>
      <c r="U5635" t="s">
        <v>757</v>
      </c>
      <c r="V5635" t="s">
        <v>756</v>
      </c>
      <c r="W5635" t="s">
        <v>756</v>
      </c>
      <c r="X5635" t="s">
        <v>26962</v>
      </c>
      <c r="Y5635" t="str">
        <f t="shared" si="1234"/>
        <v>marzo</v>
      </c>
      <c r="Z5635">
        <f>YEAR(BD_PONDERACIONES[[#This Row],[Fecha Ejecución del Ticket]])</f>
        <v>2023</v>
      </c>
      <c r="AA5635" t="str">
        <f t="shared" si="1235"/>
        <v>marzo</v>
      </c>
      <c r="AB5635">
        <f>YEAR(BD_PONDERACIONES[[#This Row],[Fecha de Inspección]])</f>
        <v>2023</v>
      </c>
      <c r="AC5635">
        <f t="shared" si="1236"/>
        <v>0.5</v>
      </c>
      <c r="AD5635">
        <f t="shared" si="1237"/>
        <v>0.5</v>
      </c>
      <c r="AE5635">
        <f t="shared" si="1238"/>
        <v>0.5</v>
      </c>
      <c r="AF5635">
        <f t="shared" si="1239"/>
        <v>0.5</v>
      </c>
      <c r="AG5635">
        <f t="shared" si="1240"/>
        <v>0.5</v>
      </c>
      <c r="AH5635">
        <f t="shared" si="1241"/>
        <v>0.5</v>
      </c>
      <c r="AI5635">
        <f t="shared" si="1242"/>
        <v>0.25</v>
      </c>
      <c r="AJ5635">
        <f t="shared" si="1243"/>
        <v>0.25</v>
      </c>
      <c r="AK5635">
        <f t="shared" si="1244"/>
        <v>0.5</v>
      </c>
      <c r="AL5635">
        <f t="shared" si="1245"/>
        <v>0.5</v>
      </c>
      <c r="AM5635">
        <f t="shared" si="1246"/>
        <v>0.5</v>
      </c>
      <c r="AN5635" s="6">
        <f t="shared" si="1247"/>
        <v>1</v>
      </c>
      <c r="AO5635" t="str">
        <f>VLOOKUP(BD_PONDERACIONES[[#This Row],[Comuna]],Tabla3[#All],2,0)</f>
        <v>Cordillera</v>
      </c>
    </row>
    <row r="5636" spans="1:41" x14ac:dyDescent="0.35">
      <c r="A5636" t="s">
        <v>26963</v>
      </c>
      <c r="B5636" t="s">
        <v>26964</v>
      </c>
      <c r="C5636" t="s">
        <v>26965</v>
      </c>
      <c r="D5636" s="5">
        <v>45001</v>
      </c>
      <c r="E5636" s="5">
        <v>44991</v>
      </c>
      <c r="F5636" t="s">
        <v>753</v>
      </c>
      <c r="G5636" t="s">
        <v>26966</v>
      </c>
      <c r="H5636" t="s">
        <v>3795</v>
      </c>
      <c r="I5636" t="s">
        <v>26253</v>
      </c>
      <c r="J5636" t="s">
        <v>756</v>
      </c>
      <c r="K5636" t="s">
        <v>756</v>
      </c>
      <c r="L5636" t="s">
        <v>757</v>
      </c>
      <c r="M5636" t="s">
        <v>757</v>
      </c>
      <c r="N5636" t="s">
        <v>756</v>
      </c>
      <c r="O5636" t="s">
        <v>756</v>
      </c>
      <c r="P5636" t="s">
        <v>758</v>
      </c>
      <c r="Q5636" t="s">
        <v>759</v>
      </c>
      <c r="R5636" t="s">
        <v>759</v>
      </c>
      <c r="S5636" t="s">
        <v>757</v>
      </c>
      <c r="T5636" t="s">
        <v>757</v>
      </c>
      <c r="U5636" t="s">
        <v>757</v>
      </c>
      <c r="V5636" t="s">
        <v>756</v>
      </c>
      <c r="W5636" t="s">
        <v>756</v>
      </c>
      <c r="X5636" t="s">
        <v>25814</v>
      </c>
      <c r="Y5636" t="str">
        <f t="shared" si="1234"/>
        <v>marzo</v>
      </c>
      <c r="Z5636">
        <f>YEAR(BD_PONDERACIONES[[#This Row],[Fecha Ejecución del Ticket]])</f>
        <v>2023</v>
      </c>
      <c r="AA5636" t="str">
        <f t="shared" si="1235"/>
        <v>marzo</v>
      </c>
      <c r="AB5636">
        <f>YEAR(BD_PONDERACIONES[[#This Row],[Fecha de Inspección]])</f>
        <v>2023</v>
      </c>
      <c r="AC5636">
        <f t="shared" si="1236"/>
        <v>0.5</v>
      </c>
      <c r="AD5636">
        <f t="shared" si="1237"/>
        <v>0.5</v>
      </c>
      <c r="AE5636">
        <f t="shared" si="1238"/>
        <v>0.5</v>
      </c>
      <c r="AF5636">
        <f t="shared" si="1239"/>
        <v>0.5</v>
      </c>
      <c r="AG5636">
        <f t="shared" si="1240"/>
        <v>0.5</v>
      </c>
      <c r="AH5636">
        <f t="shared" si="1241"/>
        <v>0.5</v>
      </c>
      <c r="AI5636">
        <f t="shared" si="1242"/>
        <v>0.25</v>
      </c>
      <c r="AJ5636">
        <f t="shared" si="1243"/>
        <v>0.25</v>
      </c>
      <c r="AK5636">
        <f t="shared" si="1244"/>
        <v>0.5</v>
      </c>
      <c r="AL5636">
        <f t="shared" si="1245"/>
        <v>0.5</v>
      </c>
      <c r="AM5636">
        <f t="shared" si="1246"/>
        <v>0.5</v>
      </c>
      <c r="AN5636" s="6">
        <f t="shared" si="1247"/>
        <v>1</v>
      </c>
      <c r="AO5636" t="str">
        <f>VLOOKUP(BD_PONDERACIONES[[#This Row],[Comuna]],Tabla3[#All],2,0)</f>
        <v>Cordillera</v>
      </c>
    </row>
    <row r="5637" spans="1:41" x14ac:dyDescent="0.35">
      <c r="A5637" t="s">
        <v>26967</v>
      </c>
      <c r="B5637" t="s">
        <v>26968</v>
      </c>
      <c r="C5637" t="s">
        <v>26969</v>
      </c>
      <c r="D5637" s="5">
        <v>45001</v>
      </c>
      <c r="E5637" s="5">
        <v>44989</v>
      </c>
      <c r="F5637" t="s">
        <v>753</v>
      </c>
      <c r="G5637" t="s">
        <v>26970</v>
      </c>
      <c r="H5637" t="s">
        <v>3795</v>
      </c>
      <c r="I5637" t="s">
        <v>26881</v>
      </c>
      <c r="J5637" t="s">
        <v>756</v>
      </c>
      <c r="K5637" t="s">
        <v>756</v>
      </c>
      <c r="L5637" t="s">
        <v>773</v>
      </c>
      <c r="M5637" t="s">
        <v>773</v>
      </c>
      <c r="N5637" t="s">
        <v>756</v>
      </c>
      <c r="O5637" t="s">
        <v>756</v>
      </c>
      <c r="P5637" t="s">
        <v>758</v>
      </c>
      <c r="Q5637" t="s">
        <v>759</v>
      </c>
      <c r="R5637" t="s">
        <v>759</v>
      </c>
      <c r="S5637" t="s">
        <v>757</v>
      </c>
      <c r="T5637" t="s">
        <v>757</v>
      </c>
      <c r="U5637" t="s">
        <v>757</v>
      </c>
      <c r="V5637" t="s">
        <v>756</v>
      </c>
      <c r="W5637" t="s">
        <v>756</v>
      </c>
      <c r="X5637" t="s">
        <v>24910</v>
      </c>
      <c r="Y5637" t="str">
        <f t="shared" si="1234"/>
        <v>marzo</v>
      </c>
      <c r="Z5637">
        <f>YEAR(BD_PONDERACIONES[[#This Row],[Fecha Ejecución del Ticket]])</f>
        <v>2023</v>
      </c>
      <c r="AA5637" t="str">
        <f t="shared" si="1235"/>
        <v>marzo</v>
      </c>
      <c r="AB5637">
        <f>YEAR(BD_PONDERACIONES[[#This Row],[Fecha de Inspección]])</f>
        <v>2023</v>
      </c>
      <c r="AC5637">
        <f t="shared" si="1236"/>
        <v>0.5</v>
      </c>
      <c r="AD5637">
        <f t="shared" si="1237"/>
        <v>0.5</v>
      </c>
      <c r="AE5637">
        <f t="shared" si="1238"/>
        <v>0</v>
      </c>
      <c r="AF5637">
        <f t="shared" si="1239"/>
        <v>0</v>
      </c>
      <c r="AG5637">
        <f t="shared" si="1240"/>
        <v>0.5</v>
      </c>
      <c r="AH5637">
        <f t="shared" si="1241"/>
        <v>0.5</v>
      </c>
      <c r="AI5637">
        <f t="shared" si="1242"/>
        <v>0.25</v>
      </c>
      <c r="AJ5637">
        <f t="shared" si="1243"/>
        <v>0.25</v>
      </c>
      <c r="AK5637">
        <f t="shared" si="1244"/>
        <v>0.5</v>
      </c>
      <c r="AL5637">
        <f t="shared" si="1245"/>
        <v>0.5</v>
      </c>
      <c r="AM5637">
        <f t="shared" si="1246"/>
        <v>0.5</v>
      </c>
      <c r="AN5637" s="6">
        <f t="shared" si="1247"/>
        <v>0.7</v>
      </c>
      <c r="AO5637" t="str">
        <f>VLOOKUP(BD_PONDERACIONES[[#This Row],[Comuna]],Tabla3[#All],2,0)</f>
        <v>Cordillera</v>
      </c>
    </row>
    <row r="5638" spans="1:41" x14ac:dyDescent="0.35">
      <c r="A5638" t="s">
        <v>26971</v>
      </c>
      <c r="B5638" t="s">
        <v>26972</v>
      </c>
      <c r="C5638" t="s">
        <v>26973</v>
      </c>
      <c r="D5638" s="5">
        <v>45001</v>
      </c>
      <c r="E5638" s="5">
        <v>44998</v>
      </c>
      <c r="F5638" t="s">
        <v>753</v>
      </c>
      <c r="G5638" t="s">
        <v>26974</v>
      </c>
      <c r="H5638" t="s">
        <v>3795</v>
      </c>
      <c r="I5638" t="s">
        <v>26225</v>
      </c>
      <c r="J5638" t="s">
        <v>756</v>
      </c>
      <c r="K5638" t="s">
        <v>756</v>
      </c>
      <c r="L5638" t="s">
        <v>757</v>
      </c>
      <c r="M5638" t="s">
        <v>757</v>
      </c>
      <c r="N5638" t="s">
        <v>756</v>
      </c>
      <c r="O5638" t="s">
        <v>756</v>
      </c>
      <c r="P5638" t="s">
        <v>758</v>
      </c>
      <c r="Q5638" t="s">
        <v>759</v>
      </c>
      <c r="R5638" t="s">
        <v>759</v>
      </c>
      <c r="S5638" t="s">
        <v>757</v>
      </c>
      <c r="T5638" t="s">
        <v>757</v>
      </c>
      <c r="U5638" t="s">
        <v>757</v>
      </c>
      <c r="V5638" t="s">
        <v>756</v>
      </c>
      <c r="W5638" t="s">
        <v>756</v>
      </c>
      <c r="X5638" t="s">
        <v>25814</v>
      </c>
      <c r="Y5638" t="str">
        <f t="shared" si="1234"/>
        <v>marzo</v>
      </c>
      <c r="Z5638">
        <f>YEAR(BD_PONDERACIONES[[#This Row],[Fecha Ejecución del Ticket]])</f>
        <v>2023</v>
      </c>
      <c r="AA5638" t="str">
        <f t="shared" si="1235"/>
        <v>marzo</v>
      </c>
      <c r="AB5638">
        <f>YEAR(BD_PONDERACIONES[[#This Row],[Fecha de Inspección]])</f>
        <v>2023</v>
      </c>
      <c r="AC5638">
        <f t="shared" si="1236"/>
        <v>0.5</v>
      </c>
      <c r="AD5638">
        <f t="shared" si="1237"/>
        <v>0.5</v>
      </c>
      <c r="AE5638">
        <f t="shared" si="1238"/>
        <v>0.5</v>
      </c>
      <c r="AF5638">
        <f t="shared" si="1239"/>
        <v>0.5</v>
      </c>
      <c r="AG5638">
        <f t="shared" si="1240"/>
        <v>0.5</v>
      </c>
      <c r="AH5638">
        <f t="shared" si="1241"/>
        <v>0.5</v>
      </c>
      <c r="AI5638">
        <f t="shared" si="1242"/>
        <v>0.25</v>
      </c>
      <c r="AJ5638">
        <f t="shared" si="1243"/>
        <v>0.25</v>
      </c>
      <c r="AK5638">
        <f t="shared" si="1244"/>
        <v>0.5</v>
      </c>
      <c r="AL5638">
        <f t="shared" si="1245"/>
        <v>0.5</v>
      </c>
      <c r="AM5638">
        <f t="shared" si="1246"/>
        <v>0.5</v>
      </c>
      <c r="AN5638" s="6">
        <f t="shared" si="1247"/>
        <v>1</v>
      </c>
      <c r="AO5638" t="str">
        <f>VLOOKUP(BD_PONDERACIONES[[#This Row],[Comuna]],Tabla3[#All],2,0)</f>
        <v>Cordillera</v>
      </c>
    </row>
    <row r="5639" spans="1:41" x14ac:dyDescent="0.35">
      <c r="A5639" t="s">
        <v>26975</v>
      </c>
      <c r="B5639" t="s">
        <v>26976</v>
      </c>
      <c r="C5639" t="s">
        <v>26977</v>
      </c>
      <c r="D5639" s="5">
        <v>45001</v>
      </c>
      <c r="E5639" s="5">
        <v>44994</v>
      </c>
      <c r="F5639" t="s">
        <v>753</v>
      </c>
      <c r="G5639" t="s">
        <v>26978</v>
      </c>
      <c r="H5639" t="s">
        <v>3795</v>
      </c>
      <c r="I5639" t="s">
        <v>26253</v>
      </c>
      <c r="J5639" t="s">
        <v>756</v>
      </c>
      <c r="K5639" t="s">
        <v>756</v>
      </c>
      <c r="L5639" t="s">
        <v>757</v>
      </c>
      <c r="M5639" t="s">
        <v>757</v>
      </c>
      <c r="N5639" t="s">
        <v>756</v>
      </c>
      <c r="O5639" t="s">
        <v>756</v>
      </c>
      <c r="P5639" t="s">
        <v>758</v>
      </c>
      <c r="Q5639" t="s">
        <v>759</v>
      </c>
      <c r="R5639" t="s">
        <v>759</v>
      </c>
      <c r="S5639" t="s">
        <v>757</v>
      </c>
      <c r="T5639" t="s">
        <v>757</v>
      </c>
      <c r="U5639" t="s">
        <v>757</v>
      </c>
      <c r="V5639" t="s">
        <v>756</v>
      </c>
      <c r="W5639" t="s">
        <v>756</v>
      </c>
      <c r="X5639" t="s">
        <v>26979</v>
      </c>
      <c r="Y5639" t="str">
        <f t="shared" si="1234"/>
        <v>marzo</v>
      </c>
      <c r="Z5639">
        <f>YEAR(BD_PONDERACIONES[[#This Row],[Fecha Ejecución del Ticket]])</f>
        <v>2023</v>
      </c>
      <c r="AA5639" t="str">
        <f t="shared" si="1235"/>
        <v>marzo</v>
      </c>
      <c r="AB5639">
        <f>YEAR(BD_PONDERACIONES[[#This Row],[Fecha de Inspección]])</f>
        <v>2023</v>
      </c>
      <c r="AC5639">
        <f t="shared" si="1236"/>
        <v>0.5</v>
      </c>
      <c r="AD5639">
        <f t="shared" si="1237"/>
        <v>0.5</v>
      </c>
      <c r="AE5639">
        <f t="shared" si="1238"/>
        <v>0.5</v>
      </c>
      <c r="AF5639">
        <f t="shared" si="1239"/>
        <v>0.5</v>
      </c>
      <c r="AG5639">
        <f t="shared" si="1240"/>
        <v>0.5</v>
      </c>
      <c r="AH5639">
        <f t="shared" si="1241"/>
        <v>0.5</v>
      </c>
      <c r="AI5639">
        <f t="shared" si="1242"/>
        <v>0.25</v>
      </c>
      <c r="AJ5639">
        <f t="shared" si="1243"/>
        <v>0.25</v>
      </c>
      <c r="AK5639">
        <f t="shared" si="1244"/>
        <v>0.5</v>
      </c>
      <c r="AL5639">
        <f t="shared" si="1245"/>
        <v>0.5</v>
      </c>
      <c r="AM5639">
        <f t="shared" si="1246"/>
        <v>0.5</v>
      </c>
      <c r="AN5639" s="6">
        <f t="shared" si="1247"/>
        <v>1</v>
      </c>
      <c r="AO5639" t="str">
        <f>VLOOKUP(BD_PONDERACIONES[[#This Row],[Comuna]],Tabla3[#All],2,0)</f>
        <v>Cordillera</v>
      </c>
    </row>
    <row r="5640" spans="1:41" x14ac:dyDescent="0.35">
      <c r="A5640" t="s">
        <v>26980</v>
      </c>
      <c r="B5640" t="s">
        <v>26981</v>
      </c>
      <c r="C5640" t="s">
        <v>26982</v>
      </c>
      <c r="D5640" s="5">
        <v>45001</v>
      </c>
      <c r="E5640" s="5">
        <v>44998</v>
      </c>
      <c r="F5640" t="s">
        <v>753</v>
      </c>
      <c r="G5640" t="s">
        <v>26983</v>
      </c>
      <c r="H5640" t="s">
        <v>3795</v>
      </c>
      <c r="I5640" t="s">
        <v>26225</v>
      </c>
      <c r="J5640" t="s">
        <v>756</v>
      </c>
      <c r="K5640" t="s">
        <v>756</v>
      </c>
      <c r="L5640" t="s">
        <v>757</v>
      </c>
      <c r="M5640" t="s">
        <v>757</v>
      </c>
      <c r="N5640" t="s">
        <v>756</v>
      </c>
      <c r="O5640" t="s">
        <v>756</v>
      </c>
      <c r="P5640" t="s">
        <v>758</v>
      </c>
      <c r="Q5640" t="s">
        <v>759</v>
      </c>
      <c r="R5640" t="s">
        <v>759</v>
      </c>
      <c r="S5640" t="s">
        <v>757</v>
      </c>
      <c r="T5640" t="s">
        <v>757</v>
      </c>
      <c r="U5640" t="s">
        <v>757</v>
      </c>
      <c r="V5640" t="s">
        <v>756</v>
      </c>
      <c r="W5640" t="s">
        <v>756</v>
      </c>
      <c r="X5640" t="s">
        <v>20420</v>
      </c>
      <c r="Y5640" t="str">
        <f t="shared" si="1234"/>
        <v>marzo</v>
      </c>
      <c r="Z5640">
        <f>YEAR(BD_PONDERACIONES[[#This Row],[Fecha Ejecución del Ticket]])</f>
        <v>2023</v>
      </c>
      <c r="AA5640" t="str">
        <f t="shared" si="1235"/>
        <v>marzo</v>
      </c>
      <c r="AB5640">
        <f>YEAR(BD_PONDERACIONES[[#This Row],[Fecha de Inspección]])</f>
        <v>2023</v>
      </c>
      <c r="AC5640">
        <f t="shared" si="1236"/>
        <v>0.5</v>
      </c>
      <c r="AD5640">
        <f t="shared" si="1237"/>
        <v>0.5</v>
      </c>
      <c r="AE5640">
        <f t="shared" si="1238"/>
        <v>0.5</v>
      </c>
      <c r="AF5640">
        <f t="shared" si="1239"/>
        <v>0.5</v>
      </c>
      <c r="AG5640">
        <f t="shared" si="1240"/>
        <v>0.5</v>
      </c>
      <c r="AH5640">
        <f t="shared" si="1241"/>
        <v>0.5</v>
      </c>
      <c r="AI5640">
        <f t="shared" si="1242"/>
        <v>0.25</v>
      </c>
      <c r="AJ5640">
        <f t="shared" si="1243"/>
        <v>0.25</v>
      </c>
      <c r="AK5640">
        <f t="shared" si="1244"/>
        <v>0.5</v>
      </c>
      <c r="AL5640">
        <f t="shared" si="1245"/>
        <v>0.5</v>
      </c>
      <c r="AM5640">
        <f t="shared" si="1246"/>
        <v>0.5</v>
      </c>
      <c r="AN5640" s="6">
        <f t="shared" si="1247"/>
        <v>1</v>
      </c>
      <c r="AO5640" t="str">
        <f>VLOOKUP(BD_PONDERACIONES[[#This Row],[Comuna]],Tabla3[#All],2,0)</f>
        <v>Cordillera</v>
      </c>
    </row>
    <row r="5641" spans="1:41" x14ac:dyDescent="0.35">
      <c r="A5641" t="s">
        <v>26984</v>
      </c>
      <c r="B5641" t="s">
        <v>26985</v>
      </c>
      <c r="C5641" t="s">
        <v>26986</v>
      </c>
      <c r="D5641" s="5">
        <v>45001</v>
      </c>
      <c r="E5641" s="5">
        <v>44986</v>
      </c>
      <c r="F5641" t="s">
        <v>763</v>
      </c>
      <c r="G5641" t="s">
        <v>26987</v>
      </c>
      <c r="H5641" t="s">
        <v>3800</v>
      </c>
      <c r="I5641" t="s">
        <v>26214</v>
      </c>
      <c r="J5641" t="s">
        <v>756</v>
      </c>
      <c r="K5641" t="s">
        <v>756</v>
      </c>
      <c r="L5641" t="s">
        <v>757</v>
      </c>
      <c r="M5641" t="s">
        <v>757</v>
      </c>
      <c r="N5641" t="s">
        <v>756</v>
      </c>
      <c r="O5641" t="s">
        <v>756</v>
      </c>
      <c r="P5641" t="s">
        <v>765</v>
      </c>
      <c r="Q5641" t="s">
        <v>759</v>
      </c>
      <c r="R5641" t="s">
        <v>759</v>
      </c>
      <c r="S5641" t="s">
        <v>757</v>
      </c>
      <c r="T5641" t="s">
        <v>757</v>
      </c>
      <c r="U5641" t="s">
        <v>757</v>
      </c>
      <c r="V5641" t="s">
        <v>773</v>
      </c>
      <c r="W5641" t="s">
        <v>773</v>
      </c>
      <c r="X5641" t="s">
        <v>26988</v>
      </c>
      <c r="Y5641" t="str">
        <f t="shared" si="1234"/>
        <v>marzo</v>
      </c>
      <c r="Z5641">
        <f>YEAR(BD_PONDERACIONES[[#This Row],[Fecha Ejecución del Ticket]])</f>
        <v>2023</v>
      </c>
      <c r="AA5641" t="str">
        <f t="shared" si="1235"/>
        <v>marzo</v>
      </c>
      <c r="AB5641">
        <f>YEAR(BD_PONDERACIONES[[#This Row],[Fecha de Inspección]])</f>
        <v>2023</v>
      </c>
      <c r="AC5641">
        <f t="shared" si="1236"/>
        <v>0.5</v>
      </c>
      <c r="AD5641">
        <f t="shared" si="1237"/>
        <v>0.5</v>
      </c>
      <c r="AE5641">
        <f t="shared" si="1238"/>
        <v>0.5</v>
      </c>
      <c r="AF5641">
        <f t="shared" si="1239"/>
        <v>0.5</v>
      </c>
      <c r="AG5641">
        <f t="shared" si="1240"/>
        <v>0.5</v>
      </c>
      <c r="AH5641">
        <f t="shared" si="1241"/>
        <v>0.5</v>
      </c>
      <c r="AI5641">
        <f t="shared" si="1242"/>
        <v>0.25</v>
      </c>
      <c r="AJ5641">
        <f t="shared" si="1243"/>
        <v>0.25</v>
      </c>
      <c r="AK5641">
        <f t="shared" si="1244"/>
        <v>0.5</v>
      </c>
      <c r="AL5641">
        <f t="shared" si="1245"/>
        <v>0</v>
      </c>
      <c r="AM5641">
        <f t="shared" si="1246"/>
        <v>0</v>
      </c>
      <c r="AN5641" s="6">
        <f t="shared" si="1247"/>
        <v>0.8</v>
      </c>
      <c r="AO5641" t="str">
        <f>VLOOKUP(BD_PONDERACIONES[[#This Row],[Comuna]],Tabla3[#All],2,0)</f>
        <v>Cordillera</v>
      </c>
    </row>
    <row r="5642" spans="1:41" x14ac:dyDescent="0.35">
      <c r="A5642" t="s">
        <v>26989</v>
      </c>
      <c r="B5642" t="s">
        <v>26990</v>
      </c>
      <c r="C5642" t="s">
        <v>26991</v>
      </c>
      <c r="D5642" s="5">
        <v>45001</v>
      </c>
      <c r="E5642" s="5">
        <v>44988</v>
      </c>
      <c r="F5642" t="s">
        <v>753</v>
      </c>
      <c r="G5642" t="s">
        <v>26992</v>
      </c>
      <c r="H5642" t="s">
        <v>3795</v>
      </c>
      <c r="I5642" t="s">
        <v>26881</v>
      </c>
      <c r="J5642" t="s">
        <v>756</v>
      </c>
      <c r="K5642" t="s">
        <v>756</v>
      </c>
      <c r="L5642" t="s">
        <v>757</v>
      </c>
      <c r="M5642" t="s">
        <v>757</v>
      </c>
      <c r="N5642" t="s">
        <v>756</v>
      </c>
      <c r="O5642" t="s">
        <v>756</v>
      </c>
      <c r="P5642" t="s">
        <v>758</v>
      </c>
      <c r="Q5642" t="s">
        <v>759</v>
      </c>
      <c r="R5642" t="s">
        <v>759</v>
      </c>
      <c r="S5642" t="s">
        <v>757</v>
      </c>
      <c r="T5642" t="s">
        <v>757</v>
      </c>
      <c r="U5642" t="s">
        <v>757</v>
      </c>
      <c r="V5642" t="s">
        <v>756</v>
      </c>
      <c r="W5642" t="s">
        <v>756</v>
      </c>
      <c r="X5642" t="s">
        <v>22721</v>
      </c>
      <c r="Y5642" t="str">
        <f t="shared" si="1234"/>
        <v>marzo</v>
      </c>
      <c r="Z5642">
        <f>YEAR(BD_PONDERACIONES[[#This Row],[Fecha Ejecución del Ticket]])</f>
        <v>2023</v>
      </c>
      <c r="AA5642" t="str">
        <f t="shared" si="1235"/>
        <v>marzo</v>
      </c>
      <c r="AB5642">
        <f>YEAR(BD_PONDERACIONES[[#This Row],[Fecha de Inspección]])</f>
        <v>2023</v>
      </c>
      <c r="AC5642">
        <f t="shared" si="1236"/>
        <v>0.5</v>
      </c>
      <c r="AD5642">
        <f t="shared" si="1237"/>
        <v>0.5</v>
      </c>
      <c r="AE5642">
        <f t="shared" si="1238"/>
        <v>0.5</v>
      </c>
      <c r="AF5642">
        <f t="shared" si="1239"/>
        <v>0.5</v>
      </c>
      <c r="AG5642">
        <f t="shared" si="1240"/>
        <v>0.5</v>
      </c>
      <c r="AH5642">
        <f t="shared" si="1241"/>
        <v>0.5</v>
      </c>
      <c r="AI5642">
        <f t="shared" si="1242"/>
        <v>0.25</v>
      </c>
      <c r="AJ5642">
        <f t="shared" si="1243"/>
        <v>0.25</v>
      </c>
      <c r="AK5642">
        <f t="shared" si="1244"/>
        <v>0.5</v>
      </c>
      <c r="AL5642">
        <f t="shared" si="1245"/>
        <v>0.5</v>
      </c>
      <c r="AM5642">
        <f t="shared" si="1246"/>
        <v>0.5</v>
      </c>
      <c r="AN5642" s="6">
        <f t="shared" si="1247"/>
        <v>1</v>
      </c>
      <c r="AO5642" t="str">
        <f>VLOOKUP(BD_PONDERACIONES[[#This Row],[Comuna]],Tabla3[#All],2,0)</f>
        <v>Cordillera</v>
      </c>
    </row>
    <row r="5643" spans="1:41" x14ac:dyDescent="0.35">
      <c r="A5643" t="s">
        <v>26993</v>
      </c>
      <c r="B5643" t="s">
        <v>26994</v>
      </c>
      <c r="C5643" t="s">
        <v>26995</v>
      </c>
      <c r="D5643" s="5">
        <v>45001</v>
      </c>
      <c r="E5643" s="5">
        <v>44992</v>
      </c>
      <c r="F5643" t="s">
        <v>763</v>
      </c>
      <c r="G5643" t="s">
        <v>26996</v>
      </c>
      <c r="H5643" t="s">
        <v>3800</v>
      </c>
      <c r="I5643" t="s">
        <v>26896</v>
      </c>
      <c r="J5643" t="s">
        <v>756</v>
      </c>
      <c r="K5643" t="s">
        <v>756</v>
      </c>
      <c r="L5643" t="s">
        <v>757</v>
      </c>
      <c r="M5643" t="s">
        <v>757</v>
      </c>
      <c r="N5643" t="s">
        <v>756</v>
      </c>
      <c r="O5643" t="s">
        <v>756</v>
      </c>
      <c r="P5643" t="s">
        <v>758</v>
      </c>
      <c r="Q5643" t="s">
        <v>759</v>
      </c>
      <c r="R5643" t="s">
        <v>759</v>
      </c>
      <c r="S5643" t="s">
        <v>757</v>
      </c>
      <c r="T5643" t="s">
        <v>757</v>
      </c>
      <c r="U5643" t="s">
        <v>757</v>
      </c>
      <c r="V5643" t="s">
        <v>756</v>
      </c>
      <c r="W5643" t="s">
        <v>756</v>
      </c>
      <c r="X5643" t="s">
        <v>24499</v>
      </c>
      <c r="Y5643" t="str">
        <f t="shared" si="1234"/>
        <v>marzo</v>
      </c>
      <c r="Z5643">
        <f>YEAR(BD_PONDERACIONES[[#This Row],[Fecha Ejecución del Ticket]])</f>
        <v>2023</v>
      </c>
      <c r="AA5643" t="str">
        <f t="shared" si="1235"/>
        <v>marzo</v>
      </c>
      <c r="AB5643">
        <f>YEAR(BD_PONDERACIONES[[#This Row],[Fecha de Inspección]])</f>
        <v>2023</v>
      </c>
      <c r="AC5643">
        <f t="shared" si="1236"/>
        <v>0.5</v>
      </c>
      <c r="AD5643">
        <f t="shared" si="1237"/>
        <v>0.5</v>
      </c>
      <c r="AE5643">
        <f t="shared" si="1238"/>
        <v>0.5</v>
      </c>
      <c r="AF5643">
        <f t="shared" si="1239"/>
        <v>0.5</v>
      </c>
      <c r="AG5643">
        <f t="shared" si="1240"/>
        <v>0.5</v>
      </c>
      <c r="AH5643">
        <f t="shared" si="1241"/>
        <v>0.5</v>
      </c>
      <c r="AI5643">
        <f t="shared" si="1242"/>
        <v>0.25</v>
      </c>
      <c r="AJ5643">
        <f t="shared" si="1243"/>
        <v>0.25</v>
      </c>
      <c r="AK5643">
        <f t="shared" si="1244"/>
        <v>0.5</v>
      </c>
      <c r="AL5643">
        <f t="shared" si="1245"/>
        <v>0.5</v>
      </c>
      <c r="AM5643">
        <f t="shared" si="1246"/>
        <v>0.5</v>
      </c>
      <c r="AN5643" s="6">
        <f t="shared" si="1247"/>
        <v>1</v>
      </c>
      <c r="AO5643" t="str">
        <f>VLOOKUP(BD_PONDERACIONES[[#This Row],[Comuna]],Tabla3[#All],2,0)</f>
        <v>Cordillera</v>
      </c>
    </row>
    <row r="5644" spans="1:41" x14ac:dyDescent="0.35">
      <c r="A5644" t="s">
        <v>26997</v>
      </c>
      <c r="B5644" t="s">
        <v>26998</v>
      </c>
      <c r="C5644" t="s">
        <v>26999</v>
      </c>
      <c r="D5644" s="5">
        <v>45001</v>
      </c>
      <c r="E5644" s="5">
        <v>44994</v>
      </c>
      <c r="F5644" t="s">
        <v>753</v>
      </c>
      <c r="G5644" t="s">
        <v>27000</v>
      </c>
      <c r="H5644" t="s">
        <v>3795</v>
      </c>
      <c r="I5644" t="s">
        <v>26253</v>
      </c>
      <c r="J5644" t="s">
        <v>756</v>
      </c>
      <c r="K5644" t="s">
        <v>756</v>
      </c>
      <c r="L5644" t="s">
        <v>773</v>
      </c>
      <c r="M5644" t="s">
        <v>773</v>
      </c>
      <c r="N5644" t="s">
        <v>756</v>
      </c>
      <c r="O5644" t="s">
        <v>756</v>
      </c>
      <c r="P5644" t="s">
        <v>758</v>
      </c>
      <c r="Q5644" t="s">
        <v>759</v>
      </c>
      <c r="R5644" t="s">
        <v>759</v>
      </c>
      <c r="S5644" t="s">
        <v>757</v>
      </c>
      <c r="T5644" t="s">
        <v>757</v>
      </c>
      <c r="U5644" t="s">
        <v>757</v>
      </c>
      <c r="V5644" t="s">
        <v>756</v>
      </c>
      <c r="W5644" t="s">
        <v>756</v>
      </c>
      <c r="X5644" t="s">
        <v>27001</v>
      </c>
      <c r="Y5644" t="str">
        <f t="shared" si="1234"/>
        <v>marzo</v>
      </c>
      <c r="Z5644">
        <f>YEAR(BD_PONDERACIONES[[#This Row],[Fecha Ejecución del Ticket]])</f>
        <v>2023</v>
      </c>
      <c r="AA5644" t="str">
        <f t="shared" si="1235"/>
        <v>marzo</v>
      </c>
      <c r="AB5644">
        <f>YEAR(BD_PONDERACIONES[[#This Row],[Fecha de Inspección]])</f>
        <v>2023</v>
      </c>
      <c r="AC5644">
        <f t="shared" si="1236"/>
        <v>0.5</v>
      </c>
      <c r="AD5644">
        <f t="shared" si="1237"/>
        <v>0.5</v>
      </c>
      <c r="AE5644">
        <f t="shared" si="1238"/>
        <v>0</v>
      </c>
      <c r="AF5644">
        <f t="shared" si="1239"/>
        <v>0</v>
      </c>
      <c r="AG5644">
        <f t="shared" si="1240"/>
        <v>0.5</v>
      </c>
      <c r="AH5644">
        <f t="shared" si="1241"/>
        <v>0.5</v>
      </c>
      <c r="AI5644">
        <f t="shared" si="1242"/>
        <v>0.25</v>
      </c>
      <c r="AJ5644">
        <f t="shared" si="1243"/>
        <v>0.25</v>
      </c>
      <c r="AK5644">
        <f t="shared" si="1244"/>
        <v>0.5</v>
      </c>
      <c r="AL5644">
        <f t="shared" si="1245"/>
        <v>0.5</v>
      </c>
      <c r="AM5644">
        <f t="shared" si="1246"/>
        <v>0.5</v>
      </c>
      <c r="AN5644" s="6">
        <f t="shared" si="1247"/>
        <v>0.7</v>
      </c>
      <c r="AO5644" t="str">
        <f>VLOOKUP(BD_PONDERACIONES[[#This Row],[Comuna]],Tabla3[#All],2,0)</f>
        <v>Cordillera</v>
      </c>
    </row>
    <row r="5645" spans="1:41" x14ac:dyDescent="0.35">
      <c r="A5645" t="s">
        <v>27002</v>
      </c>
      <c r="B5645" t="s">
        <v>27003</v>
      </c>
      <c r="C5645" t="s">
        <v>27004</v>
      </c>
      <c r="D5645" s="5">
        <v>45001</v>
      </c>
      <c r="E5645" s="5">
        <v>44987</v>
      </c>
      <c r="F5645" t="s">
        <v>763</v>
      </c>
      <c r="G5645" t="s">
        <v>27005</v>
      </c>
      <c r="H5645" t="s">
        <v>3800</v>
      </c>
      <c r="I5645" t="s">
        <v>26253</v>
      </c>
      <c r="J5645" t="s">
        <v>756</v>
      </c>
      <c r="K5645" t="s">
        <v>756</v>
      </c>
      <c r="L5645" t="s">
        <v>773</v>
      </c>
      <c r="M5645" t="s">
        <v>773</v>
      </c>
      <c r="N5645" t="s">
        <v>756</v>
      </c>
      <c r="O5645" t="s">
        <v>756</v>
      </c>
      <c r="P5645" t="s">
        <v>765</v>
      </c>
      <c r="Q5645" t="s">
        <v>759</v>
      </c>
      <c r="R5645" t="s">
        <v>759</v>
      </c>
      <c r="S5645" t="s">
        <v>756</v>
      </c>
      <c r="T5645" t="s">
        <v>756</v>
      </c>
      <c r="U5645" t="s">
        <v>756</v>
      </c>
      <c r="V5645" t="s">
        <v>756</v>
      </c>
      <c r="W5645" t="s">
        <v>756</v>
      </c>
      <c r="X5645" t="s">
        <v>27006</v>
      </c>
      <c r="Y5645" t="str">
        <f t="shared" si="1234"/>
        <v>marzo</v>
      </c>
      <c r="Z5645">
        <f>YEAR(BD_PONDERACIONES[[#This Row],[Fecha Ejecución del Ticket]])</f>
        <v>2023</v>
      </c>
      <c r="AA5645" t="str">
        <f t="shared" si="1235"/>
        <v>marzo</v>
      </c>
      <c r="AB5645">
        <f>YEAR(BD_PONDERACIONES[[#This Row],[Fecha de Inspección]])</f>
        <v>2023</v>
      </c>
      <c r="AC5645">
        <f t="shared" si="1236"/>
        <v>0.5</v>
      </c>
      <c r="AD5645">
        <f t="shared" si="1237"/>
        <v>0.5</v>
      </c>
      <c r="AE5645">
        <f t="shared" si="1238"/>
        <v>0</v>
      </c>
      <c r="AF5645">
        <f t="shared" si="1239"/>
        <v>0</v>
      </c>
      <c r="AG5645">
        <f t="shared" si="1240"/>
        <v>0.5</v>
      </c>
      <c r="AH5645">
        <f t="shared" si="1241"/>
        <v>0.5</v>
      </c>
      <c r="AI5645">
        <f t="shared" si="1242"/>
        <v>0.25</v>
      </c>
      <c r="AJ5645">
        <f t="shared" si="1243"/>
        <v>0.25</v>
      </c>
      <c r="AK5645">
        <f t="shared" si="1244"/>
        <v>0.5</v>
      </c>
      <c r="AL5645">
        <f t="shared" si="1245"/>
        <v>0.5</v>
      </c>
      <c r="AM5645">
        <f t="shared" si="1246"/>
        <v>0.5</v>
      </c>
      <c r="AN5645" s="6">
        <f t="shared" si="1247"/>
        <v>0.7</v>
      </c>
      <c r="AO5645" t="str">
        <f>VLOOKUP(BD_PONDERACIONES[[#This Row],[Comuna]],Tabla3[#All],2,0)</f>
        <v>Cordillera</v>
      </c>
    </row>
    <row r="5646" spans="1:41" x14ac:dyDescent="0.35">
      <c r="A5646" t="s">
        <v>27007</v>
      </c>
      <c r="B5646" t="s">
        <v>27008</v>
      </c>
      <c r="C5646" t="s">
        <v>27009</v>
      </c>
      <c r="D5646" s="5">
        <v>45001</v>
      </c>
      <c r="E5646" s="5">
        <v>44987</v>
      </c>
      <c r="F5646" t="s">
        <v>763</v>
      </c>
      <c r="G5646" t="s">
        <v>27005</v>
      </c>
      <c r="H5646" t="s">
        <v>3800</v>
      </c>
      <c r="I5646" t="s">
        <v>26699</v>
      </c>
      <c r="J5646" t="s">
        <v>756</v>
      </c>
      <c r="K5646" t="s">
        <v>756</v>
      </c>
      <c r="L5646" t="s">
        <v>757</v>
      </c>
      <c r="M5646" t="s">
        <v>757</v>
      </c>
      <c r="N5646" t="s">
        <v>756</v>
      </c>
      <c r="O5646" t="s">
        <v>756</v>
      </c>
      <c r="P5646" t="s">
        <v>765</v>
      </c>
      <c r="Q5646" t="s">
        <v>759</v>
      </c>
      <c r="R5646" t="s">
        <v>759</v>
      </c>
      <c r="S5646" t="s">
        <v>756</v>
      </c>
      <c r="T5646" t="s">
        <v>756</v>
      </c>
      <c r="U5646" t="s">
        <v>773</v>
      </c>
      <c r="V5646" t="s">
        <v>756</v>
      </c>
      <c r="W5646" t="s">
        <v>756</v>
      </c>
      <c r="X5646" t="s">
        <v>27010</v>
      </c>
      <c r="Y5646" t="str">
        <f t="shared" si="1234"/>
        <v>marzo</v>
      </c>
      <c r="Z5646">
        <f>YEAR(BD_PONDERACIONES[[#This Row],[Fecha Ejecución del Ticket]])</f>
        <v>2023</v>
      </c>
      <c r="AA5646" t="str">
        <f t="shared" si="1235"/>
        <v>marzo</v>
      </c>
      <c r="AB5646">
        <f>YEAR(BD_PONDERACIONES[[#This Row],[Fecha de Inspección]])</f>
        <v>2023</v>
      </c>
      <c r="AC5646">
        <f t="shared" si="1236"/>
        <v>0.5</v>
      </c>
      <c r="AD5646">
        <f t="shared" si="1237"/>
        <v>0.5</v>
      </c>
      <c r="AE5646">
        <f t="shared" si="1238"/>
        <v>0.5</v>
      </c>
      <c r="AF5646">
        <f t="shared" si="1239"/>
        <v>0.5</v>
      </c>
      <c r="AG5646">
        <f t="shared" si="1240"/>
        <v>0.5</v>
      </c>
      <c r="AH5646">
        <f t="shared" si="1241"/>
        <v>0.5</v>
      </c>
      <c r="AI5646">
        <f t="shared" si="1242"/>
        <v>0.25</v>
      </c>
      <c r="AJ5646">
        <f t="shared" si="1243"/>
        <v>0.25</v>
      </c>
      <c r="AK5646">
        <f t="shared" si="1244"/>
        <v>0</v>
      </c>
      <c r="AL5646">
        <f t="shared" si="1245"/>
        <v>0.5</v>
      </c>
      <c r="AM5646">
        <f t="shared" si="1246"/>
        <v>0.5</v>
      </c>
      <c r="AN5646" s="6">
        <f t="shared" si="1247"/>
        <v>0.92500000000000004</v>
      </c>
      <c r="AO5646" t="str">
        <f>VLOOKUP(BD_PONDERACIONES[[#This Row],[Comuna]],Tabla3[#All],2,0)</f>
        <v>Cordillera</v>
      </c>
    </row>
    <row r="5647" spans="1:41" x14ac:dyDescent="0.35">
      <c r="A5647" t="s">
        <v>27011</v>
      </c>
      <c r="B5647" t="s">
        <v>27012</v>
      </c>
      <c r="C5647" t="s">
        <v>27013</v>
      </c>
      <c r="D5647" s="5">
        <v>45001</v>
      </c>
      <c r="E5647" s="5">
        <v>44949</v>
      </c>
      <c r="F5647" t="s">
        <v>753</v>
      </c>
      <c r="G5647" t="s">
        <v>27014</v>
      </c>
      <c r="H5647" t="s">
        <v>3795</v>
      </c>
      <c r="I5647" t="s">
        <v>759</v>
      </c>
      <c r="J5647" t="s">
        <v>756</v>
      </c>
      <c r="K5647" t="s">
        <v>756</v>
      </c>
      <c r="L5647" t="s">
        <v>757</v>
      </c>
      <c r="M5647" t="s">
        <v>757</v>
      </c>
      <c r="N5647" t="s">
        <v>757</v>
      </c>
      <c r="O5647" t="s">
        <v>757</v>
      </c>
      <c r="P5647" t="s">
        <v>758</v>
      </c>
      <c r="Q5647" t="s">
        <v>759</v>
      </c>
      <c r="R5647" t="s">
        <v>759</v>
      </c>
      <c r="S5647" t="s">
        <v>757</v>
      </c>
      <c r="T5647" t="s">
        <v>757</v>
      </c>
      <c r="U5647" t="s">
        <v>757</v>
      </c>
      <c r="V5647" t="s">
        <v>904</v>
      </c>
      <c r="W5647" t="s">
        <v>756</v>
      </c>
      <c r="X5647" t="s">
        <v>8238</v>
      </c>
      <c r="Y5647" t="str">
        <f t="shared" si="1234"/>
        <v>enero</v>
      </c>
      <c r="Z5647">
        <f>YEAR(BD_PONDERACIONES[[#This Row],[Fecha Ejecución del Ticket]])</f>
        <v>2023</v>
      </c>
      <c r="AA5647" t="str">
        <f t="shared" si="1235"/>
        <v>marzo</v>
      </c>
      <c r="AB5647">
        <f>YEAR(BD_PONDERACIONES[[#This Row],[Fecha de Inspección]])</f>
        <v>2023</v>
      </c>
      <c r="AC5647">
        <f t="shared" si="1236"/>
        <v>0.5</v>
      </c>
      <c r="AD5647">
        <f t="shared" si="1237"/>
        <v>0.5</v>
      </c>
      <c r="AE5647">
        <f t="shared" si="1238"/>
        <v>0.5</v>
      </c>
      <c r="AF5647">
        <f t="shared" si="1239"/>
        <v>0.5</v>
      </c>
      <c r="AG5647">
        <f t="shared" si="1240"/>
        <v>0.5</v>
      </c>
      <c r="AH5647">
        <f t="shared" si="1241"/>
        <v>0.5</v>
      </c>
      <c r="AI5647">
        <f t="shared" si="1242"/>
        <v>0.25</v>
      </c>
      <c r="AJ5647">
        <f t="shared" si="1243"/>
        <v>0.25</v>
      </c>
      <c r="AK5647">
        <f t="shared" si="1244"/>
        <v>0.5</v>
      </c>
      <c r="AL5647">
        <f t="shared" si="1245"/>
        <v>0.32500000000000001</v>
      </c>
      <c r="AM5647">
        <f t="shared" si="1246"/>
        <v>0.5</v>
      </c>
      <c r="AN5647" s="6">
        <f t="shared" si="1247"/>
        <v>0.96500000000000008</v>
      </c>
      <c r="AO5647" t="str">
        <f>VLOOKUP(BD_PONDERACIONES[[#This Row],[Comuna]],Tabla3[#All],2,0)</f>
        <v>Cordillera</v>
      </c>
    </row>
    <row r="5648" spans="1:41" x14ac:dyDescent="0.35">
      <c r="A5648" t="s">
        <v>27015</v>
      </c>
      <c r="B5648" t="s">
        <v>27016</v>
      </c>
      <c r="C5648" t="s">
        <v>27017</v>
      </c>
      <c r="D5648" s="5">
        <v>45001</v>
      </c>
      <c r="E5648" s="5">
        <v>44992</v>
      </c>
      <c r="F5648" t="s">
        <v>753</v>
      </c>
      <c r="G5648" t="s">
        <v>27018</v>
      </c>
      <c r="H5648" t="s">
        <v>3795</v>
      </c>
      <c r="I5648" t="s">
        <v>27019</v>
      </c>
      <c r="J5648" t="s">
        <v>756</v>
      </c>
      <c r="K5648" t="s">
        <v>756</v>
      </c>
      <c r="L5648" t="s">
        <v>773</v>
      </c>
      <c r="M5648" t="s">
        <v>773</v>
      </c>
      <c r="N5648" t="s">
        <v>756</v>
      </c>
      <c r="O5648" t="s">
        <v>756</v>
      </c>
      <c r="P5648" t="s">
        <v>758</v>
      </c>
      <c r="Q5648" t="s">
        <v>759</v>
      </c>
      <c r="R5648" t="s">
        <v>759</v>
      </c>
      <c r="S5648" t="s">
        <v>757</v>
      </c>
      <c r="T5648" t="s">
        <v>757</v>
      </c>
      <c r="U5648" t="s">
        <v>757</v>
      </c>
      <c r="V5648" t="s">
        <v>756</v>
      </c>
      <c r="W5648" t="s">
        <v>756</v>
      </c>
      <c r="X5648" t="s">
        <v>22657</v>
      </c>
      <c r="Y5648" t="str">
        <f t="shared" si="1234"/>
        <v>marzo</v>
      </c>
      <c r="Z5648">
        <f>YEAR(BD_PONDERACIONES[[#This Row],[Fecha Ejecución del Ticket]])</f>
        <v>2023</v>
      </c>
      <c r="AA5648" t="str">
        <f t="shared" si="1235"/>
        <v>marzo</v>
      </c>
      <c r="AB5648">
        <f>YEAR(BD_PONDERACIONES[[#This Row],[Fecha de Inspección]])</f>
        <v>2023</v>
      </c>
      <c r="AC5648">
        <f t="shared" si="1236"/>
        <v>0.5</v>
      </c>
      <c r="AD5648">
        <f t="shared" si="1237"/>
        <v>0.5</v>
      </c>
      <c r="AE5648">
        <f t="shared" si="1238"/>
        <v>0</v>
      </c>
      <c r="AF5648">
        <f t="shared" si="1239"/>
        <v>0</v>
      </c>
      <c r="AG5648">
        <f t="shared" si="1240"/>
        <v>0.5</v>
      </c>
      <c r="AH5648">
        <f t="shared" si="1241"/>
        <v>0.5</v>
      </c>
      <c r="AI5648">
        <f t="shared" si="1242"/>
        <v>0.25</v>
      </c>
      <c r="AJ5648">
        <f t="shared" si="1243"/>
        <v>0.25</v>
      </c>
      <c r="AK5648">
        <f t="shared" si="1244"/>
        <v>0.5</v>
      </c>
      <c r="AL5648">
        <f t="shared" si="1245"/>
        <v>0.5</v>
      </c>
      <c r="AM5648">
        <f t="shared" si="1246"/>
        <v>0.5</v>
      </c>
      <c r="AN5648" s="6">
        <f t="shared" si="1247"/>
        <v>0.7</v>
      </c>
      <c r="AO5648" t="str">
        <f>VLOOKUP(BD_PONDERACIONES[[#This Row],[Comuna]],Tabla3[#All],2,0)</f>
        <v>Cordillera</v>
      </c>
    </row>
    <row r="5649" spans="1:41" x14ac:dyDescent="0.35">
      <c r="A5649" t="s">
        <v>27020</v>
      </c>
      <c r="B5649" t="s">
        <v>27021</v>
      </c>
      <c r="C5649" t="s">
        <v>27022</v>
      </c>
      <c r="D5649" s="5">
        <v>45001</v>
      </c>
      <c r="E5649" s="5">
        <v>44990</v>
      </c>
      <c r="F5649" t="s">
        <v>763</v>
      </c>
      <c r="G5649" t="s">
        <v>27023</v>
      </c>
      <c r="H5649" t="s">
        <v>3800</v>
      </c>
      <c r="I5649" t="s">
        <v>26253</v>
      </c>
      <c r="J5649" t="s">
        <v>756</v>
      </c>
      <c r="K5649" t="s">
        <v>756</v>
      </c>
      <c r="L5649" t="s">
        <v>757</v>
      </c>
      <c r="M5649" t="s">
        <v>757</v>
      </c>
      <c r="N5649" t="s">
        <v>756</v>
      </c>
      <c r="O5649" t="s">
        <v>756</v>
      </c>
      <c r="P5649" t="s">
        <v>765</v>
      </c>
      <c r="Q5649" t="s">
        <v>27024</v>
      </c>
      <c r="R5649" t="s">
        <v>27025</v>
      </c>
      <c r="S5649" t="s">
        <v>756</v>
      </c>
      <c r="T5649" t="s">
        <v>756</v>
      </c>
      <c r="U5649" t="s">
        <v>756</v>
      </c>
      <c r="V5649" t="s">
        <v>773</v>
      </c>
      <c r="W5649" t="s">
        <v>773</v>
      </c>
      <c r="X5649" t="s">
        <v>27026</v>
      </c>
      <c r="Y5649" t="str">
        <f t="shared" si="1234"/>
        <v>marzo</v>
      </c>
      <c r="Z5649">
        <f>YEAR(BD_PONDERACIONES[[#This Row],[Fecha Ejecución del Ticket]])</f>
        <v>2023</v>
      </c>
      <c r="AA5649" t="str">
        <f t="shared" si="1235"/>
        <v>marzo</v>
      </c>
      <c r="AB5649">
        <f>YEAR(BD_PONDERACIONES[[#This Row],[Fecha de Inspección]])</f>
        <v>2023</v>
      </c>
      <c r="AC5649">
        <f t="shared" si="1236"/>
        <v>0.5</v>
      </c>
      <c r="AD5649">
        <f t="shared" si="1237"/>
        <v>0.5</v>
      </c>
      <c r="AE5649">
        <f t="shared" si="1238"/>
        <v>0.5</v>
      </c>
      <c r="AF5649">
        <f t="shared" si="1239"/>
        <v>0.5</v>
      </c>
      <c r="AG5649">
        <f t="shared" si="1240"/>
        <v>0.5</v>
      </c>
      <c r="AH5649">
        <f t="shared" si="1241"/>
        <v>0.5</v>
      </c>
      <c r="AI5649">
        <f t="shared" si="1242"/>
        <v>0.25</v>
      </c>
      <c r="AJ5649">
        <f t="shared" si="1243"/>
        <v>0.25</v>
      </c>
      <c r="AK5649">
        <f t="shared" si="1244"/>
        <v>0.5</v>
      </c>
      <c r="AL5649">
        <f t="shared" si="1245"/>
        <v>0</v>
      </c>
      <c r="AM5649">
        <f t="shared" si="1246"/>
        <v>0</v>
      </c>
      <c r="AN5649" s="6">
        <f t="shared" si="1247"/>
        <v>0.8</v>
      </c>
      <c r="AO5649" t="str">
        <f>VLOOKUP(BD_PONDERACIONES[[#This Row],[Comuna]],Tabla3[#All],2,0)</f>
        <v>Cordillera</v>
      </c>
    </row>
    <row r="5650" spans="1:41" x14ac:dyDescent="0.35">
      <c r="A5650" t="s">
        <v>27027</v>
      </c>
      <c r="B5650" t="s">
        <v>27028</v>
      </c>
      <c r="C5650" t="s">
        <v>27029</v>
      </c>
      <c r="D5650" s="5">
        <v>45001</v>
      </c>
      <c r="E5650" s="5">
        <v>44989</v>
      </c>
      <c r="F5650" t="s">
        <v>753</v>
      </c>
      <c r="G5650" t="s">
        <v>27030</v>
      </c>
      <c r="H5650" t="s">
        <v>3795</v>
      </c>
      <c r="I5650" t="s">
        <v>26699</v>
      </c>
      <c r="J5650" t="s">
        <v>756</v>
      </c>
      <c r="K5650" t="s">
        <v>756</v>
      </c>
      <c r="L5650" t="s">
        <v>757</v>
      </c>
      <c r="M5650" t="s">
        <v>757</v>
      </c>
      <c r="N5650" t="s">
        <v>756</v>
      </c>
      <c r="O5650" t="s">
        <v>756</v>
      </c>
      <c r="P5650" t="s">
        <v>758</v>
      </c>
      <c r="Q5650" t="s">
        <v>759</v>
      </c>
      <c r="R5650" t="s">
        <v>759</v>
      </c>
      <c r="S5650" t="s">
        <v>757</v>
      </c>
      <c r="T5650" t="s">
        <v>757</v>
      </c>
      <c r="U5650" t="s">
        <v>757</v>
      </c>
      <c r="V5650" t="s">
        <v>756</v>
      </c>
      <c r="W5650" t="s">
        <v>756</v>
      </c>
      <c r="X5650" t="s">
        <v>27031</v>
      </c>
      <c r="Y5650" t="str">
        <f t="shared" ref="Y5650:Y5713" si="1248">TEXT(E5650,"MMMM")</f>
        <v>marzo</v>
      </c>
      <c r="Z5650">
        <f>YEAR(BD_PONDERACIONES[[#This Row],[Fecha Ejecución del Ticket]])</f>
        <v>2023</v>
      </c>
      <c r="AA5650" t="str">
        <f t="shared" ref="AA5650:AA5713" si="1249">TEXT(D5650,"MMMM")</f>
        <v>marzo</v>
      </c>
      <c r="AB5650">
        <f>YEAR(BD_PONDERACIONES[[#This Row],[Fecha de Inspección]])</f>
        <v>2023</v>
      </c>
      <c r="AC5650">
        <f t="shared" ref="AC5650:AC5713" si="1250">IF(OR(J5650="Cumple",J5650="No Aplica"),0.5,0)</f>
        <v>0.5</v>
      </c>
      <c r="AD5650">
        <f t="shared" ref="AD5650:AD5713" si="1251">IF(OR(K5650="CUMPLE",K5650="No Aplica"),0.5,0)</f>
        <v>0.5</v>
      </c>
      <c r="AE5650">
        <f t="shared" ref="AE5650:AE5713" si="1252">IF(OR(L5650="CUMPLE",L5650="No Aplica"),0.5,0)</f>
        <v>0.5</v>
      </c>
      <c r="AF5650">
        <f t="shared" ref="AF5650:AF5713" si="1253">IF(OR(M5650="CUMPLE",M5650="No Aplica"),0.5,0)</f>
        <v>0.5</v>
      </c>
      <c r="AG5650">
        <f t="shared" ref="AG5650:AG5713" si="1254">IF(OR(N5650="CUMPLE",N5650="No Aplica"),0.5,IF(N5650="Cumple Mayormente",0.325,IF(N5650="Cumple Parcialmente",0.175,0)))</f>
        <v>0.5</v>
      </c>
      <c r="AH5650">
        <f t="shared" ref="AH5650:AH5713" si="1255">IF(OR(O5650="CUMPLE",O5650="No Aplica"),0.5,IF(O5650="Cumple Mayormente",0.325,IF(O5650="Cumple Parcialmente",0.175,0)))</f>
        <v>0.5</v>
      </c>
      <c r="AI5650">
        <f t="shared" ref="AI5650:AI5713" si="1256">IF(OR(S5650="CUMPLE",S5650="No Aplica"),0.25,IF(S5650="Cumple Mayormente",0.1625,IF(S5650="Cumple Parcialmente",0.0875,0)))</f>
        <v>0.25</v>
      </c>
      <c r="AJ5650">
        <f t="shared" ref="AJ5650:AJ5713" si="1257">IF(OR(T5650="CUMPLE",T5650="No Aplica"),0.25,IF(T5650="Cumple Mayormente",0.1625,IF(T5650="Cumple Parcialmente",0.0875,0)))</f>
        <v>0.25</v>
      </c>
      <c r="AK5650">
        <f t="shared" ref="AK5650:AK5713" si="1258">IF(OR(U5650="CUMPLE",U5650="No Aplica"),0.5,IF(U5650="Cumple Mayormente",0.325,IF(U5650="Cumple Parcialmente",0.175,0)))</f>
        <v>0.5</v>
      </c>
      <c r="AL5650">
        <f t="shared" ref="AL5650:AL5713" si="1259">IF(OR(V5650="CUMPLE",V5650="No Aplica"),0.5,IF(V5650="Cumple Mayormente",0.325,IF(V5650="Cumple Parcialmente",0.175,0)))</f>
        <v>0.5</v>
      </c>
      <c r="AM5650">
        <f t="shared" ref="AM5650:AM5713" si="1260">IF(OR(W5650="CUMPLE",W5650="No Aplica"),0.5,IF(W5650="Cumple Mayormente",0.325,IF(W5650="Cumple Parcialmente",0.175,0)))</f>
        <v>0.5</v>
      </c>
      <c r="AN5650" s="6">
        <f t="shared" ref="AN5650:AN5713" si="1261">((AC5650+AD5650)*0.2)+((AE5650+AF5650)*0.3)+((AG5650+AH5650)*0.15)+((AI5650+AJ5650+AK5650)*0.15)+((AL5650+AM5650)*0.2)</f>
        <v>1</v>
      </c>
      <c r="AO5650" t="str">
        <f>VLOOKUP(BD_PONDERACIONES[[#This Row],[Comuna]],Tabla3[#All],2,0)</f>
        <v>Cordillera</v>
      </c>
    </row>
    <row r="5651" spans="1:41" x14ac:dyDescent="0.35">
      <c r="A5651" t="s">
        <v>27032</v>
      </c>
      <c r="B5651" t="s">
        <v>27033</v>
      </c>
      <c r="C5651" t="s">
        <v>27034</v>
      </c>
      <c r="D5651" s="5">
        <v>45001</v>
      </c>
      <c r="E5651" s="5">
        <v>44993</v>
      </c>
      <c r="F5651" t="s">
        <v>763</v>
      </c>
      <c r="G5651" t="s">
        <v>27035</v>
      </c>
      <c r="H5651" t="s">
        <v>3800</v>
      </c>
      <c r="I5651" t="s">
        <v>26896</v>
      </c>
      <c r="J5651" t="s">
        <v>756</v>
      </c>
      <c r="K5651" t="s">
        <v>756</v>
      </c>
      <c r="L5651" t="s">
        <v>757</v>
      </c>
      <c r="M5651" t="s">
        <v>757</v>
      </c>
      <c r="N5651" t="s">
        <v>756</v>
      </c>
      <c r="O5651" t="s">
        <v>756</v>
      </c>
      <c r="P5651" t="s">
        <v>765</v>
      </c>
      <c r="Q5651" t="s">
        <v>27036</v>
      </c>
      <c r="R5651" t="s">
        <v>27037</v>
      </c>
      <c r="S5651" t="s">
        <v>756</v>
      </c>
      <c r="T5651" t="s">
        <v>756</v>
      </c>
      <c r="U5651" t="s">
        <v>756</v>
      </c>
      <c r="V5651" t="s">
        <v>773</v>
      </c>
      <c r="W5651" t="s">
        <v>773</v>
      </c>
      <c r="X5651" t="s">
        <v>27038</v>
      </c>
      <c r="Y5651" t="str">
        <f t="shared" si="1248"/>
        <v>marzo</v>
      </c>
      <c r="Z5651">
        <f>YEAR(BD_PONDERACIONES[[#This Row],[Fecha Ejecución del Ticket]])</f>
        <v>2023</v>
      </c>
      <c r="AA5651" t="str">
        <f t="shared" si="1249"/>
        <v>marzo</v>
      </c>
      <c r="AB5651">
        <f>YEAR(BD_PONDERACIONES[[#This Row],[Fecha de Inspección]])</f>
        <v>2023</v>
      </c>
      <c r="AC5651">
        <f t="shared" si="1250"/>
        <v>0.5</v>
      </c>
      <c r="AD5651">
        <f t="shared" si="1251"/>
        <v>0.5</v>
      </c>
      <c r="AE5651">
        <f t="shared" si="1252"/>
        <v>0.5</v>
      </c>
      <c r="AF5651">
        <f t="shared" si="1253"/>
        <v>0.5</v>
      </c>
      <c r="AG5651">
        <f t="shared" si="1254"/>
        <v>0.5</v>
      </c>
      <c r="AH5651">
        <f t="shared" si="1255"/>
        <v>0.5</v>
      </c>
      <c r="AI5651">
        <f t="shared" si="1256"/>
        <v>0.25</v>
      </c>
      <c r="AJ5651">
        <f t="shared" si="1257"/>
        <v>0.25</v>
      </c>
      <c r="AK5651">
        <f t="shared" si="1258"/>
        <v>0.5</v>
      </c>
      <c r="AL5651">
        <f t="shared" si="1259"/>
        <v>0</v>
      </c>
      <c r="AM5651">
        <f t="shared" si="1260"/>
        <v>0</v>
      </c>
      <c r="AN5651" s="6">
        <f t="shared" si="1261"/>
        <v>0.8</v>
      </c>
      <c r="AO5651" t="str">
        <f>VLOOKUP(BD_PONDERACIONES[[#This Row],[Comuna]],Tabla3[#All],2,0)</f>
        <v>Cordillera</v>
      </c>
    </row>
    <row r="5652" spans="1:41" x14ac:dyDescent="0.35">
      <c r="A5652" t="s">
        <v>27039</v>
      </c>
      <c r="B5652" t="s">
        <v>27040</v>
      </c>
      <c r="C5652" t="s">
        <v>27041</v>
      </c>
      <c r="D5652" s="5">
        <v>45001</v>
      </c>
      <c r="E5652" s="5">
        <v>44994</v>
      </c>
      <c r="F5652" t="s">
        <v>763</v>
      </c>
      <c r="G5652" t="s">
        <v>27042</v>
      </c>
      <c r="H5652" t="s">
        <v>3800</v>
      </c>
      <c r="I5652" t="s">
        <v>26881</v>
      </c>
      <c r="J5652" t="s">
        <v>756</v>
      </c>
      <c r="K5652" t="s">
        <v>756</v>
      </c>
      <c r="L5652" t="s">
        <v>757</v>
      </c>
      <c r="M5652" t="s">
        <v>757</v>
      </c>
      <c r="N5652" t="s">
        <v>756</v>
      </c>
      <c r="O5652" t="s">
        <v>756</v>
      </c>
      <c r="P5652" t="s">
        <v>758</v>
      </c>
      <c r="Q5652" t="s">
        <v>759</v>
      </c>
      <c r="R5652" t="s">
        <v>759</v>
      </c>
      <c r="S5652" t="s">
        <v>757</v>
      </c>
      <c r="T5652" t="s">
        <v>757</v>
      </c>
      <c r="U5652" t="s">
        <v>757</v>
      </c>
      <c r="V5652" t="s">
        <v>756</v>
      </c>
      <c r="W5652" t="s">
        <v>756</v>
      </c>
      <c r="X5652" t="s">
        <v>27043</v>
      </c>
      <c r="Y5652" t="str">
        <f t="shared" si="1248"/>
        <v>marzo</v>
      </c>
      <c r="Z5652">
        <f>YEAR(BD_PONDERACIONES[[#This Row],[Fecha Ejecución del Ticket]])</f>
        <v>2023</v>
      </c>
      <c r="AA5652" t="str">
        <f t="shared" si="1249"/>
        <v>marzo</v>
      </c>
      <c r="AB5652">
        <f>YEAR(BD_PONDERACIONES[[#This Row],[Fecha de Inspección]])</f>
        <v>2023</v>
      </c>
      <c r="AC5652">
        <f t="shared" si="1250"/>
        <v>0.5</v>
      </c>
      <c r="AD5652">
        <f t="shared" si="1251"/>
        <v>0.5</v>
      </c>
      <c r="AE5652">
        <f t="shared" si="1252"/>
        <v>0.5</v>
      </c>
      <c r="AF5652">
        <f t="shared" si="1253"/>
        <v>0.5</v>
      </c>
      <c r="AG5652">
        <f t="shared" si="1254"/>
        <v>0.5</v>
      </c>
      <c r="AH5652">
        <f t="shared" si="1255"/>
        <v>0.5</v>
      </c>
      <c r="AI5652">
        <f t="shared" si="1256"/>
        <v>0.25</v>
      </c>
      <c r="AJ5652">
        <f t="shared" si="1257"/>
        <v>0.25</v>
      </c>
      <c r="AK5652">
        <f t="shared" si="1258"/>
        <v>0.5</v>
      </c>
      <c r="AL5652">
        <f t="shared" si="1259"/>
        <v>0.5</v>
      </c>
      <c r="AM5652">
        <f t="shared" si="1260"/>
        <v>0.5</v>
      </c>
      <c r="AN5652" s="6">
        <f t="shared" si="1261"/>
        <v>1</v>
      </c>
      <c r="AO5652" t="str">
        <f>VLOOKUP(BD_PONDERACIONES[[#This Row],[Comuna]],Tabla3[#All],2,0)</f>
        <v>Cordillera</v>
      </c>
    </row>
    <row r="5653" spans="1:41" x14ac:dyDescent="0.35">
      <c r="A5653" t="s">
        <v>27044</v>
      </c>
      <c r="B5653" t="s">
        <v>27045</v>
      </c>
      <c r="C5653" t="s">
        <v>27046</v>
      </c>
      <c r="D5653" s="5">
        <v>45001</v>
      </c>
      <c r="E5653" s="5">
        <v>44996</v>
      </c>
      <c r="F5653" t="s">
        <v>753</v>
      </c>
      <c r="G5653" t="s">
        <v>27047</v>
      </c>
      <c r="H5653" t="s">
        <v>3795</v>
      </c>
      <c r="I5653" t="s">
        <v>26881</v>
      </c>
      <c r="J5653" t="s">
        <v>756</v>
      </c>
      <c r="K5653" t="s">
        <v>756</v>
      </c>
      <c r="L5653" t="s">
        <v>757</v>
      </c>
      <c r="M5653" t="s">
        <v>757</v>
      </c>
      <c r="N5653" t="s">
        <v>756</v>
      </c>
      <c r="O5653" t="s">
        <v>756</v>
      </c>
      <c r="P5653" t="s">
        <v>765</v>
      </c>
      <c r="Q5653" t="s">
        <v>759</v>
      </c>
      <c r="R5653" t="s">
        <v>759</v>
      </c>
      <c r="S5653" t="s">
        <v>756</v>
      </c>
      <c r="T5653" t="s">
        <v>756</v>
      </c>
      <c r="U5653" t="s">
        <v>756</v>
      </c>
      <c r="V5653" t="s">
        <v>756</v>
      </c>
      <c r="W5653" t="s">
        <v>756</v>
      </c>
      <c r="X5653" t="s">
        <v>27048</v>
      </c>
      <c r="Y5653" t="str">
        <f t="shared" si="1248"/>
        <v>marzo</v>
      </c>
      <c r="Z5653">
        <f>YEAR(BD_PONDERACIONES[[#This Row],[Fecha Ejecución del Ticket]])</f>
        <v>2023</v>
      </c>
      <c r="AA5653" t="str">
        <f t="shared" si="1249"/>
        <v>marzo</v>
      </c>
      <c r="AB5653">
        <f>YEAR(BD_PONDERACIONES[[#This Row],[Fecha de Inspección]])</f>
        <v>2023</v>
      </c>
      <c r="AC5653">
        <f t="shared" si="1250"/>
        <v>0.5</v>
      </c>
      <c r="AD5653">
        <f t="shared" si="1251"/>
        <v>0.5</v>
      </c>
      <c r="AE5653">
        <f t="shared" si="1252"/>
        <v>0.5</v>
      </c>
      <c r="AF5653">
        <f t="shared" si="1253"/>
        <v>0.5</v>
      </c>
      <c r="AG5653">
        <f t="shared" si="1254"/>
        <v>0.5</v>
      </c>
      <c r="AH5653">
        <f t="shared" si="1255"/>
        <v>0.5</v>
      </c>
      <c r="AI5653">
        <f t="shared" si="1256"/>
        <v>0.25</v>
      </c>
      <c r="AJ5653">
        <f t="shared" si="1257"/>
        <v>0.25</v>
      </c>
      <c r="AK5653">
        <f t="shared" si="1258"/>
        <v>0.5</v>
      </c>
      <c r="AL5653">
        <f t="shared" si="1259"/>
        <v>0.5</v>
      </c>
      <c r="AM5653">
        <f t="shared" si="1260"/>
        <v>0.5</v>
      </c>
      <c r="AN5653" s="6">
        <f t="shared" si="1261"/>
        <v>1</v>
      </c>
      <c r="AO5653" t="str">
        <f>VLOOKUP(BD_PONDERACIONES[[#This Row],[Comuna]],Tabla3[#All],2,0)</f>
        <v>Cordillera</v>
      </c>
    </row>
    <row r="5654" spans="1:41" x14ac:dyDescent="0.35">
      <c r="A5654" t="s">
        <v>27049</v>
      </c>
      <c r="B5654" t="s">
        <v>27050</v>
      </c>
      <c r="C5654" t="s">
        <v>27051</v>
      </c>
      <c r="D5654" s="5">
        <v>45001</v>
      </c>
      <c r="E5654" s="5">
        <v>44987</v>
      </c>
      <c r="F5654" t="s">
        <v>763</v>
      </c>
      <c r="G5654" t="s">
        <v>27052</v>
      </c>
      <c r="H5654" t="s">
        <v>3800</v>
      </c>
      <c r="I5654" t="s">
        <v>26854</v>
      </c>
      <c r="J5654" t="s">
        <v>756</v>
      </c>
      <c r="K5654" t="s">
        <v>756</v>
      </c>
      <c r="L5654" t="s">
        <v>757</v>
      </c>
      <c r="M5654" t="s">
        <v>757</v>
      </c>
      <c r="N5654" t="s">
        <v>756</v>
      </c>
      <c r="O5654" t="s">
        <v>756</v>
      </c>
      <c r="P5654" t="s">
        <v>758</v>
      </c>
      <c r="Q5654" t="s">
        <v>759</v>
      </c>
      <c r="R5654" t="s">
        <v>759</v>
      </c>
      <c r="S5654" t="s">
        <v>757</v>
      </c>
      <c r="T5654" t="s">
        <v>757</v>
      </c>
      <c r="U5654" t="s">
        <v>757</v>
      </c>
      <c r="V5654" t="s">
        <v>756</v>
      </c>
      <c r="W5654" t="s">
        <v>756</v>
      </c>
      <c r="X5654" t="s">
        <v>27053</v>
      </c>
      <c r="Y5654" t="str">
        <f t="shared" si="1248"/>
        <v>marzo</v>
      </c>
      <c r="Z5654">
        <f>YEAR(BD_PONDERACIONES[[#This Row],[Fecha Ejecución del Ticket]])</f>
        <v>2023</v>
      </c>
      <c r="AA5654" t="str">
        <f t="shared" si="1249"/>
        <v>marzo</v>
      </c>
      <c r="AB5654">
        <f>YEAR(BD_PONDERACIONES[[#This Row],[Fecha de Inspección]])</f>
        <v>2023</v>
      </c>
      <c r="AC5654">
        <f t="shared" si="1250"/>
        <v>0.5</v>
      </c>
      <c r="AD5654">
        <f t="shared" si="1251"/>
        <v>0.5</v>
      </c>
      <c r="AE5654">
        <f t="shared" si="1252"/>
        <v>0.5</v>
      </c>
      <c r="AF5654">
        <f t="shared" si="1253"/>
        <v>0.5</v>
      </c>
      <c r="AG5654">
        <f t="shared" si="1254"/>
        <v>0.5</v>
      </c>
      <c r="AH5654">
        <f t="shared" si="1255"/>
        <v>0.5</v>
      </c>
      <c r="AI5654">
        <f t="shared" si="1256"/>
        <v>0.25</v>
      </c>
      <c r="AJ5654">
        <f t="shared" si="1257"/>
        <v>0.25</v>
      </c>
      <c r="AK5654">
        <f t="shared" si="1258"/>
        <v>0.5</v>
      </c>
      <c r="AL5654">
        <f t="shared" si="1259"/>
        <v>0.5</v>
      </c>
      <c r="AM5654">
        <f t="shared" si="1260"/>
        <v>0.5</v>
      </c>
      <c r="AN5654" s="6">
        <f t="shared" si="1261"/>
        <v>1</v>
      </c>
      <c r="AO5654" t="str">
        <f>VLOOKUP(BD_PONDERACIONES[[#This Row],[Comuna]],Tabla3[#All],2,0)</f>
        <v>Cordillera</v>
      </c>
    </row>
    <row r="5655" spans="1:41" x14ac:dyDescent="0.35">
      <c r="A5655" t="s">
        <v>27054</v>
      </c>
      <c r="B5655" t="s">
        <v>27055</v>
      </c>
      <c r="C5655" t="s">
        <v>27056</v>
      </c>
      <c r="D5655" s="5">
        <v>45001</v>
      </c>
      <c r="E5655" s="5">
        <v>44997</v>
      </c>
      <c r="F5655" t="s">
        <v>763</v>
      </c>
      <c r="G5655" t="s">
        <v>27057</v>
      </c>
      <c r="H5655" t="s">
        <v>3800</v>
      </c>
      <c r="I5655" t="s">
        <v>26259</v>
      </c>
      <c r="J5655" t="s">
        <v>756</v>
      </c>
      <c r="K5655" t="s">
        <v>756</v>
      </c>
      <c r="L5655" t="s">
        <v>757</v>
      </c>
      <c r="M5655" t="s">
        <v>757</v>
      </c>
      <c r="N5655" t="s">
        <v>756</v>
      </c>
      <c r="O5655" t="s">
        <v>756</v>
      </c>
      <c r="P5655" t="s">
        <v>758</v>
      </c>
      <c r="Q5655" t="s">
        <v>759</v>
      </c>
      <c r="R5655" t="s">
        <v>759</v>
      </c>
      <c r="S5655" t="s">
        <v>757</v>
      </c>
      <c r="T5655" t="s">
        <v>757</v>
      </c>
      <c r="U5655" t="s">
        <v>757</v>
      </c>
      <c r="V5655" t="s">
        <v>756</v>
      </c>
      <c r="W5655" t="s">
        <v>756</v>
      </c>
      <c r="X5655" t="s">
        <v>27058</v>
      </c>
      <c r="Y5655" t="str">
        <f t="shared" si="1248"/>
        <v>marzo</v>
      </c>
      <c r="Z5655">
        <f>YEAR(BD_PONDERACIONES[[#This Row],[Fecha Ejecución del Ticket]])</f>
        <v>2023</v>
      </c>
      <c r="AA5655" t="str">
        <f t="shared" si="1249"/>
        <v>marzo</v>
      </c>
      <c r="AB5655">
        <f>YEAR(BD_PONDERACIONES[[#This Row],[Fecha de Inspección]])</f>
        <v>2023</v>
      </c>
      <c r="AC5655">
        <f t="shared" si="1250"/>
        <v>0.5</v>
      </c>
      <c r="AD5655">
        <f t="shared" si="1251"/>
        <v>0.5</v>
      </c>
      <c r="AE5655">
        <f t="shared" si="1252"/>
        <v>0.5</v>
      </c>
      <c r="AF5655">
        <f t="shared" si="1253"/>
        <v>0.5</v>
      </c>
      <c r="AG5655">
        <f t="shared" si="1254"/>
        <v>0.5</v>
      </c>
      <c r="AH5655">
        <f t="shared" si="1255"/>
        <v>0.5</v>
      </c>
      <c r="AI5655">
        <f t="shared" si="1256"/>
        <v>0.25</v>
      </c>
      <c r="AJ5655">
        <f t="shared" si="1257"/>
        <v>0.25</v>
      </c>
      <c r="AK5655">
        <f t="shared" si="1258"/>
        <v>0.5</v>
      </c>
      <c r="AL5655">
        <f t="shared" si="1259"/>
        <v>0.5</v>
      </c>
      <c r="AM5655">
        <f t="shared" si="1260"/>
        <v>0.5</v>
      </c>
      <c r="AN5655" s="6">
        <f t="shared" si="1261"/>
        <v>1</v>
      </c>
      <c r="AO5655" t="str">
        <f>VLOOKUP(BD_PONDERACIONES[[#This Row],[Comuna]],Tabla3[#All],2,0)</f>
        <v>Cordillera</v>
      </c>
    </row>
    <row r="5656" spans="1:41" x14ac:dyDescent="0.35">
      <c r="A5656" t="s">
        <v>27059</v>
      </c>
      <c r="B5656" t="s">
        <v>27060</v>
      </c>
      <c r="C5656" t="s">
        <v>27061</v>
      </c>
      <c r="D5656" s="5">
        <v>45001</v>
      </c>
      <c r="E5656" s="5">
        <v>44996</v>
      </c>
      <c r="F5656" t="s">
        <v>763</v>
      </c>
      <c r="G5656" t="s">
        <v>27062</v>
      </c>
      <c r="H5656" t="s">
        <v>3800</v>
      </c>
      <c r="I5656" t="s">
        <v>26896</v>
      </c>
      <c r="J5656" t="s">
        <v>756</v>
      </c>
      <c r="K5656" t="s">
        <v>756</v>
      </c>
      <c r="L5656" t="s">
        <v>773</v>
      </c>
      <c r="M5656" t="s">
        <v>773</v>
      </c>
      <c r="N5656" t="s">
        <v>756</v>
      </c>
      <c r="O5656" t="s">
        <v>756</v>
      </c>
      <c r="P5656" t="s">
        <v>758</v>
      </c>
      <c r="Q5656" t="s">
        <v>759</v>
      </c>
      <c r="R5656" t="s">
        <v>759</v>
      </c>
      <c r="S5656" t="s">
        <v>757</v>
      </c>
      <c r="T5656" t="s">
        <v>757</v>
      </c>
      <c r="U5656" t="s">
        <v>757</v>
      </c>
      <c r="V5656" t="s">
        <v>756</v>
      </c>
      <c r="W5656" t="s">
        <v>756</v>
      </c>
      <c r="X5656" t="s">
        <v>1712</v>
      </c>
      <c r="Y5656" t="str">
        <f t="shared" si="1248"/>
        <v>marzo</v>
      </c>
      <c r="Z5656">
        <f>YEAR(BD_PONDERACIONES[[#This Row],[Fecha Ejecución del Ticket]])</f>
        <v>2023</v>
      </c>
      <c r="AA5656" t="str">
        <f t="shared" si="1249"/>
        <v>marzo</v>
      </c>
      <c r="AB5656">
        <f>YEAR(BD_PONDERACIONES[[#This Row],[Fecha de Inspección]])</f>
        <v>2023</v>
      </c>
      <c r="AC5656">
        <f t="shared" si="1250"/>
        <v>0.5</v>
      </c>
      <c r="AD5656">
        <f t="shared" si="1251"/>
        <v>0.5</v>
      </c>
      <c r="AE5656">
        <f t="shared" si="1252"/>
        <v>0</v>
      </c>
      <c r="AF5656">
        <f t="shared" si="1253"/>
        <v>0</v>
      </c>
      <c r="AG5656">
        <f t="shared" si="1254"/>
        <v>0.5</v>
      </c>
      <c r="AH5656">
        <f t="shared" si="1255"/>
        <v>0.5</v>
      </c>
      <c r="AI5656">
        <f t="shared" si="1256"/>
        <v>0.25</v>
      </c>
      <c r="AJ5656">
        <f t="shared" si="1257"/>
        <v>0.25</v>
      </c>
      <c r="AK5656">
        <f t="shared" si="1258"/>
        <v>0.5</v>
      </c>
      <c r="AL5656">
        <f t="shared" si="1259"/>
        <v>0.5</v>
      </c>
      <c r="AM5656">
        <f t="shared" si="1260"/>
        <v>0.5</v>
      </c>
      <c r="AN5656" s="6">
        <f t="shared" si="1261"/>
        <v>0.7</v>
      </c>
      <c r="AO5656" t="str">
        <f>VLOOKUP(BD_PONDERACIONES[[#This Row],[Comuna]],Tabla3[#All],2,0)</f>
        <v>Cordillera</v>
      </c>
    </row>
    <row r="5657" spans="1:41" x14ac:dyDescent="0.35">
      <c r="A5657" t="s">
        <v>27063</v>
      </c>
      <c r="B5657" t="s">
        <v>27064</v>
      </c>
      <c r="C5657" t="s">
        <v>27065</v>
      </c>
      <c r="D5657" s="5">
        <v>45001</v>
      </c>
      <c r="E5657" s="5">
        <v>44986</v>
      </c>
      <c r="F5657" t="s">
        <v>763</v>
      </c>
      <c r="G5657" t="s">
        <v>27066</v>
      </c>
      <c r="H5657" t="s">
        <v>3800</v>
      </c>
      <c r="I5657" t="s">
        <v>26839</v>
      </c>
      <c r="J5657" t="s">
        <v>756</v>
      </c>
      <c r="K5657" t="s">
        <v>756</v>
      </c>
      <c r="L5657" t="s">
        <v>757</v>
      </c>
      <c r="M5657" t="s">
        <v>757</v>
      </c>
      <c r="N5657" t="s">
        <v>756</v>
      </c>
      <c r="O5657" t="s">
        <v>756</v>
      </c>
      <c r="P5657" t="s">
        <v>758</v>
      </c>
      <c r="Q5657" t="s">
        <v>759</v>
      </c>
      <c r="R5657" t="s">
        <v>759</v>
      </c>
      <c r="S5657" t="s">
        <v>757</v>
      </c>
      <c r="T5657" t="s">
        <v>757</v>
      </c>
      <c r="U5657" t="s">
        <v>757</v>
      </c>
      <c r="V5657" t="s">
        <v>756</v>
      </c>
      <c r="W5657" t="s">
        <v>756</v>
      </c>
      <c r="X5657" t="s">
        <v>27067</v>
      </c>
      <c r="Y5657" t="str">
        <f t="shared" si="1248"/>
        <v>marzo</v>
      </c>
      <c r="Z5657">
        <f>YEAR(BD_PONDERACIONES[[#This Row],[Fecha Ejecución del Ticket]])</f>
        <v>2023</v>
      </c>
      <c r="AA5657" t="str">
        <f t="shared" si="1249"/>
        <v>marzo</v>
      </c>
      <c r="AB5657">
        <f>YEAR(BD_PONDERACIONES[[#This Row],[Fecha de Inspección]])</f>
        <v>2023</v>
      </c>
      <c r="AC5657">
        <f t="shared" si="1250"/>
        <v>0.5</v>
      </c>
      <c r="AD5657">
        <f t="shared" si="1251"/>
        <v>0.5</v>
      </c>
      <c r="AE5657">
        <f t="shared" si="1252"/>
        <v>0.5</v>
      </c>
      <c r="AF5657">
        <f t="shared" si="1253"/>
        <v>0.5</v>
      </c>
      <c r="AG5657">
        <f t="shared" si="1254"/>
        <v>0.5</v>
      </c>
      <c r="AH5657">
        <f t="shared" si="1255"/>
        <v>0.5</v>
      </c>
      <c r="AI5657">
        <f t="shared" si="1256"/>
        <v>0.25</v>
      </c>
      <c r="AJ5657">
        <f t="shared" si="1257"/>
        <v>0.25</v>
      </c>
      <c r="AK5657">
        <f t="shared" si="1258"/>
        <v>0.5</v>
      </c>
      <c r="AL5657">
        <f t="shared" si="1259"/>
        <v>0.5</v>
      </c>
      <c r="AM5657">
        <f t="shared" si="1260"/>
        <v>0.5</v>
      </c>
      <c r="AN5657" s="6">
        <f t="shared" si="1261"/>
        <v>1</v>
      </c>
      <c r="AO5657" t="str">
        <f>VLOOKUP(BD_PONDERACIONES[[#This Row],[Comuna]],Tabla3[#All],2,0)</f>
        <v>Cordillera</v>
      </c>
    </row>
    <row r="5658" spans="1:41" x14ac:dyDescent="0.35">
      <c r="A5658" t="s">
        <v>27068</v>
      </c>
      <c r="B5658" t="s">
        <v>27069</v>
      </c>
      <c r="C5658" t="s">
        <v>27070</v>
      </c>
      <c r="D5658" s="5">
        <v>45000</v>
      </c>
      <c r="E5658" s="5">
        <v>44987</v>
      </c>
      <c r="F5658" t="s">
        <v>763</v>
      </c>
      <c r="G5658" t="s">
        <v>27071</v>
      </c>
      <c r="H5658" t="s">
        <v>3456</v>
      </c>
      <c r="I5658" t="s">
        <v>26634</v>
      </c>
      <c r="J5658" t="s">
        <v>756</v>
      </c>
      <c r="K5658" t="s">
        <v>756</v>
      </c>
      <c r="L5658" t="s">
        <v>757</v>
      </c>
      <c r="M5658" t="s">
        <v>757</v>
      </c>
      <c r="N5658" t="s">
        <v>756</v>
      </c>
      <c r="O5658" t="s">
        <v>756</v>
      </c>
      <c r="P5658" t="s">
        <v>758</v>
      </c>
      <c r="Q5658" t="s">
        <v>759</v>
      </c>
      <c r="R5658" t="s">
        <v>759</v>
      </c>
      <c r="S5658" t="s">
        <v>757</v>
      </c>
      <c r="T5658" t="s">
        <v>757</v>
      </c>
      <c r="U5658" t="s">
        <v>757</v>
      </c>
      <c r="V5658" t="s">
        <v>756</v>
      </c>
      <c r="W5658" t="s">
        <v>756</v>
      </c>
      <c r="X5658" t="s">
        <v>27072</v>
      </c>
      <c r="Y5658" t="str">
        <f t="shared" si="1248"/>
        <v>marzo</v>
      </c>
      <c r="Z5658">
        <f>YEAR(BD_PONDERACIONES[[#This Row],[Fecha Ejecución del Ticket]])</f>
        <v>2023</v>
      </c>
      <c r="AA5658" t="str">
        <f t="shared" si="1249"/>
        <v>marzo</v>
      </c>
      <c r="AB5658">
        <f>YEAR(BD_PONDERACIONES[[#This Row],[Fecha de Inspección]])</f>
        <v>2023</v>
      </c>
      <c r="AC5658">
        <f t="shared" si="1250"/>
        <v>0.5</v>
      </c>
      <c r="AD5658">
        <f t="shared" si="1251"/>
        <v>0.5</v>
      </c>
      <c r="AE5658">
        <f t="shared" si="1252"/>
        <v>0.5</v>
      </c>
      <c r="AF5658">
        <f t="shared" si="1253"/>
        <v>0.5</v>
      </c>
      <c r="AG5658">
        <f t="shared" si="1254"/>
        <v>0.5</v>
      </c>
      <c r="AH5658">
        <f t="shared" si="1255"/>
        <v>0.5</v>
      </c>
      <c r="AI5658">
        <f t="shared" si="1256"/>
        <v>0.25</v>
      </c>
      <c r="AJ5658">
        <f t="shared" si="1257"/>
        <v>0.25</v>
      </c>
      <c r="AK5658">
        <f t="shared" si="1258"/>
        <v>0.5</v>
      </c>
      <c r="AL5658">
        <f t="shared" si="1259"/>
        <v>0.5</v>
      </c>
      <c r="AM5658">
        <f t="shared" si="1260"/>
        <v>0.5</v>
      </c>
      <c r="AN5658" s="6">
        <f t="shared" si="1261"/>
        <v>1</v>
      </c>
      <c r="AO5658" t="str">
        <f>VLOOKUP(BD_PONDERACIONES[[#This Row],[Comuna]],Tabla3[#All],2,0)</f>
        <v>Cordillera</v>
      </c>
    </row>
    <row r="5659" spans="1:41" x14ac:dyDescent="0.35">
      <c r="A5659" t="s">
        <v>27073</v>
      </c>
      <c r="B5659" t="s">
        <v>27074</v>
      </c>
      <c r="C5659" t="s">
        <v>27075</v>
      </c>
      <c r="D5659" s="5">
        <v>45000</v>
      </c>
      <c r="E5659" s="5">
        <v>44988</v>
      </c>
      <c r="F5659" t="s">
        <v>753</v>
      </c>
      <c r="G5659" t="s">
        <v>27076</v>
      </c>
      <c r="H5659" t="s">
        <v>3795</v>
      </c>
      <c r="I5659" t="s">
        <v>26676</v>
      </c>
      <c r="J5659" t="s">
        <v>756</v>
      </c>
      <c r="K5659" t="s">
        <v>756</v>
      </c>
      <c r="L5659" t="s">
        <v>773</v>
      </c>
      <c r="M5659" t="s">
        <v>773</v>
      </c>
      <c r="N5659" t="s">
        <v>756</v>
      </c>
      <c r="O5659" t="s">
        <v>756</v>
      </c>
      <c r="P5659" t="s">
        <v>758</v>
      </c>
      <c r="Q5659" t="s">
        <v>759</v>
      </c>
      <c r="R5659" t="s">
        <v>759</v>
      </c>
      <c r="S5659" t="s">
        <v>757</v>
      </c>
      <c r="T5659" t="s">
        <v>757</v>
      </c>
      <c r="U5659" t="s">
        <v>757</v>
      </c>
      <c r="V5659" t="s">
        <v>756</v>
      </c>
      <c r="W5659" t="s">
        <v>756</v>
      </c>
      <c r="X5659" t="s">
        <v>21648</v>
      </c>
      <c r="Y5659" t="str">
        <f t="shared" si="1248"/>
        <v>marzo</v>
      </c>
      <c r="Z5659">
        <f>YEAR(BD_PONDERACIONES[[#This Row],[Fecha Ejecución del Ticket]])</f>
        <v>2023</v>
      </c>
      <c r="AA5659" t="str">
        <f t="shared" si="1249"/>
        <v>marzo</v>
      </c>
      <c r="AB5659">
        <f>YEAR(BD_PONDERACIONES[[#This Row],[Fecha de Inspección]])</f>
        <v>2023</v>
      </c>
      <c r="AC5659">
        <f t="shared" si="1250"/>
        <v>0.5</v>
      </c>
      <c r="AD5659">
        <f t="shared" si="1251"/>
        <v>0.5</v>
      </c>
      <c r="AE5659">
        <f t="shared" si="1252"/>
        <v>0</v>
      </c>
      <c r="AF5659">
        <f t="shared" si="1253"/>
        <v>0</v>
      </c>
      <c r="AG5659">
        <f t="shared" si="1254"/>
        <v>0.5</v>
      </c>
      <c r="AH5659">
        <f t="shared" si="1255"/>
        <v>0.5</v>
      </c>
      <c r="AI5659">
        <f t="shared" si="1256"/>
        <v>0.25</v>
      </c>
      <c r="AJ5659">
        <f t="shared" si="1257"/>
        <v>0.25</v>
      </c>
      <c r="AK5659">
        <f t="shared" si="1258"/>
        <v>0.5</v>
      </c>
      <c r="AL5659">
        <f t="shared" si="1259"/>
        <v>0.5</v>
      </c>
      <c r="AM5659">
        <f t="shared" si="1260"/>
        <v>0.5</v>
      </c>
      <c r="AN5659" s="6">
        <f t="shared" si="1261"/>
        <v>0.7</v>
      </c>
      <c r="AO5659" t="str">
        <f>VLOOKUP(BD_PONDERACIONES[[#This Row],[Comuna]],Tabla3[#All],2,0)</f>
        <v>Cordillera</v>
      </c>
    </row>
    <row r="5660" spans="1:41" x14ac:dyDescent="0.35">
      <c r="A5660" t="s">
        <v>27077</v>
      </c>
      <c r="B5660" t="s">
        <v>27078</v>
      </c>
      <c r="C5660" t="s">
        <v>27079</v>
      </c>
      <c r="D5660" s="5">
        <v>45000</v>
      </c>
      <c r="E5660" s="5">
        <v>44937</v>
      </c>
      <c r="F5660" t="s">
        <v>753</v>
      </c>
      <c r="G5660" t="s">
        <v>27080</v>
      </c>
      <c r="H5660" t="s">
        <v>3795</v>
      </c>
      <c r="I5660" t="s">
        <v>26699</v>
      </c>
      <c r="J5660" t="s">
        <v>756</v>
      </c>
      <c r="K5660" t="s">
        <v>756</v>
      </c>
      <c r="L5660" t="s">
        <v>757</v>
      </c>
      <c r="M5660" t="s">
        <v>757</v>
      </c>
      <c r="N5660" t="s">
        <v>756</v>
      </c>
      <c r="O5660" t="s">
        <v>756</v>
      </c>
      <c r="P5660" t="s">
        <v>758</v>
      </c>
      <c r="Q5660" t="s">
        <v>759</v>
      </c>
      <c r="R5660" t="s">
        <v>759</v>
      </c>
      <c r="S5660" t="s">
        <v>757</v>
      </c>
      <c r="T5660" t="s">
        <v>757</v>
      </c>
      <c r="U5660" t="s">
        <v>757</v>
      </c>
      <c r="V5660" t="s">
        <v>756</v>
      </c>
      <c r="W5660" t="s">
        <v>756</v>
      </c>
      <c r="X5660" t="s">
        <v>27081</v>
      </c>
      <c r="Y5660" t="str">
        <f t="shared" si="1248"/>
        <v>enero</v>
      </c>
      <c r="Z5660">
        <f>YEAR(BD_PONDERACIONES[[#This Row],[Fecha Ejecución del Ticket]])</f>
        <v>2023</v>
      </c>
      <c r="AA5660" t="str">
        <f t="shared" si="1249"/>
        <v>marzo</v>
      </c>
      <c r="AB5660">
        <f>YEAR(BD_PONDERACIONES[[#This Row],[Fecha de Inspección]])</f>
        <v>2023</v>
      </c>
      <c r="AC5660">
        <f t="shared" si="1250"/>
        <v>0.5</v>
      </c>
      <c r="AD5660">
        <f t="shared" si="1251"/>
        <v>0.5</v>
      </c>
      <c r="AE5660">
        <f t="shared" si="1252"/>
        <v>0.5</v>
      </c>
      <c r="AF5660">
        <f t="shared" si="1253"/>
        <v>0.5</v>
      </c>
      <c r="AG5660">
        <f t="shared" si="1254"/>
        <v>0.5</v>
      </c>
      <c r="AH5660">
        <f t="shared" si="1255"/>
        <v>0.5</v>
      </c>
      <c r="AI5660">
        <f t="shared" si="1256"/>
        <v>0.25</v>
      </c>
      <c r="AJ5660">
        <f t="shared" si="1257"/>
        <v>0.25</v>
      </c>
      <c r="AK5660">
        <f t="shared" si="1258"/>
        <v>0.5</v>
      </c>
      <c r="AL5660">
        <f t="shared" si="1259"/>
        <v>0.5</v>
      </c>
      <c r="AM5660">
        <f t="shared" si="1260"/>
        <v>0.5</v>
      </c>
      <c r="AN5660" s="6">
        <f t="shared" si="1261"/>
        <v>1</v>
      </c>
      <c r="AO5660" t="str">
        <f>VLOOKUP(BD_PONDERACIONES[[#This Row],[Comuna]],Tabla3[#All],2,0)</f>
        <v>Cordillera</v>
      </c>
    </row>
    <row r="5661" spans="1:41" x14ac:dyDescent="0.35">
      <c r="A5661" t="s">
        <v>27082</v>
      </c>
      <c r="B5661" t="s">
        <v>27083</v>
      </c>
      <c r="C5661" t="s">
        <v>27084</v>
      </c>
      <c r="D5661" s="5">
        <v>45000</v>
      </c>
      <c r="E5661" s="5">
        <v>44937</v>
      </c>
      <c r="F5661" t="s">
        <v>753</v>
      </c>
      <c r="G5661" t="s">
        <v>27085</v>
      </c>
      <c r="H5661" t="s">
        <v>3795</v>
      </c>
      <c r="I5661" t="s">
        <v>26839</v>
      </c>
      <c r="J5661" t="s">
        <v>756</v>
      </c>
      <c r="K5661" t="s">
        <v>756</v>
      </c>
      <c r="L5661" t="s">
        <v>773</v>
      </c>
      <c r="M5661" t="s">
        <v>773</v>
      </c>
      <c r="N5661" t="s">
        <v>756</v>
      </c>
      <c r="O5661" t="s">
        <v>756</v>
      </c>
      <c r="P5661" t="s">
        <v>758</v>
      </c>
      <c r="Q5661" t="s">
        <v>759</v>
      </c>
      <c r="R5661" t="s">
        <v>759</v>
      </c>
      <c r="S5661" t="s">
        <v>757</v>
      </c>
      <c r="T5661" t="s">
        <v>757</v>
      </c>
      <c r="U5661" t="s">
        <v>757</v>
      </c>
      <c r="V5661" t="s">
        <v>756</v>
      </c>
      <c r="W5661" t="s">
        <v>756</v>
      </c>
      <c r="X5661" t="s">
        <v>21648</v>
      </c>
      <c r="Y5661" t="str">
        <f t="shared" si="1248"/>
        <v>enero</v>
      </c>
      <c r="Z5661">
        <f>YEAR(BD_PONDERACIONES[[#This Row],[Fecha Ejecución del Ticket]])</f>
        <v>2023</v>
      </c>
      <c r="AA5661" t="str">
        <f t="shared" si="1249"/>
        <v>marzo</v>
      </c>
      <c r="AB5661">
        <f>YEAR(BD_PONDERACIONES[[#This Row],[Fecha de Inspección]])</f>
        <v>2023</v>
      </c>
      <c r="AC5661">
        <f t="shared" si="1250"/>
        <v>0.5</v>
      </c>
      <c r="AD5661">
        <f t="shared" si="1251"/>
        <v>0.5</v>
      </c>
      <c r="AE5661">
        <f t="shared" si="1252"/>
        <v>0</v>
      </c>
      <c r="AF5661">
        <f t="shared" si="1253"/>
        <v>0</v>
      </c>
      <c r="AG5661">
        <f t="shared" si="1254"/>
        <v>0.5</v>
      </c>
      <c r="AH5661">
        <f t="shared" si="1255"/>
        <v>0.5</v>
      </c>
      <c r="AI5661">
        <f t="shared" si="1256"/>
        <v>0.25</v>
      </c>
      <c r="AJ5661">
        <f t="shared" si="1257"/>
        <v>0.25</v>
      </c>
      <c r="AK5661">
        <f t="shared" si="1258"/>
        <v>0.5</v>
      </c>
      <c r="AL5661">
        <f t="shared" si="1259"/>
        <v>0.5</v>
      </c>
      <c r="AM5661">
        <f t="shared" si="1260"/>
        <v>0.5</v>
      </c>
      <c r="AN5661" s="6">
        <f t="shared" si="1261"/>
        <v>0.7</v>
      </c>
      <c r="AO5661" t="str">
        <f>VLOOKUP(BD_PONDERACIONES[[#This Row],[Comuna]],Tabla3[#All],2,0)</f>
        <v>Cordillera</v>
      </c>
    </row>
    <row r="5662" spans="1:41" x14ac:dyDescent="0.35">
      <c r="A5662" t="s">
        <v>27086</v>
      </c>
      <c r="B5662" t="s">
        <v>27087</v>
      </c>
      <c r="C5662" t="s">
        <v>27088</v>
      </c>
      <c r="D5662" s="5">
        <v>45000</v>
      </c>
      <c r="E5662" s="5">
        <v>44956</v>
      </c>
      <c r="F5662" t="s">
        <v>753</v>
      </c>
      <c r="G5662" t="s">
        <v>27089</v>
      </c>
      <c r="H5662" t="s">
        <v>3795</v>
      </c>
      <c r="I5662" t="s">
        <v>26214</v>
      </c>
      <c r="J5662" t="s">
        <v>756</v>
      </c>
      <c r="K5662" t="s">
        <v>756</v>
      </c>
      <c r="L5662" t="s">
        <v>757</v>
      </c>
      <c r="M5662" t="s">
        <v>757</v>
      </c>
      <c r="N5662" t="s">
        <v>757</v>
      </c>
      <c r="O5662" t="s">
        <v>757</v>
      </c>
      <c r="P5662" t="s">
        <v>758</v>
      </c>
      <c r="Q5662" t="s">
        <v>759</v>
      </c>
      <c r="R5662" t="s">
        <v>759</v>
      </c>
      <c r="S5662" t="s">
        <v>757</v>
      </c>
      <c r="T5662" t="s">
        <v>757</v>
      </c>
      <c r="U5662" t="s">
        <v>757</v>
      </c>
      <c r="V5662" t="s">
        <v>756</v>
      </c>
      <c r="W5662" t="s">
        <v>756</v>
      </c>
      <c r="X5662" t="s">
        <v>18679</v>
      </c>
      <c r="Y5662" t="str">
        <f t="shared" si="1248"/>
        <v>enero</v>
      </c>
      <c r="Z5662">
        <f>YEAR(BD_PONDERACIONES[[#This Row],[Fecha Ejecución del Ticket]])</f>
        <v>2023</v>
      </c>
      <c r="AA5662" t="str">
        <f t="shared" si="1249"/>
        <v>marzo</v>
      </c>
      <c r="AB5662">
        <f>YEAR(BD_PONDERACIONES[[#This Row],[Fecha de Inspección]])</f>
        <v>2023</v>
      </c>
      <c r="AC5662">
        <f t="shared" si="1250"/>
        <v>0.5</v>
      </c>
      <c r="AD5662">
        <f t="shared" si="1251"/>
        <v>0.5</v>
      </c>
      <c r="AE5662">
        <f t="shared" si="1252"/>
        <v>0.5</v>
      </c>
      <c r="AF5662">
        <f t="shared" si="1253"/>
        <v>0.5</v>
      </c>
      <c r="AG5662">
        <f t="shared" si="1254"/>
        <v>0.5</v>
      </c>
      <c r="AH5662">
        <f t="shared" si="1255"/>
        <v>0.5</v>
      </c>
      <c r="AI5662">
        <f t="shared" si="1256"/>
        <v>0.25</v>
      </c>
      <c r="AJ5662">
        <f t="shared" si="1257"/>
        <v>0.25</v>
      </c>
      <c r="AK5662">
        <f t="shared" si="1258"/>
        <v>0.5</v>
      </c>
      <c r="AL5662">
        <f t="shared" si="1259"/>
        <v>0.5</v>
      </c>
      <c r="AM5662">
        <f t="shared" si="1260"/>
        <v>0.5</v>
      </c>
      <c r="AN5662" s="6">
        <f t="shared" si="1261"/>
        <v>1</v>
      </c>
      <c r="AO5662" t="str">
        <f>VLOOKUP(BD_PONDERACIONES[[#This Row],[Comuna]],Tabla3[#All],2,0)</f>
        <v>Cordillera</v>
      </c>
    </row>
    <row r="5663" spans="1:41" x14ac:dyDescent="0.35">
      <c r="A5663" t="s">
        <v>27090</v>
      </c>
      <c r="B5663" t="s">
        <v>27091</v>
      </c>
      <c r="C5663" t="s">
        <v>27092</v>
      </c>
      <c r="D5663" s="5">
        <v>45000</v>
      </c>
      <c r="E5663" s="5">
        <v>44954</v>
      </c>
      <c r="F5663" t="s">
        <v>753</v>
      </c>
      <c r="G5663" t="s">
        <v>27093</v>
      </c>
      <c r="H5663" t="s">
        <v>3795</v>
      </c>
      <c r="I5663" t="s">
        <v>26839</v>
      </c>
      <c r="J5663" t="s">
        <v>756</v>
      </c>
      <c r="K5663" t="s">
        <v>756</v>
      </c>
      <c r="L5663" t="s">
        <v>773</v>
      </c>
      <c r="M5663" t="s">
        <v>773</v>
      </c>
      <c r="N5663" t="s">
        <v>756</v>
      </c>
      <c r="O5663" t="s">
        <v>756</v>
      </c>
      <c r="P5663" t="s">
        <v>758</v>
      </c>
      <c r="Q5663" t="s">
        <v>759</v>
      </c>
      <c r="R5663" t="s">
        <v>759</v>
      </c>
      <c r="S5663" t="s">
        <v>757</v>
      </c>
      <c r="T5663" t="s">
        <v>757</v>
      </c>
      <c r="U5663" t="s">
        <v>757</v>
      </c>
      <c r="V5663" t="s">
        <v>756</v>
      </c>
      <c r="W5663" t="s">
        <v>756</v>
      </c>
      <c r="X5663" t="s">
        <v>27094</v>
      </c>
      <c r="Y5663" t="str">
        <f t="shared" si="1248"/>
        <v>enero</v>
      </c>
      <c r="Z5663">
        <f>YEAR(BD_PONDERACIONES[[#This Row],[Fecha Ejecución del Ticket]])</f>
        <v>2023</v>
      </c>
      <c r="AA5663" t="str">
        <f t="shared" si="1249"/>
        <v>marzo</v>
      </c>
      <c r="AB5663">
        <f>YEAR(BD_PONDERACIONES[[#This Row],[Fecha de Inspección]])</f>
        <v>2023</v>
      </c>
      <c r="AC5663">
        <f t="shared" si="1250"/>
        <v>0.5</v>
      </c>
      <c r="AD5663">
        <f t="shared" si="1251"/>
        <v>0.5</v>
      </c>
      <c r="AE5663">
        <f t="shared" si="1252"/>
        <v>0</v>
      </c>
      <c r="AF5663">
        <f t="shared" si="1253"/>
        <v>0</v>
      </c>
      <c r="AG5663">
        <f t="shared" si="1254"/>
        <v>0.5</v>
      </c>
      <c r="AH5663">
        <f t="shared" si="1255"/>
        <v>0.5</v>
      </c>
      <c r="AI5663">
        <f t="shared" si="1256"/>
        <v>0.25</v>
      </c>
      <c r="AJ5663">
        <f t="shared" si="1257"/>
        <v>0.25</v>
      </c>
      <c r="AK5663">
        <f t="shared" si="1258"/>
        <v>0.5</v>
      </c>
      <c r="AL5663">
        <f t="shared" si="1259"/>
        <v>0.5</v>
      </c>
      <c r="AM5663">
        <f t="shared" si="1260"/>
        <v>0.5</v>
      </c>
      <c r="AN5663" s="6">
        <f t="shared" si="1261"/>
        <v>0.7</v>
      </c>
      <c r="AO5663" t="str">
        <f>VLOOKUP(BD_PONDERACIONES[[#This Row],[Comuna]],Tabla3[#All],2,0)</f>
        <v>Cordillera</v>
      </c>
    </row>
    <row r="5664" spans="1:41" x14ac:dyDescent="0.35">
      <c r="A5664" t="s">
        <v>27095</v>
      </c>
      <c r="B5664" t="s">
        <v>27096</v>
      </c>
      <c r="C5664" t="s">
        <v>27097</v>
      </c>
      <c r="D5664" s="5">
        <v>45000</v>
      </c>
      <c r="E5664" s="5">
        <v>44946</v>
      </c>
      <c r="F5664" t="s">
        <v>753</v>
      </c>
      <c r="G5664" t="s">
        <v>27098</v>
      </c>
      <c r="H5664" t="s">
        <v>3795</v>
      </c>
      <c r="I5664" t="s">
        <v>26676</v>
      </c>
      <c r="J5664" t="s">
        <v>756</v>
      </c>
      <c r="K5664" t="s">
        <v>756</v>
      </c>
      <c r="L5664" t="s">
        <v>757</v>
      </c>
      <c r="M5664" t="s">
        <v>757</v>
      </c>
      <c r="N5664" t="s">
        <v>756</v>
      </c>
      <c r="O5664" t="s">
        <v>756</v>
      </c>
      <c r="P5664" t="s">
        <v>758</v>
      </c>
      <c r="Q5664" t="s">
        <v>759</v>
      </c>
      <c r="R5664" t="s">
        <v>759</v>
      </c>
      <c r="S5664" t="s">
        <v>757</v>
      </c>
      <c r="T5664" t="s">
        <v>757</v>
      </c>
      <c r="U5664" t="s">
        <v>757</v>
      </c>
      <c r="V5664" t="s">
        <v>756</v>
      </c>
      <c r="W5664" t="s">
        <v>756</v>
      </c>
      <c r="X5664" t="s">
        <v>9978</v>
      </c>
      <c r="Y5664" t="str">
        <f t="shared" si="1248"/>
        <v>enero</v>
      </c>
      <c r="Z5664">
        <f>YEAR(BD_PONDERACIONES[[#This Row],[Fecha Ejecución del Ticket]])</f>
        <v>2023</v>
      </c>
      <c r="AA5664" t="str">
        <f t="shared" si="1249"/>
        <v>marzo</v>
      </c>
      <c r="AB5664">
        <f>YEAR(BD_PONDERACIONES[[#This Row],[Fecha de Inspección]])</f>
        <v>2023</v>
      </c>
      <c r="AC5664">
        <f t="shared" si="1250"/>
        <v>0.5</v>
      </c>
      <c r="AD5664">
        <f t="shared" si="1251"/>
        <v>0.5</v>
      </c>
      <c r="AE5664">
        <f t="shared" si="1252"/>
        <v>0.5</v>
      </c>
      <c r="AF5664">
        <f t="shared" si="1253"/>
        <v>0.5</v>
      </c>
      <c r="AG5664">
        <f t="shared" si="1254"/>
        <v>0.5</v>
      </c>
      <c r="AH5664">
        <f t="shared" si="1255"/>
        <v>0.5</v>
      </c>
      <c r="AI5664">
        <f t="shared" si="1256"/>
        <v>0.25</v>
      </c>
      <c r="AJ5664">
        <f t="shared" si="1257"/>
        <v>0.25</v>
      </c>
      <c r="AK5664">
        <f t="shared" si="1258"/>
        <v>0.5</v>
      </c>
      <c r="AL5664">
        <f t="shared" si="1259"/>
        <v>0.5</v>
      </c>
      <c r="AM5664">
        <f t="shared" si="1260"/>
        <v>0.5</v>
      </c>
      <c r="AN5664" s="6">
        <f t="shared" si="1261"/>
        <v>1</v>
      </c>
      <c r="AO5664" t="str">
        <f>VLOOKUP(BD_PONDERACIONES[[#This Row],[Comuna]],Tabla3[#All],2,0)</f>
        <v>Cordillera</v>
      </c>
    </row>
    <row r="5665" spans="1:41" x14ac:dyDescent="0.35">
      <c r="A5665" t="s">
        <v>27099</v>
      </c>
      <c r="B5665" t="s">
        <v>27100</v>
      </c>
      <c r="C5665" t="s">
        <v>27101</v>
      </c>
      <c r="D5665" s="5">
        <v>45000</v>
      </c>
      <c r="E5665" s="5">
        <v>44945</v>
      </c>
      <c r="F5665" t="s">
        <v>753</v>
      </c>
      <c r="G5665" t="s">
        <v>27098</v>
      </c>
      <c r="H5665" t="s">
        <v>3795</v>
      </c>
      <c r="I5665" t="s">
        <v>26676</v>
      </c>
      <c r="J5665" t="s">
        <v>756</v>
      </c>
      <c r="K5665" t="s">
        <v>756</v>
      </c>
      <c r="L5665" t="s">
        <v>773</v>
      </c>
      <c r="M5665" t="s">
        <v>773</v>
      </c>
      <c r="N5665" t="s">
        <v>756</v>
      </c>
      <c r="O5665" t="s">
        <v>756</v>
      </c>
      <c r="P5665" t="s">
        <v>758</v>
      </c>
      <c r="Q5665" t="s">
        <v>759</v>
      </c>
      <c r="R5665" t="s">
        <v>759</v>
      </c>
      <c r="S5665" t="s">
        <v>757</v>
      </c>
      <c r="T5665" t="s">
        <v>757</v>
      </c>
      <c r="U5665" t="s">
        <v>757</v>
      </c>
      <c r="V5665" t="s">
        <v>756</v>
      </c>
      <c r="W5665" t="s">
        <v>756</v>
      </c>
      <c r="X5665" t="s">
        <v>21648</v>
      </c>
      <c r="Y5665" t="str">
        <f t="shared" si="1248"/>
        <v>enero</v>
      </c>
      <c r="Z5665">
        <f>YEAR(BD_PONDERACIONES[[#This Row],[Fecha Ejecución del Ticket]])</f>
        <v>2023</v>
      </c>
      <c r="AA5665" t="str">
        <f t="shared" si="1249"/>
        <v>marzo</v>
      </c>
      <c r="AB5665">
        <f>YEAR(BD_PONDERACIONES[[#This Row],[Fecha de Inspección]])</f>
        <v>2023</v>
      </c>
      <c r="AC5665">
        <f t="shared" si="1250"/>
        <v>0.5</v>
      </c>
      <c r="AD5665">
        <f t="shared" si="1251"/>
        <v>0.5</v>
      </c>
      <c r="AE5665">
        <f t="shared" si="1252"/>
        <v>0</v>
      </c>
      <c r="AF5665">
        <f t="shared" si="1253"/>
        <v>0</v>
      </c>
      <c r="AG5665">
        <f t="shared" si="1254"/>
        <v>0.5</v>
      </c>
      <c r="AH5665">
        <f t="shared" si="1255"/>
        <v>0.5</v>
      </c>
      <c r="AI5665">
        <f t="shared" si="1256"/>
        <v>0.25</v>
      </c>
      <c r="AJ5665">
        <f t="shared" si="1257"/>
        <v>0.25</v>
      </c>
      <c r="AK5665">
        <f t="shared" si="1258"/>
        <v>0.5</v>
      </c>
      <c r="AL5665">
        <f t="shared" si="1259"/>
        <v>0.5</v>
      </c>
      <c r="AM5665">
        <f t="shared" si="1260"/>
        <v>0.5</v>
      </c>
      <c r="AN5665" s="6">
        <f t="shared" si="1261"/>
        <v>0.7</v>
      </c>
      <c r="AO5665" t="str">
        <f>VLOOKUP(BD_PONDERACIONES[[#This Row],[Comuna]],Tabla3[#All],2,0)</f>
        <v>Cordillera</v>
      </c>
    </row>
    <row r="5666" spans="1:41" x14ac:dyDescent="0.35">
      <c r="A5666" t="s">
        <v>27102</v>
      </c>
      <c r="B5666" t="s">
        <v>27103</v>
      </c>
      <c r="C5666" t="s">
        <v>27104</v>
      </c>
      <c r="D5666" s="5">
        <v>45000</v>
      </c>
      <c r="E5666" s="5">
        <v>44996</v>
      </c>
      <c r="F5666" t="s">
        <v>763</v>
      </c>
      <c r="G5666" t="s">
        <v>27105</v>
      </c>
      <c r="H5666" t="s">
        <v>2882</v>
      </c>
      <c r="I5666" t="s">
        <v>26214</v>
      </c>
      <c r="J5666" t="s">
        <v>756</v>
      </c>
      <c r="K5666" t="s">
        <v>756</v>
      </c>
      <c r="L5666" t="s">
        <v>757</v>
      </c>
      <c r="M5666" t="s">
        <v>757</v>
      </c>
      <c r="N5666" t="s">
        <v>756</v>
      </c>
      <c r="O5666" t="s">
        <v>756</v>
      </c>
      <c r="P5666" t="s">
        <v>758</v>
      </c>
      <c r="Q5666" t="s">
        <v>759</v>
      </c>
      <c r="R5666" t="s">
        <v>759</v>
      </c>
      <c r="S5666" t="s">
        <v>757</v>
      </c>
      <c r="T5666" t="s">
        <v>757</v>
      </c>
      <c r="U5666" t="s">
        <v>757</v>
      </c>
      <c r="V5666" t="s">
        <v>756</v>
      </c>
      <c r="W5666" t="s">
        <v>756</v>
      </c>
      <c r="X5666" t="s">
        <v>27106</v>
      </c>
      <c r="Y5666" t="str">
        <f t="shared" si="1248"/>
        <v>marzo</v>
      </c>
      <c r="Z5666">
        <f>YEAR(BD_PONDERACIONES[[#This Row],[Fecha Ejecución del Ticket]])</f>
        <v>2023</v>
      </c>
      <c r="AA5666" t="str">
        <f t="shared" si="1249"/>
        <v>marzo</v>
      </c>
      <c r="AB5666">
        <f>YEAR(BD_PONDERACIONES[[#This Row],[Fecha de Inspección]])</f>
        <v>2023</v>
      </c>
      <c r="AC5666">
        <f t="shared" si="1250"/>
        <v>0.5</v>
      </c>
      <c r="AD5666">
        <f t="shared" si="1251"/>
        <v>0.5</v>
      </c>
      <c r="AE5666">
        <f t="shared" si="1252"/>
        <v>0.5</v>
      </c>
      <c r="AF5666">
        <f t="shared" si="1253"/>
        <v>0.5</v>
      </c>
      <c r="AG5666">
        <f t="shared" si="1254"/>
        <v>0.5</v>
      </c>
      <c r="AH5666">
        <f t="shared" si="1255"/>
        <v>0.5</v>
      </c>
      <c r="AI5666">
        <f t="shared" si="1256"/>
        <v>0.25</v>
      </c>
      <c r="AJ5666">
        <f t="shared" si="1257"/>
        <v>0.25</v>
      </c>
      <c r="AK5666">
        <f t="shared" si="1258"/>
        <v>0.5</v>
      </c>
      <c r="AL5666">
        <f t="shared" si="1259"/>
        <v>0.5</v>
      </c>
      <c r="AM5666">
        <f t="shared" si="1260"/>
        <v>0.5</v>
      </c>
      <c r="AN5666" s="6">
        <f t="shared" si="1261"/>
        <v>1</v>
      </c>
      <c r="AO5666" t="str">
        <f>VLOOKUP(BD_PONDERACIONES[[#This Row],[Comuna]],Tabla3[#All],2,0)</f>
        <v>Cordillera</v>
      </c>
    </row>
    <row r="5667" spans="1:41" x14ac:dyDescent="0.35">
      <c r="A5667" t="s">
        <v>27107</v>
      </c>
      <c r="B5667" t="s">
        <v>27108</v>
      </c>
      <c r="C5667" t="s">
        <v>27109</v>
      </c>
      <c r="D5667" s="5">
        <v>45000</v>
      </c>
      <c r="E5667" s="5">
        <v>44986</v>
      </c>
      <c r="F5667" t="s">
        <v>763</v>
      </c>
      <c r="G5667" t="s">
        <v>27110</v>
      </c>
      <c r="H5667" t="s">
        <v>2882</v>
      </c>
      <c r="I5667" t="s">
        <v>759</v>
      </c>
      <c r="J5667" t="s">
        <v>756</v>
      </c>
      <c r="K5667" t="s">
        <v>756</v>
      </c>
      <c r="L5667" t="s">
        <v>757</v>
      </c>
      <c r="M5667" t="s">
        <v>757</v>
      </c>
      <c r="N5667" t="s">
        <v>756</v>
      </c>
      <c r="O5667" t="s">
        <v>756</v>
      </c>
      <c r="P5667" t="s">
        <v>758</v>
      </c>
      <c r="Q5667" t="s">
        <v>759</v>
      </c>
      <c r="R5667" t="s">
        <v>759</v>
      </c>
      <c r="S5667" t="s">
        <v>757</v>
      </c>
      <c r="T5667" t="s">
        <v>757</v>
      </c>
      <c r="U5667" t="s">
        <v>757</v>
      </c>
      <c r="V5667" t="s">
        <v>756</v>
      </c>
      <c r="W5667" t="s">
        <v>756</v>
      </c>
      <c r="X5667" t="s">
        <v>27111</v>
      </c>
      <c r="Y5667" t="str">
        <f t="shared" si="1248"/>
        <v>marzo</v>
      </c>
      <c r="Z5667">
        <f>YEAR(BD_PONDERACIONES[[#This Row],[Fecha Ejecución del Ticket]])</f>
        <v>2023</v>
      </c>
      <c r="AA5667" t="str">
        <f t="shared" si="1249"/>
        <v>marzo</v>
      </c>
      <c r="AB5667">
        <f>YEAR(BD_PONDERACIONES[[#This Row],[Fecha de Inspección]])</f>
        <v>2023</v>
      </c>
      <c r="AC5667">
        <f t="shared" si="1250"/>
        <v>0.5</v>
      </c>
      <c r="AD5667">
        <f t="shared" si="1251"/>
        <v>0.5</v>
      </c>
      <c r="AE5667">
        <f t="shared" si="1252"/>
        <v>0.5</v>
      </c>
      <c r="AF5667">
        <f t="shared" si="1253"/>
        <v>0.5</v>
      </c>
      <c r="AG5667">
        <f t="shared" si="1254"/>
        <v>0.5</v>
      </c>
      <c r="AH5667">
        <f t="shared" si="1255"/>
        <v>0.5</v>
      </c>
      <c r="AI5667">
        <f t="shared" si="1256"/>
        <v>0.25</v>
      </c>
      <c r="AJ5667">
        <f t="shared" si="1257"/>
        <v>0.25</v>
      </c>
      <c r="AK5667">
        <f t="shared" si="1258"/>
        <v>0.5</v>
      </c>
      <c r="AL5667">
        <f t="shared" si="1259"/>
        <v>0.5</v>
      </c>
      <c r="AM5667">
        <f t="shared" si="1260"/>
        <v>0.5</v>
      </c>
      <c r="AN5667" s="6">
        <f t="shared" si="1261"/>
        <v>1</v>
      </c>
      <c r="AO5667" t="str">
        <f>VLOOKUP(BD_PONDERACIONES[[#This Row],[Comuna]],Tabla3[#All],2,0)</f>
        <v>Cordillera</v>
      </c>
    </row>
    <row r="5668" spans="1:41" x14ac:dyDescent="0.35">
      <c r="A5668" t="s">
        <v>27112</v>
      </c>
      <c r="B5668" t="s">
        <v>27113</v>
      </c>
      <c r="C5668" t="s">
        <v>27114</v>
      </c>
      <c r="D5668" s="5">
        <v>45000</v>
      </c>
      <c r="E5668" s="5">
        <v>44986</v>
      </c>
      <c r="F5668" t="s">
        <v>753</v>
      </c>
      <c r="G5668" t="s">
        <v>27115</v>
      </c>
      <c r="H5668" t="s">
        <v>3795</v>
      </c>
      <c r="I5668" t="s">
        <v>26214</v>
      </c>
      <c r="J5668" t="s">
        <v>756</v>
      </c>
      <c r="K5668" t="s">
        <v>756</v>
      </c>
      <c r="L5668" t="s">
        <v>757</v>
      </c>
      <c r="M5668" t="s">
        <v>757</v>
      </c>
      <c r="N5668" t="s">
        <v>756</v>
      </c>
      <c r="O5668" t="s">
        <v>756</v>
      </c>
      <c r="P5668" t="s">
        <v>765</v>
      </c>
      <c r="Q5668" t="s">
        <v>27116</v>
      </c>
      <c r="R5668" t="s">
        <v>759</v>
      </c>
      <c r="S5668" t="s">
        <v>756</v>
      </c>
      <c r="T5668" t="s">
        <v>756</v>
      </c>
      <c r="U5668" t="s">
        <v>756</v>
      </c>
      <c r="V5668" t="s">
        <v>756</v>
      </c>
      <c r="W5668" t="s">
        <v>756</v>
      </c>
      <c r="X5668" t="s">
        <v>27117</v>
      </c>
      <c r="Y5668" t="str">
        <f t="shared" si="1248"/>
        <v>marzo</v>
      </c>
      <c r="Z5668">
        <f>YEAR(BD_PONDERACIONES[[#This Row],[Fecha Ejecución del Ticket]])</f>
        <v>2023</v>
      </c>
      <c r="AA5668" t="str">
        <f t="shared" si="1249"/>
        <v>marzo</v>
      </c>
      <c r="AB5668">
        <f>YEAR(BD_PONDERACIONES[[#This Row],[Fecha de Inspección]])</f>
        <v>2023</v>
      </c>
      <c r="AC5668">
        <f t="shared" si="1250"/>
        <v>0.5</v>
      </c>
      <c r="AD5668">
        <f t="shared" si="1251"/>
        <v>0.5</v>
      </c>
      <c r="AE5668">
        <f t="shared" si="1252"/>
        <v>0.5</v>
      </c>
      <c r="AF5668">
        <f t="shared" si="1253"/>
        <v>0.5</v>
      </c>
      <c r="AG5668">
        <f t="shared" si="1254"/>
        <v>0.5</v>
      </c>
      <c r="AH5668">
        <f t="shared" si="1255"/>
        <v>0.5</v>
      </c>
      <c r="AI5668">
        <f t="shared" si="1256"/>
        <v>0.25</v>
      </c>
      <c r="AJ5668">
        <f t="shared" si="1257"/>
        <v>0.25</v>
      </c>
      <c r="AK5668">
        <f t="shared" si="1258"/>
        <v>0.5</v>
      </c>
      <c r="AL5668">
        <f t="shared" si="1259"/>
        <v>0.5</v>
      </c>
      <c r="AM5668">
        <f t="shared" si="1260"/>
        <v>0.5</v>
      </c>
      <c r="AN5668" s="6">
        <f t="shared" si="1261"/>
        <v>1</v>
      </c>
      <c r="AO5668" t="str">
        <f>VLOOKUP(BD_PONDERACIONES[[#This Row],[Comuna]],Tabla3[#All],2,0)</f>
        <v>Cordillera</v>
      </c>
    </row>
    <row r="5669" spans="1:41" x14ac:dyDescent="0.35">
      <c r="A5669" t="s">
        <v>27118</v>
      </c>
      <c r="B5669" t="s">
        <v>27119</v>
      </c>
      <c r="C5669" t="s">
        <v>27120</v>
      </c>
      <c r="D5669" s="5">
        <v>45000</v>
      </c>
      <c r="E5669" s="5">
        <v>44988</v>
      </c>
      <c r="F5669" t="s">
        <v>763</v>
      </c>
      <c r="G5669" t="s">
        <v>27121</v>
      </c>
      <c r="H5669" t="s">
        <v>2882</v>
      </c>
      <c r="I5669" t="s">
        <v>26225</v>
      </c>
      <c r="J5669" t="s">
        <v>756</v>
      </c>
      <c r="K5669" t="s">
        <v>756</v>
      </c>
      <c r="L5669" t="s">
        <v>757</v>
      </c>
      <c r="M5669" t="s">
        <v>757</v>
      </c>
      <c r="N5669" t="s">
        <v>756</v>
      </c>
      <c r="O5669" t="s">
        <v>756</v>
      </c>
      <c r="P5669" t="s">
        <v>758</v>
      </c>
      <c r="Q5669" t="s">
        <v>759</v>
      </c>
      <c r="R5669" t="s">
        <v>759</v>
      </c>
      <c r="S5669" t="s">
        <v>757</v>
      </c>
      <c r="T5669" t="s">
        <v>757</v>
      </c>
      <c r="U5669" t="s">
        <v>757</v>
      </c>
      <c r="V5669" t="s">
        <v>756</v>
      </c>
      <c r="W5669" t="s">
        <v>756</v>
      </c>
      <c r="X5669" t="s">
        <v>27122</v>
      </c>
      <c r="Y5669" t="str">
        <f t="shared" si="1248"/>
        <v>marzo</v>
      </c>
      <c r="Z5669">
        <f>YEAR(BD_PONDERACIONES[[#This Row],[Fecha Ejecución del Ticket]])</f>
        <v>2023</v>
      </c>
      <c r="AA5669" t="str">
        <f t="shared" si="1249"/>
        <v>marzo</v>
      </c>
      <c r="AB5669">
        <f>YEAR(BD_PONDERACIONES[[#This Row],[Fecha de Inspección]])</f>
        <v>2023</v>
      </c>
      <c r="AC5669">
        <f t="shared" si="1250"/>
        <v>0.5</v>
      </c>
      <c r="AD5669">
        <f t="shared" si="1251"/>
        <v>0.5</v>
      </c>
      <c r="AE5669">
        <f t="shared" si="1252"/>
        <v>0.5</v>
      </c>
      <c r="AF5669">
        <f t="shared" si="1253"/>
        <v>0.5</v>
      </c>
      <c r="AG5669">
        <f t="shared" si="1254"/>
        <v>0.5</v>
      </c>
      <c r="AH5669">
        <f t="shared" si="1255"/>
        <v>0.5</v>
      </c>
      <c r="AI5669">
        <f t="shared" si="1256"/>
        <v>0.25</v>
      </c>
      <c r="AJ5669">
        <f t="shared" si="1257"/>
        <v>0.25</v>
      </c>
      <c r="AK5669">
        <f t="shared" si="1258"/>
        <v>0.5</v>
      </c>
      <c r="AL5669">
        <f t="shared" si="1259"/>
        <v>0.5</v>
      </c>
      <c r="AM5669">
        <f t="shared" si="1260"/>
        <v>0.5</v>
      </c>
      <c r="AN5669" s="6">
        <f t="shared" si="1261"/>
        <v>1</v>
      </c>
      <c r="AO5669" t="str">
        <f>VLOOKUP(BD_PONDERACIONES[[#This Row],[Comuna]],Tabla3[#All],2,0)</f>
        <v>Cordillera</v>
      </c>
    </row>
    <row r="5670" spans="1:41" x14ac:dyDescent="0.35">
      <c r="A5670" t="s">
        <v>27123</v>
      </c>
      <c r="B5670" t="s">
        <v>27124</v>
      </c>
      <c r="C5670" t="s">
        <v>27125</v>
      </c>
      <c r="D5670" s="5">
        <v>45000</v>
      </c>
      <c r="E5670" s="5">
        <v>44997</v>
      </c>
      <c r="F5670" t="s">
        <v>753</v>
      </c>
      <c r="G5670" t="s">
        <v>27126</v>
      </c>
      <c r="H5670" t="s">
        <v>3795</v>
      </c>
      <c r="I5670" t="s">
        <v>26854</v>
      </c>
      <c r="J5670" t="s">
        <v>756</v>
      </c>
      <c r="K5670" t="s">
        <v>756</v>
      </c>
      <c r="L5670" t="s">
        <v>757</v>
      </c>
      <c r="M5670" t="s">
        <v>757</v>
      </c>
      <c r="N5670" t="s">
        <v>756</v>
      </c>
      <c r="O5670" t="s">
        <v>756</v>
      </c>
      <c r="P5670" t="s">
        <v>765</v>
      </c>
      <c r="Q5670" t="s">
        <v>759</v>
      </c>
      <c r="R5670" t="s">
        <v>759</v>
      </c>
      <c r="S5670" t="s">
        <v>756</v>
      </c>
      <c r="T5670" t="s">
        <v>756</v>
      </c>
      <c r="U5670" t="s">
        <v>756</v>
      </c>
      <c r="V5670" t="s">
        <v>756</v>
      </c>
      <c r="W5670" t="s">
        <v>756</v>
      </c>
      <c r="X5670" t="s">
        <v>9524</v>
      </c>
      <c r="Y5670" t="str">
        <f t="shared" si="1248"/>
        <v>marzo</v>
      </c>
      <c r="Z5670">
        <f>YEAR(BD_PONDERACIONES[[#This Row],[Fecha Ejecución del Ticket]])</f>
        <v>2023</v>
      </c>
      <c r="AA5670" t="str">
        <f t="shared" si="1249"/>
        <v>marzo</v>
      </c>
      <c r="AB5670">
        <f>YEAR(BD_PONDERACIONES[[#This Row],[Fecha de Inspección]])</f>
        <v>2023</v>
      </c>
      <c r="AC5670">
        <f t="shared" si="1250"/>
        <v>0.5</v>
      </c>
      <c r="AD5670">
        <f t="shared" si="1251"/>
        <v>0.5</v>
      </c>
      <c r="AE5670">
        <f t="shared" si="1252"/>
        <v>0.5</v>
      </c>
      <c r="AF5670">
        <f t="shared" si="1253"/>
        <v>0.5</v>
      </c>
      <c r="AG5670">
        <f t="shared" si="1254"/>
        <v>0.5</v>
      </c>
      <c r="AH5670">
        <f t="shared" si="1255"/>
        <v>0.5</v>
      </c>
      <c r="AI5670">
        <f t="shared" si="1256"/>
        <v>0.25</v>
      </c>
      <c r="AJ5670">
        <f t="shared" si="1257"/>
        <v>0.25</v>
      </c>
      <c r="AK5670">
        <f t="shared" si="1258"/>
        <v>0.5</v>
      </c>
      <c r="AL5670">
        <f t="shared" si="1259"/>
        <v>0.5</v>
      </c>
      <c r="AM5670">
        <f t="shared" si="1260"/>
        <v>0.5</v>
      </c>
      <c r="AN5670" s="6">
        <f t="shared" si="1261"/>
        <v>1</v>
      </c>
      <c r="AO5670" t="str">
        <f>VLOOKUP(BD_PONDERACIONES[[#This Row],[Comuna]],Tabla3[#All],2,0)</f>
        <v>Cordillera</v>
      </c>
    </row>
    <row r="5671" spans="1:41" x14ac:dyDescent="0.35">
      <c r="A5671" t="s">
        <v>27127</v>
      </c>
      <c r="B5671" t="s">
        <v>27128</v>
      </c>
      <c r="C5671" t="s">
        <v>27129</v>
      </c>
      <c r="D5671" s="5">
        <v>45000</v>
      </c>
      <c r="E5671" s="5">
        <v>44995</v>
      </c>
      <c r="F5671" t="s">
        <v>763</v>
      </c>
      <c r="G5671" t="s">
        <v>27130</v>
      </c>
      <c r="H5671" t="s">
        <v>2882</v>
      </c>
      <c r="I5671" t="s">
        <v>26225</v>
      </c>
      <c r="J5671" t="s">
        <v>756</v>
      </c>
      <c r="K5671" t="s">
        <v>756</v>
      </c>
      <c r="L5671" t="s">
        <v>757</v>
      </c>
      <c r="M5671" t="s">
        <v>757</v>
      </c>
      <c r="N5671" t="s">
        <v>756</v>
      </c>
      <c r="O5671" t="s">
        <v>756</v>
      </c>
      <c r="P5671" t="s">
        <v>758</v>
      </c>
      <c r="Q5671" t="s">
        <v>759</v>
      </c>
      <c r="R5671" t="s">
        <v>759</v>
      </c>
      <c r="S5671" t="s">
        <v>757</v>
      </c>
      <c r="T5671" t="s">
        <v>757</v>
      </c>
      <c r="U5671" t="s">
        <v>757</v>
      </c>
      <c r="V5671" t="s">
        <v>756</v>
      </c>
      <c r="W5671" t="s">
        <v>756</v>
      </c>
      <c r="X5671" t="s">
        <v>16170</v>
      </c>
      <c r="Y5671" t="str">
        <f t="shared" si="1248"/>
        <v>marzo</v>
      </c>
      <c r="Z5671">
        <f>YEAR(BD_PONDERACIONES[[#This Row],[Fecha Ejecución del Ticket]])</f>
        <v>2023</v>
      </c>
      <c r="AA5671" t="str">
        <f t="shared" si="1249"/>
        <v>marzo</v>
      </c>
      <c r="AB5671">
        <f>YEAR(BD_PONDERACIONES[[#This Row],[Fecha de Inspección]])</f>
        <v>2023</v>
      </c>
      <c r="AC5671">
        <f t="shared" si="1250"/>
        <v>0.5</v>
      </c>
      <c r="AD5671">
        <f t="shared" si="1251"/>
        <v>0.5</v>
      </c>
      <c r="AE5671">
        <f t="shared" si="1252"/>
        <v>0.5</v>
      </c>
      <c r="AF5671">
        <f t="shared" si="1253"/>
        <v>0.5</v>
      </c>
      <c r="AG5671">
        <f t="shared" si="1254"/>
        <v>0.5</v>
      </c>
      <c r="AH5671">
        <f t="shared" si="1255"/>
        <v>0.5</v>
      </c>
      <c r="AI5671">
        <f t="shared" si="1256"/>
        <v>0.25</v>
      </c>
      <c r="AJ5671">
        <f t="shared" si="1257"/>
        <v>0.25</v>
      </c>
      <c r="AK5671">
        <f t="shared" si="1258"/>
        <v>0.5</v>
      </c>
      <c r="AL5671">
        <f t="shared" si="1259"/>
        <v>0.5</v>
      </c>
      <c r="AM5671">
        <f t="shared" si="1260"/>
        <v>0.5</v>
      </c>
      <c r="AN5671" s="6">
        <f t="shared" si="1261"/>
        <v>1</v>
      </c>
      <c r="AO5671" t="str">
        <f>VLOOKUP(BD_PONDERACIONES[[#This Row],[Comuna]],Tabla3[#All],2,0)</f>
        <v>Cordillera</v>
      </c>
    </row>
    <row r="5672" spans="1:41" x14ac:dyDescent="0.35">
      <c r="A5672" t="s">
        <v>27131</v>
      </c>
      <c r="B5672" t="s">
        <v>27132</v>
      </c>
      <c r="C5672" t="s">
        <v>27133</v>
      </c>
      <c r="D5672" s="5">
        <v>45000</v>
      </c>
      <c r="E5672" s="5">
        <v>44996</v>
      </c>
      <c r="F5672" t="s">
        <v>753</v>
      </c>
      <c r="G5672" t="s">
        <v>27134</v>
      </c>
      <c r="H5672" t="s">
        <v>3795</v>
      </c>
      <c r="I5672" t="s">
        <v>26634</v>
      </c>
      <c r="J5672" t="s">
        <v>756</v>
      </c>
      <c r="K5672" t="s">
        <v>756</v>
      </c>
      <c r="L5672" t="s">
        <v>773</v>
      </c>
      <c r="M5672" t="s">
        <v>773</v>
      </c>
      <c r="N5672" t="s">
        <v>756</v>
      </c>
      <c r="O5672" t="s">
        <v>756</v>
      </c>
      <c r="P5672" t="s">
        <v>758</v>
      </c>
      <c r="Q5672" t="s">
        <v>759</v>
      </c>
      <c r="R5672" t="s">
        <v>759</v>
      </c>
      <c r="S5672" t="s">
        <v>757</v>
      </c>
      <c r="T5672" t="s">
        <v>757</v>
      </c>
      <c r="U5672" t="s">
        <v>757</v>
      </c>
      <c r="V5672" t="s">
        <v>756</v>
      </c>
      <c r="W5672" t="s">
        <v>756</v>
      </c>
      <c r="X5672" t="s">
        <v>21648</v>
      </c>
      <c r="Y5672" t="str">
        <f t="shared" si="1248"/>
        <v>marzo</v>
      </c>
      <c r="Z5672">
        <f>YEAR(BD_PONDERACIONES[[#This Row],[Fecha Ejecución del Ticket]])</f>
        <v>2023</v>
      </c>
      <c r="AA5672" t="str">
        <f t="shared" si="1249"/>
        <v>marzo</v>
      </c>
      <c r="AB5672">
        <f>YEAR(BD_PONDERACIONES[[#This Row],[Fecha de Inspección]])</f>
        <v>2023</v>
      </c>
      <c r="AC5672">
        <f t="shared" si="1250"/>
        <v>0.5</v>
      </c>
      <c r="AD5672">
        <f t="shared" si="1251"/>
        <v>0.5</v>
      </c>
      <c r="AE5672">
        <f t="shared" si="1252"/>
        <v>0</v>
      </c>
      <c r="AF5672">
        <f t="shared" si="1253"/>
        <v>0</v>
      </c>
      <c r="AG5672">
        <f t="shared" si="1254"/>
        <v>0.5</v>
      </c>
      <c r="AH5672">
        <f t="shared" si="1255"/>
        <v>0.5</v>
      </c>
      <c r="AI5672">
        <f t="shared" si="1256"/>
        <v>0.25</v>
      </c>
      <c r="AJ5672">
        <f t="shared" si="1257"/>
        <v>0.25</v>
      </c>
      <c r="AK5672">
        <f t="shared" si="1258"/>
        <v>0.5</v>
      </c>
      <c r="AL5672">
        <f t="shared" si="1259"/>
        <v>0.5</v>
      </c>
      <c r="AM5672">
        <f t="shared" si="1260"/>
        <v>0.5</v>
      </c>
      <c r="AN5672" s="6">
        <f t="shared" si="1261"/>
        <v>0.7</v>
      </c>
      <c r="AO5672" t="str">
        <f>VLOOKUP(BD_PONDERACIONES[[#This Row],[Comuna]],Tabla3[#All],2,0)</f>
        <v>Cordillera</v>
      </c>
    </row>
    <row r="5673" spans="1:41" x14ac:dyDescent="0.35">
      <c r="A5673" t="s">
        <v>27135</v>
      </c>
      <c r="B5673" t="s">
        <v>27136</v>
      </c>
      <c r="C5673" t="s">
        <v>27137</v>
      </c>
      <c r="D5673" s="5">
        <v>45000</v>
      </c>
      <c r="E5673" s="5">
        <v>44995</v>
      </c>
      <c r="F5673" t="s">
        <v>753</v>
      </c>
      <c r="G5673" t="s">
        <v>27138</v>
      </c>
      <c r="H5673" t="s">
        <v>3795</v>
      </c>
      <c r="I5673" t="s">
        <v>26844</v>
      </c>
      <c r="J5673" t="s">
        <v>756</v>
      </c>
      <c r="K5673" t="s">
        <v>756</v>
      </c>
      <c r="L5673" t="s">
        <v>773</v>
      </c>
      <c r="M5673" t="s">
        <v>773</v>
      </c>
      <c r="N5673" t="s">
        <v>756</v>
      </c>
      <c r="O5673" t="s">
        <v>756</v>
      </c>
      <c r="P5673" t="s">
        <v>758</v>
      </c>
      <c r="Q5673" t="s">
        <v>759</v>
      </c>
      <c r="R5673" t="s">
        <v>759</v>
      </c>
      <c r="S5673" t="s">
        <v>757</v>
      </c>
      <c r="T5673" t="s">
        <v>757</v>
      </c>
      <c r="U5673" t="s">
        <v>757</v>
      </c>
      <c r="V5673" t="s">
        <v>756</v>
      </c>
      <c r="W5673" t="s">
        <v>756</v>
      </c>
      <c r="X5673" t="s">
        <v>21780</v>
      </c>
      <c r="Y5673" t="str">
        <f t="shared" si="1248"/>
        <v>marzo</v>
      </c>
      <c r="Z5673">
        <f>YEAR(BD_PONDERACIONES[[#This Row],[Fecha Ejecución del Ticket]])</f>
        <v>2023</v>
      </c>
      <c r="AA5673" t="str">
        <f t="shared" si="1249"/>
        <v>marzo</v>
      </c>
      <c r="AB5673">
        <f>YEAR(BD_PONDERACIONES[[#This Row],[Fecha de Inspección]])</f>
        <v>2023</v>
      </c>
      <c r="AC5673">
        <f t="shared" si="1250"/>
        <v>0.5</v>
      </c>
      <c r="AD5673">
        <f t="shared" si="1251"/>
        <v>0.5</v>
      </c>
      <c r="AE5673">
        <f t="shared" si="1252"/>
        <v>0</v>
      </c>
      <c r="AF5673">
        <f t="shared" si="1253"/>
        <v>0</v>
      </c>
      <c r="AG5673">
        <f t="shared" si="1254"/>
        <v>0.5</v>
      </c>
      <c r="AH5673">
        <f t="shared" si="1255"/>
        <v>0.5</v>
      </c>
      <c r="AI5673">
        <f t="shared" si="1256"/>
        <v>0.25</v>
      </c>
      <c r="AJ5673">
        <f t="shared" si="1257"/>
        <v>0.25</v>
      </c>
      <c r="AK5673">
        <f t="shared" si="1258"/>
        <v>0.5</v>
      </c>
      <c r="AL5673">
        <f t="shared" si="1259"/>
        <v>0.5</v>
      </c>
      <c r="AM5673">
        <f t="shared" si="1260"/>
        <v>0.5</v>
      </c>
      <c r="AN5673" s="6">
        <f t="shared" si="1261"/>
        <v>0.7</v>
      </c>
      <c r="AO5673" t="str">
        <f>VLOOKUP(BD_PONDERACIONES[[#This Row],[Comuna]],Tabla3[#All],2,0)</f>
        <v>Cordillera</v>
      </c>
    </row>
    <row r="5674" spans="1:41" x14ac:dyDescent="0.35">
      <c r="A5674" t="s">
        <v>27139</v>
      </c>
      <c r="B5674" t="s">
        <v>27140</v>
      </c>
      <c r="C5674" t="s">
        <v>27141</v>
      </c>
      <c r="D5674" s="5">
        <v>45000</v>
      </c>
      <c r="E5674" s="5">
        <v>44995</v>
      </c>
      <c r="F5674" t="s">
        <v>763</v>
      </c>
      <c r="G5674" t="s">
        <v>27142</v>
      </c>
      <c r="H5674" t="s">
        <v>2882</v>
      </c>
      <c r="I5674" t="s">
        <v>26279</v>
      </c>
      <c r="J5674" t="s">
        <v>756</v>
      </c>
      <c r="K5674" t="s">
        <v>756</v>
      </c>
      <c r="L5674" t="s">
        <v>757</v>
      </c>
      <c r="M5674" t="s">
        <v>757</v>
      </c>
      <c r="N5674" t="s">
        <v>756</v>
      </c>
      <c r="O5674" t="s">
        <v>756</v>
      </c>
      <c r="P5674" t="s">
        <v>765</v>
      </c>
      <c r="Q5674" t="s">
        <v>759</v>
      </c>
      <c r="R5674" t="s">
        <v>759</v>
      </c>
      <c r="S5674" t="s">
        <v>757</v>
      </c>
      <c r="T5674" t="s">
        <v>757</v>
      </c>
      <c r="U5674" t="s">
        <v>757</v>
      </c>
      <c r="V5674" t="s">
        <v>756</v>
      </c>
      <c r="W5674" t="s">
        <v>756</v>
      </c>
      <c r="X5674" t="s">
        <v>27143</v>
      </c>
      <c r="Y5674" t="str">
        <f t="shared" si="1248"/>
        <v>marzo</v>
      </c>
      <c r="Z5674">
        <f>YEAR(BD_PONDERACIONES[[#This Row],[Fecha Ejecución del Ticket]])</f>
        <v>2023</v>
      </c>
      <c r="AA5674" t="str">
        <f t="shared" si="1249"/>
        <v>marzo</v>
      </c>
      <c r="AB5674">
        <f>YEAR(BD_PONDERACIONES[[#This Row],[Fecha de Inspección]])</f>
        <v>2023</v>
      </c>
      <c r="AC5674">
        <f t="shared" si="1250"/>
        <v>0.5</v>
      </c>
      <c r="AD5674">
        <f t="shared" si="1251"/>
        <v>0.5</v>
      </c>
      <c r="AE5674">
        <f t="shared" si="1252"/>
        <v>0.5</v>
      </c>
      <c r="AF5674">
        <f t="shared" si="1253"/>
        <v>0.5</v>
      </c>
      <c r="AG5674">
        <f t="shared" si="1254"/>
        <v>0.5</v>
      </c>
      <c r="AH5674">
        <f t="shared" si="1255"/>
        <v>0.5</v>
      </c>
      <c r="AI5674">
        <f t="shared" si="1256"/>
        <v>0.25</v>
      </c>
      <c r="AJ5674">
        <f t="shared" si="1257"/>
        <v>0.25</v>
      </c>
      <c r="AK5674">
        <f t="shared" si="1258"/>
        <v>0.5</v>
      </c>
      <c r="AL5674">
        <f t="shared" si="1259"/>
        <v>0.5</v>
      </c>
      <c r="AM5674">
        <f t="shared" si="1260"/>
        <v>0.5</v>
      </c>
      <c r="AN5674" s="6">
        <f t="shared" si="1261"/>
        <v>1</v>
      </c>
      <c r="AO5674" t="str">
        <f>VLOOKUP(BD_PONDERACIONES[[#This Row],[Comuna]],Tabla3[#All],2,0)</f>
        <v>Cordillera</v>
      </c>
    </row>
    <row r="5675" spans="1:41" x14ac:dyDescent="0.35">
      <c r="A5675" t="s">
        <v>27144</v>
      </c>
      <c r="B5675" t="s">
        <v>27145</v>
      </c>
      <c r="C5675" t="s">
        <v>27146</v>
      </c>
      <c r="D5675" s="5">
        <v>45000</v>
      </c>
      <c r="E5675" s="5">
        <v>44986</v>
      </c>
      <c r="F5675" t="s">
        <v>763</v>
      </c>
      <c r="G5675" t="s">
        <v>27147</v>
      </c>
      <c r="H5675" t="s">
        <v>2882</v>
      </c>
      <c r="I5675" t="s">
        <v>26634</v>
      </c>
      <c r="J5675" t="s">
        <v>756</v>
      </c>
      <c r="K5675" t="s">
        <v>756</v>
      </c>
      <c r="L5675" t="s">
        <v>757</v>
      </c>
      <c r="M5675" t="s">
        <v>757</v>
      </c>
      <c r="N5675" t="s">
        <v>756</v>
      </c>
      <c r="O5675" t="s">
        <v>756</v>
      </c>
      <c r="P5675" t="s">
        <v>765</v>
      </c>
      <c r="Q5675" t="s">
        <v>27148</v>
      </c>
      <c r="R5675" t="s">
        <v>27149</v>
      </c>
      <c r="S5675" t="s">
        <v>756</v>
      </c>
      <c r="T5675" t="s">
        <v>756</v>
      </c>
      <c r="U5675" t="s">
        <v>756</v>
      </c>
      <c r="V5675" t="s">
        <v>756</v>
      </c>
      <c r="W5675" t="s">
        <v>756</v>
      </c>
      <c r="X5675" t="s">
        <v>18043</v>
      </c>
      <c r="Y5675" t="str">
        <f t="shared" si="1248"/>
        <v>marzo</v>
      </c>
      <c r="Z5675">
        <f>YEAR(BD_PONDERACIONES[[#This Row],[Fecha Ejecución del Ticket]])</f>
        <v>2023</v>
      </c>
      <c r="AA5675" t="str">
        <f t="shared" si="1249"/>
        <v>marzo</v>
      </c>
      <c r="AB5675">
        <f>YEAR(BD_PONDERACIONES[[#This Row],[Fecha de Inspección]])</f>
        <v>2023</v>
      </c>
      <c r="AC5675">
        <f t="shared" si="1250"/>
        <v>0.5</v>
      </c>
      <c r="AD5675">
        <f t="shared" si="1251"/>
        <v>0.5</v>
      </c>
      <c r="AE5675">
        <f t="shared" si="1252"/>
        <v>0.5</v>
      </c>
      <c r="AF5675">
        <f t="shared" si="1253"/>
        <v>0.5</v>
      </c>
      <c r="AG5675">
        <f t="shared" si="1254"/>
        <v>0.5</v>
      </c>
      <c r="AH5675">
        <f t="shared" si="1255"/>
        <v>0.5</v>
      </c>
      <c r="AI5675">
        <f t="shared" si="1256"/>
        <v>0.25</v>
      </c>
      <c r="AJ5675">
        <f t="shared" si="1257"/>
        <v>0.25</v>
      </c>
      <c r="AK5675">
        <f t="shared" si="1258"/>
        <v>0.5</v>
      </c>
      <c r="AL5675">
        <f t="shared" si="1259"/>
        <v>0.5</v>
      </c>
      <c r="AM5675">
        <f t="shared" si="1260"/>
        <v>0.5</v>
      </c>
      <c r="AN5675" s="6">
        <f t="shared" si="1261"/>
        <v>1</v>
      </c>
      <c r="AO5675" t="str">
        <f>VLOOKUP(BD_PONDERACIONES[[#This Row],[Comuna]],Tabla3[#All],2,0)</f>
        <v>Cordillera</v>
      </c>
    </row>
    <row r="5676" spans="1:41" x14ac:dyDescent="0.35">
      <c r="A5676" t="s">
        <v>27150</v>
      </c>
      <c r="B5676" t="s">
        <v>27151</v>
      </c>
      <c r="C5676" t="s">
        <v>27152</v>
      </c>
      <c r="D5676" s="5">
        <v>45000</v>
      </c>
      <c r="E5676" s="5">
        <v>44903</v>
      </c>
      <c r="F5676" t="s">
        <v>753</v>
      </c>
      <c r="G5676" t="s">
        <v>27153</v>
      </c>
      <c r="H5676" t="s">
        <v>3795</v>
      </c>
      <c r="I5676" t="s">
        <v>26699</v>
      </c>
      <c r="J5676" t="s">
        <v>756</v>
      </c>
      <c r="K5676" t="s">
        <v>756</v>
      </c>
      <c r="L5676" t="s">
        <v>757</v>
      </c>
      <c r="M5676" t="s">
        <v>757</v>
      </c>
      <c r="N5676" t="s">
        <v>756</v>
      </c>
      <c r="O5676" t="s">
        <v>756</v>
      </c>
      <c r="P5676" t="s">
        <v>758</v>
      </c>
      <c r="Q5676" t="s">
        <v>759</v>
      </c>
      <c r="R5676" t="s">
        <v>759</v>
      </c>
      <c r="S5676" t="s">
        <v>757</v>
      </c>
      <c r="T5676" t="s">
        <v>757</v>
      </c>
      <c r="U5676" t="s">
        <v>757</v>
      </c>
      <c r="V5676" t="s">
        <v>756</v>
      </c>
      <c r="W5676" t="s">
        <v>756</v>
      </c>
      <c r="X5676" t="s">
        <v>25814</v>
      </c>
      <c r="Y5676" t="str">
        <f t="shared" si="1248"/>
        <v>diciembre</v>
      </c>
      <c r="Z5676">
        <f>YEAR(BD_PONDERACIONES[[#This Row],[Fecha Ejecución del Ticket]])</f>
        <v>2022</v>
      </c>
      <c r="AA5676" t="str">
        <f t="shared" si="1249"/>
        <v>marzo</v>
      </c>
      <c r="AB5676">
        <f>YEAR(BD_PONDERACIONES[[#This Row],[Fecha de Inspección]])</f>
        <v>2023</v>
      </c>
      <c r="AC5676">
        <f t="shared" si="1250"/>
        <v>0.5</v>
      </c>
      <c r="AD5676">
        <f t="shared" si="1251"/>
        <v>0.5</v>
      </c>
      <c r="AE5676">
        <f t="shared" si="1252"/>
        <v>0.5</v>
      </c>
      <c r="AF5676">
        <f t="shared" si="1253"/>
        <v>0.5</v>
      </c>
      <c r="AG5676">
        <f t="shared" si="1254"/>
        <v>0.5</v>
      </c>
      <c r="AH5676">
        <f t="shared" si="1255"/>
        <v>0.5</v>
      </c>
      <c r="AI5676">
        <f t="shared" si="1256"/>
        <v>0.25</v>
      </c>
      <c r="AJ5676">
        <f t="shared" si="1257"/>
        <v>0.25</v>
      </c>
      <c r="AK5676">
        <f t="shared" si="1258"/>
        <v>0.5</v>
      </c>
      <c r="AL5676">
        <f t="shared" si="1259"/>
        <v>0.5</v>
      </c>
      <c r="AM5676">
        <f t="shared" si="1260"/>
        <v>0.5</v>
      </c>
      <c r="AN5676" s="6">
        <f t="shared" si="1261"/>
        <v>1</v>
      </c>
      <c r="AO5676" t="str">
        <f>VLOOKUP(BD_PONDERACIONES[[#This Row],[Comuna]],Tabla3[#All],2,0)</f>
        <v>Cordillera</v>
      </c>
    </row>
    <row r="5677" spans="1:41" x14ac:dyDescent="0.35">
      <c r="A5677" t="s">
        <v>27154</v>
      </c>
      <c r="B5677" t="s">
        <v>27155</v>
      </c>
      <c r="C5677" t="s">
        <v>27156</v>
      </c>
      <c r="D5677" s="5">
        <v>45000</v>
      </c>
      <c r="E5677" s="5">
        <v>44950</v>
      </c>
      <c r="F5677" t="s">
        <v>753</v>
      </c>
      <c r="G5677" t="s">
        <v>27157</v>
      </c>
      <c r="H5677" t="s">
        <v>3795</v>
      </c>
      <c r="I5677" t="s">
        <v>26225</v>
      </c>
      <c r="J5677" t="s">
        <v>756</v>
      </c>
      <c r="K5677" t="s">
        <v>756</v>
      </c>
      <c r="L5677" t="s">
        <v>757</v>
      </c>
      <c r="M5677" t="s">
        <v>757</v>
      </c>
      <c r="N5677" t="s">
        <v>756</v>
      </c>
      <c r="O5677" t="s">
        <v>756</v>
      </c>
      <c r="P5677" t="s">
        <v>758</v>
      </c>
      <c r="Q5677" t="s">
        <v>759</v>
      </c>
      <c r="R5677" t="s">
        <v>759</v>
      </c>
      <c r="S5677" t="s">
        <v>757</v>
      </c>
      <c r="T5677" t="s">
        <v>757</v>
      </c>
      <c r="U5677" t="s">
        <v>757</v>
      </c>
      <c r="V5677" t="s">
        <v>756</v>
      </c>
      <c r="W5677" t="s">
        <v>756</v>
      </c>
      <c r="X5677" t="s">
        <v>9978</v>
      </c>
      <c r="Y5677" t="str">
        <f t="shared" si="1248"/>
        <v>enero</v>
      </c>
      <c r="Z5677">
        <f>YEAR(BD_PONDERACIONES[[#This Row],[Fecha Ejecución del Ticket]])</f>
        <v>2023</v>
      </c>
      <c r="AA5677" t="str">
        <f t="shared" si="1249"/>
        <v>marzo</v>
      </c>
      <c r="AB5677">
        <f>YEAR(BD_PONDERACIONES[[#This Row],[Fecha de Inspección]])</f>
        <v>2023</v>
      </c>
      <c r="AC5677">
        <f t="shared" si="1250"/>
        <v>0.5</v>
      </c>
      <c r="AD5677">
        <f t="shared" si="1251"/>
        <v>0.5</v>
      </c>
      <c r="AE5677">
        <f t="shared" si="1252"/>
        <v>0.5</v>
      </c>
      <c r="AF5677">
        <f t="shared" si="1253"/>
        <v>0.5</v>
      </c>
      <c r="AG5677">
        <f t="shared" si="1254"/>
        <v>0.5</v>
      </c>
      <c r="AH5677">
        <f t="shared" si="1255"/>
        <v>0.5</v>
      </c>
      <c r="AI5677">
        <f t="shared" si="1256"/>
        <v>0.25</v>
      </c>
      <c r="AJ5677">
        <f t="shared" si="1257"/>
        <v>0.25</v>
      </c>
      <c r="AK5677">
        <f t="shared" si="1258"/>
        <v>0.5</v>
      </c>
      <c r="AL5677">
        <f t="shared" si="1259"/>
        <v>0.5</v>
      </c>
      <c r="AM5677">
        <f t="shared" si="1260"/>
        <v>0.5</v>
      </c>
      <c r="AN5677" s="6">
        <f t="shared" si="1261"/>
        <v>1</v>
      </c>
      <c r="AO5677" t="str">
        <f>VLOOKUP(BD_PONDERACIONES[[#This Row],[Comuna]],Tabla3[#All],2,0)</f>
        <v>Cordillera</v>
      </c>
    </row>
    <row r="5678" spans="1:41" x14ac:dyDescent="0.35">
      <c r="A5678" t="s">
        <v>27158</v>
      </c>
      <c r="B5678" t="s">
        <v>27159</v>
      </c>
      <c r="C5678" t="s">
        <v>27160</v>
      </c>
      <c r="D5678" s="5">
        <v>45000</v>
      </c>
      <c r="E5678" s="5">
        <v>44995</v>
      </c>
      <c r="F5678" t="s">
        <v>763</v>
      </c>
      <c r="G5678" t="s">
        <v>27161</v>
      </c>
      <c r="H5678" t="s">
        <v>2882</v>
      </c>
      <c r="I5678" t="s">
        <v>26634</v>
      </c>
      <c r="J5678" t="s">
        <v>756</v>
      </c>
      <c r="K5678" t="s">
        <v>756</v>
      </c>
      <c r="L5678" t="s">
        <v>757</v>
      </c>
      <c r="M5678" t="s">
        <v>757</v>
      </c>
      <c r="N5678" t="s">
        <v>756</v>
      </c>
      <c r="O5678" t="s">
        <v>756</v>
      </c>
      <c r="P5678" t="s">
        <v>765</v>
      </c>
      <c r="Q5678" t="s">
        <v>27162</v>
      </c>
      <c r="R5678" t="s">
        <v>759</v>
      </c>
      <c r="S5678" t="s">
        <v>756</v>
      </c>
      <c r="T5678" t="s">
        <v>756</v>
      </c>
      <c r="U5678" t="s">
        <v>756</v>
      </c>
      <c r="V5678" t="s">
        <v>756</v>
      </c>
      <c r="W5678" t="s">
        <v>768</v>
      </c>
      <c r="X5678" t="s">
        <v>27163</v>
      </c>
      <c r="Y5678" t="str">
        <f t="shared" si="1248"/>
        <v>marzo</v>
      </c>
      <c r="Z5678">
        <f>YEAR(BD_PONDERACIONES[[#This Row],[Fecha Ejecución del Ticket]])</f>
        <v>2023</v>
      </c>
      <c r="AA5678" t="str">
        <f t="shared" si="1249"/>
        <v>marzo</v>
      </c>
      <c r="AB5678">
        <f>YEAR(BD_PONDERACIONES[[#This Row],[Fecha de Inspección]])</f>
        <v>2023</v>
      </c>
      <c r="AC5678">
        <f t="shared" si="1250"/>
        <v>0.5</v>
      </c>
      <c r="AD5678">
        <f t="shared" si="1251"/>
        <v>0.5</v>
      </c>
      <c r="AE5678">
        <f t="shared" si="1252"/>
        <v>0.5</v>
      </c>
      <c r="AF5678">
        <f t="shared" si="1253"/>
        <v>0.5</v>
      </c>
      <c r="AG5678">
        <f t="shared" si="1254"/>
        <v>0.5</v>
      </c>
      <c r="AH5678">
        <f t="shared" si="1255"/>
        <v>0.5</v>
      </c>
      <c r="AI5678">
        <f t="shared" si="1256"/>
        <v>0.25</v>
      </c>
      <c r="AJ5678">
        <f t="shared" si="1257"/>
        <v>0.25</v>
      </c>
      <c r="AK5678">
        <f t="shared" si="1258"/>
        <v>0.5</v>
      </c>
      <c r="AL5678">
        <f t="shared" si="1259"/>
        <v>0.5</v>
      </c>
      <c r="AM5678">
        <f t="shared" si="1260"/>
        <v>0.17499999999999999</v>
      </c>
      <c r="AN5678" s="6">
        <f t="shared" si="1261"/>
        <v>0.93500000000000005</v>
      </c>
      <c r="AO5678" t="str">
        <f>VLOOKUP(BD_PONDERACIONES[[#This Row],[Comuna]],Tabla3[#All],2,0)</f>
        <v>Cordillera</v>
      </c>
    </row>
    <row r="5679" spans="1:41" x14ac:dyDescent="0.35">
      <c r="A5679" t="s">
        <v>27164</v>
      </c>
      <c r="B5679" t="s">
        <v>27165</v>
      </c>
      <c r="C5679" t="s">
        <v>27166</v>
      </c>
      <c r="D5679" s="5">
        <v>45000</v>
      </c>
      <c r="E5679" s="5">
        <v>44991</v>
      </c>
      <c r="F5679" t="s">
        <v>763</v>
      </c>
      <c r="G5679" t="s">
        <v>27167</v>
      </c>
      <c r="H5679" t="s">
        <v>2882</v>
      </c>
      <c r="I5679" t="s">
        <v>27019</v>
      </c>
      <c r="J5679" t="s">
        <v>756</v>
      </c>
      <c r="K5679" t="s">
        <v>756</v>
      </c>
      <c r="L5679" t="s">
        <v>757</v>
      </c>
      <c r="M5679" t="s">
        <v>757</v>
      </c>
      <c r="N5679" t="s">
        <v>756</v>
      </c>
      <c r="O5679" t="s">
        <v>756</v>
      </c>
      <c r="P5679" t="s">
        <v>758</v>
      </c>
      <c r="Q5679" t="s">
        <v>759</v>
      </c>
      <c r="R5679" t="s">
        <v>759</v>
      </c>
      <c r="S5679" t="s">
        <v>757</v>
      </c>
      <c r="T5679" t="s">
        <v>757</v>
      </c>
      <c r="U5679" t="s">
        <v>757</v>
      </c>
      <c r="V5679" t="s">
        <v>756</v>
      </c>
      <c r="W5679" t="s">
        <v>756</v>
      </c>
      <c r="X5679" t="s">
        <v>27168</v>
      </c>
      <c r="Y5679" t="str">
        <f t="shared" si="1248"/>
        <v>marzo</v>
      </c>
      <c r="Z5679">
        <f>YEAR(BD_PONDERACIONES[[#This Row],[Fecha Ejecución del Ticket]])</f>
        <v>2023</v>
      </c>
      <c r="AA5679" t="str">
        <f t="shared" si="1249"/>
        <v>marzo</v>
      </c>
      <c r="AB5679">
        <f>YEAR(BD_PONDERACIONES[[#This Row],[Fecha de Inspección]])</f>
        <v>2023</v>
      </c>
      <c r="AC5679">
        <f t="shared" si="1250"/>
        <v>0.5</v>
      </c>
      <c r="AD5679">
        <f t="shared" si="1251"/>
        <v>0.5</v>
      </c>
      <c r="AE5679">
        <f t="shared" si="1252"/>
        <v>0.5</v>
      </c>
      <c r="AF5679">
        <f t="shared" si="1253"/>
        <v>0.5</v>
      </c>
      <c r="AG5679">
        <f t="shared" si="1254"/>
        <v>0.5</v>
      </c>
      <c r="AH5679">
        <f t="shared" si="1255"/>
        <v>0.5</v>
      </c>
      <c r="AI5679">
        <f t="shared" si="1256"/>
        <v>0.25</v>
      </c>
      <c r="AJ5679">
        <f t="shared" si="1257"/>
        <v>0.25</v>
      </c>
      <c r="AK5679">
        <f t="shared" si="1258"/>
        <v>0.5</v>
      </c>
      <c r="AL5679">
        <f t="shared" si="1259"/>
        <v>0.5</v>
      </c>
      <c r="AM5679">
        <f t="shared" si="1260"/>
        <v>0.5</v>
      </c>
      <c r="AN5679" s="6">
        <f t="shared" si="1261"/>
        <v>1</v>
      </c>
      <c r="AO5679" t="str">
        <f>VLOOKUP(BD_PONDERACIONES[[#This Row],[Comuna]],Tabla3[#All],2,0)</f>
        <v>Cordillera</v>
      </c>
    </row>
    <row r="5680" spans="1:41" x14ac:dyDescent="0.35">
      <c r="A5680" t="s">
        <v>27169</v>
      </c>
      <c r="B5680" t="s">
        <v>27170</v>
      </c>
      <c r="C5680" t="s">
        <v>27171</v>
      </c>
      <c r="D5680" s="5">
        <v>45000</v>
      </c>
      <c r="E5680" s="5">
        <v>44991</v>
      </c>
      <c r="F5680" t="s">
        <v>763</v>
      </c>
      <c r="G5680" t="s">
        <v>27172</v>
      </c>
      <c r="H5680" t="s">
        <v>2882</v>
      </c>
      <c r="I5680" t="s">
        <v>27019</v>
      </c>
      <c r="J5680" t="s">
        <v>756</v>
      </c>
      <c r="K5680" t="s">
        <v>756</v>
      </c>
      <c r="L5680" t="s">
        <v>757</v>
      </c>
      <c r="M5680" t="s">
        <v>757</v>
      </c>
      <c r="N5680" t="s">
        <v>756</v>
      </c>
      <c r="O5680" t="s">
        <v>756</v>
      </c>
      <c r="P5680" t="s">
        <v>758</v>
      </c>
      <c r="Q5680" t="s">
        <v>759</v>
      </c>
      <c r="R5680" t="s">
        <v>759</v>
      </c>
      <c r="S5680" t="s">
        <v>757</v>
      </c>
      <c r="T5680" t="s">
        <v>757</v>
      </c>
      <c r="U5680" t="s">
        <v>757</v>
      </c>
      <c r="V5680" t="s">
        <v>756</v>
      </c>
      <c r="W5680" t="s">
        <v>756</v>
      </c>
      <c r="X5680" t="s">
        <v>27173</v>
      </c>
      <c r="Y5680" t="str">
        <f t="shared" si="1248"/>
        <v>marzo</v>
      </c>
      <c r="Z5680">
        <f>YEAR(BD_PONDERACIONES[[#This Row],[Fecha Ejecución del Ticket]])</f>
        <v>2023</v>
      </c>
      <c r="AA5680" t="str">
        <f t="shared" si="1249"/>
        <v>marzo</v>
      </c>
      <c r="AB5680">
        <f>YEAR(BD_PONDERACIONES[[#This Row],[Fecha de Inspección]])</f>
        <v>2023</v>
      </c>
      <c r="AC5680">
        <f t="shared" si="1250"/>
        <v>0.5</v>
      </c>
      <c r="AD5680">
        <f t="shared" si="1251"/>
        <v>0.5</v>
      </c>
      <c r="AE5680">
        <f t="shared" si="1252"/>
        <v>0.5</v>
      </c>
      <c r="AF5680">
        <f t="shared" si="1253"/>
        <v>0.5</v>
      </c>
      <c r="AG5680">
        <f t="shared" si="1254"/>
        <v>0.5</v>
      </c>
      <c r="AH5680">
        <f t="shared" si="1255"/>
        <v>0.5</v>
      </c>
      <c r="AI5680">
        <f t="shared" si="1256"/>
        <v>0.25</v>
      </c>
      <c r="AJ5680">
        <f t="shared" si="1257"/>
        <v>0.25</v>
      </c>
      <c r="AK5680">
        <f t="shared" si="1258"/>
        <v>0.5</v>
      </c>
      <c r="AL5680">
        <f t="shared" si="1259"/>
        <v>0.5</v>
      </c>
      <c r="AM5680">
        <f t="shared" si="1260"/>
        <v>0.5</v>
      </c>
      <c r="AN5680" s="6">
        <f t="shared" si="1261"/>
        <v>1</v>
      </c>
      <c r="AO5680" t="str">
        <f>VLOOKUP(BD_PONDERACIONES[[#This Row],[Comuna]],Tabla3[#All],2,0)</f>
        <v>Cordillera</v>
      </c>
    </row>
    <row r="5681" spans="1:41" x14ac:dyDescent="0.35">
      <c r="A5681" t="s">
        <v>27174</v>
      </c>
      <c r="B5681" t="s">
        <v>27175</v>
      </c>
      <c r="C5681" t="s">
        <v>27176</v>
      </c>
      <c r="D5681" s="5">
        <v>45000</v>
      </c>
      <c r="E5681" s="5">
        <v>44987</v>
      </c>
      <c r="F5681" t="s">
        <v>763</v>
      </c>
      <c r="G5681" t="s">
        <v>27177</v>
      </c>
      <c r="H5681" t="s">
        <v>2882</v>
      </c>
      <c r="I5681" t="s">
        <v>26634</v>
      </c>
      <c r="J5681" t="s">
        <v>756</v>
      </c>
      <c r="K5681" t="s">
        <v>756</v>
      </c>
      <c r="L5681" t="s">
        <v>757</v>
      </c>
      <c r="M5681" t="s">
        <v>757</v>
      </c>
      <c r="N5681" t="s">
        <v>756</v>
      </c>
      <c r="O5681" t="s">
        <v>756</v>
      </c>
      <c r="P5681" t="s">
        <v>765</v>
      </c>
      <c r="Q5681" t="s">
        <v>27178</v>
      </c>
      <c r="R5681" t="s">
        <v>759</v>
      </c>
      <c r="S5681" t="s">
        <v>756</v>
      </c>
      <c r="T5681" t="s">
        <v>756</v>
      </c>
      <c r="U5681" t="s">
        <v>756</v>
      </c>
      <c r="V5681" t="s">
        <v>756</v>
      </c>
      <c r="W5681" t="s">
        <v>756</v>
      </c>
      <c r="X5681" t="s">
        <v>769</v>
      </c>
      <c r="Y5681" t="str">
        <f t="shared" si="1248"/>
        <v>marzo</v>
      </c>
      <c r="Z5681">
        <f>YEAR(BD_PONDERACIONES[[#This Row],[Fecha Ejecución del Ticket]])</f>
        <v>2023</v>
      </c>
      <c r="AA5681" t="str">
        <f t="shared" si="1249"/>
        <v>marzo</v>
      </c>
      <c r="AB5681">
        <f>YEAR(BD_PONDERACIONES[[#This Row],[Fecha de Inspección]])</f>
        <v>2023</v>
      </c>
      <c r="AC5681">
        <f t="shared" si="1250"/>
        <v>0.5</v>
      </c>
      <c r="AD5681">
        <f t="shared" si="1251"/>
        <v>0.5</v>
      </c>
      <c r="AE5681">
        <f t="shared" si="1252"/>
        <v>0.5</v>
      </c>
      <c r="AF5681">
        <f t="shared" si="1253"/>
        <v>0.5</v>
      </c>
      <c r="AG5681">
        <f t="shared" si="1254"/>
        <v>0.5</v>
      </c>
      <c r="AH5681">
        <f t="shared" si="1255"/>
        <v>0.5</v>
      </c>
      <c r="AI5681">
        <f t="shared" si="1256"/>
        <v>0.25</v>
      </c>
      <c r="AJ5681">
        <f t="shared" si="1257"/>
        <v>0.25</v>
      </c>
      <c r="AK5681">
        <f t="shared" si="1258"/>
        <v>0.5</v>
      </c>
      <c r="AL5681">
        <f t="shared" si="1259"/>
        <v>0.5</v>
      </c>
      <c r="AM5681">
        <f t="shared" si="1260"/>
        <v>0.5</v>
      </c>
      <c r="AN5681" s="6">
        <f t="shared" si="1261"/>
        <v>1</v>
      </c>
      <c r="AO5681" t="str">
        <f>VLOOKUP(BD_PONDERACIONES[[#This Row],[Comuna]],Tabla3[#All],2,0)</f>
        <v>Cordillera</v>
      </c>
    </row>
    <row r="5682" spans="1:41" x14ac:dyDescent="0.35">
      <c r="A5682" t="s">
        <v>27179</v>
      </c>
      <c r="B5682" t="s">
        <v>27180</v>
      </c>
      <c r="C5682" t="s">
        <v>27181</v>
      </c>
      <c r="D5682" s="5">
        <v>45000</v>
      </c>
      <c r="E5682" s="5">
        <v>44988</v>
      </c>
      <c r="F5682" t="s">
        <v>763</v>
      </c>
      <c r="G5682" t="s">
        <v>27182</v>
      </c>
      <c r="H5682" t="s">
        <v>2882</v>
      </c>
      <c r="I5682" t="s">
        <v>26253</v>
      </c>
      <c r="J5682" t="s">
        <v>756</v>
      </c>
      <c r="K5682" t="s">
        <v>756</v>
      </c>
      <c r="L5682" t="s">
        <v>757</v>
      </c>
      <c r="M5682" t="s">
        <v>757</v>
      </c>
      <c r="N5682" t="s">
        <v>756</v>
      </c>
      <c r="O5682" t="s">
        <v>756</v>
      </c>
      <c r="P5682" t="s">
        <v>765</v>
      </c>
      <c r="Q5682" t="s">
        <v>759</v>
      </c>
      <c r="R5682" t="s">
        <v>759</v>
      </c>
      <c r="S5682" t="s">
        <v>756</v>
      </c>
      <c r="T5682" t="s">
        <v>756</v>
      </c>
      <c r="U5682" t="s">
        <v>757</v>
      </c>
      <c r="V5682" t="s">
        <v>756</v>
      </c>
      <c r="W5682" t="s">
        <v>768</v>
      </c>
      <c r="X5682" t="s">
        <v>27183</v>
      </c>
      <c r="Y5682" t="str">
        <f t="shared" si="1248"/>
        <v>marzo</v>
      </c>
      <c r="Z5682">
        <f>YEAR(BD_PONDERACIONES[[#This Row],[Fecha Ejecución del Ticket]])</f>
        <v>2023</v>
      </c>
      <c r="AA5682" t="str">
        <f t="shared" si="1249"/>
        <v>marzo</v>
      </c>
      <c r="AB5682">
        <f>YEAR(BD_PONDERACIONES[[#This Row],[Fecha de Inspección]])</f>
        <v>2023</v>
      </c>
      <c r="AC5682">
        <f t="shared" si="1250"/>
        <v>0.5</v>
      </c>
      <c r="AD5682">
        <f t="shared" si="1251"/>
        <v>0.5</v>
      </c>
      <c r="AE5682">
        <f t="shared" si="1252"/>
        <v>0.5</v>
      </c>
      <c r="AF5682">
        <f t="shared" si="1253"/>
        <v>0.5</v>
      </c>
      <c r="AG5682">
        <f t="shared" si="1254"/>
        <v>0.5</v>
      </c>
      <c r="AH5682">
        <f t="shared" si="1255"/>
        <v>0.5</v>
      </c>
      <c r="AI5682">
        <f t="shared" si="1256"/>
        <v>0.25</v>
      </c>
      <c r="AJ5682">
        <f t="shared" si="1257"/>
        <v>0.25</v>
      </c>
      <c r="AK5682">
        <f t="shared" si="1258"/>
        <v>0.5</v>
      </c>
      <c r="AL5682">
        <f t="shared" si="1259"/>
        <v>0.5</v>
      </c>
      <c r="AM5682">
        <f t="shared" si="1260"/>
        <v>0.17499999999999999</v>
      </c>
      <c r="AN5682" s="6">
        <f t="shared" si="1261"/>
        <v>0.93500000000000005</v>
      </c>
      <c r="AO5682" t="str">
        <f>VLOOKUP(BD_PONDERACIONES[[#This Row],[Comuna]],Tabla3[#All],2,0)</f>
        <v>Cordillera</v>
      </c>
    </row>
    <row r="5683" spans="1:41" x14ac:dyDescent="0.35">
      <c r="A5683" t="s">
        <v>27184</v>
      </c>
      <c r="B5683" t="s">
        <v>27185</v>
      </c>
      <c r="C5683" t="s">
        <v>27186</v>
      </c>
      <c r="D5683" s="5">
        <v>44999</v>
      </c>
      <c r="E5683" s="5">
        <v>44933</v>
      </c>
      <c r="F5683" t="s">
        <v>763</v>
      </c>
      <c r="G5683" t="s">
        <v>27187</v>
      </c>
      <c r="H5683" t="s">
        <v>755</v>
      </c>
      <c r="I5683" t="s">
        <v>759</v>
      </c>
      <c r="J5683" t="s">
        <v>756</v>
      </c>
      <c r="K5683" t="s">
        <v>756</v>
      </c>
      <c r="L5683" t="s">
        <v>757</v>
      </c>
      <c r="M5683" t="s">
        <v>757</v>
      </c>
      <c r="N5683" t="s">
        <v>756</v>
      </c>
      <c r="O5683" t="s">
        <v>756</v>
      </c>
      <c r="P5683" t="s">
        <v>758</v>
      </c>
      <c r="Q5683" t="s">
        <v>759</v>
      </c>
      <c r="R5683" t="s">
        <v>759</v>
      </c>
      <c r="S5683" t="s">
        <v>757</v>
      </c>
      <c r="T5683" t="s">
        <v>757</v>
      </c>
      <c r="U5683" t="s">
        <v>757</v>
      </c>
      <c r="V5683" t="s">
        <v>773</v>
      </c>
      <c r="W5683" t="s">
        <v>773</v>
      </c>
      <c r="X5683" t="s">
        <v>27188</v>
      </c>
      <c r="Y5683" t="str">
        <f t="shared" si="1248"/>
        <v>enero</v>
      </c>
      <c r="Z5683">
        <f>YEAR(BD_PONDERACIONES[[#This Row],[Fecha Ejecución del Ticket]])</f>
        <v>2023</v>
      </c>
      <c r="AA5683" t="str">
        <f t="shared" si="1249"/>
        <v>marzo</v>
      </c>
      <c r="AB5683">
        <f>YEAR(BD_PONDERACIONES[[#This Row],[Fecha de Inspección]])</f>
        <v>2023</v>
      </c>
      <c r="AC5683">
        <f t="shared" si="1250"/>
        <v>0.5</v>
      </c>
      <c r="AD5683">
        <f t="shared" si="1251"/>
        <v>0.5</v>
      </c>
      <c r="AE5683">
        <f t="shared" si="1252"/>
        <v>0.5</v>
      </c>
      <c r="AF5683">
        <f t="shared" si="1253"/>
        <v>0.5</v>
      </c>
      <c r="AG5683">
        <f t="shared" si="1254"/>
        <v>0.5</v>
      </c>
      <c r="AH5683">
        <f t="shared" si="1255"/>
        <v>0.5</v>
      </c>
      <c r="AI5683">
        <f t="shared" si="1256"/>
        <v>0.25</v>
      </c>
      <c r="AJ5683">
        <f t="shared" si="1257"/>
        <v>0.25</v>
      </c>
      <c r="AK5683">
        <f t="shared" si="1258"/>
        <v>0.5</v>
      </c>
      <c r="AL5683">
        <f t="shared" si="1259"/>
        <v>0</v>
      </c>
      <c r="AM5683">
        <f t="shared" si="1260"/>
        <v>0</v>
      </c>
      <c r="AN5683" s="6">
        <f t="shared" si="1261"/>
        <v>0.8</v>
      </c>
      <c r="AO5683" t="str">
        <f>VLOOKUP(BD_PONDERACIONES[[#This Row],[Comuna]],Tabla3[#All],2,0)</f>
        <v>Florida</v>
      </c>
    </row>
    <row r="5684" spans="1:41" x14ac:dyDescent="0.35">
      <c r="A5684" t="s">
        <v>27189</v>
      </c>
      <c r="B5684" t="s">
        <v>27190</v>
      </c>
      <c r="C5684" t="s">
        <v>27191</v>
      </c>
      <c r="D5684" s="5">
        <v>44999</v>
      </c>
      <c r="E5684" s="5">
        <v>44948</v>
      </c>
      <c r="F5684" t="s">
        <v>763</v>
      </c>
      <c r="G5684" t="s">
        <v>27192</v>
      </c>
      <c r="H5684" t="s">
        <v>755</v>
      </c>
      <c r="I5684" t="s">
        <v>759</v>
      </c>
      <c r="J5684" t="s">
        <v>756</v>
      </c>
      <c r="K5684" t="s">
        <v>756</v>
      </c>
      <c r="L5684" t="s">
        <v>756</v>
      </c>
      <c r="M5684" t="s">
        <v>756</v>
      </c>
      <c r="N5684" t="s">
        <v>756</v>
      </c>
      <c r="O5684" t="s">
        <v>756</v>
      </c>
      <c r="P5684" t="s">
        <v>758</v>
      </c>
      <c r="Q5684" t="s">
        <v>759</v>
      </c>
      <c r="R5684" t="s">
        <v>759</v>
      </c>
      <c r="S5684" t="s">
        <v>757</v>
      </c>
      <c r="T5684" t="s">
        <v>757</v>
      </c>
      <c r="U5684" t="s">
        <v>757</v>
      </c>
      <c r="V5684" t="s">
        <v>756</v>
      </c>
      <c r="W5684" t="s">
        <v>756</v>
      </c>
      <c r="X5684" t="s">
        <v>27193</v>
      </c>
      <c r="Y5684" t="str">
        <f t="shared" si="1248"/>
        <v>enero</v>
      </c>
      <c r="Z5684">
        <f>YEAR(BD_PONDERACIONES[[#This Row],[Fecha Ejecución del Ticket]])</f>
        <v>2023</v>
      </c>
      <c r="AA5684" t="str">
        <f t="shared" si="1249"/>
        <v>marzo</v>
      </c>
      <c r="AB5684">
        <f>YEAR(BD_PONDERACIONES[[#This Row],[Fecha de Inspección]])</f>
        <v>2023</v>
      </c>
      <c r="AC5684">
        <f t="shared" si="1250"/>
        <v>0.5</v>
      </c>
      <c r="AD5684">
        <f t="shared" si="1251"/>
        <v>0.5</v>
      </c>
      <c r="AE5684">
        <f t="shared" si="1252"/>
        <v>0.5</v>
      </c>
      <c r="AF5684">
        <f t="shared" si="1253"/>
        <v>0.5</v>
      </c>
      <c r="AG5684">
        <f t="shared" si="1254"/>
        <v>0.5</v>
      </c>
      <c r="AH5684">
        <f t="shared" si="1255"/>
        <v>0.5</v>
      </c>
      <c r="AI5684">
        <f t="shared" si="1256"/>
        <v>0.25</v>
      </c>
      <c r="AJ5684">
        <f t="shared" si="1257"/>
        <v>0.25</v>
      </c>
      <c r="AK5684">
        <f t="shared" si="1258"/>
        <v>0.5</v>
      </c>
      <c r="AL5684">
        <f t="shared" si="1259"/>
        <v>0.5</v>
      </c>
      <c r="AM5684">
        <f t="shared" si="1260"/>
        <v>0.5</v>
      </c>
      <c r="AN5684" s="6">
        <f t="shared" si="1261"/>
        <v>1</v>
      </c>
      <c r="AO5684" t="str">
        <f>VLOOKUP(BD_PONDERACIONES[[#This Row],[Comuna]],Tabla3[#All],2,0)</f>
        <v>Florida</v>
      </c>
    </row>
    <row r="5685" spans="1:41" x14ac:dyDescent="0.35">
      <c r="A5685" t="s">
        <v>27194</v>
      </c>
      <c r="B5685" t="s">
        <v>27195</v>
      </c>
      <c r="C5685" t="s">
        <v>27196</v>
      </c>
      <c r="D5685" s="5">
        <v>44999</v>
      </c>
      <c r="E5685" s="5">
        <v>44942</v>
      </c>
      <c r="F5685" t="s">
        <v>763</v>
      </c>
      <c r="G5685" t="s">
        <v>27197</v>
      </c>
      <c r="H5685" t="s">
        <v>755</v>
      </c>
      <c r="I5685" t="s">
        <v>759</v>
      </c>
      <c r="J5685" t="s">
        <v>756</v>
      </c>
      <c r="K5685" t="s">
        <v>756</v>
      </c>
      <c r="L5685" t="s">
        <v>757</v>
      </c>
      <c r="M5685" t="s">
        <v>757</v>
      </c>
      <c r="N5685" t="s">
        <v>756</v>
      </c>
      <c r="O5685" t="s">
        <v>756</v>
      </c>
      <c r="P5685" t="s">
        <v>758</v>
      </c>
      <c r="Q5685" t="s">
        <v>759</v>
      </c>
      <c r="R5685" t="s">
        <v>759</v>
      </c>
      <c r="S5685" t="s">
        <v>757</v>
      </c>
      <c r="T5685" t="s">
        <v>757</v>
      </c>
      <c r="U5685" t="s">
        <v>757</v>
      </c>
      <c r="V5685" t="s">
        <v>756</v>
      </c>
      <c r="W5685" t="s">
        <v>756</v>
      </c>
      <c r="X5685" t="s">
        <v>27198</v>
      </c>
      <c r="Y5685" t="str">
        <f t="shared" si="1248"/>
        <v>enero</v>
      </c>
      <c r="Z5685">
        <f>YEAR(BD_PONDERACIONES[[#This Row],[Fecha Ejecución del Ticket]])</f>
        <v>2023</v>
      </c>
      <c r="AA5685" t="str">
        <f t="shared" si="1249"/>
        <v>marzo</v>
      </c>
      <c r="AB5685">
        <f>YEAR(BD_PONDERACIONES[[#This Row],[Fecha de Inspección]])</f>
        <v>2023</v>
      </c>
      <c r="AC5685">
        <f t="shared" si="1250"/>
        <v>0.5</v>
      </c>
      <c r="AD5685">
        <f t="shared" si="1251"/>
        <v>0.5</v>
      </c>
      <c r="AE5685">
        <f t="shared" si="1252"/>
        <v>0.5</v>
      </c>
      <c r="AF5685">
        <f t="shared" si="1253"/>
        <v>0.5</v>
      </c>
      <c r="AG5685">
        <f t="shared" si="1254"/>
        <v>0.5</v>
      </c>
      <c r="AH5685">
        <f t="shared" si="1255"/>
        <v>0.5</v>
      </c>
      <c r="AI5685">
        <f t="shared" si="1256"/>
        <v>0.25</v>
      </c>
      <c r="AJ5685">
        <f t="shared" si="1257"/>
        <v>0.25</v>
      </c>
      <c r="AK5685">
        <f t="shared" si="1258"/>
        <v>0.5</v>
      </c>
      <c r="AL5685">
        <f t="shared" si="1259"/>
        <v>0.5</v>
      </c>
      <c r="AM5685">
        <f t="shared" si="1260"/>
        <v>0.5</v>
      </c>
      <c r="AN5685" s="6">
        <f t="shared" si="1261"/>
        <v>1</v>
      </c>
      <c r="AO5685" t="str">
        <f>VLOOKUP(BD_PONDERACIONES[[#This Row],[Comuna]],Tabla3[#All],2,0)</f>
        <v>Florida</v>
      </c>
    </row>
    <row r="5686" spans="1:41" x14ac:dyDescent="0.35">
      <c r="A5686" t="s">
        <v>27199</v>
      </c>
      <c r="B5686" t="s">
        <v>27200</v>
      </c>
      <c r="C5686" t="s">
        <v>27201</v>
      </c>
      <c r="D5686" s="5">
        <v>44999</v>
      </c>
      <c r="E5686" s="5">
        <v>44929</v>
      </c>
      <c r="F5686" t="s">
        <v>763</v>
      </c>
      <c r="G5686" t="s">
        <v>27202</v>
      </c>
      <c r="H5686" t="s">
        <v>755</v>
      </c>
      <c r="I5686" t="s">
        <v>759</v>
      </c>
      <c r="J5686" t="s">
        <v>756</v>
      </c>
      <c r="K5686" t="s">
        <v>756</v>
      </c>
      <c r="L5686" t="s">
        <v>757</v>
      </c>
      <c r="M5686" t="s">
        <v>757</v>
      </c>
      <c r="N5686" t="s">
        <v>756</v>
      </c>
      <c r="O5686" t="s">
        <v>756</v>
      </c>
      <c r="P5686" t="s">
        <v>758</v>
      </c>
      <c r="Q5686" t="s">
        <v>759</v>
      </c>
      <c r="R5686" t="s">
        <v>759</v>
      </c>
      <c r="S5686" t="s">
        <v>757</v>
      </c>
      <c r="T5686" t="s">
        <v>757</v>
      </c>
      <c r="U5686" t="s">
        <v>757</v>
      </c>
      <c r="V5686" t="s">
        <v>756</v>
      </c>
      <c r="W5686" t="s">
        <v>768</v>
      </c>
      <c r="X5686" t="s">
        <v>27203</v>
      </c>
      <c r="Y5686" t="str">
        <f t="shared" si="1248"/>
        <v>enero</v>
      </c>
      <c r="Z5686">
        <f>YEAR(BD_PONDERACIONES[[#This Row],[Fecha Ejecución del Ticket]])</f>
        <v>2023</v>
      </c>
      <c r="AA5686" t="str">
        <f t="shared" si="1249"/>
        <v>marzo</v>
      </c>
      <c r="AB5686">
        <f>YEAR(BD_PONDERACIONES[[#This Row],[Fecha de Inspección]])</f>
        <v>2023</v>
      </c>
      <c r="AC5686">
        <f t="shared" si="1250"/>
        <v>0.5</v>
      </c>
      <c r="AD5686">
        <f t="shared" si="1251"/>
        <v>0.5</v>
      </c>
      <c r="AE5686">
        <f t="shared" si="1252"/>
        <v>0.5</v>
      </c>
      <c r="AF5686">
        <f t="shared" si="1253"/>
        <v>0.5</v>
      </c>
      <c r="AG5686">
        <f t="shared" si="1254"/>
        <v>0.5</v>
      </c>
      <c r="AH5686">
        <f t="shared" si="1255"/>
        <v>0.5</v>
      </c>
      <c r="AI5686">
        <f t="shared" si="1256"/>
        <v>0.25</v>
      </c>
      <c r="AJ5686">
        <f t="shared" si="1257"/>
        <v>0.25</v>
      </c>
      <c r="AK5686">
        <f t="shared" si="1258"/>
        <v>0.5</v>
      </c>
      <c r="AL5686">
        <f t="shared" si="1259"/>
        <v>0.5</v>
      </c>
      <c r="AM5686">
        <f t="shared" si="1260"/>
        <v>0.17499999999999999</v>
      </c>
      <c r="AN5686" s="6">
        <f t="shared" si="1261"/>
        <v>0.93500000000000005</v>
      </c>
      <c r="AO5686" t="str">
        <f>VLOOKUP(BD_PONDERACIONES[[#This Row],[Comuna]],Tabla3[#All],2,0)</f>
        <v>Florida</v>
      </c>
    </row>
    <row r="5687" spans="1:41" x14ac:dyDescent="0.35">
      <c r="A5687" t="s">
        <v>27204</v>
      </c>
      <c r="B5687" t="s">
        <v>27205</v>
      </c>
      <c r="C5687" t="s">
        <v>27206</v>
      </c>
      <c r="D5687" s="5">
        <v>44999</v>
      </c>
      <c r="E5687" s="5">
        <v>44952</v>
      </c>
      <c r="F5687" t="s">
        <v>753</v>
      </c>
      <c r="G5687" t="s">
        <v>27207</v>
      </c>
      <c r="H5687" t="s">
        <v>1809</v>
      </c>
      <c r="I5687" t="s">
        <v>759</v>
      </c>
      <c r="J5687" t="s">
        <v>756</v>
      </c>
      <c r="K5687" t="s">
        <v>756</v>
      </c>
      <c r="L5687" t="s">
        <v>757</v>
      </c>
      <c r="M5687" t="s">
        <v>757</v>
      </c>
      <c r="N5687" t="s">
        <v>756</v>
      </c>
      <c r="O5687" t="s">
        <v>756</v>
      </c>
      <c r="P5687" t="s">
        <v>758</v>
      </c>
      <c r="Q5687" t="s">
        <v>759</v>
      </c>
      <c r="R5687" t="s">
        <v>759</v>
      </c>
      <c r="S5687" t="s">
        <v>757</v>
      </c>
      <c r="T5687" t="s">
        <v>757</v>
      </c>
      <c r="U5687" t="s">
        <v>757</v>
      </c>
      <c r="V5687" t="s">
        <v>756</v>
      </c>
      <c r="W5687" t="s">
        <v>756</v>
      </c>
      <c r="X5687" t="s">
        <v>8238</v>
      </c>
      <c r="Y5687" t="str">
        <f t="shared" si="1248"/>
        <v>enero</v>
      </c>
      <c r="Z5687">
        <f>YEAR(BD_PONDERACIONES[[#This Row],[Fecha Ejecución del Ticket]])</f>
        <v>2023</v>
      </c>
      <c r="AA5687" t="str">
        <f t="shared" si="1249"/>
        <v>marzo</v>
      </c>
      <c r="AB5687">
        <f>YEAR(BD_PONDERACIONES[[#This Row],[Fecha de Inspección]])</f>
        <v>2023</v>
      </c>
      <c r="AC5687">
        <f t="shared" si="1250"/>
        <v>0.5</v>
      </c>
      <c r="AD5687">
        <f t="shared" si="1251"/>
        <v>0.5</v>
      </c>
      <c r="AE5687">
        <f t="shared" si="1252"/>
        <v>0.5</v>
      </c>
      <c r="AF5687">
        <f t="shared" si="1253"/>
        <v>0.5</v>
      </c>
      <c r="AG5687">
        <f t="shared" si="1254"/>
        <v>0.5</v>
      </c>
      <c r="AH5687">
        <f t="shared" si="1255"/>
        <v>0.5</v>
      </c>
      <c r="AI5687">
        <f t="shared" si="1256"/>
        <v>0.25</v>
      </c>
      <c r="AJ5687">
        <f t="shared" si="1257"/>
        <v>0.25</v>
      </c>
      <c r="AK5687">
        <f t="shared" si="1258"/>
        <v>0.5</v>
      </c>
      <c r="AL5687">
        <f t="shared" si="1259"/>
        <v>0.5</v>
      </c>
      <c r="AM5687">
        <f t="shared" si="1260"/>
        <v>0.5</v>
      </c>
      <c r="AN5687" s="6">
        <f t="shared" si="1261"/>
        <v>1</v>
      </c>
      <c r="AO5687" t="str">
        <f>VLOOKUP(BD_PONDERACIONES[[#This Row],[Comuna]],Tabla3[#All],2,0)</f>
        <v>Florida</v>
      </c>
    </row>
    <row r="5688" spans="1:41" x14ac:dyDescent="0.35">
      <c r="A5688" t="s">
        <v>27208</v>
      </c>
      <c r="B5688" t="s">
        <v>27209</v>
      </c>
      <c r="C5688" t="s">
        <v>27210</v>
      </c>
      <c r="D5688" s="5">
        <v>44999</v>
      </c>
      <c r="E5688" s="5">
        <v>44952</v>
      </c>
      <c r="F5688" t="s">
        <v>753</v>
      </c>
      <c r="G5688" t="s">
        <v>27211</v>
      </c>
      <c r="H5688" t="s">
        <v>1809</v>
      </c>
      <c r="I5688" t="s">
        <v>759</v>
      </c>
      <c r="J5688" t="s">
        <v>756</v>
      </c>
      <c r="K5688" t="s">
        <v>756</v>
      </c>
      <c r="L5688" t="s">
        <v>756</v>
      </c>
      <c r="M5688" t="s">
        <v>756</v>
      </c>
      <c r="N5688" t="s">
        <v>756</v>
      </c>
      <c r="O5688" t="s">
        <v>756</v>
      </c>
      <c r="P5688" t="s">
        <v>765</v>
      </c>
      <c r="Q5688" t="s">
        <v>759</v>
      </c>
      <c r="R5688" t="s">
        <v>759</v>
      </c>
      <c r="S5688" t="s">
        <v>756</v>
      </c>
      <c r="T5688" t="s">
        <v>756</v>
      </c>
      <c r="U5688" t="s">
        <v>756</v>
      </c>
      <c r="V5688" t="s">
        <v>756</v>
      </c>
      <c r="W5688" t="s">
        <v>756</v>
      </c>
      <c r="X5688" t="s">
        <v>22721</v>
      </c>
      <c r="Y5688" t="str">
        <f t="shared" si="1248"/>
        <v>enero</v>
      </c>
      <c r="Z5688">
        <f>YEAR(BD_PONDERACIONES[[#This Row],[Fecha Ejecución del Ticket]])</f>
        <v>2023</v>
      </c>
      <c r="AA5688" t="str">
        <f t="shared" si="1249"/>
        <v>marzo</v>
      </c>
      <c r="AB5688">
        <f>YEAR(BD_PONDERACIONES[[#This Row],[Fecha de Inspección]])</f>
        <v>2023</v>
      </c>
      <c r="AC5688">
        <f t="shared" si="1250"/>
        <v>0.5</v>
      </c>
      <c r="AD5688">
        <f t="shared" si="1251"/>
        <v>0.5</v>
      </c>
      <c r="AE5688">
        <f t="shared" si="1252"/>
        <v>0.5</v>
      </c>
      <c r="AF5688">
        <f t="shared" si="1253"/>
        <v>0.5</v>
      </c>
      <c r="AG5688">
        <f t="shared" si="1254"/>
        <v>0.5</v>
      </c>
      <c r="AH5688">
        <f t="shared" si="1255"/>
        <v>0.5</v>
      </c>
      <c r="AI5688">
        <f t="shared" si="1256"/>
        <v>0.25</v>
      </c>
      <c r="AJ5688">
        <f t="shared" si="1257"/>
        <v>0.25</v>
      </c>
      <c r="AK5688">
        <f t="shared" si="1258"/>
        <v>0.5</v>
      </c>
      <c r="AL5688">
        <f t="shared" si="1259"/>
        <v>0.5</v>
      </c>
      <c r="AM5688">
        <f t="shared" si="1260"/>
        <v>0.5</v>
      </c>
      <c r="AN5688" s="6">
        <f t="shared" si="1261"/>
        <v>1</v>
      </c>
      <c r="AO5688" t="str">
        <f>VLOOKUP(BD_PONDERACIONES[[#This Row],[Comuna]],Tabla3[#All],2,0)</f>
        <v>Florida</v>
      </c>
    </row>
    <row r="5689" spans="1:41" x14ac:dyDescent="0.35">
      <c r="A5689" t="s">
        <v>27212</v>
      </c>
      <c r="B5689" t="s">
        <v>27213</v>
      </c>
      <c r="C5689" t="s">
        <v>27214</v>
      </c>
      <c r="D5689" s="5">
        <v>44999</v>
      </c>
      <c r="E5689" s="5">
        <v>44938</v>
      </c>
      <c r="F5689" t="s">
        <v>753</v>
      </c>
      <c r="G5689" t="s">
        <v>27215</v>
      </c>
      <c r="H5689" t="s">
        <v>1809</v>
      </c>
      <c r="I5689" t="s">
        <v>759</v>
      </c>
      <c r="J5689" t="s">
        <v>756</v>
      </c>
      <c r="K5689" t="s">
        <v>756</v>
      </c>
      <c r="L5689" t="s">
        <v>757</v>
      </c>
      <c r="M5689" t="s">
        <v>757</v>
      </c>
      <c r="N5689" t="s">
        <v>757</v>
      </c>
      <c r="O5689" t="s">
        <v>757</v>
      </c>
      <c r="P5689" t="s">
        <v>758</v>
      </c>
      <c r="Q5689" t="s">
        <v>759</v>
      </c>
      <c r="R5689" t="s">
        <v>759</v>
      </c>
      <c r="S5689" t="s">
        <v>757</v>
      </c>
      <c r="T5689" t="s">
        <v>757</v>
      </c>
      <c r="U5689" t="s">
        <v>757</v>
      </c>
      <c r="V5689" t="s">
        <v>768</v>
      </c>
      <c r="W5689" t="s">
        <v>756</v>
      </c>
      <c r="X5689" t="s">
        <v>8238</v>
      </c>
      <c r="Y5689" t="str">
        <f t="shared" si="1248"/>
        <v>enero</v>
      </c>
      <c r="Z5689">
        <f>YEAR(BD_PONDERACIONES[[#This Row],[Fecha Ejecución del Ticket]])</f>
        <v>2023</v>
      </c>
      <c r="AA5689" t="str">
        <f t="shared" si="1249"/>
        <v>marzo</v>
      </c>
      <c r="AB5689">
        <f>YEAR(BD_PONDERACIONES[[#This Row],[Fecha de Inspección]])</f>
        <v>2023</v>
      </c>
      <c r="AC5689">
        <f t="shared" si="1250"/>
        <v>0.5</v>
      </c>
      <c r="AD5689">
        <f t="shared" si="1251"/>
        <v>0.5</v>
      </c>
      <c r="AE5689">
        <f t="shared" si="1252"/>
        <v>0.5</v>
      </c>
      <c r="AF5689">
        <f t="shared" si="1253"/>
        <v>0.5</v>
      </c>
      <c r="AG5689">
        <f t="shared" si="1254"/>
        <v>0.5</v>
      </c>
      <c r="AH5689">
        <f t="shared" si="1255"/>
        <v>0.5</v>
      </c>
      <c r="AI5689">
        <f t="shared" si="1256"/>
        <v>0.25</v>
      </c>
      <c r="AJ5689">
        <f t="shared" si="1257"/>
        <v>0.25</v>
      </c>
      <c r="AK5689">
        <f t="shared" si="1258"/>
        <v>0.5</v>
      </c>
      <c r="AL5689">
        <f t="shared" si="1259"/>
        <v>0.17499999999999999</v>
      </c>
      <c r="AM5689">
        <f t="shared" si="1260"/>
        <v>0.5</v>
      </c>
      <c r="AN5689" s="6">
        <f t="shared" si="1261"/>
        <v>0.93500000000000005</v>
      </c>
      <c r="AO5689" t="str">
        <f>VLOOKUP(BD_PONDERACIONES[[#This Row],[Comuna]],Tabla3[#All],2,0)</f>
        <v>Florida</v>
      </c>
    </row>
    <row r="5690" spans="1:41" x14ac:dyDescent="0.35">
      <c r="A5690" t="s">
        <v>27216</v>
      </c>
      <c r="B5690" t="s">
        <v>27217</v>
      </c>
      <c r="C5690" t="s">
        <v>27218</v>
      </c>
      <c r="D5690" s="5">
        <v>44999</v>
      </c>
      <c r="E5690" s="5">
        <v>44943</v>
      </c>
      <c r="F5690" t="s">
        <v>753</v>
      </c>
      <c r="G5690" t="s">
        <v>27219</v>
      </c>
      <c r="H5690" t="s">
        <v>1809</v>
      </c>
      <c r="I5690" t="s">
        <v>759</v>
      </c>
      <c r="J5690" t="s">
        <v>756</v>
      </c>
      <c r="K5690" t="s">
        <v>756</v>
      </c>
      <c r="L5690" t="s">
        <v>757</v>
      </c>
      <c r="M5690" t="s">
        <v>757</v>
      </c>
      <c r="N5690" t="s">
        <v>756</v>
      </c>
      <c r="O5690" t="s">
        <v>756</v>
      </c>
      <c r="P5690" t="s">
        <v>758</v>
      </c>
      <c r="Q5690" t="s">
        <v>759</v>
      </c>
      <c r="R5690" t="s">
        <v>759</v>
      </c>
      <c r="S5690" t="s">
        <v>757</v>
      </c>
      <c r="T5690" t="s">
        <v>757</v>
      </c>
      <c r="U5690" t="s">
        <v>757</v>
      </c>
      <c r="V5690" t="s">
        <v>904</v>
      </c>
      <c r="W5690" t="s">
        <v>756</v>
      </c>
      <c r="X5690" t="s">
        <v>22119</v>
      </c>
      <c r="Y5690" t="str">
        <f t="shared" si="1248"/>
        <v>enero</v>
      </c>
      <c r="Z5690">
        <f>YEAR(BD_PONDERACIONES[[#This Row],[Fecha Ejecución del Ticket]])</f>
        <v>2023</v>
      </c>
      <c r="AA5690" t="str">
        <f t="shared" si="1249"/>
        <v>marzo</v>
      </c>
      <c r="AB5690">
        <f>YEAR(BD_PONDERACIONES[[#This Row],[Fecha de Inspección]])</f>
        <v>2023</v>
      </c>
      <c r="AC5690">
        <f t="shared" si="1250"/>
        <v>0.5</v>
      </c>
      <c r="AD5690">
        <f t="shared" si="1251"/>
        <v>0.5</v>
      </c>
      <c r="AE5690">
        <f t="shared" si="1252"/>
        <v>0.5</v>
      </c>
      <c r="AF5690">
        <f t="shared" si="1253"/>
        <v>0.5</v>
      </c>
      <c r="AG5690">
        <f t="shared" si="1254"/>
        <v>0.5</v>
      </c>
      <c r="AH5690">
        <f t="shared" si="1255"/>
        <v>0.5</v>
      </c>
      <c r="AI5690">
        <f t="shared" si="1256"/>
        <v>0.25</v>
      </c>
      <c r="AJ5690">
        <f t="shared" si="1257"/>
        <v>0.25</v>
      </c>
      <c r="AK5690">
        <f t="shared" si="1258"/>
        <v>0.5</v>
      </c>
      <c r="AL5690">
        <f t="shared" si="1259"/>
        <v>0.32500000000000001</v>
      </c>
      <c r="AM5690">
        <f t="shared" si="1260"/>
        <v>0.5</v>
      </c>
      <c r="AN5690" s="6">
        <f t="shared" si="1261"/>
        <v>0.96500000000000008</v>
      </c>
      <c r="AO5690" t="str">
        <f>VLOOKUP(BD_PONDERACIONES[[#This Row],[Comuna]],Tabla3[#All],2,0)</f>
        <v>Florida</v>
      </c>
    </row>
    <row r="5691" spans="1:41" x14ac:dyDescent="0.35">
      <c r="A5691" t="s">
        <v>27220</v>
      </c>
      <c r="B5691" t="s">
        <v>27221</v>
      </c>
      <c r="C5691" t="s">
        <v>27222</v>
      </c>
      <c r="D5691" s="5">
        <v>44999</v>
      </c>
      <c r="E5691" s="5">
        <v>44932</v>
      </c>
      <c r="F5691" t="s">
        <v>763</v>
      </c>
      <c r="G5691" t="s">
        <v>27223</v>
      </c>
      <c r="H5691" t="s">
        <v>755</v>
      </c>
      <c r="I5691" t="s">
        <v>759</v>
      </c>
      <c r="J5691" t="s">
        <v>756</v>
      </c>
      <c r="K5691" t="s">
        <v>756</v>
      </c>
      <c r="L5691" t="s">
        <v>757</v>
      </c>
      <c r="M5691" t="s">
        <v>757</v>
      </c>
      <c r="N5691" t="s">
        <v>756</v>
      </c>
      <c r="O5691" t="s">
        <v>756</v>
      </c>
      <c r="P5691" t="s">
        <v>758</v>
      </c>
      <c r="Q5691" t="s">
        <v>759</v>
      </c>
      <c r="R5691" t="s">
        <v>759</v>
      </c>
      <c r="S5691" t="s">
        <v>757</v>
      </c>
      <c r="T5691" t="s">
        <v>757</v>
      </c>
      <c r="U5691" t="s">
        <v>757</v>
      </c>
      <c r="V5691" t="s">
        <v>773</v>
      </c>
      <c r="W5691" t="s">
        <v>773</v>
      </c>
      <c r="X5691" t="s">
        <v>24424</v>
      </c>
      <c r="Y5691" t="str">
        <f t="shared" si="1248"/>
        <v>enero</v>
      </c>
      <c r="Z5691">
        <f>YEAR(BD_PONDERACIONES[[#This Row],[Fecha Ejecución del Ticket]])</f>
        <v>2023</v>
      </c>
      <c r="AA5691" t="str">
        <f t="shared" si="1249"/>
        <v>marzo</v>
      </c>
      <c r="AB5691">
        <f>YEAR(BD_PONDERACIONES[[#This Row],[Fecha de Inspección]])</f>
        <v>2023</v>
      </c>
      <c r="AC5691">
        <f t="shared" si="1250"/>
        <v>0.5</v>
      </c>
      <c r="AD5691">
        <f t="shared" si="1251"/>
        <v>0.5</v>
      </c>
      <c r="AE5691">
        <f t="shared" si="1252"/>
        <v>0.5</v>
      </c>
      <c r="AF5691">
        <f t="shared" si="1253"/>
        <v>0.5</v>
      </c>
      <c r="AG5691">
        <f t="shared" si="1254"/>
        <v>0.5</v>
      </c>
      <c r="AH5691">
        <f t="shared" si="1255"/>
        <v>0.5</v>
      </c>
      <c r="AI5691">
        <f t="shared" si="1256"/>
        <v>0.25</v>
      </c>
      <c r="AJ5691">
        <f t="shared" si="1257"/>
        <v>0.25</v>
      </c>
      <c r="AK5691">
        <f t="shared" si="1258"/>
        <v>0.5</v>
      </c>
      <c r="AL5691">
        <f t="shared" si="1259"/>
        <v>0</v>
      </c>
      <c r="AM5691">
        <f t="shared" si="1260"/>
        <v>0</v>
      </c>
      <c r="AN5691" s="6">
        <f t="shared" si="1261"/>
        <v>0.8</v>
      </c>
      <c r="AO5691" t="str">
        <f>VLOOKUP(BD_PONDERACIONES[[#This Row],[Comuna]],Tabla3[#All],2,0)</f>
        <v>Florida</v>
      </c>
    </row>
    <row r="5692" spans="1:41" x14ac:dyDescent="0.35">
      <c r="A5692" t="s">
        <v>27224</v>
      </c>
      <c r="B5692" t="s">
        <v>27225</v>
      </c>
      <c r="C5692" t="s">
        <v>27226</v>
      </c>
      <c r="D5692" s="5">
        <v>44999</v>
      </c>
      <c r="E5692" s="5">
        <v>44939</v>
      </c>
      <c r="F5692" t="s">
        <v>753</v>
      </c>
      <c r="G5692" t="s">
        <v>27227</v>
      </c>
      <c r="H5692" t="s">
        <v>1809</v>
      </c>
      <c r="I5692" t="s">
        <v>759</v>
      </c>
      <c r="J5692" t="s">
        <v>756</v>
      </c>
      <c r="K5692" t="s">
        <v>756</v>
      </c>
      <c r="L5692" t="s">
        <v>757</v>
      </c>
      <c r="M5692" t="s">
        <v>757</v>
      </c>
      <c r="N5692" t="s">
        <v>756</v>
      </c>
      <c r="O5692" t="s">
        <v>756</v>
      </c>
      <c r="P5692" t="s">
        <v>765</v>
      </c>
      <c r="Q5692" t="s">
        <v>759</v>
      </c>
      <c r="R5692" t="s">
        <v>759</v>
      </c>
      <c r="S5692" t="s">
        <v>756</v>
      </c>
      <c r="T5692" t="s">
        <v>756</v>
      </c>
      <c r="U5692" t="s">
        <v>756</v>
      </c>
      <c r="V5692" t="s">
        <v>756</v>
      </c>
      <c r="W5692" t="s">
        <v>756</v>
      </c>
      <c r="X5692" t="s">
        <v>27228</v>
      </c>
      <c r="Y5692" t="str">
        <f t="shared" si="1248"/>
        <v>enero</v>
      </c>
      <c r="Z5692">
        <f>YEAR(BD_PONDERACIONES[[#This Row],[Fecha Ejecución del Ticket]])</f>
        <v>2023</v>
      </c>
      <c r="AA5692" t="str">
        <f t="shared" si="1249"/>
        <v>marzo</v>
      </c>
      <c r="AB5692">
        <f>YEAR(BD_PONDERACIONES[[#This Row],[Fecha de Inspección]])</f>
        <v>2023</v>
      </c>
      <c r="AC5692">
        <f t="shared" si="1250"/>
        <v>0.5</v>
      </c>
      <c r="AD5692">
        <f t="shared" si="1251"/>
        <v>0.5</v>
      </c>
      <c r="AE5692">
        <f t="shared" si="1252"/>
        <v>0.5</v>
      </c>
      <c r="AF5692">
        <f t="shared" si="1253"/>
        <v>0.5</v>
      </c>
      <c r="AG5692">
        <f t="shared" si="1254"/>
        <v>0.5</v>
      </c>
      <c r="AH5692">
        <f t="shared" si="1255"/>
        <v>0.5</v>
      </c>
      <c r="AI5692">
        <f t="shared" si="1256"/>
        <v>0.25</v>
      </c>
      <c r="AJ5692">
        <f t="shared" si="1257"/>
        <v>0.25</v>
      </c>
      <c r="AK5692">
        <f t="shared" si="1258"/>
        <v>0.5</v>
      </c>
      <c r="AL5692">
        <f t="shared" si="1259"/>
        <v>0.5</v>
      </c>
      <c r="AM5692">
        <f t="shared" si="1260"/>
        <v>0.5</v>
      </c>
      <c r="AN5692" s="6">
        <f t="shared" si="1261"/>
        <v>1</v>
      </c>
      <c r="AO5692" t="str">
        <f>VLOOKUP(BD_PONDERACIONES[[#This Row],[Comuna]],Tabla3[#All],2,0)</f>
        <v>Florida</v>
      </c>
    </row>
    <row r="5693" spans="1:41" x14ac:dyDescent="0.35">
      <c r="A5693" t="s">
        <v>27229</v>
      </c>
      <c r="B5693" t="s">
        <v>27230</v>
      </c>
      <c r="C5693" t="s">
        <v>27231</v>
      </c>
      <c r="D5693" s="5">
        <v>44999</v>
      </c>
      <c r="E5693" s="5">
        <v>44940</v>
      </c>
      <c r="F5693" t="s">
        <v>753</v>
      </c>
      <c r="G5693" t="s">
        <v>27232</v>
      </c>
      <c r="H5693" t="s">
        <v>1809</v>
      </c>
      <c r="I5693" t="s">
        <v>759</v>
      </c>
      <c r="J5693" t="s">
        <v>756</v>
      </c>
      <c r="K5693" t="s">
        <v>756</v>
      </c>
      <c r="L5693" t="s">
        <v>757</v>
      </c>
      <c r="M5693" t="s">
        <v>757</v>
      </c>
      <c r="N5693" t="s">
        <v>904</v>
      </c>
      <c r="O5693" t="s">
        <v>904</v>
      </c>
      <c r="P5693" t="s">
        <v>765</v>
      </c>
      <c r="Q5693" t="s">
        <v>759</v>
      </c>
      <c r="R5693" t="s">
        <v>759</v>
      </c>
      <c r="S5693" t="s">
        <v>756</v>
      </c>
      <c r="T5693" t="s">
        <v>756</v>
      </c>
      <c r="U5693" t="s">
        <v>756</v>
      </c>
      <c r="V5693" t="s">
        <v>756</v>
      </c>
      <c r="W5693" t="s">
        <v>756</v>
      </c>
      <c r="X5693" t="s">
        <v>27233</v>
      </c>
      <c r="Y5693" t="str">
        <f t="shared" si="1248"/>
        <v>enero</v>
      </c>
      <c r="Z5693">
        <f>YEAR(BD_PONDERACIONES[[#This Row],[Fecha Ejecución del Ticket]])</f>
        <v>2023</v>
      </c>
      <c r="AA5693" t="str">
        <f t="shared" si="1249"/>
        <v>marzo</v>
      </c>
      <c r="AB5693">
        <f>YEAR(BD_PONDERACIONES[[#This Row],[Fecha de Inspección]])</f>
        <v>2023</v>
      </c>
      <c r="AC5693">
        <f t="shared" si="1250"/>
        <v>0.5</v>
      </c>
      <c r="AD5693">
        <f t="shared" si="1251"/>
        <v>0.5</v>
      </c>
      <c r="AE5693">
        <f t="shared" si="1252"/>
        <v>0.5</v>
      </c>
      <c r="AF5693">
        <f t="shared" si="1253"/>
        <v>0.5</v>
      </c>
      <c r="AG5693">
        <f t="shared" si="1254"/>
        <v>0.32500000000000001</v>
      </c>
      <c r="AH5693">
        <f t="shared" si="1255"/>
        <v>0.32500000000000001</v>
      </c>
      <c r="AI5693">
        <f t="shared" si="1256"/>
        <v>0.25</v>
      </c>
      <c r="AJ5693">
        <f t="shared" si="1257"/>
        <v>0.25</v>
      </c>
      <c r="AK5693">
        <f t="shared" si="1258"/>
        <v>0.5</v>
      </c>
      <c r="AL5693">
        <f t="shared" si="1259"/>
        <v>0.5</v>
      </c>
      <c r="AM5693">
        <f t="shared" si="1260"/>
        <v>0.5</v>
      </c>
      <c r="AN5693" s="6">
        <f t="shared" si="1261"/>
        <v>0.94750000000000001</v>
      </c>
      <c r="AO5693" t="str">
        <f>VLOOKUP(BD_PONDERACIONES[[#This Row],[Comuna]],Tabla3[#All],2,0)</f>
        <v>Florida</v>
      </c>
    </row>
    <row r="5694" spans="1:41" x14ac:dyDescent="0.35">
      <c r="A5694" t="s">
        <v>27234</v>
      </c>
      <c r="B5694" t="s">
        <v>27235</v>
      </c>
      <c r="C5694" t="s">
        <v>27236</v>
      </c>
      <c r="D5694" s="5">
        <v>44999</v>
      </c>
      <c r="E5694" s="5">
        <v>44944</v>
      </c>
      <c r="F5694" t="s">
        <v>753</v>
      </c>
      <c r="G5694" t="s">
        <v>27237</v>
      </c>
      <c r="H5694" t="s">
        <v>1809</v>
      </c>
      <c r="I5694" t="s">
        <v>759</v>
      </c>
      <c r="J5694" t="s">
        <v>756</v>
      </c>
      <c r="K5694" t="s">
        <v>756</v>
      </c>
      <c r="L5694" t="s">
        <v>757</v>
      </c>
      <c r="M5694" t="s">
        <v>757</v>
      </c>
      <c r="N5694" t="s">
        <v>756</v>
      </c>
      <c r="O5694" t="s">
        <v>756</v>
      </c>
      <c r="P5694" t="s">
        <v>758</v>
      </c>
      <c r="Q5694" t="s">
        <v>759</v>
      </c>
      <c r="R5694" t="s">
        <v>759</v>
      </c>
      <c r="S5694" t="s">
        <v>757</v>
      </c>
      <c r="T5694" t="s">
        <v>757</v>
      </c>
      <c r="U5694" t="s">
        <v>757</v>
      </c>
      <c r="V5694" t="s">
        <v>756</v>
      </c>
      <c r="W5694" t="s">
        <v>756</v>
      </c>
      <c r="X5694" t="s">
        <v>20420</v>
      </c>
      <c r="Y5694" t="str">
        <f t="shared" si="1248"/>
        <v>enero</v>
      </c>
      <c r="Z5694">
        <f>YEAR(BD_PONDERACIONES[[#This Row],[Fecha Ejecución del Ticket]])</f>
        <v>2023</v>
      </c>
      <c r="AA5694" t="str">
        <f t="shared" si="1249"/>
        <v>marzo</v>
      </c>
      <c r="AB5694">
        <f>YEAR(BD_PONDERACIONES[[#This Row],[Fecha de Inspección]])</f>
        <v>2023</v>
      </c>
      <c r="AC5694">
        <f t="shared" si="1250"/>
        <v>0.5</v>
      </c>
      <c r="AD5694">
        <f t="shared" si="1251"/>
        <v>0.5</v>
      </c>
      <c r="AE5694">
        <f t="shared" si="1252"/>
        <v>0.5</v>
      </c>
      <c r="AF5694">
        <f t="shared" si="1253"/>
        <v>0.5</v>
      </c>
      <c r="AG5694">
        <f t="shared" si="1254"/>
        <v>0.5</v>
      </c>
      <c r="AH5694">
        <f t="shared" si="1255"/>
        <v>0.5</v>
      </c>
      <c r="AI5694">
        <f t="shared" si="1256"/>
        <v>0.25</v>
      </c>
      <c r="AJ5694">
        <f t="shared" si="1257"/>
        <v>0.25</v>
      </c>
      <c r="AK5694">
        <f t="shared" si="1258"/>
        <v>0.5</v>
      </c>
      <c r="AL5694">
        <f t="shared" si="1259"/>
        <v>0.5</v>
      </c>
      <c r="AM5694">
        <f t="shared" si="1260"/>
        <v>0.5</v>
      </c>
      <c r="AN5694" s="6">
        <f t="shared" si="1261"/>
        <v>1</v>
      </c>
      <c r="AO5694" t="str">
        <f>VLOOKUP(BD_PONDERACIONES[[#This Row],[Comuna]],Tabla3[#All],2,0)</f>
        <v>Florida</v>
      </c>
    </row>
    <row r="5695" spans="1:41" x14ac:dyDescent="0.35">
      <c r="A5695" t="s">
        <v>27238</v>
      </c>
      <c r="B5695" t="s">
        <v>27239</v>
      </c>
      <c r="C5695" t="s">
        <v>27240</v>
      </c>
      <c r="D5695" s="5">
        <v>44999</v>
      </c>
      <c r="E5695" s="5">
        <v>44950</v>
      </c>
      <c r="F5695" t="s">
        <v>753</v>
      </c>
      <c r="G5695" t="s">
        <v>27241</v>
      </c>
      <c r="H5695" t="s">
        <v>1809</v>
      </c>
      <c r="I5695" t="s">
        <v>759</v>
      </c>
      <c r="J5695" t="s">
        <v>756</v>
      </c>
      <c r="K5695" t="s">
        <v>756</v>
      </c>
      <c r="L5695" t="s">
        <v>757</v>
      </c>
      <c r="M5695" t="s">
        <v>757</v>
      </c>
      <c r="N5695" t="s">
        <v>757</v>
      </c>
      <c r="O5695" t="s">
        <v>757</v>
      </c>
      <c r="P5695" t="s">
        <v>758</v>
      </c>
      <c r="Q5695" t="s">
        <v>759</v>
      </c>
      <c r="R5695" t="s">
        <v>759</v>
      </c>
      <c r="S5695" t="s">
        <v>757</v>
      </c>
      <c r="T5695" t="s">
        <v>757</v>
      </c>
      <c r="U5695" t="s">
        <v>757</v>
      </c>
      <c r="V5695" t="s">
        <v>768</v>
      </c>
      <c r="W5695" t="s">
        <v>768</v>
      </c>
      <c r="X5695" t="s">
        <v>22119</v>
      </c>
      <c r="Y5695" t="str">
        <f t="shared" si="1248"/>
        <v>enero</v>
      </c>
      <c r="Z5695">
        <f>YEAR(BD_PONDERACIONES[[#This Row],[Fecha Ejecución del Ticket]])</f>
        <v>2023</v>
      </c>
      <c r="AA5695" t="str">
        <f t="shared" si="1249"/>
        <v>marzo</v>
      </c>
      <c r="AB5695">
        <f>YEAR(BD_PONDERACIONES[[#This Row],[Fecha de Inspección]])</f>
        <v>2023</v>
      </c>
      <c r="AC5695">
        <f t="shared" si="1250"/>
        <v>0.5</v>
      </c>
      <c r="AD5695">
        <f t="shared" si="1251"/>
        <v>0.5</v>
      </c>
      <c r="AE5695">
        <f t="shared" si="1252"/>
        <v>0.5</v>
      </c>
      <c r="AF5695">
        <f t="shared" si="1253"/>
        <v>0.5</v>
      </c>
      <c r="AG5695">
        <f t="shared" si="1254"/>
        <v>0.5</v>
      </c>
      <c r="AH5695">
        <f t="shared" si="1255"/>
        <v>0.5</v>
      </c>
      <c r="AI5695">
        <f t="shared" si="1256"/>
        <v>0.25</v>
      </c>
      <c r="AJ5695">
        <f t="shared" si="1257"/>
        <v>0.25</v>
      </c>
      <c r="AK5695">
        <f t="shared" si="1258"/>
        <v>0.5</v>
      </c>
      <c r="AL5695">
        <f t="shared" si="1259"/>
        <v>0.17499999999999999</v>
      </c>
      <c r="AM5695">
        <f t="shared" si="1260"/>
        <v>0.17499999999999999</v>
      </c>
      <c r="AN5695" s="6">
        <f t="shared" si="1261"/>
        <v>0.87</v>
      </c>
      <c r="AO5695" t="str">
        <f>VLOOKUP(BD_PONDERACIONES[[#This Row],[Comuna]],Tabla3[#All],2,0)</f>
        <v>Florida</v>
      </c>
    </row>
    <row r="5696" spans="1:41" x14ac:dyDescent="0.35">
      <c r="A5696" t="s">
        <v>27242</v>
      </c>
      <c r="B5696" t="s">
        <v>27243</v>
      </c>
      <c r="C5696" t="s">
        <v>27244</v>
      </c>
      <c r="D5696" s="5">
        <v>44999</v>
      </c>
      <c r="E5696" s="5">
        <v>44946</v>
      </c>
      <c r="F5696" t="s">
        <v>753</v>
      </c>
      <c r="G5696" t="s">
        <v>27245</v>
      </c>
      <c r="H5696" t="s">
        <v>1809</v>
      </c>
      <c r="I5696" t="s">
        <v>759</v>
      </c>
      <c r="J5696" t="s">
        <v>756</v>
      </c>
      <c r="K5696" t="s">
        <v>756</v>
      </c>
      <c r="L5696" t="s">
        <v>773</v>
      </c>
      <c r="M5696" t="s">
        <v>773</v>
      </c>
      <c r="N5696" t="s">
        <v>756</v>
      </c>
      <c r="O5696" t="s">
        <v>756</v>
      </c>
      <c r="P5696" t="s">
        <v>758</v>
      </c>
      <c r="Q5696" t="s">
        <v>759</v>
      </c>
      <c r="R5696" t="s">
        <v>759</v>
      </c>
      <c r="S5696" t="s">
        <v>757</v>
      </c>
      <c r="T5696" t="s">
        <v>757</v>
      </c>
      <c r="U5696" t="s">
        <v>757</v>
      </c>
      <c r="V5696" t="s">
        <v>756</v>
      </c>
      <c r="W5696" t="s">
        <v>756</v>
      </c>
      <c r="X5696" t="s">
        <v>27246</v>
      </c>
      <c r="Y5696" t="str">
        <f t="shared" si="1248"/>
        <v>enero</v>
      </c>
      <c r="Z5696">
        <f>YEAR(BD_PONDERACIONES[[#This Row],[Fecha Ejecución del Ticket]])</f>
        <v>2023</v>
      </c>
      <c r="AA5696" t="str">
        <f t="shared" si="1249"/>
        <v>marzo</v>
      </c>
      <c r="AB5696">
        <f>YEAR(BD_PONDERACIONES[[#This Row],[Fecha de Inspección]])</f>
        <v>2023</v>
      </c>
      <c r="AC5696">
        <f t="shared" si="1250"/>
        <v>0.5</v>
      </c>
      <c r="AD5696">
        <f t="shared" si="1251"/>
        <v>0.5</v>
      </c>
      <c r="AE5696">
        <f t="shared" si="1252"/>
        <v>0</v>
      </c>
      <c r="AF5696">
        <f t="shared" si="1253"/>
        <v>0</v>
      </c>
      <c r="AG5696">
        <f t="shared" si="1254"/>
        <v>0.5</v>
      </c>
      <c r="AH5696">
        <f t="shared" si="1255"/>
        <v>0.5</v>
      </c>
      <c r="AI5696">
        <f t="shared" si="1256"/>
        <v>0.25</v>
      </c>
      <c r="AJ5696">
        <f t="shared" si="1257"/>
        <v>0.25</v>
      </c>
      <c r="AK5696">
        <f t="shared" si="1258"/>
        <v>0.5</v>
      </c>
      <c r="AL5696">
        <f t="shared" si="1259"/>
        <v>0.5</v>
      </c>
      <c r="AM5696">
        <f t="shared" si="1260"/>
        <v>0.5</v>
      </c>
      <c r="AN5696" s="6">
        <f t="shared" si="1261"/>
        <v>0.7</v>
      </c>
      <c r="AO5696" t="str">
        <f>VLOOKUP(BD_PONDERACIONES[[#This Row],[Comuna]],Tabla3[#All],2,0)</f>
        <v>Florida</v>
      </c>
    </row>
    <row r="5697" spans="1:41" x14ac:dyDescent="0.35">
      <c r="A5697" t="s">
        <v>27247</v>
      </c>
      <c r="B5697" t="s">
        <v>27248</v>
      </c>
      <c r="C5697" t="s">
        <v>27249</v>
      </c>
      <c r="D5697" s="5">
        <v>44999</v>
      </c>
      <c r="E5697" s="5">
        <v>44931</v>
      </c>
      <c r="F5697" t="s">
        <v>753</v>
      </c>
      <c r="G5697" t="s">
        <v>27250</v>
      </c>
      <c r="H5697" t="s">
        <v>1809</v>
      </c>
      <c r="I5697" t="s">
        <v>759</v>
      </c>
      <c r="J5697" t="s">
        <v>756</v>
      </c>
      <c r="K5697" t="s">
        <v>756</v>
      </c>
      <c r="L5697" t="s">
        <v>757</v>
      </c>
      <c r="M5697" t="s">
        <v>757</v>
      </c>
      <c r="N5697" t="s">
        <v>756</v>
      </c>
      <c r="O5697" t="s">
        <v>756</v>
      </c>
      <c r="P5697" t="s">
        <v>758</v>
      </c>
      <c r="Q5697" t="s">
        <v>759</v>
      </c>
      <c r="R5697" t="s">
        <v>759</v>
      </c>
      <c r="S5697" t="s">
        <v>757</v>
      </c>
      <c r="T5697" t="s">
        <v>757</v>
      </c>
      <c r="U5697" t="s">
        <v>757</v>
      </c>
      <c r="V5697" t="s">
        <v>904</v>
      </c>
      <c r="W5697" t="s">
        <v>756</v>
      </c>
      <c r="X5697" t="s">
        <v>20420</v>
      </c>
      <c r="Y5697" t="str">
        <f t="shared" si="1248"/>
        <v>enero</v>
      </c>
      <c r="Z5697">
        <f>YEAR(BD_PONDERACIONES[[#This Row],[Fecha Ejecución del Ticket]])</f>
        <v>2023</v>
      </c>
      <c r="AA5697" t="str">
        <f t="shared" si="1249"/>
        <v>marzo</v>
      </c>
      <c r="AB5697">
        <f>YEAR(BD_PONDERACIONES[[#This Row],[Fecha de Inspección]])</f>
        <v>2023</v>
      </c>
      <c r="AC5697">
        <f t="shared" si="1250"/>
        <v>0.5</v>
      </c>
      <c r="AD5697">
        <f t="shared" si="1251"/>
        <v>0.5</v>
      </c>
      <c r="AE5697">
        <f t="shared" si="1252"/>
        <v>0.5</v>
      </c>
      <c r="AF5697">
        <f t="shared" si="1253"/>
        <v>0.5</v>
      </c>
      <c r="AG5697">
        <f t="shared" si="1254"/>
        <v>0.5</v>
      </c>
      <c r="AH5697">
        <f t="shared" si="1255"/>
        <v>0.5</v>
      </c>
      <c r="AI5697">
        <f t="shared" si="1256"/>
        <v>0.25</v>
      </c>
      <c r="AJ5697">
        <f t="shared" si="1257"/>
        <v>0.25</v>
      </c>
      <c r="AK5697">
        <f t="shared" si="1258"/>
        <v>0.5</v>
      </c>
      <c r="AL5697">
        <f t="shared" si="1259"/>
        <v>0.32500000000000001</v>
      </c>
      <c r="AM5697">
        <f t="shared" si="1260"/>
        <v>0.5</v>
      </c>
      <c r="AN5697" s="6">
        <f t="shared" si="1261"/>
        <v>0.96500000000000008</v>
      </c>
      <c r="AO5697" t="str">
        <f>VLOOKUP(BD_PONDERACIONES[[#This Row],[Comuna]],Tabla3[#All],2,0)</f>
        <v>Florida</v>
      </c>
    </row>
    <row r="5698" spans="1:41" x14ac:dyDescent="0.35">
      <c r="A5698" t="s">
        <v>27251</v>
      </c>
      <c r="B5698" t="s">
        <v>27252</v>
      </c>
      <c r="C5698" t="s">
        <v>27253</v>
      </c>
      <c r="D5698" s="5">
        <v>44999</v>
      </c>
      <c r="E5698" s="5">
        <v>44931</v>
      </c>
      <c r="F5698" t="s">
        <v>763</v>
      </c>
      <c r="G5698" t="s">
        <v>27254</v>
      </c>
      <c r="H5698" t="s">
        <v>755</v>
      </c>
      <c r="I5698" t="s">
        <v>759</v>
      </c>
      <c r="J5698" t="s">
        <v>756</v>
      </c>
      <c r="K5698" t="s">
        <v>756</v>
      </c>
      <c r="L5698" t="s">
        <v>757</v>
      </c>
      <c r="M5698" t="s">
        <v>757</v>
      </c>
      <c r="N5698" t="s">
        <v>756</v>
      </c>
      <c r="O5698" t="s">
        <v>756</v>
      </c>
      <c r="P5698" t="s">
        <v>758</v>
      </c>
      <c r="Q5698" t="s">
        <v>759</v>
      </c>
      <c r="R5698" t="s">
        <v>759</v>
      </c>
      <c r="S5698" t="s">
        <v>757</v>
      </c>
      <c r="T5698" t="s">
        <v>757</v>
      </c>
      <c r="U5698" t="s">
        <v>757</v>
      </c>
      <c r="V5698" t="s">
        <v>756</v>
      </c>
      <c r="W5698" t="s">
        <v>756</v>
      </c>
      <c r="X5698" t="s">
        <v>2691</v>
      </c>
      <c r="Y5698" t="str">
        <f t="shared" si="1248"/>
        <v>enero</v>
      </c>
      <c r="Z5698">
        <f>YEAR(BD_PONDERACIONES[[#This Row],[Fecha Ejecución del Ticket]])</f>
        <v>2023</v>
      </c>
      <c r="AA5698" t="str">
        <f t="shared" si="1249"/>
        <v>marzo</v>
      </c>
      <c r="AB5698">
        <f>YEAR(BD_PONDERACIONES[[#This Row],[Fecha de Inspección]])</f>
        <v>2023</v>
      </c>
      <c r="AC5698">
        <f t="shared" si="1250"/>
        <v>0.5</v>
      </c>
      <c r="AD5698">
        <f t="shared" si="1251"/>
        <v>0.5</v>
      </c>
      <c r="AE5698">
        <f t="shared" si="1252"/>
        <v>0.5</v>
      </c>
      <c r="AF5698">
        <f t="shared" si="1253"/>
        <v>0.5</v>
      </c>
      <c r="AG5698">
        <f t="shared" si="1254"/>
        <v>0.5</v>
      </c>
      <c r="AH5698">
        <f t="shared" si="1255"/>
        <v>0.5</v>
      </c>
      <c r="AI5698">
        <f t="shared" si="1256"/>
        <v>0.25</v>
      </c>
      <c r="AJ5698">
        <f t="shared" si="1257"/>
        <v>0.25</v>
      </c>
      <c r="AK5698">
        <f t="shared" si="1258"/>
        <v>0.5</v>
      </c>
      <c r="AL5698">
        <f t="shared" si="1259"/>
        <v>0.5</v>
      </c>
      <c r="AM5698">
        <f t="shared" si="1260"/>
        <v>0.5</v>
      </c>
      <c r="AN5698" s="6">
        <f t="shared" si="1261"/>
        <v>1</v>
      </c>
      <c r="AO5698" t="str">
        <f>VLOOKUP(BD_PONDERACIONES[[#This Row],[Comuna]],Tabla3[#All],2,0)</f>
        <v>Florida</v>
      </c>
    </row>
    <row r="5699" spans="1:41" x14ac:dyDescent="0.35">
      <c r="A5699" t="s">
        <v>27255</v>
      </c>
      <c r="B5699" t="s">
        <v>27256</v>
      </c>
      <c r="C5699" t="s">
        <v>27257</v>
      </c>
      <c r="D5699" s="5">
        <v>44999</v>
      </c>
      <c r="E5699" s="5">
        <v>44931</v>
      </c>
      <c r="F5699" t="s">
        <v>763</v>
      </c>
      <c r="G5699" t="s">
        <v>27254</v>
      </c>
      <c r="H5699" t="s">
        <v>755</v>
      </c>
      <c r="I5699" t="s">
        <v>759</v>
      </c>
      <c r="J5699" t="s">
        <v>756</v>
      </c>
      <c r="K5699" t="s">
        <v>756</v>
      </c>
      <c r="L5699" t="s">
        <v>757</v>
      </c>
      <c r="M5699" t="s">
        <v>757</v>
      </c>
      <c r="N5699" t="s">
        <v>756</v>
      </c>
      <c r="O5699" t="s">
        <v>756</v>
      </c>
      <c r="P5699" t="s">
        <v>758</v>
      </c>
      <c r="Q5699" t="s">
        <v>759</v>
      </c>
      <c r="R5699" t="s">
        <v>759</v>
      </c>
      <c r="S5699" t="s">
        <v>757</v>
      </c>
      <c r="T5699" t="s">
        <v>757</v>
      </c>
      <c r="U5699" t="s">
        <v>757</v>
      </c>
      <c r="V5699" t="s">
        <v>773</v>
      </c>
      <c r="W5699" t="s">
        <v>773</v>
      </c>
      <c r="X5699" t="s">
        <v>24424</v>
      </c>
      <c r="Y5699" t="str">
        <f t="shared" si="1248"/>
        <v>enero</v>
      </c>
      <c r="Z5699">
        <f>YEAR(BD_PONDERACIONES[[#This Row],[Fecha Ejecución del Ticket]])</f>
        <v>2023</v>
      </c>
      <c r="AA5699" t="str">
        <f t="shared" si="1249"/>
        <v>marzo</v>
      </c>
      <c r="AB5699">
        <f>YEAR(BD_PONDERACIONES[[#This Row],[Fecha de Inspección]])</f>
        <v>2023</v>
      </c>
      <c r="AC5699">
        <f t="shared" si="1250"/>
        <v>0.5</v>
      </c>
      <c r="AD5699">
        <f t="shared" si="1251"/>
        <v>0.5</v>
      </c>
      <c r="AE5699">
        <f t="shared" si="1252"/>
        <v>0.5</v>
      </c>
      <c r="AF5699">
        <f t="shared" si="1253"/>
        <v>0.5</v>
      </c>
      <c r="AG5699">
        <f t="shared" si="1254"/>
        <v>0.5</v>
      </c>
      <c r="AH5699">
        <f t="shared" si="1255"/>
        <v>0.5</v>
      </c>
      <c r="AI5699">
        <f t="shared" si="1256"/>
        <v>0.25</v>
      </c>
      <c r="AJ5699">
        <f t="shared" si="1257"/>
        <v>0.25</v>
      </c>
      <c r="AK5699">
        <f t="shared" si="1258"/>
        <v>0.5</v>
      </c>
      <c r="AL5699">
        <f t="shared" si="1259"/>
        <v>0</v>
      </c>
      <c r="AM5699">
        <f t="shared" si="1260"/>
        <v>0</v>
      </c>
      <c r="AN5699" s="6">
        <f t="shared" si="1261"/>
        <v>0.8</v>
      </c>
      <c r="AO5699" t="str">
        <f>VLOOKUP(BD_PONDERACIONES[[#This Row],[Comuna]],Tabla3[#All],2,0)</f>
        <v>Florida</v>
      </c>
    </row>
    <row r="5700" spans="1:41" x14ac:dyDescent="0.35">
      <c r="A5700" t="s">
        <v>27258</v>
      </c>
      <c r="B5700" t="s">
        <v>27259</v>
      </c>
      <c r="C5700" t="s">
        <v>27260</v>
      </c>
      <c r="D5700" s="5">
        <v>44999</v>
      </c>
      <c r="E5700" s="5">
        <v>44931</v>
      </c>
      <c r="F5700" t="s">
        <v>753</v>
      </c>
      <c r="G5700" t="s">
        <v>27261</v>
      </c>
      <c r="H5700" t="s">
        <v>1809</v>
      </c>
      <c r="I5700" t="s">
        <v>759</v>
      </c>
      <c r="J5700" t="s">
        <v>756</v>
      </c>
      <c r="K5700" t="s">
        <v>756</v>
      </c>
      <c r="L5700" t="s">
        <v>757</v>
      </c>
      <c r="M5700" t="s">
        <v>757</v>
      </c>
      <c r="N5700" t="s">
        <v>756</v>
      </c>
      <c r="O5700" t="s">
        <v>756</v>
      </c>
      <c r="P5700" t="s">
        <v>758</v>
      </c>
      <c r="Q5700" t="s">
        <v>759</v>
      </c>
      <c r="R5700" t="s">
        <v>759</v>
      </c>
      <c r="S5700" t="s">
        <v>757</v>
      </c>
      <c r="T5700" t="s">
        <v>757</v>
      </c>
      <c r="U5700" t="s">
        <v>757</v>
      </c>
      <c r="V5700" t="s">
        <v>756</v>
      </c>
      <c r="W5700" t="s">
        <v>756</v>
      </c>
      <c r="X5700" t="s">
        <v>8238</v>
      </c>
      <c r="Y5700" t="str">
        <f t="shared" si="1248"/>
        <v>enero</v>
      </c>
      <c r="Z5700">
        <f>YEAR(BD_PONDERACIONES[[#This Row],[Fecha Ejecución del Ticket]])</f>
        <v>2023</v>
      </c>
      <c r="AA5700" t="str">
        <f t="shared" si="1249"/>
        <v>marzo</v>
      </c>
      <c r="AB5700">
        <f>YEAR(BD_PONDERACIONES[[#This Row],[Fecha de Inspección]])</f>
        <v>2023</v>
      </c>
      <c r="AC5700">
        <f t="shared" si="1250"/>
        <v>0.5</v>
      </c>
      <c r="AD5700">
        <f t="shared" si="1251"/>
        <v>0.5</v>
      </c>
      <c r="AE5700">
        <f t="shared" si="1252"/>
        <v>0.5</v>
      </c>
      <c r="AF5700">
        <f t="shared" si="1253"/>
        <v>0.5</v>
      </c>
      <c r="AG5700">
        <f t="shared" si="1254"/>
        <v>0.5</v>
      </c>
      <c r="AH5700">
        <f t="shared" si="1255"/>
        <v>0.5</v>
      </c>
      <c r="AI5700">
        <f t="shared" si="1256"/>
        <v>0.25</v>
      </c>
      <c r="AJ5700">
        <f t="shared" si="1257"/>
        <v>0.25</v>
      </c>
      <c r="AK5700">
        <f t="shared" si="1258"/>
        <v>0.5</v>
      </c>
      <c r="AL5700">
        <f t="shared" si="1259"/>
        <v>0.5</v>
      </c>
      <c r="AM5700">
        <f t="shared" si="1260"/>
        <v>0.5</v>
      </c>
      <c r="AN5700" s="6">
        <f t="shared" si="1261"/>
        <v>1</v>
      </c>
      <c r="AO5700" t="str">
        <f>VLOOKUP(BD_PONDERACIONES[[#This Row],[Comuna]],Tabla3[#All],2,0)</f>
        <v>Florida</v>
      </c>
    </row>
    <row r="5701" spans="1:41" x14ac:dyDescent="0.35">
      <c r="A5701" t="s">
        <v>27262</v>
      </c>
      <c r="B5701" t="s">
        <v>27263</v>
      </c>
      <c r="C5701" t="s">
        <v>27264</v>
      </c>
      <c r="D5701" s="5">
        <v>44999</v>
      </c>
      <c r="E5701" s="5">
        <v>44931</v>
      </c>
      <c r="F5701" t="s">
        <v>753</v>
      </c>
      <c r="G5701" t="s">
        <v>27265</v>
      </c>
      <c r="H5701" t="s">
        <v>1809</v>
      </c>
      <c r="I5701" t="s">
        <v>759</v>
      </c>
      <c r="J5701" t="s">
        <v>756</v>
      </c>
      <c r="K5701" t="s">
        <v>756</v>
      </c>
      <c r="L5701" t="s">
        <v>757</v>
      </c>
      <c r="M5701" t="s">
        <v>757</v>
      </c>
      <c r="N5701" t="s">
        <v>756</v>
      </c>
      <c r="O5701" t="s">
        <v>756</v>
      </c>
      <c r="P5701" t="s">
        <v>765</v>
      </c>
      <c r="Q5701" t="s">
        <v>759</v>
      </c>
      <c r="R5701" t="s">
        <v>759</v>
      </c>
      <c r="S5701" t="s">
        <v>757</v>
      </c>
      <c r="T5701" t="s">
        <v>757</v>
      </c>
      <c r="U5701" t="s">
        <v>756</v>
      </c>
      <c r="V5701" t="s">
        <v>756</v>
      </c>
      <c r="W5701" t="s">
        <v>756</v>
      </c>
      <c r="X5701" t="s">
        <v>27266</v>
      </c>
      <c r="Y5701" t="str">
        <f t="shared" si="1248"/>
        <v>enero</v>
      </c>
      <c r="Z5701">
        <f>YEAR(BD_PONDERACIONES[[#This Row],[Fecha Ejecución del Ticket]])</f>
        <v>2023</v>
      </c>
      <c r="AA5701" t="str">
        <f t="shared" si="1249"/>
        <v>marzo</v>
      </c>
      <c r="AB5701">
        <f>YEAR(BD_PONDERACIONES[[#This Row],[Fecha de Inspección]])</f>
        <v>2023</v>
      </c>
      <c r="AC5701">
        <f t="shared" si="1250"/>
        <v>0.5</v>
      </c>
      <c r="AD5701">
        <f t="shared" si="1251"/>
        <v>0.5</v>
      </c>
      <c r="AE5701">
        <f t="shared" si="1252"/>
        <v>0.5</v>
      </c>
      <c r="AF5701">
        <f t="shared" si="1253"/>
        <v>0.5</v>
      </c>
      <c r="AG5701">
        <f t="shared" si="1254"/>
        <v>0.5</v>
      </c>
      <c r="AH5701">
        <f t="shared" si="1255"/>
        <v>0.5</v>
      </c>
      <c r="AI5701">
        <f t="shared" si="1256"/>
        <v>0.25</v>
      </c>
      <c r="AJ5701">
        <f t="shared" si="1257"/>
        <v>0.25</v>
      </c>
      <c r="AK5701">
        <f t="shared" si="1258"/>
        <v>0.5</v>
      </c>
      <c r="AL5701">
        <f t="shared" si="1259"/>
        <v>0.5</v>
      </c>
      <c r="AM5701">
        <f t="shared" si="1260"/>
        <v>0.5</v>
      </c>
      <c r="AN5701" s="6">
        <f t="shared" si="1261"/>
        <v>1</v>
      </c>
      <c r="AO5701" t="str">
        <f>VLOOKUP(BD_PONDERACIONES[[#This Row],[Comuna]],Tabla3[#All],2,0)</f>
        <v>Florida</v>
      </c>
    </row>
    <row r="5702" spans="1:41" x14ac:dyDescent="0.35">
      <c r="A5702" t="s">
        <v>27267</v>
      </c>
      <c r="B5702" t="s">
        <v>27268</v>
      </c>
      <c r="C5702" t="s">
        <v>27269</v>
      </c>
      <c r="D5702" s="5">
        <v>44999</v>
      </c>
      <c r="E5702" s="5">
        <v>44944</v>
      </c>
      <c r="F5702" t="s">
        <v>763</v>
      </c>
      <c r="G5702" t="s">
        <v>27270</v>
      </c>
      <c r="H5702" t="s">
        <v>755</v>
      </c>
      <c r="I5702" t="s">
        <v>759</v>
      </c>
      <c r="J5702" t="s">
        <v>756</v>
      </c>
      <c r="K5702" t="s">
        <v>756</v>
      </c>
      <c r="L5702" t="s">
        <v>757</v>
      </c>
      <c r="M5702" t="s">
        <v>757</v>
      </c>
      <c r="N5702" t="s">
        <v>756</v>
      </c>
      <c r="O5702" t="s">
        <v>756</v>
      </c>
      <c r="P5702" t="s">
        <v>758</v>
      </c>
      <c r="Q5702" t="s">
        <v>759</v>
      </c>
      <c r="R5702" t="s">
        <v>759</v>
      </c>
      <c r="S5702" t="s">
        <v>757</v>
      </c>
      <c r="T5702" t="s">
        <v>757</v>
      </c>
      <c r="U5702" t="s">
        <v>757</v>
      </c>
      <c r="V5702" t="s">
        <v>756</v>
      </c>
      <c r="W5702" t="s">
        <v>756</v>
      </c>
      <c r="X5702" t="s">
        <v>22470</v>
      </c>
      <c r="Y5702" t="str">
        <f t="shared" si="1248"/>
        <v>enero</v>
      </c>
      <c r="Z5702">
        <f>YEAR(BD_PONDERACIONES[[#This Row],[Fecha Ejecución del Ticket]])</f>
        <v>2023</v>
      </c>
      <c r="AA5702" t="str">
        <f t="shared" si="1249"/>
        <v>marzo</v>
      </c>
      <c r="AB5702">
        <f>YEAR(BD_PONDERACIONES[[#This Row],[Fecha de Inspección]])</f>
        <v>2023</v>
      </c>
      <c r="AC5702">
        <f t="shared" si="1250"/>
        <v>0.5</v>
      </c>
      <c r="AD5702">
        <f t="shared" si="1251"/>
        <v>0.5</v>
      </c>
      <c r="AE5702">
        <f t="shared" si="1252"/>
        <v>0.5</v>
      </c>
      <c r="AF5702">
        <f t="shared" si="1253"/>
        <v>0.5</v>
      </c>
      <c r="AG5702">
        <f t="shared" si="1254"/>
        <v>0.5</v>
      </c>
      <c r="AH5702">
        <f t="shared" si="1255"/>
        <v>0.5</v>
      </c>
      <c r="AI5702">
        <f t="shared" si="1256"/>
        <v>0.25</v>
      </c>
      <c r="AJ5702">
        <f t="shared" si="1257"/>
        <v>0.25</v>
      </c>
      <c r="AK5702">
        <f t="shared" si="1258"/>
        <v>0.5</v>
      </c>
      <c r="AL5702">
        <f t="shared" si="1259"/>
        <v>0.5</v>
      </c>
      <c r="AM5702">
        <f t="shared" si="1260"/>
        <v>0.5</v>
      </c>
      <c r="AN5702" s="6">
        <f t="shared" si="1261"/>
        <v>1</v>
      </c>
      <c r="AO5702" t="str">
        <f>VLOOKUP(BD_PONDERACIONES[[#This Row],[Comuna]],Tabla3[#All],2,0)</f>
        <v>Florida</v>
      </c>
    </row>
    <row r="5703" spans="1:41" x14ac:dyDescent="0.35">
      <c r="A5703" t="s">
        <v>27271</v>
      </c>
      <c r="B5703" t="s">
        <v>27272</v>
      </c>
      <c r="C5703" t="s">
        <v>27273</v>
      </c>
      <c r="D5703" s="5">
        <v>44999</v>
      </c>
      <c r="E5703" s="5">
        <v>44927</v>
      </c>
      <c r="F5703" t="s">
        <v>763</v>
      </c>
      <c r="G5703" t="s">
        <v>27274</v>
      </c>
      <c r="H5703" t="s">
        <v>755</v>
      </c>
      <c r="I5703" t="s">
        <v>3699</v>
      </c>
      <c r="J5703" t="s">
        <v>3701</v>
      </c>
      <c r="K5703" t="s">
        <v>756</v>
      </c>
      <c r="L5703" t="s">
        <v>757</v>
      </c>
      <c r="M5703" t="s">
        <v>757</v>
      </c>
      <c r="N5703" t="s">
        <v>756</v>
      </c>
      <c r="O5703" t="s">
        <v>756</v>
      </c>
      <c r="P5703" t="s">
        <v>758</v>
      </c>
      <c r="Q5703" t="s">
        <v>759</v>
      </c>
      <c r="R5703" t="s">
        <v>759</v>
      </c>
      <c r="S5703" t="s">
        <v>757</v>
      </c>
      <c r="T5703" t="s">
        <v>757</v>
      </c>
      <c r="U5703" t="s">
        <v>757</v>
      </c>
      <c r="V5703" t="s">
        <v>756</v>
      </c>
      <c r="W5703" t="s">
        <v>768</v>
      </c>
      <c r="X5703" t="s">
        <v>27275</v>
      </c>
      <c r="Y5703" t="str">
        <f t="shared" si="1248"/>
        <v>enero</v>
      </c>
      <c r="Z5703">
        <f>YEAR(BD_PONDERACIONES[[#This Row],[Fecha Ejecución del Ticket]])</f>
        <v>2023</v>
      </c>
      <c r="AA5703" t="str">
        <f t="shared" si="1249"/>
        <v>marzo</v>
      </c>
      <c r="AB5703">
        <f>YEAR(BD_PONDERACIONES[[#This Row],[Fecha de Inspección]])</f>
        <v>2023</v>
      </c>
      <c r="AC5703">
        <f t="shared" si="1250"/>
        <v>0</v>
      </c>
      <c r="AD5703">
        <f t="shared" si="1251"/>
        <v>0.5</v>
      </c>
      <c r="AE5703">
        <f t="shared" si="1252"/>
        <v>0.5</v>
      </c>
      <c r="AF5703">
        <f t="shared" si="1253"/>
        <v>0.5</v>
      </c>
      <c r="AG5703">
        <f t="shared" si="1254"/>
        <v>0.5</v>
      </c>
      <c r="AH5703">
        <f t="shared" si="1255"/>
        <v>0.5</v>
      </c>
      <c r="AI5703">
        <f t="shared" si="1256"/>
        <v>0.25</v>
      </c>
      <c r="AJ5703">
        <f t="shared" si="1257"/>
        <v>0.25</v>
      </c>
      <c r="AK5703">
        <f t="shared" si="1258"/>
        <v>0.5</v>
      </c>
      <c r="AL5703">
        <f t="shared" si="1259"/>
        <v>0.5</v>
      </c>
      <c r="AM5703">
        <f t="shared" si="1260"/>
        <v>0.17499999999999999</v>
      </c>
      <c r="AN5703" s="6">
        <f t="shared" si="1261"/>
        <v>0.83500000000000008</v>
      </c>
      <c r="AO5703" t="str">
        <f>VLOOKUP(BD_PONDERACIONES[[#This Row],[Comuna]],Tabla3[#All],2,0)</f>
        <v>Florida</v>
      </c>
    </row>
    <row r="5704" spans="1:41" x14ac:dyDescent="0.35">
      <c r="A5704" t="s">
        <v>27276</v>
      </c>
      <c r="B5704" t="s">
        <v>27277</v>
      </c>
      <c r="C5704" t="s">
        <v>27278</v>
      </c>
      <c r="D5704" s="5">
        <v>44999</v>
      </c>
      <c r="E5704" s="5">
        <v>44937</v>
      </c>
      <c r="F5704" t="s">
        <v>763</v>
      </c>
      <c r="G5704" t="s">
        <v>27279</v>
      </c>
      <c r="H5704" t="s">
        <v>755</v>
      </c>
      <c r="I5704" t="s">
        <v>3699</v>
      </c>
      <c r="J5704" t="s">
        <v>3701</v>
      </c>
      <c r="K5704" t="s">
        <v>756</v>
      </c>
      <c r="L5704" t="s">
        <v>757</v>
      </c>
      <c r="M5704" t="s">
        <v>757</v>
      </c>
      <c r="N5704" t="s">
        <v>756</v>
      </c>
      <c r="O5704" t="s">
        <v>756</v>
      </c>
      <c r="P5704" t="s">
        <v>765</v>
      </c>
      <c r="Q5704" t="s">
        <v>27280</v>
      </c>
      <c r="R5704" t="s">
        <v>27281</v>
      </c>
      <c r="S5704" t="s">
        <v>756</v>
      </c>
      <c r="T5704" t="s">
        <v>756</v>
      </c>
      <c r="U5704" t="s">
        <v>756</v>
      </c>
      <c r="V5704" t="s">
        <v>756</v>
      </c>
      <c r="W5704" t="s">
        <v>756</v>
      </c>
      <c r="X5704" t="s">
        <v>27282</v>
      </c>
      <c r="Y5704" t="str">
        <f t="shared" si="1248"/>
        <v>enero</v>
      </c>
      <c r="Z5704">
        <f>YEAR(BD_PONDERACIONES[[#This Row],[Fecha Ejecución del Ticket]])</f>
        <v>2023</v>
      </c>
      <c r="AA5704" t="str">
        <f t="shared" si="1249"/>
        <v>marzo</v>
      </c>
      <c r="AB5704">
        <f>YEAR(BD_PONDERACIONES[[#This Row],[Fecha de Inspección]])</f>
        <v>2023</v>
      </c>
      <c r="AC5704">
        <f t="shared" si="1250"/>
        <v>0</v>
      </c>
      <c r="AD5704">
        <f t="shared" si="1251"/>
        <v>0.5</v>
      </c>
      <c r="AE5704">
        <f t="shared" si="1252"/>
        <v>0.5</v>
      </c>
      <c r="AF5704">
        <f t="shared" si="1253"/>
        <v>0.5</v>
      </c>
      <c r="AG5704">
        <f t="shared" si="1254"/>
        <v>0.5</v>
      </c>
      <c r="AH5704">
        <f t="shared" si="1255"/>
        <v>0.5</v>
      </c>
      <c r="AI5704">
        <f t="shared" si="1256"/>
        <v>0.25</v>
      </c>
      <c r="AJ5704">
        <f t="shared" si="1257"/>
        <v>0.25</v>
      </c>
      <c r="AK5704">
        <f t="shared" si="1258"/>
        <v>0.5</v>
      </c>
      <c r="AL5704">
        <f t="shared" si="1259"/>
        <v>0.5</v>
      </c>
      <c r="AM5704">
        <f t="shared" si="1260"/>
        <v>0.5</v>
      </c>
      <c r="AN5704" s="6">
        <f t="shared" si="1261"/>
        <v>0.90000000000000013</v>
      </c>
      <c r="AO5704" t="str">
        <f>VLOOKUP(BD_PONDERACIONES[[#This Row],[Comuna]],Tabla3[#All],2,0)</f>
        <v>Florida</v>
      </c>
    </row>
    <row r="5705" spans="1:41" x14ac:dyDescent="0.35">
      <c r="A5705" t="s">
        <v>27283</v>
      </c>
      <c r="B5705" t="s">
        <v>27284</v>
      </c>
      <c r="C5705" t="s">
        <v>27285</v>
      </c>
      <c r="D5705" s="5">
        <v>44999</v>
      </c>
      <c r="E5705" s="5">
        <v>44937</v>
      </c>
      <c r="F5705" t="s">
        <v>763</v>
      </c>
      <c r="G5705" t="s">
        <v>27279</v>
      </c>
      <c r="H5705" t="s">
        <v>755</v>
      </c>
      <c r="I5705" t="s">
        <v>3699</v>
      </c>
      <c r="J5705" t="s">
        <v>3701</v>
      </c>
      <c r="K5705" t="s">
        <v>756</v>
      </c>
      <c r="L5705" t="s">
        <v>756</v>
      </c>
      <c r="M5705" t="s">
        <v>756</v>
      </c>
      <c r="N5705" t="s">
        <v>756</v>
      </c>
      <c r="O5705" t="s">
        <v>756</v>
      </c>
      <c r="P5705" t="s">
        <v>765</v>
      </c>
      <c r="Q5705" t="s">
        <v>27280</v>
      </c>
      <c r="R5705" t="s">
        <v>27281</v>
      </c>
      <c r="S5705" t="s">
        <v>756</v>
      </c>
      <c r="T5705" t="s">
        <v>756</v>
      </c>
      <c r="U5705" t="s">
        <v>773</v>
      </c>
      <c r="V5705" t="s">
        <v>756</v>
      </c>
      <c r="W5705" t="s">
        <v>756</v>
      </c>
      <c r="X5705" t="s">
        <v>27286</v>
      </c>
      <c r="Y5705" t="str">
        <f t="shared" si="1248"/>
        <v>enero</v>
      </c>
      <c r="Z5705">
        <f>YEAR(BD_PONDERACIONES[[#This Row],[Fecha Ejecución del Ticket]])</f>
        <v>2023</v>
      </c>
      <c r="AA5705" t="str">
        <f t="shared" si="1249"/>
        <v>marzo</v>
      </c>
      <c r="AB5705">
        <f>YEAR(BD_PONDERACIONES[[#This Row],[Fecha de Inspección]])</f>
        <v>2023</v>
      </c>
      <c r="AC5705">
        <f t="shared" si="1250"/>
        <v>0</v>
      </c>
      <c r="AD5705">
        <f t="shared" si="1251"/>
        <v>0.5</v>
      </c>
      <c r="AE5705">
        <f t="shared" si="1252"/>
        <v>0.5</v>
      </c>
      <c r="AF5705">
        <f t="shared" si="1253"/>
        <v>0.5</v>
      </c>
      <c r="AG5705">
        <f t="shared" si="1254"/>
        <v>0.5</v>
      </c>
      <c r="AH5705">
        <f t="shared" si="1255"/>
        <v>0.5</v>
      </c>
      <c r="AI5705">
        <f t="shared" si="1256"/>
        <v>0.25</v>
      </c>
      <c r="AJ5705">
        <f t="shared" si="1257"/>
        <v>0.25</v>
      </c>
      <c r="AK5705">
        <f t="shared" si="1258"/>
        <v>0</v>
      </c>
      <c r="AL5705">
        <f t="shared" si="1259"/>
        <v>0.5</v>
      </c>
      <c r="AM5705">
        <f t="shared" si="1260"/>
        <v>0.5</v>
      </c>
      <c r="AN5705" s="6">
        <f t="shared" si="1261"/>
        <v>0.82499999999999996</v>
      </c>
      <c r="AO5705" t="str">
        <f>VLOOKUP(BD_PONDERACIONES[[#This Row],[Comuna]],Tabla3[#All],2,0)</f>
        <v>Florida</v>
      </c>
    </row>
    <row r="5706" spans="1:41" x14ac:dyDescent="0.35">
      <c r="A5706" t="s">
        <v>27287</v>
      </c>
      <c r="B5706" t="s">
        <v>27288</v>
      </c>
      <c r="C5706" t="s">
        <v>27289</v>
      </c>
      <c r="D5706" s="5">
        <v>44999</v>
      </c>
      <c r="E5706" s="5">
        <v>44952</v>
      </c>
      <c r="F5706" t="s">
        <v>763</v>
      </c>
      <c r="G5706" t="s">
        <v>27290</v>
      </c>
      <c r="H5706" t="s">
        <v>755</v>
      </c>
      <c r="I5706" t="s">
        <v>3699</v>
      </c>
      <c r="J5706" t="s">
        <v>3701</v>
      </c>
      <c r="K5706" t="s">
        <v>756</v>
      </c>
      <c r="L5706" t="s">
        <v>756</v>
      </c>
      <c r="M5706" t="s">
        <v>756</v>
      </c>
      <c r="N5706" t="s">
        <v>756</v>
      </c>
      <c r="O5706" t="s">
        <v>756</v>
      </c>
      <c r="P5706" t="s">
        <v>765</v>
      </c>
      <c r="Q5706" t="s">
        <v>759</v>
      </c>
      <c r="R5706" t="s">
        <v>759</v>
      </c>
      <c r="S5706" t="s">
        <v>757</v>
      </c>
      <c r="T5706" t="s">
        <v>757</v>
      </c>
      <c r="U5706" t="s">
        <v>757</v>
      </c>
      <c r="V5706" t="s">
        <v>756</v>
      </c>
      <c r="W5706" t="s">
        <v>756</v>
      </c>
      <c r="X5706" t="s">
        <v>27291</v>
      </c>
      <c r="Y5706" t="str">
        <f t="shared" si="1248"/>
        <v>enero</v>
      </c>
      <c r="Z5706">
        <f>YEAR(BD_PONDERACIONES[[#This Row],[Fecha Ejecución del Ticket]])</f>
        <v>2023</v>
      </c>
      <c r="AA5706" t="str">
        <f t="shared" si="1249"/>
        <v>marzo</v>
      </c>
      <c r="AB5706">
        <f>YEAR(BD_PONDERACIONES[[#This Row],[Fecha de Inspección]])</f>
        <v>2023</v>
      </c>
      <c r="AC5706">
        <f t="shared" si="1250"/>
        <v>0</v>
      </c>
      <c r="AD5706">
        <f t="shared" si="1251"/>
        <v>0.5</v>
      </c>
      <c r="AE5706">
        <f t="shared" si="1252"/>
        <v>0.5</v>
      </c>
      <c r="AF5706">
        <f t="shared" si="1253"/>
        <v>0.5</v>
      </c>
      <c r="AG5706">
        <f t="shared" si="1254"/>
        <v>0.5</v>
      </c>
      <c r="AH5706">
        <f t="shared" si="1255"/>
        <v>0.5</v>
      </c>
      <c r="AI5706">
        <f t="shared" si="1256"/>
        <v>0.25</v>
      </c>
      <c r="AJ5706">
        <f t="shared" si="1257"/>
        <v>0.25</v>
      </c>
      <c r="AK5706">
        <f t="shared" si="1258"/>
        <v>0.5</v>
      </c>
      <c r="AL5706">
        <f t="shared" si="1259"/>
        <v>0.5</v>
      </c>
      <c r="AM5706">
        <f t="shared" si="1260"/>
        <v>0.5</v>
      </c>
      <c r="AN5706" s="6">
        <f t="shared" si="1261"/>
        <v>0.90000000000000013</v>
      </c>
      <c r="AO5706" t="str">
        <f>VLOOKUP(BD_PONDERACIONES[[#This Row],[Comuna]],Tabla3[#All],2,0)</f>
        <v>Florida</v>
      </c>
    </row>
    <row r="5707" spans="1:41" x14ac:dyDescent="0.35">
      <c r="A5707" t="s">
        <v>27292</v>
      </c>
      <c r="B5707" t="s">
        <v>27293</v>
      </c>
      <c r="C5707" t="s">
        <v>27294</v>
      </c>
      <c r="D5707" s="5">
        <v>44999</v>
      </c>
      <c r="E5707" s="5">
        <v>44952</v>
      </c>
      <c r="F5707" t="s">
        <v>763</v>
      </c>
      <c r="G5707" t="s">
        <v>27290</v>
      </c>
      <c r="H5707" t="s">
        <v>755</v>
      </c>
      <c r="I5707" t="s">
        <v>3699</v>
      </c>
      <c r="J5707" t="s">
        <v>3701</v>
      </c>
      <c r="K5707" t="s">
        <v>756</v>
      </c>
      <c r="L5707" t="s">
        <v>757</v>
      </c>
      <c r="M5707" t="s">
        <v>757</v>
      </c>
      <c r="N5707" t="s">
        <v>756</v>
      </c>
      <c r="O5707" t="s">
        <v>756</v>
      </c>
      <c r="P5707" t="s">
        <v>765</v>
      </c>
      <c r="Q5707" t="s">
        <v>759</v>
      </c>
      <c r="R5707" t="s">
        <v>759</v>
      </c>
      <c r="S5707" t="s">
        <v>757</v>
      </c>
      <c r="T5707" t="s">
        <v>757</v>
      </c>
      <c r="U5707" t="s">
        <v>757</v>
      </c>
      <c r="V5707" t="s">
        <v>773</v>
      </c>
      <c r="W5707" t="s">
        <v>773</v>
      </c>
      <c r="X5707" t="s">
        <v>27295</v>
      </c>
      <c r="Y5707" t="str">
        <f t="shared" si="1248"/>
        <v>enero</v>
      </c>
      <c r="Z5707">
        <f>YEAR(BD_PONDERACIONES[[#This Row],[Fecha Ejecución del Ticket]])</f>
        <v>2023</v>
      </c>
      <c r="AA5707" t="str">
        <f t="shared" si="1249"/>
        <v>marzo</v>
      </c>
      <c r="AB5707">
        <f>YEAR(BD_PONDERACIONES[[#This Row],[Fecha de Inspección]])</f>
        <v>2023</v>
      </c>
      <c r="AC5707">
        <f t="shared" si="1250"/>
        <v>0</v>
      </c>
      <c r="AD5707">
        <f t="shared" si="1251"/>
        <v>0.5</v>
      </c>
      <c r="AE5707">
        <f t="shared" si="1252"/>
        <v>0.5</v>
      </c>
      <c r="AF5707">
        <f t="shared" si="1253"/>
        <v>0.5</v>
      </c>
      <c r="AG5707">
        <f t="shared" si="1254"/>
        <v>0.5</v>
      </c>
      <c r="AH5707">
        <f t="shared" si="1255"/>
        <v>0.5</v>
      </c>
      <c r="AI5707">
        <f t="shared" si="1256"/>
        <v>0.25</v>
      </c>
      <c r="AJ5707">
        <f t="shared" si="1257"/>
        <v>0.25</v>
      </c>
      <c r="AK5707">
        <f t="shared" si="1258"/>
        <v>0.5</v>
      </c>
      <c r="AL5707">
        <f t="shared" si="1259"/>
        <v>0</v>
      </c>
      <c r="AM5707">
        <f t="shared" si="1260"/>
        <v>0</v>
      </c>
      <c r="AN5707" s="6">
        <f t="shared" si="1261"/>
        <v>0.70000000000000007</v>
      </c>
      <c r="AO5707" t="str">
        <f>VLOOKUP(BD_PONDERACIONES[[#This Row],[Comuna]],Tabla3[#All],2,0)</f>
        <v>Florida</v>
      </c>
    </row>
    <row r="5708" spans="1:41" x14ac:dyDescent="0.35">
      <c r="A5708" t="s">
        <v>27296</v>
      </c>
      <c r="B5708" t="s">
        <v>27297</v>
      </c>
      <c r="C5708" t="s">
        <v>27298</v>
      </c>
      <c r="D5708" s="5">
        <v>44998</v>
      </c>
      <c r="E5708" s="5">
        <v>44931</v>
      </c>
      <c r="F5708" t="s">
        <v>763</v>
      </c>
      <c r="G5708" t="s">
        <v>27299</v>
      </c>
      <c r="H5708" t="s">
        <v>755</v>
      </c>
      <c r="I5708" t="s">
        <v>3699</v>
      </c>
      <c r="J5708" t="s">
        <v>3701</v>
      </c>
      <c r="K5708" t="s">
        <v>756</v>
      </c>
      <c r="L5708" t="s">
        <v>757</v>
      </c>
      <c r="M5708" t="s">
        <v>757</v>
      </c>
      <c r="N5708" t="s">
        <v>756</v>
      </c>
      <c r="O5708" t="s">
        <v>756</v>
      </c>
      <c r="P5708" t="s">
        <v>758</v>
      </c>
      <c r="Q5708" t="s">
        <v>759</v>
      </c>
      <c r="R5708" t="s">
        <v>759</v>
      </c>
      <c r="S5708" t="s">
        <v>757</v>
      </c>
      <c r="T5708" t="s">
        <v>757</v>
      </c>
      <c r="U5708" t="s">
        <v>757</v>
      </c>
      <c r="V5708" t="s">
        <v>773</v>
      </c>
      <c r="W5708" t="s">
        <v>773</v>
      </c>
      <c r="X5708" t="s">
        <v>27300</v>
      </c>
      <c r="Y5708" t="str">
        <f t="shared" si="1248"/>
        <v>enero</v>
      </c>
      <c r="Z5708">
        <f>YEAR(BD_PONDERACIONES[[#This Row],[Fecha Ejecución del Ticket]])</f>
        <v>2023</v>
      </c>
      <c r="AA5708" t="str">
        <f t="shared" si="1249"/>
        <v>marzo</v>
      </c>
      <c r="AB5708">
        <f>YEAR(BD_PONDERACIONES[[#This Row],[Fecha de Inspección]])</f>
        <v>2023</v>
      </c>
      <c r="AC5708">
        <f t="shared" si="1250"/>
        <v>0</v>
      </c>
      <c r="AD5708">
        <f t="shared" si="1251"/>
        <v>0.5</v>
      </c>
      <c r="AE5708">
        <f t="shared" si="1252"/>
        <v>0.5</v>
      </c>
      <c r="AF5708">
        <f t="shared" si="1253"/>
        <v>0.5</v>
      </c>
      <c r="AG5708">
        <f t="shared" si="1254"/>
        <v>0.5</v>
      </c>
      <c r="AH5708">
        <f t="shared" si="1255"/>
        <v>0.5</v>
      </c>
      <c r="AI5708">
        <f t="shared" si="1256"/>
        <v>0.25</v>
      </c>
      <c r="AJ5708">
        <f t="shared" si="1257"/>
        <v>0.25</v>
      </c>
      <c r="AK5708">
        <f t="shared" si="1258"/>
        <v>0.5</v>
      </c>
      <c r="AL5708">
        <f t="shared" si="1259"/>
        <v>0</v>
      </c>
      <c r="AM5708">
        <f t="shared" si="1260"/>
        <v>0</v>
      </c>
      <c r="AN5708" s="6">
        <f t="shared" si="1261"/>
        <v>0.70000000000000007</v>
      </c>
      <c r="AO5708" t="str">
        <f>VLOOKUP(BD_PONDERACIONES[[#This Row],[Comuna]],Tabla3[#All],2,0)</f>
        <v>Florida</v>
      </c>
    </row>
    <row r="5709" spans="1:41" x14ac:dyDescent="0.35">
      <c r="A5709" t="s">
        <v>27301</v>
      </c>
      <c r="B5709" t="s">
        <v>27302</v>
      </c>
      <c r="C5709" t="s">
        <v>27303</v>
      </c>
      <c r="D5709" s="5">
        <v>44998</v>
      </c>
      <c r="E5709" s="5">
        <v>44928</v>
      </c>
      <c r="F5709" t="s">
        <v>763</v>
      </c>
      <c r="G5709" t="s">
        <v>27304</v>
      </c>
      <c r="H5709" t="s">
        <v>755</v>
      </c>
      <c r="I5709" t="s">
        <v>3699</v>
      </c>
      <c r="J5709" t="s">
        <v>3701</v>
      </c>
      <c r="K5709" t="s">
        <v>756</v>
      </c>
      <c r="L5709" t="s">
        <v>757</v>
      </c>
      <c r="M5709" t="s">
        <v>757</v>
      </c>
      <c r="N5709" t="s">
        <v>756</v>
      </c>
      <c r="O5709" t="s">
        <v>756</v>
      </c>
      <c r="P5709" t="s">
        <v>758</v>
      </c>
      <c r="Q5709" t="s">
        <v>759</v>
      </c>
      <c r="R5709" t="s">
        <v>759</v>
      </c>
      <c r="S5709" t="s">
        <v>757</v>
      </c>
      <c r="T5709" t="s">
        <v>757</v>
      </c>
      <c r="U5709" t="s">
        <v>757</v>
      </c>
      <c r="V5709" t="s">
        <v>756</v>
      </c>
      <c r="W5709" t="s">
        <v>756</v>
      </c>
      <c r="X5709" t="s">
        <v>15375</v>
      </c>
      <c r="Y5709" t="str">
        <f t="shared" si="1248"/>
        <v>enero</v>
      </c>
      <c r="Z5709">
        <f>YEAR(BD_PONDERACIONES[[#This Row],[Fecha Ejecución del Ticket]])</f>
        <v>2023</v>
      </c>
      <c r="AA5709" t="str">
        <f t="shared" si="1249"/>
        <v>marzo</v>
      </c>
      <c r="AB5709">
        <f>YEAR(BD_PONDERACIONES[[#This Row],[Fecha de Inspección]])</f>
        <v>2023</v>
      </c>
      <c r="AC5709">
        <f t="shared" si="1250"/>
        <v>0</v>
      </c>
      <c r="AD5709">
        <f t="shared" si="1251"/>
        <v>0.5</v>
      </c>
      <c r="AE5709">
        <f t="shared" si="1252"/>
        <v>0.5</v>
      </c>
      <c r="AF5709">
        <f t="shared" si="1253"/>
        <v>0.5</v>
      </c>
      <c r="AG5709">
        <f t="shared" si="1254"/>
        <v>0.5</v>
      </c>
      <c r="AH5709">
        <f t="shared" si="1255"/>
        <v>0.5</v>
      </c>
      <c r="AI5709">
        <f t="shared" si="1256"/>
        <v>0.25</v>
      </c>
      <c r="AJ5709">
        <f t="shared" si="1257"/>
        <v>0.25</v>
      </c>
      <c r="AK5709">
        <f t="shared" si="1258"/>
        <v>0.5</v>
      </c>
      <c r="AL5709">
        <f t="shared" si="1259"/>
        <v>0.5</v>
      </c>
      <c r="AM5709">
        <f t="shared" si="1260"/>
        <v>0.5</v>
      </c>
      <c r="AN5709" s="6">
        <f t="shared" si="1261"/>
        <v>0.90000000000000013</v>
      </c>
      <c r="AO5709" t="str">
        <f>VLOOKUP(BD_PONDERACIONES[[#This Row],[Comuna]],Tabla3[#All],2,0)</f>
        <v>Florida</v>
      </c>
    </row>
    <row r="5710" spans="1:41" x14ac:dyDescent="0.35">
      <c r="A5710" t="s">
        <v>27305</v>
      </c>
      <c r="B5710" t="s">
        <v>27306</v>
      </c>
      <c r="C5710" t="s">
        <v>27307</v>
      </c>
      <c r="D5710" s="5">
        <v>44998</v>
      </c>
      <c r="E5710" s="5">
        <v>44939</v>
      </c>
      <c r="F5710" t="s">
        <v>763</v>
      </c>
      <c r="G5710" t="s">
        <v>27308</v>
      </c>
      <c r="H5710" t="s">
        <v>755</v>
      </c>
      <c r="I5710" t="s">
        <v>3699</v>
      </c>
      <c r="J5710" t="s">
        <v>3701</v>
      </c>
      <c r="K5710" t="s">
        <v>756</v>
      </c>
      <c r="L5710" t="s">
        <v>757</v>
      </c>
      <c r="M5710" t="s">
        <v>757</v>
      </c>
      <c r="N5710" t="s">
        <v>756</v>
      </c>
      <c r="O5710" t="s">
        <v>756</v>
      </c>
      <c r="P5710" t="s">
        <v>758</v>
      </c>
      <c r="Q5710" t="s">
        <v>759</v>
      </c>
      <c r="R5710" t="s">
        <v>759</v>
      </c>
      <c r="S5710" t="s">
        <v>757</v>
      </c>
      <c r="T5710" t="s">
        <v>757</v>
      </c>
      <c r="U5710" t="s">
        <v>757</v>
      </c>
      <c r="V5710" t="s">
        <v>773</v>
      </c>
      <c r="W5710" t="s">
        <v>1342</v>
      </c>
      <c r="X5710" t="s">
        <v>27309</v>
      </c>
      <c r="Y5710" t="str">
        <f t="shared" si="1248"/>
        <v>enero</v>
      </c>
      <c r="Z5710">
        <f>YEAR(BD_PONDERACIONES[[#This Row],[Fecha Ejecución del Ticket]])</f>
        <v>2023</v>
      </c>
      <c r="AA5710" t="str">
        <f t="shared" si="1249"/>
        <v>marzo</v>
      </c>
      <c r="AB5710">
        <f>YEAR(BD_PONDERACIONES[[#This Row],[Fecha de Inspección]])</f>
        <v>2023</v>
      </c>
      <c r="AC5710">
        <f t="shared" si="1250"/>
        <v>0</v>
      </c>
      <c r="AD5710">
        <f t="shared" si="1251"/>
        <v>0.5</v>
      </c>
      <c r="AE5710">
        <f t="shared" si="1252"/>
        <v>0.5</v>
      </c>
      <c r="AF5710">
        <f t="shared" si="1253"/>
        <v>0.5</v>
      </c>
      <c r="AG5710">
        <f t="shared" si="1254"/>
        <v>0.5</v>
      </c>
      <c r="AH5710">
        <f t="shared" si="1255"/>
        <v>0.5</v>
      </c>
      <c r="AI5710">
        <f t="shared" si="1256"/>
        <v>0.25</v>
      </c>
      <c r="AJ5710">
        <f t="shared" si="1257"/>
        <v>0.25</v>
      </c>
      <c r="AK5710">
        <f t="shared" si="1258"/>
        <v>0.5</v>
      </c>
      <c r="AL5710">
        <f t="shared" si="1259"/>
        <v>0</v>
      </c>
      <c r="AM5710">
        <f t="shared" si="1260"/>
        <v>0</v>
      </c>
      <c r="AN5710" s="6">
        <f t="shared" si="1261"/>
        <v>0.70000000000000007</v>
      </c>
      <c r="AO5710" t="str">
        <f>VLOOKUP(BD_PONDERACIONES[[#This Row],[Comuna]],Tabla3[#All],2,0)</f>
        <v>Florida</v>
      </c>
    </row>
    <row r="5711" spans="1:41" x14ac:dyDescent="0.35">
      <c r="A5711" t="s">
        <v>27310</v>
      </c>
      <c r="B5711" t="s">
        <v>27311</v>
      </c>
      <c r="C5711" t="s">
        <v>27312</v>
      </c>
      <c r="D5711" s="5">
        <v>44998</v>
      </c>
      <c r="E5711" s="5">
        <v>44949</v>
      </c>
      <c r="F5711" t="s">
        <v>763</v>
      </c>
      <c r="G5711" t="s">
        <v>27313</v>
      </c>
      <c r="H5711" t="s">
        <v>755</v>
      </c>
      <c r="I5711" t="s">
        <v>3699</v>
      </c>
      <c r="J5711" t="s">
        <v>3701</v>
      </c>
      <c r="K5711" t="s">
        <v>756</v>
      </c>
      <c r="L5711" t="s">
        <v>757</v>
      </c>
      <c r="M5711" t="s">
        <v>757</v>
      </c>
      <c r="N5711" t="s">
        <v>756</v>
      </c>
      <c r="O5711" t="s">
        <v>756</v>
      </c>
      <c r="P5711" t="s">
        <v>758</v>
      </c>
      <c r="Q5711" t="s">
        <v>759</v>
      </c>
      <c r="R5711" t="s">
        <v>759</v>
      </c>
      <c r="S5711" t="s">
        <v>757</v>
      </c>
      <c r="T5711" t="s">
        <v>757</v>
      </c>
      <c r="U5711" t="s">
        <v>757</v>
      </c>
      <c r="V5711" t="s">
        <v>756</v>
      </c>
      <c r="W5711" t="s">
        <v>756</v>
      </c>
      <c r="X5711" t="s">
        <v>27314</v>
      </c>
      <c r="Y5711" t="str">
        <f t="shared" si="1248"/>
        <v>enero</v>
      </c>
      <c r="Z5711">
        <f>YEAR(BD_PONDERACIONES[[#This Row],[Fecha Ejecución del Ticket]])</f>
        <v>2023</v>
      </c>
      <c r="AA5711" t="str">
        <f t="shared" si="1249"/>
        <v>marzo</v>
      </c>
      <c r="AB5711">
        <f>YEAR(BD_PONDERACIONES[[#This Row],[Fecha de Inspección]])</f>
        <v>2023</v>
      </c>
      <c r="AC5711">
        <f t="shared" si="1250"/>
        <v>0</v>
      </c>
      <c r="AD5711">
        <f t="shared" si="1251"/>
        <v>0.5</v>
      </c>
      <c r="AE5711">
        <f t="shared" si="1252"/>
        <v>0.5</v>
      </c>
      <c r="AF5711">
        <f t="shared" si="1253"/>
        <v>0.5</v>
      </c>
      <c r="AG5711">
        <f t="shared" si="1254"/>
        <v>0.5</v>
      </c>
      <c r="AH5711">
        <f t="shared" si="1255"/>
        <v>0.5</v>
      </c>
      <c r="AI5711">
        <f t="shared" si="1256"/>
        <v>0.25</v>
      </c>
      <c r="AJ5711">
        <f t="shared" si="1257"/>
        <v>0.25</v>
      </c>
      <c r="AK5711">
        <f t="shared" si="1258"/>
        <v>0.5</v>
      </c>
      <c r="AL5711">
        <f t="shared" si="1259"/>
        <v>0.5</v>
      </c>
      <c r="AM5711">
        <f t="shared" si="1260"/>
        <v>0.5</v>
      </c>
      <c r="AN5711" s="6">
        <f t="shared" si="1261"/>
        <v>0.90000000000000013</v>
      </c>
      <c r="AO5711" t="str">
        <f>VLOOKUP(BD_PONDERACIONES[[#This Row],[Comuna]],Tabla3[#All],2,0)</f>
        <v>Florida</v>
      </c>
    </row>
    <row r="5712" spans="1:41" x14ac:dyDescent="0.35">
      <c r="A5712" t="s">
        <v>27315</v>
      </c>
      <c r="B5712" t="s">
        <v>27316</v>
      </c>
      <c r="C5712" t="s">
        <v>27317</v>
      </c>
      <c r="D5712" s="5">
        <v>44998</v>
      </c>
      <c r="E5712" s="5">
        <v>44936</v>
      </c>
      <c r="F5712" t="s">
        <v>763</v>
      </c>
      <c r="G5712" t="s">
        <v>27313</v>
      </c>
      <c r="H5712" t="s">
        <v>755</v>
      </c>
      <c r="I5712" t="s">
        <v>3699</v>
      </c>
      <c r="J5712" t="s">
        <v>3701</v>
      </c>
      <c r="K5712" t="s">
        <v>756</v>
      </c>
      <c r="L5712" t="s">
        <v>757</v>
      </c>
      <c r="M5712" t="s">
        <v>757</v>
      </c>
      <c r="N5712" t="s">
        <v>756</v>
      </c>
      <c r="O5712" t="s">
        <v>756</v>
      </c>
      <c r="P5712" t="s">
        <v>758</v>
      </c>
      <c r="Q5712" t="s">
        <v>759</v>
      </c>
      <c r="R5712" t="s">
        <v>759</v>
      </c>
      <c r="S5712" t="s">
        <v>757</v>
      </c>
      <c r="T5712" t="s">
        <v>757</v>
      </c>
      <c r="U5712" t="s">
        <v>757</v>
      </c>
      <c r="V5712" t="s">
        <v>773</v>
      </c>
      <c r="W5712" t="s">
        <v>773</v>
      </c>
      <c r="X5712" t="s">
        <v>27318</v>
      </c>
      <c r="Y5712" t="str">
        <f t="shared" si="1248"/>
        <v>enero</v>
      </c>
      <c r="Z5712">
        <f>YEAR(BD_PONDERACIONES[[#This Row],[Fecha Ejecución del Ticket]])</f>
        <v>2023</v>
      </c>
      <c r="AA5712" t="str">
        <f t="shared" si="1249"/>
        <v>marzo</v>
      </c>
      <c r="AB5712">
        <f>YEAR(BD_PONDERACIONES[[#This Row],[Fecha de Inspección]])</f>
        <v>2023</v>
      </c>
      <c r="AC5712">
        <f t="shared" si="1250"/>
        <v>0</v>
      </c>
      <c r="AD5712">
        <f t="shared" si="1251"/>
        <v>0.5</v>
      </c>
      <c r="AE5712">
        <f t="shared" si="1252"/>
        <v>0.5</v>
      </c>
      <c r="AF5712">
        <f t="shared" si="1253"/>
        <v>0.5</v>
      </c>
      <c r="AG5712">
        <f t="shared" si="1254"/>
        <v>0.5</v>
      </c>
      <c r="AH5712">
        <f t="shared" si="1255"/>
        <v>0.5</v>
      </c>
      <c r="AI5712">
        <f t="shared" si="1256"/>
        <v>0.25</v>
      </c>
      <c r="AJ5712">
        <f t="shared" si="1257"/>
        <v>0.25</v>
      </c>
      <c r="AK5712">
        <f t="shared" si="1258"/>
        <v>0.5</v>
      </c>
      <c r="AL5712">
        <f t="shared" si="1259"/>
        <v>0</v>
      </c>
      <c r="AM5712">
        <f t="shared" si="1260"/>
        <v>0</v>
      </c>
      <c r="AN5712" s="6">
        <f t="shared" si="1261"/>
        <v>0.70000000000000007</v>
      </c>
      <c r="AO5712" t="str">
        <f>VLOOKUP(BD_PONDERACIONES[[#This Row],[Comuna]],Tabla3[#All],2,0)</f>
        <v>Florida</v>
      </c>
    </row>
    <row r="5713" spans="1:41" x14ac:dyDescent="0.35">
      <c r="A5713" t="s">
        <v>27319</v>
      </c>
      <c r="B5713" t="s">
        <v>27320</v>
      </c>
      <c r="C5713" t="s">
        <v>27321</v>
      </c>
      <c r="D5713" s="5">
        <v>44998</v>
      </c>
      <c r="E5713" s="5">
        <v>44952</v>
      </c>
      <c r="F5713" t="s">
        <v>763</v>
      </c>
      <c r="G5713" t="s">
        <v>27322</v>
      </c>
      <c r="H5713" t="s">
        <v>755</v>
      </c>
      <c r="I5713" t="s">
        <v>3699</v>
      </c>
      <c r="J5713" t="s">
        <v>3701</v>
      </c>
      <c r="K5713" t="s">
        <v>756</v>
      </c>
      <c r="L5713" t="s">
        <v>756</v>
      </c>
      <c r="M5713" t="s">
        <v>756</v>
      </c>
      <c r="N5713" t="s">
        <v>756</v>
      </c>
      <c r="O5713" t="s">
        <v>756</v>
      </c>
      <c r="P5713" t="s">
        <v>765</v>
      </c>
      <c r="Q5713" t="s">
        <v>759</v>
      </c>
      <c r="R5713" t="s">
        <v>759</v>
      </c>
      <c r="S5713" t="s">
        <v>757</v>
      </c>
      <c r="T5713" t="s">
        <v>757</v>
      </c>
      <c r="U5713" t="s">
        <v>757</v>
      </c>
      <c r="V5713" t="s">
        <v>756</v>
      </c>
      <c r="W5713" t="s">
        <v>756</v>
      </c>
      <c r="X5713" t="s">
        <v>1712</v>
      </c>
      <c r="Y5713" t="str">
        <f t="shared" si="1248"/>
        <v>enero</v>
      </c>
      <c r="Z5713">
        <f>YEAR(BD_PONDERACIONES[[#This Row],[Fecha Ejecución del Ticket]])</f>
        <v>2023</v>
      </c>
      <c r="AA5713" t="str">
        <f t="shared" si="1249"/>
        <v>marzo</v>
      </c>
      <c r="AB5713">
        <f>YEAR(BD_PONDERACIONES[[#This Row],[Fecha de Inspección]])</f>
        <v>2023</v>
      </c>
      <c r="AC5713">
        <f t="shared" si="1250"/>
        <v>0</v>
      </c>
      <c r="AD5713">
        <f t="shared" si="1251"/>
        <v>0.5</v>
      </c>
      <c r="AE5713">
        <f t="shared" si="1252"/>
        <v>0.5</v>
      </c>
      <c r="AF5713">
        <f t="shared" si="1253"/>
        <v>0.5</v>
      </c>
      <c r="AG5713">
        <f t="shared" si="1254"/>
        <v>0.5</v>
      </c>
      <c r="AH5713">
        <f t="shared" si="1255"/>
        <v>0.5</v>
      </c>
      <c r="AI5713">
        <f t="shared" si="1256"/>
        <v>0.25</v>
      </c>
      <c r="AJ5713">
        <f t="shared" si="1257"/>
        <v>0.25</v>
      </c>
      <c r="AK5713">
        <f t="shared" si="1258"/>
        <v>0.5</v>
      </c>
      <c r="AL5713">
        <f t="shared" si="1259"/>
        <v>0.5</v>
      </c>
      <c r="AM5713">
        <f t="shared" si="1260"/>
        <v>0.5</v>
      </c>
      <c r="AN5713" s="6">
        <f t="shared" si="1261"/>
        <v>0.90000000000000013</v>
      </c>
      <c r="AO5713" t="str">
        <f>VLOOKUP(BD_PONDERACIONES[[#This Row],[Comuna]],Tabla3[#All],2,0)</f>
        <v>Florida</v>
      </c>
    </row>
    <row r="5714" spans="1:41" x14ac:dyDescent="0.35">
      <c r="A5714" t="s">
        <v>27323</v>
      </c>
      <c r="B5714" t="s">
        <v>27324</v>
      </c>
      <c r="C5714" t="s">
        <v>27325</v>
      </c>
      <c r="D5714" s="5">
        <v>44998</v>
      </c>
      <c r="E5714" s="5">
        <v>44929</v>
      </c>
      <c r="F5714" t="s">
        <v>753</v>
      </c>
      <c r="G5714" t="s">
        <v>27326</v>
      </c>
      <c r="H5714" t="s">
        <v>1809</v>
      </c>
      <c r="I5714" t="s">
        <v>3699</v>
      </c>
      <c r="J5714" t="s">
        <v>3701</v>
      </c>
      <c r="K5714" t="s">
        <v>756</v>
      </c>
      <c r="L5714" t="s">
        <v>757</v>
      </c>
      <c r="M5714" t="s">
        <v>757</v>
      </c>
      <c r="N5714" t="s">
        <v>756</v>
      </c>
      <c r="O5714" t="s">
        <v>756</v>
      </c>
      <c r="P5714" t="s">
        <v>758</v>
      </c>
      <c r="Q5714" t="s">
        <v>759</v>
      </c>
      <c r="R5714" t="s">
        <v>759</v>
      </c>
      <c r="S5714" t="s">
        <v>757</v>
      </c>
      <c r="T5714" t="s">
        <v>757</v>
      </c>
      <c r="U5714" t="s">
        <v>757</v>
      </c>
      <c r="V5714" t="s">
        <v>756</v>
      </c>
      <c r="W5714" t="s">
        <v>756</v>
      </c>
      <c r="X5714" t="s">
        <v>27327</v>
      </c>
      <c r="Y5714" t="str">
        <f t="shared" ref="Y5714:Y5777" si="1262">TEXT(E5714,"MMMM")</f>
        <v>enero</v>
      </c>
      <c r="Z5714">
        <f>YEAR(BD_PONDERACIONES[[#This Row],[Fecha Ejecución del Ticket]])</f>
        <v>2023</v>
      </c>
      <c r="AA5714" t="str">
        <f t="shared" ref="AA5714:AA5777" si="1263">TEXT(D5714,"MMMM")</f>
        <v>marzo</v>
      </c>
      <c r="AB5714">
        <f>YEAR(BD_PONDERACIONES[[#This Row],[Fecha de Inspección]])</f>
        <v>2023</v>
      </c>
      <c r="AC5714">
        <f t="shared" ref="AC5714:AC5777" si="1264">IF(OR(J5714="Cumple",J5714="No Aplica"),0.5,0)</f>
        <v>0</v>
      </c>
      <c r="AD5714">
        <f t="shared" ref="AD5714:AD5777" si="1265">IF(OR(K5714="CUMPLE",K5714="No Aplica"),0.5,0)</f>
        <v>0.5</v>
      </c>
      <c r="AE5714">
        <f t="shared" ref="AE5714:AE5777" si="1266">IF(OR(L5714="CUMPLE",L5714="No Aplica"),0.5,0)</f>
        <v>0.5</v>
      </c>
      <c r="AF5714">
        <f t="shared" ref="AF5714:AF5777" si="1267">IF(OR(M5714="CUMPLE",M5714="No Aplica"),0.5,0)</f>
        <v>0.5</v>
      </c>
      <c r="AG5714">
        <f t="shared" ref="AG5714:AG5777" si="1268">IF(OR(N5714="CUMPLE",N5714="No Aplica"),0.5,IF(N5714="Cumple Mayormente",0.325,IF(N5714="Cumple Parcialmente",0.175,0)))</f>
        <v>0.5</v>
      </c>
      <c r="AH5714">
        <f t="shared" ref="AH5714:AH5777" si="1269">IF(OR(O5714="CUMPLE",O5714="No Aplica"),0.5,IF(O5714="Cumple Mayormente",0.325,IF(O5714="Cumple Parcialmente",0.175,0)))</f>
        <v>0.5</v>
      </c>
      <c r="AI5714">
        <f t="shared" ref="AI5714:AI5777" si="1270">IF(OR(S5714="CUMPLE",S5714="No Aplica"),0.25,IF(S5714="Cumple Mayormente",0.1625,IF(S5714="Cumple Parcialmente",0.0875,0)))</f>
        <v>0.25</v>
      </c>
      <c r="AJ5714">
        <f t="shared" ref="AJ5714:AJ5777" si="1271">IF(OR(T5714="CUMPLE",T5714="No Aplica"),0.25,IF(T5714="Cumple Mayormente",0.1625,IF(T5714="Cumple Parcialmente",0.0875,0)))</f>
        <v>0.25</v>
      </c>
      <c r="AK5714">
        <f t="shared" ref="AK5714:AK5777" si="1272">IF(OR(U5714="CUMPLE",U5714="No Aplica"),0.5,IF(U5714="Cumple Mayormente",0.325,IF(U5714="Cumple Parcialmente",0.175,0)))</f>
        <v>0.5</v>
      </c>
      <c r="AL5714">
        <f t="shared" ref="AL5714:AL5777" si="1273">IF(OR(V5714="CUMPLE",V5714="No Aplica"),0.5,IF(V5714="Cumple Mayormente",0.325,IF(V5714="Cumple Parcialmente",0.175,0)))</f>
        <v>0.5</v>
      </c>
      <c r="AM5714">
        <f t="shared" ref="AM5714:AM5777" si="1274">IF(OR(W5714="CUMPLE",W5714="No Aplica"),0.5,IF(W5714="Cumple Mayormente",0.325,IF(W5714="Cumple Parcialmente",0.175,0)))</f>
        <v>0.5</v>
      </c>
      <c r="AN5714" s="6">
        <f t="shared" ref="AN5714:AN5777" si="1275">((AC5714+AD5714)*0.2)+((AE5714+AF5714)*0.3)+((AG5714+AH5714)*0.15)+((AI5714+AJ5714+AK5714)*0.15)+((AL5714+AM5714)*0.2)</f>
        <v>0.90000000000000013</v>
      </c>
      <c r="AO5714" t="str">
        <f>VLOOKUP(BD_PONDERACIONES[[#This Row],[Comuna]],Tabla3[#All],2,0)</f>
        <v>Florida</v>
      </c>
    </row>
    <row r="5715" spans="1:41" x14ac:dyDescent="0.35">
      <c r="A5715" t="s">
        <v>27328</v>
      </c>
      <c r="B5715" t="s">
        <v>27329</v>
      </c>
      <c r="C5715" t="s">
        <v>27330</v>
      </c>
      <c r="D5715" s="5">
        <v>44998</v>
      </c>
      <c r="E5715" s="5">
        <v>44938</v>
      </c>
      <c r="F5715" t="s">
        <v>753</v>
      </c>
      <c r="G5715" t="s">
        <v>27331</v>
      </c>
      <c r="H5715" t="s">
        <v>1809</v>
      </c>
      <c r="I5715" t="s">
        <v>3699</v>
      </c>
      <c r="J5715" t="s">
        <v>3701</v>
      </c>
      <c r="K5715" t="s">
        <v>756</v>
      </c>
      <c r="L5715" t="s">
        <v>757</v>
      </c>
      <c r="M5715" t="s">
        <v>757</v>
      </c>
      <c r="N5715" t="s">
        <v>756</v>
      </c>
      <c r="O5715" t="s">
        <v>756</v>
      </c>
      <c r="P5715" t="s">
        <v>758</v>
      </c>
      <c r="Q5715" t="s">
        <v>759</v>
      </c>
      <c r="R5715" t="s">
        <v>759</v>
      </c>
      <c r="S5715" t="s">
        <v>757</v>
      </c>
      <c r="T5715" t="s">
        <v>757</v>
      </c>
      <c r="U5715" t="s">
        <v>757</v>
      </c>
      <c r="V5715" t="s">
        <v>756</v>
      </c>
      <c r="W5715" t="s">
        <v>756</v>
      </c>
      <c r="X5715" t="s">
        <v>27332</v>
      </c>
      <c r="Y5715" t="str">
        <f t="shared" si="1262"/>
        <v>enero</v>
      </c>
      <c r="Z5715">
        <f>YEAR(BD_PONDERACIONES[[#This Row],[Fecha Ejecución del Ticket]])</f>
        <v>2023</v>
      </c>
      <c r="AA5715" t="str">
        <f t="shared" si="1263"/>
        <v>marzo</v>
      </c>
      <c r="AB5715">
        <f>YEAR(BD_PONDERACIONES[[#This Row],[Fecha de Inspección]])</f>
        <v>2023</v>
      </c>
      <c r="AC5715">
        <f t="shared" si="1264"/>
        <v>0</v>
      </c>
      <c r="AD5715">
        <f t="shared" si="1265"/>
        <v>0.5</v>
      </c>
      <c r="AE5715">
        <f t="shared" si="1266"/>
        <v>0.5</v>
      </c>
      <c r="AF5715">
        <f t="shared" si="1267"/>
        <v>0.5</v>
      </c>
      <c r="AG5715">
        <f t="shared" si="1268"/>
        <v>0.5</v>
      </c>
      <c r="AH5715">
        <f t="shared" si="1269"/>
        <v>0.5</v>
      </c>
      <c r="AI5715">
        <f t="shared" si="1270"/>
        <v>0.25</v>
      </c>
      <c r="AJ5715">
        <f t="shared" si="1271"/>
        <v>0.25</v>
      </c>
      <c r="AK5715">
        <f t="shared" si="1272"/>
        <v>0.5</v>
      </c>
      <c r="AL5715">
        <f t="shared" si="1273"/>
        <v>0.5</v>
      </c>
      <c r="AM5715">
        <f t="shared" si="1274"/>
        <v>0.5</v>
      </c>
      <c r="AN5715" s="6">
        <f t="shared" si="1275"/>
        <v>0.90000000000000013</v>
      </c>
      <c r="AO5715" t="str">
        <f>VLOOKUP(BD_PONDERACIONES[[#This Row],[Comuna]],Tabla3[#All],2,0)</f>
        <v>Florida</v>
      </c>
    </row>
    <row r="5716" spans="1:41" x14ac:dyDescent="0.35">
      <c r="A5716" t="s">
        <v>27333</v>
      </c>
      <c r="B5716" t="s">
        <v>27334</v>
      </c>
      <c r="C5716" t="s">
        <v>27335</v>
      </c>
      <c r="D5716" s="5">
        <v>44998</v>
      </c>
      <c r="E5716" s="5">
        <v>44931</v>
      </c>
      <c r="F5716" t="s">
        <v>753</v>
      </c>
      <c r="G5716" t="s">
        <v>27336</v>
      </c>
      <c r="H5716" t="s">
        <v>1809</v>
      </c>
      <c r="I5716" t="s">
        <v>3699</v>
      </c>
      <c r="J5716" t="s">
        <v>3701</v>
      </c>
      <c r="K5716" t="s">
        <v>756</v>
      </c>
      <c r="L5716" t="s">
        <v>757</v>
      </c>
      <c r="M5716" t="s">
        <v>757</v>
      </c>
      <c r="N5716" t="s">
        <v>756</v>
      </c>
      <c r="O5716" t="s">
        <v>756</v>
      </c>
      <c r="P5716" t="s">
        <v>758</v>
      </c>
      <c r="Q5716" t="s">
        <v>759</v>
      </c>
      <c r="R5716" t="s">
        <v>759</v>
      </c>
      <c r="S5716" t="s">
        <v>757</v>
      </c>
      <c r="T5716" t="s">
        <v>757</v>
      </c>
      <c r="U5716" t="s">
        <v>757</v>
      </c>
      <c r="V5716" t="s">
        <v>756</v>
      </c>
      <c r="W5716" t="s">
        <v>756</v>
      </c>
      <c r="X5716" t="s">
        <v>27337</v>
      </c>
      <c r="Y5716" t="str">
        <f t="shared" si="1262"/>
        <v>enero</v>
      </c>
      <c r="Z5716">
        <f>YEAR(BD_PONDERACIONES[[#This Row],[Fecha Ejecución del Ticket]])</f>
        <v>2023</v>
      </c>
      <c r="AA5716" t="str">
        <f t="shared" si="1263"/>
        <v>marzo</v>
      </c>
      <c r="AB5716">
        <f>YEAR(BD_PONDERACIONES[[#This Row],[Fecha de Inspección]])</f>
        <v>2023</v>
      </c>
      <c r="AC5716">
        <f t="shared" si="1264"/>
        <v>0</v>
      </c>
      <c r="AD5716">
        <f t="shared" si="1265"/>
        <v>0.5</v>
      </c>
      <c r="AE5716">
        <f t="shared" si="1266"/>
        <v>0.5</v>
      </c>
      <c r="AF5716">
        <f t="shared" si="1267"/>
        <v>0.5</v>
      </c>
      <c r="AG5716">
        <f t="shared" si="1268"/>
        <v>0.5</v>
      </c>
      <c r="AH5716">
        <f t="shared" si="1269"/>
        <v>0.5</v>
      </c>
      <c r="AI5716">
        <f t="shared" si="1270"/>
        <v>0.25</v>
      </c>
      <c r="AJ5716">
        <f t="shared" si="1271"/>
        <v>0.25</v>
      </c>
      <c r="AK5716">
        <f t="shared" si="1272"/>
        <v>0.5</v>
      </c>
      <c r="AL5716">
        <f t="shared" si="1273"/>
        <v>0.5</v>
      </c>
      <c r="AM5716">
        <f t="shared" si="1274"/>
        <v>0.5</v>
      </c>
      <c r="AN5716" s="6">
        <f t="shared" si="1275"/>
        <v>0.90000000000000013</v>
      </c>
      <c r="AO5716" t="str">
        <f>VLOOKUP(BD_PONDERACIONES[[#This Row],[Comuna]],Tabla3[#All],2,0)</f>
        <v>Florida</v>
      </c>
    </row>
    <row r="5717" spans="1:41" x14ac:dyDescent="0.35">
      <c r="A5717" t="s">
        <v>27338</v>
      </c>
      <c r="B5717" t="s">
        <v>27339</v>
      </c>
      <c r="C5717" t="s">
        <v>27340</v>
      </c>
      <c r="D5717" s="5">
        <v>44998</v>
      </c>
      <c r="E5717" s="5">
        <v>44931</v>
      </c>
      <c r="F5717" t="s">
        <v>753</v>
      </c>
      <c r="G5717" t="s">
        <v>27341</v>
      </c>
      <c r="H5717" t="s">
        <v>1809</v>
      </c>
      <c r="I5717" t="s">
        <v>3699</v>
      </c>
      <c r="J5717" t="s">
        <v>3701</v>
      </c>
      <c r="K5717" t="s">
        <v>756</v>
      </c>
      <c r="L5717" t="s">
        <v>757</v>
      </c>
      <c r="M5717" t="s">
        <v>757</v>
      </c>
      <c r="N5717" t="s">
        <v>756</v>
      </c>
      <c r="O5717" t="s">
        <v>756</v>
      </c>
      <c r="P5717" t="s">
        <v>765</v>
      </c>
      <c r="Q5717" t="s">
        <v>27342</v>
      </c>
      <c r="R5717" t="s">
        <v>759</v>
      </c>
      <c r="S5717" t="s">
        <v>756</v>
      </c>
      <c r="T5717" t="s">
        <v>756</v>
      </c>
      <c r="U5717" t="s">
        <v>756</v>
      </c>
      <c r="V5717" t="s">
        <v>756</v>
      </c>
      <c r="W5717" t="s">
        <v>756</v>
      </c>
      <c r="X5717" t="s">
        <v>9524</v>
      </c>
      <c r="Y5717" t="str">
        <f t="shared" si="1262"/>
        <v>enero</v>
      </c>
      <c r="Z5717">
        <f>YEAR(BD_PONDERACIONES[[#This Row],[Fecha Ejecución del Ticket]])</f>
        <v>2023</v>
      </c>
      <c r="AA5717" t="str">
        <f t="shared" si="1263"/>
        <v>marzo</v>
      </c>
      <c r="AB5717">
        <f>YEAR(BD_PONDERACIONES[[#This Row],[Fecha de Inspección]])</f>
        <v>2023</v>
      </c>
      <c r="AC5717">
        <f t="shared" si="1264"/>
        <v>0</v>
      </c>
      <c r="AD5717">
        <f t="shared" si="1265"/>
        <v>0.5</v>
      </c>
      <c r="AE5717">
        <f t="shared" si="1266"/>
        <v>0.5</v>
      </c>
      <c r="AF5717">
        <f t="shared" si="1267"/>
        <v>0.5</v>
      </c>
      <c r="AG5717">
        <f t="shared" si="1268"/>
        <v>0.5</v>
      </c>
      <c r="AH5717">
        <f t="shared" si="1269"/>
        <v>0.5</v>
      </c>
      <c r="AI5717">
        <f t="shared" si="1270"/>
        <v>0.25</v>
      </c>
      <c r="AJ5717">
        <f t="shared" si="1271"/>
        <v>0.25</v>
      </c>
      <c r="AK5717">
        <f t="shared" si="1272"/>
        <v>0.5</v>
      </c>
      <c r="AL5717">
        <f t="shared" si="1273"/>
        <v>0.5</v>
      </c>
      <c r="AM5717">
        <f t="shared" si="1274"/>
        <v>0.5</v>
      </c>
      <c r="AN5717" s="6">
        <f t="shared" si="1275"/>
        <v>0.90000000000000013</v>
      </c>
      <c r="AO5717" t="str">
        <f>VLOOKUP(BD_PONDERACIONES[[#This Row],[Comuna]],Tabla3[#All],2,0)</f>
        <v>Florida</v>
      </c>
    </row>
    <row r="5718" spans="1:41" x14ac:dyDescent="0.35">
      <c r="A5718" t="s">
        <v>27343</v>
      </c>
      <c r="B5718" t="s">
        <v>27344</v>
      </c>
      <c r="C5718" t="s">
        <v>27345</v>
      </c>
      <c r="D5718" s="5">
        <v>44998</v>
      </c>
      <c r="E5718" s="5">
        <v>44946</v>
      </c>
      <c r="F5718" t="s">
        <v>753</v>
      </c>
      <c r="G5718" t="s">
        <v>27341</v>
      </c>
      <c r="H5718" t="s">
        <v>1809</v>
      </c>
      <c r="I5718" t="s">
        <v>3699</v>
      </c>
      <c r="J5718" t="s">
        <v>3701</v>
      </c>
      <c r="K5718" t="s">
        <v>756</v>
      </c>
      <c r="L5718" t="s">
        <v>756</v>
      </c>
      <c r="M5718" t="s">
        <v>756</v>
      </c>
      <c r="N5718" t="s">
        <v>756</v>
      </c>
      <c r="O5718" t="s">
        <v>756</v>
      </c>
      <c r="P5718" t="s">
        <v>765</v>
      </c>
      <c r="Q5718" t="s">
        <v>27342</v>
      </c>
      <c r="R5718" t="s">
        <v>759</v>
      </c>
      <c r="S5718" t="s">
        <v>756</v>
      </c>
      <c r="T5718" t="s">
        <v>756</v>
      </c>
      <c r="U5718" t="s">
        <v>756</v>
      </c>
      <c r="V5718" t="s">
        <v>756</v>
      </c>
      <c r="W5718" t="s">
        <v>756</v>
      </c>
      <c r="X5718" t="s">
        <v>27346</v>
      </c>
      <c r="Y5718" t="str">
        <f t="shared" si="1262"/>
        <v>enero</v>
      </c>
      <c r="Z5718">
        <f>YEAR(BD_PONDERACIONES[[#This Row],[Fecha Ejecución del Ticket]])</f>
        <v>2023</v>
      </c>
      <c r="AA5718" t="str">
        <f t="shared" si="1263"/>
        <v>marzo</v>
      </c>
      <c r="AB5718">
        <f>YEAR(BD_PONDERACIONES[[#This Row],[Fecha de Inspección]])</f>
        <v>2023</v>
      </c>
      <c r="AC5718">
        <f t="shared" si="1264"/>
        <v>0</v>
      </c>
      <c r="AD5718">
        <f t="shared" si="1265"/>
        <v>0.5</v>
      </c>
      <c r="AE5718">
        <f t="shared" si="1266"/>
        <v>0.5</v>
      </c>
      <c r="AF5718">
        <f t="shared" si="1267"/>
        <v>0.5</v>
      </c>
      <c r="AG5718">
        <f t="shared" si="1268"/>
        <v>0.5</v>
      </c>
      <c r="AH5718">
        <f t="shared" si="1269"/>
        <v>0.5</v>
      </c>
      <c r="AI5718">
        <f t="shared" si="1270"/>
        <v>0.25</v>
      </c>
      <c r="AJ5718">
        <f t="shared" si="1271"/>
        <v>0.25</v>
      </c>
      <c r="AK5718">
        <f t="shared" si="1272"/>
        <v>0.5</v>
      </c>
      <c r="AL5718">
        <f t="shared" si="1273"/>
        <v>0.5</v>
      </c>
      <c r="AM5718">
        <f t="shared" si="1274"/>
        <v>0.5</v>
      </c>
      <c r="AN5718" s="6">
        <f t="shared" si="1275"/>
        <v>0.90000000000000013</v>
      </c>
      <c r="AO5718" t="str">
        <f>VLOOKUP(BD_PONDERACIONES[[#This Row],[Comuna]],Tabla3[#All],2,0)</f>
        <v>Florida</v>
      </c>
    </row>
    <row r="5719" spans="1:41" x14ac:dyDescent="0.35">
      <c r="A5719" t="s">
        <v>27347</v>
      </c>
      <c r="B5719" t="s">
        <v>27348</v>
      </c>
      <c r="C5719" t="s">
        <v>27349</v>
      </c>
      <c r="D5719" s="5">
        <v>44998</v>
      </c>
      <c r="E5719" s="5">
        <v>44944</v>
      </c>
      <c r="F5719" t="s">
        <v>753</v>
      </c>
      <c r="G5719" t="s">
        <v>27350</v>
      </c>
      <c r="H5719" t="s">
        <v>1809</v>
      </c>
      <c r="I5719" t="s">
        <v>3699</v>
      </c>
      <c r="J5719" t="s">
        <v>3701</v>
      </c>
      <c r="K5719" t="s">
        <v>756</v>
      </c>
      <c r="L5719" t="s">
        <v>756</v>
      </c>
      <c r="M5719" t="s">
        <v>756</v>
      </c>
      <c r="N5719" t="s">
        <v>756</v>
      </c>
      <c r="O5719" t="s">
        <v>756</v>
      </c>
      <c r="P5719" t="s">
        <v>765</v>
      </c>
      <c r="Q5719" t="s">
        <v>27351</v>
      </c>
      <c r="R5719" t="s">
        <v>759</v>
      </c>
      <c r="S5719" t="s">
        <v>756</v>
      </c>
      <c r="T5719" t="s">
        <v>756</v>
      </c>
      <c r="U5719" t="s">
        <v>756</v>
      </c>
      <c r="V5719" t="s">
        <v>756</v>
      </c>
      <c r="W5719" t="s">
        <v>756</v>
      </c>
      <c r="X5719" t="s">
        <v>9524</v>
      </c>
      <c r="Y5719" t="str">
        <f t="shared" si="1262"/>
        <v>enero</v>
      </c>
      <c r="Z5719">
        <f>YEAR(BD_PONDERACIONES[[#This Row],[Fecha Ejecución del Ticket]])</f>
        <v>2023</v>
      </c>
      <c r="AA5719" t="str">
        <f t="shared" si="1263"/>
        <v>marzo</v>
      </c>
      <c r="AB5719">
        <f>YEAR(BD_PONDERACIONES[[#This Row],[Fecha de Inspección]])</f>
        <v>2023</v>
      </c>
      <c r="AC5719">
        <f t="shared" si="1264"/>
        <v>0</v>
      </c>
      <c r="AD5719">
        <f t="shared" si="1265"/>
        <v>0.5</v>
      </c>
      <c r="AE5719">
        <f t="shared" si="1266"/>
        <v>0.5</v>
      </c>
      <c r="AF5719">
        <f t="shared" si="1267"/>
        <v>0.5</v>
      </c>
      <c r="AG5719">
        <f t="shared" si="1268"/>
        <v>0.5</v>
      </c>
      <c r="AH5719">
        <f t="shared" si="1269"/>
        <v>0.5</v>
      </c>
      <c r="AI5719">
        <f t="shared" si="1270"/>
        <v>0.25</v>
      </c>
      <c r="AJ5719">
        <f t="shared" si="1271"/>
        <v>0.25</v>
      </c>
      <c r="AK5719">
        <f t="shared" si="1272"/>
        <v>0.5</v>
      </c>
      <c r="AL5719">
        <f t="shared" si="1273"/>
        <v>0.5</v>
      </c>
      <c r="AM5719">
        <f t="shared" si="1274"/>
        <v>0.5</v>
      </c>
      <c r="AN5719" s="6">
        <f t="shared" si="1275"/>
        <v>0.90000000000000013</v>
      </c>
      <c r="AO5719" t="str">
        <f>VLOOKUP(BD_PONDERACIONES[[#This Row],[Comuna]],Tabla3[#All],2,0)</f>
        <v>Florida</v>
      </c>
    </row>
    <row r="5720" spans="1:41" x14ac:dyDescent="0.35">
      <c r="A5720" t="s">
        <v>27352</v>
      </c>
      <c r="B5720" t="s">
        <v>27353</v>
      </c>
      <c r="C5720" t="s">
        <v>27354</v>
      </c>
      <c r="D5720" s="5">
        <v>44998</v>
      </c>
      <c r="E5720" s="5">
        <v>44952</v>
      </c>
      <c r="F5720" t="s">
        <v>753</v>
      </c>
      <c r="G5720" t="s">
        <v>27355</v>
      </c>
      <c r="H5720" t="s">
        <v>1809</v>
      </c>
      <c r="I5720" t="s">
        <v>3699</v>
      </c>
      <c r="J5720" t="s">
        <v>3701</v>
      </c>
      <c r="K5720" t="s">
        <v>756</v>
      </c>
      <c r="L5720" t="s">
        <v>773</v>
      </c>
      <c r="M5720" t="s">
        <v>773</v>
      </c>
      <c r="N5720" t="s">
        <v>756</v>
      </c>
      <c r="O5720" t="s">
        <v>756</v>
      </c>
      <c r="P5720" t="s">
        <v>758</v>
      </c>
      <c r="Q5720" t="s">
        <v>759</v>
      </c>
      <c r="R5720" t="s">
        <v>759</v>
      </c>
      <c r="S5720" t="s">
        <v>757</v>
      </c>
      <c r="T5720" t="s">
        <v>757</v>
      </c>
      <c r="U5720" t="s">
        <v>757</v>
      </c>
      <c r="V5720" t="s">
        <v>756</v>
      </c>
      <c r="W5720" t="s">
        <v>756</v>
      </c>
      <c r="X5720" t="s">
        <v>22657</v>
      </c>
      <c r="Y5720" t="str">
        <f t="shared" si="1262"/>
        <v>enero</v>
      </c>
      <c r="Z5720">
        <f>YEAR(BD_PONDERACIONES[[#This Row],[Fecha Ejecución del Ticket]])</f>
        <v>2023</v>
      </c>
      <c r="AA5720" t="str">
        <f t="shared" si="1263"/>
        <v>marzo</v>
      </c>
      <c r="AB5720">
        <f>YEAR(BD_PONDERACIONES[[#This Row],[Fecha de Inspección]])</f>
        <v>2023</v>
      </c>
      <c r="AC5720">
        <f t="shared" si="1264"/>
        <v>0</v>
      </c>
      <c r="AD5720">
        <f t="shared" si="1265"/>
        <v>0.5</v>
      </c>
      <c r="AE5720">
        <f t="shared" si="1266"/>
        <v>0</v>
      </c>
      <c r="AF5720">
        <f t="shared" si="1267"/>
        <v>0</v>
      </c>
      <c r="AG5720">
        <f t="shared" si="1268"/>
        <v>0.5</v>
      </c>
      <c r="AH5720">
        <f t="shared" si="1269"/>
        <v>0.5</v>
      </c>
      <c r="AI5720">
        <f t="shared" si="1270"/>
        <v>0.25</v>
      </c>
      <c r="AJ5720">
        <f t="shared" si="1271"/>
        <v>0.25</v>
      </c>
      <c r="AK5720">
        <f t="shared" si="1272"/>
        <v>0.5</v>
      </c>
      <c r="AL5720">
        <f t="shared" si="1273"/>
        <v>0.5</v>
      </c>
      <c r="AM5720">
        <f t="shared" si="1274"/>
        <v>0.5</v>
      </c>
      <c r="AN5720" s="6">
        <f t="shared" si="1275"/>
        <v>0.60000000000000009</v>
      </c>
      <c r="AO5720" t="str">
        <f>VLOOKUP(BD_PONDERACIONES[[#This Row],[Comuna]],Tabla3[#All],2,0)</f>
        <v>Florida</v>
      </c>
    </row>
    <row r="5721" spans="1:41" x14ac:dyDescent="0.35">
      <c r="A5721" t="s">
        <v>27356</v>
      </c>
      <c r="B5721" t="s">
        <v>27357</v>
      </c>
      <c r="C5721" t="s">
        <v>27358</v>
      </c>
      <c r="D5721" s="5">
        <v>44998</v>
      </c>
      <c r="E5721" s="5">
        <v>44952</v>
      </c>
      <c r="F5721" t="s">
        <v>753</v>
      </c>
      <c r="G5721" t="s">
        <v>27359</v>
      </c>
      <c r="H5721" t="s">
        <v>1809</v>
      </c>
      <c r="I5721" t="s">
        <v>3699</v>
      </c>
      <c r="J5721" t="s">
        <v>3701</v>
      </c>
      <c r="K5721" t="s">
        <v>756</v>
      </c>
      <c r="L5721" t="s">
        <v>757</v>
      </c>
      <c r="M5721" t="s">
        <v>757</v>
      </c>
      <c r="N5721" t="s">
        <v>756</v>
      </c>
      <c r="O5721" t="s">
        <v>756</v>
      </c>
      <c r="P5721" t="s">
        <v>758</v>
      </c>
      <c r="Q5721" t="s">
        <v>759</v>
      </c>
      <c r="R5721" t="s">
        <v>759</v>
      </c>
      <c r="S5721" t="s">
        <v>757</v>
      </c>
      <c r="T5721" t="s">
        <v>757</v>
      </c>
      <c r="U5721" t="s">
        <v>757</v>
      </c>
      <c r="V5721" t="s">
        <v>756</v>
      </c>
      <c r="W5721" t="s">
        <v>756</v>
      </c>
      <c r="X5721" t="s">
        <v>8238</v>
      </c>
      <c r="Y5721" t="str">
        <f t="shared" si="1262"/>
        <v>enero</v>
      </c>
      <c r="Z5721">
        <f>YEAR(BD_PONDERACIONES[[#This Row],[Fecha Ejecución del Ticket]])</f>
        <v>2023</v>
      </c>
      <c r="AA5721" t="str">
        <f t="shared" si="1263"/>
        <v>marzo</v>
      </c>
      <c r="AB5721">
        <f>YEAR(BD_PONDERACIONES[[#This Row],[Fecha de Inspección]])</f>
        <v>2023</v>
      </c>
      <c r="AC5721">
        <f t="shared" si="1264"/>
        <v>0</v>
      </c>
      <c r="AD5721">
        <f t="shared" si="1265"/>
        <v>0.5</v>
      </c>
      <c r="AE5721">
        <f t="shared" si="1266"/>
        <v>0.5</v>
      </c>
      <c r="AF5721">
        <f t="shared" si="1267"/>
        <v>0.5</v>
      </c>
      <c r="AG5721">
        <f t="shared" si="1268"/>
        <v>0.5</v>
      </c>
      <c r="AH5721">
        <f t="shared" si="1269"/>
        <v>0.5</v>
      </c>
      <c r="AI5721">
        <f t="shared" si="1270"/>
        <v>0.25</v>
      </c>
      <c r="AJ5721">
        <f t="shared" si="1271"/>
        <v>0.25</v>
      </c>
      <c r="AK5721">
        <f t="shared" si="1272"/>
        <v>0.5</v>
      </c>
      <c r="AL5721">
        <f t="shared" si="1273"/>
        <v>0.5</v>
      </c>
      <c r="AM5721">
        <f t="shared" si="1274"/>
        <v>0.5</v>
      </c>
      <c r="AN5721" s="6">
        <f t="shared" si="1275"/>
        <v>0.90000000000000013</v>
      </c>
      <c r="AO5721" t="str">
        <f>VLOOKUP(BD_PONDERACIONES[[#This Row],[Comuna]],Tabla3[#All],2,0)</f>
        <v>Florida</v>
      </c>
    </row>
    <row r="5722" spans="1:41" x14ac:dyDescent="0.35">
      <c r="A5722" t="s">
        <v>27360</v>
      </c>
      <c r="B5722" t="s">
        <v>27361</v>
      </c>
      <c r="C5722" t="s">
        <v>27362</v>
      </c>
      <c r="D5722" s="5">
        <v>44998</v>
      </c>
      <c r="E5722" s="5">
        <v>44943</v>
      </c>
      <c r="F5722" t="s">
        <v>753</v>
      </c>
      <c r="G5722" t="s">
        <v>27363</v>
      </c>
      <c r="H5722" t="s">
        <v>1809</v>
      </c>
      <c r="I5722" t="s">
        <v>3699</v>
      </c>
      <c r="J5722" t="s">
        <v>3701</v>
      </c>
      <c r="K5722" t="s">
        <v>756</v>
      </c>
      <c r="L5722" t="s">
        <v>757</v>
      </c>
      <c r="M5722" t="s">
        <v>757</v>
      </c>
      <c r="N5722" t="s">
        <v>756</v>
      </c>
      <c r="O5722" t="s">
        <v>756</v>
      </c>
      <c r="P5722" t="s">
        <v>758</v>
      </c>
      <c r="Q5722" t="s">
        <v>759</v>
      </c>
      <c r="R5722" t="s">
        <v>759</v>
      </c>
      <c r="S5722" t="s">
        <v>757</v>
      </c>
      <c r="T5722" t="s">
        <v>757</v>
      </c>
      <c r="U5722" t="s">
        <v>757</v>
      </c>
      <c r="V5722" t="s">
        <v>756</v>
      </c>
      <c r="W5722" t="s">
        <v>756</v>
      </c>
      <c r="X5722" t="s">
        <v>27364</v>
      </c>
      <c r="Y5722" t="str">
        <f t="shared" si="1262"/>
        <v>enero</v>
      </c>
      <c r="Z5722">
        <f>YEAR(BD_PONDERACIONES[[#This Row],[Fecha Ejecución del Ticket]])</f>
        <v>2023</v>
      </c>
      <c r="AA5722" t="str">
        <f t="shared" si="1263"/>
        <v>marzo</v>
      </c>
      <c r="AB5722">
        <f>YEAR(BD_PONDERACIONES[[#This Row],[Fecha de Inspección]])</f>
        <v>2023</v>
      </c>
      <c r="AC5722">
        <f t="shared" si="1264"/>
        <v>0</v>
      </c>
      <c r="AD5722">
        <f t="shared" si="1265"/>
        <v>0.5</v>
      </c>
      <c r="AE5722">
        <f t="shared" si="1266"/>
        <v>0.5</v>
      </c>
      <c r="AF5722">
        <f t="shared" si="1267"/>
        <v>0.5</v>
      </c>
      <c r="AG5722">
        <f t="shared" si="1268"/>
        <v>0.5</v>
      </c>
      <c r="AH5722">
        <f t="shared" si="1269"/>
        <v>0.5</v>
      </c>
      <c r="AI5722">
        <f t="shared" si="1270"/>
        <v>0.25</v>
      </c>
      <c r="AJ5722">
        <f t="shared" si="1271"/>
        <v>0.25</v>
      </c>
      <c r="AK5722">
        <f t="shared" si="1272"/>
        <v>0.5</v>
      </c>
      <c r="AL5722">
        <f t="shared" si="1273"/>
        <v>0.5</v>
      </c>
      <c r="AM5722">
        <f t="shared" si="1274"/>
        <v>0.5</v>
      </c>
      <c r="AN5722" s="6">
        <f t="shared" si="1275"/>
        <v>0.90000000000000013</v>
      </c>
      <c r="AO5722" t="str">
        <f>VLOOKUP(BD_PONDERACIONES[[#This Row],[Comuna]],Tabla3[#All],2,0)</f>
        <v>Florida</v>
      </c>
    </row>
    <row r="5723" spans="1:41" x14ac:dyDescent="0.35">
      <c r="A5723" t="s">
        <v>27365</v>
      </c>
      <c r="B5723" t="s">
        <v>27366</v>
      </c>
      <c r="C5723" t="s">
        <v>27367</v>
      </c>
      <c r="D5723" s="5">
        <v>44998</v>
      </c>
      <c r="E5723" s="5">
        <v>44931</v>
      </c>
      <c r="F5723" t="s">
        <v>763</v>
      </c>
      <c r="G5723" t="s">
        <v>27368</v>
      </c>
      <c r="H5723" t="s">
        <v>755</v>
      </c>
      <c r="I5723" t="s">
        <v>3699</v>
      </c>
      <c r="J5723" t="s">
        <v>3701</v>
      </c>
      <c r="K5723" t="s">
        <v>756</v>
      </c>
      <c r="L5723" t="s">
        <v>757</v>
      </c>
      <c r="M5723" t="s">
        <v>757</v>
      </c>
      <c r="N5723" t="s">
        <v>756</v>
      </c>
      <c r="O5723" t="s">
        <v>756</v>
      </c>
      <c r="P5723" t="s">
        <v>758</v>
      </c>
      <c r="Q5723" t="s">
        <v>759</v>
      </c>
      <c r="R5723" t="s">
        <v>759</v>
      </c>
      <c r="S5723" t="s">
        <v>757</v>
      </c>
      <c r="T5723" t="s">
        <v>757</v>
      </c>
      <c r="U5723" t="s">
        <v>757</v>
      </c>
      <c r="V5723" t="s">
        <v>756</v>
      </c>
      <c r="W5723" t="s">
        <v>756</v>
      </c>
      <c r="X5723" t="s">
        <v>27369</v>
      </c>
      <c r="Y5723" t="str">
        <f t="shared" si="1262"/>
        <v>enero</v>
      </c>
      <c r="Z5723">
        <f>YEAR(BD_PONDERACIONES[[#This Row],[Fecha Ejecución del Ticket]])</f>
        <v>2023</v>
      </c>
      <c r="AA5723" t="str">
        <f t="shared" si="1263"/>
        <v>marzo</v>
      </c>
      <c r="AB5723">
        <f>YEAR(BD_PONDERACIONES[[#This Row],[Fecha de Inspección]])</f>
        <v>2023</v>
      </c>
      <c r="AC5723">
        <f t="shared" si="1264"/>
        <v>0</v>
      </c>
      <c r="AD5723">
        <f t="shared" si="1265"/>
        <v>0.5</v>
      </c>
      <c r="AE5723">
        <f t="shared" si="1266"/>
        <v>0.5</v>
      </c>
      <c r="AF5723">
        <f t="shared" si="1267"/>
        <v>0.5</v>
      </c>
      <c r="AG5723">
        <f t="shared" si="1268"/>
        <v>0.5</v>
      </c>
      <c r="AH5723">
        <f t="shared" si="1269"/>
        <v>0.5</v>
      </c>
      <c r="AI5723">
        <f t="shared" si="1270"/>
        <v>0.25</v>
      </c>
      <c r="AJ5723">
        <f t="shared" si="1271"/>
        <v>0.25</v>
      </c>
      <c r="AK5723">
        <f t="shared" si="1272"/>
        <v>0.5</v>
      </c>
      <c r="AL5723">
        <f t="shared" si="1273"/>
        <v>0.5</v>
      </c>
      <c r="AM5723">
        <f t="shared" si="1274"/>
        <v>0.5</v>
      </c>
      <c r="AN5723" s="6">
        <f t="shared" si="1275"/>
        <v>0.90000000000000013</v>
      </c>
      <c r="AO5723" t="str">
        <f>VLOOKUP(BD_PONDERACIONES[[#This Row],[Comuna]],Tabla3[#All],2,0)</f>
        <v>Florida</v>
      </c>
    </row>
    <row r="5724" spans="1:41" x14ac:dyDescent="0.35">
      <c r="A5724" t="s">
        <v>27370</v>
      </c>
      <c r="B5724" t="s">
        <v>27371</v>
      </c>
      <c r="C5724" t="s">
        <v>27372</v>
      </c>
      <c r="D5724" s="5">
        <v>44998</v>
      </c>
      <c r="E5724" s="5">
        <v>44930</v>
      </c>
      <c r="F5724" t="s">
        <v>763</v>
      </c>
      <c r="G5724" t="s">
        <v>27368</v>
      </c>
      <c r="H5724" t="s">
        <v>755</v>
      </c>
      <c r="I5724" t="s">
        <v>3699</v>
      </c>
      <c r="J5724" t="s">
        <v>3701</v>
      </c>
      <c r="K5724" t="s">
        <v>756</v>
      </c>
      <c r="L5724" t="s">
        <v>757</v>
      </c>
      <c r="M5724" t="s">
        <v>757</v>
      </c>
      <c r="N5724" t="s">
        <v>756</v>
      </c>
      <c r="O5724" t="s">
        <v>756</v>
      </c>
      <c r="P5724" t="s">
        <v>758</v>
      </c>
      <c r="Q5724" t="s">
        <v>759</v>
      </c>
      <c r="R5724" t="s">
        <v>759</v>
      </c>
      <c r="S5724" t="s">
        <v>757</v>
      </c>
      <c r="T5724" t="s">
        <v>757</v>
      </c>
      <c r="U5724" t="s">
        <v>757</v>
      </c>
      <c r="V5724" t="s">
        <v>773</v>
      </c>
      <c r="W5724" t="s">
        <v>773</v>
      </c>
      <c r="X5724" t="s">
        <v>27373</v>
      </c>
      <c r="Y5724" t="str">
        <f t="shared" si="1262"/>
        <v>enero</v>
      </c>
      <c r="Z5724">
        <f>YEAR(BD_PONDERACIONES[[#This Row],[Fecha Ejecución del Ticket]])</f>
        <v>2023</v>
      </c>
      <c r="AA5724" t="str">
        <f t="shared" si="1263"/>
        <v>marzo</v>
      </c>
      <c r="AB5724">
        <f>YEAR(BD_PONDERACIONES[[#This Row],[Fecha de Inspección]])</f>
        <v>2023</v>
      </c>
      <c r="AC5724">
        <f t="shared" si="1264"/>
        <v>0</v>
      </c>
      <c r="AD5724">
        <f t="shared" si="1265"/>
        <v>0.5</v>
      </c>
      <c r="AE5724">
        <f t="shared" si="1266"/>
        <v>0.5</v>
      </c>
      <c r="AF5724">
        <f t="shared" si="1267"/>
        <v>0.5</v>
      </c>
      <c r="AG5724">
        <f t="shared" si="1268"/>
        <v>0.5</v>
      </c>
      <c r="AH5724">
        <f t="shared" si="1269"/>
        <v>0.5</v>
      </c>
      <c r="AI5724">
        <f t="shared" si="1270"/>
        <v>0.25</v>
      </c>
      <c r="AJ5724">
        <f t="shared" si="1271"/>
        <v>0.25</v>
      </c>
      <c r="AK5724">
        <f t="shared" si="1272"/>
        <v>0.5</v>
      </c>
      <c r="AL5724">
        <f t="shared" si="1273"/>
        <v>0</v>
      </c>
      <c r="AM5724">
        <f t="shared" si="1274"/>
        <v>0</v>
      </c>
      <c r="AN5724" s="6">
        <f t="shared" si="1275"/>
        <v>0.70000000000000007</v>
      </c>
      <c r="AO5724" t="str">
        <f>VLOOKUP(BD_PONDERACIONES[[#This Row],[Comuna]],Tabla3[#All],2,0)</f>
        <v>Florida</v>
      </c>
    </row>
    <row r="5725" spans="1:41" x14ac:dyDescent="0.35">
      <c r="A5725" t="s">
        <v>27374</v>
      </c>
      <c r="B5725" t="s">
        <v>27375</v>
      </c>
      <c r="C5725" t="s">
        <v>27376</v>
      </c>
      <c r="D5725" s="5">
        <v>44998</v>
      </c>
      <c r="E5725" s="5">
        <v>44938</v>
      </c>
      <c r="F5725" t="s">
        <v>753</v>
      </c>
      <c r="G5725" t="s">
        <v>27377</v>
      </c>
      <c r="H5725" t="s">
        <v>1809</v>
      </c>
      <c r="I5725" t="s">
        <v>3699</v>
      </c>
      <c r="J5725" t="s">
        <v>3701</v>
      </c>
      <c r="K5725" t="s">
        <v>756</v>
      </c>
      <c r="L5725" t="s">
        <v>757</v>
      </c>
      <c r="M5725" t="s">
        <v>757</v>
      </c>
      <c r="N5725" t="s">
        <v>756</v>
      </c>
      <c r="O5725" t="s">
        <v>756</v>
      </c>
      <c r="P5725" t="s">
        <v>758</v>
      </c>
      <c r="Q5725" t="s">
        <v>759</v>
      </c>
      <c r="R5725" t="s">
        <v>759</v>
      </c>
      <c r="S5725" t="s">
        <v>757</v>
      </c>
      <c r="T5725" t="s">
        <v>757</v>
      </c>
      <c r="U5725" t="s">
        <v>757</v>
      </c>
      <c r="V5725" t="s">
        <v>756</v>
      </c>
      <c r="W5725" t="s">
        <v>756</v>
      </c>
      <c r="X5725" t="s">
        <v>27378</v>
      </c>
      <c r="Y5725" t="str">
        <f t="shared" si="1262"/>
        <v>enero</v>
      </c>
      <c r="Z5725">
        <f>YEAR(BD_PONDERACIONES[[#This Row],[Fecha Ejecución del Ticket]])</f>
        <v>2023</v>
      </c>
      <c r="AA5725" t="str">
        <f t="shared" si="1263"/>
        <v>marzo</v>
      </c>
      <c r="AB5725">
        <f>YEAR(BD_PONDERACIONES[[#This Row],[Fecha de Inspección]])</f>
        <v>2023</v>
      </c>
      <c r="AC5725">
        <f t="shared" si="1264"/>
        <v>0</v>
      </c>
      <c r="AD5725">
        <f t="shared" si="1265"/>
        <v>0.5</v>
      </c>
      <c r="AE5725">
        <f t="shared" si="1266"/>
        <v>0.5</v>
      </c>
      <c r="AF5725">
        <f t="shared" si="1267"/>
        <v>0.5</v>
      </c>
      <c r="AG5725">
        <f t="shared" si="1268"/>
        <v>0.5</v>
      </c>
      <c r="AH5725">
        <f t="shared" si="1269"/>
        <v>0.5</v>
      </c>
      <c r="AI5725">
        <f t="shared" si="1270"/>
        <v>0.25</v>
      </c>
      <c r="AJ5725">
        <f t="shared" si="1271"/>
        <v>0.25</v>
      </c>
      <c r="AK5725">
        <f t="shared" si="1272"/>
        <v>0.5</v>
      </c>
      <c r="AL5725">
        <f t="shared" si="1273"/>
        <v>0.5</v>
      </c>
      <c r="AM5725">
        <f t="shared" si="1274"/>
        <v>0.5</v>
      </c>
      <c r="AN5725" s="6">
        <f t="shared" si="1275"/>
        <v>0.90000000000000013</v>
      </c>
      <c r="AO5725" t="str">
        <f>VLOOKUP(BD_PONDERACIONES[[#This Row],[Comuna]],Tabla3[#All],2,0)</f>
        <v>Florida</v>
      </c>
    </row>
    <row r="5726" spans="1:41" x14ac:dyDescent="0.35">
      <c r="A5726" t="s">
        <v>27379</v>
      </c>
      <c r="B5726" t="s">
        <v>27380</v>
      </c>
      <c r="C5726" t="s">
        <v>27381</v>
      </c>
      <c r="D5726" s="5">
        <v>44998</v>
      </c>
      <c r="E5726" s="5">
        <v>44951</v>
      </c>
      <c r="F5726" t="s">
        <v>763</v>
      </c>
      <c r="G5726" t="s">
        <v>27382</v>
      </c>
      <c r="H5726" t="s">
        <v>755</v>
      </c>
      <c r="I5726" t="s">
        <v>3699</v>
      </c>
      <c r="J5726" t="s">
        <v>3701</v>
      </c>
      <c r="K5726" t="s">
        <v>756</v>
      </c>
      <c r="L5726" t="s">
        <v>757</v>
      </c>
      <c r="M5726" t="s">
        <v>757</v>
      </c>
      <c r="N5726" t="s">
        <v>756</v>
      </c>
      <c r="O5726" t="s">
        <v>756</v>
      </c>
      <c r="P5726" t="s">
        <v>758</v>
      </c>
      <c r="Q5726" t="s">
        <v>759</v>
      </c>
      <c r="R5726" t="s">
        <v>759</v>
      </c>
      <c r="S5726" t="s">
        <v>757</v>
      </c>
      <c r="T5726" t="s">
        <v>757</v>
      </c>
      <c r="U5726" t="s">
        <v>757</v>
      </c>
      <c r="V5726" t="s">
        <v>756</v>
      </c>
      <c r="W5726" t="s">
        <v>756</v>
      </c>
      <c r="X5726" t="s">
        <v>27383</v>
      </c>
      <c r="Y5726" t="str">
        <f t="shared" si="1262"/>
        <v>enero</v>
      </c>
      <c r="Z5726">
        <f>YEAR(BD_PONDERACIONES[[#This Row],[Fecha Ejecución del Ticket]])</f>
        <v>2023</v>
      </c>
      <c r="AA5726" t="str">
        <f t="shared" si="1263"/>
        <v>marzo</v>
      </c>
      <c r="AB5726">
        <f>YEAR(BD_PONDERACIONES[[#This Row],[Fecha de Inspección]])</f>
        <v>2023</v>
      </c>
      <c r="AC5726">
        <f t="shared" si="1264"/>
        <v>0</v>
      </c>
      <c r="AD5726">
        <f t="shared" si="1265"/>
        <v>0.5</v>
      </c>
      <c r="AE5726">
        <f t="shared" si="1266"/>
        <v>0.5</v>
      </c>
      <c r="AF5726">
        <f t="shared" si="1267"/>
        <v>0.5</v>
      </c>
      <c r="AG5726">
        <f t="shared" si="1268"/>
        <v>0.5</v>
      </c>
      <c r="AH5726">
        <f t="shared" si="1269"/>
        <v>0.5</v>
      </c>
      <c r="AI5726">
        <f t="shared" si="1270"/>
        <v>0.25</v>
      </c>
      <c r="AJ5726">
        <f t="shared" si="1271"/>
        <v>0.25</v>
      </c>
      <c r="AK5726">
        <f t="shared" si="1272"/>
        <v>0.5</v>
      </c>
      <c r="AL5726">
        <f t="shared" si="1273"/>
        <v>0.5</v>
      </c>
      <c r="AM5726">
        <f t="shared" si="1274"/>
        <v>0.5</v>
      </c>
      <c r="AN5726" s="6">
        <f t="shared" si="1275"/>
        <v>0.90000000000000013</v>
      </c>
      <c r="AO5726" t="str">
        <f>VLOOKUP(BD_PONDERACIONES[[#This Row],[Comuna]],Tabla3[#All],2,0)</f>
        <v>Florida</v>
      </c>
    </row>
    <row r="5727" spans="1:41" x14ac:dyDescent="0.35">
      <c r="A5727" t="s">
        <v>27384</v>
      </c>
      <c r="B5727" t="s">
        <v>27385</v>
      </c>
      <c r="C5727" t="s">
        <v>27386</v>
      </c>
      <c r="D5727" s="5">
        <v>44998</v>
      </c>
      <c r="E5727" s="5">
        <v>44948</v>
      </c>
      <c r="F5727" t="s">
        <v>763</v>
      </c>
      <c r="G5727" t="s">
        <v>27387</v>
      </c>
      <c r="H5727" t="s">
        <v>755</v>
      </c>
      <c r="I5727" t="s">
        <v>3699</v>
      </c>
      <c r="J5727" t="s">
        <v>3701</v>
      </c>
      <c r="K5727" t="s">
        <v>756</v>
      </c>
      <c r="L5727" t="s">
        <v>757</v>
      </c>
      <c r="M5727" t="s">
        <v>757</v>
      </c>
      <c r="N5727" t="s">
        <v>756</v>
      </c>
      <c r="O5727" t="s">
        <v>756</v>
      </c>
      <c r="P5727" t="s">
        <v>758</v>
      </c>
      <c r="Q5727" t="s">
        <v>759</v>
      </c>
      <c r="R5727" t="s">
        <v>759</v>
      </c>
      <c r="S5727" t="s">
        <v>757</v>
      </c>
      <c r="T5727" t="s">
        <v>757</v>
      </c>
      <c r="U5727" t="s">
        <v>757</v>
      </c>
      <c r="V5727" t="s">
        <v>756</v>
      </c>
      <c r="W5727" t="s">
        <v>768</v>
      </c>
      <c r="X5727" t="s">
        <v>27275</v>
      </c>
      <c r="Y5727" t="str">
        <f t="shared" si="1262"/>
        <v>enero</v>
      </c>
      <c r="Z5727">
        <f>YEAR(BD_PONDERACIONES[[#This Row],[Fecha Ejecución del Ticket]])</f>
        <v>2023</v>
      </c>
      <c r="AA5727" t="str">
        <f t="shared" si="1263"/>
        <v>marzo</v>
      </c>
      <c r="AB5727">
        <f>YEAR(BD_PONDERACIONES[[#This Row],[Fecha de Inspección]])</f>
        <v>2023</v>
      </c>
      <c r="AC5727">
        <f t="shared" si="1264"/>
        <v>0</v>
      </c>
      <c r="AD5727">
        <f t="shared" si="1265"/>
        <v>0.5</v>
      </c>
      <c r="AE5727">
        <f t="shared" si="1266"/>
        <v>0.5</v>
      </c>
      <c r="AF5727">
        <f t="shared" si="1267"/>
        <v>0.5</v>
      </c>
      <c r="AG5727">
        <f t="shared" si="1268"/>
        <v>0.5</v>
      </c>
      <c r="AH5727">
        <f t="shared" si="1269"/>
        <v>0.5</v>
      </c>
      <c r="AI5727">
        <f t="shared" si="1270"/>
        <v>0.25</v>
      </c>
      <c r="AJ5727">
        <f t="shared" si="1271"/>
        <v>0.25</v>
      </c>
      <c r="AK5727">
        <f t="shared" si="1272"/>
        <v>0.5</v>
      </c>
      <c r="AL5727">
        <f t="shared" si="1273"/>
        <v>0.5</v>
      </c>
      <c r="AM5727">
        <f t="shared" si="1274"/>
        <v>0.17499999999999999</v>
      </c>
      <c r="AN5727" s="6">
        <f t="shared" si="1275"/>
        <v>0.83500000000000008</v>
      </c>
      <c r="AO5727" t="str">
        <f>VLOOKUP(BD_PONDERACIONES[[#This Row],[Comuna]],Tabla3[#All],2,0)</f>
        <v>Florida</v>
      </c>
    </row>
    <row r="5728" spans="1:41" x14ac:dyDescent="0.35">
      <c r="A5728" t="s">
        <v>27388</v>
      </c>
      <c r="B5728" t="s">
        <v>27389</v>
      </c>
      <c r="C5728" t="s">
        <v>27390</v>
      </c>
      <c r="D5728" s="5">
        <v>44998</v>
      </c>
      <c r="E5728" s="5">
        <v>44934</v>
      </c>
      <c r="F5728" t="s">
        <v>763</v>
      </c>
      <c r="G5728" t="s">
        <v>27391</v>
      </c>
      <c r="H5728" t="s">
        <v>755</v>
      </c>
      <c r="I5728" t="s">
        <v>3699</v>
      </c>
      <c r="J5728" t="s">
        <v>3701</v>
      </c>
      <c r="K5728" t="s">
        <v>756</v>
      </c>
      <c r="L5728" t="s">
        <v>757</v>
      </c>
      <c r="M5728" t="s">
        <v>757</v>
      </c>
      <c r="N5728" t="s">
        <v>756</v>
      </c>
      <c r="O5728" t="s">
        <v>756</v>
      </c>
      <c r="P5728" t="s">
        <v>758</v>
      </c>
      <c r="Q5728" t="s">
        <v>759</v>
      </c>
      <c r="R5728" t="s">
        <v>759</v>
      </c>
      <c r="S5728" t="s">
        <v>757</v>
      </c>
      <c r="T5728" t="s">
        <v>757</v>
      </c>
      <c r="U5728" t="s">
        <v>757</v>
      </c>
      <c r="V5728" t="s">
        <v>756</v>
      </c>
      <c r="W5728" t="s">
        <v>756</v>
      </c>
      <c r="X5728" t="s">
        <v>27392</v>
      </c>
      <c r="Y5728" t="str">
        <f t="shared" si="1262"/>
        <v>enero</v>
      </c>
      <c r="Z5728">
        <f>YEAR(BD_PONDERACIONES[[#This Row],[Fecha Ejecución del Ticket]])</f>
        <v>2023</v>
      </c>
      <c r="AA5728" t="str">
        <f t="shared" si="1263"/>
        <v>marzo</v>
      </c>
      <c r="AB5728">
        <f>YEAR(BD_PONDERACIONES[[#This Row],[Fecha de Inspección]])</f>
        <v>2023</v>
      </c>
      <c r="AC5728">
        <f t="shared" si="1264"/>
        <v>0</v>
      </c>
      <c r="AD5728">
        <f t="shared" si="1265"/>
        <v>0.5</v>
      </c>
      <c r="AE5728">
        <f t="shared" si="1266"/>
        <v>0.5</v>
      </c>
      <c r="AF5728">
        <f t="shared" si="1267"/>
        <v>0.5</v>
      </c>
      <c r="AG5728">
        <f t="shared" si="1268"/>
        <v>0.5</v>
      </c>
      <c r="AH5728">
        <f t="shared" si="1269"/>
        <v>0.5</v>
      </c>
      <c r="AI5728">
        <f t="shared" si="1270"/>
        <v>0.25</v>
      </c>
      <c r="AJ5728">
        <f t="shared" si="1271"/>
        <v>0.25</v>
      </c>
      <c r="AK5728">
        <f t="shared" si="1272"/>
        <v>0.5</v>
      </c>
      <c r="AL5728">
        <f t="shared" si="1273"/>
        <v>0.5</v>
      </c>
      <c r="AM5728">
        <f t="shared" si="1274"/>
        <v>0.5</v>
      </c>
      <c r="AN5728" s="6">
        <f t="shared" si="1275"/>
        <v>0.90000000000000013</v>
      </c>
      <c r="AO5728" t="str">
        <f>VLOOKUP(BD_PONDERACIONES[[#This Row],[Comuna]],Tabla3[#All],2,0)</f>
        <v>Florida</v>
      </c>
    </row>
    <row r="5729" spans="1:41" x14ac:dyDescent="0.35">
      <c r="A5729" t="s">
        <v>27393</v>
      </c>
      <c r="B5729" t="s">
        <v>27394</v>
      </c>
      <c r="C5729" t="s">
        <v>27395</v>
      </c>
      <c r="D5729" s="5">
        <v>44998</v>
      </c>
      <c r="E5729" s="5">
        <v>44948</v>
      </c>
      <c r="F5729" t="s">
        <v>763</v>
      </c>
      <c r="G5729" t="s">
        <v>27396</v>
      </c>
      <c r="H5729" t="s">
        <v>755</v>
      </c>
      <c r="I5729" t="s">
        <v>3699</v>
      </c>
      <c r="J5729" t="s">
        <v>3701</v>
      </c>
      <c r="K5729" t="s">
        <v>756</v>
      </c>
      <c r="L5729" t="s">
        <v>757</v>
      </c>
      <c r="M5729" t="s">
        <v>757</v>
      </c>
      <c r="N5729" t="s">
        <v>756</v>
      </c>
      <c r="O5729" t="s">
        <v>756</v>
      </c>
      <c r="P5729" t="s">
        <v>758</v>
      </c>
      <c r="Q5729" t="s">
        <v>759</v>
      </c>
      <c r="R5729" t="s">
        <v>759</v>
      </c>
      <c r="S5729" t="s">
        <v>757</v>
      </c>
      <c r="T5729" t="s">
        <v>757</v>
      </c>
      <c r="U5729" t="s">
        <v>757</v>
      </c>
      <c r="V5729" t="s">
        <v>756</v>
      </c>
      <c r="W5729" t="s">
        <v>768</v>
      </c>
      <c r="X5729" t="s">
        <v>27397</v>
      </c>
      <c r="Y5729" t="str">
        <f t="shared" si="1262"/>
        <v>enero</v>
      </c>
      <c r="Z5729">
        <f>YEAR(BD_PONDERACIONES[[#This Row],[Fecha Ejecución del Ticket]])</f>
        <v>2023</v>
      </c>
      <c r="AA5729" t="str">
        <f t="shared" si="1263"/>
        <v>marzo</v>
      </c>
      <c r="AB5729">
        <f>YEAR(BD_PONDERACIONES[[#This Row],[Fecha de Inspección]])</f>
        <v>2023</v>
      </c>
      <c r="AC5729">
        <f t="shared" si="1264"/>
        <v>0</v>
      </c>
      <c r="AD5729">
        <f t="shared" si="1265"/>
        <v>0.5</v>
      </c>
      <c r="AE5729">
        <f t="shared" si="1266"/>
        <v>0.5</v>
      </c>
      <c r="AF5729">
        <f t="shared" si="1267"/>
        <v>0.5</v>
      </c>
      <c r="AG5729">
        <f t="shared" si="1268"/>
        <v>0.5</v>
      </c>
      <c r="AH5729">
        <f t="shared" si="1269"/>
        <v>0.5</v>
      </c>
      <c r="AI5729">
        <f t="shared" si="1270"/>
        <v>0.25</v>
      </c>
      <c r="AJ5729">
        <f t="shared" si="1271"/>
        <v>0.25</v>
      </c>
      <c r="AK5729">
        <f t="shared" si="1272"/>
        <v>0.5</v>
      </c>
      <c r="AL5729">
        <f t="shared" si="1273"/>
        <v>0.5</v>
      </c>
      <c r="AM5729">
        <f t="shared" si="1274"/>
        <v>0.17499999999999999</v>
      </c>
      <c r="AN5729" s="6">
        <f t="shared" si="1275"/>
        <v>0.83500000000000008</v>
      </c>
      <c r="AO5729" t="str">
        <f>VLOOKUP(BD_PONDERACIONES[[#This Row],[Comuna]],Tabla3[#All],2,0)</f>
        <v>Florida</v>
      </c>
    </row>
    <row r="5730" spans="1:41" x14ac:dyDescent="0.35">
      <c r="A5730" t="s">
        <v>27398</v>
      </c>
      <c r="B5730" t="s">
        <v>27399</v>
      </c>
      <c r="C5730" t="s">
        <v>27400</v>
      </c>
      <c r="D5730" s="5">
        <v>44998</v>
      </c>
      <c r="E5730" s="5">
        <v>44929</v>
      </c>
      <c r="F5730" t="s">
        <v>763</v>
      </c>
      <c r="G5730" t="s">
        <v>27401</v>
      </c>
      <c r="H5730" t="s">
        <v>755</v>
      </c>
      <c r="I5730" t="s">
        <v>3699</v>
      </c>
      <c r="J5730" t="s">
        <v>3701</v>
      </c>
      <c r="K5730" t="s">
        <v>756</v>
      </c>
      <c r="L5730" t="s">
        <v>757</v>
      </c>
      <c r="M5730" t="s">
        <v>757</v>
      </c>
      <c r="N5730" t="s">
        <v>756</v>
      </c>
      <c r="O5730" t="s">
        <v>756</v>
      </c>
      <c r="P5730" t="s">
        <v>758</v>
      </c>
      <c r="Q5730" t="s">
        <v>759</v>
      </c>
      <c r="R5730" t="s">
        <v>759</v>
      </c>
      <c r="S5730" t="s">
        <v>757</v>
      </c>
      <c r="T5730" t="s">
        <v>757</v>
      </c>
      <c r="U5730" t="s">
        <v>757</v>
      </c>
      <c r="V5730" t="s">
        <v>756</v>
      </c>
      <c r="W5730" t="s">
        <v>768</v>
      </c>
      <c r="X5730" t="s">
        <v>27397</v>
      </c>
      <c r="Y5730" t="str">
        <f t="shared" si="1262"/>
        <v>enero</v>
      </c>
      <c r="Z5730">
        <f>YEAR(BD_PONDERACIONES[[#This Row],[Fecha Ejecución del Ticket]])</f>
        <v>2023</v>
      </c>
      <c r="AA5730" t="str">
        <f t="shared" si="1263"/>
        <v>marzo</v>
      </c>
      <c r="AB5730">
        <f>YEAR(BD_PONDERACIONES[[#This Row],[Fecha de Inspección]])</f>
        <v>2023</v>
      </c>
      <c r="AC5730">
        <f t="shared" si="1264"/>
        <v>0</v>
      </c>
      <c r="AD5730">
        <f t="shared" si="1265"/>
        <v>0.5</v>
      </c>
      <c r="AE5730">
        <f t="shared" si="1266"/>
        <v>0.5</v>
      </c>
      <c r="AF5730">
        <f t="shared" si="1267"/>
        <v>0.5</v>
      </c>
      <c r="AG5730">
        <f t="shared" si="1268"/>
        <v>0.5</v>
      </c>
      <c r="AH5730">
        <f t="shared" si="1269"/>
        <v>0.5</v>
      </c>
      <c r="AI5730">
        <f t="shared" si="1270"/>
        <v>0.25</v>
      </c>
      <c r="AJ5730">
        <f t="shared" si="1271"/>
        <v>0.25</v>
      </c>
      <c r="AK5730">
        <f t="shared" si="1272"/>
        <v>0.5</v>
      </c>
      <c r="AL5730">
        <f t="shared" si="1273"/>
        <v>0.5</v>
      </c>
      <c r="AM5730">
        <f t="shared" si="1274"/>
        <v>0.17499999999999999</v>
      </c>
      <c r="AN5730" s="6">
        <f t="shared" si="1275"/>
        <v>0.83500000000000008</v>
      </c>
      <c r="AO5730" t="str">
        <f>VLOOKUP(BD_PONDERACIONES[[#This Row],[Comuna]],Tabla3[#All],2,0)</f>
        <v>Florida</v>
      </c>
    </row>
    <row r="5731" spans="1:41" x14ac:dyDescent="0.35">
      <c r="A5731" t="s">
        <v>27402</v>
      </c>
      <c r="B5731" t="s">
        <v>27403</v>
      </c>
      <c r="C5731" t="s">
        <v>27404</v>
      </c>
      <c r="D5731" s="5">
        <v>44998</v>
      </c>
      <c r="E5731" s="5">
        <v>44928</v>
      </c>
      <c r="F5731" t="s">
        <v>763</v>
      </c>
      <c r="G5731" t="s">
        <v>27405</v>
      </c>
      <c r="H5731" t="s">
        <v>755</v>
      </c>
      <c r="I5731" t="s">
        <v>3699</v>
      </c>
      <c r="J5731" t="s">
        <v>3701</v>
      </c>
      <c r="K5731" t="s">
        <v>756</v>
      </c>
      <c r="L5731" t="s">
        <v>757</v>
      </c>
      <c r="M5731" t="s">
        <v>757</v>
      </c>
      <c r="N5731" t="s">
        <v>756</v>
      </c>
      <c r="O5731" t="s">
        <v>756</v>
      </c>
      <c r="P5731" t="s">
        <v>758</v>
      </c>
      <c r="Q5731" t="s">
        <v>759</v>
      </c>
      <c r="R5731" t="s">
        <v>759</v>
      </c>
      <c r="S5731" t="s">
        <v>757</v>
      </c>
      <c r="T5731" t="s">
        <v>757</v>
      </c>
      <c r="U5731" t="s">
        <v>757</v>
      </c>
      <c r="V5731" t="s">
        <v>756</v>
      </c>
      <c r="W5731" t="s">
        <v>756</v>
      </c>
      <c r="X5731" t="s">
        <v>18306</v>
      </c>
      <c r="Y5731" t="str">
        <f t="shared" si="1262"/>
        <v>enero</v>
      </c>
      <c r="Z5731">
        <f>YEAR(BD_PONDERACIONES[[#This Row],[Fecha Ejecución del Ticket]])</f>
        <v>2023</v>
      </c>
      <c r="AA5731" t="str">
        <f t="shared" si="1263"/>
        <v>marzo</v>
      </c>
      <c r="AB5731">
        <f>YEAR(BD_PONDERACIONES[[#This Row],[Fecha de Inspección]])</f>
        <v>2023</v>
      </c>
      <c r="AC5731">
        <f t="shared" si="1264"/>
        <v>0</v>
      </c>
      <c r="AD5731">
        <f t="shared" si="1265"/>
        <v>0.5</v>
      </c>
      <c r="AE5731">
        <f t="shared" si="1266"/>
        <v>0.5</v>
      </c>
      <c r="AF5731">
        <f t="shared" si="1267"/>
        <v>0.5</v>
      </c>
      <c r="AG5731">
        <f t="shared" si="1268"/>
        <v>0.5</v>
      </c>
      <c r="AH5731">
        <f t="shared" si="1269"/>
        <v>0.5</v>
      </c>
      <c r="AI5731">
        <f t="shared" si="1270"/>
        <v>0.25</v>
      </c>
      <c r="AJ5731">
        <f t="shared" si="1271"/>
        <v>0.25</v>
      </c>
      <c r="AK5731">
        <f t="shared" si="1272"/>
        <v>0.5</v>
      </c>
      <c r="AL5731">
        <f t="shared" si="1273"/>
        <v>0.5</v>
      </c>
      <c r="AM5731">
        <f t="shared" si="1274"/>
        <v>0.5</v>
      </c>
      <c r="AN5731" s="6">
        <f t="shared" si="1275"/>
        <v>0.90000000000000013</v>
      </c>
      <c r="AO5731" t="str">
        <f>VLOOKUP(BD_PONDERACIONES[[#This Row],[Comuna]],Tabla3[#All],2,0)</f>
        <v>Florida</v>
      </c>
    </row>
    <row r="5732" spans="1:41" x14ac:dyDescent="0.35">
      <c r="A5732" t="s">
        <v>27406</v>
      </c>
      <c r="B5732" t="s">
        <v>27407</v>
      </c>
      <c r="C5732" t="s">
        <v>27408</v>
      </c>
      <c r="D5732" s="5">
        <v>44995</v>
      </c>
      <c r="E5732" s="5">
        <v>44936</v>
      </c>
      <c r="F5732" t="s">
        <v>763</v>
      </c>
      <c r="G5732" t="s">
        <v>27409</v>
      </c>
      <c r="H5732" t="s">
        <v>755</v>
      </c>
      <c r="I5732" t="s">
        <v>3699</v>
      </c>
      <c r="J5732" t="s">
        <v>3701</v>
      </c>
      <c r="K5732" t="s">
        <v>756</v>
      </c>
      <c r="L5732" t="s">
        <v>757</v>
      </c>
      <c r="M5732" t="s">
        <v>757</v>
      </c>
      <c r="N5732" t="s">
        <v>756</v>
      </c>
      <c r="O5732" t="s">
        <v>756</v>
      </c>
      <c r="P5732" t="s">
        <v>758</v>
      </c>
      <c r="Q5732" t="s">
        <v>759</v>
      </c>
      <c r="R5732" t="s">
        <v>759</v>
      </c>
      <c r="S5732" t="s">
        <v>757</v>
      </c>
      <c r="T5732" t="s">
        <v>757</v>
      </c>
      <c r="U5732" t="s">
        <v>757</v>
      </c>
      <c r="V5732" t="s">
        <v>756</v>
      </c>
      <c r="W5732" t="s">
        <v>756</v>
      </c>
      <c r="X5732" t="s">
        <v>18794</v>
      </c>
      <c r="Y5732" t="str">
        <f t="shared" si="1262"/>
        <v>enero</v>
      </c>
      <c r="Z5732">
        <f>YEAR(BD_PONDERACIONES[[#This Row],[Fecha Ejecución del Ticket]])</f>
        <v>2023</v>
      </c>
      <c r="AA5732" t="str">
        <f t="shared" si="1263"/>
        <v>marzo</v>
      </c>
      <c r="AB5732">
        <f>YEAR(BD_PONDERACIONES[[#This Row],[Fecha de Inspección]])</f>
        <v>2023</v>
      </c>
      <c r="AC5732">
        <f t="shared" si="1264"/>
        <v>0</v>
      </c>
      <c r="AD5732">
        <f t="shared" si="1265"/>
        <v>0.5</v>
      </c>
      <c r="AE5732">
        <f t="shared" si="1266"/>
        <v>0.5</v>
      </c>
      <c r="AF5732">
        <f t="shared" si="1267"/>
        <v>0.5</v>
      </c>
      <c r="AG5732">
        <f t="shared" si="1268"/>
        <v>0.5</v>
      </c>
      <c r="AH5732">
        <f t="shared" si="1269"/>
        <v>0.5</v>
      </c>
      <c r="AI5732">
        <f t="shared" si="1270"/>
        <v>0.25</v>
      </c>
      <c r="AJ5732">
        <f t="shared" si="1271"/>
        <v>0.25</v>
      </c>
      <c r="AK5732">
        <f t="shared" si="1272"/>
        <v>0.5</v>
      </c>
      <c r="AL5732">
        <f t="shared" si="1273"/>
        <v>0.5</v>
      </c>
      <c r="AM5732">
        <f t="shared" si="1274"/>
        <v>0.5</v>
      </c>
      <c r="AN5732" s="6">
        <f t="shared" si="1275"/>
        <v>0.90000000000000013</v>
      </c>
      <c r="AO5732" t="str">
        <f>VLOOKUP(BD_PONDERACIONES[[#This Row],[Comuna]],Tabla3[#All],2,0)</f>
        <v>Florida</v>
      </c>
    </row>
    <row r="5733" spans="1:41" x14ac:dyDescent="0.35">
      <c r="A5733" t="s">
        <v>27410</v>
      </c>
      <c r="B5733" t="s">
        <v>27411</v>
      </c>
      <c r="C5733" t="s">
        <v>27412</v>
      </c>
      <c r="D5733" s="5">
        <v>44995</v>
      </c>
      <c r="E5733" s="5">
        <v>44932</v>
      </c>
      <c r="F5733" t="s">
        <v>763</v>
      </c>
      <c r="G5733" t="s">
        <v>27413</v>
      </c>
      <c r="H5733" t="s">
        <v>755</v>
      </c>
      <c r="I5733" t="s">
        <v>3699</v>
      </c>
      <c r="J5733" t="s">
        <v>3701</v>
      </c>
      <c r="K5733" t="s">
        <v>756</v>
      </c>
      <c r="L5733" t="s">
        <v>757</v>
      </c>
      <c r="M5733" t="s">
        <v>757</v>
      </c>
      <c r="N5733" t="s">
        <v>756</v>
      </c>
      <c r="O5733" t="s">
        <v>756</v>
      </c>
      <c r="P5733" t="s">
        <v>758</v>
      </c>
      <c r="Q5733" t="s">
        <v>759</v>
      </c>
      <c r="R5733" t="s">
        <v>759</v>
      </c>
      <c r="S5733" t="s">
        <v>757</v>
      </c>
      <c r="T5733" t="s">
        <v>757</v>
      </c>
      <c r="U5733" t="s">
        <v>757</v>
      </c>
      <c r="V5733" t="s">
        <v>756</v>
      </c>
      <c r="W5733" t="s">
        <v>756</v>
      </c>
      <c r="X5733" t="s">
        <v>26449</v>
      </c>
      <c r="Y5733" t="str">
        <f t="shared" si="1262"/>
        <v>enero</v>
      </c>
      <c r="Z5733">
        <f>YEAR(BD_PONDERACIONES[[#This Row],[Fecha Ejecución del Ticket]])</f>
        <v>2023</v>
      </c>
      <c r="AA5733" t="str">
        <f t="shared" si="1263"/>
        <v>marzo</v>
      </c>
      <c r="AB5733">
        <f>YEAR(BD_PONDERACIONES[[#This Row],[Fecha de Inspección]])</f>
        <v>2023</v>
      </c>
      <c r="AC5733">
        <f t="shared" si="1264"/>
        <v>0</v>
      </c>
      <c r="AD5733">
        <f t="shared" si="1265"/>
        <v>0.5</v>
      </c>
      <c r="AE5733">
        <f t="shared" si="1266"/>
        <v>0.5</v>
      </c>
      <c r="AF5733">
        <f t="shared" si="1267"/>
        <v>0.5</v>
      </c>
      <c r="AG5733">
        <f t="shared" si="1268"/>
        <v>0.5</v>
      </c>
      <c r="AH5733">
        <f t="shared" si="1269"/>
        <v>0.5</v>
      </c>
      <c r="AI5733">
        <f t="shared" si="1270"/>
        <v>0.25</v>
      </c>
      <c r="AJ5733">
        <f t="shared" si="1271"/>
        <v>0.25</v>
      </c>
      <c r="AK5733">
        <f t="shared" si="1272"/>
        <v>0.5</v>
      </c>
      <c r="AL5733">
        <f t="shared" si="1273"/>
        <v>0.5</v>
      </c>
      <c r="AM5733">
        <f t="shared" si="1274"/>
        <v>0.5</v>
      </c>
      <c r="AN5733" s="6">
        <f t="shared" si="1275"/>
        <v>0.90000000000000013</v>
      </c>
      <c r="AO5733" t="str">
        <f>VLOOKUP(BD_PONDERACIONES[[#This Row],[Comuna]],Tabla3[#All],2,0)</f>
        <v>Florida</v>
      </c>
    </row>
    <row r="5734" spans="1:41" x14ac:dyDescent="0.35">
      <c r="A5734" t="s">
        <v>27414</v>
      </c>
      <c r="B5734" t="s">
        <v>27415</v>
      </c>
      <c r="C5734" t="s">
        <v>27416</v>
      </c>
      <c r="D5734" s="5">
        <v>44995</v>
      </c>
      <c r="E5734" s="5">
        <v>44939</v>
      </c>
      <c r="F5734" t="s">
        <v>763</v>
      </c>
      <c r="G5734" t="s">
        <v>27417</v>
      </c>
      <c r="H5734" t="s">
        <v>755</v>
      </c>
      <c r="I5734" t="s">
        <v>3699</v>
      </c>
      <c r="J5734" t="s">
        <v>3701</v>
      </c>
      <c r="K5734" t="s">
        <v>756</v>
      </c>
      <c r="L5734" t="s">
        <v>757</v>
      </c>
      <c r="M5734" t="s">
        <v>757</v>
      </c>
      <c r="N5734" t="s">
        <v>756</v>
      </c>
      <c r="O5734" t="s">
        <v>756</v>
      </c>
      <c r="P5734" t="s">
        <v>758</v>
      </c>
      <c r="Q5734" t="s">
        <v>759</v>
      </c>
      <c r="R5734" t="s">
        <v>759</v>
      </c>
      <c r="S5734" t="s">
        <v>757</v>
      </c>
      <c r="T5734" t="s">
        <v>757</v>
      </c>
      <c r="U5734" t="s">
        <v>757</v>
      </c>
      <c r="V5734" t="s">
        <v>756</v>
      </c>
      <c r="W5734" t="s">
        <v>756</v>
      </c>
      <c r="X5734" t="s">
        <v>27418</v>
      </c>
      <c r="Y5734" t="str">
        <f t="shared" si="1262"/>
        <v>enero</v>
      </c>
      <c r="Z5734">
        <f>YEAR(BD_PONDERACIONES[[#This Row],[Fecha Ejecución del Ticket]])</f>
        <v>2023</v>
      </c>
      <c r="AA5734" t="str">
        <f t="shared" si="1263"/>
        <v>marzo</v>
      </c>
      <c r="AB5734">
        <f>YEAR(BD_PONDERACIONES[[#This Row],[Fecha de Inspección]])</f>
        <v>2023</v>
      </c>
      <c r="AC5734">
        <f t="shared" si="1264"/>
        <v>0</v>
      </c>
      <c r="AD5734">
        <f t="shared" si="1265"/>
        <v>0.5</v>
      </c>
      <c r="AE5734">
        <f t="shared" si="1266"/>
        <v>0.5</v>
      </c>
      <c r="AF5734">
        <f t="shared" si="1267"/>
        <v>0.5</v>
      </c>
      <c r="AG5734">
        <f t="shared" si="1268"/>
        <v>0.5</v>
      </c>
      <c r="AH5734">
        <f t="shared" si="1269"/>
        <v>0.5</v>
      </c>
      <c r="AI5734">
        <f t="shared" si="1270"/>
        <v>0.25</v>
      </c>
      <c r="AJ5734">
        <f t="shared" si="1271"/>
        <v>0.25</v>
      </c>
      <c r="AK5734">
        <f t="shared" si="1272"/>
        <v>0.5</v>
      </c>
      <c r="AL5734">
        <f t="shared" si="1273"/>
        <v>0.5</v>
      </c>
      <c r="AM5734">
        <f t="shared" si="1274"/>
        <v>0.5</v>
      </c>
      <c r="AN5734" s="6">
        <f t="shared" si="1275"/>
        <v>0.90000000000000013</v>
      </c>
      <c r="AO5734" t="str">
        <f>VLOOKUP(BD_PONDERACIONES[[#This Row],[Comuna]],Tabla3[#All],2,0)</f>
        <v>Florida</v>
      </c>
    </row>
    <row r="5735" spans="1:41" x14ac:dyDescent="0.35">
      <c r="A5735" t="s">
        <v>27419</v>
      </c>
      <c r="B5735" t="s">
        <v>27420</v>
      </c>
      <c r="C5735" t="s">
        <v>27421</v>
      </c>
      <c r="D5735" s="5">
        <v>44995</v>
      </c>
      <c r="E5735" s="5">
        <v>44950</v>
      </c>
      <c r="F5735" t="s">
        <v>763</v>
      </c>
      <c r="G5735" t="s">
        <v>27422</v>
      </c>
      <c r="H5735" t="s">
        <v>755</v>
      </c>
      <c r="I5735" t="s">
        <v>3699</v>
      </c>
      <c r="J5735" t="s">
        <v>3701</v>
      </c>
      <c r="K5735" t="s">
        <v>756</v>
      </c>
      <c r="L5735" t="s">
        <v>757</v>
      </c>
      <c r="M5735" t="s">
        <v>757</v>
      </c>
      <c r="N5735" t="s">
        <v>756</v>
      </c>
      <c r="O5735" t="s">
        <v>756</v>
      </c>
      <c r="P5735" t="s">
        <v>758</v>
      </c>
      <c r="Q5735" t="s">
        <v>759</v>
      </c>
      <c r="R5735" t="s">
        <v>759</v>
      </c>
      <c r="S5735" t="s">
        <v>757</v>
      </c>
      <c r="T5735" t="s">
        <v>757</v>
      </c>
      <c r="U5735" t="s">
        <v>757</v>
      </c>
      <c r="V5735" t="s">
        <v>756</v>
      </c>
      <c r="W5735" t="s">
        <v>756</v>
      </c>
      <c r="X5735" t="s">
        <v>27423</v>
      </c>
      <c r="Y5735" t="str">
        <f t="shared" si="1262"/>
        <v>enero</v>
      </c>
      <c r="Z5735">
        <f>YEAR(BD_PONDERACIONES[[#This Row],[Fecha Ejecución del Ticket]])</f>
        <v>2023</v>
      </c>
      <c r="AA5735" t="str">
        <f t="shared" si="1263"/>
        <v>marzo</v>
      </c>
      <c r="AB5735">
        <f>YEAR(BD_PONDERACIONES[[#This Row],[Fecha de Inspección]])</f>
        <v>2023</v>
      </c>
      <c r="AC5735">
        <f t="shared" si="1264"/>
        <v>0</v>
      </c>
      <c r="AD5735">
        <f t="shared" si="1265"/>
        <v>0.5</v>
      </c>
      <c r="AE5735">
        <f t="shared" si="1266"/>
        <v>0.5</v>
      </c>
      <c r="AF5735">
        <f t="shared" si="1267"/>
        <v>0.5</v>
      </c>
      <c r="AG5735">
        <f t="shared" si="1268"/>
        <v>0.5</v>
      </c>
      <c r="AH5735">
        <f t="shared" si="1269"/>
        <v>0.5</v>
      </c>
      <c r="AI5735">
        <f t="shared" si="1270"/>
        <v>0.25</v>
      </c>
      <c r="AJ5735">
        <f t="shared" si="1271"/>
        <v>0.25</v>
      </c>
      <c r="AK5735">
        <f t="shared" si="1272"/>
        <v>0.5</v>
      </c>
      <c r="AL5735">
        <f t="shared" si="1273"/>
        <v>0.5</v>
      </c>
      <c r="AM5735">
        <f t="shared" si="1274"/>
        <v>0.5</v>
      </c>
      <c r="AN5735" s="6">
        <f t="shared" si="1275"/>
        <v>0.90000000000000013</v>
      </c>
      <c r="AO5735" t="str">
        <f>VLOOKUP(BD_PONDERACIONES[[#This Row],[Comuna]],Tabla3[#All],2,0)</f>
        <v>Florida</v>
      </c>
    </row>
    <row r="5736" spans="1:41" x14ac:dyDescent="0.35">
      <c r="A5736" t="s">
        <v>27424</v>
      </c>
      <c r="B5736" t="s">
        <v>27425</v>
      </c>
      <c r="C5736" t="s">
        <v>27426</v>
      </c>
      <c r="D5736" s="5">
        <v>44995</v>
      </c>
      <c r="E5736" s="5">
        <v>44952</v>
      </c>
      <c r="F5736" t="s">
        <v>763</v>
      </c>
      <c r="G5736" t="s">
        <v>27427</v>
      </c>
      <c r="H5736" t="s">
        <v>755</v>
      </c>
      <c r="I5736" t="s">
        <v>3699</v>
      </c>
      <c r="J5736" t="s">
        <v>3701</v>
      </c>
      <c r="K5736" t="s">
        <v>756</v>
      </c>
      <c r="L5736" t="s">
        <v>757</v>
      </c>
      <c r="M5736" t="s">
        <v>757</v>
      </c>
      <c r="N5736" t="s">
        <v>756</v>
      </c>
      <c r="O5736" t="s">
        <v>756</v>
      </c>
      <c r="P5736" t="s">
        <v>758</v>
      </c>
      <c r="Q5736" t="s">
        <v>759</v>
      </c>
      <c r="R5736" t="s">
        <v>759</v>
      </c>
      <c r="S5736" t="s">
        <v>757</v>
      </c>
      <c r="T5736" t="s">
        <v>757</v>
      </c>
      <c r="U5736" t="s">
        <v>757</v>
      </c>
      <c r="V5736" t="s">
        <v>756</v>
      </c>
      <c r="W5736" t="s">
        <v>756</v>
      </c>
      <c r="X5736" t="s">
        <v>27428</v>
      </c>
      <c r="Y5736" t="str">
        <f t="shared" si="1262"/>
        <v>enero</v>
      </c>
      <c r="Z5736">
        <f>YEAR(BD_PONDERACIONES[[#This Row],[Fecha Ejecución del Ticket]])</f>
        <v>2023</v>
      </c>
      <c r="AA5736" t="str">
        <f t="shared" si="1263"/>
        <v>marzo</v>
      </c>
      <c r="AB5736">
        <f>YEAR(BD_PONDERACIONES[[#This Row],[Fecha de Inspección]])</f>
        <v>2023</v>
      </c>
      <c r="AC5736">
        <f t="shared" si="1264"/>
        <v>0</v>
      </c>
      <c r="AD5736">
        <f t="shared" si="1265"/>
        <v>0.5</v>
      </c>
      <c r="AE5736">
        <f t="shared" si="1266"/>
        <v>0.5</v>
      </c>
      <c r="AF5736">
        <f t="shared" si="1267"/>
        <v>0.5</v>
      </c>
      <c r="AG5736">
        <f t="shared" si="1268"/>
        <v>0.5</v>
      </c>
      <c r="AH5736">
        <f t="shared" si="1269"/>
        <v>0.5</v>
      </c>
      <c r="AI5736">
        <f t="shared" si="1270"/>
        <v>0.25</v>
      </c>
      <c r="AJ5736">
        <f t="shared" si="1271"/>
        <v>0.25</v>
      </c>
      <c r="AK5736">
        <f t="shared" si="1272"/>
        <v>0.5</v>
      </c>
      <c r="AL5736">
        <f t="shared" si="1273"/>
        <v>0.5</v>
      </c>
      <c r="AM5736">
        <f t="shared" si="1274"/>
        <v>0.5</v>
      </c>
      <c r="AN5736" s="6">
        <f t="shared" si="1275"/>
        <v>0.90000000000000013</v>
      </c>
      <c r="AO5736" t="str">
        <f>VLOOKUP(BD_PONDERACIONES[[#This Row],[Comuna]],Tabla3[#All],2,0)</f>
        <v>Florida</v>
      </c>
    </row>
    <row r="5737" spans="1:41" x14ac:dyDescent="0.35">
      <c r="A5737" t="s">
        <v>27429</v>
      </c>
      <c r="B5737" t="s">
        <v>27430</v>
      </c>
      <c r="C5737" t="s">
        <v>27431</v>
      </c>
      <c r="D5737" s="5">
        <v>44995</v>
      </c>
      <c r="E5737" s="5">
        <v>44939</v>
      </c>
      <c r="F5737" t="s">
        <v>763</v>
      </c>
      <c r="G5737" t="s">
        <v>27432</v>
      </c>
      <c r="H5737" t="s">
        <v>755</v>
      </c>
      <c r="I5737" t="s">
        <v>3699</v>
      </c>
      <c r="J5737" t="s">
        <v>3701</v>
      </c>
      <c r="K5737" t="s">
        <v>756</v>
      </c>
      <c r="L5737" t="s">
        <v>757</v>
      </c>
      <c r="M5737" t="s">
        <v>757</v>
      </c>
      <c r="N5737" t="s">
        <v>756</v>
      </c>
      <c r="O5737" t="s">
        <v>756</v>
      </c>
      <c r="P5737" t="s">
        <v>758</v>
      </c>
      <c r="Q5737" t="s">
        <v>759</v>
      </c>
      <c r="R5737" t="s">
        <v>759</v>
      </c>
      <c r="S5737" t="s">
        <v>757</v>
      </c>
      <c r="T5737" t="s">
        <v>757</v>
      </c>
      <c r="U5737" t="s">
        <v>757</v>
      </c>
      <c r="V5737" t="s">
        <v>756</v>
      </c>
      <c r="W5737" t="s">
        <v>756</v>
      </c>
      <c r="X5737" t="s">
        <v>23868</v>
      </c>
      <c r="Y5737" t="str">
        <f t="shared" si="1262"/>
        <v>enero</v>
      </c>
      <c r="Z5737">
        <f>YEAR(BD_PONDERACIONES[[#This Row],[Fecha Ejecución del Ticket]])</f>
        <v>2023</v>
      </c>
      <c r="AA5737" t="str">
        <f t="shared" si="1263"/>
        <v>marzo</v>
      </c>
      <c r="AB5737">
        <f>YEAR(BD_PONDERACIONES[[#This Row],[Fecha de Inspección]])</f>
        <v>2023</v>
      </c>
      <c r="AC5737">
        <f t="shared" si="1264"/>
        <v>0</v>
      </c>
      <c r="AD5737">
        <f t="shared" si="1265"/>
        <v>0.5</v>
      </c>
      <c r="AE5737">
        <f t="shared" si="1266"/>
        <v>0.5</v>
      </c>
      <c r="AF5737">
        <f t="shared" si="1267"/>
        <v>0.5</v>
      </c>
      <c r="AG5737">
        <f t="shared" si="1268"/>
        <v>0.5</v>
      </c>
      <c r="AH5737">
        <f t="shared" si="1269"/>
        <v>0.5</v>
      </c>
      <c r="AI5737">
        <f t="shared" si="1270"/>
        <v>0.25</v>
      </c>
      <c r="AJ5737">
        <f t="shared" si="1271"/>
        <v>0.25</v>
      </c>
      <c r="AK5737">
        <f t="shared" si="1272"/>
        <v>0.5</v>
      </c>
      <c r="AL5737">
        <f t="shared" si="1273"/>
        <v>0.5</v>
      </c>
      <c r="AM5737">
        <f t="shared" si="1274"/>
        <v>0.5</v>
      </c>
      <c r="AN5737" s="6">
        <f t="shared" si="1275"/>
        <v>0.90000000000000013</v>
      </c>
      <c r="AO5737" t="str">
        <f>VLOOKUP(BD_PONDERACIONES[[#This Row],[Comuna]],Tabla3[#All],2,0)</f>
        <v>Florida</v>
      </c>
    </row>
    <row r="5738" spans="1:41" x14ac:dyDescent="0.35">
      <c r="A5738" t="s">
        <v>27433</v>
      </c>
      <c r="B5738" t="s">
        <v>27434</v>
      </c>
      <c r="C5738" t="s">
        <v>27435</v>
      </c>
      <c r="D5738" s="5">
        <v>44995</v>
      </c>
      <c r="E5738" s="5">
        <v>44935</v>
      </c>
      <c r="F5738" t="s">
        <v>763</v>
      </c>
      <c r="G5738" t="s">
        <v>27436</v>
      </c>
      <c r="H5738" t="s">
        <v>755</v>
      </c>
      <c r="I5738" t="s">
        <v>3699</v>
      </c>
      <c r="J5738" t="s">
        <v>3701</v>
      </c>
      <c r="K5738" t="s">
        <v>756</v>
      </c>
      <c r="L5738" t="s">
        <v>757</v>
      </c>
      <c r="M5738" t="s">
        <v>757</v>
      </c>
      <c r="N5738" t="s">
        <v>756</v>
      </c>
      <c r="O5738" t="s">
        <v>756</v>
      </c>
      <c r="P5738" t="s">
        <v>758</v>
      </c>
      <c r="Q5738" t="s">
        <v>759</v>
      </c>
      <c r="R5738" t="s">
        <v>759</v>
      </c>
      <c r="S5738" t="s">
        <v>757</v>
      </c>
      <c r="T5738" t="s">
        <v>757</v>
      </c>
      <c r="U5738" t="s">
        <v>757</v>
      </c>
      <c r="V5738" t="s">
        <v>773</v>
      </c>
      <c r="W5738" t="s">
        <v>773</v>
      </c>
      <c r="X5738" t="s">
        <v>27437</v>
      </c>
      <c r="Y5738" t="str">
        <f t="shared" si="1262"/>
        <v>enero</v>
      </c>
      <c r="Z5738">
        <f>YEAR(BD_PONDERACIONES[[#This Row],[Fecha Ejecución del Ticket]])</f>
        <v>2023</v>
      </c>
      <c r="AA5738" t="str">
        <f t="shared" si="1263"/>
        <v>marzo</v>
      </c>
      <c r="AB5738">
        <f>YEAR(BD_PONDERACIONES[[#This Row],[Fecha de Inspección]])</f>
        <v>2023</v>
      </c>
      <c r="AC5738">
        <f t="shared" si="1264"/>
        <v>0</v>
      </c>
      <c r="AD5738">
        <f t="shared" si="1265"/>
        <v>0.5</v>
      </c>
      <c r="AE5738">
        <f t="shared" si="1266"/>
        <v>0.5</v>
      </c>
      <c r="AF5738">
        <f t="shared" si="1267"/>
        <v>0.5</v>
      </c>
      <c r="AG5738">
        <f t="shared" si="1268"/>
        <v>0.5</v>
      </c>
      <c r="AH5738">
        <f t="shared" si="1269"/>
        <v>0.5</v>
      </c>
      <c r="AI5738">
        <f t="shared" si="1270"/>
        <v>0.25</v>
      </c>
      <c r="AJ5738">
        <f t="shared" si="1271"/>
        <v>0.25</v>
      </c>
      <c r="AK5738">
        <f t="shared" si="1272"/>
        <v>0.5</v>
      </c>
      <c r="AL5738">
        <f t="shared" si="1273"/>
        <v>0</v>
      </c>
      <c r="AM5738">
        <f t="shared" si="1274"/>
        <v>0</v>
      </c>
      <c r="AN5738" s="6">
        <f t="shared" si="1275"/>
        <v>0.70000000000000007</v>
      </c>
      <c r="AO5738" t="str">
        <f>VLOOKUP(BD_PONDERACIONES[[#This Row],[Comuna]],Tabla3[#All],2,0)</f>
        <v>Florida</v>
      </c>
    </row>
    <row r="5739" spans="1:41" x14ac:dyDescent="0.35">
      <c r="A5739" t="s">
        <v>27438</v>
      </c>
      <c r="B5739" t="s">
        <v>27439</v>
      </c>
      <c r="C5739" t="s">
        <v>27440</v>
      </c>
      <c r="D5739" s="5">
        <v>44995</v>
      </c>
      <c r="E5739" s="5">
        <v>44945</v>
      </c>
      <c r="F5739" t="s">
        <v>763</v>
      </c>
      <c r="G5739" t="s">
        <v>27441</v>
      </c>
      <c r="H5739" t="s">
        <v>755</v>
      </c>
      <c r="I5739" t="s">
        <v>3699</v>
      </c>
      <c r="J5739" t="s">
        <v>3701</v>
      </c>
      <c r="K5739" t="s">
        <v>756</v>
      </c>
      <c r="L5739" t="s">
        <v>773</v>
      </c>
      <c r="M5739" t="s">
        <v>773</v>
      </c>
      <c r="N5739" t="s">
        <v>756</v>
      </c>
      <c r="O5739" t="s">
        <v>756</v>
      </c>
      <c r="P5739" t="s">
        <v>758</v>
      </c>
      <c r="Q5739" t="s">
        <v>759</v>
      </c>
      <c r="R5739" t="s">
        <v>759</v>
      </c>
      <c r="S5739" t="s">
        <v>757</v>
      </c>
      <c r="T5739" t="s">
        <v>757</v>
      </c>
      <c r="U5739" t="s">
        <v>757</v>
      </c>
      <c r="V5739" t="s">
        <v>756</v>
      </c>
      <c r="W5739" t="s">
        <v>768</v>
      </c>
      <c r="X5739" t="s">
        <v>27442</v>
      </c>
      <c r="Y5739" t="str">
        <f t="shared" si="1262"/>
        <v>enero</v>
      </c>
      <c r="Z5739">
        <f>YEAR(BD_PONDERACIONES[[#This Row],[Fecha Ejecución del Ticket]])</f>
        <v>2023</v>
      </c>
      <c r="AA5739" t="str">
        <f t="shared" si="1263"/>
        <v>marzo</v>
      </c>
      <c r="AB5739">
        <f>YEAR(BD_PONDERACIONES[[#This Row],[Fecha de Inspección]])</f>
        <v>2023</v>
      </c>
      <c r="AC5739">
        <f t="shared" si="1264"/>
        <v>0</v>
      </c>
      <c r="AD5739">
        <f t="shared" si="1265"/>
        <v>0.5</v>
      </c>
      <c r="AE5739">
        <f t="shared" si="1266"/>
        <v>0</v>
      </c>
      <c r="AF5739">
        <f t="shared" si="1267"/>
        <v>0</v>
      </c>
      <c r="AG5739">
        <f t="shared" si="1268"/>
        <v>0.5</v>
      </c>
      <c r="AH5739">
        <f t="shared" si="1269"/>
        <v>0.5</v>
      </c>
      <c r="AI5739">
        <f t="shared" si="1270"/>
        <v>0.25</v>
      </c>
      <c r="AJ5739">
        <f t="shared" si="1271"/>
        <v>0.25</v>
      </c>
      <c r="AK5739">
        <f t="shared" si="1272"/>
        <v>0.5</v>
      </c>
      <c r="AL5739">
        <f t="shared" si="1273"/>
        <v>0.5</v>
      </c>
      <c r="AM5739">
        <f t="shared" si="1274"/>
        <v>0.17499999999999999</v>
      </c>
      <c r="AN5739" s="6">
        <f t="shared" si="1275"/>
        <v>0.53500000000000003</v>
      </c>
      <c r="AO5739" t="str">
        <f>VLOOKUP(BD_PONDERACIONES[[#This Row],[Comuna]],Tabla3[#All],2,0)</f>
        <v>Florida</v>
      </c>
    </row>
    <row r="5740" spans="1:41" x14ac:dyDescent="0.35">
      <c r="A5740" t="s">
        <v>27443</v>
      </c>
      <c r="B5740" t="s">
        <v>27444</v>
      </c>
      <c r="C5740" t="s">
        <v>27445</v>
      </c>
      <c r="D5740" s="5">
        <v>44995</v>
      </c>
      <c r="E5740" s="5">
        <v>44938</v>
      </c>
      <c r="F5740" t="s">
        <v>763</v>
      </c>
      <c r="G5740" t="s">
        <v>27446</v>
      </c>
      <c r="H5740" t="s">
        <v>755</v>
      </c>
      <c r="I5740" t="s">
        <v>3699</v>
      </c>
      <c r="J5740" t="s">
        <v>3701</v>
      </c>
      <c r="K5740" t="s">
        <v>756</v>
      </c>
      <c r="L5740" t="s">
        <v>757</v>
      </c>
      <c r="M5740" t="s">
        <v>757</v>
      </c>
      <c r="N5740" t="s">
        <v>756</v>
      </c>
      <c r="O5740" t="s">
        <v>756</v>
      </c>
      <c r="P5740" t="s">
        <v>758</v>
      </c>
      <c r="Q5740" t="s">
        <v>759</v>
      </c>
      <c r="R5740" t="s">
        <v>759</v>
      </c>
      <c r="S5740" t="s">
        <v>757</v>
      </c>
      <c r="T5740" t="s">
        <v>757</v>
      </c>
      <c r="U5740" t="s">
        <v>757</v>
      </c>
      <c r="V5740" t="s">
        <v>773</v>
      </c>
      <c r="W5740" t="s">
        <v>773</v>
      </c>
      <c r="X5740" t="s">
        <v>27447</v>
      </c>
      <c r="Y5740" t="str">
        <f t="shared" si="1262"/>
        <v>enero</v>
      </c>
      <c r="Z5740">
        <f>YEAR(BD_PONDERACIONES[[#This Row],[Fecha Ejecución del Ticket]])</f>
        <v>2023</v>
      </c>
      <c r="AA5740" t="str">
        <f t="shared" si="1263"/>
        <v>marzo</v>
      </c>
      <c r="AB5740">
        <f>YEAR(BD_PONDERACIONES[[#This Row],[Fecha de Inspección]])</f>
        <v>2023</v>
      </c>
      <c r="AC5740">
        <f t="shared" si="1264"/>
        <v>0</v>
      </c>
      <c r="AD5740">
        <f t="shared" si="1265"/>
        <v>0.5</v>
      </c>
      <c r="AE5740">
        <f t="shared" si="1266"/>
        <v>0.5</v>
      </c>
      <c r="AF5740">
        <f t="shared" si="1267"/>
        <v>0.5</v>
      </c>
      <c r="AG5740">
        <f t="shared" si="1268"/>
        <v>0.5</v>
      </c>
      <c r="AH5740">
        <f t="shared" si="1269"/>
        <v>0.5</v>
      </c>
      <c r="AI5740">
        <f t="shared" si="1270"/>
        <v>0.25</v>
      </c>
      <c r="AJ5740">
        <f t="shared" si="1271"/>
        <v>0.25</v>
      </c>
      <c r="AK5740">
        <f t="shared" si="1272"/>
        <v>0.5</v>
      </c>
      <c r="AL5740">
        <f t="shared" si="1273"/>
        <v>0</v>
      </c>
      <c r="AM5740">
        <f t="shared" si="1274"/>
        <v>0</v>
      </c>
      <c r="AN5740" s="6">
        <f t="shared" si="1275"/>
        <v>0.70000000000000007</v>
      </c>
      <c r="AO5740" t="str">
        <f>VLOOKUP(BD_PONDERACIONES[[#This Row],[Comuna]],Tabla3[#All],2,0)</f>
        <v>Florida</v>
      </c>
    </row>
    <row r="5741" spans="1:41" x14ac:dyDescent="0.35">
      <c r="A5741" t="s">
        <v>27448</v>
      </c>
      <c r="B5741" t="s">
        <v>27449</v>
      </c>
      <c r="C5741" t="s">
        <v>27450</v>
      </c>
      <c r="D5741" s="5">
        <v>44995</v>
      </c>
      <c r="E5741" s="5">
        <v>44929</v>
      </c>
      <c r="F5741" t="s">
        <v>763</v>
      </c>
      <c r="G5741" t="s">
        <v>27451</v>
      </c>
      <c r="H5741" t="s">
        <v>755</v>
      </c>
      <c r="I5741" t="s">
        <v>3699</v>
      </c>
      <c r="J5741" t="s">
        <v>3701</v>
      </c>
      <c r="K5741" t="s">
        <v>756</v>
      </c>
      <c r="L5741" t="s">
        <v>757</v>
      </c>
      <c r="M5741" t="s">
        <v>757</v>
      </c>
      <c r="N5741" t="s">
        <v>756</v>
      </c>
      <c r="O5741" t="s">
        <v>756</v>
      </c>
      <c r="P5741" t="s">
        <v>758</v>
      </c>
      <c r="Q5741" t="s">
        <v>759</v>
      </c>
      <c r="R5741" t="s">
        <v>759</v>
      </c>
      <c r="S5741" t="s">
        <v>757</v>
      </c>
      <c r="T5741" t="s">
        <v>757</v>
      </c>
      <c r="U5741" t="s">
        <v>757</v>
      </c>
      <c r="V5741" t="s">
        <v>756</v>
      </c>
      <c r="W5741" t="s">
        <v>756</v>
      </c>
      <c r="X5741" t="s">
        <v>1712</v>
      </c>
      <c r="Y5741" t="str">
        <f t="shared" si="1262"/>
        <v>enero</v>
      </c>
      <c r="Z5741">
        <f>YEAR(BD_PONDERACIONES[[#This Row],[Fecha Ejecución del Ticket]])</f>
        <v>2023</v>
      </c>
      <c r="AA5741" t="str">
        <f t="shared" si="1263"/>
        <v>marzo</v>
      </c>
      <c r="AB5741">
        <f>YEAR(BD_PONDERACIONES[[#This Row],[Fecha de Inspección]])</f>
        <v>2023</v>
      </c>
      <c r="AC5741">
        <f t="shared" si="1264"/>
        <v>0</v>
      </c>
      <c r="AD5741">
        <f t="shared" si="1265"/>
        <v>0.5</v>
      </c>
      <c r="AE5741">
        <f t="shared" si="1266"/>
        <v>0.5</v>
      </c>
      <c r="AF5741">
        <f t="shared" si="1267"/>
        <v>0.5</v>
      </c>
      <c r="AG5741">
        <f t="shared" si="1268"/>
        <v>0.5</v>
      </c>
      <c r="AH5741">
        <f t="shared" si="1269"/>
        <v>0.5</v>
      </c>
      <c r="AI5741">
        <f t="shared" si="1270"/>
        <v>0.25</v>
      </c>
      <c r="AJ5741">
        <f t="shared" si="1271"/>
        <v>0.25</v>
      </c>
      <c r="AK5741">
        <f t="shared" si="1272"/>
        <v>0.5</v>
      </c>
      <c r="AL5741">
        <f t="shared" si="1273"/>
        <v>0.5</v>
      </c>
      <c r="AM5741">
        <f t="shared" si="1274"/>
        <v>0.5</v>
      </c>
      <c r="AN5741" s="6">
        <f t="shared" si="1275"/>
        <v>0.90000000000000013</v>
      </c>
      <c r="AO5741" t="str">
        <f>VLOOKUP(BD_PONDERACIONES[[#This Row],[Comuna]],Tabla3[#All],2,0)</f>
        <v>Florida</v>
      </c>
    </row>
    <row r="5742" spans="1:41" x14ac:dyDescent="0.35">
      <c r="A5742" t="s">
        <v>27452</v>
      </c>
      <c r="B5742" t="s">
        <v>27453</v>
      </c>
      <c r="C5742" t="s">
        <v>27454</v>
      </c>
      <c r="D5742" s="5">
        <v>44995</v>
      </c>
      <c r="E5742" s="5">
        <v>44946</v>
      </c>
      <c r="F5742" t="s">
        <v>763</v>
      </c>
      <c r="G5742" t="s">
        <v>27455</v>
      </c>
      <c r="H5742" t="s">
        <v>755</v>
      </c>
      <c r="I5742" t="s">
        <v>3699</v>
      </c>
      <c r="J5742" t="s">
        <v>3701</v>
      </c>
      <c r="K5742" t="s">
        <v>756</v>
      </c>
      <c r="L5742" t="s">
        <v>757</v>
      </c>
      <c r="M5742" t="s">
        <v>757</v>
      </c>
      <c r="N5742" t="s">
        <v>756</v>
      </c>
      <c r="O5742" t="s">
        <v>756</v>
      </c>
      <c r="P5742" t="s">
        <v>765</v>
      </c>
      <c r="Q5742" t="s">
        <v>759</v>
      </c>
      <c r="R5742" t="s">
        <v>759</v>
      </c>
      <c r="S5742" t="s">
        <v>757</v>
      </c>
      <c r="T5742" t="s">
        <v>757</v>
      </c>
      <c r="U5742" t="s">
        <v>757</v>
      </c>
      <c r="V5742" t="s">
        <v>773</v>
      </c>
      <c r="W5742" t="s">
        <v>773</v>
      </c>
      <c r="X5742" t="s">
        <v>27456</v>
      </c>
      <c r="Y5742" t="str">
        <f t="shared" si="1262"/>
        <v>enero</v>
      </c>
      <c r="Z5742">
        <f>YEAR(BD_PONDERACIONES[[#This Row],[Fecha Ejecución del Ticket]])</f>
        <v>2023</v>
      </c>
      <c r="AA5742" t="str">
        <f t="shared" si="1263"/>
        <v>marzo</v>
      </c>
      <c r="AB5742">
        <f>YEAR(BD_PONDERACIONES[[#This Row],[Fecha de Inspección]])</f>
        <v>2023</v>
      </c>
      <c r="AC5742">
        <f t="shared" si="1264"/>
        <v>0</v>
      </c>
      <c r="AD5742">
        <f t="shared" si="1265"/>
        <v>0.5</v>
      </c>
      <c r="AE5742">
        <f t="shared" si="1266"/>
        <v>0.5</v>
      </c>
      <c r="AF5742">
        <f t="shared" si="1267"/>
        <v>0.5</v>
      </c>
      <c r="AG5742">
        <f t="shared" si="1268"/>
        <v>0.5</v>
      </c>
      <c r="AH5742">
        <f t="shared" si="1269"/>
        <v>0.5</v>
      </c>
      <c r="AI5742">
        <f t="shared" si="1270"/>
        <v>0.25</v>
      </c>
      <c r="AJ5742">
        <f t="shared" si="1271"/>
        <v>0.25</v>
      </c>
      <c r="AK5742">
        <f t="shared" si="1272"/>
        <v>0.5</v>
      </c>
      <c r="AL5742">
        <f t="shared" si="1273"/>
        <v>0</v>
      </c>
      <c r="AM5742">
        <f t="shared" si="1274"/>
        <v>0</v>
      </c>
      <c r="AN5742" s="6">
        <f t="shared" si="1275"/>
        <v>0.70000000000000007</v>
      </c>
      <c r="AO5742" t="str">
        <f>VLOOKUP(BD_PONDERACIONES[[#This Row],[Comuna]],Tabla3[#All],2,0)</f>
        <v>Florida</v>
      </c>
    </row>
    <row r="5743" spans="1:41" x14ac:dyDescent="0.35">
      <c r="A5743" t="s">
        <v>27457</v>
      </c>
      <c r="B5743" t="s">
        <v>27458</v>
      </c>
      <c r="C5743" t="s">
        <v>27459</v>
      </c>
      <c r="D5743" s="5">
        <v>44995</v>
      </c>
      <c r="E5743" s="5">
        <v>44946</v>
      </c>
      <c r="F5743" t="s">
        <v>763</v>
      </c>
      <c r="G5743" t="s">
        <v>27460</v>
      </c>
      <c r="H5743" t="s">
        <v>755</v>
      </c>
      <c r="I5743" t="s">
        <v>3699</v>
      </c>
      <c r="J5743" t="s">
        <v>3701</v>
      </c>
      <c r="K5743" t="s">
        <v>756</v>
      </c>
      <c r="L5743" t="s">
        <v>757</v>
      </c>
      <c r="M5743" t="s">
        <v>757</v>
      </c>
      <c r="N5743" t="s">
        <v>756</v>
      </c>
      <c r="O5743" t="s">
        <v>756</v>
      </c>
      <c r="P5743" t="s">
        <v>765</v>
      </c>
      <c r="Q5743" t="s">
        <v>27461</v>
      </c>
      <c r="R5743" t="s">
        <v>27462</v>
      </c>
      <c r="S5743" t="s">
        <v>756</v>
      </c>
      <c r="T5743" t="s">
        <v>756</v>
      </c>
      <c r="U5743" t="s">
        <v>756</v>
      </c>
      <c r="V5743" t="s">
        <v>756</v>
      </c>
      <c r="W5743" t="s">
        <v>756</v>
      </c>
      <c r="X5743" t="s">
        <v>769</v>
      </c>
      <c r="Y5743" t="str">
        <f t="shared" si="1262"/>
        <v>enero</v>
      </c>
      <c r="Z5743">
        <f>YEAR(BD_PONDERACIONES[[#This Row],[Fecha Ejecución del Ticket]])</f>
        <v>2023</v>
      </c>
      <c r="AA5743" t="str">
        <f t="shared" si="1263"/>
        <v>marzo</v>
      </c>
      <c r="AB5743">
        <f>YEAR(BD_PONDERACIONES[[#This Row],[Fecha de Inspección]])</f>
        <v>2023</v>
      </c>
      <c r="AC5743">
        <f t="shared" si="1264"/>
        <v>0</v>
      </c>
      <c r="AD5743">
        <f t="shared" si="1265"/>
        <v>0.5</v>
      </c>
      <c r="AE5743">
        <f t="shared" si="1266"/>
        <v>0.5</v>
      </c>
      <c r="AF5743">
        <f t="shared" si="1267"/>
        <v>0.5</v>
      </c>
      <c r="AG5743">
        <f t="shared" si="1268"/>
        <v>0.5</v>
      </c>
      <c r="AH5743">
        <f t="shared" si="1269"/>
        <v>0.5</v>
      </c>
      <c r="AI5743">
        <f t="shared" si="1270"/>
        <v>0.25</v>
      </c>
      <c r="AJ5743">
        <f t="shared" si="1271"/>
        <v>0.25</v>
      </c>
      <c r="AK5743">
        <f t="shared" si="1272"/>
        <v>0.5</v>
      </c>
      <c r="AL5743">
        <f t="shared" si="1273"/>
        <v>0.5</v>
      </c>
      <c r="AM5743">
        <f t="shared" si="1274"/>
        <v>0.5</v>
      </c>
      <c r="AN5743" s="6">
        <f t="shared" si="1275"/>
        <v>0.90000000000000013</v>
      </c>
      <c r="AO5743" t="str">
        <f>VLOOKUP(BD_PONDERACIONES[[#This Row],[Comuna]],Tabla3[#All],2,0)</f>
        <v>Florida</v>
      </c>
    </row>
    <row r="5744" spans="1:41" x14ac:dyDescent="0.35">
      <c r="A5744" t="s">
        <v>27463</v>
      </c>
      <c r="B5744" t="s">
        <v>27464</v>
      </c>
      <c r="C5744" t="s">
        <v>27465</v>
      </c>
      <c r="D5744" s="5">
        <v>44995</v>
      </c>
      <c r="E5744" s="5">
        <v>44928</v>
      </c>
      <c r="F5744" t="s">
        <v>763</v>
      </c>
      <c r="G5744" t="s">
        <v>27466</v>
      </c>
      <c r="H5744" t="s">
        <v>755</v>
      </c>
      <c r="I5744" t="s">
        <v>3699</v>
      </c>
      <c r="J5744" t="s">
        <v>3701</v>
      </c>
      <c r="K5744" t="s">
        <v>756</v>
      </c>
      <c r="L5744" t="s">
        <v>757</v>
      </c>
      <c r="M5744" t="s">
        <v>757</v>
      </c>
      <c r="N5744" t="s">
        <v>756</v>
      </c>
      <c r="O5744" t="s">
        <v>756</v>
      </c>
      <c r="P5744" t="s">
        <v>758</v>
      </c>
      <c r="Q5744" t="s">
        <v>759</v>
      </c>
      <c r="R5744" t="s">
        <v>759</v>
      </c>
      <c r="S5744" t="s">
        <v>757</v>
      </c>
      <c r="T5744" t="s">
        <v>757</v>
      </c>
      <c r="U5744" t="s">
        <v>757</v>
      </c>
      <c r="V5744" t="s">
        <v>773</v>
      </c>
      <c r="W5744" t="s">
        <v>773</v>
      </c>
      <c r="X5744" t="s">
        <v>24424</v>
      </c>
      <c r="Y5744" t="str">
        <f t="shared" si="1262"/>
        <v>enero</v>
      </c>
      <c r="Z5744">
        <f>YEAR(BD_PONDERACIONES[[#This Row],[Fecha Ejecución del Ticket]])</f>
        <v>2023</v>
      </c>
      <c r="AA5744" t="str">
        <f t="shared" si="1263"/>
        <v>marzo</v>
      </c>
      <c r="AB5744">
        <f>YEAR(BD_PONDERACIONES[[#This Row],[Fecha de Inspección]])</f>
        <v>2023</v>
      </c>
      <c r="AC5744">
        <f t="shared" si="1264"/>
        <v>0</v>
      </c>
      <c r="AD5744">
        <f t="shared" si="1265"/>
        <v>0.5</v>
      </c>
      <c r="AE5744">
        <f t="shared" si="1266"/>
        <v>0.5</v>
      </c>
      <c r="AF5744">
        <f t="shared" si="1267"/>
        <v>0.5</v>
      </c>
      <c r="AG5744">
        <f t="shared" si="1268"/>
        <v>0.5</v>
      </c>
      <c r="AH5744">
        <f t="shared" si="1269"/>
        <v>0.5</v>
      </c>
      <c r="AI5744">
        <f t="shared" si="1270"/>
        <v>0.25</v>
      </c>
      <c r="AJ5744">
        <f t="shared" si="1271"/>
        <v>0.25</v>
      </c>
      <c r="AK5744">
        <f t="shared" si="1272"/>
        <v>0.5</v>
      </c>
      <c r="AL5744">
        <f t="shared" si="1273"/>
        <v>0</v>
      </c>
      <c r="AM5744">
        <f t="shared" si="1274"/>
        <v>0</v>
      </c>
      <c r="AN5744" s="6">
        <f t="shared" si="1275"/>
        <v>0.70000000000000007</v>
      </c>
      <c r="AO5744" t="str">
        <f>VLOOKUP(BD_PONDERACIONES[[#This Row],[Comuna]],Tabla3[#All],2,0)</f>
        <v>Florida</v>
      </c>
    </row>
    <row r="5745" spans="1:41" x14ac:dyDescent="0.35">
      <c r="A5745" t="s">
        <v>27467</v>
      </c>
      <c r="B5745" t="s">
        <v>27468</v>
      </c>
      <c r="C5745" t="s">
        <v>27469</v>
      </c>
      <c r="D5745" s="5">
        <v>44994</v>
      </c>
      <c r="E5745" s="5">
        <v>44946</v>
      </c>
      <c r="F5745" t="s">
        <v>763</v>
      </c>
      <c r="G5745" t="s">
        <v>27470</v>
      </c>
      <c r="H5745" t="s">
        <v>2755</v>
      </c>
      <c r="I5745" t="s">
        <v>3699</v>
      </c>
      <c r="J5745" t="s">
        <v>3701</v>
      </c>
      <c r="K5745" t="s">
        <v>756</v>
      </c>
      <c r="L5745" t="s">
        <v>757</v>
      </c>
      <c r="M5745" t="s">
        <v>757</v>
      </c>
      <c r="N5745" t="s">
        <v>756</v>
      </c>
      <c r="O5745" t="s">
        <v>756</v>
      </c>
      <c r="P5745" t="s">
        <v>758</v>
      </c>
      <c r="Q5745" t="s">
        <v>759</v>
      </c>
      <c r="R5745" t="s">
        <v>759</v>
      </c>
      <c r="S5745" t="s">
        <v>757</v>
      </c>
      <c r="T5745" t="s">
        <v>757</v>
      </c>
      <c r="U5745" t="s">
        <v>757</v>
      </c>
      <c r="V5745" t="s">
        <v>756</v>
      </c>
      <c r="W5745" t="s">
        <v>756</v>
      </c>
      <c r="X5745" t="s">
        <v>23868</v>
      </c>
      <c r="Y5745" t="str">
        <f t="shared" si="1262"/>
        <v>enero</v>
      </c>
      <c r="Z5745">
        <f>YEAR(BD_PONDERACIONES[[#This Row],[Fecha Ejecución del Ticket]])</f>
        <v>2023</v>
      </c>
      <c r="AA5745" t="str">
        <f t="shared" si="1263"/>
        <v>marzo</v>
      </c>
      <c r="AB5745">
        <f>YEAR(BD_PONDERACIONES[[#This Row],[Fecha de Inspección]])</f>
        <v>2023</v>
      </c>
      <c r="AC5745">
        <f t="shared" si="1264"/>
        <v>0</v>
      </c>
      <c r="AD5745">
        <f t="shared" si="1265"/>
        <v>0.5</v>
      </c>
      <c r="AE5745">
        <f t="shared" si="1266"/>
        <v>0.5</v>
      </c>
      <c r="AF5745">
        <f t="shared" si="1267"/>
        <v>0.5</v>
      </c>
      <c r="AG5745">
        <f t="shared" si="1268"/>
        <v>0.5</v>
      </c>
      <c r="AH5745">
        <f t="shared" si="1269"/>
        <v>0.5</v>
      </c>
      <c r="AI5745">
        <f t="shared" si="1270"/>
        <v>0.25</v>
      </c>
      <c r="AJ5745">
        <f t="shared" si="1271"/>
        <v>0.25</v>
      </c>
      <c r="AK5745">
        <f t="shared" si="1272"/>
        <v>0.5</v>
      </c>
      <c r="AL5745">
        <f t="shared" si="1273"/>
        <v>0.5</v>
      </c>
      <c r="AM5745">
        <f t="shared" si="1274"/>
        <v>0.5</v>
      </c>
      <c r="AN5745" s="6">
        <f t="shared" si="1275"/>
        <v>0.90000000000000013</v>
      </c>
      <c r="AO5745" t="str">
        <f>VLOOKUP(BD_PONDERACIONES[[#This Row],[Comuna]],Tabla3[#All],2,0)</f>
        <v>Florida</v>
      </c>
    </row>
    <row r="5746" spans="1:41" x14ac:dyDescent="0.35">
      <c r="A5746" t="s">
        <v>27471</v>
      </c>
      <c r="B5746" t="s">
        <v>27472</v>
      </c>
      <c r="C5746" t="s">
        <v>27473</v>
      </c>
      <c r="D5746" s="5">
        <v>44994</v>
      </c>
      <c r="E5746" s="5">
        <v>44957</v>
      </c>
      <c r="F5746" t="s">
        <v>763</v>
      </c>
      <c r="G5746" t="s">
        <v>27474</v>
      </c>
      <c r="H5746" t="s">
        <v>2755</v>
      </c>
      <c r="I5746" t="s">
        <v>3699</v>
      </c>
      <c r="J5746" t="s">
        <v>3701</v>
      </c>
      <c r="K5746" t="s">
        <v>756</v>
      </c>
      <c r="L5746" t="s">
        <v>757</v>
      </c>
      <c r="M5746" t="s">
        <v>757</v>
      </c>
      <c r="N5746" t="s">
        <v>756</v>
      </c>
      <c r="O5746" t="s">
        <v>756</v>
      </c>
      <c r="P5746" t="s">
        <v>758</v>
      </c>
      <c r="Q5746" t="s">
        <v>759</v>
      </c>
      <c r="R5746" t="s">
        <v>759</v>
      </c>
      <c r="S5746" t="s">
        <v>757</v>
      </c>
      <c r="T5746" t="s">
        <v>757</v>
      </c>
      <c r="U5746" t="s">
        <v>757</v>
      </c>
      <c r="V5746" t="s">
        <v>756</v>
      </c>
      <c r="W5746" t="s">
        <v>756</v>
      </c>
      <c r="X5746" t="s">
        <v>27475</v>
      </c>
      <c r="Y5746" t="str">
        <f t="shared" si="1262"/>
        <v>enero</v>
      </c>
      <c r="Z5746">
        <f>YEAR(BD_PONDERACIONES[[#This Row],[Fecha Ejecución del Ticket]])</f>
        <v>2023</v>
      </c>
      <c r="AA5746" t="str">
        <f t="shared" si="1263"/>
        <v>marzo</v>
      </c>
      <c r="AB5746">
        <f>YEAR(BD_PONDERACIONES[[#This Row],[Fecha de Inspección]])</f>
        <v>2023</v>
      </c>
      <c r="AC5746">
        <f t="shared" si="1264"/>
        <v>0</v>
      </c>
      <c r="AD5746">
        <f t="shared" si="1265"/>
        <v>0.5</v>
      </c>
      <c r="AE5746">
        <f t="shared" si="1266"/>
        <v>0.5</v>
      </c>
      <c r="AF5746">
        <f t="shared" si="1267"/>
        <v>0.5</v>
      </c>
      <c r="AG5746">
        <f t="shared" si="1268"/>
        <v>0.5</v>
      </c>
      <c r="AH5746">
        <f t="shared" si="1269"/>
        <v>0.5</v>
      </c>
      <c r="AI5746">
        <f t="shared" si="1270"/>
        <v>0.25</v>
      </c>
      <c r="AJ5746">
        <f t="shared" si="1271"/>
        <v>0.25</v>
      </c>
      <c r="AK5746">
        <f t="shared" si="1272"/>
        <v>0.5</v>
      </c>
      <c r="AL5746">
        <f t="shared" si="1273"/>
        <v>0.5</v>
      </c>
      <c r="AM5746">
        <f t="shared" si="1274"/>
        <v>0.5</v>
      </c>
      <c r="AN5746" s="6">
        <f t="shared" si="1275"/>
        <v>0.90000000000000013</v>
      </c>
      <c r="AO5746" t="str">
        <f>VLOOKUP(BD_PONDERACIONES[[#This Row],[Comuna]],Tabla3[#All],2,0)</f>
        <v>Florida</v>
      </c>
    </row>
    <row r="5747" spans="1:41" x14ac:dyDescent="0.35">
      <c r="A5747" t="s">
        <v>27476</v>
      </c>
      <c r="B5747" t="s">
        <v>27477</v>
      </c>
      <c r="C5747" t="s">
        <v>27478</v>
      </c>
      <c r="D5747" s="5">
        <v>44994</v>
      </c>
      <c r="E5747" s="5">
        <v>44951</v>
      </c>
      <c r="F5747" t="s">
        <v>753</v>
      </c>
      <c r="G5747" t="s">
        <v>27479</v>
      </c>
      <c r="H5747" t="s">
        <v>1809</v>
      </c>
      <c r="I5747" t="s">
        <v>3699</v>
      </c>
      <c r="J5747" t="s">
        <v>3701</v>
      </c>
      <c r="K5747" t="s">
        <v>756</v>
      </c>
      <c r="L5747" t="s">
        <v>773</v>
      </c>
      <c r="M5747" t="s">
        <v>773</v>
      </c>
      <c r="N5747" t="s">
        <v>756</v>
      </c>
      <c r="O5747" t="s">
        <v>756</v>
      </c>
      <c r="P5747" t="s">
        <v>765</v>
      </c>
      <c r="Q5747" t="s">
        <v>27480</v>
      </c>
      <c r="R5747" t="s">
        <v>27481</v>
      </c>
      <c r="S5747" t="s">
        <v>756</v>
      </c>
      <c r="T5747" t="s">
        <v>756</v>
      </c>
      <c r="U5747" t="s">
        <v>756</v>
      </c>
      <c r="V5747" t="s">
        <v>773</v>
      </c>
      <c r="W5747" t="s">
        <v>773</v>
      </c>
      <c r="X5747" t="s">
        <v>27482</v>
      </c>
      <c r="Y5747" t="str">
        <f t="shared" si="1262"/>
        <v>enero</v>
      </c>
      <c r="Z5747">
        <f>YEAR(BD_PONDERACIONES[[#This Row],[Fecha Ejecución del Ticket]])</f>
        <v>2023</v>
      </c>
      <c r="AA5747" t="str">
        <f t="shared" si="1263"/>
        <v>marzo</v>
      </c>
      <c r="AB5747">
        <f>YEAR(BD_PONDERACIONES[[#This Row],[Fecha de Inspección]])</f>
        <v>2023</v>
      </c>
      <c r="AC5747">
        <f t="shared" si="1264"/>
        <v>0</v>
      </c>
      <c r="AD5747">
        <f t="shared" si="1265"/>
        <v>0.5</v>
      </c>
      <c r="AE5747">
        <f t="shared" si="1266"/>
        <v>0</v>
      </c>
      <c r="AF5747">
        <f t="shared" si="1267"/>
        <v>0</v>
      </c>
      <c r="AG5747">
        <f t="shared" si="1268"/>
        <v>0.5</v>
      </c>
      <c r="AH5747">
        <f t="shared" si="1269"/>
        <v>0.5</v>
      </c>
      <c r="AI5747">
        <f t="shared" si="1270"/>
        <v>0.25</v>
      </c>
      <c r="AJ5747">
        <f t="shared" si="1271"/>
        <v>0.25</v>
      </c>
      <c r="AK5747">
        <f t="shared" si="1272"/>
        <v>0.5</v>
      </c>
      <c r="AL5747">
        <f t="shared" si="1273"/>
        <v>0</v>
      </c>
      <c r="AM5747">
        <f t="shared" si="1274"/>
        <v>0</v>
      </c>
      <c r="AN5747" s="6">
        <f t="shared" si="1275"/>
        <v>0.4</v>
      </c>
      <c r="AO5747" t="str">
        <f>VLOOKUP(BD_PONDERACIONES[[#This Row],[Comuna]],Tabla3[#All],2,0)</f>
        <v>Florida</v>
      </c>
    </row>
    <row r="5748" spans="1:41" x14ac:dyDescent="0.35">
      <c r="A5748" t="s">
        <v>27483</v>
      </c>
      <c r="B5748" t="s">
        <v>27484</v>
      </c>
      <c r="C5748" t="s">
        <v>27485</v>
      </c>
      <c r="D5748" s="5">
        <v>44994</v>
      </c>
      <c r="E5748" s="5">
        <v>44952</v>
      </c>
      <c r="F5748" t="s">
        <v>753</v>
      </c>
      <c r="G5748" t="s">
        <v>27486</v>
      </c>
      <c r="H5748" t="s">
        <v>1809</v>
      </c>
      <c r="I5748" t="s">
        <v>3699</v>
      </c>
      <c r="J5748" t="s">
        <v>3701</v>
      </c>
      <c r="K5748" t="s">
        <v>756</v>
      </c>
      <c r="L5748" t="s">
        <v>757</v>
      </c>
      <c r="M5748" t="s">
        <v>757</v>
      </c>
      <c r="N5748" t="s">
        <v>756</v>
      </c>
      <c r="O5748" t="s">
        <v>756</v>
      </c>
      <c r="P5748" t="s">
        <v>765</v>
      </c>
      <c r="Q5748" t="s">
        <v>27487</v>
      </c>
      <c r="R5748" t="s">
        <v>759</v>
      </c>
      <c r="S5748" t="s">
        <v>756</v>
      </c>
      <c r="T5748" t="s">
        <v>756</v>
      </c>
      <c r="U5748" t="s">
        <v>756</v>
      </c>
      <c r="V5748" t="s">
        <v>756</v>
      </c>
      <c r="W5748" t="s">
        <v>756</v>
      </c>
      <c r="X5748" t="s">
        <v>27488</v>
      </c>
      <c r="Y5748" t="str">
        <f t="shared" si="1262"/>
        <v>enero</v>
      </c>
      <c r="Z5748">
        <f>YEAR(BD_PONDERACIONES[[#This Row],[Fecha Ejecución del Ticket]])</f>
        <v>2023</v>
      </c>
      <c r="AA5748" t="str">
        <f t="shared" si="1263"/>
        <v>marzo</v>
      </c>
      <c r="AB5748">
        <f>YEAR(BD_PONDERACIONES[[#This Row],[Fecha de Inspección]])</f>
        <v>2023</v>
      </c>
      <c r="AC5748">
        <f t="shared" si="1264"/>
        <v>0</v>
      </c>
      <c r="AD5748">
        <f t="shared" si="1265"/>
        <v>0.5</v>
      </c>
      <c r="AE5748">
        <f t="shared" si="1266"/>
        <v>0.5</v>
      </c>
      <c r="AF5748">
        <f t="shared" si="1267"/>
        <v>0.5</v>
      </c>
      <c r="AG5748">
        <f t="shared" si="1268"/>
        <v>0.5</v>
      </c>
      <c r="AH5748">
        <f t="shared" si="1269"/>
        <v>0.5</v>
      </c>
      <c r="AI5748">
        <f t="shared" si="1270"/>
        <v>0.25</v>
      </c>
      <c r="AJ5748">
        <f t="shared" si="1271"/>
        <v>0.25</v>
      </c>
      <c r="AK5748">
        <f t="shared" si="1272"/>
        <v>0.5</v>
      </c>
      <c r="AL5748">
        <f t="shared" si="1273"/>
        <v>0.5</v>
      </c>
      <c r="AM5748">
        <f t="shared" si="1274"/>
        <v>0.5</v>
      </c>
      <c r="AN5748" s="6">
        <f t="shared" si="1275"/>
        <v>0.90000000000000013</v>
      </c>
      <c r="AO5748" t="str">
        <f>VLOOKUP(BD_PONDERACIONES[[#This Row],[Comuna]],Tabla3[#All],2,0)</f>
        <v>Florida</v>
      </c>
    </row>
    <row r="5749" spans="1:41" x14ac:dyDescent="0.35">
      <c r="A5749" t="s">
        <v>27489</v>
      </c>
      <c r="B5749" t="s">
        <v>27490</v>
      </c>
      <c r="C5749" t="s">
        <v>27491</v>
      </c>
      <c r="D5749" s="5">
        <v>44994</v>
      </c>
      <c r="E5749" s="5">
        <v>44952</v>
      </c>
      <c r="F5749" t="s">
        <v>753</v>
      </c>
      <c r="G5749" t="s">
        <v>27492</v>
      </c>
      <c r="H5749" t="s">
        <v>1809</v>
      </c>
      <c r="I5749" t="s">
        <v>3699</v>
      </c>
      <c r="J5749" t="s">
        <v>3701</v>
      </c>
      <c r="K5749" t="s">
        <v>756</v>
      </c>
      <c r="L5749" t="s">
        <v>757</v>
      </c>
      <c r="M5749" t="s">
        <v>757</v>
      </c>
      <c r="N5749" t="s">
        <v>756</v>
      </c>
      <c r="O5749" t="s">
        <v>756</v>
      </c>
      <c r="P5749" t="s">
        <v>765</v>
      </c>
      <c r="Q5749" t="s">
        <v>27487</v>
      </c>
      <c r="R5749" t="s">
        <v>759</v>
      </c>
      <c r="S5749" t="s">
        <v>756</v>
      </c>
      <c r="T5749" t="s">
        <v>756</v>
      </c>
      <c r="U5749" t="s">
        <v>904</v>
      </c>
      <c r="V5749" t="s">
        <v>756</v>
      </c>
      <c r="W5749" t="s">
        <v>756</v>
      </c>
      <c r="X5749" t="s">
        <v>27493</v>
      </c>
      <c r="Y5749" t="str">
        <f t="shared" si="1262"/>
        <v>enero</v>
      </c>
      <c r="Z5749">
        <f>YEAR(BD_PONDERACIONES[[#This Row],[Fecha Ejecución del Ticket]])</f>
        <v>2023</v>
      </c>
      <c r="AA5749" t="str">
        <f t="shared" si="1263"/>
        <v>marzo</v>
      </c>
      <c r="AB5749">
        <f>YEAR(BD_PONDERACIONES[[#This Row],[Fecha de Inspección]])</f>
        <v>2023</v>
      </c>
      <c r="AC5749">
        <f t="shared" si="1264"/>
        <v>0</v>
      </c>
      <c r="AD5749">
        <f t="shared" si="1265"/>
        <v>0.5</v>
      </c>
      <c r="AE5749">
        <f t="shared" si="1266"/>
        <v>0.5</v>
      </c>
      <c r="AF5749">
        <f t="shared" si="1267"/>
        <v>0.5</v>
      </c>
      <c r="AG5749">
        <f t="shared" si="1268"/>
        <v>0.5</v>
      </c>
      <c r="AH5749">
        <f t="shared" si="1269"/>
        <v>0.5</v>
      </c>
      <c r="AI5749">
        <f t="shared" si="1270"/>
        <v>0.25</v>
      </c>
      <c r="AJ5749">
        <f t="shared" si="1271"/>
        <v>0.25</v>
      </c>
      <c r="AK5749">
        <f t="shared" si="1272"/>
        <v>0.32500000000000001</v>
      </c>
      <c r="AL5749">
        <f t="shared" si="1273"/>
        <v>0.5</v>
      </c>
      <c r="AM5749">
        <f t="shared" si="1274"/>
        <v>0.5</v>
      </c>
      <c r="AN5749" s="6">
        <f t="shared" si="1275"/>
        <v>0.87375000000000003</v>
      </c>
      <c r="AO5749" t="str">
        <f>VLOOKUP(BD_PONDERACIONES[[#This Row],[Comuna]],Tabla3[#All],2,0)</f>
        <v>Florida</v>
      </c>
    </row>
    <row r="5750" spans="1:41" x14ac:dyDescent="0.35">
      <c r="A5750" t="s">
        <v>27494</v>
      </c>
      <c r="B5750" t="s">
        <v>27495</v>
      </c>
      <c r="C5750" t="s">
        <v>27496</v>
      </c>
      <c r="D5750" s="5">
        <v>44994</v>
      </c>
      <c r="E5750" s="5">
        <v>44935</v>
      </c>
      <c r="F5750" t="s">
        <v>753</v>
      </c>
      <c r="G5750" t="s">
        <v>27497</v>
      </c>
      <c r="H5750" t="s">
        <v>1809</v>
      </c>
      <c r="I5750" t="s">
        <v>3699</v>
      </c>
      <c r="J5750" t="s">
        <v>3701</v>
      </c>
      <c r="K5750" t="s">
        <v>756</v>
      </c>
      <c r="L5750" t="s">
        <v>757</v>
      </c>
      <c r="M5750" t="s">
        <v>757</v>
      </c>
      <c r="N5750" t="s">
        <v>757</v>
      </c>
      <c r="O5750" t="s">
        <v>757</v>
      </c>
      <c r="P5750" t="s">
        <v>758</v>
      </c>
      <c r="Q5750" t="s">
        <v>759</v>
      </c>
      <c r="R5750" t="s">
        <v>759</v>
      </c>
      <c r="S5750" t="s">
        <v>757</v>
      </c>
      <c r="T5750" t="s">
        <v>757</v>
      </c>
      <c r="U5750" t="s">
        <v>757</v>
      </c>
      <c r="V5750" t="s">
        <v>768</v>
      </c>
      <c r="W5750" t="s">
        <v>756</v>
      </c>
      <c r="X5750" t="s">
        <v>27498</v>
      </c>
      <c r="Y5750" t="str">
        <f t="shared" si="1262"/>
        <v>enero</v>
      </c>
      <c r="Z5750">
        <f>YEAR(BD_PONDERACIONES[[#This Row],[Fecha Ejecución del Ticket]])</f>
        <v>2023</v>
      </c>
      <c r="AA5750" t="str">
        <f t="shared" si="1263"/>
        <v>marzo</v>
      </c>
      <c r="AB5750">
        <f>YEAR(BD_PONDERACIONES[[#This Row],[Fecha de Inspección]])</f>
        <v>2023</v>
      </c>
      <c r="AC5750">
        <f t="shared" si="1264"/>
        <v>0</v>
      </c>
      <c r="AD5750">
        <f t="shared" si="1265"/>
        <v>0.5</v>
      </c>
      <c r="AE5750">
        <f t="shared" si="1266"/>
        <v>0.5</v>
      </c>
      <c r="AF5750">
        <f t="shared" si="1267"/>
        <v>0.5</v>
      </c>
      <c r="AG5750">
        <f t="shared" si="1268"/>
        <v>0.5</v>
      </c>
      <c r="AH5750">
        <f t="shared" si="1269"/>
        <v>0.5</v>
      </c>
      <c r="AI5750">
        <f t="shared" si="1270"/>
        <v>0.25</v>
      </c>
      <c r="AJ5750">
        <f t="shared" si="1271"/>
        <v>0.25</v>
      </c>
      <c r="AK5750">
        <f t="shared" si="1272"/>
        <v>0.5</v>
      </c>
      <c r="AL5750">
        <f t="shared" si="1273"/>
        <v>0.17499999999999999</v>
      </c>
      <c r="AM5750">
        <f t="shared" si="1274"/>
        <v>0.5</v>
      </c>
      <c r="AN5750" s="6">
        <f t="shared" si="1275"/>
        <v>0.83500000000000008</v>
      </c>
      <c r="AO5750" t="str">
        <f>VLOOKUP(BD_PONDERACIONES[[#This Row],[Comuna]],Tabla3[#All],2,0)</f>
        <v>Florida</v>
      </c>
    </row>
    <row r="5751" spans="1:41" x14ac:dyDescent="0.35">
      <c r="A5751" t="s">
        <v>27499</v>
      </c>
      <c r="B5751" t="s">
        <v>27500</v>
      </c>
      <c r="C5751" t="s">
        <v>27501</v>
      </c>
      <c r="D5751" s="5">
        <v>44994</v>
      </c>
      <c r="E5751" s="5">
        <v>44935</v>
      </c>
      <c r="F5751" t="s">
        <v>753</v>
      </c>
      <c r="G5751" t="s">
        <v>27502</v>
      </c>
      <c r="H5751" t="s">
        <v>1809</v>
      </c>
      <c r="I5751" t="s">
        <v>3699</v>
      </c>
      <c r="J5751" t="s">
        <v>3701</v>
      </c>
      <c r="K5751" t="s">
        <v>756</v>
      </c>
      <c r="L5751" t="s">
        <v>757</v>
      </c>
      <c r="M5751" t="s">
        <v>757</v>
      </c>
      <c r="N5751" t="s">
        <v>756</v>
      </c>
      <c r="O5751" t="s">
        <v>756</v>
      </c>
      <c r="P5751" t="s">
        <v>758</v>
      </c>
      <c r="Q5751" t="s">
        <v>759</v>
      </c>
      <c r="R5751" t="s">
        <v>759</v>
      </c>
      <c r="S5751" t="s">
        <v>757</v>
      </c>
      <c r="T5751" t="s">
        <v>757</v>
      </c>
      <c r="U5751" t="s">
        <v>757</v>
      </c>
      <c r="V5751" t="s">
        <v>756</v>
      </c>
      <c r="W5751" t="s">
        <v>756</v>
      </c>
      <c r="X5751" t="s">
        <v>25472</v>
      </c>
      <c r="Y5751" t="str">
        <f t="shared" si="1262"/>
        <v>enero</v>
      </c>
      <c r="Z5751">
        <f>YEAR(BD_PONDERACIONES[[#This Row],[Fecha Ejecución del Ticket]])</f>
        <v>2023</v>
      </c>
      <c r="AA5751" t="str">
        <f t="shared" si="1263"/>
        <v>marzo</v>
      </c>
      <c r="AB5751">
        <f>YEAR(BD_PONDERACIONES[[#This Row],[Fecha de Inspección]])</f>
        <v>2023</v>
      </c>
      <c r="AC5751">
        <f t="shared" si="1264"/>
        <v>0</v>
      </c>
      <c r="AD5751">
        <f t="shared" si="1265"/>
        <v>0.5</v>
      </c>
      <c r="AE5751">
        <f t="shared" si="1266"/>
        <v>0.5</v>
      </c>
      <c r="AF5751">
        <f t="shared" si="1267"/>
        <v>0.5</v>
      </c>
      <c r="AG5751">
        <f t="shared" si="1268"/>
        <v>0.5</v>
      </c>
      <c r="AH5751">
        <f t="shared" si="1269"/>
        <v>0.5</v>
      </c>
      <c r="AI5751">
        <f t="shared" si="1270"/>
        <v>0.25</v>
      </c>
      <c r="AJ5751">
        <f t="shared" si="1271"/>
        <v>0.25</v>
      </c>
      <c r="AK5751">
        <f t="shared" si="1272"/>
        <v>0.5</v>
      </c>
      <c r="AL5751">
        <f t="shared" si="1273"/>
        <v>0.5</v>
      </c>
      <c r="AM5751">
        <f t="shared" si="1274"/>
        <v>0.5</v>
      </c>
      <c r="AN5751" s="6">
        <f t="shared" si="1275"/>
        <v>0.90000000000000013</v>
      </c>
      <c r="AO5751" t="str">
        <f>VLOOKUP(BD_PONDERACIONES[[#This Row],[Comuna]],Tabla3[#All],2,0)</f>
        <v>Florida</v>
      </c>
    </row>
    <row r="5752" spans="1:41" x14ac:dyDescent="0.35">
      <c r="A5752" t="s">
        <v>27503</v>
      </c>
      <c r="B5752" t="s">
        <v>27504</v>
      </c>
      <c r="C5752" t="s">
        <v>27505</v>
      </c>
      <c r="D5752" s="5">
        <v>44994</v>
      </c>
      <c r="E5752" s="5">
        <v>44938</v>
      </c>
      <c r="F5752" t="s">
        <v>753</v>
      </c>
      <c r="G5752" t="s">
        <v>27506</v>
      </c>
      <c r="H5752" t="s">
        <v>1809</v>
      </c>
      <c r="I5752" t="s">
        <v>3699</v>
      </c>
      <c r="J5752" t="s">
        <v>3701</v>
      </c>
      <c r="K5752" t="s">
        <v>756</v>
      </c>
      <c r="L5752" t="s">
        <v>757</v>
      </c>
      <c r="M5752" t="s">
        <v>757</v>
      </c>
      <c r="N5752" t="s">
        <v>756</v>
      </c>
      <c r="O5752" t="s">
        <v>756</v>
      </c>
      <c r="P5752" t="s">
        <v>758</v>
      </c>
      <c r="Q5752" t="s">
        <v>759</v>
      </c>
      <c r="R5752" t="s">
        <v>759</v>
      </c>
      <c r="S5752" t="s">
        <v>757</v>
      </c>
      <c r="T5752" t="s">
        <v>757</v>
      </c>
      <c r="U5752" t="s">
        <v>757</v>
      </c>
      <c r="V5752" t="s">
        <v>756</v>
      </c>
      <c r="W5752" t="s">
        <v>756</v>
      </c>
      <c r="X5752" t="s">
        <v>25360</v>
      </c>
      <c r="Y5752" t="str">
        <f t="shared" si="1262"/>
        <v>enero</v>
      </c>
      <c r="Z5752">
        <f>YEAR(BD_PONDERACIONES[[#This Row],[Fecha Ejecución del Ticket]])</f>
        <v>2023</v>
      </c>
      <c r="AA5752" t="str">
        <f t="shared" si="1263"/>
        <v>marzo</v>
      </c>
      <c r="AB5752">
        <f>YEAR(BD_PONDERACIONES[[#This Row],[Fecha de Inspección]])</f>
        <v>2023</v>
      </c>
      <c r="AC5752">
        <f t="shared" si="1264"/>
        <v>0</v>
      </c>
      <c r="AD5752">
        <f t="shared" si="1265"/>
        <v>0.5</v>
      </c>
      <c r="AE5752">
        <f t="shared" si="1266"/>
        <v>0.5</v>
      </c>
      <c r="AF5752">
        <f t="shared" si="1267"/>
        <v>0.5</v>
      </c>
      <c r="AG5752">
        <f t="shared" si="1268"/>
        <v>0.5</v>
      </c>
      <c r="AH5752">
        <f t="shared" si="1269"/>
        <v>0.5</v>
      </c>
      <c r="AI5752">
        <f t="shared" si="1270"/>
        <v>0.25</v>
      </c>
      <c r="AJ5752">
        <f t="shared" si="1271"/>
        <v>0.25</v>
      </c>
      <c r="AK5752">
        <f t="shared" si="1272"/>
        <v>0.5</v>
      </c>
      <c r="AL5752">
        <f t="shared" si="1273"/>
        <v>0.5</v>
      </c>
      <c r="AM5752">
        <f t="shared" si="1274"/>
        <v>0.5</v>
      </c>
      <c r="AN5752" s="6">
        <f t="shared" si="1275"/>
        <v>0.90000000000000013</v>
      </c>
      <c r="AO5752" t="str">
        <f>VLOOKUP(BD_PONDERACIONES[[#This Row],[Comuna]],Tabla3[#All],2,0)</f>
        <v>Florida</v>
      </c>
    </row>
    <row r="5753" spans="1:41" x14ac:dyDescent="0.35">
      <c r="A5753" t="s">
        <v>27507</v>
      </c>
      <c r="B5753" t="s">
        <v>27508</v>
      </c>
      <c r="C5753" t="s">
        <v>27509</v>
      </c>
      <c r="D5753" s="5">
        <v>44994</v>
      </c>
      <c r="E5753" s="5">
        <v>44934</v>
      </c>
      <c r="F5753" t="s">
        <v>753</v>
      </c>
      <c r="G5753" t="s">
        <v>27510</v>
      </c>
      <c r="H5753" t="s">
        <v>1809</v>
      </c>
      <c r="I5753" t="s">
        <v>3699</v>
      </c>
      <c r="J5753" t="s">
        <v>3701</v>
      </c>
      <c r="K5753" t="s">
        <v>756</v>
      </c>
      <c r="L5753" t="s">
        <v>756</v>
      </c>
      <c r="M5753" t="s">
        <v>756</v>
      </c>
      <c r="N5753" t="s">
        <v>756</v>
      </c>
      <c r="O5753" t="s">
        <v>756</v>
      </c>
      <c r="P5753" t="s">
        <v>758</v>
      </c>
      <c r="Q5753" t="s">
        <v>759</v>
      </c>
      <c r="R5753" t="s">
        <v>759</v>
      </c>
      <c r="S5753" t="s">
        <v>757</v>
      </c>
      <c r="T5753" t="s">
        <v>757</v>
      </c>
      <c r="U5753" t="s">
        <v>757</v>
      </c>
      <c r="V5753" t="s">
        <v>756</v>
      </c>
      <c r="W5753" t="s">
        <v>756</v>
      </c>
      <c r="X5753" t="s">
        <v>27511</v>
      </c>
      <c r="Y5753" t="str">
        <f t="shared" si="1262"/>
        <v>enero</v>
      </c>
      <c r="Z5753">
        <f>YEAR(BD_PONDERACIONES[[#This Row],[Fecha Ejecución del Ticket]])</f>
        <v>2023</v>
      </c>
      <c r="AA5753" t="str">
        <f t="shared" si="1263"/>
        <v>marzo</v>
      </c>
      <c r="AB5753">
        <f>YEAR(BD_PONDERACIONES[[#This Row],[Fecha de Inspección]])</f>
        <v>2023</v>
      </c>
      <c r="AC5753">
        <f t="shared" si="1264"/>
        <v>0</v>
      </c>
      <c r="AD5753">
        <f t="shared" si="1265"/>
        <v>0.5</v>
      </c>
      <c r="AE5753">
        <f t="shared" si="1266"/>
        <v>0.5</v>
      </c>
      <c r="AF5753">
        <f t="shared" si="1267"/>
        <v>0.5</v>
      </c>
      <c r="AG5753">
        <f t="shared" si="1268"/>
        <v>0.5</v>
      </c>
      <c r="AH5753">
        <f t="shared" si="1269"/>
        <v>0.5</v>
      </c>
      <c r="AI5753">
        <f t="shared" si="1270"/>
        <v>0.25</v>
      </c>
      <c r="AJ5753">
        <f t="shared" si="1271"/>
        <v>0.25</v>
      </c>
      <c r="AK5753">
        <f t="shared" si="1272"/>
        <v>0.5</v>
      </c>
      <c r="AL5753">
        <f t="shared" si="1273"/>
        <v>0.5</v>
      </c>
      <c r="AM5753">
        <f t="shared" si="1274"/>
        <v>0.5</v>
      </c>
      <c r="AN5753" s="6">
        <f t="shared" si="1275"/>
        <v>0.90000000000000013</v>
      </c>
      <c r="AO5753" t="str">
        <f>VLOOKUP(BD_PONDERACIONES[[#This Row],[Comuna]],Tabla3[#All],2,0)</f>
        <v>Florida</v>
      </c>
    </row>
    <row r="5754" spans="1:41" x14ac:dyDescent="0.35">
      <c r="A5754" t="s">
        <v>27512</v>
      </c>
      <c r="B5754" t="s">
        <v>27513</v>
      </c>
      <c r="C5754" t="s">
        <v>27514</v>
      </c>
      <c r="D5754" s="5">
        <v>44994</v>
      </c>
      <c r="E5754" s="5">
        <v>44945</v>
      </c>
      <c r="F5754" t="s">
        <v>753</v>
      </c>
      <c r="G5754" t="s">
        <v>27515</v>
      </c>
      <c r="H5754" t="s">
        <v>1809</v>
      </c>
      <c r="I5754" t="s">
        <v>3699</v>
      </c>
      <c r="J5754" t="s">
        <v>3701</v>
      </c>
      <c r="K5754" t="s">
        <v>756</v>
      </c>
      <c r="L5754" t="s">
        <v>757</v>
      </c>
      <c r="M5754" t="s">
        <v>757</v>
      </c>
      <c r="N5754" t="s">
        <v>904</v>
      </c>
      <c r="O5754" t="s">
        <v>904</v>
      </c>
      <c r="P5754" t="s">
        <v>758</v>
      </c>
      <c r="Q5754" t="s">
        <v>759</v>
      </c>
      <c r="R5754" t="s">
        <v>759</v>
      </c>
      <c r="S5754" t="s">
        <v>757</v>
      </c>
      <c r="T5754" t="s">
        <v>757</v>
      </c>
      <c r="U5754" t="s">
        <v>757</v>
      </c>
      <c r="V5754" t="s">
        <v>756</v>
      </c>
      <c r="W5754" t="s">
        <v>756</v>
      </c>
      <c r="X5754" t="s">
        <v>27516</v>
      </c>
      <c r="Y5754" t="str">
        <f t="shared" si="1262"/>
        <v>enero</v>
      </c>
      <c r="Z5754">
        <f>YEAR(BD_PONDERACIONES[[#This Row],[Fecha Ejecución del Ticket]])</f>
        <v>2023</v>
      </c>
      <c r="AA5754" t="str">
        <f t="shared" si="1263"/>
        <v>marzo</v>
      </c>
      <c r="AB5754">
        <f>YEAR(BD_PONDERACIONES[[#This Row],[Fecha de Inspección]])</f>
        <v>2023</v>
      </c>
      <c r="AC5754">
        <f t="shared" si="1264"/>
        <v>0</v>
      </c>
      <c r="AD5754">
        <f t="shared" si="1265"/>
        <v>0.5</v>
      </c>
      <c r="AE5754">
        <f t="shared" si="1266"/>
        <v>0.5</v>
      </c>
      <c r="AF5754">
        <f t="shared" si="1267"/>
        <v>0.5</v>
      </c>
      <c r="AG5754">
        <f t="shared" si="1268"/>
        <v>0.32500000000000001</v>
      </c>
      <c r="AH5754">
        <f t="shared" si="1269"/>
        <v>0.32500000000000001</v>
      </c>
      <c r="AI5754">
        <f t="shared" si="1270"/>
        <v>0.25</v>
      </c>
      <c r="AJ5754">
        <f t="shared" si="1271"/>
        <v>0.25</v>
      </c>
      <c r="AK5754">
        <f t="shared" si="1272"/>
        <v>0.5</v>
      </c>
      <c r="AL5754">
        <f t="shared" si="1273"/>
        <v>0.5</v>
      </c>
      <c r="AM5754">
        <f t="shared" si="1274"/>
        <v>0.5</v>
      </c>
      <c r="AN5754" s="6">
        <f t="shared" si="1275"/>
        <v>0.84750000000000014</v>
      </c>
      <c r="AO5754" t="str">
        <f>VLOOKUP(BD_PONDERACIONES[[#This Row],[Comuna]],Tabla3[#All],2,0)</f>
        <v>Florida</v>
      </c>
    </row>
    <row r="5755" spans="1:41" x14ac:dyDescent="0.35">
      <c r="A5755" t="s">
        <v>27517</v>
      </c>
      <c r="B5755" t="s">
        <v>27518</v>
      </c>
      <c r="C5755" t="s">
        <v>27519</v>
      </c>
      <c r="D5755" s="5">
        <v>44994</v>
      </c>
      <c r="E5755" s="5">
        <v>44957</v>
      </c>
      <c r="F5755" t="s">
        <v>753</v>
      </c>
      <c r="G5755" t="s">
        <v>27520</v>
      </c>
      <c r="H5755" t="s">
        <v>1809</v>
      </c>
      <c r="I5755" t="s">
        <v>3699</v>
      </c>
      <c r="J5755" t="s">
        <v>3701</v>
      </c>
      <c r="K5755" t="s">
        <v>756</v>
      </c>
      <c r="L5755" t="s">
        <v>757</v>
      </c>
      <c r="M5755" t="s">
        <v>757</v>
      </c>
      <c r="N5755" t="s">
        <v>757</v>
      </c>
      <c r="O5755" t="s">
        <v>757</v>
      </c>
      <c r="P5755" t="s">
        <v>758</v>
      </c>
      <c r="Q5755" t="s">
        <v>759</v>
      </c>
      <c r="R5755" t="s">
        <v>759</v>
      </c>
      <c r="S5755" t="s">
        <v>757</v>
      </c>
      <c r="T5755" t="s">
        <v>757</v>
      </c>
      <c r="U5755" t="s">
        <v>757</v>
      </c>
      <c r="V5755" t="s">
        <v>768</v>
      </c>
      <c r="W5755" t="s">
        <v>768</v>
      </c>
      <c r="X5755" t="s">
        <v>27521</v>
      </c>
      <c r="Y5755" t="str">
        <f t="shared" si="1262"/>
        <v>enero</v>
      </c>
      <c r="Z5755">
        <f>YEAR(BD_PONDERACIONES[[#This Row],[Fecha Ejecución del Ticket]])</f>
        <v>2023</v>
      </c>
      <c r="AA5755" t="str">
        <f t="shared" si="1263"/>
        <v>marzo</v>
      </c>
      <c r="AB5755">
        <f>YEAR(BD_PONDERACIONES[[#This Row],[Fecha de Inspección]])</f>
        <v>2023</v>
      </c>
      <c r="AC5755">
        <f t="shared" si="1264"/>
        <v>0</v>
      </c>
      <c r="AD5755">
        <f t="shared" si="1265"/>
        <v>0.5</v>
      </c>
      <c r="AE5755">
        <f t="shared" si="1266"/>
        <v>0.5</v>
      </c>
      <c r="AF5755">
        <f t="shared" si="1267"/>
        <v>0.5</v>
      </c>
      <c r="AG5755">
        <f t="shared" si="1268"/>
        <v>0.5</v>
      </c>
      <c r="AH5755">
        <f t="shared" si="1269"/>
        <v>0.5</v>
      </c>
      <c r="AI5755">
        <f t="shared" si="1270"/>
        <v>0.25</v>
      </c>
      <c r="AJ5755">
        <f t="shared" si="1271"/>
        <v>0.25</v>
      </c>
      <c r="AK5755">
        <f t="shared" si="1272"/>
        <v>0.5</v>
      </c>
      <c r="AL5755">
        <f t="shared" si="1273"/>
        <v>0.17499999999999999</v>
      </c>
      <c r="AM5755">
        <f t="shared" si="1274"/>
        <v>0.17499999999999999</v>
      </c>
      <c r="AN5755" s="6">
        <f t="shared" si="1275"/>
        <v>0.77</v>
      </c>
      <c r="AO5755" t="str">
        <f>VLOOKUP(BD_PONDERACIONES[[#This Row],[Comuna]],Tabla3[#All],2,0)</f>
        <v>Florida</v>
      </c>
    </row>
    <row r="5756" spans="1:41" x14ac:dyDescent="0.35">
      <c r="A5756" t="s">
        <v>27522</v>
      </c>
      <c r="B5756" t="s">
        <v>27523</v>
      </c>
      <c r="C5756" t="s">
        <v>27524</v>
      </c>
      <c r="D5756" s="5">
        <v>44994</v>
      </c>
      <c r="E5756" s="5">
        <v>44944</v>
      </c>
      <c r="F5756" t="s">
        <v>753</v>
      </c>
      <c r="G5756" t="s">
        <v>27525</v>
      </c>
      <c r="H5756" t="s">
        <v>1809</v>
      </c>
      <c r="I5756" t="s">
        <v>3699</v>
      </c>
      <c r="J5756" t="s">
        <v>3701</v>
      </c>
      <c r="K5756" t="s">
        <v>756</v>
      </c>
      <c r="L5756" t="s">
        <v>757</v>
      </c>
      <c r="M5756" t="s">
        <v>757</v>
      </c>
      <c r="N5756" t="s">
        <v>756</v>
      </c>
      <c r="O5756" t="s">
        <v>756</v>
      </c>
      <c r="P5756" t="s">
        <v>758</v>
      </c>
      <c r="Q5756" t="s">
        <v>759</v>
      </c>
      <c r="R5756" t="s">
        <v>759</v>
      </c>
      <c r="S5756" t="s">
        <v>757</v>
      </c>
      <c r="T5756" t="s">
        <v>757</v>
      </c>
      <c r="U5756" t="s">
        <v>757</v>
      </c>
      <c r="V5756" t="s">
        <v>756</v>
      </c>
      <c r="W5756" t="s">
        <v>756</v>
      </c>
      <c r="X5756" t="s">
        <v>22148</v>
      </c>
      <c r="Y5756" t="str">
        <f t="shared" si="1262"/>
        <v>enero</v>
      </c>
      <c r="Z5756">
        <f>YEAR(BD_PONDERACIONES[[#This Row],[Fecha Ejecución del Ticket]])</f>
        <v>2023</v>
      </c>
      <c r="AA5756" t="str">
        <f t="shared" si="1263"/>
        <v>marzo</v>
      </c>
      <c r="AB5756">
        <f>YEAR(BD_PONDERACIONES[[#This Row],[Fecha de Inspección]])</f>
        <v>2023</v>
      </c>
      <c r="AC5756">
        <f t="shared" si="1264"/>
        <v>0</v>
      </c>
      <c r="AD5756">
        <f t="shared" si="1265"/>
        <v>0.5</v>
      </c>
      <c r="AE5756">
        <f t="shared" si="1266"/>
        <v>0.5</v>
      </c>
      <c r="AF5756">
        <f t="shared" si="1267"/>
        <v>0.5</v>
      </c>
      <c r="AG5756">
        <f t="shared" si="1268"/>
        <v>0.5</v>
      </c>
      <c r="AH5756">
        <f t="shared" si="1269"/>
        <v>0.5</v>
      </c>
      <c r="AI5756">
        <f t="shared" si="1270"/>
        <v>0.25</v>
      </c>
      <c r="AJ5756">
        <f t="shared" si="1271"/>
        <v>0.25</v>
      </c>
      <c r="AK5756">
        <f t="shared" si="1272"/>
        <v>0.5</v>
      </c>
      <c r="AL5756">
        <f t="shared" si="1273"/>
        <v>0.5</v>
      </c>
      <c r="AM5756">
        <f t="shared" si="1274"/>
        <v>0.5</v>
      </c>
      <c r="AN5756" s="6">
        <f t="shared" si="1275"/>
        <v>0.90000000000000013</v>
      </c>
      <c r="AO5756" t="str">
        <f>VLOOKUP(BD_PONDERACIONES[[#This Row],[Comuna]],Tabla3[#All],2,0)</f>
        <v>Florida</v>
      </c>
    </row>
    <row r="5757" spans="1:41" x14ac:dyDescent="0.35">
      <c r="A5757" t="s">
        <v>27526</v>
      </c>
      <c r="B5757" t="s">
        <v>27527</v>
      </c>
      <c r="C5757" t="s">
        <v>27528</v>
      </c>
      <c r="D5757" s="5">
        <v>44994</v>
      </c>
      <c r="E5757" s="5">
        <v>44931</v>
      </c>
      <c r="F5757" t="s">
        <v>763</v>
      </c>
      <c r="G5757" t="s">
        <v>27529</v>
      </c>
      <c r="H5757" t="s">
        <v>2755</v>
      </c>
      <c r="I5757" t="s">
        <v>3699</v>
      </c>
      <c r="J5757" t="s">
        <v>3701</v>
      </c>
      <c r="K5757" t="s">
        <v>756</v>
      </c>
      <c r="L5757" t="s">
        <v>757</v>
      </c>
      <c r="M5757" t="s">
        <v>757</v>
      </c>
      <c r="N5757" t="s">
        <v>756</v>
      </c>
      <c r="O5757" t="s">
        <v>756</v>
      </c>
      <c r="P5757" t="s">
        <v>758</v>
      </c>
      <c r="Q5757" t="s">
        <v>759</v>
      </c>
      <c r="R5757" t="s">
        <v>759</v>
      </c>
      <c r="S5757" t="s">
        <v>757</v>
      </c>
      <c r="T5757" t="s">
        <v>757</v>
      </c>
      <c r="U5757" t="s">
        <v>757</v>
      </c>
      <c r="V5757" t="s">
        <v>756</v>
      </c>
      <c r="W5757" t="s">
        <v>768</v>
      </c>
      <c r="X5757" t="s">
        <v>27530</v>
      </c>
      <c r="Y5757" t="str">
        <f t="shared" si="1262"/>
        <v>enero</v>
      </c>
      <c r="Z5757">
        <f>YEAR(BD_PONDERACIONES[[#This Row],[Fecha Ejecución del Ticket]])</f>
        <v>2023</v>
      </c>
      <c r="AA5757" t="str">
        <f t="shared" si="1263"/>
        <v>marzo</v>
      </c>
      <c r="AB5757">
        <f>YEAR(BD_PONDERACIONES[[#This Row],[Fecha de Inspección]])</f>
        <v>2023</v>
      </c>
      <c r="AC5757">
        <f t="shared" si="1264"/>
        <v>0</v>
      </c>
      <c r="AD5757">
        <f t="shared" si="1265"/>
        <v>0.5</v>
      </c>
      <c r="AE5757">
        <f t="shared" si="1266"/>
        <v>0.5</v>
      </c>
      <c r="AF5757">
        <f t="shared" si="1267"/>
        <v>0.5</v>
      </c>
      <c r="AG5757">
        <f t="shared" si="1268"/>
        <v>0.5</v>
      </c>
      <c r="AH5757">
        <f t="shared" si="1269"/>
        <v>0.5</v>
      </c>
      <c r="AI5757">
        <f t="shared" si="1270"/>
        <v>0.25</v>
      </c>
      <c r="AJ5757">
        <f t="shared" si="1271"/>
        <v>0.25</v>
      </c>
      <c r="AK5757">
        <f t="shared" si="1272"/>
        <v>0.5</v>
      </c>
      <c r="AL5757">
        <f t="shared" si="1273"/>
        <v>0.5</v>
      </c>
      <c r="AM5757">
        <f t="shared" si="1274"/>
        <v>0.17499999999999999</v>
      </c>
      <c r="AN5757" s="6">
        <f t="shared" si="1275"/>
        <v>0.83500000000000008</v>
      </c>
      <c r="AO5757" t="str">
        <f>VLOOKUP(BD_PONDERACIONES[[#This Row],[Comuna]],Tabla3[#All],2,0)</f>
        <v>Florida</v>
      </c>
    </row>
    <row r="5758" spans="1:41" x14ac:dyDescent="0.35">
      <c r="A5758" t="s">
        <v>27531</v>
      </c>
      <c r="B5758" t="s">
        <v>27532</v>
      </c>
      <c r="C5758" t="s">
        <v>27533</v>
      </c>
      <c r="D5758" s="5">
        <v>44994</v>
      </c>
      <c r="E5758" s="5">
        <v>44930</v>
      </c>
      <c r="F5758" t="s">
        <v>763</v>
      </c>
      <c r="G5758" t="s">
        <v>27534</v>
      </c>
      <c r="H5758" t="s">
        <v>2755</v>
      </c>
      <c r="I5758" t="s">
        <v>3699</v>
      </c>
      <c r="J5758" t="s">
        <v>3701</v>
      </c>
      <c r="K5758" t="s">
        <v>756</v>
      </c>
      <c r="L5758" t="s">
        <v>757</v>
      </c>
      <c r="M5758" t="s">
        <v>757</v>
      </c>
      <c r="N5758" t="s">
        <v>756</v>
      </c>
      <c r="O5758" t="s">
        <v>756</v>
      </c>
      <c r="P5758" t="s">
        <v>758</v>
      </c>
      <c r="Q5758" t="s">
        <v>759</v>
      </c>
      <c r="R5758" t="s">
        <v>759</v>
      </c>
      <c r="S5758" t="s">
        <v>757</v>
      </c>
      <c r="T5758" t="s">
        <v>757</v>
      </c>
      <c r="U5758" t="s">
        <v>757</v>
      </c>
      <c r="V5758" t="s">
        <v>756</v>
      </c>
      <c r="W5758" t="s">
        <v>756</v>
      </c>
      <c r="X5758" t="s">
        <v>27535</v>
      </c>
      <c r="Y5758" t="str">
        <f t="shared" si="1262"/>
        <v>enero</v>
      </c>
      <c r="Z5758">
        <f>YEAR(BD_PONDERACIONES[[#This Row],[Fecha Ejecución del Ticket]])</f>
        <v>2023</v>
      </c>
      <c r="AA5758" t="str">
        <f t="shared" si="1263"/>
        <v>marzo</v>
      </c>
      <c r="AB5758">
        <f>YEAR(BD_PONDERACIONES[[#This Row],[Fecha de Inspección]])</f>
        <v>2023</v>
      </c>
      <c r="AC5758">
        <f t="shared" si="1264"/>
        <v>0</v>
      </c>
      <c r="AD5758">
        <f t="shared" si="1265"/>
        <v>0.5</v>
      </c>
      <c r="AE5758">
        <f t="shared" si="1266"/>
        <v>0.5</v>
      </c>
      <c r="AF5758">
        <f t="shared" si="1267"/>
        <v>0.5</v>
      </c>
      <c r="AG5758">
        <f t="shared" si="1268"/>
        <v>0.5</v>
      </c>
      <c r="AH5758">
        <f t="shared" si="1269"/>
        <v>0.5</v>
      </c>
      <c r="AI5758">
        <f t="shared" si="1270"/>
        <v>0.25</v>
      </c>
      <c r="AJ5758">
        <f t="shared" si="1271"/>
        <v>0.25</v>
      </c>
      <c r="AK5758">
        <f t="shared" si="1272"/>
        <v>0.5</v>
      </c>
      <c r="AL5758">
        <f t="shared" si="1273"/>
        <v>0.5</v>
      </c>
      <c r="AM5758">
        <f t="shared" si="1274"/>
        <v>0.5</v>
      </c>
      <c r="AN5758" s="6">
        <f t="shared" si="1275"/>
        <v>0.90000000000000013</v>
      </c>
      <c r="AO5758" t="str">
        <f>VLOOKUP(BD_PONDERACIONES[[#This Row],[Comuna]],Tabla3[#All],2,0)</f>
        <v>Florida</v>
      </c>
    </row>
    <row r="5759" spans="1:41" x14ac:dyDescent="0.35">
      <c r="A5759" t="s">
        <v>27536</v>
      </c>
      <c r="B5759" t="s">
        <v>27537</v>
      </c>
      <c r="C5759" t="s">
        <v>27538</v>
      </c>
      <c r="D5759" s="5">
        <v>44994</v>
      </c>
      <c r="E5759" s="5">
        <v>44939</v>
      </c>
      <c r="F5759" t="s">
        <v>763</v>
      </c>
      <c r="G5759" t="s">
        <v>27539</v>
      </c>
      <c r="H5759" t="s">
        <v>2755</v>
      </c>
      <c r="I5759" t="s">
        <v>3699</v>
      </c>
      <c r="J5759" t="s">
        <v>3701</v>
      </c>
      <c r="K5759" t="s">
        <v>756</v>
      </c>
      <c r="L5759" t="s">
        <v>757</v>
      </c>
      <c r="M5759" t="s">
        <v>757</v>
      </c>
      <c r="N5759" t="s">
        <v>756</v>
      </c>
      <c r="O5759" t="s">
        <v>756</v>
      </c>
      <c r="P5759" t="s">
        <v>758</v>
      </c>
      <c r="Q5759" t="s">
        <v>759</v>
      </c>
      <c r="R5759" t="s">
        <v>759</v>
      </c>
      <c r="S5759" t="s">
        <v>757</v>
      </c>
      <c r="T5759" t="s">
        <v>757</v>
      </c>
      <c r="U5759" t="s">
        <v>757</v>
      </c>
      <c r="V5759" t="s">
        <v>773</v>
      </c>
      <c r="W5759" t="s">
        <v>773</v>
      </c>
      <c r="X5759" t="s">
        <v>27540</v>
      </c>
      <c r="Y5759" t="str">
        <f t="shared" si="1262"/>
        <v>enero</v>
      </c>
      <c r="Z5759">
        <f>YEAR(BD_PONDERACIONES[[#This Row],[Fecha Ejecución del Ticket]])</f>
        <v>2023</v>
      </c>
      <c r="AA5759" t="str">
        <f t="shared" si="1263"/>
        <v>marzo</v>
      </c>
      <c r="AB5759">
        <f>YEAR(BD_PONDERACIONES[[#This Row],[Fecha de Inspección]])</f>
        <v>2023</v>
      </c>
      <c r="AC5759">
        <f t="shared" si="1264"/>
        <v>0</v>
      </c>
      <c r="AD5759">
        <f t="shared" si="1265"/>
        <v>0.5</v>
      </c>
      <c r="AE5759">
        <f t="shared" si="1266"/>
        <v>0.5</v>
      </c>
      <c r="AF5759">
        <f t="shared" si="1267"/>
        <v>0.5</v>
      </c>
      <c r="AG5759">
        <f t="shared" si="1268"/>
        <v>0.5</v>
      </c>
      <c r="AH5759">
        <f t="shared" si="1269"/>
        <v>0.5</v>
      </c>
      <c r="AI5759">
        <f t="shared" si="1270"/>
        <v>0.25</v>
      </c>
      <c r="AJ5759">
        <f t="shared" si="1271"/>
        <v>0.25</v>
      </c>
      <c r="AK5759">
        <f t="shared" si="1272"/>
        <v>0.5</v>
      </c>
      <c r="AL5759">
        <f t="shared" si="1273"/>
        <v>0</v>
      </c>
      <c r="AM5759">
        <f t="shared" si="1274"/>
        <v>0</v>
      </c>
      <c r="AN5759" s="6">
        <f t="shared" si="1275"/>
        <v>0.70000000000000007</v>
      </c>
      <c r="AO5759" t="str">
        <f>VLOOKUP(BD_PONDERACIONES[[#This Row],[Comuna]],Tabla3[#All],2,0)</f>
        <v>Florida</v>
      </c>
    </row>
    <row r="5760" spans="1:41" x14ac:dyDescent="0.35">
      <c r="A5760" t="s">
        <v>27541</v>
      </c>
      <c r="B5760" t="s">
        <v>27542</v>
      </c>
      <c r="C5760" t="s">
        <v>27543</v>
      </c>
      <c r="D5760" s="5">
        <v>44994</v>
      </c>
      <c r="E5760" s="5">
        <v>44954</v>
      </c>
      <c r="F5760" t="s">
        <v>763</v>
      </c>
      <c r="G5760" t="s">
        <v>27544</v>
      </c>
      <c r="H5760" t="s">
        <v>2755</v>
      </c>
      <c r="I5760" t="s">
        <v>3699</v>
      </c>
      <c r="J5760" t="s">
        <v>3701</v>
      </c>
      <c r="K5760" t="s">
        <v>756</v>
      </c>
      <c r="L5760" t="s">
        <v>757</v>
      </c>
      <c r="M5760" t="s">
        <v>757</v>
      </c>
      <c r="N5760" t="s">
        <v>756</v>
      </c>
      <c r="O5760" t="s">
        <v>756</v>
      </c>
      <c r="P5760" t="s">
        <v>758</v>
      </c>
      <c r="Q5760" t="s">
        <v>759</v>
      </c>
      <c r="R5760" t="s">
        <v>759</v>
      </c>
      <c r="S5760" t="s">
        <v>757</v>
      </c>
      <c r="T5760" t="s">
        <v>757</v>
      </c>
      <c r="U5760" t="s">
        <v>757</v>
      </c>
      <c r="V5760" t="s">
        <v>756</v>
      </c>
      <c r="W5760" t="s">
        <v>768</v>
      </c>
      <c r="X5760" t="s">
        <v>27545</v>
      </c>
      <c r="Y5760" t="str">
        <f t="shared" si="1262"/>
        <v>enero</v>
      </c>
      <c r="Z5760">
        <f>YEAR(BD_PONDERACIONES[[#This Row],[Fecha Ejecución del Ticket]])</f>
        <v>2023</v>
      </c>
      <c r="AA5760" t="str">
        <f t="shared" si="1263"/>
        <v>marzo</v>
      </c>
      <c r="AB5760">
        <f>YEAR(BD_PONDERACIONES[[#This Row],[Fecha de Inspección]])</f>
        <v>2023</v>
      </c>
      <c r="AC5760">
        <f t="shared" si="1264"/>
        <v>0</v>
      </c>
      <c r="AD5760">
        <f t="shared" si="1265"/>
        <v>0.5</v>
      </c>
      <c r="AE5760">
        <f t="shared" si="1266"/>
        <v>0.5</v>
      </c>
      <c r="AF5760">
        <f t="shared" si="1267"/>
        <v>0.5</v>
      </c>
      <c r="AG5760">
        <f t="shared" si="1268"/>
        <v>0.5</v>
      </c>
      <c r="AH5760">
        <f t="shared" si="1269"/>
        <v>0.5</v>
      </c>
      <c r="AI5760">
        <f t="shared" si="1270"/>
        <v>0.25</v>
      </c>
      <c r="AJ5760">
        <f t="shared" si="1271"/>
        <v>0.25</v>
      </c>
      <c r="AK5760">
        <f t="shared" si="1272"/>
        <v>0.5</v>
      </c>
      <c r="AL5760">
        <f t="shared" si="1273"/>
        <v>0.5</v>
      </c>
      <c r="AM5760">
        <f t="shared" si="1274"/>
        <v>0.17499999999999999</v>
      </c>
      <c r="AN5760" s="6">
        <f t="shared" si="1275"/>
        <v>0.83500000000000008</v>
      </c>
      <c r="AO5760" t="str">
        <f>VLOOKUP(BD_PONDERACIONES[[#This Row],[Comuna]],Tabla3[#All],2,0)</f>
        <v>Florida</v>
      </c>
    </row>
    <row r="5761" spans="1:41" x14ac:dyDescent="0.35">
      <c r="A5761" t="s">
        <v>27546</v>
      </c>
      <c r="B5761" t="s">
        <v>27547</v>
      </c>
      <c r="C5761" t="s">
        <v>27548</v>
      </c>
      <c r="D5761" s="5">
        <v>44994</v>
      </c>
      <c r="E5761" s="5">
        <v>44937</v>
      </c>
      <c r="F5761" t="s">
        <v>763</v>
      </c>
      <c r="G5761" t="s">
        <v>27549</v>
      </c>
      <c r="H5761" t="s">
        <v>2755</v>
      </c>
      <c r="I5761" t="s">
        <v>3699</v>
      </c>
      <c r="J5761" t="s">
        <v>3701</v>
      </c>
      <c r="K5761" t="s">
        <v>756</v>
      </c>
      <c r="L5761" t="s">
        <v>757</v>
      </c>
      <c r="M5761" t="s">
        <v>757</v>
      </c>
      <c r="N5761" t="s">
        <v>756</v>
      </c>
      <c r="O5761" t="s">
        <v>756</v>
      </c>
      <c r="P5761" t="s">
        <v>758</v>
      </c>
      <c r="Q5761" t="s">
        <v>759</v>
      </c>
      <c r="R5761" t="s">
        <v>759</v>
      </c>
      <c r="S5761" t="s">
        <v>757</v>
      </c>
      <c r="T5761" t="s">
        <v>757</v>
      </c>
      <c r="U5761" t="s">
        <v>757</v>
      </c>
      <c r="V5761" t="s">
        <v>756</v>
      </c>
      <c r="W5761" t="s">
        <v>756</v>
      </c>
      <c r="X5761" t="s">
        <v>27550</v>
      </c>
      <c r="Y5761" t="str">
        <f t="shared" si="1262"/>
        <v>enero</v>
      </c>
      <c r="Z5761">
        <f>YEAR(BD_PONDERACIONES[[#This Row],[Fecha Ejecución del Ticket]])</f>
        <v>2023</v>
      </c>
      <c r="AA5761" t="str">
        <f t="shared" si="1263"/>
        <v>marzo</v>
      </c>
      <c r="AB5761">
        <f>YEAR(BD_PONDERACIONES[[#This Row],[Fecha de Inspección]])</f>
        <v>2023</v>
      </c>
      <c r="AC5761">
        <f t="shared" si="1264"/>
        <v>0</v>
      </c>
      <c r="AD5761">
        <f t="shared" si="1265"/>
        <v>0.5</v>
      </c>
      <c r="AE5761">
        <f t="shared" si="1266"/>
        <v>0.5</v>
      </c>
      <c r="AF5761">
        <f t="shared" si="1267"/>
        <v>0.5</v>
      </c>
      <c r="AG5761">
        <f t="shared" si="1268"/>
        <v>0.5</v>
      </c>
      <c r="AH5761">
        <f t="shared" si="1269"/>
        <v>0.5</v>
      </c>
      <c r="AI5761">
        <f t="shared" si="1270"/>
        <v>0.25</v>
      </c>
      <c r="AJ5761">
        <f t="shared" si="1271"/>
        <v>0.25</v>
      </c>
      <c r="AK5761">
        <f t="shared" si="1272"/>
        <v>0.5</v>
      </c>
      <c r="AL5761">
        <f t="shared" si="1273"/>
        <v>0.5</v>
      </c>
      <c r="AM5761">
        <f t="shared" si="1274"/>
        <v>0.5</v>
      </c>
      <c r="AN5761" s="6">
        <f t="shared" si="1275"/>
        <v>0.90000000000000013</v>
      </c>
      <c r="AO5761" t="str">
        <f>VLOOKUP(BD_PONDERACIONES[[#This Row],[Comuna]],Tabla3[#All],2,0)</f>
        <v>Florida</v>
      </c>
    </row>
    <row r="5762" spans="1:41" x14ac:dyDescent="0.35">
      <c r="A5762" t="s">
        <v>27551</v>
      </c>
      <c r="B5762" t="s">
        <v>27552</v>
      </c>
      <c r="C5762" t="s">
        <v>27553</v>
      </c>
      <c r="D5762" s="5">
        <v>44994</v>
      </c>
      <c r="E5762" s="5">
        <v>44943</v>
      </c>
      <c r="F5762" t="s">
        <v>763</v>
      </c>
      <c r="G5762" t="s">
        <v>27554</v>
      </c>
      <c r="H5762" t="s">
        <v>2755</v>
      </c>
      <c r="I5762" t="s">
        <v>3699</v>
      </c>
      <c r="J5762" t="s">
        <v>3701</v>
      </c>
      <c r="K5762" t="s">
        <v>756</v>
      </c>
      <c r="L5762" t="s">
        <v>757</v>
      </c>
      <c r="M5762" t="s">
        <v>757</v>
      </c>
      <c r="N5762" t="s">
        <v>756</v>
      </c>
      <c r="O5762" t="s">
        <v>756</v>
      </c>
      <c r="P5762" t="s">
        <v>758</v>
      </c>
      <c r="Q5762" t="s">
        <v>759</v>
      </c>
      <c r="R5762" t="s">
        <v>759</v>
      </c>
      <c r="S5762" t="s">
        <v>757</v>
      </c>
      <c r="T5762" t="s">
        <v>757</v>
      </c>
      <c r="U5762" t="s">
        <v>757</v>
      </c>
      <c r="V5762" t="s">
        <v>756</v>
      </c>
      <c r="W5762" t="s">
        <v>756</v>
      </c>
      <c r="X5762" t="s">
        <v>27555</v>
      </c>
      <c r="Y5762" t="str">
        <f t="shared" si="1262"/>
        <v>enero</v>
      </c>
      <c r="Z5762">
        <f>YEAR(BD_PONDERACIONES[[#This Row],[Fecha Ejecución del Ticket]])</f>
        <v>2023</v>
      </c>
      <c r="AA5762" t="str">
        <f t="shared" si="1263"/>
        <v>marzo</v>
      </c>
      <c r="AB5762">
        <f>YEAR(BD_PONDERACIONES[[#This Row],[Fecha de Inspección]])</f>
        <v>2023</v>
      </c>
      <c r="AC5762">
        <f t="shared" si="1264"/>
        <v>0</v>
      </c>
      <c r="AD5762">
        <f t="shared" si="1265"/>
        <v>0.5</v>
      </c>
      <c r="AE5762">
        <f t="shared" si="1266"/>
        <v>0.5</v>
      </c>
      <c r="AF5762">
        <f t="shared" si="1267"/>
        <v>0.5</v>
      </c>
      <c r="AG5762">
        <f t="shared" si="1268"/>
        <v>0.5</v>
      </c>
      <c r="AH5762">
        <f t="shared" si="1269"/>
        <v>0.5</v>
      </c>
      <c r="AI5762">
        <f t="shared" si="1270"/>
        <v>0.25</v>
      </c>
      <c r="AJ5762">
        <f t="shared" si="1271"/>
        <v>0.25</v>
      </c>
      <c r="AK5762">
        <f t="shared" si="1272"/>
        <v>0.5</v>
      </c>
      <c r="AL5762">
        <f t="shared" si="1273"/>
        <v>0.5</v>
      </c>
      <c r="AM5762">
        <f t="shared" si="1274"/>
        <v>0.5</v>
      </c>
      <c r="AN5762" s="6">
        <f t="shared" si="1275"/>
        <v>0.90000000000000013</v>
      </c>
      <c r="AO5762" t="str">
        <f>VLOOKUP(BD_PONDERACIONES[[#This Row],[Comuna]],Tabla3[#All],2,0)</f>
        <v>Florida</v>
      </c>
    </row>
    <row r="5763" spans="1:41" x14ac:dyDescent="0.35">
      <c r="A5763" t="s">
        <v>27556</v>
      </c>
      <c r="B5763" t="s">
        <v>27557</v>
      </c>
      <c r="C5763" t="s">
        <v>27558</v>
      </c>
      <c r="D5763" s="5">
        <v>44994</v>
      </c>
      <c r="E5763" s="5">
        <v>44935</v>
      </c>
      <c r="F5763" t="s">
        <v>763</v>
      </c>
      <c r="G5763" t="s">
        <v>27559</v>
      </c>
      <c r="H5763" t="s">
        <v>2755</v>
      </c>
      <c r="I5763" t="s">
        <v>3699</v>
      </c>
      <c r="J5763" t="s">
        <v>3701</v>
      </c>
      <c r="K5763" t="s">
        <v>756</v>
      </c>
      <c r="L5763" t="s">
        <v>757</v>
      </c>
      <c r="M5763" t="s">
        <v>757</v>
      </c>
      <c r="N5763" t="s">
        <v>756</v>
      </c>
      <c r="O5763" t="s">
        <v>756</v>
      </c>
      <c r="P5763" t="s">
        <v>758</v>
      </c>
      <c r="Q5763" t="s">
        <v>759</v>
      </c>
      <c r="R5763" t="s">
        <v>759</v>
      </c>
      <c r="S5763" t="s">
        <v>757</v>
      </c>
      <c r="T5763" t="s">
        <v>757</v>
      </c>
      <c r="U5763" t="s">
        <v>757</v>
      </c>
      <c r="V5763" t="s">
        <v>773</v>
      </c>
      <c r="W5763" t="s">
        <v>773</v>
      </c>
      <c r="X5763" t="s">
        <v>27560</v>
      </c>
      <c r="Y5763" t="str">
        <f t="shared" si="1262"/>
        <v>enero</v>
      </c>
      <c r="Z5763">
        <f>YEAR(BD_PONDERACIONES[[#This Row],[Fecha Ejecución del Ticket]])</f>
        <v>2023</v>
      </c>
      <c r="AA5763" t="str">
        <f t="shared" si="1263"/>
        <v>marzo</v>
      </c>
      <c r="AB5763">
        <f>YEAR(BD_PONDERACIONES[[#This Row],[Fecha de Inspección]])</f>
        <v>2023</v>
      </c>
      <c r="AC5763">
        <f t="shared" si="1264"/>
        <v>0</v>
      </c>
      <c r="AD5763">
        <f t="shared" si="1265"/>
        <v>0.5</v>
      </c>
      <c r="AE5763">
        <f t="shared" si="1266"/>
        <v>0.5</v>
      </c>
      <c r="AF5763">
        <f t="shared" si="1267"/>
        <v>0.5</v>
      </c>
      <c r="AG5763">
        <f t="shared" si="1268"/>
        <v>0.5</v>
      </c>
      <c r="AH5763">
        <f t="shared" si="1269"/>
        <v>0.5</v>
      </c>
      <c r="AI5763">
        <f t="shared" si="1270"/>
        <v>0.25</v>
      </c>
      <c r="AJ5763">
        <f t="shared" si="1271"/>
        <v>0.25</v>
      </c>
      <c r="AK5763">
        <f t="shared" si="1272"/>
        <v>0.5</v>
      </c>
      <c r="AL5763">
        <f t="shared" si="1273"/>
        <v>0</v>
      </c>
      <c r="AM5763">
        <f t="shared" si="1274"/>
        <v>0</v>
      </c>
      <c r="AN5763" s="6">
        <f t="shared" si="1275"/>
        <v>0.70000000000000007</v>
      </c>
      <c r="AO5763" t="str">
        <f>VLOOKUP(BD_PONDERACIONES[[#This Row],[Comuna]],Tabla3[#All],2,0)</f>
        <v>Florida</v>
      </c>
    </row>
    <row r="5764" spans="1:41" x14ac:dyDescent="0.35">
      <c r="A5764" t="s">
        <v>27561</v>
      </c>
      <c r="B5764" t="s">
        <v>27562</v>
      </c>
      <c r="C5764" t="s">
        <v>27563</v>
      </c>
      <c r="D5764" s="5">
        <v>44994</v>
      </c>
      <c r="E5764" s="5">
        <v>44939</v>
      </c>
      <c r="F5764" t="s">
        <v>763</v>
      </c>
      <c r="G5764" t="s">
        <v>27564</v>
      </c>
      <c r="H5764" t="s">
        <v>2755</v>
      </c>
      <c r="I5764" t="s">
        <v>3699</v>
      </c>
      <c r="J5764" t="s">
        <v>3701</v>
      </c>
      <c r="K5764" t="s">
        <v>756</v>
      </c>
      <c r="L5764" t="s">
        <v>757</v>
      </c>
      <c r="M5764" t="s">
        <v>757</v>
      </c>
      <c r="N5764" t="s">
        <v>756</v>
      </c>
      <c r="O5764" t="s">
        <v>756</v>
      </c>
      <c r="P5764" t="s">
        <v>758</v>
      </c>
      <c r="Q5764" t="s">
        <v>759</v>
      </c>
      <c r="R5764" t="s">
        <v>759</v>
      </c>
      <c r="S5764" t="s">
        <v>757</v>
      </c>
      <c r="T5764" t="s">
        <v>757</v>
      </c>
      <c r="U5764" t="s">
        <v>757</v>
      </c>
      <c r="V5764" t="s">
        <v>756</v>
      </c>
      <c r="W5764" t="s">
        <v>756</v>
      </c>
      <c r="X5764" t="s">
        <v>27565</v>
      </c>
      <c r="Y5764" t="str">
        <f t="shared" si="1262"/>
        <v>enero</v>
      </c>
      <c r="Z5764">
        <f>YEAR(BD_PONDERACIONES[[#This Row],[Fecha Ejecución del Ticket]])</f>
        <v>2023</v>
      </c>
      <c r="AA5764" t="str">
        <f t="shared" si="1263"/>
        <v>marzo</v>
      </c>
      <c r="AB5764">
        <f>YEAR(BD_PONDERACIONES[[#This Row],[Fecha de Inspección]])</f>
        <v>2023</v>
      </c>
      <c r="AC5764">
        <f t="shared" si="1264"/>
        <v>0</v>
      </c>
      <c r="AD5764">
        <f t="shared" si="1265"/>
        <v>0.5</v>
      </c>
      <c r="AE5764">
        <f t="shared" si="1266"/>
        <v>0.5</v>
      </c>
      <c r="AF5764">
        <f t="shared" si="1267"/>
        <v>0.5</v>
      </c>
      <c r="AG5764">
        <f t="shared" si="1268"/>
        <v>0.5</v>
      </c>
      <c r="AH5764">
        <f t="shared" si="1269"/>
        <v>0.5</v>
      </c>
      <c r="AI5764">
        <f t="shared" si="1270"/>
        <v>0.25</v>
      </c>
      <c r="AJ5764">
        <f t="shared" si="1271"/>
        <v>0.25</v>
      </c>
      <c r="AK5764">
        <f t="shared" si="1272"/>
        <v>0.5</v>
      </c>
      <c r="AL5764">
        <f t="shared" si="1273"/>
        <v>0.5</v>
      </c>
      <c r="AM5764">
        <f t="shared" si="1274"/>
        <v>0.5</v>
      </c>
      <c r="AN5764" s="6">
        <f t="shared" si="1275"/>
        <v>0.90000000000000013</v>
      </c>
      <c r="AO5764" t="str">
        <f>VLOOKUP(BD_PONDERACIONES[[#This Row],[Comuna]],Tabla3[#All],2,0)</f>
        <v>Florida</v>
      </c>
    </row>
    <row r="5765" spans="1:41" x14ac:dyDescent="0.35">
      <c r="A5765" t="s">
        <v>27566</v>
      </c>
      <c r="B5765" t="s">
        <v>27567</v>
      </c>
      <c r="C5765" t="s">
        <v>27568</v>
      </c>
      <c r="D5765" s="5">
        <v>44994</v>
      </c>
      <c r="E5765" s="5">
        <v>44939</v>
      </c>
      <c r="F5765" t="s">
        <v>763</v>
      </c>
      <c r="G5765" t="s">
        <v>27569</v>
      </c>
      <c r="H5765" t="s">
        <v>2755</v>
      </c>
      <c r="I5765" t="s">
        <v>3699</v>
      </c>
      <c r="J5765" t="s">
        <v>3701</v>
      </c>
      <c r="K5765" t="s">
        <v>756</v>
      </c>
      <c r="L5765" t="s">
        <v>773</v>
      </c>
      <c r="M5765" t="s">
        <v>773</v>
      </c>
      <c r="N5765" t="s">
        <v>756</v>
      </c>
      <c r="O5765" t="s">
        <v>756</v>
      </c>
      <c r="P5765" t="s">
        <v>765</v>
      </c>
      <c r="Q5765" t="s">
        <v>27570</v>
      </c>
      <c r="R5765" t="s">
        <v>27571</v>
      </c>
      <c r="S5765" t="s">
        <v>756</v>
      </c>
      <c r="T5765" t="s">
        <v>756</v>
      </c>
      <c r="U5765" t="s">
        <v>756</v>
      </c>
      <c r="V5765" t="s">
        <v>756</v>
      </c>
      <c r="W5765" t="s">
        <v>756</v>
      </c>
      <c r="X5765" t="s">
        <v>27572</v>
      </c>
      <c r="Y5765" t="str">
        <f t="shared" si="1262"/>
        <v>enero</v>
      </c>
      <c r="Z5765">
        <f>YEAR(BD_PONDERACIONES[[#This Row],[Fecha Ejecución del Ticket]])</f>
        <v>2023</v>
      </c>
      <c r="AA5765" t="str">
        <f t="shared" si="1263"/>
        <v>marzo</v>
      </c>
      <c r="AB5765">
        <f>YEAR(BD_PONDERACIONES[[#This Row],[Fecha de Inspección]])</f>
        <v>2023</v>
      </c>
      <c r="AC5765">
        <f t="shared" si="1264"/>
        <v>0</v>
      </c>
      <c r="AD5765">
        <f t="shared" si="1265"/>
        <v>0.5</v>
      </c>
      <c r="AE5765">
        <f t="shared" si="1266"/>
        <v>0</v>
      </c>
      <c r="AF5765">
        <f t="shared" si="1267"/>
        <v>0</v>
      </c>
      <c r="AG5765">
        <f t="shared" si="1268"/>
        <v>0.5</v>
      </c>
      <c r="AH5765">
        <f t="shared" si="1269"/>
        <v>0.5</v>
      </c>
      <c r="AI5765">
        <f t="shared" si="1270"/>
        <v>0.25</v>
      </c>
      <c r="AJ5765">
        <f t="shared" si="1271"/>
        <v>0.25</v>
      </c>
      <c r="AK5765">
        <f t="shared" si="1272"/>
        <v>0.5</v>
      </c>
      <c r="AL5765">
        <f t="shared" si="1273"/>
        <v>0.5</v>
      </c>
      <c r="AM5765">
        <f t="shared" si="1274"/>
        <v>0.5</v>
      </c>
      <c r="AN5765" s="6">
        <f t="shared" si="1275"/>
        <v>0.60000000000000009</v>
      </c>
      <c r="AO5765" t="str">
        <f>VLOOKUP(BD_PONDERACIONES[[#This Row],[Comuna]],Tabla3[#All],2,0)</f>
        <v>Florida</v>
      </c>
    </row>
    <row r="5766" spans="1:41" x14ac:dyDescent="0.35">
      <c r="A5766" t="s">
        <v>27573</v>
      </c>
      <c r="B5766" t="s">
        <v>27574</v>
      </c>
      <c r="C5766" t="s">
        <v>27575</v>
      </c>
      <c r="D5766" s="5">
        <v>44994</v>
      </c>
      <c r="E5766" s="5">
        <v>44953</v>
      </c>
      <c r="F5766" t="s">
        <v>763</v>
      </c>
      <c r="G5766" t="s">
        <v>27576</v>
      </c>
      <c r="H5766" t="s">
        <v>1809</v>
      </c>
      <c r="I5766" t="s">
        <v>3699</v>
      </c>
      <c r="J5766" t="s">
        <v>3701</v>
      </c>
      <c r="K5766" t="s">
        <v>756</v>
      </c>
      <c r="L5766" t="s">
        <v>757</v>
      </c>
      <c r="M5766" t="s">
        <v>757</v>
      </c>
      <c r="N5766" t="s">
        <v>756</v>
      </c>
      <c r="O5766" t="s">
        <v>756</v>
      </c>
      <c r="P5766" t="s">
        <v>758</v>
      </c>
      <c r="Q5766" t="s">
        <v>759</v>
      </c>
      <c r="R5766" t="s">
        <v>759</v>
      </c>
      <c r="S5766" t="s">
        <v>757</v>
      </c>
      <c r="T5766" t="s">
        <v>757</v>
      </c>
      <c r="U5766" t="s">
        <v>757</v>
      </c>
      <c r="V5766" t="s">
        <v>756</v>
      </c>
      <c r="W5766" t="s">
        <v>756</v>
      </c>
      <c r="X5766" t="s">
        <v>27577</v>
      </c>
      <c r="Y5766" t="str">
        <f t="shared" si="1262"/>
        <v>enero</v>
      </c>
      <c r="Z5766">
        <f>YEAR(BD_PONDERACIONES[[#This Row],[Fecha Ejecución del Ticket]])</f>
        <v>2023</v>
      </c>
      <c r="AA5766" t="str">
        <f t="shared" si="1263"/>
        <v>marzo</v>
      </c>
      <c r="AB5766">
        <f>YEAR(BD_PONDERACIONES[[#This Row],[Fecha de Inspección]])</f>
        <v>2023</v>
      </c>
      <c r="AC5766">
        <f t="shared" si="1264"/>
        <v>0</v>
      </c>
      <c r="AD5766">
        <f t="shared" si="1265"/>
        <v>0.5</v>
      </c>
      <c r="AE5766">
        <f t="shared" si="1266"/>
        <v>0.5</v>
      </c>
      <c r="AF5766">
        <f t="shared" si="1267"/>
        <v>0.5</v>
      </c>
      <c r="AG5766">
        <f t="shared" si="1268"/>
        <v>0.5</v>
      </c>
      <c r="AH5766">
        <f t="shared" si="1269"/>
        <v>0.5</v>
      </c>
      <c r="AI5766">
        <f t="shared" si="1270"/>
        <v>0.25</v>
      </c>
      <c r="AJ5766">
        <f t="shared" si="1271"/>
        <v>0.25</v>
      </c>
      <c r="AK5766">
        <f t="shared" si="1272"/>
        <v>0.5</v>
      </c>
      <c r="AL5766">
        <f t="shared" si="1273"/>
        <v>0.5</v>
      </c>
      <c r="AM5766">
        <f t="shared" si="1274"/>
        <v>0.5</v>
      </c>
      <c r="AN5766" s="6">
        <f t="shared" si="1275"/>
        <v>0.90000000000000013</v>
      </c>
      <c r="AO5766" t="str">
        <f>VLOOKUP(BD_PONDERACIONES[[#This Row],[Comuna]],Tabla3[#All],2,0)</f>
        <v>Florida</v>
      </c>
    </row>
    <row r="5767" spans="1:41" x14ac:dyDescent="0.35">
      <c r="A5767" t="s">
        <v>27578</v>
      </c>
      <c r="B5767" t="s">
        <v>27579</v>
      </c>
      <c r="C5767" t="s">
        <v>27580</v>
      </c>
      <c r="D5767" s="5">
        <v>44993</v>
      </c>
      <c r="E5767" s="5">
        <v>44954</v>
      </c>
      <c r="F5767" t="s">
        <v>763</v>
      </c>
      <c r="G5767" t="s">
        <v>27581</v>
      </c>
      <c r="H5767" t="s">
        <v>1809</v>
      </c>
      <c r="I5767" t="s">
        <v>3699</v>
      </c>
      <c r="J5767" t="s">
        <v>3701</v>
      </c>
      <c r="K5767" t="s">
        <v>756</v>
      </c>
      <c r="L5767" t="s">
        <v>757</v>
      </c>
      <c r="M5767" t="s">
        <v>757</v>
      </c>
      <c r="N5767" t="s">
        <v>756</v>
      </c>
      <c r="O5767" t="s">
        <v>756</v>
      </c>
      <c r="P5767" t="s">
        <v>758</v>
      </c>
      <c r="Q5767" t="s">
        <v>759</v>
      </c>
      <c r="R5767" t="s">
        <v>759</v>
      </c>
      <c r="S5767" t="s">
        <v>757</v>
      </c>
      <c r="T5767" t="s">
        <v>757</v>
      </c>
      <c r="U5767" t="s">
        <v>757</v>
      </c>
      <c r="V5767" t="s">
        <v>756</v>
      </c>
      <c r="W5767" t="s">
        <v>756</v>
      </c>
      <c r="X5767" t="s">
        <v>18794</v>
      </c>
      <c r="Y5767" t="str">
        <f t="shared" si="1262"/>
        <v>enero</v>
      </c>
      <c r="Z5767">
        <f>YEAR(BD_PONDERACIONES[[#This Row],[Fecha Ejecución del Ticket]])</f>
        <v>2023</v>
      </c>
      <c r="AA5767" t="str">
        <f t="shared" si="1263"/>
        <v>marzo</v>
      </c>
      <c r="AB5767">
        <f>YEAR(BD_PONDERACIONES[[#This Row],[Fecha de Inspección]])</f>
        <v>2023</v>
      </c>
      <c r="AC5767">
        <f t="shared" si="1264"/>
        <v>0</v>
      </c>
      <c r="AD5767">
        <f t="shared" si="1265"/>
        <v>0.5</v>
      </c>
      <c r="AE5767">
        <f t="shared" si="1266"/>
        <v>0.5</v>
      </c>
      <c r="AF5767">
        <f t="shared" si="1267"/>
        <v>0.5</v>
      </c>
      <c r="AG5767">
        <f t="shared" si="1268"/>
        <v>0.5</v>
      </c>
      <c r="AH5767">
        <f t="shared" si="1269"/>
        <v>0.5</v>
      </c>
      <c r="AI5767">
        <f t="shared" si="1270"/>
        <v>0.25</v>
      </c>
      <c r="AJ5767">
        <f t="shared" si="1271"/>
        <v>0.25</v>
      </c>
      <c r="AK5767">
        <f t="shared" si="1272"/>
        <v>0.5</v>
      </c>
      <c r="AL5767">
        <f t="shared" si="1273"/>
        <v>0.5</v>
      </c>
      <c r="AM5767">
        <f t="shared" si="1274"/>
        <v>0.5</v>
      </c>
      <c r="AN5767" s="6">
        <f t="shared" si="1275"/>
        <v>0.90000000000000013</v>
      </c>
      <c r="AO5767" t="str">
        <f>VLOOKUP(BD_PONDERACIONES[[#This Row],[Comuna]],Tabla3[#All],2,0)</f>
        <v>Florida</v>
      </c>
    </row>
    <row r="5768" spans="1:41" x14ac:dyDescent="0.35">
      <c r="A5768" t="s">
        <v>27582</v>
      </c>
      <c r="B5768" t="s">
        <v>27583</v>
      </c>
      <c r="C5768" t="s">
        <v>27584</v>
      </c>
      <c r="D5768" s="5">
        <v>44993</v>
      </c>
      <c r="E5768" s="5">
        <v>44948</v>
      </c>
      <c r="F5768" t="s">
        <v>763</v>
      </c>
      <c r="G5768" t="s">
        <v>27581</v>
      </c>
      <c r="H5768" t="s">
        <v>1809</v>
      </c>
      <c r="I5768" t="s">
        <v>3699</v>
      </c>
      <c r="J5768" t="s">
        <v>3701</v>
      </c>
      <c r="K5768" t="s">
        <v>756</v>
      </c>
      <c r="L5768" t="s">
        <v>757</v>
      </c>
      <c r="M5768" t="s">
        <v>757</v>
      </c>
      <c r="N5768" t="s">
        <v>756</v>
      </c>
      <c r="O5768" t="s">
        <v>756</v>
      </c>
      <c r="P5768" t="s">
        <v>758</v>
      </c>
      <c r="Q5768" t="s">
        <v>759</v>
      </c>
      <c r="R5768" t="s">
        <v>759</v>
      </c>
      <c r="S5768" t="s">
        <v>757</v>
      </c>
      <c r="T5768" t="s">
        <v>757</v>
      </c>
      <c r="U5768" t="s">
        <v>757</v>
      </c>
      <c r="V5768" t="s">
        <v>756</v>
      </c>
      <c r="W5768" t="s">
        <v>756</v>
      </c>
      <c r="X5768" t="s">
        <v>27585</v>
      </c>
      <c r="Y5768" t="str">
        <f t="shared" si="1262"/>
        <v>enero</v>
      </c>
      <c r="Z5768">
        <f>YEAR(BD_PONDERACIONES[[#This Row],[Fecha Ejecución del Ticket]])</f>
        <v>2023</v>
      </c>
      <c r="AA5768" t="str">
        <f t="shared" si="1263"/>
        <v>marzo</v>
      </c>
      <c r="AB5768">
        <f>YEAR(BD_PONDERACIONES[[#This Row],[Fecha de Inspección]])</f>
        <v>2023</v>
      </c>
      <c r="AC5768">
        <f t="shared" si="1264"/>
        <v>0</v>
      </c>
      <c r="AD5768">
        <f t="shared" si="1265"/>
        <v>0.5</v>
      </c>
      <c r="AE5768">
        <f t="shared" si="1266"/>
        <v>0.5</v>
      </c>
      <c r="AF5768">
        <f t="shared" si="1267"/>
        <v>0.5</v>
      </c>
      <c r="AG5768">
        <f t="shared" si="1268"/>
        <v>0.5</v>
      </c>
      <c r="AH5768">
        <f t="shared" si="1269"/>
        <v>0.5</v>
      </c>
      <c r="AI5768">
        <f t="shared" si="1270"/>
        <v>0.25</v>
      </c>
      <c r="AJ5768">
        <f t="shared" si="1271"/>
        <v>0.25</v>
      </c>
      <c r="AK5768">
        <f t="shared" si="1272"/>
        <v>0.5</v>
      </c>
      <c r="AL5768">
        <f t="shared" si="1273"/>
        <v>0.5</v>
      </c>
      <c r="AM5768">
        <f t="shared" si="1274"/>
        <v>0.5</v>
      </c>
      <c r="AN5768" s="6">
        <f t="shared" si="1275"/>
        <v>0.90000000000000013</v>
      </c>
      <c r="AO5768" t="str">
        <f>VLOOKUP(BD_PONDERACIONES[[#This Row],[Comuna]],Tabla3[#All],2,0)</f>
        <v>Florida</v>
      </c>
    </row>
    <row r="5769" spans="1:41" x14ac:dyDescent="0.35">
      <c r="A5769" t="s">
        <v>27586</v>
      </c>
      <c r="B5769" t="s">
        <v>27587</v>
      </c>
      <c r="C5769" t="s">
        <v>27588</v>
      </c>
      <c r="D5769" s="5">
        <v>44993</v>
      </c>
      <c r="E5769" s="5">
        <v>44935</v>
      </c>
      <c r="F5769" t="s">
        <v>763</v>
      </c>
      <c r="G5769" t="s">
        <v>23506</v>
      </c>
      <c r="H5769" t="s">
        <v>1809</v>
      </c>
      <c r="I5769" t="s">
        <v>3699</v>
      </c>
      <c r="J5769" t="s">
        <v>3701</v>
      </c>
      <c r="K5769" t="s">
        <v>756</v>
      </c>
      <c r="L5769" t="s">
        <v>757</v>
      </c>
      <c r="M5769" t="s">
        <v>757</v>
      </c>
      <c r="N5769" t="s">
        <v>756</v>
      </c>
      <c r="O5769" t="s">
        <v>756</v>
      </c>
      <c r="P5769" t="s">
        <v>758</v>
      </c>
      <c r="Q5769" t="s">
        <v>759</v>
      </c>
      <c r="R5769" t="s">
        <v>759</v>
      </c>
      <c r="S5769" t="s">
        <v>757</v>
      </c>
      <c r="T5769" t="s">
        <v>757</v>
      </c>
      <c r="U5769" t="s">
        <v>757</v>
      </c>
      <c r="V5769" t="s">
        <v>773</v>
      </c>
      <c r="W5769" t="s">
        <v>773</v>
      </c>
      <c r="X5769" t="s">
        <v>27589</v>
      </c>
      <c r="Y5769" t="str">
        <f t="shared" si="1262"/>
        <v>enero</v>
      </c>
      <c r="Z5769">
        <f>YEAR(BD_PONDERACIONES[[#This Row],[Fecha Ejecución del Ticket]])</f>
        <v>2023</v>
      </c>
      <c r="AA5769" t="str">
        <f t="shared" si="1263"/>
        <v>marzo</v>
      </c>
      <c r="AB5769">
        <f>YEAR(BD_PONDERACIONES[[#This Row],[Fecha de Inspección]])</f>
        <v>2023</v>
      </c>
      <c r="AC5769">
        <f t="shared" si="1264"/>
        <v>0</v>
      </c>
      <c r="AD5769">
        <f t="shared" si="1265"/>
        <v>0.5</v>
      </c>
      <c r="AE5769">
        <f t="shared" si="1266"/>
        <v>0.5</v>
      </c>
      <c r="AF5769">
        <f t="shared" si="1267"/>
        <v>0.5</v>
      </c>
      <c r="AG5769">
        <f t="shared" si="1268"/>
        <v>0.5</v>
      </c>
      <c r="AH5769">
        <f t="shared" si="1269"/>
        <v>0.5</v>
      </c>
      <c r="AI5769">
        <f t="shared" si="1270"/>
        <v>0.25</v>
      </c>
      <c r="AJ5769">
        <f t="shared" si="1271"/>
        <v>0.25</v>
      </c>
      <c r="AK5769">
        <f t="shared" si="1272"/>
        <v>0.5</v>
      </c>
      <c r="AL5769">
        <f t="shared" si="1273"/>
        <v>0</v>
      </c>
      <c r="AM5769">
        <f t="shared" si="1274"/>
        <v>0</v>
      </c>
      <c r="AN5769" s="6">
        <f t="shared" si="1275"/>
        <v>0.70000000000000007</v>
      </c>
      <c r="AO5769" t="str">
        <f>VLOOKUP(BD_PONDERACIONES[[#This Row],[Comuna]],Tabla3[#All],2,0)</f>
        <v>Florida</v>
      </c>
    </row>
    <row r="5770" spans="1:41" x14ac:dyDescent="0.35">
      <c r="A5770" t="s">
        <v>27590</v>
      </c>
      <c r="B5770" t="s">
        <v>27591</v>
      </c>
      <c r="C5770" t="s">
        <v>27592</v>
      </c>
      <c r="D5770" s="5">
        <v>44993</v>
      </c>
      <c r="E5770" s="5">
        <v>44929</v>
      </c>
      <c r="F5770" t="s">
        <v>763</v>
      </c>
      <c r="G5770" t="s">
        <v>27593</v>
      </c>
      <c r="H5770" t="s">
        <v>1809</v>
      </c>
      <c r="I5770" t="s">
        <v>3699</v>
      </c>
      <c r="J5770" t="s">
        <v>3701</v>
      </c>
      <c r="K5770" t="s">
        <v>756</v>
      </c>
      <c r="L5770" t="s">
        <v>757</v>
      </c>
      <c r="M5770" t="s">
        <v>757</v>
      </c>
      <c r="N5770" t="s">
        <v>756</v>
      </c>
      <c r="O5770" t="s">
        <v>756</v>
      </c>
      <c r="P5770" t="s">
        <v>758</v>
      </c>
      <c r="Q5770" t="s">
        <v>759</v>
      </c>
      <c r="R5770" t="s">
        <v>759</v>
      </c>
      <c r="S5770" t="s">
        <v>757</v>
      </c>
      <c r="T5770" t="s">
        <v>757</v>
      </c>
      <c r="U5770" t="s">
        <v>757</v>
      </c>
      <c r="V5770" t="s">
        <v>756</v>
      </c>
      <c r="W5770" t="s">
        <v>756</v>
      </c>
      <c r="X5770" t="s">
        <v>27594</v>
      </c>
      <c r="Y5770" t="str">
        <f t="shared" si="1262"/>
        <v>enero</v>
      </c>
      <c r="Z5770">
        <f>YEAR(BD_PONDERACIONES[[#This Row],[Fecha Ejecución del Ticket]])</f>
        <v>2023</v>
      </c>
      <c r="AA5770" t="str">
        <f t="shared" si="1263"/>
        <v>marzo</v>
      </c>
      <c r="AB5770">
        <f>YEAR(BD_PONDERACIONES[[#This Row],[Fecha de Inspección]])</f>
        <v>2023</v>
      </c>
      <c r="AC5770">
        <f t="shared" si="1264"/>
        <v>0</v>
      </c>
      <c r="AD5770">
        <f t="shared" si="1265"/>
        <v>0.5</v>
      </c>
      <c r="AE5770">
        <f t="shared" si="1266"/>
        <v>0.5</v>
      </c>
      <c r="AF5770">
        <f t="shared" si="1267"/>
        <v>0.5</v>
      </c>
      <c r="AG5770">
        <f t="shared" si="1268"/>
        <v>0.5</v>
      </c>
      <c r="AH5770">
        <f t="shared" si="1269"/>
        <v>0.5</v>
      </c>
      <c r="AI5770">
        <f t="shared" si="1270"/>
        <v>0.25</v>
      </c>
      <c r="AJ5770">
        <f t="shared" si="1271"/>
        <v>0.25</v>
      </c>
      <c r="AK5770">
        <f t="shared" si="1272"/>
        <v>0.5</v>
      </c>
      <c r="AL5770">
        <f t="shared" si="1273"/>
        <v>0.5</v>
      </c>
      <c r="AM5770">
        <f t="shared" si="1274"/>
        <v>0.5</v>
      </c>
      <c r="AN5770" s="6">
        <f t="shared" si="1275"/>
        <v>0.90000000000000013</v>
      </c>
      <c r="AO5770" t="str">
        <f>VLOOKUP(BD_PONDERACIONES[[#This Row],[Comuna]],Tabla3[#All],2,0)</f>
        <v>Florida</v>
      </c>
    </row>
    <row r="5771" spans="1:41" x14ac:dyDescent="0.35">
      <c r="A5771" t="s">
        <v>27595</v>
      </c>
      <c r="B5771" t="s">
        <v>27596</v>
      </c>
      <c r="C5771" t="s">
        <v>27597</v>
      </c>
      <c r="D5771" s="5">
        <v>44993</v>
      </c>
      <c r="E5771" s="5">
        <v>44957</v>
      </c>
      <c r="F5771" t="s">
        <v>753</v>
      </c>
      <c r="G5771" t="s">
        <v>27598</v>
      </c>
      <c r="H5771" t="s">
        <v>1809</v>
      </c>
      <c r="I5771" t="s">
        <v>3699</v>
      </c>
      <c r="J5771" t="s">
        <v>3701</v>
      </c>
      <c r="K5771" t="s">
        <v>756</v>
      </c>
      <c r="L5771" t="s">
        <v>757</v>
      </c>
      <c r="M5771" t="s">
        <v>757</v>
      </c>
      <c r="N5771" t="s">
        <v>756</v>
      </c>
      <c r="O5771" t="s">
        <v>756</v>
      </c>
      <c r="P5771" t="s">
        <v>758</v>
      </c>
      <c r="Q5771" t="s">
        <v>759</v>
      </c>
      <c r="R5771" t="s">
        <v>759</v>
      </c>
      <c r="S5771" t="s">
        <v>757</v>
      </c>
      <c r="T5771" t="s">
        <v>757</v>
      </c>
      <c r="U5771" t="s">
        <v>757</v>
      </c>
      <c r="V5771" t="s">
        <v>756</v>
      </c>
      <c r="W5771" t="s">
        <v>756</v>
      </c>
      <c r="X5771" t="s">
        <v>27599</v>
      </c>
      <c r="Y5771" t="str">
        <f t="shared" si="1262"/>
        <v>enero</v>
      </c>
      <c r="Z5771">
        <f>YEAR(BD_PONDERACIONES[[#This Row],[Fecha Ejecución del Ticket]])</f>
        <v>2023</v>
      </c>
      <c r="AA5771" t="str">
        <f t="shared" si="1263"/>
        <v>marzo</v>
      </c>
      <c r="AB5771">
        <f>YEAR(BD_PONDERACIONES[[#This Row],[Fecha de Inspección]])</f>
        <v>2023</v>
      </c>
      <c r="AC5771">
        <f t="shared" si="1264"/>
        <v>0</v>
      </c>
      <c r="AD5771">
        <f t="shared" si="1265"/>
        <v>0.5</v>
      </c>
      <c r="AE5771">
        <f t="shared" si="1266"/>
        <v>0.5</v>
      </c>
      <c r="AF5771">
        <f t="shared" si="1267"/>
        <v>0.5</v>
      </c>
      <c r="AG5771">
        <f t="shared" si="1268"/>
        <v>0.5</v>
      </c>
      <c r="AH5771">
        <f t="shared" si="1269"/>
        <v>0.5</v>
      </c>
      <c r="AI5771">
        <f t="shared" si="1270"/>
        <v>0.25</v>
      </c>
      <c r="AJ5771">
        <f t="shared" si="1271"/>
        <v>0.25</v>
      </c>
      <c r="AK5771">
        <f t="shared" si="1272"/>
        <v>0.5</v>
      </c>
      <c r="AL5771">
        <f t="shared" si="1273"/>
        <v>0.5</v>
      </c>
      <c r="AM5771">
        <f t="shared" si="1274"/>
        <v>0.5</v>
      </c>
      <c r="AN5771" s="6">
        <f t="shared" si="1275"/>
        <v>0.90000000000000013</v>
      </c>
      <c r="AO5771" t="str">
        <f>VLOOKUP(BD_PONDERACIONES[[#This Row],[Comuna]],Tabla3[#All],2,0)</f>
        <v>Florida</v>
      </c>
    </row>
    <row r="5772" spans="1:41" x14ac:dyDescent="0.35">
      <c r="A5772" t="s">
        <v>27600</v>
      </c>
      <c r="B5772" t="s">
        <v>27601</v>
      </c>
      <c r="C5772" t="s">
        <v>27602</v>
      </c>
      <c r="D5772" s="5">
        <v>44993</v>
      </c>
      <c r="E5772" s="5">
        <v>44944</v>
      </c>
      <c r="F5772" t="s">
        <v>753</v>
      </c>
      <c r="G5772" t="s">
        <v>27603</v>
      </c>
      <c r="H5772" t="s">
        <v>1809</v>
      </c>
      <c r="I5772" t="s">
        <v>3699</v>
      </c>
      <c r="J5772" t="s">
        <v>3701</v>
      </c>
      <c r="K5772" t="s">
        <v>756</v>
      </c>
      <c r="L5772" t="s">
        <v>773</v>
      </c>
      <c r="M5772" t="s">
        <v>773</v>
      </c>
      <c r="N5772" t="s">
        <v>756</v>
      </c>
      <c r="O5772" t="s">
        <v>756</v>
      </c>
      <c r="P5772" t="s">
        <v>758</v>
      </c>
      <c r="Q5772" t="s">
        <v>759</v>
      </c>
      <c r="R5772" t="s">
        <v>759</v>
      </c>
      <c r="S5772" t="s">
        <v>757</v>
      </c>
      <c r="T5772" t="s">
        <v>757</v>
      </c>
      <c r="U5772" t="s">
        <v>757</v>
      </c>
      <c r="V5772" t="s">
        <v>756</v>
      </c>
      <c r="W5772" t="s">
        <v>756</v>
      </c>
      <c r="X5772" t="s">
        <v>22514</v>
      </c>
      <c r="Y5772" t="str">
        <f t="shared" si="1262"/>
        <v>enero</v>
      </c>
      <c r="Z5772">
        <f>YEAR(BD_PONDERACIONES[[#This Row],[Fecha Ejecución del Ticket]])</f>
        <v>2023</v>
      </c>
      <c r="AA5772" t="str">
        <f t="shared" si="1263"/>
        <v>marzo</v>
      </c>
      <c r="AB5772">
        <f>YEAR(BD_PONDERACIONES[[#This Row],[Fecha de Inspección]])</f>
        <v>2023</v>
      </c>
      <c r="AC5772">
        <f t="shared" si="1264"/>
        <v>0</v>
      </c>
      <c r="AD5772">
        <f t="shared" si="1265"/>
        <v>0.5</v>
      </c>
      <c r="AE5772">
        <f t="shared" si="1266"/>
        <v>0</v>
      </c>
      <c r="AF5772">
        <f t="shared" si="1267"/>
        <v>0</v>
      </c>
      <c r="AG5772">
        <f t="shared" si="1268"/>
        <v>0.5</v>
      </c>
      <c r="AH5772">
        <f t="shared" si="1269"/>
        <v>0.5</v>
      </c>
      <c r="AI5772">
        <f t="shared" si="1270"/>
        <v>0.25</v>
      </c>
      <c r="AJ5772">
        <f t="shared" si="1271"/>
        <v>0.25</v>
      </c>
      <c r="AK5772">
        <f t="shared" si="1272"/>
        <v>0.5</v>
      </c>
      <c r="AL5772">
        <f t="shared" si="1273"/>
        <v>0.5</v>
      </c>
      <c r="AM5772">
        <f t="shared" si="1274"/>
        <v>0.5</v>
      </c>
      <c r="AN5772" s="6">
        <f t="shared" si="1275"/>
        <v>0.60000000000000009</v>
      </c>
      <c r="AO5772" t="str">
        <f>VLOOKUP(BD_PONDERACIONES[[#This Row],[Comuna]],Tabla3[#All],2,0)</f>
        <v>Florida</v>
      </c>
    </row>
    <row r="5773" spans="1:41" x14ac:dyDescent="0.35">
      <c r="A5773" t="s">
        <v>27604</v>
      </c>
      <c r="B5773" t="s">
        <v>27605</v>
      </c>
      <c r="C5773" t="s">
        <v>27606</v>
      </c>
      <c r="D5773" s="5">
        <v>44993</v>
      </c>
      <c r="E5773" s="5">
        <v>44932</v>
      </c>
      <c r="F5773" t="s">
        <v>753</v>
      </c>
      <c r="G5773" t="s">
        <v>27607</v>
      </c>
      <c r="H5773" t="s">
        <v>1809</v>
      </c>
      <c r="I5773" t="s">
        <v>3699</v>
      </c>
      <c r="J5773" t="s">
        <v>3701</v>
      </c>
      <c r="K5773" t="s">
        <v>756</v>
      </c>
      <c r="L5773" t="s">
        <v>757</v>
      </c>
      <c r="M5773" t="s">
        <v>757</v>
      </c>
      <c r="N5773" t="s">
        <v>756</v>
      </c>
      <c r="O5773" t="s">
        <v>756</v>
      </c>
      <c r="P5773" t="s">
        <v>758</v>
      </c>
      <c r="Q5773" t="s">
        <v>759</v>
      </c>
      <c r="R5773" t="s">
        <v>759</v>
      </c>
      <c r="S5773" t="s">
        <v>757</v>
      </c>
      <c r="T5773" t="s">
        <v>757</v>
      </c>
      <c r="U5773" t="s">
        <v>757</v>
      </c>
      <c r="V5773" t="s">
        <v>756</v>
      </c>
      <c r="W5773" t="s">
        <v>756</v>
      </c>
      <c r="X5773" t="s">
        <v>27608</v>
      </c>
      <c r="Y5773" t="str">
        <f t="shared" si="1262"/>
        <v>enero</v>
      </c>
      <c r="Z5773">
        <f>YEAR(BD_PONDERACIONES[[#This Row],[Fecha Ejecución del Ticket]])</f>
        <v>2023</v>
      </c>
      <c r="AA5773" t="str">
        <f t="shared" si="1263"/>
        <v>marzo</v>
      </c>
      <c r="AB5773">
        <f>YEAR(BD_PONDERACIONES[[#This Row],[Fecha de Inspección]])</f>
        <v>2023</v>
      </c>
      <c r="AC5773">
        <f t="shared" si="1264"/>
        <v>0</v>
      </c>
      <c r="AD5773">
        <f t="shared" si="1265"/>
        <v>0.5</v>
      </c>
      <c r="AE5773">
        <f t="shared" si="1266"/>
        <v>0.5</v>
      </c>
      <c r="AF5773">
        <f t="shared" si="1267"/>
        <v>0.5</v>
      </c>
      <c r="AG5773">
        <f t="shared" si="1268"/>
        <v>0.5</v>
      </c>
      <c r="AH5773">
        <f t="shared" si="1269"/>
        <v>0.5</v>
      </c>
      <c r="AI5773">
        <f t="shared" si="1270"/>
        <v>0.25</v>
      </c>
      <c r="AJ5773">
        <f t="shared" si="1271"/>
        <v>0.25</v>
      </c>
      <c r="AK5773">
        <f t="shared" si="1272"/>
        <v>0.5</v>
      </c>
      <c r="AL5773">
        <f t="shared" si="1273"/>
        <v>0.5</v>
      </c>
      <c r="AM5773">
        <f t="shared" si="1274"/>
        <v>0.5</v>
      </c>
      <c r="AN5773" s="6">
        <f t="shared" si="1275"/>
        <v>0.90000000000000013</v>
      </c>
      <c r="AO5773" t="str">
        <f>VLOOKUP(BD_PONDERACIONES[[#This Row],[Comuna]],Tabla3[#All],2,0)</f>
        <v>Florida</v>
      </c>
    </row>
    <row r="5774" spans="1:41" x14ac:dyDescent="0.35">
      <c r="A5774" t="s">
        <v>27609</v>
      </c>
      <c r="B5774" t="s">
        <v>27610</v>
      </c>
      <c r="C5774" t="s">
        <v>27611</v>
      </c>
      <c r="D5774" s="5">
        <v>44993</v>
      </c>
      <c r="E5774" s="5">
        <v>44935</v>
      </c>
      <c r="F5774" t="s">
        <v>753</v>
      </c>
      <c r="G5774" t="s">
        <v>27612</v>
      </c>
      <c r="H5774" t="s">
        <v>1809</v>
      </c>
      <c r="I5774" t="s">
        <v>3699</v>
      </c>
      <c r="J5774" t="s">
        <v>3701</v>
      </c>
      <c r="K5774" t="s">
        <v>756</v>
      </c>
      <c r="L5774" t="s">
        <v>757</v>
      </c>
      <c r="M5774" t="s">
        <v>757</v>
      </c>
      <c r="N5774" t="s">
        <v>756</v>
      </c>
      <c r="O5774" t="s">
        <v>756</v>
      </c>
      <c r="P5774" t="s">
        <v>765</v>
      </c>
      <c r="Q5774" t="s">
        <v>27613</v>
      </c>
      <c r="R5774" t="s">
        <v>759</v>
      </c>
      <c r="S5774" t="s">
        <v>756</v>
      </c>
      <c r="T5774" t="s">
        <v>756</v>
      </c>
      <c r="U5774" t="s">
        <v>756</v>
      </c>
      <c r="V5774" t="s">
        <v>904</v>
      </c>
      <c r="W5774" t="s">
        <v>756</v>
      </c>
      <c r="X5774" t="s">
        <v>9524</v>
      </c>
      <c r="Y5774" t="str">
        <f t="shared" si="1262"/>
        <v>enero</v>
      </c>
      <c r="Z5774">
        <f>YEAR(BD_PONDERACIONES[[#This Row],[Fecha Ejecución del Ticket]])</f>
        <v>2023</v>
      </c>
      <c r="AA5774" t="str">
        <f t="shared" si="1263"/>
        <v>marzo</v>
      </c>
      <c r="AB5774">
        <f>YEAR(BD_PONDERACIONES[[#This Row],[Fecha de Inspección]])</f>
        <v>2023</v>
      </c>
      <c r="AC5774">
        <f t="shared" si="1264"/>
        <v>0</v>
      </c>
      <c r="AD5774">
        <f t="shared" si="1265"/>
        <v>0.5</v>
      </c>
      <c r="AE5774">
        <f t="shared" si="1266"/>
        <v>0.5</v>
      </c>
      <c r="AF5774">
        <f t="shared" si="1267"/>
        <v>0.5</v>
      </c>
      <c r="AG5774">
        <f t="shared" si="1268"/>
        <v>0.5</v>
      </c>
      <c r="AH5774">
        <f t="shared" si="1269"/>
        <v>0.5</v>
      </c>
      <c r="AI5774">
        <f t="shared" si="1270"/>
        <v>0.25</v>
      </c>
      <c r="AJ5774">
        <f t="shared" si="1271"/>
        <v>0.25</v>
      </c>
      <c r="AK5774">
        <f t="shared" si="1272"/>
        <v>0.5</v>
      </c>
      <c r="AL5774">
        <f t="shared" si="1273"/>
        <v>0.32500000000000001</v>
      </c>
      <c r="AM5774">
        <f t="shared" si="1274"/>
        <v>0.5</v>
      </c>
      <c r="AN5774" s="6">
        <f t="shared" si="1275"/>
        <v>0.8650000000000001</v>
      </c>
      <c r="AO5774" t="str">
        <f>VLOOKUP(BD_PONDERACIONES[[#This Row],[Comuna]],Tabla3[#All],2,0)</f>
        <v>Florida</v>
      </c>
    </row>
    <row r="5775" spans="1:41" x14ac:dyDescent="0.35">
      <c r="A5775" t="s">
        <v>27614</v>
      </c>
      <c r="B5775" t="s">
        <v>27615</v>
      </c>
      <c r="C5775" t="s">
        <v>27616</v>
      </c>
      <c r="D5775" s="5">
        <v>44993</v>
      </c>
      <c r="E5775" s="5">
        <v>44939</v>
      </c>
      <c r="F5775" t="s">
        <v>763</v>
      </c>
      <c r="G5775" t="s">
        <v>27617</v>
      </c>
      <c r="H5775" t="s">
        <v>1809</v>
      </c>
      <c r="I5775" t="s">
        <v>3699</v>
      </c>
      <c r="J5775" t="s">
        <v>3701</v>
      </c>
      <c r="K5775" t="s">
        <v>756</v>
      </c>
      <c r="L5775" t="s">
        <v>757</v>
      </c>
      <c r="M5775" t="s">
        <v>757</v>
      </c>
      <c r="N5775" t="s">
        <v>756</v>
      </c>
      <c r="O5775" t="s">
        <v>756</v>
      </c>
      <c r="P5775" t="s">
        <v>758</v>
      </c>
      <c r="Q5775" t="s">
        <v>759</v>
      </c>
      <c r="R5775" t="s">
        <v>759</v>
      </c>
      <c r="S5775" t="s">
        <v>757</v>
      </c>
      <c r="T5775" t="s">
        <v>757</v>
      </c>
      <c r="U5775" t="s">
        <v>757</v>
      </c>
      <c r="V5775" t="s">
        <v>756</v>
      </c>
      <c r="W5775" t="s">
        <v>756</v>
      </c>
      <c r="X5775" t="s">
        <v>18509</v>
      </c>
      <c r="Y5775" t="str">
        <f t="shared" si="1262"/>
        <v>enero</v>
      </c>
      <c r="Z5775">
        <f>YEAR(BD_PONDERACIONES[[#This Row],[Fecha Ejecución del Ticket]])</f>
        <v>2023</v>
      </c>
      <c r="AA5775" t="str">
        <f t="shared" si="1263"/>
        <v>marzo</v>
      </c>
      <c r="AB5775">
        <f>YEAR(BD_PONDERACIONES[[#This Row],[Fecha de Inspección]])</f>
        <v>2023</v>
      </c>
      <c r="AC5775">
        <f t="shared" si="1264"/>
        <v>0</v>
      </c>
      <c r="AD5775">
        <f t="shared" si="1265"/>
        <v>0.5</v>
      </c>
      <c r="AE5775">
        <f t="shared" si="1266"/>
        <v>0.5</v>
      </c>
      <c r="AF5775">
        <f t="shared" si="1267"/>
        <v>0.5</v>
      </c>
      <c r="AG5775">
        <f t="shared" si="1268"/>
        <v>0.5</v>
      </c>
      <c r="AH5775">
        <f t="shared" si="1269"/>
        <v>0.5</v>
      </c>
      <c r="AI5775">
        <f t="shared" si="1270"/>
        <v>0.25</v>
      </c>
      <c r="AJ5775">
        <f t="shared" si="1271"/>
        <v>0.25</v>
      </c>
      <c r="AK5775">
        <f t="shared" si="1272"/>
        <v>0.5</v>
      </c>
      <c r="AL5775">
        <f t="shared" si="1273"/>
        <v>0.5</v>
      </c>
      <c r="AM5775">
        <f t="shared" si="1274"/>
        <v>0.5</v>
      </c>
      <c r="AN5775" s="6">
        <f t="shared" si="1275"/>
        <v>0.90000000000000013</v>
      </c>
      <c r="AO5775" t="str">
        <f>VLOOKUP(BD_PONDERACIONES[[#This Row],[Comuna]],Tabla3[#All],2,0)</f>
        <v>Florida</v>
      </c>
    </row>
    <row r="5776" spans="1:41" x14ac:dyDescent="0.35">
      <c r="A5776" t="s">
        <v>27618</v>
      </c>
      <c r="B5776" t="s">
        <v>27619</v>
      </c>
      <c r="C5776" t="s">
        <v>27620</v>
      </c>
      <c r="D5776" s="5">
        <v>44993</v>
      </c>
      <c r="E5776" s="5">
        <v>44951</v>
      </c>
      <c r="F5776" t="s">
        <v>753</v>
      </c>
      <c r="G5776" t="s">
        <v>27621</v>
      </c>
      <c r="H5776" t="s">
        <v>1809</v>
      </c>
      <c r="I5776" t="s">
        <v>3699</v>
      </c>
      <c r="J5776" t="s">
        <v>3701</v>
      </c>
      <c r="K5776" t="s">
        <v>756</v>
      </c>
      <c r="L5776" t="s">
        <v>757</v>
      </c>
      <c r="M5776" t="s">
        <v>757</v>
      </c>
      <c r="N5776" t="s">
        <v>756</v>
      </c>
      <c r="O5776" t="s">
        <v>756</v>
      </c>
      <c r="P5776" t="s">
        <v>765</v>
      </c>
      <c r="Q5776" t="s">
        <v>759</v>
      </c>
      <c r="R5776" t="s">
        <v>759</v>
      </c>
      <c r="S5776" t="s">
        <v>756</v>
      </c>
      <c r="T5776" t="s">
        <v>756</v>
      </c>
      <c r="U5776" t="s">
        <v>756</v>
      </c>
      <c r="V5776" t="s">
        <v>756</v>
      </c>
      <c r="W5776" t="s">
        <v>756</v>
      </c>
      <c r="X5776" t="s">
        <v>9524</v>
      </c>
      <c r="Y5776" t="str">
        <f t="shared" si="1262"/>
        <v>enero</v>
      </c>
      <c r="Z5776">
        <f>YEAR(BD_PONDERACIONES[[#This Row],[Fecha Ejecución del Ticket]])</f>
        <v>2023</v>
      </c>
      <c r="AA5776" t="str">
        <f t="shared" si="1263"/>
        <v>marzo</v>
      </c>
      <c r="AB5776">
        <f>YEAR(BD_PONDERACIONES[[#This Row],[Fecha de Inspección]])</f>
        <v>2023</v>
      </c>
      <c r="AC5776">
        <f t="shared" si="1264"/>
        <v>0</v>
      </c>
      <c r="AD5776">
        <f t="shared" si="1265"/>
        <v>0.5</v>
      </c>
      <c r="AE5776">
        <f t="shared" si="1266"/>
        <v>0.5</v>
      </c>
      <c r="AF5776">
        <f t="shared" si="1267"/>
        <v>0.5</v>
      </c>
      <c r="AG5776">
        <f t="shared" si="1268"/>
        <v>0.5</v>
      </c>
      <c r="AH5776">
        <f t="shared" si="1269"/>
        <v>0.5</v>
      </c>
      <c r="AI5776">
        <f t="shared" si="1270"/>
        <v>0.25</v>
      </c>
      <c r="AJ5776">
        <f t="shared" si="1271"/>
        <v>0.25</v>
      </c>
      <c r="AK5776">
        <f t="shared" si="1272"/>
        <v>0.5</v>
      </c>
      <c r="AL5776">
        <f t="shared" si="1273"/>
        <v>0.5</v>
      </c>
      <c r="AM5776">
        <f t="shared" si="1274"/>
        <v>0.5</v>
      </c>
      <c r="AN5776" s="6">
        <f t="shared" si="1275"/>
        <v>0.90000000000000013</v>
      </c>
      <c r="AO5776" t="str">
        <f>VLOOKUP(BD_PONDERACIONES[[#This Row],[Comuna]],Tabla3[#All],2,0)</f>
        <v>Florida</v>
      </c>
    </row>
    <row r="5777" spans="1:41" x14ac:dyDescent="0.35">
      <c r="A5777" t="s">
        <v>27622</v>
      </c>
      <c r="B5777" t="s">
        <v>27623</v>
      </c>
      <c r="C5777" t="s">
        <v>27624</v>
      </c>
      <c r="D5777" s="5">
        <v>44993</v>
      </c>
      <c r="E5777" s="5">
        <v>44951</v>
      </c>
      <c r="F5777" t="s">
        <v>763</v>
      </c>
      <c r="G5777" t="s">
        <v>27625</v>
      </c>
      <c r="H5777" t="s">
        <v>1809</v>
      </c>
      <c r="I5777" t="s">
        <v>3699</v>
      </c>
      <c r="J5777" t="s">
        <v>3701</v>
      </c>
      <c r="K5777" t="s">
        <v>756</v>
      </c>
      <c r="L5777" t="s">
        <v>757</v>
      </c>
      <c r="M5777" t="s">
        <v>757</v>
      </c>
      <c r="N5777" t="s">
        <v>756</v>
      </c>
      <c r="O5777" t="s">
        <v>756</v>
      </c>
      <c r="P5777" t="s">
        <v>758</v>
      </c>
      <c r="Q5777" t="s">
        <v>759</v>
      </c>
      <c r="R5777" t="s">
        <v>759</v>
      </c>
      <c r="S5777" t="s">
        <v>757</v>
      </c>
      <c r="T5777" t="s">
        <v>757</v>
      </c>
      <c r="U5777" t="s">
        <v>757</v>
      </c>
      <c r="V5777" t="s">
        <v>756</v>
      </c>
      <c r="W5777" t="s">
        <v>756</v>
      </c>
      <c r="X5777" t="s">
        <v>27626</v>
      </c>
      <c r="Y5777" t="str">
        <f t="shared" si="1262"/>
        <v>enero</v>
      </c>
      <c r="Z5777">
        <f>YEAR(BD_PONDERACIONES[[#This Row],[Fecha Ejecución del Ticket]])</f>
        <v>2023</v>
      </c>
      <c r="AA5777" t="str">
        <f t="shared" si="1263"/>
        <v>marzo</v>
      </c>
      <c r="AB5777">
        <f>YEAR(BD_PONDERACIONES[[#This Row],[Fecha de Inspección]])</f>
        <v>2023</v>
      </c>
      <c r="AC5777">
        <f t="shared" si="1264"/>
        <v>0</v>
      </c>
      <c r="AD5777">
        <f t="shared" si="1265"/>
        <v>0.5</v>
      </c>
      <c r="AE5777">
        <f t="shared" si="1266"/>
        <v>0.5</v>
      </c>
      <c r="AF5777">
        <f t="shared" si="1267"/>
        <v>0.5</v>
      </c>
      <c r="AG5777">
        <f t="shared" si="1268"/>
        <v>0.5</v>
      </c>
      <c r="AH5777">
        <f t="shared" si="1269"/>
        <v>0.5</v>
      </c>
      <c r="AI5777">
        <f t="shared" si="1270"/>
        <v>0.25</v>
      </c>
      <c r="AJ5777">
        <f t="shared" si="1271"/>
        <v>0.25</v>
      </c>
      <c r="AK5777">
        <f t="shared" si="1272"/>
        <v>0.5</v>
      </c>
      <c r="AL5777">
        <f t="shared" si="1273"/>
        <v>0.5</v>
      </c>
      <c r="AM5777">
        <f t="shared" si="1274"/>
        <v>0.5</v>
      </c>
      <c r="AN5777" s="6">
        <f t="shared" si="1275"/>
        <v>0.90000000000000013</v>
      </c>
      <c r="AO5777" t="str">
        <f>VLOOKUP(BD_PONDERACIONES[[#This Row],[Comuna]],Tabla3[#All],2,0)</f>
        <v>Florida</v>
      </c>
    </row>
    <row r="5778" spans="1:41" x14ac:dyDescent="0.35">
      <c r="A5778" t="s">
        <v>27627</v>
      </c>
      <c r="B5778" t="s">
        <v>27628</v>
      </c>
      <c r="C5778" t="s">
        <v>27629</v>
      </c>
      <c r="D5778" s="5">
        <v>44993</v>
      </c>
      <c r="E5778" s="5">
        <v>44934</v>
      </c>
      <c r="F5778" t="s">
        <v>763</v>
      </c>
      <c r="G5778" t="s">
        <v>27630</v>
      </c>
      <c r="H5778" t="s">
        <v>1809</v>
      </c>
      <c r="I5778" t="s">
        <v>3699</v>
      </c>
      <c r="J5778" t="s">
        <v>3701</v>
      </c>
      <c r="K5778" t="s">
        <v>756</v>
      </c>
      <c r="L5778" t="s">
        <v>773</v>
      </c>
      <c r="M5778" t="s">
        <v>773</v>
      </c>
      <c r="N5778" t="s">
        <v>756</v>
      </c>
      <c r="O5778" t="s">
        <v>756</v>
      </c>
      <c r="P5778" t="s">
        <v>758</v>
      </c>
      <c r="Q5778" t="s">
        <v>759</v>
      </c>
      <c r="R5778" t="s">
        <v>759</v>
      </c>
      <c r="S5778" t="s">
        <v>757</v>
      </c>
      <c r="T5778" t="s">
        <v>757</v>
      </c>
      <c r="U5778" t="s">
        <v>757</v>
      </c>
      <c r="V5778" t="s">
        <v>756</v>
      </c>
      <c r="W5778" t="s">
        <v>756</v>
      </c>
      <c r="X5778" t="s">
        <v>23442</v>
      </c>
      <c r="Y5778" t="str">
        <f t="shared" ref="Y5778:Y5841" si="1276">TEXT(E5778,"MMMM")</f>
        <v>enero</v>
      </c>
      <c r="Z5778">
        <f>YEAR(BD_PONDERACIONES[[#This Row],[Fecha Ejecución del Ticket]])</f>
        <v>2023</v>
      </c>
      <c r="AA5778" t="str">
        <f t="shared" ref="AA5778:AA5841" si="1277">TEXT(D5778,"MMMM")</f>
        <v>marzo</v>
      </c>
      <c r="AB5778">
        <f>YEAR(BD_PONDERACIONES[[#This Row],[Fecha de Inspección]])</f>
        <v>2023</v>
      </c>
      <c r="AC5778">
        <f t="shared" ref="AC5778:AC5841" si="1278">IF(OR(J5778="Cumple",J5778="No Aplica"),0.5,0)</f>
        <v>0</v>
      </c>
      <c r="AD5778">
        <f t="shared" ref="AD5778:AD5841" si="1279">IF(OR(K5778="CUMPLE",K5778="No Aplica"),0.5,0)</f>
        <v>0.5</v>
      </c>
      <c r="AE5778">
        <f t="shared" ref="AE5778:AE5841" si="1280">IF(OR(L5778="CUMPLE",L5778="No Aplica"),0.5,0)</f>
        <v>0</v>
      </c>
      <c r="AF5778">
        <f t="shared" ref="AF5778:AF5841" si="1281">IF(OR(M5778="CUMPLE",M5778="No Aplica"),0.5,0)</f>
        <v>0</v>
      </c>
      <c r="AG5778">
        <f t="shared" ref="AG5778:AG5841" si="1282">IF(OR(N5778="CUMPLE",N5778="No Aplica"),0.5,IF(N5778="Cumple Mayormente",0.325,IF(N5778="Cumple Parcialmente",0.175,0)))</f>
        <v>0.5</v>
      </c>
      <c r="AH5778">
        <f t="shared" ref="AH5778:AH5841" si="1283">IF(OR(O5778="CUMPLE",O5778="No Aplica"),0.5,IF(O5778="Cumple Mayormente",0.325,IF(O5778="Cumple Parcialmente",0.175,0)))</f>
        <v>0.5</v>
      </c>
      <c r="AI5778">
        <f t="shared" ref="AI5778:AI5841" si="1284">IF(OR(S5778="CUMPLE",S5778="No Aplica"),0.25,IF(S5778="Cumple Mayormente",0.1625,IF(S5778="Cumple Parcialmente",0.0875,0)))</f>
        <v>0.25</v>
      </c>
      <c r="AJ5778">
        <f t="shared" ref="AJ5778:AJ5841" si="1285">IF(OR(T5778="CUMPLE",T5778="No Aplica"),0.25,IF(T5778="Cumple Mayormente",0.1625,IF(T5778="Cumple Parcialmente",0.0875,0)))</f>
        <v>0.25</v>
      </c>
      <c r="AK5778">
        <f t="shared" ref="AK5778:AK5841" si="1286">IF(OR(U5778="CUMPLE",U5778="No Aplica"),0.5,IF(U5778="Cumple Mayormente",0.325,IF(U5778="Cumple Parcialmente",0.175,0)))</f>
        <v>0.5</v>
      </c>
      <c r="AL5778">
        <f t="shared" ref="AL5778:AL5841" si="1287">IF(OR(V5778="CUMPLE",V5778="No Aplica"),0.5,IF(V5778="Cumple Mayormente",0.325,IF(V5778="Cumple Parcialmente",0.175,0)))</f>
        <v>0.5</v>
      </c>
      <c r="AM5778">
        <f t="shared" ref="AM5778:AM5841" si="1288">IF(OR(W5778="CUMPLE",W5778="No Aplica"),0.5,IF(W5778="Cumple Mayormente",0.325,IF(W5778="Cumple Parcialmente",0.175,0)))</f>
        <v>0.5</v>
      </c>
      <c r="AN5778" s="6">
        <f t="shared" ref="AN5778:AN5841" si="1289">((AC5778+AD5778)*0.2)+((AE5778+AF5778)*0.3)+((AG5778+AH5778)*0.15)+((AI5778+AJ5778+AK5778)*0.15)+((AL5778+AM5778)*0.2)</f>
        <v>0.60000000000000009</v>
      </c>
      <c r="AO5778" t="str">
        <f>VLOOKUP(BD_PONDERACIONES[[#This Row],[Comuna]],Tabla3[#All],2,0)</f>
        <v>Florida</v>
      </c>
    </row>
    <row r="5779" spans="1:41" x14ac:dyDescent="0.35">
      <c r="A5779" t="s">
        <v>27631</v>
      </c>
      <c r="B5779" t="s">
        <v>27632</v>
      </c>
      <c r="C5779" t="s">
        <v>27633</v>
      </c>
      <c r="D5779" s="5">
        <v>44993</v>
      </c>
      <c r="E5779" s="5">
        <v>44940</v>
      </c>
      <c r="F5779" t="s">
        <v>753</v>
      </c>
      <c r="G5779" t="s">
        <v>27634</v>
      </c>
      <c r="H5779" t="s">
        <v>1809</v>
      </c>
      <c r="I5779" t="s">
        <v>3699</v>
      </c>
      <c r="J5779" t="s">
        <v>3701</v>
      </c>
      <c r="K5779" t="s">
        <v>756</v>
      </c>
      <c r="L5779" t="s">
        <v>757</v>
      </c>
      <c r="M5779" t="s">
        <v>757</v>
      </c>
      <c r="N5779" t="s">
        <v>756</v>
      </c>
      <c r="O5779" t="s">
        <v>756</v>
      </c>
      <c r="P5779" t="s">
        <v>758</v>
      </c>
      <c r="Q5779" t="s">
        <v>759</v>
      </c>
      <c r="R5779" t="s">
        <v>759</v>
      </c>
      <c r="S5779" t="s">
        <v>757</v>
      </c>
      <c r="T5779" t="s">
        <v>757</v>
      </c>
      <c r="U5779" t="s">
        <v>757</v>
      </c>
      <c r="V5779" t="s">
        <v>756</v>
      </c>
      <c r="W5779" t="s">
        <v>756</v>
      </c>
      <c r="X5779" t="s">
        <v>27635</v>
      </c>
      <c r="Y5779" t="str">
        <f t="shared" si="1276"/>
        <v>enero</v>
      </c>
      <c r="Z5779">
        <f>YEAR(BD_PONDERACIONES[[#This Row],[Fecha Ejecución del Ticket]])</f>
        <v>2023</v>
      </c>
      <c r="AA5779" t="str">
        <f t="shared" si="1277"/>
        <v>marzo</v>
      </c>
      <c r="AB5779">
        <f>YEAR(BD_PONDERACIONES[[#This Row],[Fecha de Inspección]])</f>
        <v>2023</v>
      </c>
      <c r="AC5779">
        <f t="shared" si="1278"/>
        <v>0</v>
      </c>
      <c r="AD5779">
        <f t="shared" si="1279"/>
        <v>0.5</v>
      </c>
      <c r="AE5779">
        <f t="shared" si="1280"/>
        <v>0.5</v>
      </c>
      <c r="AF5779">
        <f t="shared" si="1281"/>
        <v>0.5</v>
      </c>
      <c r="AG5779">
        <f t="shared" si="1282"/>
        <v>0.5</v>
      </c>
      <c r="AH5779">
        <f t="shared" si="1283"/>
        <v>0.5</v>
      </c>
      <c r="AI5779">
        <f t="shared" si="1284"/>
        <v>0.25</v>
      </c>
      <c r="AJ5779">
        <f t="shared" si="1285"/>
        <v>0.25</v>
      </c>
      <c r="AK5779">
        <f t="shared" si="1286"/>
        <v>0.5</v>
      </c>
      <c r="AL5779">
        <f t="shared" si="1287"/>
        <v>0.5</v>
      </c>
      <c r="AM5779">
        <f t="shared" si="1288"/>
        <v>0.5</v>
      </c>
      <c r="AN5779" s="6">
        <f t="shared" si="1289"/>
        <v>0.90000000000000013</v>
      </c>
      <c r="AO5779" t="str">
        <f>VLOOKUP(BD_PONDERACIONES[[#This Row],[Comuna]],Tabla3[#All],2,0)</f>
        <v>Florida</v>
      </c>
    </row>
    <row r="5780" spans="1:41" x14ac:dyDescent="0.35">
      <c r="A5780" t="s">
        <v>27636</v>
      </c>
      <c r="B5780" t="s">
        <v>27637</v>
      </c>
      <c r="C5780" t="s">
        <v>27638</v>
      </c>
      <c r="D5780" s="5">
        <v>44993</v>
      </c>
      <c r="E5780" s="5">
        <v>44931</v>
      </c>
      <c r="F5780" t="s">
        <v>763</v>
      </c>
      <c r="G5780" t="s">
        <v>27639</v>
      </c>
      <c r="H5780" t="s">
        <v>1809</v>
      </c>
      <c r="I5780" t="s">
        <v>3699</v>
      </c>
      <c r="J5780" t="s">
        <v>3701</v>
      </c>
      <c r="K5780" t="s">
        <v>756</v>
      </c>
      <c r="L5780" t="s">
        <v>757</v>
      </c>
      <c r="M5780" t="s">
        <v>757</v>
      </c>
      <c r="N5780" t="s">
        <v>756</v>
      </c>
      <c r="O5780" t="s">
        <v>756</v>
      </c>
      <c r="P5780" t="s">
        <v>758</v>
      </c>
      <c r="Q5780" t="s">
        <v>759</v>
      </c>
      <c r="R5780" t="s">
        <v>759</v>
      </c>
      <c r="S5780" t="s">
        <v>757</v>
      </c>
      <c r="T5780" t="s">
        <v>757</v>
      </c>
      <c r="U5780" t="s">
        <v>757</v>
      </c>
      <c r="V5780" t="s">
        <v>756</v>
      </c>
      <c r="W5780" t="s">
        <v>756</v>
      </c>
      <c r="X5780" t="s">
        <v>27640</v>
      </c>
      <c r="Y5780" t="str">
        <f t="shared" si="1276"/>
        <v>enero</v>
      </c>
      <c r="Z5780">
        <f>YEAR(BD_PONDERACIONES[[#This Row],[Fecha Ejecución del Ticket]])</f>
        <v>2023</v>
      </c>
      <c r="AA5780" t="str">
        <f t="shared" si="1277"/>
        <v>marzo</v>
      </c>
      <c r="AB5780">
        <f>YEAR(BD_PONDERACIONES[[#This Row],[Fecha de Inspección]])</f>
        <v>2023</v>
      </c>
      <c r="AC5780">
        <f t="shared" si="1278"/>
        <v>0</v>
      </c>
      <c r="AD5780">
        <f t="shared" si="1279"/>
        <v>0.5</v>
      </c>
      <c r="AE5780">
        <f t="shared" si="1280"/>
        <v>0.5</v>
      </c>
      <c r="AF5780">
        <f t="shared" si="1281"/>
        <v>0.5</v>
      </c>
      <c r="AG5780">
        <f t="shared" si="1282"/>
        <v>0.5</v>
      </c>
      <c r="AH5780">
        <f t="shared" si="1283"/>
        <v>0.5</v>
      </c>
      <c r="AI5780">
        <f t="shared" si="1284"/>
        <v>0.25</v>
      </c>
      <c r="AJ5780">
        <f t="shared" si="1285"/>
        <v>0.25</v>
      </c>
      <c r="AK5780">
        <f t="shared" si="1286"/>
        <v>0.5</v>
      </c>
      <c r="AL5780">
        <f t="shared" si="1287"/>
        <v>0.5</v>
      </c>
      <c r="AM5780">
        <f t="shared" si="1288"/>
        <v>0.5</v>
      </c>
      <c r="AN5780" s="6">
        <f t="shared" si="1289"/>
        <v>0.90000000000000013</v>
      </c>
      <c r="AO5780" t="str">
        <f>VLOOKUP(BD_PONDERACIONES[[#This Row],[Comuna]],Tabla3[#All],2,0)</f>
        <v>Florida</v>
      </c>
    </row>
    <row r="5781" spans="1:41" x14ac:dyDescent="0.35">
      <c r="A5781" t="s">
        <v>27641</v>
      </c>
      <c r="B5781" t="s">
        <v>27642</v>
      </c>
      <c r="C5781" t="s">
        <v>27643</v>
      </c>
      <c r="D5781" s="5">
        <v>44993</v>
      </c>
      <c r="E5781" s="5">
        <v>44954</v>
      </c>
      <c r="F5781" t="s">
        <v>763</v>
      </c>
      <c r="G5781" t="s">
        <v>27644</v>
      </c>
      <c r="H5781" t="s">
        <v>1809</v>
      </c>
      <c r="I5781" t="s">
        <v>3699</v>
      </c>
      <c r="J5781" t="s">
        <v>3701</v>
      </c>
      <c r="K5781" t="s">
        <v>756</v>
      </c>
      <c r="L5781" t="s">
        <v>757</v>
      </c>
      <c r="M5781" t="s">
        <v>757</v>
      </c>
      <c r="N5781" t="s">
        <v>756</v>
      </c>
      <c r="O5781" t="s">
        <v>756</v>
      </c>
      <c r="P5781" t="s">
        <v>758</v>
      </c>
      <c r="Q5781" t="s">
        <v>759</v>
      </c>
      <c r="R5781" t="s">
        <v>759</v>
      </c>
      <c r="S5781" t="s">
        <v>757</v>
      </c>
      <c r="T5781" t="s">
        <v>757</v>
      </c>
      <c r="U5781" t="s">
        <v>757</v>
      </c>
      <c r="V5781" t="s">
        <v>773</v>
      </c>
      <c r="W5781" t="s">
        <v>773</v>
      </c>
      <c r="X5781" t="s">
        <v>23171</v>
      </c>
      <c r="Y5781" t="str">
        <f t="shared" si="1276"/>
        <v>enero</v>
      </c>
      <c r="Z5781">
        <f>YEAR(BD_PONDERACIONES[[#This Row],[Fecha Ejecución del Ticket]])</f>
        <v>2023</v>
      </c>
      <c r="AA5781" t="str">
        <f t="shared" si="1277"/>
        <v>marzo</v>
      </c>
      <c r="AB5781">
        <f>YEAR(BD_PONDERACIONES[[#This Row],[Fecha de Inspección]])</f>
        <v>2023</v>
      </c>
      <c r="AC5781">
        <f t="shared" si="1278"/>
        <v>0</v>
      </c>
      <c r="AD5781">
        <f t="shared" si="1279"/>
        <v>0.5</v>
      </c>
      <c r="AE5781">
        <f t="shared" si="1280"/>
        <v>0.5</v>
      </c>
      <c r="AF5781">
        <f t="shared" si="1281"/>
        <v>0.5</v>
      </c>
      <c r="AG5781">
        <f t="shared" si="1282"/>
        <v>0.5</v>
      </c>
      <c r="AH5781">
        <f t="shared" si="1283"/>
        <v>0.5</v>
      </c>
      <c r="AI5781">
        <f t="shared" si="1284"/>
        <v>0.25</v>
      </c>
      <c r="AJ5781">
        <f t="shared" si="1285"/>
        <v>0.25</v>
      </c>
      <c r="AK5781">
        <f t="shared" si="1286"/>
        <v>0.5</v>
      </c>
      <c r="AL5781">
        <f t="shared" si="1287"/>
        <v>0</v>
      </c>
      <c r="AM5781">
        <f t="shared" si="1288"/>
        <v>0</v>
      </c>
      <c r="AN5781" s="6">
        <f t="shared" si="1289"/>
        <v>0.70000000000000007</v>
      </c>
      <c r="AO5781" t="str">
        <f>VLOOKUP(BD_PONDERACIONES[[#This Row],[Comuna]],Tabla3[#All],2,0)</f>
        <v>Florida</v>
      </c>
    </row>
    <row r="5782" spans="1:41" x14ac:dyDescent="0.35">
      <c r="A5782" t="s">
        <v>27645</v>
      </c>
      <c r="B5782" t="s">
        <v>27646</v>
      </c>
      <c r="C5782" t="s">
        <v>27647</v>
      </c>
      <c r="D5782" s="5">
        <v>44993</v>
      </c>
      <c r="E5782" s="5">
        <v>44939</v>
      </c>
      <c r="F5782" t="s">
        <v>763</v>
      </c>
      <c r="G5782" t="s">
        <v>27648</v>
      </c>
      <c r="H5782" t="s">
        <v>1809</v>
      </c>
      <c r="I5782" t="s">
        <v>3699</v>
      </c>
      <c r="J5782" t="s">
        <v>3701</v>
      </c>
      <c r="K5782" t="s">
        <v>756</v>
      </c>
      <c r="L5782" t="s">
        <v>757</v>
      </c>
      <c r="M5782" t="s">
        <v>757</v>
      </c>
      <c r="N5782" t="s">
        <v>756</v>
      </c>
      <c r="O5782" t="s">
        <v>756</v>
      </c>
      <c r="P5782" t="s">
        <v>758</v>
      </c>
      <c r="Q5782" t="s">
        <v>759</v>
      </c>
      <c r="R5782" t="s">
        <v>759</v>
      </c>
      <c r="S5782" t="s">
        <v>757</v>
      </c>
      <c r="T5782" t="s">
        <v>757</v>
      </c>
      <c r="U5782" t="s">
        <v>757</v>
      </c>
      <c r="V5782" t="s">
        <v>756</v>
      </c>
      <c r="W5782" t="s">
        <v>768</v>
      </c>
      <c r="X5782" t="s">
        <v>18212</v>
      </c>
      <c r="Y5782" t="str">
        <f t="shared" si="1276"/>
        <v>enero</v>
      </c>
      <c r="Z5782">
        <f>YEAR(BD_PONDERACIONES[[#This Row],[Fecha Ejecución del Ticket]])</f>
        <v>2023</v>
      </c>
      <c r="AA5782" t="str">
        <f t="shared" si="1277"/>
        <v>marzo</v>
      </c>
      <c r="AB5782">
        <f>YEAR(BD_PONDERACIONES[[#This Row],[Fecha de Inspección]])</f>
        <v>2023</v>
      </c>
      <c r="AC5782">
        <f t="shared" si="1278"/>
        <v>0</v>
      </c>
      <c r="AD5782">
        <f t="shared" si="1279"/>
        <v>0.5</v>
      </c>
      <c r="AE5782">
        <f t="shared" si="1280"/>
        <v>0.5</v>
      </c>
      <c r="AF5782">
        <f t="shared" si="1281"/>
        <v>0.5</v>
      </c>
      <c r="AG5782">
        <f t="shared" si="1282"/>
        <v>0.5</v>
      </c>
      <c r="AH5782">
        <f t="shared" si="1283"/>
        <v>0.5</v>
      </c>
      <c r="AI5782">
        <f t="shared" si="1284"/>
        <v>0.25</v>
      </c>
      <c r="AJ5782">
        <f t="shared" si="1285"/>
        <v>0.25</v>
      </c>
      <c r="AK5782">
        <f t="shared" si="1286"/>
        <v>0.5</v>
      </c>
      <c r="AL5782">
        <f t="shared" si="1287"/>
        <v>0.5</v>
      </c>
      <c r="AM5782">
        <f t="shared" si="1288"/>
        <v>0.17499999999999999</v>
      </c>
      <c r="AN5782" s="6">
        <f t="shared" si="1289"/>
        <v>0.83500000000000008</v>
      </c>
      <c r="AO5782" t="str">
        <f>VLOOKUP(BD_PONDERACIONES[[#This Row],[Comuna]],Tabla3[#All],2,0)</f>
        <v>Florida</v>
      </c>
    </row>
    <row r="5783" spans="1:41" x14ac:dyDescent="0.35">
      <c r="A5783" t="s">
        <v>27649</v>
      </c>
      <c r="B5783" t="s">
        <v>27650</v>
      </c>
      <c r="C5783" t="s">
        <v>27651</v>
      </c>
      <c r="D5783" s="5">
        <v>44993</v>
      </c>
      <c r="E5783" s="5">
        <v>44951</v>
      </c>
      <c r="F5783" t="s">
        <v>753</v>
      </c>
      <c r="G5783" t="s">
        <v>27652</v>
      </c>
      <c r="H5783" t="s">
        <v>1809</v>
      </c>
      <c r="I5783" t="s">
        <v>3699</v>
      </c>
      <c r="J5783" t="s">
        <v>3701</v>
      </c>
      <c r="K5783" t="s">
        <v>756</v>
      </c>
      <c r="L5783" t="s">
        <v>757</v>
      </c>
      <c r="M5783" t="s">
        <v>757</v>
      </c>
      <c r="N5783" t="s">
        <v>756</v>
      </c>
      <c r="O5783" t="s">
        <v>756</v>
      </c>
      <c r="P5783" t="s">
        <v>765</v>
      </c>
      <c r="Q5783" t="s">
        <v>27653</v>
      </c>
      <c r="R5783" t="s">
        <v>759</v>
      </c>
      <c r="S5783" t="s">
        <v>756</v>
      </c>
      <c r="T5783" t="s">
        <v>756</v>
      </c>
      <c r="U5783" t="s">
        <v>756</v>
      </c>
      <c r="V5783" t="s">
        <v>904</v>
      </c>
      <c r="W5783" t="s">
        <v>756</v>
      </c>
      <c r="X5783" t="s">
        <v>9524</v>
      </c>
      <c r="Y5783" t="str">
        <f t="shared" si="1276"/>
        <v>enero</v>
      </c>
      <c r="Z5783">
        <f>YEAR(BD_PONDERACIONES[[#This Row],[Fecha Ejecución del Ticket]])</f>
        <v>2023</v>
      </c>
      <c r="AA5783" t="str">
        <f t="shared" si="1277"/>
        <v>marzo</v>
      </c>
      <c r="AB5783">
        <f>YEAR(BD_PONDERACIONES[[#This Row],[Fecha de Inspección]])</f>
        <v>2023</v>
      </c>
      <c r="AC5783">
        <f t="shared" si="1278"/>
        <v>0</v>
      </c>
      <c r="AD5783">
        <f t="shared" si="1279"/>
        <v>0.5</v>
      </c>
      <c r="AE5783">
        <f t="shared" si="1280"/>
        <v>0.5</v>
      </c>
      <c r="AF5783">
        <f t="shared" si="1281"/>
        <v>0.5</v>
      </c>
      <c r="AG5783">
        <f t="shared" si="1282"/>
        <v>0.5</v>
      </c>
      <c r="AH5783">
        <f t="shared" si="1283"/>
        <v>0.5</v>
      </c>
      <c r="AI5783">
        <f t="shared" si="1284"/>
        <v>0.25</v>
      </c>
      <c r="AJ5783">
        <f t="shared" si="1285"/>
        <v>0.25</v>
      </c>
      <c r="AK5783">
        <f t="shared" si="1286"/>
        <v>0.5</v>
      </c>
      <c r="AL5783">
        <f t="shared" si="1287"/>
        <v>0.32500000000000001</v>
      </c>
      <c r="AM5783">
        <f t="shared" si="1288"/>
        <v>0.5</v>
      </c>
      <c r="AN5783" s="6">
        <f t="shared" si="1289"/>
        <v>0.8650000000000001</v>
      </c>
      <c r="AO5783" t="str">
        <f>VLOOKUP(BD_PONDERACIONES[[#This Row],[Comuna]],Tabla3[#All],2,0)</f>
        <v>Florida</v>
      </c>
    </row>
    <row r="5784" spans="1:41" x14ac:dyDescent="0.35">
      <c r="A5784" t="s">
        <v>27654</v>
      </c>
      <c r="B5784" t="s">
        <v>27655</v>
      </c>
      <c r="C5784" t="s">
        <v>27656</v>
      </c>
      <c r="D5784" s="5">
        <v>44993</v>
      </c>
      <c r="E5784" s="5">
        <v>44931</v>
      </c>
      <c r="F5784" t="s">
        <v>753</v>
      </c>
      <c r="G5784" t="s">
        <v>27657</v>
      </c>
      <c r="H5784" t="s">
        <v>1809</v>
      </c>
      <c r="I5784" t="s">
        <v>3699</v>
      </c>
      <c r="J5784" t="s">
        <v>3701</v>
      </c>
      <c r="K5784" t="s">
        <v>756</v>
      </c>
      <c r="L5784" t="s">
        <v>757</v>
      </c>
      <c r="M5784" t="s">
        <v>757</v>
      </c>
      <c r="N5784" t="s">
        <v>904</v>
      </c>
      <c r="O5784" t="s">
        <v>904</v>
      </c>
      <c r="P5784" t="s">
        <v>758</v>
      </c>
      <c r="Q5784" t="s">
        <v>759</v>
      </c>
      <c r="R5784" t="s">
        <v>759</v>
      </c>
      <c r="S5784" t="s">
        <v>757</v>
      </c>
      <c r="T5784" t="s">
        <v>757</v>
      </c>
      <c r="U5784" t="s">
        <v>757</v>
      </c>
      <c r="V5784" t="s">
        <v>756</v>
      </c>
      <c r="W5784" t="s">
        <v>756</v>
      </c>
      <c r="X5784" t="s">
        <v>27658</v>
      </c>
      <c r="Y5784" t="str">
        <f t="shared" si="1276"/>
        <v>enero</v>
      </c>
      <c r="Z5784">
        <f>YEAR(BD_PONDERACIONES[[#This Row],[Fecha Ejecución del Ticket]])</f>
        <v>2023</v>
      </c>
      <c r="AA5784" t="str">
        <f t="shared" si="1277"/>
        <v>marzo</v>
      </c>
      <c r="AB5784">
        <f>YEAR(BD_PONDERACIONES[[#This Row],[Fecha de Inspección]])</f>
        <v>2023</v>
      </c>
      <c r="AC5784">
        <f t="shared" si="1278"/>
        <v>0</v>
      </c>
      <c r="AD5784">
        <f t="shared" si="1279"/>
        <v>0.5</v>
      </c>
      <c r="AE5784">
        <f t="shared" si="1280"/>
        <v>0.5</v>
      </c>
      <c r="AF5784">
        <f t="shared" si="1281"/>
        <v>0.5</v>
      </c>
      <c r="AG5784">
        <f t="shared" si="1282"/>
        <v>0.32500000000000001</v>
      </c>
      <c r="AH5784">
        <f t="shared" si="1283"/>
        <v>0.32500000000000001</v>
      </c>
      <c r="AI5784">
        <f t="shared" si="1284"/>
        <v>0.25</v>
      </c>
      <c r="AJ5784">
        <f t="shared" si="1285"/>
        <v>0.25</v>
      </c>
      <c r="AK5784">
        <f t="shared" si="1286"/>
        <v>0.5</v>
      </c>
      <c r="AL5784">
        <f t="shared" si="1287"/>
        <v>0.5</v>
      </c>
      <c r="AM5784">
        <f t="shared" si="1288"/>
        <v>0.5</v>
      </c>
      <c r="AN5784" s="6">
        <f t="shared" si="1289"/>
        <v>0.84750000000000014</v>
      </c>
      <c r="AO5784" t="str">
        <f>VLOOKUP(BD_PONDERACIONES[[#This Row],[Comuna]],Tabla3[#All],2,0)</f>
        <v>Florida</v>
      </c>
    </row>
    <row r="5785" spans="1:41" x14ac:dyDescent="0.35">
      <c r="A5785" t="s">
        <v>27659</v>
      </c>
      <c r="B5785" t="s">
        <v>27660</v>
      </c>
      <c r="C5785" t="s">
        <v>27661</v>
      </c>
      <c r="D5785" s="5">
        <v>44993</v>
      </c>
      <c r="E5785" s="5">
        <v>44935</v>
      </c>
      <c r="F5785" t="s">
        <v>763</v>
      </c>
      <c r="G5785" t="s">
        <v>27662</v>
      </c>
      <c r="H5785" t="s">
        <v>1809</v>
      </c>
      <c r="I5785" t="s">
        <v>3699</v>
      </c>
      <c r="J5785" t="s">
        <v>3701</v>
      </c>
      <c r="K5785" t="s">
        <v>756</v>
      </c>
      <c r="L5785" t="s">
        <v>757</v>
      </c>
      <c r="M5785" t="s">
        <v>757</v>
      </c>
      <c r="N5785" t="s">
        <v>756</v>
      </c>
      <c r="O5785" t="s">
        <v>756</v>
      </c>
      <c r="P5785" t="s">
        <v>765</v>
      </c>
      <c r="Q5785" t="s">
        <v>759</v>
      </c>
      <c r="R5785" t="s">
        <v>759</v>
      </c>
      <c r="S5785" t="s">
        <v>757</v>
      </c>
      <c r="T5785" t="s">
        <v>757</v>
      </c>
      <c r="U5785" t="s">
        <v>757</v>
      </c>
      <c r="V5785" t="s">
        <v>756</v>
      </c>
      <c r="W5785" t="s">
        <v>768</v>
      </c>
      <c r="X5785" t="s">
        <v>27663</v>
      </c>
      <c r="Y5785" t="str">
        <f t="shared" si="1276"/>
        <v>enero</v>
      </c>
      <c r="Z5785">
        <f>YEAR(BD_PONDERACIONES[[#This Row],[Fecha Ejecución del Ticket]])</f>
        <v>2023</v>
      </c>
      <c r="AA5785" t="str">
        <f t="shared" si="1277"/>
        <v>marzo</v>
      </c>
      <c r="AB5785">
        <f>YEAR(BD_PONDERACIONES[[#This Row],[Fecha de Inspección]])</f>
        <v>2023</v>
      </c>
      <c r="AC5785">
        <f t="shared" si="1278"/>
        <v>0</v>
      </c>
      <c r="AD5785">
        <f t="shared" si="1279"/>
        <v>0.5</v>
      </c>
      <c r="AE5785">
        <f t="shared" si="1280"/>
        <v>0.5</v>
      </c>
      <c r="AF5785">
        <f t="shared" si="1281"/>
        <v>0.5</v>
      </c>
      <c r="AG5785">
        <f t="shared" si="1282"/>
        <v>0.5</v>
      </c>
      <c r="AH5785">
        <f t="shared" si="1283"/>
        <v>0.5</v>
      </c>
      <c r="AI5785">
        <f t="shared" si="1284"/>
        <v>0.25</v>
      </c>
      <c r="AJ5785">
        <f t="shared" si="1285"/>
        <v>0.25</v>
      </c>
      <c r="AK5785">
        <f t="shared" si="1286"/>
        <v>0.5</v>
      </c>
      <c r="AL5785">
        <f t="shared" si="1287"/>
        <v>0.5</v>
      </c>
      <c r="AM5785">
        <f t="shared" si="1288"/>
        <v>0.17499999999999999</v>
      </c>
      <c r="AN5785" s="6">
        <f t="shared" si="1289"/>
        <v>0.83500000000000008</v>
      </c>
      <c r="AO5785" t="str">
        <f>VLOOKUP(BD_PONDERACIONES[[#This Row],[Comuna]],Tabla3[#All],2,0)</f>
        <v>Florida</v>
      </c>
    </row>
    <row r="5786" spans="1:41" x14ac:dyDescent="0.35">
      <c r="A5786" t="s">
        <v>27664</v>
      </c>
      <c r="B5786" t="s">
        <v>27665</v>
      </c>
      <c r="C5786" t="s">
        <v>27666</v>
      </c>
      <c r="D5786" s="5">
        <v>44993</v>
      </c>
      <c r="E5786" s="5">
        <v>44948</v>
      </c>
      <c r="F5786" t="s">
        <v>753</v>
      </c>
      <c r="G5786" t="s">
        <v>27667</v>
      </c>
      <c r="H5786" t="s">
        <v>1809</v>
      </c>
      <c r="I5786" t="s">
        <v>3699</v>
      </c>
      <c r="J5786" t="s">
        <v>3701</v>
      </c>
      <c r="K5786" t="s">
        <v>756</v>
      </c>
      <c r="L5786" t="s">
        <v>757</v>
      </c>
      <c r="M5786" t="s">
        <v>757</v>
      </c>
      <c r="N5786" t="s">
        <v>756</v>
      </c>
      <c r="O5786" t="s">
        <v>756</v>
      </c>
      <c r="P5786" t="s">
        <v>758</v>
      </c>
      <c r="Q5786" t="s">
        <v>759</v>
      </c>
      <c r="R5786" t="s">
        <v>759</v>
      </c>
      <c r="S5786" t="s">
        <v>757</v>
      </c>
      <c r="T5786" t="s">
        <v>757</v>
      </c>
      <c r="U5786" t="s">
        <v>757</v>
      </c>
      <c r="V5786" t="s">
        <v>756</v>
      </c>
      <c r="W5786" t="s">
        <v>756</v>
      </c>
      <c r="X5786" t="s">
        <v>27668</v>
      </c>
      <c r="Y5786" t="str">
        <f t="shared" si="1276"/>
        <v>enero</v>
      </c>
      <c r="Z5786">
        <f>YEAR(BD_PONDERACIONES[[#This Row],[Fecha Ejecución del Ticket]])</f>
        <v>2023</v>
      </c>
      <c r="AA5786" t="str">
        <f t="shared" si="1277"/>
        <v>marzo</v>
      </c>
      <c r="AB5786">
        <f>YEAR(BD_PONDERACIONES[[#This Row],[Fecha de Inspección]])</f>
        <v>2023</v>
      </c>
      <c r="AC5786">
        <f t="shared" si="1278"/>
        <v>0</v>
      </c>
      <c r="AD5786">
        <f t="shared" si="1279"/>
        <v>0.5</v>
      </c>
      <c r="AE5786">
        <f t="shared" si="1280"/>
        <v>0.5</v>
      </c>
      <c r="AF5786">
        <f t="shared" si="1281"/>
        <v>0.5</v>
      </c>
      <c r="AG5786">
        <f t="shared" si="1282"/>
        <v>0.5</v>
      </c>
      <c r="AH5786">
        <f t="shared" si="1283"/>
        <v>0.5</v>
      </c>
      <c r="AI5786">
        <f t="shared" si="1284"/>
        <v>0.25</v>
      </c>
      <c r="AJ5786">
        <f t="shared" si="1285"/>
        <v>0.25</v>
      </c>
      <c r="AK5786">
        <f t="shared" si="1286"/>
        <v>0.5</v>
      </c>
      <c r="AL5786">
        <f t="shared" si="1287"/>
        <v>0.5</v>
      </c>
      <c r="AM5786">
        <f t="shared" si="1288"/>
        <v>0.5</v>
      </c>
      <c r="AN5786" s="6">
        <f t="shared" si="1289"/>
        <v>0.90000000000000013</v>
      </c>
      <c r="AO5786" t="str">
        <f>VLOOKUP(BD_PONDERACIONES[[#This Row],[Comuna]],Tabla3[#All],2,0)</f>
        <v>Florida</v>
      </c>
    </row>
    <row r="5787" spans="1:41" x14ac:dyDescent="0.35">
      <c r="A5787" t="s">
        <v>27669</v>
      </c>
      <c r="B5787" t="s">
        <v>27670</v>
      </c>
      <c r="C5787" t="s">
        <v>27671</v>
      </c>
      <c r="D5787" s="5">
        <v>44993</v>
      </c>
      <c r="E5787" s="5">
        <v>44948</v>
      </c>
      <c r="F5787" t="s">
        <v>763</v>
      </c>
      <c r="G5787" t="s">
        <v>27672</v>
      </c>
      <c r="H5787" t="s">
        <v>1809</v>
      </c>
      <c r="I5787" t="s">
        <v>3699</v>
      </c>
      <c r="J5787" t="s">
        <v>3701</v>
      </c>
      <c r="K5787" t="s">
        <v>756</v>
      </c>
      <c r="L5787" t="s">
        <v>757</v>
      </c>
      <c r="M5787" t="s">
        <v>757</v>
      </c>
      <c r="N5787" t="s">
        <v>756</v>
      </c>
      <c r="O5787" t="s">
        <v>756</v>
      </c>
      <c r="P5787" t="s">
        <v>758</v>
      </c>
      <c r="Q5787" t="s">
        <v>759</v>
      </c>
      <c r="R5787" t="s">
        <v>759</v>
      </c>
      <c r="S5787" t="s">
        <v>757</v>
      </c>
      <c r="T5787" t="s">
        <v>757</v>
      </c>
      <c r="U5787" t="s">
        <v>757</v>
      </c>
      <c r="V5787" t="s">
        <v>756</v>
      </c>
      <c r="W5787" t="s">
        <v>756</v>
      </c>
      <c r="X5787" t="s">
        <v>1712</v>
      </c>
      <c r="Y5787" t="str">
        <f t="shared" si="1276"/>
        <v>enero</v>
      </c>
      <c r="Z5787">
        <f>YEAR(BD_PONDERACIONES[[#This Row],[Fecha Ejecución del Ticket]])</f>
        <v>2023</v>
      </c>
      <c r="AA5787" t="str">
        <f t="shared" si="1277"/>
        <v>marzo</v>
      </c>
      <c r="AB5787">
        <f>YEAR(BD_PONDERACIONES[[#This Row],[Fecha de Inspección]])</f>
        <v>2023</v>
      </c>
      <c r="AC5787">
        <f t="shared" si="1278"/>
        <v>0</v>
      </c>
      <c r="AD5787">
        <f t="shared" si="1279"/>
        <v>0.5</v>
      </c>
      <c r="AE5787">
        <f t="shared" si="1280"/>
        <v>0.5</v>
      </c>
      <c r="AF5787">
        <f t="shared" si="1281"/>
        <v>0.5</v>
      </c>
      <c r="AG5787">
        <f t="shared" si="1282"/>
        <v>0.5</v>
      </c>
      <c r="AH5787">
        <f t="shared" si="1283"/>
        <v>0.5</v>
      </c>
      <c r="AI5787">
        <f t="shared" si="1284"/>
        <v>0.25</v>
      </c>
      <c r="AJ5787">
        <f t="shared" si="1285"/>
        <v>0.25</v>
      </c>
      <c r="AK5787">
        <f t="shared" si="1286"/>
        <v>0.5</v>
      </c>
      <c r="AL5787">
        <f t="shared" si="1287"/>
        <v>0.5</v>
      </c>
      <c r="AM5787">
        <f t="shared" si="1288"/>
        <v>0.5</v>
      </c>
      <c r="AN5787" s="6">
        <f t="shared" si="1289"/>
        <v>0.90000000000000013</v>
      </c>
      <c r="AO5787" t="str">
        <f>VLOOKUP(BD_PONDERACIONES[[#This Row],[Comuna]],Tabla3[#All],2,0)</f>
        <v>Florida</v>
      </c>
    </row>
    <row r="5788" spans="1:41" x14ac:dyDescent="0.35">
      <c r="A5788" t="s">
        <v>27673</v>
      </c>
      <c r="B5788" t="s">
        <v>27674</v>
      </c>
      <c r="C5788" t="s">
        <v>27675</v>
      </c>
      <c r="D5788" s="5">
        <v>44993</v>
      </c>
      <c r="E5788" s="5">
        <v>44947</v>
      </c>
      <c r="F5788" t="s">
        <v>763</v>
      </c>
      <c r="G5788" t="s">
        <v>27676</v>
      </c>
      <c r="H5788" t="s">
        <v>1809</v>
      </c>
      <c r="I5788" t="s">
        <v>3699</v>
      </c>
      <c r="J5788" t="s">
        <v>3701</v>
      </c>
      <c r="K5788" t="s">
        <v>756</v>
      </c>
      <c r="L5788" t="s">
        <v>756</v>
      </c>
      <c r="M5788" t="s">
        <v>756</v>
      </c>
      <c r="N5788" t="s">
        <v>756</v>
      </c>
      <c r="O5788" t="s">
        <v>756</v>
      </c>
      <c r="P5788" t="s">
        <v>758</v>
      </c>
      <c r="Q5788" t="s">
        <v>759</v>
      </c>
      <c r="R5788" t="s">
        <v>759</v>
      </c>
      <c r="S5788" t="s">
        <v>757</v>
      </c>
      <c r="T5788" t="s">
        <v>757</v>
      </c>
      <c r="U5788" t="s">
        <v>757</v>
      </c>
      <c r="V5788" t="s">
        <v>756</v>
      </c>
      <c r="W5788" t="s">
        <v>756</v>
      </c>
      <c r="X5788" t="s">
        <v>1712</v>
      </c>
      <c r="Y5788" t="str">
        <f t="shared" si="1276"/>
        <v>enero</v>
      </c>
      <c r="Z5788">
        <f>YEAR(BD_PONDERACIONES[[#This Row],[Fecha Ejecución del Ticket]])</f>
        <v>2023</v>
      </c>
      <c r="AA5788" t="str">
        <f t="shared" si="1277"/>
        <v>marzo</v>
      </c>
      <c r="AB5788">
        <f>YEAR(BD_PONDERACIONES[[#This Row],[Fecha de Inspección]])</f>
        <v>2023</v>
      </c>
      <c r="AC5788">
        <f t="shared" si="1278"/>
        <v>0</v>
      </c>
      <c r="AD5788">
        <f t="shared" si="1279"/>
        <v>0.5</v>
      </c>
      <c r="AE5788">
        <f t="shared" si="1280"/>
        <v>0.5</v>
      </c>
      <c r="AF5788">
        <f t="shared" si="1281"/>
        <v>0.5</v>
      </c>
      <c r="AG5788">
        <f t="shared" si="1282"/>
        <v>0.5</v>
      </c>
      <c r="AH5788">
        <f t="shared" si="1283"/>
        <v>0.5</v>
      </c>
      <c r="AI5788">
        <f t="shared" si="1284"/>
        <v>0.25</v>
      </c>
      <c r="AJ5788">
        <f t="shared" si="1285"/>
        <v>0.25</v>
      </c>
      <c r="AK5788">
        <f t="shared" si="1286"/>
        <v>0.5</v>
      </c>
      <c r="AL5788">
        <f t="shared" si="1287"/>
        <v>0.5</v>
      </c>
      <c r="AM5788">
        <f t="shared" si="1288"/>
        <v>0.5</v>
      </c>
      <c r="AN5788" s="6">
        <f t="shared" si="1289"/>
        <v>0.90000000000000013</v>
      </c>
      <c r="AO5788" t="str">
        <f>VLOOKUP(BD_PONDERACIONES[[#This Row],[Comuna]],Tabla3[#All],2,0)</f>
        <v>Florida</v>
      </c>
    </row>
    <row r="5789" spans="1:41" x14ac:dyDescent="0.35">
      <c r="A5789" t="s">
        <v>27677</v>
      </c>
      <c r="B5789" t="s">
        <v>27678</v>
      </c>
      <c r="C5789" t="s">
        <v>27679</v>
      </c>
      <c r="D5789" s="5">
        <v>44993</v>
      </c>
      <c r="E5789" s="5">
        <v>44954</v>
      </c>
      <c r="F5789" t="s">
        <v>753</v>
      </c>
      <c r="G5789" t="s">
        <v>27680</v>
      </c>
      <c r="H5789" t="s">
        <v>1809</v>
      </c>
      <c r="I5789" t="s">
        <v>3699</v>
      </c>
      <c r="J5789" t="s">
        <v>3701</v>
      </c>
      <c r="K5789" t="s">
        <v>756</v>
      </c>
      <c r="L5789" t="s">
        <v>757</v>
      </c>
      <c r="M5789" t="s">
        <v>757</v>
      </c>
      <c r="N5789" t="s">
        <v>756</v>
      </c>
      <c r="O5789" t="s">
        <v>756</v>
      </c>
      <c r="P5789" t="s">
        <v>758</v>
      </c>
      <c r="Q5789" t="s">
        <v>759</v>
      </c>
      <c r="R5789" t="s">
        <v>759</v>
      </c>
      <c r="S5789" t="s">
        <v>757</v>
      </c>
      <c r="T5789" t="s">
        <v>757</v>
      </c>
      <c r="U5789" t="s">
        <v>757</v>
      </c>
      <c r="V5789" t="s">
        <v>756</v>
      </c>
      <c r="W5789" t="s">
        <v>756</v>
      </c>
      <c r="X5789" t="s">
        <v>27681</v>
      </c>
      <c r="Y5789" t="str">
        <f t="shared" si="1276"/>
        <v>enero</v>
      </c>
      <c r="Z5789">
        <f>YEAR(BD_PONDERACIONES[[#This Row],[Fecha Ejecución del Ticket]])</f>
        <v>2023</v>
      </c>
      <c r="AA5789" t="str">
        <f t="shared" si="1277"/>
        <v>marzo</v>
      </c>
      <c r="AB5789">
        <f>YEAR(BD_PONDERACIONES[[#This Row],[Fecha de Inspección]])</f>
        <v>2023</v>
      </c>
      <c r="AC5789">
        <f t="shared" si="1278"/>
        <v>0</v>
      </c>
      <c r="AD5789">
        <f t="shared" si="1279"/>
        <v>0.5</v>
      </c>
      <c r="AE5789">
        <f t="shared" si="1280"/>
        <v>0.5</v>
      </c>
      <c r="AF5789">
        <f t="shared" si="1281"/>
        <v>0.5</v>
      </c>
      <c r="AG5789">
        <f t="shared" si="1282"/>
        <v>0.5</v>
      </c>
      <c r="AH5789">
        <f t="shared" si="1283"/>
        <v>0.5</v>
      </c>
      <c r="AI5789">
        <f t="shared" si="1284"/>
        <v>0.25</v>
      </c>
      <c r="AJ5789">
        <f t="shared" si="1285"/>
        <v>0.25</v>
      </c>
      <c r="AK5789">
        <f t="shared" si="1286"/>
        <v>0.5</v>
      </c>
      <c r="AL5789">
        <f t="shared" si="1287"/>
        <v>0.5</v>
      </c>
      <c r="AM5789">
        <f t="shared" si="1288"/>
        <v>0.5</v>
      </c>
      <c r="AN5789" s="6">
        <f t="shared" si="1289"/>
        <v>0.90000000000000013</v>
      </c>
      <c r="AO5789" t="str">
        <f>VLOOKUP(BD_PONDERACIONES[[#This Row],[Comuna]],Tabla3[#All],2,0)</f>
        <v>Florida</v>
      </c>
    </row>
    <row r="5790" spans="1:41" x14ac:dyDescent="0.35">
      <c r="A5790" t="s">
        <v>27682</v>
      </c>
      <c r="B5790" t="s">
        <v>27683</v>
      </c>
      <c r="C5790" t="s">
        <v>27684</v>
      </c>
      <c r="D5790" s="5">
        <v>44993</v>
      </c>
      <c r="E5790" s="5">
        <v>44944</v>
      </c>
      <c r="F5790" t="s">
        <v>753</v>
      </c>
      <c r="G5790" t="s">
        <v>27685</v>
      </c>
      <c r="H5790" t="s">
        <v>1809</v>
      </c>
      <c r="I5790" t="s">
        <v>3699</v>
      </c>
      <c r="J5790" t="s">
        <v>3701</v>
      </c>
      <c r="K5790" t="s">
        <v>756</v>
      </c>
      <c r="L5790" t="s">
        <v>756</v>
      </c>
      <c r="M5790" t="s">
        <v>756</v>
      </c>
      <c r="N5790" t="s">
        <v>756</v>
      </c>
      <c r="O5790" t="s">
        <v>756</v>
      </c>
      <c r="P5790" t="s">
        <v>758</v>
      </c>
      <c r="Q5790" t="s">
        <v>759</v>
      </c>
      <c r="R5790" t="s">
        <v>759</v>
      </c>
      <c r="S5790" t="s">
        <v>757</v>
      </c>
      <c r="T5790" t="s">
        <v>757</v>
      </c>
      <c r="U5790" t="s">
        <v>757</v>
      </c>
      <c r="V5790" t="s">
        <v>756</v>
      </c>
      <c r="W5790" t="s">
        <v>756</v>
      </c>
      <c r="X5790" t="s">
        <v>27686</v>
      </c>
      <c r="Y5790" t="str">
        <f t="shared" si="1276"/>
        <v>enero</v>
      </c>
      <c r="Z5790">
        <f>YEAR(BD_PONDERACIONES[[#This Row],[Fecha Ejecución del Ticket]])</f>
        <v>2023</v>
      </c>
      <c r="AA5790" t="str">
        <f t="shared" si="1277"/>
        <v>marzo</v>
      </c>
      <c r="AB5790">
        <f>YEAR(BD_PONDERACIONES[[#This Row],[Fecha de Inspección]])</f>
        <v>2023</v>
      </c>
      <c r="AC5790">
        <f t="shared" si="1278"/>
        <v>0</v>
      </c>
      <c r="AD5790">
        <f t="shared" si="1279"/>
        <v>0.5</v>
      </c>
      <c r="AE5790">
        <f t="shared" si="1280"/>
        <v>0.5</v>
      </c>
      <c r="AF5790">
        <f t="shared" si="1281"/>
        <v>0.5</v>
      </c>
      <c r="AG5790">
        <f t="shared" si="1282"/>
        <v>0.5</v>
      </c>
      <c r="AH5790">
        <f t="shared" si="1283"/>
        <v>0.5</v>
      </c>
      <c r="AI5790">
        <f t="shared" si="1284"/>
        <v>0.25</v>
      </c>
      <c r="AJ5790">
        <f t="shared" si="1285"/>
        <v>0.25</v>
      </c>
      <c r="AK5790">
        <f t="shared" si="1286"/>
        <v>0.5</v>
      </c>
      <c r="AL5790">
        <f t="shared" si="1287"/>
        <v>0.5</v>
      </c>
      <c r="AM5790">
        <f t="shared" si="1288"/>
        <v>0.5</v>
      </c>
      <c r="AN5790" s="6">
        <f t="shared" si="1289"/>
        <v>0.90000000000000013</v>
      </c>
      <c r="AO5790" t="str">
        <f>VLOOKUP(BD_PONDERACIONES[[#This Row],[Comuna]],Tabla3[#All],2,0)</f>
        <v>Florida</v>
      </c>
    </row>
    <row r="5791" spans="1:41" x14ac:dyDescent="0.35">
      <c r="A5791" t="s">
        <v>27687</v>
      </c>
      <c r="B5791" t="s">
        <v>27688</v>
      </c>
      <c r="C5791" t="s">
        <v>27689</v>
      </c>
      <c r="D5791" s="5">
        <v>44993</v>
      </c>
      <c r="E5791" s="5">
        <v>44942</v>
      </c>
      <c r="F5791" t="s">
        <v>753</v>
      </c>
      <c r="G5791" t="s">
        <v>27685</v>
      </c>
      <c r="H5791" t="s">
        <v>1809</v>
      </c>
      <c r="I5791" t="s">
        <v>3699</v>
      </c>
      <c r="J5791" t="s">
        <v>3701</v>
      </c>
      <c r="K5791" t="s">
        <v>756</v>
      </c>
      <c r="L5791" t="s">
        <v>756</v>
      </c>
      <c r="M5791" t="s">
        <v>756</v>
      </c>
      <c r="N5791" t="s">
        <v>756</v>
      </c>
      <c r="O5791" t="s">
        <v>756</v>
      </c>
      <c r="P5791" t="s">
        <v>758</v>
      </c>
      <c r="Q5791" t="s">
        <v>759</v>
      </c>
      <c r="R5791" t="s">
        <v>759</v>
      </c>
      <c r="S5791" t="s">
        <v>757</v>
      </c>
      <c r="T5791" t="s">
        <v>757</v>
      </c>
      <c r="U5791" t="s">
        <v>757</v>
      </c>
      <c r="V5791" t="s">
        <v>756</v>
      </c>
      <c r="W5791" t="s">
        <v>756</v>
      </c>
      <c r="X5791" t="s">
        <v>27686</v>
      </c>
      <c r="Y5791" t="str">
        <f t="shared" si="1276"/>
        <v>enero</v>
      </c>
      <c r="Z5791">
        <f>YEAR(BD_PONDERACIONES[[#This Row],[Fecha Ejecución del Ticket]])</f>
        <v>2023</v>
      </c>
      <c r="AA5791" t="str">
        <f t="shared" si="1277"/>
        <v>marzo</v>
      </c>
      <c r="AB5791">
        <f>YEAR(BD_PONDERACIONES[[#This Row],[Fecha de Inspección]])</f>
        <v>2023</v>
      </c>
      <c r="AC5791">
        <f t="shared" si="1278"/>
        <v>0</v>
      </c>
      <c r="AD5791">
        <f t="shared" si="1279"/>
        <v>0.5</v>
      </c>
      <c r="AE5791">
        <f t="shared" si="1280"/>
        <v>0.5</v>
      </c>
      <c r="AF5791">
        <f t="shared" si="1281"/>
        <v>0.5</v>
      </c>
      <c r="AG5791">
        <f t="shared" si="1282"/>
        <v>0.5</v>
      </c>
      <c r="AH5791">
        <f t="shared" si="1283"/>
        <v>0.5</v>
      </c>
      <c r="AI5791">
        <f t="shared" si="1284"/>
        <v>0.25</v>
      </c>
      <c r="AJ5791">
        <f t="shared" si="1285"/>
        <v>0.25</v>
      </c>
      <c r="AK5791">
        <f t="shared" si="1286"/>
        <v>0.5</v>
      </c>
      <c r="AL5791">
        <f t="shared" si="1287"/>
        <v>0.5</v>
      </c>
      <c r="AM5791">
        <f t="shared" si="1288"/>
        <v>0.5</v>
      </c>
      <c r="AN5791" s="6">
        <f t="shared" si="1289"/>
        <v>0.90000000000000013</v>
      </c>
      <c r="AO5791" t="str">
        <f>VLOOKUP(BD_PONDERACIONES[[#This Row],[Comuna]],Tabla3[#All],2,0)</f>
        <v>Florida</v>
      </c>
    </row>
    <row r="5792" spans="1:41" x14ac:dyDescent="0.35">
      <c r="A5792" t="s">
        <v>27690</v>
      </c>
      <c r="B5792" t="s">
        <v>27691</v>
      </c>
      <c r="C5792" t="s">
        <v>27692</v>
      </c>
      <c r="D5792" s="5">
        <v>44993</v>
      </c>
      <c r="E5792" s="5">
        <v>44937</v>
      </c>
      <c r="F5792" t="s">
        <v>753</v>
      </c>
      <c r="G5792" t="s">
        <v>27693</v>
      </c>
      <c r="H5792" t="s">
        <v>1809</v>
      </c>
      <c r="I5792" t="s">
        <v>3699</v>
      </c>
      <c r="J5792" t="s">
        <v>3701</v>
      </c>
      <c r="K5792" t="s">
        <v>756</v>
      </c>
      <c r="L5792" t="s">
        <v>757</v>
      </c>
      <c r="M5792" t="s">
        <v>757</v>
      </c>
      <c r="N5792" t="s">
        <v>756</v>
      </c>
      <c r="O5792" t="s">
        <v>756</v>
      </c>
      <c r="P5792" t="s">
        <v>765</v>
      </c>
      <c r="Q5792" t="s">
        <v>759</v>
      </c>
      <c r="R5792" t="s">
        <v>759</v>
      </c>
      <c r="S5792" t="s">
        <v>756</v>
      </c>
      <c r="T5792" t="s">
        <v>756</v>
      </c>
      <c r="U5792" t="s">
        <v>756</v>
      </c>
      <c r="V5792" t="s">
        <v>904</v>
      </c>
      <c r="W5792" t="s">
        <v>756</v>
      </c>
      <c r="X5792" t="s">
        <v>27694</v>
      </c>
      <c r="Y5792" t="str">
        <f t="shared" si="1276"/>
        <v>enero</v>
      </c>
      <c r="Z5792">
        <f>YEAR(BD_PONDERACIONES[[#This Row],[Fecha Ejecución del Ticket]])</f>
        <v>2023</v>
      </c>
      <c r="AA5792" t="str">
        <f t="shared" si="1277"/>
        <v>marzo</v>
      </c>
      <c r="AB5792">
        <f>YEAR(BD_PONDERACIONES[[#This Row],[Fecha de Inspección]])</f>
        <v>2023</v>
      </c>
      <c r="AC5792">
        <f t="shared" si="1278"/>
        <v>0</v>
      </c>
      <c r="AD5792">
        <f t="shared" si="1279"/>
        <v>0.5</v>
      </c>
      <c r="AE5792">
        <f t="shared" si="1280"/>
        <v>0.5</v>
      </c>
      <c r="AF5792">
        <f t="shared" si="1281"/>
        <v>0.5</v>
      </c>
      <c r="AG5792">
        <f t="shared" si="1282"/>
        <v>0.5</v>
      </c>
      <c r="AH5792">
        <f t="shared" si="1283"/>
        <v>0.5</v>
      </c>
      <c r="AI5792">
        <f t="shared" si="1284"/>
        <v>0.25</v>
      </c>
      <c r="AJ5792">
        <f t="shared" si="1285"/>
        <v>0.25</v>
      </c>
      <c r="AK5792">
        <f t="shared" si="1286"/>
        <v>0.5</v>
      </c>
      <c r="AL5792">
        <f t="shared" si="1287"/>
        <v>0.32500000000000001</v>
      </c>
      <c r="AM5792">
        <f t="shared" si="1288"/>
        <v>0.5</v>
      </c>
      <c r="AN5792" s="6">
        <f t="shared" si="1289"/>
        <v>0.8650000000000001</v>
      </c>
      <c r="AO5792" t="str">
        <f>VLOOKUP(BD_PONDERACIONES[[#This Row],[Comuna]],Tabla3[#All],2,0)</f>
        <v>Florida</v>
      </c>
    </row>
    <row r="5793" spans="1:41" x14ac:dyDescent="0.35">
      <c r="A5793" t="s">
        <v>27695</v>
      </c>
      <c r="B5793" t="s">
        <v>27696</v>
      </c>
      <c r="C5793" t="s">
        <v>27697</v>
      </c>
      <c r="D5793" s="5">
        <v>44993</v>
      </c>
      <c r="E5793" s="5">
        <v>44939</v>
      </c>
      <c r="F5793" t="s">
        <v>753</v>
      </c>
      <c r="G5793" t="s">
        <v>27693</v>
      </c>
      <c r="H5793" t="s">
        <v>1809</v>
      </c>
      <c r="I5793" t="s">
        <v>3699</v>
      </c>
      <c r="J5793" t="s">
        <v>3701</v>
      </c>
      <c r="K5793" t="s">
        <v>756</v>
      </c>
      <c r="L5793" t="s">
        <v>757</v>
      </c>
      <c r="M5793" t="s">
        <v>757</v>
      </c>
      <c r="N5793" t="s">
        <v>756</v>
      </c>
      <c r="O5793" t="s">
        <v>756</v>
      </c>
      <c r="P5793" t="s">
        <v>765</v>
      </c>
      <c r="Q5793" t="s">
        <v>759</v>
      </c>
      <c r="R5793" t="s">
        <v>759</v>
      </c>
      <c r="S5793" t="s">
        <v>756</v>
      </c>
      <c r="T5793" t="s">
        <v>756</v>
      </c>
      <c r="U5793" t="s">
        <v>756</v>
      </c>
      <c r="V5793" t="s">
        <v>756</v>
      </c>
      <c r="W5793" t="s">
        <v>756</v>
      </c>
      <c r="X5793" t="s">
        <v>27698</v>
      </c>
      <c r="Y5793" t="str">
        <f t="shared" si="1276"/>
        <v>enero</v>
      </c>
      <c r="Z5793">
        <f>YEAR(BD_PONDERACIONES[[#This Row],[Fecha Ejecución del Ticket]])</f>
        <v>2023</v>
      </c>
      <c r="AA5793" t="str">
        <f t="shared" si="1277"/>
        <v>marzo</v>
      </c>
      <c r="AB5793">
        <f>YEAR(BD_PONDERACIONES[[#This Row],[Fecha de Inspección]])</f>
        <v>2023</v>
      </c>
      <c r="AC5793">
        <f t="shared" si="1278"/>
        <v>0</v>
      </c>
      <c r="AD5793">
        <f t="shared" si="1279"/>
        <v>0.5</v>
      </c>
      <c r="AE5793">
        <f t="shared" si="1280"/>
        <v>0.5</v>
      </c>
      <c r="AF5793">
        <f t="shared" si="1281"/>
        <v>0.5</v>
      </c>
      <c r="AG5793">
        <f t="shared" si="1282"/>
        <v>0.5</v>
      </c>
      <c r="AH5793">
        <f t="shared" si="1283"/>
        <v>0.5</v>
      </c>
      <c r="AI5793">
        <f t="shared" si="1284"/>
        <v>0.25</v>
      </c>
      <c r="AJ5793">
        <f t="shared" si="1285"/>
        <v>0.25</v>
      </c>
      <c r="AK5793">
        <f t="shared" si="1286"/>
        <v>0.5</v>
      </c>
      <c r="AL5793">
        <f t="shared" si="1287"/>
        <v>0.5</v>
      </c>
      <c r="AM5793">
        <f t="shared" si="1288"/>
        <v>0.5</v>
      </c>
      <c r="AN5793" s="6">
        <f t="shared" si="1289"/>
        <v>0.90000000000000013</v>
      </c>
      <c r="AO5793" t="str">
        <f>VLOOKUP(BD_PONDERACIONES[[#This Row],[Comuna]],Tabla3[#All],2,0)</f>
        <v>Florida</v>
      </c>
    </row>
    <row r="5794" spans="1:41" x14ac:dyDescent="0.35">
      <c r="A5794" t="s">
        <v>27699</v>
      </c>
      <c r="B5794" t="s">
        <v>27700</v>
      </c>
      <c r="C5794" t="s">
        <v>27701</v>
      </c>
      <c r="D5794" s="5">
        <v>44992</v>
      </c>
      <c r="E5794" s="5">
        <v>44932</v>
      </c>
      <c r="F5794" t="s">
        <v>763</v>
      </c>
      <c r="G5794" t="s">
        <v>27702</v>
      </c>
      <c r="H5794" t="s">
        <v>3786</v>
      </c>
      <c r="I5794" t="s">
        <v>3699</v>
      </c>
      <c r="J5794" t="s">
        <v>3701</v>
      </c>
      <c r="K5794" t="s">
        <v>756</v>
      </c>
      <c r="L5794" t="s">
        <v>757</v>
      </c>
      <c r="M5794" t="s">
        <v>757</v>
      </c>
      <c r="N5794" t="s">
        <v>756</v>
      </c>
      <c r="O5794" t="s">
        <v>756</v>
      </c>
      <c r="P5794" t="s">
        <v>758</v>
      </c>
      <c r="Q5794" t="s">
        <v>759</v>
      </c>
      <c r="R5794" t="s">
        <v>759</v>
      </c>
      <c r="S5794" t="s">
        <v>757</v>
      </c>
      <c r="T5794" t="s">
        <v>757</v>
      </c>
      <c r="U5794" t="s">
        <v>757</v>
      </c>
      <c r="V5794" t="s">
        <v>756</v>
      </c>
      <c r="W5794" t="s">
        <v>756</v>
      </c>
      <c r="X5794" t="s">
        <v>27703</v>
      </c>
      <c r="Y5794" t="str">
        <f t="shared" si="1276"/>
        <v>enero</v>
      </c>
      <c r="Z5794">
        <f>YEAR(BD_PONDERACIONES[[#This Row],[Fecha Ejecución del Ticket]])</f>
        <v>2023</v>
      </c>
      <c r="AA5794" t="str">
        <f t="shared" si="1277"/>
        <v>marzo</v>
      </c>
      <c r="AB5794">
        <f>YEAR(BD_PONDERACIONES[[#This Row],[Fecha de Inspección]])</f>
        <v>2023</v>
      </c>
      <c r="AC5794">
        <f t="shared" si="1278"/>
        <v>0</v>
      </c>
      <c r="AD5794">
        <f t="shared" si="1279"/>
        <v>0.5</v>
      </c>
      <c r="AE5794">
        <f t="shared" si="1280"/>
        <v>0.5</v>
      </c>
      <c r="AF5794">
        <f t="shared" si="1281"/>
        <v>0.5</v>
      </c>
      <c r="AG5794">
        <f t="shared" si="1282"/>
        <v>0.5</v>
      </c>
      <c r="AH5794">
        <f t="shared" si="1283"/>
        <v>0.5</v>
      </c>
      <c r="AI5794">
        <f t="shared" si="1284"/>
        <v>0.25</v>
      </c>
      <c r="AJ5794">
        <f t="shared" si="1285"/>
        <v>0.25</v>
      </c>
      <c r="AK5794">
        <f t="shared" si="1286"/>
        <v>0.5</v>
      </c>
      <c r="AL5794">
        <f t="shared" si="1287"/>
        <v>0.5</v>
      </c>
      <c r="AM5794">
        <f t="shared" si="1288"/>
        <v>0.5</v>
      </c>
      <c r="AN5794" s="6">
        <f t="shared" si="1289"/>
        <v>0.90000000000000013</v>
      </c>
      <c r="AO5794" t="str">
        <f>VLOOKUP(BD_PONDERACIONES[[#This Row],[Comuna]],Tabla3[#All],2,0)</f>
        <v>Florida</v>
      </c>
    </row>
    <row r="5795" spans="1:41" x14ac:dyDescent="0.35">
      <c r="A5795" t="s">
        <v>27704</v>
      </c>
      <c r="B5795" t="s">
        <v>27705</v>
      </c>
      <c r="C5795" t="s">
        <v>27706</v>
      </c>
      <c r="D5795" s="5">
        <v>44992</v>
      </c>
      <c r="E5795" s="5">
        <v>44932</v>
      </c>
      <c r="F5795" t="s">
        <v>763</v>
      </c>
      <c r="G5795" t="s">
        <v>27702</v>
      </c>
      <c r="H5795" t="s">
        <v>3786</v>
      </c>
      <c r="I5795" t="s">
        <v>3699</v>
      </c>
      <c r="J5795" t="s">
        <v>3701</v>
      </c>
      <c r="K5795" t="s">
        <v>756</v>
      </c>
      <c r="L5795" t="s">
        <v>757</v>
      </c>
      <c r="M5795" t="s">
        <v>757</v>
      </c>
      <c r="N5795" t="s">
        <v>756</v>
      </c>
      <c r="O5795" t="s">
        <v>756</v>
      </c>
      <c r="P5795" t="s">
        <v>758</v>
      </c>
      <c r="Q5795" t="s">
        <v>759</v>
      </c>
      <c r="R5795" t="s">
        <v>759</v>
      </c>
      <c r="S5795" t="s">
        <v>757</v>
      </c>
      <c r="T5795" t="s">
        <v>757</v>
      </c>
      <c r="U5795" t="s">
        <v>757</v>
      </c>
      <c r="V5795" t="s">
        <v>756</v>
      </c>
      <c r="W5795" t="s">
        <v>756</v>
      </c>
      <c r="X5795" t="s">
        <v>24460</v>
      </c>
      <c r="Y5795" t="str">
        <f t="shared" si="1276"/>
        <v>enero</v>
      </c>
      <c r="Z5795">
        <f>YEAR(BD_PONDERACIONES[[#This Row],[Fecha Ejecución del Ticket]])</f>
        <v>2023</v>
      </c>
      <c r="AA5795" t="str">
        <f t="shared" si="1277"/>
        <v>marzo</v>
      </c>
      <c r="AB5795">
        <f>YEAR(BD_PONDERACIONES[[#This Row],[Fecha de Inspección]])</f>
        <v>2023</v>
      </c>
      <c r="AC5795">
        <f t="shared" si="1278"/>
        <v>0</v>
      </c>
      <c r="AD5795">
        <f t="shared" si="1279"/>
        <v>0.5</v>
      </c>
      <c r="AE5795">
        <f t="shared" si="1280"/>
        <v>0.5</v>
      </c>
      <c r="AF5795">
        <f t="shared" si="1281"/>
        <v>0.5</v>
      </c>
      <c r="AG5795">
        <f t="shared" si="1282"/>
        <v>0.5</v>
      </c>
      <c r="AH5795">
        <f t="shared" si="1283"/>
        <v>0.5</v>
      </c>
      <c r="AI5795">
        <f t="shared" si="1284"/>
        <v>0.25</v>
      </c>
      <c r="AJ5795">
        <f t="shared" si="1285"/>
        <v>0.25</v>
      </c>
      <c r="AK5795">
        <f t="shared" si="1286"/>
        <v>0.5</v>
      </c>
      <c r="AL5795">
        <f t="shared" si="1287"/>
        <v>0.5</v>
      </c>
      <c r="AM5795">
        <f t="shared" si="1288"/>
        <v>0.5</v>
      </c>
      <c r="AN5795" s="6">
        <f t="shared" si="1289"/>
        <v>0.90000000000000013</v>
      </c>
      <c r="AO5795" t="str">
        <f>VLOOKUP(BD_PONDERACIONES[[#This Row],[Comuna]],Tabla3[#All],2,0)</f>
        <v>Florida</v>
      </c>
    </row>
    <row r="5796" spans="1:41" x14ac:dyDescent="0.35">
      <c r="A5796" t="s">
        <v>27707</v>
      </c>
      <c r="B5796" t="s">
        <v>27708</v>
      </c>
      <c r="C5796" t="s">
        <v>27709</v>
      </c>
      <c r="D5796" s="5">
        <v>44992</v>
      </c>
      <c r="E5796" s="5">
        <v>44944</v>
      </c>
      <c r="F5796" t="s">
        <v>763</v>
      </c>
      <c r="G5796" t="s">
        <v>27710</v>
      </c>
      <c r="H5796" t="s">
        <v>3786</v>
      </c>
      <c r="I5796" t="s">
        <v>3699</v>
      </c>
      <c r="J5796" t="s">
        <v>3701</v>
      </c>
      <c r="K5796" t="s">
        <v>756</v>
      </c>
      <c r="L5796" t="s">
        <v>757</v>
      </c>
      <c r="M5796" t="s">
        <v>757</v>
      </c>
      <c r="N5796" t="s">
        <v>756</v>
      </c>
      <c r="O5796" t="s">
        <v>756</v>
      </c>
      <c r="P5796" t="s">
        <v>758</v>
      </c>
      <c r="Q5796" t="s">
        <v>759</v>
      </c>
      <c r="R5796" t="s">
        <v>759</v>
      </c>
      <c r="S5796" t="s">
        <v>757</v>
      </c>
      <c r="T5796" t="s">
        <v>757</v>
      </c>
      <c r="U5796" t="s">
        <v>757</v>
      </c>
      <c r="V5796" t="s">
        <v>773</v>
      </c>
      <c r="W5796" t="s">
        <v>773</v>
      </c>
      <c r="X5796" t="s">
        <v>27711</v>
      </c>
      <c r="Y5796" t="str">
        <f t="shared" si="1276"/>
        <v>enero</v>
      </c>
      <c r="Z5796">
        <f>YEAR(BD_PONDERACIONES[[#This Row],[Fecha Ejecución del Ticket]])</f>
        <v>2023</v>
      </c>
      <c r="AA5796" t="str">
        <f t="shared" si="1277"/>
        <v>marzo</v>
      </c>
      <c r="AB5796">
        <f>YEAR(BD_PONDERACIONES[[#This Row],[Fecha de Inspección]])</f>
        <v>2023</v>
      </c>
      <c r="AC5796">
        <f t="shared" si="1278"/>
        <v>0</v>
      </c>
      <c r="AD5796">
        <f t="shared" si="1279"/>
        <v>0.5</v>
      </c>
      <c r="AE5796">
        <f t="shared" si="1280"/>
        <v>0.5</v>
      </c>
      <c r="AF5796">
        <f t="shared" si="1281"/>
        <v>0.5</v>
      </c>
      <c r="AG5796">
        <f t="shared" si="1282"/>
        <v>0.5</v>
      </c>
      <c r="AH5796">
        <f t="shared" si="1283"/>
        <v>0.5</v>
      </c>
      <c r="AI5796">
        <f t="shared" si="1284"/>
        <v>0.25</v>
      </c>
      <c r="AJ5796">
        <f t="shared" si="1285"/>
        <v>0.25</v>
      </c>
      <c r="AK5796">
        <f t="shared" si="1286"/>
        <v>0.5</v>
      </c>
      <c r="AL5796">
        <f t="shared" si="1287"/>
        <v>0</v>
      </c>
      <c r="AM5796">
        <f t="shared" si="1288"/>
        <v>0</v>
      </c>
      <c r="AN5796" s="6">
        <f t="shared" si="1289"/>
        <v>0.70000000000000007</v>
      </c>
      <c r="AO5796" t="str">
        <f>VLOOKUP(BD_PONDERACIONES[[#This Row],[Comuna]],Tabla3[#All],2,0)</f>
        <v>Florida</v>
      </c>
    </row>
    <row r="5797" spans="1:41" x14ac:dyDescent="0.35">
      <c r="A5797" t="s">
        <v>27712</v>
      </c>
      <c r="B5797" t="s">
        <v>27713</v>
      </c>
      <c r="C5797" t="s">
        <v>27714</v>
      </c>
      <c r="D5797" s="5">
        <v>44992</v>
      </c>
      <c r="E5797" s="5">
        <v>44928</v>
      </c>
      <c r="F5797" t="s">
        <v>753</v>
      </c>
      <c r="G5797" t="s">
        <v>27715</v>
      </c>
      <c r="H5797" t="s">
        <v>755</v>
      </c>
      <c r="I5797" t="s">
        <v>3699</v>
      </c>
      <c r="J5797" t="s">
        <v>3701</v>
      </c>
      <c r="K5797" t="s">
        <v>756</v>
      </c>
      <c r="L5797" t="s">
        <v>757</v>
      </c>
      <c r="M5797" t="s">
        <v>757</v>
      </c>
      <c r="N5797" t="s">
        <v>756</v>
      </c>
      <c r="O5797" t="s">
        <v>756</v>
      </c>
      <c r="P5797" t="s">
        <v>758</v>
      </c>
      <c r="Q5797" t="s">
        <v>759</v>
      </c>
      <c r="R5797" t="s">
        <v>759</v>
      </c>
      <c r="S5797" t="s">
        <v>757</v>
      </c>
      <c r="T5797" t="s">
        <v>757</v>
      </c>
      <c r="U5797" t="s">
        <v>757</v>
      </c>
      <c r="V5797" t="s">
        <v>768</v>
      </c>
      <c r="W5797" t="s">
        <v>756</v>
      </c>
      <c r="X5797" t="s">
        <v>27716</v>
      </c>
      <c r="Y5797" t="str">
        <f t="shared" si="1276"/>
        <v>enero</v>
      </c>
      <c r="Z5797">
        <f>YEAR(BD_PONDERACIONES[[#This Row],[Fecha Ejecución del Ticket]])</f>
        <v>2023</v>
      </c>
      <c r="AA5797" t="str">
        <f t="shared" si="1277"/>
        <v>marzo</v>
      </c>
      <c r="AB5797">
        <f>YEAR(BD_PONDERACIONES[[#This Row],[Fecha de Inspección]])</f>
        <v>2023</v>
      </c>
      <c r="AC5797">
        <f t="shared" si="1278"/>
        <v>0</v>
      </c>
      <c r="AD5797">
        <f t="shared" si="1279"/>
        <v>0.5</v>
      </c>
      <c r="AE5797">
        <f t="shared" si="1280"/>
        <v>0.5</v>
      </c>
      <c r="AF5797">
        <f t="shared" si="1281"/>
        <v>0.5</v>
      </c>
      <c r="AG5797">
        <f t="shared" si="1282"/>
        <v>0.5</v>
      </c>
      <c r="AH5797">
        <f t="shared" si="1283"/>
        <v>0.5</v>
      </c>
      <c r="AI5797">
        <f t="shared" si="1284"/>
        <v>0.25</v>
      </c>
      <c r="AJ5797">
        <f t="shared" si="1285"/>
        <v>0.25</v>
      </c>
      <c r="AK5797">
        <f t="shared" si="1286"/>
        <v>0.5</v>
      </c>
      <c r="AL5797">
        <f t="shared" si="1287"/>
        <v>0.17499999999999999</v>
      </c>
      <c r="AM5797">
        <f t="shared" si="1288"/>
        <v>0.5</v>
      </c>
      <c r="AN5797" s="6">
        <f t="shared" si="1289"/>
        <v>0.83500000000000008</v>
      </c>
      <c r="AO5797" t="str">
        <f>VLOOKUP(BD_PONDERACIONES[[#This Row],[Comuna]],Tabla3[#All],2,0)</f>
        <v>Florida</v>
      </c>
    </row>
    <row r="5798" spans="1:41" x14ac:dyDescent="0.35">
      <c r="A5798" t="s">
        <v>27717</v>
      </c>
      <c r="B5798" t="s">
        <v>27718</v>
      </c>
      <c r="C5798" t="s">
        <v>27719</v>
      </c>
      <c r="D5798" s="5">
        <v>44992</v>
      </c>
      <c r="E5798" s="5">
        <v>44936</v>
      </c>
      <c r="F5798" t="s">
        <v>753</v>
      </c>
      <c r="G5798" t="s">
        <v>27720</v>
      </c>
      <c r="H5798" t="s">
        <v>755</v>
      </c>
      <c r="I5798" t="s">
        <v>3699</v>
      </c>
      <c r="J5798" t="s">
        <v>3701</v>
      </c>
      <c r="K5798" t="s">
        <v>756</v>
      </c>
      <c r="L5798" t="s">
        <v>757</v>
      </c>
      <c r="M5798" t="s">
        <v>757</v>
      </c>
      <c r="N5798" t="s">
        <v>756</v>
      </c>
      <c r="O5798" t="s">
        <v>756</v>
      </c>
      <c r="P5798" t="s">
        <v>765</v>
      </c>
      <c r="Q5798" t="s">
        <v>759</v>
      </c>
      <c r="R5798" t="s">
        <v>759</v>
      </c>
      <c r="S5798" t="s">
        <v>757</v>
      </c>
      <c r="T5798" t="s">
        <v>757</v>
      </c>
      <c r="U5798" t="s">
        <v>756</v>
      </c>
      <c r="V5798" t="s">
        <v>904</v>
      </c>
      <c r="W5798" t="s">
        <v>756</v>
      </c>
      <c r="X5798" t="s">
        <v>27721</v>
      </c>
      <c r="Y5798" t="str">
        <f t="shared" si="1276"/>
        <v>enero</v>
      </c>
      <c r="Z5798">
        <f>YEAR(BD_PONDERACIONES[[#This Row],[Fecha Ejecución del Ticket]])</f>
        <v>2023</v>
      </c>
      <c r="AA5798" t="str">
        <f t="shared" si="1277"/>
        <v>marzo</v>
      </c>
      <c r="AB5798">
        <f>YEAR(BD_PONDERACIONES[[#This Row],[Fecha de Inspección]])</f>
        <v>2023</v>
      </c>
      <c r="AC5798">
        <f t="shared" si="1278"/>
        <v>0</v>
      </c>
      <c r="AD5798">
        <f t="shared" si="1279"/>
        <v>0.5</v>
      </c>
      <c r="AE5798">
        <f t="shared" si="1280"/>
        <v>0.5</v>
      </c>
      <c r="AF5798">
        <f t="shared" si="1281"/>
        <v>0.5</v>
      </c>
      <c r="AG5798">
        <f t="shared" si="1282"/>
        <v>0.5</v>
      </c>
      <c r="AH5798">
        <f t="shared" si="1283"/>
        <v>0.5</v>
      </c>
      <c r="AI5798">
        <f t="shared" si="1284"/>
        <v>0.25</v>
      </c>
      <c r="AJ5798">
        <f t="shared" si="1285"/>
        <v>0.25</v>
      </c>
      <c r="AK5798">
        <f t="shared" si="1286"/>
        <v>0.5</v>
      </c>
      <c r="AL5798">
        <f t="shared" si="1287"/>
        <v>0.32500000000000001</v>
      </c>
      <c r="AM5798">
        <f t="shared" si="1288"/>
        <v>0.5</v>
      </c>
      <c r="AN5798" s="6">
        <f t="shared" si="1289"/>
        <v>0.8650000000000001</v>
      </c>
      <c r="AO5798" t="str">
        <f>VLOOKUP(BD_PONDERACIONES[[#This Row],[Comuna]],Tabla3[#All],2,0)</f>
        <v>Florida</v>
      </c>
    </row>
    <row r="5799" spans="1:41" x14ac:dyDescent="0.35">
      <c r="A5799" t="s">
        <v>27722</v>
      </c>
      <c r="B5799" t="s">
        <v>27723</v>
      </c>
      <c r="C5799" t="s">
        <v>27724</v>
      </c>
      <c r="D5799" s="5">
        <v>44992</v>
      </c>
      <c r="E5799" s="5">
        <v>44933</v>
      </c>
      <c r="F5799" t="s">
        <v>753</v>
      </c>
      <c r="G5799" t="s">
        <v>27725</v>
      </c>
      <c r="H5799" t="s">
        <v>755</v>
      </c>
      <c r="I5799" t="s">
        <v>3699</v>
      </c>
      <c r="J5799" t="s">
        <v>3701</v>
      </c>
      <c r="K5799" t="s">
        <v>756</v>
      </c>
      <c r="L5799" t="s">
        <v>756</v>
      </c>
      <c r="M5799" t="s">
        <v>756</v>
      </c>
      <c r="N5799" t="s">
        <v>756</v>
      </c>
      <c r="O5799" t="s">
        <v>756</v>
      </c>
      <c r="P5799" t="s">
        <v>758</v>
      </c>
      <c r="Q5799" t="s">
        <v>759</v>
      </c>
      <c r="R5799" t="s">
        <v>759</v>
      </c>
      <c r="S5799" t="s">
        <v>757</v>
      </c>
      <c r="T5799" t="s">
        <v>757</v>
      </c>
      <c r="U5799" t="s">
        <v>757</v>
      </c>
      <c r="V5799" t="s">
        <v>768</v>
      </c>
      <c r="W5799" t="s">
        <v>768</v>
      </c>
      <c r="X5799" t="s">
        <v>27726</v>
      </c>
      <c r="Y5799" t="str">
        <f t="shared" si="1276"/>
        <v>enero</v>
      </c>
      <c r="Z5799">
        <f>YEAR(BD_PONDERACIONES[[#This Row],[Fecha Ejecución del Ticket]])</f>
        <v>2023</v>
      </c>
      <c r="AA5799" t="str">
        <f t="shared" si="1277"/>
        <v>marzo</v>
      </c>
      <c r="AB5799">
        <f>YEAR(BD_PONDERACIONES[[#This Row],[Fecha de Inspección]])</f>
        <v>2023</v>
      </c>
      <c r="AC5799">
        <f t="shared" si="1278"/>
        <v>0</v>
      </c>
      <c r="AD5799">
        <f t="shared" si="1279"/>
        <v>0.5</v>
      </c>
      <c r="AE5799">
        <f t="shared" si="1280"/>
        <v>0.5</v>
      </c>
      <c r="AF5799">
        <f t="shared" si="1281"/>
        <v>0.5</v>
      </c>
      <c r="AG5799">
        <f t="shared" si="1282"/>
        <v>0.5</v>
      </c>
      <c r="AH5799">
        <f t="shared" si="1283"/>
        <v>0.5</v>
      </c>
      <c r="AI5799">
        <f t="shared" si="1284"/>
        <v>0.25</v>
      </c>
      <c r="AJ5799">
        <f t="shared" si="1285"/>
        <v>0.25</v>
      </c>
      <c r="AK5799">
        <f t="shared" si="1286"/>
        <v>0.5</v>
      </c>
      <c r="AL5799">
        <f t="shared" si="1287"/>
        <v>0.17499999999999999</v>
      </c>
      <c r="AM5799">
        <f t="shared" si="1288"/>
        <v>0.17499999999999999</v>
      </c>
      <c r="AN5799" s="6">
        <f t="shared" si="1289"/>
        <v>0.77</v>
      </c>
      <c r="AO5799" t="str">
        <f>VLOOKUP(BD_PONDERACIONES[[#This Row],[Comuna]],Tabla3[#All],2,0)</f>
        <v>Florida</v>
      </c>
    </row>
    <row r="5800" spans="1:41" x14ac:dyDescent="0.35">
      <c r="A5800" t="s">
        <v>27727</v>
      </c>
      <c r="B5800" t="s">
        <v>27728</v>
      </c>
      <c r="C5800" t="s">
        <v>27729</v>
      </c>
      <c r="D5800" s="5">
        <v>44992</v>
      </c>
      <c r="E5800" s="5">
        <v>44939</v>
      </c>
      <c r="F5800" t="s">
        <v>753</v>
      </c>
      <c r="G5800" t="s">
        <v>27730</v>
      </c>
      <c r="H5800" t="s">
        <v>755</v>
      </c>
      <c r="I5800" t="s">
        <v>3699</v>
      </c>
      <c r="J5800" t="s">
        <v>3701</v>
      </c>
      <c r="K5800" t="s">
        <v>756</v>
      </c>
      <c r="L5800" t="s">
        <v>757</v>
      </c>
      <c r="M5800" t="s">
        <v>757</v>
      </c>
      <c r="N5800" t="s">
        <v>756</v>
      </c>
      <c r="O5800" t="s">
        <v>756</v>
      </c>
      <c r="P5800" t="s">
        <v>758</v>
      </c>
      <c r="Q5800" t="s">
        <v>759</v>
      </c>
      <c r="R5800" t="s">
        <v>759</v>
      </c>
      <c r="S5800" t="s">
        <v>757</v>
      </c>
      <c r="T5800" t="s">
        <v>757</v>
      </c>
      <c r="U5800" t="s">
        <v>757</v>
      </c>
      <c r="V5800" t="s">
        <v>904</v>
      </c>
      <c r="W5800" t="s">
        <v>756</v>
      </c>
      <c r="X5800" t="s">
        <v>27726</v>
      </c>
      <c r="Y5800" t="str">
        <f t="shared" si="1276"/>
        <v>enero</v>
      </c>
      <c r="Z5800">
        <f>YEAR(BD_PONDERACIONES[[#This Row],[Fecha Ejecución del Ticket]])</f>
        <v>2023</v>
      </c>
      <c r="AA5800" t="str">
        <f t="shared" si="1277"/>
        <v>marzo</v>
      </c>
      <c r="AB5800">
        <f>YEAR(BD_PONDERACIONES[[#This Row],[Fecha de Inspección]])</f>
        <v>2023</v>
      </c>
      <c r="AC5800">
        <f t="shared" si="1278"/>
        <v>0</v>
      </c>
      <c r="AD5800">
        <f t="shared" si="1279"/>
        <v>0.5</v>
      </c>
      <c r="AE5800">
        <f t="shared" si="1280"/>
        <v>0.5</v>
      </c>
      <c r="AF5800">
        <f t="shared" si="1281"/>
        <v>0.5</v>
      </c>
      <c r="AG5800">
        <f t="shared" si="1282"/>
        <v>0.5</v>
      </c>
      <c r="AH5800">
        <f t="shared" si="1283"/>
        <v>0.5</v>
      </c>
      <c r="AI5800">
        <f t="shared" si="1284"/>
        <v>0.25</v>
      </c>
      <c r="AJ5800">
        <f t="shared" si="1285"/>
        <v>0.25</v>
      </c>
      <c r="AK5800">
        <f t="shared" si="1286"/>
        <v>0.5</v>
      </c>
      <c r="AL5800">
        <f t="shared" si="1287"/>
        <v>0.32500000000000001</v>
      </c>
      <c r="AM5800">
        <f t="shared" si="1288"/>
        <v>0.5</v>
      </c>
      <c r="AN5800" s="6">
        <f t="shared" si="1289"/>
        <v>0.8650000000000001</v>
      </c>
      <c r="AO5800" t="str">
        <f>VLOOKUP(BD_PONDERACIONES[[#This Row],[Comuna]],Tabla3[#All],2,0)</f>
        <v>Florida</v>
      </c>
    </row>
    <row r="5801" spans="1:41" x14ac:dyDescent="0.35">
      <c r="A5801" t="s">
        <v>27731</v>
      </c>
      <c r="B5801" t="s">
        <v>27732</v>
      </c>
      <c r="C5801" t="s">
        <v>27733</v>
      </c>
      <c r="D5801" s="5">
        <v>44992</v>
      </c>
      <c r="E5801" s="5">
        <v>44936</v>
      </c>
      <c r="F5801" t="s">
        <v>753</v>
      </c>
      <c r="G5801" t="s">
        <v>27734</v>
      </c>
      <c r="H5801" t="s">
        <v>755</v>
      </c>
      <c r="I5801" t="s">
        <v>3699</v>
      </c>
      <c r="J5801" t="s">
        <v>3701</v>
      </c>
      <c r="K5801" t="s">
        <v>756</v>
      </c>
      <c r="L5801" t="s">
        <v>757</v>
      </c>
      <c r="M5801" t="s">
        <v>757</v>
      </c>
      <c r="N5801" t="s">
        <v>757</v>
      </c>
      <c r="O5801" t="s">
        <v>757</v>
      </c>
      <c r="P5801" t="s">
        <v>758</v>
      </c>
      <c r="Q5801" t="s">
        <v>759</v>
      </c>
      <c r="R5801" t="s">
        <v>759</v>
      </c>
      <c r="S5801" t="s">
        <v>757</v>
      </c>
      <c r="T5801" t="s">
        <v>757</v>
      </c>
      <c r="U5801" t="s">
        <v>757</v>
      </c>
      <c r="V5801" t="s">
        <v>768</v>
      </c>
      <c r="W5801" t="s">
        <v>756</v>
      </c>
      <c r="X5801" t="s">
        <v>18679</v>
      </c>
      <c r="Y5801" t="str">
        <f t="shared" si="1276"/>
        <v>enero</v>
      </c>
      <c r="Z5801">
        <f>YEAR(BD_PONDERACIONES[[#This Row],[Fecha Ejecución del Ticket]])</f>
        <v>2023</v>
      </c>
      <c r="AA5801" t="str">
        <f t="shared" si="1277"/>
        <v>marzo</v>
      </c>
      <c r="AB5801">
        <f>YEAR(BD_PONDERACIONES[[#This Row],[Fecha de Inspección]])</f>
        <v>2023</v>
      </c>
      <c r="AC5801">
        <f t="shared" si="1278"/>
        <v>0</v>
      </c>
      <c r="AD5801">
        <f t="shared" si="1279"/>
        <v>0.5</v>
      </c>
      <c r="AE5801">
        <f t="shared" si="1280"/>
        <v>0.5</v>
      </c>
      <c r="AF5801">
        <f t="shared" si="1281"/>
        <v>0.5</v>
      </c>
      <c r="AG5801">
        <f t="shared" si="1282"/>
        <v>0.5</v>
      </c>
      <c r="AH5801">
        <f t="shared" si="1283"/>
        <v>0.5</v>
      </c>
      <c r="AI5801">
        <f t="shared" si="1284"/>
        <v>0.25</v>
      </c>
      <c r="AJ5801">
        <f t="shared" si="1285"/>
        <v>0.25</v>
      </c>
      <c r="AK5801">
        <f t="shared" si="1286"/>
        <v>0.5</v>
      </c>
      <c r="AL5801">
        <f t="shared" si="1287"/>
        <v>0.17499999999999999</v>
      </c>
      <c r="AM5801">
        <f t="shared" si="1288"/>
        <v>0.5</v>
      </c>
      <c r="AN5801" s="6">
        <f t="shared" si="1289"/>
        <v>0.83500000000000008</v>
      </c>
      <c r="AO5801" t="str">
        <f>VLOOKUP(BD_PONDERACIONES[[#This Row],[Comuna]],Tabla3[#All],2,0)</f>
        <v>Florida</v>
      </c>
    </row>
    <row r="5802" spans="1:41" x14ac:dyDescent="0.35">
      <c r="A5802" t="s">
        <v>27735</v>
      </c>
      <c r="B5802" t="s">
        <v>27736</v>
      </c>
      <c r="C5802" t="s">
        <v>27737</v>
      </c>
      <c r="D5802" s="5">
        <v>44992</v>
      </c>
      <c r="E5802" s="5">
        <v>44936</v>
      </c>
      <c r="F5802" t="s">
        <v>753</v>
      </c>
      <c r="G5802" t="s">
        <v>27738</v>
      </c>
      <c r="H5802" t="s">
        <v>755</v>
      </c>
      <c r="I5802" t="s">
        <v>3699</v>
      </c>
      <c r="J5802" t="s">
        <v>3701</v>
      </c>
      <c r="K5802" t="s">
        <v>756</v>
      </c>
      <c r="L5802" t="s">
        <v>757</v>
      </c>
      <c r="M5802" t="s">
        <v>757</v>
      </c>
      <c r="N5802" t="s">
        <v>756</v>
      </c>
      <c r="O5802" t="s">
        <v>756</v>
      </c>
      <c r="P5802" t="s">
        <v>758</v>
      </c>
      <c r="Q5802" t="s">
        <v>759</v>
      </c>
      <c r="R5802" t="s">
        <v>759</v>
      </c>
      <c r="S5802" t="s">
        <v>757</v>
      </c>
      <c r="T5802" t="s">
        <v>757</v>
      </c>
      <c r="U5802" t="s">
        <v>757</v>
      </c>
      <c r="V5802" t="s">
        <v>756</v>
      </c>
      <c r="W5802" t="s">
        <v>756</v>
      </c>
      <c r="X5802" t="s">
        <v>8238</v>
      </c>
      <c r="Y5802" t="str">
        <f t="shared" si="1276"/>
        <v>enero</v>
      </c>
      <c r="Z5802">
        <f>YEAR(BD_PONDERACIONES[[#This Row],[Fecha Ejecución del Ticket]])</f>
        <v>2023</v>
      </c>
      <c r="AA5802" t="str">
        <f t="shared" si="1277"/>
        <v>marzo</v>
      </c>
      <c r="AB5802">
        <f>YEAR(BD_PONDERACIONES[[#This Row],[Fecha de Inspección]])</f>
        <v>2023</v>
      </c>
      <c r="AC5802">
        <f t="shared" si="1278"/>
        <v>0</v>
      </c>
      <c r="AD5802">
        <f t="shared" si="1279"/>
        <v>0.5</v>
      </c>
      <c r="AE5802">
        <f t="shared" si="1280"/>
        <v>0.5</v>
      </c>
      <c r="AF5802">
        <f t="shared" si="1281"/>
        <v>0.5</v>
      </c>
      <c r="AG5802">
        <f t="shared" si="1282"/>
        <v>0.5</v>
      </c>
      <c r="AH5802">
        <f t="shared" si="1283"/>
        <v>0.5</v>
      </c>
      <c r="AI5802">
        <f t="shared" si="1284"/>
        <v>0.25</v>
      </c>
      <c r="AJ5802">
        <f t="shared" si="1285"/>
        <v>0.25</v>
      </c>
      <c r="AK5802">
        <f t="shared" si="1286"/>
        <v>0.5</v>
      </c>
      <c r="AL5802">
        <f t="shared" si="1287"/>
        <v>0.5</v>
      </c>
      <c r="AM5802">
        <f t="shared" si="1288"/>
        <v>0.5</v>
      </c>
      <c r="AN5802" s="6">
        <f t="shared" si="1289"/>
        <v>0.90000000000000013</v>
      </c>
      <c r="AO5802" t="str">
        <f>VLOOKUP(BD_PONDERACIONES[[#This Row],[Comuna]],Tabla3[#All],2,0)</f>
        <v>Florida</v>
      </c>
    </row>
    <row r="5803" spans="1:41" x14ac:dyDescent="0.35">
      <c r="A5803" t="s">
        <v>27739</v>
      </c>
      <c r="B5803" t="s">
        <v>27740</v>
      </c>
      <c r="C5803" t="s">
        <v>27741</v>
      </c>
      <c r="D5803" s="5">
        <v>44992</v>
      </c>
      <c r="E5803" s="5">
        <v>44944</v>
      </c>
      <c r="F5803" t="s">
        <v>753</v>
      </c>
      <c r="G5803" t="s">
        <v>27742</v>
      </c>
      <c r="H5803" t="s">
        <v>755</v>
      </c>
      <c r="I5803" t="s">
        <v>3699</v>
      </c>
      <c r="J5803" t="s">
        <v>3701</v>
      </c>
      <c r="K5803" t="s">
        <v>756</v>
      </c>
      <c r="L5803" t="s">
        <v>756</v>
      </c>
      <c r="M5803" t="s">
        <v>756</v>
      </c>
      <c r="N5803" t="s">
        <v>756</v>
      </c>
      <c r="O5803" t="s">
        <v>756</v>
      </c>
      <c r="P5803" t="s">
        <v>765</v>
      </c>
      <c r="Q5803" t="s">
        <v>27743</v>
      </c>
      <c r="R5803" t="s">
        <v>759</v>
      </c>
      <c r="S5803" t="s">
        <v>756</v>
      </c>
      <c r="T5803" t="s">
        <v>756</v>
      </c>
      <c r="U5803" t="s">
        <v>756</v>
      </c>
      <c r="V5803" t="s">
        <v>756</v>
      </c>
      <c r="W5803" t="s">
        <v>756</v>
      </c>
      <c r="X5803" t="s">
        <v>22247</v>
      </c>
      <c r="Y5803" t="str">
        <f t="shared" si="1276"/>
        <v>enero</v>
      </c>
      <c r="Z5803">
        <f>YEAR(BD_PONDERACIONES[[#This Row],[Fecha Ejecución del Ticket]])</f>
        <v>2023</v>
      </c>
      <c r="AA5803" t="str">
        <f t="shared" si="1277"/>
        <v>marzo</v>
      </c>
      <c r="AB5803">
        <f>YEAR(BD_PONDERACIONES[[#This Row],[Fecha de Inspección]])</f>
        <v>2023</v>
      </c>
      <c r="AC5803">
        <f t="shared" si="1278"/>
        <v>0</v>
      </c>
      <c r="AD5803">
        <f t="shared" si="1279"/>
        <v>0.5</v>
      </c>
      <c r="AE5803">
        <f t="shared" si="1280"/>
        <v>0.5</v>
      </c>
      <c r="AF5803">
        <f t="shared" si="1281"/>
        <v>0.5</v>
      </c>
      <c r="AG5803">
        <f t="shared" si="1282"/>
        <v>0.5</v>
      </c>
      <c r="AH5803">
        <f t="shared" si="1283"/>
        <v>0.5</v>
      </c>
      <c r="AI5803">
        <f t="shared" si="1284"/>
        <v>0.25</v>
      </c>
      <c r="AJ5803">
        <f t="shared" si="1285"/>
        <v>0.25</v>
      </c>
      <c r="AK5803">
        <f t="shared" si="1286"/>
        <v>0.5</v>
      </c>
      <c r="AL5803">
        <f t="shared" si="1287"/>
        <v>0.5</v>
      </c>
      <c r="AM5803">
        <f t="shared" si="1288"/>
        <v>0.5</v>
      </c>
      <c r="AN5803" s="6">
        <f t="shared" si="1289"/>
        <v>0.90000000000000013</v>
      </c>
      <c r="AO5803" t="str">
        <f>VLOOKUP(BD_PONDERACIONES[[#This Row],[Comuna]],Tabla3[#All],2,0)</f>
        <v>Florida</v>
      </c>
    </row>
    <row r="5804" spans="1:41" x14ac:dyDescent="0.35">
      <c r="A5804" t="s">
        <v>27744</v>
      </c>
      <c r="B5804" t="s">
        <v>27745</v>
      </c>
      <c r="C5804" t="s">
        <v>27746</v>
      </c>
      <c r="D5804" s="5">
        <v>44992</v>
      </c>
      <c r="E5804" s="5">
        <v>44932</v>
      </c>
      <c r="F5804" t="s">
        <v>753</v>
      </c>
      <c r="G5804" t="s">
        <v>27747</v>
      </c>
      <c r="H5804" t="s">
        <v>755</v>
      </c>
      <c r="I5804" t="s">
        <v>3699</v>
      </c>
      <c r="J5804" t="s">
        <v>3701</v>
      </c>
      <c r="K5804" t="s">
        <v>756</v>
      </c>
      <c r="L5804" t="s">
        <v>773</v>
      </c>
      <c r="M5804" t="s">
        <v>773</v>
      </c>
      <c r="N5804" t="s">
        <v>756</v>
      </c>
      <c r="O5804" t="s">
        <v>756</v>
      </c>
      <c r="P5804" t="s">
        <v>765</v>
      </c>
      <c r="Q5804" t="s">
        <v>27748</v>
      </c>
      <c r="R5804" t="s">
        <v>759</v>
      </c>
      <c r="S5804" t="s">
        <v>756</v>
      </c>
      <c r="T5804" t="s">
        <v>756</v>
      </c>
      <c r="U5804" t="s">
        <v>756</v>
      </c>
      <c r="V5804" t="s">
        <v>756</v>
      </c>
      <c r="W5804" t="s">
        <v>756</v>
      </c>
      <c r="X5804" t="s">
        <v>27749</v>
      </c>
      <c r="Y5804" t="str">
        <f t="shared" si="1276"/>
        <v>enero</v>
      </c>
      <c r="Z5804">
        <f>YEAR(BD_PONDERACIONES[[#This Row],[Fecha Ejecución del Ticket]])</f>
        <v>2023</v>
      </c>
      <c r="AA5804" t="str">
        <f t="shared" si="1277"/>
        <v>marzo</v>
      </c>
      <c r="AB5804">
        <f>YEAR(BD_PONDERACIONES[[#This Row],[Fecha de Inspección]])</f>
        <v>2023</v>
      </c>
      <c r="AC5804">
        <f t="shared" si="1278"/>
        <v>0</v>
      </c>
      <c r="AD5804">
        <f t="shared" si="1279"/>
        <v>0.5</v>
      </c>
      <c r="AE5804">
        <f t="shared" si="1280"/>
        <v>0</v>
      </c>
      <c r="AF5804">
        <f t="shared" si="1281"/>
        <v>0</v>
      </c>
      <c r="AG5804">
        <f t="shared" si="1282"/>
        <v>0.5</v>
      </c>
      <c r="AH5804">
        <f t="shared" si="1283"/>
        <v>0.5</v>
      </c>
      <c r="AI5804">
        <f t="shared" si="1284"/>
        <v>0.25</v>
      </c>
      <c r="AJ5804">
        <f t="shared" si="1285"/>
        <v>0.25</v>
      </c>
      <c r="AK5804">
        <f t="shared" si="1286"/>
        <v>0.5</v>
      </c>
      <c r="AL5804">
        <f t="shared" si="1287"/>
        <v>0.5</v>
      </c>
      <c r="AM5804">
        <f t="shared" si="1288"/>
        <v>0.5</v>
      </c>
      <c r="AN5804" s="6">
        <f t="shared" si="1289"/>
        <v>0.60000000000000009</v>
      </c>
      <c r="AO5804" t="str">
        <f>VLOOKUP(BD_PONDERACIONES[[#This Row],[Comuna]],Tabla3[#All],2,0)</f>
        <v>Florida</v>
      </c>
    </row>
    <row r="5805" spans="1:41" x14ac:dyDescent="0.35">
      <c r="A5805" t="s">
        <v>27750</v>
      </c>
      <c r="B5805" t="s">
        <v>27751</v>
      </c>
      <c r="C5805" t="s">
        <v>27752</v>
      </c>
      <c r="D5805" s="5">
        <v>44992</v>
      </c>
      <c r="E5805" s="5">
        <v>44946</v>
      </c>
      <c r="F5805" t="s">
        <v>753</v>
      </c>
      <c r="G5805" t="s">
        <v>27753</v>
      </c>
      <c r="H5805" t="s">
        <v>755</v>
      </c>
      <c r="I5805" t="s">
        <v>3699</v>
      </c>
      <c r="J5805" t="s">
        <v>3701</v>
      </c>
      <c r="K5805" t="s">
        <v>756</v>
      </c>
      <c r="L5805" t="s">
        <v>757</v>
      </c>
      <c r="M5805" t="s">
        <v>757</v>
      </c>
      <c r="N5805" t="s">
        <v>756</v>
      </c>
      <c r="O5805" t="s">
        <v>756</v>
      </c>
      <c r="P5805" t="s">
        <v>759</v>
      </c>
      <c r="Q5805" t="s">
        <v>27754</v>
      </c>
      <c r="R5805" t="s">
        <v>759</v>
      </c>
      <c r="S5805" t="s">
        <v>756</v>
      </c>
      <c r="T5805" t="s">
        <v>756</v>
      </c>
      <c r="U5805" t="s">
        <v>756</v>
      </c>
      <c r="V5805" t="s">
        <v>756</v>
      </c>
      <c r="W5805" t="s">
        <v>756</v>
      </c>
      <c r="X5805" t="s">
        <v>27755</v>
      </c>
      <c r="Y5805" t="str">
        <f t="shared" si="1276"/>
        <v>enero</v>
      </c>
      <c r="Z5805">
        <f>YEAR(BD_PONDERACIONES[[#This Row],[Fecha Ejecución del Ticket]])</f>
        <v>2023</v>
      </c>
      <c r="AA5805" t="str">
        <f t="shared" si="1277"/>
        <v>marzo</v>
      </c>
      <c r="AB5805">
        <f>YEAR(BD_PONDERACIONES[[#This Row],[Fecha de Inspección]])</f>
        <v>2023</v>
      </c>
      <c r="AC5805">
        <f t="shared" si="1278"/>
        <v>0</v>
      </c>
      <c r="AD5805">
        <f t="shared" si="1279"/>
        <v>0.5</v>
      </c>
      <c r="AE5805">
        <f t="shared" si="1280"/>
        <v>0.5</v>
      </c>
      <c r="AF5805">
        <f t="shared" si="1281"/>
        <v>0.5</v>
      </c>
      <c r="AG5805">
        <f t="shared" si="1282"/>
        <v>0.5</v>
      </c>
      <c r="AH5805">
        <f t="shared" si="1283"/>
        <v>0.5</v>
      </c>
      <c r="AI5805">
        <f t="shared" si="1284"/>
        <v>0.25</v>
      </c>
      <c r="AJ5805">
        <f t="shared" si="1285"/>
        <v>0.25</v>
      </c>
      <c r="AK5805">
        <f t="shared" si="1286"/>
        <v>0.5</v>
      </c>
      <c r="AL5805">
        <f t="shared" si="1287"/>
        <v>0.5</v>
      </c>
      <c r="AM5805">
        <f t="shared" si="1288"/>
        <v>0.5</v>
      </c>
      <c r="AN5805" s="6">
        <f t="shared" si="1289"/>
        <v>0.90000000000000013</v>
      </c>
      <c r="AO5805" t="str">
        <f>VLOOKUP(BD_PONDERACIONES[[#This Row],[Comuna]],Tabla3[#All],2,0)</f>
        <v>Florida</v>
      </c>
    </row>
    <row r="5806" spans="1:41" x14ac:dyDescent="0.35">
      <c r="A5806" t="s">
        <v>27756</v>
      </c>
      <c r="B5806" t="s">
        <v>27757</v>
      </c>
      <c r="C5806" t="s">
        <v>27758</v>
      </c>
      <c r="D5806" s="5">
        <v>44992</v>
      </c>
      <c r="E5806" s="5">
        <v>44939</v>
      </c>
      <c r="F5806" t="s">
        <v>753</v>
      </c>
      <c r="G5806" t="s">
        <v>27759</v>
      </c>
      <c r="H5806" t="s">
        <v>755</v>
      </c>
      <c r="I5806" t="s">
        <v>3699</v>
      </c>
      <c r="J5806" t="s">
        <v>3701</v>
      </c>
      <c r="K5806" t="s">
        <v>756</v>
      </c>
      <c r="L5806" t="s">
        <v>756</v>
      </c>
      <c r="M5806" t="s">
        <v>756</v>
      </c>
      <c r="N5806" t="s">
        <v>756</v>
      </c>
      <c r="O5806" t="s">
        <v>756</v>
      </c>
      <c r="P5806" t="s">
        <v>765</v>
      </c>
      <c r="Q5806" t="s">
        <v>27760</v>
      </c>
      <c r="R5806" t="s">
        <v>759</v>
      </c>
      <c r="S5806" t="s">
        <v>756</v>
      </c>
      <c r="T5806" t="s">
        <v>756</v>
      </c>
      <c r="U5806" t="s">
        <v>756</v>
      </c>
      <c r="V5806" t="s">
        <v>756</v>
      </c>
      <c r="W5806" t="s">
        <v>756</v>
      </c>
      <c r="X5806" t="s">
        <v>9524</v>
      </c>
      <c r="Y5806" t="str">
        <f t="shared" si="1276"/>
        <v>enero</v>
      </c>
      <c r="Z5806">
        <f>YEAR(BD_PONDERACIONES[[#This Row],[Fecha Ejecución del Ticket]])</f>
        <v>2023</v>
      </c>
      <c r="AA5806" t="str">
        <f t="shared" si="1277"/>
        <v>marzo</v>
      </c>
      <c r="AB5806">
        <f>YEAR(BD_PONDERACIONES[[#This Row],[Fecha de Inspección]])</f>
        <v>2023</v>
      </c>
      <c r="AC5806">
        <f t="shared" si="1278"/>
        <v>0</v>
      </c>
      <c r="AD5806">
        <f t="shared" si="1279"/>
        <v>0.5</v>
      </c>
      <c r="AE5806">
        <f t="shared" si="1280"/>
        <v>0.5</v>
      </c>
      <c r="AF5806">
        <f t="shared" si="1281"/>
        <v>0.5</v>
      </c>
      <c r="AG5806">
        <f t="shared" si="1282"/>
        <v>0.5</v>
      </c>
      <c r="AH5806">
        <f t="shared" si="1283"/>
        <v>0.5</v>
      </c>
      <c r="AI5806">
        <f t="shared" si="1284"/>
        <v>0.25</v>
      </c>
      <c r="AJ5806">
        <f t="shared" si="1285"/>
        <v>0.25</v>
      </c>
      <c r="AK5806">
        <f t="shared" si="1286"/>
        <v>0.5</v>
      </c>
      <c r="AL5806">
        <f t="shared" si="1287"/>
        <v>0.5</v>
      </c>
      <c r="AM5806">
        <f t="shared" si="1288"/>
        <v>0.5</v>
      </c>
      <c r="AN5806" s="6">
        <f t="shared" si="1289"/>
        <v>0.90000000000000013</v>
      </c>
      <c r="AO5806" t="str">
        <f>VLOOKUP(BD_PONDERACIONES[[#This Row],[Comuna]],Tabla3[#All],2,0)</f>
        <v>Florida</v>
      </c>
    </row>
    <row r="5807" spans="1:41" x14ac:dyDescent="0.35">
      <c r="A5807" t="s">
        <v>27761</v>
      </c>
      <c r="B5807" t="s">
        <v>27762</v>
      </c>
      <c r="C5807" t="s">
        <v>27763</v>
      </c>
      <c r="D5807" s="5">
        <v>44992</v>
      </c>
      <c r="E5807" s="5">
        <v>44940</v>
      </c>
      <c r="F5807" t="s">
        <v>763</v>
      </c>
      <c r="G5807" t="s">
        <v>27764</v>
      </c>
      <c r="H5807" t="s">
        <v>3786</v>
      </c>
      <c r="I5807" t="s">
        <v>3699</v>
      </c>
      <c r="J5807" t="s">
        <v>3701</v>
      </c>
      <c r="K5807" t="s">
        <v>756</v>
      </c>
      <c r="L5807" t="s">
        <v>757</v>
      </c>
      <c r="M5807" t="s">
        <v>757</v>
      </c>
      <c r="N5807" t="s">
        <v>756</v>
      </c>
      <c r="O5807" t="s">
        <v>756</v>
      </c>
      <c r="P5807" t="s">
        <v>758</v>
      </c>
      <c r="Q5807" t="s">
        <v>759</v>
      </c>
      <c r="R5807" t="s">
        <v>759</v>
      </c>
      <c r="S5807" t="s">
        <v>757</v>
      </c>
      <c r="T5807" t="s">
        <v>757</v>
      </c>
      <c r="U5807" t="s">
        <v>757</v>
      </c>
      <c r="V5807" t="s">
        <v>756</v>
      </c>
      <c r="W5807" t="s">
        <v>768</v>
      </c>
      <c r="X5807" t="s">
        <v>27765</v>
      </c>
      <c r="Y5807" t="str">
        <f t="shared" si="1276"/>
        <v>enero</v>
      </c>
      <c r="Z5807">
        <f>YEAR(BD_PONDERACIONES[[#This Row],[Fecha Ejecución del Ticket]])</f>
        <v>2023</v>
      </c>
      <c r="AA5807" t="str">
        <f t="shared" si="1277"/>
        <v>marzo</v>
      </c>
      <c r="AB5807">
        <f>YEAR(BD_PONDERACIONES[[#This Row],[Fecha de Inspección]])</f>
        <v>2023</v>
      </c>
      <c r="AC5807">
        <f t="shared" si="1278"/>
        <v>0</v>
      </c>
      <c r="AD5807">
        <f t="shared" si="1279"/>
        <v>0.5</v>
      </c>
      <c r="AE5807">
        <f t="shared" si="1280"/>
        <v>0.5</v>
      </c>
      <c r="AF5807">
        <f t="shared" si="1281"/>
        <v>0.5</v>
      </c>
      <c r="AG5807">
        <f t="shared" si="1282"/>
        <v>0.5</v>
      </c>
      <c r="AH5807">
        <f t="shared" si="1283"/>
        <v>0.5</v>
      </c>
      <c r="AI5807">
        <f t="shared" si="1284"/>
        <v>0.25</v>
      </c>
      <c r="AJ5807">
        <f t="shared" si="1285"/>
        <v>0.25</v>
      </c>
      <c r="AK5807">
        <f t="shared" si="1286"/>
        <v>0.5</v>
      </c>
      <c r="AL5807">
        <f t="shared" si="1287"/>
        <v>0.5</v>
      </c>
      <c r="AM5807">
        <f t="shared" si="1288"/>
        <v>0.17499999999999999</v>
      </c>
      <c r="AN5807" s="6">
        <f t="shared" si="1289"/>
        <v>0.83500000000000008</v>
      </c>
      <c r="AO5807" t="str">
        <f>VLOOKUP(BD_PONDERACIONES[[#This Row],[Comuna]],Tabla3[#All],2,0)</f>
        <v>Florida</v>
      </c>
    </row>
    <row r="5808" spans="1:41" x14ac:dyDescent="0.35">
      <c r="A5808" t="s">
        <v>27766</v>
      </c>
      <c r="B5808" t="s">
        <v>27767</v>
      </c>
      <c r="C5808" t="s">
        <v>27768</v>
      </c>
      <c r="D5808" s="5">
        <v>44992</v>
      </c>
      <c r="E5808" s="5">
        <v>44945</v>
      </c>
      <c r="F5808" t="s">
        <v>753</v>
      </c>
      <c r="G5808" t="s">
        <v>27769</v>
      </c>
      <c r="H5808" t="s">
        <v>755</v>
      </c>
      <c r="I5808" t="s">
        <v>759</v>
      </c>
      <c r="J5808" t="s">
        <v>756</v>
      </c>
      <c r="K5808" t="s">
        <v>756</v>
      </c>
      <c r="L5808" t="s">
        <v>757</v>
      </c>
      <c r="M5808" t="s">
        <v>757</v>
      </c>
      <c r="N5808" t="s">
        <v>756</v>
      </c>
      <c r="O5808" t="s">
        <v>756</v>
      </c>
      <c r="P5808" t="s">
        <v>758</v>
      </c>
      <c r="Q5808" t="s">
        <v>759</v>
      </c>
      <c r="R5808" t="s">
        <v>759</v>
      </c>
      <c r="S5808" t="s">
        <v>757</v>
      </c>
      <c r="T5808" t="s">
        <v>757</v>
      </c>
      <c r="U5808" t="s">
        <v>757</v>
      </c>
      <c r="V5808" t="s">
        <v>768</v>
      </c>
      <c r="W5808" t="s">
        <v>756</v>
      </c>
      <c r="X5808" t="s">
        <v>22148</v>
      </c>
      <c r="Y5808" t="str">
        <f t="shared" si="1276"/>
        <v>enero</v>
      </c>
      <c r="Z5808">
        <f>YEAR(BD_PONDERACIONES[[#This Row],[Fecha Ejecución del Ticket]])</f>
        <v>2023</v>
      </c>
      <c r="AA5808" t="str">
        <f t="shared" si="1277"/>
        <v>marzo</v>
      </c>
      <c r="AB5808">
        <f>YEAR(BD_PONDERACIONES[[#This Row],[Fecha de Inspección]])</f>
        <v>2023</v>
      </c>
      <c r="AC5808">
        <f t="shared" si="1278"/>
        <v>0.5</v>
      </c>
      <c r="AD5808">
        <f t="shared" si="1279"/>
        <v>0.5</v>
      </c>
      <c r="AE5808">
        <f t="shared" si="1280"/>
        <v>0.5</v>
      </c>
      <c r="AF5808">
        <f t="shared" si="1281"/>
        <v>0.5</v>
      </c>
      <c r="AG5808">
        <f t="shared" si="1282"/>
        <v>0.5</v>
      </c>
      <c r="AH5808">
        <f t="shared" si="1283"/>
        <v>0.5</v>
      </c>
      <c r="AI5808">
        <f t="shared" si="1284"/>
        <v>0.25</v>
      </c>
      <c r="AJ5808">
        <f t="shared" si="1285"/>
        <v>0.25</v>
      </c>
      <c r="AK5808">
        <f t="shared" si="1286"/>
        <v>0.5</v>
      </c>
      <c r="AL5808">
        <f t="shared" si="1287"/>
        <v>0.17499999999999999</v>
      </c>
      <c r="AM5808">
        <f t="shared" si="1288"/>
        <v>0.5</v>
      </c>
      <c r="AN5808" s="6">
        <f t="shared" si="1289"/>
        <v>0.93500000000000005</v>
      </c>
      <c r="AO5808" t="str">
        <f>VLOOKUP(BD_PONDERACIONES[[#This Row],[Comuna]],Tabla3[#All],2,0)</f>
        <v>Florida</v>
      </c>
    </row>
    <row r="5809" spans="1:41" x14ac:dyDescent="0.35">
      <c r="A5809" t="s">
        <v>27770</v>
      </c>
      <c r="B5809" t="s">
        <v>27771</v>
      </c>
      <c r="C5809" t="s">
        <v>27772</v>
      </c>
      <c r="D5809" s="5">
        <v>44992</v>
      </c>
      <c r="E5809" s="5">
        <v>44940</v>
      </c>
      <c r="F5809" t="s">
        <v>753</v>
      </c>
      <c r="G5809" t="s">
        <v>25879</v>
      </c>
      <c r="H5809" t="s">
        <v>755</v>
      </c>
      <c r="I5809" t="s">
        <v>3699</v>
      </c>
      <c r="J5809" t="s">
        <v>3701</v>
      </c>
      <c r="K5809" t="s">
        <v>756</v>
      </c>
      <c r="L5809" t="s">
        <v>756</v>
      </c>
      <c r="M5809" t="s">
        <v>756</v>
      </c>
      <c r="N5809" t="s">
        <v>756</v>
      </c>
      <c r="O5809" t="s">
        <v>756</v>
      </c>
      <c r="P5809" t="s">
        <v>758</v>
      </c>
      <c r="Q5809" t="s">
        <v>759</v>
      </c>
      <c r="R5809" t="s">
        <v>759</v>
      </c>
      <c r="S5809" t="s">
        <v>757</v>
      </c>
      <c r="T5809" t="s">
        <v>757</v>
      </c>
      <c r="U5809" t="s">
        <v>757</v>
      </c>
      <c r="V5809" t="s">
        <v>756</v>
      </c>
      <c r="W5809" t="s">
        <v>756</v>
      </c>
      <c r="X5809" t="s">
        <v>27773</v>
      </c>
      <c r="Y5809" t="str">
        <f t="shared" si="1276"/>
        <v>enero</v>
      </c>
      <c r="Z5809">
        <f>YEAR(BD_PONDERACIONES[[#This Row],[Fecha Ejecución del Ticket]])</f>
        <v>2023</v>
      </c>
      <c r="AA5809" t="str">
        <f t="shared" si="1277"/>
        <v>marzo</v>
      </c>
      <c r="AB5809">
        <f>YEAR(BD_PONDERACIONES[[#This Row],[Fecha de Inspección]])</f>
        <v>2023</v>
      </c>
      <c r="AC5809">
        <f t="shared" si="1278"/>
        <v>0</v>
      </c>
      <c r="AD5809">
        <f t="shared" si="1279"/>
        <v>0.5</v>
      </c>
      <c r="AE5809">
        <f t="shared" si="1280"/>
        <v>0.5</v>
      </c>
      <c r="AF5809">
        <f t="shared" si="1281"/>
        <v>0.5</v>
      </c>
      <c r="AG5809">
        <f t="shared" si="1282"/>
        <v>0.5</v>
      </c>
      <c r="AH5809">
        <f t="shared" si="1283"/>
        <v>0.5</v>
      </c>
      <c r="AI5809">
        <f t="shared" si="1284"/>
        <v>0.25</v>
      </c>
      <c r="AJ5809">
        <f t="shared" si="1285"/>
        <v>0.25</v>
      </c>
      <c r="AK5809">
        <f t="shared" si="1286"/>
        <v>0.5</v>
      </c>
      <c r="AL5809">
        <f t="shared" si="1287"/>
        <v>0.5</v>
      </c>
      <c r="AM5809">
        <f t="shared" si="1288"/>
        <v>0.5</v>
      </c>
      <c r="AN5809" s="6">
        <f t="shared" si="1289"/>
        <v>0.90000000000000013</v>
      </c>
      <c r="AO5809" t="str">
        <f>VLOOKUP(BD_PONDERACIONES[[#This Row],[Comuna]],Tabla3[#All],2,0)</f>
        <v>Florida</v>
      </c>
    </row>
    <row r="5810" spans="1:41" x14ac:dyDescent="0.35">
      <c r="A5810" t="s">
        <v>27774</v>
      </c>
      <c r="B5810" t="s">
        <v>27775</v>
      </c>
      <c r="C5810" t="s">
        <v>27776</v>
      </c>
      <c r="D5810" s="5">
        <v>44992</v>
      </c>
      <c r="E5810" s="5">
        <v>44933</v>
      </c>
      <c r="F5810" t="s">
        <v>753</v>
      </c>
      <c r="G5810" t="s">
        <v>27777</v>
      </c>
      <c r="H5810" t="s">
        <v>755</v>
      </c>
      <c r="I5810" t="s">
        <v>3699</v>
      </c>
      <c r="J5810" t="s">
        <v>3701</v>
      </c>
      <c r="K5810" t="s">
        <v>756</v>
      </c>
      <c r="L5810" t="s">
        <v>757</v>
      </c>
      <c r="M5810" t="s">
        <v>757</v>
      </c>
      <c r="N5810" t="s">
        <v>757</v>
      </c>
      <c r="O5810" t="s">
        <v>757</v>
      </c>
      <c r="P5810" t="s">
        <v>758</v>
      </c>
      <c r="Q5810" t="s">
        <v>759</v>
      </c>
      <c r="R5810" t="s">
        <v>759</v>
      </c>
      <c r="S5810" t="s">
        <v>757</v>
      </c>
      <c r="T5810" t="s">
        <v>757</v>
      </c>
      <c r="U5810" t="s">
        <v>757</v>
      </c>
      <c r="V5810" t="s">
        <v>773</v>
      </c>
      <c r="W5810" t="s">
        <v>773</v>
      </c>
      <c r="X5810" t="s">
        <v>27778</v>
      </c>
      <c r="Y5810" t="str">
        <f t="shared" si="1276"/>
        <v>enero</v>
      </c>
      <c r="Z5810">
        <f>YEAR(BD_PONDERACIONES[[#This Row],[Fecha Ejecución del Ticket]])</f>
        <v>2023</v>
      </c>
      <c r="AA5810" t="str">
        <f t="shared" si="1277"/>
        <v>marzo</v>
      </c>
      <c r="AB5810">
        <f>YEAR(BD_PONDERACIONES[[#This Row],[Fecha de Inspección]])</f>
        <v>2023</v>
      </c>
      <c r="AC5810">
        <f t="shared" si="1278"/>
        <v>0</v>
      </c>
      <c r="AD5810">
        <f t="shared" si="1279"/>
        <v>0.5</v>
      </c>
      <c r="AE5810">
        <f t="shared" si="1280"/>
        <v>0.5</v>
      </c>
      <c r="AF5810">
        <f t="shared" si="1281"/>
        <v>0.5</v>
      </c>
      <c r="AG5810">
        <f t="shared" si="1282"/>
        <v>0.5</v>
      </c>
      <c r="AH5810">
        <f t="shared" si="1283"/>
        <v>0.5</v>
      </c>
      <c r="AI5810">
        <f t="shared" si="1284"/>
        <v>0.25</v>
      </c>
      <c r="AJ5810">
        <f t="shared" si="1285"/>
        <v>0.25</v>
      </c>
      <c r="AK5810">
        <f t="shared" si="1286"/>
        <v>0.5</v>
      </c>
      <c r="AL5810">
        <f t="shared" si="1287"/>
        <v>0</v>
      </c>
      <c r="AM5810">
        <f t="shared" si="1288"/>
        <v>0</v>
      </c>
      <c r="AN5810" s="6">
        <f t="shared" si="1289"/>
        <v>0.70000000000000007</v>
      </c>
      <c r="AO5810" t="str">
        <f>VLOOKUP(BD_PONDERACIONES[[#This Row],[Comuna]],Tabla3[#All],2,0)</f>
        <v>Florida</v>
      </c>
    </row>
    <row r="5811" spans="1:41" x14ac:dyDescent="0.35">
      <c r="A5811" t="s">
        <v>27779</v>
      </c>
      <c r="B5811" t="s">
        <v>27780</v>
      </c>
      <c r="C5811" t="s">
        <v>27781</v>
      </c>
      <c r="D5811" s="5">
        <v>44992</v>
      </c>
      <c r="E5811" s="5">
        <v>44948</v>
      </c>
      <c r="F5811" t="s">
        <v>753</v>
      </c>
      <c r="G5811" t="s">
        <v>27777</v>
      </c>
      <c r="H5811" t="s">
        <v>755</v>
      </c>
      <c r="I5811" t="s">
        <v>3699</v>
      </c>
      <c r="J5811" t="s">
        <v>3701</v>
      </c>
      <c r="K5811" t="s">
        <v>756</v>
      </c>
      <c r="L5811" t="s">
        <v>757</v>
      </c>
      <c r="M5811" t="s">
        <v>757</v>
      </c>
      <c r="N5811" t="s">
        <v>756</v>
      </c>
      <c r="O5811" t="s">
        <v>756</v>
      </c>
      <c r="P5811" t="s">
        <v>758</v>
      </c>
      <c r="Q5811" t="s">
        <v>759</v>
      </c>
      <c r="R5811" t="s">
        <v>759</v>
      </c>
      <c r="S5811" t="s">
        <v>757</v>
      </c>
      <c r="T5811" t="s">
        <v>757</v>
      </c>
      <c r="U5811" t="s">
        <v>757</v>
      </c>
      <c r="V5811" t="s">
        <v>756</v>
      </c>
      <c r="W5811" t="s">
        <v>756</v>
      </c>
      <c r="X5811" t="s">
        <v>27782</v>
      </c>
      <c r="Y5811" t="str">
        <f t="shared" si="1276"/>
        <v>enero</v>
      </c>
      <c r="Z5811">
        <f>YEAR(BD_PONDERACIONES[[#This Row],[Fecha Ejecución del Ticket]])</f>
        <v>2023</v>
      </c>
      <c r="AA5811" t="str">
        <f t="shared" si="1277"/>
        <v>marzo</v>
      </c>
      <c r="AB5811">
        <f>YEAR(BD_PONDERACIONES[[#This Row],[Fecha de Inspección]])</f>
        <v>2023</v>
      </c>
      <c r="AC5811">
        <f t="shared" si="1278"/>
        <v>0</v>
      </c>
      <c r="AD5811">
        <f t="shared" si="1279"/>
        <v>0.5</v>
      </c>
      <c r="AE5811">
        <f t="shared" si="1280"/>
        <v>0.5</v>
      </c>
      <c r="AF5811">
        <f t="shared" si="1281"/>
        <v>0.5</v>
      </c>
      <c r="AG5811">
        <f t="shared" si="1282"/>
        <v>0.5</v>
      </c>
      <c r="AH5811">
        <f t="shared" si="1283"/>
        <v>0.5</v>
      </c>
      <c r="AI5811">
        <f t="shared" si="1284"/>
        <v>0.25</v>
      </c>
      <c r="AJ5811">
        <f t="shared" si="1285"/>
        <v>0.25</v>
      </c>
      <c r="AK5811">
        <f t="shared" si="1286"/>
        <v>0.5</v>
      </c>
      <c r="AL5811">
        <f t="shared" si="1287"/>
        <v>0.5</v>
      </c>
      <c r="AM5811">
        <f t="shared" si="1288"/>
        <v>0.5</v>
      </c>
      <c r="AN5811" s="6">
        <f t="shared" si="1289"/>
        <v>0.90000000000000013</v>
      </c>
      <c r="AO5811" t="str">
        <f>VLOOKUP(BD_PONDERACIONES[[#This Row],[Comuna]],Tabla3[#All],2,0)</f>
        <v>Florida</v>
      </c>
    </row>
    <row r="5812" spans="1:41" x14ac:dyDescent="0.35">
      <c r="A5812" t="s">
        <v>27783</v>
      </c>
      <c r="B5812" t="s">
        <v>27784</v>
      </c>
      <c r="C5812" t="s">
        <v>27785</v>
      </c>
      <c r="D5812" s="5">
        <v>44992</v>
      </c>
      <c r="E5812" s="5">
        <v>44946</v>
      </c>
      <c r="F5812" t="s">
        <v>763</v>
      </c>
      <c r="G5812" t="s">
        <v>27786</v>
      </c>
      <c r="H5812" t="s">
        <v>3786</v>
      </c>
      <c r="I5812" t="s">
        <v>3699</v>
      </c>
      <c r="J5812" t="s">
        <v>3701</v>
      </c>
      <c r="K5812" t="s">
        <v>756</v>
      </c>
      <c r="L5812" t="s">
        <v>757</v>
      </c>
      <c r="M5812" t="s">
        <v>757</v>
      </c>
      <c r="N5812" t="s">
        <v>756</v>
      </c>
      <c r="O5812" t="s">
        <v>756</v>
      </c>
      <c r="P5812" t="s">
        <v>758</v>
      </c>
      <c r="Q5812" t="s">
        <v>759</v>
      </c>
      <c r="R5812" t="s">
        <v>759</v>
      </c>
      <c r="S5812" t="s">
        <v>757</v>
      </c>
      <c r="T5812" t="s">
        <v>757</v>
      </c>
      <c r="U5812" t="s">
        <v>757</v>
      </c>
      <c r="V5812" t="s">
        <v>756</v>
      </c>
      <c r="W5812" t="s">
        <v>768</v>
      </c>
      <c r="X5812" t="s">
        <v>27787</v>
      </c>
      <c r="Y5812" t="str">
        <f t="shared" si="1276"/>
        <v>enero</v>
      </c>
      <c r="Z5812">
        <f>YEAR(BD_PONDERACIONES[[#This Row],[Fecha Ejecución del Ticket]])</f>
        <v>2023</v>
      </c>
      <c r="AA5812" t="str">
        <f t="shared" si="1277"/>
        <v>marzo</v>
      </c>
      <c r="AB5812">
        <f>YEAR(BD_PONDERACIONES[[#This Row],[Fecha de Inspección]])</f>
        <v>2023</v>
      </c>
      <c r="AC5812">
        <f t="shared" si="1278"/>
        <v>0</v>
      </c>
      <c r="AD5812">
        <f t="shared" si="1279"/>
        <v>0.5</v>
      </c>
      <c r="AE5812">
        <f t="shared" si="1280"/>
        <v>0.5</v>
      </c>
      <c r="AF5812">
        <f t="shared" si="1281"/>
        <v>0.5</v>
      </c>
      <c r="AG5812">
        <f t="shared" si="1282"/>
        <v>0.5</v>
      </c>
      <c r="AH5812">
        <f t="shared" si="1283"/>
        <v>0.5</v>
      </c>
      <c r="AI5812">
        <f t="shared" si="1284"/>
        <v>0.25</v>
      </c>
      <c r="AJ5812">
        <f t="shared" si="1285"/>
        <v>0.25</v>
      </c>
      <c r="AK5812">
        <f t="shared" si="1286"/>
        <v>0.5</v>
      </c>
      <c r="AL5812">
        <f t="shared" si="1287"/>
        <v>0.5</v>
      </c>
      <c r="AM5812">
        <f t="shared" si="1288"/>
        <v>0.17499999999999999</v>
      </c>
      <c r="AN5812" s="6">
        <f t="shared" si="1289"/>
        <v>0.83500000000000008</v>
      </c>
      <c r="AO5812" t="str">
        <f>VLOOKUP(BD_PONDERACIONES[[#This Row],[Comuna]],Tabla3[#All],2,0)</f>
        <v>Florida</v>
      </c>
    </row>
    <row r="5813" spans="1:41" x14ac:dyDescent="0.35">
      <c r="A5813" t="s">
        <v>27788</v>
      </c>
      <c r="B5813" t="s">
        <v>27789</v>
      </c>
      <c r="C5813" t="s">
        <v>27790</v>
      </c>
      <c r="D5813" s="5">
        <v>44992</v>
      </c>
      <c r="E5813" s="5">
        <v>44936</v>
      </c>
      <c r="F5813" t="s">
        <v>763</v>
      </c>
      <c r="G5813" t="s">
        <v>27791</v>
      </c>
      <c r="H5813" t="s">
        <v>3786</v>
      </c>
      <c r="I5813" t="s">
        <v>3699</v>
      </c>
      <c r="J5813" t="s">
        <v>3701</v>
      </c>
      <c r="K5813" t="s">
        <v>756</v>
      </c>
      <c r="L5813" t="s">
        <v>757</v>
      </c>
      <c r="M5813" t="s">
        <v>757</v>
      </c>
      <c r="N5813" t="s">
        <v>756</v>
      </c>
      <c r="O5813" t="s">
        <v>756</v>
      </c>
      <c r="P5813" t="s">
        <v>758</v>
      </c>
      <c r="Q5813" t="s">
        <v>759</v>
      </c>
      <c r="R5813" t="s">
        <v>759</v>
      </c>
      <c r="S5813" t="s">
        <v>757</v>
      </c>
      <c r="T5813" t="s">
        <v>757</v>
      </c>
      <c r="U5813" t="s">
        <v>757</v>
      </c>
      <c r="V5813" t="s">
        <v>756</v>
      </c>
      <c r="W5813" t="s">
        <v>756</v>
      </c>
      <c r="X5813" t="s">
        <v>27792</v>
      </c>
      <c r="Y5813" t="str">
        <f t="shared" si="1276"/>
        <v>enero</v>
      </c>
      <c r="Z5813">
        <f>YEAR(BD_PONDERACIONES[[#This Row],[Fecha Ejecución del Ticket]])</f>
        <v>2023</v>
      </c>
      <c r="AA5813" t="str">
        <f t="shared" si="1277"/>
        <v>marzo</v>
      </c>
      <c r="AB5813">
        <f>YEAR(BD_PONDERACIONES[[#This Row],[Fecha de Inspección]])</f>
        <v>2023</v>
      </c>
      <c r="AC5813">
        <f t="shared" si="1278"/>
        <v>0</v>
      </c>
      <c r="AD5813">
        <f t="shared" si="1279"/>
        <v>0.5</v>
      </c>
      <c r="AE5813">
        <f t="shared" si="1280"/>
        <v>0.5</v>
      </c>
      <c r="AF5813">
        <f t="shared" si="1281"/>
        <v>0.5</v>
      </c>
      <c r="AG5813">
        <f t="shared" si="1282"/>
        <v>0.5</v>
      </c>
      <c r="AH5813">
        <f t="shared" si="1283"/>
        <v>0.5</v>
      </c>
      <c r="AI5813">
        <f t="shared" si="1284"/>
        <v>0.25</v>
      </c>
      <c r="AJ5813">
        <f t="shared" si="1285"/>
        <v>0.25</v>
      </c>
      <c r="AK5813">
        <f t="shared" si="1286"/>
        <v>0.5</v>
      </c>
      <c r="AL5813">
        <f t="shared" si="1287"/>
        <v>0.5</v>
      </c>
      <c r="AM5813">
        <f t="shared" si="1288"/>
        <v>0.5</v>
      </c>
      <c r="AN5813" s="6">
        <f t="shared" si="1289"/>
        <v>0.90000000000000013</v>
      </c>
      <c r="AO5813" t="str">
        <f>VLOOKUP(BD_PONDERACIONES[[#This Row],[Comuna]],Tabla3[#All],2,0)</f>
        <v>Florida</v>
      </c>
    </row>
    <row r="5814" spans="1:41" x14ac:dyDescent="0.35">
      <c r="A5814" t="s">
        <v>27793</v>
      </c>
      <c r="B5814" t="s">
        <v>27794</v>
      </c>
      <c r="C5814" t="s">
        <v>27795</v>
      </c>
      <c r="D5814" s="5">
        <v>44992</v>
      </c>
      <c r="E5814" s="5">
        <v>44948</v>
      </c>
      <c r="F5814" t="s">
        <v>763</v>
      </c>
      <c r="G5814" t="s">
        <v>27796</v>
      </c>
      <c r="H5814" t="s">
        <v>3786</v>
      </c>
      <c r="I5814" t="s">
        <v>3699</v>
      </c>
      <c r="J5814" t="s">
        <v>3701</v>
      </c>
      <c r="K5814" t="s">
        <v>756</v>
      </c>
      <c r="L5814" t="s">
        <v>757</v>
      </c>
      <c r="M5814" t="s">
        <v>757</v>
      </c>
      <c r="N5814" t="s">
        <v>756</v>
      </c>
      <c r="O5814" t="s">
        <v>756</v>
      </c>
      <c r="P5814" t="s">
        <v>758</v>
      </c>
      <c r="Q5814" t="s">
        <v>759</v>
      </c>
      <c r="R5814" t="s">
        <v>759</v>
      </c>
      <c r="S5814" t="s">
        <v>757</v>
      </c>
      <c r="T5814" t="s">
        <v>757</v>
      </c>
      <c r="U5814" t="s">
        <v>757</v>
      </c>
      <c r="V5814" t="s">
        <v>756</v>
      </c>
      <c r="W5814" t="s">
        <v>756</v>
      </c>
      <c r="X5814" t="s">
        <v>27797</v>
      </c>
      <c r="Y5814" t="str">
        <f t="shared" si="1276"/>
        <v>enero</v>
      </c>
      <c r="Z5814">
        <f>YEAR(BD_PONDERACIONES[[#This Row],[Fecha Ejecución del Ticket]])</f>
        <v>2023</v>
      </c>
      <c r="AA5814" t="str">
        <f t="shared" si="1277"/>
        <v>marzo</v>
      </c>
      <c r="AB5814">
        <f>YEAR(BD_PONDERACIONES[[#This Row],[Fecha de Inspección]])</f>
        <v>2023</v>
      </c>
      <c r="AC5814">
        <f t="shared" si="1278"/>
        <v>0</v>
      </c>
      <c r="AD5814">
        <f t="shared" si="1279"/>
        <v>0.5</v>
      </c>
      <c r="AE5814">
        <f t="shared" si="1280"/>
        <v>0.5</v>
      </c>
      <c r="AF5814">
        <f t="shared" si="1281"/>
        <v>0.5</v>
      </c>
      <c r="AG5814">
        <f t="shared" si="1282"/>
        <v>0.5</v>
      </c>
      <c r="AH5814">
        <f t="shared" si="1283"/>
        <v>0.5</v>
      </c>
      <c r="AI5814">
        <f t="shared" si="1284"/>
        <v>0.25</v>
      </c>
      <c r="AJ5814">
        <f t="shared" si="1285"/>
        <v>0.25</v>
      </c>
      <c r="AK5814">
        <f t="shared" si="1286"/>
        <v>0.5</v>
      </c>
      <c r="AL5814">
        <f t="shared" si="1287"/>
        <v>0.5</v>
      </c>
      <c r="AM5814">
        <f t="shared" si="1288"/>
        <v>0.5</v>
      </c>
      <c r="AN5814" s="6">
        <f t="shared" si="1289"/>
        <v>0.90000000000000013</v>
      </c>
      <c r="AO5814" t="str">
        <f>VLOOKUP(BD_PONDERACIONES[[#This Row],[Comuna]],Tabla3[#All],2,0)</f>
        <v>Florida</v>
      </c>
    </row>
    <row r="5815" spans="1:41" x14ac:dyDescent="0.35">
      <c r="A5815" t="s">
        <v>27798</v>
      </c>
      <c r="B5815" t="s">
        <v>27799</v>
      </c>
      <c r="C5815" t="s">
        <v>27800</v>
      </c>
      <c r="D5815" s="5">
        <v>44992</v>
      </c>
      <c r="E5815" s="5">
        <v>44942</v>
      </c>
      <c r="F5815" t="s">
        <v>763</v>
      </c>
      <c r="G5815" t="s">
        <v>27801</v>
      </c>
      <c r="H5815" t="s">
        <v>3786</v>
      </c>
      <c r="I5815" t="s">
        <v>3699</v>
      </c>
      <c r="J5815" t="s">
        <v>3701</v>
      </c>
      <c r="K5815" t="s">
        <v>756</v>
      </c>
      <c r="L5815" t="s">
        <v>757</v>
      </c>
      <c r="M5815" t="s">
        <v>757</v>
      </c>
      <c r="N5815" t="s">
        <v>756</v>
      </c>
      <c r="O5815" t="s">
        <v>756</v>
      </c>
      <c r="P5815" t="s">
        <v>758</v>
      </c>
      <c r="Q5815" t="s">
        <v>759</v>
      </c>
      <c r="R5815" t="s">
        <v>759</v>
      </c>
      <c r="S5815" t="s">
        <v>757</v>
      </c>
      <c r="T5815" t="s">
        <v>757</v>
      </c>
      <c r="U5815" t="s">
        <v>757</v>
      </c>
      <c r="V5815" t="s">
        <v>756</v>
      </c>
      <c r="W5815" t="s">
        <v>756</v>
      </c>
      <c r="X5815" t="s">
        <v>17171</v>
      </c>
      <c r="Y5815" t="str">
        <f t="shared" si="1276"/>
        <v>enero</v>
      </c>
      <c r="Z5815">
        <f>YEAR(BD_PONDERACIONES[[#This Row],[Fecha Ejecución del Ticket]])</f>
        <v>2023</v>
      </c>
      <c r="AA5815" t="str">
        <f t="shared" si="1277"/>
        <v>marzo</v>
      </c>
      <c r="AB5815">
        <f>YEAR(BD_PONDERACIONES[[#This Row],[Fecha de Inspección]])</f>
        <v>2023</v>
      </c>
      <c r="AC5815">
        <f t="shared" si="1278"/>
        <v>0</v>
      </c>
      <c r="AD5815">
        <f t="shared" si="1279"/>
        <v>0.5</v>
      </c>
      <c r="AE5815">
        <f t="shared" si="1280"/>
        <v>0.5</v>
      </c>
      <c r="AF5815">
        <f t="shared" si="1281"/>
        <v>0.5</v>
      </c>
      <c r="AG5815">
        <f t="shared" si="1282"/>
        <v>0.5</v>
      </c>
      <c r="AH5815">
        <f t="shared" si="1283"/>
        <v>0.5</v>
      </c>
      <c r="AI5815">
        <f t="shared" si="1284"/>
        <v>0.25</v>
      </c>
      <c r="AJ5815">
        <f t="shared" si="1285"/>
        <v>0.25</v>
      </c>
      <c r="AK5815">
        <f t="shared" si="1286"/>
        <v>0.5</v>
      </c>
      <c r="AL5815">
        <f t="shared" si="1287"/>
        <v>0.5</v>
      </c>
      <c r="AM5815">
        <f t="shared" si="1288"/>
        <v>0.5</v>
      </c>
      <c r="AN5815" s="6">
        <f t="shared" si="1289"/>
        <v>0.90000000000000013</v>
      </c>
      <c r="AO5815" t="str">
        <f>VLOOKUP(BD_PONDERACIONES[[#This Row],[Comuna]],Tabla3[#All],2,0)</f>
        <v>Florida</v>
      </c>
    </row>
    <row r="5816" spans="1:41" x14ac:dyDescent="0.35">
      <c r="A5816" t="s">
        <v>27802</v>
      </c>
      <c r="B5816" t="s">
        <v>27803</v>
      </c>
      <c r="C5816" t="s">
        <v>27804</v>
      </c>
      <c r="D5816" s="5">
        <v>44992</v>
      </c>
      <c r="E5816" s="5">
        <v>44930</v>
      </c>
      <c r="F5816" t="s">
        <v>763</v>
      </c>
      <c r="G5816" t="s">
        <v>27805</v>
      </c>
      <c r="H5816" t="s">
        <v>3786</v>
      </c>
      <c r="I5816" t="s">
        <v>3699</v>
      </c>
      <c r="J5816" t="s">
        <v>3701</v>
      </c>
      <c r="K5816" t="s">
        <v>756</v>
      </c>
      <c r="L5816" t="s">
        <v>757</v>
      </c>
      <c r="M5816" t="s">
        <v>757</v>
      </c>
      <c r="N5816" t="s">
        <v>756</v>
      </c>
      <c r="O5816" t="s">
        <v>756</v>
      </c>
      <c r="P5816" t="s">
        <v>758</v>
      </c>
      <c r="Q5816" t="s">
        <v>759</v>
      </c>
      <c r="R5816" t="s">
        <v>759</v>
      </c>
      <c r="S5816" t="s">
        <v>757</v>
      </c>
      <c r="T5816" t="s">
        <v>757</v>
      </c>
      <c r="U5816" t="s">
        <v>757</v>
      </c>
      <c r="V5816" t="s">
        <v>756</v>
      </c>
      <c r="W5816" t="s">
        <v>756</v>
      </c>
      <c r="X5816" t="s">
        <v>15007</v>
      </c>
      <c r="Y5816" t="str">
        <f t="shared" si="1276"/>
        <v>enero</v>
      </c>
      <c r="Z5816">
        <f>YEAR(BD_PONDERACIONES[[#This Row],[Fecha Ejecución del Ticket]])</f>
        <v>2023</v>
      </c>
      <c r="AA5816" t="str">
        <f t="shared" si="1277"/>
        <v>marzo</v>
      </c>
      <c r="AB5816">
        <f>YEAR(BD_PONDERACIONES[[#This Row],[Fecha de Inspección]])</f>
        <v>2023</v>
      </c>
      <c r="AC5816">
        <f t="shared" si="1278"/>
        <v>0</v>
      </c>
      <c r="AD5816">
        <f t="shared" si="1279"/>
        <v>0.5</v>
      </c>
      <c r="AE5816">
        <f t="shared" si="1280"/>
        <v>0.5</v>
      </c>
      <c r="AF5816">
        <f t="shared" si="1281"/>
        <v>0.5</v>
      </c>
      <c r="AG5816">
        <f t="shared" si="1282"/>
        <v>0.5</v>
      </c>
      <c r="AH5816">
        <f t="shared" si="1283"/>
        <v>0.5</v>
      </c>
      <c r="AI5816">
        <f t="shared" si="1284"/>
        <v>0.25</v>
      </c>
      <c r="AJ5816">
        <f t="shared" si="1285"/>
        <v>0.25</v>
      </c>
      <c r="AK5816">
        <f t="shared" si="1286"/>
        <v>0.5</v>
      </c>
      <c r="AL5816">
        <f t="shared" si="1287"/>
        <v>0.5</v>
      </c>
      <c r="AM5816">
        <f t="shared" si="1288"/>
        <v>0.5</v>
      </c>
      <c r="AN5816" s="6">
        <f t="shared" si="1289"/>
        <v>0.90000000000000013</v>
      </c>
      <c r="AO5816" t="str">
        <f>VLOOKUP(BD_PONDERACIONES[[#This Row],[Comuna]],Tabla3[#All],2,0)</f>
        <v>Florida</v>
      </c>
    </row>
    <row r="5817" spans="1:41" x14ac:dyDescent="0.35">
      <c r="A5817" t="s">
        <v>27806</v>
      </c>
      <c r="B5817" t="s">
        <v>27807</v>
      </c>
      <c r="C5817" t="s">
        <v>27808</v>
      </c>
      <c r="D5817" s="5">
        <v>44992</v>
      </c>
      <c r="E5817" s="5">
        <v>44929</v>
      </c>
      <c r="F5817" t="s">
        <v>763</v>
      </c>
      <c r="G5817" t="s">
        <v>27805</v>
      </c>
      <c r="H5817" t="s">
        <v>3786</v>
      </c>
      <c r="I5817" t="s">
        <v>3699</v>
      </c>
      <c r="J5817" t="s">
        <v>3701</v>
      </c>
      <c r="K5817" t="s">
        <v>756</v>
      </c>
      <c r="L5817" t="s">
        <v>757</v>
      </c>
      <c r="M5817" t="s">
        <v>757</v>
      </c>
      <c r="N5817" t="s">
        <v>756</v>
      </c>
      <c r="O5817" t="s">
        <v>756</v>
      </c>
      <c r="P5817" t="s">
        <v>758</v>
      </c>
      <c r="Q5817" t="s">
        <v>759</v>
      </c>
      <c r="R5817" t="s">
        <v>759</v>
      </c>
      <c r="S5817" t="s">
        <v>757</v>
      </c>
      <c r="T5817" t="s">
        <v>757</v>
      </c>
      <c r="U5817" t="s">
        <v>757</v>
      </c>
      <c r="V5817" t="s">
        <v>773</v>
      </c>
      <c r="W5817" t="s">
        <v>773</v>
      </c>
      <c r="X5817" t="s">
        <v>27809</v>
      </c>
      <c r="Y5817" t="str">
        <f t="shared" si="1276"/>
        <v>enero</v>
      </c>
      <c r="Z5817">
        <f>YEAR(BD_PONDERACIONES[[#This Row],[Fecha Ejecución del Ticket]])</f>
        <v>2023</v>
      </c>
      <c r="AA5817" t="str">
        <f t="shared" si="1277"/>
        <v>marzo</v>
      </c>
      <c r="AB5817">
        <f>YEAR(BD_PONDERACIONES[[#This Row],[Fecha de Inspección]])</f>
        <v>2023</v>
      </c>
      <c r="AC5817">
        <f t="shared" si="1278"/>
        <v>0</v>
      </c>
      <c r="AD5817">
        <f t="shared" si="1279"/>
        <v>0.5</v>
      </c>
      <c r="AE5817">
        <f t="shared" si="1280"/>
        <v>0.5</v>
      </c>
      <c r="AF5817">
        <f t="shared" si="1281"/>
        <v>0.5</v>
      </c>
      <c r="AG5817">
        <f t="shared" si="1282"/>
        <v>0.5</v>
      </c>
      <c r="AH5817">
        <f t="shared" si="1283"/>
        <v>0.5</v>
      </c>
      <c r="AI5817">
        <f t="shared" si="1284"/>
        <v>0.25</v>
      </c>
      <c r="AJ5817">
        <f t="shared" si="1285"/>
        <v>0.25</v>
      </c>
      <c r="AK5817">
        <f t="shared" si="1286"/>
        <v>0.5</v>
      </c>
      <c r="AL5817">
        <f t="shared" si="1287"/>
        <v>0</v>
      </c>
      <c r="AM5817">
        <f t="shared" si="1288"/>
        <v>0</v>
      </c>
      <c r="AN5817" s="6">
        <f t="shared" si="1289"/>
        <v>0.70000000000000007</v>
      </c>
      <c r="AO5817" t="str">
        <f>VLOOKUP(BD_PONDERACIONES[[#This Row],[Comuna]],Tabla3[#All],2,0)</f>
        <v>Florida</v>
      </c>
    </row>
    <row r="5818" spans="1:41" x14ac:dyDescent="0.35">
      <c r="A5818" t="s">
        <v>27810</v>
      </c>
      <c r="B5818" t="s">
        <v>27811</v>
      </c>
      <c r="C5818" t="s">
        <v>27812</v>
      </c>
      <c r="D5818" s="5">
        <v>44992</v>
      </c>
      <c r="E5818" s="5">
        <v>44932</v>
      </c>
      <c r="F5818" t="s">
        <v>763</v>
      </c>
      <c r="G5818" t="s">
        <v>27813</v>
      </c>
      <c r="H5818" t="s">
        <v>3786</v>
      </c>
      <c r="I5818" t="s">
        <v>3699</v>
      </c>
      <c r="J5818" t="s">
        <v>3701</v>
      </c>
      <c r="K5818" t="s">
        <v>756</v>
      </c>
      <c r="L5818" t="s">
        <v>757</v>
      </c>
      <c r="M5818" t="s">
        <v>757</v>
      </c>
      <c r="N5818" t="s">
        <v>756</v>
      </c>
      <c r="O5818" t="s">
        <v>756</v>
      </c>
      <c r="P5818" t="s">
        <v>758</v>
      </c>
      <c r="Q5818" t="s">
        <v>759</v>
      </c>
      <c r="R5818" t="s">
        <v>759</v>
      </c>
      <c r="S5818" t="s">
        <v>757</v>
      </c>
      <c r="T5818" t="s">
        <v>757</v>
      </c>
      <c r="U5818" t="s">
        <v>757</v>
      </c>
      <c r="V5818" t="s">
        <v>773</v>
      </c>
      <c r="W5818" t="s">
        <v>773</v>
      </c>
      <c r="X5818" t="s">
        <v>27814</v>
      </c>
      <c r="Y5818" t="str">
        <f t="shared" si="1276"/>
        <v>enero</v>
      </c>
      <c r="Z5818">
        <f>YEAR(BD_PONDERACIONES[[#This Row],[Fecha Ejecución del Ticket]])</f>
        <v>2023</v>
      </c>
      <c r="AA5818" t="str">
        <f t="shared" si="1277"/>
        <v>marzo</v>
      </c>
      <c r="AB5818">
        <f>YEAR(BD_PONDERACIONES[[#This Row],[Fecha de Inspección]])</f>
        <v>2023</v>
      </c>
      <c r="AC5818">
        <f t="shared" si="1278"/>
        <v>0</v>
      </c>
      <c r="AD5818">
        <f t="shared" si="1279"/>
        <v>0.5</v>
      </c>
      <c r="AE5818">
        <f t="shared" si="1280"/>
        <v>0.5</v>
      </c>
      <c r="AF5818">
        <f t="shared" si="1281"/>
        <v>0.5</v>
      </c>
      <c r="AG5818">
        <f t="shared" si="1282"/>
        <v>0.5</v>
      </c>
      <c r="AH5818">
        <f t="shared" si="1283"/>
        <v>0.5</v>
      </c>
      <c r="AI5818">
        <f t="shared" si="1284"/>
        <v>0.25</v>
      </c>
      <c r="AJ5818">
        <f t="shared" si="1285"/>
        <v>0.25</v>
      </c>
      <c r="AK5818">
        <f t="shared" si="1286"/>
        <v>0.5</v>
      </c>
      <c r="AL5818">
        <f t="shared" si="1287"/>
        <v>0</v>
      </c>
      <c r="AM5818">
        <f t="shared" si="1288"/>
        <v>0</v>
      </c>
      <c r="AN5818" s="6">
        <f t="shared" si="1289"/>
        <v>0.70000000000000007</v>
      </c>
      <c r="AO5818" t="str">
        <f>VLOOKUP(BD_PONDERACIONES[[#This Row],[Comuna]],Tabla3[#All],2,0)</f>
        <v>Florida</v>
      </c>
    </row>
    <row r="5819" spans="1:41" x14ac:dyDescent="0.35">
      <c r="A5819" t="s">
        <v>27815</v>
      </c>
      <c r="B5819" t="s">
        <v>27816</v>
      </c>
      <c r="C5819" t="s">
        <v>27817</v>
      </c>
      <c r="D5819" s="5">
        <v>44992</v>
      </c>
      <c r="E5819" s="5">
        <v>44933</v>
      </c>
      <c r="F5819" t="s">
        <v>763</v>
      </c>
      <c r="G5819" t="s">
        <v>27818</v>
      </c>
      <c r="H5819" t="s">
        <v>3786</v>
      </c>
      <c r="I5819" t="s">
        <v>3699</v>
      </c>
      <c r="J5819" t="s">
        <v>3701</v>
      </c>
      <c r="K5819" t="s">
        <v>756</v>
      </c>
      <c r="L5819" t="s">
        <v>757</v>
      </c>
      <c r="M5819" t="s">
        <v>757</v>
      </c>
      <c r="N5819" t="s">
        <v>756</v>
      </c>
      <c r="O5819" t="s">
        <v>756</v>
      </c>
      <c r="P5819" t="s">
        <v>758</v>
      </c>
      <c r="Q5819" t="s">
        <v>759</v>
      </c>
      <c r="R5819" t="s">
        <v>759</v>
      </c>
      <c r="S5819" t="s">
        <v>757</v>
      </c>
      <c r="T5819" t="s">
        <v>757</v>
      </c>
      <c r="U5819" t="s">
        <v>757</v>
      </c>
      <c r="V5819" t="s">
        <v>756</v>
      </c>
      <c r="W5819" t="s">
        <v>768</v>
      </c>
      <c r="X5819" t="s">
        <v>27819</v>
      </c>
      <c r="Y5819" t="str">
        <f t="shared" si="1276"/>
        <v>enero</v>
      </c>
      <c r="Z5819">
        <f>YEAR(BD_PONDERACIONES[[#This Row],[Fecha Ejecución del Ticket]])</f>
        <v>2023</v>
      </c>
      <c r="AA5819" t="str">
        <f t="shared" si="1277"/>
        <v>marzo</v>
      </c>
      <c r="AB5819">
        <f>YEAR(BD_PONDERACIONES[[#This Row],[Fecha de Inspección]])</f>
        <v>2023</v>
      </c>
      <c r="AC5819">
        <f t="shared" si="1278"/>
        <v>0</v>
      </c>
      <c r="AD5819">
        <f t="shared" si="1279"/>
        <v>0.5</v>
      </c>
      <c r="AE5819">
        <f t="shared" si="1280"/>
        <v>0.5</v>
      </c>
      <c r="AF5819">
        <f t="shared" si="1281"/>
        <v>0.5</v>
      </c>
      <c r="AG5819">
        <f t="shared" si="1282"/>
        <v>0.5</v>
      </c>
      <c r="AH5819">
        <f t="shared" si="1283"/>
        <v>0.5</v>
      </c>
      <c r="AI5819">
        <f t="shared" si="1284"/>
        <v>0.25</v>
      </c>
      <c r="AJ5819">
        <f t="shared" si="1285"/>
        <v>0.25</v>
      </c>
      <c r="AK5819">
        <f t="shared" si="1286"/>
        <v>0.5</v>
      </c>
      <c r="AL5819">
        <f t="shared" si="1287"/>
        <v>0.5</v>
      </c>
      <c r="AM5819">
        <f t="shared" si="1288"/>
        <v>0.17499999999999999</v>
      </c>
      <c r="AN5819" s="6">
        <f t="shared" si="1289"/>
        <v>0.83500000000000008</v>
      </c>
      <c r="AO5819" t="str">
        <f>VLOOKUP(BD_PONDERACIONES[[#This Row],[Comuna]],Tabla3[#All],2,0)</f>
        <v>Florida</v>
      </c>
    </row>
    <row r="5820" spans="1:41" x14ac:dyDescent="0.35">
      <c r="A5820" t="s">
        <v>27820</v>
      </c>
      <c r="B5820" t="s">
        <v>27821</v>
      </c>
      <c r="C5820" t="s">
        <v>27822</v>
      </c>
      <c r="D5820" s="5">
        <v>44992</v>
      </c>
      <c r="E5820" s="5">
        <v>44931</v>
      </c>
      <c r="F5820" t="s">
        <v>763</v>
      </c>
      <c r="G5820" t="s">
        <v>27823</v>
      </c>
      <c r="H5820" t="s">
        <v>3786</v>
      </c>
      <c r="I5820" t="s">
        <v>3699</v>
      </c>
      <c r="J5820" t="s">
        <v>3701</v>
      </c>
      <c r="K5820" t="s">
        <v>756</v>
      </c>
      <c r="L5820" t="s">
        <v>757</v>
      </c>
      <c r="M5820" t="s">
        <v>757</v>
      </c>
      <c r="N5820" t="s">
        <v>756</v>
      </c>
      <c r="O5820" t="s">
        <v>756</v>
      </c>
      <c r="P5820" t="s">
        <v>758</v>
      </c>
      <c r="Q5820" t="s">
        <v>759</v>
      </c>
      <c r="R5820" t="s">
        <v>759</v>
      </c>
      <c r="S5820" t="s">
        <v>757</v>
      </c>
      <c r="T5820" t="s">
        <v>757</v>
      </c>
      <c r="U5820" t="s">
        <v>757</v>
      </c>
      <c r="V5820" t="s">
        <v>756</v>
      </c>
      <c r="W5820" t="s">
        <v>768</v>
      </c>
      <c r="X5820" t="s">
        <v>27824</v>
      </c>
      <c r="Y5820" t="str">
        <f t="shared" si="1276"/>
        <v>enero</v>
      </c>
      <c r="Z5820">
        <f>YEAR(BD_PONDERACIONES[[#This Row],[Fecha Ejecución del Ticket]])</f>
        <v>2023</v>
      </c>
      <c r="AA5820" t="str">
        <f t="shared" si="1277"/>
        <v>marzo</v>
      </c>
      <c r="AB5820">
        <f>YEAR(BD_PONDERACIONES[[#This Row],[Fecha de Inspección]])</f>
        <v>2023</v>
      </c>
      <c r="AC5820">
        <f t="shared" si="1278"/>
        <v>0</v>
      </c>
      <c r="AD5820">
        <f t="shared" si="1279"/>
        <v>0.5</v>
      </c>
      <c r="AE5820">
        <f t="shared" si="1280"/>
        <v>0.5</v>
      </c>
      <c r="AF5820">
        <f t="shared" si="1281"/>
        <v>0.5</v>
      </c>
      <c r="AG5820">
        <f t="shared" si="1282"/>
        <v>0.5</v>
      </c>
      <c r="AH5820">
        <f t="shared" si="1283"/>
        <v>0.5</v>
      </c>
      <c r="AI5820">
        <f t="shared" si="1284"/>
        <v>0.25</v>
      </c>
      <c r="AJ5820">
        <f t="shared" si="1285"/>
        <v>0.25</v>
      </c>
      <c r="AK5820">
        <f t="shared" si="1286"/>
        <v>0.5</v>
      </c>
      <c r="AL5820">
        <f t="shared" si="1287"/>
        <v>0.5</v>
      </c>
      <c r="AM5820">
        <f t="shared" si="1288"/>
        <v>0.17499999999999999</v>
      </c>
      <c r="AN5820" s="6">
        <f t="shared" si="1289"/>
        <v>0.83500000000000008</v>
      </c>
      <c r="AO5820" t="str">
        <f>VLOOKUP(BD_PONDERACIONES[[#This Row],[Comuna]],Tabla3[#All],2,0)</f>
        <v>Florida</v>
      </c>
    </row>
    <row r="5821" spans="1:41" x14ac:dyDescent="0.35">
      <c r="A5821" t="s">
        <v>27825</v>
      </c>
      <c r="B5821" t="s">
        <v>27826</v>
      </c>
      <c r="C5821" t="s">
        <v>27827</v>
      </c>
      <c r="D5821" s="5">
        <v>44992</v>
      </c>
      <c r="E5821" s="5">
        <v>44946</v>
      </c>
      <c r="F5821" t="s">
        <v>763</v>
      </c>
      <c r="G5821" t="s">
        <v>27828</v>
      </c>
      <c r="H5821" t="s">
        <v>3786</v>
      </c>
      <c r="I5821" t="s">
        <v>3699</v>
      </c>
      <c r="J5821" t="s">
        <v>3701</v>
      </c>
      <c r="K5821" t="s">
        <v>756</v>
      </c>
      <c r="L5821" t="s">
        <v>757</v>
      </c>
      <c r="M5821" t="s">
        <v>757</v>
      </c>
      <c r="N5821" t="s">
        <v>756</v>
      </c>
      <c r="O5821" t="s">
        <v>756</v>
      </c>
      <c r="P5821" t="s">
        <v>758</v>
      </c>
      <c r="Q5821" t="s">
        <v>759</v>
      </c>
      <c r="R5821" t="s">
        <v>759</v>
      </c>
      <c r="S5821" t="s">
        <v>757</v>
      </c>
      <c r="T5821" t="s">
        <v>757</v>
      </c>
      <c r="U5821" t="s">
        <v>757</v>
      </c>
      <c r="V5821" t="s">
        <v>756</v>
      </c>
      <c r="W5821" t="s">
        <v>756</v>
      </c>
      <c r="X5821" t="s">
        <v>27829</v>
      </c>
      <c r="Y5821" t="str">
        <f t="shared" si="1276"/>
        <v>enero</v>
      </c>
      <c r="Z5821">
        <f>YEAR(BD_PONDERACIONES[[#This Row],[Fecha Ejecución del Ticket]])</f>
        <v>2023</v>
      </c>
      <c r="AA5821" t="str">
        <f t="shared" si="1277"/>
        <v>marzo</v>
      </c>
      <c r="AB5821">
        <f>YEAR(BD_PONDERACIONES[[#This Row],[Fecha de Inspección]])</f>
        <v>2023</v>
      </c>
      <c r="AC5821">
        <f t="shared" si="1278"/>
        <v>0</v>
      </c>
      <c r="AD5821">
        <f t="shared" si="1279"/>
        <v>0.5</v>
      </c>
      <c r="AE5821">
        <f t="shared" si="1280"/>
        <v>0.5</v>
      </c>
      <c r="AF5821">
        <f t="shared" si="1281"/>
        <v>0.5</v>
      </c>
      <c r="AG5821">
        <f t="shared" si="1282"/>
        <v>0.5</v>
      </c>
      <c r="AH5821">
        <f t="shared" si="1283"/>
        <v>0.5</v>
      </c>
      <c r="AI5821">
        <f t="shared" si="1284"/>
        <v>0.25</v>
      </c>
      <c r="AJ5821">
        <f t="shared" si="1285"/>
        <v>0.25</v>
      </c>
      <c r="AK5821">
        <f t="shared" si="1286"/>
        <v>0.5</v>
      </c>
      <c r="AL5821">
        <f t="shared" si="1287"/>
        <v>0.5</v>
      </c>
      <c r="AM5821">
        <f t="shared" si="1288"/>
        <v>0.5</v>
      </c>
      <c r="AN5821" s="6">
        <f t="shared" si="1289"/>
        <v>0.90000000000000013</v>
      </c>
      <c r="AO5821" t="str">
        <f>VLOOKUP(BD_PONDERACIONES[[#This Row],[Comuna]],Tabla3[#All],2,0)</f>
        <v>Florida</v>
      </c>
    </row>
    <row r="5822" spans="1:41" x14ac:dyDescent="0.35">
      <c r="A5822" t="s">
        <v>27830</v>
      </c>
      <c r="B5822" t="s">
        <v>27831</v>
      </c>
      <c r="C5822" t="s">
        <v>27832</v>
      </c>
      <c r="D5822" s="5">
        <v>44991</v>
      </c>
      <c r="E5822" s="5">
        <v>44943</v>
      </c>
      <c r="F5822" t="s">
        <v>763</v>
      </c>
      <c r="G5822" t="s">
        <v>27833</v>
      </c>
      <c r="H5822" t="s">
        <v>3786</v>
      </c>
      <c r="I5822" t="s">
        <v>3699</v>
      </c>
      <c r="J5822" t="s">
        <v>3701</v>
      </c>
      <c r="K5822" t="s">
        <v>756</v>
      </c>
      <c r="L5822" t="s">
        <v>757</v>
      </c>
      <c r="M5822" t="s">
        <v>757</v>
      </c>
      <c r="N5822" t="s">
        <v>756</v>
      </c>
      <c r="O5822" t="s">
        <v>756</v>
      </c>
      <c r="P5822" t="s">
        <v>758</v>
      </c>
      <c r="Q5822" t="s">
        <v>759</v>
      </c>
      <c r="R5822" t="s">
        <v>759</v>
      </c>
      <c r="S5822" t="s">
        <v>757</v>
      </c>
      <c r="T5822" t="s">
        <v>757</v>
      </c>
      <c r="U5822" t="s">
        <v>757</v>
      </c>
      <c r="V5822" t="s">
        <v>756</v>
      </c>
      <c r="W5822" t="s">
        <v>756</v>
      </c>
      <c r="X5822" t="s">
        <v>15375</v>
      </c>
      <c r="Y5822" t="str">
        <f t="shared" si="1276"/>
        <v>enero</v>
      </c>
      <c r="Z5822">
        <f>YEAR(BD_PONDERACIONES[[#This Row],[Fecha Ejecución del Ticket]])</f>
        <v>2023</v>
      </c>
      <c r="AA5822" t="str">
        <f t="shared" si="1277"/>
        <v>marzo</v>
      </c>
      <c r="AB5822">
        <f>YEAR(BD_PONDERACIONES[[#This Row],[Fecha de Inspección]])</f>
        <v>2023</v>
      </c>
      <c r="AC5822">
        <f t="shared" si="1278"/>
        <v>0</v>
      </c>
      <c r="AD5822">
        <f t="shared" si="1279"/>
        <v>0.5</v>
      </c>
      <c r="AE5822">
        <f t="shared" si="1280"/>
        <v>0.5</v>
      </c>
      <c r="AF5822">
        <f t="shared" si="1281"/>
        <v>0.5</v>
      </c>
      <c r="AG5822">
        <f t="shared" si="1282"/>
        <v>0.5</v>
      </c>
      <c r="AH5822">
        <f t="shared" si="1283"/>
        <v>0.5</v>
      </c>
      <c r="AI5822">
        <f t="shared" si="1284"/>
        <v>0.25</v>
      </c>
      <c r="AJ5822">
        <f t="shared" si="1285"/>
        <v>0.25</v>
      </c>
      <c r="AK5822">
        <f t="shared" si="1286"/>
        <v>0.5</v>
      </c>
      <c r="AL5822">
        <f t="shared" si="1287"/>
        <v>0.5</v>
      </c>
      <c r="AM5822">
        <f t="shared" si="1288"/>
        <v>0.5</v>
      </c>
      <c r="AN5822" s="6">
        <f t="shared" si="1289"/>
        <v>0.90000000000000013</v>
      </c>
      <c r="AO5822" t="str">
        <f>VLOOKUP(BD_PONDERACIONES[[#This Row],[Comuna]],Tabla3[#All],2,0)</f>
        <v>Florida</v>
      </c>
    </row>
    <row r="5823" spans="1:41" x14ac:dyDescent="0.35">
      <c r="A5823" t="s">
        <v>27834</v>
      </c>
      <c r="B5823" t="s">
        <v>27835</v>
      </c>
      <c r="C5823" t="s">
        <v>27836</v>
      </c>
      <c r="D5823" s="5">
        <v>44991</v>
      </c>
      <c r="E5823" s="5">
        <v>44951</v>
      </c>
      <c r="F5823" t="s">
        <v>763</v>
      </c>
      <c r="G5823" t="s">
        <v>27837</v>
      </c>
      <c r="H5823" t="s">
        <v>3786</v>
      </c>
      <c r="I5823" t="s">
        <v>3699</v>
      </c>
      <c r="J5823" t="s">
        <v>3701</v>
      </c>
      <c r="K5823" t="s">
        <v>756</v>
      </c>
      <c r="L5823" t="s">
        <v>773</v>
      </c>
      <c r="M5823" t="s">
        <v>773</v>
      </c>
      <c r="N5823" t="s">
        <v>756</v>
      </c>
      <c r="O5823" t="s">
        <v>756</v>
      </c>
      <c r="P5823" t="s">
        <v>758</v>
      </c>
      <c r="Q5823" t="s">
        <v>759</v>
      </c>
      <c r="R5823" t="s">
        <v>759</v>
      </c>
      <c r="S5823" t="s">
        <v>757</v>
      </c>
      <c r="T5823" t="s">
        <v>757</v>
      </c>
      <c r="U5823" t="s">
        <v>757</v>
      </c>
      <c r="V5823" t="s">
        <v>756</v>
      </c>
      <c r="W5823" t="s">
        <v>756</v>
      </c>
      <c r="X5823" t="s">
        <v>27838</v>
      </c>
      <c r="Y5823" t="str">
        <f t="shared" si="1276"/>
        <v>enero</v>
      </c>
      <c r="Z5823">
        <f>YEAR(BD_PONDERACIONES[[#This Row],[Fecha Ejecución del Ticket]])</f>
        <v>2023</v>
      </c>
      <c r="AA5823" t="str">
        <f t="shared" si="1277"/>
        <v>marzo</v>
      </c>
      <c r="AB5823">
        <f>YEAR(BD_PONDERACIONES[[#This Row],[Fecha de Inspección]])</f>
        <v>2023</v>
      </c>
      <c r="AC5823">
        <f t="shared" si="1278"/>
        <v>0</v>
      </c>
      <c r="AD5823">
        <f t="shared" si="1279"/>
        <v>0.5</v>
      </c>
      <c r="AE5823">
        <f t="shared" si="1280"/>
        <v>0</v>
      </c>
      <c r="AF5823">
        <f t="shared" si="1281"/>
        <v>0</v>
      </c>
      <c r="AG5823">
        <f t="shared" si="1282"/>
        <v>0.5</v>
      </c>
      <c r="AH5823">
        <f t="shared" si="1283"/>
        <v>0.5</v>
      </c>
      <c r="AI5823">
        <f t="shared" si="1284"/>
        <v>0.25</v>
      </c>
      <c r="AJ5823">
        <f t="shared" si="1285"/>
        <v>0.25</v>
      </c>
      <c r="AK5823">
        <f t="shared" si="1286"/>
        <v>0.5</v>
      </c>
      <c r="AL5823">
        <f t="shared" si="1287"/>
        <v>0.5</v>
      </c>
      <c r="AM5823">
        <f t="shared" si="1288"/>
        <v>0.5</v>
      </c>
      <c r="AN5823" s="6">
        <f t="shared" si="1289"/>
        <v>0.60000000000000009</v>
      </c>
      <c r="AO5823" t="str">
        <f>VLOOKUP(BD_PONDERACIONES[[#This Row],[Comuna]],Tabla3[#All],2,0)</f>
        <v>Florida</v>
      </c>
    </row>
    <row r="5824" spans="1:41" x14ac:dyDescent="0.35">
      <c r="A5824" t="s">
        <v>27839</v>
      </c>
      <c r="B5824" t="s">
        <v>27840</v>
      </c>
      <c r="C5824" t="s">
        <v>27841</v>
      </c>
      <c r="D5824" s="5">
        <v>44991</v>
      </c>
      <c r="E5824" s="5">
        <v>44933</v>
      </c>
      <c r="F5824" t="s">
        <v>763</v>
      </c>
      <c r="G5824" t="s">
        <v>27842</v>
      </c>
      <c r="H5824" t="s">
        <v>3786</v>
      </c>
      <c r="I5824" t="s">
        <v>3699</v>
      </c>
      <c r="J5824" t="s">
        <v>3701</v>
      </c>
      <c r="K5824" t="s">
        <v>756</v>
      </c>
      <c r="L5824" t="s">
        <v>757</v>
      </c>
      <c r="M5824" t="s">
        <v>757</v>
      </c>
      <c r="N5824" t="s">
        <v>756</v>
      </c>
      <c r="O5824" t="s">
        <v>756</v>
      </c>
      <c r="P5824" t="s">
        <v>758</v>
      </c>
      <c r="Q5824" t="s">
        <v>759</v>
      </c>
      <c r="R5824" t="s">
        <v>759</v>
      </c>
      <c r="S5824" t="s">
        <v>757</v>
      </c>
      <c r="T5824" t="s">
        <v>757</v>
      </c>
      <c r="U5824" t="s">
        <v>757</v>
      </c>
      <c r="V5824" t="s">
        <v>773</v>
      </c>
      <c r="W5824" t="s">
        <v>773</v>
      </c>
      <c r="X5824" t="s">
        <v>27843</v>
      </c>
      <c r="Y5824" t="str">
        <f t="shared" si="1276"/>
        <v>enero</v>
      </c>
      <c r="Z5824">
        <f>YEAR(BD_PONDERACIONES[[#This Row],[Fecha Ejecución del Ticket]])</f>
        <v>2023</v>
      </c>
      <c r="AA5824" t="str">
        <f t="shared" si="1277"/>
        <v>marzo</v>
      </c>
      <c r="AB5824">
        <f>YEAR(BD_PONDERACIONES[[#This Row],[Fecha de Inspección]])</f>
        <v>2023</v>
      </c>
      <c r="AC5824">
        <f t="shared" si="1278"/>
        <v>0</v>
      </c>
      <c r="AD5824">
        <f t="shared" si="1279"/>
        <v>0.5</v>
      </c>
      <c r="AE5824">
        <f t="shared" si="1280"/>
        <v>0.5</v>
      </c>
      <c r="AF5824">
        <f t="shared" si="1281"/>
        <v>0.5</v>
      </c>
      <c r="AG5824">
        <f t="shared" si="1282"/>
        <v>0.5</v>
      </c>
      <c r="AH5824">
        <f t="shared" si="1283"/>
        <v>0.5</v>
      </c>
      <c r="AI5824">
        <f t="shared" si="1284"/>
        <v>0.25</v>
      </c>
      <c r="AJ5824">
        <f t="shared" si="1285"/>
        <v>0.25</v>
      </c>
      <c r="AK5824">
        <f t="shared" si="1286"/>
        <v>0.5</v>
      </c>
      <c r="AL5824">
        <f t="shared" si="1287"/>
        <v>0</v>
      </c>
      <c r="AM5824">
        <f t="shared" si="1288"/>
        <v>0</v>
      </c>
      <c r="AN5824" s="6">
        <f t="shared" si="1289"/>
        <v>0.70000000000000007</v>
      </c>
      <c r="AO5824" t="str">
        <f>VLOOKUP(BD_PONDERACIONES[[#This Row],[Comuna]],Tabla3[#All],2,0)</f>
        <v>Florida</v>
      </c>
    </row>
    <row r="5825" spans="1:41" x14ac:dyDescent="0.35">
      <c r="A5825" t="s">
        <v>27844</v>
      </c>
      <c r="B5825" t="s">
        <v>27845</v>
      </c>
      <c r="C5825" t="s">
        <v>27846</v>
      </c>
      <c r="D5825" s="5">
        <v>44991</v>
      </c>
      <c r="E5825" s="5">
        <v>44944</v>
      </c>
      <c r="F5825" t="s">
        <v>753</v>
      </c>
      <c r="G5825" t="s">
        <v>27847</v>
      </c>
      <c r="H5825" t="s">
        <v>755</v>
      </c>
      <c r="I5825" t="s">
        <v>3699</v>
      </c>
      <c r="J5825" t="s">
        <v>3701</v>
      </c>
      <c r="K5825" t="s">
        <v>756</v>
      </c>
      <c r="L5825" t="s">
        <v>756</v>
      </c>
      <c r="M5825" t="s">
        <v>756</v>
      </c>
      <c r="N5825" t="s">
        <v>756</v>
      </c>
      <c r="O5825" t="s">
        <v>756</v>
      </c>
      <c r="P5825" t="s">
        <v>765</v>
      </c>
      <c r="Q5825" t="s">
        <v>27848</v>
      </c>
      <c r="R5825" t="s">
        <v>27849</v>
      </c>
      <c r="S5825" t="s">
        <v>756</v>
      </c>
      <c r="T5825" t="s">
        <v>756</v>
      </c>
      <c r="U5825" t="s">
        <v>756</v>
      </c>
      <c r="V5825" t="s">
        <v>756</v>
      </c>
      <c r="W5825" t="s">
        <v>756</v>
      </c>
      <c r="X5825" t="s">
        <v>27850</v>
      </c>
      <c r="Y5825" t="str">
        <f t="shared" si="1276"/>
        <v>enero</v>
      </c>
      <c r="Z5825">
        <f>YEAR(BD_PONDERACIONES[[#This Row],[Fecha Ejecución del Ticket]])</f>
        <v>2023</v>
      </c>
      <c r="AA5825" t="str">
        <f t="shared" si="1277"/>
        <v>marzo</v>
      </c>
      <c r="AB5825">
        <f>YEAR(BD_PONDERACIONES[[#This Row],[Fecha de Inspección]])</f>
        <v>2023</v>
      </c>
      <c r="AC5825">
        <f t="shared" si="1278"/>
        <v>0</v>
      </c>
      <c r="AD5825">
        <f t="shared" si="1279"/>
        <v>0.5</v>
      </c>
      <c r="AE5825">
        <f t="shared" si="1280"/>
        <v>0.5</v>
      </c>
      <c r="AF5825">
        <f t="shared" si="1281"/>
        <v>0.5</v>
      </c>
      <c r="AG5825">
        <f t="shared" si="1282"/>
        <v>0.5</v>
      </c>
      <c r="AH5825">
        <f t="shared" si="1283"/>
        <v>0.5</v>
      </c>
      <c r="AI5825">
        <f t="shared" si="1284"/>
        <v>0.25</v>
      </c>
      <c r="AJ5825">
        <f t="shared" si="1285"/>
        <v>0.25</v>
      </c>
      <c r="AK5825">
        <f t="shared" si="1286"/>
        <v>0.5</v>
      </c>
      <c r="AL5825">
        <f t="shared" si="1287"/>
        <v>0.5</v>
      </c>
      <c r="AM5825">
        <f t="shared" si="1288"/>
        <v>0.5</v>
      </c>
      <c r="AN5825" s="6">
        <f t="shared" si="1289"/>
        <v>0.90000000000000013</v>
      </c>
      <c r="AO5825" t="str">
        <f>VLOOKUP(BD_PONDERACIONES[[#This Row],[Comuna]],Tabla3[#All],2,0)</f>
        <v>Florida</v>
      </c>
    </row>
    <row r="5826" spans="1:41" x14ac:dyDescent="0.35">
      <c r="A5826" t="s">
        <v>27851</v>
      </c>
      <c r="B5826" t="s">
        <v>27852</v>
      </c>
      <c r="C5826" t="s">
        <v>27853</v>
      </c>
      <c r="D5826" s="5">
        <v>44991</v>
      </c>
      <c r="E5826" s="5">
        <v>44927</v>
      </c>
      <c r="F5826" t="s">
        <v>753</v>
      </c>
      <c r="G5826" t="s">
        <v>27854</v>
      </c>
      <c r="H5826" t="s">
        <v>755</v>
      </c>
      <c r="I5826" t="s">
        <v>3699</v>
      </c>
      <c r="J5826" t="s">
        <v>3701</v>
      </c>
      <c r="K5826" t="s">
        <v>756</v>
      </c>
      <c r="L5826" t="s">
        <v>757</v>
      </c>
      <c r="M5826" t="s">
        <v>757</v>
      </c>
      <c r="N5826" t="s">
        <v>756</v>
      </c>
      <c r="O5826" t="s">
        <v>756</v>
      </c>
      <c r="P5826" t="s">
        <v>758</v>
      </c>
      <c r="Q5826" t="s">
        <v>759</v>
      </c>
      <c r="R5826" t="s">
        <v>759</v>
      </c>
      <c r="S5826" t="s">
        <v>757</v>
      </c>
      <c r="T5826" t="s">
        <v>757</v>
      </c>
      <c r="U5826" t="s">
        <v>757</v>
      </c>
      <c r="V5826" t="s">
        <v>756</v>
      </c>
      <c r="W5826" t="s">
        <v>756</v>
      </c>
      <c r="X5826" t="s">
        <v>27855</v>
      </c>
      <c r="Y5826" t="str">
        <f t="shared" si="1276"/>
        <v>enero</v>
      </c>
      <c r="Z5826">
        <f>YEAR(BD_PONDERACIONES[[#This Row],[Fecha Ejecución del Ticket]])</f>
        <v>2023</v>
      </c>
      <c r="AA5826" t="str">
        <f t="shared" si="1277"/>
        <v>marzo</v>
      </c>
      <c r="AB5826">
        <f>YEAR(BD_PONDERACIONES[[#This Row],[Fecha de Inspección]])</f>
        <v>2023</v>
      </c>
      <c r="AC5826">
        <f t="shared" si="1278"/>
        <v>0</v>
      </c>
      <c r="AD5826">
        <f t="shared" si="1279"/>
        <v>0.5</v>
      </c>
      <c r="AE5826">
        <f t="shared" si="1280"/>
        <v>0.5</v>
      </c>
      <c r="AF5826">
        <f t="shared" si="1281"/>
        <v>0.5</v>
      </c>
      <c r="AG5826">
        <f t="shared" si="1282"/>
        <v>0.5</v>
      </c>
      <c r="AH5826">
        <f t="shared" si="1283"/>
        <v>0.5</v>
      </c>
      <c r="AI5826">
        <f t="shared" si="1284"/>
        <v>0.25</v>
      </c>
      <c r="AJ5826">
        <f t="shared" si="1285"/>
        <v>0.25</v>
      </c>
      <c r="AK5826">
        <f t="shared" si="1286"/>
        <v>0.5</v>
      </c>
      <c r="AL5826">
        <f t="shared" si="1287"/>
        <v>0.5</v>
      </c>
      <c r="AM5826">
        <f t="shared" si="1288"/>
        <v>0.5</v>
      </c>
      <c r="AN5826" s="6">
        <f t="shared" si="1289"/>
        <v>0.90000000000000013</v>
      </c>
      <c r="AO5826" t="str">
        <f>VLOOKUP(BD_PONDERACIONES[[#This Row],[Comuna]],Tabla3[#All],2,0)</f>
        <v>Florida</v>
      </c>
    </row>
    <row r="5827" spans="1:41" x14ac:dyDescent="0.35">
      <c r="A5827" t="s">
        <v>27856</v>
      </c>
      <c r="B5827" t="s">
        <v>27857</v>
      </c>
      <c r="C5827" t="s">
        <v>27858</v>
      </c>
      <c r="D5827" s="5">
        <v>44991</v>
      </c>
      <c r="E5827" s="5">
        <v>44929</v>
      </c>
      <c r="F5827" t="s">
        <v>753</v>
      </c>
      <c r="G5827" t="s">
        <v>27859</v>
      </c>
      <c r="H5827" t="s">
        <v>755</v>
      </c>
      <c r="I5827" t="s">
        <v>3699</v>
      </c>
      <c r="J5827" t="s">
        <v>3701</v>
      </c>
      <c r="K5827" t="s">
        <v>756</v>
      </c>
      <c r="L5827" t="s">
        <v>757</v>
      </c>
      <c r="M5827" t="s">
        <v>757</v>
      </c>
      <c r="N5827" t="s">
        <v>757</v>
      </c>
      <c r="O5827" t="s">
        <v>757</v>
      </c>
      <c r="P5827" t="s">
        <v>758</v>
      </c>
      <c r="Q5827" t="s">
        <v>759</v>
      </c>
      <c r="R5827" t="s">
        <v>759</v>
      </c>
      <c r="S5827" t="s">
        <v>757</v>
      </c>
      <c r="T5827" t="s">
        <v>757</v>
      </c>
      <c r="U5827" t="s">
        <v>757</v>
      </c>
      <c r="V5827" t="s">
        <v>768</v>
      </c>
      <c r="W5827" t="s">
        <v>756</v>
      </c>
      <c r="X5827" t="s">
        <v>18679</v>
      </c>
      <c r="Y5827" t="str">
        <f t="shared" si="1276"/>
        <v>enero</v>
      </c>
      <c r="Z5827">
        <f>YEAR(BD_PONDERACIONES[[#This Row],[Fecha Ejecución del Ticket]])</f>
        <v>2023</v>
      </c>
      <c r="AA5827" t="str">
        <f t="shared" si="1277"/>
        <v>marzo</v>
      </c>
      <c r="AB5827">
        <f>YEAR(BD_PONDERACIONES[[#This Row],[Fecha de Inspección]])</f>
        <v>2023</v>
      </c>
      <c r="AC5827">
        <f t="shared" si="1278"/>
        <v>0</v>
      </c>
      <c r="AD5827">
        <f t="shared" si="1279"/>
        <v>0.5</v>
      </c>
      <c r="AE5827">
        <f t="shared" si="1280"/>
        <v>0.5</v>
      </c>
      <c r="AF5827">
        <f t="shared" si="1281"/>
        <v>0.5</v>
      </c>
      <c r="AG5827">
        <f t="shared" si="1282"/>
        <v>0.5</v>
      </c>
      <c r="AH5827">
        <f t="shared" si="1283"/>
        <v>0.5</v>
      </c>
      <c r="AI5827">
        <f t="shared" si="1284"/>
        <v>0.25</v>
      </c>
      <c r="AJ5827">
        <f t="shared" si="1285"/>
        <v>0.25</v>
      </c>
      <c r="AK5827">
        <f t="shared" si="1286"/>
        <v>0.5</v>
      </c>
      <c r="AL5827">
        <f t="shared" si="1287"/>
        <v>0.17499999999999999</v>
      </c>
      <c r="AM5827">
        <f t="shared" si="1288"/>
        <v>0.5</v>
      </c>
      <c r="AN5827" s="6">
        <f t="shared" si="1289"/>
        <v>0.83500000000000008</v>
      </c>
      <c r="AO5827" t="str">
        <f>VLOOKUP(BD_PONDERACIONES[[#This Row],[Comuna]],Tabla3[#All],2,0)</f>
        <v>Florida</v>
      </c>
    </row>
    <row r="5828" spans="1:41" x14ac:dyDescent="0.35">
      <c r="A5828" t="s">
        <v>27860</v>
      </c>
      <c r="B5828" t="s">
        <v>27861</v>
      </c>
      <c r="C5828" t="s">
        <v>27862</v>
      </c>
      <c r="D5828" s="5">
        <v>44991</v>
      </c>
      <c r="E5828" s="5">
        <v>44930</v>
      </c>
      <c r="F5828" t="s">
        <v>753</v>
      </c>
      <c r="G5828" t="s">
        <v>27863</v>
      </c>
      <c r="H5828" t="s">
        <v>755</v>
      </c>
      <c r="I5828" t="s">
        <v>759</v>
      </c>
      <c r="J5828" t="s">
        <v>756</v>
      </c>
      <c r="K5828" t="s">
        <v>756</v>
      </c>
      <c r="L5828" t="s">
        <v>757</v>
      </c>
      <c r="M5828" t="s">
        <v>757</v>
      </c>
      <c r="N5828" t="s">
        <v>756</v>
      </c>
      <c r="O5828" t="s">
        <v>756</v>
      </c>
      <c r="P5828" t="s">
        <v>758</v>
      </c>
      <c r="Q5828" t="s">
        <v>759</v>
      </c>
      <c r="R5828" t="s">
        <v>759</v>
      </c>
      <c r="S5828" t="s">
        <v>757</v>
      </c>
      <c r="T5828" t="s">
        <v>757</v>
      </c>
      <c r="U5828" t="s">
        <v>757</v>
      </c>
      <c r="V5828" t="s">
        <v>904</v>
      </c>
      <c r="W5828" t="s">
        <v>756</v>
      </c>
      <c r="X5828" t="s">
        <v>27864</v>
      </c>
      <c r="Y5828" t="str">
        <f t="shared" si="1276"/>
        <v>enero</v>
      </c>
      <c r="Z5828">
        <f>YEAR(BD_PONDERACIONES[[#This Row],[Fecha Ejecución del Ticket]])</f>
        <v>2023</v>
      </c>
      <c r="AA5828" t="str">
        <f t="shared" si="1277"/>
        <v>marzo</v>
      </c>
      <c r="AB5828">
        <f>YEAR(BD_PONDERACIONES[[#This Row],[Fecha de Inspección]])</f>
        <v>2023</v>
      </c>
      <c r="AC5828">
        <f t="shared" si="1278"/>
        <v>0.5</v>
      </c>
      <c r="AD5828">
        <f t="shared" si="1279"/>
        <v>0.5</v>
      </c>
      <c r="AE5828">
        <f t="shared" si="1280"/>
        <v>0.5</v>
      </c>
      <c r="AF5828">
        <f t="shared" si="1281"/>
        <v>0.5</v>
      </c>
      <c r="AG5828">
        <f t="shared" si="1282"/>
        <v>0.5</v>
      </c>
      <c r="AH5828">
        <f t="shared" si="1283"/>
        <v>0.5</v>
      </c>
      <c r="AI5828">
        <f t="shared" si="1284"/>
        <v>0.25</v>
      </c>
      <c r="AJ5828">
        <f t="shared" si="1285"/>
        <v>0.25</v>
      </c>
      <c r="AK5828">
        <f t="shared" si="1286"/>
        <v>0.5</v>
      </c>
      <c r="AL5828">
        <f t="shared" si="1287"/>
        <v>0.32500000000000001</v>
      </c>
      <c r="AM5828">
        <f t="shared" si="1288"/>
        <v>0.5</v>
      </c>
      <c r="AN5828" s="6">
        <f t="shared" si="1289"/>
        <v>0.96500000000000008</v>
      </c>
      <c r="AO5828" t="str">
        <f>VLOOKUP(BD_PONDERACIONES[[#This Row],[Comuna]],Tabla3[#All],2,0)</f>
        <v>Florida</v>
      </c>
    </row>
    <row r="5829" spans="1:41" x14ac:dyDescent="0.35">
      <c r="A5829" t="s">
        <v>27865</v>
      </c>
      <c r="B5829" t="s">
        <v>27866</v>
      </c>
      <c r="C5829" t="s">
        <v>27867</v>
      </c>
      <c r="D5829" s="5">
        <v>44991</v>
      </c>
      <c r="E5829" s="5">
        <v>44930</v>
      </c>
      <c r="F5829" t="s">
        <v>753</v>
      </c>
      <c r="G5829" t="s">
        <v>27868</v>
      </c>
      <c r="H5829" t="s">
        <v>755</v>
      </c>
      <c r="I5829" t="s">
        <v>759</v>
      </c>
      <c r="J5829" t="s">
        <v>756</v>
      </c>
      <c r="K5829" t="s">
        <v>756</v>
      </c>
      <c r="L5829" t="s">
        <v>757</v>
      </c>
      <c r="M5829" t="s">
        <v>757</v>
      </c>
      <c r="N5829" t="s">
        <v>756</v>
      </c>
      <c r="O5829" t="s">
        <v>756</v>
      </c>
      <c r="P5829" t="s">
        <v>758</v>
      </c>
      <c r="Q5829" t="s">
        <v>759</v>
      </c>
      <c r="R5829" t="s">
        <v>759</v>
      </c>
      <c r="S5829" t="s">
        <v>757</v>
      </c>
      <c r="T5829" t="s">
        <v>757</v>
      </c>
      <c r="U5829" t="s">
        <v>757</v>
      </c>
      <c r="V5829" t="s">
        <v>773</v>
      </c>
      <c r="W5829" t="s">
        <v>773</v>
      </c>
      <c r="X5829" t="s">
        <v>25586</v>
      </c>
      <c r="Y5829" t="str">
        <f t="shared" si="1276"/>
        <v>enero</v>
      </c>
      <c r="Z5829">
        <f>YEAR(BD_PONDERACIONES[[#This Row],[Fecha Ejecución del Ticket]])</f>
        <v>2023</v>
      </c>
      <c r="AA5829" t="str">
        <f t="shared" si="1277"/>
        <v>marzo</v>
      </c>
      <c r="AB5829">
        <f>YEAR(BD_PONDERACIONES[[#This Row],[Fecha de Inspección]])</f>
        <v>2023</v>
      </c>
      <c r="AC5829">
        <f t="shared" si="1278"/>
        <v>0.5</v>
      </c>
      <c r="AD5829">
        <f t="shared" si="1279"/>
        <v>0.5</v>
      </c>
      <c r="AE5829">
        <f t="shared" si="1280"/>
        <v>0.5</v>
      </c>
      <c r="AF5829">
        <f t="shared" si="1281"/>
        <v>0.5</v>
      </c>
      <c r="AG5829">
        <f t="shared" si="1282"/>
        <v>0.5</v>
      </c>
      <c r="AH5829">
        <f t="shared" si="1283"/>
        <v>0.5</v>
      </c>
      <c r="AI5829">
        <f t="shared" si="1284"/>
        <v>0.25</v>
      </c>
      <c r="AJ5829">
        <f t="shared" si="1285"/>
        <v>0.25</v>
      </c>
      <c r="AK5829">
        <f t="shared" si="1286"/>
        <v>0.5</v>
      </c>
      <c r="AL5829">
        <f t="shared" si="1287"/>
        <v>0</v>
      </c>
      <c r="AM5829">
        <f t="shared" si="1288"/>
        <v>0</v>
      </c>
      <c r="AN5829" s="6">
        <f t="shared" si="1289"/>
        <v>0.8</v>
      </c>
      <c r="AO5829" t="str">
        <f>VLOOKUP(BD_PONDERACIONES[[#This Row],[Comuna]],Tabla3[#All],2,0)</f>
        <v>Florida</v>
      </c>
    </row>
    <row r="5830" spans="1:41" x14ac:dyDescent="0.35">
      <c r="A5830" t="s">
        <v>27869</v>
      </c>
      <c r="B5830" t="s">
        <v>27870</v>
      </c>
      <c r="C5830" t="s">
        <v>27871</v>
      </c>
      <c r="D5830" s="5">
        <v>44991</v>
      </c>
      <c r="E5830" s="5">
        <v>44947</v>
      </c>
      <c r="F5830" t="s">
        <v>753</v>
      </c>
      <c r="G5830" t="s">
        <v>27872</v>
      </c>
      <c r="H5830" t="s">
        <v>755</v>
      </c>
      <c r="I5830" t="s">
        <v>3699</v>
      </c>
      <c r="J5830" t="s">
        <v>3701</v>
      </c>
      <c r="K5830" t="s">
        <v>756</v>
      </c>
      <c r="L5830" t="s">
        <v>773</v>
      </c>
      <c r="M5830" t="s">
        <v>773</v>
      </c>
      <c r="N5830" t="s">
        <v>756</v>
      </c>
      <c r="O5830" t="s">
        <v>756</v>
      </c>
      <c r="P5830" t="s">
        <v>758</v>
      </c>
      <c r="Q5830" t="s">
        <v>759</v>
      </c>
      <c r="R5830" t="s">
        <v>759</v>
      </c>
      <c r="S5830" t="s">
        <v>757</v>
      </c>
      <c r="T5830" t="s">
        <v>757</v>
      </c>
      <c r="U5830" t="s">
        <v>757</v>
      </c>
      <c r="V5830" t="s">
        <v>756</v>
      </c>
      <c r="W5830" t="s">
        <v>756</v>
      </c>
      <c r="X5830" t="s">
        <v>27873</v>
      </c>
      <c r="Y5830" t="str">
        <f t="shared" si="1276"/>
        <v>enero</v>
      </c>
      <c r="Z5830">
        <f>YEAR(BD_PONDERACIONES[[#This Row],[Fecha Ejecución del Ticket]])</f>
        <v>2023</v>
      </c>
      <c r="AA5830" t="str">
        <f t="shared" si="1277"/>
        <v>marzo</v>
      </c>
      <c r="AB5830">
        <f>YEAR(BD_PONDERACIONES[[#This Row],[Fecha de Inspección]])</f>
        <v>2023</v>
      </c>
      <c r="AC5830">
        <f t="shared" si="1278"/>
        <v>0</v>
      </c>
      <c r="AD5830">
        <f t="shared" si="1279"/>
        <v>0.5</v>
      </c>
      <c r="AE5830">
        <f t="shared" si="1280"/>
        <v>0</v>
      </c>
      <c r="AF5830">
        <f t="shared" si="1281"/>
        <v>0</v>
      </c>
      <c r="AG5830">
        <f t="shared" si="1282"/>
        <v>0.5</v>
      </c>
      <c r="AH5830">
        <f t="shared" si="1283"/>
        <v>0.5</v>
      </c>
      <c r="AI5830">
        <f t="shared" si="1284"/>
        <v>0.25</v>
      </c>
      <c r="AJ5830">
        <f t="shared" si="1285"/>
        <v>0.25</v>
      </c>
      <c r="AK5830">
        <f t="shared" si="1286"/>
        <v>0.5</v>
      </c>
      <c r="AL5830">
        <f t="shared" si="1287"/>
        <v>0.5</v>
      </c>
      <c r="AM5830">
        <f t="shared" si="1288"/>
        <v>0.5</v>
      </c>
      <c r="AN5830" s="6">
        <f t="shared" si="1289"/>
        <v>0.60000000000000009</v>
      </c>
      <c r="AO5830" t="str">
        <f>VLOOKUP(BD_PONDERACIONES[[#This Row],[Comuna]],Tabla3[#All],2,0)</f>
        <v>Florida</v>
      </c>
    </row>
    <row r="5831" spans="1:41" x14ac:dyDescent="0.35">
      <c r="A5831" t="s">
        <v>27874</v>
      </c>
      <c r="B5831" t="s">
        <v>27875</v>
      </c>
      <c r="C5831" t="s">
        <v>27876</v>
      </c>
      <c r="D5831" s="5">
        <v>44991</v>
      </c>
      <c r="E5831" s="5">
        <v>44928</v>
      </c>
      <c r="F5831" t="s">
        <v>753</v>
      </c>
      <c r="G5831" t="s">
        <v>27877</v>
      </c>
      <c r="H5831" t="s">
        <v>755</v>
      </c>
      <c r="I5831" t="s">
        <v>3699</v>
      </c>
      <c r="J5831" t="s">
        <v>3701</v>
      </c>
      <c r="K5831" t="s">
        <v>756</v>
      </c>
      <c r="L5831" t="s">
        <v>773</v>
      </c>
      <c r="M5831" t="s">
        <v>773</v>
      </c>
      <c r="N5831" t="s">
        <v>756</v>
      </c>
      <c r="O5831" t="s">
        <v>756</v>
      </c>
      <c r="P5831" t="s">
        <v>758</v>
      </c>
      <c r="Q5831" t="s">
        <v>759</v>
      </c>
      <c r="R5831" t="s">
        <v>759</v>
      </c>
      <c r="S5831" t="s">
        <v>757</v>
      </c>
      <c r="T5831" t="s">
        <v>757</v>
      </c>
      <c r="U5831" t="s">
        <v>757</v>
      </c>
      <c r="V5831" t="s">
        <v>756</v>
      </c>
      <c r="W5831" t="s">
        <v>756</v>
      </c>
      <c r="X5831" t="s">
        <v>25814</v>
      </c>
      <c r="Y5831" t="str">
        <f t="shared" si="1276"/>
        <v>enero</v>
      </c>
      <c r="Z5831">
        <f>YEAR(BD_PONDERACIONES[[#This Row],[Fecha Ejecución del Ticket]])</f>
        <v>2023</v>
      </c>
      <c r="AA5831" t="str">
        <f t="shared" si="1277"/>
        <v>marzo</v>
      </c>
      <c r="AB5831">
        <f>YEAR(BD_PONDERACIONES[[#This Row],[Fecha de Inspección]])</f>
        <v>2023</v>
      </c>
      <c r="AC5831">
        <f t="shared" si="1278"/>
        <v>0</v>
      </c>
      <c r="AD5831">
        <f t="shared" si="1279"/>
        <v>0.5</v>
      </c>
      <c r="AE5831">
        <f t="shared" si="1280"/>
        <v>0</v>
      </c>
      <c r="AF5831">
        <f t="shared" si="1281"/>
        <v>0</v>
      </c>
      <c r="AG5831">
        <f t="shared" si="1282"/>
        <v>0.5</v>
      </c>
      <c r="AH5831">
        <f t="shared" si="1283"/>
        <v>0.5</v>
      </c>
      <c r="AI5831">
        <f t="shared" si="1284"/>
        <v>0.25</v>
      </c>
      <c r="AJ5831">
        <f t="shared" si="1285"/>
        <v>0.25</v>
      </c>
      <c r="AK5831">
        <f t="shared" si="1286"/>
        <v>0.5</v>
      </c>
      <c r="AL5831">
        <f t="shared" si="1287"/>
        <v>0.5</v>
      </c>
      <c r="AM5831">
        <f t="shared" si="1288"/>
        <v>0.5</v>
      </c>
      <c r="AN5831" s="6">
        <f t="shared" si="1289"/>
        <v>0.60000000000000009</v>
      </c>
      <c r="AO5831" t="str">
        <f>VLOOKUP(BD_PONDERACIONES[[#This Row],[Comuna]],Tabla3[#All],2,0)</f>
        <v>Florida</v>
      </c>
    </row>
    <row r="5832" spans="1:41" x14ac:dyDescent="0.35">
      <c r="A5832" t="s">
        <v>27878</v>
      </c>
      <c r="B5832" t="s">
        <v>27879</v>
      </c>
      <c r="C5832" t="s">
        <v>27880</v>
      </c>
      <c r="D5832" s="5">
        <v>44991</v>
      </c>
      <c r="E5832" s="5">
        <v>44952</v>
      </c>
      <c r="F5832" t="s">
        <v>763</v>
      </c>
      <c r="G5832" t="s">
        <v>27881</v>
      </c>
      <c r="H5832" t="s">
        <v>3786</v>
      </c>
      <c r="I5832" t="s">
        <v>3699</v>
      </c>
      <c r="J5832" t="s">
        <v>3701</v>
      </c>
      <c r="K5832" t="s">
        <v>756</v>
      </c>
      <c r="L5832" t="s">
        <v>757</v>
      </c>
      <c r="M5832" t="s">
        <v>757</v>
      </c>
      <c r="N5832" t="s">
        <v>756</v>
      </c>
      <c r="O5832" t="s">
        <v>756</v>
      </c>
      <c r="P5832" t="s">
        <v>758</v>
      </c>
      <c r="Q5832" t="s">
        <v>759</v>
      </c>
      <c r="R5832" t="s">
        <v>759</v>
      </c>
      <c r="S5832" t="s">
        <v>757</v>
      </c>
      <c r="T5832" t="s">
        <v>757</v>
      </c>
      <c r="U5832" t="s">
        <v>757</v>
      </c>
      <c r="V5832" t="s">
        <v>756</v>
      </c>
      <c r="W5832" t="s">
        <v>756</v>
      </c>
      <c r="X5832" t="s">
        <v>24460</v>
      </c>
      <c r="Y5832" t="str">
        <f t="shared" si="1276"/>
        <v>enero</v>
      </c>
      <c r="Z5832">
        <f>YEAR(BD_PONDERACIONES[[#This Row],[Fecha Ejecución del Ticket]])</f>
        <v>2023</v>
      </c>
      <c r="AA5832" t="str">
        <f t="shared" si="1277"/>
        <v>marzo</v>
      </c>
      <c r="AB5832">
        <f>YEAR(BD_PONDERACIONES[[#This Row],[Fecha de Inspección]])</f>
        <v>2023</v>
      </c>
      <c r="AC5832">
        <f t="shared" si="1278"/>
        <v>0</v>
      </c>
      <c r="AD5832">
        <f t="shared" si="1279"/>
        <v>0.5</v>
      </c>
      <c r="AE5832">
        <f t="shared" si="1280"/>
        <v>0.5</v>
      </c>
      <c r="AF5832">
        <f t="shared" si="1281"/>
        <v>0.5</v>
      </c>
      <c r="AG5832">
        <f t="shared" si="1282"/>
        <v>0.5</v>
      </c>
      <c r="AH5832">
        <f t="shared" si="1283"/>
        <v>0.5</v>
      </c>
      <c r="AI5832">
        <f t="shared" si="1284"/>
        <v>0.25</v>
      </c>
      <c r="AJ5832">
        <f t="shared" si="1285"/>
        <v>0.25</v>
      </c>
      <c r="AK5832">
        <f t="shared" si="1286"/>
        <v>0.5</v>
      </c>
      <c r="AL5832">
        <f t="shared" si="1287"/>
        <v>0.5</v>
      </c>
      <c r="AM5832">
        <f t="shared" si="1288"/>
        <v>0.5</v>
      </c>
      <c r="AN5832" s="6">
        <f t="shared" si="1289"/>
        <v>0.90000000000000013</v>
      </c>
      <c r="AO5832" t="str">
        <f>VLOOKUP(BD_PONDERACIONES[[#This Row],[Comuna]],Tabla3[#All],2,0)</f>
        <v>Florida</v>
      </c>
    </row>
    <row r="5833" spans="1:41" x14ac:dyDescent="0.35">
      <c r="A5833" t="s">
        <v>27882</v>
      </c>
      <c r="B5833" t="s">
        <v>27883</v>
      </c>
      <c r="C5833" t="s">
        <v>27884</v>
      </c>
      <c r="D5833" s="5">
        <v>44991</v>
      </c>
      <c r="E5833" s="5">
        <v>44928</v>
      </c>
      <c r="F5833" t="s">
        <v>753</v>
      </c>
      <c r="G5833" t="s">
        <v>27885</v>
      </c>
      <c r="H5833" t="s">
        <v>755</v>
      </c>
      <c r="I5833" t="s">
        <v>3699</v>
      </c>
      <c r="J5833" t="s">
        <v>3701</v>
      </c>
      <c r="K5833" t="s">
        <v>756</v>
      </c>
      <c r="L5833" t="s">
        <v>757</v>
      </c>
      <c r="M5833" t="s">
        <v>757</v>
      </c>
      <c r="N5833" t="s">
        <v>757</v>
      </c>
      <c r="O5833" t="s">
        <v>757</v>
      </c>
      <c r="P5833" t="s">
        <v>758</v>
      </c>
      <c r="Q5833" t="s">
        <v>759</v>
      </c>
      <c r="R5833" t="s">
        <v>759</v>
      </c>
      <c r="S5833" t="s">
        <v>757</v>
      </c>
      <c r="T5833" t="s">
        <v>757</v>
      </c>
      <c r="U5833" t="s">
        <v>757</v>
      </c>
      <c r="V5833" t="s">
        <v>768</v>
      </c>
      <c r="W5833" t="s">
        <v>768</v>
      </c>
      <c r="X5833" t="s">
        <v>27886</v>
      </c>
      <c r="Y5833" t="str">
        <f t="shared" si="1276"/>
        <v>enero</v>
      </c>
      <c r="Z5833">
        <f>YEAR(BD_PONDERACIONES[[#This Row],[Fecha Ejecución del Ticket]])</f>
        <v>2023</v>
      </c>
      <c r="AA5833" t="str">
        <f t="shared" si="1277"/>
        <v>marzo</v>
      </c>
      <c r="AB5833">
        <f>YEAR(BD_PONDERACIONES[[#This Row],[Fecha de Inspección]])</f>
        <v>2023</v>
      </c>
      <c r="AC5833">
        <f t="shared" si="1278"/>
        <v>0</v>
      </c>
      <c r="AD5833">
        <f t="shared" si="1279"/>
        <v>0.5</v>
      </c>
      <c r="AE5833">
        <f t="shared" si="1280"/>
        <v>0.5</v>
      </c>
      <c r="AF5833">
        <f t="shared" si="1281"/>
        <v>0.5</v>
      </c>
      <c r="AG5833">
        <f t="shared" si="1282"/>
        <v>0.5</v>
      </c>
      <c r="AH5833">
        <f t="shared" si="1283"/>
        <v>0.5</v>
      </c>
      <c r="AI5833">
        <f t="shared" si="1284"/>
        <v>0.25</v>
      </c>
      <c r="AJ5833">
        <f t="shared" si="1285"/>
        <v>0.25</v>
      </c>
      <c r="AK5833">
        <f t="shared" si="1286"/>
        <v>0.5</v>
      </c>
      <c r="AL5833">
        <f t="shared" si="1287"/>
        <v>0.17499999999999999</v>
      </c>
      <c r="AM5833">
        <f t="shared" si="1288"/>
        <v>0.17499999999999999</v>
      </c>
      <c r="AN5833" s="6">
        <f t="shared" si="1289"/>
        <v>0.77</v>
      </c>
      <c r="AO5833" t="str">
        <f>VLOOKUP(BD_PONDERACIONES[[#This Row],[Comuna]],Tabla3[#All],2,0)</f>
        <v>Florida</v>
      </c>
    </row>
    <row r="5834" spans="1:41" x14ac:dyDescent="0.35">
      <c r="A5834" t="s">
        <v>27887</v>
      </c>
      <c r="B5834" t="s">
        <v>27888</v>
      </c>
      <c r="C5834" t="s">
        <v>27889</v>
      </c>
      <c r="D5834" s="5">
        <v>44991</v>
      </c>
      <c r="E5834" s="5">
        <v>44935</v>
      </c>
      <c r="F5834" t="s">
        <v>753</v>
      </c>
      <c r="G5834" t="s">
        <v>27890</v>
      </c>
      <c r="H5834" t="s">
        <v>755</v>
      </c>
      <c r="I5834" t="s">
        <v>3699</v>
      </c>
      <c r="J5834" t="s">
        <v>3701</v>
      </c>
      <c r="K5834" t="s">
        <v>756</v>
      </c>
      <c r="L5834" t="s">
        <v>757</v>
      </c>
      <c r="M5834" t="s">
        <v>757</v>
      </c>
      <c r="N5834" t="s">
        <v>756</v>
      </c>
      <c r="O5834" t="s">
        <v>756</v>
      </c>
      <c r="P5834" t="s">
        <v>758</v>
      </c>
      <c r="Q5834" t="s">
        <v>759</v>
      </c>
      <c r="R5834" t="s">
        <v>759</v>
      </c>
      <c r="S5834" t="s">
        <v>757</v>
      </c>
      <c r="T5834" t="s">
        <v>757</v>
      </c>
      <c r="U5834" t="s">
        <v>757</v>
      </c>
      <c r="V5834" t="s">
        <v>756</v>
      </c>
      <c r="W5834" t="s">
        <v>756</v>
      </c>
      <c r="X5834" t="s">
        <v>20420</v>
      </c>
      <c r="Y5834" t="str">
        <f t="shared" si="1276"/>
        <v>enero</v>
      </c>
      <c r="Z5834">
        <f>YEAR(BD_PONDERACIONES[[#This Row],[Fecha Ejecución del Ticket]])</f>
        <v>2023</v>
      </c>
      <c r="AA5834" t="str">
        <f t="shared" si="1277"/>
        <v>marzo</v>
      </c>
      <c r="AB5834">
        <f>YEAR(BD_PONDERACIONES[[#This Row],[Fecha de Inspección]])</f>
        <v>2023</v>
      </c>
      <c r="AC5834">
        <f t="shared" si="1278"/>
        <v>0</v>
      </c>
      <c r="AD5834">
        <f t="shared" si="1279"/>
        <v>0.5</v>
      </c>
      <c r="AE5834">
        <f t="shared" si="1280"/>
        <v>0.5</v>
      </c>
      <c r="AF5834">
        <f t="shared" si="1281"/>
        <v>0.5</v>
      </c>
      <c r="AG5834">
        <f t="shared" si="1282"/>
        <v>0.5</v>
      </c>
      <c r="AH5834">
        <f t="shared" si="1283"/>
        <v>0.5</v>
      </c>
      <c r="AI5834">
        <f t="shared" si="1284"/>
        <v>0.25</v>
      </c>
      <c r="AJ5834">
        <f t="shared" si="1285"/>
        <v>0.25</v>
      </c>
      <c r="AK5834">
        <f t="shared" si="1286"/>
        <v>0.5</v>
      </c>
      <c r="AL5834">
        <f t="shared" si="1287"/>
        <v>0.5</v>
      </c>
      <c r="AM5834">
        <f t="shared" si="1288"/>
        <v>0.5</v>
      </c>
      <c r="AN5834" s="6">
        <f t="shared" si="1289"/>
        <v>0.90000000000000013</v>
      </c>
      <c r="AO5834" t="str">
        <f>VLOOKUP(BD_PONDERACIONES[[#This Row],[Comuna]],Tabla3[#All],2,0)</f>
        <v>Florida</v>
      </c>
    </row>
    <row r="5835" spans="1:41" x14ac:dyDescent="0.35">
      <c r="A5835" t="s">
        <v>27891</v>
      </c>
      <c r="B5835" t="s">
        <v>27892</v>
      </c>
      <c r="C5835" t="s">
        <v>27893</v>
      </c>
      <c r="D5835" s="5">
        <v>44991</v>
      </c>
      <c r="E5835" s="5">
        <v>44944</v>
      </c>
      <c r="F5835" t="s">
        <v>763</v>
      </c>
      <c r="G5835" t="s">
        <v>27894</v>
      </c>
      <c r="H5835" t="s">
        <v>3786</v>
      </c>
      <c r="I5835" t="s">
        <v>3699</v>
      </c>
      <c r="J5835" t="s">
        <v>3701</v>
      </c>
      <c r="K5835" t="s">
        <v>756</v>
      </c>
      <c r="L5835" t="s">
        <v>757</v>
      </c>
      <c r="M5835" t="s">
        <v>757</v>
      </c>
      <c r="N5835" t="s">
        <v>756</v>
      </c>
      <c r="O5835" t="s">
        <v>756</v>
      </c>
      <c r="P5835" t="s">
        <v>758</v>
      </c>
      <c r="Q5835" t="s">
        <v>759</v>
      </c>
      <c r="R5835" t="s">
        <v>759</v>
      </c>
      <c r="S5835" t="s">
        <v>757</v>
      </c>
      <c r="T5835" t="s">
        <v>757</v>
      </c>
      <c r="U5835" t="s">
        <v>757</v>
      </c>
      <c r="V5835" t="s">
        <v>773</v>
      </c>
      <c r="W5835" t="s">
        <v>773</v>
      </c>
      <c r="X5835" t="s">
        <v>27895</v>
      </c>
      <c r="Y5835" t="str">
        <f t="shared" si="1276"/>
        <v>enero</v>
      </c>
      <c r="Z5835">
        <f>YEAR(BD_PONDERACIONES[[#This Row],[Fecha Ejecución del Ticket]])</f>
        <v>2023</v>
      </c>
      <c r="AA5835" t="str">
        <f t="shared" si="1277"/>
        <v>marzo</v>
      </c>
      <c r="AB5835">
        <f>YEAR(BD_PONDERACIONES[[#This Row],[Fecha de Inspección]])</f>
        <v>2023</v>
      </c>
      <c r="AC5835">
        <f t="shared" si="1278"/>
        <v>0</v>
      </c>
      <c r="AD5835">
        <f t="shared" si="1279"/>
        <v>0.5</v>
      </c>
      <c r="AE5835">
        <f t="shared" si="1280"/>
        <v>0.5</v>
      </c>
      <c r="AF5835">
        <f t="shared" si="1281"/>
        <v>0.5</v>
      </c>
      <c r="AG5835">
        <f t="shared" si="1282"/>
        <v>0.5</v>
      </c>
      <c r="AH5835">
        <f t="shared" si="1283"/>
        <v>0.5</v>
      </c>
      <c r="AI5835">
        <f t="shared" si="1284"/>
        <v>0.25</v>
      </c>
      <c r="AJ5835">
        <f t="shared" si="1285"/>
        <v>0.25</v>
      </c>
      <c r="AK5835">
        <f t="shared" si="1286"/>
        <v>0.5</v>
      </c>
      <c r="AL5835">
        <f t="shared" si="1287"/>
        <v>0</v>
      </c>
      <c r="AM5835">
        <f t="shared" si="1288"/>
        <v>0</v>
      </c>
      <c r="AN5835" s="6">
        <f t="shared" si="1289"/>
        <v>0.70000000000000007</v>
      </c>
      <c r="AO5835" t="str">
        <f>VLOOKUP(BD_PONDERACIONES[[#This Row],[Comuna]],Tabla3[#All],2,0)</f>
        <v>Florida</v>
      </c>
    </row>
    <row r="5836" spans="1:41" x14ac:dyDescent="0.35">
      <c r="A5836" t="s">
        <v>27896</v>
      </c>
      <c r="B5836" t="s">
        <v>27897</v>
      </c>
      <c r="C5836" t="s">
        <v>27898</v>
      </c>
      <c r="D5836" s="5">
        <v>44991</v>
      </c>
      <c r="E5836" s="5">
        <v>44931</v>
      </c>
      <c r="F5836" t="s">
        <v>753</v>
      </c>
      <c r="G5836" t="s">
        <v>27899</v>
      </c>
      <c r="H5836" t="s">
        <v>755</v>
      </c>
      <c r="I5836" t="s">
        <v>3699</v>
      </c>
      <c r="J5836" t="s">
        <v>3701</v>
      </c>
      <c r="K5836" t="s">
        <v>756</v>
      </c>
      <c r="L5836" t="s">
        <v>757</v>
      </c>
      <c r="M5836" t="s">
        <v>757</v>
      </c>
      <c r="N5836" t="s">
        <v>756</v>
      </c>
      <c r="O5836" t="s">
        <v>756</v>
      </c>
      <c r="P5836" t="s">
        <v>765</v>
      </c>
      <c r="Q5836" t="s">
        <v>27900</v>
      </c>
      <c r="R5836" t="s">
        <v>27901</v>
      </c>
      <c r="S5836" t="s">
        <v>756</v>
      </c>
      <c r="T5836" t="s">
        <v>756</v>
      </c>
      <c r="U5836" t="s">
        <v>756</v>
      </c>
      <c r="V5836" t="s">
        <v>756</v>
      </c>
      <c r="W5836" t="s">
        <v>756</v>
      </c>
      <c r="X5836" t="s">
        <v>27902</v>
      </c>
      <c r="Y5836" t="str">
        <f t="shared" si="1276"/>
        <v>enero</v>
      </c>
      <c r="Z5836">
        <f>YEAR(BD_PONDERACIONES[[#This Row],[Fecha Ejecución del Ticket]])</f>
        <v>2023</v>
      </c>
      <c r="AA5836" t="str">
        <f t="shared" si="1277"/>
        <v>marzo</v>
      </c>
      <c r="AB5836">
        <f>YEAR(BD_PONDERACIONES[[#This Row],[Fecha de Inspección]])</f>
        <v>2023</v>
      </c>
      <c r="AC5836">
        <f t="shared" si="1278"/>
        <v>0</v>
      </c>
      <c r="AD5836">
        <f t="shared" si="1279"/>
        <v>0.5</v>
      </c>
      <c r="AE5836">
        <f t="shared" si="1280"/>
        <v>0.5</v>
      </c>
      <c r="AF5836">
        <f t="shared" si="1281"/>
        <v>0.5</v>
      </c>
      <c r="AG5836">
        <f t="shared" si="1282"/>
        <v>0.5</v>
      </c>
      <c r="AH5836">
        <f t="shared" si="1283"/>
        <v>0.5</v>
      </c>
      <c r="AI5836">
        <f t="shared" si="1284"/>
        <v>0.25</v>
      </c>
      <c r="AJ5836">
        <f t="shared" si="1285"/>
        <v>0.25</v>
      </c>
      <c r="AK5836">
        <f t="shared" si="1286"/>
        <v>0.5</v>
      </c>
      <c r="AL5836">
        <f t="shared" si="1287"/>
        <v>0.5</v>
      </c>
      <c r="AM5836">
        <f t="shared" si="1288"/>
        <v>0.5</v>
      </c>
      <c r="AN5836" s="6">
        <f t="shared" si="1289"/>
        <v>0.90000000000000013</v>
      </c>
      <c r="AO5836" t="str">
        <f>VLOOKUP(BD_PONDERACIONES[[#This Row],[Comuna]],Tabla3[#All],2,0)</f>
        <v>Florida</v>
      </c>
    </row>
    <row r="5837" spans="1:41" x14ac:dyDescent="0.35">
      <c r="A5837" t="s">
        <v>27903</v>
      </c>
      <c r="B5837" t="s">
        <v>27904</v>
      </c>
      <c r="C5837" t="s">
        <v>27905</v>
      </c>
      <c r="D5837" s="5">
        <v>44991</v>
      </c>
      <c r="E5837" s="5">
        <v>44931</v>
      </c>
      <c r="F5837" t="s">
        <v>763</v>
      </c>
      <c r="G5837" t="s">
        <v>27906</v>
      </c>
      <c r="H5837" t="s">
        <v>3786</v>
      </c>
      <c r="I5837" t="s">
        <v>3699</v>
      </c>
      <c r="J5837" t="s">
        <v>3701</v>
      </c>
      <c r="K5837" t="s">
        <v>756</v>
      </c>
      <c r="L5837" t="s">
        <v>757</v>
      </c>
      <c r="M5837" t="s">
        <v>757</v>
      </c>
      <c r="N5837" t="s">
        <v>756</v>
      </c>
      <c r="O5837" t="s">
        <v>756</v>
      </c>
      <c r="P5837" t="s">
        <v>758</v>
      </c>
      <c r="Q5837" t="s">
        <v>759</v>
      </c>
      <c r="R5837" t="s">
        <v>759</v>
      </c>
      <c r="S5837" t="s">
        <v>757</v>
      </c>
      <c r="T5837" t="s">
        <v>757</v>
      </c>
      <c r="U5837" t="s">
        <v>757</v>
      </c>
      <c r="V5837" t="s">
        <v>756</v>
      </c>
      <c r="W5837" t="s">
        <v>756</v>
      </c>
      <c r="X5837" t="s">
        <v>27907</v>
      </c>
      <c r="Y5837" t="str">
        <f t="shared" si="1276"/>
        <v>enero</v>
      </c>
      <c r="Z5837">
        <f>YEAR(BD_PONDERACIONES[[#This Row],[Fecha Ejecución del Ticket]])</f>
        <v>2023</v>
      </c>
      <c r="AA5837" t="str">
        <f t="shared" si="1277"/>
        <v>marzo</v>
      </c>
      <c r="AB5837">
        <f>YEAR(BD_PONDERACIONES[[#This Row],[Fecha de Inspección]])</f>
        <v>2023</v>
      </c>
      <c r="AC5837">
        <f t="shared" si="1278"/>
        <v>0</v>
      </c>
      <c r="AD5837">
        <f t="shared" si="1279"/>
        <v>0.5</v>
      </c>
      <c r="AE5837">
        <f t="shared" si="1280"/>
        <v>0.5</v>
      </c>
      <c r="AF5837">
        <f t="shared" si="1281"/>
        <v>0.5</v>
      </c>
      <c r="AG5837">
        <f t="shared" si="1282"/>
        <v>0.5</v>
      </c>
      <c r="AH5837">
        <f t="shared" si="1283"/>
        <v>0.5</v>
      </c>
      <c r="AI5837">
        <f t="shared" si="1284"/>
        <v>0.25</v>
      </c>
      <c r="AJ5837">
        <f t="shared" si="1285"/>
        <v>0.25</v>
      </c>
      <c r="AK5837">
        <f t="shared" si="1286"/>
        <v>0.5</v>
      </c>
      <c r="AL5837">
        <f t="shared" si="1287"/>
        <v>0.5</v>
      </c>
      <c r="AM5837">
        <f t="shared" si="1288"/>
        <v>0.5</v>
      </c>
      <c r="AN5837" s="6">
        <f t="shared" si="1289"/>
        <v>0.90000000000000013</v>
      </c>
      <c r="AO5837" t="str">
        <f>VLOOKUP(BD_PONDERACIONES[[#This Row],[Comuna]],Tabla3[#All],2,0)</f>
        <v>Florida</v>
      </c>
    </row>
    <row r="5838" spans="1:41" x14ac:dyDescent="0.35">
      <c r="A5838" t="s">
        <v>27908</v>
      </c>
      <c r="B5838" t="s">
        <v>27909</v>
      </c>
      <c r="C5838" t="s">
        <v>27910</v>
      </c>
      <c r="D5838" s="5">
        <v>44991</v>
      </c>
      <c r="E5838" s="5">
        <v>44952</v>
      </c>
      <c r="F5838" t="s">
        <v>753</v>
      </c>
      <c r="G5838" t="s">
        <v>27911</v>
      </c>
      <c r="H5838" t="s">
        <v>755</v>
      </c>
      <c r="I5838" t="s">
        <v>3699</v>
      </c>
      <c r="J5838" t="s">
        <v>3701</v>
      </c>
      <c r="K5838" t="s">
        <v>756</v>
      </c>
      <c r="L5838" t="s">
        <v>757</v>
      </c>
      <c r="M5838" t="s">
        <v>757</v>
      </c>
      <c r="N5838" t="s">
        <v>756</v>
      </c>
      <c r="O5838" t="s">
        <v>756</v>
      </c>
      <c r="P5838" t="s">
        <v>758</v>
      </c>
      <c r="Q5838" t="s">
        <v>759</v>
      </c>
      <c r="R5838" t="s">
        <v>759</v>
      </c>
      <c r="S5838" t="s">
        <v>757</v>
      </c>
      <c r="T5838" t="s">
        <v>757</v>
      </c>
      <c r="U5838" t="s">
        <v>757</v>
      </c>
      <c r="V5838" t="s">
        <v>756</v>
      </c>
      <c r="W5838" t="s">
        <v>756</v>
      </c>
      <c r="X5838" t="s">
        <v>27912</v>
      </c>
      <c r="Y5838" t="str">
        <f t="shared" si="1276"/>
        <v>enero</v>
      </c>
      <c r="Z5838">
        <f>YEAR(BD_PONDERACIONES[[#This Row],[Fecha Ejecución del Ticket]])</f>
        <v>2023</v>
      </c>
      <c r="AA5838" t="str">
        <f t="shared" si="1277"/>
        <v>marzo</v>
      </c>
      <c r="AB5838">
        <f>YEAR(BD_PONDERACIONES[[#This Row],[Fecha de Inspección]])</f>
        <v>2023</v>
      </c>
      <c r="AC5838">
        <f t="shared" si="1278"/>
        <v>0</v>
      </c>
      <c r="AD5838">
        <f t="shared" si="1279"/>
        <v>0.5</v>
      </c>
      <c r="AE5838">
        <f t="shared" si="1280"/>
        <v>0.5</v>
      </c>
      <c r="AF5838">
        <f t="shared" si="1281"/>
        <v>0.5</v>
      </c>
      <c r="AG5838">
        <f t="shared" si="1282"/>
        <v>0.5</v>
      </c>
      <c r="AH5838">
        <f t="shared" si="1283"/>
        <v>0.5</v>
      </c>
      <c r="AI5838">
        <f t="shared" si="1284"/>
        <v>0.25</v>
      </c>
      <c r="AJ5838">
        <f t="shared" si="1285"/>
        <v>0.25</v>
      </c>
      <c r="AK5838">
        <f t="shared" si="1286"/>
        <v>0.5</v>
      </c>
      <c r="AL5838">
        <f t="shared" si="1287"/>
        <v>0.5</v>
      </c>
      <c r="AM5838">
        <f t="shared" si="1288"/>
        <v>0.5</v>
      </c>
      <c r="AN5838" s="6">
        <f t="shared" si="1289"/>
        <v>0.90000000000000013</v>
      </c>
      <c r="AO5838" t="str">
        <f>VLOOKUP(BD_PONDERACIONES[[#This Row],[Comuna]],Tabla3[#All],2,0)</f>
        <v>Florida</v>
      </c>
    </row>
    <row r="5839" spans="1:41" x14ac:dyDescent="0.35">
      <c r="A5839" t="s">
        <v>27913</v>
      </c>
      <c r="B5839" t="s">
        <v>27914</v>
      </c>
      <c r="C5839" t="s">
        <v>27915</v>
      </c>
      <c r="D5839" s="5">
        <v>44991</v>
      </c>
      <c r="E5839" s="5">
        <v>44947</v>
      </c>
      <c r="F5839" t="s">
        <v>753</v>
      </c>
      <c r="G5839" t="s">
        <v>27916</v>
      </c>
      <c r="H5839" t="s">
        <v>755</v>
      </c>
      <c r="I5839" t="s">
        <v>3699</v>
      </c>
      <c r="J5839" t="s">
        <v>3701</v>
      </c>
      <c r="K5839" t="s">
        <v>756</v>
      </c>
      <c r="L5839" t="s">
        <v>757</v>
      </c>
      <c r="M5839" t="s">
        <v>757</v>
      </c>
      <c r="N5839" t="s">
        <v>756</v>
      </c>
      <c r="O5839" t="s">
        <v>756</v>
      </c>
      <c r="P5839" t="s">
        <v>758</v>
      </c>
      <c r="Q5839" t="s">
        <v>759</v>
      </c>
      <c r="R5839" t="s">
        <v>759</v>
      </c>
      <c r="S5839" t="s">
        <v>757</v>
      </c>
      <c r="T5839" t="s">
        <v>757</v>
      </c>
      <c r="U5839" t="s">
        <v>757</v>
      </c>
      <c r="V5839" t="s">
        <v>756</v>
      </c>
      <c r="W5839" t="s">
        <v>756</v>
      </c>
      <c r="X5839" t="s">
        <v>27917</v>
      </c>
      <c r="Y5839" t="str">
        <f t="shared" si="1276"/>
        <v>enero</v>
      </c>
      <c r="Z5839">
        <f>YEAR(BD_PONDERACIONES[[#This Row],[Fecha Ejecución del Ticket]])</f>
        <v>2023</v>
      </c>
      <c r="AA5839" t="str">
        <f t="shared" si="1277"/>
        <v>marzo</v>
      </c>
      <c r="AB5839">
        <f>YEAR(BD_PONDERACIONES[[#This Row],[Fecha de Inspección]])</f>
        <v>2023</v>
      </c>
      <c r="AC5839">
        <f t="shared" si="1278"/>
        <v>0</v>
      </c>
      <c r="AD5839">
        <f t="shared" si="1279"/>
        <v>0.5</v>
      </c>
      <c r="AE5839">
        <f t="shared" si="1280"/>
        <v>0.5</v>
      </c>
      <c r="AF5839">
        <f t="shared" si="1281"/>
        <v>0.5</v>
      </c>
      <c r="AG5839">
        <f t="shared" si="1282"/>
        <v>0.5</v>
      </c>
      <c r="AH5839">
        <f t="shared" si="1283"/>
        <v>0.5</v>
      </c>
      <c r="AI5839">
        <f t="shared" si="1284"/>
        <v>0.25</v>
      </c>
      <c r="AJ5839">
        <f t="shared" si="1285"/>
        <v>0.25</v>
      </c>
      <c r="AK5839">
        <f t="shared" si="1286"/>
        <v>0.5</v>
      </c>
      <c r="AL5839">
        <f t="shared" si="1287"/>
        <v>0.5</v>
      </c>
      <c r="AM5839">
        <f t="shared" si="1288"/>
        <v>0.5</v>
      </c>
      <c r="AN5839" s="6">
        <f t="shared" si="1289"/>
        <v>0.90000000000000013</v>
      </c>
      <c r="AO5839" t="str">
        <f>VLOOKUP(BD_PONDERACIONES[[#This Row],[Comuna]],Tabla3[#All],2,0)</f>
        <v>Florida</v>
      </c>
    </row>
    <row r="5840" spans="1:41" x14ac:dyDescent="0.35">
      <c r="A5840" t="s">
        <v>27918</v>
      </c>
      <c r="B5840" t="s">
        <v>27919</v>
      </c>
      <c r="C5840" t="s">
        <v>27920</v>
      </c>
      <c r="D5840" s="5">
        <v>44991</v>
      </c>
      <c r="E5840" s="5">
        <v>44932</v>
      </c>
      <c r="F5840" t="s">
        <v>763</v>
      </c>
      <c r="G5840" t="s">
        <v>27921</v>
      </c>
      <c r="H5840" t="s">
        <v>3786</v>
      </c>
      <c r="I5840" t="s">
        <v>3699</v>
      </c>
      <c r="J5840" t="s">
        <v>3701</v>
      </c>
      <c r="K5840" t="s">
        <v>756</v>
      </c>
      <c r="L5840" t="s">
        <v>757</v>
      </c>
      <c r="M5840" t="s">
        <v>757</v>
      </c>
      <c r="N5840" t="s">
        <v>756</v>
      </c>
      <c r="O5840" t="s">
        <v>756</v>
      </c>
      <c r="P5840" t="s">
        <v>765</v>
      </c>
      <c r="Q5840" t="s">
        <v>759</v>
      </c>
      <c r="R5840" t="s">
        <v>759</v>
      </c>
      <c r="S5840" t="s">
        <v>757</v>
      </c>
      <c r="T5840" t="s">
        <v>757</v>
      </c>
      <c r="U5840" t="s">
        <v>757</v>
      </c>
      <c r="V5840" t="s">
        <v>756</v>
      </c>
      <c r="W5840" t="s">
        <v>756</v>
      </c>
      <c r="X5840" t="s">
        <v>27922</v>
      </c>
      <c r="Y5840" t="str">
        <f t="shared" si="1276"/>
        <v>enero</v>
      </c>
      <c r="Z5840">
        <f>YEAR(BD_PONDERACIONES[[#This Row],[Fecha Ejecución del Ticket]])</f>
        <v>2023</v>
      </c>
      <c r="AA5840" t="str">
        <f t="shared" si="1277"/>
        <v>marzo</v>
      </c>
      <c r="AB5840">
        <f>YEAR(BD_PONDERACIONES[[#This Row],[Fecha de Inspección]])</f>
        <v>2023</v>
      </c>
      <c r="AC5840">
        <f t="shared" si="1278"/>
        <v>0</v>
      </c>
      <c r="AD5840">
        <f t="shared" si="1279"/>
        <v>0.5</v>
      </c>
      <c r="AE5840">
        <f t="shared" si="1280"/>
        <v>0.5</v>
      </c>
      <c r="AF5840">
        <f t="shared" si="1281"/>
        <v>0.5</v>
      </c>
      <c r="AG5840">
        <f t="shared" si="1282"/>
        <v>0.5</v>
      </c>
      <c r="AH5840">
        <f t="shared" si="1283"/>
        <v>0.5</v>
      </c>
      <c r="AI5840">
        <f t="shared" si="1284"/>
        <v>0.25</v>
      </c>
      <c r="AJ5840">
        <f t="shared" si="1285"/>
        <v>0.25</v>
      </c>
      <c r="AK5840">
        <f t="shared" si="1286"/>
        <v>0.5</v>
      </c>
      <c r="AL5840">
        <f t="shared" si="1287"/>
        <v>0.5</v>
      </c>
      <c r="AM5840">
        <f t="shared" si="1288"/>
        <v>0.5</v>
      </c>
      <c r="AN5840" s="6">
        <f t="shared" si="1289"/>
        <v>0.90000000000000013</v>
      </c>
      <c r="AO5840" t="str">
        <f>VLOOKUP(BD_PONDERACIONES[[#This Row],[Comuna]],Tabla3[#All],2,0)</f>
        <v>Florida</v>
      </c>
    </row>
    <row r="5841" spans="1:41" x14ac:dyDescent="0.35">
      <c r="A5841" t="s">
        <v>27923</v>
      </c>
      <c r="B5841" t="s">
        <v>27924</v>
      </c>
      <c r="C5841" t="s">
        <v>27925</v>
      </c>
      <c r="D5841" s="5">
        <v>44991</v>
      </c>
      <c r="E5841" s="5">
        <v>44927</v>
      </c>
      <c r="F5841" t="s">
        <v>753</v>
      </c>
      <c r="G5841" t="s">
        <v>27926</v>
      </c>
      <c r="H5841" t="s">
        <v>755</v>
      </c>
      <c r="I5841" t="s">
        <v>3699</v>
      </c>
      <c r="J5841" t="s">
        <v>3701</v>
      </c>
      <c r="K5841" t="s">
        <v>756</v>
      </c>
      <c r="L5841" t="s">
        <v>757</v>
      </c>
      <c r="M5841" t="s">
        <v>757</v>
      </c>
      <c r="N5841" t="s">
        <v>756</v>
      </c>
      <c r="O5841" t="s">
        <v>756</v>
      </c>
      <c r="P5841" t="s">
        <v>758</v>
      </c>
      <c r="Q5841" t="s">
        <v>759</v>
      </c>
      <c r="R5841" t="s">
        <v>759</v>
      </c>
      <c r="S5841" t="s">
        <v>757</v>
      </c>
      <c r="T5841" t="s">
        <v>757</v>
      </c>
      <c r="U5841" t="s">
        <v>757</v>
      </c>
      <c r="V5841" t="s">
        <v>756</v>
      </c>
      <c r="W5841" t="s">
        <v>756</v>
      </c>
      <c r="X5841" t="s">
        <v>8238</v>
      </c>
      <c r="Y5841" t="str">
        <f t="shared" si="1276"/>
        <v>enero</v>
      </c>
      <c r="Z5841">
        <f>YEAR(BD_PONDERACIONES[[#This Row],[Fecha Ejecución del Ticket]])</f>
        <v>2023</v>
      </c>
      <c r="AA5841" t="str">
        <f t="shared" si="1277"/>
        <v>marzo</v>
      </c>
      <c r="AB5841">
        <f>YEAR(BD_PONDERACIONES[[#This Row],[Fecha de Inspección]])</f>
        <v>2023</v>
      </c>
      <c r="AC5841">
        <f t="shared" si="1278"/>
        <v>0</v>
      </c>
      <c r="AD5841">
        <f t="shared" si="1279"/>
        <v>0.5</v>
      </c>
      <c r="AE5841">
        <f t="shared" si="1280"/>
        <v>0.5</v>
      </c>
      <c r="AF5841">
        <f t="shared" si="1281"/>
        <v>0.5</v>
      </c>
      <c r="AG5841">
        <f t="shared" si="1282"/>
        <v>0.5</v>
      </c>
      <c r="AH5841">
        <f t="shared" si="1283"/>
        <v>0.5</v>
      </c>
      <c r="AI5841">
        <f t="shared" si="1284"/>
        <v>0.25</v>
      </c>
      <c r="AJ5841">
        <f t="shared" si="1285"/>
        <v>0.25</v>
      </c>
      <c r="AK5841">
        <f t="shared" si="1286"/>
        <v>0.5</v>
      </c>
      <c r="AL5841">
        <f t="shared" si="1287"/>
        <v>0.5</v>
      </c>
      <c r="AM5841">
        <f t="shared" si="1288"/>
        <v>0.5</v>
      </c>
      <c r="AN5841" s="6">
        <f t="shared" si="1289"/>
        <v>0.90000000000000013</v>
      </c>
      <c r="AO5841" t="str">
        <f>VLOOKUP(BD_PONDERACIONES[[#This Row],[Comuna]],Tabla3[#All],2,0)</f>
        <v>Florida</v>
      </c>
    </row>
    <row r="5842" spans="1:41" x14ac:dyDescent="0.35">
      <c r="A5842" t="s">
        <v>27927</v>
      </c>
      <c r="B5842" t="s">
        <v>27928</v>
      </c>
      <c r="C5842" t="s">
        <v>27929</v>
      </c>
      <c r="D5842" s="5">
        <v>44991</v>
      </c>
      <c r="E5842" s="5">
        <v>44944</v>
      </c>
      <c r="F5842" t="s">
        <v>763</v>
      </c>
      <c r="G5842" t="s">
        <v>27930</v>
      </c>
      <c r="H5842" t="s">
        <v>3786</v>
      </c>
      <c r="I5842" t="s">
        <v>3699</v>
      </c>
      <c r="J5842" t="s">
        <v>3701</v>
      </c>
      <c r="K5842" t="s">
        <v>756</v>
      </c>
      <c r="L5842" t="s">
        <v>757</v>
      </c>
      <c r="M5842" t="s">
        <v>757</v>
      </c>
      <c r="N5842" t="s">
        <v>756</v>
      </c>
      <c r="O5842" t="s">
        <v>756</v>
      </c>
      <c r="P5842" t="s">
        <v>758</v>
      </c>
      <c r="Q5842" t="s">
        <v>759</v>
      </c>
      <c r="R5842" t="s">
        <v>759</v>
      </c>
      <c r="S5842" t="s">
        <v>757</v>
      </c>
      <c r="T5842" t="s">
        <v>757</v>
      </c>
      <c r="U5842" t="s">
        <v>757</v>
      </c>
      <c r="V5842" t="s">
        <v>756</v>
      </c>
      <c r="W5842" t="s">
        <v>756</v>
      </c>
      <c r="X5842" t="s">
        <v>23031</v>
      </c>
      <c r="Y5842" t="str">
        <f t="shared" ref="Y5842:Y5905" si="1290">TEXT(E5842,"MMMM")</f>
        <v>enero</v>
      </c>
      <c r="Z5842">
        <f>YEAR(BD_PONDERACIONES[[#This Row],[Fecha Ejecución del Ticket]])</f>
        <v>2023</v>
      </c>
      <c r="AA5842" t="str">
        <f t="shared" ref="AA5842:AA5905" si="1291">TEXT(D5842,"MMMM")</f>
        <v>marzo</v>
      </c>
      <c r="AB5842">
        <f>YEAR(BD_PONDERACIONES[[#This Row],[Fecha de Inspección]])</f>
        <v>2023</v>
      </c>
      <c r="AC5842">
        <f t="shared" ref="AC5842:AC5905" si="1292">IF(OR(J5842="Cumple",J5842="No Aplica"),0.5,0)</f>
        <v>0</v>
      </c>
      <c r="AD5842">
        <f t="shared" ref="AD5842:AD5905" si="1293">IF(OR(K5842="CUMPLE",K5842="No Aplica"),0.5,0)</f>
        <v>0.5</v>
      </c>
      <c r="AE5842">
        <f t="shared" ref="AE5842:AE5905" si="1294">IF(OR(L5842="CUMPLE",L5842="No Aplica"),0.5,0)</f>
        <v>0.5</v>
      </c>
      <c r="AF5842">
        <f t="shared" ref="AF5842:AF5905" si="1295">IF(OR(M5842="CUMPLE",M5842="No Aplica"),0.5,0)</f>
        <v>0.5</v>
      </c>
      <c r="AG5842">
        <f t="shared" ref="AG5842:AG5905" si="1296">IF(OR(N5842="CUMPLE",N5842="No Aplica"),0.5,IF(N5842="Cumple Mayormente",0.325,IF(N5842="Cumple Parcialmente",0.175,0)))</f>
        <v>0.5</v>
      </c>
      <c r="AH5842">
        <f t="shared" ref="AH5842:AH5905" si="1297">IF(OR(O5842="CUMPLE",O5842="No Aplica"),0.5,IF(O5842="Cumple Mayormente",0.325,IF(O5842="Cumple Parcialmente",0.175,0)))</f>
        <v>0.5</v>
      </c>
      <c r="AI5842">
        <f t="shared" ref="AI5842:AI5905" si="1298">IF(OR(S5842="CUMPLE",S5842="No Aplica"),0.25,IF(S5842="Cumple Mayormente",0.1625,IF(S5842="Cumple Parcialmente",0.0875,0)))</f>
        <v>0.25</v>
      </c>
      <c r="AJ5842">
        <f t="shared" ref="AJ5842:AJ5905" si="1299">IF(OR(T5842="CUMPLE",T5842="No Aplica"),0.25,IF(T5842="Cumple Mayormente",0.1625,IF(T5842="Cumple Parcialmente",0.0875,0)))</f>
        <v>0.25</v>
      </c>
      <c r="AK5842">
        <f t="shared" ref="AK5842:AK5905" si="1300">IF(OR(U5842="CUMPLE",U5842="No Aplica"),0.5,IF(U5842="Cumple Mayormente",0.325,IF(U5842="Cumple Parcialmente",0.175,0)))</f>
        <v>0.5</v>
      </c>
      <c r="AL5842">
        <f t="shared" ref="AL5842:AL5905" si="1301">IF(OR(V5842="CUMPLE",V5842="No Aplica"),0.5,IF(V5842="Cumple Mayormente",0.325,IF(V5842="Cumple Parcialmente",0.175,0)))</f>
        <v>0.5</v>
      </c>
      <c r="AM5842">
        <f t="shared" ref="AM5842:AM5905" si="1302">IF(OR(W5842="CUMPLE",W5842="No Aplica"),0.5,IF(W5842="Cumple Mayormente",0.325,IF(W5842="Cumple Parcialmente",0.175,0)))</f>
        <v>0.5</v>
      </c>
      <c r="AN5842" s="6">
        <f t="shared" ref="AN5842:AN5905" si="1303">((AC5842+AD5842)*0.2)+((AE5842+AF5842)*0.3)+((AG5842+AH5842)*0.15)+((AI5842+AJ5842+AK5842)*0.15)+((AL5842+AM5842)*0.2)</f>
        <v>0.90000000000000013</v>
      </c>
      <c r="AO5842" t="str">
        <f>VLOOKUP(BD_PONDERACIONES[[#This Row],[Comuna]],Tabla3[#All],2,0)</f>
        <v>Florida</v>
      </c>
    </row>
    <row r="5843" spans="1:41" x14ac:dyDescent="0.35">
      <c r="A5843" t="s">
        <v>27931</v>
      </c>
      <c r="B5843" t="s">
        <v>27932</v>
      </c>
      <c r="C5843" t="s">
        <v>27933</v>
      </c>
      <c r="D5843" s="5">
        <v>44991</v>
      </c>
      <c r="E5843" s="5">
        <v>44935</v>
      </c>
      <c r="F5843" t="s">
        <v>763</v>
      </c>
      <c r="G5843" t="s">
        <v>27934</v>
      </c>
      <c r="H5843" t="s">
        <v>3786</v>
      </c>
      <c r="I5843" t="s">
        <v>3699</v>
      </c>
      <c r="J5843" t="s">
        <v>3701</v>
      </c>
      <c r="K5843" t="s">
        <v>756</v>
      </c>
      <c r="L5843" t="s">
        <v>757</v>
      </c>
      <c r="M5843" t="s">
        <v>757</v>
      </c>
      <c r="N5843" t="s">
        <v>756</v>
      </c>
      <c r="O5843" t="s">
        <v>756</v>
      </c>
      <c r="P5843" t="s">
        <v>765</v>
      </c>
      <c r="Q5843" t="s">
        <v>759</v>
      </c>
      <c r="R5843" t="s">
        <v>759</v>
      </c>
      <c r="S5843" t="s">
        <v>757</v>
      </c>
      <c r="T5843" t="s">
        <v>757</v>
      </c>
      <c r="U5843" t="s">
        <v>757</v>
      </c>
      <c r="V5843" t="s">
        <v>756</v>
      </c>
      <c r="W5843" t="s">
        <v>756</v>
      </c>
      <c r="X5843" t="s">
        <v>27935</v>
      </c>
      <c r="Y5843" t="str">
        <f t="shared" si="1290"/>
        <v>enero</v>
      </c>
      <c r="Z5843">
        <f>YEAR(BD_PONDERACIONES[[#This Row],[Fecha Ejecución del Ticket]])</f>
        <v>2023</v>
      </c>
      <c r="AA5843" t="str">
        <f t="shared" si="1291"/>
        <v>marzo</v>
      </c>
      <c r="AB5843">
        <f>YEAR(BD_PONDERACIONES[[#This Row],[Fecha de Inspección]])</f>
        <v>2023</v>
      </c>
      <c r="AC5843">
        <f t="shared" si="1292"/>
        <v>0</v>
      </c>
      <c r="AD5843">
        <f t="shared" si="1293"/>
        <v>0.5</v>
      </c>
      <c r="AE5843">
        <f t="shared" si="1294"/>
        <v>0.5</v>
      </c>
      <c r="AF5843">
        <f t="shared" si="1295"/>
        <v>0.5</v>
      </c>
      <c r="AG5843">
        <f t="shared" si="1296"/>
        <v>0.5</v>
      </c>
      <c r="AH5843">
        <f t="shared" si="1297"/>
        <v>0.5</v>
      </c>
      <c r="AI5843">
        <f t="shared" si="1298"/>
        <v>0.25</v>
      </c>
      <c r="AJ5843">
        <f t="shared" si="1299"/>
        <v>0.25</v>
      </c>
      <c r="AK5843">
        <f t="shared" si="1300"/>
        <v>0.5</v>
      </c>
      <c r="AL5843">
        <f t="shared" si="1301"/>
        <v>0.5</v>
      </c>
      <c r="AM5843">
        <f t="shared" si="1302"/>
        <v>0.5</v>
      </c>
      <c r="AN5843" s="6">
        <f t="shared" si="1303"/>
        <v>0.90000000000000013</v>
      </c>
      <c r="AO5843" t="str">
        <f>VLOOKUP(BD_PONDERACIONES[[#This Row],[Comuna]],Tabla3[#All],2,0)</f>
        <v>Florida</v>
      </c>
    </row>
    <row r="5844" spans="1:41" x14ac:dyDescent="0.35">
      <c r="A5844" t="s">
        <v>27936</v>
      </c>
      <c r="B5844" t="s">
        <v>27937</v>
      </c>
      <c r="C5844" t="s">
        <v>27938</v>
      </c>
      <c r="D5844" s="5">
        <v>44991</v>
      </c>
      <c r="E5844" s="5">
        <v>44930</v>
      </c>
      <c r="F5844" t="s">
        <v>763</v>
      </c>
      <c r="G5844" t="s">
        <v>27939</v>
      </c>
      <c r="H5844" t="s">
        <v>3786</v>
      </c>
      <c r="I5844" t="s">
        <v>3699</v>
      </c>
      <c r="J5844" t="s">
        <v>3701</v>
      </c>
      <c r="K5844" t="s">
        <v>756</v>
      </c>
      <c r="L5844" t="s">
        <v>757</v>
      </c>
      <c r="M5844" t="s">
        <v>757</v>
      </c>
      <c r="N5844" t="s">
        <v>756</v>
      </c>
      <c r="O5844" t="s">
        <v>756</v>
      </c>
      <c r="P5844" t="s">
        <v>758</v>
      </c>
      <c r="Q5844" t="s">
        <v>759</v>
      </c>
      <c r="R5844" t="s">
        <v>759</v>
      </c>
      <c r="S5844" t="s">
        <v>757</v>
      </c>
      <c r="T5844" t="s">
        <v>757</v>
      </c>
      <c r="U5844" t="s">
        <v>757</v>
      </c>
      <c r="V5844" t="s">
        <v>756</v>
      </c>
      <c r="W5844" t="s">
        <v>768</v>
      </c>
      <c r="X5844" t="s">
        <v>27940</v>
      </c>
      <c r="Y5844" t="str">
        <f t="shared" si="1290"/>
        <v>enero</v>
      </c>
      <c r="Z5844">
        <f>YEAR(BD_PONDERACIONES[[#This Row],[Fecha Ejecución del Ticket]])</f>
        <v>2023</v>
      </c>
      <c r="AA5844" t="str">
        <f t="shared" si="1291"/>
        <v>marzo</v>
      </c>
      <c r="AB5844">
        <f>YEAR(BD_PONDERACIONES[[#This Row],[Fecha de Inspección]])</f>
        <v>2023</v>
      </c>
      <c r="AC5844">
        <f t="shared" si="1292"/>
        <v>0</v>
      </c>
      <c r="AD5844">
        <f t="shared" si="1293"/>
        <v>0.5</v>
      </c>
      <c r="AE5844">
        <f t="shared" si="1294"/>
        <v>0.5</v>
      </c>
      <c r="AF5844">
        <f t="shared" si="1295"/>
        <v>0.5</v>
      </c>
      <c r="AG5844">
        <f t="shared" si="1296"/>
        <v>0.5</v>
      </c>
      <c r="AH5844">
        <f t="shared" si="1297"/>
        <v>0.5</v>
      </c>
      <c r="AI5844">
        <f t="shared" si="1298"/>
        <v>0.25</v>
      </c>
      <c r="AJ5844">
        <f t="shared" si="1299"/>
        <v>0.25</v>
      </c>
      <c r="AK5844">
        <f t="shared" si="1300"/>
        <v>0.5</v>
      </c>
      <c r="AL5844">
        <f t="shared" si="1301"/>
        <v>0.5</v>
      </c>
      <c r="AM5844">
        <f t="shared" si="1302"/>
        <v>0.17499999999999999</v>
      </c>
      <c r="AN5844" s="6">
        <f t="shared" si="1303"/>
        <v>0.83500000000000008</v>
      </c>
      <c r="AO5844" t="str">
        <f>VLOOKUP(BD_PONDERACIONES[[#This Row],[Comuna]],Tabla3[#All],2,0)</f>
        <v>Florida</v>
      </c>
    </row>
    <row r="5845" spans="1:41" x14ac:dyDescent="0.35">
      <c r="A5845" t="s">
        <v>27941</v>
      </c>
      <c r="B5845" t="s">
        <v>27942</v>
      </c>
      <c r="C5845" t="s">
        <v>27943</v>
      </c>
      <c r="D5845" s="5">
        <v>44991</v>
      </c>
      <c r="E5845" s="5">
        <v>44931</v>
      </c>
      <c r="F5845" t="s">
        <v>763</v>
      </c>
      <c r="G5845" t="s">
        <v>27944</v>
      </c>
      <c r="H5845" t="s">
        <v>3786</v>
      </c>
      <c r="I5845" t="s">
        <v>3699</v>
      </c>
      <c r="J5845" t="s">
        <v>3701</v>
      </c>
      <c r="K5845" t="s">
        <v>756</v>
      </c>
      <c r="L5845" t="s">
        <v>757</v>
      </c>
      <c r="M5845" t="s">
        <v>757</v>
      </c>
      <c r="N5845" t="s">
        <v>756</v>
      </c>
      <c r="O5845" t="s">
        <v>756</v>
      </c>
      <c r="P5845" t="s">
        <v>758</v>
      </c>
      <c r="Q5845" t="s">
        <v>759</v>
      </c>
      <c r="R5845" t="s">
        <v>759</v>
      </c>
      <c r="S5845" t="s">
        <v>757</v>
      </c>
      <c r="T5845" t="s">
        <v>757</v>
      </c>
      <c r="U5845" t="s">
        <v>757</v>
      </c>
      <c r="V5845" t="s">
        <v>756</v>
      </c>
      <c r="W5845" t="s">
        <v>756</v>
      </c>
      <c r="X5845" t="s">
        <v>27945</v>
      </c>
      <c r="Y5845" t="str">
        <f t="shared" si="1290"/>
        <v>enero</v>
      </c>
      <c r="Z5845">
        <f>YEAR(BD_PONDERACIONES[[#This Row],[Fecha Ejecución del Ticket]])</f>
        <v>2023</v>
      </c>
      <c r="AA5845" t="str">
        <f t="shared" si="1291"/>
        <v>marzo</v>
      </c>
      <c r="AB5845">
        <f>YEAR(BD_PONDERACIONES[[#This Row],[Fecha de Inspección]])</f>
        <v>2023</v>
      </c>
      <c r="AC5845">
        <f t="shared" si="1292"/>
        <v>0</v>
      </c>
      <c r="AD5845">
        <f t="shared" si="1293"/>
        <v>0.5</v>
      </c>
      <c r="AE5845">
        <f t="shared" si="1294"/>
        <v>0.5</v>
      </c>
      <c r="AF5845">
        <f t="shared" si="1295"/>
        <v>0.5</v>
      </c>
      <c r="AG5845">
        <f t="shared" si="1296"/>
        <v>0.5</v>
      </c>
      <c r="AH5845">
        <f t="shared" si="1297"/>
        <v>0.5</v>
      </c>
      <c r="AI5845">
        <f t="shared" si="1298"/>
        <v>0.25</v>
      </c>
      <c r="AJ5845">
        <f t="shared" si="1299"/>
        <v>0.25</v>
      </c>
      <c r="AK5845">
        <f t="shared" si="1300"/>
        <v>0.5</v>
      </c>
      <c r="AL5845">
        <f t="shared" si="1301"/>
        <v>0.5</v>
      </c>
      <c r="AM5845">
        <f t="shared" si="1302"/>
        <v>0.5</v>
      </c>
      <c r="AN5845" s="6">
        <f t="shared" si="1303"/>
        <v>0.90000000000000013</v>
      </c>
      <c r="AO5845" t="str">
        <f>VLOOKUP(BD_PONDERACIONES[[#This Row],[Comuna]],Tabla3[#All],2,0)</f>
        <v>Florida</v>
      </c>
    </row>
    <row r="5846" spans="1:41" x14ac:dyDescent="0.35">
      <c r="A5846" t="s">
        <v>27946</v>
      </c>
      <c r="B5846" t="s">
        <v>27947</v>
      </c>
      <c r="C5846" t="s">
        <v>27948</v>
      </c>
      <c r="D5846" s="5">
        <v>44991</v>
      </c>
      <c r="E5846" s="5">
        <v>44952</v>
      </c>
      <c r="F5846" t="s">
        <v>763</v>
      </c>
      <c r="G5846" t="s">
        <v>27949</v>
      </c>
      <c r="H5846" t="s">
        <v>3786</v>
      </c>
      <c r="I5846" t="s">
        <v>3699</v>
      </c>
      <c r="J5846" t="s">
        <v>3701</v>
      </c>
      <c r="K5846" t="s">
        <v>756</v>
      </c>
      <c r="L5846" t="s">
        <v>757</v>
      </c>
      <c r="M5846" t="s">
        <v>757</v>
      </c>
      <c r="N5846" t="s">
        <v>756</v>
      </c>
      <c r="O5846" t="s">
        <v>756</v>
      </c>
      <c r="P5846" t="s">
        <v>758</v>
      </c>
      <c r="Q5846" t="s">
        <v>759</v>
      </c>
      <c r="R5846" t="s">
        <v>759</v>
      </c>
      <c r="S5846" t="s">
        <v>757</v>
      </c>
      <c r="T5846" t="s">
        <v>757</v>
      </c>
      <c r="U5846" t="s">
        <v>757</v>
      </c>
      <c r="V5846" t="s">
        <v>756</v>
      </c>
      <c r="W5846" t="s">
        <v>756</v>
      </c>
      <c r="X5846" t="s">
        <v>27950</v>
      </c>
      <c r="Y5846" t="str">
        <f t="shared" si="1290"/>
        <v>enero</v>
      </c>
      <c r="Z5846">
        <f>YEAR(BD_PONDERACIONES[[#This Row],[Fecha Ejecución del Ticket]])</f>
        <v>2023</v>
      </c>
      <c r="AA5846" t="str">
        <f t="shared" si="1291"/>
        <v>marzo</v>
      </c>
      <c r="AB5846">
        <f>YEAR(BD_PONDERACIONES[[#This Row],[Fecha de Inspección]])</f>
        <v>2023</v>
      </c>
      <c r="AC5846">
        <f t="shared" si="1292"/>
        <v>0</v>
      </c>
      <c r="AD5846">
        <f t="shared" si="1293"/>
        <v>0.5</v>
      </c>
      <c r="AE5846">
        <f t="shared" si="1294"/>
        <v>0.5</v>
      </c>
      <c r="AF5846">
        <f t="shared" si="1295"/>
        <v>0.5</v>
      </c>
      <c r="AG5846">
        <f t="shared" si="1296"/>
        <v>0.5</v>
      </c>
      <c r="AH5846">
        <f t="shared" si="1297"/>
        <v>0.5</v>
      </c>
      <c r="AI5846">
        <f t="shared" si="1298"/>
        <v>0.25</v>
      </c>
      <c r="AJ5846">
        <f t="shared" si="1299"/>
        <v>0.25</v>
      </c>
      <c r="AK5846">
        <f t="shared" si="1300"/>
        <v>0.5</v>
      </c>
      <c r="AL5846">
        <f t="shared" si="1301"/>
        <v>0.5</v>
      </c>
      <c r="AM5846">
        <f t="shared" si="1302"/>
        <v>0.5</v>
      </c>
      <c r="AN5846" s="6">
        <f t="shared" si="1303"/>
        <v>0.90000000000000013</v>
      </c>
      <c r="AO5846" t="str">
        <f>VLOOKUP(BD_PONDERACIONES[[#This Row],[Comuna]],Tabla3[#All],2,0)</f>
        <v>Florida</v>
      </c>
    </row>
    <row r="5847" spans="1:41" x14ac:dyDescent="0.35">
      <c r="A5847" t="s">
        <v>27951</v>
      </c>
      <c r="B5847" t="s">
        <v>27952</v>
      </c>
      <c r="C5847" t="s">
        <v>27953</v>
      </c>
      <c r="D5847" s="5">
        <v>44991</v>
      </c>
      <c r="E5847" s="5">
        <v>44928</v>
      </c>
      <c r="F5847" t="s">
        <v>763</v>
      </c>
      <c r="G5847" t="s">
        <v>27954</v>
      </c>
      <c r="H5847" t="s">
        <v>3786</v>
      </c>
      <c r="I5847" t="s">
        <v>3699</v>
      </c>
      <c r="J5847" t="s">
        <v>3701</v>
      </c>
      <c r="K5847" t="s">
        <v>756</v>
      </c>
      <c r="L5847" t="s">
        <v>757</v>
      </c>
      <c r="M5847" t="s">
        <v>757</v>
      </c>
      <c r="N5847" t="s">
        <v>756</v>
      </c>
      <c r="O5847" t="s">
        <v>756</v>
      </c>
      <c r="P5847" t="s">
        <v>758</v>
      </c>
      <c r="Q5847" t="s">
        <v>759</v>
      </c>
      <c r="R5847" t="s">
        <v>759</v>
      </c>
      <c r="S5847" t="s">
        <v>757</v>
      </c>
      <c r="T5847" t="s">
        <v>757</v>
      </c>
      <c r="U5847" t="s">
        <v>757</v>
      </c>
      <c r="V5847" t="s">
        <v>756</v>
      </c>
      <c r="W5847" t="s">
        <v>756</v>
      </c>
      <c r="X5847" t="s">
        <v>16857</v>
      </c>
      <c r="Y5847" t="str">
        <f t="shared" si="1290"/>
        <v>enero</v>
      </c>
      <c r="Z5847">
        <f>YEAR(BD_PONDERACIONES[[#This Row],[Fecha Ejecución del Ticket]])</f>
        <v>2023</v>
      </c>
      <c r="AA5847" t="str">
        <f t="shared" si="1291"/>
        <v>marzo</v>
      </c>
      <c r="AB5847">
        <f>YEAR(BD_PONDERACIONES[[#This Row],[Fecha de Inspección]])</f>
        <v>2023</v>
      </c>
      <c r="AC5847">
        <f t="shared" si="1292"/>
        <v>0</v>
      </c>
      <c r="AD5847">
        <f t="shared" si="1293"/>
        <v>0.5</v>
      </c>
      <c r="AE5847">
        <f t="shared" si="1294"/>
        <v>0.5</v>
      </c>
      <c r="AF5847">
        <f t="shared" si="1295"/>
        <v>0.5</v>
      </c>
      <c r="AG5847">
        <f t="shared" si="1296"/>
        <v>0.5</v>
      </c>
      <c r="AH5847">
        <f t="shared" si="1297"/>
        <v>0.5</v>
      </c>
      <c r="AI5847">
        <f t="shared" si="1298"/>
        <v>0.25</v>
      </c>
      <c r="AJ5847">
        <f t="shared" si="1299"/>
        <v>0.25</v>
      </c>
      <c r="AK5847">
        <f t="shared" si="1300"/>
        <v>0.5</v>
      </c>
      <c r="AL5847">
        <f t="shared" si="1301"/>
        <v>0.5</v>
      </c>
      <c r="AM5847">
        <f t="shared" si="1302"/>
        <v>0.5</v>
      </c>
      <c r="AN5847" s="6">
        <f t="shared" si="1303"/>
        <v>0.90000000000000013</v>
      </c>
      <c r="AO5847" t="str">
        <f>VLOOKUP(BD_PONDERACIONES[[#This Row],[Comuna]],Tabla3[#All],2,0)</f>
        <v>Florida</v>
      </c>
    </row>
    <row r="5848" spans="1:41" x14ac:dyDescent="0.35">
      <c r="A5848" t="s">
        <v>27955</v>
      </c>
      <c r="B5848" t="s">
        <v>27956</v>
      </c>
      <c r="C5848" t="s">
        <v>27957</v>
      </c>
      <c r="D5848" s="5">
        <v>44991</v>
      </c>
      <c r="E5848" s="5">
        <v>44929</v>
      </c>
      <c r="F5848" t="s">
        <v>763</v>
      </c>
      <c r="G5848" t="s">
        <v>27958</v>
      </c>
      <c r="H5848" t="s">
        <v>3786</v>
      </c>
      <c r="I5848" t="s">
        <v>3699</v>
      </c>
      <c r="J5848" t="s">
        <v>3701</v>
      </c>
      <c r="K5848" t="s">
        <v>756</v>
      </c>
      <c r="L5848" t="s">
        <v>757</v>
      </c>
      <c r="M5848" t="s">
        <v>757</v>
      </c>
      <c r="N5848" t="s">
        <v>756</v>
      </c>
      <c r="O5848" t="s">
        <v>756</v>
      </c>
      <c r="P5848" t="s">
        <v>758</v>
      </c>
      <c r="Q5848" t="s">
        <v>759</v>
      </c>
      <c r="R5848" t="s">
        <v>759</v>
      </c>
      <c r="S5848" t="s">
        <v>757</v>
      </c>
      <c r="T5848" t="s">
        <v>757</v>
      </c>
      <c r="U5848" t="s">
        <v>757</v>
      </c>
      <c r="V5848" t="s">
        <v>756</v>
      </c>
      <c r="W5848" t="s">
        <v>756</v>
      </c>
      <c r="X5848" t="s">
        <v>1712</v>
      </c>
      <c r="Y5848" t="str">
        <f t="shared" si="1290"/>
        <v>enero</v>
      </c>
      <c r="Z5848">
        <f>YEAR(BD_PONDERACIONES[[#This Row],[Fecha Ejecución del Ticket]])</f>
        <v>2023</v>
      </c>
      <c r="AA5848" t="str">
        <f t="shared" si="1291"/>
        <v>marzo</v>
      </c>
      <c r="AB5848">
        <f>YEAR(BD_PONDERACIONES[[#This Row],[Fecha de Inspección]])</f>
        <v>2023</v>
      </c>
      <c r="AC5848">
        <f t="shared" si="1292"/>
        <v>0</v>
      </c>
      <c r="AD5848">
        <f t="shared" si="1293"/>
        <v>0.5</v>
      </c>
      <c r="AE5848">
        <f t="shared" si="1294"/>
        <v>0.5</v>
      </c>
      <c r="AF5848">
        <f t="shared" si="1295"/>
        <v>0.5</v>
      </c>
      <c r="AG5848">
        <f t="shared" si="1296"/>
        <v>0.5</v>
      </c>
      <c r="AH5848">
        <f t="shared" si="1297"/>
        <v>0.5</v>
      </c>
      <c r="AI5848">
        <f t="shared" si="1298"/>
        <v>0.25</v>
      </c>
      <c r="AJ5848">
        <f t="shared" si="1299"/>
        <v>0.25</v>
      </c>
      <c r="AK5848">
        <f t="shared" si="1300"/>
        <v>0.5</v>
      </c>
      <c r="AL5848">
        <f t="shared" si="1301"/>
        <v>0.5</v>
      </c>
      <c r="AM5848">
        <f t="shared" si="1302"/>
        <v>0.5</v>
      </c>
      <c r="AN5848" s="6">
        <f t="shared" si="1303"/>
        <v>0.90000000000000013</v>
      </c>
      <c r="AO5848" t="str">
        <f>VLOOKUP(BD_PONDERACIONES[[#This Row],[Comuna]],Tabla3[#All],2,0)</f>
        <v>Florida</v>
      </c>
    </row>
    <row r="5849" spans="1:41" x14ac:dyDescent="0.35">
      <c r="A5849" t="s">
        <v>27959</v>
      </c>
      <c r="B5849" t="s">
        <v>27960</v>
      </c>
      <c r="C5849" t="s">
        <v>27961</v>
      </c>
      <c r="D5849" s="5">
        <v>44991</v>
      </c>
      <c r="E5849" s="5">
        <v>44942</v>
      </c>
      <c r="F5849" t="s">
        <v>763</v>
      </c>
      <c r="G5849" t="s">
        <v>27962</v>
      </c>
      <c r="H5849" t="s">
        <v>3786</v>
      </c>
      <c r="I5849" t="s">
        <v>3699</v>
      </c>
      <c r="J5849" t="s">
        <v>3701</v>
      </c>
      <c r="K5849" t="s">
        <v>756</v>
      </c>
      <c r="L5849" t="s">
        <v>757</v>
      </c>
      <c r="M5849" t="s">
        <v>757</v>
      </c>
      <c r="N5849" t="s">
        <v>756</v>
      </c>
      <c r="O5849" t="s">
        <v>756</v>
      </c>
      <c r="P5849" t="s">
        <v>758</v>
      </c>
      <c r="Q5849" t="s">
        <v>759</v>
      </c>
      <c r="R5849" t="s">
        <v>759</v>
      </c>
      <c r="S5849" t="s">
        <v>757</v>
      </c>
      <c r="T5849" t="s">
        <v>757</v>
      </c>
      <c r="U5849" t="s">
        <v>757</v>
      </c>
      <c r="V5849" t="s">
        <v>756</v>
      </c>
      <c r="W5849" t="s">
        <v>768</v>
      </c>
      <c r="X5849" t="s">
        <v>27963</v>
      </c>
      <c r="Y5849" t="str">
        <f t="shared" si="1290"/>
        <v>enero</v>
      </c>
      <c r="Z5849">
        <f>YEAR(BD_PONDERACIONES[[#This Row],[Fecha Ejecución del Ticket]])</f>
        <v>2023</v>
      </c>
      <c r="AA5849" t="str">
        <f t="shared" si="1291"/>
        <v>marzo</v>
      </c>
      <c r="AB5849">
        <f>YEAR(BD_PONDERACIONES[[#This Row],[Fecha de Inspección]])</f>
        <v>2023</v>
      </c>
      <c r="AC5849">
        <f t="shared" si="1292"/>
        <v>0</v>
      </c>
      <c r="AD5849">
        <f t="shared" si="1293"/>
        <v>0.5</v>
      </c>
      <c r="AE5849">
        <f t="shared" si="1294"/>
        <v>0.5</v>
      </c>
      <c r="AF5849">
        <f t="shared" si="1295"/>
        <v>0.5</v>
      </c>
      <c r="AG5849">
        <f t="shared" si="1296"/>
        <v>0.5</v>
      </c>
      <c r="AH5849">
        <f t="shared" si="1297"/>
        <v>0.5</v>
      </c>
      <c r="AI5849">
        <f t="shared" si="1298"/>
        <v>0.25</v>
      </c>
      <c r="AJ5849">
        <f t="shared" si="1299"/>
        <v>0.25</v>
      </c>
      <c r="AK5849">
        <f t="shared" si="1300"/>
        <v>0.5</v>
      </c>
      <c r="AL5849">
        <f t="shared" si="1301"/>
        <v>0.5</v>
      </c>
      <c r="AM5849">
        <f t="shared" si="1302"/>
        <v>0.17499999999999999</v>
      </c>
      <c r="AN5849" s="6">
        <f t="shared" si="1303"/>
        <v>0.83500000000000008</v>
      </c>
      <c r="AO5849" t="str">
        <f>VLOOKUP(BD_PONDERACIONES[[#This Row],[Comuna]],Tabla3[#All],2,0)</f>
        <v>Florida</v>
      </c>
    </row>
    <row r="5850" spans="1:41" x14ac:dyDescent="0.35">
      <c r="A5850" t="s">
        <v>27964</v>
      </c>
      <c r="B5850" t="s">
        <v>27965</v>
      </c>
      <c r="C5850" t="s">
        <v>27966</v>
      </c>
      <c r="D5850" s="5">
        <v>44989</v>
      </c>
      <c r="E5850" s="5">
        <v>44929</v>
      </c>
      <c r="F5850" t="s">
        <v>753</v>
      </c>
      <c r="G5850" t="s">
        <v>27967</v>
      </c>
      <c r="H5850" t="s">
        <v>755</v>
      </c>
      <c r="I5850" t="s">
        <v>3699</v>
      </c>
      <c r="J5850" t="s">
        <v>3701</v>
      </c>
      <c r="K5850" t="s">
        <v>756</v>
      </c>
      <c r="L5850" t="s">
        <v>757</v>
      </c>
      <c r="M5850" t="s">
        <v>757</v>
      </c>
      <c r="N5850" t="s">
        <v>756</v>
      </c>
      <c r="O5850" t="s">
        <v>756</v>
      </c>
      <c r="P5850" t="s">
        <v>765</v>
      </c>
      <c r="Q5850" t="s">
        <v>759</v>
      </c>
      <c r="R5850" t="s">
        <v>759</v>
      </c>
      <c r="S5850" t="s">
        <v>756</v>
      </c>
      <c r="T5850" t="s">
        <v>756</v>
      </c>
      <c r="U5850" t="s">
        <v>756</v>
      </c>
      <c r="V5850" t="s">
        <v>756</v>
      </c>
      <c r="W5850" t="s">
        <v>756</v>
      </c>
      <c r="X5850" t="s">
        <v>9524</v>
      </c>
      <c r="Y5850" t="str">
        <f t="shared" si="1290"/>
        <v>enero</v>
      </c>
      <c r="Z5850">
        <f>YEAR(BD_PONDERACIONES[[#This Row],[Fecha Ejecución del Ticket]])</f>
        <v>2023</v>
      </c>
      <c r="AA5850" t="str">
        <f t="shared" si="1291"/>
        <v>marzo</v>
      </c>
      <c r="AB5850">
        <f>YEAR(BD_PONDERACIONES[[#This Row],[Fecha de Inspección]])</f>
        <v>2023</v>
      </c>
      <c r="AC5850">
        <f t="shared" si="1292"/>
        <v>0</v>
      </c>
      <c r="AD5850">
        <f t="shared" si="1293"/>
        <v>0.5</v>
      </c>
      <c r="AE5850">
        <f t="shared" si="1294"/>
        <v>0.5</v>
      </c>
      <c r="AF5850">
        <f t="shared" si="1295"/>
        <v>0.5</v>
      </c>
      <c r="AG5850">
        <f t="shared" si="1296"/>
        <v>0.5</v>
      </c>
      <c r="AH5850">
        <f t="shared" si="1297"/>
        <v>0.5</v>
      </c>
      <c r="AI5850">
        <f t="shared" si="1298"/>
        <v>0.25</v>
      </c>
      <c r="AJ5850">
        <f t="shared" si="1299"/>
        <v>0.25</v>
      </c>
      <c r="AK5850">
        <f t="shared" si="1300"/>
        <v>0.5</v>
      </c>
      <c r="AL5850">
        <f t="shared" si="1301"/>
        <v>0.5</v>
      </c>
      <c r="AM5850">
        <f t="shared" si="1302"/>
        <v>0.5</v>
      </c>
      <c r="AN5850" s="6">
        <f t="shared" si="1303"/>
        <v>0.90000000000000013</v>
      </c>
      <c r="AO5850" t="str">
        <f>VLOOKUP(BD_PONDERACIONES[[#This Row],[Comuna]],Tabla3[#All],2,0)</f>
        <v>Florida</v>
      </c>
    </row>
    <row r="5851" spans="1:41" x14ac:dyDescent="0.35">
      <c r="A5851" t="s">
        <v>27968</v>
      </c>
      <c r="B5851" t="s">
        <v>27969</v>
      </c>
      <c r="C5851" t="s">
        <v>27970</v>
      </c>
      <c r="D5851" s="5">
        <v>44989</v>
      </c>
      <c r="E5851" s="5">
        <v>44929</v>
      </c>
      <c r="F5851" t="s">
        <v>753</v>
      </c>
      <c r="G5851" t="s">
        <v>27971</v>
      </c>
      <c r="H5851" t="s">
        <v>755</v>
      </c>
      <c r="I5851" t="s">
        <v>3699</v>
      </c>
      <c r="J5851" t="s">
        <v>3701</v>
      </c>
      <c r="K5851" t="s">
        <v>756</v>
      </c>
      <c r="L5851" t="s">
        <v>757</v>
      </c>
      <c r="M5851" t="s">
        <v>757</v>
      </c>
      <c r="N5851" t="s">
        <v>756</v>
      </c>
      <c r="O5851" t="s">
        <v>756</v>
      </c>
      <c r="P5851" t="s">
        <v>758</v>
      </c>
      <c r="Q5851" t="s">
        <v>759</v>
      </c>
      <c r="R5851" t="s">
        <v>759</v>
      </c>
      <c r="S5851" t="s">
        <v>757</v>
      </c>
      <c r="T5851" t="s">
        <v>757</v>
      </c>
      <c r="U5851" t="s">
        <v>757</v>
      </c>
      <c r="V5851" t="s">
        <v>756</v>
      </c>
      <c r="W5851" t="s">
        <v>756</v>
      </c>
      <c r="X5851" t="s">
        <v>27972</v>
      </c>
      <c r="Y5851" t="str">
        <f t="shared" si="1290"/>
        <v>enero</v>
      </c>
      <c r="Z5851">
        <f>YEAR(BD_PONDERACIONES[[#This Row],[Fecha Ejecución del Ticket]])</f>
        <v>2023</v>
      </c>
      <c r="AA5851" t="str">
        <f t="shared" si="1291"/>
        <v>marzo</v>
      </c>
      <c r="AB5851">
        <f>YEAR(BD_PONDERACIONES[[#This Row],[Fecha de Inspección]])</f>
        <v>2023</v>
      </c>
      <c r="AC5851">
        <f t="shared" si="1292"/>
        <v>0</v>
      </c>
      <c r="AD5851">
        <f t="shared" si="1293"/>
        <v>0.5</v>
      </c>
      <c r="AE5851">
        <f t="shared" si="1294"/>
        <v>0.5</v>
      </c>
      <c r="AF5851">
        <f t="shared" si="1295"/>
        <v>0.5</v>
      </c>
      <c r="AG5851">
        <f t="shared" si="1296"/>
        <v>0.5</v>
      </c>
      <c r="AH5851">
        <f t="shared" si="1297"/>
        <v>0.5</v>
      </c>
      <c r="AI5851">
        <f t="shared" si="1298"/>
        <v>0.25</v>
      </c>
      <c r="AJ5851">
        <f t="shared" si="1299"/>
        <v>0.25</v>
      </c>
      <c r="AK5851">
        <f t="shared" si="1300"/>
        <v>0.5</v>
      </c>
      <c r="AL5851">
        <f t="shared" si="1301"/>
        <v>0.5</v>
      </c>
      <c r="AM5851">
        <f t="shared" si="1302"/>
        <v>0.5</v>
      </c>
      <c r="AN5851" s="6">
        <f t="shared" si="1303"/>
        <v>0.90000000000000013</v>
      </c>
      <c r="AO5851" t="str">
        <f>VLOOKUP(BD_PONDERACIONES[[#This Row],[Comuna]],Tabla3[#All],2,0)</f>
        <v>Florida</v>
      </c>
    </row>
    <row r="5852" spans="1:41" x14ac:dyDescent="0.35">
      <c r="A5852" t="s">
        <v>27973</v>
      </c>
      <c r="B5852" t="s">
        <v>27974</v>
      </c>
      <c r="C5852" t="s">
        <v>27975</v>
      </c>
      <c r="D5852" s="5">
        <v>44989</v>
      </c>
      <c r="E5852" s="5">
        <v>44944</v>
      </c>
      <c r="F5852" t="s">
        <v>753</v>
      </c>
      <c r="G5852" t="s">
        <v>27976</v>
      </c>
      <c r="H5852" t="s">
        <v>755</v>
      </c>
      <c r="I5852" t="s">
        <v>3699</v>
      </c>
      <c r="J5852" t="s">
        <v>3701</v>
      </c>
      <c r="K5852" t="s">
        <v>756</v>
      </c>
      <c r="L5852" t="s">
        <v>757</v>
      </c>
      <c r="M5852" t="s">
        <v>757</v>
      </c>
      <c r="N5852" t="s">
        <v>756</v>
      </c>
      <c r="O5852" t="s">
        <v>756</v>
      </c>
      <c r="P5852" t="s">
        <v>758</v>
      </c>
      <c r="Q5852" t="s">
        <v>759</v>
      </c>
      <c r="R5852" t="s">
        <v>759</v>
      </c>
      <c r="S5852" t="s">
        <v>757</v>
      </c>
      <c r="T5852" t="s">
        <v>757</v>
      </c>
      <c r="U5852" t="s">
        <v>757</v>
      </c>
      <c r="V5852" t="s">
        <v>768</v>
      </c>
      <c r="W5852" t="s">
        <v>756</v>
      </c>
      <c r="X5852" t="s">
        <v>8238</v>
      </c>
      <c r="Y5852" t="str">
        <f t="shared" si="1290"/>
        <v>enero</v>
      </c>
      <c r="Z5852">
        <f>YEAR(BD_PONDERACIONES[[#This Row],[Fecha Ejecución del Ticket]])</f>
        <v>2023</v>
      </c>
      <c r="AA5852" t="str">
        <f t="shared" si="1291"/>
        <v>marzo</v>
      </c>
      <c r="AB5852">
        <f>YEAR(BD_PONDERACIONES[[#This Row],[Fecha de Inspección]])</f>
        <v>2023</v>
      </c>
      <c r="AC5852">
        <f t="shared" si="1292"/>
        <v>0</v>
      </c>
      <c r="AD5852">
        <f t="shared" si="1293"/>
        <v>0.5</v>
      </c>
      <c r="AE5852">
        <f t="shared" si="1294"/>
        <v>0.5</v>
      </c>
      <c r="AF5852">
        <f t="shared" si="1295"/>
        <v>0.5</v>
      </c>
      <c r="AG5852">
        <f t="shared" si="1296"/>
        <v>0.5</v>
      </c>
      <c r="AH5852">
        <f t="shared" si="1297"/>
        <v>0.5</v>
      </c>
      <c r="AI5852">
        <f t="shared" si="1298"/>
        <v>0.25</v>
      </c>
      <c r="AJ5852">
        <f t="shared" si="1299"/>
        <v>0.25</v>
      </c>
      <c r="AK5852">
        <f t="shared" si="1300"/>
        <v>0.5</v>
      </c>
      <c r="AL5852">
        <f t="shared" si="1301"/>
        <v>0.17499999999999999</v>
      </c>
      <c r="AM5852">
        <f t="shared" si="1302"/>
        <v>0.5</v>
      </c>
      <c r="AN5852" s="6">
        <f t="shared" si="1303"/>
        <v>0.83500000000000008</v>
      </c>
      <c r="AO5852" t="str">
        <f>VLOOKUP(BD_PONDERACIONES[[#This Row],[Comuna]],Tabla3[#All],2,0)</f>
        <v>Florida</v>
      </c>
    </row>
    <row r="5853" spans="1:41" x14ac:dyDescent="0.35">
      <c r="A5853" t="s">
        <v>27977</v>
      </c>
      <c r="B5853" t="s">
        <v>27978</v>
      </c>
      <c r="C5853" t="s">
        <v>27979</v>
      </c>
      <c r="D5853" s="5">
        <v>44989</v>
      </c>
      <c r="E5853" s="5">
        <v>44932</v>
      </c>
      <c r="F5853" t="s">
        <v>753</v>
      </c>
      <c r="G5853" t="s">
        <v>27980</v>
      </c>
      <c r="H5853" t="s">
        <v>755</v>
      </c>
      <c r="I5853" t="s">
        <v>3699</v>
      </c>
      <c r="J5853" t="s">
        <v>3701</v>
      </c>
      <c r="K5853" t="s">
        <v>756</v>
      </c>
      <c r="L5853" t="s">
        <v>757</v>
      </c>
      <c r="M5853" t="s">
        <v>757</v>
      </c>
      <c r="N5853" t="s">
        <v>756</v>
      </c>
      <c r="O5853" t="s">
        <v>756</v>
      </c>
      <c r="P5853" t="s">
        <v>765</v>
      </c>
      <c r="Q5853" t="s">
        <v>759</v>
      </c>
      <c r="R5853" t="s">
        <v>759</v>
      </c>
      <c r="S5853" t="s">
        <v>756</v>
      </c>
      <c r="T5853" t="s">
        <v>756</v>
      </c>
      <c r="U5853" t="s">
        <v>756</v>
      </c>
      <c r="V5853" t="s">
        <v>756</v>
      </c>
      <c r="W5853" t="s">
        <v>756</v>
      </c>
      <c r="X5853" t="s">
        <v>27981</v>
      </c>
      <c r="Y5853" t="str">
        <f t="shared" si="1290"/>
        <v>enero</v>
      </c>
      <c r="Z5853">
        <f>YEAR(BD_PONDERACIONES[[#This Row],[Fecha Ejecución del Ticket]])</f>
        <v>2023</v>
      </c>
      <c r="AA5853" t="str">
        <f t="shared" si="1291"/>
        <v>marzo</v>
      </c>
      <c r="AB5853">
        <f>YEAR(BD_PONDERACIONES[[#This Row],[Fecha de Inspección]])</f>
        <v>2023</v>
      </c>
      <c r="AC5853">
        <f t="shared" si="1292"/>
        <v>0</v>
      </c>
      <c r="AD5853">
        <f t="shared" si="1293"/>
        <v>0.5</v>
      </c>
      <c r="AE5853">
        <f t="shared" si="1294"/>
        <v>0.5</v>
      </c>
      <c r="AF5853">
        <f t="shared" si="1295"/>
        <v>0.5</v>
      </c>
      <c r="AG5853">
        <f t="shared" si="1296"/>
        <v>0.5</v>
      </c>
      <c r="AH5853">
        <f t="shared" si="1297"/>
        <v>0.5</v>
      </c>
      <c r="AI5853">
        <f t="shared" si="1298"/>
        <v>0.25</v>
      </c>
      <c r="AJ5853">
        <f t="shared" si="1299"/>
        <v>0.25</v>
      </c>
      <c r="AK5853">
        <f t="shared" si="1300"/>
        <v>0.5</v>
      </c>
      <c r="AL5853">
        <f t="shared" si="1301"/>
        <v>0.5</v>
      </c>
      <c r="AM5853">
        <f t="shared" si="1302"/>
        <v>0.5</v>
      </c>
      <c r="AN5853" s="6">
        <f t="shared" si="1303"/>
        <v>0.90000000000000013</v>
      </c>
      <c r="AO5853" t="str">
        <f>VLOOKUP(BD_PONDERACIONES[[#This Row],[Comuna]],Tabla3[#All],2,0)</f>
        <v>Florida</v>
      </c>
    </row>
    <row r="5854" spans="1:41" x14ac:dyDescent="0.35">
      <c r="A5854" t="s">
        <v>27982</v>
      </c>
      <c r="B5854" t="s">
        <v>27983</v>
      </c>
      <c r="C5854" t="s">
        <v>27984</v>
      </c>
      <c r="D5854" s="5">
        <v>44989</v>
      </c>
      <c r="E5854" s="5">
        <v>44942</v>
      </c>
      <c r="F5854" t="s">
        <v>753</v>
      </c>
      <c r="G5854" t="s">
        <v>27985</v>
      </c>
      <c r="H5854" t="s">
        <v>755</v>
      </c>
      <c r="I5854" t="s">
        <v>3699</v>
      </c>
      <c r="J5854" t="s">
        <v>3701</v>
      </c>
      <c r="K5854" t="s">
        <v>756</v>
      </c>
      <c r="L5854" t="s">
        <v>757</v>
      </c>
      <c r="M5854" t="s">
        <v>757</v>
      </c>
      <c r="N5854" t="s">
        <v>756</v>
      </c>
      <c r="O5854" t="s">
        <v>756</v>
      </c>
      <c r="P5854" t="s">
        <v>758</v>
      </c>
      <c r="Q5854" t="s">
        <v>759</v>
      </c>
      <c r="R5854" t="s">
        <v>759</v>
      </c>
      <c r="S5854" t="s">
        <v>757</v>
      </c>
      <c r="T5854" t="s">
        <v>757</v>
      </c>
      <c r="U5854" t="s">
        <v>757</v>
      </c>
      <c r="V5854" t="s">
        <v>756</v>
      </c>
      <c r="W5854" t="s">
        <v>756</v>
      </c>
      <c r="X5854" t="s">
        <v>27986</v>
      </c>
      <c r="Y5854" t="str">
        <f t="shared" si="1290"/>
        <v>enero</v>
      </c>
      <c r="Z5854">
        <f>YEAR(BD_PONDERACIONES[[#This Row],[Fecha Ejecución del Ticket]])</f>
        <v>2023</v>
      </c>
      <c r="AA5854" t="str">
        <f t="shared" si="1291"/>
        <v>marzo</v>
      </c>
      <c r="AB5854">
        <f>YEAR(BD_PONDERACIONES[[#This Row],[Fecha de Inspección]])</f>
        <v>2023</v>
      </c>
      <c r="AC5854">
        <f t="shared" si="1292"/>
        <v>0</v>
      </c>
      <c r="AD5854">
        <f t="shared" si="1293"/>
        <v>0.5</v>
      </c>
      <c r="AE5854">
        <f t="shared" si="1294"/>
        <v>0.5</v>
      </c>
      <c r="AF5854">
        <f t="shared" si="1295"/>
        <v>0.5</v>
      </c>
      <c r="AG5854">
        <f t="shared" si="1296"/>
        <v>0.5</v>
      </c>
      <c r="AH5854">
        <f t="shared" si="1297"/>
        <v>0.5</v>
      </c>
      <c r="AI5854">
        <f t="shared" si="1298"/>
        <v>0.25</v>
      </c>
      <c r="AJ5854">
        <f t="shared" si="1299"/>
        <v>0.25</v>
      </c>
      <c r="AK5854">
        <f t="shared" si="1300"/>
        <v>0.5</v>
      </c>
      <c r="AL5854">
        <f t="shared" si="1301"/>
        <v>0.5</v>
      </c>
      <c r="AM5854">
        <f t="shared" si="1302"/>
        <v>0.5</v>
      </c>
      <c r="AN5854" s="6">
        <f t="shared" si="1303"/>
        <v>0.90000000000000013</v>
      </c>
      <c r="AO5854" t="str">
        <f>VLOOKUP(BD_PONDERACIONES[[#This Row],[Comuna]],Tabla3[#All],2,0)</f>
        <v>Florida</v>
      </c>
    </row>
    <row r="5855" spans="1:41" x14ac:dyDescent="0.35">
      <c r="A5855" t="s">
        <v>27987</v>
      </c>
      <c r="B5855" t="s">
        <v>27988</v>
      </c>
      <c r="C5855" t="s">
        <v>27989</v>
      </c>
      <c r="D5855" s="5">
        <v>44989</v>
      </c>
      <c r="E5855" s="5">
        <v>44957</v>
      </c>
      <c r="F5855" t="s">
        <v>753</v>
      </c>
      <c r="G5855" t="s">
        <v>27990</v>
      </c>
      <c r="H5855" t="s">
        <v>755</v>
      </c>
      <c r="I5855" t="s">
        <v>3699</v>
      </c>
      <c r="J5855" t="s">
        <v>3701</v>
      </c>
      <c r="K5855" t="s">
        <v>756</v>
      </c>
      <c r="L5855" t="s">
        <v>773</v>
      </c>
      <c r="M5855" t="s">
        <v>773</v>
      </c>
      <c r="N5855" t="s">
        <v>756</v>
      </c>
      <c r="O5855" t="s">
        <v>756</v>
      </c>
      <c r="P5855" t="s">
        <v>758</v>
      </c>
      <c r="Q5855" t="s">
        <v>759</v>
      </c>
      <c r="R5855" t="s">
        <v>759</v>
      </c>
      <c r="S5855" t="s">
        <v>757</v>
      </c>
      <c r="T5855" t="s">
        <v>757</v>
      </c>
      <c r="U5855" t="s">
        <v>757</v>
      </c>
      <c r="V5855" t="s">
        <v>756</v>
      </c>
      <c r="W5855" t="s">
        <v>756</v>
      </c>
      <c r="X5855" t="s">
        <v>27991</v>
      </c>
      <c r="Y5855" t="str">
        <f t="shared" si="1290"/>
        <v>enero</v>
      </c>
      <c r="Z5855">
        <f>YEAR(BD_PONDERACIONES[[#This Row],[Fecha Ejecución del Ticket]])</f>
        <v>2023</v>
      </c>
      <c r="AA5855" t="str">
        <f t="shared" si="1291"/>
        <v>marzo</v>
      </c>
      <c r="AB5855">
        <f>YEAR(BD_PONDERACIONES[[#This Row],[Fecha de Inspección]])</f>
        <v>2023</v>
      </c>
      <c r="AC5855">
        <f t="shared" si="1292"/>
        <v>0</v>
      </c>
      <c r="AD5855">
        <f t="shared" si="1293"/>
        <v>0.5</v>
      </c>
      <c r="AE5855">
        <f t="shared" si="1294"/>
        <v>0</v>
      </c>
      <c r="AF5855">
        <f t="shared" si="1295"/>
        <v>0</v>
      </c>
      <c r="AG5855">
        <f t="shared" si="1296"/>
        <v>0.5</v>
      </c>
      <c r="AH5855">
        <f t="shared" si="1297"/>
        <v>0.5</v>
      </c>
      <c r="AI5855">
        <f t="shared" si="1298"/>
        <v>0.25</v>
      </c>
      <c r="AJ5855">
        <f t="shared" si="1299"/>
        <v>0.25</v>
      </c>
      <c r="AK5855">
        <f t="shared" si="1300"/>
        <v>0.5</v>
      </c>
      <c r="AL5855">
        <f t="shared" si="1301"/>
        <v>0.5</v>
      </c>
      <c r="AM5855">
        <f t="shared" si="1302"/>
        <v>0.5</v>
      </c>
      <c r="AN5855" s="6">
        <f t="shared" si="1303"/>
        <v>0.60000000000000009</v>
      </c>
      <c r="AO5855" t="str">
        <f>VLOOKUP(BD_PONDERACIONES[[#This Row],[Comuna]],Tabla3[#All],2,0)</f>
        <v>Florida</v>
      </c>
    </row>
    <row r="5856" spans="1:41" x14ac:dyDescent="0.35">
      <c r="A5856" t="s">
        <v>27992</v>
      </c>
      <c r="B5856" t="s">
        <v>27993</v>
      </c>
      <c r="C5856" t="s">
        <v>27994</v>
      </c>
      <c r="D5856" s="5">
        <v>44989</v>
      </c>
      <c r="E5856" s="5">
        <v>44950</v>
      </c>
      <c r="F5856" t="s">
        <v>753</v>
      </c>
      <c r="G5856" t="s">
        <v>27995</v>
      </c>
      <c r="H5856" t="s">
        <v>755</v>
      </c>
      <c r="I5856" t="s">
        <v>3699</v>
      </c>
      <c r="J5856" t="s">
        <v>3701</v>
      </c>
      <c r="K5856" t="s">
        <v>756</v>
      </c>
      <c r="L5856" t="s">
        <v>757</v>
      </c>
      <c r="M5856" t="s">
        <v>757</v>
      </c>
      <c r="N5856" t="s">
        <v>756</v>
      </c>
      <c r="O5856" t="s">
        <v>756</v>
      </c>
      <c r="P5856" t="s">
        <v>758</v>
      </c>
      <c r="Q5856" t="s">
        <v>759</v>
      </c>
      <c r="R5856" t="s">
        <v>759</v>
      </c>
      <c r="S5856" t="s">
        <v>757</v>
      </c>
      <c r="T5856" t="s">
        <v>757</v>
      </c>
      <c r="U5856" t="s">
        <v>757</v>
      </c>
      <c r="V5856" t="s">
        <v>904</v>
      </c>
      <c r="W5856" t="s">
        <v>756</v>
      </c>
      <c r="X5856" t="s">
        <v>8238</v>
      </c>
      <c r="Y5856" t="str">
        <f t="shared" si="1290"/>
        <v>enero</v>
      </c>
      <c r="Z5856">
        <f>YEAR(BD_PONDERACIONES[[#This Row],[Fecha Ejecución del Ticket]])</f>
        <v>2023</v>
      </c>
      <c r="AA5856" t="str">
        <f t="shared" si="1291"/>
        <v>marzo</v>
      </c>
      <c r="AB5856">
        <f>YEAR(BD_PONDERACIONES[[#This Row],[Fecha de Inspección]])</f>
        <v>2023</v>
      </c>
      <c r="AC5856">
        <f t="shared" si="1292"/>
        <v>0</v>
      </c>
      <c r="AD5856">
        <f t="shared" si="1293"/>
        <v>0.5</v>
      </c>
      <c r="AE5856">
        <f t="shared" si="1294"/>
        <v>0.5</v>
      </c>
      <c r="AF5856">
        <f t="shared" si="1295"/>
        <v>0.5</v>
      </c>
      <c r="AG5856">
        <f t="shared" si="1296"/>
        <v>0.5</v>
      </c>
      <c r="AH5856">
        <f t="shared" si="1297"/>
        <v>0.5</v>
      </c>
      <c r="AI5856">
        <f t="shared" si="1298"/>
        <v>0.25</v>
      </c>
      <c r="AJ5856">
        <f t="shared" si="1299"/>
        <v>0.25</v>
      </c>
      <c r="AK5856">
        <f t="shared" si="1300"/>
        <v>0.5</v>
      </c>
      <c r="AL5856">
        <f t="shared" si="1301"/>
        <v>0.32500000000000001</v>
      </c>
      <c r="AM5856">
        <f t="shared" si="1302"/>
        <v>0.5</v>
      </c>
      <c r="AN5856" s="6">
        <f t="shared" si="1303"/>
        <v>0.8650000000000001</v>
      </c>
      <c r="AO5856" t="str">
        <f>VLOOKUP(BD_PONDERACIONES[[#This Row],[Comuna]],Tabla3[#All],2,0)</f>
        <v>Florida</v>
      </c>
    </row>
    <row r="5857" spans="1:41" x14ac:dyDescent="0.35">
      <c r="A5857" t="s">
        <v>27996</v>
      </c>
      <c r="B5857" t="s">
        <v>27997</v>
      </c>
      <c r="C5857" t="s">
        <v>27998</v>
      </c>
      <c r="D5857" s="5">
        <v>44989</v>
      </c>
      <c r="E5857" s="5">
        <v>44933</v>
      </c>
      <c r="F5857" t="s">
        <v>753</v>
      </c>
      <c r="G5857" t="s">
        <v>27999</v>
      </c>
      <c r="H5857" t="s">
        <v>755</v>
      </c>
      <c r="I5857" t="s">
        <v>3699</v>
      </c>
      <c r="J5857" t="s">
        <v>3701</v>
      </c>
      <c r="K5857" t="s">
        <v>756</v>
      </c>
      <c r="L5857" t="s">
        <v>757</v>
      </c>
      <c r="M5857" t="s">
        <v>757</v>
      </c>
      <c r="N5857" t="s">
        <v>756</v>
      </c>
      <c r="O5857" t="s">
        <v>756</v>
      </c>
      <c r="P5857" t="s">
        <v>765</v>
      </c>
      <c r="Q5857" t="s">
        <v>28000</v>
      </c>
      <c r="R5857" t="s">
        <v>759</v>
      </c>
      <c r="S5857" t="s">
        <v>756</v>
      </c>
      <c r="T5857" t="s">
        <v>756</v>
      </c>
      <c r="U5857" t="s">
        <v>756</v>
      </c>
      <c r="V5857" t="s">
        <v>756</v>
      </c>
      <c r="W5857" t="s">
        <v>756</v>
      </c>
      <c r="X5857" t="s">
        <v>28001</v>
      </c>
      <c r="Y5857" t="str">
        <f t="shared" si="1290"/>
        <v>enero</v>
      </c>
      <c r="Z5857">
        <f>YEAR(BD_PONDERACIONES[[#This Row],[Fecha Ejecución del Ticket]])</f>
        <v>2023</v>
      </c>
      <c r="AA5857" t="str">
        <f t="shared" si="1291"/>
        <v>marzo</v>
      </c>
      <c r="AB5857">
        <f>YEAR(BD_PONDERACIONES[[#This Row],[Fecha de Inspección]])</f>
        <v>2023</v>
      </c>
      <c r="AC5857">
        <f t="shared" si="1292"/>
        <v>0</v>
      </c>
      <c r="AD5857">
        <f t="shared" si="1293"/>
        <v>0.5</v>
      </c>
      <c r="AE5857">
        <f t="shared" si="1294"/>
        <v>0.5</v>
      </c>
      <c r="AF5857">
        <f t="shared" si="1295"/>
        <v>0.5</v>
      </c>
      <c r="AG5857">
        <f t="shared" si="1296"/>
        <v>0.5</v>
      </c>
      <c r="AH5857">
        <f t="shared" si="1297"/>
        <v>0.5</v>
      </c>
      <c r="AI5857">
        <f t="shared" si="1298"/>
        <v>0.25</v>
      </c>
      <c r="AJ5857">
        <f t="shared" si="1299"/>
        <v>0.25</v>
      </c>
      <c r="AK5857">
        <f t="shared" si="1300"/>
        <v>0.5</v>
      </c>
      <c r="AL5857">
        <f t="shared" si="1301"/>
        <v>0.5</v>
      </c>
      <c r="AM5857">
        <f t="shared" si="1302"/>
        <v>0.5</v>
      </c>
      <c r="AN5857" s="6">
        <f t="shared" si="1303"/>
        <v>0.90000000000000013</v>
      </c>
      <c r="AO5857" t="str">
        <f>VLOOKUP(BD_PONDERACIONES[[#This Row],[Comuna]],Tabla3[#All],2,0)</f>
        <v>Florida</v>
      </c>
    </row>
    <row r="5858" spans="1:41" x14ac:dyDescent="0.35">
      <c r="A5858" t="s">
        <v>28002</v>
      </c>
      <c r="B5858" t="s">
        <v>28003</v>
      </c>
      <c r="C5858" t="s">
        <v>28004</v>
      </c>
      <c r="D5858" s="5">
        <v>44989</v>
      </c>
      <c r="E5858" s="5">
        <v>44954</v>
      </c>
      <c r="F5858" t="s">
        <v>753</v>
      </c>
      <c r="G5858" t="s">
        <v>28005</v>
      </c>
      <c r="H5858" t="s">
        <v>755</v>
      </c>
      <c r="I5858" t="s">
        <v>3699</v>
      </c>
      <c r="J5858" t="s">
        <v>3701</v>
      </c>
      <c r="K5858" t="s">
        <v>756</v>
      </c>
      <c r="L5858" t="s">
        <v>773</v>
      </c>
      <c r="M5858" t="s">
        <v>773</v>
      </c>
      <c r="N5858" t="s">
        <v>756</v>
      </c>
      <c r="O5858" t="s">
        <v>756</v>
      </c>
      <c r="P5858" t="s">
        <v>765</v>
      </c>
      <c r="Q5858" t="s">
        <v>759</v>
      </c>
      <c r="R5858" t="s">
        <v>759</v>
      </c>
      <c r="S5858" t="s">
        <v>757</v>
      </c>
      <c r="T5858" t="s">
        <v>757</v>
      </c>
      <c r="U5858" t="s">
        <v>756</v>
      </c>
      <c r="V5858" t="s">
        <v>756</v>
      </c>
      <c r="W5858" t="s">
        <v>756</v>
      </c>
      <c r="X5858" t="s">
        <v>28006</v>
      </c>
      <c r="Y5858" t="str">
        <f t="shared" si="1290"/>
        <v>enero</v>
      </c>
      <c r="Z5858">
        <f>YEAR(BD_PONDERACIONES[[#This Row],[Fecha Ejecución del Ticket]])</f>
        <v>2023</v>
      </c>
      <c r="AA5858" t="str">
        <f t="shared" si="1291"/>
        <v>marzo</v>
      </c>
      <c r="AB5858">
        <f>YEAR(BD_PONDERACIONES[[#This Row],[Fecha de Inspección]])</f>
        <v>2023</v>
      </c>
      <c r="AC5858">
        <f t="shared" si="1292"/>
        <v>0</v>
      </c>
      <c r="AD5858">
        <f t="shared" si="1293"/>
        <v>0.5</v>
      </c>
      <c r="AE5858">
        <f t="shared" si="1294"/>
        <v>0</v>
      </c>
      <c r="AF5858">
        <f t="shared" si="1295"/>
        <v>0</v>
      </c>
      <c r="AG5858">
        <f t="shared" si="1296"/>
        <v>0.5</v>
      </c>
      <c r="AH5858">
        <f t="shared" si="1297"/>
        <v>0.5</v>
      </c>
      <c r="AI5858">
        <f t="shared" si="1298"/>
        <v>0.25</v>
      </c>
      <c r="AJ5858">
        <f t="shared" si="1299"/>
        <v>0.25</v>
      </c>
      <c r="AK5858">
        <f t="shared" si="1300"/>
        <v>0.5</v>
      </c>
      <c r="AL5858">
        <f t="shared" si="1301"/>
        <v>0.5</v>
      </c>
      <c r="AM5858">
        <f t="shared" si="1302"/>
        <v>0.5</v>
      </c>
      <c r="AN5858" s="6">
        <f t="shared" si="1303"/>
        <v>0.60000000000000009</v>
      </c>
      <c r="AO5858" t="str">
        <f>VLOOKUP(BD_PONDERACIONES[[#This Row],[Comuna]],Tabla3[#All],2,0)</f>
        <v>Florida</v>
      </c>
    </row>
    <row r="5859" spans="1:41" x14ac:dyDescent="0.35">
      <c r="A5859" t="s">
        <v>28007</v>
      </c>
      <c r="B5859" t="s">
        <v>28008</v>
      </c>
      <c r="C5859" t="s">
        <v>28009</v>
      </c>
      <c r="D5859" s="5">
        <v>44989</v>
      </c>
      <c r="E5859" s="5">
        <v>44927</v>
      </c>
      <c r="F5859" t="s">
        <v>753</v>
      </c>
      <c r="G5859" t="s">
        <v>28010</v>
      </c>
      <c r="H5859" t="s">
        <v>755</v>
      </c>
      <c r="I5859" t="s">
        <v>3699</v>
      </c>
      <c r="J5859" t="s">
        <v>3701</v>
      </c>
      <c r="K5859" t="s">
        <v>756</v>
      </c>
      <c r="L5859" t="s">
        <v>757</v>
      </c>
      <c r="M5859" t="s">
        <v>757</v>
      </c>
      <c r="N5859" t="s">
        <v>756</v>
      </c>
      <c r="O5859" t="s">
        <v>756</v>
      </c>
      <c r="P5859" t="s">
        <v>758</v>
      </c>
      <c r="Q5859" t="s">
        <v>759</v>
      </c>
      <c r="R5859" t="s">
        <v>759</v>
      </c>
      <c r="S5859" t="s">
        <v>757</v>
      </c>
      <c r="T5859" t="s">
        <v>757</v>
      </c>
      <c r="U5859" t="s">
        <v>757</v>
      </c>
      <c r="V5859" t="s">
        <v>756</v>
      </c>
      <c r="W5859" t="s">
        <v>756</v>
      </c>
      <c r="X5859" t="s">
        <v>28011</v>
      </c>
      <c r="Y5859" t="str">
        <f t="shared" si="1290"/>
        <v>enero</v>
      </c>
      <c r="Z5859">
        <f>YEAR(BD_PONDERACIONES[[#This Row],[Fecha Ejecución del Ticket]])</f>
        <v>2023</v>
      </c>
      <c r="AA5859" t="str">
        <f t="shared" si="1291"/>
        <v>marzo</v>
      </c>
      <c r="AB5859">
        <f>YEAR(BD_PONDERACIONES[[#This Row],[Fecha de Inspección]])</f>
        <v>2023</v>
      </c>
      <c r="AC5859">
        <f t="shared" si="1292"/>
        <v>0</v>
      </c>
      <c r="AD5859">
        <f t="shared" si="1293"/>
        <v>0.5</v>
      </c>
      <c r="AE5859">
        <f t="shared" si="1294"/>
        <v>0.5</v>
      </c>
      <c r="AF5859">
        <f t="shared" si="1295"/>
        <v>0.5</v>
      </c>
      <c r="AG5859">
        <f t="shared" si="1296"/>
        <v>0.5</v>
      </c>
      <c r="AH5859">
        <f t="shared" si="1297"/>
        <v>0.5</v>
      </c>
      <c r="AI5859">
        <f t="shared" si="1298"/>
        <v>0.25</v>
      </c>
      <c r="AJ5859">
        <f t="shared" si="1299"/>
        <v>0.25</v>
      </c>
      <c r="AK5859">
        <f t="shared" si="1300"/>
        <v>0.5</v>
      </c>
      <c r="AL5859">
        <f t="shared" si="1301"/>
        <v>0.5</v>
      </c>
      <c r="AM5859">
        <f t="shared" si="1302"/>
        <v>0.5</v>
      </c>
      <c r="AN5859" s="6">
        <f t="shared" si="1303"/>
        <v>0.90000000000000013</v>
      </c>
      <c r="AO5859" t="str">
        <f>VLOOKUP(BD_PONDERACIONES[[#This Row],[Comuna]],Tabla3[#All],2,0)</f>
        <v>Florida</v>
      </c>
    </row>
    <row r="5860" spans="1:41" x14ac:dyDescent="0.35">
      <c r="A5860" t="s">
        <v>28012</v>
      </c>
      <c r="B5860" t="s">
        <v>28013</v>
      </c>
      <c r="C5860" t="s">
        <v>28014</v>
      </c>
      <c r="D5860" s="5">
        <v>44989</v>
      </c>
      <c r="E5860" s="5">
        <v>44928</v>
      </c>
      <c r="F5860" t="s">
        <v>753</v>
      </c>
      <c r="G5860" t="s">
        <v>28015</v>
      </c>
      <c r="H5860" t="s">
        <v>755</v>
      </c>
      <c r="I5860" t="s">
        <v>3699</v>
      </c>
      <c r="J5860" t="s">
        <v>3701</v>
      </c>
      <c r="K5860" t="s">
        <v>756</v>
      </c>
      <c r="L5860" t="s">
        <v>757</v>
      </c>
      <c r="M5860" t="s">
        <v>757</v>
      </c>
      <c r="N5860" t="s">
        <v>756</v>
      </c>
      <c r="O5860" t="s">
        <v>756</v>
      </c>
      <c r="P5860" t="s">
        <v>758</v>
      </c>
      <c r="Q5860" t="s">
        <v>759</v>
      </c>
      <c r="R5860" t="s">
        <v>759</v>
      </c>
      <c r="S5860" t="s">
        <v>757</v>
      </c>
      <c r="T5860" t="s">
        <v>757</v>
      </c>
      <c r="U5860" t="s">
        <v>757</v>
      </c>
      <c r="V5860" t="s">
        <v>756</v>
      </c>
      <c r="W5860" t="s">
        <v>756</v>
      </c>
      <c r="X5860" t="s">
        <v>20420</v>
      </c>
      <c r="Y5860" t="str">
        <f t="shared" si="1290"/>
        <v>enero</v>
      </c>
      <c r="Z5860">
        <f>YEAR(BD_PONDERACIONES[[#This Row],[Fecha Ejecución del Ticket]])</f>
        <v>2023</v>
      </c>
      <c r="AA5860" t="str">
        <f t="shared" si="1291"/>
        <v>marzo</v>
      </c>
      <c r="AB5860">
        <f>YEAR(BD_PONDERACIONES[[#This Row],[Fecha de Inspección]])</f>
        <v>2023</v>
      </c>
      <c r="AC5860">
        <f t="shared" si="1292"/>
        <v>0</v>
      </c>
      <c r="AD5860">
        <f t="shared" si="1293"/>
        <v>0.5</v>
      </c>
      <c r="AE5860">
        <f t="shared" si="1294"/>
        <v>0.5</v>
      </c>
      <c r="AF5860">
        <f t="shared" si="1295"/>
        <v>0.5</v>
      </c>
      <c r="AG5860">
        <f t="shared" si="1296"/>
        <v>0.5</v>
      </c>
      <c r="AH5860">
        <f t="shared" si="1297"/>
        <v>0.5</v>
      </c>
      <c r="AI5860">
        <f t="shared" si="1298"/>
        <v>0.25</v>
      </c>
      <c r="AJ5860">
        <f t="shared" si="1299"/>
        <v>0.25</v>
      </c>
      <c r="AK5860">
        <f t="shared" si="1300"/>
        <v>0.5</v>
      </c>
      <c r="AL5860">
        <f t="shared" si="1301"/>
        <v>0.5</v>
      </c>
      <c r="AM5860">
        <f t="shared" si="1302"/>
        <v>0.5</v>
      </c>
      <c r="AN5860" s="6">
        <f t="shared" si="1303"/>
        <v>0.90000000000000013</v>
      </c>
      <c r="AO5860" t="str">
        <f>VLOOKUP(BD_PONDERACIONES[[#This Row],[Comuna]],Tabla3[#All],2,0)</f>
        <v>Florida</v>
      </c>
    </row>
    <row r="5861" spans="1:41" x14ac:dyDescent="0.35">
      <c r="A5861" t="s">
        <v>28016</v>
      </c>
      <c r="B5861" t="s">
        <v>28017</v>
      </c>
      <c r="C5861" t="s">
        <v>28018</v>
      </c>
      <c r="D5861" s="5">
        <v>44989</v>
      </c>
      <c r="E5861" s="5">
        <v>44938</v>
      </c>
      <c r="F5861" t="s">
        <v>763</v>
      </c>
      <c r="G5861" t="s">
        <v>28019</v>
      </c>
      <c r="H5861" t="s">
        <v>3797</v>
      </c>
      <c r="I5861" t="s">
        <v>3699</v>
      </c>
      <c r="J5861" t="s">
        <v>3701</v>
      </c>
      <c r="K5861" t="s">
        <v>756</v>
      </c>
      <c r="L5861" t="s">
        <v>757</v>
      </c>
      <c r="M5861" t="s">
        <v>757</v>
      </c>
      <c r="N5861" t="s">
        <v>756</v>
      </c>
      <c r="O5861" t="s">
        <v>756</v>
      </c>
      <c r="P5861" t="s">
        <v>758</v>
      </c>
      <c r="Q5861" t="s">
        <v>759</v>
      </c>
      <c r="R5861" t="s">
        <v>759</v>
      </c>
      <c r="S5861" t="s">
        <v>757</v>
      </c>
      <c r="T5861" t="s">
        <v>757</v>
      </c>
      <c r="U5861" t="s">
        <v>757</v>
      </c>
      <c r="V5861" t="s">
        <v>756</v>
      </c>
      <c r="W5861" t="s">
        <v>768</v>
      </c>
      <c r="X5861" t="s">
        <v>27275</v>
      </c>
      <c r="Y5861" t="str">
        <f t="shared" si="1290"/>
        <v>enero</v>
      </c>
      <c r="Z5861">
        <f>YEAR(BD_PONDERACIONES[[#This Row],[Fecha Ejecución del Ticket]])</f>
        <v>2023</v>
      </c>
      <c r="AA5861" t="str">
        <f t="shared" si="1291"/>
        <v>marzo</v>
      </c>
      <c r="AB5861">
        <f>YEAR(BD_PONDERACIONES[[#This Row],[Fecha de Inspección]])</f>
        <v>2023</v>
      </c>
      <c r="AC5861">
        <f t="shared" si="1292"/>
        <v>0</v>
      </c>
      <c r="AD5861">
        <f t="shared" si="1293"/>
        <v>0.5</v>
      </c>
      <c r="AE5861">
        <f t="shared" si="1294"/>
        <v>0.5</v>
      </c>
      <c r="AF5861">
        <f t="shared" si="1295"/>
        <v>0.5</v>
      </c>
      <c r="AG5861">
        <f t="shared" si="1296"/>
        <v>0.5</v>
      </c>
      <c r="AH5861">
        <f t="shared" si="1297"/>
        <v>0.5</v>
      </c>
      <c r="AI5861">
        <f t="shared" si="1298"/>
        <v>0.25</v>
      </c>
      <c r="AJ5861">
        <f t="shared" si="1299"/>
        <v>0.25</v>
      </c>
      <c r="AK5861">
        <f t="shared" si="1300"/>
        <v>0.5</v>
      </c>
      <c r="AL5861">
        <f t="shared" si="1301"/>
        <v>0.5</v>
      </c>
      <c r="AM5861">
        <f t="shared" si="1302"/>
        <v>0.17499999999999999</v>
      </c>
      <c r="AN5861" s="6">
        <f t="shared" si="1303"/>
        <v>0.83500000000000008</v>
      </c>
      <c r="AO5861" t="str">
        <f>VLOOKUP(BD_PONDERACIONES[[#This Row],[Comuna]],Tabla3[#All],2,0)</f>
        <v>Florida</v>
      </c>
    </row>
    <row r="5862" spans="1:41" x14ac:dyDescent="0.35">
      <c r="A5862" t="s">
        <v>28020</v>
      </c>
      <c r="B5862" t="s">
        <v>28021</v>
      </c>
      <c r="C5862" t="s">
        <v>28022</v>
      </c>
      <c r="D5862" s="5">
        <v>44989</v>
      </c>
      <c r="E5862" s="5">
        <v>44929</v>
      </c>
      <c r="F5862" t="s">
        <v>753</v>
      </c>
      <c r="G5862" t="s">
        <v>28015</v>
      </c>
      <c r="H5862" t="s">
        <v>755</v>
      </c>
      <c r="I5862" t="s">
        <v>3699</v>
      </c>
      <c r="J5862" t="s">
        <v>3701</v>
      </c>
      <c r="K5862" t="s">
        <v>756</v>
      </c>
      <c r="L5862" t="s">
        <v>757</v>
      </c>
      <c r="M5862" t="s">
        <v>757</v>
      </c>
      <c r="N5862" t="s">
        <v>756</v>
      </c>
      <c r="O5862" t="s">
        <v>756</v>
      </c>
      <c r="P5862" t="s">
        <v>758</v>
      </c>
      <c r="Q5862" t="s">
        <v>759</v>
      </c>
      <c r="R5862" t="s">
        <v>759</v>
      </c>
      <c r="S5862" t="s">
        <v>757</v>
      </c>
      <c r="T5862" t="s">
        <v>757</v>
      </c>
      <c r="U5862" t="s">
        <v>757</v>
      </c>
      <c r="V5862" t="s">
        <v>756</v>
      </c>
      <c r="W5862" t="s">
        <v>756</v>
      </c>
      <c r="X5862" t="s">
        <v>28023</v>
      </c>
      <c r="Y5862" t="str">
        <f t="shared" si="1290"/>
        <v>enero</v>
      </c>
      <c r="Z5862">
        <f>YEAR(BD_PONDERACIONES[[#This Row],[Fecha Ejecución del Ticket]])</f>
        <v>2023</v>
      </c>
      <c r="AA5862" t="str">
        <f t="shared" si="1291"/>
        <v>marzo</v>
      </c>
      <c r="AB5862">
        <f>YEAR(BD_PONDERACIONES[[#This Row],[Fecha de Inspección]])</f>
        <v>2023</v>
      </c>
      <c r="AC5862">
        <f t="shared" si="1292"/>
        <v>0</v>
      </c>
      <c r="AD5862">
        <f t="shared" si="1293"/>
        <v>0.5</v>
      </c>
      <c r="AE5862">
        <f t="shared" si="1294"/>
        <v>0.5</v>
      </c>
      <c r="AF5862">
        <f t="shared" si="1295"/>
        <v>0.5</v>
      </c>
      <c r="AG5862">
        <f t="shared" si="1296"/>
        <v>0.5</v>
      </c>
      <c r="AH5862">
        <f t="shared" si="1297"/>
        <v>0.5</v>
      </c>
      <c r="AI5862">
        <f t="shared" si="1298"/>
        <v>0.25</v>
      </c>
      <c r="AJ5862">
        <f t="shared" si="1299"/>
        <v>0.25</v>
      </c>
      <c r="AK5862">
        <f t="shared" si="1300"/>
        <v>0.5</v>
      </c>
      <c r="AL5862">
        <f t="shared" si="1301"/>
        <v>0.5</v>
      </c>
      <c r="AM5862">
        <f t="shared" si="1302"/>
        <v>0.5</v>
      </c>
      <c r="AN5862" s="6">
        <f t="shared" si="1303"/>
        <v>0.90000000000000013</v>
      </c>
      <c r="AO5862" t="str">
        <f>VLOOKUP(BD_PONDERACIONES[[#This Row],[Comuna]],Tabla3[#All],2,0)</f>
        <v>Florida</v>
      </c>
    </row>
    <row r="5863" spans="1:41" x14ac:dyDescent="0.35">
      <c r="A5863" t="s">
        <v>28024</v>
      </c>
      <c r="B5863" t="s">
        <v>28025</v>
      </c>
      <c r="C5863" t="s">
        <v>28026</v>
      </c>
      <c r="D5863" s="5">
        <v>44989</v>
      </c>
      <c r="E5863" s="5">
        <v>44944</v>
      </c>
      <c r="F5863" t="s">
        <v>753</v>
      </c>
      <c r="G5863" t="s">
        <v>28027</v>
      </c>
      <c r="H5863" t="s">
        <v>755</v>
      </c>
      <c r="I5863" t="s">
        <v>3699</v>
      </c>
      <c r="J5863" t="s">
        <v>3701</v>
      </c>
      <c r="K5863" t="s">
        <v>756</v>
      </c>
      <c r="L5863" t="s">
        <v>756</v>
      </c>
      <c r="M5863" t="s">
        <v>756</v>
      </c>
      <c r="N5863" t="s">
        <v>756</v>
      </c>
      <c r="O5863" t="s">
        <v>756</v>
      </c>
      <c r="P5863" t="s">
        <v>758</v>
      </c>
      <c r="Q5863" t="s">
        <v>759</v>
      </c>
      <c r="R5863" t="s">
        <v>759</v>
      </c>
      <c r="S5863" t="s">
        <v>757</v>
      </c>
      <c r="T5863" t="s">
        <v>757</v>
      </c>
      <c r="U5863" t="s">
        <v>757</v>
      </c>
      <c r="V5863" t="s">
        <v>756</v>
      </c>
      <c r="W5863" t="s">
        <v>756</v>
      </c>
      <c r="X5863" t="s">
        <v>28028</v>
      </c>
      <c r="Y5863" t="str">
        <f t="shared" si="1290"/>
        <v>enero</v>
      </c>
      <c r="Z5863">
        <f>YEAR(BD_PONDERACIONES[[#This Row],[Fecha Ejecución del Ticket]])</f>
        <v>2023</v>
      </c>
      <c r="AA5863" t="str">
        <f t="shared" si="1291"/>
        <v>marzo</v>
      </c>
      <c r="AB5863">
        <f>YEAR(BD_PONDERACIONES[[#This Row],[Fecha de Inspección]])</f>
        <v>2023</v>
      </c>
      <c r="AC5863">
        <f t="shared" si="1292"/>
        <v>0</v>
      </c>
      <c r="AD5863">
        <f t="shared" si="1293"/>
        <v>0.5</v>
      </c>
      <c r="AE5863">
        <f t="shared" si="1294"/>
        <v>0.5</v>
      </c>
      <c r="AF5863">
        <f t="shared" si="1295"/>
        <v>0.5</v>
      </c>
      <c r="AG5863">
        <f t="shared" si="1296"/>
        <v>0.5</v>
      </c>
      <c r="AH5863">
        <f t="shared" si="1297"/>
        <v>0.5</v>
      </c>
      <c r="AI5863">
        <f t="shared" si="1298"/>
        <v>0.25</v>
      </c>
      <c r="AJ5863">
        <f t="shared" si="1299"/>
        <v>0.25</v>
      </c>
      <c r="AK5863">
        <f t="shared" si="1300"/>
        <v>0.5</v>
      </c>
      <c r="AL5863">
        <f t="shared" si="1301"/>
        <v>0.5</v>
      </c>
      <c r="AM5863">
        <f t="shared" si="1302"/>
        <v>0.5</v>
      </c>
      <c r="AN5863" s="6">
        <f t="shared" si="1303"/>
        <v>0.90000000000000013</v>
      </c>
      <c r="AO5863" t="str">
        <f>VLOOKUP(BD_PONDERACIONES[[#This Row],[Comuna]],Tabla3[#All],2,0)</f>
        <v>Florida</v>
      </c>
    </row>
    <row r="5864" spans="1:41" x14ac:dyDescent="0.35">
      <c r="A5864" t="s">
        <v>28029</v>
      </c>
      <c r="B5864" t="s">
        <v>28030</v>
      </c>
      <c r="C5864" t="s">
        <v>28031</v>
      </c>
      <c r="D5864" s="5">
        <v>44989</v>
      </c>
      <c r="E5864" s="5">
        <v>44935</v>
      </c>
      <c r="F5864" t="s">
        <v>753</v>
      </c>
      <c r="G5864" t="s">
        <v>28032</v>
      </c>
      <c r="H5864" t="s">
        <v>755</v>
      </c>
      <c r="I5864" t="s">
        <v>3699</v>
      </c>
      <c r="J5864" t="s">
        <v>3701</v>
      </c>
      <c r="K5864" t="s">
        <v>756</v>
      </c>
      <c r="L5864" t="s">
        <v>757</v>
      </c>
      <c r="M5864" t="s">
        <v>757</v>
      </c>
      <c r="N5864" t="s">
        <v>756</v>
      </c>
      <c r="O5864" t="s">
        <v>756</v>
      </c>
      <c r="P5864" t="s">
        <v>758</v>
      </c>
      <c r="Q5864" t="s">
        <v>759</v>
      </c>
      <c r="R5864" t="s">
        <v>759</v>
      </c>
      <c r="S5864" t="s">
        <v>757</v>
      </c>
      <c r="T5864" t="s">
        <v>757</v>
      </c>
      <c r="U5864" t="s">
        <v>757</v>
      </c>
      <c r="V5864" t="s">
        <v>756</v>
      </c>
      <c r="W5864" t="s">
        <v>756</v>
      </c>
      <c r="X5864" t="s">
        <v>25743</v>
      </c>
      <c r="Y5864" t="str">
        <f t="shared" si="1290"/>
        <v>enero</v>
      </c>
      <c r="Z5864">
        <f>YEAR(BD_PONDERACIONES[[#This Row],[Fecha Ejecución del Ticket]])</f>
        <v>2023</v>
      </c>
      <c r="AA5864" t="str">
        <f t="shared" si="1291"/>
        <v>marzo</v>
      </c>
      <c r="AB5864">
        <f>YEAR(BD_PONDERACIONES[[#This Row],[Fecha de Inspección]])</f>
        <v>2023</v>
      </c>
      <c r="AC5864">
        <f t="shared" si="1292"/>
        <v>0</v>
      </c>
      <c r="AD5864">
        <f t="shared" si="1293"/>
        <v>0.5</v>
      </c>
      <c r="AE5864">
        <f t="shared" si="1294"/>
        <v>0.5</v>
      </c>
      <c r="AF5864">
        <f t="shared" si="1295"/>
        <v>0.5</v>
      </c>
      <c r="AG5864">
        <f t="shared" si="1296"/>
        <v>0.5</v>
      </c>
      <c r="AH5864">
        <f t="shared" si="1297"/>
        <v>0.5</v>
      </c>
      <c r="AI5864">
        <f t="shared" si="1298"/>
        <v>0.25</v>
      </c>
      <c r="AJ5864">
        <f t="shared" si="1299"/>
        <v>0.25</v>
      </c>
      <c r="AK5864">
        <f t="shared" si="1300"/>
        <v>0.5</v>
      </c>
      <c r="AL5864">
        <f t="shared" si="1301"/>
        <v>0.5</v>
      </c>
      <c r="AM5864">
        <f t="shared" si="1302"/>
        <v>0.5</v>
      </c>
      <c r="AN5864" s="6">
        <f t="shared" si="1303"/>
        <v>0.90000000000000013</v>
      </c>
      <c r="AO5864" t="str">
        <f>VLOOKUP(BD_PONDERACIONES[[#This Row],[Comuna]],Tabla3[#All],2,0)</f>
        <v>Florida</v>
      </c>
    </row>
    <row r="5865" spans="1:41" x14ac:dyDescent="0.35">
      <c r="A5865" t="s">
        <v>28033</v>
      </c>
      <c r="B5865" t="s">
        <v>28034</v>
      </c>
      <c r="C5865" t="s">
        <v>28035</v>
      </c>
      <c r="D5865" s="5">
        <v>44989</v>
      </c>
      <c r="E5865" s="5">
        <v>44936</v>
      </c>
      <c r="F5865" t="s">
        <v>763</v>
      </c>
      <c r="G5865" t="s">
        <v>28036</v>
      </c>
      <c r="H5865" t="s">
        <v>3797</v>
      </c>
      <c r="I5865" t="s">
        <v>3699</v>
      </c>
      <c r="J5865" t="s">
        <v>3701</v>
      </c>
      <c r="K5865" t="s">
        <v>756</v>
      </c>
      <c r="L5865" t="s">
        <v>757</v>
      </c>
      <c r="M5865" t="s">
        <v>757</v>
      </c>
      <c r="N5865" t="s">
        <v>756</v>
      </c>
      <c r="O5865" t="s">
        <v>756</v>
      </c>
      <c r="P5865" t="s">
        <v>758</v>
      </c>
      <c r="Q5865" t="s">
        <v>759</v>
      </c>
      <c r="R5865" t="s">
        <v>759</v>
      </c>
      <c r="S5865" t="s">
        <v>757</v>
      </c>
      <c r="T5865" t="s">
        <v>757</v>
      </c>
      <c r="U5865" t="s">
        <v>757</v>
      </c>
      <c r="V5865" t="s">
        <v>756</v>
      </c>
      <c r="W5865" t="s">
        <v>756</v>
      </c>
      <c r="X5865" t="s">
        <v>804</v>
      </c>
      <c r="Y5865" t="str">
        <f t="shared" si="1290"/>
        <v>enero</v>
      </c>
      <c r="Z5865">
        <f>YEAR(BD_PONDERACIONES[[#This Row],[Fecha Ejecución del Ticket]])</f>
        <v>2023</v>
      </c>
      <c r="AA5865" t="str">
        <f t="shared" si="1291"/>
        <v>marzo</v>
      </c>
      <c r="AB5865">
        <f>YEAR(BD_PONDERACIONES[[#This Row],[Fecha de Inspección]])</f>
        <v>2023</v>
      </c>
      <c r="AC5865">
        <f t="shared" si="1292"/>
        <v>0</v>
      </c>
      <c r="AD5865">
        <f t="shared" si="1293"/>
        <v>0.5</v>
      </c>
      <c r="AE5865">
        <f t="shared" si="1294"/>
        <v>0.5</v>
      </c>
      <c r="AF5865">
        <f t="shared" si="1295"/>
        <v>0.5</v>
      </c>
      <c r="AG5865">
        <f t="shared" si="1296"/>
        <v>0.5</v>
      </c>
      <c r="AH5865">
        <f t="shared" si="1297"/>
        <v>0.5</v>
      </c>
      <c r="AI5865">
        <f t="shared" si="1298"/>
        <v>0.25</v>
      </c>
      <c r="AJ5865">
        <f t="shared" si="1299"/>
        <v>0.25</v>
      </c>
      <c r="AK5865">
        <f t="shared" si="1300"/>
        <v>0.5</v>
      </c>
      <c r="AL5865">
        <f t="shared" si="1301"/>
        <v>0.5</v>
      </c>
      <c r="AM5865">
        <f t="shared" si="1302"/>
        <v>0.5</v>
      </c>
      <c r="AN5865" s="6">
        <f t="shared" si="1303"/>
        <v>0.90000000000000013</v>
      </c>
      <c r="AO5865" t="str">
        <f>VLOOKUP(BD_PONDERACIONES[[#This Row],[Comuna]],Tabla3[#All],2,0)</f>
        <v>Florida</v>
      </c>
    </row>
    <row r="5866" spans="1:41" x14ac:dyDescent="0.35">
      <c r="A5866" t="s">
        <v>28037</v>
      </c>
      <c r="B5866" t="s">
        <v>28038</v>
      </c>
      <c r="C5866" t="s">
        <v>28039</v>
      </c>
      <c r="D5866" s="5">
        <v>44989</v>
      </c>
      <c r="E5866" s="5">
        <v>44943</v>
      </c>
      <c r="F5866" t="s">
        <v>753</v>
      </c>
      <c r="G5866" t="s">
        <v>28040</v>
      </c>
      <c r="H5866" t="s">
        <v>755</v>
      </c>
      <c r="I5866" t="s">
        <v>3699</v>
      </c>
      <c r="J5866" t="s">
        <v>3701</v>
      </c>
      <c r="K5866" t="s">
        <v>756</v>
      </c>
      <c r="L5866" t="s">
        <v>757</v>
      </c>
      <c r="M5866" t="s">
        <v>757</v>
      </c>
      <c r="N5866" t="s">
        <v>756</v>
      </c>
      <c r="O5866" t="s">
        <v>756</v>
      </c>
      <c r="P5866" t="s">
        <v>765</v>
      </c>
      <c r="Q5866" t="s">
        <v>759</v>
      </c>
      <c r="R5866" t="s">
        <v>759</v>
      </c>
      <c r="S5866" t="s">
        <v>757</v>
      </c>
      <c r="T5866" t="s">
        <v>757</v>
      </c>
      <c r="U5866" t="s">
        <v>757</v>
      </c>
      <c r="V5866" t="s">
        <v>768</v>
      </c>
      <c r="W5866" t="s">
        <v>756</v>
      </c>
      <c r="X5866" t="s">
        <v>18650</v>
      </c>
      <c r="Y5866" t="str">
        <f t="shared" si="1290"/>
        <v>enero</v>
      </c>
      <c r="Z5866">
        <f>YEAR(BD_PONDERACIONES[[#This Row],[Fecha Ejecución del Ticket]])</f>
        <v>2023</v>
      </c>
      <c r="AA5866" t="str">
        <f t="shared" si="1291"/>
        <v>marzo</v>
      </c>
      <c r="AB5866">
        <f>YEAR(BD_PONDERACIONES[[#This Row],[Fecha de Inspección]])</f>
        <v>2023</v>
      </c>
      <c r="AC5866">
        <f t="shared" si="1292"/>
        <v>0</v>
      </c>
      <c r="AD5866">
        <f t="shared" si="1293"/>
        <v>0.5</v>
      </c>
      <c r="AE5866">
        <f t="shared" si="1294"/>
        <v>0.5</v>
      </c>
      <c r="AF5866">
        <f t="shared" si="1295"/>
        <v>0.5</v>
      </c>
      <c r="AG5866">
        <f t="shared" si="1296"/>
        <v>0.5</v>
      </c>
      <c r="AH5866">
        <f t="shared" si="1297"/>
        <v>0.5</v>
      </c>
      <c r="AI5866">
        <f t="shared" si="1298"/>
        <v>0.25</v>
      </c>
      <c r="AJ5866">
        <f t="shared" si="1299"/>
        <v>0.25</v>
      </c>
      <c r="AK5866">
        <f t="shared" si="1300"/>
        <v>0.5</v>
      </c>
      <c r="AL5866">
        <f t="shared" si="1301"/>
        <v>0.17499999999999999</v>
      </c>
      <c r="AM5866">
        <f t="shared" si="1302"/>
        <v>0.5</v>
      </c>
      <c r="AN5866" s="6">
        <f t="shared" si="1303"/>
        <v>0.83500000000000008</v>
      </c>
      <c r="AO5866" t="str">
        <f>VLOOKUP(BD_PONDERACIONES[[#This Row],[Comuna]],Tabla3[#All],2,0)</f>
        <v>Florida</v>
      </c>
    </row>
    <row r="5867" spans="1:41" x14ac:dyDescent="0.35">
      <c r="A5867" t="s">
        <v>28041</v>
      </c>
      <c r="B5867" t="s">
        <v>28042</v>
      </c>
      <c r="C5867" t="s">
        <v>28043</v>
      </c>
      <c r="D5867" s="5">
        <v>44989</v>
      </c>
      <c r="E5867" s="5">
        <v>44931</v>
      </c>
      <c r="F5867" t="s">
        <v>763</v>
      </c>
      <c r="G5867" t="s">
        <v>28044</v>
      </c>
      <c r="H5867" t="s">
        <v>3797</v>
      </c>
      <c r="I5867" t="s">
        <v>3699</v>
      </c>
      <c r="J5867" t="s">
        <v>3701</v>
      </c>
      <c r="K5867" t="s">
        <v>756</v>
      </c>
      <c r="L5867" t="s">
        <v>757</v>
      </c>
      <c r="M5867" t="s">
        <v>757</v>
      </c>
      <c r="N5867" t="s">
        <v>756</v>
      </c>
      <c r="O5867" t="s">
        <v>756</v>
      </c>
      <c r="P5867" t="s">
        <v>758</v>
      </c>
      <c r="Q5867" t="s">
        <v>759</v>
      </c>
      <c r="R5867" t="s">
        <v>759</v>
      </c>
      <c r="S5867" t="s">
        <v>757</v>
      </c>
      <c r="T5867" t="s">
        <v>757</v>
      </c>
      <c r="U5867" t="s">
        <v>757</v>
      </c>
      <c r="V5867" t="s">
        <v>773</v>
      </c>
      <c r="W5867" t="s">
        <v>773</v>
      </c>
      <c r="X5867" t="s">
        <v>23171</v>
      </c>
      <c r="Y5867" t="str">
        <f t="shared" si="1290"/>
        <v>enero</v>
      </c>
      <c r="Z5867">
        <f>YEAR(BD_PONDERACIONES[[#This Row],[Fecha Ejecución del Ticket]])</f>
        <v>2023</v>
      </c>
      <c r="AA5867" t="str">
        <f t="shared" si="1291"/>
        <v>marzo</v>
      </c>
      <c r="AB5867">
        <f>YEAR(BD_PONDERACIONES[[#This Row],[Fecha de Inspección]])</f>
        <v>2023</v>
      </c>
      <c r="AC5867">
        <f t="shared" si="1292"/>
        <v>0</v>
      </c>
      <c r="AD5867">
        <f t="shared" si="1293"/>
        <v>0.5</v>
      </c>
      <c r="AE5867">
        <f t="shared" si="1294"/>
        <v>0.5</v>
      </c>
      <c r="AF5867">
        <f t="shared" si="1295"/>
        <v>0.5</v>
      </c>
      <c r="AG5867">
        <f t="shared" si="1296"/>
        <v>0.5</v>
      </c>
      <c r="AH5867">
        <f t="shared" si="1297"/>
        <v>0.5</v>
      </c>
      <c r="AI5867">
        <f t="shared" si="1298"/>
        <v>0.25</v>
      </c>
      <c r="AJ5867">
        <f t="shared" si="1299"/>
        <v>0.25</v>
      </c>
      <c r="AK5867">
        <f t="shared" si="1300"/>
        <v>0.5</v>
      </c>
      <c r="AL5867">
        <f t="shared" si="1301"/>
        <v>0</v>
      </c>
      <c r="AM5867">
        <f t="shared" si="1302"/>
        <v>0</v>
      </c>
      <c r="AN5867" s="6">
        <f t="shared" si="1303"/>
        <v>0.70000000000000007</v>
      </c>
      <c r="AO5867" t="str">
        <f>VLOOKUP(BD_PONDERACIONES[[#This Row],[Comuna]],Tabla3[#All],2,0)</f>
        <v>Florida</v>
      </c>
    </row>
    <row r="5868" spans="1:41" x14ac:dyDescent="0.35">
      <c r="A5868" t="s">
        <v>28045</v>
      </c>
      <c r="B5868" t="s">
        <v>28046</v>
      </c>
      <c r="C5868" t="s">
        <v>28047</v>
      </c>
      <c r="D5868" s="5">
        <v>44989</v>
      </c>
      <c r="E5868" s="5">
        <v>44933</v>
      </c>
      <c r="F5868" t="s">
        <v>763</v>
      </c>
      <c r="G5868" t="s">
        <v>28048</v>
      </c>
      <c r="H5868" t="s">
        <v>3797</v>
      </c>
      <c r="I5868" t="s">
        <v>3699</v>
      </c>
      <c r="J5868" t="s">
        <v>3701</v>
      </c>
      <c r="K5868" t="s">
        <v>756</v>
      </c>
      <c r="L5868" t="s">
        <v>757</v>
      </c>
      <c r="M5868" t="s">
        <v>757</v>
      </c>
      <c r="N5868" t="s">
        <v>756</v>
      </c>
      <c r="O5868" t="s">
        <v>756</v>
      </c>
      <c r="P5868" t="s">
        <v>758</v>
      </c>
      <c r="Q5868" t="s">
        <v>759</v>
      </c>
      <c r="R5868" t="s">
        <v>759</v>
      </c>
      <c r="S5868" t="s">
        <v>757</v>
      </c>
      <c r="T5868" t="s">
        <v>757</v>
      </c>
      <c r="U5868" t="s">
        <v>757</v>
      </c>
      <c r="V5868" t="s">
        <v>773</v>
      </c>
      <c r="W5868" t="s">
        <v>773</v>
      </c>
      <c r="X5868" t="s">
        <v>28049</v>
      </c>
      <c r="Y5868" t="str">
        <f t="shared" si="1290"/>
        <v>enero</v>
      </c>
      <c r="Z5868">
        <f>YEAR(BD_PONDERACIONES[[#This Row],[Fecha Ejecución del Ticket]])</f>
        <v>2023</v>
      </c>
      <c r="AA5868" t="str">
        <f t="shared" si="1291"/>
        <v>marzo</v>
      </c>
      <c r="AB5868">
        <f>YEAR(BD_PONDERACIONES[[#This Row],[Fecha de Inspección]])</f>
        <v>2023</v>
      </c>
      <c r="AC5868">
        <f t="shared" si="1292"/>
        <v>0</v>
      </c>
      <c r="AD5868">
        <f t="shared" si="1293"/>
        <v>0.5</v>
      </c>
      <c r="AE5868">
        <f t="shared" si="1294"/>
        <v>0.5</v>
      </c>
      <c r="AF5868">
        <f t="shared" si="1295"/>
        <v>0.5</v>
      </c>
      <c r="AG5868">
        <f t="shared" si="1296"/>
        <v>0.5</v>
      </c>
      <c r="AH5868">
        <f t="shared" si="1297"/>
        <v>0.5</v>
      </c>
      <c r="AI5868">
        <f t="shared" si="1298"/>
        <v>0.25</v>
      </c>
      <c r="AJ5868">
        <f t="shared" si="1299"/>
        <v>0.25</v>
      </c>
      <c r="AK5868">
        <f t="shared" si="1300"/>
        <v>0.5</v>
      </c>
      <c r="AL5868">
        <f t="shared" si="1301"/>
        <v>0</v>
      </c>
      <c r="AM5868">
        <f t="shared" si="1302"/>
        <v>0</v>
      </c>
      <c r="AN5868" s="6">
        <f t="shared" si="1303"/>
        <v>0.70000000000000007</v>
      </c>
      <c r="AO5868" t="str">
        <f>VLOOKUP(BD_PONDERACIONES[[#This Row],[Comuna]],Tabla3[#All],2,0)</f>
        <v>Florida</v>
      </c>
    </row>
    <row r="5869" spans="1:41" x14ac:dyDescent="0.35">
      <c r="A5869" t="s">
        <v>28050</v>
      </c>
      <c r="B5869" t="s">
        <v>28051</v>
      </c>
      <c r="C5869" t="s">
        <v>28052</v>
      </c>
      <c r="D5869" s="5">
        <v>44989</v>
      </c>
      <c r="E5869" s="5">
        <v>44944</v>
      </c>
      <c r="F5869" t="s">
        <v>753</v>
      </c>
      <c r="G5869" t="s">
        <v>28053</v>
      </c>
      <c r="H5869" t="s">
        <v>755</v>
      </c>
      <c r="I5869" t="s">
        <v>3699</v>
      </c>
      <c r="J5869" t="s">
        <v>3701</v>
      </c>
      <c r="K5869" t="s">
        <v>756</v>
      </c>
      <c r="L5869" t="s">
        <v>757</v>
      </c>
      <c r="M5869" t="s">
        <v>757</v>
      </c>
      <c r="N5869" t="s">
        <v>756</v>
      </c>
      <c r="O5869" t="s">
        <v>756</v>
      </c>
      <c r="P5869" t="s">
        <v>758</v>
      </c>
      <c r="Q5869" t="s">
        <v>759</v>
      </c>
      <c r="R5869" t="s">
        <v>759</v>
      </c>
      <c r="S5869" t="s">
        <v>757</v>
      </c>
      <c r="T5869" t="s">
        <v>757</v>
      </c>
      <c r="U5869" t="s">
        <v>757</v>
      </c>
      <c r="V5869" t="s">
        <v>756</v>
      </c>
      <c r="W5869" t="s">
        <v>756</v>
      </c>
      <c r="X5869" t="s">
        <v>28054</v>
      </c>
      <c r="Y5869" t="str">
        <f t="shared" si="1290"/>
        <v>enero</v>
      </c>
      <c r="Z5869">
        <f>YEAR(BD_PONDERACIONES[[#This Row],[Fecha Ejecución del Ticket]])</f>
        <v>2023</v>
      </c>
      <c r="AA5869" t="str">
        <f t="shared" si="1291"/>
        <v>marzo</v>
      </c>
      <c r="AB5869">
        <f>YEAR(BD_PONDERACIONES[[#This Row],[Fecha de Inspección]])</f>
        <v>2023</v>
      </c>
      <c r="AC5869">
        <f t="shared" si="1292"/>
        <v>0</v>
      </c>
      <c r="AD5869">
        <f t="shared" si="1293"/>
        <v>0.5</v>
      </c>
      <c r="AE5869">
        <f t="shared" si="1294"/>
        <v>0.5</v>
      </c>
      <c r="AF5869">
        <f t="shared" si="1295"/>
        <v>0.5</v>
      </c>
      <c r="AG5869">
        <f t="shared" si="1296"/>
        <v>0.5</v>
      </c>
      <c r="AH5869">
        <f t="shared" si="1297"/>
        <v>0.5</v>
      </c>
      <c r="AI5869">
        <f t="shared" si="1298"/>
        <v>0.25</v>
      </c>
      <c r="AJ5869">
        <f t="shared" si="1299"/>
        <v>0.25</v>
      </c>
      <c r="AK5869">
        <f t="shared" si="1300"/>
        <v>0.5</v>
      </c>
      <c r="AL5869">
        <f t="shared" si="1301"/>
        <v>0.5</v>
      </c>
      <c r="AM5869">
        <f t="shared" si="1302"/>
        <v>0.5</v>
      </c>
      <c r="AN5869" s="6">
        <f t="shared" si="1303"/>
        <v>0.90000000000000013</v>
      </c>
      <c r="AO5869" t="str">
        <f>VLOOKUP(BD_PONDERACIONES[[#This Row],[Comuna]],Tabla3[#All],2,0)</f>
        <v>Florida</v>
      </c>
    </row>
    <row r="5870" spans="1:41" x14ac:dyDescent="0.35">
      <c r="A5870" t="s">
        <v>28055</v>
      </c>
      <c r="B5870" t="s">
        <v>28056</v>
      </c>
      <c r="C5870" t="s">
        <v>28057</v>
      </c>
      <c r="D5870" s="5">
        <v>44989</v>
      </c>
      <c r="E5870" s="5">
        <v>44933</v>
      </c>
      <c r="F5870" t="s">
        <v>763</v>
      </c>
      <c r="G5870" t="s">
        <v>28058</v>
      </c>
      <c r="H5870" t="s">
        <v>3797</v>
      </c>
      <c r="I5870" t="s">
        <v>3699</v>
      </c>
      <c r="J5870" t="s">
        <v>3701</v>
      </c>
      <c r="K5870" t="s">
        <v>756</v>
      </c>
      <c r="L5870" t="s">
        <v>757</v>
      </c>
      <c r="M5870" t="s">
        <v>757</v>
      </c>
      <c r="N5870" t="s">
        <v>756</v>
      </c>
      <c r="O5870" t="s">
        <v>756</v>
      </c>
      <c r="P5870" t="s">
        <v>765</v>
      </c>
      <c r="Q5870" t="s">
        <v>759</v>
      </c>
      <c r="R5870" t="s">
        <v>759</v>
      </c>
      <c r="S5870" t="s">
        <v>757</v>
      </c>
      <c r="T5870" t="s">
        <v>757</v>
      </c>
      <c r="U5870" t="s">
        <v>757</v>
      </c>
      <c r="V5870" t="s">
        <v>756</v>
      </c>
      <c r="W5870" t="s">
        <v>756</v>
      </c>
      <c r="X5870" t="s">
        <v>28059</v>
      </c>
      <c r="Y5870" t="str">
        <f t="shared" si="1290"/>
        <v>enero</v>
      </c>
      <c r="Z5870">
        <f>YEAR(BD_PONDERACIONES[[#This Row],[Fecha Ejecución del Ticket]])</f>
        <v>2023</v>
      </c>
      <c r="AA5870" t="str">
        <f t="shared" si="1291"/>
        <v>marzo</v>
      </c>
      <c r="AB5870">
        <f>YEAR(BD_PONDERACIONES[[#This Row],[Fecha de Inspección]])</f>
        <v>2023</v>
      </c>
      <c r="AC5870">
        <f t="shared" si="1292"/>
        <v>0</v>
      </c>
      <c r="AD5870">
        <f t="shared" si="1293"/>
        <v>0.5</v>
      </c>
      <c r="AE5870">
        <f t="shared" si="1294"/>
        <v>0.5</v>
      </c>
      <c r="AF5870">
        <f t="shared" si="1295"/>
        <v>0.5</v>
      </c>
      <c r="AG5870">
        <f t="shared" si="1296"/>
        <v>0.5</v>
      </c>
      <c r="AH5870">
        <f t="shared" si="1297"/>
        <v>0.5</v>
      </c>
      <c r="AI5870">
        <f t="shared" si="1298"/>
        <v>0.25</v>
      </c>
      <c r="AJ5870">
        <f t="shared" si="1299"/>
        <v>0.25</v>
      </c>
      <c r="AK5870">
        <f t="shared" si="1300"/>
        <v>0.5</v>
      </c>
      <c r="AL5870">
        <f t="shared" si="1301"/>
        <v>0.5</v>
      </c>
      <c r="AM5870">
        <f t="shared" si="1302"/>
        <v>0.5</v>
      </c>
      <c r="AN5870" s="6">
        <f t="shared" si="1303"/>
        <v>0.90000000000000013</v>
      </c>
      <c r="AO5870" t="str">
        <f>VLOOKUP(BD_PONDERACIONES[[#This Row],[Comuna]],Tabla3[#All],2,0)</f>
        <v>Florida</v>
      </c>
    </row>
    <row r="5871" spans="1:41" x14ac:dyDescent="0.35">
      <c r="A5871" t="s">
        <v>28060</v>
      </c>
      <c r="B5871" t="s">
        <v>28061</v>
      </c>
      <c r="C5871" t="s">
        <v>28062</v>
      </c>
      <c r="D5871" s="5">
        <v>44989</v>
      </c>
      <c r="E5871" s="5">
        <v>44932</v>
      </c>
      <c r="F5871" t="s">
        <v>763</v>
      </c>
      <c r="G5871" t="s">
        <v>28058</v>
      </c>
      <c r="H5871" t="s">
        <v>3797</v>
      </c>
      <c r="I5871" t="s">
        <v>3699</v>
      </c>
      <c r="J5871" t="s">
        <v>3701</v>
      </c>
      <c r="K5871" t="s">
        <v>756</v>
      </c>
      <c r="L5871" t="s">
        <v>757</v>
      </c>
      <c r="M5871" t="s">
        <v>757</v>
      </c>
      <c r="N5871" t="s">
        <v>756</v>
      </c>
      <c r="O5871" t="s">
        <v>756</v>
      </c>
      <c r="P5871" t="s">
        <v>758</v>
      </c>
      <c r="Q5871" t="s">
        <v>759</v>
      </c>
      <c r="R5871" t="s">
        <v>759</v>
      </c>
      <c r="S5871" t="s">
        <v>757</v>
      </c>
      <c r="T5871" t="s">
        <v>757</v>
      </c>
      <c r="U5871" t="s">
        <v>757</v>
      </c>
      <c r="V5871" t="s">
        <v>756</v>
      </c>
      <c r="W5871" t="s">
        <v>756</v>
      </c>
      <c r="X5871" t="s">
        <v>28063</v>
      </c>
      <c r="Y5871" t="str">
        <f t="shared" si="1290"/>
        <v>enero</v>
      </c>
      <c r="Z5871">
        <f>YEAR(BD_PONDERACIONES[[#This Row],[Fecha Ejecución del Ticket]])</f>
        <v>2023</v>
      </c>
      <c r="AA5871" t="str">
        <f t="shared" si="1291"/>
        <v>marzo</v>
      </c>
      <c r="AB5871">
        <f>YEAR(BD_PONDERACIONES[[#This Row],[Fecha de Inspección]])</f>
        <v>2023</v>
      </c>
      <c r="AC5871">
        <f t="shared" si="1292"/>
        <v>0</v>
      </c>
      <c r="AD5871">
        <f t="shared" si="1293"/>
        <v>0.5</v>
      </c>
      <c r="AE5871">
        <f t="shared" si="1294"/>
        <v>0.5</v>
      </c>
      <c r="AF5871">
        <f t="shared" si="1295"/>
        <v>0.5</v>
      </c>
      <c r="AG5871">
        <f t="shared" si="1296"/>
        <v>0.5</v>
      </c>
      <c r="AH5871">
        <f t="shared" si="1297"/>
        <v>0.5</v>
      </c>
      <c r="AI5871">
        <f t="shared" si="1298"/>
        <v>0.25</v>
      </c>
      <c r="AJ5871">
        <f t="shared" si="1299"/>
        <v>0.25</v>
      </c>
      <c r="AK5871">
        <f t="shared" si="1300"/>
        <v>0.5</v>
      </c>
      <c r="AL5871">
        <f t="shared" si="1301"/>
        <v>0.5</v>
      </c>
      <c r="AM5871">
        <f t="shared" si="1302"/>
        <v>0.5</v>
      </c>
      <c r="AN5871" s="6">
        <f t="shared" si="1303"/>
        <v>0.90000000000000013</v>
      </c>
      <c r="AO5871" t="str">
        <f>VLOOKUP(BD_PONDERACIONES[[#This Row],[Comuna]],Tabla3[#All],2,0)</f>
        <v>Florida</v>
      </c>
    </row>
    <row r="5872" spans="1:41" x14ac:dyDescent="0.35">
      <c r="A5872" t="s">
        <v>28064</v>
      </c>
      <c r="B5872" t="s">
        <v>28065</v>
      </c>
      <c r="C5872" t="s">
        <v>28066</v>
      </c>
      <c r="D5872" s="5">
        <v>44989</v>
      </c>
      <c r="E5872" s="5">
        <v>44933</v>
      </c>
      <c r="F5872" t="s">
        <v>753</v>
      </c>
      <c r="G5872" t="s">
        <v>23749</v>
      </c>
      <c r="H5872" t="s">
        <v>755</v>
      </c>
      <c r="I5872" t="s">
        <v>3699</v>
      </c>
      <c r="J5872" t="s">
        <v>3701</v>
      </c>
      <c r="K5872" t="s">
        <v>756</v>
      </c>
      <c r="L5872" t="s">
        <v>757</v>
      </c>
      <c r="M5872" t="s">
        <v>757</v>
      </c>
      <c r="N5872" t="s">
        <v>756</v>
      </c>
      <c r="O5872" t="s">
        <v>756</v>
      </c>
      <c r="P5872" t="s">
        <v>758</v>
      </c>
      <c r="Q5872" t="s">
        <v>759</v>
      </c>
      <c r="R5872" t="s">
        <v>759</v>
      </c>
      <c r="S5872" t="s">
        <v>757</v>
      </c>
      <c r="T5872" t="s">
        <v>757</v>
      </c>
      <c r="U5872" t="s">
        <v>757</v>
      </c>
      <c r="V5872" t="s">
        <v>773</v>
      </c>
      <c r="W5872" t="s">
        <v>773</v>
      </c>
      <c r="X5872" t="s">
        <v>22721</v>
      </c>
      <c r="Y5872" t="str">
        <f t="shared" si="1290"/>
        <v>enero</v>
      </c>
      <c r="Z5872">
        <f>YEAR(BD_PONDERACIONES[[#This Row],[Fecha Ejecución del Ticket]])</f>
        <v>2023</v>
      </c>
      <c r="AA5872" t="str">
        <f t="shared" si="1291"/>
        <v>marzo</v>
      </c>
      <c r="AB5872">
        <f>YEAR(BD_PONDERACIONES[[#This Row],[Fecha de Inspección]])</f>
        <v>2023</v>
      </c>
      <c r="AC5872">
        <f t="shared" si="1292"/>
        <v>0</v>
      </c>
      <c r="AD5872">
        <f t="shared" si="1293"/>
        <v>0.5</v>
      </c>
      <c r="AE5872">
        <f t="shared" si="1294"/>
        <v>0.5</v>
      </c>
      <c r="AF5872">
        <f t="shared" si="1295"/>
        <v>0.5</v>
      </c>
      <c r="AG5872">
        <f t="shared" si="1296"/>
        <v>0.5</v>
      </c>
      <c r="AH5872">
        <f t="shared" si="1297"/>
        <v>0.5</v>
      </c>
      <c r="AI5872">
        <f t="shared" si="1298"/>
        <v>0.25</v>
      </c>
      <c r="AJ5872">
        <f t="shared" si="1299"/>
        <v>0.25</v>
      </c>
      <c r="AK5872">
        <f t="shared" si="1300"/>
        <v>0.5</v>
      </c>
      <c r="AL5872">
        <f t="shared" si="1301"/>
        <v>0</v>
      </c>
      <c r="AM5872">
        <f t="shared" si="1302"/>
        <v>0</v>
      </c>
      <c r="AN5872" s="6">
        <f t="shared" si="1303"/>
        <v>0.70000000000000007</v>
      </c>
      <c r="AO5872" t="str">
        <f>VLOOKUP(BD_PONDERACIONES[[#This Row],[Comuna]],Tabla3[#All],2,0)</f>
        <v>Florida</v>
      </c>
    </row>
    <row r="5873" spans="1:41" x14ac:dyDescent="0.35">
      <c r="A5873" t="s">
        <v>28067</v>
      </c>
      <c r="B5873" t="s">
        <v>28068</v>
      </c>
      <c r="C5873" t="s">
        <v>28069</v>
      </c>
      <c r="D5873" s="5">
        <v>44989</v>
      </c>
      <c r="E5873" s="5">
        <v>44934</v>
      </c>
      <c r="F5873" t="s">
        <v>753</v>
      </c>
      <c r="G5873" t="s">
        <v>23749</v>
      </c>
      <c r="H5873" t="s">
        <v>755</v>
      </c>
      <c r="I5873" t="s">
        <v>3699</v>
      </c>
      <c r="J5873" t="s">
        <v>3701</v>
      </c>
      <c r="K5873" t="s">
        <v>756</v>
      </c>
      <c r="L5873" t="s">
        <v>757</v>
      </c>
      <c r="M5873" t="s">
        <v>757</v>
      </c>
      <c r="N5873" t="s">
        <v>756</v>
      </c>
      <c r="O5873" t="s">
        <v>756</v>
      </c>
      <c r="P5873" t="s">
        <v>758</v>
      </c>
      <c r="Q5873" t="s">
        <v>759</v>
      </c>
      <c r="R5873" t="s">
        <v>759</v>
      </c>
      <c r="S5873" t="s">
        <v>757</v>
      </c>
      <c r="T5873" t="s">
        <v>757</v>
      </c>
      <c r="U5873" t="s">
        <v>757</v>
      </c>
      <c r="V5873" t="s">
        <v>756</v>
      </c>
      <c r="W5873" t="s">
        <v>756</v>
      </c>
      <c r="X5873" t="s">
        <v>22721</v>
      </c>
      <c r="Y5873" t="str">
        <f t="shared" si="1290"/>
        <v>enero</v>
      </c>
      <c r="Z5873">
        <f>YEAR(BD_PONDERACIONES[[#This Row],[Fecha Ejecución del Ticket]])</f>
        <v>2023</v>
      </c>
      <c r="AA5873" t="str">
        <f t="shared" si="1291"/>
        <v>marzo</v>
      </c>
      <c r="AB5873">
        <f>YEAR(BD_PONDERACIONES[[#This Row],[Fecha de Inspección]])</f>
        <v>2023</v>
      </c>
      <c r="AC5873">
        <f t="shared" si="1292"/>
        <v>0</v>
      </c>
      <c r="AD5873">
        <f t="shared" si="1293"/>
        <v>0.5</v>
      </c>
      <c r="AE5873">
        <f t="shared" si="1294"/>
        <v>0.5</v>
      </c>
      <c r="AF5873">
        <f t="shared" si="1295"/>
        <v>0.5</v>
      </c>
      <c r="AG5873">
        <f t="shared" si="1296"/>
        <v>0.5</v>
      </c>
      <c r="AH5873">
        <f t="shared" si="1297"/>
        <v>0.5</v>
      </c>
      <c r="AI5873">
        <f t="shared" si="1298"/>
        <v>0.25</v>
      </c>
      <c r="AJ5873">
        <f t="shared" si="1299"/>
        <v>0.25</v>
      </c>
      <c r="AK5873">
        <f t="shared" si="1300"/>
        <v>0.5</v>
      </c>
      <c r="AL5873">
        <f t="shared" si="1301"/>
        <v>0.5</v>
      </c>
      <c r="AM5873">
        <f t="shared" si="1302"/>
        <v>0.5</v>
      </c>
      <c r="AN5873" s="6">
        <f t="shared" si="1303"/>
        <v>0.90000000000000013</v>
      </c>
      <c r="AO5873" t="str">
        <f>VLOOKUP(BD_PONDERACIONES[[#This Row],[Comuna]],Tabla3[#All],2,0)</f>
        <v>Florida</v>
      </c>
    </row>
    <row r="5874" spans="1:41" x14ac:dyDescent="0.35">
      <c r="A5874" t="s">
        <v>28070</v>
      </c>
      <c r="B5874" t="s">
        <v>28071</v>
      </c>
      <c r="C5874" t="s">
        <v>28072</v>
      </c>
      <c r="D5874" s="5">
        <v>44989</v>
      </c>
      <c r="E5874" s="5">
        <v>44940</v>
      </c>
      <c r="F5874" t="s">
        <v>753</v>
      </c>
      <c r="G5874" t="s">
        <v>28073</v>
      </c>
      <c r="H5874" t="s">
        <v>755</v>
      </c>
      <c r="I5874" t="s">
        <v>3699</v>
      </c>
      <c r="J5874" t="s">
        <v>3701</v>
      </c>
      <c r="K5874" t="s">
        <v>756</v>
      </c>
      <c r="L5874" t="s">
        <v>757</v>
      </c>
      <c r="M5874" t="s">
        <v>757</v>
      </c>
      <c r="N5874" t="s">
        <v>756</v>
      </c>
      <c r="O5874" t="s">
        <v>756</v>
      </c>
      <c r="P5874" t="s">
        <v>758</v>
      </c>
      <c r="Q5874" t="s">
        <v>759</v>
      </c>
      <c r="R5874" t="s">
        <v>759</v>
      </c>
      <c r="S5874" t="s">
        <v>757</v>
      </c>
      <c r="T5874" t="s">
        <v>757</v>
      </c>
      <c r="U5874" t="s">
        <v>757</v>
      </c>
      <c r="V5874" t="s">
        <v>756</v>
      </c>
      <c r="W5874" t="s">
        <v>756</v>
      </c>
      <c r="X5874" t="s">
        <v>22148</v>
      </c>
      <c r="Y5874" t="str">
        <f t="shared" si="1290"/>
        <v>enero</v>
      </c>
      <c r="Z5874">
        <f>YEAR(BD_PONDERACIONES[[#This Row],[Fecha Ejecución del Ticket]])</f>
        <v>2023</v>
      </c>
      <c r="AA5874" t="str">
        <f t="shared" si="1291"/>
        <v>marzo</v>
      </c>
      <c r="AB5874">
        <f>YEAR(BD_PONDERACIONES[[#This Row],[Fecha de Inspección]])</f>
        <v>2023</v>
      </c>
      <c r="AC5874">
        <f t="shared" si="1292"/>
        <v>0</v>
      </c>
      <c r="AD5874">
        <f t="shared" si="1293"/>
        <v>0.5</v>
      </c>
      <c r="AE5874">
        <f t="shared" si="1294"/>
        <v>0.5</v>
      </c>
      <c r="AF5874">
        <f t="shared" si="1295"/>
        <v>0.5</v>
      </c>
      <c r="AG5874">
        <f t="shared" si="1296"/>
        <v>0.5</v>
      </c>
      <c r="AH5874">
        <f t="shared" si="1297"/>
        <v>0.5</v>
      </c>
      <c r="AI5874">
        <f t="shared" si="1298"/>
        <v>0.25</v>
      </c>
      <c r="AJ5874">
        <f t="shared" si="1299"/>
        <v>0.25</v>
      </c>
      <c r="AK5874">
        <f t="shared" si="1300"/>
        <v>0.5</v>
      </c>
      <c r="AL5874">
        <f t="shared" si="1301"/>
        <v>0.5</v>
      </c>
      <c r="AM5874">
        <f t="shared" si="1302"/>
        <v>0.5</v>
      </c>
      <c r="AN5874" s="6">
        <f t="shared" si="1303"/>
        <v>0.90000000000000013</v>
      </c>
      <c r="AO5874" t="str">
        <f>VLOOKUP(BD_PONDERACIONES[[#This Row],[Comuna]],Tabla3[#All],2,0)</f>
        <v>Florida</v>
      </c>
    </row>
    <row r="5875" spans="1:41" x14ac:dyDescent="0.35">
      <c r="A5875" t="s">
        <v>28074</v>
      </c>
      <c r="B5875" t="s">
        <v>28075</v>
      </c>
      <c r="C5875" t="s">
        <v>28076</v>
      </c>
      <c r="D5875" s="5">
        <v>44989</v>
      </c>
      <c r="E5875" s="5">
        <v>44935</v>
      </c>
      <c r="F5875" t="s">
        <v>763</v>
      </c>
      <c r="G5875" t="s">
        <v>28077</v>
      </c>
      <c r="H5875" t="s">
        <v>3797</v>
      </c>
      <c r="I5875" t="s">
        <v>3699</v>
      </c>
      <c r="J5875" t="s">
        <v>3701</v>
      </c>
      <c r="K5875" t="s">
        <v>756</v>
      </c>
      <c r="L5875" t="s">
        <v>757</v>
      </c>
      <c r="M5875" t="s">
        <v>757</v>
      </c>
      <c r="N5875" t="s">
        <v>756</v>
      </c>
      <c r="O5875" t="s">
        <v>756</v>
      </c>
      <c r="P5875" t="s">
        <v>765</v>
      </c>
      <c r="Q5875" t="s">
        <v>28078</v>
      </c>
      <c r="R5875" t="s">
        <v>28079</v>
      </c>
      <c r="S5875" t="s">
        <v>756</v>
      </c>
      <c r="T5875" t="s">
        <v>756</v>
      </c>
      <c r="U5875" t="s">
        <v>768</v>
      </c>
      <c r="V5875" t="s">
        <v>756</v>
      </c>
      <c r="W5875" t="s">
        <v>756</v>
      </c>
      <c r="X5875" t="s">
        <v>28080</v>
      </c>
      <c r="Y5875" t="str">
        <f t="shared" si="1290"/>
        <v>enero</v>
      </c>
      <c r="Z5875">
        <f>YEAR(BD_PONDERACIONES[[#This Row],[Fecha Ejecución del Ticket]])</f>
        <v>2023</v>
      </c>
      <c r="AA5875" t="str">
        <f t="shared" si="1291"/>
        <v>marzo</v>
      </c>
      <c r="AB5875">
        <f>YEAR(BD_PONDERACIONES[[#This Row],[Fecha de Inspección]])</f>
        <v>2023</v>
      </c>
      <c r="AC5875">
        <f t="shared" si="1292"/>
        <v>0</v>
      </c>
      <c r="AD5875">
        <f t="shared" si="1293"/>
        <v>0.5</v>
      </c>
      <c r="AE5875">
        <f t="shared" si="1294"/>
        <v>0.5</v>
      </c>
      <c r="AF5875">
        <f t="shared" si="1295"/>
        <v>0.5</v>
      </c>
      <c r="AG5875">
        <f t="shared" si="1296"/>
        <v>0.5</v>
      </c>
      <c r="AH5875">
        <f t="shared" si="1297"/>
        <v>0.5</v>
      </c>
      <c r="AI5875">
        <f t="shared" si="1298"/>
        <v>0.25</v>
      </c>
      <c r="AJ5875">
        <f t="shared" si="1299"/>
        <v>0.25</v>
      </c>
      <c r="AK5875">
        <f t="shared" si="1300"/>
        <v>0.17499999999999999</v>
      </c>
      <c r="AL5875">
        <f t="shared" si="1301"/>
        <v>0.5</v>
      </c>
      <c r="AM5875">
        <f t="shared" si="1302"/>
        <v>0.5</v>
      </c>
      <c r="AN5875" s="6">
        <f t="shared" si="1303"/>
        <v>0.85125000000000006</v>
      </c>
      <c r="AO5875" t="str">
        <f>VLOOKUP(BD_PONDERACIONES[[#This Row],[Comuna]],Tabla3[#All],2,0)</f>
        <v>Florida</v>
      </c>
    </row>
    <row r="5876" spans="1:41" x14ac:dyDescent="0.35">
      <c r="A5876" t="s">
        <v>28081</v>
      </c>
      <c r="B5876" t="s">
        <v>28082</v>
      </c>
      <c r="C5876" t="s">
        <v>28083</v>
      </c>
      <c r="D5876" s="5">
        <v>44989</v>
      </c>
      <c r="E5876" s="5">
        <v>44933</v>
      </c>
      <c r="F5876" t="s">
        <v>763</v>
      </c>
      <c r="G5876" t="s">
        <v>28084</v>
      </c>
      <c r="H5876" t="s">
        <v>3797</v>
      </c>
      <c r="I5876" t="s">
        <v>3699</v>
      </c>
      <c r="J5876" t="s">
        <v>3701</v>
      </c>
      <c r="K5876" t="s">
        <v>756</v>
      </c>
      <c r="L5876" t="s">
        <v>757</v>
      </c>
      <c r="M5876" t="s">
        <v>757</v>
      </c>
      <c r="N5876" t="s">
        <v>756</v>
      </c>
      <c r="O5876" t="s">
        <v>756</v>
      </c>
      <c r="P5876" t="s">
        <v>765</v>
      </c>
      <c r="Q5876" t="s">
        <v>28078</v>
      </c>
      <c r="R5876" t="s">
        <v>28079</v>
      </c>
      <c r="S5876" t="s">
        <v>756</v>
      </c>
      <c r="T5876" t="s">
        <v>756</v>
      </c>
      <c r="U5876" t="s">
        <v>768</v>
      </c>
      <c r="V5876" t="s">
        <v>756</v>
      </c>
      <c r="W5876" t="s">
        <v>756</v>
      </c>
      <c r="X5876" t="s">
        <v>28085</v>
      </c>
      <c r="Y5876" t="str">
        <f t="shared" si="1290"/>
        <v>enero</v>
      </c>
      <c r="Z5876">
        <f>YEAR(BD_PONDERACIONES[[#This Row],[Fecha Ejecución del Ticket]])</f>
        <v>2023</v>
      </c>
      <c r="AA5876" t="str">
        <f t="shared" si="1291"/>
        <v>marzo</v>
      </c>
      <c r="AB5876">
        <f>YEAR(BD_PONDERACIONES[[#This Row],[Fecha de Inspección]])</f>
        <v>2023</v>
      </c>
      <c r="AC5876">
        <f t="shared" si="1292"/>
        <v>0</v>
      </c>
      <c r="AD5876">
        <f t="shared" si="1293"/>
        <v>0.5</v>
      </c>
      <c r="AE5876">
        <f t="shared" si="1294"/>
        <v>0.5</v>
      </c>
      <c r="AF5876">
        <f t="shared" si="1295"/>
        <v>0.5</v>
      </c>
      <c r="AG5876">
        <f t="shared" si="1296"/>
        <v>0.5</v>
      </c>
      <c r="AH5876">
        <f t="shared" si="1297"/>
        <v>0.5</v>
      </c>
      <c r="AI5876">
        <f t="shared" si="1298"/>
        <v>0.25</v>
      </c>
      <c r="AJ5876">
        <f t="shared" si="1299"/>
        <v>0.25</v>
      </c>
      <c r="AK5876">
        <f t="shared" si="1300"/>
        <v>0.17499999999999999</v>
      </c>
      <c r="AL5876">
        <f t="shared" si="1301"/>
        <v>0.5</v>
      </c>
      <c r="AM5876">
        <f t="shared" si="1302"/>
        <v>0.5</v>
      </c>
      <c r="AN5876" s="6">
        <f t="shared" si="1303"/>
        <v>0.85125000000000006</v>
      </c>
      <c r="AO5876" t="str">
        <f>VLOOKUP(BD_PONDERACIONES[[#This Row],[Comuna]],Tabla3[#All],2,0)</f>
        <v>Florida</v>
      </c>
    </row>
    <row r="5877" spans="1:41" x14ac:dyDescent="0.35">
      <c r="A5877" t="s">
        <v>28086</v>
      </c>
      <c r="B5877" t="s">
        <v>28087</v>
      </c>
      <c r="C5877" t="s">
        <v>28088</v>
      </c>
      <c r="D5877" s="5">
        <v>44989</v>
      </c>
      <c r="E5877" s="5">
        <v>44932</v>
      </c>
      <c r="F5877" t="s">
        <v>763</v>
      </c>
      <c r="G5877" t="s">
        <v>28077</v>
      </c>
      <c r="H5877" t="s">
        <v>3797</v>
      </c>
      <c r="I5877" t="s">
        <v>3699</v>
      </c>
      <c r="J5877" t="s">
        <v>3701</v>
      </c>
      <c r="K5877" t="s">
        <v>756</v>
      </c>
      <c r="L5877" t="s">
        <v>757</v>
      </c>
      <c r="M5877" t="s">
        <v>757</v>
      </c>
      <c r="N5877" t="s">
        <v>756</v>
      </c>
      <c r="O5877" t="s">
        <v>756</v>
      </c>
      <c r="P5877" t="s">
        <v>765</v>
      </c>
      <c r="Q5877" t="s">
        <v>28078</v>
      </c>
      <c r="R5877" t="s">
        <v>28079</v>
      </c>
      <c r="S5877" t="s">
        <v>756</v>
      </c>
      <c r="T5877" t="s">
        <v>756</v>
      </c>
      <c r="U5877" t="s">
        <v>768</v>
      </c>
      <c r="V5877" t="s">
        <v>756</v>
      </c>
      <c r="W5877" t="s">
        <v>756</v>
      </c>
      <c r="X5877" t="s">
        <v>28089</v>
      </c>
      <c r="Y5877" t="str">
        <f t="shared" si="1290"/>
        <v>enero</v>
      </c>
      <c r="Z5877">
        <f>YEAR(BD_PONDERACIONES[[#This Row],[Fecha Ejecución del Ticket]])</f>
        <v>2023</v>
      </c>
      <c r="AA5877" t="str">
        <f t="shared" si="1291"/>
        <v>marzo</v>
      </c>
      <c r="AB5877">
        <f>YEAR(BD_PONDERACIONES[[#This Row],[Fecha de Inspección]])</f>
        <v>2023</v>
      </c>
      <c r="AC5877">
        <f t="shared" si="1292"/>
        <v>0</v>
      </c>
      <c r="AD5877">
        <f t="shared" si="1293"/>
        <v>0.5</v>
      </c>
      <c r="AE5877">
        <f t="shared" si="1294"/>
        <v>0.5</v>
      </c>
      <c r="AF5877">
        <f t="shared" si="1295"/>
        <v>0.5</v>
      </c>
      <c r="AG5877">
        <f t="shared" si="1296"/>
        <v>0.5</v>
      </c>
      <c r="AH5877">
        <f t="shared" si="1297"/>
        <v>0.5</v>
      </c>
      <c r="AI5877">
        <f t="shared" si="1298"/>
        <v>0.25</v>
      </c>
      <c r="AJ5877">
        <f t="shared" si="1299"/>
        <v>0.25</v>
      </c>
      <c r="AK5877">
        <f t="shared" si="1300"/>
        <v>0.17499999999999999</v>
      </c>
      <c r="AL5877">
        <f t="shared" si="1301"/>
        <v>0.5</v>
      </c>
      <c r="AM5877">
        <f t="shared" si="1302"/>
        <v>0.5</v>
      </c>
      <c r="AN5877" s="6">
        <f t="shared" si="1303"/>
        <v>0.85125000000000006</v>
      </c>
      <c r="AO5877" t="str">
        <f>VLOOKUP(BD_PONDERACIONES[[#This Row],[Comuna]],Tabla3[#All],2,0)</f>
        <v>Florida</v>
      </c>
    </row>
    <row r="5878" spans="1:41" x14ac:dyDescent="0.35">
      <c r="A5878" t="s">
        <v>28090</v>
      </c>
      <c r="B5878" t="s">
        <v>28091</v>
      </c>
      <c r="C5878" t="s">
        <v>28092</v>
      </c>
      <c r="D5878" s="5">
        <v>44989</v>
      </c>
      <c r="E5878" s="5">
        <v>44930</v>
      </c>
      <c r="F5878" t="s">
        <v>763</v>
      </c>
      <c r="G5878" t="s">
        <v>28077</v>
      </c>
      <c r="H5878" t="s">
        <v>3797</v>
      </c>
      <c r="I5878" t="s">
        <v>3699</v>
      </c>
      <c r="J5878" t="s">
        <v>3701</v>
      </c>
      <c r="K5878" t="s">
        <v>756</v>
      </c>
      <c r="L5878" t="s">
        <v>757</v>
      </c>
      <c r="M5878" t="s">
        <v>757</v>
      </c>
      <c r="N5878" t="s">
        <v>756</v>
      </c>
      <c r="O5878" t="s">
        <v>756</v>
      </c>
      <c r="P5878" t="s">
        <v>765</v>
      </c>
      <c r="Q5878" t="s">
        <v>28078</v>
      </c>
      <c r="R5878" t="s">
        <v>28079</v>
      </c>
      <c r="S5878" t="s">
        <v>756</v>
      </c>
      <c r="T5878" t="s">
        <v>756</v>
      </c>
      <c r="U5878" t="s">
        <v>768</v>
      </c>
      <c r="V5878" t="s">
        <v>773</v>
      </c>
      <c r="W5878" t="s">
        <v>773</v>
      </c>
      <c r="X5878" t="s">
        <v>24642</v>
      </c>
      <c r="Y5878" t="str">
        <f t="shared" si="1290"/>
        <v>enero</v>
      </c>
      <c r="Z5878">
        <f>YEAR(BD_PONDERACIONES[[#This Row],[Fecha Ejecución del Ticket]])</f>
        <v>2023</v>
      </c>
      <c r="AA5878" t="str">
        <f t="shared" si="1291"/>
        <v>marzo</v>
      </c>
      <c r="AB5878">
        <f>YEAR(BD_PONDERACIONES[[#This Row],[Fecha de Inspección]])</f>
        <v>2023</v>
      </c>
      <c r="AC5878">
        <f t="shared" si="1292"/>
        <v>0</v>
      </c>
      <c r="AD5878">
        <f t="shared" si="1293"/>
        <v>0.5</v>
      </c>
      <c r="AE5878">
        <f t="shared" si="1294"/>
        <v>0.5</v>
      </c>
      <c r="AF5878">
        <f t="shared" si="1295"/>
        <v>0.5</v>
      </c>
      <c r="AG5878">
        <f t="shared" si="1296"/>
        <v>0.5</v>
      </c>
      <c r="AH5878">
        <f t="shared" si="1297"/>
        <v>0.5</v>
      </c>
      <c r="AI5878">
        <f t="shared" si="1298"/>
        <v>0.25</v>
      </c>
      <c r="AJ5878">
        <f t="shared" si="1299"/>
        <v>0.25</v>
      </c>
      <c r="AK5878">
        <f t="shared" si="1300"/>
        <v>0.17499999999999999</v>
      </c>
      <c r="AL5878">
        <f t="shared" si="1301"/>
        <v>0</v>
      </c>
      <c r="AM5878">
        <f t="shared" si="1302"/>
        <v>0</v>
      </c>
      <c r="AN5878" s="6">
        <f t="shared" si="1303"/>
        <v>0.65125000000000011</v>
      </c>
      <c r="AO5878" t="str">
        <f>VLOOKUP(BD_PONDERACIONES[[#This Row],[Comuna]],Tabla3[#All],2,0)</f>
        <v>Florida</v>
      </c>
    </row>
    <row r="5879" spans="1:41" x14ac:dyDescent="0.35">
      <c r="A5879" t="s">
        <v>28093</v>
      </c>
      <c r="B5879" t="s">
        <v>28094</v>
      </c>
      <c r="C5879" t="s">
        <v>28095</v>
      </c>
      <c r="D5879" s="5">
        <v>44989</v>
      </c>
      <c r="E5879" s="5">
        <v>44929</v>
      </c>
      <c r="F5879" t="s">
        <v>763</v>
      </c>
      <c r="G5879" t="s">
        <v>28077</v>
      </c>
      <c r="H5879" t="s">
        <v>3797</v>
      </c>
      <c r="I5879" t="s">
        <v>3699</v>
      </c>
      <c r="J5879" t="s">
        <v>3701</v>
      </c>
      <c r="K5879" t="s">
        <v>756</v>
      </c>
      <c r="L5879" t="s">
        <v>757</v>
      </c>
      <c r="M5879" t="s">
        <v>757</v>
      </c>
      <c r="N5879" t="s">
        <v>756</v>
      </c>
      <c r="O5879" t="s">
        <v>756</v>
      </c>
      <c r="P5879" t="s">
        <v>765</v>
      </c>
      <c r="Q5879" t="s">
        <v>28078</v>
      </c>
      <c r="R5879" t="s">
        <v>28079</v>
      </c>
      <c r="S5879" t="s">
        <v>756</v>
      </c>
      <c r="T5879" t="s">
        <v>756</v>
      </c>
      <c r="U5879" t="s">
        <v>756</v>
      </c>
      <c r="V5879" t="s">
        <v>756</v>
      </c>
      <c r="W5879" t="s">
        <v>756</v>
      </c>
      <c r="X5879" t="s">
        <v>28096</v>
      </c>
      <c r="Y5879" t="str">
        <f t="shared" si="1290"/>
        <v>enero</v>
      </c>
      <c r="Z5879">
        <f>YEAR(BD_PONDERACIONES[[#This Row],[Fecha Ejecución del Ticket]])</f>
        <v>2023</v>
      </c>
      <c r="AA5879" t="str">
        <f t="shared" si="1291"/>
        <v>marzo</v>
      </c>
      <c r="AB5879">
        <f>YEAR(BD_PONDERACIONES[[#This Row],[Fecha de Inspección]])</f>
        <v>2023</v>
      </c>
      <c r="AC5879">
        <f t="shared" si="1292"/>
        <v>0</v>
      </c>
      <c r="AD5879">
        <f t="shared" si="1293"/>
        <v>0.5</v>
      </c>
      <c r="AE5879">
        <f t="shared" si="1294"/>
        <v>0.5</v>
      </c>
      <c r="AF5879">
        <f t="shared" si="1295"/>
        <v>0.5</v>
      </c>
      <c r="AG5879">
        <f t="shared" si="1296"/>
        <v>0.5</v>
      </c>
      <c r="AH5879">
        <f t="shared" si="1297"/>
        <v>0.5</v>
      </c>
      <c r="AI5879">
        <f t="shared" si="1298"/>
        <v>0.25</v>
      </c>
      <c r="AJ5879">
        <f t="shared" si="1299"/>
        <v>0.25</v>
      </c>
      <c r="AK5879">
        <f t="shared" si="1300"/>
        <v>0.5</v>
      </c>
      <c r="AL5879">
        <f t="shared" si="1301"/>
        <v>0.5</v>
      </c>
      <c r="AM5879">
        <f t="shared" si="1302"/>
        <v>0.5</v>
      </c>
      <c r="AN5879" s="6">
        <f t="shared" si="1303"/>
        <v>0.90000000000000013</v>
      </c>
      <c r="AO5879" t="str">
        <f>VLOOKUP(BD_PONDERACIONES[[#This Row],[Comuna]],Tabla3[#All],2,0)</f>
        <v>Florida</v>
      </c>
    </row>
    <row r="5880" spans="1:41" x14ac:dyDescent="0.35">
      <c r="A5880" t="s">
        <v>28097</v>
      </c>
      <c r="B5880" t="s">
        <v>28098</v>
      </c>
      <c r="C5880" t="s">
        <v>28099</v>
      </c>
      <c r="D5880" s="5">
        <v>44989</v>
      </c>
      <c r="E5880" s="5">
        <v>44931</v>
      </c>
      <c r="F5880" t="s">
        <v>763</v>
      </c>
      <c r="G5880" t="s">
        <v>28077</v>
      </c>
      <c r="H5880" t="s">
        <v>3797</v>
      </c>
      <c r="I5880" t="s">
        <v>3699</v>
      </c>
      <c r="J5880" t="s">
        <v>3701</v>
      </c>
      <c r="K5880" t="s">
        <v>756</v>
      </c>
      <c r="L5880" t="s">
        <v>757</v>
      </c>
      <c r="M5880" t="s">
        <v>757</v>
      </c>
      <c r="N5880" t="s">
        <v>756</v>
      </c>
      <c r="O5880" t="s">
        <v>756</v>
      </c>
      <c r="P5880" t="s">
        <v>758</v>
      </c>
      <c r="Q5880" t="s">
        <v>759</v>
      </c>
      <c r="R5880" t="s">
        <v>759</v>
      </c>
      <c r="S5880" t="s">
        <v>757</v>
      </c>
      <c r="T5880" t="s">
        <v>757</v>
      </c>
      <c r="U5880" t="s">
        <v>757</v>
      </c>
      <c r="V5880" t="s">
        <v>756</v>
      </c>
      <c r="W5880" t="s">
        <v>756</v>
      </c>
      <c r="X5880" t="s">
        <v>17171</v>
      </c>
      <c r="Y5880" t="str">
        <f t="shared" si="1290"/>
        <v>enero</v>
      </c>
      <c r="Z5880">
        <f>YEAR(BD_PONDERACIONES[[#This Row],[Fecha Ejecución del Ticket]])</f>
        <v>2023</v>
      </c>
      <c r="AA5880" t="str">
        <f t="shared" si="1291"/>
        <v>marzo</v>
      </c>
      <c r="AB5880">
        <f>YEAR(BD_PONDERACIONES[[#This Row],[Fecha de Inspección]])</f>
        <v>2023</v>
      </c>
      <c r="AC5880">
        <f t="shared" si="1292"/>
        <v>0</v>
      </c>
      <c r="AD5880">
        <f t="shared" si="1293"/>
        <v>0.5</v>
      </c>
      <c r="AE5880">
        <f t="shared" si="1294"/>
        <v>0.5</v>
      </c>
      <c r="AF5880">
        <f t="shared" si="1295"/>
        <v>0.5</v>
      </c>
      <c r="AG5880">
        <f t="shared" si="1296"/>
        <v>0.5</v>
      </c>
      <c r="AH5880">
        <f t="shared" si="1297"/>
        <v>0.5</v>
      </c>
      <c r="AI5880">
        <f t="shared" si="1298"/>
        <v>0.25</v>
      </c>
      <c r="AJ5880">
        <f t="shared" si="1299"/>
        <v>0.25</v>
      </c>
      <c r="AK5880">
        <f t="shared" si="1300"/>
        <v>0.5</v>
      </c>
      <c r="AL5880">
        <f t="shared" si="1301"/>
        <v>0.5</v>
      </c>
      <c r="AM5880">
        <f t="shared" si="1302"/>
        <v>0.5</v>
      </c>
      <c r="AN5880" s="6">
        <f t="shared" si="1303"/>
        <v>0.90000000000000013</v>
      </c>
      <c r="AO5880" t="str">
        <f>VLOOKUP(BD_PONDERACIONES[[#This Row],[Comuna]],Tabla3[#All],2,0)</f>
        <v>Florida</v>
      </c>
    </row>
    <row r="5881" spans="1:41" x14ac:dyDescent="0.35">
      <c r="A5881" t="s">
        <v>28100</v>
      </c>
      <c r="B5881" t="s">
        <v>28101</v>
      </c>
      <c r="C5881" t="s">
        <v>28102</v>
      </c>
      <c r="D5881" s="5">
        <v>44989</v>
      </c>
      <c r="E5881" s="5">
        <v>44945</v>
      </c>
      <c r="F5881" t="s">
        <v>763</v>
      </c>
      <c r="G5881" t="s">
        <v>23255</v>
      </c>
      <c r="H5881" t="s">
        <v>3797</v>
      </c>
      <c r="I5881" t="s">
        <v>3699</v>
      </c>
      <c r="J5881" t="s">
        <v>3701</v>
      </c>
      <c r="K5881" t="s">
        <v>756</v>
      </c>
      <c r="L5881" t="s">
        <v>757</v>
      </c>
      <c r="M5881" t="s">
        <v>757</v>
      </c>
      <c r="N5881" t="s">
        <v>756</v>
      </c>
      <c r="O5881" t="s">
        <v>756</v>
      </c>
      <c r="P5881" t="s">
        <v>758</v>
      </c>
      <c r="Q5881" t="s">
        <v>759</v>
      </c>
      <c r="R5881" t="s">
        <v>759</v>
      </c>
      <c r="S5881" t="s">
        <v>757</v>
      </c>
      <c r="T5881" t="s">
        <v>757</v>
      </c>
      <c r="U5881" t="s">
        <v>757</v>
      </c>
      <c r="V5881" t="s">
        <v>756</v>
      </c>
      <c r="W5881" t="s">
        <v>756</v>
      </c>
      <c r="X5881" t="s">
        <v>28103</v>
      </c>
      <c r="Y5881" t="str">
        <f t="shared" si="1290"/>
        <v>enero</v>
      </c>
      <c r="Z5881">
        <f>YEAR(BD_PONDERACIONES[[#This Row],[Fecha Ejecución del Ticket]])</f>
        <v>2023</v>
      </c>
      <c r="AA5881" t="str">
        <f t="shared" si="1291"/>
        <v>marzo</v>
      </c>
      <c r="AB5881">
        <f>YEAR(BD_PONDERACIONES[[#This Row],[Fecha de Inspección]])</f>
        <v>2023</v>
      </c>
      <c r="AC5881">
        <f t="shared" si="1292"/>
        <v>0</v>
      </c>
      <c r="AD5881">
        <f t="shared" si="1293"/>
        <v>0.5</v>
      </c>
      <c r="AE5881">
        <f t="shared" si="1294"/>
        <v>0.5</v>
      </c>
      <c r="AF5881">
        <f t="shared" si="1295"/>
        <v>0.5</v>
      </c>
      <c r="AG5881">
        <f t="shared" si="1296"/>
        <v>0.5</v>
      </c>
      <c r="AH5881">
        <f t="shared" si="1297"/>
        <v>0.5</v>
      </c>
      <c r="AI5881">
        <f t="shared" si="1298"/>
        <v>0.25</v>
      </c>
      <c r="AJ5881">
        <f t="shared" si="1299"/>
        <v>0.25</v>
      </c>
      <c r="AK5881">
        <f t="shared" si="1300"/>
        <v>0.5</v>
      </c>
      <c r="AL5881">
        <f t="shared" si="1301"/>
        <v>0.5</v>
      </c>
      <c r="AM5881">
        <f t="shared" si="1302"/>
        <v>0.5</v>
      </c>
      <c r="AN5881" s="6">
        <f t="shared" si="1303"/>
        <v>0.90000000000000013</v>
      </c>
      <c r="AO5881" t="str">
        <f>VLOOKUP(BD_PONDERACIONES[[#This Row],[Comuna]],Tabla3[#All],2,0)</f>
        <v>Florida</v>
      </c>
    </row>
    <row r="5882" spans="1:41" x14ac:dyDescent="0.35">
      <c r="A5882" t="s">
        <v>28104</v>
      </c>
      <c r="B5882" t="s">
        <v>28105</v>
      </c>
      <c r="C5882" t="s">
        <v>28106</v>
      </c>
      <c r="D5882" s="5">
        <v>44989</v>
      </c>
      <c r="E5882" s="5">
        <v>44948</v>
      </c>
      <c r="F5882" t="s">
        <v>763</v>
      </c>
      <c r="G5882" t="s">
        <v>28107</v>
      </c>
      <c r="H5882" t="s">
        <v>3797</v>
      </c>
      <c r="I5882" t="s">
        <v>3699</v>
      </c>
      <c r="J5882" t="s">
        <v>3701</v>
      </c>
      <c r="K5882" t="s">
        <v>756</v>
      </c>
      <c r="L5882" t="s">
        <v>773</v>
      </c>
      <c r="M5882" t="s">
        <v>773</v>
      </c>
      <c r="N5882" t="s">
        <v>756</v>
      </c>
      <c r="O5882" t="s">
        <v>756</v>
      </c>
      <c r="P5882" t="s">
        <v>758</v>
      </c>
      <c r="Q5882" t="s">
        <v>759</v>
      </c>
      <c r="R5882" t="s">
        <v>759</v>
      </c>
      <c r="S5882" t="s">
        <v>757</v>
      </c>
      <c r="T5882" t="s">
        <v>757</v>
      </c>
      <c r="U5882" t="s">
        <v>757</v>
      </c>
      <c r="V5882" t="s">
        <v>756</v>
      </c>
      <c r="W5882" t="s">
        <v>756</v>
      </c>
      <c r="X5882" t="s">
        <v>28108</v>
      </c>
      <c r="Y5882" t="str">
        <f t="shared" si="1290"/>
        <v>enero</v>
      </c>
      <c r="Z5882">
        <f>YEAR(BD_PONDERACIONES[[#This Row],[Fecha Ejecución del Ticket]])</f>
        <v>2023</v>
      </c>
      <c r="AA5882" t="str">
        <f t="shared" si="1291"/>
        <v>marzo</v>
      </c>
      <c r="AB5882">
        <f>YEAR(BD_PONDERACIONES[[#This Row],[Fecha de Inspección]])</f>
        <v>2023</v>
      </c>
      <c r="AC5882">
        <f t="shared" si="1292"/>
        <v>0</v>
      </c>
      <c r="AD5882">
        <f t="shared" si="1293"/>
        <v>0.5</v>
      </c>
      <c r="AE5882">
        <f t="shared" si="1294"/>
        <v>0</v>
      </c>
      <c r="AF5882">
        <f t="shared" si="1295"/>
        <v>0</v>
      </c>
      <c r="AG5882">
        <f t="shared" si="1296"/>
        <v>0.5</v>
      </c>
      <c r="AH5882">
        <f t="shared" si="1297"/>
        <v>0.5</v>
      </c>
      <c r="AI5882">
        <f t="shared" si="1298"/>
        <v>0.25</v>
      </c>
      <c r="AJ5882">
        <f t="shared" si="1299"/>
        <v>0.25</v>
      </c>
      <c r="AK5882">
        <f t="shared" si="1300"/>
        <v>0.5</v>
      </c>
      <c r="AL5882">
        <f t="shared" si="1301"/>
        <v>0.5</v>
      </c>
      <c r="AM5882">
        <f t="shared" si="1302"/>
        <v>0.5</v>
      </c>
      <c r="AN5882" s="6">
        <f t="shared" si="1303"/>
        <v>0.60000000000000009</v>
      </c>
      <c r="AO5882" t="str">
        <f>VLOOKUP(BD_PONDERACIONES[[#This Row],[Comuna]],Tabla3[#All],2,0)</f>
        <v>Florida</v>
      </c>
    </row>
    <row r="5883" spans="1:41" x14ac:dyDescent="0.35">
      <c r="A5883" t="s">
        <v>28109</v>
      </c>
      <c r="B5883" t="s">
        <v>28110</v>
      </c>
      <c r="C5883" t="s">
        <v>28111</v>
      </c>
      <c r="D5883" s="5">
        <v>44988</v>
      </c>
      <c r="E5883" s="5">
        <v>44952</v>
      </c>
      <c r="F5883" t="s">
        <v>763</v>
      </c>
      <c r="G5883" t="s">
        <v>28112</v>
      </c>
      <c r="H5883" t="s">
        <v>755</v>
      </c>
      <c r="I5883" t="s">
        <v>3699</v>
      </c>
      <c r="J5883" t="s">
        <v>3701</v>
      </c>
      <c r="K5883" t="s">
        <v>756</v>
      </c>
      <c r="L5883" t="s">
        <v>757</v>
      </c>
      <c r="M5883" t="s">
        <v>757</v>
      </c>
      <c r="N5883" t="s">
        <v>756</v>
      </c>
      <c r="O5883" t="s">
        <v>756</v>
      </c>
      <c r="P5883" t="s">
        <v>758</v>
      </c>
      <c r="Q5883" t="s">
        <v>759</v>
      </c>
      <c r="R5883" t="s">
        <v>759</v>
      </c>
      <c r="S5883" t="s">
        <v>757</v>
      </c>
      <c r="T5883" t="s">
        <v>757</v>
      </c>
      <c r="U5883" t="s">
        <v>757</v>
      </c>
      <c r="V5883" t="s">
        <v>773</v>
      </c>
      <c r="W5883" t="s">
        <v>773</v>
      </c>
      <c r="X5883" t="s">
        <v>26359</v>
      </c>
      <c r="Y5883" t="str">
        <f t="shared" si="1290"/>
        <v>enero</v>
      </c>
      <c r="Z5883">
        <f>YEAR(BD_PONDERACIONES[[#This Row],[Fecha Ejecución del Ticket]])</f>
        <v>2023</v>
      </c>
      <c r="AA5883" t="str">
        <f t="shared" si="1291"/>
        <v>marzo</v>
      </c>
      <c r="AB5883">
        <f>YEAR(BD_PONDERACIONES[[#This Row],[Fecha de Inspección]])</f>
        <v>2023</v>
      </c>
      <c r="AC5883">
        <f t="shared" si="1292"/>
        <v>0</v>
      </c>
      <c r="AD5883">
        <f t="shared" si="1293"/>
        <v>0.5</v>
      </c>
      <c r="AE5883">
        <f t="shared" si="1294"/>
        <v>0.5</v>
      </c>
      <c r="AF5883">
        <f t="shared" si="1295"/>
        <v>0.5</v>
      </c>
      <c r="AG5883">
        <f t="shared" si="1296"/>
        <v>0.5</v>
      </c>
      <c r="AH5883">
        <f t="shared" si="1297"/>
        <v>0.5</v>
      </c>
      <c r="AI5883">
        <f t="shared" si="1298"/>
        <v>0.25</v>
      </c>
      <c r="AJ5883">
        <f t="shared" si="1299"/>
        <v>0.25</v>
      </c>
      <c r="AK5883">
        <f t="shared" si="1300"/>
        <v>0.5</v>
      </c>
      <c r="AL5883">
        <f t="shared" si="1301"/>
        <v>0</v>
      </c>
      <c r="AM5883">
        <f t="shared" si="1302"/>
        <v>0</v>
      </c>
      <c r="AN5883" s="6">
        <f t="shared" si="1303"/>
        <v>0.70000000000000007</v>
      </c>
      <c r="AO5883" t="str">
        <f>VLOOKUP(BD_PONDERACIONES[[#This Row],[Comuna]],Tabla3[#All],2,0)</f>
        <v>Florida</v>
      </c>
    </row>
    <row r="5884" spans="1:41" x14ac:dyDescent="0.35">
      <c r="A5884" t="s">
        <v>28113</v>
      </c>
      <c r="B5884" t="s">
        <v>28114</v>
      </c>
      <c r="C5884" t="s">
        <v>28115</v>
      </c>
      <c r="D5884" s="5">
        <v>44988</v>
      </c>
      <c r="E5884" s="5">
        <v>44943</v>
      </c>
      <c r="F5884" t="s">
        <v>763</v>
      </c>
      <c r="G5884" t="s">
        <v>28116</v>
      </c>
      <c r="H5884" t="s">
        <v>755</v>
      </c>
      <c r="I5884" t="s">
        <v>3699</v>
      </c>
      <c r="J5884" t="s">
        <v>3701</v>
      </c>
      <c r="K5884" t="s">
        <v>756</v>
      </c>
      <c r="L5884" t="s">
        <v>757</v>
      </c>
      <c r="M5884" t="s">
        <v>757</v>
      </c>
      <c r="N5884" t="s">
        <v>756</v>
      </c>
      <c r="O5884" t="s">
        <v>756</v>
      </c>
      <c r="P5884" t="s">
        <v>758</v>
      </c>
      <c r="Q5884" t="s">
        <v>759</v>
      </c>
      <c r="R5884" t="s">
        <v>759</v>
      </c>
      <c r="S5884" t="s">
        <v>757</v>
      </c>
      <c r="T5884" t="s">
        <v>757</v>
      </c>
      <c r="U5884" t="s">
        <v>757</v>
      </c>
      <c r="V5884" t="s">
        <v>756</v>
      </c>
      <c r="W5884" t="s">
        <v>756</v>
      </c>
      <c r="X5884" t="s">
        <v>28117</v>
      </c>
      <c r="Y5884" t="str">
        <f t="shared" si="1290"/>
        <v>enero</v>
      </c>
      <c r="Z5884">
        <f>YEAR(BD_PONDERACIONES[[#This Row],[Fecha Ejecución del Ticket]])</f>
        <v>2023</v>
      </c>
      <c r="AA5884" t="str">
        <f t="shared" si="1291"/>
        <v>marzo</v>
      </c>
      <c r="AB5884">
        <f>YEAR(BD_PONDERACIONES[[#This Row],[Fecha de Inspección]])</f>
        <v>2023</v>
      </c>
      <c r="AC5884">
        <f t="shared" si="1292"/>
        <v>0</v>
      </c>
      <c r="AD5884">
        <f t="shared" si="1293"/>
        <v>0.5</v>
      </c>
      <c r="AE5884">
        <f t="shared" si="1294"/>
        <v>0.5</v>
      </c>
      <c r="AF5884">
        <f t="shared" si="1295"/>
        <v>0.5</v>
      </c>
      <c r="AG5884">
        <f t="shared" si="1296"/>
        <v>0.5</v>
      </c>
      <c r="AH5884">
        <f t="shared" si="1297"/>
        <v>0.5</v>
      </c>
      <c r="AI5884">
        <f t="shared" si="1298"/>
        <v>0.25</v>
      </c>
      <c r="AJ5884">
        <f t="shared" si="1299"/>
        <v>0.25</v>
      </c>
      <c r="AK5884">
        <f t="shared" si="1300"/>
        <v>0.5</v>
      </c>
      <c r="AL5884">
        <f t="shared" si="1301"/>
        <v>0.5</v>
      </c>
      <c r="AM5884">
        <f t="shared" si="1302"/>
        <v>0.5</v>
      </c>
      <c r="AN5884" s="6">
        <f t="shared" si="1303"/>
        <v>0.90000000000000013</v>
      </c>
      <c r="AO5884" t="str">
        <f>VLOOKUP(BD_PONDERACIONES[[#This Row],[Comuna]],Tabla3[#All],2,0)</f>
        <v>Florida</v>
      </c>
    </row>
    <row r="5885" spans="1:41" x14ac:dyDescent="0.35">
      <c r="A5885" t="s">
        <v>28118</v>
      </c>
      <c r="B5885" t="s">
        <v>28119</v>
      </c>
      <c r="C5885" t="s">
        <v>28120</v>
      </c>
      <c r="D5885" s="5">
        <v>44988</v>
      </c>
      <c r="E5885" s="5">
        <v>44949</v>
      </c>
      <c r="F5885" t="s">
        <v>763</v>
      </c>
      <c r="G5885" t="s">
        <v>28121</v>
      </c>
      <c r="H5885" t="s">
        <v>755</v>
      </c>
      <c r="I5885" t="s">
        <v>3699</v>
      </c>
      <c r="J5885" t="s">
        <v>3701</v>
      </c>
      <c r="K5885" t="s">
        <v>756</v>
      </c>
      <c r="L5885" t="s">
        <v>757</v>
      </c>
      <c r="M5885" t="s">
        <v>757</v>
      </c>
      <c r="N5885" t="s">
        <v>756</v>
      </c>
      <c r="O5885" t="s">
        <v>756</v>
      </c>
      <c r="P5885" t="s">
        <v>758</v>
      </c>
      <c r="Q5885" t="s">
        <v>759</v>
      </c>
      <c r="R5885" t="s">
        <v>759</v>
      </c>
      <c r="S5885" t="s">
        <v>757</v>
      </c>
      <c r="T5885" t="s">
        <v>757</v>
      </c>
      <c r="U5885" t="s">
        <v>757</v>
      </c>
      <c r="V5885" t="s">
        <v>756</v>
      </c>
      <c r="W5885" t="s">
        <v>768</v>
      </c>
      <c r="X5885" t="s">
        <v>28122</v>
      </c>
      <c r="Y5885" t="str">
        <f t="shared" si="1290"/>
        <v>enero</v>
      </c>
      <c r="Z5885">
        <f>YEAR(BD_PONDERACIONES[[#This Row],[Fecha Ejecución del Ticket]])</f>
        <v>2023</v>
      </c>
      <c r="AA5885" t="str">
        <f t="shared" si="1291"/>
        <v>marzo</v>
      </c>
      <c r="AB5885">
        <f>YEAR(BD_PONDERACIONES[[#This Row],[Fecha de Inspección]])</f>
        <v>2023</v>
      </c>
      <c r="AC5885">
        <f t="shared" si="1292"/>
        <v>0</v>
      </c>
      <c r="AD5885">
        <f t="shared" si="1293"/>
        <v>0.5</v>
      </c>
      <c r="AE5885">
        <f t="shared" si="1294"/>
        <v>0.5</v>
      </c>
      <c r="AF5885">
        <f t="shared" si="1295"/>
        <v>0.5</v>
      </c>
      <c r="AG5885">
        <f t="shared" si="1296"/>
        <v>0.5</v>
      </c>
      <c r="AH5885">
        <f t="shared" si="1297"/>
        <v>0.5</v>
      </c>
      <c r="AI5885">
        <f t="shared" si="1298"/>
        <v>0.25</v>
      </c>
      <c r="AJ5885">
        <f t="shared" si="1299"/>
        <v>0.25</v>
      </c>
      <c r="AK5885">
        <f t="shared" si="1300"/>
        <v>0.5</v>
      </c>
      <c r="AL5885">
        <f t="shared" si="1301"/>
        <v>0.5</v>
      </c>
      <c r="AM5885">
        <f t="shared" si="1302"/>
        <v>0.17499999999999999</v>
      </c>
      <c r="AN5885" s="6">
        <f t="shared" si="1303"/>
        <v>0.83500000000000008</v>
      </c>
      <c r="AO5885" t="str">
        <f>VLOOKUP(BD_PONDERACIONES[[#This Row],[Comuna]],Tabla3[#All],2,0)</f>
        <v>Florida</v>
      </c>
    </row>
    <row r="5886" spans="1:41" x14ac:dyDescent="0.35">
      <c r="A5886" t="s">
        <v>28123</v>
      </c>
      <c r="B5886" t="s">
        <v>28124</v>
      </c>
      <c r="C5886" t="s">
        <v>28125</v>
      </c>
      <c r="D5886" s="5">
        <v>44988</v>
      </c>
      <c r="E5886" s="5">
        <v>44937</v>
      </c>
      <c r="F5886" t="s">
        <v>753</v>
      </c>
      <c r="G5886" t="s">
        <v>28126</v>
      </c>
      <c r="H5886" t="s">
        <v>3795</v>
      </c>
      <c r="I5886" t="s">
        <v>3699</v>
      </c>
      <c r="J5886" t="s">
        <v>3701</v>
      </c>
      <c r="K5886" t="s">
        <v>756</v>
      </c>
      <c r="L5886" t="s">
        <v>757</v>
      </c>
      <c r="M5886" t="s">
        <v>757</v>
      </c>
      <c r="N5886" t="s">
        <v>756</v>
      </c>
      <c r="O5886" t="s">
        <v>756</v>
      </c>
      <c r="P5886" t="s">
        <v>758</v>
      </c>
      <c r="Q5886" t="s">
        <v>759</v>
      </c>
      <c r="R5886" t="s">
        <v>759</v>
      </c>
      <c r="S5886" t="s">
        <v>757</v>
      </c>
      <c r="T5886" t="s">
        <v>757</v>
      </c>
      <c r="U5886" t="s">
        <v>757</v>
      </c>
      <c r="V5886" t="s">
        <v>756</v>
      </c>
      <c r="W5886" t="s">
        <v>756</v>
      </c>
      <c r="X5886" t="s">
        <v>8238</v>
      </c>
      <c r="Y5886" t="str">
        <f t="shared" si="1290"/>
        <v>enero</v>
      </c>
      <c r="Z5886">
        <f>YEAR(BD_PONDERACIONES[[#This Row],[Fecha Ejecución del Ticket]])</f>
        <v>2023</v>
      </c>
      <c r="AA5886" t="str">
        <f t="shared" si="1291"/>
        <v>marzo</v>
      </c>
      <c r="AB5886">
        <f>YEAR(BD_PONDERACIONES[[#This Row],[Fecha de Inspección]])</f>
        <v>2023</v>
      </c>
      <c r="AC5886">
        <f t="shared" si="1292"/>
        <v>0</v>
      </c>
      <c r="AD5886">
        <f t="shared" si="1293"/>
        <v>0.5</v>
      </c>
      <c r="AE5886">
        <f t="shared" si="1294"/>
        <v>0.5</v>
      </c>
      <c r="AF5886">
        <f t="shared" si="1295"/>
        <v>0.5</v>
      </c>
      <c r="AG5886">
        <f t="shared" si="1296"/>
        <v>0.5</v>
      </c>
      <c r="AH5886">
        <f t="shared" si="1297"/>
        <v>0.5</v>
      </c>
      <c r="AI5886">
        <f t="shared" si="1298"/>
        <v>0.25</v>
      </c>
      <c r="AJ5886">
        <f t="shared" si="1299"/>
        <v>0.25</v>
      </c>
      <c r="AK5886">
        <f t="shared" si="1300"/>
        <v>0.5</v>
      </c>
      <c r="AL5886">
        <f t="shared" si="1301"/>
        <v>0.5</v>
      </c>
      <c r="AM5886">
        <f t="shared" si="1302"/>
        <v>0.5</v>
      </c>
      <c r="AN5886" s="6">
        <f t="shared" si="1303"/>
        <v>0.90000000000000013</v>
      </c>
      <c r="AO5886" t="str">
        <f>VLOOKUP(BD_PONDERACIONES[[#This Row],[Comuna]],Tabla3[#All],2,0)</f>
        <v>Cordillera</v>
      </c>
    </row>
    <row r="5887" spans="1:41" x14ac:dyDescent="0.35">
      <c r="A5887" t="s">
        <v>28127</v>
      </c>
      <c r="B5887" t="s">
        <v>28128</v>
      </c>
      <c r="C5887" t="s">
        <v>28129</v>
      </c>
      <c r="D5887" s="5">
        <v>44988</v>
      </c>
      <c r="E5887" s="5">
        <v>44931</v>
      </c>
      <c r="F5887" t="s">
        <v>753</v>
      </c>
      <c r="G5887" t="s">
        <v>28130</v>
      </c>
      <c r="H5887" t="s">
        <v>3795</v>
      </c>
      <c r="I5887" t="s">
        <v>3699</v>
      </c>
      <c r="J5887" t="s">
        <v>3701</v>
      </c>
      <c r="K5887" t="s">
        <v>756</v>
      </c>
      <c r="L5887" t="s">
        <v>773</v>
      </c>
      <c r="M5887" t="s">
        <v>773</v>
      </c>
      <c r="N5887" t="s">
        <v>756</v>
      </c>
      <c r="O5887" t="s">
        <v>756</v>
      </c>
      <c r="P5887" t="s">
        <v>758</v>
      </c>
      <c r="Q5887" t="s">
        <v>759</v>
      </c>
      <c r="R5887" t="s">
        <v>759</v>
      </c>
      <c r="S5887" t="s">
        <v>757</v>
      </c>
      <c r="T5887" t="s">
        <v>757</v>
      </c>
      <c r="U5887" t="s">
        <v>757</v>
      </c>
      <c r="V5887" t="s">
        <v>756</v>
      </c>
      <c r="W5887" t="s">
        <v>756</v>
      </c>
      <c r="X5887" t="s">
        <v>21780</v>
      </c>
      <c r="Y5887" t="str">
        <f t="shared" si="1290"/>
        <v>enero</v>
      </c>
      <c r="Z5887">
        <f>YEAR(BD_PONDERACIONES[[#This Row],[Fecha Ejecución del Ticket]])</f>
        <v>2023</v>
      </c>
      <c r="AA5887" t="str">
        <f t="shared" si="1291"/>
        <v>marzo</v>
      </c>
      <c r="AB5887">
        <f>YEAR(BD_PONDERACIONES[[#This Row],[Fecha de Inspección]])</f>
        <v>2023</v>
      </c>
      <c r="AC5887">
        <f t="shared" si="1292"/>
        <v>0</v>
      </c>
      <c r="AD5887">
        <f t="shared" si="1293"/>
        <v>0.5</v>
      </c>
      <c r="AE5887">
        <f t="shared" si="1294"/>
        <v>0</v>
      </c>
      <c r="AF5887">
        <f t="shared" si="1295"/>
        <v>0</v>
      </c>
      <c r="AG5887">
        <f t="shared" si="1296"/>
        <v>0.5</v>
      </c>
      <c r="AH5887">
        <f t="shared" si="1297"/>
        <v>0.5</v>
      </c>
      <c r="AI5887">
        <f t="shared" si="1298"/>
        <v>0.25</v>
      </c>
      <c r="AJ5887">
        <f t="shared" si="1299"/>
        <v>0.25</v>
      </c>
      <c r="AK5887">
        <f t="shared" si="1300"/>
        <v>0.5</v>
      </c>
      <c r="AL5887">
        <f t="shared" si="1301"/>
        <v>0.5</v>
      </c>
      <c r="AM5887">
        <f t="shared" si="1302"/>
        <v>0.5</v>
      </c>
      <c r="AN5887" s="6">
        <f t="shared" si="1303"/>
        <v>0.60000000000000009</v>
      </c>
      <c r="AO5887" t="str">
        <f>VLOOKUP(BD_PONDERACIONES[[#This Row],[Comuna]],Tabla3[#All],2,0)</f>
        <v>Cordillera</v>
      </c>
    </row>
    <row r="5888" spans="1:41" x14ac:dyDescent="0.35">
      <c r="A5888" t="s">
        <v>28131</v>
      </c>
      <c r="B5888" t="s">
        <v>28132</v>
      </c>
      <c r="C5888" t="s">
        <v>28133</v>
      </c>
      <c r="D5888" s="5">
        <v>44988</v>
      </c>
      <c r="E5888" s="5">
        <v>44933</v>
      </c>
      <c r="F5888" t="s">
        <v>763</v>
      </c>
      <c r="G5888" t="s">
        <v>28134</v>
      </c>
      <c r="H5888" t="s">
        <v>755</v>
      </c>
      <c r="I5888" t="s">
        <v>3699</v>
      </c>
      <c r="J5888" t="s">
        <v>3701</v>
      </c>
      <c r="K5888" t="s">
        <v>756</v>
      </c>
      <c r="L5888" t="s">
        <v>757</v>
      </c>
      <c r="M5888" t="s">
        <v>757</v>
      </c>
      <c r="N5888" t="s">
        <v>756</v>
      </c>
      <c r="O5888" t="s">
        <v>756</v>
      </c>
      <c r="P5888" t="s">
        <v>758</v>
      </c>
      <c r="Q5888" t="s">
        <v>759</v>
      </c>
      <c r="R5888" t="s">
        <v>759</v>
      </c>
      <c r="S5888" t="s">
        <v>757</v>
      </c>
      <c r="T5888" t="s">
        <v>757</v>
      </c>
      <c r="U5888" t="s">
        <v>757</v>
      </c>
      <c r="V5888" t="s">
        <v>773</v>
      </c>
      <c r="W5888" t="s">
        <v>773</v>
      </c>
      <c r="X5888" t="s">
        <v>24970</v>
      </c>
      <c r="Y5888" t="str">
        <f t="shared" si="1290"/>
        <v>enero</v>
      </c>
      <c r="Z5888">
        <f>YEAR(BD_PONDERACIONES[[#This Row],[Fecha Ejecución del Ticket]])</f>
        <v>2023</v>
      </c>
      <c r="AA5888" t="str">
        <f t="shared" si="1291"/>
        <v>marzo</v>
      </c>
      <c r="AB5888">
        <f>YEAR(BD_PONDERACIONES[[#This Row],[Fecha de Inspección]])</f>
        <v>2023</v>
      </c>
      <c r="AC5888">
        <f t="shared" si="1292"/>
        <v>0</v>
      </c>
      <c r="AD5888">
        <f t="shared" si="1293"/>
        <v>0.5</v>
      </c>
      <c r="AE5888">
        <f t="shared" si="1294"/>
        <v>0.5</v>
      </c>
      <c r="AF5888">
        <f t="shared" si="1295"/>
        <v>0.5</v>
      </c>
      <c r="AG5888">
        <f t="shared" si="1296"/>
        <v>0.5</v>
      </c>
      <c r="AH5888">
        <f t="shared" si="1297"/>
        <v>0.5</v>
      </c>
      <c r="AI5888">
        <f t="shared" si="1298"/>
        <v>0.25</v>
      </c>
      <c r="AJ5888">
        <f t="shared" si="1299"/>
        <v>0.25</v>
      </c>
      <c r="AK5888">
        <f t="shared" si="1300"/>
        <v>0.5</v>
      </c>
      <c r="AL5888">
        <f t="shared" si="1301"/>
        <v>0</v>
      </c>
      <c r="AM5888">
        <f t="shared" si="1302"/>
        <v>0</v>
      </c>
      <c r="AN5888" s="6">
        <f t="shared" si="1303"/>
        <v>0.70000000000000007</v>
      </c>
      <c r="AO5888" t="str">
        <f>VLOOKUP(BD_PONDERACIONES[[#This Row],[Comuna]],Tabla3[#All],2,0)</f>
        <v>Florida</v>
      </c>
    </row>
    <row r="5889" spans="1:41" x14ac:dyDescent="0.35">
      <c r="A5889" t="s">
        <v>28135</v>
      </c>
      <c r="B5889" t="s">
        <v>28136</v>
      </c>
      <c r="C5889" t="s">
        <v>28137</v>
      </c>
      <c r="D5889" s="5">
        <v>44988</v>
      </c>
      <c r="E5889" s="5">
        <v>44930</v>
      </c>
      <c r="F5889" t="s">
        <v>753</v>
      </c>
      <c r="G5889" t="s">
        <v>28138</v>
      </c>
      <c r="H5889" t="s">
        <v>3795</v>
      </c>
      <c r="I5889" t="s">
        <v>3699</v>
      </c>
      <c r="J5889" t="s">
        <v>3701</v>
      </c>
      <c r="K5889" t="s">
        <v>756</v>
      </c>
      <c r="L5889" t="s">
        <v>757</v>
      </c>
      <c r="M5889" t="s">
        <v>757</v>
      </c>
      <c r="N5889" t="s">
        <v>756</v>
      </c>
      <c r="O5889" t="s">
        <v>756</v>
      </c>
      <c r="P5889" t="s">
        <v>758</v>
      </c>
      <c r="Q5889" t="s">
        <v>759</v>
      </c>
      <c r="R5889" t="s">
        <v>759</v>
      </c>
      <c r="S5889" t="s">
        <v>757</v>
      </c>
      <c r="T5889" t="s">
        <v>757</v>
      </c>
      <c r="U5889" t="s">
        <v>757</v>
      </c>
      <c r="V5889" t="s">
        <v>756</v>
      </c>
      <c r="W5889" t="s">
        <v>756</v>
      </c>
      <c r="X5889" t="s">
        <v>8238</v>
      </c>
      <c r="Y5889" t="str">
        <f t="shared" si="1290"/>
        <v>enero</v>
      </c>
      <c r="Z5889">
        <f>YEAR(BD_PONDERACIONES[[#This Row],[Fecha Ejecución del Ticket]])</f>
        <v>2023</v>
      </c>
      <c r="AA5889" t="str">
        <f t="shared" si="1291"/>
        <v>marzo</v>
      </c>
      <c r="AB5889">
        <f>YEAR(BD_PONDERACIONES[[#This Row],[Fecha de Inspección]])</f>
        <v>2023</v>
      </c>
      <c r="AC5889">
        <f t="shared" si="1292"/>
        <v>0</v>
      </c>
      <c r="AD5889">
        <f t="shared" si="1293"/>
        <v>0.5</v>
      </c>
      <c r="AE5889">
        <f t="shared" si="1294"/>
        <v>0.5</v>
      </c>
      <c r="AF5889">
        <f t="shared" si="1295"/>
        <v>0.5</v>
      </c>
      <c r="AG5889">
        <f t="shared" si="1296"/>
        <v>0.5</v>
      </c>
      <c r="AH5889">
        <f t="shared" si="1297"/>
        <v>0.5</v>
      </c>
      <c r="AI5889">
        <f t="shared" si="1298"/>
        <v>0.25</v>
      </c>
      <c r="AJ5889">
        <f t="shared" si="1299"/>
        <v>0.25</v>
      </c>
      <c r="AK5889">
        <f t="shared" si="1300"/>
        <v>0.5</v>
      </c>
      <c r="AL5889">
        <f t="shared" si="1301"/>
        <v>0.5</v>
      </c>
      <c r="AM5889">
        <f t="shared" si="1302"/>
        <v>0.5</v>
      </c>
      <c r="AN5889" s="6">
        <f t="shared" si="1303"/>
        <v>0.90000000000000013</v>
      </c>
      <c r="AO5889" t="str">
        <f>VLOOKUP(BD_PONDERACIONES[[#This Row],[Comuna]],Tabla3[#All],2,0)</f>
        <v>Cordillera</v>
      </c>
    </row>
    <row r="5890" spans="1:41" x14ac:dyDescent="0.35">
      <c r="A5890" t="s">
        <v>28139</v>
      </c>
      <c r="B5890" t="s">
        <v>28140</v>
      </c>
      <c r="C5890" t="s">
        <v>28141</v>
      </c>
      <c r="D5890" s="5">
        <v>44988</v>
      </c>
      <c r="E5890" s="5">
        <v>44952</v>
      </c>
      <c r="F5890" t="s">
        <v>753</v>
      </c>
      <c r="G5890" t="s">
        <v>28142</v>
      </c>
      <c r="H5890" t="s">
        <v>3795</v>
      </c>
      <c r="I5890" t="s">
        <v>3699</v>
      </c>
      <c r="J5890" t="s">
        <v>3701</v>
      </c>
      <c r="K5890" t="s">
        <v>756</v>
      </c>
      <c r="L5890" t="s">
        <v>757</v>
      </c>
      <c r="M5890" t="s">
        <v>757</v>
      </c>
      <c r="N5890" t="s">
        <v>756</v>
      </c>
      <c r="O5890" t="s">
        <v>756</v>
      </c>
      <c r="P5890" t="s">
        <v>758</v>
      </c>
      <c r="Q5890" t="s">
        <v>759</v>
      </c>
      <c r="R5890" t="s">
        <v>759</v>
      </c>
      <c r="S5890" t="s">
        <v>757</v>
      </c>
      <c r="T5890" t="s">
        <v>757</v>
      </c>
      <c r="U5890" t="s">
        <v>757</v>
      </c>
      <c r="V5890" t="s">
        <v>756</v>
      </c>
      <c r="W5890" t="s">
        <v>756</v>
      </c>
      <c r="X5890" t="s">
        <v>22119</v>
      </c>
      <c r="Y5890" t="str">
        <f t="shared" si="1290"/>
        <v>enero</v>
      </c>
      <c r="Z5890">
        <f>YEAR(BD_PONDERACIONES[[#This Row],[Fecha Ejecución del Ticket]])</f>
        <v>2023</v>
      </c>
      <c r="AA5890" t="str">
        <f t="shared" si="1291"/>
        <v>marzo</v>
      </c>
      <c r="AB5890">
        <f>YEAR(BD_PONDERACIONES[[#This Row],[Fecha de Inspección]])</f>
        <v>2023</v>
      </c>
      <c r="AC5890">
        <f t="shared" si="1292"/>
        <v>0</v>
      </c>
      <c r="AD5890">
        <f t="shared" si="1293"/>
        <v>0.5</v>
      </c>
      <c r="AE5890">
        <f t="shared" si="1294"/>
        <v>0.5</v>
      </c>
      <c r="AF5890">
        <f t="shared" si="1295"/>
        <v>0.5</v>
      </c>
      <c r="AG5890">
        <f t="shared" si="1296"/>
        <v>0.5</v>
      </c>
      <c r="AH5890">
        <f t="shared" si="1297"/>
        <v>0.5</v>
      </c>
      <c r="AI5890">
        <f t="shared" si="1298"/>
        <v>0.25</v>
      </c>
      <c r="AJ5890">
        <f t="shared" si="1299"/>
        <v>0.25</v>
      </c>
      <c r="AK5890">
        <f t="shared" si="1300"/>
        <v>0.5</v>
      </c>
      <c r="AL5890">
        <f t="shared" si="1301"/>
        <v>0.5</v>
      </c>
      <c r="AM5890">
        <f t="shared" si="1302"/>
        <v>0.5</v>
      </c>
      <c r="AN5890" s="6">
        <f t="shared" si="1303"/>
        <v>0.90000000000000013</v>
      </c>
      <c r="AO5890" t="str">
        <f>VLOOKUP(BD_PONDERACIONES[[#This Row],[Comuna]],Tabla3[#All],2,0)</f>
        <v>Cordillera</v>
      </c>
    </row>
    <row r="5891" spans="1:41" x14ac:dyDescent="0.35">
      <c r="A5891" t="s">
        <v>28143</v>
      </c>
      <c r="B5891" t="s">
        <v>28144</v>
      </c>
      <c r="C5891" t="s">
        <v>28145</v>
      </c>
      <c r="D5891" s="5">
        <v>44988</v>
      </c>
      <c r="E5891" s="5">
        <v>44948</v>
      </c>
      <c r="F5891" t="s">
        <v>753</v>
      </c>
      <c r="G5891" t="s">
        <v>28146</v>
      </c>
      <c r="H5891" t="s">
        <v>3795</v>
      </c>
      <c r="I5891" t="s">
        <v>3699</v>
      </c>
      <c r="J5891" t="s">
        <v>3701</v>
      </c>
      <c r="K5891" t="s">
        <v>756</v>
      </c>
      <c r="L5891" t="s">
        <v>757</v>
      </c>
      <c r="M5891" t="s">
        <v>757</v>
      </c>
      <c r="N5891" t="s">
        <v>756</v>
      </c>
      <c r="O5891" t="s">
        <v>756</v>
      </c>
      <c r="P5891" t="s">
        <v>765</v>
      </c>
      <c r="Q5891" t="s">
        <v>759</v>
      </c>
      <c r="R5891" t="s">
        <v>759</v>
      </c>
      <c r="S5891" t="s">
        <v>756</v>
      </c>
      <c r="T5891" t="s">
        <v>756</v>
      </c>
      <c r="U5891" t="s">
        <v>756</v>
      </c>
      <c r="V5891" t="s">
        <v>756</v>
      </c>
      <c r="W5891" t="s">
        <v>756</v>
      </c>
      <c r="X5891" t="s">
        <v>9524</v>
      </c>
      <c r="Y5891" t="str">
        <f t="shared" si="1290"/>
        <v>enero</v>
      </c>
      <c r="Z5891">
        <f>YEAR(BD_PONDERACIONES[[#This Row],[Fecha Ejecución del Ticket]])</f>
        <v>2023</v>
      </c>
      <c r="AA5891" t="str">
        <f t="shared" si="1291"/>
        <v>marzo</v>
      </c>
      <c r="AB5891">
        <f>YEAR(BD_PONDERACIONES[[#This Row],[Fecha de Inspección]])</f>
        <v>2023</v>
      </c>
      <c r="AC5891">
        <f t="shared" si="1292"/>
        <v>0</v>
      </c>
      <c r="AD5891">
        <f t="shared" si="1293"/>
        <v>0.5</v>
      </c>
      <c r="AE5891">
        <f t="shared" si="1294"/>
        <v>0.5</v>
      </c>
      <c r="AF5891">
        <f t="shared" si="1295"/>
        <v>0.5</v>
      </c>
      <c r="AG5891">
        <f t="shared" si="1296"/>
        <v>0.5</v>
      </c>
      <c r="AH5891">
        <f t="shared" si="1297"/>
        <v>0.5</v>
      </c>
      <c r="AI5891">
        <f t="shared" si="1298"/>
        <v>0.25</v>
      </c>
      <c r="AJ5891">
        <f t="shared" si="1299"/>
        <v>0.25</v>
      </c>
      <c r="AK5891">
        <f t="shared" si="1300"/>
        <v>0.5</v>
      </c>
      <c r="AL5891">
        <f t="shared" si="1301"/>
        <v>0.5</v>
      </c>
      <c r="AM5891">
        <f t="shared" si="1302"/>
        <v>0.5</v>
      </c>
      <c r="AN5891" s="6">
        <f t="shared" si="1303"/>
        <v>0.90000000000000013</v>
      </c>
      <c r="AO5891" t="str">
        <f>VLOOKUP(BD_PONDERACIONES[[#This Row],[Comuna]],Tabla3[#All],2,0)</f>
        <v>Cordillera</v>
      </c>
    </row>
    <row r="5892" spans="1:41" x14ac:dyDescent="0.35">
      <c r="A5892" t="s">
        <v>28147</v>
      </c>
      <c r="B5892" t="s">
        <v>28148</v>
      </c>
      <c r="C5892" t="s">
        <v>28149</v>
      </c>
      <c r="D5892" s="5">
        <v>44988</v>
      </c>
      <c r="E5892" s="5">
        <v>44945</v>
      </c>
      <c r="F5892" t="s">
        <v>753</v>
      </c>
      <c r="G5892" t="s">
        <v>28150</v>
      </c>
      <c r="H5892" t="s">
        <v>3795</v>
      </c>
      <c r="I5892" t="s">
        <v>3699</v>
      </c>
      <c r="J5892" t="s">
        <v>3701</v>
      </c>
      <c r="K5892" t="s">
        <v>756</v>
      </c>
      <c r="L5892" t="s">
        <v>757</v>
      </c>
      <c r="M5892" t="s">
        <v>757</v>
      </c>
      <c r="N5892" t="s">
        <v>756</v>
      </c>
      <c r="O5892" t="s">
        <v>756</v>
      </c>
      <c r="P5892" t="s">
        <v>758</v>
      </c>
      <c r="Q5892" t="s">
        <v>759</v>
      </c>
      <c r="R5892" t="s">
        <v>759</v>
      </c>
      <c r="S5892" t="s">
        <v>757</v>
      </c>
      <c r="T5892" t="s">
        <v>757</v>
      </c>
      <c r="U5892" t="s">
        <v>757</v>
      </c>
      <c r="V5892" t="s">
        <v>756</v>
      </c>
      <c r="W5892" t="s">
        <v>756</v>
      </c>
      <c r="X5892" t="s">
        <v>8238</v>
      </c>
      <c r="Y5892" t="str">
        <f t="shared" si="1290"/>
        <v>enero</v>
      </c>
      <c r="Z5892">
        <f>YEAR(BD_PONDERACIONES[[#This Row],[Fecha Ejecución del Ticket]])</f>
        <v>2023</v>
      </c>
      <c r="AA5892" t="str">
        <f t="shared" si="1291"/>
        <v>marzo</v>
      </c>
      <c r="AB5892">
        <f>YEAR(BD_PONDERACIONES[[#This Row],[Fecha de Inspección]])</f>
        <v>2023</v>
      </c>
      <c r="AC5892">
        <f t="shared" si="1292"/>
        <v>0</v>
      </c>
      <c r="AD5892">
        <f t="shared" si="1293"/>
        <v>0.5</v>
      </c>
      <c r="AE5892">
        <f t="shared" si="1294"/>
        <v>0.5</v>
      </c>
      <c r="AF5892">
        <f t="shared" si="1295"/>
        <v>0.5</v>
      </c>
      <c r="AG5892">
        <f t="shared" si="1296"/>
        <v>0.5</v>
      </c>
      <c r="AH5892">
        <f t="shared" si="1297"/>
        <v>0.5</v>
      </c>
      <c r="AI5892">
        <f t="shared" si="1298"/>
        <v>0.25</v>
      </c>
      <c r="AJ5892">
        <f t="shared" si="1299"/>
        <v>0.25</v>
      </c>
      <c r="AK5892">
        <f t="shared" si="1300"/>
        <v>0.5</v>
      </c>
      <c r="AL5892">
        <f t="shared" si="1301"/>
        <v>0.5</v>
      </c>
      <c r="AM5892">
        <f t="shared" si="1302"/>
        <v>0.5</v>
      </c>
      <c r="AN5892" s="6">
        <f t="shared" si="1303"/>
        <v>0.90000000000000013</v>
      </c>
      <c r="AO5892" t="str">
        <f>VLOOKUP(BD_PONDERACIONES[[#This Row],[Comuna]],Tabla3[#All],2,0)</f>
        <v>Cordillera</v>
      </c>
    </row>
    <row r="5893" spans="1:41" x14ac:dyDescent="0.35">
      <c r="A5893" t="s">
        <v>28151</v>
      </c>
      <c r="B5893" t="s">
        <v>28152</v>
      </c>
      <c r="C5893" t="s">
        <v>28153</v>
      </c>
      <c r="D5893" s="5">
        <v>44988</v>
      </c>
      <c r="E5893" s="5">
        <v>44953</v>
      </c>
      <c r="F5893" t="s">
        <v>763</v>
      </c>
      <c r="G5893" t="s">
        <v>28154</v>
      </c>
      <c r="H5893" t="s">
        <v>755</v>
      </c>
      <c r="I5893" t="s">
        <v>3699</v>
      </c>
      <c r="J5893" t="s">
        <v>3701</v>
      </c>
      <c r="K5893" t="s">
        <v>756</v>
      </c>
      <c r="L5893" t="s">
        <v>757</v>
      </c>
      <c r="M5893" t="s">
        <v>757</v>
      </c>
      <c r="N5893" t="s">
        <v>756</v>
      </c>
      <c r="O5893" t="s">
        <v>756</v>
      </c>
      <c r="P5893" t="s">
        <v>758</v>
      </c>
      <c r="Q5893" t="s">
        <v>759</v>
      </c>
      <c r="R5893" t="s">
        <v>759</v>
      </c>
      <c r="S5893" t="s">
        <v>757</v>
      </c>
      <c r="T5893" t="s">
        <v>757</v>
      </c>
      <c r="U5893" t="s">
        <v>757</v>
      </c>
      <c r="V5893" t="s">
        <v>773</v>
      </c>
      <c r="W5893" t="s">
        <v>773</v>
      </c>
      <c r="X5893" t="s">
        <v>9768</v>
      </c>
      <c r="Y5893" t="str">
        <f t="shared" si="1290"/>
        <v>enero</v>
      </c>
      <c r="Z5893">
        <f>YEAR(BD_PONDERACIONES[[#This Row],[Fecha Ejecución del Ticket]])</f>
        <v>2023</v>
      </c>
      <c r="AA5893" t="str">
        <f t="shared" si="1291"/>
        <v>marzo</v>
      </c>
      <c r="AB5893">
        <f>YEAR(BD_PONDERACIONES[[#This Row],[Fecha de Inspección]])</f>
        <v>2023</v>
      </c>
      <c r="AC5893">
        <f t="shared" si="1292"/>
        <v>0</v>
      </c>
      <c r="AD5893">
        <f t="shared" si="1293"/>
        <v>0.5</v>
      </c>
      <c r="AE5893">
        <f t="shared" si="1294"/>
        <v>0.5</v>
      </c>
      <c r="AF5893">
        <f t="shared" si="1295"/>
        <v>0.5</v>
      </c>
      <c r="AG5893">
        <f t="shared" si="1296"/>
        <v>0.5</v>
      </c>
      <c r="AH5893">
        <f t="shared" si="1297"/>
        <v>0.5</v>
      </c>
      <c r="AI5893">
        <f t="shared" si="1298"/>
        <v>0.25</v>
      </c>
      <c r="AJ5893">
        <f t="shared" si="1299"/>
        <v>0.25</v>
      </c>
      <c r="AK5893">
        <f t="shared" si="1300"/>
        <v>0.5</v>
      </c>
      <c r="AL5893">
        <f t="shared" si="1301"/>
        <v>0</v>
      </c>
      <c r="AM5893">
        <f t="shared" si="1302"/>
        <v>0</v>
      </c>
      <c r="AN5893" s="6">
        <f t="shared" si="1303"/>
        <v>0.70000000000000007</v>
      </c>
      <c r="AO5893" t="str">
        <f>VLOOKUP(BD_PONDERACIONES[[#This Row],[Comuna]],Tabla3[#All],2,0)</f>
        <v>Florida</v>
      </c>
    </row>
    <row r="5894" spans="1:41" x14ac:dyDescent="0.35">
      <c r="A5894" t="s">
        <v>28155</v>
      </c>
      <c r="B5894" t="s">
        <v>28156</v>
      </c>
      <c r="C5894" t="s">
        <v>28157</v>
      </c>
      <c r="D5894" s="5">
        <v>44988</v>
      </c>
      <c r="E5894" s="5">
        <v>44953</v>
      </c>
      <c r="F5894" t="s">
        <v>763</v>
      </c>
      <c r="G5894" t="s">
        <v>28158</v>
      </c>
      <c r="H5894" t="s">
        <v>755</v>
      </c>
      <c r="I5894" t="s">
        <v>3699</v>
      </c>
      <c r="J5894" t="s">
        <v>3701</v>
      </c>
      <c r="K5894" t="s">
        <v>756</v>
      </c>
      <c r="L5894" t="s">
        <v>757</v>
      </c>
      <c r="M5894" t="s">
        <v>757</v>
      </c>
      <c r="N5894" t="s">
        <v>756</v>
      </c>
      <c r="O5894" t="s">
        <v>756</v>
      </c>
      <c r="P5894" t="s">
        <v>758</v>
      </c>
      <c r="Q5894" t="s">
        <v>759</v>
      </c>
      <c r="R5894" t="s">
        <v>759</v>
      </c>
      <c r="S5894" t="s">
        <v>757</v>
      </c>
      <c r="T5894" t="s">
        <v>757</v>
      </c>
      <c r="U5894" t="s">
        <v>757</v>
      </c>
      <c r="V5894" t="s">
        <v>773</v>
      </c>
      <c r="W5894" t="s">
        <v>773</v>
      </c>
      <c r="X5894" t="s">
        <v>28159</v>
      </c>
      <c r="Y5894" t="str">
        <f t="shared" si="1290"/>
        <v>enero</v>
      </c>
      <c r="Z5894">
        <f>YEAR(BD_PONDERACIONES[[#This Row],[Fecha Ejecución del Ticket]])</f>
        <v>2023</v>
      </c>
      <c r="AA5894" t="str">
        <f t="shared" si="1291"/>
        <v>marzo</v>
      </c>
      <c r="AB5894">
        <f>YEAR(BD_PONDERACIONES[[#This Row],[Fecha de Inspección]])</f>
        <v>2023</v>
      </c>
      <c r="AC5894">
        <f t="shared" si="1292"/>
        <v>0</v>
      </c>
      <c r="AD5894">
        <f t="shared" si="1293"/>
        <v>0.5</v>
      </c>
      <c r="AE5894">
        <f t="shared" si="1294"/>
        <v>0.5</v>
      </c>
      <c r="AF5894">
        <f t="shared" si="1295"/>
        <v>0.5</v>
      </c>
      <c r="AG5894">
        <f t="shared" si="1296"/>
        <v>0.5</v>
      </c>
      <c r="AH5894">
        <f t="shared" si="1297"/>
        <v>0.5</v>
      </c>
      <c r="AI5894">
        <f t="shared" si="1298"/>
        <v>0.25</v>
      </c>
      <c r="AJ5894">
        <f t="shared" si="1299"/>
        <v>0.25</v>
      </c>
      <c r="AK5894">
        <f t="shared" si="1300"/>
        <v>0.5</v>
      </c>
      <c r="AL5894">
        <f t="shared" si="1301"/>
        <v>0</v>
      </c>
      <c r="AM5894">
        <f t="shared" si="1302"/>
        <v>0</v>
      </c>
      <c r="AN5894" s="6">
        <f t="shared" si="1303"/>
        <v>0.70000000000000007</v>
      </c>
      <c r="AO5894" t="str">
        <f>VLOOKUP(BD_PONDERACIONES[[#This Row],[Comuna]],Tabla3[#All],2,0)</f>
        <v>Florida</v>
      </c>
    </row>
    <row r="5895" spans="1:41" x14ac:dyDescent="0.35">
      <c r="A5895" t="s">
        <v>28160</v>
      </c>
      <c r="B5895" t="s">
        <v>28161</v>
      </c>
      <c r="C5895" t="s">
        <v>28162</v>
      </c>
      <c r="D5895" s="5">
        <v>44988</v>
      </c>
      <c r="E5895" s="5">
        <v>44952</v>
      </c>
      <c r="F5895" t="s">
        <v>763</v>
      </c>
      <c r="G5895" t="s">
        <v>28158</v>
      </c>
      <c r="H5895" t="s">
        <v>755</v>
      </c>
      <c r="I5895" t="s">
        <v>3699</v>
      </c>
      <c r="J5895" t="s">
        <v>3701</v>
      </c>
      <c r="K5895" t="s">
        <v>756</v>
      </c>
      <c r="L5895" t="s">
        <v>757</v>
      </c>
      <c r="M5895" t="s">
        <v>757</v>
      </c>
      <c r="N5895" t="s">
        <v>756</v>
      </c>
      <c r="O5895" t="s">
        <v>756</v>
      </c>
      <c r="P5895" t="s">
        <v>758</v>
      </c>
      <c r="Q5895" t="s">
        <v>759</v>
      </c>
      <c r="R5895" t="s">
        <v>759</v>
      </c>
      <c r="S5895" t="s">
        <v>757</v>
      </c>
      <c r="T5895" t="s">
        <v>757</v>
      </c>
      <c r="U5895" t="s">
        <v>757</v>
      </c>
      <c r="V5895" t="s">
        <v>773</v>
      </c>
      <c r="W5895" t="s">
        <v>773</v>
      </c>
      <c r="X5895" t="s">
        <v>28163</v>
      </c>
      <c r="Y5895" t="str">
        <f t="shared" si="1290"/>
        <v>enero</v>
      </c>
      <c r="Z5895">
        <f>YEAR(BD_PONDERACIONES[[#This Row],[Fecha Ejecución del Ticket]])</f>
        <v>2023</v>
      </c>
      <c r="AA5895" t="str">
        <f t="shared" si="1291"/>
        <v>marzo</v>
      </c>
      <c r="AB5895">
        <f>YEAR(BD_PONDERACIONES[[#This Row],[Fecha de Inspección]])</f>
        <v>2023</v>
      </c>
      <c r="AC5895">
        <f t="shared" si="1292"/>
        <v>0</v>
      </c>
      <c r="AD5895">
        <f t="shared" si="1293"/>
        <v>0.5</v>
      </c>
      <c r="AE5895">
        <f t="shared" si="1294"/>
        <v>0.5</v>
      </c>
      <c r="AF5895">
        <f t="shared" si="1295"/>
        <v>0.5</v>
      </c>
      <c r="AG5895">
        <f t="shared" si="1296"/>
        <v>0.5</v>
      </c>
      <c r="AH5895">
        <f t="shared" si="1297"/>
        <v>0.5</v>
      </c>
      <c r="AI5895">
        <f t="shared" si="1298"/>
        <v>0.25</v>
      </c>
      <c r="AJ5895">
        <f t="shared" si="1299"/>
        <v>0.25</v>
      </c>
      <c r="AK5895">
        <f t="shared" si="1300"/>
        <v>0.5</v>
      </c>
      <c r="AL5895">
        <f t="shared" si="1301"/>
        <v>0</v>
      </c>
      <c r="AM5895">
        <f t="shared" si="1302"/>
        <v>0</v>
      </c>
      <c r="AN5895" s="6">
        <f t="shared" si="1303"/>
        <v>0.70000000000000007</v>
      </c>
      <c r="AO5895" t="str">
        <f>VLOOKUP(BD_PONDERACIONES[[#This Row],[Comuna]],Tabla3[#All],2,0)</f>
        <v>Florida</v>
      </c>
    </row>
    <row r="5896" spans="1:41" x14ac:dyDescent="0.35">
      <c r="A5896" t="s">
        <v>28164</v>
      </c>
      <c r="B5896" t="s">
        <v>28165</v>
      </c>
      <c r="C5896" t="s">
        <v>28166</v>
      </c>
      <c r="D5896" s="5">
        <v>44988</v>
      </c>
      <c r="E5896" s="5">
        <v>44952</v>
      </c>
      <c r="F5896" t="s">
        <v>763</v>
      </c>
      <c r="G5896" t="s">
        <v>28167</v>
      </c>
      <c r="H5896" t="s">
        <v>755</v>
      </c>
      <c r="I5896" t="s">
        <v>3699</v>
      </c>
      <c r="J5896" t="s">
        <v>3719</v>
      </c>
      <c r="K5896" t="s">
        <v>757</v>
      </c>
      <c r="L5896" t="s">
        <v>757</v>
      </c>
      <c r="M5896" t="s">
        <v>757</v>
      </c>
      <c r="N5896" t="s">
        <v>756</v>
      </c>
      <c r="O5896" t="s">
        <v>756</v>
      </c>
      <c r="P5896" t="s">
        <v>758</v>
      </c>
      <c r="Q5896" t="s">
        <v>759</v>
      </c>
      <c r="R5896" t="s">
        <v>759</v>
      </c>
      <c r="S5896" t="s">
        <v>757</v>
      </c>
      <c r="T5896" t="s">
        <v>757</v>
      </c>
      <c r="U5896" t="s">
        <v>757</v>
      </c>
      <c r="V5896" t="s">
        <v>756</v>
      </c>
      <c r="W5896" t="s">
        <v>756</v>
      </c>
      <c r="X5896" t="s">
        <v>26911</v>
      </c>
      <c r="Y5896" t="str">
        <f t="shared" si="1290"/>
        <v>enero</v>
      </c>
      <c r="Z5896">
        <f>YEAR(BD_PONDERACIONES[[#This Row],[Fecha Ejecución del Ticket]])</f>
        <v>2023</v>
      </c>
      <c r="AA5896" t="str">
        <f t="shared" si="1291"/>
        <v>marzo</v>
      </c>
      <c r="AB5896">
        <f>YEAR(BD_PONDERACIONES[[#This Row],[Fecha de Inspección]])</f>
        <v>2023</v>
      </c>
      <c r="AC5896">
        <f t="shared" si="1292"/>
        <v>0</v>
      </c>
      <c r="AD5896">
        <f t="shared" si="1293"/>
        <v>0.5</v>
      </c>
      <c r="AE5896">
        <f t="shared" si="1294"/>
        <v>0.5</v>
      </c>
      <c r="AF5896">
        <f t="shared" si="1295"/>
        <v>0.5</v>
      </c>
      <c r="AG5896">
        <f t="shared" si="1296"/>
        <v>0.5</v>
      </c>
      <c r="AH5896">
        <f t="shared" si="1297"/>
        <v>0.5</v>
      </c>
      <c r="AI5896">
        <f t="shared" si="1298"/>
        <v>0.25</v>
      </c>
      <c r="AJ5896">
        <f t="shared" si="1299"/>
        <v>0.25</v>
      </c>
      <c r="AK5896">
        <f t="shared" si="1300"/>
        <v>0.5</v>
      </c>
      <c r="AL5896">
        <f t="shared" si="1301"/>
        <v>0.5</v>
      </c>
      <c r="AM5896">
        <f t="shared" si="1302"/>
        <v>0.5</v>
      </c>
      <c r="AN5896" s="6">
        <f t="shared" si="1303"/>
        <v>0.90000000000000013</v>
      </c>
      <c r="AO5896" t="str">
        <f>VLOOKUP(BD_PONDERACIONES[[#This Row],[Comuna]],Tabla3[#All],2,0)</f>
        <v>Florida</v>
      </c>
    </row>
    <row r="5897" spans="1:41" x14ac:dyDescent="0.35">
      <c r="A5897" t="s">
        <v>28168</v>
      </c>
      <c r="B5897" t="s">
        <v>28169</v>
      </c>
      <c r="C5897" t="s">
        <v>28170</v>
      </c>
      <c r="D5897" s="5">
        <v>44988</v>
      </c>
      <c r="E5897" s="5">
        <v>44953</v>
      </c>
      <c r="F5897" t="s">
        <v>763</v>
      </c>
      <c r="G5897" t="s">
        <v>28171</v>
      </c>
      <c r="H5897" t="s">
        <v>755</v>
      </c>
      <c r="I5897" t="s">
        <v>3699</v>
      </c>
      <c r="J5897" t="s">
        <v>3701</v>
      </c>
      <c r="K5897" t="s">
        <v>756</v>
      </c>
      <c r="L5897" t="s">
        <v>757</v>
      </c>
      <c r="M5897" t="s">
        <v>757</v>
      </c>
      <c r="N5897" t="s">
        <v>756</v>
      </c>
      <c r="O5897" t="s">
        <v>756</v>
      </c>
      <c r="P5897" t="s">
        <v>758</v>
      </c>
      <c r="Q5897" t="s">
        <v>759</v>
      </c>
      <c r="R5897" t="s">
        <v>759</v>
      </c>
      <c r="S5897" t="s">
        <v>757</v>
      </c>
      <c r="T5897" t="s">
        <v>757</v>
      </c>
      <c r="U5897" t="s">
        <v>757</v>
      </c>
      <c r="V5897" t="s">
        <v>756</v>
      </c>
      <c r="W5897" t="s">
        <v>756</v>
      </c>
      <c r="X5897" t="s">
        <v>804</v>
      </c>
      <c r="Y5897" t="str">
        <f t="shared" si="1290"/>
        <v>enero</v>
      </c>
      <c r="Z5897">
        <f>YEAR(BD_PONDERACIONES[[#This Row],[Fecha Ejecución del Ticket]])</f>
        <v>2023</v>
      </c>
      <c r="AA5897" t="str">
        <f t="shared" si="1291"/>
        <v>marzo</v>
      </c>
      <c r="AB5897">
        <f>YEAR(BD_PONDERACIONES[[#This Row],[Fecha de Inspección]])</f>
        <v>2023</v>
      </c>
      <c r="AC5897">
        <f t="shared" si="1292"/>
        <v>0</v>
      </c>
      <c r="AD5897">
        <f t="shared" si="1293"/>
        <v>0.5</v>
      </c>
      <c r="AE5897">
        <f t="shared" si="1294"/>
        <v>0.5</v>
      </c>
      <c r="AF5897">
        <f t="shared" si="1295"/>
        <v>0.5</v>
      </c>
      <c r="AG5897">
        <f t="shared" si="1296"/>
        <v>0.5</v>
      </c>
      <c r="AH5897">
        <f t="shared" si="1297"/>
        <v>0.5</v>
      </c>
      <c r="AI5897">
        <f t="shared" si="1298"/>
        <v>0.25</v>
      </c>
      <c r="AJ5897">
        <f t="shared" si="1299"/>
        <v>0.25</v>
      </c>
      <c r="AK5897">
        <f t="shared" si="1300"/>
        <v>0.5</v>
      </c>
      <c r="AL5897">
        <f t="shared" si="1301"/>
        <v>0.5</v>
      </c>
      <c r="AM5897">
        <f t="shared" si="1302"/>
        <v>0.5</v>
      </c>
      <c r="AN5897" s="6">
        <f t="shared" si="1303"/>
        <v>0.90000000000000013</v>
      </c>
      <c r="AO5897" t="str">
        <f>VLOOKUP(BD_PONDERACIONES[[#This Row],[Comuna]],Tabla3[#All],2,0)</f>
        <v>Florida</v>
      </c>
    </row>
    <row r="5898" spans="1:41" x14ac:dyDescent="0.35">
      <c r="A5898" t="s">
        <v>28172</v>
      </c>
      <c r="B5898" t="s">
        <v>28173</v>
      </c>
      <c r="C5898" t="s">
        <v>28174</v>
      </c>
      <c r="D5898" s="5">
        <v>44988</v>
      </c>
      <c r="E5898" s="5">
        <v>44951</v>
      </c>
      <c r="F5898" t="s">
        <v>763</v>
      </c>
      <c r="G5898" t="s">
        <v>28171</v>
      </c>
      <c r="H5898" t="s">
        <v>755</v>
      </c>
      <c r="I5898" t="s">
        <v>3699</v>
      </c>
      <c r="J5898" t="s">
        <v>3701</v>
      </c>
      <c r="K5898" t="s">
        <v>756</v>
      </c>
      <c r="L5898" t="s">
        <v>757</v>
      </c>
      <c r="M5898" t="s">
        <v>757</v>
      </c>
      <c r="N5898" t="s">
        <v>756</v>
      </c>
      <c r="O5898" t="s">
        <v>756</v>
      </c>
      <c r="P5898" t="s">
        <v>758</v>
      </c>
      <c r="Q5898" t="s">
        <v>759</v>
      </c>
      <c r="R5898" t="s">
        <v>759</v>
      </c>
      <c r="S5898" t="s">
        <v>757</v>
      </c>
      <c r="T5898" t="s">
        <v>757</v>
      </c>
      <c r="U5898" t="s">
        <v>757</v>
      </c>
      <c r="V5898" t="s">
        <v>756</v>
      </c>
      <c r="W5898" t="s">
        <v>756</v>
      </c>
      <c r="X5898" t="s">
        <v>28175</v>
      </c>
      <c r="Y5898" t="str">
        <f t="shared" si="1290"/>
        <v>enero</v>
      </c>
      <c r="Z5898">
        <f>YEAR(BD_PONDERACIONES[[#This Row],[Fecha Ejecución del Ticket]])</f>
        <v>2023</v>
      </c>
      <c r="AA5898" t="str">
        <f t="shared" si="1291"/>
        <v>marzo</v>
      </c>
      <c r="AB5898">
        <f>YEAR(BD_PONDERACIONES[[#This Row],[Fecha de Inspección]])</f>
        <v>2023</v>
      </c>
      <c r="AC5898">
        <f t="shared" si="1292"/>
        <v>0</v>
      </c>
      <c r="AD5898">
        <f t="shared" si="1293"/>
        <v>0.5</v>
      </c>
      <c r="AE5898">
        <f t="shared" si="1294"/>
        <v>0.5</v>
      </c>
      <c r="AF5898">
        <f t="shared" si="1295"/>
        <v>0.5</v>
      </c>
      <c r="AG5898">
        <f t="shared" si="1296"/>
        <v>0.5</v>
      </c>
      <c r="AH5898">
        <f t="shared" si="1297"/>
        <v>0.5</v>
      </c>
      <c r="AI5898">
        <f t="shared" si="1298"/>
        <v>0.25</v>
      </c>
      <c r="AJ5898">
        <f t="shared" si="1299"/>
        <v>0.25</v>
      </c>
      <c r="AK5898">
        <f t="shared" si="1300"/>
        <v>0.5</v>
      </c>
      <c r="AL5898">
        <f t="shared" si="1301"/>
        <v>0.5</v>
      </c>
      <c r="AM5898">
        <f t="shared" si="1302"/>
        <v>0.5</v>
      </c>
      <c r="AN5898" s="6">
        <f t="shared" si="1303"/>
        <v>0.90000000000000013</v>
      </c>
      <c r="AO5898" t="str">
        <f>VLOOKUP(BD_PONDERACIONES[[#This Row],[Comuna]],Tabla3[#All],2,0)</f>
        <v>Florida</v>
      </c>
    </row>
    <row r="5899" spans="1:41" x14ac:dyDescent="0.35">
      <c r="A5899" t="s">
        <v>28176</v>
      </c>
      <c r="B5899" t="s">
        <v>28177</v>
      </c>
      <c r="C5899" t="s">
        <v>28178</v>
      </c>
      <c r="D5899" s="5">
        <v>44988</v>
      </c>
      <c r="E5899" s="5">
        <v>44936</v>
      </c>
      <c r="F5899" t="s">
        <v>763</v>
      </c>
      <c r="G5899" t="s">
        <v>28179</v>
      </c>
      <c r="H5899" t="s">
        <v>755</v>
      </c>
      <c r="I5899" t="s">
        <v>3699</v>
      </c>
      <c r="J5899" t="s">
        <v>3701</v>
      </c>
      <c r="K5899" t="s">
        <v>756</v>
      </c>
      <c r="L5899" t="s">
        <v>757</v>
      </c>
      <c r="M5899" t="s">
        <v>757</v>
      </c>
      <c r="N5899" t="s">
        <v>756</v>
      </c>
      <c r="O5899" t="s">
        <v>756</v>
      </c>
      <c r="P5899" t="s">
        <v>758</v>
      </c>
      <c r="Q5899" t="s">
        <v>759</v>
      </c>
      <c r="R5899" t="s">
        <v>759</v>
      </c>
      <c r="S5899" t="s">
        <v>757</v>
      </c>
      <c r="T5899" t="s">
        <v>757</v>
      </c>
      <c r="U5899" t="s">
        <v>757</v>
      </c>
      <c r="V5899" t="s">
        <v>756</v>
      </c>
      <c r="W5899" t="s">
        <v>768</v>
      </c>
      <c r="X5899" t="s">
        <v>28180</v>
      </c>
      <c r="Y5899" t="str">
        <f t="shared" si="1290"/>
        <v>enero</v>
      </c>
      <c r="Z5899">
        <f>YEAR(BD_PONDERACIONES[[#This Row],[Fecha Ejecución del Ticket]])</f>
        <v>2023</v>
      </c>
      <c r="AA5899" t="str">
        <f t="shared" si="1291"/>
        <v>marzo</v>
      </c>
      <c r="AB5899">
        <f>YEAR(BD_PONDERACIONES[[#This Row],[Fecha de Inspección]])</f>
        <v>2023</v>
      </c>
      <c r="AC5899">
        <f t="shared" si="1292"/>
        <v>0</v>
      </c>
      <c r="AD5899">
        <f t="shared" si="1293"/>
        <v>0.5</v>
      </c>
      <c r="AE5899">
        <f t="shared" si="1294"/>
        <v>0.5</v>
      </c>
      <c r="AF5899">
        <f t="shared" si="1295"/>
        <v>0.5</v>
      </c>
      <c r="AG5899">
        <f t="shared" si="1296"/>
        <v>0.5</v>
      </c>
      <c r="AH5899">
        <f t="shared" si="1297"/>
        <v>0.5</v>
      </c>
      <c r="AI5899">
        <f t="shared" si="1298"/>
        <v>0.25</v>
      </c>
      <c r="AJ5899">
        <f t="shared" si="1299"/>
        <v>0.25</v>
      </c>
      <c r="AK5899">
        <f t="shared" si="1300"/>
        <v>0.5</v>
      </c>
      <c r="AL5899">
        <f t="shared" si="1301"/>
        <v>0.5</v>
      </c>
      <c r="AM5899">
        <f t="shared" si="1302"/>
        <v>0.17499999999999999</v>
      </c>
      <c r="AN5899" s="6">
        <f t="shared" si="1303"/>
        <v>0.83500000000000008</v>
      </c>
      <c r="AO5899" t="str">
        <f>VLOOKUP(BD_PONDERACIONES[[#This Row],[Comuna]],Tabla3[#All],2,0)</f>
        <v>Florida</v>
      </c>
    </row>
    <row r="5900" spans="1:41" x14ac:dyDescent="0.35">
      <c r="A5900" t="s">
        <v>28181</v>
      </c>
      <c r="B5900" t="s">
        <v>28182</v>
      </c>
      <c r="C5900" t="s">
        <v>28183</v>
      </c>
      <c r="D5900" s="5">
        <v>44988</v>
      </c>
      <c r="E5900" s="5">
        <v>44951</v>
      </c>
      <c r="F5900" t="s">
        <v>763</v>
      </c>
      <c r="G5900" t="s">
        <v>28184</v>
      </c>
      <c r="H5900" t="s">
        <v>755</v>
      </c>
      <c r="I5900" t="s">
        <v>3699</v>
      </c>
      <c r="J5900" t="s">
        <v>3701</v>
      </c>
      <c r="K5900" t="s">
        <v>756</v>
      </c>
      <c r="L5900" t="s">
        <v>773</v>
      </c>
      <c r="M5900" t="s">
        <v>773</v>
      </c>
      <c r="N5900" t="s">
        <v>756</v>
      </c>
      <c r="O5900" t="s">
        <v>756</v>
      </c>
      <c r="P5900" t="s">
        <v>758</v>
      </c>
      <c r="Q5900" t="s">
        <v>759</v>
      </c>
      <c r="R5900" t="s">
        <v>759</v>
      </c>
      <c r="S5900" t="s">
        <v>757</v>
      </c>
      <c r="T5900" t="s">
        <v>757</v>
      </c>
      <c r="U5900" t="s">
        <v>757</v>
      </c>
      <c r="V5900" t="s">
        <v>756</v>
      </c>
      <c r="W5900" t="s">
        <v>756</v>
      </c>
      <c r="X5900" t="s">
        <v>28185</v>
      </c>
      <c r="Y5900" t="str">
        <f t="shared" si="1290"/>
        <v>enero</v>
      </c>
      <c r="Z5900">
        <f>YEAR(BD_PONDERACIONES[[#This Row],[Fecha Ejecución del Ticket]])</f>
        <v>2023</v>
      </c>
      <c r="AA5900" t="str">
        <f t="shared" si="1291"/>
        <v>marzo</v>
      </c>
      <c r="AB5900">
        <f>YEAR(BD_PONDERACIONES[[#This Row],[Fecha de Inspección]])</f>
        <v>2023</v>
      </c>
      <c r="AC5900">
        <f t="shared" si="1292"/>
        <v>0</v>
      </c>
      <c r="AD5900">
        <f t="shared" si="1293"/>
        <v>0.5</v>
      </c>
      <c r="AE5900">
        <f t="shared" si="1294"/>
        <v>0</v>
      </c>
      <c r="AF5900">
        <f t="shared" si="1295"/>
        <v>0</v>
      </c>
      <c r="AG5900">
        <f t="shared" si="1296"/>
        <v>0.5</v>
      </c>
      <c r="AH5900">
        <f t="shared" si="1297"/>
        <v>0.5</v>
      </c>
      <c r="AI5900">
        <f t="shared" si="1298"/>
        <v>0.25</v>
      </c>
      <c r="AJ5900">
        <f t="shared" si="1299"/>
        <v>0.25</v>
      </c>
      <c r="AK5900">
        <f t="shared" si="1300"/>
        <v>0.5</v>
      </c>
      <c r="AL5900">
        <f t="shared" si="1301"/>
        <v>0.5</v>
      </c>
      <c r="AM5900">
        <f t="shared" si="1302"/>
        <v>0.5</v>
      </c>
      <c r="AN5900" s="6">
        <f t="shared" si="1303"/>
        <v>0.60000000000000009</v>
      </c>
      <c r="AO5900" t="str">
        <f>VLOOKUP(BD_PONDERACIONES[[#This Row],[Comuna]],Tabla3[#All],2,0)</f>
        <v>Florida</v>
      </c>
    </row>
    <row r="5901" spans="1:41" x14ac:dyDescent="0.35">
      <c r="A5901" t="s">
        <v>28186</v>
      </c>
      <c r="B5901" t="s">
        <v>28187</v>
      </c>
      <c r="C5901" t="s">
        <v>28188</v>
      </c>
      <c r="D5901" s="5">
        <v>44988</v>
      </c>
      <c r="E5901" s="5">
        <v>44945</v>
      </c>
      <c r="F5901" t="s">
        <v>763</v>
      </c>
      <c r="G5901" t="s">
        <v>28189</v>
      </c>
      <c r="H5901" t="s">
        <v>755</v>
      </c>
      <c r="I5901" t="s">
        <v>3699</v>
      </c>
      <c r="J5901" t="s">
        <v>3701</v>
      </c>
      <c r="K5901" t="s">
        <v>756</v>
      </c>
      <c r="L5901" t="s">
        <v>773</v>
      </c>
      <c r="M5901" t="s">
        <v>773</v>
      </c>
      <c r="N5901" t="s">
        <v>756</v>
      </c>
      <c r="O5901" t="s">
        <v>756</v>
      </c>
      <c r="P5901" t="s">
        <v>758</v>
      </c>
      <c r="Q5901" t="s">
        <v>759</v>
      </c>
      <c r="R5901" t="s">
        <v>759</v>
      </c>
      <c r="S5901" t="s">
        <v>757</v>
      </c>
      <c r="T5901" t="s">
        <v>757</v>
      </c>
      <c r="U5901" t="s">
        <v>757</v>
      </c>
      <c r="V5901" t="s">
        <v>756</v>
      </c>
      <c r="W5901" t="s">
        <v>768</v>
      </c>
      <c r="X5901" t="s">
        <v>28190</v>
      </c>
      <c r="Y5901" t="str">
        <f t="shared" si="1290"/>
        <v>enero</v>
      </c>
      <c r="Z5901">
        <f>YEAR(BD_PONDERACIONES[[#This Row],[Fecha Ejecución del Ticket]])</f>
        <v>2023</v>
      </c>
      <c r="AA5901" t="str">
        <f t="shared" si="1291"/>
        <v>marzo</v>
      </c>
      <c r="AB5901">
        <f>YEAR(BD_PONDERACIONES[[#This Row],[Fecha de Inspección]])</f>
        <v>2023</v>
      </c>
      <c r="AC5901">
        <f t="shared" si="1292"/>
        <v>0</v>
      </c>
      <c r="AD5901">
        <f t="shared" si="1293"/>
        <v>0.5</v>
      </c>
      <c r="AE5901">
        <f t="shared" si="1294"/>
        <v>0</v>
      </c>
      <c r="AF5901">
        <f t="shared" si="1295"/>
        <v>0</v>
      </c>
      <c r="AG5901">
        <f t="shared" si="1296"/>
        <v>0.5</v>
      </c>
      <c r="AH5901">
        <f t="shared" si="1297"/>
        <v>0.5</v>
      </c>
      <c r="AI5901">
        <f t="shared" si="1298"/>
        <v>0.25</v>
      </c>
      <c r="AJ5901">
        <f t="shared" si="1299"/>
        <v>0.25</v>
      </c>
      <c r="AK5901">
        <f t="shared" si="1300"/>
        <v>0.5</v>
      </c>
      <c r="AL5901">
        <f t="shared" si="1301"/>
        <v>0.5</v>
      </c>
      <c r="AM5901">
        <f t="shared" si="1302"/>
        <v>0.17499999999999999</v>
      </c>
      <c r="AN5901" s="6">
        <f t="shared" si="1303"/>
        <v>0.53500000000000003</v>
      </c>
      <c r="AO5901" t="str">
        <f>VLOOKUP(BD_PONDERACIONES[[#This Row],[Comuna]],Tabla3[#All],2,0)</f>
        <v>Florida</v>
      </c>
    </row>
    <row r="5902" spans="1:41" x14ac:dyDescent="0.35">
      <c r="A5902" t="s">
        <v>28191</v>
      </c>
      <c r="B5902" t="s">
        <v>28192</v>
      </c>
      <c r="C5902" t="s">
        <v>28193</v>
      </c>
      <c r="D5902" s="5">
        <v>44987</v>
      </c>
      <c r="E5902" s="5">
        <v>44937</v>
      </c>
      <c r="F5902" t="s">
        <v>753</v>
      </c>
      <c r="G5902" t="s">
        <v>28194</v>
      </c>
      <c r="H5902" t="s">
        <v>3795</v>
      </c>
      <c r="I5902" t="s">
        <v>3699</v>
      </c>
      <c r="J5902" t="s">
        <v>3701</v>
      </c>
      <c r="K5902" t="s">
        <v>756</v>
      </c>
      <c r="L5902" t="s">
        <v>773</v>
      </c>
      <c r="M5902" t="s">
        <v>773</v>
      </c>
      <c r="N5902" t="s">
        <v>756</v>
      </c>
      <c r="O5902" t="s">
        <v>756</v>
      </c>
      <c r="P5902" t="s">
        <v>765</v>
      </c>
      <c r="Q5902" t="s">
        <v>28195</v>
      </c>
      <c r="R5902" t="s">
        <v>759</v>
      </c>
      <c r="S5902" t="s">
        <v>756</v>
      </c>
      <c r="T5902" t="s">
        <v>756</v>
      </c>
      <c r="U5902" t="s">
        <v>756</v>
      </c>
      <c r="V5902" t="s">
        <v>756</v>
      </c>
      <c r="W5902" t="s">
        <v>756</v>
      </c>
      <c r="X5902" t="s">
        <v>28196</v>
      </c>
      <c r="Y5902" t="str">
        <f t="shared" si="1290"/>
        <v>enero</v>
      </c>
      <c r="Z5902">
        <f>YEAR(BD_PONDERACIONES[[#This Row],[Fecha Ejecución del Ticket]])</f>
        <v>2023</v>
      </c>
      <c r="AA5902" t="str">
        <f t="shared" si="1291"/>
        <v>marzo</v>
      </c>
      <c r="AB5902">
        <f>YEAR(BD_PONDERACIONES[[#This Row],[Fecha de Inspección]])</f>
        <v>2023</v>
      </c>
      <c r="AC5902">
        <f t="shared" si="1292"/>
        <v>0</v>
      </c>
      <c r="AD5902">
        <f t="shared" si="1293"/>
        <v>0.5</v>
      </c>
      <c r="AE5902">
        <f t="shared" si="1294"/>
        <v>0</v>
      </c>
      <c r="AF5902">
        <f t="shared" si="1295"/>
        <v>0</v>
      </c>
      <c r="AG5902">
        <f t="shared" si="1296"/>
        <v>0.5</v>
      </c>
      <c r="AH5902">
        <f t="shared" si="1297"/>
        <v>0.5</v>
      </c>
      <c r="AI5902">
        <f t="shared" si="1298"/>
        <v>0.25</v>
      </c>
      <c r="AJ5902">
        <f t="shared" si="1299"/>
        <v>0.25</v>
      </c>
      <c r="AK5902">
        <f t="shared" si="1300"/>
        <v>0.5</v>
      </c>
      <c r="AL5902">
        <f t="shared" si="1301"/>
        <v>0.5</v>
      </c>
      <c r="AM5902">
        <f t="shared" si="1302"/>
        <v>0.5</v>
      </c>
      <c r="AN5902" s="6">
        <f t="shared" si="1303"/>
        <v>0.60000000000000009</v>
      </c>
      <c r="AO5902" t="str">
        <f>VLOOKUP(BD_PONDERACIONES[[#This Row],[Comuna]],Tabla3[#All],2,0)</f>
        <v>Cordillera</v>
      </c>
    </row>
    <row r="5903" spans="1:41" x14ac:dyDescent="0.35">
      <c r="A5903" t="s">
        <v>28197</v>
      </c>
      <c r="B5903" t="s">
        <v>28198</v>
      </c>
      <c r="C5903" t="s">
        <v>28199</v>
      </c>
      <c r="D5903" s="5">
        <v>44987</v>
      </c>
      <c r="E5903" s="5">
        <v>44957</v>
      </c>
      <c r="F5903" t="s">
        <v>753</v>
      </c>
      <c r="G5903" t="s">
        <v>28200</v>
      </c>
      <c r="H5903" t="s">
        <v>3795</v>
      </c>
      <c r="I5903" t="s">
        <v>3699</v>
      </c>
      <c r="J5903" t="s">
        <v>3701</v>
      </c>
      <c r="K5903" t="s">
        <v>756</v>
      </c>
      <c r="L5903" t="s">
        <v>757</v>
      </c>
      <c r="M5903" t="s">
        <v>757</v>
      </c>
      <c r="N5903" t="s">
        <v>756</v>
      </c>
      <c r="O5903" t="s">
        <v>756</v>
      </c>
      <c r="P5903" t="s">
        <v>765</v>
      </c>
      <c r="Q5903" t="s">
        <v>759</v>
      </c>
      <c r="R5903" t="s">
        <v>759</v>
      </c>
      <c r="S5903" t="s">
        <v>757</v>
      </c>
      <c r="T5903" t="s">
        <v>757</v>
      </c>
      <c r="U5903" t="s">
        <v>757</v>
      </c>
      <c r="V5903" t="s">
        <v>756</v>
      </c>
      <c r="W5903" t="s">
        <v>756</v>
      </c>
      <c r="X5903" t="s">
        <v>28201</v>
      </c>
      <c r="Y5903" t="str">
        <f t="shared" si="1290"/>
        <v>enero</v>
      </c>
      <c r="Z5903">
        <f>YEAR(BD_PONDERACIONES[[#This Row],[Fecha Ejecución del Ticket]])</f>
        <v>2023</v>
      </c>
      <c r="AA5903" t="str">
        <f t="shared" si="1291"/>
        <v>marzo</v>
      </c>
      <c r="AB5903">
        <f>YEAR(BD_PONDERACIONES[[#This Row],[Fecha de Inspección]])</f>
        <v>2023</v>
      </c>
      <c r="AC5903">
        <f t="shared" si="1292"/>
        <v>0</v>
      </c>
      <c r="AD5903">
        <f t="shared" si="1293"/>
        <v>0.5</v>
      </c>
      <c r="AE5903">
        <f t="shared" si="1294"/>
        <v>0.5</v>
      </c>
      <c r="AF5903">
        <f t="shared" si="1295"/>
        <v>0.5</v>
      </c>
      <c r="AG5903">
        <f t="shared" si="1296"/>
        <v>0.5</v>
      </c>
      <c r="AH5903">
        <f t="shared" si="1297"/>
        <v>0.5</v>
      </c>
      <c r="AI5903">
        <f t="shared" si="1298"/>
        <v>0.25</v>
      </c>
      <c r="AJ5903">
        <f t="shared" si="1299"/>
        <v>0.25</v>
      </c>
      <c r="AK5903">
        <f t="shared" si="1300"/>
        <v>0.5</v>
      </c>
      <c r="AL5903">
        <f t="shared" si="1301"/>
        <v>0.5</v>
      </c>
      <c r="AM5903">
        <f t="shared" si="1302"/>
        <v>0.5</v>
      </c>
      <c r="AN5903" s="6">
        <f t="shared" si="1303"/>
        <v>0.90000000000000013</v>
      </c>
      <c r="AO5903" t="str">
        <f>VLOOKUP(BD_PONDERACIONES[[#This Row],[Comuna]],Tabla3[#All],2,0)</f>
        <v>Cordillera</v>
      </c>
    </row>
    <row r="5904" spans="1:41" x14ac:dyDescent="0.35">
      <c r="A5904" t="s">
        <v>28202</v>
      </c>
      <c r="B5904" t="s">
        <v>28203</v>
      </c>
      <c r="C5904" t="s">
        <v>28204</v>
      </c>
      <c r="D5904" s="5">
        <v>44987</v>
      </c>
      <c r="E5904" s="5">
        <v>44949</v>
      </c>
      <c r="F5904" t="s">
        <v>763</v>
      </c>
      <c r="G5904" t="s">
        <v>28205</v>
      </c>
      <c r="H5904" t="s">
        <v>755</v>
      </c>
      <c r="I5904" t="s">
        <v>3699</v>
      </c>
      <c r="J5904" t="s">
        <v>3701</v>
      </c>
      <c r="K5904" t="s">
        <v>756</v>
      </c>
      <c r="L5904" t="s">
        <v>757</v>
      </c>
      <c r="M5904" t="s">
        <v>757</v>
      </c>
      <c r="N5904" t="s">
        <v>756</v>
      </c>
      <c r="O5904" t="s">
        <v>756</v>
      </c>
      <c r="P5904" t="s">
        <v>758</v>
      </c>
      <c r="Q5904" t="s">
        <v>759</v>
      </c>
      <c r="R5904" t="s">
        <v>759</v>
      </c>
      <c r="S5904" t="s">
        <v>757</v>
      </c>
      <c r="T5904" t="s">
        <v>757</v>
      </c>
      <c r="U5904" t="s">
        <v>757</v>
      </c>
      <c r="V5904" t="s">
        <v>756</v>
      </c>
      <c r="W5904" t="s">
        <v>756</v>
      </c>
      <c r="X5904" t="s">
        <v>7274</v>
      </c>
      <c r="Y5904" t="str">
        <f t="shared" si="1290"/>
        <v>enero</v>
      </c>
      <c r="Z5904">
        <f>YEAR(BD_PONDERACIONES[[#This Row],[Fecha Ejecución del Ticket]])</f>
        <v>2023</v>
      </c>
      <c r="AA5904" t="str">
        <f t="shared" si="1291"/>
        <v>marzo</v>
      </c>
      <c r="AB5904">
        <f>YEAR(BD_PONDERACIONES[[#This Row],[Fecha de Inspección]])</f>
        <v>2023</v>
      </c>
      <c r="AC5904">
        <f t="shared" si="1292"/>
        <v>0</v>
      </c>
      <c r="AD5904">
        <f t="shared" si="1293"/>
        <v>0.5</v>
      </c>
      <c r="AE5904">
        <f t="shared" si="1294"/>
        <v>0.5</v>
      </c>
      <c r="AF5904">
        <f t="shared" si="1295"/>
        <v>0.5</v>
      </c>
      <c r="AG5904">
        <f t="shared" si="1296"/>
        <v>0.5</v>
      </c>
      <c r="AH5904">
        <f t="shared" si="1297"/>
        <v>0.5</v>
      </c>
      <c r="AI5904">
        <f t="shared" si="1298"/>
        <v>0.25</v>
      </c>
      <c r="AJ5904">
        <f t="shared" si="1299"/>
        <v>0.25</v>
      </c>
      <c r="AK5904">
        <f t="shared" si="1300"/>
        <v>0.5</v>
      </c>
      <c r="AL5904">
        <f t="shared" si="1301"/>
        <v>0.5</v>
      </c>
      <c r="AM5904">
        <f t="shared" si="1302"/>
        <v>0.5</v>
      </c>
      <c r="AN5904" s="6">
        <f t="shared" si="1303"/>
        <v>0.90000000000000013</v>
      </c>
      <c r="AO5904" t="str">
        <f>VLOOKUP(BD_PONDERACIONES[[#This Row],[Comuna]],Tabla3[#All],2,0)</f>
        <v>Florida</v>
      </c>
    </row>
    <row r="5905" spans="1:41" x14ac:dyDescent="0.35">
      <c r="A5905" t="s">
        <v>28206</v>
      </c>
      <c r="B5905" t="s">
        <v>28207</v>
      </c>
      <c r="C5905" t="s">
        <v>28208</v>
      </c>
      <c r="D5905" s="5">
        <v>44987</v>
      </c>
      <c r="E5905" s="5">
        <v>44942</v>
      </c>
      <c r="F5905" t="s">
        <v>753</v>
      </c>
      <c r="G5905" t="s">
        <v>28209</v>
      </c>
      <c r="H5905" t="s">
        <v>3795</v>
      </c>
      <c r="I5905" t="s">
        <v>3699</v>
      </c>
      <c r="J5905" t="s">
        <v>3701</v>
      </c>
      <c r="K5905" t="s">
        <v>756</v>
      </c>
      <c r="L5905" t="s">
        <v>773</v>
      </c>
      <c r="M5905" t="s">
        <v>773</v>
      </c>
      <c r="N5905" t="s">
        <v>756</v>
      </c>
      <c r="O5905" t="s">
        <v>756</v>
      </c>
      <c r="P5905" t="s">
        <v>758</v>
      </c>
      <c r="Q5905" t="s">
        <v>759</v>
      </c>
      <c r="R5905" t="s">
        <v>759</v>
      </c>
      <c r="S5905" t="s">
        <v>757</v>
      </c>
      <c r="T5905" t="s">
        <v>757</v>
      </c>
      <c r="U5905" t="s">
        <v>757</v>
      </c>
      <c r="V5905" t="s">
        <v>756</v>
      </c>
      <c r="W5905" t="s">
        <v>756</v>
      </c>
      <c r="X5905" t="s">
        <v>22657</v>
      </c>
      <c r="Y5905" t="str">
        <f t="shared" si="1290"/>
        <v>enero</v>
      </c>
      <c r="Z5905">
        <f>YEAR(BD_PONDERACIONES[[#This Row],[Fecha Ejecución del Ticket]])</f>
        <v>2023</v>
      </c>
      <c r="AA5905" t="str">
        <f t="shared" si="1291"/>
        <v>marzo</v>
      </c>
      <c r="AB5905">
        <f>YEAR(BD_PONDERACIONES[[#This Row],[Fecha de Inspección]])</f>
        <v>2023</v>
      </c>
      <c r="AC5905">
        <f t="shared" si="1292"/>
        <v>0</v>
      </c>
      <c r="AD5905">
        <f t="shared" si="1293"/>
        <v>0.5</v>
      </c>
      <c r="AE5905">
        <f t="shared" si="1294"/>
        <v>0</v>
      </c>
      <c r="AF5905">
        <f t="shared" si="1295"/>
        <v>0</v>
      </c>
      <c r="AG5905">
        <f t="shared" si="1296"/>
        <v>0.5</v>
      </c>
      <c r="AH5905">
        <f t="shared" si="1297"/>
        <v>0.5</v>
      </c>
      <c r="AI5905">
        <f t="shared" si="1298"/>
        <v>0.25</v>
      </c>
      <c r="AJ5905">
        <f t="shared" si="1299"/>
        <v>0.25</v>
      </c>
      <c r="AK5905">
        <f t="shared" si="1300"/>
        <v>0.5</v>
      </c>
      <c r="AL5905">
        <f t="shared" si="1301"/>
        <v>0.5</v>
      </c>
      <c r="AM5905">
        <f t="shared" si="1302"/>
        <v>0.5</v>
      </c>
      <c r="AN5905" s="6">
        <f t="shared" si="1303"/>
        <v>0.60000000000000009</v>
      </c>
      <c r="AO5905" t="str">
        <f>VLOOKUP(BD_PONDERACIONES[[#This Row],[Comuna]],Tabla3[#All],2,0)</f>
        <v>Cordillera</v>
      </c>
    </row>
    <row r="5906" spans="1:41" x14ac:dyDescent="0.35">
      <c r="A5906" t="s">
        <v>28210</v>
      </c>
      <c r="B5906" t="s">
        <v>28211</v>
      </c>
      <c r="C5906" t="s">
        <v>28212</v>
      </c>
      <c r="D5906" s="5">
        <v>44987</v>
      </c>
      <c r="E5906" s="5">
        <v>44928</v>
      </c>
      <c r="F5906" t="s">
        <v>753</v>
      </c>
      <c r="G5906" t="s">
        <v>28213</v>
      </c>
      <c r="H5906" t="s">
        <v>3795</v>
      </c>
      <c r="I5906" t="s">
        <v>3699</v>
      </c>
      <c r="J5906" t="s">
        <v>3701</v>
      </c>
      <c r="K5906" t="s">
        <v>756</v>
      </c>
      <c r="L5906" t="s">
        <v>773</v>
      </c>
      <c r="M5906" t="s">
        <v>773</v>
      </c>
      <c r="N5906" t="s">
        <v>756</v>
      </c>
      <c r="O5906" t="s">
        <v>756</v>
      </c>
      <c r="P5906" t="s">
        <v>765</v>
      </c>
      <c r="Q5906" t="s">
        <v>28214</v>
      </c>
      <c r="R5906" t="s">
        <v>28215</v>
      </c>
      <c r="S5906" t="s">
        <v>756</v>
      </c>
      <c r="T5906" t="s">
        <v>756</v>
      </c>
      <c r="U5906" t="s">
        <v>756</v>
      </c>
      <c r="V5906" t="s">
        <v>756</v>
      </c>
      <c r="W5906" t="s">
        <v>756</v>
      </c>
      <c r="X5906" t="s">
        <v>28216</v>
      </c>
      <c r="Y5906" t="str">
        <f t="shared" ref="Y5906:Y5950" si="1304">TEXT(E5906,"MMMM")</f>
        <v>enero</v>
      </c>
      <c r="Z5906">
        <f>YEAR(BD_PONDERACIONES[[#This Row],[Fecha Ejecución del Ticket]])</f>
        <v>2023</v>
      </c>
      <c r="AA5906" t="str">
        <f t="shared" ref="AA5906:AA5950" si="1305">TEXT(D5906,"MMMM")</f>
        <v>marzo</v>
      </c>
      <c r="AB5906">
        <f>YEAR(BD_PONDERACIONES[[#This Row],[Fecha de Inspección]])</f>
        <v>2023</v>
      </c>
      <c r="AC5906">
        <f t="shared" ref="AC5906:AC5950" si="1306">IF(OR(J5906="Cumple",J5906="No Aplica"),0.5,0)</f>
        <v>0</v>
      </c>
      <c r="AD5906">
        <f t="shared" ref="AD5906:AD5950" si="1307">IF(OR(K5906="CUMPLE",K5906="No Aplica"),0.5,0)</f>
        <v>0.5</v>
      </c>
      <c r="AE5906">
        <f t="shared" ref="AE5906:AE5950" si="1308">IF(OR(L5906="CUMPLE",L5906="No Aplica"),0.5,0)</f>
        <v>0</v>
      </c>
      <c r="AF5906">
        <f t="shared" ref="AF5906:AF5950" si="1309">IF(OR(M5906="CUMPLE",M5906="No Aplica"),0.5,0)</f>
        <v>0</v>
      </c>
      <c r="AG5906">
        <f t="shared" ref="AG5906:AG5950" si="1310">IF(OR(N5906="CUMPLE",N5906="No Aplica"),0.5,IF(N5906="Cumple Mayormente",0.325,IF(N5906="Cumple Parcialmente",0.175,0)))</f>
        <v>0.5</v>
      </c>
      <c r="AH5906">
        <f t="shared" ref="AH5906:AH5950" si="1311">IF(OR(O5906="CUMPLE",O5906="No Aplica"),0.5,IF(O5906="Cumple Mayormente",0.325,IF(O5906="Cumple Parcialmente",0.175,0)))</f>
        <v>0.5</v>
      </c>
      <c r="AI5906">
        <f t="shared" ref="AI5906:AI5950" si="1312">IF(OR(S5906="CUMPLE",S5906="No Aplica"),0.25,IF(S5906="Cumple Mayormente",0.1625,IF(S5906="Cumple Parcialmente",0.0875,0)))</f>
        <v>0.25</v>
      </c>
      <c r="AJ5906">
        <f t="shared" ref="AJ5906:AJ5950" si="1313">IF(OR(T5906="CUMPLE",T5906="No Aplica"),0.25,IF(T5906="Cumple Mayormente",0.1625,IF(T5906="Cumple Parcialmente",0.0875,0)))</f>
        <v>0.25</v>
      </c>
      <c r="AK5906">
        <f t="shared" ref="AK5906:AK5950" si="1314">IF(OR(U5906="CUMPLE",U5906="No Aplica"),0.5,IF(U5906="Cumple Mayormente",0.325,IF(U5906="Cumple Parcialmente",0.175,0)))</f>
        <v>0.5</v>
      </c>
      <c r="AL5906">
        <f t="shared" ref="AL5906:AL5950" si="1315">IF(OR(V5906="CUMPLE",V5906="No Aplica"),0.5,IF(V5906="Cumple Mayormente",0.325,IF(V5906="Cumple Parcialmente",0.175,0)))</f>
        <v>0.5</v>
      </c>
      <c r="AM5906">
        <f t="shared" ref="AM5906:AM5950" si="1316">IF(OR(W5906="CUMPLE",W5906="No Aplica"),0.5,IF(W5906="Cumple Mayormente",0.325,IF(W5906="Cumple Parcialmente",0.175,0)))</f>
        <v>0.5</v>
      </c>
      <c r="AN5906" s="6">
        <f t="shared" ref="AN5906:AN5950" si="1317">((AC5906+AD5906)*0.2)+((AE5906+AF5906)*0.3)+((AG5906+AH5906)*0.15)+((AI5906+AJ5906+AK5906)*0.15)+((AL5906+AM5906)*0.2)</f>
        <v>0.60000000000000009</v>
      </c>
      <c r="AO5906" t="str">
        <f>VLOOKUP(BD_PONDERACIONES[[#This Row],[Comuna]],Tabla3[#All],2,0)</f>
        <v>Cordillera</v>
      </c>
    </row>
    <row r="5907" spans="1:41" x14ac:dyDescent="0.35">
      <c r="A5907" t="s">
        <v>28217</v>
      </c>
      <c r="B5907" t="s">
        <v>28218</v>
      </c>
      <c r="C5907" t="s">
        <v>28219</v>
      </c>
      <c r="D5907" s="5">
        <v>44987</v>
      </c>
      <c r="E5907" s="5">
        <v>44943</v>
      </c>
      <c r="F5907" t="s">
        <v>753</v>
      </c>
      <c r="G5907" t="s">
        <v>28220</v>
      </c>
      <c r="H5907" t="s">
        <v>3795</v>
      </c>
      <c r="I5907" t="s">
        <v>3699</v>
      </c>
      <c r="J5907" t="s">
        <v>3701</v>
      </c>
      <c r="K5907" t="s">
        <v>756</v>
      </c>
      <c r="L5907" t="s">
        <v>757</v>
      </c>
      <c r="M5907" t="s">
        <v>757</v>
      </c>
      <c r="N5907" t="s">
        <v>756</v>
      </c>
      <c r="O5907" t="s">
        <v>756</v>
      </c>
      <c r="P5907" t="s">
        <v>765</v>
      </c>
      <c r="Q5907" t="s">
        <v>28221</v>
      </c>
      <c r="R5907" t="s">
        <v>28222</v>
      </c>
      <c r="S5907" t="s">
        <v>756</v>
      </c>
      <c r="T5907" t="s">
        <v>756</v>
      </c>
      <c r="U5907" t="s">
        <v>756</v>
      </c>
      <c r="V5907" t="s">
        <v>756</v>
      </c>
      <c r="W5907" t="s">
        <v>756</v>
      </c>
      <c r="X5907" t="s">
        <v>9524</v>
      </c>
      <c r="Y5907" t="str">
        <f t="shared" si="1304"/>
        <v>enero</v>
      </c>
      <c r="Z5907">
        <f>YEAR(BD_PONDERACIONES[[#This Row],[Fecha Ejecución del Ticket]])</f>
        <v>2023</v>
      </c>
      <c r="AA5907" t="str">
        <f t="shared" si="1305"/>
        <v>marzo</v>
      </c>
      <c r="AB5907">
        <f>YEAR(BD_PONDERACIONES[[#This Row],[Fecha de Inspección]])</f>
        <v>2023</v>
      </c>
      <c r="AC5907">
        <f t="shared" si="1306"/>
        <v>0</v>
      </c>
      <c r="AD5907">
        <f t="shared" si="1307"/>
        <v>0.5</v>
      </c>
      <c r="AE5907">
        <f t="shared" si="1308"/>
        <v>0.5</v>
      </c>
      <c r="AF5907">
        <f t="shared" si="1309"/>
        <v>0.5</v>
      </c>
      <c r="AG5907">
        <f t="shared" si="1310"/>
        <v>0.5</v>
      </c>
      <c r="AH5907">
        <f t="shared" si="1311"/>
        <v>0.5</v>
      </c>
      <c r="AI5907">
        <f t="shared" si="1312"/>
        <v>0.25</v>
      </c>
      <c r="AJ5907">
        <f t="shared" si="1313"/>
        <v>0.25</v>
      </c>
      <c r="AK5907">
        <f t="shared" si="1314"/>
        <v>0.5</v>
      </c>
      <c r="AL5907">
        <f t="shared" si="1315"/>
        <v>0.5</v>
      </c>
      <c r="AM5907">
        <f t="shared" si="1316"/>
        <v>0.5</v>
      </c>
      <c r="AN5907" s="6">
        <f t="shared" si="1317"/>
        <v>0.90000000000000013</v>
      </c>
      <c r="AO5907" t="str">
        <f>VLOOKUP(BD_PONDERACIONES[[#This Row],[Comuna]],Tabla3[#All],2,0)</f>
        <v>Cordillera</v>
      </c>
    </row>
    <row r="5908" spans="1:41" x14ac:dyDescent="0.35">
      <c r="A5908" t="s">
        <v>28223</v>
      </c>
      <c r="B5908" t="s">
        <v>28224</v>
      </c>
      <c r="C5908" t="s">
        <v>28225</v>
      </c>
      <c r="D5908" s="5">
        <v>44987</v>
      </c>
      <c r="E5908" s="5">
        <v>44938</v>
      </c>
      <c r="F5908" t="s">
        <v>763</v>
      </c>
      <c r="G5908" t="s">
        <v>28226</v>
      </c>
      <c r="H5908" t="s">
        <v>755</v>
      </c>
      <c r="I5908" t="s">
        <v>3699</v>
      </c>
      <c r="J5908" t="s">
        <v>3701</v>
      </c>
      <c r="K5908" t="s">
        <v>756</v>
      </c>
      <c r="L5908" t="s">
        <v>757</v>
      </c>
      <c r="M5908" t="s">
        <v>757</v>
      </c>
      <c r="N5908" t="s">
        <v>756</v>
      </c>
      <c r="O5908" t="s">
        <v>756</v>
      </c>
      <c r="P5908" t="s">
        <v>758</v>
      </c>
      <c r="Q5908" t="s">
        <v>759</v>
      </c>
      <c r="R5908" t="s">
        <v>759</v>
      </c>
      <c r="S5908" t="s">
        <v>757</v>
      </c>
      <c r="T5908" t="s">
        <v>757</v>
      </c>
      <c r="U5908" t="s">
        <v>757</v>
      </c>
      <c r="V5908" t="s">
        <v>756</v>
      </c>
      <c r="W5908" t="s">
        <v>768</v>
      </c>
      <c r="X5908" t="s">
        <v>28227</v>
      </c>
      <c r="Y5908" t="str">
        <f t="shared" si="1304"/>
        <v>enero</v>
      </c>
      <c r="Z5908">
        <f>YEAR(BD_PONDERACIONES[[#This Row],[Fecha Ejecución del Ticket]])</f>
        <v>2023</v>
      </c>
      <c r="AA5908" t="str">
        <f t="shared" si="1305"/>
        <v>marzo</v>
      </c>
      <c r="AB5908">
        <f>YEAR(BD_PONDERACIONES[[#This Row],[Fecha de Inspección]])</f>
        <v>2023</v>
      </c>
      <c r="AC5908">
        <f t="shared" si="1306"/>
        <v>0</v>
      </c>
      <c r="AD5908">
        <f t="shared" si="1307"/>
        <v>0.5</v>
      </c>
      <c r="AE5908">
        <f t="shared" si="1308"/>
        <v>0.5</v>
      </c>
      <c r="AF5908">
        <f t="shared" si="1309"/>
        <v>0.5</v>
      </c>
      <c r="AG5908">
        <f t="shared" si="1310"/>
        <v>0.5</v>
      </c>
      <c r="AH5908">
        <f t="shared" si="1311"/>
        <v>0.5</v>
      </c>
      <c r="AI5908">
        <f t="shared" si="1312"/>
        <v>0.25</v>
      </c>
      <c r="AJ5908">
        <f t="shared" si="1313"/>
        <v>0.25</v>
      </c>
      <c r="AK5908">
        <f t="shared" si="1314"/>
        <v>0.5</v>
      </c>
      <c r="AL5908">
        <f t="shared" si="1315"/>
        <v>0.5</v>
      </c>
      <c r="AM5908">
        <f t="shared" si="1316"/>
        <v>0.17499999999999999</v>
      </c>
      <c r="AN5908" s="6">
        <f t="shared" si="1317"/>
        <v>0.83500000000000008</v>
      </c>
      <c r="AO5908" t="str">
        <f>VLOOKUP(BD_PONDERACIONES[[#This Row],[Comuna]],Tabla3[#All],2,0)</f>
        <v>Florida</v>
      </c>
    </row>
    <row r="5909" spans="1:41" x14ac:dyDescent="0.35">
      <c r="A5909" t="s">
        <v>28228</v>
      </c>
      <c r="B5909" t="s">
        <v>28229</v>
      </c>
      <c r="C5909" t="s">
        <v>28230</v>
      </c>
      <c r="D5909" s="5">
        <v>44987</v>
      </c>
      <c r="E5909" s="5">
        <v>44940</v>
      </c>
      <c r="F5909" t="s">
        <v>763</v>
      </c>
      <c r="G5909" t="s">
        <v>28231</v>
      </c>
      <c r="H5909" t="s">
        <v>755</v>
      </c>
      <c r="I5909" t="s">
        <v>3699</v>
      </c>
      <c r="J5909" t="s">
        <v>3701</v>
      </c>
      <c r="K5909" t="s">
        <v>756</v>
      </c>
      <c r="L5909" t="s">
        <v>757</v>
      </c>
      <c r="M5909" t="s">
        <v>757</v>
      </c>
      <c r="N5909" t="s">
        <v>756</v>
      </c>
      <c r="O5909" t="s">
        <v>756</v>
      </c>
      <c r="P5909" t="s">
        <v>758</v>
      </c>
      <c r="Q5909" t="s">
        <v>759</v>
      </c>
      <c r="R5909" t="s">
        <v>759</v>
      </c>
      <c r="S5909" t="s">
        <v>757</v>
      </c>
      <c r="T5909" t="s">
        <v>757</v>
      </c>
      <c r="U5909" t="s">
        <v>757</v>
      </c>
      <c r="V5909" t="s">
        <v>756</v>
      </c>
      <c r="W5909" t="s">
        <v>756</v>
      </c>
      <c r="X5909" t="s">
        <v>23844</v>
      </c>
      <c r="Y5909" t="str">
        <f t="shared" si="1304"/>
        <v>enero</v>
      </c>
      <c r="Z5909">
        <f>YEAR(BD_PONDERACIONES[[#This Row],[Fecha Ejecución del Ticket]])</f>
        <v>2023</v>
      </c>
      <c r="AA5909" t="str">
        <f t="shared" si="1305"/>
        <v>marzo</v>
      </c>
      <c r="AB5909">
        <f>YEAR(BD_PONDERACIONES[[#This Row],[Fecha de Inspección]])</f>
        <v>2023</v>
      </c>
      <c r="AC5909">
        <f t="shared" si="1306"/>
        <v>0</v>
      </c>
      <c r="AD5909">
        <f t="shared" si="1307"/>
        <v>0.5</v>
      </c>
      <c r="AE5909">
        <f t="shared" si="1308"/>
        <v>0.5</v>
      </c>
      <c r="AF5909">
        <f t="shared" si="1309"/>
        <v>0.5</v>
      </c>
      <c r="AG5909">
        <f t="shared" si="1310"/>
        <v>0.5</v>
      </c>
      <c r="AH5909">
        <f t="shared" si="1311"/>
        <v>0.5</v>
      </c>
      <c r="AI5909">
        <f t="shared" si="1312"/>
        <v>0.25</v>
      </c>
      <c r="AJ5909">
        <f t="shared" si="1313"/>
        <v>0.25</v>
      </c>
      <c r="AK5909">
        <f t="shared" si="1314"/>
        <v>0.5</v>
      </c>
      <c r="AL5909">
        <f t="shared" si="1315"/>
        <v>0.5</v>
      </c>
      <c r="AM5909">
        <f t="shared" si="1316"/>
        <v>0.5</v>
      </c>
      <c r="AN5909" s="6">
        <f t="shared" si="1317"/>
        <v>0.90000000000000013</v>
      </c>
      <c r="AO5909" t="str">
        <f>VLOOKUP(BD_PONDERACIONES[[#This Row],[Comuna]],Tabla3[#All],2,0)</f>
        <v>Florida</v>
      </c>
    </row>
    <row r="5910" spans="1:41" x14ac:dyDescent="0.35">
      <c r="A5910" t="s">
        <v>28232</v>
      </c>
      <c r="B5910" t="s">
        <v>28233</v>
      </c>
      <c r="C5910" t="s">
        <v>28234</v>
      </c>
      <c r="D5910" s="5">
        <v>44987</v>
      </c>
      <c r="E5910" s="5">
        <v>44948</v>
      </c>
      <c r="F5910" t="s">
        <v>753</v>
      </c>
      <c r="G5910" t="s">
        <v>28235</v>
      </c>
      <c r="H5910" t="s">
        <v>3795</v>
      </c>
      <c r="I5910" t="s">
        <v>3699</v>
      </c>
      <c r="J5910" t="s">
        <v>3701</v>
      </c>
      <c r="K5910" t="s">
        <v>756</v>
      </c>
      <c r="L5910" t="s">
        <v>757</v>
      </c>
      <c r="M5910" t="s">
        <v>757</v>
      </c>
      <c r="N5910" t="s">
        <v>756</v>
      </c>
      <c r="O5910" t="s">
        <v>756</v>
      </c>
      <c r="P5910" t="s">
        <v>758</v>
      </c>
      <c r="Q5910" t="s">
        <v>759</v>
      </c>
      <c r="R5910" t="s">
        <v>759</v>
      </c>
      <c r="S5910" t="s">
        <v>757</v>
      </c>
      <c r="T5910" t="s">
        <v>757</v>
      </c>
      <c r="U5910" t="s">
        <v>757</v>
      </c>
      <c r="V5910" t="s">
        <v>756</v>
      </c>
      <c r="W5910" t="s">
        <v>756</v>
      </c>
      <c r="X5910" t="s">
        <v>28236</v>
      </c>
      <c r="Y5910" t="str">
        <f t="shared" si="1304"/>
        <v>enero</v>
      </c>
      <c r="Z5910">
        <f>YEAR(BD_PONDERACIONES[[#This Row],[Fecha Ejecución del Ticket]])</f>
        <v>2023</v>
      </c>
      <c r="AA5910" t="str">
        <f t="shared" si="1305"/>
        <v>marzo</v>
      </c>
      <c r="AB5910">
        <f>YEAR(BD_PONDERACIONES[[#This Row],[Fecha de Inspección]])</f>
        <v>2023</v>
      </c>
      <c r="AC5910">
        <f t="shared" si="1306"/>
        <v>0</v>
      </c>
      <c r="AD5910">
        <f t="shared" si="1307"/>
        <v>0.5</v>
      </c>
      <c r="AE5910">
        <f t="shared" si="1308"/>
        <v>0.5</v>
      </c>
      <c r="AF5910">
        <f t="shared" si="1309"/>
        <v>0.5</v>
      </c>
      <c r="AG5910">
        <f t="shared" si="1310"/>
        <v>0.5</v>
      </c>
      <c r="AH5910">
        <f t="shared" si="1311"/>
        <v>0.5</v>
      </c>
      <c r="AI5910">
        <f t="shared" si="1312"/>
        <v>0.25</v>
      </c>
      <c r="AJ5910">
        <f t="shared" si="1313"/>
        <v>0.25</v>
      </c>
      <c r="AK5910">
        <f t="shared" si="1314"/>
        <v>0.5</v>
      </c>
      <c r="AL5910">
        <f t="shared" si="1315"/>
        <v>0.5</v>
      </c>
      <c r="AM5910">
        <f t="shared" si="1316"/>
        <v>0.5</v>
      </c>
      <c r="AN5910" s="6">
        <f t="shared" si="1317"/>
        <v>0.90000000000000013</v>
      </c>
      <c r="AO5910" t="str">
        <f>VLOOKUP(BD_PONDERACIONES[[#This Row],[Comuna]],Tabla3[#All],2,0)</f>
        <v>Cordillera</v>
      </c>
    </row>
    <row r="5911" spans="1:41" x14ac:dyDescent="0.35">
      <c r="A5911" t="s">
        <v>28237</v>
      </c>
      <c r="B5911" t="s">
        <v>28238</v>
      </c>
      <c r="C5911" t="s">
        <v>28239</v>
      </c>
      <c r="D5911" s="5">
        <v>44987</v>
      </c>
      <c r="E5911" s="5">
        <v>44945</v>
      </c>
      <c r="F5911" t="s">
        <v>753</v>
      </c>
      <c r="G5911" t="s">
        <v>28240</v>
      </c>
      <c r="H5911" t="s">
        <v>3795</v>
      </c>
      <c r="I5911" t="s">
        <v>3699</v>
      </c>
      <c r="J5911" t="s">
        <v>3719</v>
      </c>
      <c r="K5911" t="s">
        <v>757</v>
      </c>
      <c r="L5911" t="s">
        <v>757</v>
      </c>
      <c r="M5911" t="s">
        <v>757</v>
      </c>
      <c r="N5911" t="s">
        <v>757</v>
      </c>
      <c r="O5911" t="s">
        <v>757</v>
      </c>
      <c r="P5911" t="s">
        <v>765</v>
      </c>
      <c r="Q5911" t="s">
        <v>28241</v>
      </c>
      <c r="R5911" t="s">
        <v>28242</v>
      </c>
      <c r="S5911" t="s">
        <v>756</v>
      </c>
      <c r="T5911" t="s">
        <v>756</v>
      </c>
      <c r="U5911" t="s">
        <v>757</v>
      </c>
      <c r="V5911" t="s">
        <v>768</v>
      </c>
      <c r="W5911" t="s">
        <v>768</v>
      </c>
      <c r="X5911" t="s">
        <v>28243</v>
      </c>
      <c r="Y5911" t="str">
        <f t="shared" si="1304"/>
        <v>enero</v>
      </c>
      <c r="Z5911">
        <f>YEAR(BD_PONDERACIONES[[#This Row],[Fecha Ejecución del Ticket]])</f>
        <v>2023</v>
      </c>
      <c r="AA5911" t="str">
        <f t="shared" si="1305"/>
        <v>marzo</v>
      </c>
      <c r="AB5911">
        <f>YEAR(BD_PONDERACIONES[[#This Row],[Fecha de Inspección]])</f>
        <v>2023</v>
      </c>
      <c r="AC5911">
        <f t="shared" si="1306"/>
        <v>0</v>
      </c>
      <c r="AD5911">
        <f t="shared" si="1307"/>
        <v>0.5</v>
      </c>
      <c r="AE5911">
        <f t="shared" si="1308"/>
        <v>0.5</v>
      </c>
      <c r="AF5911">
        <f t="shared" si="1309"/>
        <v>0.5</v>
      </c>
      <c r="AG5911">
        <f t="shared" si="1310"/>
        <v>0.5</v>
      </c>
      <c r="AH5911">
        <f t="shared" si="1311"/>
        <v>0.5</v>
      </c>
      <c r="AI5911">
        <f t="shared" si="1312"/>
        <v>0.25</v>
      </c>
      <c r="AJ5911">
        <f t="shared" si="1313"/>
        <v>0.25</v>
      </c>
      <c r="AK5911">
        <f t="shared" si="1314"/>
        <v>0.5</v>
      </c>
      <c r="AL5911">
        <f t="shared" si="1315"/>
        <v>0.17499999999999999</v>
      </c>
      <c r="AM5911">
        <f t="shared" si="1316"/>
        <v>0.17499999999999999</v>
      </c>
      <c r="AN5911" s="6">
        <f t="shared" si="1317"/>
        <v>0.77</v>
      </c>
      <c r="AO5911" t="str">
        <f>VLOOKUP(BD_PONDERACIONES[[#This Row],[Comuna]],Tabla3[#All],2,0)</f>
        <v>Cordillera</v>
      </c>
    </row>
    <row r="5912" spans="1:41" x14ac:dyDescent="0.35">
      <c r="A5912" t="s">
        <v>28244</v>
      </c>
      <c r="B5912" t="s">
        <v>28245</v>
      </c>
      <c r="C5912" t="s">
        <v>28246</v>
      </c>
      <c r="D5912" s="5">
        <v>44987</v>
      </c>
      <c r="E5912" s="5">
        <v>44938</v>
      </c>
      <c r="F5912" t="s">
        <v>763</v>
      </c>
      <c r="G5912" t="s">
        <v>28247</v>
      </c>
      <c r="H5912" t="s">
        <v>755</v>
      </c>
      <c r="I5912" t="s">
        <v>3699</v>
      </c>
      <c r="J5912" t="s">
        <v>3701</v>
      </c>
      <c r="K5912" t="s">
        <v>756</v>
      </c>
      <c r="L5912" t="s">
        <v>757</v>
      </c>
      <c r="M5912" t="s">
        <v>757</v>
      </c>
      <c r="N5912" t="s">
        <v>756</v>
      </c>
      <c r="O5912" t="s">
        <v>756</v>
      </c>
      <c r="P5912" t="s">
        <v>758</v>
      </c>
      <c r="Q5912" t="s">
        <v>759</v>
      </c>
      <c r="R5912" t="s">
        <v>759</v>
      </c>
      <c r="S5912" t="s">
        <v>757</v>
      </c>
      <c r="T5912" t="s">
        <v>757</v>
      </c>
      <c r="U5912" t="s">
        <v>757</v>
      </c>
      <c r="V5912" t="s">
        <v>756</v>
      </c>
      <c r="W5912" t="s">
        <v>756</v>
      </c>
      <c r="X5912" t="s">
        <v>2691</v>
      </c>
      <c r="Y5912" t="str">
        <f t="shared" si="1304"/>
        <v>enero</v>
      </c>
      <c r="Z5912">
        <f>YEAR(BD_PONDERACIONES[[#This Row],[Fecha Ejecución del Ticket]])</f>
        <v>2023</v>
      </c>
      <c r="AA5912" t="str">
        <f t="shared" si="1305"/>
        <v>marzo</v>
      </c>
      <c r="AB5912">
        <f>YEAR(BD_PONDERACIONES[[#This Row],[Fecha de Inspección]])</f>
        <v>2023</v>
      </c>
      <c r="AC5912">
        <f t="shared" si="1306"/>
        <v>0</v>
      </c>
      <c r="AD5912">
        <f t="shared" si="1307"/>
        <v>0.5</v>
      </c>
      <c r="AE5912">
        <f t="shared" si="1308"/>
        <v>0.5</v>
      </c>
      <c r="AF5912">
        <f t="shared" si="1309"/>
        <v>0.5</v>
      </c>
      <c r="AG5912">
        <f t="shared" si="1310"/>
        <v>0.5</v>
      </c>
      <c r="AH5912">
        <f t="shared" si="1311"/>
        <v>0.5</v>
      </c>
      <c r="AI5912">
        <f t="shared" si="1312"/>
        <v>0.25</v>
      </c>
      <c r="AJ5912">
        <f t="shared" si="1313"/>
        <v>0.25</v>
      </c>
      <c r="AK5912">
        <f t="shared" si="1314"/>
        <v>0.5</v>
      </c>
      <c r="AL5912">
        <f t="shared" si="1315"/>
        <v>0.5</v>
      </c>
      <c r="AM5912">
        <f t="shared" si="1316"/>
        <v>0.5</v>
      </c>
      <c r="AN5912" s="6">
        <f t="shared" si="1317"/>
        <v>0.90000000000000013</v>
      </c>
      <c r="AO5912" t="str">
        <f>VLOOKUP(BD_PONDERACIONES[[#This Row],[Comuna]],Tabla3[#All],2,0)</f>
        <v>Florida</v>
      </c>
    </row>
    <row r="5913" spans="1:41" x14ac:dyDescent="0.35">
      <c r="A5913" t="s">
        <v>28248</v>
      </c>
      <c r="B5913" t="s">
        <v>28249</v>
      </c>
      <c r="C5913" t="s">
        <v>28250</v>
      </c>
      <c r="D5913" s="5">
        <v>44987</v>
      </c>
      <c r="E5913" s="5">
        <v>44931</v>
      </c>
      <c r="F5913" t="s">
        <v>763</v>
      </c>
      <c r="G5913" t="s">
        <v>28247</v>
      </c>
      <c r="H5913" t="s">
        <v>755</v>
      </c>
      <c r="I5913" t="s">
        <v>3699</v>
      </c>
      <c r="J5913" t="s">
        <v>3701</v>
      </c>
      <c r="K5913" t="s">
        <v>756</v>
      </c>
      <c r="L5913" t="s">
        <v>757</v>
      </c>
      <c r="M5913" t="s">
        <v>757</v>
      </c>
      <c r="N5913" t="s">
        <v>756</v>
      </c>
      <c r="O5913" t="s">
        <v>756</v>
      </c>
      <c r="P5913" t="s">
        <v>758</v>
      </c>
      <c r="Q5913" t="s">
        <v>759</v>
      </c>
      <c r="R5913" t="s">
        <v>759</v>
      </c>
      <c r="S5913" t="s">
        <v>757</v>
      </c>
      <c r="T5913" t="s">
        <v>757</v>
      </c>
      <c r="U5913" t="s">
        <v>757</v>
      </c>
      <c r="V5913" t="s">
        <v>756</v>
      </c>
      <c r="W5913" t="s">
        <v>756</v>
      </c>
      <c r="X5913" t="s">
        <v>4524</v>
      </c>
      <c r="Y5913" t="str">
        <f t="shared" si="1304"/>
        <v>enero</v>
      </c>
      <c r="Z5913">
        <f>YEAR(BD_PONDERACIONES[[#This Row],[Fecha Ejecución del Ticket]])</f>
        <v>2023</v>
      </c>
      <c r="AA5913" t="str">
        <f t="shared" si="1305"/>
        <v>marzo</v>
      </c>
      <c r="AB5913">
        <f>YEAR(BD_PONDERACIONES[[#This Row],[Fecha de Inspección]])</f>
        <v>2023</v>
      </c>
      <c r="AC5913">
        <f t="shared" si="1306"/>
        <v>0</v>
      </c>
      <c r="AD5913">
        <f t="shared" si="1307"/>
        <v>0.5</v>
      </c>
      <c r="AE5913">
        <f t="shared" si="1308"/>
        <v>0.5</v>
      </c>
      <c r="AF5913">
        <f t="shared" si="1309"/>
        <v>0.5</v>
      </c>
      <c r="AG5913">
        <f t="shared" si="1310"/>
        <v>0.5</v>
      </c>
      <c r="AH5913">
        <f t="shared" si="1311"/>
        <v>0.5</v>
      </c>
      <c r="AI5913">
        <f t="shared" si="1312"/>
        <v>0.25</v>
      </c>
      <c r="AJ5913">
        <f t="shared" si="1313"/>
        <v>0.25</v>
      </c>
      <c r="AK5913">
        <f t="shared" si="1314"/>
        <v>0.5</v>
      </c>
      <c r="AL5913">
        <f t="shared" si="1315"/>
        <v>0.5</v>
      </c>
      <c r="AM5913">
        <f t="shared" si="1316"/>
        <v>0.5</v>
      </c>
      <c r="AN5913" s="6">
        <f t="shared" si="1317"/>
        <v>0.90000000000000013</v>
      </c>
      <c r="AO5913" t="str">
        <f>VLOOKUP(BD_PONDERACIONES[[#This Row],[Comuna]],Tabla3[#All],2,0)</f>
        <v>Florida</v>
      </c>
    </row>
    <row r="5914" spans="1:41" x14ac:dyDescent="0.35">
      <c r="A5914" t="s">
        <v>28251</v>
      </c>
      <c r="B5914" t="s">
        <v>28252</v>
      </c>
      <c r="C5914" t="s">
        <v>28253</v>
      </c>
      <c r="D5914" s="5">
        <v>44987</v>
      </c>
      <c r="E5914" s="5">
        <v>44936</v>
      </c>
      <c r="F5914" t="s">
        <v>753</v>
      </c>
      <c r="G5914" t="s">
        <v>28254</v>
      </c>
      <c r="H5914" t="s">
        <v>3795</v>
      </c>
      <c r="I5914" t="s">
        <v>3699</v>
      </c>
      <c r="J5914" t="s">
        <v>3701</v>
      </c>
      <c r="K5914" t="s">
        <v>756</v>
      </c>
      <c r="L5914" t="s">
        <v>773</v>
      </c>
      <c r="M5914" t="s">
        <v>773</v>
      </c>
      <c r="N5914" t="s">
        <v>756</v>
      </c>
      <c r="O5914" t="s">
        <v>756</v>
      </c>
      <c r="P5914" t="s">
        <v>758</v>
      </c>
      <c r="Q5914" t="s">
        <v>759</v>
      </c>
      <c r="R5914" t="s">
        <v>759</v>
      </c>
      <c r="S5914" t="s">
        <v>757</v>
      </c>
      <c r="T5914" t="s">
        <v>757</v>
      </c>
      <c r="U5914" t="s">
        <v>757</v>
      </c>
      <c r="V5914" t="s">
        <v>756</v>
      </c>
      <c r="W5914" t="s">
        <v>756</v>
      </c>
      <c r="X5914" t="s">
        <v>28255</v>
      </c>
      <c r="Y5914" t="str">
        <f t="shared" si="1304"/>
        <v>enero</v>
      </c>
      <c r="Z5914">
        <f>YEAR(BD_PONDERACIONES[[#This Row],[Fecha Ejecución del Ticket]])</f>
        <v>2023</v>
      </c>
      <c r="AA5914" t="str">
        <f t="shared" si="1305"/>
        <v>marzo</v>
      </c>
      <c r="AB5914">
        <f>YEAR(BD_PONDERACIONES[[#This Row],[Fecha de Inspección]])</f>
        <v>2023</v>
      </c>
      <c r="AC5914">
        <f t="shared" si="1306"/>
        <v>0</v>
      </c>
      <c r="AD5914">
        <f t="shared" si="1307"/>
        <v>0.5</v>
      </c>
      <c r="AE5914">
        <f t="shared" si="1308"/>
        <v>0</v>
      </c>
      <c r="AF5914">
        <f t="shared" si="1309"/>
        <v>0</v>
      </c>
      <c r="AG5914">
        <f t="shared" si="1310"/>
        <v>0.5</v>
      </c>
      <c r="AH5914">
        <f t="shared" si="1311"/>
        <v>0.5</v>
      </c>
      <c r="AI5914">
        <f t="shared" si="1312"/>
        <v>0.25</v>
      </c>
      <c r="AJ5914">
        <f t="shared" si="1313"/>
        <v>0.25</v>
      </c>
      <c r="AK5914">
        <f t="shared" si="1314"/>
        <v>0.5</v>
      </c>
      <c r="AL5914">
        <f t="shared" si="1315"/>
        <v>0.5</v>
      </c>
      <c r="AM5914">
        <f t="shared" si="1316"/>
        <v>0.5</v>
      </c>
      <c r="AN5914" s="6">
        <f t="shared" si="1317"/>
        <v>0.60000000000000009</v>
      </c>
      <c r="AO5914" t="str">
        <f>VLOOKUP(BD_PONDERACIONES[[#This Row],[Comuna]],Tabla3[#All],2,0)</f>
        <v>Cordillera</v>
      </c>
    </row>
    <row r="5915" spans="1:41" x14ac:dyDescent="0.35">
      <c r="A5915" t="s">
        <v>28256</v>
      </c>
      <c r="B5915" t="s">
        <v>28257</v>
      </c>
      <c r="C5915" t="s">
        <v>28258</v>
      </c>
      <c r="D5915" s="5">
        <v>44987</v>
      </c>
      <c r="E5915" s="5">
        <v>44951</v>
      </c>
      <c r="F5915" t="s">
        <v>753</v>
      </c>
      <c r="G5915" t="s">
        <v>28259</v>
      </c>
      <c r="H5915" t="s">
        <v>3795</v>
      </c>
      <c r="I5915" t="s">
        <v>3699</v>
      </c>
      <c r="J5915" t="s">
        <v>3701</v>
      </c>
      <c r="K5915" t="s">
        <v>756</v>
      </c>
      <c r="L5915" t="s">
        <v>757</v>
      </c>
      <c r="M5915" t="s">
        <v>757</v>
      </c>
      <c r="N5915" t="s">
        <v>756</v>
      </c>
      <c r="O5915" t="s">
        <v>756</v>
      </c>
      <c r="P5915" t="s">
        <v>758</v>
      </c>
      <c r="Q5915" t="s">
        <v>759</v>
      </c>
      <c r="R5915" t="s">
        <v>759</v>
      </c>
      <c r="S5915" t="s">
        <v>757</v>
      </c>
      <c r="T5915" t="s">
        <v>757</v>
      </c>
      <c r="U5915" t="s">
        <v>757</v>
      </c>
      <c r="V5915" t="s">
        <v>756</v>
      </c>
      <c r="W5915" t="s">
        <v>756</v>
      </c>
      <c r="X5915" t="s">
        <v>22397</v>
      </c>
      <c r="Y5915" t="str">
        <f t="shared" si="1304"/>
        <v>enero</v>
      </c>
      <c r="Z5915">
        <f>YEAR(BD_PONDERACIONES[[#This Row],[Fecha Ejecución del Ticket]])</f>
        <v>2023</v>
      </c>
      <c r="AA5915" t="str">
        <f t="shared" si="1305"/>
        <v>marzo</v>
      </c>
      <c r="AB5915">
        <f>YEAR(BD_PONDERACIONES[[#This Row],[Fecha de Inspección]])</f>
        <v>2023</v>
      </c>
      <c r="AC5915">
        <f t="shared" si="1306"/>
        <v>0</v>
      </c>
      <c r="AD5915">
        <f t="shared" si="1307"/>
        <v>0.5</v>
      </c>
      <c r="AE5915">
        <f t="shared" si="1308"/>
        <v>0.5</v>
      </c>
      <c r="AF5915">
        <f t="shared" si="1309"/>
        <v>0.5</v>
      </c>
      <c r="AG5915">
        <f t="shared" si="1310"/>
        <v>0.5</v>
      </c>
      <c r="AH5915">
        <f t="shared" si="1311"/>
        <v>0.5</v>
      </c>
      <c r="AI5915">
        <f t="shared" si="1312"/>
        <v>0.25</v>
      </c>
      <c r="AJ5915">
        <f t="shared" si="1313"/>
        <v>0.25</v>
      </c>
      <c r="AK5915">
        <f t="shared" si="1314"/>
        <v>0.5</v>
      </c>
      <c r="AL5915">
        <f t="shared" si="1315"/>
        <v>0.5</v>
      </c>
      <c r="AM5915">
        <f t="shared" si="1316"/>
        <v>0.5</v>
      </c>
      <c r="AN5915" s="6">
        <f t="shared" si="1317"/>
        <v>0.90000000000000013</v>
      </c>
      <c r="AO5915" t="str">
        <f>VLOOKUP(BD_PONDERACIONES[[#This Row],[Comuna]],Tabla3[#All],2,0)</f>
        <v>Cordillera</v>
      </c>
    </row>
    <row r="5916" spans="1:41" x14ac:dyDescent="0.35">
      <c r="A5916" t="s">
        <v>28260</v>
      </c>
      <c r="B5916" t="s">
        <v>28261</v>
      </c>
      <c r="C5916" t="s">
        <v>28262</v>
      </c>
      <c r="D5916" s="5">
        <v>44987</v>
      </c>
      <c r="E5916" s="5">
        <v>44952</v>
      </c>
      <c r="F5916" t="s">
        <v>753</v>
      </c>
      <c r="G5916" t="s">
        <v>28263</v>
      </c>
      <c r="H5916" t="s">
        <v>3795</v>
      </c>
      <c r="I5916" t="s">
        <v>3699</v>
      </c>
      <c r="J5916" t="s">
        <v>3701</v>
      </c>
      <c r="K5916" t="s">
        <v>756</v>
      </c>
      <c r="L5916" t="s">
        <v>757</v>
      </c>
      <c r="M5916" t="s">
        <v>757</v>
      </c>
      <c r="N5916" t="s">
        <v>756</v>
      </c>
      <c r="O5916" t="s">
        <v>756</v>
      </c>
      <c r="P5916" t="s">
        <v>758</v>
      </c>
      <c r="Q5916" t="s">
        <v>759</v>
      </c>
      <c r="R5916" t="s">
        <v>759</v>
      </c>
      <c r="S5916" t="s">
        <v>757</v>
      </c>
      <c r="T5916" t="s">
        <v>757</v>
      </c>
      <c r="U5916" t="s">
        <v>757</v>
      </c>
      <c r="V5916" t="s">
        <v>756</v>
      </c>
      <c r="W5916" t="s">
        <v>756</v>
      </c>
      <c r="X5916" t="s">
        <v>28264</v>
      </c>
      <c r="Y5916" t="str">
        <f t="shared" si="1304"/>
        <v>enero</v>
      </c>
      <c r="Z5916">
        <f>YEAR(BD_PONDERACIONES[[#This Row],[Fecha Ejecución del Ticket]])</f>
        <v>2023</v>
      </c>
      <c r="AA5916" t="str">
        <f t="shared" si="1305"/>
        <v>marzo</v>
      </c>
      <c r="AB5916">
        <f>YEAR(BD_PONDERACIONES[[#This Row],[Fecha de Inspección]])</f>
        <v>2023</v>
      </c>
      <c r="AC5916">
        <f t="shared" si="1306"/>
        <v>0</v>
      </c>
      <c r="AD5916">
        <f t="shared" si="1307"/>
        <v>0.5</v>
      </c>
      <c r="AE5916">
        <f t="shared" si="1308"/>
        <v>0.5</v>
      </c>
      <c r="AF5916">
        <f t="shared" si="1309"/>
        <v>0.5</v>
      </c>
      <c r="AG5916">
        <f t="shared" si="1310"/>
        <v>0.5</v>
      </c>
      <c r="AH5916">
        <f t="shared" si="1311"/>
        <v>0.5</v>
      </c>
      <c r="AI5916">
        <f t="shared" si="1312"/>
        <v>0.25</v>
      </c>
      <c r="AJ5916">
        <f t="shared" si="1313"/>
        <v>0.25</v>
      </c>
      <c r="AK5916">
        <f t="shared" si="1314"/>
        <v>0.5</v>
      </c>
      <c r="AL5916">
        <f t="shared" si="1315"/>
        <v>0.5</v>
      </c>
      <c r="AM5916">
        <f t="shared" si="1316"/>
        <v>0.5</v>
      </c>
      <c r="AN5916" s="6">
        <f t="shared" si="1317"/>
        <v>0.90000000000000013</v>
      </c>
      <c r="AO5916" t="str">
        <f>VLOOKUP(BD_PONDERACIONES[[#This Row],[Comuna]],Tabla3[#All],2,0)</f>
        <v>Cordillera</v>
      </c>
    </row>
    <row r="5917" spans="1:41" x14ac:dyDescent="0.35">
      <c r="A5917" t="s">
        <v>28265</v>
      </c>
      <c r="B5917" t="s">
        <v>28266</v>
      </c>
      <c r="C5917" t="s">
        <v>28267</v>
      </c>
      <c r="D5917" s="5">
        <v>44987</v>
      </c>
      <c r="E5917" s="5">
        <v>44928</v>
      </c>
      <c r="F5917" t="s">
        <v>753</v>
      </c>
      <c r="G5917" t="s">
        <v>28268</v>
      </c>
      <c r="H5917" t="s">
        <v>3795</v>
      </c>
      <c r="I5917" t="s">
        <v>3699</v>
      </c>
      <c r="J5917" t="s">
        <v>3701</v>
      </c>
      <c r="K5917" t="s">
        <v>756</v>
      </c>
      <c r="L5917" t="s">
        <v>773</v>
      </c>
      <c r="M5917" t="s">
        <v>773</v>
      </c>
      <c r="N5917" t="s">
        <v>756</v>
      </c>
      <c r="O5917" t="s">
        <v>756</v>
      </c>
      <c r="P5917" t="s">
        <v>765</v>
      </c>
      <c r="Q5917" t="s">
        <v>28269</v>
      </c>
      <c r="R5917" t="s">
        <v>759</v>
      </c>
      <c r="S5917" t="s">
        <v>756</v>
      </c>
      <c r="T5917" t="s">
        <v>756</v>
      </c>
      <c r="U5917" t="s">
        <v>756</v>
      </c>
      <c r="V5917" t="s">
        <v>756</v>
      </c>
      <c r="W5917" t="s">
        <v>756</v>
      </c>
      <c r="X5917" t="s">
        <v>26509</v>
      </c>
      <c r="Y5917" t="str">
        <f t="shared" si="1304"/>
        <v>enero</v>
      </c>
      <c r="Z5917">
        <f>YEAR(BD_PONDERACIONES[[#This Row],[Fecha Ejecución del Ticket]])</f>
        <v>2023</v>
      </c>
      <c r="AA5917" t="str">
        <f t="shared" si="1305"/>
        <v>marzo</v>
      </c>
      <c r="AB5917">
        <f>YEAR(BD_PONDERACIONES[[#This Row],[Fecha de Inspección]])</f>
        <v>2023</v>
      </c>
      <c r="AC5917">
        <f t="shared" si="1306"/>
        <v>0</v>
      </c>
      <c r="AD5917">
        <f t="shared" si="1307"/>
        <v>0.5</v>
      </c>
      <c r="AE5917">
        <f t="shared" si="1308"/>
        <v>0</v>
      </c>
      <c r="AF5917">
        <f t="shared" si="1309"/>
        <v>0</v>
      </c>
      <c r="AG5917">
        <f t="shared" si="1310"/>
        <v>0.5</v>
      </c>
      <c r="AH5917">
        <f t="shared" si="1311"/>
        <v>0.5</v>
      </c>
      <c r="AI5917">
        <f t="shared" si="1312"/>
        <v>0.25</v>
      </c>
      <c r="AJ5917">
        <f t="shared" si="1313"/>
        <v>0.25</v>
      </c>
      <c r="AK5917">
        <f t="shared" si="1314"/>
        <v>0.5</v>
      </c>
      <c r="AL5917">
        <f t="shared" si="1315"/>
        <v>0.5</v>
      </c>
      <c r="AM5917">
        <f t="shared" si="1316"/>
        <v>0.5</v>
      </c>
      <c r="AN5917" s="6">
        <f t="shared" si="1317"/>
        <v>0.60000000000000009</v>
      </c>
      <c r="AO5917" t="str">
        <f>VLOOKUP(BD_PONDERACIONES[[#This Row],[Comuna]],Tabla3[#All],2,0)</f>
        <v>Cordillera</v>
      </c>
    </row>
    <row r="5918" spans="1:41" x14ac:dyDescent="0.35">
      <c r="A5918" t="s">
        <v>28270</v>
      </c>
      <c r="B5918" t="s">
        <v>28271</v>
      </c>
      <c r="C5918" t="s">
        <v>28272</v>
      </c>
      <c r="D5918" s="5">
        <v>44987</v>
      </c>
      <c r="E5918" s="5">
        <v>44946</v>
      </c>
      <c r="F5918" t="s">
        <v>753</v>
      </c>
      <c r="G5918" t="s">
        <v>28273</v>
      </c>
      <c r="H5918" t="s">
        <v>3795</v>
      </c>
      <c r="I5918" t="s">
        <v>3699</v>
      </c>
      <c r="J5918" t="s">
        <v>3701</v>
      </c>
      <c r="K5918" t="s">
        <v>756</v>
      </c>
      <c r="L5918" t="s">
        <v>757</v>
      </c>
      <c r="M5918" t="s">
        <v>757</v>
      </c>
      <c r="N5918" t="s">
        <v>756</v>
      </c>
      <c r="O5918" t="s">
        <v>756</v>
      </c>
      <c r="P5918" t="s">
        <v>765</v>
      </c>
      <c r="Q5918" t="s">
        <v>759</v>
      </c>
      <c r="R5918" t="s">
        <v>759</v>
      </c>
      <c r="S5918" t="s">
        <v>757</v>
      </c>
      <c r="T5918" t="s">
        <v>757</v>
      </c>
      <c r="U5918" t="s">
        <v>756</v>
      </c>
      <c r="V5918" t="s">
        <v>756</v>
      </c>
      <c r="W5918" t="s">
        <v>756</v>
      </c>
      <c r="X5918" t="s">
        <v>28274</v>
      </c>
      <c r="Y5918" t="str">
        <f t="shared" si="1304"/>
        <v>enero</v>
      </c>
      <c r="Z5918">
        <f>YEAR(BD_PONDERACIONES[[#This Row],[Fecha Ejecución del Ticket]])</f>
        <v>2023</v>
      </c>
      <c r="AA5918" t="str">
        <f t="shared" si="1305"/>
        <v>marzo</v>
      </c>
      <c r="AB5918">
        <f>YEAR(BD_PONDERACIONES[[#This Row],[Fecha de Inspección]])</f>
        <v>2023</v>
      </c>
      <c r="AC5918">
        <f t="shared" si="1306"/>
        <v>0</v>
      </c>
      <c r="AD5918">
        <f t="shared" si="1307"/>
        <v>0.5</v>
      </c>
      <c r="AE5918">
        <f t="shared" si="1308"/>
        <v>0.5</v>
      </c>
      <c r="AF5918">
        <f t="shared" si="1309"/>
        <v>0.5</v>
      </c>
      <c r="AG5918">
        <f t="shared" si="1310"/>
        <v>0.5</v>
      </c>
      <c r="AH5918">
        <f t="shared" si="1311"/>
        <v>0.5</v>
      </c>
      <c r="AI5918">
        <f t="shared" si="1312"/>
        <v>0.25</v>
      </c>
      <c r="AJ5918">
        <f t="shared" si="1313"/>
        <v>0.25</v>
      </c>
      <c r="AK5918">
        <f t="shared" si="1314"/>
        <v>0.5</v>
      </c>
      <c r="AL5918">
        <f t="shared" si="1315"/>
        <v>0.5</v>
      </c>
      <c r="AM5918">
        <f t="shared" si="1316"/>
        <v>0.5</v>
      </c>
      <c r="AN5918" s="6">
        <f t="shared" si="1317"/>
        <v>0.90000000000000013</v>
      </c>
      <c r="AO5918" t="str">
        <f>VLOOKUP(BD_PONDERACIONES[[#This Row],[Comuna]],Tabla3[#All],2,0)</f>
        <v>Cordillera</v>
      </c>
    </row>
    <row r="5919" spans="1:41" x14ac:dyDescent="0.35">
      <c r="A5919" t="s">
        <v>28275</v>
      </c>
      <c r="B5919" t="s">
        <v>28276</v>
      </c>
      <c r="C5919" t="s">
        <v>28277</v>
      </c>
      <c r="D5919" s="5">
        <v>44987</v>
      </c>
      <c r="E5919" s="5">
        <v>44949</v>
      </c>
      <c r="F5919" t="s">
        <v>753</v>
      </c>
      <c r="G5919" t="s">
        <v>28278</v>
      </c>
      <c r="H5919" t="s">
        <v>3795</v>
      </c>
      <c r="I5919" t="s">
        <v>3699</v>
      </c>
      <c r="J5919" t="s">
        <v>3701</v>
      </c>
      <c r="K5919" t="s">
        <v>756</v>
      </c>
      <c r="L5919" t="s">
        <v>757</v>
      </c>
      <c r="M5919" t="s">
        <v>757</v>
      </c>
      <c r="N5919" t="s">
        <v>756</v>
      </c>
      <c r="O5919" t="s">
        <v>756</v>
      </c>
      <c r="P5919" t="s">
        <v>758</v>
      </c>
      <c r="Q5919" t="s">
        <v>759</v>
      </c>
      <c r="R5919" t="s">
        <v>759</v>
      </c>
      <c r="S5919" t="s">
        <v>757</v>
      </c>
      <c r="T5919" t="s">
        <v>757</v>
      </c>
      <c r="U5919" t="s">
        <v>757</v>
      </c>
      <c r="V5919" t="s">
        <v>756</v>
      </c>
      <c r="W5919" t="s">
        <v>756</v>
      </c>
      <c r="X5919" t="s">
        <v>28279</v>
      </c>
      <c r="Y5919" t="str">
        <f t="shared" si="1304"/>
        <v>enero</v>
      </c>
      <c r="Z5919">
        <f>YEAR(BD_PONDERACIONES[[#This Row],[Fecha Ejecución del Ticket]])</f>
        <v>2023</v>
      </c>
      <c r="AA5919" t="str">
        <f t="shared" si="1305"/>
        <v>marzo</v>
      </c>
      <c r="AB5919">
        <f>YEAR(BD_PONDERACIONES[[#This Row],[Fecha de Inspección]])</f>
        <v>2023</v>
      </c>
      <c r="AC5919">
        <f t="shared" si="1306"/>
        <v>0</v>
      </c>
      <c r="AD5919">
        <f t="shared" si="1307"/>
        <v>0.5</v>
      </c>
      <c r="AE5919">
        <f t="shared" si="1308"/>
        <v>0.5</v>
      </c>
      <c r="AF5919">
        <f t="shared" si="1309"/>
        <v>0.5</v>
      </c>
      <c r="AG5919">
        <f t="shared" si="1310"/>
        <v>0.5</v>
      </c>
      <c r="AH5919">
        <f t="shared" si="1311"/>
        <v>0.5</v>
      </c>
      <c r="AI5919">
        <f t="shared" si="1312"/>
        <v>0.25</v>
      </c>
      <c r="AJ5919">
        <f t="shared" si="1313"/>
        <v>0.25</v>
      </c>
      <c r="AK5919">
        <f t="shared" si="1314"/>
        <v>0.5</v>
      </c>
      <c r="AL5919">
        <f t="shared" si="1315"/>
        <v>0.5</v>
      </c>
      <c r="AM5919">
        <f t="shared" si="1316"/>
        <v>0.5</v>
      </c>
      <c r="AN5919" s="6">
        <f t="shared" si="1317"/>
        <v>0.90000000000000013</v>
      </c>
      <c r="AO5919" t="str">
        <f>VLOOKUP(BD_PONDERACIONES[[#This Row],[Comuna]],Tabla3[#All],2,0)</f>
        <v>Cordillera</v>
      </c>
    </row>
    <row r="5920" spans="1:41" x14ac:dyDescent="0.35">
      <c r="A5920" t="s">
        <v>28280</v>
      </c>
      <c r="B5920" t="s">
        <v>28281</v>
      </c>
      <c r="C5920" t="s">
        <v>28282</v>
      </c>
      <c r="D5920" s="5">
        <v>44987</v>
      </c>
      <c r="E5920" s="5">
        <v>44935</v>
      </c>
      <c r="F5920" t="s">
        <v>763</v>
      </c>
      <c r="G5920" t="s">
        <v>28283</v>
      </c>
      <c r="H5920" t="s">
        <v>755</v>
      </c>
      <c r="I5920" t="s">
        <v>3699</v>
      </c>
      <c r="J5920" t="s">
        <v>3701</v>
      </c>
      <c r="K5920" t="s">
        <v>756</v>
      </c>
      <c r="L5920" t="s">
        <v>757</v>
      </c>
      <c r="M5920" t="s">
        <v>757</v>
      </c>
      <c r="N5920" t="s">
        <v>756</v>
      </c>
      <c r="O5920" t="s">
        <v>756</v>
      </c>
      <c r="P5920" t="s">
        <v>758</v>
      </c>
      <c r="Q5920" t="s">
        <v>759</v>
      </c>
      <c r="R5920" t="s">
        <v>759</v>
      </c>
      <c r="S5920" t="s">
        <v>757</v>
      </c>
      <c r="T5920" t="s">
        <v>757</v>
      </c>
      <c r="U5920" t="s">
        <v>757</v>
      </c>
      <c r="V5920" t="s">
        <v>756</v>
      </c>
      <c r="W5920" t="s">
        <v>768</v>
      </c>
      <c r="X5920" t="s">
        <v>28284</v>
      </c>
      <c r="Y5920" t="str">
        <f t="shared" si="1304"/>
        <v>enero</v>
      </c>
      <c r="Z5920">
        <f>YEAR(BD_PONDERACIONES[[#This Row],[Fecha Ejecución del Ticket]])</f>
        <v>2023</v>
      </c>
      <c r="AA5920" t="str">
        <f t="shared" si="1305"/>
        <v>marzo</v>
      </c>
      <c r="AB5920">
        <f>YEAR(BD_PONDERACIONES[[#This Row],[Fecha de Inspección]])</f>
        <v>2023</v>
      </c>
      <c r="AC5920">
        <f t="shared" si="1306"/>
        <v>0</v>
      </c>
      <c r="AD5920">
        <f t="shared" si="1307"/>
        <v>0.5</v>
      </c>
      <c r="AE5920">
        <f t="shared" si="1308"/>
        <v>0.5</v>
      </c>
      <c r="AF5920">
        <f t="shared" si="1309"/>
        <v>0.5</v>
      </c>
      <c r="AG5920">
        <f t="shared" si="1310"/>
        <v>0.5</v>
      </c>
      <c r="AH5920">
        <f t="shared" si="1311"/>
        <v>0.5</v>
      </c>
      <c r="AI5920">
        <f t="shared" si="1312"/>
        <v>0.25</v>
      </c>
      <c r="AJ5920">
        <f t="shared" si="1313"/>
        <v>0.25</v>
      </c>
      <c r="AK5920">
        <f t="shared" si="1314"/>
        <v>0.5</v>
      </c>
      <c r="AL5920">
        <f t="shared" si="1315"/>
        <v>0.5</v>
      </c>
      <c r="AM5920">
        <f t="shared" si="1316"/>
        <v>0.17499999999999999</v>
      </c>
      <c r="AN5920" s="6">
        <f t="shared" si="1317"/>
        <v>0.83500000000000008</v>
      </c>
      <c r="AO5920" t="str">
        <f>VLOOKUP(BD_PONDERACIONES[[#This Row],[Comuna]],Tabla3[#All],2,0)</f>
        <v>Florida</v>
      </c>
    </row>
    <row r="5921" spans="1:41" x14ac:dyDescent="0.35">
      <c r="A5921" t="s">
        <v>28285</v>
      </c>
      <c r="B5921" t="s">
        <v>28286</v>
      </c>
      <c r="C5921" t="s">
        <v>28287</v>
      </c>
      <c r="D5921" s="5">
        <v>44987</v>
      </c>
      <c r="E5921" s="5">
        <v>44929</v>
      </c>
      <c r="F5921" t="s">
        <v>763</v>
      </c>
      <c r="G5921" t="s">
        <v>28288</v>
      </c>
      <c r="H5921" t="s">
        <v>755</v>
      </c>
      <c r="I5921" t="s">
        <v>3699</v>
      </c>
      <c r="J5921" t="s">
        <v>3701</v>
      </c>
      <c r="K5921" t="s">
        <v>756</v>
      </c>
      <c r="L5921" t="s">
        <v>757</v>
      </c>
      <c r="M5921" t="s">
        <v>757</v>
      </c>
      <c r="N5921" t="s">
        <v>756</v>
      </c>
      <c r="O5921" t="s">
        <v>756</v>
      </c>
      <c r="P5921" t="s">
        <v>758</v>
      </c>
      <c r="Q5921" t="s">
        <v>759</v>
      </c>
      <c r="R5921" t="s">
        <v>759</v>
      </c>
      <c r="S5921" t="s">
        <v>757</v>
      </c>
      <c r="T5921" t="s">
        <v>757</v>
      </c>
      <c r="U5921" t="s">
        <v>757</v>
      </c>
      <c r="V5921" t="s">
        <v>773</v>
      </c>
      <c r="W5921" t="s">
        <v>773</v>
      </c>
      <c r="X5921" t="s">
        <v>28289</v>
      </c>
      <c r="Y5921" t="str">
        <f t="shared" si="1304"/>
        <v>enero</v>
      </c>
      <c r="Z5921">
        <f>YEAR(BD_PONDERACIONES[[#This Row],[Fecha Ejecución del Ticket]])</f>
        <v>2023</v>
      </c>
      <c r="AA5921" t="str">
        <f t="shared" si="1305"/>
        <v>marzo</v>
      </c>
      <c r="AB5921">
        <f>YEAR(BD_PONDERACIONES[[#This Row],[Fecha de Inspección]])</f>
        <v>2023</v>
      </c>
      <c r="AC5921">
        <f t="shared" si="1306"/>
        <v>0</v>
      </c>
      <c r="AD5921">
        <f t="shared" si="1307"/>
        <v>0.5</v>
      </c>
      <c r="AE5921">
        <f t="shared" si="1308"/>
        <v>0.5</v>
      </c>
      <c r="AF5921">
        <f t="shared" si="1309"/>
        <v>0.5</v>
      </c>
      <c r="AG5921">
        <f t="shared" si="1310"/>
        <v>0.5</v>
      </c>
      <c r="AH5921">
        <f t="shared" si="1311"/>
        <v>0.5</v>
      </c>
      <c r="AI5921">
        <f t="shared" si="1312"/>
        <v>0.25</v>
      </c>
      <c r="AJ5921">
        <f t="shared" si="1313"/>
        <v>0.25</v>
      </c>
      <c r="AK5921">
        <f t="shared" si="1314"/>
        <v>0.5</v>
      </c>
      <c r="AL5921">
        <f t="shared" si="1315"/>
        <v>0</v>
      </c>
      <c r="AM5921">
        <f t="shared" si="1316"/>
        <v>0</v>
      </c>
      <c r="AN5921" s="6">
        <f t="shared" si="1317"/>
        <v>0.70000000000000007</v>
      </c>
      <c r="AO5921" t="str">
        <f>VLOOKUP(BD_PONDERACIONES[[#This Row],[Comuna]],Tabla3[#All],2,0)</f>
        <v>Florida</v>
      </c>
    </row>
    <row r="5922" spans="1:41" x14ac:dyDescent="0.35">
      <c r="A5922" t="s">
        <v>28290</v>
      </c>
      <c r="B5922" t="s">
        <v>28291</v>
      </c>
      <c r="C5922" t="s">
        <v>28292</v>
      </c>
      <c r="D5922" s="5">
        <v>44987</v>
      </c>
      <c r="E5922" s="5">
        <v>44934</v>
      </c>
      <c r="F5922" t="s">
        <v>763</v>
      </c>
      <c r="G5922" t="s">
        <v>28293</v>
      </c>
      <c r="H5922" t="s">
        <v>755</v>
      </c>
      <c r="I5922" t="s">
        <v>3699</v>
      </c>
      <c r="J5922" t="s">
        <v>3701</v>
      </c>
      <c r="K5922" t="s">
        <v>756</v>
      </c>
      <c r="L5922" t="s">
        <v>757</v>
      </c>
      <c r="M5922" t="s">
        <v>757</v>
      </c>
      <c r="N5922" t="s">
        <v>756</v>
      </c>
      <c r="O5922" t="s">
        <v>756</v>
      </c>
      <c r="P5922" t="s">
        <v>758</v>
      </c>
      <c r="Q5922" t="s">
        <v>759</v>
      </c>
      <c r="R5922" t="s">
        <v>759</v>
      </c>
      <c r="S5922" t="s">
        <v>757</v>
      </c>
      <c r="T5922" t="s">
        <v>757</v>
      </c>
      <c r="U5922" t="s">
        <v>757</v>
      </c>
      <c r="V5922" t="s">
        <v>756</v>
      </c>
      <c r="W5922" t="s">
        <v>756</v>
      </c>
      <c r="X5922" t="s">
        <v>2691</v>
      </c>
      <c r="Y5922" t="str">
        <f t="shared" si="1304"/>
        <v>enero</v>
      </c>
      <c r="Z5922">
        <f>YEAR(BD_PONDERACIONES[[#This Row],[Fecha Ejecución del Ticket]])</f>
        <v>2023</v>
      </c>
      <c r="AA5922" t="str">
        <f t="shared" si="1305"/>
        <v>marzo</v>
      </c>
      <c r="AB5922">
        <f>YEAR(BD_PONDERACIONES[[#This Row],[Fecha de Inspección]])</f>
        <v>2023</v>
      </c>
      <c r="AC5922">
        <f t="shared" si="1306"/>
        <v>0</v>
      </c>
      <c r="AD5922">
        <f t="shared" si="1307"/>
        <v>0.5</v>
      </c>
      <c r="AE5922">
        <f t="shared" si="1308"/>
        <v>0.5</v>
      </c>
      <c r="AF5922">
        <f t="shared" si="1309"/>
        <v>0.5</v>
      </c>
      <c r="AG5922">
        <f t="shared" si="1310"/>
        <v>0.5</v>
      </c>
      <c r="AH5922">
        <f t="shared" si="1311"/>
        <v>0.5</v>
      </c>
      <c r="AI5922">
        <f t="shared" si="1312"/>
        <v>0.25</v>
      </c>
      <c r="AJ5922">
        <f t="shared" si="1313"/>
        <v>0.25</v>
      </c>
      <c r="AK5922">
        <f t="shared" si="1314"/>
        <v>0.5</v>
      </c>
      <c r="AL5922">
        <f t="shared" si="1315"/>
        <v>0.5</v>
      </c>
      <c r="AM5922">
        <f t="shared" si="1316"/>
        <v>0.5</v>
      </c>
      <c r="AN5922" s="6">
        <f t="shared" si="1317"/>
        <v>0.90000000000000013</v>
      </c>
      <c r="AO5922" t="str">
        <f>VLOOKUP(BD_PONDERACIONES[[#This Row],[Comuna]],Tabla3[#All],2,0)</f>
        <v>Florida</v>
      </c>
    </row>
    <row r="5923" spans="1:41" x14ac:dyDescent="0.35">
      <c r="A5923" t="s">
        <v>28294</v>
      </c>
      <c r="B5923" t="s">
        <v>28295</v>
      </c>
      <c r="C5923" t="s">
        <v>28296</v>
      </c>
      <c r="D5923" s="5">
        <v>44987</v>
      </c>
      <c r="E5923" s="5">
        <v>44933</v>
      </c>
      <c r="F5923" t="s">
        <v>763</v>
      </c>
      <c r="G5923" t="s">
        <v>28297</v>
      </c>
      <c r="H5923" t="s">
        <v>755</v>
      </c>
      <c r="I5923" t="s">
        <v>3699</v>
      </c>
      <c r="J5923" t="s">
        <v>3701</v>
      </c>
      <c r="K5923" t="s">
        <v>756</v>
      </c>
      <c r="L5923" t="s">
        <v>757</v>
      </c>
      <c r="M5923" t="s">
        <v>757</v>
      </c>
      <c r="N5923" t="s">
        <v>756</v>
      </c>
      <c r="O5923" t="s">
        <v>756</v>
      </c>
      <c r="P5923" t="s">
        <v>758</v>
      </c>
      <c r="Q5923" t="s">
        <v>759</v>
      </c>
      <c r="R5923" t="s">
        <v>759</v>
      </c>
      <c r="S5923" t="s">
        <v>757</v>
      </c>
      <c r="T5923" t="s">
        <v>757</v>
      </c>
      <c r="U5923" t="s">
        <v>757</v>
      </c>
      <c r="V5923" t="s">
        <v>773</v>
      </c>
      <c r="W5923" t="s">
        <v>773</v>
      </c>
      <c r="X5923" t="s">
        <v>23171</v>
      </c>
      <c r="Y5923" t="str">
        <f t="shared" si="1304"/>
        <v>enero</v>
      </c>
      <c r="Z5923">
        <f>YEAR(BD_PONDERACIONES[[#This Row],[Fecha Ejecución del Ticket]])</f>
        <v>2023</v>
      </c>
      <c r="AA5923" t="str">
        <f t="shared" si="1305"/>
        <v>marzo</v>
      </c>
      <c r="AB5923">
        <f>YEAR(BD_PONDERACIONES[[#This Row],[Fecha de Inspección]])</f>
        <v>2023</v>
      </c>
      <c r="AC5923">
        <f t="shared" si="1306"/>
        <v>0</v>
      </c>
      <c r="AD5923">
        <f t="shared" si="1307"/>
        <v>0.5</v>
      </c>
      <c r="AE5923">
        <f t="shared" si="1308"/>
        <v>0.5</v>
      </c>
      <c r="AF5923">
        <f t="shared" si="1309"/>
        <v>0.5</v>
      </c>
      <c r="AG5923">
        <f t="shared" si="1310"/>
        <v>0.5</v>
      </c>
      <c r="AH5923">
        <f t="shared" si="1311"/>
        <v>0.5</v>
      </c>
      <c r="AI5923">
        <f t="shared" si="1312"/>
        <v>0.25</v>
      </c>
      <c r="AJ5923">
        <f t="shared" si="1313"/>
        <v>0.25</v>
      </c>
      <c r="AK5923">
        <f t="shared" si="1314"/>
        <v>0.5</v>
      </c>
      <c r="AL5923">
        <f t="shared" si="1315"/>
        <v>0</v>
      </c>
      <c r="AM5923">
        <f t="shared" si="1316"/>
        <v>0</v>
      </c>
      <c r="AN5923" s="6">
        <f t="shared" si="1317"/>
        <v>0.70000000000000007</v>
      </c>
      <c r="AO5923" t="str">
        <f>VLOOKUP(BD_PONDERACIONES[[#This Row],[Comuna]],Tabla3[#All],2,0)</f>
        <v>Florida</v>
      </c>
    </row>
    <row r="5924" spans="1:41" x14ac:dyDescent="0.35">
      <c r="A5924" t="s">
        <v>28298</v>
      </c>
      <c r="B5924" t="s">
        <v>28299</v>
      </c>
      <c r="C5924" t="s">
        <v>28300</v>
      </c>
      <c r="D5924" s="5">
        <v>44987</v>
      </c>
      <c r="E5924" s="5">
        <v>44931</v>
      </c>
      <c r="F5924" t="s">
        <v>763</v>
      </c>
      <c r="G5924" t="s">
        <v>28301</v>
      </c>
      <c r="H5924" t="s">
        <v>755</v>
      </c>
      <c r="I5924" t="s">
        <v>3699</v>
      </c>
      <c r="J5924" t="s">
        <v>3701</v>
      </c>
      <c r="K5924" t="s">
        <v>756</v>
      </c>
      <c r="L5924" t="s">
        <v>757</v>
      </c>
      <c r="M5924" t="s">
        <v>757</v>
      </c>
      <c r="N5924" t="s">
        <v>756</v>
      </c>
      <c r="O5924" t="s">
        <v>756</v>
      </c>
      <c r="P5924" t="s">
        <v>758</v>
      </c>
      <c r="Q5924" t="s">
        <v>759</v>
      </c>
      <c r="R5924" t="s">
        <v>759</v>
      </c>
      <c r="S5924" t="s">
        <v>757</v>
      </c>
      <c r="T5924" t="s">
        <v>757</v>
      </c>
      <c r="U5924" t="s">
        <v>757</v>
      </c>
      <c r="V5924" t="s">
        <v>756</v>
      </c>
      <c r="W5924" t="s">
        <v>756</v>
      </c>
      <c r="X5924" t="s">
        <v>28302</v>
      </c>
      <c r="Y5924" t="str">
        <f t="shared" si="1304"/>
        <v>enero</v>
      </c>
      <c r="Z5924">
        <f>YEAR(BD_PONDERACIONES[[#This Row],[Fecha Ejecución del Ticket]])</f>
        <v>2023</v>
      </c>
      <c r="AA5924" t="str">
        <f t="shared" si="1305"/>
        <v>marzo</v>
      </c>
      <c r="AB5924">
        <f>YEAR(BD_PONDERACIONES[[#This Row],[Fecha de Inspección]])</f>
        <v>2023</v>
      </c>
      <c r="AC5924">
        <f t="shared" si="1306"/>
        <v>0</v>
      </c>
      <c r="AD5924">
        <f t="shared" si="1307"/>
        <v>0.5</v>
      </c>
      <c r="AE5924">
        <f t="shared" si="1308"/>
        <v>0.5</v>
      </c>
      <c r="AF5924">
        <f t="shared" si="1309"/>
        <v>0.5</v>
      </c>
      <c r="AG5924">
        <f t="shared" si="1310"/>
        <v>0.5</v>
      </c>
      <c r="AH5924">
        <f t="shared" si="1311"/>
        <v>0.5</v>
      </c>
      <c r="AI5924">
        <f t="shared" si="1312"/>
        <v>0.25</v>
      </c>
      <c r="AJ5924">
        <f t="shared" si="1313"/>
        <v>0.25</v>
      </c>
      <c r="AK5924">
        <f t="shared" si="1314"/>
        <v>0.5</v>
      </c>
      <c r="AL5924">
        <f t="shared" si="1315"/>
        <v>0.5</v>
      </c>
      <c r="AM5924">
        <f t="shared" si="1316"/>
        <v>0.5</v>
      </c>
      <c r="AN5924" s="6">
        <f t="shared" si="1317"/>
        <v>0.90000000000000013</v>
      </c>
      <c r="AO5924" t="str">
        <f>VLOOKUP(BD_PONDERACIONES[[#This Row],[Comuna]],Tabla3[#All],2,0)</f>
        <v>Florida</v>
      </c>
    </row>
    <row r="5925" spans="1:41" x14ac:dyDescent="0.35">
      <c r="A5925" t="s">
        <v>28303</v>
      </c>
      <c r="B5925" t="s">
        <v>28304</v>
      </c>
      <c r="C5925" t="s">
        <v>28305</v>
      </c>
      <c r="D5925" s="5">
        <v>44987</v>
      </c>
      <c r="E5925" s="5">
        <v>44937</v>
      </c>
      <c r="F5925" t="s">
        <v>763</v>
      </c>
      <c r="G5925" t="s">
        <v>28306</v>
      </c>
      <c r="H5925" t="s">
        <v>755</v>
      </c>
      <c r="I5925" t="s">
        <v>3699</v>
      </c>
      <c r="J5925" t="s">
        <v>3701</v>
      </c>
      <c r="K5925" t="s">
        <v>756</v>
      </c>
      <c r="L5925" t="s">
        <v>757</v>
      </c>
      <c r="M5925" t="s">
        <v>757</v>
      </c>
      <c r="N5925" t="s">
        <v>756</v>
      </c>
      <c r="O5925" t="s">
        <v>756</v>
      </c>
      <c r="P5925" t="s">
        <v>758</v>
      </c>
      <c r="Q5925" t="s">
        <v>759</v>
      </c>
      <c r="R5925" t="s">
        <v>759</v>
      </c>
      <c r="S5925" t="s">
        <v>757</v>
      </c>
      <c r="T5925" t="s">
        <v>757</v>
      </c>
      <c r="U5925" t="s">
        <v>757</v>
      </c>
      <c r="V5925" t="s">
        <v>756</v>
      </c>
      <c r="W5925" t="s">
        <v>756</v>
      </c>
      <c r="X5925" t="s">
        <v>26449</v>
      </c>
      <c r="Y5925" t="str">
        <f t="shared" si="1304"/>
        <v>enero</v>
      </c>
      <c r="Z5925">
        <f>YEAR(BD_PONDERACIONES[[#This Row],[Fecha Ejecución del Ticket]])</f>
        <v>2023</v>
      </c>
      <c r="AA5925" t="str">
        <f t="shared" si="1305"/>
        <v>marzo</v>
      </c>
      <c r="AB5925">
        <f>YEAR(BD_PONDERACIONES[[#This Row],[Fecha de Inspección]])</f>
        <v>2023</v>
      </c>
      <c r="AC5925">
        <f t="shared" si="1306"/>
        <v>0</v>
      </c>
      <c r="AD5925">
        <f t="shared" si="1307"/>
        <v>0.5</v>
      </c>
      <c r="AE5925">
        <f t="shared" si="1308"/>
        <v>0.5</v>
      </c>
      <c r="AF5925">
        <f t="shared" si="1309"/>
        <v>0.5</v>
      </c>
      <c r="AG5925">
        <f t="shared" si="1310"/>
        <v>0.5</v>
      </c>
      <c r="AH5925">
        <f t="shared" si="1311"/>
        <v>0.5</v>
      </c>
      <c r="AI5925">
        <f t="shared" si="1312"/>
        <v>0.25</v>
      </c>
      <c r="AJ5925">
        <f t="shared" si="1313"/>
        <v>0.25</v>
      </c>
      <c r="AK5925">
        <f t="shared" si="1314"/>
        <v>0.5</v>
      </c>
      <c r="AL5925">
        <f t="shared" si="1315"/>
        <v>0.5</v>
      </c>
      <c r="AM5925">
        <f t="shared" si="1316"/>
        <v>0.5</v>
      </c>
      <c r="AN5925" s="6">
        <f t="shared" si="1317"/>
        <v>0.90000000000000013</v>
      </c>
      <c r="AO5925" t="str">
        <f>VLOOKUP(BD_PONDERACIONES[[#This Row],[Comuna]],Tabla3[#All],2,0)</f>
        <v>Florida</v>
      </c>
    </row>
    <row r="5926" spans="1:41" x14ac:dyDescent="0.35">
      <c r="A5926" t="s">
        <v>28307</v>
      </c>
      <c r="B5926" t="s">
        <v>28308</v>
      </c>
      <c r="C5926" t="s">
        <v>28309</v>
      </c>
      <c r="D5926" s="5">
        <v>44987</v>
      </c>
      <c r="E5926" s="5">
        <v>44930</v>
      </c>
      <c r="F5926" t="s">
        <v>763</v>
      </c>
      <c r="G5926" t="s">
        <v>28310</v>
      </c>
      <c r="H5926" t="s">
        <v>755</v>
      </c>
      <c r="I5926" t="s">
        <v>3699</v>
      </c>
      <c r="J5926" t="s">
        <v>3701</v>
      </c>
      <c r="K5926" t="s">
        <v>756</v>
      </c>
      <c r="L5926" t="s">
        <v>757</v>
      </c>
      <c r="M5926" t="s">
        <v>757</v>
      </c>
      <c r="N5926" t="s">
        <v>756</v>
      </c>
      <c r="O5926" t="s">
        <v>756</v>
      </c>
      <c r="P5926" t="s">
        <v>758</v>
      </c>
      <c r="Q5926" t="s">
        <v>759</v>
      </c>
      <c r="R5926" t="s">
        <v>759</v>
      </c>
      <c r="S5926" t="s">
        <v>757</v>
      </c>
      <c r="T5926" t="s">
        <v>757</v>
      </c>
      <c r="U5926" t="s">
        <v>757</v>
      </c>
      <c r="V5926" t="s">
        <v>768</v>
      </c>
      <c r="W5926" t="s">
        <v>768</v>
      </c>
      <c r="X5926" t="s">
        <v>28311</v>
      </c>
      <c r="Y5926" t="str">
        <f t="shared" si="1304"/>
        <v>enero</v>
      </c>
      <c r="Z5926">
        <f>YEAR(BD_PONDERACIONES[[#This Row],[Fecha Ejecución del Ticket]])</f>
        <v>2023</v>
      </c>
      <c r="AA5926" t="str">
        <f t="shared" si="1305"/>
        <v>marzo</v>
      </c>
      <c r="AB5926">
        <f>YEAR(BD_PONDERACIONES[[#This Row],[Fecha de Inspección]])</f>
        <v>2023</v>
      </c>
      <c r="AC5926">
        <f t="shared" si="1306"/>
        <v>0</v>
      </c>
      <c r="AD5926">
        <f t="shared" si="1307"/>
        <v>0.5</v>
      </c>
      <c r="AE5926">
        <f t="shared" si="1308"/>
        <v>0.5</v>
      </c>
      <c r="AF5926">
        <f t="shared" si="1309"/>
        <v>0.5</v>
      </c>
      <c r="AG5926">
        <f t="shared" si="1310"/>
        <v>0.5</v>
      </c>
      <c r="AH5926">
        <f t="shared" si="1311"/>
        <v>0.5</v>
      </c>
      <c r="AI5926">
        <f t="shared" si="1312"/>
        <v>0.25</v>
      </c>
      <c r="AJ5926">
        <f t="shared" si="1313"/>
        <v>0.25</v>
      </c>
      <c r="AK5926">
        <f t="shared" si="1314"/>
        <v>0.5</v>
      </c>
      <c r="AL5926">
        <f t="shared" si="1315"/>
        <v>0.17499999999999999</v>
      </c>
      <c r="AM5926">
        <f t="shared" si="1316"/>
        <v>0.17499999999999999</v>
      </c>
      <c r="AN5926" s="6">
        <f t="shared" si="1317"/>
        <v>0.77</v>
      </c>
      <c r="AO5926" t="str">
        <f>VLOOKUP(BD_PONDERACIONES[[#This Row],[Comuna]],Tabla3[#All],2,0)</f>
        <v>Florida</v>
      </c>
    </row>
    <row r="5927" spans="1:41" x14ac:dyDescent="0.35">
      <c r="A5927" t="s">
        <v>28312</v>
      </c>
      <c r="B5927" t="s">
        <v>28313</v>
      </c>
      <c r="C5927" t="s">
        <v>28314</v>
      </c>
      <c r="D5927" s="5">
        <v>44987</v>
      </c>
      <c r="E5927" s="5">
        <v>44837</v>
      </c>
      <c r="F5927" t="s">
        <v>763</v>
      </c>
      <c r="G5927" t="s">
        <v>28315</v>
      </c>
      <c r="H5927" t="s">
        <v>3800</v>
      </c>
      <c r="I5927" t="s">
        <v>3699</v>
      </c>
      <c r="J5927" t="s">
        <v>3701</v>
      </c>
      <c r="K5927" t="s">
        <v>756</v>
      </c>
      <c r="L5927" t="s">
        <v>757</v>
      </c>
      <c r="M5927" t="s">
        <v>757</v>
      </c>
      <c r="N5927" t="s">
        <v>756</v>
      </c>
      <c r="O5927" t="s">
        <v>756</v>
      </c>
      <c r="P5927" t="s">
        <v>758</v>
      </c>
      <c r="Q5927" t="s">
        <v>759</v>
      </c>
      <c r="R5927" t="s">
        <v>759</v>
      </c>
      <c r="S5927" t="s">
        <v>757</v>
      </c>
      <c r="T5927" t="s">
        <v>757</v>
      </c>
      <c r="U5927" t="s">
        <v>757</v>
      </c>
      <c r="V5927" t="s">
        <v>773</v>
      </c>
      <c r="W5927" t="s">
        <v>773</v>
      </c>
      <c r="X5927" t="s">
        <v>28316</v>
      </c>
      <c r="Y5927" t="str">
        <f t="shared" si="1304"/>
        <v>octubre</v>
      </c>
      <c r="Z5927">
        <f>YEAR(BD_PONDERACIONES[[#This Row],[Fecha Ejecución del Ticket]])</f>
        <v>2022</v>
      </c>
      <c r="AA5927" t="str">
        <f t="shared" si="1305"/>
        <v>marzo</v>
      </c>
      <c r="AB5927">
        <f>YEAR(BD_PONDERACIONES[[#This Row],[Fecha de Inspección]])</f>
        <v>2023</v>
      </c>
      <c r="AC5927">
        <f t="shared" si="1306"/>
        <v>0</v>
      </c>
      <c r="AD5927">
        <f t="shared" si="1307"/>
        <v>0.5</v>
      </c>
      <c r="AE5927">
        <f t="shared" si="1308"/>
        <v>0.5</v>
      </c>
      <c r="AF5927">
        <f t="shared" si="1309"/>
        <v>0.5</v>
      </c>
      <c r="AG5927">
        <f t="shared" si="1310"/>
        <v>0.5</v>
      </c>
      <c r="AH5927">
        <f t="shared" si="1311"/>
        <v>0.5</v>
      </c>
      <c r="AI5927">
        <f t="shared" si="1312"/>
        <v>0.25</v>
      </c>
      <c r="AJ5927">
        <f t="shared" si="1313"/>
        <v>0.25</v>
      </c>
      <c r="AK5927">
        <f t="shared" si="1314"/>
        <v>0.5</v>
      </c>
      <c r="AL5927">
        <f t="shared" si="1315"/>
        <v>0</v>
      </c>
      <c r="AM5927">
        <f t="shared" si="1316"/>
        <v>0</v>
      </c>
      <c r="AN5927" s="6">
        <f t="shared" si="1317"/>
        <v>0.70000000000000007</v>
      </c>
      <c r="AO5927" t="str">
        <f>VLOOKUP(BD_PONDERACIONES[[#This Row],[Comuna]],Tabla3[#All],2,0)</f>
        <v>Cordillera</v>
      </c>
    </row>
    <row r="5928" spans="1:41" x14ac:dyDescent="0.35">
      <c r="A5928" t="s">
        <v>28317</v>
      </c>
      <c r="B5928" t="s">
        <v>28318</v>
      </c>
      <c r="C5928" t="s">
        <v>28319</v>
      </c>
      <c r="D5928" s="5">
        <v>44986</v>
      </c>
      <c r="E5928" s="5">
        <v>44960</v>
      </c>
      <c r="F5928" t="s">
        <v>753</v>
      </c>
      <c r="G5928" t="s">
        <v>28320</v>
      </c>
      <c r="H5928" t="s">
        <v>1886</v>
      </c>
      <c r="I5928" t="s">
        <v>3699</v>
      </c>
      <c r="J5928" t="s">
        <v>3701</v>
      </c>
      <c r="K5928" t="s">
        <v>756</v>
      </c>
      <c r="L5928" t="s">
        <v>757</v>
      </c>
      <c r="M5928" t="s">
        <v>757</v>
      </c>
      <c r="N5928" t="s">
        <v>756</v>
      </c>
      <c r="O5928" t="s">
        <v>756</v>
      </c>
      <c r="P5928" t="s">
        <v>758</v>
      </c>
      <c r="Q5928" t="s">
        <v>759</v>
      </c>
      <c r="R5928" t="s">
        <v>759</v>
      </c>
      <c r="S5928" t="s">
        <v>757</v>
      </c>
      <c r="T5928" t="s">
        <v>757</v>
      </c>
      <c r="U5928" t="s">
        <v>757</v>
      </c>
      <c r="V5928" t="s">
        <v>904</v>
      </c>
      <c r="W5928" t="s">
        <v>768</v>
      </c>
      <c r="X5928" t="s">
        <v>28321</v>
      </c>
      <c r="Y5928" t="str">
        <f t="shared" si="1304"/>
        <v>febrero</v>
      </c>
      <c r="Z5928">
        <f>YEAR(BD_PONDERACIONES[[#This Row],[Fecha Ejecución del Ticket]])</f>
        <v>2023</v>
      </c>
      <c r="AA5928" t="str">
        <f t="shared" si="1305"/>
        <v>marzo</v>
      </c>
      <c r="AB5928">
        <f>YEAR(BD_PONDERACIONES[[#This Row],[Fecha de Inspección]])</f>
        <v>2023</v>
      </c>
      <c r="AC5928">
        <f t="shared" si="1306"/>
        <v>0</v>
      </c>
      <c r="AD5928">
        <f t="shared" si="1307"/>
        <v>0.5</v>
      </c>
      <c r="AE5928">
        <f t="shared" si="1308"/>
        <v>0.5</v>
      </c>
      <c r="AF5928">
        <f t="shared" si="1309"/>
        <v>0.5</v>
      </c>
      <c r="AG5928">
        <f t="shared" si="1310"/>
        <v>0.5</v>
      </c>
      <c r="AH5928">
        <f t="shared" si="1311"/>
        <v>0.5</v>
      </c>
      <c r="AI5928">
        <f t="shared" si="1312"/>
        <v>0.25</v>
      </c>
      <c r="AJ5928">
        <f t="shared" si="1313"/>
        <v>0.25</v>
      </c>
      <c r="AK5928">
        <f t="shared" si="1314"/>
        <v>0.5</v>
      </c>
      <c r="AL5928">
        <f t="shared" si="1315"/>
        <v>0.32500000000000001</v>
      </c>
      <c r="AM5928">
        <f t="shared" si="1316"/>
        <v>0.17499999999999999</v>
      </c>
      <c r="AN5928" s="6">
        <f t="shared" si="1317"/>
        <v>0.8</v>
      </c>
      <c r="AO5928" t="str">
        <f>VLOOKUP(BD_PONDERACIONES[[#This Row],[Comuna]],Tabla3[#All],2,0)</f>
        <v>Cordillera</v>
      </c>
    </row>
    <row r="5929" spans="1:41" x14ac:dyDescent="0.35">
      <c r="A5929" t="s">
        <v>28322</v>
      </c>
      <c r="B5929" t="s">
        <v>28323</v>
      </c>
      <c r="C5929" t="s">
        <v>28324</v>
      </c>
      <c r="D5929" s="5">
        <v>44986</v>
      </c>
      <c r="E5929" s="5">
        <v>44960</v>
      </c>
      <c r="F5929" t="s">
        <v>753</v>
      </c>
      <c r="G5929" t="s">
        <v>28325</v>
      </c>
      <c r="H5929" t="s">
        <v>1886</v>
      </c>
      <c r="I5929" t="s">
        <v>3699</v>
      </c>
      <c r="J5929" t="s">
        <v>3701</v>
      </c>
      <c r="K5929" t="s">
        <v>756</v>
      </c>
      <c r="L5929" t="s">
        <v>757</v>
      </c>
      <c r="M5929" t="s">
        <v>757</v>
      </c>
      <c r="N5929" t="s">
        <v>756</v>
      </c>
      <c r="O5929" t="s">
        <v>756</v>
      </c>
      <c r="P5929" t="s">
        <v>758</v>
      </c>
      <c r="Q5929" t="s">
        <v>759</v>
      </c>
      <c r="R5929" t="s">
        <v>759</v>
      </c>
      <c r="S5929" t="s">
        <v>757</v>
      </c>
      <c r="T5929" t="s">
        <v>757</v>
      </c>
      <c r="U5929" t="s">
        <v>757</v>
      </c>
      <c r="V5929" t="s">
        <v>756</v>
      </c>
      <c r="W5929" t="s">
        <v>756</v>
      </c>
      <c r="X5929" t="s">
        <v>8238</v>
      </c>
      <c r="Y5929" t="str">
        <f t="shared" si="1304"/>
        <v>febrero</v>
      </c>
      <c r="Z5929">
        <f>YEAR(BD_PONDERACIONES[[#This Row],[Fecha Ejecución del Ticket]])</f>
        <v>2023</v>
      </c>
      <c r="AA5929" t="str">
        <f t="shared" si="1305"/>
        <v>marzo</v>
      </c>
      <c r="AB5929">
        <f>YEAR(BD_PONDERACIONES[[#This Row],[Fecha de Inspección]])</f>
        <v>2023</v>
      </c>
      <c r="AC5929">
        <f t="shared" si="1306"/>
        <v>0</v>
      </c>
      <c r="AD5929">
        <f t="shared" si="1307"/>
        <v>0.5</v>
      </c>
      <c r="AE5929">
        <f t="shared" si="1308"/>
        <v>0.5</v>
      </c>
      <c r="AF5929">
        <f t="shared" si="1309"/>
        <v>0.5</v>
      </c>
      <c r="AG5929">
        <f t="shared" si="1310"/>
        <v>0.5</v>
      </c>
      <c r="AH5929">
        <f t="shared" si="1311"/>
        <v>0.5</v>
      </c>
      <c r="AI5929">
        <f t="shared" si="1312"/>
        <v>0.25</v>
      </c>
      <c r="AJ5929">
        <f t="shared" si="1313"/>
        <v>0.25</v>
      </c>
      <c r="AK5929">
        <f t="shared" si="1314"/>
        <v>0.5</v>
      </c>
      <c r="AL5929">
        <f t="shared" si="1315"/>
        <v>0.5</v>
      </c>
      <c r="AM5929">
        <f t="shared" si="1316"/>
        <v>0.5</v>
      </c>
      <c r="AN5929" s="6">
        <f t="shared" si="1317"/>
        <v>0.90000000000000013</v>
      </c>
      <c r="AO5929" t="str">
        <f>VLOOKUP(BD_PONDERACIONES[[#This Row],[Comuna]],Tabla3[#All],2,0)</f>
        <v>Cordillera</v>
      </c>
    </row>
    <row r="5930" spans="1:41" x14ac:dyDescent="0.35">
      <c r="A5930" t="s">
        <v>28326</v>
      </c>
      <c r="B5930" t="s">
        <v>28327</v>
      </c>
      <c r="C5930" t="s">
        <v>28328</v>
      </c>
      <c r="D5930" s="5">
        <v>44986</v>
      </c>
      <c r="E5930" s="5">
        <v>44949</v>
      </c>
      <c r="F5930" t="s">
        <v>763</v>
      </c>
      <c r="G5930" t="s">
        <v>28329</v>
      </c>
      <c r="H5930" t="s">
        <v>3795</v>
      </c>
      <c r="I5930" t="s">
        <v>3699</v>
      </c>
      <c r="J5930" t="s">
        <v>3701</v>
      </c>
      <c r="K5930" t="s">
        <v>756</v>
      </c>
      <c r="L5930" t="s">
        <v>757</v>
      </c>
      <c r="M5930" t="s">
        <v>757</v>
      </c>
      <c r="N5930" t="s">
        <v>756</v>
      </c>
      <c r="O5930" t="s">
        <v>756</v>
      </c>
      <c r="P5930" t="s">
        <v>758</v>
      </c>
      <c r="Q5930" t="s">
        <v>759</v>
      </c>
      <c r="R5930" t="s">
        <v>759</v>
      </c>
      <c r="S5930" t="s">
        <v>757</v>
      </c>
      <c r="T5930" t="s">
        <v>757</v>
      </c>
      <c r="U5930" t="s">
        <v>757</v>
      </c>
      <c r="V5930" t="s">
        <v>756</v>
      </c>
      <c r="W5930" t="s">
        <v>756</v>
      </c>
      <c r="X5930" t="s">
        <v>18794</v>
      </c>
      <c r="Y5930" t="str">
        <f t="shared" si="1304"/>
        <v>enero</v>
      </c>
      <c r="Z5930">
        <f>YEAR(BD_PONDERACIONES[[#This Row],[Fecha Ejecución del Ticket]])</f>
        <v>2023</v>
      </c>
      <c r="AA5930" t="str">
        <f t="shared" si="1305"/>
        <v>marzo</v>
      </c>
      <c r="AB5930">
        <f>YEAR(BD_PONDERACIONES[[#This Row],[Fecha de Inspección]])</f>
        <v>2023</v>
      </c>
      <c r="AC5930">
        <f t="shared" si="1306"/>
        <v>0</v>
      </c>
      <c r="AD5930">
        <f t="shared" si="1307"/>
        <v>0.5</v>
      </c>
      <c r="AE5930">
        <f t="shared" si="1308"/>
        <v>0.5</v>
      </c>
      <c r="AF5930">
        <f t="shared" si="1309"/>
        <v>0.5</v>
      </c>
      <c r="AG5930">
        <f t="shared" si="1310"/>
        <v>0.5</v>
      </c>
      <c r="AH5930">
        <f t="shared" si="1311"/>
        <v>0.5</v>
      </c>
      <c r="AI5930">
        <f t="shared" si="1312"/>
        <v>0.25</v>
      </c>
      <c r="AJ5930">
        <f t="shared" si="1313"/>
        <v>0.25</v>
      </c>
      <c r="AK5930">
        <f t="shared" si="1314"/>
        <v>0.5</v>
      </c>
      <c r="AL5930">
        <f t="shared" si="1315"/>
        <v>0.5</v>
      </c>
      <c r="AM5930">
        <f t="shared" si="1316"/>
        <v>0.5</v>
      </c>
      <c r="AN5930" s="6">
        <f t="shared" si="1317"/>
        <v>0.90000000000000013</v>
      </c>
      <c r="AO5930" t="str">
        <f>VLOOKUP(BD_PONDERACIONES[[#This Row],[Comuna]],Tabla3[#All],2,0)</f>
        <v>Cordillera</v>
      </c>
    </row>
    <row r="5931" spans="1:41" x14ac:dyDescent="0.35">
      <c r="A5931" t="s">
        <v>28330</v>
      </c>
      <c r="B5931" t="s">
        <v>28331</v>
      </c>
      <c r="C5931" t="s">
        <v>28332</v>
      </c>
      <c r="D5931" s="5">
        <v>44986</v>
      </c>
      <c r="E5931" s="5">
        <v>44973</v>
      </c>
      <c r="F5931" t="s">
        <v>753</v>
      </c>
      <c r="G5931" t="s">
        <v>28333</v>
      </c>
      <c r="H5931" t="s">
        <v>1886</v>
      </c>
      <c r="I5931" t="s">
        <v>3699</v>
      </c>
      <c r="J5931" t="s">
        <v>3701</v>
      </c>
      <c r="K5931" t="s">
        <v>756</v>
      </c>
      <c r="L5931" t="s">
        <v>757</v>
      </c>
      <c r="M5931" t="s">
        <v>757</v>
      </c>
      <c r="N5931" t="s">
        <v>756</v>
      </c>
      <c r="O5931" t="s">
        <v>756</v>
      </c>
      <c r="P5931" t="s">
        <v>758</v>
      </c>
      <c r="Q5931" t="s">
        <v>759</v>
      </c>
      <c r="R5931" t="s">
        <v>759</v>
      </c>
      <c r="S5931" t="s">
        <v>757</v>
      </c>
      <c r="T5931" t="s">
        <v>757</v>
      </c>
      <c r="U5931" t="s">
        <v>757</v>
      </c>
      <c r="V5931" t="s">
        <v>756</v>
      </c>
      <c r="W5931" t="s">
        <v>756</v>
      </c>
      <c r="X5931" t="s">
        <v>28334</v>
      </c>
      <c r="Y5931" t="str">
        <f t="shared" si="1304"/>
        <v>febrero</v>
      </c>
      <c r="Z5931">
        <f>YEAR(BD_PONDERACIONES[[#This Row],[Fecha Ejecución del Ticket]])</f>
        <v>2023</v>
      </c>
      <c r="AA5931" t="str">
        <f t="shared" si="1305"/>
        <v>marzo</v>
      </c>
      <c r="AB5931">
        <f>YEAR(BD_PONDERACIONES[[#This Row],[Fecha de Inspección]])</f>
        <v>2023</v>
      </c>
      <c r="AC5931">
        <f t="shared" si="1306"/>
        <v>0</v>
      </c>
      <c r="AD5931">
        <f t="shared" si="1307"/>
        <v>0.5</v>
      </c>
      <c r="AE5931">
        <f t="shared" si="1308"/>
        <v>0.5</v>
      </c>
      <c r="AF5931">
        <f t="shared" si="1309"/>
        <v>0.5</v>
      </c>
      <c r="AG5931">
        <f t="shared" si="1310"/>
        <v>0.5</v>
      </c>
      <c r="AH5931">
        <f t="shared" si="1311"/>
        <v>0.5</v>
      </c>
      <c r="AI5931">
        <f t="shared" si="1312"/>
        <v>0.25</v>
      </c>
      <c r="AJ5931">
        <f t="shared" si="1313"/>
        <v>0.25</v>
      </c>
      <c r="AK5931">
        <f t="shared" si="1314"/>
        <v>0.5</v>
      </c>
      <c r="AL5931">
        <f t="shared" si="1315"/>
        <v>0.5</v>
      </c>
      <c r="AM5931">
        <f t="shared" si="1316"/>
        <v>0.5</v>
      </c>
      <c r="AN5931" s="6">
        <f t="shared" si="1317"/>
        <v>0.90000000000000013</v>
      </c>
      <c r="AO5931" t="str">
        <f>VLOOKUP(BD_PONDERACIONES[[#This Row],[Comuna]],Tabla3[#All],2,0)</f>
        <v>Cordillera</v>
      </c>
    </row>
    <row r="5932" spans="1:41" x14ac:dyDescent="0.35">
      <c r="A5932" t="s">
        <v>28335</v>
      </c>
      <c r="B5932" t="s">
        <v>28336</v>
      </c>
      <c r="C5932" t="s">
        <v>28337</v>
      </c>
      <c r="D5932" s="5">
        <v>44986</v>
      </c>
      <c r="E5932" s="5">
        <v>44968</v>
      </c>
      <c r="F5932" t="s">
        <v>753</v>
      </c>
      <c r="G5932" t="s">
        <v>28338</v>
      </c>
      <c r="H5932" t="s">
        <v>1886</v>
      </c>
      <c r="I5932" t="s">
        <v>3699</v>
      </c>
      <c r="J5932" t="s">
        <v>3701</v>
      </c>
      <c r="K5932" t="s">
        <v>756</v>
      </c>
      <c r="L5932" t="s">
        <v>757</v>
      </c>
      <c r="M5932" t="s">
        <v>757</v>
      </c>
      <c r="N5932" t="s">
        <v>756</v>
      </c>
      <c r="O5932" t="s">
        <v>756</v>
      </c>
      <c r="P5932" t="s">
        <v>758</v>
      </c>
      <c r="Q5932" t="s">
        <v>759</v>
      </c>
      <c r="R5932" t="s">
        <v>759</v>
      </c>
      <c r="S5932" t="s">
        <v>757</v>
      </c>
      <c r="T5932" t="s">
        <v>757</v>
      </c>
      <c r="U5932" t="s">
        <v>757</v>
      </c>
      <c r="V5932" t="s">
        <v>756</v>
      </c>
      <c r="W5932" t="s">
        <v>756</v>
      </c>
      <c r="X5932" t="s">
        <v>28339</v>
      </c>
      <c r="Y5932" t="str">
        <f t="shared" si="1304"/>
        <v>febrero</v>
      </c>
      <c r="Z5932">
        <f>YEAR(BD_PONDERACIONES[[#This Row],[Fecha Ejecución del Ticket]])</f>
        <v>2023</v>
      </c>
      <c r="AA5932" t="str">
        <f t="shared" si="1305"/>
        <v>marzo</v>
      </c>
      <c r="AB5932">
        <f>YEAR(BD_PONDERACIONES[[#This Row],[Fecha de Inspección]])</f>
        <v>2023</v>
      </c>
      <c r="AC5932">
        <f t="shared" si="1306"/>
        <v>0</v>
      </c>
      <c r="AD5932">
        <f t="shared" si="1307"/>
        <v>0.5</v>
      </c>
      <c r="AE5932">
        <f t="shared" si="1308"/>
        <v>0.5</v>
      </c>
      <c r="AF5932">
        <f t="shared" si="1309"/>
        <v>0.5</v>
      </c>
      <c r="AG5932">
        <f t="shared" si="1310"/>
        <v>0.5</v>
      </c>
      <c r="AH5932">
        <f t="shared" si="1311"/>
        <v>0.5</v>
      </c>
      <c r="AI5932">
        <f t="shared" si="1312"/>
        <v>0.25</v>
      </c>
      <c r="AJ5932">
        <f t="shared" si="1313"/>
        <v>0.25</v>
      </c>
      <c r="AK5932">
        <f t="shared" si="1314"/>
        <v>0.5</v>
      </c>
      <c r="AL5932">
        <f t="shared" si="1315"/>
        <v>0.5</v>
      </c>
      <c r="AM5932">
        <f t="shared" si="1316"/>
        <v>0.5</v>
      </c>
      <c r="AN5932" s="6">
        <f t="shared" si="1317"/>
        <v>0.90000000000000013</v>
      </c>
      <c r="AO5932" t="str">
        <f>VLOOKUP(BD_PONDERACIONES[[#This Row],[Comuna]],Tabla3[#All],2,0)</f>
        <v>Cordillera</v>
      </c>
    </row>
    <row r="5933" spans="1:41" x14ac:dyDescent="0.35">
      <c r="A5933" t="s">
        <v>28340</v>
      </c>
      <c r="B5933" t="s">
        <v>28341</v>
      </c>
      <c r="C5933" t="s">
        <v>28342</v>
      </c>
      <c r="D5933" s="5">
        <v>44986</v>
      </c>
      <c r="E5933" s="5">
        <v>44959</v>
      </c>
      <c r="F5933" t="s">
        <v>753</v>
      </c>
      <c r="G5933" t="s">
        <v>28343</v>
      </c>
      <c r="H5933" t="s">
        <v>1886</v>
      </c>
      <c r="I5933" t="s">
        <v>3699</v>
      </c>
      <c r="J5933" t="s">
        <v>3701</v>
      </c>
      <c r="K5933" t="s">
        <v>756</v>
      </c>
      <c r="L5933" t="s">
        <v>757</v>
      </c>
      <c r="M5933" t="s">
        <v>757</v>
      </c>
      <c r="N5933" t="s">
        <v>756</v>
      </c>
      <c r="O5933" t="s">
        <v>756</v>
      </c>
      <c r="P5933" t="s">
        <v>758</v>
      </c>
      <c r="Q5933" t="s">
        <v>759</v>
      </c>
      <c r="R5933" t="s">
        <v>759</v>
      </c>
      <c r="S5933" t="s">
        <v>757</v>
      </c>
      <c r="T5933" t="s">
        <v>757</v>
      </c>
      <c r="U5933" t="s">
        <v>757</v>
      </c>
      <c r="V5933" t="s">
        <v>756</v>
      </c>
      <c r="W5933" t="s">
        <v>756</v>
      </c>
      <c r="X5933" t="s">
        <v>20420</v>
      </c>
      <c r="Y5933" t="str">
        <f t="shared" si="1304"/>
        <v>febrero</v>
      </c>
      <c r="Z5933">
        <f>YEAR(BD_PONDERACIONES[[#This Row],[Fecha Ejecución del Ticket]])</f>
        <v>2023</v>
      </c>
      <c r="AA5933" t="str">
        <f t="shared" si="1305"/>
        <v>marzo</v>
      </c>
      <c r="AB5933">
        <f>YEAR(BD_PONDERACIONES[[#This Row],[Fecha de Inspección]])</f>
        <v>2023</v>
      </c>
      <c r="AC5933">
        <f t="shared" si="1306"/>
        <v>0</v>
      </c>
      <c r="AD5933">
        <f t="shared" si="1307"/>
        <v>0.5</v>
      </c>
      <c r="AE5933">
        <f t="shared" si="1308"/>
        <v>0.5</v>
      </c>
      <c r="AF5933">
        <f t="shared" si="1309"/>
        <v>0.5</v>
      </c>
      <c r="AG5933">
        <f t="shared" si="1310"/>
        <v>0.5</v>
      </c>
      <c r="AH5933">
        <f t="shared" si="1311"/>
        <v>0.5</v>
      </c>
      <c r="AI5933">
        <f t="shared" si="1312"/>
        <v>0.25</v>
      </c>
      <c r="AJ5933">
        <f t="shared" si="1313"/>
        <v>0.25</v>
      </c>
      <c r="AK5933">
        <f t="shared" si="1314"/>
        <v>0.5</v>
      </c>
      <c r="AL5933">
        <f t="shared" si="1315"/>
        <v>0.5</v>
      </c>
      <c r="AM5933">
        <f t="shared" si="1316"/>
        <v>0.5</v>
      </c>
      <c r="AN5933" s="6">
        <f t="shared" si="1317"/>
        <v>0.90000000000000013</v>
      </c>
      <c r="AO5933" t="str">
        <f>VLOOKUP(BD_PONDERACIONES[[#This Row],[Comuna]],Tabla3[#All],2,0)</f>
        <v>Cordillera</v>
      </c>
    </row>
    <row r="5934" spans="1:41" x14ac:dyDescent="0.35">
      <c r="A5934" t="s">
        <v>28344</v>
      </c>
      <c r="B5934" t="s">
        <v>28345</v>
      </c>
      <c r="C5934" t="s">
        <v>28346</v>
      </c>
      <c r="D5934" s="5">
        <v>44986</v>
      </c>
      <c r="E5934" s="5">
        <v>44929</v>
      </c>
      <c r="F5934" t="s">
        <v>763</v>
      </c>
      <c r="G5934" t="s">
        <v>28347</v>
      </c>
      <c r="H5934" t="s">
        <v>3795</v>
      </c>
      <c r="I5934" t="s">
        <v>3699</v>
      </c>
      <c r="J5934" t="s">
        <v>3701</v>
      </c>
      <c r="K5934" t="s">
        <v>756</v>
      </c>
      <c r="L5934" t="s">
        <v>757</v>
      </c>
      <c r="M5934" t="s">
        <v>757</v>
      </c>
      <c r="N5934" t="s">
        <v>756</v>
      </c>
      <c r="O5934" t="s">
        <v>756</v>
      </c>
      <c r="P5934" t="s">
        <v>765</v>
      </c>
      <c r="Q5934" t="s">
        <v>28348</v>
      </c>
      <c r="R5934" t="s">
        <v>28349</v>
      </c>
      <c r="S5934" t="s">
        <v>756</v>
      </c>
      <c r="T5934" t="s">
        <v>756</v>
      </c>
      <c r="U5934" t="s">
        <v>756</v>
      </c>
      <c r="V5934" t="s">
        <v>756</v>
      </c>
      <c r="W5934" t="s">
        <v>756</v>
      </c>
      <c r="X5934" t="s">
        <v>28350</v>
      </c>
      <c r="Y5934" t="str">
        <f t="shared" si="1304"/>
        <v>enero</v>
      </c>
      <c r="Z5934">
        <f>YEAR(BD_PONDERACIONES[[#This Row],[Fecha Ejecución del Ticket]])</f>
        <v>2023</v>
      </c>
      <c r="AA5934" t="str">
        <f t="shared" si="1305"/>
        <v>marzo</v>
      </c>
      <c r="AB5934">
        <f>YEAR(BD_PONDERACIONES[[#This Row],[Fecha de Inspección]])</f>
        <v>2023</v>
      </c>
      <c r="AC5934">
        <f t="shared" si="1306"/>
        <v>0</v>
      </c>
      <c r="AD5934">
        <f t="shared" si="1307"/>
        <v>0.5</v>
      </c>
      <c r="AE5934">
        <f t="shared" si="1308"/>
        <v>0.5</v>
      </c>
      <c r="AF5934">
        <f t="shared" si="1309"/>
        <v>0.5</v>
      </c>
      <c r="AG5934">
        <f t="shared" si="1310"/>
        <v>0.5</v>
      </c>
      <c r="AH5934">
        <f t="shared" si="1311"/>
        <v>0.5</v>
      </c>
      <c r="AI5934">
        <f t="shared" si="1312"/>
        <v>0.25</v>
      </c>
      <c r="AJ5934">
        <f t="shared" si="1313"/>
        <v>0.25</v>
      </c>
      <c r="AK5934">
        <f t="shared" si="1314"/>
        <v>0.5</v>
      </c>
      <c r="AL5934">
        <f t="shared" si="1315"/>
        <v>0.5</v>
      </c>
      <c r="AM5934">
        <f t="shared" si="1316"/>
        <v>0.5</v>
      </c>
      <c r="AN5934" s="6">
        <f t="shared" si="1317"/>
        <v>0.90000000000000013</v>
      </c>
      <c r="AO5934" t="str">
        <f>VLOOKUP(BD_PONDERACIONES[[#This Row],[Comuna]],Tabla3[#All],2,0)</f>
        <v>Cordillera</v>
      </c>
    </row>
    <row r="5935" spans="1:41" x14ac:dyDescent="0.35">
      <c r="A5935" t="s">
        <v>28351</v>
      </c>
      <c r="B5935" t="s">
        <v>28352</v>
      </c>
      <c r="C5935" t="s">
        <v>28353</v>
      </c>
      <c r="D5935" s="5">
        <v>44986</v>
      </c>
      <c r="E5935" s="5">
        <v>44958</v>
      </c>
      <c r="F5935" t="s">
        <v>753</v>
      </c>
      <c r="G5935" t="s">
        <v>28343</v>
      </c>
      <c r="H5935" t="s">
        <v>1886</v>
      </c>
      <c r="I5935" t="s">
        <v>3699</v>
      </c>
      <c r="J5935" t="s">
        <v>3701</v>
      </c>
      <c r="K5935" t="s">
        <v>756</v>
      </c>
      <c r="L5935" t="s">
        <v>757</v>
      </c>
      <c r="M5935" t="s">
        <v>757</v>
      </c>
      <c r="N5935" t="s">
        <v>756</v>
      </c>
      <c r="O5935" t="s">
        <v>756</v>
      </c>
      <c r="P5935" t="s">
        <v>758</v>
      </c>
      <c r="Q5935" t="s">
        <v>759</v>
      </c>
      <c r="R5935" t="s">
        <v>759</v>
      </c>
      <c r="S5935" t="s">
        <v>757</v>
      </c>
      <c r="T5935" t="s">
        <v>757</v>
      </c>
      <c r="U5935" t="s">
        <v>757</v>
      </c>
      <c r="V5935" t="s">
        <v>768</v>
      </c>
      <c r="W5935" t="s">
        <v>768</v>
      </c>
      <c r="X5935" t="s">
        <v>28354</v>
      </c>
      <c r="Y5935" t="str">
        <f t="shared" si="1304"/>
        <v>febrero</v>
      </c>
      <c r="Z5935">
        <f>YEAR(BD_PONDERACIONES[[#This Row],[Fecha Ejecución del Ticket]])</f>
        <v>2023</v>
      </c>
      <c r="AA5935" t="str">
        <f t="shared" si="1305"/>
        <v>marzo</v>
      </c>
      <c r="AB5935">
        <f>YEAR(BD_PONDERACIONES[[#This Row],[Fecha de Inspección]])</f>
        <v>2023</v>
      </c>
      <c r="AC5935">
        <f t="shared" si="1306"/>
        <v>0</v>
      </c>
      <c r="AD5935">
        <f t="shared" si="1307"/>
        <v>0.5</v>
      </c>
      <c r="AE5935">
        <f t="shared" si="1308"/>
        <v>0.5</v>
      </c>
      <c r="AF5935">
        <f t="shared" si="1309"/>
        <v>0.5</v>
      </c>
      <c r="AG5935">
        <f t="shared" si="1310"/>
        <v>0.5</v>
      </c>
      <c r="AH5935">
        <f t="shared" si="1311"/>
        <v>0.5</v>
      </c>
      <c r="AI5935">
        <f t="shared" si="1312"/>
        <v>0.25</v>
      </c>
      <c r="AJ5935">
        <f t="shared" si="1313"/>
        <v>0.25</v>
      </c>
      <c r="AK5935">
        <f t="shared" si="1314"/>
        <v>0.5</v>
      </c>
      <c r="AL5935">
        <f t="shared" si="1315"/>
        <v>0.17499999999999999</v>
      </c>
      <c r="AM5935">
        <f t="shared" si="1316"/>
        <v>0.17499999999999999</v>
      </c>
      <c r="AN5935" s="6">
        <f t="shared" si="1317"/>
        <v>0.77</v>
      </c>
      <c r="AO5935" t="str">
        <f>VLOOKUP(BD_PONDERACIONES[[#This Row],[Comuna]],Tabla3[#All],2,0)</f>
        <v>Cordillera</v>
      </c>
    </row>
    <row r="5936" spans="1:41" x14ac:dyDescent="0.35">
      <c r="A5936" t="s">
        <v>28355</v>
      </c>
      <c r="B5936" t="s">
        <v>28356</v>
      </c>
      <c r="C5936" t="s">
        <v>28357</v>
      </c>
      <c r="D5936" s="5">
        <v>44986</v>
      </c>
      <c r="E5936" s="5">
        <v>44959</v>
      </c>
      <c r="F5936" t="s">
        <v>753</v>
      </c>
      <c r="G5936" t="s">
        <v>28358</v>
      </c>
      <c r="H5936" t="s">
        <v>1886</v>
      </c>
      <c r="I5936" t="s">
        <v>3699</v>
      </c>
      <c r="J5936" t="s">
        <v>3701</v>
      </c>
      <c r="K5936" t="s">
        <v>756</v>
      </c>
      <c r="L5936" t="s">
        <v>757</v>
      </c>
      <c r="M5936" t="s">
        <v>757</v>
      </c>
      <c r="N5936" t="s">
        <v>757</v>
      </c>
      <c r="O5936" t="s">
        <v>757</v>
      </c>
      <c r="P5936" t="s">
        <v>758</v>
      </c>
      <c r="Q5936" t="s">
        <v>759</v>
      </c>
      <c r="R5936" t="s">
        <v>759</v>
      </c>
      <c r="S5936" t="s">
        <v>757</v>
      </c>
      <c r="T5936" t="s">
        <v>757</v>
      </c>
      <c r="U5936" t="s">
        <v>757</v>
      </c>
      <c r="V5936" t="s">
        <v>768</v>
      </c>
      <c r="W5936" t="s">
        <v>756</v>
      </c>
      <c r="X5936" t="s">
        <v>28359</v>
      </c>
      <c r="Y5936" t="str">
        <f t="shared" si="1304"/>
        <v>febrero</v>
      </c>
      <c r="Z5936">
        <f>YEAR(BD_PONDERACIONES[[#This Row],[Fecha Ejecución del Ticket]])</f>
        <v>2023</v>
      </c>
      <c r="AA5936" t="str">
        <f t="shared" si="1305"/>
        <v>marzo</v>
      </c>
      <c r="AB5936">
        <f>YEAR(BD_PONDERACIONES[[#This Row],[Fecha de Inspección]])</f>
        <v>2023</v>
      </c>
      <c r="AC5936">
        <f t="shared" si="1306"/>
        <v>0</v>
      </c>
      <c r="AD5936">
        <f t="shared" si="1307"/>
        <v>0.5</v>
      </c>
      <c r="AE5936">
        <f t="shared" si="1308"/>
        <v>0.5</v>
      </c>
      <c r="AF5936">
        <f t="shared" si="1309"/>
        <v>0.5</v>
      </c>
      <c r="AG5936">
        <f t="shared" si="1310"/>
        <v>0.5</v>
      </c>
      <c r="AH5936">
        <f t="shared" si="1311"/>
        <v>0.5</v>
      </c>
      <c r="AI5936">
        <f t="shared" si="1312"/>
        <v>0.25</v>
      </c>
      <c r="AJ5936">
        <f t="shared" si="1313"/>
        <v>0.25</v>
      </c>
      <c r="AK5936">
        <f t="shared" si="1314"/>
        <v>0.5</v>
      </c>
      <c r="AL5936">
        <f t="shared" si="1315"/>
        <v>0.17499999999999999</v>
      </c>
      <c r="AM5936">
        <f t="shared" si="1316"/>
        <v>0.5</v>
      </c>
      <c r="AN5936" s="6">
        <f t="shared" si="1317"/>
        <v>0.83500000000000008</v>
      </c>
      <c r="AO5936" t="str">
        <f>VLOOKUP(BD_PONDERACIONES[[#This Row],[Comuna]],Tabla3[#All],2,0)</f>
        <v>Cordillera</v>
      </c>
    </row>
    <row r="5937" spans="1:41" x14ac:dyDescent="0.35">
      <c r="A5937" t="s">
        <v>28360</v>
      </c>
      <c r="B5937" t="s">
        <v>28361</v>
      </c>
      <c r="C5937" t="s">
        <v>28362</v>
      </c>
      <c r="D5937" s="5">
        <v>44986</v>
      </c>
      <c r="E5937" s="5">
        <v>44950</v>
      </c>
      <c r="F5937" t="s">
        <v>763</v>
      </c>
      <c r="G5937" t="s">
        <v>28363</v>
      </c>
      <c r="H5937" t="s">
        <v>3795</v>
      </c>
      <c r="I5937" t="s">
        <v>3699</v>
      </c>
      <c r="J5937" t="s">
        <v>3701</v>
      </c>
      <c r="K5937" t="s">
        <v>756</v>
      </c>
      <c r="L5937" t="s">
        <v>757</v>
      </c>
      <c r="M5937" t="s">
        <v>757</v>
      </c>
      <c r="N5937" t="s">
        <v>756</v>
      </c>
      <c r="O5937" t="s">
        <v>756</v>
      </c>
      <c r="P5937" t="s">
        <v>758</v>
      </c>
      <c r="Q5937" t="s">
        <v>759</v>
      </c>
      <c r="R5937" t="s">
        <v>759</v>
      </c>
      <c r="S5937" t="s">
        <v>757</v>
      </c>
      <c r="T5937" t="s">
        <v>757</v>
      </c>
      <c r="U5937" t="s">
        <v>757</v>
      </c>
      <c r="V5937" t="s">
        <v>756</v>
      </c>
      <c r="W5937" t="s">
        <v>756</v>
      </c>
      <c r="X5937" t="s">
        <v>28364</v>
      </c>
      <c r="Y5937" t="str">
        <f t="shared" si="1304"/>
        <v>enero</v>
      </c>
      <c r="Z5937">
        <f>YEAR(BD_PONDERACIONES[[#This Row],[Fecha Ejecución del Ticket]])</f>
        <v>2023</v>
      </c>
      <c r="AA5937" t="str">
        <f t="shared" si="1305"/>
        <v>marzo</v>
      </c>
      <c r="AB5937">
        <f>YEAR(BD_PONDERACIONES[[#This Row],[Fecha de Inspección]])</f>
        <v>2023</v>
      </c>
      <c r="AC5937">
        <f t="shared" si="1306"/>
        <v>0</v>
      </c>
      <c r="AD5937">
        <f t="shared" si="1307"/>
        <v>0.5</v>
      </c>
      <c r="AE5937">
        <f t="shared" si="1308"/>
        <v>0.5</v>
      </c>
      <c r="AF5937">
        <f t="shared" si="1309"/>
        <v>0.5</v>
      </c>
      <c r="AG5937">
        <f t="shared" si="1310"/>
        <v>0.5</v>
      </c>
      <c r="AH5937">
        <f t="shared" si="1311"/>
        <v>0.5</v>
      </c>
      <c r="AI5937">
        <f t="shared" si="1312"/>
        <v>0.25</v>
      </c>
      <c r="AJ5937">
        <f t="shared" si="1313"/>
        <v>0.25</v>
      </c>
      <c r="AK5937">
        <f t="shared" si="1314"/>
        <v>0.5</v>
      </c>
      <c r="AL5937">
        <f t="shared" si="1315"/>
        <v>0.5</v>
      </c>
      <c r="AM5937">
        <f t="shared" si="1316"/>
        <v>0.5</v>
      </c>
      <c r="AN5937" s="6">
        <f t="shared" si="1317"/>
        <v>0.90000000000000013</v>
      </c>
      <c r="AO5937" t="str">
        <f>VLOOKUP(BD_PONDERACIONES[[#This Row],[Comuna]],Tabla3[#All],2,0)</f>
        <v>Cordillera</v>
      </c>
    </row>
    <row r="5938" spans="1:41" x14ac:dyDescent="0.35">
      <c r="A5938" t="s">
        <v>28365</v>
      </c>
      <c r="B5938" t="s">
        <v>28366</v>
      </c>
      <c r="C5938" t="s">
        <v>28367</v>
      </c>
      <c r="D5938" s="5">
        <v>44986</v>
      </c>
      <c r="E5938" s="5">
        <v>44965</v>
      </c>
      <c r="F5938" t="s">
        <v>753</v>
      </c>
      <c r="G5938" t="s">
        <v>28368</v>
      </c>
      <c r="H5938" t="s">
        <v>1886</v>
      </c>
      <c r="I5938" t="s">
        <v>3699</v>
      </c>
      <c r="J5938" t="s">
        <v>3701</v>
      </c>
      <c r="K5938" t="s">
        <v>756</v>
      </c>
      <c r="L5938" t="s">
        <v>757</v>
      </c>
      <c r="M5938" t="s">
        <v>757</v>
      </c>
      <c r="N5938" t="s">
        <v>756</v>
      </c>
      <c r="O5938" t="s">
        <v>756</v>
      </c>
      <c r="P5938" t="s">
        <v>758</v>
      </c>
      <c r="Q5938" t="s">
        <v>759</v>
      </c>
      <c r="R5938" t="s">
        <v>759</v>
      </c>
      <c r="S5938" t="s">
        <v>757</v>
      </c>
      <c r="T5938" t="s">
        <v>757</v>
      </c>
      <c r="U5938" t="s">
        <v>757</v>
      </c>
      <c r="V5938" t="s">
        <v>768</v>
      </c>
      <c r="W5938" t="s">
        <v>756</v>
      </c>
      <c r="X5938" t="s">
        <v>8238</v>
      </c>
      <c r="Y5938" t="str">
        <f t="shared" si="1304"/>
        <v>febrero</v>
      </c>
      <c r="Z5938">
        <f>YEAR(BD_PONDERACIONES[[#This Row],[Fecha Ejecución del Ticket]])</f>
        <v>2023</v>
      </c>
      <c r="AA5938" t="str">
        <f t="shared" si="1305"/>
        <v>marzo</v>
      </c>
      <c r="AB5938">
        <f>YEAR(BD_PONDERACIONES[[#This Row],[Fecha de Inspección]])</f>
        <v>2023</v>
      </c>
      <c r="AC5938">
        <f t="shared" si="1306"/>
        <v>0</v>
      </c>
      <c r="AD5938">
        <f t="shared" si="1307"/>
        <v>0.5</v>
      </c>
      <c r="AE5938">
        <f t="shared" si="1308"/>
        <v>0.5</v>
      </c>
      <c r="AF5938">
        <f t="shared" si="1309"/>
        <v>0.5</v>
      </c>
      <c r="AG5938">
        <f t="shared" si="1310"/>
        <v>0.5</v>
      </c>
      <c r="AH5938">
        <f t="shared" si="1311"/>
        <v>0.5</v>
      </c>
      <c r="AI5938">
        <f t="shared" si="1312"/>
        <v>0.25</v>
      </c>
      <c r="AJ5938">
        <f t="shared" si="1313"/>
        <v>0.25</v>
      </c>
      <c r="AK5938">
        <f t="shared" si="1314"/>
        <v>0.5</v>
      </c>
      <c r="AL5938">
        <f t="shared" si="1315"/>
        <v>0.17499999999999999</v>
      </c>
      <c r="AM5938">
        <f t="shared" si="1316"/>
        <v>0.5</v>
      </c>
      <c r="AN5938" s="6">
        <f t="shared" si="1317"/>
        <v>0.83500000000000008</v>
      </c>
      <c r="AO5938" t="str">
        <f>VLOOKUP(BD_PONDERACIONES[[#This Row],[Comuna]],Tabla3[#All],2,0)</f>
        <v>Cordillera</v>
      </c>
    </row>
    <row r="5939" spans="1:41" x14ac:dyDescent="0.35">
      <c r="A5939" t="s">
        <v>28369</v>
      </c>
      <c r="B5939" t="s">
        <v>28370</v>
      </c>
      <c r="C5939" t="s">
        <v>28371</v>
      </c>
      <c r="D5939" s="5">
        <v>44986</v>
      </c>
      <c r="E5939" s="5">
        <v>44973</v>
      </c>
      <c r="F5939" t="s">
        <v>753</v>
      </c>
      <c r="G5939" t="s">
        <v>28372</v>
      </c>
      <c r="H5939" t="s">
        <v>1886</v>
      </c>
      <c r="I5939" t="s">
        <v>3699</v>
      </c>
      <c r="J5939" t="s">
        <v>3701</v>
      </c>
      <c r="K5939" t="s">
        <v>756</v>
      </c>
      <c r="L5939" t="s">
        <v>773</v>
      </c>
      <c r="M5939" t="s">
        <v>773</v>
      </c>
      <c r="N5939" t="s">
        <v>756</v>
      </c>
      <c r="O5939" t="s">
        <v>756</v>
      </c>
      <c r="P5939" t="s">
        <v>758</v>
      </c>
      <c r="Q5939" t="s">
        <v>759</v>
      </c>
      <c r="R5939" t="s">
        <v>759</v>
      </c>
      <c r="S5939" t="s">
        <v>757</v>
      </c>
      <c r="T5939" t="s">
        <v>757</v>
      </c>
      <c r="U5939" t="s">
        <v>757</v>
      </c>
      <c r="V5939" t="s">
        <v>756</v>
      </c>
      <c r="W5939" t="s">
        <v>756</v>
      </c>
      <c r="X5939" t="s">
        <v>28373</v>
      </c>
      <c r="Y5939" t="str">
        <f t="shared" si="1304"/>
        <v>febrero</v>
      </c>
      <c r="Z5939">
        <f>YEAR(BD_PONDERACIONES[[#This Row],[Fecha Ejecución del Ticket]])</f>
        <v>2023</v>
      </c>
      <c r="AA5939" t="str">
        <f t="shared" si="1305"/>
        <v>marzo</v>
      </c>
      <c r="AB5939">
        <f>YEAR(BD_PONDERACIONES[[#This Row],[Fecha de Inspección]])</f>
        <v>2023</v>
      </c>
      <c r="AC5939">
        <f t="shared" si="1306"/>
        <v>0</v>
      </c>
      <c r="AD5939">
        <f t="shared" si="1307"/>
        <v>0.5</v>
      </c>
      <c r="AE5939">
        <f t="shared" si="1308"/>
        <v>0</v>
      </c>
      <c r="AF5939">
        <f t="shared" si="1309"/>
        <v>0</v>
      </c>
      <c r="AG5939">
        <f t="shared" si="1310"/>
        <v>0.5</v>
      </c>
      <c r="AH5939">
        <f t="shared" si="1311"/>
        <v>0.5</v>
      </c>
      <c r="AI5939">
        <f t="shared" si="1312"/>
        <v>0.25</v>
      </c>
      <c r="AJ5939">
        <f t="shared" si="1313"/>
        <v>0.25</v>
      </c>
      <c r="AK5939">
        <f t="shared" si="1314"/>
        <v>0.5</v>
      </c>
      <c r="AL5939">
        <f t="shared" si="1315"/>
        <v>0.5</v>
      </c>
      <c r="AM5939">
        <f t="shared" si="1316"/>
        <v>0.5</v>
      </c>
      <c r="AN5939" s="6">
        <f t="shared" si="1317"/>
        <v>0.60000000000000009</v>
      </c>
      <c r="AO5939" t="str">
        <f>VLOOKUP(BD_PONDERACIONES[[#This Row],[Comuna]],Tabla3[#All],2,0)</f>
        <v>Cordillera</v>
      </c>
    </row>
    <row r="5940" spans="1:41" x14ac:dyDescent="0.35">
      <c r="A5940" t="s">
        <v>28374</v>
      </c>
      <c r="B5940" t="s">
        <v>28375</v>
      </c>
      <c r="C5940" t="s">
        <v>28376</v>
      </c>
      <c r="D5940" s="5">
        <v>44986</v>
      </c>
      <c r="E5940" s="5">
        <v>44971</v>
      </c>
      <c r="F5940" t="s">
        <v>753</v>
      </c>
      <c r="G5940" t="s">
        <v>28377</v>
      </c>
      <c r="H5940" t="s">
        <v>1886</v>
      </c>
      <c r="I5940" t="s">
        <v>3699</v>
      </c>
      <c r="J5940" t="s">
        <v>3701</v>
      </c>
      <c r="K5940" t="s">
        <v>756</v>
      </c>
      <c r="L5940" t="s">
        <v>757</v>
      </c>
      <c r="M5940" t="s">
        <v>757</v>
      </c>
      <c r="N5940" t="s">
        <v>756</v>
      </c>
      <c r="O5940" t="s">
        <v>756</v>
      </c>
      <c r="P5940" t="s">
        <v>758</v>
      </c>
      <c r="Q5940" t="s">
        <v>759</v>
      </c>
      <c r="R5940" t="s">
        <v>759</v>
      </c>
      <c r="S5940" t="s">
        <v>757</v>
      </c>
      <c r="T5940" t="s">
        <v>757</v>
      </c>
      <c r="U5940" t="s">
        <v>757</v>
      </c>
      <c r="V5940" t="s">
        <v>756</v>
      </c>
      <c r="W5940" t="s">
        <v>756</v>
      </c>
      <c r="X5940" t="s">
        <v>28378</v>
      </c>
      <c r="Y5940" t="str">
        <f t="shared" si="1304"/>
        <v>febrero</v>
      </c>
      <c r="Z5940">
        <f>YEAR(BD_PONDERACIONES[[#This Row],[Fecha Ejecución del Ticket]])</f>
        <v>2023</v>
      </c>
      <c r="AA5940" t="str">
        <f t="shared" si="1305"/>
        <v>marzo</v>
      </c>
      <c r="AB5940">
        <f>YEAR(BD_PONDERACIONES[[#This Row],[Fecha de Inspección]])</f>
        <v>2023</v>
      </c>
      <c r="AC5940">
        <f t="shared" si="1306"/>
        <v>0</v>
      </c>
      <c r="AD5940">
        <f t="shared" si="1307"/>
        <v>0.5</v>
      </c>
      <c r="AE5940">
        <f t="shared" si="1308"/>
        <v>0.5</v>
      </c>
      <c r="AF5940">
        <f t="shared" si="1309"/>
        <v>0.5</v>
      </c>
      <c r="AG5940">
        <f t="shared" si="1310"/>
        <v>0.5</v>
      </c>
      <c r="AH5940">
        <f t="shared" si="1311"/>
        <v>0.5</v>
      </c>
      <c r="AI5940">
        <f t="shared" si="1312"/>
        <v>0.25</v>
      </c>
      <c r="AJ5940">
        <f t="shared" si="1313"/>
        <v>0.25</v>
      </c>
      <c r="AK5940">
        <f t="shared" si="1314"/>
        <v>0.5</v>
      </c>
      <c r="AL5940">
        <f t="shared" si="1315"/>
        <v>0.5</v>
      </c>
      <c r="AM5940">
        <f t="shared" si="1316"/>
        <v>0.5</v>
      </c>
      <c r="AN5940" s="6">
        <f t="shared" si="1317"/>
        <v>0.90000000000000013</v>
      </c>
      <c r="AO5940" t="str">
        <f>VLOOKUP(BD_PONDERACIONES[[#This Row],[Comuna]],Tabla3[#All],2,0)</f>
        <v>Cordillera</v>
      </c>
    </row>
    <row r="5941" spans="1:41" x14ac:dyDescent="0.35">
      <c r="A5941" t="s">
        <v>28379</v>
      </c>
      <c r="B5941" t="s">
        <v>28380</v>
      </c>
      <c r="C5941" t="s">
        <v>28381</v>
      </c>
      <c r="D5941" s="5">
        <v>44986</v>
      </c>
      <c r="E5941" s="5">
        <v>44933</v>
      </c>
      <c r="F5941" t="s">
        <v>763</v>
      </c>
      <c r="G5941" t="s">
        <v>28382</v>
      </c>
      <c r="H5941" t="s">
        <v>3795</v>
      </c>
      <c r="I5941" t="s">
        <v>3699</v>
      </c>
      <c r="J5941" t="s">
        <v>3701</v>
      </c>
      <c r="K5941" t="s">
        <v>756</v>
      </c>
      <c r="L5941" t="s">
        <v>757</v>
      </c>
      <c r="M5941" t="s">
        <v>757</v>
      </c>
      <c r="N5941" t="s">
        <v>756</v>
      </c>
      <c r="O5941" t="s">
        <v>756</v>
      </c>
      <c r="P5941" t="s">
        <v>758</v>
      </c>
      <c r="Q5941" t="s">
        <v>759</v>
      </c>
      <c r="R5941" t="s">
        <v>759</v>
      </c>
      <c r="S5941" t="s">
        <v>757</v>
      </c>
      <c r="T5941" t="s">
        <v>757</v>
      </c>
      <c r="U5941" t="s">
        <v>757</v>
      </c>
      <c r="V5941" t="s">
        <v>756</v>
      </c>
      <c r="W5941" t="s">
        <v>756</v>
      </c>
      <c r="X5941" t="s">
        <v>28383</v>
      </c>
      <c r="Y5941" t="str">
        <f t="shared" si="1304"/>
        <v>enero</v>
      </c>
      <c r="Z5941">
        <f>YEAR(BD_PONDERACIONES[[#This Row],[Fecha Ejecución del Ticket]])</f>
        <v>2023</v>
      </c>
      <c r="AA5941" t="str">
        <f t="shared" si="1305"/>
        <v>marzo</v>
      </c>
      <c r="AB5941">
        <f>YEAR(BD_PONDERACIONES[[#This Row],[Fecha de Inspección]])</f>
        <v>2023</v>
      </c>
      <c r="AC5941">
        <f t="shared" si="1306"/>
        <v>0</v>
      </c>
      <c r="AD5941">
        <f t="shared" si="1307"/>
        <v>0.5</v>
      </c>
      <c r="AE5941">
        <f t="shared" si="1308"/>
        <v>0.5</v>
      </c>
      <c r="AF5941">
        <f t="shared" si="1309"/>
        <v>0.5</v>
      </c>
      <c r="AG5941">
        <f t="shared" si="1310"/>
        <v>0.5</v>
      </c>
      <c r="AH5941">
        <f t="shared" si="1311"/>
        <v>0.5</v>
      </c>
      <c r="AI5941">
        <f t="shared" si="1312"/>
        <v>0.25</v>
      </c>
      <c r="AJ5941">
        <f t="shared" si="1313"/>
        <v>0.25</v>
      </c>
      <c r="AK5941">
        <f t="shared" si="1314"/>
        <v>0.5</v>
      </c>
      <c r="AL5941">
        <f t="shared" si="1315"/>
        <v>0.5</v>
      </c>
      <c r="AM5941">
        <f t="shared" si="1316"/>
        <v>0.5</v>
      </c>
      <c r="AN5941" s="6">
        <f t="shared" si="1317"/>
        <v>0.90000000000000013</v>
      </c>
      <c r="AO5941" t="str">
        <f>VLOOKUP(BD_PONDERACIONES[[#This Row],[Comuna]],Tabla3[#All],2,0)</f>
        <v>Cordillera</v>
      </c>
    </row>
    <row r="5942" spans="1:41" x14ac:dyDescent="0.35">
      <c r="A5942" t="s">
        <v>28384</v>
      </c>
      <c r="B5942" t="s">
        <v>28385</v>
      </c>
      <c r="C5942" t="s">
        <v>28386</v>
      </c>
      <c r="D5942" s="5">
        <v>44986</v>
      </c>
      <c r="E5942" s="5">
        <v>44932</v>
      </c>
      <c r="F5942" t="s">
        <v>763</v>
      </c>
      <c r="G5942" t="s">
        <v>28387</v>
      </c>
      <c r="H5942" t="s">
        <v>3795</v>
      </c>
      <c r="I5942" t="s">
        <v>3699</v>
      </c>
      <c r="J5942" t="s">
        <v>3701</v>
      </c>
      <c r="K5942" t="s">
        <v>756</v>
      </c>
      <c r="L5942" t="s">
        <v>757</v>
      </c>
      <c r="M5942" t="s">
        <v>757</v>
      </c>
      <c r="N5942" t="s">
        <v>756</v>
      </c>
      <c r="O5942" t="s">
        <v>756</v>
      </c>
      <c r="P5942" t="s">
        <v>758</v>
      </c>
      <c r="Q5942" t="s">
        <v>759</v>
      </c>
      <c r="R5942" t="s">
        <v>759</v>
      </c>
      <c r="S5942" t="s">
        <v>757</v>
      </c>
      <c r="T5942" t="s">
        <v>757</v>
      </c>
      <c r="U5942" t="s">
        <v>757</v>
      </c>
      <c r="V5942" t="s">
        <v>756</v>
      </c>
      <c r="W5942" t="s">
        <v>756</v>
      </c>
      <c r="X5942" t="s">
        <v>4524</v>
      </c>
      <c r="Y5942" t="str">
        <f t="shared" si="1304"/>
        <v>enero</v>
      </c>
      <c r="Z5942">
        <f>YEAR(BD_PONDERACIONES[[#This Row],[Fecha Ejecución del Ticket]])</f>
        <v>2023</v>
      </c>
      <c r="AA5942" t="str">
        <f t="shared" si="1305"/>
        <v>marzo</v>
      </c>
      <c r="AB5942">
        <f>YEAR(BD_PONDERACIONES[[#This Row],[Fecha de Inspección]])</f>
        <v>2023</v>
      </c>
      <c r="AC5942">
        <f t="shared" si="1306"/>
        <v>0</v>
      </c>
      <c r="AD5942">
        <f t="shared" si="1307"/>
        <v>0.5</v>
      </c>
      <c r="AE5942">
        <f t="shared" si="1308"/>
        <v>0.5</v>
      </c>
      <c r="AF5942">
        <f t="shared" si="1309"/>
        <v>0.5</v>
      </c>
      <c r="AG5942">
        <f t="shared" si="1310"/>
        <v>0.5</v>
      </c>
      <c r="AH5942">
        <f t="shared" si="1311"/>
        <v>0.5</v>
      </c>
      <c r="AI5942">
        <f t="shared" si="1312"/>
        <v>0.25</v>
      </c>
      <c r="AJ5942">
        <f t="shared" si="1313"/>
        <v>0.25</v>
      </c>
      <c r="AK5942">
        <f t="shared" si="1314"/>
        <v>0.5</v>
      </c>
      <c r="AL5942">
        <f t="shared" si="1315"/>
        <v>0.5</v>
      </c>
      <c r="AM5942">
        <f t="shared" si="1316"/>
        <v>0.5</v>
      </c>
      <c r="AN5942" s="6">
        <f t="shared" si="1317"/>
        <v>0.90000000000000013</v>
      </c>
      <c r="AO5942" t="str">
        <f>VLOOKUP(BD_PONDERACIONES[[#This Row],[Comuna]],Tabla3[#All],2,0)</f>
        <v>Cordillera</v>
      </c>
    </row>
    <row r="5943" spans="1:41" x14ac:dyDescent="0.35">
      <c r="A5943" t="s">
        <v>28388</v>
      </c>
      <c r="B5943" t="s">
        <v>28389</v>
      </c>
      <c r="C5943" t="s">
        <v>28390</v>
      </c>
      <c r="D5943" s="5">
        <v>44986</v>
      </c>
      <c r="E5943" s="5">
        <v>44931</v>
      </c>
      <c r="F5943" t="s">
        <v>763</v>
      </c>
      <c r="G5943" t="s">
        <v>28391</v>
      </c>
      <c r="H5943" t="s">
        <v>3795</v>
      </c>
      <c r="I5943" t="s">
        <v>3699</v>
      </c>
      <c r="J5943" t="s">
        <v>3701</v>
      </c>
      <c r="K5943" t="s">
        <v>756</v>
      </c>
      <c r="L5943" t="s">
        <v>757</v>
      </c>
      <c r="M5943" t="s">
        <v>757</v>
      </c>
      <c r="N5943" t="s">
        <v>756</v>
      </c>
      <c r="O5943" t="s">
        <v>756</v>
      </c>
      <c r="P5943" t="s">
        <v>758</v>
      </c>
      <c r="Q5943" t="s">
        <v>759</v>
      </c>
      <c r="R5943" t="s">
        <v>759</v>
      </c>
      <c r="S5943" t="s">
        <v>757</v>
      </c>
      <c r="T5943" t="s">
        <v>757</v>
      </c>
      <c r="U5943" t="s">
        <v>757</v>
      </c>
      <c r="V5943" t="s">
        <v>756</v>
      </c>
      <c r="W5943" t="s">
        <v>756</v>
      </c>
      <c r="X5943" t="s">
        <v>28392</v>
      </c>
      <c r="Y5943" t="str">
        <f t="shared" si="1304"/>
        <v>enero</v>
      </c>
      <c r="Z5943">
        <f>YEAR(BD_PONDERACIONES[[#This Row],[Fecha Ejecución del Ticket]])</f>
        <v>2023</v>
      </c>
      <c r="AA5943" t="str">
        <f t="shared" si="1305"/>
        <v>marzo</v>
      </c>
      <c r="AB5943">
        <f>YEAR(BD_PONDERACIONES[[#This Row],[Fecha de Inspección]])</f>
        <v>2023</v>
      </c>
      <c r="AC5943">
        <f t="shared" si="1306"/>
        <v>0</v>
      </c>
      <c r="AD5943">
        <f t="shared" si="1307"/>
        <v>0.5</v>
      </c>
      <c r="AE5943">
        <f t="shared" si="1308"/>
        <v>0.5</v>
      </c>
      <c r="AF5943">
        <f t="shared" si="1309"/>
        <v>0.5</v>
      </c>
      <c r="AG5943">
        <f t="shared" si="1310"/>
        <v>0.5</v>
      </c>
      <c r="AH5943">
        <f t="shared" si="1311"/>
        <v>0.5</v>
      </c>
      <c r="AI5943">
        <f t="shared" si="1312"/>
        <v>0.25</v>
      </c>
      <c r="AJ5943">
        <f t="shared" si="1313"/>
        <v>0.25</v>
      </c>
      <c r="AK5943">
        <f t="shared" si="1314"/>
        <v>0.5</v>
      </c>
      <c r="AL5943">
        <f t="shared" si="1315"/>
        <v>0.5</v>
      </c>
      <c r="AM5943">
        <f t="shared" si="1316"/>
        <v>0.5</v>
      </c>
      <c r="AN5943" s="6">
        <f t="shared" si="1317"/>
        <v>0.90000000000000013</v>
      </c>
      <c r="AO5943" t="str">
        <f>VLOOKUP(BD_PONDERACIONES[[#This Row],[Comuna]],Tabla3[#All],2,0)</f>
        <v>Cordillera</v>
      </c>
    </row>
    <row r="5944" spans="1:41" x14ac:dyDescent="0.35">
      <c r="A5944" t="s">
        <v>28393</v>
      </c>
      <c r="B5944" t="s">
        <v>28394</v>
      </c>
      <c r="C5944" t="s">
        <v>28395</v>
      </c>
      <c r="D5944" s="5">
        <v>44986</v>
      </c>
      <c r="E5944" s="5">
        <v>44937</v>
      </c>
      <c r="F5944" t="s">
        <v>763</v>
      </c>
      <c r="G5944" t="s">
        <v>28396</v>
      </c>
      <c r="H5944" t="s">
        <v>3795</v>
      </c>
      <c r="I5944" t="s">
        <v>3699</v>
      </c>
      <c r="J5944" t="s">
        <v>3701</v>
      </c>
      <c r="K5944" t="s">
        <v>756</v>
      </c>
      <c r="L5944" t="s">
        <v>757</v>
      </c>
      <c r="M5944" t="s">
        <v>757</v>
      </c>
      <c r="N5944" t="s">
        <v>756</v>
      </c>
      <c r="O5944" t="s">
        <v>756</v>
      </c>
      <c r="P5944" t="s">
        <v>758</v>
      </c>
      <c r="Q5944" t="s">
        <v>759</v>
      </c>
      <c r="R5944" t="s">
        <v>759</v>
      </c>
      <c r="S5944" t="s">
        <v>757</v>
      </c>
      <c r="T5944" t="s">
        <v>757</v>
      </c>
      <c r="U5944" t="s">
        <v>757</v>
      </c>
      <c r="V5944" t="s">
        <v>756</v>
      </c>
      <c r="W5944" t="s">
        <v>756</v>
      </c>
      <c r="X5944" t="s">
        <v>28397</v>
      </c>
      <c r="Y5944" t="str">
        <f t="shared" si="1304"/>
        <v>enero</v>
      </c>
      <c r="Z5944">
        <f>YEAR(BD_PONDERACIONES[[#This Row],[Fecha Ejecución del Ticket]])</f>
        <v>2023</v>
      </c>
      <c r="AA5944" t="str">
        <f t="shared" si="1305"/>
        <v>marzo</v>
      </c>
      <c r="AB5944">
        <f>YEAR(BD_PONDERACIONES[[#This Row],[Fecha de Inspección]])</f>
        <v>2023</v>
      </c>
      <c r="AC5944">
        <f t="shared" si="1306"/>
        <v>0</v>
      </c>
      <c r="AD5944">
        <f t="shared" si="1307"/>
        <v>0.5</v>
      </c>
      <c r="AE5944">
        <f t="shared" si="1308"/>
        <v>0.5</v>
      </c>
      <c r="AF5944">
        <f t="shared" si="1309"/>
        <v>0.5</v>
      </c>
      <c r="AG5944">
        <f t="shared" si="1310"/>
        <v>0.5</v>
      </c>
      <c r="AH5944">
        <f t="shared" si="1311"/>
        <v>0.5</v>
      </c>
      <c r="AI5944">
        <f t="shared" si="1312"/>
        <v>0.25</v>
      </c>
      <c r="AJ5944">
        <f t="shared" si="1313"/>
        <v>0.25</v>
      </c>
      <c r="AK5944">
        <f t="shared" si="1314"/>
        <v>0.5</v>
      </c>
      <c r="AL5944">
        <f t="shared" si="1315"/>
        <v>0.5</v>
      </c>
      <c r="AM5944">
        <f t="shared" si="1316"/>
        <v>0.5</v>
      </c>
      <c r="AN5944" s="6">
        <f t="shared" si="1317"/>
        <v>0.90000000000000013</v>
      </c>
      <c r="AO5944" t="str">
        <f>VLOOKUP(BD_PONDERACIONES[[#This Row],[Comuna]],Tabla3[#All],2,0)</f>
        <v>Cordillera</v>
      </c>
    </row>
    <row r="5945" spans="1:41" x14ac:dyDescent="0.35">
      <c r="A5945" t="s">
        <v>28398</v>
      </c>
      <c r="B5945" t="s">
        <v>28399</v>
      </c>
      <c r="C5945" t="s">
        <v>28400</v>
      </c>
      <c r="D5945" s="5">
        <v>44986</v>
      </c>
      <c r="E5945" s="5">
        <v>44930</v>
      </c>
      <c r="F5945" t="s">
        <v>763</v>
      </c>
      <c r="G5945" t="s">
        <v>28401</v>
      </c>
      <c r="H5945" t="s">
        <v>3795</v>
      </c>
      <c r="I5945" t="s">
        <v>3699</v>
      </c>
      <c r="J5945" t="s">
        <v>3701</v>
      </c>
      <c r="K5945" t="s">
        <v>756</v>
      </c>
      <c r="L5945" t="s">
        <v>757</v>
      </c>
      <c r="M5945" t="s">
        <v>757</v>
      </c>
      <c r="N5945" t="s">
        <v>756</v>
      </c>
      <c r="O5945" t="s">
        <v>756</v>
      </c>
      <c r="P5945" t="s">
        <v>758</v>
      </c>
      <c r="Q5945" t="s">
        <v>759</v>
      </c>
      <c r="R5945" t="s">
        <v>759</v>
      </c>
      <c r="S5945" t="s">
        <v>757</v>
      </c>
      <c r="T5945" t="s">
        <v>757</v>
      </c>
      <c r="U5945" t="s">
        <v>757</v>
      </c>
      <c r="V5945" t="s">
        <v>756</v>
      </c>
      <c r="W5945" t="s">
        <v>756</v>
      </c>
      <c r="X5945" t="s">
        <v>2691</v>
      </c>
      <c r="Y5945" t="str">
        <f t="shared" si="1304"/>
        <v>enero</v>
      </c>
      <c r="Z5945">
        <f>YEAR(BD_PONDERACIONES[[#This Row],[Fecha Ejecución del Ticket]])</f>
        <v>2023</v>
      </c>
      <c r="AA5945" t="str">
        <f t="shared" si="1305"/>
        <v>marzo</v>
      </c>
      <c r="AB5945">
        <f>YEAR(BD_PONDERACIONES[[#This Row],[Fecha de Inspección]])</f>
        <v>2023</v>
      </c>
      <c r="AC5945">
        <f t="shared" si="1306"/>
        <v>0</v>
      </c>
      <c r="AD5945">
        <f t="shared" si="1307"/>
        <v>0.5</v>
      </c>
      <c r="AE5945">
        <f t="shared" si="1308"/>
        <v>0.5</v>
      </c>
      <c r="AF5945">
        <f t="shared" si="1309"/>
        <v>0.5</v>
      </c>
      <c r="AG5945">
        <f t="shared" si="1310"/>
        <v>0.5</v>
      </c>
      <c r="AH5945">
        <f t="shared" si="1311"/>
        <v>0.5</v>
      </c>
      <c r="AI5945">
        <f t="shared" si="1312"/>
        <v>0.25</v>
      </c>
      <c r="AJ5945">
        <f t="shared" si="1313"/>
        <v>0.25</v>
      </c>
      <c r="AK5945">
        <f t="shared" si="1314"/>
        <v>0.5</v>
      </c>
      <c r="AL5945">
        <f t="shared" si="1315"/>
        <v>0.5</v>
      </c>
      <c r="AM5945">
        <f t="shared" si="1316"/>
        <v>0.5</v>
      </c>
      <c r="AN5945" s="6">
        <f t="shared" si="1317"/>
        <v>0.90000000000000013</v>
      </c>
      <c r="AO5945" t="str">
        <f>VLOOKUP(BD_PONDERACIONES[[#This Row],[Comuna]],Tabla3[#All],2,0)</f>
        <v>Cordillera</v>
      </c>
    </row>
    <row r="5946" spans="1:41" x14ac:dyDescent="0.35">
      <c r="A5946" t="s">
        <v>28402</v>
      </c>
      <c r="B5946" t="s">
        <v>28403</v>
      </c>
      <c r="C5946" t="s">
        <v>28404</v>
      </c>
      <c r="D5946" s="5">
        <v>44986</v>
      </c>
      <c r="E5946" s="5">
        <v>44947</v>
      </c>
      <c r="F5946" t="s">
        <v>763</v>
      </c>
      <c r="G5946" t="s">
        <v>28405</v>
      </c>
      <c r="H5946" t="s">
        <v>3795</v>
      </c>
      <c r="I5946" t="s">
        <v>3699</v>
      </c>
      <c r="J5946" t="s">
        <v>3701</v>
      </c>
      <c r="K5946" t="s">
        <v>756</v>
      </c>
      <c r="L5946" t="s">
        <v>757</v>
      </c>
      <c r="M5946" t="s">
        <v>757</v>
      </c>
      <c r="N5946" t="s">
        <v>756</v>
      </c>
      <c r="O5946" t="s">
        <v>756</v>
      </c>
      <c r="P5946" t="s">
        <v>758</v>
      </c>
      <c r="Q5946" t="s">
        <v>759</v>
      </c>
      <c r="R5946" t="s">
        <v>759</v>
      </c>
      <c r="S5946" t="s">
        <v>757</v>
      </c>
      <c r="T5946" t="s">
        <v>757</v>
      </c>
      <c r="U5946" t="s">
        <v>757</v>
      </c>
      <c r="V5946" t="s">
        <v>756</v>
      </c>
      <c r="W5946" t="s">
        <v>756</v>
      </c>
      <c r="X5946" t="s">
        <v>18794</v>
      </c>
      <c r="Y5946" t="str">
        <f t="shared" si="1304"/>
        <v>enero</v>
      </c>
      <c r="Z5946">
        <f>YEAR(BD_PONDERACIONES[[#This Row],[Fecha Ejecución del Ticket]])</f>
        <v>2023</v>
      </c>
      <c r="AA5946" t="str">
        <f t="shared" si="1305"/>
        <v>marzo</v>
      </c>
      <c r="AB5946">
        <f>YEAR(BD_PONDERACIONES[[#This Row],[Fecha de Inspección]])</f>
        <v>2023</v>
      </c>
      <c r="AC5946">
        <f t="shared" si="1306"/>
        <v>0</v>
      </c>
      <c r="AD5946">
        <f t="shared" si="1307"/>
        <v>0.5</v>
      </c>
      <c r="AE5946">
        <f t="shared" si="1308"/>
        <v>0.5</v>
      </c>
      <c r="AF5946">
        <f t="shared" si="1309"/>
        <v>0.5</v>
      </c>
      <c r="AG5946">
        <f t="shared" si="1310"/>
        <v>0.5</v>
      </c>
      <c r="AH5946">
        <f t="shared" si="1311"/>
        <v>0.5</v>
      </c>
      <c r="AI5946">
        <f t="shared" si="1312"/>
        <v>0.25</v>
      </c>
      <c r="AJ5946">
        <f t="shared" si="1313"/>
        <v>0.25</v>
      </c>
      <c r="AK5946">
        <f t="shared" si="1314"/>
        <v>0.5</v>
      </c>
      <c r="AL5946">
        <f t="shared" si="1315"/>
        <v>0.5</v>
      </c>
      <c r="AM5946">
        <f t="shared" si="1316"/>
        <v>0.5</v>
      </c>
      <c r="AN5946" s="6">
        <f t="shared" si="1317"/>
        <v>0.90000000000000013</v>
      </c>
      <c r="AO5946" t="str">
        <f>VLOOKUP(BD_PONDERACIONES[[#This Row],[Comuna]],Tabla3[#All],2,0)</f>
        <v>Cordillera</v>
      </c>
    </row>
    <row r="5947" spans="1:41" x14ac:dyDescent="0.35">
      <c r="A5947" t="s">
        <v>28406</v>
      </c>
      <c r="B5947" t="s">
        <v>28407</v>
      </c>
      <c r="C5947" t="s">
        <v>28408</v>
      </c>
      <c r="D5947" s="5">
        <v>44986</v>
      </c>
      <c r="E5947" s="5">
        <v>44936</v>
      </c>
      <c r="F5947" t="s">
        <v>763</v>
      </c>
      <c r="G5947" t="s">
        <v>28409</v>
      </c>
      <c r="H5947" t="s">
        <v>3795</v>
      </c>
      <c r="I5947" t="s">
        <v>3699</v>
      </c>
      <c r="J5947" t="s">
        <v>3701</v>
      </c>
      <c r="K5947" t="s">
        <v>756</v>
      </c>
      <c r="L5947" t="s">
        <v>757</v>
      </c>
      <c r="M5947" t="s">
        <v>757</v>
      </c>
      <c r="N5947" t="s">
        <v>756</v>
      </c>
      <c r="O5947" t="s">
        <v>756</v>
      </c>
      <c r="P5947" t="s">
        <v>758</v>
      </c>
      <c r="Q5947" t="s">
        <v>759</v>
      </c>
      <c r="R5947" t="s">
        <v>759</v>
      </c>
      <c r="S5947" t="s">
        <v>757</v>
      </c>
      <c r="T5947" t="s">
        <v>757</v>
      </c>
      <c r="U5947" t="s">
        <v>757</v>
      </c>
      <c r="V5947" t="s">
        <v>773</v>
      </c>
      <c r="W5947" t="s">
        <v>773</v>
      </c>
      <c r="X5947" t="s">
        <v>9768</v>
      </c>
      <c r="Y5947" t="str">
        <f t="shared" si="1304"/>
        <v>enero</v>
      </c>
      <c r="Z5947">
        <f>YEAR(BD_PONDERACIONES[[#This Row],[Fecha Ejecución del Ticket]])</f>
        <v>2023</v>
      </c>
      <c r="AA5947" t="str">
        <f t="shared" si="1305"/>
        <v>marzo</v>
      </c>
      <c r="AB5947">
        <f>YEAR(BD_PONDERACIONES[[#This Row],[Fecha de Inspección]])</f>
        <v>2023</v>
      </c>
      <c r="AC5947">
        <f t="shared" si="1306"/>
        <v>0</v>
      </c>
      <c r="AD5947">
        <f t="shared" si="1307"/>
        <v>0.5</v>
      </c>
      <c r="AE5947">
        <f t="shared" si="1308"/>
        <v>0.5</v>
      </c>
      <c r="AF5947">
        <f t="shared" si="1309"/>
        <v>0.5</v>
      </c>
      <c r="AG5947">
        <f t="shared" si="1310"/>
        <v>0.5</v>
      </c>
      <c r="AH5947">
        <f t="shared" si="1311"/>
        <v>0.5</v>
      </c>
      <c r="AI5947">
        <f t="shared" si="1312"/>
        <v>0.25</v>
      </c>
      <c r="AJ5947">
        <f t="shared" si="1313"/>
        <v>0.25</v>
      </c>
      <c r="AK5947">
        <f t="shared" si="1314"/>
        <v>0.5</v>
      </c>
      <c r="AL5947">
        <f t="shared" si="1315"/>
        <v>0</v>
      </c>
      <c r="AM5947">
        <f t="shared" si="1316"/>
        <v>0</v>
      </c>
      <c r="AN5947" s="6">
        <f t="shared" si="1317"/>
        <v>0.70000000000000007</v>
      </c>
      <c r="AO5947" t="str">
        <f>VLOOKUP(BD_PONDERACIONES[[#This Row],[Comuna]],Tabla3[#All],2,0)</f>
        <v>Cordillera</v>
      </c>
    </row>
    <row r="5948" spans="1:41" x14ac:dyDescent="0.35">
      <c r="A5948" t="s">
        <v>28410</v>
      </c>
      <c r="B5948" t="s">
        <v>28411</v>
      </c>
      <c r="C5948" t="s">
        <v>28412</v>
      </c>
      <c r="D5948" s="5">
        <v>44986</v>
      </c>
      <c r="E5948" s="5">
        <v>44933</v>
      </c>
      <c r="F5948" t="s">
        <v>763</v>
      </c>
      <c r="G5948" t="s">
        <v>28413</v>
      </c>
      <c r="H5948" t="s">
        <v>3795</v>
      </c>
      <c r="I5948" t="s">
        <v>3699</v>
      </c>
      <c r="J5948" t="s">
        <v>3701</v>
      </c>
      <c r="K5948" t="s">
        <v>756</v>
      </c>
      <c r="L5948" t="s">
        <v>757</v>
      </c>
      <c r="M5948" t="s">
        <v>757</v>
      </c>
      <c r="N5948" t="s">
        <v>756</v>
      </c>
      <c r="O5948" t="s">
        <v>756</v>
      </c>
      <c r="P5948" t="s">
        <v>758</v>
      </c>
      <c r="Q5948" t="s">
        <v>759</v>
      </c>
      <c r="R5948" t="s">
        <v>759</v>
      </c>
      <c r="S5948" t="s">
        <v>757</v>
      </c>
      <c r="T5948" t="s">
        <v>757</v>
      </c>
      <c r="U5948" t="s">
        <v>757</v>
      </c>
      <c r="V5948" t="s">
        <v>773</v>
      </c>
      <c r="W5948" t="s">
        <v>773</v>
      </c>
      <c r="X5948" t="s">
        <v>28414</v>
      </c>
      <c r="Y5948" t="str">
        <f t="shared" si="1304"/>
        <v>enero</v>
      </c>
      <c r="Z5948">
        <f>YEAR(BD_PONDERACIONES[[#This Row],[Fecha Ejecución del Ticket]])</f>
        <v>2023</v>
      </c>
      <c r="AA5948" t="str">
        <f t="shared" si="1305"/>
        <v>marzo</v>
      </c>
      <c r="AB5948">
        <f>YEAR(BD_PONDERACIONES[[#This Row],[Fecha de Inspección]])</f>
        <v>2023</v>
      </c>
      <c r="AC5948">
        <f t="shared" si="1306"/>
        <v>0</v>
      </c>
      <c r="AD5948">
        <f t="shared" si="1307"/>
        <v>0.5</v>
      </c>
      <c r="AE5948">
        <f t="shared" si="1308"/>
        <v>0.5</v>
      </c>
      <c r="AF5948">
        <f t="shared" si="1309"/>
        <v>0.5</v>
      </c>
      <c r="AG5948">
        <f t="shared" si="1310"/>
        <v>0.5</v>
      </c>
      <c r="AH5948">
        <f t="shared" si="1311"/>
        <v>0.5</v>
      </c>
      <c r="AI5948">
        <f t="shared" si="1312"/>
        <v>0.25</v>
      </c>
      <c r="AJ5948">
        <f t="shared" si="1313"/>
        <v>0.25</v>
      </c>
      <c r="AK5948">
        <f t="shared" si="1314"/>
        <v>0.5</v>
      </c>
      <c r="AL5948">
        <f t="shared" si="1315"/>
        <v>0</v>
      </c>
      <c r="AM5948">
        <f t="shared" si="1316"/>
        <v>0</v>
      </c>
      <c r="AN5948" s="6">
        <f t="shared" si="1317"/>
        <v>0.70000000000000007</v>
      </c>
      <c r="AO5948" t="str">
        <f>VLOOKUP(BD_PONDERACIONES[[#This Row],[Comuna]],Tabla3[#All],2,0)</f>
        <v>Cordillera</v>
      </c>
    </row>
    <row r="5949" spans="1:41" x14ac:dyDescent="0.35">
      <c r="A5949" t="s">
        <v>28415</v>
      </c>
      <c r="B5949" t="s">
        <v>28416</v>
      </c>
      <c r="C5949" t="s">
        <v>28417</v>
      </c>
      <c r="D5949" s="5">
        <v>44986</v>
      </c>
      <c r="E5949" s="5">
        <v>44950</v>
      </c>
      <c r="F5949" t="s">
        <v>763</v>
      </c>
      <c r="G5949" t="s">
        <v>28418</v>
      </c>
      <c r="H5949" t="s">
        <v>3795</v>
      </c>
      <c r="I5949" t="s">
        <v>3699</v>
      </c>
      <c r="J5949" t="s">
        <v>3701</v>
      </c>
      <c r="K5949" t="s">
        <v>756</v>
      </c>
      <c r="L5949" t="s">
        <v>757</v>
      </c>
      <c r="M5949" t="s">
        <v>757</v>
      </c>
      <c r="N5949" t="s">
        <v>756</v>
      </c>
      <c r="O5949" t="s">
        <v>756</v>
      </c>
      <c r="P5949" t="s">
        <v>758</v>
      </c>
      <c r="Q5949" t="s">
        <v>759</v>
      </c>
      <c r="R5949" t="s">
        <v>759</v>
      </c>
      <c r="S5949" t="s">
        <v>757</v>
      </c>
      <c r="T5949" t="s">
        <v>757</v>
      </c>
      <c r="U5949" t="s">
        <v>757</v>
      </c>
      <c r="V5949" t="s">
        <v>756</v>
      </c>
      <c r="W5949" t="s">
        <v>768</v>
      </c>
      <c r="X5949" t="s">
        <v>27824</v>
      </c>
      <c r="Y5949" t="str">
        <f t="shared" si="1304"/>
        <v>enero</v>
      </c>
      <c r="Z5949">
        <f>YEAR(BD_PONDERACIONES[[#This Row],[Fecha Ejecución del Ticket]])</f>
        <v>2023</v>
      </c>
      <c r="AA5949" t="str">
        <f t="shared" si="1305"/>
        <v>marzo</v>
      </c>
      <c r="AB5949">
        <f>YEAR(BD_PONDERACIONES[[#This Row],[Fecha de Inspección]])</f>
        <v>2023</v>
      </c>
      <c r="AC5949">
        <f t="shared" si="1306"/>
        <v>0</v>
      </c>
      <c r="AD5949">
        <f t="shared" si="1307"/>
        <v>0.5</v>
      </c>
      <c r="AE5949">
        <f t="shared" si="1308"/>
        <v>0.5</v>
      </c>
      <c r="AF5949">
        <f t="shared" si="1309"/>
        <v>0.5</v>
      </c>
      <c r="AG5949">
        <f t="shared" si="1310"/>
        <v>0.5</v>
      </c>
      <c r="AH5949">
        <f t="shared" si="1311"/>
        <v>0.5</v>
      </c>
      <c r="AI5949">
        <f t="shared" si="1312"/>
        <v>0.25</v>
      </c>
      <c r="AJ5949">
        <f t="shared" si="1313"/>
        <v>0.25</v>
      </c>
      <c r="AK5949">
        <f t="shared" si="1314"/>
        <v>0.5</v>
      </c>
      <c r="AL5949">
        <f t="shared" si="1315"/>
        <v>0.5</v>
      </c>
      <c r="AM5949">
        <f t="shared" si="1316"/>
        <v>0.17499999999999999</v>
      </c>
      <c r="AN5949" s="6">
        <f t="shared" si="1317"/>
        <v>0.83500000000000008</v>
      </c>
      <c r="AO5949" t="str">
        <f>VLOOKUP(BD_PONDERACIONES[[#This Row],[Comuna]],Tabla3[#All],2,0)</f>
        <v>Cordillera</v>
      </c>
    </row>
    <row r="5950" spans="1:41" x14ac:dyDescent="0.35">
      <c r="A5950" t="s">
        <v>28419</v>
      </c>
      <c r="B5950" t="s">
        <v>28420</v>
      </c>
      <c r="C5950" t="s">
        <v>28421</v>
      </c>
      <c r="D5950" s="5">
        <v>44986</v>
      </c>
      <c r="E5950" s="5">
        <v>44937</v>
      </c>
      <c r="F5950" t="s">
        <v>763</v>
      </c>
      <c r="G5950" t="s">
        <v>28422</v>
      </c>
      <c r="H5950" t="s">
        <v>3795</v>
      </c>
      <c r="I5950" t="s">
        <v>3699</v>
      </c>
      <c r="J5950" t="s">
        <v>3701</v>
      </c>
      <c r="K5950" t="s">
        <v>756</v>
      </c>
      <c r="L5950" t="s">
        <v>757</v>
      </c>
      <c r="M5950" t="s">
        <v>757</v>
      </c>
      <c r="N5950" t="s">
        <v>756</v>
      </c>
      <c r="O5950" t="s">
        <v>756</v>
      </c>
      <c r="P5950" t="s">
        <v>758</v>
      </c>
      <c r="Q5950" t="s">
        <v>759</v>
      </c>
      <c r="R5950" t="s">
        <v>759</v>
      </c>
      <c r="S5950" t="s">
        <v>757</v>
      </c>
      <c r="T5950" t="s">
        <v>757</v>
      </c>
      <c r="U5950" t="s">
        <v>757</v>
      </c>
      <c r="V5950" t="s">
        <v>756</v>
      </c>
      <c r="W5950" t="s">
        <v>756</v>
      </c>
      <c r="X5950" t="s">
        <v>20390</v>
      </c>
      <c r="Y5950" t="str">
        <f t="shared" si="1304"/>
        <v>enero</v>
      </c>
      <c r="Z5950">
        <f>YEAR(BD_PONDERACIONES[[#This Row],[Fecha Ejecución del Ticket]])</f>
        <v>2023</v>
      </c>
      <c r="AA5950" t="str">
        <f t="shared" si="1305"/>
        <v>marzo</v>
      </c>
      <c r="AB5950">
        <f>YEAR(BD_PONDERACIONES[[#This Row],[Fecha de Inspección]])</f>
        <v>2023</v>
      </c>
      <c r="AC5950">
        <f t="shared" si="1306"/>
        <v>0</v>
      </c>
      <c r="AD5950">
        <f t="shared" si="1307"/>
        <v>0.5</v>
      </c>
      <c r="AE5950">
        <f t="shared" si="1308"/>
        <v>0.5</v>
      </c>
      <c r="AF5950">
        <f t="shared" si="1309"/>
        <v>0.5</v>
      </c>
      <c r="AG5950">
        <f t="shared" si="1310"/>
        <v>0.5</v>
      </c>
      <c r="AH5950">
        <f t="shared" si="1311"/>
        <v>0.5</v>
      </c>
      <c r="AI5950">
        <f t="shared" si="1312"/>
        <v>0.25</v>
      </c>
      <c r="AJ5950">
        <f t="shared" si="1313"/>
        <v>0.25</v>
      </c>
      <c r="AK5950">
        <f t="shared" si="1314"/>
        <v>0.5</v>
      </c>
      <c r="AL5950">
        <f t="shared" si="1315"/>
        <v>0.5</v>
      </c>
      <c r="AM5950">
        <f t="shared" si="1316"/>
        <v>0.5</v>
      </c>
      <c r="AN5950" s="6">
        <f t="shared" si="1317"/>
        <v>0.90000000000000013</v>
      </c>
      <c r="AO5950" t="str">
        <f>VLOOKUP(BD_PONDERACIONES[[#This Row],[Comuna]],Tabla3[#All],2,0)</f>
        <v>Cordillera</v>
      </c>
    </row>
    <row r="5951" spans="1:41" x14ac:dyDescent="0.35">
      <c r="A5951" t="s">
        <v>28427</v>
      </c>
      <c r="B5951" t="s">
        <v>28428</v>
      </c>
      <c r="C5951" t="s">
        <v>28429</v>
      </c>
      <c r="D5951" s="5">
        <v>45045</v>
      </c>
      <c r="E5951" s="5">
        <v>45019</v>
      </c>
      <c r="F5951" t="s">
        <v>753</v>
      </c>
      <c r="G5951" t="s">
        <v>28430</v>
      </c>
      <c r="H5951" t="s">
        <v>755</v>
      </c>
      <c r="I5951" t="s">
        <v>26289</v>
      </c>
      <c r="J5951" t="s">
        <v>756</v>
      </c>
      <c r="K5951" t="s">
        <v>756</v>
      </c>
      <c r="L5951" t="s">
        <v>757</v>
      </c>
      <c r="M5951" t="s">
        <v>757</v>
      </c>
      <c r="N5951" t="s">
        <v>756</v>
      </c>
      <c r="O5951" t="s">
        <v>756</v>
      </c>
      <c r="P5951" t="s">
        <v>758</v>
      </c>
      <c r="Q5951" t="s">
        <v>759</v>
      </c>
      <c r="R5951" t="s">
        <v>759</v>
      </c>
      <c r="S5951" t="s">
        <v>757</v>
      </c>
      <c r="T5951" t="s">
        <v>757</v>
      </c>
      <c r="U5951" t="s">
        <v>757</v>
      </c>
      <c r="V5951" t="s">
        <v>756</v>
      </c>
      <c r="W5951" t="s">
        <v>756</v>
      </c>
      <c r="X5951" t="s">
        <v>9040</v>
      </c>
      <c r="Y5951" t="str">
        <f t="shared" ref="Y5951:Y6014" si="1318">TEXT(E5951,"MMMM")</f>
        <v>abril</v>
      </c>
      <c r="Z5951">
        <f>YEAR(BD_PONDERACIONES[[#This Row],[Fecha Ejecución del Ticket]])</f>
        <v>2023</v>
      </c>
      <c r="AA5951" t="str">
        <f t="shared" ref="AA5951:AA6014" si="1319">TEXT(D5951,"MMMM")</f>
        <v>abril</v>
      </c>
      <c r="AB5951">
        <f>YEAR(BD_PONDERACIONES[[#This Row],[Fecha de Inspección]])</f>
        <v>2023</v>
      </c>
      <c r="AC5951">
        <f t="shared" ref="AC5951:AC6014" si="1320">IF(OR(J5951="Cumple",J5951="No Aplica"),0.5,0)</f>
        <v>0.5</v>
      </c>
      <c r="AD5951">
        <f t="shared" ref="AD5951:AD6014" si="1321">IF(OR(K5951="CUMPLE",K5951="No Aplica"),0.5,0)</f>
        <v>0.5</v>
      </c>
      <c r="AE5951">
        <f t="shared" ref="AE5951:AE6014" si="1322">IF(OR(L5951="CUMPLE",L5951="No Aplica"),0.5,0)</f>
        <v>0.5</v>
      </c>
      <c r="AF5951">
        <f t="shared" ref="AF5951:AF6014" si="1323">IF(OR(M5951="CUMPLE",M5951="No Aplica"),0.5,0)</f>
        <v>0.5</v>
      </c>
      <c r="AG5951">
        <f t="shared" ref="AG5951:AG6014" si="1324">IF(OR(N5951="CUMPLE",N5951="No Aplica"),0.5,IF(N5951="Cumple Mayormente",0.325,IF(N5951="Cumple Parcialmente",0.175,0)))</f>
        <v>0.5</v>
      </c>
      <c r="AH5951">
        <f t="shared" ref="AH5951:AH6014" si="1325">IF(OR(O5951="CUMPLE",O5951="No Aplica"),0.5,IF(O5951="Cumple Mayormente",0.325,IF(O5951="Cumple Parcialmente",0.175,0)))</f>
        <v>0.5</v>
      </c>
      <c r="AI5951">
        <f t="shared" ref="AI5951:AI6014" si="1326">IF(OR(S5951="CUMPLE",S5951="No Aplica"),0.25,IF(S5951="Cumple Mayormente",0.1625,IF(S5951="Cumple Parcialmente",0.0875,0)))</f>
        <v>0.25</v>
      </c>
      <c r="AJ5951">
        <f t="shared" ref="AJ5951:AJ6014" si="1327">IF(OR(T5951="CUMPLE",T5951="No Aplica"),0.25,IF(T5951="Cumple Mayormente",0.1625,IF(T5951="Cumple Parcialmente",0.0875,0)))</f>
        <v>0.25</v>
      </c>
      <c r="AK5951">
        <f t="shared" ref="AK5951:AK6014" si="1328">IF(OR(U5951="CUMPLE",U5951="No Aplica"),0.5,IF(U5951="Cumple Mayormente",0.325,IF(U5951="Cumple Parcialmente",0.175,0)))</f>
        <v>0.5</v>
      </c>
      <c r="AL5951">
        <f t="shared" ref="AL5951:AL6014" si="1329">IF(OR(V5951="CUMPLE",V5951="No Aplica"),0.5,IF(V5951="Cumple Mayormente",0.325,IF(V5951="Cumple Parcialmente",0.175,0)))</f>
        <v>0.5</v>
      </c>
      <c r="AM5951">
        <f t="shared" ref="AM5951:AM6014" si="1330">IF(OR(W5951="CUMPLE",W5951="No Aplica"),0.5,IF(W5951="Cumple Mayormente",0.325,IF(W5951="Cumple Parcialmente",0.175,0)))</f>
        <v>0.5</v>
      </c>
      <c r="AN5951" s="6">
        <f t="shared" ref="AN5951:AN6014" si="1331">((AC5951+AD5951)*0.2)+((AE5951+AF5951)*0.3)+((AG5951+AH5951)*0.15)+((AI5951+AJ5951+AK5951)*0.15)+((AL5951+AM5951)*0.2)</f>
        <v>1</v>
      </c>
      <c r="AO5951" t="str">
        <f>VLOOKUP(BD_PONDERACIONES[[#This Row],[Comuna]],Tabla3[#All],2,0)</f>
        <v>Florida</v>
      </c>
    </row>
    <row r="5952" spans="1:41" x14ac:dyDescent="0.35">
      <c r="A5952" t="s">
        <v>28431</v>
      </c>
      <c r="B5952" t="s">
        <v>28432</v>
      </c>
      <c r="C5952" t="s">
        <v>28433</v>
      </c>
      <c r="D5952" s="5">
        <v>45045</v>
      </c>
      <c r="E5952" s="5">
        <v>45030</v>
      </c>
      <c r="F5952" t="s">
        <v>753</v>
      </c>
      <c r="G5952" t="s">
        <v>28434</v>
      </c>
      <c r="H5952" t="s">
        <v>755</v>
      </c>
      <c r="I5952" t="s">
        <v>26142</v>
      </c>
      <c r="J5952" t="s">
        <v>756</v>
      </c>
      <c r="K5952" t="s">
        <v>756</v>
      </c>
      <c r="L5952" t="s">
        <v>757</v>
      </c>
      <c r="M5952" t="s">
        <v>757</v>
      </c>
      <c r="N5952" t="s">
        <v>756</v>
      </c>
      <c r="O5952" t="s">
        <v>756</v>
      </c>
      <c r="P5952" t="s">
        <v>758</v>
      </c>
      <c r="Q5952" t="s">
        <v>759</v>
      </c>
      <c r="R5952" t="s">
        <v>759</v>
      </c>
      <c r="S5952" t="s">
        <v>757</v>
      </c>
      <c r="T5952" t="s">
        <v>757</v>
      </c>
      <c r="U5952" t="s">
        <v>757</v>
      </c>
      <c r="V5952" t="s">
        <v>756</v>
      </c>
      <c r="W5952" t="s">
        <v>756</v>
      </c>
      <c r="X5952" t="s">
        <v>28435</v>
      </c>
      <c r="Y5952" t="str">
        <f t="shared" si="1318"/>
        <v>abril</v>
      </c>
      <c r="Z5952">
        <f>YEAR(BD_PONDERACIONES[[#This Row],[Fecha Ejecución del Ticket]])</f>
        <v>2023</v>
      </c>
      <c r="AA5952" t="str">
        <f t="shared" si="1319"/>
        <v>abril</v>
      </c>
      <c r="AB5952">
        <f>YEAR(BD_PONDERACIONES[[#This Row],[Fecha de Inspección]])</f>
        <v>2023</v>
      </c>
      <c r="AC5952">
        <f t="shared" si="1320"/>
        <v>0.5</v>
      </c>
      <c r="AD5952">
        <f t="shared" si="1321"/>
        <v>0.5</v>
      </c>
      <c r="AE5952">
        <f t="shared" si="1322"/>
        <v>0.5</v>
      </c>
      <c r="AF5952">
        <f t="shared" si="1323"/>
        <v>0.5</v>
      </c>
      <c r="AG5952">
        <f t="shared" si="1324"/>
        <v>0.5</v>
      </c>
      <c r="AH5952">
        <f t="shared" si="1325"/>
        <v>0.5</v>
      </c>
      <c r="AI5952">
        <f t="shared" si="1326"/>
        <v>0.25</v>
      </c>
      <c r="AJ5952">
        <f t="shared" si="1327"/>
        <v>0.25</v>
      </c>
      <c r="AK5952">
        <f t="shared" si="1328"/>
        <v>0.5</v>
      </c>
      <c r="AL5952">
        <f t="shared" si="1329"/>
        <v>0.5</v>
      </c>
      <c r="AM5952">
        <f t="shared" si="1330"/>
        <v>0.5</v>
      </c>
      <c r="AN5952" s="6">
        <f t="shared" si="1331"/>
        <v>1</v>
      </c>
      <c r="AO5952" t="str">
        <f>VLOOKUP(BD_PONDERACIONES[[#This Row],[Comuna]],Tabla3[#All],2,0)</f>
        <v>Florida</v>
      </c>
    </row>
    <row r="5953" spans="1:41" x14ac:dyDescent="0.35">
      <c r="A5953" t="s">
        <v>28436</v>
      </c>
      <c r="B5953" t="s">
        <v>28437</v>
      </c>
      <c r="C5953" t="s">
        <v>28438</v>
      </c>
      <c r="D5953" s="5">
        <v>45045</v>
      </c>
      <c r="E5953" s="5">
        <v>45037</v>
      </c>
      <c r="F5953" t="s">
        <v>753</v>
      </c>
      <c r="G5953" t="s">
        <v>28439</v>
      </c>
      <c r="H5953" t="s">
        <v>755</v>
      </c>
      <c r="I5953" t="s">
        <v>26114</v>
      </c>
      <c r="J5953" t="s">
        <v>756</v>
      </c>
      <c r="K5953" t="s">
        <v>756</v>
      </c>
      <c r="L5953" t="s">
        <v>757</v>
      </c>
      <c r="M5953" t="s">
        <v>757</v>
      </c>
      <c r="N5953" t="s">
        <v>756</v>
      </c>
      <c r="O5953" t="s">
        <v>756</v>
      </c>
      <c r="P5953" t="s">
        <v>765</v>
      </c>
      <c r="Q5953" t="s">
        <v>28440</v>
      </c>
      <c r="R5953" t="s">
        <v>759</v>
      </c>
      <c r="S5953" t="s">
        <v>756</v>
      </c>
      <c r="T5953" t="s">
        <v>756</v>
      </c>
      <c r="U5953" t="s">
        <v>756</v>
      </c>
      <c r="V5953" t="s">
        <v>773</v>
      </c>
      <c r="W5953" t="s">
        <v>773</v>
      </c>
      <c r="X5953" t="s">
        <v>9524</v>
      </c>
      <c r="Y5953" t="str">
        <f t="shared" si="1318"/>
        <v>abril</v>
      </c>
      <c r="Z5953">
        <f>YEAR(BD_PONDERACIONES[[#This Row],[Fecha Ejecución del Ticket]])</f>
        <v>2023</v>
      </c>
      <c r="AA5953" t="str">
        <f t="shared" si="1319"/>
        <v>abril</v>
      </c>
      <c r="AB5953">
        <f>YEAR(BD_PONDERACIONES[[#This Row],[Fecha de Inspección]])</f>
        <v>2023</v>
      </c>
      <c r="AC5953">
        <f t="shared" si="1320"/>
        <v>0.5</v>
      </c>
      <c r="AD5953">
        <f t="shared" si="1321"/>
        <v>0.5</v>
      </c>
      <c r="AE5953">
        <f t="shared" si="1322"/>
        <v>0.5</v>
      </c>
      <c r="AF5953">
        <f t="shared" si="1323"/>
        <v>0.5</v>
      </c>
      <c r="AG5953">
        <f t="shared" si="1324"/>
        <v>0.5</v>
      </c>
      <c r="AH5953">
        <f t="shared" si="1325"/>
        <v>0.5</v>
      </c>
      <c r="AI5953">
        <f t="shared" si="1326"/>
        <v>0.25</v>
      </c>
      <c r="AJ5953">
        <f t="shared" si="1327"/>
        <v>0.25</v>
      </c>
      <c r="AK5953">
        <f t="shared" si="1328"/>
        <v>0.5</v>
      </c>
      <c r="AL5953">
        <f t="shared" si="1329"/>
        <v>0</v>
      </c>
      <c r="AM5953">
        <f t="shared" si="1330"/>
        <v>0</v>
      </c>
      <c r="AN5953" s="6">
        <f t="shared" si="1331"/>
        <v>0.8</v>
      </c>
      <c r="AO5953" t="str">
        <f>VLOOKUP(BD_PONDERACIONES[[#This Row],[Comuna]],Tabla3[#All],2,0)</f>
        <v>Florida</v>
      </c>
    </row>
    <row r="5954" spans="1:41" x14ac:dyDescent="0.35">
      <c r="A5954" t="s">
        <v>28441</v>
      </c>
      <c r="B5954" t="s">
        <v>28442</v>
      </c>
      <c r="C5954" t="s">
        <v>28443</v>
      </c>
      <c r="D5954" s="5">
        <v>45045</v>
      </c>
      <c r="E5954" s="5">
        <v>45031</v>
      </c>
      <c r="F5954" t="s">
        <v>753</v>
      </c>
      <c r="G5954" t="s">
        <v>28444</v>
      </c>
      <c r="H5954" t="s">
        <v>755</v>
      </c>
      <c r="I5954" t="s">
        <v>26299</v>
      </c>
      <c r="J5954" t="s">
        <v>756</v>
      </c>
      <c r="K5954" t="s">
        <v>756</v>
      </c>
      <c r="L5954" t="s">
        <v>757</v>
      </c>
      <c r="M5954" t="s">
        <v>757</v>
      </c>
      <c r="N5954" t="s">
        <v>756</v>
      </c>
      <c r="O5954" t="s">
        <v>756</v>
      </c>
      <c r="P5954" t="s">
        <v>758</v>
      </c>
      <c r="Q5954" t="s">
        <v>759</v>
      </c>
      <c r="R5954" t="s">
        <v>759</v>
      </c>
      <c r="S5954" t="s">
        <v>757</v>
      </c>
      <c r="T5954" t="s">
        <v>757</v>
      </c>
      <c r="U5954" t="s">
        <v>757</v>
      </c>
      <c r="V5954" t="s">
        <v>756</v>
      </c>
      <c r="W5954" t="s">
        <v>768</v>
      </c>
      <c r="X5954" t="s">
        <v>28445</v>
      </c>
      <c r="Y5954" t="str">
        <f t="shared" si="1318"/>
        <v>abril</v>
      </c>
      <c r="Z5954">
        <f>YEAR(BD_PONDERACIONES[[#This Row],[Fecha Ejecución del Ticket]])</f>
        <v>2023</v>
      </c>
      <c r="AA5954" t="str">
        <f t="shared" si="1319"/>
        <v>abril</v>
      </c>
      <c r="AB5954">
        <f>YEAR(BD_PONDERACIONES[[#This Row],[Fecha de Inspección]])</f>
        <v>2023</v>
      </c>
      <c r="AC5954">
        <f t="shared" si="1320"/>
        <v>0.5</v>
      </c>
      <c r="AD5954">
        <f t="shared" si="1321"/>
        <v>0.5</v>
      </c>
      <c r="AE5954">
        <f t="shared" si="1322"/>
        <v>0.5</v>
      </c>
      <c r="AF5954">
        <f t="shared" si="1323"/>
        <v>0.5</v>
      </c>
      <c r="AG5954">
        <f t="shared" si="1324"/>
        <v>0.5</v>
      </c>
      <c r="AH5954">
        <f t="shared" si="1325"/>
        <v>0.5</v>
      </c>
      <c r="AI5954">
        <f t="shared" si="1326"/>
        <v>0.25</v>
      </c>
      <c r="AJ5954">
        <f t="shared" si="1327"/>
        <v>0.25</v>
      </c>
      <c r="AK5954">
        <f t="shared" si="1328"/>
        <v>0.5</v>
      </c>
      <c r="AL5954">
        <f t="shared" si="1329"/>
        <v>0.5</v>
      </c>
      <c r="AM5954">
        <f t="shared" si="1330"/>
        <v>0.17499999999999999</v>
      </c>
      <c r="AN5954" s="6">
        <f t="shared" si="1331"/>
        <v>0.93500000000000005</v>
      </c>
      <c r="AO5954" t="str">
        <f>VLOOKUP(BD_PONDERACIONES[[#This Row],[Comuna]],Tabla3[#All],2,0)</f>
        <v>Florida</v>
      </c>
    </row>
    <row r="5955" spans="1:41" x14ac:dyDescent="0.35">
      <c r="A5955" t="s">
        <v>28446</v>
      </c>
      <c r="B5955" t="s">
        <v>28447</v>
      </c>
      <c r="C5955" t="s">
        <v>28448</v>
      </c>
      <c r="D5955" s="5">
        <v>45045</v>
      </c>
      <c r="E5955" s="5">
        <v>45031</v>
      </c>
      <c r="F5955" t="s">
        <v>753</v>
      </c>
      <c r="G5955" t="s">
        <v>28449</v>
      </c>
      <c r="H5955" t="s">
        <v>755</v>
      </c>
      <c r="I5955" t="s">
        <v>26299</v>
      </c>
      <c r="J5955" t="s">
        <v>756</v>
      </c>
      <c r="K5955" t="s">
        <v>756</v>
      </c>
      <c r="L5955" t="s">
        <v>757</v>
      </c>
      <c r="M5955" t="s">
        <v>757</v>
      </c>
      <c r="N5955" t="s">
        <v>757</v>
      </c>
      <c r="O5955" t="s">
        <v>757</v>
      </c>
      <c r="P5955" t="s">
        <v>765</v>
      </c>
      <c r="Q5955" t="s">
        <v>759</v>
      </c>
      <c r="R5955" t="s">
        <v>759</v>
      </c>
      <c r="S5955" t="s">
        <v>756</v>
      </c>
      <c r="T5955" t="s">
        <v>756</v>
      </c>
      <c r="U5955" t="s">
        <v>756</v>
      </c>
      <c r="V5955" t="s">
        <v>904</v>
      </c>
      <c r="W5955" t="s">
        <v>756</v>
      </c>
      <c r="X5955" t="s">
        <v>28445</v>
      </c>
      <c r="Y5955" t="str">
        <f t="shared" si="1318"/>
        <v>abril</v>
      </c>
      <c r="Z5955">
        <f>YEAR(BD_PONDERACIONES[[#This Row],[Fecha Ejecución del Ticket]])</f>
        <v>2023</v>
      </c>
      <c r="AA5955" t="str">
        <f t="shared" si="1319"/>
        <v>abril</v>
      </c>
      <c r="AB5955">
        <f>YEAR(BD_PONDERACIONES[[#This Row],[Fecha de Inspección]])</f>
        <v>2023</v>
      </c>
      <c r="AC5955">
        <f t="shared" si="1320"/>
        <v>0.5</v>
      </c>
      <c r="AD5955">
        <f t="shared" si="1321"/>
        <v>0.5</v>
      </c>
      <c r="AE5955">
        <f t="shared" si="1322"/>
        <v>0.5</v>
      </c>
      <c r="AF5955">
        <f t="shared" si="1323"/>
        <v>0.5</v>
      </c>
      <c r="AG5955">
        <f t="shared" si="1324"/>
        <v>0.5</v>
      </c>
      <c r="AH5955">
        <f t="shared" si="1325"/>
        <v>0.5</v>
      </c>
      <c r="AI5955">
        <f t="shared" si="1326"/>
        <v>0.25</v>
      </c>
      <c r="AJ5955">
        <f t="shared" si="1327"/>
        <v>0.25</v>
      </c>
      <c r="AK5955">
        <f t="shared" si="1328"/>
        <v>0.5</v>
      </c>
      <c r="AL5955">
        <f t="shared" si="1329"/>
        <v>0.32500000000000001</v>
      </c>
      <c r="AM5955">
        <f t="shared" si="1330"/>
        <v>0.5</v>
      </c>
      <c r="AN5955" s="6">
        <f t="shared" si="1331"/>
        <v>0.96500000000000008</v>
      </c>
      <c r="AO5955" t="str">
        <f>VLOOKUP(BD_PONDERACIONES[[#This Row],[Comuna]],Tabla3[#All],2,0)</f>
        <v>Florida</v>
      </c>
    </row>
    <row r="5956" spans="1:41" x14ac:dyDescent="0.35">
      <c r="A5956" t="s">
        <v>28450</v>
      </c>
      <c r="B5956" t="s">
        <v>28451</v>
      </c>
      <c r="C5956" t="s">
        <v>28452</v>
      </c>
      <c r="D5956" s="5">
        <v>45045</v>
      </c>
      <c r="E5956" s="5">
        <v>45026</v>
      </c>
      <c r="F5956" t="s">
        <v>753</v>
      </c>
      <c r="G5956" t="s">
        <v>28453</v>
      </c>
      <c r="H5956" t="s">
        <v>755</v>
      </c>
      <c r="I5956" t="s">
        <v>28454</v>
      </c>
      <c r="J5956" t="s">
        <v>756</v>
      </c>
      <c r="K5956" t="s">
        <v>756</v>
      </c>
      <c r="L5956" t="s">
        <v>757</v>
      </c>
      <c r="M5956" t="s">
        <v>757</v>
      </c>
      <c r="N5956" t="s">
        <v>756</v>
      </c>
      <c r="O5956" t="s">
        <v>756</v>
      </c>
      <c r="P5956" t="s">
        <v>758</v>
      </c>
      <c r="Q5956" t="s">
        <v>759</v>
      </c>
      <c r="R5956" t="s">
        <v>759</v>
      </c>
      <c r="S5956" t="s">
        <v>757</v>
      </c>
      <c r="T5956" t="s">
        <v>757</v>
      </c>
      <c r="U5956" t="s">
        <v>757</v>
      </c>
      <c r="V5956" t="s">
        <v>756</v>
      </c>
      <c r="W5956" t="s">
        <v>756</v>
      </c>
      <c r="X5956" t="s">
        <v>28455</v>
      </c>
      <c r="Y5956" t="str">
        <f t="shared" si="1318"/>
        <v>abril</v>
      </c>
      <c r="Z5956">
        <f>YEAR(BD_PONDERACIONES[[#This Row],[Fecha Ejecución del Ticket]])</f>
        <v>2023</v>
      </c>
      <c r="AA5956" t="str">
        <f t="shared" si="1319"/>
        <v>abril</v>
      </c>
      <c r="AB5956">
        <f>YEAR(BD_PONDERACIONES[[#This Row],[Fecha de Inspección]])</f>
        <v>2023</v>
      </c>
      <c r="AC5956">
        <f t="shared" si="1320"/>
        <v>0.5</v>
      </c>
      <c r="AD5956">
        <f t="shared" si="1321"/>
        <v>0.5</v>
      </c>
      <c r="AE5956">
        <f t="shared" si="1322"/>
        <v>0.5</v>
      </c>
      <c r="AF5956">
        <f t="shared" si="1323"/>
        <v>0.5</v>
      </c>
      <c r="AG5956">
        <f t="shared" si="1324"/>
        <v>0.5</v>
      </c>
      <c r="AH5956">
        <f t="shared" si="1325"/>
        <v>0.5</v>
      </c>
      <c r="AI5956">
        <f t="shared" si="1326"/>
        <v>0.25</v>
      </c>
      <c r="AJ5956">
        <f t="shared" si="1327"/>
        <v>0.25</v>
      </c>
      <c r="AK5956">
        <f t="shared" si="1328"/>
        <v>0.5</v>
      </c>
      <c r="AL5956">
        <f t="shared" si="1329"/>
        <v>0.5</v>
      </c>
      <c r="AM5956">
        <f t="shared" si="1330"/>
        <v>0.5</v>
      </c>
      <c r="AN5956" s="6">
        <f t="shared" si="1331"/>
        <v>1</v>
      </c>
      <c r="AO5956" t="str">
        <f>VLOOKUP(BD_PONDERACIONES[[#This Row],[Comuna]],Tabla3[#All],2,0)</f>
        <v>Florida</v>
      </c>
    </row>
    <row r="5957" spans="1:41" x14ac:dyDescent="0.35">
      <c r="A5957" t="s">
        <v>28456</v>
      </c>
      <c r="B5957" t="s">
        <v>28457</v>
      </c>
      <c r="C5957" t="s">
        <v>28458</v>
      </c>
      <c r="D5957" s="5">
        <v>45045</v>
      </c>
      <c r="E5957" s="5">
        <v>45022</v>
      </c>
      <c r="F5957" t="s">
        <v>753</v>
      </c>
      <c r="G5957" t="s">
        <v>28459</v>
      </c>
      <c r="H5957" t="s">
        <v>755</v>
      </c>
      <c r="I5957" t="s">
        <v>28454</v>
      </c>
      <c r="J5957" t="s">
        <v>756</v>
      </c>
      <c r="K5957" t="s">
        <v>756</v>
      </c>
      <c r="L5957" t="s">
        <v>773</v>
      </c>
      <c r="M5957" t="s">
        <v>773</v>
      </c>
      <c r="N5957" t="s">
        <v>756</v>
      </c>
      <c r="O5957" t="s">
        <v>756</v>
      </c>
      <c r="P5957" t="s">
        <v>758</v>
      </c>
      <c r="Q5957" t="s">
        <v>759</v>
      </c>
      <c r="R5957" t="s">
        <v>759</v>
      </c>
      <c r="S5957" t="s">
        <v>757</v>
      </c>
      <c r="T5957" t="s">
        <v>757</v>
      </c>
      <c r="U5957" t="s">
        <v>757</v>
      </c>
      <c r="V5957" t="s">
        <v>756</v>
      </c>
      <c r="W5957" t="s">
        <v>756</v>
      </c>
      <c r="X5957" t="s">
        <v>28460</v>
      </c>
      <c r="Y5957" t="str">
        <f t="shared" si="1318"/>
        <v>abril</v>
      </c>
      <c r="Z5957">
        <f>YEAR(BD_PONDERACIONES[[#This Row],[Fecha Ejecución del Ticket]])</f>
        <v>2023</v>
      </c>
      <c r="AA5957" t="str">
        <f t="shared" si="1319"/>
        <v>abril</v>
      </c>
      <c r="AB5957">
        <f>YEAR(BD_PONDERACIONES[[#This Row],[Fecha de Inspección]])</f>
        <v>2023</v>
      </c>
      <c r="AC5957">
        <f t="shared" si="1320"/>
        <v>0.5</v>
      </c>
      <c r="AD5957">
        <f t="shared" si="1321"/>
        <v>0.5</v>
      </c>
      <c r="AE5957">
        <f t="shared" si="1322"/>
        <v>0</v>
      </c>
      <c r="AF5957">
        <f t="shared" si="1323"/>
        <v>0</v>
      </c>
      <c r="AG5957">
        <f t="shared" si="1324"/>
        <v>0.5</v>
      </c>
      <c r="AH5957">
        <f t="shared" si="1325"/>
        <v>0.5</v>
      </c>
      <c r="AI5957">
        <f t="shared" si="1326"/>
        <v>0.25</v>
      </c>
      <c r="AJ5957">
        <f t="shared" si="1327"/>
        <v>0.25</v>
      </c>
      <c r="AK5957">
        <f t="shared" si="1328"/>
        <v>0.5</v>
      </c>
      <c r="AL5957">
        <f t="shared" si="1329"/>
        <v>0.5</v>
      </c>
      <c r="AM5957">
        <f t="shared" si="1330"/>
        <v>0.5</v>
      </c>
      <c r="AN5957" s="6">
        <f t="shared" si="1331"/>
        <v>0.7</v>
      </c>
      <c r="AO5957" t="str">
        <f>VLOOKUP(BD_PONDERACIONES[[#This Row],[Comuna]],Tabla3[#All],2,0)</f>
        <v>Florida</v>
      </c>
    </row>
    <row r="5958" spans="1:41" x14ac:dyDescent="0.35">
      <c r="A5958" t="s">
        <v>28461</v>
      </c>
      <c r="B5958" t="s">
        <v>28462</v>
      </c>
      <c r="C5958" t="s">
        <v>28463</v>
      </c>
      <c r="D5958" s="5">
        <v>45045</v>
      </c>
      <c r="E5958" s="5">
        <v>45024</v>
      </c>
      <c r="F5958" t="s">
        <v>753</v>
      </c>
      <c r="G5958" t="s">
        <v>28464</v>
      </c>
      <c r="H5958" t="s">
        <v>755</v>
      </c>
      <c r="I5958" t="s">
        <v>26431</v>
      </c>
      <c r="J5958" t="s">
        <v>756</v>
      </c>
      <c r="K5958" t="s">
        <v>756</v>
      </c>
      <c r="L5958" t="s">
        <v>757</v>
      </c>
      <c r="M5958" t="s">
        <v>757</v>
      </c>
      <c r="N5958" t="s">
        <v>756</v>
      </c>
      <c r="O5958" t="s">
        <v>756</v>
      </c>
      <c r="P5958" t="s">
        <v>765</v>
      </c>
      <c r="Q5958" t="s">
        <v>28465</v>
      </c>
      <c r="R5958" t="s">
        <v>28466</v>
      </c>
      <c r="S5958" t="s">
        <v>756</v>
      </c>
      <c r="T5958" t="s">
        <v>756</v>
      </c>
      <c r="U5958" t="s">
        <v>756</v>
      </c>
      <c r="V5958" t="s">
        <v>756</v>
      </c>
      <c r="W5958" t="s">
        <v>756</v>
      </c>
      <c r="X5958" t="s">
        <v>28467</v>
      </c>
      <c r="Y5958" t="str">
        <f t="shared" si="1318"/>
        <v>abril</v>
      </c>
      <c r="Z5958">
        <f>YEAR(BD_PONDERACIONES[[#This Row],[Fecha Ejecución del Ticket]])</f>
        <v>2023</v>
      </c>
      <c r="AA5958" t="str">
        <f t="shared" si="1319"/>
        <v>abril</v>
      </c>
      <c r="AB5958">
        <f>YEAR(BD_PONDERACIONES[[#This Row],[Fecha de Inspección]])</f>
        <v>2023</v>
      </c>
      <c r="AC5958">
        <f t="shared" si="1320"/>
        <v>0.5</v>
      </c>
      <c r="AD5958">
        <f t="shared" si="1321"/>
        <v>0.5</v>
      </c>
      <c r="AE5958">
        <f t="shared" si="1322"/>
        <v>0.5</v>
      </c>
      <c r="AF5958">
        <f t="shared" si="1323"/>
        <v>0.5</v>
      </c>
      <c r="AG5958">
        <f t="shared" si="1324"/>
        <v>0.5</v>
      </c>
      <c r="AH5958">
        <f t="shared" si="1325"/>
        <v>0.5</v>
      </c>
      <c r="AI5958">
        <f t="shared" si="1326"/>
        <v>0.25</v>
      </c>
      <c r="AJ5958">
        <f t="shared" si="1327"/>
        <v>0.25</v>
      </c>
      <c r="AK5958">
        <f t="shared" si="1328"/>
        <v>0.5</v>
      </c>
      <c r="AL5958">
        <f t="shared" si="1329"/>
        <v>0.5</v>
      </c>
      <c r="AM5958">
        <f t="shared" si="1330"/>
        <v>0.5</v>
      </c>
      <c r="AN5958" s="6">
        <f t="shared" si="1331"/>
        <v>1</v>
      </c>
      <c r="AO5958" t="str">
        <f>VLOOKUP(BD_PONDERACIONES[[#This Row],[Comuna]],Tabla3[#All],2,0)</f>
        <v>Florida</v>
      </c>
    </row>
    <row r="5959" spans="1:41" x14ac:dyDescent="0.35">
      <c r="A5959" t="s">
        <v>28468</v>
      </c>
      <c r="B5959" t="s">
        <v>28469</v>
      </c>
      <c r="C5959" t="s">
        <v>28470</v>
      </c>
      <c r="D5959" s="5">
        <v>45045</v>
      </c>
      <c r="E5959" s="5">
        <v>45040</v>
      </c>
      <c r="F5959" t="s">
        <v>753</v>
      </c>
      <c r="G5959" t="s">
        <v>28471</v>
      </c>
      <c r="H5959" t="s">
        <v>755</v>
      </c>
      <c r="I5959" t="s">
        <v>26299</v>
      </c>
      <c r="J5959" t="s">
        <v>756</v>
      </c>
      <c r="K5959" t="s">
        <v>756</v>
      </c>
      <c r="L5959" t="s">
        <v>773</v>
      </c>
      <c r="M5959" t="s">
        <v>773</v>
      </c>
      <c r="N5959" t="s">
        <v>756</v>
      </c>
      <c r="O5959" t="s">
        <v>756</v>
      </c>
      <c r="P5959" t="s">
        <v>758</v>
      </c>
      <c r="Q5959" t="s">
        <v>759</v>
      </c>
      <c r="R5959" t="s">
        <v>759</v>
      </c>
      <c r="S5959" t="s">
        <v>757</v>
      </c>
      <c r="T5959" t="s">
        <v>757</v>
      </c>
      <c r="U5959" t="s">
        <v>757</v>
      </c>
      <c r="V5959" t="s">
        <v>756</v>
      </c>
      <c r="W5959" t="s">
        <v>756</v>
      </c>
      <c r="X5959" t="s">
        <v>22657</v>
      </c>
      <c r="Y5959" t="str">
        <f t="shared" si="1318"/>
        <v>abril</v>
      </c>
      <c r="Z5959">
        <f>YEAR(BD_PONDERACIONES[[#This Row],[Fecha Ejecución del Ticket]])</f>
        <v>2023</v>
      </c>
      <c r="AA5959" t="str">
        <f t="shared" si="1319"/>
        <v>abril</v>
      </c>
      <c r="AB5959">
        <f>YEAR(BD_PONDERACIONES[[#This Row],[Fecha de Inspección]])</f>
        <v>2023</v>
      </c>
      <c r="AC5959">
        <f t="shared" si="1320"/>
        <v>0.5</v>
      </c>
      <c r="AD5959">
        <f t="shared" si="1321"/>
        <v>0.5</v>
      </c>
      <c r="AE5959">
        <f t="shared" si="1322"/>
        <v>0</v>
      </c>
      <c r="AF5959">
        <f t="shared" si="1323"/>
        <v>0</v>
      </c>
      <c r="AG5959">
        <f t="shared" si="1324"/>
        <v>0.5</v>
      </c>
      <c r="AH5959">
        <f t="shared" si="1325"/>
        <v>0.5</v>
      </c>
      <c r="AI5959">
        <f t="shared" si="1326"/>
        <v>0.25</v>
      </c>
      <c r="AJ5959">
        <f t="shared" si="1327"/>
        <v>0.25</v>
      </c>
      <c r="AK5959">
        <f t="shared" si="1328"/>
        <v>0.5</v>
      </c>
      <c r="AL5959">
        <f t="shared" si="1329"/>
        <v>0.5</v>
      </c>
      <c r="AM5959">
        <f t="shared" si="1330"/>
        <v>0.5</v>
      </c>
      <c r="AN5959" s="6">
        <f t="shared" si="1331"/>
        <v>0.7</v>
      </c>
      <c r="AO5959" t="str">
        <f>VLOOKUP(BD_PONDERACIONES[[#This Row],[Comuna]],Tabla3[#All],2,0)</f>
        <v>Florida</v>
      </c>
    </row>
    <row r="5960" spans="1:41" x14ac:dyDescent="0.35">
      <c r="A5960" t="s">
        <v>28472</v>
      </c>
      <c r="B5960" t="s">
        <v>28473</v>
      </c>
      <c r="C5960" t="s">
        <v>28474</v>
      </c>
      <c r="D5960" s="5">
        <v>45045</v>
      </c>
      <c r="E5960" s="5">
        <v>45033</v>
      </c>
      <c r="F5960" t="s">
        <v>753</v>
      </c>
      <c r="G5960" t="s">
        <v>28475</v>
      </c>
      <c r="H5960" t="s">
        <v>755</v>
      </c>
      <c r="I5960" t="s">
        <v>28476</v>
      </c>
      <c r="J5960" t="s">
        <v>756</v>
      </c>
      <c r="K5960" t="s">
        <v>756</v>
      </c>
      <c r="L5960" t="s">
        <v>757</v>
      </c>
      <c r="M5960" t="s">
        <v>757</v>
      </c>
      <c r="N5960" t="s">
        <v>757</v>
      </c>
      <c r="O5960" t="s">
        <v>757</v>
      </c>
      <c r="P5960" t="s">
        <v>758</v>
      </c>
      <c r="Q5960" t="s">
        <v>759</v>
      </c>
      <c r="R5960" t="s">
        <v>759</v>
      </c>
      <c r="S5960" t="s">
        <v>757</v>
      </c>
      <c r="T5960" t="s">
        <v>757</v>
      </c>
      <c r="U5960" t="s">
        <v>757</v>
      </c>
      <c r="V5960" t="s">
        <v>756</v>
      </c>
      <c r="W5960" t="s">
        <v>756</v>
      </c>
      <c r="X5960" t="s">
        <v>28477</v>
      </c>
      <c r="Y5960" t="str">
        <f t="shared" si="1318"/>
        <v>abril</v>
      </c>
      <c r="Z5960">
        <f>YEAR(BD_PONDERACIONES[[#This Row],[Fecha Ejecución del Ticket]])</f>
        <v>2023</v>
      </c>
      <c r="AA5960" t="str">
        <f t="shared" si="1319"/>
        <v>abril</v>
      </c>
      <c r="AB5960">
        <f>YEAR(BD_PONDERACIONES[[#This Row],[Fecha de Inspección]])</f>
        <v>2023</v>
      </c>
      <c r="AC5960">
        <f t="shared" si="1320"/>
        <v>0.5</v>
      </c>
      <c r="AD5960">
        <f t="shared" si="1321"/>
        <v>0.5</v>
      </c>
      <c r="AE5960">
        <f t="shared" si="1322"/>
        <v>0.5</v>
      </c>
      <c r="AF5960">
        <f t="shared" si="1323"/>
        <v>0.5</v>
      </c>
      <c r="AG5960">
        <f t="shared" si="1324"/>
        <v>0.5</v>
      </c>
      <c r="AH5960">
        <f t="shared" si="1325"/>
        <v>0.5</v>
      </c>
      <c r="AI5960">
        <f t="shared" si="1326"/>
        <v>0.25</v>
      </c>
      <c r="AJ5960">
        <f t="shared" si="1327"/>
        <v>0.25</v>
      </c>
      <c r="AK5960">
        <f t="shared" si="1328"/>
        <v>0.5</v>
      </c>
      <c r="AL5960">
        <f t="shared" si="1329"/>
        <v>0.5</v>
      </c>
      <c r="AM5960">
        <f t="shared" si="1330"/>
        <v>0.5</v>
      </c>
      <c r="AN5960" s="6">
        <f t="shared" si="1331"/>
        <v>1</v>
      </c>
      <c r="AO5960" t="str">
        <f>VLOOKUP(BD_PONDERACIONES[[#This Row],[Comuna]],Tabla3[#All],2,0)</f>
        <v>Florida</v>
      </c>
    </row>
    <row r="5961" spans="1:41" x14ac:dyDescent="0.35">
      <c r="A5961" t="s">
        <v>28478</v>
      </c>
      <c r="B5961" t="s">
        <v>28479</v>
      </c>
      <c r="C5961" t="s">
        <v>28480</v>
      </c>
      <c r="D5961" s="5">
        <v>45045</v>
      </c>
      <c r="E5961" s="5">
        <v>45040</v>
      </c>
      <c r="F5961" t="s">
        <v>753</v>
      </c>
      <c r="G5961" t="s">
        <v>28481</v>
      </c>
      <c r="H5961" t="s">
        <v>755</v>
      </c>
      <c r="I5961" t="s">
        <v>26322</v>
      </c>
      <c r="J5961" t="s">
        <v>756</v>
      </c>
      <c r="K5961" t="s">
        <v>756</v>
      </c>
      <c r="L5961" t="s">
        <v>757</v>
      </c>
      <c r="M5961" t="s">
        <v>757</v>
      </c>
      <c r="N5961" t="s">
        <v>756</v>
      </c>
      <c r="O5961" t="s">
        <v>756</v>
      </c>
      <c r="P5961" t="s">
        <v>758</v>
      </c>
      <c r="Q5961" t="s">
        <v>759</v>
      </c>
      <c r="R5961" t="s">
        <v>759</v>
      </c>
      <c r="S5961" t="s">
        <v>757</v>
      </c>
      <c r="T5961" t="s">
        <v>757</v>
      </c>
      <c r="U5961" t="s">
        <v>757</v>
      </c>
      <c r="V5961" t="s">
        <v>756</v>
      </c>
      <c r="W5961" t="s">
        <v>756</v>
      </c>
      <c r="X5961" t="s">
        <v>8238</v>
      </c>
      <c r="Y5961" t="str">
        <f t="shared" si="1318"/>
        <v>abril</v>
      </c>
      <c r="Z5961">
        <f>YEAR(BD_PONDERACIONES[[#This Row],[Fecha Ejecución del Ticket]])</f>
        <v>2023</v>
      </c>
      <c r="AA5961" t="str">
        <f t="shared" si="1319"/>
        <v>abril</v>
      </c>
      <c r="AB5961">
        <f>YEAR(BD_PONDERACIONES[[#This Row],[Fecha de Inspección]])</f>
        <v>2023</v>
      </c>
      <c r="AC5961">
        <f t="shared" si="1320"/>
        <v>0.5</v>
      </c>
      <c r="AD5961">
        <f t="shared" si="1321"/>
        <v>0.5</v>
      </c>
      <c r="AE5961">
        <f t="shared" si="1322"/>
        <v>0.5</v>
      </c>
      <c r="AF5961">
        <f t="shared" si="1323"/>
        <v>0.5</v>
      </c>
      <c r="AG5961">
        <f t="shared" si="1324"/>
        <v>0.5</v>
      </c>
      <c r="AH5961">
        <f t="shared" si="1325"/>
        <v>0.5</v>
      </c>
      <c r="AI5961">
        <f t="shared" si="1326"/>
        <v>0.25</v>
      </c>
      <c r="AJ5961">
        <f t="shared" si="1327"/>
        <v>0.25</v>
      </c>
      <c r="AK5961">
        <f t="shared" si="1328"/>
        <v>0.5</v>
      </c>
      <c r="AL5961">
        <f t="shared" si="1329"/>
        <v>0.5</v>
      </c>
      <c r="AM5961">
        <f t="shared" si="1330"/>
        <v>0.5</v>
      </c>
      <c r="AN5961" s="6">
        <f t="shared" si="1331"/>
        <v>1</v>
      </c>
      <c r="AO5961" t="str">
        <f>VLOOKUP(BD_PONDERACIONES[[#This Row],[Comuna]],Tabla3[#All],2,0)</f>
        <v>Florida</v>
      </c>
    </row>
    <row r="5962" spans="1:41" x14ac:dyDescent="0.35">
      <c r="A5962" t="s">
        <v>28482</v>
      </c>
      <c r="B5962" t="s">
        <v>28483</v>
      </c>
      <c r="C5962" t="s">
        <v>28484</v>
      </c>
      <c r="D5962" s="5">
        <v>45045</v>
      </c>
      <c r="E5962" s="5">
        <v>45018</v>
      </c>
      <c r="F5962" t="s">
        <v>753</v>
      </c>
      <c r="G5962" t="s">
        <v>28485</v>
      </c>
      <c r="H5962" t="s">
        <v>755</v>
      </c>
      <c r="I5962" t="s">
        <v>28486</v>
      </c>
      <c r="J5962" t="s">
        <v>756</v>
      </c>
      <c r="K5962" t="s">
        <v>756</v>
      </c>
      <c r="L5962" t="s">
        <v>757</v>
      </c>
      <c r="M5962" t="s">
        <v>757</v>
      </c>
      <c r="N5962" t="s">
        <v>756</v>
      </c>
      <c r="O5962" t="s">
        <v>756</v>
      </c>
      <c r="P5962" t="s">
        <v>758</v>
      </c>
      <c r="Q5962" t="s">
        <v>759</v>
      </c>
      <c r="R5962" t="s">
        <v>759</v>
      </c>
      <c r="S5962" t="s">
        <v>757</v>
      </c>
      <c r="T5962" t="s">
        <v>757</v>
      </c>
      <c r="U5962" t="s">
        <v>757</v>
      </c>
      <c r="V5962" t="s">
        <v>756</v>
      </c>
      <c r="W5962" t="s">
        <v>756</v>
      </c>
      <c r="X5962" t="s">
        <v>25360</v>
      </c>
      <c r="Y5962" t="str">
        <f t="shared" si="1318"/>
        <v>abril</v>
      </c>
      <c r="Z5962">
        <f>YEAR(BD_PONDERACIONES[[#This Row],[Fecha Ejecución del Ticket]])</f>
        <v>2023</v>
      </c>
      <c r="AA5962" t="str">
        <f t="shared" si="1319"/>
        <v>abril</v>
      </c>
      <c r="AB5962">
        <f>YEAR(BD_PONDERACIONES[[#This Row],[Fecha de Inspección]])</f>
        <v>2023</v>
      </c>
      <c r="AC5962">
        <f t="shared" si="1320"/>
        <v>0.5</v>
      </c>
      <c r="AD5962">
        <f t="shared" si="1321"/>
        <v>0.5</v>
      </c>
      <c r="AE5962">
        <f t="shared" si="1322"/>
        <v>0.5</v>
      </c>
      <c r="AF5962">
        <f t="shared" si="1323"/>
        <v>0.5</v>
      </c>
      <c r="AG5962">
        <f t="shared" si="1324"/>
        <v>0.5</v>
      </c>
      <c r="AH5962">
        <f t="shared" si="1325"/>
        <v>0.5</v>
      </c>
      <c r="AI5962">
        <f t="shared" si="1326"/>
        <v>0.25</v>
      </c>
      <c r="AJ5962">
        <f t="shared" si="1327"/>
        <v>0.25</v>
      </c>
      <c r="AK5962">
        <f t="shared" si="1328"/>
        <v>0.5</v>
      </c>
      <c r="AL5962">
        <f t="shared" si="1329"/>
        <v>0.5</v>
      </c>
      <c r="AM5962">
        <f t="shared" si="1330"/>
        <v>0.5</v>
      </c>
      <c r="AN5962" s="6">
        <f t="shared" si="1331"/>
        <v>1</v>
      </c>
      <c r="AO5962" t="str">
        <f>VLOOKUP(BD_PONDERACIONES[[#This Row],[Comuna]],Tabla3[#All],2,0)</f>
        <v>Florida</v>
      </c>
    </row>
    <row r="5963" spans="1:41" x14ac:dyDescent="0.35">
      <c r="A5963" t="s">
        <v>28487</v>
      </c>
      <c r="B5963" t="s">
        <v>28488</v>
      </c>
      <c r="C5963" t="s">
        <v>28489</v>
      </c>
      <c r="D5963" s="5">
        <v>45045</v>
      </c>
      <c r="E5963" s="5">
        <v>45017</v>
      </c>
      <c r="F5963" t="s">
        <v>753</v>
      </c>
      <c r="G5963" t="s">
        <v>28485</v>
      </c>
      <c r="H5963" t="s">
        <v>755</v>
      </c>
      <c r="I5963" t="s">
        <v>26431</v>
      </c>
      <c r="J5963" t="s">
        <v>756</v>
      </c>
      <c r="K5963" t="s">
        <v>756</v>
      </c>
      <c r="L5963" t="s">
        <v>757</v>
      </c>
      <c r="M5963" t="s">
        <v>757</v>
      </c>
      <c r="N5963" t="s">
        <v>756</v>
      </c>
      <c r="O5963" t="s">
        <v>756</v>
      </c>
      <c r="P5963" t="s">
        <v>758</v>
      </c>
      <c r="Q5963" t="s">
        <v>759</v>
      </c>
      <c r="R5963" t="s">
        <v>759</v>
      </c>
      <c r="S5963" t="s">
        <v>757</v>
      </c>
      <c r="T5963" t="s">
        <v>757</v>
      </c>
      <c r="U5963" t="s">
        <v>757</v>
      </c>
      <c r="V5963" t="s">
        <v>768</v>
      </c>
      <c r="W5963" t="s">
        <v>768</v>
      </c>
      <c r="X5963" t="s">
        <v>25472</v>
      </c>
      <c r="Y5963" t="str">
        <f t="shared" si="1318"/>
        <v>abril</v>
      </c>
      <c r="Z5963">
        <f>YEAR(BD_PONDERACIONES[[#This Row],[Fecha Ejecución del Ticket]])</f>
        <v>2023</v>
      </c>
      <c r="AA5963" t="str">
        <f t="shared" si="1319"/>
        <v>abril</v>
      </c>
      <c r="AB5963">
        <f>YEAR(BD_PONDERACIONES[[#This Row],[Fecha de Inspección]])</f>
        <v>2023</v>
      </c>
      <c r="AC5963">
        <f t="shared" si="1320"/>
        <v>0.5</v>
      </c>
      <c r="AD5963">
        <f t="shared" si="1321"/>
        <v>0.5</v>
      </c>
      <c r="AE5963">
        <f t="shared" si="1322"/>
        <v>0.5</v>
      </c>
      <c r="AF5963">
        <f t="shared" si="1323"/>
        <v>0.5</v>
      </c>
      <c r="AG5963">
        <f t="shared" si="1324"/>
        <v>0.5</v>
      </c>
      <c r="AH5963">
        <f t="shared" si="1325"/>
        <v>0.5</v>
      </c>
      <c r="AI5963">
        <f t="shared" si="1326"/>
        <v>0.25</v>
      </c>
      <c r="AJ5963">
        <f t="shared" si="1327"/>
        <v>0.25</v>
      </c>
      <c r="AK5963">
        <f t="shared" si="1328"/>
        <v>0.5</v>
      </c>
      <c r="AL5963">
        <f t="shared" si="1329"/>
        <v>0.17499999999999999</v>
      </c>
      <c r="AM5963">
        <f t="shared" si="1330"/>
        <v>0.17499999999999999</v>
      </c>
      <c r="AN5963" s="6">
        <f t="shared" si="1331"/>
        <v>0.87</v>
      </c>
      <c r="AO5963" t="str">
        <f>VLOOKUP(BD_PONDERACIONES[[#This Row],[Comuna]],Tabla3[#All],2,0)</f>
        <v>Florida</v>
      </c>
    </row>
    <row r="5964" spans="1:41" x14ac:dyDescent="0.35">
      <c r="A5964" t="s">
        <v>28490</v>
      </c>
      <c r="B5964" t="s">
        <v>28491</v>
      </c>
      <c r="C5964" t="s">
        <v>28492</v>
      </c>
      <c r="D5964" s="5">
        <v>45045</v>
      </c>
      <c r="E5964" s="5">
        <v>45039</v>
      </c>
      <c r="F5964" t="s">
        <v>753</v>
      </c>
      <c r="G5964" t="s">
        <v>28493</v>
      </c>
      <c r="H5964" t="s">
        <v>755</v>
      </c>
      <c r="I5964" t="s">
        <v>28486</v>
      </c>
      <c r="J5964" t="s">
        <v>756</v>
      </c>
      <c r="K5964" t="s">
        <v>756</v>
      </c>
      <c r="L5964" t="s">
        <v>757</v>
      </c>
      <c r="M5964" t="s">
        <v>757</v>
      </c>
      <c r="N5964" t="s">
        <v>756</v>
      </c>
      <c r="O5964" t="s">
        <v>756</v>
      </c>
      <c r="P5964" t="s">
        <v>765</v>
      </c>
      <c r="Q5964" t="s">
        <v>759</v>
      </c>
      <c r="R5964" t="s">
        <v>759</v>
      </c>
      <c r="S5964" t="s">
        <v>756</v>
      </c>
      <c r="T5964" t="s">
        <v>756</v>
      </c>
      <c r="U5964" t="s">
        <v>756</v>
      </c>
      <c r="V5964" t="s">
        <v>904</v>
      </c>
      <c r="W5964" t="s">
        <v>756</v>
      </c>
      <c r="X5964" t="s">
        <v>28494</v>
      </c>
      <c r="Y5964" t="str">
        <f t="shared" si="1318"/>
        <v>abril</v>
      </c>
      <c r="Z5964">
        <f>YEAR(BD_PONDERACIONES[[#This Row],[Fecha Ejecución del Ticket]])</f>
        <v>2023</v>
      </c>
      <c r="AA5964" t="str">
        <f t="shared" si="1319"/>
        <v>abril</v>
      </c>
      <c r="AB5964">
        <f>YEAR(BD_PONDERACIONES[[#This Row],[Fecha de Inspección]])</f>
        <v>2023</v>
      </c>
      <c r="AC5964">
        <f t="shared" si="1320"/>
        <v>0.5</v>
      </c>
      <c r="AD5964">
        <f t="shared" si="1321"/>
        <v>0.5</v>
      </c>
      <c r="AE5964">
        <f t="shared" si="1322"/>
        <v>0.5</v>
      </c>
      <c r="AF5964">
        <f t="shared" si="1323"/>
        <v>0.5</v>
      </c>
      <c r="AG5964">
        <f t="shared" si="1324"/>
        <v>0.5</v>
      </c>
      <c r="AH5964">
        <f t="shared" si="1325"/>
        <v>0.5</v>
      </c>
      <c r="AI5964">
        <f t="shared" si="1326"/>
        <v>0.25</v>
      </c>
      <c r="AJ5964">
        <f t="shared" si="1327"/>
        <v>0.25</v>
      </c>
      <c r="AK5964">
        <f t="shared" si="1328"/>
        <v>0.5</v>
      </c>
      <c r="AL5964">
        <f t="shared" si="1329"/>
        <v>0.32500000000000001</v>
      </c>
      <c r="AM5964">
        <f t="shared" si="1330"/>
        <v>0.5</v>
      </c>
      <c r="AN5964" s="6">
        <f t="shared" si="1331"/>
        <v>0.96500000000000008</v>
      </c>
      <c r="AO5964" t="str">
        <f>VLOOKUP(BD_PONDERACIONES[[#This Row],[Comuna]],Tabla3[#All],2,0)</f>
        <v>Florida</v>
      </c>
    </row>
    <row r="5965" spans="1:41" x14ac:dyDescent="0.35">
      <c r="A5965" t="s">
        <v>28495</v>
      </c>
      <c r="B5965" t="s">
        <v>28496</v>
      </c>
      <c r="C5965" t="s">
        <v>28497</v>
      </c>
      <c r="D5965" s="5">
        <v>45045</v>
      </c>
      <c r="E5965" s="5">
        <v>45018</v>
      </c>
      <c r="F5965" t="s">
        <v>753</v>
      </c>
      <c r="G5965" t="s">
        <v>28498</v>
      </c>
      <c r="H5965" t="s">
        <v>755</v>
      </c>
      <c r="I5965" t="s">
        <v>26431</v>
      </c>
      <c r="J5965" t="s">
        <v>756</v>
      </c>
      <c r="K5965" t="s">
        <v>756</v>
      </c>
      <c r="L5965" t="s">
        <v>757</v>
      </c>
      <c r="M5965" t="s">
        <v>757</v>
      </c>
      <c r="N5965" t="s">
        <v>756</v>
      </c>
      <c r="O5965" t="s">
        <v>756</v>
      </c>
      <c r="P5965" t="s">
        <v>758</v>
      </c>
      <c r="Q5965" t="s">
        <v>759</v>
      </c>
      <c r="R5965" t="s">
        <v>759</v>
      </c>
      <c r="S5965" t="s">
        <v>757</v>
      </c>
      <c r="T5965" t="s">
        <v>757</v>
      </c>
      <c r="U5965" t="s">
        <v>757</v>
      </c>
      <c r="V5965" t="s">
        <v>756</v>
      </c>
      <c r="W5965" t="s">
        <v>756</v>
      </c>
      <c r="X5965" t="s">
        <v>28499</v>
      </c>
      <c r="Y5965" t="str">
        <f t="shared" si="1318"/>
        <v>abril</v>
      </c>
      <c r="Z5965">
        <f>YEAR(BD_PONDERACIONES[[#This Row],[Fecha Ejecución del Ticket]])</f>
        <v>2023</v>
      </c>
      <c r="AA5965" t="str">
        <f t="shared" si="1319"/>
        <v>abril</v>
      </c>
      <c r="AB5965">
        <f>YEAR(BD_PONDERACIONES[[#This Row],[Fecha de Inspección]])</f>
        <v>2023</v>
      </c>
      <c r="AC5965">
        <f t="shared" si="1320"/>
        <v>0.5</v>
      </c>
      <c r="AD5965">
        <f t="shared" si="1321"/>
        <v>0.5</v>
      </c>
      <c r="AE5965">
        <f t="shared" si="1322"/>
        <v>0.5</v>
      </c>
      <c r="AF5965">
        <f t="shared" si="1323"/>
        <v>0.5</v>
      </c>
      <c r="AG5965">
        <f t="shared" si="1324"/>
        <v>0.5</v>
      </c>
      <c r="AH5965">
        <f t="shared" si="1325"/>
        <v>0.5</v>
      </c>
      <c r="AI5965">
        <f t="shared" si="1326"/>
        <v>0.25</v>
      </c>
      <c r="AJ5965">
        <f t="shared" si="1327"/>
        <v>0.25</v>
      </c>
      <c r="AK5965">
        <f t="shared" si="1328"/>
        <v>0.5</v>
      </c>
      <c r="AL5965">
        <f t="shared" si="1329"/>
        <v>0.5</v>
      </c>
      <c r="AM5965">
        <f t="shared" si="1330"/>
        <v>0.5</v>
      </c>
      <c r="AN5965" s="6">
        <f t="shared" si="1331"/>
        <v>1</v>
      </c>
      <c r="AO5965" t="str">
        <f>VLOOKUP(BD_PONDERACIONES[[#This Row],[Comuna]],Tabla3[#All],2,0)</f>
        <v>Florida</v>
      </c>
    </row>
    <row r="5966" spans="1:41" x14ac:dyDescent="0.35">
      <c r="A5966" t="s">
        <v>28500</v>
      </c>
      <c r="B5966" t="s">
        <v>28501</v>
      </c>
      <c r="C5966" t="s">
        <v>28502</v>
      </c>
      <c r="D5966" s="5">
        <v>45045</v>
      </c>
      <c r="E5966" s="5">
        <v>45019</v>
      </c>
      <c r="F5966" t="s">
        <v>753</v>
      </c>
      <c r="G5966" t="s">
        <v>28503</v>
      </c>
      <c r="H5966" t="s">
        <v>755</v>
      </c>
      <c r="I5966" t="s">
        <v>28504</v>
      </c>
      <c r="J5966" t="s">
        <v>756</v>
      </c>
      <c r="K5966" t="s">
        <v>756</v>
      </c>
      <c r="L5966" t="s">
        <v>757</v>
      </c>
      <c r="M5966" t="s">
        <v>757</v>
      </c>
      <c r="N5966" t="s">
        <v>756</v>
      </c>
      <c r="O5966" t="s">
        <v>756</v>
      </c>
      <c r="P5966" t="s">
        <v>765</v>
      </c>
      <c r="Q5966" t="s">
        <v>28505</v>
      </c>
      <c r="R5966" t="s">
        <v>759</v>
      </c>
      <c r="S5966" t="s">
        <v>756</v>
      </c>
      <c r="T5966" t="s">
        <v>756</v>
      </c>
      <c r="U5966" t="s">
        <v>756</v>
      </c>
      <c r="V5966" t="s">
        <v>756</v>
      </c>
      <c r="W5966" t="s">
        <v>756</v>
      </c>
      <c r="X5966" t="s">
        <v>9524</v>
      </c>
      <c r="Y5966" t="str">
        <f t="shared" si="1318"/>
        <v>abril</v>
      </c>
      <c r="Z5966">
        <f>YEAR(BD_PONDERACIONES[[#This Row],[Fecha Ejecución del Ticket]])</f>
        <v>2023</v>
      </c>
      <c r="AA5966" t="str">
        <f t="shared" si="1319"/>
        <v>abril</v>
      </c>
      <c r="AB5966">
        <f>YEAR(BD_PONDERACIONES[[#This Row],[Fecha de Inspección]])</f>
        <v>2023</v>
      </c>
      <c r="AC5966">
        <f t="shared" si="1320"/>
        <v>0.5</v>
      </c>
      <c r="AD5966">
        <f t="shared" si="1321"/>
        <v>0.5</v>
      </c>
      <c r="AE5966">
        <f t="shared" si="1322"/>
        <v>0.5</v>
      </c>
      <c r="AF5966">
        <f t="shared" si="1323"/>
        <v>0.5</v>
      </c>
      <c r="AG5966">
        <f t="shared" si="1324"/>
        <v>0.5</v>
      </c>
      <c r="AH5966">
        <f t="shared" si="1325"/>
        <v>0.5</v>
      </c>
      <c r="AI5966">
        <f t="shared" si="1326"/>
        <v>0.25</v>
      </c>
      <c r="AJ5966">
        <f t="shared" si="1327"/>
        <v>0.25</v>
      </c>
      <c r="AK5966">
        <f t="shared" si="1328"/>
        <v>0.5</v>
      </c>
      <c r="AL5966">
        <f t="shared" si="1329"/>
        <v>0.5</v>
      </c>
      <c r="AM5966">
        <f t="shared" si="1330"/>
        <v>0.5</v>
      </c>
      <c r="AN5966" s="6">
        <f t="shared" si="1331"/>
        <v>1</v>
      </c>
      <c r="AO5966" t="str">
        <f>VLOOKUP(BD_PONDERACIONES[[#This Row],[Comuna]],Tabla3[#All],2,0)</f>
        <v>Florida</v>
      </c>
    </row>
    <row r="5967" spans="1:41" x14ac:dyDescent="0.35">
      <c r="A5967" t="s">
        <v>28506</v>
      </c>
      <c r="B5967" t="s">
        <v>28507</v>
      </c>
      <c r="C5967" t="s">
        <v>28508</v>
      </c>
      <c r="D5967" s="5">
        <v>45045</v>
      </c>
      <c r="E5967" s="5">
        <v>45026</v>
      </c>
      <c r="F5967" t="s">
        <v>753</v>
      </c>
      <c r="G5967" t="s">
        <v>28509</v>
      </c>
      <c r="H5967" t="s">
        <v>755</v>
      </c>
      <c r="I5967" t="s">
        <v>26142</v>
      </c>
      <c r="J5967" t="s">
        <v>756</v>
      </c>
      <c r="K5967" t="s">
        <v>756</v>
      </c>
      <c r="L5967" t="s">
        <v>757</v>
      </c>
      <c r="M5967" t="s">
        <v>757</v>
      </c>
      <c r="N5967" t="s">
        <v>756</v>
      </c>
      <c r="O5967" t="s">
        <v>756</v>
      </c>
      <c r="P5967" t="s">
        <v>765</v>
      </c>
      <c r="Q5967" t="s">
        <v>759</v>
      </c>
      <c r="R5967" t="s">
        <v>759</v>
      </c>
      <c r="S5967" t="s">
        <v>757</v>
      </c>
      <c r="T5967" t="s">
        <v>757</v>
      </c>
      <c r="U5967" t="s">
        <v>756</v>
      </c>
      <c r="V5967" t="s">
        <v>756</v>
      </c>
      <c r="W5967" t="s">
        <v>756</v>
      </c>
      <c r="X5967" t="s">
        <v>28510</v>
      </c>
      <c r="Y5967" t="str">
        <f t="shared" si="1318"/>
        <v>abril</v>
      </c>
      <c r="Z5967">
        <f>YEAR(BD_PONDERACIONES[[#This Row],[Fecha Ejecución del Ticket]])</f>
        <v>2023</v>
      </c>
      <c r="AA5967" t="str">
        <f t="shared" si="1319"/>
        <v>abril</v>
      </c>
      <c r="AB5967">
        <f>YEAR(BD_PONDERACIONES[[#This Row],[Fecha de Inspección]])</f>
        <v>2023</v>
      </c>
      <c r="AC5967">
        <f t="shared" si="1320"/>
        <v>0.5</v>
      </c>
      <c r="AD5967">
        <f t="shared" si="1321"/>
        <v>0.5</v>
      </c>
      <c r="AE5967">
        <f t="shared" si="1322"/>
        <v>0.5</v>
      </c>
      <c r="AF5967">
        <f t="shared" si="1323"/>
        <v>0.5</v>
      </c>
      <c r="AG5967">
        <f t="shared" si="1324"/>
        <v>0.5</v>
      </c>
      <c r="AH5967">
        <f t="shared" si="1325"/>
        <v>0.5</v>
      </c>
      <c r="AI5967">
        <f t="shared" si="1326"/>
        <v>0.25</v>
      </c>
      <c r="AJ5967">
        <f t="shared" si="1327"/>
        <v>0.25</v>
      </c>
      <c r="AK5967">
        <f t="shared" si="1328"/>
        <v>0.5</v>
      </c>
      <c r="AL5967">
        <f t="shared" si="1329"/>
        <v>0.5</v>
      </c>
      <c r="AM5967">
        <f t="shared" si="1330"/>
        <v>0.5</v>
      </c>
      <c r="AN5967" s="6">
        <f t="shared" si="1331"/>
        <v>1</v>
      </c>
      <c r="AO5967" t="str">
        <f>VLOOKUP(BD_PONDERACIONES[[#This Row],[Comuna]],Tabla3[#All],2,0)</f>
        <v>Florida</v>
      </c>
    </row>
    <row r="5968" spans="1:41" x14ac:dyDescent="0.35">
      <c r="A5968" t="s">
        <v>28511</v>
      </c>
      <c r="B5968" t="s">
        <v>28512</v>
      </c>
      <c r="C5968" t="s">
        <v>28513</v>
      </c>
      <c r="D5968" s="5">
        <v>45045</v>
      </c>
      <c r="E5968" s="5">
        <v>45025</v>
      </c>
      <c r="F5968" t="s">
        <v>753</v>
      </c>
      <c r="G5968" t="s">
        <v>28514</v>
      </c>
      <c r="H5968" t="s">
        <v>755</v>
      </c>
      <c r="I5968" t="s">
        <v>759</v>
      </c>
      <c r="J5968" t="s">
        <v>756</v>
      </c>
      <c r="K5968" t="s">
        <v>756</v>
      </c>
      <c r="L5968" t="s">
        <v>757</v>
      </c>
      <c r="M5968" t="s">
        <v>757</v>
      </c>
      <c r="N5968" t="s">
        <v>756</v>
      </c>
      <c r="O5968" t="s">
        <v>756</v>
      </c>
      <c r="P5968" t="s">
        <v>765</v>
      </c>
      <c r="Q5968" t="s">
        <v>759</v>
      </c>
      <c r="R5968" t="s">
        <v>759</v>
      </c>
      <c r="S5968" t="s">
        <v>757</v>
      </c>
      <c r="T5968" t="s">
        <v>757</v>
      </c>
      <c r="U5968" t="s">
        <v>756</v>
      </c>
      <c r="V5968" t="s">
        <v>756</v>
      </c>
      <c r="W5968" t="s">
        <v>756</v>
      </c>
      <c r="X5968" t="s">
        <v>28515</v>
      </c>
      <c r="Y5968" t="str">
        <f t="shared" si="1318"/>
        <v>abril</v>
      </c>
      <c r="Z5968">
        <f>YEAR(BD_PONDERACIONES[[#This Row],[Fecha Ejecución del Ticket]])</f>
        <v>2023</v>
      </c>
      <c r="AA5968" t="str">
        <f t="shared" si="1319"/>
        <v>abril</v>
      </c>
      <c r="AB5968">
        <f>YEAR(BD_PONDERACIONES[[#This Row],[Fecha de Inspección]])</f>
        <v>2023</v>
      </c>
      <c r="AC5968">
        <f t="shared" si="1320"/>
        <v>0.5</v>
      </c>
      <c r="AD5968">
        <f t="shared" si="1321"/>
        <v>0.5</v>
      </c>
      <c r="AE5968">
        <f t="shared" si="1322"/>
        <v>0.5</v>
      </c>
      <c r="AF5968">
        <f t="shared" si="1323"/>
        <v>0.5</v>
      </c>
      <c r="AG5968">
        <f t="shared" si="1324"/>
        <v>0.5</v>
      </c>
      <c r="AH5968">
        <f t="shared" si="1325"/>
        <v>0.5</v>
      </c>
      <c r="AI5968">
        <f t="shared" si="1326"/>
        <v>0.25</v>
      </c>
      <c r="AJ5968">
        <f t="shared" si="1327"/>
        <v>0.25</v>
      </c>
      <c r="AK5968">
        <f t="shared" si="1328"/>
        <v>0.5</v>
      </c>
      <c r="AL5968">
        <f t="shared" si="1329"/>
        <v>0.5</v>
      </c>
      <c r="AM5968">
        <f t="shared" si="1330"/>
        <v>0.5</v>
      </c>
      <c r="AN5968" s="6">
        <f t="shared" si="1331"/>
        <v>1</v>
      </c>
      <c r="AO5968" t="str">
        <f>VLOOKUP(BD_PONDERACIONES[[#This Row],[Comuna]],Tabla3[#All],2,0)</f>
        <v>Florida</v>
      </c>
    </row>
    <row r="5969" spans="1:41" x14ac:dyDescent="0.35">
      <c r="A5969" t="s">
        <v>28516</v>
      </c>
      <c r="B5969" t="s">
        <v>28517</v>
      </c>
      <c r="C5969" t="s">
        <v>28518</v>
      </c>
      <c r="D5969" s="5">
        <v>45044</v>
      </c>
      <c r="E5969" s="5">
        <v>45034</v>
      </c>
      <c r="F5969" t="s">
        <v>753</v>
      </c>
      <c r="G5969" t="s">
        <v>28519</v>
      </c>
      <c r="H5969" t="s">
        <v>755</v>
      </c>
      <c r="I5969" t="s">
        <v>26142</v>
      </c>
      <c r="J5969" t="s">
        <v>756</v>
      </c>
      <c r="K5969" t="s">
        <v>756</v>
      </c>
      <c r="L5969" t="s">
        <v>757</v>
      </c>
      <c r="M5969" t="s">
        <v>757</v>
      </c>
      <c r="N5969" t="s">
        <v>756</v>
      </c>
      <c r="O5969" t="s">
        <v>756</v>
      </c>
      <c r="P5969" t="s">
        <v>758</v>
      </c>
      <c r="Q5969" t="s">
        <v>759</v>
      </c>
      <c r="R5969" t="s">
        <v>759</v>
      </c>
      <c r="S5969" t="s">
        <v>757</v>
      </c>
      <c r="T5969" t="s">
        <v>757</v>
      </c>
      <c r="U5969" t="s">
        <v>757</v>
      </c>
      <c r="V5969" t="s">
        <v>756</v>
      </c>
      <c r="W5969" t="s">
        <v>756</v>
      </c>
      <c r="X5969" t="s">
        <v>8238</v>
      </c>
      <c r="Y5969" t="str">
        <f t="shared" si="1318"/>
        <v>abril</v>
      </c>
      <c r="Z5969">
        <f>YEAR(BD_PONDERACIONES[[#This Row],[Fecha Ejecución del Ticket]])</f>
        <v>2023</v>
      </c>
      <c r="AA5969" t="str">
        <f t="shared" si="1319"/>
        <v>abril</v>
      </c>
      <c r="AB5969">
        <f>YEAR(BD_PONDERACIONES[[#This Row],[Fecha de Inspección]])</f>
        <v>2023</v>
      </c>
      <c r="AC5969">
        <f t="shared" si="1320"/>
        <v>0.5</v>
      </c>
      <c r="AD5969">
        <f t="shared" si="1321"/>
        <v>0.5</v>
      </c>
      <c r="AE5969">
        <f t="shared" si="1322"/>
        <v>0.5</v>
      </c>
      <c r="AF5969">
        <f t="shared" si="1323"/>
        <v>0.5</v>
      </c>
      <c r="AG5969">
        <f t="shared" si="1324"/>
        <v>0.5</v>
      </c>
      <c r="AH5969">
        <f t="shared" si="1325"/>
        <v>0.5</v>
      </c>
      <c r="AI5969">
        <f t="shared" si="1326"/>
        <v>0.25</v>
      </c>
      <c r="AJ5969">
        <f t="shared" si="1327"/>
        <v>0.25</v>
      </c>
      <c r="AK5969">
        <f t="shared" si="1328"/>
        <v>0.5</v>
      </c>
      <c r="AL5969">
        <f t="shared" si="1329"/>
        <v>0.5</v>
      </c>
      <c r="AM5969">
        <f t="shared" si="1330"/>
        <v>0.5</v>
      </c>
      <c r="AN5969" s="6">
        <f t="shared" si="1331"/>
        <v>1</v>
      </c>
      <c r="AO5969" t="str">
        <f>VLOOKUP(BD_PONDERACIONES[[#This Row],[Comuna]],Tabla3[#All],2,0)</f>
        <v>Florida</v>
      </c>
    </row>
    <row r="5970" spans="1:41" x14ac:dyDescent="0.35">
      <c r="A5970" t="s">
        <v>28520</v>
      </c>
      <c r="B5970" t="s">
        <v>28521</v>
      </c>
      <c r="C5970" t="s">
        <v>28522</v>
      </c>
      <c r="D5970" s="5">
        <v>45044</v>
      </c>
      <c r="E5970" s="5">
        <v>45035</v>
      </c>
      <c r="F5970" t="s">
        <v>753</v>
      </c>
      <c r="G5970" t="s">
        <v>28523</v>
      </c>
      <c r="H5970" t="s">
        <v>755</v>
      </c>
      <c r="I5970" t="s">
        <v>759</v>
      </c>
      <c r="J5970" t="s">
        <v>756</v>
      </c>
      <c r="K5970" t="s">
        <v>756</v>
      </c>
      <c r="L5970" t="s">
        <v>757</v>
      </c>
      <c r="M5970" t="s">
        <v>757</v>
      </c>
      <c r="N5970" t="s">
        <v>756</v>
      </c>
      <c r="O5970" t="s">
        <v>756</v>
      </c>
      <c r="P5970" t="s">
        <v>765</v>
      </c>
      <c r="Q5970" t="s">
        <v>28524</v>
      </c>
      <c r="R5970" t="s">
        <v>28525</v>
      </c>
      <c r="S5970" t="s">
        <v>756</v>
      </c>
      <c r="T5970" t="s">
        <v>756</v>
      </c>
      <c r="U5970" t="s">
        <v>756</v>
      </c>
      <c r="V5970" t="s">
        <v>756</v>
      </c>
      <c r="W5970" t="s">
        <v>756</v>
      </c>
      <c r="X5970" t="s">
        <v>28526</v>
      </c>
      <c r="Y5970" t="str">
        <f t="shared" si="1318"/>
        <v>abril</v>
      </c>
      <c r="Z5970">
        <f>YEAR(BD_PONDERACIONES[[#This Row],[Fecha Ejecución del Ticket]])</f>
        <v>2023</v>
      </c>
      <c r="AA5970" t="str">
        <f t="shared" si="1319"/>
        <v>abril</v>
      </c>
      <c r="AB5970">
        <f>YEAR(BD_PONDERACIONES[[#This Row],[Fecha de Inspección]])</f>
        <v>2023</v>
      </c>
      <c r="AC5970">
        <f t="shared" si="1320"/>
        <v>0.5</v>
      </c>
      <c r="AD5970">
        <f t="shared" si="1321"/>
        <v>0.5</v>
      </c>
      <c r="AE5970">
        <f t="shared" si="1322"/>
        <v>0.5</v>
      </c>
      <c r="AF5970">
        <f t="shared" si="1323"/>
        <v>0.5</v>
      </c>
      <c r="AG5970">
        <f t="shared" si="1324"/>
        <v>0.5</v>
      </c>
      <c r="AH5970">
        <f t="shared" si="1325"/>
        <v>0.5</v>
      </c>
      <c r="AI5970">
        <f t="shared" si="1326"/>
        <v>0.25</v>
      </c>
      <c r="AJ5970">
        <f t="shared" si="1327"/>
        <v>0.25</v>
      </c>
      <c r="AK5970">
        <f t="shared" si="1328"/>
        <v>0.5</v>
      </c>
      <c r="AL5970">
        <f t="shared" si="1329"/>
        <v>0.5</v>
      </c>
      <c r="AM5970">
        <f t="shared" si="1330"/>
        <v>0.5</v>
      </c>
      <c r="AN5970" s="6">
        <f t="shared" si="1331"/>
        <v>1</v>
      </c>
      <c r="AO5970" t="str">
        <f>VLOOKUP(BD_PONDERACIONES[[#This Row],[Comuna]],Tabla3[#All],2,0)</f>
        <v>Florida</v>
      </c>
    </row>
    <row r="5971" spans="1:41" x14ac:dyDescent="0.35">
      <c r="A5971" t="s">
        <v>28527</v>
      </c>
      <c r="B5971" t="s">
        <v>28528</v>
      </c>
      <c r="C5971" t="s">
        <v>28529</v>
      </c>
      <c r="D5971" s="5">
        <v>45044</v>
      </c>
      <c r="E5971" s="5">
        <v>45030</v>
      </c>
      <c r="F5971" t="s">
        <v>753</v>
      </c>
      <c r="G5971" t="s">
        <v>28530</v>
      </c>
      <c r="H5971" t="s">
        <v>755</v>
      </c>
      <c r="I5971" t="s">
        <v>759</v>
      </c>
      <c r="J5971" t="s">
        <v>756</v>
      </c>
      <c r="K5971" t="s">
        <v>756</v>
      </c>
      <c r="L5971" t="s">
        <v>757</v>
      </c>
      <c r="M5971" t="s">
        <v>757</v>
      </c>
      <c r="N5971" t="s">
        <v>756</v>
      </c>
      <c r="O5971" t="s">
        <v>756</v>
      </c>
      <c r="P5971" t="s">
        <v>765</v>
      </c>
      <c r="Q5971" t="s">
        <v>28531</v>
      </c>
      <c r="R5971" t="s">
        <v>28532</v>
      </c>
      <c r="S5971" t="s">
        <v>756</v>
      </c>
      <c r="T5971" t="s">
        <v>756</v>
      </c>
      <c r="U5971" t="s">
        <v>756</v>
      </c>
      <c r="V5971" t="s">
        <v>756</v>
      </c>
      <c r="W5971" t="s">
        <v>756</v>
      </c>
      <c r="X5971" t="s">
        <v>28533</v>
      </c>
      <c r="Y5971" t="str">
        <f t="shared" si="1318"/>
        <v>abril</v>
      </c>
      <c r="Z5971">
        <f>YEAR(BD_PONDERACIONES[[#This Row],[Fecha Ejecución del Ticket]])</f>
        <v>2023</v>
      </c>
      <c r="AA5971" t="str">
        <f t="shared" si="1319"/>
        <v>abril</v>
      </c>
      <c r="AB5971">
        <f>YEAR(BD_PONDERACIONES[[#This Row],[Fecha de Inspección]])</f>
        <v>2023</v>
      </c>
      <c r="AC5971">
        <f t="shared" si="1320"/>
        <v>0.5</v>
      </c>
      <c r="AD5971">
        <f t="shared" si="1321"/>
        <v>0.5</v>
      </c>
      <c r="AE5971">
        <f t="shared" si="1322"/>
        <v>0.5</v>
      </c>
      <c r="AF5971">
        <f t="shared" si="1323"/>
        <v>0.5</v>
      </c>
      <c r="AG5971">
        <f t="shared" si="1324"/>
        <v>0.5</v>
      </c>
      <c r="AH5971">
        <f t="shared" si="1325"/>
        <v>0.5</v>
      </c>
      <c r="AI5971">
        <f t="shared" si="1326"/>
        <v>0.25</v>
      </c>
      <c r="AJ5971">
        <f t="shared" si="1327"/>
        <v>0.25</v>
      </c>
      <c r="AK5971">
        <f t="shared" si="1328"/>
        <v>0.5</v>
      </c>
      <c r="AL5971">
        <f t="shared" si="1329"/>
        <v>0.5</v>
      </c>
      <c r="AM5971">
        <f t="shared" si="1330"/>
        <v>0.5</v>
      </c>
      <c r="AN5971" s="6">
        <f t="shared" si="1331"/>
        <v>1</v>
      </c>
      <c r="AO5971" t="str">
        <f>VLOOKUP(BD_PONDERACIONES[[#This Row],[Comuna]],Tabla3[#All],2,0)</f>
        <v>Florida</v>
      </c>
    </row>
    <row r="5972" spans="1:41" x14ac:dyDescent="0.35">
      <c r="A5972" t="s">
        <v>28534</v>
      </c>
      <c r="B5972" t="s">
        <v>28535</v>
      </c>
      <c r="C5972" t="s">
        <v>28536</v>
      </c>
      <c r="D5972" s="5">
        <v>45044</v>
      </c>
      <c r="E5972" s="5">
        <v>45041</v>
      </c>
      <c r="F5972" t="s">
        <v>753</v>
      </c>
      <c r="G5972" t="s">
        <v>28537</v>
      </c>
      <c r="H5972" t="s">
        <v>755</v>
      </c>
      <c r="I5972" t="s">
        <v>759</v>
      </c>
      <c r="J5972" t="s">
        <v>756</v>
      </c>
      <c r="K5972" t="s">
        <v>756</v>
      </c>
      <c r="L5972" t="s">
        <v>757</v>
      </c>
      <c r="M5972" t="s">
        <v>757</v>
      </c>
      <c r="N5972" t="s">
        <v>756</v>
      </c>
      <c r="O5972" t="s">
        <v>756</v>
      </c>
      <c r="P5972" t="s">
        <v>758</v>
      </c>
      <c r="Q5972" t="s">
        <v>759</v>
      </c>
      <c r="R5972" t="s">
        <v>759</v>
      </c>
      <c r="S5972" t="s">
        <v>757</v>
      </c>
      <c r="T5972" t="s">
        <v>757</v>
      </c>
      <c r="U5972" t="s">
        <v>757</v>
      </c>
      <c r="V5972" t="s">
        <v>768</v>
      </c>
      <c r="W5972" t="s">
        <v>768</v>
      </c>
      <c r="X5972" t="s">
        <v>8238</v>
      </c>
      <c r="Y5972" t="str">
        <f t="shared" si="1318"/>
        <v>abril</v>
      </c>
      <c r="Z5972">
        <f>YEAR(BD_PONDERACIONES[[#This Row],[Fecha Ejecución del Ticket]])</f>
        <v>2023</v>
      </c>
      <c r="AA5972" t="str">
        <f t="shared" si="1319"/>
        <v>abril</v>
      </c>
      <c r="AB5972">
        <f>YEAR(BD_PONDERACIONES[[#This Row],[Fecha de Inspección]])</f>
        <v>2023</v>
      </c>
      <c r="AC5972">
        <f t="shared" si="1320"/>
        <v>0.5</v>
      </c>
      <c r="AD5972">
        <f t="shared" si="1321"/>
        <v>0.5</v>
      </c>
      <c r="AE5972">
        <f t="shared" si="1322"/>
        <v>0.5</v>
      </c>
      <c r="AF5972">
        <f t="shared" si="1323"/>
        <v>0.5</v>
      </c>
      <c r="AG5972">
        <f t="shared" si="1324"/>
        <v>0.5</v>
      </c>
      <c r="AH5972">
        <f t="shared" si="1325"/>
        <v>0.5</v>
      </c>
      <c r="AI5972">
        <f t="shared" si="1326"/>
        <v>0.25</v>
      </c>
      <c r="AJ5972">
        <f t="shared" si="1327"/>
        <v>0.25</v>
      </c>
      <c r="AK5972">
        <f t="shared" si="1328"/>
        <v>0.5</v>
      </c>
      <c r="AL5972">
        <f t="shared" si="1329"/>
        <v>0.17499999999999999</v>
      </c>
      <c r="AM5972">
        <f t="shared" si="1330"/>
        <v>0.17499999999999999</v>
      </c>
      <c r="AN5972" s="6">
        <f t="shared" si="1331"/>
        <v>0.87</v>
      </c>
      <c r="AO5972" t="str">
        <f>VLOOKUP(BD_PONDERACIONES[[#This Row],[Comuna]],Tabla3[#All],2,0)</f>
        <v>Florida</v>
      </c>
    </row>
    <row r="5973" spans="1:41" x14ac:dyDescent="0.35">
      <c r="A5973" t="s">
        <v>28538</v>
      </c>
      <c r="B5973" t="s">
        <v>28539</v>
      </c>
      <c r="C5973" t="s">
        <v>28540</v>
      </c>
      <c r="D5973" s="5">
        <v>45044</v>
      </c>
      <c r="E5973" s="5">
        <v>45041</v>
      </c>
      <c r="F5973" t="s">
        <v>753</v>
      </c>
      <c r="G5973" t="s">
        <v>28541</v>
      </c>
      <c r="H5973" t="s">
        <v>755</v>
      </c>
      <c r="I5973" t="s">
        <v>759</v>
      </c>
      <c r="J5973" t="s">
        <v>756</v>
      </c>
      <c r="K5973" t="s">
        <v>756</v>
      </c>
      <c r="L5973" t="s">
        <v>756</v>
      </c>
      <c r="M5973" t="s">
        <v>756</v>
      </c>
      <c r="N5973" t="s">
        <v>756</v>
      </c>
      <c r="O5973" t="s">
        <v>756</v>
      </c>
      <c r="P5973" t="s">
        <v>758</v>
      </c>
      <c r="Q5973" t="s">
        <v>759</v>
      </c>
      <c r="R5973" t="s">
        <v>759</v>
      </c>
      <c r="S5973" t="s">
        <v>757</v>
      </c>
      <c r="T5973" t="s">
        <v>757</v>
      </c>
      <c r="U5973" t="s">
        <v>757</v>
      </c>
      <c r="V5973" t="s">
        <v>756</v>
      </c>
      <c r="W5973" t="s">
        <v>756</v>
      </c>
      <c r="X5973" t="s">
        <v>28542</v>
      </c>
      <c r="Y5973" t="str">
        <f t="shared" si="1318"/>
        <v>abril</v>
      </c>
      <c r="Z5973">
        <f>YEAR(BD_PONDERACIONES[[#This Row],[Fecha Ejecución del Ticket]])</f>
        <v>2023</v>
      </c>
      <c r="AA5973" t="str">
        <f t="shared" si="1319"/>
        <v>abril</v>
      </c>
      <c r="AB5973">
        <f>YEAR(BD_PONDERACIONES[[#This Row],[Fecha de Inspección]])</f>
        <v>2023</v>
      </c>
      <c r="AC5973">
        <f t="shared" si="1320"/>
        <v>0.5</v>
      </c>
      <c r="AD5973">
        <f t="shared" si="1321"/>
        <v>0.5</v>
      </c>
      <c r="AE5973">
        <f t="shared" si="1322"/>
        <v>0.5</v>
      </c>
      <c r="AF5973">
        <f t="shared" si="1323"/>
        <v>0.5</v>
      </c>
      <c r="AG5973">
        <f t="shared" si="1324"/>
        <v>0.5</v>
      </c>
      <c r="AH5973">
        <f t="shared" si="1325"/>
        <v>0.5</v>
      </c>
      <c r="AI5973">
        <f t="shared" si="1326"/>
        <v>0.25</v>
      </c>
      <c r="AJ5973">
        <f t="shared" si="1327"/>
        <v>0.25</v>
      </c>
      <c r="AK5973">
        <f t="shared" si="1328"/>
        <v>0.5</v>
      </c>
      <c r="AL5973">
        <f t="shared" si="1329"/>
        <v>0.5</v>
      </c>
      <c r="AM5973">
        <f t="shared" si="1330"/>
        <v>0.5</v>
      </c>
      <c r="AN5973" s="6">
        <f t="shared" si="1331"/>
        <v>1</v>
      </c>
      <c r="AO5973" t="str">
        <f>VLOOKUP(BD_PONDERACIONES[[#This Row],[Comuna]],Tabla3[#All],2,0)</f>
        <v>Florida</v>
      </c>
    </row>
    <row r="5974" spans="1:41" x14ac:dyDescent="0.35">
      <c r="A5974" t="s">
        <v>28543</v>
      </c>
      <c r="B5974" t="s">
        <v>28544</v>
      </c>
      <c r="C5974" t="s">
        <v>28545</v>
      </c>
      <c r="D5974" s="5">
        <v>45044</v>
      </c>
      <c r="E5974" s="5">
        <v>45023</v>
      </c>
      <c r="F5974" t="s">
        <v>753</v>
      </c>
      <c r="G5974" t="s">
        <v>28546</v>
      </c>
      <c r="H5974" t="s">
        <v>755</v>
      </c>
      <c r="I5974" t="s">
        <v>759</v>
      </c>
      <c r="J5974" t="s">
        <v>756</v>
      </c>
      <c r="K5974" t="s">
        <v>756</v>
      </c>
      <c r="L5974" t="s">
        <v>773</v>
      </c>
      <c r="M5974" t="s">
        <v>773</v>
      </c>
      <c r="N5974" t="s">
        <v>756</v>
      </c>
      <c r="O5974" t="s">
        <v>756</v>
      </c>
      <c r="P5974" t="s">
        <v>758</v>
      </c>
      <c r="Q5974" t="s">
        <v>759</v>
      </c>
      <c r="R5974" t="s">
        <v>759</v>
      </c>
      <c r="S5974" t="s">
        <v>757</v>
      </c>
      <c r="T5974" t="s">
        <v>757</v>
      </c>
      <c r="U5974" t="s">
        <v>757</v>
      </c>
      <c r="V5974" t="s">
        <v>756</v>
      </c>
      <c r="W5974" t="s">
        <v>756</v>
      </c>
      <c r="X5974" t="s">
        <v>22721</v>
      </c>
      <c r="Y5974" t="str">
        <f t="shared" si="1318"/>
        <v>abril</v>
      </c>
      <c r="Z5974">
        <f>YEAR(BD_PONDERACIONES[[#This Row],[Fecha Ejecución del Ticket]])</f>
        <v>2023</v>
      </c>
      <c r="AA5974" t="str">
        <f t="shared" si="1319"/>
        <v>abril</v>
      </c>
      <c r="AB5974">
        <f>YEAR(BD_PONDERACIONES[[#This Row],[Fecha de Inspección]])</f>
        <v>2023</v>
      </c>
      <c r="AC5974">
        <f t="shared" si="1320"/>
        <v>0.5</v>
      </c>
      <c r="AD5974">
        <f t="shared" si="1321"/>
        <v>0.5</v>
      </c>
      <c r="AE5974">
        <f t="shared" si="1322"/>
        <v>0</v>
      </c>
      <c r="AF5974">
        <f t="shared" si="1323"/>
        <v>0</v>
      </c>
      <c r="AG5974">
        <f t="shared" si="1324"/>
        <v>0.5</v>
      </c>
      <c r="AH5974">
        <f t="shared" si="1325"/>
        <v>0.5</v>
      </c>
      <c r="AI5974">
        <f t="shared" si="1326"/>
        <v>0.25</v>
      </c>
      <c r="AJ5974">
        <f t="shared" si="1327"/>
        <v>0.25</v>
      </c>
      <c r="AK5974">
        <f t="shared" si="1328"/>
        <v>0.5</v>
      </c>
      <c r="AL5974">
        <f t="shared" si="1329"/>
        <v>0.5</v>
      </c>
      <c r="AM5974">
        <f t="shared" si="1330"/>
        <v>0.5</v>
      </c>
      <c r="AN5974" s="6">
        <f t="shared" si="1331"/>
        <v>0.7</v>
      </c>
      <c r="AO5974" t="str">
        <f>VLOOKUP(BD_PONDERACIONES[[#This Row],[Comuna]],Tabla3[#All],2,0)</f>
        <v>Florida</v>
      </c>
    </row>
    <row r="5975" spans="1:41" x14ac:dyDescent="0.35">
      <c r="A5975" t="s">
        <v>28547</v>
      </c>
      <c r="B5975" t="s">
        <v>28548</v>
      </c>
      <c r="C5975" t="s">
        <v>28549</v>
      </c>
      <c r="D5975" s="5">
        <v>45044</v>
      </c>
      <c r="E5975" s="5">
        <v>45032</v>
      </c>
      <c r="F5975" t="s">
        <v>753</v>
      </c>
      <c r="G5975" t="s">
        <v>28550</v>
      </c>
      <c r="H5975" t="s">
        <v>755</v>
      </c>
      <c r="I5975" t="s">
        <v>26131</v>
      </c>
      <c r="J5975" t="s">
        <v>756</v>
      </c>
      <c r="K5975" t="s">
        <v>756</v>
      </c>
      <c r="L5975" t="s">
        <v>757</v>
      </c>
      <c r="M5975" t="s">
        <v>757</v>
      </c>
      <c r="N5975" t="s">
        <v>756</v>
      </c>
      <c r="O5975" t="s">
        <v>756</v>
      </c>
      <c r="P5975" t="s">
        <v>758</v>
      </c>
      <c r="Q5975" t="s">
        <v>759</v>
      </c>
      <c r="R5975" t="s">
        <v>759</v>
      </c>
      <c r="S5975" t="s">
        <v>757</v>
      </c>
      <c r="T5975" t="s">
        <v>757</v>
      </c>
      <c r="U5975" t="s">
        <v>757</v>
      </c>
      <c r="V5975" t="s">
        <v>756</v>
      </c>
      <c r="W5975" t="s">
        <v>756</v>
      </c>
      <c r="X5975" t="s">
        <v>28551</v>
      </c>
      <c r="Y5975" t="str">
        <f t="shared" si="1318"/>
        <v>abril</v>
      </c>
      <c r="Z5975">
        <f>YEAR(BD_PONDERACIONES[[#This Row],[Fecha Ejecución del Ticket]])</f>
        <v>2023</v>
      </c>
      <c r="AA5975" t="str">
        <f t="shared" si="1319"/>
        <v>abril</v>
      </c>
      <c r="AB5975">
        <f>YEAR(BD_PONDERACIONES[[#This Row],[Fecha de Inspección]])</f>
        <v>2023</v>
      </c>
      <c r="AC5975">
        <f t="shared" si="1320"/>
        <v>0.5</v>
      </c>
      <c r="AD5975">
        <f t="shared" si="1321"/>
        <v>0.5</v>
      </c>
      <c r="AE5975">
        <f t="shared" si="1322"/>
        <v>0.5</v>
      </c>
      <c r="AF5975">
        <f t="shared" si="1323"/>
        <v>0.5</v>
      </c>
      <c r="AG5975">
        <f t="shared" si="1324"/>
        <v>0.5</v>
      </c>
      <c r="AH5975">
        <f t="shared" si="1325"/>
        <v>0.5</v>
      </c>
      <c r="AI5975">
        <f t="shared" si="1326"/>
        <v>0.25</v>
      </c>
      <c r="AJ5975">
        <f t="shared" si="1327"/>
        <v>0.25</v>
      </c>
      <c r="AK5975">
        <f t="shared" si="1328"/>
        <v>0.5</v>
      </c>
      <c r="AL5975">
        <f t="shared" si="1329"/>
        <v>0.5</v>
      </c>
      <c r="AM5975">
        <f t="shared" si="1330"/>
        <v>0.5</v>
      </c>
      <c r="AN5975" s="6">
        <f t="shared" si="1331"/>
        <v>1</v>
      </c>
      <c r="AO5975" t="str">
        <f>VLOOKUP(BD_PONDERACIONES[[#This Row],[Comuna]],Tabla3[#All],2,0)</f>
        <v>Florida</v>
      </c>
    </row>
    <row r="5976" spans="1:41" x14ac:dyDescent="0.35">
      <c r="A5976" t="s">
        <v>28552</v>
      </c>
      <c r="B5976" t="s">
        <v>28553</v>
      </c>
      <c r="C5976" t="s">
        <v>28554</v>
      </c>
      <c r="D5976" s="5">
        <v>45044</v>
      </c>
      <c r="E5976" s="5">
        <v>45032</v>
      </c>
      <c r="F5976" t="s">
        <v>753</v>
      </c>
      <c r="G5976" t="s">
        <v>28555</v>
      </c>
      <c r="H5976" t="s">
        <v>755</v>
      </c>
      <c r="I5976" t="s">
        <v>759</v>
      </c>
      <c r="J5976" t="s">
        <v>756</v>
      </c>
      <c r="K5976" t="s">
        <v>756</v>
      </c>
      <c r="L5976" t="s">
        <v>756</v>
      </c>
      <c r="M5976" t="s">
        <v>756</v>
      </c>
      <c r="N5976" t="s">
        <v>756</v>
      </c>
      <c r="O5976" t="s">
        <v>756</v>
      </c>
      <c r="P5976" t="s">
        <v>758</v>
      </c>
      <c r="Q5976" t="s">
        <v>759</v>
      </c>
      <c r="R5976" t="s">
        <v>759</v>
      </c>
      <c r="S5976" t="s">
        <v>757</v>
      </c>
      <c r="T5976" t="s">
        <v>757</v>
      </c>
      <c r="U5976" t="s">
        <v>757</v>
      </c>
      <c r="V5976" t="s">
        <v>756</v>
      </c>
      <c r="W5976" t="s">
        <v>756</v>
      </c>
      <c r="X5976" t="s">
        <v>28556</v>
      </c>
      <c r="Y5976" t="str">
        <f t="shared" si="1318"/>
        <v>abril</v>
      </c>
      <c r="Z5976">
        <f>YEAR(BD_PONDERACIONES[[#This Row],[Fecha Ejecución del Ticket]])</f>
        <v>2023</v>
      </c>
      <c r="AA5976" t="str">
        <f t="shared" si="1319"/>
        <v>abril</v>
      </c>
      <c r="AB5976">
        <f>YEAR(BD_PONDERACIONES[[#This Row],[Fecha de Inspección]])</f>
        <v>2023</v>
      </c>
      <c r="AC5976">
        <f t="shared" si="1320"/>
        <v>0.5</v>
      </c>
      <c r="AD5976">
        <f t="shared" si="1321"/>
        <v>0.5</v>
      </c>
      <c r="AE5976">
        <f t="shared" si="1322"/>
        <v>0.5</v>
      </c>
      <c r="AF5976">
        <f t="shared" si="1323"/>
        <v>0.5</v>
      </c>
      <c r="AG5976">
        <f t="shared" si="1324"/>
        <v>0.5</v>
      </c>
      <c r="AH5976">
        <f t="shared" si="1325"/>
        <v>0.5</v>
      </c>
      <c r="AI5976">
        <f t="shared" si="1326"/>
        <v>0.25</v>
      </c>
      <c r="AJ5976">
        <f t="shared" si="1327"/>
        <v>0.25</v>
      </c>
      <c r="AK5976">
        <f t="shared" si="1328"/>
        <v>0.5</v>
      </c>
      <c r="AL5976">
        <f t="shared" si="1329"/>
        <v>0.5</v>
      </c>
      <c r="AM5976">
        <f t="shared" si="1330"/>
        <v>0.5</v>
      </c>
      <c r="AN5976" s="6">
        <f t="shared" si="1331"/>
        <v>1</v>
      </c>
      <c r="AO5976" t="str">
        <f>VLOOKUP(BD_PONDERACIONES[[#This Row],[Comuna]],Tabla3[#All],2,0)</f>
        <v>Florida</v>
      </c>
    </row>
    <row r="5977" spans="1:41" x14ac:dyDescent="0.35">
      <c r="A5977" t="s">
        <v>28557</v>
      </c>
      <c r="B5977" t="s">
        <v>28558</v>
      </c>
      <c r="C5977" t="s">
        <v>28559</v>
      </c>
      <c r="D5977" s="5">
        <v>45044</v>
      </c>
      <c r="E5977" s="5">
        <v>45021</v>
      </c>
      <c r="F5977" t="s">
        <v>753</v>
      </c>
      <c r="G5977" t="s">
        <v>28560</v>
      </c>
      <c r="H5977" t="s">
        <v>755</v>
      </c>
      <c r="I5977" t="s">
        <v>26183</v>
      </c>
      <c r="J5977" t="s">
        <v>756</v>
      </c>
      <c r="K5977" t="s">
        <v>756</v>
      </c>
      <c r="L5977" t="s">
        <v>757</v>
      </c>
      <c r="M5977" t="s">
        <v>757</v>
      </c>
      <c r="N5977" t="s">
        <v>756</v>
      </c>
      <c r="O5977" t="s">
        <v>756</v>
      </c>
      <c r="P5977" t="s">
        <v>758</v>
      </c>
      <c r="Q5977" t="s">
        <v>759</v>
      </c>
      <c r="R5977" t="s">
        <v>759</v>
      </c>
      <c r="S5977" t="s">
        <v>757</v>
      </c>
      <c r="T5977" t="s">
        <v>757</v>
      </c>
      <c r="U5977" t="s">
        <v>757</v>
      </c>
      <c r="V5977" t="s">
        <v>756</v>
      </c>
      <c r="W5977" t="s">
        <v>756</v>
      </c>
      <c r="X5977" t="s">
        <v>25743</v>
      </c>
      <c r="Y5977" t="str">
        <f t="shared" si="1318"/>
        <v>abril</v>
      </c>
      <c r="Z5977">
        <f>YEAR(BD_PONDERACIONES[[#This Row],[Fecha Ejecución del Ticket]])</f>
        <v>2023</v>
      </c>
      <c r="AA5977" t="str">
        <f t="shared" si="1319"/>
        <v>abril</v>
      </c>
      <c r="AB5977">
        <f>YEAR(BD_PONDERACIONES[[#This Row],[Fecha de Inspección]])</f>
        <v>2023</v>
      </c>
      <c r="AC5977">
        <f t="shared" si="1320"/>
        <v>0.5</v>
      </c>
      <c r="AD5977">
        <f t="shared" si="1321"/>
        <v>0.5</v>
      </c>
      <c r="AE5977">
        <f t="shared" si="1322"/>
        <v>0.5</v>
      </c>
      <c r="AF5977">
        <f t="shared" si="1323"/>
        <v>0.5</v>
      </c>
      <c r="AG5977">
        <f t="shared" si="1324"/>
        <v>0.5</v>
      </c>
      <c r="AH5977">
        <f t="shared" si="1325"/>
        <v>0.5</v>
      </c>
      <c r="AI5977">
        <f t="shared" si="1326"/>
        <v>0.25</v>
      </c>
      <c r="AJ5977">
        <f t="shared" si="1327"/>
        <v>0.25</v>
      </c>
      <c r="AK5977">
        <f t="shared" si="1328"/>
        <v>0.5</v>
      </c>
      <c r="AL5977">
        <f t="shared" si="1329"/>
        <v>0.5</v>
      </c>
      <c r="AM5977">
        <f t="shared" si="1330"/>
        <v>0.5</v>
      </c>
      <c r="AN5977" s="6">
        <f t="shared" si="1331"/>
        <v>1</v>
      </c>
      <c r="AO5977" t="str">
        <f>VLOOKUP(BD_PONDERACIONES[[#This Row],[Comuna]],Tabla3[#All],2,0)</f>
        <v>Florida</v>
      </c>
    </row>
    <row r="5978" spans="1:41" x14ac:dyDescent="0.35">
      <c r="A5978" t="s">
        <v>28561</v>
      </c>
      <c r="B5978" t="s">
        <v>28562</v>
      </c>
      <c r="C5978" t="s">
        <v>28563</v>
      </c>
      <c r="D5978" s="5">
        <v>45044</v>
      </c>
      <c r="E5978" s="5">
        <v>45035</v>
      </c>
      <c r="F5978" t="s">
        <v>763</v>
      </c>
      <c r="G5978" t="s">
        <v>28564</v>
      </c>
      <c r="H5978" t="s">
        <v>755</v>
      </c>
      <c r="I5978" t="s">
        <v>759</v>
      </c>
      <c r="J5978" t="s">
        <v>756</v>
      </c>
      <c r="K5978" t="s">
        <v>756</v>
      </c>
      <c r="L5978" t="s">
        <v>756</v>
      </c>
      <c r="M5978" t="s">
        <v>756</v>
      </c>
      <c r="N5978" t="s">
        <v>757</v>
      </c>
      <c r="O5978" t="s">
        <v>757</v>
      </c>
      <c r="P5978" t="s">
        <v>758</v>
      </c>
      <c r="Q5978" t="s">
        <v>759</v>
      </c>
      <c r="R5978" t="s">
        <v>759</v>
      </c>
      <c r="S5978" t="s">
        <v>757</v>
      </c>
      <c r="T5978" t="s">
        <v>757</v>
      </c>
      <c r="U5978" t="s">
        <v>757</v>
      </c>
      <c r="V5978" t="s">
        <v>756</v>
      </c>
      <c r="W5978" t="s">
        <v>768</v>
      </c>
      <c r="X5978" t="s">
        <v>28565</v>
      </c>
      <c r="Y5978" t="str">
        <f t="shared" si="1318"/>
        <v>abril</v>
      </c>
      <c r="Z5978">
        <f>YEAR(BD_PONDERACIONES[[#This Row],[Fecha Ejecución del Ticket]])</f>
        <v>2023</v>
      </c>
      <c r="AA5978" t="str">
        <f t="shared" si="1319"/>
        <v>abril</v>
      </c>
      <c r="AB5978">
        <f>YEAR(BD_PONDERACIONES[[#This Row],[Fecha de Inspección]])</f>
        <v>2023</v>
      </c>
      <c r="AC5978">
        <f t="shared" si="1320"/>
        <v>0.5</v>
      </c>
      <c r="AD5978">
        <f t="shared" si="1321"/>
        <v>0.5</v>
      </c>
      <c r="AE5978">
        <f t="shared" si="1322"/>
        <v>0.5</v>
      </c>
      <c r="AF5978">
        <f t="shared" si="1323"/>
        <v>0.5</v>
      </c>
      <c r="AG5978">
        <f t="shared" si="1324"/>
        <v>0.5</v>
      </c>
      <c r="AH5978">
        <f t="shared" si="1325"/>
        <v>0.5</v>
      </c>
      <c r="AI5978">
        <f t="shared" si="1326"/>
        <v>0.25</v>
      </c>
      <c r="AJ5978">
        <f t="shared" si="1327"/>
        <v>0.25</v>
      </c>
      <c r="AK5978">
        <f t="shared" si="1328"/>
        <v>0.5</v>
      </c>
      <c r="AL5978">
        <f t="shared" si="1329"/>
        <v>0.5</v>
      </c>
      <c r="AM5978">
        <f t="shared" si="1330"/>
        <v>0.17499999999999999</v>
      </c>
      <c r="AN5978" s="6">
        <f t="shared" si="1331"/>
        <v>0.93500000000000005</v>
      </c>
      <c r="AO5978" t="str">
        <f>VLOOKUP(BD_PONDERACIONES[[#This Row],[Comuna]],Tabla3[#All],2,0)</f>
        <v>Florida</v>
      </c>
    </row>
    <row r="5979" spans="1:41" x14ac:dyDescent="0.35">
      <c r="A5979" t="s">
        <v>28566</v>
      </c>
      <c r="B5979" t="s">
        <v>28567</v>
      </c>
      <c r="C5979" t="s">
        <v>28568</v>
      </c>
      <c r="D5979" s="5">
        <v>45044</v>
      </c>
      <c r="E5979" s="5">
        <v>45036</v>
      </c>
      <c r="F5979" t="s">
        <v>753</v>
      </c>
      <c r="G5979" t="s">
        <v>28569</v>
      </c>
      <c r="H5979" t="s">
        <v>755</v>
      </c>
      <c r="I5979" t="s">
        <v>26142</v>
      </c>
      <c r="J5979" t="s">
        <v>756</v>
      </c>
      <c r="K5979" t="s">
        <v>756</v>
      </c>
      <c r="L5979" t="s">
        <v>757</v>
      </c>
      <c r="M5979" t="s">
        <v>757</v>
      </c>
      <c r="N5979" t="s">
        <v>756</v>
      </c>
      <c r="O5979" t="s">
        <v>756</v>
      </c>
      <c r="P5979" t="s">
        <v>758</v>
      </c>
      <c r="Q5979" t="s">
        <v>759</v>
      </c>
      <c r="R5979" t="s">
        <v>759</v>
      </c>
      <c r="S5979" t="s">
        <v>757</v>
      </c>
      <c r="T5979" t="s">
        <v>757</v>
      </c>
      <c r="U5979" t="s">
        <v>757</v>
      </c>
      <c r="V5979" t="s">
        <v>756</v>
      </c>
      <c r="W5979" t="s">
        <v>756</v>
      </c>
      <c r="X5979" t="s">
        <v>22119</v>
      </c>
      <c r="Y5979" t="str">
        <f t="shared" si="1318"/>
        <v>abril</v>
      </c>
      <c r="Z5979">
        <f>YEAR(BD_PONDERACIONES[[#This Row],[Fecha Ejecución del Ticket]])</f>
        <v>2023</v>
      </c>
      <c r="AA5979" t="str">
        <f t="shared" si="1319"/>
        <v>abril</v>
      </c>
      <c r="AB5979">
        <f>YEAR(BD_PONDERACIONES[[#This Row],[Fecha de Inspección]])</f>
        <v>2023</v>
      </c>
      <c r="AC5979">
        <f t="shared" si="1320"/>
        <v>0.5</v>
      </c>
      <c r="AD5979">
        <f t="shared" si="1321"/>
        <v>0.5</v>
      </c>
      <c r="AE5979">
        <f t="shared" si="1322"/>
        <v>0.5</v>
      </c>
      <c r="AF5979">
        <f t="shared" si="1323"/>
        <v>0.5</v>
      </c>
      <c r="AG5979">
        <f t="shared" si="1324"/>
        <v>0.5</v>
      </c>
      <c r="AH5979">
        <f t="shared" si="1325"/>
        <v>0.5</v>
      </c>
      <c r="AI5979">
        <f t="shared" si="1326"/>
        <v>0.25</v>
      </c>
      <c r="AJ5979">
        <f t="shared" si="1327"/>
        <v>0.25</v>
      </c>
      <c r="AK5979">
        <f t="shared" si="1328"/>
        <v>0.5</v>
      </c>
      <c r="AL5979">
        <f t="shared" si="1329"/>
        <v>0.5</v>
      </c>
      <c r="AM5979">
        <f t="shared" si="1330"/>
        <v>0.5</v>
      </c>
      <c r="AN5979" s="6">
        <f t="shared" si="1331"/>
        <v>1</v>
      </c>
      <c r="AO5979" t="str">
        <f>VLOOKUP(BD_PONDERACIONES[[#This Row],[Comuna]],Tabla3[#All],2,0)</f>
        <v>Florida</v>
      </c>
    </row>
    <row r="5980" spans="1:41" x14ac:dyDescent="0.35">
      <c r="A5980" t="s">
        <v>28570</v>
      </c>
      <c r="B5980" t="s">
        <v>28571</v>
      </c>
      <c r="C5980" t="s">
        <v>28572</v>
      </c>
      <c r="D5980" s="5">
        <v>45044</v>
      </c>
      <c r="E5980" s="5">
        <v>45036</v>
      </c>
      <c r="F5980" t="s">
        <v>753</v>
      </c>
      <c r="G5980" t="s">
        <v>28573</v>
      </c>
      <c r="H5980" t="s">
        <v>755</v>
      </c>
      <c r="I5980" t="s">
        <v>759</v>
      </c>
      <c r="J5980" t="s">
        <v>756</v>
      </c>
      <c r="K5980" t="s">
        <v>756</v>
      </c>
      <c r="L5980" t="s">
        <v>757</v>
      </c>
      <c r="M5980" t="s">
        <v>757</v>
      </c>
      <c r="N5980" t="s">
        <v>756</v>
      </c>
      <c r="O5980" t="s">
        <v>756</v>
      </c>
      <c r="P5980" t="s">
        <v>758</v>
      </c>
      <c r="Q5980" t="s">
        <v>759</v>
      </c>
      <c r="R5980" t="s">
        <v>759</v>
      </c>
      <c r="S5980" t="s">
        <v>757</v>
      </c>
      <c r="T5980" t="s">
        <v>757</v>
      </c>
      <c r="U5980" t="s">
        <v>757</v>
      </c>
      <c r="V5980" t="s">
        <v>756</v>
      </c>
      <c r="W5980" t="s">
        <v>756</v>
      </c>
      <c r="X5980" t="s">
        <v>9040</v>
      </c>
      <c r="Y5980" t="str">
        <f t="shared" si="1318"/>
        <v>abril</v>
      </c>
      <c r="Z5980">
        <f>YEAR(BD_PONDERACIONES[[#This Row],[Fecha Ejecución del Ticket]])</f>
        <v>2023</v>
      </c>
      <c r="AA5980" t="str">
        <f t="shared" si="1319"/>
        <v>abril</v>
      </c>
      <c r="AB5980">
        <f>YEAR(BD_PONDERACIONES[[#This Row],[Fecha de Inspección]])</f>
        <v>2023</v>
      </c>
      <c r="AC5980">
        <f t="shared" si="1320"/>
        <v>0.5</v>
      </c>
      <c r="AD5980">
        <f t="shared" si="1321"/>
        <v>0.5</v>
      </c>
      <c r="AE5980">
        <f t="shared" si="1322"/>
        <v>0.5</v>
      </c>
      <c r="AF5980">
        <f t="shared" si="1323"/>
        <v>0.5</v>
      </c>
      <c r="AG5980">
        <f t="shared" si="1324"/>
        <v>0.5</v>
      </c>
      <c r="AH5980">
        <f t="shared" si="1325"/>
        <v>0.5</v>
      </c>
      <c r="AI5980">
        <f t="shared" si="1326"/>
        <v>0.25</v>
      </c>
      <c r="AJ5980">
        <f t="shared" si="1327"/>
        <v>0.25</v>
      </c>
      <c r="AK5980">
        <f t="shared" si="1328"/>
        <v>0.5</v>
      </c>
      <c r="AL5980">
        <f t="shared" si="1329"/>
        <v>0.5</v>
      </c>
      <c r="AM5980">
        <f t="shared" si="1330"/>
        <v>0.5</v>
      </c>
      <c r="AN5980" s="6">
        <f t="shared" si="1331"/>
        <v>1</v>
      </c>
      <c r="AO5980" t="str">
        <f>VLOOKUP(BD_PONDERACIONES[[#This Row],[Comuna]],Tabla3[#All],2,0)</f>
        <v>Florida</v>
      </c>
    </row>
    <row r="5981" spans="1:41" x14ac:dyDescent="0.35">
      <c r="A5981" t="s">
        <v>28574</v>
      </c>
      <c r="B5981" t="s">
        <v>28575</v>
      </c>
      <c r="C5981" t="s">
        <v>28576</v>
      </c>
      <c r="D5981" s="5">
        <v>45044</v>
      </c>
      <c r="E5981" s="5">
        <v>45031</v>
      </c>
      <c r="F5981" t="s">
        <v>753</v>
      </c>
      <c r="G5981" t="s">
        <v>28577</v>
      </c>
      <c r="H5981" t="s">
        <v>755</v>
      </c>
      <c r="I5981" t="s">
        <v>759</v>
      </c>
      <c r="J5981" t="s">
        <v>756</v>
      </c>
      <c r="K5981" t="s">
        <v>756</v>
      </c>
      <c r="L5981" t="s">
        <v>757</v>
      </c>
      <c r="M5981" t="s">
        <v>757</v>
      </c>
      <c r="N5981" t="s">
        <v>756</v>
      </c>
      <c r="O5981" t="s">
        <v>756</v>
      </c>
      <c r="P5981" t="s">
        <v>758</v>
      </c>
      <c r="Q5981" t="s">
        <v>759</v>
      </c>
      <c r="R5981" t="s">
        <v>759</v>
      </c>
      <c r="S5981" t="s">
        <v>757</v>
      </c>
      <c r="T5981" t="s">
        <v>757</v>
      </c>
      <c r="U5981" t="s">
        <v>757</v>
      </c>
      <c r="V5981" t="s">
        <v>756</v>
      </c>
      <c r="W5981" t="s">
        <v>756</v>
      </c>
      <c r="X5981" t="s">
        <v>28578</v>
      </c>
      <c r="Y5981" t="str">
        <f t="shared" si="1318"/>
        <v>abril</v>
      </c>
      <c r="Z5981">
        <f>YEAR(BD_PONDERACIONES[[#This Row],[Fecha Ejecución del Ticket]])</f>
        <v>2023</v>
      </c>
      <c r="AA5981" t="str">
        <f t="shared" si="1319"/>
        <v>abril</v>
      </c>
      <c r="AB5981">
        <f>YEAR(BD_PONDERACIONES[[#This Row],[Fecha de Inspección]])</f>
        <v>2023</v>
      </c>
      <c r="AC5981">
        <f t="shared" si="1320"/>
        <v>0.5</v>
      </c>
      <c r="AD5981">
        <f t="shared" si="1321"/>
        <v>0.5</v>
      </c>
      <c r="AE5981">
        <f t="shared" si="1322"/>
        <v>0.5</v>
      </c>
      <c r="AF5981">
        <f t="shared" si="1323"/>
        <v>0.5</v>
      </c>
      <c r="AG5981">
        <f t="shared" si="1324"/>
        <v>0.5</v>
      </c>
      <c r="AH5981">
        <f t="shared" si="1325"/>
        <v>0.5</v>
      </c>
      <c r="AI5981">
        <f t="shared" si="1326"/>
        <v>0.25</v>
      </c>
      <c r="AJ5981">
        <f t="shared" si="1327"/>
        <v>0.25</v>
      </c>
      <c r="AK5981">
        <f t="shared" si="1328"/>
        <v>0.5</v>
      </c>
      <c r="AL5981">
        <f t="shared" si="1329"/>
        <v>0.5</v>
      </c>
      <c r="AM5981">
        <f t="shared" si="1330"/>
        <v>0.5</v>
      </c>
      <c r="AN5981" s="6">
        <f t="shared" si="1331"/>
        <v>1</v>
      </c>
      <c r="AO5981" t="str">
        <f>VLOOKUP(BD_PONDERACIONES[[#This Row],[Comuna]],Tabla3[#All],2,0)</f>
        <v>Florida</v>
      </c>
    </row>
    <row r="5982" spans="1:41" x14ac:dyDescent="0.35">
      <c r="A5982" t="s">
        <v>28579</v>
      </c>
      <c r="B5982" t="s">
        <v>28580</v>
      </c>
      <c r="C5982" t="s">
        <v>28581</v>
      </c>
      <c r="D5982" s="5">
        <v>45044</v>
      </c>
      <c r="E5982" s="5">
        <v>45022</v>
      </c>
      <c r="F5982" t="s">
        <v>753</v>
      </c>
      <c r="G5982" t="s">
        <v>28582</v>
      </c>
      <c r="H5982" t="s">
        <v>755</v>
      </c>
      <c r="I5982" t="s">
        <v>759</v>
      </c>
      <c r="J5982" t="s">
        <v>756</v>
      </c>
      <c r="K5982" t="s">
        <v>756</v>
      </c>
      <c r="L5982" t="s">
        <v>756</v>
      </c>
      <c r="M5982" t="s">
        <v>756</v>
      </c>
      <c r="N5982" t="s">
        <v>756</v>
      </c>
      <c r="O5982" t="s">
        <v>756</v>
      </c>
      <c r="P5982" t="s">
        <v>758</v>
      </c>
      <c r="Q5982" t="s">
        <v>759</v>
      </c>
      <c r="R5982" t="s">
        <v>759</v>
      </c>
      <c r="S5982" t="s">
        <v>757</v>
      </c>
      <c r="T5982" t="s">
        <v>757</v>
      </c>
      <c r="U5982" t="s">
        <v>757</v>
      </c>
      <c r="V5982" t="s">
        <v>756</v>
      </c>
      <c r="W5982" t="s">
        <v>756</v>
      </c>
      <c r="X5982" t="s">
        <v>9040</v>
      </c>
      <c r="Y5982" t="str">
        <f t="shared" si="1318"/>
        <v>abril</v>
      </c>
      <c r="Z5982">
        <f>YEAR(BD_PONDERACIONES[[#This Row],[Fecha Ejecución del Ticket]])</f>
        <v>2023</v>
      </c>
      <c r="AA5982" t="str">
        <f t="shared" si="1319"/>
        <v>abril</v>
      </c>
      <c r="AB5982">
        <f>YEAR(BD_PONDERACIONES[[#This Row],[Fecha de Inspección]])</f>
        <v>2023</v>
      </c>
      <c r="AC5982">
        <f t="shared" si="1320"/>
        <v>0.5</v>
      </c>
      <c r="AD5982">
        <f t="shared" si="1321"/>
        <v>0.5</v>
      </c>
      <c r="AE5982">
        <f t="shared" si="1322"/>
        <v>0.5</v>
      </c>
      <c r="AF5982">
        <f t="shared" si="1323"/>
        <v>0.5</v>
      </c>
      <c r="AG5982">
        <f t="shared" si="1324"/>
        <v>0.5</v>
      </c>
      <c r="AH5982">
        <f t="shared" si="1325"/>
        <v>0.5</v>
      </c>
      <c r="AI5982">
        <f t="shared" si="1326"/>
        <v>0.25</v>
      </c>
      <c r="AJ5982">
        <f t="shared" si="1327"/>
        <v>0.25</v>
      </c>
      <c r="AK5982">
        <f t="shared" si="1328"/>
        <v>0.5</v>
      </c>
      <c r="AL5982">
        <f t="shared" si="1329"/>
        <v>0.5</v>
      </c>
      <c r="AM5982">
        <f t="shared" si="1330"/>
        <v>0.5</v>
      </c>
      <c r="AN5982" s="6">
        <f t="shared" si="1331"/>
        <v>1</v>
      </c>
      <c r="AO5982" t="str">
        <f>VLOOKUP(BD_PONDERACIONES[[#This Row],[Comuna]],Tabla3[#All],2,0)</f>
        <v>Florida</v>
      </c>
    </row>
    <row r="5983" spans="1:41" x14ac:dyDescent="0.35">
      <c r="A5983" t="s">
        <v>28583</v>
      </c>
      <c r="B5983" t="s">
        <v>28584</v>
      </c>
      <c r="C5983" t="s">
        <v>28585</v>
      </c>
      <c r="D5983" s="5">
        <v>45044</v>
      </c>
      <c r="E5983" s="5">
        <v>45020</v>
      </c>
      <c r="F5983" t="s">
        <v>753</v>
      </c>
      <c r="G5983" t="s">
        <v>28586</v>
      </c>
      <c r="H5983" t="s">
        <v>755</v>
      </c>
      <c r="I5983" t="s">
        <v>759</v>
      </c>
      <c r="J5983" t="s">
        <v>756</v>
      </c>
      <c r="K5983" t="s">
        <v>756</v>
      </c>
      <c r="L5983" t="s">
        <v>756</v>
      </c>
      <c r="M5983" t="s">
        <v>756</v>
      </c>
      <c r="N5983" t="s">
        <v>756</v>
      </c>
      <c r="O5983" t="s">
        <v>756</v>
      </c>
      <c r="P5983" t="s">
        <v>765</v>
      </c>
      <c r="Q5983" t="s">
        <v>28587</v>
      </c>
      <c r="R5983" t="s">
        <v>759</v>
      </c>
      <c r="S5983" t="s">
        <v>756</v>
      </c>
      <c r="T5983" t="s">
        <v>756</v>
      </c>
      <c r="U5983" t="s">
        <v>756</v>
      </c>
      <c r="V5983" t="s">
        <v>756</v>
      </c>
      <c r="W5983" t="s">
        <v>756</v>
      </c>
      <c r="X5983" t="s">
        <v>9524</v>
      </c>
      <c r="Y5983" t="str">
        <f t="shared" si="1318"/>
        <v>abril</v>
      </c>
      <c r="Z5983">
        <f>YEAR(BD_PONDERACIONES[[#This Row],[Fecha Ejecución del Ticket]])</f>
        <v>2023</v>
      </c>
      <c r="AA5983" t="str">
        <f t="shared" si="1319"/>
        <v>abril</v>
      </c>
      <c r="AB5983">
        <f>YEAR(BD_PONDERACIONES[[#This Row],[Fecha de Inspección]])</f>
        <v>2023</v>
      </c>
      <c r="AC5983">
        <f t="shared" si="1320"/>
        <v>0.5</v>
      </c>
      <c r="AD5983">
        <f t="shared" si="1321"/>
        <v>0.5</v>
      </c>
      <c r="AE5983">
        <f t="shared" si="1322"/>
        <v>0.5</v>
      </c>
      <c r="AF5983">
        <f t="shared" si="1323"/>
        <v>0.5</v>
      </c>
      <c r="AG5983">
        <f t="shared" si="1324"/>
        <v>0.5</v>
      </c>
      <c r="AH5983">
        <f t="shared" si="1325"/>
        <v>0.5</v>
      </c>
      <c r="AI5983">
        <f t="shared" si="1326"/>
        <v>0.25</v>
      </c>
      <c r="AJ5983">
        <f t="shared" si="1327"/>
        <v>0.25</v>
      </c>
      <c r="AK5983">
        <f t="shared" si="1328"/>
        <v>0.5</v>
      </c>
      <c r="AL5983">
        <f t="shared" si="1329"/>
        <v>0.5</v>
      </c>
      <c r="AM5983">
        <f t="shared" si="1330"/>
        <v>0.5</v>
      </c>
      <c r="AN5983" s="6">
        <f t="shared" si="1331"/>
        <v>1</v>
      </c>
      <c r="AO5983" t="str">
        <f>VLOOKUP(BD_PONDERACIONES[[#This Row],[Comuna]],Tabla3[#All],2,0)</f>
        <v>Florida</v>
      </c>
    </row>
    <row r="5984" spans="1:41" x14ac:dyDescent="0.35">
      <c r="A5984" t="s">
        <v>28588</v>
      </c>
      <c r="B5984" t="s">
        <v>28589</v>
      </c>
      <c r="C5984" t="s">
        <v>28590</v>
      </c>
      <c r="D5984" s="5">
        <v>45044</v>
      </c>
      <c r="E5984" s="5">
        <v>45038</v>
      </c>
      <c r="F5984" t="s">
        <v>753</v>
      </c>
      <c r="G5984" t="s">
        <v>28591</v>
      </c>
      <c r="H5984" t="s">
        <v>755</v>
      </c>
      <c r="I5984" t="s">
        <v>759</v>
      </c>
      <c r="J5984" t="s">
        <v>756</v>
      </c>
      <c r="K5984" t="s">
        <v>756</v>
      </c>
      <c r="L5984" t="s">
        <v>756</v>
      </c>
      <c r="M5984" t="s">
        <v>756</v>
      </c>
      <c r="N5984" t="s">
        <v>756</v>
      </c>
      <c r="O5984" t="s">
        <v>756</v>
      </c>
      <c r="P5984" t="s">
        <v>765</v>
      </c>
      <c r="Q5984" t="s">
        <v>28592</v>
      </c>
      <c r="R5984" t="s">
        <v>759</v>
      </c>
      <c r="S5984" t="s">
        <v>756</v>
      </c>
      <c r="T5984" t="s">
        <v>756</v>
      </c>
      <c r="U5984" t="s">
        <v>756</v>
      </c>
      <c r="V5984" t="s">
        <v>756</v>
      </c>
      <c r="W5984" t="s">
        <v>756</v>
      </c>
      <c r="X5984" t="s">
        <v>9524</v>
      </c>
      <c r="Y5984" t="str">
        <f t="shared" si="1318"/>
        <v>abril</v>
      </c>
      <c r="Z5984">
        <f>YEAR(BD_PONDERACIONES[[#This Row],[Fecha Ejecución del Ticket]])</f>
        <v>2023</v>
      </c>
      <c r="AA5984" t="str">
        <f t="shared" si="1319"/>
        <v>abril</v>
      </c>
      <c r="AB5984">
        <f>YEAR(BD_PONDERACIONES[[#This Row],[Fecha de Inspección]])</f>
        <v>2023</v>
      </c>
      <c r="AC5984">
        <f t="shared" si="1320"/>
        <v>0.5</v>
      </c>
      <c r="AD5984">
        <f t="shared" si="1321"/>
        <v>0.5</v>
      </c>
      <c r="AE5984">
        <f t="shared" si="1322"/>
        <v>0.5</v>
      </c>
      <c r="AF5984">
        <f t="shared" si="1323"/>
        <v>0.5</v>
      </c>
      <c r="AG5984">
        <f t="shared" si="1324"/>
        <v>0.5</v>
      </c>
      <c r="AH5984">
        <f t="shared" si="1325"/>
        <v>0.5</v>
      </c>
      <c r="AI5984">
        <f t="shared" si="1326"/>
        <v>0.25</v>
      </c>
      <c r="AJ5984">
        <f t="shared" si="1327"/>
        <v>0.25</v>
      </c>
      <c r="AK5984">
        <f t="shared" si="1328"/>
        <v>0.5</v>
      </c>
      <c r="AL5984">
        <f t="shared" si="1329"/>
        <v>0.5</v>
      </c>
      <c r="AM5984">
        <f t="shared" si="1330"/>
        <v>0.5</v>
      </c>
      <c r="AN5984" s="6">
        <f t="shared" si="1331"/>
        <v>1</v>
      </c>
      <c r="AO5984" t="str">
        <f>VLOOKUP(BD_PONDERACIONES[[#This Row],[Comuna]],Tabla3[#All],2,0)</f>
        <v>Florida</v>
      </c>
    </row>
    <row r="5985" spans="1:41" x14ac:dyDescent="0.35">
      <c r="A5985" t="s">
        <v>28593</v>
      </c>
      <c r="B5985" t="s">
        <v>28594</v>
      </c>
      <c r="C5985" t="s">
        <v>28595</v>
      </c>
      <c r="D5985" s="5">
        <v>45044</v>
      </c>
      <c r="E5985" s="5">
        <v>45038</v>
      </c>
      <c r="F5985" t="s">
        <v>753</v>
      </c>
      <c r="G5985" t="s">
        <v>28596</v>
      </c>
      <c r="H5985" t="s">
        <v>755</v>
      </c>
      <c r="I5985" t="s">
        <v>759</v>
      </c>
      <c r="J5985" t="s">
        <v>756</v>
      </c>
      <c r="K5985" t="s">
        <v>756</v>
      </c>
      <c r="L5985" t="s">
        <v>757</v>
      </c>
      <c r="M5985" t="s">
        <v>757</v>
      </c>
      <c r="N5985" t="s">
        <v>756</v>
      </c>
      <c r="O5985" t="s">
        <v>756</v>
      </c>
      <c r="P5985" t="s">
        <v>758</v>
      </c>
      <c r="Q5985" t="s">
        <v>759</v>
      </c>
      <c r="R5985" t="s">
        <v>759</v>
      </c>
      <c r="S5985" t="s">
        <v>757</v>
      </c>
      <c r="T5985" t="s">
        <v>757</v>
      </c>
      <c r="U5985" t="s">
        <v>757</v>
      </c>
      <c r="V5985" t="s">
        <v>904</v>
      </c>
      <c r="W5985" t="s">
        <v>756</v>
      </c>
      <c r="X5985" t="s">
        <v>28597</v>
      </c>
      <c r="Y5985" t="str">
        <f t="shared" si="1318"/>
        <v>abril</v>
      </c>
      <c r="Z5985">
        <f>YEAR(BD_PONDERACIONES[[#This Row],[Fecha Ejecución del Ticket]])</f>
        <v>2023</v>
      </c>
      <c r="AA5985" t="str">
        <f t="shared" si="1319"/>
        <v>abril</v>
      </c>
      <c r="AB5985">
        <f>YEAR(BD_PONDERACIONES[[#This Row],[Fecha de Inspección]])</f>
        <v>2023</v>
      </c>
      <c r="AC5985">
        <f t="shared" si="1320"/>
        <v>0.5</v>
      </c>
      <c r="AD5985">
        <f t="shared" si="1321"/>
        <v>0.5</v>
      </c>
      <c r="AE5985">
        <f t="shared" si="1322"/>
        <v>0.5</v>
      </c>
      <c r="AF5985">
        <f t="shared" si="1323"/>
        <v>0.5</v>
      </c>
      <c r="AG5985">
        <f t="shared" si="1324"/>
        <v>0.5</v>
      </c>
      <c r="AH5985">
        <f t="shared" si="1325"/>
        <v>0.5</v>
      </c>
      <c r="AI5985">
        <f t="shared" si="1326"/>
        <v>0.25</v>
      </c>
      <c r="AJ5985">
        <f t="shared" si="1327"/>
        <v>0.25</v>
      </c>
      <c r="AK5985">
        <f t="shared" si="1328"/>
        <v>0.5</v>
      </c>
      <c r="AL5985">
        <f t="shared" si="1329"/>
        <v>0.32500000000000001</v>
      </c>
      <c r="AM5985">
        <f t="shared" si="1330"/>
        <v>0.5</v>
      </c>
      <c r="AN5985" s="6">
        <f t="shared" si="1331"/>
        <v>0.96500000000000008</v>
      </c>
      <c r="AO5985" t="str">
        <f>VLOOKUP(BD_PONDERACIONES[[#This Row],[Comuna]],Tabla3[#All],2,0)</f>
        <v>Florida</v>
      </c>
    </row>
    <row r="5986" spans="1:41" x14ac:dyDescent="0.35">
      <c r="A5986" t="s">
        <v>28598</v>
      </c>
      <c r="B5986" t="s">
        <v>28599</v>
      </c>
      <c r="C5986" t="s">
        <v>28600</v>
      </c>
      <c r="D5986" s="5">
        <v>45044</v>
      </c>
      <c r="E5986" s="5">
        <v>45038</v>
      </c>
      <c r="F5986" t="s">
        <v>753</v>
      </c>
      <c r="G5986" t="s">
        <v>28601</v>
      </c>
      <c r="H5986" t="s">
        <v>755</v>
      </c>
      <c r="I5986" t="s">
        <v>26454</v>
      </c>
      <c r="J5986" t="s">
        <v>756</v>
      </c>
      <c r="K5986" t="s">
        <v>756</v>
      </c>
      <c r="L5986" t="s">
        <v>756</v>
      </c>
      <c r="M5986" t="s">
        <v>756</v>
      </c>
      <c r="N5986" t="s">
        <v>756</v>
      </c>
      <c r="O5986" t="s">
        <v>756</v>
      </c>
      <c r="P5986" t="s">
        <v>765</v>
      </c>
      <c r="Q5986" t="s">
        <v>28602</v>
      </c>
      <c r="R5986" t="s">
        <v>759</v>
      </c>
      <c r="S5986" t="s">
        <v>756</v>
      </c>
      <c r="T5986" t="s">
        <v>756</v>
      </c>
      <c r="U5986" t="s">
        <v>756</v>
      </c>
      <c r="V5986" t="s">
        <v>756</v>
      </c>
      <c r="W5986" t="s">
        <v>756</v>
      </c>
      <c r="X5986" t="s">
        <v>9073</v>
      </c>
      <c r="Y5986" t="str">
        <f t="shared" si="1318"/>
        <v>abril</v>
      </c>
      <c r="Z5986">
        <f>YEAR(BD_PONDERACIONES[[#This Row],[Fecha Ejecución del Ticket]])</f>
        <v>2023</v>
      </c>
      <c r="AA5986" t="str">
        <f t="shared" si="1319"/>
        <v>abril</v>
      </c>
      <c r="AB5986">
        <f>YEAR(BD_PONDERACIONES[[#This Row],[Fecha de Inspección]])</f>
        <v>2023</v>
      </c>
      <c r="AC5986">
        <f t="shared" si="1320"/>
        <v>0.5</v>
      </c>
      <c r="AD5986">
        <f t="shared" si="1321"/>
        <v>0.5</v>
      </c>
      <c r="AE5986">
        <f t="shared" si="1322"/>
        <v>0.5</v>
      </c>
      <c r="AF5986">
        <f t="shared" si="1323"/>
        <v>0.5</v>
      </c>
      <c r="AG5986">
        <f t="shared" si="1324"/>
        <v>0.5</v>
      </c>
      <c r="AH5986">
        <f t="shared" si="1325"/>
        <v>0.5</v>
      </c>
      <c r="AI5986">
        <f t="shared" si="1326"/>
        <v>0.25</v>
      </c>
      <c r="AJ5986">
        <f t="shared" si="1327"/>
        <v>0.25</v>
      </c>
      <c r="AK5986">
        <f t="shared" si="1328"/>
        <v>0.5</v>
      </c>
      <c r="AL5986">
        <f t="shared" si="1329"/>
        <v>0.5</v>
      </c>
      <c r="AM5986">
        <f t="shared" si="1330"/>
        <v>0.5</v>
      </c>
      <c r="AN5986" s="6">
        <f t="shared" si="1331"/>
        <v>1</v>
      </c>
      <c r="AO5986" t="str">
        <f>VLOOKUP(BD_PONDERACIONES[[#This Row],[Comuna]],Tabla3[#All],2,0)</f>
        <v>Florida</v>
      </c>
    </row>
    <row r="5987" spans="1:41" x14ac:dyDescent="0.35">
      <c r="A5987" t="s">
        <v>28603</v>
      </c>
      <c r="B5987" t="s">
        <v>28604</v>
      </c>
      <c r="C5987" t="s">
        <v>28605</v>
      </c>
      <c r="D5987" s="5">
        <v>45044</v>
      </c>
      <c r="E5987" s="5">
        <v>45040</v>
      </c>
      <c r="F5987" t="s">
        <v>763</v>
      </c>
      <c r="G5987" t="s">
        <v>28606</v>
      </c>
      <c r="H5987" t="s">
        <v>755</v>
      </c>
      <c r="I5987" t="s">
        <v>26136</v>
      </c>
      <c r="J5987" t="s">
        <v>756</v>
      </c>
      <c r="K5987" t="s">
        <v>756</v>
      </c>
      <c r="L5987" t="s">
        <v>756</v>
      </c>
      <c r="M5987" t="s">
        <v>756</v>
      </c>
      <c r="N5987" t="s">
        <v>756</v>
      </c>
      <c r="O5987" t="s">
        <v>756</v>
      </c>
      <c r="P5987" t="s">
        <v>758</v>
      </c>
      <c r="Q5987" t="s">
        <v>759</v>
      </c>
      <c r="R5987" t="s">
        <v>759</v>
      </c>
      <c r="S5987" t="s">
        <v>757</v>
      </c>
      <c r="T5987" t="s">
        <v>757</v>
      </c>
      <c r="U5987" t="s">
        <v>757</v>
      </c>
      <c r="V5987" t="s">
        <v>756</v>
      </c>
      <c r="W5987" t="s">
        <v>756</v>
      </c>
      <c r="X5987" t="s">
        <v>28607</v>
      </c>
      <c r="Y5987" t="str">
        <f t="shared" si="1318"/>
        <v>abril</v>
      </c>
      <c r="Z5987">
        <f>YEAR(BD_PONDERACIONES[[#This Row],[Fecha Ejecución del Ticket]])</f>
        <v>2023</v>
      </c>
      <c r="AA5987" t="str">
        <f t="shared" si="1319"/>
        <v>abril</v>
      </c>
      <c r="AB5987">
        <f>YEAR(BD_PONDERACIONES[[#This Row],[Fecha de Inspección]])</f>
        <v>2023</v>
      </c>
      <c r="AC5987">
        <f t="shared" si="1320"/>
        <v>0.5</v>
      </c>
      <c r="AD5987">
        <f t="shared" si="1321"/>
        <v>0.5</v>
      </c>
      <c r="AE5987">
        <f t="shared" si="1322"/>
        <v>0.5</v>
      </c>
      <c r="AF5987">
        <f t="shared" si="1323"/>
        <v>0.5</v>
      </c>
      <c r="AG5987">
        <f t="shared" si="1324"/>
        <v>0.5</v>
      </c>
      <c r="AH5987">
        <f t="shared" si="1325"/>
        <v>0.5</v>
      </c>
      <c r="AI5987">
        <f t="shared" si="1326"/>
        <v>0.25</v>
      </c>
      <c r="AJ5987">
        <f t="shared" si="1327"/>
        <v>0.25</v>
      </c>
      <c r="AK5987">
        <f t="shared" si="1328"/>
        <v>0.5</v>
      </c>
      <c r="AL5987">
        <f t="shared" si="1329"/>
        <v>0.5</v>
      </c>
      <c r="AM5987">
        <f t="shared" si="1330"/>
        <v>0.5</v>
      </c>
      <c r="AN5987" s="6">
        <f t="shared" si="1331"/>
        <v>1</v>
      </c>
      <c r="AO5987" t="str">
        <f>VLOOKUP(BD_PONDERACIONES[[#This Row],[Comuna]],Tabla3[#All],2,0)</f>
        <v>Florida</v>
      </c>
    </row>
    <row r="5988" spans="1:41" x14ac:dyDescent="0.35">
      <c r="A5988" t="s">
        <v>28608</v>
      </c>
      <c r="B5988" t="s">
        <v>28609</v>
      </c>
      <c r="C5988" t="s">
        <v>28610</v>
      </c>
      <c r="D5988" s="5">
        <v>45044</v>
      </c>
      <c r="E5988" s="5">
        <v>45027</v>
      </c>
      <c r="F5988" t="s">
        <v>763</v>
      </c>
      <c r="G5988" t="s">
        <v>28611</v>
      </c>
      <c r="H5988" t="s">
        <v>755</v>
      </c>
      <c r="I5988" t="s">
        <v>759</v>
      </c>
      <c r="J5988" t="s">
        <v>756</v>
      </c>
      <c r="K5988" t="s">
        <v>756</v>
      </c>
      <c r="L5988" t="s">
        <v>757</v>
      </c>
      <c r="M5988" t="s">
        <v>757</v>
      </c>
      <c r="N5988" t="s">
        <v>756</v>
      </c>
      <c r="O5988" t="s">
        <v>756</v>
      </c>
      <c r="P5988" t="s">
        <v>758</v>
      </c>
      <c r="Q5988" t="s">
        <v>759</v>
      </c>
      <c r="R5988" t="s">
        <v>759</v>
      </c>
      <c r="S5988" t="s">
        <v>757</v>
      </c>
      <c r="T5988" t="s">
        <v>757</v>
      </c>
      <c r="U5988" t="s">
        <v>757</v>
      </c>
      <c r="V5988" t="s">
        <v>756</v>
      </c>
      <c r="W5988" t="s">
        <v>756</v>
      </c>
      <c r="X5988" t="s">
        <v>18794</v>
      </c>
      <c r="Y5988" t="str">
        <f t="shared" si="1318"/>
        <v>abril</v>
      </c>
      <c r="Z5988">
        <f>YEAR(BD_PONDERACIONES[[#This Row],[Fecha Ejecución del Ticket]])</f>
        <v>2023</v>
      </c>
      <c r="AA5988" t="str">
        <f t="shared" si="1319"/>
        <v>abril</v>
      </c>
      <c r="AB5988">
        <f>YEAR(BD_PONDERACIONES[[#This Row],[Fecha de Inspección]])</f>
        <v>2023</v>
      </c>
      <c r="AC5988">
        <f t="shared" si="1320"/>
        <v>0.5</v>
      </c>
      <c r="AD5988">
        <f t="shared" si="1321"/>
        <v>0.5</v>
      </c>
      <c r="AE5988">
        <f t="shared" si="1322"/>
        <v>0.5</v>
      </c>
      <c r="AF5988">
        <f t="shared" si="1323"/>
        <v>0.5</v>
      </c>
      <c r="AG5988">
        <f t="shared" si="1324"/>
        <v>0.5</v>
      </c>
      <c r="AH5988">
        <f t="shared" si="1325"/>
        <v>0.5</v>
      </c>
      <c r="AI5988">
        <f t="shared" si="1326"/>
        <v>0.25</v>
      </c>
      <c r="AJ5988">
        <f t="shared" si="1327"/>
        <v>0.25</v>
      </c>
      <c r="AK5988">
        <f t="shared" si="1328"/>
        <v>0.5</v>
      </c>
      <c r="AL5988">
        <f t="shared" si="1329"/>
        <v>0.5</v>
      </c>
      <c r="AM5988">
        <f t="shared" si="1330"/>
        <v>0.5</v>
      </c>
      <c r="AN5988" s="6">
        <f t="shared" si="1331"/>
        <v>1</v>
      </c>
      <c r="AO5988" t="str">
        <f>VLOOKUP(BD_PONDERACIONES[[#This Row],[Comuna]],Tabla3[#All],2,0)</f>
        <v>Florida</v>
      </c>
    </row>
    <row r="5989" spans="1:41" x14ac:dyDescent="0.35">
      <c r="A5989" t="s">
        <v>28612</v>
      </c>
      <c r="B5989" t="s">
        <v>28613</v>
      </c>
      <c r="C5989" t="s">
        <v>28614</v>
      </c>
      <c r="D5989" s="5">
        <v>45044</v>
      </c>
      <c r="E5989" s="5">
        <v>45036</v>
      </c>
      <c r="F5989" t="s">
        <v>763</v>
      </c>
      <c r="G5989" t="s">
        <v>28615</v>
      </c>
      <c r="H5989" t="s">
        <v>755</v>
      </c>
      <c r="I5989" t="s">
        <v>26183</v>
      </c>
      <c r="J5989" t="s">
        <v>756</v>
      </c>
      <c r="K5989" t="s">
        <v>756</v>
      </c>
      <c r="L5989" t="s">
        <v>757</v>
      </c>
      <c r="M5989" t="s">
        <v>757</v>
      </c>
      <c r="N5989" t="s">
        <v>756</v>
      </c>
      <c r="O5989" t="s">
        <v>756</v>
      </c>
      <c r="P5989" t="s">
        <v>758</v>
      </c>
      <c r="Q5989" t="s">
        <v>759</v>
      </c>
      <c r="R5989" t="s">
        <v>759</v>
      </c>
      <c r="S5989" t="s">
        <v>757</v>
      </c>
      <c r="T5989" t="s">
        <v>757</v>
      </c>
      <c r="U5989" t="s">
        <v>757</v>
      </c>
      <c r="V5989" t="s">
        <v>773</v>
      </c>
      <c r="W5989" t="s">
        <v>773</v>
      </c>
      <c r="X5989" t="s">
        <v>28616</v>
      </c>
      <c r="Y5989" t="str">
        <f t="shared" si="1318"/>
        <v>abril</v>
      </c>
      <c r="Z5989">
        <f>YEAR(BD_PONDERACIONES[[#This Row],[Fecha Ejecución del Ticket]])</f>
        <v>2023</v>
      </c>
      <c r="AA5989" t="str">
        <f t="shared" si="1319"/>
        <v>abril</v>
      </c>
      <c r="AB5989">
        <f>YEAR(BD_PONDERACIONES[[#This Row],[Fecha de Inspección]])</f>
        <v>2023</v>
      </c>
      <c r="AC5989">
        <f t="shared" si="1320"/>
        <v>0.5</v>
      </c>
      <c r="AD5989">
        <f t="shared" si="1321"/>
        <v>0.5</v>
      </c>
      <c r="AE5989">
        <f t="shared" si="1322"/>
        <v>0.5</v>
      </c>
      <c r="AF5989">
        <f t="shared" si="1323"/>
        <v>0.5</v>
      </c>
      <c r="AG5989">
        <f t="shared" si="1324"/>
        <v>0.5</v>
      </c>
      <c r="AH5989">
        <f t="shared" si="1325"/>
        <v>0.5</v>
      </c>
      <c r="AI5989">
        <f t="shared" si="1326"/>
        <v>0.25</v>
      </c>
      <c r="AJ5989">
        <f t="shared" si="1327"/>
        <v>0.25</v>
      </c>
      <c r="AK5989">
        <f t="shared" si="1328"/>
        <v>0.5</v>
      </c>
      <c r="AL5989">
        <f t="shared" si="1329"/>
        <v>0</v>
      </c>
      <c r="AM5989">
        <f t="shared" si="1330"/>
        <v>0</v>
      </c>
      <c r="AN5989" s="6">
        <f t="shared" si="1331"/>
        <v>0.8</v>
      </c>
      <c r="AO5989" t="str">
        <f>VLOOKUP(BD_PONDERACIONES[[#This Row],[Comuna]],Tabla3[#All],2,0)</f>
        <v>Florida</v>
      </c>
    </row>
    <row r="5990" spans="1:41" x14ac:dyDescent="0.35">
      <c r="A5990" t="s">
        <v>28617</v>
      </c>
      <c r="B5990" t="s">
        <v>28618</v>
      </c>
      <c r="C5990" t="s">
        <v>28619</v>
      </c>
      <c r="D5990" s="5">
        <v>45044</v>
      </c>
      <c r="E5990" s="5">
        <v>45040</v>
      </c>
      <c r="F5990" t="s">
        <v>763</v>
      </c>
      <c r="G5990" t="s">
        <v>28620</v>
      </c>
      <c r="H5990" t="s">
        <v>755</v>
      </c>
      <c r="I5990" t="s">
        <v>26454</v>
      </c>
      <c r="J5990" t="s">
        <v>756</v>
      </c>
      <c r="K5990" t="s">
        <v>756</v>
      </c>
      <c r="L5990" t="s">
        <v>757</v>
      </c>
      <c r="M5990" t="s">
        <v>757</v>
      </c>
      <c r="N5990" t="s">
        <v>756</v>
      </c>
      <c r="O5990" t="s">
        <v>756</v>
      </c>
      <c r="P5990" t="s">
        <v>758</v>
      </c>
      <c r="Q5990" t="s">
        <v>759</v>
      </c>
      <c r="R5990" t="s">
        <v>759</v>
      </c>
      <c r="S5990" t="s">
        <v>757</v>
      </c>
      <c r="T5990" t="s">
        <v>757</v>
      </c>
      <c r="U5990" t="s">
        <v>757</v>
      </c>
      <c r="V5990" t="s">
        <v>756</v>
      </c>
      <c r="W5990" t="s">
        <v>768</v>
      </c>
      <c r="X5990" t="s">
        <v>12054</v>
      </c>
      <c r="Y5990" t="str">
        <f t="shared" si="1318"/>
        <v>abril</v>
      </c>
      <c r="Z5990">
        <f>YEAR(BD_PONDERACIONES[[#This Row],[Fecha Ejecución del Ticket]])</f>
        <v>2023</v>
      </c>
      <c r="AA5990" t="str">
        <f t="shared" si="1319"/>
        <v>abril</v>
      </c>
      <c r="AB5990">
        <f>YEAR(BD_PONDERACIONES[[#This Row],[Fecha de Inspección]])</f>
        <v>2023</v>
      </c>
      <c r="AC5990">
        <f t="shared" si="1320"/>
        <v>0.5</v>
      </c>
      <c r="AD5990">
        <f t="shared" si="1321"/>
        <v>0.5</v>
      </c>
      <c r="AE5990">
        <f t="shared" si="1322"/>
        <v>0.5</v>
      </c>
      <c r="AF5990">
        <f t="shared" si="1323"/>
        <v>0.5</v>
      </c>
      <c r="AG5990">
        <f t="shared" si="1324"/>
        <v>0.5</v>
      </c>
      <c r="AH5990">
        <f t="shared" si="1325"/>
        <v>0.5</v>
      </c>
      <c r="AI5990">
        <f t="shared" si="1326"/>
        <v>0.25</v>
      </c>
      <c r="AJ5990">
        <f t="shared" si="1327"/>
        <v>0.25</v>
      </c>
      <c r="AK5990">
        <f t="shared" si="1328"/>
        <v>0.5</v>
      </c>
      <c r="AL5990">
        <f t="shared" si="1329"/>
        <v>0.5</v>
      </c>
      <c r="AM5990">
        <f t="shared" si="1330"/>
        <v>0.17499999999999999</v>
      </c>
      <c r="AN5990" s="6">
        <f t="shared" si="1331"/>
        <v>0.93500000000000005</v>
      </c>
      <c r="AO5990" t="str">
        <f>VLOOKUP(BD_PONDERACIONES[[#This Row],[Comuna]],Tabla3[#All],2,0)</f>
        <v>Florida</v>
      </c>
    </row>
    <row r="5991" spans="1:41" x14ac:dyDescent="0.35">
      <c r="A5991" t="s">
        <v>28621</v>
      </c>
      <c r="B5991" t="s">
        <v>28622</v>
      </c>
      <c r="C5991" t="s">
        <v>28623</v>
      </c>
      <c r="D5991" s="5">
        <v>45044</v>
      </c>
      <c r="E5991" s="5">
        <v>45030</v>
      </c>
      <c r="F5991" t="s">
        <v>763</v>
      </c>
      <c r="G5991" t="s">
        <v>28624</v>
      </c>
      <c r="H5991" t="s">
        <v>755</v>
      </c>
      <c r="I5991" t="s">
        <v>759</v>
      </c>
      <c r="J5991" t="s">
        <v>756</v>
      </c>
      <c r="K5991" t="s">
        <v>756</v>
      </c>
      <c r="L5991" t="s">
        <v>757</v>
      </c>
      <c r="M5991" t="s">
        <v>757</v>
      </c>
      <c r="N5991" t="s">
        <v>756</v>
      </c>
      <c r="O5991" t="s">
        <v>756</v>
      </c>
      <c r="P5991" t="s">
        <v>758</v>
      </c>
      <c r="Q5991" t="s">
        <v>759</v>
      </c>
      <c r="R5991" t="s">
        <v>759</v>
      </c>
      <c r="S5991" t="s">
        <v>757</v>
      </c>
      <c r="T5991" t="s">
        <v>757</v>
      </c>
      <c r="U5991" t="s">
        <v>757</v>
      </c>
      <c r="V5991" t="s">
        <v>756</v>
      </c>
      <c r="W5991" t="s">
        <v>756</v>
      </c>
      <c r="X5991" t="s">
        <v>13384</v>
      </c>
      <c r="Y5991" t="str">
        <f t="shared" si="1318"/>
        <v>abril</v>
      </c>
      <c r="Z5991">
        <f>YEAR(BD_PONDERACIONES[[#This Row],[Fecha Ejecución del Ticket]])</f>
        <v>2023</v>
      </c>
      <c r="AA5991" t="str">
        <f t="shared" si="1319"/>
        <v>abril</v>
      </c>
      <c r="AB5991">
        <f>YEAR(BD_PONDERACIONES[[#This Row],[Fecha de Inspección]])</f>
        <v>2023</v>
      </c>
      <c r="AC5991">
        <f t="shared" si="1320"/>
        <v>0.5</v>
      </c>
      <c r="AD5991">
        <f t="shared" si="1321"/>
        <v>0.5</v>
      </c>
      <c r="AE5991">
        <f t="shared" si="1322"/>
        <v>0.5</v>
      </c>
      <c r="AF5991">
        <f t="shared" si="1323"/>
        <v>0.5</v>
      </c>
      <c r="AG5991">
        <f t="shared" si="1324"/>
        <v>0.5</v>
      </c>
      <c r="AH5991">
        <f t="shared" si="1325"/>
        <v>0.5</v>
      </c>
      <c r="AI5991">
        <f t="shared" si="1326"/>
        <v>0.25</v>
      </c>
      <c r="AJ5991">
        <f t="shared" si="1327"/>
        <v>0.25</v>
      </c>
      <c r="AK5991">
        <f t="shared" si="1328"/>
        <v>0.5</v>
      </c>
      <c r="AL5991">
        <f t="shared" si="1329"/>
        <v>0.5</v>
      </c>
      <c r="AM5991">
        <f t="shared" si="1330"/>
        <v>0.5</v>
      </c>
      <c r="AN5991" s="6">
        <f t="shared" si="1331"/>
        <v>1</v>
      </c>
      <c r="AO5991" t="str">
        <f>VLOOKUP(BD_PONDERACIONES[[#This Row],[Comuna]],Tabla3[#All],2,0)</f>
        <v>Florida</v>
      </c>
    </row>
    <row r="5992" spans="1:41" x14ac:dyDescent="0.35">
      <c r="A5992" t="s">
        <v>28625</v>
      </c>
      <c r="B5992" t="s">
        <v>28626</v>
      </c>
      <c r="C5992" t="s">
        <v>28627</v>
      </c>
      <c r="D5992" s="5">
        <v>45044</v>
      </c>
      <c r="E5992" s="5">
        <v>45027</v>
      </c>
      <c r="F5992" t="s">
        <v>763</v>
      </c>
      <c r="G5992" t="s">
        <v>28628</v>
      </c>
      <c r="H5992" t="s">
        <v>755</v>
      </c>
      <c r="I5992" t="s">
        <v>759</v>
      </c>
      <c r="J5992" t="s">
        <v>756</v>
      </c>
      <c r="K5992" t="s">
        <v>756</v>
      </c>
      <c r="L5992" t="s">
        <v>757</v>
      </c>
      <c r="M5992" t="s">
        <v>757</v>
      </c>
      <c r="N5992" t="s">
        <v>756</v>
      </c>
      <c r="O5992" t="s">
        <v>756</v>
      </c>
      <c r="P5992" t="s">
        <v>758</v>
      </c>
      <c r="Q5992" t="s">
        <v>759</v>
      </c>
      <c r="R5992" t="s">
        <v>759</v>
      </c>
      <c r="S5992" t="s">
        <v>757</v>
      </c>
      <c r="T5992" t="s">
        <v>757</v>
      </c>
      <c r="U5992" t="s">
        <v>757</v>
      </c>
      <c r="V5992" t="s">
        <v>756</v>
      </c>
      <c r="W5992" t="s">
        <v>756</v>
      </c>
      <c r="X5992" t="s">
        <v>28629</v>
      </c>
      <c r="Y5992" t="str">
        <f t="shared" si="1318"/>
        <v>abril</v>
      </c>
      <c r="Z5992">
        <f>YEAR(BD_PONDERACIONES[[#This Row],[Fecha Ejecución del Ticket]])</f>
        <v>2023</v>
      </c>
      <c r="AA5992" t="str">
        <f t="shared" si="1319"/>
        <v>abril</v>
      </c>
      <c r="AB5992">
        <f>YEAR(BD_PONDERACIONES[[#This Row],[Fecha de Inspección]])</f>
        <v>2023</v>
      </c>
      <c r="AC5992">
        <f t="shared" si="1320"/>
        <v>0.5</v>
      </c>
      <c r="AD5992">
        <f t="shared" si="1321"/>
        <v>0.5</v>
      </c>
      <c r="AE5992">
        <f t="shared" si="1322"/>
        <v>0.5</v>
      </c>
      <c r="AF5992">
        <f t="shared" si="1323"/>
        <v>0.5</v>
      </c>
      <c r="AG5992">
        <f t="shared" si="1324"/>
        <v>0.5</v>
      </c>
      <c r="AH5992">
        <f t="shared" si="1325"/>
        <v>0.5</v>
      </c>
      <c r="AI5992">
        <f t="shared" si="1326"/>
        <v>0.25</v>
      </c>
      <c r="AJ5992">
        <f t="shared" si="1327"/>
        <v>0.25</v>
      </c>
      <c r="AK5992">
        <f t="shared" si="1328"/>
        <v>0.5</v>
      </c>
      <c r="AL5992">
        <f t="shared" si="1329"/>
        <v>0.5</v>
      </c>
      <c r="AM5992">
        <f t="shared" si="1330"/>
        <v>0.5</v>
      </c>
      <c r="AN5992" s="6">
        <f t="shared" si="1331"/>
        <v>1</v>
      </c>
      <c r="AO5992" t="str">
        <f>VLOOKUP(BD_PONDERACIONES[[#This Row],[Comuna]],Tabla3[#All],2,0)</f>
        <v>Florida</v>
      </c>
    </row>
    <row r="5993" spans="1:41" x14ac:dyDescent="0.35">
      <c r="A5993" t="s">
        <v>28630</v>
      </c>
      <c r="B5993" t="s">
        <v>28631</v>
      </c>
      <c r="C5993" t="s">
        <v>28632</v>
      </c>
      <c r="D5993" s="5">
        <v>45043</v>
      </c>
      <c r="E5993" s="5">
        <v>44987</v>
      </c>
      <c r="F5993" t="s">
        <v>763</v>
      </c>
      <c r="G5993" t="s">
        <v>28633</v>
      </c>
      <c r="H5993" t="s">
        <v>3800</v>
      </c>
      <c r="I5993" t="s">
        <v>26454</v>
      </c>
      <c r="J5993" t="s">
        <v>756</v>
      </c>
      <c r="K5993" t="s">
        <v>756</v>
      </c>
      <c r="L5993" t="s">
        <v>773</v>
      </c>
      <c r="M5993" t="s">
        <v>773</v>
      </c>
      <c r="N5993" t="s">
        <v>756</v>
      </c>
      <c r="O5993" t="s">
        <v>756</v>
      </c>
      <c r="P5993" t="s">
        <v>758</v>
      </c>
      <c r="Q5993" t="s">
        <v>759</v>
      </c>
      <c r="R5993" t="s">
        <v>759</v>
      </c>
      <c r="S5993" t="s">
        <v>757</v>
      </c>
      <c r="T5993" t="s">
        <v>757</v>
      </c>
      <c r="U5993" t="s">
        <v>757</v>
      </c>
      <c r="V5993" t="s">
        <v>773</v>
      </c>
      <c r="W5993" t="s">
        <v>773</v>
      </c>
      <c r="X5993" t="s">
        <v>28634</v>
      </c>
      <c r="Y5993" t="str">
        <f t="shared" si="1318"/>
        <v>marzo</v>
      </c>
      <c r="Z5993">
        <f>YEAR(BD_PONDERACIONES[[#This Row],[Fecha Ejecución del Ticket]])</f>
        <v>2023</v>
      </c>
      <c r="AA5993" t="str">
        <f t="shared" si="1319"/>
        <v>abril</v>
      </c>
      <c r="AB5993">
        <f>YEAR(BD_PONDERACIONES[[#This Row],[Fecha de Inspección]])</f>
        <v>2023</v>
      </c>
      <c r="AC5993">
        <f t="shared" si="1320"/>
        <v>0.5</v>
      </c>
      <c r="AD5993">
        <f t="shared" si="1321"/>
        <v>0.5</v>
      </c>
      <c r="AE5993">
        <f t="shared" si="1322"/>
        <v>0</v>
      </c>
      <c r="AF5993">
        <f t="shared" si="1323"/>
        <v>0</v>
      </c>
      <c r="AG5993">
        <f t="shared" si="1324"/>
        <v>0.5</v>
      </c>
      <c r="AH5993">
        <f t="shared" si="1325"/>
        <v>0.5</v>
      </c>
      <c r="AI5993">
        <f t="shared" si="1326"/>
        <v>0.25</v>
      </c>
      <c r="AJ5993">
        <f t="shared" si="1327"/>
        <v>0.25</v>
      </c>
      <c r="AK5993">
        <f t="shared" si="1328"/>
        <v>0.5</v>
      </c>
      <c r="AL5993">
        <f t="shared" si="1329"/>
        <v>0</v>
      </c>
      <c r="AM5993">
        <f t="shared" si="1330"/>
        <v>0</v>
      </c>
      <c r="AN5993" s="6">
        <f t="shared" si="1331"/>
        <v>0.5</v>
      </c>
      <c r="AO5993" t="str">
        <f>VLOOKUP(BD_PONDERACIONES[[#This Row],[Comuna]],Tabla3[#All],2,0)</f>
        <v>Cordillera</v>
      </c>
    </row>
    <row r="5994" spans="1:41" x14ac:dyDescent="0.35">
      <c r="A5994" t="s">
        <v>28635</v>
      </c>
      <c r="B5994" t="s">
        <v>28636</v>
      </c>
      <c r="C5994" t="s">
        <v>28637</v>
      </c>
      <c r="D5994" s="5">
        <v>45043</v>
      </c>
      <c r="E5994" s="5">
        <v>45019</v>
      </c>
      <c r="F5994" t="s">
        <v>753</v>
      </c>
      <c r="G5994" t="s">
        <v>28638</v>
      </c>
      <c r="H5994" t="s">
        <v>2860</v>
      </c>
      <c r="I5994" t="s">
        <v>28639</v>
      </c>
      <c r="J5994" t="s">
        <v>756</v>
      </c>
      <c r="K5994" t="s">
        <v>756</v>
      </c>
      <c r="L5994" t="s">
        <v>757</v>
      </c>
      <c r="M5994" t="s">
        <v>757</v>
      </c>
      <c r="N5994" t="s">
        <v>756</v>
      </c>
      <c r="O5994" t="s">
        <v>756</v>
      </c>
      <c r="P5994" t="s">
        <v>758</v>
      </c>
      <c r="Q5994" t="s">
        <v>759</v>
      </c>
      <c r="R5994" t="s">
        <v>759</v>
      </c>
      <c r="S5994" t="s">
        <v>757</v>
      </c>
      <c r="T5994" t="s">
        <v>757</v>
      </c>
      <c r="U5994" t="s">
        <v>757</v>
      </c>
      <c r="V5994" t="s">
        <v>756</v>
      </c>
      <c r="W5994" t="s">
        <v>756</v>
      </c>
      <c r="X5994" t="s">
        <v>16581</v>
      </c>
      <c r="Y5994" t="str">
        <f t="shared" si="1318"/>
        <v>abril</v>
      </c>
      <c r="Z5994">
        <f>YEAR(BD_PONDERACIONES[[#This Row],[Fecha Ejecución del Ticket]])</f>
        <v>2023</v>
      </c>
      <c r="AA5994" t="str">
        <f t="shared" si="1319"/>
        <v>abril</v>
      </c>
      <c r="AB5994">
        <f>YEAR(BD_PONDERACIONES[[#This Row],[Fecha de Inspección]])</f>
        <v>2023</v>
      </c>
      <c r="AC5994">
        <f t="shared" si="1320"/>
        <v>0.5</v>
      </c>
      <c r="AD5994">
        <f t="shared" si="1321"/>
        <v>0.5</v>
      </c>
      <c r="AE5994">
        <f t="shared" si="1322"/>
        <v>0.5</v>
      </c>
      <c r="AF5994">
        <f t="shared" si="1323"/>
        <v>0.5</v>
      </c>
      <c r="AG5994">
        <f t="shared" si="1324"/>
        <v>0.5</v>
      </c>
      <c r="AH5994">
        <f t="shared" si="1325"/>
        <v>0.5</v>
      </c>
      <c r="AI5994">
        <f t="shared" si="1326"/>
        <v>0.25</v>
      </c>
      <c r="AJ5994">
        <f t="shared" si="1327"/>
        <v>0.25</v>
      </c>
      <c r="AK5994">
        <f t="shared" si="1328"/>
        <v>0.5</v>
      </c>
      <c r="AL5994">
        <f t="shared" si="1329"/>
        <v>0.5</v>
      </c>
      <c r="AM5994">
        <f t="shared" si="1330"/>
        <v>0.5</v>
      </c>
      <c r="AN5994" s="6">
        <f t="shared" si="1331"/>
        <v>1</v>
      </c>
      <c r="AO5994" t="str">
        <f>VLOOKUP(BD_PONDERACIONES[[#This Row],[Comuna]],Tabla3[#All],2,0)</f>
        <v>Cordillera</v>
      </c>
    </row>
    <row r="5995" spans="1:41" x14ac:dyDescent="0.35">
      <c r="A5995" t="s">
        <v>28640</v>
      </c>
      <c r="B5995" t="s">
        <v>28641</v>
      </c>
      <c r="C5995" t="s">
        <v>28642</v>
      </c>
      <c r="D5995" s="5">
        <v>45043</v>
      </c>
      <c r="E5995" s="5">
        <v>45020</v>
      </c>
      <c r="F5995" t="s">
        <v>753</v>
      </c>
      <c r="G5995" t="s">
        <v>28643</v>
      </c>
      <c r="H5995" t="s">
        <v>2860</v>
      </c>
      <c r="I5995" t="s">
        <v>26844</v>
      </c>
      <c r="J5995" t="s">
        <v>756</v>
      </c>
      <c r="K5995" t="s">
        <v>756</v>
      </c>
      <c r="L5995" t="s">
        <v>757</v>
      </c>
      <c r="M5995" t="s">
        <v>757</v>
      </c>
      <c r="N5995" t="s">
        <v>756</v>
      </c>
      <c r="O5995" t="s">
        <v>756</v>
      </c>
      <c r="P5995" t="s">
        <v>765</v>
      </c>
      <c r="Q5995" t="s">
        <v>759</v>
      </c>
      <c r="R5995" t="s">
        <v>759</v>
      </c>
      <c r="S5995" t="s">
        <v>756</v>
      </c>
      <c r="T5995" t="s">
        <v>756</v>
      </c>
      <c r="U5995" t="s">
        <v>756</v>
      </c>
      <c r="V5995" t="s">
        <v>756</v>
      </c>
      <c r="W5995" t="s">
        <v>756</v>
      </c>
      <c r="X5995" t="s">
        <v>28644</v>
      </c>
      <c r="Y5995" t="str">
        <f t="shared" si="1318"/>
        <v>abril</v>
      </c>
      <c r="Z5995">
        <f>YEAR(BD_PONDERACIONES[[#This Row],[Fecha Ejecución del Ticket]])</f>
        <v>2023</v>
      </c>
      <c r="AA5995" t="str">
        <f t="shared" si="1319"/>
        <v>abril</v>
      </c>
      <c r="AB5995">
        <f>YEAR(BD_PONDERACIONES[[#This Row],[Fecha de Inspección]])</f>
        <v>2023</v>
      </c>
      <c r="AC5995">
        <f t="shared" si="1320"/>
        <v>0.5</v>
      </c>
      <c r="AD5995">
        <f t="shared" si="1321"/>
        <v>0.5</v>
      </c>
      <c r="AE5995">
        <f t="shared" si="1322"/>
        <v>0.5</v>
      </c>
      <c r="AF5995">
        <f t="shared" si="1323"/>
        <v>0.5</v>
      </c>
      <c r="AG5995">
        <f t="shared" si="1324"/>
        <v>0.5</v>
      </c>
      <c r="AH5995">
        <f t="shared" si="1325"/>
        <v>0.5</v>
      </c>
      <c r="AI5995">
        <f t="shared" si="1326"/>
        <v>0.25</v>
      </c>
      <c r="AJ5995">
        <f t="shared" si="1327"/>
        <v>0.25</v>
      </c>
      <c r="AK5995">
        <f t="shared" si="1328"/>
        <v>0.5</v>
      </c>
      <c r="AL5995">
        <f t="shared" si="1329"/>
        <v>0.5</v>
      </c>
      <c r="AM5995">
        <f t="shared" si="1330"/>
        <v>0.5</v>
      </c>
      <c r="AN5995" s="6">
        <f t="shared" si="1331"/>
        <v>1</v>
      </c>
      <c r="AO5995" t="str">
        <f>VLOOKUP(BD_PONDERACIONES[[#This Row],[Comuna]],Tabla3[#All],2,0)</f>
        <v>Cordillera</v>
      </c>
    </row>
    <row r="5996" spans="1:41" x14ac:dyDescent="0.35">
      <c r="A5996" t="s">
        <v>28645</v>
      </c>
      <c r="B5996" t="s">
        <v>28646</v>
      </c>
      <c r="C5996" t="s">
        <v>28647</v>
      </c>
      <c r="D5996" s="5">
        <v>45043</v>
      </c>
      <c r="E5996" s="5">
        <v>45020</v>
      </c>
      <c r="F5996" t="s">
        <v>753</v>
      </c>
      <c r="G5996" t="s">
        <v>28648</v>
      </c>
      <c r="H5996" t="s">
        <v>2860</v>
      </c>
      <c r="I5996" t="s">
        <v>26253</v>
      </c>
      <c r="J5996" t="s">
        <v>756</v>
      </c>
      <c r="K5996" t="s">
        <v>756</v>
      </c>
      <c r="L5996" t="s">
        <v>757</v>
      </c>
      <c r="M5996" t="s">
        <v>757</v>
      </c>
      <c r="N5996" t="s">
        <v>756</v>
      </c>
      <c r="O5996" t="s">
        <v>756</v>
      </c>
      <c r="P5996" t="s">
        <v>758</v>
      </c>
      <c r="Q5996" t="s">
        <v>759</v>
      </c>
      <c r="R5996" t="s">
        <v>759</v>
      </c>
      <c r="S5996" t="s">
        <v>757</v>
      </c>
      <c r="T5996" t="s">
        <v>757</v>
      </c>
      <c r="U5996" t="s">
        <v>757</v>
      </c>
      <c r="V5996" t="s">
        <v>756</v>
      </c>
      <c r="W5996" t="s">
        <v>756</v>
      </c>
      <c r="X5996" t="s">
        <v>28649</v>
      </c>
      <c r="Y5996" t="str">
        <f t="shared" si="1318"/>
        <v>abril</v>
      </c>
      <c r="Z5996">
        <f>YEAR(BD_PONDERACIONES[[#This Row],[Fecha Ejecución del Ticket]])</f>
        <v>2023</v>
      </c>
      <c r="AA5996" t="str">
        <f t="shared" si="1319"/>
        <v>abril</v>
      </c>
      <c r="AB5996">
        <f>YEAR(BD_PONDERACIONES[[#This Row],[Fecha de Inspección]])</f>
        <v>2023</v>
      </c>
      <c r="AC5996">
        <f t="shared" si="1320"/>
        <v>0.5</v>
      </c>
      <c r="AD5996">
        <f t="shared" si="1321"/>
        <v>0.5</v>
      </c>
      <c r="AE5996">
        <f t="shared" si="1322"/>
        <v>0.5</v>
      </c>
      <c r="AF5996">
        <f t="shared" si="1323"/>
        <v>0.5</v>
      </c>
      <c r="AG5996">
        <f t="shared" si="1324"/>
        <v>0.5</v>
      </c>
      <c r="AH5996">
        <f t="shared" si="1325"/>
        <v>0.5</v>
      </c>
      <c r="AI5996">
        <f t="shared" si="1326"/>
        <v>0.25</v>
      </c>
      <c r="AJ5996">
        <f t="shared" si="1327"/>
        <v>0.25</v>
      </c>
      <c r="AK5996">
        <f t="shared" si="1328"/>
        <v>0.5</v>
      </c>
      <c r="AL5996">
        <f t="shared" si="1329"/>
        <v>0.5</v>
      </c>
      <c r="AM5996">
        <f t="shared" si="1330"/>
        <v>0.5</v>
      </c>
      <c r="AN5996" s="6">
        <f t="shared" si="1331"/>
        <v>1</v>
      </c>
      <c r="AO5996" t="str">
        <f>VLOOKUP(BD_PONDERACIONES[[#This Row],[Comuna]],Tabla3[#All],2,0)</f>
        <v>Cordillera</v>
      </c>
    </row>
    <row r="5997" spans="1:41" x14ac:dyDescent="0.35">
      <c r="A5997" t="s">
        <v>28650</v>
      </c>
      <c r="B5997" t="s">
        <v>28651</v>
      </c>
      <c r="C5997" t="s">
        <v>28652</v>
      </c>
      <c r="D5997" s="5">
        <v>45043</v>
      </c>
      <c r="E5997" s="5">
        <v>45020</v>
      </c>
      <c r="F5997" t="s">
        <v>753</v>
      </c>
      <c r="G5997" t="s">
        <v>28653</v>
      </c>
      <c r="H5997" t="s">
        <v>2860</v>
      </c>
      <c r="I5997" t="s">
        <v>26253</v>
      </c>
      <c r="J5997" t="s">
        <v>756</v>
      </c>
      <c r="K5997" t="s">
        <v>756</v>
      </c>
      <c r="L5997" t="s">
        <v>773</v>
      </c>
      <c r="M5997" t="s">
        <v>773</v>
      </c>
      <c r="N5997" t="s">
        <v>756</v>
      </c>
      <c r="O5997" t="s">
        <v>756</v>
      </c>
      <c r="P5997" t="s">
        <v>765</v>
      </c>
      <c r="Q5997" t="s">
        <v>759</v>
      </c>
      <c r="R5997" t="s">
        <v>759</v>
      </c>
      <c r="S5997" t="s">
        <v>756</v>
      </c>
      <c r="T5997" t="s">
        <v>756</v>
      </c>
      <c r="U5997" t="s">
        <v>756</v>
      </c>
      <c r="V5997" t="s">
        <v>756</v>
      </c>
      <c r="W5997" t="s">
        <v>756</v>
      </c>
      <c r="X5997" t="s">
        <v>28654</v>
      </c>
      <c r="Y5997" t="str">
        <f t="shared" si="1318"/>
        <v>abril</v>
      </c>
      <c r="Z5997">
        <f>YEAR(BD_PONDERACIONES[[#This Row],[Fecha Ejecución del Ticket]])</f>
        <v>2023</v>
      </c>
      <c r="AA5997" t="str">
        <f t="shared" si="1319"/>
        <v>abril</v>
      </c>
      <c r="AB5997">
        <f>YEAR(BD_PONDERACIONES[[#This Row],[Fecha de Inspección]])</f>
        <v>2023</v>
      </c>
      <c r="AC5997">
        <f t="shared" si="1320"/>
        <v>0.5</v>
      </c>
      <c r="AD5997">
        <f t="shared" si="1321"/>
        <v>0.5</v>
      </c>
      <c r="AE5997">
        <f t="shared" si="1322"/>
        <v>0</v>
      </c>
      <c r="AF5997">
        <f t="shared" si="1323"/>
        <v>0</v>
      </c>
      <c r="AG5997">
        <f t="shared" si="1324"/>
        <v>0.5</v>
      </c>
      <c r="AH5997">
        <f t="shared" si="1325"/>
        <v>0.5</v>
      </c>
      <c r="AI5997">
        <f t="shared" si="1326"/>
        <v>0.25</v>
      </c>
      <c r="AJ5997">
        <f t="shared" si="1327"/>
        <v>0.25</v>
      </c>
      <c r="AK5997">
        <f t="shared" si="1328"/>
        <v>0.5</v>
      </c>
      <c r="AL5997">
        <f t="shared" si="1329"/>
        <v>0.5</v>
      </c>
      <c r="AM5997">
        <f t="shared" si="1330"/>
        <v>0.5</v>
      </c>
      <c r="AN5997" s="6">
        <f t="shared" si="1331"/>
        <v>0.7</v>
      </c>
      <c r="AO5997" t="str">
        <f>VLOOKUP(BD_PONDERACIONES[[#This Row],[Comuna]],Tabla3[#All],2,0)</f>
        <v>Cordillera</v>
      </c>
    </row>
    <row r="5998" spans="1:41" x14ac:dyDescent="0.35">
      <c r="A5998" t="s">
        <v>28655</v>
      </c>
      <c r="B5998" t="s">
        <v>28656</v>
      </c>
      <c r="C5998" t="s">
        <v>28657</v>
      </c>
      <c r="D5998" s="5">
        <v>45043</v>
      </c>
      <c r="E5998" s="5">
        <v>44987</v>
      </c>
      <c r="F5998" t="s">
        <v>763</v>
      </c>
      <c r="G5998" t="s">
        <v>28658</v>
      </c>
      <c r="H5998" t="s">
        <v>3800</v>
      </c>
      <c r="I5998" t="s">
        <v>26454</v>
      </c>
      <c r="J5998" t="s">
        <v>756</v>
      </c>
      <c r="K5998" t="s">
        <v>756</v>
      </c>
      <c r="L5998" t="s">
        <v>757</v>
      </c>
      <c r="M5998" t="s">
        <v>757</v>
      </c>
      <c r="N5998" t="s">
        <v>756</v>
      </c>
      <c r="O5998" t="s">
        <v>756</v>
      </c>
      <c r="P5998" t="s">
        <v>758</v>
      </c>
      <c r="Q5998" t="s">
        <v>759</v>
      </c>
      <c r="R5998" t="s">
        <v>759</v>
      </c>
      <c r="S5998" t="s">
        <v>757</v>
      </c>
      <c r="T5998" t="s">
        <v>757</v>
      </c>
      <c r="U5998" t="s">
        <v>757</v>
      </c>
      <c r="V5998" t="s">
        <v>773</v>
      </c>
      <c r="W5998" t="s">
        <v>773</v>
      </c>
      <c r="X5998" t="s">
        <v>28659</v>
      </c>
      <c r="Y5998" t="str">
        <f t="shared" si="1318"/>
        <v>marzo</v>
      </c>
      <c r="Z5998">
        <f>YEAR(BD_PONDERACIONES[[#This Row],[Fecha Ejecución del Ticket]])</f>
        <v>2023</v>
      </c>
      <c r="AA5998" t="str">
        <f t="shared" si="1319"/>
        <v>abril</v>
      </c>
      <c r="AB5998">
        <f>YEAR(BD_PONDERACIONES[[#This Row],[Fecha de Inspección]])</f>
        <v>2023</v>
      </c>
      <c r="AC5998">
        <f t="shared" si="1320"/>
        <v>0.5</v>
      </c>
      <c r="AD5998">
        <f t="shared" si="1321"/>
        <v>0.5</v>
      </c>
      <c r="AE5998">
        <f t="shared" si="1322"/>
        <v>0.5</v>
      </c>
      <c r="AF5998">
        <f t="shared" si="1323"/>
        <v>0.5</v>
      </c>
      <c r="AG5998">
        <f t="shared" si="1324"/>
        <v>0.5</v>
      </c>
      <c r="AH5998">
        <f t="shared" si="1325"/>
        <v>0.5</v>
      </c>
      <c r="AI5998">
        <f t="shared" si="1326"/>
        <v>0.25</v>
      </c>
      <c r="AJ5998">
        <f t="shared" si="1327"/>
        <v>0.25</v>
      </c>
      <c r="AK5998">
        <f t="shared" si="1328"/>
        <v>0.5</v>
      </c>
      <c r="AL5998">
        <f t="shared" si="1329"/>
        <v>0</v>
      </c>
      <c r="AM5998">
        <f t="shared" si="1330"/>
        <v>0</v>
      </c>
      <c r="AN5998" s="6">
        <f t="shared" si="1331"/>
        <v>0.8</v>
      </c>
      <c r="AO5998" t="str">
        <f>VLOOKUP(BD_PONDERACIONES[[#This Row],[Comuna]],Tabla3[#All],2,0)</f>
        <v>Cordillera</v>
      </c>
    </row>
    <row r="5999" spans="1:41" x14ac:dyDescent="0.35">
      <c r="A5999" t="s">
        <v>28660</v>
      </c>
      <c r="B5999" t="s">
        <v>28661</v>
      </c>
      <c r="C5999" t="s">
        <v>28662</v>
      </c>
      <c r="D5999" s="5">
        <v>45043</v>
      </c>
      <c r="E5999" s="5">
        <v>45019</v>
      </c>
      <c r="F5999" t="s">
        <v>753</v>
      </c>
      <c r="G5999" t="s">
        <v>28663</v>
      </c>
      <c r="H5999" t="s">
        <v>2860</v>
      </c>
      <c r="I5999" t="s">
        <v>28664</v>
      </c>
      <c r="J5999" t="s">
        <v>756</v>
      </c>
      <c r="K5999" t="s">
        <v>756</v>
      </c>
      <c r="L5999" t="s">
        <v>757</v>
      </c>
      <c r="M5999" t="s">
        <v>757</v>
      </c>
      <c r="N5999" t="s">
        <v>756</v>
      </c>
      <c r="O5999" t="s">
        <v>756</v>
      </c>
      <c r="P5999" t="s">
        <v>758</v>
      </c>
      <c r="Q5999" t="s">
        <v>759</v>
      </c>
      <c r="R5999" t="s">
        <v>759</v>
      </c>
      <c r="S5999" t="s">
        <v>757</v>
      </c>
      <c r="T5999" t="s">
        <v>757</v>
      </c>
      <c r="U5999" t="s">
        <v>757</v>
      </c>
      <c r="V5999" t="s">
        <v>756</v>
      </c>
      <c r="W5999" t="s">
        <v>756</v>
      </c>
      <c r="X5999" t="s">
        <v>28665</v>
      </c>
      <c r="Y5999" t="str">
        <f t="shared" si="1318"/>
        <v>abril</v>
      </c>
      <c r="Z5999">
        <f>YEAR(BD_PONDERACIONES[[#This Row],[Fecha Ejecución del Ticket]])</f>
        <v>2023</v>
      </c>
      <c r="AA5999" t="str">
        <f t="shared" si="1319"/>
        <v>abril</v>
      </c>
      <c r="AB5999">
        <f>YEAR(BD_PONDERACIONES[[#This Row],[Fecha de Inspección]])</f>
        <v>2023</v>
      </c>
      <c r="AC5999">
        <f t="shared" si="1320"/>
        <v>0.5</v>
      </c>
      <c r="AD5999">
        <f t="shared" si="1321"/>
        <v>0.5</v>
      </c>
      <c r="AE5999">
        <f t="shared" si="1322"/>
        <v>0.5</v>
      </c>
      <c r="AF5999">
        <f t="shared" si="1323"/>
        <v>0.5</v>
      </c>
      <c r="AG5999">
        <f t="shared" si="1324"/>
        <v>0.5</v>
      </c>
      <c r="AH5999">
        <f t="shared" si="1325"/>
        <v>0.5</v>
      </c>
      <c r="AI5999">
        <f t="shared" si="1326"/>
        <v>0.25</v>
      </c>
      <c r="AJ5999">
        <f t="shared" si="1327"/>
        <v>0.25</v>
      </c>
      <c r="AK5999">
        <f t="shared" si="1328"/>
        <v>0.5</v>
      </c>
      <c r="AL5999">
        <f t="shared" si="1329"/>
        <v>0.5</v>
      </c>
      <c r="AM5999">
        <f t="shared" si="1330"/>
        <v>0.5</v>
      </c>
      <c r="AN5999" s="6">
        <f t="shared" si="1331"/>
        <v>1</v>
      </c>
      <c r="AO5999" t="str">
        <f>VLOOKUP(BD_PONDERACIONES[[#This Row],[Comuna]],Tabla3[#All],2,0)</f>
        <v>Cordillera</v>
      </c>
    </row>
    <row r="6000" spans="1:41" x14ac:dyDescent="0.35">
      <c r="A6000" t="s">
        <v>28666</v>
      </c>
      <c r="B6000" t="s">
        <v>28667</v>
      </c>
      <c r="C6000" t="s">
        <v>28668</v>
      </c>
      <c r="D6000" s="5">
        <v>45043</v>
      </c>
      <c r="E6000" s="5">
        <v>45021</v>
      </c>
      <c r="F6000" t="s">
        <v>753</v>
      </c>
      <c r="G6000" t="s">
        <v>28669</v>
      </c>
      <c r="H6000" t="s">
        <v>2860</v>
      </c>
      <c r="I6000" t="s">
        <v>26854</v>
      </c>
      <c r="J6000" t="s">
        <v>756</v>
      </c>
      <c r="K6000" t="s">
        <v>756</v>
      </c>
      <c r="L6000" t="s">
        <v>757</v>
      </c>
      <c r="M6000" t="s">
        <v>757</v>
      </c>
      <c r="N6000" t="s">
        <v>756</v>
      </c>
      <c r="O6000" t="s">
        <v>756</v>
      </c>
      <c r="P6000" t="s">
        <v>765</v>
      </c>
      <c r="Q6000" t="s">
        <v>759</v>
      </c>
      <c r="R6000" t="s">
        <v>759</v>
      </c>
      <c r="S6000" t="s">
        <v>756</v>
      </c>
      <c r="T6000" t="s">
        <v>756</v>
      </c>
      <c r="U6000" t="s">
        <v>756</v>
      </c>
      <c r="V6000" t="s">
        <v>756</v>
      </c>
      <c r="W6000" t="s">
        <v>756</v>
      </c>
      <c r="X6000" t="s">
        <v>28670</v>
      </c>
      <c r="Y6000" t="str">
        <f t="shared" si="1318"/>
        <v>abril</v>
      </c>
      <c r="Z6000">
        <f>YEAR(BD_PONDERACIONES[[#This Row],[Fecha Ejecución del Ticket]])</f>
        <v>2023</v>
      </c>
      <c r="AA6000" t="str">
        <f t="shared" si="1319"/>
        <v>abril</v>
      </c>
      <c r="AB6000">
        <f>YEAR(BD_PONDERACIONES[[#This Row],[Fecha de Inspección]])</f>
        <v>2023</v>
      </c>
      <c r="AC6000">
        <f t="shared" si="1320"/>
        <v>0.5</v>
      </c>
      <c r="AD6000">
        <f t="shared" si="1321"/>
        <v>0.5</v>
      </c>
      <c r="AE6000">
        <f t="shared" si="1322"/>
        <v>0.5</v>
      </c>
      <c r="AF6000">
        <f t="shared" si="1323"/>
        <v>0.5</v>
      </c>
      <c r="AG6000">
        <f t="shared" si="1324"/>
        <v>0.5</v>
      </c>
      <c r="AH6000">
        <f t="shared" si="1325"/>
        <v>0.5</v>
      </c>
      <c r="AI6000">
        <f t="shared" si="1326"/>
        <v>0.25</v>
      </c>
      <c r="AJ6000">
        <f t="shared" si="1327"/>
        <v>0.25</v>
      </c>
      <c r="AK6000">
        <f t="shared" si="1328"/>
        <v>0.5</v>
      </c>
      <c r="AL6000">
        <f t="shared" si="1329"/>
        <v>0.5</v>
      </c>
      <c r="AM6000">
        <f t="shared" si="1330"/>
        <v>0.5</v>
      </c>
      <c r="AN6000" s="6">
        <f t="shared" si="1331"/>
        <v>1</v>
      </c>
      <c r="AO6000" t="str">
        <f>VLOOKUP(BD_PONDERACIONES[[#This Row],[Comuna]],Tabla3[#All],2,0)</f>
        <v>Cordillera</v>
      </c>
    </row>
    <row r="6001" spans="1:41" x14ac:dyDescent="0.35">
      <c r="A6001" t="s">
        <v>28671</v>
      </c>
      <c r="B6001" t="s">
        <v>28672</v>
      </c>
      <c r="C6001" t="s">
        <v>28673</v>
      </c>
      <c r="D6001" s="5">
        <v>45043</v>
      </c>
      <c r="E6001" s="5">
        <v>44987</v>
      </c>
      <c r="F6001" t="s">
        <v>763</v>
      </c>
      <c r="G6001" t="s">
        <v>28674</v>
      </c>
      <c r="H6001" t="s">
        <v>3800</v>
      </c>
      <c r="I6001" t="s">
        <v>26454</v>
      </c>
      <c r="J6001" t="s">
        <v>756</v>
      </c>
      <c r="K6001" t="s">
        <v>756</v>
      </c>
      <c r="L6001" t="s">
        <v>757</v>
      </c>
      <c r="M6001" t="s">
        <v>757</v>
      </c>
      <c r="N6001" t="s">
        <v>756</v>
      </c>
      <c r="O6001" t="s">
        <v>756</v>
      </c>
      <c r="P6001" t="s">
        <v>758</v>
      </c>
      <c r="Q6001" t="s">
        <v>759</v>
      </c>
      <c r="R6001" t="s">
        <v>759</v>
      </c>
      <c r="S6001" t="s">
        <v>757</v>
      </c>
      <c r="T6001" t="s">
        <v>757</v>
      </c>
      <c r="U6001" t="s">
        <v>757</v>
      </c>
      <c r="V6001" t="s">
        <v>756</v>
      </c>
      <c r="W6001" t="s">
        <v>768</v>
      </c>
      <c r="X6001" t="s">
        <v>28675</v>
      </c>
      <c r="Y6001" t="str">
        <f t="shared" si="1318"/>
        <v>marzo</v>
      </c>
      <c r="Z6001">
        <f>YEAR(BD_PONDERACIONES[[#This Row],[Fecha Ejecución del Ticket]])</f>
        <v>2023</v>
      </c>
      <c r="AA6001" t="str">
        <f t="shared" si="1319"/>
        <v>abril</v>
      </c>
      <c r="AB6001">
        <f>YEAR(BD_PONDERACIONES[[#This Row],[Fecha de Inspección]])</f>
        <v>2023</v>
      </c>
      <c r="AC6001">
        <f t="shared" si="1320"/>
        <v>0.5</v>
      </c>
      <c r="AD6001">
        <f t="shared" si="1321"/>
        <v>0.5</v>
      </c>
      <c r="AE6001">
        <f t="shared" si="1322"/>
        <v>0.5</v>
      </c>
      <c r="AF6001">
        <f t="shared" si="1323"/>
        <v>0.5</v>
      </c>
      <c r="AG6001">
        <f t="shared" si="1324"/>
        <v>0.5</v>
      </c>
      <c r="AH6001">
        <f t="shared" si="1325"/>
        <v>0.5</v>
      </c>
      <c r="AI6001">
        <f t="shared" si="1326"/>
        <v>0.25</v>
      </c>
      <c r="AJ6001">
        <f t="shared" si="1327"/>
        <v>0.25</v>
      </c>
      <c r="AK6001">
        <f t="shared" si="1328"/>
        <v>0.5</v>
      </c>
      <c r="AL6001">
        <f t="shared" si="1329"/>
        <v>0.5</v>
      </c>
      <c r="AM6001">
        <f t="shared" si="1330"/>
        <v>0.17499999999999999</v>
      </c>
      <c r="AN6001" s="6">
        <f t="shared" si="1331"/>
        <v>0.93500000000000005</v>
      </c>
      <c r="AO6001" t="str">
        <f>VLOOKUP(BD_PONDERACIONES[[#This Row],[Comuna]],Tabla3[#All],2,0)</f>
        <v>Cordillera</v>
      </c>
    </row>
    <row r="6002" spans="1:41" x14ac:dyDescent="0.35">
      <c r="A6002" t="s">
        <v>28676</v>
      </c>
      <c r="B6002" t="s">
        <v>28677</v>
      </c>
      <c r="C6002" t="s">
        <v>28678</v>
      </c>
      <c r="D6002" s="5">
        <v>45043</v>
      </c>
      <c r="E6002" s="5">
        <v>45028</v>
      </c>
      <c r="F6002" t="s">
        <v>763</v>
      </c>
      <c r="G6002" t="s">
        <v>28679</v>
      </c>
      <c r="H6002" t="s">
        <v>1886</v>
      </c>
      <c r="I6002" t="s">
        <v>26839</v>
      </c>
      <c r="J6002" t="s">
        <v>756</v>
      </c>
      <c r="K6002" t="s">
        <v>756</v>
      </c>
      <c r="L6002" t="s">
        <v>757</v>
      </c>
      <c r="M6002" t="s">
        <v>757</v>
      </c>
      <c r="N6002" t="s">
        <v>756</v>
      </c>
      <c r="O6002" t="s">
        <v>756</v>
      </c>
      <c r="P6002" t="s">
        <v>765</v>
      </c>
      <c r="Q6002" t="s">
        <v>28680</v>
      </c>
      <c r="R6002" t="s">
        <v>759</v>
      </c>
      <c r="S6002" t="s">
        <v>756</v>
      </c>
      <c r="T6002" t="s">
        <v>756</v>
      </c>
      <c r="U6002" t="s">
        <v>756</v>
      </c>
      <c r="V6002" t="s">
        <v>756</v>
      </c>
      <c r="W6002" t="s">
        <v>756</v>
      </c>
      <c r="X6002" t="s">
        <v>28681</v>
      </c>
      <c r="Y6002" t="str">
        <f t="shared" si="1318"/>
        <v>abril</v>
      </c>
      <c r="Z6002">
        <f>YEAR(BD_PONDERACIONES[[#This Row],[Fecha Ejecución del Ticket]])</f>
        <v>2023</v>
      </c>
      <c r="AA6002" t="str">
        <f t="shared" si="1319"/>
        <v>abril</v>
      </c>
      <c r="AB6002">
        <f>YEAR(BD_PONDERACIONES[[#This Row],[Fecha de Inspección]])</f>
        <v>2023</v>
      </c>
      <c r="AC6002">
        <f t="shared" si="1320"/>
        <v>0.5</v>
      </c>
      <c r="AD6002">
        <f t="shared" si="1321"/>
        <v>0.5</v>
      </c>
      <c r="AE6002">
        <f t="shared" si="1322"/>
        <v>0.5</v>
      </c>
      <c r="AF6002">
        <f t="shared" si="1323"/>
        <v>0.5</v>
      </c>
      <c r="AG6002">
        <f t="shared" si="1324"/>
        <v>0.5</v>
      </c>
      <c r="AH6002">
        <f t="shared" si="1325"/>
        <v>0.5</v>
      </c>
      <c r="AI6002">
        <f t="shared" si="1326"/>
        <v>0.25</v>
      </c>
      <c r="AJ6002">
        <f t="shared" si="1327"/>
        <v>0.25</v>
      </c>
      <c r="AK6002">
        <f t="shared" si="1328"/>
        <v>0.5</v>
      </c>
      <c r="AL6002">
        <f t="shared" si="1329"/>
        <v>0.5</v>
      </c>
      <c r="AM6002">
        <f t="shared" si="1330"/>
        <v>0.5</v>
      </c>
      <c r="AN6002" s="6">
        <f t="shared" si="1331"/>
        <v>1</v>
      </c>
      <c r="AO6002" t="str">
        <f>VLOOKUP(BD_PONDERACIONES[[#This Row],[Comuna]],Tabla3[#All],2,0)</f>
        <v>Cordillera</v>
      </c>
    </row>
    <row r="6003" spans="1:41" x14ac:dyDescent="0.35">
      <c r="A6003" t="s">
        <v>28682</v>
      </c>
      <c r="B6003" t="s">
        <v>28683</v>
      </c>
      <c r="C6003" t="s">
        <v>28684</v>
      </c>
      <c r="D6003" s="5">
        <v>45043</v>
      </c>
      <c r="E6003" s="5">
        <v>44958</v>
      </c>
      <c r="F6003" t="s">
        <v>763</v>
      </c>
      <c r="G6003" t="s">
        <v>28685</v>
      </c>
      <c r="H6003" t="s">
        <v>1886</v>
      </c>
      <c r="I6003" t="s">
        <v>28686</v>
      </c>
      <c r="J6003" t="s">
        <v>756</v>
      </c>
      <c r="K6003" t="s">
        <v>756</v>
      </c>
      <c r="L6003" t="s">
        <v>773</v>
      </c>
      <c r="M6003" t="s">
        <v>773</v>
      </c>
      <c r="N6003" t="s">
        <v>756</v>
      </c>
      <c r="O6003" t="s">
        <v>756</v>
      </c>
      <c r="P6003" t="s">
        <v>758</v>
      </c>
      <c r="Q6003" t="s">
        <v>759</v>
      </c>
      <c r="R6003" t="s">
        <v>759</v>
      </c>
      <c r="S6003" t="s">
        <v>757</v>
      </c>
      <c r="T6003" t="s">
        <v>757</v>
      </c>
      <c r="U6003" t="s">
        <v>757</v>
      </c>
      <c r="V6003" t="s">
        <v>756</v>
      </c>
      <c r="W6003" t="s">
        <v>756</v>
      </c>
      <c r="X6003" t="s">
        <v>28687</v>
      </c>
      <c r="Y6003" t="str">
        <f t="shared" si="1318"/>
        <v>febrero</v>
      </c>
      <c r="Z6003">
        <f>YEAR(BD_PONDERACIONES[[#This Row],[Fecha Ejecución del Ticket]])</f>
        <v>2023</v>
      </c>
      <c r="AA6003" t="str">
        <f t="shared" si="1319"/>
        <v>abril</v>
      </c>
      <c r="AB6003">
        <f>YEAR(BD_PONDERACIONES[[#This Row],[Fecha de Inspección]])</f>
        <v>2023</v>
      </c>
      <c r="AC6003">
        <f t="shared" si="1320"/>
        <v>0.5</v>
      </c>
      <c r="AD6003">
        <f t="shared" si="1321"/>
        <v>0.5</v>
      </c>
      <c r="AE6003">
        <f t="shared" si="1322"/>
        <v>0</v>
      </c>
      <c r="AF6003">
        <f t="shared" si="1323"/>
        <v>0</v>
      </c>
      <c r="AG6003">
        <f t="shared" si="1324"/>
        <v>0.5</v>
      </c>
      <c r="AH6003">
        <f t="shared" si="1325"/>
        <v>0.5</v>
      </c>
      <c r="AI6003">
        <f t="shared" si="1326"/>
        <v>0.25</v>
      </c>
      <c r="AJ6003">
        <f t="shared" si="1327"/>
        <v>0.25</v>
      </c>
      <c r="AK6003">
        <f t="shared" si="1328"/>
        <v>0.5</v>
      </c>
      <c r="AL6003">
        <f t="shared" si="1329"/>
        <v>0.5</v>
      </c>
      <c r="AM6003">
        <f t="shared" si="1330"/>
        <v>0.5</v>
      </c>
      <c r="AN6003" s="6">
        <f t="shared" si="1331"/>
        <v>0.7</v>
      </c>
      <c r="AO6003" t="str">
        <f>VLOOKUP(BD_PONDERACIONES[[#This Row],[Comuna]],Tabla3[#All],2,0)</f>
        <v>Cordillera</v>
      </c>
    </row>
    <row r="6004" spans="1:41" x14ac:dyDescent="0.35">
      <c r="A6004" t="s">
        <v>28688</v>
      </c>
      <c r="B6004" t="s">
        <v>28689</v>
      </c>
      <c r="C6004" t="s">
        <v>28690</v>
      </c>
      <c r="D6004" s="5">
        <v>45043</v>
      </c>
      <c r="E6004" s="5">
        <v>45018</v>
      </c>
      <c r="F6004" t="s">
        <v>763</v>
      </c>
      <c r="G6004" t="s">
        <v>28691</v>
      </c>
      <c r="H6004" t="s">
        <v>1886</v>
      </c>
      <c r="I6004" t="s">
        <v>28639</v>
      </c>
      <c r="J6004" t="s">
        <v>756</v>
      </c>
      <c r="K6004" t="s">
        <v>756</v>
      </c>
      <c r="L6004" t="s">
        <v>757</v>
      </c>
      <c r="M6004" t="s">
        <v>757</v>
      </c>
      <c r="N6004" t="s">
        <v>756</v>
      </c>
      <c r="O6004" t="s">
        <v>756</v>
      </c>
      <c r="P6004" t="s">
        <v>765</v>
      </c>
      <c r="Q6004" t="s">
        <v>28692</v>
      </c>
      <c r="R6004" t="s">
        <v>759</v>
      </c>
      <c r="S6004" t="s">
        <v>756</v>
      </c>
      <c r="T6004" t="s">
        <v>756</v>
      </c>
      <c r="U6004" t="s">
        <v>756</v>
      </c>
      <c r="V6004" t="s">
        <v>756</v>
      </c>
      <c r="W6004" t="s">
        <v>756</v>
      </c>
      <c r="X6004" t="s">
        <v>28693</v>
      </c>
      <c r="Y6004" t="str">
        <f t="shared" si="1318"/>
        <v>abril</v>
      </c>
      <c r="Z6004">
        <f>YEAR(BD_PONDERACIONES[[#This Row],[Fecha Ejecución del Ticket]])</f>
        <v>2023</v>
      </c>
      <c r="AA6004" t="str">
        <f t="shared" si="1319"/>
        <v>abril</v>
      </c>
      <c r="AB6004">
        <f>YEAR(BD_PONDERACIONES[[#This Row],[Fecha de Inspección]])</f>
        <v>2023</v>
      </c>
      <c r="AC6004">
        <f t="shared" si="1320"/>
        <v>0.5</v>
      </c>
      <c r="AD6004">
        <f t="shared" si="1321"/>
        <v>0.5</v>
      </c>
      <c r="AE6004">
        <f t="shared" si="1322"/>
        <v>0.5</v>
      </c>
      <c r="AF6004">
        <f t="shared" si="1323"/>
        <v>0.5</v>
      </c>
      <c r="AG6004">
        <f t="shared" si="1324"/>
        <v>0.5</v>
      </c>
      <c r="AH6004">
        <f t="shared" si="1325"/>
        <v>0.5</v>
      </c>
      <c r="AI6004">
        <f t="shared" si="1326"/>
        <v>0.25</v>
      </c>
      <c r="AJ6004">
        <f t="shared" si="1327"/>
        <v>0.25</v>
      </c>
      <c r="AK6004">
        <f t="shared" si="1328"/>
        <v>0.5</v>
      </c>
      <c r="AL6004">
        <f t="shared" si="1329"/>
        <v>0.5</v>
      </c>
      <c r="AM6004">
        <f t="shared" si="1330"/>
        <v>0.5</v>
      </c>
      <c r="AN6004" s="6">
        <f t="shared" si="1331"/>
        <v>1</v>
      </c>
      <c r="AO6004" t="str">
        <f>VLOOKUP(BD_PONDERACIONES[[#This Row],[Comuna]],Tabla3[#All],2,0)</f>
        <v>Cordillera</v>
      </c>
    </row>
    <row r="6005" spans="1:41" x14ac:dyDescent="0.35">
      <c r="A6005" t="s">
        <v>28694</v>
      </c>
      <c r="B6005" t="s">
        <v>28695</v>
      </c>
      <c r="C6005" t="s">
        <v>28696</v>
      </c>
      <c r="D6005" s="5">
        <v>45043</v>
      </c>
      <c r="E6005" s="5">
        <v>45022</v>
      </c>
      <c r="F6005" t="s">
        <v>763</v>
      </c>
      <c r="G6005" t="s">
        <v>28697</v>
      </c>
      <c r="H6005" t="s">
        <v>1886</v>
      </c>
      <c r="I6005" t="s">
        <v>28698</v>
      </c>
      <c r="J6005" t="s">
        <v>756</v>
      </c>
      <c r="K6005" t="s">
        <v>756</v>
      </c>
      <c r="L6005" t="s">
        <v>757</v>
      </c>
      <c r="M6005" t="s">
        <v>757</v>
      </c>
      <c r="N6005" t="s">
        <v>756</v>
      </c>
      <c r="O6005" t="s">
        <v>756</v>
      </c>
      <c r="P6005" t="s">
        <v>765</v>
      </c>
      <c r="Q6005" t="s">
        <v>28692</v>
      </c>
      <c r="R6005" t="s">
        <v>759</v>
      </c>
      <c r="S6005" t="s">
        <v>756</v>
      </c>
      <c r="T6005" t="s">
        <v>756</v>
      </c>
      <c r="U6005" t="s">
        <v>756</v>
      </c>
      <c r="V6005" t="s">
        <v>756</v>
      </c>
      <c r="W6005" t="s">
        <v>768</v>
      </c>
      <c r="X6005" t="s">
        <v>28699</v>
      </c>
      <c r="Y6005" t="str">
        <f t="shared" si="1318"/>
        <v>abril</v>
      </c>
      <c r="Z6005">
        <f>YEAR(BD_PONDERACIONES[[#This Row],[Fecha Ejecución del Ticket]])</f>
        <v>2023</v>
      </c>
      <c r="AA6005" t="str">
        <f t="shared" si="1319"/>
        <v>abril</v>
      </c>
      <c r="AB6005">
        <f>YEAR(BD_PONDERACIONES[[#This Row],[Fecha de Inspección]])</f>
        <v>2023</v>
      </c>
      <c r="AC6005">
        <f t="shared" si="1320"/>
        <v>0.5</v>
      </c>
      <c r="AD6005">
        <f t="shared" si="1321"/>
        <v>0.5</v>
      </c>
      <c r="AE6005">
        <f t="shared" si="1322"/>
        <v>0.5</v>
      </c>
      <c r="AF6005">
        <f t="shared" si="1323"/>
        <v>0.5</v>
      </c>
      <c r="AG6005">
        <f t="shared" si="1324"/>
        <v>0.5</v>
      </c>
      <c r="AH6005">
        <f t="shared" si="1325"/>
        <v>0.5</v>
      </c>
      <c r="AI6005">
        <f t="shared" si="1326"/>
        <v>0.25</v>
      </c>
      <c r="AJ6005">
        <f t="shared" si="1327"/>
        <v>0.25</v>
      </c>
      <c r="AK6005">
        <f t="shared" si="1328"/>
        <v>0.5</v>
      </c>
      <c r="AL6005">
        <f t="shared" si="1329"/>
        <v>0.5</v>
      </c>
      <c r="AM6005">
        <f t="shared" si="1330"/>
        <v>0.17499999999999999</v>
      </c>
      <c r="AN6005" s="6">
        <f t="shared" si="1331"/>
        <v>0.93500000000000005</v>
      </c>
      <c r="AO6005" t="str">
        <f>VLOOKUP(BD_PONDERACIONES[[#This Row],[Comuna]],Tabla3[#All],2,0)</f>
        <v>Cordillera</v>
      </c>
    </row>
    <row r="6006" spans="1:41" x14ac:dyDescent="0.35">
      <c r="A6006" t="s">
        <v>28700</v>
      </c>
      <c r="B6006" t="s">
        <v>28701</v>
      </c>
      <c r="C6006" t="s">
        <v>28702</v>
      </c>
      <c r="D6006" s="5">
        <v>45043</v>
      </c>
      <c r="E6006" s="5">
        <v>45019</v>
      </c>
      <c r="F6006" t="s">
        <v>763</v>
      </c>
      <c r="G6006" t="s">
        <v>28703</v>
      </c>
      <c r="H6006" t="s">
        <v>1886</v>
      </c>
      <c r="I6006" t="s">
        <v>26844</v>
      </c>
      <c r="J6006" t="s">
        <v>756</v>
      </c>
      <c r="K6006" t="s">
        <v>756</v>
      </c>
      <c r="L6006" t="s">
        <v>757</v>
      </c>
      <c r="M6006" t="s">
        <v>757</v>
      </c>
      <c r="N6006" t="s">
        <v>756</v>
      </c>
      <c r="O6006" t="s">
        <v>756</v>
      </c>
      <c r="P6006" t="s">
        <v>765</v>
      </c>
      <c r="Q6006" t="s">
        <v>28704</v>
      </c>
      <c r="R6006" t="s">
        <v>759</v>
      </c>
      <c r="S6006" t="s">
        <v>756</v>
      </c>
      <c r="T6006" t="s">
        <v>756</v>
      </c>
      <c r="U6006" t="s">
        <v>756</v>
      </c>
      <c r="V6006" t="s">
        <v>756</v>
      </c>
      <c r="W6006" t="s">
        <v>756</v>
      </c>
      <c r="X6006" t="s">
        <v>28705</v>
      </c>
      <c r="Y6006" t="str">
        <f t="shared" si="1318"/>
        <v>abril</v>
      </c>
      <c r="Z6006">
        <f>YEAR(BD_PONDERACIONES[[#This Row],[Fecha Ejecución del Ticket]])</f>
        <v>2023</v>
      </c>
      <c r="AA6006" t="str">
        <f t="shared" si="1319"/>
        <v>abril</v>
      </c>
      <c r="AB6006">
        <f>YEAR(BD_PONDERACIONES[[#This Row],[Fecha de Inspección]])</f>
        <v>2023</v>
      </c>
      <c r="AC6006">
        <f t="shared" si="1320"/>
        <v>0.5</v>
      </c>
      <c r="AD6006">
        <f t="shared" si="1321"/>
        <v>0.5</v>
      </c>
      <c r="AE6006">
        <f t="shared" si="1322"/>
        <v>0.5</v>
      </c>
      <c r="AF6006">
        <f t="shared" si="1323"/>
        <v>0.5</v>
      </c>
      <c r="AG6006">
        <f t="shared" si="1324"/>
        <v>0.5</v>
      </c>
      <c r="AH6006">
        <f t="shared" si="1325"/>
        <v>0.5</v>
      </c>
      <c r="AI6006">
        <f t="shared" si="1326"/>
        <v>0.25</v>
      </c>
      <c r="AJ6006">
        <f t="shared" si="1327"/>
        <v>0.25</v>
      </c>
      <c r="AK6006">
        <f t="shared" si="1328"/>
        <v>0.5</v>
      </c>
      <c r="AL6006">
        <f t="shared" si="1329"/>
        <v>0.5</v>
      </c>
      <c r="AM6006">
        <f t="shared" si="1330"/>
        <v>0.5</v>
      </c>
      <c r="AN6006" s="6">
        <f t="shared" si="1331"/>
        <v>1</v>
      </c>
      <c r="AO6006" t="str">
        <f>VLOOKUP(BD_PONDERACIONES[[#This Row],[Comuna]],Tabla3[#All],2,0)</f>
        <v>Cordillera</v>
      </c>
    </row>
    <row r="6007" spans="1:41" x14ac:dyDescent="0.35">
      <c r="A6007" t="s">
        <v>28706</v>
      </c>
      <c r="B6007" t="s">
        <v>28707</v>
      </c>
      <c r="C6007" t="s">
        <v>28708</v>
      </c>
      <c r="D6007" s="5">
        <v>45043</v>
      </c>
      <c r="E6007" s="5">
        <v>44958</v>
      </c>
      <c r="F6007" t="s">
        <v>763</v>
      </c>
      <c r="G6007" t="s">
        <v>28709</v>
      </c>
      <c r="H6007" t="s">
        <v>1886</v>
      </c>
      <c r="I6007" t="s">
        <v>28710</v>
      </c>
      <c r="J6007" t="s">
        <v>756</v>
      </c>
      <c r="K6007" t="s">
        <v>756</v>
      </c>
      <c r="L6007" t="s">
        <v>757</v>
      </c>
      <c r="M6007" t="s">
        <v>757</v>
      </c>
      <c r="N6007" t="s">
        <v>756</v>
      </c>
      <c r="O6007" t="s">
        <v>756</v>
      </c>
      <c r="P6007" t="s">
        <v>765</v>
      </c>
      <c r="Q6007" t="s">
        <v>28692</v>
      </c>
      <c r="R6007" t="s">
        <v>759</v>
      </c>
      <c r="S6007" t="s">
        <v>756</v>
      </c>
      <c r="T6007" t="s">
        <v>756</v>
      </c>
      <c r="U6007" t="s">
        <v>756</v>
      </c>
      <c r="V6007" t="s">
        <v>756</v>
      </c>
      <c r="W6007" t="s">
        <v>756</v>
      </c>
      <c r="X6007" t="s">
        <v>28711</v>
      </c>
      <c r="Y6007" t="str">
        <f t="shared" si="1318"/>
        <v>febrero</v>
      </c>
      <c r="Z6007">
        <f>YEAR(BD_PONDERACIONES[[#This Row],[Fecha Ejecución del Ticket]])</f>
        <v>2023</v>
      </c>
      <c r="AA6007" t="str">
        <f t="shared" si="1319"/>
        <v>abril</v>
      </c>
      <c r="AB6007">
        <f>YEAR(BD_PONDERACIONES[[#This Row],[Fecha de Inspección]])</f>
        <v>2023</v>
      </c>
      <c r="AC6007">
        <f t="shared" si="1320"/>
        <v>0.5</v>
      </c>
      <c r="AD6007">
        <f t="shared" si="1321"/>
        <v>0.5</v>
      </c>
      <c r="AE6007">
        <f t="shared" si="1322"/>
        <v>0.5</v>
      </c>
      <c r="AF6007">
        <f t="shared" si="1323"/>
        <v>0.5</v>
      </c>
      <c r="AG6007">
        <f t="shared" si="1324"/>
        <v>0.5</v>
      </c>
      <c r="AH6007">
        <f t="shared" si="1325"/>
        <v>0.5</v>
      </c>
      <c r="AI6007">
        <f t="shared" si="1326"/>
        <v>0.25</v>
      </c>
      <c r="AJ6007">
        <f t="shared" si="1327"/>
        <v>0.25</v>
      </c>
      <c r="AK6007">
        <f t="shared" si="1328"/>
        <v>0.5</v>
      </c>
      <c r="AL6007">
        <f t="shared" si="1329"/>
        <v>0.5</v>
      </c>
      <c r="AM6007">
        <f t="shared" si="1330"/>
        <v>0.5</v>
      </c>
      <c r="AN6007" s="6">
        <f t="shared" si="1331"/>
        <v>1</v>
      </c>
      <c r="AO6007" t="str">
        <f>VLOOKUP(BD_PONDERACIONES[[#This Row],[Comuna]],Tabla3[#All],2,0)</f>
        <v>Cordillera</v>
      </c>
    </row>
    <row r="6008" spans="1:41" x14ac:dyDescent="0.35">
      <c r="A6008" t="s">
        <v>28712</v>
      </c>
      <c r="B6008" t="s">
        <v>28713</v>
      </c>
      <c r="C6008" t="s">
        <v>28714</v>
      </c>
      <c r="D6008" s="5">
        <v>45043</v>
      </c>
      <c r="E6008" s="5">
        <v>44958</v>
      </c>
      <c r="F6008" t="s">
        <v>763</v>
      </c>
      <c r="G6008" t="s">
        <v>28715</v>
      </c>
      <c r="H6008" t="s">
        <v>1886</v>
      </c>
      <c r="I6008" t="s">
        <v>28686</v>
      </c>
      <c r="J6008" t="s">
        <v>756</v>
      </c>
      <c r="K6008" t="s">
        <v>756</v>
      </c>
      <c r="L6008" t="s">
        <v>757</v>
      </c>
      <c r="M6008" t="s">
        <v>757</v>
      </c>
      <c r="N6008" t="s">
        <v>756</v>
      </c>
      <c r="O6008" t="s">
        <v>756</v>
      </c>
      <c r="P6008" t="s">
        <v>765</v>
      </c>
      <c r="Q6008" t="s">
        <v>28692</v>
      </c>
      <c r="R6008" t="s">
        <v>759</v>
      </c>
      <c r="S6008" t="s">
        <v>756</v>
      </c>
      <c r="T6008" t="s">
        <v>756</v>
      </c>
      <c r="U6008" t="s">
        <v>756</v>
      </c>
      <c r="V6008" t="s">
        <v>756</v>
      </c>
      <c r="W6008" t="s">
        <v>768</v>
      </c>
      <c r="X6008" t="s">
        <v>27824</v>
      </c>
      <c r="Y6008" t="str">
        <f t="shared" si="1318"/>
        <v>febrero</v>
      </c>
      <c r="Z6008">
        <f>YEAR(BD_PONDERACIONES[[#This Row],[Fecha Ejecución del Ticket]])</f>
        <v>2023</v>
      </c>
      <c r="AA6008" t="str">
        <f t="shared" si="1319"/>
        <v>abril</v>
      </c>
      <c r="AB6008">
        <f>YEAR(BD_PONDERACIONES[[#This Row],[Fecha de Inspección]])</f>
        <v>2023</v>
      </c>
      <c r="AC6008">
        <f t="shared" si="1320"/>
        <v>0.5</v>
      </c>
      <c r="AD6008">
        <f t="shared" si="1321"/>
        <v>0.5</v>
      </c>
      <c r="AE6008">
        <f t="shared" si="1322"/>
        <v>0.5</v>
      </c>
      <c r="AF6008">
        <f t="shared" si="1323"/>
        <v>0.5</v>
      </c>
      <c r="AG6008">
        <f t="shared" si="1324"/>
        <v>0.5</v>
      </c>
      <c r="AH6008">
        <f t="shared" si="1325"/>
        <v>0.5</v>
      </c>
      <c r="AI6008">
        <f t="shared" si="1326"/>
        <v>0.25</v>
      </c>
      <c r="AJ6008">
        <f t="shared" si="1327"/>
        <v>0.25</v>
      </c>
      <c r="AK6008">
        <f t="shared" si="1328"/>
        <v>0.5</v>
      </c>
      <c r="AL6008">
        <f t="shared" si="1329"/>
        <v>0.5</v>
      </c>
      <c r="AM6008">
        <f t="shared" si="1330"/>
        <v>0.17499999999999999</v>
      </c>
      <c r="AN6008" s="6">
        <f t="shared" si="1331"/>
        <v>0.93500000000000005</v>
      </c>
      <c r="AO6008" t="str">
        <f>VLOOKUP(BD_PONDERACIONES[[#This Row],[Comuna]],Tabla3[#All],2,0)</f>
        <v>Cordillera</v>
      </c>
    </row>
    <row r="6009" spans="1:41" x14ac:dyDescent="0.35">
      <c r="A6009" t="s">
        <v>28716</v>
      </c>
      <c r="B6009" t="s">
        <v>28717</v>
      </c>
      <c r="C6009" t="s">
        <v>28718</v>
      </c>
      <c r="D6009" s="5">
        <v>45042</v>
      </c>
      <c r="E6009" s="5">
        <v>44959</v>
      </c>
      <c r="F6009" t="s">
        <v>753</v>
      </c>
      <c r="G6009" t="s">
        <v>28719</v>
      </c>
      <c r="H6009" t="s">
        <v>1389</v>
      </c>
      <c r="I6009" t="s">
        <v>26114</v>
      </c>
      <c r="J6009" t="s">
        <v>756</v>
      </c>
      <c r="K6009" t="s">
        <v>756</v>
      </c>
      <c r="L6009" t="s">
        <v>757</v>
      </c>
      <c r="M6009" t="s">
        <v>757</v>
      </c>
      <c r="N6009" t="s">
        <v>756</v>
      </c>
      <c r="O6009" t="s">
        <v>756</v>
      </c>
      <c r="P6009" t="s">
        <v>758</v>
      </c>
      <c r="Q6009" t="s">
        <v>759</v>
      </c>
      <c r="R6009" t="s">
        <v>759</v>
      </c>
      <c r="S6009" t="s">
        <v>757</v>
      </c>
      <c r="T6009" t="s">
        <v>757</v>
      </c>
      <c r="U6009" t="s">
        <v>757</v>
      </c>
      <c r="V6009" t="s">
        <v>904</v>
      </c>
      <c r="W6009" t="s">
        <v>756</v>
      </c>
      <c r="X6009" t="s">
        <v>25562</v>
      </c>
      <c r="Y6009" t="str">
        <f t="shared" si="1318"/>
        <v>febrero</v>
      </c>
      <c r="Z6009">
        <f>YEAR(BD_PONDERACIONES[[#This Row],[Fecha Ejecución del Ticket]])</f>
        <v>2023</v>
      </c>
      <c r="AA6009" t="str">
        <f t="shared" si="1319"/>
        <v>abril</v>
      </c>
      <c r="AB6009">
        <f>YEAR(BD_PONDERACIONES[[#This Row],[Fecha de Inspección]])</f>
        <v>2023</v>
      </c>
      <c r="AC6009">
        <f t="shared" si="1320"/>
        <v>0.5</v>
      </c>
      <c r="AD6009">
        <f t="shared" si="1321"/>
        <v>0.5</v>
      </c>
      <c r="AE6009">
        <f t="shared" si="1322"/>
        <v>0.5</v>
      </c>
      <c r="AF6009">
        <f t="shared" si="1323"/>
        <v>0.5</v>
      </c>
      <c r="AG6009">
        <f t="shared" si="1324"/>
        <v>0.5</v>
      </c>
      <c r="AH6009">
        <f t="shared" si="1325"/>
        <v>0.5</v>
      </c>
      <c r="AI6009">
        <f t="shared" si="1326"/>
        <v>0.25</v>
      </c>
      <c r="AJ6009">
        <f t="shared" si="1327"/>
        <v>0.25</v>
      </c>
      <c r="AK6009">
        <f t="shared" si="1328"/>
        <v>0.5</v>
      </c>
      <c r="AL6009">
        <f t="shared" si="1329"/>
        <v>0.32500000000000001</v>
      </c>
      <c r="AM6009">
        <f t="shared" si="1330"/>
        <v>0.5</v>
      </c>
      <c r="AN6009" s="6">
        <f t="shared" si="1331"/>
        <v>0.96500000000000008</v>
      </c>
      <c r="AO6009" t="str">
        <f>VLOOKUP(BD_PONDERACIONES[[#This Row],[Comuna]],Tabla3[#All],2,0)</f>
        <v>Florida</v>
      </c>
    </row>
    <row r="6010" spans="1:41" x14ac:dyDescent="0.35">
      <c r="A6010" t="s">
        <v>28720</v>
      </c>
      <c r="B6010" t="s">
        <v>28721</v>
      </c>
      <c r="C6010" t="s">
        <v>28722</v>
      </c>
      <c r="D6010" s="5">
        <v>45042</v>
      </c>
      <c r="E6010" s="5">
        <v>44959</v>
      </c>
      <c r="F6010" t="s">
        <v>753</v>
      </c>
      <c r="G6010" t="s">
        <v>28723</v>
      </c>
      <c r="H6010" t="s">
        <v>1389</v>
      </c>
      <c r="I6010" t="s">
        <v>26114</v>
      </c>
      <c r="J6010" t="s">
        <v>756</v>
      </c>
      <c r="K6010" t="s">
        <v>756</v>
      </c>
      <c r="L6010" t="s">
        <v>757</v>
      </c>
      <c r="M6010" t="s">
        <v>757</v>
      </c>
      <c r="N6010" t="s">
        <v>756</v>
      </c>
      <c r="O6010" t="s">
        <v>756</v>
      </c>
      <c r="P6010" t="s">
        <v>765</v>
      </c>
      <c r="Q6010" t="s">
        <v>759</v>
      </c>
      <c r="R6010" t="s">
        <v>759</v>
      </c>
      <c r="S6010" t="s">
        <v>757</v>
      </c>
      <c r="T6010" t="s">
        <v>757</v>
      </c>
      <c r="U6010" t="s">
        <v>756</v>
      </c>
      <c r="V6010" t="s">
        <v>768</v>
      </c>
      <c r="W6010" t="s">
        <v>768</v>
      </c>
      <c r="X6010" t="s">
        <v>28724</v>
      </c>
      <c r="Y6010" t="str">
        <f t="shared" si="1318"/>
        <v>febrero</v>
      </c>
      <c r="Z6010">
        <f>YEAR(BD_PONDERACIONES[[#This Row],[Fecha Ejecución del Ticket]])</f>
        <v>2023</v>
      </c>
      <c r="AA6010" t="str">
        <f t="shared" si="1319"/>
        <v>abril</v>
      </c>
      <c r="AB6010">
        <f>YEAR(BD_PONDERACIONES[[#This Row],[Fecha de Inspección]])</f>
        <v>2023</v>
      </c>
      <c r="AC6010">
        <f t="shared" si="1320"/>
        <v>0.5</v>
      </c>
      <c r="AD6010">
        <f t="shared" si="1321"/>
        <v>0.5</v>
      </c>
      <c r="AE6010">
        <f t="shared" si="1322"/>
        <v>0.5</v>
      </c>
      <c r="AF6010">
        <f t="shared" si="1323"/>
        <v>0.5</v>
      </c>
      <c r="AG6010">
        <f t="shared" si="1324"/>
        <v>0.5</v>
      </c>
      <c r="AH6010">
        <f t="shared" si="1325"/>
        <v>0.5</v>
      </c>
      <c r="AI6010">
        <f t="shared" si="1326"/>
        <v>0.25</v>
      </c>
      <c r="AJ6010">
        <f t="shared" si="1327"/>
        <v>0.25</v>
      </c>
      <c r="AK6010">
        <f t="shared" si="1328"/>
        <v>0.5</v>
      </c>
      <c r="AL6010">
        <f t="shared" si="1329"/>
        <v>0.17499999999999999</v>
      </c>
      <c r="AM6010">
        <f t="shared" si="1330"/>
        <v>0.17499999999999999</v>
      </c>
      <c r="AN6010" s="6">
        <f t="shared" si="1331"/>
        <v>0.87</v>
      </c>
      <c r="AO6010" t="str">
        <f>VLOOKUP(BD_PONDERACIONES[[#This Row],[Comuna]],Tabla3[#All],2,0)</f>
        <v>Florida</v>
      </c>
    </row>
    <row r="6011" spans="1:41" x14ac:dyDescent="0.35">
      <c r="A6011" t="s">
        <v>28725</v>
      </c>
      <c r="B6011" t="s">
        <v>28726</v>
      </c>
      <c r="C6011" t="s">
        <v>28727</v>
      </c>
      <c r="D6011" s="5">
        <v>45042</v>
      </c>
      <c r="E6011" s="5">
        <v>44960</v>
      </c>
      <c r="F6011" t="s">
        <v>753</v>
      </c>
      <c r="G6011" t="s">
        <v>28728</v>
      </c>
      <c r="H6011" t="s">
        <v>1389</v>
      </c>
      <c r="I6011" t="s">
        <v>26431</v>
      </c>
      <c r="J6011" t="s">
        <v>756</v>
      </c>
      <c r="K6011" t="s">
        <v>756</v>
      </c>
      <c r="L6011" t="s">
        <v>757</v>
      </c>
      <c r="M6011" t="s">
        <v>757</v>
      </c>
      <c r="N6011" t="s">
        <v>756</v>
      </c>
      <c r="O6011" t="s">
        <v>756</v>
      </c>
      <c r="P6011" t="s">
        <v>758</v>
      </c>
      <c r="Q6011" t="s">
        <v>759</v>
      </c>
      <c r="R6011" t="s">
        <v>759</v>
      </c>
      <c r="S6011" t="s">
        <v>757</v>
      </c>
      <c r="T6011" t="s">
        <v>757</v>
      </c>
      <c r="U6011" t="s">
        <v>757</v>
      </c>
      <c r="V6011" t="s">
        <v>756</v>
      </c>
      <c r="W6011" t="s">
        <v>756</v>
      </c>
      <c r="X6011" t="s">
        <v>28729</v>
      </c>
      <c r="Y6011" t="str">
        <f t="shared" si="1318"/>
        <v>febrero</v>
      </c>
      <c r="Z6011">
        <f>YEAR(BD_PONDERACIONES[[#This Row],[Fecha Ejecución del Ticket]])</f>
        <v>2023</v>
      </c>
      <c r="AA6011" t="str">
        <f t="shared" si="1319"/>
        <v>abril</v>
      </c>
      <c r="AB6011">
        <f>YEAR(BD_PONDERACIONES[[#This Row],[Fecha de Inspección]])</f>
        <v>2023</v>
      </c>
      <c r="AC6011">
        <f t="shared" si="1320"/>
        <v>0.5</v>
      </c>
      <c r="AD6011">
        <f t="shared" si="1321"/>
        <v>0.5</v>
      </c>
      <c r="AE6011">
        <f t="shared" si="1322"/>
        <v>0.5</v>
      </c>
      <c r="AF6011">
        <f t="shared" si="1323"/>
        <v>0.5</v>
      </c>
      <c r="AG6011">
        <f t="shared" si="1324"/>
        <v>0.5</v>
      </c>
      <c r="AH6011">
        <f t="shared" si="1325"/>
        <v>0.5</v>
      </c>
      <c r="AI6011">
        <f t="shared" si="1326"/>
        <v>0.25</v>
      </c>
      <c r="AJ6011">
        <f t="shared" si="1327"/>
        <v>0.25</v>
      </c>
      <c r="AK6011">
        <f t="shared" si="1328"/>
        <v>0.5</v>
      </c>
      <c r="AL6011">
        <f t="shared" si="1329"/>
        <v>0.5</v>
      </c>
      <c r="AM6011">
        <f t="shared" si="1330"/>
        <v>0.5</v>
      </c>
      <c r="AN6011" s="6">
        <f t="shared" si="1331"/>
        <v>1</v>
      </c>
      <c r="AO6011" t="str">
        <f>VLOOKUP(BD_PONDERACIONES[[#This Row],[Comuna]],Tabla3[#All],2,0)</f>
        <v>Florida</v>
      </c>
    </row>
    <row r="6012" spans="1:41" x14ac:dyDescent="0.35">
      <c r="A6012" t="s">
        <v>28730</v>
      </c>
      <c r="B6012" t="s">
        <v>28731</v>
      </c>
      <c r="C6012" t="s">
        <v>28732</v>
      </c>
      <c r="D6012" s="5">
        <v>45042</v>
      </c>
      <c r="E6012" s="5">
        <v>45027</v>
      </c>
      <c r="F6012" t="s">
        <v>763</v>
      </c>
      <c r="G6012" t="s">
        <v>28733</v>
      </c>
      <c r="H6012" t="s">
        <v>1886</v>
      </c>
      <c r="I6012" t="s">
        <v>28734</v>
      </c>
      <c r="J6012" t="s">
        <v>756</v>
      </c>
      <c r="K6012" t="s">
        <v>756</v>
      </c>
      <c r="L6012" t="s">
        <v>773</v>
      </c>
      <c r="M6012" t="s">
        <v>757</v>
      </c>
      <c r="N6012" t="s">
        <v>756</v>
      </c>
      <c r="O6012" t="s">
        <v>756</v>
      </c>
      <c r="P6012" t="s">
        <v>758</v>
      </c>
      <c r="Q6012" t="s">
        <v>759</v>
      </c>
      <c r="R6012" t="s">
        <v>759</v>
      </c>
      <c r="S6012" t="s">
        <v>757</v>
      </c>
      <c r="T6012" t="s">
        <v>757</v>
      </c>
      <c r="U6012" t="s">
        <v>757</v>
      </c>
      <c r="V6012" t="s">
        <v>756</v>
      </c>
      <c r="W6012" t="s">
        <v>756</v>
      </c>
      <c r="X6012" t="s">
        <v>28735</v>
      </c>
      <c r="Y6012" t="str">
        <f t="shared" si="1318"/>
        <v>abril</v>
      </c>
      <c r="Z6012">
        <f>YEAR(BD_PONDERACIONES[[#This Row],[Fecha Ejecución del Ticket]])</f>
        <v>2023</v>
      </c>
      <c r="AA6012" t="str">
        <f t="shared" si="1319"/>
        <v>abril</v>
      </c>
      <c r="AB6012">
        <f>YEAR(BD_PONDERACIONES[[#This Row],[Fecha de Inspección]])</f>
        <v>2023</v>
      </c>
      <c r="AC6012">
        <f t="shared" si="1320"/>
        <v>0.5</v>
      </c>
      <c r="AD6012">
        <f t="shared" si="1321"/>
        <v>0.5</v>
      </c>
      <c r="AE6012">
        <f t="shared" si="1322"/>
        <v>0</v>
      </c>
      <c r="AF6012">
        <f t="shared" si="1323"/>
        <v>0.5</v>
      </c>
      <c r="AG6012">
        <f t="shared" si="1324"/>
        <v>0.5</v>
      </c>
      <c r="AH6012">
        <f t="shared" si="1325"/>
        <v>0.5</v>
      </c>
      <c r="AI6012">
        <f t="shared" si="1326"/>
        <v>0.25</v>
      </c>
      <c r="AJ6012">
        <f t="shared" si="1327"/>
        <v>0.25</v>
      </c>
      <c r="AK6012">
        <f t="shared" si="1328"/>
        <v>0.5</v>
      </c>
      <c r="AL6012">
        <f t="shared" si="1329"/>
        <v>0.5</v>
      </c>
      <c r="AM6012">
        <f t="shared" si="1330"/>
        <v>0.5</v>
      </c>
      <c r="AN6012" s="6">
        <f t="shared" si="1331"/>
        <v>0.85000000000000009</v>
      </c>
      <c r="AO6012" t="str">
        <f>VLOOKUP(BD_PONDERACIONES[[#This Row],[Comuna]],Tabla3[#All],2,0)</f>
        <v>Cordillera</v>
      </c>
    </row>
    <row r="6013" spans="1:41" x14ac:dyDescent="0.35">
      <c r="A6013" t="s">
        <v>28736</v>
      </c>
      <c r="B6013" t="s">
        <v>28737</v>
      </c>
      <c r="C6013" t="s">
        <v>28738</v>
      </c>
      <c r="D6013" s="5">
        <v>45042</v>
      </c>
      <c r="E6013" s="5">
        <v>45019</v>
      </c>
      <c r="F6013" t="s">
        <v>763</v>
      </c>
      <c r="G6013" t="s">
        <v>28739</v>
      </c>
      <c r="H6013" t="s">
        <v>1886</v>
      </c>
      <c r="I6013" t="s">
        <v>26699</v>
      </c>
      <c r="J6013" t="s">
        <v>756</v>
      </c>
      <c r="K6013" t="s">
        <v>756</v>
      </c>
      <c r="L6013" t="s">
        <v>757</v>
      </c>
      <c r="M6013" t="s">
        <v>757</v>
      </c>
      <c r="N6013" t="s">
        <v>756</v>
      </c>
      <c r="O6013" t="s">
        <v>756</v>
      </c>
      <c r="P6013" t="s">
        <v>758</v>
      </c>
      <c r="Q6013" t="s">
        <v>759</v>
      </c>
      <c r="R6013" t="s">
        <v>759</v>
      </c>
      <c r="S6013" t="s">
        <v>757</v>
      </c>
      <c r="T6013" t="s">
        <v>757</v>
      </c>
      <c r="U6013" t="s">
        <v>757</v>
      </c>
      <c r="V6013" t="s">
        <v>756</v>
      </c>
      <c r="W6013" t="s">
        <v>756</v>
      </c>
      <c r="X6013" t="s">
        <v>28740</v>
      </c>
      <c r="Y6013" t="str">
        <f t="shared" si="1318"/>
        <v>abril</v>
      </c>
      <c r="Z6013">
        <f>YEAR(BD_PONDERACIONES[[#This Row],[Fecha Ejecución del Ticket]])</f>
        <v>2023</v>
      </c>
      <c r="AA6013" t="str">
        <f t="shared" si="1319"/>
        <v>abril</v>
      </c>
      <c r="AB6013">
        <f>YEAR(BD_PONDERACIONES[[#This Row],[Fecha de Inspección]])</f>
        <v>2023</v>
      </c>
      <c r="AC6013">
        <f t="shared" si="1320"/>
        <v>0.5</v>
      </c>
      <c r="AD6013">
        <f t="shared" si="1321"/>
        <v>0.5</v>
      </c>
      <c r="AE6013">
        <f t="shared" si="1322"/>
        <v>0.5</v>
      </c>
      <c r="AF6013">
        <f t="shared" si="1323"/>
        <v>0.5</v>
      </c>
      <c r="AG6013">
        <f t="shared" si="1324"/>
        <v>0.5</v>
      </c>
      <c r="AH6013">
        <f t="shared" si="1325"/>
        <v>0.5</v>
      </c>
      <c r="AI6013">
        <f t="shared" si="1326"/>
        <v>0.25</v>
      </c>
      <c r="AJ6013">
        <f t="shared" si="1327"/>
        <v>0.25</v>
      </c>
      <c r="AK6013">
        <f t="shared" si="1328"/>
        <v>0.5</v>
      </c>
      <c r="AL6013">
        <f t="shared" si="1329"/>
        <v>0.5</v>
      </c>
      <c r="AM6013">
        <f t="shared" si="1330"/>
        <v>0.5</v>
      </c>
      <c r="AN6013" s="6">
        <f t="shared" si="1331"/>
        <v>1</v>
      </c>
      <c r="AO6013" t="str">
        <f>VLOOKUP(BD_PONDERACIONES[[#This Row],[Comuna]],Tabla3[#All],2,0)</f>
        <v>Cordillera</v>
      </c>
    </row>
    <row r="6014" spans="1:41" x14ac:dyDescent="0.35">
      <c r="A6014" t="s">
        <v>28741</v>
      </c>
      <c r="B6014" t="s">
        <v>28742</v>
      </c>
      <c r="C6014" t="s">
        <v>28743</v>
      </c>
      <c r="D6014" s="5">
        <v>45042</v>
      </c>
      <c r="E6014" s="5">
        <v>45027</v>
      </c>
      <c r="F6014" t="s">
        <v>763</v>
      </c>
      <c r="G6014" t="s">
        <v>28744</v>
      </c>
      <c r="H6014" t="s">
        <v>1886</v>
      </c>
      <c r="I6014" t="s">
        <v>26844</v>
      </c>
      <c r="J6014" t="s">
        <v>756</v>
      </c>
      <c r="K6014" t="s">
        <v>756</v>
      </c>
      <c r="L6014" t="s">
        <v>757</v>
      </c>
      <c r="M6014" t="s">
        <v>757</v>
      </c>
      <c r="N6014" t="s">
        <v>756</v>
      </c>
      <c r="O6014" t="s">
        <v>756</v>
      </c>
      <c r="P6014" t="s">
        <v>758</v>
      </c>
      <c r="Q6014" t="s">
        <v>759</v>
      </c>
      <c r="R6014" t="s">
        <v>759</v>
      </c>
      <c r="S6014" t="s">
        <v>757</v>
      </c>
      <c r="T6014" t="s">
        <v>757</v>
      </c>
      <c r="U6014" t="s">
        <v>757</v>
      </c>
      <c r="V6014" t="s">
        <v>773</v>
      </c>
      <c r="W6014" t="s">
        <v>773</v>
      </c>
      <c r="X6014" t="s">
        <v>28745</v>
      </c>
      <c r="Y6014" t="str">
        <f t="shared" si="1318"/>
        <v>abril</v>
      </c>
      <c r="Z6014">
        <f>YEAR(BD_PONDERACIONES[[#This Row],[Fecha Ejecución del Ticket]])</f>
        <v>2023</v>
      </c>
      <c r="AA6014" t="str">
        <f t="shared" si="1319"/>
        <v>abril</v>
      </c>
      <c r="AB6014">
        <f>YEAR(BD_PONDERACIONES[[#This Row],[Fecha de Inspección]])</f>
        <v>2023</v>
      </c>
      <c r="AC6014">
        <f t="shared" si="1320"/>
        <v>0.5</v>
      </c>
      <c r="AD6014">
        <f t="shared" si="1321"/>
        <v>0.5</v>
      </c>
      <c r="AE6014">
        <f t="shared" si="1322"/>
        <v>0.5</v>
      </c>
      <c r="AF6014">
        <f t="shared" si="1323"/>
        <v>0.5</v>
      </c>
      <c r="AG6014">
        <f t="shared" si="1324"/>
        <v>0.5</v>
      </c>
      <c r="AH6014">
        <f t="shared" si="1325"/>
        <v>0.5</v>
      </c>
      <c r="AI6014">
        <f t="shared" si="1326"/>
        <v>0.25</v>
      </c>
      <c r="AJ6014">
        <f t="shared" si="1327"/>
        <v>0.25</v>
      </c>
      <c r="AK6014">
        <f t="shared" si="1328"/>
        <v>0.5</v>
      </c>
      <c r="AL6014">
        <f t="shared" si="1329"/>
        <v>0</v>
      </c>
      <c r="AM6014">
        <f t="shared" si="1330"/>
        <v>0</v>
      </c>
      <c r="AN6014" s="6">
        <f t="shared" si="1331"/>
        <v>0.8</v>
      </c>
      <c r="AO6014" t="str">
        <f>VLOOKUP(BD_PONDERACIONES[[#This Row],[Comuna]],Tabla3[#All],2,0)</f>
        <v>Cordillera</v>
      </c>
    </row>
    <row r="6015" spans="1:41" x14ac:dyDescent="0.35">
      <c r="A6015" t="s">
        <v>28746</v>
      </c>
      <c r="B6015" t="s">
        <v>28747</v>
      </c>
      <c r="C6015" t="s">
        <v>28748</v>
      </c>
      <c r="D6015" s="5">
        <v>45042</v>
      </c>
      <c r="E6015" s="5">
        <v>45026</v>
      </c>
      <c r="F6015" t="s">
        <v>763</v>
      </c>
      <c r="G6015" t="s">
        <v>28749</v>
      </c>
      <c r="H6015" t="s">
        <v>1886</v>
      </c>
      <c r="I6015" t="s">
        <v>28639</v>
      </c>
      <c r="J6015" t="s">
        <v>756</v>
      </c>
      <c r="K6015" t="s">
        <v>756</v>
      </c>
      <c r="L6015" t="s">
        <v>757</v>
      </c>
      <c r="M6015" t="s">
        <v>757</v>
      </c>
      <c r="N6015" t="s">
        <v>756</v>
      </c>
      <c r="O6015" t="s">
        <v>756</v>
      </c>
      <c r="P6015" t="s">
        <v>765</v>
      </c>
      <c r="Q6015" t="s">
        <v>759</v>
      </c>
      <c r="R6015" t="s">
        <v>759</v>
      </c>
      <c r="S6015" t="s">
        <v>756</v>
      </c>
      <c r="T6015" t="s">
        <v>756</v>
      </c>
      <c r="U6015" t="s">
        <v>756</v>
      </c>
      <c r="V6015" t="s">
        <v>756</v>
      </c>
      <c r="W6015" t="s">
        <v>768</v>
      </c>
      <c r="X6015" t="s">
        <v>28750</v>
      </c>
      <c r="Y6015" t="str">
        <f t="shared" ref="Y6015:Y6078" si="1332">TEXT(E6015,"MMMM")</f>
        <v>abril</v>
      </c>
      <c r="Z6015">
        <f>YEAR(BD_PONDERACIONES[[#This Row],[Fecha Ejecución del Ticket]])</f>
        <v>2023</v>
      </c>
      <c r="AA6015" t="str">
        <f t="shared" ref="AA6015:AA6078" si="1333">TEXT(D6015,"MMMM")</f>
        <v>abril</v>
      </c>
      <c r="AB6015">
        <f>YEAR(BD_PONDERACIONES[[#This Row],[Fecha de Inspección]])</f>
        <v>2023</v>
      </c>
      <c r="AC6015">
        <f t="shared" ref="AC6015:AC6078" si="1334">IF(OR(J6015="Cumple",J6015="No Aplica"),0.5,0)</f>
        <v>0.5</v>
      </c>
      <c r="AD6015">
        <f t="shared" ref="AD6015:AD6078" si="1335">IF(OR(K6015="CUMPLE",K6015="No Aplica"),0.5,0)</f>
        <v>0.5</v>
      </c>
      <c r="AE6015">
        <f t="shared" ref="AE6015:AE6078" si="1336">IF(OR(L6015="CUMPLE",L6015="No Aplica"),0.5,0)</f>
        <v>0.5</v>
      </c>
      <c r="AF6015">
        <f t="shared" ref="AF6015:AF6078" si="1337">IF(OR(M6015="CUMPLE",M6015="No Aplica"),0.5,0)</f>
        <v>0.5</v>
      </c>
      <c r="AG6015">
        <f t="shared" ref="AG6015:AG6078" si="1338">IF(OR(N6015="CUMPLE",N6015="No Aplica"),0.5,IF(N6015="Cumple Mayormente",0.325,IF(N6015="Cumple Parcialmente",0.175,0)))</f>
        <v>0.5</v>
      </c>
      <c r="AH6015">
        <f t="shared" ref="AH6015:AH6078" si="1339">IF(OR(O6015="CUMPLE",O6015="No Aplica"),0.5,IF(O6015="Cumple Mayormente",0.325,IF(O6015="Cumple Parcialmente",0.175,0)))</f>
        <v>0.5</v>
      </c>
      <c r="AI6015">
        <f t="shared" ref="AI6015:AI6078" si="1340">IF(OR(S6015="CUMPLE",S6015="No Aplica"),0.25,IF(S6015="Cumple Mayormente",0.1625,IF(S6015="Cumple Parcialmente",0.0875,0)))</f>
        <v>0.25</v>
      </c>
      <c r="AJ6015">
        <f t="shared" ref="AJ6015:AJ6078" si="1341">IF(OR(T6015="CUMPLE",T6015="No Aplica"),0.25,IF(T6015="Cumple Mayormente",0.1625,IF(T6015="Cumple Parcialmente",0.0875,0)))</f>
        <v>0.25</v>
      </c>
      <c r="AK6015">
        <f t="shared" ref="AK6015:AK6078" si="1342">IF(OR(U6015="CUMPLE",U6015="No Aplica"),0.5,IF(U6015="Cumple Mayormente",0.325,IF(U6015="Cumple Parcialmente",0.175,0)))</f>
        <v>0.5</v>
      </c>
      <c r="AL6015">
        <f t="shared" ref="AL6015:AL6078" si="1343">IF(OR(V6015="CUMPLE",V6015="No Aplica"),0.5,IF(V6015="Cumple Mayormente",0.325,IF(V6015="Cumple Parcialmente",0.175,0)))</f>
        <v>0.5</v>
      </c>
      <c r="AM6015">
        <f t="shared" ref="AM6015:AM6078" si="1344">IF(OR(W6015="CUMPLE",W6015="No Aplica"),0.5,IF(W6015="Cumple Mayormente",0.325,IF(W6015="Cumple Parcialmente",0.175,0)))</f>
        <v>0.17499999999999999</v>
      </c>
      <c r="AN6015" s="6">
        <f t="shared" ref="AN6015:AN6078" si="1345">((AC6015+AD6015)*0.2)+((AE6015+AF6015)*0.3)+((AG6015+AH6015)*0.15)+((AI6015+AJ6015+AK6015)*0.15)+((AL6015+AM6015)*0.2)</f>
        <v>0.93500000000000005</v>
      </c>
      <c r="AO6015" t="str">
        <f>VLOOKUP(BD_PONDERACIONES[[#This Row],[Comuna]],Tabla3[#All],2,0)</f>
        <v>Cordillera</v>
      </c>
    </row>
    <row r="6016" spans="1:41" x14ac:dyDescent="0.35">
      <c r="A6016" t="s">
        <v>28751</v>
      </c>
      <c r="B6016" t="s">
        <v>28752</v>
      </c>
      <c r="C6016" t="s">
        <v>28753</v>
      </c>
      <c r="D6016" s="5">
        <v>45042</v>
      </c>
      <c r="E6016" s="5">
        <v>45025</v>
      </c>
      <c r="F6016" t="s">
        <v>763</v>
      </c>
      <c r="G6016" t="s">
        <v>28754</v>
      </c>
      <c r="H6016" t="s">
        <v>1886</v>
      </c>
      <c r="I6016" t="s">
        <v>28686</v>
      </c>
      <c r="J6016" t="s">
        <v>756</v>
      </c>
      <c r="K6016" t="s">
        <v>756</v>
      </c>
      <c r="L6016" t="s">
        <v>757</v>
      </c>
      <c r="M6016" t="s">
        <v>757</v>
      </c>
      <c r="N6016" t="s">
        <v>756</v>
      </c>
      <c r="O6016" t="s">
        <v>756</v>
      </c>
      <c r="P6016" t="s">
        <v>765</v>
      </c>
      <c r="Q6016" t="s">
        <v>759</v>
      </c>
      <c r="R6016" t="s">
        <v>759</v>
      </c>
      <c r="S6016" t="s">
        <v>756</v>
      </c>
      <c r="T6016" t="s">
        <v>756</v>
      </c>
      <c r="U6016" t="s">
        <v>756</v>
      </c>
      <c r="V6016" t="s">
        <v>756</v>
      </c>
      <c r="W6016" t="s">
        <v>756</v>
      </c>
      <c r="X6016" t="s">
        <v>28755</v>
      </c>
      <c r="Y6016" t="str">
        <f t="shared" si="1332"/>
        <v>abril</v>
      </c>
      <c r="Z6016">
        <f>YEAR(BD_PONDERACIONES[[#This Row],[Fecha Ejecución del Ticket]])</f>
        <v>2023</v>
      </c>
      <c r="AA6016" t="str">
        <f t="shared" si="1333"/>
        <v>abril</v>
      </c>
      <c r="AB6016">
        <f>YEAR(BD_PONDERACIONES[[#This Row],[Fecha de Inspección]])</f>
        <v>2023</v>
      </c>
      <c r="AC6016">
        <f t="shared" si="1334"/>
        <v>0.5</v>
      </c>
      <c r="AD6016">
        <f t="shared" si="1335"/>
        <v>0.5</v>
      </c>
      <c r="AE6016">
        <f t="shared" si="1336"/>
        <v>0.5</v>
      </c>
      <c r="AF6016">
        <f t="shared" si="1337"/>
        <v>0.5</v>
      </c>
      <c r="AG6016">
        <f t="shared" si="1338"/>
        <v>0.5</v>
      </c>
      <c r="AH6016">
        <f t="shared" si="1339"/>
        <v>0.5</v>
      </c>
      <c r="AI6016">
        <f t="shared" si="1340"/>
        <v>0.25</v>
      </c>
      <c r="AJ6016">
        <f t="shared" si="1341"/>
        <v>0.25</v>
      </c>
      <c r="AK6016">
        <f t="shared" si="1342"/>
        <v>0.5</v>
      </c>
      <c r="AL6016">
        <f t="shared" si="1343"/>
        <v>0.5</v>
      </c>
      <c r="AM6016">
        <f t="shared" si="1344"/>
        <v>0.5</v>
      </c>
      <c r="AN6016" s="6">
        <f t="shared" si="1345"/>
        <v>1</v>
      </c>
      <c r="AO6016" t="str">
        <f>VLOOKUP(BD_PONDERACIONES[[#This Row],[Comuna]],Tabla3[#All],2,0)</f>
        <v>Cordillera</v>
      </c>
    </row>
    <row r="6017" spans="1:41" x14ac:dyDescent="0.35">
      <c r="A6017" t="s">
        <v>28756</v>
      </c>
      <c r="B6017" t="s">
        <v>28757</v>
      </c>
      <c r="C6017" t="s">
        <v>28758</v>
      </c>
      <c r="D6017" s="5">
        <v>45042</v>
      </c>
      <c r="E6017" s="5">
        <v>45028</v>
      </c>
      <c r="F6017" t="s">
        <v>763</v>
      </c>
      <c r="G6017" t="s">
        <v>28759</v>
      </c>
      <c r="H6017" t="s">
        <v>1886</v>
      </c>
      <c r="I6017" t="s">
        <v>28639</v>
      </c>
      <c r="J6017" t="s">
        <v>756</v>
      </c>
      <c r="K6017" t="s">
        <v>756</v>
      </c>
      <c r="L6017" t="s">
        <v>757</v>
      </c>
      <c r="M6017" t="s">
        <v>757</v>
      </c>
      <c r="N6017" t="s">
        <v>756</v>
      </c>
      <c r="O6017" t="s">
        <v>756</v>
      </c>
      <c r="P6017" t="s">
        <v>758</v>
      </c>
      <c r="Q6017" t="s">
        <v>759</v>
      </c>
      <c r="R6017" t="s">
        <v>759</v>
      </c>
      <c r="S6017" t="s">
        <v>757</v>
      </c>
      <c r="T6017" t="s">
        <v>757</v>
      </c>
      <c r="U6017" t="s">
        <v>757</v>
      </c>
      <c r="V6017" t="s">
        <v>756</v>
      </c>
      <c r="W6017" t="s">
        <v>756</v>
      </c>
      <c r="X6017" t="s">
        <v>28760</v>
      </c>
      <c r="Y6017" t="str">
        <f t="shared" si="1332"/>
        <v>abril</v>
      </c>
      <c r="Z6017">
        <f>YEAR(BD_PONDERACIONES[[#This Row],[Fecha Ejecución del Ticket]])</f>
        <v>2023</v>
      </c>
      <c r="AA6017" t="str">
        <f t="shared" si="1333"/>
        <v>abril</v>
      </c>
      <c r="AB6017">
        <f>YEAR(BD_PONDERACIONES[[#This Row],[Fecha de Inspección]])</f>
        <v>2023</v>
      </c>
      <c r="AC6017">
        <f t="shared" si="1334"/>
        <v>0.5</v>
      </c>
      <c r="AD6017">
        <f t="shared" si="1335"/>
        <v>0.5</v>
      </c>
      <c r="AE6017">
        <f t="shared" si="1336"/>
        <v>0.5</v>
      </c>
      <c r="AF6017">
        <f t="shared" si="1337"/>
        <v>0.5</v>
      </c>
      <c r="AG6017">
        <f t="shared" si="1338"/>
        <v>0.5</v>
      </c>
      <c r="AH6017">
        <f t="shared" si="1339"/>
        <v>0.5</v>
      </c>
      <c r="AI6017">
        <f t="shared" si="1340"/>
        <v>0.25</v>
      </c>
      <c r="AJ6017">
        <f t="shared" si="1341"/>
        <v>0.25</v>
      </c>
      <c r="AK6017">
        <f t="shared" si="1342"/>
        <v>0.5</v>
      </c>
      <c r="AL6017">
        <f t="shared" si="1343"/>
        <v>0.5</v>
      </c>
      <c r="AM6017">
        <f t="shared" si="1344"/>
        <v>0.5</v>
      </c>
      <c r="AN6017" s="6">
        <f t="shared" si="1345"/>
        <v>1</v>
      </c>
      <c r="AO6017" t="str">
        <f>VLOOKUP(BD_PONDERACIONES[[#This Row],[Comuna]],Tabla3[#All],2,0)</f>
        <v>Cordillera</v>
      </c>
    </row>
    <row r="6018" spans="1:41" x14ac:dyDescent="0.35">
      <c r="A6018" t="s">
        <v>28761</v>
      </c>
      <c r="B6018" t="s">
        <v>28762</v>
      </c>
      <c r="C6018" t="s">
        <v>28763</v>
      </c>
      <c r="D6018" s="5">
        <v>45042</v>
      </c>
      <c r="E6018" s="5">
        <v>45028</v>
      </c>
      <c r="F6018" t="s">
        <v>763</v>
      </c>
      <c r="G6018" t="s">
        <v>28764</v>
      </c>
      <c r="H6018" t="s">
        <v>1886</v>
      </c>
      <c r="I6018" t="s">
        <v>26881</v>
      </c>
      <c r="J6018" t="s">
        <v>756</v>
      </c>
      <c r="K6018" t="s">
        <v>756</v>
      </c>
      <c r="L6018" t="s">
        <v>757</v>
      </c>
      <c r="M6018" t="s">
        <v>757</v>
      </c>
      <c r="N6018" t="s">
        <v>756</v>
      </c>
      <c r="O6018" t="s">
        <v>756</v>
      </c>
      <c r="P6018" t="s">
        <v>758</v>
      </c>
      <c r="Q6018" t="s">
        <v>759</v>
      </c>
      <c r="R6018" t="s">
        <v>759</v>
      </c>
      <c r="S6018" t="s">
        <v>757</v>
      </c>
      <c r="T6018" t="s">
        <v>757</v>
      </c>
      <c r="U6018" t="s">
        <v>757</v>
      </c>
      <c r="V6018" t="s">
        <v>756</v>
      </c>
      <c r="W6018" t="s">
        <v>756</v>
      </c>
      <c r="X6018" t="s">
        <v>28765</v>
      </c>
      <c r="Y6018" t="str">
        <f t="shared" si="1332"/>
        <v>abril</v>
      </c>
      <c r="Z6018">
        <f>YEAR(BD_PONDERACIONES[[#This Row],[Fecha Ejecución del Ticket]])</f>
        <v>2023</v>
      </c>
      <c r="AA6018" t="str">
        <f t="shared" si="1333"/>
        <v>abril</v>
      </c>
      <c r="AB6018">
        <f>YEAR(BD_PONDERACIONES[[#This Row],[Fecha de Inspección]])</f>
        <v>2023</v>
      </c>
      <c r="AC6018">
        <f t="shared" si="1334"/>
        <v>0.5</v>
      </c>
      <c r="AD6018">
        <f t="shared" si="1335"/>
        <v>0.5</v>
      </c>
      <c r="AE6018">
        <f t="shared" si="1336"/>
        <v>0.5</v>
      </c>
      <c r="AF6018">
        <f t="shared" si="1337"/>
        <v>0.5</v>
      </c>
      <c r="AG6018">
        <f t="shared" si="1338"/>
        <v>0.5</v>
      </c>
      <c r="AH6018">
        <f t="shared" si="1339"/>
        <v>0.5</v>
      </c>
      <c r="AI6018">
        <f t="shared" si="1340"/>
        <v>0.25</v>
      </c>
      <c r="AJ6018">
        <f t="shared" si="1341"/>
        <v>0.25</v>
      </c>
      <c r="AK6018">
        <f t="shared" si="1342"/>
        <v>0.5</v>
      </c>
      <c r="AL6018">
        <f t="shared" si="1343"/>
        <v>0.5</v>
      </c>
      <c r="AM6018">
        <f t="shared" si="1344"/>
        <v>0.5</v>
      </c>
      <c r="AN6018" s="6">
        <f t="shared" si="1345"/>
        <v>1</v>
      </c>
      <c r="AO6018" t="str">
        <f>VLOOKUP(BD_PONDERACIONES[[#This Row],[Comuna]],Tabla3[#All],2,0)</f>
        <v>Cordillera</v>
      </c>
    </row>
    <row r="6019" spans="1:41" x14ac:dyDescent="0.35">
      <c r="A6019" t="s">
        <v>28766</v>
      </c>
      <c r="B6019" t="s">
        <v>28767</v>
      </c>
      <c r="C6019" t="s">
        <v>28768</v>
      </c>
      <c r="D6019" s="5">
        <v>45042</v>
      </c>
      <c r="E6019" s="5">
        <v>45027</v>
      </c>
      <c r="F6019" t="s">
        <v>763</v>
      </c>
      <c r="G6019" t="s">
        <v>28769</v>
      </c>
      <c r="H6019" t="s">
        <v>1886</v>
      </c>
      <c r="I6019" t="s">
        <v>26253</v>
      </c>
      <c r="J6019" t="s">
        <v>756</v>
      </c>
      <c r="K6019" t="s">
        <v>756</v>
      </c>
      <c r="L6019" t="s">
        <v>757</v>
      </c>
      <c r="M6019" t="s">
        <v>757</v>
      </c>
      <c r="N6019" t="s">
        <v>756</v>
      </c>
      <c r="O6019" t="s">
        <v>756</v>
      </c>
      <c r="P6019" t="s">
        <v>758</v>
      </c>
      <c r="Q6019" t="s">
        <v>759</v>
      </c>
      <c r="R6019" t="s">
        <v>759</v>
      </c>
      <c r="S6019" t="s">
        <v>757</v>
      </c>
      <c r="T6019" t="s">
        <v>757</v>
      </c>
      <c r="U6019" t="s">
        <v>757</v>
      </c>
      <c r="V6019" t="s">
        <v>756</v>
      </c>
      <c r="W6019" t="s">
        <v>756</v>
      </c>
      <c r="X6019" t="s">
        <v>28770</v>
      </c>
      <c r="Y6019" t="str">
        <f t="shared" si="1332"/>
        <v>abril</v>
      </c>
      <c r="Z6019">
        <f>YEAR(BD_PONDERACIONES[[#This Row],[Fecha Ejecución del Ticket]])</f>
        <v>2023</v>
      </c>
      <c r="AA6019" t="str">
        <f t="shared" si="1333"/>
        <v>abril</v>
      </c>
      <c r="AB6019">
        <f>YEAR(BD_PONDERACIONES[[#This Row],[Fecha de Inspección]])</f>
        <v>2023</v>
      </c>
      <c r="AC6019">
        <f t="shared" si="1334"/>
        <v>0.5</v>
      </c>
      <c r="AD6019">
        <f t="shared" si="1335"/>
        <v>0.5</v>
      </c>
      <c r="AE6019">
        <f t="shared" si="1336"/>
        <v>0.5</v>
      </c>
      <c r="AF6019">
        <f t="shared" si="1337"/>
        <v>0.5</v>
      </c>
      <c r="AG6019">
        <f t="shared" si="1338"/>
        <v>0.5</v>
      </c>
      <c r="AH6019">
        <f t="shared" si="1339"/>
        <v>0.5</v>
      </c>
      <c r="AI6019">
        <f t="shared" si="1340"/>
        <v>0.25</v>
      </c>
      <c r="AJ6019">
        <f t="shared" si="1341"/>
        <v>0.25</v>
      </c>
      <c r="AK6019">
        <f t="shared" si="1342"/>
        <v>0.5</v>
      </c>
      <c r="AL6019">
        <f t="shared" si="1343"/>
        <v>0.5</v>
      </c>
      <c r="AM6019">
        <f t="shared" si="1344"/>
        <v>0.5</v>
      </c>
      <c r="AN6019" s="6">
        <f t="shared" si="1345"/>
        <v>1</v>
      </c>
      <c r="AO6019" t="str">
        <f>VLOOKUP(BD_PONDERACIONES[[#This Row],[Comuna]],Tabla3[#All],2,0)</f>
        <v>Cordillera</v>
      </c>
    </row>
    <row r="6020" spans="1:41" x14ac:dyDescent="0.35">
      <c r="A6020" t="s">
        <v>28771</v>
      </c>
      <c r="B6020" t="s">
        <v>28772</v>
      </c>
      <c r="C6020" t="s">
        <v>28773</v>
      </c>
      <c r="D6020" s="5">
        <v>45042</v>
      </c>
      <c r="E6020" s="5">
        <v>45026</v>
      </c>
      <c r="F6020" t="s">
        <v>763</v>
      </c>
      <c r="G6020" t="s">
        <v>28774</v>
      </c>
      <c r="H6020" t="s">
        <v>1886</v>
      </c>
      <c r="I6020" t="s">
        <v>28639</v>
      </c>
      <c r="J6020" t="s">
        <v>756</v>
      </c>
      <c r="K6020" t="s">
        <v>756</v>
      </c>
      <c r="L6020" t="s">
        <v>757</v>
      </c>
      <c r="M6020" t="s">
        <v>757</v>
      </c>
      <c r="N6020" t="s">
        <v>756</v>
      </c>
      <c r="O6020" t="s">
        <v>756</v>
      </c>
      <c r="P6020" t="s">
        <v>758</v>
      </c>
      <c r="Q6020" t="s">
        <v>759</v>
      </c>
      <c r="R6020" t="s">
        <v>759</v>
      </c>
      <c r="S6020" t="s">
        <v>757</v>
      </c>
      <c r="T6020" t="s">
        <v>757</v>
      </c>
      <c r="U6020" t="s">
        <v>757</v>
      </c>
      <c r="V6020" t="s">
        <v>756</v>
      </c>
      <c r="W6020" t="s">
        <v>756</v>
      </c>
      <c r="X6020" t="s">
        <v>28775</v>
      </c>
      <c r="Y6020" t="str">
        <f t="shared" si="1332"/>
        <v>abril</v>
      </c>
      <c r="Z6020">
        <f>YEAR(BD_PONDERACIONES[[#This Row],[Fecha Ejecución del Ticket]])</f>
        <v>2023</v>
      </c>
      <c r="AA6020" t="str">
        <f t="shared" si="1333"/>
        <v>abril</v>
      </c>
      <c r="AB6020">
        <f>YEAR(BD_PONDERACIONES[[#This Row],[Fecha de Inspección]])</f>
        <v>2023</v>
      </c>
      <c r="AC6020">
        <f t="shared" si="1334"/>
        <v>0.5</v>
      </c>
      <c r="AD6020">
        <f t="shared" si="1335"/>
        <v>0.5</v>
      </c>
      <c r="AE6020">
        <f t="shared" si="1336"/>
        <v>0.5</v>
      </c>
      <c r="AF6020">
        <f t="shared" si="1337"/>
        <v>0.5</v>
      </c>
      <c r="AG6020">
        <f t="shared" si="1338"/>
        <v>0.5</v>
      </c>
      <c r="AH6020">
        <f t="shared" si="1339"/>
        <v>0.5</v>
      </c>
      <c r="AI6020">
        <f t="shared" si="1340"/>
        <v>0.25</v>
      </c>
      <c r="AJ6020">
        <f t="shared" si="1341"/>
        <v>0.25</v>
      </c>
      <c r="AK6020">
        <f t="shared" si="1342"/>
        <v>0.5</v>
      </c>
      <c r="AL6020">
        <f t="shared" si="1343"/>
        <v>0.5</v>
      </c>
      <c r="AM6020">
        <f t="shared" si="1344"/>
        <v>0.5</v>
      </c>
      <c r="AN6020" s="6">
        <f t="shared" si="1345"/>
        <v>1</v>
      </c>
      <c r="AO6020" t="str">
        <f>VLOOKUP(BD_PONDERACIONES[[#This Row],[Comuna]],Tabla3[#All],2,0)</f>
        <v>Cordillera</v>
      </c>
    </row>
    <row r="6021" spans="1:41" x14ac:dyDescent="0.35">
      <c r="A6021" t="s">
        <v>28776</v>
      </c>
      <c r="B6021" t="s">
        <v>28777</v>
      </c>
      <c r="C6021" t="s">
        <v>28778</v>
      </c>
      <c r="D6021" s="5">
        <v>45041</v>
      </c>
      <c r="E6021" s="5">
        <v>45019</v>
      </c>
      <c r="F6021" t="s">
        <v>753</v>
      </c>
      <c r="G6021" t="s">
        <v>28779</v>
      </c>
      <c r="H6021" t="s">
        <v>2860</v>
      </c>
      <c r="I6021" t="s">
        <v>26676</v>
      </c>
      <c r="J6021" t="s">
        <v>756</v>
      </c>
      <c r="K6021" t="s">
        <v>756</v>
      </c>
      <c r="L6021" t="s">
        <v>773</v>
      </c>
      <c r="M6021" t="s">
        <v>773</v>
      </c>
      <c r="N6021" t="s">
        <v>756</v>
      </c>
      <c r="O6021" t="s">
        <v>756</v>
      </c>
      <c r="P6021" t="s">
        <v>758</v>
      </c>
      <c r="Q6021" t="s">
        <v>759</v>
      </c>
      <c r="R6021" t="s">
        <v>759</v>
      </c>
      <c r="S6021" t="s">
        <v>757</v>
      </c>
      <c r="T6021" t="s">
        <v>757</v>
      </c>
      <c r="U6021" t="s">
        <v>757</v>
      </c>
      <c r="V6021" t="s">
        <v>756</v>
      </c>
      <c r="W6021" t="s">
        <v>756</v>
      </c>
      <c r="X6021" t="s">
        <v>28780</v>
      </c>
      <c r="Y6021" t="str">
        <f t="shared" si="1332"/>
        <v>abril</v>
      </c>
      <c r="Z6021">
        <f>YEAR(BD_PONDERACIONES[[#This Row],[Fecha Ejecución del Ticket]])</f>
        <v>2023</v>
      </c>
      <c r="AA6021" t="str">
        <f t="shared" si="1333"/>
        <v>abril</v>
      </c>
      <c r="AB6021">
        <f>YEAR(BD_PONDERACIONES[[#This Row],[Fecha de Inspección]])</f>
        <v>2023</v>
      </c>
      <c r="AC6021">
        <f t="shared" si="1334"/>
        <v>0.5</v>
      </c>
      <c r="AD6021">
        <f t="shared" si="1335"/>
        <v>0.5</v>
      </c>
      <c r="AE6021">
        <f t="shared" si="1336"/>
        <v>0</v>
      </c>
      <c r="AF6021">
        <f t="shared" si="1337"/>
        <v>0</v>
      </c>
      <c r="AG6021">
        <f t="shared" si="1338"/>
        <v>0.5</v>
      </c>
      <c r="AH6021">
        <f t="shared" si="1339"/>
        <v>0.5</v>
      </c>
      <c r="AI6021">
        <f t="shared" si="1340"/>
        <v>0.25</v>
      </c>
      <c r="AJ6021">
        <f t="shared" si="1341"/>
        <v>0.25</v>
      </c>
      <c r="AK6021">
        <f t="shared" si="1342"/>
        <v>0.5</v>
      </c>
      <c r="AL6021">
        <f t="shared" si="1343"/>
        <v>0.5</v>
      </c>
      <c r="AM6021">
        <f t="shared" si="1344"/>
        <v>0.5</v>
      </c>
      <c r="AN6021" s="6">
        <f t="shared" si="1345"/>
        <v>0.7</v>
      </c>
      <c r="AO6021" t="str">
        <f>VLOOKUP(BD_PONDERACIONES[[#This Row],[Comuna]],Tabla3[#All],2,0)</f>
        <v>Cordillera</v>
      </c>
    </row>
    <row r="6022" spans="1:41" x14ac:dyDescent="0.35">
      <c r="A6022" t="s">
        <v>28781</v>
      </c>
      <c r="B6022" t="s">
        <v>28782</v>
      </c>
      <c r="C6022" t="s">
        <v>28783</v>
      </c>
      <c r="D6022" s="5">
        <v>45041</v>
      </c>
      <c r="E6022" s="5">
        <v>45018</v>
      </c>
      <c r="F6022" t="s">
        <v>753</v>
      </c>
      <c r="G6022" t="s">
        <v>28784</v>
      </c>
      <c r="H6022" t="s">
        <v>2860</v>
      </c>
      <c r="I6022" t="s">
        <v>26634</v>
      </c>
      <c r="J6022" t="s">
        <v>756</v>
      </c>
      <c r="K6022" t="s">
        <v>756</v>
      </c>
      <c r="L6022" t="s">
        <v>773</v>
      </c>
      <c r="M6022" t="s">
        <v>773</v>
      </c>
      <c r="N6022" t="s">
        <v>756</v>
      </c>
      <c r="O6022" t="s">
        <v>756</v>
      </c>
      <c r="P6022" t="s">
        <v>758</v>
      </c>
      <c r="Q6022" t="s">
        <v>759</v>
      </c>
      <c r="R6022" t="s">
        <v>759</v>
      </c>
      <c r="S6022" t="s">
        <v>757</v>
      </c>
      <c r="T6022" t="s">
        <v>757</v>
      </c>
      <c r="U6022" t="s">
        <v>757</v>
      </c>
      <c r="V6022" t="s">
        <v>756</v>
      </c>
      <c r="W6022" t="s">
        <v>756</v>
      </c>
      <c r="X6022" t="s">
        <v>28785</v>
      </c>
      <c r="Y6022" t="str">
        <f t="shared" si="1332"/>
        <v>abril</v>
      </c>
      <c r="Z6022">
        <f>YEAR(BD_PONDERACIONES[[#This Row],[Fecha Ejecución del Ticket]])</f>
        <v>2023</v>
      </c>
      <c r="AA6022" t="str">
        <f t="shared" si="1333"/>
        <v>abril</v>
      </c>
      <c r="AB6022">
        <f>YEAR(BD_PONDERACIONES[[#This Row],[Fecha de Inspección]])</f>
        <v>2023</v>
      </c>
      <c r="AC6022">
        <f t="shared" si="1334"/>
        <v>0.5</v>
      </c>
      <c r="AD6022">
        <f t="shared" si="1335"/>
        <v>0.5</v>
      </c>
      <c r="AE6022">
        <f t="shared" si="1336"/>
        <v>0</v>
      </c>
      <c r="AF6022">
        <f t="shared" si="1337"/>
        <v>0</v>
      </c>
      <c r="AG6022">
        <f t="shared" si="1338"/>
        <v>0.5</v>
      </c>
      <c r="AH6022">
        <f t="shared" si="1339"/>
        <v>0.5</v>
      </c>
      <c r="AI6022">
        <f t="shared" si="1340"/>
        <v>0.25</v>
      </c>
      <c r="AJ6022">
        <f t="shared" si="1341"/>
        <v>0.25</v>
      </c>
      <c r="AK6022">
        <f t="shared" si="1342"/>
        <v>0.5</v>
      </c>
      <c r="AL6022">
        <f t="shared" si="1343"/>
        <v>0.5</v>
      </c>
      <c r="AM6022">
        <f t="shared" si="1344"/>
        <v>0.5</v>
      </c>
      <c r="AN6022" s="6">
        <f t="shared" si="1345"/>
        <v>0.7</v>
      </c>
      <c r="AO6022" t="str">
        <f>VLOOKUP(BD_PONDERACIONES[[#This Row],[Comuna]],Tabla3[#All],2,0)</f>
        <v>Cordillera</v>
      </c>
    </row>
    <row r="6023" spans="1:41" x14ac:dyDescent="0.35">
      <c r="A6023" t="s">
        <v>28786</v>
      </c>
      <c r="B6023" t="s">
        <v>28787</v>
      </c>
      <c r="C6023" t="s">
        <v>28788</v>
      </c>
      <c r="D6023" s="5">
        <v>45041</v>
      </c>
      <c r="E6023" s="5">
        <v>45017</v>
      </c>
      <c r="F6023" t="s">
        <v>753</v>
      </c>
      <c r="G6023" t="s">
        <v>28789</v>
      </c>
      <c r="H6023" t="s">
        <v>2860</v>
      </c>
      <c r="I6023" t="s">
        <v>26639</v>
      </c>
      <c r="J6023" t="s">
        <v>756</v>
      </c>
      <c r="K6023" t="s">
        <v>756</v>
      </c>
      <c r="L6023" t="s">
        <v>773</v>
      </c>
      <c r="M6023" t="s">
        <v>773</v>
      </c>
      <c r="N6023" t="s">
        <v>756</v>
      </c>
      <c r="O6023" t="s">
        <v>756</v>
      </c>
      <c r="P6023" t="s">
        <v>758</v>
      </c>
      <c r="Q6023" t="s">
        <v>759</v>
      </c>
      <c r="R6023" t="s">
        <v>759</v>
      </c>
      <c r="S6023" t="s">
        <v>757</v>
      </c>
      <c r="T6023" t="s">
        <v>757</v>
      </c>
      <c r="U6023" t="s">
        <v>757</v>
      </c>
      <c r="V6023" t="s">
        <v>756</v>
      </c>
      <c r="W6023" t="s">
        <v>756</v>
      </c>
      <c r="X6023" t="s">
        <v>28790</v>
      </c>
      <c r="Y6023" t="str">
        <f t="shared" si="1332"/>
        <v>abril</v>
      </c>
      <c r="Z6023">
        <f>YEAR(BD_PONDERACIONES[[#This Row],[Fecha Ejecución del Ticket]])</f>
        <v>2023</v>
      </c>
      <c r="AA6023" t="str">
        <f t="shared" si="1333"/>
        <v>abril</v>
      </c>
      <c r="AB6023">
        <f>YEAR(BD_PONDERACIONES[[#This Row],[Fecha de Inspección]])</f>
        <v>2023</v>
      </c>
      <c r="AC6023">
        <f t="shared" si="1334"/>
        <v>0.5</v>
      </c>
      <c r="AD6023">
        <f t="shared" si="1335"/>
        <v>0.5</v>
      </c>
      <c r="AE6023">
        <f t="shared" si="1336"/>
        <v>0</v>
      </c>
      <c r="AF6023">
        <f t="shared" si="1337"/>
        <v>0</v>
      </c>
      <c r="AG6023">
        <f t="shared" si="1338"/>
        <v>0.5</v>
      </c>
      <c r="AH6023">
        <f t="shared" si="1339"/>
        <v>0.5</v>
      </c>
      <c r="AI6023">
        <f t="shared" si="1340"/>
        <v>0.25</v>
      </c>
      <c r="AJ6023">
        <f t="shared" si="1341"/>
        <v>0.25</v>
      </c>
      <c r="AK6023">
        <f t="shared" si="1342"/>
        <v>0.5</v>
      </c>
      <c r="AL6023">
        <f t="shared" si="1343"/>
        <v>0.5</v>
      </c>
      <c r="AM6023">
        <f t="shared" si="1344"/>
        <v>0.5</v>
      </c>
      <c r="AN6023" s="6">
        <f t="shared" si="1345"/>
        <v>0.7</v>
      </c>
      <c r="AO6023" t="str">
        <f>VLOOKUP(BD_PONDERACIONES[[#This Row],[Comuna]],Tabla3[#All],2,0)</f>
        <v>Cordillera</v>
      </c>
    </row>
    <row r="6024" spans="1:41" x14ac:dyDescent="0.35">
      <c r="A6024" t="s">
        <v>28791</v>
      </c>
      <c r="B6024" t="s">
        <v>28792</v>
      </c>
      <c r="C6024" t="s">
        <v>28793</v>
      </c>
      <c r="D6024" s="5">
        <v>45041</v>
      </c>
      <c r="E6024" s="5">
        <v>45020</v>
      </c>
      <c r="F6024" t="s">
        <v>753</v>
      </c>
      <c r="G6024" t="s">
        <v>28794</v>
      </c>
      <c r="H6024" t="s">
        <v>2860</v>
      </c>
      <c r="I6024" t="s">
        <v>26279</v>
      </c>
      <c r="J6024" t="s">
        <v>756</v>
      </c>
      <c r="K6024" t="s">
        <v>756</v>
      </c>
      <c r="L6024" t="s">
        <v>773</v>
      </c>
      <c r="M6024" t="s">
        <v>773</v>
      </c>
      <c r="N6024" t="s">
        <v>756</v>
      </c>
      <c r="O6024" t="s">
        <v>756</v>
      </c>
      <c r="P6024" t="s">
        <v>765</v>
      </c>
      <c r="Q6024" t="s">
        <v>759</v>
      </c>
      <c r="R6024" t="s">
        <v>759</v>
      </c>
      <c r="S6024" t="s">
        <v>757</v>
      </c>
      <c r="T6024" t="s">
        <v>757</v>
      </c>
      <c r="U6024" t="s">
        <v>756</v>
      </c>
      <c r="V6024" t="s">
        <v>756</v>
      </c>
      <c r="W6024" t="s">
        <v>756</v>
      </c>
      <c r="X6024" t="s">
        <v>28795</v>
      </c>
      <c r="Y6024" t="str">
        <f t="shared" si="1332"/>
        <v>abril</v>
      </c>
      <c r="Z6024">
        <f>YEAR(BD_PONDERACIONES[[#This Row],[Fecha Ejecución del Ticket]])</f>
        <v>2023</v>
      </c>
      <c r="AA6024" t="str">
        <f t="shared" si="1333"/>
        <v>abril</v>
      </c>
      <c r="AB6024">
        <f>YEAR(BD_PONDERACIONES[[#This Row],[Fecha de Inspección]])</f>
        <v>2023</v>
      </c>
      <c r="AC6024">
        <f t="shared" si="1334"/>
        <v>0.5</v>
      </c>
      <c r="AD6024">
        <f t="shared" si="1335"/>
        <v>0.5</v>
      </c>
      <c r="AE6024">
        <f t="shared" si="1336"/>
        <v>0</v>
      </c>
      <c r="AF6024">
        <f t="shared" si="1337"/>
        <v>0</v>
      </c>
      <c r="AG6024">
        <f t="shared" si="1338"/>
        <v>0.5</v>
      </c>
      <c r="AH6024">
        <f t="shared" si="1339"/>
        <v>0.5</v>
      </c>
      <c r="AI6024">
        <f t="shared" si="1340"/>
        <v>0.25</v>
      </c>
      <c r="AJ6024">
        <f t="shared" si="1341"/>
        <v>0.25</v>
      </c>
      <c r="AK6024">
        <f t="shared" si="1342"/>
        <v>0.5</v>
      </c>
      <c r="AL6024">
        <f t="shared" si="1343"/>
        <v>0.5</v>
      </c>
      <c r="AM6024">
        <f t="shared" si="1344"/>
        <v>0.5</v>
      </c>
      <c r="AN6024" s="6">
        <f t="shared" si="1345"/>
        <v>0.7</v>
      </c>
      <c r="AO6024" t="str">
        <f>VLOOKUP(BD_PONDERACIONES[[#This Row],[Comuna]],Tabla3[#All],2,0)</f>
        <v>Cordillera</v>
      </c>
    </row>
    <row r="6025" spans="1:41" x14ac:dyDescent="0.35">
      <c r="A6025" t="s">
        <v>28796</v>
      </c>
      <c r="B6025" t="s">
        <v>28797</v>
      </c>
      <c r="C6025" t="s">
        <v>28798</v>
      </c>
      <c r="D6025" s="5">
        <v>45041</v>
      </c>
      <c r="E6025" s="5">
        <v>45020</v>
      </c>
      <c r="F6025" t="s">
        <v>753</v>
      </c>
      <c r="G6025" t="s">
        <v>28799</v>
      </c>
      <c r="H6025" t="s">
        <v>2860</v>
      </c>
      <c r="I6025" t="s">
        <v>26279</v>
      </c>
      <c r="J6025" t="s">
        <v>756</v>
      </c>
      <c r="K6025" t="s">
        <v>756</v>
      </c>
      <c r="L6025" t="s">
        <v>757</v>
      </c>
      <c r="M6025" t="s">
        <v>757</v>
      </c>
      <c r="N6025" t="s">
        <v>757</v>
      </c>
      <c r="O6025" t="s">
        <v>757</v>
      </c>
      <c r="P6025" t="s">
        <v>758</v>
      </c>
      <c r="Q6025" t="s">
        <v>759</v>
      </c>
      <c r="R6025" t="s">
        <v>759</v>
      </c>
      <c r="S6025" t="s">
        <v>757</v>
      </c>
      <c r="T6025" t="s">
        <v>757</v>
      </c>
      <c r="U6025" t="s">
        <v>757</v>
      </c>
      <c r="V6025" t="s">
        <v>773</v>
      </c>
      <c r="W6025" t="s">
        <v>773</v>
      </c>
      <c r="X6025" t="s">
        <v>28800</v>
      </c>
      <c r="Y6025" t="str">
        <f t="shared" si="1332"/>
        <v>abril</v>
      </c>
      <c r="Z6025">
        <f>YEAR(BD_PONDERACIONES[[#This Row],[Fecha Ejecución del Ticket]])</f>
        <v>2023</v>
      </c>
      <c r="AA6025" t="str">
        <f t="shared" si="1333"/>
        <v>abril</v>
      </c>
      <c r="AB6025">
        <f>YEAR(BD_PONDERACIONES[[#This Row],[Fecha de Inspección]])</f>
        <v>2023</v>
      </c>
      <c r="AC6025">
        <f t="shared" si="1334"/>
        <v>0.5</v>
      </c>
      <c r="AD6025">
        <f t="shared" si="1335"/>
        <v>0.5</v>
      </c>
      <c r="AE6025">
        <f t="shared" si="1336"/>
        <v>0.5</v>
      </c>
      <c r="AF6025">
        <f t="shared" si="1337"/>
        <v>0.5</v>
      </c>
      <c r="AG6025">
        <f t="shared" si="1338"/>
        <v>0.5</v>
      </c>
      <c r="AH6025">
        <f t="shared" si="1339"/>
        <v>0.5</v>
      </c>
      <c r="AI6025">
        <f t="shared" si="1340"/>
        <v>0.25</v>
      </c>
      <c r="AJ6025">
        <f t="shared" si="1341"/>
        <v>0.25</v>
      </c>
      <c r="AK6025">
        <f t="shared" si="1342"/>
        <v>0.5</v>
      </c>
      <c r="AL6025">
        <f t="shared" si="1343"/>
        <v>0</v>
      </c>
      <c r="AM6025">
        <f t="shared" si="1344"/>
        <v>0</v>
      </c>
      <c r="AN6025" s="6">
        <f t="shared" si="1345"/>
        <v>0.8</v>
      </c>
      <c r="AO6025" t="str">
        <f>VLOOKUP(BD_PONDERACIONES[[#This Row],[Comuna]],Tabla3[#All],2,0)</f>
        <v>Cordillera</v>
      </c>
    </row>
    <row r="6026" spans="1:41" x14ac:dyDescent="0.35">
      <c r="A6026" t="s">
        <v>28801</v>
      </c>
      <c r="B6026" t="s">
        <v>28802</v>
      </c>
      <c r="C6026" t="s">
        <v>28803</v>
      </c>
      <c r="D6026" s="5">
        <v>45041</v>
      </c>
      <c r="E6026" s="5">
        <v>45026</v>
      </c>
      <c r="F6026" t="s">
        <v>763</v>
      </c>
      <c r="G6026" t="s">
        <v>28804</v>
      </c>
      <c r="H6026" t="s">
        <v>2860</v>
      </c>
      <c r="I6026" t="s">
        <v>28805</v>
      </c>
      <c r="J6026" t="s">
        <v>756</v>
      </c>
      <c r="K6026" t="s">
        <v>756</v>
      </c>
      <c r="L6026" t="s">
        <v>757</v>
      </c>
      <c r="M6026" t="s">
        <v>757</v>
      </c>
      <c r="N6026" t="s">
        <v>756</v>
      </c>
      <c r="O6026" t="s">
        <v>756</v>
      </c>
      <c r="P6026" t="s">
        <v>758</v>
      </c>
      <c r="Q6026" t="s">
        <v>759</v>
      </c>
      <c r="R6026" t="s">
        <v>759</v>
      </c>
      <c r="S6026" t="s">
        <v>757</v>
      </c>
      <c r="T6026" t="s">
        <v>757</v>
      </c>
      <c r="U6026" t="s">
        <v>757</v>
      </c>
      <c r="V6026" t="s">
        <v>756</v>
      </c>
      <c r="W6026" t="s">
        <v>756</v>
      </c>
      <c r="X6026" t="s">
        <v>28806</v>
      </c>
      <c r="Y6026" t="str">
        <f t="shared" si="1332"/>
        <v>abril</v>
      </c>
      <c r="Z6026">
        <f>YEAR(BD_PONDERACIONES[[#This Row],[Fecha Ejecución del Ticket]])</f>
        <v>2023</v>
      </c>
      <c r="AA6026" t="str">
        <f t="shared" si="1333"/>
        <v>abril</v>
      </c>
      <c r="AB6026">
        <f>YEAR(BD_PONDERACIONES[[#This Row],[Fecha de Inspección]])</f>
        <v>2023</v>
      </c>
      <c r="AC6026">
        <f t="shared" si="1334"/>
        <v>0.5</v>
      </c>
      <c r="AD6026">
        <f t="shared" si="1335"/>
        <v>0.5</v>
      </c>
      <c r="AE6026">
        <f t="shared" si="1336"/>
        <v>0.5</v>
      </c>
      <c r="AF6026">
        <f t="shared" si="1337"/>
        <v>0.5</v>
      </c>
      <c r="AG6026">
        <f t="shared" si="1338"/>
        <v>0.5</v>
      </c>
      <c r="AH6026">
        <f t="shared" si="1339"/>
        <v>0.5</v>
      </c>
      <c r="AI6026">
        <f t="shared" si="1340"/>
        <v>0.25</v>
      </c>
      <c r="AJ6026">
        <f t="shared" si="1341"/>
        <v>0.25</v>
      </c>
      <c r="AK6026">
        <f t="shared" si="1342"/>
        <v>0.5</v>
      </c>
      <c r="AL6026">
        <f t="shared" si="1343"/>
        <v>0.5</v>
      </c>
      <c r="AM6026">
        <f t="shared" si="1344"/>
        <v>0.5</v>
      </c>
      <c r="AN6026" s="6">
        <f t="shared" si="1345"/>
        <v>1</v>
      </c>
      <c r="AO6026" t="str">
        <f>VLOOKUP(BD_PONDERACIONES[[#This Row],[Comuna]],Tabla3[#All],2,0)</f>
        <v>Cordillera</v>
      </c>
    </row>
    <row r="6027" spans="1:41" x14ac:dyDescent="0.35">
      <c r="A6027" t="s">
        <v>28807</v>
      </c>
      <c r="B6027" t="s">
        <v>28808</v>
      </c>
      <c r="C6027" t="s">
        <v>28809</v>
      </c>
      <c r="D6027" s="5">
        <v>45041</v>
      </c>
      <c r="E6027" s="5">
        <v>45019</v>
      </c>
      <c r="F6027" t="s">
        <v>753</v>
      </c>
      <c r="G6027" t="s">
        <v>28810</v>
      </c>
      <c r="H6027" t="s">
        <v>2860</v>
      </c>
      <c r="I6027" t="s">
        <v>28664</v>
      </c>
      <c r="J6027" t="s">
        <v>756</v>
      </c>
      <c r="K6027" t="s">
        <v>756</v>
      </c>
      <c r="L6027" t="s">
        <v>757</v>
      </c>
      <c r="M6027" t="s">
        <v>757</v>
      </c>
      <c r="N6027" t="s">
        <v>756</v>
      </c>
      <c r="O6027" t="s">
        <v>756</v>
      </c>
      <c r="P6027" t="s">
        <v>758</v>
      </c>
      <c r="Q6027" t="s">
        <v>759</v>
      </c>
      <c r="R6027" t="s">
        <v>759</v>
      </c>
      <c r="S6027" t="s">
        <v>757</v>
      </c>
      <c r="T6027" t="s">
        <v>757</v>
      </c>
      <c r="U6027" t="s">
        <v>757</v>
      </c>
      <c r="V6027" t="s">
        <v>756</v>
      </c>
      <c r="W6027" t="s">
        <v>756</v>
      </c>
      <c r="X6027" t="s">
        <v>8238</v>
      </c>
      <c r="Y6027" t="str">
        <f t="shared" si="1332"/>
        <v>abril</v>
      </c>
      <c r="Z6027">
        <f>YEAR(BD_PONDERACIONES[[#This Row],[Fecha Ejecución del Ticket]])</f>
        <v>2023</v>
      </c>
      <c r="AA6027" t="str">
        <f t="shared" si="1333"/>
        <v>abril</v>
      </c>
      <c r="AB6027">
        <f>YEAR(BD_PONDERACIONES[[#This Row],[Fecha de Inspección]])</f>
        <v>2023</v>
      </c>
      <c r="AC6027">
        <f t="shared" si="1334"/>
        <v>0.5</v>
      </c>
      <c r="AD6027">
        <f t="shared" si="1335"/>
        <v>0.5</v>
      </c>
      <c r="AE6027">
        <f t="shared" si="1336"/>
        <v>0.5</v>
      </c>
      <c r="AF6027">
        <f t="shared" si="1337"/>
        <v>0.5</v>
      </c>
      <c r="AG6027">
        <f t="shared" si="1338"/>
        <v>0.5</v>
      </c>
      <c r="AH6027">
        <f t="shared" si="1339"/>
        <v>0.5</v>
      </c>
      <c r="AI6027">
        <f t="shared" si="1340"/>
        <v>0.25</v>
      </c>
      <c r="AJ6027">
        <f t="shared" si="1341"/>
        <v>0.25</v>
      </c>
      <c r="AK6027">
        <f t="shared" si="1342"/>
        <v>0.5</v>
      </c>
      <c r="AL6027">
        <f t="shared" si="1343"/>
        <v>0.5</v>
      </c>
      <c r="AM6027">
        <f t="shared" si="1344"/>
        <v>0.5</v>
      </c>
      <c r="AN6027" s="6">
        <f t="shared" si="1345"/>
        <v>1</v>
      </c>
      <c r="AO6027" t="str">
        <f>VLOOKUP(BD_PONDERACIONES[[#This Row],[Comuna]],Tabla3[#All],2,0)</f>
        <v>Cordillera</v>
      </c>
    </row>
    <row r="6028" spans="1:41" x14ac:dyDescent="0.35">
      <c r="A6028" t="s">
        <v>28811</v>
      </c>
      <c r="B6028" t="s">
        <v>28812</v>
      </c>
      <c r="C6028" t="s">
        <v>28813</v>
      </c>
      <c r="D6028" s="5">
        <v>45041</v>
      </c>
      <c r="E6028" s="5">
        <v>45022</v>
      </c>
      <c r="F6028" t="s">
        <v>753</v>
      </c>
      <c r="G6028" t="s">
        <v>28814</v>
      </c>
      <c r="H6028" t="s">
        <v>2860</v>
      </c>
      <c r="I6028" t="s">
        <v>28664</v>
      </c>
      <c r="J6028" t="s">
        <v>756</v>
      </c>
      <c r="K6028" t="s">
        <v>756</v>
      </c>
      <c r="L6028" t="s">
        <v>757</v>
      </c>
      <c r="M6028" t="s">
        <v>757</v>
      </c>
      <c r="N6028" t="s">
        <v>756</v>
      </c>
      <c r="O6028" t="s">
        <v>756</v>
      </c>
      <c r="P6028" t="s">
        <v>758</v>
      </c>
      <c r="Q6028" t="s">
        <v>759</v>
      </c>
      <c r="R6028" t="s">
        <v>759</v>
      </c>
      <c r="S6028" t="s">
        <v>757</v>
      </c>
      <c r="T6028" t="s">
        <v>757</v>
      </c>
      <c r="U6028" t="s">
        <v>757</v>
      </c>
      <c r="V6028" t="s">
        <v>756</v>
      </c>
      <c r="W6028" t="s">
        <v>756</v>
      </c>
      <c r="X6028" t="s">
        <v>28815</v>
      </c>
      <c r="Y6028" t="str">
        <f t="shared" si="1332"/>
        <v>abril</v>
      </c>
      <c r="Z6028">
        <f>YEAR(BD_PONDERACIONES[[#This Row],[Fecha Ejecución del Ticket]])</f>
        <v>2023</v>
      </c>
      <c r="AA6028" t="str">
        <f t="shared" si="1333"/>
        <v>abril</v>
      </c>
      <c r="AB6028">
        <f>YEAR(BD_PONDERACIONES[[#This Row],[Fecha de Inspección]])</f>
        <v>2023</v>
      </c>
      <c r="AC6028">
        <f t="shared" si="1334"/>
        <v>0.5</v>
      </c>
      <c r="AD6028">
        <f t="shared" si="1335"/>
        <v>0.5</v>
      </c>
      <c r="AE6028">
        <f t="shared" si="1336"/>
        <v>0.5</v>
      </c>
      <c r="AF6028">
        <f t="shared" si="1337"/>
        <v>0.5</v>
      </c>
      <c r="AG6028">
        <f t="shared" si="1338"/>
        <v>0.5</v>
      </c>
      <c r="AH6028">
        <f t="shared" si="1339"/>
        <v>0.5</v>
      </c>
      <c r="AI6028">
        <f t="shared" si="1340"/>
        <v>0.25</v>
      </c>
      <c r="AJ6028">
        <f t="shared" si="1341"/>
        <v>0.25</v>
      </c>
      <c r="AK6028">
        <f t="shared" si="1342"/>
        <v>0.5</v>
      </c>
      <c r="AL6028">
        <f t="shared" si="1343"/>
        <v>0.5</v>
      </c>
      <c r="AM6028">
        <f t="shared" si="1344"/>
        <v>0.5</v>
      </c>
      <c r="AN6028" s="6">
        <f t="shared" si="1345"/>
        <v>1</v>
      </c>
      <c r="AO6028" t="str">
        <f>VLOOKUP(BD_PONDERACIONES[[#This Row],[Comuna]],Tabla3[#All],2,0)</f>
        <v>Cordillera</v>
      </c>
    </row>
    <row r="6029" spans="1:41" x14ac:dyDescent="0.35">
      <c r="A6029" t="s">
        <v>28816</v>
      </c>
      <c r="B6029" t="s">
        <v>28817</v>
      </c>
      <c r="C6029" t="s">
        <v>28818</v>
      </c>
      <c r="D6029" s="5">
        <v>45041</v>
      </c>
      <c r="E6029" s="5">
        <v>45019</v>
      </c>
      <c r="F6029" t="s">
        <v>753</v>
      </c>
      <c r="G6029" t="s">
        <v>28814</v>
      </c>
      <c r="H6029" t="s">
        <v>2860</v>
      </c>
      <c r="I6029" t="s">
        <v>27019</v>
      </c>
      <c r="J6029" t="s">
        <v>756</v>
      </c>
      <c r="K6029" t="s">
        <v>756</v>
      </c>
      <c r="L6029" t="s">
        <v>757</v>
      </c>
      <c r="M6029" t="s">
        <v>757</v>
      </c>
      <c r="N6029" t="s">
        <v>756</v>
      </c>
      <c r="O6029" t="s">
        <v>756</v>
      </c>
      <c r="P6029" t="s">
        <v>758</v>
      </c>
      <c r="Q6029" t="s">
        <v>759</v>
      </c>
      <c r="R6029" t="s">
        <v>759</v>
      </c>
      <c r="S6029" t="s">
        <v>757</v>
      </c>
      <c r="T6029" t="s">
        <v>757</v>
      </c>
      <c r="U6029" t="s">
        <v>757</v>
      </c>
      <c r="V6029" t="s">
        <v>756</v>
      </c>
      <c r="W6029" t="s">
        <v>756</v>
      </c>
      <c r="X6029" t="s">
        <v>28819</v>
      </c>
      <c r="Y6029" t="str">
        <f t="shared" si="1332"/>
        <v>abril</v>
      </c>
      <c r="Z6029">
        <f>YEAR(BD_PONDERACIONES[[#This Row],[Fecha Ejecución del Ticket]])</f>
        <v>2023</v>
      </c>
      <c r="AA6029" t="str">
        <f t="shared" si="1333"/>
        <v>abril</v>
      </c>
      <c r="AB6029">
        <f>YEAR(BD_PONDERACIONES[[#This Row],[Fecha de Inspección]])</f>
        <v>2023</v>
      </c>
      <c r="AC6029">
        <f t="shared" si="1334"/>
        <v>0.5</v>
      </c>
      <c r="AD6029">
        <f t="shared" si="1335"/>
        <v>0.5</v>
      </c>
      <c r="AE6029">
        <f t="shared" si="1336"/>
        <v>0.5</v>
      </c>
      <c r="AF6029">
        <f t="shared" si="1337"/>
        <v>0.5</v>
      </c>
      <c r="AG6029">
        <f t="shared" si="1338"/>
        <v>0.5</v>
      </c>
      <c r="AH6029">
        <f t="shared" si="1339"/>
        <v>0.5</v>
      </c>
      <c r="AI6029">
        <f t="shared" si="1340"/>
        <v>0.25</v>
      </c>
      <c r="AJ6029">
        <f t="shared" si="1341"/>
        <v>0.25</v>
      </c>
      <c r="AK6029">
        <f t="shared" si="1342"/>
        <v>0.5</v>
      </c>
      <c r="AL6029">
        <f t="shared" si="1343"/>
        <v>0.5</v>
      </c>
      <c r="AM6029">
        <f t="shared" si="1344"/>
        <v>0.5</v>
      </c>
      <c r="AN6029" s="6">
        <f t="shared" si="1345"/>
        <v>1</v>
      </c>
      <c r="AO6029" t="str">
        <f>VLOOKUP(BD_PONDERACIONES[[#This Row],[Comuna]],Tabla3[#All],2,0)</f>
        <v>Cordillera</v>
      </c>
    </row>
    <row r="6030" spans="1:41" x14ac:dyDescent="0.35">
      <c r="A6030" t="s">
        <v>28820</v>
      </c>
      <c r="B6030" t="s">
        <v>28821</v>
      </c>
      <c r="C6030" t="s">
        <v>28822</v>
      </c>
      <c r="D6030" s="5">
        <v>45041</v>
      </c>
      <c r="E6030" s="5">
        <v>45018</v>
      </c>
      <c r="F6030" t="s">
        <v>753</v>
      </c>
      <c r="G6030" t="s">
        <v>28823</v>
      </c>
      <c r="H6030" t="s">
        <v>2860</v>
      </c>
      <c r="I6030" t="s">
        <v>26634</v>
      </c>
      <c r="J6030" t="s">
        <v>756</v>
      </c>
      <c r="K6030" t="s">
        <v>756</v>
      </c>
      <c r="L6030" t="s">
        <v>757</v>
      </c>
      <c r="M6030" t="s">
        <v>757</v>
      </c>
      <c r="N6030" t="s">
        <v>756</v>
      </c>
      <c r="O6030" t="s">
        <v>756</v>
      </c>
      <c r="P6030" t="s">
        <v>765</v>
      </c>
      <c r="Q6030" t="s">
        <v>28824</v>
      </c>
      <c r="R6030" t="s">
        <v>28825</v>
      </c>
      <c r="S6030" t="s">
        <v>756</v>
      </c>
      <c r="T6030" t="s">
        <v>756</v>
      </c>
      <c r="U6030" t="s">
        <v>756</v>
      </c>
      <c r="V6030" t="s">
        <v>756</v>
      </c>
      <c r="W6030" t="s">
        <v>756</v>
      </c>
      <c r="X6030" t="s">
        <v>28826</v>
      </c>
      <c r="Y6030" t="str">
        <f t="shared" si="1332"/>
        <v>abril</v>
      </c>
      <c r="Z6030">
        <f>YEAR(BD_PONDERACIONES[[#This Row],[Fecha Ejecución del Ticket]])</f>
        <v>2023</v>
      </c>
      <c r="AA6030" t="str">
        <f t="shared" si="1333"/>
        <v>abril</v>
      </c>
      <c r="AB6030">
        <f>YEAR(BD_PONDERACIONES[[#This Row],[Fecha de Inspección]])</f>
        <v>2023</v>
      </c>
      <c r="AC6030">
        <f t="shared" si="1334"/>
        <v>0.5</v>
      </c>
      <c r="AD6030">
        <f t="shared" si="1335"/>
        <v>0.5</v>
      </c>
      <c r="AE6030">
        <f t="shared" si="1336"/>
        <v>0.5</v>
      </c>
      <c r="AF6030">
        <f t="shared" si="1337"/>
        <v>0.5</v>
      </c>
      <c r="AG6030">
        <f t="shared" si="1338"/>
        <v>0.5</v>
      </c>
      <c r="AH6030">
        <f t="shared" si="1339"/>
        <v>0.5</v>
      </c>
      <c r="AI6030">
        <f t="shared" si="1340"/>
        <v>0.25</v>
      </c>
      <c r="AJ6030">
        <f t="shared" si="1341"/>
        <v>0.25</v>
      </c>
      <c r="AK6030">
        <f t="shared" si="1342"/>
        <v>0.5</v>
      </c>
      <c r="AL6030">
        <f t="shared" si="1343"/>
        <v>0.5</v>
      </c>
      <c r="AM6030">
        <f t="shared" si="1344"/>
        <v>0.5</v>
      </c>
      <c r="AN6030" s="6">
        <f t="shared" si="1345"/>
        <v>1</v>
      </c>
      <c r="AO6030" t="str">
        <f>VLOOKUP(BD_PONDERACIONES[[#This Row],[Comuna]],Tabla3[#All],2,0)</f>
        <v>Cordillera</v>
      </c>
    </row>
    <row r="6031" spans="1:41" x14ac:dyDescent="0.35">
      <c r="A6031" t="s">
        <v>28827</v>
      </c>
      <c r="B6031" t="s">
        <v>28828</v>
      </c>
      <c r="C6031" t="s">
        <v>28829</v>
      </c>
      <c r="D6031" s="5">
        <v>45041</v>
      </c>
      <c r="E6031" s="5">
        <v>45022</v>
      </c>
      <c r="F6031" t="s">
        <v>753</v>
      </c>
      <c r="G6031" t="s">
        <v>28830</v>
      </c>
      <c r="H6031" t="s">
        <v>2860</v>
      </c>
      <c r="I6031" t="s">
        <v>26639</v>
      </c>
      <c r="J6031" t="s">
        <v>756</v>
      </c>
      <c r="K6031" t="s">
        <v>756</v>
      </c>
      <c r="L6031" t="s">
        <v>773</v>
      </c>
      <c r="M6031" t="s">
        <v>773</v>
      </c>
      <c r="N6031" t="s">
        <v>756</v>
      </c>
      <c r="O6031" t="s">
        <v>756</v>
      </c>
      <c r="P6031" t="s">
        <v>758</v>
      </c>
      <c r="Q6031" t="s">
        <v>759</v>
      </c>
      <c r="R6031" t="s">
        <v>759</v>
      </c>
      <c r="S6031" t="s">
        <v>757</v>
      </c>
      <c r="T6031" t="s">
        <v>757</v>
      </c>
      <c r="U6031" t="s">
        <v>757</v>
      </c>
      <c r="V6031" t="s">
        <v>756</v>
      </c>
      <c r="W6031" t="s">
        <v>756</v>
      </c>
      <c r="X6031" t="s">
        <v>28831</v>
      </c>
      <c r="Y6031" t="str">
        <f t="shared" si="1332"/>
        <v>abril</v>
      </c>
      <c r="Z6031">
        <f>YEAR(BD_PONDERACIONES[[#This Row],[Fecha Ejecución del Ticket]])</f>
        <v>2023</v>
      </c>
      <c r="AA6031" t="str">
        <f t="shared" si="1333"/>
        <v>abril</v>
      </c>
      <c r="AB6031">
        <f>YEAR(BD_PONDERACIONES[[#This Row],[Fecha de Inspección]])</f>
        <v>2023</v>
      </c>
      <c r="AC6031">
        <f t="shared" si="1334"/>
        <v>0.5</v>
      </c>
      <c r="AD6031">
        <f t="shared" si="1335"/>
        <v>0.5</v>
      </c>
      <c r="AE6031">
        <f t="shared" si="1336"/>
        <v>0</v>
      </c>
      <c r="AF6031">
        <f t="shared" si="1337"/>
        <v>0</v>
      </c>
      <c r="AG6031">
        <f t="shared" si="1338"/>
        <v>0.5</v>
      </c>
      <c r="AH6031">
        <f t="shared" si="1339"/>
        <v>0.5</v>
      </c>
      <c r="AI6031">
        <f t="shared" si="1340"/>
        <v>0.25</v>
      </c>
      <c r="AJ6031">
        <f t="shared" si="1341"/>
        <v>0.25</v>
      </c>
      <c r="AK6031">
        <f t="shared" si="1342"/>
        <v>0.5</v>
      </c>
      <c r="AL6031">
        <f t="shared" si="1343"/>
        <v>0.5</v>
      </c>
      <c r="AM6031">
        <f t="shared" si="1344"/>
        <v>0.5</v>
      </c>
      <c r="AN6031" s="6">
        <f t="shared" si="1345"/>
        <v>0.7</v>
      </c>
      <c r="AO6031" t="str">
        <f>VLOOKUP(BD_PONDERACIONES[[#This Row],[Comuna]],Tabla3[#All],2,0)</f>
        <v>Cordillera</v>
      </c>
    </row>
    <row r="6032" spans="1:41" x14ac:dyDescent="0.35">
      <c r="A6032" t="s">
        <v>28832</v>
      </c>
      <c r="B6032" t="s">
        <v>28833</v>
      </c>
      <c r="C6032" t="s">
        <v>28834</v>
      </c>
      <c r="D6032" s="5">
        <v>45041</v>
      </c>
      <c r="E6032" s="5">
        <v>45017</v>
      </c>
      <c r="F6032" t="s">
        <v>753</v>
      </c>
      <c r="G6032" t="s">
        <v>28835</v>
      </c>
      <c r="H6032" t="s">
        <v>2860</v>
      </c>
      <c r="I6032" t="s">
        <v>26881</v>
      </c>
      <c r="J6032" t="s">
        <v>756</v>
      </c>
      <c r="K6032" t="s">
        <v>756</v>
      </c>
      <c r="L6032" t="s">
        <v>757</v>
      </c>
      <c r="M6032" t="s">
        <v>757</v>
      </c>
      <c r="N6032" t="s">
        <v>756</v>
      </c>
      <c r="O6032" t="s">
        <v>756</v>
      </c>
      <c r="P6032" t="s">
        <v>765</v>
      </c>
      <c r="Q6032" t="s">
        <v>759</v>
      </c>
      <c r="R6032" t="s">
        <v>759</v>
      </c>
      <c r="S6032" t="s">
        <v>756</v>
      </c>
      <c r="T6032" t="s">
        <v>756</v>
      </c>
      <c r="U6032" t="s">
        <v>756</v>
      </c>
      <c r="V6032" t="s">
        <v>756</v>
      </c>
      <c r="W6032" t="s">
        <v>756</v>
      </c>
      <c r="X6032" t="s">
        <v>11739</v>
      </c>
      <c r="Y6032" t="str">
        <f t="shared" si="1332"/>
        <v>abril</v>
      </c>
      <c r="Z6032">
        <f>YEAR(BD_PONDERACIONES[[#This Row],[Fecha Ejecución del Ticket]])</f>
        <v>2023</v>
      </c>
      <c r="AA6032" t="str">
        <f t="shared" si="1333"/>
        <v>abril</v>
      </c>
      <c r="AB6032">
        <f>YEAR(BD_PONDERACIONES[[#This Row],[Fecha de Inspección]])</f>
        <v>2023</v>
      </c>
      <c r="AC6032">
        <f t="shared" si="1334"/>
        <v>0.5</v>
      </c>
      <c r="AD6032">
        <f t="shared" si="1335"/>
        <v>0.5</v>
      </c>
      <c r="AE6032">
        <f t="shared" si="1336"/>
        <v>0.5</v>
      </c>
      <c r="AF6032">
        <f t="shared" si="1337"/>
        <v>0.5</v>
      </c>
      <c r="AG6032">
        <f t="shared" si="1338"/>
        <v>0.5</v>
      </c>
      <c r="AH6032">
        <f t="shared" si="1339"/>
        <v>0.5</v>
      </c>
      <c r="AI6032">
        <f t="shared" si="1340"/>
        <v>0.25</v>
      </c>
      <c r="AJ6032">
        <f t="shared" si="1341"/>
        <v>0.25</v>
      </c>
      <c r="AK6032">
        <f t="shared" si="1342"/>
        <v>0.5</v>
      </c>
      <c r="AL6032">
        <f t="shared" si="1343"/>
        <v>0.5</v>
      </c>
      <c r="AM6032">
        <f t="shared" si="1344"/>
        <v>0.5</v>
      </c>
      <c r="AN6032" s="6">
        <f t="shared" si="1345"/>
        <v>1</v>
      </c>
      <c r="AO6032" t="str">
        <f>VLOOKUP(BD_PONDERACIONES[[#This Row],[Comuna]],Tabla3[#All],2,0)</f>
        <v>Cordillera</v>
      </c>
    </row>
    <row r="6033" spans="1:41" x14ac:dyDescent="0.35">
      <c r="A6033" t="s">
        <v>28836</v>
      </c>
      <c r="B6033" t="s">
        <v>28837</v>
      </c>
      <c r="C6033" t="s">
        <v>28838</v>
      </c>
      <c r="D6033" s="5">
        <v>45041</v>
      </c>
      <c r="E6033" s="5">
        <v>45020</v>
      </c>
      <c r="F6033" t="s">
        <v>753</v>
      </c>
      <c r="G6033" t="s">
        <v>28839</v>
      </c>
      <c r="H6033" t="s">
        <v>2860</v>
      </c>
      <c r="I6033" t="s">
        <v>26279</v>
      </c>
      <c r="J6033" t="s">
        <v>756</v>
      </c>
      <c r="K6033" t="s">
        <v>756</v>
      </c>
      <c r="L6033" t="s">
        <v>757</v>
      </c>
      <c r="M6033" t="s">
        <v>757</v>
      </c>
      <c r="N6033" t="s">
        <v>756</v>
      </c>
      <c r="O6033" t="s">
        <v>756</v>
      </c>
      <c r="P6033" t="s">
        <v>758</v>
      </c>
      <c r="Q6033" t="s">
        <v>759</v>
      </c>
      <c r="R6033" t="s">
        <v>759</v>
      </c>
      <c r="S6033" t="s">
        <v>757</v>
      </c>
      <c r="T6033" t="s">
        <v>757</v>
      </c>
      <c r="U6033" t="s">
        <v>757</v>
      </c>
      <c r="V6033" t="s">
        <v>756</v>
      </c>
      <c r="W6033" t="s">
        <v>756</v>
      </c>
      <c r="X6033" t="s">
        <v>8238</v>
      </c>
      <c r="Y6033" t="str">
        <f t="shared" si="1332"/>
        <v>abril</v>
      </c>
      <c r="Z6033">
        <f>YEAR(BD_PONDERACIONES[[#This Row],[Fecha Ejecución del Ticket]])</f>
        <v>2023</v>
      </c>
      <c r="AA6033" t="str">
        <f t="shared" si="1333"/>
        <v>abril</v>
      </c>
      <c r="AB6033">
        <f>YEAR(BD_PONDERACIONES[[#This Row],[Fecha de Inspección]])</f>
        <v>2023</v>
      </c>
      <c r="AC6033">
        <f t="shared" si="1334"/>
        <v>0.5</v>
      </c>
      <c r="AD6033">
        <f t="shared" si="1335"/>
        <v>0.5</v>
      </c>
      <c r="AE6033">
        <f t="shared" si="1336"/>
        <v>0.5</v>
      </c>
      <c r="AF6033">
        <f t="shared" si="1337"/>
        <v>0.5</v>
      </c>
      <c r="AG6033">
        <f t="shared" si="1338"/>
        <v>0.5</v>
      </c>
      <c r="AH6033">
        <f t="shared" si="1339"/>
        <v>0.5</v>
      </c>
      <c r="AI6033">
        <f t="shared" si="1340"/>
        <v>0.25</v>
      </c>
      <c r="AJ6033">
        <f t="shared" si="1341"/>
        <v>0.25</v>
      </c>
      <c r="AK6033">
        <f t="shared" si="1342"/>
        <v>0.5</v>
      </c>
      <c r="AL6033">
        <f t="shared" si="1343"/>
        <v>0.5</v>
      </c>
      <c r="AM6033">
        <f t="shared" si="1344"/>
        <v>0.5</v>
      </c>
      <c r="AN6033" s="6">
        <f t="shared" si="1345"/>
        <v>1</v>
      </c>
      <c r="AO6033" t="str">
        <f>VLOOKUP(BD_PONDERACIONES[[#This Row],[Comuna]],Tabla3[#All],2,0)</f>
        <v>Cordillera</v>
      </c>
    </row>
    <row r="6034" spans="1:41" x14ac:dyDescent="0.35">
      <c r="A6034" t="s">
        <v>28840</v>
      </c>
      <c r="B6034" t="s">
        <v>28841</v>
      </c>
      <c r="C6034" t="s">
        <v>28842</v>
      </c>
      <c r="D6034" s="5">
        <v>45041</v>
      </c>
      <c r="E6034" s="5">
        <v>45020</v>
      </c>
      <c r="F6034" t="s">
        <v>753</v>
      </c>
      <c r="G6034" t="s">
        <v>28839</v>
      </c>
      <c r="H6034" t="s">
        <v>2860</v>
      </c>
      <c r="I6034" t="s">
        <v>26225</v>
      </c>
      <c r="J6034" t="s">
        <v>756</v>
      </c>
      <c r="K6034" t="s">
        <v>756</v>
      </c>
      <c r="L6034" t="s">
        <v>757</v>
      </c>
      <c r="M6034" t="s">
        <v>757</v>
      </c>
      <c r="N6034" t="s">
        <v>756</v>
      </c>
      <c r="O6034" t="s">
        <v>756</v>
      </c>
      <c r="P6034" t="s">
        <v>758</v>
      </c>
      <c r="Q6034" t="s">
        <v>759</v>
      </c>
      <c r="R6034" t="s">
        <v>759</v>
      </c>
      <c r="S6034" t="s">
        <v>757</v>
      </c>
      <c r="T6034" t="s">
        <v>757</v>
      </c>
      <c r="U6034" t="s">
        <v>757</v>
      </c>
      <c r="V6034" t="s">
        <v>756</v>
      </c>
      <c r="W6034" t="s">
        <v>756</v>
      </c>
      <c r="X6034" t="s">
        <v>8238</v>
      </c>
      <c r="Y6034" t="str">
        <f t="shared" si="1332"/>
        <v>abril</v>
      </c>
      <c r="Z6034">
        <f>YEAR(BD_PONDERACIONES[[#This Row],[Fecha Ejecución del Ticket]])</f>
        <v>2023</v>
      </c>
      <c r="AA6034" t="str">
        <f t="shared" si="1333"/>
        <v>abril</v>
      </c>
      <c r="AB6034">
        <f>YEAR(BD_PONDERACIONES[[#This Row],[Fecha de Inspección]])</f>
        <v>2023</v>
      </c>
      <c r="AC6034">
        <f t="shared" si="1334"/>
        <v>0.5</v>
      </c>
      <c r="AD6034">
        <f t="shared" si="1335"/>
        <v>0.5</v>
      </c>
      <c r="AE6034">
        <f t="shared" si="1336"/>
        <v>0.5</v>
      </c>
      <c r="AF6034">
        <f t="shared" si="1337"/>
        <v>0.5</v>
      </c>
      <c r="AG6034">
        <f t="shared" si="1338"/>
        <v>0.5</v>
      </c>
      <c r="AH6034">
        <f t="shared" si="1339"/>
        <v>0.5</v>
      </c>
      <c r="AI6034">
        <f t="shared" si="1340"/>
        <v>0.25</v>
      </c>
      <c r="AJ6034">
        <f t="shared" si="1341"/>
        <v>0.25</v>
      </c>
      <c r="AK6034">
        <f t="shared" si="1342"/>
        <v>0.5</v>
      </c>
      <c r="AL6034">
        <f t="shared" si="1343"/>
        <v>0.5</v>
      </c>
      <c r="AM6034">
        <f t="shared" si="1344"/>
        <v>0.5</v>
      </c>
      <c r="AN6034" s="6">
        <f t="shared" si="1345"/>
        <v>1</v>
      </c>
      <c r="AO6034" t="str">
        <f>VLOOKUP(BD_PONDERACIONES[[#This Row],[Comuna]],Tabla3[#All],2,0)</f>
        <v>Cordillera</v>
      </c>
    </row>
    <row r="6035" spans="1:41" x14ac:dyDescent="0.35">
      <c r="A6035" t="s">
        <v>28843</v>
      </c>
      <c r="B6035" t="s">
        <v>28844</v>
      </c>
      <c r="C6035" t="s">
        <v>28845</v>
      </c>
      <c r="D6035" s="5">
        <v>45041</v>
      </c>
      <c r="E6035" s="5">
        <v>45028</v>
      </c>
      <c r="F6035" t="s">
        <v>763</v>
      </c>
      <c r="G6035" t="s">
        <v>28846</v>
      </c>
      <c r="H6035" t="s">
        <v>2860</v>
      </c>
      <c r="I6035" t="s">
        <v>26699</v>
      </c>
      <c r="J6035" t="s">
        <v>756</v>
      </c>
      <c r="K6035" t="s">
        <v>756</v>
      </c>
      <c r="L6035" t="s">
        <v>757</v>
      </c>
      <c r="M6035" t="s">
        <v>757</v>
      </c>
      <c r="N6035" t="s">
        <v>756</v>
      </c>
      <c r="O6035" t="s">
        <v>756</v>
      </c>
      <c r="P6035" t="s">
        <v>758</v>
      </c>
      <c r="Q6035" t="s">
        <v>759</v>
      </c>
      <c r="R6035" t="s">
        <v>759</v>
      </c>
      <c r="S6035" t="s">
        <v>757</v>
      </c>
      <c r="T6035" t="s">
        <v>757</v>
      </c>
      <c r="U6035" t="s">
        <v>757</v>
      </c>
      <c r="V6035" t="s">
        <v>756</v>
      </c>
      <c r="W6035" t="s">
        <v>768</v>
      </c>
      <c r="X6035" t="s">
        <v>28847</v>
      </c>
      <c r="Y6035" t="str">
        <f t="shared" si="1332"/>
        <v>abril</v>
      </c>
      <c r="Z6035">
        <f>YEAR(BD_PONDERACIONES[[#This Row],[Fecha Ejecución del Ticket]])</f>
        <v>2023</v>
      </c>
      <c r="AA6035" t="str">
        <f t="shared" si="1333"/>
        <v>abril</v>
      </c>
      <c r="AB6035">
        <f>YEAR(BD_PONDERACIONES[[#This Row],[Fecha de Inspección]])</f>
        <v>2023</v>
      </c>
      <c r="AC6035">
        <f t="shared" si="1334"/>
        <v>0.5</v>
      </c>
      <c r="AD6035">
        <f t="shared" si="1335"/>
        <v>0.5</v>
      </c>
      <c r="AE6035">
        <f t="shared" si="1336"/>
        <v>0.5</v>
      </c>
      <c r="AF6035">
        <f t="shared" si="1337"/>
        <v>0.5</v>
      </c>
      <c r="AG6035">
        <f t="shared" si="1338"/>
        <v>0.5</v>
      </c>
      <c r="AH6035">
        <f t="shared" si="1339"/>
        <v>0.5</v>
      </c>
      <c r="AI6035">
        <f t="shared" si="1340"/>
        <v>0.25</v>
      </c>
      <c r="AJ6035">
        <f t="shared" si="1341"/>
        <v>0.25</v>
      </c>
      <c r="AK6035">
        <f t="shared" si="1342"/>
        <v>0.5</v>
      </c>
      <c r="AL6035">
        <f t="shared" si="1343"/>
        <v>0.5</v>
      </c>
      <c r="AM6035">
        <f t="shared" si="1344"/>
        <v>0.17499999999999999</v>
      </c>
      <c r="AN6035" s="6">
        <f t="shared" si="1345"/>
        <v>0.93500000000000005</v>
      </c>
      <c r="AO6035" t="str">
        <f>VLOOKUP(BD_PONDERACIONES[[#This Row],[Comuna]],Tabla3[#All],2,0)</f>
        <v>Cordillera</v>
      </c>
    </row>
    <row r="6036" spans="1:41" x14ac:dyDescent="0.35">
      <c r="A6036" t="s">
        <v>28848</v>
      </c>
      <c r="B6036" t="s">
        <v>28849</v>
      </c>
      <c r="C6036" t="s">
        <v>28850</v>
      </c>
      <c r="D6036" s="5">
        <v>45041</v>
      </c>
      <c r="E6036" s="5">
        <v>45028</v>
      </c>
      <c r="F6036" t="s">
        <v>763</v>
      </c>
      <c r="G6036" t="s">
        <v>28851</v>
      </c>
      <c r="H6036" t="s">
        <v>2860</v>
      </c>
      <c r="I6036" t="s">
        <v>28805</v>
      </c>
      <c r="J6036" t="s">
        <v>756</v>
      </c>
      <c r="K6036" t="s">
        <v>756</v>
      </c>
      <c r="L6036" t="s">
        <v>757</v>
      </c>
      <c r="M6036" t="s">
        <v>757</v>
      </c>
      <c r="N6036" t="s">
        <v>756</v>
      </c>
      <c r="O6036" t="s">
        <v>756</v>
      </c>
      <c r="P6036" t="s">
        <v>758</v>
      </c>
      <c r="Q6036" t="s">
        <v>759</v>
      </c>
      <c r="R6036" t="s">
        <v>759</v>
      </c>
      <c r="S6036" t="s">
        <v>757</v>
      </c>
      <c r="T6036" t="s">
        <v>757</v>
      </c>
      <c r="U6036" t="s">
        <v>757</v>
      </c>
      <c r="V6036" t="s">
        <v>756</v>
      </c>
      <c r="W6036" t="s">
        <v>756</v>
      </c>
      <c r="X6036" t="s">
        <v>28852</v>
      </c>
      <c r="Y6036" t="str">
        <f t="shared" si="1332"/>
        <v>abril</v>
      </c>
      <c r="Z6036">
        <f>YEAR(BD_PONDERACIONES[[#This Row],[Fecha Ejecución del Ticket]])</f>
        <v>2023</v>
      </c>
      <c r="AA6036" t="str">
        <f t="shared" si="1333"/>
        <v>abril</v>
      </c>
      <c r="AB6036">
        <f>YEAR(BD_PONDERACIONES[[#This Row],[Fecha de Inspección]])</f>
        <v>2023</v>
      </c>
      <c r="AC6036">
        <f t="shared" si="1334"/>
        <v>0.5</v>
      </c>
      <c r="AD6036">
        <f t="shared" si="1335"/>
        <v>0.5</v>
      </c>
      <c r="AE6036">
        <f t="shared" si="1336"/>
        <v>0.5</v>
      </c>
      <c r="AF6036">
        <f t="shared" si="1337"/>
        <v>0.5</v>
      </c>
      <c r="AG6036">
        <f t="shared" si="1338"/>
        <v>0.5</v>
      </c>
      <c r="AH6036">
        <f t="shared" si="1339"/>
        <v>0.5</v>
      </c>
      <c r="AI6036">
        <f t="shared" si="1340"/>
        <v>0.25</v>
      </c>
      <c r="AJ6036">
        <f t="shared" si="1341"/>
        <v>0.25</v>
      </c>
      <c r="AK6036">
        <f t="shared" si="1342"/>
        <v>0.5</v>
      </c>
      <c r="AL6036">
        <f t="shared" si="1343"/>
        <v>0.5</v>
      </c>
      <c r="AM6036">
        <f t="shared" si="1344"/>
        <v>0.5</v>
      </c>
      <c r="AN6036" s="6">
        <f t="shared" si="1345"/>
        <v>1</v>
      </c>
      <c r="AO6036" t="str">
        <f>VLOOKUP(BD_PONDERACIONES[[#This Row],[Comuna]],Tabla3[#All],2,0)</f>
        <v>Cordillera</v>
      </c>
    </row>
    <row r="6037" spans="1:41" x14ac:dyDescent="0.35">
      <c r="A6037" t="s">
        <v>28853</v>
      </c>
      <c r="B6037" t="s">
        <v>28854</v>
      </c>
      <c r="C6037" t="s">
        <v>28855</v>
      </c>
      <c r="D6037" s="5">
        <v>45041</v>
      </c>
      <c r="E6037" s="5">
        <v>45023</v>
      </c>
      <c r="F6037" t="s">
        <v>763</v>
      </c>
      <c r="G6037" t="s">
        <v>28856</v>
      </c>
      <c r="H6037" t="s">
        <v>2860</v>
      </c>
      <c r="I6037" t="s">
        <v>28698</v>
      </c>
      <c r="J6037" t="s">
        <v>756</v>
      </c>
      <c r="K6037" t="s">
        <v>756</v>
      </c>
      <c r="L6037" t="s">
        <v>757</v>
      </c>
      <c r="M6037" t="s">
        <v>757</v>
      </c>
      <c r="N6037" t="s">
        <v>756</v>
      </c>
      <c r="O6037" t="s">
        <v>756</v>
      </c>
      <c r="P6037" t="s">
        <v>758</v>
      </c>
      <c r="Q6037" t="s">
        <v>759</v>
      </c>
      <c r="R6037" t="s">
        <v>759</v>
      </c>
      <c r="S6037" t="s">
        <v>757</v>
      </c>
      <c r="T6037" t="s">
        <v>757</v>
      </c>
      <c r="U6037" t="s">
        <v>757</v>
      </c>
      <c r="V6037" t="s">
        <v>756</v>
      </c>
      <c r="W6037" t="s">
        <v>768</v>
      </c>
      <c r="X6037" t="s">
        <v>28857</v>
      </c>
      <c r="Y6037" t="str">
        <f t="shared" si="1332"/>
        <v>abril</v>
      </c>
      <c r="Z6037">
        <f>YEAR(BD_PONDERACIONES[[#This Row],[Fecha Ejecución del Ticket]])</f>
        <v>2023</v>
      </c>
      <c r="AA6037" t="str">
        <f t="shared" si="1333"/>
        <v>abril</v>
      </c>
      <c r="AB6037">
        <f>YEAR(BD_PONDERACIONES[[#This Row],[Fecha de Inspección]])</f>
        <v>2023</v>
      </c>
      <c r="AC6037">
        <f t="shared" si="1334"/>
        <v>0.5</v>
      </c>
      <c r="AD6037">
        <f t="shared" si="1335"/>
        <v>0.5</v>
      </c>
      <c r="AE6037">
        <f t="shared" si="1336"/>
        <v>0.5</v>
      </c>
      <c r="AF6037">
        <f t="shared" si="1337"/>
        <v>0.5</v>
      </c>
      <c r="AG6037">
        <f t="shared" si="1338"/>
        <v>0.5</v>
      </c>
      <c r="AH6037">
        <f t="shared" si="1339"/>
        <v>0.5</v>
      </c>
      <c r="AI6037">
        <f t="shared" si="1340"/>
        <v>0.25</v>
      </c>
      <c r="AJ6037">
        <f t="shared" si="1341"/>
        <v>0.25</v>
      </c>
      <c r="AK6037">
        <f t="shared" si="1342"/>
        <v>0.5</v>
      </c>
      <c r="AL6037">
        <f t="shared" si="1343"/>
        <v>0.5</v>
      </c>
      <c r="AM6037">
        <f t="shared" si="1344"/>
        <v>0.17499999999999999</v>
      </c>
      <c r="AN6037" s="6">
        <f t="shared" si="1345"/>
        <v>0.93500000000000005</v>
      </c>
      <c r="AO6037" t="str">
        <f>VLOOKUP(BD_PONDERACIONES[[#This Row],[Comuna]],Tabla3[#All],2,0)</f>
        <v>Cordillera</v>
      </c>
    </row>
    <row r="6038" spans="1:41" x14ac:dyDescent="0.35">
      <c r="A6038" t="s">
        <v>28858</v>
      </c>
      <c r="B6038" t="s">
        <v>28859</v>
      </c>
      <c r="C6038" t="s">
        <v>28860</v>
      </c>
      <c r="D6038" s="5">
        <v>45041</v>
      </c>
      <c r="E6038" s="5">
        <v>45028</v>
      </c>
      <c r="F6038" t="s">
        <v>763</v>
      </c>
      <c r="G6038" t="s">
        <v>28861</v>
      </c>
      <c r="H6038" t="s">
        <v>2860</v>
      </c>
      <c r="I6038" t="s">
        <v>26253</v>
      </c>
      <c r="J6038" t="s">
        <v>756</v>
      </c>
      <c r="K6038" t="s">
        <v>756</v>
      </c>
      <c r="L6038" t="s">
        <v>757</v>
      </c>
      <c r="M6038" t="s">
        <v>757</v>
      </c>
      <c r="N6038" t="s">
        <v>756</v>
      </c>
      <c r="O6038" t="s">
        <v>756</v>
      </c>
      <c r="P6038" t="s">
        <v>758</v>
      </c>
      <c r="Q6038" t="s">
        <v>759</v>
      </c>
      <c r="R6038" t="s">
        <v>759</v>
      </c>
      <c r="S6038" t="s">
        <v>757</v>
      </c>
      <c r="T6038" t="s">
        <v>757</v>
      </c>
      <c r="U6038" t="s">
        <v>757</v>
      </c>
      <c r="V6038" t="s">
        <v>773</v>
      </c>
      <c r="W6038" t="s">
        <v>773</v>
      </c>
      <c r="X6038" t="s">
        <v>28862</v>
      </c>
      <c r="Y6038" t="str">
        <f t="shared" si="1332"/>
        <v>abril</v>
      </c>
      <c r="Z6038">
        <f>YEAR(BD_PONDERACIONES[[#This Row],[Fecha Ejecución del Ticket]])</f>
        <v>2023</v>
      </c>
      <c r="AA6038" t="str">
        <f t="shared" si="1333"/>
        <v>abril</v>
      </c>
      <c r="AB6038">
        <f>YEAR(BD_PONDERACIONES[[#This Row],[Fecha de Inspección]])</f>
        <v>2023</v>
      </c>
      <c r="AC6038">
        <f t="shared" si="1334"/>
        <v>0.5</v>
      </c>
      <c r="AD6038">
        <f t="shared" si="1335"/>
        <v>0.5</v>
      </c>
      <c r="AE6038">
        <f t="shared" si="1336"/>
        <v>0.5</v>
      </c>
      <c r="AF6038">
        <f t="shared" si="1337"/>
        <v>0.5</v>
      </c>
      <c r="AG6038">
        <f t="shared" si="1338"/>
        <v>0.5</v>
      </c>
      <c r="AH6038">
        <f t="shared" si="1339"/>
        <v>0.5</v>
      </c>
      <c r="AI6038">
        <f t="shared" si="1340"/>
        <v>0.25</v>
      </c>
      <c r="AJ6038">
        <f t="shared" si="1341"/>
        <v>0.25</v>
      </c>
      <c r="AK6038">
        <f t="shared" si="1342"/>
        <v>0.5</v>
      </c>
      <c r="AL6038">
        <f t="shared" si="1343"/>
        <v>0</v>
      </c>
      <c r="AM6038">
        <f t="shared" si="1344"/>
        <v>0</v>
      </c>
      <c r="AN6038" s="6">
        <f t="shared" si="1345"/>
        <v>0.8</v>
      </c>
      <c r="AO6038" t="str">
        <f>VLOOKUP(BD_PONDERACIONES[[#This Row],[Comuna]],Tabla3[#All],2,0)</f>
        <v>Cordillera</v>
      </c>
    </row>
    <row r="6039" spans="1:41" x14ac:dyDescent="0.35">
      <c r="A6039" t="s">
        <v>28863</v>
      </c>
      <c r="B6039" t="s">
        <v>28864</v>
      </c>
      <c r="C6039" t="s">
        <v>28865</v>
      </c>
      <c r="D6039" s="5">
        <v>45041</v>
      </c>
      <c r="E6039" s="5">
        <v>45028</v>
      </c>
      <c r="F6039" t="s">
        <v>763</v>
      </c>
      <c r="G6039" t="s">
        <v>28866</v>
      </c>
      <c r="H6039" t="s">
        <v>2860</v>
      </c>
      <c r="I6039" t="s">
        <v>26253</v>
      </c>
      <c r="J6039" t="s">
        <v>756</v>
      </c>
      <c r="K6039" t="s">
        <v>756</v>
      </c>
      <c r="L6039" t="s">
        <v>757</v>
      </c>
      <c r="M6039" t="s">
        <v>757</v>
      </c>
      <c r="N6039" t="s">
        <v>756</v>
      </c>
      <c r="O6039" t="s">
        <v>756</v>
      </c>
      <c r="P6039" t="s">
        <v>758</v>
      </c>
      <c r="Q6039" t="s">
        <v>759</v>
      </c>
      <c r="R6039" t="s">
        <v>759</v>
      </c>
      <c r="S6039" t="s">
        <v>757</v>
      </c>
      <c r="T6039" t="s">
        <v>757</v>
      </c>
      <c r="U6039" t="s">
        <v>757</v>
      </c>
      <c r="V6039" t="s">
        <v>756</v>
      </c>
      <c r="W6039" t="s">
        <v>768</v>
      </c>
      <c r="X6039" t="s">
        <v>28867</v>
      </c>
      <c r="Y6039" t="str">
        <f t="shared" si="1332"/>
        <v>abril</v>
      </c>
      <c r="Z6039">
        <f>YEAR(BD_PONDERACIONES[[#This Row],[Fecha Ejecución del Ticket]])</f>
        <v>2023</v>
      </c>
      <c r="AA6039" t="str">
        <f t="shared" si="1333"/>
        <v>abril</v>
      </c>
      <c r="AB6039">
        <f>YEAR(BD_PONDERACIONES[[#This Row],[Fecha de Inspección]])</f>
        <v>2023</v>
      </c>
      <c r="AC6039">
        <f t="shared" si="1334"/>
        <v>0.5</v>
      </c>
      <c r="AD6039">
        <f t="shared" si="1335"/>
        <v>0.5</v>
      </c>
      <c r="AE6039">
        <f t="shared" si="1336"/>
        <v>0.5</v>
      </c>
      <c r="AF6039">
        <f t="shared" si="1337"/>
        <v>0.5</v>
      </c>
      <c r="AG6039">
        <f t="shared" si="1338"/>
        <v>0.5</v>
      </c>
      <c r="AH6039">
        <f t="shared" si="1339"/>
        <v>0.5</v>
      </c>
      <c r="AI6039">
        <f t="shared" si="1340"/>
        <v>0.25</v>
      </c>
      <c r="AJ6039">
        <f t="shared" si="1341"/>
        <v>0.25</v>
      </c>
      <c r="AK6039">
        <f t="shared" si="1342"/>
        <v>0.5</v>
      </c>
      <c r="AL6039">
        <f t="shared" si="1343"/>
        <v>0.5</v>
      </c>
      <c r="AM6039">
        <f t="shared" si="1344"/>
        <v>0.17499999999999999</v>
      </c>
      <c r="AN6039" s="6">
        <f t="shared" si="1345"/>
        <v>0.93500000000000005</v>
      </c>
      <c r="AO6039" t="str">
        <f>VLOOKUP(BD_PONDERACIONES[[#This Row],[Comuna]],Tabla3[#All],2,0)</f>
        <v>Cordillera</v>
      </c>
    </row>
    <row r="6040" spans="1:41" x14ac:dyDescent="0.35">
      <c r="A6040" t="s">
        <v>28868</v>
      </c>
      <c r="B6040" t="s">
        <v>28869</v>
      </c>
      <c r="C6040" t="s">
        <v>28870</v>
      </c>
      <c r="D6040" s="5">
        <v>45041</v>
      </c>
      <c r="E6040" s="5">
        <v>45027</v>
      </c>
      <c r="F6040" t="s">
        <v>763</v>
      </c>
      <c r="G6040" t="s">
        <v>28871</v>
      </c>
      <c r="H6040" t="s">
        <v>2860</v>
      </c>
      <c r="I6040" t="s">
        <v>28639</v>
      </c>
      <c r="J6040" t="s">
        <v>756</v>
      </c>
      <c r="K6040" t="s">
        <v>756</v>
      </c>
      <c r="L6040" t="s">
        <v>757</v>
      </c>
      <c r="M6040" t="s">
        <v>757</v>
      </c>
      <c r="N6040" t="s">
        <v>756</v>
      </c>
      <c r="O6040" t="s">
        <v>756</v>
      </c>
      <c r="P6040" t="s">
        <v>758</v>
      </c>
      <c r="Q6040" t="s">
        <v>759</v>
      </c>
      <c r="R6040" t="s">
        <v>759</v>
      </c>
      <c r="S6040" t="s">
        <v>757</v>
      </c>
      <c r="T6040" t="s">
        <v>757</v>
      </c>
      <c r="U6040" t="s">
        <v>757</v>
      </c>
      <c r="V6040" t="s">
        <v>756</v>
      </c>
      <c r="W6040" t="s">
        <v>756</v>
      </c>
      <c r="X6040" t="s">
        <v>28872</v>
      </c>
      <c r="Y6040" t="str">
        <f t="shared" si="1332"/>
        <v>abril</v>
      </c>
      <c r="Z6040">
        <f>YEAR(BD_PONDERACIONES[[#This Row],[Fecha Ejecución del Ticket]])</f>
        <v>2023</v>
      </c>
      <c r="AA6040" t="str">
        <f t="shared" si="1333"/>
        <v>abril</v>
      </c>
      <c r="AB6040">
        <f>YEAR(BD_PONDERACIONES[[#This Row],[Fecha de Inspección]])</f>
        <v>2023</v>
      </c>
      <c r="AC6040">
        <f t="shared" si="1334"/>
        <v>0.5</v>
      </c>
      <c r="AD6040">
        <f t="shared" si="1335"/>
        <v>0.5</v>
      </c>
      <c r="AE6040">
        <f t="shared" si="1336"/>
        <v>0.5</v>
      </c>
      <c r="AF6040">
        <f t="shared" si="1337"/>
        <v>0.5</v>
      </c>
      <c r="AG6040">
        <f t="shared" si="1338"/>
        <v>0.5</v>
      </c>
      <c r="AH6040">
        <f t="shared" si="1339"/>
        <v>0.5</v>
      </c>
      <c r="AI6040">
        <f t="shared" si="1340"/>
        <v>0.25</v>
      </c>
      <c r="AJ6040">
        <f t="shared" si="1341"/>
        <v>0.25</v>
      </c>
      <c r="AK6040">
        <f t="shared" si="1342"/>
        <v>0.5</v>
      </c>
      <c r="AL6040">
        <f t="shared" si="1343"/>
        <v>0.5</v>
      </c>
      <c r="AM6040">
        <f t="shared" si="1344"/>
        <v>0.5</v>
      </c>
      <c r="AN6040" s="6">
        <f t="shared" si="1345"/>
        <v>1</v>
      </c>
      <c r="AO6040" t="str">
        <f>VLOOKUP(BD_PONDERACIONES[[#This Row],[Comuna]],Tabla3[#All],2,0)</f>
        <v>Cordillera</v>
      </c>
    </row>
    <row r="6041" spans="1:41" x14ac:dyDescent="0.35">
      <c r="A6041" t="s">
        <v>28873</v>
      </c>
      <c r="B6041" t="s">
        <v>28874</v>
      </c>
      <c r="C6041" t="s">
        <v>28875</v>
      </c>
      <c r="D6041" s="5">
        <v>45041</v>
      </c>
      <c r="E6041" s="5">
        <v>45026</v>
      </c>
      <c r="F6041" t="s">
        <v>763</v>
      </c>
      <c r="G6041" t="s">
        <v>28876</v>
      </c>
      <c r="H6041" t="s">
        <v>2860</v>
      </c>
      <c r="I6041" t="s">
        <v>28805</v>
      </c>
      <c r="J6041" t="s">
        <v>756</v>
      </c>
      <c r="K6041" t="s">
        <v>756</v>
      </c>
      <c r="L6041" t="s">
        <v>757</v>
      </c>
      <c r="M6041" t="s">
        <v>757</v>
      </c>
      <c r="N6041" t="s">
        <v>756</v>
      </c>
      <c r="O6041" t="s">
        <v>756</v>
      </c>
      <c r="P6041" t="s">
        <v>758</v>
      </c>
      <c r="Q6041" t="s">
        <v>759</v>
      </c>
      <c r="R6041" t="s">
        <v>759</v>
      </c>
      <c r="S6041" t="s">
        <v>757</v>
      </c>
      <c r="T6041" t="s">
        <v>757</v>
      </c>
      <c r="U6041" t="s">
        <v>757</v>
      </c>
      <c r="V6041" t="s">
        <v>756</v>
      </c>
      <c r="W6041" t="s">
        <v>756</v>
      </c>
      <c r="X6041" t="s">
        <v>28877</v>
      </c>
      <c r="Y6041" t="str">
        <f t="shared" si="1332"/>
        <v>abril</v>
      </c>
      <c r="Z6041">
        <f>YEAR(BD_PONDERACIONES[[#This Row],[Fecha Ejecución del Ticket]])</f>
        <v>2023</v>
      </c>
      <c r="AA6041" t="str">
        <f t="shared" si="1333"/>
        <v>abril</v>
      </c>
      <c r="AB6041">
        <f>YEAR(BD_PONDERACIONES[[#This Row],[Fecha de Inspección]])</f>
        <v>2023</v>
      </c>
      <c r="AC6041">
        <f t="shared" si="1334"/>
        <v>0.5</v>
      </c>
      <c r="AD6041">
        <f t="shared" si="1335"/>
        <v>0.5</v>
      </c>
      <c r="AE6041">
        <f t="shared" si="1336"/>
        <v>0.5</v>
      </c>
      <c r="AF6041">
        <f t="shared" si="1337"/>
        <v>0.5</v>
      </c>
      <c r="AG6041">
        <f t="shared" si="1338"/>
        <v>0.5</v>
      </c>
      <c r="AH6041">
        <f t="shared" si="1339"/>
        <v>0.5</v>
      </c>
      <c r="AI6041">
        <f t="shared" si="1340"/>
        <v>0.25</v>
      </c>
      <c r="AJ6041">
        <f t="shared" si="1341"/>
        <v>0.25</v>
      </c>
      <c r="AK6041">
        <f t="shared" si="1342"/>
        <v>0.5</v>
      </c>
      <c r="AL6041">
        <f t="shared" si="1343"/>
        <v>0.5</v>
      </c>
      <c r="AM6041">
        <f t="shared" si="1344"/>
        <v>0.5</v>
      </c>
      <c r="AN6041" s="6">
        <f t="shared" si="1345"/>
        <v>1</v>
      </c>
      <c r="AO6041" t="str">
        <f>VLOOKUP(BD_PONDERACIONES[[#This Row],[Comuna]],Tabla3[#All],2,0)</f>
        <v>Cordillera</v>
      </c>
    </row>
    <row r="6042" spans="1:41" x14ac:dyDescent="0.35">
      <c r="A6042" t="s">
        <v>28878</v>
      </c>
      <c r="B6042" t="s">
        <v>28879</v>
      </c>
      <c r="C6042" t="s">
        <v>28880</v>
      </c>
      <c r="D6042" s="5">
        <v>45041</v>
      </c>
      <c r="E6042" s="5">
        <v>45025</v>
      </c>
      <c r="F6042" t="s">
        <v>763</v>
      </c>
      <c r="G6042" t="s">
        <v>28881</v>
      </c>
      <c r="H6042" t="s">
        <v>2860</v>
      </c>
      <c r="I6042" t="s">
        <v>28698</v>
      </c>
      <c r="J6042" t="s">
        <v>756</v>
      </c>
      <c r="K6042" t="s">
        <v>756</v>
      </c>
      <c r="L6042" t="s">
        <v>757</v>
      </c>
      <c r="M6042" t="s">
        <v>757</v>
      </c>
      <c r="N6042" t="s">
        <v>756</v>
      </c>
      <c r="O6042" t="s">
        <v>756</v>
      </c>
      <c r="P6042" t="s">
        <v>758</v>
      </c>
      <c r="Q6042" t="s">
        <v>759</v>
      </c>
      <c r="R6042" t="s">
        <v>759</v>
      </c>
      <c r="S6042" t="s">
        <v>757</v>
      </c>
      <c r="T6042" t="s">
        <v>757</v>
      </c>
      <c r="U6042" t="s">
        <v>757</v>
      </c>
      <c r="V6042" t="s">
        <v>756</v>
      </c>
      <c r="W6042" t="s">
        <v>768</v>
      </c>
      <c r="X6042" t="s">
        <v>28882</v>
      </c>
      <c r="Y6042" t="str">
        <f t="shared" si="1332"/>
        <v>abril</v>
      </c>
      <c r="Z6042">
        <f>YEAR(BD_PONDERACIONES[[#This Row],[Fecha Ejecución del Ticket]])</f>
        <v>2023</v>
      </c>
      <c r="AA6042" t="str">
        <f t="shared" si="1333"/>
        <v>abril</v>
      </c>
      <c r="AB6042">
        <f>YEAR(BD_PONDERACIONES[[#This Row],[Fecha de Inspección]])</f>
        <v>2023</v>
      </c>
      <c r="AC6042">
        <f t="shared" si="1334"/>
        <v>0.5</v>
      </c>
      <c r="AD6042">
        <f t="shared" si="1335"/>
        <v>0.5</v>
      </c>
      <c r="AE6042">
        <f t="shared" si="1336"/>
        <v>0.5</v>
      </c>
      <c r="AF6042">
        <f t="shared" si="1337"/>
        <v>0.5</v>
      </c>
      <c r="AG6042">
        <f t="shared" si="1338"/>
        <v>0.5</v>
      </c>
      <c r="AH6042">
        <f t="shared" si="1339"/>
        <v>0.5</v>
      </c>
      <c r="AI6042">
        <f t="shared" si="1340"/>
        <v>0.25</v>
      </c>
      <c r="AJ6042">
        <f t="shared" si="1341"/>
        <v>0.25</v>
      </c>
      <c r="AK6042">
        <f t="shared" si="1342"/>
        <v>0.5</v>
      </c>
      <c r="AL6042">
        <f t="shared" si="1343"/>
        <v>0.5</v>
      </c>
      <c r="AM6042">
        <f t="shared" si="1344"/>
        <v>0.17499999999999999</v>
      </c>
      <c r="AN6042" s="6">
        <f t="shared" si="1345"/>
        <v>0.93500000000000005</v>
      </c>
      <c r="AO6042" t="str">
        <f>VLOOKUP(BD_PONDERACIONES[[#This Row],[Comuna]],Tabla3[#All],2,0)</f>
        <v>Cordillera</v>
      </c>
    </row>
    <row r="6043" spans="1:41" x14ac:dyDescent="0.35">
      <c r="A6043" t="s">
        <v>28883</v>
      </c>
      <c r="B6043" t="s">
        <v>28884</v>
      </c>
      <c r="C6043" t="s">
        <v>28885</v>
      </c>
      <c r="D6043" s="5">
        <v>45041</v>
      </c>
      <c r="E6043" s="5">
        <v>45028</v>
      </c>
      <c r="F6043" t="s">
        <v>763</v>
      </c>
      <c r="G6043" t="s">
        <v>28886</v>
      </c>
      <c r="H6043" t="s">
        <v>2860</v>
      </c>
      <c r="I6043" t="s">
        <v>27019</v>
      </c>
      <c r="J6043" t="s">
        <v>756</v>
      </c>
      <c r="K6043" t="s">
        <v>756</v>
      </c>
      <c r="L6043" t="s">
        <v>757</v>
      </c>
      <c r="M6043" t="s">
        <v>757</v>
      </c>
      <c r="N6043" t="s">
        <v>756</v>
      </c>
      <c r="O6043" t="s">
        <v>756</v>
      </c>
      <c r="P6043" t="s">
        <v>758</v>
      </c>
      <c r="Q6043" t="s">
        <v>759</v>
      </c>
      <c r="R6043" t="s">
        <v>759</v>
      </c>
      <c r="S6043" t="s">
        <v>757</v>
      </c>
      <c r="T6043" t="s">
        <v>757</v>
      </c>
      <c r="U6043" t="s">
        <v>757</v>
      </c>
      <c r="V6043" t="s">
        <v>756</v>
      </c>
      <c r="W6043" t="s">
        <v>756</v>
      </c>
      <c r="X6043" t="s">
        <v>28887</v>
      </c>
      <c r="Y6043" t="str">
        <f t="shared" si="1332"/>
        <v>abril</v>
      </c>
      <c r="Z6043">
        <f>YEAR(BD_PONDERACIONES[[#This Row],[Fecha Ejecución del Ticket]])</f>
        <v>2023</v>
      </c>
      <c r="AA6043" t="str">
        <f t="shared" si="1333"/>
        <v>abril</v>
      </c>
      <c r="AB6043">
        <f>YEAR(BD_PONDERACIONES[[#This Row],[Fecha de Inspección]])</f>
        <v>2023</v>
      </c>
      <c r="AC6043">
        <f t="shared" si="1334"/>
        <v>0.5</v>
      </c>
      <c r="AD6043">
        <f t="shared" si="1335"/>
        <v>0.5</v>
      </c>
      <c r="AE6043">
        <f t="shared" si="1336"/>
        <v>0.5</v>
      </c>
      <c r="AF6043">
        <f t="shared" si="1337"/>
        <v>0.5</v>
      </c>
      <c r="AG6043">
        <f t="shared" si="1338"/>
        <v>0.5</v>
      </c>
      <c r="AH6043">
        <f t="shared" si="1339"/>
        <v>0.5</v>
      </c>
      <c r="AI6043">
        <f t="shared" si="1340"/>
        <v>0.25</v>
      </c>
      <c r="AJ6043">
        <f t="shared" si="1341"/>
        <v>0.25</v>
      </c>
      <c r="AK6043">
        <f t="shared" si="1342"/>
        <v>0.5</v>
      </c>
      <c r="AL6043">
        <f t="shared" si="1343"/>
        <v>0.5</v>
      </c>
      <c r="AM6043">
        <f t="shared" si="1344"/>
        <v>0.5</v>
      </c>
      <c r="AN6043" s="6">
        <f t="shared" si="1345"/>
        <v>1</v>
      </c>
      <c r="AO6043" t="str">
        <f>VLOOKUP(BD_PONDERACIONES[[#This Row],[Comuna]],Tabla3[#All],2,0)</f>
        <v>Cordillera</v>
      </c>
    </row>
    <row r="6044" spans="1:41" x14ac:dyDescent="0.35">
      <c r="A6044" t="s">
        <v>28888</v>
      </c>
      <c r="B6044" t="s">
        <v>28889</v>
      </c>
      <c r="C6044" t="s">
        <v>28890</v>
      </c>
      <c r="D6044" s="5">
        <v>45040</v>
      </c>
      <c r="E6044" s="5">
        <v>45018</v>
      </c>
      <c r="F6044" t="s">
        <v>753</v>
      </c>
      <c r="G6044" t="s">
        <v>28891</v>
      </c>
      <c r="H6044" t="s">
        <v>2860</v>
      </c>
      <c r="I6044" t="s">
        <v>26639</v>
      </c>
      <c r="J6044" t="s">
        <v>756</v>
      </c>
      <c r="K6044" t="s">
        <v>756</v>
      </c>
      <c r="L6044" t="s">
        <v>773</v>
      </c>
      <c r="M6044" t="s">
        <v>773</v>
      </c>
      <c r="N6044" t="s">
        <v>756</v>
      </c>
      <c r="O6044" t="s">
        <v>756</v>
      </c>
      <c r="P6044" t="s">
        <v>758</v>
      </c>
      <c r="Q6044" t="s">
        <v>759</v>
      </c>
      <c r="R6044" t="s">
        <v>759</v>
      </c>
      <c r="S6044" t="s">
        <v>757</v>
      </c>
      <c r="T6044" t="s">
        <v>757</v>
      </c>
      <c r="U6044" t="s">
        <v>757</v>
      </c>
      <c r="V6044" t="s">
        <v>756</v>
      </c>
      <c r="W6044" t="s">
        <v>756</v>
      </c>
      <c r="X6044" t="s">
        <v>22657</v>
      </c>
      <c r="Y6044" t="str">
        <f t="shared" si="1332"/>
        <v>abril</v>
      </c>
      <c r="Z6044">
        <f>YEAR(BD_PONDERACIONES[[#This Row],[Fecha Ejecución del Ticket]])</f>
        <v>2023</v>
      </c>
      <c r="AA6044" t="str">
        <f t="shared" si="1333"/>
        <v>abril</v>
      </c>
      <c r="AB6044">
        <f>YEAR(BD_PONDERACIONES[[#This Row],[Fecha de Inspección]])</f>
        <v>2023</v>
      </c>
      <c r="AC6044">
        <f t="shared" si="1334"/>
        <v>0.5</v>
      </c>
      <c r="AD6044">
        <f t="shared" si="1335"/>
        <v>0.5</v>
      </c>
      <c r="AE6044">
        <f t="shared" si="1336"/>
        <v>0</v>
      </c>
      <c r="AF6044">
        <f t="shared" si="1337"/>
        <v>0</v>
      </c>
      <c r="AG6044">
        <f t="shared" si="1338"/>
        <v>0.5</v>
      </c>
      <c r="AH6044">
        <f t="shared" si="1339"/>
        <v>0.5</v>
      </c>
      <c r="AI6044">
        <f t="shared" si="1340"/>
        <v>0.25</v>
      </c>
      <c r="AJ6044">
        <f t="shared" si="1341"/>
        <v>0.25</v>
      </c>
      <c r="AK6044">
        <f t="shared" si="1342"/>
        <v>0.5</v>
      </c>
      <c r="AL6044">
        <f t="shared" si="1343"/>
        <v>0.5</v>
      </c>
      <c r="AM6044">
        <f t="shared" si="1344"/>
        <v>0.5</v>
      </c>
      <c r="AN6044" s="6">
        <f t="shared" si="1345"/>
        <v>0.7</v>
      </c>
      <c r="AO6044" t="str">
        <f>VLOOKUP(BD_PONDERACIONES[[#This Row],[Comuna]],Tabla3[#All],2,0)</f>
        <v>Cordillera</v>
      </c>
    </row>
    <row r="6045" spans="1:41" x14ac:dyDescent="0.35">
      <c r="A6045" t="s">
        <v>28892</v>
      </c>
      <c r="B6045" t="s">
        <v>28893</v>
      </c>
      <c r="C6045" t="s">
        <v>28894</v>
      </c>
      <c r="D6045" s="5">
        <v>45040</v>
      </c>
      <c r="E6045" s="5">
        <v>45022</v>
      </c>
      <c r="F6045" t="s">
        <v>753</v>
      </c>
      <c r="G6045" t="s">
        <v>28895</v>
      </c>
      <c r="H6045" t="s">
        <v>2860</v>
      </c>
      <c r="I6045" t="s">
        <v>28805</v>
      </c>
      <c r="J6045" t="s">
        <v>756</v>
      </c>
      <c r="K6045" t="s">
        <v>756</v>
      </c>
      <c r="L6045" t="s">
        <v>773</v>
      </c>
      <c r="M6045" t="s">
        <v>773</v>
      </c>
      <c r="N6045" t="s">
        <v>756</v>
      </c>
      <c r="O6045" t="s">
        <v>756</v>
      </c>
      <c r="P6045" t="s">
        <v>765</v>
      </c>
      <c r="Q6045" t="s">
        <v>759</v>
      </c>
      <c r="R6045" t="s">
        <v>759</v>
      </c>
      <c r="S6045" t="s">
        <v>756</v>
      </c>
      <c r="T6045" t="s">
        <v>756</v>
      </c>
      <c r="U6045" t="s">
        <v>756</v>
      </c>
      <c r="V6045" t="s">
        <v>756</v>
      </c>
      <c r="W6045" t="s">
        <v>756</v>
      </c>
      <c r="X6045" t="s">
        <v>28896</v>
      </c>
      <c r="Y6045" t="str">
        <f t="shared" si="1332"/>
        <v>abril</v>
      </c>
      <c r="Z6045">
        <f>YEAR(BD_PONDERACIONES[[#This Row],[Fecha Ejecución del Ticket]])</f>
        <v>2023</v>
      </c>
      <c r="AA6045" t="str">
        <f t="shared" si="1333"/>
        <v>abril</v>
      </c>
      <c r="AB6045">
        <f>YEAR(BD_PONDERACIONES[[#This Row],[Fecha de Inspección]])</f>
        <v>2023</v>
      </c>
      <c r="AC6045">
        <f t="shared" si="1334"/>
        <v>0.5</v>
      </c>
      <c r="AD6045">
        <f t="shared" si="1335"/>
        <v>0.5</v>
      </c>
      <c r="AE6045">
        <f t="shared" si="1336"/>
        <v>0</v>
      </c>
      <c r="AF6045">
        <f t="shared" si="1337"/>
        <v>0</v>
      </c>
      <c r="AG6045">
        <f t="shared" si="1338"/>
        <v>0.5</v>
      </c>
      <c r="AH6045">
        <f t="shared" si="1339"/>
        <v>0.5</v>
      </c>
      <c r="AI6045">
        <f t="shared" si="1340"/>
        <v>0.25</v>
      </c>
      <c r="AJ6045">
        <f t="shared" si="1341"/>
        <v>0.25</v>
      </c>
      <c r="AK6045">
        <f t="shared" si="1342"/>
        <v>0.5</v>
      </c>
      <c r="AL6045">
        <f t="shared" si="1343"/>
        <v>0.5</v>
      </c>
      <c r="AM6045">
        <f t="shared" si="1344"/>
        <v>0.5</v>
      </c>
      <c r="AN6045" s="6">
        <f t="shared" si="1345"/>
        <v>0.7</v>
      </c>
      <c r="AO6045" t="str">
        <f>VLOOKUP(BD_PONDERACIONES[[#This Row],[Comuna]],Tabla3[#All],2,0)</f>
        <v>Cordillera</v>
      </c>
    </row>
    <row r="6046" spans="1:41" x14ac:dyDescent="0.35">
      <c r="A6046" t="s">
        <v>28897</v>
      </c>
      <c r="B6046" t="s">
        <v>28898</v>
      </c>
      <c r="C6046" t="s">
        <v>28899</v>
      </c>
      <c r="D6046" s="5">
        <v>45040</v>
      </c>
      <c r="E6046" s="5">
        <v>44995</v>
      </c>
      <c r="F6046" t="s">
        <v>753</v>
      </c>
      <c r="G6046" t="s">
        <v>28900</v>
      </c>
      <c r="H6046" t="s">
        <v>2860</v>
      </c>
      <c r="I6046" t="s">
        <v>28710</v>
      </c>
      <c r="J6046" t="s">
        <v>756</v>
      </c>
      <c r="K6046" t="s">
        <v>756</v>
      </c>
      <c r="L6046" t="s">
        <v>757</v>
      </c>
      <c r="M6046" t="s">
        <v>757</v>
      </c>
      <c r="N6046" t="s">
        <v>756</v>
      </c>
      <c r="O6046" t="s">
        <v>756</v>
      </c>
      <c r="P6046" t="s">
        <v>758</v>
      </c>
      <c r="Q6046" t="s">
        <v>759</v>
      </c>
      <c r="R6046" t="s">
        <v>759</v>
      </c>
      <c r="S6046" t="s">
        <v>757</v>
      </c>
      <c r="T6046" t="s">
        <v>757</v>
      </c>
      <c r="U6046" t="s">
        <v>757</v>
      </c>
      <c r="V6046" t="s">
        <v>756</v>
      </c>
      <c r="W6046" t="s">
        <v>756</v>
      </c>
      <c r="X6046" t="s">
        <v>8238</v>
      </c>
      <c r="Y6046" t="str">
        <f t="shared" si="1332"/>
        <v>marzo</v>
      </c>
      <c r="Z6046">
        <f>YEAR(BD_PONDERACIONES[[#This Row],[Fecha Ejecución del Ticket]])</f>
        <v>2023</v>
      </c>
      <c r="AA6046" t="str">
        <f t="shared" si="1333"/>
        <v>abril</v>
      </c>
      <c r="AB6046">
        <f>YEAR(BD_PONDERACIONES[[#This Row],[Fecha de Inspección]])</f>
        <v>2023</v>
      </c>
      <c r="AC6046">
        <f t="shared" si="1334"/>
        <v>0.5</v>
      </c>
      <c r="AD6046">
        <f t="shared" si="1335"/>
        <v>0.5</v>
      </c>
      <c r="AE6046">
        <f t="shared" si="1336"/>
        <v>0.5</v>
      </c>
      <c r="AF6046">
        <f t="shared" si="1337"/>
        <v>0.5</v>
      </c>
      <c r="AG6046">
        <f t="shared" si="1338"/>
        <v>0.5</v>
      </c>
      <c r="AH6046">
        <f t="shared" si="1339"/>
        <v>0.5</v>
      </c>
      <c r="AI6046">
        <f t="shared" si="1340"/>
        <v>0.25</v>
      </c>
      <c r="AJ6046">
        <f t="shared" si="1341"/>
        <v>0.25</v>
      </c>
      <c r="AK6046">
        <f t="shared" si="1342"/>
        <v>0.5</v>
      </c>
      <c r="AL6046">
        <f t="shared" si="1343"/>
        <v>0.5</v>
      </c>
      <c r="AM6046">
        <f t="shared" si="1344"/>
        <v>0.5</v>
      </c>
      <c r="AN6046" s="6">
        <f t="shared" si="1345"/>
        <v>1</v>
      </c>
      <c r="AO6046" t="str">
        <f>VLOOKUP(BD_PONDERACIONES[[#This Row],[Comuna]],Tabla3[#All],2,0)</f>
        <v>Cordillera</v>
      </c>
    </row>
    <row r="6047" spans="1:41" x14ac:dyDescent="0.35">
      <c r="A6047" t="s">
        <v>28901</v>
      </c>
      <c r="B6047" t="s">
        <v>28902</v>
      </c>
      <c r="C6047" t="s">
        <v>28903</v>
      </c>
      <c r="D6047" s="5">
        <v>45040</v>
      </c>
      <c r="E6047" s="5">
        <v>45020</v>
      </c>
      <c r="F6047" t="s">
        <v>753</v>
      </c>
      <c r="G6047" t="s">
        <v>28904</v>
      </c>
      <c r="H6047" t="s">
        <v>2860</v>
      </c>
      <c r="I6047" t="s">
        <v>26854</v>
      </c>
      <c r="J6047" t="s">
        <v>756</v>
      </c>
      <c r="K6047" t="s">
        <v>756</v>
      </c>
      <c r="L6047" t="s">
        <v>757</v>
      </c>
      <c r="M6047" t="s">
        <v>757</v>
      </c>
      <c r="N6047" t="s">
        <v>756</v>
      </c>
      <c r="O6047" t="s">
        <v>756</v>
      </c>
      <c r="P6047" t="s">
        <v>758</v>
      </c>
      <c r="Q6047" t="s">
        <v>759</v>
      </c>
      <c r="R6047" t="s">
        <v>759</v>
      </c>
      <c r="S6047" t="s">
        <v>757</v>
      </c>
      <c r="T6047" t="s">
        <v>757</v>
      </c>
      <c r="U6047" t="s">
        <v>757</v>
      </c>
      <c r="V6047" t="s">
        <v>756</v>
      </c>
      <c r="W6047" t="s">
        <v>756</v>
      </c>
      <c r="X6047" t="s">
        <v>16581</v>
      </c>
      <c r="Y6047" t="str">
        <f t="shared" si="1332"/>
        <v>abril</v>
      </c>
      <c r="Z6047">
        <f>YEAR(BD_PONDERACIONES[[#This Row],[Fecha Ejecución del Ticket]])</f>
        <v>2023</v>
      </c>
      <c r="AA6047" t="str">
        <f t="shared" si="1333"/>
        <v>abril</v>
      </c>
      <c r="AB6047">
        <f>YEAR(BD_PONDERACIONES[[#This Row],[Fecha de Inspección]])</f>
        <v>2023</v>
      </c>
      <c r="AC6047">
        <f t="shared" si="1334"/>
        <v>0.5</v>
      </c>
      <c r="AD6047">
        <f t="shared" si="1335"/>
        <v>0.5</v>
      </c>
      <c r="AE6047">
        <f t="shared" si="1336"/>
        <v>0.5</v>
      </c>
      <c r="AF6047">
        <f t="shared" si="1337"/>
        <v>0.5</v>
      </c>
      <c r="AG6047">
        <f t="shared" si="1338"/>
        <v>0.5</v>
      </c>
      <c r="AH6047">
        <f t="shared" si="1339"/>
        <v>0.5</v>
      </c>
      <c r="AI6047">
        <f t="shared" si="1340"/>
        <v>0.25</v>
      </c>
      <c r="AJ6047">
        <f t="shared" si="1341"/>
        <v>0.25</v>
      </c>
      <c r="AK6047">
        <f t="shared" si="1342"/>
        <v>0.5</v>
      </c>
      <c r="AL6047">
        <f t="shared" si="1343"/>
        <v>0.5</v>
      </c>
      <c r="AM6047">
        <f t="shared" si="1344"/>
        <v>0.5</v>
      </c>
      <c r="AN6047" s="6">
        <f t="shared" si="1345"/>
        <v>1</v>
      </c>
      <c r="AO6047" t="str">
        <f>VLOOKUP(BD_PONDERACIONES[[#This Row],[Comuna]],Tabla3[#All],2,0)</f>
        <v>Cordillera</v>
      </c>
    </row>
    <row r="6048" spans="1:41" x14ac:dyDescent="0.35">
      <c r="A6048" t="s">
        <v>28905</v>
      </c>
      <c r="B6048" t="s">
        <v>28906</v>
      </c>
      <c r="C6048" t="s">
        <v>28907</v>
      </c>
      <c r="D6048" s="5">
        <v>45040</v>
      </c>
      <c r="E6048" s="5">
        <v>44993</v>
      </c>
      <c r="F6048" t="s">
        <v>753</v>
      </c>
      <c r="G6048" t="s">
        <v>28908</v>
      </c>
      <c r="H6048" t="s">
        <v>2860</v>
      </c>
      <c r="I6048" t="s">
        <v>26854</v>
      </c>
      <c r="J6048" t="s">
        <v>756</v>
      </c>
      <c r="K6048" t="s">
        <v>756</v>
      </c>
      <c r="L6048" t="s">
        <v>757</v>
      </c>
      <c r="M6048" t="s">
        <v>757</v>
      </c>
      <c r="N6048" t="s">
        <v>756</v>
      </c>
      <c r="O6048" t="s">
        <v>756</v>
      </c>
      <c r="P6048" t="s">
        <v>765</v>
      </c>
      <c r="Q6048" t="s">
        <v>759</v>
      </c>
      <c r="R6048" t="s">
        <v>759</v>
      </c>
      <c r="S6048" t="s">
        <v>756</v>
      </c>
      <c r="T6048" t="s">
        <v>756</v>
      </c>
      <c r="U6048" t="s">
        <v>756</v>
      </c>
      <c r="V6048" t="s">
        <v>756</v>
      </c>
      <c r="W6048" t="s">
        <v>756</v>
      </c>
      <c r="X6048" t="s">
        <v>9524</v>
      </c>
      <c r="Y6048" t="str">
        <f t="shared" si="1332"/>
        <v>marzo</v>
      </c>
      <c r="Z6048">
        <f>YEAR(BD_PONDERACIONES[[#This Row],[Fecha Ejecución del Ticket]])</f>
        <v>2023</v>
      </c>
      <c r="AA6048" t="str">
        <f t="shared" si="1333"/>
        <v>abril</v>
      </c>
      <c r="AB6048">
        <f>YEAR(BD_PONDERACIONES[[#This Row],[Fecha de Inspección]])</f>
        <v>2023</v>
      </c>
      <c r="AC6048">
        <f t="shared" si="1334"/>
        <v>0.5</v>
      </c>
      <c r="AD6048">
        <f t="shared" si="1335"/>
        <v>0.5</v>
      </c>
      <c r="AE6048">
        <f t="shared" si="1336"/>
        <v>0.5</v>
      </c>
      <c r="AF6048">
        <f t="shared" si="1337"/>
        <v>0.5</v>
      </c>
      <c r="AG6048">
        <f t="shared" si="1338"/>
        <v>0.5</v>
      </c>
      <c r="AH6048">
        <f t="shared" si="1339"/>
        <v>0.5</v>
      </c>
      <c r="AI6048">
        <f t="shared" si="1340"/>
        <v>0.25</v>
      </c>
      <c r="AJ6048">
        <f t="shared" si="1341"/>
        <v>0.25</v>
      </c>
      <c r="AK6048">
        <f t="shared" si="1342"/>
        <v>0.5</v>
      </c>
      <c r="AL6048">
        <f t="shared" si="1343"/>
        <v>0.5</v>
      </c>
      <c r="AM6048">
        <f t="shared" si="1344"/>
        <v>0.5</v>
      </c>
      <c r="AN6048" s="6">
        <f t="shared" si="1345"/>
        <v>1</v>
      </c>
      <c r="AO6048" t="str">
        <f>VLOOKUP(BD_PONDERACIONES[[#This Row],[Comuna]],Tabla3[#All],2,0)</f>
        <v>Cordillera</v>
      </c>
    </row>
    <row r="6049" spans="1:41" x14ac:dyDescent="0.35">
      <c r="A6049" t="s">
        <v>28909</v>
      </c>
      <c r="B6049" t="s">
        <v>28910</v>
      </c>
      <c r="C6049" t="s">
        <v>28911</v>
      </c>
      <c r="D6049" s="5">
        <v>45040</v>
      </c>
      <c r="E6049" s="5">
        <v>44991</v>
      </c>
      <c r="F6049" t="s">
        <v>753</v>
      </c>
      <c r="G6049" t="s">
        <v>28912</v>
      </c>
      <c r="H6049" t="s">
        <v>2860</v>
      </c>
      <c r="I6049" t="s">
        <v>26259</v>
      </c>
      <c r="J6049" t="s">
        <v>756</v>
      </c>
      <c r="K6049" t="s">
        <v>756</v>
      </c>
      <c r="L6049" t="s">
        <v>757</v>
      </c>
      <c r="M6049" t="s">
        <v>757</v>
      </c>
      <c r="N6049" t="s">
        <v>756</v>
      </c>
      <c r="O6049" t="s">
        <v>756</v>
      </c>
      <c r="P6049" t="s">
        <v>758</v>
      </c>
      <c r="Q6049" t="s">
        <v>759</v>
      </c>
      <c r="R6049" t="s">
        <v>759</v>
      </c>
      <c r="S6049" t="s">
        <v>757</v>
      </c>
      <c r="T6049" t="s">
        <v>757</v>
      </c>
      <c r="U6049" t="s">
        <v>757</v>
      </c>
      <c r="V6049" t="s">
        <v>756</v>
      </c>
      <c r="W6049" t="s">
        <v>756</v>
      </c>
      <c r="X6049" t="s">
        <v>22119</v>
      </c>
      <c r="Y6049" t="str">
        <f t="shared" si="1332"/>
        <v>marzo</v>
      </c>
      <c r="Z6049">
        <f>YEAR(BD_PONDERACIONES[[#This Row],[Fecha Ejecución del Ticket]])</f>
        <v>2023</v>
      </c>
      <c r="AA6049" t="str">
        <f t="shared" si="1333"/>
        <v>abril</v>
      </c>
      <c r="AB6049">
        <f>YEAR(BD_PONDERACIONES[[#This Row],[Fecha de Inspección]])</f>
        <v>2023</v>
      </c>
      <c r="AC6049">
        <f t="shared" si="1334"/>
        <v>0.5</v>
      </c>
      <c r="AD6049">
        <f t="shared" si="1335"/>
        <v>0.5</v>
      </c>
      <c r="AE6049">
        <f t="shared" si="1336"/>
        <v>0.5</v>
      </c>
      <c r="AF6049">
        <f t="shared" si="1337"/>
        <v>0.5</v>
      </c>
      <c r="AG6049">
        <f t="shared" si="1338"/>
        <v>0.5</v>
      </c>
      <c r="AH6049">
        <f t="shared" si="1339"/>
        <v>0.5</v>
      </c>
      <c r="AI6049">
        <f t="shared" si="1340"/>
        <v>0.25</v>
      </c>
      <c r="AJ6049">
        <f t="shared" si="1341"/>
        <v>0.25</v>
      </c>
      <c r="AK6049">
        <f t="shared" si="1342"/>
        <v>0.5</v>
      </c>
      <c r="AL6049">
        <f t="shared" si="1343"/>
        <v>0.5</v>
      </c>
      <c r="AM6049">
        <f t="shared" si="1344"/>
        <v>0.5</v>
      </c>
      <c r="AN6049" s="6">
        <f t="shared" si="1345"/>
        <v>1</v>
      </c>
      <c r="AO6049" t="str">
        <f>VLOOKUP(BD_PONDERACIONES[[#This Row],[Comuna]],Tabla3[#All],2,0)</f>
        <v>Cordillera</v>
      </c>
    </row>
    <row r="6050" spans="1:41" x14ac:dyDescent="0.35">
      <c r="A6050" t="s">
        <v>28913</v>
      </c>
      <c r="B6050" t="s">
        <v>28914</v>
      </c>
      <c r="C6050" t="s">
        <v>28915</v>
      </c>
      <c r="D6050" s="5">
        <v>45040</v>
      </c>
      <c r="E6050" s="5">
        <v>45019</v>
      </c>
      <c r="F6050" t="s">
        <v>753</v>
      </c>
      <c r="G6050" t="s">
        <v>28916</v>
      </c>
      <c r="H6050" t="s">
        <v>2860</v>
      </c>
      <c r="I6050" t="s">
        <v>28664</v>
      </c>
      <c r="J6050" t="s">
        <v>756</v>
      </c>
      <c r="K6050" t="s">
        <v>756</v>
      </c>
      <c r="L6050" t="s">
        <v>757</v>
      </c>
      <c r="M6050" t="s">
        <v>757</v>
      </c>
      <c r="N6050" t="s">
        <v>756</v>
      </c>
      <c r="O6050" t="s">
        <v>756</v>
      </c>
      <c r="P6050" t="s">
        <v>758</v>
      </c>
      <c r="Q6050" t="s">
        <v>759</v>
      </c>
      <c r="R6050" t="s">
        <v>759</v>
      </c>
      <c r="S6050" t="s">
        <v>757</v>
      </c>
      <c r="T6050" t="s">
        <v>757</v>
      </c>
      <c r="U6050" t="s">
        <v>757</v>
      </c>
      <c r="V6050" t="s">
        <v>756</v>
      </c>
      <c r="W6050" t="s">
        <v>756</v>
      </c>
      <c r="X6050" t="s">
        <v>28917</v>
      </c>
      <c r="Y6050" t="str">
        <f t="shared" si="1332"/>
        <v>abril</v>
      </c>
      <c r="Z6050">
        <f>YEAR(BD_PONDERACIONES[[#This Row],[Fecha Ejecución del Ticket]])</f>
        <v>2023</v>
      </c>
      <c r="AA6050" t="str">
        <f t="shared" si="1333"/>
        <v>abril</v>
      </c>
      <c r="AB6050">
        <f>YEAR(BD_PONDERACIONES[[#This Row],[Fecha de Inspección]])</f>
        <v>2023</v>
      </c>
      <c r="AC6050">
        <f t="shared" si="1334"/>
        <v>0.5</v>
      </c>
      <c r="AD6050">
        <f t="shared" si="1335"/>
        <v>0.5</v>
      </c>
      <c r="AE6050">
        <f t="shared" si="1336"/>
        <v>0.5</v>
      </c>
      <c r="AF6050">
        <f t="shared" si="1337"/>
        <v>0.5</v>
      </c>
      <c r="AG6050">
        <f t="shared" si="1338"/>
        <v>0.5</v>
      </c>
      <c r="AH6050">
        <f t="shared" si="1339"/>
        <v>0.5</v>
      </c>
      <c r="AI6050">
        <f t="shared" si="1340"/>
        <v>0.25</v>
      </c>
      <c r="AJ6050">
        <f t="shared" si="1341"/>
        <v>0.25</v>
      </c>
      <c r="AK6050">
        <f t="shared" si="1342"/>
        <v>0.5</v>
      </c>
      <c r="AL6050">
        <f t="shared" si="1343"/>
        <v>0.5</v>
      </c>
      <c r="AM6050">
        <f t="shared" si="1344"/>
        <v>0.5</v>
      </c>
      <c r="AN6050" s="6">
        <f t="shared" si="1345"/>
        <v>1</v>
      </c>
      <c r="AO6050" t="str">
        <f>VLOOKUP(BD_PONDERACIONES[[#This Row],[Comuna]],Tabla3[#All],2,0)</f>
        <v>Cordillera</v>
      </c>
    </row>
    <row r="6051" spans="1:41" x14ac:dyDescent="0.35">
      <c r="A6051" t="s">
        <v>28918</v>
      </c>
      <c r="B6051" t="s">
        <v>28919</v>
      </c>
      <c r="C6051" t="s">
        <v>28920</v>
      </c>
      <c r="D6051" s="5">
        <v>45040</v>
      </c>
      <c r="E6051" s="5">
        <v>45021</v>
      </c>
      <c r="F6051" t="s">
        <v>753</v>
      </c>
      <c r="G6051" t="s">
        <v>28921</v>
      </c>
      <c r="H6051" t="s">
        <v>2860</v>
      </c>
      <c r="I6051" t="s">
        <v>28734</v>
      </c>
      <c r="J6051" t="s">
        <v>756</v>
      </c>
      <c r="K6051" t="s">
        <v>756</v>
      </c>
      <c r="L6051" t="s">
        <v>757</v>
      </c>
      <c r="M6051" t="s">
        <v>757</v>
      </c>
      <c r="N6051" t="s">
        <v>756</v>
      </c>
      <c r="O6051" t="s">
        <v>756</v>
      </c>
      <c r="P6051" t="s">
        <v>758</v>
      </c>
      <c r="Q6051" t="s">
        <v>759</v>
      </c>
      <c r="R6051" t="s">
        <v>759</v>
      </c>
      <c r="S6051" t="s">
        <v>757</v>
      </c>
      <c r="T6051" t="s">
        <v>757</v>
      </c>
      <c r="U6051" t="s">
        <v>757</v>
      </c>
      <c r="V6051" t="s">
        <v>756</v>
      </c>
      <c r="W6051" t="s">
        <v>756</v>
      </c>
      <c r="X6051" t="s">
        <v>25562</v>
      </c>
      <c r="Y6051" t="str">
        <f t="shared" si="1332"/>
        <v>abril</v>
      </c>
      <c r="Z6051">
        <f>YEAR(BD_PONDERACIONES[[#This Row],[Fecha Ejecución del Ticket]])</f>
        <v>2023</v>
      </c>
      <c r="AA6051" t="str">
        <f t="shared" si="1333"/>
        <v>abril</v>
      </c>
      <c r="AB6051">
        <f>YEAR(BD_PONDERACIONES[[#This Row],[Fecha de Inspección]])</f>
        <v>2023</v>
      </c>
      <c r="AC6051">
        <f t="shared" si="1334"/>
        <v>0.5</v>
      </c>
      <c r="AD6051">
        <f t="shared" si="1335"/>
        <v>0.5</v>
      </c>
      <c r="AE6051">
        <f t="shared" si="1336"/>
        <v>0.5</v>
      </c>
      <c r="AF6051">
        <f t="shared" si="1337"/>
        <v>0.5</v>
      </c>
      <c r="AG6051">
        <f t="shared" si="1338"/>
        <v>0.5</v>
      </c>
      <c r="AH6051">
        <f t="shared" si="1339"/>
        <v>0.5</v>
      </c>
      <c r="AI6051">
        <f t="shared" si="1340"/>
        <v>0.25</v>
      </c>
      <c r="AJ6051">
        <f t="shared" si="1341"/>
        <v>0.25</v>
      </c>
      <c r="AK6051">
        <f t="shared" si="1342"/>
        <v>0.5</v>
      </c>
      <c r="AL6051">
        <f t="shared" si="1343"/>
        <v>0.5</v>
      </c>
      <c r="AM6051">
        <f t="shared" si="1344"/>
        <v>0.5</v>
      </c>
      <c r="AN6051" s="6">
        <f t="shared" si="1345"/>
        <v>1</v>
      </c>
      <c r="AO6051" t="str">
        <f>VLOOKUP(BD_PONDERACIONES[[#This Row],[Comuna]],Tabla3[#All],2,0)</f>
        <v>Cordillera</v>
      </c>
    </row>
    <row r="6052" spans="1:41" x14ac:dyDescent="0.35">
      <c r="A6052" t="s">
        <v>28922</v>
      </c>
      <c r="B6052" t="s">
        <v>28923</v>
      </c>
      <c r="C6052" t="s">
        <v>28924</v>
      </c>
      <c r="D6052" s="5">
        <v>45040</v>
      </c>
      <c r="E6052" s="5">
        <v>45020</v>
      </c>
      <c r="F6052" t="s">
        <v>753</v>
      </c>
      <c r="G6052" t="s">
        <v>28925</v>
      </c>
      <c r="H6052" t="s">
        <v>2860</v>
      </c>
      <c r="I6052" t="s">
        <v>26279</v>
      </c>
      <c r="J6052" t="s">
        <v>756</v>
      </c>
      <c r="K6052" t="s">
        <v>756</v>
      </c>
      <c r="L6052" t="s">
        <v>757</v>
      </c>
      <c r="M6052" t="s">
        <v>757</v>
      </c>
      <c r="N6052" t="s">
        <v>756</v>
      </c>
      <c r="O6052" t="s">
        <v>756</v>
      </c>
      <c r="P6052" t="s">
        <v>758</v>
      </c>
      <c r="Q6052" t="s">
        <v>759</v>
      </c>
      <c r="R6052" t="s">
        <v>759</v>
      </c>
      <c r="S6052" t="s">
        <v>757</v>
      </c>
      <c r="T6052" t="s">
        <v>757</v>
      </c>
      <c r="U6052" t="s">
        <v>757</v>
      </c>
      <c r="V6052" t="s">
        <v>756</v>
      </c>
      <c r="W6052" t="s">
        <v>756</v>
      </c>
      <c r="X6052" t="s">
        <v>28926</v>
      </c>
      <c r="Y6052" t="str">
        <f t="shared" si="1332"/>
        <v>abril</v>
      </c>
      <c r="Z6052">
        <f>YEAR(BD_PONDERACIONES[[#This Row],[Fecha Ejecución del Ticket]])</f>
        <v>2023</v>
      </c>
      <c r="AA6052" t="str">
        <f t="shared" si="1333"/>
        <v>abril</v>
      </c>
      <c r="AB6052">
        <f>YEAR(BD_PONDERACIONES[[#This Row],[Fecha de Inspección]])</f>
        <v>2023</v>
      </c>
      <c r="AC6052">
        <f t="shared" si="1334"/>
        <v>0.5</v>
      </c>
      <c r="AD6052">
        <f t="shared" si="1335"/>
        <v>0.5</v>
      </c>
      <c r="AE6052">
        <f t="shared" si="1336"/>
        <v>0.5</v>
      </c>
      <c r="AF6052">
        <f t="shared" si="1337"/>
        <v>0.5</v>
      </c>
      <c r="AG6052">
        <f t="shared" si="1338"/>
        <v>0.5</v>
      </c>
      <c r="AH6052">
        <f t="shared" si="1339"/>
        <v>0.5</v>
      </c>
      <c r="AI6052">
        <f t="shared" si="1340"/>
        <v>0.25</v>
      </c>
      <c r="AJ6052">
        <f t="shared" si="1341"/>
        <v>0.25</v>
      </c>
      <c r="AK6052">
        <f t="shared" si="1342"/>
        <v>0.5</v>
      </c>
      <c r="AL6052">
        <f t="shared" si="1343"/>
        <v>0.5</v>
      </c>
      <c r="AM6052">
        <f t="shared" si="1344"/>
        <v>0.5</v>
      </c>
      <c r="AN6052" s="6">
        <f t="shared" si="1345"/>
        <v>1</v>
      </c>
      <c r="AO6052" t="str">
        <f>VLOOKUP(BD_PONDERACIONES[[#This Row],[Comuna]],Tabla3[#All],2,0)</f>
        <v>Cordillera</v>
      </c>
    </row>
    <row r="6053" spans="1:41" x14ac:dyDescent="0.35">
      <c r="A6053" t="s">
        <v>28927</v>
      </c>
      <c r="B6053" t="s">
        <v>28928</v>
      </c>
      <c r="C6053" t="s">
        <v>28929</v>
      </c>
      <c r="D6053" s="5">
        <v>45040</v>
      </c>
      <c r="E6053" s="5">
        <v>45026</v>
      </c>
      <c r="F6053" t="s">
        <v>763</v>
      </c>
      <c r="G6053" t="s">
        <v>28930</v>
      </c>
      <c r="H6053" t="s">
        <v>2860</v>
      </c>
      <c r="I6053" t="s">
        <v>28805</v>
      </c>
      <c r="J6053" t="s">
        <v>756</v>
      </c>
      <c r="K6053" t="s">
        <v>756</v>
      </c>
      <c r="L6053" t="s">
        <v>757</v>
      </c>
      <c r="M6053" t="s">
        <v>757</v>
      </c>
      <c r="N6053" t="s">
        <v>756</v>
      </c>
      <c r="O6053" t="s">
        <v>756</v>
      </c>
      <c r="P6053" t="s">
        <v>758</v>
      </c>
      <c r="Q6053" t="s">
        <v>759</v>
      </c>
      <c r="R6053" t="s">
        <v>759</v>
      </c>
      <c r="S6053" t="s">
        <v>757</v>
      </c>
      <c r="T6053" t="s">
        <v>757</v>
      </c>
      <c r="U6053" t="s">
        <v>757</v>
      </c>
      <c r="V6053" t="s">
        <v>756</v>
      </c>
      <c r="W6053" t="s">
        <v>756</v>
      </c>
      <c r="X6053" t="s">
        <v>28931</v>
      </c>
      <c r="Y6053" t="str">
        <f t="shared" si="1332"/>
        <v>abril</v>
      </c>
      <c r="Z6053">
        <f>YEAR(BD_PONDERACIONES[[#This Row],[Fecha Ejecución del Ticket]])</f>
        <v>2023</v>
      </c>
      <c r="AA6053" t="str">
        <f t="shared" si="1333"/>
        <v>abril</v>
      </c>
      <c r="AB6053">
        <f>YEAR(BD_PONDERACIONES[[#This Row],[Fecha de Inspección]])</f>
        <v>2023</v>
      </c>
      <c r="AC6053">
        <f t="shared" si="1334"/>
        <v>0.5</v>
      </c>
      <c r="AD6053">
        <f t="shared" si="1335"/>
        <v>0.5</v>
      </c>
      <c r="AE6053">
        <f t="shared" si="1336"/>
        <v>0.5</v>
      </c>
      <c r="AF6053">
        <f t="shared" si="1337"/>
        <v>0.5</v>
      </c>
      <c r="AG6053">
        <f t="shared" si="1338"/>
        <v>0.5</v>
      </c>
      <c r="AH6053">
        <f t="shared" si="1339"/>
        <v>0.5</v>
      </c>
      <c r="AI6053">
        <f t="shared" si="1340"/>
        <v>0.25</v>
      </c>
      <c r="AJ6053">
        <f t="shared" si="1341"/>
        <v>0.25</v>
      </c>
      <c r="AK6053">
        <f t="shared" si="1342"/>
        <v>0.5</v>
      </c>
      <c r="AL6053">
        <f t="shared" si="1343"/>
        <v>0.5</v>
      </c>
      <c r="AM6053">
        <f t="shared" si="1344"/>
        <v>0.5</v>
      </c>
      <c r="AN6053" s="6">
        <f t="shared" si="1345"/>
        <v>1</v>
      </c>
      <c r="AO6053" t="str">
        <f>VLOOKUP(BD_PONDERACIONES[[#This Row],[Comuna]],Tabla3[#All],2,0)</f>
        <v>Cordillera</v>
      </c>
    </row>
    <row r="6054" spans="1:41" x14ac:dyDescent="0.35">
      <c r="A6054" t="s">
        <v>28932</v>
      </c>
      <c r="B6054" t="s">
        <v>28933</v>
      </c>
      <c r="C6054" t="s">
        <v>28934</v>
      </c>
      <c r="D6054" s="5">
        <v>45040</v>
      </c>
      <c r="E6054" s="5">
        <v>44959</v>
      </c>
      <c r="F6054" t="s">
        <v>753</v>
      </c>
      <c r="G6054" t="s">
        <v>28935</v>
      </c>
      <c r="H6054" t="s">
        <v>2860</v>
      </c>
      <c r="I6054" t="s">
        <v>26322</v>
      </c>
      <c r="J6054" t="s">
        <v>756</v>
      </c>
      <c r="K6054" t="s">
        <v>756</v>
      </c>
      <c r="L6054" t="s">
        <v>757</v>
      </c>
      <c r="M6054" t="s">
        <v>757</v>
      </c>
      <c r="N6054" t="s">
        <v>756</v>
      </c>
      <c r="O6054" t="s">
        <v>756</v>
      </c>
      <c r="P6054" t="s">
        <v>765</v>
      </c>
      <c r="Q6054" t="s">
        <v>759</v>
      </c>
      <c r="R6054" t="s">
        <v>759</v>
      </c>
      <c r="S6054" t="s">
        <v>756</v>
      </c>
      <c r="T6054" t="s">
        <v>756</v>
      </c>
      <c r="U6054" t="s">
        <v>756</v>
      </c>
      <c r="V6054" t="s">
        <v>756</v>
      </c>
      <c r="W6054" t="s">
        <v>756</v>
      </c>
      <c r="X6054" t="s">
        <v>28936</v>
      </c>
      <c r="Y6054" t="str">
        <f t="shared" si="1332"/>
        <v>febrero</v>
      </c>
      <c r="Z6054">
        <f>YEAR(BD_PONDERACIONES[[#This Row],[Fecha Ejecución del Ticket]])</f>
        <v>2023</v>
      </c>
      <c r="AA6054" t="str">
        <f t="shared" si="1333"/>
        <v>abril</v>
      </c>
      <c r="AB6054">
        <f>YEAR(BD_PONDERACIONES[[#This Row],[Fecha de Inspección]])</f>
        <v>2023</v>
      </c>
      <c r="AC6054">
        <f t="shared" si="1334"/>
        <v>0.5</v>
      </c>
      <c r="AD6054">
        <f t="shared" si="1335"/>
        <v>0.5</v>
      </c>
      <c r="AE6054">
        <f t="shared" si="1336"/>
        <v>0.5</v>
      </c>
      <c r="AF6054">
        <f t="shared" si="1337"/>
        <v>0.5</v>
      </c>
      <c r="AG6054">
        <f t="shared" si="1338"/>
        <v>0.5</v>
      </c>
      <c r="AH6054">
        <f t="shared" si="1339"/>
        <v>0.5</v>
      </c>
      <c r="AI6054">
        <f t="shared" si="1340"/>
        <v>0.25</v>
      </c>
      <c r="AJ6054">
        <f t="shared" si="1341"/>
        <v>0.25</v>
      </c>
      <c r="AK6054">
        <f t="shared" si="1342"/>
        <v>0.5</v>
      </c>
      <c r="AL6054">
        <f t="shared" si="1343"/>
        <v>0.5</v>
      </c>
      <c r="AM6054">
        <f t="shared" si="1344"/>
        <v>0.5</v>
      </c>
      <c r="AN6054" s="6">
        <f t="shared" si="1345"/>
        <v>1</v>
      </c>
      <c r="AO6054" t="str">
        <f>VLOOKUP(BD_PONDERACIONES[[#This Row],[Comuna]],Tabla3[#All],2,0)</f>
        <v>Cordillera</v>
      </c>
    </row>
    <row r="6055" spans="1:41" x14ac:dyDescent="0.35">
      <c r="A6055" t="s">
        <v>28937</v>
      </c>
      <c r="B6055" t="s">
        <v>28938</v>
      </c>
      <c r="C6055" t="s">
        <v>28939</v>
      </c>
      <c r="D6055" s="5">
        <v>45040</v>
      </c>
      <c r="E6055" s="5">
        <v>45020</v>
      </c>
      <c r="F6055" t="s">
        <v>753</v>
      </c>
      <c r="G6055" t="s">
        <v>28940</v>
      </c>
      <c r="H6055" t="s">
        <v>2860</v>
      </c>
      <c r="I6055" t="s">
        <v>26844</v>
      </c>
      <c r="J6055" t="s">
        <v>756</v>
      </c>
      <c r="K6055" t="s">
        <v>756</v>
      </c>
      <c r="L6055" t="s">
        <v>757</v>
      </c>
      <c r="M6055" t="s">
        <v>757</v>
      </c>
      <c r="N6055" t="s">
        <v>756</v>
      </c>
      <c r="O6055" t="s">
        <v>756</v>
      </c>
      <c r="P6055" t="s">
        <v>758</v>
      </c>
      <c r="Q6055" t="s">
        <v>759</v>
      </c>
      <c r="R6055" t="s">
        <v>759</v>
      </c>
      <c r="S6055" t="s">
        <v>757</v>
      </c>
      <c r="T6055" t="s">
        <v>757</v>
      </c>
      <c r="U6055" t="s">
        <v>757</v>
      </c>
      <c r="V6055" t="s">
        <v>756</v>
      </c>
      <c r="W6055" t="s">
        <v>756</v>
      </c>
      <c r="X6055" t="s">
        <v>20420</v>
      </c>
      <c r="Y6055" t="str">
        <f t="shared" si="1332"/>
        <v>abril</v>
      </c>
      <c r="Z6055">
        <f>YEAR(BD_PONDERACIONES[[#This Row],[Fecha Ejecución del Ticket]])</f>
        <v>2023</v>
      </c>
      <c r="AA6055" t="str">
        <f t="shared" si="1333"/>
        <v>abril</v>
      </c>
      <c r="AB6055">
        <f>YEAR(BD_PONDERACIONES[[#This Row],[Fecha de Inspección]])</f>
        <v>2023</v>
      </c>
      <c r="AC6055">
        <f t="shared" si="1334"/>
        <v>0.5</v>
      </c>
      <c r="AD6055">
        <f t="shared" si="1335"/>
        <v>0.5</v>
      </c>
      <c r="AE6055">
        <f t="shared" si="1336"/>
        <v>0.5</v>
      </c>
      <c r="AF6055">
        <f t="shared" si="1337"/>
        <v>0.5</v>
      </c>
      <c r="AG6055">
        <f t="shared" si="1338"/>
        <v>0.5</v>
      </c>
      <c r="AH6055">
        <f t="shared" si="1339"/>
        <v>0.5</v>
      </c>
      <c r="AI6055">
        <f t="shared" si="1340"/>
        <v>0.25</v>
      </c>
      <c r="AJ6055">
        <f t="shared" si="1341"/>
        <v>0.25</v>
      </c>
      <c r="AK6055">
        <f t="shared" si="1342"/>
        <v>0.5</v>
      </c>
      <c r="AL6055">
        <f t="shared" si="1343"/>
        <v>0.5</v>
      </c>
      <c r="AM6055">
        <f t="shared" si="1344"/>
        <v>0.5</v>
      </c>
      <c r="AN6055" s="6">
        <f t="shared" si="1345"/>
        <v>1</v>
      </c>
      <c r="AO6055" t="str">
        <f>VLOOKUP(BD_PONDERACIONES[[#This Row],[Comuna]],Tabla3[#All],2,0)</f>
        <v>Cordillera</v>
      </c>
    </row>
    <row r="6056" spans="1:41" x14ac:dyDescent="0.35">
      <c r="A6056" t="s">
        <v>28941</v>
      </c>
      <c r="B6056" t="s">
        <v>28942</v>
      </c>
      <c r="C6056" t="s">
        <v>28943</v>
      </c>
      <c r="D6056" s="5">
        <v>45040</v>
      </c>
      <c r="E6056" s="5">
        <v>45019</v>
      </c>
      <c r="F6056" t="s">
        <v>753</v>
      </c>
      <c r="G6056" t="s">
        <v>28944</v>
      </c>
      <c r="H6056" t="s">
        <v>2860</v>
      </c>
      <c r="I6056" t="s">
        <v>28664</v>
      </c>
      <c r="J6056" t="s">
        <v>756</v>
      </c>
      <c r="K6056" t="s">
        <v>756</v>
      </c>
      <c r="L6056" t="s">
        <v>757</v>
      </c>
      <c r="M6056" t="s">
        <v>757</v>
      </c>
      <c r="N6056" t="s">
        <v>756</v>
      </c>
      <c r="O6056" t="s">
        <v>756</v>
      </c>
      <c r="P6056" t="s">
        <v>758</v>
      </c>
      <c r="Q6056" t="s">
        <v>759</v>
      </c>
      <c r="R6056" t="s">
        <v>759</v>
      </c>
      <c r="S6056" t="s">
        <v>757</v>
      </c>
      <c r="T6056" t="s">
        <v>757</v>
      </c>
      <c r="U6056" t="s">
        <v>757</v>
      </c>
      <c r="V6056" t="s">
        <v>756</v>
      </c>
      <c r="W6056" t="s">
        <v>756</v>
      </c>
      <c r="X6056" t="s">
        <v>8238</v>
      </c>
      <c r="Y6056" t="str">
        <f t="shared" si="1332"/>
        <v>abril</v>
      </c>
      <c r="Z6056">
        <f>YEAR(BD_PONDERACIONES[[#This Row],[Fecha Ejecución del Ticket]])</f>
        <v>2023</v>
      </c>
      <c r="AA6056" t="str">
        <f t="shared" si="1333"/>
        <v>abril</v>
      </c>
      <c r="AB6056">
        <f>YEAR(BD_PONDERACIONES[[#This Row],[Fecha de Inspección]])</f>
        <v>2023</v>
      </c>
      <c r="AC6056">
        <f t="shared" si="1334"/>
        <v>0.5</v>
      </c>
      <c r="AD6056">
        <f t="shared" si="1335"/>
        <v>0.5</v>
      </c>
      <c r="AE6056">
        <f t="shared" si="1336"/>
        <v>0.5</v>
      </c>
      <c r="AF6056">
        <f t="shared" si="1337"/>
        <v>0.5</v>
      </c>
      <c r="AG6056">
        <f t="shared" si="1338"/>
        <v>0.5</v>
      </c>
      <c r="AH6056">
        <f t="shared" si="1339"/>
        <v>0.5</v>
      </c>
      <c r="AI6056">
        <f t="shared" si="1340"/>
        <v>0.25</v>
      </c>
      <c r="AJ6056">
        <f t="shared" si="1341"/>
        <v>0.25</v>
      </c>
      <c r="AK6056">
        <f t="shared" si="1342"/>
        <v>0.5</v>
      </c>
      <c r="AL6056">
        <f t="shared" si="1343"/>
        <v>0.5</v>
      </c>
      <c r="AM6056">
        <f t="shared" si="1344"/>
        <v>0.5</v>
      </c>
      <c r="AN6056" s="6">
        <f t="shared" si="1345"/>
        <v>1</v>
      </c>
      <c r="AO6056" t="str">
        <f>VLOOKUP(BD_PONDERACIONES[[#This Row],[Comuna]],Tabla3[#All],2,0)</f>
        <v>Cordillera</v>
      </c>
    </row>
    <row r="6057" spans="1:41" x14ac:dyDescent="0.35">
      <c r="A6057" t="s">
        <v>28945</v>
      </c>
      <c r="B6057" t="s">
        <v>28946</v>
      </c>
      <c r="C6057" t="s">
        <v>28947</v>
      </c>
      <c r="D6057" s="5">
        <v>45040</v>
      </c>
      <c r="E6057" s="5">
        <v>44993</v>
      </c>
      <c r="F6057" t="s">
        <v>753</v>
      </c>
      <c r="G6057" t="s">
        <v>28948</v>
      </c>
      <c r="H6057" t="s">
        <v>2860</v>
      </c>
      <c r="I6057" t="s">
        <v>26214</v>
      </c>
      <c r="J6057" t="s">
        <v>756</v>
      </c>
      <c r="K6057" t="s">
        <v>756</v>
      </c>
      <c r="L6057" t="s">
        <v>757</v>
      </c>
      <c r="M6057" t="s">
        <v>757</v>
      </c>
      <c r="N6057" t="s">
        <v>756</v>
      </c>
      <c r="O6057" t="s">
        <v>756</v>
      </c>
      <c r="P6057" t="s">
        <v>758</v>
      </c>
      <c r="Q6057" t="s">
        <v>759</v>
      </c>
      <c r="R6057" t="s">
        <v>759</v>
      </c>
      <c r="S6057" t="s">
        <v>757</v>
      </c>
      <c r="T6057" t="s">
        <v>757</v>
      </c>
      <c r="U6057" t="s">
        <v>757</v>
      </c>
      <c r="V6057" t="s">
        <v>768</v>
      </c>
      <c r="W6057" t="s">
        <v>756</v>
      </c>
      <c r="X6057" t="s">
        <v>25472</v>
      </c>
      <c r="Y6057" t="str">
        <f t="shared" si="1332"/>
        <v>marzo</v>
      </c>
      <c r="Z6057">
        <f>YEAR(BD_PONDERACIONES[[#This Row],[Fecha Ejecución del Ticket]])</f>
        <v>2023</v>
      </c>
      <c r="AA6057" t="str">
        <f t="shared" si="1333"/>
        <v>abril</v>
      </c>
      <c r="AB6057">
        <f>YEAR(BD_PONDERACIONES[[#This Row],[Fecha de Inspección]])</f>
        <v>2023</v>
      </c>
      <c r="AC6057">
        <f t="shared" si="1334"/>
        <v>0.5</v>
      </c>
      <c r="AD6057">
        <f t="shared" si="1335"/>
        <v>0.5</v>
      </c>
      <c r="AE6057">
        <f t="shared" si="1336"/>
        <v>0.5</v>
      </c>
      <c r="AF6057">
        <f t="shared" si="1337"/>
        <v>0.5</v>
      </c>
      <c r="AG6057">
        <f t="shared" si="1338"/>
        <v>0.5</v>
      </c>
      <c r="AH6057">
        <f t="shared" si="1339"/>
        <v>0.5</v>
      </c>
      <c r="AI6057">
        <f t="shared" si="1340"/>
        <v>0.25</v>
      </c>
      <c r="AJ6057">
        <f t="shared" si="1341"/>
        <v>0.25</v>
      </c>
      <c r="AK6057">
        <f t="shared" si="1342"/>
        <v>0.5</v>
      </c>
      <c r="AL6057">
        <f t="shared" si="1343"/>
        <v>0.17499999999999999</v>
      </c>
      <c r="AM6057">
        <f t="shared" si="1344"/>
        <v>0.5</v>
      </c>
      <c r="AN6057" s="6">
        <f t="shared" si="1345"/>
        <v>0.93500000000000005</v>
      </c>
      <c r="AO6057" t="str">
        <f>VLOOKUP(BD_PONDERACIONES[[#This Row],[Comuna]],Tabla3[#All],2,0)</f>
        <v>Cordillera</v>
      </c>
    </row>
    <row r="6058" spans="1:41" x14ac:dyDescent="0.35">
      <c r="A6058" t="s">
        <v>28949</v>
      </c>
      <c r="B6058" t="s">
        <v>28950</v>
      </c>
      <c r="C6058" t="s">
        <v>28951</v>
      </c>
      <c r="D6058" s="5">
        <v>45040</v>
      </c>
      <c r="E6058" s="5">
        <v>45028</v>
      </c>
      <c r="F6058" t="s">
        <v>763</v>
      </c>
      <c r="G6058" t="s">
        <v>28952</v>
      </c>
      <c r="H6058" t="s">
        <v>2860</v>
      </c>
      <c r="I6058" t="s">
        <v>26253</v>
      </c>
      <c r="J6058" t="s">
        <v>756</v>
      </c>
      <c r="K6058" t="s">
        <v>756</v>
      </c>
      <c r="L6058" t="s">
        <v>757</v>
      </c>
      <c r="M6058" t="s">
        <v>757</v>
      </c>
      <c r="N6058" t="s">
        <v>756</v>
      </c>
      <c r="O6058" t="s">
        <v>756</v>
      </c>
      <c r="P6058" t="s">
        <v>758</v>
      </c>
      <c r="Q6058" t="s">
        <v>759</v>
      </c>
      <c r="R6058" t="s">
        <v>759</v>
      </c>
      <c r="S6058" t="s">
        <v>757</v>
      </c>
      <c r="T6058" t="s">
        <v>757</v>
      </c>
      <c r="U6058" t="s">
        <v>757</v>
      </c>
      <c r="V6058" t="s">
        <v>773</v>
      </c>
      <c r="W6058" t="s">
        <v>773</v>
      </c>
      <c r="X6058" t="s">
        <v>28931</v>
      </c>
      <c r="Y6058" t="str">
        <f t="shared" si="1332"/>
        <v>abril</v>
      </c>
      <c r="Z6058">
        <f>YEAR(BD_PONDERACIONES[[#This Row],[Fecha Ejecución del Ticket]])</f>
        <v>2023</v>
      </c>
      <c r="AA6058" t="str">
        <f t="shared" si="1333"/>
        <v>abril</v>
      </c>
      <c r="AB6058">
        <f>YEAR(BD_PONDERACIONES[[#This Row],[Fecha de Inspección]])</f>
        <v>2023</v>
      </c>
      <c r="AC6058">
        <f t="shared" si="1334"/>
        <v>0.5</v>
      </c>
      <c r="AD6058">
        <f t="shared" si="1335"/>
        <v>0.5</v>
      </c>
      <c r="AE6058">
        <f t="shared" si="1336"/>
        <v>0.5</v>
      </c>
      <c r="AF6058">
        <f t="shared" si="1337"/>
        <v>0.5</v>
      </c>
      <c r="AG6058">
        <f t="shared" si="1338"/>
        <v>0.5</v>
      </c>
      <c r="AH6058">
        <f t="shared" si="1339"/>
        <v>0.5</v>
      </c>
      <c r="AI6058">
        <f t="shared" si="1340"/>
        <v>0.25</v>
      </c>
      <c r="AJ6058">
        <f t="shared" si="1341"/>
        <v>0.25</v>
      </c>
      <c r="AK6058">
        <f t="shared" si="1342"/>
        <v>0.5</v>
      </c>
      <c r="AL6058">
        <f t="shared" si="1343"/>
        <v>0</v>
      </c>
      <c r="AM6058">
        <f t="shared" si="1344"/>
        <v>0</v>
      </c>
      <c r="AN6058" s="6">
        <f t="shared" si="1345"/>
        <v>0.8</v>
      </c>
      <c r="AO6058" t="str">
        <f>VLOOKUP(BD_PONDERACIONES[[#This Row],[Comuna]],Tabla3[#All],2,0)</f>
        <v>Cordillera</v>
      </c>
    </row>
    <row r="6059" spans="1:41" x14ac:dyDescent="0.35">
      <c r="A6059" t="s">
        <v>28953</v>
      </c>
      <c r="B6059" t="s">
        <v>28954</v>
      </c>
      <c r="C6059" t="s">
        <v>28955</v>
      </c>
      <c r="D6059" s="5">
        <v>45040</v>
      </c>
      <c r="E6059" s="5">
        <v>45023</v>
      </c>
      <c r="F6059" t="s">
        <v>763</v>
      </c>
      <c r="G6059" t="s">
        <v>28956</v>
      </c>
      <c r="H6059" t="s">
        <v>2860</v>
      </c>
      <c r="I6059" t="s">
        <v>26699</v>
      </c>
      <c r="J6059" t="s">
        <v>756</v>
      </c>
      <c r="K6059" t="s">
        <v>756</v>
      </c>
      <c r="L6059" t="s">
        <v>757</v>
      </c>
      <c r="M6059" t="s">
        <v>757</v>
      </c>
      <c r="N6059" t="s">
        <v>756</v>
      </c>
      <c r="O6059" t="s">
        <v>756</v>
      </c>
      <c r="P6059" t="s">
        <v>758</v>
      </c>
      <c r="Q6059" t="s">
        <v>759</v>
      </c>
      <c r="R6059" t="s">
        <v>759</v>
      </c>
      <c r="S6059" t="s">
        <v>757</v>
      </c>
      <c r="T6059" t="s">
        <v>757</v>
      </c>
      <c r="U6059" t="s">
        <v>757</v>
      </c>
      <c r="V6059" t="s">
        <v>756</v>
      </c>
      <c r="W6059" t="s">
        <v>756</v>
      </c>
      <c r="X6059" t="s">
        <v>28957</v>
      </c>
      <c r="Y6059" t="str">
        <f t="shared" si="1332"/>
        <v>abril</v>
      </c>
      <c r="Z6059">
        <f>YEAR(BD_PONDERACIONES[[#This Row],[Fecha Ejecución del Ticket]])</f>
        <v>2023</v>
      </c>
      <c r="AA6059" t="str">
        <f t="shared" si="1333"/>
        <v>abril</v>
      </c>
      <c r="AB6059">
        <f>YEAR(BD_PONDERACIONES[[#This Row],[Fecha de Inspección]])</f>
        <v>2023</v>
      </c>
      <c r="AC6059">
        <f t="shared" si="1334"/>
        <v>0.5</v>
      </c>
      <c r="AD6059">
        <f t="shared" si="1335"/>
        <v>0.5</v>
      </c>
      <c r="AE6059">
        <f t="shared" si="1336"/>
        <v>0.5</v>
      </c>
      <c r="AF6059">
        <f t="shared" si="1337"/>
        <v>0.5</v>
      </c>
      <c r="AG6059">
        <f t="shared" si="1338"/>
        <v>0.5</v>
      </c>
      <c r="AH6059">
        <f t="shared" si="1339"/>
        <v>0.5</v>
      </c>
      <c r="AI6059">
        <f t="shared" si="1340"/>
        <v>0.25</v>
      </c>
      <c r="AJ6059">
        <f t="shared" si="1341"/>
        <v>0.25</v>
      </c>
      <c r="AK6059">
        <f t="shared" si="1342"/>
        <v>0.5</v>
      </c>
      <c r="AL6059">
        <f t="shared" si="1343"/>
        <v>0.5</v>
      </c>
      <c r="AM6059">
        <f t="shared" si="1344"/>
        <v>0.5</v>
      </c>
      <c r="AN6059" s="6">
        <f t="shared" si="1345"/>
        <v>1</v>
      </c>
      <c r="AO6059" t="str">
        <f>VLOOKUP(BD_PONDERACIONES[[#This Row],[Comuna]],Tabla3[#All],2,0)</f>
        <v>Cordillera</v>
      </c>
    </row>
    <row r="6060" spans="1:41" x14ac:dyDescent="0.35">
      <c r="A6060" t="s">
        <v>28958</v>
      </c>
      <c r="B6060" t="s">
        <v>28959</v>
      </c>
      <c r="C6060" t="s">
        <v>28960</v>
      </c>
      <c r="D6060" s="5">
        <v>45040</v>
      </c>
      <c r="E6060" s="5">
        <v>45025</v>
      </c>
      <c r="F6060" t="s">
        <v>763</v>
      </c>
      <c r="G6060" t="s">
        <v>28961</v>
      </c>
      <c r="H6060" t="s">
        <v>2860</v>
      </c>
      <c r="I6060" t="s">
        <v>26259</v>
      </c>
      <c r="J6060" t="s">
        <v>756</v>
      </c>
      <c r="K6060" t="s">
        <v>756</v>
      </c>
      <c r="L6060" t="s">
        <v>757</v>
      </c>
      <c r="M6060" t="s">
        <v>757</v>
      </c>
      <c r="N6060" t="s">
        <v>756</v>
      </c>
      <c r="O6060" t="s">
        <v>756</v>
      </c>
      <c r="P6060" t="s">
        <v>758</v>
      </c>
      <c r="Q6060" t="s">
        <v>759</v>
      </c>
      <c r="R6060" t="s">
        <v>759</v>
      </c>
      <c r="S6060" t="s">
        <v>757</v>
      </c>
      <c r="T6060" t="s">
        <v>757</v>
      </c>
      <c r="U6060" t="s">
        <v>757</v>
      </c>
      <c r="V6060" t="s">
        <v>756</v>
      </c>
      <c r="W6060" t="s">
        <v>756</v>
      </c>
      <c r="X6060" t="s">
        <v>28962</v>
      </c>
      <c r="Y6060" t="str">
        <f t="shared" si="1332"/>
        <v>abril</v>
      </c>
      <c r="Z6060">
        <f>YEAR(BD_PONDERACIONES[[#This Row],[Fecha Ejecución del Ticket]])</f>
        <v>2023</v>
      </c>
      <c r="AA6060" t="str">
        <f t="shared" si="1333"/>
        <v>abril</v>
      </c>
      <c r="AB6060">
        <f>YEAR(BD_PONDERACIONES[[#This Row],[Fecha de Inspección]])</f>
        <v>2023</v>
      </c>
      <c r="AC6060">
        <f t="shared" si="1334"/>
        <v>0.5</v>
      </c>
      <c r="AD6060">
        <f t="shared" si="1335"/>
        <v>0.5</v>
      </c>
      <c r="AE6060">
        <f t="shared" si="1336"/>
        <v>0.5</v>
      </c>
      <c r="AF6060">
        <f t="shared" si="1337"/>
        <v>0.5</v>
      </c>
      <c r="AG6060">
        <f t="shared" si="1338"/>
        <v>0.5</v>
      </c>
      <c r="AH6060">
        <f t="shared" si="1339"/>
        <v>0.5</v>
      </c>
      <c r="AI6060">
        <f t="shared" si="1340"/>
        <v>0.25</v>
      </c>
      <c r="AJ6060">
        <f t="shared" si="1341"/>
        <v>0.25</v>
      </c>
      <c r="AK6060">
        <f t="shared" si="1342"/>
        <v>0.5</v>
      </c>
      <c r="AL6060">
        <f t="shared" si="1343"/>
        <v>0.5</v>
      </c>
      <c r="AM6060">
        <f t="shared" si="1344"/>
        <v>0.5</v>
      </c>
      <c r="AN6060" s="6">
        <f t="shared" si="1345"/>
        <v>1</v>
      </c>
      <c r="AO6060" t="str">
        <f>VLOOKUP(BD_PONDERACIONES[[#This Row],[Comuna]],Tabla3[#All],2,0)</f>
        <v>Cordillera</v>
      </c>
    </row>
    <row r="6061" spans="1:41" x14ac:dyDescent="0.35">
      <c r="A6061" t="s">
        <v>28963</v>
      </c>
      <c r="B6061" t="s">
        <v>28964</v>
      </c>
      <c r="C6061" t="s">
        <v>28965</v>
      </c>
      <c r="D6061" s="5">
        <v>45040</v>
      </c>
      <c r="E6061" s="5">
        <v>45028</v>
      </c>
      <c r="F6061" t="s">
        <v>763</v>
      </c>
      <c r="G6061" t="s">
        <v>28966</v>
      </c>
      <c r="H6061" t="s">
        <v>2860</v>
      </c>
      <c r="I6061" t="s">
        <v>26253</v>
      </c>
      <c r="J6061" t="s">
        <v>756</v>
      </c>
      <c r="K6061" t="s">
        <v>756</v>
      </c>
      <c r="L6061" t="s">
        <v>757</v>
      </c>
      <c r="M6061" t="s">
        <v>757</v>
      </c>
      <c r="N6061" t="s">
        <v>756</v>
      </c>
      <c r="O6061" t="s">
        <v>756</v>
      </c>
      <c r="P6061" t="s">
        <v>758</v>
      </c>
      <c r="Q6061" t="s">
        <v>759</v>
      </c>
      <c r="R6061" t="s">
        <v>759</v>
      </c>
      <c r="S6061" t="s">
        <v>757</v>
      </c>
      <c r="T6061" t="s">
        <v>757</v>
      </c>
      <c r="U6061" t="s">
        <v>757</v>
      </c>
      <c r="V6061" t="s">
        <v>756</v>
      </c>
      <c r="W6061" t="s">
        <v>756</v>
      </c>
      <c r="X6061" t="s">
        <v>20390</v>
      </c>
      <c r="Y6061" t="str">
        <f t="shared" si="1332"/>
        <v>abril</v>
      </c>
      <c r="Z6061">
        <f>YEAR(BD_PONDERACIONES[[#This Row],[Fecha Ejecución del Ticket]])</f>
        <v>2023</v>
      </c>
      <c r="AA6061" t="str">
        <f t="shared" si="1333"/>
        <v>abril</v>
      </c>
      <c r="AB6061">
        <f>YEAR(BD_PONDERACIONES[[#This Row],[Fecha de Inspección]])</f>
        <v>2023</v>
      </c>
      <c r="AC6061">
        <f t="shared" si="1334"/>
        <v>0.5</v>
      </c>
      <c r="AD6061">
        <f t="shared" si="1335"/>
        <v>0.5</v>
      </c>
      <c r="AE6061">
        <f t="shared" si="1336"/>
        <v>0.5</v>
      </c>
      <c r="AF6061">
        <f t="shared" si="1337"/>
        <v>0.5</v>
      </c>
      <c r="AG6061">
        <f t="shared" si="1338"/>
        <v>0.5</v>
      </c>
      <c r="AH6061">
        <f t="shared" si="1339"/>
        <v>0.5</v>
      </c>
      <c r="AI6061">
        <f t="shared" si="1340"/>
        <v>0.25</v>
      </c>
      <c r="AJ6061">
        <f t="shared" si="1341"/>
        <v>0.25</v>
      </c>
      <c r="AK6061">
        <f t="shared" si="1342"/>
        <v>0.5</v>
      </c>
      <c r="AL6061">
        <f t="shared" si="1343"/>
        <v>0.5</v>
      </c>
      <c r="AM6061">
        <f t="shared" si="1344"/>
        <v>0.5</v>
      </c>
      <c r="AN6061" s="6">
        <f t="shared" si="1345"/>
        <v>1</v>
      </c>
      <c r="AO6061" t="str">
        <f>VLOOKUP(BD_PONDERACIONES[[#This Row],[Comuna]],Tabla3[#All],2,0)</f>
        <v>Cordillera</v>
      </c>
    </row>
    <row r="6062" spans="1:41" x14ac:dyDescent="0.35">
      <c r="A6062" t="s">
        <v>28967</v>
      </c>
      <c r="B6062" t="s">
        <v>28968</v>
      </c>
      <c r="C6062" t="s">
        <v>28969</v>
      </c>
      <c r="D6062" s="5">
        <v>45040</v>
      </c>
      <c r="E6062" s="5">
        <v>45022</v>
      </c>
      <c r="F6062" t="s">
        <v>763</v>
      </c>
      <c r="G6062" t="s">
        <v>28970</v>
      </c>
      <c r="H6062" t="s">
        <v>2860</v>
      </c>
      <c r="I6062" t="s">
        <v>26896</v>
      </c>
      <c r="J6062" t="s">
        <v>756</v>
      </c>
      <c r="K6062" t="s">
        <v>756</v>
      </c>
      <c r="L6062" t="s">
        <v>757</v>
      </c>
      <c r="M6062" t="s">
        <v>757</v>
      </c>
      <c r="N6062" t="s">
        <v>756</v>
      </c>
      <c r="O6062" t="s">
        <v>756</v>
      </c>
      <c r="P6062" t="s">
        <v>758</v>
      </c>
      <c r="Q6062" t="s">
        <v>759</v>
      </c>
      <c r="R6062" t="s">
        <v>759</v>
      </c>
      <c r="S6062" t="s">
        <v>757</v>
      </c>
      <c r="T6062" t="s">
        <v>757</v>
      </c>
      <c r="U6062" t="s">
        <v>757</v>
      </c>
      <c r="V6062" t="s">
        <v>756</v>
      </c>
      <c r="W6062" t="s">
        <v>756</v>
      </c>
      <c r="X6062" t="s">
        <v>28971</v>
      </c>
      <c r="Y6062" t="str">
        <f t="shared" si="1332"/>
        <v>abril</v>
      </c>
      <c r="Z6062">
        <f>YEAR(BD_PONDERACIONES[[#This Row],[Fecha Ejecución del Ticket]])</f>
        <v>2023</v>
      </c>
      <c r="AA6062" t="str">
        <f t="shared" si="1333"/>
        <v>abril</v>
      </c>
      <c r="AB6062">
        <f>YEAR(BD_PONDERACIONES[[#This Row],[Fecha de Inspección]])</f>
        <v>2023</v>
      </c>
      <c r="AC6062">
        <f t="shared" si="1334"/>
        <v>0.5</v>
      </c>
      <c r="AD6062">
        <f t="shared" si="1335"/>
        <v>0.5</v>
      </c>
      <c r="AE6062">
        <f t="shared" si="1336"/>
        <v>0.5</v>
      </c>
      <c r="AF6062">
        <f t="shared" si="1337"/>
        <v>0.5</v>
      </c>
      <c r="AG6062">
        <f t="shared" si="1338"/>
        <v>0.5</v>
      </c>
      <c r="AH6062">
        <f t="shared" si="1339"/>
        <v>0.5</v>
      </c>
      <c r="AI6062">
        <f t="shared" si="1340"/>
        <v>0.25</v>
      </c>
      <c r="AJ6062">
        <f t="shared" si="1341"/>
        <v>0.25</v>
      </c>
      <c r="AK6062">
        <f t="shared" si="1342"/>
        <v>0.5</v>
      </c>
      <c r="AL6062">
        <f t="shared" si="1343"/>
        <v>0.5</v>
      </c>
      <c r="AM6062">
        <f t="shared" si="1344"/>
        <v>0.5</v>
      </c>
      <c r="AN6062" s="6">
        <f t="shared" si="1345"/>
        <v>1</v>
      </c>
      <c r="AO6062" t="str">
        <f>VLOOKUP(BD_PONDERACIONES[[#This Row],[Comuna]],Tabla3[#All],2,0)</f>
        <v>Cordillera</v>
      </c>
    </row>
    <row r="6063" spans="1:41" x14ac:dyDescent="0.35">
      <c r="A6063" t="s">
        <v>28972</v>
      </c>
      <c r="B6063" t="s">
        <v>28973</v>
      </c>
      <c r="C6063" t="s">
        <v>28974</v>
      </c>
      <c r="D6063" s="5">
        <v>45040</v>
      </c>
      <c r="E6063" s="5">
        <v>45023</v>
      </c>
      <c r="F6063" t="s">
        <v>763</v>
      </c>
      <c r="G6063" t="s">
        <v>28975</v>
      </c>
      <c r="H6063" t="s">
        <v>2860</v>
      </c>
      <c r="I6063" t="s">
        <v>28734</v>
      </c>
      <c r="J6063" t="s">
        <v>756</v>
      </c>
      <c r="K6063" t="s">
        <v>756</v>
      </c>
      <c r="L6063" t="s">
        <v>757</v>
      </c>
      <c r="M6063" t="s">
        <v>757</v>
      </c>
      <c r="N6063" t="s">
        <v>756</v>
      </c>
      <c r="O6063" t="s">
        <v>756</v>
      </c>
      <c r="P6063" t="s">
        <v>758</v>
      </c>
      <c r="Q6063" t="s">
        <v>759</v>
      </c>
      <c r="R6063" t="s">
        <v>759</v>
      </c>
      <c r="S6063" t="s">
        <v>757</v>
      </c>
      <c r="T6063" t="s">
        <v>757</v>
      </c>
      <c r="U6063" t="s">
        <v>757</v>
      </c>
      <c r="V6063" t="s">
        <v>756</v>
      </c>
      <c r="W6063" t="s">
        <v>756</v>
      </c>
      <c r="X6063" t="s">
        <v>28976</v>
      </c>
      <c r="Y6063" t="str">
        <f t="shared" si="1332"/>
        <v>abril</v>
      </c>
      <c r="Z6063">
        <f>YEAR(BD_PONDERACIONES[[#This Row],[Fecha Ejecución del Ticket]])</f>
        <v>2023</v>
      </c>
      <c r="AA6063" t="str">
        <f t="shared" si="1333"/>
        <v>abril</v>
      </c>
      <c r="AB6063">
        <f>YEAR(BD_PONDERACIONES[[#This Row],[Fecha de Inspección]])</f>
        <v>2023</v>
      </c>
      <c r="AC6063">
        <f t="shared" si="1334"/>
        <v>0.5</v>
      </c>
      <c r="AD6063">
        <f t="shared" si="1335"/>
        <v>0.5</v>
      </c>
      <c r="AE6063">
        <f t="shared" si="1336"/>
        <v>0.5</v>
      </c>
      <c r="AF6063">
        <f t="shared" si="1337"/>
        <v>0.5</v>
      </c>
      <c r="AG6063">
        <f t="shared" si="1338"/>
        <v>0.5</v>
      </c>
      <c r="AH6063">
        <f t="shared" si="1339"/>
        <v>0.5</v>
      </c>
      <c r="AI6063">
        <f t="shared" si="1340"/>
        <v>0.25</v>
      </c>
      <c r="AJ6063">
        <f t="shared" si="1341"/>
        <v>0.25</v>
      </c>
      <c r="AK6063">
        <f t="shared" si="1342"/>
        <v>0.5</v>
      </c>
      <c r="AL6063">
        <f t="shared" si="1343"/>
        <v>0.5</v>
      </c>
      <c r="AM6063">
        <f t="shared" si="1344"/>
        <v>0.5</v>
      </c>
      <c r="AN6063" s="6">
        <f t="shared" si="1345"/>
        <v>1</v>
      </c>
      <c r="AO6063" t="str">
        <f>VLOOKUP(BD_PONDERACIONES[[#This Row],[Comuna]],Tabla3[#All],2,0)</f>
        <v>Cordillera</v>
      </c>
    </row>
    <row r="6064" spans="1:41" x14ac:dyDescent="0.35">
      <c r="A6064" t="s">
        <v>28977</v>
      </c>
      <c r="B6064" t="s">
        <v>28978</v>
      </c>
      <c r="C6064" t="s">
        <v>28979</v>
      </c>
      <c r="D6064" s="5">
        <v>45040</v>
      </c>
      <c r="E6064" s="5">
        <v>45026</v>
      </c>
      <c r="F6064" t="s">
        <v>763</v>
      </c>
      <c r="G6064" t="s">
        <v>28980</v>
      </c>
      <c r="H6064" t="s">
        <v>2860</v>
      </c>
      <c r="I6064" t="s">
        <v>28805</v>
      </c>
      <c r="J6064" t="s">
        <v>756</v>
      </c>
      <c r="K6064" t="s">
        <v>756</v>
      </c>
      <c r="L6064" t="s">
        <v>757</v>
      </c>
      <c r="M6064" t="s">
        <v>757</v>
      </c>
      <c r="N6064" t="s">
        <v>756</v>
      </c>
      <c r="O6064" t="s">
        <v>756</v>
      </c>
      <c r="P6064" t="s">
        <v>758</v>
      </c>
      <c r="Q6064" t="s">
        <v>759</v>
      </c>
      <c r="R6064" t="s">
        <v>759</v>
      </c>
      <c r="S6064" t="s">
        <v>757</v>
      </c>
      <c r="T6064" t="s">
        <v>757</v>
      </c>
      <c r="U6064" t="s">
        <v>757</v>
      </c>
      <c r="V6064" t="s">
        <v>756</v>
      </c>
      <c r="W6064" t="s">
        <v>756</v>
      </c>
      <c r="X6064" t="s">
        <v>28981</v>
      </c>
      <c r="Y6064" t="str">
        <f t="shared" si="1332"/>
        <v>abril</v>
      </c>
      <c r="Z6064">
        <f>YEAR(BD_PONDERACIONES[[#This Row],[Fecha Ejecución del Ticket]])</f>
        <v>2023</v>
      </c>
      <c r="AA6064" t="str">
        <f t="shared" si="1333"/>
        <v>abril</v>
      </c>
      <c r="AB6064">
        <f>YEAR(BD_PONDERACIONES[[#This Row],[Fecha de Inspección]])</f>
        <v>2023</v>
      </c>
      <c r="AC6064">
        <f t="shared" si="1334"/>
        <v>0.5</v>
      </c>
      <c r="AD6064">
        <f t="shared" si="1335"/>
        <v>0.5</v>
      </c>
      <c r="AE6064">
        <f t="shared" si="1336"/>
        <v>0.5</v>
      </c>
      <c r="AF6064">
        <f t="shared" si="1337"/>
        <v>0.5</v>
      </c>
      <c r="AG6064">
        <f t="shared" si="1338"/>
        <v>0.5</v>
      </c>
      <c r="AH6064">
        <f t="shared" si="1339"/>
        <v>0.5</v>
      </c>
      <c r="AI6064">
        <f t="shared" si="1340"/>
        <v>0.25</v>
      </c>
      <c r="AJ6064">
        <f t="shared" si="1341"/>
        <v>0.25</v>
      </c>
      <c r="AK6064">
        <f t="shared" si="1342"/>
        <v>0.5</v>
      </c>
      <c r="AL6064">
        <f t="shared" si="1343"/>
        <v>0.5</v>
      </c>
      <c r="AM6064">
        <f t="shared" si="1344"/>
        <v>0.5</v>
      </c>
      <c r="AN6064" s="6">
        <f t="shared" si="1345"/>
        <v>1</v>
      </c>
      <c r="AO6064" t="str">
        <f>VLOOKUP(BD_PONDERACIONES[[#This Row],[Comuna]],Tabla3[#All],2,0)</f>
        <v>Cordillera</v>
      </c>
    </row>
    <row r="6065" spans="1:41" x14ac:dyDescent="0.35">
      <c r="A6065" t="s">
        <v>28982</v>
      </c>
      <c r="B6065" t="s">
        <v>28983</v>
      </c>
      <c r="C6065" t="s">
        <v>28984</v>
      </c>
      <c r="D6065" s="5">
        <v>45040</v>
      </c>
      <c r="E6065" s="5">
        <v>45026</v>
      </c>
      <c r="F6065" t="s">
        <v>763</v>
      </c>
      <c r="G6065" t="s">
        <v>28985</v>
      </c>
      <c r="H6065" t="s">
        <v>2860</v>
      </c>
      <c r="I6065" t="s">
        <v>26639</v>
      </c>
      <c r="J6065" t="s">
        <v>756</v>
      </c>
      <c r="K6065" t="s">
        <v>756</v>
      </c>
      <c r="L6065" t="s">
        <v>757</v>
      </c>
      <c r="M6065" t="s">
        <v>757</v>
      </c>
      <c r="N6065" t="s">
        <v>756</v>
      </c>
      <c r="O6065" t="s">
        <v>756</v>
      </c>
      <c r="P6065" t="s">
        <v>758</v>
      </c>
      <c r="Q6065" t="s">
        <v>759</v>
      </c>
      <c r="R6065" t="s">
        <v>759</v>
      </c>
      <c r="S6065" t="s">
        <v>757</v>
      </c>
      <c r="T6065" t="s">
        <v>757</v>
      </c>
      <c r="U6065" t="s">
        <v>757</v>
      </c>
      <c r="V6065" t="s">
        <v>756</v>
      </c>
      <c r="W6065" t="s">
        <v>756</v>
      </c>
      <c r="X6065" t="s">
        <v>28986</v>
      </c>
      <c r="Y6065" t="str">
        <f t="shared" si="1332"/>
        <v>abril</v>
      </c>
      <c r="Z6065">
        <f>YEAR(BD_PONDERACIONES[[#This Row],[Fecha Ejecución del Ticket]])</f>
        <v>2023</v>
      </c>
      <c r="AA6065" t="str">
        <f t="shared" si="1333"/>
        <v>abril</v>
      </c>
      <c r="AB6065">
        <f>YEAR(BD_PONDERACIONES[[#This Row],[Fecha de Inspección]])</f>
        <v>2023</v>
      </c>
      <c r="AC6065">
        <f t="shared" si="1334"/>
        <v>0.5</v>
      </c>
      <c r="AD6065">
        <f t="shared" si="1335"/>
        <v>0.5</v>
      </c>
      <c r="AE6065">
        <f t="shared" si="1336"/>
        <v>0.5</v>
      </c>
      <c r="AF6065">
        <f t="shared" si="1337"/>
        <v>0.5</v>
      </c>
      <c r="AG6065">
        <f t="shared" si="1338"/>
        <v>0.5</v>
      </c>
      <c r="AH6065">
        <f t="shared" si="1339"/>
        <v>0.5</v>
      </c>
      <c r="AI6065">
        <f t="shared" si="1340"/>
        <v>0.25</v>
      </c>
      <c r="AJ6065">
        <f t="shared" si="1341"/>
        <v>0.25</v>
      </c>
      <c r="AK6065">
        <f t="shared" si="1342"/>
        <v>0.5</v>
      </c>
      <c r="AL6065">
        <f t="shared" si="1343"/>
        <v>0.5</v>
      </c>
      <c r="AM6065">
        <f t="shared" si="1344"/>
        <v>0.5</v>
      </c>
      <c r="AN6065" s="6">
        <f t="shared" si="1345"/>
        <v>1</v>
      </c>
      <c r="AO6065" t="str">
        <f>VLOOKUP(BD_PONDERACIONES[[#This Row],[Comuna]],Tabla3[#All],2,0)</f>
        <v>Cordillera</v>
      </c>
    </row>
    <row r="6066" spans="1:41" x14ac:dyDescent="0.35">
      <c r="A6066" t="s">
        <v>28987</v>
      </c>
      <c r="B6066" t="s">
        <v>28988</v>
      </c>
      <c r="C6066" t="s">
        <v>28989</v>
      </c>
      <c r="D6066" s="5">
        <v>45040</v>
      </c>
      <c r="E6066" s="5">
        <v>45022</v>
      </c>
      <c r="F6066" t="s">
        <v>763</v>
      </c>
      <c r="G6066" t="s">
        <v>28990</v>
      </c>
      <c r="H6066" t="s">
        <v>2860</v>
      </c>
      <c r="I6066" t="s">
        <v>26639</v>
      </c>
      <c r="J6066" t="s">
        <v>756</v>
      </c>
      <c r="K6066" t="s">
        <v>756</v>
      </c>
      <c r="L6066" t="s">
        <v>773</v>
      </c>
      <c r="M6066" t="s">
        <v>773</v>
      </c>
      <c r="N6066" t="s">
        <v>756</v>
      </c>
      <c r="O6066" t="s">
        <v>756</v>
      </c>
      <c r="P6066" t="s">
        <v>758</v>
      </c>
      <c r="Q6066" t="s">
        <v>759</v>
      </c>
      <c r="R6066" t="s">
        <v>759</v>
      </c>
      <c r="S6066" t="s">
        <v>757</v>
      </c>
      <c r="T6066" t="s">
        <v>757</v>
      </c>
      <c r="U6066" t="s">
        <v>757</v>
      </c>
      <c r="V6066" t="s">
        <v>756</v>
      </c>
      <c r="W6066" t="s">
        <v>756</v>
      </c>
      <c r="X6066" t="s">
        <v>28991</v>
      </c>
      <c r="Y6066" t="str">
        <f t="shared" si="1332"/>
        <v>abril</v>
      </c>
      <c r="Z6066">
        <f>YEAR(BD_PONDERACIONES[[#This Row],[Fecha Ejecución del Ticket]])</f>
        <v>2023</v>
      </c>
      <c r="AA6066" t="str">
        <f t="shared" si="1333"/>
        <v>abril</v>
      </c>
      <c r="AB6066">
        <f>YEAR(BD_PONDERACIONES[[#This Row],[Fecha de Inspección]])</f>
        <v>2023</v>
      </c>
      <c r="AC6066">
        <f t="shared" si="1334"/>
        <v>0.5</v>
      </c>
      <c r="AD6066">
        <f t="shared" si="1335"/>
        <v>0.5</v>
      </c>
      <c r="AE6066">
        <f t="shared" si="1336"/>
        <v>0</v>
      </c>
      <c r="AF6066">
        <f t="shared" si="1337"/>
        <v>0</v>
      </c>
      <c r="AG6066">
        <f t="shared" si="1338"/>
        <v>0.5</v>
      </c>
      <c r="AH6066">
        <f t="shared" si="1339"/>
        <v>0.5</v>
      </c>
      <c r="AI6066">
        <f t="shared" si="1340"/>
        <v>0.25</v>
      </c>
      <c r="AJ6066">
        <f t="shared" si="1341"/>
        <v>0.25</v>
      </c>
      <c r="AK6066">
        <f t="shared" si="1342"/>
        <v>0.5</v>
      </c>
      <c r="AL6066">
        <f t="shared" si="1343"/>
        <v>0.5</v>
      </c>
      <c r="AM6066">
        <f t="shared" si="1344"/>
        <v>0.5</v>
      </c>
      <c r="AN6066" s="6">
        <f t="shared" si="1345"/>
        <v>0.7</v>
      </c>
      <c r="AO6066" t="str">
        <f>VLOOKUP(BD_PONDERACIONES[[#This Row],[Comuna]],Tabla3[#All],2,0)</f>
        <v>Cordillera</v>
      </c>
    </row>
    <row r="6067" spans="1:41" x14ac:dyDescent="0.35">
      <c r="A6067" t="s">
        <v>28992</v>
      </c>
      <c r="B6067" t="s">
        <v>28993</v>
      </c>
      <c r="C6067" t="s">
        <v>28994</v>
      </c>
      <c r="D6067" s="5">
        <v>45038</v>
      </c>
      <c r="E6067" s="5">
        <v>44960</v>
      </c>
      <c r="F6067" t="s">
        <v>753</v>
      </c>
      <c r="G6067" t="s">
        <v>28995</v>
      </c>
      <c r="H6067" t="s">
        <v>3394</v>
      </c>
      <c r="I6067" t="s">
        <v>26177</v>
      </c>
      <c r="J6067" t="s">
        <v>756</v>
      </c>
      <c r="K6067" t="s">
        <v>756</v>
      </c>
      <c r="L6067" t="s">
        <v>757</v>
      </c>
      <c r="M6067" t="s">
        <v>757</v>
      </c>
      <c r="N6067" t="s">
        <v>756</v>
      </c>
      <c r="O6067" t="s">
        <v>756</v>
      </c>
      <c r="P6067" t="s">
        <v>758</v>
      </c>
      <c r="Q6067" t="s">
        <v>759</v>
      </c>
      <c r="R6067" t="s">
        <v>759</v>
      </c>
      <c r="S6067" t="s">
        <v>757</v>
      </c>
      <c r="T6067" t="s">
        <v>757</v>
      </c>
      <c r="U6067" t="s">
        <v>757</v>
      </c>
      <c r="V6067" t="s">
        <v>756</v>
      </c>
      <c r="W6067" t="s">
        <v>756</v>
      </c>
      <c r="X6067" t="s">
        <v>28556</v>
      </c>
      <c r="Y6067" t="str">
        <f t="shared" si="1332"/>
        <v>febrero</v>
      </c>
      <c r="Z6067">
        <f>YEAR(BD_PONDERACIONES[[#This Row],[Fecha Ejecución del Ticket]])</f>
        <v>2023</v>
      </c>
      <c r="AA6067" t="str">
        <f t="shared" si="1333"/>
        <v>abril</v>
      </c>
      <c r="AB6067">
        <f>YEAR(BD_PONDERACIONES[[#This Row],[Fecha de Inspección]])</f>
        <v>2023</v>
      </c>
      <c r="AC6067">
        <f t="shared" si="1334"/>
        <v>0.5</v>
      </c>
      <c r="AD6067">
        <f t="shared" si="1335"/>
        <v>0.5</v>
      </c>
      <c r="AE6067">
        <f t="shared" si="1336"/>
        <v>0.5</v>
      </c>
      <c r="AF6067">
        <f t="shared" si="1337"/>
        <v>0.5</v>
      </c>
      <c r="AG6067">
        <f t="shared" si="1338"/>
        <v>0.5</v>
      </c>
      <c r="AH6067">
        <f t="shared" si="1339"/>
        <v>0.5</v>
      </c>
      <c r="AI6067">
        <f t="shared" si="1340"/>
        <v>0.25</v>
      </c>
      <c r="AJ6067">
        <f t="shared" si="1341"/>
        <v>0.25</v>
      </c>
      <c r="AK6067">
        <f t="shared" si="1342"/>
        <v>0.5</v>
      </c>
      <c r="AL6067">
        <f t="shared" si="1343"/>
        <v>0.5</v>
      </c>
      <c r="AM6067">
        <f t="shared" si="1344"/>
        <v>0.5</v>
      </c>
      <c r="AN6067" s="6">
        <f t="shared" si="1345"/>
        <v>1</v>
      </c>
      <c r="AO6067" t="str">
        <f>VLOOKUP(BD_PONDERACIONES[[#This Row],[Comuna]],Tabla3[#All],2,0)</f>
        <v>Florida</v>
      </c>
    </row>
    <row r="6068" spans="1:41" x14ac:dyDescent="0.35">
      <c r="A6068" t="s">
        <v>28996</v>
      </c>
      <c r="B6068" t="s">
        <v>28997</v>
      </c>
      <c r="C6068" t="s">
        <v>28998</v>
      </c>
      <c r="D6068" s="5">
        <v>45038</v>
      </c>
      <c r="E6068" s="5">
        <v>44961</v>
      </c>
      <c r="F6068" t="s">
        <v>753</v>
      </c>
      <c r="G6068" t="s">
        <v>28995</v>
      </c>
      <c r="H6068" t="s">
        <v>3394</v>
      </c>
      <c r="I6068" t="s">
        <v>26220</v>
      </c>
      <c r="J6068" t="s">
        <v>756</v>
      </c>
      <c r="K6068" t="s">
        <v>756</v>
      </c>
      <c r="L6068" t="s">
        <v>757</v>
      </c>
      <c r="M6068" t="s">
        <v>757</v>
      </c>
      <c r="N6068" t="s">
        <v>756</v>
      </c>
      <c r="O6068" t="s">
        <v>756</v>
      </c>
      <c r="P6068" t="s">
        <v>758</v>
      </c>
      <c r="Q6068" t="s">
        <v>759</v>
      </c>
      <c r="R6068" t="s">
        <v>759</v>
      </c>
      <c r="S6068" t="s">
        <v>757</v>
      </c>
      <c r="T6068" t="s">
        <v>757</v>
      </c>
      <c r="U6068" t="s">
        <v>757</v>
      </c>
      <c r="V6068" t="s">
        <v>756</v>
      </c>
      <c r="W6068" t="s">
        <v>756</v>
      </c>
      <c r="X6068" t="s">
        <v>28556</v>
      </c>
      <c r="Y6068" t="str">
        <f t="shared" si="1332"/>
        <v>febrero</v>
      </c>
      <c r="Z6068">
        <f>YEAR(BD_PONDERACIONES[[#This Row],[Fecha Ejecución del Ticket]])</f>
        <v>2023</v>
      </c>
      <c r="AA6068" t="str">
        <f t="shared" si="1333"/>
        <v>abril</v>
      </c>
      <c r="AB6068">
        <f>YEAR(BD_PONDERACIONES[[#This Row],[Fecha de Inspección]])</f>
        <v>2023</v>
      </c>
      <c r="AC6068">
        <f t="shared" si="1334"/>
        <v>0.5</v>
      </c>
      <c r="AD6068">
        <f t="shared" si="1335"/>
        <v>0.5</v>
      </c>
      <c r="AE6068">
        <f t="shared" si="1336"/>
        <v>0.5</v>
      </c>
      <c r="AF6068">
        <f t="shared" si="1337"/>
        <v>0.5</v>
      </c>
      <c r="AG6068">
        <f t="shared" si="1338"/>
        <v>0.5</v>
      </c>
      <c r="AH6068">
        <f t="shared" si="1339"/>
        <v>0.5</v>
      </c>
      <c r="AI6068">
        <f t="shared" si="1340"/>
        <v>0.25</v>
      </c>
      <c r="AJ6068">
        <f t="shared" si="1341"/>
        <v>0.25</v>
      </c>
      <c r="AK6068">
        <f t="shared" si="1342"/>
        <v>0.5</v>
      </c>
      <c r="AL6068">
        <f t="shared" si="1343"/>
        <v>0.5</v>
      </c>
      <c r="AM6068">
        <f t="shared" si="1344"/>
        <v>0.5</v>
      </c>
      <c r="AN6068" s="6">
        <f t="shared" si="1345"/>
        <v>1</v>
      </c>
      <c r="AO6068" t="str">
        <f>VLOOKUP(BD_PONDERACIONES[[#This Row],[Comuna]],Tabla3[#All],2,0)</f>
        <v>Florida</v>
      </c>
    </row>
    <row r="6069" spans="1:41" x14ac:dyDescent="0.35">
      <c r="A6069" t="s">
        <v>28999</v>
      </c>
      <c r="B6069" t="s">
        <v>29000</v>
      </c>
      <c r="C6069" t="s">
        <v>29001</v>
      </c>
      <c r="D6069" s="5">
        <v>45038</v>
      </c>
      <c r="E6069" s="5">
        <v>44958</v>
      </c>
      <c r="F6069" t="s">
        <v>753</v>
      </c>
      <c r="G6069" t="s">
        <v>29002</v>
      </c>
      <c r="H6069" t="s">
        <v>3394</v>
      </c>
      <c r="I6069" t="s">
        <v>26454</v>
      </c>
      <c r="J6069" t="s">
        <v>756</v>
      </c>
      <c r="K6069" t="s">
        <v>756</v>
      </c>
      <c r="L6069" t="s">
        <v>757</v>
      </c>
      <c r="M6069" t="s">
        <v>757</v>
      </c>
      <c r="N6069" t="s">
        <v>756</v>
      </c>
      <c r="O6069" t="s">
        <v>756</v>
      </c>
      <c r="P6069" t="s">
        <v>758</v>
      </c>
      <c r="Q6069" t="s">
        <v>759</v>
      </c>
      <c r="R6069" t="s">
        <v>759</v>
      </c>
      <c r="S6069" t="s">
        <v>757</v>
      </c>
      <c r="T6069" t="s">
        <v>757</v>
      </c>
      <c r="U6069" t="s">
        <v>757</v>
      </c>
      <c r="V6069" t="s">
        <v>904</v>
      </c>
      <c r="W6069" t="s">
        <v>756</v>
      </c>
      <c r="X6069" t="s">
        <v>29003</v>
      </c>
      <c r="Y6069" t="str">
        <f t="shared" si="1332"/>
        <v>febrero</v>
      </c>
      <c r="Z6069">
        <f>YEAR(BD_PONDERACIONES[[#This Row],[Fecha Ejecución del Ticket]])</f>
        <v>2023</v>
      </c>
      <c r="AA6069" t="str">
        <f t="shared" si="1333"/>
        <v>abril</v>
      </c>
      <c r="AB6069">
        <f>YEAR(BD_PONDERACIONES[[#This Row],[Fecha de Inspección]])</f>
        <v>2023</v>
      </c>
      <c r="AC6069">
        <f t="shared" si="1334"/>
        <v>0.5</v>
      </c>
      <c r="AD6069">
        <f t="shared" si="1335"/>
        <v>0.5</v>
      </c>
      <c r="AE6069">
        <f t="shared" si="1336"/>
        <v>0.5</v>
      </c>
      <c r="AF6069">
        <f t="shared" si="1337"/>
        <v>0.5</v>
      </c>
      <c r="AG6069">
        <f t="shared" si="1338"/>
        <v>0.5</v>
      </c>
      <c r="AH6069">
        <f t="shared" si="1339"/>
        <v>0.5</v>
      </c>
      <c r="AI6069">
        <f t="shared" si="1340"/>
        <v>0.25</v>
      </c>
      <c r="AJ6069">
        <f t="shared" si="1341"/>
        <v>0.25</v>
      </c>
      <c r="AK6069">
        <f t="shared" si="1342"/>
        <v>0.5</v>
      </c>
      <c r="AL6069">
        <f t="shared" si="1343"/>
        <v>0.32500000000000001</v>
      </c>
      <c r="AM6069">
        <f t="shared" si="1344"/>
        <v>0.5</v>
      </c>
      <c r="AN6069" s="6">
        <f t="shared" si="1345"/>
        <v>0.96500000000000008</v>
      </c>
      <c r="AO6069" t="str">
        <f>VLOOKUP(BD_PONDERACIONES[[#This Row],[Comuna]],Tabla3[#All],2,0)</f>
        <v>Florida</v>
      </c>
    </row>
    <row r="6070" spans="1:41" x14ac:dyDescent="0.35">
      <c r="A6070" t="s">
        <v>29004</v>
      </c>
      <c r="B6070" t="s">
        <v>29005</v>
      </c>
      <c r="C6070" t="s">
        <v>29006</v>
      </c>
      <c r="D6070" s="5">
        <v>45038</v>
      </c>
      <c r="E6070" s="5">
        <v>44961</v>
      </c>
      <c r="F6070" t="s">
        <v>753</v>
      </c>
      <c r="G6070" t="s">
        <v>29007</v>
      </c>
      <c r="H6070" t="s">
        <v>3797</v>
      </c>
      <c r="I6070" t="s">
        <v>26454</v>
      </c>
      <c r="J6070" t="s">
        <v>756</v>
      </c>
      <c r="K6070" t="s">
        <v>756</v>
      </c>
      <c r="L6070" t="s">
        <v>757</v>
      </c>
      <c r="M6070" t="s">
        <v>757</v>
      </c>
      <c r="N6070" t="s">
        <v>756</v>
      </c>
      <c r="O6070" t="s">
        <v>756</v>
      </c>
      <c r="P6070" t="s">
        <v>758</v>
      </c>
      <c r="Q6070" t="s">
        <v>759</v>
      </c>
      <c r="R6070" t="s">
        <v>759</v>
      </c>
      <c r="S6070" t="s">
        <v>757</v>
      </c>
      <c r="T6070" t="s">
        <v>757</v>
      </c>
      <c r="U6070" t="s">
        <v>757</v>
      </c>
      <c r="V6070" t="s">
        <v>756</v>
      </c>
      <c r="W6070" t="s">
        <v>756</v>
      </c>
      <c r="X6070" t="s">
        <v>22119</v>
      </c>
      <c r="Y6070" t="str">
        <f t="shared" si="1332"/>
        <v>febrero</v>
      </c>
      <c r="Z6070">
        <f>YEAR(BD_PONDERACIONES[[#This Row],[Fecha Ejecución del Ticket]])</f>
        <v>2023</v>
      </c>
      <c r="AA6070" t="str">
        <f t="shared" si="1333"/>
        <v>abril</v>
      </c>
      <c r="AB6070">
        <f>YEAR(BD_PONDERACIONES[[#This Row],[Fecha de Inspección]])</f>
        <v>2023</v>
      </c>
      <c r="AC6070">
        <f t="shared" si="1334"/>
        <v>0.5</v>
      </c>
      <c r="AD6070">
        <f t="shared" si="1335"/>
        <v>0.5</v>
      </c>
      <c r="AE6070">
        <f t="shared" si="1336"/>
        <v>0.5</v>
      </c>
      <c r="AF6070">
        <f t="shared" si="1337"/>
        <v>0.5</v>
      </c>
      <c r="AG6070">
        <f t="shared" si="1338"/>
        <v>0.5</v>
      </c>
      <c r="AH6070">
        <f t="shared" si="1339"/>
        <v>0.5</v>
      </c>
      <c r="AI6070">
        <f t="shared" si="1340"/>
        <v>0.25</v>
      </c>
      <c r="AJ6070">
        <f t="shared" si="1341"/>
        <v>0.25</v>
      </c>
      <c r="AK6070">
        <f t="shared" si="1342"/>
        <v>0.5</v>
      </c>
      <c r="AL6070">
        <f t="shared" si="1343"/>
        <v>0.5</v>
      </c>
      <c r="AM6070">
        <f t="shared" si="1344"/>
        <v>0.5</v>
      </c>
      <c r="AN6070" s="6">
        <f t="shared" si="1345"/>
        <v>1</v>
      </c>
      <c r="AO6070" t="str">
        <f>VLOOKUP(BD_PONDERACIONES[[#This Row],[Comuna]],Tabla3[#All],2,0)</f>
        <v>Florida</v>
      </c>
    </row>
    <row r="6071" spans="1:41" x14ac:dyDescent="0.35">
      <c r="A6071" t="s">
        <v>29008</v>
      </c>
      <c r="B6071" t="s">
        <v>29009</v>
      </c>
      <c r="C6071" t="s">
        <v>29010</v>
      </c>
      <c r="D6071" s="5">
        <v>45038</v>
      </c>
      <c r="E6071" s="5">
        <v>44959</v>
      </c>
      <c r="F6071" t="s">
        <v>753</v>
      </c>
      <c r="G6071" t="s">
        <v>29011</v>
      </c>
      <c r="H6071" t="s">
        <v>3394</v>
      </c>
      <c r="I6071" t="s">
        <v>26159</v>
      </c>
      <c r="J6071" t="s">
        <v>756</v>
      </c>
      <c r="K6071" t="s">
        <v>756</v>
      </c>
      <c r="L6071" t="s">
        <v>757</v>
      </c>
      <c r="M6071" t="s">
        <v>757</v>
      </c>
      <c r="N6071" t="s">
        <v>756</v>
      </c>
      <c r="O6071" t="s">
        <v>756</v>
      </c>
      <c r="P6071" t="s">
        <v>758</v>
      </c>
      <c r="Q6071" t="s">
        <v>759</v>
      </c>
      <c r="R6071" t="s">
        <v>759</v>
      </c>
      <c r="S6071" t="s">
        <v>757</v>
      </c>
      <c r="T6071" t="s">
        <v>757</v>
      </c>
      <c r="U6071" t="s">
        <v>757</v>
      </c>
      <c r="V6071" t="s">
        <v>756</v>
      </c>
      <c r="W6071" t="s">
        <v>756</v>
      </c>
      <c r="X6071" t="s">
        <v>9040</v>
      </c>
      <c r="Y6071" t="str">
        <f t="shared" si="1332"/>
        <v>febrero</v>
      </c>
      <c r="Z6071">
        <f>YEAR(BD_PONDERACIONES[[#This Row],[Fecha Ejecución del Ticket]])</f>
        <v>2023</v>
      </c>
      <c r="AA6071" t="str">
        <f t="shared" si="1333"/>
        <v>abril</v>
      </c>
      <c r="AB6071">
        <f>YEAR(BD_PONDERACIONES[[#This Row],[Fecha de Inspección]])</f>
        <v>2023</v>
      </c>
      <c r="AC6071">
        <f t="shared" si="1334"/>
        <v>0.5</v>
      </c>
      <c r="AD6071">
        <f t="shared" si="1335"/>
        <v>0.5</v>
      </c>
      <c r="AE6071">
        <f t="shared" si="1336"/>
        <v>0.5</v>
      </c>
      <c r="AF6071">
        <f t="shared" si="1337"/>
        <v>0.5</v>
      </c>
      <c r="AG6071">
        <f t="shared" si="1338"/>
        <v>0.5</v>
      </c>
      <c r="AH6071">
        <f t="shared" si="1339"/>
        <v>0.5</v>
      </c>
      <c r="AI6071">
        <f t="shared" si="1340"/>
        <v>0.25</v>
      </c>
      <c r="AJ6071">
        <f t="shared" si="1341"/>
        <v>0.25</v>
      </c>
      <c r="AK6071">
        <f t="shared" si="1342"/>
        <v>0.5</v>
      </c>
      <c r="AL6071">
        <f t="shared" si="1343"/>
        <v>0.5</v>
      </c>
      <c r="AM6071">
        <f t="shared" si="1344"/>
        <v>0.5</v>
      </c>
      <c r="AN6071" s="6">
        <f t="shared" si="1345"/>
        <v>1</v>
      </c>
      <c r="AO6071" t="str">
        <f>VLOOKUP(BD_PONDERACIONES[[#This Row],[Comuna]],Tabla3[#All],2,0)</f>
        <v>Florida</v>
      </c>
    </row>
    <row r="6072" spans="1:41" x14ac:dyDescent="0.35">
      <c r="A6072" t="s">
        <v>29012</v>
      </c>
      <c r="B6072" t="s">
        <v>29013</v>
      </c>
      <c r="C6072" t="s">
        <v>29014</v>
      </c>
      <c r="D6072" s="5">
        <v>45038</v>
      </c>
      <c r="E6072" s="5">
        <v>44961</v>
      </c>
      <c r="F6072" t="s">
        <v>753</v>
      </c>
      <c r="G6072" t="s">
        <v>29015</v>
      </c>
      <c r="H6072" t="s">
        <v>3394</v>
      </c>
      <c r="I6072" t="s">
        <v>26431</v>
      </c>
      <c r="J6072" t="s">
        <v>756</v>
      </c>
      <c r="K6072" t="s">
        <v>756</v>
      </c>
      <c r="L6072" t="s">
        <v>757</v>
      </c>
      <c r="M6072" t="s">
        <v>757</v>
      </c>
      <c r="N6072" t="s">
        <v>756</v>
      </c>
      <c r="O6072" t="s">
        <v>756</v>
      </c>
      <c r="P6072" t="s">
        <v>758</v>
      </c>
      <c r="Q6072" t="s">
        <v>759</v>
      </c>
      <c r="R6072" t="s">
        <v>759</v>
      </c>
      <c r="S6072" t="s">
        <v>757</v>
      </c>
      <c r="T6072" t="s">
        <v>757</v>
      </c>
      <c r="U6072" t="s">
        <v>757</v>
      </c>
      <c r="V6072" t="s">
        <v>756</v>
      </c>
      <c r="W6072" t="s">
        <v>756</v>
      </c>
      <c r="X6072" t="s">
        <v>29016</v>
      </c>
      <c r="Y6072" t="str">
        <f t="shared" si="1332"/>
        <v>febrero</v>
      </c>
      <c r="Z6072">
        <f>YEAR(BD_PONDERACIONES[[#This Row],[Fecha Ejecución del Ticket]])</f>
        <v>2023</v>
      </c>
      <c r="AA6072" t="str">
        <f t="shared" si="1333"/>
        <v>abril</v>
      </c>
      <c r="AB6072">
        <f>YEAR(BD_PONDERACIONES[[#This Row],[Fecha de Inspección]])</f>
        <v>2023</v>
      </c>
      <c r="AC6072">
        <f t="shared" si="1334"/>
        <v>0.5</v>
      </c>
      <c r="AD6072">
        <f t="shared" si="1335"/>
        <v>0.5</v>
      </c>
      <c r="AE6072">
        <f t="shared" si="1336"/>
        <v>0.5</v>
      </c>
      <c r="AF6072">
        <f t="shared" si="1337"/>
        <v>0.5</v>
      </c>
      <c r="AG6072">
        <f t="shared" si="1338"/>
        <v>0.5</v>
      </c>
      <c r="AH6072">
        <f t="shared" si="1339"/>
        <v>0.5</v>
      </c>
      <c r="AI6072">
        <f t="shared" si="1340"/>
        <v>0.25</v>
      </c>
      <c r="AJ6072">
        <f t="shared" si="1341"/>
        <v>0.25</v>
      </c>
      <c r="AK6072">
        <f t="shared" si="1342"/>
        <v>0.5</v>
      </c>
      <c r="AL6072">
        <f t="shared" si="1343"/>
        <v>0.5</v>
      </c>
      <c r="AM6072">
        <f t="shared" si="1344"/>
        <v>0.5</v>
      </c>
      <c r="AN6072" s="6">
        <f t="shared" si="1345"/>
        <v>1</v>
      </c>
      <c r="AO6072" t="str">
        <f>VLOOKUP(BD_PONDERACIONES[[#This Row],[Comuna]],Tabla3[#All],2,0)</f>
        <v>Florida</v>
      </c>
    </row>
    <row r="6073" spans="1:41" x14ac:dyDescent="0.35">
      <c r="A6073" t="s">
        <v>29017</v>
      </c>
      <c r="B6073" t="s">
        <v>29018</v>
      </c>
      <c r="C6073" t="s">
        <v>29019</v>
      </c>
      <c r="D6073" s="5">
        <v>45038</v>
      </c>
      <c r="E6073" s="5">
        <v>44958</v>
      </c>
      <c r="F6073" t="s">
        <v>753</v>
      </c>
      <c r="G6073" t="s">
        <v>29020</v>
      </c>
      <c r="H6073" t="s">
        <v>3797</v>
      </c>
      <c r="I6073" t="s">
        <v>26474</v>
      </c>
      <c r="J6073" t="s">
        <v>756</v>
      </c>
      <c r="K6073" t="s">
        <v>756</v>
      </c>
      <c r="L6073" t="s">
        <v>756</v>
      </c>
      <c r="M6073" t="s">
        <v>756</v>
      </c>
      <c r="N6073" t="s">
        <v>756</v>
      </c>
      <c r="O6073" t="s">
        <v>756</v>
      </c>
      <c r="P6073" t="s">
        <v>765</v>
      </c>
      <c r="Q6073" t="s">
        <v>29021</v>
      </c>
      <c r="R6073" t="s">
        <v>29022</v>
      </c>
      <c r="S6073" t="s">
        <v>756</v>
      </c>
      <c r="T6073" t="s">
        <v>756</v>
      </c>
      <c r="U6073" t="s">
        <v>756</v>
      </c>
      <c r="V6073" t="s">
        <v>756</v>
      </c>
      <c r="W6073" t="s">
        <v>756</v>
      </c>
      <c r="X6073" t="s">
        <v>29023</v>
      </c>
      <c r="Y6073" t="str">
        <f t="shared" si="1332"/>
        <v>febrero</v>
      </c>
      <c r="Z6073">
        <f>YEAR(BD_PONDERACIONES[[#This Row],[Fecha Ejecución del Ticket]])</f>
        <v>2023</v>
      </c>
      <c r="AA6073" t="str">
        <f t="shared" si="1333"/>
        <v>abril</v>
      </c>
      <c r="AB6073">
        <f>YEAR(BD_PONDERACIONES[[#This Row],[Fecha de Inspección]])</f>
        <v>2023</v>
      </c>
      <c r="AC6073">
        <f t="shared" si="1334"/>
        <v>0.5</v>
      </c>
      <c r="AD6073">
        <f t="shared" si="1335"/>
        <v>0.5</v>
      </c>
      <c r="AE6073">
        <f t="shared" si="1336"/>
        <v>0.5</v>
      </c>
      <c r="AF6073">
        <f t="shared" si="1337"/>
        <v>0.5</v>
      </c>
      <c r="AG6073">
        <f t="shared" si="1338"/>
        <v>0.5</v>
      </c>
      <c r="AH6073">
        <f t="shared" si="1339"/>
        <v>0.5</v>
      </c>
      <c r="AI6073">
        <f t="shared" si="1340"/>
        <v>0.25</v>
      </c>
      <c r="AJ6073">
        <f t="shared" si="1341"/>
        <v>0.25</v>
      </c>
      <c r="AK6073">
        <f t="shared" si="1342"/>
        <v>0.5</v>
      </c>
      <c r="AL6073">
        <f t="shared" si="1343"/>
        <v>0.5</v>
      </c>
      <c r="AM6073">
        <f t="shared" si="1344"/>
        <v>0.5</v>
      </c>
      <c r="AN6073" s="6">
        <f t="shared" si="1345"/>
        <v>1</v>
      </c>
      <c r="AO6073" t="str">
        <f>VLOOKUP(BD_PONDERACIONES[[#This Row],[Comuna]],Tabla3[#All],2,0)</f>
        <v>Florida</v>
      </c>
    </row>
    <row r="6074" spans="1:41" x14ac:dyDescent="0.35">
      <c r="A6074" t="s">
        <v>29024</v>
      </c>
      <c r="B6074" t="s">
        <v>29025</v>
      </c>
      <c r="C6074" t="s">
        <v>29026</v>
      </c>
      <c r="D6074" s="5">
        <v>45038</v>
      </c>
      <c r="E6074" s="5">
        <v>44961</v>
      </c>
      <c r="F6074" t="s">
        <v>753</v>
      </c>
      <c r="G6074" t="s">
        <v>29027</v>
      </c>
      <c r="H6074" t="s">
        <v>3797</v>
      </c>
      <c r="I6074" t="s">
        <v>26248</v>
      </c>
      <c r="J6074" t="s">
        <v>756</v>
      </c>
      <c r="K6074" t="s">
        <v>756</v>
      </c>
      <c r="L6074" t="s">
        <v>757</v>
      </c>
      <c r="M6074" t="s">
        <v>757</v>
      </c>
      <c r="N6074" t="s">
        <v>756</v>
      </c>
      <c r="O6074" t="s">
        <v>756</v>
      </c>
      <c r="P6074" t="s">
        <v>758</v>
      </c>
      <c r="Q6074" t="s">
        <v>759</v>
      </c>
      <c r="R6074" t="s">
        <v>759</v>
      </c>
      <c r="S6074" t="s">
        <v>757</v>
      </c>
      <c r="T6074" t="s">
        <v>757</v>
      </c>
      <c r="U6074" t="s">
        <v>757</v>
      </c>
      <c r="V6074" t="s">
        <v>756</v>
      </c>
      <c r="W6074" t="s">
        <v>756</v>
      </c>
      <c r="X6074" t="s">
        <v>9040</v>
      </c>
      <c r="Y6074" t="str">
        <f t="shared" si="1332"/>
        <v>febrero</v>
      </c>
      <c r="Z6074">
        <f>YEAR(BD_PONDERACIONES[[#This Row],[Fecha Ejecución del Ticket]])</f>
        <v>2023</v>
      </c>
      <c r="AA6074" t="str">
        <f t="shared" si="1333"/>
        <v>abril</v>
      </c>
      <c r="AB6074">
        <f>YEAR(BD_PONDERACIONES[[#This Row],[Fecha de Inspección]])</f>
        <v>2023</v>
      </c>
      <c r="AC6074">
        <f t="shared" si="1334"/>
        <v>0.5</v>
      </c>
      <c r="AD6074">
        <f t="shared" si="1335"/>
        <v>0.5</v>
      </c>
      <c r="AE6074">
        <f t="shared" si="1336"/>
        <v>0.5</v>
      </c>
      <c r="AF6074">
        <f t="shared" si="1337"/>
        <v>0.5</v>
      </c>
      <c r="AG6074">
        <f t="shared" si="1338"/>
        <v>0.5</v>
      </c>
      <c r="AH6074">
        <f t="shared" si="1339"/>
        <v>0.5</v>
      </c>
      <c r="AI6074">
        <f t="shared" si="1340"/>
        <v>0.25</v>
      </c>
      <c r="AJ6074">
        <f t="shared" si="1341"/>
        <v>0.25</v>
      </c>
      <c r="AK6074">
        <f t="shared" si="1342"/>
        <v>0.5</v>
      </c>
      <c r="AL6074">
        <f t="shared" si="1343"/>
        <v>0.5</v>
      </c>
      <c r="AM6074">
        <f t="shared" si="1344"/>
        <v>0.5</v>
      </c>
      <c r="AN6074" s="6">
        <f t="shared" si="1345"/>
        <v>1</v>
      </c>
      <c r="AO6074" t="str">
        <f>VLOOKUP(BD_PONDERACIONES[[#This Row],[Comuna]],Tabla3[#All],2,0)</f>
        <v>Florida</v>
      </c>
    </row>
    <row r="6075" spans="1:41" x14ac:dyDescent="0.35">
      <c r="A6075" t="s">
        <v>29028</v>
      </c>
      <c r="B6075" t="s">
        <v>29029</v>
      </c>
      <c r="C6075" t="s">
        <v>29030</v>
      </c>
      <c r="D6075" s="5">
        <v>45038</v>
      </c>
      <c r="E6075" s="5">
        <v>44959</v>
      </c>
      <c r="F6075" t="s">
        <v>753</v>
      </c>
      <c r="G6075" t="s">
        <v>29031</v>
      </c>
      <c r="H6075" t="s">
        <v>3797</v>
      </c>
      <c r="I6075" t="s">
        <v>26454</v>
      </c>
      <c r="J6075" t="s">
        <v>756</v>
      </c>
      <c r="K6075" t="s">
        <v>756</v>
      </c>
      <c r="L6075" t="s">
        <v>756</v>
      </c>
      <c r="M6075" t="s">
        <v>756</v>
      </c>
      <c r="N6075" t="s">
        <v>756</v>
      </c>
      <c r="O6075" t="s">
        <v>756</v>
      </c>
      <c r="P6075" t="s">
        <v>758</v>
      </c>
      <c r="Q6075" t="s">
        <v>759</v>
      </c>
      <c r="R6075" t="s">
        <v>759</v>
      </c>
      <c r="S6075" t="s">
        <v>757</v>
      </c>
      <c r="T6075" t="s">
        <v>757</v>
      </c>
      <c r="U6075" t="s">
        <v>757</v>
      </c>
      <c r="V6075" t="s">
        <v>756</v>
      </c>
      <c r="W6075" t="s">
        <v>756</v>
      </c>
      <c r="X6075" t="s">
        <v>9040</v>
      </c>
      <c r="Y6075" t="str">
        <f t="shared" si="1332"/>
        <v>febrero</v>
      </c>
      <c r="Z6075">
        <f>YEAR(BD_PONDERACIONES[[#This Row],[Fecha Ejecución del Ticket]])</f>
        <v>2023</v>
      </c>
      <c r="AA6075" t="str">
        <f t="shared" si="1333"/>
        <v>abril</v>
      </c>
      <c r="AB6075">
        <f>YEAR(BD_PONDERACIONES[[#This Row],[Fecha de Inspección]])</f>
        <v>2023</v>
      </c>
      <c r="AC6075">
        <f t="shared" si="1334"/>
        <v>0.5</v>
      </c>
      <c r="AD6075">
        <f t="shared" si="1335"/>
        <v>0.5</v>
      </c>
      <c r="AE6075">
        <f t="shared" si="1336"/>
        <v>0.5</v>
      </c>
      <c r="AF6075">
        <f t="shared" si="1337"/>
        <v>0.5</v>
      </c>
      <c r="AG6075">
        <f t="shared" si="1338"/>
        <v>0.5</v>
      </c>
      <c r="AH6075">
        <f t="shared" si="1339"/>
        <v>0.5</v>
      </c>
      <c r="AI6075">
        <f t="shared" si="1340"/>
        <v>0.25</v>
      </c>
      <c r="AJ6075">
        <f t="shared" si="1341"/>
        <v>0.25</v>
      </c>
      <c r="AK6075">
        <f t="shared" si="1342"/>
        <v>0.5</v>
      </c>
      <c r="AL6075">
        <f t="shared" si="1343"/>
        <v>0.5</v>
      </c>
      <c r="AM6075">
        <f t="shared" si="1344"/>
        <v>0.5</v>
      </c>
      <c r="AN6075" s="6">
        <f t="shared" si="1345"/>
        <v>1</v>
      </c>
      <c r="AO6075" t="str">
        <f>VLOOKUP(BD_PONDERACIONES[[#This Row],[Comuna]],Tabla3[#All],2,0)</f>
        <v>Florida</v>
      </c>
    </row>
    <row r="6076" spans="1:41" x14ac:dyDescent="0.35">
      <c r="A6076" t="s">
        <v>29032</v>
      </c>
      <c r="B6076" t="s">
        <v>29033</v>
      </c>
      <c r="C6076" t="s">
        <v>29034</v>
      </c>
      <c r="D6076" s="5">
        <v>45038</v>
      </c>
      <c r="E6076" s="5">
        <v>44959</v>
      </c>
      <c r="F6076" t="s">
        <v>753</v>
      </c>
      <c r="G6076" t="s">
        <v>29035</v>
      </c>
      <c r="H6076" t="s">
        <v>3797</v>
      </c>
      <c r="I6076" t="s">
        <v>26454</v>
      </c>
      <c r="J6076" t="s">
        <v>756</v>
      </c>
      <c r="K6076" t="s">
        <v>756</v>
      </c>
      <c r="L6076" t="s">
        <v>757</v>
      </c>
      <c r="M6076" t="s">
        <v>757</v>
      </c>
      <c r="N6076" t="s">
        <v>756</v>
      </c>
      <c r="O6076" t="s">
        <v>756</v>
      </c>
      <c r="P6076" t="s">
        <v>765</v>
      </c>
      <c r="Q6076" t="s">
        <v>759</v>
      </c>
      <c r="R6076" t="s">
        <v>759</v>
      </c>
      <c r="S6076" t="s">
        <v>757</v>
      </c>
      <c r="T6076" t="s">
        <v>757</v>
      </c>
      <c r="U6076" t="s">
        <v>756</v>
      </c>
      <c r="V6076" t="s">
        <v>756</v>
      </c>
      <c r="W6076" t="s">
        <v>756</v>
      </c>
      <c r="X6076" t="s">
        <v>29036</v>
      </c>
      <c r="Y6076" t="str">
        <f t="shared" si="1332"/>
        <v>febrero</v>
      </c>
      <c r="Z6076">
        <f>YEAR(BD_PONDERACIONES[[#This Row],[Fecha Ejecución del Ticket]])</f>
        <v>2023</v>
      </c>
      <c r="AA6076" t="str">
        <f t="shared" si="1333"/>
        <v>abril</v>
      </c>
      <c r="AB6076">
        <f>YEAR(BD_PONDERACIONES[[#This Row],[Fecha de Inspección]])</f>
        <v>2023</v>
      </c>
      <c r="AC6076">
        <f t="shared" si="1334"/>
        <v>0.5</v>
      </c>
      <c r="AD6076">
        <f t="shared" si="1335"/>
        <v>0.5</v>
      </c>
      <c r="AE6076">
        <f t="shared" si="1336"/>
        <v>0.5</v>
      </c>
      <c r="AF6076">
        <f t="shared" si="1337"/>
        <v>0.5</v>
      </c>
      <c r="AG6076">
        <f t="shared" si="1338"/>
        <v>0.5</v>
      </c>
      <c r="AH6076">
        <f t="shared" si="1339"/>
        <v>0.5</v>
      </c>
      <c r="AI6076">
        <f t="shared" si="1340"/>
        <v>0.25</v>
      </c>
      <c r="AJ6076">
        <f t="shared" si="1341"/>
        <v>0.25</v>
      </c>
      <c r="AK6076">
        <f t="shared" si="1342"/>
        <v>0.5</v>
      </c>
      <c r="AL6076">
        <f t="shared" si="1343"/>
        <v>0.5</v>
      </c>
      <c r="AM6076">
        <f t="shared" si="1344"/>
        <v>0.5</v>
      </c>
      <c r="AN6076" s="6">
        <f t="shared" si="1345"/>
        <v>1</v>
      </c>
      <c r="AO6076" t="str">
        <f>VLOOKUP(BD_PONDERACIONES[[#This Row],[Comuna]],Tabla3[#All],2,0)</f>
        <v>Florida</v>
      </c>
    </row>
    <row r="6077" spans="1:41" x14ac:dyDescent="0.35">
      <c r="A6077" t="s">
        <v>29037</v>
      </c>
      <c r="B6077" t="s">
        <v>29038</v>
      </c>
      <c r="C6077" t="s">
        <v>29039</v>
      </c>
      <c r="D6077" s="5">
        <v>45038</v>
      </c>
      <c r="E6077" s="5">
        <v>45028</v>
      </c>
      <c r="F6077" t="s">
        <v>763</v>
      </c>
      <c r="G6077" t="s">
        <v>29040</v>
      </c>
      <c r="H6077" t="s">
        <v>2860</v>
      </c>
      <c r="I6077" t="s">
        <v>28805</v>
      </c>
      <c r="J6077" t="s">
        <v>756</v>
      </c>
      <c r="K6077" t="s">
        <v>756</v>
      </c>
      <c r="L6077" t="s">
        <v>757</v>
      </c>
      <c r="M6077" t="s">
        <v>757</v>
      </c>
      <c r="N6077" t="s">
        <v>756</v>
      </c>
      <c r="O6077" t="s">
        <v>756</v>
      </c>
      <c r="P6077" t="s">
        <v>758</v>
      </c>
      <c r="Q6077" t="s">
        <v>759</v>
      </c>
      <c r="R6077" t="s">
        <v>759</v>
      </c>
      <c r="S6077" t="s">
        <v>757</v>
      </c>
      <c r="T6077" t="s">
        <v>757</v>
      </c>
      <c r="U6077" t="s">
        <v>757</v>
      </c>
      <c r="V6077" t="s">
        <v>756</v>
      </c>
      <c r="W6077" t="s">
        <v>756</v>
      </c>
      <c r="X6077" t="s">
        <v>29041</v>
      </c>
      <c r="Y6077" t="str">
        <f t="shared" si="1332"/>
        <v>abril</v>
      </c>
      <c r="Z6077">
        <f>YEAR(BD_PONDERACIONES[[#This Row],[Fecha Ejecución del Ticket]])</f>
        <v>2023</v>
      </c>
      <c r="AA6077" t="str">
        <f t="shared" si="1333"/>
        <v>abril</v>
      </c>
      <c r="AB6077">
        <f>YEAR(BD_PONDERACIONES[[#This Row],[Fecha de Inspección]])</f>
        <v>2023</v>
      </c>
      <c r="AC6077">
        <f t="shared" si="1334"/>
        <v>0.5</v>
      </c>
      <c r="AD6077">
        <f t="shared" si="1335"/>
        <v>0.5</v>
      </c>
      <c r="AE6077">
        <f t="shared" si="1336"/>
        <v>0.5</v>
      </c>
      <c r="AF6077">
        <f t="shared" si="1337"/>
        <v>0.5</v>
      </c>
      <c r="AG6077">
        <f t="shared" si="1338"/>
        <v>0.5</v>
      </c>
      <c r="AH6077">
        <f t="shared" si="1339"/>
        <v>0.5</v>
      </c>
      <c r="AI6077">
        <f t="shared" si="1340"/>
        <v>0.25</v>
      </c>
      <c r="AJ6077">
        <f t="shared" si="1341"/>
        <v>0.25</v>
      </c>
      <c r="AK6077">
        <f t="shared" si="1342"/>
        <v>0.5</v>
      </c>
      <c r="AL6077">
        <f t="shared" si="1343"/>
        <v>0.5</v>
      </c>
      <c r="AM6077">
        <f t="shared" si="1344"/>
        <v>0.5</v>
      </c>
      <c r="AN6077" s="6">
        <f t="shared" si="1345"/>
        <v>1</v>
      </c>
      <c r="AO6077" t="str">
        <f>VLOOKUP(BD_PONDERACIONES[[#This Row],[Comuna]],Tabla3[#All],2,0)</f>
        <v>Cordillera</v>
      </c>
    </row>
    <row r="6078" spans="1:41" x14ac:dyDescent="0.35">
      <c r="A6078" t="s">
        <v>29042</v>
      </c>
      <c r="B6078" t="s">
        <v>29043</v>
      </c>
      <c r="C6078" t="s">
        <v>29044</v>
      </c>
      <c r="D6078" s="5">
        <v>45038</v>
      </c>
      <c r="E6078" s="5">
        <v>45027</v>
      </c>
      <c r="F6078" t="s">
        <v>763</v>
      </c>
      <c r="G6078" t="s">
        <v>29045</v>
      </c>
      <c r="H6078" t="s">
        <v>2860</v>
      </c>
      <c r="I6078" t="s">
        <v>28639</v>
      </c>
      <c r="J6078" t="s">
        <v>756</v>
      </c>
      <c r="K6078" t="s">
        <v>756</v>
      </c>
      <c r="L6078" t="s">
        <v>757</v>
      </c>
      <c r="M6078" t="s">
        <v>757</v>
      </c>
      <c r="N6078" t="s">
        <v>756</v>
      </c>
      <c r="O6078" t="s">
        <v>756</v>
      </c>
      <c r="P6078" t="s">
        <v>758</v>
      </c>
      <c r="Q6078" t="s">
        <v>759</v>
      </c>
      <c r="R6078" t="s">
        <v>759</v>
      </c>
      <c r="S6078" t="s">
        <v>757</v>
      </c>
      <c r="T6078" t="s">
        <v>757</v>
      </c>
      <c r="U6078" t="s">
        <v>757</v>
      </c>
      <c r="V6078" t="s">
        <v>756</v>
      </c>
      <c r="W6078" t="s">
        <v>768</v>
      </c>
      <c r="X6078" t="s">
        <v>29046</v>
      </c>
      <c r="Y6078" t="str">
        <f t="shared" si="1332"/>
        <v>abril</v>
      </c>
      <c r="Z6078">
        <f>YEAR(BD_PONDERACIONES[[#This Row],[Fecha Ejecución del Ticket]])</f>
        <v>2023</v>
      </c>
      <c r="AA6078" t="str">
        <f t="shared" si="1333"/>
        <v>abril</v>
      </c>
      <c r="AB6078">
        <f>YEAR(BD_PONDERACIONES[[#This Row],[Fecha de Inspección]])</f>
        <v>2023</v>
      </c>
      <c r="AC6078">
        <f t="shared" si="1334"/>
        <v>0.5</v>
      </c>
      <c r="AD6078">
        <f t="shared" si="1335"/>
        <v>0.5</v>
      </c>
      <c r="AE6078">
        <f t="shared" si="1336"/>
        <v>0.5</v>
      </c>
      <c r="AF6078">
        <f t="shared" si="1337"/>
        <v>0.5</v>
      </c>
      <c r="AG6078">
        <f t="shared" si="1338"/>
        <v>0.5</v>
      </c>
      <c r="AH6078">
        <f t="shared" si="1339"/>
        <v>0.5</v>
      </c>
      <c r="AI6078">
        <f t="shared" si="1340"/>
        <v>0.25</v>
      </c>
      <c r="AJ6078">
        <f t="shared" si="1341"/>
        <v>0.25</v>
      </c>
      <c r="AK6078">
        <f t="shared" si="1342"/>
        <v>0.5</v>
      </c>
      <c r="AL6078">
        <f t="shared" si="1343"/>
        <v>0.5</v>
      </c>
      <c r="AM6078">
        <f t="shared" si="1344"/>
        <v>0.17499999999999999</v>
      </c>
      <c r="AN6078" s="6">
        <f t="shared" si="1345"/>
        <v>0.93500000000000005</v>
      </c>
      <c r="AO6078" t="str">
        <f>VLOOKUP(BD_PONDERACIONES[[#This Row],[Comuna]],Tabla3[#All],2,0)</f>
        <v>Cordillera</v>
      </c>
    </row>
    <row r="6079" spans="1:41" x14ac:dyDescent="0.35">
      <c r="A6079" t="s">
        <v>29047</v>
      </c>
      <c r="B6079" t="s">
        <v>29048</v>
      </c>
      <c r="C6079" t="s">
        <v>29049</v>
      </c>
      <c r="D6079" s="5">
        <v>45038</v>
      </c>
      <c r="E6079" s="5">
        <v>45022</v>
      </c>
      <c r="F6079" t="s">
        <v>763</v>
      </c>
      <c r="G6079" t="s">
        <v>29050</v>
      </c>
      <c r="H6079" t="s">
        <v>2860</v>
      </c>
      <c r="I6079" t="s">
        <v>26639</v>
      </c>
      <c r="J6079" t="s">
        <v>756</v>
      </c>
      <c r="K6079" t="s">
        <v>756</v>
      </c>
      <c r="L6079" t="s">
        <v>757</v>
      </c>
      <c r="M6079" t="s">
        <v>757</v>
      </c>
      <c r="N6079" t="s">
        <v>756</v>
      </c>
      <c r="O6079" t="s">
        <v>756</v>
      </c>
      <c r="P6079" t="s">
        <v>758</v>
      </c>
      <c r="Q6079" t="s">
        <v>759</v>
      </c>
      <c r="R6079" t="s">
        <v>759</v>
      </c>
      <c r="S6079" t="s">
        <v>757</v>
      </c>
      <c r="T6079" t="s">
        <v>757</v>
      </c>
      <c r="U6079" t="s">
        <v>757</v>
      </c>
      <c r="V6079" t="s">
        <v>756</v>
      </c>
      <c r="W6079" t="s">
        <v>756</v>
      </c>
      <c r="X6079" t="s">
        <v>18306</v>
      </c>
      <c r="Y6079" t="str">
        <f t="shared" ref="Y6079:Y6142" si="1346">TEXT(E6079,"MMMM")</f>
        <v>abril</v>
      </c>
      <c r="Z6079">
        <f>YEAR(BD_PONDERACIONES[[#This Row],[Fecha Ejecución del Ticket]])</f>
        <v>2023</v>
      </c>
      <c r="AA6079" t="str">
        <f t="shared" ref="AA6079:AA6142" si="1347">TEXT(D6079,"MMMM")</f>
        <v>abril</v>
      </c>
      <c r="AB6079">
        <f>YEAR(BD_PONDERACIONES[[#This Row],[Fecha de Inspección]])</f>
        <v>2023</v>
      </c>
      <c r="AC6079">
        <f t="shared" ref="AC6079:AC6142" si="1348">IF(OR(J6079="Cumple",J6079="No Aplica"),0.5,0)</f>
        <v>0.5</v>
      </c>
      <c r="AD6079">
        <f t="shared" ref="AD6079:AD6142" si="1349">IF(OR(K6079="CUMPLE",K6079="No Aplica"),0.5,0)</f>
        <v>0.5</v>
      </c>
      <c r="AE6079">
        <f t="shared" ref="AE6079:AE6142" si="1350">IF(OR(L6079="CUMPLE",L6079="No Aplica"),0.5,0)</f>
        <v>0.5</v>
      </c>
      <c r="AF6079">
        <f t="shared" ref="AF6079:AF6142" si="1351">IF(OR(M6079="CUMPLE",M6079="No Aplica"),0.5,0)</f>
        <v>0.5</v>
      </c>
      <c r="AG6079">
        <f t="shared" ref="AG6079:AG6142" si="1352">IF(OR(N6079="CUMPLE",N6079="No Aplica"),0.5,IF(N6079="Cumple Mayormente",0.325,IF(N6079="Cumple Parcialmente",0.175,0)))</f>
        <v>0.5</v>
      </c>
      <c r="AH6079">
        <f t="shared" ref="AH6079:AH6142" si="1353">IF(OR(O6079="CUMPLE",O6079="No Aplica"),0.5,IF(O6079="Cumple Mayormente",0.325,IF(O6079="Cumple Parcialmente",0.175,0)))</f>
        <v>0.5</v>
      </c>
      <c r="AI6079">
        <f t="shared" ref="AI6079:AI6142" si="1354">IF(OR(S6079="CUMPLE",S6079="No Aplica"),0.25,IF(S6079="Cumple Mayormente",0.1625,IF(S6079="Cumple Parcialmente",0.0875,0)))</f>
        <v>0.25</v>
      </c>
      <c r="AJ6079">
        <f t="shared" ref="AJ6079:AJ6142" si="1355">IF(OR(T6079="CUMPLE",T6079="No Aplica"),0.25,IF(T6079="Cumple Mayormente",0.1625,IF(T6079="Cumple Parcialmente",0.0875,0)))</f>
        <v>0.25</v>
      </c>
      <c r="AK6079">
        <f t="shared" ref="AK6079:AK6142" si="1356">IF(OR(U6079="CUMPLE",U6079="No Aplica"),0.5,IF(U6079="Cumple Mayormente",0.325,IF(U6079="Cumple Parcialmente",0.175,0)))</f>
        <v>0.5</v>
      </c>
      <c r="AL6079">
        <f t="shared" ref="AL6079:AL6142" si="1357">IF(OR(V6079="CUMPLE",V6079="No Aplica"),0.5,IF(V6079="Cumple Mayormente",0.325,IF(V6079="Cumple Parcialmente",0.175,0)))</f>
        <v>0.5</v>
      </c>
      <c r="AM6079">
        <f t="shared" ref="AM6079:AM6142" si="1358">IF(OR(W6079="CUMPLE",W6079="No Aplica"),0.5,IF(W6079="Cumple Mayormente",0.325,IF(W6079="Cumple Parcialmente",0.175,0)))</f>
        <v>0.5</v>
      </c>
      <c r="AN6079" s="6">
        <f t="shared" ref="AN6079:AN6142" si="1359">((AC6079+AD6079)*0.2)+((AE6079+AF6079)*0.3)+((AG6079+AH6079)*0.15)+((AI6079+AJ6079+AK6079)*0.15)+((AL6079+AM6079)*0.2)</f>
        <v>1</v>
      </c>
      <c r="AO6079" t="str">
        <f>VLOOKUP(BD_PONDERACIONES[[#This Row],[Comuna]],Tabla3[#All],2,0)</f>
        <v>Cordillera</v>
      </c>
    </row>
    <row r="6080" spans="1:41" x14ac:dyDescent="0.35">
      <c r="A6080" t="s">
        <v>29051</v>
      </c>
      <c r="B6080" t="s">
        <v>29052</v>
      </c>
      <c r="C6080" t="s">
        <v>29053</v>
      </c>
      <c r="D6080" s="5">
        <v>45038</v>
      </c>
      <c r="E6080" s="5">
        <v>45027</v>
      </c>
      <c r="F6080" t="s">
        <v>763</v>
      </c>
      <c r="G6080" t="s">
        <v>29054</v>
      </c>
      <c r="H6080" t="s">
        <v>2860</v>
      </c>
      <c r="I6080" t="s">
        <v>28639</v>
      </c>
      <c r="J6080" t="s">
        <v>756</v>
      </c>
      <c r="K6080" t="s">
        <v>756</v>
      </c>
      <c r="L6080" t="s">
        <v>757</v>
      </c>
      <c r="M6080" t="s">
        <v>757</v>
      </c>
      <c r="N6080" t="s">
        <v>756</v>
      </c>
      <c r="O6080" t="s">
        <v>756</v>
      </c>
      <c r="P6080" t="s">
        <v>765</v>
      </c>
      <c r="Q6080" t="s">
        <v>29055</v>
      </c>
      <c r="R6080" t="s">
        <v>29056</v>
      </c>
      <c r="S6080" t="s">
        <v>756</v>
      </c>
      <c r="T6080" t="s">
        <v>756</v>
      </c>
      <c r="U6080" t="s">
        <v>756</v>
      </c>
      <c r="V6080" t="s">
        <v>756</v>
      </c>
      <c r="W6080" t="s">
        <v>756</v>
      </c>
      <c r="X6080" t="s">
        <v>769</v>
      </c>
      <c r="Y6080" t="str">
        <f t="shared" si="1346"/>
        <v>abril</v>
      </c>
      <c r="Z6080">
        <f>YEAR(BD_PONDERACIONES[[#This Row],[Fecha Ejecución del Ticket]])</f>
        <v>2023</v>
      </c>
      <c r="AA6080" t="str">
        <f t="shared" si="1347"/>
        <v>abril</v>
      </c>
      <c r="AB6080">
        <f>YEAR(BD_PONDERACIONES[[#This Row],[Fecha de Inspección]])</f>
        <v>2023</v>
      </c>
      <c r="AC6080">
        <f t="shared" si="1348"/>
        <v>0.5</v>
      </c>
      <c r="AD6080">
        <f t="shared" si="1349"/>
        <v>0.5</v>
      </c>
      <c r="AE6080">
        <f t="shared" si="1350"/>
        <v>0.5</v>
      </c>
      <c r="AF6080">
        <f t="shared" si="1351"/>
        <v>0.5</v>
      </c>
      <c r="AG6080">
        <f t="shared" si="1352"/>
        <v>0.5</v>
      </c>
      <c r="AH6080">
        <f t="shared" si="1353"/>
        <v>0.5</v>
      </c>
      <c r="AI6080">
        <f t="shared" si="1354"/>
        <v>0.25</v>
      </c>
      <c r="AJ6080">
        <f t="shared" si="1355"/>
        <v>0.25</v>
      </c>
      <c r="AK6080">
        <f t="shared" si="1356"/>
        <v>0.5</v>
      </c>
      <c r="AL6080">
        <f t="shared" si="1357"/>
        <v>0.5</v>
      </c>
      <c r="AM6080">
        <f t="shared" si="1358"/>
        <v>0.5</v>
      </c>
      <c r="AN6080" s="6">
        <f t="shared" si="1359"/>
        <v>1</v>
      </c>
      <c r="AO6080" t="str">
        <f>VLOOKUP(BD_PONDERACIONES[[#This Row],[Comuna]],Tabla3[#All],2,0)</f>
        <v>Cordillera</v>
      </c>
    </row>
    <row r="6081" spans="1:41" x14ac:dyDescent="0.35">
      <c r="A6081" t="s">
        <v>29057</v>
      </c>
      <c r="B6081" t="s">
        <v>29058</v>
      </c>
      <c r="C6081" t="s">
        <v>29059</v>
      </c>
      <c r="D6081" s="5">
        <v>45038</v>
      </c>
      <c r="E6081" s="5">
        <v>45022</v>
      </c>
      <c r="F6081" t="s">
        <v>763</v>
      </c>
      <c r="G6081" t="s">
        <v>29060</v>
      </c>
      <c r="H6081" t="s">
        <v>2860</v>
      </c>
      <c r="I6081" t="s">
        <v>27019</v>
      </c>
      <c r="J6081" t="s">
        <v>756</v>
      </c>
      <c r="K6081" t="s">
        <v>756</v>
      </c>
      <c r="L6081" t="s">
        <v>757</v>
      </c>
      <c r="M6081" t="s">
        <v>757</v>
      </c>
      <c r="N6081" t="s">
        <v>756</v>
      </c>
      <c r="O6081" t="s">
        <v>756</v>
      </c>
      <c r="P6081" t="s">
        <v>758</v>
      </c>
      <c r="Q6081" t="s">
        <v>759</v>
      </c>
      <c r="R6081" t="s">
        <v>759</v>
      </c>
      <c r="S6081" t="s">
        <v>757</v>
      </c>
      <c r="T6081" t="s">
        <v>757</v>
      </c>
      <c r="U6081" t="s">
        <v>757</v>
      </c>
      <c r="V6081" t="s">
        <v>756</v>
      </c>
      <c r="W6081" t="s">
        <v>756</v>
      </c>
      <c r="X6081" t="s">
        <v>11675</v>
      </c>
      <c r="Y6081" t="str">
        <f t="shared" si="1346"/>
        <v>abril</v>
      </c>
      <c r="Z6081">
        <f>YEAR(BD_PONDERACIONES[[#This Row],[Fecha Ejecución del Ticket]])</f>
        <v>2023</v>
      </c>
      <c r="AA6081" t="str">
        <f t="shared" si="1347"/>
        <v>abril</v>
      </c>
      <c r="AB6081">
        <f>YEAR(BD_PONDERACIONES[[#This Row],[Fecha de Inspección]])</f>
        <v>2023</v>
      </c>
      <c r="AC6081">
        <f t="shared" si="1348"/>
        <v>0.5</v>
      </c>
      <c r="AD6081">
        <f t="shared" si="1349"/>
        <v>0.5</v>
      </c>
      <c r="AE6081">
        <f t="shared" si="1350"/>
        <v>0.5</v>
      </c>
      <c r="AF6081">
        <f t="shared" si="1351"/>
        <v>0.5</v>
      </c>
      <c r="AG6081">
        <f t="shared" si="1352"/>
        <v>0.5</v>
      </c>
      <c r="AH6081">
        <f t="shared" si="1353"/>
        <v>0.5</v>
      </c>
      <c r="AI6081">
        <f t="shared" si="1354"/>
        <v>0.25</v>
      </c>
      <c r="AJ6081">
        <f t="shared" si="1355"/>
        <v>0.25</v>
      </c>
      <c r="AK6081">
        <f t="shared" si="1356"/>
        <v>0.5</v>
      </c>
      <c r="AL6081">
        <f t="shared" si="1357"/>
        <v>0.5</v>
      </c>
      <c r="AM6081">
        <f t="shared" si="1358"/>
        <v>0.5</v>
      </c>
      <c r="AN6081" s="6">
        <f t="shared" si="1359"/>
        <v>1</v>
      </c>
      <c r="AO6081" t="str">
        <f>VLOOKUP(BD_PONDERACIONES[[#This Row],[Comuna]],Tabla3[#All],2,0)</f>
        <v>Cordillera</v>
      </c>
    </row>
    <row r="6082" spans="1:41" x14ac:dyDescent="0.35">
      <c r="A6082" t="s">
        <v>29061</v>
      </c>
      <c r="B6082" t="s">
        <v>29062</v>
      </c>
      <c r="C6082" t="s">
        <v>29063</v>
      </c>
      <c r="D6082" s="5">
        <v>45038</v>
      </c>
      <c r="E6082" s="5">
        <v>45025</v>
      </c>
      <c r="F6082" t="s">
        <v>763</v>
      </c>
      <c r="G6082" t="s">
        <v>29064</v>
      </c>
      <c r="H6082" t="s">
        <v>2860</v>
      </c>
      <c r="I6082" t="s">
        <v>28698</v>
      </c>
      <c r="J6082" t="s">
        <v>756</v>
      </c>
      <c r="K6082" t="s">
        <v>756</v>
      </c>
      <c r="L6082" t="s">
        <v>757</v>
      </c>
      <c r="M6082" t="s">
        <v>757</v>
      </c>
      <c r="N6082" t="s">
        <v>756</v>
      </c>
      <c r="O6082" t="s">
        <v>756</v>
      </c>
      <c r="P6082" t="s">
        <v>758</v>
      </c>
      <c r="Q6082" t="s">
        <v>759</v>
      </c>
      <c r="R6082" t="s">
        <v>759</v>
      </c>
      <c r="S6082" t="s">
        <v>757</v>
      </c>
      <c r="T6082" t="s">
        <v>757</v>
      </c>
      <c r="U6082" t="s">
        <v>757</v>
      </c>
      <c r="V6082" t="s">
        <v>756</v>
      </c>
      <c r="W6082" t="s">
        <v>768</v>
      </c>
      <c r="X6082" t="s">
        <v>29065</v>
      </c>
      <c r="Y6082" t="str">
        <f t="shared" si="1346"/>
        <v>abril</v>
      </c>
      <c r="Z6082">
        <f>YEAR(BD_PONDERACIONES[[#This Row],[Fecha Ejecución del Ticket]])</f>
        <v>2023</v>
      </c>
      <c r="AA6082" t="str">
        <f t="shared" si="1347"/>
        <v>abril</v>
      </c>
      <c r="AB6082">
        <f>YEAR(BD_PONDERACIONES[[#This Row],[Fecha de Inspección]])</f>
        <v>2023</v>
      </c>
      <c r="AC6082">
        <f t="shared" si="1348"/>
        <v>0.5</v>
      </c>
      <c r="AD6082">
        <f t="shared" si="1349"/>
        <v>0.5</v>
      </c>
      <c r="AE6082">
        <f t="shared" si="1350"/>
        <v>0.5</v>
      </c>
      <c r="AF6082">
        <f t="shared" si="1351"/>
        <v>0.5</v>
      </c>
      <c r="AG6082">
        <f t="shared" si="1352"/>
        <v>0.5</v>
      </c>
      <c r="AH6082">
        <f t="shared" si="1353"/>
        <v>0.5</v>
      </c>
      <c r="AI6082">
        <f t="shared" si="1354"/>
        <v>0.25</v>
      </c>
      <c r="AJ6082">
        <f t="shared" si="1355"/>
        <v>0.25</v>
      </c>
      <c r="AK6082">
        <f t="shared" si="1356"/>
        <v>0.5</v>
      </c>
      <c r="AL6082">
        <f t="shared" si="1357"/>
        <v>0.5</v>
      </c>
      <c r="AM6082">
        <f t="shared" si="1358"/>
        <v>0.17499999999999999</v>
      </c>
      <c r="AN6082" s="6">
        <f t="shared" si="1359"/>
        <v>0.93500000000000005</v>
      </c>
      <c r="AO6082" t="str">
        <f>VLOOKUP(BD_PONDERACIONES[[#This Row],[Comuna]],Tabla3[#All],2,0)</f>
        <v>Cordillera</v>
      </c>
    </row>
    <row r="6083" spans="1:41" x14ac:dyDescent="0.35">
      <c r="A6083" t="s">
        <v>29066</v>
      </c>
      <c r="B6083" t="s">
        <v>29067</v>
      </c>
      <c r="C6083" t="s">
        <v>29068</v>
      </c>
      <c r="D6083" s="5">
        <v>45038</v>
      </c>
      <c r="E6083" s="5">
        <v>45025</v>
      </c>
      <c r="F6083" t="s">
        <v>763</v>
      </c>
      <c r="G6083" t="s">
        <v>29069</v>
      </c>
      <c r="H6083" t="s">
        <v>2860</v>
      </c>
      <c r="I6083" t="s">
        <v>26279</v>
      </c>
      <c r="J6083" t="s">
        <v>756</v>
      </c>
      <c r="K6083" t="s">
        <v>756</v>
      </c>
      <c r="L6083" t="s">
        <v>757</v>
      </c>
      <c r="M6083" t="s">
        <v>757</v>
      </c>
      <c r="N6083" t="s">
        <v>756</v>
      </c>
      <c r="O6083" t="s">
        <v>756</v>
      </c>
      <c r="P6083" t="s">
        <v>758</v>
      </c>
      <c r="Q6083" t="s">
        <v>759</v>
      </c>
      <c r="R6083" t="s">
        <v>759</v>
      </c>
      <c r="S6083" t="s">
        <v>757</v>
      </c>
      <c r="T6083" t="s">
        <v>757</v>
      </c>
      <c r="U6083" t="s">
        <v>757</v>
      </c>
      <c r="V6083" t="s">
        <v>756</v>
      </c>
      <c r="W6083" t="s">
        <v>756</v>
      </c>
      <c r="X6083" t="s">
        <v>2691</v>
      </c>
      <c r="Y6083" t="str">
        <f t="shared" si="1346"/>
        <v>abril</v>
      </c>
      <c r="Z6083">
        <f>YEAR(BD_PONDERACIONES[[#This Row],[Fecha Ejecución del Ticket]])</f>
        <v>2023</v>
      </c>
      <c r="AA6083" t="str">
        <f t="shared" si="1347"/>
        <v>abril</v>
      </c>
      <c r="AB6083">
        <f>YEAR(BD_PONDERACIONES[[#This Row],[Fecha de Inspección]])</f>
        <v>2023</v>
      </c>
      <c r="AC6083">
        <f t="shared" si="1348"/>
        <v>0.5</v>
      </c>
      <c r="AD6083">
        <f t="shared" si="1349"/>
        <v>0.5</v>
      </c>
      <c r="AE6083">
        <f t="shared" si="1350"/>
        <v>0.5</v>
      </c>
      <c r="AF6083">
        <f t="shared" si="1351"/>
        <v>0.5</v>
      </c>
      <c r="AG6083">
        <f t="shared" si="1352"/>
        <v>0.5</v>
      </c>
      <c r="AH6083">
        <f t="shared" si="1353"/>
        <v>0.5</v>
      </c>
      <c r="AI6083">
        <f t="shared" si="1354"/>
        <v>0.25</v>
      </c>
      <c r="AJ6083">
        <f t="shared" si="1355"/>
        <v>0.25</v>
      </c>
      <c r="AK6083">
        <f t="shared" si="1356"/>
        <v>0.5</v>
      </c>
      <c r="AL6083">
        <f t="shared" si="1357"/>
        <v>0.5</v>
      </c>
      <c r="AM6083">
        <f t="shared" si="1358"/>
        <v>0.5</v>
      </c>
      <c r="AN6083" s="6">
        <f t="shared" si="1359"/>
        <v>1</v>
      </c>
      <c r="AO6083" t="str">
        <f>VLOOKUP(BD_PONDERACIONES[[#This Row],[Comuna]],Tabla3[#All],2,0)</f>
        <v>Cordillera</v>
      </c>
    </row>
    <row r="6084" spans="1:41" x14ac:dyDescent="0.35">
      <c r="A6084" t="s">
        <v>29070</v>
      </c>
      <c r="B6084" t="s">
        <v>29071</v>
      </c>
      <c r="C6084" t="s">
        <v>29072</v>
      </c>
      <c r="D6084" s="5">
        <v>45038</v>
      </c>
      <c r="E6084" s="5">
        <v>44987</v>
      </c>
      <c r="F6084" t="s">
        <v>763</v>
      </c>
      <c r="G6084" t="s">
        <v>29073</v>
      </c>
      <c r="H6084" t="s">
        <v>2860</v>
      </c>
      <c r="I6084" t="s">
        <v>26454</v>
      </c>
      <c r="J6084" t="s">
        <v>756</v>
      </c>
      <c r="K6084" t="s">
        <v>756</v>
      </c>
      <c r="L6084" t="s">
        <v>757</v>
      </c>
      <c r="M6084" t="s">
        <v>757</v>
      </c>
      <c r="N6084" t="s">
        <v>756</v>
      </c>
      <c r="O6084" t="s">
        <v>756</v>
      </c>
      <c r="P6084" t="s">
        <v>758</v>
      </c>
      <c r="Q6084" t="s">
        <v>759</v>
      </c>
      <c r="R6084" t="s">
        <v>759</v>
      </c>
      <c r="S6084" t="s">
        <v>757</v>
      </c>
      <c r="T6084" t="s">
        <v>757</v>
      </c>
      <c r="U6084" t="s">
        <v>757</v>
      </c>
      <c r="V6084" t="s">
        <v>773</v>
      </c>
      <c r="W6084" t="s">
        <v>773</v>
      </c>
      <c r="X6084" t="s">
        <v>29074</v>
      </c>
      <c r="Y6084" t="str">
        <f t="shared" si="1346"/>
        <v>marzo</v>
      </c>
      <c r="Z6084">
        <f>YEAR(BD_PONDERACIONES[[#This Row],[Fecha Ejecución del Ticket]])</f>
        <v>2023</v>
      </c>
      <c r="AA6084" t="str">
        <f t="shared" si="1347"/>
        <v>abril</v>
      </c>
      <c r="AB6084">
        <f>YEAR(BD_PONDERACIONES[[#This Row],[Fecha de Inspección]])</f>
        <v>2023</v>
      </c>
      <c r="AC6084">
        <f t="shared" si="1348"/>
        <v>0.5</v>
      </c>
      <c r="AD6084">
        <f t="shared" si="1349"/>
        <v>0.5</v>
      </c>
      <c r="AE6084">
        <f t="shared" si="1350"/>
        <v>0.5</v>
      </c>
      <c r="AF6084">
        <f t="shared" si="1351"/>
        <v>0.5</v>
      </c>
      <c r="AG6084">
        <f t="shared" si="1352"/>
        <v>0.5</v>
      </c>
      <c r="AH6084">
        <f t="shared" si="1353"/>
        <v>0.5</v>
      </c>
      <c r="AI6084">
        <f t="shared" si="1354"/>
        <v>0.25</v>
      </c>
      <c r="AJ6084">
        <f t="shared" si="1355"/>
        <v>0.25</v>
      </c>
      <c r="AK6084">
        <f t="shared" si="1356"/>
        <v>0.5</v>
      </c>
      <c r="AL6084">
        <f t="shared" si="1357"/>
        <v>0</v>
      </c>
      <c r="AM6084">
        <f t="shared" si="1358"/>
        <v>0</v>
      </c>
      <c r="AN6084" s="6">
        <f t="shared" si="1359"/>
        <v>0.8</v>
      </c>
      <c r="AO6084" t="str">
        <f>VLOOKUP(BD_PONDERACIONES[[#This Row],[Comuna]],Tabla3[#All],2,0)</f>
        <v>Cordillera</v>
      </c>
    </row>
    <row r="6085" spans="1:41" x14ac:dyDescent="0.35">
      <c r="A6085" t="s">
        <v>29075</v>
      </c>
      <c r="B6085" t="s">
        <v>29076</v>
      </c>
      <c r="C6085" t="s">
        <v>29077</v>
      </c>
      <c r="D6085" s="5">
        <v>45038</v>
      </c>
      <c r="E6085" s="5">
        <v>45029</v>
      </c>
      <c r="F6085" t="s">
        <v>763</v>
      </c>
      <c r="G6085" t="s">
        <v>29078</v>
      </c>
      <c r="H6085" t="s">
        <v>2860</v>
      </c>
      <c r="I6085" t="s">
        <v>26225</v>
      </c>
      <c r="J6085" t="s">
        <v>756</v>
      </c>
      <c r="K6085" t="s">
        <v>756</v>
      </c>
      <c r="L6085" t="s">
        <v>757</v>
      </c>
      <c r="M6085" t="s">
        <v>757</v>
      </c>
      <c r="N6085" t="s">
        <v>756</v>
      </c>
      <c r="O6085" t="s">
        <v>756</v>
      </c>
      <c r="P6085" t="s">
        <v>758</v>
      </c>
      <c r="Q6085" t="s">
        <v>759</v>
      </c>
      <c r="R6085" t="s">
        <v>759</v>
      </c>
      <c r="S6085" t="s">
        <v>757</v>
      </c>
      <c r="T6085" t="s">
        <v>757</v>
      </c>
      <c r="U6085" t="s">
        <v>757</v>
      </c>
      <c r="V6085" t="s">
        <v>756</v>
      </c>
      <c r="W6085" t="s">
        <v>756</v>
      </c>
      <c r="X6085" t="s">
        <v>29079</v>
      </c>
      <c r="Y6085" t="str">
        <f t="shared" si="1346"/>
        <v>abril</v>
      </c>
      <c r="Z6085">
        <f>YEAR(BD_PONDERACIONES[[#This Row],[Fecha Ejecución del Ticket]])</f>
        <v>2023</v>
      </c>
      <c r="AA6085" t="str">
        <f t="shared" si="1347"/>
        <v>abril</v>
      </c>
      <c r="AB6085">
        <f>YEAR(BD_PONDERACIONES[[#This Row],[Fecha de Inspección]])</f>
        <v>2023</v>
      </c>
      <c r="AC6085">
        <f t="shared" si="1348"/>
        <v>0.5</v>
      </c>
      <c r="AD6085">
        <f t="shared" si="1349"/>
        <v>0.5</v>
      </c>
      <c r="AE6085">
        <f t="shared" si="1350"/>
        <v>0.5</v>
      </c>
      <c r="AF6085">
        <f t="shared" si="1351"/>
        <v>0.5</v>
      </c>
      <c r="AG6085">
        <f t="shared" si="1352"/>
        <v>0.5</v>
      </c>
      <c r="AH6085">
        <f t="shared" si="1353"/>
        <v>0.5</v>
      </c>
      <c r="AI6085">
        <f t="shared" si="1354"/>
        <v>0.25</v>
      </c>
      <c r="AJ6085">
        <f t="shared" si="1355"/>
        <v>0.25</v>
      </c>
      <c r="AK6085">
        <f t="shared" si="1356"/>
        <v>0.5</v>
      </c>
      <c r="AL6085">
        <f t="shared" si="1357"/>
        <v>0.5</v>
      </c>
      <c r="AM6085">
        <f t="shared" si="1358"/>
        <v>0.5</v>
      </c>
      <c r="AN6085" s="6">
        <f t="shared" si="1359"/>
        <v>1</v>
      </c>
      <c r="AO6085" t="str">
        <f>VLOOKUP(BD_PONDERACIONES[[#This Row],[Comuna]],Tabla3[#All],2,0)</f>
        <v>Cordillera</v>
      </c>
    </row>
    <row r="6086" spans="1:41" x14ac:dyDescent="0.35">
      <c r="A6086" t="s">
        <v>29080</v>
      </c>
      <c r="B6086" t="s">
        <v>29081</v>
      </c>
      <c r="C6086" t="s">
        <v>29082</v>
      </c>
      <c r="D6086" s="5">
        <v>45038</v>
      </c>
      <c r="E6086" s="5">
        <v>45027</v>
      </c>
      <c r="F6086" t="s">
        <v>763</v>
      </c>
      <c r="G6086" t="s">
        <v>29083</v>
      </c>
      <c r="H6086" t="s">
        <v>2860</v>
      </c>
      <c r="I6086" t="s">
        <v>27019</v>
      </c>
      <c r="J6086" t="s">
        <v>756</v>
      </c>
      <c r="K6086" t="s">
        <v>756</v>
      </c>
      <c r="L6086" t="s">
        <v>757</v>
      </c>
      <c r="M6086" t="s">
        <v>757</v>
      </c>
      <c r="N6086" t="s">
        <v>756</v>
      </c>
      <c r="O6086" t="s">
        <v>756</v>
      </c>
      <c r="P6086" t="s">
        <v>758</v>
      </c>
      <c r="Q6086" t="s">
        <v>759</v>
      </c>
      <c r="R6086" t="s">
        <v>759</v>
      </c>
      <c r="S6086" t="s">
        <v>757</v>
      </c>
      <c r="T6086" t="s">
        <v>757</v>
      </c>
      <c r="U6086" t="s">
        <v>757</v>
      </c>
      <c r="V6086" t="s">
        <v>756</v>
      </c>
      <c r="W6086" t="s">
        <v>756</v>
      </c>
      <c r="X6086" t="s">
        <v>29079</v>
      </c>
      <c r="Y6086" t="str">
        <f t="shared" si="1346"/>
        <v>abril</v>
      </c>
      <c r="Z6086">
        <f>YEAR(BD_PONDERACIONES[[#This Row],[Fecha Ejecución del Ticket]])</f>
        <v>2023</v>
      </c>
      <c r="AA6086" t="str">
        <f t="shared" si="1347"/>
        <v>abril</v>
      </c>
      <c r="AB6086">
        <f>YEAR(BD_PONDERACIONES[[#This Row],[Fecha de Inspección]])</f>
        <v>2023</v>
      </c>
      <c r="AC6086">
        <f t="shared" si="1348"/>
        <v>0.5</v>
      </c>
      <c r="AD6086">
        <f t="shared" si="1349"/>
        <v>0.5</v>
      </c>
      <c r="AE6086">
        <f t="shared" si="1350"/>
        <v>0.5</v>
      </c>
      <c r="AF6086">
        <f t="shared" si="1351"/>
        <v>0.5</v>
      </c>
      <c r="AG6086">
        <f t="shared" si="1352"/>
        <v>0.5</v>
      </c>
      <c r="AH6086">
        <f t="shared" si="1353"/>
        <v>0.5</v>
      </c>
      <c r="AI6086">
        <f t="shared" si="1354"/>
        <v>0.25</v>
      </c>
      <c r="AJ6086">
        <f t="shared" si="1355"/>
        <v>0.25</v>
      </c>
      <c r="AK6086">
        <f t="shared" si="1356"/>
        <v>0.5</v>
      </c>
      <c r="AL6086">
        <f t="shared" si="1357"/>
        <v>0.5</v>
      </c>
      <c r="AM6086">
        <f t="shared" si="1358"/>
        <v>0.5</v>
      </c>
      <c r="AN6086" s="6">
        <f t="shared" si="1359"/>
        <v>1</v>
      </c>
      <c r="AO6086" t="str">
        <f>VLOOKUP(BD_PONDERACIONES[[#This Row],[Comuna]],Tabla3[#All],2,0)</f>
        <v>Cordillera</v>
      </c>
    </row>
    <row r="6087" spans="1:41" x14ac:dyDescent="0.35">
      <c r="A6087" t="s">
        <v>29084</v>
      </c>
      <c r="B6087" t="s">
        <v>29085</v>
      </c>
      <c r="C6087" t="s">
        <v>29086</v>
      </c>
      <c r="D6087" s="5">
        <v>45037</v>
      </c>
      <c r="E6087" s="5">
        <v>45028</v>
      </c>
      <c r="F6087" t="s">
        <v>753</v>
      </c>
      <c r="G6087" t="s">
        <v>29087</v>
      </c>
      <c r="H6087" t="s">
        <v>3795</v>
      </c>
      <c r="I6087" t="s">
        <v>26854</v>
      </c>
      <c r="J6087" t="s">
        <v>756</v>
      </c>
      <c r="K6087" t="s">
        <v>756</v>
      </c>
      <c r="L6087" t="s">
        <v>773</v>
      </c>
      <c r="M6087" t="s">
        <v>773</v>
      </c>
      <c r="N6087" t="s">
        <v>756</v>
      </c>
      <c r="O6087" t="s">
        <v>756</v>
      </c>
      <c r="P6087" t="s">
        <v>765</v>
      </c>
      <c r="Q6087" t="s">
        <v>759</v>
      </c>
      <c r="R6087" t="s">
        <v>759</v>
      </c>
      <c r="S6087" t="s">
        <v>756</v>
      </c>
      <c r="T6087" t="s">
        <v>756</v>
      </c>
      <c r="U6087" t="s">
        <v>756</v>
      </c>
      <c r="V6087" t="s">
        <v>756</v>
      </c>
      <c r="W6087" t="s">
        <v>756</v>
      </c>
      <c r="X6087" t="s">
        <v>24921</v>
      </c>
      <c r="Y6087" t="str">
        <f t="shared" si="1346"/>
        <v>abril</v>
      </c>
      <c r="Z6087">
        <f>YEAR(BD_PONDERACIONES[[#This Row],[Fecha Ejecución del Ticket]])</f>
        <v>2023</v>
      </c>
      <c r="AA6087" t="str">
        <f t="shared" si="1347"/>
        <v>abril</v>
      </c>
      <c r="AB6087">
        <f>YEAR(BD_PONDERACIONES[[#This Row],[Fecha de Inspección]])</f>
        <v>2023</v>
      </c>
      <c r="AC6087">
        <f t="shared" si="1348"/>
        <v>0.5</v>
      </c>
      <c r="AD6087">
        <f t="shared" si="1349"/>
        <v>0.5</v>
      </c>
      <c r="AE6087">
        <f t="shared" si="1350"/>
        <v>0</v>
      </c>
      <c r="AF6087">
        <f t="shared" si="1351"/>
        <v>0</v>
      </c>
      <c r="AG6087">
        <f t="shared" si="1352"/>
        <v>0.5</v>
      </c>
      <c r="AH6087">
        <f t="shared" si="1353"/>
        <v>0.5</v>
      </c>
      <c r="AI6087">
        <f t="shared" si="1354"/>
        <v>0.25</v>
      </c>
      <c r="AJ6087">
        <f t="shared" si="1355"/>
        <v>0.25</v>
      </c>
      <c r="AK6087">
        <f t="shared" si="1356"/>
        <v>0.5</v>
      </c>
      <c r="AL6087">
        <f t="shared" si="1357"/>
        <v>0.5</v>
      </c>
      <c r="AM6087">
        <f t="shared" si="1358"/>
        <v>0.5</v>
      </c>
      <c r="AN6087" s="6">
        <f t="shared" si="1359"/>
        <v>0.7</v>
      </c>
      <c r="AO6087" t="str">
        <f>VLOOKUP(BD_PONDERACIONES[[#This Row],[Comuna]],Tabla3[#All],2,0)</f>
        <v>Cordillera</v>
      </c>
    </row>
    <row r="6088" spans="1:41" x14ac:dyDescent="0.35">
      <c r="A6088" t="s">
        <v>29088</v>
      </c>
      <c r="B6088" t="s">
        <v>29089</v>
      </c>
      <c r="C6088" t="s">
        <v>29090</v>
      </c>
      <c r="D6088" s="5">
        <v>45037</v>
      </c>
      <c r="E6088" s="5">
        <v>45028</v>
      </c>
      <c r="F6088" t="s">
        <v>753</v>
      </c>
      <c r="G6088" t="s">
        <v>29091</v>
      </c>
      <c r="H6088" t="s">
        <v>3795</v>
      </c>
      <c r="I6088" t="s">
        <v>28639</v>
      </c>
      <c r="J6088" t="s">
        <v>756</v>
      </c>
      <c r="K6088" t="s">
        <v>756</v>
      </c>
      <c r="L6088" t="s">
        <v>773</v>
      </c>
      <c r="M6088" t="s">
        <v>773</v>
      </c>
      <c r="N6088" t="s">
        <v>756</v>
      </c>
      <c r="O6088" t="s">
        <v>756</v>
      </c>
      <c r="P6088" t="s">
        <v>758</v>
      </c>
      <c r="Q6088" t="s">
        <v>759</v>
      </c>
      <c r="R6088" t="s">
        <v>759</v>
      </c>
      <c r="S6088" t="s">
        <v>757</v>
      </c>
      <c r="T6088" t="s">
        <v>757</v>
      </c>
      <c r="U6088" t="s">
        <v>757</v>
      </c>
      <c r="V6088" t="s">
        <v>756</v>
      </c>
      <c r="W6088" t="s">
        <v>756</v>
      </c>
      <c r="X6088" t="s">
        <v>24892</v>
      </c>
      <c r="Y6088" t="str">
        <f t="shared" si="1346"/>
        <v>abril</v>
      </c>
      <c r="Z6088">
        <f>YEAR(BD_PONDERACIONES[[#This Row],[Fecha Ejecución del Ticket]])</f>
        <v>2023</v>
      </c>
      <c r="AA6088" t="str">
        <f t="shared" si="1347"/>
        <v>abril</v>
      </c>
      <c r="AB6088">
        <f>YEAR(BD_PONDERACIONES[[#This Row],[Fecha de Inspección]])</f>
        <v>2023</v>
      </c>
      <c r="AC6088">
        <f t="shared" si="1348"/>
        <v>0.5</v>
      </c>
      <c r="AD6088">
        <f t="shared" si="1349"/>
        <v>0.5</v>
      </c>
      <c r="AE6088">
        <f t="shared" si="1350"/>
        <v>0</v>
      </c>
      <c r="AF6088">
        <f t="shared" si="1351"/>
        <v>0</v>
      </c>
      <c r="AG6088">
        <f t="shared" si="1352"/>
        <v>0.5</v>
      </c>
      <c r="AH6088">
        <f t="shared" si="1353"/>
        <v>0.5</v>
      </c>
      <c r="AI6088">
        <f t="shared" si="1354"/>
        <v>0.25</v>
      </c>
      <c r="AJ6088">
        <f t="shared" si="1355"/>
        <v>0.25</v>
      </c>
      <c r="AK6088">
        <f t="shared" si="1356"/>
        <v>0.5</v>
      </c>
      <c r="AL6088">
        <f t="shared" si="1357"/>
        <v>0.5</v>
      </c>
      <c r="AM6088">
        <f t="shared" si="1358"/>
        <v>0.5</v>
      </c>
      <c r="AN6088" s="6">
        <f t="shared" si="1359"/>
        <v>0.7</v>
      </c>
      <c r="AO6088" t="str">
        <f>VLOOKUP(BD_PONDERACIONES[[#This Row],[Comuna]],Tabla3[#All],2,0)</f>
        <v>Cordillera</v>
      </c>
    </row>
    <row r="6089" spans="1:41" x14ac:dyDescent="0.35">
      <c r="A6089" t="s">
        <v>29092</v>
      </c>
      <c r="B6089" t="s">
        <v>29093</v>
      </c>
      <c r="C6089" t="s">
        <v>29094</v>
      </c>
      <c r="D6089" s="5">
        <v>45037</v>
      </c>
      <c r="E6089" s="5">
        <v>45027</v>
      </c>
      <c r="F6089" t="s">
        <v>753</v>
      </c>
      <c r="G6089" t="s">
        <v>29095</v>
      </c>
      <c r="H6089" t="s">
        <v>3795</v>
      </c>
      <c r="I6089" t="s">
        <v>759</v>
      </c>
      <c r="J6089" t="s">
        <v>756</v>
      </c>
      <c r="K6089" t="s">
        <v>756</v>
      </c>
      <c r="L6089" t="s">
        <v>757</v>
      </c>
      <c r="M6089" t="s">
        <v>757</v>
      </c>
      <c r="N6089" t="s">
        <v>756</v>
      </c>
      <c r="O6089" t="s">
        <v>756</v>
      </c>
      <c r="P6089" t="s">
        <v>758</v>
      </c>
      <c r="Q6089" t="s">
        <v>759</v>
      </c>
      <c r="R6089" t="s">
        <v>759</v>
      </c>
      <c r="S6089" t="s">
        <v>757</v>
      </c>
      <c r="T6089" t="s">
        <v>757</v>
      </c>
      <c r="U6089" t="s">
        <v>757</v>
      </c>
      <c r="V6089" t="s">
        <v>756</v>
      </c>
      <c r="W6089" t="s">
        <v>756</v>
      </c>
      <c r="X6089" t="s">
        <v>22119</v>
      </c>
      <c r="Y6089" t="str">
        <f t="shared" si="1346"/>
        <v>abril</v>
      </c>
      <c r="Z6089">
        <f>YEAR(BD_PONDERACIONES[[#This Row],[Fecha Ejecución del Ticket]])</f>
        <v>2023</v>
      </c>
      <c r="AA6089" t="str">
        <f t="shared" si="1347"/>
        <v>abril</v>
      </c>
      <c r="AB6089">
        <f>YEAR(BD_PONDERACIONES[[#This Row],[Fecha de Inspección]])</f>
        <v>2023</v>
      </c>
      <c r="AC6089">
        <f t="shared" si="1348"/>
        <v>0.5</v>
      </c>
      <c r="AD6089">
        <f t="shared" si="1349"/>
        <v>0.5</v>
      </c>
      <c r="AE6089">
        <f t="shared" si="1350"/>
        <v>0.5</v>
      </c>
      <c r="AF6089">
        <f t="shared" si="1351"/>
        <v>0.5</v>
      </c>
      <c r="AG6089">
        <f t="shared" si="1352"/>
        <v>0.5</v>
      </c>
      <c r="AH6089">
        <f t="shared" si="1353"/>
        <v>0.5</v>
      </c>
      <c r="AI6089">
        <f t="shared" si="1354"/>
        <v>0.25</v>
      </c>
      <c r="AJ6089">
        <f t="shared" si="1355"/>
        <v>0.25</v>
      </c>
      <c r="AK6089">
        <f t="shared" si="1356"/>
        <v>0.5</v>
      </c>
      <c r="AL6089">
        <f t="shared" si="1357"/>
        <v>0.5</v>
      </c>
      <c r="AM6089">
        <f t="shared" si="1358"/>
        <v>0.5</v>
      </c>
      <c r="AN6089" s="6">
        <f t="shared" si="1359"/>
        <v>1</v>
      </c>
      <c r="AO6089" t="str">
        <f>VLOOKUP(BD_PONDERACIONES[[#This Row],[Comuna]],Tabla3[#All],2,0)</f>
        <v>Cordillera</v>
      </c>
    </row>
    <row r="6090" spans="1:41" x14ac:dyDescent="0.35">
      <c r="A6090" t="s">
        <v>29096</v>
      </c>
      <c r="B6090" t="s">
        <v>29097</v>
      </c>
      <c r="C6090" t="s">
        <v>29098</v>
      </c>
      <c r="D6090" s="5">
        <v>45037</v>
      </c>
      <c r="E6090" s="5">
        <v>45027</v>
      </c>
      <c r="F6090" t="s">
        <v>753</v>
      </c>
      <c r="G6090" t="s">
        <v>29099</v>
      </c>
      <c r="H6090" t="s">
        <v>3795</v>
      </c>
      <c r="I6090" t="s">
        <v>27019</v>
      </c>
      <c r="J6090" t="s">
        <v>756</v>
      </c>
      <c r="K6090" t="s">
        <v>756</v>
      </c>
      <c r="L6090" t="s">
        <v>757</v>
      </c>
      <c r="M6090" t="s">
        <v>757</v>
      </c>
      <c r="N6090" t="s">
        <v>756</v>
      </c>
      <c r="O6090" t="s">
        <v>756</v>
      </c>
      <c r="P6090" t="s">
        <v>758</v>
      </c>
      <c r="Q6090" t="s">
        <v>759</v>
      </c>
      <c r="R6090" t="s">
        <v>759</v>
      </c>
      <c r="S6090" t="s">
        <v>757</v>
      </c>
      <c r="T6090" t="s">
        <v>757</v>
      </c>
      <c r="U6090" t="s">
        <v>757</v>
      </c>
      <c r="V6090" t="s">
        <v>756</v>
      </c>
      <c r="W6090" t="s">
        <v>756</v>
      </c>
      <c r="X6090" t="s">
        <v>29100</v>
      </c>
      <c r="Y6090" t="str">
        <f t="shared" si="1346"/>
        <v>abril</v>
      </c>
      <c r="Z6090">
        <f>YEAR(BD_PONDERACIONES[[#This Row],[Fecha Ejecución del Ticket]])</f>
        <v>2023</v>
      </c>
      <c r="AA6090" t="str">
        <f t="shared" si="1347"/>
        <v>abril</v>
      </c>
      <c r="AB6090">
        <f>YEAR(BD_PONDERACIONES[[#This Row],[Fecha de Inspección]])</f>
        <v>2023</v>
      </c>
      <c r="AC6090">
        <f t="shared" si="1348"/>
        <v>0.5</v>
      </c>
      <c r="AD6090">
        <f t="shared" si="1349"/>
        <v>0.5</v>
      </c>
      <c r="AE6090">
        <f t="shared" si="1350"/>
        <v>0.5</v>
      </c>
      <c r="AF6090">
        <f t="shared" si="1351"/>
        <v>0.5</v>
      </c>
      <c r="AG6090">
        <f t="shared" si="1352"/>
        <v>0.5</v>
      </c>
      <c r="AH6090">
        <f t="shared" si="1353"/>
        <v>0.5</v>
      </c>
      <c r="AI6090">
        <f t="shared" si="1354"/>
        <v>0.25</v>
      </c>
      <c r="AJ6090">
        <f t="shared" si="1355"/>
        <v>0.25</v>
      </c>
      <c r="AK6090">
        <f t="shared" si="1356"/>
        <v>0.5</v>
      </c>
      <c r="AL6090">
        <f t="shared" si="1357"/>
        <v>0.5</v>
      </c>
      <c r="AM6090">
        <f t="shared" si="1358"/>
        <v>0.5</v>
      </c>
      <c r="AN6090" s="6">
        <f t="shared" si="1359"/>
        <v>1</v>
      </c>
      <c r="AO6090" t="str">
        <f>VLOOKUP(BD_PONDERACIONES[[#This Row],[Comuna]],Tabla3[#All],2,0)</f>
        <v>Cordillera</v>
      </c>
    </row>
    <row r="6091" spans="1:41" x14ac:dyDescent="0.35">
      <c r="A6091" t="s">
        <v>29101</v>
      </c>
      <c r="B6091" t="s">
        <v>29102</v>
      </c>
      <c r="C6091" t="s">
        <v>29103</v>
      </c>
      <c r="D6091" s="5">
        <v>45037</v>
      </c>
      <c r="E6091" s="5">
        <v>45021</v>
      </c>
      <c r="F6091" t="s">
        <v>753</v>
      </c>
      <c r="G6091" t="s">
        <v>29104</v>
      </c>
      <c r="H6091" t="s">
        <v>3795</v>
      </c>
      <c r="I6091" t="s">
        <v>26710</v>
      </c>
      <c r="J6091" t="s">
        <v>756</v>
      </c>
      <c r="K6091" t="s">
        <v>756</v>
      </c>
      <c r="L6091" t="s">
        <v>757</v>
      </c>
      <c r="M6091" t="s">
        <v>757</v>
      </c>
      <c r="N6091" t="s">
        <v>756</v>
      </c>
      <c r="O6091" t="s">
        <v>756</v>
      </c>
      <c r="P6091" t="s">
        <v>765</v>
      </c>
      <c r="Q6091" t="s">
        <v>759</v>
      </c>
      <c r="R6091" t="s">
        <v>759</v>
      </c>
      <c r="S6091" t="s">
        <v>756</v>
      </c>
      <c r="T6091" t="s">
        <v>756</v>
      </c>
      <c r="U6091" t="s">
        <v>756</v>
      </c>
      <c r="V6091" t="s">
        <v>756</v>
      </c>
      <c r="W6091" t="s">
        <v>756</v>
      </c>
      <c r="X6091" t="s">
        <v>9040</v>
      </c>
      <c r="Y6091" t="str">
        <f t="shared" si="1346"/>
        <v>abril</v>
      </c>
      <c r="Z6091">
        <f>YEAR(BD_PONDERACIONES[[#This Row],[Fecha Ejecución del Ticket]])</f>
        <v>2023</v>
      </c>
      <c r="AA6091" t="str">
        <f t="shared" si="1347"/>
        <v>abril</v>
      </c>
      <c r="AB6091">
        <f>YEAR(BD_PONDERACIONES[[#This Row],[Fecha de Inspección]])</f>
        <v>2023</v>
      </c>
      <c r="AC6091">
        <f t="shared" si="1348"/>
        <v>0.5</v>
      </c>
      <c r="AD6091">
        <f t="shared" si="1349"/>
        <v>0.5</v>
      </c>
      <c r="AE6091">
        <f t="shared" si="1350"/>
        <v>0.5</v>
      </c>
      <c r="AF6091">
        <f t="shared" si="1351"/>
        <v>0.5</v>
      </c>
      <c r="AG6091">
        <f t="shared" si="1352"/>
        <v>0.5</v>
      </c>
      <c r="AH6091">
        <f t="shared" si="1353"/>
        <v>0.5</v>
      </c>
      <c r="AI6091">
        <f t="shared" si="1354"/>
        <v>0.25</v>
      </c>
      <c r="AJ6091">
        <f t="shared" si="1355"/>
        <v>0.25</v>
      </c>
      <c r="AK6091">
        <f t="shared" si="1356"/>
        <v>0.5</v>
      </c>
      <c r="AL6091">
        <f t="shared" si="1357"/>
        <v>0.5</v>
      </c>
      <c r="AM6091">
        <f t="shared" si="1358"/>
        <v>0.5</v>
      </c>
      <c r="AN6091" s="6">
        <f t="shared" si="1359"/>
        <v>1</v>
      </c>
      <c r="AO6091" t="str">
        <f>VLOOKUP(BD_PONDERACIONES[[#This Row],[Comuna]],Tabla3[#All],2,0)</f>
        <v>Cordillera</v>
      </c>
    </row>
    <row r="6092" spans="1:41" x14ac:dyDescent="0.35">
      <c r="A6092" t="s">
        <v>29105</v>
      </c>
      <c r="B6092" t="s">
        <v>29106</v>
      </c>
      <c r="C6092" t="s">
        <v>29107</v>
      </c>
      <c r="D6092" s="5">
        <v>45037</v>
      </c>
      <c r="E6092" s="5">
        <v>45026</v>
      </c>
      <c r="F6092" t="s">
        <v>753</v>
      </c>
      <c r="G6092" t="s">
        <v>29108</v>
      </c>
      <c r="H6092" t="s">
        <v>3795</v>
      </c>
      <c r="I6092" t="s">
        <v>26279</v>
      </c>
      <c r="J6092" t="s">
        <v>756</v>
      </c>
      <c r="K6092" t="s">
        <v>756</v>
      </c>
      <c r="L6092" t="s">
        <v>757</v>
      </c>
      <c r="M6092" t="s">
        <v>757</v>
      </c>
      <c r="N6092" t="s">
        <v>756</v>
      </c>
      <c r="O6092" t="s">
        <v>756</v>
      </c>
      <c r="P6092" t="s">
        <v>765</v>
      </c>
      <c r="Q6092" t="s">
        <v>759</v>
      </c>
      <c r="R6092" t="s">
        <v>759</v>
      </c>
      <c r="S6092" t="s">
        <v>756</v>
      </c>
      <c r="T6092" t="s">
        <v>756</v>
      </c>
      <c r="U6092" t="s">
        <v>756</v>
      </c>
      <c r="V6092" t="s">
        <v>756</v>
      </c>
      <c r="W6092" t="s">
        <v>756</v>
      </c>
      <c r="X6092" t="s">
        <v>9524</v>
      </c>
      <c r="Y6092" t="str">
        <f t="shared" si="1346"/>
        <v>abril</v>
      </c>
      <c r="Z6092">
        <f>YEAR(BD_PONDERACIONES[[#This Row],[Fecha Ejecución del Ticket]])</f>
        <v>2023</v>
      </c>
      <c r="AA6092" t="str">
        <f t="shared" si="1347"/>
        <v>abril</v>
      </c>
      <c r="AB6092">
        <f>YEAR(BD_PONDERACIONES[[#This Row],[Fecha de Inspección]])</f>
        <v>2023</v>
      </c>
      <c r="AC6092">
        <f t="shared" si="1348"/>
        <v>0.5</v>
      </c>
      <c r="AD6092">
        <f t="shared" si="1349"/>
        <v>0.5</v>
      </c>
      <c r="AE6092">
        <f t="shared" si="1350"/>
        <v>0.5</v>
      </c>
      <c r="AF6092">
        <f t="shared" si="1351"/>
        <v>0.5</v>
      </c>
      <c r="AG6092">
        <f t="shared" si="1352"/>
        <v>0.5</v>
      </c>
      <c r="AH6092">
        <f t="shared" si="1353"/>
        <v>0.5</v>
      </c>
      <c r="AI6092">
        <f t="shared" si="1354"/>
        <v>0.25</v>
      </c>
      <c r="AJ6092">
        <f t="shared" si="1355"/>
        <v>0.25</v>
      </c>
      <c r="AK6092">
        <f t="shared" si="1356"/>
        <v>0.5</v>
      </c>
      <c r="AL6092">
        <f t="shared" si="1357"/>
        <v>0.5</v>
      </c>
      <c r="AM6092">
        <f t="shared" si="1358"/>
        <v>0.5</v>
      </c>
      <c r="AN6092" s="6">
        <f t="shared" si="1359"/>
        <v>1</v>
      </c>
      <c r="AO6092" t="str">
        <f>VLOOKUP(BD_PONDERACIONES[[#This Row],[Comuna]],Tabla3[#All],2,0)</f>
        <v>Cordillera</v>
      </c>
    </row>
    <row r="6093" spans="1:41" x14ac:dyDescent="0.35">
      <c r="A6093" t="s">
        <v>29109</v>
      </c>
      <c r="B6093" t="s">
        <v>29110</v>
      </c>
      <c r="C6093" t="s">
        <v>29111</v>
      </c>
      <c r="D6093" s="5">
        <v>45037</v>
      </c>
      <c r="E6093" s="5">
        <v>45021</v>
      </c>
      <c r="F6093" t="s">
        <v>753</v>
      </c>
      <c r="G6093" t="s">
        <v>29112</v>
      </c>
      <c r="H6093" t="s">
        <v>3795</v>
      </c>
      <c r="I6093" t="s">
        <v>759</v>
      </c>
      <c r="J6093" t="s">
        <v>756</v>
      </c>
      <c r="K6093" t="s">
        <v>756</v>
      </c>
      <c r="L6093" t="s">
        <v>757</v>
      </c>
      <c r="M6093" t="s">
        <v>757</v>
      </c>
      <c r="N6093" t="s">
        <v>756</v>
      </c>
      <c r="O6093" t="s">
        <v>756</v>
      </c>
      <c r="P6093" t="s">
        <v>758</v>
      </c>
      <c r="Q6093" t="s">
        <v>759</v>
      </c>
      <c r="R6093" t="s">
        <v>759</v>
      </c>
      <c r="S6093" t="s">
        <v>757</v>
      </c>
      <c r="T6093" t="s">
        <v>757</v>
      </c>
      <c r="U6093" t="s">
        <v>757</v>
      </c>
      <c r="V6093" t="s">
        <v>756</v>
      </c>
      <c r="W6093" t="s">
        <v>756</v>
      </c>
      <c r="X6093" t="s">
        <v>25562</v>
      </c>
      <c r="Y6093" t="str">
        <f t="shared" si="1346"/>
        <v>abril</v>
      </c>
      <c r="Z6093">
        <f>YEAR(BD_PONDERACIONES[[#This Row],[Fecha Ejecución del Ticket]])</f>
        <v>2023</v>
      </c>
      <c r="AA6093" t="str">
        <f t="shared" si="1347"/>
        <v>abril</v>
      </c>
      <c r="AB6093">
        <f>YEAR(BD_PONDERACIONES[[#This Row],[Fecha de Inspección]])</f>
        <v>2023</v>
      </c>
      <c r="AC6093">
        <f t="shared" si="1348"/>
        <v>0.5</v>
      </c>
      <c r="AD6093">
        <f t="shared" si="1349"/>
        <v>0.5</v>
      </c>
      <c r="AE6093">
        <f t="shared" si="1350"/>
        <v>0.5</v>
      </c>
      <c r="AF6093">
        <f t="shared" si="1351"/>
        <v>0.5</v>
      </c>
      <c r="AG6093">
        <f t="shared" si="1352"/>
        <v>0.5</v>
      </c>
      <c r="AH6093">
        <f t="shared" si="1353"/>
        <v>0.5</v>
      </c>
      <c r="AI6093">
        <f t="shared" si="1354"/>
        <v>0.25</v>
      </c>
      <c r="AJ6093">
        <f t="shared" si="1355"/>
        <v>0.25</v>
      </c>
      <c r="AK6093">
        <f t="shared" si="1356"/>
        <v>0.5</v>
      </c>
      <c r="AL6093">
        <f t="shared" si="1357"/>
        <v>0.5</v>
      </c>
      <c r="AM6093">
        <f t="shared" si="1358"/>
        <v>0.5</v>
      </c>
      <c r="AN6093" s="6">
        <f t="shared" si="1359"/>
        <v>1</v>
      </c>
      <c r="AO6093" t="str">
        <f>VLOOKUP(BD_PONDERACIONES[[#This Row],[Comuna]],Tabla3[#All],2,0)</f>
        <v>Cordillera</v>
      </c>
    </row>
    <row r="6094" spans="1:41" x14ac:dyDescent="0.35">
      <c r="A6094" t="s">
        <v>29113</v>
      </c>
      <c r="B6094" t="s">
        <v>29114</v>
      </c>
      <c r="C6094" t="s">
        <v>29115</v>
      </c>
      <c r="D6094" s="5">
        <v>45037</v>
      </c>
      <c r="E6094" s="5">
        <v>45029</v>
      </c>
      <c r="F6094" t="s">
        <v>753</v>
      </c>
      <c r="G6094" t="s">
        <v>29116</v>
      </c>
      <c r="H6094" t="s">
        <v>3795</v>
      </c>
      <c r="I6094" t="s">
        <v>26676</v>
      </c>
      <c r="J6094" t="s">
        <v>756</v>
      </c>
      <c r="K6094" t="s">
        <v>756</v>
      </c>
      <c r="L6094" t="s">
        <v>757</v>
      </c>
      <c r="M6094" t="s">
        <v>757</v>
      </c>
      <c r="N6094" t="s">
        <v>756</v>
      </c>
      <c r="O6094" t="s">
        <v>756</v>
      </c>
      <c r="P6094" t="s">
        <v>758</v>
      </c>
      <c r="Q6094" t="s">
        <v>759</v>
      </c>
      <c r="R6094" t="s">
        <v>759</v>
      </c>
      <c r="S6094" t="s">
        <v>757</v>
      </c>
      <c r="T6094" t="s">
        <v>757</v>
      </c>
      <c r="U6094" t="s">
        <v>757</v>
      </c>
      <c r="V6094" t="s">
        <v>756</v>
      </c>
      <c r="W6094" t="s">
        <v>756</v>
      </c>
      <c r="X6094" t="s">
        <v>29117</v>
      </c>
      <c r="Y6094" t="str">
        <f t="shared" si="1346"/>
        <v>abril</v>
      </c>
      <c r="Z6094">
        <f>YEAR(BD_PONDERACIONES[[#This Row],[Fecha Ejecución del Ticket]])</f>
        <v>2023</v>
      </c>
      <c r="AA6094" t="str">
        <f t="shared" si="1347"/>
        <v>abril</v>
      </c>
      <c r="AB6094">
        <f>YEAR(BD_PONDERACIONES[[#This Row],[Fecha de Inspección]])</f>
        <v>2023</v>
      </c>
      <c r="AC6094">
        <f t="shared" si="1348"/>
        <v>0.5</v>
      </c>
      <c r="AD6094">
        <f t="shared" si="1349"/>
        <v>0.5</v>
      </c>
      <c r="AE6094">
        <f t="shared" si="1350"/>
        <v>0.5</v>
      </c>
      <c r="AF6094">
        <f t="shared" si="1351"/>
        <v>0.5</v>
      </c>
      <c r="AG6094">
        <f t="shared" si="1352"/>
        <v>0.5</v>
      </c>
      <c r="AH6094">
        <f t="shared" si="1353"/>
        <v>0.5</v>
      </c>
      <c r="AI6094">
        <f t="shared" si="1354"/>
        <v>0.25</v>
      </c>
      <c r="AJ6094">
        <f t="shared" si="1355"/>
        <v>0.25</v>
      </c>
      <c r="AK6094">
        <f t="shared" si="1356"/>
        <v>0.5</v>
      </c>
      <c r="AL6094">
        <f t="shared" si="1357"/>
        <v>0.5</v>
      </c>
      <c r="AM6094">
        <f t="shared" si="1358"/>
        <v>0.5</v>
      </c>
      <c r="AN6094" s="6">
        <f t="shared" si="1359"/>
        <v>1</v>
      </c>
      <c r="AO6094" t="str">
        <f>VLOOKUP(BD_PONDERACIONES[[#This Row],[Comuna]],Tabla3[#All],2,0)</f>
        <v>Cordillera</v>
      </c>
    </row>
    <row r="6095" spans="1:41" x14ac:dyDescent="0.35">
      <c r="A6095" t="s">
        <v>29118</v>
      </c>
      <c r="B6095" t="s">
        <v>29119</v>
      </c>
      <c r="C6095" t="s">
        <v>29120</v>
      </c>
      <c r="D6095" s="5">
        <v>45037</v>
      </c>
      <c r="E6095" s="5">
        <v>45028</v>
      </c>
      <c r="F6095" t="s">
        <v>753</v>
      </c>
      <c r="G6095" t="s">
        <v>29121</v>
      </c>
      <c r="H6095" t="s">
        <v>3795</v>
      </c>
      <c r="I6095" t="s">
        <v>759</v>
      </c>
      <c r="J6095" t="s">
        <v>756</v>
      </c>
      <c r="K6095" t="s">
        <v>756</v>
      </c>
      <c r="L6095" t="s">
        <v>757</v>
      </c>
      <c r="M6095" t="s">
        <v>757</v>
      </c>
      <c r="N6095" t="s">
        <v>756</v>
      </c>
      <c r="O6095" t="s">
        <v>756</v>
      </c>
      <c r="P6095" t="s">
        <v>758</v>
      </c>
      <c r="Q6095" t="s">
        <v>759</v>
      </c>
      <c r="R6095" t="s">
        <v>759</v>
      </c>
      <c r="S6095" t="s">
        <v>757</v>
      </c>
      <c r="T6095" t="s">
        <v>757</v>
      </c>
      <c r="U6095" t="s">
        <v>757</v>
      </c>
      <c r="V6095" t="s">
        <v>756</v>
      </c>
      <c r="W6095" t="s">
        <v>756</v>
      </c>
      <c r="X6095" t="s">
        <v>29122</v>
      </c>
      <c r="Y6095" t="str">
        <f t="shared" si="1346"/>
        <v>abril</v>
      </c>
      <c r="Z6095">
        <f>YEAR(BD_PONDERACIONES[[#This Row],[Fecha Ejecución del Ticket]])</f>
        <v>2023</v>
      </c>
      <c r="AA6095" t="str">
        <f t="shared" si="1347"/>
        <v>abril</v>
      </c>
      <c r="AB6095">
        <f>YEAR(BD_PONDERACIONES[[#This Row],[Fecha de Inspección]])</f>
        <v>2023</v>
      </c>
      <c r="AC6095">
        <f t="shared" si="1348"/>
        <v>0.5</v>
      </c>
      <c r="AD6095">
        <f t="shared" si="1349"/>
        <v>0.5</v>
      </c>
      <c r="AE6095">
        <f t="shared" si="1350"/>
        <v>0.5</v>
      </c>
      <c r="AF6095">
        <f t="shared" si="1351"/>
        <v>0.5</v>
      </c>
      <c r="AG6095">
        <f t="shared" si="1352"/>
        <v>0.5</v>
      </c>
      <c r="AH6095">
        <f t="shared" si="1353"/>
        <v>0.5</v>
      </c>
      <c r="AI6095">
        <f t="shared" si="1354"/>
        <v>0.25</v>
      </c>
      <c r="AJ6095">
        <f t="shared" si="1355"/>
        <v>0.25</v>
      </c>
      <c r="AK6095">
        <f t="shared" si="1356"/>
        <v>0.5</v>
      </c>
      <c r="AL6095">
        <f t="shared" si="1357"/>
        <v>0.5</v>
      </c>
      <c r="AM6095">
        <f t="shared" si="1358"/>
        <v>0.5</v>
      </c>
      <c r="AN6095" s="6">
        <f t="shared" si="1359"/>
        <v>1</v>
      </c>
      <c r="AO6095" t="str">
        <f>VLOOKUP(BD_PONDERACIONES[[#This Row],[Comuna]],Tabla3[#All],2,0)</f>
        <v>Cordillera</v>
      </c>
    </row>
    <row r="6096" spans="1:41" x14ac:dyDescent="0.35">
      <c r="A6096" t="s">
        <v>29123</v>
      </c>
      <c r="B6096" t="s">
        <v>29124</v>
      </c>
      <c r="C6096" t="s">
        <v>29125</v>
      </c>
      <c r="D6096" s="5">
        <v>45037</v>
      </c>
      <c r="E6096" s="5">
        <v>45026</v>
      </c>
      <c r="F6096" t="s">
        <v>753</v>
      </c>
      <c r="G6096" t="s">
        <v>29126</v>
      </c>
      <c r="H6096" t="s">
        <v>3795</v>
      </c>
      <c r="I6096" t="s">
        <v>26279</v>
      </c>
      <c r="J6096" t="s">
        <v>756</v>
      </c>
      <c r="K6096" t="s">
        <v>756</v>
      </c>
      <c r="L6096" t="s">
        <v>773</v>
      </c>
      <c r="M6096" t="s">
        <v>773</v>
      </c>
      <c r="N6096" t="s">
        <v>756</v>
      </c>
      <c r="O6096" t="s">
        <v>756</v>
      </c>
      <c r="P6096" t="s">
        <v>765</v>
      </c>
      <c r="Q6096" t="s">
        <v>29127</v>
      </c>
      <c r="R6096" t="s">
        <v>759</v>
      </c>
      <c r="S6096" t="s">
        <v>756</v>
      </c>
      <c r="T6096" t="s">
        <v>756</v>
      </c>
      <c r="U6096" t="s">
        <v>756</v>
      </c>
      <c r="V6096" t="s">
        <v>756</v>
      </c>
      <c r="W6096" t="s">
        <v>756</v>
      </c>
      <c r="X6096" t="s">
        <v>26509</v>
      </c>
      <c r="Y6096" t="str">
        <f t="shared" si="1346"/>
        <v>abril</v>
      </c>
      <c r="Z6096">
        <f>YEAR(BD_PONDERACIONES[[#This Row],[Fecha Ejecución del Ticket]])</f>
        <v>2023</v>
      </c>
      <c r="AA6096" t="str">
        <f t="shared" si="1347"/>
        <v>abril</v>
      </c>
      <c r="AB6096">
        <f>YEAR(BD_PONDERACIONES[[#This Row],[Fecha de Inspección]])</f>
        <v>2023</v>
      </c>
      <c r="AC6096">
        <f t="shared" si="1348"/>
        <v>0.5</v>
      </c>
      <c r="AD6096">
        <f t="shared" si="1349"/>
        <v>0.5</v>
      </c>
      <c r="AE6096">
        <f t="shared" si="1350"/>
        <v>0</v>
      </c>
      <c r="AF6096">
        <f t="shared" si="1351"/>
        <v>0</v>
      </c>
      <c r="AG6096">
        <f t="shared" si="1352"/>
        <v>0.5</v>
      </c>
      <c r="AH6096">
        <f t="shared" si="1353"/>
        <v>0.5</v>
      </c>
      <c r="AI6096">
        <f t="shared" si="1354"/>
        <v>0.25</v>
      </c>
      <c r="AJ6096">
        <f t="shared" si="1355"/>
        <v>0.25</v>
      </c>
      <c r="AK6096">
        <f t="shared" si="1356"/>
        <v>0.5</v>
      </c>
      <c r="AL6096">
        <f t="shared" si="1357"/>
        <v>0.5</v>
      </c>
      <c r="AM6096">
        <f t="shared" si="1358"/>
        <v>0.5</v>
      </c>
      <c r="AN6096" s="6">
        <f t="shared" si="1359"/>
        <v>0.7</v>
      </c>
      <c r="AO6096" t="str">
        <f>VLOOKUP(BD_PONDERACIONES[[#This Row],[Comuna]],Tabla3[#All],2,0)</f>
        <v>Cordillera</v>
      </c>
    </row>
    <row r="6097" spans="1:41" x14ac:dyDescent="0.35">
      <c r="A6097" t="s">
        <v>29128</v>
      </c>
      <c r="B6097" t="s">
        <v>29129</v>
      </c>
      <c r="C6097" t="s">
        <v>29130</v>
      </c>
      <c r="D6097" s="5">
        <v>45037</v>
      </c>
      <c r="E6097" s="5">
        <v>45027</v>
      </c>
      <c r="F6097" t="s">
        <v>763</v>
      </c>
      <c r="G6097" t="s">
        <v>29131</v>
      </c>
      <c r="H6097" t="s">
        <v>1886</v>
      </c>
      <c r="I6097" t="s">
        <v>26253</v>
      </c>
      <c r="J6097" t="s">
        <v>756</v>
      </c>
      <c r="K6097" t="s">
        <v>756</v>
      </c>
      <c r="L6097" t="s">
        <v>757</v>
      </c>
      <c r="M6097" t="s">
        <v>757</v>
      </c>
      <c r="N6097" t="s">
        <v>756</v>
      </c>
      <c r="O6097" t="s">
        <v>756</v>
      </c>
      <c r="P6097" t="s">
        <v>758</v>
      </c>
      <c r="Q6097" t="s">
        <v>759</v>
      </c>
      <c r="R6097" t="s">
        <v>759</v>
      </c>
      <c r="S6097" t="s">
        <v>757</v>
      </c>
      <c r="T6097" t="s">
        <v>757</v>
      </c>
      <c r="U6097" t="s">
        <v>757</v>
      </c>
      <c r="V6097" t="s">
        <v>773</v>
      </c>
      <c r="W6097" t="s">
        <v>773</v>
      </c>
      <c r="X6097" t="s">
        <v>29132</v>
      </c>
      <c r="Y6097" t="str">
        <f t="shared" si="1346"/>
        <v>abril</v>
      </c>
      <c r="Z6097">
        <f>YEAR(BD_PONDERACIONES[[#This Row],[Fecha Ejecución del Ticket]])</f>
        <v>2023</v>
      </c>
      <c r="AA6097" t="str">
        <f t="shared" si="1347"/>
        <v>abril</v>
      </c>
      <c r="AB6097">
        <f>YEAR(BD_PONDERACIONES[[#This Row],[Fecha de Inspección]])</f>
        <v>2023</v>
      </c>
      <c r="AC6097">
        <f t="shared" si="1348"/>
        <v>0.5</v>
      </c>
      <c r="AD6097">
        <f t="shared" si="1349"/>
        <v>0.5</v>
      </c>
      <c r="AE6097">
        <f t="shared" si="1350"/>
        <v>0.5</v>
      </c>
      <c r="AF6097">
        <f t="shared" si="1351"/>
        <v>0.5</v>
      </c>
      <c r="AG6097">
        <f t="shared" si="1352"/>
        <v>0.5</v>
      </c>
      <c r="AH6097">
        <f t="shared" si="1353"/>
        <v>0.5</v>
      </c>
      <c r="AI6097">
        <f t="shared" si="1354"/>
        <v>0.25</v>
      </c>
      <c r="AJ6097">
        <f t="shared" si="1355"/>
        <v>0.25</v>
      </c>
      <c r="AK6097">
        <f t="shared" si="1356"/>
        <v>0.5</v>
      </c>
      <c r="AL6097">
        <f t="shared" si="1357"/>
        <v>0</v>
      </c>
      <c r="AM6097">
        <f t="shared" si="1358"/>
        <v>0</v>
      </c>
      <c r="AN6097" s="6">
        <f t="shared" si="1359"/>
        <v>0.8</v>
      </c>
      <c r="AO6097" t="str">
        <f>VLOOKUP(BD_PONDERACIONES[[#This Row],[Comuna]],Tabla3[#All],2,0)</f>
        <v>Cordillera</v>
      </c>
    </row>
    <row r="6098" spans="1:41" x14ac:dyDescent="0.35">
      <c r="A6098" t="s">
        <v>29133</v>
      </c>
      <c r="B6098" t="s">
        <v>29134</v>
      </c>
      <c r="C6098" t="s">
        <v>29135</v>
      </c>
      <c r="D6098" s="5">
        <v>45037</v>
      </c>
      <c r="E6098" s="5">
        <v>45028</v>
      </c>
      <c r="F6098" t="s">
        <v>753</v>
      </c>
      <c r="G6098" t="s">
        <v>29136</v>
      </c>
      <c r="H6098" t="s">
        <v>3795</v>
      </c>
      <c r="I6098" t="s">
        <v>759</v>
      </c>
      <c r="J6098" t="s">
        <v>756</v>
      </c>
      <c r="K6098" t="s">
        <v>756</v>
      </c>
      <c r="L6098" t="s">
        <v>757</v>
      </c>
      <c r="M6098" t="s">
        <v>757</v>
      </c>
      <c r="N6098" t="s">
        <v>756</v>
      </c>
      <c r="O6098" t="s">
        <v>756</v>
      </c>
      <c r="P6098" t="s">
        <v>758</v>
      </c>
      <c r="Q6098" t="s">
        <v>759</v>
      </c>
      <c r="R6098" t="s">
        <v>759</v>
      </c>
      <c r="S6098" t="s">
        <v>757</v>
      </c>
      <c r="T6098" t="s">
        <v>757</v>
      </c>
      <c r="U6098" t="s">
        <v>757</v>
      </c>
      <c r="V6098" t="s">
        <v>756</v>
      </c>
      <c r="W6098" t="s">
        <v>756</v>
      </c>
      <c r="X6098" t="s">
        <v>8238</v>
      </c>
      <c r="Y6098" t="str">
        <f t="shared" si="1346"/>
        <v>abril</v>
      </c>
      <c r="Z6098">
        <f>YEAR(BD_PONDERACIONES[[#This Row],[Fecha Ejecución del Ticket]])</f>
        <v>2023</v>
      </c>
      <c r="AA6098" t="str">
        <f t="shared" si="1347"/>
        <v>abril</v>
      </c>
      <c r="AB6098">
        <f>YEAR(BD_PONDERACIONES[[#This Row],[Fecha de Inspección]])</f>
        <v>2023</v>
      </c>
      <c r="AC6098">
        <f t="shared" si="1348"/>
        <v>0.5</v>
      </c>
      <c r="AD6098">
        <f t="shared" si="1349"/>
        <v>0.5</v>
      </c>
      <c r="AE6098">
        <f t="shared" si="1350"/>
        <v>0.5</v>
      </c>
      <c r="AF6098">
        <f t="shared" si="1351"/>
        <v>0.5</v>
      </c>
      <c r="AG6098">
        <f t="shared" si="1352"/>
        <v>0.5</v>
      </c>
      <c r="AH6098">
        <f t="shared" si="1353"/>
        <v>0.5</v>
      </c>
      <c r="AI6098">
        <f t="shared" si="1354"/>
        <v>0.25</v>
      </c>
      <c r="AJ6098">
        <f t="shared" si="1355"/>
        <v>0.25</v>
      </c>
      <c r="AK6098">
        <f t="shared" si="1356"/>
        <v>0.5</v>
      </c>
      <c r="AL6098">
        <f t="shared" si="1357"/>
        <v>0.5</v>
      </c>
      <c r="AM6098">
        <f t="shared" si="1358"/>
        <v>0.5</v>
      </c>
      <c r="AN6098" s="6">
        <f t="shared" si="1359"/>
        <v>1</v>
      </c>
      <c r="AO6098" t="str">
        <f>VLOOKUP(BD_PONDERACIONES[[#This Row],[Comuna]],Tabla3[#All],2,0)</f>
        <v>Cordillera</v>
      </c>
    </row>
    <row r="6099" spans="1:41" x14ac:dyDescent="0.35">
      <c r="A6099" t="s">
        <v>29137</v>
      </c>
      <c r="B6099" t="s">
        <v>29138</v>
      </c>
      <c r="C6099" t="s">
        <v>29139</v>
      </c>
      <c r="D6099" s="5">
        <v>45037</v>
      </c>
      <c r="E6099" s="5">
        <v>45029</v>
      </c>
      <c r="F6099" t="s">
        <v>753</v>
      </c>
      <c r="G6099" t="s">
        <v>29140</v>
      </c>
      <c r="H6099" t="s">
        <v>3795</v>
      </c>
      <c r="I6099" t="s">
        <v>26676</v>
      </c>
      <c r="J6099" t="s">
        <v>756</v>
      </c>
      <c r="K6099" t="s">
        <v>756</v>
      </c>
      <c r="L6099" t="s">
        <v>757</v>
      </c>
      <c r="M6099" t="s">
        <v>757</v>
      </c>
      <c r="N6099" t="s">
        <v>756</v>
      </c>
      <c r="O6099" t="s">
        <v>756</v>
      </c>
      <c r="P6099" t="s">
        <v>765</v>
      </c>
      <c r="Q6099" t="s">
        <v>759</v>
      </c>
      <c r="R6099" t="s">
        <v>759</v>
      </c>
      <c r="S6099" t="s">
        <v>757</v>
      </c>
      <c r="T6099" t="s">
        <v>757</v>
      </c>
      <c r="U6099" t="s">
        <v>756</v>
      </c>
      <c r="V6099" t="s">
        <v>756</v>
      </c>
      <c r="W6099" t="s">
        <v>756</v>
      </c>
      <c r="X6099" t="s">
        <v>29141</v>
      </c>
      <c r="Y6099" t="str">
        <f t="shared" si="1346"/>
        <v>abril</v>
      </c>
      <c r="Z6099">
        <f>YEAR(BD_PONDERACIONES[[#This Row],[Fecha Ejecución del Ticket]])</f>
        <v>2023</v>
      </c>
      <c r="AA6099" t="str">
        <f t="shared" si="1347"/>
        <v>abril</v>
      </c>
      <c r="AB6099">
        <f>YEAR(BD_PONDERACIONES[[#This Row],[Fecha de Inspección]])</f>
        <v>2023</v>
      </c>
      <c r="AC6099">
        <f t="shared" si="1348"/>
        <v>0.5</v>
      </c>
      <c r="AD6099">
        <f t="shared" si="1349"/>
        <v>0.5</v>
      </c>
      <c r="AE6099">
        <f t="shared" si="1350"/>
        <v>0.5</v>
      </c>
      <c r="AF6099">
        <f t="shared" si="1351"/>
        <v>0.5</v>
      </c>
      <c r="AG6099">
        <f t="shared" si="1352"/>
        <v>0.5</v>
      </c>
      <c r="AH6099">
        <f t="shared" si="1353"/>
        <v>0.5</v>
      </c>
      <c r="AI6099">
        <f t="shared" si="1354"/>
        <v>0.25</v>
      </c>
      <c r="AJ6099">
        <f t="shared" si="1355"/>
        <v>0.25</v>
      </c>
      <c r="AK6099">
        <f t="shared" si="1356"/>
        <v>0.5</v>
      </c>
      <c r="AL6099">
        <f t="shared" si="1357"/>
        <v>0.5</v>
      </c>
      <c r="AM6099">
        <f t="shared" si="1358"/>
        <v>0.5</v>
      </c>
      <c r="AN6099" s="6">
        <f t="shared" si="1359"/>
        <v>1</v>
      </c>
      <c r="AO6099" t="str">
        <f>VLOOKUP(BD_PONDERACIONES[[#This Row],[Comuna]],Tabla3[#All],2,0)</f>
        <v>Cordillera</v>
      </c>
    </row>
    <row r="6100" spans="1:41" x14ac:dyDescent="0.35">
      <c r="A6100" t="s">
        <v>29142</v>
      </c>
      <c r="B6100" t="s">
        <v>29143</v>
      </c>
      <c r="C6100" t="s">
        <v>29144</v>
      </c>
      <c r="D6100" s="5">
        <v>45037</v>
      </c>
      <c r="E6100" s="5">
        <v>45027</v>
      </c>
      <c r="F6100" t="s">
        <v>753</v>
      </c>
      <c r="G6100" t="s">
        <v>29145</v>
      </c>
      <c r="H6100" t="s">
        <v>3795</v>
      </c>
      <c r="I6100" t="s">
        <v>759</v>
      </c>
      <c r="J6100" t="s">
        <v>756</v>
      </c>
      <c r="K6100" t="s">
        <v>756</v>
      </c>
      <c r="L6100" t="s">
        <v>757</v>
      </c>
      <c r="M6100" t="s">
        <v>757</v>
      </c>
      <c r="N6100" t="s">
        <v>756</v>
      </c>
      <c r="O6100" t="s">
        <v>756</v>
      </c>
      <c r="P6100" t="s">
        <v>758</v>
      </c>
      <c r="Q6100" t="s">
        <v>759</v>
      </c>
      <c r="R6100" t="s">
        <v>759</v>
      </c>
      <c r="S6100" t="s">
        <v>757</v>
      </c>
      <c r="T6100" t="s">
        <v>757</v>
      </c>
      <c r="U6100" t="s">
        <v>757</v>
      </c>
      <c r="V6100" t="s">
        <v>756</v>
      </c>
      <c r="W6100" t="s">
        <v>756</v>
      </c>
      <c r="X6100" t="s">
        <v>29146</v>
      </c>
      <c r="Y6100" t="str">
        <f t="shared" si="1346"/>
        <v>abril</v>
      </c>
      <c r="Z6100">
        <f>YEAR(BD_PONDERACIONES[[#This Row],[Fecha Ejecución del Ticket]])</f>
        <v>2023</v>
      </c>
      <c r="AA6100" t="str">
        <f t="shared" si="1347"/>
        <v>abril</v>
      </c>
      <c r="AB6100">
        <f>YEAR(BD_PONDERACIONES[[#This Row],[Fecha de Inspección]])</f>
        <v>2023</v>
      </c>
      <c r="AC6100">
        <f t="shared" si="1348"/>
        <v>0.5</v>
      </c>
      <c r="AD6100">
        <f t="shared" si="1349"/>
        <v>0.5</v>
      </c>
      <c r="AE6100">
        <f t="shared" si="1350"/>
        <v>0.5</v>
      </c>
      <c r="AF6100">
        <f t="shared" si="1351"/>
        <v>0.5</v>
      </c>
      <c r="AG6100">
        <f t="shared" si="1352"/>
        <v>0.5</v>
      </c>
      <c r="AH6100">
        <f t="shared" si="1353"/>
        <v>0.5</v>
      </c>
      <c r="AI6100">
        <f t="shared" si="1354"/>
        <v>0.25</v>
      </c>
      <c r="AJ6100">
        <f t="shared" si="1355"/>
        <v>0.25</v>
      </c>
      <c r="AK6100">
        <f t="shared" si="1356"/>
        <v>0.5</v>
      </c>
      <c r="AL6100">
        <f t="shared" si="1357"/>
        <v>0.5</v>
      </c>
      <c r="AM6100">
        <f t="shared" si="1358"/>
        <v>0.5</v>
      </c>
      <c r="AN6100" s="6">
        <f t="shared" si="1359"/>
        <v>1</v>
      </c>
      <c r="AO6100" t="str">
        <f>VLOOKUP(BD_PONDERACIONES[[#This Row],[Comuna]],Tabla3[#All],2,0)</f>
        <v>Cordillera</v>
      </c>
    </row>
    <row r="6101" spans="1:41" x14ac:dyDescent="0.35">
      <c r="A6101" t="s">
        <v>29147</v>
      </c>
      <c r="B6101" t="s">
        <v>29148</v>
      </c>
      <c r="C6101" t="s">
        <v>29149</v>
      </c>
      <c r="D6101" s="5">
        <v>45037</v>
      </c>
      <c r="E6101" s="5">
        <v>45026</v>
      </c>
      <c r="F6101" t="s">
        <v>763</v>
      </c>
      <c r="G6101" t="s">
        <v>29150</v>
      </c>
      <c r="H6101" t="s">
        <v>1886</v>
      </c>
      <c r="I6101" t="s">
        <v>28698</v>
      </c>
      <c r="J6101" t="s">
        <v>756</v>
      </c>
      <c r="K6101" t="s">
        <v>756</v>
      </c>
      <c r="L6101" t="s">
        <v>773</v>
      </c>
      <c r="M6101" t="s">
        <v>773</v>
      </c>
      <c r="N6101" t="s">
        <v>756</v>
      </c>
      <c r="O6101" t="s">
        <v>756</v>
      </c>
      <c r="P6101" t="s">
        <v>758</v>
      </c>
      <c r="Q6101" t="s">
        <v>759</v>
      </c>
      <c r="R6101" t="s">
        <v>759</v>
      </c>
      <c r="S6101" t="s">
        <v>757</v>
      </c>
      <c r="T6101" t="s">
        <v>757</v>
      </c>
      <c r="U6101" t="s">
        <v>757</v>
      </c>
      <c r="V6101" t="s">
        <v>756</v>
      </c>
      <c r="W6101" t="s">
        <v>768</v>
      </c>
      <c r="X6101" t="s">
        <v>11786</v>
      </c>
      <c r="Y6101" t="str">
        <f t="shared" si="1346"/>
        <v>abril</v>
      </c>
      <c r="Z6101">
        <f>YEAR(BD_PONDERACIONES[[#This Row],[Fecha Ejecución del Ticket]])</f>
        <v>2023</v>
      </c>
      <c r="AA6101" t="str">
        <f t="shared" si="1347"/>
        <v>abril</v>
      </c>
      <c r="AB6101">
        <f>YEAR(BD_PONDERACIONES[[#This Row],[Fecha de Inspección]])</f>
        <v>2023</v>
      </c>
      <c r="AC6101">
        <f t="shared" si="1348"/>
        <v>0.5</v>
      </c>
      <c r="AD6101">
        <f t="shared" si="1349"/>
        <v>0.5</v>
      </c>
      <c r="AE6101">
        <f t="shared" si="1350"/>
        <v>0</v>
      </c>
      <c r="AF6101">
        <f t="shared" si="1351"/>
        <v>0</v>
      </c>
      <c r="AG6101">
        <f t="shared" si="1352"/>
        <v>0.5</v>
      </c>
      <c r="AH6101">
        <f t="shared" si="1353"/>
        <v>0.5</v>
      </c>
      <c r="AI6101">
        <f t="shared" si="1354"/>
        <v>0.25</v>
      </c>
      <c r="AJ6101">
        <f t="shared" si="1355"/>
        <v>0.25</v>
      </c>
      <c r="AK6101">
        <f t="shared" si="1356"/>
        <v>0.5</v>
      </c>
      <c r="AL6101">
        <f t="shared" si="1357"/>
        <v>0.5</v>
      </c>
      <c r="AM6101">
        <f t="shared" si="1358"/>
        <v>0.17499999999999999</v>
      </c>
      <c r="AN6101" s="6">
        <f t="shared" si="1359"/>
        <v>0.63500000000000001</v>
      </c>
      <c r="AO6101" t="str">
        <f>VLOOKUP(BD_PONDERACIONES[[#This Row],[Comuna]],Tabla3[#All],2,0)</f>
        <v>Cordillera</v>
      </c>
    </row>
    <row r="6102" spans="1:41" x14ac:dyDescent="0.35">
      <c r="A6102" t="s">
        <v>29151</v>
      </c>
      <c r="B6102" t="s">
        <v>29152</v>
      </c>
      <c r="C6102" t="s">
        <v>29153</v>
      </c>
      <c r="D6102" s="5">
        <v>45037</v>
      </c>
      <c r="E6102" s="5">
        <v>45022</v>
      </c>
      <c r="F6102" t="s">
        <v>763</v>
      </c>
      <c r="G6102" t="s">
        <v>29154</v>
      </c>
      <c r="H6102" t="s">
        <v>1886</v>
      </c>
      <c r="I6102" t="s">
        <v>26854</v>
      </c>
      <c r="J6102" t="s">
        <v>756</v>
      </c>
      <c r="K6102" t="s">
        <v>756</v>
      </c>
      <c r="L6102" t="s">
        <v>757</v>
      </c>
      <c r="M6102" t="s">
        <v>757</v>
      </c>
      <c r="N6102" t="s">
        <v>756</v>
      </c>
      <c r="O6102" t="s">
        <v>756</v>
      </c>
      <c r="P6102" t="s">
        <v>758</v>
      </c>
      <c r="Q6102" t="s">
        <v>759</v>
      </c>
      <c r="R6102" t="s">
        <v>759</v>
      </c>
      <c r="S6102" t="s">
        <v>757</v>
      </c>
      <c r="T6102" t="s">
        <v>757</v>
      </c>
      <c r="U6102" t="s">
        <v>757</v>
      </c>
      <c r="V6102" t="s">
        <v>756</v>
      </c>
      <c r="W6102" t="s">
        <v>756</v>
      </c>
      <c r="X6102" t="s">
        <v>29155</v>
      </c>
      <c r="Y6102" t="str">
        <f t="shared" si="1346"/>
        <v>abril</v>
      </c>
      <c r="Z6102">
        <f>YEAR(BD_PONDERACIONES[[#This Row],[Fecha Ejecución del Ticket]])</f>
        <v>2023</v>
      </c>
      <c r="AA6102" t="str">
        <f t="shared" si="1347"/>
        <v>abril</v>
      </c>
      <c r="AB6102">
        <f>YEAR(BD_PONDERACIONES[[#This Row],[Fecha de Inspección]])</f>
        <v>2023</v>
      </c>
      <c r="AC6102">
        <f t="shared" si="1348"/>
        <v>0.5</v>
      </c>
      <c r="AD6102">
        <f t="shared" si="1349"/>
        <v>0.5</v>
      </c>
      <c r="AE6102">
        <f t="shared" si="1350"/>
        <v>0.5</v>
      </c>
      <c r="AF6102">
        <f t="shared" si="1351"/>
        <v>0.5</v>
      </c>
      <c r="AG6102">
        <f t="shared" si="1352"/>
        <v>0.5</v>
      </c>
      <c r="AH6102">
        <f t="shared" si="1353"/>
        <v>0.5</v>
      </c>
      <c r="AI6102">
        <f t="shared" si="1354"/>
        <v>0.25</v>
      </c>
      <c r="AJ6102">
        <f t="shared" si="1355"/>
        <v>0.25</v>
      </c>
      <c r="AK6102">
        <f t="shared" si="1356"/>
        <v>0.5</v>
      </c>
      <c r="AL6102">
        <f t="shared" si="1357"/>
        <v>0.5</v>
      </c>
      <c r="AM6102">
        <f t="shared" si="1358"/>
        <v>0.5</v>
      </c>
      <c r="AN6102" s="6">
        <f t="shared" si="1359"/>
        <v>1</v>
      </c>
      <c r="AO6102" t="str">
        <f>VLOOKUP(BD_PONDERACIONES[[#This Row],[Comuna]],Tabla3[#All],2,0)</f>
        <v>Cordillera</v>
      </c>
    </row>
    <row r="6103" spans="1:41" x14ac:dyDescent="0.35">
      <c r="A6103" t="s">
        <v>29156</v>
      </c>
      <c r="B6103" t="s">
        <v>29157</v>
      </c>
      <c r="C6103" t="s">
        <v>29158</v>
      </c>
      <c r="D6103" s="5">
        <v>45037</v>
      </c>
      <c r="E6103" s="5">
        <v>45022</v>
      </c>
      <c r="F6103" t="s">
        <v>763</v>
      </c>
      <c r="G6103" t="s">
        <v>29159</v>
      </c>
      <c r="H6103" t="s">
        <v>1886</v>
      </c>
      <c r="I6103" t="s">
        <v>28698</v>
      </c>
      <c r="J6103" t="s">
        <v>756</v>
      </c>
      <c r="K6103" t="s">
        <v>756</v>
      </c>
      <c r="L6103" t="s">
        <v>757</v>
      </c>
      <c r="M6103" t="s">
        <v>757</v>
      </c>
      <c r="N6103" t="s">
        <v>756</v>
      </c>
      <c r="O6103" t="s">
        <v>756</v>
      </c>
      <c r="P6103" t="s">
        <v>758</v>
      </c>
      <c r="Q6103" t="s">
        <v>759</v>
      </c>
      <c r="R6103" t="s">
        <v>759</v>
      </c>
      <c r="S6103" t="s">
        <v>757</v>
      </c>
      <c r="T6103" t="s">
        <v>757</v>
      </c>
      <c r="U6103" t="s">
        <v>757</v>
      </c>
      <c r="V6103" t="s">
        <v>756</v>
      </c>
      <c r="W6103" t="s">
        <v>768</v>
      </c>
      <c r="X6103" t="s">
        <v>29160</v>
      </c>
      <c r="Y6103" t="str">
        <f t="shared" si="1346"/>
        <v>abril</v>
      </c>
      <c r="Z6103">
        <f>YEAR(BD_PONDERACIONES[[#This Row],[Fecha Ejecución del Ticket]])</f>
        <v>2023</v>
      </c>
      <c r="AA6103" t="str">
        <f t="shared" si="1347"/>
        <v>abril</v>
      </c>
      <c r="AB6103">
        <f>YEAR(BD_PONDERACIONES[[#This Row],[Fecha de Inspección]])</f>
        <v>2023</v>
      </c>
      <c r="AC6103">
        <f t="shared" si="1348"/>
        <v>0.5</v>
      </c>
      <c r="AD6103">
        <f t="shared" si="1349"/>
        <v>0.5</v>
      </c>
      <c r="AE6103">
        <f t="shared" si="1350"/>
        <v>0.5</v>
      </c>
      <c r="AF6103">
        <f t="shared" si="1351"/>
        <v>0.5</v>
      </c>
      <c r="AG6103">
        <f t="shared" si="1352"/>
        <v>0.5</v>
      </c>
      <c r="AH6103">
        <f t="shared" si="1353"/>
        <v>0.5</v>
      </c>
      <c r="AI6103">
        <f t="shared" si="1354"/>
        <v>0.25</v>
      </c>
      <c r="AJ6103">
        <f t="shared" si="1355"/>
        <v>0.25</v>
      </c>
      <c r="AK6103">
        <f t="shared" si="1356"/>
        <v>0.5</v>
      </c>
      <c r="AL6103">
        <f t="shared" si="1357"/>
        <v>0.5</v>
      </c>
      <c r="AM6103">
        <f t="shared" si="1358"/>
        <v>0.17499999999999999</v>
      </c>
      <c r="AN6103" s="6">
        <f t="shared" si="1359"/>
        <v>0.93500000000000005</v>
      </c>
      <c r="AO6103" t="str">
        <f>VLOOKUP(BD_PONDERACIONES[[#This Row],[Comuna]],Tabla3[#All],2,0)</f>
        <v>Cordillera</v>
      </c>
    </row>
    <row r="6104" spans="1:41" x14ac:dyDescent="0.35">
      <c r="A6104" t="s">
        <v>29161</v>
      </c>
      <c r="B6104" t="s">
        <v>29162</v>
      </c>
      <c r="C6104" t="s">
        <v>29163</v>
      </c>
      <c r="D6104" s="5">
        <v>45037</v>
      </c>
      <c r="E6104" s="5">
        <v>45021</v>
      </c>
      <c r="F6104" t="s">
        <v>763</v>
      </c>
      <c r="G6104" t="s">
        <v>29164</v>
      </c>
      <c r="H6104" t="s">
        <v>1886</v>
      </c>
      <c r="I6104" t="s">
        <v>26710</v>
      </c>
      <c r="J6104" t="s">
        <v>756</v>
      </c>
      <c r="K6104" t="s">
        <v>756</v>
      </c>
      <c r="L6104" t="s">
        <v>757</v>
      </c>
      <c r="M6104" t="s">
        <v>757</v>
      </c>
      <c r="N6104" t="s">
        <v>756</v>
      </c>
      <c r="O6104" t="s">
        <v>756</v>
      </c>
      <c r="P6104" t="s">
        <v>758</v>
      </c>
      <c r="Q6104" t="s">
        <v>759</v>
      </c>
      <c r="R6104" t="s">
        <v>759</v>
      </c>
      <c r="S6104" t="s">
        <v>757</v>
      </c>
      <c r="T6104" t="s">
        <v>757</v>
      </c>
      <c r="U6104" t="s">
        <v>757</v>
      </c>
      <c r="V6104" t="s">
        <v>756</v>
      </c>
      <c r="W6104" t="s">
        <v>756</v>
      </c>
      <c r="X6104" t="s">
        <v>29165</v>
      </c>
      <c r="Y6104" t="str">
        <f t="shared" si="1346"/>
        <v>abril</v>
      </c>
      <c r="Z6104">
        <f>YEAR(BD_PONDERACIONES[[#This Row],[Fecha Ejecución del Ticket]])</f>
        <v>2023</v>
      </c>
      <c r="AA6104" t="str">
        <f t="shared" si="1347"/>
        <v>abril</v>
      </c>
      <c r="AB6104">
        <f>YEAR(BD_PONDERACIONES[[#This Row],[Fecha de Inspección]])</f>
        <v>2023</v>
      </c>
      <c r="AC6104">
        <f t="shared" si="1348"/>
        <v>0.5</v>
      </c>
      <c r="AD6104">
        <f t="shared" si="1349"/>
        <v>0.5</v>
      </c>
      <c r="AE6104">
        <f t="shared" si="1350"/>
        <v>0.5</v>
      </c>
      <c r="AF6104">
        <f t="shared" si="1351"/>
        <v>0.5</v>
      </c>
      <c r="AG6104">
        <f t="shared" si="1352"/>
        <v>0.5</v>
      </c>
      <c r="AH6104">
        <f t="shared" si="1353"/>
        <v>0.5</v>
      </c>
      <c r="AI6104">
        <f t="shared" si="1354"/>
        <v>0.25</v>
      </c>
      <c r="AJ6104">
        <f t="shared" si="1355"/>
        <v>0.25</v>
      </c>
      <c r="AK6104">
        <f t="shared" si="1356"/>
        <v>0.5</v>
      </c>
      <c r="AL6104">
        <f t="shared" si="1357"/>
        <v>0.5</v>
      </c>
      <c r="AM6104">
        <f t="shared" si="1358"/>
        <v>0.5</v>
      </c>
      <c r="AN6104" s="6">
        <f t="shared" si="1359"/>
        <v>1</v>
      </c>
      <c r="AO6104" t="str">
        <f>VLOOKUP(BD_PONDERACIONES[[#This Row],[Comuna]],Tabla3[#All],2,0)</f>
        <v>Cordillera</v>
      </c>
    </row>
    <row r="6105" spans="1:41" x14ac:dyDescent="0.35">
      <c r="A6105" t="s">
        <v>29166</v>
      </c>
      <c r="B6105" t="s">
        <v>29167</v>
      </c>
      <c r="C6105" t="s">
        <v>29168</v>
      </c>
      <c r="D6105" s="5">
        <v>45037</v>
      </c>
      <c r="E6105" s="5">
        <v>45027</v>
      </c>
      <c r="F6105" t="s">
        <v>763</v>
      </c>
      <c r="G6105" t="s">
        <v>29169</v>
      </c>
      <c r="H6105" t="s">
        <v>1886</v>
      </c>
      <c r="I6105" t="s">
        <v>26225</v>
      </c>
      <c r="J6105" t="s">
        <v>756</v>
      </c>
      <c r="K6105" t="s">
        <v>756</v>
      </c>
      <c r="L6105" t="s">
        <v>757</v>
      </c>
      <c r="M6105" t="s">
        <v>757</v>
      </c>
      <c r="N6105" t="s">
        <v>756</v>
      </c>
      <c r="O6105" t="s">
        <v>756</v>
      </c>
      <c r="P6105" t="s">
        <v>758</v>
      </c>
      <c r="Q6105" t="s">
        <v>759</v>
      </c>
      <c r="R6105" t="s">
        <v>759</v>
      </c>
      <c r="S6105" t="s">
        <v>757</v>
      </c>
      <c r="T6105" t="s">
        <v>757</v>
      </c>
      <c r="U6105" t="s">
        <v>757</v>
      </c>
      <c r="V6105" t="s">
        <v>773</v>
      </c>
      <c r="W6105" t="s">
        <v>773</v>
      </c>
      <c r="X6105" t="s">
        <v>29170</v>
      </c>
      <c r="Y6105" t="str">
        <f t="shared" si="1346"/>
        <v>abril</v>
      </c>
      <c r="Z6105">
        <f>YEAR(BD_PONDERACIONES[[#This Row],[Fecha Ejecución del Ticket]])</f>
        <v>2023</v>
      </c>
      <c r="AA6105" t="str">
        <f t="shared" si="1347"/>
        <v>abril</v>
      </c>
      <c r="AB6105">
        <f>YEAR(BD_PONDERACIONES[[#This Row],[Fecha de Inspección]])</f>
        <v>2023</v>
      </c>
      <c r="AC6105">
        <f t="shared" si="1348"/>
        <v>0.5</v>
      </c>
      <c r="AD6105">
        <f t="shared" si="1349"/>
        <v>0.5</v>
      </c>
      <c r="AE6105">
        <f t="shared" si="1350"/>
        <v>0.5</v>
      </c>
      <c r="AF6105">
        <f t="shared" si="1351"/>
        <v>0.5</v>
      </c>
      <c r="AG6105">
        <f t="shared" si="1352"/>
        <v>0.5</v>
      </c>
      <c r="AH6105">
        <f t="shared" si="1353"/>
        <v>0.5</v>
      </c>
      <c r="AI6105">
        <f t="shared" si="1354"/>
        <v>0.25</v>
      </c>
      <c r="AJ6105">
        <f t="shared" si="1355"/>
        <v>0.25</v>
      </c>
      <c r="AK6105">
        <f t="shared" si="1356"/>
        <v>0.5</v>
      </c>
      <c r="AL6105">
        <f t="shared" si="1357"/>
        <v>0</v>
      </c>
      <c r="AM6105">
        <f t="shared" si="1358"/>
        <v>0</v>
      </c>
      <c r="AN6105" s="6">
        <f t="shared" si="1359"/>
        <v>0.8</v>
      </c>
      <c r="AO6105" t="str">
        <f>VLOOKUP(BD_PONDERACIONES[[#This Row],[Comuna]],Tabla3[#All],2,0)</f>
        <v>Cordillera</v>
      </c>
    </row>
    <row r="6106" spans="1:41" x14ac:dyDescent="0.35">
      <c r="A6106" t="s">
        <v>29171</v>
      </c>
      <c r="B6106" t="s">
        <v>29172</v>
      </c>
      <c r="C6106" t="s">
        <v>29173</v>
      </c>
      <c r="D6106" s="5">
        <v>45037</v>
      </c>
      <c r="E6106" s="5">
        <v>45027</v>
      </c>
      <c r="F6106" t="s">
        <v>763</v>
      </c>
      <c r="G6106" t="s">
        <v>29174</v>
      </c>
      <c r="H6106" t="s">
        <v>1886</v>
      </c>
      <c r="I6106" t="s">
        <v>26253</v>
      </c>
      <c r="J6106" t="s">
        <v>756</v>
      </c>
      <c r="K6106" t="s">
        <v>756</v>
      </c>
      <c r="L6106" t="s">
        <v>757</v>
      </c>
      <c r="M6106" t="s">
        <v>757</v>
      </c>
      <c r="N6106" t="s">
        <v>756</v>
      </c>
      <c r="O6106" t="s">
        <v>756</v>
      </c>
      <c r="P6106" t="s">
        <v>758</v>
      </c>
      <c r="Q6106" t="s">
        <v>759</v>
      </c>
      <c r="R6106" t="s">
        <v>759</v>
      </c>
      <c r="S6106" t="s">
        <v>757</v>
      </c>
      <c r="T6106" t="s">
        <v>757</v>
      </c>
      <c r="U6106" t="s">
        <v>757</v>
      </c>
      <c r="V6106" t="s">
        <v>756</v>
      </c>
      <c r="W6106" t="s">
        <v>768</v>
      </c>
      <c r="X6106" t="s">
        <v>27275</v>
      </c>
      <c r="Y6106" t="str">
        <f t="shared" si="1346"/>
        <v>abril</v>
      </c>
      <c r="Z6106">
        <f>YEAR(BD_PONDERACIONES[[#This Row],[Fecha Ejecución del Ticket]])</f>
        <v>2023</v>
      </c>
      <c r="AA6106" t="str">
        <f t="shared" si="1347"/>
        <v>abril</v>
      </c>
      <c r="AB6106">
        <f>YEAR(BD_PONDERACIONES[[#This Row],[Fecha de Inspección]])</f>
        <v>2023</v>
      </c>
      <c r="AC6106">
        <f t="shared" si="1348"/>
        <v>0.5</v>
      </c>
      <c r="AD6106">
        <f t="shared" si="1349"/>
        <v>0.5</v>
      </c>
      <c r="AE6106">
        <f t="shared" si="1350"/>
        <v>0.5</v>
      </c>
      <c r="AF6106">
        <f t="shared" si="1351"/>
        <v>0.5</v>
      </c>
      <c r="AG6106">
        <f t="shared" si="1352"/>
        <v>0.5</v>
      </c>
      <c r="AH6106">
        <f t="shared" si="1353"/>
        <v>0.5</v>
      </c>
      <c r="AI6106">
        <f t="shared" si="1354"/>
        <v>0.25</v>
      </c>
      <c r="AJ6106">
        <f t="shared" si="1355"/>
        <v>0.25</v>
      </c>
      <c r="AK6106">
        <f t="shared" si="1356"/>
        <v>0.5</v>
      </c>
      <c r="AL6106">
        <f t="shared" si="1357"/>
        <v>0.5</v>
      </c>
      <c r="AM6106">
        <f t="shared" si="1358"/>
        <v>0.17499999999999999</v>
      </c>
      <c r="AN6106" s="6">
        <f t="shared" si="1359"/>
        <v>0.93500000000000005</v>
      </c>
      <c r="AO6106" t="str">
        <f>VLOOKUP(BD_PONDERACIONES[[#This Row],[Comuna]],Tabla3[#All],2,0)</f>
        <v>Cordillera</v>
      </c>
    </row>
    <row r="6107" spans="1:41" x14ac:dyDescent="0.35">
      <c r="A6107" t="s">
        <v>29175</v>
      </c>
      <c r="B6107" t="s">
        <v>29176</v>
      </c>
      <c r="C6107" t="s">
        <v>29177</v>
      </c>
      <c r="D6107" s="5">
        <v>45037</v>
      </c>
      <c r="E6107" s="5">
        <v>45027</v>
      </c>
      <c r="F6107" t="s">
        <v>763</v>
      </c>
      <c r="G6107" t="s">
        <v>29178</v>
      </c>
      <c r="H6107" t="s">
        <v>1886</v>
      </c>
      <c r="I6107" t="s">
        <v>26225</v>
      </c>
      <c r="J6107" t="s">
        <v>756</v>
      </c>
      <c r="K6107" t="s">
        <v>756</v>
      </c>
      <c r="L6107" t="s">
        <v>773</v>
      </c>
      <c r="M6107" t="s">
        <v>773</v>
      </c>
      <c r="N6107" t="s">
        <v>756</v>
      </c>
      <c r="O6107" t="s">
        <v>756</v>
      </c>
      <c r="P6107" t="s">
        <v>758</v>
      </c>
      <c r="Q6107" t="s">
        <v>759</v>
      </c>
      <c r="R6107" t="s">
        <v>759</v>
      </c>
      <c r="S6107" t="s">
        <v>757</v>
      </c>
      <c r="T6107" t="s">
        <v>757</v>
      </c>
      <c r="U6107" t="s">
        <v>757</v>
      </c>
      <c r="V6107" t="s">
        <v>756</v>
      </c>
      <c r="W6107" t="s">
        <v>756</v>
      </c>
      <c r="X6107" t="s">
        <v>29179</v>
      </c>
      <c r="Y6107" t="str">
        <f t="shared" si="1346"/>
        <v>abril</v>
      </c>
      <c r="Z6107">
        <f>YEAR(BD_PONDERACIONES[[#This Row],[Fecha Ejecución del Ticket]])</f>
        <v>2023</v>
      </c>
      <c r="AA6107" t="str">
        <f t="shared" si="1347"/>
        <v>abril</v>
      </c>
      <c r="AB6107">
        <f>YEAR(BD_PONDERACIONES[[#This Row],[Fecha de Inspección]])</f>
        <v>2023</v>
      </c>
      <c r="AC6107">
        <f t="shared" si="1348"/>
        <v>0.5</v>
      </c>
      <c r="AD6107">
        <f t="shared" si="1349"/>
        <v>0.5</v>
      </c>
      <c r="AE6107">
        <f t="shared" si="1350"/>
        <v>0</v>
      </c>
      <c r="AF6107">
        <f t="shared" si="1351"/>
        <v>0</v>
      </c>
      <c r="AG6107">
        <f t="shared" si="1352"/>
        <v>0.5</v>
      </c>
      <c r="AH6107">
        <f t="shared" si="1353"/>
        <v>0.5</v>
      </c>
      <c r="AI6107">
        <f t="shared" si="1354"/>
        <v>0.25</v>
      </c>
      <c r="AJ6107">
        <f t="shared" si="1355"/>
        <v>0.25</v>
      </c>
      <c r="AK6107">
        <f t="shared" si="1356"/>
        <v>0.5</v>
      </c>
      <c r="AL6107">
        <f t="shared" si="1357"/>
        <v>0.5</v>
      </c>
      <c r="AM6107">
        <f t="shared" si="1358"/>
        <v>0.5</v>
      </c>
      <c r="AN6107" s="6">
        <f t="shared" si="1359"/>
        <v>0.7</v>
      </c>
      <c r="AO6107" t="str">
        <f>VLOOKUP(BD_PONDERACIONES[[#This Row],[Comuna]],Tabla3[#All],2,0)</f>
        <v>Cordillera</v>
      </c>
    </row>
    <row r="6108" spans="1:41" x14ac:dyDescent="0.35">
      <c r="A6108" t="s">
        <v>29180</v>
      </c>
      <c r="B6108" t="s">
        <v>29181</v>
      </c>
      <c r="C6108" t="s">
        <v>29182</v>
      </c>
      <c r="D6108" s="5">
        <v>45037</v>
      </c>
      <c r="E6108" s="5">
        <v>45023</v>
      </c>
      <c r="F6108" t="s">
        <v>763</v>
      </c>
      <c r="G6108" t="s">
        <v>29183</v>
      </c>
      <c r="H6108" t="s">
        <v>1886</v>
      </c>
      <c r="I6108" t="s">
        <v>28686</v>
      </c>
      <c r="J6108" t="s">
        <v>756</v>
      </c>
      <c r="K6108" t="s">
        <v>756</v>
      </c>
      <c r="L6108" t="s">
        <v>757</v>
      </c>
      <c r="M6108" t="s">
        <v>757</v>
      </c>
      <c r="N6108" t="s">
        <v>756</v>
      </c>
      <c r="O6108" t="s">
        <v>756</v>
      </c>
      <c r="P6108" t="s">
        <v>758</v>
      </c>
      <c r="Q6108" t="s">
        <v>759</v>
      </c>
      <c r="R6108" t="s">
        <v>759</v>
      </c>
      <c r="S6108" t="s">
        <v>757</v>
      </c>
      <c r="T6108" t="s">
        <v>757</v>
      </c>
      <c r="U6108" t="s">
        <v>757</v>
      </c>
      <c r="V6108" t="s">
        <v>768</v>
      </c>
      <c r="W6108" t="s">
        <v>756</v>
      </c>
      <c r="X6108" t="s">
        <v>29184</v>
      </c>
      <c r="Y6108" t="str">
        <f t="shared" si="1346"/>
        <v>abril</v>
      </c>
      <c r="Z6108">
        <f>YEAR(BD_PONDERACIONES[[#This Row],[Fecha Ejecución del Ticket]])</f>
        <v>2023</v>
      </c>
      <c r="AA6108" t="str">
        <f t="shared" si="1347"/>
        <v>abril</v>
      </c>
      <c r="AB6108">
        <f>YEAR(BD_PONDERACIONES[[#This Row],[Fecha de Inspección]])</f>
        <v>2023</v>
      </c>
      <c r="AC6108">
        <f t="shared" si="1348"/>
        <v>0.5</v>
      </c>
      <c r="AD6108">
        <f t="shared" si="1349"/>
        <v>0.5</v>
      </c>
      <c r="AE6108">
        <f t="shared" si="1350"/>
        <v>0.5</v>
      </c>
      <c r="AF6108">
        <f t="shared" si="1351"/>
        <v>0.5</v>
      </c>
      <c r="AG6108">
        <f t="shared" si="1352"/>
        <v>0.5</v>
      </c>
      <c r="AH6108">
        <f t="shared" si="1353"/>
        <v>0.5</v>
      </c>
      <c r="AI6108">
        <f t="shared" si="1354"/>
        <v>0.25</v>
      </c>
      <c r="AJ6108">
        <f t="shared" si="1355"/>
        <v>0.25</v>
      </c>
      <c r="AK6108">
        <f t="shared" si="1356"/>
        <v>0.5</v>
      </c>
      <c r="AL6108">
        <f t="shared" si="1357"/>
        <v>0.17499999999999999</v>
      </c>
      <c r="AM6108">
        <f t="shared" si="1358"/>
        <v>0.5</v>
      </c>
      <c r="AN6108" s="6">
        <f t="shared" si="1359"/>
        <v>0.93500000000000005</v>
      </c>
      <c r="AO6108" t="str">
        <f>VLOOKUP(BD_PONDERACIONES[[#This Row],[Comuna]],Tabla3[#All],2,0)</f>
        <v>Cordillera</v>
      </c>
    </row>
    <row r="6109" spans="1:41" x14ac:dyDescent="0.35">
      <c r="A6109" t="s">
        <v>29185</v>
      </c>
      <c r="B6109" t="s">
        <v>29186</v>
      </c>
      <c r="C6109" t="s">
        <v>29187</v>
      </c>
      <c r="D6109" s="5">
        <v>45037</v>
      </c>
      <c r="E6109" s="5">
        <v>45019</v>
      </c>
      <c r="F6109" t="s">
        <v>763</v>
      </c>
      <c r="G6109" t="s">
        <v>29188</v>
      </c>
      <c r="H6109" t="s">
        <v>1886</v>
      </c>
      <c r="I6109" t="s">
        <v>28686</v>
      </c>
      <c r="J6109" t="s">
        <v>756</v>
      </c>
      <c r="K6109" t="s">
        <v>756</v>
      </c>
      <c r="L6109" t="s">
        <v>757</v>
      </c>
      <c r="M6109" t="s">
        <v>757</v>
      </c>
      <c r="N6109" t="s">
        <v>756</v>
      </c>
      <c r="O6109" t="s">
        <v>756</v>
      </c>
      <c r="P6109" t="s">
        <v>765</v>
      </c>
      <c r="Q6109" t="s">
        <v>29189</v>
      </c>
      <c r="R6109" t="s">
        <v>759</v>
      </c>
      <c r="S6109" t="s">
        <v>756</v>
      </c>
      <c r="T6109" t="s">
        <v>756</v>
      </c>
      <c r="U6109" t="s">
        <v>756</v>
      </c>
      <c r="V6109" t="s">
        <v>756</v>
      </c>
      <c r="W6109" t="s">
        <v>756</v>
      </c>
      <c r="X6109" t="s">
        <v>29190</v>
      </c>
      <c r="Y6109" t="str">
        <f t="shared" si="1346"/>
        <v>abril</v>
      </c>
      <c r="Z6109">
        <f>YEAR(BD_PONDERACIONES[[#This Row],[Fecha Ejecución del Ticket]])</f>
        <v>2023</v>
      </c>
      <c r="AA6109" t="str">
        <f t="shared" si="1347"/>
        <v>abril</v>
      </c>
      <c r="AB6109">
        <f>YEAR(BD_PONDERACIONES[[#This Row],[Fecha de Inspección]])</f>
        <v>2023</v>
      </c>
      <c r="AC6109">
        <f t="shared" si="1348"/>
        <v>0.5</v>
      </c>
      <c r="AD6109">
        <f t="shared" si="1349"/>
        <v>0.5</v>
      </c>
      <c r="AE6109">
        <f t="shared" si="1350"/>
        <v>0.5</v>
      </c>
      <c r="AF6109">
        <f t="shared" si="1351"/>
        <v>0.5</v>
      </c>
      <c r="AG6109">
        <f t="shared" si="1352"/>
        <v>0.5</v>
      </c>
      <c r="AH6109">
        <f t="shared" si="1353"/>
        <v>0.5</v>
      </c>
      <c r="AI6109">
        <f t="shared" si="1354"/>
        <v>0.25</v>
      </c>
      <c r="AJ6109">
        <f t="shared" si="1355"/>
        <v>0.25</v>
      </c>
      <c r="AK6109">
        <f t="shared" si="1356"/>
        <v>0.5</v>
      </c>
      <c r="AL6109">
        <f t="shared" si="1357"/>
        <v>0.5</v>
      </c>
      <c r="AM6109">
        <f t="shared" si="1358"/>
        <v>0.5</v>
      </c>
      <c r="AN6109" s="6">
        <f t="shared" si="1359"/>
        <v>1</v>
      </c>
      <c r="AO6109" t="str">
        <f>VLOOKUP(BD_PONDERACIONES[[#This Row],[Comuna]],Tabla3[#All],2,0)</f>
        <v>Cordillera</v>
      </c>
    </row>
    <row r="6110" spans="1:41" x14ac:dyDescent="0.35">
      <c r="A6110" t="s">
        <v>29191</v>
      </c>
      <c r="B6110" t="s">
        <v>29192</v>
      </c>
      <c r="C6110" t="s">
        <v>29193</v>
      </c>
      <c r="D6110" s="5">
        <v>45037</v>
      </c>
      <c r="E6110" s="5">
        <v>45018</v>
      </c>
      <c r="F6110" t="s">
        <v>763</v>
      </c>
      <c r="G6110" t="s">
        <v>29188</v>
      </c>
      <c r="H6110" t="s">
        <v>1886</v>
      </c>
      <c r="I6110" t="s">
        <v>27019</v>
      </c>
      <c r="J6110" t="s">
        <v>756</v>
      </c>
      <c r="K6110" t="s">
        <v>756</v>
      </c>
      <c r="L6110" t="s">
        <v>757</v>
      </c>
      <c r="M6110" t="s">
        <v>757</v>
      </c>
      <c r="N6110" t="s">
        <v>756</v>
      </c>
      <c r="O6110" t="s">
        <v>756</v>
      </c>
      <c r="P6110" t="s">
        <v>765</v>
      </c>
      <c r="Q6110" t="s">
        <v>29194</v>
      </c>
      <c r="R6110" t="s">
        <v>759</v>
      </c>
      <c r="S6110" t="s">
        <v>756</v>
      </c>
      <c r="T6110" t="s">
        <v>756</v>
      </c>
      <c r="U6110" t="s">
        <v>756</v>
      </c>
      <c r="V6110" t="s">
        <v>756</v>
      </c>
      <c r="W6110" t="s">
        <v>756</v>
      </c>
      <c r="X6110" t="s">
        <v>29195</v>
      </c>
      <c r="Y6110" t="str">
        <f t="shared" si="1346"/>
        <v>abril</v>
      </c>
      <c r="Z6110">
        <f>YEAR(BD_PONDERACIONES[[#This Row],[Fecha Ejecución del Ticket]])</f>
        <v>2023</v>
      </c>
      <c r="AA6110" t="str">
        <f t="shared" si="1347"/>
        <v>abril</v>
      </c>
      <c r="AB6110">
        <f>YEAR(BD_PONDERACIONES[[#This Row],[Fecha de Inspección]])</f>
        <v>2023</v>
      </c>
      <c r="AC6110">
        <f t="shared" si="1348"/>
        <v>0.5</v>
      </c>
      <c r="AD6110">
        <f t="shared" si="1349"/>
        <v>0.5</v>
      </c>
      <c r="AE6110">
        <f t="shared" si="1350"/>
        <v>0.5</v>
      </c>
      <c r="AF6110">
        <f t="shared" si="1351"/>
        <v>0.5</v>
      </c>
      <c r="AG6110">
        <f t="shared" si="1352"/>
        <v>0.5</v>
      </c>
      <c r="AH6110">
        <f t="shared" si="1353"/>
        <v>0.5</v>
      </c>
      <c r="AI6110">
        <f t="shared" si="1354"/>
        <v>0.25</v>
      </c>
      <c r="AJ6110">
        <f t="shared" si="1355"/>
        <v>0.25</v>
      </c>
      <c r="AK6110">
        <f t="shared" si="1356"/>
        <v>0.5</v>
      </c>
      <c r="AL6110">
        <f t="shared" si="1357"/>
        <v>0.5</v>
      </c>
      <c r="AM6110">
        <f t="shared" si="1358"/>
        <v>0.5</v>
      </c>
      <c r="AN6110" s="6">
        <f t="shared" si="1359"/>
        <v>1</v>
      </c>
      <c r="AO6110" t="str">
        <f>VLOOKUP(BD_PONDERACIONES[[#This Row],[Comuna]],Tabla3[#All],2,0)</f>
        <v>Cordillera</v>
      </c>
    </row>
    <row r="6111" spans="1:41" x14ac:dyDescent="0.35">
      <c r="A6111" t="s">
        <v>29196</v>
      </c>
      <c r="B6111" t="s">
        <v>29197</v>
      </c>
      <c r="C6111" t="s">
        <v>29198</v>
      </c>
      <c r="D6111" s="5">
        <v>45036</v>
      </c>
      <c r="E6111" s="5">
        <v>45026</v>
      </c>
      <c r="F6111" t="s">
        <v>753</v>
      </c>
      <c r="G6111" t="s">
        <v>29199</v>
      </c>
      <c r="H6111" t="s">
        <v>3795</v>
      </c>
      <c r="I6111" t="s">
        <v>26279</v>
      </c>
      <c r="J6111" t="s">
        <v>756</v>
      </c>
      <c r="K6111" t="s">
        <v>756</v>
      </c>
      <c r="L6111" t="s">
        <v>757</v>
      </c>
      <c r="M6111" t="s">
        <v>757</v>
      </c>
      <c r="N6111" t="s">
        <v>756</v>
      </c>
      <c r="O6111" t="s">
        <v>756</v>
      </c>
      <c r="P6111" t="s">
        <v>758</v>
      </c>
      <c r="Q6111" t="s">
        <v>759</v>
      </c>
      <c r="R6111" t="s">
        <v>759</v>
      </c>
      <c r="S6111" t="s">
        <v>757</v>
      </c>
      <c r="T6111" t="s">
        <v>757</v>
      </c>
      <c r="U6111" t="s">
        <v>757</v>
      </c>
      <c r="V6111" t="s">
        <v>756</v>
      </c>
      <c r="W6111" t="s">
        <v>756</v>
      </c>
      <c r="X6111" t="s">
        <v>20420</v>
      </c>
      <c r="Y6111" t="str">
        <f t="shared" si="1346"/>
        <v>abril</v>
      </c>
      <c r="Z6111">
        <f>YEAR(BD_PONDERACIONES[[#This Row],[Fecha Ejecución del Ticket]])</f>
        <v>2023</v>
      </c>
      <c r="AA6111" t="str">
        <f t="shared" si="1347"/>
        <v>abril</v>
      </c>
      <c r="AB6111">
        <f>YEAR(BD_PONDERACIONES[[#This Row],[Fecha de Inspección]])</f>
        <v>2023</v>
      </c>
      <c r="AC6111">
        <f t="shared" si="1348"/>
        <v>0.5</v>
      </c>
      <c r="AD6111">
        <f t="shared" si="1349"/>
        <v>0.5</v>
      </c>
      <c r="AE6111">
        <f t="shared" si="1350"/>
        <v>0.5</v>
      </c>
      <c r="AF6111">
        <f t="shared" si="1351"/>
        <v>0.5</v>
      </c>
      <c r="AG6111">
        <f t="shared" si="1352"/>
        <v>0.5</v>
      </c>
      <c r="AH6111">
        <f t="shared" si="1353"/>
        <v>0.5</v>
      </c>
      <c r="AI6111">
        <f t="shared" si="1354"/>
        <v>0.25</v>
      </c>
      <c r="AJ6111">
        <f t="shared" si="1355"/>
        <v>0.25</v>
      </c>
      <c r="AK6111">
        <f t="shared" si="1356"/>
        <v>0.5</v>
      </c>
      <c r="AL6111">
        <f t="shared" si="1357"/>
        <v>0.5</v>
      </c>
      <c r="AM6111">
        <f t="shared" si="1358"/>
        <v>0.5</v>
      </c>
      <c r="AN6111" s="6">
        <f t="shared" si="1359"/>
        <v>1</v>
      </c>
      <c r="AO6111" t="str">
        <f>VLOOKUP(BD_PONDERACIONES[[#This Row],[Comuna]],Tabla3[#All],2,0)</f>
        <v>Cordillera</v>
      </c>
    </row>
    <row r="6112" spans="1:41" x14ac:dyDescent="0.35">
      <c r="A6112" t="s">
        <v>29200</v>
      </c>
      <c r="B6112" t="s">
        <v>29201</v>
      </c>
      <c r="C6112" t="s">
        <v>29202</v>
      </c>
      <c r="D6112" s="5">
        <v>45036</v>
      </c>
      <c r="E6112" s="5">
        <v>45021</v>
      </c>
      <c r="F6112" t="s">
        <v>753</v>
      </c>
      <c r="G6112" t="s">
        <v>29203</v>
      </c>
      <c r="H6112" t="s">
        <v>3795</v>
      </c>
      <c r="I6112" t="s">
        <v>759</v>
      </c>
      <c r="J6112" t="s">
        <v>756</v>
      </c>
      <c r="K6112" t="s">
        <v>756</v>
      </c>
      <c r="L6112" t="s">
        <v>757</v>
      </c>
      <c r="M6112" t="s">
        <v>757</v>
      </c>
      <c r="N6112" t="s">
        <v>756</v>
      </c>
      <c r="O6112" t="s">
        <v>756</v>
      </c>
      <c r="P6112" t="s">
        <v>765</v>
      </c>
      <c r="Q6112" t="s">
        <v>759</v>
      </c>
      <c r="R6112" t="s">
        <v>759</v>
      </c>
      <c r="S6112" t="s">
        <v>757</v>
      </c>
      <c r="T6112" t="s">
        <v>757</v>
      </c>
      <c r="U6112" t="s">
        <v>757</v>
      </c>
      <c r="V6112" t="s">
        <v>756</v>
      </c>
      <c r="W6112" t="s">
        <v>756</v>
      </c>
      <c r="X6112" t="s">
        <v>29204</v>
      </c>
      <c r="Y6112" t="str">
        <f t="shared" si="1346"/>
        <v>abril</v>
      </c>
      <c r="Z6112">
        <f>YEAR(BD_PONDERACIONES[[#This Row],[Fecha Ejecución del Ticket]])</f>
        <v>2023</v>
      </c>
      <c r="AA6112" t="str">
        <f t="shared" si="1347"/>
        <v>abril</v>
      </c>
      <c r="AB6112">
        <f>YEAR(BD_PONDERACIONES[[#This Row],[Fecha de Inspección]])</f>
        <v>2023</v>
      </c>
      <c r="AC6112">
        <f t="shared" si="1348"/>
        <v>0.5</v>
      </c>
      <c r="AD6112">
        <f t="shared" si="1349"/>
        <v>0.5</v>
      </c>
      <c r="AE6112">
        <f t="shared" si="1350"/>
        <v>0.5</v>
      </c>
      <c r="AF6112">
        <f t="shared" si="1351"/>
        <v>0.5</v>
      </c>
      <c r="AG6112">
        <f t="shared" si="1352"/>
        <v>0.5</v>
      </c>
      <c r="AH6112">
        <f t="shared" si="1353"/>
        <v>0.5</v>
      </c>
      <c r="AI6112">
        <f t="shared" si="1354"/>
        <v>0.25</v>
      </c>
      <c r="AJ6112">
        <f t="shared" si="1355"/>
        <v>0.25</v>
      </c>
      <c r="AK6112">
        <f t="shared" si="1356"/>
        <v>0.5</v>
      </c>
      <c r="AL6112">
        <f t="shared" si="1357"/>
        <v>0.5</v>
      </c>
      <c r="AM6112">
        <f t="shared" si="1358"/>
        <v>0.5</v>
      </c>
      <c r="AN6112" s="6">
        <f t="shared" si="1359"/>
        <v>1</v>
      </c>
      <c r="AO6112" t="str">
        <f>VLOOKUP(BD_PONDERACIONES[[#This Row],[Comuna]],Tabla3[#All],2,0)</f>
        <v>Cordillera</v>
      </c>
    </row>
    <row r="6113" spans="1:41" x14ac:dyDescent="0.35">
      <c r="A6113" t="s">
        <v>29205</v>
      </c>
      <c r="B6113" t="s">
        <v>29206</v>
      </c>
      <c r="C6113" t="s">
        <v>29207</v>
      </c>
      <c r="D6113" s="5">
        <v>45036</v>
      </c>
      <c r="E6113" s="5">
        <v>45028</v>
      </c>
      <c r="F6113" t="s">
        <v>753</v>
      </c>
      <c r="G6113" t="s">
        <v>29208</v>
      </c>
      <c r="H6113" t="s">
        <v>3795</v>
      </c>
      <c r="I6113" t="s">
        <v>759</v>
      </c>
      <c r="J6113" t="s">
        <v>756</v>
      </c>
      <c r="K6113" t="s">
        <v>756</v>
      </c>
      <c r="L6113" t="s">
        <v>757</v>
      </c>
      <c r="M6113" t="s">
        <v>757</v>
      </c>
      <c r="N6113" t="s">
        <v>756</v>
      </c>
      <c r="O6113" t="s">
        <v>756</v>
      </c>
      <c r="P6113" t="s">
        <v>758</v>
      </c>
      <c r="Q6113" t="s">
        <v>759</v>
      </c>
      <c r="R6113" t="s">
        <v>759</v>
      </c>
      <c r="S6113" t="s">
        <v>757</v>
      </c>
      <c r="T6113" t="s">
        <v>757</v>
      </c>
      <c r="U6113" t="s">
        <v>757</v>
      </c>
      <c r="V6113" t="s">
        <v>756</v>
      </c>
      <c r="W6113" t="s">
        <v>756</v>
      </c>
      <c r="X6113" t="s">
        <v>23473</v>
      </c>
      <c r="Y6113" t="str">
        <f t="shared" si="1346"/>
        <v>abril</v>
      </c>
      <c r="Z6113">
        <f>YEAR(BD_PONDERACIONES[[#This Row],[Fecha Ejecución del Ticket]])</f>
        <v>2023</v>
      </c>
      <c r="AA6113" t="str">
        <f t="shared" si="1347"/>
        <v>abril</v>
      </c>
      <c r="AB6113">
        <f>YEAR(BD_PONDERACIONES[[#This Row],[Fecha de Inspección]])</f>
        <v>2023</v>
      </c>
      <c r="AC6113">
        <f t="shared" si="1348"/>
        <v>0.5</v>
      </c>
      <c r="AD6113">
        <f t="shared" si="1349"/>
        <v>0.5</v>
      </c>
      <c r="AE6113">
        <f t="shared" si="1350"/>
        <v>0.5</v>
      </c>
      <c r="AF6113">
        <f t="shared" si="1351"/>
        <v>0.5</v>
      </c>
      <c r="AG6113">
        <f t="shared" si="1352"/>
        <v>0.5</v>
      </c>
      <c r="AH6113">
        <f t="shared" si="1353"/>
        <v>0.5</v>
      </c>
      <c r="AI6113">
        <f t="shared" si="1354"/>
        <v>0.25</v>
      </c>
      <c r="AJ6113">
        <f t="shared" si="1355"/>
        <v>0.25</v>
      </c>
      <c r="AK6113">
        <f t="shared" si="1356"/>
        <v>0.5</v>
      </c>
      <c r="AL6113">
        <f t="shared" si="1357"/>
        <v>0.5</v>
      </c>
      <c r="AM6113">
        <f t="shared" si="1358"/>
        <v>0.5</v>
      </c>
      <c r="AN6113" s="6">
        <f t="shared" si="1359"/>
        <v>1</v>
      </c>
      <c r="AO6113" t="str">
        <f>VLOOKUP(BD_PONDERACIONES[[#This Row],[Comuna]],Tabla3[#All],2,0)</f>
        <v>Cordillera</v>
      </c>
    </row>
    <row r="6114" spans="1:41" x14ac:dyDescent="0.35">
      <c r="A6114" t="s">
        <v>29209</v>
      </c>
      <c r="B6114" t="s">
        <v>29210</v>
      </c>
      <c r="C6114" t="s">
        <v>29211</v>
      </c>
      <c r="D6114" s="5">
        <v>45036</v>
      </c>
      <c r="E6114" s="5">
        <v>45027</v>
      </c>
      <c r="F6114" t="s">
        <v>753</v>
      </c>
      <c r="G6114" t="s">
        <v>29208</v>
      </c>
      <c r="H6114" t="s">
        <v>3795</v>
      </c>
      <c r="I6114" t="s">
        <v>759</v>
      </c>
      <c r="J6114" t="s">
        <v>756</v>
      </c>
      <c r="K6114" t="s">
        <v>756</v>
      </c>
      <c r="L6114" t="s">
        <v>757</v>
      </c>
      <c r="M6114" t="s">
        <v>757</v>
      </c>
      <c r="N6114" t="s">
        <v>756</v>
      </c>
      <c r="O6114" t="s">
        <v>756</v>
      </c>
      <c r="P6114" t="s">
        <v>758</v>
      </c>
      <c r="Q6114" t="s">
        <v>759</v>
      </c>
      <c r="R6114" t="s">
        <v>759</v>
      </c>
      <c r="S6114" t="s">
        <v>757</v>
      </c>
      <c r="T6114" t="s">
        <v>757</v>
      </c>
      <c r="U6114" t="s">
        <v>757</v>
      </c>
      <c r="V6114" t="s">
        <v>756</v>
      </c>
      <c r="W6114" t="s">
        <v>756</v>
      </c>
      <c r="X6114" t="s">
        <v>29212</v>
      </c>
      <c r="Y6114" t="str">
        <f t="shared" si="1346"/>
        <v>abril</v>
      </c>
      <c r="Z6114">
        <f>YEAR(BD_PONDERACIONES[[#This Row],[Fecha Ejecución del Ticket]])</f>
        <v>2023</v>
      </c>
      <c r="AA6114" t="str">
        <f t="shared" si="1347"/>
        <v>abril</v>
      </c>
      <c r="AB6114">
        <f>YEAR(BD_PONDERACIONES[[#This Row],[Fecha de Inspección]])</f>
        <v>2023</v>
      </c>
      <c r="AC6114">
        <f t="shared" si="1348"/>
        <v>0.5</v>
      </c>
      <c r="AD6114">
        <f t="shared" si="1349"/>
        <v>0.5</v>
      </c>
      <c r="AE6114">
        <f t="shared" si="1350"/>
        <v>0.5</v>
      </c>
      <c r="AF6114">
        <f t="shared" si="1351"/>
        <v>0.5</v>
      </c>
      <c r="AG6114">
        <f t="shared" si="1352"/>
        <v>0.5</v>
      </c>
      <c r="AH6114">
        <f t="shared" si="1353"/>
        <v>0.5</v>
      </c>
      <c r="AI6114">
        <f t="shared" si="1354"/>
        <v>0.25</v>
      </c>
      <c r="AJ6114">
        <f t="shared" si="1355"/>
        <v>0.25</v>
      </c>
      <c r="AK6114">
        <f t="shared" si="1356"/>
        <v>0.5</v>
      </c>
      <c r="AL6114">
        <f t="shared" si="1357"/>
        <v>0.5</v>
      </c>
      <c r="AM6114">
        <f t="shared" si="1358"/>
        <v>0.5</v>
      </c>
      <c r="AN6114" s="6">
        <f t="shared" si="1359"/>
        <v>1</v>
      </c>
      <c r="AO6114" t="str">
        <f>VLOOKUP(BD_PONDERACIONES[[#This Row],[Comuna]],Tabla3[#All],2,0)</f>
        <v>Cordillera</v>
      </c>
    </row>
    <row r="6115" spans="1:41" x14ac:dyDescent="0.35">
      <c r="A6115" t="s">
        <v>29213</v>
      </c>
      <c r="B6115" t="s">
        <v>29214</v>
      </c>
      <c r="C6115" t="s">
        <v>29215</v>
      </c>
      <c r="D6115" s="5">
        <v>45036</v>
      </c>
      <c r="E6115" s="5">
        <v>45021</v>
      </c>
      <c r="F6115" t="s">
        <v>753</v>
      </c>
      <c r="G6115" t="s">
        <v>29216</v>
      </c>
      <c r="H6115" t="s">
        <v>3795</v>
      </c>
      <c r="I6115" t="s">
        <v>26710</v>
      </c>
      <c r="J6115" t="s">
        <v>756</v>
      </c>
      <c r="K6115" t="s">
        <v>756</v>
      </c>
      <c r="L6115" t="s">
        <v>773</v>
      </c>
      <c r="M6115" t="s">
        <v>773</v>
      </c>
      <c r="N6115" t="s">
        <v>756</v>
      </c>
      <c r="O6115" t="s">
        <v>756</v>
      </c>
      <c r="P6115" t="s">
        <v>758</v>
      </c>
      <c r="Q6115" t="s">
        <v>759</v>
      </c>
      <c r="R6115" t="s">
        <v>759</v>
      </c>
      <c r="S6115" t="s">
        <v>757</v>
      </c>
      <c r="T6115" t="s">
        <v>757</v>
      </c>
      <c r="U6115" t="s">
        <v>757</v>
      </c>
      <c r="V6115" t="s">
        <v>756</v>
      </c>
      <c r="W6115" t="s">
        <v>756</v>
      </c>
      <c r="X6115" t="s">
        <v>29217</v>
      </c>
      <c r="Y6115" t="str">
        <f t="shared" si="1346"/>
        <v>abril</v>
      </c>
      <c r="Z6115">
        <f>YEAR(BD_PONDERACIONES[[#This Row],[Fecha Ejecución del Ticket]])</f>
        <v>2023</v>
      </c>
      <c r="AA6115" t="str">
        <f t="shared" si="1347"/>
        <v>abril</v>
      </c>
      <c r="AB6115">
        <f>YEAR(BD_PONDERACIONES[[#This Row],[Fecha de Inspección]])</f>
        <v>2023</v>
      </c>
      <c r="AC6115">
        <f t="shared" si="1348"/>
        <v>0.5</v>
      </c>
      <c r="AD6115">
        <f t="shared" si="1349"/>
        <v>0.5</v>
      </c>
      <c r="AE6115">
        <f t="shared" si="1350"/>
        <v>0</v>
      </c>
      <c r="AF6115">
        <f t="shared" si="1351"/>
        <v>0</v>
      </c>
      <c r="AG6115">
        <f t="shared" si="1352"/>
        <v>0.5</v>
      </c>
      <c r="AH6115">
        <f t="shared" si="1353"/>
        <v>0.5</v>
      </c>
      <c r="AI6115">
        <f t="shared" si="1354"/>
        <v>0.25</v>
      </c>
      <c r="AJ6115">
        <f t="shared" si="1355"/>
        <v>0.25</v>
      </c>
      <c r="AK6115">
        <f t="shared" si="1356"/>
        <v>0.5</v>
      </c>
      <c r="AL6115">
        <f t="shared" si="1357"/>
        <v>0.5</v>
      </c>
      <c r="AM6115">
        <f t="shared" si="1358"/>
        <v>0.5</v>
      </c>
      <c r="AN6115" s="6">
        <f t="shared" si="1359"/>
        <v>0.7</v>
      </c>
      <c r="AO6115" t="str">
        <f>VLOOKUP(BD_PONDERACIONES[[#This Row],[Comuna]],Tabla3[#All],2,0)</f>
        <v>Cordillera</v>
      </c>
    </row>
    <row r="6116" spans="1:41" x14ac:dyDescent="0.35">
      <c r="A6116" t="s">
        <v>29218</v>
      </c>
      <c r="B6116" t="s">
        <v>29219</v>
      </c>
      <c r="C6116" t="s">
        <v>29220</v>
      </c>
      <c r="D6116" s="5">
        <v>45036</v>
      </c>
      <c r="E6116" s="5">
        <v>45028</v>
      </c>
      <c r="F6116" t="s">
        <v>763</v>
      </c>
      <c r="G6116" t="s">
        <v>29221</v>
      </c>
      <c r="H6116" t="s">
        <v>1886</v>
      </c>
      <c r="I6116" t="s">
        <v>28698</v>
      </c>
      <c r="J6116" t="s">
        <v>756</v>
      </c>
      <c r="K6116" t="s">
        <v>756</v>
      </c>
      <c r="L6116" t="s">
        <v>757</v>
      </c>
      <c r="M6116" t="s">
        <v>757</v>
      </c>
      <c r="N6116" t="s">
        <v>756</v>
      </c>
      <c r="O6116" t="s">
        <v>756</v>
      </c>
      <c r="P6116" t="s">
        <v>758</v>
      </c>
      <c r="Q6116" t="s">
        <v>759</v>
      </c>
      <c r="R6116" t="s">
        <v>759</v>
      </c>
      <c r="S6116" t="s">
        <v>757</v>
      </c>
      <c r="T6116" t="s">
        <v>757</v>
      </c>
      <c r="U6116" t="s">
        <v>757</v>
      </c>
      <c r="V6116" t="s">
        <v>756</v>
      </c>
      <c r="W6116" t="s">
        <v>756</v>
      </c>
      <c r="X6116" t="s">
        <v>20064</v>
      </c>
      <c r="Y6116" t="str">
        <f t="shared" si="1346"/>
        <v>abril</v>
      </c>
      <c r="Z6116">
        <f>YEAR(BD_PONDERACIONES[[#This Row],[Fecha Ejecución del Ticket]])</f>
        <v>2023</v>
      </c>
      <c r="AA6116" t="str">
        <f t="shared" si="1347"/>
        <v>abril</v>
      </c>
      <c r="AB6116">
        <f>YEAR(BD_PONDERACIONES[[#This Row],[Fecha de Inspección]])</f>
        <v>2023</v>
      </c>
      <c r="AC6116">
        <f t="shared" si="1348"/>
        <v>0.5</v>
      </c>
      <c r="AD6116">
        <f t="shared" si="1349"/>
        <v>0.5</v>
      </c>
      <c r="AE6116">
        <f t="shared" si="1350"/>
        <v>0.5</v>
      </c>
      <c r="AF6116">
        <f t="shared" si="1351"/>
        <v>0.5</v>
      </c>
      <c r="AG6116">
        <f t="shared" si="1352"/>
        <v>0.5</v>
      </c>
      <c r="AH6116">
        <f t="shared" si="1353"/>
        <v>0.5</v>
      </c>
      <c r="AI6116">
        <f t="shared" si="1354"/>
        <v>0.25</v>
      </c>
      <c r="AJ6116">
        <f t="shared" si="1355"/>
        <v>0.25</v>
      </c>
      <c r="AK6116">
        <f t="shared" si="1356"/>
        <v>0.5</v>
      </c>
      <c r="AL6116">
        <f t="shared" si="1357"/>
        <v>0.5</v>
      </c>
      <c r="AM6116">
        <f t="shared" si="1358"/>
        <v>0.5</v>
      </c>
      <c r="AN6116" s="6">
        <f t="shared" si="1359"/>
        <v>1</v>
      </c>
      <c r="AO6116" t="str">
        <f>VLOOKUP(BD_PONDERACIONES[[#This Row],[Comuna]],Tabla3[#All],2,0)</f>
        <v>Cordillera</v>
      </c>
    </row>
    <row r="6117" spans="1:41" x14ac:dyDescent="0.35">
      <c r="A6117" t="s">
        <v>29222</v>
      </c>
      <c r="B6117" t="s">
        <v>29223</v>
      </c>
      <c r="C6117" t="s">
        <v>29224</v>
      </c>
      <c r="D6117" s="5">
        <v>45036</v>
      </c>
      <c r="E6117" s="5">
        <v>45027</v>
      </c>
      <c r="F6117" t="s">
        <v>753</v>
      </c>
      <c r="G6117" t="s">
        <v>29225</v>
      </c>
      <c r="H6117" t="s">
        <v>3795</v>
      </c>
      <c r="I6117" t="s">
        <v>27019</v>
      </c>
      <c r="J6117" t="s">
        <v>756</v>
      </c>
      <c r="K6117" t="s">
        <v>756</v>
      </c>
      <c r="L6117" t="s">
        <v>757</v>
      </c>
      <c r="M6117" t="s">
        <v>757</v>
      </c>
      <c r="N6117" t="s">
        <v>756</v>
      </c>
      <c r="O6117" t="s">
        <v>756</v>
      </c>
      <c r="P6117" t="s">
        <v>758</v>
      </c>
      <c r="Q6117" t="s">
        <v>759</v>
      </c>
      <c r="R6117" t="s">
        <v>759</v>
      </c>
      <c r="S6117" t="s">
        <v>757</v>
      </c>
      <c r="T6117" t="s">
        <v>757</v>
      </c>
      <c r="U6117" t="s">
        <v>757</v>
      </c>
      <c r="V6117" t="s">
        <v>756</v>
      </c>
      <c r="W6117" t="s">
        <v>756</v>
      </c>
      <c r="X6117" t="s">
        <v>29226</v>
      </c>
      <c r="Y6117" t="str">
        <f t="shared" si="1346"/>
        <v>abril</v>
      </c>
      <c r="Z6117">
        <f>YEAR(BD_PONDERACIONES[[#This Row],[Fecha Ejecución del Ticket]])</f>
        <v>2023</v>
      </c>
      <c r="AA6117" t="str">
        <f t="shared" si="1347"/>
        <v>abril</v>
      </c>
      <c r="AB6117">
        <f>YEAR(BD_PONDERACIONES[[#This Row],[Fecha de Inspección]])</f>
        <v>2023</v>
      </c>
      <c r="AC6117">
        <f t="shared" si="1348"/>
        <v>0.5</v>
      </c>
      <c r="AD6117">
        <f t="shared" si="1349"/>
        <v>0.5</v>
      </c>
      <c r="AE6117">
        <f t="shared" si="1350"/>
        <v>0.5</v>
      </c>
      <c r="AF6117">
        <f t="shared" si="1351"/>
        <v>0.5</v>
      </c>
      <c r="AG6117">
        <f t="shared" si="1352"/>
        <v>0.5</v>
      </c>
      <c r="AH6117">
        <f t="shared" si="1353"/>
        <v>0.5</v>
      </c>
      <c r="AI6117">
        <f t="shared" si="1354"/>
        <v>0.25</v>
      </c>
      <c r="AJ6117">
        <f t="shared" si="1355"/>
        <v>0.25</v>
      </c>
      <c r="AK6117">
        <f t="shared" si="1356"/>
        <v>0.5</v>
      </c>
      <c r="AL6117">
        <f t="shared" si="1357"/>
        <v>0.5</v>
      </c>
      <c r="AM6117">
        <f t="shared" si="1358"/>
        <v>0.5</v>
      </c>
      <c r="AN6117" s="6">
        <f t="shared" si="1359"/>
        <v>1</v>
      </c>
      <c r="AO6117" t="str">
        <f>VLOOKUP(BD_PONDERACIONES[[#This Row],[Comuna]],Tabla3[#All],2,0)</f>
        <v>Cordillera</v>
      </c>
    </row>
    <row r="6118" spans="1:41" x14ac:dyDescent="0.35">
      <c r="A6118" t="s">
        <v>29227</v>
      </c>
      <c r="B6118" t="s">
        <v>29228</v>
      </c>
      <c r="C6118" t="s">
        <v>29229</v>
      </c>
      <c r="D6118" s="5">
        <v>45036</v>
      </c>
      <c r="E6118" s="5">
        <v>45022</v>
      </c>
      <c r="F6118" t="s">
        <v>753</v>
      </c>
      <c r="G6118" t="s">
        <v>29230</v>
      </c>
      <c r="H6118" t="s">
        <v>3795</v>
      </c>
      <c r="I6118" t="s">
        <v>26854</v>
      </c>
      <c r="J6118" t="s">
        <v>756</v>
      </c>
      <c r="K6118" t="s">
        <v>756</v>
      </c>
      <c r="L6118" t="s">
        <v>773</v>
      </c>
      <c r="M6118" t="s">
        <v>773</v>
      </c>
      <c r="N6118" t="s">
        <v>756</v>
      </c>
      <c r="O6118" t="s">
        <v>756</v>
      </c>
      <c r="P6118" t="s">
        <v>765</v>
      </c>
      <c r="Q6118" t="s">
        <v>29231</v>
      </c>
      <c r="R6118" t="s">
        <v>29232</v>
      </c>
      <c r="S6118" t="s">
        <v>756</v>
      </c>
      <c r="T6118" t="s">
        <v>756</v>
      </c>
      <c r="U6118" t="s">
        <v>756</v>
      </c>
      <c r="V6118" t="s">
        <v>756</v>
      </c>
      <c r="W6118" t="s">
        <v>756</v>
      </c>
      <c r="X6118" t="s">
        <v>29233</v>
      </c>
      <c r="Y6118" t="str">
        <f t="shared" si="1346"/>
        <v>abril</v>
      </c>
      <c r="Z6118">
        <f>YEAR(BD_PONDERACIONES[[#This Row],[Fecha Ejecución del Ticket]])</f>
        <v>2023</v>
      </c>
      <c r="AA6118" t="str">
        <f t="shared" si="1347"/>
        <v>abril</v>
      </c>
      <c r="AB6118">
        <f>YEAR(BD_PONDERACIONES[[#This Row],[Fecha de Inspección]])</f>
        <v>2023</v>
      </c>
      <c r="AC6118">
        <f t="shared" si="1348"/>
        <v>0.5</v>
      </c>
      <c r="AD6118">
        <f t="shared" si="1349"/>
        <v>0.5</v>
      </c>
      <c r="AE6118">
        <f t="shared" si="1350"/>
        <v>0</v>
      </c>
      <c r="AF6118">
        <f t="shared" si="1351"/>
        <v>0</v>
      </c>
      <c r="AG6118">
        <f t="shared" si="1352"/>
        <v>0.5</v>
      </c>
      <c r="AH6118">
        <f t="shared" si="1353"/>
        <v>0.5</v>
      </c>
      <c r="AI6118">
        <f t="shared" si="1354"/>
        <v>0.25</v>
      </c>
      <c r="AJ6118">
        <f t="shared" si="1355"/>
        <v>0.25</v>
      </c>
      <c r="AK6118">
        <f t="shared" si="1356"/>
        <v>0.5</v>
      </c>
      <c r="AL6118">
        <f t="shared" si="1357"/>
        <v>0.5</v>
      </c>
      <c r="AM6118">
        <f t="shared" si="1358"/>
        <v>0.5</v>
      </c>
      <c r="AN6118" s="6">
        <f t="shared" si="1359"/>
        <v>0.7</v>
      </c>
      <c r="AO6118" t="str">
        <f>VLOOKUP(BD_PONDERACIONES[[#This Row],[Comuna]],Tabla3[#All],2,0)</f>
        <v>Cordillera</v>
      </c>
    </row>
    <row r="6119" spans="1:41" x14ac:dyDescent="0.35">
      <c r="A6119" t="s">
        <v>29234</v>
      </c>
      <c r="B6119" t="s">
        <v>29235</v>
      </c>
      <c r="C6119" t="s">
        <v>29236</v>
      </c>
      <c r="D6119" s="5">
        <v>45036</v>
      </c>
      <c r="E6119" s="5">
        <v>45026</v>
      </c>
      <c r="F6119" t="s">
        <v>753</v>
      </c>
      <c r="G6119" t="s">
        <v>29237</v>
      </c>
      <c r="H6119" t="s">
        <v>3795</v>
      </c>
      <c r="I6119" t="s">
        <v>26279</v>
      </c>
      <c r="J6119" t="s">
        <v>756</v>
      </c>
      <c r="K6119" t="s">
        <v>756</v>
      </c>
      <c r="L6119" t="s">
        <v>757</v>
      </c>
      <c r="M6119" t="s">
        <v>757</v>
      </c>
      <c r="N6119" t="s">
        <v>756</v>
      </c>
      <c r="O6119" t="s">
        <v>756</v>
      </c>
      <c r="P6119" t="s">
        <v>758</v>
      </c>
      <c r="Q6119" t="s">
        <v>759</v>
      </c>
      <c r="R6119" t="s">
        <v>759</v>
      </c>
      <c r="S6119" t="s">
        <v>757</v>
      </c>
      <c r="T6119" t="s">
        <v>757</v>
      </c>
      <c r="U6119" t="s">
        <v>757</v>
      </c>
      <c r="V6119" t="s">
        <v>756</v>
      </c>
      <c r="W6119" t="s">
        <v>756</v>
      </c>
      <c r="X6119" t="s">
        <v>29238</v>
      </c>
      <c r="Y6119" t="str">
        <f t="shared" si="1346"/>
        <v>abril</v>
      </c>
      <c r="Z6119">
        <f>YEAR(BD_PONDERACIONES[[#This Row],[Fecha Ejecución del Ticket]])</f>
        <v>2023</v>
      </c>
      <c r="AA6119" t="str">
        <f t="shared" si="1347"/>
        <v>abril</v>
      </c>
      <c r="AB6119">
        <f>YEAR(BD_PONDERACIONES[[#This Row],[Fecha de Inspección]])</f>
        <v>2023</v>
      </c>
      <c r="AC6119">
        <f t="shared" si="1348"/>
        <v>0.5</v>
      </c>
      <c r="AD6119">
        <f t="shared" si="1349"/>
        <v>0.5</v>
      </c>
      <c r="AE6119">
        <f t="shared" si="1350"/>
        <v>0.5</v>
      </c>
      <c r="AF6119">
        <f t="shared" si="1351"/>
        <v>0.5</v>
      </c>
      <c r="AG6119">
        <f t="shared" si="1352"/>
        <v>0.5</v>
      </c>
      <c r="AH6119">
        <f t="shared" si="1353"/>
        <v>0.5</v>
      </c>
      <c r="AI6119">
        <f t="shared" si="1354"/>
        <v>0.25</v>
      </c>
      <c r="AJ6119">
        <f t="shared" si="1355"/>
        <v>0.25</v>
      </c>
      <c r="AK6119">
        <f t="shared" si="1356"/>
        <v>0.5</v>
      </c>
      <c r="AL6119">
        <f t="shared" si="1357"/>
        <v>0.5</v>
      </c>
      <c r="AM6119">
        <f t="shared" si="1358"/>
        <v>0.5</v>
      </c>
      <c r="AN6119" s="6">
        <f t="shared" si="1359"/>
        <v>1</v>
      </c>
      <c r="AO6119" t="str">
        <f>VLOOKUP(BD_PONDERACIONES[[#This Row],[Comuna]],Tabla3[#All],2,0)</f>
        <v>Cordillera</v>
      </c>
    </row>
    <row r="6120" spans="1:41" x14ac:dyDescent="0.35">
      <c r="A6120" t="s">
        <v>29239</v>
      </c>
      <c r="B6120" t="s">
        <v>29240</v>
      </c>
      <c r="C6120" t="s">
        <v>29241</v>
      </c>
      <c r="D6120" s="5">
        <v>45036</v>
      </c>
      <c r="E6120" s="5">
        <v>45026</v>
      </c>
      <c r="F6120" t="s">
        <v>763</v>
      </c>
      <c r="G6120" t="s">
        <v>29242</v>
      </c>
      <c r="H6120" t="s">
        <v>1886</v>
      </c>
      <c r="I6120" t="s">
        <v>26854</v>
      </c>
      <c r="J6120" t="s">
        <v>756</v>
      </c>
      <c r="K6120" t="s">
        <v>756</v>
      </c>
      <c r="L6120" t="s">
        <v>757</v>
      </c>
      <c r="M6120" t="s">
        <v>757</v>
      </c>
      <c r="N6120" t="s">
        <v>756</v>
      </c>
      <c r="O6120" t="s">
        <v>756</v>
      </c>
      <c r="P6120" t="s">
        <v>758</v>
      </c>
      <c r="Q6120" t="s">
        <v>759</v>
      </c>
      <c r="R6120" t="s">
        <v>759</v>
      </c>
      <c r="S6120" t="s">
        <v>757</v>
      </c>
      <c r="T6120" t="s">
        <v>757</v>
      </c>
      <c r="U6120" t="s">
        <v>757</v>
      </c>
      <c r="V6120" t="s">
        <v>756</v>
      </c>
      <c r="W6120" t="s">
        <v>756</v>
      </c>
      <c r="X6120" t="s">
        <v>15375</v>
      </c>
      <c r="Y6120" t="str">
        <f t="shared" si="1346"/>
        <v>abril</v>
      </c>
      <c r="Z6120">
        <f>YEAR(BD_PONDERACIONES[[#This Row],[Fecha Ejecución del Ticket]])</f>
        <v>2023</v>
      </c>
      <c r="AA6120" t="str">
        <f t="shared" si="1347"/>
        <v>abril</v>
      </c>
      <c r="AB6120">
        <f>YEAR(BD_PONDERACIONES[[#This Row],[Fecha de Inspección]])</f>
        <v>2023</v>
      </c>
      <c r="AC6120">
        <f t="shared" si="1348"/>
        <v>0.5</v>
      </c>
      <c r="AD6120">
        <f t="shared" si="1349"/>
        <v>0.5</v>
      </c>
      <c r="AE6120">
        <f t="shared" si="1350"/>
        <v>0.5</v>
      </c>
      <c r="AF6120">
        <f t="shared" si="1351"/>
        <v>0.5</v>
      </c>
      <c r="AG6120">
        <f t="shared" si="1352"/>
        <v>0.5</v>
      </c>
      <c r="AH6120">
        <f t="shared" si="1353"/>
        <v>0.5</v>
      </c>
      <c r="AI6120">
        <f t="shared" si="1354"/>
        <v>0.25</v>
      </c>
      <c r="AJ6120">
        <f t="shared" si="1355"/>
        <v>0.25</v>
      </c>
      <c r="AK6120">
        <f t="shared" si="1356"/>
        <v>0.5</v>
      </c>
      <c r="AL6120">
        <f t="shared" si="1357"/>
        <v>0.5</v>
      </c>
      <c r="AM6120">
        <f t="shared" si="1358"/>
        <v>0.5</v>
      </c>
      <c r="AN6120" s="6">
        <f t="shared" si="1359"/>
        <v>1</v>
      </c>
      <c r="AO6120" t="str">
        <f>VLOOKUP(BD_PONDERACIONES[[#This Row],[Comuna]],Tabla3[#All],2,0)</f>
        <v>Cordillera</v>
      </c>
    </row>
    <row r="6121" spans="1:41" x14ac:dyDescent="0.35">
      <c r="A6121" t="s">
        <v>29243</v>
      </c>
      <c r="B6121" t="s">
        <v>29244</v>
      </c>
      <c r="C6121" t="s">
        <v>29245</v>
      </c>
      <c r="D6121" s="5">
        <v>45036</v>
      </c>
      <c r="E6121" s="5">
        <v>45019</v>
      </c>
      <c r="F6121" t="s">
        <v>753</v>
      </c>
      <c r="G6121" t="s">
        <v>29246</v>
      </c>
      <c r="H6121" t="s">
        <v>3795</v>
      </c>
      <c r="I6121" t="s">
        <v>26699</v>
      </c>
      <c r="J6121" t="s">
        <v>756</v>
      </c>
      <c r="K6121" t="s">
        <v>756</v>
      </c>
      <c r="L6121" t="s">
        <v>773</v>
      </c>
      <c r="M6121" t="s">
        <v>773</v>
      </c>
      <c r="N6121" t="s">
        <v>756</v>
      </c>
      <c r="O6121" t="s">
        <v>756</v>
      </c>
      <c r="P6121" t="s">
        <v>758</v>
      </c>
      <c r="Q6121" t="s">
        <v>759</v>
      </c>
      <c r="R6121" t="s">
        <v>759</v>
      </c>
      <c r="S6121" t="s">
        <v>757</v>
      </c>
      <c r="T6121" t="s">
        <v>757</v>
      </c>
      <c r="U6121" t="s">
        <v>757</v>
      </c>
      <c r="V6121" t="s">
        <v>756</v>
      </c>
      <c r="W6121" t="s">
        <v>756</v>
      </c>
      <c r="X6121" t="s">
        <v>29247</v>
      </c>
      <c r="Y6121" t="str">
        <f t="shared" si="1346"/>
        <v>abril</v>
      </c>
      <c r="Z6121">
        <f>YEAR(BD_PONDERACIONES[[#This Row],[Fecha Ejecución del Ticket]])</f>
        <v>2023</v>
      </c>
      <c r="AA6121" t="str">
        <f t="shared" si="1347"/>
        <v>abril</v>
      </c>
      <c r="AB6121">
        <f>YEAR(BD_PONDERACIONES[[#This Row],[Fecha de Inspección]])</f>
        <v>2023</v>
      </c>
      <c r="AC6121">
        <f t="shared" si="1348"/>
        <v>0.5</v>
      </c>
      <c r="AD6121">
        <f t="shared" si="1349"/>
        <v>0.5</v>
      </c>
      <c r="AE6121">
        <f t="shared" si="1350"/>
        <v>0</v>
      </c>
      <c r="AF6121">
        <f t="shared" si="1351"/>
        <v>0</v>
      </c>
      <c r="AG6121">
        <f t="shared" si="1352"/>
        <v>0.5</v>
      </c>
      <c r="AH6121">
        <f t="shared" si="1353"/>
        <v>0.5</v>
      </c>
      <c r="AI6121">
        <f t="shared" si="1354"/>
        <v>0.25</v>
      </c>
      <c r="AJ6121">
        <f t="shared" si="1355"/>
        <v>0.25</v>
      </c>
      <c r="AK6121">
        <f t="shared" si="1356"/>
        <v>0.5</v>
      </c>
      <c r="AL6121">
        <f t="shared" si="1357"/>
        <v>0.5</v>
      </c>
      <c r="AM6121">
        <f t="shared" si="1358"/>
        <v>0.5</v>
      </c>
      <c r="AN6121" s="6">
        <f t="shared" si="1359"/>
        <v>0.7</v>
      </c>
      <c r="AO6121" t="str">
        <f>VLOOKUP(BD_PONDERACIONES[[#This Row],[Comuna]],Tabla3[#All],2,0)</f>
        <v>Cordillera</v>
      </c>
    </row>
    <row r="6122" spans="1:41" x14ac:dyDescent="0.35">
      <c r="A6122" t="s">
        <v>29248</v>
      </c>
      <c r="B6122" t="s">
        <v>29249</v>
      </c>
      <c r="C6122" t="s">
        <v>29250</v>
      </c>
      <c r="D6122" s="5">
        <v>45036</v>
      </c>
      <c r="E6122" s="5">
        <v>45019</v>
      </c>
      <c r="F6122" t="s">
        <v>753</v>
      </c>
      <c r="G6122" t="s">
        <v>29246</v>
      </c>
      <c r="H6122" t="s">
        <v>3795</v>
      </c>
      <c r="I6122" t="s">
        <v>759</v>
      </c>
      <c r="J6122" t="s">
        <v>756</v>
      </c>
      <c r="K6122" t="s">
        <v>756</v>
      </c>
      <c r="L6122" t="s">
        <v>757</v>
      </c>
      <c r="M6122" t="s">
        <v>757</v>
      </c>
      <c r="N6122" t="s">
        <v>756</v>
      </c>
      <c r="O6122" t="s">
        <v>756</v>
      </c>
      <c r="P6122" t="s">
        <v>758</v>
      </c>
      <c r="Q6122" t="s">
        <v>759</v>
      </c>
      <c r="R6122" t="s">
        <v>759</v>
      </c>
      <c r="S6122" t="s">
        <v>757</v>
      </c>
      <c r="T6122" t="s">
        <v>757</v>
      </c>
      <c r="U6122" t="s">
        <v>757</v>
      </c>
      <c r="V6122" t="s">
        <v>756</v>
      </c>
      <c r="W6122" t="s">
        <v>756</v>
      </c>
      <c r="X6122" t="s">
        <v>29251</v>
      </c>
      <c r="Y6122" t="str">
        <f t="shared" si="1346"/>
        <v>abril</v>
      </c>
      <c r="Z6122">
        <f>YEAR(BD_PONDERACIONES[[#This Row],[Fecha Ejecución del Ticket]])</f>
        <v>2023</v>
      </c>
      <c r="AA6122" t="str">
        <f t="shared" si="1347"/>
        <v>abril</v>
      </c>
      <c r="AB6122">
        <f>YEAR(BD_PONDERACIONES[[#This Row],[Fecha de Inspección]])</f>
        <v>2023</v>
      </c>
      <c r="AC6122">
        <f t="shared" si="1348"/>
        <v>0.5</v>
      </c>
      <c r="AD6122">
        <f t="shared" si="1349"/>
        <v>0.5</v>
      </c>
      <c r="AE6122">
        <f t="shared" si="1350"/>
        <v>0.5</v>
      </c>
      <c r="AF6122">
        <f t="shared" si="1351"/>
        <v>0.5</v>
      </c>
      <c r="AG6122">
        <f t="shared" si="1352"/>
        <v>0.5</v>
      </c>
      <c r="AH6122">
        <f t="shared" si="1353"/>
        <v>0.5</v>
      </c>
      <c r="AI6122">
        <f t="shared" si="1354"/>
        <v>0.25</v>
      </c>
      <c r="AJ6122">
        <f t="shared" si="1355"/>
        <v>0.25</v>
      </c>
      <c r="AK6122">
        <f t="shared" si="1356"/>
        <v>0.5</v>
      </c>
      <c r="AL6122">
        <f t="shared" si="1357"/>
        <v>0.5</v>
      </c>
      <c r="AM6122">
        <f t="shared" si="1358"/>
        <v>0.5</v>
      </c>
      <c r="AN6122" s="6">
        <f t="shared" si="1359"/>
        <v>1</v>
      </c>
      <c r="AO6122" t="str">
        <f>VLOOKUP(BD_PONDERACIONES[[#This Row],[Comuna]],Tabla3[#All],2,0)</f>
        <v>Cordillera</v>
      </c>
    </row>
    <row r="6123" spans="1:41" x14ac:dyDescent="0.35">
      <c r="A6123" t="s">
        <v>29252</v>
      </c>
      <c r="B6123" t="s">
        <v>29253</v>
      </c>
      <c r="C6123" t="s">
        <v>29254</v>
      </c>
      <c r="D6123" s="5">
        <v>45036</v>
      </c>
      <c r="E6123" s="5">
        <v>45026</v>
      </c>
      <c r="F6123" t="s">
        <v>763</v>
      </c>
      <c r="G6123" t="s">
        <v>29255</v>
      </c>
      <c r="H6123" t="s">
        <v>1886</v>
      </c>
      <c r="I6123" t="s">
        <v>26854</v>
      </c>
      <c r="J6123" t="s">
        <v>756</v>
      </c>
      <c r="K6123" t="s">
        <v>756</v>
      </c>
      <c r="L6123" t="s">
        <v>773</v>
      </c>
      <c r="M6123" t="s">
        <v>773</v>
      </c>
      <c r="N6123" t="s">
        <v>756</v>
      </c>
      <c r="O6123" t="s">
        <v>756</v>
      </c>
      <c r="P6123" t="s">
        <v>758</v>
      </c>
      <c r="Q6123" t="s">
        <v>759</v>
      </c>
      <c r="R6123" t="s">
        <v>759</v>
      </c>
      <c r="S6123" t="s">
        <v>757</v>
      </c>
      <c r="T6123" t="s">
        <v>757</v>
      </c>
      <c r="U6123" t="s">
        <v>757</v>
      </c>
      <c r="V6123" t="s">
        <v>756</v>
      </c>
      <c r="W6123" t="s">
        <v>756</v>
      </c>
      <c r="X6123" t="s">
        <v>1712</v>
      </c>
      <c r="Y6123" t="str">
        <f t="shared" si="1346"/>
        <v>abril</v>
      </c>
      <c r="Z6123">
        <f>YEAR(BD_PONDERACIONES[[#This Row],[Fecha Ejecución del Ticket]])</f>
        <v>2023</v>
      </c>
      <c r="AA6123" t="str">
        <f t="shared" si="1347"/>
        <v>abril</v>
      </c>
      <c r="AB6123">
        <f>YEAR(BD_PONDERACIONES[[#This Row],[Fecha de Inspección]])</f>
        <v>2023</v>
      </c>
      <c r="AC6123">
        <f t="shared" si="1348"/>
        <v>0.5</v>
      </c>
      <c r="AD6123">
        <f t="shared" si="1349"/>
        <v>0.5</v>
      </c>
      <c r="AE6123">
        <f t="shared" si="1350"/>
        <v>0</v>
      </c>
      <c r="AF6123">
        <f t="shared" si="1351"/>
        <v>0</v>
      </c>
      <c r="AG6123">
        <f t="shared" si="1352"/>
        <v>0.5</v>
      </c>
      <c r="AH6123">
        <f t="shared" si="1353"/>
        <v>0.5</v>
      </c>
      <c r="AI6123">
        <f t="shared" si="1354"/>
        <v>0.25</v>
      </c>
      <c r="AJ6123">
        <f t="shared" si="1355"/>
        <v>0.25</v>
      </c>
      <c r="AK6123">
        <f t="shared" si="1356"/>
        <v>0.5</v>
      </c>
      <c r="AL6123">
        <f t="shared" si="1357"/>
        <v>0.5</v>
      </c>
      <c r="AM6123">
        <f t="shared" si="1358"/>
        <v>0.5</v>
      </c>
      <c r="AN6123" s="6">
        <f t="shared" si="1359"/>
        <v>0.7</v>
      </c>
      <c r="AO6123" t="str">
        <f>VLOOKUP(BD_PONDERACIONES[[#This Row],[Comuna]],Tabla3[#All],2,0)</f>
        <v>Cordillera</v>
      </c>
    </row>
    <row r="6124" spans="1:41" x14ac:dyDescent="0.35">
      <c r="A6124" t="s">
        <v>29256</v>
      </c>
      <c r="B6124" t="s">
        <v>29257</v>
      </c>
      <c r="C6124" t="s">
        <v>29258</v>
      </c>
      <c r="D6124" s="5">
        <v>45036</v>
      </c>
      <c r="E6124" s="5">
        <v>45022</v>
      </c>
      <c r="F6124" t="s">
        <v>763</v>
      </c>
      <c r="G6124" t="s">
        <v>29259</v>
      </c>
      <c r="H6124" t="s">
        <v>1886</v>
      </c>
      <c r="I6124" t="s">
        <v>26844</v>
      </c>
      <c r="J6124" t="s">
        <v>756</v>
      </c>
      <c r="K6124" t="s">
        <v>756</v>
      </c>
      <c r="L6124" t="s">
        <v>757</v>
      </c>
      <c r="M6124" t="s">
        <v>757</v>
      </c>
      <c r="N6124" t="s">
        <v>756</v>
      </c>
      <c r="O6124" t="s">
        <v>756</v>
      </c>
      <c r="P6124" t="s">
        <v>758</v>
      </c>
      <c r="Q6124" t="s">
        <v>759</v>
      </c>
      <c r="R6124" t="s">
        <v>759</v>
      </c>
      <c r="S6124" t="s">
        <v>757</v>
      </c>
      <c r="T6124" t="s">
        <v>757</v>
      </c>
      <c r="U6124" t="s">
        <v>757</v>
      </c>
      <c r="V6124" t="s">
        <v>773</v>
      </c>
      <c r="W6124" t="s">
        <v>773</v>
      </c>
      <c r="X6124" t="s">
        <v>29260</v>
      </c>
      <c r="Y6124" t="str">
        <f t="shared" si="1346"/>
        <v>abril</v>
      </c>
      <c r="Z6124">
        <f>YEAR(BD_PONDERACIONES[[#This Row],[Fecha Ejecución del Ticket]])</f>
        <v>2023</v>
      </c>
      <c r="AA6124" t="str">
        <f t="shared" si="1347"/>
        <v>abril</v>
      </c>
      <c r="AB6124">
        <f>YEAR(BD_PONDERACIONES[[#This Row],[Fecha de Inspección]])</f>
        <v>2023</v>
      </c>
      <c r="AC6124">
        <f t="shared" si="1348"/>
        <v>0.5</v>
      </c>
      <c r="AD6124">
        <f t="shared" si="1349"/>
        <v>0.5</v>
      </c>
      <c r="AE6124">
        <f t="shared" si="1350"/>
        <v>0.5</v>
      </c>
      <c r="AF6124">
        <f t="shared" si="1351"/>
        <v>0.5</v>
      </c>
      <c r="AG6124">
        <f t="shared" si="1352"/>
        <v>0.5</v>
      </c>
      <c r="AH6124">
        <f t="shared" si="1353"/>
        <v>0.5</v>
      </c>
      <c r="AI6124">
        <f t="shared" si="1354"/>
        <v>0.25</v>
      </c>
      <c r="AJ6124">
        <f t="shared" si="1355"/>
        <v>0.25</v>
      </c>
      <c r="AK6124">
        <f t="shared" si="1356"/>
        <v>0.5</v>
      </c>
      <c r="AL6124">
        <f t="shared" si="1357"/>
        <v>0</v>
      </c>
      <c r="AM6124">
        <f t="shared" si="1358"/>
        <v>0</v>
      </c>
      <c r="AN6124" s="6">
        <f t="shared" si="1359"/>
        <v>0.8</v>
      </c>
      <c r="AO6124" t="str">
        <f>VLOOKUP(BD_PONDERACIONES[[#This Row],[Comuna]],Tabla3[#All],2,0)</f>
        <v>Cordillera</v>
      </c>
    </row>
    <row r="6125" spans="1:41" x14ac:dyDescent="0.35">
      <c r="A6125" t="s">
        <v>29261</v>
      </c>
      <c r="B6125" t="s">
        <v>29262</v>
      </c>
      <c r="C6125" t="s">
        <v>29263</v>
      </c>
      <c r="D6125" s="5">
        <v>45036</v>
      </c>
      <c r="E6125" s="5">
        <v>45019</v>
      </c>
      <c r="F6125" t="s">
        <v>753</v>
      </c>
      <c r="G6125" t="s">
        <v>29264</v>
      </c>
      <c r="H6125" t="s">
        <v>3795</v>
      </c>
      <c r="I6125" t="s">
        <v>26699</v>
      </c>
      <c r="J6125" t="s">
        <v>756</v>
      </c>
      <c r="K6125" t="s">
        <v>756</v>
      </c>
      <c r="L6125" t="s">
        <v>757</v>
      </c>
      <c r="M6125" t="s">
        <v>757</v>
      </c>
      <c r="N6125" t="s">
        <v>756</v>
      </c>
      <c r="O6125" t="s">
        <v>756</v>
      </c>
      <c r="P6125" t="s">
        <v>758</v>
      </c>
      <c r="Q6125" t="s">
        <v>759</v>
      </c>
      <c r="R6125" t="s">
        <v>759</v>
      </c>
      <c r="S6125" t="s">
        <v>757</v>
      </c>
      <c r="T6125" t="s">
        <v>757</v>
      </c>
      <c r="U6125" t="s">
        <v>757</v>
      </c>
      <c r="V6125" t="s">
        <v>768</v>
      </c>
      <c r="W6125" t="s">
        <v>768</v>
      </c>
      <c r="X6125" t="s">
        <v>29265</v>
      </c>
      <c r="Y6125" t="str">
        <f t="shared" si="1346"/>
        <v>abril</v>
      </c>
      <c r="Z6125">
        <f>YEAR(BD_PONDERACIONES[[#This Row],[Fecha Ejecución del Ticket]])</f>
        <v>2023</v>
      </c>
      <c r="AA6125" t="str">
        <f t="shared" si="1347"/>
        <v>abril</v>
      </c>
      <c r="AB6125">
        <f>YEAR(BD_PONDERACIONES[[#This Row],[Fecha de Inspección]])</f>
        <v>2023</v>
      </c>
      <c r="AC6125">
        <f t="shared" si="1348"/>
        <v>0.5</v>
      </c>
      <c r="AD6125">
        <f t="shared" si="1349"/>
        <v>0.5</v>
      </c>
      <c r="AE6125">
        <f t="shared" si="1350"/>
        <v>0.5</v>
      </c>
      <c r="AF6125">
        <f t="shared" si="1351"/>
        <v>0.5</v>
      </c>
      <c r="AG6125">
        <f t="shared" si="1352"/>
        <v>0.5</v>
      </c>
      <c r="AH6125">
        <f t="shared" si="1353"/>
        <v>0.5</v>
      </c>
      <c r="AI6125">
        <f t="shared" si="1354"/>
        <v>0.25</v>
      </c>
      <c r="AJ6125">
        <f t="shared" si="1355"/>
        <v>0.25</v>
      </c>
      <c r="AK6125">
        <f t="shared" si="1356"/>
        <v>0.5</v>
      </c>
      <c r="AL6125">
        <f t="shared" si="1357"/>
        <v>0.17499999999999999</v>
      </c>
      <c r="AM6125">
        <f t="shared" si="1358"/>
        <v>0.17499999999999999</v>
      </c>
      <c r="AN6125" s="6">
        <f t="shared" si="1359"/>
        <v>0.87</v>
      </c>
      <c r="AO6125" t="str">
        <f>VLOOKUP(BD_PONDERACIONES[[#This Row],[Comuna]],Tabla3[#All],2,0)</f>
        <v>Cordillera</v>
      </c>
    </row>
    <row r="6126" spans="1:41" x14ac:dyDescent="0.35">
      <c r="A6126" t="s">
        <v>29266</v>
      </c>
      <c r="B6126" t="s">
        <v>29267</v>
      </c>
      <c r="C6126" t="s">
        <v>29268</v>
      </c>
      <c r="D6126" s="5">
        <v>45036</v>
      </c>
      <c r="E6126" s="5">
        <v>45026</v>
      </c>
      <c r="F6126" t="s">
        <v>763</v>
      </c>
      <c r="G6126" t="s">
        <v>29269</v>
      </c>
      <c r="H6126" t="s">
        <v>1886</v>
      </c>
      <c r="I6126" t="s">
        <v>26710</v>
      </c>
      <c r="J6126" t="s">
        <v>756</v>
      </c>
      <c r="K6126" t="s">
        <v>756</v>
      </c>
      <c r="L6126" t="s">
        <v>757</v>
      </c>
      <c r="M6126" t="s">
        <v>757</v>
      </c>
      <c r="N6126" t="s">
        <v>756</v>
      </c>
      <c r="O6126" t="s">
        <v>756</v>
      </c>
      <c r="P6126" t="s">
        <v>758</v>
      </c>
      <c r="Q6126" t="s">
        <v>759</v>
      </c>
      <c r="R6126" t="s">
        <v>759</v>
      </c>
      <c r="S6126" t="s">
        <v>757</v>
      </c>
      <c r="T6126" t="s">
        <v>757</v>
      </c>
      <c r="U6126" t="s">
        <v>757</v>
      </c>
      <c r="V6126" t="s">
        <v>756</v>
      </c>
      <c r="W6126" t="s">
        <v>756</v>
      </c>
      <c r="X6126" t="s">
        <v>804</v>
      </c>
      <c r="Y6126" t="str">
        <f t="shared" si="1346"/>
        <v>abril</v>
      </c>
      <c r="Z6126">
        <f>YEAR(BD_PONDERACIONES[[#This Row],[Fecha Ejecución del Ticket]])</f>
        <v>2023</v>
      </c>
      <c r="AA6126" t="str">
        <f t="shared" si="1347"/>
        <v>abril</v>
      </c>
      <c r="AB6126">
        <f>YEAR(BD_PONDERACIONES[[#This Row],[Fecha de Inspección]])</f>
        <v>2023</v>
      </c>
      <c r="AC6126">
        <f t="shared" si="1348"/>
        <v>0.5</v>
      </c>
      <c r="AD6126">
        <f t="shared" si="1349"/>
        <v>0.5</v>
      </c>
      <c r="AE6126">
        <f t="shared" si="1350"/>
        <v>0.5</v>
      </c>
      <c r="AF6126">
        <f t="shared" si="1351"/>
        <v>0.5</v>
      </c>
      <c r="AG6126">
        <f t="shared" si="1352"/>
        <v>0.5</v>
      </c>
      <c r="AH6126">
        <f t="shared" si="1353"/>
        <v>0.5</v>
      </c>
      <c r="AI6126">
        <f t="shared" si="1354"/>
        <v>0.25</v>
      </c>
      <c r="AJ6126">
        <f t="shared" si="1355"/>
        <v>0.25</v>
      </c>
      <c r="AK6126">
        <f t="shared" si="1356"/>
        <v>0.5</v>
      </c>
      <c r="AL6126">
        <f t="shared" si="1357"/>
        <v>0.5</v>
      </c>
      <c r="AM6126">
        <f t="shared" si="1358"/>
        <v>0.5</v>
      </c>
      <c r="AN6126" s="6">
        <f t="shared" si="1359"/>
        <v>1</v>
      </c>
      <c r="AO6126" t="str">
        <f>VLOOKUP(BD_PONDERACIONES[[#This Row],[Comuna]],Tabla3[#All],2,0)</f>
        <v>Cordillera</v>
      </c>
    </row>
    <row r="6127" spans="1:41" x14ac:dyDescent="0.35">
      <c r="A6127" t="s">
        <v>29270</v>
      </c>
      <c r="B6127" t="s">
        <v>29271</v>
      </c>
      <c r="C6127" t="s">
        <v>29272</v>
      </c>
      <c r="D6127" s="5">
        <v>45036</v>
      </c>
      <c r="E6127" s="5">
        <v>45024</v>
      </c>
      <c r="F6127" t="s">
        <v>753</v>
      </c>
      <c r="G6127" t="s">
        <v>29273</v>
      </c>
      <c r="H6127" t="s">
        <v>3795</v>
      </c>
      <c r="I6127" t="s">
        <v>26214</v>
      </c>
      <c r="J6127" t="s">
        <v>773</v>
      </c>
      <c r="K6127" t="s">
        <v>773</v>
      </c>
      <c r="L6127" t="s">
        <v>757</v>
      </c>
      <c r="M6127" t="s">
        <v>757</v>
      </c>
      <c r="N6127" t="s">
        <v>773</v>
      </c>
      <c r="O6127" t="s">
        <v>773</v>
      </c>
      <c r="P6127" t="s">
        <v>765</v>
      </c>
      <c r="Q6127" t="s">
        <v>759</v>
      </c>
      <c r="R6127" t="s">
        <v>759</v>
      </c>
      <c r="S6127" t="s">
        <v>757</v>
      </c>
      <c r="T6127" t="s">
        <v>757</v>
      </c>
      <c r="U6127" t="s">
        <v>757</v>
      </c>
      <c r="V6127" t="s">
        <v>768</v>
      </c>
      <c r="W6127" t="s">
        <v>756</v>
      </c>
      <c r="X6127" t="s">
        <v>29274</v>
      </c>
      <c r="Y6127" t="str">
        <f t="shared" si="1346"/>
        <v>abril</v>
      </c>
      <c r="Z6127">
        <f>YEAR(BD_PONDERACIONES[[#This Row],[Fecha Ejecución del Ticket]])</f>
        <v>2023</v>
      </c>
      <c r="AA6127" t="str">
        <f t="shared" si="1347"/>
        <v>abril</v>
      </c>
      <c r="AB6127">
        <f>YEAR(BD_PONDERACIONES[[#This Row],[Fecha de Inspección]])</f>
        <v>2023</v>
      </c>
      <c r="AC6127">
        <f t="shared" si="1348"/>
        <v>0</v>
      </c>
      <c r="AD6127">
        <f t="shared" si="1349"/>
        <v>0</v>
      </c>
      <c r="AE6127">
        <f t="shared" si="1350"/>
        <v>0.5</v>
      </c>
      <c r="AF6127">
        <f t="shared" si="1351"/>
        <v>0.5</v>
      </c>
      <c r="AG6127">
        <f t="shared" si="1352"/>
        <v>0</v>
      </c>
      <c r="AH6127">
        <f t="shared" si="1353"/>
        <v>0</v>
      </c>
      <c r="AI6127">
        <f t="shared" si="1354"/>
        <v>0.25</v>
      </c>
      <c r="AJ6127">
        <f t="shared" si="1355"/>
        <v>0.25</v>
      </c>
      <c r="AK6127">
        <f t="shared" si="1356"/>
        <v>0.5</v>
      </c>
      <c r="AL6127">
        <f t="shared" si="1357"/>
        <v>0.17499999999999999</v>
      </c>
      <c r="AM6127">
        <f t="shared" si="1358"/>
        <v>0.5</v>
      </c>
      <c r="AN6127" s="6">
        <f t="shared" si="1359"/>
        <v>0.58499999999999996</v>
      </c>
      <c r="AO6127" t="str">
        <f>VLOOKUP(BD_PONDERACIONES[[#This Row],[Comuna]],Tabla3[#All],2,0)</f>
        <v>Cordillera</v>
      </c>
    </row>
    <row r="6128" spans="1:41" x14ac:dyDescent="0.35">
      <c r="A6128" t="s">
        <v>29275</v>
      </c>
      <c r="B6128" t="s">
        <v>29276</v>
      </c>
      <c r="C6128" t="s">
        <v>29277</v>
      </c>
      <c r="D6128" s="5">
        <v>45036</v>
      </c>
      <c r="E6128" s="5">
        <v>45028</v>
      </c>
      <c r="F6128" t="s">
        <v>763</v>
      </c>
      <c r="G6128" t="s">
        <v>29278</v>
      </c>
      <c r="H6128" t="s">
        <v>1886</v>
      </c>
      <c r="I6128" t="s">
        <v>26854</v>
      </c>
      <c r="J6128" t="s">
        <v>756</v>
      </c>
      <c r="K6128" t="s">
        <v>756</v>
      </c>
      <c r="L6128" t="s">
        <v>757</v>
      </c>
      <c r="M6128" t="s">
        <v>757</v>
      </c>
      <c r="N6128" t="s">
        <v>756</v>
      </c>
      <c r="O6128" t="s">
        <v>756</v>
      </c>
      <c r="P6128" t="s">
        <v>758</v>
      </c>
      <c r="Q6128" t="s">
        <v>759</v>
      </c>
      <c r="R6128" t="s">
        <v>759</v>
      </c>
      <c r="S6128" t="s">
        <v>757</v>
      </c>
      <c r="T6128" t="s">
        <v>757</v>
      </c>
      <c r="U6128" t="s">
        <v>757</v>
      </c>
      <c r="V6128" t="s">
        <v>773</v>
      </c>
      <c r="W6128" t="s">
        <v>773</v>
      </c>
      <c r="X6128" t="s">
        <v>29279</v>
      </c>
      <c r="Y6128" t="str">
        <f t="shared" si="1346"/>
        <v>abril</v>
      </c>
      <c r="Z6128">
        <f>YEAR(BD_PONDERACIONES[[#This Row],[Fecha Ejecución del Ticket]])</f>
        <v>2023</v>
      </c>
      <c r="AA6128" t="str">
        <f t="shared" si="1347"/>
        <v>abril</v>
      </c>
      <c r="AB6128">
        <f>YEAR(BD_PONDERACIONES[[#This Row],[Fecha de Inspección]])</f>
        <v>2023</v>
      </c>
      <c r="AC6128">
        <f t="shared" si="1348"/>
        <v>0.5</v>
      </c>
      <c r="AD6128">
        <f t="shared" si="1349"/>
        <v>0.5</v>
      </c>
      <c r="AE6128">
        <f t="shared" si="1350"/>
        <v>0.5</v>
      </c>
      <c r="AF6128">
        <f t="shared" si="1351"/>
        <v>0.5</v>
      </c>
      <c r="AG6128">
        <f t="shared" si="1352"/>
        <v>0.5</v>
      </c>
      <c r="AH6128">
        <f t="shared" si="1353"/>
        <v>0.5</v>
      </c>
      <c r="AI6128">
        <f t="shared" si="1354"/>
        <v>0.25</v>
      </c>
      <c r="AJ6128">
        <f t="shared" si="1355"/>
        <v>0.25</v>
      </c>
      <c r="AK6128">
        <f t="shared" si="1356"/>
        <v>0.5</v>
      </c>
      <c r="AL6128">
        <f t="shared" si="1357"/>
        <v>0</v>
      </c>
      <c r="AM6128">
        <f t="shared" si="1358"/>
        <v>0</v>
      </c>
      <c r="AN6128" s="6">
        <f t="shared" si="1359"/>
        <v>0.8</v>
      </c>
      <c r="AO6128" t="str">
        <f>VLOOKUP(BD_PONDERACIONES[[#This Row],[Comuna]],Tabla3[#All],2,0)</f>
        <v>Cordillera</v>
      </c>
    </row>
    <row r="6129" spans="1:41" x14ac:dyDescent="0.35">
      <c r="A6129" t="s">
        <v>29280</v>
      </c>
      <c r="B6129" t="s">
        <v>29281</v>
      </c>
      <c r="C6129" t="s">
        <v>29282</v>
      </c>
      <c r="D6129" s="5">
        <v>45036</v>
      </c>
      <c r="E6129" s="5">
        <v>45026</v>
      </c>
      <c r="F6129" t="s">
        <v>763</v>
      </c>
      <c r="G6129" t="s">
        <v>29278</v>
      </c>
      <c r="H6129" t="s">
        <v>1886</v>
      </c>
      <c r="I6129" t="s">
        <v>28698</v>
      </c>
      <c r="J6129" t="s">
        <v>756</v>
      </c>
      <c r="K6129" t="s">
        <v>756</v>
      </c>
      <c r="L6129" t="s">
        <v>773</v>
      </c>
      <c r="M6129" t="s">
        <v>773</v>
      </c>
      <c r="N6129" t="s">
        <v>756</v>
      </c>
      <c r="O6129" t="s">
        <v>756</v>
      </c>
      <c r="P6129" t="s">
        <v>758</v>
      </c>
      <c r="Q6129" t="s">
        <v>759</v>
      </c>
      <c r="R6129" t="s">
        <v>759</v>
      </c>
      <c r="S6129" t="s">
        <v>757</v>
      </c>
      <c r="T6129" t="s">
        <v>757</v>
      </c>
      <c r="U6129" t="s">
        <v>757</v>
      </c>
      <c r="V6129" t="s">
        <v>756</v>
      </c>
      <c r="W6129" t="s">
        <v>768</v>
      </c>
      <c r="X6129" t="s">
        <v>29283</v>
      </c>
      <c r="Y6129" t="str">
        <f t="shared" si="1346"/>
        <v>abril</v>
      </c>
      <c r="Z6129">
        <f>YEAR(BD_PONDERACIONES[[#This Row],[Fecha Ejecución del Ticket]])</f>
        <v>2023</v>
      </c>
      <c r="AA6129" t="str">
        <f t="shared" si="1347"/>
        <v>abril</v>
      </c>
      <c r="AB6129">
        <f>YEAR(BD_PONDERACIONES[[#This Row],[Fecha de Inspección]])</f>
        <v>2023</v>
      </c>
      <c r="AC6129">
        <f t="shared" si="1348"/>
        <v>0.5</v>
      </c>
      <c r="AD6129">
        <f t="shared" si="1349"/>
        <v>0.5</v>
      </c>
      <c r="AE6129">
        <f t="shared" si="1350"/>
        <v>0</v>
      </c>
      <c r="AF6129">
        <f t="shared" si="1351"/>
        <v>0</v>
      </c>
      <c r="AG6129">
        <f t="shared" si="1352"/>
        <v>0.5</v>
      </c>
      <c r="AH6129">
        <f t="shared" si="1353"/>
        <v>0.5</v>
      </c>
      <c r="AI6129">
        <f t="shared" si="1354"/>
        <v>0.25</v>
      </c>
      <c r="AJ6129">
        <f t="shared" si="1355"/>
        <v>0.25</v>
      </c>
      <c r="AK6129">
        <f t="shared" si="1356"/>
        <v>0.5</v>
      </c>
      <c r="AL6129">
        <f t="shared" si="1357"/>
        <v>0.5</v>
      </c>
      <c r="AM6129">
        <f t="shared" si="1358"/>
        <v>0.17499999999999999</v>
      </c>
      <c r="AN6129" s="6">
        <f t="shared" si="1359"/>
        <v>0.63500000000000001</v>
      </c>
      <c r="AO6129" t="str">
        <f>VLOOKUP(BD_PONDERACIONES[[#This Row],[Comuna]],Tabla3[#All],2,0)</f>
        <v>Cordillera</v>
      </c>
    </row>
    <row r="6130" spans="1:41" x14ac:dyDescent="0.35">
      <c r="A6130" t="s">
        <v>29284</v>
      </c>
      <c r="B6130" t="s">
        <v>29285</v>
      </c>
      <c r="C6130" t="s">
        <v>29286</v>
      </c>
      <c r="D6130" s="5">
        <v>45036</v>
      </c>
      <c r="E6130" s="5">
        <v>45025</v>
      </c>
      <c r="F6130" t="s">
        <v>763</v>
      </c>
      <c r="G6130" t="s">
        <v>29278</v>
      </c>
      <c r="H6130" t="s">
        <v>1886</v>
      </c>
      <c r="I6130" t="s">
        <v>26854</v>
      </c>
      <c r="J6130" t="s">
        <v>756</v>
      </c>
      <c r="K6130" t="s">
        <v>756</v>
      </c>
      <c r="L6130" t="s">
        <v>757</v>
      </c>
      <c r="M6130" t="s">
        <v>757</v>
      </c>
      <c r="N6130" t="s">
        <v>756</v>
      </c>
      <c r="O6130" t="s">
        <v>756</v>
      </c>
      <c r="P6130" t="s">
        <v>758</v>
      </c>
      <c r="Q6130" t="s">
        <v>759</v>
      </c>
      <c r="R6130" t="s">
        <v>759</v>
      </c>
      <c r="S6130" t="s">
        <v>757</v>
      </c>
      <c r="T6130" t="s">
        <v>757</v>
      </c>
      <c r="U6130" t="s">
        <v>757</v>
      </c>
      <c r="V6130" t="s">
        <v>756</v>
      </c>
      <c r="W6130" t="s">
        <v>756</v>
      </c>
      <c r="X6130" t="s">
        <v>29283</v>
      </c>
      <c r="Y6130" t="str">
        <f t="shared" si="1346"/>
        <v>abril</v>
      </c>
      <c r="Z6130">
        <f>YEAR(BD_PONDERACIONES[[#This Row],[Fecha Ejecución del Ticket]])</f>
        <v>2023</v>
      </c>
      <c r="AA6130" t="str">
        <f t="shared" si="1347"/>
        <v>abril</v>
      </c>
      <c r="AB6130">
        <f>YEAR(BD_PONDERACIONES[[#This Row],[Fecha de Inspección]])</f>
        <v>2023</v>
      </c>
      <c r="AC6130">
        <f t="shared" si="1348"/>
        <v>0.5</v>
      </c>
      <c r="AD6130">
        <f t="shared" si="1349"/>
        <v>0.5</v>
      </c>
      <c r="AE6130">
        <f t="shared" si="1350"/>
        <v>0.5</v>
      </c>
      <c r="AF6130">
        <f t="shared" si="1351"/>
        <v>0.5</v>
      </c>
      <c r="AG6130">
        <f t="shared" si="1352"/>
        <v>0.5</v>
      </c>
      <c r="AH6130">
        <f t="shared" si="1353"/>
        <v>0.5</v>
      </c>
      <c r="AI6130">
        <f t="shared" si="1354"/>
        <v>0.25</v>
      </c>
      <c r="AJ6130">
        <f t="shared" si="1355"/>
        <v>0.25</v>
      </c>
      <c r="AK6130">
        <f t="shared" si="1356"/>
        <v>0.5</v>
      </c>
      <c r="AL6130">
        <f t="shared" si="1357"/>
        <v>0.5</v>
      </c>
      <c r="AM6130">
        <f t="shared" si="1358"/>
        <v>0.5</v>
      </c>
      <c r="AN6130" s="6">
        <f t="shared" si="1359"/>
        <v>1</v>
      </c>
      <c r="AO6130" t="str">
        <f>VLOOKUP(BD_PONDERACIONES[[#This Row],[Comuna]],Tabla3[#All],2,0)</f>
        <v>Cordillera</v>
      </c>
    </row>
    <row r="6131" spans="1:41" x14ac:dyDescent="0.35">
      <c r="A6131" t="s">
        <v>29287</v>
      </c>
      <c r="B6131" t="s">
        <v>29288</v>
      </c>
      <c r="C6131" t="s">
        <v>29289</v>
      </c>
      <c r="D6131" s="5">
        <v>45036</v>
      </c>
      <c r="E6131" s="5">
        <v>45024</v>
      </c>
      <c r="F6131" t="s">
        <v>763</v>
      </c>
      <c r="G6131" t="s">
        <v>29278</v>
      </c>
      <c r="H6131" t="s">
        <v>1886</v>
      </c>
      <c r="I6131" t="s">
        <v>28686</v>
      </c>
      <c r="J6131" t="s">
        <v>756</v>
      </c>
      <c r="K6131" t="s">
        <v>756</v>
      </c>
      <c r="L6131" t="s">
        <v>773</v>
      </c>
      <c r="M6131" t="s">
        <v>773</v>
      </c>
      <c r="N6131" t="s">
        <v>756</v>
      </c>
      <c r="O6131" t="s">
        <v>756</v>
      </c>
      <c r="P6131" t="s">
        <v>758</v>
      </c>
      <c r="Q6131" t="s">
        <v>759</v>
      </c>
      <c r="R6131" t="s">
        <v>759</v>
      </c>
      <c r="S6131" t="s">
        <v>757</v>
      </c>
      <c r="T6131" t="s">
        <v>757</v>
      </c>
      <c r="U6131" t="s">
        <v>757</v>
      </c>
      <c r="V6131" t="s">
        <v>756</v>
      </c>
      <c r="W6131" t="s">
        <v>756</v>
      </c>
      <c r="X6131" t="s">
        <v>29283</v>
      </c>
      <c r="Y6131" t="str">
        <f t="shared" si="1346"/>
        <v>abril</v>
      </c>
      <c r="Z6131">
        <f>YEAR(BD_PONDERACIONES[[#This Row],[Fecha Ejecución del Ticket]])</f>
        <v>2023</v>
      </c>
      <c r="AA6131" t="str">
        <f t="shared" si="1347"/>
        <v>abril</v>
      </c>
      <c r="AB6131">
        <f>YEAR(BD_PONDERACIONES[[#This Row],[Fecha de Inspección]])</f>
        <v>2023</v>
      </c>
      <c r="AC6131">
        <f t="shared" si="1348"/>
        <v>0.5</v>
      </c>
      <c r="AD6131">
        <f t="shared" si="1349"/>
        <v>0.5</v>
      </c>
      <c r="AE6131">
        <f t="shared" si="1350"/>
        <v>0</v>
      </c>
      <c r="AF6131">
        <f t="shared" si="1351"/>
        <v>0</v>
      </c>
      <c r="AG6131">
        <f t="shared" si="1352"/>
        <v>0.5</v>
      </c>
      <c r="AH6131">
        <f t="shared" si="1353"/>
        <v>0.5</v>
      </c>
      <c r="AI6131">
        <f t="shared" si="1354"/>
        <v>0.25</v>
      </c>
      <c r="AJ6131">
        <f t="shared" si="1355"/>
        <v>0.25</v>
      </c>
      <c r="AK6131">
        <f t="shared" si="1356"/>
        <v>0.5</v>
      </c>
      <c r="AL6131">
        <f t="shared" si="1357"/>
        <v>0.5</v>
      </c>
      <c r="AM6131">
        <f t="shared" si="1358"/>
        <v>0.5</v>
      </c>
      <c r="AN6131" s="6">
        <f t="shared" si="1359"/>
        <v>0.7</v>
      </c>
      <c r="AO6131" t="str">
        <f>VLOOKUP(BD_PONDERACIONES[[#This Row],[Comuna]],Tabla3[#All],2,0)</f>
        <v>Cordillera</v>
      </c>
    </row>
    <row r="6132" spans="1:41" x14ac:dyDescent="0.35">
      <c r="A6132" t="s">
        <v>29290</v>
      </c>
      <c r="B6132" t="s">
        <v>29291</v>
      </c>
      <c r="C6132" t="s">
        <v>29292</v>
      </c>
      <c r="D6132" s="5">
        <v>45036</v>
      </c>
      <c r="E6132" s="5">
        <v>45024</v>
      </c>
      <c r="F6132" t="s">
        <v>763</v>
      </c>
      <c r="G6132" t="s">
        <v>29278</v>
      </c>
      <c r="H6132" t="s">
        <v>1886</v>
      </c>
      <c r="I6132" t="s">
        <v>26259</v>
      </c>
      <c r="J6132" t="s">
        <v>756</v>
      </c>
      <c r="K6132" t="s">
        <v>756</v>
      </c>
      <c r="L6132" t="s">
        <v>773</v>
      </c>
      <c r="M6132" t="s">
        <v>773</v>
      </c>
      <c r="N6132" t="s">
        <v>756</v>
      </c>
      <c r="O6132" t="s">
        <v>756</v>
      </c>
      <c r="P6132" t="s">
        <v>758</v>
      </c>
      <c r="Q6132" t="s">
        <v>759</v>
      </c>
      <c r="R6132" t="s">
        <v>759</v>
      </c>
      <c r="S6132" t="s">
        <v>757</v>
      </c>
      <c r="T6132" t="s">
        <v>757</v>
      </c>
      <c r="U6132" t="s">
        <v>757</v>
      </c>
      <c r="V6132" t="s">
        <v>756</v>
      </c>
      <c r="W6132" t="s">
        <v>756</v>
      </c>
      <c r="X6132" t="s">
        <v>29293</v>
      </c>
      <c r="Y6132" t="str">
        <f t="shared" si="1346"/>
        <v>abril</v>
      </c>
      <c r="Z6132">
        <f>YEAR(BD_PONDERACIONES[[#This Row],[Fecha Ejecución del Ticket]])</f>
        <v>2023</v>
      </c>
      <c r="AA6132" t="str">
        <f t="shared" si="1347"/>
        <v>abril</v>
      </c>
      <c r="AB6132">
        <f>YEAR(BD_PONDERACIONES[[#This Row],[Fecha de Inspección]])</f>
        <v>2023</v>
      </c>
      <c r="AC6132">
        <f t="shared" si="1348"/>
        <v>0.5</v>
      </c>
      <c r="AD6132">
        <f t="shared" si="1349"/>
        <v>0.5</v>
      </c>
      <c r="AE6132">
        <f t="shared" si="1350"/>
        <v>0</v>
      </c>
      <c r="AF6132">
        <f t="shared" si="1351"/>
        <v>0</v>
      </c>
      <c r="AG6132">
        <f t="shared" si="1352"/>
        <v>0.5</v>
      </c>
      <c r="AH6132">
        <f t="shared" si="1353"/>
        <v>0.5</v>
      </c>
      <c r="AI6132">
        <f t="shared" si="1354"/>
        <v>0.25</v>
      </c>
      <c r="AJ6132">
        <f t="shared" si="1355"/>
        <v>0.25</v>
      </c>
      <c r="AK6132">
        <f t="shared" si="1356"/>
        <v>0.5</v>
      </c>
      <c r="AL6132">
        <f t="shared" si="1357"/>
        <v>0.5</v>
      </c>
      <c r="AM6132">
        <f t="shared" si="1358"/>
        <v>0.5</v>
      </c>
      <c r="AN6132" s="6">
        <f t="shared" si="1359"/>
        <v>0.7</v>
      </c>
      <c r="AO6132" t="str">
        <f>VLOOKUP(BD_PONDERACIONES[[#This Row],[Comuna]],Tabla3[#All],2,0)</f>
        <v>Cordillera</v>
      </c>
    </row>
    <row r="6133" spans="1:41" x14ac:dyDescent="0.35">
      <c r="A6133" t="s">
        <v>29294</v>
      </c>
      <c r="B6133" t="s">
        <v>29295</v>
      </c>
      <c r="C6133" t="s">
        <v>29296</v>
      </c>
      <c r="D6133" s="5">
        <v>45036</v>
      </c>
      <c r="E6133" s="5">
        <v>45024</v>
      </c>
      <c r="F6133" t="s">
        <v>763</v>
      </c>
      <c r="G6133" t="s">
        <v>29297</v>
      </c>
      <c r="H6133" t="s">
        <v>1886</v>
      </c>
      <c r="I6133" t="s">
        <v>26699</v>
      </c>
      <c r="J6133" t="s">
        <v>756</v>
      </c>
      <c r="K6133" t="s">
        <v>756</v>
      </c>
      <c r="L6133" t="s">
        <v>757</v>
      </c>
      <c r="M6133" t="s">
        <v>757</v>
      </c>
      <c r="N6133" t="s">
        <v>756</v>
      </c>
      <c r="O6133" t="s">
        <v>756</v>
      </c>
      <c r="P6133" t="s">
        <v>758</v>
      </c>
      <c r="Q6133" t="s">
        <v>759</v>
      </c>
      <c r="R6133" t="s">
        <v>759</v>
      </c>
      <c r="S6133" t="s">
        <v>757</v>
      </c>
      <c r="T6133" t="s">
        <v>757</v>
      </c>
      <c r="U6133" t="s">
        <v>757</v>
      </c>
      <c r="V6133" t="s">
        <v>756</v>
      </c>
      <c r="W6133" t="s">
        <v>756</v>
      </c>
      <c r="X6133" t="s">
        <v>2691</v>
      </c>
      <c r="Y6133" t="str">
        <f t="shared" si="1346"/>
        <v>abril</v>
      </c>
      <c r="Z6133">
        <f>YEAR(BD_PONDERACIONES[[#This Row],[Fecha Ejecución del Ticket]])</f>
        <v>2023</v>
      </c>
      <c r="AA6133" t="str">
        <f t="shared" si="1347"/>
        <v>abril</v>
      </c>
      <c r="AB6133">
        <f>YEAR(BD_PONDERACIONES[[#This Row],[Fecha de Inspección]])</f>
        <v>2023</v>
      </c>
      <c r="AC6133">
        <f t="shared" si="1348"/>
        <v>0.5</v>
      </c>
      <c r="AD6133">
        <f t="shared" si="1349"/>
        <v>0.5</v>
      </c>
      <c r="AE6133">
        <f t="shared" si="1350"/>
        <v>0.5</v>
      </c>
      <c r="AF6133">
        <f t="shared" si="1351"/>
        <v>0.5</v>
      </c>
      <c r="AG6133">
        <f t="shared" si="1352"/>
        <v>0.5</v>
      </c>
      <c r="AH6133">
        <f t="shared" si="1353"/>
        <v>0.5</v>
      </c>
      <c r="AI6133">
        <f t="shared" si="1354"/>
        <v>0.25</v>
      </c>
      <c r="AJ6133">
        <f t="shared" si="1355"/>
        <v>0.25</v>
      </c>
      <c r="AK6133">
        <f t="shared" si="1356"/>
        <v>0.5</v>
      </c>
      <c r="AL6133">
        <f t="shared" si="1357"/>
        <v>0.5</v>
      </c>
      <c r="AM6133">
        <f t="shared" si="1358"/>
        <v>0.5</v>
      </c>
      <c r="AN6133" s="6">
        <f t="shared" si="1359"/>
        <v>1</v>
      </c>
      <c r="AO6133" t="str">
        <f>VLOOKUP(BD_PONDERACIONES[[#This Row],[Comuna]],Tabla3[#All],2,0)</f>
        <v>Cordillera</v>
      </c>
    </row>
    <row r="6134" spans="1:41" x14ac:dyDescent="0.35">
      <c r="A6134" t="s">
        <v>29298</v>
      </c>
      <c r="B6134" t="s">
        <v>29299</v>
      </c>
      <c r="C6134" t="s">
        <v>29300</v>
      </c>
      <c r="D6134" s="5">
        <v>45036</v>
      </c>
      <c r="E6134" s="5">
        <v>45026</v>
      </c>
      <c r="F6134" t="s">
        <v>753</v>
      </c>
      <c r="G6134" t="s">
        <v>29301</v>
      </c>
      <c r="H6134" t="s">
        <v>3795</v>
      </c>
      <c r="I6134" t="s">
        <v>759</v>
      </c>
      <c r="J6134" t="s">
        <v>756</v>
      </c>
      <c r="K6134" t="s">
        <v>756</v>
      </c>
      <c r="L6134" t="s">
        <v>773</v>
      </c>
      <c r="M6134" t="s">
        <v>773</v>
      </c>
      <c r="N6134" t="s">
        <v>756</v>
      </c>
      <c r="O6134" t="s">
        <v>756</v>
      </c>
      <c r="P6134" t="s">
        <v>758</v>
      </c>
      <c r="Q6134" t="s">
        <v>759</v>
      </c>
      <c r="R6134" t="s">
        <v>759</v>
      </c>
      <c r="S6134" t="s">
        <v>757</v>
      </c>
      <c r="T6134" t="s">
        <v>757</v>
      </c>
      <c r="U6134" t="s">
        <v>757</v>
      </c>
      <c r="V6134" t="s">
        <v>756</v>
      </c>
      <c r="W6134" t="s">
        <v>756</v>
      </c>
      <c r="X6134" t="s">
        <v>9040</v>
      </c>
      <c r="Y6134" t="str">
        <f t="shared" si="1346"/>
        <v>abril</v>
      </c>
      <c r="Z6134">
        <f>YEAR(BD_PONDERACIONES[[#This Row],[Fecha Ejecución del Ticket]])</f>
        <v>2023</v>
      </c>
      <c r="AA6134" t="str">
        <f t="shared" si="1347"/>
        <v>abril</v>
      </c>
      <c r="AB6134">
        <f>YEAR(BD_PONDERACIONES[[#This Row],[Fecha de Inspección]])</f>
        <v>2023</v>
      </c>
      <c r="AC6134">
        <f t="shared" si="1348"/>
        <v>0.5</v>
      </c>
      <c r="AD6134">
        <f t="shared" si="1349"/>
        <v>0.5</v>
      </c>
      <c r="AE6134">
        <f t="shared" si="1350"/>
        <v>0</v>
      </c>
      <c r="AF6134">
        <f t="shared" si="1351"/>
        <v>0</v>
      </c>
      <c r="AG6134">
        <f t="shared" si="1352"/>
        <v>0.5</v>
      </c>
      <c r="AH6134">
        <f t="shared" si="1353"/>
        <v>0.5</v>
      </c>
      <c r="AI6134">
        <f t="shared" si="1354"/>
        <v>0.25</v>
      </c>
      <c r="AJ6134">
        <f t="shared" si="1355"/>
        <v>0.25</v>
      </c>
      <c r="AK6134">
        <f t="shared" si="1356"/>
        <v>0.5</v>
      </c>
      <c r="AL6134">
        <f t="shared" si="1357"/>
        <v>0.5</v>
      </c>
      <c r="AM6134">
        <f t="shared" si="1358"/>
        <v>0.5</v>
      </c>
      <c r="AN6134" s="6">
        <f t="shared" si="1359"/>
        <v>0.7</v>
      </c>
      <c r="AO6134" t="str">
        <f>VLOOKUP(BD_PONDERACIONES[[#This Row],[Comuna]],Tabla3[#All],2,0)</f>
        <v>Cordillera</v>
      </c>
    </row>
    <row r="6135" spans="1:41" x14ac:dyDescent="0.35">
      <c r="A6135" t="s">
        <v>29302</v>
      </c>
      <c r="B6135" t="s">
        <v>29303</v>
      </c>
      <c r="C6135" t="s">
        <v>29304</v>
      </c>
      <c r="D6135" s="5">
        <v>45035</v>
      </c>
      <c r="E6135" s="5">
        <v>45020</v>
      </c>
      <c r="F6135" t="s">
        <v>753</v>
      </c>
      <c r="G6135" t="s">
        <v>29305</v>
      </c>
      <c r="H6135" t="s">
        <v>3795</v>
      </c>
      <c r="I6135" t="s">
        <v>26844</v>
      </c>
      <c r="J6135" t="s">
        <v>756</v>
      </c>
      <c r="K6135" t="s">
        <v>756</v>
      </c>
      <c r="L6135" t="s">
        <v>757</v>
      </c>
      <c r="M6135" t="s">
        <v>757</v>
      </c>
      <c r="N6135" t="s">
        <v>756</v>
      </c>
      <c r="O6135" t="s">
        <v>756</v>
      </c>
      <c r="P6135" t="s">
        <v>758</v>
      </c>
      <c r="Q6135" t="s">
        <v>759</v>
      </c>
      <c r="R6135" t="s">
        <v>759</v>
      </c>
      <c r="S6135" t="s">
        <v>757</v>
      </c>
      <c r="T6135" t="s">
        <v>757</v>
      </c>
      <c r="U6135" t="s">
        <v>757</v>
      </c>
      <c r="V6135" t="s">
        <v>904</v>
      </c>
      <c r="W6135" t="s">
        <v>756</v>
      </c>
      <c r="X6135" t="s">
        <v>29306</v>
      </c>
      <c r="Y6135" t="str">
        <f t="shared" si="1346"/>
        <v>abril</v>
      </c>
      <c r="Z6135">
        <f>YEAR(BD_PONDERACIONES[[#This Row],[Fecha Ejecución del Ticket]])</f>
        <v>2023</v>
      </c>
      <c r="AA6135" t="str">
        <f t="shared" si="1347"/>
        <v>abril</v>
      </c>
      <c r="AB6135">
        <f>YEAR(BD_PONDERACIONES[[#This Row],[Fecha de Inspección]])</f>
        <v>2023</v>
      </c>
      <c r="AC6135">
        <f t="shared" si="1348"/>
        <v>0.5</v>
      </c>
      <c r="AD6135">
        <f t="shared" si="1349"/>
        <v>0.5</v>
      </c>
      <c r="AE6135">
        <f t="shared" si="1350"/>
        <v>0.5</v>
      </c>
      <c r="AF6135">
        <f t="shared" si="1351"/>
        <v>0.5</v>
      </c>
      <c r="AG6135">
        <f t="shared" si="1352"/>
        <v>0.5</v>
      </c>
      <c r="AH6135">
        <f t="shared" si="1353"/>
        <v>0.5</v>
      </c>
      <c r="AI6135">
        <f t="shared" si="1354"/>
        <v>0.25</v>
      </c>
      <c r="AJ6135">
        <f t="shared" si="1355"/>
        <v>0.25</v>
      </c>
      <c r="AK6135">
        <f t="shared" si="1356"/>
        <v>0.5</v>
      </c>
      <c r="AL6135">
        <f t="shared" si="1357"/>
        <v>0.32500000000000001</v>
      </c>
      <c r="AM6135">
        <f t="shared" si="1358"/>
        <v>0.5</v>
      </c>
      <c r="AN6135" s="6">
        <f t="shared" si="1359"/>
        <v>0.96500000000000008</v>
      </c>
      <c r="AO6135" t="str">
        <f>VLOOKUP(BD_PONDERACIONES[[#This Row],[Comuna]],Tabla3[#All],2,0)</f>
        <v>Cordillera</v>
      </c>
    </row>
    <row r="6136" spans="1:41" x14ac:dyDescent="0.35">
      <c r="A6136" t="s">
        <v>29307</v>
      </c>
      <c r="B6136" t="s">
        <v>29308</v>
      </c>
      <c r="C6136" t="s">
        <v>29309</v>
      </c>
      <c r="D6136" s="5">
        <v>45035</v>
      </c>
      <c r="E6136" s="5">
        <v>45020</v>
      </c>
      <c r="F6136" t="s">
        <v>753</v>
      </c>
      <c r="G6136" t="s">
        <v>29310</v>
      </c>
      <c r="H6136" t="s">
        <v>3795</v>
      </c>
      <c r="I6136" t="s">
        <v>26854</v>
      </c>
      <c r="J6136" t="s">
        <v>756</v>
      </c>
      <c r="K6136" t="s">
        <v>756</v>
      </c>
      <c r="L6136" t="s">
        <v>757</v>
      </c>
      <c r="M6136" t="s">
        <v>757</v>
      </c>
      <c r="N6136" t="s">
        <v>756</v>
      </c>
      <c r="O6136" t="s">
        <v>756</v>
      </c>
      <c r="P6136" t="s">
        <v>765</v>
      </c>
      <c r="Q6136" t="s">
        <v>759</v>
      </c>
      <c r="R6136" t="s">
        <v>759</v>
      </c>
      <c r="S6136" t="s">
        <v>757</v>
      </c>
      <c r="T6136" t="s">
        <v>757</v>
      </c>
      <c r="U6136" t="s">
        <v>756</v>
      </c>
      <c r="V6136" t="s">
        <v>756</v>
      </c>
      <c r="W6136" t="s">
        <v>756</v>
      </c>
      <c r="X6136" t="s">
        <v>29311</v>
      </c>
      <c r="Y6136" t="str">
        <f t="shared" si="1346"/>
        <v>abril</v>
      </c>
      <c r="Z6136">
        <f>YEAR(BD_PONDERACIONES[[#This Row],[Fecha Ejecución del Ticket]])</f>
        <v>2023</v>
      </c>
      <c r="AA6136" t="str">
        <f t="shared" si="1347"/>
        <v>abril</v>
      </c>
      <c r="AB6136">
        <f>YEAR(BD_PONDERACIONES[[#This Row],[Fecha de Inspección]])</f>
        <v>2023</v>
      </c>
      <c r="AC6136">
        <f t="shared" si="1348"/>
        <v>0.5</v>
      </c>
      <c r="AD6136">
        <f t="shared" si="1349"/>
        <v>0.5</v>
      </c>
      <c r="AE6136">
        <f t="shared" si="1350"/>
        <v>0.5</v>
      </c>
      <c r="AF6136">
        <f t="shared" si="1351"/>
        <v>0.5</v>
      </c>
      <c r="AG6136">
        <f t="shared" si="1352"/>
        <v>0.5</v>
      </c>
      <c r="AH6136">
        <f t="shared" si="1353"/>
        <v>0.5</v>
      </c>
      <c r="AI6136">
        <f t="shared" si="1354"/>
        <v>0.25</v>
      </c>
      <c r="AJ6136">
        <f t="shared" si="1355"/>
        <v>0.25</v>
      </c>
      <c r="AK6136">
        <f t="shared" si="1356"/>
        <v>0.5</v>
      </c>
      <c r="AL6136">
        <f t="shared" si="1357"/>
        <v>0.5</v>
      </c>
      <c r="AM6136">
        <f t="shared" si="1358"/>
        <v>0.5</v>
      </c>
      <c r="AN6136" s="6">
        <f t="shared" si="1359"/>
        <v>1</v>
      </c>
      <c r="AO6136" t="str">
        <f>VLOOKUP(BD_PONDERACIONES[[#This Row],[Comuna]],Tabla3[#All],2,0)</f>
        <v>Cordillera</v>
      </c>
    </row>
    <row r="6137" spans="1:41" x14ac:dyDescent="0.35">
      <c r="A6137" t="s">
        <v>29312</v>
      </c>
      <c r="B6137" t="s">
        <v>29313</v>
      </c>
      <c r="C6137" t="s">
        <v>29314</v>
      </c>
      <c r="D6137" s="5">
        <v>45035</v>
      </c>
      <c r="E6137" s="5">
        <v>45026</v>
      </c>
      <c r="F6137" t="s">
        <v>763</v>
      </c>
      <c r="G6137" t="s">
        <v>29069</v>
      </c>
      <c r="H6137" t="s">
        <v>2860</v>
      </c>
      <c r="I6137" t="s">
        <v>28805</v>
      </c>
      <c r="J6137" t="s">
        <v>756</v>
      </c>
      <c r="K6137" t="s">
        <v>756</v>
      </c>
      <c r="L6137" t="s">
        <v>757</v>
      </c>
      <c r="M6137" t="s">
        <v>757</v>
      </c>
      <c r="N6137" t="s">
        <v>756</v>
      </c>
      <c r="O6137" t="s">
        <v>756</v>
      </c>
      <c r="P6137" t="s">
        <v>758</v>
      </c>
      <c r="Q6137" t="s">
        <v>759</v>
      </c>
      <c r="R6137" t="s">
        <v>759</v>
      </c>
      <c r="S6137" t="s">
        <v>757</v>
      </c>
      <c r="T6137" t="s">
        <v>757</v>
      </c>
      <c r="U6137" t="s">
        <v>757</v>
      </c>
      <c r="V6137" t="s">
        <v>756</v>
      </c>
      <c r="W6137" t="s">
        <v>756</v>
      </c>
      <c r="X6137" t="s">
        <v>804</v>
      </c>
      <c r="Y6137" t="str">
        <f t="shared" si="1346"/>
        <v>abril</v>
      </c>
      <c r="Z6137">
        <f>YEAR(BD_PONDERACIONES[[#This Row],[Fecha Ejecución del Ticket]])</f>
        <v>2023</v>
      </c>
      <c r="AA6137" t="str">
        <f t="shared" si="1347"/>
        <v>abril</v>
      </c>
      <c r="AB6137">
        <f>YEAR(BD_PONDERACIONES[[#This Row],[Fecha de Inspección]])</f>
        <v>2023</v>
      </c>
      <c r="AC6137">
        <f t="shared" si="1348"/>
        <v>0.5</v>
      </c>
      <c r="AD6137">
        <f t="shared" si="1349"/>
        <v>0.5</v>
      </c>
      <c r="AE6137">
        <f t="shared" si="1350"/>
        <v>0.5</v>
      </c>
      <c r="AF6137">
        <f t="shared" si="1351"/>
        <v>0.5</v>
      </c>
      <c r="AG6137">
        <f t="shared" si="1352"/>
        <v>0.5</v>
      </c>
      <c r="AH6137">
        <f t="shared" si="1353"/>
        <v>0.5</v>
      </c>
      <c r="AI6137">
        <f t="shared" si="1354"/>
        <v>0.25</v>
      </c>
      <c r="AJ6137">
        <f t="shared" si="1355"/>
        <v>0.25</v>
      </c>
      <c r="AK6137">
        <f t="shared" si="1356"/>
        <v>0.5</v>
      </c>
      <c r="AL6137">
        <f t="shared" si="1357"/>
        <v>0.5</v>
      </c>
      <c r="AM6137">
        <f t="shared" si="1358"/>
        <v>0.5</v>
      </c>
      <c r="AN6137" s="6">
        <f t="shared" si="1359"/>
        <v>1</v>
      </c>
      <c r="AO6137" t="str">
        <f>VLOOKUP(BD_PONDERACIONES[[#This Row],[Comuna]],Tabla3[#All],2,0)</f>
        <v>Cordillera</v>
      </c>
    </row>
    <row r="6138" spans="1:41" x14ac:dyDescent="0.35">
      <c r="A6138" t="s">
        <v>29315</v>
      </c>
      <c r="B6138" t="s">
        <v>29316</v>
      </c>
      <c r="C6138" t="s">
        <v>29317</v>
      </c>
      <c r="D6138" s="5">
        <v>45035</v>
      </c>
      <c r="E6138" s="5">
        <v>45019</v>
      </c>
      <c r="F6138" t="s">
        <v>753</v>
      </c>
      <c r="G6138" t="s">
        <v>29318</v>
      </c>
      <c r="H6138" t="s">
        <v>3795</v>
      </c>
      <c r="I6138" t="s">
        <v>26844</v>
      </c>
      <c r="J6138" t="s">
        <v>756</v>
      </c>
      <c r="K6138" t="s">
        <v>756</v>
      </c>
      <c r="L6138" t="s">
        <v>773</v>
      </c>
      <c r="M6138" t="s">
        <v>756</v>
      </c>
      <c r="N6138" t="s">
        <v>756</v>
      </c>
      <c r="O6138" t="s">
        <v>756</v>
      </c>
      <c r="P6138" t="s">
        <v>758</v>
      </c>
      <c r="Q6138" t="s">
        <v>759</v>
      </c>
      <c r="R6138" t="s">
        <v>759</v>
      </c>
      <c r="S6138" t="s">
        <v>757</v>
      </c>
      <c r="T6138" t="s">
        <v>757</v>
      </c>
      <c r="U6138" t="s">
        <v>757</v>
      </c>
      <c r="V6138" t="s">
        <v>756</v>
      </c>
      <c r="W6138" t="s">
        <v>756</v>
      </c>
      <c r="X6138" t="s">
        <v>29319</v>
      </c>
      <c r="Y6138" t="str">
        <f t="shared" si="1346"/>
        <v>abril</v>
      </c>
      <c r="Z6138">
        <f>YEAR(BD_PONDERACIONES[[#This Row],[Fecha Ejecución del Ticket]])</f>
        <v>2023</v>
      </c>
      <c r="AA6138" t="str">
        <f t="shared" si="1347"/>
        <v>abril</v>
      </c>
      <c r="AB6138">
        <f>YEAR(BD_PONDERACIONES[[#This Row],[Fecha de Inspección]])</f>
        <v>2023</v>
      </c>
      <c r="AC6138">
        <f t="shared" si="1348"/>
        <v>0.5</v>
      </c>
      <c r="AD6138">
        <f t="shared" si="1349"/>
        <v>0.5</v>
      </c>
      <c r="AE6138">
        <f t="shared" si="1350"/>
        <v>0</v>
      </c>
      <c r="AF6138">
        <f t="shared" si="1351"/>
        <v>0.5</v>
      </c>
      <c r="AG6138">
        <f t="shared" si="1352"/>
        <v>0.5</v>
      </c>
      <c r="AH6138">
        <f t="shared" si="1353"/>
        <v>0.5</v>
      </c>
      <c r="AI6138">
        <f t="shared" si="1354"/>
        <v>0.25</v>
      </c>
      <c r="AJ6138">
        <f t="shared" si="1355"/>
        <v>0.25</v>
      </c>
      <c r="AK6138">
        <f t="shared" si="1356"/>
        <v>0.5</v>
      </c>
      <c r="AL6138">
        <f t="shared" si="1357"/>
        <v>0.5</v>
      </c>
      <c r="AM6138">
        <f t="shared" si="1358"/>
        <v>0.5</v>
      </c>
      <c r="AN6138" s="6">
        <f t="shared" si="1359"/>
        <v>0.85000000000000009</v>
      </c>
      <c r="AO6138" t="str">
        <f>VLOOKUP(BD_PONDERACIONES[[#This Row],[Comuna]],Tabla3[#All],2,0)</f>
        <v>Cordillera</v>
      </c>
    </row>
    <row r="6139" spans="1:41" x14ac:dyDescent="0.35">
      <c r="A6139" t="s">
        <v>29320</v>
      </c>
      <c r="B6139" t="s">
        <v>29321</v>
      </c>
      <c r="C6139" t="s">
        <v>29322</v>
      </c>
      <c r="D6139" s="5">
        <v>45035</v>
      </c>
      <c r="E6139" s="5">
        <v>45019</v>
      </c>
      <c r="F6139" t="s">
        <v>753</v>
      </c>
      <c r="G6139" t="s">
        <v>29301</v>
      </c>
      <c r="H6139" t="s">
        <v>3795</v>
      </c>
      <c r="I6139" t="s">
        <v>26854</v>
      </c>
      <c r="J6139" t="s">
        <v>756</v>
      </c>
      <c r="K6139" t="s">
        <v>756</v>
      </c>
      <c r="L6139" t="s">
        <v>773</v>
      </c>
      <c r="M6139" t="s">
        <v>773</v>
      </c>
      <c r="N6139" t="s">
        <v>756</v>
      </c>
      <c r="O6139" t="s">
        <v>756</v>
      </c>
      <c r="P6139" t="s">
        <v>758</v>
      </c>
      <c r="Q6139" t="s">
        <v>759</v>
      </c>
      <c r="R6139" t="s">
        <v>759</v>
      </c>
      <c r="S6139" t="s">
        <v>757</v>
      </c>
      <c r="T6139" t="s">
        <v>757</v>
      </c>
      <c r="U6139" t="s">
        <v>757</v>
      </c>
      <c r="V6139" t="s">
        <v>756</v>
      </c>
      <c r="W6139" t="s">
        <v>756</v>
      </c>
      <c r="X6139" t="s">
        <v>9040</v>
      </c>
      <c r="Y6139" t="str">
        <f t="shared" si="1346"/>
        <v>abril</v>
      </c>
      <c r="Z6139">
        <f>YEAR(BD_PONDERACIONES[[#This Row],[Fecha Ejecución del Ticket]])</f>
        <v>2023</v>
      </c>
      <c r="AA6139" t="str">
        <f t="shared" si="1347"/>
        <v>abril</v>
      </c>
      <c r="AB6139">
        <f>YEAR(BD_PONDERACIONES[[#This Row],[Fecha de Inspección]])</f>
        <v>2023</v>
      </c>
      <c r="AC6139">
        <f t="shared" si="1348"/>
        <v>0.5</v>
      </c>
      <c r="AD6139">
        <f t="shared" si="1349"/>
        <v>0.5</v>
      </c>
      <c r="AE6139">
        <f t="shared" si="1350"/>
        <v>0</v>
      </c>
      <c r="AF6139">
        <f t="shared" si="1351"/>
        <v>0</v>
      </c>
      <c r="AG6139">
        <f t="shared" si="1352"/>
        <v>0.5</v>
      </c>
      <c r="AH6139">
        <f t="shared" si="1353"/>
        <v>0.5</v>
      </c>
      <c r="AI6139">
        <f t="shared" si="1354"/>
        <v>0.25</v>
      </c>
      <c r="AJ6139">
        <f t="shared" si="1355"/>
        <v>0.25</v>
      </c>
      <c r="AK6139">
        <f t="shared" si="1356"/>
        <v>0.5</v>
      </c>
      <c r="AL6139">
        <f t="shared" si="1357"/>
        <v>0.5</v>
      </c>
      <c r="AM6139">
        <f t="shared" si="1358"/>
        <v>0.5</v>
      </c>
      <c r="AN6139" s="6">
        <f t="shared" si="1359"/>
        <v>0.7</v>
      </c>
      <c r="AO6139" t="str">
        <f>VLOOKUP(BD_PONDERACIONES[[#This Row],[Comuna]],Tabla3[#All],2,0)</f>
        <v>Cordillera</v>
      </c>
    </row>
    <row r="6140" spans="1:41" x14ac:dyDescent="0.35">
      <c r="A6140" t="s">
        <v>29323</v>
      </c>
      <c r="B6140" t="s">
        <v>29324</v>
      </c>
      <c r="C6140" t="s">
        <v>29325</v>
      </c>
      <c r="D6140" s="5">
        <v>45035</v>
      </c>
      <c r="E6140" s="5">
        <v>45019</v>
      </c>
      <c r="F6140" t="s">
        <v>753</v>
      </c>
      <c r="G6140" t="s">
        <v>29326</v>
      </c>
      <c r="H6140" t="s">
        <v>3795</v>
      </c>
      <c r="I6140" t="s">
        <v>26854</v>
      </c>
      <c r="J6140" t="s">
        <v>756</v>
      </c>
      <c r="K6140" t="s">
        <v>756</v>
      </c>
      <c r="L6140" t="s">
        <v>757</v>
      </c>
      <c r="M6140" t="s">
        <v>757</v>
      </c>
      <c r="N6140" t="s">
        <v>756</v>
      </c>
      <c r="O6140" t="s">
        <v>756</v>
      </c>
      <c r="P6140" t="s">
        <v>758</v>
      </c>
      <c r="Q6140" t="s">
        <v>759</v>
      </c>
      <c r="R6140" t="s">
        <v>759</v>
      </c>
      <c r="S6140" t="s">
        <v>757</v>
      </c>
      <c r="T6140" t="s">
        <v>757</v>
      </c>
      <c r="U6140" t="s">
        <v>757</v>
      </c>
      <c r="V6140" t="s">
        <v>904</v>
      </c>
      <c r="W6140" t="s">
        <v>756</v>
      </c>
      <c r="X6140" t="s">
        <v>29327</v>
      </c>
      <c r="Y6140" t="str">
        <f t="shared" si="1346"/>
        <v>abril</v>
      </c>
      <c r="Z6140">
        <f>YEAR(BD_PONDERACIONES[[#This Row],[Fecha Ejecución del Ticket]])</f>
        <v>2023</v>
      </c>
      <c r="AA6140" t="str">
        <f t="shared" si="1347"/>
        <v>abril</v>
      </c>
      <c r="AB6140">
        <f>YEAR(BD_PONDERACIONES[[#This Row],[Fecha de Inspección]])</f>
        <v>2023</v>
      </c>
      <c r="AC6140">
        <f t="shared" si="1348"/>
        <v>0.5</v>
      </c>
      <c r="AD6140">
        <f t="shared" si="1349"/>
        <v>0.5</v>
      </c>
      <c r="AE6140">
        <f t="shared" si="1350"/>
        <v>0.5</v>
      </c>
      <c r="AF6140">
        <f t="shared" si="1351"/>
        <v>0.5</v>
      </c>
      <c r="AG6140">
        <f t="shared" si="1352"/>
        <v>0.5</v>
      </c>
      <c r="AH6140">
        <f t="shared" si="1353"/>
        <v>0.5</v>
      </c>
      <c r="AI6140">
        <f t="shared" si="1354"/>
        <v>0.25</v>
      </c>
      <c r="AJ6140">
        <f t="shared" si="1355"/>
        <v>0.25</v>
      </c>
      <c r="AK6140">
        <f t="shared" si="1356"/>
        <v>0.5</v>
      </c>
      <c r="AL6140">
        <f t="shared" si="1357"/>
        <v>0.32500000000000001</v>
      </c>
      <c r="AM6140">
        <f t="shared" si="1358"/>
        <v>0.5</v>
      </c>
      <c r="AN6140" s="6">
        <f t="shared" si="1359"/>
        <v>0.96500000000000008</v>
      </c>
      <c r="AO6140" t="str">
        <f>VLOOKUP(BD_PONDERACIONES[[#This Row],[Comuna]],Tabla3[#All],2,0)</f>
        <v>Cordillera</v>
      </c>
    </row>
    <row r="6141" spans="1:41" x14ac:dyDescent="0.35">
      <c r="A6141" t="s">
        <v>29328</v>
      </c>
      <c r="B6141" t="s">
        <v>29329</v>
      </c>
      <c r="C6141" t="s">
        <v>29330</v>
      </c>
      <c r="D6141" s="5">
        <v>45035</v>
      </c>
      <c r="E6141" s="5">
        <v>45027</v>
      </c>
      <c r="F6141" t="s">
        <v>763</v>
      </c>
      <c r="G6141" t="s">
        <v>29331</v>
      </c>
      <c r="H6141" t="s">
        <v>2860</v>
      </c>
      <c r="I6141" t="s">
        <v>26120</v>
      </c>
      <c r="J6141" t="s">
        <v>756</v>
      </c>
      <c r="K6141" t="s">
        <v>756</v>
      </c>
      <c r="L6141" t="s">
        <v>757</v>
      </c>
      <c r="M6141" t="s">
        <v>757</v>
      </c>
      <c r="N6141" t="s">
        <v>756</v>
      </c>
      <c r="O6141" t="s">
        <v>756</v>
      </c>
      <c r="P6141" t="s">
        <v>765</v>
      </c>
      <c r="Q6141" t="s">
        <v>29332</v>
      </c>
      <c r="R6141" t="s">
        <v>759</v>
      </c>
      <c r="S6141" t="s">
        <v>756</v>
      </c>
      <c r="T6141" t="s">
        <v>756</v>
      </c>
      <c r="U6141" t="s">
        <v>756</v>
      </c>
      <c r="V6141" t="s">
        <v>756</v>
      </c>
      <c r="W6141" t="s">
        <v>756</v>
      </c>
      <c r="X6141" t="s">
        <v>769</v>
      </c>
      <c r="Y6141" t="str">
        <f t="shared" si="1346"/>
        <v>abril</v>
      </c>
      <c r="Z6141">
        <f>YEAR(BD_PONDERACIONES[[#This Row],[Fecha Ejecución del Ticket]])</f>
        <v>2023</v>
      </c>
      <c r="AA6141" t="str">
        <f t="shared" si="1347"/>
        <v>abril</v>
      </c>
      <c r="AB6141">
        <f>YEAR(BD_PONDERACIONES[[#This Row],[Fecha de Inspección]])</f>
        <v>2023</v>
      </c>
      <c r="AC6141">
        <f t="shared" si="1348"/>
        <v>0.5</v>
      </c>
      <c r="AD6141">
        <f t="shared" si="1349"/>
        <v>0.5</v>
      </c>
      <c r="AE6141">
        <f t="shared" si="1350"/>
        <v>0.5</v>
      </c>
      <c r="AF6141">
        <f t="shared" si="1351"/>
        <v>0.5</v>
      </c>
      <c r="AG6141">
        <f t="shared" si="1352"/>
        <v>0.5</v>
      </c>
      <c r="AH6141">
        <f t="shared" si="1353"/>
        <v>0.5</v>
      </c>
      <c r="AI6141">
        <f t="shared" si="1354"/>
        <v>0.25</v>
      </c>
      <c r="AJ6141">
        <f t="shared" si="1355"/>
        <v>0.25</v>
      </c>
      <c r="AK6141">
        <f t="shared" si="1356"/>
        <v>0.5</v>
      </c>
      <c r="AL6141">
        <f t="shared" si="1357"/>
        <v>0.5</v>
      </c>
      <c r="AM6141">
        <f t="shared" si="1358"/>
        <v>0.5</v>
      </c>
      <c r="AN6141" s="6">
        <f t="shared" si="1359"/>
        <v>1</v>
      </c>
      <c r="AO6141" t="str">
        <f>VLOOKUP(BD_PONDERACIONES[[#This Row],[Comuna]],Tabla3[#All],2,0)</f>
        <v>Cordillera</v>
      </c>
    </row>
    <row r="6142" spans="1:41" x14ac:dyDescent="0.35">
      <c r="A6142" t="s">
        <v>29333</v>
      </c>
      <c r="B6142" t="s">
        <v>29334</v>
      </c>
      <c r="C6142" t="s">
        <v>29335</v>
      </c>
      <c r="D6142" s="5">
        <v>45035</v>
      </c>
      <c r="E6142" s="5">
        <v>45019</v>
      </c>
      <c r="F6142" t="s">
        <v>753</v>
      </c>
      <c r="G6142" t="s">
        <v>29336</v>
      </c>
      <c r="H6142" t="s">
        <v>3795</v>
      </c>
      <c r="I6142" t="s">
        <v>26854</v>
      </c>
      <c r="J6142" t="s">
        <v>756</v>
      </c>
      <c r="K6142" t="s">
        <v>756</v>
      </c>
      <c r="L6142" t="s">
        <v>757</v>
      </c>
      <c r="M6142" t="s">
        <v>757</v>
      </c>
      <c r="N6142" t="s">
        <v>756</v>
      </c>
      <c r="O6142" t="s">
        <v>756</v>
      </c>
      <c r="P6142" t="s">
        <v>758</v>
      </c>
      <c r="Q6142" t="s">
        <v>759</v>
      </c>
      <c r="R6142" t="s">
        <v>759</v>
      </c>
      <c r="S6142" t="s">
        <v>757</v>
      </c>
      <c r="T6142" t="s">
        <v>757</v>
      </c>
      <c r="U6142" t="s">
        <v>757</v>
      </c>
      <c r="V6142" t="s">
        <v>756</v>
      </c>
      <c r="W6142" t="s">
        <v>756</v>
      </c>
      <c r="X6142" t="s">
        <v>29337</v>
      </c>
      <c r="Y6142" t="str">
        <f t="shared" si="1346"/>
        <v>abril</v>
      </c>
      <c r="Z6142">
        <f>YEAR(BD_PONDERACIONES[[#This Row],[Fecha Ejecución del Ticket]])</f>
        <v>2023</v>
      </c>
      <c r="AA6142" t="str">
        <f t="shared" si="1347"/>
        <v>abril</v>
      </c>
      <c r="AB6142">
        <f>YEAR(BD_PONDERACIONES[[#This Row],[Fecha de Inspección]])</f>
        <v>2023</v>
      </c>
      <c r="AC6142">
        <f t="shared" si="1348"/>
        <v>0.5</v>
      </c>
      <c r="AD6142">
        <f t="shared" si="1349"/>
        <v>0.5</v>
      </c>
      <c r="AE6142">
        <f t="shared" si="1350"/>
        <v>0.5</v>
      </c>
      <c r="AF6142">
        <f t="shared" si="1351"/>
        <v>0.5</v>
      </c>
      <c r="AG6142">
        <f t="shared" si="1352"/>
        <v>0.5</v>
      </c>
      <c r="AH6142">
        <f t="shared" si="1353"/>
        <v>0.5</v>
      </c>
      <c r="AI6142">
        <f t="shared" si="1354"/>
        <v>0.25</v>
      </c>
      <c r="AJ6142">
        <f t="shared" si="1355"/>
        <v>0.25</v>
      </c>
      <c r="AK6142">
        <f t="shared" si="1356"/>
        <v>0.5</v>
      </c>
      <c r="AL6142">
        <f t="shared" si="1357"/>
        <v>0.5</v>
      </c>
      <c r="AM6142">
        <f t="shared" si="1358"/>
        <v>0.5</v>
      </c>
      <c r="AN6142" s="6">
        <f t="shared" si="1359"/>
        <v>1</v>
      </c>
      <c r="AO6142" t="str">
        <f>VLOOKUP(BD_PONDERACIONES[[#This Row],[Comuna]],Tabla3[#All],2,0)</f>
        <v>Cordillera</v>
      </c>
    </row>
    <row r="6143" spans="1:41" x14ac:dyDescent="0.35">
      <c r="A6143" t="s">
        <v>29338</v>
      </c>
      <c r="B6143" t="s">
        <v>29339</v>
      </c>
      <c r="C6143" t="s">
        <v>29340</v>
      </c>
      <c r="D6143" s="5">
        <v>45035</v>
      </c>
      <c r="E6143" s="5">
        <v>45027</v>
      </c>
      <c r="F6143" t="s">
        <v>763</v>
      </c>
      <c r="G6143" t="s">
        <v>29341</v>
      </c>
      <c r="H6143" t="s">
        <v>2860</v>
      </c>
      <c r="I6143" t="s">
        <v>26120</v>
      </c>
      <c r="J6143" t="s">
        <v>756</v>
      </c>
      <c r="K6143" t="s">
        <v>756</v>
      </c>
      <c r="L6143" t="s">
        <v>757</v>
      </c>
      <c r="M6143" t="s">
        <v>757</v>
      </c>
      <c r="N6143" t="s">
        <v>756</v>
      </c>
      <c r="O6143" t="s">
        <v>756</v>
      </c>
      <c r="P6143" t="s">
        <v>758</v>
      </c>
      <c r="Q6143" t="s">
        <v>759</v>
      </c>
      <c r="R6143" t="s">
        <v>759</v>
      </c>
      <c r="S6143" t="s">
        <v>757</v>
      </c>
      <c r="T6143" t="s">
        <v>757</v>
      </c>
      <c r="U6143" t="s">
        <v>757</v>
      </c>
      <c r="V6143" t="s">
        <v>756</v>
      </c>
      <c r="W6143" t="s">
        <v>756</v>
      </c>
      <c r="X6143" t="s">
        <v>7369</v>
      </c>
      <c r="Y6143" t="str">
        <f t="shared" ref="Y6143:Y6206" si="1360">TEXT(E6143,"MMMM")</f>
        <v>abril</v>
      </c>
      <c r="Z6143">
        <f>YEAR(BD_PONDERACIONES[[#This Row],[Fecha Ejecución del Ticket]])</f>
        <v>2023</v>
      </c>
      <c r="AA6143" t="str">
        <f t="shared" ref="AA6143:AA6206" si="1361">TEXT(D6143,"MMMM")</f>
        <v>abril</v>
      </c>
      <c r="AB6143">
        <f>YEAR(BD_PONDERACIONES[[#This Row],[Fecha de Inspección]])</f>
        <v>2023</v>
      </c>
      <c r="AC6143">
        <f t="shared" ref="AC6143:AC6206" si="1362">IF(OR(J6143="Cumple",J6143="No Aplica"),0.5,0)</f>
        <v>0.5</v>
      </c>
      <c r="AD6143">
        <f t="shared" ref="AD6143:AD6206" si="1363">IF(OR(K6143="CUMPLE",K6143="No Aplica"),0.5,0)</f>
        <v>0.5</v>
      </c>
      <c r="AE6143">
        <f t="shared" ref="AE6143:AE6206" si="1364">IF(OR(L6143="CUMPLE",L6143="No Aplica"),0.5,0)</f>
        <v>0.5</v>
      </c>
      <c r="AF6143">
        <f t="shared" ref="AF6143:AF6206" si="1365">IF(OR(M6143="CUMPLE",M6143="No Aplica"),0.5,0)</f>
        <v>0.5</v>
      </c>
      <c r="AG6143">
        <f t="shared" ref="AG6143:AG6206" si="1366">IF(OR(N6143="CUMPLE",N6143="No Aplica"),0.5,IF(N6143="Cumple Mayormente",0.325,IF(N6143="Cumple Parcialmente",0.175,0)))</f>
        <v>0.5</v>
      </c>
      <c r="AH6143">
        <f t="shared" ref="AH6143:AH6206" si="1367">IF(OR(O6143="CUMPLE",O6143="No Aplica"),0.5,IF(O6143="Cumple Mayormente",0.325,IF(O6143="Cumple Parcialmente",0.175,0)))</f>
        <v>0.5</v>
      </c>
      <c r="AI6143">
        <f t="shared" ref="AI6143:AI6206" si="1368">IF(OR(S6143="CUMPLE",S6143="No Aplica"),0.25,IF(S6143="Cumple Mayormente",0.1625,IF(S6143="Cumple Parcialmente",0.0875,0)))</f>
        <v>0.25</v>
      </c>
      <c r="AJ6143">
        <f t="shared" ref="AJ6143:AJ6206" si="1369">IF(OR(T6143="CUMPLE",T6143="No Aplica"),0.25,IF(T6143="Cumple Mayormente",0.1625,IF(T6143="Cumple Parcialmente",0.0875,0)))</f>
        <v>0.25</v>
      </c>
      <c r="AK6143">
        <f t="shared" ref="AK6143:AK6206" si="1370">IF(OR(U6143="CUMPLE",U6143="No Aplica"),0.5,IF(U6143="Cumple Mayormente",0.325,IF(U6143="Cumple Parcialmente",0.175,0)))</f>
        <v>0.5</v>
      </c>
      <c r="AL6143">
        <f t="shared" ref="AL6143:AL6206" si="1371">IF(OR(V6143="CUMPLE",V6143="No Aplica"),0.5,IF(V6143="Cumple Mayormente",0.325,IF(V6143="Cumple Parcialmente",0.175,0)))</f>
        <v>0.5</v>
      </c>
      <c r="AM6143">
        <f t="shared" ref="AM6143:AM6206" si="1372">IF(OR(W6143="CUMPLE",W6143="No Aplica"),0.5,IF(W6143="Cumple Mayormente",0.325,IF(W6143="Cumple Parcialmente",0.175,0)))</f>
        <v>0.5</v>
      </c>
      <c r="AN6143" s="6">
        <f t="shared" ref="AN6143:AN6206" si="1373">((AC6143+AD6143)*0.2)+((AE6143+AF6143)*0.3)+((AG6143+AH6143)*0.15)+((AI6143+AJ6143+AK6143)*0.15)+((AL6143+AM6143)*0.2)</f>
        <v>1</v>
      </c>
      <c r="AO6143" t="str">
        <f>VLOOKUP(BD_PONDERACIONES[[#This Row],[Comuna]],Tabla3[#All],2,0)</f>
        <v>Cordillera</v>
      </c>
    </row>
    <row r="6144" spans="1:41" x14ac:dyDescent="0.35">
      <c r="A6144" t="s">
        <v>29342</v>
      </c>
      <c r="B6144" t="s">
        <v>29343</v>
      </c>
      <c r="C6144" t="s">
        <v>29344</v>
      </c>
      <c r="D6144" s="5">
        <v>45035</v>
      </c>
      <c r="E6144" s="5">
        <v>45021</v>
      </c>
      <c r="F6144" t="s">
        <v>753</v>
      </c>
      <c r="G6144" t="s">
        <v>29345</v>
      </c>
      <c r="H6144" t="s">
        <v>3795</v>
      </c>
      <c r="I6144" t="s">
        <v>759</v>
      </c>
      <c r="J6144" t="s">
        <v>756</v>
      </c>
      <c r="K6144" t="s">
        <v>756</v>
      </c>
      <c r="L6144" t="s">
        <v>757</v>
      </c>
      <c r="M6144" t="s">
        <v>757</v>
      </c>
      <c r="N6144" t="s">
        <v>756</v>
      </c>
      <c r="O6144" t="s">
        <v>756</v>
      </c>
      <c r="P6144" t="s">
        <v>758</v>
      </c>
      <c r="Q6144" t="s">
        <v>759</v>
      </c>
      <c r="R6144" t="s">
        <v>759</v>
      </c>
      <c r="S6144" t="s">
        <v>757</v>
      </c>
      <c r="T6144" t="s">
        <v>757</v>
      </c>
      <c r="U6144" t="s">
        <v>757</v>
      </c>
      <c r="V6144" t="s">
        <v>756</v>
      </c>
      <c r="W6144" t="s">
        <v>756</v>
      </c>
      <c r="X6144" t="s">
        <v>29346</v>
      </c>
      <c r="Y6144" t="str">
        <f t="shared" si="1360"/>
        <v>abril</v>
      </c>
      <c r="Z6144">
        <f>YEAR(BD_PONDERACIONES[[#This Row],[Fecha Ejecución del Ticket]])</f>
        <v>2023</v>
      </c>
      <c r="AA6144" t="str">
        <f t="shared" si="1361"/>
        <v>abril</v>
      </c>
      <c r="AB6144">
        <f>YEAR(BD_PONDERACIONES[[#This Row],[Fecha de Inspección]])</f>
        <v>2023</v>
      </c>
      <c r="AC6144">
        <f t="shared" si="1362"/>
        <v>0.5</v>
      </c>
      <c r="AD6144">
        <f t="shared" si="1363"/>
        <v>0.5</v>
      </c>
      <c r="AE6144">
        <f t="shared" si="1364"/>
        <v>0.5</v>
      </c>
      <c r="AF6144">
        <f t="shared" si="1365"/>
        <v>0.5</v>
      </c>
      <c r="AG6144">
        <f t="shared" si="1366"/>
        <v>0.5</v>
      </c>
      <c r="AH6144">
        <f t="shared" si="1367"/>
        <v>0.5</v>
      </c>
      <c r="AI6144">
        <f t="shared" si="1368"/>
        <v>0.25</v>
      </c>
      <c r="AJ6144">
        <f t="shared" si="1369"/>
        <v>0.25</v>
      </c>
      <c r="AK6144">
        <f t="shared" si="1370"/>
        <v>0.5</v>
      </c>
      <c r="AL6144">
        <f t="shared" si="1371"/>
        <v>0.5</v>
      </c>
      <c r="AM6144">
        <f t="shared" si="1372"/>
        <v>0.5</v>
      </c>
      <c r="AN6144" s="6">
        <f t="shared" si="1373"/>
        <v>1</v>
      </c>
      <c r="AO6144" t="str">
        <f>VLOOKUP(BD_PONDERACIONES[[#This Row],[Comuna]],Tabla3[#All],2,0)</f>
        <v>Cordillera</v>
      </c>
    </row>
    <row r="6145" spans="1:41" x14ac:dyDescent="0.35">
      <c r="A6145" t="s">
        <v>29347</v>
      </c>
      <c r="B6145" t="s">
        <v>29348</v>
      </c>
      <c r="C6145" t="s">
        <v>29349</v>
      </c>
      <c r="D6145" s="5">
        <v>45035</v>
      </c>
      <c r="E6145" s="5">
        <v>45020</v>
      </c>
      <c r="F6145" t="s">
        <v>753</v>
      </c>
      <c r="G6145" t="s">
        <v>29345</v>
      </c>
      <c r="H6145" t="s">
        <v>3795</v>
      </c>
      <c r="I6145" t="s">
        <v>26699</v>
      </c>
      <c r="J6145" t="s">
        <v>756</v>
      </c>
      <c r="K6145" t="s">
        <v>756</v>
      </c>
      <c r="L6145" t="s">
        <v>773</v>
      </c>
      <c r="M6145" t="s">
        <v>756</v>
      </c>
      <c r="N6145" t="s">
        <v>756</v>
      </c>
      <c r="O6145" t="s">
        <v>756</v>
      </c>
      <c r="P6145" t="s">
        <v>758</v>
      </c>
      <c r="Q6145" t="s">
        <v>759</v>
      </c>
      <c r="R6145" t="s">
        <v>759</v>
      </c>
      <c r="S6145" t="s">
        <v>757</v>
      </c>
      <c r="T6145" t="s">
        <v>757</v>
      </c>
      <c r="U6145" t="s">
        <v>757</v>
      </c>
      <c r="V6145" t="s">
        <v>756</v>
      </c>
      <c r="W6145" t="s">
        <v>756</v>
      </c>
      <c r="X6145" t="s">
        <v>24910</v>
      </c>
      <c r="Y6145" t="str">
        <f t="shared" si="1360"/>
        <v>abril</v>
      </c>
      <c r="Z6145">
        <f>YEAR(BD_PONDERACIONES[[#This Row],[Fecha Ejecución del Ticket]])</f>
        <v>2023</v>
      </c>
      <c r="AA6145" t="str">
        <f t="shared" si="1361"/>
        <v>abril</v>
      </c>
      <c r="AB6145">
        <f>YEAR(BD_PONDERACIONES[[#This Row],[Fecha de Inspección]])</f>
        <v>2023</v>
      </c>
      <c r="AC6145">
        <f t="shared" si="1362"/>
        <v>0.5</v>
      </c>
      <c r="AD6145">
        <f t="shared" si="1363"/>
        <v>0.5</v>
      </c>
      <c r="AE6145">
        <f t="shared" si="1364"/>
        <v>0</v>
      </c>
      <c r="AF6145">
        <f t="shared" si="1365"/>
        <v>0.5</v>
      </c>
      <c r="AG6145">
        <f t="shared" si="1366"/>
        <v>0.5</v>
      </c>
      <c r="AH6145">
        <f t="shared" si="1367"/>
        <v>0.5</v>
      </c>
      <c r="AI6145">
        <f t="shared" si="1368"/>
        <v>0.25</v>
      </c>
      <c r="AJ6145">
        <f t="shared" si="1369"/>
        <v>0.25</v>
      </c>
      <c r="AK6145">
        <f t="shared" si="1370"/>
        <v>0.5</v>
      </c>
      <c r="AL6145">
        <f t="shared" si="1371"/>
        <v>0.5</v>
      </c>
      <c r="AM6145">
        <f t="shared" si="1372"/>
        <v>0.5</v>
      </c>
      <c r="AN6145" s="6">
        <f t="shared" si="1373"/>
        <v>0.85000000000000009</v>
      </c>
      <c r="AO6145" t="str">
        <f>VLOOKUP(BD_PONDERACIONES[[#This Row],[Comuna]],Tabla3[#All],2,0)</f>
        <v>Cordillera</v>
      </c>
    </row>
    <row r="6146" spans="1:41" x14ac:dyDescent="0.35">
      <c r="A6146" t="s">
        <v>29350</v>
      </c>
      <c r="B6146" t="s">
        <v>29351</v>
      </c>
      <c r="C6146" t="s">
        <v>29352</v>
      </c>
      <c r="D6146" s="5">
        <v>45035</v>
      </c>
      <c r="E6146" s="5">
        <v>45020</v>
      </c>
      <c r="F6146" t="s">
        <v>753</v>
      </c>
      <c r="G6146" t="s">
        <v>29345</v>
      </c>
      <c r="H6146" t="s">
        <v>3795</v>
      </c>
      <c r="I6146" t="s">
        <v>759</v>
      </c>
      <c r="J6146" t="s">
        <v>756</v>
      </c>
      <c r="K6146" t="s">
        <v>756</v>
      </c>
      <c r="L6146" t="s">
        <v>773</v>
      </c>
      <c r="M6146" t="s">
        <v>756</v>
      </c>
      <c r="N6146" t="s">
        <v>756</v>
      </c>
      <c r="O6146" t="s">
        <v>756</v>
      </c>
      <c r="P6146" t="s">
        <v>758</v>
      </c>
      <c r="Q6146" t="s">
        <v>759</v>
      </c>
      <c r="R6146" t="s">
        <v>759</v>
      </c>
      <c r="S6146" t="s">
        <v>757</v>
      </c>
      <c r="T6146" t="s">
        <v>757</v>
      </c>
      <c r="U6146" t="s">
        <v>757</v>
      </c>
      <c r="V6146" t="s">
        <v>756</v>
      </c>
      <c r="W6146" t="s">
        <v>756</v>
      </c>
      <c r="X6146" t="s">
        <v>29353</v>
      </c>
      <c r="Y6146" t="str">
        <f t="shared" si="1360"/>
        <v>abril</v>
      </c>
      <c r="Z6146">
        <f>YEAR(BD_PONDERACIONES[[#This Row],[Fecha Ejecución del Ticket]])</f>
        <v>2023</v>
      </c>
      <c r="AA6146" t="str">
        <f t="shared" si="1361"/>
        <v>abril</v>
      </c>
      <c r="AB6146">
        <f>YEAR(BD_PONDERACIONES[[#This Row],[Fecha de Inspección]])</f>
        <v>2023</v>
      </c>
      <c r="AC6146">
        <f t="shared" si="1362"/>
        <v>0.5</v>
      </c>
      <c r="AD6146">
        <f t="shared" si="1363"/>
        <v>0.5</v>
      </c>
      <c r="AE6146">
        <f t="shared" si="1364"/>
        <v>0</v>
      </c>
      <c r="AF6146">
        <f t="shared" si="1365"/>
        <v>0.5</v>
      </c>
      <c r="AG6146">
        <f t="shared" si="1366"/>
        <v>0.5</v>
      </c>
      <c r="AH6146">
        <f t="shared" si="1367"/>
        <v>0.5</v>
      </c>
      <c r="AI6146">
        <f t="shared" si="1368"/>
        <v>0.25</v>
      </c>
      <c r="AJ6146">
        <f t="shared" si="1369"/>
        <v>0.25</v>
      </c>
      <c r="AK6146">
        <f t="shared" si="1370"/>
        <v>0.5</v>
      </c>
      <c r="AL6146">
        <f t="shared" si="1371"/>
        <v>0.5</v>
      </c>
      <c r="AM6146">
        <f t="shared" si="1372"/>
        <v>0.5</v>
      </c>
      <c r="AN6146" s="6">
        <f t="shared" si="1373"/>
        <v>0.85000000000000009</v>
      </c>
      <c r="AO6146" t="str">
        <f>VLOOKUP(BD_PONDERACIONES[[#This Row],[Comuna]],Tabla3[#All],2,0)</f>
        <v>Cordillera</v>
      </c>
    </row>
    <row r="6147" spans="1:41" x14ac:dyDescent="0.35">
      <c r="A6147" t="s">
        <v>29354</v>
      </c>
      <c r="B6147" t="s">
        <v>29355</v>
      </c>
      <c r="C6147" t="s">
        <v>29356</v>
      </c>
      <c r="D6147" s="5">
        <v>45035</v>
      </c>
      <c r="E6147" s="5">
        <v>45024</v>
      </c>
      <c r="F6147" t="s">
        <v>763</v>
      </c>
      <c r="G6147" t="s">
        <v>29357</v>
      </c>
      <c r="H6147" t="s">
        <v>2860</v>
      </c>
      <c r="I6147" t="s">
        <v>26279</v>
      </c>
      <c r="J6147" t="s">
        <v>756</v>
      </c>
      <c r="K6147" t="s">
        <v>756</v>
      </c>
      <c r="L6147" t="s">
        <v>757</v>
      </c>
      <c r="M6147" t="s">
        <v>757</v>
      </c>
      <c r="N6147" t="s">
        <v>756</v>
      </c>
      <c r="O6147" t="s">
        <v>756</v>
      </c>
      <c r="P6147" t="s">
        <v>758</v>
      </c>
      <c r="Q6147" t="s">
        <v>759</v>
      </c>
      <c r="R6147" t="s">
        <v>759</v>
      </c>
      <c r="S6147" t="s">
        <v>757</v>
      </c>
      <c r="T6147" t="s">
        <v>757</v>
      </c>
      <c r="U6147" t="s">
        <v>757</v>
      </c>
      <c r="V6147" t="s">
        <v>756</v>
      </c>
      <c r="W6147" t="s">
        <v>756</v>
      </c>
      <c r="X6147" t="s">
        <v>29358</v>
      </c>
      <c r="Y6147" t="str">
        <f t="shared" si="1360"/>
        <v>abril</v>
      </c>
      <c r="Z6147">
        <f>YEAR(BD_PONDERACIONES[[#This Row],[Fecha Ejecución del Ticket]])</f>
        <v>2023</v>
      </c>
      <c r="AA6147" t="str">
        <f t="shared" si="1361"/>
        <v>abril</v>
      </c>
      <c r="AB6147">
        <f>YEAR(BD_PONDERACIONES[[#This Row],[Fecha de Inspección]])</f>
        <v>2023</v>
      </c>
      <c r="AC6147">
        <f t="shared" si="1362"/>
        <v>0.5</v>
      </c>
      <c r="AD6147">
        <f t="shared" si="1363"/>
        <v>0.5</v>
      </c>
      <c r="AE6147">
        <f t="shared" si="1364"/>
        <v>0.5</v>
      </c>
      <c r="AF6147">
        <f t="shared" si="1365"/>
        <v>0.5</v>
      </c>
      <c r="AG6147">
        <f t="shared" si="1366"/>
        <v>0.5</v>
      </c>
      <c r="AH6147">
        <f t="shared" si="1367"/>
        <v>0.5</v>
      </c>
      <c r="AI6147">
        <f t="shared" si="1368"/>
        <v>0.25</v>
      </c>
      <c r="AJ6147">
        <f t="shared" si="1369"/>
        <v>0.25</v>
      </c>
      <c r="AK6147">
        <f t="shared" si="1370"/>
        <v>0.5</v>
      </c>
      <c r="AL6147">
        <f t="shared" si="1371"/>
        <v>0.5</v>
      </c>
      <c r="AM6147">
        <f t="shared" si="1372"/>
        <v>0.5</v>
      </c>
      <c r="AN6147" s="6">
        <f t="shared" si="1373"/>
        <v>1</v>
      </c>
      <c r="AO6147" t="str">
        <f>VLOOKUP(BD_PONDERACIONES[[#This Row],[Comuna]],Tabla3[#All],2,0)</f>
        <v>Cordillera</v>
      </c>
    </row>
    <row r="6148" spans="1:41" x14ac:dyDescent="0.35">
      <c r="A6148" t="s">
        <v>29359</v>
      </c>
      <c r="B6148" t="s">
        <v>29360</v>
      </c>
      <c r="C6148" t="s">
        <v>29361</v>
      </c>
      <c r="D6148" s="5">
        <v>45035</v>
      </c>
      <c r="E6148" s="5">
        <v>45020</v>
      </c>
      <c r="F6148" t="s">
        <v>753</v>
      </c>
      <c r="G6148" t="s">
        <v>29362</v>
      </c>
      <c r="H6148" t="s">
        <v>3795</v>
      </c>
      <c r="I6148" t="s">
        <v>26676</v>
      </c>
      <c r="J6148" t="s">
        <v>756</v>
      </c>
      <c r="K6148" t="s">
        <v>756</v>
      </c>
      <c r="L6148" t="s">
        <v>773</v>
      </c>
      <c r="M6148" t="s">
        <v>756</v>
      </c>
      <c r="N6148" t="s">
        <v>756</v>
      </c>
      <c r="O6148" t="s">
        <v>756</v>
      </c>
      <c r="P6148" t="s">
        <v>765</v>
      </c>
      <c r="Q6148" t="s">
        <v>759</v>
      </c>
      <c r="R6148" t="s">
        <v>759</v>
      </c>
      <c r="S6148" t="s">
        <v>757</v>
      </c>
      <c r="T6148" t="s">
        <v>757</v>
      </c>
      <c r="U6148" t="s">
        <v>757</v>
      </c>
      <c r="V6148" t="s">
        <v>756</v>
      </c>
      <c r="W6148" t="s">
        <v>756</v>
      </c>
      <c r="X6148" t="s">
        <v>29363</v>
      </c>
      <c r="Y6148" t="str">
        <f t="shared" si="1360"/>
        <v>abril</v>
      </c>
      <c r="Z6148">
        <f>YEAR(BD_PONDERACIONES[[#This Row],[Fecha Ejecución del Ticket]])</f>
        <v>2023</v>
      </c>
      <c r="AA6148" t="str">
        <f t="shared" si="1361"/>
        <v>abril</v>
      </c>
      <c r="AB6148">
        <f>YEAR(BD_PONDERACIONES[[#This Row],[Fecha de Inspección]])</f>
        <v>2023</v>
      </c>
      <c r="AC6148">
        <f t="shared" si="1362"/>
        <v>0.5</v>
      </c>
      <c r="AD6148">
        <f t="shared" si="1363"/>
        <v>0.5</v>
      </c>
      <c r="AE6148">
        <f t="shared" si="1364"/>
        <v>0</v>
      </c>
      <c r="AF6148">
        <f t="shared" si="1365"/>
        <v>0.5</v>
      </c>
      <c r="AG6148">
        <f t="shared" si="1366"/>
        <v>0.5</v>
      </c>
      <c r="AH6148">
        <f t="shared" si="1367"/>
        <v>0.5</v>
      </c>
      <c r="AI6148">
        <f t="shared" si="1368"/>
        <v>0.25</v>
      </c>
      <c r="AJ6148">
        <f t="shared" si="1369"/>
        <v>0.25</v>
      </c>
      <c r="AK6148">
        <f t="shared" si="1370"/>
        <v>0.5</v>
      </c>
      <c r="AL6148">
        <f t="shared" si="1371"/>
        <v>0.5</v>
      </c>
      <c r="AM6148">
        <f t="shared" si="1372"/>
        <v>0.5</v>
      </c>
      <c r="AN6148" s="6">
        <f t="shared" si="1373"/>
        <v>0.85000000000000009</v>
      </c>
      <c r="AO6148" t="str">
        <f>VLOOKUP(BD_PONDERACIONES[[#This Row],[Comuna]],Tabla3[#All],2,0)</f>
        <v>Cordillera</v>
      </c>
    </row>
    <row r="6149" spans="1:41" x14ac:dyDescent="0.35">
      <c r="A6149" t="s">
        <v>29364</v>
      </c>
      <c r="B6149" t="s">
        <v>29365</v>
      </c>
      <c r="C6149" t="s">
        <v>29366</v>
      </c>
      <c r="D6149" s="5">
        <v>45035</v>
      </c>
      <c r="E6149" s="5">
        <v>45026</v>
      </c>
      <c r="F6149" t="s">
        <v>763</v>
      </c>
      <c r="G6149" t="s">
        <v>29367</v>
      </c>
      <c r="H6149" t="s">
        <v>2860</v>
      </c>
      <c r="I6149" t="s">
        <v>28805</v>
      </c>
      <c r="J6149" t="s">
        <v>756</v>
      </c>
      <c r="K6149" t="s">
        <v>756</v>
      </c>
      <c r="L6149" t="s">
        <v>757</v>
      </c>
      <c r="M6149" t="s">
        <v>757</v>
      </c>
      <c r="N6149" t="s">
        <v>756</v>
      </c>
      <c r="O6149" t="s">
        <v>756</v>
      </c>
      <c r="P6149" t="s">
        <v>758</v>
      </c>
      <c r="Q6149" t="s">
        <v>759</v>
      </c>
      <c r="R6149" t="s">
        <v>759</v>
      </c>
      <c r="S6149" t="s">
        <v>757</v>
      </c>
      <c r="T6149" t="s">
        <v>757</v>
      </c>
      <c r="U6149" t="s">
        <v>757</v>
      </c>
      <c r="V6149" t="s">
        <v>756</v>
      </c>
      <c r="W6149" t="s">
        <v>756</v>
      </c>
      <c r="X6149" t="s">
        <v>29368</v>
      </c>
      <c r="Y6149" t="str">
        <f t="shared" si="1360"/>
        <v>abril</v>
      </c>
      <c r="Z6149">
        <f>YEAR(BD_PONDERACIONES[[#This Row],[Fecha Ejecución del Ticket]])</f>
        <v>2023</v>
      </c>
      <c r="AA6149" t="str">
        <f t="shared" si="1361"/>
        <v>abril</v>
      </c>
      <c r="AB6149">
        <f>YEAR(BD_PONDERACIONES[[#This Row],[Fecha de Inspección]])</f>
        <v>2023</v>
      </c>
      <c r="AC6149">
        <f t="shared" si="1362"/>
        <v>0.5</v>
      </c>
      <c r="AD6149">
        <f t="shared" si="1363"/>
        <v>0.5</v>
      </c>
      <c r="AE6149">
        <f t="shared" si="1364"/>
        <v>0.5</v>
      </c>
      <c r="AF6149">
        <f t="shared" si="1365"/>
        <v>0.5</v>
      </c>
      <c r="AG6149">
        <f t="shared" si="1366"/>
        <v>0.5</v>
      </c>
      <c r="AH6149">
        <f t="shared" si="1367"/>
        <v>0.5</v>
      </c>
      <c r="AI6149">
        <f t="shared" si="1368"/>
        <v>0.25</v>
      </c>
      <c r="AJ6149">
        <f t="shared" si="1369"/>
        <v>0.25</v>
      </c>
      <c r="AK6149">
        <f t="shared" si="1370"/>
        <v>0.5</v>
      </c>
      <c r="AL6149">
        <f t="shared" si="1371"/>
        <v>0.5</v>
      </c>
      <c r="AM6149">
        <f t="shared" si="1372"/>
        <v>0.5</v>
      </c>
      <c r="AN6149" s="6">
        <f t="shared" si="1373"/>
        <v>1</v>
      </c>
      <c r="AO6149" t="str">
        <f>VLOOKUP(BD_PONDERACIONES[[#This Row],[Comuna]],Tabla3[#All],2,0)</f>
        <v>Cordillera</v>
      </c>
    </row>
    <row r="6150" spans="1:41" x14ac:dyDescent="0.35">
      <c r="A6150" t="s">
        <v>29369</v>
      </c>
      <c r="B6150" t="s">
        <v>29370</v>
      </c>
      <c r="C6150" t="s">
        <v>29371</v>
      </c>
      <c r="D6150" s="5">
        <v>45035</v>
      </c>
      <c r="E6150" s="5">
        <v>45019</v>
      </c>
      <c r="F6150" t="s">
        <v>753</v>
      </c>
      <c r="G6150" t="s">
        <v>29372</v>
      </c>
      <c r="H6150" t="s">
        <v>3795</v>
      </c>
      <c r="I6150" t="s">
        <v>26253</v>
      </c>
      <c r="J6150" t="s">
        <v>756</v>
      </c>
      <c r="K6150" t="s">
        <v>756</v>
      </c>
      <c r="L6150" t="s">
        <v>757</v>
      </c>
      <c r="M6150" t="s">
        <v>757</v>
      </c>
      <c r="N6150" t="s">
        <v>756</v>
      </c>
      <c r="O6150" t="s">
        <v>756</v>
      </c>
      <c r="P6150" t="s">
        <v>758</v>
      </c>
      <c r="Q6150" t="s">
        <v>759</v>
      </c>
      <c r="R6150" t="s">
        <v>759</v>
      </c>
      <c r="S6150" t="s">
        <v>757</v>
      </c>
      <c r="T6150" t="s">
        <v>757</v>
      </c>
      <c r="U6150" t="s">
        <v>757</v>
      </c>
      <c r="V6150" t="s">
        <v>756</v>
      </c>
      <c r="W6150" t="s">
        <v>756</v>
      </c>
      <c r="X6150" t="s">
        <v>23413</v>
      </c>
      <c r="Y6150" t="str">
        <f t="shared" si="1360"/>
        <v>abril</v>
      </c>
      <c r="Z6150">
        <f>YEAR(BD_PONDERACIONES[[#This Row],[Fecha Ejecución del Ticket]])</f>
        <v>2023</v>
      </c>
      <c r="AA6150" t="str">
        <f t="shared" si="1361"/>
        <v>abril</v>
      </c>
      <c r="AB6150">
        <f>YEAR(BD_PONDERACIONES[[#This Row],[Fecha de Inspección]])</f>
        <v>2023</v>
      </c>
      <c r="AC6150">
        <f t="shared" si="1362"/>
        <v>0.5</v>
      </c>
      <c r="AD6150">
        <f t="shared" si="1363"/>
        <v>0.5</v>
      </c>
      <c r="AE6150">
        <f t="shared" si="1364"/>
        <v>0.5</v>
      </c>
      <c r="AF6150">
        <f t="shared" si="1365"/>
        <v>0.5</v>
      </c>
      <c r="AG6150">
        <f t="shared" si="1366"/>
        <v>0.5</v>
      </c>
      <c r="AH6150">
        <f t="shared" si="1367"/>
        <v>0.5</v>
      </c>
      <c r="AI6150">
        <f t="shared" si="1368"/>
        <v>0.25</v>
      </c>
      <c r="AJ6150">
        <f t="shared" si="1369"/>
        <v>0.25</v>
      </c>
      <c r="AK6150">
        <f t="shared" si="1370"/>
        <v>0.5</v>
      </c>
      <c r="AL6150">
        <f t="shared" si="1371"/>
        <v>0.5</v>
      </c>
      <c r="AM6150">
        <f t="shared" si="1372"/>
        <v>0.5</v>
      </c>
      <c r="AN6150" s="6">
        <f t="shared" si="1373"/>
        <v>1</v>
      </c>
      <c r="AO6150" t="str">
        <f>VLOOKUP(BD_PONDERACIONES[[#This Row],[Comuna]],Tabla3[#All],2,0)</f>
        <v>Cordillera</v>
      </c>
    </row>
    <row r="6151" spans="1:41" x14ac:dyDescent="0.35">
      <c r="A6151" t="s">
        <v>29373</v>
      </c>
      <c r="B6151" t="s">
        <v>29374</v>
      </c>
      <c r="C6151" t="s">
        <v>29375</v>
      </c>
      <c r="D6151" s="5">
        <v>45035</v>
      </c>
      <c r="E6151" s="5">
        <v>45023</v>
      </c>
      <c r="F6151" t="s">
        <v>763</v>
      </c>
      <c r="G6151" t="s">
        <v>29376</v>
      </c>
      <c r="H6151" t="s">
        <v>2860</v>
      </c>
      <c r="I6151" t="s">
        <v>28698</v>
      </c>
      <c r="J6151" t="s">
        <v>756</v>
      </c>
      <c r="K6151" t="s">
        <v>756</v>
      </c>
      <c r="L6151" t="s">
        <v>757</v>
      </c>
      <c r="M6151" t="s">
        <v>757</v>
      </c>
      <c r="N6151" t="s">
        <v>756</v>
      </c>
      <c r="O6151" t="s">
        <v>756</v>
      </c>
      <c r="P6151" t="s">
        <v>758</v>
      </c>
      <c r="Q6151" t="s">
        <v>759</v>
      </c>
      <c r="R6151" t="s">
        <v>759</v>
      </c>
      <c r="S6151" t="s">
        <v>757</v>
      </c>
      <c r="T6151" t="s">
        <v>757</v>
      </c>
      <c r="U6151" t="s">
        <v>757</v>
      </c>
      <c r="V6151" t="s">
        <v>756</v>
      </c>
      <c r="W6151" t="s">
        <v>768</v>
      </c>
      <c r="X6151" t="s">
        <v>29377</v>
      </c>
      <c r="Y6151" t="str">
        <f t="shared" si="1360"/>
        <v>abril</v>
      </c>
      <c r="Z6151">
        <f>YEAR(BD_PONDERACIONES[[#This Row],[Fecha Ejecución del Ticket]])</f>
        <v>2023</v>
      </c>
      <c r="AA6151" t="str">
        <f t="shared" si="1361"/>
        <v>abril</v>
      </c>
      <c r="AB6151">
        <f>YEAR(BD_PONDERACIONES[[#This Row],[Fecha de Inspección]])</f>
        <v>2023</v>
      </c>
      <c r="AC6151">
        <f t="shared" si="1362"/>
        <v>0.5</v>
      </c>
      <c r="AD6151">
        <f t="shared" si="1363"/>
        <v>0.5</v>
      </c>
      <c r="AE6151">
        <f t="shared" si="1364"/>
        <v>0.5</v>
      </c>
      <c r="AF6151">
        <f t="shared" si="1365"/>
        <v>0.5</v>
      </c>
      <c r="AG6151">
        <f t="shared" si="1366"/>
        <v>0.5</v>
      </c>
      <c r="AH6151">
        <f t="shared" si="1367"/>
        <v>0.5</v>
      </c>
      <c r="AI6151">
        <f t="shared" si="1368"/>
        <v>0.25</v>
      </c>
      <c r="AJ6151">
        <f t="shared" si="1369"/>
        <v>0.25</v>
      </c>
      <c r="AK6151">
        <f t="shared" si="1370"/>
        <v>0.5</v>
      </c>
      <c r="AL6151">
        <f t="shared" si="1371"/>
        <v>0.5</v>
      </c>
      <c r="AM6151">
        <f t="shared" si="1372"/>
        <v>0.17499999999999999</v>
      </c>
      <c r="AN6151" s="6">
        <f t="shared" si="1373"/>
        <v>0.93500000000000005</v>
      </c>
      <c r="AO6151" t="str">
        <f>VLOOKUP(BD_PONDERACIONES[[#This Row],[Comuna]],Tabla3[#All],2,0)</f>
        <v>Cordillera</v>
      </c>
    </row>
    <row r="6152" spans="1:41" x14ac:dyDescent="0.35">
      <c r="A6152" t="s">
        <v>29378</v>
      </c>
      <c r="B6152" t="s">
        <v>29379</v>
      </c>
      <c r="C6152" t="s">
        <v>29380</v>
      </c>
      <c r="D6152" s="5">
        <v>45035</v>
      </c>
      <c r="E6152" s="5">
        <v>45026</v>
      </c>
      <c r="F6152" t="s">
        <v>763</v>
      </c>
      <c r="G6152" t="s">
        <v>29367</v>
      </c>
      <c r="H6152" t="s">
        <v>2860</v>
      </c>
      <c r="I6152" t="s">
        <v>26639</v>
      </c>
      <c r="J6152" t="s">
        <v>756</v>
      </c>
      <c r="K6152" t="s">
        <v>756</v>
      </c>
      <c r="L6152" t="s">
        <v>757</v>
      </c>
      <c r="M6152" t="s">
        <v>757</v>
      </c>
      <c r="N6152" t="s">
        <v>756</v>
      </c>
      <c r="O6152" t="s">
        <v>756</v>
      </c>
      <c r="P6152" t="s">
        <v>758</v>
      </c>
      <c r="Q6152" t="s">
        <v>759</v>
      </c>
      <c r="R6152" t="s">
        <v>759</v>
      </c>
      <c r="S6152" t="s">
        <v>757</v>
      </c>
      <c r="T6152" t="s">
        <v>757</v>
      </c>
      <c r="U6152" t="s">
        <v>757</v>
      </c>
      <c r="V6152" t="s">
        <v>756</v>
      </c>
      <c r="W6152" t="s">
        <v>756</v>
      </c>
      <c r="X6152" t="s">
        <v>29381</v>
      </c>
      <c r="Y6152" t="str">
        <f t="shared" si="1360"/>
        <v>abril</v>
      </c>
      <c r="Z6152">
        <f>YEAR(BD_PONDERACIONES[[#This Row],[Fecha Ejecución del Ticket]])</f>
        <v>2023</v>
      </c>
      <c r="AA6152" t="str">
        <f t="shared" si="1361"/>
        <v>abril</v>
      </c>
      <c r="AB6152">
        <f>YEAR(BD_PONDERACIONES[[#This Row],[Fecha de Inspección]])</f>
        <v>2023</v>
      </c>
      <c r="AC6152">
        <f t="shared" si="1362"/>
        <v>0.5</v>
      </c>
      <c r="AD6152">
        <f t="shared" si="1363"/>
        <v>0.5</v>
      </c>
      <c r="AE6152">
        <f t="shared" si="1364"/>
        <v>0.5</v>
      </c>
      <c r="AF6152">
        <f t="shared" si="1365"/>
        <v>0.5</v>
      </c>
      <c r="AG6152">
        <f t="shared" si="1366"/>
        <v>0.5</v>
      </c>
      <c r="AH6152">
        <f t="shared" si="1367"/>
        <v>0.5</v>
      </c>
      <c r="AI6152">
        <f t="shared" si="1368"/>
        <v>0.25</v>
      </c>
      <c r="AJ6152">
        <f t="shared" si="1369"/>
        <v>0.25</v>
      </c>
      <c r="AK6152">
        <f t="shared" si="1370"/>
        <v>0.5</v>
      </c>
      <c r="AL6152">
        <f t="shared" si="1371"/>
        <v>0.5</v>
      </c>
      <c r="AM6152">
        <f t="shared" si="1372"/>
        <v>0.5</v>
      </c>
      <c r="AN6152" s="6">
        <f t="shared" si="1373"/>
        <v>1</v>
      </c>
      <c r="AO6152" t="str">
        <f>VLOOKUP(BD_PONDERACIONES[[#This Row],[Comuna]],Tabla3[#All],2,0)</f>
        <v>Cordillera</v>
      </c>
    </row>
    <row r="6153" spans="1:41" x14ac:dyDescent="0.35">
      <c r="A6153" t="s">
        <v>29382</v>
      </c>
      <c r="B6153" t="s">
        <v>29383</v>
      </c>
      <c r="C6153" t="s">
        <v>29384</v>
      </c>
      <c r="D6153" s="5">
        <v>45035</v>
      </c>
      <c r="E6153" s="5">
        <v>45018</v>
      </c>
      <c r="F6153" t="s">
        <v>753</v>
      </c>
      <c r="G6153" t="s">
        <v>29385</v>
      </c>
      <c r="H6153" t="s">
        <v>3795</v>
      </c>
      <c r="I6153" t="s">
        <v>26214</v>
      </c>
      <c r="J6153" t="s">
        <v>756</v>
      </c>
      <c r="K6153" t="s">
        <v>756</v>
      </c>
      <c r="L6153" t="s">
        <v>757</v>
      </c>
      <c r="M6153" t="s">
        <v>757</v>
      </c>
      <c r="N6153" t="s">
        <v>756</v>
      </c>
      <c r="O6153" t="s">
        <v>756</v>
      </c>
      <c r="P6153" t="s">
        <v>758</v>
      </c>
      <c r="Q6153" t="s">
        <v>759</v>
      </c>
      <c r="R6153" t="s">
        <v>759</v>
      </c>
      <c r="S6153" t="s">
        <v>757</v>
      </c>
      <c r="T6153" t="s">
        <v>757</v>
      </c>
      <c r="U6153" t="s">
        <v>757</v>
      </c>
      <c r="V6153" t="s">
        <v>904</v>
      </c>
      <c r="W6153" t="s">
        <v>756</v>
      </c>
      <c r="X6153" t="s">
        <v>29386</v>
      </c>
      <c r="Y6153" t="str">
        <f t="shared" si="1360"/>
        <v>abril</v>
      </c>
      <c r="Z6153">
        <f>YEAR(BD_PONDERACIONES[[#This Row],[Fecha Ejecución del Ticket]])</f>
        <v>2023</v>
      </c>
      <c r="AA6153" t="str">
        <f t="shared" si="1361"/>
        <v>abril</v>
      </c>
      <c r="AB6153">
        <f>YEAR(BD_PONDERACIONES[[#This Row],[Fecha de Inspección]])</f>
        <v>2023</v>
      </c>
      <c r="AC6153">
        <f t="shared" si="1362"/>
        <v>0.5</v>
      </c>
      <c r="AD6153">
        <f t="shared" si="1363"/>
        <v>0.5</v>
      </c>
      <c r="AE6153">
        <f t="shared" si="1364"/>
        <v>0.5</v>
      </c>
      <c r="AF6153">
        <f t="shared" si="1365"/>
        <v>0.5</v>
      </c>
      <c r="AG6153">
        <f t="shared" si="1366"/>
        <v>0.5</v>
      </c>
      <c r="AH6153">
        <f t="shared" si="1367"/>
        <v>0.5</v>
      </c>
      <c r="AI6153">
        <f t="shared" si="1368"/>
        <v>0.25</v>
      </c>
      <c r="AJ6153">
        <f t="shared" si="1369"/>
        <v>0.25</v>
      </c>
      <c r="AK6153">
        <f t="shared" si="1370"/>
        <v>0.5</v>
      </c>
      <c r="AL6153">
        <f t="shared" si="1371"/>
        <v>0.32500000000000001</v>
      </c>
      <c r="AM6153">
        <f t="shared" si="1372"/>
        <v>0.5</v>
      </c>
      <c r="AN6153" s="6">
        <f t="shared" si="1373"/>
        <v>0.96500000000000008</v>
      </c>
      <c r="AO6153" t="str">
        <f>VLOOKUP(BD_PONDERACIONES[[#This Row],[Comuna]],Tabla3[#All],2,0)</f>
        <v>Cordillera</v>
      </c>
    </row>
    <row r="6154" spans="1:41" x14ac:dyDescent="0.35">
      <c r="A6154" t="s">
        <v>29387</v>
      </c>
      <c r="B6154" t="s">
        <v>29388</v>
      </c>
      <c r="C6154" t="s">
        <v>29389</v>
      </c>
      <c r="D6154" s="5">
        <v>45035</v>
      </c>
      <c r="E6154" s="5">
        <v>45024</v>
      </c>
      <c r="F6154" t="s">
        <v>763</v>
      </c>
      <c r="G6154" t="s">
        <v>29390</v>
      </c>
      <c r="H6154" t="s">
        <v>2860</v>
      </c>
      <c r="I6154" t="s">
        <v>26639</v>
      </c>
      <c r="J6154" t="s">
        <v>756</v>
      </c>
      <c r="K6154" t="s">
        <v>756</v>
      </c>
      <c r="L6154" t="s">
        <v>757</v>
      </c>
      <c r="M6154" t="s">
        <v>757</v>
      </c>
      <c r="N6154" t="s">
        <v>756</v>
      </c>
      <c r="O6154" t="s">
        <v>756</v>
      </c>
      <c r="P6154" t="s">
        <v>758</v>
      </c>
      <c r="Q6154" t="s">
        <v>759</v>
      </c>
      <c r="R6154" t="s">
        <v>759</v>
      </c>
      <c r="S6154" t="s">
        <v>757</v>
      </c>
      <c r="T6154" t="s">
        <v>757</v>
      </c>
      <c r="U6154" t="s">
        <v>757</v>
      </c>
      <c r="V6154" t="s">
        <v>756</v>
      </c>
      <c r="W6154" t="s">
        <v>756</v>
      </c>
      <c r="X6154" t="s">
        <v>17546</v>
      </c>
      <c r="Y6154" t="str">
        <f t="shared" si="1360"/>
        <v>abril</v>
      </c>
      <c r="Z6154">
        <f>YEAR(BD_PONDERACIONES[[#This Row],[Fecha Ejecución del Ticket]])</f>
        <v>2023</v>
      </c>
      <c r="AA6154" t="str">
        <f t="shared" si="1361"/>
        <v>abril</v>
      </c>
      <c r="AB6154">
        <f>YEAR(BD_PONDERACIONES[[#This Row],[Fecha de Inspección]])</f>
        <v>2023</v>
      </c>
      <c r="AC6154">
        <f t="shared" si="1362"/>
        <v>0.5</v>
      </c>
      <c r="AD6154">
        <f t="shared" si="1363"/>
        <v>0.5</v>
      </c>
      <c r="AE6154">
        <f t="shared" si="1364"/>
        <v>0.5</v>
      </c>
      <c r="AF6154">
        <f t="shared" si="1365"/>
        <v>0.5</v>
      </c>
      <c r="AG6154">
        <f t="shared" si="1366"/>
        <v>0.5</v>
      </c>
      <c r="AH6154">
        <f t="shared" si="1367"/>
        <v>0.5</v>
      </c>
      <c r="AI6154">
        <f t="shared" si="1368"/>
        <v>0.25</v>
      </c>
      <c r="AJ6154">
        <f t="shared" si="1369"/>
        <v>0.25</v>
      </c>
      <c r="AK6154">
        <f t="shared" si="1370"/>
        <v>0.5</v>
      </c>
      <c r="AL6154">
        <f t="shared" si="1371"/>
        <v>0.5</v>
      </c>
      <c r="AM6154">
        <f t="shared" si="1372"/>
        <v>0.5</v>
      </c>
      <c r="AN6154" s="6">
        <f t="shared" si="1373"/>
        <v>1</v>
      </c>
      <c r="AO6154" t="str">
        <f>VLOOKUP(BD_PONDERACIONES[[#This Row],[Comuna]],Tabla3[#All],2,0)</f>
        <v>Cordillera</v>
      </c>
    </row>
    <row r="6155" spans="1:41" x14ac:dyDescent="0.35">
      <c r="A6155" t="s">
        <v>29391</v>
      </c>
      <c r="B6155" t="s">
        <v>29392</v>
      </c>
      <c r="C6155" t="s">
        <v>29393</v>
      </c>
      <c r="D6155" s="5">
        <v>45035</v>
      </c>
      <c r="E6155" s="5">
        <v>45026</v>
      </c>
      <c r="F6155" t="s">
        <v>753</v>
      </c>
      <c r="G6155" t="s">
        <v>29394</v>
      </c>
      <c r="H6155" t="s">
        <v>3795</v>
      </c>
      <c r="I6155" t="s">
        <v>759</v>
      </c>
      <c r="J6155" t="s">
        <v>756</v>
      </c>
      <c r="K6155" t="s">
        <v>756</v>
      </c>
      <c r="L6155" t="s">
        <v>773</v>
      </c>
      <c r="M6155" t="s">
        <v>756</v>
      </c>
      <c r="N6155" t="s">
        <v>756</v>
      </c>
      <c r="O6155" t="s">
        <v>756</v>
      </c>
      <c r="P6155" t="s">
        <v>765</v>
      </c>
      <c r="Q6155" t="s">
        <v>759</v>
      </c>
      <c r="R6155" t="s">
        <v>759</v>
      </c>
      <c r="S6155" t="s">
        <v>757</v>
      </c>
      <c r="T6155" t="s">
        <v>757</v>
      </c>
      <c r="U6155" t="s">
        <v>757</v>
      </c>
      <c r="V6155" t="s">
        <v>756</v>
      </c>
      <c r="W6155" t="s">
        <v>756</v>
      </c>
      <c r="X6155" t="s">
        <v>29395</v>
      </c>
      <c r="Y6155" t="str">
        <f t="shared" si="1360"/>
        <v>abril</v>
      </c>
      <c r="Z6155">
        <f>YEAR(BD_PONDERACIONES[[#This Row],[Fecha Ejecución del Ticket]])</f>
        <v>2023</v>
      </c>
      <c r="AA6155" t="str">
        <f t="shared" si="1361"/>
        <v>abril</v>
      </c>
      <c r="AB6155">
        <f>YEAR(BD_PONDERACIONES[[#This Row],[Fecha de Inspección]])</f>
        <v>2023</v>
      </c>
      <c r="AC6155">
        <f t="shared" si="1362"/>
        <v>0.5</v>
      </c>
      <c r="AD6155">
        <f t="shared" si="1363"/>
        <v>0.5</v>
      </c>
      <c r="AE6155">
        <f t="shared" si="1364"/>
        <v>0</v>
      </c>
      <c r="AF6155">
        <f t="shared" si="1365"/>
        <v>0.5</v>
      </c>
      <c r="AG6155">
        <f t="shared" si="1366"/>
        <v>0.5</v>
      </c>
      <c r="AH6155">
        <f t="shared" si="1367"/>
        <v>0.5</v>
      </c>
      <c r="AI6155">
        <f t="shared" si="1368"/>
        <v>0.25</v>
      </c>
      <c r="AJ6155">
        <f t="shared" si="1369"/>
        <v>0.25</v>
      </c>
      <c r="AK6155">
        <f t="shared" si="1370"/>
        <v>0.5</v>
      </c>
      <c r="AL6155">
        <f t="shared" si="1371"/>
        <v>0.5</v>
      </c>
      <c r="AM6155">
        <f t="shared" si="1372"/>
        <v>0.5</v>
      </c>
      <c r="AN6155" s="6">
        <f t="shared" si="1373"/>
        <v>0.85000000000000009</v>
      </c>
      <c r="AO6155" t="str">
        <f>VLOOKUP(BD_PONDERACIONES[[#This Row],[Comuna]],Tabla3[#All],2,0)</f>
        <v>Cordillera</v>
      </c>
    </row>
    <row r="6156" spans="1:41" x14ac:dyDescent="0.35">
      <c r="A6156" t="s">
        <v>29396</v>
      </c>
      <c r="B6156" t="s">
        <v>29397</v>
      </c>
      <c r="C6156" t="s">
        <v>29398</v>
      </c>
      <c r="D6156" s="5">
        <v>45035</v>
      </c>
      <c r="E6156" s="5">
        <v>45022</v>
      </c>
      <c r="F6156" t="s">
        <v>763</v>
      </c>
      <c r="G6156" t="s">
        <v>29399</v>
      </c>
      <c r="H6156" t="s">
        <v>2860</v>
      </c>
      <c r="I6156" t="s">
        <v>26639</v>
      </c>
      <c r="J6156" t="s">
        <v>756</v>
      </c>
      <c r="K6156" t="s">
        <v>756</v>
      </c>
      <c r="L6156" t="s">
        <v>757</v>
      </c>
      <c r="M6156" t="s">
        <v>757</v>
      </c>
      <c r="N6156" t="s">
        <v>756</v>
      </c>
      <c r="O6156" t="s">
        <v>756</v>
      </c>
      <c r="P6156" t="s">
        <v>758</v>
      </c>
      <c r="Q6156" t="s">
        <v>759</v>
      </c>
      <c r="R6156" t="s">
        <v>759</v>
      </c>
      <c r="S6156" t="s">
        <v>757</v>
      </c>
      <c r="T6156" t="s">
        <v>757</v>
      </c>
      <c r="U6156" t="s">
        <v>757</v>
      </c>
      <c r="V6156" t="s">
        <v>773</v>
      </c>
      <c r="W6156" t="s">
        <v>773</v>
      </c>
      <c r="X6156" t="s">
        <v>29400</v>
      </c>
      <c r="Y6156" t="str">
        <f t="shared" si="1360"/>
        <v>abril</v>
      </c>
      <c r="Z6156">
        <f>YEAR(BD_PONDERACIONES[[#This Row],[Fecha Ejecución del Ticket]])</f>
        <v>2023</v>
      </c>
      <c r="AA6156" t="str">
        <f t="shared" si="1361"/>
        <v>abril</v>
      </c>
      <c r="AB6156">
        <f>YEAR(BD_PONDERACIONES[[#This Row],[Fecha de Inspección]])</f>
        <v>2023</v>
      </c>
      <c r="AC6156">
        <f t="shared" si="1362"/>
        <v>0.5</v>
      </c>
      <c r="AD6156">
        <f t="shared" si="1363"/>
        <v>0.5</v>
      </c>
      <c r="AE6156">
        <f t="shared" si="1364"/>
        <v>0.5</v>
      </c>
      <c r="AF6156">
        <f t="shared" si="1365"/>
        <v>0.5</v>
      </c>
      <c r="AG6156">
        <f t="shared" si="1366"/>
        <v>0.5</v>
      </c>
      <c r="AH6156">
        <f t="shared" si="1367"/>
        <v>0.5</v>
      </c>
      <c r="AI6156">
        <f t="shared" si="1368"/>
        <v>0.25</v>
      </c>
      <c r="AJ6156">
        <f t="shared" si="1369"/>
        <v>0.25</v>
      </c>
      <c r="AK6156">
        <f t="shared" si="1370"/>
        <v>0.5</v>
      </c>
      <c r="AL6156">
        <f t="shared" si="1371"/>
        <v>0</v>
      </c>
      <c r="AM6156">
        <f t="shared" si="1372"/>
        <v>0</v>
      </c>
      <c r="AN6156" s="6">
        <f t="shared" si="1373"/>
        <v>0.8</v>
      </c>
      <c r="AO6156" t="str">
        <f>VLOOKUP(BD_PONDERACIONES[[#This Row],[Comuna]],Tabla3[#All],2,0)</f>
        <v>Cordillera</v>
      </c>
    </row>
    <row r="6157" spans="1:41" x14ac:dyDescent="0.35">
      <c r="A6157" t="s">
        <v>29401</v>
      </c>
      <c r="B6157" t="s">
        <v>29402</v>
      </c>
      <c r="C6157" t="s">
        <v>29403</v>
      </c>
      <c r="D6157" s="5">
        <v>45035</v>
      </c>
      <c r="E6157" s="5">
        <v>45024</v>
      </c>
      <c r="F6157" t="s">
        <v>763</v>
      </c>
      <c r="G6157" t="s">
        <v>29404</v>
      </c>
      <c r="H6157" t="s">
        <v>2860</v>
      </c>
      <c r="I6157" t="s">
        <v>26699</v>
      </c>
      <c r="J6157" t="s">
        <v>756</v>
      </c>
      <c r="K6157" t="s">
        <v>756</v>
      </c>
      <c r="L6157" t="s">
        <v>757</v>
      </c>
      <c r="M6157" t="s">
        <v>757</v>
      </c>
      <c r="N6157" t="s">
        <v>756</v>
      </c>
      <c r="O6157" t="s">
        <v>756</v>
      </c>
      <c r="P6157" t="s">
        <v>758</v>
      </c>
      <c r="Q6157" t="s">
        <v>759</v>
      </c>
      <c r="R6157" t="s">
        <v>759</v>
      </c>
      <c r="S6157" t="s">
        <v>757</v>
      </c>
      <c r="T6157" t="s">
        <v>757</v>
      </c>
      <c r="U6157" t="s">
        <v>757</v>
      </c>
      <c r="V6157" t="s">
        <v>756</v>
      </c>
      <c r="W6157" t="s">
        <v>756</v>
      </c>
      <c r="X6157" t="s">
        <v>29405</v>
      </c>
      <c r="Y6157" t="str">
        <f t="shared" si="1360"/>
        <v>abril</v>
      </c>
      <c r="Z6157">
        <f>YEAR(BD_PONDERACIONES[[#This Row],[Fecha Ejecución del Ticket]])</f>
        <v>2023</v>
      </c>
      <c r="AA6157" t="str">
        <f t="shared" si="1361"/>
        <v>abril</v>
      </c>
      <c r="AB6157">
        <f>YEAR(BD_PONDERACIONES[[#This Row],[Fecha de Inspección]])</f>
        <v>2023</v>
      </c>
      <c r="AC6157">
        <f t="shared" si="1362"/>
        <v>0.5</v>
      </c>
      <c r="AD6157">
        <f t="shared" si="1363"/>
        <v>0.5</v>
      </c>
      <c r="AE6157">
        <f t="shared" si="1364"/>
        <v>0.5</v>
      </c>
      <c r="AF6157">
        <f t="shared" si="1365"/>
        <v>0.5</v>
      </c>
      <c r="AG6157">
        <f t="shared" si="1366"/>
        <v>0.5</v>
      </c>
      <c r="AH6157">
        <f t="shared" si="1367"/>
        <v>0.5</v>
      </c>
      <c r="AI6157">
        <f t="shared" si="1368"/>
        <v>0.25</v>
      </c>
      <c r="AJ6157">
        <f t="shared" si="1369"/>
        <v>0.25</v>
      </c>
      <c r="AK6157">
        <f t="shared" si="1370"/>
        <v>0.5</v>
      </c>
      <c r="AL6157">
        <f t="shared" si="1371"/>
        <v>0.5</v>
      </c>
      <c r="AM6157">
        <f t="shared" si="1372"/>
        <v>0.5</v>
      </c>
      <c r="AN6157" s="6">
        <f t="shared" si="1373"/>
        <v>1</v>
      </c>
      <c r="AO6157" t="str">
        <f>VLOOKUP(BD_PONDERACIONES[[#This Row],[Comuna]],Tabla3[#All],2,0)</f>
        <v>Cordillera</v>
      </c>
    </row>
    <row r="6158" spans="1:41" x14ac:dyDescent="0.35">
      <c r="A6158" t="s">
        <v>29406</v>
      </c>
      <c r="B6158" t="s">
        <v>29407</v>
      </c>
      <c r="C6158" t="s">
        <v>29408</v>
      </c>
      <c r="D6158" s="5">
        <v>45035</v>
      </c>
      <c r="E6158" s="5">
        <v>45026</v>
      </c>
      <c r="F6158" t="s">
        <v>763</v>
      </c>
      <c r="G6158" t="s">
        <v>29409</v>
      </c>
      <c r="H6158" t="s">
        <v>2860</v>
      </c>
      <c r="I6158" t="s">
        <v>26699</v>
      </c>
      <c r="J6158" t="s">
        <v>756</v>
      </c>
      <c r="K6158" t="s">
        <v>756</v>
      </c>
      <c r="L6158" t="s">
        <v>773</v>
      </c>
      <c r="M6158" t="s">
        <v>773</v>
      </c>
      <c r="N6158" t="s">
        <v>756</v>
      </c>
      <c r="O6158" t="s">
        <v>756</v>
      </c>
      <c r="P6158" t="s">
        <v>758</v>
      </c>
      <c r="Q6158" t="s">
        <v>759</v>
      </c>
      <c r="R6158" t="s">
        <v>759</v>
      </c>
      <c r="S6158" t="s">
        <v>757</v>
      </c>
      <c r="T6158" t="s">
        <v>757</v>
      </c>
      <c r="U6158" t="s">
        <v>757</v>
      </c>
      <c r="V6158" t="s">
        <v>756</v>
      </c>
      <c r="W6158" t="s">
        <v>756</v>
      </c>
      <c r="X6158" t="s">
        <v>28931</v>
      </c>
      <c r="Y6158" t="str">
        <f t="shared" si="1360"/>
        <v>abril</v>
      </c>
      <c r="Z6158">
        <f>YEAR(BD_PONDERACIONES[[#This Row],[Fecha Ejecución del Ticket]])</f>
        <v>2023</v>
      </c>
      <c r="AA6158" t="str">
        <f t="shared" si="1361"/>
        <v>abril</v>
      </c>
      <c r="AB6158">
        <f>YEAR(BD_PONDERACIONES[[#This Row],[Fecha de Inspección]])</f>
        <v>2023</v>
      </c>
      <c r="AC6158">
        <f t="shared" si="1362"/>
        <v>0.5</v>
      </c>
      <c r="AD6158">
        <f t="shared" si="1363"/>
        <v>0.5</v>
      </c>
      <c r="AE6158">
        <f t="shared" si="1364"/>
        <v>0</v>
      </c>
      <c r="AF6158">
        <f t="shared" si="1365"/>
        <v>0</v>
      </c>
      <c r="AG6158">
        <f t="shared" si="1366"/>
        <v>0.5</v>
      </c>
      <c r="AH6158">
        <f t="shared" si="1367"/>
        <v>0.5</v>
      </c>
      <c r="AI6158">
        <f t="shared" si="1368"/>
        <v>0.25</v>
      </c>
      <c r="AJ6158">
        <f t="shared" si="1369"/>
        <v>0.25</v>
      </c>
      <c r="AK6158">
        <f t="shared" si="1370"/>
        <v>0.5</v>
      </c>
      <c r="AL6158">
        <f t="shared" si="1371"/>
        <v>0.5</v>
      </c>
      <c r="AM6158">
        <f t="shared" si="1372"/>
        <v>0.5</v>
      </c>
      <c r="AN6158" s="6">
        <f t="shared" si="1373"/>
        <v>0.7</v>
      </c>
      <c r="AO6158" t="str">
        <f>VLOOKUP(BD_PONDERACIONES[[#This Row],[Comuna]],Tabla3[#All],2,0)</f>
        <v>Cordillera</v>
      </c>
    </row>
    <row r="6159" spans="1:41" x14ac:dyDescent="0.35">
      <c r="A6159" t="s">
        <v>29410</v>
      </c>
      <c r="B6159" t="s">
        <v>29411</v>
      </c>
      <c r="C6159" t="s">
        <v>29412</v>
      </c>
      <c r="D6159" s="5">
        <v>45034</v>
      </c>
      <c r="E6159" s="5">
        <v>45023</v>
      </c>
      <c r="F6159" t="s">
        <v>763</v>
      </c>
      <c r="G6159" t="s">
        <v>29413</v>
      </c>
      <c r="H6159" t="s">
        <v>1886</v>
      </c>
      <c r="I6159" t="s">
        <v>28686</v>
      </c>
      <c r="J6159" t="s">
        <v>756</v>
      </c>
      <c r="K6159" t="s">
        <v>756</v>
      </c>
      <c r="L6159" t="s">
        <v>773</v>
      </c>
      <c r="M6159" t="s">
        <v>773</v>
      </c>
      <c r="N6159" t="s">
        <v>756</v>
      </c>
      <c r="O6159" t="s">
        <v>756</v>
      </c>
      <c r="P6159" t="s">
        <v>765</v>
      </c>
      <c r="Q6159" t="s">
        <v>29414</v>
      </c>
      <c r="R6159" t="s">
        <v>759</v>
      </c>
      <c r="S6159" t="s">
        <v>756</v>
      </c>
      <c r="T6159" t="s">
        <v>756</v>
      </c>
      <c r="U6159" t="s">
        <v>756</v>
      </c>
      <c r="V6159" t="s">
        <v>756</v>
      </c>
      <c r="W6159" t="s">
        <v>756</v>
      </c>
      <c r="X6159" t="s">
        <v>29415</v>
      </c>
      <c r="Y6159" t="str">
        <f t="shared" si="1360"/>
        <v>abril</v>
      </c>
      <c r="Z6159">
        <f>YEAR(BD_PONDERACIONES[[#This Row],[Fecha Ejecución del Ticket]])</f>
        <v>2023</v>
      </c>
      <c r="AA6159" t="str">
        <f t="shared" si="1361"/>
        <v>abril</v>
      </c>
      <c r="AB6159">
        <f>YEAR(BD_PONDERACIONES[[#This Row],[Fecha de Inspección]])</f>
        <v>2023</v>
      </c>
      <c r="AC6159">
        <f t="shared" si="1362"/>
        <v>0.5</v>
      </c>
      <c r="AD6159">
        <f t="shared" si="1363"/>
        <v>0.5</v>
      </c>
      <c r="AE6159">
        <f t="shared" si="1364"/>
        <v>0</v>
      </c>
      <c r="AF6159">
        <f t="shared" si="1365"/>
        <v>0</v>
      </c>
      <c r="AG6159">
        <f t="shared" si="1366"/>
        <v>0.5</v>
      </c>
      <c r="AH6159">
        <f t="shared" si="1367"/>
        <v>0.5</v>
      </c>
      <c r="AI6159">
        <f t="shared" si="1368"/>
        <v>0.25</v>
      </c>
      <c r="AJ6159">
        <f t="shared" si="1369"/>
        <v>0.25</v>
      </c>
      <c r="AK6159">
        <f t="shared" si="1370"/>
        <v>0.5</v>
      </c>
      <c r="AL6159">
        <f t="shared" si="1371"/>
        <v>0.5</v>
      </c>
      <c r="AM6159">
        <f t="shared" si="1372"/>
        <v>0.5</v>
      </c>
      <c r="AN6159" s="6">
        <f t="shared" si="1373"/>
        <v>0.7</v>
      </c>
      <c r="AO6159" t="str">
        <f>VLOOKUP(BD_PONDERACIONES[[#This Row],[Comuna]],Tabla3[#All],2,0)</f>
        <v>Cordillera</v>
      </c>
    </row>
    <row r="6160" spans="1:41" x14ac:dyDescent="0.35">
      <c r="A6160" t="s">
        <v>29416</v>
      </c>
      <c r="B6160" t="s">
        <v>29417</v>
      </c>
      <c r="C6160" t="s">
        <v>29418</v>
      </c>
      <c r="D6160" s="5">
        <v>45034</v>
      </c>
      <c r="E6160" s="5">
        <v>45022</v>
      </c>
      <c r="F6160" t="s">
        <v>763</v>
      </c>
      <c r="G6160" t="s">
        <v>29419</v>
      </c>
      <c r="H6160" t="s">
        <v>1886</v>
      </c>
      <c r="I6160" t="s">
        <v>26844</v>
      </c>
      <c r="J6160" t="s">
        <v>756</v>
      </c>
      <c r="K6160" t="s">
        <v>756</v>
      </c>
      <c r="L6160" t="s">
        <v>757</v>
      </c>
      <c r="M6160" t="s">
        <v>757</v>
      </c>
      <c r="N6160" t="s">
        <v>756</v>
      </c>
      <c r="O6160" t="s">
        <v>756</v>
      </c>
      <c r="P6160" t="s">
        <v>765</v>
      </c>
      <c r="Q6160" t="s">
        <v>29414</v>
      </c>
      <c r="R6160" t="s">
        <v>759</v>
      </c>
      <c r="S6160" t="s">
        <v>756</v>
      </c>
      <c r="T6160" t="s">
        <v>756</v>
      </c>
      <c r="U6160" t="s">
        <v>756</v>
      </c>
      <c r="V6160" t="s">
        <v>756</v>
      </c>
      <c r="W6160" t="s">
        <v>756</v>
      </c>
      <c r="X6160" t="s">
        <v>29420</v>
      </c>
      <c r="Y6160" t="str">
        <f t="shared" si="1360"/>
        <v>abril</v>
      </c>
      <c r="Z6160">
        <f>YEAR(BD_PONDERACIONES[[#This Row],[Fecha Ejecución del Ticket]])</f>
        <v>2023</v>
      </c>
      <c r="AA6160" t="str">
        <f t="shared" si="1361"/>
        <v>abril</v>
      </c>
      <c r="AB6160">
        <f>YEAR(BD_PONDERACIONES[[#This Row],[Fecha de Inspección]])</f>
        <v>2023</v>
      </c>
      <c r="AC6160">
        <f t="shared" si="1362"/>
        <v>0.5</v>
      </c>
      <c r="AD6160">
        <f t="shared" si="1363"/>
        <v>0.5</v>
      </c>
      <c r="AE6160">
        <f t="shared" si="1364"/>
        <v>0.5</v>
      </c>
      <c r="AF6160">
        <f t="shared" si="1365"/>
        <v>0.5</v>
      </c>
      <c r="AG6160">
        <f t="shared" si="1366"/>
        <v>0.5</v>
      </c>
      <c r="AH6160">
        <f t="shared" si="1367"/>
        <v>0.5</v>
      </c>
      <c r="AI6160">
        <f t="shared" si="1368"/>
        <v>0.25</v>
      </c>
      <c r="AJ6160">
        <f t="shared" si="1369"/>
        <v>0.25</v>
      </c>
      <c r="AK6160">
        <f t="shared" si="1370"/>
        <v>0.5</v>
      </c>
      <c r="AL6160">
        <f t="shared" si="1371"/>
        <v>0.5</v>
      </c>
      <c r="AM6160">
        <f t="shared" si="1372"/>
        <v>0.5</v>
      </c>
      <c r="AN6160" s="6">
        <f t="shared" si="1373"/>
        <v>1</v>
      </c>
      <c r="AO6160" t="str">
        <f>VLOOKUP(BD_PONDERACIONES[[#This Row],[Comuna]],Tabla3[#All],2,0)</f>
        <v>Cordillera</v>
      </c>
    </row>
    <row r="6161" spans="1:41" x14ac:dyDescent="0.35">
      <c r="A6161" t="s">
        <v>29421</v>
      </c>
      <c r="B6161" t="s">
        <v>29422</v>
      </c>
      <c r="C6161" t="s">
        <v>29423</v>
      </c>
      <c r="D6161" s="5">
        <v>45034</v>
      </c>
      <c r="E6161" s="5">
        <v>45022</v>
      </c>
      <c r="F6161" t="s">
        <v>763</v>
      </c>
      <c r="G6161" t="s">
        <v>29424</v>
      </c>
      <c r="H6161" t="s">
        <v>1886</v>
      </c>
      <c r="I6161" t="s">
        <v>28639</v>
      </c>
      <c r="J6161" t="s">
        <v>756</v>
      </c>
      <c r="K6161" t="s">
        <v>756</v>
      </c>
      <c r="L6161" t="s">
        <v>757</v>
      </c>
      <c r="M6161" t="s">
        <v>757</v>
      </c>
      <c r="N6161" t="s">
        <v>756</v>
      </c>
      <c r="O6161" t="s">
        <v>756</v>
      </c>
      <c r="P6161" t="s">
        <v>758</v>
      </c>
      <c r="Q6161" t="s">
        <v>759</v>
      </c>
      <c r="R6161" t="s">
        <v>759</v>
      </c>
      <c r="S6161" t="s">
        <v>757</v>
      </c>
      <c r="T6161" t="s">
        <v>757</v>
      </c>
      <c r="U6161" t="s">
        <v>757</v>
      </c>
      <c r="V6161" t="s">
        <v>756</v>
      </c>
      <c r="W6161" t="s">
        <v>756</v>
      </c>
      <c r="X6161" t="s">
        <v>29425</v>
      </c>
      <c r="Y6161" t="str">
        <f t="shared" si="1360"/>
        <v>abril</v>
      </c>
      <c r="Z6161">
        <f>YEAR(BD_PONDERACIONES[[#This Row],[Fecha Ejecución del Ticket]])</f>
        <v>2023</v>
      </c>
      <c r="AA6161" t="str">
        <f t="shared" si="1361"/>
        <v>abril</v>
      </c>
      <c r="AB6161">
        <f>YEAR(BD_PONDERACIONES[[#This Row],[Fecha de Inspección]])</f>
        <v>2023</v>
      </c>
      <c r="AC6161">
        <f t="shared" si="1362"/>
        <v>0.5</v>
      </c>
      <c r="AD6161">
        <f t="shared" si="1363"/>
        <v>0.5</v>
      </c>
      <c r="AE6161">
        <f t="shared" si="1364"/>
        <v>0.5</v>
      </c>
      <c r="AF6161">
        <f t="shared" si="1365"/>
        <v>0.5</v>
      </c>
      <c r="AG6161">
        <f t="shared" si="1366"/>
        <v>0.5</v>
      </c>
      <c r="AH6161">
        <f t="shared" si="1367"/>
        <v>0.5</v>
      </c>
      <c r="AI6161">
        <f t="shared" si="1368"/>
        <v>0.25</v>
      </c>
      <c r="AJ6161">
        <f t="shared" si="1369"/>
        <v>0.25</v>
      </c>
      <c r="AK6161">
        <f t="shared" si="1370"/>
        <v>0.5</v>
      </c>
      <c r="AL6161">
        <f t="shared" si="1371"/>
        <v>0.5</v>
      </c>
      <c r="AM6161">
        <f t="shared" si="1372"/>
        <v>0.5</v>
      </c>
      <c r="AN6161" s="6">
        <f t="shared" si="1373"/>
        <v>1</v>
      </c>
      <c r="AO6161" t="str">
        <f>VLOOKUP(BD_PONDERACIONES[[#This Row],[Comuna]],Tabla3[#All],2,0)</f>
        <v>Cordillera</v>
      </c>
    </row>
    <row r="6162" spans="1:41" x14ac:dyDescent="0.35">
      <c r="A6162" t="s">
        <v>29426</v>
      </c>
      <c r="B6162" t="s">
        <v>29427</v>
      </c>
      <c r="C6162" t="s">
        <v>29428</v>
      </c>
      <c r="D6162" s="5">
        <v>45034</v>
      </c>
      <c r="E6162" s="5">
        <v>45021</v>
      </c>
      <c r="F6162" t="s">
        <v>763</v>
      </c>
      <c r="G6162" t="s">
        <v>29429</v>
      </c>
      <c r="H6162" t="s">
        <v>1886</v>
      </c>
      <c r="I6162" t="s">
        <v>28639</v>
      </c>
      <c r="J6162" t="s">
        <v>756</v>
      </c>
      <c r="K6162" t="s">
        <v>756</v>
      </c>
      <c r="L6162" t="s">
        <v>757</v>
      </c>
      <c r="M6162" t="s">
        <v>757</v>
      </c>
      <c r="N6162" t="s">
        <v>756</v>
      </c>
      <c r="O6162" t="s">
        <v>756</v>
      </c>
      <c r="P6162" t="s">
        <v>758</v>
      </c>
      <c r="Q6162" t="s">
        <v>759</v>
      </c>
      <c r="R6162" t="s">
        <v>759</v>
      </c>
      <c r="S6162" t="s">
        <v>757</v>
      </c>
      <c r="T6162" t="s">
        <v>757</v>
      </c>
      <c r="U6162" t="s">
        <v>757</v>
      </c>
      <c r="V6162" t="s">
        <v>756</v>
      </c>
      <c r="W6162" t="s">
        <v>768</v>
      </c>
      <c r="X6162" t="s">
        <v>29430</v>
      </c>
      <c r="Y6162" t="str">
        <f t="shared" si="1360"/>
        <v>abril</v>
      </c>
      <c r="Z6162">
        <f>YEAR(BD_PONDERACIONES[[#This Row],[Fecha Ejecución del Ticket]])</f>
        <v>2023</v>
      </c>
      <c r="AA6162" t="str">
        <f t="shared" si="1361"/>
        <v>abril</v>
      </c>
      <c r="AB6162">
        <f>YEAR(BD_PONDERACIONES[[#This Row],[Fecha de Inspección]])</f>
        <v>2023</v>
      </c>
      <c r="AC6162">
        <f t="shared" si="1362"/>
        <v>0.5</v>
      </c>
      <c r="AD6162">
        <f t="shared" si="1363"/>
        <v>0.5</v>
      </c>
      <c r="AE6162">
        <f t="shared" si="1364"/>
        <v>0.5</v>
      </c>
      <c r="AF6162">
        <f t="shared" si="1365"/>
        <v>0.5</v>
      </c>
      <c r="AG6162">
        <f t="shared" si="1366"/>
        <v>0.5</v>
      </c>
      <c r="AH6162">
        <f t="shared" si="1367"/>
        <v>0.5</v>
      </c>
      <c r="AI6162">
        <f t="shared" si="1368"/>
        <v>0.25</v>
      </c>
      <c r="AJ6162">
        <f t="shared" si="1369"/>
        <v>0.25</v>
      </c>
      <c r="AK6162">
        <f t="shared" si="1370"/>
        <v>0.5</v>
      </c>
      <c r="AL6162">
        <f t="shared" si="1371"/>
        <v>0.5</v>
      </c>
      <c r="AM6162">
        <f t="shared" si="1372"/>
        <v>0.17499999999999999</v>
      </c>
      <c r="AN6162" s="6">
        <f t="shared" si="1373"/>
        <v>0.93500000000000005</v>
      </c>
      <c r="AO6162" t="str">
        <f>VLOOKUP(BD_PONDERACIONES[[#This Row],[Comuna]],Tabla3[#All],2,0)</f>
        <v>Cordillera</v>
      </c>
    </row>
    <row r="6163" spans="1:41" x14ac:dyDescent="0.35">
      <c r="A6163" t="s">
        <v>29431</v>
      </c>
      <c r="B6163" t="s">
        <v>29432</v>
      </c>
      <c r="C6163" t="s">
        <v>29433</v>
      </c>
      <c r="D6163" s="5">
        <v>45034</v>
      </c>
      <c r="E6163" s="5">
        <v>45019</v>
      </c>
      <c r="F6163" t="s">
        <v>763</v>
      </c>
      <c r="G6163" t="s">
        <v>29434</v>
      </c>
      <c r="H6163" t="s">
        <v>1886</v>
      </c>
      <c r="I6163" t="s">
        <v>28686</v>
      </c>
      <c r="J6163" t="s">
        <v>756</v>
      </c>
      <c r="K6163" t="s">
        <v>756</v>
      </c>
      <c r="L6163" t="s">
        <v>757</v>
      </c>
      <c r="M6163" t="s">
        <v>757</v>
      </c>
      <c r="N6163" t="s">
        <v>756</v>
      </c>
      <c r="O6163" t="s">
        <v>756</v>
      </c>
      <c r="P6163" t="s">
        <v>758</v>
      </c>
      <c r="Q6163" t="s">
        <v>759</v>
      </c>
      <c r="R6163" t="s">
        <v>759</v>
      </c>
      <c r="S6163" t="s">
        <v>757</v>
      </c>
      <c r="T6163" t="s">
        <v>757</v>
      </c>
      <c r="U6163" t="s">
        <v>757</v>
      </c>
      <c r="V6163" t="s">
        <v>756</v>
      </c>
      <c r="W6163" t="s">
        <v>756</v>
      </c>
      <c r="X6163" t="s">
        <v>29435</v>
      </c>
      <c r="Y6163" t="str">
        <f t="shared" si="1360"/>
        <v>abril</v>
      </c>
      <c r="Z6163">
        <f>YEAR(BD_PONDERACIONES[[#This Row],[Fecha Ejecución del Ticket]])</f>
        <v>2023</v>
      </c>
      <c r="AA6163" t="str">
        <f t="shared" si="1361"/>
        <v>abril</v>
      </c>
      <c r="AB6163">
        <f>YEAR(BD_PONDERACIONES[[#This Row],[Fecha de Inspección]])</f>
        <v>2023</v>
      </c>
      <c r="AC6163">
        <f t="shared" si="1362"/>
        <v>0.5</v>
      </c>
      <c r="AD6163">
        <f t="shared" si="1363"/>
        <v>0.5</v>
      </c>
      <c r="AE6163">
        <f t="shared" si="1364"/>
        <v>0.5</v>
      </c>
      <c r="AF6163">
        <f t="shared" si="1365"/>
        <v>0.5</v>
      </c>
      <c r="AG6163">
        <f t="shared" si="1366"/>
        <v>0.5</v>
      </c>
      <c r="AH6163">
        <f t="shared" si="1367"/>
        <v>0.5</v>
      </c>
      <c r="AI6163">
        <f t="shared" si="1368"/>
        <v>0.25</v>
      </c>
      <c r="AJ6163">
        <f t="shared" si="1369"/>
        <v>0.25</v>
      </c>
      <c r="AK6163">
        <f t="shared" si="1370"/>
        <v>0.5</v>
      </c>
      <c r="AL6163">
        <f t="shared" si="1371"/>
        <v>0.5</v>
      </c>
      <c r="AM6163">
        <f t="shared" si="1372"/>
        <v>0.5</v>
      </c>
      <c r="AN6163" s="6">
        <f t="shared" si="1373"/>
        <v>1</v>
      </c>
      <c r="AO6163" t="str">
        <f>VLOOKUP(BD_PONDERACIONES[[#This Row],[Comuna]],Tabla3[#All],2,0)</f>
        <v>Cordillera</v>
      </c>
    </row>
    <row r="6164" spans="1:41" x14ac:dyDescent="0.35">
      <c r="A6164" t="s">
        <v>29436</v>
      </c>
      <c r="B6164" t="s">
        <v>29437</v>
      </c>
      <c r="C6164" t="s">
        <v>29438</v>
      </c>
      <c r="D6164" s="5">
        <v>45034</v>
      </c>
      <c r="E6164" s="5">
        <v>45019</v>
      </c>
      <c r="F6164" t="s">
        <v>763</v>
      </c>
      <c r="G6164" t="s">
        <v>29439</v>
      </c>
      <c r="H6164" t="s">
        <v>1886</v>
      </c>
      <c r="I6164" t="s">
        <v>26896</v>
      </c>
      <c r="J6164" t="s">
        <v>756</v>
      </c>
      <c r="K6164" t="s">
        <v>756</v>
      </c>
      <c r="L6164" t="s">
        <v>773</v>
      </c>
      <c r="M6164" t="s">
        <v>773</v>
      </c>
      <c r="N6164" t="s">
        <v>756</v>
      </c>
      <c r="O6164" t="s">
        <v>756</v>
      </c>
      <c r="P6164" t="s">
        <v>765</v>
      </c>
      <c r="Q6164" t="s">
        <v>29440</v>
      </c>
      <c r="R6164" t="s">
        <v>759</v>
      </c>
      <c r="S6164" t="s">
        <v>756</v>
      </c>
      <c r="T6164" t="s">
        <v>756</v>
      </c>
      <c r="U6164" t="s">
        <v>756</v>
      </c>
      <c r="V6164" t="s">
        <v>756</v>
      </c>
      <c r="W6164" t="s">
        <v>756</v>
      </c>
      <c r="X6164" t="s">
        <v>769</v>
      </c>
      <c r="Y6164" t="str">
        <f t="shared" si="1360"/>
        <v>abril</v>
      </c>
      <c r="Z6164">
        <f>YEAR(BD_PONDERACIONES[[#This Row],[Fecha Ejecución del Ticket]])</f>
        <v>2023</v>
      </c>
      <c r="AA6164" t="str">
        <f t="shared" si="1361"/>
        <v>abril</v>
      </c>
      <c r="AB6164">
        <f>YEAR(BD_PONDERACIONES[[#This Row],[Fecha de Inspección]])</f>
        <v>2023</v>
      </c>
      <c r="AC6164">
        <f t="shared" si="1362"/>
        <v>0.5</v>
      </c>
      <c r="AD6164">
        <f t="shared" si="1363"/>
        <v>0.5</v>
      </c>
      <c r="AE6164">
        <f t="shared" si="1364"/>
        <v>0</v>
      </c>
      <c r="AF6164">
        <f t="shared" si="1365"/>
        <v>0</v>
      </c>
      <c r="AG6164">
        <f t="shared" si="1366"/>
        <v>0.5</v>
      </c>
      <c r="AH6164">
        <f t="shared" si="1367"/>
        <v>0.5</v>
      </c>
      <c r="AI6164">
        <f t="shared" si="1368"/>
        <v>0.25</v>
      </c>
      <c r="AJ6164">
        <f t="shared" si="1369"/>
        <v>0.25</v>
      </c>
      <c r="AK6164">
        <f t="shared" si="1370"/>
        <v>0.5</v>
      </c>
      <c r="AL6164">
        <f t="shared" si="1371"/>
        <v>0.5</v>
      </c>
      <c r="AM6164">
        <f t="shared" si="1372"/>
        <v>0.5</v>
      </c>
      <c r="AN6164" s="6">
        <f t="shared" si="1373"/>
        <v>0.7</v>
      </c>
      <c r="AO6164" t="str">
        <f>VLOOKUP(BD_PONDERACIONES[[#This Row],[Comuna]],Tabla3[#All],2,0)</f>
        <v>Cordillera</v>
      </c>
    </row>
    <row r="6165" spans="1:41" x14ac:dyDescent="0.35">
      <c r="A6165" t="s">
        <v>29441</v>
      </c>
      <c r="B6165" t="s">
        <v>29442</v>
      </c>
      <c r="C6165" t="s">
        <v>29443</v>
      </c>
      <c r="D6165" s="5">
        <v>45034</v>
      </c>
      <c r="E6165" s="5">
        <v>45019</v>
      </c>
      <c r="F6165" t="s">
        <v>763</v>
      </c>
      <c r="G6165" t="s">
        <v>29444</v>
      </c>
      <c r="H6165" t="s">
        <v>1886</v>
      </c>
      <c r="I6165" t="s">
        <v>26253</v>
      </c>
      <c r="J6165" t="s">
        <v>756</v>
      </c>
      <c r="K6165" t="s">
        <v>756</v>
      </c>
      <c r="L6165" t="s">
        <v>773</v>
      </c>
      <c r="M6165" t="s">
        <v>773</v>
      </c>
      <c r="N6165" t="s">
        <v>756</v>
      </c>
      <c r="O6165" t="s">
        <v>756</v>
      </c>
      <c r="P6165" t="s">
        <v>758</v>
      </c>
      <c r="Q6165" t="s">
        <v>759</v>
      </c>
      <c r="R6165" t="s">
        <v>759</v>
      </c>
      <c r="S6165" t="s">
        <v>757</v>
      </c>
      <c r="T6165" t="s">
        <v>757</v>
      </c>
      <c r="U6165" t="s">
        <v>757</v>
      </c>
      <c r="V6165" t="s">
        <v>756</v>
      </c>
      <c r="W6165" t="s">
        <v>756</v>
      </c>
      <c r="X6165" t="s">
        <v>29445</v>
      </c>
      <c r="Y6165" t="str">
        <f t="shared" si="1360"/>
        <v>abril</v>
      </c>
      <c r="Z6165">
        <f>YEAR(BD_PONDERACIONES[[#This Row],[Fecha Ejecución del Ticket]])</f>
        <v>2023</v>
      </c>
      <c r="AA6165" t="str">
        <f t="shared" si="1361"/>
        <v>abril</v>
      </c>
      <c r="AB6165">
        <f>YEAR(BD_PONDERACIONES[[#This Row],[Fecha de Inspección]])</f>
        <v>2023</v>
      </c>
      <c r="AC6165">
        <f t="shared" si="1362"/>
        <v>0.5</v>
      </c>
      <c r="AD6165">
        <f t="shared" si="1363"/>
        <v>0.5</v>
      </c>
      <c r="AE6165">
        <f t="shared" si="1364"/>
        <v>0</v>
      </c>
      <c r="AF6165">
        <f t="shared" si="1365"/>
        <v>0</v>
      </c>
      <c r="AG6165">
        <f t="shared" si="1366"/>
        <v>0.5</v>
      </c>
      <c r="AH6165">
        <f t="shared" si="1367"/>
        <v>0.5</v>
      </c>
      <c r="AI6165">
        <f t="shared" si="1368"/>
        <v>0.25</v>
      </c>
      <c r="AJ6165">
        <f t="shared" si="1369"/>
        <v>0.25</v>
      </c>
      <c r="AK6165">
        <f t="shared" si="1370"/>
        <v>0.5</v>
      </c>
      <c r="AL6165">
        <f t="shared" si="1371"/>
        <v>0.5</v>
      </c>
      <c r="AM6165">
        <f t="shared" si="1372"/>
        <v>0.5</v>
      </c>
      <c r="AN6165" s="6">
        <f t="shared" si="1373"/>
        <v>0.7</v>
      </c>
      <c r="AO6165" t="str">
        <f>VLOOKUP(BD_PONDERACIONES[[#This Row],[Comuna]],Tabla3[#All],2,0)</f>
        <v>Cordillera</v>
      </c>
    </row>
    <row r="6166" spans="1:41" x14ac:dyDescent="0.35">
      <c r="A6166" t="s">
        <v>29446</v>
      </c>
      <c r="B6166" t="s">
        <v>29447</v>
      </c>
      <c r="C6166" t="s">
        <v>29448</v>
      </c>
      <c r="D6166" s="5">
        <v>45034</v>
      </c>
      <c r="E6166" s="5">
        <v>45022</v>
      </c>
      <c r="F6166" t="s">
        <v>763</v>
      </c>
      <c r="G6166" t="s">
        <v>29449</v>
      </c>
      <c r="H6166" t="s">
        <v>1886</v>
      </c>
      <c r="I6166" t="s">
        <v>26881</v>
      </c>
      <c r="J6166" t="s">
        <v>756</v>
      </c>
      <c r="K6166" t="s">
        <v>756</v>
      </c>
      <c r="L6166" t="s">
        <v>757</v>
      </c>
      <c r="M6166" t="s">
        <v>757</v>
      </c>
      <c r="N6166" t="s">
        <v>756</v>
      </c>
      <c r="O6166" t="s">
        <v>756</v>
      </c>
      <c r="P6166" t="s">
        <v>758</v>
      </c>
      <c r="Q6166" t="s">
        <v>759</v>
      </c>
      <c r="R6166" t="s">
        <v>759</v>
      </c>
      <c r="S6166" t="s">
        <v>757</v>
      </c>
      <c r="T6166" t="s">
        <v>757</v>
      </c>
      <c r="U6166" t="s">
        <v>757</v>
      </c>
      <c r="V6166" t="s">
        <v>756</v>
      </c>
      <c r="W6166" t="s">
        <v>756</v>
      </c>
      <c r="X6166" t="s">
        <v>21078</v>
      </c>
      <c r="Y6166" t="str">
        <f t="shared" si="1360"/>
        <v>abril</v>
      </c>
      <c r="Z6166">
        <f>YEAR(BD_PONDERACIONES[[#This Row],[Fecha Ejecución del Ticket]])</f>
        <v>2023</v>
      </c>
      <c r="AA6166" t="str">
        <f t="shared" si="1361"/>
        <v>abril</v>
      </c>
      <c r="AB6166">
        <f>YEAR(BD_PONDERACIONES[[#This Row],[Fecha de Inspección]])</f>
        <v>2023</v>
      </c>
      <c r="AC6166">
        <f t="shared" si="1362"/>
        <v>0.5</v>
      </c>
      <c r="AD6166">
        <f t="shared" si="1363"/>
        <v>0.5</v>
      </c>
      <c r="AE6166">
        <f t="shared" si="1364"/>
        <v>0.5</v>
      </c>
      <c r="AF6166">
        <f t="shared" si="1365"/>
        <v>0.5</v>
      </c>
      <c r="AG6166">
        <f t="shared" si="1366"/>
        <v>0.5</v>
      </c>
      <c r="AH6166">
        <f t="shared" si="1367"/>
        <v>0.5</v>
      </c>
      <c r="AI6166">
        <f t="shared" si="1368"/>
        <v>0.25</v>
      </c>
      <c r="AJ6166">
        <f t="shared" si="1369"/>
        <v>0.25</v>
      </c>
      <c r="AK6166">
        <f t="shared" si="1370"/>
        <v>0.5</v>
      </c>
      <c r="AL6166">
        <f t="shared" si="1371"/>
        <v>0.5</v>
      </c>
      <c r="AM6166">
        <f t="shared" si="1372"/>
        <v>0.5</v>
      </c>
      <c r="AN6166" s="6">
        <f t="shared" si="1373"/>
        <v>1</v>
      </c>
      <c r="AO6166" t="str">
        <f>VLOOKUP(BD_PONDERACIONES[[#This Row],[Comuna]],Tabla3[#All],2,0)</f>
        <v>Cordillera</v>
      </c>
    </row>
    <row r="6167" spans="1:41" x14ac:dyDescent="0.35">
      <c r="A6167" t="s">
        <v>29450</v>
      </c>
      <c r="B6167" t="s">
        <v>29451</v>
      </c>
      <c r="C6167" t="s">
        <v>29452</v>
      </c>
      <c r="D6167" s="5">
        <v>45034</v>
      </c>
      <c r="E6167" s="5">
        <v>45023</v>
      </c>
      <c r="F6167" t="s">
        <v>763</v>
      </c>
      <c r="G6167" t="s">
        <v>29453</v>
      </c>
      <c r="H6167" t="s">
        <v>1886</v>
      </c>
      <c r="I6167" t="s">
        <v>28686</v>
      </c>
      <c r="J6167" t="s">
        <v>756</v>
      </c>
      <c r="K6167" t="s">
        <v>756</v>
      </c>
      <c r="L6167" t="s">
        <v>757</v>
      </c>
      <c r="M6167" t="s">
        <v>757</v>
      </c>
      <c r="N6167" t="s">
        <v>756</v>
      </c>
      <c r="O6167" t="s">
        <v>756</v>
      </c>
      <c r="P6167" t="s">
        <v>758</v>
      </c>
      <c r="Q6167" t="s">
        <v>759</v>
      </c>
      <c r="R6167" t="s">
        <v>759</v>
      </c>
      <c r="S6167" t="s">
        <v>757</v>
      </c>
      <c r="T6167" t="s">
        <v>757</v>
      </c>
      <c r="U6167" t="s">
        <v>757</v>
      </c>
      <c r="V6167" t="s">
        <v>773</v>
      </c>
      <c r="W6167" t="s">
        <v>773</v>
      </c>
      <c r="X6167" t="s">
        <v>29454</v>
      </c>
      <c r="Y6167" t="str">
        <f t="shared" si="1360"/>
        <v>abril</v>
      </c>
      <c r="Z6167">
        <f>YEAR(BD_PONDERACIONES[[#This Row],[Fecha Ejecución del Ticket]])</f>
        <v>2023</v>
      </c>
      <c r="AA6167" t="str">
        <f t="shared" si="1361"/>
        <v>abril</v>
      </c>
      <c r="AB6167">
        <f>YEAR(BD_PONDERACIONES[[#This Row],[Fecha de Inspección]])</f>
        <v>2023</v>
      </c>
      <c r="AC6167">
        <f t="shared" si="1362"/>
        <v>0.5</v>
      </c>
      <c r="AD6167">
        <f t="shared" si="1363"/>
        <v>0.5</v>
      </c>
      <c r="AE6167">
        <f t="shared" si="1364"/>
        <v>0.5</v>
      </c>
      <c r="AF6167">
        <f t="shared" si="1365"/>
        <v>0.5</v>
      </c>
      <c r="AG6167">
        <f t="shared" si="1366"/>
        <v>0.5</v>
      </c>
      <c r="AH6167">
        <f t="shared" si="1367"/>
        <v>0.5</v>
      </c>
      <c r="AI6167">
        <f t="shared" si="1368"/>
        <v>0.25</v>
      </c>
      <c r="AJ6167">
        <f t="shared" si="1369"/>
        <v>0.25</v>
      </c>
      <c r="AK6167">
        <f t="shared" si="1370"/>
        <v>0.5</v>
      </c>
      <c r="AL6167">
        <f t="shared" si="1371"/>
        <v>0</v>
      </c>
      <c r="AM6167">
        <f t="shared" si="1372"/>
        <v>0</v>
      </c>
      <c r="AN6167" s="6">
        <f t="shared" si="1373"/>
        <v>0.8</v>
      </c>
      <c r="AO6167" t="str">
        <f>VLOOKUP(BD_PONDERACIONES[[#This Row],[Comuna]],Tabla3[#All],2,0)</f>
        <v>Cordillera</v>
      </c>
    </row>
    <row r="6168" spans="1:41" x14ac:dyDescent="0.35">
      <c r="A6168" t="s">
        <v>29455</v>
      </c>
      <c r="B6168" t="s">
        <v>29456</v>
      </c>
      <c r="C6168" t="s">
        <v>29457</v>
      </c>
      <c r="D6168" s="5">
        <v>45034</v>
      </c>
      <c r="E6168" s="5">
        <v>45023</v>
      </c>
      <c r="F6168" t="s">
        <v>763</v>
      </c>
      <c r="G6168" t="s">
        <v>29458</v>
      </c>
      <c r="H6168" t="s">
        <v>1886</v>
      </c>
      <c r="I6168" t="s">
        <v>26259</v>
      </c>
      <c r="J6168" t="s">
        <v>756</v>
      </c>
      <c r="K6168" t="s">
        <v>756</v>
      </c>
      <c r="L6168" t="s">
        <v>757</v>
      </c>
      <c r="M6168" t="s">
        <v>757</v>
      </c>
      <c r="N6168" t="s">
        <v>756</v>
      </c>
      <c r="O6168" t="s">
        <v>756</v>
      </c>
      <c r="P6168" t="s">
        <v>758</v>
      </c>
      <c r="Q6168" t="s">
        <v>759</v>
      </c>
      <c r="R6168" t="s">
        <v>759</v>
      </c>
      <c r="S6168" t="s">
        <v>757</v>
      </c>
      <c r="T6168" t="s">
        <v>757</v>
      </c>
      <c r="U6168" t="s">
        <v>757</v>
      </c>
      <c r="V6168" t="s">
        <v>756</v>
      </c>
      <c r="W6168" t="s">
        <v>756</v>
      </c>
      <c r="X6168" t="s">
        <v>2691</v>
      </c>
      <c r="Y6168" t="str">
        <f t="shared" si="1360"/>
        <v>abril</v>
      </c>
      <c r="Z6168">
        <f>YEAR(BD_PONDERACIONES[[#This Row],[Fecha Ejecución del Ticket]])</f>
        <v>2023</v>
      </c>
      <c r="AA6168" t="str">
        <f t="shared" si="1361"/>
        <v>abril</v>
      </c>
      <c r="AB6168">
        <f>YEAR(BD_PONDERACIONES[[#This Row],[Fecha de Inspección]])</f>
        <v>2023</v>
      </c>
      <c r="AC6168">
        <f t="shared" si="1362"/>
        <v>0.5</v>
      </c>
      <c r="AD6168">
        <f t="shared" si="1363"/>
        <v>0.5</v>
      </c>
      <c r="AE6168">
        <f t="shared" si="1364"/>
        <v>0.5</v>
      </c>
      <c r="AF6168">
        <f t="shared" si="1365"/>
        <v>0.5</v>
      </c>
      <c r="AG6168">
        <f t="shared" si="1366"/>
        <v>0.5</v>
      </c>
      <c r="AH6168">
        <f t="shared" si="1367"/>
        <v>0.5</v>
      </c>
      <c r="AI6168">
        <f t="shared" si="1368"/>
        <v>0.25</v>
      </c>
      <c r="AJ6168">
        <f t="shared" si="1369"/>
        <v>0.25</v>
      </c>
      <c r="AK6168">
        <f t="shared" si="1370"/>
        <v>0.5</v>
      </c>
      <c r="AL6168">
        <f t="shared" si="1371"/>
        <v>0.5</v>
      </c>
      <c r="AM6168">
        <f t="shared" si="1372"/>
        <v>0.5</v>
      </c>
      <c r="AN6168" s="6">
        <f t="shared" si="1373"/>
        <v>1</v>
      </c>
      <c r="AO6168" t="str">
        <f>VLOOKUP(BD_PONDERACIONES[[#This Row],[Comuna]],Tabla3[#All],2,0)</f>
        <v>Cordillera</v>
      </c>
    </row>
    <row r="6169" spans="1:41" x14ac:dyDescent="0.35">
      <c r="A6169" t="s">
        <v>29459</v>
      </c>
      <c r="B6169" t="s">
        <v>29460</v>
      </c>
      <c r="C6169" t="s">
        <v>29461</v>
      </c>
      <c r="D6169" s="5">
        <v>45033</v>
      </c>
      <c r="E6169" s="5">
        <v>45028</v>
      </c>
      <c r="F6169" t="s">
        <v>753</v>
      </c>
      <c r="G6169" t="s">
        <v>29462</v>
      </c>
      <c r="H6169" t="s">
        <v>3795</v>
      </c>
      <c r="I6169" t="s">
        <v>26259</v>
      </c>
      <c r="J6169" t="s">
        <v>756</v>
      </c>
      <c r="K6169" t="s">
        <v>756</v>
      </c>
      <c r="L6169" t="s">
        <v>757</v>
      </c>
      <c r="M6169" t="s">
        <v>757</v>
      </c>
      <c r="N6169" t="s">
        <v>756</v>
      </c>
      <c r="O6169" t="s">
        <v>756</v>
      </c>
      <c r="P6169" t="s">
        <v>758</v>
      </c>
      <c r="Q6169" t="s">
        <v>759</v>
      </c>
      <c r="R6169" t="s">
        <v>759</v>
      </c>
      <c r="S6169" t="s">
        <v>757</v>
      </c>
      <c r="T6169" t="s">
        <v>757</v>
      </c>
      <c r="U6169" t="s">
        <v>757</v>
      </c>
      <c r="V6169" t="s">
        <v>756</v>
      </c>
      <c r="W6169" t="s">
        <v>756</v>
      </c>
      <c r="X6169" t="s">
        <v>29463</v>
      </c>
      <c r="Y6169" t="str">
        <f t="shared" si="1360"/>
        <v>abril</v>
      </c>
      <c r="Z6169">
        <f>YEAR(BD_PONDERACIONES[[#This Row],[Fecha Ejecución del Ticket]])</f>
        <v>2023</v>
      </c>
      <c r="AA6169" t="str">
        <f t="shared" si="1361"/>
        <v>abril</v>
      </c>
      <c r="AB6169">
        <f>YEAR(BD_PONDERACIONES[[#This Row],[Fecha de Inspección]])</f>
        <v>2023</v>
      </c>
      <c r="AC6169">
        <f t="shared" si="1362"/>
        <v>0.5</v>
      </c>
      <c r="AD6169">
        <f t="shared" si="1363"/>
        <v>0.5</v>
      </c>
      <c r="AE6169">
        <f t="shared" si="1364"/>
        <v>0.5</v>
      </c>
      <c r="AF6169">
        <f t="shared" si="1365"/>
        <v>0.5</v>
      </c>
      <c r="AG6169">
        <f t="shared" si="1366"/>
        <v>0.5</v>
      </c>
      <c r="AH6169">
        <f t="shared" si="1367"/>
        <v>0.5</v>
      </c>
      <c r="AI6169">
        <f t="shared" si="1368"/>
        <v>0.25</v>
      </c>
      <c r="AJ6169">
        <f t="shared" si="1369"/>
        <v>0.25</v>
      </c>
      <c r="AK6169">
        <f t="shared" si="1370"/>
        <v>0.5</v>
      </c>
      <c r="AL6169">
        <f t="shared" si="1371"/>
        <v>0.5</v>
      </c>
      <c r="AM6169">
        <f t="shared" si="1372"/>
        <v>0.5</v>
      </c>
      <c r="AN6169" s="6">
        <f t="shared" si="1373"/>
        <v>1</v>
      </c>
      <c r="AO6169" t="str">
        <f>VLOOKUP(BD_PONDERACIONES[[#This Row],[Comuna]],Tabla3[#All],2,0)</f>
        <v>Cordillera</v>
      </c>
    </row>
    <row r="6170" spans="1:41" x14ac:dyDescent="0.35">
      <c r="A6170" t="s">
        <v>29464</v>
      </c>
      <c r="B6170" t="s">
        <v>29465</v>
      </c>
      <c r="C6170" t="s">
        <v>29466</v>
      </c>
      <c r="D6170" s="5">
        <v>45033</v>
      </c>
      <c r="E6170" s="5">
        <v>45028</v>
      </c>
      <c r="F6170" t="s">
        <v>753</v>
      </c>
      <c r="G6170" t="s">
        <v>29467</v>
      </c>
      <c r="H6170" t="s">
        <v>3795</v>
      </c>
      <c r="I6170" t="s">
        <v>26699</v>
      </c>
      <c r="J6170" t="s">
        <v>756</v>
      </c>
      <c r="K6170" t="s">
        <v>756</v>
      </c>
      <c r="L6170" t="s">
        <v>757</v>
      </c>
      <c r="M6170" t="s">
        <v>757</v>
      </c>
      <c r="N6170" t="s">
        <v>756</v>
      </c>
      <c r="O6170" t="s">
        <v>756</v>
      </c>
      <c r="P6170" t="s">
        <v>758</v>
      </c>
      <c r="Q6170" t="s">
        <v>759</v>
      </c>
      <c r="R6170" t="s">
        <v>759</v>
      </c>
      <c r="S6170" t="s">
        <v>757</v>
      </c>
      <c r="T6170" t="s">
        <v>757</v>
      </c>
      <c r="U6170" t="s">
        <v>757</v>
      </c>
      <c r="V6170" t="s">
        <v>756</v>
      </c>
      <c r="W6170" t="s">
        <v>756</v>
      </c>
      <c r="X6170" t="s">
        <v>29468</v>
      </c>
      <c r="Y6170" t="str">
        <f t="shared" si="1360"/>
        <v>abril</v>
      </c>
      <c r="Z6170">
        <f>YEAR(BD_PONDERACIONES[[#This Row],[Fecha Ejecución del Ticket]])</f>
        <v>2023</v>
      </c>
      <c r="AA6170" t="str">
        <f t="shared" si="1361"/>
        <v>abril</v>
      </c>
      <c r="AB6170">
        <f>YEAR(BD_PONDERACIONES[[#This Row],[Fecha de Inspección]])</f>
        <v>2023</v>
      </c>
      <c r="AC6170">
        <f t="shared" si="1362"/>
        <v>0.5</v>
      </c>
      <c r="AD6170">
        <f t="shared" si="1363"/>
        <v>0.5</v>
      </c>
      <c r="AE6170">
        <f t="shared" si="1364"/>
        <v>0.5</v>
      </c>
      <c r="AF6170">
        <f t="shared" si="1365"/>
        <v>0.5</v>
      </c>
      <c r="AG6170">
        <f t="shared" si="1366"/>
        <v>0.5</v>
      </c>
      <c r="AH6170">
        <f t="shared" si="1367"/>
        <v>0.5</v>
      </c>
      <c r="AI6170">
        <f t="shared" si="1368"/>
        <v>0.25</v>
      </c>
      <c r="AJ6170">
        <f t="shared" si="1369"/>
        <v>0.25</v>
      </c>
      <c r="AK6170">
        <f t="shared" si="1370"/>
        <v>0.5</v>
      </c>
      <c r="AL6170">
        <f t="shared" si="1371"/>
        <v>0.5</v>
      </c>
      <c r="AM6170">
        <f t="shared" si="1372"/>
        <v>0.5</v>
      </c>
      <c r="AN6170" s="6">
        <f t="shared" si="1373"/>
        <v>1</v>
      </c>
      <c r="AO6170" t="str">
        <f>VLOOKUP(BD_PONDERACIONES[[#This Row],[Comuna]],Tabla3[#All],2,0)</f>
        <v>Cordillera</v>
      </c>
    </row>
    <row r="6171" spans="1:41" x14ac:dyDescent="0.35">
      <c r="A6171" t="s">
        <v>29469</v>
      </c>
      <c r="B6171" t="s">
        <v>29470</v>
      </c>
      <c r="C6171" t="s">
        <v>29471</v>
      </c>
      <c r="D6171" s="5">
        <v>45033</v>
      </c>
      <c r="E6171" s="5">
        <v>45023</v>
      </c>
      <c r="F6171" t="s">
        <v>753</v>
      </c>
      <c r="G6171" t="s">
        <v>29472</v>
      </c>
      <c r="H6171" t="s">
        <v>3795</v>
      </c>
      <c r="I6171" t="s">
        <v>26881</v>
      </c>
      <c r="J6171" t="s">
        <v>756</v>
      </c>
      <c r="K6171" t="s">
        <v>756</v>
      </c>
      <c r="L6171" t="s">
        <v>773</v>
      </c>
      <c r="M6171" t="s">
        <v>773</v>
      </c>
      <c r="N6171" t="s">
        <v>756</v>
      </c>
      <c r="O6171" t="s">
        <v>756</v>
      </c>
      <c r="P6171" t="s">
        <v>758</v>
      </c>
      <c r="Q6171" t="s">
        <v>759</v>
      </c>
      <c r="R6171" t="s">
        <v>759</v>
      </c>
      <c r="S6171" t="s">
        <v>757</v>
      </c>
      <c r="T6171" t="s">
        <v>757</v>
      </c>
      <c r="U6171" t="s">
        <v>757</v>
      </c>
      <c r="V6171" t="s">
        <v>756</v>
      </c>
      <c r="W6171" t="s">
        <v>756</v>
      </c>
      <c r="X6171" t="s">
        <v>29473</v>
      </c>
      <c r="Y6171" t="str">
        <f t="shared" si="1360"/>
        <v>abril</v>
      </c>
      <c r="Z6171">
        <f>YEAR(BD_PONDERACIONES[[#This Row],[Fecha Ejecución del Ticket]])</f>
        <v>2023</v>
      </c>
      <c r="AA6171" t="str">
        <f t="shared" si="1361"/>
        <v>abril</v>
      </c>
      <c r="AB6171">
        <f>YEAR(BD_PONDERACIONES[[#This Row],[Fecha de Inspección]])</f>
        <v>2023</v>
      </c>
      <c r="AC6171">
        <f t="shared" si="1362"/>
        <v>0.5</v>
      </c>
      <c r="AD6171">
        <f t="shared" si="1363"/>
        <v>0.5</v>
      </c>
      <c r="AE6171">
        <f t="shared" si="1364"/>
        <v>0</v>
      </c>
      <c r="AF6171">
        <f t="shared" si="1365"/>
        <v>0</v>
      </c>
      <c r="AG6171">
        <f t="shared" si="1366"/>
        <v>0.5</v>
      </c>
      <c r="AH6171">
        <f t="shared" si="1367"/>
        <v>0.5</v>
      </c>
      <c r="AI6171">
        <f t="shared" si="1368"/>
        <v>0.25</v>
      </c>
      <c r="AJ6171">
        <f t="shared" si="1369"/>
        <v>0.25</v>
      </c>
      <c r="AK6171">
        <f t="shared" si="1370"/>
        <v>0.5</v>
      </c>
      <c r="AL6171">
        <f t="shared" si="1371"/>
        <v>0.5</v>
      </c>
      <c r="AM6171">
        <f t="shared" si="1372"/>
        <v>0.5</v>
      </c>
      <c r="AN6171" s="6">
        <f t="shared" si="1373"/>
        <v>0.7</v>
      </c>
      <c r="AO6171" t="str">
        <f>VLOOKUP(BD_PONDERACIONES[[#This Row],[Comuna]],Tabla3[#All],2,0)</f>
        <v>Cordillera</v>
      </c>
    </row>
    <row r="6172" spans="1:41" x14ac:dyDescent="0.35">
      <c r="A6172" t="s">
        <v>29474</v>
      </c>
      <c r="B6172" t="s">
        <v>29475</v>
      </c>
      <c r="C6172" t="s">
        <v>29476</v>
      </c>
      <c r="D6172" s="5">
        <v>45033</v>
      </c>
      <c r="E6172" s="5">
        <v>45028</v>
      </c>
      <c r="F6172" t="s">
        <v>753</v>
      </c>
      <c r="G6172" t="s">
        <v>29477</v>
      </c>
      <c r="H6172" t="s">
        <v>3795</v>
      </c>
      <c r="I6172" t="s">
        <v>759</v>
      </c>
      <c r="J6172" t="s">
        <v>756</v>
      </c>
      <c r="K6172" t="s">
        <v>756</v>
      </c>
      <c r="L6172" t="s">
        <v>757</v>
      </c>
      <c r="M6172" t="s">
        <v>757</v>
      </c>
      <c r="N6172" t="s">
        <v>756</v>
      </c>
      <c r="O6172" t="s">
        <v>756</v>
      </c>
      <c r="P6172" t="s">
        <v>758</v>
      </c>
      <c r="Q6172" t="s">
        <v>759</v>
      </c>
      <c r="R6172" t="s">
        <v>759</v>
      </c>
      <c r="S6172" t="s">
        <v>757</v>
      </c>
      <c r="T6172" t="s">
        <v>757</v>
      </c>
      <c r="U6172" t="s">
        <v>757</v>
      </c>
      <c r="V6172" t="s">
        <v>756</v>
      </c>
      <c r="W6172" t="s">
        <v>756</v>
      </c>
      <c r="X6172" t="s">
        <v>8238</v>
      </c>
      <c r="Y6172" t="str">
        <f t="shared" si="1360"/>
        <v>abril</v>
      </c>
      <c r="Z6172">
        <f>YEAR(BD_PONDERACIONES[[#This Row],[Fecha Ejecución del Ticket]])</f>
        <v>2023</v>
      </c>
      <c r="AA6172" t="str">
        <f t="shared" si="1361"/>
        <v>abril</v>
      </c>
      <c r="AB6172">
        <f>YEAR(BD_PONDERACIONES[[#This Row],[Fecha de Inspección]])</f>
        <v>2023</v>
      </c>
      <c r="AC6172">
        <f t="shared" si="1362"/>
        <v>0.5</v>
      </c>
      <c r="AD6172">
        <f t="shared" si="1363"/>
        <v>0.5</v>
      </c>
      <c r="AE6172">
        <f t="shared" si="1364"/>
        <v>0.5</v>
      </c>
      <c r="AF6172">
        <f t="shared" si="1365"/>
        <v>0.5</v>
      </c>
      <c r="AG6172">
        <f t="shared" si="1366"/>
        <v>0.5</v>
      </c>
      <c r="AH6172">
        <f t="shared" si="1367"/>
        <v>0.5</v>
      </c>
      <c r="AI6172">
        <f t="shared" si="1368"/>
        <v>0.25</v>
      </c>
      <c r="AJ6172">
        <f t="shared" si="1369"/>
        <v>0.25</v>
      </c>
      <c r="AK6172">
        <f t="shared" si="1370"/>
        <v>0.5</v>
      </c>
      <c r="AL6172">
        <f t="shared" si="1371"/>
        <v>0.5</v>
      </c>
      <c r="AM6172">
        <f t="shared" si="1372"/>
        <v>0.5</v>
      </c>
      <c r="AN6172" s="6">
        <f t="shared" si="1373"/>
        <v>1</v>
      </c>
      <c r="AO6172" t="str">
        <f>VLOOKUP(BD_PONDERACIONES[[#This Row],[Comuna]],Tabla3[#All],2,0)</f>
        <v>Cordillera</v>
      </c>
    </row>
    <row r="6173" spans="1:41" x14ac:dyDescent="0.35">
      <c r="A6173" t="s">
        <v>29478</v>
      </c>
      <c r="B6173" t="s">
        <v>29479</v>
      </c>
      <c r="C6173" t="s">
        <v>29480</v>
      </c>
      <c r="D6173" s="5">
        <v>45033</v>
      </c>
      <c r="E6173" s="5">
        <v>45018</v>
      </c>
      <c r="F6173" t="s">
        <v>753</v>
      </c>
      <c r="G6173" t="s">
        <v>29481</v>
      </c>
      <c r="H6173" t="s">
        <v>3795</v>
      </c>
      <c r="I6173" t="s">
        <v>27019</v>
      </c>
      <c r="J6173" t="s">
        <v>756</v>
      </c>
      <c r="K6173" t="s">
        <v>756</v>
      </c>
      <c r="L6173" t="s">
        <v>757</v>
      </c>
      <c r="M6173" t="s">
        <v>757</v>
      </c>
      <c r="N6173" t="s">
        <v>756</v>
      </c>
      <c r="O6173" t="s">
        <v>756</v>
      </c>
      <c r="P6173" t="s">
        <v>765</v>
      </c>
      <c r="Q6173" t="s">
        <v>759</v>
      </c>
      <c r="R6173" t="s">
        <v>759</v>
      </c>
      <c r="S6173" t="s">
        <v>757</v>
      </c>
      <c r="T6173" t="s">
        <v>757</v>
      </c>
      <c r="U6173" t="s">
        <v>757</v>
      </c>
      <c r="V6173" t="s">
        <v>756</v>
      </c>
      <c r="W6173" t="s">
        <v>756</v>
      </c>
      <c r="X6173" t="s">
        <v>29482</v>
      </c>
      <c r="Y6173" t="str">
        <f t="shared" si="1360"/>
        <v>abril</v>
      </c>
      <c r="Z6173">
        <f>YEAR(BD_PONDERACIONES[[#This Row],[Fecha Ejecución del Ticket]])</f>
        <v>2023</v>
      </c>
      <c r="AA6173" t="str">
        <f t="shared" si="1361"/>
        <v>abril</v>
      </c>
      <c r="AB6173">
        <f>YEAR(BD_PONDERACIONES[[#This Row],[Fecha de Inspección]])</f>
        <v>2023</v>
      </c>
      <c r="AC6173">
        <f t="shared" si="1362"/>
        <v>0.5</v>
      </c>
      <c r="AD6173">
        <f t="shared" si="1363"/>
        <v>0.5</v>
      </c>
      <c r="AE6173">
        <f t="shared" si="1364"/>
        <v>0.5</v>
      </c>
      <c r="AF6173">
        <f t="shared" si="1365"/>
        <v>0.5</v>
      </c>
      <c r="AG6173">
        <f t="shared" si="1366"/>
        <v>0.5</v>
      </c>
      <c r="AH6173">
        <f t="shared" si="1367"/>
        <v>0.5</v>
      </c>
      <c r="AI6173">
        <f t="shared" si="1368"/>
        <v>0.25</v>
      </c>
      <c r="AJ6173">
        <f t="shared" si="1369"/>
        <v>0.25</v>
      </c>
      <c r="AK6173">
        <f t="shared" si="1370"/>
        <v>0.5</v>
      </c>
      <c r="AL6173">
        <f t="shared" si="1371"/>
        <v>0.5</v>
      </c>
      <c r="AM6173">
        <f t="shared" si="1372"/>
        <v>0.5</v>
      </c>
      <c r="AN6173" s="6">
        <f t="shared" si="1373"/>
        <v>1</v>
      </c>
      <c r="AO6173" t="str">
        <f>VLOOKUP(BD_PONDERACIONES[[#This Row],[Comuna]],Tabla3[#All],2,0)</f>
        <v>Cordillera</v>
      </c>
    </row>
    <row r="6174" spans="1:41" x14ac:dyDescent="0.35">
      <c r="A6174" t="s">
        <v>29483</v>
      </c>
      <c r="B6174" t="s">
        <v>29484</v>
      </c>
      <c r="C6174" t="s">
        <v>29485</v>
      </c>
      <c r="D6174" s="5">
        <v>45033</v>
      </c>
      <c r="E6174" s="5">
        <v>45026</v>
      </c>
      <c r="F6174" t="s">
        <v>753</v>
      </c>
      <c r="G6174" t="s">
        <v>29486</v>
      </c>
      <c r="H6174" t="s">
        <v>3795</v>
      </c>
      <c r="I6174" t="s">
        <v>26854</v>
      </c>
      <c r="J6174" t="s">
        <v>756</v>
      </c>
      <c r="K6174" t="s">
        <v>756</v>
      </c>
      <c r="L6174" t="s">
        <v>757</v>
      </c>
      <c r="M6174" t="s">
        <v>757</v>
      </c>
      <c r="N6174" t="s">
        <v>756</v>
      </c>
      <c r="O6174" t="s">
        <v>756</v>
      </c>
      <c r="P6174" t="s">
        <v>765</v>
      </c>
      <c r="Q6174" t="s">
        <v>759</v>
      </c>
      <c r="R6174" t="s">
        <v>759</v>
      </c>
      <c r="S6174" t="s">
        <v>756</v>
      </c>
      <c r="T6174" t="s">
        <v>756</v>
      </c>
      <c r="U6174" t="s">
        <v>756</v>
      </c>
      <c r="V6174" t="s">
        <v>756</v>
      </c>
      <c r="W6174" t="s">
        <v>756</v>
      </c>
      <c r="X6174" t="s">
        <v>29487</v>
      </c>
      <c r="Y6174" t="str">
        <f t="shared" si="1360"/>
        <v>abril</v>
      </c>
      <c r="Z6174">
        <f>YEAR(BD_PONDERACIONES[[#This Row],[Fecha Ejecución del Ticket]])</f>
        <v>2023</v>
      </c>
      <c r="AA6174" t="str">
        <f t="shared" si="1361"/>
        <v>abril</v>
      </c>
      <c r="AB6174">
        <f>YEAR(BD_PONDERACIONES[[#This Row],[Fecha de Inspección]])</f>
        <v>2023</v>
      </c>
      <c r="AC6174">
        <f t="shared" si="1362"/>
        <v>0.5</v>
      </c>
      <c r="AD6174">
        <f t="shared" si="1363"/>
        <v>0.5</v>
      </c>
      <c r="AE6174">
        <f t="shared" si="1364"/>
        <v>0.5</v>
      </c>
      <c r="AF6174">
        <f t="shared" si="1365"/>
        <v>0.5</v>
      </c>
      <c r="AG6174">
        <f t="shared" si="1366"/>
        <v>0.5</v>
      </c>
      <c r="AH6174">
        <f t="shared" si="1367"/>
        <v>0.5</v>
      </c>
      <c r="AI6174">
        <f t="shared" si="1368"/>
        <v>0.25</v>
      </c>
      <c r="AJ6174">
        <f t="shared" si="1369"/>
        <v>0.25</v>
      </c>
      <c r="AK6174">
        <f t="shared" si="1370"/>
        <v>0.5</v>
      </c>
      <c r="AL6174">
        <f t="shared" si="1371"/>
        <v>0.5</v>
      </c>
      <c r="AM6174">
        <f t="shared" si="1372"/>
        <v>0.5</v>
      </c>
      <c r="AN6174" s="6">
        <f t="shared" si="1373"/>
        <v>1</v>
      </c>
      <c r="AO6174" t="str">
        <f>VLOOKUP(BD_PONDERACIONES[[#This Row],[Comuna]],Tabla3[#All],2,0)</f>
        <v>Cordillera</v>
      </c>
    </row>
    <row r="6175" spans="1:41" x14ac:dyDescent="0.35">
      <c r="A6175" t="s">
        <v>29488</v>
      </c>
      <c r="B6175" t="s">
        <v>29489</v>
      </c>
      <c r="C6175" t="s">
        <v>29490</v>
      </c>
      <c r="D6175" s="5">
        <v>45033</v>
      </c>
      <c r="E6175" s="5">
        <v>45026</v>
      </c>
      <c r="F6175" t="s">
        <v>753</v>
      </c>
      <c r="G6175" t="s">
        <v>29491</v>
      </c>
      <c r="H6175" t="s">
        <v>3795</v>
      </c>
      <c r="I6175" t="s">
        <v>26854</v>
      </c>
      <c r="J6175" t="s">
        <v>756</v>
      </c>
      <c r="K6175" t="s">
        <v>756</v>
      </c>
      <c r="L6175" t="s">
        <v>757</v>
      </c>
      <c r="M6175" t="s">
        <v>757</v>
      </c>
      <c r="N6175" t="s">
        <v>756</v>
      </c>
      <c r="O6175" t="s">
        <v>756</v>
      </c>
      <c r="P6175" t="s">
        <v>765</v>
      </c>
      <c r="Q6175" t="s">
        <v>29492</v>
      </c>
      <c r="R6175" t="s">
        <v>29493</v>
      </c>
      <c r="S6175" t="s">
        <v>756</v>
      </c>
      <c r="T6175" t="s">
        <v>756</v>
      </c>
      <c r="U6175" t="s">
        <v>756</v>
      </c>
      <c r="V6175" t="s">
        <v>756</v>
      </c>
      <c r="W6175" t="s">
        <v>756</v>
      </c>
      <c r="X6175" t="s">
        <v>9524</v>
      </c>
      <c r="Y6175" t="str">
        <f t="shared" si="1360"/>
        <v>abril</v>
      </c>
      <c r="Z6175">
        <f>YEAR(BD_PONDERACIONES[[#This Row],[Fecha Ejecución del Ticket]])</f>
        <v>2023</v>
      </c>
      <c r="AA6175" t="str">
        <f t="shared" si="1361"/>
        <v>abril</v>
      </c>
      <c r="AB6175">
        <f>YEAR(BD_PONDERACIONES[[#This Row],[Fecha de Inspección]])</f>
        <v>2023</v>
      </c>
      <c r="AC6175">
        <f t="shared" si="1362"/>
        <v>0.5</v>
      </c>
      <c r="AD6175">
        <f t="shared" si="1363"/>
        <v>0.5</v>
      </c>
      <c r="AE6175">
        <f t="shared" si="1364"/>
        <v>0.5</v>
      </c>
      <c r="AF6175">
        <f t="shared" si="1365"/>
        <v>0.5</v>
      </c>
      <c r="AG6175">
        <f t="shared" si="1366"/>
        <v>0.5</v>
      </c>
      <c r="AH6175">
        <f t="shared" si="1367"/>
        <v>0.5</v>
      </c>
      <c r="AI6175">
        <f t="shared" si="1368"/>
        <v>0.25</v>
      </c>
      <c r="AJ6175">
        <f t="shared" si="1369"/>
        <v>0.25</v>
      </c>
      <c r="AK6175">
        <f t="shared" si="1370"/>
        <v>0.5</v>
      </c>
      <c r="AL6175">
        <f t="shared" si="1371"/>
        <v>0.5</v>
      </c>
      <c r="AM6175">
        <f t="shared" si="1372"/>
        <v>0.5</v>
      </c>
      <c r="AN6175" s="6">
        <f t="shared" si="1373"/>
        <v>1</v>
      </c>
      <c r="AO6175" t="str">
        <f>VLOOKUP(BD_PONDERACIONES[[#This Row],[Comuna]],Tabla3[#All],2,0)</f>
        <v>Cordillera</v>
      </c>
    </row>
    <row r="6176" spans="1:41" x14ac:dyDescent="0.35">
      <c r="A6176" t="s">
        <v>29494</v>
      </c>
      <c r="B6176" t="s">
        <v>29495</v>
      </c>
      <c r="C6176" t="s">
        <v>29496</v>
      </c>
      <c r="D6176" s="5">
        <v>45033</v>
      </c>
      <c r="E6176" s="5">
        <v>45024</v>
      </c>
      <c r="F6176" t="s">
        <v>753</v>
      </c>
      <c r="G6176" t="s">
        <v>29497</v>
      </c>
      <c r="H6176" t="s">
        <v>3795</v>
      </c>
      <c r="I6176" t="s">
        <v>26259</v>
      </c>
      <c r="J6176" t="s">
        <v>756</v>
      </c>
      <c r="K6176" t="s">
        <v>756</v>
      </c>
      <c r="L6176" t="s">
        <v>757</v>
      </c>
      <c r="M6176" t="s">
        <v>757</v>
      </c>
      <c r="N6176" t="s">
        <v>756</v>
      </c>
      <c r="O6176" t="s">
        <v>756</v>
      </c>
      <c r="P6176" t="s">
        <v>758</v>
      </c>
      <c r="Q6176" t="s">
        <v>759</v>
      </c>
      <c r="R6176" t="s">
        <v>759</v>
      </c>
      <c r="S6176" t="s">
        <v>757</v>
      </c>
      <c r="T6176" t="s">
        <v>757</v>
      </c>
      <c r="U6176" t="s">
        <v>757</v>
      </c>
      <c r="V6176" t="s">
        <v>756</v>
      </c>
      <c r="W6176" t="s">
        <v>756</v>
      </c>
      <c r="X6176" t="s">
        <v>18679</v>
      </c>
      <c r="Y6176" t="str">
        <f t="shared" si="1360"/>
        <v>abril</v>
      </c>
      <c r="Z6176">
        <f>YEAR(BD_PONDERACIONES[[#This Row],[Fecha Ejecución del Ticket]])</f>
        <v>2023</v>
      </c>
      <c r="AA6176" t="str">
        <f t="shared" si="1361"/>
        <v>abril</v>
      </c>
      <c r="AB6176">
        <f>YEAR(BD_PONDERACIONES[[#This Row],[Fecha de Inspección]])</f>
        <v>2023</v>
      </c>
      <c r="AC6176">
        <f t="shared" si="1362"/>
        <v>0.5</v>
      </c>
      <c r="AD6176">
        <f t="shared" si="1363"/>
        <v>0.5</v>
      </c>
      <c r="AE6176">
        <f t="shared" si="1364"/>
        <v>0.5</v>
      </c>
      <c r="AF6176">
        <f t="shared" si="1365"/>
        <v>0.5</v>
      </c>
      <c r="AG6176">
        <f t="shared" si="1366"/>
        <v>0.5</v>
      </c>
      <c r="AH6176">
        <f t="shared" si="1367"/>
        <v>0.5</v>
      </c>
      <c r="AI6176">
        <f t="shared" si="1368"/>
        <v>0.25</v>
      </c>
      <c r="AJ6176">
        <f t="shared" si="1369"/>
        <v>0.25</v>
      </c>
      <c r="AK6176">
        <f t="shared" si="1370"/>
        <v>0.5</v>
      </c>
      <c r="AL6176">
        <f t="shared" si="1371"/>
        <v>0.5</v>
      </c>
      <c r="AM6176">
        <f t="shared" si="1372"/>
        <v>0.5</v>
      </c>
      <c r="AN6176" s="6">
        <f t="shared" si="1373"/>
        <v>1</v>
      </c>
      <c r="AO6176" t="str">
        <f>VLOOKUP(BD_PONDERACIONES[[#This Row],[Comuna]],Tabla3[#All],2,0)</f>
        <v>Cordillera</v>
      </c>
    </row>
    <row r="6177" spans="1:41" x14ac:dyDescent="0.35">
      <c r="A6177" t="s">
        <v>29498</v>
      </c>
      <c r="B6177" t="s">
        <v>29499</v>
      </c>
      <c r="C6177" t="s">
        <v>29500</v>
      </c>
      <c r="D6177" s="5">
        <v>45033</v>
      </c>
      <c r="E6177" s="5">
        <v>45019</v>
      </c>
      <c r="F6177" t="s">
        <v>753</v>
      </c>
      <c r="G6177" t="s">
        <v>29501</v>
      </c>
      <c r="H6177" t="s">
        <v>3795</v>
      </c>
      <c r="I6177" t="s">
        <v>26854</v>
      </c>
      <c r="J6177" t="s">
        <v>756</v>
      </c>
      <c r="K6177" t="s">
        <v>756</v>
      </c>
      <c r="L6177" t="s">
        <v>757</v>
      </c>
      <c r="M6177" t="s">
        <v>757</v>
      </c>
      <c r="N6177" t="s">
        <v>756</v>
      </c>
      <c r="O6177" t="s">
        <v>756</v>
      </c>
      <c r="P6177" t="s">
        <v>758</v>
      </c>
      <c r="Q6177" t="s">
        <v>759</v>
      </c>
      <c r="R6177" t="s">
        <v>759</v>
      </c>
      <c r="S6177" t="s">
        <v>757</v>
      </c>
      <c r="T6177" t="s">
        <v>757</v>
      </c>
      <c r="U6177" t="s">
        <v>757</v>
      </c>
      <c r="V6177" t="s">
        <v>756</v>
      </c>
      <c r="W6177" t="s">
        <v>756</v>
      </c>
      <c r="X6177" t="s">
        <v>29502</v>
      </c>
      <c r="Y6177" t="str">
        <f t="shared" si="1360"/>
        <v>abril</v>
      </c>
      <c r="Z6177">
        <f>YEAR(BD_PONDERACIONES[[#This Row],[Fecha Ejecución del Ticket]])</f>
        <v>2023</v>
      </c>
      <c r="AA6177" t="str">
        <f t="shared" si="1361"/>
        <v>abril</v>
      </c>
      <c r="AB6177">
        <f>YEAR(BD_PONDERACIONES[[#This Row],[Fecha de Inspección]])</f>
        <v>2023</v>
      </c>
      <c r="AC6177">
        <f t="shared" si="1362"/>
        <v>0.5</v>
      </c>
      <c r="AD6177">
        <f t="shared" si="1363"/>
        <v>0.5</v>
      </c>
      <c r="AE6177">
        <f t="shared" si="1364"/>
        <v>0.5</v>
      </c>
      <c r="AF6177">
        <f t="shared" si="1365"/>
        <v>0.5</v>
      </c>
      <c r="AG6177">
        <f t="shared" si="1366"/>
        <v>0.5</v>
      </c>
      <c r="AH6177">
        <f t="shared" si="1367"/>
        <v>0.5</v>
      </c>
      <c r="AI6177">
        <f t="shared" si="1368"/>
        <v>0.25</v>
      </c>
      <c r="AJ6177">
        <f t="shared" si="1369"/>
        <v>0.25</v>
      </c>
      <c r="AK6177">
        <f t="shared" si="1370"/>
        <v>0.5</v>
      </c>
      <c r="AL6177">
        <f t="shared" si="1371"/>
        <v>0.5</v>
      </c>
      <c r="AM6177">
        <f t="shared" si="1372"/>
        <v>0.5</v>
      </c>
      <c r="AN6177" s="6">
        <f t="shared" si="1373"/>
        <v>1</v>
      </c>
      <c r="AO6177" t="str">
        <f>VLOOKUP(BD_PONDERACIONES[[#This Row],[Comuna]],Tabla3[#All],2,0)</f>
        <v>Cordillera</v>
      </c>
    </row>
    <row r="6178" spans="1:41" x14ac:dyDescent="0.35">
      <c r="A6178" t="s">
        <v>29503</v>
      </c>
      <c r="B6178" t="s">
        <v>29504</v>
      </c>
      <c r="C6178" t="s">
        <v>29505</v>
      </c>
      <c r="D6178" s="5">
        <v>45033</v>
      </c>
      <c r="E6178" s="5">
        <v>45017</v>
      </c>
      <c r="F6178" t="s">
        <v>753</v>
      </c>
      <c r="G6178" t="s">
        <v>29506</v>
      </c>
      <c r="H6178" t="s">
        <v>3795</v>
      </c>
      <c r="I6178" t="s">
        <v>759</v>
      </c>
      <c r="J6178" t="s">
        <v>756</v>
      </c>
      <c r="K6178" t="s">
        <v>756</v>
      </c>
      <c r="L6178" t="s">
        <v>757</v>
      </c>
      <c r="M6178" t="s">
        <v>757</v>
      </c>
      <c r="N6178" t="s">
        <v>756</v>
      </c>
      <c r="O6178" t="s">
        <v>756</v>
      </c>
      <c r="P6178" t="s">
        <v>758</v>
      </c>
      <c r="Q6178" t="s">
        <v>759</v>
      </c>
      <c r="R6178" t="s">
        <v>759</v>
      </c>
      <c r="S6178" t="s">
        <v>757</v>
      </c>
      <c r="T6178" t="s">
        <v>757</v>
      </c>
      <c r="U6178" t="s">
        <v>757</v>
      </c>
      <c r="V6178" t="s">
        <v>756</v>
      </c>
      <c r="W6178" t="s">
        <v>756</v>
      </c>
      <c r="X6178" t="s">
        <v>29507</v>
      </c>
      <c r="Y6178" t="str">
        <f t="shared" si="1360"/>
        <v>abril</v>
      </c>
      <c r="Z6178">
        <f>YEAR(BD_PONDERACIONES[[#This Row],[Fecha Ejecución del Ticket]])</f>
        <v>2023</v>
      </c>
      <c r="AA6178" t="str">
        <f t="shared" si="1361"/>
        <v>abril</v>
      </c>
      <c r="AB6178">
        <f>YEAR(BD_PONDERACIONES[[#This Row],[Fecha de Inspección]])</f>
        <v>2023</v>
      </c>
      <c r="AC6178">
        <f t="shared" si="1362"/>
        <v>0.5</v>
      </c>
      <c r="AD6178">
        <f t="shared" si="1363"/>
        <v>0.5</v>
      </c>
      <c r="AE6178">
        <f t="shared" si="1364"/>
        <v>0.5</v>
      </c>
      <c r="AF6178">
        <f t="shared" si="1365"/>
        <v>0.5</v>
      </c>
      <c r="AG6178">
        <f t="shared" si="1366"/>
        <v>0.5</v>
      </c>
      <c r="AH6178">
        <f t="shared" si="1367"/>
        <v>0.5</v>
      </c>
      <c r="AI6178">
        <f t="shared" si="1368"/>
        <v>0.25</v>
      </c>
      <c r="AJ6178">
        <f t="shared" si="1369"/>
        <v>0.25</v>
      </c>
      <c r="AK6178">
        <f t="shared" si="1370"/>
        <v>0.5</v>
      </c>
      <c r="AL6178">
        <f t="shared" si="1371"/>
        <v>0.5</v>
      </c>
      <c r="AM6178">
        <f t="shared" si="1372"/>
        <v>0.5</v>
      </c>
      <c r="AN6178" s="6">
        <f t="shared" si="1373"/>
        <v>1</v>
      </c>
      <c r="AO6178" t="str">
        <f>VLOOKUP(BD_PONDERACIONES[[#This Row],[Comuna]],Tabla3[#All],2,0)</f>
        <v>Cordillera</v>
      </c>
    </row>
    <row r="6179" spans="1:41" x14ac:dyDescent="0.35">
      <c r="A6179" t="s">
        <v>29508</v>
      </c>
      <c r="B6179" t="s">
        <v>29509</v>
      </c>
      <c r="C6179" t="s">
        <v>29510</v>
      </c>
      <c r="D6179" s="5">
        <v>45033</v>
      </c>
      <c r="E6179" s="5">
        <v>45017</v>
      </c>
      <c r="F6179" t="s">
        <v>753</v>
      </c>
      <c r="G6179" t="s">
        <v>29506</v>
      </c>
      <c r="H6179" t="s">
        <v>3795</v>
      </c>
      <c r="I6179" t="s">
        <v>27019</v>
      </c>
      <c r="J6179" t="s">
        <v>756</v>
      </c>
      <c r="K6179" t="s">
        <v>756</v>
      </c>
      <c r="L6179" t="s">
        <v>757</v>
      </c>
      <c r="M6179" t="s">
        <v>757</v>
      </c>
      <c r="N6179" t="s">
        <v>756</v>
      </c>
      <c r="O6179" t="s">
        <v>756</v>
      </c>
      <c r="P6179" t="s">
        <v>758</v>
      </c>
      <c r="Q6179" t="s">
        <v>759</v>
      </c>
      <c r="R6179" t="s">
        <v>759</v>
      </c>
      <c r="S6179" t="s">
        <v>757</v>
      </c>
      <c r="T6179" t="s">
        <v>757</v>
      </c>
      <c r="U6179" t="s">
        <v>757</v>
      </c>
      <c r="V6179" t="s">
        <v>756</v>
      </c>
      <c r="W6179" t="s">
        <v>756</v>
      </c>
      <c r="X6179" t="s">
        <v>22721</v>
      </c>
      <c r="Y6179" t="str">
        <f t="shared" si="1360"/>
        <v>abril</v>
      </c>
      <c r="Z6179">
        <f>YEAR(BD_PONDERACIONES[[#This Row],[Fecha Ejecución del Ticket]])</f>
        <v>2023</v>
      </c>
      <c r="AA6179" t="str">
        <f t="shared" si="1361"/>
        <v>abril</v>
      </c>
      <c r="AB6179">
        <f>YEAR(BD_PONDERACIONES[[#This Row],[Fecha de Inspección]])</f>
        <v>2023</v>
      </c>
      <c r="AC6179">
        <f t="shared" si="1362"/>
        <v>0.5</v>
      </c>
      <c r="AD6179">
        <f t="shared" si="1363"/>
        <v>0.5</v>
      </c>
      <c r="AE6179">
        <f t="shared" si="1364"/>
        <v>0.5</v>
      </c>
      <c r="AF6179">
        <f t="shared" si="1365"/>
        <v>0.5</v>
      </c>
      <c r="AG6179">
        <f t="shared" si="1366"/>
        <v>0.5</v>
      </c>
      <c r="AH6179">
        <f t="shared" si="1367"/>
        <v>0.5</v>
      </c>
      <c r="AI6179">
        <f t="shared" si="1368"/>
        <v>0.25</v>
      </c>
      <c r="AJ6179">
        <f t="shared" si="1369"/>
        <v>0.25</v>
      </c>
      <c r="AK6179">
        <f t="shared" si="1370"/>
        <v>0.5</v>
      </c>
      <c r="AL6179">
        <f t="shared" si="1371"/>
        <v>0.5</v>
      </c>
      <c r="AM6179">
        <f t="shared" si="1372"/>
        <v>0.5</v>
      </c>
      <c r="AN6179" s="6">
        <f t="shared" si="1373"/>
        <v>1</v>
      </c>
      <c r="AO6179" t="str">
        <f>VLOOKUP(BD_PONDERACIONES[[#This Row],[Comuna]],Tabla3[#All],2,0)</f>
        <v>Cordillera</v>
      </c>
    </row>
    <row r="6180" spans="1:41" x14ac:dyDescent="0.35">
      <c r="A6180" t="s">
        <v>29511</v>
      </c>
      <c r="B6180" t="s">
        <v>29512</v>
      </c>
      <c r="C6180" t="s">
        <v>29513</v>
      </c>
      <c r="D6180" s="5">
        <v>45033</v>
      </c>
      <c r="E6180" s="5">
        <v>45022</v>
      </c>
      <c r="F6180" t="s">
        <v>763</v>
      </c>
      <c r="G6180" t="s">
        <v>29514</v>
      </c>
      <c r="H6180" t="s">
        <v>1886</v>
      </c>
      <c r="I6180" t="s">
        <v>26844</v>
      </c>
      <c r="J6180" t="s">
        <v>756</v>
      </c>
      <c r="K6180" t="s">
        <v>756</v>
      </c>
      <c r="L6180" t="s">
        <v>757</v>
      </c>
      <c r="M6180" t="s">
        <v>757</v>
      </c>
      <c r="N6180" t="s">
        <v>756</v>
      </c>
      <c r="O6180" t="s">
        <v>756</v>
      </c>
      <c r="P6180" t="s">
        <v>758</v>
      </c>
      <c r="Q6180" t="s">
        <v>759</v>
      </c>
      <c r="R6180" t="s">
        <v>759</v>
      </c>
      <c r="S6180" t="s">
        <v>757</v>
      </c>
      <c r="T6180" t="s">
        <v>757</v>
      </c>
      <c r="U6180" t="s">
        <v>757</v>
      </c>
      <c r="V6180" t="s">
        <v>773</v>
      </c>
      <c r="W6180" t="s">
        <v>773</v>
      </c>
      <c r="X6180" t="s">
        <v>24254</v>
      </c>
      <c r="Y6180" t="str">
        <f t="shared" si="1360"/>
        <v>abril</v>
      </c>
      <c r="Z6180">
        <f>YEAR(BD_PONDERACIONES[[#This Row],[Fecha Ejecución del Ticket]])</f>
        <v>2023</v>
      </c>
      <c r="AA6180" t="str">
        <f t="shared" si="1361"/>
        <v>abril</v>
      </c>
      <c r="AB6180">
        <f>YEAR(BD_PONDERACIONES[[#This Row],[Fecha de Inspección]])</f>
        <v>2023</v>
      </c>
      <c r="AC6180">
        <f t="shared" si="1362"/>
        <v>0.5</v>
      </c>
      <c r="AD6180">
        <f t="shared" si="1363"/>
        <v>0.5</v>
      </c>
      <c r="AE6180">
        <f t="shared" si="1364"/>
        <v>0.5</v>
      </c>
      <c r="AF6180">
        <f t="shared" si="1365"/>
        <v>0.5</v>
      </c>
      <c r="AG6180">
        <f t="shared" si="1366"/>
        <v>0.5</v>
      </c>
      <c r="AH6180">
        <f t="shared" si="1367"/>
        <v>0.5</v>
      </c>
      <c r="AI6180">
        <f t="shared" si="1368"/>
        <v>0.25</v>
      </c>
      <c r="AJ6180">
        <f t="shared" si="1369"/>
        <v>0.25</v>
      </c>
      <c r="AK6180">
        <f t="shared" si="1370"/>
        <v>0.5</v>
      </c>
      <c r="AL6180">
        <f t="shared" si="1371"/>
        <v>0</v>
      </c>
      <c r="AM6180">
        <f t="shared" si="1372"/>
        <v>0</v>
      </c>
      <c r="AN6180" s="6">
        <f t="shared" si="1373"/>
        <v>0.8</v>
      </c>
      <c r="AO6180" t="str">
        <f>VLOOKUP(BD_PONDERACIONES[[#This Row],[Comuna]],Tabla3[#All],2,0)</f>
        <v>Cordillera</v>
      </c>
    </row>
    <row r="6181" spans="1:41" x14ac:dyDescent="0.35">
      <c r="A6181" t="s">
        <v>29515</v>
      </c>
      <c r="B6181" t="s">
        <v>29516</v>
      </c>
      <c r="C6181" t="s">
        <v>29517</v>
      </c>
      <c r="D6181" s="5">
        <v>45033</v>
      </c>
      <c r="E6181" s="5">
        <v>45021</v>
      </c>
      <c r="F6181" t="s">
        <v>763</v>
      </c>
      <c r="G6181" t="s">
        <v>29518</v>
      </c>
      <c r="H6181" t="s">
        <v>1886</v>
      </c>
      <c r="I6181" t="s">
        <v>28686</v>
      </c>
      <c r="J6181" t="s">
        <v>756</v>
      </c>
      <c r="K6181" t="s">
        <v>756</v>
      </c>
      <c r="L6181" t="s">
        <v>757</v>
      </c>
      <c r="M6181" t="s">
        <v>757</v>
      </c>
      <c r="N6181" t="s">
        <v>756</v>
      </c>
      <c r="O6181" t="s">
        <v>756</v>
      </c>
      <c r="P6181" t="s">
        <v>758</v>
      </c>
      <c r="Q6181" t="s">
        <v>759</v>
      </c>
      <c r="R6181" t="s">
        <v>759</v>
      </c>
      <c r="S6181" t="s">
        <v>757</v>
      </c>
      <c r="T6181" t="s">
        <v>757</v>
      </c>
      <c r="U6181" t="s">
        <v>757</v>
      </c>
      <c r="V6181" t="s">
        <v>756</v>
      </c>
      <c r="W6181" t="s">
        <v>756</v>
      </c>
      <c r="X6181" t="s">
        <v>29519</v>
      </c>
      <c r="Y6181" t="str">
        <f t="shared" si="1360"/>
        <v>abril</v>
      </c>
      <c r="Z6181">
        <f>YEAR(BD_PONDERACIONES[[#This Row],[Fecha Ejecución del Ticket]])</f>
        <v>2023</v>
      </c>
      <c r="AA6181" t="str">
        <f t="shared" si="1361"/>
        <v>abril</v>
      </c>
      <c r="AB6181">
        <f>YEAR(BD_PONDERACIONES[[#This Row],[Fecha de Inspección]])</f>
        <v>2023</v>
      </c>
      <c r="AC6181">
        <f t="shared" si="1362"/>
        <v>0.5</v>
      </c>
      <c r="AD6181">
        <f t="shared" si="1363"/>
        <v>0.5</v>
      </c>
      <c r="AE6181">
        <f t="shared" si="1364"/>
        <v>0.5</v>
      </c>
      <c r="AF6181">
        <f t="shared" si="1365"/>
        <v>0.5</v>
      </c>
      <c r="AG6181">
        <f t="shared" si="1366"/>
        <v>0.5</v>
      </c>
      <c r="AH6181">
        <f t="shared" si="1367"/>
        <v>0.5</v>
      </c>
      <c r="AI6181">
        <f t="shared" si="1368"/>
        <v>0.25</v>
      </c>
      <c r="AJ6181">
        <f t="shared" si="1369"/>
        <v>0.25</v>
      </c>
      <c r="AK6181">
        <f t="shared" si="1370"/>
        <v>0.5</v>
      </c>
      <c r="AL6181">
        <f t="shared" si="1371"/>
        <v>0.5</v>
      </c>
      <c r="AM6181">
        <f t="shared" si="1372"/>
        <v>0.5</v>
      </c>
      <c r="AN6181" s="6">
        <f t="shared" si="1373"/>
        <v>1</v>
      </c>
      <c r="AO6181" t="str">
        <f>VLOOKUP(BD_PONDERACIONES[[#This Row],[Comuna]],Tabla3[#All],2,0)</f>
        <v>Cordillera</v>
      </c>
    </row>
    <row r="6182" spans="1:41" x14ac:dyDescent="0.35">
      <c r="A6182" t="s">
        <v>29520</v>
      </c>
      <c r="B6182" t="s">
        <v>29521</v>
      </c>
      <c r="C6182" t="s">
        <v>29522</v>
      </c>
      <c r="D6182" s="5">
        <v>45033</v>
      </c>
      <c r="E6182" s="5">
        <v>45017</v>
      </c>
      <c r="F6182" t="s">
        <v>763</v>
      </c>
      <c r="G6182" t="s">
        <v>29523</v>
      </c>
      <c r="H6182" t="s">
        <v>1886</v>
      </c>
      <c r="I6182" t="s">
        <v>28686</v>
      </c>
      <c r="J6182" t="s">
        <v>756</v>
      </c>
      <c r="K6182" t="s">
        <v>756</v>
      </c>
      <c r="L6182" t="s">
        <v>757</v>
      </c>
      <c r="M6182" t="s">
        <v>757</v>
      </c>
      <c r="N6182" t="s">
        <v>756</v>
      </c>
      <c r="O6182" t="s">
        <v>756</v>
      </c>
      <c r="P6182" t="s">
        <v>758</v>
      </c>
      <c r="Q6182" t="s">
        <v>759</v>
      </c>
      <c r="R6182" t="s">
        <v>759</v>
      </c>
      <c r="S6182" t="s">
        <v>757</v>
      </c>
      <c r="T6182" t="s">
        <v>757</v>
      </c>
      <c r="U6182" t="s">
        <v>757</v>
      </c>
      <c r="V6182" t="s">
        <v>756</v>
      </c>
      <c r="W6182" t="s">
        <v>756</v>
      </c>
      <c r="X6182" t="s">
        <v>29524</v>
      </c>
      <c r="Y6182" t="str">
        <f t="shared" si="1360"/>
        <v>abril</v>
      </c>
      <c r="Z6182">
        <f>YEAR(BD_PONDERACIONES[[#This Row],[Fecha Ejecución del Ticket]])</f>
        <v>2023</v>
      </c>
      <c r="AA6182" t="str">
        <f t="shared" si="1361"/>
        <v>abril</v>
      </c>
      <c r="AB6182">
        <f>YEAR(BD_PONDERACIONES[[#This Row],[Fecha de Inspección]])</f>
        <v>2023</v>
      </c>
      <c r="AC6182">
        <f t="shared" si="1362"/>
        <v>0.5</v>
      </c>
      <c r="AD6182">
        <f t="shared" si="1363"/>
        <v>0.5</v>
      </c>
      <c r="AE6182">
        <f t="shared" si="1364"/>
        <v>0.5</v>
      </c>
      <c r="AF6182">
        <f t="shared" si="1365"/>
        <v>0.5</v>
      </c>
      <c r="AG6182">
        <f t="shared" si="1366"/>
        <v>0.5</v>
      </c>
      <c r="AH6182">
        <f t="shared" si="1367"/>
        <v>0.5</v>
      </c>
      <c r="AI6182">
        <f t="shared" si="1368"/>
        <v>0.25</v>
      </c>
      <c r="AJ6182">
        <f t="shared" si="1369"/>
        <v>0.25</v>
      </c>
      <c r="AK6182">
        <f t="shared" si="1370"/>
        <v>0.5</v>
      </c>
      <c r="AL6182">
        <f t="shared" si="1371"/>
        <v>0.5</v>
      </c>
      <c r="AM6182">
        <f t="shared" si="1372"/>
        <v>0.5</v>
      </c>
      <c r="AN6182" s="6">
        <f t="shared" si="1373"/>
        <v>1</v>
      </c>
      <c r="AO6182" t="str">
        <f>VLOOKUP(BD_PONDERACIONES[[#This Row],[Comuna]],Tabla3[#All],2,0)</f>
        <v>Cordillera</v>
      </c>
    </row>
    <row r="6183" spans="1:41" x14ac:dyDescent="0.35">
      <c r="A6183" t="s">
        <v>29525</v>
      </c>
      <c r="B6183" t="s">
        <v>29526</v>
      </c>
      <c r="C6183" t="s">
        <v>29527</v>
      </c>
      <c r="D6183" s="5">
        <v>45033</v>
      </c>
      <c r="E6183" s="5">
        <v>45019</v>
      </c>
      <c r="F6183" t="s">
        <v>763</v>
      </c>
      <c r="G6183" t="s">
        <v>29528</v>
      </c>
      <c r="H6183" t="s">
        <v>1886</v>
      </c>
      <c r="I6183" t="s">
        <v>26253</v>
      </c>
      <c r="J6183" t="s">
        <v>756</v>
      </c>
      <c r="K6183" t="s">
        <v>756</v>
      </c>
      <c r="L6183" t="s">
        <v>757</v>
      </c>
      <c r="M6183" t="s">
        <v>757</v>
      </c>
      <c r="N6183" t="s">
        <v>756</v>
      </c>
      <c r="O6183" t="s">
        <v>756</v>
      </c>
      <c r="P6183" t="s">
        <v>758</v>
      </c>
      <c r="Q6183" t="s">
        <v>759</v>
      </c>
      <c r="R6183" t="s">
        <v>759</v>
      </c>
      <c r="S6183" t="s">
        <v>757</v>
      </c>
      <c r="T6183" t="s">
        <v>757</v>
      </c>
      <c r="U6183" t="s">
        <v>757</v>
      </c>
      <c r="V6183" t="s">
        <v>756</v>
      </c>
      <c r="W6183" t="s">
        <v>756</v>
      </c>
      <c r="X6183" t="s">
        <v>29529</v>
      </c>
      <c r="Y6183" t="str">
        <f t="shared" si="1360"/>
        <v>abril</v>
      </c>
      <c r="Z6183">
        <f>YEAR(BD_PONDERACIONES[[#This Row],[Fecha Ejecución del Ticket]])</f>
        <v>2023</v>
      </c>
      <c r="AA6183" t="str">
        <f t="shared" si="1361"/>
        <v>abril</v>
      </c>
      <c r="AB6183">
        <f>YEAR(BD_PONDERACIONES[[#This Row],[Fecha de Inspección]])</f>
        <v>2023</v>
      </c>
      <c r="AC6183">
        <f t="shared" si="1362"/>
        <v>0.5</v>
      </c>
      <c r="AD6183">
        <f t="shared" si="1363"/>
        <v>0.5</v>
      </c>
      <c r="AE6183">
        <f t="shared" si="1364"/>
        <v>0.5</v>
      </c>
      <c r="AF6183">
        <f t="shared" si="1365"/>
        <v>0.5</v>
      </c>
      <c r="AG6183">
        <f t="shared" si="1366"/>
        <v>0.5</v>
      </c>
      <c r="AH6183">
        <f t="shared" si="1367"/>
        <v>0.5</v>
      </c>
      <c r="AI6183">
        <f t="shared" si="1368"/>
        <v>0.25</v>
      </c>
      <c r="AJ6183">
        <f t="shared" si="1369"/>
        <v>0.25</v>
      </c>
      <c r="AK6183">
        <f t="shared" si="1370"/>
        <v>0.5</v>
      </c>
      <c r="AL6183">
        <f t="shared" si="1371"/>
        <v>0.5</v>
      </c>
      <c r="AM6183">
        <f t="shared" si="1372"/>
        <v>0.5</v>
      </c>
      <c r="AN6183" s="6">
        <f t="shared" si="1373"/>
        <v>1</v>
      </c>
      <c r="AO6183" t="str">
        <f>VLOOKUP(BD_PONDERACIONES[[#This Row],[Comuna]],Tabla3[#All],2,0)</f>
        <v>Cordillera</v>
      </c>
    </row>
    <row r="6184" spans="1:41" x14ac:dyDescent="0.35">
      <c r="A6184" t="s">
        <v>29530</v>
      </c>
      <c r="B6184" t="s">
        <v>29531</v>
      </c>
      <c r="C6184" t="s">
        <v>29532</v>
      </c>
      <c r="D6184" s="5">
        <v>45033</v>
      </c>
      <c r="E6184" s="5">
        <v>45020</v>
      </c>
      <c r="F6184" t="s">
        <v>763</v>
      </c>
      <c r="G6184" t="s">
        <v>29533</v>
      </c>
      <c r="H6184" t="s">
        <v>1886</v>
      </c>
      <c r="I6184" t="s">
        <v>27019</v>
      </c>
      <c r="J6184" t="s">
        <v>756</v>
      </c>
      <c r="K6184" t="s">
        <v>756</v>
      </c>
      <c r="L6184" t="s">
        <v>757</v>
      </c>
      <c r="M6184" t="s">
        <v>757</v>
      </c>
      <c r="N6184" t="s">
        <v>756</v>
      </c>
      <c r="O6184" t="s">
        <v>756</v>
      </c>
      <c r="P6184" t="s">
        <v>758</v>
      </c>
      <c r="Q6184" t="s">
        <v>759</v>
      </c>
      <c r="R6184" t="s">
        <v>759</v>
      </c>
      <c r="S6184" t="s">
        <v>757</v>
      </c>
      <c r="T6184" t="s">
        <v>757</v>
      </c>
      <c r="U6184" t="s">
        <v>757</v>
      </c>
      <c r="V6184" t="s">
        <v>756</v>
      </c>
      <c r="W6184" t="s">
        <v>756</v>
      </c>
      <c r="X6184" t="s">
        <v>29534</v>
      </c>
      <c r="Y6184" t="str">
        <f t="shared" si="1360"/>
        <v>abril</v>
      </c>
      <c r="Z6184">
        <f>YEAR(BD_PONDERACIONES[[#This Row],[Fecha Ejecución del Ticket]])</f>
        <v>2023</v>
      </c>
      <c r="AA6184" t="str">
        <f t="shared" si="1361"/>
        <v>abril</v>
      </c>
      <c r="AB6184">
        <f>YEAR(BD_PONDERACIONES[[#This Row],[Fecha de Inspección]])</f>
        <v>2023</v>
      </c>
      <c r="AC6184">
        <f t="shared" si="1362"/>
        <v>0.5</v>
      </c>
      <c r="AD6184">
        <f t="shared" si="1363"/>
        <v>0.5</v>
      </c>
      <c r="AE6184">
        <f t="shared" si="1364"/>
        <v>0.5</v>
      </c>
      <c r="AF6184">
        <f t="shared" si="1365"/>
        <v>0.5</v>
      </c>
      <c r="AG6184">
        <f t="shared" si="1366"/>
        <v>0.5</v>
      </c>
      <c r="AH6184">
        <f t="shared" si="1367"/>
        <v>0.5</v>
      </c>
      <c r="AI6184">
        <f t="shared" si="1368"/>
        <v>0.25</v>
      </c>
      <c r="AJ6184">
        <f t="shared" si="1369"/>
        <v>0.25</v>
      </c>
      <c r="AK6184">
        <f t="shared" si="1370"/>
        <v>0.5</v>
      </c>
      <c r="AL6184">
        <f t="shared" si="1371"/>
        <v>0.5</v>
      </c>
      <c r="AM6184">
        <f t="shared" si="1372"/>
        <v>0.5</v>
      </c>
      <c r="AN6184" s="6">
        <f t="shared" si="1373"/>
        <v>1</v>
      </c>
      <c r="AO6184" t="str">
        <f>VLOOKUP(BD_PONDERACIONES[[#This Row],[Comuna]],Tabla3[#All],2,0)</f>
        <v>Cordillera</v>
      </c>
    </row>
    <row r="6185" spans="1:41" x14ac:dyDescent="0.35">
      <c r="A6185" t="s">
        <v>29535</v>
      </c>
      <c r="B6185" t="s">
        <v>29536</v>
      </c>
      <c r="C6185" t="s">
        <v>29537</v>
      </c>
      <c r="D6185" s="5">
        <v>45033</v>
      </c>
      <c r="E6185" s="5">
        <v>45018</v>
      </c>
      <c r="F6185" t="s">
        <v>763</v>
      </c>
      <c r="G6185" t="s">
        <v>29538</v>
      </c>
      <c r="H6185" t="s">
        <v>1886</v>
      </c>
      <c r="I6185" t="s">
        <v>27019</v>
      </c>
      <c r="J6185" t="s">
        <v>756</v>
      </c>
      <c r="K6185" t="s">
        <v>756</v>
      </c>
      <c r="L6185" t="s">
        <v>757</v>
      </c>
      <c r="M6185" t="s">
        <v>757</v>
      </c>
      <c r="N6185" t="s">
        <v>756</v>
      </c>
      <c r="O6185" t="s">
        <v>756</v>
      </c>
      <c r="P6185" t="s">
        <v>758</v>
      </c>
      <c r="Q6185" t="s">
        <v>759</v>
      </c>
      <c r="R6185" t="s">
        <v>759</v>
      </c>
      <c r="S6185" t="s">
        <v>757</v>
      </c>
      <c r="T6185" t="s">
        <v>757</v>
      </c>
      <c r="U6185" t="s">
        <v>757</v>
      </c>
      <c r="V6185" t="s">
        <v>756</v>
      </c>
      <c r="W6185" t="s">
        <v>756</v>
      </c>
      <c r="X6185" t="s">
        <v>18794</v>
      </c>
      <c r="Y6185" t="str">
        <f t="shared" si="1360"/>
        <v>abril</v>
      </c>
      <c r="Z6185">
        <f>YEAR(BD_PONDERACIONES[[#This Row],[Fecha Ejecución del Ticket]])</f>
        <v>2023</v>
      </c>
      <c r="AA6185" t="str">
        <f t="shared" si="1361"/>
        <v>abril</v>
      </c>
      <c r="AB6185">
        <f>YEAR(BD_PONDERACIONES[[#This Row],[Fecha de Inspección]])</f>
        <v>2023</v>
      </c>
      <c r="AC6185">
        <f t="shared" si="1362"/>
        <v>0.5</v>
      </c>
      <c r="AD6185">
        <f t="shared" si="1363"/>
        <v>0.5</v>
      </c>
      <c r="AE6185">
        <f t="shared" si="1364"/>
        <v>0.5</v>
      </c>
      <c r="AF6185">
        <f t="shared" si="1365"/>
        <v>0.5</v>
      </c>
      <c r="AG6185">
        <f t="shared" si="1366"/>
        <v>0.5</v>
      </c>
      <c r="AH6185">
        <f t="shared" si="1367"/>
        <v>0.5</v>
      </c>
      <c r="AI6185">
        <f t="shared" si="1368"/>
        <v>0.25</v>
      </c>
      <c r="AJ6185">
        <f t="shared" si="1369"/>
        <v>0.25</v>
      </c>
      <c r="AK6185">
        <f t="shared" si="1370"/>
        <v>0.5</v>
      </c>
      <c r="AL6185">
        <f t="shared" si="1371"/>
        <v>0.5</v>
      </c>
      <c r="AM6185">
        <f t="shared" si="1372"/>
        <v>0.5</v>
      </c>
      <c r="AN6185" s="6">
        <f t="shared" si="1373"/>
        <v>1</v>
      </c>
      <c r="AO6185" t="str">
        <f>VLOOKUP(BD_PONDERACIONES[[#This Row],[Comuna]],Tabla3[#All],2,0)</f>
        <v>Cordillera</v>
      </c>
    </row>
    <row r="6186" spans="1:41" x14ac:dyDescent="0.35">
      <c r="A6186" t="s">
        <v>29539</v>
      </c>
      <c r="B6186" t="s">
        <v>29540</v>
      </c>
      <c r="C6186" t="s">
        <v>29541</v>
      </c>
      <c r="D6186" s="5">
        <v>45033</v>
      </c>
      <c r="E6186" s="5">
        <v>45017</v>
      </c>
      <c r="F6186" t="s">
        <v>763</v>
      </c>
      <c r="G6186" t="s">
        <v>29538</v>
      </c>
      <c r="H6186" t="s">
        <v>1886</v>
      </c>
      <c r="I6186" t="s">
        <v>759</v>
      </c>
      <c r="J6186" t="s">
        <v>756</v>
      </c>
      <c r="K6186" t="s">
        <v>756</v>
      </c>
      <c r="L6186" t="s">
        <v>757</v>
      </c>
      <c r="M6186" t="s">
        <v>757</v>
      </c>
      <c r="N6186" t="s">
        <v>756</v>
      </c>
      <c r="O6186" t="s">
        <v>756</v>
      </c>
      <c r="P6186" t="s">
        <v>758</v>
      </c>
      <c r="Q6186" t="s">
        <v>759</v>
      </c>
      <c r="R6186" t="s">
        <v>759</v>
      </c>
      <c r="S6186" t="s">
        <v>757</v>
      </c>
      <c r="T6186" t="s">
        <v>757</v>
      </c>
      <c r="U6186" t="s">
        <v>757</v>
      </c>
      <c r="V6186" t="s">
        <v>756</v>
      </c>
      <c r="W6186" t="s">
        <v>768</v>
      </c>
      <c r="X6186" t="s">
        <v>29542</v>
      </c>
      <c r="Y6186" t="str">
        <f t="shared" si="1360"/>
        <v>abril</v>
      </c>
      <c r="Z6186">
        <f>YEAR(BD_PONDERACIONES[[#This Row],[Fecha Ejecución del Ticket]])</f>
        <v>2023</v>
      </c>
      <c r="AA6186" t="str">
        <f t="shared" si="1361"/>
        <v>abril</v>
      </c>
      <c r="AB6186">
        <f>YEAR(BD_PONDERACIONES[[#This Row],[Fecha de Inspección]])</f>
        <v>2023</v>
      </c>
      <c r="AC6186">
        <f t="shared" si="1362"/>
        <v>0.5</v>
      </c>
      <c r="AD6186">
        <f t="shared" si="1363"/>
        <v>0.5</v>
      </c>
      <c r="AE6186">
        <f t="shared" si="1364"/>
        <v>0.5</v>
      </c>
      <c r="AF6186">
        <f t="shared" si="1365"/>
        <v>0.5</v>
      </c>
      <c r="AG6186">
        <f t="shared" si="1366"/>
        <v>0.5</v>
      </c>
      <c r="AH6186">
        <f t="shared" si="1367"/>
        <v>0.5</v>
      </c>
      <c r="AI6186">
        <f t="shared" si="1368"/>
        <v>0.25</v>
      </c>
      <c r="AJ6186">
        <f t="shared" si="1369"/>
        <v>0.25</v>
      </c>
      <c r="AK6186">
        <f t="shared" si="1370"/>
        <v>0.5</v>
      </c>
      <c r="AL6186">
        <f t="shared" si="1371"/>
        <v>0.5</v>
      </c>
      <c r="AM6186">
        <f t="shared" si="1372"/>
        <v>0.17499999999999999</v>
      </c>
      <c r="AN6186" s="6">
        <f t="shared" si="1373"/>
        <v>0.93500000000000005</v>
      </c>
      <c r="AO6186" t="str">
        <f>VLOOKUP(BD_PONDERACIONES[[#This Row],[Comuna]],Tabla3[#All],2,0)</f>
        <v>Cordillera</v>
      </c>
    </row>
    <row r="6187" spans="1:41" x14ac:dyDescent="0.35">
      <c r="A6187" t="s">
        <v>29543</v>
      </c>
      <c r="B6187" t="s">
        <v>29544</v>
      </c>
      <c r="C6187" t="s">
        <v>29545</v>
      </c>
      <c r="D6187" s="5">
        <v>45033</v>
      </c>
      <c r="E6187" s="5">
        <v>45020</v>
      </c>
      <c r="F6187" t="s">
        <v>763</v>
      </c>
      <c r="G6187" t="s">
        <v>29546</v>
      </c>
      <c r="H6187" t="s">
        <v>1886</v>
      </c>
      <c r="I6187" t="s">
        <v>27019</v>
      </c>
      <c r="J6187" t="s">
        <v>756</v>
      </c>
      <c r="K6187" t="s">
        <v>756</v>
      </c>
      <c r="L6187" t="s">
        <v>757</v>
      </c>
      <c r="M6187" t="s">
        <v>757</v>
      </c>
      <c r="N6187" t="s">
        <v>756</v>
      </c>
      <c r="O6187" t="s">
        <v>756</v>
      </c>
      <c r="P6187" t="s">
        <v>758</v>
      </c>
      <c r="Q6187" t="s">
        <v>759</v>
      </c>
      <c r="R6187" t="s">
        <v>759</v>
      </c>
      <c r="S6187" t="s">
        <v>757</v>
      </c>
      <c r="T6187" t="s">
        <v>757</v>
      </c>
      <c r="U6187" t="s">
        <v>757</v>
      </c>
      <c r="V6187" t="s">
        <v>756</v>
      </c>
      <c r="W6187" t="s">
        <v>756</v>
      </c>
      <c r="X6187" t="s">
        <v>29547</v>
      </c>
      <c r="Y6187" t="str">
        <f t="shared" si="1360"/>
        <v>abril</v>
      </c>
      <c r="Z6187">
        <f>YEAR(BD_PONDERACIONES[[#This Row],[Fecha Ejecución del Ticket]])</f>
        <v>2023</v>
      </c>
      <c r="AA6187" t="str">
        <f t="shared" si="1361"/>
        <v>abril</v>
      </c>
      <c r="AB6187">
        <f>YEAR(BD_PONDERACIONES[[#This Row],[Fecha de Inspección]])</f>
        <v>2023</v>
      </c>
      <c r="AC6187">
        <f t="shared" si="1362"/>
        <v>0.5</v>
      </c>
      <c r="AD6187">
        <f t="shared" si="1363"/>
        <v>0.5</v>
      </c>
      <c r="AE6187">
        <f t="shared" si="1364"/>
        <v>0.5</v>
      </c>
      <c r="AF6187">
        <f t="shared" si="1365"/>
        <v>0.5</v>
      </c>
      <c r="AG6187">
        <f t="shared" si="1366"/>
        <v>0.5</v>
      </c>
      <c r="AH6187">
        <f t="shared" si="1367"/>
        <v>0.5</v>
      </c>
      <c r="AI6187">
        <f t="shared" si="1368"/>
        <v>0.25</v>
      </c>
      <c r="AJ6187">
        <f t="shared" si="1369"/>
        <v>0.25</v>
      </c>
      <c r="AK6187">
        <f t="shared" si="1370"/>
        <v>0.5</v>
      </c>
      <c r="AL6187">
        <f t="shared" si="1371"/>
        <v>0.5</v>
      </c>
      <c r="AM6187">
        <f t="shared" si="1372"/>
        <v>0.5</v>
      </c>
      <c r="AN6187" s="6">
        <f t="shared" si="1373"/>
        <v>1</v>
      </c>
      <c r="AO6187" t="str">
        <f>VLOOKUP(BD_PONDERACIONES[[#This Row],[Comuna]],Tabla3[#All],2,0)</f>
        <v>Cordillera</v>
      </c>
    </row>
    <row r="6188" spans="1:41" x14ac:dyDescent="0.35">
      <c r="A6188" t="s">
        <v>29548</v>
      </c>
      <c r="B6188" t="s">
        <v>29549</v>
      </c>
      <c r="C6188" t="s">
        <v>29550</v>
      </c>
      <c r="D6188" s="5">
        <v>45033</v>
      </c>
      <c r="E6188" s="5">
        <v>45020</v>
      </c>
      <c r="F6188" t="s">
        <v>763</v>
      </c>
      <c r="G6188" t="s">
        <v>29551</v>
      </c>
      <c r="H6188" t="s">
        <v>1886</v>
      </c>
      <c r="I6188" t="s">
        <v>27019</v>
      </c>
      <c r="J6188" t="s">
        <v>756</v>
      </c>
      <c r="K6188" t="s">
        <v>756</v>
      </c>
      <c r="L6188" t="s">
        <v>757</v>
      </c>
      <c r="M6188" t="s">
        <v>757</v>
      </c>
      <c r="N6188" t="s">
        <v>756</v>
      </c>
      <c r="O6188" t="s">
        <v>756</v>
      </c>
      <c r="P6188" t="s">
        <v>758</v>
      </c>
      <c r="Q6188" t="s">
        <v>759</v>
      </c>
      <c r="R6188" t="s">
        <v>759</v>
      </c>
      <c r="S6188" t="s">
        <v>757</v>
      </c>
      <c r="T6188" t="s">
        <v>757</v>
      </c>
      <c r="U6188" t="s">
        <v>757</v>
      </c>
      <c r="V6188" t="s">
        <v>756</v>
      </c>
      <c r="W6188" t="s">
        <v>756</v>
      </c>
      <c r="X6188" t="s">
        <v>18794</v>
      </c>
      <c r="Y6188" t="str">
        <f t="shared" si="1360"/>
        <v>abril</v>
      </c>
      <c r="Z6188">
        <f>YEAR(BD_PONDERACIONES[[#This Row],[Fecha Ejecución del Ticket]])</f>
        <v>2023</v>
      </c>
      <c r="AA6188" t="str">
        <f t="shared" si="1361"/>
        <v>abril</v>
      </c>
      <c r="AB6188">
        <f>YEAR(BD_PONDERACIONES[[#This Row],[Fecha de Inspección]])</f>
        <v>2023</v>
      </c>
      <c r="AC6188">
        <f t="shared" si="1362"/>
        <v>0.5</v>
      </c>
      <c r="AD6188">
        <f t="shared" si="1363"/>
        <v>0.5</v>
      </c>
      <c r="AE6188">
        <f t="shared" si="1364"/>
        <v>0.5</v>
      </c>
      <c r="AF6188">
        <f t="shared" si="1365"/>
        <v>0.5</v>
      </c>
      <c r="AG6188">
        <f t="shared" si="1366"/>
        <v>0.5</v>
      </c>
      <c r="AH6188">
        <f t="shared" si="1367"/>
        <v>0.5</v>
      </c>
      <c r="AI6188">
        <f t="shared" si="1368"/>
        <v>0.25</v>
      </c>
      <c r="AJ6188">
        <f t="shared" si="1369"/>
        <v>0.25</v>
      </c>
      <c r="AK6188">
        <f t="shared" si="1370"/>
        <v>0.5</v>
      </c>
      <c r="AL6188">
        <f t="shared" si="1371"/>
        <v>0.5</v>
      </c>
      <c r="AM6188">
        <f t="shared" si="1372"/>
        <v>0.5</v>
      </c>
      <c r="AN6188" s="6">
        <f t="shared" si="1373"/>
        <v>1</v>
      </c>
      <c r="AO6188" t="str">
        <f>VLOOKUP(BD_PONDERACIONES[[#This Row],[Comuna]],Tabla3[#All],2,0)</f>
        <v>Cordillera</v>
      </c>
    </row>
    <row r="6189" spans="1:41" x14ac:dyDescent="0.35">
      <c r="A6189" t="s">
        <v>29552</v>
      </c>
      <c r="B6189" t="s">
        <v>29553</v>
      </c>
      <c r="C6189" t="s">
        <v>29554</v>
      </c>
      <c r="D6189" s="5">
        <v>45033</v>
      </c>
      <c r="E6189" s="5">
        <v>45020</v>
      </c>
      <c r="F6189" t="s">
        <v>763</v>
      </c>
      <c r="G6189" t="s">
        <v>29555</v>
      </c>
      <c r="H6189" t="s">
        <v>1886</v>
      </c>
      <c r="I6189" t="s">
        <v>27019</v>
      </c>
      <c r="J6189" t="s">
        <v>756</v>
      </c>
      <c r="K6189" t="s">
        <v>756</v>
      </c>
      <c r="L6189" t="s">
        <v>757</v>
      </c>
      <c r="M6189" t="s">
        <v>757</v>
      </c>
      <c r="N6189" t="s">
        <v>756</v>
      </c>
      <c r="O6189" t="s">
        <v>756</v>
      </c>
      <c r="P6189" t="s">
        <v>758</v>
      </c>
      <c r="Q6189" t="s">
        <v>759</v>
      </c>
      <c r="R6189" t="s">
        <v>759</v>
      </c>
      <c r="S6189" t="s">
        <v>757</v>
      </c>
      <c r="T6189" t="s">
        <v>757</v>
      </c>
      <c r="U6189" t="s">
        <v>757</v>
      </c>
      <c r="V6189" t="s">
        <v>756</v>
      </c>
      <c r="W6189" t="s">
        <v>756</v>
      </c>
      <c r="X6189" t="s">
        <v>29556</v>
      </c>
      <c r="Y6189" t="str">
        <f t="shared" si="1360"/>
        <v>abril</v>
      </c>
      <c r="Z6189">
        <f>YEAR(BD_PONDERACIONES[[#This Row],[Fecha Ejecución del Ticket]])</f>
        <v>2023</v>
      </c>
      <c r="AA6189" t="str">
        <f t="shared" si="1361"/>
        <v>abril</v>
      </c>
      <c r="AB6189">
        <f>YEAR(BD_PONDERACIONES[[#This Row],[Fecha de Inspección]])</f>
        <v>2023</v>
      </c>
      <c r="AC6189">
        <f t="shared" si="1362"/>
        <v>0.5</v>
      </c>
      <c r="AD6189">
        <f t="shared" si="1363"/>
        <v>0.5</v>
      </c>
      <c r="AE6189">
        <f t="shared" si="1364"/>
        <v>0.5</v>
      </c>
      <c r="AF6189">
        <f t="shared" si="1365"/>
        <v>0.5</v>
      </c>
      <c r="AG6189">
        <f t="shared" si="1366"/>
        <v>0.5</v>
      </c>
      <c r="AH6189">
        <f t="shared" si="1367"/>
        <v>0.5</v>
      </c>
      <c r="AI6189">
        <f t="shared" si="1368"/>
        <v>0.25</v>
      </c>
      <c r="AJ6189">
        <f t="shared" si="1369"/>
        <v>0.25</v>
      </c>
      <c r="AK6189">
        <f t="shared" si="1370"/>
        <v>0.5</v>
      </c>
      <c r="AL6189">
        <f t="shared" si="1371"/>
        <v>0.5</v>
      </c>
      <c r="AM6189">
        <f t="shared" si="1372"/>
        <v>0.5</v>
      </c>
      <c r="AN6189" s="6">
        <f t="shared" si="1373"/>
        <v>1</v>
      </c>
      <c r="AO6189" t="str">
        <f>VLOOKUP(BD_PONDERACIONES[[#This Row],[Comuna]],Tabla3[#All],2,0)</f>
        <v>Cordillera</v>
      </c>
    </row>
    <row r="6190" spans="1:41" x14ac:dyDescent="0.35">
      <c r="A6190" t="s">
        <v>29557</v>
      </c>
      <c r="B6190" t="s">
        <v>29558</v>
      </c>
      <c r="C6190" t="s">
        <v>29559</v>
      </c>
      <c r="D6190" s="5">
        <v>45033</v>
      </c>
      <c r="E6190" s="5">
        <v>45021</v>
      </c>
      <c r="F6190" t="s">
        <v>763</v>
      </c>
      <c r="G6190" t="s">
        <v>29560</v>
      </c>
      <c r="H6190" t="s">
        <v>1886</v>
      </c>
      <c r="I6190" t="s">
        <v>759</v>
      </c>
      <c r="J6190" t="s">
        <v>756</v>
      </c>
      <c r="K6190" t="s">
        <v>756</v>
      </c>
      <c r="L6190" t="s">
        <v>773</v>
      </c>
      <c r="M6190" t="s">
        <v>773</v>
      </c>
      <c r="N6190" t="s">
        <v>756</v>
      </c>
      <c r="O6190" t="s">
        <v>756</v>
      </c>
      <c r="P6190" t="s">
        <v>758</v>
      </c>
      <c r="Q6190" t="s">
        <v>759</v>
      </c>
      <c r="R6190" t="s">
        <v>759</v>
      </c>
      <c r="S6190" t="s">
        <v>757</v>
      </c>
      <c r="T6190" t="s">
        <v>757</v>
      </c>
      <c r="U6190" t="s">
        <v>757</v>
      </c>
      <c r="V6190" t="s">
        <v>756</v>
      </c>
      <c r="W6190" t="s">
        <v>756</v>
      </c>
      <c r="X6190" t="s">
        <v>2691</v>
      </c>
      <c r="Y6190" t="str">
        <f t="shared" si="1360"/>
        <v>abril</v>
      </c>
      <c r="Z6190">
        <f>YEAR(BD_PONDERACIONES[[#This Row],[Fecha Ejecución del Ticket]])</f>
        <v>2023</v>
      </c>
      <c r="AA6190" t="str">
        <f t="shared" si="1361"/>
        <v>abril</v>
      </c>
      <c r="AB6190">
        <f>YEAR(BD_PONDERACIONES[[#This Row],[Fecha de Inspección]])</f>
        <v>2023</v>
      </c>
      <c r="AC6190">
        <f t="shared" si="1362"/>
        <v>0.5</v>
      </c>
      <c r="AD6190">
        <f t="shared" si="1363"/>
        <v>0.5</v>
      </c>
      <c r="AE6190">
        <f t="shared" si="1364"/>
        <v>0</v>
      </c>
      <c r="AF6190">
        <f t="shared" si="1365"/>
        <v>0</v>
      </c>
      <c r="AG6190">
        <f t="shared" si="1366"/>
        <v>0.5</v>
      </c>
      <c r="AH6190">
        <f t="shared" si="1367"/>
        <v>0.5</v>
      </c>
      <c r="AI6190">
        <f t="shared" si="1368"/>
        <v>0.25</v>
      </c>
      <c r="AJ6190">
        <f t="shared" si="1369"/>
        <v>0.25</v>
      </c>
      <c r="AK6190">
        <f t="shared" si="1370"/>
        <v>0.5</v>
      </c>
      <c r="AL6190">
        <f t="shared" si="1371"/>
        <v>0.5</v>
      </c>
      <c r="AM6190">
        <f t="shared" si="1372"/>
        <v>0.5</v>
      </c>
      <c r="AN6190" s="6">
        <f t="shared" si="1373"/>
        <v>0.7</v>
      </c>
      <c r="AO6190" t="str">
        <f>VLOOKUP(BD_PONDERACIONES[[#This Row],[Comuna]],Tabla3[#All],2,0)</f>
        <v>Cordillera</v>
      </c>
    </row>
    <row r="6191" spans="1:41" x14ac:dyDescent="0.35">
      <c r="A6191" t="s">
        <v>29561</v>
      </c>
      <c r="B6191" t="s">
        <v>29562</v>
      </c>
      <c r="C6191" t="s">
        <v>29563</v>
      </c>
      <c r="D6191" s="5">
        <v>45031</v>
      </c>
      <c r="E6191" s="5">
        <v>45019</v>
      </c>
      <c r="F6191" t="s">
        <v>753</v>
      </c>
      <c r="G6191" t="s">
        <v>29564</v>
      </c>
      <c r="H6191" t="s">
        <v>3795</v>
      </c>
      <c r="I6191" t="s">
        <v>26844</v>
      </c>
      <c r="J6191" t="s">
        <v>756</v>
      </c>
      <c r="K6191" t="s">
        <v>756</v>
      </c>
      <c r="L6191" t="s">
        <v>757</v>
      </c>
      <c r="M6191" t="s">
        <v>757</v>
      </c>
      <c r="N6191" t="s">
        <v>756</v>
      </c>
      <c r="O6191" t="s">
        <v>756</v>
      </c>
      <c r="P6191" t="s">
        <v>758</v>
      </c>
      <c r="Q6191" t="s">
        <v>759</v>
      </c>
      <c r="R6191" t="s">
        <v>759</v>
      </c>
      <c r="S6191" t="s">
        <v>757</v>
      </c>
      <c r="T6191" t="s">
        <v>757</v>
      </c>
      <c r="U6191" t="s">
        <v>757</v>
      </c>
      <c r="V6191" t="s">
        <v>756</v>
      </c>
      <c r="W6191" t="s">
        <v>756</v>
      </c>
      <c r="X6191" t="s">
        <v>29565</v>
      </c>
      <c r="Y6191" t="str">
        <f t="shared" si="1360"/>
        <v>abril</v>
      </c>
      <c r="Z6191">
        <f>YEAR(BD_PONDERACIONES[[#This Row],[Fecha Ejecución del Ticket]])</f>
        <v>2023</v>
      </c>
      <c r="AA6191" t="str">
        <f t="shared" si="1361"/>
        <v>abril</v>
      </c>
      <c r="AB6191">
        <f>YEAR(BD_PONDERACIONES[[#This Row],[Fecha de Inspección]])</f>
        <v>2023</v>
      </c>
      <c r="AC6191">
        <f t="shared" si="1362"/>
        <v>0.5</v>
      </c>
      <c r="AD6191">
        <f t="shared" si="1363"/>
        <v>0.5</v>
      </c>
      <c r="AE6191">
        <f t="shared" si="1364"/>
        <v>0.5</v>
      </c>
      <c r="AF6191">
        <f t="shared" si="1365"/>
        <v>0.5</v>
      </c>
      <c r="AG6191">
        <f t="shared" si="1366"/>
        <v>0.5</v>
      </c>
      <c r="AH6191">
        <f t="shared" si="1367"/>
        <v>0.5</v>
      </c>
      <c r="AI6191">
        <f t="shared" si="1368"/>
        <v>0.25</v>
      </c>
      <c r="AJ6191">
        <f t="shared" si="1369"/>
        <v>0.25</v>
      </c>
      <c r="AK6191">
        <f t="shared" si="1370"/>
        <v>0.5</v>
      </c>
      <c r="AL6191">
        <f t="shared" si="1371"/>
        <v>0.5</v>
      </c>
      <c r="AM6191">
        <f t="shared" si="1372"/>
        <v>0.5</v>
      </c>
      <c r="AN6191" s="6">
        <f t="shared" si="1373"/>
        <v>1</v>
      </c>
      <c r="AO6191" t="str">
        <f>VLOOKUP(BD_PONDERACIONES[[#This Row],[Comuna]],Tabla3[#All],2,0)</f>
        <v>Cordillera</v>
      </c>
    </row>
    <row r="6192" spans="1:41" x14ac:dyDescent="0.35">
      <c r="A6192" t="s">
        <v>29566</v>
      </c>
      <c r="B6192" t="s">
        <v>29567</v>
      </c>
      <c r="C6192" t="s">
        <v>29568</v>
      </c>
      <c r="D6192" s="5">
        <v>45031</v>
      </c>
      <c r="E6192" s="5">
        <v>45021</v>
      </c>
      <c r="F6192" t="s">
        <v>753</v>
      </c>
      <c r="G6192" t="s">
        <v>29569</v>
      </c>
      <c r="H6192" t="s">
        <v>3795</v>
      </c>
      <c r="I6192" t="s">
        <v>26676</v>
      </c>
      <c r="J6192" t="s">
        <v>756</v>
      </c>
      <c r="K6192" t="s">
        <v>756</v>
      </c>
      <c r="L6192" t="s">
        <v>757</v>
      </c>
      <c r="M6192" t="s">
        <v>757</v>
      </c>
      <c r="N6192" t="s">
        <v>756</v>
      </c>
      <c r="O6192" t="s">
        <v>756</v>
      </c>
      <c r="P6192" t="s">
        <v>765</v>
      </c>
      <c r="Q6192" t="s">
        <v>759</v>
      </c>
      <c r="R6192" t="s">
        <v>759</v>
      </c>
      <c r="S6192" t="s">
        <v>757</v>
      </c>
      <c r="T6192" t="s">
        <v>757</v>
      </c>
      <c r="U6192" t="s">
        <v>757</v>
      </c>
      <c r="V6192" t="s">
        <v>773</v>
      </c>
      <c r="W6192" t="s">
        <v>773</v>
      </c>
      <c r="X6192" t="s">
        <v>29570</v>
      </c>
      <c r="Y6192" t="str">
        <f t="shared" si="1360"/>
        <v>abril</v>
      </c>
      <c r="Z6192">
        <f>YEAR(BD_PONDERACIONES[[#This Row],[Fecha Ejecución del Ticket]])</f>
        <v>2023</v>
      </c>
      <c r="AA6192" t="str">
        <f t="shared" si="1361"/>
        <v>abril</v>
      </c>
      <c r="AB6192">
        <f>YEAR(BD_PONDERACIONES[[#This Row],[Fecha de Inspección]])</f>
        <v>2023</v>
      </c>
      <c r="AC6192">
        <f t="shared" si="1362"/>
        <v>0.5</v>
      </c>
      <c r="AD6192">
        <f t="shared" si="1363"/>
        <v>0.5</v>
      </c>
      <c r="AE6192">
        <f t="shared" si="1364"/>
        <v>0.5</v>
      </c>
      <c r="AF6192">
        <f t="shared" si="1365"/>
        <v>0.5</v>
      </c>
      <c r="AG6192">
        <f t="shared" si="1366"/>
        <v>0.5</v>
      </c>
      <c r="AH6192">
        <f t="shared" si="1367"/>
        <v>0.5</v>
      </c>
      <c r="AI6192">
        <f t="shared" si="1368"/>
        <v>0.25</v>
      </c>
      <c r="AJ6192">
        <f t="shared" si="1369"/>
        <v>0.25</v>
      </c>
      <c r="AK6192">
        <f t="shared" si="1370"/>
        <v>0.5</v>
      </c>
      <c r="AL6192">
        <f t="shared" si="1371"/>
        <v>0</v>
      </c>
      <c r="AM6192">
        <f t="shared" si="1372"/>
        <v>0</v>
      </c>
      <c r="AN6192" s="6">
        <f t="shared" si="1373"/>
        <v>0.8</v>
      </c>
      <c r="AO6192" t="str">
        <f>VLOOKUP(BD_PONDERACIONES[[#This Row],[Comuna]],Tabla3[#All],2,0)</f>
        <v>Cordillera</v>
      </c>
    </row>
    <row r="6193" spans="1:41" x14ac:dyDescent="0.35">
      <c r="A6193" t="s">
        <v>29571</v>
      </c>
      <c r="B6193" t="s">
        <v>29572</v>
      </c>
      <c r="C6193" t="s">
        <v>29573</v>
      </c>
      <c r="D6193" s="5">
        <v>45031</v>
      </c>
      <c r="E6193" s="5">
        <v>45023</v>
      </c>
      <c r="F6193" t="s">
        <v>753</v>
      </c>
      <c r="G6193" t="s">
        <v>29574</v>
      </c>
      <c r="H6193" t="s">
        <v>3795</v>
      </c>
      <c r="I6193" t="s">
        <v>759</v>
      </c>
      <c r="J6193" t="s">
        <v>756</v>
      </c>
      <c r="K6193" t="s">
        <v>756</v>
      </c>
      <c r="L6193" t="s">
        <v>773</v>
      </c>
      <c r="M6193" t="s">
        <v>773</v>
      </c>
      <c r="N6193" t="s">
        <v>756</v>
      </c>
      <c r="O6193" t="s">
        <v>756</v>
      </c>
      <c r="P6193" t="s">
        <v>758</v>
      </c>
      <c r="Q6193" t="s">
        <v>759</v>
      </c>
      <c r="R6193" t="s">
        <v>759</v>
      </c>
      <c r="S6193" t="s">
        <v>757</v>
      </c>
      <c r="T6193" t="s">
        <v>757</v>
      </c>
      <c r="U6193" t="s">
        <v>757</v>
      </c>
      <c r="V6193" t="s">
        <v>756</v>
      </c>
      <c r="W6193" t="s">
        <v>756</v>
      </c>
      <c r="X6193" t="s">
        <v>8238</v>
      </c>
      <c r="Y6193" t="str">
        <f t="shared" si="1360"/>
        <v>abril</v>
      </c>
      <c r="Z6193">
        <f>YEAR(BD_PONDERACIONES[[#This Row],[Fecha Ejecución del Ticket]])</f>
        <v>2023</v>
      </c>
      <c r="AA6193" t="str">
        <f t="shared" si="1361"/>
        <v>abril</v>
      </c>
      <c r="AB6193">
        <f>YEAR(BD_PONDERACIONES[[#This Row],[Fecha de Inspección]])</f>
        <v>2023</v>
      </c>
      <c r="AC6193">
        <f t="shared" si="1362"/>
        <v>0.5</v>
      </c>
      <c r="AD6193">
        <f t="shared" si="1363"/>
        <v>0.5</v>
      </c>
      <c r="AE6193">
        <f t="shared" si="1364"/>
        <v>0</v>
      </c>
      <c r="AF6193">
        <f t="shared" si="1365"/>
        <v>0</v>
      </c>
      <c r="AG6193">
        <f t="shared" si="1366"/>
        <v>0.5</v>
      </c>
      <c r="AH6193">
        <f t="shared" si="1367"/>
        <v>0.5</v>
      </c>
      <c r="AI6193">
        <f t="shared" si="1368"/>
        <v>0.25</v>
      </c>
      <c r="AJ6193">
        <f t="shared" si="1369"/>
        <v>0.25</v>
      </c>
      <c r="AK6193">
        <f t="shared" si="1370"/>
        <v>0.5</v>
      </c>
      <c r="AL6193">
        <f t="shared" si="1371"/>
        <v>0.5</v>
      </c>
      <c r="AM6193">
        <f t="shared" si="1372"/>
        <v>0.5</v>
      </c>
      <c r="AN6193" s="6">
        <f t="shared" si="1373"/>
        <v>0.7</v>
      </c>
      <c r="AO6193" t="str">
        <f>VLOOKUP(BD_PONDERACIONES[[#This Row],[Comuna]],Tabla3[#All],2,0)</f>
        <v>Cordillera</v>
      </c>
    </row>
    <row r="6194" spans="1:41" x14ac:dyDescent="0.35">
      <c r="A6194" t="s">
        <v>29575</v>
      </c>
      <c r="B6194" t="s">
        <v>29576</v>
      </c>
      <c r="C6194" t="s">
        <v>29577</v>
      </c>
      <c r="D6194" s="5">
        <v>45031</v>
      </c>
      <c r="E6194" s="5">
        <v>45018</v>
      </c>
      <c r="F6194" t="s">
        <v>753</v>
      </c>
      <c r="G6194" t="s">
        <v>29578</v>
      </c>
      <c r="H6194" t="s">
        <v>3795</v>
      </c>
      <c r="I6194" t="s">
        <v>759</v>
      </c>
      <c r="J6194" t="s">
        <v>756</v>
      </c>
      <c r="K6194" t="s">
        <v>756</v>
      </c>
      <c r="L6194" t="s">
        <v>757</v>
      </c>
      <c r="M6194" t="s">
        <v>757</v>
      </c>
      <c r="N6194" t="s">
        <v>756</v>
      </c>
      <c r="O6194" t="s">
        <v>756</v>
      </c>
      <c r="P6194" t="s">
        <v>765</v>
      </c>
      <c r="Q6194" t="s">
        <v>29579</v>
      </c>
      <c r="R6194" t="s">
        <v>29580</v>
      </c>
      <c r="S6194" t="s">
        <v>756</v>
      </c>
      <c r="T6194" t="s">
        <v>756</v>
      </c>
      <c r="U6194" t="s">
        <v>756</v>
      </c>
      <c r="V6194" t="s">
        <v>756</v>
      </c>
      <c r="W6194" t="s">
        <v>756</v>
      </c>
      <c r="X6194" t="s">
        <v>29581</v>
      </c>
      <c r="Y6194" t="str">
        <f t="shared" si="1360"/>
        <v>abril</v>
      </c>
      <c r="Z6194">
        <f>YEAR(BD_PONDERACIONES[[#This Row],[Fecha Ejecución del Ticket]])</f>
        <v>2023</v>
      </c>
      <c r="AA6194" t="str">
        <f t="shared" si="1361"/>
        <v>abril</v>
      </c>
      <c r="AB6194">
        <f>YEAR(BD_PONDERACIONES[[#This Row],[Fecha de Inspección]])</f>
        <v>2023</v>
      </c>
      <c r="AC6194">
        <f t="shared" si="1362"/>
        <v>0.5</v>
      </c>
      <c r="AD6194">
        <f t="shared" si="1363"/>
        <v>0.5</v>
      </c>
      <c r="AE6194">
        <f t="shared" si="1364"/>
        <v>0.5</v>
      </c>
      <c r="AF6194">
        <f t="shared" si="1365"/>
        <v>0.5</v>
      </c>
      <c r="AG6194">
        <f t="shared" si="1366"/>
        <v>0.5</v>
      </c>
      <c r="AH6194">
        <f t="shared" si="1367"/>
        <v>0.5</v>
      </c>
      <c r="AI6194">
        <f t="shared" si="1368"/>
        <v>0.25</v>
      </c>
      <c r="AJ6194">
        <f t="shared" si="1369"/>
        <v>0.25</v>
      </c>
      <c r="AK6194">
        <f t="shared" si="1370"/>
        <v>0.5</v>
      </c>
      <c r="AL6194">
        <f t="shared" si="1371"/>
        <v>0.5</v>
      </c>
      <c r="AM6194">
        <f t="shared" si="1372"/>
        <v>0.5</v>
      </c>
      <c r="AN6194" s="6">
        <f t="shared" si="1373"/>
        <v>1</v>
      </c>
      <c r="AO6194" t="str">
        <f>VLOOKUP(BD_PONDERACIONES[[#This Row],[Comuna]],Tabla3[#All],2,0)</f>
        <v>Cordillera</v>
      </c>
    </row>
    <row r="6195" spans="1:41" x14ac:dyDescent="0.35">
      <c r="A6195" t="s">
        <v>29582</v>
      </c>
      <c r="B6195" t="s">
        <v>29583</v>
      </c>
      <c r="C6195" t="s">
        <v>29584</v>
      </c>
      <c r="D6195" s="5">
        <v>45031</v>
      </c>
      <c r="E6195" s="5">
        <v>45021</v>
      </c>
      <c r="F6195" t="s">
        <v>753</v>
      </c>
      <c r="G6195" t="s">
        <v>29585</v>
      </c>
      <c r="H6195" t="s">
        <v>3795</v>
      </c>
      <c r="I6195" t="s">
        <v>759</v>
      </c>
      <c r="J6195" t="s">
        <v>756</v>
      </c>
      <c r="K6195" t="s">
        <v>756</v>
      </c>
      <c r="L6195" t="s">
        <v>757</v>
      </c>
      <c r="M6195" t="s">
        <v>757</v>
      </c>
      <c r="N6195" t="s">
        <v>756</v>
      </c>
      <c r="O6195" t="s">
        <v>756</v>
      </c>
      <c r="P6195" t="s">
        <v>758</v>
      </c>
      <c r="Q6195" t="s">
        <v>759</v>
      </c>
      <c r="R6195" t="s">
        <v>759</v>
      </c>
      <c r="S6195" t="s">
        <v>757</v>
      </c>
      <c r="T6195" t="s">
        <v>757</v>
      </c>
      <c r="U6195" t="s">
        <v>757</v>
      </c>
      <c r="V6195" t="s">
        <v>756</v>
      </c>
      <c r="W6195" t="s">
        <v>756</v>
      </c>
      <c r="X6195" t="s">
        <v>29586</v>
      </c>
      <c r="Y6195" t="str">
        <f t="shared" si="1360"/>
        <v>abril</v>
      </c>
      <c r="Z6195">
        <f>YEAR(BD_PONDERACIONES[[#This Row],[Fecha Ejecución del Ticket]])</f>
        <v>2023</v>
      </c>
      <c r="AA6195" t="str">
        <f t="shared" si="1361"/>
        <v>abril</v>
      </c>
      <c r="AB6195">
        <f>YEAR(BD_PONDERACIONES[[#This Row],[Fecha de Inspección]])</f>
        <v>2023</v>
      </c>
      <c r="AC6195">
        <f t="shared" si="1362"/>
        <v>0.5</v>
      </c>
      <c r="AD6195">
        <f t="shared" si="1363"/>
        <v>0.5</v>
      </c>
      <c r="AE6195">
        <f t="shared" si="1364"/>
        <v>0.5</v>
      </c>
      <c r="AF6195">
        <f t="shared" si="1365"/>
        <v>0.5</v>
      </c>
      <c r="AG6195">
        <f t="shared" si="1366"/>
        <v>0.5</v>
      </c>
      <c r="AH6195">
        <f t="shared" si="1367"/>
        <v>0.5</v>
      </c>
      <c r="AI6195">
        <f t="shared" si="1368"/>
        <v>0.25</v>
      </c>
      <c r="AJ6195">
        <f t="shared" si="1369"/>
        <v>0.25</v>
      </c>
      <c r="AK6195">
        <f t="shared" si="1370"/>
        <v>0.5</v>
      </c>
      <c r="AL6195">
        <f t="shared" si="1371"/>
        <v>0.5</v>
      </c>
      <c r="AM6195">
        <f t="shared" si="1372"/>
        <v>0.5</v>
      </c>
      <c r="AN6195" s="6">
        <f t="shared" si="1373"/>
        <v>1</v>
      </c>
      <c r="AO6195" t="str">
        <f>VLOOKUP(BD_PONDERACIONES[[#This Row],[Comuna]],Tabla3[#All],2,0)</f>
        <v>Cordillera</v>
      </c>
    </row>
    <row r="6196" spans="1:41" x14ac:dyDescent="0.35">
      <c r="A6196" t="s">
        <v>29587</v>
      </c>
      <c r="B6196" t="s">
        <v>29588</v>
      </c>
      <c r="C6196" t="s">
        <v>29589</v>
      </c>
      <c r="D6196" s="5">
        <v>45031</v>
      </c>
      <c r="E6196" s="5">
        <v>45020</v>
      </c>
      <c r="F6196" t="s">
        <v>753</v>
      </c>
      <c r="G6196" t="s">
        <v>29590</v>
      </c>
      <c r="H6196" t="s">
        <v>3795</v>
      </c>
      <c r="I6196" t="s">
        <v>759</v>
      </c>
      <c r="J6196" t="s">
        <v>756</v>
      </c>
      <c r="K6196" t="s">
        <v>756</v>
      </c>
      <c r="L6196" t="s">
        <v>757</v>
      </c>
      <c r="M6196" t="s">
        <v>757</v>
      </c>
      <c r="N6196" t="s">
        <v>756</v>
      </c>
      <c r="O6196" t="s">
        <v>756</v>
      </c>
      <c r="P6196" t="s">
        <v>765</v>
      </c>
      <c r="Q6196" t="s">
        <v>29591</v>
      </c>
      <c r="R6196" t="s">
        <v>759</v>
      </c>
      <c r="S6196" t="s">
        <v>756</v>
      </c>
      <c r="T6196" t="s">
        <v>756</v>
      </c>
      <c r="U6196" t="s">
        <v>756</v>
      </c>
      <c r="V6196" t="s">
        <v>756</v>
      </c>
      <c r="W6196" t="s">
        <v>756</v>
      </c>
      <c r="X6196" t="s">
        <v>29592</v>
      </c>
      <c r="Y6196" t="str">
        <f t="shared" si="1360"/>
        <v>abril</v>
      </c>
      <c r="Z6196">
        <f>YEAR(BD_PONDERACIONES[[#This Row],[Fecha Ejecución del Ticket]])</f>
        <v>2023</v>
      </c>
      <c r="AA6196" t="str">
        <f t="shared" si="1361"/>
        <v>abril</v>
      </c>
      <c r="AB6196">
        <f>YEAR(BD_PONDERACIONES[[#This Row],[Fecha de Inspección]])</f>
        <v>2023</v>
      </c>
      <c r="AC6196">
        <f t="shared" si="1362"/>
        <v>0.5</v>
      </c>
      <c r="AD6196">
        <f t="shared" si="1363"/>
        <v>0.5</v>
      </c>
      <c r="AE6196">
        <f t="shared" si="1364"/>
        <v>0.5</v>
      </c>
      <c r="AF6196">
        <f t="shared" si="1365"/>
        <v>0.5</v>
      </c>
      <c r="AG6196">
        <f t="shared" si="1366"/>
        <v>0.5</v>
      </c>
      <c r="AH6196">
        <f t="shared" si="1367"/>
        <v>0.5</v>
      </c>
      <c r="AI6196">
        <f t="shared" si="1368"/>
        <v>0.25</v>
      </c>
      <c r="AJ6196">
        <f t="shared" si="1369"/>
        <v>0.25</v>
      </c>
      <c r="AK6196">
        <f t="shared" si="1370"/>
        <v>0.5</v>
      </c>
      <c r="AL6196">
        <f t="shared" si="1371"/>
        <v>0.5</v>
      </c>
      <c r="AM6196">
        <f t="shared" si="1372"/>
        <v>0.5</v>
      </c>
      <c r="AN6196" s="6">
        <f t="shared" si="1373"/>
        <v>1</v>
      </c>
      <c r="AO6196" t="str">
        <f>VLOOKUP(BD_PONDERACIONES[[#This Row],[Comuna]],Tabla3[#All],2,0)</f>
        <v>Cordillera</v>
      </c>
    </row>
    <row r="6197" spans="1:41" x14ac:dyDescent="0.35">
      <c r="A6197" t="s">
        <v>29593</v>
      </c>
      <c r="B6197" t="s">
        <v>29594</v>
      </c>
      <c r="C6197" t="s">
        <v>29595</v>
      </c>
      <c r="D6197" s="5">
        <v>45031</v>
      </c>
      <c r="E6197" s="5">
        <v>45019</v>
      </c>
      <c r="F6197" t="s">
        <v>753</v>
      </c>
      <c r="G6197" t="s">
        <v>29596</v>
      </c>
      <c r="H6197" t="s">
        <v>3795</v>
      </c>
      <c r="I6197" t="s">
        <v>26854</v>
      </c>
      <c r="J6197" t="s">
        <v>756</v>
      </c>
      <c r="K6197" t="s">
        <v>756</v>
      </c>
      <c r="L6197" t="s">
        <v>773</v>
      </c>
      <c r="M6197" t="s">
        <v>773</v>
      </c>
      <c r="N6197" t="s">
        <v>756</v>
      </c>
      <c r="O6197" t="s">
        <v>756</v>
      </c>
      <c r="P6197" t="s">
        <v>758</v>
      </c>
      <c r="Q6197" t="s">
        <v>759</v>
      </c>
      <c r="R6197" t="s">
        <v>759</v>
      </c>
      <c r="S6197" t="s">
        <v>757</v>
      </c>
      <c r="T6197" t="s">
        <v>757</v>
      </c>
      <c r="U6197" t="s">
        <v>757</v>
      </c>
      <c r="V6197" t="s">
        <v>756</v>
      </c>
      <c r="W6197" t="s">
        <v>756</v>
      </c>
      <c r="X6197" t="s">
        <v>24910</v>
      </c>
      <c r="Y6197" t="str">
        <f t="shared" si="1360"/>
        <v>abril</v>
      </c>
      <c r="Z6197">
        <f>YEAR(BD_PONDERACIONES[[#This Row],[Fecha Ejecución del Ticket]])</f>
        <v>2023</v>
      </c>
      <c r="AA6197" t="str">
        <f t="shared" si="1361"/>
        <v>abril</v>
      </c>
      <c r="AB6197">
        <f>YEAR(BD_PONDERACIONES[[#This Row],[Fecha de Inspección]])</f>
        <v>2023</v>
      </c>
      <c r="AC6197">
        <f t="shared" si="1362"/>
        <v>0.5</v>
      </c>
      <c r="AD6197">
        <f t="shared" si="1363"/>
        <v>0.5</v>
      </c>
      <c r="AE6197">
        <f t="shared" si="1364"/>
        <v>0</v>
      </c>
      <c r="AF6197">
        <f t="shared" si="1365"/>
        <v>0</v>
      </c>
      <c r="AG6197">
        <f t="shared" si="1366"/>
        <v>0.5</v>
      </c>
      <c r="AH6197">
        <f t="shared" si="1367"/>
        <v>0.5</v>
      </c>
      <c r="AI6197">
        <f t="shared" si="1368"/>
        <v>0.25</v>
      </c>
      <c r="AJ6197">
        <f t="shared" si="1369"/>
        <v>0.25</v>
      </c>
      <c r="AK6197">
        <f t="shared" si="1370"/>
        <v>0.5</v>
      </c>
      <c r="AL6197">
        <f t="shared" si="1371"/>
        <v>0.5</v>
      </c>
      <c r="AM6197">
        <f t="shared" si="1372"/>
        <v>0.5</v>
      </c>
      <c r="AN6197" s="6">
        <f t="shared" si="1373"/>
        <v>0.7</v>
      </c>
      <c r="AO6197" t="str">
        <f>VLOOKUP(BD_PONDERACIONES[[#This Row],[Comuna]],Tabla3[#All],2,0)</f>
        <v>Cordillera</v>
      </c>
    </row>
    <row r="6198" spans="1:41" x14ac:dyDescent="0.35">
      <c r="A6198" t="s">
        <v>29597</v>
      </c>
      <c r="B6198" t="s">
        <v>29598</v>
      </c>
      <c r="C6198" t="s">
        <v>29599</v>
      </c>
      <c r="D6198" s="5">
        <v>45031</v>
      </c>
      <c r="E6198" s="5">
        <v>45026</v>
      </c>
      <c r="F6198" t="s">
        <v>753</v>
      </c>
      <c r="G6198" t="s">
        <v>29600</v>
      </c>
      <c r="H6198" t="s">
        <v>3795</v>
      </c>
      <c r="I6198" t="s">
        <v>26710</v>
      </c>
      <c r="J6198" t="s">
        <v>756</v>
      </c>
      <c r="K6198" t="s">
        <v>756</v>
      </c>
      <c r="L6198" t="s">
        <v>757</v>
      </c>
      <c r="M6198" t="s">
        <v>757</v>
      </c>
      <c r="N6198" t="s">
        <v>756</v>
      </c>
      <c r="O6198" t="s">
        <v>756</v>
      </c>
      <c r="P6198" t="s">
        <v>758</v>
      </c>
      <c r="Q6198" t="s">
        <v>759</v>
      </c>
      <c r="R6198" t="s">
        <v>759</v>
      </c>
      <c r="S6198" t="s">
        <v>757</v>
      </c>
      <c r="T6198" t="s">
        <v>757</v>
      </c>
      <c r="U6198" t="s">
        <v>757</v>
      </c>
      <c r="V6198" t="s">
        <v>756</v>
      </c>
      <c r="W6198" t="s">
        <v>756</v>
      </c>
      <c r="X6198" t="s">
        <v>29601</v>
      </c>
      <c r="Y6198" t="str">
        <f t="shared" si="1360"/>
        <v>abril</v>
      </c>
      <c r="Z6198">
        <f>YEAR(BD_PONDERACIONES[[#This Row],[Fecha Ejecución del Ticket]])</f>
        <v>2023</v>
      </c>
      <c r="AA6198" t="str">
        <f t="shared" si="1361"/>
        <v>abril</v>
      </c>
      <c r="AB6198">
        <f>YEAR(BD_PONDERACIONES[[#This Row],[Fecha de Inspección]])</f>
        <v>2023</v>
      </c>
      <c r="AC6198">
        <f t="shared" si="1362"/>
        <v>0.5</v>
      </c>
      <c r="AD6198">
        <f t="shared" si="1363"/>
        <v>0.5</v>
      </c>
      <c r="AE6198">
        <f t="shared" si="1364"/>
        <v>0.5</v>
      </c>
      <c r="AF6198">
        <f t="shared" si="1365"/>
        <v>0.5</v>
      </c>
      <c r="AG6198">
        <f t="shared" si="1366"/>
        <v>0.5</v>
      </c>
      <c r="AH6198">
        <f t="shared" si="1367"/>
        <v>0.5</v>
      </c>
      <c r="AI6198">
        <f t="shared" si="1368"/>
        <v>0.25</v>
      </c>
      <c r="AJ6198">
        <f t="shared" si="1369"/>
        <v>0.25</v>
      </c>
      <c r="AK6198">
        <f t="shared" si="1370"/>
        <v>0.5</v>
      </c>
      <c r="AL6198">
        <f t="shared" si="1371"/>
        <v>0.5</v>
      </c>
      <c r="AM6198">
        <f t="shared" si="1372"/>
        <v>0.5</v>
      </c>
      <c r="AN6198" s="6">
        <f t="shared" si="1373"/>
        <v>1</v>
      </c>
      <c r="AO6198" t="str">
        <f>VLOOKUP(BD_PONDERACIONES[[#This Row],[Comuna]],Tabla3[#All],2,0)</f>
        <v>Cordillera</v>
      </c>
    </row>
    <row r="6199" spans="1:41" x14ac:dyDescent="0.35">
      <c r="A6199" t="s">
        <v>29602</v>
      </c>
      <c r="B6199" t="s">
        <v>29603</v>
      </c>
      <c r="C6199" t="s">
        <v>29604</v>
      </c>
      <c r="D6199" s="5">
        <v>45031</v>
      </c>
      <c r="E6199" s="5">
        <v>45026</v>
      </c>
      <c r="F6199" t="s">
        <v>753</v>
      </c>
      <c r="G6199" t="s">
        <v>29605</v>
      </c>
      <c r="H6199" t="s">
        <v>3795</v>
      </c>
      <c r="I6199" t="s">
        <v>26854</v>
      </c>
      <c r="J6199" t="s">
        <v>756</v>
      </c>
      <c r="K6199" t="s">
        <v>756</v>
      </c>
      <c r="L6199" t="s">
        <v>757</v>
      </c>
      <c r="M6199" t="s">
        <v>757</v>
      </c>
      <c r="N6199" t="s">
        <v>756</v>
      </c>
      <c r="O6199" t="s">
        <v>756</v>
      </c>
      <c r="P6199" t="s">
        <v>765</v>
      </c>
      <c r="Q6199" t="s">
        <v>759</v>
      </c>
      <c r="R6199" t="s">
        <v>759</v>
      </c>
      <c r="S6199" t="s">
        <v>757</v>
      </c>
      <c r="T6199" t="s">
        <v>757</v>
      </c>
      <c r="U6199" t="s">
        <v>757</v>
      </c>
      <c r="V6199" t="s">
        <v>756</v>
      </c>
      <c r="W6199" t="s">
        <v>756</v>
      </c>
      <c r="X6199" t="s">
        <v>29606</v>
      </c>
      <c r="Y6199" t="str">
        <f t="shared" si="1360"/>
        <v>abril</v>
      </c>
      <c r="Z6199">
        <f>YEAR(BD_PONDERACIONES[[#This Row],[Fecha Ejecución del Ticket]])</f>
        <v>2023</v>
      </c>
      <c r="AA6199" t="str">
        <f t="shared" si="1361"/>
        <v>abril</v>
      </c>
      <c r="AB6199">
        <f>YEAR(BD_PONDERACIONES[[#This Row],[Fecha de Inspección]])</f>
        <v>2023</v>
      </c>
      <c r="AC6199">
        <f t="shared" si="1362"/>
        <v>0.5</v>
      </c>
      <c r="AD6199">
        <f t="shared" si="1363"/>
        <v>0.5</v>
      </c>
      <c r="AE6199">
        <f t="shared" si="1364"/>
        <v>0.5</v>
      </c>
      <c r="AF6199">
        <f t="shared" si="1365"/>
        <v>0.5</v>
      </c>
      <c r="AG6199">
        <f t="shared" si="1366"/>
        <v>0.5</v>
      </c>
      <c r="AH6199">
        <f t="shared" si="1367"/>
        <v>0.5</v>
      </c>
      <c r="AI6199">
        <f t="shared" si="1368"/>
        <v>0.25</v>
      </c>
      <c r="AJ6199">
        <f t="shared" si="1369"/>
        <v>0.25</v>
      </c>
      <c r="AK6199">
        <f t="shared" si="1370"/>
        <v>0.5</v>
      </c>
      <c r="AL6199">
        <f t="shared" si="1371"/>
        <v>0.5</v>
      </c>
      <c r="AM6199">
        <f t="shared" si="1372"/>
        <v>0.5</v>
      </c>
      <c r="AN6199" s="6">
        <f t="shared" si="1373"/>
        <v>1</v>
      </c>
      <c r="AO6199" t="str">
        <f>VLOOKUP(BD_PONDERACIONES[[#This Row],[Comuna]],Tabla3[#All],2,0)</f>
        <v>Cordillera</v>
      </c>
    </row>
    <row r="6200" spans="1:41" x14ac:dyDescent="0.35">
      <c r="A6200" t="s">
        <v>29607</v>
      </c>
      <c r="B6200" t="s">
        <v>29608</v>
      </c>
      <c r="C6200" t="s">
        <v>29609</v>
      </c>
      <c r="D6200" s="5">
        <v>45031</v>
      </c>
      <c r="E6200" s="5">
        <v>45024</v>
      </c>
      <c r="F6200" t="s">
        <v>753</v>
      </c>
      <c r="G6200" t="s">
        <v>29610</v>
      </c>
      <c r="H6200" t="s">
        <v>3795</v>
      </c>
      <c r="I6200" t="s">
        <v>26259</v>
      </c>
      <c r="J6200" t="s">
        <v>756</v>
      </c>
      <c r="K6200" t="s">
        <v>756</v>
      </c>
      <c r="L6200" t="s">
        <v>773</v>
      </c>
      <c r="M6200" t="s">
        <v>756</v>
      </c>
      <c r="N6200" t="s">
        <v>756</v>
      </c>
      <c r="O6200" t="s">
        <v>756</v>
      </c>
      <c r="P6200" t="s">
        <v>758</v>
      </c>
      <c r="Q6200" t="s">
        <v>759</v>
      </c>
      <c r="R6200" t="s">
        <v>759</v>
      </c>
      <c r="S6200" t="s">
        <v>757</v>
      </c>
      <c r="T6200" t="s">
        <v>757</v>
      </c>
      <c r="U6200" t="s">
        <v>757</v>
      </c>
      <c r="V6200" t="s">
        <v>756</v>
      </c>
      <c r="W6200" t="s">
        <v>756</v>
      </c>
      <c r="X6200" t="s">
        <v>29611</v>
      </c>
      <c r="Y6200" t="str">
        <f t="shared" si="1360"/>
        <v>abril</v>
      </c>
      <c r="Z6200">
        <f>YEAR(BD_PONDERACIONES[[#This Row],[Fecha Ejecución del Ticket]])</f>
        <v>2023</v>
      </c>
      <c r="AA6200" t="str">
        <f t="shared" si="1361"/>
        <v>abril</v>
      </c>
      <c r="AB6200">
        <f>YEAR(BD_PONDERACIONES[[#This Row],[Fecha de Inspección]])</f>
        <v>2023</v>
      </c>
      <c r="AC6200">
        <f t="shared" si="1362"/>
        <v>0.5</v>
      </c>
      <c r="AD6200">
        <f t="shared" si="1363"/>
        <v>0.5</v>
      </c>
      <c r="AE6200">
        <f t="shared" si="1364"/>
        <v>0</v>
      </c>
      <c r="AF6200">
        <f t="shared" si="1365"/>
        <v>0.5</v>
      </c>
      <c r="AG6200">
        <f t="shared" si="1366"/>
        <v>0.5</v>
      </c>
      <c r="AH6200">
        <f t="shared" si="1367"/>
        <v>0.5</v>
      </c>
      <c r="AI6200">
        <f t="shared" si="1368"/>
        <v>0.25</v>
      </c>
      <c r="AJ6200">
        <f t="shared" si="1369"/>
        <v>0.25</v>
      </c>
      <c r="AK6200">
        <f t="shared" si="1370"/>
        <v>0.5</v>
      </c>
      <c r="AL6200">
        <f t="shared" si="1371"/>
        <v>0.5</v>
      </c>
      <c r="AM6200">
        <f t="shared" si="1372"/>
        <v>0.5</v>
      </c>
      <c r="AN6200" s="6">
        <f t="shared" si="1373"/>
        <v>0.85000000000000009</v>
      </c>
      <c r="AO6200" t="str">
        <f>VLOOKUP(BD_PONDERACIONES[[#This Row],[Comuna]],Tabla3[#All],2,0)</f>
        <v>Cordillera</v>
      </c>
    </row>
    <row r="6201" spans="1:41" x14ac:dyDescent="0.35">
      <c r="A6201" t="s">
        <v>29612</v>
      </c>
      <c r="B6201" t="s">
        <v>29613</v>
      </c>
      <c r="C6201" t="s">
        <v>29614</v>
      </c>
      <c r="D6201" s="5">
        <v>45030</v>
      </c>
      <c r="E6201" s="5">
        <v>44958</v>
      </c>
      <c r="F6201" t="s">
        <v>753</v>
      </c>
      <c r="G6201" t="s">
        <v>29615</v>
      </c>
      <c r="H6201" t="s">
        <v>2755</v>
      </c>
      <c r="I6201" t="s">
        <v>26322</v>
      </c>
      <c r="J6201" t="s">
        <v>756</v>
      </c>
      <c r="K6201" t="s">
        <v>756</v>
      </c>
      <c r="L6201" t="s">
        <v>757</v>
      </c>
      <c r="M6201" t="s">
        <v>757</v>
      </c>
      <c r="N6201" t="s">
        <v>756</v>
      </c>
      <c r="O6201" t="s">
        <v>756</v>
      </c>
      <c r="P6201" t="s">
        <v>765</v>
      </c>
      <c r="Q6201" t="s">
        <v>759</v>
      </c>
      <c r="R6201" t="s">
        <v>759</v>
      </c>
      <c r="S6201" t="s">
        <v>756</v>
      </c>
      <c r="T6201" t="s">
        <v>756</v>
      </c>
      <c r="U6201" t="s">
        <v>756</v>
      </c>
      <c r="V6201" t="s">
        <v>756</v>
      </c>
      <c r="W6201" t="s">
        <v>756</v>
      </c>
      <c r="X6201" t="s">
        <v>29616</v>
      </c>
      <c r="Y6201" t="str">
        <f t="shared" si="1360"/>
        <v>febrero</v>
      </c>
      <c r="Z6201">
        <f>YEAR(BD_PONDERACIONES[[#This Row],[Fecha Ejecución del Ticket]])</f>
        <v>2023</v>
      </c>
      <c r="AA6201" t="str">
        <f t="shared" si="1361"/>
        <v>abril</v>
      </c>
      <c r="AB6201">
        <f>YEAR(BD_PONDERACIONES[[#This Row],[Fecha de Inspección]])</f>
        <v>2023</v>
      </c>
      <c r="AC6201">
        <f t="shared" si="1362"/>
        <v>0.5</v>
      </c>
      <c r="AD6201">
        <f t="shared" si="1363"/>
        <v>0.5</v>
      </c>
      <c r="AE6201">
        <f t="shared" si="1364"/>
        <v>0.5</v>
      </c>
      <c r="AF6201">
        <f t="shared" si="1365"/>
        <v>0.5</v>
      </c>
      <c r="AG6201">
        <f t="shared" si="1366"/>
        <v>0.5</v>
      </c>
      <c r="AH6201">
        <f t="shared" si="1367"/>
        <v>0.5</v>
      </c>
      <c r="AI6201">
        <f t="shared" si="1368"/>
        <v>0.25</v>
      </c>
      <c r="AJ6201">
        <f t="shared" si="1369"/>
        <v>0.25</v>
      </c>
      <c r="AK6201">
        <f t="shared" si="1370"/>
        <v>0.5</v>
      </c>
      <c r="AL6201">
        <f t="shared" si="1371"/>
        <v>0.5</v>
      </c>
      <c r="AM6201">
        <f t="shared" si="1372"/>
        <v>0.5</v>
      </c>
      <c r="AN6201" s="6">
        <f t="shared" si="1373"/>
        <v>1</v>
      </c>
      <c r="AO6201" t="str">
        <f>VLOOKUP(BD_PONDERACIONES[[#This Row],[Comuna]],Tabla3[#All],2,0)</f>
        <v>Florida</v>
      </c>
    </row>
    <row r="6202" spans="1:41" x14ac:dyDescent="0.35">
      <c r="A6202" t="s">
        <v>29617</v>
      </c>
      <c r="B6202" t="s">
        <v>29618</v>
      </c>
      <c r="C6202" t="s">
        <v>29619</v>
      </c>
      <c r="D6202" s="5">
        <v>45030</v>
      </c>
      <c r="E6202" s="5">
        <v>44960</v>
      </c>
      <c r="F6202" t="s">
        <v>753</v>
      </c>
      <c r="G6202" t="s">
        <v>29620</v>
      </c>
      <c r="H6202" t="s">
        <v>2755</v>
      </c>
      <c r="I6202" t="s">
        <v>26454</v>
      </c>
      <c r="J6202" t="s">
        <v>756</v>
      </c>
      <c r="K6202" t="s">
        <v>756</v>
      </c>
      <c r="L6202" t="s">
        <v>756</v>
      </c>
      <c r="M6202" t="s">
        <v>756</v>
      </c>
      <c r="N6202" t="s">
        <v>756</v>
      </c>
      <c r="O6202" t="s">
        <v>756</v>
      </c>
      <c r="P6202" t="s">
        <v>758</v>
      </c>
      <c r="Q6202" t="s">
        <v>759</v>
      </c>
      <c r="R6202" t="s">
        <v>759</v>
      </c>
      <c r="S6202" t="s">
        <v>757</v>
      </c>
      <c r="T6202" t="s">
        <v>757</v>
      </c>
      <c r="U6202" t="s">
        <v>757</v>
      </c>
      <c r="V6202" t="s">
        <v>756</v>
      </c>
      <c r="W6202" t="s">
        <v>756</v>
      </c>
      <c r="X6202" t="s">
        <v>29621</v>
      </c>
      <c r="Y6202" t="str">
        <f t="shared" si="1360"/>
        <v>febrero</v>
      </c>
      <c r="Z6202">
        <f>YEAR(BD_PONDERACIONES[[#This Row],[Fecha Ejecución del Ticket]])</f>
        <v>2023</v>
      </c>
      <c r="AA6202" t="str">
        <f t="shared" si="1361"/>
        <v>abril</v>
      </c>
      <c r="AB6202">
        <f>YEAR(BD_PONDERACIONES[[#This Row],[Fecha de Inspección]])</f>
        <v>2023</v>
      </c>
      <c r="AC6202">
        <f t="shared" si="1362"/>
        <v>0.5</v>
      </c>
      <c r="AD6202">
        <f t="shared" si="1363"/>
        <v>0.5</v>
      </c>
      <c r="AE6202">
        <f t="shared" si="1364"/>
        <v>0.5</v>
      </c>
      <c r="AF6202">
        <f t="shared" si="1365"/>
        <v>0.5</v>
      </c>
      <c r="AG6202">
        <f t="shared" si="1366"/>
        <v>0.5</v>
      </c>
      <c r="AH6202">
        <f t="shared" si="1367"/>
        <v>0.5</v>
      </c>
      <c r="AI6202">
        <f t="shared" si="1368"/>
        <v>0.25</v>
      </c>
      <c r="AJ6202">
        <f t="shared" si="1369"/>
        <v>0.25</v>
      </c>
      <c r="AK6202">
        <f t="shared" si="1370"/>
        <v>0.5</v>
      </c>
      <c r="AL6202">
        <f t="shared" si="1371"/>
        <v>0.5</v>
      </c>
      <c r="AM6202">
        <f t="shared" si="1372"/>
        <v>0.5</v>
      </c>
      <c r="AN6202" s="6">
        <f t="shared" si="1373"/>
        <v>1</v>
      </c>
      <c r="AO6202" t="str">
        <f>VLOOKUP(BD_PONDERACIONES[[#This Row],[Comuna]],Tabla3[#All],2,0)</f>
        <v>Florida</v>
      </c>
    </row>
    <row r="6203" spans="1:41" x14ac:dyDescent="0.35">
      <c r="A6203" t="s">
        <v>29622</v>
      </c>
      <c r="B6203" t="s">
        <v>29623</v>
      </c>
      <c r="C6203" t="s">
        <v>29624</v>
      </c>
      <c r="D6203" s="5">
        <v>45030</v>
      </c>
      <c r="E6203" s="5">
        <v>44960</v>
      </c>
      <c r="F6203" t="s">
        <v>753</v>
      </c>
      <c r="G6203" t="s">
        <v>29625</v>
      </c>
      <c r="H6203" t="s">
        <v>2755</v>
      </c>
      <c r="I6203" t="s">
        <v>26183</v>
      </c>
      <c r="J6203" t="s">
        <v>756</v>
      </c>
      <c r="K6203" t="s">
        <v>756</v>
      </c>
      <c r="L6203" t="s">
        <v>773</v>
      </c>
      <c r="M6203" t="s">
        <v>773</v>
      </c>
      <c r="N6203" t="s">
        <v>756</v>
      </c>
      <c r="O6203" t="s">
        <v>756</v>
      </c>
      <c r="P6203" t="s">
        <v>758</v>
      </c>
      <c r="Q6203" t="s">
        <v>759</v>
      </c>
      <c r="R6203" t="s">
        <v>759</v>
      </c>
      <c r="S6203" t="s">
        <v>757</v>
      </c>
      <c r="T6203" t="s">
        <v>757</v>
      </c>
      <c r="U6203" t="s">
        <v>757</v>
      </c>
      <c r="V6203" t="s">
        <v>756</v>
      </c>
      <c r="W6203" t="s">
        <v>756</v>
      </c>
      <c r="X6203" t="s">
        <v>8238</v>
      </c>
      <c r="Y6203" t="str">
        <f t="shared" si="1360"/>
        <v>febrero</v>
      </c>
      <c r="Z6203">
        <f>YEAR(BD_PONDERACIONES[[#This Row],[Fecha Ejecución del Ticket]])</f>
        <v>2023</v>
      </c>
      <c r="AA6203" t="str">
        <f t="shared" si="1361"/>
        <v>abril</v>
      </c>
      <c r="AB6203">
        <f>YEAR(BD_PONDERACIONES[[#This Row],[Fecha de Inspección]])</f>
        <v>2023</v>
      </c>
      <c r="AC6203">
        <f t="shared" si="1362"/>
        <v>0.5</v>
      </c>
      <c r="AD6203">
        <f t="shared" si="1363"/>
        <v>0.5</v>
      </c>
      <c r="AE6203">
        <f t="shared" si="1364"/>
        <v>0</v>
      </c>
      <c r="AF6203">
        <f t="shared" si="1365"/>
        <v>0</v>
      </c>
      <c r="AG6203">
        <f t="shared" si="1366"/>
        <v>0.5</v>
      </c>
      <c r="AH6203">
        <f t="shared" si="1367"/>
        <v>0.5</v>
      </c>
      <c r="AI6203">
        <f t="shared" si="1368"/>
        <v>0.25</v>
      </c>
      <c r="AJ6203">
        <f t="shared" si="1369"/>
        <v>0.25</v>
      </c>
      <c r="AK6203">
        <f t="shared" si="1370"/>
        <v>0.5</v>
      </c>
      <c r="AL6203">
        <f t="shared" si="1371"/>
        <v>0.5</v>
      </c>
      <c r="AM6203">
        <f t="shared" si="1372"/>
        <v>0.5</v>
      </c>
      <c r="AN6203" s="6">
        <f t="shared" si="1373"/>
        <v>0.7</v>
      </c>
      <c r="AO6203" t="str">
        <f>VLOOKUP(BD_PONDERACIONES[[#This Row],[Comuna]],Tabla3[#All],2,0)</f>
        <v>Florida</v>
      </c>
    </row>
    <row r="6204" spans="1:41" x14ac:dyDescent="0.35">
      <c r="A6204" t="s">
        <v>29626</v>
      </c>
      <c r="B6204" t="s">
        <v>29627</v>
      </c>
      <c r="C6204" t="s">
        <v>29628</v>
      </c>
      <c r="D6204" s="5">
        <v>45030</v>
      </c>
      <c r="E6204" s="5">
        <v>44986</v>
      </c>
      <c r="F6204" t="s">
        <v>763</v>
      </c>
      <c r="G6204" t="s">
        <v>29629</v>
      </c>
      <c r="H6204" t="s">
        <v>3783</v>
      </c>
      <c r="I6204" t="s">
        <v>759</v>
      </c>
      <c r="J6204" t="s">
        <v>756</v>
      </c>
      <c r="K6204" t="s">
        <v>756</v>
      </c>
      <c r="L6204" t="s">
        <v>757</v>
      </c>
      <c r="M6204" t="s">
        <v>757</v>
      </c>
      <c r="N6204" t="s">
        <v>756</v>
      </c>
      <c r="O6204" t="s">
        <v>756</v>
      </c>
      <c r="P6204" t="s">
        <v>758</v>
      </c>
      <c r="Q6204" t="s">
        <v>759</v>
      </c>
      <c r="R6204" t="s">
        <v>759</v>
      </c>
      <c r="S6204" t="s">
        <v>757</v>
      </c>
      <c r="T6204" t="s">
        <v>757</v>
      </c>
      <c r="U6204" t="s">
        <v>757</v>
      </c>
      <c r="V6204" t="s">
        <v>756</v>
      </c>
      <c r="W6204" t="s">
        <v>768</v>
      </c>
      <c r="X6204" t="s">
        <v>29630</v>
      </c>
      <c r="Y6204" t="str">
        <f t="shared" si="1360"/>
        <v>marzo</v>
      </c>
      <c r="Z6204">
        <f>YEAR(BD_PONDERACIONES[[#This Row],[Fecha Ejecución del Ticket]])</f>
        <v>2023</v>
      </c>
      <c r="AA6204" t="str">
        <f t="shared" si="1361"/>
        <v>abril</v>
      </c>
      <c r="AB6204">
        <f>YEAR(BD_PONDERACIONES[[#This Row],[Fecha de Inspección]])</f>
        <v>2023</v>
      </c>
      <c r="AC6204">
        <f t="shared" si="1362"/>
        <v>0.5</v>
      </c>
      <c r="AD6204">
        <f t="shared" si="1363"/>
        <v>0.5</v>
      </c>
      <c r="AE6204">
        <f t="shared" si="1364"/>
        <v>0.5</v>
      </c>
      <c r="AF6204">
        <f t="shared" si="1365"/>
        <v>0.5</v>
      </c>
      <c r="AG6204">
        <f t="shared" si="1366"/>
        <v>0.5</v>
      </c>
      <c r="AH6204">
        <f t="shared" si="1367"/>
        <v>0.5</v>
      </c>
      <c r="AI6204">
        <f t="shared" si="1368"/>
        <v>0.25</v>
      </c>
      <c r="AJ6204">
        <f t="shared" si="1369"/>
        <v>0.25</v>
      </c>
      <c r="AK6204">
        <f t="shared" si="1370"/>
        <v>0.5</v>
      </c>
      <c r="AL6204">
        <f t="shared" si="1371"/>
        <v>0.5</v>
      </c>
      <c r="AM6204">
        <f t="shared" si="1372"/>
        <v>0.17499999999999999</v>
      </c>
      <c r="AN6204" s="6">
        <f t="shared" si="1373"/>
        <v>0.93500000000000005</v>
      </c>
      <c r="AO6204" t="str">
        <f>VLOOKUP(BD_PONDERACIONES[[#This Row],[Comuna]],Tabla3[#All],2,0)</f>
        <v>Florida</v>
      </c>
    </row>
    <row r="6205" spans="1:41" x14ac:dyDescent="0.35">
      <c r="A6205" t="s">
        <v>29631</v>
      </c>
      <c r="B6205" t="s">
        <v>29632</v>
      </c>
      <c r="C6205" t="s">
        <v>29633</v>
      </c>
      <c r="D6205" s="5">
        <v>45030</v>
      </c>
      <c r="E6205" s="5">
        <v>44986</v>
      </c>
      <c r="F6205" t="s">
        <v>763</v>
      </c>
      <c r="G6205" t="s">
        <v>29634</v>
      </c>
      <c r="H6205" t="s">
        <v>3783</v>
      </c>
      <c r="I6205" t="s">
        <v>26177</v>
      </c>
      <c r="J6205" t="s">
        <v>756</v>
      </c>
      <c r="K6205" t="s">
        <v>756</v>
      </c>
      <c r="L6205" t="s">
        <v>757</v>
      </c>
      <c r="M6205" t="s">
        <v>757</v>
      </c>
      <c r="N6205" t="s">
        <v>756</v>
      </c>
      <c r="O6205" t="s">
        <v>756</v>
      </c>
      <c r="P6205" t="s">
        <v>758</v>
      </c>
      <c r="Q6205" t="s">
        <v>759</v>
      </c>
      <c r="R6205" t="s">
        <v>759</v>
      </c>
      <c r="S6205" t="s">
        <v>757</v>
      </c>
      <c r="T6205" t="s">
        <v>757</v>
      </c>
      <c r="U6205" t="s">
        <v>757</v>
      </c>
      <c r="V6205" t="s">
        <v>756</v>
      </c>
      <c r="W6205" t="s">
        <v>756</v>
      </c>
      <c r="X6205" t="s">
        <v>1712</v>
      </c>
      <c r="Y6205" t="str">
        <f t="shared" si="1360"/>
        <v>marzo</v>
      </c>
      <c r="Z6205">
        <f>YEAR(BD_PONDERACIONES[[#This Row],[Fecha Ejecución del Ticket]])</f>
        <v>2023</v>
      </c>
      <c r="AA6205" t="str">
        <f t="shared" si="1361"/>
        <v>abril</v>
      </c>
      <c r="AB6205">
        <f>YEAR(BD_PONDERACIONES[[#This Row],[Fecha de Inspección]])</f>
        <v>2023</v>
      </c>
      <c r="AC6205">
        <f t="shared" si="1362"/>
        <v>0.5</v>
      </c>
      <c r="AD6205">
        <f t="shared" si="1363"/>
        <v>0.5</v>
      </c>
      <c r="AE6205">
        <f t="shared" si="1364"/>
        <v>0.5</v>
      </c>
      <c r="AF6205">
        <f t="shared" si="1365"/>
        <v>0.5</v>
      </c>
      <c r="AG6205">
        <f t="shared" si="1366"/>
        <v>0.5</v>
      </c>
      <c r="AH6205">
        <f t="shared" si="1367"/>
        <v>0.5</v>
      </c>
      <c r="AI6205">
        <f t="shared" si="1368"/>
        <v>0.25</v>
      </c>
      <c r="AJ6205">
        <f t="shared" si="1369"/>
        <v>0.25</v>
      </c>
      <c r="AK6205">
        <f t="shared" si="1370"/>
        <v>0.5</v>
      </c>
      <c r="AL6205">
        <f t="shared" si="1371"/>
        <v>0.5</v>
      </c>
      <c r="AM6205">
        <f t="shared" si="1372"/>
        <v>0.5</v>
      </c>
      <c r="AN6205" s="6">
        <f t="shared" si="1373"/>
        <v>1</v>
      </c>
      <c r="AO6205" t="str">
        <f>VLOOKUP(BD_PONDERACIONES[[#This Row],[Comuna]],Tabla3[#All],2,0)</f>
        <v>Florida</v>
      </c>
    </row>
    <row r="6206" spans="1:41" x14ac:dyDescent="0.35">
      <c r="A6206" t="s">
        <v>29635</v>
      </c>
      <c r="B6206" t="s">
        <v>29636</v>
      </c>
      <c r="C6206" t="s">
        <v>29637</v>
      </c>
      <c r="D6206" s="5">
        <v>45030</v>
      </c>
      <c r="E6206" s="5">
        <v>44986</v>
      </c>
      <c r="F6206" t="s">
        <v>763</v>
      </c>
      <c r="G6206" t="s">
        <v>29638</v>
      </c>
      <c r="H6206" t="s">
        <v>3783</v>
      </c>
      <c r="I6206" t="s">
        <v>759</v>
      </c>
      <c r="J6206" t="s">
        <v>756</v>
      </c>
      <c r="K6206" t="s">
        <v>756</v>
      </c>
      <c r="L6206" t="s">
        <v>757</v>
      </c>
      <c r="M6206" t="s">
        <v>757</v>
      </c>
      <c r="N6206" t="s">
        <v>756</v>
      </c>
      <c r="O6206" t="s">
        <v>756</v>
      </c>
      <c r="P6206" t="s">
        <v>758</v>
      </c>
      <c r="Q6206" t="s">
        <v>759</v>
      </c>
      <c r="R6206" t="s">
        <v>759</v>
      </c>
      <c r="S6206" t="s">
        <v>757</v>
      </c>
      <c r="T6206" t="s">
        <v>757</v>
      </c>
      <c r="U6206" t="s">
        <v>757</v>
      </c>
      <c r="V6206" t="s">
        <v>756</v>
      </c>
      <c r="W6206" t="s">
        <v>756</v>
      </c>
      <c r="X6206" t="s">
        <v>1712</v>
      </c>
      <c r="Y6206" t="str">
        <f t="shared" si="1360"/>
        <v>marzo</v>
      </c>
      <c r="Z6206">
        <f>YEAR(BD_PONDERACIONES[[#This Row],[Fecha Ejecución del Ticket]])</f>
        <v>2023</v>
      </c>
      <c r="AA6206" t="str">
        <f t="shared" si="1361"/>
        <v>abril</v>
      </c>
      <c r="AB6206">
        <f>YEAR(BD_PONDERACIONES[[#This Row],[Fecha de Inspección]])</f>
        <v>2023</v>
      </c>
      <c r="AC6206">
        <f t="shared" si="1362"/>
        <v>0.5</v>
      </c>
      <c r="AD6206">
        <f t="shared" si="1363"/>
        <v>0.5</v>
      </c>
      <c r="AE6206">
        <f t="shared" si="1364"/>
        <v>0.5</v>
      </c>
      <c r="AF6206">
        <f t="shared" si="1365"/>
        <v>0.5</v>
      </c>
      <c r="AG6206">
        <f t="shared" si="1366"/>
        <v>0.5</v>
      </c>
      <c r="AH6206">
        <f t="shared" si="1367"/>
        <v>0.5</v>
      </c>
      <c r="AI6206">
        <f t="shared" si="1368"/>
        <v>0.25</v>
      </c>
      <c r="AJ6206">
        <f t="shared" si="1369"/>
        <v>0.25</v>
      </c>
      <c r="AK6206">
        <f t="shared" si="1370"/>
        <v>0.5</v>
      </c>
      <c r="AL6206">
        <f t="shared" si="1371"/>
        <v>0.5</v>
      </c>
      <c r="AM6206">
        <f t="shared" si="1372"/>
        <v>0.5</v>
      </c>
      <c r="AN6206" s="6">
        <f t="shared" si="1373"/>
        <v>1</v>
      </c>
      <c r="AO6206" t="str">
        <f>VLOOKUP(BD_PONDERACIONES[[#This Row],[Comuna]],Tabla3[#All],2,0)</f>
        <v>Florida</v>
      </c>
    </row>
    <row r="6207" spans="1:41" x14ac:dyDescent="0.35">
      <c r="A6207" t="s">
        <v>29639</v>
      </c>
      <c r="B6207" t="s">
        <v>29640</v>
      </c>
      <c r="C6207" t="s">
        <v>29641</v>
      </c>
      <c r="D6207" s="5">
        <v>45030</v>
      </c>
      <c r="E6207" s="5">
        <v>44958</v>
      </c>
      <c r="F6207" t="s">
        <v>753</v>
      </c>
      <c r="G6207" t="s">
        <v>29642</v>
      </c>
      <c r="H6207" t="s">
        <v>2755</v>
      </c>
      <c r="I6207" t="s">
        <v>26322</v>
      </c>
      <c r="J6207" t="s">
        <v>756</v>
      </c>
      <c r="K6207" t="s">
        <v>756</v>
      </c>
      <c r="L6207" t="s">
        <v>757</v>
      </c>
      <c r="M6207" t="s">
        <v>757</v>
      </c>
      <c r="N6207" t="s">
        <v>756</v>
      </c>
      <c r="O6207" t="s">
        <v>756</v>
      </c>
      <c r="P6207" t="s">
        <v>758</v>
      </c>
      <c r="Q6207" t="s">
        <v>759</v>
      </c>
      <c r="R6207" t="s">
        <v>759</v>
      </c>
      <c r="S6207" t="s">
        <v>757</v>
      </c>
      <c r="T6207" t="s">
        <v>757</v>
      </c>
      <c r="U6207" t="s">
        <v>757</v>
      </c>
      <c r="V6207" t="s">
        <v>756</v>
      </c>
      <c r="W6207" t="s">
        <v>756</v>
      </c>
      <c r="X6207" t="s">
        <v>29643</v>
      </c>
      <c r="Y6207" t="str">
        <f t="shared" ref="Y6207:Y6270" si="1374">TEXT(E6207,"MMMM")</f>
        <v>febrero</v>
      </c>
      <c r="Z6207">
        <f>YEAR(BD_PONDERACIONES[[#This Row],[Fecha Ejecución del Ticket]])</f>
        <v>2023</v>
      </c>
      <c r="AA6207" t="str">
        <f t="shared" ref="AA6207:AA6270" si="1375">TEXT(D6207,"MMMM")</f>
        <v>abril</v>
      </c>
      <c r="AB6207">
        <f>YEAR(BD_PONDERACIONES[[#This Row],[Fecha de Inspección]])</f>
        <v>2023</v>
      </c>
      <c r="AC6207">
        <f t="shared" ref="AC6207:AC6270" si="1376">IF(OR(J6207="Cumple",J6207="No Aplica"),0.5,0)</f>
        <v>0.5</v>
      </c>
      <c r="AD6207">
        <f t="shared" ref="AD6207:AD6270" si="1377">IF(OR(K6207="CUMPLE",K6207="No Aplica"),0.5,0)</f>
        <v>0.5</v>
      </c>
      <c r="AE6207">
        <f t="shared" ref="AE6207:AE6270" si="1378">IF(OR(L6207="CUMPLE",L6207="No Aplica"),0.5,0)</f>
        <v>0.5</v>
      </c>
      <c r="AF6207">
        <f t="shared" ref="AF6207:AF6270" si="1379">IF(OR(M6207="CUMPLE",M6207="No Aplica"),0.5,0)</f>
        <v>0.5</v>
      </c>
      <c r="AG6207">
        <f t="shared" ref="AG6207:AG6270" si="1380">IF(OR(N6207="CUMPLE",N6207="No Aplica"),0.5,IF(N6207="Cumple Mayormente",0.325,IF(N6207="Cumple Parcialmente",0.175,0)))</f>
        <v>0.5</v>
      </c>
      <c r="AH6207">
        <f t="shared" ref="AH6207:AH6270" si="1381">IF(OR(O6207="CUMPLE",O6207="No Aplica"),0.5,IF(O6207="Cumple Mayormente",0.325,IF(O6207="Cumple Parcialmente",0.175,0)))</f>
        <v>0.5</v>
      </c>
      <c r="AI6207">
        <f t="shared" ref="AI6207:AI6270" si="1382">IF(OR(S6207="CUMPLE",S6207="No Aplica"),0.25,IF(S6207="Cumple Mayormente",0.1625,IF(S6207="Cumple Parcialmente",0.0875,0)))</f>
        <v>0.25</v>
      </c>
      <c r="AJ6207">
        <f t="shared" ref="AJ6207:AJ6270" si="1383">IF(OR(T6207="CUMPLE",T6207="No Aplica"),0.25,IF(T6207="Cumple Mayormente",0.1625,IF(T6207="Cumple Parcialmente",0.0875,0)))</f>
        <v>0.25</v>
      </c>
      <c r="AK6207">
        <f t="shared" ref="AK6207:AK6270" si="1384">IF(OR(U6207="CUMPLE",U6207="No Aplica"),0.5,IF(U6207="Cumple Mayormente",0.325,IF(U6207="Cumple Parcialmente",0.175,0)))</f>
        <v>0.5</v>
      </c>
      <c r="AL6207">
        <f t="shared" ref="AL6207:AL6270" si="1385">IF(OR(V6207="CUMPLE",V6207="No Aplica"),0.5,IF(V6207="Cumple Mayormente",0.325,IF(V6207="Cumple Parcialmente",0.175,0)))</f>
        <v>0.5</v>
      </c>
      <c r="AM6207">
        <f t="shared" ref="AM6207:AM6270" si="1386">IF(OR(W6207="CUMPLE",W6207="No Aplica"),0.5,IF(W6207="Cumple Mayormente",0.325,IF(W6207="Cumple Parcialmente",0.175,0)))</f>
        <v>0.5</v>
      </c>
      <c r="AN6207" s="6">
        <f t="shared" ref="AN6207:AN6270" si="1387">((AC6207+AD6207)*0.2)+((AE6207+AF6207)*0.3)+((AG6207+AH6207)*0.15)+((AI6207+AJ6207+AK6207)*0.15)+((AL6207+AM6207)*0.2)</f>
        <v>1</v>
      </c>
      <c r="AO6207" t="str">
        <f>VLOOKUP(BD_PONDERACIONES[[#This Row],[Comuna]],Tabla3[#All],2,0)</f>
        <v>Florida</v>
      </c>
    </row>
    <row r="6208" spans="1:41" x14ac:dyDescent="0.35">
      <c r="A6208" t="s">
        <v>29644</v>
      </c>
      <c r="B6208" t="s">
        <v>29645</v>
      </c>
      <c r="C6208" t="s">
        <v>29646</v>
      </c>
      <c r="D6208" s="5">
        <v>45030</v>
      </c>
      <c r="E6208" s="5">
        <v>44961</v>
      </c>
      <c r="F6208" t="s">
        <v>753</v>
      </c>
      <c r="G6208" t="s">
        <v>29647</v>
      </c>
      <c r="H6208" t="s">
        <v>2755</v>
      </c>
      <c r="I6208" t="s">
        <v>26183</v>
      </c>
      <c r="J6208" t="s">
        <v>756</v>
      </c>
      <c r="K6208" t="s">
        <v>756</v>
      </c>
      <c r="L6208" t="s">
        <v>757</v>
      </c>
      <c r="M6208" t="s">
        <v>757</v>
      </c>
      <c r="N6208" t="s">
        <v>756</v>
      </c>
      <c r="O6208" t="s">
        <v>756</v>
      </c>
      <c r="P6208" t="s">
        <v>758</v>
      </c>
      <c r="Q6208" t="s">
        <v>759</v>
      </c>
      <c r="R6208" t="s">
        <v>759</v>
      </c>
      <c r="S6208" t="s">
        <v>757</v>
      </c>
      <c r="T6208" t="s">
        <v>757</v>
      </c>
      <c r="U6208" t="s">
        <v>757</v>
      </c>
      <c r="V6208" t="s">
        <v>756</v>
      </c>
      <c r="W6208" t="s">
        <v>756</v>
      </c>
      <c r="X6208" t="s">
        <v>29565</v>
      </c>
      <c r="Y6208" t="str">
        <f t="shared" si="1374"/>
        <v>febrero</v>
      </c>
      <c r="Z6208">
        <f>YEAR(BD_PONDERACIONES[[#This Row],[Fecha Ejecución del Ticket]])</f>
        <v>2023</v>
      </c>
      <c r="AA6208" t="str">
        <f t="shared" si="1375"/>
        <v>abril</v>
      </c>
      <c r="AB6208">
        <f>YEAR(BD_PONDERACIONES[[#This Row],[Fecha de Inspección]])</f>
        <v>2023</v>
      </c>
      <c r="AC6208">
        <f t="shared" si="1376"/>
        <v>0.5</v>
      </c>
      <c r="AD6208">
        <f t="shared" si="1377"/>
        <v>0.5</v>
      </c>
      <c r="AE6208">
        <f t="shared" si="1378"/>
        <v>0.5</v>
      </c>
      <c r="AF6208">
        <f t="shared" si="1379"/>
        <v>0.5</v>
      </c>
      <c r="AG6208">
        <f t="shared" si="1380"/>
        <v>0.5</v>
      </c>
      <c r="AH6208">
        <f t="shared" si="1381"/>
        <v>0.5</v>
      </c>
      <c r="AI6208">
        <f t="shared" si="1382"/>
        <v>0.25</v>
      </c>
      <c r="AJ6208">
        <f t="shared" si="1383"/>
        <v>0.25</v>
      </c>
      <c r="AK6208">
        <f t="shared" si="1384"/>
        <v>0.5</v>
      </c>
      <c r="AL6208">
        <f t="shared" si="1385"/>
        <v>0.5</v>
      </c>
      <c r="AM6208">
        <f t="shared" si="1386"/>
        <v>0.5</v>
      </c>
      <c r="AN6208" s="6">
        <f t="shared" si="1387"/>
        <v>1</v>
      </c>
      <c r="AO6208" t="str">
        <f>VLOOKUP(BD_PONDERACIONES[[#This Row],[Comuna]],Tabla3[#All],2,0)</f>
        <v>Florida</v>
      </c>
    </row>
    <row r="6209" spans="1:41" x14ac:dyDescent="0.35">
      <c r="A6209" t="s">
        <v>29648</v>
      </c>
      <c r="B6209" t="s">
        <v>29649</v>
      </c>
      <c r="C6209" t="s">
        <v>29650</v>
      </c>
      <c r="D6209" s="5">
        <v>45030</v>
      </c>
      <c r="E6209" s="5">
        <v>44958</v>
      </c>
      <c r="F6209" t="s">
        <v>753</v>
      </c>
      <c r="G6209" t="s">
        <v>29651</v>
      </c>
      <c r="H6209" t="s">
        <v>2755</v>
      </c>
      <c r="I6209" t="s">
        <v>26336</v>
      </c>
      <c r="J6209" t="s">
        <v>756</v>
      </c>
      <c r="K6209" t="s">
        <v>756</v>
      </c>
      <c r="L6209" t="s">
        <v>757</v>
      </c>
      <c r="M6209" t="s">
        <v>757</v>
      </c>
      <c r="N6209" t="s">
        <v>756</v>
      </c>
      <c r="O6209" t="s">
        <v>756</v>
      </c>
      <c r="P6209" t="s">
        <v>758</v>
      </c>
      <c r="Q6209" t="s">
        <v>759</v>
      </c>
      <c r="R6209" t="s">
        <v>759</v>
      </c>
      <c r="S6209" t="s">
        <v>757</v>
      </c>
      <c r="T6209" t="s">
        <v>757</v>
      </c>
      <c r="U6209" t="s">
        <v>757</v>
      </c>
      <c r="V6209" t="s">
        <v>756</v>
      </c>
      <c r="W6209" t="s">
        <v>756</v>
      </c>
      <c r="X6209" t="s">
        <v>20420</v>
      </c>
      <c r="Y6209" t="str">
        <f t="shared" si="1374"/>
        <v>febrero</v>
      </c>
      <c r="Z6209">
        <f>YEAR(BD_PONDERACIONES[[#This Row],[Fecha Ejecución del Ticket]])</f>
        <v>2023</v>
      </c>
      <c r="AA6209" t="str">
        <f t="shared" si="1375"/>
        <v>abril</v>
      </c>
      <c r="AB6209">
        <f>YEAR(BD_PONDERACIONES[[#This Row],[Fecha de Inspección]])</f>
        <v>2023</v>
      </c>
      <c r="AC6209">
        <f t="shared" si="1376"/>
        <v>0.5</v>
      </c>
      <c r="AD6209">
        <f t="shared" si="1377"/>
        <v>0.5</v>
      </c>
      <c r="AE6209">
        <f t="shared" si="1378"/>
        <v>0.5</v>
      </c>
      <c r="AF6209">
        <f t="shared" si="1379"/>
        <v>0.5</v>
      </c>
      <c r="AG6209">
        <f t="shared" si="1380"/>
        <v>0.5</v>
      </c>
      <c r="AH6209">
        <f t="shared" si="1381"/>
        <v>0.5</v>
      </c>
      <c r="AI6209">
        <f t="shared" si="1382"/>
        <v>0.25</v>
      </c>
      <c r="AJ6209">
        <f t="shared" si="1383"/>
        <v>0.25</v>
      </c>
      <c r="AK6209">
        <f t="shared" si="1384"/>
        <v>0.5</v>
      </c>
      <c r="AL6209">
        <f t="shared" si="1385"/>
        <v>0.5</v>
      </c>
      <c r="AM6209">
        <f t="shared" si="1386"/>
        <v>0.5</v>
      </c>
      <c r="AN6209" s="6">
        <f t="shared" si="1387"/>
        <v>1</v>
      </c>
      <c r="AO6209" t="str">
        <f>VLOOKUP(BD_PONDERACIONES[[#This Row],[Comuna]],Tabla3[#All],2,0)</f>
        <v>Florida</v>
      </c>
    </row>
    <row r="6210" spans="1:41" x14ac:dyDescent="0.35">
      <c r="A6210" t="s">
        <v>29652</v>
      </c>
      <c r="B6210" t="s">
        <v>29653</v>
      </c>
      <c r="C6210" t="s">
        <v>29654</v>
      </c>
      <c r="D6210" s="5">
        <v>45030</v>
      </c>
      <c r="E6210" s="5">
        <v>44986</v>
      </c>
      <c r="F6210" t="s">
        <v>763</v>
      </c>
      <c r="G6210" t="s">
        <v>29655</v>
      </c>
      <c r="H6210" t="s">
        <v>3797</v>
      </c>
      <c r="I6210" t="s">
        <v>26531</v>
      </c>
      <c r="J6210" t="s">
        <v>756</v>
      </c>
      <c r="K6210" t="s">
        <v>756</v>
      </c>
      <c r="L6210" t="s">
        <v>757</v>
      </c>
      <c r="M6210" t="s">
        <v>757</v>
      </c>
      <c r="N6210" t="s">
        <v>756</v>
      </c>
      <c r="O6210" t="s">
        <v>756</v>
      </c>
      <c r="P6210" t="s">
        <v>758</v>
      </c>
      <c r="Q6210" t="s">
        <v>759</v>
      </c>
      <c r="R6210" t="s">
        <v>759</v>
      </c>
      <c r="S6210" t="s">
        <v>757</v>
      </c>
      <c r="T6210" t="s">
        <v>757</v>
      </c>
      <c r="U6210" t="s">
        <v>757</v>
      </c>
      <c r="V6210" t="s">
        <v>773</v>
      </c>
      <c r="W6210" t="s">
        <v>773</v>
      </c>
      <c r="X6210" t="s">
        <v>23171</v>
      </c>
      <c r="Y6210" t="str">
        <f t="shared" si="1374"/>
        <v>marzo</v>
      </c>
      <c r="Z6210">
        <f>YEAR(BD_PONDERACIONES[[#This Row],[Fecha Ejecución del Ticket]])</f>
        <v>2023</v>
      </c>
      <c r="AA6210" t="str">
        <f t="shared" si="1375"/>
        <v>abril</v>
      </c>
      <c r="AB6210">
        <f>YEAR(BD_PONDERACIONES[[#This Row],[Fecha de Inspección]])</f>
        <v>2023</v>
      </c>
      <c r="AC6210">
        <f t="shared" si="1376"/>
        <v>0.5</v>
      </c>
      <c r="AD6210">
        <f t="shared" si="1377"/>
        <v>0.5</v>
      </c>
      <c r="AE6210">
        <f t="shared" si="1378"/>
        <v>0.5</v>
      </c>
      <c r="AF6210">
        <f t="shared" si="1379"/>
        <v>0.5</v>
      </c>
      <c r="AG6210">
        <f t="shared" si="1380"/>
        <v>0.5</v>
      </c>
      <c r="AH6210">
        <f t="shared" si="1381"/>
        <v>0.5</v>
      </c>
      <c r="AI6210">
        <f t="shared" si="1382"/>
        <v>0.25</v>
      </c>
      <c r="AJ6210">
        <f t="shared" si="1383"/>
        <v>0.25</v>
      </c>
      <c r="AK6210">
        <f t="shared" si="1384"/>
        <v>0.5</v>
      </c>
      <c r="AL6210">
        <f t="shared" si="1385"/>
        <v>0</v>
      </c>
      <c r="AM6210">
        <f t="shared" si="1386"/>
        <v>0</v>
      </c>
      <c r="AN6210" s="6">
        <f t="shared" si="1387"/>
        <v>0.8</v>
      </c>
      <c r="AO6210" t="str">
        <f>VLOOKUP(BD_PONDERACIONES[[#This Row],[Comuna]],Tabla3[#All],2,0)</f>
        <v>Florida</v>
      </c>
    </row>
    <row r="6211" spans="1:41" x14ac:dyDescent="0.35">
      <c r="A6211" t="s">
        <v>29656</v>
      </c>
      <c r="B6211" t="s">
        <v>29657</v>
      </c>
      <c r="C6211" t="s">
        <v>29658</v>
      </c>
      <c r="D6211" s="5">
        <v>45030</v>
      </c>
      <c r="E6211" s="5">
        <v>44961</v>
      </c>
      <c r="F6211" t="s">
        <v>753</v>
      </c>
      <c r="G6211" t="s">
        <v>29659</v>
      </c>
      <c r="H6211" t="s">
        <v>2755</v>
      </c>
      <c r="I6211" t="s">
        <v>26431</v>
      </c>
      <c r="J6211" t="s">
        <v>756</v>
      </c>
      <c r="K6211" t="s">
        <v>756</v>
      </c>
      <c r="L6211" t="s">
        <v>757</v>
      </c>
      <c r="M6211" t="s">
        <v>757</v>
      </c>
      <c r="N6211" t="s">
        <v>756</v>
      </c>
      <c r="O6211" t="s">
        <v>756</v>
      </c>
      <c r="P6211" t="s">
        <v>758</v>
      </c>
      <c r="Q6211" t="s">
        <v>759</v>
      </c>
      <c r="R6211" t="s">
        <v>759</v>
      </c>
      <c r="S6211" t="s">
        <v>757</v>
      </c>
      <c r="T6211" t="s">
        <v>757</v>
      </c>
      <c r="U6211" t="s">
        <v>757</v>
      </c>
      <c r="V6211" t="s">
        <v>756</v>
      </c>
      <c r="W6211" t="s">
        <v>756</v>
      </c>
      <c r="X6211" t="s">
        <v>28445</v>
      </c>
      <c r="Y6211" t="str">
        <f t="shared" si="1374"/>
        <v>febrero</v>
      </c>
      <c r="Z6211">
        <f>YEAR(BD_PONDERACIONES[[#This Row],[Fecha Ejecución del Ticket]])</f>
        <v>2023</v>
      </c>
      <c r="AA6211" t="str">
        <f t="shared" si="1375"/>
        <v>abril</v>
      </c>
      <c r="AB6211">
        <f>YEAR(BD_PONDERACIONES[[#This Row],[Fecha de Inspección]])</f>
        <v>2023</v>
      </c>
      <c r="AC6211">
        <f t="shared" si="1376"/>
        <v>0.5</v>
      </c>
      <c r="AD6211">
        <f t="shared" si="1377"/>
        <v>0.5</v>
      </c>
      <c r="AE6211">
        <f t="shared" si="1378"/>
        <v>0.5</v>
      </c>
      <c r="AF6211">
        <f t="shared" si="1379"/>
        <v>0.5</v>
      </c>
      <c r="AG6211">
        <f t="shared" si="1380"/>
        <v>0.5</v>
      </c>
      <c r="AH6211">
        <f t="shared" si="1381"/>
        <v>0.5</v>
      </c>
      <c r="AI6211">
        <f t="shared" si="1382"/>
        <v>0.25</v>
      </c>
      <c r="AJ6211">
        <f t="shared" si="1383"/>
        <v>0.25</v>
      </c>
      <c r="AK6211">
        <f t="shared" si="1384"/>
        <v>0.5</v>
      </c>
      <c r="AL6211">
        <f t="shared" si="1385"/>
        <v>0.5</v>
      </c>
      <c r="AM6211">
        <f t="shared" si="1386"/>
        <v>0.5</v>
      </c>
      <c r="AN6211" s="6">
        <f t="shared" si="1387"/>
        <v>1</v>
      </c>
      <c r="AO6211" t="str">
        <f>VLOOKUP(BD_PONDERACIONES[[#This Row],[Comuna]],Tabla3[#All],2,0)</f>
        <v>Florida</v>
      </c>
    </row>
    <row r="6212" spans="1:41" x14ac:dyDescent="0.35">
      <c r="A6212" t="s">
        <v>29660</v>
      </c>
      <c r="B6212" t="s">
        <v>29661</v>
      </c>
      <c r="C6212" t="s">
        <v>29662</v>
      </c>
      <c r="D6212" s="5">
        <v>45030</v>
      </c>
      <c r="E6212" s="5">
        <v>44986</v>
      </c>
      <c r="F6212" t="s">
        <v>763</v>
      </c>
      <c r="G6212" t="s">
        <v>29663</v>
      </c>
      <c r="H6212" t="s">
        <v>3797</v>
      </c>
      <c r="I6212" t="s">
        <v>26336</v>
      </c>
      <c r="J6212" t="s">
        <v>756</v>
      </c>
      <c r="K6212" t="s">
        <v>756</v>
      </c>
      <c r="L6212" t="s">
        <v>757</v>
      </c>
      <c r="M6212" t="s">
        <v>757</v>
      </c>
      <c r="N6212" t="s">
        <v>756</v>
      </c>
      <c r="O6212" t="s">
        <v>756</v>
      </c>
      <c r="P6212" t="s">
        <v>758</v>
      </c>
      <c r="Q6212" t="s">
        <v>759</v>
      </c>
      <c r="R6212" t="s">
        <v>759</v>
      </c>
      <c r="S6212" t="s">
        <v>757</v>
      </c>
      <c r="T6212" t="s">
        <v>757</v>
      </c>
      <c r="U6212" t="s">
        <v>757</v>
      </c>
      <c r="V6212" t="s">
        <v>756</v>
      </c>
      <c r="W6212" t="s">
        <v>768</v>
      </c>
      <c r="X6212" t="s">
        <v>29664</v>
      </c>
      <c r="Y6212" t="str">
        <f t="shared" si="1374"/>
        <v>marzo</v>
      </c>
      <c r="Z6212">
        <f>YEAR(BD_PONDERACIONES[[#This Row],[Fecha Ejecución del Ticket]])</f>
        <v>2023</v>
      </c>
      <c r="AA6212" t="str">
        <f t="shared" si="1375"/>
        <v>abril</v>
      </c>
      <c r="AB6212">
        <f>YEAR(BD_PONDERACIONES[[#This Row],[Fecha de Inspección]])</f>
        <v>2023</v>
      </c>
      <c r="AC6212">
        <f t="shared" si="1376"/>
        <v>0.5</v>
      </c>
      <c r="AD6212">
        <f t="shared" si="1377"/>
        <v>0.5</v>
      </c>
      <c r="AE6212">
        <f t="shared" si="1378"/>
        <v>0.5</v>
      </c>
      <c r="AF6212">
        <f t="shared" si="1379"/>
        <v>0.5</v>
      </c>
      <c r="AG6212">
        <f t="shared" si="1380"/>
        <v>0.5</v>
      </c>
      <c r="AH6212">
        <f t="shared" si="1381"/>
        <v>0.5</v>
      </c>
      <c r="AI6212">
        <f t="shared" si="1382"/>
        <v>0.25</v>
      </c>
      <c r="AJ6212">
        <f t="shared" si="1383"/>
        <v>0.25</v>
      </c>
      <c r="AK6212">
        <f t="shared" si="1384"/>
        <v>0.5</v>
      </c>
      <c r="AL6212">
        <f t="shared" si="1385"/>
        <v>0.5</v>
      </c>
      <c r="AM6212">
        <f t="shared" si="1386"/>
        <v>0.17499999999999999</v>
      </c>
      <c r="AN6212" s="6">
        <f t="shared" si="1387"/>
        <v>0.93500000000000005</v>
      </c>
      <c r="AO6212" t="str">
        <f>VLOOKUP(BD_PONDERACIONES[[#This Row],[Comuna]],Tabla3[#All],2,0)</f>
        <v>Florida</v>
      </c>
    </row>
    <row r="6213" spans="1:41" x14ac:dyDescent="0.35">
      <c r="A6213" t="s">
        <v>29665</v>
      </c>
      <c r="B6213" t="s">
        <v>29666</v>
      </c>
      <c r="C6213" t="s">
        <v>29667</v>
      </c>
      <c r="D6213" s="5">
        <v>45030</v>
      </c>
      <c r="E6213" s="5">
        <v>44986</v>
      </c>
      <c r="F6213" t="s">
        <v>763</v>
      </c>
      <c r="G6213" t="s">
        <v>29668</v>
      </c>
      <c r="H6213" t="s">
        <v>3797</v>
      </c>
      <c r="I6213" t="s">
        <v>26183</v>
      </c>
      <c r="J6213" t="s">
        <v>756</v>
      </c>
      <c r="K6213" t="s">
        <v>756</v>
      </c>
      <c r="L6213" t="s">
        <v>757</v>
      </c>
      <c r="M6213" t="s">
        <v>757</v>
      </c>
      <c r="N6213" t="s">
        <v>756</v>
      </c>
      <c r="O6213" t="s">
        <v>756</v>
      </c>
      <c r="P6213" t="s">
        <v>758</v>
      </c>
      <c r="Q6213" t="s">
        <v>759</v>
      </c>
      <c r="R6213" t="s">
        <v>759</v>
      </c>
      <c r="S6213" t="s">
        <v>757</v>
      </c>
      <c r="T6213" t="s">
        <v>757</v>
      </c>
      <c r="U6213" t="s">
        <v>757</v>
      </c>
      <c r="V6213" t="s">
        <v>756</v>
      </c>
      <c r="W6213" t="s">
        <v>756</v>
      </c>
      <c r="X6213" t="s">
        <v>29669</v>
      </c>
      <c r="Y6213" t="str">
        <f t="shared" si="1374"/>
        <v>marzo</v>
      </c>
      <c r="Z6213">
        <f>YEAR(BD_PONDERACIONES[[#This Row],[Fecha Ejecución del Ticket]])</f>
        <v>2023</v>
      </c>
      <c r="AA6213" t="str">
        <f t="shared" si="1375"/>
        <v>abril</v>
      </c>
      <c r="AB6213">
        <f>YEAR(BD_PONDERACIONES[[#This Row],[Fecha de Inspección]])</f>
        <v>2023</v>
      </c>
      <c r="AC6213">
        <f t="shared" si="1376"/>
        <v>0.5</v>
      </c>
      <c r="AD6213">
        <f t="shared" si="1377"/>
        <v>0.5</v>
      </c>
      <c r="AE6213">
        <f t="shared" si="1378"/>
        <v>0.5</v>
      </c>
      <c r="AF6213">
        <f t="shared" si="1379"/>
        <v>0.5</v>
      </c>
      <c r="AG6213">
        <f t="shared" si="1380"/>
        <v>0.5</v>
      </c>
      <c r="AH6213">
        <f t="shared" si="1381"/>
        <v>0.5</v>
      </c>
      <c r="AI6213">
        <f t="shared" si="1382"/>
        <v>0.25</v>
      </c>
      <c r="AJ6213">
        <f t="shared" si="1383"/>
        <v>0.25</v>
      </c>
      <c r="AK6213">
        <f t="shared" si="1384"/>
        <v>0.5</v>
      </c>
      <c r="AL6213">
        <f t="shared" si="1385"/>
        <v>0.5</v>
      </c>
      <c r="AM6213">
        <f t="shared" si="1386"/>
        <v>0.5</v>
      </c>
      <c r="AN6213" s="6">
        <f t="shared" si="1387"/>
        <v>1</v>
      </c>
      <c r="AO6213" t="str">
        <f>VLOOKUP(BD_PONDERACIONES[[#This Row],[Comuna]],Tabla3[#All],2,0)</f>
        <v>Florida</v>
      </c>
    </row>
    <row r="6214" spans="1:41" x14ac:dyDescent="0.35">
      <c r="A6214" t="s">
        <v>29670</v>
      </c>
      <c r="B6214" t="s">
        <v>29671</v>
      </c>
      <c r="C6214" t="s">
        <v>29672</v>
      </c>
      <c r="D6214" s="5">
        <v>45030</v>
      </c>
      <c r="E6214" s="5">
        <v>44986</v>
      </c>
      <c r="F6214" t="s">
        <v>763</v>
      </c>
      <c r="G6214" t="s">
        <v>29673</v>
      </c>
      <c r="H6214" t="s">
        <v>3797</v>
      </c>
      <c r="I6214" t="s">
        <v>26183</v>
      </c>
      <c r="J6214" t="s">
        <v>756</v>
      </c>
      <c r="K6214" t="s">
        <v>756</v>
      </c>
      <c r="L6214" t="s">
        <v>757</v>
      </c>
      <c r="M6214" t="s">
        <v>757</v>
      </c>
      <c r="N6214" t="s">
        <v>756</v>
      </c>
      <c r="O6214" t="s">
        <v>756</v>
      </c>
      <c r="P6214" t="s">
        <v>758</v>
      </c>
      <c r="Q6214" t="s">
        <v>759</v>
      </c>
      <c r="R6214" t="s">
        <v>759</v>
      </c>
      <c r="S6214" t="s">
        <v>757</v>
      </c>
      <c r="T6214" t="s">
        <v>757</v>
      </c>
      <c r="U6214" t="s">
        <v>757</v>
      </c>
      <c r="V6214" t="s">
        <v>756</v>
      </c>
      <c r="W6214" t="s">
        <v>756</v>
      </c>
      <c r="X6214" t="s">
        <v>3864</v>
      </c>
      <c r="Y6214" t="str">
        <f t="shared" si="1374"/>
        <v>marzo</v>
      </c>
      <c r="Z6214">
        <f>YEAR(BD_PONDERACIONES[[#This Row],[Fecha Ejecución del Ticket]])</f>
        <v>2023</v>
      </c>
      <c r="AA6214" t="str">
        <f t="shared" si="1375"/>
        <v>abril</v>
      </c>
      <c r="AB6214">
        <f>YEAR(BD_PONDERACIONES[[#This Row],[Fecha de Inspección]])</f>
        <v>2023</v>
      </c>
      <c r="AC6214">
        <f t="shared" si="1376"/>
        <v>0.5</v>
      </c>
      <c r="AD6214">
        <f t="shared" si="1377"/>
        <v>0.5</v>
      </c>
      <c r="AE6214">
        <f t="shared" si="1378"/>
        <v>0.5</v>
      </c>
      <c r="AF6214">
        <f t="shared" si="1379"/>
        <v>0.5</v>
      </c>
      <c r="AG6214">
        <f t="shared" si="1380"/>
        <v>0.5</v>
      </c>
      <c r="AH6214">
        <f t="shared" si="1381"/>
        <v>0.5</v>
      </c>
      <c r="AI6214">
        <f t="shared" si="1382"/>
        <v>0.25</v>
      </c>
      <c r="AJ6214">
        <f t="shared" si="1383"/>
        <v>0.25</v>
      </c>
      <c r="AK6214">
        <f t="shared" si="1384"/>
        <v>0.5</v>
      </c>
      <c r="AL6214">
        <f t="shared" si="1385"/>
        <v>0.5</v>
      </c>
      <c r="AM6214">
        <f t="shared" si="1386"/>
        <v>0.5</v>
      </c>
      <c r="AN6214" s="6">
        <f t="shared" si="1387"/>
        <v>1</v>
      </c>
      <c r="AO6214" t="str">
        <f>VLOOKUP(BD_PONDERACIONES[[#This Row],[Comuna]],Tabla3[#All],2,0)</f>
        <v>Florida</v>
      </c>
    </row>
    <row r="6215" spans="1:41" x14ac:dyDescent="0.35">
      <c r="A6215" t="s">
        <v>29674</v>
      </c>
      <c r="B6215" t="s">
        <v>29675</v>
      </c>
      <c r="C6215" t="s">
        <v>29676</v>
      </c>
      <c r="D6215" s="5">
        <v>45030</v>
      </c>
      <c r="E6215" s="5">
        <v>44986</v>
      </c>
      <c r="F6215" t="s">
        <v>763</v>
      </c>
      <c r="G6215" t="s">
        <v>29673</v>
      </c>
      <c r="H6215" t="s">
        <v>3797</v>
      </c>
      <c r="I6215" t="s">
        <v>26114</v>
      </c>
      <c r="J6215" t="s">
        <v>756</v>
      </c>
      <c r="K6215" t="s">
        <v>756</v>
      </c>
      <c r="L6215" t="s">
        <v>757</v>
      </c>
      <c r="M6215" t="s">
        <v>757</v>
      </c>
      <c r="N6215" t="s">
        <v>756</v>
      </c>
      <c r="O6215" t="s">
        <v>756</v>
      </c>
      <c r="P6215" t="s">
        <v>758</v>
      </c>
      <c r="Q6215" t="s">
        <v>759</v>
      </c>
      <c r="R6215" t="s">
        <v>759</v>
      </c>
      <c r="S6215" t="s">
        <v>757</v>
      </c>
      <c r="T6215" t="s">
        <v>757</v>
      </c>
      <c r="U6215" t="s">
        <v>757</v>
      </c>
      <c r="V6215" t="s">
        <v>773</v>
      </c>
      <c r="W6215" t="s">
        <v>773</v>
      </c>
      <c r="X6215" t="s">
        <v>29677</v>
      </c>
      <c r="Y6215" t="str">
        <f t="shared" si="1374"/>
        <v>marzo</v>
      </c>
      <c r="Z6215">
        <f>YEAR(BD_PONDERACIONES[[#This Row],[Fecha Ejecución del Ticket]])</f>
        <v>2023</v>
      </c>
      <c r="AA6215" t="str">
        <f t="shared" si="1375"/>
        <v>abril</v>
      </c>
      <c r="AB6215">
        <f>YEAR(BD_PONDERACIONES[[#This Row],[Fecha de Inspección]])</f>
        <v>2023</v>
      </c>
      <c r="AC6215">
        <f t="shared" si="1376"/>
        <v>0.5</v>
      </c>
      <c r="AD6215">
        <f t="shared" si="1377"/>
        <v>0.5</v>
      </c>
      <c r="AE6215">
        <f t="shared" si="1378"/>
        <v>0.5</v>
      </c>
      <c r="AF6215">
        <f t="shared" si="1379"/>
        <v>0.5</v>
      </c>
      <c r="AG6215">
        <f t="shared" si="1380"/>
        <v>0.5</v>
      </c>
      <c r="AH6215">
        <f t="shared" si="1381"/>
        <v>0.5</v>
      </c>
      <c r="AI6215">
        <f t="shared" si="1382"/>
        <v>0.25</v>
      </c>
      <c r="AJ6215">
        <f t="shared" si="1383"/>
        <v>0.25</v>
      </c>
      <c r="AK6215">
        <f t="shared" si="1384"/>
        <v>0.5</v>
      </c>
      <c r="AL6215">
        <f t="shared" si="1385"/>
        <v>0</v>
      </c>
      <c r="AM6215">
        <f t="shared" si="1386"/>
        <v>0</v>
      </c>
      <c r="AN6215" s="6">
        <f t="shared" si="1387"/>
        <v>0.8</v>
      </c>
      <c r="AO6215" t="str">
        <f>VLOOKUP(BD_PONDERACIONES[[#This Row],[Comuna]],Tabla3[#All],2,0)</f>
        <v>Florida</v>
      </c>
    </row>
    <row r="6216" spans="1:41" x14ac:dyDescent="0.35">
      <c r="A6216" t="s">
        <v>29678</v>
      </c>
      <c r="B6216" t="s">
        <v>29679</v>
      </c>
      <c r="C6216" t="s">
        <v>29680</v>
      </c>
      <c r="D6216" s="5">
        <v>45030</v>
      </c>
      <c r="E6216" s="5">
        <v>44986</v>
      </c>
      <c r="F6216" t="s">
        <v>763</v>
      </c>
      <c r="G6216" t="s">
        <v>29681</v>
      </c>
      <c r="H6216" t="s">
        <v>3797</v>
      </c>
      <c r="I6216" t="s">
        <v>26183</v>
      </c>
      <c r="J6216" t="s">
        <v>756</v>
      </c>
      <c r="K6216" t="s">
        <v>756</v>
      </c>
      <c r="L6216" t="s">
        <v>757</v>
      </c>
      <c r="M6216" t="s">
        <v>757</v>
      </c>
      <c r="N6216" t="s">
        <v>756</v>
      </c>
      <c r="O6216" t="s">
        <v>756</v>
      </c>
      <c r="P6216" t="s">
        <v>758</v>
      </c>
      <c r="Q6216" t="s">
        <v>759</v>
      </c>
      <c r="R6216" t="s">
        <v>759</v>
      </c>
      <c r="S6216" t="s">
        <v>757</v>
      </c>
      <c r="T6216" t="s">
        <v>757</v>
      </c>
      <c r="U6216" t="s">
        <v>757</v>
      </c>
      <c r="V6216" t="s">
        <v>756</v>
      </c>
      <c r="W6216" t="s">
        <v>756</v>
      </c>
      <c r="X6216" t="s">
        <v>29682</v>
      </c>
      <c r="Y6216" t="str">
        <f t="shared" si="1374"/>
        <v>marzo</v>
      </c>
      <c r="Z6216">
        <f>YEAR(BD_PONDERACIONES[[#This Row],[Fecha Ejecución del Ticket]])</f>
        <v>2023</v>
      </c>
      <c r="AA6216" t="str">
        <f t="shared" si="1375"/>
        <v>abril</v>
      </c>
      <c r="AB6216">
        <f>YEAR(BD_PONDERACIONES[[#This Row],[Fecha de Inspección]])</f>
        <v>2023</v>
      </c>
      <c r="AC6216">
        <f t="shared" si="1376"/>
        <v>0.5</v>
      </c>
      <c r="AD6216">
        <f t="shared" si="1377"/>
        <v>0.5</v>
      </c>
      <c r="AE6216">
        <f t="shared" si="1378"/>
        <v>0.5</v>
      </c>
      <c r="AF6216">
        <f t="shared" si="1379"/>
        <v>0.5</v>
      </c>
      <c r="AG6216">
        <f t="shared" si="1380"/>
        <v>0.5</v>
      </c>
      <c r="AH6216">
        <f t="shared" si="1381"/>
        <v>0.5</v>
      </c>
      <c r="AI6216">
        <f t="shared" si="1382"/>
        <v>0.25</v>
      </c>
      <c r="AJ6216">
        <f t="shared" si="1383"/>
        <v>0.25</v>
      </c>
      <c r="AK6216">
        <f t="shared" si="1384"/>
        <v>0.5</v>
      </c>
      <c r="AL6216">
        <f t="shared" si="1385"/>
        <v>0.5</v>
      </c>
      <c r="AM6216">
        <f t="shared" si="1386"/>
        <v>0.5</v>
      </c>
      <c r="AN6216" s="6">
        <f t="shared" si="1387"/>
        <v>1</v>
      </c>
      <c r="AO6216" t="str">
        <f>VLOOKUP(BD_PONDERACIONES[[#This Row],[Comuna]],Tabla3[#All],2,0)</f>
        <v>Florida</v>
      </c>
    </row>
    <row r="6217" spans="1:41" x14ac:dyDescent="0.35">
      <c r="A6217" t="s">
        <v>29683</v>
      </c>
      <c r="B6217" t="s">
        <v>29684</v>
      </c>
      <c r="C6217" t="s">
        <v>29685</v>
      </c>
      <c r="D6217" s="5">
        <v>45030</v>
      </c>
      <c r="E6217" s="5">
        <v>44986</v>
      </c>
      <c r="F6217" t="s">
        <v>763</v>
      </c>
      <c r="G6217" t="s">
        <v>29686</v>
      </c>
      <c r="H6217" t="s">
        <v>3797</v>
      </c>
      <c r="I6217" t="s">
        <v>26474</v>
      </c>
      <c r="J6217" t="s">
        <v>756</v>
      </c>
      <c r="K6217" t="s">
        <v>756</v>
      </c>
      <c r="L6217" t="s">
        <v>757</v>
      </c>
      <c r="M6217" t="s">
        <v>757</v>
      </c>
      <c r="N6217" t="s">
        <v>756</v>
      </c>
      <c r="O6217" t="s">
        <v>756</v>
      </c>
      <c r="P6217" t="s">
        <v>758</v>
      </c>
      <c r="Q6217" t="s">
        <v>759</v>
      </c>
      <c r="R6217" t="s">
        <v>759</v>
      </c>
      <c r="S6217" t="s">
        <v>757</v>
      </c>
      <c r="T6217" t="s">
        <v>757</v>
      </c>
      <c r="U6217" t="s">
        <v>757</v>
      </c>
      <c r="V6217" t="s">
        <v>756</v>
      </c>
      <c r="W6217" t="s">
        <v>768</v>
      </c>
      <c r="X6217" t="s">
        <v>29687</v>
      </c>
      <c r="Y6217" t="str">
        <f t="shared" si="1374"/>
        <v>marzo</v>
      </c>
      <c r="Z6217">
        <f>YEAR(BD_PONDERACIONES[[#This Row],[Fecha Ejecución del Ticket]])</f>
        <v>2023</v>
      </c>
      <c r="AA6217" t="str">
        <f t="shared" si="1375"/>
        <v>abril</v>
      </c>
      <c r="AB6217">
        <f>YEAR(BD_PONDERACIONES[[#This Row],[Fecha de Inspección]])</f>
        <v>2023</v>
      </c>
      <c r="AC6217">
        <f t="shared" si="1376"/>
        <v>0.5</v>
      </c>
      <c r="AD6217">
        <f t="shared" si="1377"/>
        <v>0.5</v>
      </c>
      <c r="AE6217">
        <f t="shared" si="1378"/>
        <v>0.5</v>
      </c>
      <c r="AF6217">
        <f t="shared" si="1379"/>
        <v>0.5</v>
      </c>
      <c r="AG6217">
        <f t="shared" si="1380"/>
        <v>0.5</v>
      </c>
      <c r="AH6217">
        <f t="shared" si="1381"/>
        <v>0.5</v>
      </c>
      <c r="AI6217">
        <f t="shared" si="1382"/>
        <v>0.25</v>
      </c>
      <c r="AJ6217">
        <f t="shared" si="1383"/>
        <v>0.25</v>
      </c>
      <c r="AK6217">
        <f t="shared" si="1384"/>
        <v>0.5</v>
      </c>
      <c r="AL6217">
        <f t="shared" si="1385"/>
        <v>0.5</v>
      </c>
      <c r="AM6217">
        <f t="shared" si="1386"/>
        <v>0.17499999999999999</v>
      </c>
      <c r="AN6217" s="6">
        <f t="shared" si="1387"/>
        <v>0.93500000000000005</v>
      </c>
      <c r="AO6217" t="str">
        <f>VLOOKUP(BD_PONDERACIONES[[#This Row],[Comuna]],Tabla3[#All],2,0)</f>
        <v>Florida</v>
      </c>
    </row>
    <row r="6218" spans="1:41" x14ac:dyDescent="0.35">
      <c r="A6218" t="s">
        <v>29688</v>
      </c>
      <c r="B6218" t="s">
        <v>29689</v>
      </c>
      <c r="C6218" t="s">
        <v>29690</v>
      </c>
      <c r="D6218" s="5">
        <v>45029</v>
      </c>
      <c r="E6218" s="5">
        <v>44986</v>
      </c>
      <c r="F6218" t="s">
        <v>763</v>
      </c>
      <c r="G6218" t="s">
        <v>29691</v>
      </c>
      <c r="H6218" t="s">
        <v>3797</v>
      </c>
      <c r="I6218" t="s">
        <v>759</v>
      </c>
      <c r="J6218" t="s">
        <v>756</v>
      </c>
      <c r="K6218" t="s">
        <v>756</v>
      </c>
      <c r="L6218" t="s">
        <v>757</v>
      </c>
      <c r="M6218" t="s">
        <v>757</v>
      </c>
      <c r="N6218" t="s">
        <v>756</v>
      </c>
      <c r="O6218" t="s">
        <v>756</v>
      </c>
      <c r="P6218" t="s">
        <v>758</v>
      </c>
      <c r="Q6218" t="s">
        <v>759</v>
      </c>
      <c r="R6218" t="s">
        <v>759</v>
      </c>
      <c r="S6218" t="s">
        <v>757</v>
      </c>
      <c r="T6218" t="s">
        <v>757</v>
      </c>
      <c r="U6218" t="s">
        <v>757</v>
      </c>
      <c r="V6218" t="s">
        <v>756</v>
      </c>
      <c r="W6218" t="s">
        <v>756</v>
      </c>
      <c r="X6218" t="s">
        <v>29692</v>
      </c>
      <c r="Y6218" t="str">
        <f t="shared" si="1374"/>
        <v>marzo</v>
      </c>
      <c r="Z6218">
        <f>YEAR(BD_PONDERACIONES[[#This Row],[Fecha Ejecución del Ticket]])</f>
        <v>2023</v>
      </c>
      <c r="AA6218" t="str">
        <f t="shared" si="1375"/>
        <v>abril</v>
      </c>
      <c r="AB6218">
        <f>YEAR(BD_PONDERACIONES[[#This Row],[Fecha de Inspección]])</f>
        <v>2023</v>
      </c>
      <c r="AC6218">
        <f t="shared" si="1376"/>
        <v>0.5</v>
      </c>
      <c r="AD6218">
        <f t="shared" si="1377"/>
        <v>0.5</v>
      </c>
      <c r="AE6218">
        <f t="shared" si="1378"/>
        <v>0.5</v>
      </c>
      <c r="AF6218">
        <f t="shared" si="1379"/>
        <v>0.5</v>
      </c>
      <c r="AG6218">
        <f t="shared" si="1380"/>
        <v>0.5</v>
      </c>
      <c r="AH6218">
        <f t="shared" si="1381"/>
        <v>0.5</v>
      </c>
      <c r="AI6218">
        <f t="shared" si="1382"/>
        <v>0.25</v>
      </c>
      <c r="AJ6218">
        <f t="shared" si="1383"/>
        <v>0.25</v>
      </c>
      <c r="AK6218">
        <f t="shared" si="1384"/>
        <v>0.5</v>
      </c>
      <c r="AL6218">
        <f t="shared" si="1385"/>
        <v>0.5</v>
      </c>
      <c r="AM6218">
        <f t="shared" si="1386"/>
        <v>0.5</v>
      </c>
      <c r="AN6218" s="6">
        <f t="shared" si="1387"/>
        <v>1</v>
      </c>
      <c r="AO6218" t="str">
        <f>VLOOKUP(BD_PONDERACIONES[[#This Row],[Comuna]],Tabla3[#All],2,0)</f>
        <v>Florida</v>
      </c>
    </row>
    <row r="6219" spans="1:41" x14ac:dyDescent="0.35">
      <c r="A6219" t="s">
        <v>29693</v>
      </c>
      <c r="B6219" t="s">
        <v>29694</v>
      </c>
      <c r="C6219" t="s">
        <v>29695</v>
      </c>
      <c r="D6219" s="5">
        <v>45029</v>
      </c>
      <c r="E6219" s="5">
        <v>44960</v>
      </c>
      <c r="F6219" t="s">
        <v>753</v>
      </c>
      <c r="G6219" t="s">
        <v>29696</v>
      </c>
      <c r="H6219" t="s">
        <v>2755</v>
      </c>
      <c r="I6219" t="s">
        <v>26131</v>
      </c>
      <c r="J6219" t="s">
        <v>756</v>
      </c>
      <c r="K6219" t="s">
        <v>756</v>
      </c>
      <c r="L6219" t="s">
        <v>757</v>
      </c>
      <c r="M6219" t="s">
        <v>757</v>
      </c>
      <c r="N6219" t="s">
        <v>756</v>
      </c>
      <c r="O6219" t="s">
        <v>756</v>
      </c>
      <c r="P6219" t="s">
        <v>758</v>
      </c>
      <c r="Q6219" t="s">
        <v>759</v>
      </c>
      <c r="R6219" t="s">
        <v>759</v>
      </c>
      <c r="S6219" t="s">
        <v>757</v>
      </c>
      <c r="T6219" t="s">
        <v>757</v>
      </c>
      <c r="U6219" t="s">
        <v>757</v>
      </c>
      <c r="V6219" t="s">
        <v>756</v>
      </c>
      <c r="W6219" t="s">
        <v>756</v>
      </c>
      <c r="X6219" t="s">
        <v>22148</v>
      </c>
      <c r="Y6219" t="str">
        <f t="shared" si="1374"/>
        <v>febrero</v>
      </c>
      <c r="Z6219">
        <f>YEAR(BD_PONDERACIONES[[#This Row],[Fecha Ejecución del Ticket]])</f>
        <v>2023</v>
      </c>
      <c r="AA6219" t="str">
        <f t="shared" si="1375"/>
        <v>abril</v>
      </c>
      <c r="AB6219">
        <f>YEAR(BD_PONDERACIONES[[#This Row],[Fecha de Inspección]])</f>
        <v>2023</v>
      </c>
      <c r="AC6219">
        <f t="shared" si="1376"/>
        <v>0.5</v>
      </c>
      <c r="AD6219">
        <f t="shared" si="1377"/>
        <v>0.5</v>
      </c>
      <c r="AE6219">
        <f t="shared" si="1378"/>
        <v>0.5</v>
      </c>
      <c r="AF6219">
        <f t="shared" si="1379"/>
        <v>0.5</v>
      </c>
      <c r="AG6219">
        <f t="shared" si="1380"/>
        <v>0.5</v>
      </c>
      <c r="AH6219">
        <f t="shared" si="1381"/>
        <v>0.5</v>
      </c>
      <c r="AI6219">
        <f t="shared" si="1382"/>
        <v>0.25</v>
      </c>
      <c r="AJ6219">
        <f t="shared" si="1383"/>
        <v>0.25</v>
      </c>
      <c r="AK6219">
        <f t="shared" si="1384"/>
        <v>0.5</v>
      </c>
      <c r="AL6219">
        <f t="shared" si="1385"/>
        <v>0.5</v>
      </c>
      <c r="AM6219">
        <f t="shared" si="1386"/>
        <v>0.5</v>
      </c>
      <c r="AN6219" s="6">
        <f t="shared" si="1387"/>
        <v>1</v>
      </c>
      <c r="AO6219" t="str">
        <f>VLOOKUP(BD_PONDERACIONES[[#This Row],[Comuna]],Tabla3[#All],2,0)</f>
        <v>Florida</v>
      </c>
    </row>
    <row r="6220" spans="1:41" x14ac:dyDescent="0.35">
      <c r="A6220" t="s">
        <v>29697</v>
      </c>
      <c r="B6220" t="s">
        <v>29698</v>
      </c>
      <c r="C6220" t="s">
        <v>29699</v>
      </c>
      <c r="D6220" s="5">
        <v>45029</v>
      </c>
      <c r="E6220" s="5">
        <v>44958</v>
      </c>
      <c r="F6220" t="s">
        <v>753</v>
      </c>
      <c r="G6220" t="s">
        <v>29700</v>
      </c>
      <c r="H6220" t="s">
        <v>2755</v>
      </c>
      <c r="I6220" t="s">
        <v>26322</v>
      </c>
      <c r="J6220" t="s">
        <v>756</v>
      </c>
      <c r="K6220" t="s">
        <v>756</v>
      </c>
      <c r="L6220" t="s">
        <v>757</v>
      </c>
      <c r="M6220" t="s">
        <v>757</v>
      </c>
      <c r="N6220" t="s">
        <v>756</v>
      </c>
      <c r="O6220" t="s">
        <v>756</v>
      </c>
      <c r="P6220" t="s">
        <v>765</v>
      </c>
      <c r="Q6220" t="s">
        <v>759</v>
      </c>
      <c r="R6220" t="s">
        <v>759</v>
      </c>
      <c r="S6220" t="s">
        <v>756</v>
      </c>
      <c r="T6220" t="s">
        <v>756</v>
      </c>
      <c r="U6220" t="s">
        <v>756</v>
      </c>
      <c r="V6220" t="s">
        <v>756</v>
      </c>
      <c r="W6220" t="s">
        <v>756</v>
      </c>
      <c r="X6220" t="s">
        <v>29701</v>
      </c>
      <c r="Y6220" t="str">
        <f t="shared" si="1374"/>
        <v>febrero</v>
      </c>
      <c r="Z6220">
        <f>YEAR(BD_PONDERACIONES[[#This Row],[Fecha Ejecución del Ticket]])</f>
        <v>2023</v>
      </c>
      <c r="AA6220" t="str">
        <f t="shared" si="1375"/>
        <v>abril</v>
      </c>
      <c r="AB6220">
        <f>YEAR(BD_PONDERACIONES[[#This Row],[Fecha de Inspección]])</f>
        <v>2023</v>
      </c>
      <c r="AC6220">
        <f t="shared" si="1376"/>
        <v>0.5</v>
      </c>
      <c r="AD6220">
        <f t="shared" si="1377"/>
        <v>0.5</v>
      </c>
      <c r="AE6220">
        <f t="shared" si="1378"/>
        <v>0.5</v>
      </c>
      <c r="AF6220">
        <f t="shared" si="1379"/>
        <v>0.5</v>
      </c>
      <c r="AG6220">
        <f t="shared" si="1380"/>
        <v>0.5</v>
      </c>
      <c r="AH6220">
        <f t="shared" si="1381"/>
        <v>0.5</v>
      </c>
      <c r="AI6220">
        <f t="shared" si="1382"/>
        <v>0.25</v>
      </c>
      <c r="AJ6220">
        <f t="shared" si="1383"/>
        <v>0.25</v>
      </c>
      <c r="AK6220">
        <f t="shared" si="1384"/>
        <v>0.5</v>
      </c>
      <c r="AL6220">
        <f t="shared" si="1385"/>
        <v>0.5</v>
      </c>
      <c r="AM6220">
        <f t="shared" si="1386"/>
        <v>0.5</v>
      </c>
      <c r="AN6220" s="6">
        <f t="shared" si="1387"/>
        <v>1</v>
      </c>
      <c r="AO6220" t="str">
        <f>VLOOKUP(BD_PONDERACIONES[[#This Row],[Comuna]],Tabla3[#All],2,0)</f>
        <v>Florida</v>
      </c>
    </row>
    <row r="6221" spans="1:41" x14ac:dyDescent="0.35">
      <c r="A6221" t="s">
        <v>29702</v>
      </c>
      <c r="B6221" t="s">
        <v>29703</v>
      </c>
      <c r="C6221" t="s">
        <v>29704</v>
      </c>
      <c r="D6221" s="5">
        <v>45029</v>
      </c>
      <c r="E6221" s="5">
        <v>44961</v>
      </c>
      <c r="F6221" t="s">
        <v>753</v>
      </c>
      <c r="G6221" t="s">
        <v>29705</v>
      </c>
      <c r="H6221" t="s">
        <v>2755</v>
      </c>
      <c r="I6221" t="s">
        <v>26131</v>
      </c>
      <c r="J6221" t="s">
        <v>756</v>
      </c>
      <c r="K6221" t="s">
        <v>756</v>
      </c>
      <c r="L6221" t="s">
        <v>757</v>
      </c>
      <c r="M6221" t="s">
        <v>757</v>
      </c>
      <c r="N6221" t="s">
        <v>756</v>
      </c>
      <c r="O6221" t="s">
        <v>756</v>
      </c>
      <c r="P6221" t="s">
        <v>765</v>
      </c>
      <c r="Q6221" t="s">
        <v>759</v>
      </c>
      <c r="R6221" t="s">
        <v>759</v>
      </c>
      <c r="S6221" t="s">
        <v>756</v>
      </c>
      <c r="T6221" t="s">
        <v>756</v>
      </c>
      <c r="U6221" t="s">
        <v>756</v>
      </c>
      <c r="V6221" t="s">
        <v>756</v>
      </c>
      <c r="W6221" t="s">
        <v>756</v>
      </c>
      <c r="X6221" t="s">
        <v>9040</v>
      </c>
      <c r="Y6221" t="str">
        <f t="shared" si="1374"/>
        <v>febrero</v>
      </c>
      <c r="Z6221">
        <f>YEAR(BD_PONDERACIONES[[#This Row],[Fecha Ejecución del Ticket]])</f>
        <v>2023</v>
      </c>
      <c r="AA6221" t="str">
        <f t="shared" si="1375"/>
        <v>abril</v>
      </c>
      <c r="AB6221">
        <f>YEAR(BD_PONDERACIONES[[#This Row],[Fecha de Inspección]])</f>
        <v>2023</v>
      </c>
      <c r="AC6221">
        <f t="shared" si="1376"/>
        <v>0.5</v>
      </c>
      <c r="AD6221">
        <f t="shared" si="1377"/>
        <v>0.5</v>
      </c>
      <c r="AE6221">
        <f t="shared" si="1378"/>
        <v>0.5</v>
      </c>
      <c r="AF6221">
        <f t="shared" si="1379"/>
        <v>0.5</v>
      </c>
      <c r="AG6221">
        <f t="shared" si="1380"/>
        <v>0.5</v>
      </c>
      <c r="AH6221">
        <f t="shared" si="1381"/>
        <v>0.5</v>
      </c>
      <c r="AI6221">
        <f t="shared" si="1382"/>
        <v>0.25</v>
      </c>
      <c r="AJ6221">
        <f t="shared" si="1383"/>
        <v>0.25</v>
      </c>
      <c r="AK6221">
        <f t="shared" si="1384"/>
        <v>0.5</v>
      </c>
      <c r="AL6221">
        <f t="shared" si="1385"/>
        <v>0.5</v>
      </c>
      <c r="AM6221">
        <f t="shared" si="1386"/>
        <v>0.5</v>
      </c>
      <c r="AN6221" s="6">
        <f t="shared" si="1387"/>
        <v>1</v>
      </c>
      <c r="AO6221" t="str">
        <f>VLOOKUP(BD_PONDERACIONES[[#This Row],[Comuna]],Tabla3[#All],2,0)</f>
        <v>Florida</v>
      </c>
    </row>
    <row r="6222" spans="1:41" x14ac:dyDescent="0.35">
      <c r="A6222" t="s">
        <v>29706</v>
      </c>
      <c r="B6222" t="s">
        <v>29707</v>
      </c>
      <c r="C6222" t="s">
        <v>29708</v>
      </c>
      <c r="D6222" s="5">
        <v>45029</v>
      </c>
      <c r="E6222" s="5">
        <v>44986</v>
      </c>
      <c r="F6222" t="s">
        <v>763</v>
      </c>
      <c r="G6222" t="s">
        <v>29709</v>
      </c>
      <c r="H6222" t="s">
        <v>755</v>
      </c>
      <c r="I6222" t="s">
        <v>26220</v>
      </c>
      <c r="J6222" t="s">
        <v>756</v>
      </c>
      <c r="K6222" t="s">
        <v>756</v>
      </c>
      <c r="L6222" t="s">
        <v>757</v>
      </c>
      <c r="M6222" t="s">
        <v>757</v>
      </c>
      <c r="N6222" t="s">
        <v>756</v>
      </c>
      <c r="O6222" t="s">
        <v>756</v>
      </c>
      <c r="P6222" t="s">
        <v>758</v>
      </c>
      <c r="Q6222" t="s">
        <v>759</v>
      </c>
      <c r="R6222" t="s">
        <v>759</v>
      </c>
      <c r="S6222" t="s">
        <v>757</v>
      </c>
      <c r="T6222" t="s">
        <v>757</v>
      </c>
      <c r="U6222" t="s">
        <v>757</v>
      </c>
      <c r="V6222" t="s">
        <v>756</v>
      </c>
      <c r="W6222" t="s">
        <v>768</v>
      </c>
      <c r="X6222" t="s">
        <v>29710</v>
      </c>
      <c r="Y6222" t="str">
        <f t="shared" si="1374"/>
        <v>marzo</v>
      </c>
      <c r="Z6222">
        <f>YEAR(BD_PONDERACIONES[[#This Row],[Fecha Ejecución del Ticket]])</f>
        <v>2023</v>
      </c>
      <c r="AA6222" t="str">
        <f t="shared" si="1375"/>
        <v>abril</v>
      </c>
      <c r="AB6222">
        <f>YEAR(BD_PONDERACIONES[[#This Row],[Fecha de Inspección]])</f>
        <v>2023</v>
      </c>
      <c r="AC6222">
        <f t="shared" si="1376"/>
        <v>0.5</v>
      </c>
      <c r="AD6222">
        <f t="shared" si="1377"/>
        <v>0.5</v>
      </c>
      <c r="AE6222">
        <f t="shared" si="1378"/>
        <v>0.5</v>
      </c>
      <c r="AF6222">
        <f t="shared" si="1379"/>
        <v>0.5</v>
      </c>
      <c r="AG6222">
        <f t="shared" si="1380"/>
        <v>0.5</v>
      </c>
      <c r="AH6222">
        <f t="shared" si="1381"/>
        <v>0.5</v>
      </c>
      <c r="AI6222">
        <f t="shared" si="1382"/>
        <v>0.25</v>
      </c>
      <c r="AJ6222">
        <f t="shared" si="1383"/>
        <v>0.25</v>
      </c>
      <c r="AK6222">
        <f t="shared" si="1384"/>
        <v>0.5</v>
      </c>
      <c r="AL6222">
        <f t="shared" si="1385"/>
        <v>0.5</v>
      </c>
      <c r="AM6222">
        <f t="shared" si="1386"/>
        <v>0.17499999999999999</v>
      </c>
      <c r="AN6222" s="6">
        <f t="shared" si="1387"/>
        <v>0.93500000000000005</v>
      </c>
      <c r="AO6222" t="str">
        <f>VLOOKUP(BD_PONDERACIONES[[#This Row],[Comuna]],Tabla3[#All],2,0)</f>
        <v>Florida</v>
      </c>
    </row>
    <row r="6223" spans="1:41" x14ac:dyDescent="0.35">
      <c r="A6223" t="s">
        <v>29711</v>
      </c>
      <c r="B6223" t="s">
        <v>29712</v>
      </c>
      <c r="C6223" t="s">
        <v>29713</v>
      </c>
      <c r="D6223" s="5">
        <v>45029</v>
      </c>
      <c r="E6223" s="5">
        <v>44958</v>
      </c>
      <c r="F6223" t="s">
        <v>753</v>
      </c>
      <c r="G6223" t="s">
        <v>29714</v>
      </c>
      <c r="H6223" t="s">
        <v>2755</v>
      </c>
      <c r="I6223" t="s">
        <v>26114</v>
      </c>
      <c r="J6223" t="s">
        <v>756</v>
      </c>
      <c r="K6223" t="s">
        <v>756</v>
      </c>
      <c r="L6223" t="s">
        <v>757</v>
      </c>
      <c r="M6223" t="s">
        <v>757</v>
      </c>
      <c r="N6223" t="s">
        <v>756</v>
      </c>
      <c r="O6223" t="s">
        <v>756</v>
      </c>
      <c r="P6223" t="s">
        <v>765</v>
      </c>
      <c r="Q6223" t="s">
        <v>29715</v>
      </c>
      <c r="R6223" t="s">
        <v>759</v>
      </c>
      <c r="S6223" t="s">
        <v>756</v>
      </c>
      <c r="T6223" t="s">
        <v>756</v>
      </c>
      <c r="U6223" t="s">
        <v>756</v>
      </c>
      <c r="V6223" t="s">
        <v>768</v>
      </c>
      <c r="W6223" t="s">
        <v>756</v>
      </c>
      <c r="X6223" t="s">
        <v>29716</v>
      </c>
      <c r="Y6223" t="str">
        <f t="shared" si="1374"/>
        <v>febrero</v>
      </c>
      <c r="Z6223">
        <f>YEAR(BD_PONDERACIONES[[#This Row],[Fecha Ejecución del Ticket]])</f>
        <v>2023</v>
      </c>
      <c r="AA6223" t="str">
        <f t="shared" si="1375"/>
        <v>abril</v>
      </c>
      <c r="AB6223">
        <f>YEAR(BD_PONDERACIONES[[#This Row],[Fecha de Inspección]])</f>
        <v>2023</v>
      </c>
      <c r="AC6223">
        <f t="shared" si="1376"/>
        <v>0.5</v>
      </c>
      <c r="AD6223">
        <f t="shared" si="1377"/>
        <v>0.5</v>
      </c>
      <c r="AE6223">
        <f t="shared" si="1378"/>
        <v>0.5</v>
      </c>
      <c r="AF6223">
        <f t="shared" si="1379"/>
        <v>0.5</v>
      </c>
      <c r="AG6223">
        <f t="shared" si="1380"/>
        <v>0.5</v>
      </c>
      <c r="AH6223">
        <f t="shared" si="1381"/>
        <v>0.5</v>
      </c>
      <c r="AI6223">
        <f t="shared" si="1382"/>
        <v>0.25</v>
      </c>
      <c r="AJ6223">
        <f t="shared" si="1383"/>
        <v>0.25</v>
      </c>
      <c r="AK6223">
        <f t="shared" si="1384"/>
        <v>0.5</v>
      </c>
      <c r="AL6223">
        <f t="shared" si="1385"/>
        <v>0.17499999999999999</v>
      </c>
      <c r="AM6223">
        <f t="shared" si="1386"/>
        <v>0.5</v>
      </c>
      <c r="AN6223" s="6">
        <f t="shared" si="1387"/>
        <v>0.93500000000000005</v>
      </c>
      <c r="AO6223" t="str">
        <f>VLOOKUP(BD_PONDERACIONES[[#This Row],[Comuna]],Tabla3[#All],2,0)</f>
        <v>Florida</v>
      </c>
    </row>
    <row r="6224" spans="1:41" x14ac:dyDescent="0.35">
      <c r="A6224" t="s">
        <v>29717</v>
      </c>
      <c r="B6224" t="s">
        <v>29718</v>
      </c>
      <c r="C6224" t="s">
        <v>29719</v>
      </c>
      <c r="D6224" s="5">
        <v>45029</v>
      </c>
      <c r="E6224" s="5">
        <v>44959</v>
      </c>
      <c r="F6224" t="s">
        <v>753</v>
      </c>
      <c r="G6224" t="s">
        <v>29720</v>
      </c>
      <c r="H6224" t="s">
        <v>2755</v>
      </c>
      <c r="I6224" t="s">
        <v>26531</v>
      </c>
      <c r="J6224" t="s">
        <v>756</v>
      </c>
      <c r="K6224" t="s">
        <v>756</v>
      </c>
      <c r="L6224" t="s">
        <v>757</v>
      </c>
      <c r="M6224" t="s">
        <v>757</v>
      </c>
      <c r="N6224" t="s">
        <v>756</v>
      </c>
      <c r="O6224" t="s">
        <v>756</v>
      </c>
      <c r="P6224" t="s">
        <v>758</v>
      </c>
      <c r="Q6224" t="s">
        <v>759</v>
      </c>
      <c r="R6224" t="s">
        <v>759</v>
      </c>
      <c r="S6224" t="s">
        <v>757</v>
      </c>
      <c r="T6224" t="s">
        <v>757</v>
      </c>
      <c r="U6224" t="s">
        <v>757</v>
      </c>
      <c r="V6224" t="s">
        <v>756</v>
      </c>
      <c r="W6224" t="s">
        <v>756</v>
      </c>
      <c r="X6224" t="s">
        <v>22721</v>
      </c>
      <c r="Y6224" t="str">
        <f t="shared" si="1374"/>
        <v>febrero</v>
      </c>
      <c r="Z6224">
        <f>YEAR(BD_PONDERACIONES[[#This Row],[Fecha Ejecución del Ticket]])</f>
        <v>2023</v>
      </c>
      <c r="AA6224" t="str">
        <f t="shared" si="1375"/>
        <v>abril</v>
      </c>
      <c r="AB6224">
        <f>YEAR(BD_PONDERACIONES[[#This Row],[Fecha de Inspección]])</f>
        <v>2023</v>
      </c>
      <c r="AC6224">
        <f t="shared" si="1376"/>
        <v>0.5</v>
      </c>
      <c r="AD6224">
        <f t="shared" si="1377"/>
        <v>0.5</v>
      </c>
      <c r="AE6224">
        <f t="shared" si="1378"/>
        <v>0.5</v>
      </c>
      <c r="AF6224">
        <f t="shared" si="1379"/>
        <v>0.5</v>
      </c>
      <c r="AG6224">
        <f t="shared" si="1380"/>
        <v>0.5</v>
      </c>
      <c r="AH6224">
        <f t="shared" si="1381"/>
        <v>0.5</v>
      </c>
      <c r="AI6224">
        <f t="shared" si="1382"/>
        <v>0.25</v>
      </c>
      <c r="AJ6224">
        <f t="shared" si="1383"/>
        <v>0.25</v>
      </c>
      <c r="AK6224">
        <f t="shared" si="1384"/>
        <v>0.5</v>
      </c>
      <c r="AL6224">
        <f t="shared" si="1385"/>
        <v>0.5</v>
      </c>
      <c r="AM6224">
        <f t="shared" si="1386"/>
        <v>0.5</v>
      </c>
      <c r="AN6224" s="6">
        <f t="shared" si="1387"/>
        <v>1</v>
      </c>
      <c r="AO6224" t="str">
        <f>VLOOKUP(BD_PONDERACIONES[[#This Row],[Comuna]],Tabla3[#All],2,0)</f>
        <v>Florida</v>
      </c>
    </row>
    <row r="6225" spans="1:41" x14ac:dyDescent="0.35">
      <c r="A6225" t="s">
        <v>29721</v>
      </c>
      <c r="B6225" t="s">
        <v>29722</v>
      </c>
      <c r="C6225" t="s">
        <v>29723</v>
      </c>
      <c r="D6225" s="5">
        <v>45029</v>
      </c>
      <c r="E6225" s="5">
        <v>44959</v>
      </c>
      <c r="F6225" t="s">
        <v>753</v>
      </c>
      <c r="G6225" t="s">
        <v>29724</v>
      </c>
      <c r="H6225" t="s">
        <v>2755</v>
      </c>
      <c r="I6225" t="s">
        <v>26159</v>
      </c>
      <c r="J6225" t="s">
        <v>756</v>
      </c>
      <c r="K6225" t="s">
        <v>756</v>
      </c>
      <c r="L6225" t="s">
        <v>757</v>
      </c>
      <c r="M6225" t="s">
        <v>757</v>
      </c>
      <c r="N6225" t="s">
        <v>756</v>
      </c>
      <c r="O6225" t="s">
        <v>756</v>
      </c>
      <c r="P6225" t="s">
        <v>758</v>
      </c>
      <c r="Q6225" t="s">
        <v>759</v>
      </c>
      <c r="R6225" t="s">
        <v>759</v>
      </c>
      <c r="S6225" t="s">
        <v>757</v>
      </c>
      <c r="T6225" t="s">
        <v>757</v>
      </c>
      <c r="U6225" t="s">
        <v>757</v>
      </c>
      <c r="V6225" t="s">
        <v>773</v>
      </c>
      <c r="W6225" t="s">
        <v>773</v>
      </c>
      <c r="X6225" t="s">
        <v>29725</v>
      </c>
      <c r="Y6225" t="str">
        <f t="shared" si="1374"/>
        <v>febrero</v>
      </c>
      <c r="Z6225">
        <f>YEAR(BD_PONDERACIONES[[#This Row],[Fecha Ejecución del Ticket]])</f>
        <v>2023</v>
      </c>
      <c r="AA6225" t="str">
        <f t="shared" si="1375"/>
        <v>abril</v>
      </c>
      <c r="AB6225">
        <f>YEAR(BD_PONDERACIONES[[#This Row],[Fecha de Inspección]])</f>
        <v>2023</v>
      </c>
      <c r="AC6225">
        <f t="shared" si="1376"/>
        <v>0.5</v>
      </c>
      <c r="AD6225">
        <f t="shared" si="1377"/>
        <v>0.5</v>
      </c>
      <c r="AE6225">
        <f t="shared" si="1378"/>
        <v>0.5</v>
      </c>
      <c r="AF6225">
        <f t="shared" si="1379"/>
        <v>0.5</v>
      </c>
      <c r="AG6225">
        <f t="shared" si="1380"/>
        <v>0.5</v>
      </c>
      <c r="AH6225">
        <f t="shared" si="1381"/>
        <v>0.5</v>
      </c>
      <c r="AI6225">
        <f t="shared" si="1382"/>
        <v>0.25</v>
      </c>
      <c r="AJ6225">
        <f t="shared" si="1383"/>
        <v>0.25</v>
      </c>
      <c r="AK6225">
        <f t="shared" si="1384"/>
        <v>0.5</v>
      </c>
      <c r="AL6225">
        <f t="shared" si="1385"/>
        <v>0</v>
      </c>
      <c r="AM6225">
        <f t="shared" si="1386"/>
        <v>0</v>
      </c>
      <c r="AN6225" s="6">
        <f t="shared" si="1387"/>
        <v>0.8</v>
      </c>
      <c r="AO6225" t="str">
        <f>VLOOKUP(BD_PONDERACIONES[[#This Row],[Comuna]],Tabla3[#All],2,0)</f>
        <v>Florida</v>
      </c>
    </row>
    <row r="6226" spans="1:41" x14ac:dyDescent="0.35">
      <c r="A6226" t="s">
        <v>29726</v>
      </c>
      <c r="B6226" t="s">
        <v>29727</v>
      </c>
      <c r="C6226" t="s">
        <v>29728</v>
      </c>
      <c r="D6226" s="5">
        <v>45029</v>
      </c>
      <c r="E6226" s="5">
        <v>44960</v>
      </c>
      <c r="F6226" t="s">
        <v>753</v>
      </c>
      <c r="G6226" t="s">
        <v>29729</v>
      </c>
      <c r="H6226" t="s">
        <v>2755</v>
      </c>
      <c r="I6226" t="s">
        <v>26183</v>
      </c>
      <c r="J6226" t="s">
        <v>756</v>
      </c>
      <c r="K6226" t="s">
        <v>756</v>
      </c>
      <c r="L6226" t="s">
        <v>757</v>
      </c>
      <c r="M6226" t="s">
        <v>757</v>
      </c>
      <c r="N6226" t="s">
        <v>756</v>
      </c>
      <c r="O6226" t="s">
        <v>756</v>
      </c>
      <c r="P6226" t="s">
        <v>758</v>
      </c>
      <c r="Q6226" t="s">
        <v>759</v>
      </c>
      <c r="R6226" t="s">
        <v>759</v>
      </c>
      <c r="S6226" t="s">
        <v>757</v>
      </c>
      <c r="T6226" t="s">
        <v>757</v>
      </c>
      <c r="U6226" t="s">
        <v>757</v>
      </c>
      <c r="V6226" t="s">
        <v>756</v>
      </c>
      <c r="W6226" t="s">
        <v>756</v>
      </c>
      <c r="X6226" t="s">
        <v>29730</v>
      </c>
      <c r="Y6226" t="str">
        <f t="shared" si="1374"/>
        <v>febrero</v>
      </c>
      <c r="Z6226">
        <f>YEAR(BD_PONDERACIONES[[#This Row],[Fecha Ejecución del Ticket]])</f>
        <v>2023</v>
      </c>
      <c r="AA6226" t="str">
        <f t="shared" si="1375"/>
        <v>abril</v>
      </c>
      <c r="AB6226">
        <f>YEAR(BD_PONDERACIONES[[#This Row],[Fecha de Inspección]])</f>
        <v>2023</v>
      </c>
      <c r="AC6226">
        <f t="shared" si="1376"/>
        <v>0.5</v>
      </c>
      <c r="AD6226">
        <f t="shared" si="1377"/>
        <v>0.5</v>
      </c>
      <c r="AE6226">
        <f t="shared" si="1378"/>
        <v>0.5</v>
      </c>
      <c r="AF6226">
        <f t="shared" si="1379"/>
        <v>0.5</v>
      </c>
      <c r="AG6226">
        <f t="shared" si="1380"/>
        <v>0.5</v>
      </c>
      <c r="AH6226">
        <f t="shared" si="1381"/>
        <v>0.5</v>
      </c>
      <c r="AI6226">
        <f t="shared" si="1382"/>
        <v>0.25</v>
      </c>
      <c r="AJ6226">
        <f t="shared" si="1383"/>
        <v>0.25</v>
      </c>
      <c r="AK6226">
        <f t="shared" si="1384"/>
        <v>0.5</v>
      </c>
      <c r="AL6226">
        <f t="shared" si="1385"/>
        <v>0.5</v>
      </c>
      <c r="AM6226">
        <f t="shared" si="1386"/>
        <v>0.5</v>
      </c>
      <c r="AN6226" s="6">
        <f t="shared" si="1387"/>
        <v>1</v>
      </c>
      <c r="AO6226" t="str">
        <f>VLOOKUP(BD_PONDERACIONES[[#This Row],[Comuna]],Tabla3[#All],2,0)</f>
        <v>Florida</v>
      </c>
    </row>
    <row r="6227" spans="1:41" x14ac:dyDescent="0.35">
      <c r="A6227" t="s">
        <v>29731</v>
      </c>
      <c r="B6227" t="s">
        <v>29732</v>
      </c>
      <c r="C6227" t="s">
        <v>29733</v>
      </c>
      <c r="D6227" s="5">
        <v>45029</v>
      </c>
      <c r="E6227" s="5">
        <v>44958</v>
      </c>
      <c r="F6227" t="s">
        <v>753</v>
      </c>
      <c r="G6227" t="s">
        <v>29734</v>
      </c>
      <c r="H6227" t="s">
        <v>2755</v>
      </c>
      <c r="I6227" t="s">
        <v>26114</v>
      </c>
      <c r="J6227" t="s">
        <v>756</v>
      </c>
      <c r="K6227" t="s">
        <v>756</v>
      </c>
      <c r="L6227" t="s">
        <v>757</v>
      </c>
      <c r="M6227" t="s">
        <v>757</v>
      </c>
      <c r="N6227" t="s">
        <v>756</v>
      </c>
      <c r="O6227" t="s">
        <v>756</v>
      </c>
      <c r="P6227" t="s">
        <v>758</v>
      </c>
      <c r="Q6227" t="s">
        <v>759</v>
      </c>
      <c r="R6227" t="s">
        <v>759</v>
      </c>
      <c r="S6227" t="s">
        <v>757</v>
      </c>
      <c r="T6227" t="s">
        <v>757</v>
      </c>
      <c r="U6227" t="s">
        <v>757</v>
      </c>
      <c r="V6227" t="s">
        <v>756</v>
      </c>
      <c r="W6227" t="s">
        <v>756</v>
      </c>
      <c r="X6227" t="s">
        <v>29735</v>
      </c>
      <c r="Y6227" t="str">
        <f t="shared" si="1374"/>
        <v>febrero</v>
      </c>
      <c r="Z6227">
        <f>YEAR(BD_PONDERACIONES[[#This Row],[Fecha Ejecución del Ticket]])</f>
        <v>2023</v>
      </c>
      <c r="AA6227" t="str">
        <f t="shared" si="1375"/>
        <v>abril</v>
      </c>
      <c r="AB6227">
        <f>YEAR(BD_PONDERACIONES[[#This Row],[Fecha de Inspección]])</f>
        <v>2023</v>
      </c>
      <c r="AC6227">
        <f t="shared" si="1376"/>
        <v>0.5</v>
      </c>
      <c r="AD6227">
        <f t="shared" si="1377"/>
        <v>0.5</v>
      </c>
      <c r="AE6227">
        <f t="shared" si="1378"/>
        <v>0.5</v>
      </c>
      <c r="AF6227">
        <f t="shared" si="1379"/>
        <v>0.5</v>
      </c>
      <c r="AG6227">
        <f t="shared" si="1380"/>
        <v>0.5</v>
      </c>
      <c r="AH6227">
        <f t="shared" si="1381"/>
        <v>0.5</v>
      </c>
      <c r="AI6227">
        <f t="shared" si="1382"/>
        <v>0.25</v>
      </c>
      <c r="AJ6227">
        <f t="shared" si="1383"/>
        <v>0.25</v>
      </c>
      <c r="AK6227">
        <f t="shared" si="1384"/>
        <v>0.5</v>
      </c>
      <c r="AL6227">
        <f t="shared" si="1385"/>
        <v>0.5</v>
      </c>
      <c r="AM6227">
        <f t="shared" si="1386"/>
        <v>0.5</v>
      </c>
      <c r="AN6227" s="6">
        <f t="shared" si="1387"/>
        <v>1</v>
      </c>
      <c r="AO6227" t="str">
        <f>VLOOKUP(BD_PONDERACIONES[[#This Row],[Comuna]],Tabla3[#All],2,0)</f>
        <v>Florida</v>
      </c>
    </row>
    <row r="6228" spans="1:41" x14ac:dyDescent="0.35">
      <c r="A6228" t="s">
        <v>29736</v>
      </c>
      <c r="B6228" t="s">
        <v>29737</v>
      </c>
      <c r="C6228" t="s">
        <v>29738</v>
      </c>
      <c r="D6228" s="5">
        <v>45029</v>
      </c>
      <c r="E6228" s="5">
        <v>44959</v>
      </c>
      <c r="F6228" t="s">
        <v>753</v>
      </c>
      <c r="G6228" t="s">
        <v>29734</v>
      </c>
      <c r="H6228" t="s">
        <v>2755</v>
      </c>
      <c r="I6228" t="s">
        <v>26114</v>
      </c>
      <c r="J6228" t="s">
        <v>756</v>
      </c>
      <c r="K6228" t="s">
        <v>756</v>
      </c>
      <c r="L6228" t="s">
        <v>757</v>
      </c>
      <c r="M6228" t="s">
        <v>757</v>
      </c>
      <c r="N6228" t="s">
        <v>756</v>
      </c>
      <c r="O6228" t="s">
        <v>756</v>
      </c>
      <c r="P6228" t="s">
        <v>758</v>
      </c>
      <c r="Q6228" t="s">
        <v>759</v>
      </c>
      <c r="R6228" t="s">
        <v>759</v>
      </c>
      <c r="S6228" t="s">
        <v>757</v>
      </c>
      <c r="T6228" t="s">
        <v>757</v>
      </c>
      <c r="U6228" t="s">
        <v>757</v>
      </c>
      <c r="V6228" t="s">
        <v>756</v>
      </c>
      <c r="W6228" t="s">
        <v>756</v>
      </c>
      <c r="X6228" t="s">
        <v>29739</v>
      </c>
      <c r="Y6228" t="str">
        <f t="shared" si="1374"/>
        <v>febrero</v>
      </c>
      <c r="Z6228">
        <f>YEAR(BD_PONDERACIONES[[#This Row],[Fecha Ejecución del Ticket]])</f>
        <v>2023</v>
      </c>
      <c r="AA6228" t="str">
        <f t="shared" si="1375"/>
        <v>abril</v>
      </c>
      <c r="AB6228">
        <f>YEAR(BD_PONDERACIONES[[#This Row],[Fecha de Inspección]])</f>
        <v>2023</v>
      </c>
      <c r="AC6228">
        <f t="shared" si="1376"/>
        <v>0.5</v>
      </c>
      <c r="AD6228">
        <f t="shared" si="1377"/>
        <v>0.5</v>
      </c>
      <c r="AE6228">
        <f t="shared" si="1378"/>
        <v>0.5</v>
      </c>
      <c r="AF6228">
        <f t="shared" si="1379"/>
        <v>0.5</v>
      </c>
      <c r="AG6228">
        <f t="shared" si="1380"/>
        <v>0.5</v>
      </c>
      <c r="AH6228">
        <f t="shared" si="1381"/>
        <v>0.5</v>
      </c>
      <c r="AI6228">
        <f t="shared" si="1382"/>
        <v>0.25</v>
      </c>
      <c r="AJ6228">
        <f t="shared" si="1383"/>
        <v>0.25</v>
      </c>
      <c r="AK6228">
        <f t="shared" si="1384"/>
        <v>0.5</v>
      </c>
      <c r="AL6228">
        <f t="shared" si="1385"/>
        <v>0.5</v>
      </c>
      <c r="AM6228">
        <f t="shared" si="1386"/>
        <v>0.5</v>
      </c>
      <c r="AN6228" s="6">
        <f t="shared" si="1387"/>
        <v>1</v>
      </c>
      <c r="AO6228" t="str">
        <f>VLOOKUP(BD_PONDERACIONES[[#This Row],[Comuna]],Tabla3[#All],2,0)</f>
        <v>Florida</v>
      </c>
    </row>
    <row r="6229" spans="1:41" x14ac:dyDescent="0.35">
      <c r="A6229" t="s">
        <v>29740</v>
      </c>
      <c r="B6229" t="s">
        <v>29741</v>
      </c>
      <c r="C6229" t="s">
        <v>29742</v>
      </c>
      <c r="D6229" s="5">
        <v>45029</v>
      </c>
      <c r="E6229" s="5">
        <v>44987</v>
      </c>
      <c r="F6229" t="s">
        <v>763</v>
      </c>
      <c r="G6229" t="s">
        <v>29743</v>
      </c>
      <c r="H6229" t="s">
        <v>755</v>
      </c>
      <c r="I6229" t="s">
        <v>26131</v>
      </c>
      <c r="J6229" t="s">
        <v>756</v>
      </c>
      <c r="K6229" t="s">
        <v>756</v>
      </c>
      <c r="L6229" t="s">
        <v>757</v>
      </c>
      <c r="M6229" t="s">
        <v>757</v>
      </c>
      <c r="N6229" t="s">
        <v>756</v>
      </c>
      <c r="O6229" t="s">
        <v>756</v>
      </c>
      <c r="P6229" t="s">
        <v>758</v>
      </c>
      <c r="Q6229" t="s">
        <v>759</v>
      </c>
      <c r="R6229" t="s">
        <v>759</v>
      </c>
      <c r="S6229" t="s">
        <v>757</v>
      </c>
      <c r="T6229" t="s">
        <v>757</v>
      </c>
      <c r="U6229" t="s">
        <v>757</v>
      </c>
      <c r="V6229" t="s">
        <v>773</v>
      </c>
      <c r="W6229" t="s">
        <v>773</v>
      </c>
      <c r="X6229" t="s">
        <v>29744</v>
      </c>
      <c r="Y6229" t="str">
        <f t="shared" si="1374"/>
        <v>marzo</v>
      </c>
      <c r="Z6229">
        <f>YEAR(BD_PONDERACIONES[[#This Row],[Fecha Ejecución del Ticket]])</f>
        <v>2023</v>
      </c>
      <c r="AA6229" t="str">
        <f t="shared" si="1375"/>
        <v>abril</v>
      </c>
      <c r="AB6229">
        <f>YEAR(BD_PONDERACIONES[[#This Row],[Fecha de Inspección]])</f>
        <v>2023</v>
      </c>
      <c r="AC6229">
        <f t="shared" si="1376"/>
        <v>0.5</v>
      </c>
      <c r="AD6229">
        <f t="shared" si="1377"/>
        <v>0.5</v>
      </c>
      <c r="AE6229">
        <f t="shared" si="1378"/>
        <v>0.5</v>
      </c>
      <c r="AF6229">
        <f t="shared" si="1379"/>
        <v>0.5</v>
      </c>
      <c r="AG6229">
        <f t="shared" si="1380"/>
        <v>0.5</v>
      </c>
      <c r="AH6229">
        <f t="shared" si="1381"/>
        <v>0.5</v>
      </c>
      <c r="AI6229">
        <f t="shared" si="1382"/>
        <v>0.25</v>
      </c>
      <c r="AJ6229">
        <f t="shared" si="1383"/>
        <v>0.25</v>
      </c>
      <c r="AK6229">
        <f t="shared" si="1384"/>
        <v>0.5</v>
      </c>
      <c r="AL6229">
        <f t="shared" si="1385"/>
        <v>0</v>
      </c>
      <c r="AM6229">
        <f t="shared" si="1386"/>
        <v>0</v>
      </c>
      <c r="AN6229" s="6">
        <f t="shared" si="1387"/>
        <v>0.8</v>
      </c>
      <c r="AO6229" t="str">
        <f>VLOOKUP(BD_PONDERACIONES[[#This Row],[Comuna]],Tabla3[#All],2,0)</f>
        <v>Florida</v>
      </c>
    </row>
    <row r="6230" spans="1:41" x14ac:dyDescent="0.35">
      <c r="A6230" t="s">
        <v>29745</v>
      </c>
      <c r="B6230" t="s">
        <v>29746</v>
      </c>
      <c r="C6230" t="s">
        <v>29747</v>
      </c>
      <c r="D6230" s="5">
        <v>45029</v>
      </c>
      <c r="E6230" s="5">
        <v>44960</v>
      </c>
      <c r="F6230" t="s">
        <v>753</v>
      </c>
      <c r="G6230" t="s">
        <v>29748</v>
      </c>
      <c r="H6230" t="s">
        <v>2755</v>
      </c>
      <c r="I6230" t="s">
        <v>26183</v>
      </c>
      <c r="J6230" t="s">
        <v>756</v>
      </c>
      <c r="K6230" t="s">
        <v>756</v>
      </c>
      <c r="L6230" t="s">
        <v>757</v>
      </c>
      <c r="M6230" t="s">
        <v>757</v>
      </c>
      <c r="N6230" t="s">
        <v>756</v>
      </c>
      <c r="O6230" t="s">
        <v>756</v>
      </c>
      <c r="P6230" t="s">
        <v>758</v>
      </c>
      <c r="Q6230" t="s">
        <v>759</v>
      </c>
      <c r="R6230" t="s">
        <v>759</v>
      </c>
      <c r="S6230" t="s">
        <v>757</v>
      </c>
      <c r="T6230" t="s">
        <v>757</v>
      </c>
      <c r="U6230" t="s">
        <v>757</v>
      </c>
      <c r="V6230" t="s">
        <v>756</v>
      </c>
      <c r="W6230" t="s">
        <v>756</v>
      </c>
      <c r="X6230" t="s">
        <v>29749</v>
      </c>
      <c r="Y6230" t="str">
        <f t="shared" si="1374"/>
        <v>febrero</v>
      </c>
      <c r="Z6230">
        <f>YEAR(BD_PONDERACIONES[[#This Row],[Fecha Ejecución del Ticket]])</f>
        <v>2023</v>
      </c>
      <c r="AA6230" t="str">
        <f t="shared" si="1375"/>
        <v>abril</v>
      </c>
      <c r="AB6230">
        <f>YEAR(BD_PONDERACIONES[[#This Row],[Fecha de Inspección]])</f>
        <v>2023</v>
      </c>
      <c r="AC6230">
        <f t="shared" si="1376"/>
        <v>0.5</v>
      </c>
      <c r="AD6230">
        <f t="shared" si="1377"/>
        <v>0.5</v>
      </c>
      <c r="AE6230">
        <f t="shared" si="1378"/>
        <v>0.5</v>
      </c>
      <c r="AF6230">
        <f t="shared" si="1379"/>
        <v>0.5</v>
      </c>
      <c r="AG6230">
        <f t="shared" si="1380"/>
        <v>0.5</v>
      </c>
      <c r="AH6230">
        <f t="shared" si="1381"/>
        <v>0.5</v>
      </c>
      <c r="AI6230">
        <f t="shared" si="1382"/>
        <v>0.25</v>
      </c>
      <c r="AJ6230">
        <f t="shared" si="1383"/>
        <v>0.25</v>
      </c>
      <c r="AK6230">
        <f t="shared" si="1384"/>
        <v>0.5</v>
      </c>
      <c r="AL6230">
        <f t="shared" si="1385"/>
        <v>0.5</v>
      </c>
      <c r="AM6230">
        <f t="shared" si="1386"/>
        <v>0.5</v>
      </c>
      <c r="AN6230" s="6">
        <f t="shared" si="1387"/>
        <v>1</v>
      </c>
      <c r="AO6230" t="str">
        <f>VLOOKUP(BD_PONDERACIONES[[#This Row],[Comuna]],Tabla3[#All],2,0)</f>
        <v>Florida</v>
      </c>
    </row>
    <row r="6231" spans="1:41" x14ac:dyDescent="0.35">
      <c r="A6231" t="s">
        <v>29750</v>
      </c>
      <c r="B6231" t="s">
        <v>29751</v>
      </c>
      <c r="C6231" t="s">
        <v>29752</v>
      </c>
      <c r="D6231" s="5">
        <v>45029</v>
      </c>
      <c r="E6231" s="5">
        <v>44986</v>
      </c>
      <c r="F6231" t="s">
        <v>763</v>
      </c>
      <c r="G6231" t="s">
        <v>29753</v>
      </c>
      <c r="H6231" t="s">
        <v>3799</v>
      </c>
      <c r="I6231" t="s">
        <v>26454</v>
      </c>
      <c r="J6231" t="s">
        <v>756</v>
      </c>
      <c r="K6231" t="s">
        <v>756</v>
      </c>
      <c r="L6231" t="s">
        <v>756</v>
      </c>
      <c r="M6231" t="s">
        <v>756</v>
      </c>
      <c r="N6231" t="s">
        <v>756</v>
      </c>
      <c r="O6231" t="s">
        <v>756</v>
      </c>
      <c r="P6231" t="s">
        <v>758</v>
      </c>
      <c r="Q6231" t="s">
        <v>759</v>
      </c>
      <c r="R6231" t="s">
        <v>759</v>
      </c>
      <c r="S6231" t="s">
        <v>757</v>
      </c>
      <c r="T6231" t="s">
        <v>757</v>
      </c>
      <c r="U6231" t="s">
        <v>757</v>
      </c>
      <c r="V6231" t="s">
        <v>756</v>
      </c>
      <c r="W6231" t="s">
        <v>756</v>
      </c>
      <c r="X6231" t="s">
        <v>23166</v>
      </c>
      <c r="Y6231" t="str">
        <f t="shared" si="1374"/>
        <v>marzo</v>
      </c>
      <c r="Z6231">
        <f>YEAR(BD_PONDERACIONES[[#This Row],[Fecha Ejecución del Ticket]])</f>
        <v>2023</v>
      </c>
      <c r="AA6231" t="str">
        <f t="shared" si="1375"/>
        <v>abril</v>
      </c>
      <c r="AB6231">
        <f>YEAR(BD_PONDERACIONES[[#This Row],[Fecha de Inspección]])</f>
        <v>2023</v>
      </c>
      <c r="AC6231">
        <f t="shared" si="1376"/>
        <v>0.5</v>
      </c>
      <c r="AD6231">
        <f t="shared" si="1377"/>
        <v>0.5</v>
      </c>
      <c r="AE6231">
        <f t="shared" si="1378"/>
        <v>0.5</v>
      </c>
      <c r="AF6231">
        <f t="shared" si="1379"/>
        <v>0.5</v>
      </c>
      <c r="AG6231">
        <f t="shared" si="1380"/>
        <v>0.5</v>
      </c>
      <c r="AH6231">
        <f t="shared" si="1381"/>
        <v>0.5</v>
      </c>
      <c r="AI6231">
        <f t="shared" si="1382"/>
        <v>0.25</v>
      </c>
      <c r="AJ6231">
        <f t="shared" si="1383"/>
        <v>0.25</v>
      </c>
      <c r="AK6231">
        <f t="shared" si="1384"/>
        <v>0.5</v>
      </c>
      <c r="AL6231">
        <f t="shared" si="1385"/>
        <v>0.5</v>
      </c>
      <c r="AM6231">
        <f t="shared" si="1386"/>
        <v>0.5</v>
      </c>
      <c r="AN6231" s="6">
        <f t="shared" si="1387"/>
        <v>1</v>
      </c>
      <c r="AO6231" t="str">
        <f>VLOOKUP(BD_PONDERACIONES[[#This Row],[Comuna]],Tabla3[#All],2,0)</f>
        <v>Florida</v>
      </c>
    </row>
    <row r="6232" spans="1:41" x14ac:dyDescent="0.35">
      <c r="A6232" t="s">
        <v>29754</v>
      </c>
      <c r="B6232" t="s">
        <v>29755</v>
      </c>
      <c r="C6232" t="s">
        <v>29756</v>
      </c>
      <c r="D6232" s="5">
        <v>45029</v>
      </c>
      <c r="E6232" s="5">
        <v>44986</v>
      </c>
      <c r="F6232" t="s">
        <v>763</v>
      </c>
      <c r="G6232" t="s">
        <v>29757</v>
      </c>
      <c r="H6232" t="s">
        <v>3799</v>
      </c>
      <c r="I6232" t="s">
        <v>759</v>
      </c>
      <c r="J6232" t="s">
        <v>756</v>
      </c>
      <c r="K6232" t="s">
        <v>756</v>
      </c>
      <c r="L6232" t="s">
        <v>757</v>
      </c>
      <c r="M6232" t="s">
        <v>757</v>
      </c>
      <c r="N6232" t="s">
        <v>756</v>
      </c>
      <c r="O6232" t="s">
        <v>756</v>
      </c>
      <c r="P6232" t="s">
        <v>758</v>
      </c>
      <c r="Q6232" t="s">
        <v>759</v>
      </c>
      <c r="R6232" t="s">
        <v>759</v>
      </c>
      <c r="S6232" t="s">
        <v>757</v>
      </c>
      <c r="T6232" t="s">
        <v>757</v>
      </c>
      <c r="U6232" t="s">
        <v>757</v>
      </c>
      <c r="V6232" t="s">
        <v>756</v>
      </c>
      <c r="W6232" t="s">
        <v>768</v>
      </c>
      <c r="X6232" t="s">
        <v>29758</v>
      </c>
      <c r="Y6232" t="str">
        <f t="shared" si="1374"/>
        <v>marzo</v>
      </c>
      <c r="Z6232">
        <f>YEAR(BD_PONDERACIONES[[#This Row],[Fecha Ejecución del Ticket]])</f>
        <v>2023</v>
      </c>
      <c r="AA6232" t="str">
        <f t="shared" si="1375"/>
        <v>abril</v>
      </c>
      <c r="AB6232">
        <f>YEAR(BD_PONDERACIONES[[#This Row],[Fecha de Inspección]])</f>
        <v>2023</v>
      </c>
      <c r="AC6232">
        <f t="shared" si="1376"/>
        <v>0.5</v>
      </c>
      <c r="AD6232">
        <f t="shared" si="1377"/>
        <v>0.5</v>
      </c>
      <c r="AE6232">
        <f t="shared" si="1378"/>
        <v>0.5</v>
      </c>
      <c r="AF6232">
        <f t="shared" si="1379"/>
        <v>0.5</v>
      </c>
      <c r="AG6232">
        <f t="shared" si="1380"/>
        <v>0.5</v>
      </c>
      <c r="AH6232">
        <f t="shared" si="1381"/>
        <v>0.5</v>
      </c>
      <c r="AI6232">
        <f t="shared" si="1382"/>
        <v>0.25</v>
      </c>
      <c r="AJ6232">
        <f t="shared" si="1383"/>
        <v>0.25</v>
      </c>
      <c r="AK6232">
        <f t="shared" si="1384"/>
        <v>0.5</v>
      </c>
      <c r="AL6232">
        <f t="shared" si="1385"/>
        <v>0.5</v>
      </c>
      <c r="AM6232">
        <f t="shared" si="1386"/>
        <v>0.17499999999999999</v>
      </c>
      <c r="AN6232" s="6">
        <f t="shared" si="1387"/>
        <v>0.93500000000000005</v>
      </c>
      <c r="AO6232" t="str">
        <f>VLOOKUP(BD_PONDERACIONES[[#This Row],[Comuna]],Tabla3[#All],2,0)</f>
        <v>Florida</v>
      </c>
    </row>
    <row r="6233" spans="1:41" x14ac:dyDescent="0.35">
      <c r="A6233" t="s">
        <v>29759</v>
      </c>
      <c r="B6233" t="s">
        <v>29760</v>
      </c>
      <c r="C6233" t="s">
        <v>29761</v>
      </c>
      <c r="D6233" s="5">
        <v>45029</v>
      </c>
      <c r="E6233" s="5">
        <v>44961</v>
      </c>
      <c r="F6233" t="s">
        <v>753</v>
      </c>
      <c r="G6233" t="s">
        <v>29762</v>
      </c>
      <c r="H6233" t="s">
        <v>2755</v>
      </c>
      <c r="I6233" t="s">
        <v>26142</v>
      </c>
      <c r="J6233" t="s">
        <v>756</v>
      </c>
      <c r="K6233" t="s">
        <v>756</v>
      </c>
      <c r="L6233" t="s">
        <v>757</v>
      </c>
      <c r="M6233" t="s">
        <v>757</v>
      </c>
      <c r="N6233" t="s">
        <v>756</v>
      </c>
      <c r="O6233" t="s">
        <v>756</v>
      </c>
      <c r="P6233" t="s">
        <v>758</v>
      </c>
      <c r="Q6233" t="s">
        <v>759</v>
      </c>
      <c r="R6233" t="s">
        <v>759</v>
      </c>
      <c r="S6233" t="s">
        <v>757</v>
      </c>
      <c r="T6233" t="s">
        <v>757</v>
      </c>
      <c r="U6233" t="s">
        <v>757</v>
      </c>
      <c r="V6233" t="s">
        <v>756</v>
      </c>
      <c r="W6233" t="s">
        <v>756</v>
      </c>
      <c r="X6233" t="s">
        <v>22148</v>
      </c>
      <c r="Y6233" t="str">
        <f t="shared" si="1374"/>
        <v>febrero</v>
      </c>
      <c r="Z6233">
        <f>YEAR(BD_PONDERACIONES[[#This Row],[Fecha Ejecución del Ticket]])</f>
        <v>2023</v>
      </c>
      <c r="AA6233" t="str">
        <f t="shared" si="1375"/>
        <v>abril</v>
      </c>
      <c r="AB6233">
        <f>YEAR(BD_PONDERACIONES[[#This Row],[Fecha de Inspección]])</f>
        <v>2023</v>
      </c>
      <c r="AC6233">
        <f t="shared" si="1376"/>
        <v>0.5</v>
      </c>
      <c r="AD6233">
        <f t="shared" si="1377"/>
        <v>0.5</v>
      </c>
      <c r="AE6233">
        <f t="shared" si="1378"/>
        <v>0.5</v>
      </c>
      <c r="AF6233">
        <f t="shared" si="1379"/>
        <v>0.5</v>
      </c>
      <c r="AG6233">
        <f t="shared" si="1380"/>
        <v>0.5</v>
      </c>
      <c r="AH6233">
        <f t="shared" si="1381"/>
        <v>0.5</v>
      </c>
      <c r="AI6233">
        <f t="shared" si="1382"/>
        <v>0.25</v>
      </c>
      <c r="AJ6233">
        <f t="shared" si="1383"/>
        <v>0.25</v>
      </c>
      <c r="AK6233">
        <f t="shared" si="1384"/>
        <v>0.5</v>
      </c>
      <c r="AL6233">
        <f t="shared" si="1385"/>
        <v>0.5</v>
      </c>
      <c r="AM6233">
        <f t="shared" si="1386"/>
        <v>0.5</v>
      </c>
      <c r="AN6233" s="6">
        <f t="shared" si="1387"/>
        <v>1</v>
      </c>
      <c r="AO6233" t="str">
        <f>VLOOKUP(BD_PONDERACIONES[[#This Row],[Comuna]],Tabla3[#All],2,0)</f>
        <v>Florida</v>
      </c>
    </row>
    <row r="6234" spans="1:41" x14ac:dyDescent="0.35">
      <c r="A6234" t="s">
        <v>29763</v>
      </c>
      <c r="B6234" t="s">
        <v>29764</v>
      </c>
      <c r="C6234" t="s">
        <v>29765</v>
      </c>
      <c r="D6234" s="5">
        <v>45029</v>
      </c>
      <c r="E6234" s="5">
        <v>44987</v>
      </c>
      <c r="F6234" t="s">
        <v>763</v>
      </c>
      <c r="G6234" t="s">
        <v>29766</v>
      </c>
      <c r="H6234" t="s">
        <v>3799</v>
      </c>
      <c r="I6234" t="s">
        <v>759</v>
      </c>
      <c r="J6234" t="s">
        <v>756</v>
      </c>
      <c r="K6234" t="s">
        <v>756</v>
      </c>
      <c r="L6234" t="s">
        <v>757</v>
      </c>
      <c r="M6234" t="s">
        <v>757</v>
      </c>
      <c r="N6234" t="s">
        <v>756</v>
      </c>
      <c r="O6234" t="s">
        <v>756</v>
      </c>
      <c r="P6234" t="s">
        <v>758</v>
      </c>
      <c r="Q6234" t="s">
        <v>759</v>
      </c>
      <c r="R6234" t="s">
        <v>759</v>
      </c>
      <c r="S6234" t="s">
        <v>757</v>
      </c>
      <c r="T6234" t="s">
        <v>757</v>
      </c>
      <c r="U6234" t="s">
        <v>757</v>
      </c>
      <c r="V6234" t="s">
        <v>756</v>
      </c>
      <c r="W6234" t="s">
        <v>756</v>
      </c>
      <c r="X6234" t="s">
        <v>29767</v>
      </c>
      <c r="Y6234" t="str">
        <f t="shared" si="1374"/>
        <v>marzo</v>
      </c>
      <c r="Z6234">
        <f>YEAR(BD_PONDERACIONES[[#This Row],[Fecha Ejecución del Ticket]])</f>
        <v>2023</v>
      </c>
      <c r="AA6234" t="str">
        <f t="shared" si="1375"/>
        <v>abril</v>
      </c>
      <c r="AB6234">
        <f>YEAR(BD_PONDERACIONES[[#This Row],[Fecha de Inspección]])</f>
        <v>2023</v>
      </c>
      <c r="AC6234">
        <f t="shared" si="1376"/>
        <v>0.5</v>
      </c>
      <c r="AD6234">
        <f t="shared" si="1377"/>
        <v>0.5</v>
      </c>
      <c r="AE6234">
        <f t="shared" si="1378"/>
        <v>0.5</v>
      </c>
      <c r="AF6234">
        <f t="shared" si="1379"/>
        <v>0.5</v>
      </c>
      <c r="AG6234">
        <f t="shared" si="1380"/>
        <v>0.5</v>
      </c>
      <c r="AH6234">
        <f t="shared" si="1381"/>
        <v>0.5</v>
      </c>
      <c r="AI6234">
        <f t="shared" si="1382"/>
        <v>0.25</v>
      </c>
      <c r="AJ6234">
        <f t="shared" si="1383"/>
        <v>0.25</v>
      </c>
      <c r="AK6234">
        <f t="shared" si="1384"/>
        <v>0.5</v>
      </c>
      <c r="AL6234">
        <f t="shared" si="1385"/>
        <v>0.5</v>
      </c>
      <c r="AM6234">
        <f t="shared" si="1386"/>
        <v>0.5</v>
      </c>
      <c r="AN6234" s="6">
        <f t="shared" si="1387"/>
        <v>1</v>
      </c>
      <c r="AO6234" t="str">
        <f>VLOOKUP(BD_PONDERACIONES[[#This Row],[Comuna]],Tabla3[#All],2,0)</f>
        <v>Florida</v>
      </c>
    </row>
    <row r="6235" spans="1:41" x14ac:dyDescent="0.35">
      <c r="A6235" t="s">
        <v>29768</v>
      </c>
      <c r="B6235" t="s">
        <v>29769</v>
      </c>
      <c r="C6235" t="s">
        <v>29770</v>
      </c>
      <c r="D6235" s="5">
        <v>45029</v>
      </c>
      <c r="E6235" s="5">
        <v>44986</v>
      </c>
      <c r="F6235" t="s">
        <v>763</v>
      </c>
      <c r="G6235" t="s">
        <v>29771</v>
      </c>
      <c r="H6235" t="s">
        <v>3799</v>
      </c>
      <c r="I6235" t="s">
        <v>759</v>
      </c>
      <c r="J6235" t="s">
        <v>756</v>
      </c>
      <c r="K6235" t="s">
        <v>756</v>
      </c>
      <c r="L6235" t="s">
        <v>773</v>
      </c>
      <c r="M6235" t="s">
        <v>773</v>
      </c>
      <c r="N6235" t="s">
        <v>756</v>
      </c>
      <c r="O6235" t="s">
        <v>756</v>
      </c>
      <c r="P6235" t="s">
        <v>758</v>
      </c>
      <c r="Q6235" t="s">
        <v>759</v>
      </c>
      <c r="R6235" t="s">
        <v>759</v>
      </c>
      <c r="S6235" t="s">
        <v>757</v>
      </c>
      <c r="T6235" t="s">
        <v>757</v>
      </c>
      <c r="U6235" t="s">
        <v>757</v>
      </c>
      <c r="V6235" t="s">
        <v>756</v>
      </c>
      <c r="W6235" t="s">
        <v>756</v>
      </c>
      <c r="X6235" t="s">
        <v>29772</v>
      </c>
      <c r="Y6235" t="str">
        <f t="shared" si="1374"/>
        <v>marzo</v>
      </c>
      <c r="Z6235">
        <f>YEAR(BD_PONDERACIONES[[#This Row],[Fecha Ejecución del Ticket]])</f>
        <v>2023</v>
      </c>
      <c r="AA6235" t="str">
        <f t="shared" si="1375"/>
        <v>abril</v>
      </c>
      <c r="AB6235">
        <f>YEAR(BD_PONDERACIONES[[#This Row],[Fecha de Inspección]])</f>
        <v>2023</v>
      </c>
      <c r="AC6235">
        <f t="shared" si="1376"/>
        <v>0.5</v>
      </c>
      <c r="AD6235">
        <f t="shared" si="1377"/>
        <v>0.5</v>
      </c>
      <c r="AE6235">
        <f t="shared" si="1378"/>
        <v>0</v>
      </c>
      <c r="AF6235">
        <f t="shared" si="1379"/>
        <v>0</v>
      </c>
      <c r="AG6235">
        <f t="shared" si="1380"/>
        <v>0.5</v>
      </c>
      <c r="AH6235">
        <f t="shared" si="1381"/>
        <v>0.5</v>
      </c>
      <c r="AI6235">
        <f t="shared" si="1382"/>
        <v>0.25</v>
      </c>
      <c r="AJ6235">
        <f t="shared" si="1383"/>
        <v>0.25</v>
      </c>
      <c r="AK6235">
        <f t="shared" si="1384"/>
        <v>0.5</v>
      </c>
      <c r="AL6235">
        <f t="shared" si="1385"/>
        <v>0.5</v>
      </c>
      <c r="AM6235">
        <f t="shared" si="1386"/>
        <v>0.5</v>
      </c>
      <c r="AN6235" s="6">
        <f t="shared" si="1387"/>
        <v>0.7</v>
      </c>
      <c r="AO6235" t="str">
        <f>VLOOKUP(BD_PONDERACIONES[[#This Row],[Comuna]],Tabla3[#All],2,0)</f>
        <v>Florida</v>
      </c>
    </row>
    <row r="6236" spans="1:41" x14ac:dyDescent="0.35">
      <c r="A6236" t="s">
        <v>29773</v>
      </c>
      <c r="B6236" t="s">
        <v>29774</v>
      </c>
      <c r="C6236" t="s">
        <v>29775</v>
      </c>
      <c r="D6236" s="5">
        <v>45029</v>
      </c>
      <c r="E6236" s="5">
        <v>44986</v>
      </c>
      <c r="F6236" t="s">
        <v>763</v>
      </c>
      <c r="G6236" t="s">
        <v>29776</v>
      </c>
      <c r="H6236" t="s">
        <v>3799</v>
      </c>
      <c r="I6236" t="s">
        <v>759</v>
      </c>
      <c r="J6236" t="s">
        <v>756</v>
      </c>
      <c r="K6236" t="s">
        <v>756</v>
      </c>
      <c r="L6236" t="s">
        <v>757</v>
      </c>
      <c r="M6236" t="s">
        <v>757</v>
      </c>
      <c r="N6236" t="s">
        <v>756</v>
      </c>
      <c r="O6236" t="s">
        <v>756</v>
      </c>
      <c r="P6236" t="s">
        <v>758</v>
      </c>
      <c r="Q6236" t="s">
        <v>759</v>
      </c>
      <c r="R6236" t="s">
        <v>759</v>
      </c>
      <c r="S6236" t="s">
        <v>757</v>
      </c>
      <c r="T6236" t="s">
        <v>757</v>
      </c>
      <c r="U6236" t="s">
        <v>757</v>
      </c>
      <c r="V6236" t="s">
        <v>756</v>
      </c>
      <c r="W6236" t="s">
        <v>756</v>
      </c>
      <c r="X6236" t="s">
        <v>29777</v>
      </c>
      <c r="Y6236" t="str">
        <f t="shared" si="1374"/>
        <v>marzo</v>
      </c>
      <c r="Z6236">
        <f>YEAR(BD_PONDERACIONES[[#This Row],[Fecha Ejecución del Ticket]])</f>
        <v>2023</v>
      </c>
      <c r="AA6236" t="str">
        <f t="shared" si="1375"/>
        <v>abril</v>
      </c>
      <c r="AB6236">
        <f>YEAR(BD_PONDERACIONES[[#This Row],[Fecha de Inspección]])</f>
        <v>2023</v>
      </c>
      <c r="AC6236">
        <f t="shared" si="1376"/>
        <v>0.5</v>
      </c>
      <c r="AD6236">
        <f t="shared" si="1377"/>
        <v>0.5</v>
      </c>
      <c r="AE6236">
        <f t="shared" si="1378"/>
        <v>0.5</v>
      </c>
      <c r="AF6236">
        <f t="shared" si="1379"/>
        <v>0.5</v>
      </c>
      <c r="AG6236">
        <f t="shared" si="1380"/>
        <v>0.5</v>
      </c>
      <c r="AH6236">
        <f t="shared" si="1381"/>
        <v>0.5</v>
      </c>
      <c r="AI6236">
        <f t="shared" si="1382"/>
        <v>0.25</v>
      </c>
      <c r="AJ6236">
        <f t="shared" si="1383"/>
        <v>0.25</v>
      </c>
      <c r="AK6236">
        <f t="shared" si="1384"/>
        <v>0.5</v>
      </c>
      <c r="AL6236">
        <f t="shared" si="1385"/>
        <v>0.5</v>
      </c>
      <c r="AM6236">
        <f t="shared" si="1386"/>
        <v>0.5</v>
      </c>
      <c r="AN6236" s="6">
        <f t="shared" si="1387"/>
        <v>1</v>
      </c>
      <c r="AO6236" t="str">
        <f>VLOOKUP(BD_PONDERACIONES[[#This Row],[Comuna]],Tabla3[#All],2,0)</f>
        <v>Florida</v>
      </c>
    </row>
    <row r="6237" spans="1:41" x14ac:dyDescent="0.35">
      <c r="A6237" t="s">
        <v>29778</v>
      </c>
      <c r="B6237" t="s">
        <v>29779</v>
      </c>
      <c r="C6237" t="s">
        <v>29780</v>
      </c>
      <c r="D6237" s="5">
        <v>45029</v>
      </c>
      <c r="E6237" s="5">
        <v>44986</v>
      </c>
      <c r="F6237" t="s">
        <v>763</v>
      </c>
      <c r="G6237" t="s">
        <v>29781</v>
      </c>
      <c r="H6237" t="s">
        <v>3799</v>
      </c>
      <c r="I6237" t="s">
        <v>26531</v>
      </c>
      <c r="J6237" t="s">
        <v>756</v>
      </c>
      <c r="K6237" t="s">
        <v>756</v>
      </c>
      <c r="L6237" t="s">
        <v>757</v>
      </c>
      <c r="M6237" t="s">
        <v>757</v>
      </c>
      <c r="N6237" t="s">
        <v>756</v>
      </c>
      <c r="O6237" t="s">
        <v>756</v>
      </c>
      <c r="P6237" t="s">
        <v>758</v>
      </c>
      <c r="Q6237" t="s">
        <v>759</v>
      </c>
      <c r="R6237" t="s">
        <v>759</v>
      </c>
      <c r="S6237" t="s">
        <v>757</v>
      </c>
      <c r="T6237" t="s">
        <v>757</v>
      </c>
      <c r="U6237" t="s">
        <v>757</v>
      </c>
      <c r="V6237" t="s">
        <v>756</v>
      </c>
      <c r="W6237" t="s">
        <v>756</v>
      </c>
      <c r="X6237" t="s">
        <v>29782</v>
      </c>
      <c r="Y6237" t="str">
        <f t="shared" si="1374"/>
        <v>marzo</v>
      </c>
      <c r="Z6237">
        <f>YEAR(BD_PONDERACIONES[[#This Row],[Fecha Ejecución del Ticket]])</f>
        <v>2023</v>
      </c>
      <c r="AA6237" t="str">
        <f t="shared" si="1375"/>
        <v>abril</v>
      </c>
      <c r="AB6237">
        <f>YEAR(BD_PONDERACIONES[[#This Row],[Fecha de Inspección]])</f>
        <v>2023</v>
      </c>
      <c r="AC6237">
        <f t="shared" si="1376"/>
        <v>0.5</v>
      </c>
      <c r="AD6237">
        <f t="shared" si="1377"/>
        <v>0.5</v>
      </c>
      <c r="AE6237">
        <f t="shared" si="1378"/>
        <v>0.5</v>
      </c>
      <c r="AF6237">
        <f t="shared" si="1379"/>
        <v>0.5</v>
      </c>
      <c r="AG6237">
        <f t="shared" si="1380"/>
        <v>0.5</v>
      </c>
      <c r="AH6237">
        <f t="shared" si="1381"/>
        <v>0.5</v>
      </c>
      <c r="AI6237">
        <f t="shared" si="1382"/>
        <v>0.25</v>
      </c>
      <c r="AJ6237">
        <f t="shared" si="1383"/>
        <v>0.25</v>
      </c>
      <c r="AK6237">
        <f t="shared" si="1384"/>
        <v>0.5</v>
      </c>
      <c r="AL6237">
        <f t="shared" si="1385"/>
        <v>0.5</v>
      </c>
      <c r="AM6237">
        <f t="shared" si="1386"/>
        <v>0.5</v>
      </c>
      <c r="AN6237" s="6">
        <f t="shared" si="1387"/>
        <v>1</v>
      </c>
      <c r="AO6237" t="str">
        <f>VLOOKUP(BD_PONDERACIONES[[#This Row],[Comuna]],Tabla3[#All],2,0)</f>
        <v>Florida</v>
      </c>
    </row>
    <row r="6238" spans="1:41" x14ac:dyDescent="0.35">
      <c r="A6238" t="s">
        <v>29783</v>
      </c>
      <c r="B6238" t="s">
        <v>29784</v>
      </c>
      <c r="C6238" t="s">
        <v>29785</v>
      </c>
      <c r="D6238" s="5">
        <v>45029</v>
      </c>
      <c r="E6238" s="5">
        <v>44986</v>
      </c>
      <c r="F6238" t="s">
        <v>763</v>
      </c>
      <c r="G6238" t="s">
        <v>29786</v>
      </c>
      <c r="H6238" t="s">
        <v>3799</v>
      </c>
      <c r="I6238" t="s">
        <v>26183</v>
      </c>
      <c r="J6238" t="s">
        <v>756</v>
      </c>
      <c r="K6238" t="s">
        <v>756</v>
      </c>
      <c r="L6238" t="s">
        <v>773</v>
      </c>
      <c r="M6238" t="s">
        <v>773</v>
      </c>
      <c r="N6238" t="s">
        <v>756</v>
      </c>
      <c r="O6238" t="s">
        <v>756</v>
      </c>
      <c r="P6238" t="s">
        <v>758</v>
      </c>
      <c r="Q6238" t="s">
        <v>759</v>
      </c>
      <c r="R6238" t="s">
        <v>759</v>
      </c>
      <c r="S6238" t="s">
        <v>757</v>
      </c>
      <c r="T6238" t="s">
        <v>757</v>
      </c>
      <c r="U6238" t="s">
        <v>757</v>
      </c>
      <c r="V6238" t="s">
        <v>756</v>
      </c>
      <c r="W6238" t="s">
        <v>756</v>
      </c>
      <c r="X6238" t="s">
        <v>1712</v>
      </c>
      <c r="Y6238" t="str">
        <f t="shared" si="1374"/>
        <v>marzo</v>
      </c>
      <c r="Z6238">
        <f>YEAR(BD_PONDERACIONES[[#This Row],[Fecha Ejecución del Ticket]])</f>
        <v>2023</v>
      </c>
      <c r="AA6238" t="str">
        <f t="shared" si="1375"/>
        <v>abril</v>
      </c>
      <c r="AB6238">
        <f>YEAR(BD_PONDERACIONES[[#This Row],[Fecha de Inspección]])</f>
        <v>2023</v>
      </c>
      <c r="AC6238">
        <f t="shared" si="1376"/>
        <v>0.5</v>
      </c>
      <c r="AD6238">
        <f t="shared" si="1377"/>
        <v>0.5</v>
      </c>
      <c r="AE6238">
        <f t="shared" si="1378"/>
        <v>0</v>
      </c>
      <c r="AF6238">
        <f t="shared" si="1379"/>
        <v>0</v>
      </c>
      <c r="AG6238">
        <f t="shared" si="1380"/>
        <v>0.5</v>
      </c>
      <c r="AH6238">
        <f t="shared" si="1381"/>
        <v>0.5</v>
      </c>
      <c r="AI6238">
        <f t="shared" si="1382"/>
        <v>0.25</v>
      </c>
      <c r="AJ6238">
        <f t="shared" si="1383"/>
        <v>0.25</v>
      </c>
      <c r="AK6238">
        <f t="shared" si="1384"/>
        <v>0.5</v>
      </c>
      <c r="AL6238">
        <f t="shared" si="1385"/>
        <v>0.5</v>
      </c>
      <c r="AM6238">
        <f t="shared" si="1386"/>
        <v>0.5</v>
      </c>
      <c r="AN6238" s="6">
        <f t="shared" si="1387"/>
        <v>0.7</v>
      </c>
      <c r="AO6238" t="str">
        <f>VLOOKUP(BD_PONDERACIONES[[#This Row],[Comuna]],Tabla3[#All],2,0)</f>
        <v>Florida</v>
      </c>
    </row>
    <row r="6239" spans="1:41" x14ac:dyDescent="0.35">
      <c r="A6239" t="s">
        <v>29787</v>
      </c>
      <c r="B6239" t="s">
        <v>29788</v>
      </c>
      <c r="C6239" t="s">
        <v>29789</v>
      </c>
      <c r="D6239" s="5">
        <v>45028</v>
      </c>
      <c r="E6239" s="5">
        <v>44986</v>
      </c>
      <c r="F6239" t="s">
        <v>763</v>
      </c>
      <c r="G6239" t="s">
        <v>29790</v>
      </c>
      <c r="H6239" t="s">
        <v>755</v>
      </c>
      <c r="I6239" t="s">
        <v>26220</v>
      </c>
      <c r="J6239" t="s">
        <v>756</v>
      </c>
      <c r="K6239" t="s">
        <v>756</v>
      </c>
      <c r="L6239" t="s">
        <v>757</v>
      </c>
      <c r="M6239" t="s">
        <v>757</v>
      </c>
      <c r="N6239" t="s">
        <v>756</v>
      </c>
      <c r="O6239" t="s">
        <v>756</v>
      </c>
      <c r="P6239" t="s">
        <v>758</v>
      </c>
      <c r="Q6239" t="s">
        <v>759</v>
      </c>
      <c r="R6239" t="s">
        <v>759</v>
      </c>
      <c r="S6239" t="s">
        <v>757</v>
      </c>
      <c r="T6239" t="s">
        <v>757</v>
      </c>
      <c r="U6239" t="s">
        <v>757</v>
      </c>
      <c r="V6239" t="s">
        <v>756</v>
      </c>
      <c r="W6239" t="s">
        <v>756</v>
      </c>
      <c r="X6239" t="s">
        <v>29791</v>
      </c>
      <c r="Y6239" t="str">
        <f t="shared" si="1374"/>
        <v>marzo</v>
      </c>
      <c r="Z6239">
        <f>YEAR(BD_PONDERACIONES[[#This Row],[Fecha Ejecución del Ticket]])</f>
        <v>2023</v>
      </c>
      <c r="AA6239" t="str">
        <f t="shared" si="1375"/>
        <v>abril</v>
      </c>
      <c r="AB6239">
        <f>YEAR(BD_PONDERACIONES[[#This Row],[Fecha de Inspección]])</f>
        <v>2023</v>
      </c>
      <c r="AC6239">
        <f t="shared" si="1376"/>
        <v>0.5</v>
      </c>
      <c r="AD6239">
        <f t="shared" si="1377"/>
        <v>0.5</v>
      </c>
      <c r="AE6239">
        <f t="shared" si="1378"/>
        <v>0.5</v>
      </c>
      <c r="AF6239">
        <f t="shared" si="1379"/>
        <v>0.5</v>
      </c>
      <c r="AG6239">
        <f t="shared" si="1380"/>
        <v>0.5</v>
      </c>
      <c r="AH6239">
        <f t="shared" si="1381"/>
        <v>0.5</v>
      </c>
      <c r="AI6239">
        <f t="shared" si="1382"/>
        <v>0.25</v>
      </c>
      <c r="AJ6239">
        <f t="shared" si="1383"/>
        <v>0.25</v>
      </c>
      <c r="AK6239">
        <f t="shared" si="1384"/>
        <v>0.5</v>
      </c>
      <c r="AL6239">
        <f t="shared" si="1385"/>
        <v>0.5</v>
      </c>
      <c r="AM6239">
        <f t="shared" si="1386"/>
        <v>0.5</v>
      </c>
      <c r="AN6239" s="6">
        <f t="shared" si="1387"/>
        <v>1</v>
      </c>
      <c r="AO6239" t="str">
        <f>VLOOKUP(BD_PONDERACIONES[[#This Row],[Comuna]],Tabla3[#All],2,0)</f>
        <v>Florida</v>
      </c>
    </row>
    <row r="6240" spans="1:41" x14ac:dyDescent="0.35">
      <c r="A6240" t="s">
        <v>29792</v>
      </c>
      <c r="B6240" t="s">
        <v>29793</v>
      </c>
      <c r="C6240" t="s">
        <v>29794</v>
      </c>
      <c r="D6240" s="5">
        <v>45028</v>
      </c>
      <c r="E6240" s="5">
        <v>44986</v>
      </c>
      <c r="F6240" t="s">
        <v>763</v>
      </c>
      <c r="G6240" t="s">
        <v>29795</v>
      </c>
      <c r="H6240" t="s">
        <v>3799</v>
      </c>
      <c r="I6240" t="s">
        <v>26114</v>
      </c>
      <c r="J6240" t="s">
        <v>756</v>
      </c>
      <c r="K6240" t="s">
        <v>756</v>
      </c>
      <c r="L6240" t="s">
        <v>757</v>
      </c>
      <c r="M6240" t="s">
        <v>757</v>
      </c>
      <c r="N6240" t="s">
        <v>756</v>
      </c>
      <c r="O6240" t="s">
        <v>756</v>
      </c>
      <c r="P6240" t="s">
        <v>758</v>
      </c>
      <c r="Q6240" t="s">
        <v>759</v>
      </c>
      <c r="R6240" t="s">
        <v>759</v>
      </c>
      <c r="S6240" t="s">
        <v>757</v>
      </c>
      <c r="T6240" t="s">
        <v>757</v>
      </c>
      <c r="U6240" t="s">
        <v>757</v>
      </c>
      <c r="V6240" t="s">
        <v>773</v>
      </c>
      <c r="W6240" t="s">
        <v>773</v>
      </c>
      <c r="X6240" t="s">
        <v>29796</v>
      </c>
      <c r="Y6240" t="str">
        <f t="shared" si="1374"/>
        <v>marzo</v>
      </c>
      <c r="Z6240">
        <f>YEAR(BD_PONDERACIONES[[#This Row],[Fecha Ejecución del Ticket]])</f>
        <v>2023</v>
      </c>
      <c r="AA6240" t="str">
        <f t="shared" si="1375"/>
        <v>abril</v>
      </c>
      <c r="AB6240">
        <f>YEAR(BD_PONDERACIONES[[#This Row],[Fecha de Inspección]])</f>
        <v>2023</v>
      </c>
      <c r="AC6240">
        <f t="shared" si="1376"/>
        <v>0.5</v>
      </c>
      <c r="AD6240">
        <f t="shared" si="1377"/>
        <v>0.5</v>
      </c>
      <c r="AE6240">
        <f t="shared" si="1378"/>
        <v>0.5</v>
      </c>
      <c r="AF6240">
        <f t="shared" si="1379"/>
        <v>0.5</v>
      </c>
      <c r="AG6240">
        <f t="shared" si="1380"/>
        <v>0.5</v>
      </c>
      <c r="AH6240">
        <f t="shared" si="1381"/>
        <v>0.5</v>
      </c>
      <c r="AI6240">
        <f t="shared" si="1382"/>
        <v>0.25</v>
      </c>
      <c r="AJ6240">
        <f t="shared" si="1383"/>
        <v>0.25</v>
      </c>
      <c r="AK6240">
        <f t="shared" si="1384"/>
        <v>0.5</v>
      </c>
      <c r="AL6240">
        <f t="shared" si="1385"/>
        <v>0</v>
      </c>
      <c r="AM6240">
        <f t="shared" si="1386"/>
        <v>0</v>
      </c>
      <c r="AN6240" s="6">
        <f t="shared" si="1387"/>
        <v>0.8</v>
      </c>
      <c r="AO6240" t="str">
        <f>VLOOKUP(BD_PONDERACIONES[[#This Row],[Comuna]],Tabla3[#All],2,0)</f>
        <v>Florida</v>
      </c>
    </row>
    <row r="6241" spans="1:41" x14ac:dyDescent="0.35">
      <c r="A6241" t="s">
        <v>29797</v>
      </c>
      <c r="B6241" t="s">
        <v>29798</v>
      </c>
      <c r="C6241" t="s">
        <v>29799</v>
      </c>
      <c r="D6241" s="5">
        <v>45028</v>
      </c>
      <c r="E6241" s="5">
        <v>44986</v>
      </c>
      <c r="F6241" t="s">
        <v>763</v>
      </c>
      <c r="G6241" t="s">
        <v>29800</v>
      </c>
      <c r="H6241" t="s">
        <v>3786</v>
      </c>
      <c r="I6241" t="s">
        <v>26131</v>
      </c>
      <c r="J6241" t="s">
        <v>756</v>
      </c>
      <c r="K6241" t="s">
        <v>756</v>
      </c>
      <c r="L6241" t="s">
        <v>757</v>
      </c>
      <c r="M6241" t="s">
        <v>757</v>
      </c>
      <c r="N6241" t="s">
        <v>756</v>
      </c>
      <c r="O6241" t="s">
        <v>756</v>
      </c>
      <c r="P6241" t="s">
        <v>758</v>
      </c>
      <c r="Q6241" t="s">
        <v>759</v>
      </c>
      <c r="R6241" t="s">
        <v>759</v>
      </c>
      <c r="S6241" t="s">
        <v>757</v>
      </c>
      <c r="T6241" t="s">
        <v>757</v>
      </c>
      <c r="U6241" t="s">
        <v>757</v>
      </c>
      <c r="V6241" t="s">
        <v>756</v>
      </c>
      <c r="W6241" t="s">
        <v>756</v>
      </c>
      <c r="X6241" t="s">
        <v>29801</v>
      </c>
      <c r="Y6241" t="str">
        <f t="shared" si="1374"/>
        <v>marzo</v>
      </c>
      <c r="Z6241">
        <f>YEAR(BD_PONDERACIONES[[#This Row],[Fecha Ejecución del Ticket]])</f>
        <v>2023</v>
      </c>
      <c r="AA6241" t="str">
        <f t="shared" si="1375"/>
        <v>abril</v>
      </c>
      <c r="AB6241">
        <f>YEAR(BD_PONDERACIONES[[#This Row],[Fecha de Inspección]])</f>
        <v>2023</v>
      </c>
      <c r="AC6241">
        <f t="shared" si="1376"/>
        <v>0.5</v>
      </c>
      <c r="AD6241">
        <f t="shared" si="1377"/>
        <v>0.5</v>
      </c>
      <c r="AE6241">
        <f t="shared" si="1378"/>
        <v>0.5</v>
      </c>
      <c r="AF6241">
        <f t="shared" si="1379"/>
        <v>0.5</v>
      </c>
      <c r="AG6241">
        <f t="shared" si="1380"/>
        <v>0.5</v>
      </c>
      <c r="AH6241">
        <f t="shared" si="1381"/>
        <v>0.5</v>
      </c>
      <c r="AI6241">
        <f t="shared" si="1382"/>
        <v>0.25</v>
      </c>
      <c r="AJ6241">
        <f t="shared" si="1383"/>
        <v>0.25</v>
      </c>
      <c r="AK6241">
        <f t="shared" si="1384"/>
        <v>0.5</v>
      </c>
      <c r="AL6241">
        <f t="shared" si="1385"/>
        <v>0.5</v>
      </c>
      <c r="AM6241">
        <f t="shared" si="1386"/>
        <v>0.5</v>
      </c>
      <c r="AN6241" s="6">
        <f t="shared" si="1387"/>
        <v>1</v>
      </c>
      <c r="AO6241" t="str">
        <f>VLOOKUP(BD_PONDERACIONES[[#This Row],[Comuna]],Tabla3[#All],2,0)</f>
        <v>Florida</v>
      </c>
    </row>
    <row r="6242" spans="1:41" x14ac:dyDescent="0.35">
      <c r="A6242" t="s">
        <v>29802</v>
      </c>
      <c r="B6242" t="s">
        <v>29803</v>
      </c>
      <c r="C6242" t="s">
        <v>29804</v>
      </c>
      <c r="D6242" s="5">
        <v>45028</v>
      </c>
      <c r="E6242" s="5">
        <v>44986</v>
      </c>
      <c r="F6242" t="s">
        <v>763</v>
      </c>
      <c r="G6242" t="s">
        <v>29805</v>
      </c>
      <c r="H6242" t="s">
        <v>3786</v>
      </c>
      <c r="I6242" t="s">
        <v>26177</v>
      </c>
      <c r="J6242" t="s">
        <v>756</v>
      </c>
      <c r="K6242" t="s">
        <v>756</v>
      </c>
      <c r="L6242" t="s">
        <v>757</v>
      </c>
      <c r="M6242" t="s">
        <v>757</v>
      </c>
      <c r="N6242" t="s">
        <v>756</v>
      </c>
      <c r="O6242" t="s">
        <v>756</v>
      </c>
      <c r="P6242" t="s">
        <v>758</v>
      </c>
      <c r="Q6242" t="s">
        <v>759</v>
      </c>
      <c r="R6242" t="s">
        <v>759</v>
      </c>
      <c r="S6242" t="s">
        <v>757</v>
      </c>
      <c r="T6242" t="s">
        <v>757</v>
      </c>
      <c r="U6242" t="s">
        <v>757</v>
      </c>
      <c r="V6242" t="s">
        <v>756</v>
      </c>
      <c r="W6242" t="s">
        <v>768</v>
      </c>
      <c r="X6242" t="s">
        <v>29806</v>
      </c>
      <c r="Y6242" t="str">
        <f t="shared" si="1374"/>
        <v>marzo</v>
      </c>
      <c r="Z6242">
        <f>YEAR(BD_PONDERACIONES[[#This Row],[Fecha Ejecución del Ticket]])</f>
        <v>2023</v>
      </c>
      <c r="AA6242" t="str">
        <f t="shared" si="1375"/>
        <v>abril</v>
      </c>
      <c r="AB6242">
        <f>YEAR(BD_PONDERACIONES[[#This Row],[Fecha de Inspección]])</f>
        <v>2023</v>
      </c>
      <c r="AC6242">
        <f t="shared" si="1376"/>
        <v>0.5</v>
      </c>
      <c r="AD6242">
        <f t="shared" si="1377"/>
        <v>0.5</v>
      </c>
      <c r="AE6242">
        <f t="shared" si="1378"/>
        <v>0.5</v>
      </c>
      <c r="AF6242">
        <f t="shared" si="1379"/>
        <v>0.5</v>
      </c>
      <c r="AG6242">
        <f t="shared" si="1380"/>
        <v>0.5</v>
      </c>
      <c r="AH6242">
        <f t="shared" si="1381"/>
        <v>0.5</v>
      </c>
      <c r="AI6242">
        <f t="shared" si="1382"/>
        <v>0.25</v>
      </c>
      <c r="AJ6242">
        <f t="shared" si="1383"/>
        <v>0.25</v>
      </c>
      <c r="AK6242">
        <f t="shared" si="1384"/>
        <v>0.5</v>
      </c>
      <c r="AL6242">
        <f t="shared" si="1385"/>
        <v>0.5</v>
      </c>
      <c r="AM6242">
        <f t="shared" si="1386"/>
        <v>0.17499999999999999</v>
      </c>
      <c r="AN6242" s="6">
        <f t="shared" si="1387"/>
        <v>0.93500000000000005</v>
      </c>
      <c r="AO6242" t="str">
        <f>VLOOKUP(BD_PONDERACIONES[[#This Row],[Comuna]],Tabla3[#All],2,0)</f>
        <v>Florida</v>
      </c>
    </row>
    <row r="6243" spans="1:41" x14ac:dyDescent="0.35">
      <c r="A6243" t="s">
        <v>29807</v>
      </c>
      <c r="B6243" t="s">
        <v>29808</v>
      </c>
      <c r="C6243" t="s">
        <v>29809</v>
      </c>
      <c r="D6243" s="5">
        <v>45028</v>
      </c>
      <c r="E6243" s="5">
        <v>44986</v>
      </c>
      <c r="F6243" t="s">
        <v>763</v>
      </c>
      <c r="G6243" t="s">
        <v>29810</v>
      </c>
      <c r="H6243" t="s">
        <v>3786</v>
      </c>
      <c r="I6243" t="s">
        <v>26336</v>
      </c>
      <c r="J6243" t="s">
        <v>756</v>
      </c>
      <c r="K6243" t="s">
        <v>756</v>
      </c>
      <c r="L6243" t="s">
        <v>757</v>
      </c>
      <c r="M6243" t="s">
        <v>757</v>
      </c>
      <c r="N6243" t="s">
        <v>756</v>
      </c>
      <c r="O6243" t="s">
        <v>756</v>
      </c>
      <c r="P6243" t="s">
        <v>758</v>
      </c>
      <c r="Q6243" t="s">
        <v>759</v>
      </c>
      <c r="R6243" t="s">
        <v>759</v>
      </c>
      <c r="S6243" t="s">
        <v>757</v>
      </c>
      <c r="T6243" t="s">
        <v>757</v>
      </c>
      <c r="U6243" t="s">
        <v>757</v>
      </c>
      <c r="V6243" t="s">
        <v>756</v>
      </c>
      <c r="W6243" t="s">
        <v>756</v>
      </c>
      <c r="X6243" t="s">
        <v>29811</v>
      </c>
      <c r="Y6243" t="str">
        <f t="shared" si="1374"/>
        <v>marzo</v>
      </c>
      <c r="Z6243">
        <f>YEAR(BD_PONDERACIONES[[#This Row],[Fecha Ejecución del Ticket]])</f>
        <v>2023</v>
      </c>
      <c r="AA6243" t="str">
        <f t="shared" si="1375"/>
        <v>abril</v>
      </c>
      <c r="AB6243">
        <f>YEAR(BD_PONDERACIONES[[#This Row],[Fecha de Inspección]])</f>
        <v>2023</v>
      </c>
      <c r="AC6243">
        <f t="shared" si="1376"/>
        <v>0.5</v>
      </c>
      <c r="AD6243">
        <f t="shared" si="1377"/>
        <v>0.5</v>
      </c>
      <c r="AE6243">
        <f t="shared" si="1378"/>
        <v>0.5</v>
      </c>
      <c r="AF6243">
        <f t="shared" si="1379"/>
        <v>0.5</v>
      </c>
      <c r="AG6243">
        <f t="shared" si="1380"/>
        <v>0.5</v>
      </c>
      <c r="AH6243">
        <f t="shared" si="1381"/>
        <v>0.5</v>
      </c>
      <c r="AI6243">
        <f t="shared" si="1382"/>
        <v>0.25</v>
      </c>
      <c r="AJ6243">
        <f t="shared" si="1383"/>
        <v>0.25</v>
      </c>
      <c r="AK6243">
        <f t="shared" si="1384"/>
        <v>0.5</v>
      </c>
      <c r="AL6243">
        <f t="shared" si="1385"/>
        <v>0.5</v>
      </c>
      <c r="AM6243">
        <f t="shared" si="1386"/>
        <v>0.5</v>
      </c>
      <c r="AN6243" s="6">
        <f t="shared" si="1387"/>
        <v>1</v>
      </c>
      <c r="AO6243" t="str">
        <f>VLOOKUP(BD_PONDERACIONES[[#This Row],[Comuna]],Tabla3[#All],2,0)</f>
        <v>Florida</v>
      </c>
    </row>
    <row r="6244" spans="1:41" x14ac:dyDescent="0.35">
      <c r="A6244" t="s">
        <v>29812</v>
      </c>
      <c r="B6244" t="s">
        <v>29813</v>
      </c>
      <c r="C6244" t="s">
        <v>29814</v>
      </c>
      <c r="D6244" s="5">
        <v>45028</v>
      </c>
      <c r="E6244" s="5">
        <v>44986</v>
      </c>
      <c r="F6244" t="s">
        <v>763</v>
      </c>
      <c r="G6244" t="s">
        <v>13128</v>
      </c>
      <c r="H6244" t="s">
        <v>3786</v>
      </c>
      <c r="I6244" t="s">
        <v>26159</v>
      </c>
      <c r="J6244" t="s">
        <v>756</v>
      </c>
      <c r="K6244" t="s">
        <v>756</v>
      </c>
      <c r="L6244" t="s">
        <v>757</v>
      </c>
      <c r="M6244" t="s">
        <v>757</v>
      </c>
      <c r="N6244" t="s">
        <v>756</v>
      </c>
      <c r="O6244" t="s">
        <v>756</v>
      </c>
      <c r="P6244" t="s">
        <v>758</v>
      </c>
      <c r="Q6244" t="s">
        <v>759</v>
      </c>
      <c r="R6244" t="s">
        <v>759</v>
      </c>
      <c r="S6244" t="s">
        <v>757</v>
      </c>
      <c r="T6244" t="s">
        <v>757</v>
      </c>
      <c r="U6244" t="s">
        <v>757</v>
      </c>
      <c r="V6244" t="s">
        <v>756</v>
      </c>
      <c r="W6244" t="s">
        <v>756</v>
      </c>
      <c r="X6244" t="s">
        <v>17171</v>
      </c>
      <c r="Y6244" t="str">
        <f t="shared" si="1374"/>
        <v>marzo</v>
      </c>
      <c r="Z6244">
        <f>YEAR(BD_PONDERACIONES[[#This Row],[Fecha Ejecución del Ticket]])</f>
        <v>2023</v>
      </c>
      <c r="AA6244" t="str">
        <f t="shared" si="1375"/>
        <v>abril</v>
      </c>
      <c r="AB6244">
        <f>YEAR(BD_PONDERACIONES[[#This Row],[Fecha de Inspección]])</f>
        <v>2023</v>
      </c>
      <c r="AC6244">
        <f t="shared" si="1376"/>
        <v>0.5</v>
      </c>
      <c r="AD6244">
        <f t="shared" si="1377"/>
        <v>0.5</v>
      </c>
      <c r="AE6244">
        <f t="shared" si="1378"/>
        <v>0.5</v>
      </c>
      <c r="AF6244">
        <f t="shared" si="1379"/>
        <v>0.5</v>
      </c>
      <c r="AG6244">
        <f t="shared" si="1380"/>
        <v>0.5</v>
      </c>
      <c r="AH6244">
        <f t="shared" si="1381"/>
        <v>0.5</v>
      </c>
      <c r="AI6244">
        <f t="shared" si="1382"/>
        <v>0.25</v>
      </c>
      <c r="AJ6244">
        <f t="shared" si="1383"/>
        <v>0.25</v>
      </c>
      <c r="AK6244">
        <f t="shared" si="1384"/>
        <v>0.5</v>
      </c>
      <c r="AL6244">
        <f t="shared" si="1385"/>
        <v>0.5</v>
      </c>
      <c r="AM6244">
        <f t="shared" si="1386"/>
        <v>0.5</v>
      </c>
      <c r="AN6244" s="6">
        <f t="shared" si="1387"/>
        <v>1</v>
      </c>
      <c r="AO6244" t="str">
        <f>VLOOKUP(BD_PONDERACIONES[[#This Row],[Comuna]],Tabla3[#All],2,0)</f>
        <v>Florida</v>
      </c>
    </row>
    <row r="6245" spans="1:41" x14ac:dyDescent="0.35">
      <c r="A6245" t="s">
        <v>29815</v>
      </c>
      <c r="B6245" t="s">
        <v>29816</v>
      </c>
      <c r="C6245" t="s">
        <v>29817</v>
      </c>
      <c r="D6245" s="5">
        <v>45028</v>
      </c>
      <c r="E6245" s="5">
        <v>44986</v>
      </c>
      <c r="F6245" t="s">
        <v>763</v>
      </c>
      <c r="G6245" t="s">
        <v>29818</v>
      </c>
      <c r="H6245" t="s">
        <v>3786</v>
      </c>
      <c r="I6245" t="s">
        <v>26454</v>
      </c>
      <c r="J6245" t="s">
        <v>756</v>
      </c>
      <c r="K6245" t="s">
        <v>756</v>
      </c>
      <c r="L6245" t="s">
        <v>757</v>
      </c>
      <c r="M6245" t="s">
        <v>757</v>
      </c>
      <c r="N6245" t="s">
        <v>756</v>
      </c>
      <c r="O6245" t="s">
        <v>756</v>
      </c>
      <c r="P6245" t="s">
        <v>758</v>
      </c>
      <c r="Q6245" t="s">
        <v>759</v>
      </c>
      <c r="R6245" t="s">
        <v>759</v>
      </c>
      <c r="S6245" t="s">
        <v>757</v>
      </c>
      <c r="T6245" t="s">
        <v>757</v>
      </c>
      <c r="U6245" t="s">
        <v>757</v>
      </c>
      <c r="V6245" t="s">
        <v>756</v>
      </c>
      <c r="W6245" t="s">
        <v>756</v>
      </c>
      <c r="X6245" t="s">
        <v>15375</v>
      </c>
      <c r="Y6245" t="str">
        <f t="shared" si="1374"/>
        <v>marzo</v>
      </c>
      <c r="Z6245">
        <f>YEAR(BD_PONDERACIONES[[#This Row],[Fecha Ejecución del Ticket]])</f>
        <v>2023</v>
      </c>
      <c r="AA6245" t="str">
        <f t="shared" si="1375"/>
        <v>abril</v>
      </c>
      <c r="AB6245">
        <f>YEAR(BD_PONDERACIONES[[#This Row],[Fecha de Inspección]])</f>
        <v>2023</v>
      </c>
      <c r="AC6245">
        <f t="shared" si="1376"/>
        <v>0.5</v>
      </c>
      <c r="AD6245">
        <f t="shared" si="1377"/>
        <v>0.5</v>
      </c>
      <c r="AE6245">
        <f t="shared" si="1378"/>
        <v>0.5</v>
      </c>
      <c r="AF6245">
        <f t="shared" si="1379"/>
        <v>0.5</v>
      </c>
      <c r="AG6245">
        <f t="shared" si="1380"/>
        <v>0.5</v>
      </c>
      <c r="AH6245">
        <f t="shared" si="1381"/>
        <v>0.5</v>
      </c>
      <c r="AI6245">
        <f t="shared" si="1382"/>
        <v>0.25</v>
      </c>
      <c r="AJ6245">
        <f t="shared" si="1383"/>
        <v>0.25</v>
      </c>
      <c r="AK6245">
        <f t="shared" si="1384"/>
        <v>0.5</v>
      </c>
      <c r="AL6245">
        <f t="shared" si="1385"/>
        <v>0.5</v>
      </c>
      <c r="AM6245">
        <f t="shared" si="1386"/>
        <v>0.5</v>
      </c>
      <c r="AN6245" s="6">
        <f t="shared" si="1387"/>
        <v>1</v>
      </c>
      <c r="AO6245" t="str">
        <f>VLOOKUP(BD_PONDERACIONES[[#This Row],[Comuna]],Tabla3[#All],2,0)</f>
        <v>Florida</v>
      </c>
    </row>
    <row r="6246" spans="1:41" x14ac:dyDescent="0.35">
      <c r="A6246" t="s">
        <v>29819</v>
      </c>
      <c r="B6246" t="s">
        <v>29820</v>
      </c>
      <c r="C6246" t="s">
        <v>29821</v>
      </c>
      <c r="D6246" s="5">
        <v>45028</v>
      </c>
      <c r="E6246" s="5">
        <v>44986</v>
      </c>
      <c r="F6246" t="s">
        <v>763</v>
      </c>
      <c r="G6246" t="s">
        <v>29822</v>
      </c>
      <c r="H6246" t="s">
        <v>3786</v>
      </c>
      <c r="I6246" t="s">
        <v>26336</v>
      </c>
      <c r="J6246" t="s">
        <v>756</v>
      </c>
      <c r="K6246" t="s">
        <v>756</v>
      </c>
      <c r="L6246" t="s">
        <v>757</v>
      </c>
      <c r="M6246" t="s">
        <v>757</v>
      </c>
      <c r="N6246" t="s">
        <v>756</v>
      </c>
      <c r="O6246" t="s">
        <v>756</v>
      </c>
      <c r="P6246" t="s">
        <v>758</v>
      </c>
      <c r="Q6246" t="s">
        <v>759</v>
      </c>
      <c r="R6246" t="s">
        <v>759</v>
      </c>
      <c r="S6246" t="s">
        <v>757</v>
      </c>
      <c r="T6246" t="s">
        <v>757</v>
      </c>
      <c r="U6246" t="s">
        <v>757</v>
      </c>
      <c r="V6246" t="s">
        <v>756</v>
      </c>
      <c r="W6246" t="s">
        <v>756</v>
      </c>
      <c r="X6246" t="s">
        <v>29823</v>
      </c>
      <c r="Y6246" t="str">
        <f t="shared" si="1374"/>
        <v>marzo</v>
      </c>
      <c r="Z6246">
        <f>YEAR(BD_PONDERACIONES[[#This Row],[Fecha Ejecución del Ticket]])</f>
        <v>2023</v>
      </c>
      <c r="AA6246" t="str">
        <f t="shared" si="1375"/>
        <v>abril</v>
      </c>
      <c r="AB6246">
        <f>YEAR(BD_PONDERACIONES[[#This Row],[Fecha de Inspección]])</f>
        <v>2023</v>
      </c>
      <c r="AC6246">
        <f t="shared" si="1376"/>
        <v>0.5</v>
      </c>
      <c r="AD6246">
        <f t="shared" si="1377"/>
        <v>0.5</v>
      </c>
      <c r="AE6246">
        <f t="shared" si="1378"/>
        <v>0.5</v>
      </c>
      <c r="AF6246">
        <f t="shared" si="1379"/>
        <v>0.5</v>
      </c>
      <c r="AG6246">
        <f t="shared" si="1380"/>
        <v>0.5</v>
      </c>
      <c r="AH6246">
        <f t="shared" si="1381"/>
        <v>0.5</v>
      </c>
      <c r="AI6246">
        <f t="shared" si="1382"/>
        <v>0.25</v>
      </c>
      <c r="AJ6246">
        <f t="shared" si="1383"/>
        <v>0.25</v>
      </c>
      <c r="AK6246">
        <f t="shared" si="1384"/>
        <v>0.5</v>
      </c>
      <c r="AL6246">
        <f t="shared" si="1385"/>
        <v>0.5</v>
      </c>
      <c r="AM6246">
        <f t="shared" si="1386"/>
        <v>0.5</v>
      </c>
      <c r="AN6246" s="6">
        <f t="shared" si="1387"/>
        <v>1</v>
      </c>
      <c r="AO6246" t="str">
        <f>VLOOKUP(BD_PONDERACIONES[[#This Row],[Comuna]],Tabla3[#All],2,0)</f>
        <v>Florida</v>
      </c>
    </row>
    <row r="6247" spans="1:41" x14ac:dyDescent="0.35">
      <c r="A6247" t="s">
        <v>29824</v>
      </c>
      <c r="B6247" t="s">
        <v>29825</v>
      </c>
      <c r="C6247" t="s">
        <v>29826</v>
      </c>
      <c r="D6247" s="5">
        <v>45028</v>
      </c>
      <c r="E6247" s="5">
        <v>44986</v>
      </c>
      <c r="F6247" t="s">
        <v>763</v>
      </c>
      <c r="G6247" t="s">
        <v>29827</v>
      </c>
      <c r="H6247" t="s">
        <v>3786</v>
      </c>
      <c r="I6247" t="s">
        <v>26131</v>
      </c>
      <c r="J6247" t="s">
        <v>756</v>
      </c>
      <c r="K6247" t="s">
        <v>756</v>
      </c>
      <c r="L6247" t="s">
        <v>757</v>
      </c>
      <c r="M6247" t="s">
        <v>757</v>
      </c>
      <c r="N6247" t="s">
        <v>756</v>
      </c>
      <c r="O6247" t="s">
        <v>756</v>
      </c>
      <c r="P6247" t="s">
        <v>758</v>
      </c>
      <c r="Q6247" t="s">
        <v>759</v>
      </c>
      <c r="R6247" t="s">
        <v>759</v>
      </c>
      <c r="S6247" t="s">
        <v>757</v>
      </c>
      <c r="T6247" t="s">
        <v>757</v>
      </c>
      <c r="U6247" t="s">
        <v>757</v>
      </c>
      <c r="V6247" t="s">
        <v>756</v>
      </c>
      <c r="W6247" t="s">
        <v>756</v>
      </c>
      <c r="X6247" t="s">
        <v>18794</v>
      </c>
      <c r="Y6247" t="str">
        <f t="shared" si="1374"/>
        <v>marzo</v>
      </c>
      <c r="Z6247">
        <f>YEAR(BD_PONDERACIONES[[#This Row],[Fecha Ejecución del Ticket]])</f>
        <v>2023</v>
      </c>
      <c r="AA6247" t="str">
        <f t="shared" si="1375"/>
        <v>abril</v>
      </c>
      <c r="AB6247">
        <f>YEAR(BD_PONDERACIONES[[#This Row],[Fecha de Inspección]])</f>
        <v>2023</v>
      </c>
      <c r="AC6247">
        <f t="shared" si="1376"/>
        <v>0.5</v>
      </c>
      <c r="AD6247">
        <f t="shared" si="1377"/>
        <v>0.5</v>
      </c>
      <c r="AE6247">
        <f t="shared" si="1378"/>
        <v>0.5</v>
      </c>
      <c r="AF6247">
        <f t="shared" si="1379"/>
        <v>0.5</v>
      </c>
      <c r="AG6247">
        <f t="shared" si="1380"/>
        <v>0.5</v>
      </c>
      <c r="AH6247">
        <f t="shared" si="1381"/>
        <v>0.5</v>
      </c>
      <c r="AI6247">
        <f t="shared" si="1382"/>
        <v>0.25</v>
      </c>
      <c r="AJ6247">
        <f t="shared" si="1383"/>
        <v>0.25</v>
      </c>
      <c r="AK6247">
        <f t="shared" si="1384"/>
        <v>0.5</v>
      </c>
      <c r="AL6247">
        <f t="shared" si="1385"/>
        <v>0.5</v>
      </c>
      <c r="AM6247">
        <f t="shared" si="1386"/>
        <v>0.5</v>
      </c>
      <c r="AN6247" s="6">
        <f t="shared" si="1387"/>
        <v>1</v>
      </c>
      <c r="AO6247" t="str">
        <f>VLOOKUP(BD_PONDERACIONES[[#This Row],[Comuna]],Tabla3[#All],2,0)</f>
        <v>Florida</v>
      </c>
    </row>
    <row r="6248" spans="1:41" x14ac:dyDescent="0.35">
      <c r="A6248" t="s">
        <v>29828</v>
      </c>
      <c r="B6248" t="s">
        <v>29829</v>
      </c>
      <c r="C6248" t="s">
        <v>29830</v>
      </c>
      <c r="D6248" s="5">
        <v>45028</v>
      </c>
      <c r="E6248" s="5">
        <v>44986</v>
      </c>
      <c r="F6248" t="s">
        <v>763</v>
      </c>
      <c r="G6248" t="s">
        <v>29831</v>
      </c>
      <c r="H6248" t="s">
        <v>3786</v>
      </c>
      <c r="I6248" t="s">
        <v>26177</v>
      </c>
      <c r="J6248" t="s">
        <v>756</v>
      </c>
      <c r="K6248" t="s">
        <v>756</v>
      </c>
      <c r="L6248" t="s">
        <v>757</v>
      </c>
      <c r="M6248" t="s">
        <v>757</v>
      </c>
      <c r="N6248" t="s">
        <v>756</v>
      </c>
      <c r="O6248" t="s">
        <v>756</v>
      </c>
      <c r="P6248" t="s">
        <v>758</v>
      </c>
      <c r="Q6248" t="s">
        <v>759</v>
      </c>
      <c r="R6248" t="s">
        <v>759</v>
      </c>
      <c r="S6248" t="s">
        <v>757</v>
      </c>
      <c r="T6248" t="s">
        <v>757</v>
      </c>
      <c r="U6248" t="s">
        <v>757</v>
      </c>
      <c r="V6248" t="s">
        <v>756</v>
      </c>
      <c r="W6248" t="s">
        <v>756</v>
      </c>
      <c r="X6248" t="s">
        <v>26449</v>
      </c>
      <c r="Y6248" t="str">
        <f t="shared" si="1374"/>
        <v>marzo</v>
      </c>
      <c r="Z6248">
        <f>YEAR(BD_PONDERACIONES[[#This Row],[Fecha Ejecución del Ticket]])</f>
        <v>2023</v>
      </c>
      <c r="AA6248" t="str">
        <f t="shared" si="1375"/>
        <v>abril</v>
      </c>
      <c r="AB6248">
        <f>YEAR(BD_PONDERACIONES[[#This Row],[Fecha de Inspección]])</f>
        <v>2023</v>
      </c>
      <c r="AC6248">
        <f t="shared" si="1376"/>
        <v>0.5</v>
      </c>
      <c r="AD6248">
        <f t="shared" si="1377"/>
        <v>0.5</v>
      </c>
      <c r="AE6248">
        <f t="shared" si="1378"/>
        <v>0.5</v>
      </c>
      <c r="AF6248">
        <f t="shared" si="1379"/>
        <v>0.5</v>
      </c>
      <c r="AG6248">
        <f t="shared" si="1380"/>
        <v>0.5</v>
      </c>
      <c r="AH6248">
        <f t="shared" si="1381"/>
        <v>0.5</v>
      </c>
      <c r="AI6248">
        <f t="shared" si="1382"/>
        <v>0.25</v>
      </c>
      <c r="AJ6248">
        <f t="shared" si="1383"/>
        <v>0.25</v>
      </c>
      <c r="AK6248">
        <f t="shared" si="1384"/>
        <v>0.5</v>
      </c>
      <c r="AL6248">
        <f t="shared" si="1385"/>
        <v>0.5</v>
      </c>
      <c r="AM6248">
        <f t="shared" si="1386"/>
        <v>0.5</v>
      </c>
      <c r="AN6248" s="6">
        <f t="shared" si="1387"/>
        <v>1</v>
      </c>
      <c r="AO6248" t="str">
        <f>VLOOKUP(BD_PONDERACIONES[[#This Row],[Comuna]],Tabla3[#All],2,0)</f>
        <v>Florida</v>
      </c>
    </row>
    <row r="6249" spans="1:41" x14ac:dyDescent="0.35">
      <c r="A6249" t="s">
        <v>29832</v>
      </c>
      <c r="B6249" t="s">
        <v>29833</v>
      </c>
      <c r="C6249" t="s">
        <v>29834</v>
      </c>
      <c r="D6249" s="5">
        <v>45027</v>
      </c>
      <c r="E6249" s="5">
        <v>44958</v>
      </c>
      <c r="F6249" t="s">
        <v>753</v>
      </c>
      <c r="G6249" t="s">
        <v>29835</v>
      </c>
      <c r="H6249" t="s">
        <v>3783</v>
      </c>
      <c r="I6249" t="s">
        <v>26299</v>
      </c>
      <c r="J6249" t="s">
        <v>756</v>
      </c>
      <c r="K6249" t="s">
        <v>756</v>
      </c>
      <c r="L6249" t="s">
        <v>773</v>
      </c>
      <c r="M6249" t="s">
        <v>773</v>
      </c>
      <c r="N6249" t="s">
        <v>756</v>
      </c>
      <c r="O6249" t="s">
        <v>756</v>
      </c>
      <c r="P6249" t="s">
        <v>758</v>
      </c>
      <c r="Q6249" t="s">
        <v>759</v>
      </c>
      <c r="R6249" t="s">
        <v>759</v>
      </c>
      <c r="S6249" t="s">
        <v>757</v>
      </c>
      <c r="T6249" t="s">
        <v>757</v>
      </c>
      <c r="U6249" t="s">
        <v>757</v>
      </c>
      <c r="V6249" t="s">
        <v>756</v>
      </c>
      <c r="W6249" t="s">
        <v>756</v>
      </c>
      <c r="X6249" t="s">
        <v>29836</v>
      </c>
      <c r="Y6249" t="str">
        <f t="shared" si="1374"/>
        <v>febrero</v>
      </c>
      <c r="Z6249">
        <f>YEAR(BD_PONDERACIONES[[#This Row],[Fecha Ejecución del Ticket]])</f>
        <v>2023</v>
      </c>
      <c r="AA6249" t="str">
        <f t="shared" si="1375"/>
        <v>abril</v>
      </c>
      <c r="AB6249">
        <f>YEAR(BD_PONDERACIONES[[#This Row],[Fecha de Inspección]])</f>
        <v>2023</v>
      </c>
      <c r="AC6249">
        <f t="shared" si="1376"/>
        <v>0.5</v>
      </c>
      <c r="AD6249">
        <f t="shared" si="1377"/>
        <v>0.5</v>
      </c>
      <c r="AE6249">
        <f t="shared" si="1378"/>
        <v>0</v>
      </c>
      <c r="AF6249">
        <f t="shared" si="1379"/>
        <v>0</v>
      </c>
      <c r="AG6249">
        <f t="shared" si="1380"/>
        <v>0.5</v>
      </c>
      <c r="AH6249">
        <f t="shared" si="1381"/>
        <v>0.5</v>
      </c>
      <c r="AI6249">
        <f t="shared" si="1382"/>
        <v>0.25</v>
      </c>
      <c r="AJ6249">
        <f t="shared" si="1383"/>
        <v>0.25</v>
      </c>
      <c r="AK6249">
        <f t="shared" si="1384"/>
        <v>0.5</v>
      </c>
      <c r="AL6249">
        <f t="shared" si="1385"/>
        <v>0.5</v>
      </c>
      <c r="AM6249">
        <f t="shared" si="1386"/>
        <v>0.5</v>
      </c>
      <c r="AN6249" s="6">
        <f t="shared" si="1387"/>
        <v>0.7</v>
      </c>
      <c r="AO6249" t="str">
        <f>VLOOKUP(BD_PONDERACIONES[[#This Row],[Comuna]],Tabla3[#All],2,0)</f>
        <v>Florida</v>
      </c>
    </row>
    <row r="6250" spans="1:41" x14ac:dyDescent="0.35">
      <c r="A6250" t="s">
        <v>29837</v>
      </c>
      <c r="B6250" t="s">
        <v>29838</v>
      </c>
      <c r="C6250" t="s">
        <v>29839</v>
      </c>
      <c r="D6250" s="5">
        <v>45027</v>
      </c>
      <c r="E6250" s="5">
        <v>44961</v>
      </c>
      <c r="F6250" t="s">
        <v>753</v>
      </c>
      <c r="G6250" t="s">
        <v>29840</v>
      </c>
      <c r="H6250" t="s">
        <v>3783</v>
      </c>
      <c r="I6250" t="s">
        <v>26248</v>
      </c>
      <c r="J6250" t="s">
        <v>756</v>
      </c>
      <c r="K6250" t="s">
        <v>756</v>
      </c>
      <c r="L6250" t="s">
        <v>757</v>
      </c>
      <c r="M6250" t="s">
        <v>757</v>
      </c>
      <c r="N6250" t="s">
        <v>756</v>
      </c>
      <c r="O6250" t="s">
        <v>756</v>
      </c>
      <c r="P6250" t="s">
        <v>765</v>
      </c>
      <c r="Q6250" t="s">
        <v>759</v>
      </c>
      <c r="R6250" t="s">
        <v>759</v>
      </c>
      <c r="S6250" t="s">
        <v>756</v>
      </c>
      <c r="T6250" t="s">
        <v>756</v>
      </c>
      <c r="U6250" t="s">
        <v>756</v>
      </c>
      <c r="V6250" t="s">
        <v>904</v>
      </c>
      <c r="W6250" t="s">
        <v>756</v>
      </c>
      <c r="X6250" t="s">
        <v>29841</v>
      </c>
      <c r="Y6250" t="str">
        <f t="shared" si="1374"/>
        <v>febrero</v>
      </c>
      <c r="Z6250">
        <f>YEAR(BD_PONDERACIONES[[#This Row],[Fecha Ejecución del Ticket]])</f>
        <v>2023</v>
      </c>
      <c r="AA6250" t="str">
        <f t="shared" si="1375"/>
        <v>abril</v>
      </c>
      <c r="AB6250">
        <f>YEAR(BD_PONDERACIONES[[#This Row],[Fecha de Inspección]])</f>
        <v>2023</v>
      </c>
      <c r="AC6250">
        <f t="shared" si="1376"/>
        <v>0.5</v>
      </c>
      <c r="AD6250">
        <f t="shared" si="1377"/>
        <v>0.5</v>
      </c>
      <c r="AE6250">
        <f t="shared" si="1378"/>
        <v>0.5</v>
      </c>
      <c r="AF6250">
        <f t="shared" si="1379"/>
        <v>0.5</v>
      </c>
      <c r="AG6250">
        <f t="shared" si="1380"/>
        <v>0.5</v>
      </c>
      <c r="AH6250">
        <f t="shared" si="1381"/>
        <v>0.5</v>
      </c>
      <c r="AI6250">
        <f t="shared" si="1382"/>
        <v>0.25</v>
      </c>
      <c r="AJ6250">
        <f t="shared" si="1383"/>
        <v>0.25</v>
      </c>
      <c r="AK6250">
        <f t="shared" si="1384"/>
        <v>0.5</v>
      </c>
      <c r="AL6250">
        <f t="shared" si="1385"/>
        <v>0.32500000000000001</v>
      </c>
      <c r="AM6250">
        <f t="shared" si="1386"/>
        <v>0.5</v>
      </c>
      <c r="AN6250" s="6">
        <f t="shared" si="1387"/>
        <v>0.96500000000000008</v>
      </c>
      <c r="AO6250" t="str">
        <f>VLOOKUP(BD_PONDERACIONES[[#This Row],[Comuna]],Tabla3[#All],2,0)</f>
        <v>Florida</v>
      </c>
    </row>
    <row r="6251" spans="1:41" x14ac:dyDescent="0.35">
      <c r="A6251" t="s">
        <v>29842</v>
      </c>
      <c r="B6251" t="s">
        <v>29843</v>
      </c>
      <c r="C6251" t="s">
        <v>29844</v>
      </c>
      <c r="D6251" s="5">
        <v>45027</v>
      </c>
      <c r="E6251" s="5">
        <v>44958</v>
      </c>
      <c r="F6251" t="s">
        <v>753</v>
      </c>
      <c r="G6251" t="s">
        <v>29845</v>
      </c>
      <c r="H6251" t="s">
        <v>3783</v>
      </c>
      <c r="I6251" t="s">
        <v>26131</v>
      </c>
      <c r="J6251" t="s">
        <v>756</v>
      </c>
      <c r="K6251" t="s">
        <v>756</v>
      </c>
      <c r="L6251" t="s">
        <v>757</v>
      </c>
      <c r="M6251" t="s">
        <v>757</v>
      </c>
      <c r="N6251" t="s">
        <v>756</v>
      </c>
      <c r="O6251" t="s">
        <v>756</v>
      </c>
      <c r="P6251" t="s">
        <v>765</v>
      </c>
      <c r="Q6251" t="s">
        <v>759</v>
      </c>
      <c r="R6251" t="s">
        <v>759</v>
      </c>
      <c r="S6251" t="s">
        <v>757</v>
      </c>
      <c r="T6251" t="s">
        <v>757</v>
      </c>
      <c r="U6251" t="s">
        <v>757</v>
      </c>
      <c r="V6251" t="s">
        <v>756</v>
      </c>
      <c r="W6251" t="s">
        <v>756</v>
      </c>
      <c r="X6251" t="s">
        <v>29846</v>
      </c>
      <c r="Y6251" t="str">
        <f t="shared" si="1374"/>
        <v>febrero</v>
      </c>
      <c r="Z6251">
        <f>YEAR(BD_PONDERACIONES[[#This Row],[Fecha Ejecución del Ticket]])</f>
        <v>2023</v>
      </c>
      <c r="AA6251" t="str">
        <f t="shared" si="1375"/>
        <v>abril</v>
      </c>
      <c r="AB6251">
        <f>YEAR(BD_PONDERACIONES[[#This Row],[Fecha de Inspección]])</f>
        <v>2023</v>
      </c>
      <c r="AC6251">
        <f t="shared" si="1376"/>
        <v>0.5</v>
      </c>
      <c r="AD6251">
        <f t="shared" si="1377"/>
        <v>0.5</v>
      </c>
      <c r="AE6251">
        <f t="shared" si="1378"/>
        <v>0.5</v>
      </c>
      <c r="AF6251">
        <f t="shared" si="1379"/>
        <v>0.5</v>
      </c>
      <c r="AG6251">
        <f t="shared" si="1380"/>
        <v>0.5</v>
      </c>
      <c r="AH6251">
        <f t="shared" si="1381"/>
        <v>0.5</v>
      </c>
      <c r="AI6251">
        <f t="shared" si="1382"/>
        <v>0.25</v>
      </c>
      <c r="AJ6251">
        <f t="shared" si="1383"/>
        <v>0.25</v>
      </c>
      <c r="AK6251">
        <f t="shared" si="1384"/>
        <v>0.5</v>
      </c>
      <c r="AL6251">
        <f t="shared" si="1385"/>
        <v>0.5</v>
      </c>
      <c r="AM6251">
        <f t="shared" si="1386"/>
        <v>0.5</v>
      </c>
      <c r="AN6251" s="6">
        <f t="shared" si="1387"/>
        <v>1</v>
      </c>
      <c r="AO6251" t="str">
        <f>VLOOKUP(BD_PONDERACIONES[[#This Row],[Comuna]],Tabla3[#All],2,0)</f>
        <v>Florida</v>
      </c>
    </row>
    <row r="6252" spans="1:41" x14ac:dyDescent="0.35">
      <c r="A6252" t="s">
        <v>29847</v>
      </c>
      <c r="B6252" t="s">
        <v>29848</v>
      </c>
      <c r="C6252" t="s">
        <v>29849</v>
      </c>
      <c r="D6252" s="5">
        <v>45027</v>
      </c>
      <c r="E6252" s="5">
        <v>44959</v>
      </c>
      <c r="F6252" t="s">
        <v>753</v>
      </c>
      <c r="G6252" t="s">
        <v>29850</v>
      </c>
      <c r="H6252" t="s">
        <v>3783</v>
      </c>
      <c r="I6252" t="s">
        <v>26142</v>
      </c>
      <c r="J6252" t="s">
        <v>756</v>
      </c>
      <c r="K6252" t="s">
        <v>756</v>
      </c>
      <c r="L6252" t="s">
        <v>756</v>
      </c>
      <c r="M6252" t="s">
        <v>756</v>
      </c>
      <c r="N6252" t="s">
        <v>756</v>
      </c>
      <c r="O6252" t="s">
        <v>756</v>
      </c>
      <c r="P6252" t="s">
        <v>758</v>
      </c>
      <c r="Q6252" t="s">
        <v>759</v>
      </c>
      <c r="R6252" t="s">
        <v>759</v>
      </c>
      <c r="S6252" t="s">
        <v>757</v>
      </c>
      <c r="T6252" t="s">
        <v>757</v>
      </c>
      <c r="U6252" t="s">
        <v>757</v>
      </c>
      <c r="V6252" t="s">
        <v>756</v>
      </c>
      <c r="W6252" t="s">
        <v>756</v>
      </c>
      <c r="X6252" t="s">
        <v>8238</v>
      </c>
      <c r="Y6252" t="str">
        <f t="shared" si="1374"/>
        <v>febrero</v>
      </c>
      <c r="Z6252">
        <f>YEAR(BD_PONDERACIONES[[#This Row],[Fecha Ejecución del Ticket]])</f>
        <v>2023</v>
      </c>
      <c r="AA6252" t="str">
        <f t="shared" si="1375"/>
        <v>abril</v>
      </c>
      <c r="AB6252">
        <f>YEAR(BD_PONDERACIONES[[#This Row],[Fecha de Inspección]])</f>
        <v>2023</v>
      </c>
      <c r="AC6252">
        <f t="shared" si="1376"/>
        <v>0.5</v>
      </c>
      <c r="AD6252">
        <f t="shared" si="1377"/>
        <v>0.5</v>
      </c>
      <c r="AE6252">
        <f t="shared" si="1378"/>
        <v>0.5</v>
      </c>
      <c r="AF6252">
        <f t="shared" si="1379"/>
        <v>0.5</v>
      </c>
      <c r="AG6252">
        <f t="shared" si="1380"/>
        <v>0.5</v>
      </c>
      <c r="AH6252">
        <f t="shared" si="1381"/>
        <v>0.5</v>
      </c>
      <c r="AI6252">
        <f t="shared" si="1382"/>
        <v>0.25</v>
      </c>
      <c r="AJ6252">
        <f t="shared" si="1383"/>
        <v>0.25</v>
      </c>
      <c r="AK6252">
        <f t="shared" si="1384"/>
        <v>0.5</v>
      </c>
      <c r="AL6252">
        <f t="shared" si="1385"/>
        <v>0.5</v>
      </c>
      <c r="AM6252">
        <f t="shared" si="1386"/>
        <v>0.5</v>
      </c>
      <c r="AN6252" s="6">
        <f t="shared" si="1387"/>
        <v>1</v>
      </c>
      <c r="AO6252" t="str">
        <f>VLOOKUP(BD_PONDERACIONES[[#This Row],[Comuna]],Tabla3[#All],2,0)</f>
        <v>Florida</v>
      </c>
    </row>
    <row r="6253" spans="1:41" x14ac:dyDescent="0.35">
      <c r="A6253" t="s">
        <v>29851</v>
      </c>
      <c r="B6253" t="s">
        <v>29852</v>
      </c>
      <c r="C6253" t="s">
        <v>29853</v>
      </c>
      <c r="D6253" s="5">
        <v>45027</v>
      </c>
      <c r="E6253" s="5">
        <v>44959</v>
      </c>
      <c r="F6253" t="s">
        <v>753</v>
      </c>
      <c r="G6253" t="s">
        <v>29854</v>
      </c>
      <c r="H6253" t="s">
        <v>3783</v>
      </c>
      <c r="I6253" t="s">
        <v>26131</v>
      </c>
      <c r="J6253" t="s">
        <v>756</v>
      </c>
      <c r="K6253" t="s">
        <v>756</v>
      </c>
      <c r="L6253" t="s">
        <v>757</v>
      </c>
      <c r="M6253" t="s">
        <v>757</v>
      </c>
      <c r="N6253" t="s">
        <v>756</v>
      </c>
      <c r="O6253" t="s">
        <v>756</v>
      </c>
      <c r="P6253" t="s">
        <v>765</v>
      </c>
      <c r="Q6253" t="s">
        <v>759</v>
      </c>
      <c r="R6253" t="s">
        <v>759</v>
      </c>
      <c r="S6253" t="s">
        <v>756</v>
      </c>
      <c r="T6253" t="s">
        <v>756</v>
      </c>
      <c r="U6253" t="s">
        <v>773</v>
      </c>
      <c r="V6253" t="s">
        <v>756</v>
      </c>
      <c r="W6253" t="s">
        <v>756</v>
      </c>
      <c r="X6253" t="s">
        <v>29855</v>
      </c>
      <c r="Y6253" t="str">
        <f t="shared" si="1374"/>
        <v>febrero</v>
      </c>
      <c r="Z6253">
        <f>YEAR(BD_PONDERACIONES[[#This Row],[Fecha Ejecución del Ticket]])</f>
        <v>2023</v>
      </c>
      <c r="AA6253" t="str">
        <f t="shared" si="1375"/>
        <v>abril</v>
      </c>
      <c r="AB6253">
        <f>YEAR(BD_PONDERACIONES[[#This Row],[Fecha de Inspección]])</f>
        <v>2023</v>
      </c>
      <c r="AC6253">
        <f t="shared" si="1376"/>
        <v>0.5</v>
      </c>
      <c r="AD6253">
        <f t="shared" si="1377"/>
        <v>0.5</v>
      </c>
      <c r="AE6253">
        <f t="shared" si="1378"/>
        <v>0.5</v>
      </c>
      <c r="AF6253">
        <f t="shared" si="1379"/>
        <v>0.5</v>
      </c>
      <c r="AG6253">
        <f t="shared" si="1380"/>
        <v>0.5</v>
      </c>
      <c r="AH6253">
        <f t="shared" si="1381"/>
        <v>0.5</v>
      </c>
      <c r="AI6253">
        <f t="shared" si="1382"/>
        <v>0.25</v>
      </c>
      <c r="AJ6253">
        <f t="shared" si="1383"/>
        <v>0.25</v>
      </c>
      <c r="AK6253">
        <f t="shared" si="1384"/>
        <v>0</v>
      </c>
      <c r="AL6253">
        <f t="shared" si="1385"/>
        <v>0.5</v>
      </c>
      <c r="AM6253">
        <f t="shared" si="1386"/>
        <v>0.5</v>
      </c>
      <c r="AN6253" s="6">
        <f t="shared" si="1387"/>
        <v>0.92500000000000004</v>
      </c>
      <c r="AO6253" t="str">
        <f>VLOOKUP(BD_PONDERACIONES[[#This Row],[Comuna]],Tabla3[#All],2,0)</f>
        <v>Florida</v>
      </c>
    </row>
    <row r="6254" spans="1:41" x14ac:dyDescent="0.35">
      <c r="A6254" t="s">
        <v>29856</v>
      </c>
      <c r="B6254" t="s">
        <v>29857</v>
      </c>
      <c r="C6254" t="s">
        <v>29858</v>
      </c>
      <c r="D6254" s="5">
        <v>45027</v>
      </c>
      <c r="E6254" s="5">
        <v>44960</v>
      </c>
      <c r="F6254" t="s">
        <v>753</v>
      </c>
      <c r="G6254" t="s">
        <v>29854</v>
      </c>
      <c r="H6254" t="s">
        <v>3783</v>
      </c>
      <c r="I6254" t="s">
        <v>26159</v>
      </c>
      <c r="J6254" t="s">
        <v>756</v>
      </c>
      <c r="K6254" t="s">
        <v>756</v>
      </c>
      <c r="L6254" t="s">
        <v>757</v>
      </c>
      <c r="M6254" t="s">
        <v>757</v>
      </c>
      <c r="N6254" t="s">
        <v>756</v>
      </c>
      <c r="O6254" t="s">
        <v>756</v>
      </c>
      <c r="P6254" t="s">
        <v>765</v>
      </c>
      <c r="Q6254" t="s">
        <v>29859</v>
      </c>
      <c r="R6254" t="s">
        <v>29860</v>
      </c>
      <c r="S6254" t="s">
        <v>756</v>
      </c>
      <c r="T6254" t="s">
        <v>756</v>
      </c>
      <c r="U6254" t="s">
        <v>773</v>
      </c>
      <c r="V6254" t="s">
        <v>756</v>
      </c>
      <c r="W6254" t="s">
        <v>756</v>
      </c>
      <c r="X6254" t="s">
        <v>29861</v>
      </c>
      <c r="Y6254" t="str">
        <f t="shared" si="1374"/>
        <v>febrero</v>
      </c>
      <c r="Z6254">
        <f>YEAR(BD_PONDERACIONES[[#This Row],[Fecha Ejecución del Ticket]])</f>
        <v>2023</v>
      </c>
      <c r="AA6254" t="str">
        <f t="shared" si="1375"/>
        <v>abril</v>
      </c>
      <c r="AB6254">
        <f>YEAR(BD_PONDERACIONES[[#This Row],[Fecha de Inspección]])</f>
        <v>2023</v>
      </c>
      <c r="AC6254">
        <f t="shared" si="1376"/>
        <v>0.5</v>
      </c>
      <c r="AD6254">
        <f t="shared" si="1377"/>
        <v>0.5</v>
      </c>
      <c r="AE6254">
        <f t="shared" si="1378"/>
        <v>0.5</v>
      </c>
      <c r="AF6254">
        <f t="shared" si="1379"/>
        <v>0.5</v>
      </c>
      <c r="AG6254">
        <f t="shared" si="1380"/>
        <v>0.5</v>
      </c>
      <c r="AH6254">
        <f t="shared" si="1381"/>
        <v>0.5</v>
      </c>
      <c r="AI6254">
        <f t="shared" si="1382"/>
        <v>0.25</v>
      </c>
      <c r="AJ6254">
        <f t="shared" si="1383"/>
        <v>0.25</v>
      </c>
      <c r="AK6254">
        <f t="shared" si="1384"/>
        <v>0</v>
      </c>
      <c r="AL6254">
        <f t="shared" si="1385"/>
        <v>0.5</v>
      </c>
      <c r="AM6254">
        <f t="shared" si="1386"/>
        <v>0.5</v>
      </c>
      <c r="AN6254" s="6">
        <f t="shared" si="1387"/>
        <v>0.92500000000000004</v>
      </c>
      <c r="AO6254" t="str">
        <f>VLOOKUP(BD_PONDERACIONES[[#This Row],[Comuna]],Tabla3[#All],2,0)</f>
        <v>Florida</v>
      </c>
    </row>
    <row r="6255" spans="1:41" x14ac:dyDescent="0.35">
      <c r="A6255" t="s">
        <v>29862</v>
      </c>
      <c r="B6255" t="s">
        <v>29863</v>
      </c>
      <c r="C6255" t="s">
        <v>29864</v>
      </c>
      <c r="D6255" s="5">
        <v>45027</v>
      </c>
      <c r="E6255" s="5">
        <v>44959</v>
      </c>
      <c r="F6255" t="s">
        <v>753</v>
      </c>
      <c r="G6255" t="s">
        <v>29865</v>
      </c>
      <c r="H6255" t="s">
        <v>3783</v>
      </c>
      <c r="I6255" t="s">
        <v>26142</v>
      </c>
      <c r="J6255" t="s">
        <v>756</v>
      </c>
      <c r="K6255" t="s">
        <v>756</v>
      </c>
      <c r="L6255" t="s">
        <v>757</v>
      </c>
      <c r="M6255" t="s">
        <v>757</v>
      </c>
      <c r="N6255" t="s">
        <v>756</v>
      </c>
      <c r="O6255" t="s">
        <v>756</v>
      </c>
      <c r="P6255" t="s">
        <v>758</v>
      </c>
      <c r="Q6255" t="s">
        <v>759</v>
      </c>
      <c r="R6255" t="s">
        <v>759</v>
      </c>
      <c r="S6255" t="s">
        <v>757</v>
      </c>
      <c r="T6255" t="s">
        <v>757</v>
      </c>
      <c r="U6255" t="s">
        <v>757</v>
      </c>
      <c r="V6255" t="s">
        <v>904</v>
      </c>
      <c r="W6255" t="s">
        <v>756</v>
      </c>
      <c r="X6255" t="s">
        <v>29866</v>
      </c>
      <c r="Y6255" t="str">
        <f t="shared" si="1374"/>
        <v>febrero</v>
      </c>
      <c r="Z6255">
        <f>YEAR(BD_PONDERACIONES[[#This Row],[Fecha Ejecución del Ticket]])</f>
        <v>2023</v>
      </c>
      <c r="AA6255" t="str">
        <f t="shared" si="1375"/>
        <v>abril</v>
      </c>
      <c r="AB6255">
        <f>YEAR(BD_PONDERACIONES[[#This Row],[Fecha de Inspección]])</f>
        <v>2023</v>
      </c>
      <c r="AC6255">
        <f t="shared" si="1376"/>
        <v>0.5</v>
      </c>
      <c r="AD6255">
        <f t="shared" si="1377"/>
        <v>0.5</v>
      </c>
      <c r="AE6255">
        <f t="shared" si="1378"/>
        <v>0.5</v>
      </c>
      <c r="AF6255">
        <f t="shared" si="1379"/>
        <v>0.5</v>
      </c>
      <c r="AG6255">
        <f t="shared" si="1380"/>
        <v>0.5</v>
      </c>
      <c r="AH6255">
        <f t="shared" si="1381"/>
        <v>0.5</v>
      </c>
      <c r="AI6255">
        <f t="shared" si="1382"/>
        <v>0.25</v>
      </c>
      <c r="AJ6255">
        <f t="shared" si="1383"/>
        <v>0.25</v>
      </c>
      <c r="AK6255">
        <f t="shared" si="1384"/>
        <v>0.5</v>
      </c>
      <c r="AL6255">
        <f t="shared" si="1385"/>
        <v>0.32500000000000001</v>
      </c>
      <c r="AM6255">
        <f t="shared" si="1386"/>
        <v>0.5</v>
      </c>
      <c r="AN6255" s="6">
        <f t="shared" si="1387"/>
        <v>0.96500000000000008</v>
      </c>
      <c r="AO6255" t="str">
        <f>VLOOKUP(BD_PONDERACIONES[[#This Row],[Comuna]],Tabla3[#All],2,0)</f>
        <v>Florida</v>
      </c>
    </row>
    <row r="6256" spans="1:41" x14ac:dyDescent="0.35">
      <c r="A6256" t="s">
        <v>29867</v>
      </c>
      <c r="B6256" t="s">
        <v>29868</v>
      </c>
      <c r="C6256" t="s">
        <v>29869</v>
      </c>
      <c r="D6256" s="5">
        <v>45027</v>
      </c>
      <c r="E6256" s="5">
        <v>44987</v>
      </c>
      <c r="F6256" t="s">
        <v>763</v>
      </c>
      <c r="G6256" t="s">
        <v>29870</v>
      </c>
      <c r="H6256" t="s">
        <v>755</v>
      </c>
      <c r="I6256" t="s">
        <v>759</v>
      </c>
      <c r="J6256" t="s">
        <v>756</v>
      </c>
      <c r="K6256" t="s">
        <v>756</v>
      </c>
      <c r="L6256" t="s">
        <v>757</v>
      </c>
      <c r="M6256" t="s">
        <v>757</v>
      </c>
      <c r="N6256" t="s">
        <v>756</v>
      </c>
      <c r="O6256" t="s">
        <v>756</v>
      </c>
      <c r="P6256" t="s">
        <v>758</v>
      </c>
      <c r="Q6256" t="s">
        <v>759</v>
      </c>
      <c r="R6256" t="s">
        <v>759</v>
      </c>
      <c r="S6256" t="s">
        <v>757</v>
      </c>
      <c r="T6256" t="s">
        <v>757</v>
      </c>
      <c r="U6256" t="s">
        <v>757</v>
      </c>
      <c r="V6256" t="s">
        <v>756</v>
      </c>
      <c r="W6256" t="s">
        <v>756</v>
      </c>
      <c r="X6256" t="s">
        <v>4524</v>
      </c>
      <c r="Y6256" t="str">
        <f t="shared" si="1374"/>
        <v>marzo</v>
      </c>
      <c r="Z6256">
        <f>YEAR(BD_PONDERACIONES[[#This Row],[Fecha Ejecución del Ticket]])</f>
        <v>2023</v>
      </c>
      <c r="AA6256" t="str">
        <f t="shared" si="1375"/>
        <v>abril</v>
      </c>
      <c r="AB6256">
        <f>YEAR(BD_PONDERACIONES[[#This Row],[Fecha de Inspección]])</f>
        <v>2023</v>
      </c>
      <c r="AC6256">
        <f t="shared" si="1376"/>
        <v>0.5</v>
      </c>
      <c r="AD6256">
        <f t="shared" si="1377"/>
        <v>0.5</v>
      </c>
      <c r="AE6256">
        <f t="shared" si="1378"/>
        <v>0.5</v>
      </c>
      <c r="AF6256">
        <f t="shared" si="1379"/>
        <v>0.5</v>
      </c>
      <c r="AG6256">
        <f t="shared" si="1380"/>
        <v>0.5</v>
      </c>
      <c r="AH6256">
        <f t="shared" si="1381"/>
        <v>0.5</v>
      </c>
      <c r="AI6256">
        <f t="shared" si="1382"/>
        <v>0.25</v>
      </c>
      <c r="AJ6256">
        <f t="shared" si="1383"/>
        <v>0.25</v>
      </c>
      <c r="AK6256">
        <f t="shared" si="1384"/>
        <v>0.5</v>
      </c>
      <c r="AL6256">
        <f t="shared" si="1385"/>
        <v>0.5</v>
      </c>
      <c r="AM6256">
        <f t="shared" si="1386"/>
        <v>0.5</v>
      </c>
      <c r="AN6256" s="6">
        <f t="shared" si="1387"/>
        <v>1</v>
      </c>
      <c r="AO6256" t="str">
        <f>VLOOKUP(BD_PONDERACIONES[[#This Row],[Comuna]],Tabla3[#All],2,0)</f>
        <v>Florida</v>
      </c>
    </row>
    <row r="6257" spans="1:41" x14ac:dyDescent="0.35">
      <c r="A6257" t="s">
        <v>29871</v>
      </c>
      <c r="B6257" t="s">
        <v>29872</v>
      </c>
      <c r="C6257" t="s">
        <v>29873</v>
      </c>
      <c r="D6257" s="5">
        <v>45027</v>
      </c>
      <c r="E6257" s="5">
        <v>44986</v>
      </c>
      <c r="F6257" t="s">
        <v>763</v>
      </c>
      <c r="G6257" t="s">
        <v>29870</v>
      </c>
      <c r="H6257" t="s">
        <v>755</v>
      </c>
      <c r="I6257" t="s">
        <v>759</v>
      </c>
      <c r="J6257" t="s">
        <v>756</v>
      </c>
      <c r="K6257" t="s">
        <v>756</v>
      </c>
      <c r="L6257" t="s">
        <v>757</v>
      </c>
      <c r="M6257" t="s">
        <v>757</v>
      </c>
      <c r="N6257" t="s">
        <v>756</v>
      </c>
      <c r="O6257" t="s">
        <v>756</v>
      </c>
      <c r="P6257" t="s">
        <v>758</v>
      </c>
      <c r="Q6257" t="s">
        <v>759</v>
      </c>
      <c r="R6257" t="s">
        <v>759</v>
      </c>
      <c r="S6257" t="s">
        <v>757</v>
      </c>
      <c r="T6257" t="s">
        <v>757</v>
      </c>
      <c r="U6257" t="s">
        <v>757</v>
      </c>
      <c r="V6257" t="s">
        <v>773</v>
      </c>
      <c r="W6257" t="s">
        <v>773</v>
      </c>
      <c r="X6257" t="s">
        <v>29874</v>
      </c>
      <c r="Y6257" t="str">
        <f t="shared" si="1374"/>
        <v>marzo</v>
      </c>
      <c r="Z6257">
        <f>YEAR(BD_PONDERACIONES[[#This Row],[Fecha Ejecución del Ticket]])</f>
        <v>2023</v>
      </c>
      <c r="AA6257" t="str">
        <f t="shared" si="1375"/>
        <v>abril</v>
      </c>
      <c r="AB6257">
        <f>YEAR(BD_PONDERACIONES[[#This Row],[Fecha de Inspección]])</f>
        <v>2023</v>
      </c>
      <c r="AC6257">
        <f t="shared" si="1376"/>
        <v>0.5</v>
      </c>
      <c r="AD6257">
        <f t="shared" si="1377"/>
        <v>0.5</v>
      </c>
      <c r="AE6257">
        <f t="shared" si="1378"/>
        <v>0.5</v>
      </c>
      <c r="AF6257">
        <f t="shared" si="1379"/>
        <v>0.5</v>
      </c>
      <c r="AG6257">
        <f t="shared" si="1380"/>
        <v>0.5</v>
      </c>
      <c r="AH6257">
        <f t="shared" si="1381"/>
        <v>0.5</v>
      </c>
      <c r="AI6257">
        <f t="shared" si="1382"/>
        <v>0.25</v>
      </c>
      <c r="AJ6257">
        <f t="shared" si="1383"/>
        <v>0.25</v>
      </c>
      <c r="AK6257">
        <f t="shared" si="1384"/>
        <v>0.5</v>
      </c>
      <c r="AL6257">
        <f t="shared" si="1385"/>
        <v>0</v>
      </c>
      <c r="AM6257">
        <f t="shared" si="1386"/>
        <v>0</v>
      </c>
      <c r="AN6257" s="6">
        <f t="shared" si="1387"/>
        <v>0.8</v>
      </c>
      <c r="AO6257" t="str">
        <f>VLOOKUP(BD_PONDERACIONES[[#This Row],[Comuna]],Tabla3[#All],2,0)</f>
        <v>Florida</v>
      </c>
    </row>
    <row r="6258" spans="1:41" x14ac:dyDescent="0.35">
      <c r="A6258" t="s">
        <v>29875</v>
      </c>
      <c r="B6258" t="s">
        <v>29876</v>
      </c>
      <c r="C6258" t="s">
        <v>29877</v>
      </c>
      <c r="D6258" s="5">
        <v>45027</v>
      </c>
      <c r="E6258" s="5">
        <v>44986</v>
      </c>
      <c r="F6258" t="s">
        <v>763</v>
      </c>
      <c r="G6258" t="s">
        <v>29878</v>
      </c>
      <c r="H6258" t="s">
        <v>755</v>
      </c>
      <c r="I6258" t="s">
        <v>26531</v>
      </c>
      <c r="J6258" t="s">
        <v>756</v>
      </c>
      <c r="K6258" t="s">
        <v>756</v>
      </c>
      <c r="L6258" t="s">
        <v>757</v>
      </c>
      <c r="M6258" t="s">
        <v>757</v>
      </c>
      <c r="N6258" t="s">
        <v>756</v>
      </c>
      <c r="O6258" t="s">
        <v>756</v>
      </c>
      <c r="P6258" t="s">
        <v>758</v>
      </c>
      <c r="Q6258" t="s">
        <v>759</v>
      </c>
      <c r="R6258" t="s">
        <v>759</v>
      </c>
      <c r="S6258" t="s">
        <v>757</v>
      </c>
      <c r="T6258" t="s">
        <v>757</v>
      </c>
      <c r="U6258" t="s">
        <v>757</v>
      </c>
      <c r="V6258" t="s">
        <v>756</v>
      </c>
      <c r="W6258" t="s">
        <v>756</v>
      </c>
      <c r="X6258" t="s">
        <v>29879</v>
      </c>
      <c r="Y6258" t="str">
        <f t="shared" si="1374"/>
        <v>marzo</v>
      </c>
      <c r="Z6258">
        <f>YEAR(BD_PONDERACIONES[[#This Row],[Fecha Ejecución del Ticket]])</f>
        <v>2023</v>
      </c>
      <c r="AA6258" t="str">
        <f t="shared" si="1375"/>
        <v>abril</v>
      </c>
      <c r="AB6258">
        <f>YEAR(BD_PONDERACIONES[[#This Row],[Fecha de Inspección]])</f>
        <v>2023</v>
      </c>
      <c r="AC6258">
        <f t="shared" si="1376"/>
        <v>0.5</v>
      </c>
      <c r="AD6258">
        <f t="shared" si="1377"/>
        <v>0.5</v>
      </c>
      <c r="AE6258">
        <f t="shared" si="1378"/>
        <v>0.5</v>
      </c>
      <c r="AF6258">
        <f t="shared" si="1379"/>
        <v>0.5</v>
      </c>
      <c r="AG6258">
        <f t="shared" si="1380"/>
        <v>0.5</v>
      </c>
      <c r="AH6258">
        <f t="shared" si="1381"/>
        <v>0.5</v>
      </c>
      <c r="AI6258">
        <f t="shared" si="1382"/>
        <v>0.25</v>
      </c>
      <c r="AJ6258">
        <f t="shared" si="1383"/>
        <v>0.25</v>
      </c>
      <c r="AK6258">
        <f t="shared" si="1384"/>
        <v>0.5</v>
      </c>
      <c r="AL6258">
        <f t="shared" si="1385"/>
        <v>0.5</v>
      </c>
      <c r="AM6258">
        <f t="shared" si="1386"/>
        <v>0.5</v>
      </c>
      <c r="AN6258" s="6">
        <f t="shared" si="1387"/>
        <v>1</v>
      </c>
      <c r="AO6258" t="str">
        <f>VLOOKUP(BD_PONDERACIONES[[#This Row],[Comuna]],Tabla3[#All],2,0)</f>
        <v>Florida</v>
      </c>
    </row>
    <row r="6259" spans="1:41" x14ac:dyDescent="0.35">
      <c r="A6259" t="s">
        <v>29880</v>
      </c>
      <c r="B6259" t="s">
        <v>29881</v>
      </c>
      <c r="C6259" t="s">
        <v>29882</v>
      </c>
      <c r="D6259" s="5">
        <v>45027</v>
      </c>
      <c r="E6259" s="5">
        <v>44987</v>
      </c>
      <c r="F6259" t="s">
        <v>763</v>
      </c>
      <c r="G6259" t="s">
        <v>29883</v>
      </c>
      <c r="H6259" t="s">
        <v>755</v>
      </c>
      <c r="I6259" t="s">
        <v>26114</v>
      </c>
      <c r="J6259" t="s">
        <v>756</v>
      </c>
      <c r="K6259" t="s">
        <v>756</v>
      </c>
      <c r="L6259" t="s">
        <v>757</v>
      </c>
      <c r="M6259" t="s">
        <v>757</v>
      </c>
      <c r="N6259" t="s">
        <v>756</v>
      </c>
      <c r="O6259" t="s">
        <v>756</v>
      </c>
      <c r="P6259" t="s">
        <v>758</v>
      </c>
      <c r="Q6259" t="s">
        <v>759</v>
      </c>
      <c r="R6259" t="s">
        <v>759</v>
      </c>
      <c r="S6259" t="s">
        <v>757</v>
      </c>
      <c r="T6259" t="s">
        <v>757</v>
      </c>
      <c r="U6259" t="s">
        <v>757</v>
      </c>
      <c r="V6259" t="s">
        <v>756</v>
      </c>
      <c r="W6259" t="s">
        <v>756</v>
      </c>
      <c r="X6259" t="s">
        <v>28175</v>
      </c>
      <c r="Y6259" t="str">
        <f t="shared" si="1374"/>
        <v>marzo</v>
      </c>
      <c r="Z6259">
        <f>YEAR(BD_PONDERACIONES[[#This Row],[Fecha Ejecución del Ticket]])</f>
        <v>2023</v>
      </c>
      <c r="AA6259" t="str">
        <f t="shared" si="1375"/>
        <v>abril</v>
      </c>
      <c r="AB6259">
        <f>YEAR(BD_PONDERACIONES[[#This Row],[Fecha de Inspección]])</f>
        <v>2023</v>
      </c>
      <c r="AC6259">
        <f t="shared" si="1376"/>
        <v>0.5</v>
      </c>
      <c r="AD6259">
        <f t="shared" si="1377"/>
        <v>0.5</v>
      </c>
      <c r="AE6259">
        <f t="shared" si="1378"/>
        <v>0.5</v>
      </c>
      <c r="AF6259">
        <f t="shared" si="1379"/>
        <v>0.5</v>
      </c>
      <c r="AG6259">
        <f t="shared" si="1380"/>
        <v>0.5</v>
      </c>
      <c r="AH6259">
        <f t="shared" si="1381"/>
        <v>0.5</v>
      </c>
      <c r="AI6259">
        <f t="shared" si="1382"/>
        <v>0.25</v>
      </c>
      <c r="AJ6259">
        <f t="shared" si="1383"/>
        <v>0.25</v>
      </c>
      <c r="AK6259">
        <f t="shared" si="1384"/>
        <v>0.5</v>
      </c>
      <c r="AL6259">
        <f t="shared" si="1385"/>
        <v>0.5</v>
      </c>
      <c r="AM6259">
        <f t="shared" si="1386"/>
        <v>0.5</v>
      </c>
      <c r="AN6259" s="6">
        <f t="shared" si="1387"/>
        <v>1</v>
      </c>
      <c r="AO6259" t="str">
        <f>VLOOKUP(BD_PONDERACIONES[[#This Row],[Comuna]],Tabla3[#All],2,0)</f>
        <v>Florida</v>
      </c>
    </row>
    <row r="6260" spans="1:41" x14ac:dyDescent="0.35">
      <c r="A6260" t="s">
        <v>29884</v>
      </c>
      <c r="B6260" t="s">
        <v>29885</v>
      </c>
      <c r="C6260" t="s">
        <v>29886</v>
      </c>
      <c r="D6260" s="5">
        <v>45027</v>
      </c>
      <c r="E6260" s="5">
        <v>44987</v>
      </c>
      <c r="F6260" t="s">
        <v>763</v>
      </c>
      <c r="G6260" t="s">
        <v>29887</v>
      </c>
      <c r="H6260" t="s">
        <v>755</v>
      </c>
      <c r="I6260" t="s">
        <v>759</v>
      </c>
      <c r="J6260" t="s">
        <v>756</v>
      </c>
      <c r="K6260" t="s">
        <v>756</v>
      </c>
      <c r="L6260" t="s">
        <v>757</v>
      </c>
      <c r="M6260" t="s">
        <v>757</v>
      </c>
      <c r="N6260" t="s">
        <v>756</v>
      </c>
      <c r="O6260" t="s">
        <v>756</v>
      </c>
      <c r="P6260" t="s">
        <v>758</v>
      </c>
      <c r="Q6260" t="s">
        <v>759</v>
      </c>
      <c r="R6260" t="s">
        <v>759</v>
      </c>
      <c r="S6260" t="s">
        <v>757</v>
      </c>
      <c r="T6260" t="s">
        <v>757</v>
      </c>
      <c r="U6260" t="s">
        <v>757</v>
      </c>
      <c r="V6260" t="s">
        <v>756</v>
      </c>
      <c r="W6260" t="s">
        <v>756</v>
      </c>
      <c r="X6260" t="s">
        <v>29879</v>
      </c>
      <c r="Y6260" t="str">
        <f t="shared" si="1374"/>
        <v>marzo</v>
      </c>
      <c r="Z6260">
        <f>YEAR(BD_PONDERACIONES[[#This Row],[Fecha Ejecución del Ticket]])</f>
        <v>2023</v>
      </c>
      <c r="AA6260" t="str">
        <f t="shared" si="1375"/>
        <v>abril</v>
      </c>
      <c r="AB6260">
        <f>YEAR(BD_PONDERACIONES[[#This Row],[Fecha de Inspección]])</f>
        <v>2023</v>
      </c>
      <c r="AC6260">
        <f t="shared" si="1376"/>
        <v>0.5</v>
      </c>
      <c r="AD6260">
        <f t="shared" si="1377"/>
        <v>0.5</v>
      </c>
      <c r="AE6260">
        <f t="shared" si="1378"/>
        <v>0.5</v>
      </c>
      <c r="AF6260">
        <f t="shared" si="1379"/>
        <v>0.5</v>
      </c>
      <c r="AG6260">
        <f t="shared" si="1380"/>
        <v>0.5</v>
      </c>
      <c r="AH6260">
        <f t="shared" si="1381"/>
        <v>0.5</v>
      </c>
      <c r="AI6260">
        <f t="shared" si="1382"/>
        <v>0.25</v>
      </c>
      <c r="AJ6260">
        <f t="shared" si="1383"/>
        <v>0.25</v>
      </c>
      <c r="AK6260">
        <f t="shared" si="1384"/>
        <v>0.5</v>
      </c>
      <c r="AL6260">
        <f t="shared" si="1385"/>
        <v>0.5</v>
      </c>
      <c r="AM6260">
        <f t="shared" si="1386"/>
        <v>0.5</v>
      </c>
      <c r="AN6260" s="6">
        <f t="shared" si="1387"/>
        <v>1</v>
      </c>
      <c r="AO6260" t="str">
        <f>VLOOKUP(BD_PONDERACIONES[[#This Row],[Comuna]],Tabla3[#All],2,0)</f>
        <v>Florida</v>
      </c>
    </row>
    <row r="6261" spans="1:41" x14ac:dyDescent="0.35">
      <c r="A6261" t="s">
        <v>29888</v>
      </c>
      <c r="B6261" t="s">
        <v>29889</v>
      </c>
      <c r="C6261" t="s">
        <v>29890</v>
      </c>
      <c r="D6261" s="5">
        <v>45027</v>
      </c>
      <c r="E6261" s="5">
        <v>44986</v>
      </c>
      <c r="F6261" t="s">
        <v>763</v>
      </c>
      <c r="G6261" t="s">
        <v>29891</v>
      </c>
      <c r="H6261" t="s">
        <v>755</v>
      </c>
      <c r="I6261" t="s">
        <v>759</v>
      </c>
      <c r="J6261" t="s">
        <v>756</v>
      </c>
      <c r="K6261" t="s">
        <v>756</v>
      </c>
      <c r="L6261" t="s">
        <v>757</v>
      </c>
      <c r="M6261" t="s">
        <v>757</v>
      </c>
      <c r="N6261" t="s">
        <v>756</v>
      </c>
      <c r="O6261" t="s">
        <v>756</v>
      </c>
      <c r="P6261" t="s">
        <v>758</v>
      </c>
      <c r="Q6261" t="s">
        <v>759</v>
      </c>
      <c r="R6261" t="s">
        <v>759</v>
      </c>
      <c r="S6261" t="s">
        <v>757</v>
      </c>
      <c r="T6261" t="s">
        <v>757</v>
      </c>
      <c r="U6261" t="s">
        <v>757</v>
      </c>
      <c r="V6261" t="s">
        <v>756</v>
      </c>
      <c r="W6261" t="s">
        <v>756</v>
      </c>
      <c r="X6261" t="s">
        <v>29892</v>
      </c>
      <c r="Y6261" t="str">
        <f t="shared" si="1374"/>
        <v>marzo</v>
      </c>
      <c r="Z6261">
        <f>YEAR(BD_PONDERACIONES[[#This Row],[Fecha Ejecución del Ticket]])</f>
        <v>2023</v>
      </c>
      <c r="AA6261" t="str">
        <f t="shared" si="1375"/>
        <v>abril</v>
      </c>
      <c r="AB6261">
        <f>YEAR(BD_PONDERACIONES[[#This Row],[Fecha de Inspección]])</f>
        <v>2023</v>
      </c>
      <c r="AC6261">
        <f t="shared" si="1376"/>
        <v>0.5</v>
      </c>
      <c r="AD6261">
        <f t="shared" si="1377"/>
        <v>0.5</v>
      </c>
      <c r="AE6261">
        <f t="shared" si="1378"/>
        <v>0.5</v>
      </c>
      <c r="AF6261">
        <f t="shared" si="1379"/>
        <v>0.5</v>
      </c>
      <c r="AG6261">
        <f t="shared" si="1380"/>
        <v>0.5</v>
      </c>
      <c r="AH6261">
        <f t="shared" si="1381"/>
        <v>0.5</v>
      </c>
      <c r="AI6261">
        <f t="shared" si="1382"/>
        <v>0.25</v>
      </c>
      <c r="AJ6261">
        <f t="shared" si="1383"/>
        <v>0.25</v>
      </c>
      <c r="AK6261">
        <f t="shared" si="1384"/>
        <v>0.5</v>
      </c>
      <c r="AL6261">
        <f t="shared" si="1385"/>
        <v>0.5</v>
      </c>
      <c r="AM6261">
        <f t="shared" si="1386"/>
        <v>0.5</v>
      </c>
      <c r="AN6261" s="6">
        <f t="shared" si="1387"/>
        <v>1</v>
      </c>
      <c r="AO6261" t="str">
        <f>VLOOKUP(BD_PONDERACIONES[[#This Row],[Comuna]],Tabla3[#All],2,0)</f>
        <v>Florida</v>
      </c>
    </row>
    <row r="6262" spans="1:41" x14ac:dyDescent="0.35">
      <c r="A6262" t="s">
        <v>29893</v>
      </c>
      <c r="B6262" t="s">
        <v>29894</v>
      </c>
      <c r="C6262" t="s">
        <v>29895</v>
      </c>
      <c r="D6262" s="5">
        <v>45027</v>
      </c>
      <c r="E6262" s="5">
        <v>44986</v>
      </c>
      <c r="F6262" t="s">
        <v>763</v>
      </c>
      <c r="G6262" t="s">
        <v>29896</v>
      </c>
      <c r="H6262" t="s">
        <v>755</v>
      </c>
      <c r="I6262" t="s">
        <v>26431</v>
      </c>
      <c r="J6262" t="s">
        <v>756</v>
      </c>
      <c r="K6262" t="s">
        <v>756</v>
      </c>
      <c r="L6262" t="s">
        <v>757</v>
      </c>
      <c r="M6262" t="s">
        <v>757</v>
      </c>
      <c r="N6262" t="s">
        <v>756</v>
      </c>
      <c r="O6262" t="s">
        <v>756</v>
      </c>
      <c r="P6262" t="s">
        <v>758</v>
      </c>
      <c r="Q6262" t="s">
        <v>759</v>
      </c>
      <c r="R6262" t="s">
        <v>759</v>
      </c>
      <c r="S6262" t="s">
        <v>757</v>
      </c>
      <c r="T6262" t="s">
        <v>757</v>
      </c>
      <c r="U6262" t="s">
        <v>757</v>
      </c>
      <c r="V6262" t="s">
        <v>756</v>
      </c>
      <c r="W6262" t="s">
        <v>756</v>
      </c>
      <c r="X6262" t="s">
        <v>7369</v>
      </c>
      <c r="Y6262" t="str">
        <f t="shared" si="1374"/>
        <v>marzo</v>
      </c>
      <c r="Z6262">
        <f>YEAR(BD_PONDERACIONES[[#This Row],[Fecha Ejecución del Ticket]])</f>
        <v>2023</v>
      </c>
      <c r="AA6262" t="str">
        <f t="shared" si="1375"/>
        <v>abril</v>
      </c>
      <c r="AB6262">
        <f>YEAR(BD_PONDERACIONES[[#This Row],[Fecha de Inspección]])</f>
        <v>2023</v>
      </c>
      <c r="AC6262">
        <f t="shared" si="1376"/>
        <v>0.5</v>
      </c>
      <c r="AD6262">
        <f t="shared" si="1377"/>
        <v>0.5</v>
      </c>
      <c r="AE6262">
        <f t="shared" si="1378"/>
        <v>0.5</v>
      </c>
      <c r="AF6262">
        <f t="shared" si="1379"/>
        <v>0.5</v>
      </c>
      <c r="AG6262">
        <f t="shared" si="1380"/>
        <v>0.5</v>
      </c>
      <c r="AH6262">
        <f t="shared" si="1381"/>
        <v>0.5</v>
      </c>
      <c r="AI6262">
        <f t="shared" si="1382"/>
        <v>0.25</v>
      </c>
      <c r="AJ6262">
        <f t="shared" si="1383"/>
        <v>0.25</v>
      </c>
      <c r="AK6262">
        <f t="shared" si="1384"/>
        <v>0.5</v>
      </c>
      <c r="AL6262">
        <f t="shared" si="1385"/>
        <v>0.5</v>
      </c>
      <c r="AM6262">
        <f t="shared" si="1386"/>
        <v>0.5</v>
      </c>
      <c r="AN6262" s="6">
        <f t="shared" si="1387"/>
        <v>1</v>
      </c>
      <c r="AO6262" t="str">
        <f>VLOOKUP(BD_PONDERACIONES[[#This Row],[Comuna]],Tabla3[#All],2,0)</f>
        <v>Florida</v>
      </c>
    </row>
    <row r="6263" spans="1:41" x14ac:dyDescent="0.35">
      <c r="A6263" t="s">
        <v>29897</v>
      </c>
      <c r="B6263" t="s">
        <v>29898</v>
      </c>
      <c r="C6263" t="s">
        <v>29899</v>
      </c>
      <c r="D6263" s="5">
        <v>45027</v>
      </c>
      <c r="E6263" s="5">
        <v>44986</v>
      </c>
      <c r="F6263" t="s">
        <v>763</v>
      </c>
      <c r="G6263" t="s">
        <v>29900</v>
      </c>
      <c r="H6263" t="s">
        <v>755</v>
      </c>
      <c r="I6263" t="s">
        <v>26183</v>
      </c>
      <c r="J6263" t="s">
        <v>756</v>
      </c>
      <c r="K6263" t="s">
        <v>756</v>
      </c>
      <c r="L6263" t="s">
        <v>757</v>
      </c>
      <c r="M6263" t="s">
        <v>757</v>
      </c>
      <c r="N6263" t="s">
        <v>756</v>
      </c>
      <c r="O6263" t="s">
        <v>756</v>
      </c>
      <c r="P6263" t="s">
        <v>758</v>
      </c>
      <c r="Q6263" t="s">
        <v>759</v>
      </c>
      <c r="R6263" t="s">
        <v>759</v>
      </c>
      <c r="S6263" t="s">
        <v>757</v>
      </c>
      <c r="T6263" t="s">
        <v>757</v>
      </c>
      <c r="U6263" t="s">
        <v>757</v>
      </c>
      <c r="V6263" t="s">
        <v>773</v>
      </c>
      <c r="W6263" t="s">
        <v>773</v>
      </c>
      <c r="X6263" t="s">
        <v>29901</v>
      </c>
      <c r="Y6263" t="str">
        <f t="shared" si="1374"/>
        <v>marzo</v>
      </c>
      <c r="Z6263">
        <f>YEAR(BD_PONDERACIONES[[#This Row],[Fecha Ejecución del Ticket]])</f>
        <v>2023</v>
      </c>
      <c r="AA6263" t="str">
        <f t="shared" si="1375"/>
        <v>abril</v>
      </c>
      <c r="AB6263">
        <f>YEAR(BD_PONDERACIONES[[#This Row],[Fecha de Inspección]])</f>
        <v>2023</v>
      </c>
      <c r="AC6263">
        <f t="shared" si="1376"/>
        <v>0.5</v>
      </c>
      <c r="AD6263">
        <f t="shared" si="1377"/>
        <v>0.5</v>
      </c>
      <c r="AE6263">
        <f t="shared" si="1378"/>
        <v>0.5</v>
      </c>
      <c r="AF6263">
        <f t="shared" si="1379"/>
        <v>0.5</v>
      </c>
      <c r="AG6263">
        <f t="shared" si="1380"/>
        <v>0.5</v>
      </c>
      <c r="AH6263">
        <f t="shared" si="1381"/>
        <v>0.5</v>
      </c>
      <c r="AI6263">
        <f t="shared" si="1382"/>
        <v>0.25</v>
      </c>
      <c r="AJ6263">
        <f t="shared" si="1383"/>
        <v>0.25</v>
      </c>
      <c r="AK6263">
        <f t="shared" si="1384"/>
        <v>0.5</v>
      </c>
      <c r="AL6263">
        <f t="shared" si="1385"/>
        <v>0</v>
      </c>
      <c r="AM6263">
        <f t="shared" si="1386"/>
        <v>0</v>
      </c>
      <c r="AN6263" s="6">
        <f t="shared" si="1387"/>
        <v>0.8</v>
      </c>
      <c r="AO6263" t="str">
        <f>VLOOKUP(BD_PONDERACIONES[[#This Row],[Comuna]],Tabla3[#All],2,0)</f>
        <v>Florida</v>
      </c>
    </row>
    <row r="6264" spans="1:41" x14ac:dyDescent="0.35">
      <c r="A6264" t="s">
        <v>29902</v>
      </c>
      <c r="B6264" t="s">
        <v>29903</v>
      </c>
      <c r="C6264" t="s">
        <v>29904</v>
      </c>
      <c r="D6264" s="5">
        <v>45027</v>
      </c>
      <c r="E6264" s="5">
        <v>44986</v>
      </c>
      <c r="F6264" t="s">
        <v>763</v>
      </c>
      <c r="G6264" t="s">
        <v>29905</v>
      </c>
      <c r="H6264" t="s">
        <v>755</v>
      </c>
      <c r="I6264" t="s">
        <v>759</v>
      </c>
      <c r="J6264" t="s">
        <v>756</v>
      </c>
      <c r="K6264" t="s">
        <v>756</v>
      </c>
      <c r="L6264" t="s">
        <v>757</v>
      </c>
      <c r="M6264" t="s">
        <v>757</v>
      </c>
      <c r="N6264" t="s">
        <v>756</v>
      </c>
      <c r="O6264" t="s">
        <v>756</v>
      </c>
      <c r="P6264" t="s">
        <v>758</v>
      </c>
      <c r="Q6264" t="s">
        <v>759</v>
      </c>
      <c r="R6264" t="s">
        <v>759</v>
      </c>
      <c r="S6264" t="s">
        <v>757</v>
      </c>
      <c r="T6264" t="s">
        <v>757</v>
      </c>
      <c r="U6264" t="s">
        <v>757</v>
      </c>
      <c r="V6264" t="s">
        <v>756</v>
      </c>
      <c r="W6264" t="s">
        <v>768</v>
      </c>
      <c r="X6264" t="s">
        <v>18212</v>
      </c>
      <c r="Y6264" t="str">
        <f t="shared" si="1374"/>
        <v>marzo</v>
      </c>
      <c r="Z6264">
        <f>YEAR(BD_PONDERACIONES[[#This Row],[Fecha Ejecución del Ticket]])</f>
        <v>2023</v>
      </c>
      <c r="AA6264" t="str">
        <f t="shared" si="1375"/>
        <v>abril</v>
      </c>
      <c r="AB6264">
        <f>YEAR(BD_PONDERACIONES[[#This Row],[Fecha de Inspección]])</f>
        <v>2023</v>
      </c>
      <c r="AC6264">
        <f t="shared" si="1376"/>
        <v>0.5</v>
      </c>
      <c r="AD6264">
        <f t="shared" si="1377"/>
        <v>0.5</v>
      </c>
      <c r="AE6264">
        <f t="shared" si="1378"/>
        <v>0.5</v>
      </c>
      <c r="AF6264">
        <f t="shared" si="1379"/>
        <v>0.5</v>
      </c>
      <c r="AG6264">
        <f t="shared" si="1380"/>
        <v>0.5</v>
      </c>
      <c r="AH6264">
        <f t="shared" si="1381"/>
        <v>0.5</v>
      </c>
      <c r="AI6264">
        <f t="shared" si="1382"/>
        <v>0.25</v>
      </c>
      <c r="AJ6264">
        <f t="shared" si="1383"/>
        <v>0.25</v>
      </c>
      <c r="AK6264">
        <f t="shared" si="1384"/>
        <v>0.5</v>
      </c>
      <c r="AL6264">
        <f t="shared" si="1385"/>
        <v>0.5</v>
      </c>
      <c r="AM6264">
        <f t="shared" si="1386"/>
        <v>0.17499999999999999</v>
      </c>
      <c r="AN6264" s="6">
        <f t="shared" si="1387"/>
        <v>0.93500000000000005</v>
      </c>
      <c r="AO6264" t="str">
        <f>VLOOKUP(BD_PONDERACIONES[[#This Row],[Comuna]],Tabla3[#All],2,0)</f>
        <v>Florida</v>
      </c>
    </row>
    <row r="6265" spans="1:41" x14ac:dyDescent="0.35">
      <c r="A6265" t="s">
        <v>29906</v>
      </c>
      <c r="B6265" t="s">
        <v>29907</v>
      </c>
      <c r="C6265" t="s">
        <v>29908</v>
      </c>
      <c r="D6265" s="5">
        <v>45027</v>
      </c>
      <c r="E6265" s="5">
        <v>44987</v>
      </c>
      <c r="F6265" t="s">
        <v>763</v>
      </c>
      <c r="G6265" t="s">
        <v>29909</v>
      </c>
      <c r="H6265" t="s">
        <v>755</v>
      </c>
      <c r="I6265" t="s">
        <v>26183</v>
      </c>
      <c r="J6265" t="s">
        <v>756</v>
      </c>
      <c r="K6265" t="s">
        <v>756</v>
      </c>
      <c r="L6265" t="s">
        <v>757</v>
      </c>
      <c r="M6265" t="s">
        <v>757</v>
      </c>
      <c r="N6265" t="s">
        <v>756</v>
      </c>
      <c r="O6265" t="s">
        <v>756</v>
      </c>
      <c r="P6265" t="s">
        <v>758</v>
      </c>
      <c r="Q6265" t="s">
        <v>759</v>
      </c>
      <c r="R6265" t="s">
        <v>759</v>
      </c>
      <c r="S6265" t="s">
        <v>757</v>
      </c>
      <c r="T6265" t="s">
        <v>757</v>
      </c>
      <c r="U6265" t="s">
        <v>757</v>
      </c>
      <c r="V6265" t="s">
        <v>756</v>
      </c>
      <c r="W6265" t="s">
        <v>756</v>
      </c>
      <c r="X6265" t="s">
        <v>29910</v>
      </c>
      <c r="Y6265" t="str">
        <f t="shared" si="1374"/>
        <v>marzo</v>
      </c>
      <c r="Z6265">
        <f>YEAR(BD_PONDERACIONES[[#This Row],[Fecha Ejecución del Ticket]])</f>
        <v>2023</v>
      </c>
      <c r="AA6265" t="str">
        <f t="shared" si="1375"/>
        <v>abril</v>
      </c>
      <c r="AB6265">
        <f>YEAR(BD_PONDERACIONES[[#This Row],[Fecha de Inspección]])</f>
        <v>2023</v>
      </c>
      <c r="AC6265">
        <f t="shared" si="1376"/>
        <v>0.5</v>
      </c>
      <c r="AD6265">
        <f t="shared" si="1377"/>
        <v>0.5</v>
      </c>
      <c r="AE6265">
        <f t="shared" si="1378"/>
        <v>0.5</v>
      </c>
      <c r="AF6265">
        <f t="shared" si="1379"/>
        <v>0.5</v>
      </c>
      <c r="AG6265">
        <f t="shared" si="1380"/>
        <v>0.5</v>
      </c>
      <c r="AH6265">
        <f t="shared" si="1381"/>
        <v>0.5</v>
      </c>
      <c r="AI6265">
        <f t="shared" si="1382"/>
        <v>0.25</v>
      </c>
      <c r="AJ6265">
        <f t="shared" si="1383"/>
        <v>0.25</v>
      </c>
      <c r="AK6265">
        <f t="shared" si="1384"/>
        <v>0.5</v>
      </c>
      <c r="AL6265">
        <f t="shared" si="1385"/>
        <v>0.5</v>
      </c>
      <c r="AM6265">
        <f t="shared" si="1386"/>
        <v>0.5</v>
      </c>
      <c r="AN6265" s="6">
        <f t="shared" si="1387"/>
        <v>1</v>
      </c>
      <c r="AO6265" t="str">
        <f>VLOOKUP(BD_PONDERACIONES[[#This Row],[Comuna]],Tabla3[#All],2,0)</f>
        <v>Florida</v>
      </c>
    </row>
    <row r="6266" spans="1:41" x14ac:dyDescent="0.35">
      <c r="A6266" t="s">
        <v>29911</v>
      </c>
      <c r="B6266" t="s">
        <v>29912</v>
      </c>
      <c r="C6266" t="s">
        <v>29913</v>
      </c>
      <c r="D6266" s="5">
        <v>45026</v>
      </c>
      <c r="E6266" s="5">
        <v>44986</v>
      </c>
      <c r="F6266" t="s">
        <v>763</v>
      </c>
      <c r="G6266" t="s">
        <v>29914</v>
      </c>
      <c r="H6266" t="s">
        <v>755</v>
      </c>
      <c r="I6266" t="s">
        <v>26131</v>
      </c>
      <c r="J6266" t="s">
        <v>756</v>
      </c>
      <c r="K6266" t="s">
        <v>756</v>
      </c>
      <c r="L6266" t="s">
        <v>757</v>
      </c>
      <c r="M6266" t="s">
        <v>757</v>
      </c>
      <c r="N6266" t="s">
        <v>756</v>
      </c>
      <c r="O6266" t="s">
        <v>756</v>
      </c>
      <c r="P6266" t="s">
        <v>765</v>
      </c>
      <c r="Q6266" t="s">
        <v>759</v>
      </c>
      <c r="R6266" t="s">
        <v>759</v>
      </c>
      <c r="S6266" t="s">
        <v>757</v>
      </c>
      <c r="T6266" t="s">
        <v>757</v>
      </c>
      <c r="U6266" t="s">
        <v>757</v>
      </c>
      <c r="V6266" t="s">
        <v>773</v>
      </c>
      <c r="W6266" t="s">
        <v>773</v>
      </c>
      <c r="X6266" t="s">
        <v>29915</v>
      </c>
      <c r="Y6266" t="str">
        <f t="shared" si="1374"/>
        <v>marzo</v>
      </c>
      <c r="Z6266">
        <f>YEAR(BD_PONDERACIONES[[#This Row],[Fecha Ejecución del Ticket]])</f>
        <v>2023</v>
      </c>
      <c r="AA6266" t="str">
        <f t="shared" si="1375"/>
        <v>abril</v>
      </c>
      <c r="AB6266">
        <f>YEAR(BD_PONDERACIONES[[#This Row],[Fecha de Inspección]])</f>
        <v>2023</v>
      </c>
      <c r="AC6266">
        <f t="shared" si="1376"/>
        <v>0.5</v>
      </c>
      <c r="AD6266">
        <f t="shared" si="1377"/>
        <v>0.5</v>
      </c>
      <c r="AE6266">
        <f t="shared" si="1378"/>
        <v>0.5</v>
      </c>
      <c r="AF6266">
        <f t="shared" si="1379"/>
        <v>0.5</v>
      </c>
      <c r="AG6266">
        <f t="shared" si="1380"/>
        <v>0.5</v>
      </c>
      <c r="AH6266">
        <f t="shared" si="1381"/>
        <v>0.5</v>
      </c>
      <c r="AI6266">
        <f t="shared" si="1382"/>
        <v>0.25</v>
      </c>
      <c r="AJ6266">
        <f t="shared" si="1383"/>
        <v>0.25</v>
      </c>
      <c r="AK6266">
        <f t="shared" si="1384"/>
        <v>0.5</v>
      </c>
      <c r="AL6266">
        <f t="shared" si="1385"/>
        <v>0</v>
      </c>
      <c r="AM6266">
        <f t="shared" si="1386"/>
        <v>0</v>
      </c>
      <c r="AN6266" s="6">
        <f t="shared" si="1387"/>
        <v>0.8</v>
      </c>
      <c r="AO6266" t="str">
        <f>VLOOKUP(BD_PONDERACIONES[[#This Row],[Comuna]],Tabla3[#All],2,0)</f>
        <v>Florida</v>
      </c>
    </row>
    <row r="6267" spans="1:41" x14ac:dyDescent="0.35">
      <c r="A6267" t="s">
        <v>29916</v>
      </c>
      <c r="B6267" t="s">
        <v>29917</v>
      </c>
      <c r="C6267" t="s">
        <v>29918</v>
      </c>
      <c r="D6267" s="5">
        <v>45026</v>
      </c>
      <c r="E6267" s="5">
        <v>44986</v>
      </c>
      <c r="F6267" t="s">
        <v>763</v>
      </c>
      <c r="G6267" t="s">
        <v>29919</v>
      </c>
      <c r="H6267" t="s">
        <v>755</v>
      </c>
      <c r="I6267" t="s">
        <v>26114</v>
      </c>
      <c r="J6267" t="s">
        <v>756</v>
      </c>
      <c r="K6267" t="s">
        <v>756</v>
      </c>
      <c r="L6267" t="s">
        <v>757</v>
      </c>
      <c r="M6267" t="s">
        <v>757</v>
      </c>
      <c r="N6267" t="s">
        <v>756</v>
      </c>
      <c r="O6267" t="s">
        <v>756</v>
      </c>
      <c r="P6267" t="s">
        <v>758</v>
      </c>
      <c r="Q6267" t="s">
        <v>759</v>
      </c>
      <c r="R6267" t="s">
        <v>759</v>
      </c>
      <c r="S6267" t="s">
        <v>757</v>
      </c>
      <c r="T6267" t="s">
        <v>757</v>
      </c>
      <c r="U6267" t="s">
        <v>757</v>
      </c>
      <c r="V6267" t="s">
        <v>773</v>
      </c>
      <c r="W6267" t="s">
        <v>773</v>
      </c>
      <c r="X6267" t="s">
        <v>20994</v>
      </c>
      <c r="Y6267" t="str">
        <f t="shared" si="1374"/>
        <v>marzo</v>
      </c>
      <c r="Z6267">
        <f>YEAR(BD_PONDERACIONES[[#This Row],[Fecha Ejecución del Ticket]])</f>
        <v>2023</v>
      </c>
      <c r="AA6267" t="str">
        <f t="shared" si="1375"/>
        <v>abril</v>
      </c>
      <c r="AB6267">
        <f>YEAR(BD_PONDERACIONES[[#This Row],[Fecha de Inspección]])</f>
        <v>2023</v>
      </c>
      <c r="AC6267">
        <f t="shared" si="1376"/>
        <v>0.5</v>
      </c>
      <c r="AD6267">
        <f t="shared" si="1377"/>
        <v>0.5</v>
      </c>
      <c r="AE6267">
        <f t="shared" si="1378"/>
        <v>0.5</v>
      </c>
      <c r="AF6267">
        <f t="shared" si="1379"/>
        <v>0.5</v>
      </c>
      <c r="AG6267">
        <f t="shared" si="1380"/>
        <v>0.5</v>
      </c>
      <c r="AH6267">
        <f t="shared" si="1381"/>
        <v>0.5</v>
      </c>
      <c r="AI6267">
        <f t="shared" si="1382"/>
        <v>0.25</v>
      </c>
      <c r="AJ6267">
        <f t="shared" si="1383"/>
        <v>0.25</v>
      </c>
      <c r="AK6267">
        <f t="shared" si="1384"/>
        <v>0.5</v>
      </c>
      <c r="AL6267">
        <f t="shared" si="1385"/>
        <v>0</v>
      </c>
      <c r="AM6267">
        <f t="shared" si="1386"/>
        <v>0</v>
      </c>
      <c r="AN6267" s="6">
        <f t="shared" si="1387"/>
        <v>0.8</v>
      </c>
      <c r="AO6267" t="str">
        <f>VLOOKUP(BD_PONDERACIONES[[#This Row],[Comuna]],Tabla3[#All],2,0)</f>
        <v>Florida</v>
      </c>
    </row>
    <row r="6268" spans="1:41" x14ac:dyDescent="0.35">
      <c r="A6268" t="s">
        <v>29920</v>
      </c>
      <c r="B6268" t="s">
        <v>29921</v>
      </c>
      <c r="C6268" t="s">
        <v>29922</v>
      </c>
      <c r="D6268" s="5">
        <v>45026</v>
      </c>
      <c r="E6268" s="5">
        <v>44986</v>
      </c>
      <c r="F6268" t="s">
        <v>763</v>
      </c>
      <c r="G6268" t="s">
        <v>29919</v>
      </c>
      <c r="H6268" t="s">
        <v>755</v>
      </c>
      <c r="I6268" t="s">
        <v>26114</v>
      </c>
      <c r="J6268" t="s">
        <v>756</v>
      </c>
      <c r="K6268" t="s">
        <v>756</v>
      </c>
      <c r="L6268" t="s">
        <v>757</v>
      </c>
      <c r="M6268" t="s">
        <v>757</v>
      </c>
      <c r="N6268" t="s">
        <v>756</v>
      </c>
      <c r="O6268" t="s">
        <v>756</v>
      </c>
      <c r="P6268" t="s">
        <v>758</v>
      </c>
      <c r="Q6268" t="s">
        <v>759</v>
      </c>
      <c r="R6268" t="s">
        <v>759</v>
      </c>
      <c r="S6268" t="s">
        <v>757</v>
      </c>
      <c r="T6268" t="s">
        <v>757</v>
      </c>
      <c r="U6268" t="s">
        <v>757</v>
      </c>
      <c r="V6268" t="s">
        <v>756</v>
      </c>
      <c r="W6268" t="s">
        <v>756</v>
      </c>
      <c r="X6268" t="s">
        <v>17171</v>
      </c>
      <c r="Y6268" t="str">
        <f t="shared" si="1374"/>
        <v>marzo</v>
      </c>
      <c r="Z6268">
        <f>YEAR(BD_PONDERACIONES[[#This Row],[Fecha Ejecución del Ticket]])</f>
        <v>2023</v>
      </c>
      <c r="AA6268" t="str">
        <f t="shared" si="1375"/>
        <v>abril</v>
      </c>
      <c r="AB6268">
        <f>YEAR(BD_PONDERACIONES[[#This Row],[Fecha de Inspección]])</f>
        <v>2023</v>
      </c>
      <c r="AC6268">
        <f t="shared" si="1376"/>
        <v>0.5</v>
      </c>
      <c r="AD6268">
        <f t="shared" si="1377"/>
        <v>0.5</v>
      </c>
      <c r="AE6268">
        <f t="shared" si="1378"/>
        <v>0.5</v>
      </c>
      <c r="AF6268">
        <f t="shared" si="1379"/>
        <v>0.5</v>
      </c>
      <c r="AG6268">
        <f t="shared" si="1380"/>
        <v>0.5</v>
      </c>
      <c r="AH6268">
        <f t="shared" si="1381"/>
        <v>0.5</v>
      </c>
      <c r="AI6268">
        <f t="shared" si="1382"/>
        <v>0.25</v>
      </c>
      <c r="AJ6268">
        <f t="shared" si="1383"/>
        <v>0.25</v>
      </c>
      <c r="AK6268">
        <f t="shared" si="1384"/>
        <v>0.5</v>
      </c>
      <c r="AL6268">
        <f t="shared" si="1385"/>
        <v>0.5</v>
      </c>
      <c r="AM6268">
        <f t="shared" si="1386"/>
        <v>0.5</v>
      </c>
      <c r="AN6268" s="6">
        <f t="shared" si="1387"/>
        <v>1</v>
      </c>
      <c r="AO6268" t="str">
        <f>VLOOKUP(BD_PONDERACIONES[[#This Row],[Comuna]],Tabla3[#All],2,0)</f>
        <v>Florida</v>
      </c>
    </row>
    <row r="6269" spans="1:41" x14ac:dyDescent="0.35">
      <c r="A6269" t="s">
        <v>29923</v>
      </c>
      <c r="B6269" t="s">
        <v>29924</v>
      </c>
      <c r="C6269" t="s">
        <v>29925</v>
      </c>
      <c r="D6269" s="5">
        <v>45026</v>
      </c>
      <c r="E6269" s="5">
        <v>44986</v>
      </c>
      <c r="F6269" t="s">
        <v>763</v>
      </c>
      <c r="G6269" t="s">
        <v>29919</v>
      </c>
      <c r="H6269" t="s">
        <v>755</v>
      </c>
      <c r="I6269" t="s">
        <v>759</v>
      </c>
      <c r="J6269" t="s">
        <v>756</v>
      </c>
      <c r="K6269" t="s">
        <v>756</v>
      </c>
      <c r="L6269" t="s">
        <v>757</v>
      </c>
      <c r="M6269" t="s">
        <v>757</v>
      </c>
      <c r="N6269" t="s">
        <v>756</v>
      </c>
      <c r="O6269" t="s">
        <v>756</v>
      </c>
      <c r="P6269" t="s">
        <v>758</v>
      </c>
      <c r="Q6269" t="s">
        <v>759</v>
      </c>
      <c r="R6269" t="s">
        <v>759</v>
      </c>
      <c r="S6269" t="s">
        <v>757</v>
      </c>
      <c r="T6269" t="s">
        <v>757</v>
      </c>
      <c r="U6269" t="s">
        <v>757</v>
      </c>
      <c r="V6269" t="s">
        <v>756</v>
      </c>
      <c r="W6269" t="s">
        <v>756</v>
      </c>
      <c r="X6269" t="s">
        <v>4524</v>
      </c>
      <c r="Y6269" t="str">
        <f t="shared" si="1374"/>
        <v>marzo</v>
      </c>
      <c r="Z6269">
        <f>YEAR(BD_PONDERACIONES[[#This Row],[Fecha Ejecución del Ticket]])</f>
        <v>2023</v>
      </c>
      <c r="AA6269" t="str">
        <f t="shared" si="1375"/>
        <v>abril</v>
      </c>
      <c r="AB6269">
        <f>YEAR(BD_PONDERACIONES[[#This Row],[Fecha de Inspección]])</f>
        <v>2023</v>
      </c>
      <c r="AC6269">
        <f t="shared" si="1376"/>
        <v>0.5</v>
      </c>
      <c r="AD6269">
        <f t="shared" si="1377"/>
        <v>0.5</v>
      </c>
      <c r="AE6269">
        <f t="shared" si="1378"/>
        <v>0.5</v>
      </c>
      <c r="AF6269">
        <f t="shared" si="1379"/>
        <v>0.5</v>
      </c>
      <c r="AG6269">
        <f t="shared" si="1380"/>
        <v>0.5</v>
      </c>
      <c r="AH6269">
        <f t="shared" si="1381"/>
        <v>0.5</v>
      </c>
      <c r="AI6269">
        <f t="shared" si="1382"/>
        <v>0.25</v>
      </c>
      <c r="AJ6269">
        <f t="shared" si="1383"/>
        <v>0.25</v>
      </c>
      <c r="AK6269">
        <f t="shared" si="1384"/>
        <v>0.5</v>
      </c>
      <c r="AL6269">
        <f t="shared" si="1385"/>
        <v>0.5</v>
      </c>
      <c r="AM6269">
        <f t="shared" si="1386"/>
        <v>0.5</v>
      </c>
      <c r="AN6269" s="6">
        <f t="shared" si="1387"/>
        <v>1</v>
      </c>
      <c r="AO6269" t="str">
        <f>VLOOKUP(BD_PONDERACIONES[[#This Row],[Comuna]],Tabla3[#All],2,0)</f>
        <v>Florida</v>
      </c>
    </row>
    <row r="6270" spans="1:41" x14ac:dyDescent="0.35">
      <c r="A6270" t="s">
        <v>29926</v>
      </c>
      <c r="B6270" t="s">
        <v>29927</v>
      </c>
      <c r="C6270" t="s">
        <v>29928</v>
      </c>
      <c r="D6270" s="5">
        <v>45026</v>
      </c>
      <c r="E6270" s="5">
        <v>44959</v>
      </c>
      <c r="F6270" t="s">
        <v>753</v>
      </c>
      <c r="G6270" t="s">
        <v>29929</v>
      </c>
      <c r="H6270" t="s">
        <v>1389</v>
      </c>
      <c r="I6270" t="s">
        <v>26336</v>
      </c>
      <c r="J6270" t="s">
        <v>756</v>
      </c>
      <c r="K6270" t="s">
        <v>756</v>
      </c>
      <c r="L6270" t="s">
        <v>757</v>
      </c>
      <c r="M6270" t="s">
        <v>757</v>
      </c>
      <c r="N6270" t="s">
        <v>756</v>
      </c>
      <c r="O6270" t="s">
        <v>756</v>
      </c>
      <c r="P6270" t="s">
        <v>758</v>
      </c>
      <c r="Q6270" t="s">
        <v>759</v>
      </c>
      <c r="R6270" t="s">
        <v>759</v>
      </c>
      <c r="S6270" t="s">
        <v>757</v>
      </c>
      <c r="T6270" t="s">
        <v>757</v>
      </c>
      <c r="U6270" t="s">
        <v>757</v>
      </c>
      <c r="V6270" t="s">
        <v>756</v>
      </c>
      <c r="W6270" t="s">
        <v>756</v>
      </c>
      <c r="X6270" t="s">
        <v>29565</v>
      </c>
      <c r="Y6270" t="str">
        <f t="shared" si="1374"/>
        <v>febrero</v>
      </c>
      <c r="Z6270">
        <f>YEAR(BD_PONDERACIONES[[#This Row],[Fecha Ejecución del Ticket]])</f>
        <v>2023</v>
      </c>
      <c r="AA6270" t="str">
        <f t="shared" si="1375"/>
        <v>abril</v>
      </c>
      <c r="AB6270">
        <f>YEAR(BD_PONDERACIONES[[#This Row],[Fecha de Inspección]])</f>
        <v>2023</v>
      </c>
      <c r="AC6270">
        <f t="shared" si="1376"/>
        <v>0.5</v>
      </c>
      <c r="AD6270">
        <f t="shared" si="1377"/>
        <v>0.5</v>
      </c>
      <c r="AE6270">
        <f t="shared" si="1378"/>
        <v>0.5</v>
      </c>
      <c r="AF6270">
        <f t="shared" si="1379"/>
        <v>0.5</v>
      </c>
      <c r="AG6270">
        <f t="shared" si="1380"/>
        <v>0.5</v>
      </c>
      <c r="AH6270">
        <f t="shared" si="1381"/>
        <v>0.5</v>
      </c>
      <c r="AI6270">
        <f t="shared" si="1382"/>
        <v>0.25</v>
      </c>
      <c r="AJ6270">
        <f t="shared" si="1383"/>
        <v>0.25</v>
      </c>
      <c r="AK6270">
        <f t="shared" si="1384"/>
        <v>0.5</v>
      </c>
      <c r="AL6270">
        <f t="shared" si="1385"/>
        <v>0.5</v>
      </c>
      <c r="AM6270">
        <f t="shared" si="1386"/>
        <v>0.5</v>
      </c>
      <c r="AN6270" s="6">
        <f t="shared" si="1387"/>
        <v>1</v>
      </c>
      <c r="AO6270" t="str">
        <f>VLOOKUP(BD_PONDERACIONES[[#This Row],[Comuna]],Tabla3[#All],2,0)</f>
        <v>Florida</v>
      </c>
    </row>
    <row r="6271" spans="1:41" x14ac:dyDescent="0.35">
      <c r="A6271" t="s">
        <v>29930</v>
      </c>
      <c r="B6271" t="s">
        <v>29931</v>
      </c>
      <c r="C6271" t="s">
        <v>29932</v>
      </c>
      <c r="D6271" s="5">
        <v>45026</v>
      </c>
      <c r="E6271" s="5">
        <v>44960</v>
      </c>
      <c r="F6271" t="s">
        <v>753</v>
      </c>
      <c r="G6271" t="s">
        <v>29933</v>
      </c>
      <c r="H6271" t="s">
        <v>1389</v>
      </c>
      <c r="I6271" t="s">
        <v>26114</v>
      </c>
      <c r="J6271" t="s">
        <v>756</v>
      </c>
      <c r="K6271" t="s">
        <v>756</v>
      </c>
      <c r="L6271" t="s">
        <v>757</v>
      </c>
      <c r="M6271" t="s">
        <v>757</v>
      </c>
      <c r="N6271" t="s">
        <v>756</v>
      </c>
      <c r="O6271" t="s">
        <v>756</v>
      </c>
      <c r="P6271" t="s">
        <v>765</v>
      </c>
      <c r="Q6271" t="s">
        <v>759</v>
      </c>
      <c r="R6271" t="s">
        <v>759</v>
      </c>
      <c r="S6271" t="s">
        <v>757</v>
      </c>
      <c r="T6271" t="s">
        <v>757</v>
      </c>
      <c r="U6271" t="s">
        <v>756</v>
      </c>
      <c r="V6271" t="s">
        <v>773</v>
      </c>
      <c r="W6271" t="s">
        <v>773</v>
      </c>
      <c r="X6271" t="s">
        <v>29934</v>
      </c>
      <c r="Y6271" t="str">
        <f t="shared" ref="Y6271:Y6334" si="1388">TEXT(E6271,"MMMM")</f>
        <v>febrero</v>
      </c>
      <c r="Z6271">
        <f>YEAR(BD_PONDERACIONES[[#This Row],[Fecha Ejecución del Ticket]])</f>
        <v>2023</v>
      </c>
      <c r="AA6271" t="str">
        <f t="shared" ref="AA6271:AA6334" si="1389">TEXT(D6271,"MMMM")</f>
        <v>abril</v>
      </c>
      <c r="AB6271">
        <f>YEAR(BD_PONDERACIONES[[#This Row],[Fecha de Inspección]])</f>
        <v>2023</v>
      </c>
      <c r="AC6271">
        <f t="shared" ref="AC6271:AC6334" si="1390">IF(OR(J6271="Cumple",J6271="No Aplica"),0.5,0)</f>
        <v>0.5</v>
      </c>
      <c r="AD6271">
        <f t="shared" ref="AD6271:AD6334" si="1391">IF(OR(K6271="CUMPLE",K6271="No Aplica"),0.5,0)</f>
        <v>0.5</v>
      </c>
      <c r="AE6271">
        <f t="shared" ref="AE6271:AE6334" si="1392">IF(OR(L6271="CUMPLE",L6271="No Aplica"),0.5,0)</f>
        <v>0.5</v>
      </c>
      <c r="AF6271">
        <f t="shared" ref="AF6271:AF6334" si="1393">IF(OR(M6271="CUMPLE",M6271="No Aplica"),0.5,0)</f>
        <v>0.5</v>
      </c>
      <c r="AG6271">
        <f t="shared" ref="AG6271:AG6334" si="1394">IF(OR(N6271="CUMPLE",N6271="No Aplica"),0.5,IF(N6271="Cumple Mayormente",0.325,IF(N6271="Cumple Parcialmente",0.175,0)))</f>
        <v>0.5</v>
      </c>
      <c r="AH6271">
        <f t="shared" ref="AH6271:AH6334" si="1395">IF(OR(O6271="CUMPLE",O6271="No Aplica"),0.5,IF(O6271="Cumple Mayormente",0.325,IF(O6271="Cumple Parcialmente",0.175,0)))</f>
        <v>0.5</v>
      </c>
      <c r="AI6271">
        <f t="shared" ref="AI6271:AI6334" si="1396">IF(OR(S6271="CUMPLE",S6271="No Aplica"),0.25,IF(S6271="Cumple Mayormente",0.1625,IF(S6271="Cumple Parcialmente",0.0875,0)))</f>
        <v>0.25</v>
      </c>
      <c r="AJ6271">
        <f t="shared" ref="AJ6271:AJ6334" si="1397">IF(OR(T6271="CUMPLE",T6271="No Aplica"),0.25,IF(T6271="Cumple Mayormente",0.1625,IF(T6271="Cumple Parcialmente",0.0875,0)))</f>
        <v>0.25</v>
      </c>
      <c r="AK6271">
        <f t="shared" ref="AK6271:AK6334" si="1398">IF(OR(U6271="CUMPLE",U6271="No Aplica"),0.5,IF(U6271="Cumple Mayormente",0.325,IF(U6271="Cumple Parcialmente",0.175,0)))</f>
        <v>0.5</v>
      </c>
      <c r="AL6271">
        <f t="shared" ref="AL6271:AL6334" si="1399">IF(OR(V6271="CUMPLE",V6271="No Aplica"),0.5,IF(V6271="Cumple Mayormente",0.325,IF(V6271="Cumple Parcialmente",0.175,0)))</f>
        <v>0</v>
      </c>
      <c r="AM6271">
        <f t="shared" ref="AM6271:AM6334" si="1400">IF(OR(W6271="CUMPLE",W6271="No Aplica"),0.5,IF(W6271="Cumple Mayormente",0.325,IF(W6271="Cumple Parcialmente",0.175,0)))</f>
        <v>0</v>
      </c>
      <c r="AN6271" s="6">
        <f t="shared" ref="AN6271:AN6334" si="1401">((AC6271+AD6271)*0.2)+((AE6271+AF6271)*0.3)+((AG6271+AH6271)*0.15)+((AI6271+AJ6271+AK6271)*0.15)+((AL6271+AM6271)*0.2)</f>
        <v>0.8</v>
      </c>
      <c r="AO6271" t="str">
        <f>VLOOKUP(BD_PONDERACIONES[[#This Row],[Comuna]],Tabla3[#All],2,0)</f>
        <v>Florida</v>
      </c>
    </row>
    <row r="6272" spans="1:41" x14ac:dyDescent="0.35">
      <c r="A6272" t="s">
        <v>29935</v>
      </c>
      <c r="B6272" t="s">
        <v>29936</v>
      </c>
      <c r="C6272" t="s">
        <v>29937</v>
      </c>
      <c r="D6272" s="5">
        <v>45026</v>
      </c>
      <c r="E6272" s="5">
        <v>44960</v>
      </c>
      <c r="F6272" t="s">
        <v>753</v>
      </c>
      <c r="G6272" t="s">
        <v>29938</v>
      </c>
      <c r="H6272" t="s">
        <v>1389</v>
      </c>
      <c r="I6272" t="s">
        <v>26431</v>
      </c>
      <c r="J6272" t="s">
        <v>756</v>
      </c>
      <c r="K6272" t="s">
        <v>756</v>
      </c>
      <c r="L6272" t="s">
        <v>757</v>
      </c>
      <c r="M6272" t="s">
        <v>757</v>
      </c>
      <c r="N6272" t="s">
        <v>756</v>
      </c>
      <c r="O6272" t="s">
        <v>756</v>
      </c>
      <c r="P6272" t="s">
        <v>765</v>
      </c>
      <c r="Q6272" t="s">
        <v>759</v>
      </c>
      <c r="R6272" t="s">
        <v>759</v>
      </c>
      <c r="S6272" t="s">
        <v>757</v>
      </c>
      <c r="T6272" t="s">
        <v>757</v>
      </c>
      <c r="U6272" t="s">
        <v>756</v>
      </c>
      <c r="V6272" t="s">
        <v>756</v>
      </c>
      <c r="W6272" t="s">
        <v>756</v>
      </c>
      <c r="X6272" t="s">
        <v>29934</v>
      </c>
      <c r="Y6272" t="str">
        <f t="shared" si="1388"/>
        <v>febrero</v>
      </c>
      <c r="Z6272">
        <f>YEAR(BD_PONDERACIONES[[#This Row],[Fecha Ejecución del Ticket]])</f>
        <v>2023</v>
      </c>
      <c r="AA6272" t="str">
        <f t="shared" si="1389"/>
        <v>abril</v>
      </c>
      <c r="AB6272">
        <f>YEAR(BD_PONDERACIONES[[#This Row],[Fecha de Inspección]])</f>
        <v>2023</v>
      </c>
      <c r="AC6272">
        <f t="shared" si="1390"/>
        <v>0.5</v>
      </c>
      <c r="AD6272">
        <f t="shared" si="1391"/>
        <v>0.5</v>
      </c>
      <c r="AE6272">
        <f t="shared" si="1392"/>
        <v>0.5</v>
      </c>
      <c r="AF6272">
        <f t="shared" si="1393"/>
        <v>0.5</v>
      </c>
      <c r="AG6272">
        <f t="shared" si="1394"/>
        <v>0.5</v>
      </c>
      <c r="AH6272">
        <f t="shared" si="1395"/>
        <v>0.5</v>
      </c>
      <c r="AI6272">
        <f t="shared" si="1396"/>
        <v>0.25</v>
      </c>
      <c r="AJ6272">
        <f t="shared" si="1397"/>
        <v>0.25</v>
      </c>
      <c r="AK6272">
        <f t="shared" si="1398"/>
        <v>0.5</v>
      </c>
      <c r="AL6272">
        <f t="shared" si="1399"/>
        <v>0.5</v>
      </c>
      <c r="AM6272">
        <f t="shared" si="1400"/>
        <v>0.5</v>
      </c>
      <c r="AN6272" s="6">
        <f t="shared" si="1401"/>
        <v>1</v>
      </c>
      <c r="AO6272" t="str">
        <f>VLOOKUP(BD_PONDERACIONES[[#This Row],[Comuna]],Tabla3[#All],2,0)</f>
        <v>Florida</v>
      </c>
    </row>
    <row r="6273" spans="1:41" x14ac:dyDescent="0.35">
      <c r="A6273" t="s">
        <v>29939</v>
      </c>
      <c r="B6273" t="s">
        <v>29940</v>
      </c>
      <c r="C6273" t="s">
        <v>29941</v>
      </c>
      <c r="D6273" s="5">
        <v>45026</v>
      </c>
      <c r="E6273" s="5">
        <v>44986</v>
      </c>
      <c r="F6273" t="s">
        <v>763</v>
      </c>
      <c r="G6273" t="s">
        <v>29942</v>
      </c>
      <c r="H6273" t="s">
        <v>755</v>
      </c>
      <c r="I6273" t="s">
        <v>759</v>
      </c>
      <c r="J6273" t="s">
        <v>756</v>
      </c>
      <c r="K6273" t="s">
        <v>756</v>
      </c>
      <c r="L6273" t="s">
        <v>757</v>
      </c>
      <c r="M6273" t="s">
        <v>757</v>
      </c>
      <c r="N6273" t="s">
        <v>756</v>
      </c>
      <c r="O6273" t="s">
        <v>756</v>
      </c>
      <c r="P6273" t="s">
        <v>758</v>
      </c>
      <c r="Q6273" t="s">
        <v>759</v>
      </c>
      <c r="R6273" t="s">
        <v>759</v>
      </c>
      <c r="S6273" t="s">
        <v>757</v>
      </c>
      <c r="T6273" t="s">
        <v>757</v>
      </c>
      <c r="U6273" t="s">
        <v>757</v>
      </c>
      <c r="V6273" t="s">
        <v>756</v>
      </c>
      <c r="W6273" t="s">
        <v>756</v>
      </c>
      <c r="X6273" t="s">
        <v>16170</v>
      </c>
      <c r="Y6273" t="str">
        <f t="shared" si="1388"/>
        <v>marzo</v>
      </c>
      <c r="Z6273">
        <f>YEAR(BD_PONDERACIONES[[#This Row],[Fecha Ejecución del Ticket]])</f>
        <v>2023</v>
      </c>
      <c r="AA6273" t="str">
        <f t="shared" si="1389"/>
        <v>abril</v>
      </c>
      <c r="AB6273">
        <f>YEAR(BD_PONDERACIONES[[#This Row],[Fecha de Inspección]])</f>
        <v>2023</v>
      </c>
      <c r="AC6273">
        <f t="shared" si="1390"/>
        <v>0.5</v>
      </c>
      <c r="AD6273">
        <f t="shared" si="1391"/>
        <v>0.5</v>
      </c>
      <c r="AE6273">
        <f t="shared" si="1392"/>
        <v>0.5</v>
      </c>
      <c r="AF6273">
        <f t="shared" si="1393"/>
        <v>0.5</v>
      </c>
      <c r="AG6273">
        <f t="shared" si="1394"/>
        <v>0.5</v>
      </c>
      <c r="AH6273">
        <f t="shared" si="1395"/>
        <v>0.5</v>
      </c>
      <c r="AI6273">
        <f t="shared" si="1396"/>
        <v>0.25</v>
      </c>
      <c r="AJ6273">
        <f t="shared" si="1397"/>
        <v>0.25</v>
      </c>
      <c r="AK6273">
        <f t="shared" si="1398"/>
        <v>0.5</v>
      </c>
      <c r="AL6273">
        <f t="shared" si="1399"/>
        <v>0.5</v>
      </c>
      <c r="AM6273">
        <f t="shared" si="1400"/>
        <v>0.5</v>
      </c>
      <c r="AN6273" s="6">
        <f t="shared" si="1401"/>
        <v>1</v>
      </c>
      <c r="AO6273" t="str">
        <f>VLOOKUP(BD_PONDERACIONES[[#This Row],[Comuna]],Tabla3[#All],2,0)</f>
        <v>Florida</v>
      </c>
    </row>
    <row r="6274" spans="1:41" x14ac:dyDescent="0.35">
      <c r="A6274" t="s">
        <v>29943</v>
      </c>
      <c r="B6274" t="s">
        <v>29944</v>
      </c>
      <c r="C6274" t="s">
        <v>29945</v>
      </c>
      <c r="D6274" s="5">
        <v>45026</v>
      </c>
      <c r="E6274" s="5">
        <v>44961</v>
      </c>
      <c r="F6274" t="s">
        <v>753</v>
      </c>
      <c r="G6274" t="s">
        <v>29946</v>
      </c>
      <c r="H6274" t="s">
        <v>1389</v>
      </c>
      <c r="I6274" t="s">
        <v>26183</v>
      </c>
      <c r="J6274" t="s">
        <v>756</v>
      </c>
      <c r="K6274" t="s">
        <v>756</v>
      </c>
      <c r="L6274" t="s">
        <v>757</v>
      </c>
      <c r="M6274" t="s">
        <v>757</v>
      </c>
      <c r="N6274" t="s">
        <v>756</v>
      </c>
      <c r="O6274" t="s">
        <v>756</v>
      </c>
      <c r="P6274" t="s">
        <v>758</v>
      </c>
      <c r="Q6274" t="s">
        <v>759</v>
      </c>
      <c r="R6274" t="s">
        <v>759</v>
      </c>
      <c r="S6274" t="s">
        <v>757</v>
      </c>
      <c r="T6274" t="s">
        <v>757</v>
      </c>
      <c r="U6274" t="s">
        <v>757</v>
      </c>
      <c r="V6274" t="s">
        <v>756</v>
      </c>
      <c r="W6274" t="s">
        <v>756</v>
      </c>
      <c r="X6274" t="s">
        <v>20420</v>
      </c>
      <c r="Y6274" t="str">
        <f t="shared" si="1388"/>
        <v>febrero</v>
      </c>
      <c r="Z6274">
        <f>YEAR(BD_PONDERACIONES[[#This Row],[Fecha Ejecución del Ticket]])</f>
        <v>2023</v>
      </c>
      <c r="AA6274" t="str">
        <f t="shared" si="1389"/>
        <v>abril</v>
      </c>
      <c r="AB6274">
        <f>YEAR(BD_PONDERACIONES[[#This Row],[Fecha de Inspección]])</f>
        <v>2023</v>
      </c>
      <c r="AC6274">
        <f t="shared" si="1390"/>
        <v>0.5</v>
      </c>
      <c r="AD6274">
        <f t="shared" si="1391"/>
        <v>0.5</v>
      </c>
      <c r="AE6274">
        <f t="shared" si="1392"/>
        <v>0.5</v>
      </c>
      <c r="AF6274">
        <f t="shared" si="1393"/>
        <v>0.5</v>
      </c>
      <c r="AG6274">
        <f t="shared" si="1394"/>
        <v>0.5</v>
      </c>
      <c r="AH6274">
        <f t="shared" si="1395"/>
        <v>0.5</v>
      </c>
      <c r="AI6274">
        <f t="shared" si="1396"/>
        <v>0.25</v>
      </c>
      <c r="AJ6274">
        <f t="shared" si="1397"/>
        <v>0.25</v>
      </c>
      <c r="AK6274">
        <f t="shared" si="1398"/>
        <v>0.5</v>
      </c>
      <c r="AL6274">
        <f t="shared" si="1399"/>
        <v>0.5</v>
      </c>
      <c r="AM6274">
        <f t="shared" si="1400"/>
        <v>0.5</v>
      </c>
      <c r="AN6274" s="6">
        <f t="shared" si="1401"/>
        <v>1</v>
      </c>
      <c r="AO6274" t="str">
        <f>VLOOKUP(BD_PONDERACIONES[[#This Row],[Comuna]],Tabla3[#All],2,0)</f>
        <v>Florida</v>
      </c>
    </row>
    <row r="6275" spans="1:41" x14ac:dyDescent="0.35">
      <c r="A6275" t="s">
        <v>29947</v>
      </c>
      <c r="B6275" t="s">
        <v>29948</v>
      </c>
      <c r="C6275" t="s">
        <v>29949</v>
      </c>
      <c r="D6275" s="5">
        <v>45026</v>
      </c>
      <c r="E6275" s="5">
        <v>44986</v>
      </c>
      <c r="F6275" t="s">
        <v>763</v>
      </c>
      <c r="G6275" t="s">
        <v>29950</v>
      </c>
      <c r="H6275" t="s">
        <v>755</v>
      </c>
      <c r="I6275" t="s">
        <v>759</v>
      </c>
      <c r="J6275" t="s">
        <v>756</v>
      </c>
      <c r="K6275" t="s">
        <v>756</v>
      </c>
      <c r="L6275" t="s">
        <v>756</v>
      </c>
      <c r="M6275" t="s">
        <v>756</v>
      </c>
      <c r="N6275" t="s">
        <v>756</v>
      </c>
      <c r="O6275" t="s">
        <v>756</v>
      </c>
      <c r="P6275" t="s">
        <v>758</v>
      </c>
      <c r="Q6275" t="s">
        <v>759</v>
      </c>
      <c r="R6275" t="s">
        <v>759</v>
      </c>
      <c r="S6275" t="s">
        <v>757</v>
      </c>
      <c r="T6275" t="s">
        <v>757</v>
      </c>
      <c r="U6275" t="s">
        <v>757</v>
      </c>
      <c r="V6275" t="s">
        <v>756</v>
      </c>
      <c r="W6275" t="s">
        <v>756</v>
      </c>
      <c r="X6275" t="s">
        <v>29951</v>
      </c>
      <c r="Y6275" t="str">
        <f t="shared" si="1388"/>
        <v>marzo</v>
      </c>
      <c r="Z6275">
        <f>YEAR(BD_PONDERACIONES[[#This Row],[Fecha Ejecución del Ticket]])</f>
        <v>2023</v>
      </c>
      <c r="AA6275" t="str">
        <f t="shared" si="1389"/>
        <v>abril</v>
      </c>
      <c r="AB6275">
        <f>YEAR(BD_PONDERACIONES[[#This Row],[Fecha de Inspección]])</f>
        <v>2023</v>
      </c>
      <c r="AC6275">
        <f t="shared" si="1390"/>
        <v>0.5</v>
      </c>
      <c r="AD6275">
        <f t="shared" si="1391"/>
        <v>0.5</v>
      </c>
      <c r="AE6275">
        <f t="shared" si="1392"/>
        <v>0.5</v>
      </c>
      <c r="AF6275">
        <f t="shared" si="1393"/>
        <v>0.5</v>
      </c>
      <c r="AG6275">
        <f t="shared" si="1394"/>
        <v>0.5</v>
      </c>
      <c r="AH6275">
        <f t="shared" si="1395"/>
        <v>0.5</v>
      </c>
      <c r="AI6275">
        <f t="shared" si="1396"/>
        <v>0.25</v>
      </c>
      <c r="AJ6275">
        <f t="shared" si="1397"/>
        <v>0.25</v>
      </c>
      <c r="AK6275">
        <f t="shared" si="1398"/>
        <v>0.5</v>
      </c>
      <c r="AL6275">
        <f t="shared" si="1399"/>
        <v>0.5</v>
      </c>
      <c r="AM6275">
        <f t="shared" si="1400"/>
        <v>0.5</v>
      </c>
      <c r="AN6275" s="6">
        <f t="shared" si="1401"/>
        <v>1</v>
      </c>
      <c r="AO6275" t="str">
        <f>VLOOKUP(BD_PONDERACIONES[[#This Row],[Comuna]],Tabla3[#All],2,0)</f>
        <v>Florida</v>
      </c>
    </row>
    <row r="6276" spans="1:41" x14ac:dyDescent="0.35">
      <c r="A6276" t="s">
        <v>29952</v>
      </c>
      <c r="B6276" t="s">
        <v>29953</v>
      </c>
      <c r="C6276" t="s">
        <v>29954</v>
      </c>
      <c r="D6276" s="5">
        <v>45026</v>
      </c>
      <c r="E6276" s="5">
        <v>44958</v>
      </c>
      <c r="F6276" t="s">
        <v>753</v>
      </c>
      <c r="G6276" t="s">
        <v>29955</v>
      </c>
      <c r="H6276" t="s">
        <v>1389</v>
      </c>
      <c r="I6276" t="s">
        <v>26299</v>
      </c>
      <c r="J6276" t="s">
        <v>756</v>
      </c>
      <c r="K6276" t="s">
        <v>756</v>
      </c>
      <c r="L6276" t="s">
        <v>757</v>
      </c>
      <c r="M6276" t="s">
        <v>757</v>
      </c>
      <c r="N6276" t="s">
        <v>756</v>
      </c>
      <c r="O6276" t="s">
        <v>756</v>
      </c>
      <c r="P6276" t="s">
        <v>765</v>
      </c>
      <c r="Q6276" t="s">
        <v>759</v>
      </c>
      <c r="R6276" t="s">
        <v>759</v>
      </c>
      <c r="S6276" t="s">
        <v>756</v>
      </c>
      <c r="T6276" t="s">
        <v>756</v>
      </c>
      <c r="U6276" t="s">
        <v>756</v>
      </c>
      <c r="V6276" t="s">
        <v>904</v>
      </c>
      <c r="W6276" t="s">
        <v>756</v>
      </c>
      <c r="X6276" t="s">
        <v>29956</v>
      </c>
      <c r="Y6276" t="str">
        <f t="shared" si="1388"/>
        <v>febrero</v>
      </c>
      <c r="Z6276">
        <f>YEAR(BD_PONDERACIONES[[#This Row],[Fecha Ejecución del Ticket]])</f>
        <v>2023</v>
      </c>
      <c r="AA6276" t="str">
        <f t="shared" si="1389"/>
        <v>abril</v>
      </c>
      <c r="AB6276">
        <f>YEAR(BD_PONDERACIONES[[#This Row],[Fecha de Inspección]])</f>
        <v>2023</v>
      </c>
      <c r="AC6276">
        <f t="shared" si="1390"/>
        <v>0.5</v>
      </c>
      <c r="AD6276">
        <f t="shared" si="1391"/>
        <v>0.5</v>
      </c>
      <c r="AE6276">
        <f t="shared" si="1392"/>
        <v>0.5</v>
      </c>
      <c r="AF6276">
        <f t="shared" si="1393"/>
        <v>0.5</v>
      </c>
      <c r="AG6276">
        <f t="shared" si="1394"/>
        <v>0.5</v>
      </c>
      <c r="AH6276">
        <f t="shared" si="1395"/>
        <v>0.5</v>
      </c>
      <c r="AI6276">
        <f t="shared" si="1396"/>
        <v>0.25</v>
      </c>
      <c r="AJ6276">
        <f t="shared" si="1397"/>
        <v>0.25</v>
      </c>
      <c r="AK6276">
        <f t="shared" si="1398"/>
        <v>0.5</v>
      </c>
      <c r="AL6276">
        <f t="shared" si="1399"/>
        <v>0.32500000000000001</v>
      </c>
      <c r="AM6276">
        <f t="shared" si="1400"/>
        <v>0.5</v>
      </c>
      <c r="AN6276" s="6">
        <f t="shared" si="1401"/>
        <v>0.96500000000000008</v>
      </c>
      <c r="AO6276" t="str">
        <f>VLOOKUP(BD_PONDERACIONES[[#This Row],[Comuna]],Tabla3[#All],2,0)</f>
        <v>Florida</v>
      </c>
    </row>
    <row r="6277" spans="1:41" x14ac:dyDescent="0.35">
      <c r="A6277" t="s">
        <v>29957</v>
      </c>
      <c r="B6277" t="s">
        <v>29958</v>
      </c>
      <c r="C6277" t="s">
        <v>29959</v>
      </c>
      <c r="D6277" s="5">
        <v>45026</v>
      </c>
      <c r="E6277" s="5">
        <v>44986</v>
      </c>
      <c r="F6277" t="s">
        <v>763</v>
      </c>
      <c r="G6277" t="s">
        <v>29960</v>
      </c>
      <c r="H6277" t="s">
        <v>755</v>
      </c>
      <c r="I6277" t="s">
        <v>26177</v>
      </c>
      <c r="J6277" t="s">
        <v>756</v>
      </c>
      <c r="K6277" t="s">
        <v>756</v>
      </c>
      <c r="L6277" t="s">
        <v>756</v>
      </c>
      <c r="M6277" t="s">
        <v>756</v>
      </c>
      <c r="N6277" t="s">
        <v>756</v>
      </c>
      <c r="O6277" t="s">
        <v>756</v>
      </c>
      <c r="P6277" t="s">
        <v>758</v>
      </c>
      <c r="Q6277" t="s">
        <v>759</v>
      </c>
      <c r="R6277" t="s">
        <v>759</v>
      </c>
      <c r="S6277" t="s">
        <v>757</v>
      </c>
      <c r="T6277" t="s">
        <v>757</v>
      </c>
      <c r="U6277" t="s">
        <v>757</v>
      </c>
      <c r="V6277" t="s">
        <v>756</v>
      </c>
      <c r="W6277" t="s">
        <v>756</v>
      </c>
      <c r="X6277" t="s">
        <v>29961</v>
      </c>
      <c r="Y6277" t="str">
        <f t="shared" si="1388"/>
        <v>marzo</v>
      </c>
      <c r="Z6277">
        <f>YEAR(BD_PONDERACIONES[[#This Row],[Fecha Ejecución del Ticket]])</f>
        <v>2023</v>
      </c>
      <c r="AA6277" t="str">
        <f t="shared" si="1389"/>
        <v>abril</v>
      </c>
      <c r="AB6277">
        <f>YEAR(BD_PONDERACIONES[[#This Row],[Fecha de Inspección]])</f>
        <v>2023</v>
      </c>
      <c r="AC6277">
        <f t="shared" si="1390"/>
        <v>0.5</v>
      </c>
      <c r="AD6277">
        <f t="shared" si="1391"/>
        <v>0.5</v>
      </c>
      <c r="AE6277">
        <f t="shared" si="1392"/>
        <v>0.5</v>
      </c>
      <c r="AF6277">
        <f t="shared" si="1393"/>
        <v>0.5</v>
      </c>
      <c r="AG6277">
        <f t="shared" si="1394"/>
        <v>0.5</v>
      </c>
      <c r="AH6277">
        <f t="shared" si="1395"/>
        <v>0.5</v>
      </c>
      <c r="AI6277">
        <f t="shared" si="1396"/>
        <v>0.25</v>
      </c>
      <c r="AJ6277">
        <f t="shared" si="1397"/>
        <v>0.25</v>
      </c>
      <c r="AK6277">
        <f t="shared" si="1398"/>
        <v>0.5</v>
      </c>
      <c r="AL6277">
        <f t="shared" si="1399"/>
        <v>0.5</v>
      </c>
      <c r="AM6277">
        <f t="shared" si="1400"/>
        <v>0.5</v>
      </c>
      <c r="AN6277" s="6">
        <f t="shared" si="1401"/>
        <v>1</v>
      </c>
      <c r="AO6277" t="str">
        <f>VLOOKUP(BD_PONDERACIONES[[#This Row],[Comuna]],Tabla3[#All],2,0)</f>
        <v>Florida</v>
      </c>
    </row>
    <row r="6278" spans="1:41" x14ac:dyDescent="0.35">
      <c r="A6278" t="s">
        <v>29962</v>
      </c>
      <c r="B6278" t="s">
        <v>29963</v>
      </c>
      <c r="C6278" t="s">
        <v>29964</v>
      </c>
      <c r="D6278" s="5">
        <v>45026</v>
      </c>
      <c r="E6278" s="5">
        <v>44989</v>
      </c>
      <c r="F6278" t="s">
        <v>753</v>
      </c>
      <c r="G6278" t="s">
        <v>29965</v>
      </c>
      <c r="H6278" t="s">
        <v>1389</v>
      </c>
      <c r="I6278" t="s">
        <v>26183</v>
      </c>
      <c r="J6278" t="s">
        <v>756</v>
      </c>
      <c r="K6278" t="s">
        <v>756</v>
      </c>
      <c r="L6278" t="s">
        <v>757</v>
      </c>
      <c r="M6278" t="s">
        <v>757</v>
      </c>
      <c r="N6278" t="s">
        <v>756</v>
      </c>
      <c r="O6278" t="s">
        <v>756</v>
      </c>
      <c r="P6278" t="s">
        <v>765</v>
      </c>
      <c r="Q6278" t="s">
        <v>759</v>
      </c>
      <c r="R6278" t="s">
        <v>759</v>
      </c>
      <c r="S6278" t="s">
        <v>756</v>
      </c>
      <c r="T6278" t="s">
        <v>756</v>
      </c>
      <c r="U6278" t="s">
        <v>756</v>
      </c>
      <c r="V6278" t="s">
        <v>756</v>
      </c>
      <c r="W6278" t="s">
        <v>756</v>
      </c>
      <c r="X6278" t="s">
        <v>29966</v>
      </c>
      <c r="Y6278" t="str">
        <f t="shared" si="1388"/>
        <v>marzo</v>
      </c>
      <c r="Z6278">
        <f>YEAR(BD_PONDERACIONES[[#This Row],[Fecha Ejecución del Ticket]])</f>
        <v>2023</v>
      </c>
      <c r="AA6278" t="str">
        <f t="shared" si="1389"/>
        <v>abril</v>
      </c>
      <c r="AB6278">
        <f>YEAR(BD_PONDERACIONES[[#This Row],[Fecha de Inspección]])</f>
        <v>2023</v>
      </c>
      <c r="AC6278">
        <f t="shared" si="1390"/>
        <v>0.5</v>
      </c>
      <c r="AD6278">
        <f t="shared" si="1391"/>
        <v>0.5</v>
      </c>
      <c r="AE6278">
        <f t="shared" si="1392"/>
        <v>0.5</v>
      </c>
      <c r="AF6278">
        <f t="shared" si="1393"/>
        <v>0.5</v>
      </c>
      <c r="AG6278">
        <f t="shared" si="1394"/>
        <v>0.5</v>
      </c>
      <c r="AH6278">
        <f t="shared" si="1395"/>
        <v>0.5</v>
      </c>
      <c r="AI6278">
        <f t="shared" si="1396"/>
        <v>0.25</v>
      </c>
      <c r="AJ6278">
        <f t="shared" si="1397"/>
        <v>0.25</v>
      </c>
      <c r="AK6278">
        <f t="shared" si="1398"/>
        <v>0.5</v>
      </c>
      <c r="AL6278">
        <f t="shared" si="1399"/>
        <v>0.5</v>
      </c>
      <c r="AM6278">
        <f t="shared" si="1400"/>
        <v>0.5</v>
      </c>
      <c r="AN6278" s="6">
        <f t="shared" si="1401"/>
        <v>1</v>
      </c>
      <c r="AO6278" t="str">
        <f>VLOOKUP(BD_PONDERACIONES[[#This Row],[Comuna]],Tabla3[#All],2,0)</f>
        <v>Florida</v>
      </c>
    </row>
    <row r="6279" spans="1:41" x14ac:dyDescent="0.35">
      <c r="A6279" t="s">
        <v>29967</v>
      </c>
      <c r="B6279" t="s">
        <v>29968</v>
      </c>
      <c r="C6279" t="s">
        <v>29969</v>
      </c>
      <c r="D6279" s="5">
        <v>45026</v>
      </c>
      <c r="E6279" s="5">
        <v>44986</v>
      </c>
      <c r="F6279" t="s">
        <v>763</v>
      </c>
      <c r="G6279" t="s">
        <v>29970</v>
      </c>
      <c r="H6279" t="s">
        <v>755</v>
      </c>
      <c r="I6279" t="s">
        <v>26289</v>
      </c>
      <c r="J6279" t="s">
        <v>756</v>
      </c>
      <c r="K6279" t="s">
        <v>756</v>
      </c>
      <c r="L6279" t="s">
        <v>757</v>
      </c>
      <c r="M6279" t="s">
        <v>757</v>
      </c>
      <c r="N6279" t="s">
        <v>756</v>
      </c>
      <c r="O6279" t="s">
        <v>756</v>
      </c>
      <c r="P6279" t="s">
        <v>758</v>
      </c>
      <c r="Q6279" t="s">
        <v>759</v>
      </c>
      <c r="R6279" t="s">
        <v>759</v>
      </c>
      <c r="S6279" t="s">
        <v>757</v>
      </c>
      <c r="T6279" t="s">
        <v>757</v>
      </c>
      <c r="U6279" t="s">
        <v>757</v>
      </c>
      <c r="V6279" t="s">
        <v>756</v>
      </c>
      <c r="W6279" t="s">
        <v>768</v>
      </c>
      <c r="X6279" t="s">
        <v>15907</v>
      </c>
      <c r="Y6279" t="str">
        <f t="shared" si="1388"/>
        <v>marzo</v>
      </c>
      <c r="Z6279">
        <f>YEAR(BD_PONDERACIONES[[#This Row],[Fecha Ejecución del Ticket]])</f>
        <v>2023</v>
      </c>
      <c r="AA6279" t="str">
        <f t="shared" si="1389"/>
        <v>abril</v>
      </c>
      <c r="AB6279">
        <f>YEAR(BD_PONDERACIONES[[#This Row],[Fecha de Inspección]])</f>
        <v>2023</v>
      </c>
      <c r="AC6279">
        <f t="shared" si="1390"/>
        <v>0.5</v>
      </c>
      <c r="AD6279">
        <f t="shared" si="1391"/>
        <v>0.5</v>
      </c>
      <c r="AE6279">
        <f t="shared" si="1392"/>
        <v>0.5</v>
      </c>
      <c r="AF6279">
        <f t="shared" si="1393"/>
        <v>0.5</v>
      </c>
      <c r="AG6279">
        <f t="shared" si="1394"/>
        <v>0.5</v>
      </c>
      <c r="AH6279">
        <f t="shared" si="1395"/>
        <v>0.5</v>
      </c>
      <c r="AI6279">
        <f t="shared" si="1396"/>
        <v>0.25</v>
      </c>
      <c r="AJ6279">
        <f t="shared" si="1397"/>
        <v>0.25</v>
      </c>
      <c r="AK6279">
        <f t="shared" si="1398"/>
        <v>0.5</v>
      </c>
      <c r="AL6279">
        <f t="shared" si="1399"/>
        <v>0.5</v>
      </c>
      <c r="AM6279">
        <f t="shared" si="1400"/>
        <v>0.17499999999999999</v>
      </c>
      <c r="AN6279" s="6">
        <f t="shared" si="1401"/>
        <v>0.93500000000000005</v>
      </c>
      <c r="AO6279" t="str">
        <f>VLOOKUP(BD_PONDERACIONES[[#This Row],[Comuna]],Tabla3[#All],2,0)</f>
        <v>Florida</v>
      </c>
    </row>
    <row r="6280" spans="1:41" x14ac:dyDescent="0.35">
      <c r="A6280" t="s">
        <v>29971</v>
      </c>
      <c r="B6280" t="s">
        <v>29972</v>
      </c>
      <c r="C6280" t="s">
        <v>29973</v>
      </c>
      <c r="D6280" s="5">
        <v>45026</v>
      </c>
      <c r="E6280" s="5">
        <v>44959</v>
      </c>
      <c r="F6280" t="s">
        <v>753</v>
      </c>
      <c r="G6280" t="s">
        <v>29974</v>
      </c>
      <c r="H6280" t="s">
        <v>1389</v>
      </c>
      <c r="I6280" t="s">
        <v>26322</v>
      </c>
      <c r="J6280" t="s">
        <v>756</v>
      </c>
      <c r="K6280" t="s">
        <v>756</v>
      </c>
      <c r="L6280" t="s">
        <v>773</v>
      </c>
      <c r="M6280" t="s">
        <v>773</v>
      </c>
      <c r="N6280" t="s">
        <v>756</v>
      </c>
      <c r="O6280" t="s">
        <v>756</v>
      </c>
      <c r="P6280" t="s">
        <v>758</v>
      </c>
      <c r="Q6280" t="s">
        <v>759</v>
      </c>
      <c r="R6280" t="s">
        <v>759</v>
      </c>
      <c r="S6280" t="s">
        <v>757</v>
      </c>
      <c r="T6280" t="s">
        <v>757</v>
      </c>
      <c r="U6280" t="s">
        <v>757</v>
      </c>
      <c r="V6280" t="s">
        <v>756</v>
      </c>
      <c r="W6280" t="s">
        <v>756</v>
      </c>
      <c r="X6280" t="s">
        <v>22657</v>
      </c>
      <c r="Y6280" t="str">
        <f t="shared" si="1388"/>
        <v>febrero</v>
      </c>
      <c r="Z6280">
        <f>YEAR(BD_PONDERACIONES[[#This Row],[Fecha Ejecución del Ticket]])</f>
        <v>2023</v>
      </c>
      <c r="AA6280" t="str">
        <f t="shared" si="1389"/>
        <v>abril</v>
      </c>
      <c r="AB6280">
        <f>YEAR(BD_PONDERACIONES[[#This Row],[Fecha de Inspección]])</f>
        <v>2023</v>
      </c>
      <c r="AC6280">
        <f t="shared" si="1390"/>
        <v>0.5</v>
      </c>
      <c r="AD6280">
        <f t="shared" si="1391"/>
        <v>0.5</v>
      </c>
      <c r="AE6280">
        <f t="shared" si="1392"/>
        <v>0</v>
      </c>
      <c r="AF6280">
        <f t="shared" si="1393"/>
        <v>0</v>
      </c>
      <c r="AG6280">
        <f t="shared" si="1394"/>
        <v>0.5</v>
      </c>
      <c r="AH6280">
        <f t="shared" si="1395"/>
        <v>0.5</v>
      </c>
      <c r="AI6280">
        <f t="shared" si="1396"/>
        <v>0.25</v>
      </c>
      <c r="AJ6280">
        <f t="shared" si="1397"/>
        <v>0.25</v>
      </c>
      <c r="AK6280">
        <f t="shared" si="1398"/>
        <v>0.5</v>
      </c>
      <c r="AL6280">
        <f t="shared" si="1399"/>
        <v>0.5</v>
      </c>
      <c r="AM6280">
        <f t="shared" si="1400"/>
        <v>0.5</v>
      </c>
      <c r="AN6280" s="6">
        <f t="shared" si="1401"/>
        <v>0.7</v>
      </c>
      <c r="AO6280" t="str">
        <f>VLOOKUP(BD_PONDERACIONES[[#This Row],[Comuna]],Tabla3[#All],2,0)</f>
        <v>Florida</v>
      </c>
    </row>
    <row r="6281" spans="1:41" x14ac:dyDescent="0.35">
      <c r="A6281" t="s">
        <v>29975</v>
      </c>
      <c r="B6281" t="s">
        <v>29976</v>
      </c>
      <c r="C6281" t="s">
        <v>29977</v>
      </c>
      <c r="D6281" s="5">
        <v>45026</v>
      </c>
      <c r="E6281" s="5">
        <v>44960</v>
      </c>
      <c r="F6281" t="s">
        <v>753</v>
      </c>
      <c r="G6281" t="s">
        <v>29978</v>
      </c>
      <c r="H6281" t="s">
        <v>1389</v>
      </c>
      <c r="I6281" t="s">
        <v>26431</v>
      </c>
      <c r="J6281" t="s">
        <v>756</v>
      </c>
      <c r="K6281" t="s">
        <v>756</v>
      </c>
      <c r="L6281" t="s">
        <v>757</v>
      </c>
      <c r="M6281" t="s">
        <v>757</v>
      </c>
      <c r="N6281" t="s">
        <v>756</v>
      </c>
      <c r="O6281" t="s">
        <v>756</v>
      </c>
      <c r="P6281" t="s">
        <v>765</v>
      </c>
      <c r="Q6281" t="s">
        <v>759</v>
      </c>
      <c r="R6281" t="s">
        <v>759</v>
      </c>
      <c r="S6281" t="s">
        <v>757</v>
      </c>
      <c r="T6281" t="s">
        <v>757</v>
      </c>
      <c r="U6281" t="s">
        <v>757</v>
      </c>
      <c r="V6281" t="s">
        <v>756</v>
      </c>
      <c r="W6281" t="s">
        <v>756</v>
      </c>
      <c r="X6281" t="s">
        <v>29979</v>
      </c>
      <c r="Y6281" t="str">
        <f t="shared" si="1388"/>
        <v>febrero</v>
      </c>
      <c r="Z6281">
        <f>YEAR(BD_PONDERACIONES[[#This Row],[Fecha Ejecución del Ticket]])</f>
        <v>2023</v>
      </c>
      <c r="AA6281" t="str">
        <f t="shared" si="1389"/>
        <v>abril</v>
      </c>
      <c r="AB6281">
        <f>YEAR(BD_PONDERACIONES[[#This Row],[Fecha de Inspección]])</f>
        <v>2023</v>
      </c>
      <c r="AC6281">
        <f t="shared" si="1390"/>
        <v>0.5</v>
      </c>
      <c r="AD6281">
        <f t="shared" si="1391"/>
        <v>0.5</v>
      </c>
      <c r="AE6281">
        <f t="shared" si="1392"/>
        <v>0.5</v>
      </c>
      <c r="AF6281">
        <f t="shared" si="1393"/>
        <v>0.5</v>
      </c>
      <c r="AG6281">
        <f t="shared" si="1394"/>
        <v>0.5</v>
      </c>
      <c r="AH6281">
        <f t="shared" si="1395"/>
        <v>0.5</v>
      </c>
      <c r="AI6281">
        <f t="shared" si="1396"/>
        <v>0.25</v>
      </c>
      <c r="AJ6281">
        <f t="shared" si="1397"/>
        <v>0.25</v>
      </c>
      <c r="AK6281">
        <f t="shared" si="1398"/>
        <v>0.5</v>
      </c>
      <c r="AL6281">
        <f t="shared" si="1399"/>
        <v>0.5</v>
      </c>
      <c r="AM6281">
        <f t="shared" si="1400"/>
        <v>0.5</v>
      </c>
      <c r="AN6281" s="6">
        <f t="shared" si="1401"/>
        <v>1</v>
      </c>
      <c r="AO6281" t="str">
        <f>VLOOKUP(BD_PONDERACIONES[[#This Row],[Comuna]],Tabla3[#All],2,0)</f>
        <v>Florida</v>
      </c>
    </row>
    <row r="6282" spans="1:41" x14ac:dyDescent="0.35">
      <c r="A6282" t="s">
        <v>29980</v>
      </c>
      <c r="B6282" t="s">
        <v>29981</v>
      </c>
      <c r="C6282" t="s">
        <v>29982</v>
      </c>
      <c r="D6282" s="5">
        <v>45026</v>
      </c>
      <c r="E6282" s="5">
        <v>44960</v>
      </c>
      <c r="F6282" t="s">
        <v>753</v>
      </c>
      <c r="G6282" t="s">
        <v>29983</v>
      </c>
      <c r="H6282" t="s">
        <v>1389</v>
      </c>
      <c r="I6282" t="s">
        <v>26220</v>
      </c>
      <c r="J6282" t="s">
        <v>756</v>
      </c>
      <c r="K6282" t="s">
        <v>756</v>
      </c>
      <c r="L6282" t="s">
        <v>757</v>
      </c>
      <c r="M6282" t="s">
        <v>757</v>
      </c>
      <c r="N6282" t="s">
        <v>756</v>
      </c>
      <c r="O6282" t="s">
        <v>756</v>
      </c>
      <c r="P6282" t="s">
        <v>765</v>
      </c>
      <c r="Q6282" t="s">
        <v>759</v>
      </c>
      <c r="R6282" t="s">
        <v>759</v>
      </c>
      <c r="S6282" t="s">
        <v>757</v>
      </c>
      <c r="T6282" t="s">
        <v>757</v>
      </c>
      <c r="U6282" t="s">
        <v>757</v>
      </c>
      <c r="V6282" t="s">
        <v>756</v>
      </c>
      <c r="W6282" t="s">
        <v>756</v>
      </c>
      <c r="X6282" t="s">
        <v>29846</v>
      </c>
      <c r="Y6282" t="str">
        <f t="shared" si="1388"/>
        <v>febrero</v>
      </c>
      <c r="Z6282">
        <f>YEAR(BD_PONDERACIONES[[#This Row],[Fecha Ejecución del Ticket]])</f>
        <v>2023</v>
      </c>
      <c r="AA6282" t="str">
        <f t="shared" si="1389"/>
        <v>abril</v>
      </c>
      <c r="AB6282">
        <f>YEAR(BD_PONDERACIONES[[#This Row],[Fecha de Inspección]])</f>
        <v>2023</v>
      </c>
      <c r="AC6282">
        <f t="shared" si="1390"/>
        <v>0.5</v>
      </c>
      <c r="AD6282">
        <f t="shared" si="1391"/>
        <v>0.5</v>
      </c>
      <c r="AE6282">
        <f t="shared" si="1392"/>
        <v>0.5</v>
      </c>
      <c r="AF6282">
        <f t="shared" si="1393"/>
        <v>0.5</v>
      </c>
      <c r="AG6282">
        <f t="shared" si="1394"/>
        <v>0.5</v>
      </c>
      <c r="AH6282">
        <f t="shared" si="1395"/>
        <v>0.5</v>
      </c>
      <c r="AI6282">
        <f t="shared" si="1396"/>
        <v>0.25</v>
      </c>
      <c r="AJ6282">
        <f t="shared" si="1397"/>
        <v>0.25</v>
      </c>
      <c r="AK6282">
        <f t="shared" si="1398"/>
        <v>0.5</v>
      </c>
      <c r="AL6282">
        <f t="shared" si="1399"/>
        <v>0.5</v>
      </c>
      <c r="AM6282">
        <f t="shared" si="1400"/>
        <v>0.5</v>
      </c>
      <c r="AN6282" s="6">
        <f t="shared" si="1401"/>
        <v>1</v>
      </c>
      <c r="AO6282" t="str">
        <f>VLOOKUP(BD_PONDERACIONES[[#This Row],[Comuna]],Tabla3[#All],2,0)</f>
        <v>Florida</v>
      </c>
    </row>
    <row r="6283" spans="1:41" x14ac:dyDescent="0.35">
      <c r="A6283" t="s">
        <v>29984</v>
      </c>
      <c r="B6283" t="s">
        <v>29985</v>
      </c>
      <c r="C6283" t="s">
        <v>29986</v>
      </c>
      <c r="D6283" s="5">
        <v>45026</v>
      </c>
      <c r="E6283" s="5">
        <v>44958</v>
      </c>
      <c r="F6283" t="s">
        <v>753</v>
      </c>
      <c r="G6283" t="s">
        <v>29987</v>
      </c>
      <c r="H6283" t="s">
        <v>1389</v>
      </c>
      <c r="I6283" t="s">
        <v>26299</v>
      </c>
      <c r="J6283" t="s">
        <v>756</v>
      </c>
      <c r="K6283" t="s">
        <v>756</v>
      </c>
      <c r="L6283" t="s">
        <v>773</v>
      </c>
      <c r="M6283" t="s">
        <v>773</v>
      </c>
      <c r="N6283" t="s">
        <v>756</v>
      </c>
      <c r="O6283" t="s">
        <v>756</v>
      </c>
      <c r="P6283" t="s">
        <v>758</v>
      </c>
      <c r="Q6283" t="s">
        <v>759</v>
      </c>
      <c r="R6283" t="s">
        <v>759</v>
      </c>
      <c r="S6283" t="s">
        <v>757</v>
      </c>
      <c r="T6283" t="s">
        <v>757</v>
      </c>
      <c r="U6283" t="s">
        <v>757</v>
      </c>
      <c r="V6283" t="s">
        <v>756</v>
      </c>
      <c r="W6283" t="s">
        <v>756</v>
      </c>
      <c r="X6283" t="s">
        <v>29988</v>
      </c>
      <c r="Y6283" t="str">
        <f t="shared" si="1388"/>
        <v>febrero</v>
      </c>
      <c r="Z6283">
        <f>YEAR(BD_PONDERACIONES[[#This Row],[Fecha Ejecución del Ticket]])</f>
        <v>2023</v>
      </c>
      <c r="AA6283" t="str">
        <f t="shared" si="1389"/>
        <v>abril</v>
      </c>
      <c r="AB6283">
        <f>YEAR(BD_PONDERACIONES[[#This Row],[Fecha de Inspección]])</f>
        <v>2023</v>
      </c>
      <c r="AC6283">
        <f t="shared" si="1390"/>
        <v>0.5</v>
      </c>
      <c r="AD6283">
        <f t="shared" si="1391"/>
        <v>0.5</v>
      </c>
      <c r="AE6283">
        <f t="shared" si="1392"/>
        <v>0</v>
      </c>
      <c r="AF6283">
        <f t="shared" si="1393"/>
        <v>0</v>
      </c>
      <c r="AG6283">
        <f t="shared" si="1394"/>
        <v>0.5</v>
      </c>
      <c r="AH6283">
        <f t="shared" si="1395"/>
        <v>0.5</v>
      </c>
      <c r="AI6283">
        <f t="shared" si="1396"/>
        <v>0.25</v>
      </c>
      <c r="AJ6283">
        <f t="shared" si="1397"/>
        <v>0.25</v>
      </c>
      <c r="AK6283">
        <f t="shared" si="1398"/>
        <v>0.5</v>
      </c>
      <c r="AL6283">
        <f t="shared" si="1399"/>
        <v>0.5</v>
      </c>
      <c r="AM6283">
        <f t="shared" si="1400"/>
        <v>0.5</v>
      </c>
      <c r="AN6283" s="6">
        <f t="shared" si="1401"/>
        <v>0.7</v>
      </c>
      <c r="AO6283" t="str">
        <f>VLOOKUP(BD_PONDERACIONES[[#This Row],[Comuna]],Tabla3[#All],2,0)</f>
        <v>Florida</v>
      </c>
    </row>
    <row r="6284" spans="1:41" x14ac:dyDescent="0.35">
      <c r="A6284" t="s">
        <v>29989</v>
      </c>
      <c r="B6284" t="s">
        <v>29990</v>
      </c>
      <c r="C6284" t="s">
        <v>29991</v>
      </c>
      <c r="D6284" s="5">
        <v>45026</v>
      </c>
      <c r="E6284" s="5">
        <v>44959</v>
      </c>
      <c r="F6284" t="s">
        <v>753</v>
      </c>
      <c r="G6284" t="s">
        <v>29992</v>
      </c>
      <c r="H6284" t="s">
        <v>1389</v>
      </c>
      <c r="I6284" t="s">
        <v>26336</v>
      </c>
      <c r="J6284" t="s">
        <v>756</v>
      </c>
      <c r="K6284" t="s">
        <v>756</v>
      </c>
      <c r="L6284" t="s">
        <v>757</v>
      </c>
      <c r="M6284" t="s">
        <v>757</v>
      </c>
      <c r="N6284" t="s">
        <v>756</v>
      </c>
      <c r="O6284" t="s">
        <v>756</v>
      </c>
      <c r="P6284" t="s">
        <v>758</v>
      </c>
      <c r="Q6284" t="s">
        <v>759</v>
      </c>
      <c r="R6284" t="s">
        <v>759</v>
      </c>
      <c r="S6284" t="s">
        <v>757</v>
      </c>
      <c r="T6284" t="s">
        <v>757</v>
      </c>
      <c r="U6284" t="s">
        <v>757</v>
      </c>
      <c r="V6284" t="s">
        <v>904</v>
      </c>
      <c r="W6284" t="s">
        <v>768</v>
      </c>
      <c r="X6284" t="s">
        <v>29993</v>
      </c>
      <c r="Y6284" t="str">
        <f t="shared" si="1388"/>
        <v>febrero</v>
      </c>
      <c r="Z6284">
        <f>YEAR(BD_PONDERACIONES[[#This Row],[Fecha Ejecución del Ticket]])</f>
        <v>2023</v>
      </c>
      <c r="AA6284" t="str">
        <f t="shared" si="1389"/>
        <v>abril</v>
      </c>
      <c r="AB6284">
        <f>YEAR(BD_PONDERACIONES[[#This Row],[Fecha de Inspección]])</f>
        <v>2023</v>
      </c>
      <c r="AC6284">
        <f t="shared" si="1390"/>
        <v>0.5</v>
      </c>
      <c r="AD6284">
        <f t="shared" si="1391"/>
        <v>0.5</v>
      </c>
      <c r="AE6284">
        <f t="shared" si="1392"/>
        <v>0.5</v>
      </c>
      <c r="AF6284">
        <f t="shared" si="1393"/>
        <v>0.5</v>
      </c>
      <c r="AG6284">
        <f t="shared" si="1394"/>
        <v>0.5</v>
      </c>
      <c r="AH6284">
        <f t="shared" si="1395"/>
        <v>0.5</v>
      </c>
      <c r="AI6284">
        <f t="shared" si="1396"/>
        <v>0.25</v>
      </c>
      <c r="AJ6284">
        <f t="shared" si="1397"/>
        <v>0.25</v>
      </c>
      <c r="AK6284">
        <f t="shared" si="1398"/>
        <v>0.5</v>
      </c>
      <c r="AL6284">
        <f t="shared" si="1399"/>
        <v>0.32500000000000001</v>
      </c>
      <c r="AM6284">
        <f t="shared" si="1400"/>
        <v>0.17499999999999999</v>
      </c>
      <c r="AN6284" s="6">
        <f t="shared" si="1401"/>
        <v>0.9</v>
      </c>
      <c r="AO6284" t="str">
        <f>VLOOKUP(BD_PONDERACIONES[[#This Row],[Comuna]],Tabla3[#All],2,0)</f>
        <v>Florida</v>
      </c>
    </row>
    <row r="6285" spans="1:41" x14ac:dyDescent="0.35">
      <c r="A6285" t="s">
        <v>29994</v>
      </c>
      <c r="B6285" t="s">
        <v>29995</v>
      </c>
      <c r="C6285" t="s">
        <v>29996</v>
      </c>
      <c r="D6285" s="5">
        <v>45026</v>
      </c>
      <c r="E6285" s="5">
        <v>44958</v>
      </c>
      <c r="F6285" t="s">
        <v>763</v>
      </c>
      <c r="G6285" t="s">
        <v>29997</v>
      </c>
      <c r="H6285" t="s">
        <v>2755</v>
      </c>
      <c r="I6285" t="s">
        <v>26531</v>
      </c>
      <c r="J6285" t="s">
        <v>756</v>
      </c>
      <c r="K6285" t="s">
        <v>756</v>
      </c>
      <c r="L6285" t="s">
        <v>757</v>
      </c>
      <c r="M6285" t="s">
        <v>757</v>
      </c>
      <c r="N6285" t="s">
        <v>756</v>
      </c>
      <c r="O6285" t="s">
        <v>756</v>
      </c>
      <c r="P6285" t="s">
        <v>758</v>
      </c>
      <c r="Q6285" t="s">
        <v>759</v>
      </c>
      <c r="R6285" t="s">
        <v>759</v>
      </c>
      <c r="S6285" t="s">
        <v>757</v>
      </c>
      <c r="T6285" t="s">
        <v>757</v>
      </c>
      <c r="U6285" t="s">
        <v>757</v>
      </c>
      <c r="V6285" t="s">
        <v>773</v>
      </c>
      <c r="W6285" t="s">
        <v>773</v>
      </c>
      <c r="X6285" t="s">
        <v>29998</v>
      </c>
      <c r="Y6285" t="str">
        <f t="shared" si="1388"/>
        <v>febrero</v>
      </c>
      <c r="Z6285">
        <f>YEAR(BD_PONDERACIONES[[#This Row],[Fecha Ejecución del Ticket]])</f>
        <v>2023</v>
      </c>
      <c r="AA6285" t="str">
        <f t="shared" si="1389"/>
        <v>abril</v>
      </c>
      <c r="AB6285">
        <f>YEAR(BD_PONDERACIONES[[#This Row],[Fecha de Inspección]])</f>
        <v>2023</v>
      </c>
      <c r="AC6285">
        <f t="shared" si="1390"/>
        <v>0.5</v>
      </c>
      <c r="AD6285">
        <f t="shared" si="1391"/>
        <v>0.5</v>
      </c>
      <c r="AE6285">
        <f t="shared" si="1392"/>
        <v>0.5</v>
      </c>
      <c r="AF6285">
        <f t="shared" si="1393"/>
        <v>0.5</v>
      </c>
      <c r="AG6285">
        <f t="shared" si="1394"/>
        <v>0.5</v>
      </c>
      <c r="AH6285">
        <f t="shared" si="1395"/>
        <v>0.5</v>
      </c>
      <c r="AI6285">
        <f t="shared" si="1396"/>
        <v>0.25</v>
      </c>
      <c r="AJ6285">
        <f t="shared" si="1397"/>
        <v>0.25</v>
      </c>
      <c r="AK6285">
        <f t="shared" si="1398"/>
        <v>0.5</v>
      </c>
      <c r="AL6285">
        <f t="shared" si="1399"/>
        <v>0</v>
      </c>
      <c r="AM6285">
        <f t="shared" si="1400"/>
        <v>0</v>
      </c>
      <c r="AN6285" s="6">
        <f t="shared" si="1401"/>
        <v>0.8</v>
      </c>
      <c r="AO6285" t="str">
        <f>VLOOKUP(BD_PONDERACIONES[[#This Row],[Comuna]],Tabla3[#All],2,0)</f>
        <v>Florida</v>
      </c>
    </row>
    <row r="6286" spans="1:41" x14ac:dyDescent="0.35">
      <c r="A6286" t="s">
        <v>29999</v>
      </c>
      <c r="B6286" t="s">
        <v>30000</v>
      </c>
      <c r="C6286" t="s">
        <v>30001</v>
      </c>
      <c r="D6286" s="5">
        <v>45026</v>
      </c>
      <c r="E6286" s="5">
        <v>44960</v>
      </c>
      <c r="F6286" t="s">
        <v>763</v>
      </c>
      <c r="G6286" t="s">
        <v>30002</v>
      </c>
      <c r="H6286" t="s">
        <v>2755</v>
      </c>
      <c r="I6286" t="s">
        <v>26183</v>
      </c>
      <c r="J6286" t="s">
        <v>756</v>
      </c>
      <c r="K6286" t="s">
        <v>756</v>
      </c>
      <c r="L6286" t="s">
        <v>757</v>
      </c>
      <c r="M6286" t="s">
        <v>757</v>
      </c>
      <c r="N6286" t="s">
        <v>756</v>
      </c>
      <c r="O6286" t="s">
        <v>756</v>
      </c>
      <c r="P6286" t="s">
        <v>758</v>
      </c>
      <c r="Q6286" t="s">
        <v>759</v>
      </c>
      <c r="R6286" t="s">
        <v>759</v>
      </c>
      <c r="S6286" t="s">
        <v>757</v>
      </c>
      <c r="T6286" t="s">
        <v>757</v>
      </c>
      <c r="U6286" t="s">
        <v>757</v>
      </c>
      <c r="V6286" t="s">
        <v>773</v>
      </c>
      <c r="W6286" t="s">
        <v>773</v>
      </c>
      <c r="X6286" t="s">
        <v>30003</v>
      </c>
      <c r="Y6286" t="str">
        <f t="shared" si="1388"/>
        <v>febrero</v>
      </c>
      <c r="Z6286">
        <f>YEAR(BD_PONDERACIONES[[#This Row],[Fecha Ejecución del Ticket]])</f>
        <v>2023</v>
      </c>
      <c r="AA6286" t="str">
        <f t="shared" si="1389"/>
        <v>abril</v>
      </c>
      <c r="AB6286">
        <f>YEAR(BD_PONDERACIONES[[#This Row],[Fecha de Inspección]])</f>
        <v>2023</v>
      </c>
      <c r="AC6286">
        <f t="shared" si="1390"/>
        <v>0.5</v>
      </c>
      <c r="AD6286">
        <f t="shared" si="1391"/>
        <v>0.5</v>
      </c>
      <c r="AE6286">
        <f t="shared" si="1392"/>
        <v>0.5</v>
      </c>
      <c r="AF6286">
        <f t="shared" si="1393"/>
        <v>0.5</v>
      </c>
      <c r="AG6286">
        <f t="shared" si="1394"/>
        <v>0.5</v>
      </c>
      <c r="AH6286">
        <f t="shared" si="1395"/>
        <v>0.5</v>
      </c>
      <c r="AI6286">
        <f t="shared" si="1396"/>
        <v>0.25</v>
      </c>
      <c r="AJ6286">
        <f t="shared" si="1397"/>
        <v>0.25</v>
      </c>
      <c r="AK6286">
        <f t="shared" si="1398"/>
        <v>0.5</v>
      </c>
      <c r="AL6286">
        <f t="shared" si="1399"/>
        <v>0</v>
      </c>
      <c r="AM6286">
        <f t="shared" si="1400"/>
        <v>0</v>
      </c>
      <c r="AN6286" s="6">
        <f t="shared" si="1401"/>
        <v>0.8</v>
      </c>
      <c r="AO6286" t="str">
        <f>VLOOKUP(BD_PONDERACIONES[[#This Row],[Comuna]],Tabla3[#All],2,0)</f>
        <v>Florida</v>
      </c>
    </row>
    <row r="6287" spans="1:41" x14ac:dyDescent="0.35">
      <c r="A6287" t="s">
        <v>30004</v>
      </c>
      <c r="B6287" t="s">
        <v>30005</v>
      </c>
      <c r="C6287" t="s">
        <v>30006</v>
      </c>
      <c r="D6287" s="5">
        <v>45026</v>
      </c>
      <c r="E6287" s="5">
        <v>44959</v>
      </c>
      <c r="F6287" t="s">
        <v>763</v>
      </c>
      <c r="G6287" t="s">
        <v>30007</v>
      </c>
      <c r="H6287" t="s">
        <v>2755</v>
      </c>
      <c r="I6287" t="s">
        <v>26474</v>
      </c>
      <c r="J6287" t="s">
        <v>756</v>
      </c>
      <c r="K6287" t="s">
        <v>756</v>
      </c>
      <c r="L6287" t="s">
        <v>757</v>
      </c>
      <c r="M6287" t="s">
        <v>757</v>
      </c>
      <c r="N6287" t="s">
        <v>756</v>
      </c>
      <c r="O6287" t="s">
        <v>756</v>
      </c>
      <c r="P6287" t="s">
        <v>758</v>
      </c>
      <c r="Q6287" t="s">
        <v>759</v>
      </c>
      <c r="R6287" t="s">
        <v>759</v>
      </c>
      <c r="S6287" t="s">
        <v>773</v>
      </c>
      <c r="T6287" t="s">
        <v>757</v>
      </c>
      <c r="U6287" t="s">
        <v>757</v>
      </c>
      <c r="V6287" t="s">
        <v>773</v>
      </c>
      <c r="W6287" t="s">
        <v>773</v>
      </c>
      <c r="X6287" t="s">
        <v>30008</v>
      </c>
      <c r="Y6287" t="str">
        <f t="shared" si="1388"/>
        <v>febrero</v>
      </c>
      <c r="Z6287">
        <f>YEAR(BD_PONDERACIONES[[#This Row],[Fecha Ejecución del Ticket]])</f>
        <v>2023</v>
      </c>
      <c r="AA6287" t="str">
        <f t="shared" si="1389"/>
        <v>abril</v>
      </c>
      <c r="AB6287">
        <f>YEAR(BD_PONDERACIONES[[#This Row],[Fecha de Inspección]])</f>
        <v>2023</v>
      </c>
      <c r="AC6287">
        <f t="shared" si="1390"/>
        <v>0.5</v>
      </c>
      <c r="AD6287">
        <f t="shared" si="1391"/>
        <v>0.5</v>
      </c>
      <c r="AE6287">
        <f t="shared" si="1392"/>
        <v>0.5</v>
      </c>
      <c r="AF6287">
        <f t="shared" si="1393"/>
        <v>0.5</v>
      </c>
      <c r="AG6287">
        <f t="shared" si="1394"/>
        <v>0.5</v>
      </c>
      <c r="AH6287">
        <f t="shared" si="1395"/>
        <v>0.5</v>
      </c>
      <c r="AI6287">
        <f t="shared" si="1396"/>
        <v>0</v>
      </c>
      <c r="AJ6287">
        <f t="shared" si="1397"/>
        <v>0.25</v>
      </c>
      <c r="AK6287">
        <f t="shared" si="1398"/>
        <v>0.5</v>
      </c>
      <c r="AL6287">
        <f t="shared" si="1399"/>
        <v>0</v>
      </c>
      <c r="AM6287">
        <f t="shared" si="1400"/>
        <v>0</v>
      </c>
      <c r="AN6287" s="6">
        <f t="shared" si="1401"/>
        <v>0.76249999999999996</v>
      </c>
      <c r="AO6287" t="str">
        <f>VLOOKUP(BD_PONDERACIONES[[#This Row],[Comuna]],Tabla3[#All],2,0)</f>
        <v>Florida</v>
      </c>
    </row>
    <row r="6288" spans="1:41" x14ac:dyDescent="0.35">
      <c r="A6288" t="s">
        <v>30009</v>
      </c>
      <c r="B6288" t="s">
        <v>30010</v>
      </c>
      <c r="C6288" t="s">
        <v>30011</v>
      </c>
      <c r="D6288" s="5">
        <v>45022</v>
      </c>
      <c r="E6288" s="5">
        <v>44987</v>
      </c>
      <c r="F6288" t="s">
        <v>753</v>
      </c>
      <c r="G6288" t="s">
        <v>30012</v>
      </c>
      <c r="H6288" t="s">
        <v>3800</v>
      </c>
      <c r="I6288" t="s">
        <v>26676</v>
      </c>
      <c r="J6288" t="s">
        <v>756</v>
      </c>
      <c r="K6288" t="s">
        <v>756</v>
      </c>
      <c r="L6288" t="s">
        <v>773</v>
      </c>
      <c r="M6288" t="s">
        <v>773</v>
      </c>
      <c r="N6288" t="s">
        <v>756</v>
      </c>
      <c r="O6288" t="s">
        <v>756</v>
      </c>
      <c r="P6288" t="s">
        <v>758</v>
      </c>
      <c r="Q6288" t="s">
        <v>759</v>
      </c>
      <c r="R6288" t="s">
        <v>759</v>
      </c>
      <c r="S6288" t="s">
        <v>757</v>
      </c>
      <c r="T6288" t="s">
        <v>757</v>
      </c>
      <c r="U6288" t="s">
        <v>757</v>
      </c>
      <c r="V6288" t="s">
        <v>756</v>
      </c>
      <c r="W6288" t="s">
        <v>756</v>
      </c>
      <c r="X6288" t="s">
        <v>30013</v>
      </c>
      <c r="Y6288" t="str">
        <f t="shared" si="1388"/>
        <v>marzo</v>
      </c>
      <c r="Z6288">
        <f>YEAR(BD_PONDERACIONES[[#This Row],[Fecha Ejecución del Ticket]])</f>
        <v>2023</v>
      </c>
      <c r="AA6288" t="str">
        <f t="shared" si="1389"/>
        <v>abril</v>
      </c>
      <c r="AB6288">
        <f>YEAR(BD_PONDERACIONES[[#This Row],[Fecha de Inspección]])</f>
        <v>2023</v>
      </c>
      <c r="AC6288">
        <f t="shared" si="1390"/>
        <v>0.5</v>
      </c>
      <c r="AD6288">
        <f t="shared" si="1391"/>
        <v>0.5</v>
      </c>
      <c r="AE6288">
        <f t="shared" si="1392"/>
        <v>0</v>
      </c>
      <c r="AF6288">
        <f t="shared" si="1393"/>
        <v>0</v>
      </c>
      <c r="AG6288">
        <f t="shared" si="1394"/>
        <v>0.5</v>
      </c>
      <c r="AH6288">
        <f t="shared" si="1395"/>
        <v>0.5</v>
      </c>
      <c r="AI6288">
        <f t="shared" si="1396"/>
        <v>0.25</v>
      </c>
      <c r="AJ6288">
        <f t="shared" si="1397"/>
        <v>0.25</v>
      </c>
      <c r="AK6288">
        <f t="shared" si="1398"/>
        <v>0.5</v>
      </c>
      <c r="AL6288">
        <f t="shared" si="1399"/>
        <v>0.5</v>
      </c>
      <c r="AM6288">
        <f t="shared" si="1400"/>
        <v>0.5</v>
      </c>
      <c r="AN6288" s="6">
        <f t="shared" si="1401"/>
        <v>0.7</v>
      </c>
      <c r="AO6288" t="str">
        <f>VLOOKUP(BD_PONDERACIONES[[#This Row],[Comuna]],Tabla3[#All],2,0)</f>
        <v>Cordillera</v>
      </c>
    </row>
    <row r="6289" spans="1:41" x14ac:dyDescent="0.35">
      <c r="A6289" t="s">
        <v>30014</v>
      </c>
      <c r="B6289" t="s">
        <v>30015</v>
      </c>
      <c r="C6289" t="s">
        <v>30016</v>
      </c>
      <c r="D6289" s="5">
        <v>45022</v>
      </c>
      <c r="E6289" s="5">
        <v>44996</v>
      </c>
      <c r="F6289" t="s">
        <v>753</v>
      </c>
      <c r="G6289" t="s">
        <v>30017</v>
      </c>
      <c r="H6289" t="s">
        <v>3800</v>
      </c>
      <c r="I6289" t="s">
        <v>26699</v>
      </c>
      <c r="J6289" t="s">
        <v>756</v>
      </c>
      <c r="K6289" t="s">
        <v>756</v>
      </c>
      <c r="L6289" t="s">
        <v>757</v>
      </c>
      <c r="M6289" t="s">
        <v>757</v>
      </c>
      <c r="N6289" t="s">
        <v>756</v>
      </c>
      <c r="O6289" t="s">
        <v>756</v>
      </c>
      <c r="P6289" t="s">
        <v>758</v>
      </c>
      <c r="Q6289" t="s">
        <v>759</v>
      </c>
      <c r="R6289" t="s">
        <v>759</v>
      </c>
      <c r="S6289" t="s">
        <v>757</v>
      </c>
      <c r="T6289" t="s">
        <v>757</v>
      </c>
      <c r="U6289" t="s">
        <v>757</v>
      </c>
      <c r="V6289" t="s">
        <v>756</v>
      </c>
      <c r="W6289" t="s">
        <v>756</v>
      </c>
      <c r="X6289" t="s">
        <v>28445</v>
      </c>
      <c r="Y6289" t="str">
        <f t="shared" si="1388"/>
        <v>marzo</v>
      </c>
      <c r="Z6289">
        <f>YEAR(BD_PONDERACIONES[[#This Row],[Fecha Ejecución del Ticket]])</f>
        <v>2023</v>
      </c>
      <c r="AA6289" t="str">
        <f t="shared" si="1389"/>
        <v>abril</v>
      </c>
      <c r="AB6289">
        <f>YEAR(BD_PONDERACIONES[[#This Row],[Fecha de Inspección]])</f>
        <v>2023</v>
      </c>
      <c r="AC6289">
        <f t="shared" si="1390"/>
        <v>0.5</v>
      </c>
      <c r="AD6289">
        <f t="shared" si="1391"/>
        <v>0.5</v>
      </c>
      <c r="AE6289">
        <f t="shared" si="1392"/>
        <v>0.5</v>
      </c>
      <c r="AF6289">
        <f t="shared" si="1393"/>
        <v>0.5</v>
      </c>
      <c r="AG6289">
        <f t="shared" si="1394"/>
        <v>0.5</v>
      </c>
      <c r="AH6289">
        <f t="shared" si="1395"/>
        <v>0.5</v>
      </c>
      <c r="AI6289">
        <f t="shared" si="1396"/>
        <v>0.25</v>
      </c>
      <c r="AJ6289">
        <f t="shared" si="1397"/>
        <v>0.25</v>
      </c>
      <c r="AK6289">
        <f t="shared" si="1398"/>
        <v>0.5</v>
      </c>
      <c r="AL6289">
        <f t="shared" si="1399"/>
        <v>0.5</v>
      </c>
      <c r="AM6289">
        <f t="shared" si="1400"/>
        <v>0.5</v>
      </c>
      <c r="AN6289" s="6">
        <f t="shared" si="1401"/>
        <v>1</v>
      </c>
      <c r="AO6289" t="str">
        <f>VLOOKUP(BD_PONDERACIONES[[#This Row],[Comuna]],Tabla3[#All],2,0)</f>
        <v>Cordillera</v>
      </c>
    </row>
    <row r="6290" spans="1:41" x14ac:dyDescent="0.35">
      <c r="A6290" t="s">
        <v>30018</v>
      </c>
      <c r="B6290" t="s">
        <v>30019</v>
      </c>
      <c r="C6290" t="s">
        <v>30020</v>
      </c>
      <c r="D6290" s="5">
        <v>45022</v>
      </c>
      <c r="E6290" s="5">
        <v>44986</v>
      </c>
      <c r="F6290" t="s">
        <v>753</v>
      </c>
      <c r="G6290" t="s">
        <v>30021</v>
      </c>
      <c r="H6290" t="s">
        <v>3800</v>
      </c>
      <c r="I6290" t="s">
        <v>26253</v>
      </c>
      <c r="J6290" t="s">
        <v>756</v>
      </c>
      <c r="K6290" t="s">
        <v>756</v>
      </c>
      <c r="L6290" t="s">
        <v>757</v>
      </c>
      <c r="M6290" t="s">
        <v>757</v>
      </c>
      <c r="N6290" t="s">
        <v>756</v>
      </c>
      <c r="O6290" t="s">
        <v>756</v>
      </c>
      <c r="P6290" t="s">
        <v>758</v>
      </c>
      <c r="Q6290" t="s">
        <v>759</v>
      </c>
      <c r="R6290" t="s">
        <v>759</v>
      </c>
      <c r="S6290" t="s">
        <v>757</v>
      </c>
      <c r="T6290" t="s">
        <v>757</v>
      </c>
      <c r="U6290" t="s">
        <v>757</v>
      </c>
      <c r="V6290" t="s">
        <v>904</v>
      </c>
      <c r="W6290" t="s">
        <v>756</v>
      </c>
      <c r="X6290" t="s">
        <v>28926</v>
      </c>
      <c r="Y6290" t="str">
        <f t="shared" si="1388"/>
        <v>marzo</v>
      </c>
      <c r="Z6290">
        <f>YEAR(BD_PONDERACIONES[[#This Row],[Fecha Ejecución del Ticket]])</f>
        <v>2023</v>
      </c>
      <c r="AA6290" t="str">
        <f t="shared" si="1389"/>
        <v>abril</v>
      </c>
      <c r="AB6290">
        <f>YEAR(BD_PONDERACIONES[[#This Row],[Fecha de Inspección]])</f>
        <v>2023</v>
      </c>
      <c r="AC6290">
        <f t="shared" si="1390"/>
        <v>0.5</v>
      </c>
      <c r="AD6290">
        <f t="shared" si="1391"/>
        <v>0.5</v>
      </c>
      <c r="AE6290">
        <f t="shared" si="1392"/>
        <v>0.5</v>
      </c>
      <c r="AF6290">
        <f t="shared" si="1393"/>
        <v>0.5</v>
      </c>
      <c r="AG6290">
        <f t="shared" si="1394"/>
        <v>0.5</v>
      </c>
      <c r="AH6290">
        <f t="shared" si="1395"/>
        <v>0.5</v>
      </c>
      <c r="AI6290">
        <f t="shared" si="1396"/>
        <v>0.25</v>
      </c>
      <c r="AJ6290">
        <f t="shared" si="1397"/>
        <v>0.25</v>
      </c>
      <c r="AK6290">
        <f t="shared" si="1398"/>
        <v>0.5</v>
      </c>
      <c r="AL6290">
        <f t="shared" si="1399"/>
        <v>0.32500000000000001</v>
      </c>
      <c r="AM6290">
        <f t="shared" si="1400"/>
        <v>0.5</v>
      </c>
      <c r="AN6290" s="6">
        <f t="shared" si="1401"/>
        <v>0.96500000000000008</v>
      </c>
      <c r="AO6290" t="str">
        <f>VLOOKUP(BD_PONDERACIONES[[#This Row],[Comuna]],Tabla3[#All],2,0)</f>
        <v>Cordillera</v>
      </c>
    </row>
    <row r="6291" spans="1:41" x14ac:dyDescent="0.35">
      <c r="A6291" t="s">
        <v>30022</v>
      </c>
      <c r="B6291" t="s">
        <v>30023</v>
      </c>
      <c r="C6291" t="s">
        <v>30024</v>
      </c>
      <c r="D6291" s="5">
        <v>45022</v>
      </c>
      <c r="E6291" s="5">
        <v>44997</v>
      </c>
      <c r="F6291" t="s">
        <v>753</v>
      </c>
      <c r="G6291" t="s">
        <v>30025</v>
      </c>
      <c r="H6291" t="s">
        <v>3800</v>
      </c>
      <c r="I6291" t="s">
        <v>26699</v>
      </c>
      <c r="J6291" t="s">
        <v>756</v>
      </c>
      <c r="K6291" t="s">
        <v>756</v>
      </c>
      <c r="L6291" t="s">
        <v>773</v>
      </c>
      <c r="M6291" t="s">
        <v>773</v>
      </c>
      <c r="N6291" t="s">
        <v>756</v>
      </c>
      <c r="O6291" t="s">
        <v>756</v>
      </c>
      <c r="P6291" t="s">
        <v>758</v>
      </c>
      <c r="Q6291" t="s">
        <v>759</v>
      </c>
      <c r="R6291" t="s">
        <v>759</v>
      </c>
      <c r="S6291" t="s">
        <v>757</v>
      </c>
      <c r="T6291" t="s">
        <v>757</v>
      </c>
      <c r="U6291" t="s">
        <v>757</v>
      </c>
      <c r="V6291" t="s">
        <v>756</v>
      </c>
      <c r="W6291" t="s">
        <v>756</v>
      </c>
      <c r="X6291" t="s">
        <v>30026</v>
      </c>
      <c r="Y6291" t="str">
        <f t="shared" si="1388"/>
        <v>marzo</v>
      </c>
      <c r="Z6291">
        <f>YEAR(BD_PONDERACIONES[[#This Row],[Fecha Ejecución del Ticket]])</f>
        <v>2023</v>
      </c>
      <c r="AA6291" t="str">
        <f t="shared" si="1389"/>
        <v>abril</v>
      </c>
      <c r="AB6291">
        <f>YEAR(BD_PONDERACIONES[[#This Row],[Fecha de Inspección]])</f>
        <v>2023</v>
      </c>
      <c r="AC6291">
        <f t="shared" si="1390"/>
        <v>0.5</v>
      </c>
      <c r="AD6291">
        <f t="shared" si="1391"/>
        <v>0.5</v>
      </c>
      <c r="AE6291">
        <f t="shared" si="1392"/>
        <v>0</v>
      </c>
      <c r="AF6291">
        <f t="shared" si="1393"/>
        <v>0</v>
      </c>
      <c r="AG6291">
        <f t="shared" si="1394"/>
        <v>0.5</v>
      </c>
      <c r="AH6291">
        <f t="shared" si="1395"/>
        <v>0.5</v>
      </c>
      <c r="AI6291">
        <f t="shared" si="1396"/>
        <v>0.25</v>
      </c>
      <c r="AJ6291">
        <f t="shared" si="1397"/>
        <v>0.25</v>
      </c>
      <c r="AK6291">
        <f t="shared" si="1398"/>
        <v>0.5</v>
      </c>
      <c r="AL6291">
        <f t="shared" si="1399"/>
        <v>0.5</v>
      </c>
      <c r="AM6291">
        <f t="shared" si="1400"/>
        <v>0.5</v>
      </c>
      <c r="AN6291" s="6">
        <f t="shared" si="1401"/>
        <v>0.7</v>
      </c>
      <c r="AO6291" t="str">
        <f>VLOOKUP(BD_PONDERACIONES[[#This Row],[Comuna]],Tabla3[#All],2,0)</f>
        <v>Cordillera</v>
      </c>
    </row>
    <row r="6292" spans="1:41" x14ac:dyDescent="0.35">
      <c r="A6292" t="s">
        <v>30027</v>
      </c>
      <c r="B6292" t="s">
        <v>30028</v>
      </c>
      <c r="C6292" t="s">
        <v>30029</v>
      </c>
      <c r="D6292" s="5">
        <v>45022</v>
      </c>
      <c r="E6292" s="5">
        <v>44988</v>
      </c>
      <c r="F6292" t="s">
        <v>753</v>
      </c>
      <c r="G6292" t="s">
        <v>30030</v>
      </c>
      <c r="H6292" t="s">
        <v>3800</v>
      </c>
      <c r="I6292" t="s">
        <v>26120</v>
      </c>
      <c r="J6292" t="s">
        <v>756</v>
      </c>
      <c r="K6292" t="s">
        <v>756</v>
      </c>
      <c r="L6292" t="s">
        <v>757</v>
      </c>
      <c r="M6292" t="s">
        <v>757</v>
      </c>
      <c r="N6292" t="s">
        <v>756</v>
      </c>
      <c r="O6292" t="s">
        <v>756</v>
      </c>
      <c r="P6292" t="s">
        <v>758</v>
      </c>
      <c r="Q6292" t="s">
        <v>759</v>
      </c>
      <c r="R6292" t="s">
        <v>759</v>
      </c>
      <c r="S6292" t="s">
        <v>757</v>
      </c>
      <c r="T6292" t="s">
        <v>757</v>
      </c>
      <c r="U6292" t="s">
        <v>757</v>
      </c>
      <c r="V6292" t="s">
        <v>756</v>
      </c>
      <c r="W6292" t="s">
        <v>756</v>
      </c>
      <c r="X6292" t="s">
        <v>30031</v>
      </c>
      <c r="Y6292" t="str">
        <f t="shared" si="1388"/>
        <v>marzo</v>
      </c>
      <c r="Z6292">
        <f>YEAR(BD_PONDERACIONES[[#This Row],[Fecha Ejecución del Ticket]])</f>
        <v>2023</v>
      </c>
      <c r="AA6292" t="str">
        <f t="shared" si="1389"/>
        <v>abril</v>
      </c>
      <c r="AB6292">
        <f>YEAR(BD_PONDERACIONES[[#This Row],[Fecha de Inspección]])</f>
        <v>2023</v>
      </c>
      <c r="AC6292">
        <f t="shared" si="1390"/>
        <v>0.5</v>
      </c>
      <c r="AD6292">
        <f t="shared" si="1391"/>
        <v>0.5</v>
      </c>
      <c r="AE6292">
        <f t="shared" si="1392"/>
        <v>0.5</v>
      </c>
      <c r="AF6292">
        <f t="shared" si="1393"/>
        <v>0.5</v>
      </c>
      <c r="AG6292">
        <f t="shared" si="1394"/>
        <v>0.5</v>
      </c>
      <c r="AH6292">
        <f t="shared" si="1395"/>
        <v>0.5</v>
      </c>
      <c r="AI6292">
        <f t="shared" si="1396"/>
        <v>0.25</v>
      </c>
      <c r="AJ6292">
        <f t="shared" si="1397"/>
        <v>0.25</v>
      </c>
      <c r="AK6292">
        <f t="shared" si="1398"/>
        <v>0.5</v>
      </c>
      <c r="AL6292">
        <f t="shared" si="1399"/>
        <v>0.5</v>
      </c>
      <c r="AM6292">
        <f t="shared" si="1400"/>
        <v>0.5</v>
      </c>
      <c r="AN6292" s="6">
        <f t="shared" si="1401"/>
        <v>1</v>
      </c>
      <c r="AO6292" t="str">
        <f>VLOOKUP(BD_PONDERACIONES[[#This Row],[Comuna]],Tabla3[#All],2,0)</f>
        <v>Cordillera</v>
      </c>
    </row>
    <row r="6293" spans="1:41" x14ac:dyDescent="0.35">
      <c r="A6293" t="s">
        <v>30032</v>
      </c>
      <c r="B6293" t="s">
        <v>30033</v>
      </c>
      <c r="C6293" t="s">
        <v>30034</v>
      </c>
      <c r="D6293" s="5">
        <v>45022</v>
      </c>
      <c r="E6293" s="5">
        <v>44994</v>
      </c>
      <c r="F6293" t="s">
        <v>753</v>
      </c>
      <c r="G6293" t="s">
        <v>30035</v>
      </c>
      <c r="H6293" t="s">
        <v>3800</v>
      </c>
      <c r="I6293" t="s">
        <v>26214</v>
      </c>
      <c r="J6293" t="s">
        <v>756</v>
      </c>
      <c r="K6293" t="s">
        <v>756</v>
      </c>
      <c r="L6293" t="s">
        <v>757</v>
      </c>
      <c r="M6293" t="s">
        <v>757</v>
      </c>
      <c r="N6293" t="s">
        <v>756</v>
      </c>
      <c r="O6293" t="s">
        <v>756</v>
      </c>
      <c r="P6293" t="s">
        <v>765</v>
      </c>
      <c r="Q6293" t="s">
        <v>30036</v>
      </c>
      <c r="R6293" t="s">
        <v>759</v>
      </c>
      <c r="S6293" t="s">
        <v>756</v>
      </c>
      <c r="T6293" t="s">
        <v>756</v>
      </c>
      <c r="U6293" t="s">
        <v>756</v>
      </c>
      <c r="V6293" t="s">
        <v>756</v>
      </c>
      <c r="W6293" t="s">
        <v>756</v>
      </c>
      <c r="X6293" t="s">
        <v>9524</v>
      </c>
      <c r="Y6293" t="str">
        <f t="shared" si="1388"/>
        <v>marzo</v>
      </c>
      <c r="Z6293">
        <f>YEAR(BD_PONDERACIONES[[#This Row],[Fecha Ejecución del Ticket]])</f>
        <v>2023</v>
      </c>
      <c r="AA6293" t="str">
        <f t="shared" si="1389"/>
        <v>abril</v>
      </c>
      <c r="AB6293">
        <f>YEAR(BD_PONDERACIONES[[#This Row],[Fecha de Inspección]])</f>
        <v>2023</v>
      </c>
      <c r="AC6293">
        <f t="shared" si="1390"/>
        <v>0.5</v>
      </c>
      <c r="AD6293">
        <f t="shared" si="1391"/>
        <v>0.5</v>
      </c>
      <c r="AE6293">
        <f t="shared" si="1392"/>
        <v>0.5</v>
      </c>
      <c r="AF6293">
        <f t="shared" si="1393"/>
        <v>0.5</v>
      </c>
      <c r="AG6293">
        <f t="shared" si="1394"/>
        <v>0.5</v>
      </c>
      <c r="AH6293">
        <f t="shared" si="1395"/>
        <v>0.5</v>
      </c>
      <c r="AI6293">
        <f t="shared" si="1396"/>
        <v>0.25</v>
      </c>
      <c r="AJ6293">
        <f t="shared" si="1397"/>
        <v>0.25</v>
      </c>
      <c r="AK6293">
        <f t="shared" si="1398"/>
        <v>0.5</v>
      </c>
      <c r="AL6293">
        <f t="shared" si="1399"/>
        <v>0.5</v>
      </c>
      <c r="AM6293">
        <f t="shared" si="1400"/>
        <v>0.5</v>
      </c>
      <c r="AN6293" s="6">
        <f t="shared" si="1401"/>
        <v>1</v>
      </c>
      <c r="AO6293" t="str">
        <f>VLOOKUP(BD_PONDERACIONES[[#This Row],[Comuna]],Tabla3[#All],2,0)</f>
        <v>Cordillera</v>
      </c>
    </row>
    <row r="6294" spans="1:41" x14ac:dyDescent="0.35">
      <c r="A6294" t="s">
        <v>30037</v>
      </c>
      <c r="B6294" t="s">
        <v>30038</v>
      </c>
      <c r="C6294" t="s">
        <v>30039</v>
      </c>
      <c r="D6294" s="5">
        <v>45022</v>
      </c>
      <c r="E6294" s="5">
        <v>44995</v>
      </c>
      <c r="F6294" t="s">
        <v>753</v>
      </c>
      <c r="G6294" t="s">
        <v>30040</v>
      </c>
      <c r="H6294" t="s">
        <v>3800</v>
      </c>
      <c r="I6294" t="s">
        <v>26214</v>
      </c>
      <c r="J6294" t="s">
        <v>756</v>
      </c>
      <c r="K6294" t="s">
        <v>756</v>
      </c>
      <c r="L6294" t="s">
        <v>757</v>
      </c>
      <c r="M6294" t="s">
        <v>757</v>
      </c>
      <c r="N6294" t="s">
        <v>756</v>
      </c>
      <c r="O6294" t="s">
        <v>756</v>
      </c>
      <c r="P6294" t="s">
        <v>758</v>
      </c>
      <c r="Q6294" t="s">
        <v>759</v>
      </c>
      <c r="R6294" t="s">
        <v>759</v>
      </c>
      <c r="S6294" t="s">
        <v>757</v>
      </c>
      <c r="T6294" t="s">
        <v>757</v>
      </c>
      <c r="U6294" t="s">
        <v>757</v>
      </c>
      <c r="V6294" t="s">
        <v>756</v>
      </c>
      <c r="W6294" t="s">
        <v>756</v>
      </c>
      <c r="X6294" t="s">
        <v>30041</v>
      </c>
      <c r="Y6294" t="str">
        <f t="shared" si="1388"/>
        <v>marzo</v>
      </c>
      <c r="Z6294">
        <f>YEAR(BD_PONDERACIONES[[#This Row],[Fecha Ejecución del Ticket]])</f>
        <v>2023</v>
      </c>
      <c r="AA6294" t="str">
        <f t="shared" si="1389"/>
        <v>abril</v>
      </c>
      <c r="AB6294">
        <f>YEAR(BD_PONDERACIONES[[#This Row],[Fecha de Inspección]])</f>
        <v>2023</v>
      </c>
      <c r="AC6294">
        <f t="shared" si="1390"/>
        <v>0.5</v>
      </c>
      <c r="AD6294">
        <f t="shared" si="1391"/>
        <v>0.5</v>
      </c>
      <c r="AE6294">
        <f t="shared" si="1392"/>
        <v>0.5</v>
      </c>
      <c r="AF6294">
        <f t="shared" si="1393"/>
        <v>0.5</v>
      </c>
      <c r="AG6294">
        <f t="shared" si="1394"/>
        <v>0.5</v>
      </c>
      <c r="AH6294">
        <f t="shared" si="1395"/>
        <v>0.5</v>
      </c>
      <c r="AI6294">
        <f t="shared" si="1396"/>
        <v>0.25</v>
      </c>
      <c r="AJ6294">
        <f t="shared" si="1397"/>
        <v>0.25</v>
      </c>
      <c r="AK6294">
        <f t="shared" si="1398"/>
        <v>0.5</v>
      </c>
      <c r="AL6294">
        <f t="shared" si="1399"/>
        <v>0.5</v>
      </c>
      <c r="AM6294">
        <f t="shared" si="1400"/>
        <v>0.5</v>
      </c>
      <c r="AN6294" s="6">
        <f t="shared" si="1401"/>
        <v>1</v>
      </c>
      <c r="AO6294" t="str">
        <f>VLOOKUP(BD_PONDERACIONES[[#This Row],[Comuna]],Tabla3[#All],2,0)</f>
        <v>Cordillera</v>
      </c>
    </row>
    <row r="6295" spans="1:41" x14ac:dyDescent="0.35">
      <c r="A6295" t="s">
        <v>30042</v>
      </c>
      <c r="B6295" t="s">
        <v>30043</v>
      </c>
      <c r="C6295" t="s">
        <v>30044</v>
      </c>
      <c r="D6295" s="5">
        <v>45022</v>
      </c>
      <c r="E6295" s="5">
        <v>44926</v>
      </c>
      <c r="F6295" t="s">
        <v>753</v>
      </c>
      <c r="G6295" t="s">
        <v>30045</v>
      </c>
      <c r="H6295" t="s">
        <v>3800</v>
      </c>
      <c r="I6295" t="s">
        <v>26474</v>
      </c>
      <c r="J6295" t="s">
        <v>756</v>
      </c>
      <c r="K6295" t="s">
        <v>756</v>
      </c>
      <c r="L6295" t="s">
        <v>757</v>
      </c>
      <c r="M6295" t="s">
        <v>757</v>
      </c>
      <c r="N6295" t="s">
        <v>756</v>
      </c>
      <c r="O6295" t="s">
        <v>756</v>
      </c>
      <c r="P6295" t="s">
        <v>758</v>
      </c>
      <c r="Q6295" t="s">
        <v>759</v>
      </c>
      <c r="R6295" t="s">
        <v>759</v>
      </c>
      <c r="S6295" t="s">
        <v>757</v>
      </c>
      <c r="T6295" t="s">
        <v>757</v>
      </c>
      <c r="U6295" t="s">
        <v>757</v>
      </c>
      <c r="V6295" t="s">
        <v>904</v>
      </c>
      <c r="W6295" t="s">
        <v>756</v>
      </c>
      <c r="X6295" t="s">
        <v>24538</v>
      </c>
      <c r="Y6295" t="str">
        <f t="shared" si="1388"/>
        <v>diciembre</v>
      </c>
      <c r="Z6295">
        <f>YEAR(BD_PONDERACIONES[[#This Row],[Fecha Ejecución del Ticket]])</f>
        <v>2022</v>
      </c>
      <c r="AA6295" t="str">
        <f t="shared" si="1389"/>
        <v>abril</v>
      </c>
      <c r="AB6295">
        <f>YEAR(BD_PONDERACIONES[[#This Row],[Fecha de Inspección]])</f>
        <v>2023</v>
      </c>
      <c r="AC6295">
        <f t="shared" si="1390"/>
        <v>0.5</v>
      </c>
      <c r="AD6295">
        <f t="shared" si="1391"/>
        <v>0.5</v>
      </c>
      <c r="AE6295">
        <f t="shared" si="1392"/>
        <v>0.5</v>
      </c>
      <c r="AF6295">
        <f t="shared" si="1393"/>
        <v>0.5</v>
      </c>
      <c r="AG6295">
        <f t="shared" si="1394"/>
        <v>0.5</v>
      </c>
      <c r="AH6295">
        <f t="shared" si="1395"/>
        <v>0.5</v>
      </c>
      <c r="AI6295">
        <f t="shared" si="1396"/>
        <v>0.25</v>
      </c>
      <c r="AJ6295">
        <f t="shared" si="1397"/>
        <v>0.25</v>
      </c>
      <c r="AK6295">
        <f t="shared" si="1398"/>
        <v>0.5</v>
      </c>
      <c r="AL6295">
        <f t="shared" si="1399"/>
        <v>0.32500000000000001</v>
      </c>
      <c r="AM6295">
        <f t="shared" si="1400"/>
        <v>0.5</v>
      </c>
      <c r="AN6295" s="6">
        <f t="shared" si="1401"/>
        <v>0.96500000000000008</v>
      </c>
      <c r="AO6295" t="str">
        <f>VLOOKUP(BD_PONDERACIONES[[#This Row],[Comuna]],Tabla3[#All],2,0)</f>
        <v>Cordillera</v>
      </c>
    </row>
    <row r="6296" spans="1:41" x14ac:dyDescent="0.35">
      <c r="A6296" t="s">
        <v>30046</v>
      </c>
      <c r="B6296" t="s">
        <v>30047</v>
      </c>
      <c r="C6296" t="s">
        <v>30048</v>
      </c>
      <c r="D6296" s="5">
        <v>45022</v>
      </c>
      <c r="E6296" s="5">
        <v>44995</v>
      </c>
      <c r="F6296" t="s">
        <v>753</v>
      </c>
      <c r="G6296" t="s">
        <v>30049</v>
      </c>
      <c r="H6296" t="s">
        <v>3800</v>
      </c>
      <c r="I6296" t="s">
        <v>26214</v>
      </c>
      <c r="J6296" t="s">
        <v>756</v>
      </c>
      <c r="K6296" t="s">
        <v>756</v>
      </c>
      <c r="L6296" t="s">
        <v>757</v>
      </c>
      <c r="M6296" t="s">
        <v>757</v>
      </c>
      <c r="N6296" t="s">
        <v>756</v>
      </c>
      <c r="O6296" t="s">
        <v>756</v>
      </c>
      <c r="P6296" t="s">
        <v>758</v>
      </c>
      <c r="Q6296" t="s">
        <v>759</v>
      </c>
      <c r="R6296" t="s">
        <v>759</v>
      </c>
      <c r="S6296" t="s">
        <v>757</v>
      </c>
      <c r="T6296" t="s">
        <v>757</v>
      </c>
      <c r="U6296" t="s">
        <v>757</v>
      </c>
      <c r="V6296" t="s">
        <v>756</v>
      </c>
      <c r="W6296" t="s">
        <v>756</v>
      </c>
      <c r="X6296" t="s">
        <v>30050</v>
      </c>
      <c r="Y6296" t="str">
        <f t="shared" si="1388"/>
        <v>marzo</v>
      </c>
      <c r="Z6296">
        <f>YEAR(BD_PONDERACIONES[[#This Row],[Fecha Ejecución del Ticket]])</f>
        <v>2023</v>
      </c>
      <c r="AA6296" t="str">
        <f t="shared" si="1389"/>
        <v>abril</v>
      </c>
      <c r="AB6296">
        <f>YEAR(BD_PONDERACIONES[[#This Row],[Fecha de Inspección]])</f>
        <v>2023</v>
      </c>
      <c r="AC6296">
        <f t="shared" si="1390"/>
        <v>0.5</v>
      </c>
      <c r="AD6296">
        <f t="shared" si="1391"/>
        <v>0.5</v>
      </c>
      <c r="AE6296">
        <f t="shared" si="1392"/>
        <v>0.5</v>
      </c>
      <c r="AF6296">
        <f t="shared" si="1393"/>
        <v>0.5</v>
      </c>
      <c r="AG6296">
        <f t="shared" si="1394"/>
        <v>0.5</v>
      </c>
      <c r="AH6296">
        <f t="shared" si="1395"/>
        <v>0.5</v>
      </c>
      <c r="AI6296">
        <f t="shared" si="1396"/>
        <v>0.25</v>
      </c>
      <c r="AJ6296">
        <f t="shared" si="1397"/>
        <v>0.25</v>
      </c>
      <c r="AK6296">
        <f t="shared" si="1398"/>
        <v>0.5</v>
      </c>
      <c r="AL6296">
        <f t="shared" si="1399"/>
        <v>0.5</v>
      </c>
      <c r="AM6296">
        <f t="shared" si="1400"/>
        <v>0.5</v>
      </c>
      <c r="AN6296" s="6">
        <f t="shared" si="1401"/>
        <v>1</v>
      </c>
      <c r="AO6296" t="str">
        <f>VLOOKUP(BD_PONDERACIONES[[#This Row],[Comuna]],Tabla3[#All],2,0)</f>
        <v>Cordillera</v>
      </c>
    </row>
    <row r="6297" spans="1:41" x14ac:dyDescent="0.35">
      <c r="A6297" t="s">
        <v>30051</v>
      </c>
      <c r="B6297" t="s">
        <v>30052</v>
      </c>
      <c r="C6297" t="s">
        <v>30053</v>
      </c>
      <c r="D6297" s="5">
        <v>45022</v>
      </c>
      <c r="E6297" s="5">
        <v>44995</v>
      </c>
      <c r="F6297" t="s">
        <v>753</v>
      </c>
      <c r="G6297" t="s">
        <v>30054</v>
      </c>
      <c r="H6297" t="s">
        <v>3800</v>
      </c>
      <c r="I6297" t="s">
        <v>26214</v>
      </c>
      <c r="J6297" t="s">
        <v>756</v>
      </c>
      <c r="K6297" t="s">
        <v>756</v>
      </c>
      <c r="L6297" t="s">
        <v>757</v>
      </c>
      <c r="M6297" t="s">
        <v>757</v>
      </c>
      <c r="N6297" t="s">
        <v>756</v>
      </c>
      <c r="O6297" t="s">
        <v>756</v>
      </c>
      <c r="P6297" t="s">
        <v>758</v>
      </c>
      <c r="Q6297" t="s">
        <v>759</v>
      </c>
      <c r="R6297" t="s">
        <v>759</v>
      </c>
      <c r="S6297" t="s">
        <v>757</v>
      </c>
      <c r="T6297" t="s">
        <v>757</v>
      </c>
      <c r="U6297" t="s">
        <v>757</v>
      </c>
      <c r="V6297" t="s">
        <v>768</v>
      </c>
      <c r="W6297" t="s">
        <v>756</v>
      </c>
      <c r="X6297" t="s">
        <v>16581</v>
      </c>
      <c r="Y6297" t="str">
        <f t="shared" si="1388"/>
        <v>marzo</v>
      </c>
      <c r="Z6297">
        <f>YEAR(BD_PONDERACIONES[[#This Row],[Fecha Ejecución del Ticket]])</f>
        <v>2023</v>
      </c>
      <c r="AA6297" t="str">
        <f t="shared" si="1389"/>
        <v>abril</v>
      </c>
      <c r="AB6297">
        <f>YEAR(BD_PONDERACIONES[[#This Row],[Fecha de Inspección]])</f>
        <v>2023</v>
      </c>
      <c r="AC6297">
        <f t="shared" si="1390"/>
        <v>0.5</v>
      </c>
      <c r="AD6297">
        <f t="shared" si="1391"/>
        <v>0.5</v>
      </c>
      <c r="AE6297">
        <f t="shared" si="1392"/>
        <v>0.5</v>
      </c>
      <c r="AF6297">
        <f t="shared" si="1393"/>
        <v>0.5</v>
      </c>
      <c r="AG6297">
        <f t="shared" si="1394"/>
        <v>0.5</v>
      </c>
      <c r="AH6297">
        <f t="shared" si="1395"/>
        <v>0.5</v>
      </c>
      <c r="AI6297">
        <f t="shared" si="1396"/>
        <v>0.25</v>
      </c>
      <c r="AJ6297">
        <f t="shared" si="1397"/>
        <v>0.25</v>
      </c>
      <c r="AK6297">
        <f t="shared" si="1398"/>
        <v>0.5</v>
      </c>
      <c r="AL6297">
        <f t="shared" si="1399"/>
        <v>0.17499999999999999</v>
      </c>
      <c r="AM6297">
        <f t="shared" si="1400"/>
        <v>0.5</v>
      </c>
      <c r="AN6297" s="6">
        <f t="shared" si="1401"/>
        <v>0.93500000000000005</v>
      </c>
      <c r="AO6297" t="str">
        <f>VLOOKUP(BD_PONDERACIONES[[#This Row],[Comuna]],Tabla3[#All],2,0)</f>
        <v>Cordillera</v>
      </c>
    </row>
    <row r="6298" spans="1:41" x14ac:dyDescent="0.35">
      <c r="A6298" t="s">
        <v>30055</v>
      </c>
      <c r="B6298" t="s">
        <v>30056</v>
      </c>
      <c r="C6298" t="s">
        <v>30057</v>
      </c>
      <c r="D6298" s="5">
        <v>45022</v>
      </c>
      <c r="E6298" s="5">
        <v>44991</v>
      </c>
      <c r="F6298" t="s">
        <v>753</v>
      </c>
      <c r="G6298" t="s">
        <v>30058</v>
      </c>
      <c r="H6298" t="s">
        <v>3800</v>
      </c>
      <c r="I6298" t="s">
        <v>26253</v>
      </c>
      <c r="J6298" t="s">
        <v>756</v>
      </c>
      <c r="K6298" t="s">
        <v>756</v>
      </c>
      <c r="L6298" t="s">
        <v>757</v>
      </c>
      <c r="M6298" t="s">
        <v>757</v>
      </c>
      <c r="N6298" t="s">
        <v>756</v>
      </c>
      <c r="O6298" t="s">
        <v>756</v>
      </c>
      <c r="P6298" t="s">
        <v>758</v>
      </c>
      <c r="Q6298" t="s">
        <v>759</v>
      </c>
      <c r="R6298" t="s">
        <v>759</v>
      </c>
      <c r="S6298" t="s">
        <v>757</v>
      </c>
      <c r="T6298" t="s">
        <v>757</v>
      </c>
      <c r="U6298" t="s">
        <v>757</v>
      </c>
      <c r="V6298" t="s">
        <v>904</v>
      </c>
      <c r="W6298" t="s">
        <v>756</v>
      </c>
      <c r="X6298" t="s">
        <v>30059</v>
      </c>
      <c r="Y6298" t="str">
        <f t="shared" si="1388"/>
        <v>marzo</v>
      </c>
      <c r="Z6298">
        <f>YEAR(BD_PONDERACIONES[[#This Row],[Fecha Ejecución del Ticket]])</f>
        <v>2023</v>
      </c>
      <c r="AA6298" t="str">
        <f t="shared" si="1389"/>
        <v>abril</v>
      </c>
      <c r="AB6298">
        <f>YEAR(BD_PONDERACIONES[[#This Row],[Fecha de Inspección]])</f>
        <v>2023</v>
      </c>
      <c r="AC6298">
        <f t="shared" si="1390"/>
        <v>0.5</v>
      </c>
      <c r="AD6298">
        <f t="shared" si="1391"/>
        <v>0.5</v>
      </c>
      <c r="AE6298">
        <f t="shared" si="1392"/>
        <v>0.5</v>
      </c>
      <c r="AF6298">
        <f t="shared" si="1393"/>
        <v>0.5</v>
      </c>
      <c r="AG6298">
        <f t="shared" si="1394"/>
        <v>0.5</v>
      </c>
      <c r="AH6298">
        <f t="shared" si="1395"/>
        <v>0.5</v>
      </c>
      <c r="AI6298">
        <f t="shared" si="1396"/>
        <v>0.25</v>
      </c>
      <c r="AJ6298">
        <f t="shared" si="1397"/>
        <v>0.25</v>
      </c>
      <c r="AK6298">
        <f t="shared" si="1398"/>
        <v>0.5</v>
      </c>
      <c r="AL6298">
        <f t="shared" si="1399"/>
        <v>0.32500000000000001</v>
      </c>
      <c r="AM6298">
        <f t="shared" si="1400"/>
        <v>0.5</v>
      </c>
      <c r="AN6298" s="6">
        <f t="shared" si="1401"/>
        <v>0.96500000000000008</v>
      </c>
      <c r="AO6298" t="str">
        <f>VLOOKUP(BD_PONDERACIONES[[#This Row],[Comuna]],Tabla3[#All],2,0)</f>
        <v>Cordillera</v>
      </c>
    </row>
    <row r="6299" spans="1:41" x14ac:dyDescent="0.35">
      <c r="A6299" t="s">
        <v>30060</v>
      </c>
      <c r="B6299" t="s">
        <v>30061</v>
      </c>
      <c r="C6299" t="s">
        <v>30062</v>
      </c>
      <c r="D6299" s="5">
        <v>45021</v>
      </c>
      <c r="E6299" s="5">
        <v>44958</v>
      </c>
      <c r="F6299" t="s">
        <v>753</v>
      </c>
      <c r="G6299" t="s">
        <v>30063</v>
      </c>
      <c r="H6299" t="s">
        <v>1389</v>
      </c>
      <c r="I6299" t="s">
        <v>26454</v>
      </c>
      <c r="J6299" t="s">
        <v>756</v>
      </c>
      <c r="K6299" t="s">
        <v>756</v>
      </c>
      <c r="L6299" t="s">
        <v>757</v>
      </c>
      <c r="M6299" t="s">
        <v>757</v>
      </c>
      <c r="N6299" t="s">
        <v>756</v>
      </c>
      <c r="O6299" t="s">
        <v>756</v>
      </c>
      <c r="P6299" t="s">
        <v>758</v>
      </c>
      <c r="Q6299" t="s">
        <v>759</v>
      </c>
      <c r="R6299" t="s">
        <v>759</v>
      </c>
      <c r="S6299" t="s">
        <v>757</v>
      </c>
      <c r="T6299" t="s">
        <v>757</v>
      </c>
      <c r="U6299" t="s">
        <v>757</v>
      </c>
      <c r="V6299" t="s">
        <v>756</v>
      </c>
      <c r="W6299" t="s">
        <v>756</v>
      </c>
      <c r="X6299" t="s">
        <v>30064</v>
      </c>
      <c r="Y6299" t="str">
        <f t="shared" si="1388"/>
        <v>febrero</v>
      </c>
      <c r="Z6299">
        <f>YEAR(BD_PONDERACIONES[[#This Row],[Fecha Ejecución del Ticket]])</f>
        <v>2023</v>
      </c>
      <c r="AA6299" t="str">
        <f t="shared" si="1389"/>
        <v>abril</v>
      </c>
      <c r="AB6299">
        <f>YEAR(BD_PONDERACIONES[[#This Row],[Fecha de Inspección]])</f>
        <v>2023</v>
      </c>
      <c r="AC6299">
        <f t="shared" si="1390"/>
        <v>0.5</v>
      </c>
      <c r="AD6299">
        <f t="shared" si="1391"/>
        <v>0.5</v>
      </c>
      <c r="AE6299">
        <f t="shared" si="1392"/>
        <v>0.5</v>
      </c>
      <c r="AF6299">
        <f t="shared" si="1393"/>
        <v>0.5</v>
      </c>
      <c r="AG6299">
        <f t="shared" si="1394"/>
        <v>0.5</v>
      </c>
      <c r="AH6299">
        <f t="shared" si="1395"/>
        <v>0.5</v>
      </c>
      <c r="AI6299">
        <f t="shared" si="1396"/>
        <v>0.25</v>
      </c>
      <c r="AJ6299">
        <f t="shared" si="1397"/>
        <v>0.25</v>
      </c>
      <c r="AK6299">
        <f t="shared" si="1398"/>
        <v>0.5</v>
      </c>
      <c r="AL6299">
        <f t="shared" si="1399"/>
        <v>0.5</v>
      </c>
      <c r="AM6299">
        <f t="shared" si="1400"/>
        <v>0.5</v>
      </c>
      <c r="AN6299" s="6">
        <f t="shared" si="1401"/>
        <v>1</v>
      </c>
      <c r="AO6299" t="str">
        <f>VLOOKUP(BD_PONDERACIONES[[#This Row],[Comuna]],Tabla3[#All],2,0)</f>
        <v>Florida</v>
      </c>
    </row>
    <row r="6300" spans="1:41" x14ac:dyDescent="0.35">
      <c r="A6300" t="s">
        <v>30065</v>
      </c>
      <c r="B6300" t="s">
        <v>30066</v>
      </c>
      <c r="C6300" t="s">
        <v>30067</v>
      </c>
      <c r="D6300" s="5">
        <v>45021</v>
      </c>
      <c r="E6300" s="5">
        <v>44959</v>
      </c>
      <c r="F6300" t="s">
        <v>763</v>
      </c>
      <c r="G6300" t="s">
        <v>30068</v>
      </c>
      <c r="H6300" t="s">
        <v>2755</v>
      </c>
      <c r="I6300" t="s">
        <v>26230</v>
      </c>
      <c r="J6300" t="s">
        <v>756</v>
      </c>
      <c r="K6300" t="s">
        <v>756</v>
      </c>
      <c r="L6300" t="s">
        <v>757</v>
      </c>
      <c r="M6300" t="s">
        <v>757</v>
      </c>
      <c r="N6300" t="s">
        <v>756</v>
      </c>
      <c r="O6300" t="s">
        <v>756</v>
      </c>
      <c r="P6300" t="s">
        <v>758</v>
      </c>
      <c r="Q6300" t="s">
        <v>759</v>
      </c>
      <c r="R6300" t="s">
        <v>759</v>
      </c>
      <c r="S6300" t="s">
        <v>757</v>
      </c>
      <c r="T6300" t="s">
        <v>757</v>
      </c>
      <c r="U6300" t="s">
        <v>757</v>
      </c>
      <c r="V6300" t="s">
        <v>773</v>
      </c>
      <c r="W6300" t="s">
        <v>773</v>
      </c>
      <c r="X6300" t="s">
        <v>24424</v>
      </c>
      <c r="Y6300" t="str">
        <f t="shared" si="1388"/>
        <v>febrero</v>
      </c>
      <c r="Z6300">
        <f>YEAR(BD_PONDERACIONES[[#This Row],[Fecha Ejecución del Ticket]])</f>
        <v>2023</v>
      </c>
      <c r="AA6300" t="str">
        <f t="shared" si="1389"/>
        <v>abril</v>
      </c>
      <c r="AB6300">
        <f>YEAR(BD_PONDERACIONES[[#This Row],[Fecha de Inspección]])</f>
        <v>2023</v>
      </c>
      <c r="AC6300">
        <f t="shared" si="1390"/>
        <v>0.5</v>
      </c>
      <c r="AD6300">
        <f t="shared" si="1391"/>
        <v>0.5</v>
      </c>
      <c r="AE6300">
        <f t="shared" si="1392"/>
        <v>0.5</v>
      </c>
      <c r="AF6300">
        <f t="shared" si="1393"/>
        <v>0.5</v>
      </c>
      <c r="AG6300">
        <f t="shared" si="1394"/>
        <v>0.5</v>
      </c>
      <c r="AH6300">
        <f t="shared" si="1395"/>
        <v>0.5</v>
      </c>
      <c r="AI6300">
        <f t="shared" si="1396"/>
        <v>0.25</v>
      </c>
      <c r="AJ6300">
        <f t="shared" si="1397"/>
        <v>0.25</v>
      </c>
      <c r="AK6300">
        <f t="shared" si="1398"/>
        <v>0.5</v>
      </c>
      <c r="AL6300">
        <f t="shared" si="1399"/>
        <v>0</v>
      </c>
      <c r="AM6300">
        <f t="shared" si="1400"/>
        <v>0</v>
      </c>
      <c r="AN6300" s="6">
        <f t="shared" si="1401"/>
        <v>0.8</v>
      </c>
      <c r="AO6300" t="str">
        <f>VLOOKUP(BD_PONDERACIONES[[#This Row],[Comuna]],Tabla3[#All],2,0)</f>
        <v>Florida</v>
      </c>
    </row>
    <row r="6301" spans="1:41" x14ac:dyDescent="0.35">
      <c r="A6301" t="s">
        <v>30069</v>
      </c>
      <c r="B6301" t="s">
        <v>30070</v>
      </c>
      <c r="C6301" t="s">
        <v>30071</v>
      </c>
      <c r="D6301" s="5">
        <v>45021</v>
      </c>
      <c r="E6301" s="5">
        <v>44960</v>
      </c>
      <c r="F6301" t="s">
        <v>763</v>
      </c>
      <c r="G6301" t="s">
        <v>30072</v>
      </c>
      <c r="H6301" t="s">
        <v>2755</v>
      </c>
      <c r="I6301" t="s">
        <v>26131</v>
      </c>
      <c r="J6301" t="s">
        <v>756</v>
      </c>
      <c r="K6301" t="s">
        <v>756</v>
      </c>
      <c r="L6301" t="s">
        <v>757</v>
      </c>
      <c r="M6301" t="s">
        <v>757</v>
      </c>
      <c r="N6301" t="s">
        <v>756</v>
      </c>
      <c r="O6301" t="s">
        <v>756</v>
      </c>
      <c r="P6301" t="s">
        <v>758</v>
      </c>
      <c r="Q6301" t="s">
        <v>759</v>
      </c>
      <c r="R6301" t="s">
        <v>759</v>
      </c>
      <c r="S6301" t="s">
        <v>757</v>
      </c>
      <c r="T6301" t="s">
        <v>757</v>
      </c>
      <c r="U6301" t="s">
        <v>757</v>
      </c>
      <c r="V6301" t="s">
        <v>773</v>
      </c>
      <c r="W6301" t="s">
        <v>773</v>
      </c>
      <c r="X6301" t="s">
        <v>30073</v>
      </c>
      <c r="Y6301" t="str">
        <f t="shared" si="1388"/>
        <v>febrero</v>
      </c>
      <c r="Z6301">
        <f>YEAR(BD_PONDERACIONES[[#This Row],[Fecha Ejecución del Ticket]])</f>
        <v>2023</v>
      </c>
      <c r="AA6301" t="str">
        <f t="shared" si="1389"/>
        <v>abril</v>
      </c>
      <c r="AB6301">
        <f>YEAR(BD_PONDERACIONES[[#This Row],[Fecha de Inspección]])</f>
        <v>2023</v>
      </c>
      <c r="AC6301">
        <f t="shared" si="1390"/>
        <v>0.5</v>
      </c>
      <c r="AD6301">
        <f t="shared" si="1391"/>
        <v>0.5</v>
      </c>
      <c r="AE6301">
        <f t="shared" si="1392"/>
        <v>0.5</v>
      </c>
      <c r="AF6301">
        <f t="shared" si="1393"/>
        <v>0.5</v>
      </c>
      <c r="AG6301">
        <f t="shared" si="1394"/>
        <v>0.5</v>
      </c>
      <c r="AH6301">
        <f t="shared" si="1395"/>
        <v>0.5</v>
      </c>
      <c r="AI6301">
        <f t="shared" si="1396"/>
        <v>0.25</v>
      </c>
      <c r="AJ6301">
        <f t="shared" si="1397"/>
        <v>0.25</v>
      </c>
      <c r="AK6301">
        <f t="shared" si="1398"/>
        <v>0.5</v>
      </c>
      <c r="AL6301">
        <f t="shared" si="1399"/>
        <v>0</v>
      </c>
      <c r="AM6301">
        <f t="shared" si="1400"/>
        <v>0</v>
      </c>
      <c r="AN6301" s="6">
        <f t="shared" si="1401"/>
        <v>0.8</v>
      </c>
      <c r="AO6301" t="str">
        <f>VLOOKUP(BD_PONDERACIONES[[#This Row],[Comuna]],Tabla3[#All],2,0)</f>
        <v>Florida</v>
      </c>
    </row>
    <row r="6302" spans="1:41" x14ac:dyDescent="0.35">
      <c r="A6302" t="s">
        <v>30074</v>
      </c>
      <c r="B6302" t="s">
        <v>30075</v>
      </c>
      <c r="C6302" t="s">
        <v>30076</v>
      </c>
      <c r="D6302" s="5">
        <v>45021</v>
      </c>
      <c r="E6302" s="5">
        <v>44958</v>
      </c>
      <c r="F6302" t="s">
        <v>763</v>
      </c>
      <c r="G6302" t="s">
        <v>30077</v>
      </c>
      <c r="H6302" t="s">
        <v>2755</v>
      </c>
      <c r="I6302" t="s">
        <v>26336</v>
      </c>
      <c r="J6302" t="s">
        <v>756</v>
      </c>
      <c r="K6302" t="s">
        <v>756</v>
      </c>
      <c r="L6302" t="s">
        <v>757</v>
      </c>
      <c r="M6302" t="s">
        <v>757</v>
      </c>
      <c r="N6302" t="s">
        <v>756</v>
      </c>
      <c r="O6302" t="s">
        <v>756</v>
      </c>
      <c r="P6302" t="s">
        <v>758</v>
      </c>
      <c r="Q6302" t="s">
        <v>759</v>
      </c>
      <c r="R6302" t="s">
        <v>759</v>
      </c>
      <c r="S6302" t="s">
        <v>757</v>
      </c>
      <c r="T6302" t="s">
        <v>757</v>
      </c>
      <c r="U6302" t="s">
        <v>757</v>
      </c>
      <c r="V6302" t="s">
        <v>756</v>
      </c>
      <c r="W6302" t="s">
        <v>756</v>
      </c>
      <c r="X6302" t="s">
        <v>30078</v>
      </c>
      <c r="Y6302" t="str">
        <f t="shared" si="1388"/>
        <v>febrero</v>
      </c>
      <c r="Z6302">
        <f>YEAR(BD_PONDERACIONES[[#This Row],[Fecha Ejecución del Ticket]])</f>
        <v>2023</v>
      </c>
      <c r="AA6302" t="str">
        <f t="shared" si="1389"/>
        <v>abril</v>
      </c>
      <c r="AB6302">
        <f>YEAR(BD_PONDERACIONES[[#This Row],[Fecha de Inspección]])</f>
        <v>2023</v>
      </c>
      <c r="AC6302">
        <f t="shared" si="1390"/>
        <v>0.5</v>
      </c>
      <c r="AD6302">
        <f t="shared" si="1391"/>
        <v>0.5</v>
      </c>
      <c r="AE6302">
        <f t="shared" si="1392"/>
        <v>0.5</v>
      </c>
      <c r="AF6302">
        <f t="shared" si="1393"/>
        <v>0.5</v>
      </c>
      <c r="AG6302">
        <f t="shared" si="1394"/>
        <v>0.5</v>
      </c>
      <c r="AH6302">
        <f t="shared" si="1395"/>
        <v>0.5</v>
      </c>
      <c r="AI6302">
        <f t="shared" si="1396"/>
        <v>0.25</v>
      </c>
      <c r="AJ6302">
        <f t="shared" si="1397"/>
        <v>0.25</v>
      </c>
      <c r="AK6302">
        <f t="shared" si="1398"/>
        <v>0.5</v>
      </c>
      <c r="AL6302">
        <f t="shared" si="1399"/>
        <v>0.5</v>
      </c>
      <c r="AM6302">
        <f t="shared" si="1400"/>
        <v>0.5</v>
      </c>
      <c r="AN6302" s="6">
        <f t="shared" si="1401"/>
        <v>1</v>
      </c>
      <c r="AO6302" t="str">
        <f>VLOOKUP(BD_PONDERACIONES[[#This Row],[Comuna]],Tabla3[#All],2,0)</f>
        <v>Florida</v>
      </c>
    </row>
    <row r="6303" spans="1:41" x14ac:dyDescent="0.35">
      <c r="A6303" t="s">
        <v>30079</v>
      </c>
      <c r="B6303" t="s">
        <v>30080</v>
      </c>
      <c r="C6303" t="s">
        <v>30081</v>
      </c>
      <c r="D6303" s="5">
        <v>45021</v>
      </c>
      <c r="E6303" s="5">
        <v>44960</v>
      </c>
      <c r="F6303" t="s">
        <v>763</v>
      </c>
      <c r="G6303" t="s">
        <v>30082</v>
      </c>
      <c r="H6303" t="s">
        <v>2755</v>
      </c>
      <c r="I6303" t="s">
        <v>26159</v>
      </c>
      <c r="J6303" t="s">
        <v>756</v>
      </c>
      <c r="K6303" t="s">
        <v>756</v>
      </c>
      <c r="L6303" t="s">
        <v>757</v>
      </c>
      <c r="M6303" t="s">
        <v>757</v>
      </c>
      <c r="N6303" t="s">
        <v>756</v>
      </c>
      <c r="O6303" t="s">
        <v>756</v>
      </c>
      <c r="P6303" t="s">
        <v>758</v>
      </c>
      <c r="Q6303" t="s">
        <v>759</v>
      </c>
      <c r="R6303" t="s">
        <v>759</v>
      </c>
      <c r="S6303" t="s">
        <v>757</v>
      </c>
      <c r="T6303" t="s">
        <v>757</v>
      </c>
      <c r="U6303" t="s">
        <v>757</v>
      </c>
      <c r="V6303" t="s">
        <v>756</v>
      </c>
      <c r="W6303" t="s">
        <v>756</v>
      </c>
      <c r="X6303" t="s">
        <v>1712</v>
      </c>
      <c r="Y6303" t="str">
        <f t="shared" si="1388"/>
        <v>febrero</v>
      </c>
      <c r="Z6303">
        <f>YEAR(BD_PONDERACIONES[[#This Row],[Fecha Ejecución del Ticket]])</f>
        <v>2023</v>
      </c>
      <c r="AA6303" t="str">
        <f t="shared" si="1389"/>
        <v>abril</v>
      </c>
      <c r="AB6303">
        <f>YEAR(BD_PONDERACIONES[[#This Row],[Fecha de Inspección]])</f>
        <v>2023</v>
      </c>
      <c r="AC6303">
        <f t="shared" si="1390"/>
        <v>0.5</v>
      </c>
      <c r="AD6303">
        <f t="shared" si="1391"/>
        <v>0.5</v>
      </c>
      <c r="AE6303">
        <f t="shared" si="1392"/>
        <v>0.5</v>
      </c>
      <c r="AF6303">
        <f t="shared" si="1393"/>
        <v>0.5</v>
      </c>
      <c r="AG6303">
        <f t="shared" si="1394"/>
        <v>0.5</v>
      </c>
      <c r="AH6303">
        <f t="shared" si="1395"/>
        <v>0.5</v>
      </c>
      <c r="AI6303">
        <f t="shared" si="1396"/>
        <v>0.25</v>
      </c>
      <c r="AJ6303">
        <f t="shared" si="1397"/>
        <v>0.25</v>
      </c>
      <c r="AK6303">
        <f t="shared" si="1398"/>
        <v>0.5</v>
      </c>
      <c r="AL6303">
        <f t="shared" si="1399"/>
        <v>0.5</v>
      </c>
      <c r="AM6303">
        <f t="shared" si="1400"/>
        <v>0.5</v>
      </c>
      <c r="AN6303" s="6">
        <f t="shared" si="1401"/>
        <v>1</v>
      </c>
      <c r="AO6303" t="str">
        <f>VLOOKUP(BD_PONDERACIONES[[#This Row],[Comuna]],Tabla3[#All],2,0)</f>
        <v>Florida</v>
      </c>
    </row>
    <row r="6304" spans="1:41" x14ac:dyDescent="0.35">
      <c r="A6304" t="s">
        <v>30083</v>
      </c>
      <c r="B6304" t="s">
        <v>30084</v>
      </c>
      <c r="C6304" t="s">
        <v>30085</v>
      </c>
      <c r="D6304" s="5">
        <v>45021</v>
      </c>
      <c r="E6304" s="5">
        <v>44959</v>
      </c>
      <c r="F6304" t="s">
        <v>763</v>
      </c>
      <c r="G6304" t="s">
        <v>30082</v>
      </c>
      <c r="H6304" t="s">
        <v>2755</v>
      </c>
      <c r="I6304" t="s">
        <v>26322</v>
      </c>
      <c r="J6304" t="s">
        <v>756</v>
      </c>
      <c r="K6304" t="s">
        <v>756</v>
      </c>
      <c r="L6304" t="s">
        <v>757</v>
      </c>
      <c r="M6304" t="s">
        <v>757</v>
      </c>
      <c r="N6304" t="s">
        <v>756</v>
      </c>
      <c r="O6304" t="s">
        <v>756</v>
      </c>
      <c r="P6304" t="s">
        <v>758</v>
      </c>
      <c r="Q6304" t="s">
        <v>759</v>
      </c>
      <c r="R6304" t="s">
        <v>759</v>
      </c>
      <c r="S6304" t="s">
        <v>757</v>
      </c>
      <c r="T6304" t="s">
        <v>757</v>
      </c>
      <c r="U6304" t="s">
        <v>757</v>
      </c>
      <c r="V6304" t="s">
        <v>756</v>
      </c>
      <c r="W6304" t="s">
        <v>756</v>
      </c>
      <c r="X6304" t="s">
        <v>1712</v>
      </c>
      <c r="Y6304" t="str">
        <f t="shared" si="1388"/>
        <v>febrero</v>
      </c>
      <c r="Z6304">
        <f>YEAR(BD_PONDERACIONES[[#This Row],[Fecha Ejecución del Ticket]])</f>
        <v>2023</v>
      </c>
      <c r="AA6304" t="str">
        <f t="shared" si="1389"/>
        <v>abril</v>
      </c>
      <c r="AB6304">
        <f>YEAR(BD_PONDERACIONES[[#This Row],[Fecha de Inspección]])</f>
        <v>2023</v>
      </c>
      <c r="AC6304">
        <f t="shared" si="1390"/>
        <v>0.5</v>
      </c>
      <c r="AD6304">
        <f t="shared" si="1391"/>
        <v>0.5</v>
      </c>
      <c r="AE6304">
        <f t="shared" si="1392"/>
        <v>0.5</v>
      </c>
      <c r="AF6304">
        <f t="shared" si="1393"/>
        <v>0.5</v>
      </c>
      <c r="AG6304">
        <f t="shared" si="1394"/>
        <v>0.5</v>
      </c>
      <c r="AH6304">
        <f t="shared" si="1395"/>
        <v>0.5</v>
      </c>
      <c r="AI6304">
        <f t="shared" si="1396"/>
        <v>0.25</v>
      </c>
      <c r="AJ6304">
        <f t="shared" si="1397"/>
        <v>0.25</v>
      </c>
      <c r="AK6304">
        <f t="shared" si="1398"/>
        <v>0.5</v>
      </c>
      <c r="AL6304">
        <f t="shared" si="1399"/>
        <v>0.5</v>
      </c>
      <c r="AM6304">
        <f t="shared" si="1400"/>
        <v>0.5</v>
      </c>
      <c r="AN6304" s="6">
        <f t="shared" si="1401"/>
        <v>1</v>
      </c>
      <c r="AO6304" t="str">
        <f>VLOOKUP(BD_PONDERACIONES[[#This Row],[Comuna]],Tabla3[#All],2,0)</f>
        <v>Florida</v>
      </c>
    </row>
    <row r="6305" spans="1:41" x14ac:dyDescent="0.35">
      <c r="A6305" t="s">
        <v>30086</v>
      </c>
      <c r="B6305" t="s">
        <v>30087</v>
      </c>
      <c r="C6305" t="s">
        <v>30088</v>
      </c>
      <c r="D6305" s="5">
        <v>45021</v>
      </c>
      <c r="E6305" s="5">
        <v>44959</v>
      </c>
      <c r="F6305" t="s">
        <v>763</v>
      </c>
      <c r="G6305" t="s">
        <v>30089</v>
      </c>
      <c r="H6305" t="s">
        <v>2755</v>
      </c>
      <c r="I6305" t="s">
        <v>26159</v>
      </c>
      <c r="J6305" t="s">
        <v>756</v>
      </c>
      <c r="K6305" t="s">
        <v>756</v>
      </c>
      <c r="L6305" t="s">
        <v>757</v>
      </c>
      <c r="M6305" t="s">
        <v>757</v>
      </c>
      <c r="N6305" t="s">
        <v>756</v>
      </c>
      <c r="O6305" t="s">
        <v>756</v>
      </c>
      <c r="P6305" t="s">
        <v>758</v>
      </c>
      <c r="Q6305" t="s">
        <v>759</v>
      </c>
      <c r="R6305" t="s">
        <v>759</v>
      </c>
      <c r="S6305" t="s">
        <v>757</v>
      </c>
      <c r="T6305" t="s">
        <v>757</v>
      </c>
      <c r="U6305" t="s">
        <v>757</v>
      </c>
      <c r="V6305" t="s">
        <v>756</v>
      </c>
      <c r="W6305" t="s">
        <v>756</v>
      </c>
      <c r="X6305" t="s">
        <v>4524</v>
      </c>
      <c r="Y6305" t="str">
        <f t="shared" si="1388"/>
        <v>febrero</v>
      </c>
      <c r="Z6305">
        <f>YEAR(BD_PONDERACIONES[[#This Row],[Fecha Ejecución del Ticket]])</f>
        <v>2023</v>
      </c>
      <c r="AA6305" t="str">
        <f t="shared" si="1389"/>
        <v>abril</v>
      </c>
      <c r="AB6305">
        <f>YEAR(BD_PONDERACIONES[[#This Row],[Fecha de Inspección]])</f>
        <v>2023</v>
      </c>
      <c r="AC6305">
        <f t="shared" si="1390"/>
        <v>0.5</v>
      </c>
      <c r="AD6305">
        <f t="shared" si="1391"/>
        <v>0.5</v>
      </c>
      <c r="AE6305">
        <f t="shared" si="1392"/>
        <v>0.5</v>
      </c>
      <c r="AF6305">
        <f t="shared" si="1393"/>
        <v>0.5</v>
      </c>
      <c r="AG6305">
        <f t="shared" si="1394"/>
        <v>0.5</v>
      </c>
      <c r="AH6305">
        <f t="shared" si="1395"/>
        <v>0.5</v>
      </c>
      <c r="AI6305">
        <f t="shared" si="1396"/>
        <v>0.25</v>
      </c>
      <c r="AJ6305">
        <f t="shared" si="1397"/>
        <v>0.25</v>
      </c>
      <c r="AK6305">
        <f t="shared" si="1398"/>
        <v>0.5</v>
      </c>
      <c r="AL6305">
        <f t="shared" si="1399"/>
        <v>0.5</v>
      </c>
      <c r="AM6305">
        <f t="shared" si="1400"/>
        <v>0.5</v>
      </c>
      <c r="AN6305" s="6">
        <f t="shared" si="1401"/>
        <v>1</v>
      </c>
      <c r="AO6305" t="str">
        <f>VLOOKUP(BD_PONDERACIONES[[#This Row],[Comuna]],Tabla3[#All],2,0)</f>
        <v>Florida</v>
      </c>
    </row>
    <row r="6306" spans="1:41" x14ac:dyDescent="0.35">
      <c r="A6306" t="s">
        <v>30090</v>
      </c>
      <c r="B6306" t="s">
        <v>30091</v>
      </c>
      <c r="C6306" t="s">
        <v>30092</v>
      </c>
      <c r="D6306" s="5">
        <v>45021</v>
      </c>
      <c r="E6306" s="5">
        <v>44958</v>
      </c>
      <c r="F6306" t="s">
        <v>763</v>
      </c>
      <c r="G6306" t="s">
        <v>30093</v>
      </c>
      <c r="H6306" t="s">
        <v>2755</v>
      </c>
      <c r="I6306" t="s">
        <v>26336</v>
      </c>
      <c r="J6306" t="s">
        <v>756</v>
      </c>
      <c r="K6306" t="s">
        <v>756</v>
      </c>
      <c r="L6306" t="s">
        <v>756</v>
      </c>
      <c r="M6306" t="s">
        <v>756</v>
      </c>
      <c r="N6306" t="s">
        <v>756</v>
      </c>
      <c r="O6306" t="s">
        <v>756</v>
      </c>
      <c r="P6306" t="s">
        <v>758</v>
      </c>
      <c r="Q6306" t="s">
        <v>759</v>
      </c>
      <c r="R6306" t="s">
        <v>759</v>
      </c>
      <c r="S6306" t="s">
        <v>757</v>
      </c>
      <c r="T6306" t="s">
        <v>757</v>
      </c>
      <c r="U6306" t="s">
        <v>757</v>
      </c>
      <c r="V6306" t="s">
        <v>756</v>
      </c>
      <c r="W6306" t="s">
        <v>756</v>
      </c>
      <c r="X6306" t="s">
        <v>30094</v>
      </c>
      <c r="Y6306" t="str">
        <f t="shared" si="1388"/>
        <v>febrero</v>
      </c>
      <c r="Z6306">
        <f>YEAR(BD_PONDERACIONES[[#This Row],[Fecha Ejecución del Ticket]])</f>
        <v>2023</v>
      </c>
      <c r="AA6306" t="str">
        <f t="shared" si="1389"/>
        <v>abril</v>
      </c>
      <c r="AB6306">
        <f>YEAR(BD_PONDERACIONES[[#This Row],[Fecha de Inspección]])</f>
        <v>2023</v>
      </c>
      <c r="AC6306">
        <f t="shared" si="1390"/>
        <v>0.5</v>
      </c>
      <c r="AD6306">
        <f t="shared" si="1391"/>
        <v>0.5</v>
      </c>
      <c r="AE6306">
        <f t="shared" si="1392"/>
        <v>0.5</v>
      </c>
      <c r="AF6306">
        <f t="shared" si="1393"/>
        <v>0.5</v>
      </c>
      <c r="AG6306">
        <f t="shared" si="1394"/>
        <v>0.5</v>
      </c>
      <c r="AH6306">
        <f t="shared" si="1395"/>
        <v>0.5</v>
      </c>
      <c r="AI6306">
        <f t="shared" si="1396"/>
        <v>0.25</v>
      </c>
      <c r="AJ6306">
        <f t="shared" si="1397"/>
        <v>0.25</v>
      </c>
      <c r="AK6306">
        <f t="shared" si="1398"/>
        <v>0.5</v>
      </c>
      <c r="AL6306">
        <f t="shared" si="1399"/>
        <v>0.5</v>
      </c>
      <c r="AM6306">
        <f t="shared" si="1400"/>
        <v>0.5</v>
      </c>
      <c r="AN6306" s="6">
        <f t="shared" si="1401"/>
        <v>1</v>
      </c>
      <c r="AO6306" t="str">
        <f>VLOOKUP(BD_PONDERACIONES[[#This Row],[Comuna]],Tabla3[#All],2,0)</f>
        <v>Florida</v>
      </c>
    </row>
    <row r="6307" spans="1:41" x14ac:dyDescent="0.35">
      <c r="A6307" t="s">
        <v>30095</v>
      </c>
      <c r="B6307" t="s">
        <v>30096</v>
      </c>
      <c r="C6307" t="s">
        <v>30097</v>
      </c>
      <c r="D6307" s="5">
        <v>45021</v>
      </c>
      <c r="E6307" s="5">
        <v>44960</v>
      </c>
      <c r="F6307" t="s">
        <v>763</v>
      </c>
      <c r="G6307" t="s">
        <v>30098</v>
      </c>
      <c r="H6307" t="s">
        <v>2755</v>
      </c>
      <c r="I6307" t="s">
        <v>26159</v>
      </c>
      <c r="J6307" t="s">
        <v>756</v>
      </c>
      <c r="K6307" t="s">
        <v>756</v>
      </c>
      <c r="L6307" t="s">
        <v>757</v>
      </c>
      <c r="M6307" t="s">
        <v>757</v>
      </c>
      <c r="N6307" t="s">
        <v>756</v>
      </c>
      <c r="O6307" t="s">
        <v>756</v>
      </c>
      <c r="P6307" t="s">
        <v>758</v>
      </c>
      <c r="Q6307" t="s">
        <v>759</v>
      </c>
      <c r="R6307" t="s">
        <v>759</v>
      </c>
      <c r="S6307" t="s">
        <v>757</v>
      </c>
      <c r="T6307" t="s">
        <v>757</v>
      </c>
      <c r="U6307" t="s">
        <v>757</v>
      </c>
      <c r="V6307" t="s">
        <v>756</v>
      </c>
      <c r="W6307" t="s">
        <v>756</v>
      </c>
      <c r="X6307" t="s">
        <v>30099</v>
      </c>
      <c r="Y6307" t="str">
        <f t="shared" si="1388"/>
        <v>febrero</v>
      </c>
      <c r="Z6307">
        <f>YEAR(BD_PONDERACIONES[[#This Row],[Fecha Ejecución del Ticket]])</f>
        <v>2023</v>
      </c>
      <c r="AA6307" t="str">
        <f t="shared" si="1389"/>
        <v>abril</v>
      </c>
      <c r="AB6307">
        <f>YEAR(BD_PONDERACIONES[[#This Row],[Fecha de Inspección]])</f>
        <v>2023</v>
      </c>
      <c r="AC6307">
        <f t="shared" si="1390"/>
        <v>0.5</v>
      </c>
      <c r="AD6307">
        <f t="shared" si="1391"/>
        <v>0.5</v>
      </c>
      <c r="AE6307">
        <f t="shared" si="1392"/>
        <v>0.5</v>
      </c>
      <c r="AF6307">
        <f t="shared" si="1393"/>
        <v>0.5</v>
      </c>
      <c r="AG6307">
        <f t="shared" si="1394"/>
        <v>0.5</v>
      </c>
      <c r="AH6307">
        <f t="shared" si="1395"/>
        <v>0.5</v>
      </c>
      <c r="AI6307">
        <f t="shared" si="1396"/>
        <v>0.25</v>
      </c>
      <c r="AJ6307">
        <f t="shared" si="1397"/>
        <v>0.25</v>
      </c>
      <c r="AK6307">
        <f t="shared" si="1398"/>
        <v>0.5</v>
      </c>
      <c r="AL6307">
        <f t="shared" si="1399"/>
        <v>0.5</v>
      </c>
      <c r="AM6307">
        <f t="shared" si="1400"/>
        <v>0.5</v>
      </c>
      <c r="AN6307" s="6">
        <f t="shared" si="1401"/>
        <v>1</v>
      </c>
      <c r="AO6307" t="str">
        <f>VLOOKUP(BD_PONDERACIONES[[#This Row],[Comuna]],Tabla3[#All],2,0)</f>
        <v>Florida</v>
      </c>
    </row>
    <row r="6308" spans="1:41" x14ac:dyDescent="0.35">
      <c r="A6308" t="s">
        <v>30100</v>
      </c>
      <c r="B6308" t="s">
        <v>30101</v>
      </c>
      <c r="C6308" t="s">
        <v>30102</v>
      </c>
      <c r="D6308" s="5">
        <v>45021</v>
      </c>
      <c r="E6308" s="5">
        <v>44960</v>
      </c>
      <c r="F6308" t="s">
        <v>763</v>
      </c>
      <c r="G6308" t="s">
        <v>30103</v>
      </c>
      <c r="H6308" t="s">
        <v>2755</v>
      </c>
      <c r="I6308" t="s">
        <v>26159</v>
      </c>
      <c r="J6308" t="s">
        <v>756</v>
      </c>
      <c r="K6308" t="s">
        <v>756</v>
      </c>
      <c r="L6308" t="s">
        <v>757</v>
      </c>
      <c r="M6308" t="s">
        <v>757</v>
      </c>
      <c r="N6308" t="s">
        <v>756</v>
      </c>
      <c r="O6308" t="s">
        <v>756</v>
      </c>
      <c r="P6308" t="s">
        <v>758</v>
      </c>
      <c r="Q6308" t="s">
        <v>759</v>
      </c>
      <c r="R6308" t="s">
        <v>759</v>
      </c>
      <c r="S6308" t="s">
        <v>757</v>
      </c>
      <c r="T6308" t="s">
        <v>757</v>
      </c>
      <c r="U6308" t="s">
        <v>757</v>
      </c>
      <c r="V6308" t="s">
        <v>773</v>
      </c>
      <c r="W6308" t="s">
        <v>773</v>
      </c>
      <c r="X6308" t="s">
        <v>30104</v>
      </c>
      <c r="Y6308" t="str">
        <f t="shared" si="1388"/>
        <v>febrero</v>
      </c>
      <c r="Z6308">
        <f>YEAR(BD_PONDERACIONES[[#This Row],[Fecha Ejecución del Ticket]])</f>
        <v>2023</v>
      </c>
      <c r="AA6308" t="str">
        <f t="shared" si="1389"/>
        <v>abril</v>
      </c>
      <c r="AB6308">
        <f>YEAR(BD_PONDERACIONES[[#This Row],[Fecha de Inspección]])</f>
        <v>2023</v>
      </c>
      <c r="AC6308">
        <f t="shared" si="1390"/>
        <v>0.5</v>
      </c>
      <c r="AD6308">
        <f t="shared" si="1391"/>
        <v>0.5</v>
      </c>
      <c r="AE6308">
        <f t="shared" si="1392"/>
        <v>0.5</v>
      </c>
      <c r="AF6308">
        <f t="shared" si="1393"/>
        <v>0.5</v>
      </c>
      <c r="AG6308">
        <f t="shared" si="1394"/>
        <v>0.5</v>
      </c>
      <c r="AH6308">
        <f t="shared" si="1395"/>
        <v>0.5</v>
      </c>
      <c r="AI6308">
        <f t="shared" si="1396"/>
        <v>0.25</v>
      </c>
      <c r="AJ6308">
        <f t="shared" si="1397"/>
        <v>0.25</v>
      </c>
      <c r="AK6308">
        <f t="shared" si="1398"/>
        <v>0.5</v>
      </c>
      <c r="AL6308">
        <f t="shared" si="1399"/>
        <v>0</v>
      </c>
      <c r="AM6308">
        <f t="shared" si="1400"/>
        <v>0</v>
      </c>
      <c r="AN6308" s="6">
        <f t="shared" si="1401"/>
        <v>0.8</v>
      </c>
      <c r="AO6308" t="str">
        <f>VLOOKUP(BD_PONDERACIONES[[#This Row],[Comuna]],Tabla3[#All],2,0)</f>
        <v>Florida</v>
      </c>
    </row>
    <row r="6309" spans="1:41" x14ac:dyDescent="0.35">
      <c r="A6309" t="s">
        <v>30105</v>
      </c>
      <c r="B6309" t="s">
        <v>30106</v>
      </c>
      <c r="C6309" t="s">
        <v>30107</v>
      </c>
      <c r="D6309" s="5">
        <v>45021</v>
      </c>
      <c r="E6309" s="5">
        <v>44959</v>
      </c>
      <c r="F6309" t="s">
        <v>763</v>
      </c>
      <c r="G6309" t="s">
        <v>30108</v>
      </c>
      <c r="H6309" t="s">
        <v>2755</v>
      </c>
      <c r="I6309" t="s">
        <v>26136</v>
      </c>
      <c r="J6309" t="s">
        <v>756</v>
      </c>
      <c r="K6309" t="s">
        <v>756</v>
      </c>
      <c r="L6309" t="s">
        <v>773</v>
      </c>
      <c r="M6309" t="s">
        <v>773</v>
      </c>
      <c r="N6309" t="s">
        <v>756</v>
      </c>
      <c r="O6309" t="s">
        <v>756</v>
      </c>
      <c r="P6309" t="s">
        <v>758</v>
      </c>
      <c r="Q6309" t="s">
        <v>759</v>
      </c>
      <c r="R6309" t="s">
        <v>759</v>
      </c>
      <c r="S6309" t="s">
        <v>757</v>
      </c>
      <c r="T6309" t="s">
        <v>757</v>
      </c>
      <c r="U6309" t="s">
        <v>757</v>
      </c>
      <c r="V6309" t="s">
        <v>756</v>
      </c>
      <c r="W6309" t="s">
        <v>756</v>
      </c>
      <c r="X6309" t="s">
        <v>1712</v>
      </c>
      <c r="Y6309" t="str">
        <f t="shared" si="1388"/>
        <v>febrero</v>
      </c>
      <c r="Z6309">
        <f>YEAR(BD_PONDERACIONES[[#This Row],[Fecha Ejecución del Ticket]])</f>
        <v>2023</v>
      </c>
      <c r="AA6309" t="str">
        <f t="shared" si="1389"/>
        <v>abril</v>
      </c>
      <c r="AB6309">
        <f>YEAR(BD_PONDERACIONES[[#This Row],[Fecha de Inspección]])</f>
        <v>2023</v>
      </c>
      <c r="AC6309">
        <f t="shared" si="1390"/>
        <v>0.5</v>
      </c>
      <c r="AD6309">
        <f t="shared" si="1391"/>
        <v>0.5</v>
      </c>
      <c r="AE6309">
        <f t="shared" si="1392"/>
        <v>0</v>
      </c>
      <c r="AF6309">
        <f t="shared" si="1393"/>
        <v>0</v>
      </c>
      <c r="AG6309">
        <f t="shared" si="1394"/>
        <v>0.5</v>
      </c>
      <c r="AH6309">
        <f t="shared" si="1395"/>
        <v>0.5</v>
      </c>
      <c r="AI6309">
        <f t="shared" si="1396"/>
        <v>0.25</v>
      </c>
      <c r="AJ6309">
        <f t="shared" si="1397"/>
        <v>0.25</v>
      </c>
      <c r="AK6309">
        <f t="shared" si="1398"/>
        <v>0.5</v>
      </c>
      <c r="AL6309">
        <f t="shared" si="1399"/>
        <v>0.5</v>
      </c>
      <c r="AM6309">
        <f t="shared" si="1400"/>
        <v>0.5</v>
      </c>
      <c r="AN6309" s="6">
        <f t="shared" si="1401"/>
        <v>0.7</v>
      </c>
      <c r="AO6309" t="str">
        <f>VLOOKUP(BD_PONDERACIONES[[#This Row],[Comuna]],Tabla3[#All],2,0)</f>
        <v>Florida</v>
      </c>
    </row>
    <row r="6310" spans="1:41" x14ac:dyDescent="0.35">
      <c r="A6310" t="s">
        <v>30109</v>
      </c>
      <c r="B6310" t="s">
        <v>30110</v>
      </c>
      <c r="C6310" t="s">
        <v>30111</v>
      </c>
      <c r="D6310" s="5">
        <v>45020</v>
      </c>
      <c r="E6310" s="5">
        <v>44961</v>
      </c>
      <c r="F6310" t="s">
        <v>753</v>
      </c>
      <c r="G6310" t="s">
        <v>30112</v>
      </c>
      <c r="H6310" t="s">
        <v>1389</v>
      </c>
      <c r="I6310" t="s">
        <v>26454</v>
      </c>
      <c r="J6310" t="s">
        <v>756</v>
      </c>
      <c r="K6310" t="s">
        <v>756</v>
      </c>
      <c r="L6310" t="s">
        <v>757</v>
      </c>
      <c r="M6310" t="s">
        <v>757</v>
      </c>
      <c r="N6310" t="s">
        <v>756</v>
      </c>
      <c r="O6310" t="s">
        <v>756</v>
      </c>
      <c r="P6310" t="s">
        <v>758</v>
      </c>
      <c r="Q6310" t="s">
        <v>759</v>
      </c>
      <c r="R6310" t="s">
        <v>759</v>
      </c>
      <c r="S6310" t="s">
        <v>757</v>
      </c>
      <c r="T6310" t="s">
        <v>757</v>
      </c>
      <c r="U6310" t="s">
        <v>757</v>
      </c>
      <c r="V6310" t="s">
        <v>756</v>
      </c>
      <c r="W6310" t="s">
        <v>756</v>
      </c>
      <c r="X6310" t="s">
        <v>30113</v>
      </c>
      <c r="Y6310" t="str">
        <f t="shared" si="1388"/>
        <v>febrero</v>
      </c>
      <c r="Z6310">
        <f>YEAR(BD_PONDERACIONES[[#This Row],[Fecha Ejecución del Ticket]])</f>
        <v>2023</v>
      </c>
      <c r="AA6310" t="str">
        <f t="shared" si="1389"/>
        <v>abril</v>
      </c>
      <c r="AB6310">
        <f>YEAR(BD_PONDERACIONES[[#This Row],[Fecha de Inspección]])</f>
        <v>2023</v>
      </c>
      <c r="AC6310">
        <f t="shared" si="1390"/>
        <v>0.5</v>
      </c>
      <c r="AD6310">
        <f t="shared" si="1391"/>
        <v>0.5</v>
      </c>
      <c r="AE6310">
        <f t="shared" si="1392"/>
        <v>0.5</v>
      </c>
      <c r="AF6310">
        <f t="shared" si="1393"/>
        <v>0.5</v>
      </c>
      <c r="AG6310">
        <f t="shared" si="1394"/>
        <v>0.5</v>
      </c>
      <c r="AH6310">
        <f t="shared" si="1395"/>
        <v>0.5</v>
      </c>
      <c r="AI6310">
        <f t="shared" si="1396"/>
        <v>0.25</v>
      </c>
      <c r="AJ6310">
        <f t="shared" si="1397"/>
        <v>0.25</v>
      </c>
      <c r="AK6310">
        <f t="shared" si="1398"/>
        <v>0.5</v>
      </c>
      <c r="AL6310">
        <f t="shared" si="1399"/>
        <v>0.5</v>
      </c>
      <c r="AM6310">
        <f t="shared" si="1400"/>
        <v>0.5</v>
      </c>
      <c r="AN6310" s="6">
        <f t="shared" si="1401"/>
        <v>1</v>
      </c>
      <c r="AO6310" t="str">
        <f>VLOOKUP(BD_PONDERACIONES[[#This Row],[Comuna]],Tabla3[#All],2,0)</f>
        <v>Florida</v>
      </c>
    </row>
    <row r="6311" spans="1:41" x14ac:dyDescent="0.35">
      <c r="A6311" t="s">
        <v>30114</v>
      </c>
      <c r="B6311" t="s">
        <v>30115</v>
      </c>
      <c r="C6311" t="s">
        <v>30116</v>
      </c>
      <c r="D6311" s="5">
        <v>45020</v>
      </c>
      <c r="E6311" s="5">
        <v>44959</v>
      </c>
      <c r="F6311" t="s">
        <v>763</v>
      </c>
      <c r="G6311" t="s">
        <v>30117</v>
      </c>
      <c r="H6311" t="s">
        <v>3394</v>
      </c>
      <c r="I6311" t="s">
        <v>26114</v>
      </c>
      <c r="J6311" t="s">
        <v>756</v>
      </c>
      <c r="K6311" t="s">
        <v>756</v>
      </c>
      <c r="L6311" t="s">
        <v>757</v>
      </c>
      <c r="M6311" t="s">
        <v>757</v>
      </c>
      <c r="N6311" t="s">
        <v>756</v>
      </c>
      <c r="O6311" t="s">
        <v>756</v>
      </c>
      <c r="P6311" t="s">
        <v>758</v>
      </c>
      <c r="Q6311" t="s">
        <v>759</v>
      </c>
      <c r="R6311" t="s">
        <v>759</v>
      </c>
      <c r="S6311" t="s">
        <v>757</v>
      </c>
      <c r="T6311" t="s">
        <v>757</v>
      </c>
      <c r="U6311" t="s">
        <v>757</v>
      </c>
      <c r="V6311" t="s">
        <v>756</v>
      </c>
      <c r="W6311" t="s">
        <v>768</v>
      </c>
      <c r="X6311" t="s">
        <v>30118</v>
      </c>
      <c r="Y6311" t="str">
        <f t="shared" si="1388"/>
        <v>febrero</v>
      </c>
      <c r="Z6311">
        <f>YEAR(BD_PONDERACIONES[[#This Row],[Fecha Ejecución del Ticket]])</f>
        <v>2023</v>
      </c>
      <c r="AA6311" t="str">
        <f t="shared" si="1389"/>
        <v>abril</v>
      </c>
      <c r="AB6311">
        <f>YEAR(BD_PONDERACIONES[[#This Row],[Fecha de Inspección]])</f>
        <v>2023</v>
      </c>
      <c r="AC6311">
        <f t="shared" si="1390"/>
        <v>0.5</v>
      </c>
      <c r="AD6311">
        <f t="shared" si="1391"/>
        <v>0.5</v>
      </c>
      <c r="AE6311">
        <f t="shared" si="1392"/>
        <v>0.5</v>
      </c>
      <c r="AF6311">
        <f t="shared" si="1393"/>
        <v>0.5</v>
      </c>
      <c r="AG6311">
        <f t="shared" si="1394"/>
        <v>0.5</v>
      </c>
      <c r="AH6311">
        <f t="shared" si="1395"/>
        <v>0.5</v>
      </c>
      <c r="AI6311">
        <f t="shared" si="1396"/>
        <v>0.25</v>
      </c>
      <c r="AJ6311">
        <f t="shared" si="1397"/>
        <v>0.25</v>
      </c>
      <c r="AK6311">
        <f t="shared" si="1398"/>
        <v>0.5</v>
      </c>
      <c r="AL6311">
        <f t="shared" si="1399"/>
        <v>0.5</v>
      </c>
      <c r="AM6311">
        <f t="shared" si="1400"/>
        <v>0.17499999999999999</v>
      </c>
      <c r="AN6311" s="6">
        <f t="shared" si="1401"/>
        <v>0.93500000000000005</v>
      </c>
      <c r="AO6311" t="str">
        <f>VLOOKUP(BD_PONDERACIONES[[#This Row],[Comuna]],Tabla3[#All],2,0)</f>
        <v>Florida</v>
      </c>
    </row>
    <row r="6312" spans="1:41" x14ac:dyDescent="0.35">
      <c r="A6312" t="s">
        <v>30119</v>
      </c>
      <c r="B6312" t="s">
        <v>30120</v>
      </c>
      <c r="C6312" t="s">
        <v>30121</v>
      </c>
      <c r="D6312" s="5">
        <v>45020</v>
      </c>
      <c r="E6312" s="5">
        <v>44960</v>
      </c>
      <c r="F6312" t="s">
        <v>753</v>
      </c>
      <c r="G6312" t="s">
        <v>30122</v>
      </c>
      <c r="H6312" t="s">
        <v>1389</v>
      </c>
      <c r="I6312" t="s">
        <v>26152</v>
      </c>
      <c r="J6312" t="s">
        <v>756</v>
      </c>
      <c r="K6312" t="s">
        <v>756</v>
      </c>
      <c r="L6312" t="s">
        <v>756</v>
      </c>
      <c r="M6312" t="s">
        <v>756</v>
      </c>
      <c r="N6312" t="s">
        <v>756</v>
      </c>
      <c r="O6312" t="s">
        <v>756</v>
      </c>
      <c r="P6312" t="s">
        <v>758</v>
      </c>
      <c r="Q6312" t="s">
        <v>759</v>
      </c>
      <c r="R6312" t="s">
        <v>759</v>
      </c>
      <c r="S6312" t="s">
        <v>757</v>
      </c>
      <c r="T6312" t="s">
        <v>757</v>
      </c>
      <c r="U6312" t="s">
        <v>757</v>
      </c>
      <c r="V6312" t="s">
        <v>756</v>
      </c>
      <c r="W6312" t="s">
        <v>756</v>
      </c>
      <c r="X6312" t="s">
        <v>30123</v>
      </c>
      <c r="Y6312" t="str">
        <f t="shared" si="1388"/>
        <v>febrero</v>
      </c>
      <c r="Z6312">
        <f>YEAR(BD_PONDERACIONES[[#This Row],[Fecha Ejecución del Ticket]])</f>
        <v>2023</v>
      </c>
      <c r="AA6312" t="str">
        <f t="shared" si="1389"/>
        <v>abril</v>
      </c>
      <c r="AB6312">
        <f>YEAR(BD_PONDERACIONES[[#This Row],[Fecha de Inspección]])</f>
        <v>2023</v>
      </c>
      <c r="AC6312">
        <f t="shared" si="1390"/>
        <v>0.5</v>
      </c>
      <c r="AD6312">
        <f t="shared" si="1391"/>
        <v>0.5</v>
      </c>
      <c r="AE6312">
        <f t="shared" si="1392"/>
        <v>0.5</v>
      </c>
      <c r="AF6312">
        <f t="shared" si="1393"/>
        <v>0.5</v>
      </c>
      <c r="AG6312">
        <f t="shared" si="1394"/>
        <v>0.5</v>
      </c>
      <c r="AH6312">
        <f t="shared" si="1395"/>
        <v>0.5</v>
      </c>
      <c r="AI6312">
        <f t="shared" si="1396"/>
        <v>0.25</v>
      </c>
      <c r="AJ6312">
        <f t="shared" si="1397"/>
        <v>0.25</v>
      </c>
      <c r="AK6312">
        <f t="shared" si="1398"/>
        <v>0.5</v>
      </c>
      <c r="AL6312">
        <f t="shared" si="1399"/>
        <v>0.5</v>
      </c>
      <c r="AM6312">
        <f t="shared" si="1400"/>
        <v>0.5</v>
      </c>
      <c r="AN6312" s="6">
        <f t="shared" si="1401"/>
        <v>1</v>
      </c>
      <c r="AO6312" t="str">
        <f>VLOOKUP(BD_PONDERACIONES[[#This Row],[Comuna]],Tabla3[#All],2,0)</f>
        <v>Florida</v>
      </c>
    </row>
    <row r="6313" spans="1:41" x14ac:dyDescent="0.35">
      <c r="A6313" t="s">
        <v>30124</v>
      </c>
      <c r="B6313" t="s">
        <v>30125</v>
      </c>
      <c r="C6313" t="s">
        <v>30126</v>
      </c>
      <c r="D6313" s="5">
        <v>45020</v>
      </c>
      <c r="E6313" s="5">
        <v>44959</v>
      </c>
      <c r="F6313" t="s">
        <v>753</v>
      </c>
      <c r="G6313" t="s">
        <v>30127</v>
      </c>
      <c r="H6313" t="s">
        <v>1389</v>
      </c>
      <c r="I6313" t="s">
        <v>26114</v>
      </c>
      <c r="J6313" t="s">
        <v>756</v>
      </c>
      <c r="K6313" t="s">
        <v>756</v>
      </c>
      <c r="L6313" t="s">
        <v>757</v>
      </c>
      <c r="M6313" t="s">
        <v>757</v>
      </c>
      <c r="N6313" t="s">
        <v>756</v>
      </c>
      <c r="O6313" t="s">
        <v>756</v>
      </c>
      <c r="P6313" t="s">
        <v>758</v>
      </c>
      <c r="Q6313" t="s">
        <v>759</v>
      </c>
      <c r="R6313" t="s">
        <v>759</v>
      </c>
      <c r="S6313" t="s">
        <v>757</v>
      </c>
      <c r="T6313" t="s">
        <v>757</v>
      </c>
      <c r="U6313" t="s">
        <v>757</v>
      </c>
      <c r="V6313" t="s">
        <v>768</v>
      </c>
      <c r="W6313" t="s">
        <v>768</v>
      </c>
      <c r="X6313" t="s">
        <v>18679</v>
      </c>
      <c r="Y6313" t="str">
        <f t="shared" si="1388"/>
        <v>febrero</v>
      </c>
      <c r="Z6313">
        <f>YEAR(BD_PONDERACIONES[[#This Row],[Fecha Ejecución del Ticket]])</f>
        <v>2023</v>
      </c>
      <c r="AA6313" t="str">
        <f t="shared" si="1389"/>
        <v>abril</v>
      </c>
      <c r="AB6313">
        <f>YEAR(BD_PONDERACIONES[[#This Row],[Fecha de Inspección]])</f>
        <v>2023</v>
      </c>
      <c r="AC6313">
        <f t="shared" si="1390"/>
        <v>0.5</v>
      </c>
      <c r="AD6313">
        <f t="shared" si="1391"/>
        <v>0.5</v>
      </c>
      <c r="AE6313">
        <f t="shared" si="1392"/>
        <v>0.5</v>
      </c>
      <c r="AF6313">
        <f t="shared" si="1393"/>
        <v>0.5</v>
      </c>
      <c r="AG6313">
        <f t="shared" si="1394"/>
        <v>0.5</v>
      </c>
      <c r="AH6313">
        <f t="shared" si="1395"/>
        <v>0.5</v>
      </c>
      <c r="AI6313">
        <f t="shared" si="1396"/>
        <v>0.25</v>
      </c>
      <c r="AJ6313">
        <f t="shared" si="1397"/>
        <v>0.25</v>
      </c>
      <c r="AK6313">
        <f t="shared" si="1398"/>
        <v>0.5</v>
      </c>
      <c r="AL6313">
        <f t="shared" si="1399"/>
        <v>0.17499999999999999</v>
      </c>
      <c r="AM6313">
        <f t="shared" si="1400"/>
        <v>0.17499999999999999</v>
      </c>
      <c r="AN6313" s="6">
        <f t="shared" si="1401"/>
        <v>0.87</v>
      </c>
      <c r="AO6313" t="str">
        <f>VLOOKUP(BD_PONDERACIONES[[#This Row],[Comuna]],Tabla3[#All],2,0)</f>
        <v>Florida</v>
      </c>
    </row>
    <row r="6314" spans="1:41" x14ac:dyDescent="0.35">
      <c r="A6314" t="s">
        <v>30128</v>
      </c>
      <c r="B6314" t="s">
        <v>30129</v>
      </c>
      <c r="C6314" t="s">
        <v>30130</v>
      </c>
      <c r="D6314" s="5">
        <v>45020</v>
      </c>
      <c r="E6314" s="5">
        <v>44960</v>
      </c>
      <c r="F6314" t="s">
        <v>753</v>
      </c>
      <c r="G6314" t="s">
        <v>30131</v>
      </c>
      <c r="H6314" t="s">
        <v>1389</v>
      </c>
      <c r="I6314" t="s">
        <v>26159</v>
      </c>
      <c r="J6314" t="s">
        <v>756</v>
      </c>
      <c r="K6314" t="s">
        <v>756</v>
      </c>
      <c r="L6314" t="s">
        <v>757</v>
      </c>
      <c r="M6314" t="s">
        <v>757</v>
      </c>
      <c r="N6314" t="s">
        <v>756</v>
      </c>
      <c r="O6314" t="s">
        <v>756</v>
      </c>
      <c r="P6314" t="s">
        <v>758</v>
      </c>
      <c r="Q6314" t="s">
        <v>759</v>
      </c>
      <c r="R6314" t="s">
        <v>759</v>
      </c>
      <c r="S6314" t="s">
        <v>757</v>
      </c>
      <c r="T6314" t="s">
        <v>757</v>
      </c>
      <c r="U6314" t="s">
        <v>757</v>
      </c>
      <c r="V6314" t="s">
        <v>756</v>
      </c>
      <c r="W6314" t="s">
        <v>756</v>
      </c>
      <c r="X6314" t="s">
        <v>30132</v>
      </c>
      <c r="Y6314" t="str">
        <f t="shared" si="1388"/>
        <v>febrero</v>
      </c>
      <c r="Z6314">
        <f>YEAR(BD_PONDERACIONES[[#This Row],[Fecha Ejecución del Ticket]])</f>
        <v>2023</v>
      </c>
      <c r="AA6314" t="str">
        <f t="shared" si="1389"/>
        <v>abril</v>
      </c>
      <c r="AB6314">
        <f>YEAR(BD_PONDERACIONES[[#This Row],[Fecha de Inspección]])</f>
        <v>2023</v>
      </c>
      <c r="AC6314">
        <f t="shared" si="1390"/>
        <v>0.5</v>
      </c>
      <c r="AD6314">
        <f t="shared" si="1391"/>
        <v>0.5</v>
      </c>
      <c r="AE6314">
        <f t="shared" si="1392"/>
        <v>0.5</v>
      </c>
      <c r="AF6314">
        <f t="shared" si="1393"/>
        <v>0.5</v>
      </c>
      <c r="AG6314">
        <f t="shared" si="1394"/>
        <v>0.5</v>
      </c>
      <c r="AH6314">
        <f t="shared" si="1395"/>
        <v>0.5</v>
      </c>
      <c r="AI6314">
        <f t="shared" si="1396"/>
        <v>0.25</v>
      </c>
      <c r="AJ6314">
        <f t="shared" si="1397"/>
        <v>0.25</v>
      </c>
      <c r="AK6314">
        <f t="shared" si="1398"/>
        <v>0.5</v>
      </c>
      <c r="AL6314">
        <f t="shared" si="1399"/>
        <v>0.5</v>
      </c>
      <c r="AM6314">
        <f t="shared" si="1400"/>
        <v>0.5</v>
      </c>
      <c r="AN6314" s="6">
        <f t="shared" si="1401"/>
        <v>1</v>
      </c>
      <c r="AO6314" t="str">
        <f>VLOOKUP(BD_PONDERACIONES[[#This Row],[Comuna]],Tabla3[#All],2,0)</f>
        <v>Florida</v>
      </c>
    </row>
    <row r="6315" spans="1:41" x14ac:dyDescent="0.35">
      <c r="A6315" t="s">
        <v>30133</v>
      </c>
      <c r="B6315" t="s">
        <v>30134</v>
      </c>
      <c r="C6315" t="s">
        <v>30135</v>
      </c>
      <c r="D6315" s="5">
        <v>45020</v>
      </c>
      <c r="E6315" s="5">
        <v>44959</v>
      </c>
      <c r="F6315" t="s">
        <v>753</v>
      </c>
      <c r="G6315" t="s">
        <v>30136</v>
      </c>
      <c r="H6315" t="s">
        <v>1389</v>
      </c>
      <c r="I6315" t="s">
        <v>26248</v>
      </c>
      <c r="J6315" t="s">
        <v>756</v>
      </c>
      <c r="K6315" t="s">
        <v>756</v>
      </c>
      <c r="L6315" t="s">
        <v>757</v>
      </c>
      <c r="M6315" t="s">
        <v>757</v>
      </c>
      <c r="N6315" t="s">
        <v>756</v>
      </c>
      <c r="O6315" t="s">
        <v>756</v>
      </c>
      <c r="P6315" t="s">
        <v>758</v>
      </c>
      <c r="Q6315" t="s">
        <v>759</v>
      </c>
      <c r="R6315" t="s">
        <v>759</v>
      </c>
      <c r="S6315" t="s">
        <v>757</v>
      </c>
      <c r="T6315" t="s">
        <v>757</v>
      </c>
      <c r="U6315" t="s">
        <v>757</v>
      </c>
      <c r="V6315" t="s">
        <v>756</v>
      </c>
      <c r="W6315" t="s">
        <v>756</v>
      </c>
      <c r="X6315" t="s">
        <v>23413</v>
      </c>
      <c r="Y6315" t="str">
        <f t="shared" si="1388"/>
        <v>febrero</v>
      </c>
      <c r="Z6315">
        <f>YEAR(BD_PONDERACIONES[[#This Row],[Fecha Ejecución del Ticket]])</f>
        <v>2023</v>
      </c>
      <c r="AA6315" t="str">
        <f t="shared" si="1389"/>
        <v>abril</v>
      </c>
      <c r="AB6315">
        <f>YEAR(BD_PONDERACIONES[[#This Row],[Fecha de Inspección]])</f>
        <v>2023</v>
      </c>
      <c r="AC6315">
        <f t="shared" si="1390"/>
        <v>0.5</v>
      </c>
      <c r="AD6315">
        <f t="shared" si="1391"/>
        <v>0.5</v>
      </c>
      <c r="AE6315">
        <f t="shared" si="1392"/>
        <v>0.5</v>
      </c>
      <c r="AF6315">
        <f t="shared" si="1393"/>
        <v>0.5</v>
      </c>
      <c r="AG6315">
        <f t="shared" si="1394"/>
        <v>0.5</v>
      </c>
      <c r="AH6315">
        <f t="shared" si="1395"/>
        <v>0.5</v>
      </c>
      <c r="AI6315">
        <f t="shared" si="1396"/>
        <v>0.25</v>
      </c>
      <c r="AJ6315">
        <f t="shared" si="1397"/>
        <v>0.25</v>
      </c>
      <c r="AK6315">
        <f t="shared" si="1398"/>
        <v>0.5</v>
      </c>
      <c r="AL6315">
        <f t="shared" si="1399"/>
        <v>0.5</v>
      </c>
      <c r="AM6315">
        <f t="shared" si="1400"/>
        <v>0.5</v>
      </c>
      <c r="AN6315" s="6">
        <f t="shared" si="1401"/>
        <v>1</v>
      </c>
      <c r="AO6315" t="str">
        <f>VLOOKUP(BD_PONDERACIONES[[#This Row],[Comuna]],Tabla3[#All],2,0)</f>
        <v>Florida</v>
      </c>
    </row>
    <row r="6316" spans="1:41" x14ac:dyDescent="0.35">
      <c r="A6316" t="s">
        <v>30137</v>
      </c>
      <c r="B6316" t="s">
        <v>30138</v>
      </c>
      <c r="C6316" t="s">
        <v>30139</v>
      </c>
      <c r="D6316" s="5">
        <v>45020</v>
      </c>
      <c r="E6316" s="5">
        <v>44960</v>
      </c>
      <c r="F6316" t="s">
        <v>753</v>
      </c>
      <c r="G6316" t="s">
        <v>30140</v>
      </c>
      <c r="H6316" t="s">
        <v>1389</v>
      </c>
      <c r="I6316" t="s">
        <v>26152</v>
      </c>
      <c r="J6316" t="s">
        <v>756</v>
      </c>
      <c r="K6316" t="s">
        <v>756</v>
      </c>
      <c r="L6316" t="s">
        <v>757</v>
      </c>
      <c r="M6316" t="s">
        <v>757</v>
      </c>
      <c r="N6316" t="s">
        <v>756</v>
      </c>
      <c r="O6316" t="s">
        <v>756</v>
      </c>
      <c r="P6316" t="s">
        <v>765</v>
      </c>
      <c r="Q6316" t="s">
        <v>759</v>
      </c>
      <c r="R6316" t="s">
        <v>759</v>
      </c>
      <c r="S6316" t="s">
        <v>757</v>
      </c>
      <c r="T6316" t="s">
        <v>757</v>
      </c>
      <c r="U6316" t="s">
        <v>757</v>
      </c>
      <c r="V6316" t="s">
        <v>756</v>
      </c>
      <c r="W6316" t="s">
        <v>756</v>
      </c>
      <c r="X6316" t="s">
        <v>30141</v>
      </c>
      <c r="Y6316" t="str">
        <f t="shared" si="1388"/>
        <v>febrero</v>
      </c>
      <c r="Z6316">
        <f>YEAR(BD_PONDERACIONES[[#This Row],[Fecha Ejecución del Ticket]])</f>
        <v>2023</v>
      </c>
      <c r="AA6316" t="str">
        <f t="shared" si="1389"/>
        <v>abril</v>
      </c>
      <c r="AB6316">
        <f>YEAR(BD_PONDERACIONES[[#This Row],[Fecha de Inspección]])</f>
        <v>2023</v>
      </c>
      <c r="AC6316">
        <f t="shared" si="1390"/>
        <v>0.5</v>
      </c>
      <c r="AD6316">
        <f t="shared" si="1391"/>
        <v>0.5</v>
      </c>
      <c r="AE6316">
        <f t="shared" si="1392"/>
        <v>0.5</v>
      </c>
      <c r="AF6316">
        <f t="shared" si="1393"/>
        <v>0.5</v>
      </c>
      <c r="AG6316">
        <f t="shared" si="1394"/>
        <v>0.5</v>
      </c>
      <c r="AH6316">
        <f t="shared" si="1395"/>
        <v>0.5</v>
      </c>
      <c r="AI6316">
        <f t="shared" si="1396"/>
        <v>0.25</v>
      </c>
      <c r="AJ6316">
        <f t="shared" si="1397"/>
        <v>0.25</v>
      </c>
      <c r="AK6316">
        <f t="shared" si="1398"/>
        <v>0.5</v>
      </c>
      <c r="AL6316">
        <f t="shared" si="1399"/>
        <v>0.5</v>
      </c>
      <c r="AM6316">
        <f t="shared" si="1400"/>
        <v>0.5</v>
      </c>
      <c r="AN6316" s="6">
        <f t="shared" si="1401"/>
        <v>1</v>
      </c>
      <c r="AO6316" t="str">
        <f>VLOOKUP(BD_PONDERACIONES[[#This Row],[Comuna]],Tabla3[#All],2,0)</f>
        <v>Florida</v>
      </c>
    </row>
    <row r="6317" spans="1:41" x14ac:dyDescent="0.35">
      <c r="A6317" t="s">
        <v>30142</v>
      </c>
      <c r="B6317" t="s">
        <v>30143</v>
      </c>
      <c r="C6317" t="s">
        <v>30144</v>
      </c>
      <c r="D6317" s="5">
        <v>45020</v>
      </c>
      <c r="E6317" s="5">
        <v>44958</v>
      </c>
      <c r="F6317" t="s">
        <v>753</v>
      </c>
      <c r="G6317" t="s">
        <v>30145</v>
      </c>
      <c r="H6317" t="s">
        <v>1389</v>
      </c>
      <c r="I6317" t="s">
        <v>26177</v>
      </c>
      <c r="J6317" t="s">
        <v>756</v>
      </c>
      <c r="K6317" t="s">
        <v>756</v>
      </c>
      <c r="L6317" t="s">
        <v>757</v>
      </c>
      <c r="M6317" t="s">
        <v>757</v>
      </c>
      <c r="N6317" t="s">
        <v>756</v>
      </c>
      <c r="O6317" t="s">
        <v>756</v>
      </c>
      <c r="P6317" t="s">
        <v>765</v>
      </c>
      <c r="Q6317" t="s">
        <v>30146</v>
      </c>
      <c r="R6317" t="s">
        <v>759</v>
      </c>
      <c r="S6317" t="s">
        <v>756</v>
      </c>
      <c r="T6317" t="s">
        <v>756</v>
      </c>
      <c r="U6317" t="s">
        <v>756</v>
      </c>
      <c r="V6317" t="s">
        <v>756</v>
      </c>
      <c r="W6317" t="s">
        <v>756</v>
      </c>
      <c r="X6317" t="s">
        <v>9524</v>
      </c>
      <c r="Y6317" t="str">
        <f t="shared" si="1388"/>
        <v>febrero</v>
      </c>
      <c r="Z6317">
        <f>YEAR(BD_PONDERACIONES[[#This Row],[Fecha Ejecución del Ticket]])</f>
        <v>2023</v>
      </c>
      <c r="AA6317" t="str">
        <f t="shared" si="1389"/>
        <v>abril</v>
      </c>
      <c r="AB6317">
        <f>YEAR(BD_PONDERACIONES[[#This Row],[Fecha de Inspección]])</f>
        <v>2023</v>
      </c>
      <c r="AC6317">
        <f t="shared" si="1390"/>
        <v>0.5</v>
      </c>
      <c r="AD6317">
        <f t="shared" si="1391"/>
        <v>0.5</v>
      </c>
      <c r="AE6317">
        <f t="shared" si="1392"/>
        <v>0.5</v>
      </c>
      <c r="AF6317">
        <f t="shared" si="1393"/>
        <v>0.5</v>
      </c>
      <c r="AG6317">
        <f t="shared" si="1394"/>
        <v>0.5</v>
      </c>
      <c r="AH6317">
        <f t="shared" si="1395"/>
        <v>0.5</v>
      </c>
      <c r="AI6317">
        <f t="shared" si="1396"/>
        <v>0.25</v>
      </c>
      <c r="AJ6317">
        <f t="shared" si="1397"/>
        <v>0.25</v>
      </c>
      <c r="AK6317">
        <f t="shared" si="1398"/>
        <v>0.5</v>
      </c>
      <c r="AL6317">
        <f t="shared" si="1399"/>
        <v>0.5</v>
      </c>
      <c r="AM6317">
        <f t="shared" si="1400"/>
        <v>0.5</v>
      </c>
      <c r="AN6317" s="6">
        <f t="shared" si="1401"/>
        <v>1</v>
      </c>
      <c r="AO6317" t="str">
        <f>VLOOKUP(BD_PONDERACIONES[[#This Row],[Comuna]],Tabla3[#All],2,0)</f>
        <v>Florida</v>
      </c>
    </row>
    <row r="6318" spans="1:41" x14ac:dyDescent="0.35">
      <c r="A6318" t="s">
        <v>30147</v>
      </c>
      <c r="B6318" t="s">
        <v>30148</v>
      </c>
      <c r="C6318" t="s">
        <v>30149</v>
      </c>
      <c r="D6318" s="5">
        <v>45020</v>
      </c>
      <c r="E6318" s="5">
        <v>44959</v>
      </c>
      <c r="F6318" t="s">
        <v>753</v>
      </c>
      <c r="G6318" t="s">
        <v>30150</v>
      </c>
      <c r="H6318" t="s">
        <v>1389</v>
      </c>
      <c r="I6318" t="s">
        <v>26114</v>
      </c>
      <c r="J6318" t="s">
        <v>756</v>
      </c>
      <c r="K6318" t="s">
        <v>756</v>
      </c>
      <c r="L6318" t="s">
        <v>757</v>
      </c>
      <c r="M6318" t="s">
        <v>757</v>
      </c>
      <c r="N6318" t="s">
        <v>756</v>
      </c>
      <c r="O6318" t="s">
        <v>756</v>
      </c>
      <c r="P6318" t="s">
        <v>758</v>
      </c>
      <c r="Q6318" t="s">
        <v>759</v>
      </c>
      <c r="R6318" t="s">
        <v>759</v>
      </c>
      <c r="S6318" t="s">
        <v>757</v>
      </c>
      <c r="T6318" t="s">
        <v>757</v>
      </c>
      <c r="U6318" t="s">
        <v>757</v>
      </c>
      <c r="V6318" t="s">
        <v>904</v>
      </c>
      <c r="W6318" t="s">
        <v>768</v>
      </c>
      <c r="X6318" t="s">
        <v>8238</v>
      </c>
      <c r="Y6318" t="str">
        <f t="shared" si="1388"/>
        <v>febrero</v>
      </c>
      <c r="Z6318">
        <f>YEAR(BD_PONDERACIONES[[#This Row],[Fecha Ejecución del Ticket]])</f>
        <v>2023</v>
      </c>
      <c r="AA6318" t="str">
        <f t="shared" si="1389"/>
        <v>abril</v>
      </c>
      <c r="AB6318">
        <f>YEAR(BD_PONDERACIONES[[#This Row],[Fecha de Inspección]])</f>
        <v>2023</v>
      </c>
      <c r="AC6318">
        <f t="shared" si="1390"/>
        <v>0.5</v>
      </c>
      <c r="AD6318">
        <f t="shared" si="1391"/>
        <v>0.5</v>
      </c>
      <c r="AE6318">
        <f t="shared" si="1392"/>
        <v>0.5</v>
      </c>
      <c r="AF6318">
        <f t="shared" si="1393"/>
        <v>0.5</v>
      </c>
      <c r="AG6318">
        <f t="shared" si="1394"/>
        <v>0.5</v>
      </c>
      <c r="AH6318">
        <f t="shared" si="1395"/>
        <v>0.5</v>
      </c>
      <c r="AI6318">
        <f t="shared" si="1396"/>
        <v>0.25</v>
      </c>
      <c r="AJ6318">
        <f t="shared" si="1397"/>
        <v>0.25</v>
      </c>
      <c r="AK6318">
        <f t="shared" si="1398"/>
        <v>0.5</v>
      </c>
      <c r="AL6318">
        <f t="shared" si="1399"/>
        <v>0.32500000000000001</v>
      </c>
      <c r="AM6318">
        <f t="shared" si="1400"/>
        <v>0.17499999999999999</v>
      </c>
      <c r="AN6318" s="6">
        <f t="shared" si="1401"/>
        <v>0.9</v>
      </c>
      <c r="AO6318" t="str">
        <f>VLOOKUP(BD_PONDERACIONES[[#This Row],[Comuna]],Tabla3[#All],2,0)</f>
        <v>Florida</v>
      </c>
    </row>
    <row r="6319" spans="1:41" x14ac:dyDescent="0.35">
      <c r="A6319" t="s">
        <v>30151</v>
      </c>
      <c r="B6319" t="s">
        <v>30152</v>
      </c>
      <c r="C6319" t="s">
        <v>30153</v>
      </c>
      <c r="D6319" s="5">
        <v>45020</v>
      </c>
      <c r="E6319" s="5">
        <v>44961</v>
      </c>
      <c r="F6319" t="s">
        <v>753</v>
      </c>
      <c r="G6319" t="s">
        <v>30154</v>
      </c>
      <c r="H6319" t="s">
        <v>1389</v>
      </c>
      <c r="I6319" t="s">
        <v>26454</v>
      </c>
      <c r="J6319" t="s">
        <v>756</v>
      </c>
      <c r="K6319" t="s">
        <v>756</v>
      </c>
      <c r="L6319" t="s">
        <v>757</v>
      </c>
      <c r="M6319" t="s">
        <v>757</v>
      </c>
      <c r="N6319" t="s">
        <v>756</v>
      </c>
      <c r="O6319" t="s">
        <v>756</v>
      </c>
      <c r="P6319" t="s">
        <v>758</v>
      </c>
      <c r="Q6319" t="s">
        <v>759</v>
      </c>
      <c r="R6319" t="s">
        <v>759</v>
      </c>
      <c r="S6319" t="s">
        <v>757</v>
      </c>
      <c r="T6319" t="s">
        <v>757</v>
      </c>
      <c r="U6319" t="s">
        <v>757</v>
      </c>
      <c r="V6319" t="s">
        <v>756</v>
      </c>
      <c r="W6319" t="s">
        <v>756</v>
      </c>
      <c r="X6319" t="s">
        <v>30155</v>
      </c>
      <c r="Y6319" t="str">
        <f t="shared" si="1388"/>
        <v>febrero</v>
      </c>
      <c r="Z6319">
        <f>YEAR(BD_PONDERACIONES[[#This Row],[Fecha Ejecución del Ticket]])</f>
        <v>2023</v>
      </c>
      <c r="AA6319" t="str">
        <f t="shared" si="1389"/>
        <v>abril</v>
      </c>
      <c r="AB6319">
        <f>YEAR(BD_PONDERACIONES[[#This Row],[Fecha de Inspección]])</f>
        <v>2023</v>
      </c>
      <c r="AC6319">
        <f t="shared" si="1390"/>
        <v>0.5</v>
      </c>
      <c r="AD6319">
        <f t="shared" si="1391"/>
        <v>0.5</v>
      </c>
      <c r="AE6319">
        <f t="shared" si="1392"/>
        <v>0.5</v>
      </c>
      <c r="AF6319">
        <f t="shared" si="1393"/>
        <v>0.5</v>
      </c>
      <c r="AG6319">
        <f t="shared" si="1394"/>
        <v>0.5</v>
      </c>
      <c r="AH6319">
        <f t="shared" si="1395"/>
        <v>0.5</v>
      </c>
      <c r="AI6319">
        <f t="shared" si="1396"/>
        <v>0.25</v>
      </c>
      <c r="AJ6319">
        <f t="shared" si="1397"/>
        <v>0.25</v>
      </c>
      <c r="AK6319">
        <f t="shared" si="1398"/>
        <v>0.5</v>
      </c>
      <c r="AL6319">
        <f t="shared" si="1399"/>
        <v>0.5</v>
      </c>
      <c r="AM6319">
        <f t="shared" si="1400"/>
        <v>0.5</v>
      </c>
      <c r="AN6319" s="6">
        <f t="shared" si="1401"/>
        <v>1</v>
      </c>
      <c r="AO6319" t="str">
        <f>VLOOKUP(BD_PONDERACIONES[[#This Row],[Comuna]],Tabla3[#All],2,0)</f>
        <v>Florida</v>
      </c>
    </row>
    <row r="6320" spans="1:41" x14ac:dyDescent="0.35">
      <c r="A6320" t="s">
        <v>30156</v>
      </c>
      <c r="B6320" t="s">
        <v>30157</v>
      </c>
      <c r="C6320" t="s">
        <v>30158</v>
      </c>
      <c r="D6320" s="5">
        <v>45020</v>
      </c>
      <c r="E6320" s="5">
        <v>44961</v>
      </c>
      <c r="F6320" t="s">
        <v>753</v>
      </c>
      <c r="G6320" t="s">
        <v>30159</v>
      </c>
      <c r="H6320" t="s">
        <v>1389</v>
      </c>
      <c r="I6320" t="s">
        <v>26159</v>
      </c>
      <c r="J6320" t="s">
        <v>756</v>
      </c>
      <c r="K6320" t="s">
        <v>756</v>
      </c>
      <c r="L6320" t="s">
        <v>757</v>
      </c>
      <c r="M6320" t="s">
        <v>757</v>
      </c>
      <c r="N6320" t="s">
        <v>756</v>
      </c>
      <c r="O6320" t="s">
        <v>756</v>
      </c>
      <c r="P6320" t="s">
        <v>758</v>
      </c>
      <c r="Q6320" t="s">
        <v>759</v>
      </c>
      <c r="R6320" t="s">
        <v>759</v>
      </c>
      <c r="S6320" t="s">
        <v>757</v>
      </c>
      <c r="T6320" t="s">
        <v>757</v>
      </c>
      <c r="U6320" t="s">
        <v>757</v>
      </c>
      <c r="V6320" t="s">
        <v>756</v>
      </c>
      <c r="W6320" t="s">
        <v>756</v>
      </c>
      <c r="X6320" t="s">
        <v>25916</v>
      </c>
      <c r="Y6320" t="str">
        <f t="shared" si="1388"/>
        <v>febrero</v>
      </c>
      <c r="Z6320">
        <f>YEAR(BD_PONDERACIONES[[#This Row],[Fecha Ejecución del Ticket]])</f>
        <v>2023</v>
      </c>
      <c r="AA6320" t="str">
        <f t="shared" si="1389"/>
        <v>abril</v>
      </c>
      <c r="AB6320">
        <f>YEAR(BD_PONDERACIONES[[#This Row],[Fecha de Inspección]])</f>
        <v>2023</v>
      </c>
      <c r="AC6320">
        <f t="shared" si="1390"/>
        <v>0.5</v>
      </c>
      <c r="AD6320">
        <f t="shared" si="1391"/>
        <v>0.5</v>
      </c>
      <c r="AE6320">
        <f t="shared" si="1392"/>
        <v>0.5</v>
      </c>
      <c r="AF6320">
        <f t="shared" si="1393"/>
        <v>0.5</v>
      </c>
      <c r="AG6320">
        <f t="shared" si="1394"/>
        <v>0.5</v>
      </c>
      <c r="AH6320">
        <f t="shared" si="1395"/>
        <v>0.5</v>
      </c>
      <c r="AI6320">
        <f t="shared" si="1396"/>
        <v>0.25</v>
      </c>
      <c r="AJ6320">
        <f t="shared" si="1397"/>
        <v>0.25</v>
      </c>
      <c r="AK6320">
        <f t="shared" si="1398"/>
        <v>0.5</v>
      </c>
      <c r="AL6320">
        <f t="shared" si="1399"/>
        <v>0.5</v>
      </c>
      <c r="AM6320">
        <f t="shared" si="1400"/>
        <v>0.5</v>
      </c>
      <c r="AN6320" s="6">
        <f t="shared" si="1401"/>
        <v>1</v>
      </c>
      <c r="AO6320" t="str">
        <f>VLOOKUP(BD_PONDERACIONES[[#This Row],[Comuna]],Tabla3[#All],2,0)</f>
        <v>Florida</v>
      </c>
    </row>
    <row r="6321" spans="1:41" x14ac:dyDescent="0.35">
      <c r="A6321" t="s">
        <v>30160</v>
      </c>
      <c r="B6321" t="s">
        <v>30161</v>
      </c>
      <c r="C6321" t="s">
        <v>30162</v>
      </c>
      <c r="D6321" s="5">
        <v>45020</v>
      </c>
      <c r="E6321" s="5">
        <v>44961</v>
      </c>
      <c r="F6321" t="s">
        <v>763</v>
      </c>
      <c r="G6321" t="s">
        <v>30163</v>
      </c>
      <c r="H6321" t="s">
        <v>3394</v>
      </c>
      <c r="I6321" t="s">
        <v>26220</v>
      </c>
      <c r="J6321" t="s">
        <v>756</v>
      </c>
      <c r="K6321" t="s">
        <v>756</v>
      </c>
      <c r="L6321" t="s">
        <v>756</v>
      </c>
      <c r="M6321" t="s">
        <v>756</v>
      </c>
      <c r="N6321" t="s">
        <v>756</v>
      </c>
      <c r="O6321" t="s">
        <v>756</v>
      </c>
      <c r="P6321" t="s">
        <v>758</v>
      </c>
      <c r="Q6321" t="s">
        <v>759</v>
      </c>
      <c r="R6321" t="s">
        <v>759</v>
      </c>
      <c r="S6321" t="s">
        <v>757</v>
      </c>
      <c r="T6321" t="s">
        <v>757</v>
      </c>
      <c r="U6321" t="s">
        <v>757</v>
      </c>
      <c r="V6321" t="s">
        <v>756</v>
      </c>
      <c r="W6321" t="s">
        <v>756</v>
      </c>
      <c r="X6321" t="s">
        <v>30164</v>
      </c>
      <c r="Y6321" t="str">
        <f t="shared" si="1388"/>
        <v>febrero</v>
      </c>
      <c r="Z6321">
        <f>YEAR(BD_PONDERACIONES[[#This Row],[Fecha Ejecución del Ticket]])</f>
        <v>2023</v>
      </c>
      <c r="AA6321" t="str">
        <f t="shared" si="1389"/>
        <v>abril</v>
      </c>
      <c r="AB6321">
        <f>YEAR(BD_PONDERACIONES[[#This Row],[Fecha de Inspección]])</f>
        <v>2023</v>
      </c>
      <c r="AC6321">
        <f t="shared" si="1390"/>
        <v>0.5</v>
      </c>
      <c r="AD6321">
        <f t="shared" si="1391"/>
        <v>0.5</v>
      </c>
      <c r="AE6321">
        <f t="shared" si="1392"/>
        <v>0.5</v>
      </c>
      <c r="AF6321">
        <f t="shared" si="1393"/>
        <v>0.5</v>
      </c>
      <c r="AG6321">
        <f t="shared" si="1394"/>
        <v>0.5</v>
      </c>
      <c r="AH6321">
        <f t="shared" si="1395"/>
        <v>0.5</v>
      </c>
      <c r="AI6321">
        <f t="shared" si="1396"/>
        <v>0.25</v>
      </c>
      <c r="AJ6321">
        <f t="shared" si="1397"/>
        <v>0.25</v>
      </c>
      <c r="AK6321">
        <f t="shared" si="1398"/>
        <v>0.5</v>
      </c>
      <c r="AL6321">
        <f t="shared" si="1399"/>
        <v>0.5</v>
      </c>
      <c r="AM6321">
        <f t="shared" si="1400"/>
        <v>0.5</v>
      </c>
      <c r="AN6321" s="6">
        <f t="shared" si="1401"/>
        <v>1</v>
      </c>
      <c r="AO6321" t="str">
        <f>VLOOKUP(BD_PONDERACIONES[[#This Row],[Comuna]],Tabla3[#All],2,0)</f>
        <v>Florida</v>
      </c>
    </row>
    <row r="6322" spans="1:41" x14ac:dyDescent="0.35">
      <c r="A6322" t="s">
        <v>30165</v>
      </c>
      <c r="B6322" t="s">
        <v>30166</v>
      </c>
      <c r="C6322" t="s">
        <v>30167</v>
      </c>
      <c r="D6322" s="5">
        <v>45020</v>
      </c>
      <c r="E6322" s="5">
        <v>44959</v>
      </c>
      <c r="F6322" t="s">
        <v>763</v>
      </c>
      <c r="G6322" t="s">
        <v>30168</v>
      </c>
      <c r="H6322" t="s">
        <v>3394</v>
      </c>
      <c r="I6322" t="s">
        <v>26114</v>
      </c>
      <c r="J6322" t="s">
        <v>756</v>
      </c>
      <c r="K6322" t="s">
        <v>756</v>
      </c>
      <c r="L6322" t="s">
        <v>757</v>
      </c>
      <c r="M6322" t="s">
        <v>757</v>
      </c>
      <c r="N6322" t="s">
        <v>756</v>
      </c>
      <c r="O6322" t="s">
        <v>756</v>
      </c>
      <c r="P6322" t="s">
        <v>758</v>
      </c>
      <c r="Q6322" t="s">
        <v>759</v>
      </c>
      <c r="R6322" t="s">
        <v>759</v>
      </c>
      <c r="S6322" t="s">
        <v>757</v>
      </c>
      <c r="T6322" t="s">
        <v>757</v>
      </c>
      <c r="U6322" t="s">
        <v>757</v>
      </c>
      <c r="V6322" t="s">
        <v>756</v>
      </c>
      <c r="W6322" t="s">
        <v>768</v>
      </c>
      <c r="X6322" t="s">
        <v>27787</v>
      </c>
      <c r="Y6322" t="str">
        <f t="shared" si="1388"/>
        <v>febrero</v>
      </c>
      <c r="Z6322">
        <f>YEAR(BD_PONDERACIONES[[#This Row],[Fecha Ejecución del Ticket]])</f>
        <v>2023</v>
      </c>
      <c r="AA6322" t="str">
        <f t="shared" si="1389"/>
        <v>abril</v>
      </c>
      <c r="AB6322">
        <f>YEAR(BD_PONDERACIONES[[#This Row],[Fecha de Inspección]])</f>
        <v>2023</v>
      </c>
      <c r="AC6322">
        <f t="shared" si="1390"/>
        <v>0.5</v>
      </c>
      <c r="AD6322">
        <f t="shared" si="1391"/>
        <v>0.5</v>
      </c>
      <c r="AE6322">
        <f t="shared" si="1392"/>
        <v>0.5</v>
      </c>
      <c r="AF6322">
        <f t="shared" si="1393"/>
        <v>0.5</v>
      </c>
      <c r="AG6322">
        <f t="shared" si="1394"/>
        <v>0.5</v>
      </c>
      <c r="AH6322">
        <f t="shared" si="1395"/>
        <v>0.5</v>
      </c>
      <c r="AI6322">
        <f t="shared" si="1396"/>
        <v>0.25</v>
      </c>
      <c r="AJ6322">
        <f t="shared" si="1397"/>
        <v>0.25</v>
      </c>
      <c r="AK6322">
        <f t="shared" si="1398"/>
        <v>0.5</v>
      </c>
      <c r="AL6322">
        <f t="shared" si="1399"/>
        <v>0.5</v>
      </c>
      <c r="AM6322">
        <f t="shared" si="1400"/>
        <v>0.17499999999999999</v>
      </c>
      <c r="AN6322" s="6">
        <f t="shared" si="1401"/>
        <v>0.93500000000000005</v>
      </c>
      <c r="AO6322" t="str">
        <f>VLOOKUP(BD_PONDERACIONES[[#This Row],[Comuna]],Tabla3[#All],2,0)</f>
        <v>Florida</v>
      </c>
    </row>
    <row r="6323" spans="1:41" x14ac:dyDescent="0.35">
      <c r="A6323" t="s">
        <v>30169</v>
      </c>
      <c r="B6323" t="s">
        <v>30170</v>
      </c>
      <c r="C6323" t="s">
        <v>30171</v>
      </c>
      <c r="D6323" s="5">
        <v>45020</v>
      </c>
      <c r="E6323" s="5">
        <v>44960</v>
      </c>
      <c r="F6323" t="s">
        <v>763</v>
      </c>
      <c r="G6323" t="s">
        <v>30172</v>
      </c>
      <c r="H6323" t="s">
        <v>3394</v>
      </c>
      <c r="I6323" t="s">
        <v>26183</v>
      </c>
      <c r="J6323" t="s">
        <v>756</v>
      </c>
      <c r="K6323" t="s">
        <v>756</v>
      </c>
      <c r="L6323" t="s">
        <v>757</v>
      </c>
      <c r="M6323" t="s">
        <v>757</v>
      </c>
      <c r="N6323" t="s">
        <v>756</v>
      </c>
      <c r="O6323" t="s">
        <v>756</v>
      </c>
      <c r="P6323" t="s">
        <v>758</v>
      </c>
      <c r="Q6323" t="s">
        <v>759</v>
      </c>
      <c r="R6323" t="s">
        <v>759</v>
      </c>
      <c r="S6323" t="s">
        <v>757</v>
      </c>
      <c r="T6323" t="s">
        <v>757</v>
      </c>
      <c r="U6323" t="s">
        <v>757</v>
      </c>
      <c r="V6323" t="s">
        <v>756</v>
      </c>
      <c r="W6323" t="s">
        <v>756</v>
      </c>
      <c r="X6323" t="s">
        <v>30173</v>
      </c>
      <c r="Y6323" t="str">
        <f t="shared" si="1388"/>
        <v>febrero</v>
      </c>
      <c r="Z6323">
        <f>YEAR(BD_PONDERACIONES[[#This Row],[Fecha Ejecución del Ticket]])</f>
        <v>2023</v>
      </c>
      <c r="AA6323" t="str">
        <f t="shared" si="1389"/>
        <v>abril</v>
      </c>
      <c r="AB6323">
        <f>YEAR(BD_PONDERACIONES[[#This Row],[Fecha de Inspección]])</f>
        <v>2023</v>
      </c>
      <c r="AC6323">
        <f t="shared" si="1390"/>
        <v>0.5</v>
      </c>
      <c r="AD6323">
        <f t="shared" si="1391"/>
        <v>0.5</v>
      </c>
      <c r="AE6323">
        <f t="shared" si="1392"/>
        <v>0.5</v>
      </c>
      <c r="AF6323">
        <f t="shared" si="1393"/>
        <v>0.5</v>
      </c>
      <c r="AG6323">
        <f t="shared" si="1394"/>
        <v>0.5</v>
      </c>
      <c r="AH6323">
        <f t="shared" si="1395"/>
        <v>0.5</v>
      </c>
      <c r="AI6323">
        <f t="shared" si="1396"/>
        <v>0.25</v>
      </c>
      <c r="AJ6323">
        <f t="shared" si="1397"/>
        <v>0.25</v>
      </c>
      <c r="AK6323">
        <f t="shared" si="1398"/>
        <v>0.5</v>
      </c>
      <c r="AL6323">
        <f t="shared" si="1399"/>
        <v>0.5</v>
      </c>
      <c r="AM6323">
        <f t="shared" si="1400"/>
        <v>0.5</v>
      </c>
      <c r="AN6323" s="6">
        <f t="shared" si="1401"/>
        <v>1</v>
      </c>
      <c r="AO6323" t="str">
        <f>VLOOKUP(BD_PONDERACIONES[[#This Row],[Comuna]],Tabla3[#All],2,0)</f>
        <v>Florida</v>
      </c>
    </row>
    <row r="6324" spans="1:41" x14ac:dyDescent="0.35">
      <c r="A6324" t="s">
        <v>30174</v>
      </c>
      <c r="B6324" t="s">
        <v>30175</v>
      </c>
      <c r="C6324" t="s">
        <v>30176</v>
      </c>
      <c r="D6324" s="5">
        <v>45020</v>
      </c>
      <c r="E6324" s="5">
        <v>44960</v>
      </c>
      <c r="F6324" t="s">
        <v>763</v>
      </c>
      <c r="G6324" t="s">
        <v>30177</v>
      </c>
      <c r="H6324" t="s">
        <v>3394</v>
      </c>
      <c r="I6324" t="s">
        <v>26220</v>
      </c>
      <c r="J6324" t="s">
        <v>756</v>
      </c>
      <c r="K6324" t="s">
        <v>756</v>
      </c>
      <c r="L6324" t="s">
        <v>757</v>
      </c>
      <c r="M6324" t="s">
        <v>757</v>
      </c>
      <c r="N6324" t="s">
        <v>756</v>
      </c>
      <c r="O6324" t="s">
        <v>756</v>
      </c>
      <c r="P6324" t="s">
        <v>758</v>
      </c>
      <c r="Q6324" t="s">
        <v>759</v>
      </c>
      <c r="R6324" t="s">
        <v>759</v>
      </c>
      <c r="S6324" t="s">
        <v>757</v>
      </c>
      <c r="T6324" t="s">
        <v>757</v>
      </c>
      <c r="U6324" t="s">
        <v>757</v>
      </c>
      <c r="V6324" t="s">
        <v>756</v>
      </c>
      <c r="W6324" t="s">
        <v>768</v>
      </c>
      <c r="X6324" t="s">
        <v>30178</v>
      </c>
      <c r="Y6324" t="str">
        <f t="shared" si="1388"/>
        <v>febrero</v>
      </c>
      <c r="Z6324">
        <f>YEAR(BD_PONDERACIONES[[#This Row],[Fecha Ejecución del Ticket]])</f>
        <v>2023</v>
      </c>
      <c r="AA6324" t="str">
        <f t="shared" si="1389"/>
        <v>abril</v>
      </c>
      <c r="AB6324">
        <f>YEAR(BD_PONDERACIONES[[#This Row],[Fecha de Inspección]])</f>
        <v>2023</v>
      </c>
      <c r="AC6324">
        <f t="shared" si="1390"/>
        <v>0.5</v>
      </c>
      <c r="AD6324">
        <f t="shared" si="1391"/>
        <v>0.5</v>
      </c>
      <c r="AE6324">
        <f t="shared" si="1392"/>
        <v>0.5</v>
      </c>
      <c r="AF6324">
        <f t="shared" si="1393"/>
        <v>0.5</v>
      </c>
      <c r="AG6324">
        <f t="shared" si="1394"/>
        <v>0.5</v>
      </c>
      <c r="AH6324">
        <f t="shared" si="1395"/>
        <v>0.5</v>
      </c>
      <c r="AI6324">
        <f t="shared" si="1396"/>
        <v>0.25</v>
      </c>
      <c r="AJ6324">
        <f t="shared" si="1397"/>
        <v>0.25</v>
      </c>
      <c r="AK6324">
        <f t="shared" si="1398"/>
        <v>0.5</v>
      </c>
      <c r="AL6324">
        <f t="shared" si="1399"/>
        <v>0.5</v>
      </c>
      <c r="AM6324">
        <f t="shared" si="1400"/>
        <v>0.17499999999999999</v>
      </c>
      <c r="AN6324" s="6">
        <f t="shared" si="1401"/>
        <v>0.93500000000000005</v>
      </c>
      <c r="AO6324" t="str">
        <f>VLOOKUP(BD_PONDERACIONES[[#This Row],[Comuna]],Tabla3[#All],2,0)</f>
        <v>Florida</v>
      </c>
    </row>
    <row r="6325" spans="1:41" x14ac:dyDescent="0.35">
      <c r="A6325" t="s">
        <v>30179</v>
      </c>
      <c r="B6325" t="s">
        <v>30180</v>
      </c>
      <c r="C6325" t="s">
        <v>30181</v>
      </c>
      <c r="D6325" s="5">
        <v>45020</v>
      </c>
      <c r="E6325" s="5">
        <v>44958</v>
      </c>
      <c r="F6325" t="s">
        <v>763</v>
      </c>
      <c r="G6325" t="s">
        <v>30182</v>
      </c>
      <c r="H6325" t="s">
        <v>3394</v>
      </c>
      <c r="I6325" t="s">
        <v>26336</v>
      </c>
      <c r="J6325" t="s">
        <v>756</v>
      </c>
      <c r="K6325" t="s">
        <v>756</v>
      </c>
      <c r="L6325" t="s">
        <v>757</v>
      </c>
      <c r="M6325" t="s">
        <v>757</v>
      </c>
      <c r="N6325" t="s">
        <v>756</v>
      </c>
      <c r="O6325" t="s">
        <v>756</v>
      </c>
      <c r="P6325" t="s">
        <v>758</v>
      </c>
      <c r="Q6325" t="s">
        <v>759</v>
      </c>
      <c r="R6325" t="s">
        <v>759</v>
      </c>
      <c r="S6325" t="s">
        <v>757</v>
      </c>
      <c r="T6325" t="s">
        <v>757</v>
      </c>
      <c r="U6325" t="s">
        <v>757</v>
      </c>
      <c r="V6325" t="s">
        <v>756</v>
      </c>
      <c r="W6325" t="s">
        <v>756</v>
      </c>
      <c r="X6325" t="s">
        <v>17171</v>
      </c>
      <c r="Y6325" t="str">
        <f t="shared" si="1388"/>
        <v>febrero</v>
      </c>
      <c r="Z6325">
        <f>YEAR(BD_PONDERACIONES[[#This Row],[Fecha Ejecución del Ticket]])</f>
        <v>2023</v>
      </c>
      <c r="AA6325" t="str">
        <f t="shared" si="1389"/>
        <v>abril</v>
      </c>
      <c r="AB6325">
        <f>YEAR(BD_PONDERACIONES[[#This Row],[Fecha de Inspección]])</f>
        <v>2023</v>
      </c>
      <c r="AC6325">
        <f t="shared" si="1390"/>
        <v>0.5</v>
      </c>
      <c r="AD6325">
        <f t="shared" si="1391"/>
        <v>0.5</v>
      </c>
      <c r="AE6325">
        <f t="shared" si="1392"/>
        <v>0.5</v>
      </c>
      <c r="AF6325">
        <f t="shared" si="1393"/>
        <v>0.5</v>
      </c>
      <c r="AG6325">
        <f t="shared" si="1394"/>
        <v>0.5</v>
      </c>
      <c r="AH6325">
        <f t="shared" si="1395"/>
        <v>0.5</v>
      </c>
      <c r="AI6325">
        <f t="shared" si="1396"/>
        <v>0.25</v>
      </c>
      <c r="AJ6325">
        <f t="shared" si="1397"/>
        <v>0.25</v>
      </c>
      <c r="AK6325">
        <f t="shared" si="1398"/>
        <v>0.5</v>
      </c>
      <c r="AL6325">
        <f t="shared" si="1399"/>
        <v>0.5</v>
      </c>
      <c r="AM6325">
        <f t="shared" si="1400"/>
        <v>0.5</v>
      </c>
      <c r="AN6325" s="6">
        <f t="shared" si="1401"/>
        <v>1</v>
      </c>
      <c r="AO6325" t="str">
        <f>VLOOKUP(BD_PONDERACIONES[[#This Row],[Comuna]],Tabla3[#All],2,0)</f>
        <v>Florida</v>
      </c>
    </row>
    <row r="6326" spans="1:41" x14ac:dyDescent="0.35">
      <c r="A6326" t="s">
        <v>30183</v>
      </c>
      <c r="B6326" t="s">
        <v>30184</v>
      </c>
      <c r="C6326" t="s">
        <v>30185</v>
      </c>
      <c r="D6326" s="5">
        <v>45020</v>
      </c>
      <c r="E6326" s="5">
        <v>44959</v>
      </c>
      <c r="F6326" t="s">
        <v>763</v>
      </c>
      <c r="G6326" t="s">
        <v>30186</v>
      </c>
      <c r="H6326" t="s">
        <v>3394</v>
      </c>
      <c r="I6326" t="s">
        <v>26159</v>
      </c>
      <c r="J6326" t="s">
        <v>756</v>
      </c>
      <c r="K6326" t="s">
        <v>756</v>
      </c>
      <c r="L6326" t="s">
        <v>756</v>
      </c>
      <c r="M6326" t="s">
        <v>756</v>
      </c>
      <c r="N6326" t="s">
        <v>757</v>
      </c>
      <c r="O6326" t="s">
        <v>757</v>
      </c>
      <c r="P6326" t="s">
        <v>758</v>
      </c>
      <c r="Q6326" t="s">
        <v>759</v>
      </c>
      <c r="R6326" t="s">
        <v>759</v>
      </c>
      <c r="S6326" t="s">
        <v>757</v>
      </c>
      <c r="T6326" t="s">
        <v>757</v>
      </c>
      <c r="U6326" t="s">
        <v>757</v>
      </c>
      <c r="V6326" t="s">
        <v>756</v>
      </c>
      <c r="W6326" t="s">
        <v>756</v>
      </c>
      <c r="X6326" t="s">
        <v>30187</v>
      </c>
      <c r="Y6326" t="str">
        <f t="shared" si="1388"/>
        <v>febrero</v>
      </c>
      <c r="Z6326">
        <f>YEAR(BD_PONDERACIONES[[#This Row],[Fecha Ejecución del Ticket]])</f>
        <v>2023</v>
      </c>
      <c r="AA6326" t="str">
        <f t="shared" si="1389"/>
        <v>abril</v>
      </c>
      <c r="AB6326">
        <f>YEAR(BD_PONDERACIONES[[#This Row],[Fecha de Inspección]])</f>
        <v>2023</v>
      </c>
      <c r="AC6326">
        <f t="shared" si="1390"/>
        <v>0.5</v>
      </c>
      <c r="AD6326">
        <f t="shared" si="1391"/>
        <v>0.5</v>
      </c>
      <c r="AE6326">
        <f t="shared" si="1392"/>
        <v>0.5</v>
      </c>
      <c r="AF6326">
        <f t="shared" si="1393"/>
        <v>0.5</v>
      </c>
      <c r="AG6326">
        <f t="shared" si="1394"/>
        <v>0.5</v>
      </c>
      <c r="AH6326">
        <f t="shared" si="1395"/>
        <v>0.5</v>
      </c>
      <c r="AI6326">
        <f t="shared" si="1396"/>
        <v>0.25</v>
      </c>
      <c r="AJ6326">
        <f t="shared" si="1397"/>
        <v>0.25</v>
      </c>
      <c r="AK6326">
        <f t="shared" si="1398"/>
        <v>0.5</v>
      </c>
      <c r="AL6326">
        <f t="shared" si="1399"/>
        <v>0.5</v>
      </c>
      <c r="AM6326">
        <f t="shared" si="1400"/>
        <v>0.5</v>
      </c>
      <c r="AN6326" s="6">
        <f t="shared" si="1401"/>
        <v>1</v>
      </c>
      <c r="AO6326" t="str">
        <f>VLOOKUP(BD_PONDERACIONES[[#This Row],[Comuna]],Tabla3[#All],2,0)</f>
        <v>Florida</v>
      </c>
    </row>
    <row r="6327" spans="1:41" x14ac:dyDescent="0.35">
      <c r="A6327" t="s">
        <v>30188</v>
      </c>
      <c r="B6327" t="s">
        <v>30189</v>
      </c>
      <c r="C6327" t="s">
        <v>30190</v>
      </c>
      <c r="D6327" s="5">
        <v>45020</v>
      </c>
      <c r="E6327" s="5">
        <v>44958</v>
      </c>
      <c r="F6327" t="s">
        <v>763</v>
      </c>
      <c r="G6327" t="s">
        <v>30191</v>
      </c>
      <c r="H6327" t="s">
        <v>3394</v>
      </c>
      <c r="I6327" t="s">
        <v>26454</v>
      </c>
      <c r="J6327" t="s">
        <v>756</v>
      </c>
      <c r="K6327" t="s">
        <v>756</v>
      </c>
      <c r="L6327" t="s">
        <v>757</v>
      </c>
      <c r="M6327" t="s">
        <v>757</v>
      </c>
      <c r="N6327" t="s">
        <v>756</v>
      </c>
      <c r="O6327" t="s">
        <v>756</v>
      </c>
      <c r="P6327" t="s">
        <v>758</v>
      </c>
      <c r="Q6327" t="s">
        <v>759</v>
      </c>
      <c r="R6327" t="s">
        <v>759</v>
      </c>
      <c r="S6327" t="s">
        <v>757</v>
      </c>
      <c r="T6327" t="s">
        <v>757</v>
      </c>
      <c r="U6327" t="s">
        <v>757</v>
      </c>
      <c r="V6327" t="s">
        <v>773</v>
      </c>
      <c r="W6327" t="s">
        <v>773</v>
      </c>
      <c r="X6327" t="s">
        <v>30192</v>
      </c>
      <c r="Y6327" t="str">
        <f t="shared" si="1388"/>
        <v>febrero</v>
      </c>
      <c r="Z6327">
        <f>YEAR(BD_PONDERACIONES[[#This Row],[Fecha Ejecución del Ticket]])</f>
        <v>2023</v>
      </c>
      <c r="AA6327" t="str">
        <f t="shared" si="1389"/>
        <v>abril</v>
      </c>
      <c r="AB6327">
        <f>YEAR(BD_PONDERACIONES[[#This Row],[Fecha de Inspección]])</f>
        <v>2023</v>
      </c>
      <c r="AC6327">
        <f t="shared" si="1390"/>
        <v>0.5</v>
      </c>
      <c r="AD6327">
        <f t="shared" si="1391"/>
        <v>0.5</v>
      </c>
      <c r="AE6327">
        <f t="shared" si="1392"/>
        <v>0.5</v>
      </c>
      <c r="AF6327">
        <f t="shared" si="1393"/>
        <v>0.5</v>
      </c>
      <c r="AG6327">
        <f t="shared" si="1394"/>
        <v>0.5</v>
      </c>
      <c r="AH6327">
        <f t="shared" si="1395"/>
        <v>0.5</v>
      </c>
      <c r="AI6327">
        <f t="shared" si="1396"/>
        <v>0.25</v>
      </c>
      <c r="AJ6327">
        <f t="shared" si="1397"/>
        <v>0.25</v>
      </c>
      <c r="AK6327">
        <f t="shared" si="1398"/>
        <v>0.5</v>
      </c>
      <c r="AL6327">
        <f t="shared" si="1399"/>
        <v>0</v>
      </c>
      <c r="AM6327">
        <f t="shared" si="1400"/>
        <v>0</v>
      </c>
      <c r="AN6327" s="6">
        <f t="shared" si="1401"/>
        <v>0.8</v>
      </c>
      <c r="AO6327" t="str">
        <f>VLOOKUP(BD_PONDERACIONES[[#This Row],[Comuna]],Tabla3[#All],2,0)</f>
        <v>Florida</v>
      </c>
    </row>
    <row r="6328" spans="1:41" x14ac:dyDescent="0.35">
      <c r="A6328" t="s">
        <v>30193</v>
      </c>
      <c r="B6328" t="s">
        <v>30194</v>
      </c>
      <c r="C6328" t="s">
        <v>30195</v>
      </c>
      <c r="D6328" s="5">
        <v>45020</v>
      </c>
      <c r="E6328" s="5">
        <v>44959</v>
      </c>
      <c r="F6328" t="s">
        <v>763</v>
      </c>
      <c r="G6328" t="s">
        <v>30196</v>
      </c>
      <c r="H6328" t="s">
        <v>3394</v>
      </c>
      <c r="I6328" t="s">
        <v>26114</v>
      </c>
      <c r="J6328" t="s">
        <v>756</v>
      </c>
      <c r="K6328" t="s">
        <v>756</v>
      </c>
      <c r="L6328" t="s">
        <v>757</v>
      </c>
      <c r="M6328" t="s">
        <v>757</v>
      </c>
      <c r="N6328" t="s">
        <v>756</v>
      </c>
      <c r="O6328" t="s">
        <v>756</v>
      </c>
      <c r="P6328" t="s">
        <v>758</v>
      </c>
      <c r="Q6328" t="s">
        <v>759</v>
      </c>
      <c r="R6328" t="s">
        <v>759</v>
      </c>
      <c r="S6328" t="s">
        <v>757</v>
      </c>
      <c r="T6328" t="s">
        <v>757</v>
      </c>
      <c r="U6328" t="s">
        <v>757</v>
      </c>
      <c r="V6328" t="s">
        <v>756</v>
      </c>
      <c r="W6328" t="s">
        <v>768</v>
      </c>
      <c r="X6328" t="s">
        <v>30197</v>
      </c>
      <c r="Y6328" t="str">
        <f t="shared" si="1388"/>
        <v>febrero</v>
      </c>
      <c r="Z6328">
        <f>YEAR(BD_PONDERACIONES[[#This Row],[Fecha Ejecución del Ticket]])</f>
        <v>2023</v>
      </c>
      <c r="AA6328" t="str">
        <f t="shared" si="1389"/>
        <v>abril</v>
      </c>
      <c r="AB6328">
        <f>YEAR(BD_PONDERACIONES[[#This Row],[Fecha de Inspección]])</f>
        <v>2023</v>
      </c>
      <c r="AC6328">
        <f t="shared" si="1390"/>
        <v>0.5</v>
      </c>
      <c r="AD6328">
        <f t="shared" si="1391"/>
        <v>0.5</v>
      </c>
      <c r="AE6328">
        <f t="shared" si="1392"/>
        <v>0.5</v>
      </c>
      <c r="AF6328">
        <f t="shared" si="1393"/>
        <v>0.5</v>
      </c>
      <c r="AG6328">
        <f t="shared" si="1394"/>
        <v>0.5</v>
      </c>
      <c r="AH6328">
        <f t="shared" si="1395"/>
        <v>0.5</v>
      </c>
      <c r="AI6328">
        <f t="shared" si="1396"/>
        <v>0.25</v>
      </c>
      <c r="AJ6328">
        <f t="shared" si="1397"/>
        <v>0.25</v>
      </c>
      <c r="AK6328">
        <f t="shared" si="1398"/>
        <v>0.5</v>
      </c>
      <c r="AL6328">
        <f t="shared" si="1399"/>
        <v>0.5</v>
      </c>
      <c r="AM6328">
        <f t="shared" si="1400"/>
        <v>0.17499999999999999</v>
      </c>
      <c r="AN6328" s="6">
        <f t="shared" si="1401"/>
        <v>0.93500000000000005</v>
      </c>
      <c r="AO6328" t="str">
        <f>VLOOKUP(BD_PONDERACIONES[[#This Row],[Comuna]],Tabla3[#All],2,0)</f>
        <v>Florida</v>
      </c>
    </row>
    <row r="6329" spans="1:41" x14ac:dyDescent="0.35">
      <c r="A6329" t="s">
        <v>30198</v>
      </c>
      <c r="B6329" t="s">
        <v>30199</v>
      </c>
      <c r="C6329" t="s">
        <v>30200</v>
      </c>
      <c r="D6329" s="5">
        <v>45020</v>
      </c>
      <c r="E6329" s="5">
        <v>44960</v>
      </c>
      <c r="F6329" t="s">
        <v>763</v>
      </c>
      <c r="G6329" t="s">
        <v>30201</v>
      </c>
      <c r="H6329" t="s">
        <v>1389</v>
      </c>
      <c r="I6329" t="s">
        <v>26114</v>
      </c>
      <c r="J6329" t="s">
        <v>756</v>
      </c>
      <c r="K6329" t="s">
        <v>756</v>
      </c>
      <c r="L6329" t="s">
        <v>757</v>
      </c>
      <c r="M6329" t="s">
        <v>757</v>
      </c>
      <c r="N6329" t="s">
        <v>756</v>
      </c>
      <c r="O6329" t="s">
        <v>756</v>
      </c>
      <c r="P6329" t="s">
        <v>758</v>
      </c>
      <c r="Q6329" t="s">
        <v>759</v>
      </c>
      <c r="R6329" t="s">
        <v>759</v>
      </c>
      <c r="S6329" t="s">
        <v>757</v>
      </c>
      <c r="T6329" t="s">
        <v>757</v>
      </c>
      <c r="U6329" t="s">
        <v>757</v>
      </c>
      <c r="V6329" t="s">
        <v>773</v>
      </c>
      <c r="W6329" t="s">
        <v>773</v>
      </c>
      <c r="X6329" t="s">
        <v>20994</v>
      </c>
      <c r="Y6329" t="str">
        <f t="shared" si="1388"/>
        <v>febrero</v>
      </c>
      <c r="Z6329">
        <f>YEAR(BD_PONDERACIONES[[#This Row],[Fecha Ejecución del Ticket]])</f>
        <v>2023</v>
      </c>
      <c r="AA6329" t="str">
        <f t="shared" si="1389"/>
        <v>abril</v>
      </c>
      <c r="AB6329">
        <f>YEAR(BD_PONDERACIONES[[#This Row],[Fecha de Inspección]])</f>
        <v>2023</v>
      </c>
      <c r="AC6329">
        <f t="shared" si="1390"/>
        <v>0.5</v>
      </c>
      <c r="AD6329">
        <f t="shared" si="1391"/>
        <v>0.5</v>
      </c>
      <c r="AE6329">
        <f t="shared" si="1392"/>
        <v>0.5</v>
      </c>
      <c r="AF6329">
        <f t="shared" si="1393"/>
        <v>0.5</v>
      </c>
      <c r="AG6329">
        <f t="shared" si="1394"/>
        <v>0.5</v>
      </c>
      <c r="AH6329">
        <f t="shared" si="1395"/>
        <v>0.5</v>
      </c>
      <c r="AI6329">
        <f t="shared" si="1396"/>
        <v>0.25</v>
      </c>
      <c r="AJ6329">
        <f t="shared" si="1397"/>
        <v>0.25</v>
      </c>
      <c r="AK6329">
        <f t="shared" si="1398"/>
        <v>0.5</v>
      </c>
      <c r="AL6329">
        <f t="shared" si="1399"/>
        <v>0</v>
      </c>
      <c r="AM6329">
        <f t="shared" si="1400"/>
        <v>0</v>
      </c>
      <c r="AN6329" s="6">
        <f t="shared" si="1401"/>
        <v>0.8</v>
      </c>
      <c r="AO6329" t="str">
        <f>VLOOKUP(BD_PONDERACIONES[[#This Row],[Comuna]],Tabla3[#All],2,0)</f>
        <v>Florida</v>
      </c>
    </row>
    <row r="6330" spans="1:41" x14ac:dyDescent="0.35">
      <c r="A6330" t="s">
        <v>30202</v>
      </c>
      <c r="B6330" t="s">
        <v>30203</v>
      </c>
      <c r="C6330" t="s">
        <v>30204</v>
      </c>
      <c r="D6330" s="5">
        <v>45020</v>
      </c>
      <c r="E6330" s="5">
        <v>44960</v>
      </c>
      <c r="F6330" t="s">
        <v>763</v>
      </c>
      <c r="G6330" t="s">
        <v>30205</v>
      </c>
      <c r="H6330" t="s">
        <v>1389</v>
      </c>
      <c r="I6330" t="s">
        <v>26454</v>
      </c>
      <c r="J6330" t="s">
        <v>756</v>
      </c>
      <c r="K6330" t="s">
        <v>756</v>
      </c>
      <c r="L6330" t="s">
        <v>757</v>
      </c>
      <c r="M6330" t="s">
        <v>757</v>
      </c>
      <c r="N6330" t="s">
        <v>756</v>
      </c>
      <c r="O6330" t="s">
        <v>756</v>
      </c>
      <c r="P6330" t="s">
        <v>758</v>
      </c>
      <c r="Q6330" t="s">
        <v>759</v>
      </c>
      <c r="R6330" t="s">
        <v>759</v>
      </c>
      <c r="S6330" t="s">
        <v>757</v>
      </c>
      <c r="T6330" t="s">
        <v>757</v>
      </c>
      <c r="U6330" t="s">
        <v>757</v>
      </c>
      <c r="V6330" t="s">
        <v>756</v>
      </c>
      <c r="W6330" t="s">
        <v>756</v>
      </c>
      <c r="X6330" t="s">
        <v>17947</v>
      </c>
      <c r="Y6330" t="str">
        <f t="shared" si="1388"/>
        <v>febrero</v>
      </c>
      <c r="Z6330">
        <f>YEAR(BD_PONDERACIONES[[#This Row],[Fecha Ejecución del Ticket]])</f>
        <v>2023</v>
      </c>
      <c r="AA6330" t="str">
        <f t="shared" si="1389"/>
        <v>abril</v>
      </c>
      <c r="AB6330">
        <f>YEAR(BD_PONDERACIONES[[#This Row],[Fecha de Inspección]])</f>
        <v>2023</v>
      </c>
      <c r="AC6330">
        <f t="shared" si="1390"/>
        <v>0.5</v>
      </c>
      <c r="AD6330">
        <f t="shared" si="1391"/>
        <v>0.5</v>
      </c>
      <c r="AE6330">
        <f t="shared" si="1392"/>
        <v>0.5</v>
      </c>
      <c r="AF6330">
        <f t="shared" si="1393"/>
        <v>0.5</v>
      </c>
      <c r="AG6330">
        <f t="shared" si="1394"/>
        <v>0.5</v>
      </c>
      <c r="AH6330">
        <f t="shared" si="1395"/>
        <v>0.5</v>
      </c>
      <c r="AI6330">
        <f t="shared" si="1396"/>
        <v>0.25</v>
      </c>
      <c r="AJ6330">
        <f t="shared" si="1397"/>
        <v>0.25</v>
      </c>
      <c r="AK6330">
        <f t="shared" si="1398"/>
        <v>0.5</v>
      </c>
      <c r="AL6330">
        <f t="shared" si="1399"/>
        <v>0.5</v>
      </c>
      <c r="AM6330">
        <f t="shared" si="1400"/>
        <v>0.5</v>
      </c>
      <c r="AN6330" s="6">
        <f t="shared" si="1401"/>
        <v>1</v>
      </c>
      <c r="AO6330" t="str">
        <f>VLOOKUP(BD_PONDERACIONES[[#This Row],[Comuna]],Tabla3[#All],2,0)</f>
        <v>Florida</v>
      </c>
    </row>
    <row r="6331" spans="1:41" x14ac:dyDescent="0.35">
      <c r="A6331" t="s">
        <v>30206</v>
      </c>
      <c r="B6331" t="s">
        <v>30207</v>
      </c>
      <c r="C6331" t="s">
        <v>30208</v>
      </c>
      <c r="D6331" s="5">
        <v>45019</v>
      </c>
      <c r="E6331" s="5">
        <v>44907</v>
      </c>
      <c r="F6331" t="s">
        <v>753</v>
      </c>
      <c r="G6331" t="s">
        <v>30209</v>
      </c>
      <c r="H6331" t="s">
        <v>3800</v>
      </c>
      <c r="I6331" t="s">
        <v>759</v>
      </c>
      <c r="J6331" t="s">
        <v>756</v>
      </c>
      <c r="K6331" t="s">
        <v>756</v>
      </c>
      <c r="L6331" t="s">
        <v>757</v>
      </c>
      <c r="M6331" t="s">
        <v>757</v>
      </c>
      <c r="N6331" t="s">
        <v>756</v>
      </c>
      <c r="O6331" t="s">
        <v>756</v>
      </c>
      <c r="P6331" t="s">
        <v>758</v>
      </c>
      <c r="Q6331" t="s">
        <v>759</v>
      </c>
      <c r="R6331" t="s">
        <v>759</v>
      </c>
      <c r="S6331" t="s">
        <v>757</v>
      </c>
      <c r="T6331" t="s">
        <v>757</v>
      </c>
      <c r="U6331" t="s">
        <v>756</v>
      </c>
      <c r="V6331" t="s">
        <v>756</v>
      </c>
      <c r="W6331" t="s">
        <v>756</v>
      </c>
      <c r="X6331" t="s">
        <v>8238</v>
      </c>
      <c r="Y6331" t="str">
        <f t="shared" si="1388"/>
        <v>diciembre</v>
      </c>
      <c r="Z6331">
        <f>YEAR(BD_PONDERACIONES[[#This Row],[Fecha Ejecución del Ticket]])</f>
        <v>2022</v>
      </c>
      <c r="AA6331" t="str">
        <f t="shared" si="1389"/>
        <v>abril</v>
      </c>
      <c r="AB6331">
        <f>YEAR(BD_PONDERACIONES[[#This Row],[Fecha de Inspección]])</f>
        <v>2023</v>
      </c>
      <c r="AC6331">
        <f t="shared" si="1390"/>
        <v>0.5</v>
      </c>
      <c r="AD6331">
        <f t="shared" si="1391"/>
        <v>0.5</v>
      </c>
      <c r="AE6331">
        <f t="shared" si="1392"/>
        <v>0.5</v>
      </c>
      <c r="AF6331">
        <f t="shared" si="1393"/>
        <v>0.5</v>
      </c>
      <c r="AG6331">
        <f t="shared" si="1394"/>
        <v>0.5</v>
      </c>
      <c r="AH6331">
        <f t="shared" si="1395"/>
        <v>0.5</v>
      </c>
      <c r="AI6331">
        <f t="shared" si="1396"/>
        <v>0.25</v>
      </c>
      <c r="AJ6331">
        <f t="shared" si="1397"/>
        <v>0.25</v>
      </c>
      <c r="AK6331">
        <f t="shared" si="1398"/>
        <v>0.5</v>
      </c>
      <c r="AL6331">
        <f t="shared" si="1399"/>
        <v>0.5</v>
      </c>
      <c r="AM6331">
        <f t="shared" si="1400"/>
        <v>0.5</v>
      </c>
      <c r="AN6331" s="6">
        <f t="shared" si="1401"/>
        <v>1</v>
      </c>
      <c r="AO6331" t="str">
        <f>VLOOKUP(BD_PONDERACIONES[[#This Row],[Comuna]],Tabla3[#All],2,0)</f>
        <v>Cordillera</v>
      </c>
    </row>
    <row r="6332" spans="1:41" x14ac:dyDescent="0.35">
      <c r="A6332" t="s">
        <v>30210</v>
      </c>
      <c r="B6332" t="s">
        <v>30211</v>
      </c>
      <c r="C6332" t="s">
        <v>30212</v>
      </c>
      <c r="D6332" s="5">
        <v>45019</v>
      </c>
      <c r="E6332" s="5">
        <v>44905</v>
      </c>
      <c r="F6332" t="s">
        <v>753</v>
      </c>
      <c r="G6332" t="s">
        <v>30213</v>
      </c>
      <c r="H6332" t="s">
        <v>3800</v>
      </c>
      <c r="I6332" t="s">
        <v>759</v>
      </c>
      <c r="J6332" t="s">
        <v>756</v>
      </c>
      <c r="K6332" t="s">
        <v>756</v>
      </c>
      <c r="L6332" t="s">
        <v>757</v>
      </c>
      <c r="M6332" t="s">
        <v>757</v>
      </c>
      <c r="N6332" t="s">
        <v>756</v>
      </c>
      <c r="O6332" t="s">
        <v>756</v>
      </c>
      <c r="P6332" t="s">
        <v>758</v>
      </c>
      <c r="Q6332" t="s">
        <v>759</v>
      </c>
      <c r="R6332" t="s">
        <v>759</v>
      </c>
      <c r="S6332" t="s">
        <v>757</v>
      </c>
      <c r="T6332" t="s">
        <v>757</v>
      </c>
      <c r="U6332" t="s">
        <v>757</v>
      </c>
      <c r="V6332" t="s">
        <v>756</v>
      </c>
      <c r="W6332" t="s">
        <v>756</v>
      </c>
      <c r="X6332" t="s">
        <v>22721</v>
      </c>
      <c r="Y6332" t="str">
        <f t="shared" si="1388"/>
        <v>diciembre</v>
      </c>
      <c r="Z6332">
        <f>YEAR(BD_PONDERACIONES[[#This Row],[Fecha Ejecución del Ticket]])</f>
        <v>2022</v>
      </c>
      <c r="AA6332" t="str">
        <f t="shared" si="1389"/>
        <v>abril</v>
      </c>
      <c r="AB6332">
        <f>YEAR(BD_PONDERACIONES[[#This Row],[Fecha de Inspección]])</f>
        <v>2023</v>
      </c>
      <c r="AC6332">
        <f t="shared" si="1390"/>
        <v>0.5</v>
      </c>
      <c r="AD6332">
        <f t="shared" si="1391"/>
        <v>0.5</v>
      </c>
      <c r="AE6332">
        <f t="shared" si="1392"/>
        <v>0.5</v>
      </c>
      <c r="AF6332">
        <f t="shared" si="1393"/>
        <v>0.5</v>
      </c>
      <c r="AG6332">
        <f t="shared" si="1394"/>
        <v>0.5</v>
      </c>
      <c r="AH6332">
        <f t="shared" si="1395"/>
        <v>0.5</v>
      </c>
      <c r="AI6332">
        <f t="shared" si="1396"/>
        <v>0.25</v>
      </c>
      <c r="AJ6332">
        <f t="shared" si="1397"/>
        <v>0.25</v>
      </c>
      <c r="AK6332">
        <f t="shared" si="1398"/>
        <v>0.5</v>
      </c>
      <c r="AL6332">
        <f t="shared" si="1399"/>
        <v>0.5</v>
      </c>
      <c r="AM6332">
        <f t="shared" si="1400"/>
        <v>0.5</v>
      </c>
      <c r="AN6332" s="6">
        <f t="shared" si="1401"/>
        <v>1</v>
      </c>
      <c r="AO6332" t="str">
        <f>VLOOKUP(BD_PONDERACIONES[[#This Row],[Comuna]],Tabla3[#All],2,0)</f>
        <v>Cordillera</v>
      </c>
    </row>
    <row r="6333" spans="1:41" x14ac:dyDescent="0.35">
      <c r="A6333" t="s">
        <v>30214</v>
      </c>
      <c r="B6333" t="s">
        <v>30215</v>
      </c>
      <c r="C6333" t="s">
        <v>30216</v>
      </c>
      <c r="D6333" s="5">
        <v>45019</v>
      </c>
      <c r="E6333" s="5">
        <v>44989</v>
      </c>
      <c r="F6333" t="s">
        <v>753</v>
      </c>
      <c r="G6333" t="s">
        <v>30217</v>
      </c>
      <c r="H6333" t="s">
        <v>3800</v>
      </c>
      <c r="I6333" t="s">
        <v>26214</v>
      </c>
      <c r="J6333" t="s">
        <v>756</v>
      </c>
      <c r="K6333" t="s">
        <v>756</v>
      </c>
      <c r="L6333" t="s">
        <v>773</v>
      </c>
      <c r="M6333" t="s">
        <v>773</v>
      </c>
      <c r="N6333" t="s">
        <v>756</v>
      </c>
      <c r="O6333" t="s">
        <v>756</v>
      </c>
      <c r="P6333" t="s">
        <v>758</v>
      </c>
      <c r="Q6333" t="s">
        <v>759</v>
      </c>
      <c r="R6333" t="s">
        <v>759</v>
      </c>
      <c r="S6333" t="s">
        <v>757</v>
      </c>
      <c r="T6333" t="s">
        <v>757</v>
      </c>
      <c r="U6333" t="s">
        <v>757</v>
      </c>
      <c r="V6333" t="s">
        <v>756</v>
      </c>
      <c r="W6333" t="s">
        <v>756</v>
      </c>
      <c r="X6333" t="s">
        <v>30218</v>
      </c>
      <c r="Y6333" t="str">
        <f t="shared" si="1388"/>
        <v>marzo</v>
      </c>
      <c r="Z6333">
        <f>YEAR(BD_PONDERACIONES[[#This Row],[Fecha Ejecución del Ticket]])</f>
        <v>2023</v>
      </c>
      <c r="AA6333" t="str">
        <f t="shared" si="1389"/>
        <v>abril</v>
      </c>
      <c r="AB6333">
        <f>YEAR(BD_PONDERACIONES[[#This Row],[Fecha de Inspección]])</f>
        <v>2023</v>
      </c>
      <c r="AC6333">
        <f t="shared" si="1390"/>
        <v>0.5</v>
      </c>
      <c r="AD6333">
        <f t="shared" si="1391"/>
        <v>0.5</v>
      </c>
      <c r="AE6333">
        <f t="shared" si="1392"/>
        <v>0</v>
      </c>
      <c r="AF6333">
        <f t="shared" si="1393"/>
        <v>0</v>
      </c>
      <c r="AG6333">
        <f t="shared" si="1394"/>
        <v>0.5</v>
      </c>
      <c r="AH6333">
        <f t="shared" si="1395"/>
        <v>0.5</v>
      </c>
      <c r="AI6333">
        <f t="shared" si="1396"/>
        <v>0.25</v>
      </c>
      <c r="AJ6333">
        <f t="shared" si="1397"/>
        <v>0.25</v>
      </c>
      <c r="AK6333">
        <f t="shared" si="1398"/>
        <v>0.5</v>
      </c>
      <c r="AL6333">
        <f t="shared" si="1399"/>
        <v>0.5</v>
      </c>
      <c r="AM6333">
        <f t="shared" si="1400"/>
        <v>0.5</v>
      </c>
      <c r="AN6333" s="6">
        <f t="shared" si="1401"/>
        <v>0.7</v>
      </c>
      <c r="AO6333" t="str">
        <f>VLOOKUP(BD_PONDERACIONES[[#This Row],[Comuna]],Tabla3[#All],2,0)</f>
        <v>Cordillera</v>
      </c>
    </row>
    <row r="6334" spans="1:41" x14ac:dyDescent="0.35">
      <c r="A6334" t="s">
        <v>30219</v>
      </c>
      <c r="B6334" t="s">
        <v>30220</v>
      </c>
      <c r="C6334" t="s">
        <v>30221</v>
      </c>
      <c r="D6334" s="5">
        <v>45019</v>
      </c>
      <c r="E6334" s="5">
        <v>44992</v>
      </c>
      <c r="F6334" t="s">
        <v>753</v>
      </c>
      <c r="G6334" t="s">
        <v>30222</v>
      </c>
      <c r="H6334" t="s">
        <v>3800</v>
      </c>
      <c r="I6334" t="s">
        <v>26896</v>
      </c>
      <c r="J6334" t="s">
        <v>756</v>
      </c>
      <c r="K6334" t="s">
        <v>756</v>
      </c>
      <c r="L6334" t="s">
        <v>773</v>
      </c>
      <c r="M6334" t="s">
        <v>773</v>
      </c>
      <c r="N6334" t="s">
        <v>756</v>
      </c>
      <c r="O6334" t="s">
        <v>756</v>
      </c>
      <c r="P6334" t="s">
        <v>758</v>
      </c>
      <c r="Q6334" t="s">
        <v>759</v>
      </c>
      <c r="R6334" t="s">
        <v>759</v>
      </c>
      <c r="S6334" t="s">
        <v>757</v>
      </c>
      <c r="T6334" t="s">
        <v>757</v>
      </c>
      <c r="U6334" t="s">
        <v>757</v>
      </c>
      <c r="V6334" t="s">
        <v>756</v>
      </c>
      <c r="W6334" t="s">
        <v>756</v>
      </c>
      <c r="X6334" t="s">
        <v>30223</v>
      </c>
      <c r="Y6334" t="str">
        <f t="shared" si="1388"/>
        <v>marzo</v>
      </c>
      <c r="Z6334">
        <f>YEAR(BD_PONDERACIONES[[#This Row],[Fecha Ejecución del Ticket]])</f>
        <v>2023</v>
      </c>
      <c r="AA6334" t="str">
        <f t="shared" si="1389"/>
        <v>abril</v>
      </c>
      <c r="AB6334">
        <f>YEAR(BD_PONDERACIONES[[#This Row],[Fecha de Inspección]])</f>
        <v>2023</v>
      </c>
      <c r="AC6334">
        <f t="shared" si="1390"/>
        <v>0.5</v>
      </c>
      <c r="AD6334">
        <f t="shared" si="1391"/>
        <v>0.5</v>
      </c>
      <c r="AE6334">
        <f t="shared" si="1392"/>
        <v>0</v>
      </c>
      <c r="AF6334">
        <f t="shared" si="1393"/>
        <v>0</v>
      </c>
      <c r="AG6334">
        <f t="shared" si="1394"/>
        <v>0.5</v>
      </c>
      <c r="AH6334">
        <f t="shared" si="1395"/>
        <v>0.5</v>
      </c>
      <c r="AI6334">
        <f t="shared" si="1396"/>
        <v>0.25</v>
      </c>
      <c r="AJ6334">
        <f t="shared" si="1397"/>
        <v>0.25</v>
      </c>
      <c r="AK6334">
        <f t="shared" si="1398"/>
        <v>0.5</v>
      </c>
      <c r="AL6334">
        <f t="shared" si="1399"/>
        <v>0.5</v>
      </c>
      <c r="AM6334">
        <f t="shared" si="1400"/>
        <v>0.5</v>
      </c>
      <c r="AN6334" s="6">
        <f t="shared" si="1401"/>
        <v>0.7</v>
      </c>
      <c r="AO6334" t="str">
        <f>VLOOKUP(BD_PONDERACIONES[[#This Row],[Comuna]],Tabla3[#All],2,0)</f>
        <v>Cordillera</v>
      </c>
    </row>
    <row r="6335" spans="1:41" x14ac:dyDescent="0.35">
      <c r="A6335" t="s">
        <v>30224</v>
      </c>
      <c r="B6335" t="s">
        <v>30225</v>
      </c>
      <c r="C6335" t="s">
        <v>30226</v>
      </c>
      <c r="D6335" s="5">
        <v>45019</v>
      </c>
      <c r="E6335" s="5">
        <v>44960</v>
      </c>
      <c r="F6335" t="s">
        <v>763</v>
      </c>
      <c r="G6335" t="s">
        <v>30227</v>
      </c>
      <c r="H6335" t="s">
        <v>1389</v>
      </c>
      <c r="I6335" t="s">
        <v>26114</v>
      </c>
      <c r="J6335" t="s">
        <v>756</v>
      </c>
      <c r="K6335" t="s">
        <v>756</v>
      </c>
      <c r="L6335" t="s">
        <v>757</v>
      </c>
      <c r="M6335" t="s">
        <v>757</v>
      </c>
      <c r="N6335" t="s">
        <v>756</v>
      </c>
      <c r="O6335" t="s">
        <v>756</v>
      </c>
      <c r="P6335" t="s">
        <v>758</v>
      </c>
      <c r="Q6335" t="s">
        <v>759</v>
      </c>
      <c r="R6335" t="s">
        <v>759</v>
      </c>
      <c r="S6335" t="s">
        <v>757</v>
      </c>
      <c r="T6335" t="s">
        <v>757</v>
      </c>
      <c r="U6335" t="s">
        <v>757</v>
      </c>
      <c r="V6335" t="s">
        <v>756</v>
      </c>
      <c r="W6335" t="s">
        <v>756</v>
      </c>
      <c r="X6335" t="s">
        <v>30228</v>
      </c>
      <c r="Y6335" t="str">
        <f t="shared" ref="Y6335:Y6359" si="1402">TEXT(E6335,"MMMM")</f>
        <v>febrero</v>
      </c>
      <c r="Z6335">
        <f>YEAR(BD_PONDERACIONES[[#This Row],[Fecha Ejecución del Ticket]])</f>
        <v>2023</v>
      </c>
      <c r="AA6335" t="str">
        <f t="shared" ref="AA6335:AA6359" si="1403">TEXT(D6335,"MMMM")</f>
        <v>abril</v>
      </c>
      <c r="AB6335">
        <f>YEAR(BD_PONDERACIONES[[#This Row],[Fecha de Inspección]])</f>
        <v>2023</v>
      </c>
      <c r="AC6335">
        <f t="shared" ref="AC6335:AC6359" si="1404">IF(OR(J6335="Cumple",J6335="No Aplica"),0.5,0)</f>
        <v>0.5</v>
      </c>
      <c r="AD6335">
        <f t="shared" ref="AD6335:AD6359" si="1405">IF(OR(K6335="CUMPLE",K6335="No Aplica"),0.5,0)</f>
        <v>0.5</v>
      </c>
      <c r="AE6335">
        <f t="shared" ref="AE6335:AE6359" si="1406">IF(OR(L6335="CUMPLE",L6335="No Aplica"),0.5,0)</f>
        <v>0.5</v>
      </c>
      <c r="AF6335">
        <f t="shared" ref="AF6335:AF6359" si="1407">IF(OR(M6335="CUMPLE",M6335="No Aplica"),0.5,0)</f>
        <v>0.5</v>
      </c>
      <c r="AG6335">
        <f t="shared" ref="AG6335:AG6359" si="1408">IF(OR(N6335="CUMPLE",N6335="No Aplica"),0.5,IF(N6335="Cumple Mayormente",0.325,IF(N6335="Cumple Parcialmente",0.175,0)))</f>
        <v>0.5</v>
      </c>
      <c r="AH6335">
        <f t="shared" ref="AH6335:AH6359" si="1409">IF(OR(O6335="CUMPLE",O6335="No Aplica"),0.5,IF(O6335="Cumple Mayormente",0.325,IF(O6335="Cumple Parcialmente",0.175,0)))</f>
        <v>0.5</v>
      </c>
      <c r="AI6335">
        <f t="shared" ref="AI6335:AI6359" si="1410">IF(OR(S6335="CUMPLE",S6335="No Aplica"),0.25,IF(S6335="Cumple Mayormente",0.1625,IF(S6335="Cumple Parcialmente",0.0875,0)))</f>
        <v>0.25</v>
      </c>
      <c r="AJ6335">
        <f t="shared" ref="AJ6335:AJ6359" si="1411">IF(OR(T6335="CUMPLE",T6335="No Aplica"),0.25,IF(T6335="Cumple Mayormente",0.1625,IF(T6335="Cumple Parcialmente",0.0875,0)))</f>
        <v>0.25</v>
      </c>
      <c r="AK6335">
        <f t="shared" ref="AK6335:AK6359" si="1412">IF(OR(U6335="CUMPLE",U6335="No Aplica"),0.5,IF(U6335="Cumple Mayormente",0.325,IF(U6335="Cumple Parcialmente",0.175,0)))</f>
        <v>0.5</v>
      </c>
      <c r="AL6335">
        <f t="shared" ref="AL6335:AL6359" si="1413">IF(OR(V6335="CUMPLE",V6335="No Aplica"),0.5,IF(V6335="Cumple Mayormente",0.325,IF(V6335="Cumple Parcialmente",0.175,0)))</f>
        <v>0.5</v>
      </c>
      <c r="AM6335">
        <f t="shared" ref="AM6335:AM6359" si="1414">IF(OR(W6335="CUMPLE",W6335="No Aplica"),0.5,IF(W6335="Cumple Mayormente",0.325,IF(W6335="Cumple Parcialmente",0.175,0)))</f>
        <v>0.5</v>
      </c>
      <c r="AN6335" s="6">
        <f t="shared" ref="AN6335:AN6359" si="1415">((AC6335+AD6335)*0.2)+((AE6335+AF6335)*0.3)+((AG6335+AH6335)*0.15)+((AI6335+AJ6335+AK6335)*0.15)+((AL6335+AM6335)*0.2)</f>
        <v>1</v>
      </c>
      <c r="AO6335" t="str">
        <f>VLOOKUP(BD_PONDERACIONES[[#This Row],[Comuna]],Tabla3[#All],2,0)</f>
        <v>Florida</v>
      </c>
    </row>
    <row r="6336" spans="1:41" x14ac:dyDescent="0.35">
      <c r="A6336" t="s">
        <v>30229</v>
      </c>
      <c r="B6336" t="s">
        <v>30230</v>
      </c>
      <c r="C6336" t="s">
        <v>30231</v>
      </c>
      <c r="D6336" s="5">
        <v>45019</v>
      </c>
      <c r="E6336" s="5">
        <v>44907</v>
      </c>
      <c r="F6336" t="s">
        <v>753</v>
      </c>
      <c r="G6336" t="s">
        <v>30232</v>
      </c>
      <c r="H6336" t="s">
        <v>3800</v>
      </c>
      <c r="I6336" t="s">
        <v>759</v>
      </c>
      <c r="J6336" t="s">
        <v>756</v>
      </c>
      <c r="K6336" t="s">
        <v>756</v>
      </c>
      <c r="L6336" t="s">
        <v>773</v>
      </c>
      <c r="M6336" t="s">
        <v>773</v>
      </c>
      <c r="N6336" t="s">
        <v>904</v>
      </c>
      <c r="O6336" t="s">
        <v>904</v>
      </c>
      <c r="P6336" t="s">
        <v>765</v>
      </c>
      <c r="Q6336" t="s">
        <v>759</v>
      </c>
      <c r="R6336" t="s">
        <v>759</v>
      </c>
      <c r="S6336" t="s">
        <v>757</v>
      </c>
      <c r="T6336" t="s">
        <v>757</v>
      </c>
      <c r="U6336" t="s">
        <v>756</v>
      </c>
      <c r="V6336" t="s">
        <v>756</v>
      </c>
      <c r="W6336" t="s">
        <v>756</v>
      </c>
      <c r="X6336" t="s">
        <v>30233</v>
      </c>
      <c r="Y6336" t="str">
        <f t="shared" si="1402"/>
        <v>diciembre</v>
      </c>
      <c r="Z6336">
        <f>YEAR(BD_PONDERACIONES[[#This Row],[Fecha Ejecución del Ticket]])</f>
        <v>2022</v>
      </c>
      <c r="AA6336" t="str">
        <f t="shared" si="1403"/>
        <v>abril</v>
      </c>
      <c r="AB6336">
        <f>YEAR(BD_PONDERACIONES[[#This Row],[Fecha de Inspección]])</f>
        <v>2023</v>
      </c>
      <c r="AC6336">
        <f t="shared" si="1404"/>
        <v>0.5</v>
      </c>
      <c r="AD6336">
        <f t="shared" si="1405"/>
        <v>0.5</v>
      </c>
      <c r="AE6336">
        <f t="shared" si="1406"/>
        <v>0</v>
      </c>
      <c r="AF6336">
        <f t="shared" si="1407"/>
        <v>0</v>
      </c>
      <c r="AG6336">
        <f t="shared" si="1408"/>
        <v>0.32500000000000001</v>
      </c>
      <c r="AH6336">
        <f t="shared" si="1409"/>
        <v>0.32500000000000001</v>
      </c>
      <c r="AI6336">
        <f t="shared" si="1410"/>
        <v>0.25</v>
      </c>
      <c r="AJ6336">
        <f t="shared" si="1411"/>
        <v>0.25</v>
      </c>
      <c r="AK6336">
        <f t="shared" si="1412"/>
        <v>0.5</v>
      </c>
      <c r="AL6336">
        <f t="shared" si="1413"/>
        <v>0.5</v>
      </c>
      <c r="AM6336">
        <f t="shared" si="1414"/>
        <v>0.5</v>
      </c>
      <c r="AN6336" s="6">
        <f t="shared" si="1415"/>
        <v>0.64749999999999996</v>
      </c>
      <c r="AO6336" t="str">
        <f>VLOOKUP(BD_PONDERACIONES[[#This Row],[Comuna]],Tabla3[#All],2,0)</f>
        <v>Cordillera</v>
      </c>
    </row>
    <row r="6337" spans="1:41" x14ac:dyDescent="0.35">
      <c r="A6337" t="s">
        <v>30234</v>
      </c>
      <c r="B6337" t="s">
        <v>30235</v>
      </c>
      <c r="C6337" t="s">
        <v>30236</v>
      </c>
      <c r="D6337" s="5">
        <v>45019</v>
      </c>
      <c r="E6337" s="5">
        <v>44993</v>
      </c>
      <c r="F6337" t="s">
        <v>753</v>
      </c>
      <c r="G6337" t="s">
        <v>30237</v>
      </c>
      <c r="H6337" t="s">
        <v>3800</v>
      </c>
      <c r="I6337" t="s">
        <v>26634</v>
      </c>
      <c r="J6337" t="s">
        <v>756</v>
      </c>
      <c r="K6337" t="s">
        <v>756</v>
      </c>
      <c r="L6337" t="s">
        <v>757</v>
      </c>
      <c r="M6337" t="s">
        <v>757</v>
      </c>
      <c r="N6337" t="s">
        <v>756</v>
      </c>
      <c r="O6337" t="s">
        <v>756</v>
      </c>
      <c r="P6337" t="s">
        <v>758</v>
      </c>
      <c r="Q6337" t="s">
        <v>759</v>
      </c>
      <c r="R6337" t="s">
        <v>759</v>
      </c>
      <c r="S6337" t="s">
        <v>757</v>
      </c>
      <c r="T6337" t="s">
        <v>757</v>
      </c>
      <c r="U6337" t="s">
        <v>757</v>
      </c>
      <c r="V6337" t="s">
        <v>756</v>
      </c>
      <c r="W6337" t="s">
        <v>756</v>
      </c>
      <c r="X6337" t="s">
        <v>8238</v>
      </c>
      <c r="Y6337" t="str">
        <f t="shared" si="1402"/>
        <v>marzo</v>
      </c>
      <c r="Z6337">
        <f>YEAR(BD_PONDERACIONES[[#This Row],[Fecha Ejecución del Ticket]])</f>
        <v>2023</v>
      </c>
      <c r="AA6337" t="str">
        <f t="shared" si="1403"/>
        <v>abril</v>
      </c>
      <c r="AB6337">
        <f>YEAR(BD_PONDERACIONES[[#This Row],[Fecha de Inspección]])</f>
        <v>2023</v>
      </c>
      <c r="AC6337">
        <f t="shared" si="1404"/>
        <v>0.5</v>
      </c>
      <c r="AD6337">
        <f t="shared" si="1405"/>
        <v>0.5</v>
      </c>
      <c r="AE6337">
        <f t="shared" si="1406"/>
        <v>0.5</v>
      </c>
      <c r="AF6337">
        <f t="shared" si="1407"/>
        <v>0.5</v>
      </c>
      <c r="AG6337">
        <f t="shared" si="1408"/>
        <v>0.5</v>
      </c>
      <c r="AH6337">
        <f t="shared" si="1409"/>
        <v>0.5</v>
      </c>
      <c r="AI6337">
        <f t="shared" si="1410"/>
        <v>0.25</v>
      </c>
      <c r="AJ6337">
        <f t="shared" si="1411"/>
        <v>0.25</v>
      </c>
      <c r="AK6337">
        <f t="shared" si="1412"/>
        <v>0.5</v>
      </c>
      <c r="AL6337">
        <f t="shared" si="1413"/>
        <v>0.5</v>
      </c>
      <c r="AM6337">
        <f t="shared" si="1414"/>
        <v>0.5</v>
      </c>
      <c r="AN6337" s="6">
        <f t="shared" si="1415"/>
        <v>1</v>
      </c>
      <c r="AO6337" t="str">
        <f>VLOOKUP(BD_PONDERACIONES[[#This Row],[Comuna]],Tabla3[#All],2,0)</f>
        <v>Cordillera</v>
      </c>
    </row>
    <row r="6338" spans="1:41" x14ac:dyDescent="0.35">
      <c r="A6338" t="s">
        <v>30238</v>
      </c>
      <c r="B6338" t="s">
        <v>30239</v>
      </c>
      <c r="C6338" t="s">
        <v>30240</v>
      </c>
      <c r="D6338" s="5">
        <v>45019</v>
      </c>
      <c r="E6338" s="5">
        <v>44989</v>
      </c>
      <c r="F6338" t="s">
        <v>753</v>
      </c>
      <c r="G6338" t="s">
        <v>30241</v>
      </c>
      <c r="H6338" t="s">
        <v>3800</v>
      </c>
      <c r="I6338" t="s">
        <v>26259</v>
      </c>
      <c r="J6338" t="s">
        <v>756</v>
      </c>
      <c r="K6338" t="s">
        <v>756</v>
      </c>
      <c r="L6338" t="s">
        <v>757</v>
      </c>
      <c r="M6338" t="s">
        <v>757</v>
      </c>
      <c r="N6338" t="s">
        <v>756</v>
      </c>
      <c r="O6338" t="s">
        <v>756</v>
      </c>
      <c r="P6338" t="s">
        <v>758</v>
      </c>
      <c r="Q6338" t="s">
        <v>759</v>
      </c>
      <c r="R6338" t="s">
        <v>759</v>
      </c>
      <c r="S6338" t="s">
        <v>757</v>
      </c>
      <c r="T6338" t="s">
        <v>757</v>
      </c>
      <c r="U6338" t="s">
        <v>757</v>
      </c>
      <c r="V6338" t="s">
        <v>756</v>
      </c>
      <c r="W6338" t="s">
        <v>756</v>
      </c>
      <c r="X6338" t="s">
        <v>20420</v>
      </c>
      <c r="Y6338" t="str">
        <f t="shared" si="1402"/>
        <v>marzo</v>
      </c>
      <c r="Z6338">
        <f>YEAR(BD_PONDERACIONES[[#This Row],[Fecha Ejecución del Ticket]])</f>
        <v>2023</v>
      </c>
      <c r="AA6338" t="str">
        <f t="shared" si="1403"/>
        <v>abril</v>
      </c>
      <c r="AB6338">
        <f>YEAR(BD_PONDERACIONES[[#This Row],[Fecha de Inspección]])</f>
        <v>2023</v>
      </c>
      <c r="AC6338">
        <f t="shared" si="1404"/>
        <v>0.5</v>
      </c>
      <c r="AD6338">
        <f t="shared" si="1405"/>
        <v>0.5</v>
      </c>
      <c r="AE6338">
        <f t="shared" si="1406"/>
        <v>0.5</v>
      </c>
      <c r="AF6338">
        <f t="shared" si="1407"/>
        <v>0.5</v>
      </c>
      <c r="AG6338">
        <f t="shared" si="1408"/>
        <v>0.5</v>
      </c>
      <c r="AH6338">
        <f t="shared" si="1409"/>
        <v>0.5</v>
      </c>
      <c r="AI6338">
        <f t="shared" si="1410"/>
        <v>0.25</v>
      </c>
      <c r="AJ6338">
        <f t="shared" si="1411"/>
        <v>0.25</v>
      </c>
      <c r="AK6338">
        <f t="shared" si="1412"/>
        <v>0.5</v>
      </c>
      <c r="AL6338">
        <f t="shared" si="1413"/>
        <v>0.5</v>
      </c>
      <c r="AM6338">
        <f t="shared" si="1414"/>
        <v>0.5</v>
      </c>
      <c r="AN6338" s="6">
        <f t="shared" si="1415"/>
        <v>1</v>
      </c>
      <c r="AO6338" t="str">
        <f>VLOOKUP(BD_PONDERACIONES[[#This Row],[Comuna]],Tabla3[#All],2,0)</f>
        <v>Cordillera</v>
      </c>
    </row>
    <row r="6339" spans="1:41" x14ac:dyDescent="0.35">
      <c r="A6339" t="s">
        <v>30242</v>
      </c>
      <c r="B6339" t="s">
        <v>30243</v>
      </c>
      <c r="C6339" t="s">
        <v>30244</v>
      </c>
      <c r="D6339" s="5">
        <v>45019</v>
      </c>
      <c r="E6339" s="5">
        <v>44899</v>
      </c>
      <c r="F6339" t="s">
        <v>753</v>
      </c>
      <c r="G6339" t="s">
        <v>30245</v>
      </c>
      <c r="H6339" t="s">
        <v>3800</v>
      </c>
      <c r="I6339" t="s">
        <v>26131</v>
      </c>
      <c r="J6339" t="s">
        <v>756</v>
      </c>
      <c r="K6339" t="s">
        <v>756</v>
      </c>
      <c r="L6339" t="s">
        <v>757</v>
      </c>
      <c r="M6339" t="s">
        <v>757</v>
      </c>
      <c r="N6339" t="s">
        <v>756</v>
      </c>
      <c r="O6339" t="s">
        <v>756</v>
      </c>
      <c r="P6339" t="s">
        <v>758</v>
      </c>
      <c r="Q6339" t="s">
        <v>759</v>
      </c>
      <c r="R6339" t="s">
        <v>759</v>
      </c>
      <c r="S6339" t="s">
        <v>757</v>
      </c>
      <c r="T6339" t="s">
        <v>757</v>
      </c>
      <c r="U6339" t="s">
        <v>757</v>
      </c>
      <c r="V6339" t="s">
        <v>756</v>
      </c>
      <c r="W6339" t="s">
        <v>756</v>
      </c>
      <c r="X6339" t="s">
        <v>28926</v>
      </c>
      <c r="Y6339" t="str">
        <f t="shared" si="1402"/>
        <v>diciembre</v>
      </c>
      <c r="Z6339">
        <f>YEAR(BD_PONDERACIONES[[#This Row],[Fecha Ejecución del Ticket]])</f>
        <v>2022</v>
      </c>
      <c r="AA6339" t="str">
        <f t="shared" si="1403"/>
        <v>abril</v>
      </c>
      <c r="AB6339">
        <f>YEAR(BD_PONDERACIONES[[#This Row],[Fecha de Inspección]])</f>
        <v>2023</v>
      </c>
      <c r="AC6339">
        <f t="shared" si="1404"/>
        <v>0.5</v>
      </c>
      <c r="AD6339">
        <f t="shared" si="1405"/>
        <v>0.5</v>
      </c>
      <c r="AE6339">
        <f t="shared" si="1406"/>
        <v>0.5</v>
      </c>
      <c r="AF6339">
        <f t="shared" si="1407"/>
        <v>0.5</v>
      </c>
      <c r="AG6339">
        <f t="shared" si="1408"/>
        <v>0.5</v>
      </c>
      <c r="AH6339">
        <f t="shared" si="1409"/>
        <v>0.5</v>
      </c>
      <c r="AI6339">
        <f t="shared" si="1410"/>
        <v>0.25</v>
      </c>
      <c r="AJ6339">
        <f t="shared" si="1411"/>
        <v>0.25</v>
      </c>
      <c r="AK6339">
        <f t="shared" si="1412"/>
        <v>0.5</v>
      </c>
      <c r="AL6339">
        <f t="shared" si="1413"/>
        <v>0.5</v>
      </c>
      <c r="AM6339">
        <f t="shared" si="1414"/>
        <v>0.5</v>
      </c>
      <c r="AN6339" s="6">
        <f t="shared" si="1415"/>
        <v>1</v>
      </c>
      <c r="AO6339" t="str">
        <f>VLOOKUP(BD_PONDERACIONES[[#This Row],[Comuna]],Tabla3[#All],2,0)</f>
        <v>Cordillera</v>
      </c>
    </row>
    <row r="6340" spans="1:41" x14ac:dyDescent="0.35">
      <c r="A6340" t="s">
        <v>30246</v>
      </c>
      <c r="B6340" t="s">
        <v>30247</v>
      </c>
      <c r="C6340" t="s">
        <v>30248</v>
      </c>
      <c r="D6340" s="5">
        <v>45019</v>
      </c>
      <c r="E6340" s="5">
        <v>44959</v>
      </c>
      <c r="F6340" t="s">
        <v>763</v>
      </c>
      <c r="G6340" t="s">
        <v>30249</v>
      </c>
      <c r="H6340" t="s">
        <v>1389</v>
      </c>
      <c r="I6340" t="s">
        <v>26220</v>
      </c>
      <c r="J6340" t="s">
        <v>756</v>
      </c>
      <c r="K6340" t="s">
        <v>756</v>
      </c>
      <c r="L6340" t="s">
        <v>757</v>
      </c>
      <c r="M6340" t="s">
        <v>757</v>
      </c>
      <c r="N6340" t="s">
        <v>756</v>
      </c>
      <c r="O6340" t="s">
        <v>756</v>
      </c>
      <c r="P6340" t="s">
        <v>758</v>
      </c>
      <c r="Q6340" t="s">
        <v>759</v>
      </c>
      <c r="R6340" t="s">
        <v>759</v>
      </c>
      <c r="S6340" t="s">
        <v>757</v>
      </c>
      <c r="T6340" t="s">
        <v>757</v>
      </c>
      <c r="U6340" t="s">
        <v>757</v>
      </c>
      <c r="V6340" t="s">
        <v>756</v>
      </c>
      <c r="W6340" t="s">
        <v>756</v>
      </c>
      <c r="X6340" t="s">
        <v>30250</v>
      </c>
      <c r="Y6340" t="str">
        <f t="shared" si="1402"/>
        <v>febrero</v>
      </c>
      <c r="Z6340">
        <f>YEAR(BD_PONDERACIONES[[#This Row],[Fecha Ejecución del Ticket]])</f>
        <v>2023</v>
      </c>
      <c r="AA6340" t="str">
        <f t="shared" si="1403"/>
        <v>abril</v>
      </c>
      <c r="AB6340">
        <f>YEAR(BD_PONDERACIONES[[#This Row],[Fecha de Inspección]])</f>
        <v>2023</v>
      </c>
      <c r="AC6340">
        <f t="shared" si="1404"/>
        <v>0.5</v>
      </c>
      <c r="AD6340">
        <f t="shared" si="1405"/>
        <v>0.5</v>
      </c>
      <c r="AE6340">
        <f t="shared" si="1406"/>
        <v>0.5</v>
      </c>
      <c r="AF6340">
        <f t="shared" si="1407"/>
        <v>0.5</v>
      </c>
      <c r="AG6340">
        <f t="shared" si="1408"/>
        <v>0.5</v>
      </c>
      <c r="AH6340">
        <f t="shared" si="1409"/>
        <v>0.5</v>
      </c>
      <c r="AI6340">
        <f t="shared" si="1410"/>
        <v>0.25</v>
      </c>
      <c r="AJ6340">
        <f t="shared" si="1411"/>
        <v>0.25</v>
      </c>
      <c r="AK6340">
        <f t="shared" si="1412"/>
        <v>0.5</v>
      </c>
      <c r="AL6340">
        <f t="shared" si="1413"/>
        <v>0.5</v>
      </c>
      <c r="AM6340">
        <f t="shared" si="1414"/>
        <v>0.5</v>
      </c>
      <c r="AN6340" s="6">
        <f t="shared" si="1415"/>
        <v>1</v>
      </c>
      <c r="AO6340" t="str">
        <f>VLOOKUP(BD_PONDERACIONES[[#This Row],[Comuna]],Tabla3[#All],2,0)</f>
        <v>Florida</v>
      </c>
    </row>
    <row r="6341" spans="1:41" x14ac:dyDescent="0.35">
      <c r="A6341" t="s">
        <v>30251</v>
      </c>
      <c r="B6341" t="s">
        <v>30252</v>
      </c>
      <c r="C6341" t="s">
        <v>30253</v>
      </c>
      <c r="D6341" s="5">
        <v>45019</v>
      </c>
      <c r="E6341" s="5">
        <v>44993</v>
      </c>
      <c r="F6341" t="s">
        <v>753</v>
      </c>
      <c r="G6341" t="s">
        <v>30254</v>
      </c>
      <c r="H6341" t="s">
        <v>3800</v>
      </c>
      <c r="I6341" t="s">
        <v>26279</v>
      </c>
      <c r="J6341" t="s">
        <v>756</v>
      </c>
      <c r="K6341" t="s">
        <v>756</v>
      </c>
      <c r="L6341" t="s">
        <v>757</v>
      </c>
      <c r="M6341" t="s">
        <v>757</v>
      </c>
      <c r="N6341" t="s">
        <v>756</v>
      </c>
      <c r="O6341" t="s">
        <v>756</v>
      </c>
      <c r="P6341" t="s">
        <v>758</v>
      </c>
      <c r="Q6341" t="s">
        <v>759</v>
      </c>
      <c r="R6341" t="s">
        <v>759</v>
      </c>
      <c r="S6341" t="s">
        <v>757</v>
      </c>
      <c r="T6341" t="s">
        <v>757</v>
      </c>
      <c r="U6341" t="s">
        <v>757</v>
      </c>
      <c r="V6341" t="s">
        <v>756</v>
      </c>
      <c r="W6341" t="s">
        <v>756</v>
      </c>
      <c r="X6341" t="s">
        <v>25186</v>
      </c>
      <c r="Y6341" t="str">
        <f t="shared" si="1402"/>
        <v>marzo</v>
      </c>
      <c r="Z6341">
        <f>YEAR(BD_PONDERACIONES[[#This Row],[Fecha Ejecución del Ticket]])</f>
        <v>2023</v>
      </c>
      <c r="AA6341" t="str">
        <f t="shared" si="1403"/>
        <v>abril</v>
      </c>
      <c r="AB6341">
        <f>YEAR(BD_PONDERACIONES[[#This Row],[Fecha de Inspección]])</f>
        <v>2023</v>
      </c>
      <c r="AC6341">
        <f t="shared" si="1404"/>
        <v>0.5</v>
      </c>
      <c r="AD6341">
        <f t="shared" si="1405"/>
        <v>0.5</v>
      </c>
      <c r="AE6341">
        <f t="shared" si="1406"/>
        <v>0.5</v>
      </c>
      <c r="AF6341">
        <f t="shared" si="1407"/>
        <v>0.5</v>
      </c>
      <c r="AG6341">
        <f t="shared" si="1408"/>
        <v>0.5</v>
      </c>
      <c r="AH6341">
        <f t="shared" si="1409"/>
        <v>0.5</v>
      </c>
      <c r="AI6341">
        <f t="shared" si="1410"/>
        <v>0.25</v>
      </c>
      <c r="AJ6341">
        <f t="shared" si="1411"/>
        <v>0.25</v>
      </c>
      <c r="AK6341">
        <f t="shared" si="1412"/>
        <v>0.5</v>
      </c>
      <c r="AL6341">
        <f t="shared" si="1413"/>
        <v>0.5</v>
      </c>
      <c r="AM6341">
        <f t="shared" si="1414"/>
        <v>0.5</v>
      </c>
      <c r="AN6341" s="6">
        <f t="shared" si="1415"/>
        <v>1</v>
      </c>
      <c r="AO6341" t="str">
        <f>VLOOKUP(BD_PONDERACIONES[[#This Row],[Comuna]],Tabla3[#All],2,0)</f>
        <v>Cordillera</v>
      </c>
    </row>
    <row r="6342" spans="1:41" x14ac:dyDescent="0.35">
      <c r="A6342" t="s">
        <v>30255</v>
      </c>
      <c r="B6342" t="s">
        <v>30256</v>
      </c>
      <c r="C6342" t="s">
        <v>30257</v>
      </c>
      <c r="D6342" s="5">
        <v>45019</v>
      </c>
      <c r="E6342" s="5">
        <v>44958</v>
      </c>
      <c r="F6342" t="s">
        <v>763</v>
      </c>
      <c r="G6342" t="s">
        <v>30258</v>
      </c>
      <c r="H6342" t="s">
        <v>1389</v>
      </c>
      <c r="I6342" t="s">
        <v>26299</v>
      </c>
      <c r="J6342" t="s">
        <v>756</v>
      </c>
      <c r="K6342" t="s">
        <v>756</v>
      </c>
      <c r="L6342" t="s">
        <v>757</v>
      </c>
      <c r="M6342" t="s">
        <v>757</v>
      </c>
      <c r="N6342" t="s">
        <v>756</v>
      </c>
      <c r="O6342" t="s">
        <v>756</v>
      </c>
      <c r="P6342" t="s">
        <v>758</v>
      </c>
      <c r="Q6342" t="s">
        <v>759</v>
      </c>
      <c r="R6342" t="s">
        <v>759</v>
      </c>
      <c r="S6342" t="s">
        <v>757</v>
      </c>
      <c r="T6342" t="s">
        <v>757</v>
      </c>
      <c r="U6342" t="s">
        <v>757</v>
      </c>
      <c r="V6342" t="s">
        <v>756</v>
      </c>
      <c r="W6342" t="s">
        <v>768</v>
      </c>
      <c r="X6342" t="s">
        <v>30259</v>
      </c>
      <c r="Y6342" t="str">
        <f t="shared" si="1402"/>
        <v>febrero</v>
      </c>
      <c r="Z6342">
        <f>YEAR(BD_PONDERACIONES[[#This Row],[Fecha Ejecución del Ticket]])</f>
        <v>2023</v>
      </c>
      <c r="AA6342" t="str">
        <f t="shared" si="1403"/>
        <v>abril</v>
      </c>
      <c r="AB6342">
        <f>YEAR(BD_PONDERACIONES[[#This Row],[Fecha de Inspección]])</f>
        <v>2023</v>
      </c>
      <c r="AC6342">
        <f t="shared" si="1404"/>
        <v>0.5</v>
      </c>
      <c r="AD6342">
        <f t="shared" si="1405"/>
        <v>0.5</v>
      </c>
      <c r="AE6342">
        <f t="shared" si="1406"/>
        <v>0.5</v>
      </c>
      <c r="AF6342">
        <f t="shared" si="1407"/>
        <v>0.5</v>
      </c>
      <c r="AG6342">
        <f t="shared" si="1408"/>
        <v>0.5</v>
      </c>
      <c r="AH6342">
        <f t="shared" si="1409"/>
        <v>0.5</v>
      </c>
      <c r="AI6342">
        <f t="shared" si="1410"/>
        <v>0.25</v>
      </c>
      <c r="AJ6342">
        <f t="shared" si="1411"/>
        <v>0.25</v>
      </c>
      <c r="AK6342">
        <f t="shared" si="1412"/>
        <v>0.5</v>
      </c>
      <c r="AL6342">
        <f t="shared" si="1413"/>
        <v>0.5</v>
      </c>
      <c r="AM6342">
        <f t="shared" si="1414"/>
        <v>0.17499999999999999</v>
      </c>
      <c r="AN6342" s="6">
        <f t="shared" si="1415"/>
        <v>0.93500000000000005</v>
      </c>
      <c r="AO6342" t="str">
        <f>VLOOKUP(BD_PONDERACIONES[[#This Row],[Comuna]],Tabla3[#All],2,0)</f>
        <v>Florida</v>
      </c>
    </row>
    <row r="6343" spans="1:41" x14ac:dyDescent="0.35">
      <c r="A6343" t="s">
        <v>30260</v>
      </c>
      <c r="B6343" t="s">
        <v>30261</v>
      </c>
      <c r="C6343" t="s">
        <v>30262</v>
      </c>
      <c r="D6343" s="5">
        <v>45019</v>
      </c>
      <c r="E6343" s="5">
        <v>44959</v>
      </c>
      <c r="F6343" t="s">
        <v>763</v>
      </c>
      <c r="G6343" t="s">
        <v>30263</v>
      </c>
      <c r="H6343" t="s">
        <v>1389</v>
      </c>
      <c r="I6343" t="s">
        <v>26531</v>
      </c>
      <c r="J6343" t="s">
        <v>756</v>
      </c>
      <c r="K6343" t="s">
        <v>756</v>
      </c>
      <c r="L6343" t="s">
        <v>757</v>
      </c>
      <c r="M6343" t="s">
        <v>757</v>
      </c>
      <c r="N6343" t="s">
        <v>756</v>
      </c>
      <c r="O6343" t="s">
        <v>756</v>
      </c>
      <c r="P6343" t="s">
        <v>758</v>
      </c>
      <c r="Q6343" t="s">
        <v>759</v>
      </c>
      <c r="R6343" t="s">
        <v>759</v>
      </c>
      <c r="S6343" t="s">
        <v>757</v>
      </c>
      <c r="T6343" t="s">
        <v>757</v>
      </c>
      <c r="U6343" t="s">
        <v>757</v>
      </c>
      <c r="V6343" t="s">
        <v>756</v>
      </c>
      <c r="W6343" t="s">
        <v>756</v>
      </c>
      <c r="X6343" t="s">
        <v>30264</v>
      </c>
      <c r="Y6343" t="str">
        <f t="shared" si="1402"/>
        <v>febrero</v>
      </c>
      <c r="Z6343">
        <f>YEAR(BD_PONDERACIONES[[#This Row],[Fecha Ejecución del Ticket]])</f>
        <v>2023</v>
      </c>
      <c r="AA6343" t="str">
        <f t="shared" si="1403"/>
        <v>abril</v>
      </c>
      <c r="AB6343">
        <f>YEAR(BD_PONDERACIONES[[#This Row],[Fecha de Inspección]])</f>
        <v>2023</v>
      </c>
      <c r="AC6343">
        <f t="shared" si="1404"/>
        <v>0.5</v>
      </c>
      <c r="AD6343">
        <f t="shared" si="1405"/>
        <v>0.5</v>
      </c>
      <c r="AE6343">
        <f t="shared" si="1406"/>
        <v>0.5</v>
      </c>
      <c r="AF6343">
        <f t="shared" si="1407"/>
        <v>0.5</v>
      </c>
      <c r="AG6343">
        <f t="shared" si="1408"/>
        <v>0.5</v>
      </c>
      <c r="AH6343">
        <f t="shared" si="1409"/>
        <v>0.5</v>
      </c>
      <c r="AI6343">
        <f t="shared" si="1410"/>
        <v>0.25</v>
      </c>
      <c r="AJ6343">
        <f t="shared" si="1411"/>
        <v>0.25</v>
      </c>
      <c r="AK6343">
        <f t="shared" si="1412"/>
        <v>0.5</v>
      </c>
      <c r="AL6343">
        <f t="shared" si="1413"/>
        <v>0.5</v>
      </c>
      <c r="AM6343">
        <f t="shared" si="1414"/>
        <v>0.5</v>
      </c>
      <c r="AN6343" s="6">
        <f t="shared" si="1415"/>
        <v>1</v>
      </c>
      <c r="AO6343" t="str">
        <f>VLOOKUP(BD_PONDERACIONES[[#This Row],[Comuna]],Tabla3[#All],2,0)</f>
        <v>Florida</v>
      </c>
    </row>
    <row r="6344" spans="1:41" x14ac:dyDescent="0.35">
      <c r="A6344" t="s">
        <v>30265</v>
      </c>
      <c r="B6344" t="s">
        <v>30266</v>
      </c>
      <c r="C6344" t="s">
        <v>30267</v>
      </c>
      <c r="D6344" s="5">
        <v>45019</v>
      </c>
      <c r="E6344" s="5">
        <v>44991</v>
      </c>
      <c r="F6344" t="s">
        <v>763</v>
      </c>
      <c r="G6344" t="s">
        <v>30268</v>
      </c>
      <c r="H6344" t="s">
        <v>1389</v>
      </c>
      <c r="I6344" t="s">
        <v>26259</v>
      </c>
      <c r="J6344" t="s">
        <v>756</v>
      </c>
      <c r="K6344" t="s">
        <v>756</v>
      </c>
      <c r="L6344" t="s">
        <v>757</v>
      </c>
      <c r="M6344" t="s">
        <v>757</v>
      </c>
      <c r="N6344" t="s">
        <v>756</v>
      </c>
      <c r="O6344" t="s">
        <v>756</v>
      </c>
      <c r="P6344" t="s">
        <v>758</v>
      </c>
      <c r="Q6344" t="s">
        <v>759</v>
      </c>
      <c r="R6344" t="s">
        <v>759</v>
      </c>
      <c r="S6344" t="s">
        <v>757</v>
      </c>
      <c r="T6344" t="s">
        <v>757</v>
      </c>
      <c r="U6344" t="s">
        <v>757</v>
      </c>
      <c r="V6344" t="s">
        <v>756</v>
      </c>
      <c r="W6344" t="s">
        <v>756</v>
      </c>
      <c r="X6344" t="s">
        <v>17171</v>
      </c>
      <c r="Y6344" t="str">
        <f t="shared" si="1402"/>
        <v>marzo</v>
      </c>
      <c r="Z6344">
        <f>YEAR(BD_PONDERACIONES[[#This Row],[Fecha Ejecución del Ticket]])</f>
        <v>2023</v>
      </c>
      <c r="AA6344" t="str">
        <f t="shared" si="1403"/>
        <v>abril</v>
      </c>
      <c r="AB6344">
        <f>YEAR(BD_PONDERACIONES[[#This Row],[Fecha de Inspección]])</f>
        <v>2023</v>
      </c>
      <c r="AC6344">
        <f t="shared" si="1404"/>
        <v>0.5</v>
      </c>
      <c r="AD6344">
        <f t="shared" si="1405"/>
        <v>0.5</v>
      </c>
      <c r="AE6344">
        <f t="shared" si="1406"/>
        <v>0.5</v>
      </c>
      <c r="AF6344">
        <f t="shared" si="1407"/>
        <v>0.5</v>
      </c>
      <c r="AG6344">
        <f t="shared" si="1408"/>
        <v>0.5</v>
      </c>
      <c r="AH6344">
        <f t="shared" si="1409"/>
        <v>0.5</v>
      </c>
      <c r="AI6344">
        <f t="shared" si="1410"/>
        <v>0.25</v>
      </c>
      <c r="AJ6344">
        <f t="shared" si="1411"/>
        <v>0.25</v>
      </c>
      <c r="AK6344">
        <f t="shared" si="1412"/>
        <v>0.5</v>
      </c>
      <c r="AL6344">
        <f t="shared" si="1413"/>
        <v>0.5</v>
      </c>
      <c r="AM6344">
        <f t="shared" si="1414"/>
        <v>0.5</v>
      </c>
      <c r="AN6344" s="6">
        <f t="shared" si="1415"/>
        <v>1</v>
      </c>
      <c r="AO6344" t="str">
        <f>VLOOKUP(BD_PONDERACIONES[[#This Row],[Comuna]],Tabla3[#All],2,0)</f>
        <v>Florida</v>
      </c>
    </row>
    <row r="6345" spans="1:41" x14ac:dyDescent="0.35">
      <c r="A6345" t="s">
        <v>30269</v>
      </c>
      <c r="B6345" t="s">
        <v>30270</v>
      </c>
      <c r="C6345" t="s">
        <v>30271</v>
      </c>
      <c r="D6345" s="5">
        <v>45019</v>
      </c>
      <c r="E6345" s="5">
        <v>44959</v>
      </c>
      <c r="F6345" t="s">
        <v>763</v>
      </c>
      <c r="G6345" t="s">
        <v>30272</v>
      </c>
      <c r="H6345" t="s">
        <v>1389</v>
      </c>
      <c r="I6345" t="s">
        <v>26114</v>
      </c>
      <c r="J6345" t="s">
        <v>756</v>
      </c>
      <c r="K6345" t="s">
        <v>756</v>
      </c>
      <c r="L6345" t="s">
        <v>757</v>
      </c>
      <c r="M6345" t="s">
        <v>757</v>
      </c>
      <c r="N6345" t="s">
        <v>756</v>
      </c>
      <c r="O6345" t="s">
        <v>756</v>
      </c>
      <c r="P6345" t="s">
        <v>758</v>
      </c>
      <c r="Q6345" t="s">
        <v>759</v>
      </c>
      <c r="R6345" t="s">
        <v>759</v>
      </c>
      <c r="S6345" t="s">
        <v>757</v>
      </c>
      <c r="T6345" t="s">
        <v>757</v>
      </c>
      <c r="U6345" t="s">
        <v>757</v>
      </c>
      <c r="V6345" t="s">
        <v>773</v>
      </c>
      <c r="W6345" t="s">
        <v>773</v>
      </c>
      <c r="X6345" t="s">
        <v>3864</v>
      </c>
      <c r="Y6345" t="str">
        <f t="shared" si="1402"/>
        <v>febrero</v>
      </c>
      <c r="Z6345">
        <f>YEAR(BD_PONDERACIONES[[#This Row],[Fecha Ejecución del Ticket]])</f>
        <v>2023</v>
      </c>
      <c r="AA6345" t="str">
        <f t="shared" si="1403"/>
        <v>abril</v>
      </c>
      <c r="AB6345">
        <f>YEAR(BD_PONDERACIONES[[#This Row],[Fecha de Inspección]])</f>
        <v>2023</v>
      </c>
      <c r="AC6345">
        <f t="shared" si="1404"/>
        <v>0.5</v>
      </c>
      <c r="AD6345">
        <f t="shared" si="1405"/>
        <v>0.5</v>
      </c>
      <c r="AE6345">
        <f t="shared" si="1406"/>
        <v>0.5</v>
      </c>
      <c r="AF6345">
        <f t="shared" si="1407"/>
        <v>0.5</v>
      </c>
      <c r="AG6345">
        <f t="shared" si="1408"/>
        <v>0.5</v>
      </c>
      <c r="AH6345">
        <f t="shared" si="1409"/>
        <v>0.5</v>
      </c>
      <c r="AI6345">
        <f t="shared" si="1410"/>
        <v>0.25</v>
      </c>
      <c r="AJ6345">
        <f t="shared" si="1411"/>
        <v>0.25</v>
      </c>
      <c r="AK6345">
        <f t="shared" si="1412"/>
        <v>0.5</v>
      </c>
      <c r="AL6345">
        <f t="shared" si="1413"/>
        <v>0</v>
      </c>
      <c r="AM6345">
        <f t="shared" si="1414"/>
        <v>0</v>
      </c>
      <c r="AN6345" s="6">
        <f t="shared" si="1415"/>
        <v>0.8</v>
      </c>
      <c r="AO6345" t="str">
        <f>VLOOKUP(BD_PONDERACIONES[[#This Row],[Comuna]],Tabla3[#All],2,0)</f>
        <v>Florida</v>
      </c>
    </row>
    <row r="6346" spans="1:41" x14ac:dyDescent="0.35">
      <c r="A6346" t="s">
        <v>30273</v>
      </c>
      <c r="B6346" t="s">
        <v>30274</v>
      </c>
      <c r="C6346" t="s">
        <v>30275</v>
      </c>
      <c r="D6346" s="5">
        <v>45019</v>
      </c>
      <c r="E6346" s="5">
        <v>44958</v>
      </c>
      <c r="F6346" t="s">
        <v>763</v>
      </c>
      <c r="G6346" t="s">
        <v>30276</v>
      </c>
      <c r="H6346" t="s">
        <v>1389</v>
      </c>
      <c r="I6346" t="s">
        <v>26454</v>
      </c>
      <c r="J6346" t="s">
        <v>756</v>
      </c>
      <c r="K6346" t="s">
        <v>756</v>
      </c>
      <c r="L6346" t="s">
        <v>756</v>
      </c>
      <c r="M6346" t="s">
        <v>756</v>
      </c>
      <c r="N6346" t="s">
        <v>756</v>
      </c>
      <c r="O6346" t="s">
        <v>756</v>
      </c>
      <c r="P6346" t="s">
        <v>758</v>
      </c>
      <c r="Q6346" t="s">
        <v>759</v>
      </c>
      <c r="R6346" t="s">
        <v>759</v>
      </c>
      <c r="S6346" t="s">
        <v>757</v>
      </c>
      <c r="T6346" t="s">
        <v>757</v>
      </c>
      <c r="U6346" t="s">
        <v>757</v>
      </c>
      <c r="V6346" t="s">
        <v>756</v>
      </c>
      <c r="W6346" t="s">
        <v>756</v>
      </c>
      <c r="X6346" t="s">
        <v>26079</v>
      </c>
      <c r="Y6346" t="str">
        <f t="shared" si="1402"/>
        <v>febrero</v>
      </c>
      <c r="Z6346">
        <f>YEAR(BD_PONDERACIONES[[#This Row],[Fecha Ejecución del Ticket]])</f>
        <v>2023</v>
      </c>
      <c r="AA6346" t="str">
        <f t="shared" si="1403"/>
        <v>abril</v>
      </c>
      <c r="AB6346">
        <f>YEAR(BD_PONDERACIONES[[#This Row],[Fecha de Inspección]])</f>
        <v>2023</v>
      </c>
      <c r="AC6346">
        <f t="shared" si="1404"/>
        <v>0.5</v>
      </c>
      <c r="AD6346">
        <f t="shared" si="1405"/>
        <v>0.5</v>
      </c>
      <c r="AE6346">
        <f t="shared" si="1406"/>
        <v>0.5</v>
      </c>
      <c r="AF6346">
        <f t="shared" si="1407"/>
        <v>0.5</v>
      </c>
      <c r="AG6346">
        <f t="shared" si="1408"/>
        <v>0.5</v>
      </c>
      <c r="AH6346">
        <f t="shared" si="1409"/>
        <v>0.5</v>
      </c>
      <c r="AI6346">
        <f t="shared" si="1410"/>
        <v>0.25</v>
      </c>
      <c r="AJ6346">
        <f t="shared" si="1411"/>
        <v>0.25</v>
      </c>
      <c r="AK6346">
        <f t="shared" si="1412"/>
        <v>0.5</v>
      </c>
      <c r="AL6346">
        <f t="shared" si="1413"/>
        <v>0.5</v>
      </c>
      <c r="AM6346">
        <f t="shared" si="1414"/>
        <v>0.5</v>
      </c>
      <c r="AN6346" s="6">
        <f t="shared" si="1415"/>
        <v>1</v>
      </c>
      <c r="AO6346" t="str">
        <f>VLOOKUP(BD_PONDERACIONES[[#This Row],[Comuna]],Tabla3[#All],2,0)</f>
        <v>Florida</v>
      </c>
    </row>
    <row r="6347" spans="1:41" x14ac:dyDescent="0.35">
      <c r="A6347" t="s">
        <v>30277</v>
      </c>
      <c r="B6347" t="s">
        <v>30278</v>
      </c>
      <c r="C6347" t="s">
        <v>30279</v>
      </c>
      <c r="D6347" s="5">
        <v>45019</v>
      </c>
      <c r="E6347" s="5">
        <v>44959</v>
      </c>
      <c r="F6347" t="s">
        <v>763</v>
      </c>
      <c r="G6347" t="s">
        <v>30280</v>
      </c>
      <c r="H6347" t="s">
        <v>1389</v>
      </c>
      <c r="I6347" t="s">
        <v>26159</v>
      </c>
      <c r="J6347" t="s">
        <v>756</v>
      </c>
      <c r="K6347" t="s">
        <v>756</v>
      </c>
      <c r="L6347" t="s">
        <v>757</v>
      </c>
      <c r="M6347" t="s">
        <v>757</v>
      </c>
      <c r="N6347" t="s">
        <v>756</v>
      </c>
      <c r="O6347" t="s">
        <v>756</v>
      </c>
      <c r="P6347" t="s">
        <v>758</v>
      </c>
      <c r="Q6347" t="s">
        <v>759</v>
      </c>
      <c r="R6347" t="s">
        <v>759</v>
      </c>
      <c r="S6347" t="s">
        <v>757</v>
      </c>
      <c r="T6347" t="s">
        <v>757</v>
      </c>
      <c r="U6347" t="s">
        <v>757</v>
      </c>
      <c r="V6347" t="s">
        <v>756</v>
      </c>
      <c r="W6347" t="s">
        <v>756</v>
      </c>
      <c r="X6347" t="s">
        <v>30281</v>
      </c>
      <c r="Y6347" t="str">
        <f t="shared" si="1402"/>
        <v>febrero</v>
      </c>
      <c r="Z6347">
        <f>YEAR(BD_PONDERACIONES[[#This Row],[Fecha Ejecución del Ticket]])</f>
        <v>2023</v>
      </c>
      <c r="AA6347" t="str">
        <f t="shared" si="1403"/>
        <v>abril</v>
      </c>
      <c r="AB6347">
        <f>YEAR(BD_PONDERACIONES[[#This Row],[Fecha de Inspección]])</f>
        <v>2023</v>
      </c>
      <c r="AC6347">
        <f t="shared" si="1404"/>
        <v>0.5</v>
      </c>
      <c r="AD6347">
        <f t="shared" si="1405"/>
        <v>0.5</v>
      </c>
      <c r="AE6347">
        <f t="shared" si="1406"/>
        <v>0.5</v>
      </c>
      <c r="AF6347">
        <f t="shared" si="1407"/>
        <v>0.5</v>
      </c>
      <c r="AG6347">
        <f t="shared" si="1408"/>
        <v>0.5</v>
      </c>
      <c r="AH6347">
        <f t="shared" si="1409"/>
        <v>0.5</v>
      </c>
      <c r="AI6347">
        <f t="shared" si="1410"/>
        <v>0.25</v>
      </c>
      <c r="AJ6347">
        <f t="shared" si="1411"/>
        <v>0.25</v>
      </c>
      <c r="AK6347">
        <f t="shared" si="1412"/>
        <v>0.5</v>
      </c>
      <c r="AL6347">
        <f t="shared" si="1413"/>
        <v>0.5</v>
      </c>
      <c r="AM6347">
        <f t="shared" si="1414"/>
        <v>0.5</v>
      </c>
      <c r="AN6347" s="6">
        <f t="shared" si="1415"/>
        <v>1</v>
      </c>
      <c r="AO6347" t="str">
        <f>VLOOKUP(BD_PONDERACIONES[[#This Row],[Comuna]],Tabla3[#All],2,0)</f>
        <v>Florida</v>
      </c>
    </row>
    <row r="6348" spans="1:41" x14ac:dyDescent="0.35">
      <c r="A6348" t="s">
        <v>30282</v>
      </c>
      <c r="B6348" t="s">
        <v>30283</v>
      </c>
      <c r="C6348" t="s">
        <v>30284</v>
      </c>
      <c r="D6348" s="5">
        <v>45019</v>
      </c>
      <c r="E6348" s="5">
        <v>44961</v>
      </c>
      <c r="F6348" t="s">
        <v>763</v>
      </c>
      <c r="G6348" t="s">
        <v>30285</v>
      </c>
      <c r="H6348" t="s">
        <v>1389</v>
      </c>
      <c r="I6348" t="s">
        <v>26299</v>
      </c>
      <c r="J6348" t="s">
        <v>756</v>
      </c>
      <c r="K6348" t="s">
        <v>756</v>
      </c>
      <c r="L6348" t="s">
        <v>757</v>
      </c>
      <c r="M6348" t="s">
        <v>757</v>
      </c>
      <c r="N6348" t="s">
        <v>756</v>
      </c>
      <c r="O6348" t="s">
        <v>756</v>
      </c>
      <c r="P6348" t="s">
        <v>758</v>
      </c>
      <c r="Q6348" t="s">
        <v>759</v>
      </c>
      <c r="R6348" t="s">
        <v>759</v>
      </c>
      <c r="S6348" t="s">
        <v>757</v>
      </c>
      <c r="T6348" t="s">
        <v>757</v>
      </c>
      <c r="U6348" t="s">
        <v>757</v>
      </c>
      <c r="V6348" t="s">
        <v>756</v>
      </c>
      <c r="W6348" t="s">
        <v>756</v>
      </c>
      <c r="X6348" t="s">
        <v>30286</v>
      </c>
      <c r="Y6348" t="str">
        <f t="shared" si="1402"/>
        <v>febrero</v>
      </c>
      <c r="Z6348">
        <f>YEAR(BD_PONDERACIONES[[#This Row],[Fecha Ejecución del Ticket]])</f>
        <v>2023</v>
      </c>
      <c r="AA6348" t="str">
        <f t="shared" si="1403"/>
        <v>abril</v>
      </c>
      <c r="AB6348">
        <f>YEAR(BD_PONDERACIONES[[#This Row],[Fecha de Inspección]])</f>
        <v>2023</v>
      </c>
      <c r="AC6348">
        <f t="shared" si="1404"/>
        <v>0.5</v>
      </c>
      <c r="AD6348">
        <f t="shared" si="1405"/>
        <v>0.5</v>
      </c>
      <c r="AE6348">
        <f t="shared" si="1406"/>
        <v>0.5</v>
      </c>
      <c r="AF6348">
        <f t="shared" si="1407"/>
        <v>0.5</v>
      </c>
      <c r="AG6348">
        <f t="shared" si="1408"/>
        <v>0.5</v>
      </c>
      <c r="AH6348">
        <f t="shared" si="1409"/>
        <v>0.5</v>
      </c>
      <c r="AI6348">
        <f t="shared" si="1410"/>
        <v>0.25</v>
      </c>
      <c r="AJ6348">
        <f t="shared" si="1411"/>
        <v>0.25</v>
      </c>
      <c r="AK6348">
        <f t="shared" si="1412"/>
        <v>0.5</v>
      </c>
      <c r="AL6348">
        <f t="shared" si="1413"/>
        <v>0.5</v>
      </c>
      <c r="AM6348">
        <f t="shared" si="1414"/>
        <v>0.5</v>
      </c>
      <c r="AN6348" s="6">
        <f t="shared" si="1415"/>
        <v>1</v>
      </c>
      <c r="AO6348" t="str">
        <f>VLOOKUP(BD_PONDERACIONES[[#This Row],[Comuna]],Tabla3[#All],2,0)</f>
        <v>Florida</v>
      </c>
    </row>
    <row r="6349" spans="1:41" x14ac:dyDescent="0.35">
      <c r="A6349" t="s">
        <v>30287</v>
      </c>
      <c r="B6349" t="s">
        <v>30288</v>
      </c>
      <c r="C6349" t="s">
        <v>30289</v>
      </c>
      <c r="D6349" s="5">
        <v>45019</v>
      </c>
      <c r="E6349" s="5">
        <v>44959</v>
      </c>
      <c r="F6349" t="s">
        <v>763</v>
      </c>
      <c r="G6349" t="s">
        <v>30290</v>
      </c>
      <c r="H6349" t="s">
        <v>1389</v>
      </c>
      <c r="I6349" t="s">
        <v>26159</v>
      </c>
      <c r="J6349" t="s">
        <v>756</v>
      </c>
      <c r="K6349" t="s">
        <v>756</v>
      </c>
      <c r="L6349" t="s">
        <v>757</v>
      </c>
      <c r="M6349" t="s">
        <v>757</v>
      </c>
      <c r="N6349" t="s">
        <v>756</v>
      </c>
      <c r="O6349" t="s">
        <v>756</v>
      </c>
      <c r="P6349" t="s">
        <v>758</v>
      </c>
      <c r="Q6349" t="s">
        <v>759</v>
      </c>
      <c r="R6349" t="s">
        <v>759</v>
      </c>
      <c r="S6349" t="s">
        <v>757</v>
      </c>
      <c r="T6349" t="s">
        <v>757</v>
      </c>
      <c r="U6349" t="s">
        <v>757</v>
      </c>
      <c r="V6349" t="s">
        <v>756</v>
      </c>
      <c r="W6349" t="s">
        <v>756</v>
      </c>
      <c r="X6349" t="s">
        <v>30291</v>
      </c>
      <c r="Y6349" t="str">
        <f t="shared" si="1402"/>
        <v>febrero</v>
      </c>
      <c r="Z6349">
        <f>YEAR(BD_PONDERACIONES[[#This Row],[Fecha Ejecución del Ticket]])</f>
        <v>2023</v>
      </c>
      <c r="AA6349" t="str">
        <f t="shared" si="1403"/>
        <v>abril</v>
      </c>
      <c r="AB6349">
        <f>YEAR(BD_PONDERACIONES[[#This Row],[Fecha de Inspección]])</f>
        <v>2023</v>
      </c>
      <c r="AC6349">
        <f t="shared" si="1404"/>
        <v>0.5</v>
      </c>
      <c r="AD6349">
        <f t="shared" si="1405"/>
        <v>0.5</v>
      </c>
      <c r="AE6349">
        <f t="shared" si="1406"/>
        <v>0.5</v>
      </c>
      <c r="AF6349">
        <f t="shared" si="1407"/>
        <v>0.5</v>
      </c>
      <c r="AG6349">
        <f t="shared" si="1408"/>
        <v>0.5</v>
      </c>
      <c r="AH6349">
        <f t="shared" si="1409"/>
        <v>0.5</v>
      </c>
      <c r="AI6349">
        <f t="shared" si="1410"/>
        <v>0.25</v>
      </c>
      <c r="AJ6349">
        <f t="shared" si="1411"/>
        <v>0.25</v>
      </c>
      <c r="AK6349">
        <f t="shared" si="1412"/>
        <v>0.5</v>
      </c>
      <c r="AL6349">
        <f t="shared" si="1413"/>
        <v>0.5</v>
      </c>
      <c r="AM6349">
        <f t="shared" si="1414"/>
        <v>0.5</v>
      </c>
      <c r="AN6349" s="6">
        <f t="shared" si="1415"/>
        <v>1</v>
      </c>
      <c r="AO6349" t="str">
        <f>VLOOKUP(BD_PONDERACIONES[[#This Row],[Comuna]],Tabla3[#All],2,0)</f>
        <v>Florida</v>
      </c>
    </row>
    <row r="6350" spans="1:41" x14ac:dyDescent="0.35">
      <c r="A6350" t="s">
        <v>30292</v>
      </c>
      <c r="B6350" t="s">
        <v>30293</v>
      </c>
      <c r="C6350" t="s">
        <v>30294</v>
      </c>
      <c r="D6350" s="5">
        <v>45017</v>
      </c>
      <c r="E6350" s="5">
        <v>44961</v>
      </c>
      <c r="F6350" t="s">
        <v>763</v>
      </c>
      <c r="G6350" t="s">
        <v>30295</v>
      </c>
      <c r="H6350" t="s">
        <v>1389</v>
      </c>
      <c r="I6350" t="s">
        <v>26159</v>
      </c>
      <c r="J6350" t="s">
        <v>756</v>
      </c>
      <c r="K6350" t="s">
        <v>756</v>
      </c>
      <c r="L6350" t="s">
        <v>757</v>
      </c>
      <c r="M6350" t="s">
        <v>757</v>
      </c>
      <c r="N6350" t="s">
        <v>756</v>
      </c>
      <c r="O6350" t="s">
        <v>756</v>
      </c>
      <c r="P6350" t="s">
        <v>758</v>
      </c>
      <c r="Q6350" t="s">
        <v>759</v>
      </c>
      <c r="R6350" t="s">
        <v>759</v>
      </c>
      <c r="S6350" t="s">
        <v>757</v>
      </c>
      <c r="T6350" t="s">
        <v>757</v>
      </c>
      <c r="U6350" t="s">
        <v>757</v>
      </c>
      <c r="V6350" t="s">
        <v>756</v>
      </c>
      <c r="W6350" t="s">
        <v>756</v>
      </c>
      <c r="X6350" t="s">
        <v>18794</v>
      </c>
      <c r="Y6350" t="str">
        <f t="shared" si="1402"/>
        <v>febrero</v>
      </c>
      <c r="Z6350">
        <f>YEAR(BD_PONDERACIONES[[#This Row],[Fecha Ejecución del Ticket]])</f>
        <v>2023</v>
      </c>
      <c r="AA6350" t="str">
        <f t="shared" si="1403"/>
        <v>abril</v>
      </c>
      <c r="AB6350">
        <f>YEAR(BD_PONDERACIONES[[#This Row],[Fecha de Inspección]])</f>
        <v>2023</v>
      </c>
      <c r="AC6350">
        <f t="shared" si="1404"/>
        <v>0.5</v>
      </c>
      <c r="AD6350">
        <f t="shared" si="1405"/>
        <v>0.5</v>
      </c>
      <c r="AE6350">
        <f t="shared" si="1406"/>
        <v>0.5</v>
      </c>
      <c r="AF6350">
        <f t="shared" si="1407"/>
        <v>0.5</v>
      </c>
      <c r="AG6350">
        <f t="shared" si="1408"/>
        <v>0.5</v>
      </c>
      <c r="AH6350">
        <f t="shared" si="1409"/>
        <v>0.5</v>
      </c>
      <c r="AI6350">
        <f t="shared" si="1410"/>
        <v>0.25</v>
      </c>
      <c r="AJ6350">
        <f t="shared" si="1411"/>
        <v>0.25</v>
      </c>
      <c r="AK6350">
        <f t="shared" si="1412"/>
        <v>0.5</v>
      </c>
      <c r="AL6350">
        <f t="shared" si="1413"/>
        <v>0.5</v>
      </c>
      <c r="AM6350">
        <f t="shared" si="1414"/>
        <v>0.5</v>
      </c>
      <c r="AN6350" s="6">
        <f t="shared" si="1415"/>
        <v>1</v>
      </c>
      <c r="AO6350" t="str">
        <f>VLOOKUP(BD_PONDERACIONES[[#This Row],[Comuna]],Tabla3[#All],2,0)</f>
        <v>Florida</v>
      </c>
    </row>
    <row r="6351" spans="1:41" x14ac:dyDescent="0.35">
      <c r="A6351" t="s">
        <v>30296</v>
      </c>
      <c r="B6351" t="s">
        <v>30297</v>
      </c>
      <c r="C6351" t="s">
        <v>30298</v>
      </c>
      <c r="D6351" s="5">
        <v>45017</v>
      </c>
      <c r="E6351" s="5">
        <v>44958</v>
      </c>
      <c r="F6351" t="s">
        <v>763</v>
      </c>
      <c r="G6351" t="s">
        <v>30299</v>
      </c>
      <c r="H6351" t="s">
        <v>1389</v>
      </c>
      <c r="I6351" t="s">
        <v>26454</v>
      </c>
      <c r="J6351" t="s">
        <v>756</v>
      </c>
      <c r="K6351" t="s">
        <v>756</v>
      </c>
      <c r="L6351" t="s">
        <v>756</v>
      </c>
      <c r="M6351" t="s">
        <v>756</v>
      </c>
      <c r="N6351" t="s">
        <v>756</v>
      </c>
      <c r="O6351" t="s">
        <v>756</v>
      </c>
      <c r="P6351" t="s">
        <v>758</v>
      </c>
      <c r="Q6351" t="s">
        <v>759</v>
      </c>
      <c r="R6351" t="s">
        <v>759</v>
      </c>
      <c r="S6351" t="s">
        <v>757</v>
      </c>
      <c r="T6351" t="s">
        <v>757</v>
      </c>
      <c r="U6351" t="s">
        <v>757</v>
      </c>
      <c r="V6351" t="s">
        <v>756</v>
      </c>
      <c r="W6351" t="s">
        <v>756</v>
      </c>
      <c r="X6351" t="s">
        <v>30300</v>
      </c>
      <c r="Y6351" t="str">
        <f t="shared" si="1402"/>
        <v>febrero</v>
      </c>
      <c r="Z6351">
        <f>YEAR(BD_PONDERACIONES[[#This Row],[Fecha Ejecución del Ticket]])</f>
        <v>2023</v>
      </c>
      <c r="AA6351" t="str">
        <f t="shared" si="1403"/>
        <v>abril</v>
      </c>
      <c r="AB6351">
        <f>YEAR(BD_PONDERACIONES[[#This Row],[Fecha de Inspección]])</f>
        <v>2023</v>
      </c>
      <c r="AC6351">
        <f t="shared" si="1404"/>
        <v>0.5</v>
      </c>
      <c r="AD6351">
        <f t="shared" si="1405"/>
        <v>0.5</v>
      </c>
      <c r="AE6351">
        <f t="shared" si="1406"/>
        <v>0.5</v>
      </c>
      <c r="AF6351">
        <f t="shared" si="1407"/>
        <v>0.5</v>
      </c>
      <c r="AG6351">
        <f t="shared" si="1408"/>
        <v>0.5</v>
      </c>
      <c r="AH6351">
        <f t="shared" si="1409"/>
        <v>0.5</v>
      </c>
      <c r="AI6351">
        <f t="shared" si="1410"/>
        <v>0.25</v>
      </c>
      <c r="AJ6351">
        <f t="shared" si="1411"/>
        <v>0.25</v>
      </c>
      <c r="AK6351">
        <f t="shared" si="1412"/>
        <v>0.5</v>
      </c>
      <c r="AL6351">
        <f t="shared" si="1413"/>
        <v>0.5</v>
      </c>
      <c r="AM6351">
        <f t="shared" si="1414"/>
        <v>0.5</v>
      </c>
      <c r="AN6351" s="6">
        <f t="shared" si="1415"/>
        <v>1</v>
      </c>
      <c r="AO6351" t="str">
        <f>VLOOKUP(BD_PONDERACIONES[[#This Row],[Comuna]],Tabla3[#All],2,0)</f>
        <v>Florida</v>
      </c>
    </row>
    <row r="6352" spans="1:41" x14ac:dyDescent="0.35">
      <c r="A6352" t="s">
        <v>30301</v>
      </c>
      <c r="B6352" t="s">
        <v>30302</v>
      </c>
      <c r="C6352" t="s">
        <v>30303</v>
      </c>
      <c r="D6352" s="5">
        <v>45017</v>
      </c>
      <c r="E6352" s="5">
        <v>44959</v>
      </c>
      <c r="F6352" t="s">
        <v>763</v>
      </c>
      <c r="G6352" t="s">
        <v>30304</v>
      </c>
      <c r="H6352" t="s">
        <v>1809</v>
      </c>
      <c r="I6352" t="s">
        <v>26322</v>
      </c>
      <c r="J6352" t="s">
        <v>756</v>
      </c>
      <c r="K6352" t="s">
        <v>756</v>
      </c>
      <c r="L6352" t="s">
        <v>757</v>
      </c>
      <c r="M6352" t="s">
        <v>757</v>
      </c>
      <c r="N6352" t="s">
        <v>756</v>
      </c>
      <c r="O6352" t="s">
        <v>756</v>
      </c>
      <c r="P6352" t="s">
        <v>758</v>
      </c>
      <c r="Q6352" t="s">
        <v>759</v>
      </c>
      <c r="R6352" t="s">
        <v>759</v>
      </c>
      <c r="S6352" t="s">
        <v>757</v>
      </c>
      <c r="T6352" t="s">
        <v>757</v>
      </c>
      <c r="U6352" t="s">
        <v>757</v>
      </c>
      <c r="V6352" t="s">
        <v>756</v>
      </c>
      <c r="W6352" t="s">
        <v>768</v>
      </c>
      <c r="X6352" t="s">
        <v>30305</v>
      </c>
      <c r="Y6352" t="str">
        <f t="shared" si="1402"/>
        <v>febrero</v>
      </c>
      <c r="Z6352">
        <f>YEAR(BD_PONDERACIONES[[#This Row],[Fecha Ejecución del Ticket]])</f>
        <v>2023</v>
      </c>
      <c r="AA6352" t="str">
        <f t="shared" si="1403"/>
        <v>abril</v>
      </c>
      <c r="AB6352">
        <f>YEAR(BD_PONDERACIONES[[#This Row],[Fecha de Inspección]])</f>
        <v>2023</v>
      </c>
      <c r="AC6352">
        <f t="shared" si="1404"/>
        <v>0.5</v>
      </c>
      <c r="AD6352">
        <f t="shared" si="1405"/>
        <v>0.5</v>
      </c>
      <c r="AE6352">
        <f t="shared" si="1406"/>
        <v>0.5</v>
      </c>
      <c r="AF6352">
        <f t="shared" si="1407"/>
        <v>0.5</v>
      </c>
      <c r="AG6352">
        <f t="shared" si="1408"/>
        <v>0.5</v>
      </c>
      <c r="AH6352">
        <f t="shared" si="1409"/>
        <v>0.5</v>
      </c>
      <c r="AI6352">
        <f t="shared" si="1410"/>
        <v>0.25</v>
      </c>
      <c r="AJ6352">
        <f t="shared" si="1411"/>
        <v>0.25</v>
      </c>
      <c r="AK6352">
        <f t="shared" si="1412"/>
        <v>0.5</v>
      </c>
      <c r="AL6352">
        <f t="shared" si="1413"/>
        <v>0.5</v>
      </c>
      <c r="AM6352">
        <f t="shared" si="1414"/>
        <v>0.17499999999999999</v>
      </c>
      <c r="AN6352" s="6">
        <f t="shared" si="1415"/>
        <v>0.93500000000000005</v>
      </c>
      <c r="AO6352" t="str">
        <f>VLOOKUP(BD_PONDERACIONES[[#This Row],[Comuna]],Tabla3[#All],2,0)</f>
        <v>Florida</v>
      </c>
    </row>
    <row r="6353" spans="1:41" x14ac:dyDescent="0.35">
      <c r="A6353" t="s">
        <v>30306</v>
      </c>
      <c r="B6353" t="s">
        <v>30307</v>
      </c>
      <c r="C6353" t="s">
        <v>30308</v>
      </c>
      <c r="D6353" s="5">
        <v>45017</v>
      </c>
      <c r="E6353" s="5">
        <v>44959</v>
      </c>
      <c r="F6353" t="s">
        <v>763</v>
      </c>
      <c r="G6353" t="s">
        <v>30309</v>
      </c>
      <c r="H6353" t="s">
        <v>1809</v>
      </c>
      <c r="I6353" t="s">
        <v>26220</v>
      </c>
      <c r="J6353" t="s">
        <v>756</v>
      </c>
      <c r="K6353" t="s">
        <v>756</v>
      </c>
      <c r="L6353" t="s">
        <v>757</v>
      </c>
      <c r="M6353" t="s">
        <v>757</v>
      </c>
      <c r="N6353" t="s">
        <v>756</v>
      </c>
      <c r="O6353" t="s">
        <v>756</v>
      </c>
      <c r="P6353" t="s">
        <v>758</v>
      </c>
      <c r="Q6353" t="s">
        <v>759</v>
      </c>
      <c r="R6353" t="s">
        <v>759</v>
      </c>
      <c r="S6353" t="s">
        <v>757</v>
      </c>
      <c r="T6353" t="s">
        <v>757</v>
      </c>
      <c r="U6353" t="s">
        <v>757</v>
      </c>
      <c r="V6353" t="s">
        <v>756</v>
      </c>
      <c r="W6353" t="s">
        <v>768</v>
      </c>
      <c r="X6353" t="s">
        <v>30310</v>
      </c>
      <c r="Y6353" t="str">
        <f t="shared" si="1402"/>
        <v>febrero</v>
      </c>
      <c r="Z6353">
        <f>YEAR(BD_PONDERACIONES[[#This Row],[Fecha Ejecución del Ticket]])</f>
        <v>2023</v>
      </c>
      <c r="AA6353" t="str">
        <f t="shared" si="1403"/>
        <v>abril</v>
      </c>
      <c r="AB6353">
        <f>YEAR(BD_PONDERACIONES[[#This Row],[Fecha de Inspección]])</f>
        <v>2023</v>
      </c>
      <c r="AC6353">
        <f t="shared" si="1404"/>
        <v>0.5</v>
      </c>
      <c r="AD6353">
        <f t="shared" si="1405"/>
        <v>0.5</v>
      </c>
      <c r="AE6353">
        <f t="shared" si="1406"/>
        <v>0.5</v>
      </c>
      <c r="AF6353">
        <f t="shared" si="1407"/>
        <v>0.5</v>
      </c>
      <c r="AG6353">
        <f t="shared" si="1408"/>
        <v>0.5</v>
      </c>
      <c r="AH6353">
        <f t="shared" si="1409"/>
        <v>0.5</v>
      </c>
      <c r="AI6353">
        <f t="shared" si="1410"/>
        <v>0.25</v>
      </c>
      <c r="AJ6353">
        <f t="shared" si="1411"/>
        <v>0.25</v>
      </c>
      <c r="AK6353">
        <f t="shared" si="1412"/>
        <v>0.5</v>
      </c>
      <c r="AL6353">
        <f t="shared" si="1413"/>
        <v>0.5</v>
      </c>
      <c r="AM6353">
        <f t="shared" si="1414"/>
        <v>0.17499999999999999</v>
      </c>
      <c r="AN6353" s="6">
        <f t="shared" si="1415"/>
        <v>0.93500000000000005</v>
      </c>
      <c r="AO6353" t="str">
        <f>VLOOKUP(BD_PONDERACIONES[[#This Row],[Comuna]],Tabla3[#All],2,0)</f>
        <v>Florida</v>
      </c>
    </row>
    <row r="6354" spans="1:41" x14ac:dyDescent="0.35">
      <c r="A6354" t="s">
        <v>30311</v>
      </c>
      <c r="B6354" t="s">
        <v>30312</v>
      </c>
      <c r="C6354" t="s">
        <v>30313</v>
      </c>
      <c r="D6354" s="5">
        <v>45017</v>
      </c>
      <c r="E6354" s="5">
        <v>44959</v>
      </c>
      <c r="F6354" t="s">
        <v>763</v>
      </c>
      <c r="G6354" t="s">
        <v>30314</v>
      </c>
      <c r="H6354" t="s">
        <v>1809</v>
      </c>
      <c r="I6354" t="s">
        <v>26299</v>
      </c>
      <c r="J6354" t="s">
        <v>756</v>
      </c>
      <c r="K6354" t="s">
        <v>756</v>
      </c>
      <c r="L6354" t="s">
        <v>757</v>
      </c>
      <c r="M6354" t="s">
        <v>757</v>
      </c>
      <c r="N6354" t="s">
        <v>756</v>
      </c>
      <c r="O6354" t="s">
        <v>756</v>
      </c>
      <c r="P6354" t="s">
        <v>758</v>
      </c>
      <c r="Q6354" t="s">
        <v>759</v>
      </c>
      <c r="R6354" t="s">
        <v>759</v>
      </c>
      <c r="S6354" t="s">
        <v>757</v>
      </c>
      <c r="T6354" t="s">
        <v>757</v>
      </c>
      <c r="U6354" t="s">
        <v>757</v>
      </c>
      <c r="V6354" t="s">
        <v>756</v>
      </c>
      <c r="W6354" t="s">
        <v>756</v>
      </c>
      <c r="X6354" t="s">
        <v>30315</v>
      </c>
      <c r="Y6354" t="str">
        <f t="shared" si="1402"/>
        <v>febrero</v>
      </c>
      <c r="Z6354">
        <f>YEAR(BD_PONDERACIONES[[#This Row],[Fecha Ejecución del Ticket]])</f>
        <v>2023</v>
      </c>
      <c r="AA6354" t="str">
        <f t="shared" si="1403"/>
        <v>abril</v>
      </c>
      <c r="AB6354">
        <f>YEAR(BD_PONDERACIONES[[#This Row],[Fecha de Inspección]])</f>
        <v>2023</v>
      </c>
      <c r="AC6354">
        <f t="shared" si="1404"/>
        <v>0.5</v>
      </c>
      <c r="AD6354">
        <f t="shared" si="1405"/>
        <v>0.5</v>
      </c>
      <c r="AE6354">
        <f t="shared" si="1406"/>
        <v>0.5</v>
      </c>
      <c r="AF6354">
        <f t="shared" si="1407"/>
        <v>0.5</v>
      </c>
      <c r="AG6354">
        <f t="shared" si="1408"/>
        <v>0.5</v>
      </c>
      <c r="AH6354">
        <f t="shared" si="1409"/>
        <v>0.5</v>
      </c>
      <c r="AI6354">
        <f t="shared" si="1410"/>
        <v>0.25</v>
      </c>
      <c r="AJ6354">
        <f t="shared" si="1411"/>
        <v>0.25</v>
      </c>
      <c r="AK6354">
        <f t="shared" si="1412"/>
        <v>0.5</v>
      </c>
      <c r="AL6354">
        <f t="shared" si="1413"/>
        <v>0.5</v>
      </c>
      <c r="AM6354">
        <f t="shared" si="1414"/>
        <v>0.5</v>
      </c>
      <c r="AN6354" s="6">
        <f t="shared" si="1415"/>
        <v>1</v>
      </c>
      <c r="AO6354" t="str">
        <f>VLOOKUP(BD_PONDERACIONES[[#This Row],[Comuna]],Tabla3[#All],2,0)</f>
        <v>Florida</v>
      </c>
    </row>
    <row r="6355" spans="1:41" x14ac:dyDescent="0.35">
      <c r="A6355" t="s">
        <v>30316</v>
      </c>
      <c r="B6355" t="s">
        <v>30317</v>
      </c>
      <c r="C6355" t="s">
        <v>30318</v>
      </c>
      <c r="D6355" s="5">
        <v>45017</v>
      </c>
      <c r="E6355" s="5">
        <v>44959</v>
      </c>
      <c r="F6355" t="s">
        <v>763</v>
      </c>
      <c r="G6355" t="s">
        <v>30319</v>
      </c>
      <c r="H6355" t="s">
        <v>1809</v>
      </c>
      <c r="I6355" t="s">
        <v>26220</v>
      </c>
      <c r="J6355" t="s">
        <v>756</v>
      </c>
      <c r="K6355" t="s">
        <v>756</v>
      </c>
      <c r="L6355" t="s">
        <v>773</v>
      </c>
      <c r="M6355" t="s">
        <v>773</v>
      </c>
      <c r="N6355" t="s">
        <v>756</v>
      </c>
      <c r="O6355" t="s">
        <v>756</v>
      </c>
      <c r="P6355" t="s">
        <v>758</v>
      </c>
      <c r="Q6355" t="s">
        <v>759</v>
      </c>
      <c r="R6355" t="s">
        <v>759</v>
      </c>
      <c r="S6355" t="s">
        <v>757</v>
      </c>
      <c r="T6355" t="s">
        <v>757</v>
      </c>
      <c r="U6355" t="s">
        <v>757</v>
      </c>
      <c r="V6355" t="s">
        <v>756</v>
      </c>
      <c r="W6355" t="s">
        <v>756</v>
      </c>
      <c r="X6355" t="s">
        <v>804</v>
      </c>
      <c r="Y6355" t="str">
        <f t="shared" si="1402"/>
        <v>febrero</v>
      </c>
      <c r="Z6355">
        <f>YEAR(BD_PONDERACIONES[[#This Row],[Fecha Ejecución del Ticket]])</f>
        <v>2023</v>
      </c>
      <c r="AA6355" t="str">
        <f t="shared" si="1403"/>
        <v>abril</v>
      </c>
      <c r="AB6355">
        <f>YEAR(BD_PONDERACIONES[[#This Row],[Fecha de Inspección]])</f>
        <v>2023</v>
      </c>
      <c r="AC6355">
        <f t="shared" si="1404"/>
        <v>0.5</v>
      </c>
      <c r="AD6355">
        <f t="shared" si="1405"/>
        <v>0.5</v>
      </c>
      <c r="AE6355">
        <f t="shared" si="1406"/>
        <v>0</v>
      </c>
      <c r="AF6355">
        <f t="shared" si="1407"/>
        <v>0</v>
      </c>
      <c r="AG6355">
        <f t="shared" si="1408"/>
        <v>0.5</v>
      </c>
      <c r="AH6355">
        <f t="shared" si="1409"/>
        <v>0.5</v>
      </c>
      <c r="AI6355">
        <f t="shared" si="1410"/>
        <v>0.25</v>
      </c>
      <c r="AJ6355">
        <f t="shared" si="1411"/>
        <v>0.25</v>
      </c>
      <c r="AK6355">
        <f t="shared" si="1412"/>
        <v>0.5</v>
      </c>
      <c r="AL6355">
        <f t="shared" si="1413"/>
        <v>0.5</v>
      </c>
      <c r="AM6355">
        <f t="shared" si="1414"/>
        <v>0.5</v>
      </c>
      <c r="AN6355" s="6">
        <f t="shared" si="1415"/>
        <v>0.7</v>
      </c>
      <c r="AO6355" t="str">
        <f>VLOOKUP(BD_PONDERACIONES[[#This Row],[Comuna]],Tabla3[#All],2,0)</f>
        <v>Florida</v>
      </c>
    </row>
    <row r="6356" spans="1:41" x14ac:dyDescent="0.35">
      <c r="A6356" t="s">
        <v>30320</v>
      </c>
      <c r="B6356" t="s">
        <v>30321</v>
      </c>
      <c r="C6356" t="s">
        <v>30322</v>
      </c>
      <c r="D6356" s="5">
        <v>45017</v>
      </c>
      <c r="E6356" s="5">
        <v>44961</v>
      </c>
      <c r="F6356" t="s">
        <v>763</v>
      </c>
      <c r="G6356" t="s">
        <v>30323</v>
      </c>
      <c r="H6356" t="s">
        <v>1809</v>
      </c>
      <c r="I6356" t="s">
        <v>26454</v>
      </c>
      <c r="J6356" t="s">
        <v>756</v>
      </c>
      <c r="K6356" t="s">
        <v>756</v>
      </c>
      <c r="L6356" t="s">
        <v>757</v>
      </c>
      <c r="M6356" t="s">
        <v>757</v>
      </c>
      <c r="N6356" t="s">
        <v>756</v>
      </c>
      <c r="O6356" t="s">
        <v>756</v>
      </c>
      <c r="P6356" t="s">
        <v>758</v>
      </c>
      <c r="Q6356" t="s">
        <v>759</v>
      </c>
      <c r="R6356" t="s">
        <v>759</v>
      </c>
      <c r="S6356" t="s">
        <v>757</v>
      </c>
      <c r="T6356" t="s">
        <v>757</v>
      </c>
      <c r="U6356" t="s">
        <v>757</v>
      </c>
      <c r="V6356" t="s">
        <v>756</v>
      </c>
      <c r="W6356" t="s">
        <v>768</v>
      </c>
      <c r="X6356" t="s">
        <v>30324</v>
      </c>
      <c r="Y6356" t="str">
        <f t="shared" si="1402"/>
        <v>febrero</v>
      </c>
      <c r="Z6356">
        <f>YEAR(BD_PONDERACIONES[[#This Row],[Fecha Ejecución del Ticket]])</f>
        <v>2023</v>
      </c>
      <c r="AA6356" t="str">
        <f t="shared" si="1403"/>
        <v>abril</v>
      </c>
      <c r="AB6356">
        <f>YEAR(BD_PONDERACIONES[[#This Row],[Fecha de Inspección]])</f>
        <v>2023</v>
      </c>
      <c r="AC6356">
        <f t="shared" si="1404"/>
        <v>0.5</v>
      </c>
      <c r="AD6356">
        <f t="shared" si="1405"/>
        <v>0.5</v>
      </c>
      <c r="AE6356">
        <f t="shared" si="1406"/>
        <v>0.5</v>
      </c>
      <c r="AF6356">
        <f t="shared" si="1407"/>
        <v>0.5</v>
      </c>
      <c r="AG6356">
        <f t="shared" si="1408"/>
        <v>0.5</v>
      </c>
      <c r="AH6356">
        <f t="shared" si="1409"/>
        <v>0.5</v>
      </c>
      <c r="AI6356">
        <f t="shared" si="1410"/>
        <v>0.25</v>
      </c>
      <c r="AJ6356">
        <f t="shared" si="1411"/>
        <v>0.25</v>
      </c>
      <c r="AK6356">
        <f t="shared" si="1412"/>
        <v>0.5</v>
      </c>
      <c r="AL6356">
        <f t="shared" si="1413"/>
        <v>0.5</v>
      </c>
      <c r="AM6356">
        <f t="shared" si="1414"/>
        <v>0.17499999999999999</v>
      </c>
      <c r="AN6356" s="6">
        <f t="shared" si="1415"/>
        <v>0.93500000000000005</v>
      </c>
      <c r="AO6356" t="str">
        <f>VLOOKUP(BD_PONDERACIONES[[#This Row],[Comuna]],Tabla3[#All],2,0)</f>
        <v>Florida</v>
      </c>
    </row>
    <row r="6357" spans="1:41" x14ac:dyDescent="0.35">
      <c r="A6357" t="s">
        <v>30325</v>
      </c>
      <c r="B6357" t="s">
        <v>30326</v>
      </c>
      <c r="C6357" t="s">
        <v>30327</v>
      </c>
      <c r="D6357" s="5">
        <v>45017</v>
      </c>
      <c r="E6357" s="5">
        <v>44960</v>
      </c>
      <c r="F6357" t="s">
        <v>763</v>
      </c>
      <c r="G6357" t="s">
        <v>30328</v>
      </c>
      <c r="H6357" t="s">
        <v>1809</v>
      </c>
      <c r="I6357" t="s">
        <v>26131</v>
      </c>
      <c r="J6357" t="s">
        <v>756</v>
      </c>
      <c r="K6357" t="s">
        <v>756</v>
      </c>
      <c r="L6357" t="s">
        <v>757</v>
      </c>
      <c r="M6357" t="s">
        <v>757</v>
      </c>
      <c r="N6357" t="s">
        <v>756</v>
      </c>
      <c r="O6357" t="s">
        <v>756</v>
      </c>
      <c r="P6357" t="s">
        <v>758</v>
      </c>
      <c r="Q6357" t="s">
        <v>759</v>
      </c>
      <c r="R6357" t="s">
        <v>759</v>
      </c>
      <c r="S6357" t="s">
        <v>757</v>
      </c>
      <c r="T6357" t="s">
        <v>757</v>
      </c>
      <c r="U6357" t="s">
        <v>757</v>
      </c>
      <c r="V6357" t="s">
        <v>756</v>
      </c>
      <c r="W6357" t="s">
        <v>756</v>
      </c>
      <c r="X6357" t="s">
        <v>30329</v>
      </c>
      <c r="Y6357" t="str">
        <f t="shared" si="1402"/>
        <v>febrero</v>
      </c>
      <c r="Z6357">
        <f>YEAR(BD_PONDERACIONES[[#This Row],[Fecha Ejecución del Ticket]])</f>
        <v>2023</v>
      </c>
      <c r="AA6357" t="str">
        <f t="shared" si="1403"/>
        <v>abril</v>
      </c>
      <c r="AB6357">
        <f>YEAR(BD_PONDERACIONES[[#This Row],[Fecha de Inspección]])</f>
        <v>2023</v>
      </c>
      <c r="AC6357">
        <f t="shared" si="1404"/>
        <v>0.5</v>
      </c>
      <c r="AD6357">
        <f t="shared" si="1405"/>
        <v>0.5</v>
      </c>
      <c r="AE6357">
        <f t="shared" si="1406"/>
        <v>0.5</v>
      </c>
      <c r="AF6357">
        <f t="shared" si="1407"/>
        <v>0.5</v>
      </c>
      <c r="AG6357">
        <f t="shared" si="1408"/>
        <v>0.5</v>
      </c>
      <c r="AH6357">
        <f t="shared" si="1409"/>
        <v>0.5</v>
      </c>
      <c r="AI6357">
        <f t="shared" si="1410"/>
        <v>0.25</v>
      </c>
      <c r="AJ6357">
        <f t="shared" si="1411"/>
        <v>0.25</v>
      </c>
      <c r="AK6357">
        <f t="shared" si="1412"/>
        <v>0.5</v>
      </c>
      <c r="AL6357">
        <f t="shared" si="1413"/>
        <v>0.5</v>
      </c>
      <c r="AM6357">
        <f t="shared" si="1414"/>
        <v>0.5</v>
      </c>
      <c r="AN6357" s="6">
        <f t="shared" si="1415"/>
        <v>1</v>
      </c>
      <c r="AO6357" t="str">
        <f>VLOOKUP(BD_PONDERACIONES[[#This Row],[Comuna]],Tabla3[#All],2,0)</f>
        <v>Florida</v>
      </c>
    </row>
    <row r="6358" spans="1:41" x14ac:dyDescent="0.35">
      <c r="A6358" t="s">
        <v>30330</v>
      </c>
      <c r="B6358" t="s">
        <v>30331</v>
      </c>
      <c r="C6358" t="s">
        <v>30332</v>
      </c>
      <c r="D6358" s="5">
        <v>45017</v>
      </c>
      <c r="E6358" s="5">
        <v>44959</v>
      </c>
      <c r="F6358" t="s">
        <v>763</v>
      </c>
      <c r="G6358" t="s">
        <v>30333</v>
      </c>
      <c r="H6358" t="s">
        <v>1809</v>
      </c>
      <c r="I6358" t="s">
        <v>26136</v>
      </c>
      <c r="J6358" t="s">
        <v>756</v>
      </c>
      <c r="K6358" t="s">
        <v>756</v>
      </c>
      <c r="L6358" t="s">
        <v>773</v>
      </c>
      <c r="M6358" t="s">
        <v>773</v>
      </c>
      <c r="N6358" t="s">
        <v>756</v>
      </c>
      <c r="O6358" t="s">
        <v>756</v>
      </c>
      <c r="P6358" t="s">
        <v>758</v>
      </c>
      <c r="Q6358" t="s">
        <v>759</v>
      </c>
      <c r="R6358" t="s">
        <v>759</v>
      </c>
      <c r="S6358" t="s">
        <v>757</v>
      </c>
      <c r="T6358" t="s">
        <v>757</v>
      </c>
      <c r="U6358" t="s">
        <v>757</v>
      </c>
      <c r="V6358" t="s">
        <v>756</v>
      </c>
      <c r="W6358" t="s">
        <v>756</v>
      </c>
      <c r="X6358" t="s">
        <v>804</v>
      </c>
      <c r="Y6358" t="str">
        <f t="shared" si="1402"/>
        <v>febrero</v>
      </c>
      <c r="Z6358">
        <f>YEAR(BD_PONDERACIONES[[#This Row],[Fecha Ejecución del Ticket]])</f>
        <v>2023</v>
      </c>
      <c r="AA6358" t="str">
        <f t="shared" si="1403"/>
        <v>abril</v>
      </c>
      <c r="AB6358">
        <f>YEAR(BD_PONDERACIONES[[#This Row],[Fecha de Inspección]])</f>
        <v>2023</v>
      </c>
      <c r="AC6358">
        <f t="shared" si="1404"/>
        <v>0.5</v>
      </c>
      <c r="AD6358">
        <f t="shared" si="1405"/>
        <v>0.5</v>
      </c>
      <c r="AE6358">
        <f t="shared" si="1406"/>
        <v>0</v>
      </c>
      <c r="AF6358">
        <f t="shared" si="1407"/>
        <v>0</v>
      </c>
      <c r="AG6358">
        <f t="shared" si="1408"/>
        <v>0.5</v>
      </c>
      <c r="AH6358">
        <f t="shared" si="1409"/>
        <v>0.5</v>
      </c>
      <c r="AI6358">
        <f t="shared" si="1410"/>
        <v>0.25</v>
      </c>
      <c r="AJ6358">
        <f t="shared" si="1411"/>
        <v>0.25</v>
      </c>
      <c r="AK6358">
        <f t="shared" si="1412"/>
        <v>0.5</v>
      </c>
      <c r="AL6358">
        <f t="shared" si="1413"/>
        <v>0.5</v>
      </c>
      <c r="AM6358">
        <f t="shared" si="1414"/>
        <v>0.5</v>
      </c>
      <c r="AN6358" s="6">
        <f t="shared" si="1415"/>
        <v>0.7</v>
      </c>
      <c r="AO6358" t="str">
        <f>VLOOKUP(BD_PONDERACIONES[[#This Row],[Comuna]],Tabla3[#All],2,0)</f>
        <v>Florida</v>
      </c>
    </row>
    <row r="6359" spans="1:41" x14ac:dyDescent="0.35">
      <c r="A6359" t="s">
        <v>30334</v>
      </c>
      <c r="B6359" t="s">
        <v>30335</v>
      </c>
      <c r="C6359" t="s">
        <v>30336</v>
      </c>
      <c r="D6359" s="5">
        <v>45017</v>
      </c>
      <c r="E6359" s="5">
        <v>44959</v>
      </c>
      <c r="F6359" t="s">
        <v>763</v>
      </c>
      <c r="G6359" t="s">
        <v>30337</v>
      </c>
      <c r="H6359" t="s">
        <v>1809</v>
      </c>
      <c r="I6359" t="s">
        <v>26299</v>
      </c>
      <c r="J6359" t="s">
        <v>756</v>
      </c>
      <c r="K6359" t="s">
        <v>756</v>
      </c>
      <c r="L6359" t="s">
        <v>757</v>
      </c>
      <c r="M6359" t="s">
        <v>757</v>
      </c>
      <c r="N6359" t="s">
        <v>756</v>
      </c>
      <c r="O6359" t="s">
        <v>756</v>
      </c>
      <c r="P6359" t="s">
        <v>758</v>
      </c>
      <c r="Q6359" t="s">
        <v>759</v>
      </c>
      <c r="R6359" t="s">
        <v>759</v>
      </c>
      <c r="S6359" t="s">
        <v>757</v>
      </c>
      <c r="T6359" t="s">
        <v>757</v>
      </c>
      <c r="U6359" t="s">
        <v>757</v>
      </c>
      <c r="V6359" t="s">
        <v>773</v>
      </c>
      <c r="W6359" t="s">
        <v>773</v>
      </c>
      <c r="X6359" t="s">
        <v>23171</v>
      </c>
      <c r="Y6359" t="str">
        <f t="shared" si="1402"/>
        <v>febrero</v>
      </c>
      <c r="Z6359">
        <f>YEAR(BD_PONDERACIONES[[#This Row],[Fecha Ejecución del Ticket]])</f>
        <v>2023</v>
      </c>
      <c r="AA6359" t="str">
        <f t="shared" si="1403"/>
        <v>abril</v>
      </c>
      <c r="AB6359">
        <f>YEAR(BD_PONDERACIONES[[#This Row],[Fecha de Inspección]])</f>
        <v>2023</v>
      </c>
      <c r="AC6359">
        <f t="shared" si="1404"/>
        <v>0.5</v>
      </c>
      <c r="AD6359">
        <f t="shared" si="1405"/>
        <v>0.5</v>
      </c>
      <c r="AE6359">
        <f t="shared" si="1406"/>
        <v>0.5</v>
      </c>
      <c r="AF6359">
        <f t="shared" si="1407"/>
        <v>0.5</v>
      </c>
      <c r="AG6359">
        <f t="shared" si="1408"/>
        <v>0.5</v>
      </c>
      <c r="AH6359">
        <f t="shared" si="1409"/>
        <v>0.5</v>
      </c>
      <c r="AI6359">
        <f t="shared" si="1410"/>
        <v>0.25</v>
      </c>
      <c r="AJ6359">
        <f t="shared" si="1411"/>
        <v>0.25</v>
      </c>
      <c r="AK6359">
        <f t="shared" si="1412"/>
        <v>0.5</v>
      </c>
      <c r="AL6359">
        <f t="shared" si="1413"/>
        <v>0</v>
      </c>
      <c r="AM6359">
        <f t="shared" si="1414"/>
        <v>0</v>
      </c>
      <c r="AN6359" s="6">
        <f t="shared" si="1415"/>
        <v>0.8</v>
      </c>
      <c r="AO6359" t="str">
        <f>VLOOKUP(BD_PONDERACIONES[[#This Row],[Comuna]],Tabla3[#All],2,0)</f>
        <v>Florida</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5F45-FF38-40F2-B0EA-E281FBAA37BC}">
  <dimension ref="A1:C32"/>
  <sheetViews>
    <sheetView topLeftCell="A13" workbookViewId="0">
      <selection activeCell="C25" sqref="C25"/>
    </sheetView>
  </sheetViews>
  <sheetFormatPr baseColWidth="10" defaultRowHeight="14.5" x14ac:dyDescent="0.35"/>
  <sheetData>
    <row r="1" spans="1:3" x14ac:dyDescent="0.35">
      <c r="A1" t="s">
        <v>721</v>
      </c>
      <c r="B1" t="s">
        <v>3773</v>
      </c>
      <c r="C1" t="s">
        <v>3774</v>
      </c>
    </row>
    <row r="2" spans="1:3" x14ac:dyDescent="0.35">
      <c r="A2" s="14" t="s">
        <v>3775</v>
      </c>
      <c r="B2" t="s">
        <v>3776</v>
      </c>
    </row>
    <row r="3" spans="1:3" x14ac:dyDescent="0.35">
      <c r="A3" s="14" t="s">
        <v>3777</v>
      </c>
      <c r="B3" t="s">
        <v>3778</v>
      </c>
    </row>
    <row r="4" spans="1:3" x14ac:dyDescent="0.35">
      <c r="A4" s="14" t="s">
        <v>3779</v>
      </c>
      <c r="B4" t="s">
        <v>3778</v>
      </c>
    </row>
    <row r="5" spans="1:3" x14ac:dyDescent="0.35">
      <c r="A5" s="14" t="s">
        <v>3780</v>
      </c>
      <c r="B5" t="s">
        <v>3776</v>
      </c>
    </row>
    <row r="6" spans="1:3" x14ac:dyDescent="0.35">
      <c r="A6" s="14" t="s">
        <v>3781</v>
      </c>
      <c r="B6" t="s">
        <v>3778</v>
      </c>
    </row>
    <row r="7" spans="1:3" x14ac:dyDescent="0.35">
      <c r="A7" s="14" t="s">
        <v>1886</v>
      </c>
      <c r="B7" t="s">
        <v>3782</v>
      </c>
    </row>
    <row r="8" spans="1:3" x14ac:dyDescent="0.35">
      <c r="A8" s="14" t="s">
        <v>3783</v>
      </c>
      <c r="B8" t="s">
        <v>3784</v>
      </c>
      <c r="C8" t="s">
        <v>3785</v>
      </c>
    </row>
    <row r="9" spans="1:3" x14ac:dyDescent="0.35">
      <c r="A9" s="14" t="s">
        <v>755</v>
      </c>
      <c r="B9" t="s">
        <v>3784</v>
      </c>
      <c r="C9" t="s">
        <v>3785</v>
      </c>
    </row>
    <row r="10" spans="1:3" x14ac:dyDescent="0.35">
      <c r="A10" s="14" t="s">
        <v>3786</v>
      </c>
      <c r="B10" t="s">
        <v>3784</v>
      </c>
      <c r="C10" t="s">
        <v>3785</v>
      </c>
    </row>
    <row r="11" spans="1:3" x14ac:dyDescent="0.35">
      <c r="A11" s="14" t="s">
        <v>3394</v>
      </c>
      <c r="B11" t="s">
        <v>3784</v>
      </c>
      <c r="C11" t="s">
        <v>3785</v>
      </c>
    </row>
    <row r="12" spans="1:3" x14ac:dyDescent="0.35">
      <c r="A12" s="14" t="s">
        <v>3456</v>
      </c>
      <c r="B12" t="s">
        <v>3782</v>
      </c>
      <c r="C12" t="s">
        <v>3787</v>
      </c>
    </row>
    <row r="13" spans="1:3" x14ac:dyDescent="0.35">
      <c r="A13" s="14" t="s">
        <v>1580</v>
      </c>
      <c r="B13" t="s">
        <v>3782</v>
      </c>
      <c r="C13" t="s">
        <v>3787</v>
      </c>
    </row>
    <row r="14" spans="1:3" x14ac:dyDescent="0.35">
      <c r="A14" s="14" t="s">
        <v>3788</v>
      </c>
      <c r="B14" t="s">
        <v>3776</v>
      </c>
    </row>
    <row r="15" spans="1:3" x14ac:dyDescent="0.35">
      <c r="A15" s="14" t="s">
        <v>3789</v>
      </c>
      <c r="B15" t="s">
        <v>3776</v>
      </c>
    </row>
    <row r="16" spans="1:3" x14ac:dyDescent="0.35">
      <c r="A16" s="14" t="s">
        <v>1809</v>
      </c>
      <c r="B16" t="s">
        <v>3784</v>
      </c>
      <c r="C16" t="s">
        <v>3785</v>
      </c>
    </row>
    <row r="17" spans="1:3" x14ac:dyDescent="0.35">
      <c r="A17" s="14" t="s">
        <v>3790</v>
      </c>
      <c r="B17" t="s">
        <v>3776</v>
      </c>
    </row>
    <row r="18" spans="1:3" x14ac:dyDescent="0.35">
      <c r="A18" s="14" t="s">
        <v>2755</v>
      </c>
      <c r="B18" t="s">
        <v>3784</v>
      </c>
      <c r="C18" t="s">
        <v>3785</v>
      </c>
    </row>
    <row r="19" spans="1:3" x14ac:dyDescent="0.35">
      <c r="A19" s="14" t="s">
        <v>3791</v>
      </c>
      <c r="B19" t="s">
        <v>3776</v>
      </c>
    </row>
    <row r="20" spans="1:3" x14ac:dyDescent="0.35">
      <c r="A20" s="14" t="s">
        <v>1389</v>
      </c>
      <c r="B20" t="s">
        <v>3784</v>
      </c>
      <c r="C20" t="s">
        <v>3785</v>
      </c>
    </row>
    <row r="21" spans="1:3" x14ac:dyDescent="0.35">
      <c r="A21" s="14" t="s">
        <v>2860</v>
      </c>
      <c r="B21" t="s">
        <v>3782</v>
      </c>
      <c r="C21" t="s">
        <v>3787</v>
      </c>
    </row>
    <row r="22" spans="1:3" x14ac:dyDescent="0.35">
      <c r="A22" s="14" t="s">
        <v>3792</v>
      </c>
      <c r="B22" t="s">
        <v>3776</v>
      </c>
    </row>
    <row r="23" spans="1:3" x14ac:dyDescent="0.35">
      <c r="A23" s="14" t="s">
        <v>3793</v>
      </c>
      <c r="B23" t="s">
        <v>3778</v>
      </c>
    </row>
    <row r="24" spans="1:3" x14ac:dyDescent="0.35">
      <c r="A24" s="14" t="s">
        <v>3794</v>
      </c>
      <c r="B24" t="s">
        <v>3778</v>
      </c>
    </row>
    <row r="25" spans="1:3" x14ac:dyDescent="0.35">
      <c r="A25" s="14" t="s">
        <v>3795</v>
      </c>
      <c r="B25" t="s">
        <v>3782</v>
      </c>
    </row>
    <row r="26" spans="1:3" x14ac:dyDescent="0.35">
      <c r="A26" s="14" t="s">
        <v>3796</v>
      </c>
      <c r="B26" t="s">
        <v>3778</v>
      </c>
    </row>
    <row r="27" spans="1:3" x14ac:dyDescent="0.35">
      <c r="A27" s="14" t="s">
        <v>3797</v>
      </c>
      <c r="B27" t="s">
        <v>3784</v>
      </c>
      <c r="C27" t="s">
        <v>3785</v>
      </c>
    </row>
    <row r="28" spans="1:3" x14ac:dyDescent="0.35">
      <c r="A28" s="14" t="s">
        <v>3798</v>
      </c>
      <c r="B28" t="s">
        <v>3776</v>
      </c>
    </row>
    <row r="29" spans="1:3" x14ac:dyDescent="0.35">
      <c r="A29" s="14" t="s">
        <v>3799</v>
      </c>
      <c r="B29" t="s">
        <v>3784</v>
      </c>
      <c r="C29" t="s">
        <v>3785</v>
      </c>
    </row>
    <row r="30" spans="1:3" x14ac:dyDescent="0.35">
      <c r="A30" s="14" t="s">
        <v>3800</v>
      </c>
      <c r="B30" t="s">
        <v>3782</v>
      </c>
      <c r="C30" t="s">
        <v>3787</v>
      </c>
    </row>
    <row r="31" spans="1:3" x14ac:dyDescent="0.35">
      <c r="A31" s="14" t="s">
        <v>3801</v>
      </c>
      <c r="B31" t="s">
        <v>3784</v>
      </c>
      <c r="C31" t="s">
        <v>3785</v>
      </c>
    </row>
    <row r="32" spans="1:3" x14ac:dyDescent="0.35">
      <c r="A32" s="14" t="s">
        <v>3802</v>
      </c>
      <c r="B32" t="s">
        <v>3782</v>
      </c>
      <c r="C32" t="s">
        <v>3787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063D-52C1-4A80-BC9B-09DAB75F6855}">
  <dimension ref="A1:T336"/>
  <sheetViews>
    <sheetView topLeftCell="K31" zoomScale="55" zoomScaleNormal="55" workbookViewId="0">
      <selection activeCell="R45" sqref="R45"/>
    </sheetView>
  </sheetViews>
  <sheetFormatPr baseColWidth="10" defaultRowHeight="14.5" x14ac:dyDescent="0.35"/>
  <cols>
    <col min="1" max="1" width="29.36328125" bestFit="1" customWidth="1"/>
    <col min="2" max="2" width="24" bestFit="1" customWidth="1"/>
    <col min="3" max="3" width="22.08984375" bestFit="1" customWidth="1"/>
    <col min="11" max="11" width="18.453125" bestFit="1" customWidth="1"/>
    <col min="12" max="12" width="24" bestFit="1" customWidth="1"/>
    <col min="15" max="16" width="22.36328125" bestFit="1" customWidth="1"/>
    <col min="18" max="18" width="29.36328125" bestFit="1" customWidth="1"/>
    <col min="19" max="19" width="24" bestFit="1" customWidth="1"/>
    <col min="20" max="20" width="22.08984375" bestFit="1" customWidth="1"/>
  </cols>
  <sheetData>
    <row r="1" spans="1:17" x14ac:dyDescent="0.35">
      <c r="A1" t="s">
        <v>3769</v>
      </c>
      <c r="B1" t="s">
        <v>3770</v>
      </c>
      <c r="K1" s="13" t="s">
        <v>3771</v>
      </c>
      <c r="L1" t="s">
        <v>3770</v>
      </c>
      <c r="O1" t="s">
        <v>30343</v>
      </c>
    </row>
    <row r="2" spans="1:17" x14ac:dyDescent="0.35">
      <c r="A2" s="18">
        <v>3686</v>
      </c>
      <c r="B2" s="6">
        <v>0.91078930412371129</v>
      </c>
      <c r="D2">
        <f>GETPIVOTDATA("Cuenta de ID INCIDENCIA",$A$2)</f>
        <v>3686</v>
      </c>
      <c r="E2" s="6">
        <f>GETPIVOTDATA("Promedio de Cumplimiento",$A$2)</f>
        <v>0.91078930412371129</v>
      </c>
      <c r="K2" s="12">
        <v>2022</v>
      </c>
      <c r="L2" s="6">
        <v>0.9107680307941598</v>
      </c>
      <c r="O2" s="6">
        <v>0.11756490810504189</v>
      </c>
      <c r="Q2" s="6">
        <f>GETPIVOTDATA("Cumplimiento",$O$1)</f>
        <v>0.11756490810504189</v>
      </c>
    </row>
    <row r="3" spans="1:17" x14ac:dyDescent="0.35">
      <c r="K3" s="15" t="s">
        <v>24436</v>
      </c>
      <c r="L3" s="6">
        <v>0.90489950980392198</v>
      </c>
    </row>
    <row r="4" spans="1:17" x14ac:dyDescent="0.35">
      <c r="K4" s="16">
        <v>44562</v>
      </c>
      <c r="L4" s="6">
        <v>0.89928571428571424</v>
      </c>
    </row>
    <row r="5" spans="1:17" x14ac:dyDescent="0.35">
      <c r="K5" s="16">
        <v>44563</v>
      </c>
      <c r="L5" s="6">
        <v>0.80381250000000004</v>
      </c>
    </row>
    <row r="6" spans="1:17" x14ac:dyDescent="0.35">
      <c r="K6" s="16">
        <v>44564</v>
      </c>
      <c r="L6" s="6">
        <v>0.95874999999999999</v>
      </c>
    </row>
    <row r="7" spans="1:17" x14ac:dyDescent="0.35">
      <c r="K7" s="16">
        <v>44565</v>
      </c>
      <c r="L7" s="6">
        <v>0.91249999999999998</v>
      </c>
    </row>
    <row r="8" spans="1:17" x14ac:dyDescent="0.35">
      <c r="K8" s="16">
        <v>44566</v>
      </c>
      <c r="L8" s="6">
        <v>0.87092105263157893</v>
      </c>
    </row>
    <row r="9" spans="1:17" x14ac:dyDescent="0.35">
      <c r="A9" s="13" t="s">
        <v>3771</v>
      </c>
      <c r="B9" t="s">
        <v>3770</v>
      </c>
      <c r="K9" s="16">
        <v>44567</v>
      </c>
      <c r="L9" s="6">
        <v>0.87474999999999992</v>
      </c>
    </row>
    <row r="10" spans="1:17" x14ac:dyDescent="0.35">
      <c r="A10" s="12">
        <v>2022</v>
      </c>
      <c r="B10" s="6">
        <v>0.91076803079415958</v>
      </c>
      <c r="K10" s="16">
        <v>44568</v>
      </c>
      <c r="L10" s="6">
        <v>0.95437499999999997</v>
      </c>
    </row>
    <row r="11" spans="1:17" x14ac:dyDescent="0.35">
      <c r="A11" s="15" t="s">
        <v>24436</v>
      </c>
      <c r="B11" s="6">
        <v>0.90489950980392164</v>
      </c>
      <c r="K11" s="16">
        <v>44569</v>
      </c>
      <c r="L11" s="6">
        <v>0.90464285714285719</v>
      </c>
    </row>
    <row r="12" spans="1:17" x14ac:dyDescent="0.35">
      <c r="A12" s="15" t="s">
        <v>28423</v>
      </c>
      <c r="B12" s="6">
        <v>0.91310606060606114</v>
      </c>
      <c r="K12" s="16">
        <v>44570</v>
      </c>
      <c r="L12" s="6">
        <v>0.80099999999999993</v>
      </c>
    </row>
    <row r="13" spans="1:17" x14ac:dyDescent="0.35">
      <c r="A13" s="15" t="s">
        <v>28424</v>
      </c>
      <c r="B13" s="6">
        <v>0.91978571428571487</v>
      </c>
      <c r="K13" s="16">
        <v>44571</v>
      </c>
      <c r="L13" s="6">
        <v>0.82250000000000012</v>
      </c>
    </row>
    <row r="14" spans="1:17" x14ac:dyDescent="0.35">
      <c r="A14" s="15" t="s">
        <v>30338</v>
      </c>
      <c r="B14" s="6">
        <v>0.87791666666666657</v>
      </c>
      <c r="K14" s="16">
        <v>44572</v>
      </c>
      <c r="L14" s="6">
        <v>0.86925000000000008</v>
      </c>
    </row>
    <row r="15" spans="1:17" x14ac:dyDescent="0.35">
      <c r="A15" s="15" t="s">
        <v>30339</v>
      </c>
      <c r="B15" s="6">
        <v>0.9114825581395356</v>
      </c>
      <c r="K15" s="16">
        <v>44573</v>
      </c>
      <c r="L15" s="6">
        <v>0.94349999999999989</v>
      </c>
    </row>
    <row r="16" spans="1:17" x14ac:dyDescent="0.35">
      <c r="A16" s="15" t="s">
        <v>30340</v>
      </c>
      <c r="B16" s="6">
        <v>0.90057799442895958</v>
      </c>
      <c r="K16" s="16">
        <v>44574</v>
      </c>
      <c r="L16" s="6">
        <v>0.94180555555555556</v>
      </c>
    </row>
    <row r="17" spans="1:12" x14ac:dyDescent="0.35">
      <c r="A17" s="15" t="s">
        <v>30341</v>
      </c>
      <c r="B17" s="6">
        <v>0.88444196428571509</v>
      </c>
      <c r="K17" s="16">
        <v>44575</v>
      </c>
      <c r="L17" s="6">
        <v>0.92749999999999999</v>
      </c>
    </row>
    <row r="18" spans="1:12" x14ac:dyDescent="0.35">
      <c r="A18" s="15" t="s">
        <v>30342</v>
      </c>
      <c r="B18" s="6">
        <v>0.93500000000000005</v>
      </c>
      <c r="K18" s="16">
        <v>44576</v>
      </c>
      <c r="L18" s="6">
        <v>0.90437500000000004</v>
      </c>
    </row>
    <row r="19" spans="1:12" x14ac:dyDescent="0.35">
      <c r="A19" s="15" t="s">
        <v>28425</v>
      </c>
      <c r="B19" s="6">
        <v>0.89941666666666675</v>
      </c>
      <c r="K19" s="16">
        <v>44577</v>
      </c>
      <c r="L19" s="6">
        <v>0.90062500000000001</v>
      </c>
    </row>
    <row r="20" spans="1:12" x14ac:dyDescent="0.35">
      <c r="A20" s="15" t="s">
        <v>28426</v>
      </c>
      <c r="B20" s="6">
        <v>0.95418131868131884</v>
      </c>
      <c r="K20" s="16">
        <v>44578</v>
      </c>
      <c r="L20" s="6">
        <v>0.9213636363636365</v>
      </c>
    </row>
    <row r="21" spans="1:12" x14ac:dyDescent="0.35">
      <c r="A21" s="12">
        <v>2023</v>
      </c>
      <c r="B21" s="6">
        <v>0.91089850249584092</v>
      </c>
      <c r="K21" s="16">
        <v>44579</v>
      </c>
      <c r="L21" s="6">
        <v>0.95625000000000004</v>
      </c>
    </row>
    <row r="22" spans="1:12" x14ac:dyDescent="0.35">
      <c r="A22" s="15" t="s">
        <v>24436</v>
      </c>
      <c r="B22" s="6">
        <v>0.87901503164557038</v>
      </c>
      <c r="K22" s="16">
        <v>44580</v>
      </c>
      <c r="L22" s="6">
        <v>0.95291666666666652</v>
      </c>
    </row>
    <row r="23" spans="1:12" x14ac:dyDescent="0.35">
      <c r="A23" s="15" t="s">
        <v>28423</v>
      </c>
      <c r="B23" s="6">
        <v>0.94405423280423328</v>
      </c>
      <c r="K23" s="16">
        <v>44581</v>
      </c>
      <c r="L23" s="6">
        <v>0.92699999999999994</v>
      </c>
    </row>
    <row r="24" spans="1:12" x14ac:dyDescent="0.35">
      <c r="A24" s="15" t="s">
        <v>28424</v>
      </c>
      <c r="B24" s="6">
        <v>0.94657407407407423</v>
      </c>
      <c r="K24" s="16">
        <v>44582</v>
      </c>
      <c r="L24" s="6">
        <v>0.98181818181818192</v>
      </c>
    </row>
    <row r="25" spans="1:12" x14ac:dyDescent="0.35">
      <c r="A25" s="15" t="s">
        <v>30338</v>
      </c>
      <c r="B25" s="6">
        <v>0.95571428571428585</v>
      </c>
      <c r="K25" s="16">
        <v>44583</v>
      </c>
      <c r="L25" s="6">
        <v>0.96714285714285708</v>
      </c>
    </row>
    <row r="26" spans="1:12" x14ac:dyDescent="0.35">
      <c r="A26" s="12" t="s">
        <v>3772</v>
      </c>
      <c r="B26" s="6">
        <v>0.91078930412370862</v>
      </c>
      <c r="K26" s="16">
        <v>44584</v>
      </c>
      <c r="L26" s="6">
        <v>0.96250000000000002</v>
      </c>
    </row>
    <row r="27" spans="1:12" x14ac:dyDescent="0.35">
      <c r="K27" s="16">
        <v>44585</v>
      </c>
      <c r="L27" s="6">
        <v>0.9</v>
      </c>
    </row>
    <row r="28" spans="1:12" x14ac:dyDescent="0.35">
      <c r="K28" s="16">
        <v>44586</v>
      </c>
      <c r="L28" s="6">
        <v>0.93375000000000008</v>
      </c>
    </row>
    <row r="29" spans="1:12" x14ac:dyDescent="0.35">
      <c r="K29" s="16">
        <v>44587</v>
      </c>
      <c r="L29" s="6">
        <v>0.96699999999999997</v>
      </c>
    </row>
    <row r="30" spans="1:12" x14ac:dyDescent="0.35">
      <c r="K30" s="16">
        <v>44588</v>
      </c>
      <c r="L30" s="6">
        <v>0.9</v>
      </c>
    </row>
    <row r="31" spans="1:12" x14ac:dyDescent="0.35">
      <c r="K31" s="16">
        <v>44589</v>
      </c>
      <c r="L31" s="6">
        <v>0.82750000000000001</v>
      </c>
    </row>
    <row r="32" spans="1:12" x14ac:dyDescent="0.35">
      <c r="K32" s="16">
        <v>44590</v>
      </c>
      <c r="L32" s="6">
        <v>0.77249999999999996</v>
      </c>
    </row>
    <row r="33" spans="1:20" x14ac:dyDescent="0.35">
      <c r="K33" s="16">
        <v>44591</v>
      </c>
      <c r="L33" s="6">
        <v>0.98375000000000001</v>
      </c>
    </row>
    <row r="34" spans="1:20" x14ac:dyDescent="0.35">
      <c r="K34" s="16">
        <v>44592</v>
      </c>
      <c r="L34" s="6">
        <v>0.97833333333333339</v>
      </c>
    </row>
    <row r="35" spans="1:20" x14ac:dyDescent="0.35">
      <c r="K35" s="15" t="s">
        <v>28423</v>
      </c>
      <c r="L35" s="6">
        <v>0.91310606060606081</v>
      </c>
    </row>
    <row r="36" spans="1:20" x14ac:dyDescent="0.35">
      <c r="A36" s="13" t="s">
        <v>30347</v>
      </c>
      <c r="B36" t="s">
        <v>3770</v>
      </c>
      <c r="K36" s="16">
        <v>44593</v>
      </c>
      <c r="L36" s="6">
        <v>0.93</v>
      </c>
    </row>
    <row r="37" spans="1:20" x14ac:dyDescent="0.35">
      <c r="A37" s="12" t="s">
        <v>26259</v>
      </c>
      <c r="B37" s="6">
        <v>1</v>
      </c>
      <c r="K37" s="16">
        <v>44594</v>
      </c>
      <c r="L37" s="6">
        <v>0.90052631578947362</v>
      </c>
    </row>
    <row r="38" spans="1:20" x14ac:dyDescent="0.35">
      <c r="A38" s="12" t="s">
        <v>26431</v>
      </c>
      <c r="B38" s="6">
        <v>0.9870000000000001</v>
      </c>
      <c r="K38" s="16">
        <v>44595</v>
      </c>
      <c r="L38" s="6">
        <v>0.89071428571428568</v>
      </c>
      <c r="R38" s="13" t="s">
        <v>30347</v>
      </c>
      <c r="S38" t="s">
        <v>3770</v>
      </c>
      <c r="T38" t="s">
        <v>3769</v>
      </c>
    </row>
    <row r="39" spans="1:20" x14ac:dyDescent="0.35">
      <c r="A39" s="12" t="s">
        <v>26336</v>
      </c>
      <c r="B39" s="6">
        <v>0.9850000000000001</v>
      </c>
      <c r="K39" s="16">
        <v>44596</v>
      </c>
      <c r="L39" s="6">
        <v>0.89694444444444466</v>
      </c>
      <c r="R39" s="12" t="s">
        <v>26142</v>
      </c>
      <c r="S39" s="6">
        <v>0.98477272727272724</v>
      </c>
      <c r="T39" s="17">
        <v>22</v>
      </c>
    </row>
    <row r="40" spans="1:20" x14ac:dyDescent="0.35">
      <c r="A40" s="12" t="s">
        <v>26142</v>
      </c>
      <c r="B40" s="6">
        <v>0.98477272727272724</v>
      </c>
      <c r="K40" s="16">
        <v>44597</v>
      </c>
      <c r="L40" s="6">
        <v>0.86636363636363645</v>
      </c>
      <c r="R40" s="12" t="s">
        <v>26114</v>
      </c>
      <c r="S40" s="6">
        <v>0.89068181818181846</v>
      </c>
      <c r="T40" s="17">
        <v>22</v>
      </c>
    </row>
    <row r="41" spans="1:20" x14ac:dyDescent="0.35">
      <c r="A41" s="12" t="s">
        <v>26289</v>
      </c>
      <c r="B41" s="6">
        <v>0.97833333333333339</v>
      </c>
      <c r="K41" s="16">
        <v>44598</v>
      </c>
      <c r="L41" s="6">
        <v>0.90777777777777779</v>
      </c>
      <c r="R41" s="12" t="s">
        <v>26454</v>
      </c>
      <c r="S41" s="6">
        <v>0.96849999999999992</v>
      </c>
      <c r="T41" s="17">
        <v>20</v>
      </c>
    </row>
    <row r="42" spans="1:20" x14ac:dyDescent="0.35">
      <c r="A42" s="12" t="s">
        <v>26248</v>
      </c>
      <c r="B42" s="6">
        <v>0.97208333333333341</v>
      </c>
      <c r="K42" s="16">
        <v>44599</v>
      </c>
      <c r="L42" s="6">
        <v>1</v>
      </c>
      <c r="R42" s="12" t="s">
        <v>26183</v>
      </c>
      <c r="S42" s="6">
        <v>0.93684210526315792</v>
      </c>
      <c r="T42" s="17">
        <v>19</v>
      </c>
    </row>
    <row r="43" spans="1:20" x14ac:dyDescent="0.35">
      <c r="A43" s="12" t="s">
        <v>26454</v>
      </c>
      <c r="B43" s="6">
        <v>0.96849999999999992</v>
      </c>
      <c r="K43" s="16">
        <v>44600</v>
      </c>
      <c r="L43" s="6">
        <v>0.87687500000000007</v>
      </c>
      <c r="R43" s="12" t="s">
        <v>26299</v>
      </c>
      <c r="S43" s="6">
        <v>0.87852941176470589</v>
      </c>
      <c r="T43" s="17">
        <v>17</v>
      </c>
    </row>
    <row r="44" spans="1:20" x14ac:dyDescent="0.35">
      <c r="A44" s="12" t="s">
        <v>26322</v>
      </c>
      <c r="B44" s="6">
        <v>0.96443181818181822</v>
      </c>
      <c r="K44" s="16">
        <v>44601</v>
      </c>
      <c r="L44" s="6">
        <v>0.94083333333333341</v>
      </c>
      <c r="R44" s="12" t="s">
        <v>26159</v>
      </c>
      <c r="S44" s="6">
        <v>0.95156250000000009</v>
      </c>
      <c r="T44" s="17">
        <v>16</v>
      </c>
    </row>
    <row r="45" spans="1:20" x14ac:dyDescent="0.35">
      <c r="A45" s="12" t="s">
        <v>26220</v>
      </c>
      <c r="B45" s="6">
        <v>0.9587500000000001</v>
      </c>
      <c r="K45" s="16">
        <v>44602</v>
      </c>
      <c r="L45" s="6">
        <v>0.95366666666666677</v>
      </c>
      <c r="R45" s="12" t="s">
        <v>26131</v>
      </c>
      <c r="S45" s="6">
        <v>0.92600000000000005</v>
      </c>
      <c r="T45" s="17">
        <v>15</v>
      </c>
    </row>
    <row r="46" spans="1:20" x14ac:dyDescent="0.35">
      <c r="A46" s="12" t="s">
        <v>26159</v>
      </c>
      <c r="B46" s="6">
        <v>0.95156250000000009</v>
      </c>
      <c r="K46" s="16">
        <v>44603</v>
      </c>
      <c r="L46" s="6">
        <v>0.85500000000000009</v>
      </c>
      <c r="R46" s="12" t="s">
        <v>26220</v>
      </c>
      <c r="S46" s="6">
        <v>0.9587500000000001</v>
      </c>
      <c r="T46" s="17">
        <v>12</v>
      </c>
    </row>
    <row r="47" spans="1:20" x14ac:dyDescent="0.35">
      <c r="A47" s="12" t="s">
        <v>26230</v>
      </c>
      <c r="B47" s="6">
        <v>0.95</v>
      </c>
      <c r="K47" s="16">
        <v>44604</v>
      </c>
      <c r="L47" s="6">
        <v>0.96961538461538477</v>
      </c>
      <c r="R47" s="12" t="s">
        <v>26248</v>
      </c>
      <c r="S47" s="6">
        <v>0.97208333333333341</v>
      </c>
      <c r="T47" s="17">
        <v>12</v>
      </c>
    </row>
    <row r="48" spans="1:20" x14ac:dyDescent="0.35">
      <c r="A48" s="12" t="s">
        <v>26152</v>
      </c>
      <c r="B48" s="6">
        <v>0.95</v>
      </c>
      <c r="K48" s="16">
        <v>44605</v>
      </c>
      <c r="L48" s="6">
        <v>0.91749999999999998</v>
      </c>
      <c r="R48" s="12" t="s">
        <v>26336</v>
      </c>
      <c r="S48" s="6">
        <v>0.9850000000000001</v>
      </c>
      <c r="T48" s="17">
        <v>11</v>
      </c>
    </row>
    <row r="49" spans="1:20" x14ac:dyDescent="0.35">
      <c r="A49" s="12" t="s">
        <v>26531</v>
      </c>
      <c r="B49" s="6">
        <v>0.94187500000000002</v>
      </c>
      <c r="K49" s="16">
        <v>44606</v>
      </c>
      <c r="L49" s="6">
        <v>0.91138888888888892</v>
      </c>
      <c r="R49" s="12" t="s">
        <v>26322</v>
      </c>
      <c r="S49" s="6">
        <v>0.96443181818181822</v>
      </c>
      <c r="T49" s="17">
        <v>11</v>
      </c>
    </row>
    <row r="50" spans="1:20" x14ac:dyDescent="0.35">
      <c r="A50" s="12" t="s">
        <v>26177</v>
      </c>
      <c r="B50" s="6">
        <v>0.93722222222222229</v>
      </c>
      <c r="K50" s="16">
        <v>44607</v>
      </c>
      <c r="L50" s="6">
        <v>0.91468749999999999</v>
      </c>
      <c r="R50" s="12" t="s">
        <v>26431</v>
      </c>
      <c r="S50" s="6">
        <v>0.9870000000000001</v>
      </c>
      <c r="T50" s="17">
        <v>10</v>
      </c>
    </row>
    <row r="51" spans="1:20" x14ac:dyDescent="0.35">
      <c r="A51" s="12" t="s">
        <v>26183</v>
      </c>
      <c r="B51" s="6">
        <v>0.93684210526315792</v>
      </c>
      <c r="K51" s="16">
        <v>44608</v>
      </c>
      <c r="L51" s="6">
        <v>0.93300000000000005</v>
      </c>
      <c r="R51" s="12" t="s">
        <v>26136</v>
      </c>
      <c r="S51" s="6">
        <v>0.89</v>
      </c>
      <c r="T51" s="17">
        <v>10</v>
      </c>
    </row>
    <row r="52" spans="1:20" x14ac:dyDescent="0.35">
      <c r="A52" s="12" t="s">
        <v>26474</v>
      </c>
      <c r="B52" s="6">
        <v>0.92791666666666661</v>
      </c>
      <c r="K52" s="16">
        <v>44609</v>
      </c>
      <c r="L52" s="6">
        <v>0.95</v>
      </c>
      <c r="R52" s="12" t="s">
        <v>26152</v>
      </c>
      <c r="S52" s="6">
        <v>0.95</v>
      </c>
      <c r="T52" s="17">
        <v>10</v>
      </c>
    </row>
    <row r="53" spans="1:20" x14ac:dyDescent="0.35">
      <c r="A53" s="12" t="s">
        <v>26131</v>
      </c>
      <c r="B53" s="6">
        <v>0.92600000000000005</v>
      </c>
      <c r="K53" s="16">
        <v>44610</v>
      </c>
      <c r="L53" s="6">
        <v>0.94285714285714284</v>
      </c>
      <c r="R53" s="12" t="s">
        <v>26177</v>
      </c>
      <c r="S53" s="6">
        <v>0.93722222222222229</v>
      </c>
      <c r="T53" s="17">
        <v>9</v>
      </c>
    </row>
    <row r="54" spans="1:20" x14ac:dyDescent="0.35">
      <c r="A54" s="12" t="s">
        <v>26114</v>
      </c>
      <c r="B54" s="6">
        <v>0.89068181818181846</v>
      </c>
      <c r="K54" s="16">
        <v>44611</v>
      </c>
      <c r="L54" s="6">
        <v>0.93200000000000005</v>
      </c>
      <c r="R54" s="12" t="s">
        <v>26531</v>
      </c>
      <c r="S54" s="6">
        <v>0.94187500000000002</v>
      </c>
      <c r="T54" s="17">
        <v>8</v>
      </c>
    </row>
    <row r="55" spans="1:20" x14ac:dyDescent="0.35">
      <c r="A55" s="12" t="s">
        <v>26136</v>
      </c>
      <c r="B55" s="6">
        <v>0.89</v>
      </c>
      <c r="K55" s="16">
        <v>44612</v>
      </c>
      <c r="L55" s="6">
        <v>0.84099999999999997</v>
      </c>
      <c r="R55" s="12" t="s">
        <v>26474</v>
      </c>
      <c r="S55" s="6">
        <v>0.92791666666666661</v>
      </c>
      <c r="T55" s="17">
        <v>6</v>
      </c>
    </row>
    <row r="56" spans="1:20" x14ac:dyDescent="0.35">
      <c r="A56" s="12" t="s">
        <v>26299</v>
      </c>
      <c r="B56" s="6">
        <v>0.87852941176470589</v>
      </c>
      <c r="K56" s="16">
        <v>44613</v>
      </c>
      <c r="L56" s="6">
        <v>0.89</v>
      </c>
      <c r="R56" s="12" t="s">
        <v>26289</v>
      </c>
      <c r="S56" s="6">
        <v>0.97833333333333339</v>
      </c>
      <c r="T56" s="17">
        <v>6</v>
      </c>
    </row>
    <row r="57" spans="1:20" x14ac:dyDescent="0.35">
      <c r="A57" s="12" t="s">
        <v>3772</v>
      </c>
      <c r="B57" s="6">
        <v>0.9442790456431539</v>
      </c>
      <c r="K57" s="16">
        <v>44614</v>
      </c>
      <c r="L57" s="6">
        <v>0.875</v>
      </c>
      <c r="R57" s="12" t="s">
        <v>26230</v>
      </c>
      <c r="S57" s="6">
        <v>0.95</v>
      </c>
      <c r="T57" s="17">
        <v>4</v>
      </c>
    </row>
    <row r="58" spans="1:20" x14ac:dyDescent="0.35">
      <c r="K58" s="16">
        <v>44615</v>
      </c>
      <c r="L58" s="6">
        <v>0.95583333333333342</v>
      </c>
      <c r="R58" s="12" t="s">
        <v>26259</v>
      </c>
      <c r="S58" s="6">
        <v>1</v>
      </c>
      <c r="T58" s="17">
        <v>1</v>
      </c>
    </row>
    <row r="59" spans="1:20" x14ac:dyDescent="0.35">
      <c r="K59" s="16">
        <v>44616</v>
      </c>
      <c r="L59" s="6">
        <v>0.9381250000000001</v>
      </c>
      <c r="R59" s="12" t="s">
        <v>3772</v>
      </c>
      <c r="S59" s="6">
        <v>0.9442790456431539</v>
      </c>
      <c r="T59" s="17">
        <v>241</v>
      </c>
    </row>
    <row r="60" spans="1:20" x14ac:dyDescent="0.35">
      <c r="K60" s="16">
        <v>44617</v>
      </c>
      <c r="L60" s="6">
        <v>0.83500000000000008</v>
      </c>
    </row>
    <row r="61" spans="1:20" x14ac:dyDescent="0.35">
      <c r="K61" s="15" t="s">
        <v>28424</v>
      </c>
      <c r="L61" s="6">
        <v>0.91978571428571509</v>
      </c>
    </row>
    <row r="62" spans="1:20" x14ac:dyDescent="0.35">
      <c r="K62" s="16">
        <v>44621</v>
      </c>
      <c r="L62" s="6">
        <v>0.98571428571428577</v>
      </c>
    </row>
    <row r="63" spans="1:20" x14ac:dyDescent="0.35">
      <c r="K63" s="16">
        <v>44622</v>
      </c>
      <c r="L63" s="6">
        <v>0.95000000000000007</v>
      </c>
    </row>
    <row r="64" spans="1:20" x14ac:dyDescent="0.35">
      <c r="K64" s="16">
        <v>44623</v>
      </c>
      <c r="L64" s="6">
        <v>0.98111111111111116</v>
      </c>
    </row>
    <row r="65" spans="11:12" x14ac:dyDescent="0.35">
      <c r="K65" s="16">
        <v>44624</v>
      </c>
      <c r="L65" s="6">
        <v>0.96</v>
      </c>
    </row>
    <row r="66" spans="11:12" x14ac:dyDescent="0.35">
      <c r="K66" s="16">
        <v>44625</v>
      </c>
      <c r="L66" s="6">
        <v>0.92307692307692313</v>
      </c>
    </row>
    <row r="67" spans="11:12" x14ac:dyDescent="0.35">
      <c r="K67" s="16">
        <v>44626</v>
      </c>
      <c r="L67" s="6">
        <v>0.9</v>
      </c>
    </row>
    <row r="68" spans="11:12" x14ac:dyDescent="0.35">
      <c r="K68" s="16">
        <v>44627</v>
      </c>
      <c r="L68" s="6">
        <v>0.85000000000000009</v>
      </c>
    </row>
    <row r="69" spans="11:12" x14ac:dyDescent="0.35">
      <c r="K69" s="16">
        <v>44628</v>
      </c>
      <c r="L69" s="6">
        <v>0.82699999999999996</v>
      </c>
    </row>
    <row r="70" spans="11:12" x14ac:dyDescent="0.35">
      <c r="K70" s="16">
        <v>44629</v>
      </c>
      <c r="L70" s="6">
        <v>0.90812499999999996</v>
      </c>
    </row>
    <row r="71" spans="11:12" x14ac:dyDescent="0.35">
      <c r="K71" s="16">
        <v>44630</v>
      </c>
      <c r="L71" s="6">
        <v>0.94714285714285718</v>
      </c>
    </row>
    <row r="72" spans="11:12" x14ac:dyDescent="0.35">
      <c r="K72" s="16">
        <v>44631</v>
      </c>
      <c r="L72" s="6">
        <v>0.8392857142857143</v>
      </c>
    </row>
    <row r="73" spans="11:12" x14ac:dyDescent="0.35">
      <c r="K73" s="16">
        <v>44632</v>
      </c>
      <c r="L73" s="6">
        <v>0.8666666666666667</v>
      </c>
    </row>
    <row r="74" spans="11:12" x14ac:dyDescent="0.35">
      <c r="K74" s="16">
        <v>44633</v>
      </c>
      <c r="L74" s="6">
        <v>1</v>
      </c>
    </row>
    <row r="75" spans="11:12" x14ac:dyDescent="0.35">
      <c r="K75" s="16">
        <v>44634</v>
      </c>
      <c r="L75" s="6">
        <v>0.94112499999999988</v>
      </c>
    </row>
    <row r="76" spans="11:12" x14ac:dyDescent="0.35">
      <c r="K76" s="16">
        <v>44635</v>
      </c>
      <c r="L76" s="6">
        <v>0.91083333333333349</v>
      </c>
    </row>
    <row r="77" spans="11:12" x14ac:dyDescent="0.35">
      <c r="K77" s="16">
        <v>44636</v>
      </c>
      <c r="L77" s="6">
        <v>0.99</v>
      </c>
    </row>
    <row r="78" spans="11:12" x14ac:dyDescent="0.35">
      <c r="K78" s="16">
        <v>44637</v>
      </c>
      <c r="L78" s="6">
        <v>0.86700000000000021</v>
      </c>
    </row>
    <row r="79" spans="11:12" x14ac:dyDescent="0.35">
      <c r="K79" s="16">
        <v>44638</v>
      </c>
      <c r="L79" s="6">
        <v>0.90874999999999995</v>
      </c>
    </row>
    <row r="80" spans="11:12" x14ac:dyDescent="0.35">
      <c r="K80" s="16">
        <v>44639</v>
      </c>
      <c r="L80" s="6">
        <v>0.92249999999999999</v>
      </c>
    </row>
    <row r="81" spans="11:12" x14ac:dyDescent="0.35">
      <c r="K81" s="16">
        <v>44640</v>
      </c>
      <c r="L81" s="6">
        <v>1</v>
      </c>
    </row>
    <row r="82" spans="11:12" x14ac:dyDescent="0.35">
      <c r="K82" s="16">
        <v>44641</v>
      </c>
      <c r="L82" s="6">
        <v>1</v>
      </c>
    </row>
    <row r="83" spans="11:12" x14ac:dyDescent="0.35">
      <c r="K83" s="16">
        <v>44642</v>
      </c>
      <c r="L83" s="6">
        <v>0.97999999999999987</v>
      </c>
    </row>
    <row r="84" spans="11:12" x14ac:dyDescent="0.35">
      <c r="K84" s="16">
        <v>44643</v>
      </c>
      <c r="L84" s="6">
        <v>0.92500000000000004</v>
      </c>
    </row>
    <row r="85" spans="11:12" x14ac:dyDescent="0.35">
      <c r="K85" s="16">
        <v>44644</v>
      </c>
      <c r="L85" s="6">
        <v>0.90147727272727285</v>
      </c>
    </row>
    <row r="86" spans="11:12" x14ac:dyDescent="0.35">
      <c r="K86" s="16">
        <v>44645</v>
      </c>
      <c r="L86" s="6">
        <v>1</v>
      </c>
    </row>
    <row r="87" spans="11:12" x14ac:dyDescent="0.35">
      <c r="K87" s="16">
        <v>44646</v>
      </c>
      <c r="L87" s="6">
        <v>0.93333333333333324</v>
      </c>
    </row>
    <row r="88" spans="11:12" x14ac:dyDescent="0.35">
      <c r="K88" s="16">
        <v>44647</v>
      </c>
      <c r="L88" s="6">
        <v>0.92500000000000004</v>
      </c>
    </row>
    <row r="89" spans="11:12" x14ac:dyDescent="0.35">
      <c r="K89" s="16">
        <v>44648</v>
      </c>
      <c r="L89" s="6">
        <v>0.9</v>
      </c>
    </row>
    <row r="90" spans="11:12" x14ac:dyDescent="0.35">
      <c r="K90" s="16">
        <v>44649</v>
      </c>
      <c r="L90" s="6">
        <v>0.88142857142857156</v>
      </c>
    </row>
    <row r="91" spans="11:12" x14ac:dyDescent="0.35">
      <c r="K91" s="16">
        <v>44650</v>
      </c>
      <c r="L91" s="6">
        <v>0.9</v>
      </c>
    </row>
    <row r="92" spans="11:12" x14ac:dyDescent="0.35">
      <c r="K92" s="16">
        <v>44651</v>
      </c>
      <c r="L92" s="6">
        <v>0.89437500000000003</v>
      </c>
    </row>
    <row r="93" spans="11:12" x14ac:dyDescent="0.35">
      <c r="K93" s="15" t="s">
        <v>30338</v>
      </c>
      <c r="L93" s="6">
        <v>0.87791666666666646</v>
      </c>
    </row>
    <row r="94" spans="11:12" x14ac:dyDescent="0.35">
      <c r="K94" s="16">
        <v>44652</v>
      </c>
      <c r="L94" s="6">
        <v>0.9</v>
      </c>
    </row>
    <row r="95" spans="11:12" x14ac:dyDescent="0.35">
      <c r="K95" s="16">
        <v>44653</v>
      </c>
      <c r="L95" s="6">
        <v>0.95</v>
      </c>
    </row>
    <row r="96" spans="11:12" x14ac:dyDescent="0.35">
      <c r="K96" s="16">
        <v>44654</v>
      </c>
      <c r="L96" s="6">
        <v>0.75</v>
      </c>
    </row>
    <row r="97" spans="11:12" x14ac:dyDescent="0.35">
      <c r="K97" s="16">
        <v>44655</v>
      </c>
      <c r="L97" s="6">
        <v>0.86833333333333329</v>
      </c>
    </row>
    <row r="98" spans="11:12" x14ac:dyDescent="0.35">
      <c r="K98" s="16">
        <v>44656</v>
      </c>
      <c r="L98" s="6">
        <v>0.95</v>
      </c>
    </row>
    <row r="99" spans="11:12" x14ac:dyDescent="0.35">
      <c r="K99" s="16">
        <v>44657</v>
      </c>
      <c r="L99" s="6">
        <v>0.77400000000000002</v>
      </c>
    </row>
    <row r="100" spans="11:12" x14ac:dyDescent="0.35">
      <c r="K100" s="16">
        <v>44658</v>
      </c>
      <c r="L100" s="6">
        <v>0.87833333333333341</v>
      </c>
    </row>
    <row r="101" spans="11:12" x14ac:dyDescent="0.35">
      <c r="K101" s="16">
        <v>44659</v>
      </c>
      <c r="L101" s="6">
        <v>1</v>
      </c>
    </row>
    <row r="102" spans="11:12" x14ac:dyDescent="0.35">
      <c r="K102" s="16">
        <v>44663</v>
      </c>
      <c r="L102" s="6">
        <v>0.95</v>
      </c>
    </row>
    <row r="103" spans="11:12" x14ac:dyDescent="0.35">
      <c r="K103" s="16">
        <v>44664</v>
      </c>
      <c r="L103" s="6">
        <v>0.87833333333333341</v>
      </c>
    </row>
    <row r="104" spans="11:12" x14ac:dyDescent="0.35">
      <c r="K104" s="16">
        <v>44665</v>
      </c>
      <c r="L104" s="6">
        <v>0.80000000000000016</v>
      </c>
    </row>
    <row r="105" spans="11:12" x14ac:dyDescent="0.35">
      <c r="K105" s="16">
        <v>44666</v>
      </c>
      <c r="L105" s="6">
        <v>0.88250000000000006</v>
      </c>
    </row>
    <row r="106" spans="11:12" x14ac:dyDescent="0.35">
      <c r="K106" s="16">
        <v>44667</v>
      </c>
      <c r="L106" s="6">
        <v>0.95</v>
      </c>
    </row>
    <row r="107" spans="11:12" x14ac:dyDescent="0.35">
      <c r="K107" s="16">
        <v>44668</v>
      </c>
      <c r="L107" s="6">
        <v>1</v>
      </c>
    </row>
    <row r="108" spans="11:12" x14ac:dyDescent="0.35">
      <c r="K108" s="16">
        <v>44669</v>
      </c>
      <c r="L108" s="6">
        <v>1</v>
      </c>
    </row>
    <row r="109" spans="11:12" x14ac:dyDescent="0.35">
      <c r="K109" s="16">
        <v>44670</v>
      </c>
      <c r="L109" s="6">
        <v>0.53500000000000003</v>
      </c>
    </row>
    <row r="110" spans="11:12" x14ac:dyDescent="0.35">
      <c r="K110" s="16">
        <v>44671</v>
      </c>
      <c r="L110" s="6">
        <v>0.95</v>
      </c>
    </row>
    <row r="111" spans="11:12" x14ac:dyDescent="0.35">
      <c r="K111" s="16">
        <v>44672</v>
      </c>
      <c r="L111" s="6">
        <v>0.9</v>
      </c>
    </row>
    <row r="112" spans="11:12" x14ac:dyDescent="0.35">
      <c r="K112" s="16">
        <v>44673</v>
      </c>
      <c r="L112" s="6">
        <v>0.83250000000000002</v>
      </c>
    </row>
    <row r="113" spans="11:12" x14ac:dyDescent="0.35">
      <c r="K113" s="16">
        <v>44674</v>
      </c>
      <c r="L113" s="6">
        <v>0.81625000000000003</v>
      </c>
    </row>
    <row r="114" spans="11:12" x14ac:dyDescent="0.35">
      <c r="K114" s="16">
        <v>44675</v>
      </c>
      <c r="L114" s="6">
        <v>0.9</v>
      </c>
    </row>
    <row r="115" spans="11:12" x14ac:dyDescent="0.35">
      <c r="K115" s="16">
        <v>44676</v>
      </c>
      <c r="L115" s="6">
        <v>0.87</v>
      </c>
    </row>
    <row r="116" spans="11:12" x14ac:dyDescent="0.35">
      <c r="K116" s="16">
        <v>44677</v>
      </c>
      <c r="L116" s="6">
        <v>0.96</v>
      </c>
    </row>
    <row r="117" spans="11:12" x14ac:dyDescent="0.35">
      <c r="K117" s="16">
        <v>44678</v>
      </c>
      <c r="L117" s="6">
        <v>0.90000000000000013</v>
      </c>
    </row>
    <row r="118" spans="11:12" x14ac:dyDescent="0.35">
      <c r="K118" s="16">
        <v>44679</v>
      </c>
      <c r="L118" s="6">
        <v>0.85499999999999998</v>
      </c>
    </row>
    <row r="119" spans="11:12" x14ac:dyDescent="0.35">
      <c r="K119" s="15" t="s">
        <v>30339</v>
      </c>
      <c r="L119" s="6">
        <v>0.91148255813953538</v>
      </c>
    </row>
    <row r="120" spans="11:12" x14ac:dyDescent="0.35">
      <c r="K120" s="16">
        <v>44682</v>
      </c>
      <c r="L120" s="6">
        <v>0.8</v>
      </c>
    </row>
    <row r="121" spans="11:12" x14ac:dyDescent="0.35">
      <c r="K121" s="16">
        <v>44683</v>
      </c>
      <c r="L121" s="6">
        <v>0.85000000000000009</v>
      </c>
    </row>
    <row r="122" spans="11:12" x14ac:dyDescent="0.35">
      <c r="K122" s="16">
        <v>44684</v>
      </c>
      <c r="L122" s="6">
        <v>0.91400000000000003</v>
      </c>
    </row>
    <row r="123" spans="11:12" x14ac:dyDescent="0.35">
      <c r="K123" s="16">
        <v>44685</v>
      </c>
      <c r="L123" s="6">
        <v>0.9285714285714286</v>
      </c>
    </row>
    <row r="124" spans="11:12" x14ac:dyDescent="0.35">
      <c r="K124" s="16">
        <v>44686</v>
      </c>
      <c r="L124" s="6">
        <v>0.83357142857142841</v>
      </c>
    </row>
    <row r="125" spans="11:12" x14ac:dyDescent="0.35">
      <c r="K125" s="16">
        <v>44687</v>
      </c>
      <c r="L125" s="6">
        <v>0.97399999999999998</v>
      </c>
    </row>
    <row r="126" spans="11:12" x14ac:dyDescent="0.35">
      <c r="K126" s="16">
        <v>44688</v>
      </c>
      <c r="L126" s="6">
        <v>0.92611111111111122</v>
      </c>
    </row>
    <row r="127" spans="11:12" x14ac:dyDescent="0.35">
      <c r="K127" s="16">
        <v>44689</v>
      </c>
      <c r="L127" s="6">
        <v>0.97833333333333339</v>
      </c>
    </row>
    <row r="128" spans="11:12" x14ac:dyDescent="0.35">
      <c r="K128" s="16">
        <v>44690</v>
      </c>
      <c r="L128" s="6">
        <v>0.94499999999999995</v>
      </c>
    </row>
    <row r="129" spans="11:12" x14ac:dyDescent="0.35">
      <c r="K129" s="16">
        <v>44691</v>
      </c>
      <c r="L129" s="6">
        <v>0.98625000000000007</v>
      </c>
    </row>
    <row r="130" spans="11:12" x14ac:dyDescent="0.35">
      <c r="K130" s="16">
        <v>44692</v>
      </c>
      <c r="L130" s="6">
        <v>0.92428571428571427</v>
      </c>
    </row>
    <row r="131" spans="11:12" x14ac:dyDescent="0.35">
      <c r="K131" s="16">
        <v>44693</v>
      </c>
      <c r="L131" s="6">
        <v>0.86722222222222223</v>
      </c>
    </row>
    <row r="132" spans="11:12" x14ac:dyDescent="0.35">
      <c r="K132" s="16">
        <v>44694</v>
      </c>
      <c r="L132" s="6">
        <v>0.94111111111111123</v>
      </c>
    </row>
    <row r="133" spans="11:12" x14ac:dyDescent="0.35">
      <c r="K133" s="16">
        <v>44695</v>
      </c>
      <c r="L133" s="6">
        <v>0.83000000000000007</v>
      </c>
    </row>
    <row r="134" spans="11:12" x14ac:dyDescent="0.35">
      <c r="K134" s="16">
        <v>44696</v>
      </c>
      <c r="L134" s="6">
        <v>0.84125000000000005</v>
      </c>
    </row>
    <row r="135" spans="11:12" x14ac:dyDescent="0.35">
      <c r="K135" s="16">
        <v>44697</v>
      </c>
      <c r="L135" s="6">
        <v>0.79999999999999993</v>
      </c>
    </row>
    <row r="136" spans="11:12" x14ac:dyDescent="0.35">
      <c r="K136" s="16">
        <v>44698</v>
      </c>
      <c r="L136" s="6">
        <v>0.9</v>
      </c>
    </row>
    <row r="137" spans="11:12" x14ac:dyDescent="0.35">
      <c r="K137" s="16">
        <v>44699</v>
      </c>
      <c r="L137" s="6">
        <v>0.91625000000000001</v>
      </c>
    </row>
    <row r="138" spans="11:12" x14ac:dyDescent="0.35">
      <c r="K138" s="16">
        <v>44700</v>
      </c>
      <c r="L138" s="6">
        <v>0.90571428571428592</v>
      </c>
    </row>
    <row r="139" spans="11:12" x14ac:dyDescent="0.35">
      <c r="K139" s="16">
        <v>44701</v>
      </c>
      <c r="L139" s="6">
        <v>0.9</v>
      </c>
    </row>
    <row r="140" spans="11:12" x14ac:dyDescent="0.35">
      <c r="K140" s="16">
        <v>44702</v>
      </c>
      <c r="L140" s="6">
        <v>0.93500000000000005</v>
      </c>
    </row>
    <row r="141" spans="11:12" x14ac:dyDescent="0.35">
      <c r="K141" s="16">
        <v>44703</v>
      </c>
      <c r="L141" s="6">
        <v>0.83250000000000002</v>
      </c>
    </row>
    <row r="142" spans="11:12" x14ac:dyDescent="0.35">
      <c r="K142" s="16">
        <v>44704</v>
      </c>
      <c r="L142" s="6">
        <v>0.92611111111111122</v>
      </c>
    </row>
    <row r="143" spans="11:12" x14ac:dyDescent="0.35">
      <c r="K143" s="16">
        <v>44705</v>
      </c>
      <c r="L143" s="6">
        <v>0.85818181818181816</v>
      </c>
    </row>
    <row r="144" spans="11:12" x14ac:dyDescent="0.35">
      <c r="K144" s="16">
        <v>44706</v>
      </c>
      <c r="L144" s="6">
        <v>0.97599999999999998</v>
      </c>
    </row>
    <row r="145" spans="11:12" x14ac:dyDescent="0.35">
      <c r="K145" s="16">
        <v>44707</v>
      </c>
      <c r="L145" s="6">
        <v>0.99416666666666664</v>
      </c>
    </row>
    <row r="146" spans="11:12" x14ac:dyDescent="0.35">
      <c r="K146" s="16">
        <v>44708</v>
      </c>
      <c r="L146" s="6">
        <v>0.9</v>
      </c>
    </row>
    <row r="147" spans="11:12" x14ac:dyDescent="0.35">
      <c r="K147" s="16">
        <v>44709</v>
      </c>
      <c r="L147" s="6">
        <v>0.874</v>
      </c>
    </row>
    <row r="148" spans="11:12" x14ac:dyDescent="0.35">
      <c r="K148" s="16">
        <v>44710</v>
      </c>
      <c r="L148" s="6">
        <v>1</v>
      </c>
    </row>
    <row r="149" spans="11:12" x14ac:dyDescent="0.35">
      <c r="K149" s="16">
        <v>44711</v>
      </c>
      <c r="L149" s="6">
        <v>1</v>
      </c>
    </row>
    <row r="150" spans="11:12" x14ac:dyDescent="0.35">
      <c r="K150" s="16">
        <v>44712</v>
      </c>
      <c r="L150" s="6">
        <v>0.91749999999999998</v>
      </c>
    </row>
    <row r="151" spans="11:12" x14ac:dyDescent="0.35">
      <c r="K151" s="15" t="s">
        <v>30340</v>
      </c>
      <c r="L151" s="6">
        <v>0.90057799442895992</v>
      </c>
    </row>
    <row r="152" spans="11:12" x14ac:dyDescent="0.35">
      <c r="K152" s="16">
        <v>44713</v>
      </c>
      <c r="L152" s="6">
        <v>0.87023255813953471</v>
      </c>
    </row>
    <row r="153" spans="11:12" x14ac:dyDescent="0.35">
      <c r="K153" s="16">
        <v>44714</v>
      </c>
      <c r="L153" s="6">
        <v>0.8830392156862743</v>
      </c>
    </row>
    <row r="154" spans="11:12" x14ac:dyDescent="0.35">
      <c r="K154" s="16">
        <v>44715</v>
      </c>
      <c r="L154" s="6">
        <v>0.86548780487804877</v>
      </c>
    </row>
    <row r="155" spans="11:12" x14ac:dyDescent="0.35">
      <c r="K155" s="16">
        <v>44716</v>
      </c>
      <c r="L155" s="6">
        <v>0.9107142857142857</v>
      </c>
    </row>
    <row r="156" spans="11:12" x14ac:dyDescent="0.35">
      <c r="K156" s="16">
        <v>44717</v>
      </c>
      <c r="L156" s="6">
        <v>0.91718749999999993</v>
      </c>
    </row>
    <row r="157" spans="11:12" x14ac:dyDescent="0.35">
      <c r="K157" s="16">
        <v>44718</v>
      </c>
      <c r="L157" s="6">
        <v>0.89790816326530598</v>
      </c>
    </row>
    <row r="158" spans="11:12" x14ac:dyDescent="0.35">
      <c r="K158" s="16">
        <v>44719</v>
      </c>
      <c r="L158" s="6">
        <v>0.92076271186440706</v>
      </c>
    </row>
    <row r="159" spans="11:12" x14ac:dyDescent="0.35">
      <c r="K159" s="16">
        <v>44720</v>
      </c>
      <c r="L159" s="6">
        <v>0.87431372549019626</v>
      </c>
    </row>
    <row r="160" spans="11:12" x14ac:dyDescent="0.35">
      <c r="K160" s="16">
        <v>44721</v>
      </c>
      <c r="L160" s="6">
        <v>0.9167647058823527</v>
      </c>
    </row>
    <row r="161" spans="11:12" x14ac:dyDescent="0.35">
      <c r="K161" s="16">
        <v>44722</v>
      </c>
      <c r="L161" s="6">
        <v>0.90345238095238101</v>
      </c>
    </row>
    <row r="162" spans="11:12" x14ac:dyDescent="0.35">
      <c r="K162" s="16">
        <v>44723</v>
      </c>
      <c r="L162" s="6">
        <v>0.93271739130434772</v>
      </c>
    </row>
    <row r="163" spans="11:12" x14ac:dyDescent="0.35">
      <c r="K163" s="16">
        <v>44724</v>
      </c>
      <c r="L163" s="6">
        <v>0.92176470588235282</v>
      </c>
    </row>
    <row r="164" spans="11:12" x14ac:dyDescent="0.35">
      <c r="K164" s="16">
        <v>44725</v>
      </c>
      <c r="L164" s="6">
        <v>0.90675847457627146</v>
      </c>
    </row>
    <row r="165" spans="11:12" x14ac:dyDescent="0.35">
      <c r="K165" s="16">
        <v>44726</v>
      </c>
      <c r="L165" s="6">
        <v>0.88409313725490224</v>
      </c>
    </row>
    <row r="166" spans="11:12" x14ac:dyDescent="0.35">
      <c r="K166" s="16">
        <v>44727</v>
      </c>
      <c r="L166" s="6">
        <v>0.89758620689655211</v>
      </c>
    </row>
    <row r="167" spans="11:12" x14ac:dyDescent="0.35">
      <c r="K167" s="16">
        <v>44728</v>
      </c>
      <c r="L167" s="6">
        <v>0.88519999999999999</v>
      </c>
    </row>
    <row r="168" spans="11:12" x14ac:dyDescent="0.35">
      <c r="K168" s="16">
        <v>44729</v>
      </c>
      <c r="L168" s="6">
        <v>0.86865384615384644</v>
      </c>
    </row>
    <row r="169" spans="11:12" x14ac:dyDescent="0.35">
      <c r="K169" s="16">
        <v>44730</v>
      </c>
      <c r="L169" s="6">
        <v>0.91279999999999961</v>
      </c>
    </row>
    <row r="170" spans="11:12" x14ac:dyDescent="0.35">
      <c r="K170" s="16">
        <v>44731</v>
      </c>
      <c r="L170" s="6">
        <v>0.87300000000000011</v>
      </c>
    </row>
    <row r="171" spans="11:12" x14ac:dyDescent="0.35">
      <c r="K171" s="16">
        <v>44732</v>
      </c>
      <c r="L171" s="6">
        <v>0.90283582089552283</v>
      </c>
    </row>
    <row r="172" spans="11:12" x14ac:dyDescent="0.35">
      <c r="K172" s="16">
        <v>44733</v>
      </c>
      <c r="L172" s="6">
        <v>0.90586206896551746</v>
      </c>
    </row>
    <row r="173" spans="11:12" x14ac:dyDescent="0.35">
      <c r="K173" s="16">
        <v>44734</v>
      </c>
      <c r="L173" s="6">
        <v>0.91590909090909101</v>
      </c>
    </row>
    <row r="174" spans="11:12" x14ac:dyDescent="0.35">
      <c r="K174" s="16">
        <v>44735</v>
      </c>
      <c r="L174" s="6">
        <v>0.89487179487179469</v>
      </c>
    </row>
    <row r="175" spans="11:12" x14ac:dyDescent="0.35">
      <c r="K175" s="16">
        <v>44736</v>
      </c>
      <c r="L175" s="6">
        <v>0.90760416666666666</v>
      </c>
    </row>
    <row r="176" spans="11:12" x14ac:dyDescent="0.35">
      <c r="K176" s="16">
        <v>44737</v>
      </c>
      <c r="L176" s="6">
        <v>0.91893617021276586</v>
      </c>
    </row>
    <row r="177" spans="11:12" x14ac:dyDescent="0.35">
      <c r="K177" s="16">
        <v>44738</v>
      </c>
      <c r="L177" s="6">
        <v>0.9163888888888887</v>
      </c>
    </row>
    <row r="178" spans="11:12" x14ac:dyDescent="0.35">
      <c r="K178" s="16">
        <v>44739</v>
      </c>
      <c r="L178" s="6">
        <v>0.9139772727272728</v>
      </c>
    </row>
    <row r="179" spans="11:12" x14ac:dyDescent="0.35">
      <c r="K179" s="16">
        <v>44740</v>
      </c>
      <c r="L179" s="6">
        <v>0.91517241379310332</v>
      </c>
    </row>
    <row r="180" spans="11:12" x14ac:dyDescent="0.35">
      <c r="K180" s="16">
        <v>44741</v>
      </c>
      <c r="L180" s="6">
        <v>0.92028846153846189</v>
      </c>
    </row>
    <row r="181" spans="11:12" x14ac:dyDescent="0.35">
      <c r="K181" s="16">
        <v>44742</v>
      </c>
      <c r="L181" s="6">
        <v>0.86605769230769247</v>
      </c>
    </row>
    <row r="182" spans="11:12" x14ac:dyDescent="0.35">
      <c r="K182" s="15" t="s">
        <v>30341</v>
      </c>
      <c r="L182" s="6">
        <v>0.88444196428571475</v>
      </c>
    </row>
    <row r="183" spans="11:12" x14ac:dyDescent="0.35">
      <c r="K183" s="16">
        <v>44743</v>
      </c>
      <c r="L183" s="6">
        <v>0.70035714285714279</v>
      </c>
    </row>
    <row r="184" spans="11:12" x14ac:dyDescent="0.35">
      <c r="K184" s="16">
        <v>44744</v>
      </c>
      <c r="L184" s="6">
        <v>0.76</v>
      </c>
    </row>
    <row r="185" spans="11:12" x14ac:dyDescent="0.35">
      <c r="K185" s="16">
        <v>44745</v>
      </c>
      <c r="L185" s="6">
        <v>1</v>
      </c>
    </row>
    <row r="186" spans="11:12" x14ac:dyDescent="0.35">
      <c r="K186" s="16">
        <v>44746</v>
      </c>
      <c r="L186" s="6">
        <v>0.64499999999999991</v>
      </c>
    </row>
    <row r="187" spans="11:12" x14ac:dyDescent="0.35">
      <c r="K187" s="16">
        <v>44747</v>
      </c>
      <c r="L187" s="6">
        <v>0.72333333333333327</v>
      </c>
    </row>
    <row r="188" spans="11:12" x14ac:dyDescent="0.35">
      <c r="K188" s="16">
        <v>44748</v>
      </c>
      <c r="L188" s="6">
        <v>0.74750000000000005</v>
      </c>
    </row>
    <row r="189" spans="11:12" x14ac:dyDescent="0.35">
      <c r="K189" s="16">
        <v>44749</v>
      </c>
      <c r="L189" s="6">
        <v>1</v>
      </c>
    </row>
    <row r="190" spans="11:12" x14ac:dyDescent="0.35">
      <c r="K190" s="16">
        <v>44750</v>
      </c>
      <c r="L190" s="6">
        <v>0.93500000000000005</v>
      </c>
    </row>
    <row r="191" spans="11:12" x14ac:dyDescent="0.35">
      <c r="K191" s="16">
        <v>44751</v>
      </c>
      <c r="L191" s="6">
        <v>0.93500000000000005</v>
      </c>
    </row>
    <row r="192" spans="11:12" x14ac:dyDescent="0.35">
      <c r="K192" s="16">
        <v>44752</v>
      </c>
      <c r="L192" s="6">
        <v>1</v>
      </c>
    </row>
    <row r="193" spans="11:12" x14ac:dyDescent="0.35">
      <c r="K193" s="16">
        <v>44753</v>
      </c>
      <c r="L193" s="6">
        <v>1</v>
      </c>
    </row>
    <row r="194" spans="11:12" x14ac:dyDescent="0.35">
      <c r="K194" s="16">
        <v>44754</v>
      </c>
      <c r="L194" s="6">
        <v>0.9111111111111112</v>
      </c>
    </row>
    <row r="195" spans="11:12" x14ac:dyDescent="0.35">
      <c r="K195" s="16">
        <v>44755</v>
      </c>
      <c r="L195" s="6">
        <v>0.96099999999999997</v>
      </c>
    </row>
    <row r="196" spans="11:12" x14ac:dyDescent="0.35">
      <c r="K196" s="16">
        <v>44756</v>
      </c>
      <c r="L196" s="6">
        <v>0.90833333333333344</v>
      </c>
    </row>
    <row r="197" spans="11:12" x14ac:dyDescent="0.35">
      <c r="K197" s="16">
        <v>44757</v>
      </c>
      <c r="L197" s="6">
        <v>0.91499999999999992</v>
      </c>
    </row>
    <row r="198" spans="11:12" x14ac:dyDescent="0.35">
      <c r="K198" s="16">
        <v>44758</v>
      </c>
      <c r="L198" s="6">
        <v>0.93785714285714283</v>
      </c>
    </row>
    <row r="199" spans="11:12" x14ac:dyDescent="0.35">
      <c r="K199" s="16">
        <v>44759</v>
      </c>
      <c r="L199" s="6">
        <v>0.81400000000000006</v>
      </c>
    </row>
    <row r="200" spans="11:12" x14ac:dyDescent="0.35">
      <c r="K200" s="16">
        <v>44760</v>
      </c>
      <c r="L200" s="6">
        <v>0.89</v>
      </c>
    </row>
    <row r="201" spans="11:12" x14ac:dyDescent="0.35">
      <c r="K201" s="16">
        <v>44761</v>
      </c>
      <c r="L201" s="6">
        <v>0.9425</v>
      </c>
    </row>
    <row r="202" spans="11:12" x14ac:dyDescent="0.35">
      <c r="K202" s="16">
        <v>44762</v>
      </c>
      <c r="L202" s="6">
        <v>0.86750000000000005</v>
      </c>
    </row>
    <row r="203" spans="11:12" x14ac:dyDescent="0.35">
      <c r="K203" s="16">
        <v>44763</v>
      </c>
      <c r="L203" s="6">
        <v>1</v>
      </c>
    </row>
    <row r="204" spans="11:12" x14ac:dyDescent="0.35">
      <c r="K204" s="16">
        <v>44764</v>
      </c>
      <c r="L204" s="6">
        <v>0.76833333333333342</v>
      </c>
    </row>
    <row r="205" spans="11:12" x14ac:dyDescent="0.35">
      <c r="K205" s="16">
        <v>44765</v>
      </c>
      <c r="L205" s="6">
        <v>0.90642857142857147</v>
      </c>
    </row>
    <row r="206" spans="11:12" x14ac:dyDescent="0.35">
      <c r="K206" s="16">
        <v>44766</v>
      </c>
      <c r="L206" s="6">
        <v>0.98916666666666675</v>
      </c>
    </row>
    <row r="207" spans="11:12" x14ac:dyDescent="0.35">
      <c r="K207" s="16">
        <v>44767</v>
      </c>
      <c r="L207" s="6">
        <v>0.8869999999999999</v>
      </c>
    </row>
    <row r="208" spans="11:12" x14ac:dyDescent="0.35">
      <c r="K208" s="16">
        <v>44768</v>
      </c>
      <c r="L208" s="6">
        <v>1</v>
      </c>
    </row>
    <row r="209" spans="11:12" x14ac:dyDescent="0.35">
      <c r="K209" s="16">
        <v>44769</v>
      </c>
      <c r="L209" s="6">
        <v>0.95</v>
      </c>
    </row>
    <row r="210" spans="11:12" x14ac:dyDescent="0.35">
      <c r="K210" s="16">
        <v>44770</v>
      </c>
      <c r="L210" s="6">
        <v>1</v>
      </c>
    </row>
    <row r="211" spans="11:12" x14ac:dyDescent="0.35">
      <c r="K211" s="15" t="s">
        <v>30342</v>
      </c>
      <c r="L211" s="6">
        <v>0.93500000000000005</v>
      </c>
    </row>
    <row r="212" spans="11:12" x14ac:dyDescent="0.35">
      <c r="K212" s="16">
        <v>44787</v>
      </c>
      <c r="L212" s="6">
        <v>0.93500000000000005</v>
      </c>
    </row>
    <row r="213" spans="11:12" x14ac:dyDescent="0.35">
      <c r="K213" s="15" t="s">
        <v>28425</v>
      </c>
      <c r="L213" s="6">
        <v>0.89941666666666686</v>
      </c>
    </row>
    <row r="214" spans="11:12" x14ac:dyDescent="0.35">
      <c r="K214" s="16">
        <v>44835</v>
      </c>
      <c r="L214" s="6">
        <v>0.75</v>
      </c>
    </row>
    <row r="215" spans="11:12" x14ac:dyDescent="0.35">
      <c r="K215" s="16">
        <v>44836</v>
      </c>
      <c r="L215" s="6">
        <v>0.77999999999999992</v>
      </c>
    </row>
    <row r="216" spans="11:12" x14ac:dyDescent="0.35">
      <c r="K216" s="16">
        <v>44837</v>
      </c>
      <c r="L216" s="6">
        <v>0.9</v>
      </c>
    </row>
    <row r="217" spans="11:12" x14ac:dyDescent="0.35">
      <c r="K217" s="16">
        <v>44838</v>
      </c>
      <c r="L217" s="6">
        <v>0.88000000000000012</v>
      </c>
    </row>
    <row r="218" spans="11:12" x14ac:dyDescent="0.35">
      <c r="K218" s="16">
        <v>44839</v>
      </c>
      <c r="L218" s="6">
        <v>0.84416666666666662</v>
      </c>
    </row>
    <row r="219" spans="11:12" x14ac:dyDescent="0.35">
      <c r="K219" s="16">
        <v>44840</v>
      </c>
      <c r="L219" s="6">
        <v>0.96625000000000005</v>
      </c>
    </row>
    <row r="220" spans="11:12" x14ac:dyDescent="0.35">
      <c r="K220" s="16">
        <v>44841</v>
      </c>
      <c r="L220" s="6">
        <v>0.90874999999999995</v>
      </c>
    </row>
    <row r="221" spans="11:12" x14ac:dyDescent="0.35">
      <c r="K221" s="16">
        <v>44842</v>
      </c>
      <c r="L221" s="6">
        <v>0.83916666666666673</v>
      </c>
    </row>
    <row r="222" spans="11:12" x14ac:dyDescent="0.35">
      <c r="K222" s="16">
        <v>44843</v>
      </c>
      <c r="L222" s="6">
        <v>0.92500000000000004</v>
      </c>
    </row>
    <row r="223" spans="11:12" x14ac:dyDescent="0.35">
      <c r="K223" s="16">
        <v>44844</v>
      </c>
      <c r="L223" s="6">
        <v>0.91625000000000001</v>
      </c>
    </row>
    <row r="224" spans="11:12" x14ac:dyDescent="0.35">
      <c r="K224" s="16">
        <v>44845</v>
      </c>
      <c r="L224" s="6">
        <v>0.83333333333333337</v>
      </c>
    </row>
    <row r="225" spans="11:12" x14ac:dyDescent="0.35">
      <c r="K225" s="16">
        <v>44846</v>
      </c>
      <c r="L225" s="6">
        <v>0.82857142857142851</v>
      </c>
    </row>
    <row r="226" spans="11:12" x14ac:dyDescent="0.35">
      <c r="K226" s="16">
        <v>44847</v>
      </c>
      <c r="L226" s="6">
        <v>0.93333333333333335</v>
      </c>
    </row>
    <row r="227" spans="11:12" x14ac:dyDescent="0.35">
      <c r="K227" s="16">
        <v>44848</v>
      </c>
      <c r="L227" s="6">
        <v>0.90000000000000013</v>
      </c>
    </row>
    <row r="228" spans="11:12" x14ac:dyDescent="0.35">
      <c r="K228" s="16">
        <v>44849</v>
      </c>
      <c r="L228" s="6">
        <v>0.9</v>
      </c>
    </row>
    <row r="229" spans="11:12" x14ac:dyDescent="0.35">
      <c r="K229" s="16">
        <v>44850</v>
      </c>
      <c r="L229" s="6">
        <v>0.9870000000000001</v>
      </c>
    </row>
    <row r="230" spans="11:12" x14ac:dyDescent="0.35">
      <c r="K230" s="16">
        <v>44851</v>
      </c>
      <c r="L230" s="6">
        <v>1</v>
      </c>
    </row>
    <row r="231" spans="11:12" x14ac:dyDescent="0.35">
      <c r="K231" s="16">
        <v>44852</v>
      </c>
      <c r="L231" s="6">
        <v>1</v>
      </c>
    </row>
    <row r="232" spans="11:12" x14ac:dyDescent="0.35">
      <c r="K232" s="16">
        <v>44853</v>
      </c>
      <c r="L232" s="6">
        <v>0.9</v>
      </c>
    </row>
    <row r="233" spans="11:12" x14ac:dyDescent="0.35">
      <c r="K233" s="16">
        <v>44854</v>
      </c>
      <c r="L233" s="6">
        <v>1</v>
      </c>
    </row>
    <row r="234" spans="11:12" x14ac:dyDescent="0.35">
      <c r="K234" s="16">
        <v>44855</v>
      </c>
      <c r="L234" s="6">
        <v>0.85</v>
      </c>
    </row>
    <row r="235" spans="11:12" x14ac:dyDescent="0.35">
      <c r="K235" s="16">
        <v>44856</v>
      </c>
      <c r="L235" s="6">
        <v>1</v>
      </c>
    </row>
    <row r="236" spans="11:12" x14ac:dyDescent="0.35">
      <c r="K236" s="16">
        <v>44859</v>
      </c>
      <c r="L236" s="6">
        <v>0.8</v>
      </c>
    </row>
    <row r="237" spans="11:12" x14ac:dyDescent="0.35">
      <c r="K237" s="16">
        <v>44862</v>
      </c>
      <c r="L237" s="6">
        <v>0.8</v>
      </c>
    </row>
    <row r="238" spans="11:12" x14ac:dyDescent="0.35">
      <c r="K238" s="15" t="s">
        <v>28426</v>
      </c>
      <c r="L238" s="6">
        <v>0.95418131868131861</v>
      </c>
    </row>
    <row r="239" spans="11:12" x14ac:dyDescent="0.35">
      <c r="K239" s="16">
        <v>44896</v>
      </c>
      <c r="L239" s="6">
        <v>0.97368421052631582</v>
      </c>
    </row>
    <row r="240" spans="11:12" x14ac:dyDescent="0.35">
      <c r="K240" s="16">
        <v>44897</v>
      </c>
      <c r="L240" s="6">
        <v>0.96428571428571441</v>
      </c>
    </row>
    <row r="241" spans="11:12" x14ac:dyDescent="0.35">
      <c r="K241" s="16">
        <v>44898</v>
      </c>
      <c r="L241" s="6">
        <v>0.93696428571428569</v>
      </c>
    </row>
    <row r="242" spans="11:12" x14ac:dyDescent="0.35">
      <c r="K242" s="16">
        <v>44899</v>
      </c>
      <c r="L242" s="6">
        <v>0.92500000000000004</v>
      </c>
    </row>
    <row r="243" spans="11:12" x14ac:dyDescent="0.35">
      <c r="K243" s="16">
        <v>44900</v>
      </c>
      <c r="L243" s="6">
        <v>0.9421739130434782</v>
      </c>
    </row>
    <row r="244" spans="11:12" x14ac:dyDescent="0.35">
      <c r="K244" s="16">
        <v>44901</v>
      </c>
      <c r="L244" s="6">
        <v>0.9639130434782609</v>
      </c>
    </row>
    <row r="245" spans="11:12" x14ac:dyDescent="0.35">
      <c r="K245" s="16">
        <v>44902</v>
      </c>
      <c r="L245" s="6">
        <v>0.96153846153846168</v>
      </c>
    </row>
    <row r="246" spans="11:12" x14ac:dyDescent="0.35">
      <c r="K246" s="16">
        <v>44903</v>
      </c>
      <c r="L246" s="6">
        <v>0.98789473684210527</v>
      </c>
    </row>
    <row r="247" spans="11:12" x14ac:dyDescent="0.35">
      <c r="K247" s="16">
        <v>44904</v>
      </c>
      <c r="L247" s="6">
        <v>0.97283333333333333</v>
      </c>
    </row>
    <row r="248" spans="11:12" x14ac:dyDescent="0.35">
      <c r="K248" s="16">
        <v>44905</v>
      </c>
      <c r="L248" s="6">
        <v>0.95166666666666666</v>
      </c>
    </row>
    <row r="249" spans="11:12" x14ac:dyDescent="0.35">
      <c r="K249" s="16">
        <v>44906</v>
      </c>
      <c r="L249" s="6">
        <v>0.96875</v>
      </c>
    </row>
    <row r="250" spans="11:12" x14ac:dyDescent="0.35">
      <c r="K250" s="16">
        <v>44907</v>
      </c>
      <c r="L250" s="6">
        <v>0.95024999999999993</v>
      </c>
    </row>
    <row r="251" spans="11:12" x14ac:dyDescent="0.35">
      <c r="K251" s="16">
        <v>44908</v>
      </c>
      <c r="L251" s="6">
        <v>0.87458333333333327</v>
      </c>
    </row>
    <row r="252" spans="11:12" x14ac:dyDescent="0.35">
      <c r="K252" s="16">
        <v>44909</v>
      </c>
      <c r="L252" s="6">
        <v>0.95791666666666664</v>
      </c>
    </row>
    <row r="253" spans="11:12" x14ac:dyDescent="0.35">
      <c r="K253" s="16">
        <v>44910</v>
      </c>
      <c r="L253" s="6">
        <v>0.95656249999999998</v>
      </c>
    </row>
    <row r="254" spans="11:12" x14ac:dyDescent="0.35">
      <c r="K254" s="16">
        <v>44911</v>
      </c>
      <c r="L254" s="6">
        <v>0.9073214285714285</v>
      </c>
    </row>
    <row r="255" spans="11:12" x14ac:dyDescent="0.35">
      <c r="K255" s="16">
        <v>44912</v>
      </c>
      <c r="L255" s="6">
        <v>0.96233333333333337</v>
      </c>
    </row>
    <row r="256" spans="11:12" x14ac:dyDescent="0.35">
      <c r="K256" s="16">
        <v>44913</v>
      </c>
      <c r="L256" s="6">
        <v>0.96666666666666667</v>
      </c>
    </row>
    <row r="257" spans="11:12" x14ac:dyDescent="0.35">
      <c r="K257" s="16">
        <v>44914</v>
      </c>
      <c r="L257" s="6">
        <v>0.94874999999999998</v>
      </c>
    </row>
    <row r="258" spans="11:12" x14ac:dyDescent="0.35">
      <c r="K258" s="16">
        <v>44915</v>
      </c>
      <c r="L258" s="6">
        <v>0.94699999999999995</v>
      </c>
    </row>
    <row r="259" spans="11:12" x14ac:dyDescent="0.35">
      <c r="K259" s="16">
        <v>44916</v>
      </c>
      <c r="L259" s="6">
        <v>0.95874999999999999</v>
      </c>
    </row>
    <row r="260" spans="11:12" x14ac:dyDescent="0.35">
      <c r="K260" s="16">
        <v>44917</v>
      </c>
      <c r="L260" s="6">
        <v>0.9526315789473685</v>
      </c>
    </row>
    <row r="261" spans="11:12" x14ac:dyDescent="0.35">
      <c r="K261" s="16">
        <v>44918</v>
      </c>
      <c r="L261" s="6">
        <v>0.9513636363636363</v>
      </c>
    </row>
    <row r="262" spans="11:12" x14ac:dyDescent="0.35">
      <c r="K262" s="16">
        <v>44919</v>
      </c>
      <c r="L262" s="6">
        <v>1</v>
      </c>
    </row>
    <row r="263" spans="11:12" x14ac:dyDescent="0.35">
      <c r="K263" s="16">
        <v>44920</v>
      </c>
      <c r="L263" s="6">
        <v>0.96083333333333332</v>
      </c>
    </row>
    <row r="264" spans="11:12" x14ac:dyDescent="0.35">
      <c r="K264" s="16">
        <v>44921</v>
      </c>
      <c r="L264" s="6">
        <v>0.96500000000000008</v>
      </c>
    </row>
    <row r="265" spans="11:12" x14ac:dyDescent="0.35">
      <c r="K265" s="16">
        <v>44922</v>
      </c>
      <c r="L265" s="6">
        <v>0.9381250000000001</v>
      </c>
    </row>
    <row r="266" spans="11:12" x14ac:dyDescent="0.35">
      <c r="K266" s="16">
        <v>44923</v>
      </c>
      <c r="L266" s="6">
        <v>0.97423076923076912</v>
      </c>
    </row>
    <row r="267" spans="11:12" x14ac:dyDescent="0.35">
      <c r="K267" s="16">
        <v>44924</v>
      </c>
      <c r="L267" s="6">
        <v>0.989375</v>
      </c>
    </row>
    <row r="268" spans="11:12" x14ac:dyDescent="0.35">
      <c r="K268" s="16">
        <v>44925</v>
      </c>
      <c r="L268" s="6">
        <v>0.93375000000000008</v>
      </c>
    </row>
    <row r="269" spans="11:12" x14ac:dyDescent="0.35">
      <c r="K269" s="16">
        <v>44926</v>
      </c>
      <c r="L269" s="6">
        <v>0.92307692307692313</v>
      </c>
    </row>
    <row r="270" spans="11:12" x14ac:dyDescent="0.35">
      <c r="K270" s="12">
        <v>2023</v>
      </c>
      <c r="L270" s="6">
        <v>0.9108985024958407</v>
      </c>
    </row>
    <row r="271" spans="11:12" x14ac:dyDescent="0.35">
      <c r="K271" s="15" t="s">
        <v>24436</v>
      </c>
      <c r="L271" s="6">
        <v>0.87901503164557038</v>
      </c>
    </row>
    <row r="272" spans="11:12" x14ac:dyDescent="0.35">
      <c r="K272" s="16">
        <v>44927</v>
      </c>
      <c r="L272" s="6">
        <v>0.88375000000000004</v>
      </c>
    </row>
    <row r="273" spans="11:12" x14ac:dyDescent="0.35">
      <c r="K273" s="16">
        <v>44928</v>
      </c>
      <c r="L273" s="6">
        <v>0.88500000000000023</v>
      </c>
    </row>
    <row r="274" spans="11:12" x14ac:dyDescent="0.35">
      <c r="K274" s="16">
        <v>44929</v>
      </c>
      <c r="L274" s="6">
        <v>0.88312500000000005</v>
      </c>
    </row>
    <row r="275" spans="11:12" x14ac:dyDescent="0.35">
      <c r="K275" s="16">
        <v>44930</v>
      </c>
      <c r="L275" s="6">
        <v>0.86238636363636378</v>
      </c>
    </row>
    <row r="276" spans="11:12" x14ac:dyDescent="0.35">
      <c r="K276" s="16">
        <v>44931</v>
      </c>
      <c r="L276" s="6">
        <v>0.91046296296296292</v>
      </c>
    </row>
    <row r="277" spans="11:12" x14ac:dyDescent="0.35">
      <c r="K277" s="16">
        <v>44932</v>
      </c>
      <c r="L277" s="6">
        <v>0.88632812500000013</v>
      </c>
    </row>
    <row r="278" spans="11:12" x14ac:dyDescent="0.35">
      <c r="K278" s="16">
        <v>44933</v>
      </c>
      <c r="L278" s="6">
        <v>0.77135416666666679</v>
      </c>
    </row>
    <row r="279" spans="11:12" x14ac:dyDescent="0.35">
      <c r="K279" s="16">
        <v>44934</v>
      </c>
      <c r="L279" s="6">
        <v>0.86666666666666681</v>
      </c>
    </row>
    <row r="280" spans="11:12" x14ac:dyDescent="0.35">
      <c r="K280" s="16">
        <v>44935</v>
      </c>
      <c r="L280" s="6">
        <v>0.84687500000000016</v>
      </c>
    </row>
    <row r="281" spans="11:12" x14ac:dyDescent="0.35">
      <c r="K281" s="16">
        <v>44936</v>
      </c>
      <c r="L281" s="6">
        <v>0.91766666666666674</v>
      </c>
    </row>
    <row r="282" spans="11:12" x14ac:dyDescent="0.35">
      <c r="K282" s="16">
        <v>44937</v>
      </c>
      <c r="L282" s="6">
        <v>0.92500000000000004</v>
      </c>
    </row>
    <row r="283" spans="11:12" x14ac:dyDescent="0.35">
      <c r="K283" s="16">
        <v>44938</v>
      </c>
      <c r="L283" s="6">
        <v>0.88700000000000012</v>
      </c>
    </row>
    <row r="284" spans="11:12" x14ac:dyDescent="0.35">
      <c r="K284" s="16">
        <v>44939</v>
      </c>
      <c r="L284" s="6">
        <v>0.85115384615384615</v>
      </c>
    </row>
    <row r="285" spans="11:12" x14ac:dyDescent="0.35">
      <c r="K285" s="16">
        <v>44940</v>
      </c>
      <c r="L285" s="6">
        <v>0.92281250000000004</v>
      </c>
    </row>
    <row r="286" spans="11:12" x14ac:dyDescent="0.35">
      <c r="K286" s="16">
        <v>44941</v>
      </c>
      <c r="L286" s="6">
        <v>1</v>
      </c>
    </row>
    <row r="287" spans="11:12" x14ac:dyDescent="0.35">
      <c r="K287" s="16">
        <v>44942</v>
      </c>
      <c r="L287" s="6">
        <v>0.92250000000000021</v>
      </c>
    </row>
    <row r="288" spans="11:12" x14ac:dyDescent="0.35">
      <c r="K288" s="16">
        <v>44943</v>
      </c>
      <c r="L288" s="6">
        <v>0.92222222222222228</v>
      </c>
    </row>
    <row r="289" spans="11:12" x14ac:dyDescent="0.35">
      <c r="K289" s="16">
        <v>44944</v>
      </c>
      <c r="L289" s="6">
        <v>0.88441176470588245</v>
      </c>
    </row>
    <row r="290" spans="11:12" x14ac:dyDescent="0.35">
      <c r="K290" s="16">
        <v>44945</v>
      </c>
      <c r="L290" s="6">
        <v>0.80321428571428577</v>
      </c>
    </row>
    <row r="291" spans="11:12" x14ac:dyDescent="0.35">
      <c r="K291" s="16">
        <v>44946</v>
      </c>
      <c r="L291" s="6">
        <v>0.88500000000000023</v>
      </c>
    </row>
    <row r="292" spans="11:12" x14ac:dyDescent="0.35">
      <c r="K292" s="16">
        <v>44947</v>
      </c>
      <c r="L292" s="6">
        <v>0.88000000000000012</v>
      </c>
    </row>
    <row r="293" spans="11:12" x14ac:dyDescent="0.35">
      <c r="K293" s="16">
        <v>44948</v>
      </c>
      <c r="L293" s="6">
        <v>0.87700000000000011</v>
      </c>
    </row>
    <row r="294" spans="11:12" x14ac:dyDescent="0.35">
      <c r="K294" s="16">
        <v>44949</v>
      </c>
      <c r="L294" s="6">
        <v>0.93916666666666682</v>
      </c>
    </row>
    <row r="295" spans="11:12" x14ac:dyDescent="0.35">
      <c r="K295" s="16">
        <v>44950</v>
      </c>
      <c r="L295" s="6">
        <v>0.95437499999999997</v>
      </c>
    </row>
    <row r="296" spans="11:12" x14ac:dyDescent="0.35">
      <c r="K296" s="16">
        <v>44951</v>
      </c>
      <c r="L296" s="6">
        <v>0.79681818181818198</v>
      </c>
    </row>
    <row r="297" spans="11:12" x14ac:dyDescent="0.35">
      <c r="K297" s="16">
        <v>44952</v>
      </c>
      <c r="L297" s="6">
        <v>0.88136904761904777</v>
      </c>
    </row>
    <row r="298" spans="11:12" x14ac:dyDescent="0.35">
      <c r="K298" s="16">
        <v>44953</v>
      </c>
      <c r="L298" s="6">
        <v>0.82857142857142851</v>
      </c>
    </row>
    <row r="299" spans="11:12" x14ac:dyDescent="0.35">
      <c r="K299" s="16">
        <v>44954</v>
      </c>
      <c r="L299" s="6">
        <v>0.82937500000000008</v>
      </c>
    </row>
    <row r="300" spans="11:12" x14ac:dyDescent="0.35">
      <c r="K300" s="16">
        <v>44957</v>
      </c>
      <c r="L300" s="6">
        <v>0.85875000000000012</v>
      </c>
    </row>
    <row r="301" spans="11:12" x14ac:dyDescent="0.35">
      <c r="K301" s="15" t="s">
        <v>28423</v>
      </c>
      <c r="L301" s="6">
        <v>0.94405423280423317</v>
      </c>
    </row>
    <row r="302" spans="11:12" x14ac:dyDescent="0.35">
      <c r="K302" s="16">
        <v>44958</v>
      </c>
      <c r="L302" s="6">
        <v>0.94846874999999997</v>
      </c>
    </row>
    <row r="303" spans="11:12" x14ac:dyDescent="0.35">
      <c r="K303" s="16">
        <v>44959</v>
      </c>
      <c r="L303" s="6">
        <v>0.91520161290322577</v>
      </c>
    </row>
    <row r="304" spans="11:12" x14ac:dyDescent="0.35">
      <c r="K304" s="16">
        <v>44960</v>
      </c>
      <c r="L304" s="6">
        <v>0.95610169491525432</v>
      </c>
    </row>
    <row r="305" spans="11:12" x14ac:dyDescent="0.35">
      <c r="K305" s="16">
        <v>44961</v>
      </c>
      <c r="L305" s="6">
        <v>0.97624999999999995</v>
      </c>
    </row>
    <row r="306" spans="11:12" x14ac:dyDescent="0.35">
      <c r="K306" s="15" t="s">
        <v>28424</v>
      </c>
      <c r="L306" s="6">
        <v>0.9465740740740739</v>
      </c>
    </row>
    <row r="307" spans="11:12" x14ac:dyDescent="0.35">
      <c r="K307" s="16">
        <v>44986</v>
      </c>
      <c r="L307" s="6">
        <v>0.93999999999999972</v>
      </c>
    </row>
    <row r="308" spans="11:12" x14ac:dyDescent="0.35">
      <c r="K308" s="16">
        <v>44987</v>
      </c>
      <c r="L308" s="6">
        <v>0.96333333333333337</v>
      </c>
    </row>
    <row r="309" spans="11:12" x14ac:dyDescent="0.35">
      <c r="K309" s="16">
        <v>44988</v>
      </c>
      <c r="L309" s="6">
        <v>0.96500000000000008</v>
      </c>
    </row>
    <row r="310" spans="11:12" x14ac:dyDescent="0.35">
      <c r="K310" s="16">
        <v>44989</v>
      </c>
      <c r="L310" s="6">
        <v>1</v>
      </c>
    </row>
    <row r="311" spans="11:12" x14ac:dyDescent="0.35">
      <c r="K311" s="16">
        <v>44991</v>
      </c>
      <c r="L311" s="6">
        <v>1</v>
      </c>
    </row>
    <row r="312" spans="11:12" x14ac:dyDescent="0.35">
      <c r="K312" s="15" t="s">
        <v>30338</v>
      </c>
      <c r="L312" s="6">
        <v>0.95571428571428585</v>
      </c>
    </row>
    <row r="313" spans="11:12" x14ac:dyDescent="0.35">
      <c r="K313" s="16">
        <v>45017</v>
      </c>
      <c r="L313" s="6">
        <v>0.87</v>
      </c>
    </row>
    <row r="314" spans="11:12" x14ac:dyDescent="0.35">
      <c r="K314" s="16">
        <v>45018</v>
      </c>
      <c r="L314" s="6">
        <v>1</v>
      </c>
    </row>
    <row r="315" spans="11:12" x14ac:dyDescent="0.35">
      <c r="K315" s="16">
        <v>45019</v>
      </c>
      <c r="L315" s="6">
        <v>1</v>
      </c>
    </row>
    <row r="316" spans="11:12" x14ac:dyDescent="0.35">
      <c r="K316" s="16">
        <v>45020</v>
      </c>
      <c r="L316" s="6">
        <v>1</v>
      </c>
    </row>
    <row r="317" spans="11:12" x14ac:dyDescent="0.35">
      <c r="K317" s="16">
        <v>45021</v>
      </c>
      <c r="L317" s="6">
        <v>1</v>
      </c>
    </row>
    <row r="318" spans="11:12" x14ac:dyDescent="0.35">
      <c r="K318" s="16">
        <v>45022</v>
      </c>
      <c r="L318" s="6">
        <v>0.85</v>
      </c>
    </row>
    <row r="319" spans="11:12" x14ac:dyDescent="0.35">
      <c r="K319" s="16">
        <v>45023</v>
      </c>
      <c r="L319" s="6">
        <v>0.7</v>
      </c>
    </row>
    <row r="320" spans="11:12" x14ac:dyDescent="0.35">
      <c r="K320" s="16">
        <v>45024</v>
      </c>
      <c r="L320" s="6">
        <v>1</v>
      </c>
    </row>
    <row r="321" spans="11:12" x14ac:dyDescent="0.35">
      <c r="K321" s="16">
        <v>45025</v>
      </c>
      <c r="L321" s="6">
        <v>1</v>
      </c>
    </row>
    <row r="322" spans="11:12" x14ac:dyDescent="0.35">
      <c r="K322" s="16">
        <v>45026</v>
      </c>
      <c r="L322" s="6">
        <v>1</v>
      </c>
    </row>
    <row r="323" spans="11:12" x14ac:dyDescent="0.35">
      <c r="K323" s="16">
        <v>45027</v>
      </c>
      <c r="L323" s="6">
        <v>1</v>
      </c>
    </row>
    <row r="324" spans="11:12" x14ac:dyDescent="0.35">
      <c r="K324" s="16">
        <v>45030</v>
      </c>
      <c r="L324" s="6">
        <v>1</v>
      </c>
    </row>
    <row r="325" spans="11:12" x14ac:dyDescent="0.35">
      <c r="K325" s="16">
        <v>45031</v>
      </c>
      <c r="L325" s="6">
        <v>0.96666666666666679</v>
      </c>
    </row>
    <row r="326" spans="11:12" x14ac:dyDescent="0.35">
      <c r="K326" s="16">
        <v>45032</v>
      </c>
      <c r="L326" s="6">
        <v>1</v>
      </c>
    </row>
    <row r="327" spans="11:12" x14ac:dyDescent="0.35">
      <c r="K327" s="16">
        <v>45033</v>
      </c>
      <c r="L327" s="6">
        <v>1</v>
      </c>
    </row>
    <row r="328" spans="11:12" x14ac:dyDescent="0.35">
      <c r="K328" s="16">
        <v>45034</v>
      </c>
      <c r="L328" s="6">
        <v>1</v>
      </c>
    </row>
    <row r="329" spans="11:12" x14ac:dyDescent="0.35">
      <c r="K329" s="16">
        <v>45035</v>
      </c>
      <c r="L329" s="6">
        <v>0.96750000000000003</v>
      </c>
    </row>
    <row r="330" spans="11:12" x14ac:dyDescent="0.35">
      <c r="K330" s="16">
        <v>45036</v>
      </c>
      <c r="L330" s="6">
        <v>0.93333333333333324</v>
      </c>
    </row>
    <row r="331" spans="11:12" x14ac:dyDescent="0.35">
      <c r="K331" s="16">
        <v>45037</v>
      </c>
      <c r="L331" s="6">
        <v>0.8</v>
      </c>
    </row>
    <row r="332" spans="11:12" x14ac:dyDescent="0.35">
      <c r="K332" s="16">
        <v>45038</v>
      </c>
      <c r="L332" s="6">
        <v>0.98833333333333329</v>
      </c>
    </row>
    <row r="333" spans="11:12" x14ac:dyDescent="0.35">
      <c r="K333" s="16">
        <v>45039</v>
      </c>
      <c r="L333" s="6">
        <v>0.96500000000000008</v>
      </c>
    </row>
    <row r="334" spans="11:12" x14ac:dyDescent="0.35">
      <c r="K334" s="16">
        <v>45040</v>
      </c>
      <c r="L334" s="6">
        <v>0.90874999999999995</v>
      </c>
    </row>
    <row r="335" spans="11:12" x14ac:dyDescent="0.35">
      <c r="K335" s="16">
        <v>45041</v>
      </c>
      <c r="L335" s="6">
        <v>0.93500000000000005</v>
      </c>
    </row>
    <row r="336" spans="11:12" x14ac:dyDescent="0.35">
      <c r="K336" s="12" t="s">
        <v>3772</v>
      </c>
      <c r="L336" s="6">
        <v>0.91078930412370873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Detalle_Ponderaciones</vt:lpstr>
      <vt:lpstr>BD_GLOBAL</vt:lpstr>
      <vt:lpstr>BD_COMUNAS</vt:lpstr>
      <vt:lpstr>Tablas_datos_ponderaciones</vt:lpstr>
      <vt:lpstr>BD_GLOBAL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OCA</dc:creator>
  <cp:lastModifiedBy>Diego</cp:lastModifiedBy>
  <dcterms:created xsi:type="dcterms:W3CDTF">2022-03-08T19:01:16Z</dcterms:created>
  <dcterms:modified xsi:type="dcterms:W3CDTF">2023-05-04T12:33:56Z</dcterms:modified>
</cp:coreProperties>
</file>